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/Users/imac01/MAGNET GmbH Dropbox/Kunden/BLW/Agrarbericht 2023/Reinzeichnung/Betrieb/Datenmanagement/HODUFLU Datenauswertung_d/"/>
    </mc:Choice>
  </mc:AlternateContent>
  <xr:revisionPtr revIDLastSave="0" documentId="13_ncr:1_{B2F9F239-AE2F-3E49-9001-1EADD5930F35}" xr6:coauthVersionLast="47" xr6:coauthVersionMax="47" xr10:uidLastSave="{00000000-0000-0000-0000-000000000000}"/>
  <bookViews>
    <workbookView xWindow="-760" yWindow="500" windowWidth="24000" windowHeight="22660" firstSheet="9" activeTab="14" xr2:uid="{E33CD6B8-43A9-443F-A217-2315B26CD85B}"/>
  </bookViews>
  <sheets>
    <sheet name="2014" sheetId="1" r:id="rId1"/>
    <sheet name="2015" sheetId="2" r:id="rId2"/>
    <sheet name="2016" sheetId="3" r:id="rId3"/>
    <sheet name="2017" sheetId="4" r:id="rId4"/>
    <sheet name="2018" sheetId="5" r:id="rId5"/>
    <sheet name="2019" sheetId="6" r:id="rId6"/>
    <sheet name="2020" sheetId="7" r:id="rId7"/>
    <sheet name="2021" sheetId="8" r:id="rId8"/>
    <sheet name="2022" sheetId="9" r:id="rId9"/>
    <sheet name="Alle" sheetId="10" r:id="rId10"/>
    <sheet name="Tabelle1" sheetId="13" r:id="rId11"/>
    <sheet name="Tabelle5" sheetId="16" r:id="rId12"/>
    <sheet name="AB23_1_NährstoffLieferschein" sheetId="15" r:id="rId13"/>
    <sheet name="AB23_2_ProdukteJahr" sheetId="11" r:id="rId14"/>
    <sheet name="AB23_3_HofdüngerjeTierart" sheetId="17" r:id="rId15"/>
    <sheet name="AB23_4_DatensatzSankey-Plot" sheetId="14" r:id="rId16"/>
  </sheets>
  <calcPr calcId="191029"/>
  <pivotCaches>
    <pivotCache cacheId="0" r:id="rId1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0" i="17" l="1"/>
  <c r="D40" i="17"/>
  <c r="E40" i="17"/>
  <c r="F40" i="17"/>
  <c r="G40" i="17"/>
  <c r="H40" i="17"/>
  <c r="B40" i="17"/>
  <c r="B39" i="17"/>
  <c r="H39" i="17"/>
  <c r="D39" i="17"/>
  <c r="E39" i="17"/>
  <c r="F39" i="17"/>
  <c r="G39" i="17"/>
  <c r="C39" i="17"/>
  <c r="H29" i="17"/>
  <c r="H30" i="17"/>
  <c r="H31" i="17"/>
  <c r="H32" i="17"/>
  <c r="H33" i="17"/>
  <c r="H34" i="17"/>
  <c r="H35" i="17"/>
  <c r="H36" i="17"/>
  <c r="H28" i="17"/>
  <c r="D25" i="15"/>
  <c r="D23" i="15"/>
  <c r="D21" i="15"/>
  <c r="D19" i="15"/>
  <c r="D17" i="15"/>
  <c r="D15" i="15"/>
  <c r="G29" i="17"/>
  <c r="G30" i="17"/>
  <c r="G31" i="17"/>
  <c r="G32" i="17"/>
  <c r="G33" i="17"/>
  <c r="G34" i="17"/>
  <c r="G35" i="17"/>
  <c r="G36" i="17"/>
  <c r="G28" i="17"/>
  <c r="I17" i="17"/>
  <c r="I18" i="17"/>
  <c r="I19" i="17"/>
  <c r="I20" i="17"/>
  <c r="I21" i="17"/>
  <c r="I22" i="17"/>
  <c r="I23" i="17"/>
  <c r="I24" i="17"/>
  <c r="I16" i="17"/>
  <c r="H17" i="17"/>
  <c r="H18" i="17"/>
  <c r="H19" i="17"/>
  <c r="H20" i="17"/>
  <c r="H21" i="17"/>
  <c r="H22" i="17"/>
  <c r="H23" i="17"/>
  <c r="H24" i="17"/>
  <c r="H16" i="17"/>
  <c r="G17" i="17"/>
  <c r="G18" i="17"/>
  <c r="G19" i="17"/>
  <c r="G20" i="17"/>
  <c r="G21" i="17"/>
  <c r="G22" i="17"/>
  <c r="G23" i="17"/>
  <c r="G24" i="17"/>
  <c r="G16" i="17"/>
  <c r="F17" i="17"/>
  <c r="F18" i="17"/>
  <c r="F19" i="17"/>
  <c r="F20" i="17"/>
  <c r="F21" i="17"/>
  <c r="F22" i="17"/>
  <c r="F23" i="17"/>
  <c r="F24" i="17"/>
  <c r="F16" i="17"/>
  <c r="E17" i="17"/>
  <c r="E18" i="17"/>
  <c r="E19" i="17"/>
  <c r="E20" i="17"/>
  <c r="E21" i="17"/>
  <c r="E22" i="17"/>
  <c r="E23" i="17"/>
  <c r="E24" i="17"/>
  <c r="E16" i="17"/>
  <c r="D17" i="17"/>
  <c r="D18" i="17"/>
  <c r="D19" i="17"/>
  <c r="D20" i="17"/>
  <c r="D21" i="17"/>
  <c r="D22" i="17"/>
  <c r="D23" i="17"/>
  <c r="D24" i="17"/>
  <c r="D16" i="17"/>
  <c r="C17" i="17"/>
  <c r="C18" i="17"/>
  <c r="C19" i="17"/>
  <c r="C20" i="17"/>
  <c r="C21" i="17"/>
  <c r="C22" i="17"/>
  <c r="C23" i="17"/>
  <c r="C24" i="17"/>
  <c r="C16" i="17"/>
  <c r="B17" i="17"/>
  <c r="B18" i="17"/>
  <c r="B19" i="17"/>
  <c r="B20" i="17"/>
  <c r="B21" i="17"/>
  <c r="B22" i="17"/>
  <c r="B23" i="17"/>
  <c r="B24" i="17"/>
  <c r="B16" i="17"/>
  <c r="N2" i="10"/>
  <c r="N3" i="10"/>
  <c r="N4" i="10"/>
  <c r="N5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40" i="10"/>
  <c r="N141" i="10"/>
  <c r="N142" i="10"/>
  <c r="N143" i="10"/>
  <c r="N144" i="10"/>
  <c r="N145" i="10"/>
  <c r="N146" i="10"/>
  <c r="N147" i="10"/>
  <c r="N148" i="10"/>
  <c r="N149" i="10"/>
  <c r="N150" i="10"/>
  <c r="N151" i="10"/>
  <c r="N152" i="10"/>
  <c r="N153" i="10"/>
  <c r="N154" i="10"/>
  <c r="N155" i="10"/>
  <c r="N156" i="10"/>
  <c r="N157" i="10"/>
  <c r="N158" i="10"/>
  <c r="N159" i="10"/>
  <c r="N160" i="10"/>
  <c r="N161" i="10"/>
  <c r="N162" i="10"/>
  <c r="N163" i="10"/>
  <c r="N164" i="10"/>
  <c r="N165" i="10"/>
  <c r="N166" i="10"/>
  <c r="N167" i="10"/>
  <c r="N168" i="10"/>
  <c r="N169" i="10"/>
  <c r="N170" i="10"/>
  <c r="N171" i="10"/>
  <c r="N172" i="10"/>
  <c r="N173" i="10"/>
  <c r="N174" i="10"/>
  <c r="N175" i="10"/>
  <c r="N176" i="10"/>
  <c r="N177" i="10"/>
  <c r="N178" i="10"/>
  <c r="N179" i="10"/>
  <c r="N180" i="10"/>
  <c r="N181" i="10"/>
  <c r="N182" i="10"/>
  <c r="N183" i="10"/>
  <c r="N184" i="10"/>
  <c r="N185" i="10"/>
  <c r="N186" i="10"/>
  <c r="N187" i="10"/>
  <c r="N188" i="10"/>
  <c r="N189" i="10"/>
  <c r="N190" i="10"/>
  <c r="N191" i="10"/>
  <c r="N192" i="10"/>
  <c r="N193" i="10"/>
  <c r="N194" i="10"/>
  <c r="N195" i="10"/>
  <c r="N196" i="10"/>
  <c r="N197" i="10"/>
  <c r="N198" i="10"/>
  <c r="N199" i="10"/>
  <c r="N200" i="10"/>
  <c r="N201" i="10"/>
  <c r="N202" i="10"/>
  <c r="N203" i="10"/>
  <c r="N204" i="10"/>
  <c r="N205" i="10"/>
  <c r="N206" i="10"/>
  <c r="N207" i="10"/>
  <c r="N208" i="10"/>
  <c r="N209" i="10"/>
  <c r="N210" i="10"/>
  <c r="N211" i="10"/>
  <c r="N212" i="10"/>
  <c r="N213" i="10"/>
  <c r="N214" i="10"/>
  <c r="N215" i="10"/>
  <c r="N216" i="10"/>
  <c r="N217" i="10"/>
  <c r="N218" i="10"/>
  <c r="N219" i="10"/>
  <c r="N220" i="10"/>
  <c r="N221" i="10"/>
  <c r="N222" i="10"/>
  <c r="N223" i="10"/>
  <c r="N224" i="10"/>
  <c r="N225" i="10"/>
  <c r="N226" i="10"/>
  <c r="N227" i="10"/>
  <c r="N228" i="10"/>
  <c r="N229" i="10"/>
  <c r="N230" i="10"/>
  <c r="N231" i="10"/>
  <c r="N232" i="10"/>
  <c r="N233" i="10"/>
  <c r="N234" i="10"/>
  <c r="N235" i="10"/>
  <c r="N236" i="10"/>
  <c r="N237" i="10"/>
  <c r="N238" i="10"/>
  <c r="N239" i="10"/>
  <c r="N240" i="10"/>
  <c r="N241" i="10"/>
  <c r="N242" i="10"/>
  <c r="N243" i="10"/>
  <c r="N244" i="10"/>
  <c r="N245" i="10"/>
  <c r="N246" i="10"/>
  <c r="N247" i="10"/>
  <c r="N248" i="10"/>
  <c r="N249" i="10"/>
  <c r="N250" i="10"/>
  <c r="N251" i="10"/>
  <c r="N252" i="10"/>
  <c r="N253" i="10"/>
  <c r="N254" i="10"/>
  <c r="N255" i="10"/>
  <c r="N256" i="10"/>
  <c r="N257" i="10"/>
  <c r="N258" i="10"/>
  <c r="N259" i="10"/>
  <c r="N260" i="10"/>
  <c r="N261" i="10"/>
  <c r="N262" i="10"/>
  <c r="N263" i="10"/>
  <c r="N264" i="10"/>
  <c r="N265" i="10"/>
  <c r="N266" i="10"/>
  <c r="N267" i="10"/>
  <c r="N268" i="10"/>
  <c r="N269" i="10"/>
  <c r="N270" i="10"/>
  <c r="N271" i="10"/>
  <c r="N272" i="10"/>
  <c r="N273" i="10"/>
  <c r="N274" i="10"/>
  <c r="N275" i="10"/>
  <c r="N276" i="10"/>
  <c r="N277" i="10"/>
  <c r="N278" i="10"/>
  <c r="N279" i="10"/>
  <c r="N280" i="10"/>
  <c r="N281" i="10"/>
  <c r="N282" i="10"/>
  <c r="N283" i="10"/>
  <c r="N284" i="10"/>
  <c r="N285" i="10"/>
  <c r="N286" i="10"/>
  <c r="N287" i="10"/>
  <c r="N288" i="10"/>
  <c r="N289" i="10"/>
  <c r="N290" i="10"/>
  <c r="N291" i="10"/>
  <c r="N292" i="10"/>
  <c r="N293" i="10"/>
  <c r="N294" i="10"/>
  <c r="N295" i="10"/>
  <c r="N296" i="10"/>
  <c r="N297" i="10"/>
  <c r="N298" i="10"/>
  <c r="N299" i="10"/>
  <c r="N300" i="10"/>
  <c r="N301" i="10"/>
  <c r="N302" i="10"/>
  <c r="N303" i="10"/>
  <c r="N304" i="10"/>
  <c r="N305" i="10"/>
  <c r="N306" i="10"/>
  <c r="N307" i="10"/>
  <c r="N308" i="10"/>
  <c r="N309" i="10"/>
  <c r="N310" i="10"/>
  <c r="N311" i="10"/>
  <c r="N312" i="10"/>
  <c r="N313" i="10"/>
  <c r="N314" i="10"/>
  <c r="N315" i="10"/>
  <c r="N316" i="10"/>
  <c r="N317" i="10"/>
  <c r="N318" i="10"/>
  <c r="N319" i="10"/>
  <c r="N320" i="10"/>
  <c r="N321" i="10"/>
  <c r="N322" i="10"/>
  <c r="N323" i="10"/>
  <c r="N324" i="10"/>
  <c r="N325" i="10"/>
  <c r="N326" i="10"/>
  <c r="N327" i="10"/>
  <c r="N328" i="10"/>
  <c r="N329" i="10"/>
  <c r="N330" i="10"/>
  <c r="N331" i="10"/>
  <c r="N332" i="10"/>
  <c r="N333" i="10"/>
  <c r="N334" i="10"/>
  <c r="N335" i="10"/>
  <c r="N336" i="10"/>
  <c r="N337" i="10"/>
  <c r="N338" i="10"/>
  <c r="N339" i="10"/>
  <c r="N340" i="10"/>
  <c r="N341" i="10"/>
  <c r="N342" i="10"/>
  <c r="N343" i="10"/>
  <c r="N344" i="10"/>
  <c r="N345" i="10"/>
  <c r="N346" i="10"/>
  <c r="N347" i="10"/>
  <c r="N348" i="10"/>
  <c r="N349" i="10"/>
  <c r="N350" i="10"/>
  <c r="N351" i="10"/>
  <c r="N352" i="10"/>
  <c r="N353" i="10"/>
  <c r="N354" i="10"/>
  <c r="N355" i="10"/>
  <c r="N356" i="10"/>
  <c r="N357" i="10"/>
  <c r="N358" i="10"/>
  <c r="N359" i="10"/>
  <c r="N360" i="10"/>
  <c r="N361" i="10"/>
  <c r="N362" i="10"/>
  <c r="N363" i="10"/>
  <c r="N364" i="10"/>
  <c r="N365" i="10"/>
  <c r="N366" i="10"/>
  <c r="N367" i="10"/>
  <c r="N368" i="10"/>
  <c r="N369" i="10"/>
  <c r="N370" i="10"/>
  <c r="N371" i="10"/>
  <c r="N372" i="10"/>
  <c r="N373" i="10"/>
  <c r="N374" i="10"/>
  <c r="N375" i="10"/>
  <c r="N376" i="10"/>
  <c r="N377" i="10"/>
  <c r="N378" i="10"/>
  <c r="N379" i="10"/>
  <c r="N380" i="10"/>
  <c r="N381" i="10"/>
  <c r="N382" i="10"/>
  <c r="N383" i="10"/>
  <c r="N384" i="10"/>
  <c r="N385" i="10"/>
  <c r="N386" i="10"/>
  <c r="N387" i="10"/>
  <c r="N388" i="10"/>
  <c r="N389" i="10"/>
  <c r="N390" i="10"/>
  <c r="N391" i="10"/>
  <c r="N392" i="10"/>
  <c r="N393" i="10"/>
  <c r="N394" i="10"/>
  <c r="N395" i="10"/>
  <c r="N396" i="10"/>
  <c r="N397" i="10"/>
  <c r="N398" i="10"/>
  <c r="N399" i="10"/>
  <c r="N400" i="10"/>
  <c r="N401" i="10"/>
  <c r="N402" i="10"/>
  <c r="N403" i="10"/>
  <c r="N404" i="10"/>
  <c r="N405" i="10"/>
  <c r="N406" i="10"/>
  <c r="N407" i="10"/>
  <c r="N408" i="10"/>
  <c r="N409" i="10"/>
  <c r="N410" i="10"/>
  <c r="N411" i="10"/>
  <c r="N412" i="10"/>
  <c r="N413" i="10"/>
  <c r="N414" i="10"/>
  <c r="N415" i="10"/>
  <c r="N416" i="10"/>
  <c r="N417" i="10"/>
  <c r="N418" i="10"/>
  <c r="N419" i="10"/>
  <c r="N420" i="10"/>
  <c r="N421" i="10"/>
  <c r="N422" i="10"/>
  <c r="N423" i="10"/>
  <c r="N424" i="10"/>
  <c r="N425" i="10"/>
  <c r="N426" i="10"/>
  <c r="N427" i="10"/>
  <c r="N428" i="10"/>
  <c r="N429" i="10"/>
  <c r="N430" i="10"/>
  <c r="N431" i="10"/>
  <c r="N432" i="10"/>
  <c r="N433" i="10"/>
  <c r="N434" i="10"/>
  <c r="N435" i="10"/>
  <c r="N436" i="10"/>
  <c r="N437" i="10"/>
  <c r="N438" i="10"/>
  <c r="N439" i="10"/>
  <c r="N440" i="10"/>
  <c r="N441" i="10"/>
  <c r="N442" i="10"/>
  <c r="N443" i="10"/>
  <c r="N444" i="10"/>
  <c r="N445" i="10"/>
  <c r="N446" i="10"/>
  <c r="N447" i="10"/>
  <c r="N448" i="10"/>
  <c r="N449" i="10"/>
  <c r="N450" i="10"/>
  <c r="N451" i="10"/>
  <c r="N452" i="10"/>
  <c r="N453" i="10"/>
  <c r="N454" i="10"/>
  <c r="N455" i="10"/>
  <c r="N456" i="10"/>
  <c r="N457" i="10"/>
  <c r="N458" i="10"/>
  <c r="N459" i="10"/>
  <c r="N460" i="10"/>
  <c r="N461" i="10"/>
  <c r="N462" i="10"/>
  <c r="N463" i="10"/>
  <c r="N464" i="10"/>
  <c r="N465" i="10"/>
  <c r="N466" i="10"/>
  <c r="N467" i="10"/>
  <c r="N468" i="10"/>
  <c r="N469" i="10"/>
  <c r="N470" i="10"/>
  <c r="N471" i="10"/>
  <c r="N472" i="10"/>
  <c r="N473" i="10"/>
  <c r="N474" i="10"/>
  <c r="N475" i="10"/>
  <c r="N476" i="10"/>
  <c r="N477" i="10"/>
  <c r="N478" i="10"/>
  <c r="N479" i="10"/>
  <c r="N480" i="10"/>
  <c r="N481" i="10"/>
  <c r="N482" i="10"/>
  <c r="N483" i="10"/>
  <c r="N484" i="10"/>
  <c r="N485" i="10"/>
  <c r="N486" i="10"/>
  <c r="N487" i="10"/>
  <c r="N488" i="10"/>
  <c r="N489" i="10"/>
  <c r="N490" i="10"/>
  <c r="N491" i="10"/>
  <c r="N492" i="10"/>
  <c r="N493" i="10"/>
  <c r="N494" i="10"/>
  <c r="N495" i="10"/>
  <c r="N496" i="10"/>
  <c r="N497" i="10"/>
  <c r="N498" i="10"/>
  <c r="N499" i="10"/>
  <c r="N500" i="10"/>
  <c r="N501" i="10"/>
  <c r="N502" i="10"/>
  <c r="N503" i="10"/>
  <c r="N504" i="10"/>
  <c r="N505" i="10"/>
  <c r="N506" i="10"/>
  <c r="N507" i="10"/>
  <c r="N508" i="10"/>
  <c r="N509" i="10"/>
  <c r="N510" i="10"/>
  <c r="N511" i="10"/>
  <c r="N512" i="10"/>
  <c r="N513" i="10"/>
  <c r="N514" i="10"/>
  <c r="N515" i="10"/>
  <c r="N516" i="10"/>
  <c r="N517" i="10"/>
  <c r="N518" i="10"/>
  <c r="N519" i="10"/>
  <c r="N520" i="10"/>
  <c r="N521" i="10"/>
  <c r="N522" i="10"/>
  <c r="N523" i="10"/>
  <c r="N524" i="10"/>
  <c r="N525" i="10"/>
  <c r="N526" i="10"/>
  <c r="N527" i="10"/>
  <c r="N528" i="10"/>
  <c r="N529" i="10"/>
  <c r="N530" i="10"/>
  <c r="N531" i="10"/>
  <c r="N532" i="10"/>
  <c r="N533" i="10"/>
  <c r="N534" i="10"/>
  <c r="N535" i="10"/>
  <c r="N536" i="10"/>
  <c r="N537" i="10"/>
  <c r="N538" i="10"/>
  <c r="N539" i="10"/>
  <c r="N540" i="10"/>
  <c r="N541" i="10"/>
  <c r="N542" i="10"/>
  <c r="N543" i="10"/>
  <c r="N544" i="10"/>
  <c r="N545" i="10"/>
  <c r="N546" i="10"/>
  <c r="N547" i="10"/>
  <c r="N548" i="10"/>
  <c r="N549" i="10"/>
  <c r="N550" i="10"/>
  <c r="N551" i="10"/>
  <c r="N552" i="10"/>
  <c r="N553" i="10"/>
  <c r="N554" i="10"/>
  <c r="N555" i="10"/>
  <c r="N556" i="10"/>
  <c r="N557" i="10"/>
  <c r="N558" i="10"/>
  <c r="N559" i="10"/>
  <c r="N560" i="10"/>
  <c r="N561" i="10"/>
  <c r="N562" i="10"/>
  <c r="N563" i="10"/>
  <c r="N564" i="10"/>
  <c r="N565" i="10"/>
  <c r="N566" i="10"/>
  <c r="N567" i="10"/>
  <c r="N568" i="10"/>
  <c r="N569" i="10"/>
  <c r="N570" i="10"/>
  <c r="N571" i="10"/>
  <c r="N572" i="10"/>
  <c r="N573" i="10"/>
  <c r="N574" i="10"/>
  <c r="N575" i="10"/>
  <c r="N576" i="10"/>
  <c r="N577" i="10"/>
  <c r="N578" i="10"/>
  <c r="N579" i="10"/>
  <c r="N580" i="10"/>
  <c r="N581" i="10"/>
  <c r="N582" i="10"/>
  <c r="N583" i="10"/>
  <c r="N584" i="10"/>
  <c r="N585" i="10"/>
  <c r="N586" i="10"/>
  <c r="N587" i="10"/>
  <c r="N588" i="10"/>
  <c r="N589" i="10"/>
  <c r="N590" i="10"/>
  <c r="N591" i="10"/>
  <c r="N592" i="10"/>
  <c r="N593" i="10"/>
  <c r="N594" i="10"/>
  <c r="N595" i="10"/>
  <c r="N596" i="10"/>
  <c r="N597" i="10"/>
  <c r="N598" i="10"/>
  <c r="N599" i="10"/>
  <c r="N600" i="10"/>
  <c r="N601" i="10"/>
  <c r="N602" i="10"/>
  <c r="N603" i="10"/>
  <c r="N604" i="10"/>
  <c r="N605" i="10"/>
  <c r="N606" i="10"/>
  <c r="N607" i="10"/>
  <c r="N608" i="10"/>
  <c r="N609" i="10"/>
  <c r="N610" i="10"/>
  <c r="N611" i="10"/>
  <c r="N612" i="10"/>
  <c r="N613" i="10"/>
  <c r="N614" i="10"/>
  <c r="N615" i="10"/>
  <c r="N616" i="10"/>
  <c r="N617" i="10"/>
  <c r="N618" i="10"/>
  <c r="N619" i="10"/>
  <c r="N620" i="10"/>
  <c r="N621" i="10"/>
  <c r="N622" i="10"/>
  <c r="N623" i="10"/>
  <c r="N624" i="10"/>
  <c r="N625" i="10"/>
  <c r="N626" i="10"/>
  <c r="N627" i="10"/>
  <c r="N628" i="10"/>
  <c r="N629" i="10"/>
  <c r="N630" i="10"/>
  <c r="N631" i="10"/>
  <c r="N632" i="10"/>
  <c r="N633" i="10"/>
  <c r="N634" i="10"/>
  <c r="N635" i="10"/>
  <c r="N636" i="10"/>
  <c r="N637" i="10"/>
  <c r="N638" i="10"/>
  <c r="N639" i="10"/>
  <c r="N640" i="10"/>
  <c r="N641" i="10"/>
  <c r="N642" i="10"/>
  <c r="N643" i="10"/>
  <c r="N644" i="10"/>
  <c r="N645" i="10"/>
  <c r="N646" i="10"/>
  <c r="N647" i="10"/>
  <c r="N648" i="10"/>
  <c r="N649" i="10"/>
  <c r="N650" i="10"/>
  <c r="N651" i="10"/>
  <c r="N652" i="10"/>
  <c r="N653" i="10"/>
  <c r="N654" i="10"/>
  <c r="N655" i="10"/>
  <c r="N656" i="10"/>
  <c r="N657" i="10"/>
  <c r="N658" i="10"/>
  <c r="N659" i="10"/>
  <c r="N660" i="10"/>
  <c r="N661" i="10"/>
  <c r="N662" i="10"/>
  <c r="N663" i="10"/>
  <c r="N664" i="10"/>
  <c r="N665" i="10"/>
  <c r="N666" i="10"/>
  <c r="N667" i="10"/>
  <c r="N668" i="10"/>
  <c r="N669" i="10"/>
  <c r="N670" i="10"/>
  <c r="N671" i="10"/>
  <c r="N672" i="10"/>
  <c r="N673" i="10"/>
  <c r="N674" i="10"/>
  <c r="N675" i="10"/>
  <c r="N676" i="10"/>
  <c r="N677" i="10"/>
  <c r="N678" i="10"/>
  <c r="N679" i="10"/>
  <c r="N680" i="10"/>
  <c r="N681" i="10"/>
  <c r="N682" i="10"/>
  <c r="N683" i="10"/>
  <c r="N684" i="10"/>
  <c r="N685" i="10"/>
  <c r="N686" i="10"/>
  <c r="N687" i="10"/>
  <c r="N688" i="10"/>
  <c r="N689" i="10"/>
  <c r="N690" i="10"/>
  <c r="N691" i="10"/>
  <c r="N692" i="10"/>
  <c r="N693" i="10"/>
  <c r="N694" i="10"/>
  <c r="N695" i="10"/>
  <c r="N696" i="10"/>
  <c r="N697" i="10"/>
  <c r="N698" i="10"/>
  <c r="N699" i="10"/>
  <c r="N700" i="10"/>
  <c r="N701" i="10"/>
  <c r="N702" i="10"/>
  <c r="N703" i="10"/>
  <c r="N704" i="10"/>
  <c r="N705" i="10"/>
  <c r="N706" i="10"/>
  <c r="N707" i="10"/>
  <c r="N708" i="10"/>
  <c r="N709" i="10"/>
  <c r="N710" i="10"/>
  <c r="N711" i="10"/>
  <c r="N712" i="10"/>
  <c r="N713" i="10"/>
  <c r="N714" i="10"/>
  <c r="N715" i="10"/>
  <c r="N716" i="10"/>
  <c r="N717" i="10"/>
  <c r="N718" i="10"/>
  <c r="N719" i="10"/>
  <c r="N720" i="10"/>
  <c r="N721" i="10"/>
  <c r="N722" i="10"/>
  <c r="N723" i="10"/>
  <c r="N724" i="10"/>
  <c r="N725" i="10"/>
  <c r="N726" i="10"/>
  <c r="N727" i="10"/>
  <c r="N728" i="10"/>
  <c r="N729" i="10"/>
  <c r="N730" i="10"/>
  <c r="N731" i="10"/>
  <c r="N732" i="10"/>
  <c r="N733" i="10"/>
  <c r="N734" i="10"/>
  <c r="N735" i="10"/>
  <c r="N736" i="10"/>
  <c r="N737" i="10"/>
  <c r="N738" i="10"/>
  <c r="N739" i="10"/>
  <c r="N740" i="10"/>
  <c r="N741" i="10"/>
  <c r="N742" i="10"/>
  <c r="N743" i="10"/>
  <c r="N744" i="10"/>
  <c r="N745" i="10"/>
  <c r="N746" i="10"/>
  <c r="N747" i="10"/>
  <c r="N748" i="10"/>
  <c r="N749" i="10"/>
  <c r="N750" i="10"/>
  <c r="N751" i="10"/>
  <c r="N752" i="10"/>
  <c r="N753" i="10"/>
  <c r="N754" i="10"/>
  <c r="N755" i="10"/>
  <c r="N756" i="10"/>
  <c r="N757" i="10"/>
  <c r="N758" i="10"/>
  <c r="N759" i="10"/>
  <c r="N760" i="10"/>
  <c r="N761" i="10"/>
  <c r="N762" i="10"/>
  <c r="N763" i="10"/>
  <c r="N764" i="10"/>
  <c r="N765" i="10"/>
  <c r="N766" i="10"/>
  <c r="N767" i="10"/>
  <c r="N768" i="10"/>
  <c r="N769" i="10"/>
  <c r="N770" i="10"/>
  <c r="N771" i="10"/>
  <c r="N772" i="10"/>
  <c r="N773" i="10"/>
  <c r="N774" i="10"/>
  <c r="N775" i="10"/>
  <c r="N776" i="10"/>
  <c r="N777" i="10"/>
  <c r="N778" i="10"/>
  <c r="N779" i="10"/>
  <c r="N780" i="10"/>
  <c r="N781" i="10"/>
  <c r="N782" i="10"/>
  <c r="N783" i="10"/>
  <c r="N784" i="10"/>
  <c r="N785" i="10"/>
  <c r="N786" i="10"/>
  <c r="N787" i="10"/>
  <c r="N788" i="10"/>
  <c r="N789" i="10"/>
  <c r="N790" i="10"/>
  <c r="N791" i="10"/>
  <c r="N792" i="10"/>
  <c r="N793" i="10"/>
  <c r="N794" i="10"/>
  <c r="N795" i="10"/>
  <c r="N796" i="10"/>
  <c r="N797" i="10"/>
  <c r="N798" i="10"/>
  <c r="N799" i="10"/>
  <c r="N800" i="10"/>
  <c r="N801" i="10"/>
  <c r="N802" i="10"/>
  <c r="N803" i="10"/>
  <c r="N804" i="10"/>
  <c r="N805" i="10"/>
  <c r="N806" i="10"/>
  <c r="N807" i="10"/>
  <c r="N808" i="10"/>
  <c r="N809" i="10"/>
  <c r="N810" i="10"/>
  <c r="N811" i="10"/>
  <c r="N812" i="10"/>
  <c r="N813" i="10"/>
  <c r="N814" i="10"/>
  <c r="N815" i="10"/>
  <c r="N816" i="10"/>
  <c r="N817" i="10"/>
  <c r="N818" i="10"/>
  <c r="N819" i="10"/>
  <c r="N820" i="10"/>
  <c r="N821" i="10"/>
  <c r="N822" i="10"/>
  <c r="N823" i="10"/>
  <c r="N824" i="10"/>
  <c r="N825" i="10"/>
  <c r="N826" i="10"/>
  <c r="N827" i="10"/>
  <c r="N828" i="10"/>
  <c r="N829" i="10"/>
  <c r="N830" i="10"/>
  <c r="N831" i="10"/>
  <c r="N832" i="10"/>
  <c r="N833" i="10"/>
  <c r="N834" i="10"/>
  <c r="N835" i="10"/>
  <c r="N836" i="10"/>
  <c r="N837" i="10"/>
  <c r="N838" i="10"/>
  <c r="N839" i="10"/>
  <c r="N840" i="10"/>
  <c r="N841" i="10"/>
  <c r="N842" i="10"/>
  <c r="N843" i="10"/>
  <c r="N844" i="10"/>
  <c r="N845" i="10"/>
  <c r="N846" i="10"/>
  <c r="N847" i="10"/>
  <c r="N848" i="10"/>
  <c r="N849" i="10"/>
  <c r="N850" i="10"/>
  <c r="N851" i="10"/>
  <c r="N852" i="10"/>
  <c r="N853" i="10"/>
  <c r="N854" i="10"/>
  <c r="N855" i="10"/>
  <c r="N856" i="10"/>
  <c r="N857" i="10"/>
  <c r="N858" i="10"/>
  <c r="N859" i="10"/>
  <c r="N860" i="10"/>
  <c r="N861" i="10"/>
  <c r="N862" i="10"/>
  <c r="N863" i="10"/>
  <c r="N864" i="10"/>
  <c r="N865" i="10"/>
  <c r="N866" i="10"/>
  <c r="N867" i="10"/>
  <c r="N868" i="10"/>
  <c r="N869" i="10"/>
  <c r="N870" i="10"/>
  <c r="N871" i="10"/>
  <c r="N872" i="10"/>
  <c r="N873" i="10"/>
  <c r="N874" i="10"/>
  <c r="N875" i="10"/>
  <c r="N876" i="10"/>
  <c r="N877" i="10"/>
  <c r="N878" i="10"/>
  <c r="N879" i="10"/>
  <c r="N880" i="10"/>
  <c r="N881" i="10"/>
  <c r="N882" i="10"/>
  <c r="N883" i="10"/>
  <c r="N884" i="10"/>
  <c r="N885" i="10"/>
  <c r="N886" i="10"/>
  <c r="N887" i="10"/>
  <c r="N888" i="10"/>
  <c r="N889" i="10"/>
  <c r="N890" i="10"/>
  <c r="N891" i="10"/>
  <c r="N892" i="10"/>
  <c r="N893" i="10"/>
  <c r="N894" i="10"/>
  <c r="N895" i="10"/>
  <c r="N896" i="10"/>
  <c r="N897" i="10"/>
  <c r="N898" i="10"/>
  <c r="N899" i="10"/>
  <c r="N900" i="10"/>
  <c r="N901" i="10"/>
  <c r="N902" i="10"/>
  <c r="N903" i="10"/>
  <c r="N904" i="10"/>
  <c r="N905" i="10"/>
  <c r="N906" i="10"/>
  <c r="N907" i="10"/>
  <c r="N908" i="10"/>
  <c r="N909" i="10"/>
  <c r="N910" i="10"/>
  <c r="N911" i="10"/>
  <c r="N912" i="10"/>
  <c r="N913" i="10"/>
  <c r="N914" i="10"/>
  <c r="N915" i="10"/>
  <c r="N916" i="10"/>
  <c r="N917" i="10"/>
  <c r="N918" i="10"/>
  <c r="N919" i="10"/>
  <c r="N920" i="10"/>
  <c r="N921" i="10"/>
  <c r="N922" i="10"/>
  <c r="N923" i="10"/>
  <c r="N924" i="10"/>
  <c r="N925" i="10"/>
  <c r="N926" i="10"/>
  <c r="N927" i="10"/>
  <c r="N928" i="10"/>
  <c r="N929" i="10"/>
  <c r="N930" i="10"/>
  <c r="N931" i="10"/>
  <c r="N932" i="10"/>
  <c r="N933" i="10"/>
  <c r="N934" i="10"/>
  <c r="N935" i="10"/>
  <c r="N936" i="10"/>
  <c r="N937" i="10"/>
  <c r="N938" i="10"/>
  <c r="N939" i="10"/>
  <c r="N940" i="10"/>
  <c r="N941" i="10"/>
  <c r="N942" i="10"/>
  <c r="N943" i="10"/>
  <c r="N944" i="10"/>
  <c r="N945" i="10"/>
  <c r="N946" i="10"/>
  <c r="N947" i="10"/>
  <c r="N948" i="10"/>
  <c r="N949" i="10"/>
  <c r="N950" i="10"/>
  <c r="N951" i="10"/>
  <c r="N952" i="10"/>
  <c r="N953" i="10"/>
  <c r="N954" i="10"/>
  <c r="N955" i="10"/>
  <c r="N956" i="10"/>
  <c r="N957" i="10"/>
  <c r="N958" i="10"/>
  <c r="N959" i="10"/>
  <c r="N960" i="10"/>
  <c r="N961" i="10"/>
  <c r="N962" i="10"/>
  <c r="N963" i="10"/>
  <c r="N964" i="10"/>
  <c r="N965" i="10"/>
  <c r="N966" i="10"/>
  <c r="N967" i="10"/>
  <c r="N968" i="10"/>
  <c r="N969" i="10"/>
  <c r="N970" i="10"/>
  <c r="N971" i="10"/>
  <c r="N972" i="10"/>
  <c r="N973" i="10"/>
  <c r="N974" i="10"/>
  <c r="N975" i="10"/>
  <c r="N976" i="10"/>
  <c r="N977" i="10"/>
  <c r="N978" i="10"/>
  <c r="N979" i="10"/>
  <c r="N980" i="10"/>
  <c r="N981" i="10"/>
  <c r="N982" i="10"/>
  <c r="N983" i="10"/>
  <c r="N984" i="10"/>
  <c r="N985" i="10"/>
  <c r="N986" i="10"/>
  <c r="N987" i="10"/>
  <c r="N988" i="10"/>
  <c r="N989" i="10"/>
  <c r="N990" i="10"/>
  <c r="N991" i="10"/>
  <c r="N992" i="10"/>
  <c r="N993" i="10"/>
  <c r="N994" i="10"/>
  <c r="N995" i="10"/>
  <c r="N996" i="10"/>
  <c r="N997" i="10"/>
  <c r="N998" i="10"/>
  <c r="N999" i="10"/>
  <c r="N1000" i="10"/>
  <c r="N1001" i="10"/>
  <c r="N1002" i="10"/>
  <c r="N1003" i="10"/>
  <c r="N1004" i="10"/>
  <c r="N1005" i="10"/>
  <c r="N1006" i="10"/>
  <c r="N1007" i="10"/>
  <c r="N1008" i="10"/>
  <c r="N1009" i="10"/>
  <c r="N1010" i="10"/>
  <c r="N1011" i="10"/>
  <c r="N1012" i="10"/>
  <c r="N1013" i="10"/>
  <c r="N1014" i="10"/>
  <c r="N1015" i="10"/>
  <c r="N1016" i="10"/>
  <c r="N1017" i="10"/>
  <c r="N1018" i="10"/>
  <c r="N1019" i="10"/>
  <c r="N1020" i="10"/>
  <c r="N1021" i="10"/>
  <c r="N1022" i="10"/>
  <c r="N1023" i="10"/>
  <c r="N1024" i="10"/>
  <c r="N1025" i="10"/>
  <c r="N1026" i="10"/>
  <c r="N1027" i="10"/>
  <c r="N1028" i="10"/>
  <c r="N1029" i="10"/>
  <c r="N1030" i="10"/>
  <c r="N1031" i="10"/>
  <c r="N1032" i="10"/>
  <c r="N1033" i="10"/>
  <c r="N1034" i="10"/>
  <c r="N1035" i="10"/>
  <c r="N1036" i="10"/>
  <c r="N1037" i="10"/>
  <c r="N1038" i="10"/>
  <c r="N1039" i="10"/>
  <c r="N1040" i="10"/>
  <c r="N1041" i="10"/>
  <c r="N1042" i="10"/>
  <c r="N1043" i="10"/>
  <c r="N1044" i="10"/>
  <c r="N1045" i="10"/>
  <c r="N1046" i="10"/>
  <c r="N1047" i="10"/>
  <c r="N1048" i="10"/>
  <c r="N1049" i="10"/>
  <c r="N1050" i="10"/>
  <c r="N1051" i="10"/>
  <c r="N1052" i="10"/>
  <c r="N1053" i="10"/>
  <c r="N1054" i="10"/>
  <c r="N1055" i="10"/>
  <c r="N1056" i="10"/>
  <c r="N1057" i="10"/>
  <c r="N1058" i="10"/>
  <c r="N1059" i="10"/>
  <c r="N1060" i="10"/>
  <c r="N1061" i="10"/>
  <c r="N1062" i="10"/>
  <c r="N1063" i="10"/>
  <c r="N1064" i="10"/>
  <c r="N1065" i="10"/>
  <c r="N1066" i="10"/>
  <c r="N1067" i="10"/>
  <c r="N1068" i="10"/>
  <c r="N1069" i="10"/>
  <c r="N1070" i="10"/>
  <c r="N1071" i="10"/>
  <c r="N1072" i="10"/>
  <c r="N1073" i="10"/>
  <c r="N1074" i="10"/>
  <c r="N1075" i="10"/>
  <c r="N1076" i="10"/>
  <c r="N1077" i="10"/>
  <c r="N1078" i="10"/>
  <c r="N1079" i="10"/>
  <c r="N1080" i="10"/>
  <c r="N1081" i="10"/>
  <c r="N1082" i="10"/>
  <c r="N1083" i="10"/>
  <c r="N1084" i="10"/>
  <c r="N1085" i="10"/>
  <c r="N1086" i="10"/>
  <c r="N1087" i="10"/>
  <c r="N1088" i="10"/>
  <c r="N1089" i="10"/>
  <c r="N1090" i="10"/>
  <c r="N1091" i="10"/>
  <c r="N1092" i="10"/>
  <c r="N1093" i="10"/>
  <c r="N1094" i="10"/>
  <c r="N1095" i="10"/>
  <c r="N1096" i="10"/>
  <c r="N1097" i="10"/>
  <c r="N1098" i="10"/>
  <c r="N1099" i="10"/>
  <c r="N1100" i="10"/>
  <c r="N1101" i="10"/>
  <c r="N1102" i="10"/>
  <c r="N1103" i="10"/>
  <c r="N1104" i="10"/>
  <c r="N1105" i="10"/>
  <c r="N1106" i="10"/>
  <c r="N1107" i="10"/>
  <c r="N1108" i="10"/>
  <c r="N1109" i="10"/>
  <c r="N1110" i="10"/>
  <c r="N1111" i="10"/>
  <c r="N1112" i="10"/>
  <c r="N1113" i="10"/>
  <c r="N1114" i="10"/>
  <c r="N1115" i="10"/>
  <c r="N1116" i="10"/>
  <c r="N1117" i="10"/>
  <c r="N1118" i="10"/>
  <c r="N1119" i="10"/>
  <c r="N1120" i="10"/>
  <c r="N1121" i="10"/>
  <c r="N1122" i="10"/>
  <c r="N1123" i="10"/>
  <c r="N1124" i="10"/>
  <c r="N1125" i="10"/>
  <c r="N1126" i="10"/>
  <c r="N1127" i="10"/>
  <c r="N1128" i="10"/>
  <c r="N1129" i="10"/>
  <c r="N1130" i="10"/>
  <c r="N1131" i="10"/>
  <c r="N1132" i="10"/>
  <c r="N1133" i="10"/>
  <c r="N1134" i="10"/>
  <c r="N1135" i="10"/>
  <c r="N1136" i="10"/>
  <c r="N1137" i="10"/>
  <c r="N1138" i="10"/>
  <c r="N1139" i="10"/>
  <c r="N1140" i="10"/>
  <c r="N1141" i="10"/>
  <c r="N1142" i="10"/>
  <c r="N1143" i="10"/>
  <c r="N1144" i="10"/>
  <c r="N1145" i="10"/>
  <c r="N1146" i="10"/>
  <c r="N1147" i="10"/>
  <c r="N1148" i="10"/>
  <c r="N1149" i="10"/>
  <c r="N1150" i="10"/>
  <c r="N1151" i="10"/>
  <c r="N1152" i="10"/>
  <c r="N1153" i="10"/>
  <c r="N1154" i="10"/>
  <c r="N1155" i="10"/>
  <c r="N1156" i="10"/>
  <c r="N1157" i="10"/>
  <c r="N1158" i="10"/>
  <c r="N1159" i="10"/>
  <c r="N1160" i="10"/>
  <c r="N1161" i="10"/>
  <c r="N1162" i="10"/>
  <c r="N1163" i="10"/>
  <c r="N1164" i="10"/>
  <c r="N1165" i="10"/>
  <c r="N1166" i="10"/>
  <c r="N1167" i="10"/>
  <c r="N1168" i="10"/>
  <c r="N1169" i="10"/>
  <c r="N1170" i="10"/>
  <c r="N1171" i="10"/>
  <c r="N1172" i="10"/>
  <c r="N1173" i="10"/>
  <c r="N1174" i="10"/>
  <c r="N1175" i="10"/>
  <c r="N1176" i="10"/>
  <c r="N1177" i="10"/>
  <c r="N1178" i="10"/>
  <c r="N1179" i="10"/>
  <c r="N1180" i="10"/>
  <c r="N1181" i="10"/>
  <c r="N1182" i="10"/>
  <c r="N1183" i="10"/>
  <c r="N1184" i="10"/>
  <c r="N1185" i="10"/>
  <c r="N1186" i="10"/>
  <c r="N1187" i="10"/>
  <c r="N1188" i="10"/>
  <c r="N1189" i="10"/>
  <c r="N1190" i="10"/>
  <c r="N1191" i="10"/>
  <c r="N1192" i="10"/>
  <c r="N1193" i="10"/>
  <c r="N1194" i="10"/>
  <c r="N1195" i="10"/>
  <c r="N1196" i="10"/>
  <c r="N1197" i="10"/>
  <c r="N1198" i="10"/>
  <c r="N1199" i="10"/>
  <c r="N1200" i="10"/>
  <c r="N1201" i="10"/>
  <c r="N1202" i="10"/>
  <c r="N1203" i="10"/>
  <c r="N1204" i="10"/>
  <c r="N1205" i="10"/>
  <c r="N1206" i="10"/>
  <c r="N1207" i="10"/>
  <c r="N1208" i="10"/>
  <c r="N1209" i="10"/>
  <c r="N1210" i="10"/>
  <c r="N1211" i="10"/>
  <c r="N1212" i="10"/>
  <c r="N1213" i="10"/>
  <c r="N1214" i="10"/>
  <c r="N1215" i="10"/>
  <c r="N1216" i="10"/>
  <c r="N1217" i="10"/>
  <c r="N1218" i="10"/>
  <c r="N1219" i="10"/>
  <c r="N1220" i="10"/>
  <c r="N1221" i="10"/>
  <c r="N1222" i="10"/>
  <c r="N1223" i="10"/>
  <c r="N1224" i="10"/>
  <c r="N1225" i="10"/>
  <c r="N1226" i="10"/>
  <c r="N1227" i="10"/>
  <c r="N1228" i="10"/>
  <c r="N1229" i="10"/>
  <c r="N1230" i="10"/>
  <c r="N1231" i="10"/>
  <c r="N1232" i="10"/>
  <c r="N1233" i="10"/>
  <c r="N1234" i="10"/>
  <c r="N1235" i="10"/>
  <c r="N1236" i="10"/>
  <c r="N1237" i="10"/>
  <c r="N1238" i="10"/>
  <c r="N1239" i="10"/>
  <c r="N1240" i="10"/>
  <c r="N1241" i="10"/>
  <c r="N1242" i="10"/>
  <c r="N1243" i="10"/>
  <c r="N1244" i="10"/>
  <c r="N1245" i="10"/>
  <c r="N1246" i="10"/>
  <c r="N1247" i="10"/>
  <c r="N1248" i="10"/>
  <c r="N1249" i="10"/>
  <c r="N1250" i="10"/>
  <c r="N1251" i="10"/>
  <c r="N1252" i="10"/>
  <c r="N1253" i="10"/>
  <c r="N1254" i="10"/>
  <c r="N1255" i="10"/>
  <c r="N1256" i="10"/>
  <c r="N1257" i="10"/>
  <c r="N1258" i="10"/>
  <c r="N1259" i="10"/>
  <c r="N1260" i="10"/>
  <c r="N1261" i="10"/>
  <c r="N1262" i="10"/>
  <c r="N1263" i="10"/>
  <c r="N1264" i="10"/>
  <c r="N1265" i="10"/>
  <c r="N1266" i="10"/>
  <c r="N1267" i="10"/>
  <c r="N1268" i="10"/>
  <c r="N1269" i="10"/>
  <c r="N1270" i="10"/>
  <c r="N1271" i="10"/>
  <c r="N1272" i="10"/>
  <c r="N1273" i="10"/>
  <c r="N1274" i="10"/>
  <c r="N1275" i="10"/>
  <c r="N1276" i="10"/>
  <c r="N1277" i="10"/>
  <c r="N1278" i="10"/>
  <c r="N1279" i="10"/>
  <c r="N1280" i="10"/>
  <c r="N1281" i="10"/>
  <c r="N1282" i="10"/>
  <c r="N1283" i="10"/>
  <c r="N1284" i="10"/>
  <c r="N1285" i="10"/>
  <c r="N1286" i="10"/>
  <c r="N1287" i="10"/>
  <c r="N1288" i="10"/>
  <c r="N1289" i="10"/>
  <c r="N1290" i="10"/>
  <c r="N1291" i="10"/>
  <c r="N1292" i="10"/>
  <c r="N1293" i="10"/>
  <c r="N1294" i="10"/>
  <c r="N1295" i="10"/>
  <c r="N1296" i="10"/>
  <c r="N1297" i="10"/>
  <c r="N1298" i="10"/>
  <c r="N1299" i="10"/>
  <c r="N1300" i="10"/>
  <c r="N1301" i="10"/>
  <c r="N1302" i="10"/>
  <c r="N1303" i="10"/>
  <c r="N1304" i="10"/>
  <c r="N1305" i="10"/>
  <c r="N1306" i="10"/>
  <c r="N1307" i="10"/>
  <c r="N1308" i="10"/>
  <c r="N1309" i="10"/>
  <c r="N1310" i="10"/>
  <c r="N1311" i="10"/>
  <c r="N1312" i="10"/>
  <c r="N1313" i="10"/>
  <c r="N1314" i="10"/>
  <c r="N1315" i="10"/>
  <c r="N1316" i="10"/>
  <c r="N1317" i="10"/>
  <c r="N1318" i="10"/>
  <c r="N1319" i="10"/>
  <c r="N1320" i="10"/>
  <c r="N1321" i="10"/>
  <c r="N1322" i="10"/>
  <c r="N1323" i="10"/>
  <c r="N1324" i="10"/>
  <c r="N1325" i="10"/>
  <c r="N1326" i="10"/>
  <c r="N1327" i="10"/>
  <c r="N1328" i="10"/>
  <c r="N1329" i="10"/>
  <c r="N1330" i="10"/>
  <c r="N1331" i="10"/>
  <c r="N1332" i="10"/>
  <c r="N1333" i="10"/>
  <c r="N1334" i="10"/>
  <c r="N1335" i="10"/>
  <c r="N1336" i="10"/>
  <c r="N1337" i="10"/>
  <c r="N1338" i="10"/>
  <c r="N1339" i="10"/>
  <c r="N1340" i="10"/>
  <c r="N1341" i="10"/>
  <c r="N1342" i="10"/>
  <c r="N1343" i="10"/>
  <c r="N1344" i="10"/>
  <c r="N1345" i="10"/>
  <c r="N1346" i="10"/>
  <c r="N1347" i="10"/>
  <c r="N1348" i="10"/>
  <c r="N1349" i="10"/>
  <c r="N1350" i="10"/>
  <c r="N1351" i="10"/>
  <c r="N1352" i="10"/>
  <c r="N1353" i="10"/>
  <c r="N1354" i="10"/>
  <c r="N1355" i="10"/>
  <c r="N1356" i="10"/>
  <c r="N1357" i="10"/>
  <c r="N1358" i="10"/>
  <c r="N1359" i="10"/>
  <c r="N1360" i="10"/>
  <c r="N1361" i="10"/>
  <c r="N1362" i="10"/>
  <c r="N1363" i="10"/>
  <c r="N1364" i="10"/>
  <c r="N1365" i="10"/>
  <c r="N1366" i="10"/>
  <c r="N1367" i="10"/>
  <c r="N1368" i="10"/>
  <c r="N1369" i="10"/>
  <c r="N1370" i="10"/>
  <c r="N1371" i="10"/>
  <c r="N1372" i="10"/>
  <c r="N1373" i="10"/>
  <c r="N1374" i="10"/>
  <c r="N1375" i="10"/>
  <c r="N1376" i="10"/>
  <c r="N1377" i="10"/>
  <c r="N1378" i="10"/>
  <c r="N1379" i="10"/>
  <c r="N1380" i="10"/>
  <c r="N1381" i="10"/>
  <c r="N1382" i="10"/>
  <c r="N1383" i="10"/>
  <c r="N1384" i="10"/>
  <c r="N1385" i="10"/>
  <c r="N1386" i="10"/>
  <c r="N1387" i="10"/>
  <c r="N1388" i="10"/>
  <c r="N1389" i="10"/>
  <c r="N1390" i="10"/>
  <c r="N1391" i="10"/>
  <c r="N1392" i="10"/>
  <c r="N1393" i="10"/>
  <c r="N1394" i="10"/>
  <c r="N1395" i="10"/>
  <c r="N1396" i="10"/>
  <c r="N1397" i="10"/>
  <c r="N1398" i="10"/>
  <c r="N1399" i="10"/>
  <c r="N1400" i="10"/>
  <c r="N1401" i="10"/>
  <c r="N1402" i="10"/>
  <c r="N1403" i="10"/>
  <c r="N1404" i="10"/>
  <c r="N1405" i="10"/>
  <c r="N1406" i="10"/>
  <c r="N1407" i="10"/>
  <c r="N1408" i="10"/>
  <c r="N1409" i="10"/>
  <c r="N1410" i="10"/>
  <c r="N1411" i="10"/>
  <c r="N1412" i="10"/>
  <c r="N1413" i="10"/>
  <c r="N1414" i="10"/>
  <c r="N1415" i="10"/>
  <c r="N1416" i="10"/>
  <c r="N1417" i="10"/>
  <c r="N1418" i="10"/>
  <c r="N1419" i="10"/>
  <c r="N1420" i="10"/>
  <c r="N1421" i="10"/>
  <c r="N1422" i="10"/>
  <c r="N1423" i="10"/>
  <c r="N1424" i="10"/>
  <c r="N1425" i="10"/>
  <c r="N1426" i="10"/>
  <c r="N1427" i="10"/>
  <c r="N1428" i="10"/>
  <c r="N1429" i="10"/>
  <c r="N1430" i="10"/>
  <c r="N1431" i="10"/>
  <c r="N1432" i="10"/>
  <c r="N1433" i="10"/>
  <c r="N1434" i="10"/>
  <c r="N1435" i="10"/>
  <c r="N1436" i="10"/>
  <c r="N1437" i="10"/>
  <c r="N1438" i="10"/>
  <c r="N1439" i="10"/>
  <c r="N1440" i="10"/>
  <c r="N1441" i="10"/>
  <c r="N1442" i="10"/>
  <c r="N1443" i="10"/>
  <c r="N1444" i="10"/>
  <c r="N1445" i="10"/>
  <c r="N1446" i="10"/>
  <c r="N1447" i="10"/>
  <c r="N1448" i="10"/>
  <c r="N1449" i="10"/>
  <c r="N1450" i="10"/>
  <c r="N1451" i="10"/>
  <c r="N1452" i="10"/>
  <c r="N1453" i="10"/>
  <c r="N1454" i="10"/>
  <c r="N1455" i="10"/>
  <c r="N1456" i="10"/>
  <c r="N1457" i="10"/>
  <c r="N1458" i="10"/>
  <c r="N1459" i="10"/>
  <c r="N1460" i="10"/>
  <c r="N1461" i="10"/>
  <c r="N1462" i="10"/>
  <c r="N1463" i="10"/>
  <c r="N1464" i="10"/>
  <c r="N1465" i="10"/>
  <c r="N1466" i="10"/>
  <c r="N1467" i="10"/>
  <c r="N1468" i="10"/>
  <c r="N1469" i="10"/>
  <c r="N1470" i="10"/>
  <c r="N1471" i="10"/>
  <c r="N1472" i="10"/>
  <c r="N1473" i="10"/>
  <c r="N1474" i="10"/>
  <c r="N1475" i="10"/>
  <c r="N1476" i="10"/>
  <c r="N1477" i="10"/>
  <c r="N1478" i="10"/>
  <c r="N1479" i="10"/>
  <c r="N1480" i="10"/>
  <c r="N1481" i="10"/>
  <c r="N1482" i="10"/>
  <c r="N1483" i="10"/>
  <c r="N1484" i="10"/>
  <c r="N1485" i="10"/>
  <c r="N1486" i="10"/>
  <c r="N1487" i="10"/>
  <c r="N1488" i="10"/>
  <c r="N1489" i="10"/>
  <c r="N1490" i="10"/>
  <c r="N1491" i="10"/>
  <c r="N1492" i="10"/>
  <c r="N1493" i="10"/>
  <c r="N1494" i="10"/>
  <c r="N1495" i="10"/>
  <c r="N1496" i="10"/>
  <c r="N1497" i="10"/>
  <c r="N1498" i="10"/>
  <c r="N1499" i="10"/>
  <c r="N1500" i="10"/>
  <c r="N1501" i="10"/>
  <c r="N1502" i="10"/>
  <c r="N1503" i="10"/>
  <c r="N1504" i="10"/>
  <c r="N1505" i="10"/>
  <c r="N1506" i="10"/>
  <c r="N1507" i="10"/>
  <c r="N1508" i="10"/>
  <c r="N1509" i="10"/>
  <c r="N1510" i="10"/>
  <c r="N1511" i="10"/>
  <c r="N1512" i="10"/>
  <c r="N1513" i="10"/>
  <c r="N1514" i="10"/>
  <c r="N1515" i="10"/>
  <c r="N1516" i="10"/>
  <c r="N1517" i="10"/>
  <c r="N1518" i="10"/>
  <c r="N1519" i="10"/>
  <c r="N1520" i="10"/>
  <c r="N1521" i="10"/>
  <c r="N1522" i="10"/>
  <c r="N1523" i="10"/>
  <c r="N1524" i="10"/>
  <c r="N1525" i="10"/>
  <c r="N1526" i="10"/>
  <c r="N1527" i="10"/>
  <c r="N1528" i="10"/>
  <c r="N1529" i="10"/>
  <c r="N1530" i="10"/>
  <c r="N1531" i="10"/>
  <c r="N1532" i="10"/>
  <c r="N1533" i="10"/>
  <c r="N1534" i="10"/>
  <c r="N1535" i="10"/>
  <c r="N1536" i="10"/>
  <c r="N1537" i="10"/>
  <c r="N1538" i="10"/>
  <c r="N1539" i="10"/>
  <c r="N1540" i="10"/>
  <c r="N1541" i="10"/>
  <c r="N1542" i="10"/>
  <c r="N1543" i="10"/>
  <c r="N1544" i="10"/>
  <c r="N1545" i="10"/>
  <c r="N1546" i="10"/>
  <c r="N1547" i="10"/>
  <c r="N1548" i="10"/>
  <c r="N1549" i="10"/>
  <c r="N1550" i="10"/>
  <c r="N1551" i="10"/>
  <c r="N1552" i="10"/>
  <c r="N1553" i="10"/>
  <c r="N1554" i="10"/>
  <c r="N1555" i="10"/>
  <c r="N1556" i="10"/>
  <c r="N1557" i="10"/>
  <c r="N1558" i="10"/>
  <c r="N1559" i="10"/>
  <c r="N1560" i="10"/>
  <c r="N1561" i="10"/>
  <c r="N1562" i="10"/>
  <c r="N1563" i="10"/>
  <c r="N1564" i="10"/>
  <c r="N1565" i="10"/>
  <c r="N1566" i="10"/>
  <c r="N1567" i="10"/>
  <c r="N1568" i="10"/>
  <c r="N1569" i="10"/>
  <c r="N1570" i="10"/>
  <c r="N1571" i="10"/>
  <c r="N1572" i="10"/>
  <c r="N1573" i="10"/>
  <c r="N1574" i="10"/>
  <c r="N1575" i="10"/>
  <c r="N1576" i="10"/>
  <c r="N1577" i="10"/>
  <c r="N1578" i="10"/>
  <c r="N1579" i="10"/>
  <c r="N1580" i="10"/>
  <c r="N1581" i="10"/>
  <c r="N1582" i="10"/>
  <c r="N1583" i="10"/>
  <c r="N1584" i="10"/>
  <c r="N1585" i="10"/>
  <c r="N1586" i="10"/>
  <c r="N1587" i="10"/>
  <c r="N1588" i="10"/>
  <c r="N1589" i="10"/>
  <c r="N1590" i="10"/>
  <c r="N1591" i="10"/>
  <c r="N1592" i="10"/>
  <c r="N1593" i="10"/>
  <c r="N1594" i="10"/>
  <c r="N1595" i="10"/>
  <c r="N1596" i="10"/>
  <c r="N1597" i="10"/>
  <c r="N1598" i="10"/>
  <c r="N1599" i="10"/>
  <c r="N1600" i="10"/>
  <c r="N1601" i="10"/>
  <c r="N1602" i="10"/>
  <c r="N1603" i="10"/>
  <c r="N1604" i="10"/>
  <c r="N1605" i="10"/>
  <c r="N1606" i="10"/>
  <c r="N1607" i="10"/>
  <c r="N1608" i="10"/>
  <c r="N1609" i="10"/>
  <c r="N1610" i="10"/>
  <c r="N1611" i="10"/>
  <c r="N1612" i="10"/>
  <c r="N1613" i="10"/>
  <c r="N1614" i="10"/>
  <c r="N1615" i="10"/>
  <c r="N1616" i="10"/>
  <c r="N1617" i="10"/>
  <c r="N1618" i="10"/>
  <c r="N1619" i="10"/>
  <c r="N1620" i="10"/>
  <c r="N1621" i="10"/>
  <c r="N1622" i="10"/>
  <c r="N1623" i="10"/>
  <c r="N1624" i="10"/>
  <c r="N1625" i="10"/>
  <c r="N1626" i="10"/>
  <c r="N1627" i="10"/>
  <c r="N1628" i="10"/>
  <c r="N1629" i="10"/>
  <c r="N1630" i="10"/>
  <c r="N1631" i="10"/>
  <c r="N1632" i="10"/>
  <c r="N1633" i="10"/>
  <c r="N1634" i="10"/>
  <c r="N1635" i="10"/>
  <c r="N1636" i="10"/>
  <c r="N1637" i="10"/>
  <c r="N1638" i="10"/>
  <c r="N1639" i="10"/>
  <c r="N1640" i="10"/>
  <c r="N1641" i="10"/>
  <c r="N1642" i="10"/>
  <c r="N1643" i="10"/>
  <c r="N1644" i="10"/>
  <c r="N1645" i="10"/>
  <c r="N1646" i="10"/>
  <c r="N1647" i="10"/>
  <c r="N1648" i="10"/>
  <c r="N1649" i="10"/>
  <c r="N1650" i="10"/>
  <c r="N1651" i="10"/>
  <c r="N1652" i="10"/>
  <c r="N1653" i="10"/>
  <c r="N1654" i="10"/>
  <c r="N1655" i="10"/>
  <c r="N1656" i="10"/>
  <c r="N1657" i="10"/>
  <c r="N1658" i="10"/>
  <c r="N1659" i="10"/>
  <c r="N1660" i="10"/>
  <c r="N1661" i="10"/>
  <c r="N1662" i="10"/>
  <c r="N1663" i="10"/>
  <c r="N1664" i="10"/>
  <c r="N1665" i="10"/>
  <c r="N1666" i="10"/>
  <c r="N1667" i="10"/>
  <c r="N1668" i="10"/>
  <c r="N1669" i="10"/>
  <c r="N1670" i="10"/>
  <c r="N1671" i="10"/>
  <c r="N1672" i="10"/>
  <c r="N1673" i="10"/>
  <c r="N1674" i="10"/>
  <c r="N1675" i="10"/>
  <c r="N1676" i="10"/>
  <c r="N1677" i="10"/>
  <c r="N1678" i="10"/>
  <c r="N1679" i="10"/>
  <c r="N1680" i="10"/>
  <c r="N1681" i="10"/>
  <c r="N1682" i="10"/>
  <c r="N1683" i="10"/>
  <c r="N1684" i="10"/>
  <c r="N1685" i="10"/>
  <c r="N1686" i="10"/>
  <c r="N1687" i="10"/>
  <c r="N1688" i="10"/>
  <c r="N1689" i="10"/>
  <c r="N1690" i="10"/>
  <c r="N1691" i="10"/>
  <c r="N1692" i="10"/>
  <c r="N1693" i="10"/>
  <c r="N1694" i="10"/>
  <c r="N1695" i="10"/>
  <c r="N1696" i="10"/>
  <c r="N1697" i="10"/>
  <c r="N1698" i="10"/>
  <c r="N1699" i="10"/>
  <c r="N1700" i="10"/>
  <c r="N1701" i="10"/>
  <c r="N1702" i="10"/>
  <c r="N1703" i="10"/>
  <c r="N1704" i="10"/>
  <c r="N1705" i="10"/>
  <c r="N1706" i="10"/>
  <c r="N1707" i="10"/>
  <c r="N1708" i="10"/>
  <c r="N1709" i="10"/>
  <c r="N1710" i="10"/>
  <c r="N1711" i="10"/>
  <c r="N1712" i="10"/>
  <c r="N1713" i="10"/>
  <c r="N1714" i="10"/>
  <c r="N1715" i="10"/>
  <c r="N1716" i="10"/>
  <c r="N1717" i="10"/>
  <c r="N1718" i="10"/>
  <c r="N1719" i="10"/>
  <c r="N1720" i="10"/>
  <c r="N1721" i="10"/>
  <c r="N1722" i="10"/>
  <c r="N1723" i="10"/>
  <c r="N1724" i="10"/>
  <c r="N1725" i="10"/>
  <c r="N1726" i="10"/>
  <c r="N1727" i="10"/>
  <c r="N1728" i="10"/>
  <c r="N1729" i="10"/>
  <c r="N1730" i="10"/>
  <c r="N1731" i="10"/>
  <c r="N1732" i="10"/>
  <c r="N1733" i="10"/>
  <c r="N1734" i="10"/>
  <c r="N1735" i="10"/>
  <c r="N1736" i="10"/>
  <c r="N1737" i="10"/>
  <c r="N1738" i="10"/>
  <c r="N1739" i="10"/>
  <c r="N1740" i="10"/>
  <c r="N1741" i="10"/>
  <c r="N1742" i="10"/>
  <c r="N1743" i="10"/>
  <c r="N1744" i="10"/>
  <c r="N1745" i="10"/>
  <c r="N1746" i="10"/>
  <c r="N1747" i="10"/>
  <c r="N1748" i="10"/>
  <c r="N1749" i="10"/>
  <c r="N1750" i="10"/>
  <c r="N1751" i="10"/>
  <c r="N1752" i="10"/>
  <c r="N1753" i="10"/>
  <c r="N1754" i="10"/>
  <c r="N1755" i="10"/>
  <c r="N1756" i="10"/>
  <c r="N1757" i="10"/>
  <c r="N1758" i="10"/>
  <c r="N1759" i="10"/>
  <c r="N1760" i="10"/>
  <c r="N1761" i="10"/>
  <c r="N1762" i="10"/>
  <c r="N1763" i="10"/>
  <c r="N1764" i="10"/>
  <c r="N1765" i="10"/>
  <c r="N1766" i="10"/>
  <c r="N1767" i="10"/>
  <c r="N1768" i="10"/>
  <c r="N1769" i="10"/>
  <c r="N1770" i="10"/>
  <c r="N1771" i="10"/>
  <c r="N1772" i="10"/>
  <c r="N1773" i="10"/>
  <c r="N1774" i="10"/>
  <c r="N1775" i="10"/>
  <c r="N1776" i="10"/>
  <c r="N1777" i="10"/>
  <c r="N1778" i="10"/>
  <c r="N1779" i="10"/>
  <c r="N1780" i="10"/>
  <c r="N1781" i="10"/>
  <c r="N1782" i="10"/>
  <c r="N1783" i="10"/>
  <c r="N1784" i="10"/>
  <c r="N1785" i="10"/>
  <c r="N1786" i="10"/>
  <c r="N1787" i="10"/>
  <c r="N1788" i="10"/>
  <c r="N1789" i="10"/>
  <c r="N1790" i="10"/>
  <c r="N1791" i="10"/>
  <c r="N1792" i="10"/>
  <c r="N1793" i="10"/>
  <c r="N1794" i="10"/>
  <c r="N1795" i="10"/>
  <c r="N1796" i="10"/>
  <c r="N1797" i="10"/>
  <c r="N1798" i="10"/>
  <c r="N1799" i="10"/>
  <c r="N1800" i="10"/>
  <c r="N1801" i="10"/>
  <c r="N1802" i="10"/>
  <c r="N1803" i="10"/>
  <c r="N1804" i="10"/>
  <c r="N1805" i="10"/>
  <c r="N1806" i="10"/>
  <c r="N1807" i="10"/>
  <c r="N1808" i="10"/>
  <c r="N1809" i="10"/>
  <c r="N1810" i="10"/>
  <c r="N1811" i="10"/>
  <c r="N1812" i="10"/>
  <c r="N1813" i="10"/>
  <c r="N1814" i="10"/>
  <c r="N1815" i="10"/>
  <c r="N1816" i="10"/>
  <c r="N1817" i="10"/>
  <c r="N1818" i="10"/>
  <c r="N1819" i="10"/>
  <c r="N1820" i="10"/>
  <c r="N1821" i="10"/>
  <c r="N1822" i="10"/>
  <c r="N1823" i="10"/>
  <c r="N1824" i="10"/>
  <c r="N1825" i="10"/>
  <c r="N1826" i="10"/>
  <c r="N1827" i="10"/>
  <c r="N1828" i="10"/>
  <c r="N1829" i="10"/>
  <c r="N1830" i="10"/>
  <c r="N1831" i="10"/>
  <c r="N1832" i="10"/>
  <c r="N1833" i="10"/>
  <c r="N1834" i="10"/>
  <c r="N1835" i="10"/>
  <c r="N1836" i="10"/>
  <c r="N1837" i="10"/>
  <c r="N1838" i="10"/>
  <c r="N1839" i="10"/>
  <c r="N1840" i="10"/>
  <c r="N1841" i="10"/>
  <c r="N1842" i="10"/>
  <c r="N1843" i="10"/>
  <c r="N1844" i="10"/>
  <c r="N1845" i="10"/>
  <c r="N1846" i="10"/>
  <c r="N1847" i="10"/>
  <c r="N1848" i="10"/>
  <c r="N1849" i="10"/>
  <c r="N1850" i="10"/>
  <c r="N1851" i="10"/>
  <c r="N1852" i="10"/>
  <c r="N1853" i="10"/>
  <c r="N1854" i="10"/>
  <c r="N1855" i="10"/>
  <c r="N1856" i="10"/>
  <c r="N1857" i="10"/>
  <c r="N1858" i="10"/>
  <c r="N1859" i="10"/>
  <c r="N1860" i="10"/>
  <c r="N1861" i="10"/>
  <c r="N1862" i="10"/>
  <c r="N1863" i="10"/>
  <c r="N1864" i="10"/>
  <c r="N1865" i="10"/>
  <c r="N1866" i="10"/>
  <c r="N1867" i="10"/>
  <c r="N1868" i="10"/>
  <c r="N1869" i="10"/>
  <c r="N1870" i="10"/>
  <c r="N1871" i="10"/>
  <c r="N1872" i="10"/>
  <c r="N1873" i="10"/>
  <c r="N1874" i="10"/>
  <c r="N1875" i="10"/>
  <c r="N1876" i="10"/>
  <c r="N1877" i="10"/>
  <c r="N1878" i="10"/>
  <c r="N1879" i="10"/>
  <c r="N1880" i="10"/>
  <c r="N1881" i="10"/>
  <c r="N1882" i="10"/>
  <c r="N1883" i="10"/>
  <c r="N1884" i="10"/>
  <c r="N1885" i="10"/>
  <c r="N1886" i="10"/>
  <c r="N1887" i="10"/>
  <c r="N1888" i="10"/>
  <c r="N1889" i="10"/>
  <c r="N1890" i="10"/>
  <c r="N1891" i="10"/>
  <c r="N1892" i="10"/>
  <c r="N1893" i="10"/>
  <c r="N1894" i="10"/>
  <c r="N1895" i="10"/>
  <c r="N1896" i="10"/>
  <c r="N1897" i="10"/>
  <c r="N1898" i="10"/>
  <c r="N1899" i="10"/>
  <c r="N1900" i="10"/>
  <c r="N1901" i="10"/>
  <c r="N1902" i="10"/>
  <c r="N1903" i="10"/>
  <c r="N1904" i="10"/>
  <c r="N1905" i="10"/>
  <c r="N1906" i="10"/>
  <c r="N1907" i="10"/>
  <c r="N1908" i="10"/>
  <c r="N1909" i="10"/>
  <c r="N1910" i="10"/>
  <c r="N1911" i="10"/>
  <c r="N1912" i="10"/>
  <c r="N1913" i="10"/>
  <c r="N1914" i="10"/>
  <c r="N1915" i="10"/>
  <c r="N1916" i="10"/>
  <c r="N1917" i="10"/>
  <c r="N1918" i="10"/>
  <c r="N1919" i="10"/>
  <c r="N1920" i="10"/>
  <c r="N1921" i="10"/>
  <c r="N1922" i="10"/>
  <c r="N1923" i="10"/>
  <c r="N1924" i="10"/>
  <c r="N1925" i="10"/>
  <c r="N1926" i="10"/>
  <c r="N1927" i="10"/>
  <c r="N1928" i="10"/>
  <c r="N1929" i="10"/>
  <c r="N1930" i="10"/>
  <c r="N1931" i="10"/>
  <c r="N1932" i="10"/>
  <c r="N1933" i="10"/>
  <c r="N1934" i="10"/>
  <c r="N1935" i="10"/>
  <c r="N1936" i="10"/>
  <c r="N1937" i="10"/>
  <c r="N1938" i="10"/>
  <c r="N1939" i="10"/>
  <c r="N1940" i="10"/>
  <c r="N1941" i="10"/>
  <c r="N1942" i="10"/>
  <c r="N1943" i="10"/>
  <c r="N1944" i="10"/>
  <c r="N1945" i="10"/>
  <c r="N1946" i="10"/>
  <c r="N1947" i="10"/>
  <c r="N1948" i="10"/>
  <c r="N1949" i="10"/>
  <c r="N1950" i="10"/>
  <c r="N1951" i="10"/>
  <c r="N1952" i="10"/>
  <c r="N1953" i="10"/>
  <c r="N1954" i="10"/>
  <c r="N1955" i="10"/>
  <c r="N1956" i="10"/>
  <c r="N1957" i="10"/>
  <c r="N1958" i="10"/>
  <c r="N1959" i="10"/>
  <c r="N1960" i="10"/>
  <c r="N1961" i="10"/>
  <c r="N1962" i="10"/>
  <c r="N1963" i="10"/>
  <c r="N1964" i="10"/>
  <c r="N1965" i="10"/>
  <c r="N1966" i="10"/>
  <c r="N1967" i="10"/>
  <c r="N1968" i="10"/>
  <c r="N1969" i="10"/>
  <c r="N1970" i="10"/>
  <c r="N1971" i="10"/>
  <c r="N1972" i="10"/>
  <c r="N1973" i="10"/>
  <c r="N1974" i="10"/>
  <c r="N1975" i="10"/>
  <c r="N1976" i="10"/>
  <c r="N1977" i="10"/>
  <c r="N1978" i="10"/>
  <c r="N1979" i="10"/>
  <c r="N1980" i="10"/>
  <c r="N1981" i="10"/>
  <c r="N1982" i="10"/>
  <c r="N1983" i="10"/>
  <c r="N1984" i="10"/>
  <c r="N1985" i="10"/>
  <c r="N1986" i="10"/>
  <c r="N1987" i="10"/>
  <c r="N1988" i="10"/>
  <c r="N1989" i="10"/>
  <c r="N1990" i="10"/>
  <c r="N1991" i="10"/>
  <c r="N1992" i="10"/>
  <c r="N1993" i="10"/>
  <c r="N1994" i="10"/>
  <c r="N1995" i="10"/>
  <c r="N1996" i="10"/>
  <c r="N1997" i="10"/>
  <c r="N1998" i="10"/>
  <c r="N1999" i="10"/>
  <c r="N2000" i="10"/>
  <c r="N2001" i="10"/>
  <c r="N2002" i="10"/>
  <c r="N2003" i="10"/>
  <c r="N2004" i="10"/>
  <c r="N2005" i="10"/>
  <c r="N2006" i="10"/>
  <c r="N2007" i="10"/>
  <c r="N2008" i="10"/>
  <c r="N2009" i="10"/>
  <c r="N2010" i="10"/>
  <c r="N2011" i="10"/>
  <c r="N2012" i="10"/>
  <c r="N2013" i="10"/>
  <c r="N2014" i="10"/>
  <c r="N2015" i="10"/>
  <c r="N2016" i="10"/>
  <c r="N2017" i="10"/>
  <c r="N2018" i="10"/>
  <c r="N2019" i="10"/>
  <c r="N2020" i="10"/>
  <c r="N2021" i="10"/>
  <c r="N2022" i="10"/>
  <c r="N2023" i="10"/>
  <c r="N2024" i="10"/>
  <c r="N2025" i="10"/>
  <c r="N2026" i="10"/>
  <c r="N2027" i="10"/>
  <c r="N2028" i="10"/>
  <c r="N2029" i="10"/>
  <c r="N2030" i="10"/>
  <c r="N2031" i="10"/>
  <c r="N2032" i="10"/>
  <c r="N2033" i="10"/>
  <c r="N2034" i="10"/>
  <c r="N2035" i="10"/>
  <c r="N2036" i="10"/>
  <c r="N2037" i="10"/>
  <c r="N2038" i="10"/>
  <c r="N2039" i="10"/>
  <c r="N2040" i="10"/>
  <c r="N2041" i="10"/>
  <c r="N2042" i="10"/>
  <c r="N2043" i="10"/>
  <c r="N2044" i="10"/>
  <c r="N2045" i="10"/>
  <c r="N2046" i="10"/>
  <c r="N2047" i="10"/>
  <c r="N2048" i="10"/>
  <c r="N2049" i="10"/>
  <c r="N2050" i="10"/>
  <c r="N2051" i="10"/>
  <c r="N2052" i="10"/>
  <c r="N2053" i="10"/>
  <c r="N2054" i="10"/>
  <c r="N2055" i="10"/>
  <c r="N2056" i="10"/>
  <c r="N2057" i="10"/>
  <c r="N2058" i="10"/>
  <c r="N2059" i="10"/>
  <c r="N2060" i="10"/>
  <c r="N2061" i="10"/>
  <c r="N2062" i="10"/>
  <c r="N2063" i="10"/>
  <c r="N2064" i="10"/>
  <c r="N2065" i="10"/>
  <c r="N2066" i="10"/>
  <c r="N2067" i="10"/>
  <c r="N2068" i="10"/>
  <c r="N2069" i="10"/>
  <c r="N2070" i="10"/>
  <c r="N2071" i="10"/>
  <c r="N2072" i="10"/>
  <c r="N2073" i="10"/>
  <c r="N2074" i="10"/>
  <c r="N2075" i="10"/>
  <c r="N2076" i="10"/>
  <c r="N2077" i="10"/>
  <c r="N2078" i="10"/>
  <c r="N2079" i="10"/>
  <c r="N2080" i="10"/>
  <c r="N2081" i="10"/>
  <c r="N2082" i="10"/>
  <c r="N2083" i="10"/>
  <c r="N2084" i="10"/>
  <c r="N2085" i="10"/>
  <c r="N2086" i="10"/>
  <c r="N2087" i="10"/>
  <c r="N2088" i="10"/>
  <c r="N2089" i="10"/>
  <c r="N2090" i="10"/>
  <c r="N2091" i="10"/>
  <c r="N2092" i="10"/>
  <c r="N2093" i="10"/>
  <c r="N2094" i="10"/>
  <c r="N2095" i="10"/>
  <c r="N2096" i="10"/>
  <c r="N2097" i="10"/>
  <c r="N2098" i="10"/>
  <c r="N2099" i="10"/>
  <c r="N2100" i="10"/>
  <c r="N2101" i="10"/>
  <c r="N2102" i="10"/>
  <c r="N2103" i="10"/>
  <c r="N2104" i="10"/>
  <c r="N2105" i="10"/>
  <c r="N2106" i="10"/>
  <c r="N2107" i="10"/>
  <c r="N2108" i="10"/>
  <c r="N2109" i="10"/>
  <c r="N2110" i="10"/>
  <c r="N2111" i="10"/>
  <c r="N2112" i="10"/>
  <c r="N2113" i="10"/>
  <c r="N2114" i="10"/>
  <c r="N2115" i="10"/>
  <c r="N2116" i="10"/>
  <c r="N2117" i="10"/>
  <c r="N2118" i="10"/>
  <c r="N2119" i="10"/>
  <c r="N2120" i="10"/>
  <c r="N2121" i="10"/>
  <c r="N2122" i="10"/>
  <c r="N2123" i="10"/>
  <c r="N2124" i="10"/>
  <c r="N2125" i="10"/>
  <c r="N2126" i="10"/>
  <c r="N2127" i="10"/>
  <c r="N2128" i="10"/>
  <c r="N2129" i="10"/>
  <c r="N2130" i="10"/>
  <c r="N2131" i="10"/>
  <c r="N2132" i="10"/>
  <c r="N2133" i="10"/>
  <c r="N2134" i="10"/>
  <c r="N2135" i="10"/>
  <c r="N2136" i="10"/>
  <c r="N2137" i="10"/>
  <c r="N2138" i="10"/>
  <c r="N2139" i="10"/>
  <c r="N2140" i="10"/>
  <c r="N2141" i="10"/>
  <c r="N2142" i="10"/>
  <c r="N2143" i="10"/>
  <c r="N2144" i="10"/>
  <c r="N2145" i="10"/>
  <c r="N2146" i="10"/>
  <c r="N2147" i="10"/>
  <c r="N2148" i="10"/>
  <c r="N2149" i="10"/>
  <c r="N2150" i="10"/>
  <c r="N2151" i="10"/>
  <c r="N2152" i="10"/>
  <c r="N2153" i="10"/>
  <c r="N2154" i="10"/>
  <c r="N2155" i="10"/>
  <c r="N2156" i="10"/>
  <c r="N2157" i="10"/>
  <c r="N2158" i="10"/>
  <c r="N2159" i="10"/>
  <c r="N2160" i="10"/>
  <c r="N2161" i="10"/>
  <c r="N2162" i="10"/>
  <c r="N2163" i="10"/>
  <c r="N2164" i="10"/>
  <c r="N2165" i="10"/>
  <c r="N2166" i="10"/>
  <c r="N2167" i="10"/>
  <c r="N2168" i="10"/>
  <c r="N2169" i="10"/>
  <c r="N2170" i="10"/>
  <c r="N2171" i="10"/>
  <c r="N2172" i="10"/>
  <c r="N2173" i="10"/>
  <c r="N2174" i="10"/>
  <c r="N2175" i="10"/>
  <c r="N2176" i="10"/>
  <c r="N2177" i="10"/>
  <c r="N2178" i="10"/>
  <c r="N2179" i="10"/>
  <c r="N2180" i="10"/>
  <c r="N2181" i="10"/>
  <c r="N2182" i="10"/>
  <c r="N2183" i="10"/>
  <c r="N2184" i="10"/>
  <c r="N2185" i="10"/>
  <c r="N2186" i="10"/>
  <c r="N2187" i="10"/>
  <c r="N2188" i="10"/>
  <c r="N2189" i="10"/>
  <c r="N2190" i="10"/>
  <c r="N2191" i="10"/>
  <c r="N2192" i="10"/>
  <c r="N2193" i="10"/>
  <c r="N2194" i="10"/>
  <c r="N2195" i="10"/>
  <c r="N2196" i="10"/>
  <c r="N2197" i="10"/>
  <c r="N2198" i="10"/>
  <c r="N2199" i="10"/>
  <c r="N2200" i="10"/>
  <c r="N2201" i="10"/>
  <c r="N2202" i="10"/>
  <c r="N2203" i="10"/>
  <c r="N2204" i="10"/>
  <c r="N2205" i="10"/>
  <c r="N2206" i="10"/>
  <c r="N2207" i="10"/>
  <c r="N2208" i="10"/>
  <c r="N2209" i="10"/>
  <c r="N2210" i="10"/>
  <c r="N2211" i="10"/>
  <c r="N2212" i="10"/>
  <c r="N2213" i="10"/>
  <c r="N2214" i="10"/>
  <c r="N2215" i="10"/>
  <c r="N2216" i="10"/>
  <c r="N2217" i="10"/>
  <c r="N2218" i="10"/>
  <c r="N2219" i="10"/>
  <c r="N2220" i="10"/>
  <c r="N2221" i="10"/>
  <c r="N2222" i="10"/>
  <c r="N2223" i="10"/>
  <c r="N2224" i="10"/>
  <c r="N2225" i="10"/>
  <c r="N2226" i="10"/>
  <c r="N2227" i="10"/>
  <c r="N2228" i="10"/>
  <c r="N2229" i="10"/>
  <c r="N2230" i="10"/>
  <c r="N2231" i="10"/>
  <c r="N2232" i="10"/>
  <c r="N2233" i="10"/>
  <c r="N2234" i="10"/>
  <c r="N2235" i="10"/>
  <c r="N2236" i="10"/>
  <c r="N2237" i="10"/>
  <c r="N2238" i="10"/>
  <c r="N2239" i="10"/>
  <c r="N2240" i="10"/>
  <c r="N2241" i="10"/>
  <c r="N2242" i="10"/>
  <c r="N2243" i="10"/>
  <c r="N2244" i="10"/>
  <c r="N2245" i="10"/>
  <c r="N2246" i="10"/>
  <c r="N2247" i="10"/>
  <c r="N2248" i="10"/>
  <c r="N2249" i="10"/>
  <c r="N2250" i="10"/>
  <c r="N2251" i="10"/>
  <c r="N2252" i="10"/>
  <c r="N2253" i="10"/>
  <c r="N2254" i="10"/>
  <c r="N2255" i="10"/>
  <c r="N2256" i="10"/>
  <c r="N2257" i="10"/>
  <c r="N2258" i="10"/>
  <c r="N2259" i="10"/>
  <c r="N2260" i="10"/>
  <c r="N2261" i="10"/>
  <c r="N2262" i="10"/>
  <c r="N2263" i="10"/>
  <c r="N2264" i="10"/>
  <c r="N2265" i="10"/>
  <c r="N2266" i="10"/>
  <c r="N2267" i="10"/>
  <c r="N2268" i="10"/>
  <c r="N2269" i="10"/>
  <c r="N2270" i="10"/>
  <c r="N2271" i="10"/>
  <c r="N2272" i="10"/>
  <c r="N2273" i="10"/>
  <c r="N2274" i="10"/>
  <c r="N2275" i="10"/>
  <c r="N2276" i="10"/>
  <c r="N2277" i="10"/>
  <c r="N2278" i="10"/>
  <c r="N2279" i="10"/>
  <c r="N2280" i="10"/>
  <c r="N2281" i="10"/>
  <c r="N2282" i="10"/>
  <c r="N2283" i="10"/>
  <c r="N2284" i="10"/>
  <c r="N2285" i="10"/>
  <c r="N2286" i="10"/>
  <c r="N2287" i="10"/>
  <c r="N2288" i="10"/>
  <c r="N2289" i="10"/>
  <c r="N2290" i="10"/>
  <c r="N2291" i="10"/>
  <c r="N2292" i="10"/>
  <c r="N2293" i="10"/>
  <c r="N2294" i="10"/>
  <c r="N2295" i="10"/>
  <c r="N2296" i="10"/>
  <c r="N2297" i="10"/>
  <c r="N2298" i="10"/>
  <c r="N2299" i="10"/>
  <c r="N2300" i="10"/>
  <c r="N2301" i="10"/>
  <c r="N2302" i="10"/>
  <c r="N2303" i="10"/>
  <c r="N2304" i="10"/>
  <c r="N2305" i="10"/>
  <c r="N2306" i="10"/>
  <c r="N2307" i="10"/>
  <c r="N2308" i="10"/>
  <c r="N2309" i="10"/>
  <c r="N2310" i="10"/>
  <c r="N2311" i="10"/>
  <c r="N2312" i="10"/>
  <c r="N2313" i="10"/>
  <c r="N2314" i="10"/>
  <c r="N2315" i="10"/>
  <c r="N2316" i="10"/>
  <c r="N2317" i="10"/>
  <c r="N2318" i="10"/>
  <c r="N2319" i="10"/>
  <c r="N2320" i="10"/>
  <c r="N2321" i="10"/>
  <c r="N2322" i="10"/>
  <c r="N2323" i="10"/>
  <c r="N2324" i="10"/>
  <c r="N2325" i="10"/>
  <c r="N2326" i="10"/>
  <c r="N2327" i="10"/>
  <c r="N2328" i="10"/>
  <c r="N2329" i="10"/>
  <c r="N2330" i="10"/>
  <c r="N2331" i="10"/>
  <c r="N2332" i="10"/>
  <c r="N2333" i="10"/>
  <c r="N2334" i="10"/>
  <c r="N2335" i="10"/>
  <c r="N2336" i="10"/>
  <c r="N2337" i="10"/>
  <c r="N2338" i="10"/>
  <c r="N2339" i="10"/>
  <c r="N2340" i="10"/>
  <c r="N2341" i="10"/>
  <c r="N2342" i="10"/>
  <c r="N2343" i="10"/>
  <c r="N2344" i="10"/>
  <c r="N2345" i="10"/>
  <c r="N2346" i="10"/>
  <c r="N2347" i="10"/>
  <c r="N2348" i="10"/>
  <c r="N2349" i="10"/>
  <c r="N2350" i="10"/>
  <c r="N2351" i="10"/>
  <c r="N2352" i="10"/>
  <c r="N2353" i="10"/>
  <c r="N2354" i="10"/>
  <c r="N2355" i="10"/>
  <c r="N2356" i="10"/>
  <c r="N2357" i="10"/>
  <c r="N2358" i="10"/>
  <c r="N2359" i="10"/>
  <c r="N2360" i="10"/>
  <c r="N2361" i="10"/>
  <c r="N2362" i="10"/>
  <c r="N2363" i="10"/>
  <c r="N2364" i="10"/>
  <c r="N2365" i="10"/>
  <c r="N2366" i="10"/>
  <c r="N2367" i="10"/>
  <c r="N2368" i="10"/>
  <c r="N2369" i="10"/>
  <c r="N2370" i="10"/>
  <c r="N2371" i="10"/>
  <c r="N2372" i="10"/>
  <c r="N2373" i="10"/>
  <c r="N2374" i="10"/>
  <c r="N2375" i="10"/>
  <c r="N2376" i="10"/>
  <c r="N2377" i="10"/>
  <c r="N2378" i="10"/>
  <c r="N2379" i="10"/>
  <c r="N2380" i="10"/>
  <c r="N2381" i="10"/>
  <c r="N2382" i="10"/>
  <c r="N2383" i="10"/>
  <c r="N2384" i="10"/>
  <c r="N2385" i="10"/>
  <c r="N2386" i="10"/>
  <c r="N2387" i="10"/>
  <c r="N2388" i="10"/>
  <c r="N2389" i="10"/>
  <c r="N2390" i="10"/>
  <c r="N2391" i="10"/>
  <c r="N2392" i="10"/>
  <c r="N2393" i="10"/>
  <c r="N2394" i="10"/>
  <c r="N2395" i="10"/>
  <c r="N2396" i="10"/>
  <c r="N2397" i="10"/>
  <c r="N2398" i="10"/>
  <c r="N2399" i="10"/>
  <c r="N2400" i="10"/>
  <c r="N2401" i="10"/>
  <c r="N2402" i="10"/>
  <c r="N2403" i="10"/>
  <c r="N2404" i="10"/>
  <c r="N2405" i="10"/>
  <c r="N2406" i="10"/>
  <c r="N2407" i="10"/>
  <c r="N2408" i="10"/>
  <c r="N2409" i="10"/>
  <c r="N2410" i="10"/>
  <c r="N2411" i="10"/>
  <c r="N2412" i="10"/>
  <c r="N2413" i="10"/>
  <c r="N2414" i="10"/>
  <c r="N2415" i="10"/>
  <c r="N2416" i="10"/>
  <c r="N2417" i="10"/>
  <c r="N2418" i="10"/>
  <c r="N2419" i="10"/>
  <c r="N2420" i="10"/>
  <c r="N2421" i="10"/>
  <c r="N2422" i="10"/>
  <c r="N2423" i="10"/>
  <c r="N2424" i="10"/>
  <c r="N2425" i="10"/>
  <c r="N2426" i="10"/>
  <c r="N2427" i="10"/>
  <c r="N2428" i="10"/>
  <c r="N2429" i="10"/>
  <c r="N2430" i="10"/>
  <c r="N2431" i="10"/>
  <c r="N2432" i="10"/>
  <c r="N2433" i="10"/>
  <c r="N2434" i="10"/>
  <c r="N2435" i="10"/>
  <c r="N2436" i="10"/>
  <c r="N2437" i="10"/>
  <c r="N2438" i="10"/>
  <c r="N2439" i="10"/>
  <c r="N2440" i="10"/>
  <c r="N2441" i="10"/>
  <c r="N2442" i="10"/>
  <c r="N2443" i="10"/>
  <c r="N2444" i="10"/>
  <c r="N2445" i="10"/>
  <c r="N2446" i="10"/>
  <c r="N2447" i="10"/>
  <c r="N2448" i="10"/>
  <c r="N2449" i="10"/>
  <c r="N2450" i="10"/>
  <c r="N2451" i="10"/>
  <c r="N2452" i="10"/>
  <c r="N2453" i="10"/>
  <c r="N2454" i="10"/>
  <c r="N2455" i="10"/>
  <c r="N2456" i="10"/>
  <c r="N2457" i="10"/>
  <c r="N2458" i="10"/>
  <c r="N2459" i="10"/>
  <c r="N2460" i="10"/>
  <c r="N2461" i="10"/>
  <c r="N2462" i="10"/>
  <c r="N2463" i="10"/>
  <c r="N2464" i="10"/>
  <c r="N2465" i="10"/>
  <c r="N2466" i="10"/>
  <c r="N2467" i="10"/>
  <c r="N2468" i="10"/>
  <c r="N2469" i="10"/>
  <c r="N2470" i="10"/>
  <c r="N2471" i="10"/>
  <c r="N2472" i="10"/>
  <c r="N2473" i="10"/>
  <c r="N2474" i="10"/>
  <c r="N2475" i="10"/>
  <c r="N2476" i="10"/>
  <c r="N2477" i="10"/>
  <c r="N2478" i="10"/>
  <c r="N2479" i="10"/>
  <c r="N2480" i="10"/>
  <c r="N2481" i="10"/>
  <c r="N2482" i="10"/>
  <c r="N2483" i="10"/>
  <c r="N2484" i="10"/>
  <c r="N2485" i="10"/>
  <c r="N2486" i="10"/>
  <c r="N2487" i="10"/>
  <c r="N2488" i="10"/>
  <c r="N2489" i="10"/>
  <c r="N2490" i="10"/>
  <c r="N2491" i="10"/>
  <c r="N2492" i="10"/>
  <c r="N2493" i="10"/>
  <c r="N2494" i="10"/>
  <c r="N2495" i="10"/>
  <c r="N2496" i="10"/>
  <c r="N2497" i="10"/>
  <c r="N2498" i="10"/>
  <c r="N2499" i="10"/>
  <c r="N2500" i="10"/>
  <c r="N2501" i="10"/>
  <c r="N2502" i="10"/>
  <c r="N2503" i="10"/>
  <c r="N2504" i="10"/>
  <c r="N2505" i="10"/>
  <c r="N2506" i="10"/>
  <c r="N2507" i="10"/>
  <c r="N2508" i="10"/>
  <c r="N2509" i="10"/>
  <c r="N2510" i="10"/>
  <c r="N2511" i="10"/>
  <c r="N2512" i="10"/>
  <c r="N2513" i="10"/>
  <c r="N2514" i="10"/>
  <c r="N2515" i="10"/>
  <c r="N2516" i="10"/>
  <c r="N2517" i="10"/>
  <c r="N2518" i="10"/>
  <c r="N2519" i="10"/>
  <c r="N2520" i="10"/>
  <c r="N2521" i="10"/>
  <c r="N2522" i="10"/>
  <c r="N2523" i="10"/>
  <c r="N2524" i="10"/>
  <c r="N2525" i="10"/>
  <c r="N2526" i="10"/>
  <c r="N2527" i="10"/>
  <c r="N2528" i="10"/>
  <c r="N2529" i="10"/>
  <c r="N2530" i="10"/>
  <c r="N2531" i="10"/>
  <c r="N2532" i="10"/>
  <c r="N2533" i="10"/>
  <c r="N2534" i="10"/>
  <c r="N2535" i="10"/>
  <c r="N2536" i="10"/>
  <c r="N2537" i="10"/>
  <c r="N2538" i="10"/>
  <c r="N2539" i="10"/>
  <c r="N2540" i="10"/>
  <c r="N2541" i="10"/>
  <c r="N2542" i="10"/>
  <c r="N2543" i="10"/>
  <c r="N2544" i="10"/>
  <c r="N2545" i="10"/>
  <c r="N2546" i="10"/>
  <c r="N2547" i="10"/>
  <c r="N2548" i="10"/>
  <c r="N2549" i="10"/>
  <c r="N2550" i="10"/>
  <c r="N2551" i="10"/>
  <c r="N2552" i="10"/>
  <c r="N2553" i="10"/>
  <c r="N2554" i="10"/>
  <c r="N2555" i="10"/>
  <c r="N2556" i="10"/>
  <c r="N2557" i="10"/>
  <c r="N2558" i="10"/>
  <c r="N2559" i="10"/>
  <c r="N2560" i="10"/>
  <c r="N2561" i="10"/>
  <c r="N2562" i="10"/>
  <c r="N2563" i="10"/>
  <c r="N2564" i="10"/>
  <c r="N2565" i="10"/>
  <c r="N2566" i="10"/>
  <c r="N2567" i="10"/>
  <c r="N2568" i="10"/>
  <c r="N2569" i="10"/>
  <c r="N2570" i="10"/>
  <c r="N2571" i="10"/>
  <c r="N2572" i="10"/>
  <c r="N2573" i="10"/>
  <c r="N2574" i="10"/>
  <c r="N2575" i="10"/>
  <c r="N2576" i="10"/>
  <c r="N2577" i="10"/>
  <c r="N2578" i="10"/>
  <c r="N2579" i="10"/>
  <c r="N2580" i="10"/>
  <c r="N2581" i="10"/>
  <c r="N2582" i="10"/>
  <c r="N2583" i="10"/>
  <c r="N2584" i="10"/>
  <c r="N2585" i="10"/>
  <c r="N2586" i="10"/>
  <c r="N2587" i="10"/>
  <c r="N2588" i="10"/>
  <c r="N2589" i="10"/>
  <c r="N2590" i="10"/>
  <c r="N2591" i="10"/>
  <c r="N2592" i="10"/>
  <c r="N2593" i="10"/>
  <c r="N2594" i="10"/>
  <c r="N2595" i="10"/>
  <c r="N2596" i="10"/>
  <c r="N2597" i="10"/>
  <c r="N2598" i="10"/>
  <c r="N2599" i="10"/>
  <c r="N2600" i="10"/>
  <c r="N2601" i="10"/>
  <c r="N2602" i="10"/>
  <c r="N2603" i="10"/>
  <c r="N2604" i="10"/>
  <c r="N2605" i="10"/>
  <c r="N2606" i="10"/>
  <c r="N2607" i="10"/>
  <c r="N2608" i="10"/>
  <c r="N2609" i="10"/>
  <c r="N2610" i="10"/>
  <c r="N2611" i="10"/>
  <c r="N2612" i="10"/>
  <c r="N2613" i="10"/>
  <c r="N2614" i="10"/>
  <c r="N2615" i="10"/>
  <c r="N2616" i="10"/>
  <c r="N2617" i="10"/>
  <c r="N2618" i="10"/>
  <c r="N2619" i="10"/>
  <c r="N2620" i="10"/>
  <c r="N2621" i="10"/>
  <c r="N2622" i="10"/>
  <c r="N2623" i="10"/>
  <c r="N2624" i="10"/>
  <c r="N2625" i="10"/>
  <c r="N2626" i="10"/>
  <c r="N2627" i="10"/>
  <c r="N2628" i="10"/>
  <c r="N2629" i="10"/>
  <c r="N2630" i="10"/>
  <c r="N2631" i="10"/>
  <c r="N2632" i="10"/>
  <c r="N2633" i="10"/>
  <c r="N2634" i="10"/>
  <c r="N2635" i="10"/>
  <c r="N2636" i="10"/>
  <c r="N2637" i="10"/>
  <c r="N2638" i="10"/>
  <c r="N2639" i="10"/>
  <c r="N2640" i="10"/>
  <c r="N2641" i="10"/>
  <c r="N2642" i="10"/>
  <c r="N2643" i="10"/>
  <c r="N2644" i="10"/>
  <c r="N2645" i="10"/>
  <c r="N2646" i="10"/>
  <c r="N2647" i="10"/>
  <c r="N2648" i="10"/>
  <c r="N2649" i="10"/>
  <c r="N2650" i="10"/>
  <c r="N2651" i="10"/>
  <c r="N2652" i="10"/>
  <c r="N2653" i="10"/>
  <c r="N2654" i="10"/>
  <c r="N2655" i="10"/>
  <c r="N2656" i="10"/>
  <c r="N2657" i="10"/>
  <c r="N2658" i="10"/>
  <c r="N2659" i="10"/>
  <c r="N2660" i="10"/>
  <c r="N2661" i="10"/>
  <c r="N2662" i="10"/>
  <c r="N2663" i="10"/>
  <c r="N2664" i="10"/>
  <c r="N2665" i="10"/>
  <c r="N2666" i="10"/>
  <c r="N2667" i="10"/>
  <c r="N2668" i="10"/>
  <c r="N2669" i="10"/>
  <c r="N2670" i="10"/>
  <c r="N2671" i="10"/>
  <c r="N2672" i="10"/>
  <c r="N2673" i="10"/>
  <c r="N2674" i="10"/>
  <c r="N2675" i="10"/>
  <c r="N2676" i="10"/>
  <c r="N2677" i="10"/>
  <c r="N2678" i="10"/>
  <c r="N2679" i="10"/>
  <c r="N2680" i="10"/>
  <c r="N2681" i="10"/>
  <c r="N2682" i="10"/>
  <c r="N2683" i="10"/>
  <c r="N2684" i="10"/>
  <c r="N2685" i="10"/>
  <c r="N2686" i="10"/>
  <c r="N2687" i="10"/>
  <c r="N2688" i="10"/>
  <c r="N2689" i="10"/>
  <c r="N2690" i="10"/>
  <c r="N2691" i="10"/>
  <c r="N2692" i="10"/>
  <c r="N2693" i="10"/>
  <c r="N2694" i="10"/>
  <c r="N2695" i="10"/>
  <c r="N2696" i="10"/>
  <c r="N2697" i="10"/>
  <c r="N2698" i="10"/>
  <c r="N2699" i="10"/>
  <c r="N2700" i="10"/>
  <c r="N2701" i="10"/>
  <c r="N2702" i="10"/>
  <c r="N2703" i="10"/>
  <c r="N2704" i="10"/>
  <c r="N2705" i="10"/>
  <c r="N2706" i="10"/>
  <c r="N2707" i="10"/>
  <c r="N2708" i="10"/>
  <c r="N2709" i="10"/>
  <c r="N2710" i="10"/>
  <c r="N2711" i="10"/>
  <c r="N2712" i="10"/>
  <c r="N2713" i="10"/>
  <c r="N2714" i="10"/>
  <c r="N2715" i="10"/>
  <c r="N2716" i="10"/>
  <c r="N2717" i="10"/>
  <c r="N2718" i="10"/>
  <c r="N2719" i="10"/>
  <c r="N2720" i="10"/>
  <c r="N2721" i="10"/>
  <c r="N2722" i="10"/>
  <c r="N2723" i="10"/>
  <c r="N2724" i="10"/>
  <c r="N2725" i="10"/>
  <c r="N2726" i="10"/>
  <c r="N2727" i="10"/>
  <c r="N2728" i="10"/>
  <c r="N2729" i="10"/>
  <c r="N2730" i="10"/>
  <c r="N2731" i="10"/>
  <c r="N2732" i="10"/>
  <c r="N2733" i="10"/>
  <c r="N2734" i="10"/>
  <c r="N2735" i="10"/>
  <c r="N2736" i="10"/>
  <c r="N2737" i="10"/>
  <c r="N2738" i="10"/>
  <c r="N2739" i="10"/>
  <c r="N2740" i="10"/>
  <c r="N2741" i="10"/>
  <c r="N2742" i="10"/>
  <c r="N2743" i="10"/>
  <c r="N2744" i="10"/>
  <c r="N2745" i="10"/>
  <c r="N2746" i="10"/>
  <c r="N2747" i="10"/>
  <c r="N2748" i="10"/>
  <c r="N2749" i="10"/>
  <c r="N2750" i="10"/>
  <c r="N2751" i="10"/>
  <c r="N2752" i="10"/>
  <c r="N2753" i="10"/>
  <c r="N2754" i="10"/>
  <c r="N2755" i="10"/>
  <c r="N2756" i="10"/>
  <c r="N2757" i="10"/>
  <c r="N2758" i="10"/>
  <c r="N2759" i="10"/>
  <c r="N2760" i="10"/>
  <c r="N2761" i="10"/>
  <c r="N2762" i="10"/>
  <c r="N2763" i="10"/>
  <c r="N2764" i="10"/>
  <c r="N2765" i="10"/>
  <c r="N2766" i="10"/>
  <c r="N2767" i="10"/>
  <c r="N2768" i="10"/>
  <c r="N2769" i="10"/>
  <c r="N2770" i="10"/>
  <c r="N2771" i="10"/>
  <c r="N2772" i="10"/>
  <c r="N2773" i="10"/>
  <c r="N2774" i="10"/>
  <c r="N2775" i="10"/>
  <c r="N2776" i="10"/>
  <c r="N2777" i="10"/>
  <c r="N2778" i="10"/>
  <c r="N2779" i="10"/>
  <c r="N2780" i="10"/>
  <c r="N2781" i="10"/>
  <c r="N2782" i="10"/>
  <c r="N2783" i="10"/>
  <c r="N2784" i="10"/>
  <c r="N2785" i="10"/>
  <c r="N2786" i="10"/>
  <c r="N2787" i="10"/>
  <c r="N2788" i="10"/>
  <c r="N2789" i="10"/>
  <c r="N2790" i="10"/>
  <c r="N2791" i="10"/>
  <c r="N2792" i="10"/>
  <c r="N2793" i="10"/>
  <c r="N2794" i="10"/>
  <c r="N2795" i="10"/>
  <c r="N2796" i="10"/>
  <c r="N2797" i="10"/>
  <c r="N2798" i="10"/>
  <c r="N2799" i="10"/>
  <c r="N2800" i="10"/>
  <c r="N2801" i="10"/>
  <c r="N2802" i="10"/>
  <c r="N2803" i="10"/>
  <c r="N2804" i="10"/>
  <c r="N2805" i="10"/>
  <c r="N2806" i="10"/>
  <c r="N2807" i="10"/>
  <c r="N2808" i="10"/>
  <c r="N2809" i="10"/>
  <c r="N2810" i="10"/>
  <c r="N2811" i="10"/>
  <c r="N2812" i="10"/>
  <c r="N2813" i="10"/>
  <c r="N2814" i="10"/>
  <c r="N2815" i="10"/>
  <c r="N2816" i="10"/>
  <c r="N2817" i="10"/>
  <c r="N2818" i="10"/>
  <c r="N2819" i="10"/>
  <c r="N2820" i="10"/>
  <c r="N2821" i="10"/>
  <c r="N2822" i="10"/>
  <c r="N2823" i="10"/>
  <c r="N2824" i="10"/>
  <c r="N2825" i="10"/>
  <c r="N2826" i="10"/>
  <c r="N2827" i="10"/>
  <c r="N2828" i="10"/>
  <c r="N2829" i="10"/>
  <c r="N2830" i="10"/>
  <c r="N2831" i="10"/>
  <c r="N2832" i="10"/>
  <c r="N2833" i="10"/>
  <c r="N2834" i="10"/>
  <c r="N2835" i="10"/>
  <c r="N2836" i="10"/>
  <c r="N2837" i="10"/>
  <c r="N2838" i="10"/>
  <c r="N2839" i="10"/>
  <c r="N2840" i="10"/>
  <c r="N2841" i="10"/>
  <c r="N2842" i="10"/>
  <c r="N2843" i="10"/>
  <c r="N2844" i="10"/>
  <c r="N2845" i="10"/>
  <c r="N2846" i="10"/>
  <c r="N2847" i="10"/>
  <c r="N2848" i="10"/>
  <c r="N2849" i="10"/>
  <c r="N2850" i="10"/>
  <c r="N2851" i="10"/>
  <c r="N2852" i="10"/>
  <c r="N2853" i="10"/>
  <c r="N2854" i="10"/>
  <c r="N2855" i="10"/>
  <c r="N2856" i="10"/>
  <c r="N2857" i="10"/>
  <c r="N2858" i="10"/>
  <c r="N2859" i="10"/>
  <c r="N2860" i="10"/>
  <c r="N2861" i="10"/>
  <c r="N2862" i="10"/>
  <c r="N2863" i="10"/>
  <c r="N2864" i="10"/>
  <c r="N2865" i="10"/>
  <c r="N2866" i="10"/>
  <c r="N2867" i="10"/>
  <c r="N2868" i="10"/>
  <c r="N2869" i="10"/>
  <c r="N2870" i="10"/>
  <c r="N2871" i="10"/>
  <c r="N2872" i="10"/>
  <c r="N2873" i="10"/>
  <c r="N2874" i="10"/>
  <c r="N2875" i="10"/>
  <c r="N2876" i="10"/>
  <c r="N2877" i="10"/>
  <c r="N2878" i="10"/>
  <c r="N2879" i="10"/>
  <c r="N2880" i="10"/>
  <c r="N2881" i="10"/>
  <c r="N2882" i="10"/>
  <c r="N2883" i="10"/>
  <c r="N2884" i="10"/>
  <c r="N2885" i="10"/>
  <c r="N2886" i="10"/>
  <c r="N2887" i="10"/>
  <c r="N2888" i="10"/>
  <c r="N2889" i="10"/>
  <c r="N2890" i="10"/>
  <c r="N2891" i="10"/>
  <c r="N2892" i="10"/>
  <c r="N2893" i="10"/>
  <c r="N2894" i="10"/>
  <c r="N2895" i="10"/>
  <c r="N2896" i="10"/>
  <c r="N2897" i="10"/>
  <c r="N2898" i="10"/>
  <c r="N2899" i="10"/>
  <c r="N2900" i="10"/>
  <c r="N2901" i="10"/>
  <c r="N2902" i="10"/>
  <c r="N2903" i="10"/>
  <c r="N2904" i="10"/>
  <c r="N2905" i="10"/>
  <c r="N2906" i="10"/>
  <c r="N2907" i="10"/>
  <c r="N2908" i="10"/>
  <c r="N2909" i="10"/>
  <c r="N2910" i="10"/>
  <c r="N2911" i="10"/>
  <c r="N2912" i="10"/>
  <c r="N2913" i="10"/>
  <c r="N2914" i="10"/>
  <c r="N2915" i="10"/>
  <c r="N2916" i="10"/>
  <c r="N2917" i="10"/>
  <c r="N2918" i="10"/>
  <c r="N2919" i="10"/>
  <c r="N2920" i="10"/>
  <c r="N2921" i="10"/>
  <c r="N2922" i="10"/>
  <c r="N2923" i="10"/>
  <c r="N2924" i="10"/>
  <c r="N2925" i="10"/>
  <c r="N2926" i="10"/>
  <c r="N2927" i="10"/>
  <c r="N2928" i="10"/>
  <c r="N2929" i="10"/>
  <c r="N2930" i="10"/>
  <c r="N2931" i="10"/>
  <c r="N2932" i="10"/>
  <c r="N2933" i="10"/>
  <c r="N2934" i="10"/>
  <c r="N2935" i="10"/>
  <c r="N2936" i="10"/>
  <c r="N2937" i="10"/>
  <c r="N2938" i="10"/>
  <c r="N2939" i="10"/>
  <c r="N2940" i="10"/>
  <c r="N2941" i="10"/>
  <c r="N2942" i="10"/>
  <c r="N2943" i="10"/>
  <c r="N2944" i="10"/>
  <c r="N2945" i="10"/>
  <c r="N2946" i="10"/>
  <c r="N2947" i="10"/>
  <c r="N2948" i="10"/>
  <c r="N2949" i="10"/>
  <c r="N2950" i="10"/>
  <c r="N2951" i="10"/>
  <c r="N2952" i="10"/>
  <c r="N2953" i="10"/>
  <c r="N2954" i="10"/>
  <c r="N2955" i="10"/>
  <c r="N2956" i="10"/>
  <c r="N2957" i="10"/>
  <c r="N2958" i="10"/>
  <c r="N2959" i="10"/>
  <c r="N2960" i="10"/>
  <c r="N2961" i="10"/>
  <c r="N2962" i="10"/>
  <c r="N2963" i="10"/>
  <c r="N2964" i="10"/>
  <c r="N2965" i="10"/>
  <c r="N2966" i="10"/>
  <c r="N2967" i="10"/>
  <c r="N2968" i="10"/>
  <c r="N2969" i="10"/>
  <c r="N2970" i="10"/>
  <c r="N2971" i="10"/>
  <c r="N2972" i="10"/>
  <c r="N2973" i="10"/>
  <c r="N2974" i="10"/>
  <c r="N2975" i="10"/>
  <c r="N2976" i="10"/>
  <c r="N2977" i="10"/>
  <c r="N2978" i="10"/>
  <c r="N2979" i="10"/>
  <c r="N2980" i="10"/>
  <c r="N2981" i="10"/>
  <c r="N2982" i="10"/>
  <c r="N2983" i="10"/>
  <c r="N2984" i="10"/>
  <c r="N2985" i="10"/>
  <c r="N2986" i="10"/>
  <c r="N2987" i="10"/>
  <c r="N2988" i="10"/>
  <c r="N2989" i="10"/>
  <c r="N2990" i="10"/>
  <c r="N2991" i="10"/>
  <c r="N2992" i="10"/>
  <c r="N2993" i="10"/>
  <c r="N2994" i="10"/>
  <c r="N2995" i="10"/>
  <c r="N2996" i="10"/>
  <c r="N2997" i="10"/>
  <c r="N2998" i="10"/>
  <c r="N2999" i="10"/>
  <c r="N3000" i="10"/>
  <c r="N3001" i="10"/>
  <c r="N3002" i="10"/>
  <c r="N3003" i="10"/>
  <c r="N3004" i="10"/>
  <c r="N3005" i="10"/>
  <c r="N3006" i="10"/>
  <c r="N3007" i="10"/>
  <c r="N3008" i="10"/>
  <c r="N3009" i="10"/>
  <c r="N3010" i="10"/>
  <c r="N3011" i="10"/>
  <c r="N3012" i="10"/>
  <c r="N3013" i="10"/>
  <c r="N3014" i="10"/>
  <c r="N3015" i="10"/>
  <c r="N3016" i="10"/>
  <c r="N3017" i="10"/>
  <c r="N3018" i="10"/>
  <c r="N3019" i="10"/>
  <c r="N3020" i="10"/>
  <c r="N3021" i="10"/>
  <c r="N3022" i="10"/>
  <c r="N3023" i="10"/>
  <c r="N3024" i="10"/>
  <c r="N3025" i="10"/>
  <c r="N3026" i="10"/>
  <c r="N3027" i="10"/>
  <c r="N3028" i="10"/>
  <c r="N3029" i="10"/>
  <c r="N3030" i="10"/>
  <c r="N3031" i="10"/>
  <c r="N3032" i="10"/>
  <c r="N3033" i="10"/>
  <c r="N3034" i="10"/>
  <c r="N3035" i="10"/>
  <c r="N3036" i="10"/>
  <c r="N3037" i="10"/>
  <c r="N3038" i="10"/>
  <c r="N3039" i="10"/>
  <c r="N3040" i="10"/>
  <c r="N3041" i="10"/>
  <c r="N3042" i="10"/>
  <c r="N3043" i="10"/>
  <c r="N3044" i="10"/>
  <c r="N3045" i="10"/>
  <c r="N3046" i="10"/>
  <c r="N3047" i="10"/>
  <c r="N3048" i="10"/>
  <c r="N3049" i="10"/>
  <c r="N3050" i="10"/>
  <c r="N3051" i="10"/>
  <c r="N3052" i="10"/>
  <c r="N3053" i="10"/>
  <c r="N3054" i="10"/>
  <c r="N3055" i="10"/>
  <c r="N3056" i="10"/>
  <c r="N3057" i="10"/>
  <c r="N3058" i="10"/>
  <c r="N3059" i="10"/>
  <c r="N3060" i="10"/>
  <c r="N3061" i="10"/>
  <c r="N3062" i="10"/>
  <c r="N3063" i="10"/>
  <c r="N3064" i="10"/>
  <c r="N3065" i="10"/>
  <c r="N3066" i="10"/>
  <c r="N3067" i="10"/>
  <c r="N3068" i="10"/>
  <c r="N3069" i="10"/>
  <c r="N3070" i="10"/>
  <c r="N3071" i="10"/>
  <c r="N3072" i="10"/>
  <c r="N3073" i="10"/>
  <c r="N3074" i="10"/>
  <c r="N3075" i="10"/>
  <c r="N3076" i="10"/>
  <c r="N3077" i="10"/>
  <c r="N3078" i="10"/>
  <c r="N3079" i="10"/>
  <c r="N3080" i="10"/>
  <c r="N3081" i="10"/>
  <c r="N3082" i="10"/>
  <c r="N3083" i="10"/>
  <c r="N3084" i="10"/>
  <c r="N3085" i="10"/>
  <c r="N3086" i="10"/>
  <c r="N3087" i="10"/>
  <c r="N3088" i="10"/>
  <c r="N3089" i="10"/>
  <c r="N3090" i="10"/>
  <c r="N3091" i="10"/>
  <c r="N3092" i="10"/>
  <c r="N3093" i="10"/>
  <c r="N3094" i="10"/>
  <c r="N3095" i="10"/>
  <c r="N3096" i="10"/>
  <c r="N3097" i="10"/>
  <c r="N3098" i="10"/>
  <c r="N3099" i="10"/>
  <c r="N3100" i="10"/>
  <c r="N3101" i="10"/>
  <c r="N3102" i="10"/>
  <c r="N3103" i="10"/>
  <c r="N3104" i="10"/>
  <c r="N3105" i="10"/>
  <c r="N3106" i="10"/>
  <c r="N3107" i="10"/>
  <c r="N3108" i="10"/>
  <c r="N3109" i="10"/>
  <c r="N3110" i="10"/>
  <c r="N3111" i="10"/>
  <c r="N3112" i="10"/>
  <c r="N3113" i="10"/>
  <c r="N3114" i="10"/>
  <c r="N3115" i="10"/>
  <c r="N3116" i="10"/>
  <c r="N3117" i="10"/>
  <c r="N3118" i="10"/>
  <c r="N3119" i="10"/>
  <c r="N3120" i="10"/>
  <c r="N3121" i="10"/>
  <c r="N3122" i="10"/>
  <c r="N3123" i="10"/>
  <c r="N3124" i="10"/>
  <c r="N3125" i="10"/>
  <c r="N3126" i="10"/>
  <c r="N3127" i="10"/>
  <c r="N3128" i="10"/>
  <c r="N3129" i="10"/>
  <c r="N3130" i="10"/>
  <c r="N3131" i="10"/>
  <c r="N3132" i="10"/>
  <c r="N3133" i="10"/>
  <c r="N3134" i="10"/>
  <c r="N3135" i="10"/>
  <c r="N3136" i="10"/>
  <c r="N3137" i="10"/>
  <c r="N3138" i="10"/>
  <c r="N3139" i="10"/>
  <c r="N3140" i="10"/>
  <c r="N3141" i="10"/>
  <c r="N3142" i="10"/>
  <c r="N3143" i="10"/>
  <c r="N3144" i="10"/>
  <c r="N3145" i="10"/>
  <c r="N3146" i="10"/>
  <c r="N3147" i="10"/>
  <c r="N3148" i="10"/>
  <c r="N3149" i="10"/>
  <c r="N3150" i="10"/>
  <c r="N3151" i="10"/>
  <c r="N3152" i="10"/>
  <c r="N3153" i="10"/>
  <c r="N3154" i="10"/>
  <c r="N3155" i="10"/>
  <c r="N3156" i="10"/>
  <c r="N3157" i="10"/>
  <c r="N3158" i="10"/>
  <c r="N3159" i="10"/>
  <c r="N3160" i="10"/>
  <c r="N3161" i="10"/>
  <c r="N3162" i="10"/>
  <c r="N3163" i="10"/>
  <c r="N3164" i="10"/>
  <c r="N3165" i="10"/>
  <c r="N3166" i="10"/>
  <c r="N3167" i="10"/>
  <c r="N3168" i="10"/>
  <c r="N3169" i="10"/>
  <c r="N3170" i="10"/>
  <c r="N3171" i="10"/>
  <c r="N3172" i="10"/>
  <c r="N3173" i="10"/>
  <c r="N3174" i="10"/>
  <c r="N3175" i="10"/>
  <c r="N3176" i="10"/>
  <c r="N3177" i="10"/>
  <c r="N3178" i="10"/>
  <c r="N3179" i="10"/>
  <c r="N3180" i="10"/>
  <c r="N3181" i="10"/>
  <c r="N3182" i="10"/>
  <c r="N3183" i="10"/>
  <c r="N3184" i="10"/>
  <c r="N3185" i="10"/>
  <c r="N3186" i="10"/>
  <c r="N3187" i="10"/>
  <c r="N3188" i="10"/>
  <c r="N3189" i="10"/>
  <c r="N3190" i="10"/>
  <c r="N3191" i="10"/>
  <c r="N3192" i="10"/>
  <c r="N3193" i="10"/>
  <c r="N3194" i="10"/>
  <c r="N3195" i="10"/>
  <c r="N3196" i="10"/>
  <c r="N3197" i="10"/>
  <c r="N3198" i="10"/>
  <c r="N3199" i="10"/>
  <c r="N3200" i="10"/>
  <c r="N3201" i="10"/>
  <c r="N3202" i="10"/>
  <c r="N3203" i="10"/>
  <c r="N3204" i="10"/>
  <c r="N3205" i="10"/>
  <c r="N3206" i="10"/>
  <c r="N3207" i="10"/>
  <c r="N3208" i="10"/>
  <c r="N3209" i="10"/>
  <c r="N3210" i="10"/>
  <c r="N3211" i="10"/>
  <c r="N3212" i="10"/>
  <c r="N3213" i="10"/>
  <c r="N3214" i="10"/>
  <c r="N3215" i="10"/>
  <c r="N3216" i="10"/>
  <c r="N3217" i="10"/>
  <c r="N3218" i="10"/>
  <c r="N3219" i="10"/>
  <c r="N3220" i="10"/>
  <c r="N3221" i="10"/>
  <c r="N3222" i="10"/>
  <c r="N3223" i="10"/>
  <c r="N3224" i="10"/>
  <c r="N3225" i="10"/>
  <c r="N3226" i="10"/>
  <c r="N3227" i="10"/>
  <c r="N3228" i="10"/>
  <c r="N3229" i="10"/>
  <c r="N3230" i="10"/>
  <c r="N3231" i="10"/>
  <c r="N3232" i="10"/>
  <c r="N3233" i="10"/>
  <c r="N3234" i="10"/>
  <c r="N3235" i="10"/>
  <c r="N3236" i="10"/>
  <c r="N3237" i="10"/>
  <c r="N3238" i="10"/>
  <c r="N3239" i="10"/>
  <c r="N3240" i="10"/>
  <c r="N3241" i="10"/>
  <c r="N3242" i="10"/>
  <c r="N3243" i="10"/>
  <c r="N3244" i="10"/>
  <c r="N3245" i="10"/>
  <c r="N3246" i="10"/>
  <c r="N3247" i="10"/>
  <c r="N3248" i="10"/>
  <c r="N3249" i="10"/>
  <c r="N3250" i="10"/>
  <c r="N3251" i="10"/>
  <c r="N3252" i="10"/>
  <c r="N3253" i="10"/>
  <c r="N3254" i="10"/>
  <c r="N3255" i="10"/>
  <c r="N3256" i="10"/>
  <c r="N3257" i="10"/>
  <c r="N3258" i="10"/>
  <c r="N3259" i="10"/>
  <c r="N3260" i="10"/>
  <c r="N3261" i="10"/>
  <c r="N3262" i="10"/>
  <c r="N3263" i="10"/>
  <c r="N3264" i="10"/>
  <c r="N3265" i="10"/>
  <c r="N3266" i="10"/>
  <c r="N3267" i="10"/>
  <c r="N3268" i="10"/>
  <c r="N3269" i="10"/>
  <c r="N3270" i="10"/>
  <c r="N3271" i="10"/>
  <c r="N3272" i="10"/>
  <c r="N3273" i="10"/>
  <c r="N3274" i="10"/>
  <c r="N3275" i="10"/>
  <c r="N3276" i="10"/>
  <c r="N3277" i="10"/>
  <c r="N3278" i="10"/>
  <c r="N3279" i="10"/>
  <c r="N3280" i="10"/>
  <c r="N3281" i="10"/>
  <c r="N3282" i="10"/>
  <c r="N3283" i="10"/>
  <c r="N3284" i="10"/>
  <c r="N3285" i="10"/>
  <c r="N3286" i="10"/>
  <c r="N3287" i="10"/>
  <c r="N3288" i="10"/>
  <c r="N3289" i="10"/>
  <c r="N3290" i="10"/>
  <c r="N3291" i="10"/>
  <c r="N3292" i="10"/>
  <c r="N3293" i="10"/>
  <c r="N3294" i="10"/>
  <c r="N3295" i="10"/>
  <c r="N3296" i="10"/>
  <c r="N3297" i="10"/>
  <c r="N3298" i="10"/>
  <c r="N3299" i="10"/>
  <c r="N3300" i="10"/>
  <c r="N3301" i="10"/>
  <c r="N3302" i="10"/>
  <c r="N3303" i="10"/>
  <c r="N3304" i="10"/>
  <c r="N3305" i="10"/>
  <c r="N3306" i="10"/>
  <c r="N3307" i="10"/>
  <c r="N3308" i="10"/>
  <c r="N3309" i="10"/>
  <c r="N3310" i="10"/>
  <c r="N3311" i="10"/>
  <c r="N3312" i="10"/>
  <c r="N3313" i="10"/>
  <c r="N3314" i="10"/>
  <c r="N3315" i="10"/>
  <c r="N3316" i="10"/>
  <c r="N3317" i="10"/>
  <c r="N3318" i="10"/>
  <c r="N3319" i="10"/>
  <c r="N3320" i="10"/>
  <c r="N3321" i="10"/>
  <c r="N3322" i="10"/>
  <c r="N3323" i="10"/>
  <c r="N3324" i="10"/>
  <c r="N3325" i="10"/>
  <c r="N3326" i="10"/>
  <c r="N3327" i="10"/>
  <c r="N3328" i="10"/>
  <c r="N3329" i="10"/>
  <c r="N3330" i="10"/>
  <c r="N3331" i="10"/>
  <c r="N3332" i="10"/>
  <c r="N3333" i="10"/>
  <c r="N3334" i="10"/>
  <c r="N3335" i="10"/>
  <c r="N3336" i="10"/>
  <c r="N3337" i="10"/>
  <c r="N3338" i="10"/>
  <c r="N3339" i="10"/>
  <c r="N3340" i="10"/>
  <c r="N3341" i="10"/>
  <c r="N3342" i="10"/>
  <c r="N3343" i="10"/>
  <c r="N3344" i="10"/>
  <c r="N3345" i="10"/>
  <c r="N3346" i="10"/>
  <c r="N3347" i="10"/>
  <c r="N3348" i="10"/>
  <c r="N3349" i="10"/>
  <c r="N3350" i="10"/>
  <c r="N3351" i="10"/>
  <c r="N3352" i="10"/>
  <c r="N3353" i="10"/>
  <c r="N3354" i="10"/>
  <c r="N3355" i="10"/>
  <c r="N3356" i="10"/>
  <c r="N3357" i="10"/>
  <c r="N3358" i="10"/>
  <c r="N3359" i="10"/>
  <c r="N3360" i="10"/>
  <c r="N3361" i="10"/>
  <c r="N3362" i="10"/>
  <c r="N3363" i="10"/>
  <c r="N3364" i="10"/>
  <c r="N3365" i="10"/>
  <c r="N3366" i="10"/>
  <c r="N3367" i="10"/>
  <c r="N3368" i="10"/>
  <c r="N3369" i="10"/>
  <c r="N3370" i="10"/>
  <c r="N3371" i="10"/>
  <c r="N3372" i="10"/>
  <c r="N3373" i="10"/>
  <c r="N3374" i="10"/>
  <c r="N3375" i="10"/>
  <c r="N3376" i="10"/>
  <c r="N3377" i="10"/>
  <c r="N3378" i="10"/>
  <c r="N3379" i="10"/>
  <c r="N3380" i="10"/>
  <c r="N3381" i="10"/>
  <c r="N3382" i="10"/>
  <c r="N3383" i="10"/>
  <c r="N3384" i="10"/>
  <c r="N3385" i="10"/>
  <c r="N3386" i="10"/>
  <c r="N3387" i="10"/>
  <c r="N3388" i="10"/>
  <c r="N3389" i="10"/>
  <c r="N3390" i="10"/>
  <c r="N3391" i="10"/>
  <c r="N3392" i="10"/>
  <c r="N3393" i="10"/>
  <c r="N3394" i="10"/>
  <c r="N3395" i="10"/>
  <c r="N3396" i="10"/>
  <c r="N3397" i="10"/>
  <c r="N3398" i="10"/>
  <c r="N3399" i="10"/>
  <c r="N3400" i="10"/>
  <c r="N3401" i="10"/>
  <c r="N3402" i="10"/>
  <c r="N3403" i="10"/>
  <c r="N3404" i="10"/>
  <c r="N3405" i="10"/>
  <c r="N3406" i="10"/>
  <c r="N3407" i="10"/>
  <c r="N3408" i="10"/>
  <c r="N3409" i="10"/>
  <c r="N3410" i="10"/>
  <c r="N3411" i="10"/>
  <c r="N3412" i="10"/>
  <c r="N3413" i="10"/>
  <c r="N3414" i="10"/>
  <c r="N3415" i="10"/>
  <c r="N3416" i="10"/>
  <c r="N3417" i="10"/>
  <c r="N3418" i="10"/>
  <c r="N3419" i="10"/>
  <c r="N3420" i="10"/>
  <c r="N3421" i="10"/>
  <c r="N3422" i="10"/>
  <c r="N3423" i="10"/>
  <c r="N3424" i="10"/>
  <c r="N3425" i="10"/>
  <c r="N3426" i="10"/>
  <c r="N3427" i="10"/>
  <c r="N3428" i="10"/>
  <c r="N3429" i="10"/>
  <c r="N3430" i="10"/>
  <c r="N3431" i="10"/>
  <c r="N3432" i="10"/>
  <c r="N3433" i="10"/>
  <c r="N3434" i="10"/>
  <c r="N3435" i="10"/>
  <c r="N3436" i="10"/>
  <c r="N3437" i="10"/>
  <c r="N3438" i="10"/>
  <c r="N3439" i="10"/>
  <c r="N3440" i="10"/>
  <c r="N3441" i="10"/>
  <c r="N3442" i="10"/>
  <c r="N3443" i="10"/>
  <c r="N3444" i="10"/>
  <c r="N3445" i="10"/>
  <c r="N3446" i="10"/>
  <c r="N3447" i="10"/>
  <c r="N3448" i="10"/>
  <c r="N3449" i="10"/>
  <c r="N3450" i="10"/>
  <c r="N3451" i="10"/>
  <c r="N3452" i="10"/>
  <c r="N3453" i="10"/>
  <c r="N3454" i="10"/>
  <c r="N3455" i="10"/>
  <c r="N3456" i="10"/>
  <c r="N3457" i="10"/>
  <c r="N3458" i="10"/>
  <c r="N3459" i="10"/>
  <c r="N3460" i="10"/>
  <c r="N3461" i="10"/>
  <c r="N3462" i="10"/>
  <c r="N3463" i="10"/>
  <c r="N3464" i="10"/>
  <c r="N3465" i="10"/>
  <c r="N3466" i="10"/>
  <c r="N3467" i="10"/>
  <c r="N3468" i="10"/>
  <c r="N3469" i="10"/>
  <c r="N3470" i="10"/>
  <c r="N3471" i="10"/>
  <c r="N3472" i="10"/>
  <c r="N3473" i="10"/>
  <c r="N3474" i="10"/>
  <c r="N3475" i="10"/>
  <c r="N3476" i="10"/>
  <c r="N3477" i="10"/>
  <c r="N3478" i="10"/>
  <c r="N3479" i="10"/>
  <c r="N3480" i="10"/>
  <c r="N3481" i="10"/>
  <c r="N3482" i="10"/>
  <c r="N3483" i="10"/>
  <c r="N3484" i="10"/>
  <c r="N3485" i="10"/>
  <c r="N3486" i="10"/>
  <c r="N3487" i="10"/>
  <c r="N3488" i="10"/>
  <c r="N3489" i="10"/>
  <c r="N3490" i="10"/>
  <c r="N3491" i="10"/>
  <c r="N3492" i="10"/>
  <c r="N3493" i="10"/>
  <c r="N3494" i="10"/>
  <c r="N3495" i="10"/>
  <c r="N3496" i="10"/>
  <c r="N3497" i="10"/>
  <c r="N3498" i="10"/>
  <c r="N3499" i="10"/>
  <c r="N3500" i="10"/>
  <c r="N3501" i="10"/>
  <c r="N3502" i="10"/>
  <c r="N3503" i="10"/>
  <c r="N3504" i="10"/>
  <c r="N3505" i="10"/>
  <c r="N3506" i="10"/>
  <c r="N3507" i="10"/>
  <c r="N3508" i="10"/>
  <c r="N3509" i="10"/>
  <c r="N3510" i="10"/>
  <c r="N3511" i="10"/>
  <c r="N3512" i="10"/>
  <c r="N3513" i="10"/>
  <c r="N3514" i="10"/>
  <c r="N3515" i="10"/>
  <c r="N3516" i="10"/>
  <c r="N3517" i="10"/>
  <c r="N3518" i="10"/>
  <c r="N3519" i="10"/>
  <c r="N3520" i="10"/>
  <c r="N3521" i="10"/>
  <c r="N3522" i="10"/>
  <c r="N3523" i="10"/>
  <c r="N3524" i="10"/>
  <c r="N3525" i="10"/>
  <c r="N3526" i="10"/>
  <c r="N3527" i="10"/>
  <c r="N3528" i="10"/>
  <c r="N3529" i="10"/>
  <c r="N3530" i="10"/>
  <c r="N3531" i="10"/>
  <c r="N3532" i="10"/>
  <c r="N3533" i="10"/>
  <c r="N3534" i="10"/>
  <c r="N3535" i="10"/>
  <c r="N3536" i="10"/>
  <c r="N3537" i="10"/>
  <c r="N3538" i="10"/>
  <c r="N3539" i="10"/>
  <c r="N3540" i="10"/>
  <c r="N3541" i="10"/>
  <c r="N3542" i="10"/>
  <c r="N3543" i="10"/>
  <c r="N3544" i="10"/>
  <c r="N3545" i="10"/>
  <c r="N3546" i="10"/>
  <c r="N3547" i="10"/>
  <c r="N3548" i="10"/>
  <c r="N3549" i="10"/>
  <c r="N3550" i="10"/>
  <c r="N3551" i="10"/>
  <c r="N3552" i="10"/>
  <c r="N3553" i="10"/>
  <c r="N3554" i="10"/>
  <c r="N3555" i="10"/>
  <c r="N3556" i="10"/>
  <c r="N3557" i="10"/>
  <c r="N3558" i="10"/>
  <c r="N3559" i="10"/>
  <c r="N3560" i="10"/>
  <c r="N3561" i="10"/>
  <c r="N3562" i="10"/>
  <c r="N3563" i="10"/>
  <c r="N3564" i="10"/>
  <c r="N3565" i="10"/>
  <c r="N3566" i="10"/>
  <c r="N3567" i="10"/>
  <c r="N3568" i="10"/>
  <c r="N3569" i="10"/>
  <c r="N3570" i="10"/>
  <c r="N3571" i="10"/>
  <c r="N3572" i="10"/>
  <c r="N3573" i="10"/>
  <c r="N3574" i="10"/>
  <c r="N3575" i="10"/>
  <c r="N3576" i="10"/>
  <c r="N3577" i="10"/>
  <c r="N3578" i="10"/>
  <c r="N3579" i="10"/>
  <c r="N3580" i="10"/>
  <c r="N3581" i="10"/>
  <c r="N3582" i="10"/>
  <c r="N3583" i="10"/>
  <c r="N3584" i="10"/>
  <c r="N3585" i="10"/>
  <c r="N3586" i="10"/>
  <c r="N3587" i="10"/>
  <c r="N3588" i="10"/>
  <c r="N3589" i="10"/>
  <c r="N3590" i="10"/>
  <c r="N3591" i="10"/>
  <c r="N3592" i="10"/>
  <c r="N3593" i="10"/>
  <c r="N3594" i="10"/>
  <c r="N3595" i="10"/>
  <c r="N3596" i="10"/>
  <c r="N3597" i="10"/>
  <c r="N3598" i="10"/>
  <c r="N3599" i="10"/>
  <c r="N3600" i="10"/>
  <c r="N3601" i="10"/>
  <c r="N3602" i="10"/>
  <c r="N3603" i="10"/>
  <c r="N3604" i="10"/>
  <c r="N3605" i="10"/>
  <c r="N3606" i="10"/>
  <c r="N3607" i="10"/>
  <c r="N3608" i="10"/>
  <c r="N3609" i="10"/>
  <c r="N3610" i="10"/>
  <c r="N3611" i="10"/>
  <c r="N3612" i="10"/>
  <c r="N3613" i="10"/>
  <c r="N3614" i="10"/>
  <c r="N3615" i="10"/>
  <c r="N3616" i="10"/>
  <c r="N3617" i="10"/>
  <c r="N3618" i="10"/>
  <c r="N3619" i="10"/>
  <c r="N3620" i="10"/>
  <c r="N3621" i="10"/>
  <c r="N3622" i="10"/>
  <c r="N3623" i="10"/>
  <c r="N3624" i="10"/>
  <c r="N3625" i="10"/>
  <c r="N3626" i="10"/>
  <c r="N3627" i="10"/>
  <c r="N3628" i="10"/>
  <c r="N3629" i="10"/>
  <c r="N3630" i="10"/>
  <c r="N3631" i="10"/>
  <c r="N3632" i="10"/>
  <c r="N3633" i="10"/>
  <c r="N3634" i="10"/>
  <c r="N3635" i="10"/>
  <c r="N3636" i="10"/>
  <c r="N3637" i="10"/>
  <c r="N3638" i="10"/>
  <c r="N3639" i="10"/>
  <c r="N3640" i="10"/>
  <c r="N3641" i="10"/>
  <c r="N3642" i="10"/>
  <c r="N3643" i="10"/>
  <c r="N3644" i="10"/>
  <c r="N3645" i="10"/>
  <c r="N3646" i="10"/>
  <c r="N3647" i="10"/>
  <c r="N3648" i="10"/>
  <c r="N3649" i="10"/>
  <c r="N3650" i="10"/>
  <c r="N3651" i="10"/>
  <c r="N3652" i="10"/>
  <c r="N3653" i="10"/>
  <c r="N3654" i="10"/>
  <c r="N3655" i="10"/>
  <c r="N3656" i="10"/>
  <c r="N3657" i="10"/>
  <c r="N3658" i="10"/>
  <c r="N3659" i="10"/>
  <c r="N3660" i="10"/>
  <c r="N3661" i="10"/>
  <c r="N3662" i="10"/>
  <c r="N3663" i="10"/>
  <c r="N3664" i="10"/>
  <c r="N3665" i="10"/>
  <c r="N3666" i="10"/>
  <c r="N3667" i="10"/>
  <c r="N3668" i="10"/>
  <c r="N3669" i="10"/>
  <c r="N3670" i="10"/>
  <c r="N3671" i="10"/>
  <c r="N3672" i="10"/>
  <c r="N3673" i="10"/>
  <c r="N3674" i="10"/>
  <c r="N3675" i="10"/>
  <c r="N3676" i="10"/>
  <c r="N3677" i="10"/>
  <c r="N3678" i="10"/>
  <c r="N3679" i="10"/>
  <c r="N3680" i="10"/>
  <c r="N3681" i="10"/>
  <c r="N3682" i="10"/>
  <c r="N3683" i="10"/>
  <c r="N3684" i="10"/>
  <c r="N3685" i="10"/>
  <c r="N3686" i="10"/>
  <c r="N3687" i="10"/>
  <c r="N3688" i="10"/>
  <c r="N3689" i="10"/>
  <c r="N3690" i="10"/>
  <c r="N3691" i="10"/>
  <c r="N3692" i="10"/>
  <c r="N3693" i="10"/>
  <c r="N3694" i="10"/>
  <c r="N3695" i="10"/>
  <c r="N3696" i="10"/>
  <c r="N3697" i="10"/>
  <c r="N3698" i="10"/>
  <c r="N3699" i="10"/>
  <c r="N3700" i="10"/>
  <c r="N3701" i="10"/>
  <c r="N3702" i="10"/>
  <c r="N3703" i="10"/>
  <c r="N3704" i="10"/>
  <c r="N3705" i="10"/>
  <c r="N3706" i="10"/>
  <c r="N3707" i="10"/>
  <c r="N3708" i="10"/>
  <c r="N3709" i="10"/>
  <c r="N3710" i="10"/>
  <c r="N3711" i="10"/>
  <c r="N3712" i="10"/>
  <c r="N3713" i="10"/>
  <c r="N3714" i="10"/>
  <c r="N3715" i="10"/>
  <c r="N3716" i="10"/>
  <c r="N3717" i="10"/>
  <c r="N3718" i="10"/>
  <c r="N3719" i="10"/>
  <c r="N3720" i="10"/>
  <c r="N3721" i="10"/>
  <c r="N3722" i="10"/>
  <c r="N3723" i="10"/>
  <c r="N3724" i="10"/>
  <c r="N3725" i="10"/>
  <c r="N3726" i="10"/>
  <c r="N3727" i="10"/>
  <c r="N3728" i="10"/>
  <c r="N3729" i="10"/>
  <c r="N3730" i="10"/>
  <c r="N3731" i="10"/>
  <c r="N3732" i="10"/>
  <c r="N3733" i="10"/>
  <c r="N3734" i="10"/>
  <c r="N3735" i="10"/>
  <c r="N3736" i="10"/>
  <c r="N3737" i="10"/>
  <c r="N3738" i="10"/>
  <c r="N3739" i="10"/>
  <c r="N3740" i="10"/>
  <c r="N3741" i="10"/>
  <c r="N3742" i="10"/>
  <c r="N3743" i="10"/>
  <c r="N3744" i="10"/>
  <c r="N3745" i="10"/>
  <c r="N3746" i="10"/>
  <c r="N3747" i="10"/>
  <c r="N3748" i="10"/>
  <c r="N3749" i="10"/>
  <c r="N3750" i="10"/>
  <c r="N3751" i="10"/>
  <c r="N3752" i="10"/>
  <c r="N3753" i="10"/>
  <c r="N3754" i="10"/>
  <c r="N3755" i="10"/>
  <c r="N3756" i="10"/>
  <c r="N3757" i="10"/>
  <c r="N3758" i="10"/>
  <c r="N3759" i="10"/>
  <c r="N3760" i="10"/>
  <c r="N3761" i="10"/>
  <c r="N3762" i="10"/>
  <c r="N3763" i="10"/>
  <c r="N3764" i="10"/>
  <c r="N3765" i="10"/>
  <c r="N3766" i="10"/>
  <c r="N3767" i="10"/>
  <c r="N3768" i="10"/>
  <c r="N3769" i="10"/>
  <c r="N3770" i="10"/>
  <c r="N3771" i="10"/>
  <c r="N3772" i="10"/>
  <c r="N3773" i="10"/>
  <c r="N3774" i="10"/>
  <c r="N3775" i="10"/>
  <c r="N3776" i="10"/>
  <c r="N3777" i="10"/>
  <c r="N3778" i="10"/>
  <c r="N3779" i="10"/>
  <c r="N3780" i="10"/>
  <c r="N3781" i="10"/>
  <c r="N3782" i="10"/>
  <c r="N3783" i="10"/>
  <c r="N3784" i="10"/>
  <c r="N3785" i="10"/>
  <c r="N3786" i="10"/>
  <c r="N3787" i="10"/>
  <c r="N3788" i="10"/>
  <c r="N3789" i="10"/>
  <c r="N3790" i="10"/>
  <c r="N3791" i="10"/>
  <c r="N3792" i="10"/>
  <c r="N3793" i="10"/>
  <c r="N3794" i="10"/>
  <c r="N3795" i="10"/>
  <c r="N3796" i="10"/>
  <c r="N3797" i="10"/>
  <c r="N3798" i="10"/>
  <c r="N3799" i="10"/>
  <c r="N3800" i="10"/>
  <c r="N3801" i="10"/>
  <c r="N3802" i="10"/>
  <c r="N3803" i="10"/>
  <c r="N3804" i="10"/>
  <c r="N3805" i="10"/>
  <c r="N3806" i="10"/>
  <c r="N3807" i="10"/>
  <c r="N3808" i="10"/>
  <c r="N3809" i="10"/>
  <c r="N3810" i="10"/>
  <c r="N3811" i="10"/>
  <c r="N3812" i="10"/>
  <c r="N3813" i="10"/>
  <c r="N3814" i="10"/>
  <c r="N3815" i="10"/>
  <c r="N3816" i="10"/>
  <c r="N3817" i="10"/>
  <c r="N3818" i="10"/>
  <c r="N3819" i="10"/>
  <c r="N3820" i="10"/>
  <c r="N3821" i="10"/>
  <c r="N3822" i="10"/>
  <c r="N3823" i="10"/>
  <c r="N3824" i="10"/>
  <c r="N3825" i="10"/>
  <c r="N3826" i="10"/>
  <c r="N3827" i="10"/>
  <c r="N3828" i="10"/>
  <c r="N3829" i="10"/>
  <c r="N3830" i="10"/>
  <c r="N3831" i="10"/>
  <c r="N3832" i="10"/>
  <c r="N3833" i="10"/>
  <c r="N3834" i="10"/>
  <c r="N3835" i="10"/>
  <c r="N3836" i="10"/>
  <c r="N3837" i="10"/>
  <c r="N3838" i="10"/>
  <c r="N3839" i="10"/>
  <c r="N3840" i="10"/>
  <c r="N3841" i="10"/>
  <c r="N3842" i="10"/>
  <c r="N3843" i="10"/>
  <c r="N3844" i="10"/>
  <c r="N3845" i="10"/>
  <c r="N3846" i="10"/>
  <c r="N3847" i="10"/>
  <c r="N3848" i="10"/>
  <c r="N3849" i="10"/>
  <c r="N3850" i="10"/>
  <c r="N3851" i="10"/>
  <c r="N3852" i="10"/>
  <c r="N3853" i="10"/>
  <c r="N3854" i="10"/>
  <c r="N3855" i="10"/>
  <c r="N3856" i="10"/>
  <c r="N3857" i="10"/>
  <c r="N3858" i="10"/>
  <c r="N3859" i="10"/>
  <c r="N3860" i="10"/>
  <c r="N3861" i="10"/>
  <c r="N3862" i="10"/>
  <c r="N3863" i="10"/>
  <c r="N3864" i="10"/>
  <c r="N3865" i="10"/>
  <c r="N3866" i="10"/>
  <c r="N3867" i="10"/>
  <c r="N3868" i="10"/>
  <c r="N3869" i="10"/>
  <c r="N3870" i="10"/>
  <c r="N3871" i="10"/>
  <c r="N3872" i="10"/>
  <c r="N3873" i="10"/>
  <c r="N3874" i="10"/>
  <c r="N3875" i="10"/>
  <c r="N3876" i="10"/>
  <c r="N3877" i="10"/>
  <c r="N3878" i="10"/>
  <c r="N3879" i="10"/>
  <c r="N3880" i="10"/>
  <c r="N3881" i="10"/>
  <c r="N3882" i="10"/>
  <c r="N3883" i="10"/>
  <c r="N3884" i="10"/>
  <c r="N3885" i="10"/>
  <c r="N3886" i="10"/>
  <c r="N3887" i="10"/>
  <c r="N3888" i="10"/>
  <c r="N3889" i="10"/>
  <c r="N3890" i="10"/>
  <c r="N3891" i="10"/>
  <c r="N3892" i="10"/>
  <c r="N3893" i="10"/>
  <c r="N3894" i="10"/>
  <c r="N3895" i="10"/>
  <c r="N3896" i="10"/>
  <c r="N3897" i="10"/>
  <c r="N3898" i="10"/>
  <c r="N3899" i="10"/>
  <c r="N3900" i="10"/>
  <c r="N3901" i="10"/>
  <c r="N3902" i="10"/>
  <c r="N3903" i="10"/>
  <c r="N3904" i="10"/>
  <c r="N3905" i="10"/>
  <c r="N3906" i="10"/>
  <c r="N3907" i="10"/>
  <c r="N3908" i="10"/>
  <c r="N3909" i="10"/>
  <c r="N3910" i="10"/>
  <c r="N3911" i="10"/>
  <c r="N3912" i="10"/>
  <c r="N3913" i="10"/>
  <c r="N3914" i="10"/>
  <c r="N3915" i="10"/>
  <c r="N3916" i="10"/>
  <c r="N3917" i="10"/>
  <c r="N3918" i="10"/>
  <c r="N3919" i="10"/>
  <c r="N3920" i="10"/>
  <c r="N3921" i="10"/>
  <c r="N3922" i="10"/>
  <c r="N3923" i="10"/>
  <c r="N3924" i="10"/>
  <c r="N3925" i="10"/>
  <c r="N3926" i="10"/>
  <c r="N3927" i="10"/>
  <c r="N3928" i="10"/>
  <c r="N3929" i="10"/>
  <c r="N3930" i="10"/>
  <c r="N3931" i="10"/>
  <c r="N3932" i="10"/>
  <c r="N3933" i="10"/>
  <c r="N3934" i="10"/>
  <c r="N3935" i="10"/>
  <c r="N3936" i="10"/>
  <c r="N3937" i="10"/>
  <c r="N3938" i="10"/>
  <c r="N3939" i="10"/>
  <c r="N3940" i="10"/>
  <c r="N3941" i="10"/>
  <c r="N3942" i="10"/>
  <c r="N3943" i="10"/>
  <c r="N3944" i="10"/>
  <c r="N3945" i="10"/>
  <c r="N3946" i="10"/>
  <c r="N3947" i="10"/>
  <c r="N3948" i="10"/>
  <c r="N3949" i="10"/>
  <c r="N3950" i="10"/>
  <c r="N3951" i="10"/>
  <c r="N3952" i="10"/>
  <c r="N3953" i="10"/>
  <c r="N3954" i="10"/>
  <c r="N3955" i="10"/>
  <c r="N3956" i="10"/>
  <c r="N3957" i="10"/>
  <c r="N3958" i="10"/>
  <c r="N3959" i="10"/>
  <c r="N3960" i="10"/>
  <c r="N3961" i="10"/>
  <c r="N3962" i="10"/>
  <c r="N3963" i="10"/>
  <c r="N3964" i="10"/>
  <c r="N3965" i="10"/>
  <c r="N3966" i="10"/>
  <c r="N3967" i="10"/>
  <c r="N3968" i="10"/>
  <c r="N3969" i="10"/>
  <c r="N3970" i="10"/>
  <c r="N3971" i="10"/>
  <c r="N3972" i="10"/>
  <c r="N3973" i="10"/>
  <c r="N3974" i="10"/>
  <c r="N3975" i="10"/>
  <c r="N3976" i="10"/>
  <c r="N3977" i="10"/>
  <c r="N3978" i="10"/>
  <c r="N3979" i="10"/>
  <c r="N3980" i="10"/>
  <c r="N3981" i="10"/>
  <c r="N3982" i="10"/>
  <c r="N3983" i="10"/>
  <c r="N3984" i="10"/>
  <c r="N3985" i="10"/>
  <c r="N3986" i="10"/>
  <c r="N3987" i="10"/>
  <c r="N3988" i="10"/>
  <c r="N3989" i="10"/>
  <c r="N3990" i="10"/>
  <c r="N3991" i="10"/>
  <c r="N3992" i="10"/>
  <c r="N3993" i="10"/>
  <c r="N3994" i="10"/>
  <c r="N3995" i="10"/>
  <c r="N3996" i="10"/>
  <c r="N3997" i="10"/>
  <c r="N3998" i="10"/>
  <c r="N3999" i="10"/>
  <c r="N4000" i="10"/>
  <c r="N4001" i="10"/>
  <c r="N4002" i="10"/>
  <c r="N4003" i="10"/>
  <c r="N4004" i="10"/>
  <c r="N4005" i="10"/>
  <c r="N4006" i="10"/>
  <c r="N4007" i="10"/>
  <c r="N4008" i="10"/>
  <c r="N4009" i="10"/>
  <c r="N4010" i="10"/>
  <c r="N4011" i="10"/>
  <c r="N4012" i="10"/>
  <c r="N4013" i="10"/>
  <c r="N4014" i="10"/>
  <c r="N4015" i="10"/>
  <c r="N4016" i="10"/>
  <c r="N4017" i="10"/>
  <c r="N4018" i="10"/>
  <c r="N4019" i="10"/>
  <c r="N4020" i="10"/>
  <c r="N4021" i="10"/>
  <c r="N4022" i="10"/>
  <c r="N4023" i="10"/>
  <c r="N4024" i="10"/>
  <c r="N4025" i="10"/>
  <c r="N4026" i="10"/>
  <c r="N4027" i="10"/>
  <c r="N4028" i="10"/>
  <c r="N4029" i="10"/>
  <c r="N4030" i="10"/>
  <c r="N4031" i="10"/>
  <c r="N4032" i="10"/>
  <c r="N4033" i="10"/>
  <c r="N4034" i="10"/>
  <c r="N4035" i="10"/>
  <c r="N4036" i="10"/>
  <c r="N4037" i="10"/>
  <c r="N4038" i="10"/>
  <c r="N4039" i="10"/>
  <c r="N4040" i="10"/>
  <c r="N4041" i="10"/>
  <c r="N4042" i="10"/>
  <c r="N4043" i="10"/>
  <c r="N4044" i="10"/>
  <c r="N4045" i="10"/>
  <c r="N4046" i="10"/>
  <c r="N4047" i="10"/>
  <c r="N4048" i="10"/>
  <c r="N4049" i="10"/>
  <c r="N4050" i="10"/>
  <c r="N4051" i="10"/>
  <c r="N4052" i="10"/>
  <c r="N4053" i="10"/>
  <c r="N4054" i="10"/>
  <c r="N4055" i="10"/>
  <c r="N4056" i="10"/>
  <c r="N4057" i="10"/>
  <c r="N4058" i="10"/>
  <c r="N4059" i="10"/>
  <c r="N4060" i="10"/>
  <c r="N4061" i="10"/>
  <c r="N4062" i="10"/>
  <c r="N4063" i="10"/>
  <c r="N4064" i="10"/>
  <c r="N4065" i="10"/>
  <c r="N4066" i="10"/>
  <c r="N4067" i="10"/>
  <c r="N4068" i="10"/>
  <c r="N4069" i="10"/>
  <c r="N4070" i="10"/>
  <c r="N4071" i="10"/>
  <c r="N4072" i="10"/>
  <c r="N4073" i="10"/>
  <c r="N4074" i="10"/>
  <c r="N4075" i="10"/>
  <c r="N4076" i="10"/>
  <c r="N4077" i="10"/>
  <c r="N4078" i="10"/>
  <c r="N4079" i="10"/>
  <c r="N4080" i="10"/>
  <c r="N4081" i="10"/>
  <c r="N4082" i="10"/>
  <c r="N4083" i="10"/>
  <c r="N4084" i="10"/>
  <c r="N4085" i="10"/>
  <c r="N4086" i="10"/>
  <c r="N4087" i="10"/>
  <c r="N4088" i="10"/>
  <c r="N4089" i="10"/>
  <c r="N4090" i="10"/>
  <c r="N4091" i="10"/>
  <c r="N4092" i="10"/>
  <c r="N4093" i="10"/>
  <c r="N4094" i="10"/>
  <c r="N4095" i="10"/>
  <c r="N4096" i="10"/>
  <c r="N4097" i="10"/>
  <c r="N4098" i="10"/>
  <c r="N4099" i="10"/>
  <c r="N4100" i="10"/>
  <c r="N4101" i="10"/>
  <c r="N4102" i="10"/>
  <c r="N4103" i="10"/>
  <c r="N4104" i="10"/>
  <c r="N4105" i="10"/>
  <c r="N4106" i="10"/>
  <c r="N4107" i="10"/>
  <c r="N4108" i="10"/>
  <c r="N4109" i="10"/>
  <c r="N4110" i="10"/>
  <c r="N4111" i="10"/>
  <c r="N4112" i="10"/>
  <c r="N4113" i="10"/>
  <c r="N4114" i="10"/>
  <c r="N4115" i="10"/>
  <c r="N4116" i="10"/>
  <c r="N4117" i="10"/>
  <c r="N4118" i="10"/>
  <c r="N4119" i="10"/>
  <c r="N4120" i="10"/>
  <c r="N4121" i="10"/>
  <c r="N4122" i="10"/>
  <c r="N4123" i="10"/>
  <c r="N4124" i="10"/>
  <c r="N4125" i="10"/>
  <c r="N4126" i="10"/>
  <c r="N4127" i="10"/>
  <c r="N4128" i="10"/>
  <c r="N4129" i="10"/>
  <c r="N4130" i="10"/>
  <c r="N4131" i="10"/>
  <c r="N4132" i="10"/>
  <c r="N4133" i="10"/>
  <c r="N4134" i="10"/>
  <c r="N4135" i="10"/>
  <c r="N4136" i="10"/>
  <c r="N4137" i="10"/>
  <c r="N4138" i="10"/>
  <c r="N4139" i="10"/>
  <c r="N4140" i="10"/>
  <c r="N4141" i="10"/>
  <c r="N4142" i="10"/>
  <c r="N4143" i="10"/>
  <c r="N4144" i="10"/>
  <c r="N4145" i="10"/>
  <c r="N4146" i="10"/>
  <c r="N4147" i="10"/>
  <c r="N4148" i="10"/>
  <c r="N4149" i="10"/>
  <c r="N4150" i="10"/>
  <c r="N4151" i="10"/>
  <c r="N4152" i="10"/>
  <c r="N4153" i="10"/>
  <c r="N4154" i="10"/>
  <c r="N4155" i="10"/>
  <c r="N4156" i="10"/>
  <c r="N4157" i="10"/>
  <c r="N4158" i="10"/>
  <c r="N4159" i="10"/>
  <c r="N4160" i="10"/>
  <c r="N4161" i="10"/>
  <c r="N4162" i="10"/>
  <c r="N4163" i="10"/>
  <c r="N4164" i="10"/>
  <c r="N4165" i="10"/>
  <c r="N4166" i="10"/>
  <c r="N4167" i="10"/>
  <c r="N4168" i="10"/>
  <c r="N4169" i="10"/>
  <c r="N4170" i="10"/>
  <c r="N4171" i="10"/>
  <c r="N4172" i="10"/>
  <c r="N4173" i="10"/>
  <c r="N4174" i="10"/>
  <c r="N4175" i="10"/>
  <c r="N4176" i="10"/>
  <c r="N4177" i="10"/>
  <c r="N4178" i="10"/>
  <c r="N4179" i="10"/>
  <c r="N4180" i="10"/>
  <c r="N4181" i="10"/>
  <c r="N4182" i="10"/>
  <c r="N4183" i="10"/>
  <c r="N4184" i="10"/>
  <c r="N4185" i="10"/>
  <c r="N4186" i="10"/>
  <c r="N4187" i="10"/>
  <c r="N4188" i="10"/>
  <c r="N4189" i="10"/>
  <c r="N4190" i="10"/>
  <c r="N4191" i="10"/>
  <c r="N4192" i="10"/>
  <c r="N4193" i="10"/>
  <c r="N4194" i="10"/>
  <c r="N4195" i="10"/>
  <c r="N4196" i="10"/>
  <c r="N4197" i="10"/>
  <c r="N4198" i="10"/>
  <c r="N4199" i="10"/>
  <c r="N4200" i="10"/>
  <c r="N4201" i="10"/>
  <c r="N4202" i="10"/>
  <c r="N4203" i="10"/>
  <c r="N4204" i="10"/>
  <c r="N4205" i="10"/>
  <c r="N4206" i="10"/>
  <c r="N4207" i="10"/>
  <c r="N4208" i="10"/>
  <c r="N4209" i="10"/>
  <c r="N4210" i="10"/>
  <c r="N4211" i="10"/>
  <c r="N4212" i="10"/>
  <c r="N4213" i="10"/>
  <c r="N4214" i="10"/>
  <c r="N4215" i="10"/>
  <c r="N4216" i="10"/>
  <c r="N4217" i="10"/>
  <c r="N4218" i="10"/>
  <c r="N4219" i="10"/>
  <c r="N4220" i="10"/>
  <c r="N4221" i="10"/>
  <c r="N4222" i="10"/>
  <c r="N4223" i="10"/>
  <c r="N4224" i="10"/>
  <c r="N4225" i="10"/>
  <c r="N4226" i="10"/>
  <c r="N4227" i="10"/>
  <c r="N4228" i="10"/>
  <c r="N4229" i="10"/>
  <c r="N4230" i="10"/>
  <c r="N4231" i="10"/>
  <c r="N4232" i="10"/>
  <c r="N4233" i="10"/>
  <c r="N4234" i="10"/>
  <c r="N4235" i="10"/>
  <c r="N4236" i="10"/>
  <c r="N4237" i="10"/>
  <c r="N4238" i="10"/>
  <c r="N4239" i="10"/>
  <c r="N4240" i="10"/>
  <c r="N4241" i="10"/>
  <c r="N4242" i="10"/>
  <c r="N4243" i="10"/>
  <c r="N4244" i="10"/>
  <c r="N4245" i="10"/>
  <c r="N4246" i="10"/>
  <c r="N4247" i="10"/>
  <c r="N4248" i="10"/>
  <c r="N4249" i="10"/>
  <c r="N4250" i="10"/>
  <c r="N4251" i="10"/>
  <c r="N4252" i="10"/>
  <c r="N4253" i="10"/>
  <c r="N4254" i="10"/>
  <c r="N4255" i="10"/>
  <c r="N4256" i="10"/>
  <c r="N4257" i="10"/>
  <c r="N4258" i="10"/>
  <c r="N4259" i="10"/>
  <c r="N4260" i="10"/>
  <c r="N4261" i="10"/>
  <c r="N4262" i="10"/>
  <c r="N4263" i="10"/>
  <c r="N4264" i="10"/>
  <c r="N4265" i="10"/>
  <c r="N4266" i="10"/>
  <c r="N4267" i="10"/>
  <c r="N4268" i="10"/>
  <c r="N4269" i="10"/>
  <c r="N4270" i="10"/>
  <c r="N4271" i="10"/>
  <c r="N4272" i="10"/>
  <c r="N4273" i="10"/>
  <c r="N4274" i="10"/>
  <c r="N4275" i="10"/>
  <c r="N4276" i="10"/>
  <c r="N4277" i="10"/>
  <c r="N4278" i="10"/>
  <c r="N4279" i="10"/>
  <c r="N4280" i="10"/>
  <c r="N4281" i="10"/>
  <c r="N4282" i="10"/>
  <c r="N4283" i="10"/>
  <c r="N4284" i="10"/>
  <c r="N4285" i="10"/>
  <c r="N4286" i="10"/>
  <c r="N4287" i="10"/>
  <c r="N4288" i="10"/>
  <c r="N4289" i="10"/>
  <c r="N4290" i="10"/>
  <c r="N4291" i="10"/>
  <c r="N4292" i="10"/>
  <c r="N4293" i="10"/>
  <c r="N4294" i="10"/>
  <c r="N4295" i="10"/>
  <c r="N4296" i="10"/>
  <c r="N4297" i="10"/>
  <c r="N4298" i="10"/>
  <c r="N4299" i="10"/>
  <c r="N4300" i="10"/>
  <c r="N4301" i="10"/>
  <c r="N4302" i="10"/>
  <c r="N4303" i="10"/>
  <c r="N4304" i="10"/>
  <c r="N4305" i="10"/>
  <c r="N4306" i="10"/>
  <c r="N4307" i="10"/>
  <c r="N4308" i="10"/>
  <c r="N4309" i="10"/>
  <c r="N4310" i="10"/>
  <c r="N4311" i="10"/>
  <c r="N4312" i="10"/>
  <c r="N4313" i="10"/>
  <c r="N4314" i="10"/>
  <c r="N4315" i="10"/>
  <c r="N4316" i="10"/>
  <c r="N4317" i="10"/>
  <c r="N4318" i="10"/>
  <c r="N4319" i="10"/>
  <c r="N4320" i="10"/>
  <c r="N4321" i="10"/>
  <c r="N4322" i="10"/>
  <c r="N4323" i="10"/>
  <c r="N4324" i="10"/>
  <c r="N4325" i="10"/>
  <c r="N4326" i="10"/>
  <c r="N4327" i="10"/>
  <c r="N4328" i="10"/>
  <c r="N4329" i="10"/>
  <c r="N4330" i="10"/>
  <c r="N4331" i="10"/>
  <c r="N4332" i="10"/>
  <c r="N4333" i="10"/>
  <c r="N4334" i="10"/>
  <c r="N4335" i="10"/>
  <c r="N4336" i="10"/>
  <c r="N4337" i="10"/>
  <c r="N4338" i="10"/>
  <c r="N4339" i="10"/>
  <c r="N4340" i="10"/>
  <c r="N4341" i="10"/>
  <c r="N4342" i="10"/>
  <c r="N4343" i="10"/>
  <c r="N4344" i="10"/>
  <c r="N4345" i="10"/>
  <c r="N4346" i="10"/>
  <c r="N4347" i="10"/>
  <c r="N4348" i="10"/>
  <c r="N4349" i="10"/>
  <c r="N4350" i="10"/>
  <c r="N4351" i="10"/>
  <c r="N4352" i="10"/>
  <c r="N4353" i="10"/>
  <c r="N4354" i="10"/>
  <c r="N4355" i="10"/>
  <c r="N4356" i="10"/>
  <c r="N4357" i="10"/>
  <c r="N4358" i="10"/>
  <c r="N4359" i="10"/>
  <c r="N4360" i="10"/>
  <c r="N4361" i="10"/>
  <c r="N4362" i="10"/>
  <c r="N4363" i="10"/>
  <c r="N4364" i="10"/>
  <c r="N4365" i="10"/>
  <c r="N4366" i="10"/>
  <c r="N4367" i="10"/>
  <c r="N4368" i="10"/>
  <c r="N4369" i="10"/>
  <c r="N4370" i="10"/>
  <c r="N4371" i="10"/>
  <c r="N4372" i="10"/>
  <c r="N4373" i="10"/>
  <c r="N4374" i="10"/>
  <c r="N4375" i="10"/>
  <c r="N4376" i="10"/>
  <c r="N4377" i="10"/>
  <c r="N4378" i="10"/>
  <c r="N4379" i="10"/>
  <c r="N4380" i="10"/>
  <c r="N4381" i="10"/>
  <c r="N4382" i="10"/>
  <c r="N4383" i="10"/>
  <c r="N4384" i="10"/>
  <c r="N4385" i="10"/>
  <c r="N4386" i="10"/>
  <c r="N4387" i="10"/>
  <c r="N4388" i="10"/>
  <c r="N4389" i="10"/>
  <c r="N4390" i="10"/>
  <c r="N4391" i="10"/>
  <c r="N4392" i="10"/>
  <c r="N4393" i="10"/>
  <c r="N4394" i="10"/>
  <c r="N4395" i="10"/>
  <c r="N4396" i="10"/>
  <c r="N4397" i="10"/>
  <c r="N4398" i="10"/>
  <c r="N4399" i="10"/>
  <c r="N4400" i="10"/>
  <c r="N4401" i="10"/>
  <c r="N4402" i="10"/>
  <c r="N4403" i="10"/>
  <c r="N4404" i="10"/>
  <c r="N4405" i="10"/>
  <c r="N4406" i="10"/>
  <c r="N4407" i="10"/>
  <c r="N4408" i="10"/>
  <c r="N4409" i="10"/>
  <c r="N4410" i="10"/>
  <c r="N4411" i="10"/>
  <c r="N4412" i="10"/>
  <c r="N4413" i="10"/>
  <c r="N4414" i="10"/>
  <c r="N4415" i="10"/>
  <c r="N4416" i="10"/>
  <c r="N4417" i="10"/>
  <c r="N4418" i="10"/>
  <c r="N4419" i="10"/>
  <c r="N4420" i="10"/>
  <c r="N4421" i="10"/>
  <c r="N4422" i="10"/>
  <c r="N4423" i="10"/>
  <c r="N4424" i="10"/>
  <c r="N4425" i="10"/>
  <c r="N4426" i="10"/>
  <c r="N4427" i="10"/>
  <c r="N4428" i="10"/>
  <c r="N4429" i="10"/>
  <c r="N4430" i="10"/>
  <c r="N4431" i="10"/>
  <c r="N4432" i="10"/>
  <c r="N4433" i="10"/>
  <c r="N4434" i="10"/>
  <c r="N4435" i="10"/>
  <c r="N4436" i="10"/>
  <c r="N4437" i="10"/>
  <c r="N4438" i="10"/>
  <c r="N4439" i="10"/>
  <c r="N4440" i="10"/>
  <c r="N4441" i="10"/>
  <c r="N4442" i="10"/>
  <c r="N4443" i="10"/>
  <c r="N4444" i="10"/>
  <c r="N4445" i="10"/>
  <c r="N4446" i="10"/>
  <c r="N4447" i="10"/>
  <c r="N4448" i="10"/>
  <c r="N4449" i="10"/>
  <c r="N4450" i="10"/>
  <c r="N4451" i="10"/>
  <c r="N4452" i="10"/>
  <c r="N4453" i="10"/>
  <c r="N4454" i="10"/>
  <c r="N4455" i="10"/>
  <c r="N4456" i="10"/>
  <c r="N4457" i="10"/>
  <c r="N4458" i="10"/>
  <c r="N4459" i="10"/>
  <c r="N4460" i="10"/>
  <c r="N4461" i="10"/>
  <c r="N4462" i="10"/>
  <c r="N4463" i="10"/>
  <c r="N4464" i="10"/>
  <c r="N4465" i="10"/>
  <c r="N4466" i="10"/>
  <c r="N4467" i="10"/>
  <c r="N4468" i="10"/>
  <c r="N4469" i="10"/>
  <c r="N4470" i="10"/>
  <c r="N4471" i="10"/>
  <c r="N4472" i="10"/>
  <c r="N4473" i="10"/>
  <c r="N4474" i="10"/>
  <c r="N4475" i="10"/>
  <c r="N4476" i="10"/>
  <c r="N4477" i="10"/>
  <c r="N4478" i="10"/>
  <c r="N4479" i="10"/>
  <c r="N4480" i="10"/>
  <c r="N4481" i="10"/>
  <c r="N4482" i="10"/>
  <c r="N4483" i="10"/>
  <c r="N4484" i="10"/>
  <c r="N4485" i="10"/>
  <c r="N4486" i="10"/>
  <c r="N4487" i="10"/>
  <c r="N4488" i="10"/>
  <c r="N4489" i="10"/>
  <c r="N4490" i="10"/>
  <c r="N4491" i="10"/>
  <c r="N4492" i="10"/>
  <c r="N4493" i="10"/>
  <c r="N4494" i="10"/>
  <c r="N4495" i="10"/>
  <c r="N4496" i="10"/>
  <c r="N4497" i="10"/>
  <c r="N4498" i="10"/>
  <c r="N4499" i="10"/>
  <c r="N4500" i="10"/>
  <c r="N4501" i="10"/>
  <c r="N4502" i="10"/>
  <c r="N4503" i="10"/>
  <c r="N4504" i="10"/>
  <c r="N4505" i="10"/>
  <c r="N4506" i="10"/>
  <c r="N4507" i="10"/>
  <c r="N4508" i="10"/>
  <c r="N4509" i="10"/>
  <c r="N4510" i="10"/>
  <c r="N4511" i="10"/>
  <c r="N4512" i="10"/>
  <c r="N4513" i="10"/>
  <c r="N4514" i="10"/>
  <c r="N4515" i="10"/>
  <c r="N4516" i="10"/>
  <c r="N4517" i="10"/>
  <c r="N4518" i="10"/>
  <c r="N4519" i="10"/>
  <c r="N4520" i="10"/>
  <c r="N4521" i="10"/>
  <c r="N4522" i="10"/>
  <c r="N4523" i="10"/>
  <c r="N4524" i="10"/>
  <c r="N4525" i="10"/>
  <c r="N4526" i="10"/>
  <c r="N4527" i="10"/>
  <c r="N4528" i="10"/>
  <c r="N4529" i="10"/>
  <c r="N4530" i="10"/>
  <c r="N4531" i="10"/>
  <c r="N4532" i="10"/>
  <c r="N4533" i="10"/>
  <c r="N4534" i="10"/>
  <c r="N4535" i="10"/>
  <c r="N4536" i="10"/>
  <c r="N4537" i="10"/>
  <c r="N4538" i="10"/>
  <c r="N4539" i="10"/>
  <c r="N4540" i="10"/>
  <c r="N4541" i="10"/>
  <c r="N4542" i="10"/>
  <c r="N4543" i="10"/>
  <c r="N4544" i="10"/>
  <c r="N4545" i="10"/>
  <c r="N4546" i="10"/>
  <c r="N4547" i="10"/>
  <c r="N4548" i="10"/>
  <c r="N4549" i="10"/>
  <c r="N4550" i="10"/>
  <c r="N4551" i="10"/>
  <c r="N4552" i="10"/>
  <c r="N4553" i="10"/>
  <c r="N4554" i="10"/>
  <c r="N4555" i="10"/>
  <c r="N4556" i="10"/>
  <c r="N4557" i="10"/>
  <c r="N4558" i="10"/>
  <c r="N4559" i="10"/>
  <c r="N4560" i="10"/>
  <c r="N4561" i="10"/>
  <c r="N4562" i="10"/>
  <c r="N4563" i="10"/>
  <c r="N4564" i="10"/>
  <c r="N4565" i="10"/>
  <c r="N4566" i="10"/>
  <c r="N4567" i="10"/>
  <c r="N4568" i="10"/>
  <c r="N4569" i="10"/>
  <c r="N4570" i="10"/>
  <c r="N4571" i="10"/>
  <c r="N4572" i="10"/>
  <c r="N4573" i="10"/>
  <c r="N4574" i="10"/>
  <c r="N4575" i="10"/>
  <c r="N4576" i="10"/>
  <c r="N4577" i="10"/>
  <c r="N4578" i="10"/>
  <c r="N4579" i="10"/>
  <c r="N4580" i="10"/>
  <c r="N4581" i="10"/>
  <c r="N4582" i="10"/>
  <c r="N4583" i="10"/>
  <c r="N4584" i="10"/>
  <c r="N4585" i="10"/>
  <c r="N4586" i="10"/>
  <c r="N4587" i="10"/>
  <c r="N4588" i="10"/>
  <c r="N4589" i="10"/>
  <c r="N4590" i="10"/>
  <c r="N4591" i="10"/>
  <c r="N4592" i="10"/>
  <c r="N4593" i="10"/>
  <c r="N4594" i="10"/>
  <c r="N4595" i="10"/>
  <c r="N4596" i="10"/>
  <c r="N4597" i="10"/>
  <c r="N4598" i="10"/>
  <c r="N4599" i="10"/>
  <c r="N4600" i="10"/>
  <c r="N4601" i="10"/>
  <c r="N4602" i="10"/>
  <c r="N4603" i="10"/>
  <c r="N4604" i="10"/>
  <c r="N4605" i="10"/>
  <c r="N4606" i="10"/>
  <c r="N4607" i="10"/>
  <c r="N4608" i="10"/>
  <c r="N4609" i="10"/>
  <c r="N4610" i="10"/>
  <c r="N4611" i="10"/>
  <c r="N4612" i="10"/>
  <c r="N4613" i="10"/>
  <c r="N4614" i="10"/>
  <c r="N4615" i="10"/>
  <c r="N4616" i="10"/>
  <c r="N4617" i="10"/>
  <c r="N4618" i="10"/>
  <c r="N4619" i="10"/>
  <c r="N4620" i="10"/>
  <c r="N4621" i="10"/>
  <c r="N4622" i="10"/>
  <c r="N4623" i="10"/>
  <c r="N4624" i="10"/>
  <c r="N4625" i="10"/>
  <c r="N4626" i="10"/>
  <c r="N4627" i="10"/>
  <c r="N4628" i="10"/>
  <c r="N4629" i="10"/>
  <c r="N4630" i="10"/>
  <c r="N4631" i="10"/>
  <c r="N4632" i="10"/>
  <c r="N4633" i="10"/>
  <c r="N4634" i="10"/>
  <c r="N4635" i="10"/>
  <c r="N4636" i="10"/>
  <c r="N4637" i="10"/>
  <c r="N4638" i="10"/>
  <c r="N4639" i="10"/>
  <c r="N4640" i="10"/>
  <c r="N4641" i="10"/>
  <c r="N4642" i="10"/>
  <c r="N4643" i="10"/>
  <c r="N4644" i="10"/>
  <c r="N4645" i="10"/>
  <c r="N4646" i="10"/>
  <c r="N4647" i="10"/>
  <c r="N4648" i="10"/>
  <c r="N4649" i="10"/>
  <c r="N4650" i="10"/>
  <c r="N4651" i="10"/>
  <c r="N4652" i="10"/>
  <c r="N4653" i="10"/>
  <c r="N4654" i="10"/>
  <c r="N4655" i="10"/>
  <c r="N4656" i="10"/>
  <c r="N4657" i="10"/>
  <c r="N4658" i="10"/>
  <c r="N4659" i="10"/>
  <c r="N4660" i="10"/>
  <c r="N4661" i="10"/>
  <c r="N4662" i="10"/>
  <c r="N4663" i="10"/>
  <c r="N4664" i="10"/>
  <c r="N4665" i="10"/>
  <c r="N4666" i="10"/>
  <c r="N4667" i="10"/>
  <c r="N4668" i="10"/>
  <c r="N4669" i="10"/>
  <c r="N4670" i="10"/>
  <c r="N4671" i="10"/>
  <c r="N4672" i="10"/>
  <c r="N4673" i="10"/>
  <c r="N4674" i="10"/>
  <c r="N4675" i="10"/>
  <c r="N4676" i="10"/>
  <c r="N4677" i="10"/>
  <c r="N4678" i="10"/>
  <c r="N4679" i="10"/>
  <c r="N4680" i="10"/>
  <c r="N4681" i="10"/>
  <c r="N4682" i="10"/>
  <c r="N4683" i="10"/>
  <c r="N4684" i="10"/>
  <c r="N4685" i="10"/>
  <c r="N4686" i="10"/>
  <c r="N4687" i="10"/>
  <c r="N4688" i="10"/>
  <c r="N4689" i="10"/>
  <c r="N4690" i="10"/>
  <c r="N4691" i="10"/>
  <c r="N4692" i="10"/>
  <c r="N4693" i="10"/>
  <c r="N4694" i="10"/>
  <c r="N4695" i="10"/>
  <c r="N4696" i="10"/>
  <c r="N4697" i="10"/>
  <c r="N4698" i="10"/>
  <c r="N4699" i="10"/>
  <c r="N4700" i="10"/>
  <c r="N4701" i="10"/>
  <c r="N4702" i="10"/>
  <c r="N4703" i="10"/>
  <c r="N4704" i="10"/>
  <c r="N4705" i="10"/>
  <c r="N4706" i="10"/>
  <c r="N4707" i="10"/>
  <c r="N4708" i="10"/>
  <c r="N4709" i="10"/>
  <c r="N4710" i="10"/>
  <c r="N4711" i="10"/>
  <c r="N4712" i="10"/>
  <c r="N4713" i="10"/>
  <c r="N4714" i="10"/>
  <c r="N4715" i="10"/>
  <c r="N4716" i="10"/>
  <c r="N4717" i="10"/>
  <c r="N4718" i="10"/>
  <c r="N4719" i="10"/>
  <c r="N4720" i="10"/>
  <c r="N4721" i="10"/>
  <c r="N4722" i="10"/>
  <c r="N4723" i="10"/>
  <c r="N4724" i="10"/>
  <c r="N4725" i="10"/>
  <c r="N4726" i="10"/>
  <c r="N4727" i="10"/>
  <c r="N4728" i="10"/>
  <c r="N4729" i="10"/>
  <c r="N4730" i="10"/>
  <c r="N4731" i="10"/>
  <c r="N4732" i="10"/>
  <c r="N4733" i="10"/>
  <c r="N4734" i="10"/>
  <c r="N4735" i="10"/>
  <c r="N4736" i="10"/>
  <c r="N4737" i="10"/>
  <c r="N4738" i="10"/>
  <c r="N4739" i="10"/>
  <c r="N4740" i="10"/>
  <c r="N4741" i="10"/>
  <c r="N4742" i="10"/>
  <c r="N4743" i="10"/>
  <c r="N4744" i="10"/>
  <c r="N4745" i="10"/>
  <c r="N4746" i="10"/>
  <c r="N4747" i="10"/>
  <c r="N4748" i="10"/>
  <c r="N4749" i="10"/>
  <c r="N4750" i="10"/>
  <c r="N4751" i="10"/>
  <c r="N4752" i="10"/>
  <c r="N4753" i="10"/>
  <c r="N4754" i="10"/>
  <c r="N4755" i="10"/>
  <c r="N4756" i="10"/>
  <c r="N4757" i="10"/>
  <c r="N4758" i="10"/>
  <c r="N4759" i="10"/>
  <c r="N4760" i="10"/>
  <c r="N4761" i="10"/>
  <c r="N4762" i="10"/>
  <c r="N4763" i="10"/>
  <c r="N4764" i="10"/>
  <c r="N4765" i="10"/>
  <c r="N4766" i="10"/>
  <c r="N4767" i="10"/>
  <c r="N4768" i="10"/>
  <c r="N4769" i="10"/>
  <c r="N4770" i="10"/>
  <c r="N4771" i="10"/>
  <c r="N4772" i="10"/>
  <c r="N4773" i="10"/>
  <c r="N4774" i="10"/>
  <c r="N4775" i="10"/>
  <c r="N4776" i="10"/>
  <c r="N4777" i="10"/>
  <c r="N4778" i="10"/>
  <c r="N4779" i="10"/>
  <c r="N4780" i="10"/>
  <c r="N4781" i="10"/>
  <c r="N4782" i="10"/>
  <c r="N4783" i="10"/>
  <c r="N4784" i="10"/>
  <c r="N4785" i="10"/>
  <c r="N4786" i="10"/>
  <c r="N4787" i="10"/>
  <c r="N4788" i="10"/>
  <c r="N4789" i="10"/>
  <c r="N4790" i="10"/>
  <c r="N4791" i="10"/>
  <c r="N4792" i="10"/>
  <c r="N4793" i="10"/>
  <c r="N4794" i="10"/>
  <c r="N4795" i="10"/>
  <c r="N4796" i="10"/>
  <c r="N4797" i="10"/>
  <c r="N4798" i="10"/>
  <c r="N4799" i="10"/>
  <c r="N4800" i="10"/>
  <c r="N4801" i="10"/>
  <c r="N4802" i="10"/>
  <c r="N4803" i="10"/>
  <c r="N4804" i="10"/>
  <c r="N4805" i="10"/>
  <c r="N4806" i="10"/>
  <c r="N4807" i="10"/>
  <c r="N4808" i="10"/>
  <c r="N4809" i="10"/>
  <c r="N4810" i="10"/>
  <c r="N4811" i="10"/>
  <c r="N4812" i="10"/>
  <c r="N4813" i="10"/>
  <c r="N4814" i="10"/>
  <c r="N4815" i="10"/>
  <c r="N4816" i="10"/>
  <c r="N4817" i="10"/>
  <c r="N4818" i="10"/>
  <c r="N4819" i="10"/>
  <c r="N4820" i="10"/>
  <c r="N4821" i="10"/>
  <c r="N4822" i="10"/>
  <c r="N4823" i="10"/>
  <c r="N4824" i="10"/>
  <c r="N4825" i="10"/>
  <c r="N4826" i="10"/>
  <c r="N4827" i="10"/>
  <c r="N4828" i="10"/>
  <c r="N4829" i="10"/>
  <c r="N4830" i="10"/>
  <c r="N4831" i="10"/>
  <c r="N4832" i="10"/>
  <c r="N4833" i="10"/>
  <c r="N4834" i="10"/>
  <c r="N4835" i="10"/>
  <c r="N4836" i="10"/>
  <c r="N4837" i="10"/>
  <c r="N4838" i="10"/>
  <c r="N4839" i="10"/>
  <c r="N4840" i="10"/>
  <c r="N4841" i="10"/>
  <c r="N4842" i="10"/>
  <c r="N4843" i="10"/>
  <c r="N4844" i="10"/>
  <c r="N4845" i="10"/>
  <c r="N4846" i="10"/>
  <c r="N4847" i="10"/>
  <c r="N4848" i="10"/>
  <c r="N4849" i="10"/>
  <c r="N4850" i="10"/>
  <c r="N4851" i="10"/>
  <c r="N4852" i="10"/>
  <c r="N4853" i="10"/>
  <c r="N4854" i="10"/>
  <c r="N4855" i="10"/>
  <c r="N4856" i="10"/>
  <c r="N4857" i="10"/>
  <c r="N4858" i="10"/>
  <c r="N4859" i="10"/>
  <c r="N4860" i="10"/>
  <c r="N4861" i="10"/>
  <c r="N4862" i="10"/>
  <c r="N4863" i="10"/>
  <c r="N4864" i="10"/>
  <c r="N4865" i="10"/>
  <c r="N4866" i="10"/>
  <c r="N4867" i="10"/>
  <c r="N4868" i="10"/>
  <c r="N4869" i="10"/>
  <c r="N4870" i="10"/>
  <c r="N4871" i="10"/>
  <c r="N4872" i="10"/>
  <c r="N4873" i="10"/>
  <c r="N4874" i="10"/>
  <c r="N4875" i="10"/>
  <c r="N4876" i="10"/>
  <c r="N4877" i="10"/>
  <c r="N4878" i="10"/>
  <c r="N4879" i="10"/>
  <c r="N4880" i="10"/>
  <c r="N4881" i="10"/>
  <c r="N4882" i="10"/>
  <c r="N4883" i="10"/>
  <c r="N4884" i="10"/>
  <c r="N4885" i="10"/>
  <c r="N4886" i="10"/>
  <c r="N4887" i="10"/>
  <c r="N4888" i="10"/>
  <c r="N4889" i="10"/>
  <c r="N4890" i="10"/>
  <c r="N4891" i="10"/>
  <c r="N4892" i="10"/>
  <c r="N4893" i="10"/>
  <c r="N4894" i="10"/>
  <c r="N4895" i="10"/>
  <c r="N4896" i="10"/>
  <c r="N4897" i="10"/>
  <c r="N4898" i="10"/>
  <c r="N4899" i="10"/>
  <c r="N4900" i="10"/>
  <c r="N4901" i="10"/>
  <c r="N4902" i="10"/>
  <c r="N4903" i="10"/>
  <c r="N4904" i="10"/>
  <c r="N4905" i="10"/>
  <c r="N4906" i="10"/>
  <c r="N4907" i="10"/>
  <c r="N4908" i="10"/>
  <c r="N4909" i="10"/>
  <c r="N4910" i="10"/>
  <c r="N4911" i="10"/>
  <c r="N4912" i="10"/>
  <c r="N4913" i="10"/>
  <c r="N4914" i="10"/>
  <c r="N4915" i="10"/>
  <c r="N4916" i="10"/>
  <c r="N4917" i="10"/>
  <c r="N4918" i="10"/>
  <c r="N4919" i="10"/>
  <c r="N4920" i="10"/>
  <c r="N4921" i="10"/>
  <c r="N4922" i="10"/>
  <c r="N4923" i="10"/>
  <c r="N4924" i="10"/>
  <c r="N4925" i="10"/>
  <c r="N4926" i="10"/>
  <c r="N4927" i="10"/>
  <c r="N4928" i="10"/>
  <c r="N4929" i="10"/>
  <c r="N4930" i="10"/>
  <c r="N4931" i="10"/>
  <c r="N4932" i="10"/>
  <c r="N4933" i="10"/>
  <c r="N4934" i="10"/>
  <c r="N4935" i="10"/>
  <c r="N4936" i="10"/>
  <c r="N4937" i="10"/>
  <c r="N4938" i="10"/>
  <c r="N4939" i="10"/>
  <c r="N4940" i="10"/>
  <c r="N4941" i="10"/>
  <c r="N4942" i="10"/>
  <c r="N4943" i="10"/>
  <c r="N4944" i="10"/>
  <c r="N4945" i="10"/>
  <c r="N4946" i="10"/>
  <c r="N4947" i="10"/>
  <c r="N4948" i="10"/>
  <c r="N4949" i="10"/>
  <c r="N4950" i="10"/>
  <c r="N4951" i="10"/>
  <c r="N4952" i="10"/>
  <c r="N4953" i="10"/>
  <c r="N4954" i="10"/>
  <c r="N4955" i="10"/>
  <c r="N4956" i="10"/>
  <c r="N4957" i="10"/>
  <c r="N4958" i="10"/>
  <c r="N4959" i="10"/>
  <c r="N4960" i="10"/>
  <c r="N4961" i="10"/>
  <c r="N4962" i="10"/>
  <c r="N4963" i="10"/>
  <c r="N4964" i="10"/>
  <c r="N4965" i="10"/>
  <c r="N4966" i="10"/>
  <c r="N4967" i="10"/>
  <c r="N4968" i="10"/>
  <c r="N4969" i="10"/>
  <c r="N4970" i="10"/>
  <c r="N4971" i="10"/>
  <c r="N4972" i="10"/>
  <c r="N4973" i="10"/>
  <c r="N4974" i="10"/>
  <c r="N4975" i="10"/>
  <c r="N4976" i="10"/>
  <c r="N4977" i="10"/>
  <c r="N4978" i="10"/>
  <c r="N4979" i="10"/>
  <c r="N4980" i="10"/>
  <c r="N4981" i="10"/>
  <c r="N4982" i="10"/>
  <c r="N4983" i="10"/>
  <c r="N4984" i="10"/>
  <c r="N4985" i="10"/>
  <c r="N4986" i="10"/>
  <c r="N4987" i="10"/>
  <c r="N4988" i="10"/>
  <c r="N4989" i="10"/>
  <c r="N4990" i="10"/>
  <c r="N4991" i="10"/>
  <c r="N4992" i="10"/>
  <c r="N4993" i="10"/>
  <c r="N4994" i="10"/>
  <c r="N4995" i="10"/>
  <c r="N4996" i="10"/>
  <c r="N4997" i="10"/>
  <c r="N4998" i="10"/>
  <c r="N4999" i="10"/>
  <c r="N5000" i="10"/>
  <c r="N5001" i="10"/>
  <c r="N5002" i="10"/>
  <c r="N5003" i="10"/>
  <c r="N5004" i="10"/>
  <c r="N5005" i="10"/>
  <c r="N5006" i="10"/>
  <c r="N5007" i="10"/>
  <c r="N5008" i="10"/>
  <c r="N5009" i="10"/>
  <c r="N5010" i="10"/>
  <c r="N5011" i="10"/>
  <c r="N5012" i="10"/>
  <c r="N5013" i="10"/>
  <c r="N5014" i="10"/>
  <c r="N5015" i="10"/>
  <c r="N5016" i="10"/>
  <c r="N5017" i="10"/>
  <c r="N5018" i="10"/>
  <c r="N5019" i="10"/>
  <c r="N5020" i="10"/>
  <c r="N5021" i="10"/>
  <c r="N5022" i="10"/>
  <c r="N5023" i="10"/>
  <c r="N5024" i="10"/>
  <c r="N5025" i="10"/>
  <c r="N5026" i="10"/>
  <c r="N5027" i="10"/>
  <c r="N5028" i="10"/>
  <c r="N5029" i="10"/>
  <c r="N5030" i="10"/>
  <c r="N5031" i="10"/>
  <c r="N5032" i="10"/>
  <c r="N5033" i="10"/>
  <c r="N5034" i="10"/>
  <c r="N5035" i="10"/>
  <c r="N5036" i="10"/>
  <c r="N5037" i="10"/>
  <c r="N5038" i="10"/>
  <c r="N5039" i="10"/>
  <c r="N5040" i="10"/>
  <c r="N5041" i="10"/>
  <c r="N5042" i="10"/>
  <c r="N5043" i="10"/>
  <c r="N5044" i="10"/>
  <c r="N5045" i="10"/>
  <c r="N5046" i="10"/>
  <c r="N5047" i="10"/>
  <c r="N5048" i="10"/>
  <c r="N5049" i="10"/>
  <c r="N5050" i="10"/>
  <c r="N5051" i="10"/>
  <c r="N5052" i="10"/>
  <c r="N5053" i="10"/>
  <c r="N5054" i="10"/>
  <c r="N5055" i="10"/>
  <c r="N5056" i="10"/>
  <c r="N5057" i="10"/>
  <c r="N5058" i="10"/>
  <c r="N5059" i="10"/>
  <c r="N5060" i="10"/>
  <c r="N5061" i="10"/>
  <c r="N5062" i="10"/>
  <c r="N5063" i="10"/>
  <c r="N5064" i="10"/>
  <c r="N5065" i="10"/>
  <c r="N5066" i="10"/>
  <c r="N5067" i="10"/>
  <c r="N5068" i="10"/>
  <c r="N5069" i="10"/>
  <c r="N5070" i="10"/>
  <c r="N5071" i="10"/>
  <c r="N5072" i="10"/>
  <c r="N5073" i="10"/>
  <c r="N5074" i="10"/>
  <c r="N5075" i="10"/>
  <c r="N5076" i="10"/>
  <c r="N5077" i="10"/>
  <c r="N5078" i="10"/>
  <c r="N5079" i="10"/>
  <c r="N5080" i="10"/>
  <c r="N5081" i="10"/>
  <c r="N5082" i="10"/>
  <c r="N5083" i="10"/>
  <c r="N5084" i="10"/>
  <c r="N5085" i="10"/>
  <c r="N5086" i="10"/>
  <c r="N5087" i="10"/>
  <c r="N5088" i="10"/>
  <c r="N5089" i="10"/>
  <c r="N5090" i="10"/>
  <c r="N5091" i="10"/>
  <c r="N5092" i="10"/>
  <c r="N5093" i="10"/>
  <c r="N5094" i="10"/>
  <c r="N5095" i="10"/>
  <c r="N5096" i="10"/>
  <c r="N5097" i="10"/>
  <c r="N5098" i="10"/>
  <c r="N5099" i="10"/>
  <c r="N5100" i="10"/>
  <c r="N5101" i="10"/>
  <c r="N5102" i="10"/>
  <c r="N5103" i="10"/>
  <c r="N5104" i="10"/>
  <c r="N5105" i="10"/>
  <c r="N5106" i="10"/>
  <c r="N5107" i="10"/>
  <c r="N5108" i="10"/>
  <c r="N5109" i="10"/>
  <c r="N5110" i="10"/>
  <c r="N5111" i="10"/>
  <c r="N5112" i="10"/>
  <c r="N5113" i="10"/>
  <c r="N5114" i="10"/>
  <c r="N5115" i="10"/>
  <c r="N5116" i="10"/>
  <c r="N5117" i="10"/>
  <c r="N5118" i="10"/>
  <c r="N5119" i="10"/>
  <c r="N5120" i="10"/>
  <c r="N5121" i="10"/>
  <c r="N5122" i="10"/>
  <c r="N5123" i="10"/>
  <c r="N5124" i="10"/>
  <c r="N5125" i="10"/>
  <c r="N5126" i="10"/>
  <c r="N5127" i="10"/>
  <c r="N5128" i="10"/>
  <c r="N5129" i="10"/>
  <c r="N5130" i="10"/>
  <c r="N5131" i="10"/>
  <c r="N5132" i="10"/>
  <c r="N5133" i="10"/>
  <c r="N5134" i="10"/>
  <c r="N5135" i="10"/>
  <c r="N5136" i="10"/>
  <c r="N5137" i="10"/>
  <c r="N5138" i="10"/>
  <c r="N5139" i="10"/>
  <c r="N5140" i="10"/>
  <c r="N5141" i="10"/>
  <c r="N5142" i="10"/>
  <c r="N5143" i="10"/>
  <c r="N5144" i="10"/>
  <c r="N5145" i="10"/>
  <c r="N5146" i="10"/>
  <c r="N5147" i="10"/>
  <c r="N5148" i="10"/>
  <c r="N5149" i="10"/>
  <c r="N5150" i="10"/>
  <c r="N5151" i="10"/>
  <c r="N5152" i="10"/>
  <c r="N5153" i="10"/>
  <c r="N5154" i="10"/>
  <c r="N5155" i="10"/>
  <c r="N5156" i="10"/>
  <c r="N5157" i="10"/>
  <c r="N5158" i="10"/>
  <c r="N5159" i="10"/>
  <c r="N5160" i="10"/>
  <c r="N5161" i="10"/>
  <c r="N5162" i="10"/>
  <c r="N5163" i="10"/>
  <c r="N5164" i="10"/>
  <c r="N5165" i="10"/>
  <c r="N5166" i="10"/>
  <c r="N5167" i="10"/>
  <c r="N5168" i="10"/>
  <c r="N5169" i="10"/>
  <c r="N5170" i="10"/>
  <c r="N5171" i="10"/>
  <c r="N5172" i="10"/>
  <c r="N5173" i="10"/>
  <c r="N5174" i="10"/>
  <c r="N5175" i="10"/>
  <c r="N5176" i="10"/>
  <c r="N5177" i="10"/>
  <c r="N5178" i="10"/>
  <c r="N5179" i="10"/>
  <c r="N5180" i="10"/>
  <c r="N5181" i="10"/>
  <c r="N5182" i="10"/>
  <c r="N5183" i="10"/>
  <c r="N5184" i="10"/>
  <c r="N5185" i="10"/>
  <c r="N5186" i="10"/>
  <c r="N5187" i="10"/>
  <c r="N5188" i="10"/>
  <c r="N5189" i="10"/>
  <c r="N5190" i="10"/>
  <c r="N5191" i="10"/>
  <c r="N5192" i="10"/>
  <c r="N5193" i="10"/>
  <c r="N5194" i="10"/>
  <c r="N5195" i="10"/>
  <c r="N5196" i="10"/>
  <c r="N5197" i="10"/>
  <c r="N5198" i="10"/>
  <c r="N5199" i="10"/>
  <c r="N5200" i="10"/>
  <c r="N5201" i="10"/>
  <c r="N5202" i="10"/>
  <c r="N5203" i="10"/>
  <c r="N5204" i="10"/>
  <c r="N5205" i="10"/>
  <c r="N5206" i="10"/>
  <c r="N5207" i="10"/>
  <c r="N5208" i="10"/>
  <c r="N5209" i="10"/>
  <c r="N5210" i="10"/>
  <c r="N5211" i="10"/>
  <c r="N5212" i="10"/>
  <c r="N5213" i="10"/>
  <c r="N5214" i="10"/>
  <c r="N5215" i="10"/>
  <c r="N5216" i="10"/>
  <c r="N5217" i="10"/>
  <c r="N5218" i="10"/>
  <c r="N5219" i="10"/>
  <c r="N5220" i="10"/>
  <c r="N5221" i="10"/>
  <c r="N5222" i="10"/>
  <c r="N5223" i="10"/>
  <c r="N5224" i="10"/>
  <c r="N5225" i="10"/>
  <c r="N5226" i="10"/>
  <c r="N5227" i="10"/>
  <c r="N5228" i="10"/>
  <c r="N5229" i="10"/>
  <c r="N5230" i="10"/>
  <c r="N5231" i="10"/>
  <c r="N5232" i="10"/>
  <c r="N5233" i="10"/>
  <c r="N5234" i="10"/>
  <c r="N5235" i="10"/>
  <c r="N5236" i="10"/>
  <c r="N5237" i="10"/>
  <c r="N5238" i="10"/>
  <c r="N5239" i="10"/>
  <c r="N5240" i="10"/>
  <c r="N5241" i="10"/>
  <c r="N5242" i="10"/>
  <c r="N5243" i="10"/>
  <c r="N5244" i="10"/>
  <c r="N5245" i="10"/>
  <c r="N5246" i="10"/>
  <c r="N5247" i="10"/>
  <c r="N5248" i="10"/>
  <c r="N5249" i="10"/>
  <c r="N5250" i="10"/>
  <c r="N5251" i="10"/>
  <c r="N5252" i="10"/>
  <c r="N5253" i="10"/>
  <c r="N5254" i="10"/>
  <c r="N5255" i="10"/>
  <c r="N5256" i="10"/>
  <c r="N5257" i="10"/>
  <c r="N5258" i="10"/>
  <c r="N5259" i="10"/>
  <c r="N5260" i="10"/>
  <c r="N5261" i="10"/>
  <c r="N5262" i="10"/>
  <c r="N5263" i="10"/>
  <c r="N5264" i="10"/>
  <c r="N5265" i="10"/>
  <c r="N5266" i="10"/>
  <c r="N5267" i="10"/>
  <c r="N5268" i="10"/>
  <c r="N5269" i="10"/>
  <c r="N5270" i="10"/>
  <c r="N5271" i="10"/>
  <c r="N5272" i="10"/>
  <c r="N5273" i="10"/>
  <c r="N5274" i="10"/>
  <c r="N5275" i="10"/>
  <c r="N5276" i="10"/>
  <c r="N5277" i="10"/>
  <c r="N5278" i="10"/>
  <c r="N5279" i="10"/>
  <c r="N5280" i="10"/>
  <c r="N5281" i="10"/>
  <c r="N5282" i="10"/>
  <c r="N5283" i="10"/>
  <c r="N5284" i="10"/>
  <c r="N5285" i="10"/>
  <c r="N5286" i="10"/>
  <c r="N5287" i="10"/>
  <c r="N5288" i="10"/>
  <c r="N5289" i="10"/>
  <c r="N5290" i="10"/>
  <c r="N5291" i="10"/>
  <c r="N5292" i="10"/>
  <c r="N5293" i="10"/>
  <c r="N5294" i="10"/>
  <c r="N5295" i="10"/>
  <c r="N5296" i="10"/>
  <c r="N5297" i="10"/>
  <c r="N5298" i="10"/>
  <c r="N5299" i="10"/>
  <c r="N5300" i="10"/>
  <c r="N5301" i="10"/>
  <c r="N5302" i="10"/>
  <c r="N5303" i="10"/>
  <c r="N5304" i="10"/>
  <c r="N5305" i="10"/>
  <c r="N5306" i="10"/>
  <c r="N5307" i="10"/>
  <c r="N5308" i="10"/>
  <c r="N5309" i="10"/>
  <c r="N5310" i="10"/>
  <c r="N5311" i="10"/>
  <c r="N5312" i="10"/>
  <c r="N5313" i="10"/>
  <c r="N5314" i="10"/>
  <c r="N5315" i="10"/>
  <c r="N5316" i="10"/>
  <c r="N5317" i="10"/>
  <c r="N5318" i="10"/>
  <c r="N5319" i="10"/>
  <c r="N5320" i="10"/>
  <c r="N5321" i="10"/>
  <c r="N5322" i="10"/>
  <c r="N5323" i="10"/>
  <c r="N5324" i="10"/>
  <c r="N5325" i="10"/>
  <c r="N5326" i="10"/>
  <c r="N5327" i="10"/>
  <c r="N5328" i="10"/>
  <c r="N5329" i="10"/>
  <c r="N5330" i="10"/>
  <c r="N5331" i="10"/>
  <c r="N5332" i="10"/>
  <c r="N5333" i="10"/>
  <c r="N5334" i="10"/>
  <c r="N5335" i="10"/>
  <c r="N5336" i="10"/>
  <c r="N5337" i="10"/>
  <c r="N5338" i="10"/>
  <c r="N5339" i="10"/>
  <c r="N5340" i="10"/>
  <c r="N5341" i="10"/>
  <c r="N5342" i="10"/>
  <c r="N5343" i="10"/>
  <c r="N5344" i="10"/>
  <c r="N5345" i="10"/>
  <c r="N5346" i="10"/>
  <c r="N5347" i="10"/>
  <c r="N5348" i="10"/>
  <c r="N5349" i="10"/>
  <c r="N5350" i="10"/>
  <c r="N5351" i="10"/>
  <c r="N5352" i="10"/>
  <c r="N5353" i="10"/>
  <c r="N5354" i="10"/>
  <c r="N5355" i="10"/>
  <c r="N5356" i="10"/>
  <c r="N5357" i="10"/>
  <c r="N5358" i="10"/>
  <c r="N5359" i="10"/>
  <c r="N5360" i="10"/>
  <c r="N5361" i="10"/>
  <c r="N5362" i="10"/>
  <c r="N5363" i="10"/>
  <c r="N5364" i="10"/>
  <c r="N5365" i="10"/>
  <c r="N5366" i="10"/>
  <c r="N5367" i="10"/>
  <c r="N5368" i="10"/>
  <c r="N5369" i="10"/>
  <c r="N5370" i="10"/>
  <c r="N5371" i="10"/>
  <c r="N5372" i="10"/>
  <c r="N5373" i="10"/>
  <c r="N5374" i="10"/>
  <c r="N5375" i="10"/>
  <c r="N5376" i="10"/>
  <c r="N5377" i="10"/>
  <c r="N5378" i="10"/>
  <c r="N5379" i="10"/>
  <c r="N5380" i="10"/>
  <c r="N5381" i="10"/>
  <c r="N5382" i="10"/>
  <c r="N5383" i="10"/>
  <c r="N5384" i="10"/>
  <c r="N5385" i="10"/>
  <c r="N5386" i="10"/>
  <c r="N5387" i="10"/>
  <c r="N5388" i="10"/>
  <c r="N5389" i="10"/>
  <c r="N5390" i="10"/>
  <c r="N5391" i="10"/>
  <c r="N5392" i="10"/>
  <c r="N5393" i="10"/>
  <c r="N5394" i="10"/>
  <c r="N5395" i="10"/>
  <c r="N5396" i="10"/>
  <c r="N5397" i="10"/>
  <c r="N5398" i="10"/>
  <c r="N5399" i="10"/>
  <c r="N5400" i="10"/>
  <c r="N5401" i="10"/>
  <c r="N5402" i="10"/>
  <c r="N5403" i="10"/>
  <c r="N5404" i="10"/>
  <c r="N5405" i="10"/>
  <c r="N5406" i="10"/>
  <c r="N5407" i="10"/>
  <c r="N5408" i="10"/>
  <c r="N5409" i="10"/>
  <c r="N5410" i="10"/>
  <c r="N5411" i="10"/>
  <c r="N5412" i="10"/>
  <c r="N5413" i="10"/>
  <c r="N5414" i="10"/>
  <c r="N5415" i="10"/>
  <c r="N5416" i="10"/>
  <c r="N5417" i="10"/>
  <c r="N5418" i="10"/>
  <c r="N5419" i="10"/>
  <c r="N5420" i="10"/>
  <c r="N5421" i="10"/>
  <c r="N5422" i="10"/>
  <c r="N5423" i="10"/>
  <c r="N5424" i="10"/>
  <c r="N5425" i="10"/>
  <c r="N5426" i="10"/>
  <c r="N5427" i="10"/>
  <c r="N5428" i="10"/>
  <c r="N5429" i="10"/>
  <c r="N5430" i="10"/>
  <c r="N5431" i="10"/>
  <c r="N5432" i="10"/>
  <c r="N5433" i="10"/>
  <c r="N5434" i="10"/>
  <c r="N5435" i="10"/>
  <c r="N5436" i="10"/>
  <c r="N5437" i="10"/>
  <c r="N5438" i="10"/>
  <c r="N5439" i="10"/>
  <c r="N5440" i="10"/>
  <c r="N5441" i="10"/>
  <c r="N5442" i="10"/>
  <c r="N5443" i="10"/>
  <c r="N5444" i="10"/>
  <c r="N5445" i="10"/>
  <c r="N5446" i="10"/>
  <c r="N5447" i="10"/>
  <c r="N5448" i="10"/>
  <c r="N5449" i="10"/>
  <c r="N5450" i="10"/>
  <c r="N5451" i="10"/>
  <c r="N5452" i="10"/>
  <c r="N5453" i="10"/>
  <c r="N5454" i="10"/>
  <c r="N5455" i="10"/>
  <c r="N5456" i="10"/>
  <c r="N5457" i="10"/>
  <c r="N5458" i="10"/>
  <c r="N5459" i="10"/>
  <c r="N5460" i="10"/>
  <c r="N5461" i="10"/>
  <c r="N5462" i="10"/>
  <c r="N5463" i="10"/>
  <c r="N5464" i="10"/>
  <c r="N5465" i="10"/>
  <c r="N5466" i="10"/>
  <c r="N5467" i="10"/>
  <c r="N5468" i="10"/>
  <c r="N5469" i="10"/>
  <c r="N5470" i="10"/>
  <c r="N5471" i="10"/>
  <c r="N5472" i="10"/>
  <c r="N5473" i="10"/>
  <c r="N5474" i="10"/>
  <c r="N5475" i="10"/>
  <c r="N5476" i="10"/>
  <c r="N5477" i="10"/>
  <c r="N5478" i="10"/>
  <c r="N5479" i="10"/>
  <c r="N5480" i="10"/>
  <c r="N5481" i="10"/>
  <c r="N5482" i="10"/>
  <c r="N5483" i="10"/>
  <c r="N5484" i="10"/>
  <c r="N5485" i="10"/>
  <c r="N5486" i="10"/>
  <c r="N5487" i="10"/>
  <c r="N5488" i="10"/>
  <c r="N5489" i="10"/>
  <c r="N5490" i="10"/>
  <c r="N5491" i="10"/>
  <c r="N5492" i="10"/>
  <c r="N5493" i="10"/>
  <c r="N5494" i="10"/>
  <c r="N5495" i="10"/>
  <c r="N5496" i="10"/>
  <c r="N5497" i="10"/>
  <c r="N5498" i="10"/>
  <c r="N5499" i="10"/>
  <c r="N5500" i="10"/>
  <c r="N5501" i="10"/>
  <c r="N5502" i="10"/>
  <c r="N5503" i="10"/>
  <c r="N5504" i="10"/>
  <c r="N5505" i="10"/>
  <c r="N5506" i="10"/>
  <c r="N5507" i="10"/>
  <c r="N5508" i="10"/>
  <c r="N5509" i="10"/>
  <c r="N5510" i="10"/>
  <c r="N5511" i="10"/>
  <c r="N5512" i="10"/>
  <c r="N5513" i="10"/>
  <c r="N5514" i="10"/>
  <c r="N5515" i="10"/>
  <c r="N5516" i="10"/>
  <c r="N5517" i="10"/>
  <c r="N5518" i="10"/>
  <c r="N5519" i="10"/>
  <c r="N5520" i="10"/>
  <c r="N5521" i="10"/>
  <c r="N5522" i="10"/>
  <c r="N5523" i="10"/>
  <c r="N5524" i="10"/>
  <c r="N5525" i="10"/>
  <c r="N5526" i="10"/>
  <c r="N5527" i="10"/>
  <c r="N5528" i="10"/>
  <c r="N5529" i="10"/>
  <c r="N5530" i="10"/>
  <c r="N5531" i="10"/>
  <c r="N5532" i="10"/>
  <c r="N5533" i="10"/>
  <c r="N5534" i="10"/>
  <c r="N5535" i="10"/>
  <c r="N5536" i="10"/>
  <c r="N5537" i="10"/>
  <c r="N5538" i="10"/>
  <c r="N5539" i="10"/>
  <c r="N5540" i="10"/>
  <c r="N5541" i="10"/>
  <c r="N5542" i="10"/>
  <c r="N5543" i="10"/>
  <c r="N5544" i="10"/>
  <c r="N5545" i="10"/>
  <c r="N5546" i="10"/>
  <c r="N5547" i="10"/>
  <c r="N5548" i="10"/>
  <c r="N5549" i="10"/>
  <c r="N5550" i="10"/>
  <c r="N5551" i="10"/>
  <c r="N5552" i="10"/>
  <c r="N5553" i="10"/>
  <c r="N5554" i="10"/>
  <c r="N5555" i="10"/>
  <c r="N5556" i="10"/>
  <c r="N5557" i="10"/>
  <c r="N5558" i="10"/>
  <c r="N5559" i="10"/>
  <c r="N5560" i="10"/>
  <c r="N5561" i="10"/>
  <c r="N5562" i="10"/>
  <c r="N5563" i="10"/>
  <c r="N5564" i="10"/>
  <c r="N5565" i="10"/>
  <c r="N5566" i="10"/>
  <c r="N5567" i="10"/>
  <c r="N5568" i="10"/>
  <c r="N5569" i="10"/>
  <c r="N5570" i="10"/>
  <c r="N5571" i="10"/>
  <c r="N5572" i="10"/>
  <c r="N5573" i="10"/>
  <c r="N5574" i="10"/>
  <c r="N5575" i="10"/>
  <c r="N5576" i="10"/>
  <c r="N5577" i="10"/>
  <c r="N5578" i="10"/>
  <c r="N5579" i="10"/>
  <c r="N5580" i="10"/>
  <c r="N5581" i="10"/>
  <c r="N5582" i="10"/>
  <c r="N5583" i="10"/>
  <c r="N5584" i="10"/>
  <c r="N5585" i="10"/>
  <c r="N5586" i="10"/>
  <c r="N5587" i="10"/>
  <c r="N5588" i="10"/>
  <c r="N5589" i="10"/>
  <c r="N5590" i="10"/>
  <c r="N5591" i="10"/>
  <c r="N5592" i="10"/>
  <c r="N5593" i="10"/>
  <c r="N5594" i="10"/>
  <c r="N5595" i="10"/>
  <c r="N5596" i="10"/>
  <c r="N5597" i="10"/>
  <c r="N5598" i="10"/>
  <c r="N5599" i="10"/>
  <c r="N5600" i="10"/>
  <c r="N5601" i="10"/>
  <c r="N5602" i="10"/>
  <c r="N5603" i="10"/>
  <c r="N5604" i="10"/>
  <c r="N5605" i="10"/>
  <c r="N5606" i="10"/>
  <c r="N5607" i="10"/>
  <c r="N5608" i="10"/>
  <c r="N5609" i="10"/>
  <c r="N5610" i="10"/>
  <c r="N5611" i="10"/>
  <c r="N5612" i="10"/>
  <c r="N5613" i="10"/>
  <c r="N5614" i="10"/>
  <c r="N5615" i="10"/>
  <c r="N5616" i="10"/>
  <c r="N5617" i="10"/>
  <c r="N5618" i="10"/>
  <c r="N5619" i="10"/>
  <c r="N5620" i="10"/>
  <c r="N5621" i="10"/>
  <c r="N5622" i="10"/>
  <c r="N5623" i="10"/>
  <c r="N5624" i="10"/>
  <c r="N5625" i="10"/>
  <c r="N5626" i="10"/>
  <c r="N5627" i="10"/>
  <c r="N5628" i="10"/>
  <c r="N5629" i="10"/>
  <c r="N5630" i="10"/>
  <c r="N5631" i="10"/>
  <c r="N5632" i="10"/>
  <c r="N5633" i="10"/>
  <c r="N5634" i="10"/>
  <c r="N5635" i="10"/>
  <c r="N5636" i="10"/>
  <c r="N5637" i="10"/>
  <c r="N5638" i="10"/>
  <c r="N5639" i="10"/>
  <c r="N5640" i="10"/>
  <c r="N5641" i="10"/>
  <c r="N5642" i="10"/>
  <c r="N5643" i="10"/>
  <c r="N5644" i="10"/>
  <c r="N5645" i="10"/>
  <c r="N5646" i="10"/>
  <c r="N5647" i="10"/>
  <c r="N5648" i="10"/>
  <c r="N5649" i="10"/>
  <c r="N5650" i="10"/>
  <c r="N5651" i="10"/>
  <c r="N5652" i="10"/>
  <c r="N5653" i="10"/>
  <c r="N5654" i="10"/>
  <c r="N5655" i="10"/>
  <c r="N5656" i="10"/>
  <c r="N5657" i="10"/>
  <c r="N5658" i="10"/>
  <c r="N5659" i="10"/>
  <c r="N5660" i="10"/>
  <c r="N5661" i="10"/>
  <c r="N5662" i="10"/>
  <c r="N5663" i="10"/>
  <c r="N5664" i="10"/>
  <c r="N5665" i="10"/>
  <c r="N5666" i="10"/>
  <c r="N5667" i="10"/>
  <c r="N5668" i="10"/>
  <c r="N5669" i="10"/>
  <c r="N5670" i="10"/>
  <c r="N5671" i="10"/>
  <c r="N5672" i="10"/>
  <c r="N5673" i="10"/>
  <c r="N5674" i="10"/>
  <c r="N5675" i="10"/>
  <c r="N5676" i="10"/>
  <c r="N5677" i="10"/>
  <c r="N5678" i="10"/>
  <c r="N5679" i="10"/>
  <c r="N5680" i="10"/>
  <c r="N5681" i="10"/>
  <c r="N5682" i="10"/>
  <c r="N5683" i="10"/>
  <c r="N5684" i="10"/>
  <c r="N5685" i="10"/>
  <c r="N5686" i="10"/>
  <c r="N5687" i="10"/>
  <c r="N5688" i="10"/>
  <c r="N5689" i="10"/>
  <c r="N5690" i="10"/>
  <c r="N5691" i="10"/>
  <c r="N5692" i="10"/>
  <c r="N5693" i="10"/>
  <c r="N5694" i="10"/>
  <c r="N5695" i="10"/>
  <c r="N5696" i="10"/>
  <c r="N5697" i="10"/>
  <c r="N5698" i="10"/>
  <c r="N5699" i="10"/>
  <c r="N5700" i="10"/>
  <c r="N5701" i="10"/>
  <c r="N5702" i="10"/>
  <c r="N5703" i="10"/>
  <c r="N5704" i="10"/>
  <c r="N5705" i="10"/>
  <c r="N5706" i="10"/>
  <c r="N5707" i="10"/>
  <c r="N5708" i="10"/>
  <c r="N5709" i="10"/>
  <c r="N5710" i="10"/>
  <c r="N5711" i="10"/>
  <c r="N5712" i="10"/>
  <c r="N5713" i="10"/>
  <c r="N5714" i="10"/>
  <c r="N5715" i="10"/>
  <c r="N5716" i="10"/>
  <c r="N5717" i="10"/>
  <c r="N5718" i="10"/>
  <c r="N5719" i="10"/>
  <c r="N5720" i="10"/>
  <c r="N5721" i="10"/>
  <c r="N5722" i="10"/>
  <c r="N5723" i="10"/>
  <c r="N5724" i="10"/>
  <c r="N5725" i="10"/>
  <c r="N5726" i="10"/>
  <c r="N5727" i="10"/>
  <c r="N5728" i="10"/>
  <c r="N5729" i="10"/>
  <c r="N5730" i="10"/>
  <c r="N5731" i="10"/>
  <c r="N5732" i="10"/>
  <c r="N5733" i="10"/>
  <c r="N5734" i="10"/>
  <c r="N5735" i="10"/>
  <c r="N5736" i="10"/>
  <c r="N5737" i="10"/>
  <c r="N5738" i="10"/>
  <c r="N5739" i="10"/>
  <c r="N5740" i="10"/>
  <c r="N5741" i="10"/>
  <c r="N5742" i="10"/>
  <c r="N5743" i="10"/>
  <c r="N5744" i="10"/>
  <c r="N5745" i="10"/>
  <c r="N5746" i="10"/>
  <c r="N5747" i="10"/>
  <c r="N5748" i="10"/>
  <c r="N5749" i="10"/>
  <c r="N5750" i="10"/>
  <c r="N5751" i="10"/>
  <c r="N5752" i="10"/>
  <c r="N5753" i="10"/>
  <c r="N5754" i="10"/>
  <c r="N5755" i="10"/>
  <c r="N5756" i="10"/>
  <c r="N5757" i="10"/>
  <c r="N5758" i="10"/>
  <c r="N5759" i="10"/>
  <c r="N5760" i="10"/>
  <c r="N5761" i="10"/>
  <c r="N5762" i="10"/>
  <c r="N5763" i="10"/>
  <c r="N5764" i="10"/>
  <c r="N5765" i="10"/>
  <c r="N5766" i="10"/>
  <c r="N5767" i="10"/>
  <c r="N5768" i="10"/>
  <c r="N5769" i="10"/>
  <c r="N5770" i="10"/>
  <c r="N5771" i="10"/>
  <c r="N5772" i="10"/>
  <c r="N5773" i="10"/>
  <c r="N5774" i="10"/>
  <c r="N5775" i="10"/>
  <c r="N5776" i="10"/>
  <c r="N5777" i="10"/>
  <c r="N5778" i="10"/>
  <c r="N5779" i="10"/>
  <c r="N5780" i="10"/>
  <c r="N5781" i="10"/>
  <c r="N5782" i="10"/>
  <c r="N5783" i="10"/>
  <c r="N5784" i="10"/>
  <c r="N5785" i="10"/>
  <c r="N5786" i="10"/>
  <c r="N5787" i="10"/>
  <c r="N5788" i="10"/>
  <c r="N5789" i="10"/>
  <c r="N5790" i="10"/>
  <c r="N5791" i="10"/>
  <c r="N5792" i="10"/>
  <c r="N5793" i="10"/>
  <c r="N5794" i="10"/>
  <c r="N5795" i="10"/>
  <c r="N5796" i="10"/>
  <c r="N5797" i="10"/>
  <c r="N5798" i="10"/>
  <c r="N5799" i="10"/>
  <c r="N5800" i="10"/>
  <c r="N5801" i="10"/>
  <c r="N5802" i="10"/>
  <c r="N5803" i="10"/>
  <c r="N5804" i="10"/>
  <c r="N5805" i="10"/>
  <c r="N5806" i="10"/>
  <c r="N5807" i="10"/>
  <c r="N5808" i="10"/>
  <c r="N5809" i="10"/>
  <c r="N5810" i="10"/>
  <c r="N5811" i="10"/>
  <c r="N5812" i="10"/>
  <c r="N5813" i="10"/>
  <c r="N5814" i="10"/>
  <c r="N5815" i="10"/>
  <c r="N5816" i="10"/>
  <c r="N5817" i="10"/>
  <c r="N5818" i="10"/>
  <c r="N5819" i="10"/>
  <c r="N5820" i="10"/>
  <c r="N5821" i="10"/>
  <c r="N5822" i="10"/>
  <c r="N5823" i="10"/>
  <c r="N5824" i="10"/>
  <c r="N5825" i="10"/>
  <c r="N5826" i="10"/>
  <c r="N5827" i="10"/>
  <c r="N5828" i="10"/>
  <c r="N5829" i="10"/>
  <c r="N5830" i="10"/>
  <c r="N5831" i="10"/>
  <c r="N5832" i="10"/>
  <c r="N5833" i="10"/>
  <c r="N5834" i="10"/>
  <c r="N5835" i="10"/>
  <c r="N5836" i="10"/>
  <c r="N5837" i="10"/>
  <c r="N5838" i="10"/>
  <c r="N5839" i="10"/>
  <c r="N5840" i="10"/>
  <c r="N5841" i="10"/>
  <c r="N5842" i="10"/>
  <c r="N5843" i="10"/>
  <c r="N5844" i="10"/>
  <c r="N5845" i="10"/>
  <c r="N5846" i="10"/>
  <c r="N5847" i="10"/>
  <c r="N5848" i="10"/>
  <c r="N5849" i="10"/>
  <c r="N5850" i="10"/>
  <c r="N5851" i="10"/>
  <c r="N5852" i="10"/>
  <c r="N5853" i="10"/>
  <c r="N5854" i="10"/>
  <c r="N5855" i="10"/>
  <c r="N5856" i="10"/>
  <c r="N5857" i="10"/>
  <c r="N5858" i="10"/>
  <c r="N5859" i="10"/>
  <c r="N5860" i="10"/>
  <c r="N5861" i="10"/>
  <c r="N5862" i="10"/>
  <c r="N5863" i="10"/>
  <c r="N5864" i="10"/>
  <c r="N5865" i="10"/>
  <c r="N5866" i="10"/>
  <c r="N5867" i="10"/>
  <c r="N5868" i="10"/>
  <c r="N5869" i="10"/>
  <c r="N5870" i="10"/>
  <c r="N5871" i="10"/>
  <c r="N5872" i="10"/>
  <c r="N5873" i="10"/>
  <c r="N5874" i="10"/>
  <c r="N5875" i="10"/>
  <c r="N5876" i="10"/>
  <c r="N5877" i="10"/>
  <c r="N5878" i="10"/>
  <c r="N5879" i="10"/>
  <c r="N5880" i="10"/>
  <c r="N5881" i="10"/>
  <c r="N5882" i="10"/>
  <c r="N5883" i="10"/>
  <c r="N5884" i="10"/>
  <c r="N5885" i="10"/>
  <c r="N5886" i="10"/>
  <c r="N5887" i="10"/>
  <c r="N5888" i="10"/>
  <c r="N5889" i="10"/>
  <c r="N5890" i="10"/>
  <c r="N5891" i="10"/>
  <c r="N5892" i="10"/>
  <c r="N5893" i="10"/>
  <c r="N5894" i="10"/>
  <c r="N5895" i="10"/>
  <c r="N5896" i="10"/>
  <c r="N5897" i="10"/>
  <c r="N5898" i="10"/>
  <c r="N5899" i="10"/>
  <c r="N5900" i="10"/>
  <c r="N5901" i="10"/>
  <c r="N5902" i="10"/>
  <c r="N5903" i="10"/>
  <c r="N5904" i="10"/>
  <c r="N5905" i="10"/>
  <c r="N5906" i="10"/>
  <c r="N5907" i="10"/>
  <c r="N5908" i="10"/>
  <c r="N5909" i="10"/>
  <c r="N5910" i="10"/>
  <c r="N5911" i="10"/>
  <c r="N5912" i="10"/>
  <c r="N5913" i="10"/>
  <c r="N5914" i="10"/>
  <c r="N5915" i="10"/>
  <c r="N5916" i="10"/>
  <c r="N5917" i="10"/>
  <c r="N5918" i="10"/>
  <c r="N5919" i="10"/>
  <c r="N5920" i="10"/>
  <c r="N5921" i="10"/>
  <c r="N5922" i="10"/>
  <c r="N5923" i="10"/>
  <c r="N5924" i="10"/>
  <c r="N5925" i="10"/>
  <c r="N5926" i="10"/>
  <c r="N5927" i="10"/>
  <c r="N5928" i="10"/>
  <c r="N5929" i="10"/>
  <c r="N5930" i="10"/>
  <c r="N5931" i="10"/>
  <c r="N5932" i="10"/>
  <c r="N5933" i="10"/>
  <c r="N5934" i="10"/>
  <c r="N5935" i="10"/>
  <c r="N5936" i="10"/>
  <c r="N5937" i="10"/>
  <c r="N5938" i="10"/>
  <c r="N5939" i="10"/>
  <c r="N5940" i="10"/>
  <c r="N5941" i="10"/>
  <c r="N5942" i="10"/>
  <c r="N5943" i="10"/>
  <c r="N5944" i="10"/>
  <c r="N5945" i="10"/>
  <c r="N5946" i="10"/>
  <c r="N5947" i="10"/>
  <c r="N5948" i="10"/>
  <c r="N5949" i="10"/>
  <c r="N5950" i="10"/>
  <c r="N5951" i="10"/>
  <c r="N5952" i="10"/>
  <c r="N5953" i="10"/>
  <c r="N5954" i="10"/>
  <c r="N5955" i="10"/>
  <c r="N5956" i="10"/>
  <c r="N5957" i="10"/>
  <c r="N5958" i="10"/>
  <c r="N5959" i="10"/>
  <c r="N5960" i="10"/>
  <c r="N5961" i="10"/>
  <c r="N5962" i="10"/>
  <c r="N5963" i="10"/>
  <c r="N5964" i="10"/>
  <c r="N5965" i="10"/>
  <c r="N5966" i="10"/>
  <c r="N5967" i="10"/>
  <c r="N5968" i="10"/>
  <c r="N5969" i="10"/>
  <c r="N5970" i="10"/>
  <c r="N5971" i="10"/>
  <c r="N5972" i="10"/>
  <c r="N5973" i="10"/>
  <c r="N5974" i="10"/>
  <c r="N5975" i="10"/>
  <c r="N5976" i="10"/>
  <c r="N5977" i="10"/>
  <c r="N5978" i="10"/>
  <c r="N5979" i="10"/>
  <c r="N5980" i="10"/>
  <c r="N5981" i="10"/>
  <c r="N5982" i="10"/>
  <c r="N5983" i="10"/>
  <c r="N5984" i="10"/>
  <c r="N5985" i="10"/>
  <c r="N5986" i="10"/>
  <c r="N5987" i="10"/>
  <c r="N5988" i="10"/>
  <c r="N5989" i="10"/>
  <c r="N5990" i="10"/>
  <c r="N5991" i="10"/>
  <c r="N5992" i="10"/>
  <c r="N5993" i="10"/>
  <c r="N5994" i="10"/>
  <c r="N5995" i="10"/>
  <c r="N5996" i="10"/>
  <c r="N5997" i="10"/>
  <c r="N5998" i="10"/>
  <c r="N5999" i="10"/>
  <c r="N6000" i="10"/>
  <c r="N6001" i="10"/>
  <c r="N6002" i="10"/>
  <c r="N6003" i="10"/>
  <c r="N6004" i="10"/>
  <c r="N6005" i="10"/>
  <c r="N6006" i="10"/>
  <c r="N6007" i="10"/>
  <c r="N6008" i="10"/>
  <c r="N6009" i="10"/>
  <c r="N6010" i="10"/>
  <c r="N6011" i="10"/>
  <c r="N6012" i="10"/>
  <c r="N6013" i="10"/>
  <c r="N6014" i="10"/>
  <c r="N6015" i="10"/>
  <c r="N6016" i="10"/>
  <c r="N6017" i="10"/>
  <c r="N6018" i="10"/>
  <c r="N6019" i="10"/>
  <c r="N6020" i="10"/>
  <c r="N6021" i="10"/>
  <c r="N6022" i="10"/>
  <c r="N6023" i="10"/>
  <c r="N6024" i="10"/>
  <c r="N6025" i="10"/>
  <c r="N6026" i="10"/>
  <c r="N6027" i="10"/>
  <c r="N6028" i="10"/>
  <c r="N6029" i="10"/>
  <c r="N6030" i="10"/>
  <c r="N6031" i="10"/>
  <c r="N6032" i="10"/>
  <c r="N6033" i="10"/>
  <c r="N6034" i="10"/>
  <c r="N6035" i="10"/>
  <c r="N6036" i="10"/>
  <c r="N6037" i="10"/>
  <c r="N6038" i="10"/>
  <c r="N6039" i="10"/>
  <c r="N6040" i="10"/>
  <c r="N6041" i="10"/>
  <c r="N6042" i="10"/>
  <c r="N6043" i="10"/>
  <c r="N6044" i="10"/>
  <c r="N6045" i="10"/>
  <c r="N6046" i="10"/>
  <c r="N6047" i="10"/>
  <c r="N6048" i="10"/>
  <c r="N6049" i="10"/>
  <c r="N6050" i="10"/>
  <c r="N6051" i="10"/>
  <c r="N6052" i="10"/>
  <c r="N6053" i="10"/>
  <c r="N6054" i="10"/>
  <c r="N6055" i="10"/>
  <c r="N6056" i="10"/>
  <c r="N6057" i="10"/>
  <c r="N6058" i="10"/>
  <c r="N6059" i="10"/>
  <c r="N6060" i="10"/>
  <c r="N6061" i="10"/>
  <c r="N6062" i="10"/>
  <c r="N6063" i="10"/>
  <c r="N6064" i="10"/>
  <c r="N6065" i="10"/>
  <c r="N6066" i="10"/>
  <c r="N6067" i="10"/>
  <c r="N6068" i="10"/>
  <c r="N6069" i="10"/>
  <c r="N6070" i="10"/>
  <c r="N6071" i="10"/>
  <c r="N6072" i="10"/>
  <c r="N6073" i="10"/>
  <c r="N6074" i="10"/>
  <c r="N6075" i="10"/>
  <c r="N6076" i="10"/>
  <c r="N6077" i="10"/>
  <c r="N6078" i="10"/>
  <c r="N6079" i="10"/>
  <c r="N6080" i="10"/>
  <c r="N6081" i="10"/>
  <c r="N6082" i="10"/>
  <c r="N6083" i="10"/>
  <c r="N6084" i="10"/>
  <c r="N6085" i="10"/>
  <c r="N6086" i="10"/>
  <c r="N6087" i="10"/>
  <c r="N6088" i="10"/>
  <c r="N6089" i="10"/>
  <c r="N6090" i="10"/>
  <c r="N6091" i="10"/>
  <c r="N6092" i="10"/>
  <c r="N6093" i="10"/>
  <c r="N6094" i="10"/>
  <c r="N6095" i="10"/>
  <c r="N6096" i="10"/>
  <c r="N6097" i="10"/>
  <c r="N6098" i="10"/>
  <c r="N6099" i="10"/>
  <c r="N6100" i="10"/>
  <c r="N6101" i="10"/>
  <c r="N6102" i="10"/>
  <c r="N6103" i="10"/>
  <c r="N6104" i="10"/>
  <c r="N6105" i="10"/>
  <c r="N6106" i="10"/>
  <c r="N6107" i="10"/>
  <c r="N6108" i="10"/>
  <c r="N6109" i="10"/>
  <c r="N6110" i="10"/>
  <c r="N6111" i="10"/>
  <c r="N6112" i="10"/>
  <c r="N6113" i="10"/>
  <c r="N6114" i="10"/>
  <c r="N6115" i="10"/>
  <c r="N6116" i="10"/>
  <c r="N6117" i="10"/>
  <c r="N6118" i="10"/>
  <c r="N6119" i="10"/>
  <c r="N6120" i="10"/>
  <c r="N6121" i="10"/>
  <c r="N6122" i="10"/>
  <c r="N6123" i="10"/>
  <c r="N6124" i="10"/>
  <c r="N6125" i="10"/>
  <c r="N6126" i="10"/>
  <c r="N6127" i="10"/>
  <c r="N6128" i="10"/>
  <c r="N6129" i="10"/>
  <c r="N6130" i="10"/>
  <c r="N6131" i="10"/>
  <c r="N6132" i="10"/>
  <c r="N6133" i="10"/>
  <c r="N6134" i="10"/>
  <c r="N6135" i="10"/>
  <c r="N6136" i="10"/>
  <c r="N6137" i="10"/>
  <c r="N6138" i="10"/>
  <c r="N6139" i="10"/>
  <c r="N6140" i="10"/>
  <c r="N6141" i="10"/>
  <c r="N6142" i="10"/>
  <c r="N6143" i="10"/>
  <c r="N6144" i="10"/>
  <c r="N6145" i="10"/>
  <c r="N6146" i="10"/>
  <c r="N6147" i="10"/>
  <c r="N6148" i="10"/>
  <c r="N6149" i="10"/>
  <c r="N6150" i="10"/>
  <c r="N6151" i="10"/>
  <c r="N6152" i="10"/>
  <c r="N6153" i="10"/>
  <c r="N6154" i="10"/>
  <c r="N6155" i="10"/>
  <c r="N6156" i="10"/>
  <c r="N6157" i="10"/>
  <c r="N6158" i="10"/>
  <c r="N6159" i="10"/>
  <c r="N6160" i="10"/>
  <c r="N6161" i="10"/>
  <c r="N6162" i="10"/>
  <c r="N6163" i="10"/>
  <c r="N6164" i="10"/>
  <c r="N6165" i="10"/>
  <c r="N6166" i="10"/>
  <c r="N6167" i="10"/>
  <c r="N6168" i="10"/>
  <c r="N6169" i="10"/>
  <c r="N6170" i="10"/>
  <c r="N6171" i="10"/>
  <c r="N6172" i="10"/>
  <c r="N6173" i="10"/>
  <c r="N6174" i="10"/>
  <c r="N6175" i="10"/>
  <c r="N6176" i="10"/>
  <c r="N6177" i="10"/>
  <c r="N6178" i="10"/>
  <c r="N6179" i="10"/>
  <c r="N6180" i="10"/>
  <c r="N6181" i="10"/>
  <c r="N6182" i="10"/>
  <c r="N6183" i="10"/>
  <c r="N6184" i="10"/>
  <c r="N6185" i="10"/>
  <c r="N6186" i="10"/>
  <c r="N6187" i="10"/>
  <c r="N6188" i="10"/>
  <c r="N6189" i="10"/>
  <c r="N6190" i="10"/>
  <c r="N6191" i="10"/>
  <c r="N6192" i="10"/>
  <c r="N6193" i="10"/>
  <c r="N6194" i="10"/>
  <c r="N6195" i="10"/>
  <c r="N6196" i="10"/>
  <c r="N6197" i="10"/>
  <c r="N6198" i="10"/>
  <c r="N6199" i="10"/>
  <c r="N6200" i="10"/>
  <c r="N6201" i="10"/>
  <c r="N6202" i="10"/>
  <c r="N6203" i="10"/>
  <c r="N6204" i="10"/>
  <c r="N6205" i="10"/>
  <c r="N6206" i="10"/>
  <c r="N6207" i="10"/>
  <c r="N6208" i="10"/>
  <c r="N6209" i="10"/>
  <c r="N6210" i="10"/>
  <c r="N6211" i="10"/>
  <c r="N6212" i="10"/>
  <c r="N6213" i="10"/>
  <c r="N6214" i="10"/>
  <c r="N6215" i="10"/>
  <c r="N6216" i="10"/>
  <c r="N6217" i="10"/>
  <c r="N6218" i="10"/>
  <c r="N6219" i="10"/>
  <c r="N6220" i="10"/>
  <c r="N6221" i="10"/>
  <c r="N6222" i="10"/>
  <c r="N6223" i="10"/>
  <c r="N6224" i="10"/>
  <c r="N6225" i="10"/>
  <c r="N6226" i="10"/>
  <c r="N6227" i="10"/>
  <c r="N6228" i="10"/>
  <c r="N6229" i="10"/>
  <c r="N6230" i="10"/>
  <c r="N6231" i="10"/>
  <c r="N6232" i="10"/>
  <c r="N6233" i="10"/>
  <c r="N6234" i="10"/>
  <c r="N6235" i="10"/>
  <c r="N6236" i="10"/>
  <c r="N6237" i="10"/>
  <c r="N6238" i="10"/>
  <c r="N6239" i="10"/>
  <c r="N6240" i="10"/>
  <c r="N6241" i="10"/>
  <c r="N6242" i="10"/>
  <c r="N6243" i="10"/>
  <c r="N6244" i="10"/>
  <c r="N6245" i="10"/>
  <c r="N6246" i="10"/>
  <c r="N6247" i="10"/>
  <c r="N6248" i="10"/>
  <c r="N6249" i="10"/>
  <c r="N6250" i="10"/>
  <c r="N6251" i="10"/>
  <c r="N6252" i="10"/>
  <c r="N6253" i="10"/>
  <c r="N6254" i="10"/>
  <c r="N6255" i="10"/>
  <c r="N6256" i="10"/>
  <c r="N6257" i="10"/>
  <c r="N6258" i="10"/>
  <c r="N6259" i="10"/>
  <c r="N6260" i="10"/>
  <c r="N6261" i="10"/>
  <c r="N6262" i="10"/>
  <c r="N6263" i="10"/>
  <c r="N6264" i="10"/>
  <c r="N6265" i="10"/>
  <c r="N6266" i="10"/>
  <c r="N6267" i="10"/>
  <c r="N6268" i="10"/>
  <c r="N6269" i="10"/>
  <c r="N6270" i="10"/>
  <c r="N6271" i="10"/>
  <c r="N6272" i="10"/>
  <c r="N6273" i="10"/>
  <c r="N6274" i="10"/>
  <c r="N6275" i="10"/>
  <c r="N6276" i="10"/>
  <c r="N6277" i="10"/>
  <c r="N6278" i="10"/>
  <c r="N6279" i="10"/>
  <c r="N6280" i="10"/>
  <c r="N6281" i="10"/>
  <c r="N6282" i="10"/>
  <c r="N6283" i="10"/>
  <c r="N6284" i="10"/>
  <c r="N6285" i="10"/>
  <c r="N6286" i="10"/>
  <c r="N6287" i="10"/>
  <c r="N6288" i="10"/>
  <c r="N6289" i="10"/>
  <c r="N6290" i="10"/>
  <c r="N6291" i="10"/>
  <c r="N6292" i="10"/>
  <c r="N6293" i="10"/>
  <c r="N6294" i="10"/>
  <c r="N6295" i="10"/>
  <c r="N6296" i="10"/>
  <c r="N6297" i="10"/>
  <c r="N6298" i="10"/>
  <c r="N6299" i="10"/>
  <c r="N6300" i="10"/>
  <c r="N6301" i="10"/>
  <c r="N6302" i="10"/>
  <c r="N6303" i="10"/>
  <c r="N6304" i="10"/>
  <c r="N6305" i="10"/>
  <c r="N6306" i="10"/>
  <c r="N6307" i="10"/>
  <c r="N6308" i="10"/>
  <c r="N6309" i="10"/>
  <c r="N6310" i="10"/>
  <c r="N6311" i="10"/>
  <c r="N6312" i="10"/>
  <c r="N6313" i="10"/>
  <c r="N6314" i="10"/>
  <c r="N6315" i="10"/>
  <c r="N6316" i="10"/>
  <c r="N6317" i="10"/>
  <c r="N6318" i="10"/>
  <c r="N6319" i="10"/>
  <c r="N6320" i="10"/>
  <c r="N6321" i="10"/>
  <c r="N6322" i="10"/>
  <c r="N6323" i="10"/>
  <c r="N6324" i="10"/>
  <c r="N6325" i="10"/>
  <c r="N6326" i="10"/>
  <c r="N6327" i="10"/>
  <c r="N6328" i="10"/>
  <c r="N6329" i="10"/>
  <c r="N6330" i="10"/>
  <c r="N6331" i="10"/>
  <c r="N6332" i="10"/>
  <c r="N6333" i="10"/>
  <c r="N6334" i="10"/>
  <c r="N6335" i="10"/>
  <c r="N6336" i="10"/>
  <c r="N6337" i="10"/>
  <c r="N6338" i="10"/>
  <c r="N6339" i="10"/>
  <c r="N6340" i="10"/>
  <c r="N6341" i="10"/>
  <c r="N6342" i="10"/>
  <c r="N6343" i="10"/>
  <c r="N6344" i="10"/>
  <c r="N6345" i="10"/>
  <c r="N6346" i="10"/>
  <c r="N6347" i="10"/>
  <c r="N6348" i="10"/>
  <c r="N6349" i="10"/>
  <c r="N6350" i="10"/>
  <c r="N6351" i="10"/>
  <c r="N6352" i="10"/>
  <c r="N6353" i="10"/>
  <c r="N6354" i="10"/>
  <c r="N6355" i="10"/>
  <c r="N6356" i="10"/>
  <c r="N6357" i="10"/>
  <c r="N6358" i="10"/>
  <c r="N6359" i="10"/>
  <c r="N6360" i="10"/>
  <c r="N6361" i="10"/>
  <c r="N6362" i="10"/>
  <c r="N6363" i="10"/>
  <c r="N6364" i="10"/>
  <c r="N6365" i="10"/>
  <c r="N6366" i="10"/>
  <c r="N6367" i="10"/>
  <c r="N6368" i="10"/>
  <c r="N6369" i="10"/>
  <c r="N6370" i="10"/>
  <c r="N6371" i="10"/>
  <c r="N6372" i="10"/>
  <c r="N6373" i="10"/>
  <c r="N6374" i="10"/>
  <c r="N6375" i="10"/>
  <c r="N6376" i="10"/>
  <c r="N6377" i="10"/>
  <c r="N6378" i="10"/>
  <c r="N6379" i="10"/>
  <c r="N6380" i="10"/>
  <c r="N6381" i="10"/>
  <c r="N6382" i="10"/>
  <c r="N6383" i="10"/>
  <c r="N6384" i="10"/>
  <c r="N6385" i="10"/>
  <c r="N6386" i="10"/>
  <c r="N6387" i="10"/>
  <c r="N6388" i="10"/>
  <c r="N6389" i="10"/>
  <c r="N6390" i="10"/>
  <c r="N6391" i="10"/>
  <c r="N6392" i="10"/>
  <c r="N6393" i="10"/>
  <c r="N6394" i="10"/>
  <c r="N6395" i="10"/>
  <c r="N6396" i="10"/>
  <c r="N6397" i="10"/>
  <c r="N6398" i="10"/>
  <c r="N6399" i="10"/>
  <c r="N6400" i="10"/>
  <c r="N6401" i="10"/>
  <c r="N6402" i="10"/>
  <c r="N6403" i="10"/>
  <c r="N6404" i="10"/>
  <c r="N6405" i="10"/>
  <c r="N6406" i="10"/>
  <c r="N6407" i="10"/>
  <c r="N6408" i="10"/>
  <c r="N6409" i="10"/>
  <c r="N6410" i="10"/>
  <c r="N6411" i="10"/>
  <c r="N6412" i="10"/>
  <c r="N6413" i="10"/>
  <c r="N6414" i="10"/>
  <c r="N6415" i="10"/>
  <c r="N6416" i="10"/>
  <c r="N6417" i="10"/>
  <c r="N6418" i="10"/>
  <c r="N6419" i="10"/>
  <c r="N6420" i="10"/>
  <c r="N6421" i="10"/>
  <c r="N6422" i="10"/>
  <c r="N6423" i="10"/>
  <c r="N6424" i="10"/>
  <c r="N6425" i="10"/>
  <c r="N6426" i="10"/>
  <c r="N6427" i="10"/>
  <c r="N6428" i="10"/>
  <c r="N6429" i="10"/>
  <c r="N6430" i="10"/>
  <c r="N6431" i="10"/>
  <c r="N6432" i="10"/>
  <c r="N6433" i="10"/>
  <c r="N6434" i="10"/>
  <c r="N6435" i="10"/>
  <c r="N6436" i="10"/>
  <c r="N6437" i="10"/>
  <c r="N6438" i="10"/>
  <c r="N6439" i="10"/>
  <c r="N6440" i="10"/>
  <c r="N6441" i="10"/>
  <c r="N6442" i="10"/>
  <c r="N6443" i="10"/>
  <c r="N6444" i="10"/>
  <c r="N6445" i="10"/>
  <c r="N6446" i="10"/>
  <c r="N6447" i="10"/>
  <c r="N6448" i="10"/>
  <c r="N6449" i="10"/>
  <c r="N6450" i="10"/>
  <c r="N6451" i="10"/>
  <c r="N6452" i="10"/>
  <c r="N6453" i="10"/>
  <c r="N6454" i="10"/>
  <c r="N6455" i="10"/>
  <c r="N6456" i="10"/>
  <c r="N6457" i="10"/>
  <c r="N6458" i="10"/>
  <c r="N6459" i="10"/>
  <c r="N6460" i="10"/>
  <c r="N6461" i="10"/>
  <c r="N6462" i="10"/>
  <c r="N6463" i="10"/>
  <c r="N6464" i="10"/>
  <c r="N6465" i="10"/>
  <c r="N6466" i="10"/>
  <c r="N6467" i="10"/>
  <c r="N6468" i="10"/>
  <c r="N6469" i="10"/>
  <c r="N6470" i="10"/>
  <c r="N6471" i="10"/>
  <c r="N6472" i="10"/>
  <c r="N6473" i="10"/>
  <c r="N6474" i="10"/>
  <c r="N6475" i="10"/>
  <c r="N6476" i="10"/>
  <c r="N6477" i="10"/>
  <c r="N6478" i="10"/>
  <c r="N6479" i="10"/>
  <c r="N6480" i="10"/>
  <c r="N6481" i="10"/>
  <c r="N6482" i="10"/>
  <c r="N6483" i="10"/>
  <c r="N6484" i="10"/>
  <c r="N6485" i="10"/>
  <c r="N6486" i="10"/>
  <c r="N6487" i="10"/>
  <c r="N6488" i="10"/>
  <c r="N6489" i="10"/>
  <c r="N6490" i="10"/>
  <c r="N6491" i="10"/>
  <c r="N6492" i="10"/>
  <c r="N6493" i="10"/>
  <c r="N6494" i="10"/>
  <c r="N6495" i="10"/>
  <c r="N6496" i="10"/>
  <c r="N6497" i="10"/>
  <c r="N6498" i="10"/>
  <c r="N6499" i="10"/>
  <c r="N6500" i="10"/>
  <c r="N6501" i="10"/>
  <c r="N6502" i="10"/>
  <c r="N6503" i="10"/>
  <c r="N6504" i="10"/>
  <c r="N6505" i="10"/>
  <c r="N6506" i="10"/>
  <c r="N6507" i="10"/>
  <c r="N6508" i="10"/>
  <c r="N6509" i="10"/>
  <c r="N6510" i="10"/>
  <c r="N6511" i="10"/>
  <c r="N6512" i="10"/>
  <c r="N6513" i="10"/>
  <c r="N6514" i="10"/>
  <c r="N6515" i="10"/>
  <c r="N6516" i="10"/>
  <c r="N6517" i="10"/>
  <c r="N6518" i="10"/>
  <c r="N6519" i="10"/>
  <c r="N6520" i="10"/>
  <c r="N6521" i="10"/>
  <c r="N6522" i="10"/>
  <c r="N6523" i="10"/>
  <c r="N6524" i="10"/>
  <c r="N6525" i="10"/>
  <c r="N6526" i="10"/>
  <c r="N6527" i="10"/>
  <c r="N6528" i="10"/>
  <c r="N6529" i="10"/>
  <c r="N6530" i="10"/>
  <c r="N6531" i="10"/>
  <c r="N6532" i="10"/>
  <c r="N6533" i="10"/>
  <c r="N6534" i="10"/>
  <c r="N6535" i="10"/>
  <c r="N6536" i="10"/>
  <c r="N6537" i="10"/>
  <c r="N6538" i="10"/>
  <c r="N6539" i="10"/>
  <c r="N6540" i="10"/>
  <c r="N6541" i="10"/>
  <c r="N6542" i="10"/>
  <c r="N6543" i="10"/>
  <c r="N6544" i="10"/>
  <c r="N6545" i="10"/>
  <c r="N6546" i="10"/>
  <c r="N6547" i="10"/>
  <c r="N6548" i="10"/>
  <c r="N6549" i="10"/>
  <c r="N6550" i="10"/>
  <c r="N6551" i="10"/>
  <c r="N6552" i="10"/>
  <c r="N6553" i="10"/>
  <c r="N6554" i="10"/>
  <c r="N6555" i="10"/>
  <c r="N6556" i="10"/>
  <c r="N6557" i="10"/>
  <c r="N6558" i="10"/>
  <c r="N6559" i="10"/>
  <c r="N6560" i="10"/>
  <c r="N6561" i="10"/>
  <c r="N6562" i="10"/>
  <c r="N6563" i="10"/>
  <c r="N6564" i="10"/>
  <c r="N6565" i="10"/>
  <c r="N6566" i="10"/>
  <c r="N6567" i="10"/>
  <c r="N6568" i="10"/>
  <c r="N6569" i="10"/>
  <c r="N6570" i="10"/>
  <c r="N6571" i="10"/>
  <c r="N6572" i="10"/>
  <c r="N6573" i="10"/>
  <c r="N6574" i="10"/>
  <c r="N6575" i="10"/>
  <c r="N6576" i="10"/>
  <c r="N6577" i="10"/>
  <c r="N6578" i="10"/>
  <c r="N6579" i="10"/>
  <c r="N6580" i="10"/>
  <c r="N6581" i="10"/>
  <c r="N6582" i="10"/>
  <c r="N6583" i="10"/>
  <c r="N6584" i="10"/>
  <c r="N6585" i="10"/>
  <c r="N6586" i="10"/>
  <c r="N6587" i="10"/>
  <c r="N6588" i="10"/>
  <c r="N6589" i="10"/>
  <c r="N6590" i="10"/>
  <c r="N6591" i="10"/>
  <c r="N6592" i="10"/>
  <c r="N6593" i="10"/>
  <c r="N6594" i="10"/>
  <c r="N6595" i="10"/>
  <c r="N6596" i="10"/>
  <c r="N6597" i="10"/>
  <c r="N6598" i="10"/>
  <c r="N6599" i="10"/>
  <c r="N6600" i="10"/>
  <c r="N6601" i="10"/>
  <c r="N6602" i="10"/>
  <c r="N6603" i="10"/>
  <c r="N6604" i="10"/>
  <c r="N6605" i="10"/>
  <c r="N6606" i="10"/>
  <c r="N6607" i="10"/>
  <c r="N6608" i="10"/>
  <c r="N6609" i="10"/>
  <c r="N6610" i="10"/>
  <c r="N6611" i="10"/>
  <c r="N6612" i="10"/>
  <c r="N6613" i="10"/>
  <c r="N6614" i="10"/>
  <c r="N6615" i="10"/>
  <c r="N6616" i="10"/>
  <c r="N6617" i="10"/>
  <c r="N6618" i="10"/>
  <c r="N6619" i="10"/>
  <c r="N6620" i="10"/>
  <c r="N6621" i="10"/>
  <c r="N6622" i="10"/>
  <c r="N6623" i="10"/>
  <c r="N6624" i="10"/>
  <c r="N6625" i="10"/>
  <c r="N6626" i="10"/>
  <c r="N6627" i="10"/>
  <c r="N6628" i="10"/>
  <c r="N6629" i="10"/>
  <c r="N6630" i="10"/>
  <c r="N6631" i="10"/>
  <c r="N6632" i="10"/>
  <c r="N6633" i="10"/>
  <c r="N6634" i="10"/>
  <c r="N6635" i="10"/>
  <c r="N6636" i="10"/>
  <c r="N6637" i="10"/>
  <c r="N6638" i="10"/>
  <c r="N6639" i="10"/>
  <c r="N6640" i="10"/>
  <c r="N6641" i="10"/>
  <c r="N6642" i="10"/>
  <c r="N6643" i="10"/>
  <c r="N6644" i="10"/>
  <c r="N6645" i="10"/>
  <c r="N6646" i="10"/>
  <c r="N6647" i="10"/>
  <c r="N6648" i="10"/>
  <c r="N6649" i="10"/>
  <c r="N6650" i="10"/>
  <c r="N6651" i="10"/>
  <c r="N6652" i="10"/>
  <c r="N6653" i="10"/>
  <c r="N6654" i="10"/>
  <c r="N6655" i="10"/>
  <c r="N6656" i="10"/>
  <c r="N6657" i="10"/>
  <c r="N6658" i="10"/>
  <c r="N6659" i="10"/>
  <c r="N6660" i="10"/>
  <c r="N6661" i="10"/>
  <c r="N6662" i="10"/>
  <c r="N6663" i="10"/>
  <c r="N6664" i="10"/>
  <c r="N6665" i="10"/>
  <c r="N6666" i="10"/>
  <c r="N6667" i="10"/>
  <c r="N6668" i="10"/>
  <c r="N6669" i="10"/>
  <c r="N6670" i="10"/>
  <c r="N6671" i="10"/>
  <c r="N6672" i="10"/>
  <c r="N6673" i="10"/>
  <c r="N6674" i="10"/>
  <c r="N6675" i="10"/>
  <c r="N6676" i="10"/>
  <c r="N6677" i="10"/>
  <c r="N6678" i="10"/>
  <c r="N6679" i="10"/>
  <c r="N6680" i="10"/>
  <c r="N6681" i="10"/>
  <c r="N6682" i="10"/>
  <c r="N6683" i="10"/>
  <c r="N6684" i="10"/>
  <c r="N6685" i="10"/>
  <c r="N6686" i="10"/>
  <c r="N6687" i="10"/>
  <c r="N6688" i="10"/>
  <c r="N6689" i="10"/>
  <c r="N6690" i="10"/>
  <c r="N6691" i="10"/>
  <c r="N6692" i="10"/>
  <c r="N6693" i="10"/>
  <c r="N6694" i="10"/>
  <c r="N6695" i="10"/>
  <c r="N6696" i="10"/>
  <c r="N6697" i="10"/>
  <c r="N6698" i="10"/>
  <c r="N6699" i="10"/>
  <c r="N6700" i="10"/>
  <c r="N6701" i="10"/>
  <c r="N6702" i="10"/>
  <c r="N6703" i="10"/>
  <c r="N6704" i="10"/>
  <c r="N6705" i="10"/>
  <c r="N6706" i="10"/>
  <c r="N6707" i="10"/>
  <c r="N6708" i="10"/>
  <c r="N6709" i="10"/>
  <c r="N6710" i="10"/>
  <c r="N6711" i="10"/>
  <c r="N6712" i="10"/>
  <c r="N6713" i="10"/>
  <c r="N6714" i="10"/>
  <c r="N6715" i="10"/>
  <c r="N6716" i="10"/>
  <c r="N6717" i="10"/>
  <c r="N6718" i="10"/>
  <c r="N6719" i="10"/>
  <c r="N6720" i="10"/>
  <c r="N6721" i="10"/>
  <c r="N6722" i="10"/>
  <c r="N6723" i="10"/>
  <c r="N6724" i="10"/>
  <c r="N6725" i="10"/>
  <c r="N6726" i="10"/>
  <c r="N6727" i="10"/>
  <c r="N6728" i="10"/>
  <c r="N6729" i="10"/>
  <c r="N6730" i="10"/>
  <c r="N6731" i="10"/>
  <c r="N6732" i="10"/>
  <c r="N6733" i="10"/>
  <c r="N6734" i="10"/>
  <c r="N6735" i="10"/>
  <c r="N6736" i="10"/>
  <c r="N6737" i="10"/>
  <c r="N6738" i="10"/>
  <c r="N6739" i="10"/>
  <c r="N6740" i="10"/>
  <c r="N6741" i="10"/>
  <c r="N6742" i="10"/>
  <c r="N6743" i="10"/>
  <c r="N6744" i="10"/>
  <c r="N6745" i="10"/>
  <c r="N6746" i="10"/>
  <c r="N6747" i="10"/>
  <c r="N6748" i="10"/>
  <c r="N6749" i="10"/>
  <c r="N6750" i="10"/>
  <c r="N6751" i="10"/>
  <c r="N6752" i="10"/>
  <c r="N6753" i="10"/>
  <c r="N6754" i="10"/>
  <c r="N6755" i="10"/>
  <c r="N6756" i="10"/>
  <c r="N6757" i="10"/>
  <c r="N6758" i="10"/>
  <c r="N6759" i="10"/>
  <c r="N6760" i="10"/>
  <c r="N6761" i="10"/>
  <c r="N6762" i="10"/>
  <c r="N6763" i="10"/>
  <c r="N6764" i="10"/>
  <c r="N6765" i="10"/>
  <c r="N6766" i="10"/>
  <c r="N6767" i="10"/>
  <c r="N6768" i="10"/>
  <c r="N6769" i="10"/>
  <c r="N6770" i="10"/>
  <c r="N6771" i="10"/>
  <c r="N6772" i="10"/>
  <c r="N6773" i="10"/>
  <c r="N6774" i="10"/>
  <c r="N6775" i="10"/>
  <c r="N6776" i="10"/>
  <c r="N6777" i="10"/>
  <c r="N6778" i="10"/>
  <c r="N6779" i="10"/>
  <c r="N6780" i="10"/>
  <c r="N6781" i="10"/>
  <c r="N6782" i="10"/>
  <c r="N6783" i="10"/>
  <c r="N6784" i="10"/>
  <c r="N6785" i="10"/>
  <c r="N6786" i="10"/>
  <c r="N6787" i="10"/>
  <c r="N6788" i="10"/>
  <c r="N6789" i="10"/>
  <c r="N6790" i="10"/>
  <c r="N6791" i="10"/>
  <c r="N6792" i="10"/>
  <c r="N6793" i="10"/>
  <c r="N6794" i="10"/>
  <c r="N6795" i="10"/>
  <c r="N6796" i="10"/>
  <c r="N6797" i="10"/>
  <c r="N6798" i="10"/>
  <c r="N6799" i="10"/>
  <c r="N6800" i="10"/>
  <c r="N6801" i="10"/>
  <c r="N6802" i="10"/>
  <c r="N6803" i="10"/>
  <c r="N6804" i="10"/>
  <c r="N6805" i="10"/>
  <c r="N6806" i="10"/>
  <c r="N6807" i="10"/>
  <c r="N6808" i="10"/>
  <c r="N6809" i="10"/>
  <c r="N6810" i="10"/>
  <c r="N6811" i="10"/>
  <c r="N6812" i="10"/>
  <c r="N6813" i="10"/>
  <c r="N6814" i="10"/>
  <c r="N6815" i="10"/>
  <c r="N6816" i="10"/>
  <c r="N6817" i="10"/>
  <c r="N6818" i="10"/>
  <c r="N6819" i="10"/>
  <c r="N6820" i="10"/>
  <c r="N6821" i="10"/>
  <c r="N6822" i="10"/>
  <c r="N6823" i="10"/>
  <c r="N6824" i="10"/>
  <c r="N6825" i="10"/>
  <c r="N6826" i="10"/>
  <c r="N6827" i="10"/>
  <c r="N6828" i="10"/>
  <c r="N6829" i="10"/>
  <c r="N6830" i="10"/>
  <c r="N6831" i="10"/>
  <c r="N6832" i="10"/>
  <c r="N6833" i="10"/>
  <c r="N6834" i="10"/>
  <c r="N6835" i="10"/>
  <c r="N6836" i="10"/>
  <c r="N6837" i="10"/>
  <c r="N6838" i="10"/>
  <c r="N6839" i="10"/>
  <c r="N6840" i="10"/>
  <c r="N6841" i="10"/>
  <c r="N6842" i="10"/>
  <c r="N6843" i="10"/>
  <c r="N6844" i="10"/>
  <c r="N6845" i="10"/>
  <c r="N6846" i="10"/>
  <c r="N6847" i="10"/>
  <c r="N6848" i="10"/>
  <c r="N6849" i="10"/>
  <c r="N6850" i="10"/>
  <c r="N6851" i="10"/>
  <c r="N6852" i="10"/>
  <c r="N6853" i="10"/>
  <c r="N6854" i="10"/>
  <c r="N6855" i="10"/>
  <c r="N6856" i="10"/>
  <c r="N6857" i="10"/>
  <c r="N6858" i="10"/>
  <c r="N6859" i="10"/>
  <c r="N6860" i="10"/>
  <c r="N6861" i="10"/>
  <c r="N6862" i="10"/>
  <c r="N6863" i="10"/>
  <c r="N6864" i="10"/>
  <c r="N6865" i="10"/>
  <c r="N6866" i="10"/>
  <c r="N6867" i="10"/>
  <c r="N6868" i="10"/>
  <c r="N6869" i="10"/>
  <c r="N6870" i="10"/>
  <c r="N6871" i="10"/>
  <c r="N6872" i="10"/>
  <c r="N6873" i="10"/>
  <c r="N6874" i="10"/>
  <c r="N6875" i="10"/>
  <c r="N6876" i="10"/>
  <c r="N6877" i="10"/>
  <c r="N6878" i="10"/>
  <c r="N6879" i="10"/>
  <c r="N6880" i="10"/>
  <c r="N6881" i="10"/>
  <c r="N6882" i="10"/>
  <c r="N6883" i="10"/>
  <c r="N6884" i="10"/>
  <c r="N6885" i="10"/>
  <c r="N6886" i="10"/>
  <c r="N6887" i="10"/>
  <c r="N6888" i="10"/>
  <c r="N6889" i="10"/>
  <c r="N6890" i="10"/>
  <c r="N6891" i="10"/>
  <c r="N6892" i="10"/>
  <c r="N6893" i="10"/>
  <c r="N6894" i="10"/>
  <c r="N6895" i="10"/>
  <c r="N6896" i="10"/>
  <c r="N6897" i="10"/>
  <c r="N6898" i="10"/>
  <c r="N6899" i="10"/>
  <c r="N6900" i="10"/>
  <c r="N6901" i="10"/>
  <c r="N6902" i="10"/>
  <c r="N6903" i="10"/>
  <c r="N6904" i="10"/>
  <c r="N6905" i="10"/>
  <c r="N6906" i="10"/>
  <c r="N6907" i="10"/>
  <c r="N6908" i="10"/>
  <c r="N6909" i="10"/>
  <c r="N6910" i="10"/>
  <c r="N6911" i="10"/>
  <c r="N6912" i="10"/>
  <c r="N6913" i="10"/>
  <c r="N6914" i="10"/>
  <c r="N6915" i="10"/>
  <c r="N6916" i="10"/>
  <c r="N6917" i="10"/>
  <c r="N6918" i="10"/>
  <c r="N6919" i="10"/>
  <c r="N6920" i="10"/>
  <c r="N6921" i="10"/>
  <c r="N6922" i="10"/>
  <c r="N6923" i="10"/>
  <c r="N6924" i="10"/>
  <c r="N6925" i="10"/>
  <c r="N6926" i="10"/>
  <c r="N6927" i="10"/>
  <c r="N6928" i="10"/>
  <c r="N6929" i="10"/>
  <c r="N6930" i="10"/>
  <c r="N6931" i="10"/>
  <c r="N6932" i="10"/>
  <c r="N6933" i="10"/>
  <c r="N6934" i="10"/>
  <c r="N6935" i="10"/>
  <c r="N6936" i="10"/>
  <c r="N6937" i="10"/>
  <c r="N6938" i="10"/>
  <c r="N6939" i="10"/>
  <c r="N6940" i="10"/>
  <c r="N6941" i="10"/>
  <c r="N6942" i="10"/>
  <c r="N6943" i="10"/>
  <c r="N6944" i="10"/>
  <c r="N6945" i="10"/>
  <c r="N6946" i="10"/>
  <c r="N6947" i="10"/>
  <c r="N6948" i="10"/>
  <c r="N6949" i="10"/>
  <c r="N6950" i="10"/>
  <c r="N6951" i="10"/>
  <c r="N6952" i="10"/>
  <c r="N6953" i="10"/>
  <c r="N6954" i="10"/>
  <c r="N6955" i="10"/>
  <c r="N6956" i="10"/>
  <c r="N6957" i="10"/>
  <c r="N6958" i="10"/>
  <c r="N6959" i="10"/>
  <c r="N6960" i="10"/>
  <c r="N6961" i="10"/>
  <c r="N6962" i="10"/>
  <c r="N6963" i="10"/>
  <c r="N6964" i="10"/>
  <c r="N6965" i="10"/>
  <c r="N6966" i="10"/>
  <c r="N6967" i="10"/>
  <c r="N6968" i="10"/>
  <c r="N6969" i="10"/>
  <c r="N6970" i="10"/>
  <c r="N6971" i="10"/>
  <c r="N6972" i="10"/>
  <c r="N6973" i="10"/>
  <c r="N6974" i="10"/>
  <c r="N6975" i="10"/>
  <c r="N6976" i="10"/>
  <c r="N6977" i="10"/>
  <c r="N6978" i="10"/>
  <c r="N6979" i="10"/>
  <c r="N6980" i="10"/>
  <c r="N6981" i="10"/>
  <c r="N6982" i="10"/>
  <c r="N6983" i="10"/>
  <c r="N6984" i="10"/>
  <c r="N6985" i="10"/>
  <c r="N6986" i="10"/>
  <c r="N6987" i="10"/>
  <c r="N6988" i="10"/>
  <c r="N6989" i="10"/>
  <c r="N6990" i="10"/>
  <c r="N6991" i="10"/>
  <c r="N6992" i="10"/>
  <c r="N6993" i="10"/>
  <c r="N6994" i="10"/>
  <c r="N6995" i="10"/>
  <c r="N6996" i="10"/>
  <c r="N6997" i="10"/>
  <c r="N6998" i="10"/>
  <c r="N6999" i="10"/>
  <c r="N7000" i="10"/>
  <c r="N7001" i="10"/>
  <c r="N7002" i="10"/>
  <c r="N7003" i="10"/>
  <c r="N7004" i="10"/>
  <c r="N7005" i="10"/>
  <c r="N7006" i="10"/>
  <c r="N7007" i="10"/>
  <c r="N7008" i="10"/>
  <c r="N7009" i="10"/>
  <c r="N7010" i="10"/>
  <c r="N7011" i="10"/>
  <c r="N7012" i="10"/>
  <c r="N7013" i="10"/>
  <c r="N7014" i="10"/>
  <c r="N7015" i="10"/>
  <c r="N7016" i="10"/>
  <c r="N7017" i="10"/>
  <c r="N7018" i="10"/>
  <c r="N7019" i="10"/>
  <c r="N7020" i="10"/>
  <c r="N7021" i="10"/>
  <c r="N7022" i="10"/>
  <c r="N7023" i="10"/>
  <c r="N7024" i="10"/>
  <c r="N7025" i="10"/>
  <c r="N7026" i="10"/>
  <c r="N7027" i="10"/>
  <c r="N7028" i="10"/>
  <c r="N7029" i="10"/>
  <c r="N7030" i="10"/>
  <c r="N7031" i="10"/>
  <c r="N7032" i="10"/>
  <c r="N7033" i="10"/>
  <c r="N7034" i="10"/>
  <c r="N7035" i="10"/>
  <c r="N7036" i="10"/>
  <c r="N7037" i="10"/>
  <c r="N7038" i="10"/>
  <c r="N7039" i="10"/>
  <c r="N7040" i="10"/>
  <c r="N7041" i="10"/>
  <c r="N7042" i="10"/>
  <c r="N7043" i="10"/>
  <c r="N7044" i="10"/>
  <c r="N7045" i="10"/>
  <c r="N7046" i="10"/>
  <c r="N7047" i="10"/>
  <c r="N7048" i="10"/>
  <c r="N7049" i="10"/>
  <c r="N7050" i="10"/>
  <c r="N7051" i="10"/>
  <c r="N7052" i="10"/>
  <c r="N7053" i="10"/>
  <c r="N7054" i="10"/>
  <c r="N7055" i="10"/>
  <c r="N7056" i="10"/>
  <c r="N7057" i="10"/>
  <c r="N7058" i="10"/>
  <c r="N7059" i="10"/>
  <c r="N7060" i="10"/>
  <c r="N7061" i="10"/>
  <c r="N7062" i="10"/>
  <c r="N7063" i="10"/>
  <c r="N7064" i="10"/>
  <c r="N7065" i="10"/>
  <c r="N7066" i="10"/>
  <c r="N7067" i="10"/>
  <c r="N7068" i="10"/>
  <c r="N7069" i="10"/>
  <c r="N7070" i="10"/>
  <c r="N7071" i="10"/>
  <c r="N7072" i="10"/>
  <c r="N7073" i="10"/>
  <c r="N7074" i="10"/>
  <c r="N7075" i="10"/>
  <c r="N7076" i="10"/>
  <c r="N7077" i="10"/>
  <c r="N7078" i="10"/>
  <c r="N7079" i="10"/>
  <c r="N7080" i="10"/>
  <c r="N7081" i="10"/>
  <c r="N7082" i="10"/>
  <c r="N7083" i="10"/>
  <c r="N7084" i="10"/>
  <c r="N7085" i="10"/>
  <c r="N7086" i="10"/>
  <c r="N7087" i="10"/>
  <c r="N7088" i="10"/>
  <c r="N7089" i="10"/>
  <c r="N7090" i="10"/>
  <c r="N7091" i="10"/>
  <c r="N7092" i="10"/>
  <c r="N7093" i="10"/>
  <c r="N7094" i="10"/>
  <c r="N7095" i="10"/>
  <c r="N7096" i="10"/>
  <c r="N7097" i="10"/>
  <c r="N7098" i="10"/>
  <c r="N7099" i="10"/>
  <c r="N7100" i="10"/>
  <c r="N7101" i="10"/>
  <c r="N7102" i="10"/>
  <c r="N7103" i="10"/>
  <c r="N7104" i="10"/>
  <c r="N7105" i="10"/>
  <c r="N7106" i="10"/>
  <c r="N7107" i="10"/>
  <c r="N7108" i="10"/>
  <c r="N7109" i="10"/>
  <c r="N7110" i="10"/>
  <c r="N7111" i="10"/>
  <c r="N7112" i="10"/>
  <c r="N7113" i="10"/>
  <c r="N7114" i="10"/>
  <c r="N7115" i="10"/>
  <c r="N7116" i="10"/>
  <c r="N7117" i="10"/>
  <c r="N7118" i="10"/>
  <c r="N7119" i="10"/>
  <c r="N7120" i="10"/>
  <c r="N7121" i="10"/>
  <c r="N7122" i="10"/>
  <c r="N7123" i="10"/>
  <c r="N7124" i="10"/>
  <c r="N7125" i="10"/>
  <c r="N7126" i="10"/>
  <c r="N7127" i="10"/>
  <c r="N7128" i="10"/>
  <c r="N7129" i="10"/>
  <c r="N7130" i="10"/>
  <c r="N7131" i="10"/>
  <c r="N7132" i="10"/>
  <c r="N7133" i="10"/>
  <c r="N7134" i="10"/>
  <c r="N7135" i="10"/>
  <c r="N7136" i="10"/>
  <c r="N7137" i="10"/>
  <c r="N7138" i="10"/>
  <c r="N7139" i="10"/>
  <c r="N7140" i="10"/>
  <c r="N7141" i="10"/>
  <c r="N7142" i="10"/>
  <c r="N7143" i="10"/>
  <c r="N7144" i="10"/>
  <c r="N7145" i="10"/>
  <c r="N7146" i="10"/>
  <c r="N7147" i="10"/>
  <c r="N7148" i="10"/>
  <c r="N7149" i="10"/>
  <c r="N7150" i="10"/>
  <c r="N7151" i="10"/>
  <c r="N7152" i="10"/>
  <c r="N7153" i="10"/>
  <c r="N7154" i="10"/>
  <c r="N7155" i="10"/>
  <c r="N7156" i="10"/>
  <c r="N7157" i="10"/>
  <c r="N7158" i="10"/>
  <c r="N7159" i="10"/>
  <c r="N7160" i="10"/>
  <c r="N7161" i="10"/>
  <c r="N7162" i="10"/>
  <c r="N7163" i="10"/>
  <c r="N7164" i="10"/>
  <c r="N7165" i="10"/>
  <c r="N7166" i="10"/>
  <c r="N7167" i="10"/>
  <c r="N7168" i="10"/>
  <c r="N7169" i="10"/>
  <c r="N7170" i="10"/>
  <c r="N7171" i="10"/>
  <c r="N7172" i="10"/>
  <c r="N7173" i="10"/>
  <c r="N7174" i="10"/>
  <c r="N7175" i="10"/>
  <c r="N7176" i="10"/>
  <c r="N7177" i="10"/>
  <c r="N7178" i="10"/>
  <c r="N7179" i="10"/>
  <c r="N7180" i="10"/>
  <c r="N7181" i="10"/>
  <c r="N7182" i="10"/>
  <c r="N7183" i="10"/>
  <c r="N7184" i="10"/>
  <c r="N7185" i="10"/>
  <c r="N7186" i="10"/>
  <c r="N7187" i="10"/>
  <c r="N7188" i="10"/>
  <c r="N7189" i="10"/>
  <c r="N7190" i="10"/>
  <c r="N7191" i="10"/>
  <c r="N7192" i="10"/>
  <c r="N7193" i="10"/>
  <c r="N7194" i="10"/>
  <c r="N7195" i="10"/>
  <c r="N7196" i="10"/>
  <c r="N7197" i="10"/>
  <c r="N7198" i="10"/>
  <c r="N7199" i="10"/>
  <c r="N7200" i="10"/>
  <c r="N7201" i="10"/>
  <c r="N7202" i="10"/>
  <c r="N7203" i="10"/>
  <c r="N7204" i="10"/>
  <c r="N7205" i="10"/>
  <c r="N7206" i="10"/>
  <c r="N7207" i="10"/>
  <c r="N7208" i="10"/>
  <c r="N7209" i="10"/>
  <c r="N7210" i="10"/>
  <c r="N7211" i="10"/>
  <c r="N7212" i="10"/>
  <c r="N7213" i="10"/>
  <c r="N7214" i="10"/>
  <c r="N7215" i="10"/>
  <c r="N7216" i="10"/>
  <c r="N7217" i="10"/>
  <c r="N7218" i="10"/>
  <c r="N7219" i="10"/>
  <c r="N7220" i="10"/>
  <c r="N7221" i="10"/>
  <c r="N7222" i="10"/>
  <c r="N7223" i="10"/>
  <c r="N7224" i="10"/>
  <c r="N7225" i="10"/>
  <c r="N7226" i="10"/>
  <c r="N7227" i="10"/>
  <c r="N7228" i="10"/>
  <c r="N7229" i="10"/>
  <c r="N7230" i="10"/>
  <c r="N7231" i="10"/>
  <c r="N7232" i="10"/>
  <c r="N7233" i="10"/>
  <c r="N7234" i="10"/>
  <c r="N7235" i="10"/>
  <c r="N7236" i="10"/>
  <c r="N7237" i="10"/>
  <c r="N7238" i="10"/>
  <c r="N7239" i="10"/>
  <c r="N7240" i="10"/>
  <c r="N7241" i="10"/>
  <c r="N7242" i="10"/>
  <c r="N7243" i="10"/>
  <c r="N7244" i="10"/>
  <c r="N7245" i="10"/>
  <c r="N7246" i="10"/>
  <c r="N7247" i="10"/>
  <c r="N7248" i="10"/>
  <c r="N7249" i="10"/>
  <c r="N7250" i="10"/>
  <c r="N7251" i="10"/>
  <c r="N7252" i="10"/>
  <c r="N7253" i="10"/>
  <c r="N7254" i="10"/>
  <c r="N7255" i="10"/>
  <c r="N7256" i="10"/>
  <c r="N7257" i="10"/>
  <c r="N7258" i="10"/>
  <c r="N7259" i="10"/>
  <c r="N7260" i="10"/>
  <c r="N7261" i="10"/>
  <c r="N7262" i="10"/>
  <c r="N7263" i="10"/>
  <c r="N7264" i="10"/>
  <c r="N7265" i="10"/>
  <c r="N7266" i="10"/>
  <c r="N7267" i="10"/>
  <c r="N7268" i="10"/>
  <c r="N7269" i="10"/>
  <c r="N7270" i="10"/>
  <c r="N7271" i="10"/>
  <c r="N7272" i="10"/>
  <c r="N7273" i="10"/>
  <c r="N7274" i="10"/>
  <c r="N7275" i="10"/>
  <c r="N7276" i="10"/>
  <c r="N7277" i="10"/>
  <c r="N7278" i="10"/>
  <c r="N7279" i="10"/>
  <c r="N7280" i="10"/>
  <c r="N7281" i="10"/>
  <c r="N7282" i="10"/>
  <c r="N7283" i="10"/>
  <c r="N7284" i="10"/>
  <c r="N7285" i="10"/>
  <c r="N7286" i="10"/>
  <c r="N7287" i="10"/>
  <c r="N7288" i="10"/>
  <c r="N7289" i="10"/>
  <c r="N7290" i="10"/>
  <c r="N7291" i="10"/>
  <c r="N7292" i="10"/>
  <c r="N7293" i="10"/>
  <c r="N7294" i="10"/>
  <c r="N7295" i="10"/>
  <c r="N7296" i="10"/>
  <c r="N7297" i="10"/>
  <c r="N7298" i="10"/>
  <c r="N7299" i="10"/>
  <c r="N7300" i="10"/>
  <c r="N7301" i="10"/>
  <c r="N7302" i="10"/>
  <c r="N7303" i="10"/>
  <c r="N7304" i="10"/>
  <c r="N7305" i="10"/>
  <c r="N7306" i="10"/>
  <c r="N7307" i="10"/>
  <c r="N7308" i="10"/>
  <c r="N7309" i="10"/>
  <c r="N7310" i="10"/>
  <c r="N7311" i="10"/>
  <c r="N7312" i="10"/>
  <c r="N7313" i="10"/>
  <c r="N7314" i="10"/>
  <c r="N7315" i="10"/>
  <c r="N7316" i="10"/>
  <c r="N7317" i="10"/>
  <c r="N7318" i="10"/>
  <c r="N7319" i="10"/>
  <c r="N7320" i="10"/>
  <c r="N7321" i="10"/>
  <c r="N7322" i="10"/>
  <c r="N7323" i="10"/>
  <c r="N7324" i="10"/>
  <c r="N7325" i="10"/>
  <c r="N7326" i="10"/>
  <c r="N7327" i="10"/>
  <c r="N7328" i="10"/>
  <c r="N7329" i="10"/>
  <c r="N7330" i="10"/>
  <c r="N7331" i="10"/>
  <c r="N7332" i="10"/>
  <c r="N7333" i="10"/>
  <c r="N7334" i="10"/>
  <c r="N7335" i="10"/>
  <c r="N7336" i="10"/>
  <c r="N7337" i="10"/>
  <c r="N7338" i="10"/>
  <c r="N7339" i="10"/>
  <c r="N7340" i="10"/>
  <c r="N7341" i="10"/>
  <c r="N7342" i="10"/>
  <c r="N7343" i="10"/>
  <c r="N7344" i="10"/>
  <c r="N7345" i="10"/>
  <c r="N7346" i="10"/>
  <c r="N7347" i="10"/>
  <c r="N7348" i="10"/>
  <c r="N7349" i="10"/>
  <c r="N7350" i="10"/>
  <c r="N7351" i="10"/>
  <c r="N7352" i="10"/>
  <c r="N7353" i="10"/>
  <c r="N7354" i="10"/>
  <c r="N7355" i="10"/>
  <c r="N7356" i="10"/>
  <c r="N7357" i="10"/>
  <c r="N7358" i="10"/>
  <c r="N7359" i="10"/>
  <c r="N7360" i="10"/>
  <c r="N7361" i="10"/>
  <c r="N7362" i="10"/>
  <c r="N7363" i="10"/>
  <c r="N7364" i="10"/>
  <c r="N7365" i="10"/>
  <c r="N7366" i="10"/>
  <c r="N7367" i="10"/>
  <c r="N7368" i="10"/>
  <c r="N7369" i="10"/>
  <c r="N7370" i="10"/>
  <c r="N7371" i="10"/>
  <c r="N7372" i="10"/>
  <c r="N7373" i="10"/>
  <c r="N7374" i="10"/>
  <c r="N7375" i="10"/>
  <c r="N7376" i="10"/>
  <c r="N7377" i="10"/>
  <c r="N7378" i="10"/>
  <c r="N7379" i="10"/>
  <c r="N7380" i="10"/>
  <c r="N7381" i="10"/>
  <c r="N7382" i="10"/>
  <c r="N7383" i="10"/>
  <c r="N7384" i="10"/>
  <c r="N7385" i="10"/>
  <c r="N7386" i="10"/>
  <c r="N7387" i="10"/>
  <c r="N7388" i="10"/>
  <c r="N7389" i="10"/>
  <c r="N7390" i="10"/>
  <c r="N7391" i="10"/>
  <c r="N7392" i="10"/>
  <c r="N7393" i="10"/>
  <c r="N7394" i="10"/>
  <c r="N7395" i="10"/>
  <c r="N7396" i="10"/>
  <c r="N7397" i="10"/>
  <c r="N7398" i="10"/>
  <c r="N7399" i="10"/>
  <c r="N7400" i="10"/>
  <c r="N7401" i="10"/>
  <c r="N7402" i="10"/>
  <c r="N7403" i="10"/>
  <c r="N7404" i="10"/>
  <c r="N7405" i="10"/>
  <c r="N7406" i="10"/>
  <c r="N7407" i="10"/>
  <c r="N7408" i="10"/>
  <c r="N7409" i="10"/>
  <c r="N7410" i="10"/>
  <c r="N7411" i="10"/>
  <c r="N7412" i="10"/>
  <c r="N7413" i="10"/>
  <c r="N7414" i="10"/>
  <c r="N7415" i="10"/>
  <c r="N7416" i="10"/>
  <c r="N7417" i="10"/>
  <c r="N7418" i="10"/>
  <c r="N7419" i="10"/>
  <c r="N7420" i="10"/>
  <c r="N7421" i="10"/>
  <c r="N7422" i="10"/>
  <c r="N7423" i="10"/>
  <c r="N7424" i="10"/>
  <c r="N7425" i="10"/>
  <c r="N7426" i="10"/>
  <c r="N7427" i="10"/>
  <c r="N7428" i="10"/>
  <c r="N7429" i="10"/>
  <c r="N7430" i="10"/>
  <c r="N7431" i="10"/>
  <c r="N7432" i="10"/>
  <c r="N7433" i="10"/>
  <c r="N7434" i="10"/>
  <c r="N7435" i="10"/>
  <c r="N7436" i="10"/>
  <c r="N7437" i="10"/>
  <c r="N7438" i="10"/>
  <c r="N7439" i="10"/>
  <c r="N7440" i="10"/>
  <c r="N7441" i="10"/>
  <c r="N7442" i="10"/>
  <c r="N7443" i="10"/>
  <c r="N7444" i="10"/>
  <c r="N7445" i="10"/>
  <c r="N7446" i="10"/>
  <c r="N7447" i="10"/>
  <c r="N7448" i="10"/>
  <c r="N7449" i="10"/>
  <c r="N7450" i="10"/>
  <c r="N7451" i="10"/>
  <c r="N7452" i="10"/>
  <c r="N7453" i="10"/>
  <c r="N7454" i="10"/>
  <c r="N7455" i="10"/>
  <c r="N7456" i="10"/>
  <c r="N7457" i="10"/>
  <c r="N7458" i="10"/>
  <c r="N7459" i="10"/>
  <c r="N7460" i="10"/>
  <c r="N7461" i="10"/>
  <c r="N7462" i="10"/>
  <c r="N7463" i="10"/>
  <c r="N7464" i="10"/>
  <c r="N7465" i="10"/>
  <c r="N7466" i="10"/>
  <c r="N7467" i="10"/>
  <c r="N7468" i="10"/>
  <c r="N7469" i="10"/>
  <c r="N7470" i="10"/>
  <c r="N7471" i="10"/>
  <c r="N7472" i="10"/>
  <c r="N7473" i="10"/>
  <c r="N7474" i="10"/>
  <c r="N7475" i="10"/>
  <c r="N7476" i="10"/>
  <c r="N7477" i="10"/>
  <c r="N7478" i="10"/>
  <c r="N7479" i="10"/>
  <c r="N7480" i="10"/>
  <c r="N7481" i="10"/>
  <c r="N7482" i="10"/>
  <c r="N7483" i="10"/>
  <c r="N7484" i="10"/>
  <c r="N7485" i="10"/>
  <c r="N7486" i="10"/>
  <c r="N7487" i="10"/>
  <c r="N7488" i="10"/>
  <c r="N7489" i="10"/>
  <c r="N7490" i="10"/>
  <c r="N7491" i="10"/>
  <c r="N7492" i="10"/>
  <c r="N7493" i="10"/>
  <c r="N7494" i="10"/>
  <c r="N7495" i="10"/>
  <c r="N7496" i="10"/>
  <c r="N7497" i="10"/>
  <c r="N7498" i="10"/>
  <c r="N7499" i="10"/>
  <c r="N7500" i="10"/>
  <c r="N7501" i="10"/>
  <c r="N7502" i="10"/>
  <c r="N7503" i="10"/>
  <c r="N7504" i="10"/>
  <c r="N7505" i="10"/>
  <c r="N7506" i="10"/>
  <c r="N7507" i="10"/>
  <c r="N7508" i="10"/>
  <c r="N7509" i="10"/>
  <c r="N7510" i="10"/>
  <c r="N7511" i="10"/>
  <c r="N7512" i="10"/>
  <c r="N7513" i="10"/>
  <c r="N7514" i="10"/>
  <c r="N7515" i="10"/>
  <c r="N7516" i="10"/>
  <c r="N7517" i="10"/>
  <c r="N7518" i="10"/>
  <c r="N7519" i="10"/>
  <c r="N7520" i="10"/>
  <c r="N7521" i="10"/>
  <c r="N7522" i="10"/>
  <c r="N7523" i="10"/>
  <c r="N7524" i="10"/>
  <c r="N7525" i="10"/>
  <c r="N7526" i="10"/>
  <c r="N7527" i="10"/>
  <c r="N7528" i="10"/>
  <c r="N7529" i="10"/>
  <c r="N7530" i="10"/>
  <c r="N7531" i="10"/>
  <c r="N7532" i="10"/>
  <c r="N7533" i="10"/>
  <c r="N7534" i="10"/>
  <c r="N7535" i="10"/>
  <c r="N7536" i="10"/>
  <c r="N7537" i="10"/>
  <c r="N7538" i="10"/>
  <c r="N7539" i="10"/>
  <c r="N7540" i="10"/>
  <c r="N7541" i="10"/>
  <c r="N7542" i="10"/>
  <c r="N7543" i="10"/>
  <c r="N7544" i="10"/>
  <c r="N7545" i="10"/>
  <c r="N7546" i="10"/>
  <c r="N7547" i="10"/>
  <c r="N7548" i="10"/>
  <c r="N7549" i="10"/>
  <c r="N7550" i="10"/>
  <c r="N7551" i="10"/>
  <c r="N7552" i="10"/>
  <c r="N7553" i="10"/>
  <c r="N7554" i="10"/>
  <c r="N7555" i="10"/>
  <c r="N7556" i="10"/>
  <c r="N7557" i="10"/>
  <c r="N7558" i="10"/>
  <c r="N7559" i="10"/>
  <c r="N7560" i="10"/>
  <c r="N7561" i="10"/>
  <c r="N7562" i="10"/>
  <c r="N7563" i="10"/>
  <c r="N7564" i="10"/>
  <c r="N7565" i="10"/>
  <c r="N7566" i="10"/>
  <c r="N7567" i="10"/>
  <c r="N7568" i="10"/>
  <c r="N7569" i="10"/>
  <c r="N7570" i="10"/>
  <c r="N7571" i="10"/>
  <c r="N7572" i="10"/>
  <c r="N7573" i="10"/>
  <c r="N7574" i="10"/>
  <c r="N7575" i="10"/>
  <c r="N7576" i="10"/>
  <c r="N7577" i="10"/>
  <c r="N7578" i="10"/>
  <c r="N7579" i="10"/>
  <c r="N7580" i="10"/>
  <c r="N7581" i="10"/>
  <c r="N7582" i="10"/>
  <c r="N7583" i="10"/>
  <c r="N7584" i="10"/>
  <c r="N7585" i="10"/>
  <c r="N7586" i="10"/>
  <c r="N7587" i="10"/>
  <c r="N7588" i="10"/>
  <c r="N7589" i="10"/>
  <c r="N7590" i="10"/>
  <c r="N7591" i="10"/>
  <c r="N7592" i="10"/>
  <c r="N7593" i="10"/>
  <c r="N7594" i="10"/>
  <c r="N7595" i="10"/>
  <c r="N7596" i="10"/>
  <c r="N7597" i="10"/>
  <c r="N7598" i="10"/>
  <c r="N7599" i="10"/>
  <c r="N7600" i="10"/>
  <c r="N7601" i="10"/>
  <c r="N7602" i="10"/>
  <c r="N7603" i="10"/>
  <c r="N7604" i="10"/>
  <c r="N7605" i="10"/>
  <c r="N7606" i="10"/>
  <c r="N7607" i="10"/>
  <c r="N7608" i="10"/>
  <c r="N7609" i="10"/>
  <c r="N7610" i="10"/>
  <c r="N7611" i="10"/>
  <c r="N7612" i="10"/>
  <c r="N7613" i="10"/>
  <c r="N7614" i="10"/>
  <c r="N7615" i="10"/>
  <c r="N7616" i="10"/>
  <c r="N7617" i="10"/>
  <c r="N7618" i="10"/>
  <c r="N7619" i="10"/>
  <c r="N7620" i="10"/>
  <c r="N7621" i="10"/>
  <c r="N7622" i="10"/>
  <c r="N7623" i="10"/>
  <c r="N7624" i="10"/>
  <c r="N7625" i="10"/>
  <c r="N7626" i="10"/>
  <c r="N7627" i="10"/>
  <c r="N7628" i="10"/>
  <c r="N7629" i="10"/>
  <c r="N7630" i="10"/>
  <c r="N7631" i="10"/>
  <c r="N7632" i="10"/>
  <c r="N7633" i="10"/>
  <c r="N7634" i="10"/>
  <c r="N7635" i="10"/>
  <c r="N7636" i="10"/>
  <c r="N7637" i="10"/>
  <c r="N7638" i="10"/>
  <c r="N7639" i="10"/>
  <c r="N7640" i="10"/>
  <c r="N7641" i="10"/>
  <c r="N7642" i="10"/>
  <c r="N7643" i="10"/>
  <c r="N7644" i="10"/>
  <c r="N7645" i="10"/>
  <c r="N7646" i="10"/>
  <c r="N7647" i="10"/>
  <c r="N7648" i="10"/>
  <c r="N7649" i="10"/>
  <c r="N7650" i="10"/>
  <c r="N7651" i="10"/>
  <c r="N7652" i="10"/>
  <c r="N7653" i="10"/>
  <c r="N7654" i="10"/>
  <c r="N7655" i="10"/>
  <c r="N7656" i="10"/>
  <c r="N7657" i="10"/>
  <c r="N7658" i="10"/>
  <c r="N7659" i="10"/>
  <c r="N7660" i="10"/>
  <c r="N7661" i="10"/>
  <c r="N7662" i="10"/>
  <c r="N7663" i="10"/>
  <c r="N7664" i="10"/>
  <c r="N7665" i="10"/>
  <c r="N7666" i="10"/>
  <c r="N7667" i="10"/>
  <c r="N7668" i="10"/>
  <c r="N7669" i="10"/>
  <c r="N7670" i="10"/>
  <c r="N7671" i="10"/>
  <c r="N7672" i="10"/>
  <c r="N7673" i="10"/>
  <c r="N7674" i="10"/>
  <c r="N7675" i="10"/>
  <c r="N7676" i="10"/>
  <c r="N7677" i="10"/>
  <c r="N7678" i="10"/>
  <c r="N7679" i="10"/>
  <c r="N7680" i="10"/>
  <c r="N7681" i="10"/>
  <c r="N7682" i="10"/>
  <c r="N7683" i="10"/>
  <c r="N7684" i="10"/>
  <c r="N7685" i="10"/>
  <c r="N7686" i="10"/>
  <c r="N7687" i="10"/>
  <c r="N7688" i="10"/>
  <c r="N7689" i="10"/>
  <c r="N7690" i="10"/>
  <c r="N7691" i="10"/>
  <c r="N7692" i="10"/>
  <c r="N7693" i="10"/>
  <c r="N7694" i="10"/>
  <c r="N7695" i="10"/>
  <c r="N7696" i="10"/>
  <c r="N7697" i="10"/>
  <c r="N7698" i="10"/>
  <c r="N7699" i="10"/>
  <c r="N7700" i="10"/>
  <c r="N7701" i="10"/>
  <c r="N7702" i="10"/>
  <c r="N7703" i="10"/>
  <c r="N7704" i="10"/>
  <c r="N7705" i="10"/>
  <c r="N7706" i="10"/>
  <c r="N7707" i="10"/>
  <c r="N7708" i="10"/>
  <c r="N7709" i="10"/>
  <c r="N7710" i="10"/>
  <c r="N7711" i="10"/>
  <c r="N7712" i="10"/>
  <c r="N7713" i="10"/>
  <c r="N7714" i="10"/>
  <c r="N7715" i="10"/>
  <c r="N7716" i="10"/>
  <c r="N7717" i="10"/>
  <c r="N7718" i="10"/>
  <c r="N7719" i="10"/>
  <c r="N7720" i="10"/>
  <c r="N7721" i="10"/>
  <c r="N7722" i="10"/>
  <c r="N7723" i="10"/>
  <c r="N7724" i="10"/>
  <c r="N7725" i="10"/>
  <c r="N7726" i="10"/>
  <c r="N7727" i="10"/>
  <c r="N7728" i="10"/>
  <c r="N7729" i="10"/>
  <c r="N7730" i="10"/>
  <c r="N7731" i="10"/>
  <c r="N7732" i="10"/>
  <c r="N7733" i="10"/>
  <c r="N7734" i="10"/>
  <c r="N7735" i="10"/>
  <c r="N7736" i="10"/>
  <c r="N7737" i="10"/>
  <c r="N7738" i="10"/>
  <c r="N7739" i="10"/>
  <c r="N7740" i="10"/>
  <c r="N7741" i="10"/>
  <c r="N7742" i="10"/>
  <c r="N7743" i="10"/>
  <c r="N7744" i="10"/>
  <c r="N7745" i="10"/>
  <c r="N7746" i="10"/>
  <c r="N7747" i="10"/>
  <c r="N7748" i="10"/>
  <c r="N7749" i="10"/>
  <c r="N7750" i="10"/>
  <c r="N7751" i="10"/>
  <c r="N7752" i="10"/>
  <c r="N7753" i="10"/>
  <c r="N7754" i="10"/>
  <c r="N7755" i="10"/>
  <c r="N7756" i="10"/>
  <c r="N7757" i="10"/>
  <c r="N7758" i="10"/>
  <c r="N7759" i="10"/>
  <c r="N7760" i="10"/>
  <c r="N7761" i="10"/>
  <c r="N7762" i="10"/>
  <c r="N7763" i="10"/>
  <c r="N7764" i="10"/>
  <c r="N7765" i="10"/>
  <c r="N7766" i="10"/>
  <c r="N7767" i="10"/>
  <c r="N7768" i="10"/>
  <c r="N7769" i="10"/>
  <c r="N7770" i="10"/>
  <c r="N7771" i="10"/>
  <c r="N7772" i="10"/>
  <c r="N7773" i="10"/>
  <c r="N7774" i="10"/>
  <c r="N7775" i="10"/>
  <c r="N7776" i="10"/>
  <c r="N7777" i="10"/>
  <c r="N7778" i="10"/>
  <c r="N7779" i="10"/>
  <c r="N7780" i="10"/>
  <c r="N7781" i="10"/>
  <c r="N7782" i="10"/>
  <c r="N7783" i="10"/>
  <c r="N7784" i="10"/>
  <c r="N7785" i="10"/>
  <c r="N7786" i="10"/>
  <c r="N7787" i="10"/>
  <c r="N7788" i="10"/>
  <c r="N7789" i="10"/>
  <c r="N7790" i="10"/>
  <c r="N7791" i="10"/>
  <c r="N7792" i="10"/>
  <c r="N7793" i="10"/>
  <c r="N7794" i="10"/>
  <c r="N7795" i="10"/>
  <c r="N7796" i="10"/>
  <c r="N7797" i="10"/>
  <c r="N7798" i="10"/>
  <c r="N7799" i="10"/>
  <c r="N7800" i="10"/>
  <c r="N7801" i="10"/>
  <c r="N7802" i="10"/>
  <c r="N7803" i="10"/>
  <c r="N7804" i="10"/>
  <c r="N7805" i="10"/>
  <c r="N7806" i="10"/>
  <c r="N7807" i="10"/>
  <c r="N7808" i="10"/>
  <c r="N7809" i="10"/>
  <c r="N7810" i="10"/>
  <c r="N7811" i="10"/>
  <c r="N7812" i="10"/>
  <c r="N7813" i="10"/>
  <c r="N7814" i="10"/>
  <c r="N7815" i="10"/>
  <c r="N7816" i="10"/>
  <c r="N7817" i="10"/>
  <c r="N7818" i="10"/>
  <c r="N7819" i="10"/>
  <c r="N7820" i="10"/>
  <c r="N7821" i="10"/>
  <c r="N7822" i="10"/>
  <c r="N7823" i="10"/>
  <c r="N7824" i="10"/>
  <c r="N7825" i="10"/>
  <c r="N7826" i="10"/>
  <c r="N7827" i="10"/>
  <c r="N7828" i="10"/>
  <c r="N7829" i="10"/>
  <c r="N7830" i="10"/>
  <c r="N7831" i="10"/>
  <c r="N7832" i="10"/>
  <c r="N7833" i="10"/>
  <c r="N7834" i="10"/>
  <c r="N7835" i="10"/>
  <c r="N7836" i="10"/>
  <c r="N7837" i="10"/>
  <c r="N7838" i="10"/>
  <c r="N7839" i="10"/>
  <c r="N7840" i="10"/>
  <c r="N7841" i="10"/>
  <c r="N7842" i="10"/>
  <c r="N7843" i="10"/>
  <c r="N7844" i="10"/>
  <c r="N7845" i="10"/>
  <c r="N7846" i="10"/>
  <c r="N7847" i="10"/>
  <c r="N7848" i="10"/>
  <c r="N7849" i="10"/>
  <c r="N7850" i="10"/>
  <c r="N7851" i="10"/>
  <c r="N7852" i="10"/>
  <c r="N7853" i="10"/>
  <c r="N7854" i="10"/>
  <c r="N7855" i="10"/>
  <c r="N7856" i="10"/>
  <c r="N7857" i="10"/>
  <c r="N7858" i="10"/>
  <c r="N7859" i="10"/>
  <c r="N7860" i="10"/>
  <c r="N7861" i="10"/>
  <c r="N7862" i="10"/>
  <c r="N7863" i="10"/>
  <c r="N7864" i="10"/>
  <c r="N7865" i="10"/>
  <c r="N7866" i="10"/>
  <c r="N7867" i="10"/>
  <c r="N7868" i="10"/>
  <c r="N7869" i="10"/>
  <c r="N7870" i="10"/>
  <c r="N7871" i="10"/>
  <c r="N7872" i="10"/>
  <c r="N7873" i="10"/>
  <c r="N7874" i="10"/>
  <c r="N7875" i="10"/>
  <c r="N7876" i="10"/>
  <c r="N7877" i="10"/>
  <c r="N7878" i="10"/>
  <c r="N7879" i="10"/>
  <c r="N7880" i="10"/>
  <c r="N7881" i="10"/>
  <c r="N7882" i="10"/>
  <c r="N7883" i="10"/>
  <c r="N7884" i="10"/>
  <c r="N7885" i="10"/>
  <c r="N7886" i="10"/>
  <c r="N7887" i="10"/>
  <c r="N7888" i="10"/>
  <c r="N7889" i="10"/>
  <c r="N7890" i="10"/>
  <c r="N7891" i="10"/>
  <c r="N7892" i="10"/>
  <c r="N7893" i="10"/>
  <c r="N7894" i="10"/>
  <c r="N7895" i="10"/>
  <c r="N7896" i="10"/>
  <c r="N7897" i="10"/>
  <c r="N7898" i="10"/>
  <c r="N7899" i="10"/>
  <c r="N7900" i="10"/>
  <c r="N7901" i="10"/>
  <c r="N7902" i="10"/>
  <c r="N7903" i="10"/>
  <c r="N7904" i="10"/>
  <c r="N7905" i="10"/>
  <c r="N7906" i="10"/>
  <c r="N7907" i="10"/>
  <c r="N7908" i="10"/>
  <c r="N7909" i="10"/>
  <c r="N7910" i="10"/>
  <c r="N7911" i="10"/>
  <c r="N7912" i="10"/>
  <c r="N7913" i="10"/>
  <c r="N7914" i="10"/>
  <c r="N7915" i="10"/>
  <c r="N7916" i="10"/>
  <c r="N7917" i="10"/>
  <c r="N7918" i="10"/>
  <c r="N7919" i="10"/>
  <c r="N7920" i="10"/>
  <c r="N7921" i="10"/>
  <c r="N7922" i="10"/>
  <c r="N7923" i="10"/>
  <c r="N7924" i="10"/>
  <c r="N7925" i="10"/>
  <c r="N7926" i="10"/>
  <c r="N7927" i="10"/>
  <c r="N7928" i="10"/>
  <c r="N7929" i="10"/>
  <c r="N7930" i="10"/>
  <c r="N7931" i="10"/>
  <c r="N7932" i="10"/>
  <c r="N7933" i="10"/>
  <c r="N7934" i="10"/>
  <c r="N7935" i="10"/>
  <c r="N7936" i="10"/>
  <c r="N7937" i="10"/>
  <c r="N7938" i="10"/>
  <c r="N7939" i="10"/>
  <c r="N7940" i="10"/>
  <c r="N7941" i="10"/>
  <c r="N7942" i="10"/>
  <c r="N7943" i="10"/>
  <c r="N7944" i="10"/>
  <c r="N7945" i="10"/>
  <c r="N7946" i="10"/>
  <c r="N7947" i="10"/>
  <c r="N7948" i="10"/>
  <c r="N7949" i="10"/>
  <c r="N7950" i="10"/>
  <c r="N7951" i="10"/>
  <c r="N7952" i="10"/>
  <c r="N7953" i="10"/>
  <c r="N7954" i="10"/>
  <c r="N7955" i="10"/>
  <c r="N7956" i="10"/>
  <c r="N7957" i="10"/>
  <c r="N7958" i="10"/>
  <c r="N7959" i="10"/>
  <c r="N7960" i="10"/>
  <c r="N7961" i="10"/>
  <c r="N7962" i="10"/>
  <c r="N7963" i="10"/>
  <c r="N7964" i="10"/>
  <c r="N7965" i="10"/>
  <c r="N7966" i="10"/>
  <c r="N7967" i="10"/>
  <c r="N7968" i="10"/>
  <c r="N7969" i="10"/>
  <c r="N7970" i="10"/>
  <c r="N7971" i="10"/>
  <c r="N7972" i="10"/>
  <c r="N7973" i="10"/>
  <c r="N7974" i="10"/>
  <c r="N7975" i="10"/>
  <c r="N7976" i="10"/>
  <c r="N7977" i="10"/>
  <c r="N7978" i="10"/>
  <c r="N7979" i="10"/>
  <c r="N7980" i="10"/>
  <c r="N7981" i="10"/>
  <c r="N7982" i="10"/>
  <c r="N7983" i="10"/>
  <c r="N7984" i="10"/>
  <c r="N7985" i="10"/>
  <c r="N7986" i="10"/>
  <c r="N7987" i="10"/>
  <c r="N7988" i="10"/>
  <c r="N7989" i="10"/>
  <c r="N7990" i="10"/>
  <c r="N7991" i="10"/>
  <c r="N7992" i="10"/>
  <c r="N7993" i="10"/>
  <c r="N7994" i="10"/>
  <c r="N7995" i="10"/>
  <c r="N7996" i="10"/>
  <c r="N7997" i="10"/>
  <c r="N7998" i="10"/>
  <c r="N7999" i="10"/>
  <c r="N8000" i="10"/>
  <c r="N8001" i="10"/>
  <c r="N8002" i="10"/>
  <c r="N8003" i="10"/>
  <c r="N8004" i="10"/>
  <c r="N8005" i="10"/>
  <c r="N8006" i="10"/>
  <c r="N8007" i="10"/>
  <c r="N8008" i="10"/>
  <c r="N8009" i="10"/>
  <c r="N8010" i="10"/>
  <c r="N8011" i="10"/>
  <c r="N8012" i="10"/>
  <c r="N8013" i="10"/>
  <c r="N8014" i="10"/>
  <c r="N8015" i="10"/>
  <c r="N8016" i="10"/>
  <c r="N8017" i="10"/>
  <c r="N8018" i="10"/>
  <c r="N8019" i="10"/>
  <c r="N8020" i="10"/>
  <c r="N8021" i="10"/>
  <c r="N8022" i="10"/>
  <c r="N8023" i="10"/>
  <c r="N8024" i="10"/>
  <c r="N8025" i="10"/>
  <c r="N8026" i="10"/>
  <c r="N8027" i="10"/>
  <c r="N8028" i="10"/>
  <c r="N8029" i="10"/>
  <c r="N8030" i="10"/>
  <c r="N8031" i="10"/>
  <c r="N8032" i="10"/>
  <c r="N8033" i="10"/>
  <c r="N8034" i="10"/>
  <c r="N8035" i="10"/>
  <c r="N8036" i="10"/>
  <c r="N8037" i="10"/>
  <c r="N8038" i="10"/>
  <c r="N8039" i="10"/>
  <c r="N8040" i="10"/>
  <c r="N8041" i="10"/>
  <c r="N8042" i="10"/>
  <c r="N8043" i="10"/>
  <c r="N8044" i="10"/>
  <c r="N8045" i="10"/>
  <c r="N8046" i="10"/>
  <c r="N8047" i="10"/>
  <c r="N8048" i="10"/>
  <c r="N8049" i="10"/>
  <c r="N8050" i="10"/>
  <c r="N8051" i="10"/>
  <c r="N8052" i="10"/>
  <c r="N8053" i="10"/>
  <c r="N8054" i="10"/>
  <c r="N8055" i="10"/>
  <c r="N8056" i="10"/>
  <c r="N8057" i="10"/>
  <c r="N8058" i="10"/>
  <c r="N8059" i="10"/>
  <c r="N8060" i="10"/>
  <c r="N8061" i="10"/>
  <c r="N8062" i="10"/>
  <c r="N8063" i="10"/>
  <c r="N8064" i="10"/>
  <c r="N8065" i="10"/>
  <c r="N8066" i="10"/>
  <c r="N8067" i="10"/>
  <c r="N8068" i="10"/>
  <c r="N8069" i="10"/>
  <c r="N8070" i="10"/>
  <c r="N8071" i="10"/>
  <c r="N8072" i="10"/>
  <c r="N8073" i="10"/>
  <c r="N8074" i="10"/>
  <c r="N8075" i="10"/>
  <c r="N8076" i="10"/>
  <c r="N8077" i="10"/>
  <c r="N8078" i="10"/>
  <c r="N8079" i="10"/>
  <c r="N8080" i="10"/>
  <c r="N8081" i="10"/>
  <c r="N8082" i="10"/>
  <c r="N8083" i="10"/>
  <c r="N8084" i="10"/>
  <c r="N8085" i="10"/>
  <c r="N8086" i="10"/>
  <c r="N8087" i="10"/>
  <c r="N8088" i="10"/>
  <c r="N8089" i="10"/>
  <c r="N8090" i="10"/>
  <c r="N8091" i="10"/>
  <c r="N8092" i="10"/>
  <c r="N8093" i="10"/>
  <c r="N8094" i="10"/>
  <c r="N8095" i="10"/>
  <c r="N8096" i="10"/>
  <c r="N8097" i="10"/>
  <c r="N8098" i="10"/>
  <c r="N8099" i="10"/>
  <c r="N8100" i="10"/>
  <c r="N8101" i="10"/>
  <c r="N8102" i="10"/>
  <c r="N8103" i="10"/>
  <c r="N8104" i="10"/>
  <c r="N8105" i="10"/>
  <c r="N8106" i="10"/>
  <c r="N8107" i="10"/>
  <c r="N8108" i="10"/>
  <c r="N8109" i="10"/>
  <c r="N8110" i="10"/>
  <c r="N8111" i="10"/>
  <c r="N8112" i="10"/>
  <c r="N8113" i="10"/>
  <c r="N8114" i="10"/>
  <c r="N8115" i="10"/>
  <c r="N8116" i="10"/>
  <c r="N8117" i="10"/>
  <c r="N8118" i="10"/>
  <c r="N8119" i="10"/>
  <c r="N8120" i="10"/>
  <c r="N8121" i="10"/>
  <c r="N8122" i="10"/>
  <c r="N8123" i="10"/>
  <c r="N8124" i="10"/>
  <c r="N8125" i="10"/>
  <c r="N8126" i="10"/>
  <c r="N8127" i="10"/>
  <c r="N8128" i="10"/>
  <c r="N8129" i="10"/>
  <c r="N8130" i="10"/>
  <c r="N8131" i="10"/>
  <c r="N8132" i="10"/>
  <c r="N8133" i="10"/>
  <c r="N8134" i="10"/>
  <c r="N8135" i="10"/>
  <c r="N8136" i="10"/>
  <c r="N8137" i="10"/>
  <c r="N8138" i="10"/>
  <c r="N8139" i="10"/>
  <c r="N8140" i="10"/>
  <c r="N8141" i="10"/>
  <c r="N8142" i="10"/>
  <c r="N8143" i="10"/>
  <c r="N8144" i="10"/>
  <c r="N8145" i="10"/>
  <c r="N8146" i="10"/>
  <c r="N8147" i="10"/>
  <c r="N8148" i="10"/>
  <c r="N8149" i="10"/>
  <c r="N8150" i="10"/>
  <c r="N8151" i="10"/>
  <c r="N8152" i="10"/>
  <c r="N8153" i="10"/>
  <c r="N8154" i="10"/>
  <c r="N8155" i="10"/>
  <c r="N8156" i="10"/>
  <c r="N8157" i="10"/>
  <c r="N8158" i="10"/>
  <c r="N8159" i="10"/>
  <c r="N8160" i="10"/>
  <c r="N8161" i="10"/>
  <c r="N8162" i="10"/>
  <c r="N8163" i="10"/>
  <c r="N8164" i="10"/>
  <c r="N8165" i="10"/>
  <c r="N8166" i="10"/>
  <c r="N8167" i="10"/>
  <c r="N8168" i="10"/>
  <c r="N8169" i="10"/>
  <c r="N8170" i="10"/>
  <c r="N8171" i="10"/>
  <c r="N8172" i="10"/>
  <c r="N8173" i="10"/>
  <c r="N8174" i="10"/>
  <c r="N8175" i="10"/>
  <c r="N8176" i="10"/>
  <c r="N8177" i="10"/>
  <c r="N8178" i="10"/>
  <c r="N8179" i="10"/>
  <c r="N8180" i="10"/>
  <c r="N8181" i="10"/>
  <c r="N8182" i="10"/>
  <c r="N8183" i="10"/>
  <c r="N8184" i="10"/>
  <c r="N8185" i="10"/>
  <c r="N8186" i="10"/>
  <c r="N8187" i="10"/>
  <c r="N8188" i="10"/>
  <c r="N8189" i="10"/>
  <c r="N8190" i="10"/>
  <c r="N8191" i="10"/>
  <c r="N8192" i="10"/>
  <c r="N8193" i="10"/>
  <c r="N8194" i="10"/>
  <c r="N8195" i="10"/>
  <c r="N8196" i="10"/>
  <c r="N8197" i="10"/>
  <c r="N8198" i="10"/>
  <c r="N8199" i="10"/>
  <c r="N8200" i="10"/>
  <c r="N8201" i="10"/>
  <c r="N8202" i="10"/>
  <c r="N8203" i="10"/>
  <c r="N8204" i="10"/>
  <c r="N8205" i="10"/>
  <c r="N8206" i="10"/>
  <c r="N8207" i="10"/>
  <c r="N8208" i="10"/>
  <c r="N8209" i="10"/>
  <c r="N8210" i="10"/>
  <c r="N8211" i="10"/>
  <c r="N8212" i="10"/>
  <c r="N8213" i="10"/>
  <c r="N8214" i="10"/>
  <c r="N8215" i="10"/>
  <c r="N8216" i="10"/>
  <c r="N8217" i="10"/>
  <c r="N8218" i="10"/>
  <c r="N8219" i="10"/>
  <c r="N8220" i="10"/>
  <c r="N8221" i="10"/>
  <c r="N8222" i="10"/>
  <c r="N8223" i="10"/>
  <c r="N8224" i="10"/>
  <c r="N8225" i="10"/>
  <c r="N8226" i="10"/>
  <c r="N8227" i="10"/>
  <c r="N8228" i="10"/>
  <c r="N8229" i="10"/>
  <c r="N8230" i="10"/>
  <c r="N8231" i="10"/>
  <c r="N8232" i="10"/>
  <c r="N8233" i="10"/>
  <c r="N8234" i="10"/>
  <c r="N8235" i="10"/>
  <c r="N8236" i="10"/>
  <c r="N8237" i="10"/>
  <c r="N8238" i="10"/>
  <c r="N8239" i="10"/>
  <c r="N8240" i="10"/>
  <c r="N8241" i="10"/>
  <c r="N8242" i="10"/>
  <c r="N8243" i="10"/>
  <c r="N8244" i="10"/>
  <c r="N8245" i="10"/>
  <c r="N8246" i="10"/>
  <c r="N8247" i="10"/>
  <c r="N8248" i="10"/>
  <c r="N8249" i="10"/>
  <c r="N8250" i="10"/>
  <c r="N8251" i="10"/>
  <c r="N8252" i="10"/>
  <c r="N8253" i="10"/>
  <c r="N8254" i="10"/>
  <c r="N8255" i="10"/>
  <c r="N8256" i="10"/>
  <c r="N8257" i="10"/>
  <c r="N8258" i="10"/>
  <c r="N8259" i="10"/>
  <c r="N8260" i="10"/>
  <c r="N8261" i="10"/>
  <c r="N8262" i="10"/>
  <c r="N8263" i="10"/>
  <c r="N8264" i="10"/>
  <c r="N8265" i="10"/>
  <c r="N8266" i="10"/>
  <c r="N8267" i="10"/>
  <c r="N8268" i="10"/>
  <c r="N8269" i="10"/>
  <c r="N8270" i="10"/>
  <c r="N8271" i="10"/>
  <c r="N8272" i="10"/>
  <c r="N8273" i="10"/>
  <c r="N8274" i="10"/>
  <c r="N8275" i="10"/>
  <c r="N8276" i="10"/>
  <c r="N8277" i="10"/>
  <c r="N8278" i="10"/>
  <c r="N8279" i="10"/>
  <c r="N8280" i="10"/>
  <c r="N8281" i="10"/>
  <c r="N8282" i="10"/>
  <c r="N8283" i="10"/>
  <c r="N8284" i="10"/>
  <c r="N8285" i="10"/>
  <c r="N8286" i="10"/>
  <c r="N8287" i="10"/>
  <c r="N8288" i="10"/>
  <c r="N8289" i="10"/>
  <c r="N8290" i="10"/>
  <c r="N8291" i="10"/>
  <c r="N8292" i="10"/>
  <c r="N8293" i="10"/>
  <c r="N8294" i="10"/>
  <c r="N8295" i="10"/>
  <c r="N8296" i="10"/>
  <c r="N8297" i="10"/>
  <c r="N8298" i="10"/>
  <c r="N8299" i="10"/>
  <c r="N8300" i="10"/>
  <c r="N8301" i="10"/>
  <c r="N8302" i="10"/>
  <c r="N8303" i="10"/>
  <c r="N8304" i="10"/>
  <c r="N8305" i="10"/>
  <c r="N8306" i="10"/>
  <c r="N8307" i="10"/>
  <c r="N8308" i="10"/>
  <c r="N8309" i="10"/>
  <c r="N8310" i="10"/>
  <c r="N8311" i="10"/>
  <c r="N8312" i="10"/>
  <c r="N8313" i="10"/>
  <c r="N8314" i="10"/>
  <c r="N8315" i="10"/>
  <c r="N8316" i="10"/>
  <c r="N8317" i="10"/>
  <c r="N8318" i="10"/>
  <c r="N8319" i="10"/>
  <c r="N8320" i="10"/>
  <c r="N8321" i="10"/>
  <c r="N8322" i="10"/>
  <c r="N8323" i="10"/>
  <c r="N8324" i="10"/>
  <c r="N8325" i="10"/>
  <c r="N8326" i="10"/>
  <c r="N8327" i="10"/>
  <c r="N8328" i="10"/>
  <c r="N8329" i="10"/>
  <c r="N8330" i="10"/>
  <c r="N8331" i="10"/>
  <c r="N8332" i="10"/>
  <c r="N8333" i="10"/>
  <c r="N8334" i="10"/>
  <c r="N8335" i="10"/>
  <c r="N8336" i="10"/>
  <c r="N8337" i="10"/>
  <c r="N8338" i="10"/>
  <c r="N8339" i="10"/>
  <c r="N8340" i="10"/>
  <c r="N8341" i="10"/>
  <c r="N8342" i="10"/>
  <c r="N8343" i="10"/>
  <c r="N8344" i="10"/>
  <c r="N8345" i="10"/>
  <c r="N8346" i="10"/>
  <c r="N8347" i="10"/>
  <c r="N8348" i="10"/>
  <c r="N8349" i="10"/>
  <c r="N8350" i="10"/>
  <c r="N8351" i="10"/>
  <c r="N8352" i="10"/>
  <c r="N8353" i="10"/>
  <c r="N8354" i="10"/>
  <c r="N8355" i="10"/>
  <c r="N8356" i="10"/>
  <c r="N8357" i="10"/>
  <c r="N8358" i="10"/>
  <c r="N8359" i="10"/>
  <c r="N8360" i="10"/>
  <c r="N8361" i="10"/>
  <c r="N8362" i="10"/>
  <c r="N8363" i="10"/>
  <c r="N8364" i="10"/>
  <c r="N8365" i="10"/>
  <c r="N8366" i="10"/>
  <c r="N8367" i="10"/>
  <c r="N8368" i="10"/>
  <c r="N8369" i="10"/>
  <c r="N8370" i="10"/>
  <c r="N8371" i="10"/>
  <c r="N8372" i="10"/>
  <c r="N8373" i="10"/>
  <c r="N8374" i="10"/>
  <c r="N8375" i="10"/>
  <c r="N8376" i="10"/>
  <c r="N8377" i="10"/>
  <c r="N8378" i="10"/>
  <c r="N8379" i="10"/>
  <c r="N8380" i="10"/>
  <c r="N8381" i="10"/>
  <c r="N8382" i="10"/>
  <c r="N8383" i="10"/>
  <c r="N8384" i="10"/>
  <c r="N8385" i="10"/>
  <c r="N8386" i="10"/>
  <c r="N8387" i="10"/>
  <c r="N8388" i="10"/>
  <c r="N8389" i="10"/>
  <c r="N8390" i="10"/>
  <c r="N8391" i="10"/>
  <c r="N8392" i="10"/>
  <c r="N8393" i="10"/>
  <c r="N8394" i="10"/>
  <c r="N8395" i="10"/>
  <c r="N8396" i="10"/>
  <c r="N8397" i="10"/>
  <c r="N8398" i="10"/>
  <c r="N8399" i="10"/>
  <c r="N8400" i="10"/>
  <c r="N8401" i="10"/>
  <c r="N8402" i="10"/>
  <c r="N8403" i="10"/>
  <c r="N8404" i="10"/>
  <c r="N8405" i="10"/>
  <c r="N8406" i="10"/>
  <c r="N8407" i="10"/>
  <c r="N8408" i="10"/>
  <c r="N8409" i="10"/>
  <c r="N8410" i="10"/>
  <c r="N8411" i="10"/>
  <c r="N8412" i="10"/>
  <c r="N8413" i="10"/>
  <c r="N8414" i="10"/>
  <c r="N8415" i="10"/>
  <c r="N8416" i="10"/>
  <c r="N8417" i="10"/>
  <c r="N8418" i="10"/>
  <c r="N8419" i="10"/>
  <c r="N8420" i="10"/>
  <c r="N8421" i="10"/>
  <c r="N8422" i="10"/>
  <c r="N8423" i="10"/>
  <c r="N8424" i="10"/>
  <c r="N8425" i="10"/>
  <c r="N8426" i="10"/>
  <c r="N8427" i="10"/>
  <c r="N8428" i="10"/>
  <c r="N8429" i="10"/>
  <c r="N8430" i="10"/>
  <c r="N8431" i="10"/>
  <c r="N8432" i="10"/>
  <c r="N8433" i="10"/>
  <c r="N8434" i="10"/>
  <c r="N8435" i="10"/>
  <c r="N8436" i="10"/>
  <c r="N8437" i="10"/>
  <c r="N8438" i="10"/>
  <c r="N8439" i="10"/>
  <c r="N8440" i="10"/>
  <c r="N8441" i="10"/>
  <c r="N8442" i="10"/>
  <c r="N8443" i="10"/>
  <c r="N8444" i="10"/>
  <c r="N8445" i="10"/>
  <c r="N8446" i="10"/>
  <c r="N8447" i="10"/>
  <c r="N8448" i="10"/>
  <c r="N8449" i="10"/>
  <c r="N8450" i="10"/>
  <c r="N8451" i="10"/>
  <c r="N8452" i="10"/>
  <c r="N8453" i="10"/>
  <c r="N8454" i="10"/>
  <c r="N8455" i="10"/>
  <c r="N8456" i="10"/>
  <c r="N8457" i="10"/>
  <c r="N8458" i="10"/>
  <c r="N8459" i="10"/>
  <c r="N8460" i="10"/>
  <c r="N8461" i="10"/>
  <c r="N8462" i="10"/>
  <c r="N8463" i="10"/>
  <c r="N8464" i="10"/>
  <c r="N8465" i="10"/>
  <c r="N8466" i="10"/>
  <c r="N8467" i="10"/>
  <c r="N8468" i="10"/>
  <c r="N8469" i="10"/>
  <c r="N8470" i="10"/>
  <c r="N8471" i="10"/>
  <c r="N8472" i="10"/>
  <c r="N8473" i="10"/>
  <c r="N8474" i="10"/>
  <c r="N8475" i="10"/>
  <c r="N8476" i="10"/>
  <c r="N8477" i="10"/>
  <c r="N8478" i="10"/>
  <c r="N8479" i="10"/>
  <c r="N8480" i="10"/>
  <c r="N8481" i="10"/>
  <c r="N8482" i="10"/>
  <c r="N8483" i="10"/>
  <c r="N8484" i="10"/>
  <c r="N8485" i="10"/>
  <c r="N8486" i="10"/>
  <c r="N8487" i="10"/>
  <c r="N8488" i="10"/>
  <c r="N8489" i="10"/>
  <c r="N8490" i="10"/>
  <c r="N8491" i="10"/>
  <c r="N8492" i="10"/>
  <c r="N8493" i="10"/>
  <c r="N8494" i="10"/>
  <c r="N8495" i="10"/>
  <c r="N8496" i="10"/>
  <c r="N8497" i="10"/>
  <c r="N8498" i="10"/>
  <c r="N8499" i="10"/>
  <c r="N8500" i="10"/>
  <c r="N8501" i="10"/>
  <c r="N8502" i="10"/>
  <c r="N8503" i="10"/>
  <c r="N8504" i="10"/>
  <c r="N8505" i="10"/>
  <c r="N8506" i="10"/>
  <c r="N8507" i="10"/>
  <c r="N8508" i="10"/>
  <c r="N8509" i="10"/>
  <c r="N8510" i="10"/>
  <c r="N8511" i="10"/>
  <c r="N8512" i="10"/>
  <c r="N8513" i="10"/>
  <c r="N8514" i="10"/>
  <c r="N8515" i="10"/>
  <c r="N8516" i="10"/>
  <c r="N8517" i="10"/>
  <c r="N8518" i="10"/>
  <c r="N8519" i="10"/>
  <c r="N8520" i="10"/>
  <c r="N8521" i="10"/>
  <c r="N8522" i="10"/>
  <c r="N8523" i="10"/>
  <c r="N8524" i="10"/>
  <c r="N8525" i="10"/>
  <c r="N8526" i="10"/>
  <c r="N8527" i="10"/>
  <c r="N8528" i="10"/>
  <c r="N8529" i="10"/>
  <c r="N8530" i="10"/>
  <c r="N8531" i="10"/>
  <c r="N8532" i="10"/>
  <c r="N8533" i="10"/>
  <c r="N8534" i="10"/>
  <c r="N8535" i="10"/>
  <c r="N8536" i="10"/>
  <c r="N8537" i="10"/>
  <c r="N8538" i="10"/>
  <c r="N8539" i="10"/>
  <c r="N8540" i="10"/>
  <c r="N8541" i="10"/>
  <c r="N8542" i="10"/>
  <c r="N8543" i="10"/>
  <c r="N8544" i="10"/>
  <c r="N8545" i="10"/>
  <c r="N8546" i="10"/>
  <c r="N8547" i="10"/>
  <c r="N8548" i="10"/>
  <c r="N8549" i="10"/>
  <c r="N8550" i="10"/>
  <c r="N8551" i="10"/>
  <c r="N8552" i="10"/>
  <c r="N8553" i="10"/>
  <c r="N8554" i="10"/>
  <c r="N8555" i="10"/>
  <c r="N8556" i="10"/>
  <c r="N8557" i="10"/>
  <c r="N8558" i="10"/>
  <c r="N8559" i="10"/>
  <c r="N8560" i="10"/>
  <c r="N8561" i="10"/>
  <c r="N8562" i="10"/>
  <c r="N8563" i="10"/>
  <c r="N8564" i="10"/>
  <c r="N8565" i="10"/>
  <c r="N8566" i="10"/>
  <c r="N8567" i="10"/>
  <c r="N8568" i="10"/>
  <c r="N8569" i="10"/>
  <c r="N8570" i="10"/>
  <c r="N8571" i="10"/>
  <c r="N8572" i="10"/>
  <c r="N8573" i="10"/>
  <c r="N8574" i="10"/>
  <c r="N8575" i="10"/>
  <c r="N8576" i="10"/>
  <c r="N8577" i="10"/>
  <c r="N8578" i="10"/>
  <c r="N8579" i="10"/>
  <c r="N8580" i="10"/>
  <c r="N8581" i="10"/>
  <c r="N8582" i="10"/>
  <c r="N8583" i="10"/>
  <c r="N8584" i="10"/>
  <c r="N8585" i="10"/>
  <c r="N8586" i="10"/>
  <c r="N8587" i="10"/>
  <c r="N8588" i="10"/>
  <c r="N8589" i="10"/>
  <c r="N8590" i="10"/>
  <c r="N8591" i="10"/>
  <c r="N8592" i="10"/>
  <c r="N8593" i="10"/>
  <c r="N8594" i="10"/>
  <c r="N8595" i="10"/>
  <c r="N8596" i="10"/>
  <c r="N8597" i="10"/>
  <c r="N8598" i="10"/>
  <c r="N8599" i="10"/>
  <c r="N8600" i="10"/>
  <c r="N8601" i="10"/>
  <c r="N8602" i="10"/>
  <c r="N8603" i="10"/>
  <c r="N8604" i="10"/>
  <c r="N8605" i="10"/>
  <c r="N8606" i="10"/>
  <c r="N8607" i="10"/>
  <c r="N8608" i="10"/>
  <c r="N8609" i="10"/>
  <c r="N8610" i="10"/>
  <c r="N8611" i="10"/>
  <c r="N8612" i="10"/>
  <c r="N8613" i="10"/>
  <c r="N8614" i="10"/>
  <c r="N8615" i="10"/>
  <c r="N8616" i="10"/>
  <c r="N8617" i="10"/>
  <c r="N8618" i="10"/>
  <c r="N8619" i="10"/>
  <c r="N8620" i="10"/>
  <c r="N8621" i="10"/>
  <c r="N8622" i="10"/>
  <c r="N8623" i="10"/>
  <c r="N8624" i="10"/>
  <c r="N8625" i="10"/>
  <c r="N8626" i="10"/>
  <c r="N8627" i="10"/>
  <c r="N8628" i="10"/>
  <c r="N8629" i="10"/>
  <c r="N8630" i="10"/>
  <c r="N8631" i="10"/>
  <c r="N8632" i="10"/>
  <c r="N8633" i="10"/>
  <c r="N8634" i="10"/>
  <c r="N8635" i="10"/>
  <c r="N8636" i="10"/>
  <c r="N8637" i="10"/>
  <c r="N8638" i="10"/>
  <c r="N8639" i="10"/>
  <c r="N8640" i="10"/>
  <c r="N8641" i="10"/>
  <c r="N8642" i="10"/>
  <c r="N8643" i="10"/>
  <c r="N8644" i="10"/>
  <c r="N8645" i="10"/>
  <c r="N8646" i="10"/>
  <c r="N8647" i="10"/>
  <c r="N8648" i="10"/>
  <c r="N8649" i="10"/>
  <c r="N8650" i="10"/>
  <c r="N8651" i="10"/>
  <c r="N8652" i="10"/>
  <c r="N8653" i="10"/>
  <c r="N8654" i="10"/>
  <c r="N8655" i="10"/>
  <c r="N8656" i="10"/>
  <c r="N8657" i="10"/>
  <c r="N8658" i="10"/>
  <c r="N8659" i="10"/>
  <c r="N8660" i="10"/>
  <c r="N8661" i="10"/>
  <c r="N8662" i="10"/>
  <c r="N8663" i="10"/>
  <c r="N8664" i="10"/>
  <c r="N8665" i="10"/>
  <c r="N8666" i="10"/>
  <c r="N8667" i="10"/>
  <c r="N8668" i="10"/>
  <c r="N8669" i="10"/>
  <c r="N8670" i="10"/>
  <c r="N8671" i="10"/>
  <c r="N8672" i="10"/>
  <c r="N8673" i="10"/>
  <c r="N8674" i="10"/>
  <c r="N8675" i="10"/>
  <c r="N8676" i="10"/>
  <c r="N8677" i="10"/>
  <c r="N8678" i="10"/>
  <c r="N8679" i="10"/>
  <c r="N8680" i="10"/>
  <c r="N8681" i="10"/>
  <c r="N8682" i="10"/>
  <c r="N8683" i="10"/>
  <c r="N8684" i="10"/>
  <c r="N8685" i="10"/>
  <c r="N8686" i="10"/>
  <c r="N8687" i="10"/>
  <c r="N8688" i="10"/>
  <c r="N8689" i="10"/>
  <c r="N8690" i="10"/>
  <c r="N8691" i="10"/>
  <c r="N8692" i="10"/>
  <c r="N8693" i="10"/>
  <c r="N8694" i="10"/>
  <c r="N8695" i="10"/>
  <c r="N8696" i="10"/>
  <c r="N8697" i="10"/>
  <c r="N8698" i="10"/>
  <c r="N8699" i="10"/>
  <c r="N8700" i="10"/>
  <c r="N8701" i="10"/>
  <c r="N8702" i="10"/>
  <c r="N8703" i="10"/>
  <c r="N8704" i="10"/>
  <c r="N8705" i="10"/>
  <c r="N8706" i="10"/>
  <c r="N8707" i="10"/>
  <c r="N8708" i="10"/>
  <c r="N8709" i="10"/>
  <c r="N8710" i="10"/>
  <c r="N8711" i="10"/>
  <c r="N8712" i="10"/>
  <c r="N8713" i="10"/>
  <c r="N8714" i="10"/>
  <c r="N8715" i="10"/>
  <c r="N8716" i="10"/>
  <c r="N8717" i="10"/>
  <c r="N8718" i="10"/>
  <c r="N8719" i="10"/>
  <c r="N8720" i="10"/>
  <c r="N8721" i="10"/>
  <c r="N8722" i="10"/>
  <c r="N8723" i="10"/>
  <c r="N8724" i="10"/>
  <c r="N8725" i="10"/>
  <c r="N8726" i="10"/>
  <c r="N8727" i="10"/>
  <c r="N8728" i="10"/>
  <c r="N8729" i="10"/>
  <c r="N8730" i="10"/>
  <c r="N8731" i="10"/>
  <c r="N8732" i="10"/>
  <c r="N8733" i="10"/>
  <c r="N8734" i="10"/>
  <c r="N8735" i="10"/>
  <c r="N8736" i="10"/>
  <c r="N8737" i="10"/>
  <c r="N8738" i="10"/>
  <c r="N8739" i="10"/>
  <c r="N8740" i="10"/>
  <c r="N8741" i="10"/>
  <c r="N8742" i="10"/>
  <c r="N8743" i="10"/>
  <c r="N8744" i="10"/>
  <c r="N8745" i="10"/>
  <c r="N8746" i="10"/>
  <c r="N8747" i="10"/>
  <c r="N8748" i="10"/>
  <c r="N8749" i="10"/>
  <c r="N8750" i="10"/>
  <c r="N8751" i="10"/>
  <c r="N8752" i="10"/>
  <c r="N8753" i="10"/>
  <c r="N8754" i="10"/>
  <c r="N8755" i="10"/>
  <c r="N8756" i="10"/>
  <c r="N8757" i="10"/>
  <c r="N8758" i="10"/>
  <c r="N8759" i="10"/>
  <c r="N8760" i="10"/>
  <c r="N8761" i="10"/>
  <c r="N8762" i="10"/>
  <c r="N8763" i="10"/>
  <c r="N8764" i="10"/>
  <c r="N8765" i="10"/>
  <c r="N8766" i="10"/>
  <c r="N8767" i="10"/>
  <c r="N8768" i="10"/>
  <c r="N8769" i="10"/>
  <c r="N8770" i="10"/>
  <c r="N8771" i="10"/>
  <c r="N8772" i="10"/>
  <c r="N8773" i="10"/>
  <c r="N8774" i="10"/>
  <c r="N8775" i="10"/>
  <c r="N8776" i="10"/>
  <c r="N8777" i="10"/>
  <c r="N8778" i="10"/>
  <c r="N8779" i="10"/>
  <c r="N8780" i="10"/>
  <c r="N8781" i="10"/>
  <c r="N8782" i="10"/>
  <c r="N8783" i="10"/>
  <c r="N8784" i="10"/>
  <c r="N8785" i="10"/>
  <c r="N8786" i="10"/>
  <c r="N8787" i="10"/>
  <c r="N8788" i="10"/>
  <c r="N8789" i="10"/>
  <c r="N8790" i="10"/>
  <c r="N8791" i="10"/>
  <c r="N8792" i="10"/>
  <c r="N8793" i="10"/>
  <c r="N8794" i="10"/>
  <c r="N8795" i="10"/>
  <c r="N8796" i="10"/>
  <c r="N8797" i="10"/>
  <c r="N8798" i="10"/>
  <c r="N8799" i="10"/>
  <c r="N8800" i="10"/>
  <c r="N8801" i="10"/>
  <c r="N8802" i="10"/>
  <c r="N8803" i="10"/>
  <c r="N8804" i="10"/>
  <c r="N8805" i="10"/>
  <c r="N8806" i="10"/>
  <c r="N8807" i="10"/>
  <c r="N8808" i="10"/>
  <c r="N8809" i="10"/>
  <c r="N8810" i="10"/>
  <c r="N8811" i="10"/>
  <c r="N8812" i="10"/>
  <c r="N8813" i="10"/>
  <c r="N8814" i="10"/>
  <c r="N8815" i="10"/>
  <c r="N8816" i="10"/>
  <c r="N8817" i="10"/>
  <c r="N8818" i="10"/>
  <c r="N8819" i="10"/>
  <c r="N8820" i="10"/>
  <c r="N8821" i="10"/>
  <c r="N8822" i="10"/>
  <c r="N8823" i="10"/>
  <c r="N8824" i="10"/>
  <c r="N8825" i="10"/>
  <c r="N8826" i="10"/>
  <c r="N8827" i="10"/>
  <c r="N8828" i="10"/>
  <c r="N8829" i="10"/>
  <c r="N8830" i="10"/>
  <c r="N8831" i="10"/>
  <c r="N8832" i="10"/>
  <c r="N8833" i="10"/>
  <c r="N8834" i="10"/>
  <c r="N8835" i="10"/>
  <c r="N8836" i="10"/>
  <c r="N8837" i="10"/>
  <c r="N8838" i="10"/>
  <c r="N8839" i="10"/>
  <c r="N8840" i="10"/>
  <c r="N8841" i="10"/>
  <c r="N8842" i="10"/>
  <c r="N8843" i="10"/>
  <c r="N8844" i="10"/>
  <c r="N8845" i="10"/>
  <c r="N8846" i="10"/>
  <c r="N8847" i="10"/>
  <c r="N8848" i="10"/>
  <c r="N8849" i="10"/>
  <c r="N8850" i="10"/>
  <c r="N8851" i="10"/>
  <c r="N8852" i="10"/>
  <c r="N8853" i="10"/>
  <c r="N8854" i="10"/>
  <c r="N8855" i="10"/>
  <c r="N8856" i="10"/>
  <c r="N8857" i="10"/>
  <c r="N8858" i="10"/>
  <c r="N8859" i="10"/>
  <c r="N8860" i="10"/>
  <c r="N8861" i="10"/>
  <c r="N8862" i="10"/>
  <c r="N8863" i="10"/>
  <c r="N8864" i="10"/>
  <c r="N8865" i="10"/>
  <c r="N8866" i="10"/>
  <c r="N8867" i="10"/>
  <c r="N8868" i="10"/>
  <c r="N8869" i="10"/>
  <c r="N8870" i="10"/>
  <c r="N8871" i="10"/>
  <c r="N8872" i="10"/>
  <c r="N8873" i="10"/>
  <c r="N8874" i="10"/>
  <c r="N8875" i="10"/>
  <c r="N8876" i="10"/>
  <c r="N8877" i="10"/>
  <c r="N8878" i="10"/>
  <c r="N8879" i="10"/>
  <c r="N8880" i="10"/>
  <c r="N8881" i="10"/>
  <c r="N8882" i="10"/>
  <c r="N8883" i="10"/>
  <c r="N8884" i="10"/>
  <c r="N8885" i="10"/>
  <c r="N8886" i="10"/>
  <c r="N8887" i="10"/>
  <c r="N8888" i="10"/>
  <c r="N8889" i="10"/>
  <c r="N8890" i="10"/>
  <c r="N8891" i="10"/>
  <c r="N8892" i="10"/>
  <c r="N8893" i="10"/>
  <c r="N8894" i="10"/>
  <c r="N8895" i="10"/>
  <c r="N8896" i="10"/>
  <c r="N8897" i="10"/>
  <c r="N8898" i="10"/>
  <c r="N8899" i="10"/>
  <c r="N8900" i="10"/>
  <c r="N8901" i="10"/>
  <c r="N8902" i="10"/>
  <c r="N8903" i="10"/>
  <c r="N8904" i="10"/>
  <c r="N8905" i="10"/>
  <c r="N8906" i="10"/>
  <c r="N8907" i="10"/>
  <c r="N8908" i="10"/>
  <c r="N8909" i="10"/>
  <c r="N8910" i="10"/>
  <c r="N8911" i="10"/>
  <c r="N8912" i="10"/>
  <c r="N8913" i="10"/>
  <c r="N8914" i="10"/>
  <c r="N8915" i="10"/>
  <c r="N8916" i="10"/>
  <c r="N8917" i="10"/>
  <c r="N8918" i="10"/>
  <c r="N8919" i="10"/>
  <c r="N8920" i="10"/>
  <c r="N8921" i="10"/>
  <c r="N8922" i="10"/>
  <c r="N8923" i="10"/>
  <c r="N8924" i="10"/>
  <c r="N8925" i="10"/>
  <c r="N8926" i="10"/>
  <c r="N8927" i="10"/>
  <c r="N8928" i="10"/>
  <c r="N8929" i="10"/>
  <c r="N8930" i="10"/>
  <c r="N8931" i="10"/>
  <c r="N8932" i="10"/>
  <c r="N8933" i="10"/>
  <c r="N8934" i="10"/>
  <c r="N8935" i="10"/>
  <c r="N8936" i="10"/>
  <c r="N8937" i="10"/>
  <c r="N8938" i="10"/>
  <c r="N8939" i="10"/>
  <c r="N8940" i="10"/>
  <c r="N8941" i="10"/>
  <c r="N8942" i="10"/>
  <c r="N8943" i="10"/>
  <c r="N8944" i="10"/>
  <c r="N8945" i="10"/>
  <c r="N8946" i="10"/>
  <c r="N8947" i="10"/>
  <c r="N8948" i="10"/>
  <c r="N8949" i="10"/>
  <c r="N8950" i="10"/>
  <c r="N8951" i="10"/>
  <c r="N8952" i="10"/>
  <c r="N8953" i="10"/>
  <c r="N8954" i="10"/>
  <c r="N8955" i="10"/>
  <c r="N8956" i="10"/>
  <c r="N8957" i="10"/>
  <c r="N8958" i="10"/>
  <c r="N8959" i="10"/>
  <c r="N8960" i="10"/>
  <c r="N8961" i="10"/>
  <c r="N8962" i="10"/>
  <c r="N8963" i="10"/>
  <c r="N8964" i="10"/>
  <c r="N8965" i="10"/>
  <c r="N8966" i="10"/>
  <c r="N8967" i="10"/>
  <c r="N8968" i="10"/>
  <c r="N8969" i="10"/>
  <c r="N8970" i="10"/>
  <c r="N8971" i="10"/>
  <c r="N8972" i="10"/>
  <c r="N8973" i="10"/>
  <c r="N8974" i="10"/>
  <c r="N8975" i="10"/>
  <c r="N8976" i="10"/>
  <c r="N8977" i="10"/>
  <c r="N8978" i="10"/>
  <c r="N8979" i="10"/>
  <c r="N8980" i="10"/>
  <c r="N8981" i="10"/>
  <c r="N8982" i="10"/>
  <c r="N8983" i="10"/>
  <c r="N8984" i="10"/>
  <c r="N8985" i="10"/>
  <c r="N8986" i="10"/>
  <c r="N8987" i="10"/>
  <c r="N8988" i="10"/>
  <c r="N8989" i="10"/>
  <c r="N8990" i="10"/>
  <c r="N8991" i="10"/>
  <c r="N8992" i="10"/>
  <c r="N8993" i="10"/>
  <c r="N8994" i="10"/>
  <c r="N8995" i="10"/>
  <c r="N8996" i="10"/>
  <c r="N8997" i="10"/>
  <c r="N8998" i="10"/>
  <c r="N8999" i="10"/>
  <c r="N9000" i="10"/>
  <c r="N9001" i="10"/>
  <c r="N9002" i="10"/>
  <c r="N9003" i="10"/>
  <c r="N9004" i="10"/>
  <c r="N9005" i="10"/>
  <c r="N9006" i="10"/>
  <c r="N9007" i="10"/>
  <c r="N9008" i="10"/>
  <c r="N9009" i="10"/>
  <c r="N9010" i="10"/>
  <c r="N9011" i="10"/>
  <c r="N9012" i="10"/>
  <c r="N9013" i="10"/>
  <c r="N9014" i="10"/>
  <c r="N9015" i="10"/>
  <c r="N9016" i="10"/>
  <c r="N9017" i="10"/>
  <c r="N9018" i="10"/>
  <c r="N9019" i="10"/>
  <c r="N9020" i="10"/>
  <c r="N9021" i="10"/>
  <c r="N9022" i="10"/>
  <c r="N9023" i="10"/>
  <c r="N9024" i="10"/>
  <c r="N9025" i="10"/>
  <c r="N9026" i="10"/>
  <c r="N9027" i="10"/>
  <c r="N9028" i="10"/>
  <c r="N9029" i="10"/>
  <c r="N9030" i="10"/>
  <c r="N9031" i="10"/>
  <c r="N9032" i="10"/>
  <c r="N9033" i="10"/>
  <c r="N9034" i="10"/>
  <c r="N9035" i="10"/>
  <c r="N9036" i="10"/>
  <c r="N9037" i="10"/>
  <c r="N9038" i="10"/>
  <c r="N9039" i="10"/>
  <c r="N9040" i="10"/>
  <c r="N9041" i="10"/>
  <c r="N9042" i="10"/>
  <c r="N9043" i="10"/>
  <c r="N9044" i="10"/>
  <c r="N9045" i="10"/>
  <c r="N9046" i="10"/>
  <c r="N9047" i="10"/>
  <c r="N9048" i="10"/>
  <c r="N9049" i="10"/>
  <c r="N9050" i="10"/>
  <c r="N9051" i="10"/>
  <c r="N9052" i="10"/>
  <c r="N9053" i="10"/>
  <c r="N9054" i="10"/>
  <c r="N9055" i="10"/>
  <c r="N9056" i="10"/>
  <c r="N9057" i="10"/>
  <c r="N9058" i="10"/>
  <c r="N9059" i="10"/>
  <c r="N9060" i="10"/>
  <c r="N9061" i="10"/>
  <c r="N9062" i="10"/>
  <c r="N9063" i="10"/>
  <c r="N9064" i="10"/>
  <c r="N9065" i="10"/>
  <c r="N9066" i="10"/>
  <c r="N9067" i="10"/>
  <c r="N9068" i="10"/>
  <c r="N9069" i="10"/>
  <c r="N9070" i="10"/>
  <c r="N9071" i="10"/>
  <c r="N9072" i="10"/>
  <c r="N9073" i="10"/>
  <c r="N9074" i="10"/>
  <c r="N9075" i="10"/>
  <c r="N9076" i="10"/>
  <c r="N9077" i="10"/>
  <c r="N9078" i="10"/>
  <c r="N9079" i="10"/>
  <c r="N9080" i="10"/>
  <c r="N9081" i="10"/>
  <c r="N9082" i="10"/>
  <c r="N9083" i="10"/>
  <c r="N9084" i="10"/>
  <c r="N9085" i="10"/>
  <c r="N9086" i="10"/>
  <c r="N9087" i="10"/>
  <c r="N9088" i="10"/>
  <c r="N9089" i="10"/>
  <c r="N9090" i="10"/>
  <c r="N9091" i="10"/>
  <c r="N9092" i="10"/>
  <c r="N9093" i="10"/>
  <c r="N9094" i="10"/>
  <c r="N9095" i="10"/>
  <c r="N9096" i="10"/>
  <c r="N9097" i="10"/>
  <c r="N9098" i="10"/>
  <c r="N9099" i="10"/>
  <c r="N9100" i="10"/>
  <c r="N9101" i="10"/>
  <c r="N9102" i="10"/>
  <c r="N9103" i="10"/>
  <c r="N9104" i="10"/>
  <c r="N9105" i="10"/>
  <c r="N9106" i="10"/>
  <c r="N9107" i="10"/>
  <c r="N9108" i="10"/>
  <c r="N9109" i="10"/>
  <c r="N9110" i="10"/>
  <c r="N9111" i="10"/>
  <c r="N9112" i="10"/>
  <c r="N9113" i="10"/>
  <c r="N9114" i="10"/>
  <c r="N9115" i="10"/>
  <c r="N9116" i="10"/>
  <c r="N9117" i="10"/>
  <c r="N9118" i="10"/>
  <c r="N9119" i="10"/>
  <c r="N9120" i="10"/>
  <c r="N9121" i="10"/>
  <c r="N9122" i="10"/>
  <c r="N9123" i="10"/>
  <c r="N9124" i="10"/>
  <c r="N9125" i="10"/>
  <c r="N9126" i="10"/>
  <c r="N9127" i="10"/>
  <c r="N9128" i="10"/>
  <c r="N9129" i="10"/>
  <c r="N9130" i="10"/>
  <c r="N9131" i="10"/>
  <c r="N9132" i="10"/>
  <c r="N9133" i="10"/>
  <c r="N9134" i="10"/>
  <c r="N9135" i="10"/>
  <c r="N9136" i="10"/>
  <c r="N9137" i="10"/>
  <c r="N9138" i="10"/>
  <c r="N9139" i="10"/>
  <c r="N9140" i="10"/>
  <c r="N9141" i="10"/>
  <c r="N9142" i="10"/>
  <c r="N9143" i="10"/>
  <c r="N9144" i="10"/>
  <c r="N9145" i="10"/>
  <c r="N9146" i="10"/>
  <c r="N9147" i="10"/>
  <c r="N9148" i="10"/>
  <c r="N9149" i="10"/>
  <c r="N9150" i="10"/>
  <c r="N9151" i="10"/>
  <c r="N9152" i="10"/>
  <c r="N9153" i="10"/>
  <c r="N9154" i="10"/>
  <c r="N9155" i="10"/>
  <c r="N9156" i="10"/>
  <c r="N9157" i="10"/>
  <c r="N9158" i="10"/>
  <c r="N9159" i="10"/>
  <c r="N9160" i="10"/>
  <c r="N9161" i="10"/>
  <c r="N9162" i="10"/>
  <c r="N9163" i="10"/>
  <c r="N9164" i="10"/>
  <c r="N9165" i="10"/>
  <c r="N9166" i="10"/>
  <c r="N9167" i="10"/>
  <c r="N9168" i="10"/>
  <c r="N9169" i="10"/>
  <c r="N9170" i="10"/>
  <c r="N9171" i="10"/>
  <c r="N9172" i="10"/>
  <c r="N9173" i="10"/>
  <c r="N9174" i="10"/>
  <c r="N9175" i="10"/>
  <c r="N9176" i="10"/>
  <c r="N9177" i="10"/>
  <c r="N9178" i="10"/>
  <c r="N9179" i="10"/>
  <c r="N9180" i="10"/>
  <c r="N9181" i="10"/>
  <c r="N9182" i="10"/>
  <c r="N9183" i="10"/>
  <c r="N9184" i="10"/>
  <c r="N9185" i="10"/>
  <c r="N9186" i="10"/>
  <c r="N9187" i="10"/>
  <c r="N9188" i="10"/>
  <c r="N9189" i="10"/>
  <c r="N9190" i="10"/>
  <c r="N9191" i="10"/>
  <c r="N9192" i="10"/>
  <c r="N9193" i="10"/>
  <c r="N9194" i="10"/>
  <c r="N9195" i="10"/>
  <c r="N9196" i="10"/>
  <c r="N9197" i="10"/>
  <c r="N9198" i="10"/>
  <c r="N9199" i="10"/>
  <c r="N9200" i="10"/>
  <c r="N9201" i="10"/>
  <c r="N9202" i="10"/>
  <c r="N9203" i="10"/>
  <c r="N9204" i="10"/>
  <c r="N9205" i="10"/>
  <c r="N9206" i="10"/>
  <c r="N9207" i="10"/>
  <c r="N9208" i="10"/>
  <c r="N9209" i="10"/>
  <c r="N9210" i="10"/>
  <c r="N9211" i="10"/>
  <c r="N9212" i="10"/>
  <c r="N9213" i="10"/>
  <c r="N9214" i="10"/>
  <c r="N9215" i="10"/>
  <c r="N9216" i="10"/>
  <c r="N9217" i="10"/>
  <c r="N9218" i="10"/>
  <c r="N9219" i="10"/>
  <c r="N9220" i="10"/>
  <c r="N9221" i="10"/>
  <c r="N9222" i="10"/>
  <c r="N9223" i="10"/>
  <c r="N9224" i="10"/>
  <c r="N9225" i="10"/>
  <c r="N9226" i="10"/>
  <c r="N9227" i="10"/>
  <c r="N9228" i="10"/>
  <c r="N9229" i="10"/>
  <c r="N9230" i="10"/>
  <c r="N9231" i="10"/>
  <c r="N9232" i="10"/>
  <c r="N9233" i="10"/>
  <c r="N9234" i="10"/>
  <c r="N9235" i="10"/>
  <c r="N9236" i="10"/>
  <c r="N9237" i="10"/>
  <c r="N9238" i="10"/>
  <c r="N9239" i="10"/>
  <c r="N9240" i="10"/>
  <c r="N9241" i="10"/>
  <c r="N9242" i="10"/>
  <c r="N9243" i="10"/>
  <c r="N9244" i="10"/>
  <c r="N9245" i="10"/>
  <c r="N9246" i="10"/>
  <c r="N9247" i="10"/>
  <c r="N9248" i="10"/>
  <c r="N9249" i="10"/>
  <c r="N9250" i="10"/>
  <c r="N9251" i="10"/>
  <c r="N9252" i="10"/>
  <c r="N9253" i="10"/>
  <c r="N9254" i="10"/>
  <c r="N9255" i="10"/>
  <c r="N9256" i="10"/>
  <c r="N9257" i="10"/>
  <c r="N9258" i="10"/>
  <c r="N9259" i="10"/>
  <c r="N9260" i="10"/>
  <c r="N9261" i="10"/>
  <c r="N9262" i="10"/>
  <c r="N9263" i="10"/>
  <c r="N9264" i="10"/>
  <c r="N9265" i="10"/>
  <c r="N9266" i="10"/>
  <c r="N9267" i="10"/>
  <c r="N9268" i="10"/>
  <c r="N9269" i="10"/>
  <c r="N9270" i="10"/>
  <c r="N9271" i="10"/>
  <c r="N9272" i="10"/>
  <c r="N9273" i="10"/>
  <c r="N9274" i="10"/>
  <c r="N9275" i="10"/>
  <c r="N9276" i="10"/>
  <c r="N9277" i="10"/>
  <c r="N9278" i="10"/>
  <c r="N9279" i="10"/>
  <c r="N9280" i="10"/>
  <c r="N9281" i="10"/>
  <c r="N9282" i="10"/>
  <c r="N9283" i="10"/>
  <c r="N9284" i="10"/>
  <c r="N9285" i="10"/>
  <c r="N9286" i="10"/>
  <c r="N9287" i="10"/>
  <c r="N9288" i="10"/>
  <c r="N9289" i="10"/>
  <c r="N9290" i="10"/>
  <c r="N9291" i="10"/>
  <c r="N9292" i="10"/>
  <c r="N9293" i="10"/>
  <c r="N9294" i="10"/>
  <c r="N9295" i="10"/>
  <c r="N9296" i="10"/>
  <c r="N9297" i="10"/>
  <c r="N9298" i="10"/>
  <c r="N9299" i="10"/>
  <c r="N9300" i="10"/>
  <c r="N9301" i="10"/>
  <c r="N9302" i="10"/>
  <c r="N9303" i="10"/>
  <c r="N9304" i="10"/>
  <c r="N9305" i="10"/>
  <c r="N9306" i="10"/>
  <c r="N9307" i="10"/>
  <c r="N9308" i="10"/>
  <c r="N9309" i="10"/>
  <c r="N9310" i="10"/>
  <c r="N9311" i="10"/>
  <c r="N9312" i="10"/>
  <c r="N9313" i="10"/>
  <c r="N9314" i="10"/>
  <c r="N9315" i="10"/>
  <c r="N9316" i="10"/>
  <c r="N9317" i="10"/>
  <c r="N9318" i="10"/>
  <c r="N9319" i="10"/>
  <c r="N9320" i="10"/>
  <c r="N9321" i="10"/>
  <c r="N9322" i="10"/>
  <c r="N9323" i="10"/>
  <c r="N9324" i="10"/>
  <c r="N9325" i="10"/>
  <c r="N9326" i="10"/>
  <c r="N9327" i="10"/>
  <c r="N9328" i="10"/>
  <c r="N9329" i="10"/>
  <c r="N9330" i="10"/>
  <c r="N9331" i="10"/>
  <c r="N9332" i="10"/>
  <c r="N9333" i="10"/>
  <c r="N9334" i="10"/>
  <c r="N9335" i="10"/>
  <c r="N9336" i="10"/>
  <c r="N9337" i="10"/>
  <c r="N9338" i="10"/>
  <c r="N9339" i="10"/>
  <c r="N9340" i="10"/>
  <c r="N9341" i="10"/>
  <c r="N9342" i="10"/>
  <c r="N9343" i="10"/>
  <c r="N9344" i="10"/>
  <c r="N9345" i="10"/>
  <c r="N9346" i="10"/>
  <c r="N9347" i="10"/>
  <c r="N9348" i="10"/>
  <c r="N9349" i="10"/>
  <c r="N9350" i="10"/>
  <c r="N9351" i="10"/>
  <c r="N9352" i="10"/>
  <c r="N9353" i="10"/>
  <c r="N9354" i="10"/>
  <c r="N9355" i="10"/>
  <c r="N9356" i="10"/>
  <c r="N9357" i="10"/>
  <c r="N9358" i="10"/>
  <c r="N9359" i="10"/>
  <c r="N9360" i="10"/>
  <c r="N9361" i="10"/>
  <c r="N9362" i="10"/>
  <c r="N9363" i="10"/>
  <c r="N9364" i="10"/>
  <c r="N9365" i="10"/>
  <c r="N9366" i="10"/>
  <c r="N9367" i="10"/>
  <c r="N9368" i="10"/>
  <c r="N9369" i="10"/>
  <c r="N9370" i="10"/>
  <c r="N9371" i="10"/>
  <c r="N9372" i="10"/>
  <c r="N9373" i="10"/>
  <c r="M2" i="10"/>
  <c r="M3" i="10"/>
  <c r="M4" i="10"/>
  <c r="M5" i="10"/>
  <c r="M6" i="10"/>
  <c r="M7" i="10"/>
  <c r="M8" i="10"/>
  <c r="M9" i="10"/>
  <c r="M10" i="10"/>
  <c r="M11" i="10"/>
  <c r="M12" i="10"/>
  <c r="M13" i="10"/>
  <c r="M14" i="10"/>
  <c r="M15" i="10"/>
  <c r="M16" i="10"/>
  <c r="M17" i="10"/>
  <c r="M18" i="10"/>
  <c r="M19" i="10"/>
  <c r="M20" i="10"/>
  <c r="M21" i="10"/>
  <c r="M22" i="10"/>
  <c r="M23" i="10"/>
  <c r="M24" i="10"/>
  <c r="M25" i="10"/>
  <c r="M26" i="10"/>
  <c r="M27" i="10"/>
  <c r="M28" i="10"/>
  <c r="M29" i="10"/>
  <c r="M30" i="10"/>
  <c r="M31" i="10"/>
  <c r="M32" i="10"/>
  <c r="M33" i="10"/>
  <c r="M34" i="10"/>
  <c r="M35" i="10"/>
  <c r="M36" i="10"/>
  <c r="M37" i="10"/>
  <c r="M38" i="10"/>
  <c r="M39" i="10"/>
  <c r="M40" i="10"/>
  <c r="M41" i="10"/>
  <c r="M42" i="10"/>
  <c r="M43" i="10"/>
  <c r="M44" i="10"/>
  <c r="M45" i="10"/>
  <c r="M46" i="10"/>
  <c r="M47" i="10"/>
  <c r="M48" i="10"/>
  <c r="M49" i="10"/>
  <c r="M50" i="10"/>
  <c r="M51" i="10"/>
  <c r="M52" i="10"/>
  <c r="M53" i="10"/>
  <c r="M54" i="10"/>
  <c r="M55" i="10"/>
  <c r="M56" i="10"/>
  <c r="M57" i="10"/>
  <c r="M58" i="10"/>
  <c r="M59" i="10"/>
  <c r="M60" i="10"/>
  <c r="M61" i="10"/>
  <c r="M62" i="10"/>
  <c r="M63" i="10"/>
  <c r="M64" i="10"/>
  <c r="M65" i="10"/>
  <c r="M66" i="10"/>
  <c r="M67" i="10"/>
  <c r="M68" i="10"/>
  <c r="M69" i="10"/>
  <c r="M70" i="10"/>
  <c r="M71" i="10"/>
  <c r="M72" i="10"/>
  <c r="M73" i="10"/>
  <c r="M74" i="10"/>
  <c r="M75" i="10"/>
  <c r="M76" i="10"/>
  <c r="M77" i="10"/>
  <c r="M78" i="10"/>
  <c r="M79" i="10"/>
  <c r="M80" i="10"/>
  <c r="M81" i="10"/>
  <c r="M82" i="10"/>
  <c r="M83" i="10"/>
  <c r="M84" i="10"/>
  <c r="M85" i="10"/>
  <c r="M86" i="10"/>
  <c r="M87" i="10"/>
  <c r="M88" i="10"/>
  <c r="M89" i="10"/>
  <c r="M90" i="10"/>
  <c r="M91" i="10"/>
  <c r="M92" i="10"/>
  <c r="M93" i="10"/>
  <c r="M94" i="10"/>
  <c r="M95" i="10"/>
  <c r="M96" i="10"/>
  <c r="M97" i="10"/>
  <c r="M98" i="10"/>
  <c r="M99" i="10"/>
  <c r="M100" i="10"/>
  <c r="M101" i="10"/>
  <c r="M102" i="10"/>
  <c r="M103" i="10"/>
  <c r="M104" i="10"/>
  <c r="M105" i="10"/>
  <c r="M106" i="10"/>
  <c r="M107" i="10"/>
  <c r="M108" i="10"/>
  <c r="M109" i="10"/>
  <c r="M110" i="10"/>
  <c r="M111" i="10"/>
  <c r="M112" i="10"/>
  <c r="M113" i="10"/>
  <c r="M114" i="10"/>
  <c r="M115" i="10"/>
  <c r="M116" i="10"/>
  <c r="M117" i="10"/>
  <c r="M118" i="10"/>
  <c r="M119" i="10"/>
  <c r="M120" i="10"/>
  <c r="M121" i="10"/>
  <c r="M122" i="10"/>
  <c r="M123" i="10"/>
  <c r="M124" i="10"/>
  <c r="M125" i="10"/>
  <c r="M126" i="10"/>
  <c r="M127" i="10"/>
  <c r="M128" i="10"/>
  <c r="M129" i="10"/>
  <c r="M130" i="10"/>
  <c r="M131" i="10"/>
  <c r="M132" i="10"/>
  <c r="M133" i="10"/>
  <c r="M134" i="10"/>
  <c r="M135" i="10"/>
  <c r="M136" i="10"/>
  <c r="M137" i="10"/>
  <c r="M138" i="10"/>
  <c r="M139" i="10"/>
  <c r="M140" i="10"/>
  <c r="M141" i="10"/>
  <c r="M142" i="10"/>
  <c r="M143" i="10"/>
  <c r="M144" i="10"/>
  <c r="M145" i="10"/>
  <c r="M146" i="10"/>
  <c r="M147" i="10"/>
  <c r="M148" i="10"/>
  <c r="M149" i="10"/>
  <c r="M150" i="10"/>
  <c r="M151" i="10"/>
  <c r="M152" i="10"/>
  <c r="M153" i="10"/>
  <c r="M154" i="10"/>
  <c r="M155" i="10"/>
  <c r="M156" i="10"/>
  <c r="M157" i="10"/>
  <c r="M158" i="10"/>
  <c r="M159" i="10"/>
  <c r="M160" i="10"/>
  <c r="M161" i="10"/>
  <c r="M162" i="10"/>
  <c r="M163" i="10"/>
  <c r="M164" i="10"/>
  <c r="M165" i="10"/>
  <c r="M166" i="10"/>
  <c r="M167" i="10"/>
  <c r="M168" i="10"/>
  <c r="M169" i="10"/>
  <c r="M170" i="10"/>
  <c r="M171" i="10"/>
  <c r="M172" i="10"/>
  <c r="M173" i="10"/>
  <c r="M174" i="10"/>
  <c r="M175" i="10"/>
  <c r="M176" i="10"/>
  <c r="M177" i="10"/>
  <c r="M178" i="10"/>
  <c r="M179" i="10"/>
  <c r="M180" i="10"/>
  <c r="M181" i="10"/>
  <c r="M182" i="10"/>
  <c r="M183" i="10"/>
  <c r="M184" i="10"/>
  <c r="M185" i="10"/>
  <c r="M186" i="10"/>
  <c r="M187" i="10"/>
  <c r="M188" i="10"/>
  <c r="M189" i="10"/>
  <c r="M190" i="10"/>
  <c r="M191" i="10"/>
  <c r="M192" i="10"/>
  <c r="M193" i="10"/>
  <c r="M194" i="10"/>
  <c r="M195" i="10"/>
  <c r="M196" i="10"/>
  <c r="M197" i="10"/>
  <c r="M198" i="10"/>
  <c r="M199" i="10"/>
  <c r="M200" i="10"/>
  <c r="M201" i="10"/>
  <c r="M202" i="10"/>
  <c r="M203" i="10"/>
  <c r="M204" i="10"/>
  <c r="M205" i="10"/>
  <c r="M206" i="10"/>
  <c r="M207" i="10"/>
  <c r="M208" i="10"/>
  <c r="M209" i="10"/>
  <c r="M210" i="10"/>
  <c r="M211" i="10"/>
  <c r="M212" i="10"/>
  <c r="M213" i="10"/>
  <c r="M214" i="10"/>
  <c r="M215" i="10"/>
  <c r="M216" i="10"/>
  <c r="M217" i="10"/>
  <c r="M218" i="10"/>
  <c r="M219" i="10"/>
  <c r="M220" i="10"/>
  <c r="M221" i="10"/>
  <c r="M222" i="10"/>
  <c r="M223" i="10"/>
  <c r="M224" i="10"/>
  <c r="M225" i="10"/>
  <c r="M226" i="10"/>
  <c r="M227" i="10"/>
  <c r="M228" i="10"/>
  <c r="M229" i="10"/>
  <c r="M230" i="10"/>
  <c r="M231" i="10"/>
  <c r="M232" i="10"/>
  <c r="M233" i="10"/>
  <c r="M234" i="10"/>
  <c r="M235" i="10"/>
  <c r="M236" i="10"/>
  <c r="M237" i="10"/>
  <c r="M238" i="10"/>
  <c r="M239" i="10"/>
  <c r="M240" i="10"/>
  <c r="M241" i="10"/>
  <c r="M242" i="10"/>
  <c r="M243" i="10"/>
  <c r="M244" i="10"/>
  <c r="M245" i="10"/>
  <c r="M246" i="10"/>
  <c r="M247" i="10"/>
  <c r="M248" i="10"/>
  <c r="M249" i="10"/>
  <c r="M250" i="10"/>
  <c r="M251" i="10"/>
  <c r="M252" i="10"/>
  <c r="M253" i="10"/>
  <c r="M254" i="10"/>
  <c r="M255" i="10"/>
  <c r="M256" i="10"/>
  <c r="M257" i="10"/>
  <c r="M258" i="10"/>
  <c r="M259" i="10"/>
  <c r="M260" i="10"/>
  <c r="M261" i="10"/>
  <c r="M262" i="10"/>
  <c r="M263" i="10"/>
  <c r="M264" i="10"/>
  <c r="M265" i="10"/>
  <c r="M266" i="10"/>
  <c r="M267" i="10"/>
  <c r="M268" i="10"/>
  <c r="M269" i="10"/>
  <c r="M270" i="10"/>
  <c r="M271" i="10"/>
  <c r="M272" i="10"/>
  <c r="M273" i="10"/>
  <c r="M274" i="10"/>
  <c r="M275" i="10"/>
  <c r="M276" i="10"/>
  <c r="M277" i="10"/>
  <c r="M278" i="10"/>
  <c r="M279" i="10"/>
  <c r="M280" i="10"/>
  <c r="M281" i="10"/>
  <c r="M282" i="10"/>
  <c r="M283" i="10"/>
  <c r="M284" i="10"/>
  <c r="M285" i="10"/>
  <c r="M286" i="10"/>
  <c r="M287" i="10"/>
  <c r="M288" i="10"/>
  <c r="M289" i="10"/>
  <c r="M290" i="10"/>
  <c r="M291" i="10"/>
  <c r="M292" i="10"/>
  <c r="M293" i="10"/>
  <c r="M294" i="10"/>
  <c r="M295" i="10"/>
  <c r="M296" i="10"/>
  <c r="M297" i="10"/>
  <c r="M298" i="10"/>
  <c r="M299" i="10"/>
  <c r="M300" i="10"/>
  <c r="M301" i="10"/>
  <c r="M302" i="10"/>
  <c r="M303" i="10"/>
  <c r="M304" i="10"/>
  <c r="M305" i="10"/>
  <c r="M306" i="10"/>
  <c r="M307" i="10"/>
  <c r="M308" i="10"/>
  <c r="M309" i="10"/>
  <c r="M310" i="10"/>
  <c r="M311" i="10"/>
  <c r="M312" i="10"/>
  <c r="M313" i="10"/>
  <c r="M314" i="10"/>
  <c r="M315" i="10"/>
  <c r="M316" i="10"/>
  <c r="M317" i="10"/>
  <c r="M318" i="10"/>
  <c r="M319" i="10"/>
  <c r="M320" i="10"/>
  <c r="M321" i="10"/>
  <c r="M322" i="10"/>
  <c r="M323" i="10"/>
  <c r="M324" i="10"/>
  <c r="M325" i="10"/>
  <c r="M326" i="10"/>
  <c r="M327" i="10"/>
  <c r="M328" i="10"/>
  <c r="M329" i="10"/>
  <c r="M330" i="10"/>
  <c r="M331" i="10"/>
  <c r="M332" i="10"/>
  <c r="M333" i="10"/>
  <c r="M334" i="10"/>
  <c r="M335" i="10"/>
  <c r="M336" i="10"/>
  <c r="M337" i="10"/>
  <c r="M338" i="10"/>
  <c r="M339" i="10"/>
  <c r="M340" i="10"/>
  <c r="M341" i="10"/>
  <c r="M342" i="10"/>
  <c r="M343" i="10"/>
  <c r="M344" i="10"/>
  <c r="M345" i="10"/>
  <c r="M346" i="10"/>
  <c r="M347" i="10"/>
  <c r="M348" i="10"/>
  <c r="M349" i="10"/>
  <c r="M350" i="10"/>
  <c r="M351" i="10"/>
  <c r="M352" i="10"/>
  <c r="M353" i="10"/>
  <c r="M354" i="10"/>
  <c r="M355" i="10"/>
  <c r="M356" i="10"/>
  <c r="M357" i="10"/>
  <c r="M358" i="10"/>
  <c r="M359" i="10"/>
  <c r="M360" i="10"/>
  <c r="M361" i="10"/>
  <c r="M362" i="10"/>
  <c r="M363" i="10"/>
  <c r="M364" i="10"/>
  <c r="M365" i="10"/>
  <c r="M366" i="10"/>
  <c r="M367" i="10"/>
  <c r="M368" i="10"/>
  <c r="M369" i="10"/>
  <c r="M370" i="10"/>
  <c r="M371" i="10"/>
  <c r="M372" i="10"/>
  <c r="M373" i="10"/>
  <c r="M374" i="10"/>
  <c r="M375" i="10"/>
  <c r="M376" i="10"/>
  <c r="M377" i="10"/>
  <c r="M378" i="10"/>
  <c r="M379" i="10"/>
  <c r="M380" i="10"/>
  <c r="M381" i="10"/>
  <c r="M382" i="10"/>
  <c r="M383" i="10"/>
  <c r="M384" i="10"/>
  <c r="M385" i="10"/>
  <c r="M386" i="10"/>
  <c r="M387" i="10"/>
  <c r="M388" i="10"/>
  <c r="M389" i="10"/>
  <c r="M390" i="10"/>
  <c r="M391" i="10"/>
  <c r="M392" i="10"/>
  <c r="M393" i="10"/>
  <c r="M394" i="10"/>
  <c r="M395" i="10"/>
  <c r="M396" i="10"/>
  <c r="M397" i="10"/>
  <c r="M398" i="10"/>
  <c r="M399" i="10"/>
  <c r="M400" i="10"/>
  <c r="M401" i="10"/>
  <c r="M402" i="10"/>
  <c r="M403" i="10"/>
  <c r="M404" i="10"/>
  <c r="M405" i="10"/>
  <c r="M406" i="10"/>
  <c r="M407" i="10"/>
  <c r="M408" i="10"/>
  <c r="M409" i="10"/>
  <c r="M410" i="10"/>
  <c r="M411" i="10"/>
  <c r="M412" i="10"/>
  <c r="M413" i="10"/>
  <c r="M414" i="10"/>
  <c r="M415" i="10"/>
  <c r="M416" i="10"/>
  <c r="M417" i="10"/>
  <c r="M418" i="10"/>
  <c r="M419" i="10"/>
  <c r="M420" i="10"/>
  <c r="M421" i="10"/>
  <c r="M422" i="10"/>
  <c r="M423" i="10"/>
  <c r="M424" i="10"/>
  <c r="M425" i="10"/>
  <c r="M426" i="10"/>
  <c r="M427" i="10"/>
  <c r="M428" i="10"/>
  <c r="M429" i="10"/>
  <c r="M430" i="10"/>
  <c r="M431" i="10"/>
  <c r="M432" i="10"/>
  <c r="M433" i="10"/>
  <c r="M434" i="10"/>
  <c r="M435" i="10"/>
  <c r="M436" i="10"/>
  <c r="M437" i="10"/>
  <c r="M438" i="10"/>
  <c r="M439" i="10"/>
  <c r="M440" i="10"/>
  <c r="M441" i="10"/>
  <c r="M442" i="10"/>
  <c r="M443" i="10"/>
  <c r="M444" i="10"/>
  <c r="M445" i="10"/>
  <c r="M446" i="10"/>
  <c r="M447" i="10"/>
  <c r="M448" i="10"/>
  <c r="M449" i="10"/>
  <c r="M450" i="10"/>
  <c r="M451" i="10"/>
  <c r="M452" i="10"/>
  <c r="M453" i="10"/>
  <c r="M454" i="10"/>
  <c r="M455" i="10"/>
  <c r="M456" i="10"/>
  <c r="M457" i="10"/>
  <c r="M458" i="10"/>
  <c r="M459" i="10"/>
  <c r="M460" i="10"/>
  <c r="M461" i="10"/>
  <c r="M462" i="10"/>
  <c r="M463" i="10"/>
  <c r="M464" i="10"/>
  <c r="M465" i="10"/>
  <c r="M466" i="10"/>
  <c r="M467" i="10"/>
  <c r="M468" i="10"/>
  <c r="M469" i="10"/>
  <c r="M470" i="10"/>
  <c r="M471" i="10"/>
  <c r="M472" i="10"/>
  <c r="M473" i="10"/>
  <c r="M474" i="10"/>
  <c r="M475" i="10"/>
  <c r="M476" i="10"/>
  <c r="M477" i="10"/>
  <c r="M478" i="10"/>
  <c r="M479" i="10"/>
  <c r="M480" i="10"/>
  <c r="M481" i="10"/>
  <c r="M482" i="10"/>
  <c r="M483" i="10"/>
  <c r="M484" i="10"/>
  <c r="M485" i="10"/>
  <c r="M486" i="10"/>
  <c r="M487" i="10"/>
  <c r="M488" i="10"/>
  <c r="M489" i="10"/>
  <c r="M490" i="10"/>
  <c r="M491" i="10"/>
  <c r="M492" i="10"/>
  <c r="M493" i="10"/>
  <c r="M494" i="10"/>
  <c r="M495" i="10"/>
  <c r="M496" i="10"/>
  <c r="M497" i="10"/>
  <c r="M498" i="10"/>
  <c r="M499" i="10"/>
  <c r="M500" i="10"/>
  <c r="M501" i="10"/>
  <c r="M502" i="10"/>
  <c r="M503" i="10"/>
  <c r="M504" i="10"/>
  <c r="M505" i="10"/>
  <c r="M506" i="10"/>
  <c r="M507" i="10"/>
  <c r="M508" i="10"/>
  <c r="M509" i="10"/>
  <c r="M510" i="10"/>
  <c r="M511" i="10"/>
  <c r="M512" i="10"/>
  <c r="M513" i="10"/>
  <c r="M514" i="10"/>
  <c r="M515" i="10"/>
  <c r="M516" i="10"/>
  <c r="M517" i="10"/>
  <c r="M518" i="10"/>
  <c r="M519" i="10"/>
  <c r="M520" i="10"/>
  <c r="M521" i="10"/>
  <c r="M522" i="10"/>
  <c r="M523" i="10"/>
  <c r="M524" i="10"/>
  <c r="M525" i="10"/>
  <c r="M526" i="10"/>
  <c r="M527" i="10"/>
  <c r="M528" i="10"/>
  <c r="M529" i="10"/>
  <c r="M530" i="10"/>
  <c r="M531" i="10"/>
  <c r="M532" i="10"/>
  <c r="M533" i="10"/>
  <c r="M534" i="10"/>
  <c r="M535" i="10"/>
  <c r="M536" i="10"/>
  <c r="M537" i="10"/>
  <c r="M538" i="10"/>
  <c r="M539" i="10"/>
  <c r="M540" i="10"/>
  <c r="M541" i="10"/>
  <c r="M542" i="10"/>
  <c r="M543" i="10"/>
  <c r="M544" i="10"/>
  <c r="M545" i="10"/>
  <c r="M546" i="10"/>
  <c r="M547" i="10"/>
  <c r="M548" i="10"/>
  <c r="M549" i="10"/>
  <c r="M550" i="10"/>
  <c r="M551" i="10"/>
  <c r="M552" i="10"/>
  <c r="M553" i="10"/>
  <c r="M554" i="10"/>
  <c r="M555" i="10"/>
  <c r="M556" i="10"/>
  <c r="M557" i="10"/>
  <c r="M558" i="10"/>
  <c r="M559" i="10"/>
  <c r="M560" i="10"/>
  <c r="M561" i="10"/>
  <c r="M562" i="10"/>
  <c r="M563" i="10"/>
  <c r="M564" i="10"/>
  <c r="M565" i="10"/>
  <c r="M566" i="10"/>
  <c r="M567" i="10"/>
  <c r="M568" i="10"/>
  <c r="M569" i="10"/>
  <c r="M570" i="10"/>
  <c r="M571" i="10"/>
  <c r="M572" i="10"/>
  <c r="M573" i="10"/>
  <c r="M574" i="10"/>
  <c r="M575" i="10"/>
  <c r="M576" i="10"/>
  <c r="M577" i="10"/>
  <c r="M578" i="10"/>
  <c r="M579" i="10"/>
  <c r="M580" i="10"/>
  <c r="M581" i="10"/>
  <c r="M582" i="10"/>
  <c r="M583" i="10"/>
  <c r="M584" i="10"/>
  <c r="M585" i="10"/>
  <c r="M586" i="10"/>
  <c r="M587" i="10"/>
  <c r="M588" i="10"/>
  <c r="M589" i="10"/>
  <c r="M590" i="10"/>
  <c r="M591" i="10"/>
  <c r="M592" i="10"/>
  <c r="M593" i="10"/>
  <c r="M594" i="10"/>
  <c r="M595" i="10"/>
  <c r="M596" i="10"/>
  <c r="M597" i="10"/>
  <c r="M598" i="10"/>
  <c r="M599" i="10"/>
  <c r="M600" i="10"/>
  <c r="M601" i="10"/>
  <c r="M602" i="10"/>
  <c r="M603" i="10"/>
  <c r="M604" i="10"/>
  <c r="M605" i="10"/>
  <c r="M606" i="10"/>
  <c r="M607" i="10"/>
  <c r="M608" i="10"/>
  <c r="M609" i="10"/>
  <c r="M610" i="10"/>
  <c r="M611" i="10"/>
  <c r="M612" i="10"/>
  <c r="M613" i="10"/>
  <c r="M614" i="10"/>
  <c r="M615" i="10"/>
  <c r="M616" i="10"/>
  <c r="M617" i="10"/>
  <c r="M618" i="10"/>
  <c r="M619" i="10"/>
  <c r="M620" i="10"/>
  <c r="M621" i="10"/>
  <c r="M622" i="10"/>
  <c r="M623" i="10"/>
  <c r="M624" i="10"/>
  <c r="M625" i="10"/>
  <c r="M626" i="10"/>
  <c r="M627" i="10"/>
  <c r="M628" i="10"/>
  <c r="M629" i="10"/>
  <c r="M630" i="10"/>
  <c r="M631" i="10"/>
  <c r="M632" i="10"/>
  <c r="M633" i="10"/>
  <c r="M634" i="10"/>
  <c r="M635" i="10"/>
  <c r="M636" i="10"/>
  <c r="M637" i="10"/>
  <c r="M638" i="10"/>
  <c r="M639" i="10"/>
  <c r="M640" i="10"/>
  <c r="M641" i="10"/>
  <c r="M642" i="10"/>
  <c r="M643" i="10"/>
  <c r="M644" i="10"/>
  <c r="M645" i="10"/>
  <c r="M646" i="10"/>
  <c r="M647" i="10"/>
  <c r="M648" i="10"/>
  <c r="M649" i="10"/>
  <c r="M650" i="10"/>
  <c r="M651" i="10"/>
  <c r="M652" i="10"/>
  <c r="M653" i="10"/>
  <c r="M654" i="10"/>
  <c r="M655" i="10"/>
  <c r="M656" i="10"/>
  <c r="M657" i="10"/>
  <c r="M658" i="10"/>
  <c r="M659" i="10"/>
  <c r="M660" i="10"/>
  <c r="M661" i="10"/>
  <c r="M662" i="10"/>
  <c r="M663" i="10"/>
  <c r="M664" i="10"/>
  <c r="M665" i="10"/>
  <c r="M666" i="10"/>
  <c r="M667" i="10"/>
  <c r="M668" i="10"/>
  <c r="M669" i="10"/>
  <c r="M670" i="10"/>
  <c r="M671" i="10"/>
  <c r="M672" i="10"/>
  <c r="M673" i="10"/>
  <c r="M674" i="10"/>
  <c r="M675" i="10"/>
  <c r="M676" i="10"/>
  <c r="M677" i="10"/>
  <c r="M678" i="10"/>
  <c r="M679" i="10"/>
  <c r="M680" i="10"/>
  <c r="M681" i="10"/>
  <c r="M682" i="10"/>
  <c r="M683" i="10"/>
  <c r="M684" i="10"/>
  <c r="M685" i="10"/>
  <c r="M686" i="10"/>
  <c r="M687" i="10"/>
  <c r="M688" i="10"/>
  <c r="M689" i="10"/>
  <c r="M690" i="10"/>
  <c r="M691" i="10"/>
  <c r="M692" i="10"/>
  <c r="M693" i="10"/>
  <c r="M694" i="10"/>
  <c r="M695" i="10"/>
  <c r="M696" i="10"/>
  <c r="M697" i="10"/>
  <c r="M698" i="10"/>
  <c r="M699" i="10"/>
  <c r="M700" i="10"/>
  <c r="M701" i="10"/>
  <c r="M702" i="10"/>
  <c r="M703" i="10"/>
  <c r="M704" i="10"/>
  <c r="M705" i="10"/>
  <c r="M706" i="10"/>
  <c r="M707" i="10"/>
  <c r="M708" i="10"/>
  <c r="M709" i="10"/>
  <c r="M710" i="10"/>
  <c r="M711" i="10"/>
  <c r="M712" i="10"/>
  <c r="M713" i="10"/>
  <c r="M714" i="10"/>
  <c r="M715" i="10"/>
  <c r="M716" i="10"/>
  <c r="M717" i="10"/>
  <c r="M718" i="10"/>
  <c r="M719" i="10"/>
  <c r="M720" i="10"/>
  <c r="M721" i="10"/>
  <c r="M722" i="10"/>
  <c r="M723" i="10"/>
  <c r="M724" i="10"/>
  <c r="M725" i="10"/>
  <c r="M726" i="10"/>
  <c r="M727" i="10"/>
  <c r="M728" i="10"/>
  <c r="M729" i="10"/>
  <c r="M730" i="10"/>
  <c r="M731" i="10"/>
  <c r="M732" i="10"/>
  <c r="M733" i="10"/>
  <c r="M734" i="10"/>
  <c r="M735" i="10"/>
  <c r="M736" i="10"/>
  <c r="M737" i="10"/>
  <c r="M738" i="10"/>
  <c r="M739" i="10"/>
  <c r="M740" i="10"/>
  <c r="M741" i="10"/>
  <c r="M742" i="10"/>
  <c r="M743" i="10"/>
  <c r="M744" i="10"/>
  <c r="M745" i="10"/>
  <c r="M746" i="10"/>
  <c r="M747" i="10"/>
  <c r="M748" i="10"/>
  <c r="M749" i="10"/>
  <c r="M750" i="10"/>
  <c r="M751" i="10"/>
  <c r="M752" i="10"/>
  <c r="M753" i="10"/>
  <c r="M754" i="10"/>
  <c r="M755" i="10"/>
  <c r="M756" i="10"/>
  <c r="M757" i="10"/>
  <c r="M758" i="10"/>
  <c r="M759" i="10"/>
  <c r="M760" i="10"/>
  <c r="M761" i="10"/>
  <c r="M762" i="10"/>
  <c r="M763" i="10"/>
  <c r="M764" i="10"/>
  <c r="M765" i="10"/>
  <c r="M766" i="10"/>
  <c r="M767" i="10"/>
  <c r="M768" i="10"/>
  <c r="M769" i="10"/>
  <c r="M770" i="10"/>
  <c r="M771" i="10"/>
  <c r="M772" i="10"/>
  <c r="M773" i="10"/>
  <c r="M774" i="10"/>
  <c r="M775" i="10"/>
  <c r="M776" i="10"/>
  <c r="M777" i="10"/>
  <c r="M778" i="10"/>
  <c r="M779" i="10"/>
  <c r="M780" i="10"/>
  <c r="M781" i="10"/>
  <c r="M782" i="10"/>
  <c r="M783" i="10"/>
  <c r="M784" i="10"/>
  <c r="M785" i="10"/>
  <c r="M786" i="10"/>
  <c r="M787" i="10"/>
  <c r="M788" i="10"/>
  <c r="M789" i="10"/>
  <c r="M790" i="10"/>
  <c r="M791" i="10"/>
  <c r="M792" i="10"/>
  <c r="M793" i="10"/>
  <c r="M794" i="10"/>
  <c r="M795" i="10"/>
  <c r="M796" i="10"/>
  <c r="M797" i="10"/>
  <c r="M798" i="10"/>
  <c r="M799" i="10"/>
  <c r="M800" i="10"/>
  <c r="M801" i="10"/>
  <c r="M802" i="10"/>
  <c r="M803" i="10"/>
  <c r="M804" i="10"/>
  <c r="M805" i="10"/>
  <c r="M806" i="10"/>
  <c r="M807" i="10"/>
  <c r="M808" i="10"/>
  <c r="M809" i="10"/>
  <c r="M810" i="10"/>
  <c r="M811" i="10"/>
  <c r="M812" i="10"/>
  <c r="M813" i="10"/>
  <c r="M814" i="10"/>
  <c r="M815" i="10"/>
  <c r="M816" i="10"/>
  <c r="M817" i="10"/>
  <c r="M818" i="10"/>
  <c r="M819" i="10"/>
  <c r="M820" i="10"/>
  <c r="M821" i="10"/>
  <c r="M822" i="10"/>
  <c r="M823" i="10"/>
  <c r="M824" i="10"/>
  <c r="M825" i="10"/>
  <c r="M826" i="10"/>
  <c r="M827" i="10"/>
  <c r="M828" i="10"/>
  <c r="M829" i="10"/>
  <c r="M830" i="10"/>
  <c r="M831" i="10"/>
  <c r="M832" i="10"/>
  <c r="M833" i="10"/>
  <c r="M834" i="10"/>
  <c r="M835" i="10"/>
  <c r="M836" i="10"/>
  <c r="M837" i="10"/>
  <c r="M838" i="10"/>
  <c r="M839" i="10"/>
  <c r="M840" i="10"/>
  <c r="M841" i="10"/>
  <c r="M842" i="10"/>
  <c r="M843" i="10"/>
  <c r="M844" i="10"/>
  <c r="M845" i="10"/>
  <c r="M846" i="10"/>
  <c r="M847" i="10"/>
  <c r="M848" i="10"/>
  <c r="M849" i="10"/>
  <c r="M850" i="10"/>
  <c r="M851" i="10"/>
  <c r="M852" i="10"/>
  <c r="M853" i="10"/>
  <c r="M854" i="10"/>
  <c r="M855" i="10"/>
  <c r="M856" i="10"/>
  <c r="M857" i="10"/>
  <c r="M858" i="10"/>
  <c r="M859" i="10"/>
  <c r="M860" i="10"/>
  <c r="M861" i="10"/>
  <c r="M862" i="10"/>
  <c r="M863" i="10"/>
  <c r="M864" i="10"/>
  <c r="M865" i="10"/>
  <c r="M866" i="10"/>
  <c r="M867" i="10"/>
  <c r="M868" i="10"/>
  <c r="M869" i="10"/>
  <c r="M870" i="10"/>
  <c r="M871" i="10"/>
  <c r="M872" i="10"/>
  <c r="M873" i="10"/>
  <c r="M874" i="10"/>
  <c r="M875" i="10"/>
  <c r="M876" i="10"/>
  <c r="M877" i="10"/>
  <c r="M878" i="10"/>
  <c r="M879" i="10"/>
  <c r="M880" i="10"/>
  <c r="M881" i="10"/>
  <c r="M882" i="10"/>
  <c r="M883" i="10"/>
  <c r="M884" i="10"/>
  <c r="M885" i="10"/>
  <c r="M886" i="10"/>
  <c r="M887" i="10"/>
  <c r="M888" i="10"/>
  <c r="M889" i="10"/>
  <c r="M890" i="10"/>
  <c r="M891" i="10"/>
  <c r="M892" i="10"/>
  <c r="M893" i="10"/>
  <c r="M894" i="10"/>
  <c r="M895" i="10"/>
  <c r="M896" i="10"/>
  <c r="M897" i="10"/>
  <c r="M898" i="10"/>
  <c r="M899" i="10"/>
  <c r="M900" i="10"/>
  <c r="M901" i="10"/>
  <c r="M902" i="10"/>
  <c r="M903" i="10"/>
  <c r="M904" i="10"/>
  <c r="M905" i="10"/>
  <c r="M906" i="10"/>
  <c r="M907" i="10"/>
  <c r="M908" i="10"/>
  <c r="M909" i="10"/>
  <c r="M910" i="10"/>
  <c r="M911" i="10"/>
  <c r="M912" i="10"/>
  <c r="M913" i="10"/>
  <c r="M914" i="10"/>
  <c r="M915" i="10"/>
  <c r="M916" i="10"/>
  <c r="M917" i="10"/>
  <c r="M918" i="10"/>
  <c r="M919" i="10"/>
  <c r="M920" i="10"/>
  <c r="M921" i="10"/>
  <c r="M922" i="10"/>
  <c r="M923" i="10"/>
  <c r="M924" i="10"/>
  <c r="M925" i="10"/>
  <c r="M926" i="10"/>
  <c r="M927" i="10"/>
  <c r="M928" i="10"/>
  <c r="M929" i="10"/>
  <c r="M930" i="10"/>
  <c r="M931" i="10"/>
  <c r="M932" i="10"/>
  <c r="M933" i="10"/>
  <c r="M934" i="10"/>
  <c r="M935" i="10"/>
  <c r="M936" i="10"/>
  <c r="M937" i="10"/>
  <c r="M938" i="10"/>
  <c r="M939" i="10"/>
  <c r="M940" i="10"/>
  <c r="M941" i="10"/>
  <c r="M942" i="10"/>
  <c r="M943" i="10"/>
  <c r="M944" i="10"/>
  <c r="M945" i="10"/>
  <c r="M946" i="10"/>
  <c r="M947" i="10"/>
  <c r="M948" i="10"/>
  <c r="M949" i="10"/>
  <c r="M950" i="10"/>
  <c r="M951" i="10"/>
  <c r="M952" i="10"/>
  <c r="M953" i="10"/>
  <c r="M954" i="10"/>
  <c r="M955" i="10"/>
  <c r="M956" i="10"/>
  <c r="M957" i="10"/>
  <c r="M958" i="10"/>
  <c r="M959" i="10"/>
  <c r="M960" i="10"/>
  <c r="M961" i="10"/>
  <c r="M962" i="10"/>
  <c r="M963" i="10"/>
  <c r="M964" i="10"/>
  <c r="M965" i="10"/>
  <c r="M966" i="10"/>
  <c r="M967" i="10"/>
  <c r="M968" i="10"/>
  <c r="M969" i="10"/>
  <c r="M970" i="10"/>
  <c r="M971" i="10"/>
  <c r="M972" i="10"/>
  <c r="M973" i="10"/>
  <c r="M974" i="10"/>
  <c r="M975" i="10"/>
  <c r="M976" i="10"/>
  <c r="M977" i="10"/>
  <c r="M978" i="10"/>
  <c r="M979" i="10"/>
  <c r="M980" i="10"/>
  <c r="M981" i="10"/>
  <c r="M982" i="10"/>
  <c r="M983" i="10"/>
  <c r="M984" i="10"/>
  <c r="M985" i="10"/>
  <c r="M986" i="10"/>
  <c r="M987" i="10"/>
  <c r="M988" i="10"/>
  <c r="M989" i="10"/>
  <c r="M990" i="10"/>
  <c r="M991" i="10"/>
  <c r="M992" i="10"/>
  <c r="M993" i="10"/>
  <c r="M994" i="10"/>
  <c r="M995" i="10"/>
  <c r="M996" i="10"/>
  <c r="M997" i="10"/>
  <c r="M998" i="10"/>
  <c r="M999" i="10"/>
  <c r="M1000" i="10"/>
  <c r="M1001" i="10"/>
  <c r="M1002" i="10"/>
  <c r="M1003" i="10"/>
  <c r="M1004" i="10"/>
  <c r="M1005" i="10"/>
  <c r="M1006" i="10"/>
  <c r="M1007" i="10"/>
  <c r="M1008" i="10"/>
  <c r="M1009" i="10"/>
  <c r="M1010" i="10"/>
  <c r="M1011" i="10"/>
  <c r="M1012" i="10"/>
  <c r="M1013" i="10"/>
  <c r="M1014" i="10"/>
  <c r="M1015" i="10"/>
  <c r="M1016" i="10"/>
  <c r="M1017" i="10"/>
  <c r="M1018" i="10"/>
  <c r="M1019" i="10"/>
  <c r="M1020" i="10"/>
  <c r="M1021" i="10"/>
  <c r="M1022" i="10"/>
  <c r="M1023" i="10"/>
  <c r="M1024" i="10"/>
  <c r="M1025" i="10"/>
  <c r="M1026" i="10"/>
  <c r="M1027" i="10"/>
  <c r="M1028" i="10"/>
  <c r="M1029" i="10"/>
  <c r="M1030" i="10"/>
  <c r="M1031" i="10"/>
  <c r="M1032" i="10"/>
  <c r="M1033" i="10"/>
  <c r="M1034" i="10"/>
  <c r="M1035" i="10"/>
  <c r="M1036" i="10"/>
  <c r="M1037" i="10"/>
  <c r="M1038" i="10"/>
  <c r="M1039" i="10"/>
  <c r="M1040" i="10"/>
  <c r="M1041" i="10"/>
  <c r="M1042" i="10"/>
  <c r="M1043" i="10"/>
  <c r="M1044" i="10"/>
  <c r="M1045" i="10"/>
  <c r="M1046" i="10"/>
  <c r="M1047" i="10"/>
  <c r="M1048" i="10"/>
  <c r="M1049" i="10"/>
  <c r="M1050" i="10"/>
  <c r="M1051" i="10"/>
  <c r="M1052" i="10"/>
  <c r="M1053" i="10"/>
  <c r="M1054" i="10"/>
  <c r="M1055" i="10"/>
  <c r="M1056" i="10"/>
  <c r="M1057" i="10"/>
  <c r="M1058" i="10"/>
  <c r="M1059" i="10"/>
  <c r="M1060" i="10"/>
  <c r="M1061" i="10"/>
  <c r="M1062" i="10"/>
  <c r="M1063" i="10"/>
  <c r="M1064" i="10"/>
  <c r="M1065" i="10"/>
  <c r="M1066" i="10"/>
  <c r="M1067" i="10"/>
  <c r="M1068" i="10"/>
  <c r="M1069" i="10"/>
  <c r="M1070" i="10"/>
  <c r="M1071" i="10"/>
  <c r="M1072" i="10"/>
  <c r="M1073" i="10"/>
  <c r="M1074" i="10"/>
  <c r="M1075" i="10"/>
  <c r="M1076" i="10"/>
  <c r="M1077" i="10"/>
  <c r="M1078" i="10"/>
  <c r="M1079" i="10"/>
  <c r="M1080" i="10"/>
  <c r="M1081" i="10"/>
  <c r="M1082" i="10"/>
  <c r="M1083" i="10"/>
  <c r="M1084" i="10"/>
  <c r="M1085" i="10"/>
  <c r="M1086" i="10"/>
  <c r="M1087" i="10"/>
  <c r="M1088" i="10"/>
  <c r="M1089" i="10"/>
  <c r="M1090" i="10"/>
  <c r="M1091" i="10"/>
  <c r="M1092" i="10"/>
  <c r="M1093" i="10"/>
  <c r="M1094" i="10"/>
  <c r="M1095" i="10"/>
  <c r="M1096" i="10"/>
  <c r="M1097" i="10"/>
  <c r="M1098" i="10"/>
  <c r="M1099" i="10"/>
  <c r="M1100" i="10"/>
  <c r="M1101" i="10"/>
  <c r="M1102" i="10"/>
  <c r="M1103" i="10"/>
  <c r="M1104" i="10"/>
  <c r="M1105" i="10"/>
  <c r="M1106" i="10"/>
  <c r="M1107" i="10"/>
  <c r="M1108" i="10"/>
  <c r="M1109" i="10"/>
  <c r="M1110" i="10"/>
  <c r="M1111" i="10"/>
  <c r="M1112" i="10"/>
  <c r="M1113" i="10"/>
  <c r="M1114" i="10"/>
  <c r="M1115" i="10"/>
  <c r="M1116" i="10"/>
  <c r="M1117" i="10"/>
  <c r="M1118" i="10"/>
  <c r="M1119" i="10"/>
  <c r="M1120" i="10"/>
  <c r="M1121" i="10"/>
  <c r="M1122" i="10"/>
  <c r="M1123" i="10"/>
  <c r="M1124" i="10"/>
  <c r="M1125" i="10"/>
  <c r="M1126" i="10"/>
  <c r="M1127" i="10"/>
  <c r="M1128" i="10"/>
  <c r="M1129" i="10"/>
  <c r="M1130" i="10"/>
  <c r="M1131" i="10"/>
  <c r="M1132" i="10"/>
  <c r="M1133" i="10"/>
  <c r="M1134" i="10"/>
  <c r="M1135" i="10"/>
  <c r="M1136" i="10"/>
  <c r="M1137" i="10"/>
  <c r="M1138" i="10"/>
  <c r="M1139" i="10"/>
  <c r="M1140" i="10"/>
  <c r="M1141" i="10"/>
  <c r="M1142" i="10"/>
  <c r="M1143" i="10"/>
  <c r="M1144" i="10"/>
  <c r="M1145" i="10"/>
  <c r="M1146" i="10"/>
  <c r="M1147" i="10"/>
  <c r="M1148" i="10"/>
  <c r="M1149" i="10"/>
  <c r="M1150" i="10"/>
  <c r="M1151" i="10"/>
  <c r="M1152" i="10"/>
  <c r="M1153" i="10"/>
  <c r="M1154" i="10"/>
  <c r="M1155" i="10"/>
  <c r="M1156" i="10"/>
  <c r="M1157" i="10"/>
  <c r="M1158" i="10"/>
  <c r="M1159" i="10"/>
  <c r="M1160" i="10"/>
  <c r="M1161" i="10"/>
  <c r="M1162" i="10"/>
  <c r="M1163" i="10"/>
  <c r="M1164" i="10"/>
  <c r="M1165" i="10"/>
  <c r="M1166" i="10"/>
  <c r="M1167" i="10"/>
  <c r="M1168" i="10"/>
  <c r="M1169" i="10"/>
  <c r="M1170" i="10"/>
  <c r="M1171" i="10"/>
  <c r="M1172" i="10"/>
  <c r="M1173" i="10"/>
  <c r="M1174" i="10"/>
  <c r="M1175" i="10"/>
  <c r="M1176" i="10"/>
  <c r="M1177" i="10"/>
  <c r="M1178" i="10"/>
  <c r="M1179" i="10"/>
  <c r="M1180" i="10"/>
  <c r="M1181" i="10"/>
  <c r="M1182" i="10"/>
  <c r="M1183" i="10"/>
  <c r="M1184" i="10"/>
  <c r="M1185" i="10"/>
  <c r="M1186" i="10"/>
  <c r="M1187" i="10"/>
  <c r="M1188" i="10"/>
  <c r="M1189" i="10"/>
  <c r="M1190" i="10"/>
  <c r="M1191" i="10"/>
  <c r="M1192" i="10"/>
  <c r="M1193" i="10"/>
  <c r="M1194" i="10"/>
  <c r="M1195" i="10"/>
  <c r="M1196" i="10"/>
  <c r="M1197" i="10"/>
  <c r="M1198" i="10"/>
  <c r="M1199" i="10"/>
  <c r="M1200" i="10"/>
  <c r="M1201" i="10"/>
  <c r="M1202" i="10"/>
  <c r="M1203" i="10"/>
  <c r="M1204" i="10"/>
  <c r="M1205" i="10"/>
  <c r="M1206" i="10"/>
  <c r="M1207" i="10"/>
  <c r="M1208" i="10"/>
  <c r="M1209" i="10"/>
  <c r="M1210" i="10"/>
  <c r="M1211" i="10"/>
  <c r="M1212" i="10"/>
  <c r="M1213" i="10"/>
  <c r="M1214" i="10"/>
  <c r="M1215" i="10"/>
  <c r="M1216" i="10"/>
  <c r="M1217" i="10"/>
  <c r="M1218" i="10"/>
  <c r="M1219" i="10"/>
  <c r="M1220" i="10"/>
  <c r="M1221" i="10"/>
  <c r="M1222" i="10"/>
  <c r="M1223" i="10"/>
  <c r="M1224" i="10"/>
  <c r="M1225" i="10"/>
  <c r="M1226" i="10"/>
  <c r="M1227" i="10"/>
  <c r="M1228" i="10"/>
  <c r="M1229" i="10"/>
  <c r="M1230" i="10"/>
  <c r="M1231" i="10"/>
  <c r="M1232" i="10"/>
  <c r="M1233" i="10"/>
  <c r="M1234" i="10"/>
  <c r="M1235" i="10"/>
  <c r="M1236" i="10"/>
  <c r="M1237" i="10"/>
  <c r="M1238" i="10"/>
  <c r="M1239" i="10"/>
  <c r="M1240" i="10"/>
  <c r="M1241" i="10"/>
  <c r="M1242" i="10"/>
  <c r="M1243" i="10"/>
  <c r="M1244" i="10"/>
  <c r="M1245" i="10"/>
  <c r="M1246" i="10"/>
  <c r="M1247" i="10"/>
  <c r="M1248" i="10"/>
  <c r="M1249" i="10"/>
  <c r="M1250" i="10"/>
  <c r="M1251" i="10"/>
  <c r="M1252" i="10"/>
  <c r="M1253" i="10"/>
  <c r="M1254" i="10"/>
  <c r="M1255" i="10"/>
  <c r="M1256" i="10"/>
  <c r="M1257" i="10"/>
  <c r="M1258" i="10"/>
  <c r="M1259" i="10"/>
  <c r="M1260" i="10"/>
  <c r="M1261" i="10"/>
  <c r="M1262" i="10"/>
  <c r="M1263" i="10"/>
  <c r="M1264" i="10"/>
  <c r="M1265" i="10"/>
  <c r="M1266" i="10"/>
  <c r="M1267" i="10"/>
  <c r="M1268" i="10"/>
  <c r="M1269" i="10"/>
  <c r="M1270" i="10"/>
  <c r="M1271" i="10"/>
  <c r="M1272" i="10"/>
  <c r="M1273" i="10"/>
  <c r="M1274" i="10"/>
  <c r="M1275" i="10"/>
  <c r="M1276" i="10"/>
  <c r="M1277" i="10"/>
  <c r="M1278" i="10"/>
  <c r="M1279" i="10"/>
  <c r="M1280" i="10"/>
  <c r="M1281" i="10"/>
  <c r="M1282" i="10"/>
  <c r="M1283" i="10"/>
  <c r="M1284" i="10"/>
  <c r="M1285" i="10"/>
  <c r="M1286" i="10"/>
  <c r="M1287" i="10"/>
  <c r="M1288" i="10"/>
  <c r="M1289" i="10"/>
  <c r="M1290" i="10"/>
  <c r="M1291" i="10"/>
  <c r="M1292" i="10"/>
  <c r="M1293" i="10"/>
  <c r="M1294" i="10"/>
  <c r="M1295" i="10"/>
  <c r="M1296" i="10"/>
  <c r="M1297" i="10"/>
  <c r="M1298" i="10"/>
  <c r="M1299" i="10"/>
  <c r="M1300" i="10"/>
  <c r="M1301" i="10"/>
  <c r="M1302" i="10"/>
  <c r="M1303" i="10"/>
  <c r="M1304" i="10"/>
  <c r="M1305" i="10"/>
  <c r="M1306" i="10"/>
  <c r="M1307" i="10"/>
  <c r="M1308" i="10"/>
  <c r="M1309" i="10"/>
  <c r="M1310" i="10"/>
  <c r="M1311" i="10"/>
  <c r="M1312" i="10"/>
  <c r="M1313" i="10"/>
  <c r="M1314" i="10"/>
  <c r="M1315" i="10"/>
  <c r="M1316" i="10"/>
  <c r="M1317" i="10"/>
  <c r="M1318" i="10"/>
  <c r="M1319" i="10"/>
  <c r="M1320" i="10"/>
  <c r="M1321" i="10"/>
  <c r="M1322" i="10"/>
  <c r="M1323" i="10"/>
  <c r="M1324" i="10"/>
  <c r="M1325" i="10"/>
  <c r="M1326" i="10"/>
  <c r="M1327" i="10"/>
  <c r="M1328" i="10"/>
  <c r="M1329" i="10"/>
  <c r="M1330" i="10"/>
  <c r="M1331" i="10"/>
  <c r="M1332" i="10"/>
  <c r="M1333" i="10"/>
  <c r="M1334" i="10"/>
  <c r="M1335" i="10"/>
  <c r="M1336" i="10"/>
  <c r="M1337" i="10"/>
  <c r="M1338" i="10"/>
  <c r="M1339" i="10"/>
  <c r="M1340" i="10"/>
  <c r="M1341" i="10"/>
  <c r="M1342" i="10"/>
  <c r="M1343" i="10"/>
  <c r="M1344" i="10"/>
  <c r="M1345" i="10"/>
  <c r="M1346" i="10"/>
  <c r="M1347" i="10"/>
  <c r="M1348" i="10"/>
  <c r="M1349" i="10"/>
  <c r="M1350" i="10"/>
  <c r="M1351" i="10"/>
  <c r="M1352" i="10"/>
  <c r="M1353" i="10"/>
  <c r="M1354" i="10"/>
  <c r="M1355" i="10"/>
  <c r="M1356" i="10"/>
  <c r="M1357" i="10"/>
  <c r="M1358" i="10"/>
  <c r="M1359" i="10"/>
  <c r="M1360" i="10"/>
  <c r="M1361" i="10"/>
  <c r="M1362" i="10"/>
  <c r="M1363" i="10"/>
  <c r="M1364" i="10"/>
  <c r="M1365" i="10"/>
  <c r="M1366" i="10"/>
  <c r="M1367" i="10"/>
  <c r="M1368" i="10"/>
  <c r="M1369" i="10"/>
  <c r="M1370" i="10"/>
  <c r="M1371" i="10"/>
  <c r="M1372" i="10"/>
  <c r="M1373" i="10"/>
  <c r="M1374" i="10"/>
  <c r="M1375" i="10"/>
  <c r="M1376" i="10"/>
  <c r="M1377" i="10"/>
  <c r="M1378" i="10"/>
  <c r="M1379" i="10"/>
  <c r="M1380" i="10"/>
  <c r="M1381" i="10"/>
  <c r="M1382" i="10"/>
  <c r="M1383" i="10"/>
  <c r="M1384" i="10"/>
  <c r="M1385" i="10"/>
  <c r="M1386" i="10"/>
  <c r="M1387" i="10"/>
  <c r="M1388" i="10"/>
  <c r="M1389" i="10"/>
  <c r="M1390" i="10"/>
  <c r="M1391" i="10"/>
  <c r="M1392" i="10"/>
  <c r="M1393" i="10"/>
  <c r="M1394" i="10"/>
  <c r="M1395" i="10"/>
  <c r="M1396" i="10"/>
  <c r="M1397" i="10"/>
  <c r="M1398" i="10"/>
  <c r="M1399" i="10"/>
  <c r="M1400" i="10"/>
  <c r="M1401" i="10"/>
  <c r="M1402" i="10"/>
  <c r="M1403" i="10"/>
  <c r="M1404" i="10"/>
  <c r="M1405" i="10"/>
  <c r="M1406" i="10"/>
  <c r="M1407" i="10"/>
  <c r="M1408" i="10"/>
  <c r="M1409" i="10"/>
  <c r="M1410" i="10"/>
  <c r="M1411" i="10"/>
  <c r="M1412" i="10"/>
  <c r="M1413" i="10"/>
  <c r="M1414" i="10"/>
  <c r="M1415" i="10"/>
  <c r="M1416" i="10"/>
  <c r="M1417" i="10"/>
  <c r="M1418" i="10"/>
  <c r="M1419" i="10"/>
  <c r="M1420" i="10"/>
  <c r="M1421" i="10"/>
  <c r="M1422" i="10"/>
  <c r="M1423" i="10"/>
  <c r="M1424" i="10"/>
  <c r="M1425" i="10"/>
  <c r="M1426" i="10"/>
  <c r="M1427" i="10"/>
  <c r="M1428" i="10"/>
  <c r="M1429" i="10"/>
  <c r="M1430" i="10"/>
  <c r="M1431" i="10"/>
  <c r="M1432" i="10"/>
  <c r="M1433" i="10"/>
  <c r="M1434" i="10"/>
  <c r="M1435" i="10"/>
  <c r="M1436" i="10"/>
  <c r="M1437" i="10"/>
  <c r="M1438" i="10"/>
  <c r="M1439" i="10"/>
  <c r="M1440" i="10"/>
  <c r="M1441" i="10"/>
  <c r="M1442" i="10"/>
  <c r="M1443" i="10"/>
  <c r="M1444" i="10"/>
  <c r="M1445" i="10"/>
  <c r="M1446" i="10"/>
  <c r="M1447" i="10"/>
  <c r="M1448" i="10"/>
  <c r="M1449" i="10"/>
  <c r="M1450" i="10"/>
  <c r="M1451" i="10"/>
  <c r="M1452" i="10"/>
  <c r="M1453" i="10"/>
  <c r="M1454" i="10"/>
  <c r="M1455" i="10"/>
  <c r="M1456" i="10"/>
  <c r="M1457" i="10"/>
  <c r="M1458" i="10"/>
  <c r="M1459" i="10"/>
  <c r="M1460" i="10"/>
  <c r="M1461" i="10"/>
  <c r="M1462" i="10"/>
  <c r="M1463" i="10"/>
  <c r="M1464" i="10"/>
  <c r="M1465" i="10"/>
  <c r="M1466" i="10"/>
  <c r="M1467" i="10"/>
  <c r="M1468" i="10"/>
  <c r="M1469" i="10"/>
  <c r="M1470" i="10"/>
  <c r="M1471" i="10"/>
  <c r="M1472" i="10"/>
  <c r="M1473" i="10"/>
  <c r="M1474" i="10"/>
  <c r="M1475" i="10"/>
  <c r="M1476" i="10"/>
  <c r="M1477" i="10"/>
  <c r="M1478" i="10"/>
  <c r="M1479" i="10"/>
  <c r="M1480" i="10"/>
  <c r="M1481" i="10"/>
  <c r="M1482" i="10"/>
  <c r="M1483" i="10"/>
  <c r="M1484" i="10"/>
  <c r="M1485" i="10"/>
  <c r="M1486" i="10"/>
  <c r="M1487" i="10"/>
  <c r="M1488" i="10"/>
  <c r="M1489" i="10"/>
  <c r="M1490" i="10"/>
  <c r="M1491" i="10"/>
  <c r="M1492" i="10"/>
  <c r="M1493" i="10"/>
  <c r="M1494" i="10"/>
  <c r="M1495" i="10"/>
  <c r="M1496" i="10"/>
  <c r="M1497" i="10"/>
  <c r="M1498" i="10"/>
  <c r="M1499" i="10"/>
  <c r="M1500" i="10"/>
  <c r="M1501" i="10"/>
  <c r="M1502" i="10"/>
  <c r="M1503" i="10"/>
  <c r="M1504" i="10"/>
  <c r="M1505" i="10"/>
  <c r="M1506" i="10"/>
  <c r="M1507" i="10"/>
  <c r="M1508" i="10"/>
  <c r="M1509" i="10"/>
  <c r="M1510" i="10"/>
  <c r="M1511" i="10"/>
  <c r="M1512" i="10"/>
  <c r="M1513" i="10"/>
  <c r="M1514" i="10"/>
  <c r="M1515" i="10"/>
  <c r="M1516" i="10"/>
  <c r="M1517" i="10"/>
  <c r="M1518" i="10"/>
  <c r="M1519" i="10"/>
  <c r="M1520" i="10"/>
  <c r="M1521" i="10"/>
  <c r="M1522" i="10"/>
  <c r="M1523" i="10"/>
  <c r="M1524" i="10"/>
  <c r="M1525" i="10"/>
  <c r="M1526" i="10"/>
  <c r="M1527" i="10"/>
  <c r="M1528" i="10"/>
  <c r="M1529" i="10"/>
  <c r="M1530" i="10"/>
  <c r="M1531" i="10"/>
  <c r="M1532" i="10"/>
  <c r="M1533" i="10"/>
  <c r="M1534" i="10"/>
  <c r="M1535" i="10"/>
  <c r="M1536" i="10"/>
  <c r="M1537" i="10"/>
  <c r="M1538" i="10"/>
  <c r="M1539" i="10"/>
  <c r="M1540" i="10"/>
  <c r="M1541" i="10"/>
  <c r="M1542" i="10"/>
  <c r="M1543" i="10"/>
  <c r="M1544" i="10"/>
  <c r="M1545" i="10"/>
  <c r="M1546" i="10"/>
  <c r="M1547" i="10"/>
  <c r="M1548" i="10"/>
  <c r="M1549" i="10"/>
  <c r="M1550" i="10"/>
  <c r="M1551" i="10"/>
  <c r="M1552" i="10"/>
  <c r="M1553" i="10"/>
  <c r="M1554" i="10"/>
  <c r="M1555" i="10"/>
  <c r="M1556" i="10"/>
  <c r="M1557" i="10"/>
  <c r="M1558" i="10"/>
  <c r="M1559" i="10"/>
  <c r="M1560" i="10"/>
  <c r="M1561" i="10"/>
  <c r="M1562" i="10"/>
  <c r="M1563" i="10"/>
  <c r="M1564" i="10"/>
  <c r="M1565" i="10"/>
  <c r="M1566" i="10"/>
  <c r="M1567" i="10"/>
  <c r="M1568" i="10"/>
  <c r="M1569" i="10"/>
  <c r="M1570" i="10"/>
  <c r="M1571" i="10"/>
  <c r="M1572" i="10"/>
  <c r="M1573" i="10"/>
  <c r="M1574" i="10"/>
  <c r="M1575" i="10"/>
  <c r="M1576" i="10"/>
  <c r="M1577" i="10"/>
  <c r="M1578" i="10"/>
  <c r="M1579" i="10"/>
  <c r="M1580" i="10"/>
  <c r="M1581" i="10"/>
  <c r="M1582" i="10"/>
  <c r="M1583" i="10"/>
  <c r="M1584" i="10"/>
  <c r="M1585" i="10"/>
  <c r="M1586" i="10"/>
  <c r="M1587" i="10"/>
  <c r="M1588" i="10"/>
  <c r="M1589" i="10"/>
  <c r="M1590" i="10"/>
  <c r="M1591" i="10"/>
  <c r="M1592" i="10"/>
  <c r="M1593" i="10"/>
  <c r="M1594" i="10"/>
  <c r="M1595" i="10"/>
  <c r="M1596" i="10"/>
  <c r="M1597" i="10"/>
  <c r="M1598" i="10"/>
  <c r="M1599" i="10"/>
  <c r="M1600" i="10"/>
  <c r="M1601" i="10"/>
  <c r="M1602" i="10"/>
  <c r="M1603" i="10"/>
  <c r="M1604" i="10"/>
  <c r="M1605" i="10"/>
  <c r="M1606" i="10"/>
  <c r="M1607" i="10"/>
  <c r="M1608" i="10"/>
  <c r="M1609" i="10"/>
  <c r="M1610" i="10"/>
  <c r="M1611" i="10"/>
  <c r="M1612" i="10"/>
  <c r="M1613" i="10"/>
  <c r="M1614" i="10"/>
  <c r="M1615" i="10"/>
  <c r="M1616" i="10"/>
  <c r="M1617" i="10"/>
  <c r="M1618" i="10"/>
  <c r="M1619" i="10"/>
  <c r="M1620" i="10"/>
  <c r="M1621" i="10"/>
  <c r="M1622" i="10"/>
  <c r="M1623" i="10"/>
  <c r="M1624" i="10"/>
  <c r="M1625" i="10"/>
  <c r="M1626" i="10"/>
  <c r="M1627" i="10"/>
  <c r="M1628" i="10"/>
  <c r="M1629" i="10"/>
  <c r="M1630" i="10"/>
  <c r="M1631" i="10"/>
  <c r="M1632" i="10"/>
  <c r="M1633" i="10"/>
  <c r="M1634" i="10"/>
  <c r="M1635" i="10"/>
  <c r="M1636" i="10"/>
  <c r="M1637" i="10"/>
  <c r="M1638" i="10"/>
  <c r="M1639" i="10"/>
  <c r="M1640" i="10"/>
  <c r="M1641" i="10"/>
  <c r="M1642" i="10"/>
  <c r="M1643" i="10"/>
  <c r="M1644" i="10"/>
  <c r="M1645" i="10"/>
  <c r="M1646" i="10"/>
  <c r="M1647" i="10"/>
  <c r="M1648" i="10"/>
  <c r="M1649" i="10"/>
  <c r="M1650" i="10"/>
  <c r="M1651" i="10"/>
  <c r="M1652" i="10"/>
  <c r="M1653" i="10"/>
  <c r="M1654" i="10"/>
  <c r="M1655" i="10"/>
  <c r="M1656" i="10"/>
  <c r="M1657" i="10"/>
  <c r="M1658" i="10"/>
  <c r="M1659" i="10"/>
  <c r="M1660" i="10"/>
  <c r="M1661" i="10"/>
  <c r="M1662" i="10"/>
  <c r="M1663" i="10"/>
  <c r="M1664" i="10"/>
  <c r="M1665" i="10"/>
  <c r="M1666" i="10"/>
  <c r="M1667" i="10"/>
  <c r="M1668" i="10"/>
  <c r="M1669" i="10"/>
  <c r="M1670" i="10"/>
  <c r="M1671" i="10"/>
  <c r="M1672" i="10"/>
  <c r="M1673" i="10"/>
  <c r="M1674" i="10"/>
  <c r="M1675" i="10"/>
  <c r="M1676" i="10"/>
  <c r="M1677" i="10"/>
  <c r="M1678" i="10"/>
  <c r="M1679" i="10"/>
  <c r="M1680" i="10"/>
  <c r="M1681" i="10"/>
  <c r="M1682" i="10"/>
  <c r="M1683" i="10"/>
  <c r="M1684" i="10"/>
  <c r="M1685" i="10"/>
  <c r="M1686" i="10"/>
  <c r="M1687" i="10"/>
  <c r="M1688" i="10"/>
  <c r="M1689" i="10"/>
  <c r="M1690" i="10"/>
  <c r="M1691" i="10"/>
  <c r="M1692" i="10"/>
  <c r="M1693" i="10"/>
  <c r="M1694" i="10"/>
  <c r="M1695" i="10"/>
  <c r="M1696" i="10"/>
  <c r="M1697" i="10"/>
  <c r="M1698" i="10"/>
  <c r="M1699" i="10"/>
  <c r="M1700" i="10"/>
  <c r="M1701" i="10"/>
  <c r="M1702" i="10"/>
  <c r="M1703" i="10"/>
  <c r="M1704" i="10"/>
  <c r="M1705" i="10"/>
  <c r="M1706" i="10"/>
  <c r="M1707" i="10"/>
  <c r="M1708" i="10"/>
  <c r="M1709" i="10"/>
  <c r="M1710" i="10"/>
  <c r="M1711" i="10"/>
  <c r="M1712" i="10"/>
  <c r="M1713" i="10"/>
  <c r="M1714" i="10"/>
  <c r="M1715" i="10"/>
  <c r="M1716" i="10"/>
  <c r="M1717" i="10"/>
  <c r="M1718" i="10"/>
  <c r="M1719" i="10"/>
  <c r="M1720" i="10"/>
  <c r="M1721" i="10"/>
  <c r="M1722" i="10"/>
  <c r="M1723" i="10"/>
  <c r="M1724" i="10"/>
  <c r="M1725" i="10"/>
  <c r="M1726" i="10"/>
  <c r="M1727" i="10"/>
  <c r="M1728" i="10"/>
  <c r="M1729" i="10"/>
  <c r="M1730" i="10"/>
  <c r="M1731" i="10"/>
  <c r="M1732" i="10"/>
  <c r="M1733" i="10"/>
  <c r="M1734" i="10"/>
  <c r="M1735" i="10"/>
  <c r="M1736" i="10"/>
  <c r="M1737" i="10"/>
  <c r="M1738" i="10"/>
  <c r="M1739" i="10"/>
  <c r="M1740" i="10"/>
  <c r="M1741" i="10"/>
  <c r="M1742" i="10"/>
  <c r="M1743" i="10"/>
  <c r="M1744" i="10"/>
  <c r="M1745" i="10"/>
  <c r="M1746" i="10"/>
  <c r="M1747" i="10"/>
  <c r="M1748" i="10"/>
  <c r="M1749" i="10"/>
  <c r="M1750" i="10"/>
  <c r="M1751" i="10"/>
  <c r="M1752" i="10"/>
  <c r="M1753" i="10"/>
  <c r="M1754" i="10"/>
  <c r="M1755" i="10"/>
  <c r="M1756" i="10"/>
  <c r="M1757" i="10"/>
  <c r="M1758" i="10"/>
  <c r="M1759" i="10"/>
  <c r="M1760" i="10"/>
  <c r="M1761" i="10"/>
  <c r="M1762" i="10"/>
  <c r="M1763" i="10"/>
  <c r="M1764" i="10"/>
  <c r="M1765" i="10"/>
  <c r="M1766" i="10"/>
  <c r="M1767" i="10"/>
  <c r="M1768" i="10"/>
  <c r="M1769" i="10"/>
  <c r="M1770" i="10"/>
  <c r="M1771" i="10"/>
  <c r="M1772" i="10"/>
  <c r="M1773" i="10"/>
  <c r="M1774" i="10"/>
  <c r="M1775" i="10"/>
  <c r="M1776" i="10"/>
  <c r="M1777" i="10"/>
  <c r="M1778" i="10"/>
  <c r="M1779" i="10"/>
  <c r="M1780" i="10"/>
  <c r="M1781" i="10"/>
  <c r="M1782" i="10"/>
  <c r="M1783" i="10"/>
  <c r="M1784" i="10"/>
  <c r="M1785" i="10"/>
  <c r="M1786" i="10"/>
  <c r="M1787" i="10"/>
  <c r="M1788" i="10"/>
  <c r="M1789" i="10"/>
  <c r="M1790" i="10"/>
  <c r="M1791" i="10"/>
  <c r="M1792" i="10"/>
  <c r="M1793" i="10"/>
  <c r="M1794" i="10"/>
  <c r="M1795" i="10"/>
  <c r="M1796" i="10"/>
  <c r="M1797" i="10"/>
  <c r="M1798" i="10"/>
  <c r="M1799" i="10"/>
  <c r="M1800" i="10"/>
  <c r="M1801" i="10"/>
  <c r="M1802" i="10"/>
  <c r="M1803" i="10"/>
  <c r="M1804" i="10"/>
  <c r="M1805" i="10"/>
  <c r="M1806" i="10"/>
  <c r="M1807" i="10"/>
  <c r="M1808" i="10"/>
  <c r="M1809" i="10"/>
  <c r="M1810" i="10"/>
  <c r="M1811" i="10"/>
  <c r="M1812" i="10"/>
  <c r="M1813" i="10"/>
  <c r="M1814" i="10"/>
  <c r="M1815" i="10"/>
  <c r="M1816" i="10"/>
  <c r="M1817" i="10"/>
  <c r="M1818" i="10"/>
  <c r="M1819" i="10"/>
  <c r="M1820" i="10"/>
  <c r="M1821" i="10"/>
  <c r="M1822" i="10"/>
  <c r="M1823" i="10"/>
  <c r="M1824" i="10"/>
  <c r="M1825" i="10"/>
  <c r="M1826" i="10"/>
  <c r="M1827" i="10"/>
  <c r="M1828" i="10"/>
  <c r="M1829" i="10"/>
  <c r="M1830" i="10"/>
  <c r="M1831" i="10"/>
  <c r="M1832" i="10"/>
  <c r="M1833" i="10"/>
  <c r="M1834" i="10"/>
  <c r="M1835" i="10"/>
  <c r="M1836" i="10"/>
  <c r="M1837" i="10"/>
  <c r="M1838" i="10"/>
  <c r="M1839" i="10"/>
  <c r="M1840" i="10"/>
  <c r="M1841" i="10"/>
  <c r="M1842" i="10"/>
  <c r="M1843" i="10"/>
  <c r="M1844" i="10"/>
  <c r="M1845" i="10"/>
  <c r="M1846" i="10"/>
  <c r="M1847" i="10"/>
  <c r="M1848" i="10"/>
  <c r="M1849" i="10"/>
  <c r="M1850" i="10"/>
  <c r="M1851" i="10"/>
  <c r="M1852" i="10"/>
  <c r="M1853" i="10"/>
  <c r="M1854" i="10"/>
  <c r="M1855" i="10"/>
  <c r="M1856" i="10"/>
  <c r="M1857" i="10"/>
  <c r="M1858" i="10"/>
  <c r="M1859" i="10"/>
  <c r="M1860" i="10"/>
  <c r="M1861" i="10"/>
  <c r="M1862" i="10"/>
  <c r="M1863" i="10"/>
  <c r="M1864" i="10"/>
  <c r="M1865" i="10"/>
  <c r="M1866" i="10"/>
  <c r="M1867" i="10"/>
  <c r="M1868" i="10"/>
  <c r="M1869" i="10"/>
  <c r="M1870" i="10"/>
  <c r="M1871" i="10"/>
  <c r="M1872" i="10"/>
  <c r="M1873" i="10"/>
  <c r="M1874" i="10"/>
  <c r="M1875" i="10"/>
  <c r="M1876" i="10"/>
  <c r="M1877" i="10"/>
  <c r="M1878" i="10"/>
  <c r="M1879" i="10"/>
  <c r="M1880" i="10"/>
  <c r="M1881" i="10"/>
  <c r="M1882" i="10"/>
  <c r="M1883" i="10"/>
  <c r="M1884" i="10"/>
  <c r="M1885" i="10"/>
  <c r="M1886" i="10"/>
  <c r="M1887" i="10"/>
  <c r="M1888" i="10"/>
  <c r="M1889" i="10"/>
  <c r="M1890" i="10"/>
  <c r="M1891" i="10"/>
  <c r="M1892" i="10"/>
  <c r="M1893" i="10"/>
  <c r="M1894" i="10"/>
  <c r="M1895" i="10"/>
  <c r="M1896" i="10"/>
  <c r="M1897" i="10"/>
  <c r="M1898" i="10"/>
  <c r="M1899" i="10"/>
  <c r="M1900" i="10"/>
  <c r="M1901" i="10"/>
  <c r="M1902" i="10"/>
  <c r="M1903" i="10"/>
  <c r="M1904" i="10"/>
  <c r="M1905" i="10"/>
  <c r="M1906" i="10"/>
  <c r="M1907" i="10"/>
  <c r="M1908" i="10"/>
  <c r="M1909" i="10"/>
  <c r="M1910" i="10"/>
  <c r="M1911" i="10"/>
  <c r="M1912" i="10"/>
  <c r="M1913" i="10"/>
  <c r="M1914" i="10"/>
  <c r="M1915" i="10"/>
  <c r="M1916" i="10"/>
  <c r="M1917" i="10"/>
  <c r="M1918" i="10"/>
  <c r="M1919" i="10"/>
  <c r="M1920" i="10"/>
  <c r="M1921" i="10"/>
  <c r="M1922" i="10"/>
  <c r="M1923" i="10"/>
  <c r="M1924" i="10"/>
  <c r="M1925" i="10"/>
  <c r="M1926" i="10"/>
  <c r="M1927" i="10"/>
  <c r="M1928" i="10"/>
  <c r="M1929" i="10"/>
  <c r="M1930" i="10"/>
  <c r="M1931" i="10"/>
  <c r="M1932" i="10"/>
  <c r="M1933" i="10"/>
  <c r="M1934" i="10"/>
  <c r="M1935" i="10"/>
  <c r="M1936" i="10"/>
  <c r="M1937" i="10"/>
  <c r="M1938" i="10"/>
  <c r="M1939" i="10"/>
  <c r="M1940" i="10"/>
  <c r="M1941" i="10"/>
  <c r="M1942" i="10"/>
  <c r="M1943" i="10"/>
  <c r="M1944" i="10"/>
  <c r="M1945" i="10"/>
  <c r="M1946" i="10"/>
  <c r="M1947" i="10"/>
  <c r="M1948" i="10"/>
  <c r="M1949" i="10"/>
  <c r="M1950" i="10"/>
  <c r="M1951" i="10"/>
  <c r="M1952" i="10"/>
  <c r="M1953" i="10"/>
  <c r="M1954" i="10"/>
  <c r="M1955" i="10"/>
  <c r="M1956" i="10"/>
  <c r="M1957" i="10"/>
  <c r="M1958" i="10"/>
  <c r="M1959" i="10"/>
  <c r="M1960" i="10"/>
  <c r="M1961" i="10"/>
  <c r="M1962" i="10"/>
  <c r="M1963" i="10"/>
  <c r="M1964" i="10"/>
  <c r="M1965" i="10"/>
  <c r="M1966" i="10"/>
  <c r="M1967" i="10"/>
  <c r="M1968" i="10"/>
  <c r="M1969" i="10"/>
  <c r="M1970" i="10"/>
  <c r="M1971" i="10"/>
  <c r="M1972" i="10"/>
  <c r="M1973" i="10"/>
  <c r="M1974" i="10"/>
  <c r="M1975" i="10"/>
  <c r="M1976" i="10"/>
  <c r="M1977" i="10"/>
  <c r="M1978" i="10"/>
  <c r="M1979" i="10"/>
  <c r="M1980" i="10"/>
  <c r="M1981" i="10"/>
  <c r="M1982" i="10"/>
  <c r="M1983" i="10"/>
  <c r="M1984" i="10"/>
  <c r="M1985" i="10"/>
  <c r="M1986" i="10"/>
  <c r="M1987" i="10"/>
  <c r="M1988" i="10"/>
  <c r="M1989" i="10"/>
  <c r="M1990" i="10"/>
  <c r="M1991" i="10"/>
  <c r="M1992" i="10"/>
  <c r="M1993" i="10"/>
  <c r="M1994" i="10"/>
  <c r="M1995" i="10"/>
  <c r="M1996" i="10"/>
  <c r="M1997" i="10"/>
  <c r="M1998" i="10"/>
  <c r="M1999" i="10"/>
  <c r="M2000" i="10"/>
  <c r="M2001" i="10"/>
  <c r="M2002" i="10"/>
  <c r="M2003" i="10"/>
  <c r="M2004" i="10"/>
  <c r="M2005" i="10"/>
  <c r="M2006" i="10"/>
  <c r="M2007" i="10"/>
  <c r="M2008" i="10"/>
  <c r="M2009" i="10"/>
  <c r="M2010" i="10"/>
  <c r="M2011" i="10"/>
  <c r="M2012" i="10"/>
  <c r="M2013" i="10"/>
  <c r="M2014" i="10"/>
  <c r="M2015" i="10"/>
  <c r="M2016" i="10"/>
  <c r="M2017" i="10"/>
  <c r="M2018" i="10"/>
  <c r="M2019" i="10"/>
  <c r="M2020" i="10"/>
  <c r="M2021" i="10"/>
  <c r="M2022" i="10"/>
  <c r="M2023" i="10"/>
  <c r="M2024" i="10"/>
  <c r="M2025" i="10"/>
  <c r="M2026" i="10"/>
  <c r="M2027" i="10"/>
  <c r="M2028" i="10"/>
  <c r="M2029" i="10"/>
  <c r="M2030" i="10"/>
  <c r="M2031" i="10"/>
  <c r="M2032" i="10"/>
  <c r="M2033" i="10"/>
  <c r="M2034" i="10"/>
  <c r="M2035" i="10"/>
  <c r="M2036" i="10"/>
  <c r="M2037" i="10"/>
  <c r="M2038" i="10"/>
  <c r="M2039" i="10"/>
  <c r="M2040" i="10"/>
  <c r="M2041" i="10"/>
  <c r="M2042" i="10"/>
  <c r="M2043" i="10"/>
  <c r="M2044" i="10"/>
  <c r="M2045" i="10"/>
  <c r="M2046" i="10"/>
  <c r="M2047" i="10"/>
  <c r="M2048" i="10"/>
  <c r="M2049" i="10"/>
  <c r="M2050" i="10"/>
  <c r="M2051" i="10"/>
  <c r="M2052" i="10"/>
  <c r="M2053" i="10"/>
  <c r="M2054" i="10"/>
  <c r="M2055" i="10"/>
  <c r="M2056" i="10"/>
  <c r="M2057" i="10"/>
  <c r="M2058" i="10"/>
  <c r="M2059" i="10"/>
  <c r="M2060" i="10"/>
  <c r="M2061" i="10"/>
  <c r="M2062" i="10"/>
  <c r="M2063" i="10"/>
  <c r="M2064" i="10"/>
  <c r="M2065" i="10"/>
  <c r="M2066" i="10"/>
  <c r="M2067" i="10"/>
  <c r="M2068" i="10"/>
  <c r="M2069" i="10"/>
  <c r="M2070" i="10"/>
  <c r="M2071" i="10"/>
  <c r="M2072" i="10"/>
  <c r="M2073" i="10"/>
  <c r="M2074" i="10"/>
  <c r="M2075" i="10"/>
  <c r="M2076" i="10"/>
  <c r="M2077" i="10"/>
  <c r="M2078" i="10"/>
  <c r="M2079" i="10"/>
  <c r="M2080" i="10"/>
  <c r="M2081" i="10"/>
  <c r="M2082" i="10"/>
  <c r="M2083" i="10"/>
  <c r="M2084" i="10"/>
  <c r="M2085" i="10"/>
  <c r="M2086" i="10"/>
  <c r="M2087" i="10"/>
  <c r="M2088" i="10"/>
  <c r="M2089" i="10"/>
  <c r="M2090" i="10"/>
  <c r="M2091" i="10"/>
  <c r="M2092" i="10"/>
  <c r="M2093" i="10"/>
  <c r="M2094" i="10"/>
  <c r="M2095" i="10"/>
  <c r="M2096" i="10"/>
  <c r="M2097" i="10"/>
  <c r="M2098" i="10"/>
  <c r="M2099" i="10"/>
  <c r="M2100" i="10"/>
  <c r="M2101" i="10"/>
  <c r="M2102" i="10"/>
  <c r="M2103" i="10"/>
  <c r="M2104" i="10"/>
  <c r="M2105" i="10"/>
  <c r="M2106" i="10"/>
  <c r="M2107" i="10"/>
  <c r="M2108" i="10"/>
  <c r="M2109" i="10"/>
  <c r="M2110" i="10"/>
  <c r="M2111" i="10"/>
  <c r="M2112" i="10"/>
  <c r="M2113" i="10"/>
  <c r="M2114" i="10"/>
  <c r="M2115" i="10"/>
  <c r="M2116" i="10"/>
  <c r="M2117" i="10"/>
  <c r="M2118" i="10"/>
  <c r="M2119" i="10"/>
  <c r="M2120" i="10"/>
  <c r="M2121" i="10"/>
  <c r="M2122" i="10"/>
  <c r="M2123" i="10"/>
  <c r="M2124" i="10"/>
  <c r="M2125" i="10"/>
  <c r="M2126" i="10"/>
  <c r="M2127" i="10"/>
  <c r="M2128" i="10"/>
  <c r="M2129" i="10"/>
  <c r="M2130" i="10"/>
  <c r="M2131" i="10"/>
  <c r="M2132" i="10"/>
  <c r="M2133" i="10"/>
  <c r="M2134" i="10"/>
  <c r="M2135" i="10"/>
  <c r="M2136" i="10"/>
  <c r="M2137" i="10"/>
  <c r="M2138" i="10"/>
  <c r="M2139" i="10"/>
  <c r="M2140" i="10"/>
  <c r="M2141" i="10"/>
  <c r="M2142" i="10"/>
  <c r="M2143" i="10"/>
  <c r="M2144" i="10"/>
  <c r="M2145" i="10"/>
  <c r="M2146" i="10"/>
  <c r="M2147" i="10"/>
  <c r="M2148" i="10"/>
  <c r="M2149" i="10"/>
  <c r="M2150" i="10"/>
  <c r="M2151" i="10"/>
  <c r="M2152" i="10"/>
  <c r="M2153" i="10"/>
  <c r="M2154" i="10"/>
  <c r="M2155" i="10"/>
  <c r="M2156" i="10"/>
  <c r="M2157" i="10"/>
  <c r="M2158" i="10"/>
  <c r="M2159" i="10"/>
  <c r="M2160" i="10"/>
  <c r="M2161" i="10"/>
  <c r="M2162" i="10"/>
  <c r="M2163" i="10"/>
  <c r="M2164" i="10"/>
  <c r="M2165" i="10"/>
  <c r="M2166" i="10"/>
  <c r="M2167" i="10"/>
  <c r="M2168" i="10"/>
  <c r="M2169" i="10"/>
  <c r="M2170" i="10"/>
  <c r="M2171" i="10"/>
  <c r="M2172" i="10"/>
  <c r="M2173" i="10"/>
  <c r="M2174" i="10"/>
  <c r="M2175" i="10"/>
  <c r="M2176" i="10"/>
  <c r="M2177" i="10"/>
  <c r="M2178" i="10"/>
  <c r="M2179" i="10"/>
  <c r="M2180" i="10"/>
  <c r="M2181" i="10"/>
  <c r="M2182" i="10"/>
  <c r="M2183" i="10"/>
  <c r="M2184" i="10"/>
  <c r="M2185" i="10"/>
  <c r="M2186" i="10"/>
  <c r="M2187" i="10"/>
  <c r="M2188" i="10"/>
  <c r="M2189" i="10"/>
  <c r="M2190" i="10"/>
  <c r="M2191" i="10"/>
  <c r="M2192" i="10"/>
  <c r="M2193" i="10"/>
  <c r="M2194" i="10"/>
  <c r="M2195" i="10"/>
  <c r="M2196" i="10"/>
  <c r="M2197" i="10"/>
  <c r="M2198" i="10"/>
  <c r="M2199" i="10"/>
  <c r="M2200" i="10"/>
  <c r="M2201" i="10"/>
  <c r="M2202" i="10"/>
  <c r="M2203" i="10"/>
  <c r="M2204" i="10"/>
  <c r="M2205" i="10"/>
  <c r="M2206" i="10"/>
  <c r="M2207" i="10"/>
  <c r="M2208" i="10"/>
  <c r="M2209" i="10"/>
  <c r="M2210" i="10"/>
  <c r="M2211" i="10"/>
  <c r="M2212" i="10"/>
  <c r="M2213" i="10"/>
  <c r="M2214" i="10"/>
  <c r="M2215" i="10"/>
  <c r="M2216" i="10"/>
  <c r="M2217" i="10"/>
  <c r="M2218" i="10"/>
  <c r="M2219" i="10"/>
  <c r="M2220" i="10"/>
  <c r="M2221" i="10"/>
  <c r="M2222" i="10"/>
  <c r="M2223" i="10"/>
  <c r="M2224" i="10"/>
  <c r="M2225" i="10"/>
  <c r="M2226" i="10"/>
  <c r="M2227" i="10"/>
  <c r="M2228" i="10"/>
  <c r="M2229" i="10"/>
  <c r="M2230" i="10"/>
  <c r="M2231" i="10"/>
  <c r="M2232" i="10"/>
  <c r="M2233" i="10"/>
  <c r="M2234" i="10"/>
  <c r="M2235" i="10"/>
  <c r="M2236" i="10"/>
  <c r="M2237" i="10"/>
  <c r="M2238" i="10"/>
  <c r="M2239" i="10"/>
  <c r="M2240" i="10"/>
  <c r="M2241" i="10"/>
  <c r="M2242" i="10"/>
  <c r="M2243" i="10"/>
  <c r="M2244" i="10"/>
  <c r="M2245" i="10"/>
  <c r="M2246" i="10"/>
  <c r="M2247" i="10"/>
  <c r="M2248" i="10"/>
  <c r="M2249" i="10"/>
  <c r="M2250" i="10"/>
  <c r="M2251" i="10"/>
  <c r="M2252" i="10"/>
  <c r="M2253" i="10"/>
  <c r="M2254" i="10"/>
  <c r="M2255" i="10"/>
  <c r="M2256" i="10"/>
  <c r="M2257" i="10"/>
  <c r="M2258" i="10"/>
  <c r="M2259" i="10"/>
  <c r="M2260" i="10"/>
  <c r="M2261" i="10"/>
  <c r="M2262" i="10"/>
  <c r="M2263" i="10"/>
  <c r="M2264" i="10"/>
  <c r="M2265" i="10"/>
  <c r="M2266" i="10"/>
  <c r="M2267" i="10"/>
  <c r="M2268" i="10"/>
  <c r="M2269" i="10"/>
  <c r="M2270" i="10"/>
  <c r="M2271" i="10"/>
  <c r="M2272" i="10"/>
  <c r="M2273" i="10"/>
  <c r="M2274" i="10"/>
  <c r="M2275" i="10"/>
  <c r="M2276" i="10"/>
  <c r="M2277" i="10"/>
  <c r="M2278" i="10"/>
  <c r="M2279" i="10"/>
  <c r="M2280" i="10"/>
  <c r="M2281" i="10"/>
  <c r="M2282" i="10"/>
  <c r="M2283" i="10"/>
  <c r="M2284" i="10"/>
  <c r="M2285" i="10"/>
  <c r="M2286" i="10"/>
  <c r="M2287" i="10"/>
  <c r="M2288" i="10"/>
  <c r="M2289" i="10"/>
  <c r="M2290" i="10"/>
  <c r="M2291" i="10"/>
  <c r="M2292" i="10"/>
  <c r="M2293" i="10"/>
  <c r="M2294" i="10"/>
  <c r="M2295" i="10"/>
  <c r="M2296" i="10"/>
  <c r="M2297" i="10"/>
  <c r="M2298" i="10"/>
  <c r="M2299" i="10"/>
  <c r="M2300" i="10"/>
  <c r="M2301" i="10"/>
  <c r="M2302" i="10"/>
  <c r="M2303" i="10"/>
  <c r="M2304" i="10"/>
  <c r="M2305" i="10"/>
  <c r="M2306" i="10"/>
  <c r="M2307" i="10"/>
  <c r="M2308" i="10"/>
  <c r="M2309" i="10"/>
  <c r="M2310" i="10"/>
  <c r="M2311" i="10"/>
  <c r="M2312" i="10"/>
  <c r="M2313" i="10"/>
  <c r="M2314" i="10"/>
  <c r="M2315" i="10"/>
  <c r="M2316" i="10"/>
  <c r="M2317" i="10"/>
  <c r="M2318" i="10"/>
  <c r="M2319" i="10"/>
  <c r="M2320" i="10"/>
  <c r="M2321" i="10"/>
  <c r="M2322" i="10"/>
  <c r="M2323" i="10"/>
  <c r="M2324" i="10"/>
  <c r="M2325" i="10"/>
  <c r="M2326" i="10"/>
  <c r="M2327" i="10"/>
  <c r="M2328" i="10"/>
  <c r="M2329" i="10"/>
  <c r="M2330" i="10"/>
  <c r="M2331" i="10"/>
  <c r="M2332" i="10"/>
  <c r="M2333" i="10"/>
  <c r="M2334" i="10"/>
  <c r="M2335" i="10"/>
  <c r="M2336" i="10"/>
  <c r="M2337" i="10"/>
  <c r="M2338" i="10"/>
  <c r="M2339" i="10"/>
  <c r="M2340" i="10"/>
  <c r="M2341" i="10"/>
  <c r="M2342" i="10"/>
  <c r="M2343" i="10"/>
  <c r="M2344" i="10"/>
  <c r="M2345" i="10"/>
  <c r="M2346" i="10"/>
  <c r="M2347" i="10"/>
  <c r="M2348" i="10"/>
  <c r="M2349" i="10"/>
  <c r="M2350" i="10"/>
  <c r="M2351" i="10"/>
  <c r="M2352" i="10"/>
  <c r="M2353" i="10"/>
  <c r="M2354" i="10"/>
  <c r="M2355" i="10"/>
  <c r="M2356" i="10"/>
  <c r="M2357" i="10"/>
  <c r="M2358" i="10"/>
  <c r="M2359" i="10"/>
  <c r="M2360" i="10"/>
  <c r="M2361" i="10"/>
  <c r="M2362" i="10"/>
  <c r="M2363" i="10"/>
  <c r="M2364" i="10"/>
  <c r="M2365" i="10"/>
  <c r="M2366" i="10"/>
  <c r="M2367" i="10"/>
  <c r="M2368" i="10"/>
  <c r="M2369" i="10"/>
  <c r="M2370" i="10"/>
  <c r="M2371" i="10"/>
  <c r="M2372" i="10"/>
  <c r="M2373" i="10"/>
  <c r="M2374" i="10"/>
  <c r="M2375" i="10"/>
  <c r="M2376" i="10"/>
  <c r="M2377" i="10"/>
  <c r="M2378" i="10"/>
  <c r="M2379" i="10"/>
  <c r="M2380" i="10"/>
  <c r="M2381" i="10"/>
  <c r="M2382" i="10"/>
  <c r="M2383" i="10"/>
  <c r="M2384" i="10"/>
  <c r="M2385" i="10"/>
  <c r="M2386" i="10"/>
  <c r="M2387" i="10"/>
  <c r="M2388" i="10"/>
  <c r="M2389" i="10"/>
  <c r="M2390" i="10"/>
  <c r="M2391" i="10"/>
  <c r="M2392" i="10"/>
  <c r="M2393" i="10"/>
  <c r="M2394" i="10"/>
  <c r="M2395" i="10"/>
  <c r="M2396" i="10"/>
  <c r="M2397" i="10"/>
  <c r="M2398" i="10"/>
  <c r="M2399" i="10"/>
  <c r="M2400" i="10"/>
  <c r="M2401" i="10"/>
  <c r="M2402" i="10"/>
  <c r="M2403" i="10"/>
  <c r="M2404" i="10"/>
  <c r="M2405" i="10"/>
  <c r="M2406" i="10"/>
  <c r="M2407" i="10"/>
  <c r="M2408" i="10"/>
  <c r="M2409" i="10"/>
  <c r="M2410" i="10"/>
  <c r="M2411" i="10"/>
  <c r="M2412" i="10"/>
  <c r="M2413" i="10"/>
  <c r="M2414" i="10"/>
  <c r="M2415" i="10"/>
  <c r="M2416" i="10"/>
  <c r="M2417" i="10"/>
  <c r="M2418" i="10"/>
  <c r="M2419" i="10"/>
  <c r="M2420" i="10"/>
  <c r="M2421" i="10"/>
  <c r="M2422" i="10"/>
  <c r="M2423" i="10"/>
  <c r="M2424" i="10"/>
  <c r="M2425" i="10"/>
  <c r="M2426" i="10"/>
  <c r="M2427" i="10"/>
  <c r="M2428" i="10"/>
  <c r="M2429" i="10"/>
  <c r="M2430" i="10"/>
  <c r="M2431" i="10"/>
  <c r="M2432" i="10"/>
  <c r="M2433" i="10"/>
  <c r="M2434" i="10"/>
  <c r="M2435" i="10"/>
  <c r="M2436" i="10"/>
  <c r="M2437" i="10"/>
  <c r="M2438" i="10"/>
  <c r="M2439" i="10"/>
  <c r="M2440" i="10"/>
  <c r="M2441" i="10"/>
  <c r="M2442" i="10"/>
  <c r="M2443" i="10"/>
  <c r="M2444" i="10"/>
  <c r="M2445" i="10"/>
  <c r="M2446" i="10"/>
  <c r="M2447" i="10"/>
  <c r="M2448" i="10"/>
  <c r="M2449" i="10"/>
  <c r="M2450" i="10"/>
  <c r="M2451" i="10"/>
  <c r="M2452" i="10"/>
  <c r="M2453" i="10"/>
  <c r="M2454" i="10"/>
  <c r="M2455" i="10"/>
  <c r="M2456" i="10"/>
  <c r="M2457" i="10"/>
  <c r="M2458" i="10"/>
  <c r="M2459" i="10"/>
  <c r="M2460" i="10"/>
  <c r="M2461" i="10"/>
  <c r="M2462" i="10"/>
  <c r="M2463" i="10"/>
  <c r="M2464" i="10"/>
  <c r="M2465" i="10"/>
  <c r="M2466" i="10"/>
  <c r="M2467" i="10"/>
  <c r="M2468" i="10"/>
  <c r="M2469" i="10"/>
  <c r="M2470" i="10"/>
  <c r="M2471" i="10"/>
  <c r="M2472" i="10"/>
  <c r="M2473" i="10"/>
  <c r="M2474" i="10"/>
  <c r="M2475" i="10"/>
  <c r="M2476" i="10"/>
  <c r="M2477" i="10"/>
  <c r="M2478" i="10"/>
  <c r="M2479" i="10"/>
  <c r="M2480" i="10"/>
  <c r="M2481" i="10"/>
  <c r="M2482" i="10"/>
  <c r="M2483" i="10"/>
  <c r="M2484" i="10"/>
  <c r="M2485" i="10"/>
  <c r="M2486" i="10"/>
  <c r="M2487" i="10"/>
  <c r="M2488" i="10"/>
  <c r="M2489" i="10"/>
  <c r="M2490" i="10"/>
  <c r="M2491" i="10"/>
  <c r="M2492" i="10"/>
  <c r="M2493" i="10"/>
  <c r="M2494" i="10"/>
  <c r="M2495" i="10"/>
  <c r="M2496" i="10"/>
  <c r="M2497" i="10"/>
  <c r="M2498" i="10"/>
  <c r="M2499" i="10"/>
  <c r="M2500" i="10"/>
  <c r="M2501" i="10"/>
  <c r="M2502" i="10"/>
  <c r="M2503" i="10"/>
  <c r="M2504" i="10"/>
  <c r="M2505" i="10"/>
  <c r="M2506" i="10"/>
  <c r="M2507" i="10"/>
  <c r="M2508" i="10"/>
  <c r="M2509" i="10"/>
  <c r="M2510" i="10"/>
  <c r="M2511" i="10"/>
  <c r="M2512" i="10"/>
  <c r="M2513" i="10"/>
  <c r="M2514" i="10"/>
  <c r="M2515" i="10"/>
  <c r="M2516" i="10"/>
  <c r="M2517" i="10"/>
  <c r="M2518" i="10"/>
  <c r="M2519" i="10"/>
  <c r="M2520" i="10"/>
  <c r="M2521" i="10"/>
  <c r="M2522" i="10"/>
  <c r="M2523" i="10"/>
  <c r="M2524" i="10"/>
  <c r="M2525" i="10"/>
  <c r="M2526" i="10"/>
  <c r="M2527" i="10"/>
  <c r="M2528" i="10"/>
  <c r="M2529" i="10"/>
  <c r="M2530" i="10"/>
  <c r="M2531" i="10"/>
  <c r="M2532" i="10"/>
  <c r="M2533" i="10"/>
  <c r="M2534" i="10"/>
  <c r="M2535" i="10"/>
  <c r="M2536" i="10"/>
  <c r="M2537" i="10"/>
  <c r="M2538" i="10"/>
  <c r="M2539" i="10"/>
  <c r="M2540" i="10"/>
  <c r="M2541" i="10"/>
  <c r="M2542" i="10"/>
  <c r="M2543" i="10"/>
  <c r="M2544" i="10"/>
  <c r="M2545" i="10"/>
  <c r="M2546" i="10"/>
  <c r="M2547" i="10"/>
  <c r="M2548" i="10"/>
  <c r="M2549" i="10"/>
  <c r="M2550" i="10"/>
  <c r="M2551" i="10"/>
  <c r="M2552" i="10"/>
  <c r="M2553" i="10"/>
  <c r="M2554" i="10"/>
  <c r="M2555" i="10"/>
  <c r="M2556" i="10"/>
  <c r="M2557" i="10"/>
  <c r="M2558" i="10"/>
  <c r="M2559" i="10"/>
  <c r="M2560" i="10"/>
  <c r="M2561" i="10"/>
  <c r="M2562" i="10"/>
  <c r="M2563" i="10"/>
  <c r="M2564" i="10"/>
  <c r="M2565" i="10"/>
  <c r="M2566" i="10"/>
  <c r="M2567" i="10"/>
  <c r="M2568" i="10"/>
  <c r="M2569" i="10"/>
  <c r="M2570" i="10"/>
  <c r="M2571" i="10"/>
  <c r="M2572" i="10"/>
  <c r="M2573" i="10"/>
  <c r="M2574" i="10"/>
  <c r="M2575" i="10"/>
  <c r="M2576" i="10"/>
  <c r="M2577" i="10"/>
  <c r="M2578" i="10"/>
  <c r="M2579" i="10"/>
  <c r="M2580" i="10"/>
  <c r="M2581" i="10"/>
  <c r="M2582" i="10"/>
  <c r="M2583" i="10"/>
  <c r="M2584" i="10"/>
  <c r="M2585" i="10"/>
  <c r="M2586" i="10"/>
  <c r="M2587" i="10"/>
  <c r="M2588" i="10"/>
  <c r="M2589" i="10"/>
  <c r="M2590" i="10"/>
  <c r="M2591" i="10"/>
  <c r="M2592" i="10"/>
  <c r="M2593" i="10"/>
  <c r="M2594" i="10"/>
  <c r="M2595" i="10"/>
  <c r="M2596" i="10"/>
  <c r="M2597" i="10"/>
  <c r="M2598" i="10"/>
  <c r="M2599" i="10"/>
  <c r="M2600" i="10"/>
  <c r="M2601" i="10"/>
  <c r="M2602" i="10"/>
  <c r="M2603" i="10"/>
  <c r="M2604" i="10"/>
  <c r="M2605" i="10"/>
  <c r="M2606" i="10"/>
  <c r="M2607" i="10"/>
  <c r="M2608" i="10"/>
  <c r="M2609" i="10"/>
  <c r="M2610" i="10"/>
  <c r="M2611" i="10"/>
  <c r="M2612" i="10"/>
  <c r="M2613" i="10"/>
  <c r="M2614" i="10"/>
  <c r="M2615" i="10"/>
  <c r="M2616" i="10"/>
  <c r="M2617" i="10"/>
  <c r="M2618" i="10"/>
  <c r="M2619" i="10"/>
  <c r="M2620" i="10"/>
  <c r="M2621" i="10"/>
  <c r="M2622" i="10"/>
  <c r="M2623" i="10"/>
  <c r="M2624" i="10"/>
  <c r="M2625" i="10"/>
  <c r="M2626" i="10"/>
  <c r="M2627" i="10"/>
  <c r="M2628" i="10"/>
  <c r="M2629" i="10"/>
  <c r="M2630" i="10"/>
  <c r="M2631" i="10"/>
  <c r="M2632" i="10"/>
  <c r="M2633" i="10"/>
  <c r="M2634" i="10"/>
  <c r="M2635" i="10"/>
  <c r="M2636" i="10"/>
  <c r="M2637" i="10"/>
  <c r="M2638" i="10"/>
  <c r="M2639" i="10"/>
  <c r="M2640" i="10"/>
  <c r="M2641" i="10"/>
  <c r="M2642" i="10"/>
  <c r="M2643" i="10"/>
  <c r="M2644" i="10"/>
  <c r="M2645" i="10"/>
  <c r="M2646" i="10"/>
  <c r="M2647" i="10"/>
  <c r="M2648" i="10"/>
  <c r="M2649" i="10"/>
  <c r="M2650" i="10"/>
  <c r="M2651" i="10"/>
  <c r="M2652" i="10"/>
  <c r="M2653" i="10"/>
  <c r="M2654" i="10"/>
  <c r="M2655" i="10"/>
  <c r="M2656" i="10"/>
  <c r="M2657" i="10"/>
  <c r="M2658" i="10"/>
  <c r="M2659" i="10"/>
  <c r="M2660" i="10"/>
  <c r="M2661" i="10"/>
  <c r="M2662" i="10"/>
  <c r="M2663" i="10"/>
  <c r="M2664" i="10"/>
  <c r="M2665" i="10"/>
  <c r="M2666" i="10"/>
  <c r="M2667" i="10"/>
  <c r="M2668" i="10"/>
  <c r="M2669" i="10"/>
  <c r="M2670" i="10"/>
  <c r="M2671" i="10"/>
  <c r="M2672" i="10"/>
  <c r="M2673" i="10"/>
  <c r="M2674" i="10"/>
  <c r="M2675" i="10"/>
  <c r="M2676" i="10"/>
  <c r="M2677" i="10"/>
  <c r="M2678" i="10"/>
  <c r="M2679" i="10"/>
  <c r="M2680" i="10"/>
  <c r="M2681" i="10"/>
  <c r="M2682" i="10"/>
  <c r="M2683" i="10"/>
  <c r="M2684" i="10"/>
  <c r="M2685" i="10"/>
  <c r="M2686" i="10"/>
  <c r="M2687" i="10"/>
  <c r="M2688" i="10"/>
  <c r="M2689" i="10"/>
  <c r="M2690" i="10"/>
  <c r="M2691" i="10"/>
  <c r="M2692" i="10"/>
  <c r="M2693" i="10"/>
  <c r="M2694" i="10"/>
  <c r="M2695" i="10"/>
  <c r="M2696" i="10"/>
  <c r="M2697" i="10"/>
  <c r="M2698" i="10"/>
  <c r="M2699" i="10"/>
  <c r="M2700" i="10"/>
  <c r="M2701" i="10"/>
  <c r="M2702" i="10"/>
  <c r="M2703" i="10"/>
  <c r="M2704" i="10"/>
  <c r="M2705" i="10"/>
  <c r="M2706" i="10"/>
  <c r="M2707" i="10"/>
  <c r="M2708" i="10"/>
  <c r="M2709" i="10"/>
  <c r="M2710" i="10"/>
  <c r="M2711" i="10"/>
  <c r="M2712" i="10"/>
  <c r="M2713" i="10"/>
  <c r="M2714" i="10"/>
  <c r="M2715" i="10"/>
  <c r="M2716" i="10"/>
  <c r="M2717" i="10"/>
  <c r="M2718" i="10"/>
  <c r="M2719" i="10"/>
  <c r="M2720" i="10"/>
  <c r="M2721" i="10"/>
  <c r="M2722" i="10"/>
  <c r="M2723" i="10"/>
  <c r="M2724" i="10"/>
  <c r="M2725" i="10"/>
  <c r="M2726" i="10"/>
  <c r="M2727" i="10"/>
  <c r="M2728" i="10"/>
  <c r="M2729" i="10"/>
  <c r="M2730" i="10"/>
  <c r="M2731" i="10"/>
  <c r="M2732" i="10"/>
  <c r="M2733" i="10"/>
  <c r="M2734" i="10"/>
  <c r="M2735" i="10"/>
  <c r="M2736" i="10"/>
  <c r="M2737" i="10"/>
  <c r="M2738" i="10"/>
  <c r="M2739" i="10"/>
  <c r="M2740" i="10"/>
  <c r="M2741" i="10"/>
  <c r="M2742" i="10"/>
  <c r="M2743" i="10"/>
  <c r="M2744" i="10"/>
  <c r="M2745" i="10"/>
  <c r="M2746" i="10"/>
  <c r="M2747" i="10"/>
  <c r="M2748" i="10"/>
  <c r="M2749" i="10"/>
  <c r="M2750" i="10"/>
  <c r="M2751" i="10"/>
  <c r="M2752" i="10"/>
  <c r="M2753" i="10"/>
  <c r="M2754" i="10"/>
  <c r="M2755" i="10"/>
  <c r="M2756" i="10"/>
  <c r="M2757" i="10"/>
  <c r="M2758" i="10"/>
  <c r="M2759" i="10"/>
  <c r="M2760" i="10"/>
  <c r="M2761" i="10"/>
  <c r="M2762" i="10"/>
  <c r="M2763" i="10"/>
  <c r="M2764" i="10"/>
  <c r="M2765" i="10"/>
  <c r="M2766" i="10"/>
  <c r="M2767" i="10"/>
  <c r="M2768" i="10"/>
  <c r="M2769" i="10"/>
  <c r="M2770" i="10"/>
  <c r="M2771" i="10"/>
  <c r="M2772" i="10"/>
  <c r="M2773" i="10"/>
  <c r="M2774" i="10"/>
  <c r="M2775" i="10"/>
  <c r="M2776" i="10"/>
  <c r="M2777" i="10"/>
  <c r="M2778" i="10"/>
  <c r="M2779" i="10"/>
  <c r="M2780" i="10"/>
  <c r="M2781" i="10"/>
  <c r="M2782" i="10"/>
  <c r="M2783" i="10"/>
  <c r="M2784" i="10"/>
  <c r="M2785" i="10"/>
  <c r="M2786" i="10"/>
  <c r="M2787" i="10"/>
  <c r="M2788" i="10"/>
  <c r="M2789" i="10"/>
  <c r="M2790" i="10"/>
  <c r="M2791" i="10"/>
  <c r="M2792" i="10"/>
  <c r="M2793" i="10"/>
  <c r="M2794" i="10"/>
  <c r="M2795" i="10"/>
  <c r="M2796" i="10"/>
  <c r="M2797" i="10"/>
  <c r="M2798" i="10"/>
  <c r="M2799" i="10"/>
  <c r="M2800" i="10"/>
  <c r="M2801" i="10"/>
  <c r="M2802" i="10"/>
  <c r="M2803" i="10"/>
  <c r="M2804" i="10"/>
  <c r="M2805" i="10"/>
  <c r="M2806" i="10"/>
  <c r="M2807" i="10"/>
  <c r="M2808" i="10"/>
  <c r="M2809" i="10"/>
  <c r="M2810" i="10"/>
  <c r="M2811" i="10"/>
  <c r="M2812" i="10"/>
  <c r="M2813" i="10"/>
  <c r="M2814" i="10"/>
  <c r="M2815" i="10"/>
  <c r="M2816" i="10"/>
  <c r="M2817" i="10"/>
  <c r="M2818" i="10"/>
  <c r="M2819" i="10"/>
  <c r="M2820" i="10"/>
  <c r="M2821" i="10"/>
  <c r="M2822" i="10"/>
  <c r="M2823" i="10"/>
  <c r="M2824" i="10"/>
  <c r="M2825" i="10"/>
  <c r="M2826" i="10"/>
  <c r="M2827" i="10"/>
  <c r="M2828" i="10"/>
  <c r="M2829" i="10"/>
  <c r="M2830" i="10"/>
  <c r="M2831" i="10"/>
  <c r="M2832" i="10"/>
  <c r="M2833" i="10"/>
  <c r="M2834" i="10"/>
  <c r="M2835" i="10"/>
  <c r="M2836" i="10"/>
  <c r="M2837" i="10"/>
  <c r="M2838" i="10"/>
  <c r="M2839" i="10"/>
  <c r="M2840" i="10"/>
  <c r="M2841" i="10"/>
  <c r="M2842" i="10"/>
  <c r="M2843" i="10"/>
  <c r="M2844" i="10"/>
  <c r="M2845" i="10"/>
  <c r="M2846" i="10"/>
  <c r="M2847" i="10"/>
  <c r="M2848" i="10"/>
  <c r="M2849" i="10"/>
  <c r="M2850" i="10"/>
  <c r="M2851" i="10"/>
  <c r="M2852" i="10"/>
  <c r="M2853" i="10"/>
  <c r="M2854" i="10"/>
  <c r="M2855" i="10"/>
  <c r="M2856" i="10"/>
  <c r="M2857" i="10"/>
  <c r="M2858" i="10"/>
  <c r="M2859" i="10"/>
  <c r="M2860" i="10"/>
  <c r="M2861" i="10"/>
  <c r="M2862" i="10"/>
  <c r="M2863" i="10"/>
  <c r="M2864" i="10"/>
  <c r="M2865" i="10"/>
  <c r="M2866" i="10"/>
  <c r="M2867" i="10"/>
  <c r="M2868" i="10"/>
  <c r="M2869" i="10"/>
  <c r="M2870" i="10"/>
  <c r="M2871" i="10"/>
  <c r="M2872" i="10"/>
  <c r="M2873" i="10"/>
  <c r="M2874" i="10"/>
  <c r="M2875" i="10"/>
  <c r="M2876" i="10"/>
  <c r="M2877" i="10"/>
  <c r="M2878" i="10"/>
  <c r="M2879" i="10"/>
  <c r="M2880" i="10"/>
  <c r="M2881" i="10"/>
  <c r="M2882" i="10"/>
  <c r="M2883" i="10"/>
  <c r="M2884" i="10"/>
  <c r="M2885" i="10"/>
  <c r="M2886" i="10"/>
  <c r="M2887" i="10"/>
  <c r="M2888" i="10"/>
  <c r="M2889" i="10"/>
  <c r="M2890" i="10"/>
  <c r="M2891" i="10"/>
  <c r="M2892" i="10"/>
  <c r="M2893" i="10"/>
  <c r="M2894" i="10"/>
  <c r="M2895" i="10"/>
  <c r="M2896" i="10"/>
  <c r="M2897" i="10"/>
  <c r="M2898" i="10"/>
  <c r="M2899" i="10"/>
  <c r="M2900" i="10"/>
  <c r="M2901" i="10"/>
  <c r="M2902" i="10"/>
  <c r="M2903" i="10"/>
  <c r="M2904" i="10"/>
  <c r="M2905" i="10"/>
  <c r="M2906" i="10"/>
  <c r="M2907" i="10"/>
  <c r="M2908" i="10"/>
  <c r="M2909" i="10"/>
  <c r="M2910" i="10"/>
  <c r="M2911" i="10"/>
  <c r="M2912" i="10"/>
  <c r="M2913" i="10"/>
  <c r="M2914" i="10"/>
  <c r="M2915" i="10"/>
  <c r="M2916" i="10"/>
  <c r="M2917" i="10"/>
  <c r="M2918" i="10"/>
  <c r="M2919" i="10"/>
  <c r="M2920" i="10"/>
  <c r="M2921" i="10"/>
  <c r="M2922" i="10"/>
  <c r="M2923" i="10"/>
  <c r="M2924" i="10"/>
  <c r="M2925" i="10"/>
  <c r="M2926" i="10"/>
  <c r="M2927" i="10"/>
  <c r="M2928" i="10"/>
  <c r="M2929" i="10"/>
  <c r="M2930" i="10"/>
  <c r="M2931" i="10"/>
  <c r="M2932" i="10"/>
  <c r="M2933" i="10"/>
  <c r="M2934" i="10"/>
  <c r="M2935" i="10"/>
  <c r="M2936" i="10"/>
  <c r="M2937" i="10"/>
  <c r="M2938" i="10"/>
  <c r="M2939" i="10"/>
  <c r="M2940" i="10"/>
  <c r="M2941" i="10"/>
  <c r="M2942" i="10"/>
  <c r="M2943" i="10"/>
  <c r="M2944" i="10"/>
  <c r="M2945" i="10"/>
  <c r="M2946" i="10"/>
  <c r="M2947" i="10"/>
  <c r="M2948" i="10"/>
  <c r="M2949" i="10"/>
  <c r="M2950" i="10"/>
  <c r="M2951" i="10"/>
  <c r="M2952" i="10"/>
  <c r="M2953" i="10"/>
  <c r="M2954" i="10"/>
  <c r="M2955" i="10"/>
  <c r="M2956" i="10"/>
  <c r="M2957" i="10"/>
  <c r="M2958" i="10"/>
  <c r="M2959" i="10"/>
  <c r="M2960" i="10"/>
  <c r="M2961" i="10"/>
  <c r="M2962" i="10"/>
  <c r="M2963" i="10"/>
  <c r="M2964" i="10"/>
  <c r="M2965" i="10"/>
  <c r="M2966" i="10"/>
  <c r="M2967" i="10"/>
  <c r="M2968" i="10"/>
  <c r="M2969" i="10"/>
  <c r="M2970" i="10"/>
  <c r="M2971" i="10"/>
  <c r="M2972" i="10"/>
  <c r="M2973" i="10"/>
  <c r="M2974" i="10"/>
  <c r="M2975" i="10"/>
  <c r="M2976" i="10"/>
  <c r="M2977" i="10"/>
  <c r="M2978" i="10"/>
  <c r="M2979" i="10"/>
  <c r="M2980" i="10"/>
  <c r="M2981" i="10"/>
  <c r="M2982" i="10"/>
  <c r="M2983" i="10"/>
  <c r="M2984" i="10"/>
  <c r="M2985" i="10"/>
  <c r="M2986" i="10"/>
  <c r="M2987" i="10"/>
  <c r="M2988" i="10"/>
  <c r="M2989" i="10"/>
  <c r="M2990" i="10"/>
  <c r="M2991" i="10"/>
  <c r="M2992" i="10"/>
  <c r="M2993" i="10"/>
  <c r="M2994" i="10"/>
  <c r="M2995" i="10"/>
  <c r="M2996" i="10"/>
  <c r="M2997" i="10"/>
  <c r="M2998" i="10"/>
  <c r="M2999" i="10"/>
  <c r="M3000" i="10"/>
  <c r="M3001" i="10"/>
  <c r="M3002" i="10"/>
  <c r="M3003" i="10"/>
  <c r="M3004" i="10"/>
  <c r="M3005" i="10"/>
  <c r="M3006" i="10"/>
  <c r="M3007" i="10"/>
  <c r="M3008" i="10"/>
  <c r="M3009" i="10"/>
  <c r="M3010" i="10"/>
  <c r="M3011" i="10"/>
  <c r="M3012" i="10"/>
  <c r="M3013" i="10"/>
  <c r="M3014" i="10"/>
  <c r="M3015" i="10"/>
  <c r="M3016" i="10"/>
  <c r="M3017" i="10"/>
  <c r="M3018" i="10"/>
  <c r="M3019" i="10"/>
  <c r="M3020" i="10"/>
  <c r="M3021" i="10"/>
  <c r="M3022" i="10"/>
  <c r="M3023" i="10"/>
  <c r="M3024" i="10"/>
  <c r="M3025" i="10"/>
  <c r="M3026" i="10"/>
  <c r="M3027" i="10"/>
  <c r="M3028" i="10"/>
  <c r="M3029" i="10"/>
  <c r="M3030" i="10"/>
  <c r="M3031" i="10"/>
  <c r="M3032" i="10"/>
  <c r="M3033" i="10"/>
  <c r="M3034" i="10"/>
  <c r="M3035" i="10"/>
  <c r="M3036" i="10"/>
  <c r="M3037" i="10"/>
  <c r="M3038" i="10"/>
  <c r="M3039" i="10"/>
  <c r="M3040" i="10"/>
  <c r="M3041" i="10"/>
  <c r="M3042" i="10"/>
  <c r="M3043" i="10"/>
  <c r="M3044" i="10"/>
  <c r="M3045" i="10"/>
  <c r="M3046" i="10"/>
  <c r="M3047" i="10"/>
  <c r="M3048" i="10"/>
  <c r="M3049" i="10"/>
  <c r="M3050" i="10"/>
  <c r="M3051" i="10"/>
  <c r="M3052" i="10"/>
  <c r="M3053" i="10"/>
  <c r="M3054" i="10"/>
  <c r="M3055" i="10"/>
  <c r="M3056" i="10"/>
  <c r="M3057" i="10"/>
  <c r="M3058" i="10"/>
  <c r="M3059" i="10"/>
  <c r="M3060" i="10"/>
  <c r="M3061" i="10"/>
  <c r="M3062" i="10"/>
  <c r="M3063" i="10"/>
  <c r="M3064" i="10"/>
  <c r="M3065" i="10"/>
  <c r="M3066" i="10"/>
  <c r="M3067" i="10"/>
  <c r="M3068" i="10"/>
  <c r="M3069" i="10"/>
  <c r="M3070" i="10"/>
  <c r="M3071" i="10"/>
  <c r="M3072" i="10"/>
  <c r="M3073" i="10"/>
  <c r="M3074" i="10"/>
  <c r="M3075" i="10"/>
  <c r="M3076" i="10"/>
  <c r="M3077" i="10"/>
  <c r="M3078" i="10"/>
  <c r="M3079" i="10"/>
  <c r="M3080" i="10"/>
  <c r="M3081" i="10"/>
  <c r="M3082" i="10"/>
  <c r="M3083" i="10"/>
  <c r="M3084" i="10"/>
  <c r="M3085" i="10"/>
  <c r="M3086" i="10"/>
  <c r="M3087" i="10"/>
  <c r="M3088" i="10"/>
  <c r="M3089" i="10"/>
  <c r="M3090" i="10"/>
  <c r="M3091" i="10"/>
  <c r="M3092" i="10"/>
  <c r="M3093" i="10"/>
  <c r="M3094" i="10"/>
  <c r="M3095" i="10"/>
  <c r="M3096" i="10"/>
  <c r="M3097" i="10"/>
  <c r="M3098" i="10"/>
  <c r="M3099" i="10"/>
  <c r="M3100" i="10"/>
  <c r="M3101" i="10"/>
  <c r="M3102" i="10"/>
  <c r="M3103" i="10"/>
  <c r="M3104" i="10"/>
  <c r="M3105" i="10"/>
  <c r="M3106" i="10"/>
  <c r="M3107" i="10"/>
  <c r="M3108" i="10"/>
  <c r="M3109" i="10"/>
  <c r="M3110" i="10"/>
  <c r="M3111" i="10"/>
  <c r="M3112" i="10"/>
  <c r="M3113" i="10"/>
  <c r="M3114" i="10"/>
  <c r="M3115" i="10"/>
  <c r="M3116" i="10"/>
  <c r="M3117" i="10"/>
  <c r="M3118" i="10"/>
  <c r="M3119" i="10"/>
  <c r="M3120" i="10"/>
  <c r="M3121" i="10"/>
  <c r="M3122" i="10"/>
  <c r="M3123" i="10"/>
  <c r="M3124" i="10"/>
  <c r="M3125" i="10"/>
  <c r="M3126" i="10"/>
  <c r="M3127" i="10"/>
  <c r="M3128" i="10"/>
  <c r="M3129" i="10"/>
  <c r="M3130" i="10"/>
  <c r="M3131" i="10"/>
  <c r="M3132" i="10"/>
  <c r="M3133" i="10"/>
  <c r="M3134" i="10"/>
  <c r="M3135" i="10"/>
  <c r="M3136" i="10"/>
  <c r="M3137" i="10"/>
  <c r="M3138" i="10"/>
  <c r="M3139" i="10"/>
  <c r="M3140" i="10"/>
  <c r="M3141" i="10"/>
  <c r="M3142" i="10"/>
  <c r="M3143" i="10"/>
  <c r="M3144" i="10"/>
  <c r="M3145" i="10"/>
  <c r="M3146" i="10"/>
  <c r="M3147" i="10"/>
  <c r="M3148" i="10"/>
  <c r="M3149" i="10"/>
  <c r="M3150" i="10"/>
  <c r="M3151" i="10"/>
  <c r="M3152" i="10"/>
  <c r="M3153" i="10"/>
  <c r="M3154" i="10"/>
  <c r="M3155" i="10"/>
  <c r="M3156" i="10"/>
  <c r="M3157" i="10"/>
  <c r="M3158" i="10"/>
  <c r="M3159" i="10"/>
  <c r="M3160" i="10"/>
  <c r="M3161" i="10"/>
  <c r="M3162" i="10"/>
  <c r="M3163" i="10"/>
  <c r="M3164" i="10"/>
  <c r="M3165" i="10"/>
  <c r="M3166" i="10"/>
  <c r="M3167" i="10"/>
  <c r="M3168" i="10"/>
  <c r="M3169" i="10"/>
  <c r="M3170" i="10"/>
  <c r="M3171" i="10"/>
  <c r="M3172" i="10"/>
  <c r="M3173" i="10"/>
  <c r="M3174" i="10"/>
  <c r="M3175" i="10"/>
  <c r="M3176" i="10"/>
  <c r="M3177" i="10"/>
  <c r="M3178" i="10"/>
  <c r="M3179" i="10"/>
  <c r="M3180" i="10"/>
  <c r="M3181" i="10"/>
  <c r="M3182" i="10"/>
  <c r="M3183" i="10"/>
  <c r="M3184" i="10"/>
  <c r="M3185" i="10"/>
  <c r="M3186" i="10"/>
  <c r="M3187" i="10"/>
  <c r="M3188" i="10"/>
  <c r="M3189" i="10"/>
  <c r="M3190" i="10"/>
  <c r="M3191" i="10"/>
  <c r="M3192" i="10"/>
  <c r="M3193" i="10"/>
  <c r="M3194" i="10"/>
  <c r="M3195" i="10"/>
  <c r="M3196" i="10"/>
  <c r="M3197" i="10"/>
  <c r="M3198" i="10"/>
  <c r="M3199" i="10"/>
  <c r="M3200" i="10"/>
  <c r="M3201" i="10"/>
  <c r="M3202" i="10"/>
  <c r="M3203" i="10"/>
  <c r="M3204" i="10"/>
  <c r="M3205" i="10"/>
  <c r="M3206" i="10"/>
  <c r="M3207" i="10"/>
  <c r="M3208" i="10"/>
  <c r="M3209" i="10"/>
  <c r="M3210" i="10"/>
  <c r="M3211" i="10"/>
  <c r="M3212" i="10"/>
  <c r="M3213" i="10"/>
  <c r="M3214" i="10"/>
  <c r="M3215" i="10"/>
  <c r="M3216" i="10"/>
  <c r="M3217" i="10"/>
  <c r="M3218" i="10"/>
  <c r="M3219" i="10"/>
  <c r="M3220" i="10"/>
  <c r="M3221" i="10"/>
  <c r="M3222" i="10"/>
  <c r="M3223" i="10"/>
  <c r="M3224" i="10"/>
  <c r="M3225" i="10"/>
  <c r="M3226" i="10"/>
  <c r="M3227" i="10"/>
  <c r="M3228" i="10"/>
  <c r="M3229" i="10"/>
  <c r="M3230" i="10"/>
  <c r="M3231" i="10"/>
  <c r="M3232" i="10"/>
  <c r="M3233" i="10"/>
  <c r="M3234" i="10"/>
  <c r="M3235" i="10"/>
  <c r="M3236" i="10"/>
  <c r="M3237" i="10"/>
  <c r="M3238" i="10"/>
  <c r="M3239" i="10"/>
  <c r="M3240" i="10"/>
  <c r="M3241" i="10"/>
  <c r="M3242" i="10"/>
  <c r="M3243" i="10"/>
  <c r="M3244" i="10"/>
  <c r="M3245" i="10"/>
  <c r="M3246" i="10"/>
  <c r="M3247" i="10"/>
  <c r="M3248" i="10"/>
  <c r="M3249" i="10"/>
  <c r="M3250" i="10"/>
  <c r="M3251" i="10"/>
  <c r="M3252" i="10"/>
  <c r="M3253" i="10"/>
  <c r="M3254" i="10"/>
  <c r="M3255" i="10"/>
  <c r="M3256" i="10"/>
  <c r="M3257" i="10"/>
  <c r="M3258" i="10"/>
  <c r="M3259" i="10"/>
  <c r="M3260" i="10"/>
  <c r="M3261" i="10"/>
  <c r="M3262" i="10"/>
  <c r="M3263" i="10"/>
  <c r="M3264" i="10"/>
  <c r="M3265" i="10"/>
  <c r="M3266" i="10"/>
  <c r="M3267" i="10"/>
  <c r="M3268" i="10"/>
  <c r="M3269" i="10"/>
  <c r="M3270" i="10"/>
  <c r="M3271" i="10"/>
  <c r="M3272" i="10"/>
  <c r="M3273" i="10"/>
  <c r="M3274" i="10"/>
  <c r="M3275" i="10"/>
  <c r="M3276" i="10"/>
  <c r="M3277" i="10"/>
  <c r="M3278" i="10"/>
  <c r="M3279" i="10"/>
  <c r="M3280" i="10"/>
  <c r="M3281" i="10"/>
  <c r="M3282" i="10"/>
  <c r="M3283" i="10"/>
  <c r="M3284" i="10"/>
  <c r="M3285" i="10"/>
  <c r="M3286" i="10"/>
  <c r="M3287" i="10"/>
  <c r="M3288" i="10"/>
  <c r="M3289" i="10"/>
  <c r="M3290" i="10"/>
  <c r="M3291" i="10"/>
  <c r="M3292" i="10"/>
  <c r="M3293" i="10"/>
  <c r="M3294" i="10"/>
  <c r="M3295" i="10"/>
  <c r="M3296" i="10"/>
  <c r="M3297" i="10"/>
  <c r="M3298" i="10"/>
  <c r="M3299" i="10"/>
  <c r="M3300" i="10"/>
  <c r="M3301" i="10"/>
  <c r="M3302" i="10"/>
  <c r="M3303" i="10"/>
  <c r="M3304" i="10"/>
  <c r="M3305" i="10"/>
  <c r="M3306" i="10"/>
  <c r="M3307" i="10"/>
  <c r="M3308" i="10"/>
  <c r="M3309" i="10"/>
  <c r="M3310" i="10"/>
  <c r="M3311" i="10"/>
  <c r="M3312" i="10"/>
  <c r="M3313" i="10"/>
  <c r="M3314" i="10"/>
  <c r="M3315" i="10"/>
  <c r="M3316" i="10"/>
  <c r="M3317" i="10"/>
  <c r="M3318" i="10"/>
  <c r="M3319" i="10"/>
  <c r="M3320" i="10"/>
  <c r="M3321" i="10"/>
  <c r="M3322" i="10"/>
  <c r="M3323" i="10"/>
  <c r="M3324" i="10"/>
  <c r="M3325" i="10"/>
  <c r="M3326" i="10"/>
  <c r="M3327" i="10"/>
  <c r="M3328" i="10"/>
  <c r="M3329" i="10"/>
  <c r="M3330" i="10"/>
  <c r="M3331" i="10"/>
  <c r="M3332" i="10"/>
  <c r="M3333" i="10"/>
  <c r="M3334" i="10"/>
  <c r="M3335" i="10"/>
  <c r="M3336" i="10"/>
  <c r="M3337" i="10"/>
  <c r="M3338" i="10"/>
  <c r="M3339" i="10"/>
  <c r="M3340" i="10"/>
  <c r="M3341" i="10"/>
  <c r="M3342" i="10"/>
  <c r="M3343" i="10"/>
  <c r="M3344" i="10"/>
  <c r="M3345" i="10"/>
  <c r="M3346" i="10"/>
  <c r="M3347" i="10"/>
  <c r="M3348" i="10"/>
  <c r="M3349" i="10"/>
  <c r="M3350" i="10"/>
  <c r="M3351" i="10"/>
  <c r="M3352" i="10"/>
  <c r="M3353" i="10"/>
  <c r="M3354" i="10"/>
  <c r="M3355" i="10"/>
  <c r="M3356" i="10"/>
  <c r="M3357" i="10"/>
  <c r="M3358" i="10"/>
  <c r="M3359" i="10"/>
  <c r="M3360" i="10"/>
  <c r="M3361" i="10"/>
  <c r="M3362" i="10"/>
  <c r="M3363" i="10"/>
  <c r="M3364" i="10"/>
  <c r="M3365" i="10"/>
  <c r="M3366" i="10"/>
  <c r="M3367" i="10"/>
  <c r="M3368" i="10"/>
  <c r="M3369" i="10"/>
  <c r="M3370" i="10"/>
  <c r="M3371" i="10"/>
  <c r="M3372" i="10"/>
  <c r="M3373" i="10"/>
  <c r="M3374" i="10"/>
  <c r="M3375" i="10"/>
  <c r="M3376" i="10"/>
  <c r="M3377" i="10"/>
  <c r="M3378" i="10"/>
  <c r="M3379" i="10"/>
  <c r="M3380" i="10"/>
  <c r="M3381" i="10"/>
  <c r="M3382" i="10"/>
  <c r="M3383" i="10"/>
  <c r="M3384" i="10"/>
  <c r="M3385" i="10"/>
  <c r="M3386" i="10"/>
  <c r="M3387" i="10"/>
  <c r="M3388" i="10"/>
  <c r="M3389" i="10"/>
  <c r="M3390" i="10"/>
  <c r="M3391" i="10"/>
  <c r="M3392" i="10"/>
  <c r="M3393" i="10"/>
  <c r="M3394" i="10"/>
  <c r="M3395" i="10"/>
  <c r="M3396" i="10"/>
  <c r="M3397" i="10"/>
  <c r="M3398" i="10"/>
  <c r="M3399" i="10"/>
  <c r="M3400" i="10"/>
  <c r="M3401" i="10"/>
  <c r="M3402" i="10"/>
  <c r="M3403" i="10"/>
  <c r="M3404" i="10"/>
  <c r="M3405" i="10"/>
  <c r="M3406" i="10"/>
  <c r="M3407" i="10"/>
  <c r="M3408" i="10"/>
  <c r="M3409" i="10"/>
  <c r="M3410" i="10"/>
  <c r="M3411" i="10"/>
  <c r="M3412" i="10"/>
  <c r="M3413" i="10"/>
  <c r="M3414" i="10"/>
  <c r="M3415" i="10"/>
  <c r="M3416" i="10"/>
  <c r="M3417" i="10"/>
  <c r="M3418" i="10"/>
  <c r="M3419" i="10"/>
  <c r="M3420" i="10"/>
  <c r="M3421" i="10"/>
  <c r="M3422" i="10"/>
  <c r="M3423" i="10"/>
  <c r="M3424" i="10"/>
  <c r="M3425" i="10"/>
  <c r="M3426" i="10"/>
  <c r="M3427" i="10"/>
  <c r="M3428" i="10"/>
  <c r="M3429" i="10"/>
  <c r="M3430" i="10"/>
  <c r="M3431" i="10"/>
  <c r="M3432" i="10"/>
  <c r="M3433" i="10"/>
  <c r="M3434" i="10"/>
  <c r="M3435" i="10"/>
  <c r="M3436" i="10"/>
  <c r="M3437" i="10"/>
  <c r="M3438" i="10"/>
  <c r="M3439" i="10"/>
  <c r="M3440" i="10"/>
  <c r="M3441" i="10"/>
  <c r="M3442" i="10"/>
  <c r="M3443" i="10"/>
  <c r="M3444" i="10"/>
  <c r="M3445" i="10"/>
  <c r="M3446" i="10"/>
  <c r="M3447" i="10"/>
  <c r="M3448" i="10"/>
  <c r="M3449" i="10"/>
  <c r="M3450" i="10"/>
  <c r="M3451" i="10"/>
  <c r="M3452" i="10"/>
  <c r="M3453" i="10"/>
  <c r="M3454" i="10"/>
  <c r="M3455" i="10"/>
  <c r="M3456" i="10"/>
  <c r="M3457" i="10"/>
  <c r="M3458" i="10"/>
  <c r="M3459" i="10"/>
  <c r="M3460" i="10"/>
  <c r="M3461" i="10"/>
  <c r="M3462" i="10"/>
  <c r="M3463" i="10"/>
  <c r="M3464" i="10"/>
  <c r="M3465" i="10"/>
  <c r="M3466" i="10"/>
  <c r="M3467" i="10"/>
  <c r="M3468" i="10"/>
  <c r="M3469" i="10"/>
  <c r="M3470" i="10"/>
  <c r="M3471" i="10"/>
  <c r="M3472" i="10"/>
  <c r="M3473" i="10"/>
  <c r="M3474" i="10"/>
  <c r="M3475" i="10"/>
  <c r="M3476" i="10"/>
  <c r="M3477" i="10"/>
  <c r="M3478" i="10"/>
  <c r="M3479" i="10"/>
  <c r="M3480" i="10"/>
  <c r="M3481" i="10"/>
  <c r="M3482" i="10"/>
  <c r="M3483" i="10"/>
  <c r="M3484" i="10"/>
  <c r="M3485" i="10"/>
  <c r="M3486" i="10"/>
  <c r="M3487" i="10"/>
  <c r="M3488" i="10"/>
  <c r="M3489" i="10"/>
  <c r="M3490" i="10"/>
  <c r="M3491" i="10"/>
  <c r="M3492" i="10"/>
  <c r="M3493" i="10"/>
  <c r="M3494" i="10"/>
  <c r="M3495" i="10"/>
  <c r="M3496" i="10"/>
  <c r="M3497" i="10"/>
  <c r="M3498" i="10"/>
  <c r="M3499" i="10"/>
  <c r="M3500" i="10"/>
  <c r="M3501" i="10"/>
  <c r="M3502" i="10"/>
  <c r="M3503" i="10"/>
  <c r="M3504" i="10"/>
  <c r="M3505" i="10"/>
  <c r="M3506" i="10"/>
  <c r="M3507" i="10"/>
  <c r="M3508" i="10"/>
  <c r="M3509" i="10"/>
  <c r="M3510" i="10"/>
  <c r="M3511" i="10"/>
  <c r="M3512" i="10"/>
  <c r="M3513" i="10"/>
  <c r="M3514" i="10"/>
  <c r="M3515" i="10"/>
  <c r="M3516" i="10"/>
  <c r="M3517" i="10"/>
  <c r="M3518" i="10"/>
  <c r="M3519" i="10"/>
  <c r="M3520" i="10"/>
  <c r="M3521" i="10"/>
  <c r="M3522" i="10"/>
  <c r="M3523" i="10"/>
  <c r="M3524" i="10"/>
  <c r="M3525" i="10"/>
  <c r="M3526" i="10"/>
  <c r="M3527" i="10"/>
  <c r="M3528" i="10"/>
  <c r="M3529" i="10"/>
  <c r="M3530" i="10"/>
  <c r="M3531" i="10"/>
  <c r="M3532" i="10"/>
  <c r="M3533" i="10"/>
  <c r="M3534" i="10"/>
  <c r="M3535" i="10"/>
  <c r="M3536" i="10"/>
  <c r="M3537" i="10"/>
  <c r="M3538" i="10"/>
  <c r="M3539" i="10"/>
  <c r="M3540" i="10"/>
  <c r="M3541" i="10"/>
  <c r="M3542" i="10"/>
  <c r="M3543" i="10"/>
  <c r="M3544" i="10"/>
  <c r="M3545" i="10"/>
  <c r="M3546" i="10"/>
  <c r="M3547" i="10"/>
  <c r="M3548" i="10"/>
  <c r="M3549" i="10"/>
  <c r="M3550" i="10"/>
  <c r="M3551" i="10"/>
  <c r="M3552" i="10"/>
  <c r="M3553" i="10"/>
  <c r="M3554" i="10"/>
  <c r="M3555" i="10"/>
  <c r="M3556" i="10"/>
  <c r="M3557" i="10"/>
  <c r="M3558" i="10"/>
  <c r="M3559" i="10"/>
  <c r="M3560" i="10"/>
  <c r="M3561" i="10"/>
  <c r="M3562" i="10"/>
  <c r="M3563" i="10"/>
  <c r="M3564" i="10"/>
  <c r="M3565" i="10"/>
  <c r="M3566" i="10"/>
  <c r="M3567" i="10"/>
  <c r="M3568" i="10"/>
  <c r="M3569" i="10"/>
  <c r="M3570" i="10"/>
  <c r="M3571" i="10"/>
  <c r="M3572" i="10"/>
  <c r="M3573" i="10"/>
  <c r="M3574" i="10"/>
  <c r="M3575" i="10"/>
  <c r="M3576" i="10"/>
  <c r="M3577" i="10"/>
  <c r="M3578" i="10"/>
  <c r="M3579" i="10"/>
  <c r="M3580" i="10"/>
  <c r="M3581" i="10"/>
  <c r="M3582" i="10"/>
  <c r="M3583" i="10"/>
  <c r="M3584" i="10"/>
  <c r="M3585" i="10"/>
  <c r="M3586" i="10"/>
  <c r="M3587" i="10"/>
  <c r="M3588" i="10"/>
  <c r="M3589" i="10"/>
  <c r="M3590" i="10"/>
  <c r="M3591" i="10"/>
  <c r="M3592" i="10"/>
  <c r="M3593" i="10"/>
  <c r="M3594" i="10"/>
  <c r="M3595" i="10"/>
  <c r="M3596" i="10"/>
  <c r="M3597" i="10"/>
  <c r="M3598" i="10"/>
  <c r="M3599" i="10"/>
  <c r="M3600" i="10"/>
  <c r="M3601" i="10"/>
  <c r="M3602" i="10"/>
  <c r="M3603" i="10"/>
  <c r="M3604" i="10"/>
  <c r="M3605" i="10"/>
  <c r="M3606" i="10"/>
  <c r="M3607" i="10"/>
  <c r="M3608" i="10"/>
  <c r="M3609" i="10"/>
  <c r="M3610" i="10"/>
  <c r="M3611" i="10"/>
  <c r="M3612" i="10"/>
  <c r="M3613" i="10"/>
  <c r="M3614" i="10"/>
  <c r="M3615" i="10"/>
  <c r="M3616" i="10"/>
  <c r="M3617" i="10"/>
  <c r="M3618" i="10"/>
  <c r="M3619" i="10"/>
  <c r="M3620" i="10"/>
  <c r="M3621" i="10"/>
  <c r="M3622" i="10"/>
  <c r="M3623" i="10"/>
  <c r="M3624" i="10"/>
  <c r="M3625" i="10"/>
  <c r="M3626" i="10"/>
  <c r="M3627" i="10"/>
  <c r="M3628" i="10"/>
  <c r="M3629" i="10"/>
  <c r="M3630" i="10"/>
  <c r="M3631" i="10"/>
  <c r="M3632" i="10"/>
  <c r="M3633" i="10"/>
  <c r="M3634" i="10"/>
  <c r="M3635" i="10"/>
  <c r="M3636" i="10"/>
  <c r="M3637" i="10"/>
  <c r="M3638" i="10"/>
  <c r="M3639" i="10"/>
  <c r="M3640" i="10"/>
  <c r="M3641" i="10"/>
  <c r="M3642" i="10"/>
  <c r="M3643" i="10"/>
  <c r="M3644" i="10"/>
  <c r="M3645" i="10"/>
  <c r="M3646" i="10"/>
  <c r="M3647" i="10"/>
  <c r="M3648" i="10"/>
  <c r="M3649" i="10"/>
  <c r="M3650" i="10"/>
  <c r="M3651" i="10"/>
  <c r="M3652" i="10"/>
  <c r="M3653" i="10"/>
  <c r="M3654" i="10"/>
  <c r="M3655" i="10"/>
  <c r="M3656" i="10"/>
  <c r="M3657" i="10"/>
  <c r="M3658" i="10"/>
  <c r="M3659" i="10"/>
  <c r="M3660" i="10"/>
  <c r="M3661" i="10"/>
  <c r="M3662" i="10"/>
  <c r="M3663" i="10"/>
  <c r="M3664" i="10"/>
  <c r="M3665" i="10"/>
  <c r="M3666" i="10"/>
  <c r="M3667" i="10"/>
  <c r="M3668" i="10"/>
  <c r="M3669" i="10"/>
  <c r="M3670" i="10"/>
  <c r="M3671" i="10"/>
  <c r="M3672" i="10"/>
  <c r="M3673" i="10"/>
  <c r="M3674" i="10"/>
  <c r="M3675" i="10"/>
  <c r="M3676" i="10"/>
  <c r="M3677" i="10"/>
  <c r="M3678" i="10"/>
  <c r="M3679" i="10"/>
  <c r="M3680" i="10"/>
  <c r="M3681" i="10"/>
  <c r="M3682" i="10"/>
  <c r="M3683" i="10"/>
  <c r="M3684" i="10"/>
  <c r="M3685" i="10"/>
  <c r="M3686" i="10"/>
  <c r="M3687" i="10"/>
  <c r="M3688" i="10"/>
  <c r="M3689" i="10"/>
  <c r="M3690" i="10"/>
  <c r="M3691" i="10"/>
  <c r="M3692" i="10"/>
  <c r="M3693" i="10"/>
  <c r="M3694" i="10"/>
  <c r="M3695" i="10"/>
  <c r="M3696" i="10"/>
  <c r="M3697" i="10"/>
  <c r="M3698" i="10"/>
  <c r="M3699" i="10"/>
  <c r="M3700" i="10"/>
  <c r="M3701" i="10"/>
  <c r="M3702" i="10"/>
  <c r="M3703" i="10"/>
  <c r="M3704" i="10"/>
  <c r="M3705" i="10"/>
  <c r="M3706" i="10"/>
  <c r="M3707" i="10"/>
  <c r="M3708" i="10"/>
  <c r="M3709" i="10"/>
  <c r="M3710" i="10"/>
  <c r="M3711" i="10"/>
  <c r="M3712" i="10"/>
  <c r="M3713" i="10"/>
  <c r="M3714" i="10"/>
  <c r="M3715" i="10"/>
  <c r="M3716" i="10"/>
  <c r="M3717" i="10"/>
  <c r="M3718" i="10"/>
  <c r="M3719" i="10"/>
  <c r="M3720" i="10"/>
  <c r="M3721" i="10"/>
  <c r="M3722" i="10"/>
  <c r="M3723" i="10"/>
  <c r="M3724" i="10"/>
  <c r="M3725" i="10"/>
  <c r="M3726" i="10"/>
  <c r="M3727" i="10"/>
  <c r="M3728" i="10"/>
  <c r="M3729" i="10"/>
  <c r="M3730" i="10"/>
  <c r="M3731" i="10"/>
  <c r="M3732" i="10"/>
  <c r="M3733" i="10"/>
  <c r="M3734" i="10"/>
  <c r="M3735" i="10"/>
  <c r="M3736" i="10"/>
  <c r="M3737" i="10"/>
  <c r="M3738" i="10"/>
  <c r="M3739" i="10"/>
  <c r="M3740" i="10"/>
  <c r="M3741" i="10"/>
  <c r="M3742" i="10"/>
  <c r="M3743" i="10"/>
  <c r="M3744" i="10"/>
  <c r="M3745" i="10"/>
  <c r="M3746" i="10"/>
  <c r="M3747" i="10"/>
  <c r="M3748" i="10"/>
  <c r="M3749" i="10"/>
  <c r="M3750" i="10"/>
  <c r="M3751" i="10"/>
  <c r="M3752" i="10"/>
  <c r="M3753" i="10"/>
  <c r="M3754" i="10"/>
  <c r="M3755" i="10"/>
  <c r="M3756" i="10"/>
  <c r="M3757" i="10"/>
  <c r="M3758" i="10"/>
  <c r="M3759" i="10"/>
  <c r="M3760" i="10"/>
  <c r="M3761" i="10"/>
  <c r="M3762" i="10"/>
  <c r="M3763" i="10"/>
  <c r="M3764" i="10"/>
  <c r="M3765" i="10"/>
  <c r="M3766" i="10"/>
  <c r="M3767" i="10"/>
  <c r="M3768" i="10"/>
  <c r="M3769" i="10"/>
  <c r="M3770" i="10"/>
  <c r="M3771" i="10"/>
  <c r="M3772" i="10"/>
  <c r="M3773" i="10"/>
  <c r="M3774" i="10"/>
  <c r="M3775" i="10"/>
  <c r="M3776" i="10"/>
  <c r="M3777" i="10"/>
  <c r="M3778" i="10"/>
  <c r="M3779" i="10"/>
  <c r="M3780" i="10"/>
  <c r="M3781" i="10"/>
  <c r="M3782" i="10"/>
  <c r="M3783" i="10"/>
  <c r="M3784" i="10"/>
  <c r="M3785" i="10"/>
  <c r="M3786" i="10"/>
  <c r="M3787" i="10"/>
  <c r="M3788" i="10"/>
  <c r="M3789" i="10"/>
  <c r="M3790" i="10"/>
  <c r="M3791" i="10"/>
  <c r="M3792" i="10"/>
  <c r="M3793" i="10"/>
  <c r="M3794" i="10"/>
  <c r="M3795" i="10"/>
  <c r="M3796" i="10"/>
  <c r="M3797" i="10"/>
  <c r="M3798" i="10"/>
  <c r="M3799" i="10"/>
  <c r="M3800" i="10"/>
  <c r="M3801" i="10"/>
  <c r="M3802" i="10"/>
  <c r="M3803" i="10"/>
  <c r="M3804" i="10"/>
  <c r="M3805" i="10"/>
  <c r="M3806" i="10"/>
  <c r="M3807" i="10"/>
  <c r="M3808" i="10"/>
  <c r="M3809" i="10"/>
  <c r="M3810" i="10"/>
  <c r="M3811" i="10"/>
  <c r="M3812" i="10"/>
  <c r="M3813" i="10"/>
  <c r="M3814" i="10"/>
  <c r="M3815" i="10"/>
  <c r="M3816" i="10"/>
  <c r="M3817" i="10"/>
  <c r="M3818" i="10"/>
  <c r="M3819" i="10"/>
  <c r="M3820" i="10"/>
  <c r="M3821" i="10"/>
  <c r="M3822" i="10"/>
  <c r="M3823" i="10"/>
  <c r="M3824" i="10"/>
  <c r="M3825" i="10"/>
  <c r="M3826" i="10"/>
  <c r="M3827" i="10"/>
  <c r="M3828" i="10"/>
  <c r="M3829" i="10"/>
  <c r="M3830" i="10"/>
  <c r="M3831" i="10"/>
  <c r="M3832" i="10"/>
  <c r="M3833" i="10"/>
  <c r="M3834" i="10"/>
  <c r="M3835" i="10"/>
  <c r="M3836" i="10"/>
  <c r="M3837" i="10"/>
  <c r="M3838" i="10"/>
  <c r="M3839" i="10"/>
  <c r="M3840" i="10"/>
  <c r="M3841" i="10"/>
  <c r="M3842" i="10"/>
  <c r="M3843" i="10"/>
  <c r="M3844" i="10"/>
  <c r="M3845" i="10"/>
  <c r="M3846" i="10"/>
  <c r="M3847" i="10"/>
  <c r="M3848" i="10"/>
  <c r="M3849" i="10"/>
  <c r="M3850" i="10"/>
  <c r="M3851" i="10"/>
  <c r="M3852" i="10"/>
  <c r="M3853" i="10"/>
  <c r="M3854" i="10"/>
  <c r="M3855" i="10"/>
  <c r="M3856" i="10"/>
  <c r="M3857" i="10"/>
  <c r="M3858" i="10"/>
  <c r="M3859" i="10"/>
  <c r="M3860" i="10"/>
  <c r="M3861" i="10"/>
  <c r="M3862" i="10"/>
  <c r="M3863" i="10"/>
  <c r="M3864" i="10"/>
  <c r="M3865" i="10"/>
  <c r="M3866" i="10"/>
  <c r="M3867" i="10"/>
  <c r="M3868" i="10"/>
  <c r="M3869" i="10"/>
  <c r="M3870" i="10"/>
  <c r="M3871" i="10"/>
  <c r="M3872" i="10"/>
  <c r="M3873" i="10"/>
  <c r="M3874" i="10"/>
  <c r="M3875" i="10"/>
  <c r="M3876" i="10"/>
  <c r="M3877" i="10"/>
  <c r="M3878" i="10"/>
  <c r="M3879" i="10"/>
  <c r="M3880" i="10"/>
  <c r="M3881" i="10"/>
  <c r="M3882" i="10"/>
  <c r="M3883" i="10"/>
  <c r="M3884" i="10"/>
  <c r="M3885" i="10"/>
  <c r="M3886" i="10"/>
  <c r="M3887" i="10"/>
  <c r="M3888" i="10"/>
  <c r="M3889" i="10"/>
  <c r="M3890" i="10"/>
  <c r="M3891" i="10"/>
  <c r="M3892" i="10"/>
  <c r="M3893" i="10"/>
  <c r="M3894" i="10"/>
  <c r="M3895" i="10"/>
  <c r="M3896" i="10"/>
  <c r="M3897" i="10"/>
  <c r="M3898" i="10"/>
  <c r="M3899" i="10"/>
  <c r="M3900" i="10"/>
  <c r="M3901" i="10"/>
  <c r="M3902" i="10"/>
  <c r="M3903" i="10"/>
  <c r="M3904" i="10"/>
  <c r="M3905" i="10"/>
  <c r="M3906" i="10"/>
  <c r="M3907" i="10"/>
  <c r="M3908" i="10"/>
  <c r="M3909" i="10"/>
  <c r="M3910" i="10"/>
  <c r="M3911" i="10"/>
  <c r="M3912" i="10"/>
  <c r="M3913" i="10"/>
  <c r="M3914" i="10"/>
  <c r="M3915" i="10"/>
  <c r="M3916" i="10"/>
  <c r="M3917" i="10"/>
  <c r="M3918" i="10"/>
  <c r="M3919" i="10"/>
  <c r="M3920" i="10"/>
  <c r="M3921" i="10"/>
  <c r="M3922" i="10"/>
  <c r="M3923" i="10"/>
  <c r="M3924" i="10"/>
  <c r="M3925" i="10"/>
  <c r="M3926" i="10"/>
  <c r="M3927" i="10"/>
  <c r="M3928" i="10"/>
  <c r="M3929" i="10"/>
  <c r="M3930" i="10"/>
  <c r="M3931" i="10"/>
  <c r="M3932" i="10"/>
  <c r="M3933" i="10"/>
  <c r="M3934" i="10"/>
  <c r="M3935" i="10"/>
  <c r="M3936" i="10"/>
  <c r="M3937" i="10"/>
  <c r="M3938" i="10"/>
  <c r="M3939" i="10"/>
  <c r="M3940" i="10"/>
  <c r="M3941" i="10"/>
  <c r="M3942" i="10"/>
  <c r="M3943" i="10"/>
  <c r="M3944" i="10"/>
  <c r="M3945" i="10"/>
  <c r="M3946" i="10"/>
  <c r="M3947" i="10"/>
  <c r="M3948" i="10"/>
  <c r="M3949" i="10"/>
  <c r="M3950" i="10"/>
  <c r="M3951" i="10"/>
  <c r="M3952" i="10"/>
  <c r="M3953" i="10"/>
  <c r="M3954" i="10"/>
  <c r="M3955" i="10"/>
  <c r="M3956" i="10"/>
  <c r="M3957" i="10"/>
  <c r="M3958" i="10"/>
  <c r="M3959" i="10"/>
  <c r="M3960" i="10"/>
  <c r="M3961" i="10"/>
  <c r="M3962" i="10"/>
  <c r="M3963" i="10"/>
  <c r="M3964" i="10"/>
  <c r="M3965" i="10"/>
  <c r="M3966" i="10"/>
  <c r="M3967" i="10"/>
  <c r="M3968" i="10"/>
  <c r="M3969" i="10"/>
  <c r="M3970" i="10"/>
  <c r="M3971" i="10"/>
  <c r="M3972" i="10"/>
  <c r="M3973" i="10"/>
  <c r="M3974" i="10"/>
  <c r="M3975" i="10"/>
  <c r="M3976" i="10"/>
  <c r="M3977" i="10"/>
  <c r="M3978" i="10"/>
  <c r="M3979" i="10"/>
  <c r="M3980" i="10"/>
  <c r="M3981" i="10"/>
  <c r="M3982" i="10"/>
  <c r="M3983" i="10"/>
  <c r="M3984" i="10"/>
  <c r="M3985" i="10"/>
  <c r="M3986" i="10"/>
  <c r="M3987" i="10"/>
  <c r="M3988" i="10"/>
  <c r="M3989" i="10"/>
  <c r="M3990" i="10"/>
  <c r="M3991" i="10"/>
  <c r="M3992" i="10"/>
  <c r="M3993" i="10"/>
  <c r="M3994" i="10"/>
  <c r="M3995" i="10"/>
  <c r="M3996" i="10"/>
  <c r="M3997" i="10"/>
  <c r="M3998" i="10"/>
  <c r="M3999" i="10"/>
  <c r="M4000" i="10"/>
  <c r="M4001" i="10"/>
  <c r="M4002" i="10"/>
  <c r="M4003" i="10"/>
  <c r="M4004" i="10"/>
  <c r="M4005" i="10"/>
  <c r="M4006" i="10"/>
  <c r="M4007" i="10"/>
  <c r="M4008" i="10"/>
  <c r="M4009" i="10"/>
  <c r="M4010" i="10"/>
  <c r="M4011" i="10"/>
  <c r="M4012" i="10"/>
  <c r="M4013" i="10"/>
  <c r="M4014" i="10"/>
  <c r="M4015" i="10"/>
  <c r="M4016" i="10"/>
  <c r="M4017" i="10"/>
  <c r="M4018" i="10"/>
  <c r="M4019" i="10"/>
  <c r="M4020" i="10"/>
  <c r="M4021" i="10"/>
  <c r="M4022" i="10"/>
  <c r="M4023" i="10"/>
  <c r="M4024" i="10"/>
  <c r="M4025" i="10"/>
  <c r="M4026" i="10"/>
  <c r="M4027" i="10"/>
  <c r="M4028" i="10"/>
  <c r="M4029" i="10"/>
  <c r="M4030" i="10"/>
  <c r="M4031" i="10"/>
  <c r="M4032" i="10"/>
  <c r="M4033" i="10"/>
  <c r="M4034" i="10"/>
  <c r="M4035" i="10"/>
  <c r="M4036" i="10"/>
  <c r="M4037" i="10"/>
  <c r="M4038" i="10"/>
  <c r="M4039" i="10"/>
  <c r="M4040" i="10"/>
  <c r="M4041" i="10"/>
  <c r="M4042" i="10"/>
  <c r="M4043" i="10"/>
  <c r="M4044" i="10"/>
  <c r="M4045" i="10"/>
  <c r="M4046" i="10"/>
  <c r="M4047" i="10"/>
  <c r="M4048" i="10"/>
  <c r="M4049" i="10"/>
  <c r="M4050" i="10"/>
  <c r="M4051" i="10"/>
  <c r="M4052" i="10"/>
  <c r="M4053" i="10"/>
  <c r="M4054" i="10"/>
  <c r="M4055" i="10"/>
  <c r="M4056" i="10"/>
  <c r="M4057" i="10"/>
  <c r="M4058" i="10"/>
  <c r="M4059" i="10"/>
  <c r="M4060" i="10"/>
  <c r="M4061" i="10"/>
  <c r="M4062" i="10"/>
  <c r="M4063" i="10"/>
  <c r="M4064" i="10"/>
  <c r="M4065" i="10"/>
  <c r="M4066" i="10"/>
  <c r="M4067" i="10"/>
  <c r="M4068" i="10"/>
  <c r="M4069" i="10"/>
  <c r="M4070" i="10"/>
  <c r="M4071" i="10"/>
  <c r="M4072" i="10"/>
  <c r="M4073" i="10"/>
  <c r="M4074" i="10"/>
  <c r="M4075" i="10"/>
  <c r="M4076" i="10"/>
  <c r="M4077" i="10"/>
  <c r="M4078" i="10"/>
  <c r="M4079" i="10"/>
  <c r="M4080" i="10"/>
  <c r="M4081" i="10"/>
  <c r="M4082" i="10"/>
  <c r="M4083" i="10"/>
  <c r="M4084" i="10"/>
  <c r="M4085" i="10"/>
  <c r="M4086" i="10"/>
  <c r="M4087" i="10"/>
  <c r="M4088" i="10"/>
  <c r="M4089" i="10"/>
  <c r="M4090" i="10"/>
  <c r="M4091" i="10"/>
  <c r="M4092" i="10"/>
  <c r="M4093" i="10"/>
  <c r="M4094" i="10"/>
  <c r="M4095" i="10"/>
  <c r="M4096" i="10"/>
  <c r="M4097" i="10"/>
  <c r="M4098" i="10"/>
  <c r="M4099" i="10"/>
  <c r="M4100" i="10"/>
  <c r="M4101" i="10"/>
  <c r="M4102" i="10"/>
  <c r="M4103" i="10"/>
  <c r="M4104" i="10"/>
  <c r="M4105" i="10"/>
  <c r="M4106" i="10"/>
  <c r="M4107" i="10"/>
  <c r="M4108" i="10"/>
  <c r="M4109" i="10"/>
  <c r="M4110" i="10"/>
  <c r="M4111" i="10"/>
  <c r="M4112" i="10"/>
  <c r="M4113" i="10"/>
  <c r="M4114" i="10"/>
  <c r="M4115" i="10"/>
  <c r="M4116" i="10"/>
  <c r="M4117" i="10"/>
  <c r="M4118" i="10"/>
  <c r="M4119" i="10"/>
  <c r="M4120" i="10"/>
  <c r="M4121" i="10"/>
  <c r="M4122" i="10"/>
  <c r="M4123" i="10"/>
  <c r="M4124" i="10"/>
  <c r="M4125" i="10"/>
  <c r="M4126" i="10"/>
  <c r="M4127" i="10"/>
  <c r="M4128" i="10"/>
  <c r="M4129" i="10"/>
  <c r="M4130" i="10"/>
  <c r="M4131" i="10"/>
  <c r="M4132" i="10"/>
  <c r="M4133" i="10"/>
  <c r="M4134" i="10"/>
  <c r="M4135" i="10"/>
  <c r="M4136" i="10"/>
  <c r="M4137" i="10"/>
  <c r="M4138" i="10"/>
  <c r="M4139" i="10"/>
  <c r="M4140" i="10"/>
  <c r="M4141" i="10"/>
  <c r="M4142" i="10"/>
  <c r="M4143" i="10"/>
  <c r="M4144" i="10"/>
  <c r="M4145" i="10"/>
  <c r="M4146" i="10"/>
  <c r="M4147" i="10"/>
  <c r="M4148" i="10"/>
  <c r="M4149" i="10"/>
  <c r="M4150" i="10"/>
  <c r="M4151" i="10"/>
  <c r="M4152" i="10"/>
  <c r="M4153" i="10"/>
  <c r="M4154" i="10"/>
  <c r="M4155" i="10"/>
  <c r="M4156" i="10"/>
  <c r="M4157" i="10"/>
  <c r="M4158" i="10"/>
  <c r="M4159" i="10"/>
  <c r="M4160" i="10"/>
  <c r="M4161" i="10"/>
  <c r="M4162" i="10"/>
  <c r="M4163" i="10"/>
  <c r="M4164" i="10"/>
  <c r="M4165" i="10"/>
  <c r="M4166" i="10"/>
  <c r="M4167" i="10"/>
  <c r="M4168" i="10"/>
  <c r="M4169" i="10"/>
  <c r="M4170" i="10"/>
  <c r="M4171" i="10"/>
  <c r="M4172" i="10"/>
  <c r="M4173" i="10"/>
  <c r="M4174" i="10"/>
  <c r="M4175" i="10"/>
  <c r="M4176" i="10"/>
  <c r="M4177" i="10"/>
  <c r="M4178" i="10"/>
  <c r="M4179" i="10"/>
  <c r="M4180" i="10"/>
  <c r="M4181" i="10"/>
  <c r="M4182" i="10"/>
  <c r="M4183" i="10"/>
  <c r="M4184" i="10"/>
  <c r="M4185" i="10"/>
  <c r="M4186" i="10"/>
  <c r="M4187" i="10"/>
  <c r="M4188" i="10"/>
  <c r="M4189" i="10"/>
  <c r="M4190" i="10"/>
  <c r="M4191" i="10"/>
  <c r="M4192" i="10"/>
  <c r="M4193" i="10"/>
  <c r="M4194" i="10"/>
  <c r="M4195" i="10"/>
  <c r="M4196" i="10"/>
  <c r="M4197" i="10"/>
  <c r="M4198" i="10"/>
  <c r="M4199" i="10"/>
  <c r="M4200" i="10"/>
  <c r="M4201" i="10"/>
  <c r="M4202" i="10"/>
  <c r="M4203" i="10"/>
  <c r="M4204" i="10"/>
  <c r="M4205" i="10"/>
  <c r="M4206" i="10"/>
  <c r="M4207" i="10"/>
  <c r="M4208" i="10"/>
  <c r="M4209" i="10"/>
  <c r="M4210" i="10"/>
  <c r="M4211" i="10"/>
  <c r="M4212" i="10"/>
  <c r="M4213" i="10"/>
  <c r="M4214" i="10"/>
  <c r="M4215" i="10"/>
  <c r="M4216" i="10"/>
  <c r="M4217" i="10"/>
  <c r="M4218" i="10"/>
  <c r="M4219" i="10"/>
  <c r="M4220" i="10"/>
  <c r="M4221" i="10"/>
  <c r="M4222" i="10"/>
  <c r="M4223" i="10"/>
  <c r="M4224" i="10"/>
  <c r="M4225" i="10"/>
  <c r="M4226" i="10"/>
  <c r="M4227" i="10"/>
  <c r="M4228" i="10"/>
  <c r="M4229" i="10"/>
  <c r="M4230" i="10"/>
  <c r="M4231" i="10"/>
  <c r="M4232" i="10"/>
  <c r="M4233" i="10"/>
  <c r="M4234" i="10"/>
  <c r="M4235" i="10"/>
  <c r="M4236" i="10"/>
  <c r="M4237" i="10"/>
  <c r="M4238" i="10"/>
  <c r="M4239" i="10"/>
  <c r="M4240" i="10"/>
  <c r="M4241" i="10"/>
  <c r="M4242" i="10"/>
  <c r="M4243" i="10"/>
  <c r="M4244" i="10"/>
  <c r="M4245" i="10"/>
  <c r="M4246" i="10"/>
  <c r="M4247" i="10"/>
  <c r="M4248" i="10"/>
  <c r="M4249" i="10"/>
  <c r="M4250" i="10"/>
  <c r="M4251" i="10"/>
  <c r="M4252" i="10"/>
  <c r="M4253" i="10"/>
  <c r="M4254" i="10"/>
  <c r="M4255" i="10"/>
  <c r="M4256" i="10"/>
  <c r="M4257" i="10"/>
  <c r="M4258" i="10"/>
  <c r="M4259" i="10"/>
  <c r="M4260" i="10"/>
  <c r="M4261" i="10"/>
  <c r="M4262" i="10"/>
  <c r="M4263" i="10"/>
  <c r="M4264" i="10"/>
  <c r="M4265" i="10"/>
  <c r="M4266" i="10"/>
  <c r="M4267" i="10"/>
  <c r="M4268" i="10"/>
  <c r="M4269" i="10"/>
  <c r="M4270" i="10"/>
  <c r="M4271" i="10"/>
  <c r="M4272" i="10"/>
  <c r="M4273" i="10"/>
  <c r="M4274" i="10"/>
  <c r="M4275" i="10"/>
  <c r="M4276" i="10"/>
  <c r="M4277" i="10"/>
  <c r="M4278" i="10"/>
  <c r="M4279" i="10"/>
  <c r="M4280" i="10"/>
  <c r="M4281" i="10"/>
  <c r="M4282" i="10"/>
  <c r="M4283" i="10"/>
  <c r="M4284" i="10"/>
  <c r="M4285" i="10"/>
  <c r="M4286" i="10"/>
  <c r="M4287" i="10"/>
  <c r="M4288" i="10"/>
  <c r="M4289" i="10"/>
  <c r="M4290" i="10"/>
  <c r="M4291" i="10"/>
  <c r="M4292" i="10"/>
  <c r="M4293" i="10"/>
  <c r="M4294" i="10"/>
  <c r="M4295" i="10"/>
  <c r="M4296" i="10"/>
  <c r="M4297" i="10"/>
  <c r="M4298" i="10"/>
  <c r="M4299" i="10"/>
  <c r="M4300" i="10"/>
  <c r="M4301" i="10"/>
  <c r="M4302" i="10"/>
  <c r="M4303" i="10"/>
  <c r="M4304" i="10"/>
  <c r="M4305" i="10"/>
  <c r="M4306" i="10"/>
  <c r="M4307" i="10"/>
  <c r="M4308" i="10"/>
  <c r="M4309" i="10"/>
  <c r="M4310" i="10"/>
  <c r="M4311" i="10"/>
  <c r="M4312" i="10"/>
  <c r="M4313" i="10"/>
  <c r="M4314" i="10"/>
  <c r="M4315" i="10"/>
  <c r="M4316" i="10"/>
  <c r="M4317" i="10"/>
  <c r="M4318" i="10"/>
  <c r="M4319" i="10"/>
  <c r="M4320" i="10"/>
  <c r="M4321" i="10"/>
  <c r="M4322" i="10"/>
  <c r="M4323" i="10"/>
  <c r="M4324" i="10"/>
  <c r="M4325" i="10"/>
  <c r="M4326" i="10"/>
  <c r="M4327" i="10"/>
  <c r="M4328" i="10"/>
  <c r="M4329" i="10"/>
  <c r="M4330" i="10"/>
  <c r="M4331" i="10"/>
  <c r="M4332" i="10"/>
  <c r="M4333" i="10"/>
  <c r="M4334" i="10"/>
  <c r="M4335" i="10"/>
  <c r="M4336" i="10"/>
  <c r="M4337" i="10"/>
  <c r="M4338" i="10"/>
  <c r="M4339" i="10"/>
  <c r="M4340" i="10"/>
  <c r="M4341" i="10"/>
  <c r="M4342" i="10"/>
  <c r="M4343" i="10"/>
  <c r="M4344" i="10"/>
  <c r="M4345" i="10"/>
  <c r="M4346" i="10"/>
  <c r="M4347" i="10"/>
  <c r="M4348" i="10"/>
  <c r="M4349" i="10"/>
  <c r="M4350" i="10"/>
  <c r="M4351" i="10"/>
  <c r="M4352" i="10"/>
  <c r="M4353" i="10"/>
  <c r="M4354" i="10"/>
  <c r="M4355" i="10"/>
  <c r="M4356" i="10"/>
  <c r="M4357" i="10"/>
  <c r="M4358" i="10"/>
  <c r="M4359" i="10"/>
  <c r="M4360" i="10"/>
  <c r="M4361" i="10"/>
  <c r="M4362" i="10"/>
  <c r="M4363" i="10"/>
  <c r="M4364" i="10"/>
  <c r="M4365" i="10"/>
  <c r="M4366" i="10"/>
  <c r="M4367" i="10"/>
  <c r="M4368" i="10"/>
  <c r="M4369" i="10"/>
  <c r="M4370" i="10"/>
  <c r="M4371" i="10"/>
  <c r="M4372" i="10"/>
  <c r="M4373" i="10"/>
  <c r="M4374" i="10"/>
  <c r="M4375" i="10"/>
  <c r="M4376" i="10"/>
  <c r="M4377" i="10"/>
  <c r="M4378" i="10"/>
  <c r="M4379" i="10"/>
  <c r="M4380" i="10"/>
  <c r="M4381" i="10"/>
  <c r="M4382" i="10"/>
  <c r="M4383" i="10"/>
  <c r="M4384" i="10"/>
  <c r="M4385" i="10"/>
  <c r="M4386" i="10"/>
  <c r="M4387" i="10"/>
  <c r="M4388" i="10"/>
  <c r="M4389" i="10"/>
  <c r="M4390" i="10"/>
  <c r="M4391" i="10"/>
  <c r="M4392" i="10"/>
  <c r="M4393" i="10"/>
  <c r="M4394" i="10"/>
  <c r="M4395" i="10"/>
  <c r="M4396" i="10"/>
  <c r="M4397" i="10"/>
  <c r="M4398" i="10"/>
  <c r="M4399" i="10"/>
  <c r="M4400" i="10"/>
  <c r="M4401" i="10"/>
  <c r="M4402" i="10"/>
  <c r="M4403" i="10"/>
  <c r="M4404" i="10"/>
  <c r="M4405" i="10"/>
  <c r="M4406" i="10"/>
  <c r="M4407" i="10"/>
  <c r="M4408" i="10"/>
  <c r="M4409" i="10"/>
  <c r="M4410" i="10"/>
  <c r="M4411" i="10"/>
  <c r="M4412" i="10"/>
  <c r="M4413" i="10"/>
  <c r="M4414" i="10"/>
  <c r="M4415" i="10"/>
  <c r="M4416" i="10"/>
  <c r="M4417" i="10"/>
  <c r="M4418" i="10"/>
  <c r="M4419" i="10"/>
  <c r="M4420" i="10"/>
  <c r="M4421" i="10"/>
  <c r="M4422" i="10"/>
  <c r="M4423" i="10"/>
  <c r="M4424" i="10"/>
  <c r="M4425" i="10"/>
  <c r="M4426" i="10"/>
  <c r="M4427" i="10"/>
  <c r="M4428" i="10"/>
  <c r="M4429" i="10"/>
  <c r="M4430" i="10"/>
  <c r="M4431" i="10"/>
  <c r="M4432" i="10"/>
  <c r="M4433" i="10"/>
  <c r="M4434" i="10"/>
  <c r="M4435" i="10"/>
  <c r="M4436" i="10"/>
  <c r="M4437" i="10"/>
  <c r="M4438" i="10"/>
  <c r="M4439" i="10"/>
  <c r="M4440" i="10"/>
  <c r="M4441" i="10"/>
  <c r="M4442" i="10"/>
  <c r="M4443" i="10"/>
  <c r="M4444" i="10"/>
  <c r="M4445" i="10"/>
  <c r="M4446" i="10"/>
  <c r="M4447" i="10"/>
  <c r="M4448" i="10"/>
  <c r="M4449" i="10"/>
  <c r="M4450" i="10"/>
  <c r="M4451" i="10"/>
  <c r="M4452" i="10"/>
  <c r="M4453" i="10"/>
  <c r="M4454" i="10"/>
  <c r="M4455" i="10"/>
  <c r="M4456" i="10"/>
  <c r="M4457" i="10"/>
  <c r="M4458" i="10"/>
  <c r="M4459" i="10"/>
  <c r="M4460" i="10"/>
  <c r="M4461" i="10"/>
  <c r="M4462" i="10"/>
  <c r="M4463" i="10"/>
  <c r="M4464" i="10"/>
  <c r="M4465" i="10"/>
  <c r="M4466" i="10"/>
  <c r="M4467" i="10"/>
  <c r="M4468" i="10"/>
  <c r="M4469" i="10"/>
  <c r="M4470" i="10"/>
  <c r="M4471" i="10"/>
  <c r="M4472" i="10"/>
  <c r="M4473" i="10"/>
  <c r="M4474" i="10"/>
  <c r="M4475" i="10"/>
  <c r="M4476" i="10"/>
  <c r="M4477" i="10"/>
  <c r="M4478" i="10"/>
  <c r="M4479" i="10"/>
  <c r="M4480" i="10"/>
  <c r="M4481" i="10"/>
  <c r="M4482" i="10"/>
  <c r="M4483" i="10"/>
  <c r="M4484" i="10"/>
  <c r="M4485" i="10"/>
  <c r="M4486" i="10"/>
  <c r="M4487" i="10"/>
  <c r="M4488" i="10"/>
  <c r="M4489" i="10"/>
  <c r="M4490" i="10"/>
  <c r="M4491" i="10"/>
  <c r="M4492" i="10"/>
  <c r="M4493" i="10"/>
  <c r="M4494" i="10"/>
  <c r="M4495" i="10"/>
  <c r="M4496" i="10"/>
  <c r="M4497" i="10"/>
  <c r="M4498" i="10"/>
  <c r="M4499" i="10"/>
  <c r="M4500" i="10"/>
  <c r="M4501" i="10"/>
  <c r="M4502" i="10"/>
  <c r="M4503" i="10"/>
  <c r="M4504" i="10"/>
  <c r="M4505" i="10"/>
  <c r="M4506" i="10"/>
  <c r="M4507" i="10"/>
  <c r="M4508" i="10"/>
  <c r="M4509" i="10"/>
  <c r="M4510" i="10"/>
  <c r="M4511" i="10"/>
  <c r="M4512" i="10"/>
  <c r="M4513" i="10"/>
  <c r="M4514" i="10"/>
  <c r="M4515" i="10"/>
  <c r="M4516" i="10"/>
  <c r="M4517" i="10"/>
  <c r="M4518" i="10"/>
  <c r="M4519" i="10"/>
  <c r="M4520" i="10"/>
  <c r="M4521" i="10"/>
  <c r="M4522" i="10"/>
  <c r="M4523" i="10"/>
  <c r="M4524" i="10"/>
  <c r="M4525" i="10"/>
  <c r="M4526" i="10"/>
  <c r="M4527" i="10"/>
  <c r="M4528" i="10"/>
  <c r="M4529" i="10"/>
  <c r="M4530" i="10"/>
  <c r="M4531" i="10"/>
  <c r="M4532" i="10"/>
  <c r="M4533" i="10"/>
  <c r="M4534" i="10"/>
  <c r="M4535" i="10"/>
  <c r="M4536" i="10"/>
  <c r="M4537" i="10"/>
  <c r="M4538" i="10"/>
  <c r="M4539" i="10"/>
  <c r="M4540" i="10"/>
  <c r="M4541" i="10"/>
  <c r="M4542" i="10"/>
  <c r="M4543" i="10"/>
  <c r="M4544" i="10"/>
  <c r="M4545" i="10"/>
  <c r="M4546" i="10"/>
  <c r="M4547" i="10"/>
  <c r="M4548" i="10"/>
  <c r="M4549" i="10"/>
  <c r="M4550" i="10"/>
  <c r="M4551" i="10"/>
  <c r="M4552" i="10"/>
  <c r="M4553" i="10"/>
  <c r="M4554" i="10"/>
  <c r="M4555" i="10"/>
  <c r="M4556" i="10"/>
  <c r="M4557" i="10"/>
  <c r="M4558" i="10"/>
  <c r="M4559" i="10"/>
  <c r="M4560" i="10"/>
  <c r="M4561" i="10"/>
  <c r="M4562" i="10"/>
  <c r="M4563" i="10"/>
  <c r="M4564" i="10"/>
  <c r="M4565" i="10"/>
  <c r="M4566" i="10"/>
  <c r="M4567" i="10"/>
  <c r="M4568" i="10"/>
  <c r="M4569" i="10"/>
  <c r="M4570" i="10"/>
  <c r="M4571" i="10"/>
  <c r="M4572" i="10"/>
  <c r="M4573" i="10"/>
  <c r="M4574" i="10"/>
  <c r="M4575" i="10"/>
  <c r="M4576" i="10"/>
  <c r="M4577" i="10"/>
  <c r="M4578" i="10"/>
  <c r="M4579" i="10"/>
  <c r="M4580" i="10"/>
  <c r="M4581" i="10"/>
  <c r="M4582" i="10"/>
  <c r="M4583" i="10"/>
  <c r="M4584" i="10"/>
  <c r="M4585" i="10"/>
  <c r="M4586" i="10"/>
  <c r="M4587" i="10"/>
  <c r="M4588" i="10"/>
  <c r="M4589" i="10"/>
  <c r="M4590" i="10"/>
  <c r="M4591" i="10"/>
  <c r="M4592" i="10"/>
  <c r="M4593" i="10"/>
  <c r="M4594" i="10"/>
  <c r="M4595" i="10"/>
  <c r="M4596" i="10"/>
  <c r="M4597" i="10"/>
  <c r="M4598" i="10"/>
  <c r="M4599" i="10"/>
  <c r="M4600" i="10"/>
  <c r="M4601" i="10"/>
  <c r="M4602" i="10"/>
  <c r="M4603" i="10"/>
  <c r="M4604" i="10"/>
  <c r="M4605" i="10"/>
  <c r="M4606" i="10"/>
  <c r="M4607" i="10"/>
  <c r="M4608" i="10"/>
  <c r="M4609" i="10"/>
  <c r="M4610" i="10"/>
  <c r="M4611" i="10"/>
  <c r="M4612" i="10"/>
  <c r="M4613" i="10"/>
  <c r="M4614" i="10"/>
  <c r="M4615" i="10"/>
  <c r="M4616" i="10"/>
  <c r="M4617" i="10"/>
  <c r="M4618" i="10"/>
  <c r="M4619" i="10"/>
  <c r="M4620" i="10"/>
  <c r="M4621" i="10"/>
  <c r="M4622" i="10"/>
  <c r="M4623" i="10"/>
  <c r="M4624" i="10"/>
  <c r="M4625" i="10"/>
  <c r="M4626" i="10"/>
  <c r="M4627" i="10"/>
  <c r="M4628" i="10"/>
  <c r="M4629" i="10"/>
  <c r="M4630" i="10"/>
  <c r="M4631" i="10"/>
  <c r="M4632" i="10"/>
  <c r="M4633" i="10"/>
  <c r="M4634" i="10"/>
  <c r="M4635" i="10"/>
  <c r="M4636" i="10"/>
  <c r="M4637" i="10"/>
  <c r="M4638" i="10"/>
  <c r="M4639" i="10"/>
  <c r="M4640" i="10"/>
  <c r="M4641" i="10"/>
  <c r="M4642" i="10"/>
  <c r="M4643" i="10"/>
  <c r="M4644" i="10"/>
  <c r="M4645" i="10"/>
  <c r="M4646" i="10"/>
  <c r="M4647" i="10"/>
  <c r="M4648" i="10"/>
  <c r="M4649" i="10"/>
  <c r="M4650" i="10"/>
  <c r="M4651" i="10"/>
  <c r="M4652" i="10"/>
  <c r="M4653" i="10"/>
  <c r="M4654" i="10"/>
  <c r="M4655" i="10"/>
  <c r="M4656" i="10"/>
  <c r="M4657" i="10"/>
  <c r="M4658" i="10"/>
  <c r="M4659" i="10"/>
  <c r="M4660" i="10"/>
  <c r="M4661" i="10"/>
  <c r="M4662" i="10"/>
  <c r="M4663" i="10"/>
  <c r="M4664" i="10"/>
  <c r="M4665" i="10"/>
  <c r="M4666" i="10"/>
  <c r="M4667" i="10"/>
  <c r="M4668" i="10"/>
  <c r="M4669" i="10"/>
  <c r="M4670" i="10"/>
  <c r="M4671" i="10"/>
  <c r="M4672" i="10"/>
  <c r="M4673" i="10"/>
  <c r="M4674" i="10"/>
  <c r="M4675" i="10"/>
  <c r="M4676" i="10"/>
  <c r="M4677" i="10"/>
  <c r="M4678" i="10"/>
  <c r="M4679" i="10"/>
  <c r="M4680" i="10"/>
  <c r="M4681" i="10"/>
  <c r="M4682" i="10"/>
  <c r="M4683" i="10"/>
  <c r="M4684" i="10"/>
  <c r="M4685" i="10"/>
  <c r="M4686" i="10"/>
  <c r="M4687" i="10"/>
  <c r="M4688" i="10"/>
  <c r="M4689" i="10"/>
  <c r="M4690" i="10"/>
  <c r="M4691" i="10"/>
  <c r="M4692" i="10"/>
  <c r="M4693" i="10"/>
  <c r="M4694" i="10"/>
  <c r="M4695" i="10"/>
  <c r="M4696" i="10"/>
  <c r="M4697" i="10"/>
  <c r="M4698" i="10"/>
  <c r="M4699" i="10"/>
  <c r="M4700" i="10"/>
  <c r="M4701" i="10"/>
  <c r="M4702" i="10"/>
  <c r="M4703" i="10"/>
  <c r="M4704" i="10"/>
  <c r="M4705" i="10"/>
  <c r="M4706" i="10"/>
  <c r="M4707" i="10"/>
  <c r="M4708" i="10"/>
  <c r="M4709" i="10"/>
  <c r="M4710" i="10"/>
  <c r="M4711" i="10"/>
  <c r="M4712" i="10"/>
  <c r="M4713" i="10"/>
  <c r="M4714" i="10"/>
  <c r="M4715" i="10"/>
  <c r="M4716" i="10"/>
  <c r="M4717" i="10"/>
  <c r="M4718" i="10"/>
  <c r="M4719" i="10"/>
  <c r="M4720" i="10"/>
  <c r="M4721" i="10"/>
  <c r="M4722" i="10"/>
  <c r="M4723" i="10"/>
  <c r="M4724" i="10"/>
  <c r="M4725" i="10"/>
  <c r="M4726" i="10"/>
  <c r="M4727" i="10"/>
  <c r="M4728" i="10"/>
  <c r="M4729" i="10"/>
  <c r="M4730" i="10"/>
  <c r="M4731" i="10"/>
  <c r="M4732" i="10"/>
  <c r="M4733" i="10"/>
  <c r="M4734" i="10"/>
  <c r="M4735" i="10"/>
  <c r="M4736" i="10"/>
  <c r="M4737" i="10"/>
  <c r="M4738" i="10"/>
  <c r="M4739" i="10"/>
  <c r="M4740" i="10"/>
  <c r="M4741" i="10"/>
  <c r="M4742" i="10"/>
  <c r="M4743" i="10"/>
  <c r="M4744" i="10"/>
  <c r="M4745" i="10"/>
  <c r="M4746" i="10"/>
  <c r="M4747" i="10"/>
  <c r="M4748" i="10"/>
  <c r="M4749" i="10"/>
  <c r="M4750" i="10"/>
  <c r="M4751" i="10"/>
  <c r="M4752" i="10"/>
  <c r="M4753" i="10"/>
  <c r="M4754" i="10"/>
  <c r="M4755" i="10"/>
  <c r="M4756" i="10"/>
  <c r="M4757" i="10"/>
  <c r="M4758" i="10"/>
  <c r="M4759" i="10"/>
  <c r="M4760" i="10"/>
  <c r="M4761" i="10"/>
  <c r="M4762" i="10"/>
  <c r="M4763" i="10"/>
  <c r="M4764" i="10"/>
  <c r="M4765" i="10"/>
  <c r="M4766" i="10"/>
  <c r="M4767" i="10"/>
  <c r="M4768" i="10"/>
  <c r="M4769" i="10"/>
  <c r="M4770" i="10"/>
  <c r="M4771" i="10"/>
  <c r="M4772" i="10"/>
  <c r="M4773" i="10"/>
  <c r="M4774" i="10"/>
  <c r="M4775" i="10"/>
  <c r="M4776" i="10"/>
  <c r="M4777" i="10"/>
  <c r="M4778" i="10"/>
  <c r="M4779" i="10"/>
  <c r="M4780" i="10"/>
  <c r="M4781" i="10"/>
  <c r="M4782" i="10"/>
  <c r="M4783" i="10"/>
  <c r="M4784" i="10"/>
  <c r="M4785" i="10"/>
  <c r="M4786" i="10"/>
  <c r="M4787" i="10"/>
  <c r="M4788" i="10"/>
  <c r="M4789" i="10"/>
  <c r="M4790" i="10"/>
  <c r="M4791" i="10"/>
  <c r="M4792" i="10"/>
  <c r="M4793" i="10"/>
  <c r="M4794" i="10"/>
  <c r="M4795" i="10"/>
  <c r="M4796" i="10"/>
  <c r="M4797" i="10"/>
  <c r="M4798" i="10"/>
  <c r="M4799" i="10"/>
  <c r="M4800" i="10"/>
  <c r="M4801" i="10"/>
  <c r="M4802" i="10"/>
  <c r="M4803" i="10"/>
  <c r="M4804" i="10"/>
  <c r="M4805" i="10"/>
  <c r="M4806" i="10"/>
  <c r="M4807" i="10"/>
  <c r="M4808" i="10"/>
  <c r="M4809" i="10"/>
  <c r="M4810" i="10"/>
  <c r="M4811" i="10"/>
  <c r="M4812" i="10"/>
  <c r="M4813" i="10"/>
  <c r="M4814" i="10"/>
  <c r="M4815" i="10"/>
  <c r="M4816" i="10"/>
  <c r="M4817" i="10"/>
  <c r="M4818" i="10"/>
  <c r="M4819" i="10"/>
  <c r="M4820" i="10"/>
  <c r="M4821" i="10"/>
  <c r="M4822" i="10"/>
  <c r="M4823" i="10"/>
  <c r="M4824" i="10"/>
  <c r="M4825" i="10"/>
  <c r="M4826" i="10"/>
  <c r="M4827" i="10"/>
  <c r="M4828" i="10"/>
  <c r="M4829" i="10"/>
  <c r="M4830" i="10"/>
  <c r="M4831" i="10"/>
  <c r="M4832" i="10"/>
  <c r="M4833" i="10"/>
  <c r="M4834" i="10"/>
  <c r="M4835" i="10"/>
  <c r="M4836" i="10"/>
  <c r="M4837" i="10"/>
  <c r="M4838" i="10"/>
  <c r="M4839" i="10"/>
  <c r="M4840" i="10"/>
  <c r="M4841" i="10"/>
  <c r="M4842" i="10"/>
  <c r="M4843" i="10"/>
  <c r="M4844" i="10"/>
  <c r="M4845" i="10"/>
  <c r="M4846" i="10"/>
  <c r="M4847" i="10"/>
  <c r="M4848" i="10"/>
  <c r="M4849" i="10"/>
  <c r="M4850" i="10"/>
  <c r="M4851" i="10"/>
  <c r="M4852" i="10"/>
  <c r="M4853" i="10"/>
  <c r="M4854" i="10"/>
  <c r="M4855" i="10"/>
  <c r="M4856" i="10"/>
  <c r="M4857" i="10"/>
  <c r="M4858" i="10"/>
  <c r="M4859" i="10"/>
  <c r="M4860" i="10"/>
  <c r="M4861" i="10"/>
  <c r="M4862" i="10"/>
  <c r="M4863" i="10"/>
  <c r="M4864" i="10"/>
  <c r="M4865" i="10"/>
  <c r="M4866" i="10"/>
  <c r="M4867" i="10"/>
  <c r="M4868" i="10"/>
  <c r="M4869" i="10"/>
  <c r="M4870" i="10"/>
  <c r="M4871" i="10"/>
  <c r="M4872" i="10"/>
  <c r="M4873" i="10"/>
  <c r="M4874" i="10"/>
  <c r="M4875" i="10"/>
  <c r="M4876" i="10"/>
  <c r="M4877" i="10"/>
  <c r="M4878" i="10"/>
  <c r="M4879" i="10"/>
  <c r="M4880" i="10"/>
  <c r="M4881" i="10"/>
  <c r="M4882" i="10"/>
  <c r="M4883" i="10"/>
  <c r="M4884" i="10"/>
  <c r="M4885" i="10"/>
  <c r="M4886" i="10"/>
  <c r="M4887" i="10"/>
  <c r="M4888" i="10"/>
  <c r="M4889" i="10"/>
  <c r="M4890" i="10"/>
  <c r="M4891" i="10"/>
  <c r="M4892" i="10"/>
  <c r="M4893" i="10"/>
  <c r="M4894" i="10"/>
  <c r="M4895" i="10"/>
  <c r="M4896" i="10"/>
  <c r="M4897" i="10"/>
  <c r="M4898" i="10"/>
  <c r="M4899" i="10"/>
  <c r="M4900" i="10"/>
  <c r="M4901" i="10"/>
  <c r="M4902" i="10"/>
  <c r="M4903" i="10"/>
  <c r="M4904" i="10"/>
  <c r="M4905" i="10"/>
  <c r="M4906" i="10"/>
  <c r="M4907" i="10"/>
  <c r="M4908" i="10"/>
  <c r="M4909" i="10"/>
  <c r="M4910" i="10"/>
  <c r="M4911" i="10"/>
  <c r="M4912" i="10"/>
  <c r="M4913" i="10"/>
  <c r="M4914" i="10"/>
  <c r="M4915" i="10"/>
  <c r="M4916" i="10"/>
  <c r="M4917" i="10"/>
  <c r="M4918" i="10"/>
  <c r="M4919" i="10"/>
  <c r="M4920" i="10"/>
  <c r="M4921" i="10"/>
  <c r="M4922" i="10"/>
  <c r="M4923" i="10"/>
  <c r="M4924" i="10"/>
  <c r="M4925" i="10"/>
  <c r="M4926" i="10"/>
  <c r="M4927" i="10"/>
  <c r="M4928" i="10"/>
  <c r="M4929" i="10"/>
  <c r="M4930" i="10"/>
  <c r="M4931" i="10"/>
  <c r="M4932" i="10"/>
  <c r="M4933" i="10"/>
  <c r="M4934" i="10"/>
  <c r="M4935" i="10"/>
  <c r="M4936" i="10"/>
  <c r="M4937" i="10"/>
  <c r="M4938" i="10"/>
  <c r="M4939" i="10"/>
  <c r="M4940" i="10"/>
  <c r="M4941" i="10"/>
  <c r="M4942" i="10"/>
  <c r="M4943" i="10"/>
  <c r="M4944" i="10"/>
  <c r="M4945" i="10"/>
  <c r="M4946" i="10"/>
  <c r="M4947" i="10"/>
  <c r="M4948" i="10"/>
  <c r="M4949" i="10"/>
  <c r="M4950" i="10"/>
  <c r="M4951" i="10"/>
  <c r="M4952" i="10"/>
  <c r="M4953" i="10"/>
  <c r="M4954" i="10"/>
  <c r="M4955" i="10"/>
  <c r="M4956" i="10"/>
  <c r="M4957" i="10"/>
  <c r="M4958" i="10"/>
  <c r="M4959" i="10"/>
  <c r="M4960" i="10"/>
  <c r="M4961" i="10"/>
  <c r="M4962" i="10"/>
  <c r="M4963" i="10"/>
  <c r="M4964" i="10"/>
  <c r="M4965" i="10"/>
  <c r="M4966" i="10"/>
  <c r="M4967" i="10"/>
  <c r="M4968" i="10"/>
  <c r="M4969" i="10"/>
  <c r="M4970" i="10"/>
  <c r="M4971" i="10"/>
  <c r="M4972" i="10"/>
  <c r="M4973" i="10"/>
  <c r="M4974" i="10"/>
  <c r="M4975" i="10"/>
  <c r="M4976" i="10"/>
  <c r="M4977" i="10"/>
  <c r="M4978" i="10"/>
  <c r="M4979" i="10"/>
  <c r="M4980" i="10"/>
  <c r="M4981" i="10"/>
  <c r="M4982" i="10"/>
  <c r="M4983" i="10"/>
  <c r="M4984" i="10"/>
  <c r="M4985" i="10"/>
  <c r="M4986" i="10"/>
  <c r="M4987" i="10"/>
  <c r="M4988" i="10"/>
  <c r="M4989" i="10"/>
  <c r="M4990" i="10"/>
  <c r="M4991" i="10"/>
  <c r="M4992" i="10"/>
  <c r="M4993" i="10"/>
  <c r="M4994" i="10"/>
  <c r="M4995" i="10"/>
  <c r="M4996" i="10"/>
  <c r="M4997" i="10"/>
  <c r="M4998" i="10"/>
  <c r="M4999" i="10"/>
  <c r="M5000" i="10"/>
  <c r="M5001" i="10"/>
  <c r="M5002" i="10"/>
  <c r="M5003" i="10"/>
  <c r="M5004" i="10"/>
  <c r="M5005" i="10"/>
  <c r="M5006" i="10"/>
  <c r="M5007" i="10"/>
  <c r="M5008" i="10"/>
  <c r="M5009" i="10"/>
  <c r="M5010" i="10"/>
  <c r="M5011" i="10"/>
  <c r="M5012" i="10"/>
  <c r="M5013" i="10"/>
  <c r="M5014" i="10"/>
  <c r="M5015" i="10"/>
  <c r="M5016" i="10"/>
  <c r="M5017" i="10"/>
  <c r="M5018" i="10"/>
  <c r="M5019" i="10"/>
  <c r="M5020" i="10"/>
  <c r="M5021" i="10"/>
  <c r="M5022" i="10"/>
  <c r="M5023" i="10"/>
  <c r="M5024" i="10"/>
  <c r="M5025" i="10"/>
  <c r="M5026" i="10"/>
  <c r="M5027" i="10"/>
  <c r="M5028" i="10"/>
  <c r="M5029" i="10"/>
  <c r="M5030" i="10"/>
  <c r="M5031" i="10"/>
  <c r="M5032" i="10"/>
  <c r="M5033" i="10"/>
  <c r="M5034" i="10"/>
  <c r="M5035" i="10"/>
  <c r="M5036" i="10"/>
  <c r="M5037" i="10"/>
  <c r="M5038" i="10"/>
  <c r="M5039" i="10"/>
  <c r="M5040" i="10"/>
  <c r="M5041" i="10"/>
  <c r="M5042" i="10"/>
  <c r="M5043" i="10"/>
  <c r="M5044" i="10"/>
  <c r="M5045" i="10"/>
  <c r="M5046" i="10"/>
  <c r="M5047" i="10"/>
  <c r="M5048" i="10"/>
  <c r="M5049" i="10"/>
  <c r="M5050" i="10"/>
  <c r="M5051" i="10"/>
  <c r="M5052" i="10"/>
  <c r="M5053" i="10"/>
  <c r="M5054" i="10"/>
  <c r="M5055" i="10"/>
  <c r="M5056" i="10"/>
  <c r="M5057" i="10"/>
  <c r="M5058" i="10"/>
  <c r="M5059" i="10"/>
  <c r="M5060" i="10"/>
  <c r="M5061" i="10"/>
  <c r="M5062" i="10"/>
  <c r="M5063" i="10"/>
  <c r="M5064" i="10"/>
  <c r="M5065" i="10"/>
  <c r="M5066" i="10"/>
  <c r="M5067" i="10"/>
  <c r="M5068" i="10"/>
  <c r="M5069" i="10"/>
  <c r="M5070" i="10"/>
  <c r="M5071" i="10"/>
  <c r="M5072" i="10"/>
  <c r="M5073" i="10"/>
  <c r="M5074" i="10"/>
  <c r="M5075" i="10"/>
  <c r="M5076" i="10"/>
  <c r="M5077" i="10"/>
  <c r="M5078" i="10"/>
  <c r="M5079" i="10"/>
  <c r="M5080" i="10"/>
  <c r="M5081" i="10"/>
  <c r="M5082" i="10"/>
  <c r="M5083" i="10"/>
  <c r="M5084" i="10"/>
  <c r="M5085" i="10"/>
  <c r="M5086" i="10"/>
  <c r="M5087" i="10"/>
  <c r="M5088" i="10"/>
  <c r="M5089" i="10"/>
  <c r="M5090" i="10"/>
  <c r="M5091" i="10"/>
  <c r="M5092" i="10"/>
  <c r="M5093" i="10"/>
  <c r="M5094" i="10"/>
  <c r="M5095" i="10"/>
  <c r="M5096" i="10"/>
  <c r="M5097" i="10"/>
  <c r="M5098" i="10"/>
  <c r="M5099" i="10"/>
  <c r="M5100" i="10"/>
  <c r="M5101" i="10"/>
  <c r="M5102" i="10"/>
  <c r="M5103" i="10"/>
  <c r="M5104" i="10"/>
  <c r="M5105" i="10"/>
  <c r="M5106" i="10"/>
  <c r="M5107" i="10"/>
  <c r="M5108" i="10"/>
  <c r="M5109" i="10"/>
  <c r="M5110" i="10"/>
  <c r="M5111" i="10"/>
  <c r="M5112" i="10"/>
  <c r="M5113" i="10"/>
  <c r="M5114" i="10"/>
  <c r="M5115" i="10"/>
  <c r="M5116" i="10"/>
  <c r="M5117" i="10"/>
  <c r="M5118" i="10"/>
  <c r="M5119" i="10"/>
  <c r="M5120" i="10"/>
  <c r="M5121" i="10"/>
  <c r="M5122" i="10"/>
  <c r="M5123" i="10"/>
  <c r="M5124" i="10"/>
  <c r="M5125" i="10"/>
  <c r="M5126" i="10"/>
  <c r="M5127" i="10"/>
  <c r="M5128" i="10"/>
  <c r="M5129" i="10"/>
  <c r="M5130" i="10"/>
  <c r="M5131" i="10"/>
  <c r="M5132" i="10"/>
  <c r="M5133" i="10"/>
  <c r="M5134" i="10"/>
  <c r="M5135" i="10"/>
  <c r="M5136" i="10"/>
  <c r="M5137" i="10"/>
  <c r="M5138" i="10"/>
  <c r="M5139" i="10"/>
  <c r="M5140" i="10"/>
  <c r="M5141" i="10"/>
  <c r="M5142" i="10"/>
  <c r="M5143" i="10"/>
  <c r="M5144" i="10"/>
  <c r="M5145" i="10"/>
  <c r="M5146" i="10"/>
  <c r="M5147" i="10"/>
  <c r="M5148" i="10"/>
  <c r="M5149" i="10"/>
  <c r="M5150" i="10"/>
  <c r="M5151" i="10"/>
  <c r="M5152" i="10"/>
  <c r="M5153" i="10"/>
  <c r="M5154" i="10"/>
  <c r="M5155" i="10"/>
  <c r="M5156" i="10"/>
  <c r="M5157" i="10"/>
  <c r="M5158" i="10"/>
  <c r="M5159" i="10"/>
  <c r="M5160" i="10"/>
  <c r="M5161" i="10"/>
  <c r="M5162" i="10"/>
  <c r="M5163" i="10"/>
  <c r="M5164" i="10"/>
  <c r="M5165" i="10"/>
  <c r="M5166" i="10"/>
  <c r="M5167" i="10"/>
  <c r="M5168" i="10"/>
  <c r="M5169" i="10"/>
  <c r="M5170" i="10"/>
  <c r="M5171" i="10"/>
  <c r="M5172" i="10"/>
  <c r="M5173" i="10"/>
  <c r="M5174" i="10"/>
  <c r="M5175" i="10"/>
  <c r="M5176" i="10"/>
  <c r="M5177" i="10"/>
  <c r="M5178" i="10"/>
  <c r="M5179" i="10"/>
  <c r="M5180" i="10"/>
  <c r="M5181" i="10"/>
  <c r="M5182" i="10"/>
  <c r="M5183" i="10"/>
  <c r="M5184" i="10"/>
  <c r="M5185" i="10"/>
  <c r="M5186" i="10"/>
  <c r="M5187" i="10"/>
  <c r="M5188" i="10"/>
  <c r="M5189" i="10"/>
  <c r="M5190" i="10"/>
  <c r="M5191" i="10"/>
  <c r="M5192" i="10"/>
  <c r="M5193" i="10"/>
  <c r="M5194" i="10"/>
  <c r="M5195" i="10"/>
  <c r="M5196" i="10"/>
  <c r="M5197" i="10"/>
  <c r="M5198" i="10"/>
  <c r="M5199" i="10"/>
  <c r="M5200" i="10"/>
  <c r="M5201" i="10"/>
  <c r="M5202" i="10"/>
  <c r="M5203" i="10"/>
  <c r="M5204" i="10"/>
  <c r="M5205" i="10"/>
  <c r="M5206" i="10"/>
  <c r="M5207" i="10"/>
  <c r="M5208" i="10"/>
  <c r="M5209" i="10"/>
  <c r="M5210" i="10"/>
  <c r="M5211" i="10"/>
  <c r="M5212" i="10"/>
  <c r="M5213" i="10"/>
  <c r="M5214" i="10"/>
  <c r="M5215" i="10"/>
  <c r="M5216" i="10"/>
  <c r="M5217" i="10"/>
  <c r="M5218" i="10"/>
  <c r="M5219" i="10"/>
  <c r="M5220" i="10"/>
  <c r="M5221" i="10"/>
  <c r="M5222" i="10"/>
  <c r="M5223" i="10"/>
  <c r="M5224" i="10"/>
  <c r="M5225" i="10"/>
  <c r="M5226" i="10"/>
  <c r="M5227" i="10"/>
  <c r="M5228" i="10"/>
  <c r="M5229" i="10"/>
  <c r="M5230" i="10"/>
  <c r="M5231" i="10"/>
  <c r="M5232" i="10"/>
  <c r="M5233" i="10"/>
  <c r="M5234" i="10"/>
  <c r="M5235" i="10"/>
  <c r="M5236" i="10"/>
  <c r="M5237" i="10"/>
  <c r="M5238" i="10"/>
  <c r="M5239" i="10"/>
  <c r="M5240" i="10"/>
  <c r="M5241" i="10"/>
  <c r="M5242" i="10"/>
  <c r="M5243" i="10"/>
  <c r="M5244" i="10"/>
  <c r="M5245" i="10"/>
  <c r="M5246" i="10"/>
  <c r="M5247" i="10"/>
  <c r="M5248" i="10"/>
  <c r="M5249" i="10"/>
  <c r="M5250" i="10"/>
  <c r="M5251" i="10"/>
  <c r="M5252" i="10"/>
  <c r="M5253" i="10"/>
  <c r="M5254" i="10"/>
  <c r="M5255" i="10"/>
  <c r="M5256" i="10"/>
  <c r="M5257" i="10"/>
  <c r="M5258" i="10"/>
  <c r="M5259" i="10"/>
  <c r="M5260" i="10"/>
  <c r="M5261" i="10"/>
  <c r="M5262" i="10"/>
  <c r="M5263" i="10"/>
  <c r="M5264" i="10"/>
  <c r="M5265" i="10"/>
  <c r="M5266" i="10"/>
  <c r="M5267" i="10"/>
  <c r="M5268" i="10"/>
  <c r="M5269" i="10"/>
  <c r="M5270" i="10"/>
  <c r="M5271" i="10"/>
  <c r="M5272" i="10"/>
  <c r="M5273" i="10"/>
  <c r="M5274" i="10"/>
  <c r="M5275" i="10"/>
  <c r="M5276" i="10"/>
  <c r="M5277" i="10"/>
  <c r="M5278" i="10"/>
  <c r="M5279" i="10"/>
  <c r="M5280" i="10"/>
  <c r="M5281" i="10"/>
  <c r="M5282" i="10"/>
  <c r="M5283" i="10"/>
  <c r="M5284" i="10"/>
  <c r="M5285" i="10"/>
  <c r="M5286" i="10"/>
  <c r="M5287" i="10"/>
  <c r="M5288" i="10"/>
  <c r="M5289" i="10"/>
  <c r="M5290" i="10"/>
  <c r="M5291" i="10"/>
  <c r="M5292" i="10"/>
  <c r="M5293" i="10"/>
  <c r="M5294" i="10"/>
  <c r="M5295" i="10"/>
  <c r="M5296" i="10"/>
  <c r="M5297" i="10"/>
  <c r="M5298" i="10"/>
  <c r="M5299" i="10"/>
  <c r="M5300" i="10"/>
  <c r="M5301" i="10"/>
  <c r="M5302" i="10"/>
  <c r="M5303" i="10"/>
  <c r="M5304" i="10"/>
  <c r="M5305" i="10"/>
  <c r="M5306" i="10"/>
  <c r="M5307" i="10"/>
  <c r="M5308" i="10"/>
  <c r="M5309" i="10"/>
  <c r="M5310" i="10"/>
  <c r="M5311" i="10"/>
  <c r="M5312" i="10"/>
  <c r="M5313" i="10"/>
  <c r="M5314" i="10"/>
  <c r="M5315" i="10"/>
  <c r="M5316" i="10"/>
  <c r="M5317" i="10"/>
  <c r="M5318" i="10"/>
  <c r="M5319" i="10"/>
  <c r="M5320" i="10"/>
  <c r="M5321" i="10"/>
  <c r="M5322" i="10"/>
  <c r="M5323" i="10"/>
  <c r="M5324" i="10"/>
  <c r="M5325" i="10"/>
  <c r="M5326" i="10"/>
  <c r="M5327" i="10"/>
  <c r="M5328" i="10"/>
  <c r="M5329" i="10"/>
  <c r="M5330" i="10"/>
  <c r="M5331" i="10"/>
  <c r="M5332" i="10"/>
  <c r="M5333" i="10"/>
  <c r="M5334" i="10"/>
  <c r="M5335" i="10"/>
  <c r="M5336" i="10"/>
  <c r="M5337" i="10"/>
  <c r="M5338" i="10"/>
  <c r="M5339" i="10"/>
  <c r="M5340" i="10"/>
  <c r="M5341" i="10"/>
  <c r="M5342" i="10"/>
  <c r="M5343" i="10"/>
  <c r="M5344" i="10"/>
  <c r="M5345" i="10"/>
  <c r="M5346" i="10"/>
  <c r="M5347" i="10"/>
  <c r="M5348" i="10"/>
  <c r="M5349" i="10"/>
  <c r="M5350" i="10"/>
  <c r="M5351" i="10"/>
  <c r="M5352" i="10"/>
  <c r="M5353" i="10"/>
  <c r="M5354" i="10"/>
  <c r="M5355" i="10"/>
  <c r="M5356" i="10"/>
  <c r="M5357" i="10"/>
  <c r="M5358" i="10"/>
  <c r="M5359" i="10"/>
  <c r="M5360" i="10"/>
  <c r="M5361" i="10"/>
  <c r="M5362" i="10"/>
  <c r="M5363" i="10"/>
  <c r="M5364" i="10"/>
  <c r="M5365" i="10"/>
  <c r="M5366" i="10"/>
  <c r="M5367" i="10"/>
  <c r="M5368" i="10"/>
  <c r="M5369" i="10"/>
  <c r="M5370" i="10"/>
  <c r="M5371" i="10"/>
  <c r="M5372" i="10"/>
  <c r="M5373" i="10"/>
  <c r="M5374" i="10"/>
  <c r="M5375" i="10"/>
  <c r="M5376" i="10"/>
  <c r="M5377" i="10"/>
  <c r="M5378" i="10"/>
  <c r="M5379" i="10"/>
  <c r="M5380" i="10"/>
  <c r="M5381" i="10"/>
  <c r="M5382" i="10"/>
  <c r="M5383" i="10"/>
  <c r="M5384" i="10"/>
  <c r="M5385" i="10"/>
  <c r="M5386" i="10"/>
  <c r="M5387" i="10"/>
  <c r="M5388" i="10"/>
  <c r="M5389" i="10"/>
  <c r="M5390" i="10"/>
  <c r="M5391" i="10"/>
  <c r="M5392" i="10"/>
  <c r="M5393" i="10"/>
  <c r="M5394" i="10"/>
  <c r="M5395" i="10"/>
  <c r="M5396" i="10"/>
  <c r="M5397" i="10"/>
  <c r="M5398" i="10"/>
  <c r="M5399" i="10"/>
  <c r="M5400" i="10"/>
  <c r="M5401" i="10"/>
  <c r="M5402" i="10"/>
  <c r="M5403" i="10"/>
  <c r="M5404" i="10"/>
  <c r="M5405" i="10"/>
  <c r="M5406" i="10"/>
  <c r="M5407" i="10"/>
  <c r="M5408" i="10"/>
  <c r="M5409" i="10"/>
  <c r="M5410" i="10"/>
  <c r="M5411" i="10"/>
  <c r="M5412" i="10"/>
  <c r="M5413" i="10"/>
  <c r="M5414" i="10"/>
  <c r="M5415" i="10"/>
  <c r="M5416" i="10"/>
  <c r="M5417" i="10"/>
  <c r="M5418" i="10"/>
  <c r="M5419" i="10"/>
  <c r="M5420" i="10"/>
  <c r="M5421" i="10"/>
  <c r="M5422" i="10"/>
  <c r="M5423" i="10"/>
  <c r="M5424" i="10"/>
  <c r="M5425" i="10"/>
  <c r="M5426" i="10"/>
  <c r="M5427" i="10"/>
  <c r="M5428" i="10"/>
  <c r="M5429" i="10"/>
  <c r="M5430" i="10"/>
  <c r="M5431" i="10"/>
  <c r="M5432" i="10"/>
  <c r="M5433" i="10"/>
  <c r="M5434" i="10"/>
  <c r="M5435" i="10"/>
  <c r="M5436" i="10"/>
  <c r="M5437" i="10"/>
  <c r="M5438" i="10"/>
  <c r="M5439" i="10"/>
  <c r="M5440" i="10"/>
  <c r="M5441" i="10"/>
  <c r="M5442" i="10"/>
  <c r="M5443" i="10"/>
  <c r="M5444" i="10"/>
  <c r="M5445" i="10"/>
  <c r="M5446" i="10"/>
  <c r="M5447" i="10"/>
  <c r="M5448" i="10"/>
  <c r="M5449" i="10"/>
  <c r="M5450" i="10"/>
  <c r="M5451" i="10"/>
  <c r="M5452" i="10"/>
  <c r="M5453" i="10"/>
  <c r="M5454" i="10"/>
  <c r="M5455" i="10"/>
  <c r="M5456" i="10"/>
  <c r="M5457" i="10"/>
  <c r="M5458" i="10"/>
  <c r="M5459" i="10"/>
  <c r="M5460" i="10"/>
  <c r="M5461" i="10"/>
  <c r="M5462" i="10"/>
  <c r="M5463" i="10"/>
  <c r="M5464" i="10"/>
  <c r="M5465" i="10"/>
  <c r="M5466" i="10"/>
  <c r="M5467" i="10"/>
  <c r="M5468" i="10"/>
  <c r="M5469" i="10"/>
  <c r="M5470" i="10"/>
  <c r="M5471" i="10"/>
  <c r="M5472" i="10"/>
  <c r="M5473" i="10"/>
  <c r="M5474" i="10"/>
  <c r="M5475" i="10"/>
  <c r="M5476" i="10"/>
  <c r="M5477" i="10"/>
  <c r="M5478" i="10"/>
  <c r="M5479" i="10"/>
  <c r="M5480" i="10"/>
  <c r="M5481" i="10"/>
  <c r="M5482" i="10"/>
  <c r="M5483" i="10"/>
  <c r="M5484" i="10"/>
  <c r="M5485" i="10"/>
  <c r="M5486" i="10"/>
  <c r="M5487" i="10"/>
  <c r="M5488" i="10"/>
  <c r="M5489" i="10"/>
  <c r="M5490" i="10"/>
  <c r="M5491" i="10"/>
  <c r="M5492" i="10"/>
  <c r="M5493" i="10"/>
  <c r="M5494" i="10"/>
  <c r="M5495" i="10"/>
  <c r="M5496" i="10"/>
  <c r="M5497" i="10"/>
  <c r="M5498" i="10"/>
  <c r="M5499" i="10"/>
  <c r="M5500" i="10"/>
  <c r="M5501" i="10"/>
  <c r="M5502" i="10"/>
  <c r="M5503" i="10"/>
  <c r="M5504" i="10"/>
  <c r="M5505" i="10"/>
  <c r="M5506" i="10"/>
  <c r="M5507" i="10"/>
  <c r="M5508" i="10"/>
  <c r="M5509" i="10"/>
  <c r="M5510" i="10"/>
  <c r="M5511" i="10"/>
  <c r="M5512" i="10"/>
  <c r="M5513" i="10"/>
  <c r="M5514" i="10"/>
  <c r="M5515" i="10"/>
  <c r="M5516" i="10"/>
  <c r="M5517" i="10"/>
  <c r="M5518" i="10"/>
  <c r="M5519" i="10"/>
  <c r="M5520" i="10"/>
  <c r="M5521" i="10"/>
  <c r="M5522" i="10"/>
  <c r="M5523" i="10"/>
  <c r="M5524" i="10"/>
  <c r="M5525" i="10"/>
  <c r="M5526" i="10"/>
  <c r="M5527" i="10"/>
  <c r="M5528" i="10"/>
  <c r="M5529" i="10"/>
  <c r="M5530" i="10"/>
  <c r="M5531" i="10"/>
  <c r="M5532" i="10"/>
  <c r="M5533" i="10"/>
  <c r="M5534" i="10"/>
  <c r="M5535" i="10"/>
  <c r="M5536" i="10"/>
  <c r="M5537" i="10"/>
  <c r="M5538" i="10"/>
  <c r="M5539" i="10"/>
  <c r="M5540" i="10"/>
  <c r="M5541" i="10"/>
  <c r="M5542" i="10"/>
  <c r="M5543" i="10"/>
  <c r="M5544" i="10"/>
  <c r="M5545" i="10"/>
  <c r="M5546" i="10"/>
  <c r="M5547" i="10"/>
  <c r="M5548" i="10"/>
  <c r="M5549" i="10"/>
  <c r="M5550" i="10"/>
  <c r="M5551" i="10"/>
  <c r="M5552" i="10"/>
  <c r="M5553" i="10"/>
  <c r="M5554" i="10"/>
  <c r="M5555" i="10"/>
  <c r="M5556" i="10"/>
  <c r="M5557" i="10"/>
  <c r="M5558" i="10"/>
  <c r="M5559" i="10"/>
  <c r="M5560" i="10"/>
  <c r="M5561" i="10"/>
  <c r="M5562" i="10"/>
  <c r="M5563" i="10"/>
  <c r="M5564" i="10"/>
  <c r="M5565" i="10"/>
  <c r="M5566" i="10"/>
  <c r="M5567" i="10"/>
  <c r="M5568" i="10"/>
  <c r="M5569" i="10"/>
  <c r="M5570" i="10"/>
  <c r="M5571" i="10"/>
  <c r="M5572" i="10"/>
  <c r="M5573" i="10"/>
  <c r="M5574" i="10"/>
  <c r="M5575" i="10"/>
  <c r="M5576" i="10"/>
  <c r="M5577" i="10"/>
  <c r="M5578" i="10"/>
  <c r="M5579" i="10"/>
  <c r="M5580" i="10"/>
  <c r="M5581" i="10"/>
  <c r="M5582" i="10"/>
  <c r="M5583" i="10"/>
  <c r="M5584" i="10"/>
  <c r="M5585" i="10"/>
  <c r="M5586" i="10"/>
  <c r="M5587" i="10"/>
  <c r="M5588" i="10"/>
  <c r="M5589" i="10"/>
  <c r="M5590" i="10"/>
  <c r="M5591" i="10"/>
  <c r="M5592" i="10"/>
  <c r="M5593" i="10"/>
  <c r="M5594" i="10"/>
  <c r="M5595" i="10"/>
  <c r="M5596" i="10"/>
  <c r="M5597" i="10"/>
  <c r="M5598" i="10"/>
  <c r="M5599" i="10"/>
  <c r="M5600" i="10"/>
  <c r="M5601" i="10"/>
  <c r="M5602" i="10"/>
  <c r="M5603" i="10"/>
  <c r="M5604" i="10"/>
  <c r="M5605" i="10"/>
  <c r="M5606" i="10"/>
  <c r="M5607" i="10"/>
  <c r="M5608" i="10"/>
  <c r="M5609" i="10"/>
  <c r="M5610" i="10"/>
  <c r="M5611" i="10"/>
  <c r="M5612" i="10"/>
  <c r="M5613" i="10"/>
  <c r="M5614" i="10"/>
  <c r="M5615" i="10"/>
  <c r="M5616" i="10"/>
  <c r="M5617" i="10"/>
  <c r="M5618" i="10"/>
  <c r="M5619" i="10"/>
  <c r="M5620" i="10"/>
  <c r="M5621" i="10"/>
  <c r="M5622" i="10"/>
  <c r="M5623" i="10"/>
  <c r="M5624" i="10"/>
  <c r="M5625" i="10"/>
  <c r="M5626" i="10"/>
  <c r="M5627" i="10"/>
  <c r="M5628" i="10"/>
  <c r="M5629" i="10"/>
  <c r="M5630" i="10"/>
  <c r="M5631" i="10"/>
  <c r="M5632" i="10"/>
  <c r="M5633" i="10"/>
  <c r="M5634" i="10"/>
  <c r="M5635" i="10"/>
  <c r="M5636" i="10"/>
  <c r="M5637" i="10"/>
  <c r="M5638" i="10"/>
  <c r="M5639" i="10"/>
  <c r="M5640" i="10"/>
  <c r="M5641" i="10"/>
  <c r="M5642" i="10"/>
  <c r="M5643" i="10"/>
  <c r="M5644" i="10"/>
  <c r="M5645" i="10"/>
  <c r="M5646" i="10"/>
  <c r="M5647" i="10"/>
  <c r="M5648" i="10"/>
  <c r="M5649" i="10"/>
  <c r="M5650" i="10"/>
  <c r="M5651" i="10"/>
  <c r="M5652" i="10"/>
  <c r="M5653" i="10"/>
  <c r="M5654" i="10"/>
  <c r="M5655" i="10"/>
  <c r="M5656" i="10"/>
  <c r="M5657" i="10"/>
  <c r="M5658" i="10"/>
  <c r="M5659" i="10"/>
  <c r="M5660" i="10"/>
  <c r="M5661" i="10"/>
  <c r="M5662" i="10"/>
  <c r="M5663" i="10"/>
  <c r="M5664" i="10"/>
  <c r="M5665" i="10"/>
  <c r="M5666" i="10"/>
  <c r="M5667" i="10"/>
  <c r="M5668" i="10"/>
  <c r="M5669" i="10"/>
  <c r="M5670" i="10"/>
  <c r="M5671" i="10"/>
  <c r="M5672" i="10"/>
  <c r="M5673" i="10"/>
  <c r="M5674" i="10"/>
  <c r="M5675" i="10"/>
  <c r="M5676" i="10"/>
  <c r="M5677" i="10"/>
  <c r="M5678" i="10"/>
  <c r="M5679" i="10"/>
  <c r="M5680" i="10"/>
  <c r="M5681" i="10"/>
  <c r="M5682" i="10"/>
  <c r="M5683" i="10"/>
  <c r="M5684" i="10"/>
  <c r="M5685" i="10"/>
  <c r="M5686" i="10"/>
  <c r="M5687" i="10"/>
  <c r="M5688" i="10"/>
  <c r="M5689" i="10"/>
  <c r="M5690" i="10"/>
  <c r="M5691" i="10"/>
  <c r="M5692" i="10"/>
  <c r="M5693" i="10"/>
  <c r="M5694" i="10"/>
  <c r="M5695" i="10"/>
  <c r="M5696" i="10"/>
  <c r="M5697" i="10"/>
  <c r="M5698" i="10"/>
  <c r="M5699" i="10"/>
  <c r="M5700" i="10"/>
  <c r="M5701" i="10"/>
  <c r="M5702" i="10"/>
  <c r="M5703" i="10"/>
  <c r="M5704" i="10"/>
  <c r="M5705" i="10"/>
  <c r="M5706" i="10"/>
  <c r="M5707" i="10"/>
  <c r="M5708" i="10"/>
  <c r="M5709" i="10"/>
  <c r="M5710" i="10"/>
  <c r="M5711" i="10"/>
  <c r="M5712" i="10"/>
  <c r="M5713" i="10"/>
  <c r="M5714" i="10"/>
  <c r="M5715" i="10"/>
  <c r="M5716" i="10"/>
  <c r="M5717" i="10"/>
  <c r="M5718" i="10"/>
  <c r="M5719" i="10"/>
  <c r="M5720" i="10"/>
  <c r="M5721" i="10"/>
  <c r="M5722" i="10"/>
  <c r="M5723" i="10"/>
  <c r="M5724" i="10"/>
  <c r="M5725" i="10"/>
  <c r="M5726" i="10"/>
  <c r="M5727" i="10"/>
  <c r="M5728" i="10"/>
  <c r="M5729" i="10"/>
  <c r="M5730" i="10"/>
  <c r="M5731" i="10"/>
  <c r="M5732" i="10"/>
  <c r="M5733" i="10"/>
  <c r="M5734" i="10"/>
  <c r="M5735" i="10"/>
  <c r="M5736" i="10"/>
  <c r="M5737" i="10"/>
  <c r="M5738" i="10"/>
  <c r="M5739" i="10"/>
  <c r="M5740" i="10"/>
  <c r="M5741" i="10"/>
  <c r="M5742" i="10"/>
  <c r="M5743" i="10"/>
  <c r="M5744" i="10"/>
  <c r="M5745" i="10"/>
  <c r="M5746" i="10"/>
  <c r="M5747" i="10"/>
  <c r="M5748" i="10"/>
  <c r="M5749" i="10"/>
  <c r="M5750" i="10"/>
  <c r="M5751" i="10"/>
  <c r="M5752" i="10"/>
  <c r="M5753" i="10"/>
  <c r="M5754" i="10"/>
  <c r="M5755" i="10"/>
  <c r="M5756" i="10"/>
  <c r="M5757" i="10"/>
  <c r="M5758" i="10"/>
  <c r="M5759" i="10"/>
  <c r="M5760" i="10"/>
  <c r="M5761" i="10"/>
  <c r="M5762" i="10"/>
  <c r="M5763" i="10"/>
  <c r="M5764" i="10"/>
  <c r="M5765" i="10"/>
  <c r="M5766" i="10"/>
  <c r="M5767" i="10"/>
  <c r="M5768" i="10"/>
  <c r="M5769" i="10"/>
  <c r="M5770" i="10"/>
  <c r="M5771" i="10"/>
  <c r="M5772" i="10"/>
  <c r="M5773" i="10"/>
  <c r="M5774" i="10"/>
  <c r="M5775" i="10"/>
  <c r="M5776" i="10"/>
  <c r="M5777" i="10"/>
  <c r="M5778" i="10"/>
  <c r="M5779" i="10"/>
  <c r="M5780" i="10"/>
  <c r="M5781" i="10"/>
  <c r="M5782" i="10"/>
  <c r="M5783" i="10"/>
  <c r="M5784" i="10"/>
  <c r="M5785" i="10"/>
  <c r="M5786" i="10"/>
  <c r="M5787" i="10"/>
  <c r="M5788" i="10"/>
  <c r="M5789" i="10"/>
  <c r="M5790" i="10"/>
  <c r="M5791" i="10"/>
  <c r="M5792" i="10"/>
  <c r="M5793" i="10"/>
  <c r="M5794" i="10"/>
  <c r="M5795" i="10"/>
  <c r="M5796" i="10"/>
  <c r="M5797" i="10"/>
  <c r="M5798" i="10"/>
  <c r="M5799" i="10"/>
  <c r="M5800" i="10"/>
  <c r="M5801" i="10"/>
  <c r="M5802" i="10"/>
  <c r="M5803" i="10"/>
  <c r="M5804" i="10"/>
  <c r="M5805" i="10"/>
  <c r="M5806" i="10"/>
  <c r="M5807" i="10"/>
  <c r="M5808" i="10"/>
  <c r="M5809" i="10"/>
  <c r="M5810" i="10"/>
  <c r="M5811" i="10"/>
  <c r="M5812" i="10"/>
  <c r="M5813" i="10"/>
  <c r="M5814" i="10"/>
  <c r="M5815" i="10"/>
  <c r="M5816" i="10"/>
  <c r="M5817" i="10"/>
  <c r="M5818" i="10"/>
  <c r="M5819" i="10"/>
  <c r="M5820" i="10"/>
  <c r="M5821" i="10"/>
  <c r="M5822" i="10"/>
  <c r="M5823" i="10"/>
  <c r="M5824" i="10"/>
  <c r="M5825" i="10"/>
  <c r="M5826" i="10"/>
  <c r="M5827" i="10"/>
  <c r="M5828" i="10"/>
  <c r="M5829" i="10"/>
  <c r="M5830" i="10"/>
  <c r="M5831" i="10"/>
  <c r="M5832" i="10"/>
  <c r="M5833" i="10"/>
  <c r="M5834" i="10"/>
  <c r="M5835" i="10"/>
  <c r="M5836" i="10"/>
  <c r="M5837" i="10"/>
  <c r="M5838" i="10"/>
  <c r="M5839" i="10"/>
  <c r="M5840" i="10"/>
  <c r="M5841" i="10"/>
  <c r="M5842" i="10"/>
  <c r="M5843" i="10"/>
  <c r="M5844" i="10"/>
  <c r="M5845" i="10"/>
  <c r="M5846" i="10"/>
  <c r="M5847" i="10"/>
  <c r="M5848" i="10"/>
  <c r="M5849" i="10"/>
  <c r="M5850" i="10"/>
  <c r="M5851" i="10"/>
  <c r="M5852" i="10"/>
  <c r="M5853" i="10"/>
  <c r="M5854" i="10"/>
  <c r="M5855" i="10"/>
  <c r="M5856" i="10"/>
  <c r="M5857" i="10"/>
  <c r="M5858" i="10"/>
  <c r="M5859" i="10"/>
  <c r="M5860" i="10"/>
  <c r="M5861" i="10"/>
  <c r="M5862" i="10"/>
  <c r="M5863" i="10"/>
  <c r="M5864" i="10"/>
  <c r="M5865" i="10"/>
  <c r="M5866" i="10"/>
  <c r="M5867" i="10"/>
  <c r="M5868" i="10"/>
  <c r="M5869" i="10"/>
  <c r="M5870" i="10"/>
  <c r="M5871" i="10"/>
  <c r="M5872" i="10"/>
  <c r="M5873" i="10"/>
  <c r="M5874" i="10"/>
  <c r="M5875" i="10"/>
  <c r="M5876" i="10"/>
  <c r="M5877" i="10"/>
  <c r="M5878" i="10"/>
  <c r="M5879" i="10"/>
  <c r="M5880" i="10"/>
  <c r="M5881" i="10"/>
  <c r="M5882" i="10"/>
  <c r="M5883" i="10"/>
  <c r="M5884" i="10"/>
  <c r="M5885" i="10"/>
  <c r="M5886" i="10"/>
  <c r="M5887" i="10"/>
  <c r="M5888" i="10"/>
  <c r="M5889" i="10"/>
  <c r="M5890" i="10"/>
  <c r="M5891" i="10"/>
  <c r="M5892" i="10"/>
  <c r="M5893" i="10"/>
  <c r="M5894" i="10"/>
  <c r="M5895" i="10"/>
  <c r="M5896" i="10"/>
  <c r="M5897" i="10"/>
  <c r="M5898" i="10"/>
  <c r="M5899" i="10"/>
  <c r="M5900" i="10"/>
  <c r="M5901" i="10"/>
  <c r="M5902" i="10"/>
  <c r="M5903" i="10"/>
  <c r="M5904" i="10"/>
  <c r="M5905" i="10"/>
  <c r="M5906" i="10"/>
  <c r="M5907" i="10"/>
  <c r="M5908" i="10"/>
  <c r="M5909" i="10"/>
  <c r="M5910" i="10"/>
  <c r="M5911" i="10"/>
  <c r="M5912" i="10"/>
  <c r="M5913" i="10"/>
  <c r="M5914" i="10"/>
  <c r="M5915" i="10"/>
  <c r="M5916" i="10"/>
  <c r="M5917" i="10"/>
  <c r="M5918" i="10"/>
  <c r="M5919" i="10"/>
  <c r="M5920" i="10"/>
  <c r="M5921" i="10"/>
  <c r="M5922" i="10"/>
  <c r="M5923" i="10"/>
  <c r="M5924" i="10"/>
  <c r="M5925" i="10"/>
  <c r="M5926" i="10"/>
  <c r="M5927" i="10"/>
  <c r="M5928" i="10"/>
  <c r="M5929" i="10"/>
  <c r="M5930" i="10"/>
  <c r="M5931" i="10"/>
  <c r="M5932" i="10"/>
  <c r="M5933" i="10"/>
  <c r="M5934" i="10"/>
  <c r="M5935" i="10"/>
  <c r="M5936" i="10"/>
  <c r="M5937" i="10"/>
  <c r="M5938" i="10"/>
  <c r="M5939" i="10"/>
  <c r="M5940" i="10"/>
  <c r="M5941" i="10"/>
  <c r="M5942" i="10"/>
  <c r="M5943" i="10"/>
  <c r="M5944" i="10"/>
  <c r="M5945" i="10"/>
  <c r="M5946" i="10"/>
  <c r="M5947" i="10"/>
  <c r="M5948" i="10"/>
  <c r="M5949" i="10"/>
  <c r="M5950" i="10"/>
  <c r="M5951" i="10"/>
  <c r="M5952" i="10"/>
  <c r="M5953" i="10"/>
  <c r="M5954" i="10"/>
  <c r="M5955" i="10"/>
  <c r="M5956" i="10"/>
  <c r="M5957" i="10"/>
  <c r="M5958" i="10"/>
  <c r="M5959" i="10"/>
  <c r="M5960" i="10"/>
  <c r="M5961" i="10"/>
  <c r="M5962" i="10"/>
  <c r="M5963" i="10"/>
  <c r="M5964" i="10"/>
  <c r="M5965" i="10"/>
  <c r="M5966" i="10"/>
  <c r="M5967" i="10"/>
  <c r="M5968" i="10"/>
  <c r="M5969" i="10"/>
  <c r="M5970" i="10"/>
  <c r="M5971" i="10"/>
  <c r="M5972" i="10"/>
  <c r="M5973" i="10"/>
  <c r="M5974" i="10"/>
  <c r="M5975" i="10"/>
  <c r="M5976" i="10"/>
  <c r="M5977" i="10"/>
  <c r="M5978" i="10"/>
  <c r="M5979" i="10"/>
  <c r="M5980" i="10"/>
  <c r="M5981" i="10"/>
  <c r="M5982" i="10"/>
  <c r="M5983" i="10"/>
  <c r="M5984" i="10"/>
  <c r="M5985" i="10"/>
  <c r="M5986" i="10"/>
  <c r="M5987" i="10"/>
  <c r="M5988" i="10"/>
  <c r="M5989" i="10"/>
  <c r="M5990" i="10"/>
  <c r="M5991" i="10"/>
  <c r="M5992" i="10"/>
  <c r="M5993" i="10"/>
  <c r="M5994" i="10"/>
  <c r="M5995" i="10"/>
  <c r="M5996" i="10"/>
  <c r="M5997" i="10"/>
  <c r="M5998" i="10"/>
  <c r="M5999" i="10"/>
  <c r="M6000" i="10"/>
  <c r="M6001" i="10"/>
  <c r="M6002" i="10"/>
  <c r="M6003" i="10"/>
  <c r="M6004" i="10"/>
  <c r="M6005" i="10"/>
  <c r="M6006" i="10"/>
  <c r="M6007" i="10"/>
  <c r="M6008" i="10"/>
  <c r="M6009" i="10"/>
  <c r="M6010" i="10"/>
  <c r="M6011" i="10"/>
  <c r="M6012" i="10"/>
  <c r="M6013" i="10"/>
  <c r="M6014" i="10"/>
  <c r="M6015" i="10"/>
  <c r="M6016" i="10"/>
  <c r="M6017" i="10"/>
  <c r="M6018" i="10"/>
  <c r="M6019" i="10"/>
  <c r="M6020" i="10"/>
  <c r="M6021" i="10"/>
  <c r="M6022" i="10"/>
  <c r="M6023" i="10"/>
  <c r="M6024" i="10"/>
  <c r="M6025" i="10"/>
  <c r="M6026" i="10"/>
  <c r="M6027" i="10"/>
  <c r="M6028" i="10"/>
  <c r="M6029" i="10"/>
  <c r="M6030" i="10"/>
  <c r="M6031" i="10"/>
  <c r="M6032" i="10"/>
  <c r="M6033" i="10"/>
  <c r="M6034" i="10"/>
  <c r="M6035" i="10"/>
  <c r="M6036" i="10"/>
  <c r="M6037" i="10"/>
  <c r="M6038" i="10"/>
  <c r="M6039" i="10"/>
  <c r="M6040" i="10"/>
  <c r="M6041" i="10"/>
  <c r="M6042" i="10"/>
  <c r="M6043" i="10"/>
  <c r="M6044" i="10"/>
  <c r="M6045" i="10"/>
  <c r="M6046" i="10"/>
  <c r="M6047" i="10"/>
  <c r="M6048" i="10"/>
  <c r="M6049" i="10"/>
  <c r="M6050" i="10"/>
  <c r="M6051" i="10"/>
  <c r="M6052" i="10"/>
  <c r="M6053" i="10"/>
  <c r="M6054" i="10"/>
  <c r="M6055" i="10"/>
  <c r="M6056" i="10"/>
  <c r="M6057" i="10"/>
  <c r="M6058" i="10"/>
  <c r="M6059" i="10"/>
  <c r="M6060" i="10"/>
  <c r="M6061" i="10"/>
  <c r="M6062" i="10"/>
  <c r="M6063" i="10"/>
  <c r="M6064" i="10"/>
  <c r="M6065" i="10"/>
  <c r="M6066" i="10"/>
  <c r="M6067" i="10"/>
  <c r="M6068" i="10"/>
  <c r="M6069" i="10"/>
  <c r="M6070" i="10"/>
  <c r="M6071" i="10"/>
  <c r="M6072" i="10"/>
  <c r="M6073" i="10"/>
  <c r="M6074" i="10"/>
  <c r="M6075" i="10"/>
  <c r="M6076" i="10"/>
  <c r="M6077" i="10"/>
  <c r="M6078" i="10"/>
  <c r="M6079" i="10"/>
  <c r="M6080" i="10"/>
  <c r="M6081" i="10"/>
  <c r="M6082" i="10"/>
  <c r="M6083" i="10"/>
  <c r="M6084" i="10"/>
  <c r="M6085" i="10"/>
  <c r="M6086" i="10"/>
  <c r="M6087" i="10"/>
  <c r="M6088" i="10"/>
  <c r="M6089" i="10"/>
  <c r="M6090" i="10"/>
  <c r="M6091" i="10"/>
  <c r="M6092" i="10"/>
  <c r="M6093" i="10"/>
  <c r="M6094" i="10"/>
  <c r="M6095" i="10"/>
  <c r="M6096" i="10"/>
  <c r="M6097" i="10"/>
  <c r="M6098" i="10"/>
  <c r="M6099" i="10"/>
  <c r="M6100" i="10"/>
  <c r="M6101" i="10"/>
  <c r="M6102" i="10"/>
  <c r="M6103" i="10"/>
  <c r="M6104" i="10"/>
  <c r="M6105" i="10"/>
  <c r="M6106" i="10"/>
  <c r="M6107" i="10"/>
  <c r="M6108" i="10"/>
  <c r="M6109" i="10"/>
  <c r="M6110" i="10"/>
  <c r="M6111" i="10"/>
  <c r="M6112" i="10"/>
  <c r="M6113" i="10"/>
  <c r="M6114" i="10"/>
  <c r="M6115" i="10"/>
  <c r="M6116" i="10"/>
  <c r="M6117" i="10"/>
  <c r="M6118" i="10"/>
  <c r="M6119" i="10"/>
  <c r="M6120" i="10"/>
  <c r="M6121" i="10"/>
  <c r="M6122" i="10"/>
  <c r="M6123" i="10"/>
  <c r="M6124" i="10"/>
  <c r="M6125" i="10"/>
  <c r="M6126" i="10"/>
  <c r="M6127" i="10"/>
  <c r="M6128" i="10"/>
  <c r="M6129" i="10"/>
  <c r="M6130" i="10"/>
  <c r="M6131" i="10"/>
  <c r="M6132" i="10"/>
  <c r="M6133" i="10"/>
  <c r="M6134" i="10"/>
  <c r="M6135" i="10"/>
  <c r="M6136" i="10"/>
  <c r="M6137" i="10"/>
  <c r="M6138" i="10"/>
  <c r="M6139" i="10"/>
  <c r="M6140" i="10"/>
  <c r="M6141" i="10"/>
  <c r="M6142" i="10"/>
  <c r="M6143" i="10"/>
  <c r="M6144" i="10"/>
  <c r="M6145" i="10"/>
  <c r="M6146" i="10"/>
  <c r="M6147" i="10"/>
  <c r="M6148" i="10"/>
  <c r="M6149" i="10"/>
  <c r="M6150" i="10"/>
  <c r="M6151" i="10"/>
  <c r="M6152" i="10"/>
  <c r="M6153" i="10"/>
  <c r="M6154" i="10"/>
  <c r="M6155" i="10"/>
  <c r="M6156" i="10"/>
  <c r="M6157" i="10"/>
  <c r="M6158" i="10"/>
  <c r="M6159" i="10"/>
  <c r="M6160" i="10"/>
  <c r="M6161" i="10"/>
  <c r="M6162" i="10"/>
  <c r="M6163" i="10"/>
  <c r="M6164" i="10"/>
  <c r="M6165" i="10"/>
  <c r="M6166" i="10"/>
  <c r="M6167" i="10"/>
  <c r="M6168" i="10"/>
  <c r="M6169" i="10"/>
  <c r="M6170" i="10"/>
  <c r="M6171" i="10"/>
  <c r="M6172" i="10"/>
  <c r="M6173" i="10"/>
  <c r="M6174" i="10"/>
  <c r="M6175" i="10"/>
  <c r="M6176" i="10"/>
  <c r="M6177" i="10"/>
  <c r="M6178" i="10"/>
  <c r="M6179" i="10"/>
  <c r="M6180" i="10"/>
  <c r="M6181" i="10"/>
  <c r="M6182" i="10"/>
  <c r="M6183" i="10"/>
  <c r="M6184" i="10"/>
  <c r="M6185" i="10"/>
  <c r="M6186" i="10"/>
  <c r="M6187" i="10"/>
  <c r="M6188" i="10"/>
  <c r="M6189" i="10"/>
  <c r="M6190" i="10"/>
  <c r="M6191" i="10"/>
  <c r="M6192" i="10"/>
  <c r="M6193" i="10"/>
  <c r="M6194" i="10"/>
  <c r="M6195" i="10"/>
  <c r="M6196" i="10"/>
  <c r="M6197" i="10"/>
  <c r="M6198" i="10"/>
  <c r="M6199" i="10"/>
  <c r="M6200" i="10"/>
  <c r="M6201" i="10"/>
  <c r="M6202" i="10"/>
  <c r="M6203" i="10"/>
  <c r="M6204" i="10"/>
  <c r="M6205" i="10"/>
  <c r="M6206" i="10"/>
  <c r="M6207" i="10"/>
  <c r="M6208" i="10"/>
  <c r="M6209" i="10"/>
  <c r="M6210" i="10"/>
  <c r="M6211" i="10"/>
  <c r="M6212" i="10"/>
  <c r="M6213" i="10"/>
  <c r="M6214" i="10"/>
  <c r="M6215" i="10"/>
  <c r="M6216" i="10"/>
  <c r="M6217" i="10"/>
  <c r="M6218" i="10"/>
  <c r="M6219" i="10"/>
  <c r="M6220" i="10"/>
  <c r="M6221" i="10"/>
  <c r="M6222" i="10"/>
  <c r="M6223" i="10"/>
  <c r="M6224" i="10"/>
  <c r="M6225" i="10"/>
  <c r="M6226" i="10"/>
  <c r="M6227" i="10"/>
  <c r="M6228" i="10"/>
  <c r="M6229" i="10"/>
  <c r="M6230" i="10"/>
  <c r="M6231" i="10"/>
  <c r="M6232" i="10"/>
  <c r="M6233" i="10"/>
  <c r="M6234" i="10"/>
  <c r="M6235" i="10"/>
  <c r="M6236" i="10"/>
  <c r="M6237" i="10"/>
  <c r="M6238" i="10"/>
  <c r="M6239" i="10"/>
  <c r="M6240" i="10"/>
  <c r="M6241" i="10"/>
  <c r="M6242" i="10"/>
  <c r="M6243" i="10"/>
  <c r="M6244" i="10"/>
  <c r="M6245" i="10"/>
  <c r="M6246" i="10"/>
  <c r="M6247" i="10"/>
  <c r="M6248" i="10"/>
  <c r="M6249" i="10"/>
  <c r="M6250" i="10"/>
  <c r="M6251" i="10"/>
  <c r="M6252" i="10"/>
  <c r="M6253" i="10"/>
  <c r="M6254" i="10"/>
  <c r="M6255" i="10"/>
  <c r="M6256" i="10"/>
  <c r="M6257" i="10"/>
  <c r="M6258" i="10"/>
  <c r="M6259" i="10"/>
  <c r="M6260" i="10"/>
  <c r="M6261" i="10"/>
  <c r="M6262" i="10"/>
  <c r="M6263" i="10"/>
  <c r="M6264" i="10"/>
  <c r="M6265" i="10"/>
  <c r="M6266" i="10"/>
  <c r="M6267" i="10"/>
  <c r="M6268" i="10"/>
  <c r="M6269" i="10"/>
  <c r="M6270" i="10"/>
  <c r="M6271" i="10"/>
  <c r="M6272" i="10"/>
  <c r="M6273" i="10"/>
  <c r="M6274" i="10"/>
  <c r="M6275" i="10"/>
  <c r="M6276" i="10"/>
  <c r="M6277" i="10"/>
  <c r="M6278" i="10"/>
  <c r="M6279" i="10"/>
  <c r="M6280" i="10"/>
  <c r="M6281" i="10"/>
  <c r="M6282" i="10"/>
  <c r="M6283" i="10"/>
  <c r="M6284" i="10"/>
  <c r="M6285" i="10"/>
  <c r="M6286" i="10"/>
  <c r="M6287" i="10"/>
  <c r="M6288" i="10"/>
  <c r="M6289" i="10"/>
  <c r="M6290" i="10"/>
  <c r="M6291" i="10"/>
  <c r="M6292" i="10"/>
  <c r="M6293" i="10"/>
  <c r="M6294" i="10"/>
  <c r="M6295" i="10"/>
  <c r="M6296" i="10"/>
  <c r="M6297" i="10"/>
  <c r="M6298" i="10"/>
  <c r="M6299" i="10"/>
  <c r="M6300" i="10"/>
  <c r="M6301" i="10"/>
  <c r="M6302" i="10"/>
  <c r="M6303" i="10"/>
  <c r="M6304" i="10"/>
  <c r="M6305" i="10"/>
  <c r="M6306" i="10"/>
  <c r="M6307" i="10"/>
  <c r="M6308" i="10"/>
  <c r="M6309" i="10"/>
  <c r="M6310" i="10"/>
  <c r="M6311" i="10"/>
  <c r="M6312" i="10"/>
  <c r="M6313" i="10"/>
  <c r="M6314" i="10"/>
  <c r="M6315" i="10"/>
  <c r="M6316" i="10"/>
  <c r="M6317" i="10"/>
  <c r="M6318" i="10"/>
  <c r="M6319" i="10"/>
  <c r="M6320" i="10"/>
  <c r="M6321" i="10"/>
  <c r="M6322" i="10"/>
  <c r="M6323" i="10"/>
  <c r="M6324" i="10"/>
  <c r="M6325" i="10"/>
  <c r="M6326" i="10"/>
  <c r="M6327" i="10"/>
  <c r="M6328" i="10"/>
  <c r="M6329" i="10"/>
  <c r="M6330" i="10"/>
  <c r="M6331" i="10"/>
  <c r="M6332" i="10"/>
  <c r="M6333" i="10"/>
  <c r="M6334" i="10"/>
  <c r="M6335" i="10"/>
  <c r="M6336" i="10"/>
  <c r="M6337" i="10"/>
  <c r="M6338" i="10"/>
  <c r="M6339" i="10"/>
  <c r="M6340" i="10"/>
  <c r="M6341" i="10"/>
  <c r="M6342" i="10"/>
  <c r="M6343" i="10"/>
  <c r="M6344" i="10"/>
  <c r="M6345" i="10"/>
  <c r="M6346" i="10"/>
  <c r="M6347" i="10"/>
  <c r="M6348" i="10"/>
  <c r="M6349" i="10"/>
  <c r="M6350" i="10"/>
  <c r="M6351" i="10"/>
  <c r="M6352" i="10"/>
  <c r="M6353" i="10"/>
  <c r="M6354" i="10"/>
  <c r="M6355" i="10"/>
  <c r="M6356" i="10"/>
  <c r="M6357" i="10"/>
  <c r="M6358" i="10"/>
  <c r="M6359" i="10"/>
  <c r="M6360" i="10"/>
  <c r="M6361" i="10"/>
  <c r="M6362" i="10"/>
  <c r="M6363" i="10"/>
  <c r="M6364" i="10"/>
  <c r="M6365" i="10"/>
  <c r="M6366" i="10"/>
  <c r="M6367" i="10"/>
  <c r="M6368" i="10"/>
  <c r="M6369" i="10"/>
  <c r="M6370" i="10"/>
  <c r="M6371" i="10"/>
  <c r="M6372" i="10"/>
  <c r="M6373" i="10"/>
  <c r="M6374" i="10"/>
  <c r="M6375" i="10"/>
  <c r="M6376" i="10"/>
  <c r="M6377" i="10"/>
  <c r="M6378" i="10"/>
  <c r="M6379" i="10"/>
  <c r="M6380" i="10"/>
  <c r="M6381" i="10"/>
  <c r="M6382" i="10"/>
  <c r="M6383" i="10"/>
  <c r="M6384" i="10"/>
  <c r="M6385" i="10"/>
  <c r="M6386" i="10"/>
  <c r="M6387" i="10"/>
  <c r="M6388" i="10"/>
  <c r="M6389" i="10"/>
  <c r="M6390" i="10"/>
  <c r="M6391" i="10"/>
  <c r="M6392" i="10"/>
  <c r="M6393" i="10"/>
  <c r="M6394" i="10"/>
  <c r="M6395" i="10"/>
  <c r="M6396" i="10"/>
  <c r="M6397" i="10"/>
  <c r="M6398" i="10"/>
  <c r="M6399" i="10"/>
  <c r="M6400" i="10"/>
  <c r="M6401" i="10"/>
  <c r="M6402" i="10"/>
  <c r="M6403" i="10"/>
  <c r="M6404" i="10"/>
  <c r="M6405" i="10"/>
  <c r="M6406" i="10"/>
  <c r="M6407" i="10"/>
  <c r="M6408" i="10"/>
  <c r="M6409" i="10"/>
  <c r="M6410" i="10"/>
  <c r="M6411" i="10"/>
  <c r="M6412" i="10"/>
  <c r="M6413" i="10"/>
  <c r="M6414" i="10"/>
  <c r="M6415" i="10"/>
  <c r="M6416" i="10"/>
  <c r="M6417" i="10"/>
  <c r="M6418" i="10"/>
  <c r="M6419" i="10"/>
  <c r="M6420" i="10"/>
  <c r="M6421" i="10"/>
  <c r="M6422" i="10"/>
  <c r="M6423" i="10"/>
  <c r="M6424" i="10"/>
  <c r="M6425" i="10"/>
  <c r="M6426" i="10"/>
  <c r="M6427" i="10"/>
  <c r="M6428" i="10"/>
  <c r="M6429" i="10"/>
  <c r="M6430" i="10"/>
  <c r="M6431" i="10"/>
  <c r="M6432" i="10"/>
  <c r="M6433" i="10"/>
  <c r="M6434" i="10"/>
  <c r="M6435" i="10"/>
  <c r="M6436" i="10"/>
  <c r="M6437" i="10"/>
  <c r="M6438" i="10"/>
  <c r="M6439" i="10"/>
  <c r="M6440" i="10"/>
  <c r="M6441" i="10"/>
  <c r="M6442" i="10"/>
  <c r="M6443" i="10"/>
  <c r="M6444" i="10"/>
  <c r="M6445" i="10"/>
  <c r="M6446" i="10"/>
  <c r="M6447" i="10"/>
  <c r="M6448" i="10"/>
  <c r="M6449" i="10"/>
  <c r="M6450" i="10"/>
  <c r="M6451" i="10"/>
  <c r="M6452" i="10"/>
  <c r="M6453" i="10"/>
  <c r="M6454" i="10"/>
  <c r="M6455" i="10"/>
  <c r="M6456" i="10"/>
  <c r="M6457" i="10"/>
  <c r="M6458" i="10"/>
  <c r="M6459" i="10"/>
  <c r="M6460" i="10"/>
  <c r="M6461" i="10"/>
  <c r="M6462" i="10"/>
  <c r="M6463" i="10"/>
  <c r="M6464" i="10"/>
  <c r="M6465" i="10"/>
  <c r="M6466" i="10"/>
  <c r="M6467" i="10"/>
  <c r="M6468" i="10"/>
  <c r="M6469" i="10"/>
  <c r="M6470" i="10"/>
  <c r="M6471" i="10"/>
  <c r="M6472" i="10"/>
  <c r="M6473" i="10"/>
  <c r="M6474" i="10"/>
  <c r="M6475" i="10"/>
  <c r="M6476" i="10"/>
  <c r="M6477" i="10"/>
  <c r="M6478" i="10"/>
  <c r="M6479" i="10"/>
  <c r="M6480" i="10"/>
  <c r="M6481" i="10"/>
  <c r="M6482" i="10"/>
  <c r="M6483" i="10"/>
  <c r="M6484" i="10"/>
  <c r="M6485" i="10"/>
  <c r="M6486" i="10"/>
  <c r="M6487" i="10"/>
  <c r="M6488" i="10"/>
  <c r="M6489" i="10"/>
  <c r="M6490" i="10"/>
  <c r="M6491" i="10"/>
  <c r="M6492" i="10"/>
  <c r="M6493" i="10"/>
  <c r="M6494" i="10"/>
  <c r="M6495" i="10"/>
  <c r="M6496" i="10"/>
  <c r="M6497" i="10"/>
  <c r="M6498" i="10"/>
  <c r="M6499" i="10"/>
  <c r="M6500" i="10"/>
  <c r="M6501" i="10"/>
  <c r="M6502" i="10"/>
  <c r="M6503" i="10"/>
  <c r="M6504" i="10"/>
  <c r="M6505" i="10"/>
  <c r="M6506" i="10"/>
  <c r="M6507" i="10"/>
  <c r="M6508" i="10"/>
  <c r="M6509" i="10"/>
  <c r="M6510" i="10"/>
  <c r="M6511" i="10"/>
  <c r="M6512" i="10"/>
  <c r="M6513" i="10"/>
  <c r="M6514" i="10"/>
  <c r="M6515" i="10"/>
  <c r="M6516" i="10"/>
  <c r="M6517" i="10"/>
  <c r="M6518" i="10"/>
  <c r="M6519" i="10"/>
  <c r="M6520" i="10"/>
  <c r="M6521" i="10"/>
  <c r="M6522" i="10"/>
  <c r="M6523" i="10"/>
  <c r="M6524" i="10"/>
  <c r="M6525" i="10"/>
  <c r="M6526" i="10"/>
  <c r="M6527" i="10"/>
  <c r="M6528" i="10"/>
  <c r="M6529" i="10"/>
  <c r="M6530" i="10"/>
  <c r="M6531" i="10"/>
  <c r="M6532" i="10"/>
  <c r="M6533" i="10"/>
  <c r="M6534" i="10"/>
  <c r="M6535" i="10"/>
  <c r="M6536" i="10"/>
  <c r="M6537" i="10"/>
  <c r="M6538" i="10"/>
  <c r="M6539" i="10"/>
  <c r="M6540" i="10"/>
  <c r="M6541" i="10"/>
  <c r="M6542" i="10"/>
  <c r="M6543" i="10"/>
  <c r="M6544" i="10"/>
  <c r="M6545" i="10"/>
  <c r="M6546" i="10"/>
  <c r="M6547" i="10"/>
  <c r="M6548" i="10"/>
  <c r="M6549" i="10"/>
  <c r="M6550" i="10"/>
  <c r="M6551" i="10"/>
  <c r="M6552" i="10"/>
  <c r="M6553" i="10"/>
  <c r="M6554" i="10"/>
  <c r="M6555" i="10"/>
  <c r="M6556" i="10"/>
  <c r="M6557" i="10"/>
  <c r="M6558" i="10"/>
  <c r="M6559" i="10"/>
  <c r="M6560" i="10"/>
  <c r="M6561" i="10"/>
  <c r="M6562" i="10"/>
  <c r="M6563" i="10"/>
  <c r="M6564" i="10"/>
  <c r="M6565" i="10"/>
  <c r="M6566" i="10"/>
  <c r="M6567" i="10"/>
  <c r="M6568" i="10"/>
  <c r="M6569" i="10"/>
  <c r="M6570" i="10"/>
  <c r="M6571" i="10"/>
  <c r="M6572" i="10"/>
  <c r="M6573" i="10"/>
  <c r="M6574" i="10"/>
  <c r="M6575" i="10"/>
  <c r="M6576" i="10"/>
  <c r="M6577" i="10"/>
  <c r="M6578" i="10"/>
  <c r="M6579" i="10"/>
  <c r="M6580" i="10"/>
  <c r="M6581" i="10"/>
  <c r="M6582" i="10"/>
  <c r="M6583" i="10"/>
  <c r="M6584" i="10"/>
  <c r="M6585" i="10"/>
  <c r="M6586" i="10"/>
  <c r="M6587" i="10"/>
  <c r="M6588" i="10"/>
  <c r="M6589" i="10"/>
  <c r="M6590" i="10"/>
  <c r="M6591" i="10"/>
  <c r="M6592" i="10"/>
  <c r="M6593" i="10"/>
  <c r="M6594" i="10"/>
  <c r="M6595" i="10"/>
  <c r="M6596" i="10"/>
  <c r="M6597" i="10"/>
  <c r="M6598" i="10"/>
  <c r="M6599" i="10"/>
  <c r="M6600" i="10"/>
  <c r="M6601" i="10"/>
  <c r="M6602" i="10"/>
  <c r="M6603" i="10"/>
  <c r="M6604" i="10"/>
  <c r="M6605" i="10"/>
  <c r="M6606" i="10"/>
  <c r="M6607" i="10"/>
  <c r="M6608" i="10"/>
  <c r="M6609" i="10"/>
  <c r="M6610" i="10"/>
  <c r="M6611" i="10"/>
  <c r="M6612" i="10"/>
  <c r="M6613" i="10"/>
  <c r="M6614" i="10"/>
  <c r="M6615" i="10"/>
  <c r="M6616" i="10"/>
  <c r="M6617" i="10"/>
  <c r="M6618" i="10"/>
  <c r="M6619" i="10"/>
  <c r="M6620" i="10"/>
  <c r="M6621" i="10"/>
  <c r="M6622" i="10"/>
  <c r="M6623" i="10"/>
  <c r="M6624" i="10"/>
  <c r="M6625" i="10"/>
  <c r="M6626" i="10"/>
  <c r="M6627" i="10"/>
  <c r="M6628" i="10"/>
  <c r="M6629" i="10"/>
  <c r="M6630" i="10"/>
  <c r="M6631" i="10"/>
  <c r="M6632" i="10"/>
  <c r="M6633" i="10"/>
  <c r="M6634" i="10"/>
  <c r="M6635" i="10"/>
  <c r="M6636" i="10"/>
  <c r="M6637" i="10"/>
  <c r="M6638" i="10"/>
  <c r="M6639" i="10"/>
  <c r="M6640" i="10"/>
  <c r="M6641" i="10"/>
  <c r="M6642" i="10"/>
  <c r="M6643" i="10"/>
  <c r="M6644" i="10"/>
  <c r="M6645" i="10"/>
  <c r="M6646" i="10"/>
  <c r="M6647" i="10"/>
  <c r="M6648" i="10"/>
  <c r="M6649" i="10"/>
  <c r="M6650" i="10"/>
  <c r="M6651" i="10"/>
  <c r="M6652" i="10"/>
  <c r="M6653" i="10"/>
  <c r="M6654" i="10"/>
  <c r="M6655" i="10"/>
  <c r="M6656" i="10"/>
  <c r="M6657" i="10"/>
  <c r="M6658" i="10"/>
  <c r="M6659" i="10"/>
  <c r="M6660" i="10"/>
  <c r="M6661" i="10"/>
  <c r="M6662" i="10"/>
  <c r="M6663" i="10"/>
  <c r="M6664" i="10"/>
  <c r="M6665" i="10"/>
  <c r="M6666" i="10"/>
  <c r="M6667" i="10"/>
  <c r="M6668" i="10"/>
  <c r="M6669" i="10"/>
  <c r="M6670" i="10"/>
  <c r="M6671" i="10"/>
  <c r="M6672" i="10"/>
  <c r="M6673" i="10"/>
  <c r="M6674" i="10"/>
  <c r="M6675" i="10"/>
  <c r="M6676" i="10"/>
  <c r="M6677" i="10"/>
  <c r="M6678" i="10"/>
  <c r="M6679" i="10"/>
  <c r="M6680" i="10"/>
  <c r="M6681" i="10"/>
  <c r="M6682" i="10"/>
  <c r="M6683" i="10"/>
  <c r="M6684" i="10"/>
  <c r="M6685" i="10"/>
  <c r="M6686" i="10"/>
  <c r="M6687" i="10"/>
  <c r="M6688" i="10"/>
  <c r="M6689" i="10"/>
  <c r="M6690" i="10"/>
  <c r="M6691" i="10"/>
  <c r="M6692" i="10"/>
  <c r="M6693" i="10"/>
  <c r="M6694" i="10"/>
  <c r="M6695" i="10"/>
  <c r="M6696" i="10"/>
  <c r="M6697" i="10"/>
  <c r="M6698" i="10"/>
  <c r="M6699" i="10"/>
  <c r="M6700" i="10"/>
  <c r="M6701" i="10"/>
  <c r="M6702" i="10"/>
  <c r="M6703" i="10"/>
  <c r="M6704" i="10"/>
  <c r="M6705" i="10"/>
  <c r="M6706" i="10"/>
  <c r="M6707" i="10"/>
  <c r="M6708" i="10"/>
  <c r="M6709" i="10"/>
  <c r="M6710" i="10"/>
  <c r="M6711" i="10"/>
  <c r="M6712" i="10"/>
  <c r="M6713" i="10"/>
  <c r="M6714" i="10"/>
  <c r="M6715" i="10"/>
  <c r="M6716" i="10"/>
  <c r="M6717" i="10"/>
  <c r="M6718" i="10"/>
  <c r="M6719" i="10"/>
  <c r="M6720" i="10"/>
  <c r="M6721" i="10"/>
  <c r="M6722" i="10"/>
  <c r="M6723" i="10"/>
  <c r="M6724" i="10"/>
  <c r="M6725" i="10"/>
  <c r="M6726" i="10"/>
  <c r="M6727" i="10"/>
  <c r="M6728" i="10"/>
  <c r="M6729" i="10"/>
  <c r="M6730" i="10"/>
  <c r="M6731" i="10"/>
  <c r="M6732" i="10"/>
  <c r="M6733" i="10"/>
  <c r="M6734" i="10"/>
  <c r="M6735" i="10"/>
  <c r="M6736" i="10"/>
  <c r="M6737" i="10"/>
  <c r="M6738" i="10"/>
  <c r="M6739" i="10"/>
  <c r="M6740" i="10"/>
  <c r="M6741" i="10"/>
  <c r="M6742" i="10"/>
  <c r="M6743" i="10"/>
  <c r="M6744" i="10"/>
  <c r="M6745" i="10"/>
  <c r="M6746" i="10"/>
  <c r="M6747" i="10"/>
  <c r="M6748" i="10"/>
  <c r="M6749" i="10"/>
  <c r="M6750" i="10"/>
  <c r="M6751" i="10"/>
  <c r="M6752" i="10"/>
  <c r="M6753" i="10"/>
  <c r="M6754" i="10"/>
  <c r="M6755" i="10"/>
  <c r="M6756" i="10"/>
  <c r="M6757" i="10"/>
  <c r="M6758" i="10"/>
  <c r="M6759" i="10"/>
  <c r="M6760" i="10"/>
  <c r="M6761" i="10"/>
  <c r="M6762" i="10"/>
  <c r="M6763" i="10"/>
  <c r="M6764" i="10"/>
  <c r="M6765" i="10"/>
  <c r="M6766" i="10"/>
  <c r="M6767" i="10"/>
  <c r="M6768" i="10"/>
  <c r="M6769" i="10"/>
  <c r="M6770" i="10"/>
  <c r="M6771" i="10"/>
  <c r="M6772" i="10"/>
  <c r="M6773" i="10"/>
  <c r="M6774" i="10"/>
  <c r="M6775" i="10"/>
  <c r="M6776" i="10"/>
  <c r="M6777" i="10"/>
  <c r="M6778" i="10"/>
  <c r="M6779" i="10"/>
  <c r="M6780" i="10"/>
  <c r="M6781" i="10"/>
  <c r="M6782" i="10"/>
  <c r="M6783" i="10"/>
  <c r="M6784" i="10"/>
  <c r="M6785" i="10"/>
  <c r="M6786" i="10"/>
  <c r="M6787" i="10"/>
  <c r="M6788" i="10"/>
  <c r="M6789" i="10"/>
  <c r="M6790" i="10"/>
  <c r="M6791" i="10"/>
  <c r="M6792" i="10"/>
  <c r="M6793" i="10"/>
  <c r="M6794" i="10"/>
  <c r="M6795" i="10"/>
  <c r="M6796" i="10"/>
  <c r="M6797" i="10"/>
  <c r="M6798" i="10"/>
  <c r="M6799" i="10"/>
  <c r="M6800" i="10"/>
  <c r="M6801" i="10"/>
  <c r="M6802" i="10"/>
  <c r="M6803" i="10"/>
  <c r="M6804" i="10"/>
  <c r="M6805" i="10"/>
  <c r="M6806" i="10"/>
  <c r="M6807" i="10"/>
  <c r="M6808" i="10"/>
  <c r="M6809" i="10"/>
  <c r="M6810" i="10"/>
  <c r="M6811" i="10"/>
  <c r="M6812" i="10"/>
  <c r="M6813" i="10"/>
  <c r="M6814" i="10"/>
  <c r="M6815" i="10"/>
  <c r="M6816" i="10"/>
  <c r="M6817" i="10"/>
  <c r="M6818" i="10"/>
  <c r="M6819" i="10"/>
  <c r="M6820" i="10"/>
  <c r="M6821" i="10"/>
  <c r="M6822" i="10"/>
  <c r="M6823" i="10"/>
  <c r="M6824" i="10"/>
  <c r="M6825" i="10"/>
  <c r="M6826" i="10"/>
  <c r="M6827" i="10"/>
  <c r="M6828" i="10"/>
  <c r="M6829" i="10"/>
  <c r="M6830" i="10"/>
  <c r="M6831" i="10"/>
  <c r="M6832" i="10"/>
  <c r="M6833" i="10"/>
  <c r="M6834" i="10"/>
  <c r="M6835" i="10"/>
  <c r="M6836" i="10"/>
  <c r="M6837" i="10"/>
  <c r="M6838" i="10"/>
  <c r="M6839" i="10"/>
  <c r="M6840" i="10"/>
  <c r="M6841" i="10"/>
  <c r="M6842" i="10"/>
  <c r="M6843" i="10"/>
  <c r="M6844" i="10"/>
  <c r="M6845" i="10"/>
  <c r="M6846" i="10"/>
  <c r="M6847" i="10"/>
  <c r="M6848" i="10"/>
  <c r="M6849" i="10"/>
  <c r="M6850" i="10"/>
  <c r="M6851" i="10"/>
  <c r="M6852" i="10"/>
  <c r="M6853" i="10"/>
  <c r="M6854" i="10"/>
  <c r="M6855" i="10"/>
  <c r="M6856" i="10"/>
  <c r="M6857" i="10"/>
  <c r="M6858" i="10"/>
  <c r="M6859" i="10"/>
  <c r="M6860" i="10"/>
  <c r="M6861" i="10"/>
  <c r="M6862" i="10"/>
  <c r="M6863" i="10"/>
  <c r="M6864" i="10"/>
  <c r="M6865" i="10"/>
  <c r="M6866" i="10"/>
  <c r="M6867" i="10"/>
  <c r="M6868" i="10"/>
  <c r="M6869" i="10"/>
  <c r="M6870" i="10"/>
  <c r="M6871" i="10"/>
  <c r="M6872" i="10"/>
  <c r="M6873" i="10"/>
  <c r="M6874" i="10"/>
  <c r="M6875" i="10"/>
  <c r="M6876" i="10"/>
  <c r="M6877" i="10"/>
  <c r="M6878" i="10"/>
  <c r="M6879" i="10"/>
  <c r="M6880" i="10"/>
  <c r="M6881" i="10"/>
  <c r="M6882" i="10"/>
  <c r="M6883" i="10"/>
  <c r="M6884" i="10"/>
  <c r="M6885" i="10"/>
  <c r="M6886" i="10"/>
  <c r="M6887" i="10"/>
  <c r="M6888" i="10"/>
  <c r="M6889" i="10"/>
  <c r="M6890" i="10"/>
  <c r="M6891" i="10"/>
  <c r="M6892" i="10"/>
  <c r="M6893" i="10"/>
  <c r="M6894" i="10"/>
  <c r="M6895" i="10"/>
  <c r="M6896" i="10"/>
  <c r="M6897" i="10"/>
  <c r="M6898" i="10"/>
  <c r="M6899" i="10"/>
  <c r="M6900" i="10"/>
  <c r="M6901" i="10"/>
  <c r="M6902" i="10"/>
  <c r="M6903" i="10"/>
  <c r="M6904" i="10"/>
  <c r="M6905" i="10"/>
  <c r="M6906" i="10"/>
  <c r="M6907" i="10"/>
  <c r="M6908" i="10"/>
  <c r="M6909" i="10"/>
  <c r="M6910" i="10"/>
  <c r="M6911" i="10"/>
  <c r="M6912" i="10"/>
  <c r="M6913" i="10"/>
  <c r="M6914" i="10"/>
  <c r="M6915" i="10"/>
  <c r="M6916" i="10"/>
  <c r="M6917" i="10"/>
  <c r="M6918" i="10"/>
  <c r="M6919" i="10"/>
  <c r="M6920" i="10"/>
  <c r="M6921" i="10"/>
  <c r="M6922" i="10"/>
  <c r="M6923" i="10"/>
  <c r="M6924" i="10"/>
  <c r="M6925" i="10"/>
  <c r="M6926" i="10"/>
  <c r="M6927" i="10"/>
  <c r="M6928" i="10"/>
  <c r="M6929" i="10"/>
  <c r="M6930" i="10"/>
  <c r="M6931" i="10"/>
  <c r="M6932" i="10"/>
  <c r="M6933" i="10"/>
  <c r="M6934" i="10"/>
  <c r="M6935" i="10"/>
  <c r="M6936" i="10"/>
  <c r="M6937" i="10"/>
  <c r="M6938" i="10"/>
  <c r="M6939" i="10"/>
  <c r="M6940" i="10"/>
  <c r="M6941" i="10"/>
  <c r="M6942" i="10"/>
  <c r="M6943" i="10"/>
  <c r="M6944" i="10"/>
  <c r="M6945" i="10"/>
  <c r="M6946" i="10"/>
  <c r="M6947" i="10"/>
  <c r="M6948" i="10"/>
  <c r="M6949" i="10"/>
  <c r="M6950" i="10"/>
  <c r="M6951" i="10"/>
  <c r="M6952" i="10"/>
  <c r="M6953" i="10"/>
  <c r="M6954" i="10"/>
  <c r="M6955" i="10"/>
  <c r="M6956" i="10"/>
  <c r="M6957" i="10"/>
  <c r="M6958" i="10"/>
  <c r="M6959" i="10"/>
  <c r="M6960" i="10"/>
  <c r="M6961" i="10"/>
  <c r="M6962" i="10"/>
  <c r="M6963" i="10"/>
  <c r="M6964" i="10"/>
  <c r="M6965" i="10"/>
  <c r="M6966" i="10"/>
  <c r="M6967" i="10"/>
  <c r="M6968" i="10"/>
  <c r="M6969" i="10"/>
  <c r="M6970" i="10"/>
  <c r="M6971" i="10"/>
  <c r="M6972" i="10"/>
  <c r="M6973" i="10"/>
  <c r="M6974" i="10"/>
  <c r="M6975" i="10"/>
  <c r="M6976" i="10"/>
  <c r="M6977" i="10"/>
  <c r="M6978" i="10"/>
  <c r="M6979" i="10"/>
  <c r="M6980" i="10"/>
  <c r="M6981" i="10"/>
  <c r="M6982" i="10"/>
  <c r="M6983" i="10"/>
  <c r="M6984" i="10"/>
  <c r="M6985" i="10"/>
  <c r="M6986" i="10"/>
  <c r="M6987" i="10"/>
  <c r="M6988" i="10"/>
  <c r="M6989" i="10"/>
  <c r="M6990" i="10"/>
  <c r="M6991" i="10"/>
  <c r="M6992" i="10"/>
  <c r="M6993" i="10"/>
  <c r="M6994" i="10"/>
  <c r="M6995" i="10"/>
  <c r="M6996" i="10"/>
  <c r="M6997" i="10"/>
  <c r="M6998" i="10"/>
  <c r="M6999" i="10"/>
  <c r="M7000" i="10"/>
  <c r="M7001" i="10"/>
  <c r="M7002" i="10"/>
  <c r="M7003" i="10"/>
  <c r="M7004" i="10"/>
  <c r="M7005" i="10"/>
  <c r="M7006" i="10"/>
  <c r="M7007" i="10"/>
  <c r="M7008" i="10"/>
  <c r="M7009" i="10"/>
  <c r="M7010" i="10"/>
  <c r="M7011" i="10"/>
  <c r="M7012" i="10"/>
  <c r="M7013" i="10"/>
  <c r="M7014" i="10"/>
  <c r="M7015" i="10"/>
  <c r="M7016" i="10"/>
  <c r="M7017" i="10"/>
  <c r="M7018" i="10"/>
  <c r="M7019" i="10"/>
  <c r="M7020" i="10"/>
  <c r="M7021" i="10"/>
  <c r="M7022" i="10"/>
  <c r="M7023" i="10"/>
  <c r="M7024" i="10"/>
  <c r="M7025" i="10"/>
  <c r="M7026" i="10"/>
  <c r="M7027" i="10"/>
  <c r="M7028" i="10"/>
  <c r="M7029" i="10"/>
  <c r="M7030" i="10"/>
  <c r="M7031" i="10"/>
  <c r="M7032" i="10"/>
  <c r="M7033" i="10"/>
  <c r="M7034" i="10"/>
  <c r="M7035" i="10"/>
  <c r="M7036" i="10"/>
  <c r="M7037" i="10"/>
  <c r="M7038" i="10"/>
  <c r="M7039" i="10"/>
  <c r="M7040" i="10"/>
  <c r="M7041" i="10"/>
  <c r="M7042" i="10"/>
  <c r="M7043" i="10"/>
  <c r="M7044" i="10"/>
  <c r="M7045" i="10"/>
  <c r="M7046" i="10"/>
  <c r="M7047" i="10"/>
  <c r="M7048" i="10"/>
  <c r="M7049" i="10"/>
  <c r="M7050" i="10"/>
  <c r="M7051" i="10"/>
  <c r="M7052" i="10"/>
  <c r="M7053" i="10"/>
  <c r="M7054" i="10"/>
  <c r="M7055" i="10"/>
  <c r="M7056" i="10"/>
  <c r="M7057" i="10"/>
  <c r="M7058" i="10"/>
  <c r="M7059" i="10"/>
  <c r="M7060" i="10"/>
  <c r="M7061" i="10"/>
  <c r="M7062" i="10"/>
  <c r="M7063" i="10"/>
  <c r="M7064" i="10"/>
  <c r="M7065" i="10"/>
  <c r="M7066" i="10"/>
  <c r="M7067" i="10"/>
  <c r="M7068" i="10"/>
  <c r="M7069" i="10"/>
  <c r="M7070" i="10"/>
  <c r="M7071" i="10"/>
  <c r="M7072" i="10"/>
  <c r="M7073" i="10"/>
  <c r="M7074" i="10"/>
  <c r="M7075" i="10"/>
  <c r="M7076" i="10"/>
  <c r="M7077" i="10"/>
  <c r="M7078" i="10"/>
  <c r="M7079" i="10"/>
  <c r="M7080" i="10"/>
  <c r="M7081" i="10"/>
  <c r="M7082" i="10"/>
  <c r="M7083" i="10"/>
  <c r="M7084" i="10"/>
  <c r="M7085" i="10"/>
  <c r="M7086" i="10"/>
  <c r="M7087" i="10"/>
  <c r="M7088" i="10"/>
  <c r="M7089" i="10"/>
  <c r="M7090" i="10"/>
  <c r="M7091" i="10"/>
  <c r="M7092" i="10"/>
  <c r="M7093" i="10"/>
  <c r="M7094" i="10"/>
  <c r="M7095" i="10"/>
  <c r="M7096" i="10"/>
  <c r="M7097" i="10"/>
  <c r="M7098" i="10"/>
  <c r="M7099" i="10"/>
  <c r="M7100" i="10"/>
  <c r="M7101" i="10"/>
  <c r="M7102" i="10"/>
  <c r="M7103" i="10"/>
  <c r="M7104" i="10"/>
  <c r="M7105" i="10"/>
  <c r="M7106" i="10"/>
  <c r="M7107" i="10"/>
  <c r="M7108" i="10"/>
  <c r="M7109" i="10"/>
  <c r="M7110" i="10"/>
  <c r="M7111" i="10"/>
  <c r="M7112" i="10"/>
  <c r="M7113" i="10"/>
  <c r="M7114" i="10"/>
  <c r="M7115" i="10"/>
  <c r="M7116" i="10"/>
  <c r="M7117" i="10"/>
  <c r="M7118" i="10"/>
  <c r="M7119" i="10"/>
  <c r="M7120" i="10"/>
  <c r="M7121" i="10"/>
  <c r="M7122" i="10"/>
  <c r="M7123" i="10"/>
  <c r="M7124" i="10"/>
  <c r="M7125" i="10"/>
  <c r="M7126" i="10"/>
  <c r="M7127" i="10"/>
  <c r="M7128" i="10"/>
  <c r="M7129" i="10"/>
  <c r="M7130" i="10"/>
  <c r="M7131" i="10"/>
  <c r="M7132" i="10"/>
  <c r="M7133" i="10"/>
  <c r="M7134" i="10"/>
  <c r="M7135" i="10"/>
  <c r="M7136" i="10"/>
  <c r="M7137" i="10"/>
  <c r="M7138" i="10"/>
  <c r="M7139" i="10"/>
  <c r="M7140" i="10"/>
  <c r="M7141" i="10"/>
  <c r="M7142" i="10"/>
  <c r="M7143" i="10"/>
  <c r="M7144" i="10"/>
  <c r="M7145" i="10"/>
  <c r="M7146" i="10"/>
  <c r="M7147" i="10"/>
  <c r="M7148" i="10"/>
  <c r="M7149" i="10"/>
  <c r="M7150" i="10"/>
  <c r="M7151" i="10"/>
  <c r="M7152" i="10"/>
  <c r="M7153" i="10"/>
  <c r="M7154" i="10"/>
  <c r="M7155" i="10"/>
  <c r="M7156" i="10"/>
  <c r="M7157" i="10"/>
  <c r="M7158" i="10"/>
  <c r="M7159" i="10"/>
  <c r="M7160" i="10"/>
  <c r="M7161" i="10"/>
  <c r="M7162" i="10"/>
  <c r="M7163" i="10"/>
  <c r="M7164" i="10"/>
  <c r="M7165" i="10"/>
  <c r="M7166" i="10"/>
  <c r="M7167" i="10"/>
  <c r="M7168" i="10"/>
  <c r="M7169" i="10"/>
  <c r="M7170" i="10"/>
  <c r="M7171" i="10"/>
  <c r="M7172" i="10"/>
  <c r="M7173" i="10"/>
  <c r="M7174" i="10"/>
  <c r="M7175" i="10"/>
  <c r="M7176" i="10"/>
  <c r="M7177" i="10"/>
  <c r="M7178" i="10"/>
  <c r="M7179" i="10"/>
  <c r="M7180" i="10"/>
  <c r="M7181" i="10"/>
  <c r="M7182" i="10"/>
  <c r="M7183" i="10"/>
  <c r="M7184" i="10"/>
  <c r="M7185" i="10"/>
  <c r="M7186" i="10"/>
  <c r="M7187" i="10"/>
  <c r="M7188" i="10"/>
  <c r="M7189" i="10"/>
  <c r="M7190" i="10"/>
  <c r="M7191" i="10"/>
  <c r="M7192" i="10"/>
  <c r="M7193" i="10"/>
  <c r="M7194" i="10"/>
  <c r="M7195" i="10"/>
  <c r="M7196" i="10"/>
  <c r="M7197" i="10"/>
  <c r="M7198" i="10"/>
  <c r="M7199" i="10"/>
  <c r="M7200" i="10"/>
  <c r="M7201" i="10"/>
  <c r="M7202" i="10"/>
  <c r="M7203" i="10"/>
  <c r="M7204" i="10"/>
  <c r="M7205" i="10"/>
  <c r="M7206" i="10"/>
  <c r="M7207" i="10"/>
  <c r="M7208" i="10"/>
  <c r="M7209" i="10"/>
  <c r="M7210" i="10"/>
  <c r="M7211" i="10"/>
  <c r="M7212" i="10"/>
  <c r="M7213" i="10"/>
  <c r="M7214" i="10"/>
  <c r="M7215" i="10"/>
  <c r="M7216" i="10"/>
  <c r="M7217" i="10"/>
  <c r="M7218" i="10"/>
  <c r="M7219" i="10"/>
  <c r="M7220" i="10"/>
  <c r="M7221" i="10"/>
  <c r="M7222" i="10"/>
  <c r="M7223" i="10"/>
  <c r="M7224" i="10"/>
  <c r="M7225" i="10"/>
  <c r="M7226" i="10"/>
  <c r="M7227" i="10"/>
  <c r="M7228" i="10"/>
  <c r="M7229" i="10"/>
  <c r="M7230" i="10"/>
  <c r="M7231" i="10"/>
  <c r="M7232" i="10"/>
  <c r="M7233" i="10"/>
  <c r="M7234" i="10"/>
  <c r="M7235" i="10"/>
  <c r="M7236" i="10"/>
  <c r="M7237" i="10"/>
  <c r="M7238" i="10"/>
  <c r="M7239" i="10"/>
  <c r="M7240" i="10"/>
  <c r="M7241" i="10"/>
  <c r="M7242" i="10"/>
  <c r="M7243" i="10"/>
  <c r="M7244" i="10"/>
  <c r="M7245" i="10"/>
  <c r="M7246" i="10"/>
  <c r="M7247" i="10"/>
  <c r="M7248" i="10"/>
  <c r="M7249" i="10"/>
  <c r="M7250" i="10"/>
  <c r="M7251" i="10"/>
  <c r="M7252" i="10"/>
  <c r="M7253" i="10"/>
  <c r="M7254" i="10"/>
  <c r="M7255" i="10"/>
  <c r="M7256" i="10"/>
  <c r="M7257" i="10"/>
  <c r="M7258" i="10"/>
  <c r="M7259" i="10"/>
  <c r="M7260" i="10"/>
  <c r="M7261" i="10"/>
  <c r="M7262" i="10"/>
  <c r="M7263" i="10"/>
  <c r="M7264" i="10"/>
  <c r="M7265" i="10"/>
  <c r="M7266" i="10"/>
  <c r="M7267" i="10"/>
  <c r="M7268" i="10"/>
  <c r="M7269" i="10"/>
  <c r="M7270" i="10"/>
  <c r="M7271" i="10"/>
  <c r="M7272" i="10"/>
  <c r="M7273" i="10"/>
  <c r="M7274" i="10"/>
  <c r="M7275" i="10"/>
  <c r="M7276" i="10"/>
  <c r="M7277" i="10"/>
  <c r="M7278" i="10"/>
  <c r="M7279" i="10"/>
  <c r="M7280" i="10"/>
  <c r="M7281" i="10"/>
  <c r="M7282" i="10"/>
  <c r="M7283" i="10"/>
  <c r="M7284" i="10"/>
  <c r="M7285" i="10"/>
  <c r="M7286" i="10"/>
  <c r="M7287" i="10"/>
  <c r="M7288" i="10"/>
  <c r="M7289" i="10"/>
  <c r="M7290" i="10"/>
  <c r="M7291" i="10"/>
  <c r="M7292" i="10"/>
  <c r="M7293" i="10"/>
  <c r="M7294" i="10"/>
  <c r="M7295" i="10"/>
  <c r="M7296" i="10"/>
  <c r="M7297" i="10"/>
  <c r="M7298" i="10"/>
  <c r="M7299" i="10"/>
  <c r="M7300" i="10"/>
  <c r="M7301" i="10"/>
  <c r="M7302" i="10"/>
  <c r="M7303" i="10"/>
  <c r="M7304" i="10"/>
  <c r="M7305" i="10"/>
  <c r="M7306" i="10"/>
  <c r="M7307" i="10"/>
  <c r="M7308" i="10"/>
  <c r="M7309" i="10"/>
  <c r="M7310" i="10"/>
  <c r="M7311" i="10"/>
  <c r="M7312" i="10"/>
  <c r="M7313" i="10"/>
  <c r="M7314" i="10"/>
  <c r="M7315" i="10"/>
  <c r="M7316" i="10"/>
  <c r="M7317" i="10"/>
  <c r="M7318" i="10"/>
  <c r="M7319" i="10"/>
  <c r="M7320" i="10"/>
  <c r="M7321" i="10"/>
  <c r="M7322" i="10"/>
  <c r="M7323" i="10"/>
  <c r="M7324" i="10"/>
  <c r="M7325" i="10"/>
  <c r="M7326" i="10"/>
  <c r="M7327" i="10"/>
  <c r="M7328" i="10"/>
  <c r="M7329" i="10"/>
  <c r="M7330" i="10"/>
  <c r="M7331" i="10"/>
  <c r="M7332" i="10"/>
  <c r="M7333" i="10"/>
  <c r="M7334" i="10"/>
  <c r="M7335" i="10"/>
  <c r="M7336" i="10"/>
  <c r="M7337" i="10"/>
  <c r="M7338" i="10"/>
  <c r="M7339" i="10"/>
  <c r="M7340" i="10"/>
  <c r="M7341" i="10"/>
  <c r="M7342" i="10"/>
  <c r="M7343" i="10"/>
  <c r="M7344" i="10"/>
  <c r="M7345" i="10"/>
  <c r="M7346" i="10"/>
  <c r="M7347" i="10"/>
  <c r="M7348" i="10"/>
  <c r="M7349" i="10"/>
  <c r="M7350" i="10"/>
  <c r="M7351" i="10"/>
  <c r="M7352" i="10"/>
  <c r="M7353" i="10"/>
  <c r="M7354" i="10"/>
  <c r="M7355" i="10"/>
  <c r="M7356" i="10"/>
  <c r="M7357" i="10"/>
  <c r="M7358" i="10"/>
  <c r="M7359" i="10"/>
  <c r="M7360" i="10"/>
  <c r="M7361" i="10"/>
  <c r="M7362" i="10"/>
  <c r="M7363" i="10"/>
  <c r="M7364" i="10"/>
  <c r="M7365" i="10"/>
  <c r="M7366" i="10"/>
  <c r="M7367" i="10"/>
  <c r="M7368" i="10"/>
  <c r="M7369" i="10"/>
  <c r="M7370" i="10"/>
  <c r="M7371" i="10"/>
  <c r="M7372" i="10"/>
  <c r="M7373" i="10"/>
  <c r="M7374" i="10"/>
  <c r="M7375" i="10"/>
  <c r="M7376" i="10"/>
  <c r="M7377" i="10"/>
  <c r="M7378" i="10"/>
  <c r="M7379" i="10"/>
  <c r="M7380" i="10"/>
  <c r="M7381" i="10"/>
  <c r="M7382" i="10"/>
  <c r="M7383" i="10"/>
  <c r="M7384" i="10"/>
  <c r="M7385" i="10"/>
  <c r="M7386" i="10"/>
  <c r="M7387" i="10"/>
  <c r="M7388" i="10"/>
  <c r="M7389" i="10"/>
  <c r="M7390" i="10"/>
  <c r="M7391" i="10"/>
  <c r="M7392" i="10"/>
  <c r="M7393" i="10"/>
  <c r="M7394" i="10"/>
  <c r="M7395" i="10"/>
  <c r="M7396" i="10"/>
  <c r="M7397" i="10"/>
  <c r="M7398" i="10"/>
  <c r="M7399" i="10"/>
  <c r="M7400" i="10"/>
  <c r="M7401" i="10"/>
  <c r="M7402" i="10"/>
  <c r="M7403" i="10"/>
  <c r="M7404" i="10"/>
  <c r="M7405" i="10"/>
  <c r="M7406" i="10"/>
  <c r="M7407" i="10"/>
  <c r="M7408" i="10"/>
  <c r="M7409" i="10"/>
  <c r="M7410" i="10"/>
  <c r="M7411" i="10"/>
  <c r="M7412" i="10"/>
  <c r="M7413" i="10"/>
  <c r="M7414" i="10"/>
  <c r="M7415" i="10"/>
  <c r="M7416" i="10"/>
  <c r="M7417" i="10"/>
  <c r="M7418" i="10"/>
  <c r="M7419" i="10"/>
  <c r="M7420" i="10"/>
  <c r="M7421" i="10"/>
  <c r="M7422" i="10"/>
  <c r="M7423" i="10"/>
  <c r="M7424" i="10"/>
  <c r="M7425" i="10"/>
  <c r="M7426" i="10"/>
  <c r="M7427" i="10"/>
  <c r="M7428" i="10"/>
  <c r="M7429" i="10"/>
  <c r="M7430" i="10"/>
  <c r="M7431" i="10"/>
  <c r="M7432" i="10"/>
  <c r="M7433" i="10"/>
  <c r="M7434" i="10"/>
  <c r="M7435" i="10"/>
  <c r="M7436" i="10"/>
  <c r="M7437" i="10"/>
  <c r="M7438" i="10"/>
  <c r="M7439" i="10"/>
  <c r="M7440" i="10"/>
  <c r="M7441" i="10"/>
  <c r="M7442" i="10"/>
  <c r="M7443" i="10"/>
  <c r="M7444" i="10"/>
  <c r="M7445" i="10"/>
  <c r="M7446" i="10"/>
  <c r="M7447" i="10"/>
  <c r="M7448" i="10"/>
  <c r="M7449" i="10"/>
  <c r="M7450" i="10"/>
  <c r="M7451" i="10"/>
  <c r="M7452" i="10"/>
  <c r="M7453" i="10"/>
  <c r="M7454" i="10"/>
  <c r="M7455" i="10"/>
  <c r="M7456" i="10"/>
  <c r="M7457" i="10"/>
  <c r="M7458" i="10"/>
  <c r="M7459" i="10"/>
  <c r="M7460" i="10"/>
  <c r="M7461" i="10"/>
  <c r="M7462" i="10"/>
  <c r="M7463" i="10"/>
  <c r="M7464" i="10"/>
  <c r="M7465" i="10"/>
  <c r="M7466" i="10"/>
  <c r="M7467" i="10"/>
  <c r="M7468" i="10"/>
  <c r="M7469" i="10"/>
  <c r="M7470" i="10"/>
  <c r="M7471" i="10"/>
  <c r="M7472" i="10"/>
  <c r="M7473" i="10"/>
  <c r="M7474" i="10"/>
  <c r="M7475" i="10"/>
  <c r="M7476" i="10"/>
  <c r="M7477" i="10"/>
  <c r="M7478" i="10"/>
  <c r="M7479" i="10"/>
  <c r="M7480" i="10"/>
  <c r="M7481" i="10"/>
  <c r="M7482" i="10"/>
  <c r="M7483" i="10"/>
  <c r="M7484" i="10"/>
  <c r="M7485" i="10"/>
  <c r="M7486" i="10"/>
  <c r="M7487" i="10"/>
  <c r="M7488" i="10"/>
  <c r="M7489" i="10"/>
  <c r="M7490" i="10"/>
  <c r="M7491" i="10"/>
  <c r="M7492" i="10"/>
  <c r="M7493" i="10"/>
  <c r="M7494" i="10"/>
  <c r="M7495" i="10"/>
  <c r="M7496" i="10"/>
  <c r="M7497" i="10"/>
  <c r="M7498" i="10"/>
  <c r="M7499" i="10"/>
  <c r="M7500" i="10"/>
  <c r="M7501" i="10"/>
  <c r="M7502" i="10"/>
  <c r="M7503" i="10"/>
  <c r="M7504" i="10"/>
  <c r="M7505" i="10"/>
  <c r="M7506" i="10"/>
  <c r="M7507" i="10"/>
  <c r="M7508" i="10"/>
  <c r="M7509" i="10"/>
  <c r="M7510" i="10"/>
  <c r="M7511" i="10"/>
  <c r="M7512" i="10"/>
  <c r="M7513" i="10"/>
  <c r="M7514" i="10"/>
  <c r="M7515" i="10"/>
  <c r="M7516" i="10"/>
  <c r="M7517" i="10"/>
  <c r="M7518" i="10"/>
  <c r="M7519" i="10"/>
  <c r="M7520" i="10"/>
  <c r="M7521" i="10"/>
  <c r="M7522" i="10"/>
  <c r="M7523" i="10"/>
  <c r="M7524" i="10"/>
  <c r="M7525" i="10"/>
  <c r="M7526" i="10"/>
  <c r="M7527" i="10"/>
  <c r="M7528" i="10"/>
  <c r="M7529" i="10"/>
  <c r="M7530" i="10"/>
  <c r="M7531" i="10"/>
  <c r="M7532" i="10"/>
  <c r="M7533" i="10"/>
  <c r="M7534" i="10"/>
  <c r="M7535" i="10"/>
  <c r="M7536" i="10"/>
  <c r="M7537" i="10"/>
  <c r="M7538" i="10"/>
  <c r="M7539" i="10"/>
  <c r="M7540" i="10"/>
  <c r="M7541" i="10"/>
  <c r="M7542" i="10"/>
  <c r="M7543" i="10"/>
  <c r="M7544" i="10"/>
  <c r="M7545" i="10"/>
  <c r="M7546" i="10"/>
  <c r="M7547" i="10"/>
  <c r="M7548" i="10"/>
  <c r="M7549" i="10"/>
  <c r="M7550" i="10"/>
  <c r="M7551" i="10"/>
  <c r="M7552" i="10"/>
  <c r="M7553" i="10"/>
  <c r="M7554" i="10"/>
  <c r="M7555" i="10"/>
  <c r="M7556" i="10"/>
  <c r="M7557" i="10"/>
  <c r="M7558" i="10"/>
  <c r="M7559" i="10"/>
  <c r="M7560" i="10"/>
  <c r="M7561" i="10"/>
  <c r="M7562" i="10"/>
  <c r="M7563" i="10"/>
  <c r="M7564" i="10"/>
  <c r="M7565" i="10"/>
  <c r="M7566" i="10"/>
  <c r="M7567" i="10"/>
  <c r="M7568" i="10"/>
  <c r="M7569" i="10"/>
  <c r="M7570" i="10"/>
  <c r="M7571" i="10"/>
  <c r="M7572" i="10"/>
  <c r="M7573" i="10"/>
  <c r="M7574" i="10"/>
  <c r="M7575" i="10"/>
  <c r="M7576" i="10"/>
  <c r="M7577" i="10"/>
  <c r="M7578" i="10"/>
  <c r="M7579" i="10"/>
  <c r="M7580" i="10"/>
  <c r="M7581" i="10"/>
  <c r="M7582" i="10"/>
  <c r="M7583" i="10"/>
  <c r="M7584" i="10"/>
  <c r="M7585" i="10"/>
  <c r="M7586" i="10"/>
  <c r="M7587" i="10"/>
  <c r="M7588" i="10"/>
  <c r="M7589" i="10"/>
  <c r="M7590" i="10"/>
  <c r="M7591" i="10"/>
  <c r="M7592" i="10"/>
  <c r="M7593" i="10"/>
  <c r="M7594" i="10"/>
  <c r="M7595" i="10"/>
  <c r="M7596" i="10"/>
  <c r="M7597" i="10"/>
  <c r="M7598" i="10"/>
  <c r="M7599" i="10"/>
  <c r="M7600" i="10"/>
  <c r="M7601" i="10"/>
  <c r="M7602" i="10"/>
  <c r="M7603" i="10"/>
  <c r="M7604" i="10"/>
  <c r="M7605" i="10"/>
  <c r="M7606" i="10"/>
  <c r="M7607" i="10"/>
  <c r="M7608" i="10"/>
  <c r="M7609" i="10"/>
  <c r="M7610" i="10"/>
  <c r="M7611" i="10"/>
  <c r="M7612" i="10"/>
  <c r="M7613" i="10"/>
  <c r="M7614" i="10"/>
  <c r="M7615" i="10"/>
  <c r="M7616" i="10"/>
  <c r="M7617" i="10"/>
  <c r="M7618" i="10"/>
  <c r="M7619" i="10"/>
  <c r="M7620" i="10"/>
  <c r="M7621" i="10"/>
  <c r="M7622" i="10"/>
  <c r="M7623" i="10"/>
  <c r="M7624" i="10"/>
  <c r="M7625" i="10"/>
  <c r="M7626" i="10"/>
  <c r="M7627" i="10"/>
  <c r="M7628" i="10"/>
  <c r="M7629" i="10"/>
  <c r="M7630" i="10"/>
  <c r="M7631" i="10"/>
  <c r="M7632" i="10"/>
  <c r="M7633" i="10"/>
  <c r="M7634" i="10"/>
  <c r="M7635" i="10"/>
  <c r="M7636" i="10"/>
  <c r="M7637" i="10"/>
  <c r="M7638" i="10"/>
  <c r="M7639" i="10"/>
  <c r="M7640" i="10"/>
  <c r="M7641" i="10"/>
  <c r="M7642" i="10"/>
  <c r="M7643" i="10"/>
  <c r="M7644" i="10"/>
  <c r="M7645" i="10"/>
  <c r="M7646" i="10"/>
  <c r="M7647" i="10"/>
  <c r="M7648" i="10"/>
  <c r="M7649" i="10"/>
  <c r="M7650" i="10"/>
  <c r="M7651" i="10"/>
  <c r="M7652" i="10"/>
  <c r="M7653" i="10"/>
  <c r="M7654" i="10"/>
  <c r="M7655" i="10"/>
  <c r="M7656" i="10"/>
  <c r="M7657" i="10"/>
  <c r="M7658" i="10"/>
  <c r="M7659" i="10"/>
  <c r="M7660" i="10"/>
  <c r="M7661" i="10"/>
  <c r="M7662" i="10"/>
  <c r="M7663" i="10"/>
  <c r="M7664" i="10"/>
  <c r="M7665" i="10"/>
  <c r="M7666" i="10"/>
  <c r="M7667" i="10"/>
  <c r="M7668" i="10"/>
  <c r="M7669" i="10"/>
  <c r="M7670" i="10"/>
  <c r="M7671" i="10"/>
  <c r="M7672" i="10"/>
  <c r="M7673" i="10"/>
  <c r="M7674" i="10"/>
  <c r="M7675" i="10"/>
  <c r="M7676" i="10"/>
  <c r="M7677" i="10"/>
  <c r="M7678" i="10"/>
  <c r="M7679" i="10"/>
  <c r="M7680" i="10"/>
  <c r="M7681" i="10"/>
  <c r="M7682" i="10"/>
  <c r="M7683" i="10"/>
  <c r="M7684" i="10"/>
  <c r="M7685" i="10"/>
  <c r="M7686" i="10"/>
  <c r="M7687" i="10"/>
  <c r="M7688" i="10"/>
  <c r="M7689" i="10"/>
  <c r="M7690" i="10"/>
  <c r="M7691" i="10"/>
  <c r="M7692" i="10"/>
  <c r="M7693" i="10"/>
  <c r="M7694" i="10"/>
  <c r="M7695" i="10"/>
  <c r="M7696" i="10"/>
  <c r="M7697" i="10"/>
  <c r="M7698" i="10"/>
  <c r="M7699" i="10"/>
  <c r="M7700" i="10"/>
  <c r="M7701" i="10"/>
  <c r="M7702" i="10"/>
  <c r="M7703" i="10"/>
  <c r="M7704" i="10"/>
  <c r="M7705" i="10"/>
  <c r="M7706" i="10"/>
  <c r="M7707" i="10"/>
  <c r="M7708" i="10"/>
  <c r="M7709" i="10"/>
  <c r="M7710" i="10"/>
  <c r="M7711" i="10"/>
  <c r="M7712" i="10"/>
  <c r="M7713" i="10"/>
  <c r="M7714" i="10"/>
  <c r="M7715" i="10"/>
  <c r="M7716" i="10"/>
  <c r="M7717" i="10"/>
  <c r="M7718" i="10"/>
  <c r="M7719" i="10"/>
  <c r="M7720" i="10"/>
  <c r="M7721" i="10"/>
  <c r="M7722" i="10"/>
  <c r="M7723" i="10"/>
  <c r="M7724" i="10"/>
  <c r="M7725" i="10"/>
  <c r="M7726" i="10"/>
  <c r="M7727" i="10"/>
  <c r="M7728" i="10"/>
  <c r="M7729" i="10"/>
  <c r="M7730" i="10"/>
  <c r="M7731" i="10"/>
  <c r="M7732" i="10"/>
  <c r="M7733" i="10"/>
  <c r="M7734" i="10"/>
  <c r="M7735" i="10"/>
  <c r="M7736" i="10"/>
  <c r="M7737" i="10"/>
  <c r="M7738" i="10"/>
  <c r="M7739" i="10"/>
  <c r="M7740" i="10"/>
  <c r="M7741" i="10"/>
  <c r="M7742" i="10"/>
  <c r="M7743" i="10"/>
  <c r="M7744" i="10"/>
  <c r="M7745" i="10"/>
  <c r="M7746" i="10"/>
  <c r="M7747" i="10"/>
  <c r="M7748" i="10"/>
  <c r="M7749" i="10"/>
  <c r="M7750" i="10"/>
  <c r="M7751" i="10"/>
  <c r="M7752" i="10"/>
  <c r="M7753" i="10"/>
  <c r="M7754" i="10"/>
  <c r="M7755" i="10"/>
  <c r="M7756" i="10"/>
  <c r="M7757" i="10"/>
  <c r="M7758" i="10"/>
  <c r="M7759" i="10"/>
  <c r="M7760" i="10"/>
  <c r="M7761" i="10"/>
  <c r="M7762" i="10"/>
  <c r="M7763" i="10"/>
  <c r="M7764" i="10"/>
  <c r="M7765" i="10"/>
  <c r="M7766" i="10"/>
  <c r="M7767" i="10"/>
  <c r="M7768" i="10"/>
  <c r="M7769" i="10"/>
  <c r="M7770" i="10"/>
  <c r="M7771" i="10"/>
  <c r="M7772" i="10"/>
  <c r="M7773" i="10"/>
  <c r="M7774" i="10"/>
  <c r="M7775" i="10"/>
  <c r="M7776" i="10"/>
  <c r="M7777" i="10"/>
  <c r="M7778" i="10"/>
  <c r="M7779" i="10"/>
  <c r="M7780" i="10"/>
  <c r="M7781" i="10"/>
  <c r="M7782" i="10"/>
  <c r="M7783" i="10"/>
  <c r="M7784" i="10"/>
  <c r="M7785" i="10"/>
  <c r="M7786" i="10"/>
  <c r="M7787" i="10"/>
  <c r="M7788" i="10"/>
  <c r="M7789" i="10"/>
  <c r="M7790" i="10"/>
  <c r="M7791" i="10"/>
  <c r="M7792" i="10"/>
  <c r="M7793" i="10"/>
  <c r="M7794" i="10"/>
  <c r="M7795" i="10"/>
  <c r="M7796" i="10"/>
  <c r="M7797" i="10"/>
  <c r="M7798" i="10"/>
  <c r="M7799" i="10"/>
  <c r="M7800" i="10"/>
  <c r="M7801" i="10"/>
  <c r="M7802" i="10"/>
  <c r="M7803" i="10"/>
  <c r="M7804" i="10"/>
  <c r="M7805" i="10"/>
  <c r="M7806" i="10"/>
  <c r="M7807" i="10"/>
  <c r="M7808" i="10"/>
  <c r="M7809" i="10"/>
  <c r="M7810" i="10"/>
  <c r="M7811" i="10"/>
  <c r="M7812" i="10"/>
  <c r="M7813" i="10"/>
  <c r="M7814" i="10"/>
  <c r="M7815" i="10"/>
  <c r="M7816" i="10"/>
  <c r="M7817" i="10"/>
  <c r="M7818" i="10"/>
  <c r="M7819" i="10"/>
  <c r="M7820" i="10"/>
  <c r="M7821" i="10"/>
  <c r="M7822" i="10"/>
  <c r="M7823" i="10"/>
  <c r="M7824" i="10"/>
  <c r="M7825" i="10"/>
  <c r="M7826" i="10"/>
  <c r="M7827" i="10"/>
  <c r="M7828" i="10"/>
  <c r="M7829" i="10"/>
  <c r="M7830" i="10"/>
  <c r="M7831" i="10"/>
  <c r="M7832" i="10"/>
  <c r="M7833" i="10"/>
  <c r="M7834" i="10"/>
  <c r="M7835" i="10"/>
  <c r="M7836" i="10"/>
  <c r="M7837" i="10"/>
  <c r="M7838" i="10"/>
  <c r="M7839" i="10"/>
  <c r="M7840" i="10"/>
  <c r="M7841" i="10"/>
  <c r="M7842" i="10"/>
  <c r="M7843" i="10"/>
  <c r="M7844" i="10"/>
  <c r="M7845" i="10"/>
  <c r="M7846" i="10"/>
  <c r="M7847" i="10"/>
  <c r="M7848" i="10"/>
  <c r="M7849" i="10"/>
  <c r="M7850" i="10"/>
  <c r="M7851" i="10"/>
  <c r="M7852" i="10"/>
  <c r="M7853" i="10"/>
  <c r="M7854" i="10"/>
  <c r="M7855" i="10"/>
  <c r="M7856" i="10"/>
  <c r="M7857" i="10"/>
  <c r="M7858" i="10"/>
  <c r="M7859" i="10"/>
  <c r="M7860" i="10"/>
  <c r="M7861" i="10"/>
  <c r="M7862" i="10"/>
  <c r="M7863" i="10"/>
  <c r="M7864" i="10"/>
  <c r="M7865" i="10"/>
  <c r="M7866" i="10"/>
  <c r="M7867" i="10"/>
  <c r="M7868" i="10"/>
  <c r="M7869" i="10"/>
  <c r="M7870" i="10"/>
  <c r="M7871" i="10"/>
  <c r="M7872" i="10"/>
  <c r="M7873" i="10"/>
  <c r="M7874" i="10"/>
  <c r="M7875" i="10"/>
  <c r="M7876" i="10"/>
  <c r="M7877" i="10"/>
  <c r="M7878" i="10"/>
  <c r="M7879" i="10"/>
  <c r="M7880" i="10"/>
  <c r="M7881" i="10"/>
  <c r="M7882" i="10"/>
  <c r="M7883" i="10"/>
  <c r="M7884" i="10"/>
  <c r="M7885" i="10"/>
  <c r="M7886" i="10"/>
  <c r="M7887" i="10"/>
  <c r="M7888" i="10"/>
  <c r="M7889" i="10"/>
  <c r="M7890" i="10"/>
  <c r="M7891" i="10"/>
  <c r="M7892" i="10"/>
  <c r="M7893" i="10"/>
  <c r="M7894" i="10"/>
  <c r="M7895" i="10"/>
  <c r="M7896" i="10"/>
  <c r="M7897" i="10"/>
  <c r="M7898" i="10"/>
  <c r="M7899" i="10"/>
  <c r="M7900" i="10"/>
  <c r="M7901" i="10"/>
  <c r="M7902" i="10"/>
  <c r="M7903" i="10"/>
  <c r="M7904" i="10"/>
  <c r="M7905" i="10"/>
  <c r="M7906" i="10"/>
  <c r="M7907" i="10"/>
  <c r="M7908" i="10"/>
  <c r="M7909" i="10"/>
  <c r="M7910" i="10"/>
  <c r="M7911" i="10"/>
  <c r="M7912" i="10"/>
  <c r="M7913" i="10"/>
  <c r="M7914" i="10"/>
  <c r="M7915" i="10"/>
  <c r="M7916" i="10"/>
  <c r="M7917" i="10"/>
  <c r="M7918" i="10"/>
  <c r="M7919" i="10"/>
  <c r="M7920" i="10"/>
  <c r="M7921" i="10"/>
  <c r="M7922" i="10"/>
  <c r="M7923" i="10"/>
  <c r="M7924" i="10"/>
  <c r="M7925" i="10"/>
  <c r="M7926" i="10"/>
  <c r="M7927" i="10"/>
  <c r="M7928" i="10"/>
  <c r="M7929" i="10"/>
  <c r="M7930" i="10"/>
  <c r="M7931" i="10"/>
  <c r="M7932" i="10"/>
  <c r="M7933" i="10"/>
  <c r="M7934" i="10"/>
  <c r="M7935" i="10"/>
  <c r="M7936" i="10"/>
  <c r="M7937" i="10"/>
  <c r="M7938" i="10"/>
  <c r="M7939" i="10"/>
  <c r="M7940" i="10"/>
  <c r="M7941" i="10"/>
  <c r="M7942" i="10"/>
  <c r="M7943" i="10"/>
  <c r="M7944" i="10"/>
  <c r="M7945" i="10"/>
  <c r="M7946" i="10"/>
  <c r="M7947" i="10"/>
  <c r="M7948" i="10"/>
  <c r="M7949" i="10"/>
  <c r="M7950" i="10"/>
  <c r="M7951" i="10"/>
  <c r="M7952" i="10"/>
  <c r="M7953" i="10"/>
  <c r="M7954" i="10"/>
  <c r="M7955" i="10"/>
  <c r="M7956" i="10"/>
  <c r="M7957" i="10"/>
  <c r="M7958" i="10"/>
  <c r="M7959" i="10"/>
  <c r="M7960" i="10"/>
  <c r="M7961" i="10"/>
  <c r="M7962" i="10"/>
  <c r="M7963" i="10"/>
  <c r="M7964" i="10"/>
  <c r="M7965" i="10"/>
  <c r="M7966" i="10"/>
  <c r="M7967" i="10"/>
  <c r="M7968" i="10"/>
  <c r="M7969" i="10"/>
  <c r="M7970" i="10"/>
  <c r="M7971" i="10"/>
  <c r="M7972" i="10"/>
  <c r="M7973" i="10"/>
  <c r="M7974" i="10"/>
  <c r="M7975" i="10"/>
  <c r="M7976" i="10"/>
  <c r="M7977" i="10"/>
  <c r="M7978" i="10"/>
  <c r="M7979" i="10"/>
  <c r="M7980" i="10"/>
  <c r="M7981" i="10"/>
  <c r="M7982" i="10"/>
  <c r="M7983" i="10"/>
  <c r="M7984" i="10"/>
  <c r="M7985" i="10"/>
  <c r="M7986" i="10"/>
  <c r="M7987" i="10"/>
  <c r="M7988" i="10"/>
  <c r="M7989" i="10"/>
  <c r="M7990" i="10"/>
  <c r="M7991" i="10"/>
  <c r="M7992" i="10"/>
  <c r="M7993" i="10"/>
  <c r="M7994" i="10"/>
  <c r="M7995" i="10"/>
  <c r="M7996" i="10"/>
  <c r="M7997" i="10"/>
  <c r="M7998" i="10"/>
  <c r="M7999" i="10"/>
  <c r="M8000" i="10"/>
  <c r="M8001" i="10"/>
  <c r="M8002" i="10"/>
  <c r="M8003" i="10"/>
  <c r="M8004" i="10"/>
  <c r="M8005" i="10"/>
  <c r="M8006" i="10"/>
  <c r="M8007" i="10"/>
  <c r="M8008" i="10"/>
  <c r="M8009" i="10"/>
  <c r="M8010" i="10"/>
  <c r="M8011" i="10"/>
  <c r="M8012" i="10"/>
  <c r="M8013" i="10"/>
  <c r="M8014" i="10"/>
  <c r="M8015" i="10"/>
  <c r="M8016" i="10"/>
  <c r="M8017" i="10"/>
  <c r="M8018" i="10"/>
  <c r="M8019" i="10"/>
  <c r="M8020" i="10"/>
  <c r="M8021" i="10"/>
  <c r="M8022" i="10"/>
  <c r="M8023" i="10"/>
  <c r="M8024" i="10"/>
  <c r="M8025" i="10"/>
  <c r="M8026" i="10"/>
  <c r="M8027" i="10"/>
  <c r="M8028" i="10"/>
  <c r="M8029" i="10"/>
  <c r="M8030" i="10"/>
  <c r="M8031" i="10"/>
  <c r="M8032" i="10"/>
  <c r="M8033" i="10"/>
  <c r="M8034" i="10"/>
  <c r="M8035" i="10"/>
  <c r="M8036" i="10"/>
  <c r="M8037" i="10"/>
  <c r="M8038" i="10"/>
  <c r="M8039" i="10"/>
  <c r="M8040" i="10"/>
  <c r="M8041" i="10"/>
  <c r="M8042" i="10"/>
  <c r="M8043" i="10"/>
  <c r="M8044" i="10"/>
  <c r="M8045" i="10"/>
  <c r="M8046" i="10"/>
  <c r="M8047" i="10"/>
  <c r="M8048" i="10"/>
  <c r="M8049" i="10"/>
  <c r="M8050" i="10"/>
  <c r="M8051" i="10"/>
  <c r="M8052" i="10"/>
  <c r="M8053" i="10"/>
  <c r="M8054" i="10"/>
  <c r="M8055" i="10"/>
  <c r="M8056" i="10"/>
  <c r="M8057" i="10"/>
  <c r="M8058" i="10"/>
  <c r="M8059" i="10"/>
  <c r="M8060" i="10"/>
  <c r="M8061" i="10"/>
  <c r="M8062" i="10"/>
  <c r="M8063" i="10"/>
  <c r="M8064" i="10"/>
  <c r="M8065" i="10"/>
  <c r="M8066" i="10"/>
  <c r="M8067" i="10"/>
  <c r="M8068" i="10"/>
  <c r="M8069" i="10"/>
  <c r="M8070" i="10"/>
  <c r="M8071" i="10"/>
  <c r="M8072" i="10"/>
  <c r="M8073" i="10"/>
  <c r="M8074" i="10"/>
  <c r="M8075" i="10"/>
  <c r="M8076" i="10"/>
  <c r="M8077" i="10"/>
  <c r="M8078" i="10"/>
  <c r="M8079" i="10"/>
  <c r="M8080" i="10"/>
  <c r="M8081" i="10"/>
  <c r="M8082" i="10"/>
  <c r="M8083" i="10"/>
  <c r="M8084" i="10"/>
  <c r="M8085" i="10"/>
  <c r="M8086" i="10"/>
  <c r="M8087" i="10"/>
  <c r="M8088" i="10"/>
  <c r="M8089" i="10"/>
  <c r="M8090" i="10"/>
  <c r="M8091" i="10"/>
  <c r="M8092" i="10"/>
  <c r="M8093" i="10"/>
  <c r="M8094" i="10"/>
  <c r="M8095" i="10"/>
  <c r="M8096" i="10"/>
  <c r="M8097" i="10"/>
  <c r="M8098" i="10"/>
  <c r="M8099" i="10"/>
  <c r="M8100" i="10"/>
  <c r="M8101" i="10"/>
  <c r="M8102" i="10"/>
  <c r="M8103" i="10"/>
  <c r="M8104" i="10"/>
  <c r="M8105" i="10"/>
  <c r="M8106" i="10"/>
  <c r="M8107" i="10"/>
  <c r="M8108" i="10"/>
  <c r="M8109" i="10"/>
  <c r="M8110" i="10"/>
  <c r="M8111" i="10"/>
  <c r="M8112" i="10"/>
  <c r="M8113" i="10"/>
  <c r="M8114" i="10"/>
  <c r="M8115" i="10"/>
  <c r="M8116" i="10"/>
  <c r="M8117" i="10"/>
  <c r="M8118" i="10"/>
  <c r="M8119" i="10"/>
  <c r="M8120" i="10"/>
  <c r="M8121" i="10"/>
  <c r="M8122" i="10"/>
  <c r="M8123" i="10"/>
  <c r="M8124" i="10"/>
  <c r="M8125" i="10"/>
  <c r="M8126" i="10"/>
  <c r="M8127" i="10"/>
  <c r="M8128" i="10"/>
  <c r="M8129" i="10"/>
  <c r="M8130" i="10"/>
  <c r="M8131" i="10"/>
  <c r="M8132" i="10"/>
  <c r="M8133" i="10"/>
  <c r="M8134" i="10"/>
  <c r="M8135" i="10"/>
  <c r="M8136" i="10"/>
  <c r="M8137" i="10"/>
  <c r="M8138" i="10"/>
  <c r="M8139" i="10"/>
  <c r="M8140" i="10"/>
  <c r="M8141" i="10"/>
  <c r="M8142" i="10"/>
  <c r="M8143" i="10"/>
  <c r="M8144" i="10"/>
  <c r="M8145" i="10"/>
  <c r="M8146" i="10"/>
  <c r="M8147" i="10"/>
  <c r="M8148" i="10"/>
  <c r="M8149" i="10"/>
  <c r="M8150" i="10"/>
  <c r="M8151" i="10"/>
  <c r="M8152" i="10"/>
  <c r="M8153" i="10"/>
  <c r="M8154" i="10"/>
  <c r="M8155" i="10"/>
  <c r="M8156" i="10"/>
  <c r="M8157" i="10"/>
  <c r="M8158" i="10"/>
  <c r="M8159" i="10"/>
  <c r="M8160" i="10"/>
  <c r="M8161" i="10"/>
  <c r="M8162" i="10"/>
  <c r="M8163" i="10"/>
  <c r="M8164" i="10"/>
  <c r="M8165" i="10"/>
  <c r="M8166" i="10"/>
  <c r="M8167" i="10"/>
  <c r="M8168" i="10"/>
  <c r="M8169" i="10"/>
  <c r="M8170" i="10"/>
  <c r="M8171" i="10"/>
  <c r="M8172" i="10"/>
  <c r="M8173" i="10"/>
  <c r="M8174" i="10"/>
  <c r="M8175" i="10"/>
  <c r="M8176" i="10"/>
  <c r="M8177" i="10"/>
  <c r="M8178" i="10"/>
  <c r="M8179" i="10"/>
  <c r="M8180" i="10"/>
  <c r="M8181" i="10"/>
  <c r="M8182" i="10"/>
  <c r="M8183" i="10"/>
  <c r="M8184" i="10"/>
  <c r="M8185" i="10"/>
  <c r="M8186" i="10"/>
  <c r="M8187" i="10"/>
  <c r="M8188" i="10"/>
  <c r="M8189" i="10"/>
  <c r="M8190" i="10"/>
  <c r="M8191" i="10"/>
  <c r="M8192" i="10"/>
  <c r="M8193" i="10"/>
  <c r="M8194" i="10"/>
  <c r="M8195" i="10"/>
  <c r="M8196" i="10"/>
  <c r="M8197" i="10"/>
  <c r="M8198" i="10"/>
  <c r="M8199" i="10"/>
  <c r="M8200" i="10"/>
  <c r="M8201" i="10"/>
  <c r="M8202" i="10"/>
  <c r="M8203" i="10"/>
  <c r="M8204" i="10"/>
  <c r="M8205" i="10"/>
  <c r="M8206" i="10"/>
  <c r="M8207" i="10"/>
  <c r="M8208" i="10"/>
  <c r="M8209" i="10"/>
  <c r="M8210" i="10"/>
  <c r="M8211" i="10"/>
  <c r="M8212" i="10"/>
  <c r="M8213" i="10"/>
  <c r="M8214" i="10"/>
  <c r="M8215" i="10"/>
  <c r="M8216" i="10"/>
  <c r="M8217" i="10"/>
  <c r="M8218" i="10"/>
  <c r="M8219" i="10"/>
  <c r="M8220" i="10"/>
  <c r="M8221" i="10"/>
  <c r="M8222" i="10"/>
  <c r="M8223" i="10"/>
  <c r="M8224" i="10"/>
  <c r="M8225" i="10"/>
  <c r="M8226" i="10"/>
  <c r="M8227" i="10"/>
  <c r="M8228" i="10"/>
  <c r="M8229" i="10"/>
  <c r="M8230" i="10"/>
  <c r="M8231" i="10"/>
  <c r="M8232" i="10"/>
  <c r="M8233" i="10"/>
  <c r="M8234" i="10"/>
  <c r="M8235" i="10"/>
  <c r="M8236" i="10"/>
  <c r="M8237" i="10"/>
  <c r="M8238" i="10"/>
  <c r="M8239" i="10"/>
  <c r="M8240" i="10"/>
  <c r="M8241" i="10"/>
  <c r="M8242" i="10"/>
  <c r="M8243" i="10"/>
  <c r="M8244" i="10"/>
  <c r="M8245" i="10"/>
  <c r="M8246" i="10"/>
  <c r="M8247" i="10"/>
  <c r="M8248" i="10"/>
  <c r="M8249" i="10"/>
  <c r="M8250" i="10"/>
  <c r="M8251" i="10"/>
  <c r="M8252" i="10"/>
  <c r="M8253" i="10"/>
  <c r="M8254" i="10"/>
  <c r="M8255" i="10"/>
  <c r="M8256" i="10"/>
  <c r="M8257" i="10"/>
  <c r="M8258" i="10"/>
  <c r="M8259" i="10"/>
  <c r="M8260" i="10"/>
  <c r="M8261" i="10"/>
  <c r="M8262" i="10"/>
  <c r="M8263" i="10"/>
  <c r="M8264" i="10"/>
  <c r="M8265" i="10"/>
  <c r="M8266" i="10"/>
  <c r="M8267" i="10"/>
  <c r="M8268" i="10"/>
  <c r="M8269" i="10"/>
  <c r="M8270" i="10"/>
  <c r="M8271" i="10"/>
  <c r="M8272" i="10"/>
  <c r="M8273" i="10"/>
  <c r="M8274" i="10"/>
  <c r="M8275" i="10"/>
  <c r="M8276" i="10"/>
  <c r="M8277" i="10"/>
  <c r="M8278" i="10"/>
  <c r="M8279" i="10"/>
  <c r="M8280" i="10"/>
  <c r="M8281" i="10"/>
  <c r="M8282" i="10"/>
  <c r="M8283" i="10"/>
  <c r="M8284" i="10"/>
  <c r="M8285" i="10"/>
  <c r="M8286" i="10"/>
  <c r="M8287" i="10"/>
  <c r="M8288" i="10"/>
  <c r="M8289" i="10"/>
  <c r="M8290" i="10"/>
  <c r="M8291" i="10"/>
  <c r="M8292" i="10"/>
  <c r="M8293" i="10"/>
  <c r="M8294" i="10"/>
  <c r="M8295" i="10"/>
  <c r="M8296" i="10"/>
  <c r="M8297" i="10"/>
  <c r="M8298" i="10"/>
  <c r="M8299" i="10"/>
  <c r="M8300" i="10"/>
  <c r="M8301" i="10"/>
  <c r="M8302" i="10"/>
  <c r="M8303" i="10"/>
  <c r="M8304" i="10"/>
  <c r="M8305" i="10"/>
  <c r="M8306" i="10"/>
  <c r="M8307" i="10"/>
  <c r="M8308" i="10"/>
  <c r="M8309" i="10"/>
  <c r="M8310" i="10"/>
  <c r="M8311" i="10"/>
  <c r="M8312" i="10"/>
  <c r="M8313" i="10"/>
  <c r="M8314" i="10"/>
  <c r="M8315" i="10"/>
  <c r="M8316" i="10"/>
  <c r="M8317" i="10"/>
  <c r="M8318" i="10"/>
  <c r="M8319" i="10"/>
  <c r="M8320" i="10"/>
  <c r="M8321" i="10"/>
  <c r="M8322" i="10"/>
  <c r="M8323" i="10"/>
  <c r="M8324" i="10"/>
  <c r="M8325" i="10"/>
  <c r="M8326" i="10"/>
  <c r="M8327" i="10"/>
  <c r="M8328" i="10"/>
  <c r="M8329" i="10"/>
  <c r="M8330" i="10"/>
  <c r="M8331" i="10"/>
  <c r="M8332" i="10"/>
  <c r="M8333" i="10"/>
  <c r="M8334" i="10"/>
  <c r="M8335" i="10"/>
  <c r="M8336" i="10"/>
  <c r="M8337" i="10"/>
  <c r="M8338" i="10"/>
  <c r="M8339" i="10"/>
  <c r="M8340" i="10"/>
  <c r="M8341" i="10"/>
  <c r="M8342" i="10"/>
  <c r="M8343" i="10"/>
  <c r="M8344" i="10"/>
  <c r="M8345" i="10"/>
  <c r="M8346" i="10"/>
  <c r="M8347" i="10"/>
  <c r="M8348" i="10"/>
  <c r="M8349" i="10"/>
  <c r="M8350" i="10"/>
  <c r="M8351" i="10"/>
  <c r="M8352" i="10"/>
  <c r="M8353" i="10"/>
  <c r="M8354" i="10"/>
  <c r="M8355" i="10"/>
  <c r="M8356" i="10"/>
  <c r="M8357" i="10"/>
  <c r="M8358" i="10"/>
  <c r="M8359" i="10"/>
  <c r="M8360" i="10"/>
  <c r="M8361" i="10"/>
  <c r="M8362" i="10"/>
  <c r="M8363" i="10"/>
  <c r="M8364" i="10"/>
  <c r="M8365" i="10"/>
  <c r="M8366" i="10"/>
  <c r="M8367" i="10"/>
  <c r="M8368" i="10"/>
  <c r="M8369" i="10"/>
  <c r="M8370" i="10"/>
  <c r="M8371" i="10"/>
  <c r="M8372" i="10"/>
  <c r="M8373" i="10"/>
  <c r="M8374" i="10"/>
  <c r="M8375" i="10"/>
  <c r="M8376" i="10"/>
  <c r="M8377" i="10"/>
  <c r="M8378" i="10"/>
  <c r="M8379" i="10"/>
  <c r="M8380" i="10"/>
  <c r="M8381" i="10"/>
  <c r="M8382" i="10"/>
  <c r="M8383" i="10"/>
  <c r="M8384" i="10"/>
  <c r="M8385" i="10"/>
  <c r="M8386" i="10"/>
  <c r="M8387" i="10"/>
  <c r="M8388" i="10"/>
  <c r="M8389" i="10"/>
  <c r="M8390" i="10"/>
  <c r="M8391" i="10"/>
  <c r="M8392" i="10"/>
  <c r="M8393" i="10"/>
  <c r="M8394" i="10"/>
  <c r="M8395" i="10"/>
  <c r="M8396" i="10"/>
  <c r="M8397" i="10"/>
  <c r="M8398" i="10"/>
  <c r="M8399" i="10"/>
  <c r="M8400" i="10"/>
  <c r="M8401" i="10"/>
  <c r="M8402" i="10"/>
  <c r="M8403" i="10"/>
  <c r="M8404" i="10"/>
  <c r="M8405" i="10"/>
  <c r="M8406" i="10"/>
  <c r="M8407" i="10"/>
  <c r="M8408" i="10"/>
  <c r="M8409" i="10"/>
  <c r="M8410" i="10"/>
  <c r="M8411" i="10"/>
  <c r="M8412" i="10"/>
  <c r="M8413" i="10"/>
  <c r="M8414" i="10"/>
  <c r="M8415" i="10"/>
  <c r="M8416" i="10"/>
  <c r="M8417" i="10"/>
  <c r="M8418" i="10"/>
  <c r="M8419" i="10"/>
  <c r="M8420" i="10"/>
  <c r="M8421" i="10"/>
  <c r="M8422" i="10"/>
  <c r="M8423" i="10"/>
  <c r="M8424" i="10"/>
  <c r="M8425" i="10"/>
  <c r="M8426" i="10"/>
  <c r="M8427" i="10"/>
  <c r="M8428" i="10"/>
  <c r="M8429" i="10"/>
  <c r="M8430" i="10"/>
  <c r="M8431" i="10"/>
  <c r="M8432" i="10"/>
  <c r="M8433" i="10"/>
  <c r="M8434" i="10"/>
  <c r="M8435" i="10"/>
  <c r="M8436" i="10"/>
  <c r="M8437" i="10"/>
  <c r="M8438" i="10"/>
  <c r="M8439" i="10"/>
  <c r="M8440" i="10"/>
  <c r="M8441" i="10"/>
  <c r="M8442" i="10"/>
  <c r="M8443" i="10"/>
  <c r="M8444" i="10"/>
  <c r="M8445" i="10"/>
  <c r="M8446" i="10"/>
  <c r="M8447" i="10"/>
  <c r="M8448" i="10"/>
  <c r="M8449" i="10"/>
  <c r="M8450" i="10"/>
  <c r="M8451" i="10"/>
  <c r="M8452" i="10"/>
  <c r="M8453" i="10"/>
  <c r="M8454" i="10"/>
  <c r="M8455" i="10"/>
  <c r="M8456" i="10"/>
  <c r="M8457" i="10"/>
  <c r="M8458" i="10"/>
  <c r="M8459" i="10"/>
  <c r="M8460" i="10"/>
  <c r="M8461" i="10"/>
  <c r="M8462" i="10"/>
  <c r="M8463" i="10"/>
  <c r="M8464" i="10"/>
  <c r="M8465" i="10"/>
  <c r="M8466" i="10"/>
  <c r="M8467" i="10"/>
  <c r="M8468" i="10"/>
  <c r="M8469" i="10"/>
  <c r="M8470" i="10"/>
  <c r="M8471" i="10"/>
  <c r="M8472" i="10"/>
  <c r="M8473" i="10"/>
  <c r="M8474" i="10"/>
  <c r="M8475" i="10"/>
  <c r="M8476" i="10"/>
  <c r="M8477" i="10"/>
  <c r="M8478" i="10"/>
  <c r="M8479" i="10"/>
  <c r="M8480" i="10"/>
  <c r="M8481" i="10"/>
  <c r="M8482" i="10"/>
  <c r="M8483" i="10"/>
  <c r="M8484" i="10"/>
  <c r="M8485" i="10"/>
  <c r="M8486" i="10"/>
  <c r="M8487" i="10"/>
  <c r="M8488" i="10"/>
  <c r="M8489" i="10"/>
  <c r="M8490" i="10"/>
  <c r="M8491" i="10"/>
  <c r="M8492" i="10"/>
  <c r="M8493" i="10"/>
  <c r="M8494" i="10"/>
  <c r="M8495" i="10"/>
  <c r="M8496" i="10"/>
  <c r="M8497" i="10"/>
  <c r="M8498" i="10"/>
  <c r="M8499" i="10"/>
  <c r="M8500" i="10"/>
  <c r="M8501" i="10"/>
  <c r="M8502" i="10"/>
  <c r="M8503" i="10"/>
  <c r="M8504" i="10"/>
  <c r="M8505" i="10"/>
  <c r="M8506" i="10"/>
  <c r="M8507" i="10"/>
  <c r="M8508" i="10"/>
  <c r="M8509" i="10"/>
  <c r="M8510" i="10"/>
  <c r="M8511" i="10"/>
  <c r="M8512" i="10"/>
  <c r="M8513" i="10"/>
  <c r="M8514" i="10"/>
  <c r="M8515" i="10"/>
  <c r="M8516" i="10"/>
  <c r="M8517" i="10"/>
  <c r="M8518" i="10"/>
  <c r="M8519" i="10"/>
  <c r="M8520" i="10"/>
  <c r="M8521" i="10"/>
  <c r="M8522" i="10"/>
  <c r="M8523" i="10"/>
  <c r="M8524" i="10"/>
  <c r="M8525" i="10"/>
  <c r="M8526" i="10"/>
  <c r="M8527" i="10"/>
  <c r="M8528" i="10"/>
  <c r="M8529" i="10"/>
  <c r="M8530" i="10"/>
  <c r="M8531" i="10"/>
  <c r="M8532" i="10"/>
  <c r="M8533" i="10"/>
  <c r="M8534" i="10"/>
  <c r="M8535" i="10"/>
  <c r="M8536" i="10"/>
  <c r="M8537" i="10"/>
  <c r="M8538" i="10"/>
  <c r="M8539" i="10"/>
  <c r="M8540" i="10"/>
  <c r="M8541" i="10"/>
  <c r="M8542" i="10"/>
  <c r="M8543" i="10"/>
  <c r="M8544" i="10"/>
  <c r="M8545" i="10"/>
  <c r="M8546" i="10"/>
  <c r="M8547" i="10"/>
  <c r="M8548" i="10"/>
  <c r="M8549" i="10"/>
  <c r="M8550" i="10"/>
  <c r="M8551" i="10"/>
  <c r="M8552" i="10"/>
  <c r="M8553" i="10"/>
  <c r="M8554" i="10"/>
  <c r="M8555" i="10"/>
  <c r="M8556" i="10"/>
  <c r="M8557" i="10"/>
  <c r="M8558" i="10"/>
  <c r="M8559" i="10"/>
  <c r="M8560" i="10"/>
  <c r="M8561" i="10"/>
  <c r="M8562" i="10"/>
  <c r="M8563" i="10"/>
  <c r="M8564" i="10"/>
  <c r="M8565" i="10"/>
  <c r="M8566" i="10"/>
  <c r="M8567" i="10"/>
  <c r="M8568" i="10"/>
  <c r="M8569" i="10"/>
  <c r="M8570" i="10"/>
  <c r="M8571" i="10"/>
  <c r="M8572" i="10"/>
  <c r="M8573" i="10"/>
  <c r="M8574" i="10"/>
  <c r="M8575" i="10"/>
  <c r="M8576" i="10"/>
  <c r="M8577" i="10"/>
  <c r="M8578" i="10"/>
  <c r="M8579" i="10"/>
  <c r="M8580" i="10"/>
  <c r="M8581" i="10"/>
  <c r="M8582" i="10"/>
  <c r="M8583" i="10"/>
  <c r="M8584" i="10"/>
  <c r="M8585" i="10"/>
  <c r="M8586" i="10"/>
  <c r="M8587" i="10"/>
  <c r="M8588" i="10"/>
  <c r="M8589" i="10"/>
  <c r="M8590" i="10"/>
  <c r="M8591" i="10"/>
  <c r="M8592" i="10"/>
  <c r="M8593" i="10"/>
  <c r="M8594" i="10"/>
  <c r="M8595" i="10"/>
  <c r="M8596" i="10"/>
  <c r="M8597" i="10"/>
  <c r="M8598" i="10"/>
  <c r="M8599" i="10"/>
  <c r="M8600" i="10"/>
  <c r="M8601" i="10"/>
  <c r="M8602" i="10"/>
  <c r="M8603" i="10"/>
  <c r="M8604" i="10"/>
  <c r="M8605" i="10"/>
  <c r="M8606" i="10"/>
  <c r="M8607" i="10"/>
  <c r="M8608" i="10"/>
  <c r="M8609" i="10"/>
  <c r="M8610" i="10"/>
  <c r="M8611" i="10"/>
  <c r="M8612" i="10"/>
  <c r="M8613" i="10"/>
  <c r="M8614" i="10"/>
  <c r="M8615" i="10"/>
  <c r="M8616" i="10"/>
  <c r="M8617" i="10"/>
  <c r="M8618" i="10"/>
  <c r="M8619" i="10"/>
  <c r="M8620" i="10"/>
  <c r="M8621" i="10"/>
  <c r="M8622" i="10"/>
  <c r="M8623" i="10"/>
  <c r="M8624" i="10"/>
  <c r="M8625" i="10"/>
  <c r="M8626" i="10"/>
  <c r="M8627" i="10"/>
  <c r="M8628" i="10"/>
  <c r="M8629" i="10"/>
  <c r="M8630" i="10"/>
  <c r="M8631" i="10"/>
  <c r="M8632" i="10"/>
  <c r="M8633" i="10"/>
  <c r="M8634" i="10"/>
  <c r="M8635" i="10"/>
  <c r="M8636" i="10"/>
  <c r="M8637" i="10"/>
  <c r="M8638" i="10"/>
  <c r="M8639" i="10"/>
  <c r="M8640" i="10"/>
  <c r="M8641" i="10"/>
  <c r="M8642" i="10"/>
  <c r="M8643" i="10"/>
  <c r="M8644" i="10"/>
  <c r="M8645" i="10"/>
  <c r="M8646" i="10"/>
  <c r="M8647" i="10"/>
  <c r="M8648" i="10"/>
  <c r="M8649" i="10"/>
  <c r="M8650" i="10"/>
  <c r="M8651" i="10"/>
  <c r="M8652" i="10"/>
  <c r="M8653" i="10"/>
  <c r="M8654" i="10"/>
  <c r="M8655" i="10"/>
  <c r="M8656" i="10"/>
  <c r="M8657" i="10"/>
  <c r="M8658" i="10"/>
  <c r="M8659" i="10"/>
  <c r="M8660" i="10"/>
  <c r="M8661" i="10"/>
  <c r="M8662" i="10"/>
  <c r="M8663" i="10"/>
  <c r="M8664" i="10"/>
  <c r="M8665" i="10"/>
  <c r="M8666" i="10"/>
  <c r="M8667" i="10"/>
  <c r="M8668" i="10"/>
  <c r="M8669" i="10"/>
  <c r="M8670" i="10"/>
  <c r="M8671" i="10"/>
  <c r="M8672" i="10"/>
  <c r="M8673" i="10"/>
  <c r="M8674" i="10"/>
  <c r="M8675" i="10"/>
  <c r="M8676" i="10"/>
  <c r="M8677" i="10"/>
  <c r="M8678" i="10"/>
  <c r="M8679" i="10"/>
  <c r="M8680" i="10"/>
  <c r="M8681" i="10"/>
  <c r="M8682" i="10"/>
  <c r="M8683" i="10"/>
  <c r="M8684" i="10"/>
  <c r="M8685" i="10"/>
  <c r="M8686" i="10"/>
  <c r="M8687" i="10"/>
  <c r="M8688" i="10"/>
  <c r="M8689" i="10"/>
  <c r="M8690" i="10"/>
  <c r="M8691" i="10"/>
  <c r="M8692" i="10"/>
  <c r="M8693" i="10"/>
  <c r="M8694" i="10"/>
  <c r="M8695" i="10"/>
  <c r="M8696" i="10"/>
  <c r="M8697" i="10"/>
  <c r="M8698" i="10"/>
  <c r="M8699" i="10"/>
  <c r="M8700" i="10"/>
  <c r="M8701" i="10"/>
  <c r="M8702" i="10"/>
  <c r="M8703" i="10"/>
  <c r="M8704" i="10"/>
  <c r="M8705" i="10"/>
  <c r="M8706" i="10"/>
  <c r="M8707" i="10"/>
  <c r="M8708" i="10"/>
  <c r="M8709" i="10"/>
  <c r="M8710" i="10"/>
  <c r="M8711" i="10"/>
  <c r="M8712" i="10"/>
  <c r="M8713" i="10"/>
  <c r="M8714" i="10"/>
  <c r="M8715" i="10"/>
  <c r="M8716" i="10"/>
  <c r="M8717" i="10"/>
  <c r="M8718" i="10"/>
  <c r="M8719" i="10"/>
  <c r="M8720" i="10"/>
  <c r="M8721" i="10"/>
  <c r="M8722" i="10"/>
  <c r="M8723" i="10"/>
  <c r="M8724" i="10"/>
  <c r="M8725" i="10"/>
  <c r="M8726" i="10"/>
  <c r="M8727" i="10"/>
  <c r="M8728" i="10"/>
  <c r="M8729" i="10"/>
  <c r="M8730" i="10"/>
  <c r="M8731" i="10"/>
  <c r="M8732" i="10"/>
  <c r="M8733" i="10"/>
  <c r="M8734" i="10"/>
  <c r="M8735" i="10"/>
  <c r="M8736" i="10"/>
  <c r="M8737" i="10"/>
  <c r="M8738" i="10"/>
  <c r="M8739" i="10"/>
  <c r="M8740" i="10"/>
  <c r="M8741" i="10"/>
  <c r="M8742" i="10"/>
  <c r="M8743" i="10"/>
  <c r="M8744" i="10"/>
  <c r="M8745" i="10"/>
  <c r="M8746" i="10"/>
  <c r="M8747" i="10"/>
  <c r="M8748" i="10"/>
  <c r="M8749" i="10"/>
  <c r="M8750" i="10"/>
  <c r="M8751" i="10"/>
  <c r="M8752" i="10"/>
  <c r="M8753" i="10"/>
  <c r="M8754" i="10"/>
  <c r="M8755" i="10"/>
  <c r="M8756" i="10"/>
  <c r="M8757" i="10"/>
  <c r="M8758" i="10"/>
  <c r="M8759" i="10"/>
  <c r="M8760" i="10"/>
  <c r="M8761" i="10"/>
  <c r="M8762" i="10"/>
  <c r="M8763" i="10"/>
  <c r="M8764" i="10"/>
  <c r="M8765" i="10"/>
  <c r="M8766" i="10"/>
  <c r="M8767" i="10"/>
  <c r="M8768" i="10"/>
  <c r="M8769" i="10"/>
  <c r="M8770" i="10"/>
  <c r="M8771" i="10"/>
  <c r="M8772" i="10"/>
  <c r="M8773" i="10"/>
  <c r="M8774" i="10"/>
  <c r="M8775" i="10"/>
  <c r="M8776" i="10"/>
  <c r="M8777" i="10"/>
  <c r="M8778" i="10"/>
  <c r="M8779" i="10"/>
  <c r="M8780" i="10"/>
  <c r="M8781" i="10"/>
  <c r="M8782" i="10"/>
  <c r="M8783" i="10"/>
  <c r="M8784" i="10"/>
  <c r="M8785" i="10"/>
  <c r="M8786" i="10"/>
  <c r="M8787" i="10"/>
  <c r="M8788" i="10"/>
  <c r="M8789" i="10"/>
  <c r="M8790" i="10"/>
  <c r="M8791" i="10"/>
  <c r="M8792" i="10"/>
  <c r="M8793" i="10"/>
  <c r="M8794" i="10"/>
  <c r="M8795" i="10"/>
  <c r="M8796" i="10"/>
  <c r="M8797" i="10"/>
  <c r="M8798" i="10"/>
  <c r="M8799" i="10"/>
  <c r="M8800" i="10"/>
  <c r="M8801" i="10"/>
  <c r="M8802" i="10"/>
  <c r="M8803" i="10"/>
  <c r="M8804" i="10"/>
  <c r="M8805" i="10"/>
  <c r="M8806" i="10"/>
  <c r="M8807" i="10"/>
  <c r="M8808" i="10"/>
  <c r="M8809" i="10"/>
  <c r="M8810" i="10"/>
  <c r="M8811" i="10"/>
  <c r="M8812" i="10"/>
  <c r="M8813" i="10"/>
  <c r="M8814" i="10"/>
  <c r="M8815" i="10"/>
  <c r="M8816" i="10"/>
  <c r="M8817" i="10"/>
  <c r="M8818" i="10"/>
  <c r="M8819" i="10"/>
  <c r="M8820" i="10"/>
  <c r="M8821" i="10"/>
  <c r="M8822" i="10"/>
  <c r="M8823" i="10"/>
  <c r="M8824" i="10"/>
  <c r="M8825" i="10"/>
  <c r="M8826" i="10"/>
  <c r="M8827" i="10"/>
  <c r="M8828" i="10"/>
  <c r="M8829" i="10"/>
  <c r="M8830" i="10"/>
  <c r="M8831" i="10"/>
  <c r="M8832" i="10"/>
  <c r="M8833" i="10"/>
  <c r="M8834" i="10"/>
  <c r="M8835" i="10"/>
  <c r="M8836" i="10"/>
  <c r="M8837" i="10"/>
  <c r="M8838" i="10"/>
  <c r="M8839" i="10"/>
  <c r="M8840" i="10"/>
  <c r="M8841" i="10"/>
  <c r="M8842" i="10"/>
  <c r="M8843" i="10"/>
  <c r="M8844" i="10"/>
  <c r="M8845" i="10"/>
  <c r="M8846" i="10"/>
  <c r="M8847" i="10"/>
  <c r="M8848" i="10"/>
  <c r="M8849" i="10"/>
  <c r="M8850" i="10"/>
  <c r="M8851" i="10"/>
  <c r="M8852" i="10"/>
  <c r="M8853" i="10"/>
  <c r="M8854" i="10"/>
  <c r="M8855" i="10"/>
  <c r="M8856" i="10"/>
  <c r="M8857" i="10"/>
  <c r="M8858" i="10"/>
  <c r="M8859" i="10"/>
  <c r="M8860" i="10"/>
  <c r="M8861" i="10"/>
  <c r="M8862" i="10"/>
  <c r="M8863" i="10"/>
  <c r="M8864" i="10"/>
  <c r="M8865" i="10"/>
  <c r="M8866" i="10"/>
  <c r="M8867" i="10"/>
  <c r="M8868" i="10"/>
  <c r="M8869" i="10"/>
  <c r="M8870" i="10"/>
  <c r="M8871" i="10"/>
  <c r="M8872" i="10"/>
  <c r="M8873" i="10"/>
  <c r="M8874" i="10"/>
  <c r="M8875" i="10"/>
  <c r="M8876" i="10"/>
  <c r="M8877" i="10"/>
  <c r="M8878" i="10"/>
  <c r="M8879" i="10"/>
  <c r="M8880" i="10"/>
  <c r="M8881" i="10"/>
  <c r="M8882" i="10"/>
  <c r="M8883" i="10"/>
  <c r="M8884" i="10"/>
  <c r="M8885" i="10"/>
  <c r="M8886" i="10"/>
  <c r="M8887" i="10"/>
  <c r="M8888" i="10"/>
  <c r="M8889" i="10"/>
  <c r="M8890" i="10"/>
  <c r="M8891" i="10"/>
  <c r="M8892" i="10"/>
  <c r="M8893" i="10"/>
  <c r="M8894" i="10"/>
  <c r="M8895" i="10"/>
  <c r="M8896" i="10"/>
  <c r="M8897" i="10"/>
  <c r="M8898" i="10"/>
  <c r="M8899" i="10"/>
  <c r="M8900" i="10"/>
  <c r="M8901" i="10"/>
  <c r="M8902" i="10"/>
  <c r="M8903" i="10"/>
  <c r="M8904" i="10"/>
  <c r="M8905" i="10"/>
  <c r="M8906" i="10"/>
  <c r="M8907" i="10"/>
  <c r="M8908" i="10"/>
  <c r="M8909" i="10"/>
  <c r="M8910" i="10"/>
  <c r="M8911" i="10"/>
  <c r="M8912" i="10"/>
  <c r="M8913" i="10"/>
  <c r="M8914" i="10"/>
  <c r="M8915" i="10"/>
  <c r="M8916" i="10"/>
  <c r="M8917" i="10"/>
  <c r="M8918" i="10"/>
  <c r="M8919" i="10"/>
  <c r="M8920" i="10"/>
  <c r="M8921" i="10"/>
  <c r="M8922" i="10"/>
  <c r="M8923" i="10"/>
  <c r="M8924" i="10"/>
  <c r="M8925" i="10"/>
  <c r="M8926" i="10"/>
  <c r="M8927" i="10"/>
  <c r="M8928" i="10"/>
  <c r="M8929" i="10"/>
  <c r="M8930" i="10"/>
  <c r="M8931" i="10"/>
  <c r="M8932" i="10"/>
  <c r="M8933" i="10"/>
  <c r="M8934" i="10"/>
  <c r="M8935" i="10"/>
  <c r="M8936" i="10"/>
  <c r="M8937" i="10"/>
  <c r="M8938" i="10"/>
  <c r="M8939" i="10"/>
  <c r="M8940" i="10"/>
  <c r="M8941" i="10"/>
  <c r="M8942" i="10"/>
  <c r="M8943" i="10"/>
  <c r="M8944" i="10"/>
  <c r="M8945" i="10"/>
  <c r="M8946" i="10"/>
  <c r="M8947" i="10"/>
  <c r="M8948" i="10"/>
  <c r="M8949" i="10"/>
  <c r="M8950" i="10"/>
  <c r="M8951" i="10"/>
  <c r="M8952" i="10"/>
  <c r="M8953" i="10"/>
  <c r="M8954" i="10"/>
  <c r="M8955" i="10"/>
  <c r="M8956" i="10"/>
  <c r="M8957" i="10"/>
  <c r="M8958" i="10"/>
  <c r="M8959" i="10"/>
  <c r="M8960" i="10"/>
  <c r="M8961" i="10"/>
  <c r="M8962" i="10"/>
  <c r="M8963" i="10"/>
  <c r="M8964" i="10"/>
  <c r="M8965" i="10"/>
  <c r="M8966" i="10"/>
  <c r="M8967" i="10"/>
  <c r="M8968" i="10"/>
  <c r="M8969" i="10"/>
  <c r="M8970" i="10"/>
  <c r="M8971" i="10"/>
  <c r="M8972" i="10"/>
  <c r="M8973" i="10"/>
  <c r="M8974" i="10"/>
  <c r="M8975" i="10"/>
  <c r="M8976" i="10"/>
  <c r="M8977" i="10"/>
  <c r="M8978" i="10"/>
  <c r="M8979" i="10"/>
  <c r="M8980" i="10"/>
  <c r="M8981" i="10"/>
  <c r="M8982" i="10"/>
  <c r="M8983" i="10"/>
  <c r="M8984" i="10"/>
  <c r="M8985" i="10"/>
  <c r="M8986" i="10"/>
  <c r="M8987" i="10"/>
  <c r="M8988" i="10"/>
  <c r="M8989" i="10"/>
  <c r="M8990" i="10"/>
  <c r="M8991" i="10"/>
  <c r="M8992" i="10"/>
  <c r="M8993" i="10"/>
  <c r="M8994" i="10"/>
  <c r="M8995" i="10"/>
  <c r="M8996" i="10"/>
  <c r="M8997" i="10"/>
  <c r="M8998" i="10"/>
  <c r="M8999" i="10"/>
  <c r="M9000" i="10"/>
  <c r="M9001" i="10"/>
  <c r="M9002" i="10"/>
  <c r="M9003" i="10"/>
  <c r="M9004" i="10"/>
  <c r="M9005" i="10"/>
  <c r="M9006" i="10"/>
  <c r="M9007" i="10"/>
  <c r="M9008" i="10"/>
  <c r="M9009" i="10"/>
  <c r="M9010" i="10"/>
  <c r="M9011" i="10"/>
  <c r="M9012" i="10"/>
  <c r="M9013" i="10"/>
  <c r="M9014" i="10"/>
  <c r="M9015" i="10"/>
  <c r="M9016" i="10"/>
  <c r="M9017" i="10"/>
  <c r="M9018" i="10"/>
  <c r="M9019" i="10"/>
  <c r="M9020" i="10"/>
  <c r="M9021" i="10"/>
  <c r="M9022" i="10"/>
  <c r="M9023" i="10"/>
  <c r="M9024" i="10"/>
  <c r="M9025" i="10"/>
  <c r="M9026" i="10"/>
  <c r="M9027" i="10"/>
  <c r="M9028" i="10"/>
  <c r="M9029" i="10"/>
  <c r="M9030" i="10"/>
  <c r="M9031" i="10"/>
  <c r="M9032" i="10"/>
  <c r="M9033" i="10"/>
  <c r="M9034" i="10"/>
  <c r="M9035" i="10"/>
  <c r="M9036" i="10"/>
  <c r="M9037" i="10"/>
  <c r="M9038" i="10"/>
  <c r="M9039" i="10"/>
  <c r="M9040" i="10"/>
  <c r="M9041" i="10"/>
  <c r="M9042" i="10"/>
  <c r="M9043" i="10"/>
  <c r="M9044" i="10"/>
  <c r="M9045" i="10"/>
  <c r="M9046" i="10"/>
  <c r="M9047" i="10"/>
  <c r="M9048" i="10"/>
  <c r="M9049" i="10"/>
  <c r="M9050" i="10"/>
  <c r="M9051" i="10"/>
  <c r="M9052" i="10"/>
  <c r="M9053" i="10"/>
  <c r="M9054" i="10"/>
  <c r="M9055" i="10"/>
  <c r="M9056" i="10"/>
  <c r="M9057" i="10"/>
  <c r="M9058" i="10"/>
  <c r="M9059" i="10"/>
  <c r="M9060" i="10"/>
  <c r="M9061" i="10"/>
  <c r="M9062" i="10"/>
  <c r="M9063" i="10"/>
  <c r="M9064" i="10"/>
  <c r="M9065" i="10"/>
  <c r="M9066" i="10"/>
  <c r="M9067" i="10"/>
  <c r="M9068" i="10"/>
  <c r="M9069" i="10"/>
  <c r="M9070" i="10"/>
  <c r="M9071" i="10"/>
  <c r="M9072" i="10"/>
  <c r="M9073" i="10"/>
  <c r="M9074" i="10"/>
  <c r="M9075" i="10"/>
  <c r="M9076" i="10"/>
  <c r="M9077" i="10"/>
  <c r="M9078" i="10"/>
  <c r="M9079" i="10"/>
  <c r="M9080" i="10"/>
  <c r="M9081" i="10"/>
  <c r="M9082" i="10"/>
  <c r="M9083" i="10"/>
  <c r="M9084" i="10"/>
  <c r="M9085" i="10"/>
  <c r="M9086" i="10"/>
  <c r="M9087" i="10"/>
  <c r="M9088" i="10"/>
  <c r="M9089" i="10"/>
  <c r="M9090" i="10"/>
  <c r="M9091" i="10"/>
  <c r="M9092" i="10"/>
  <c r="M9093" i="10"/>
  <c r="M9094" i="10"/>
  <c r="M9095" i="10"/>
  <c r="M9096" i="10"/>
  <c r="M9097" i="10"/>
  <c r="M9098" i="10"/>
  <c r="M9099" i="10"/>
  <c r="M9100" i="10"/>
  <c r="M9101" i="10"/>
  <c r="M9102" i="10"/>
  <c r="M9103" i="10"/>
  <c r="M9104" i="10"/>
  <c r="M9105" i="10"/>
  <c r="M9106" i="10"/>
  <c r="M9107" i="10"/>
  <c r="M9108" i="10"/>
  <c r="M9109" i="10"/>
  <c r="M9110" i="10"/>
  <c r="M9111" i="10"/>
  <c r="M9112" i="10"/>
  <c r="M9113" i="10"/>
  <c r="M9114" i="10"/>
  <c r="M9115" i="10"/>
  <c r="M9116" i="10"/>
  <c r="M9117" i="10"/>
  <c r="M9118" i="10"/>
  <c r="M9119" i="10"/>
  <c r="M9120" i="10"/>
  <c r="M9121" i="10"/>
  <c r="M9122" i="10"/>
  <c r="M9123" i="10"/>
  <c r="M9124" i="10"/>
  <c r="M9125" i="10"/>
  <c r="M9126" i="10"/>
  <c r="M9127" i="10"/>
  <c r="M9128" i="10"/>
  <c r="M9129" i="10"/>
  <c r="M9130" i="10"/>
  <c r="M9131" i="10"/>
  <c r="M9132" i="10"/>
  <c r="M9133" i="10"/>
  <c r="M9134" i="10"/>
  <c r="M9135" i="10"/>
  <c r="M9136" i="10"/>
  <c r="M9137" i="10"/>
  <c r="M9138" i="10"/>
  <c r="M9139" i="10"/>
  <c r="M9140" i="10"/>
  <c r="M9141" i="10"/>
  <c r="M9142" i="10"/>
  <c r="M9143" i="10"/>
  <c r="M9144" i="10"/>
  <c r="M9145" i="10"/>
  <c r="M9146" i="10"/>
  <c r="M9147" i="10"/>
  <c r="M9148" i="10"/>
  <c r="M9149" i="10"/>
  <c r="M9150" i="10"/>
  <c r="M9151" i="10"/>
  <c r="M9152" i="10"/>
  <c r="M9153" i="10"/>
  <c r="M9154" i="10"/>
  <c r="M9155" i="10"/>
  <c r="M9156" i="10"/>
  <c r="M9157" i="10"/>
  <c r="M9158" i="10"/>
  <c r="M9159" i="10"/>
  <c r="M9160" i="10"/>
  <c r="M9161" i="10"/>
  <c r="M9162" i="10"/>
  <c r="M9163" i="10"/>
  <c r="M9164" i="10"/>
  <c r="M9165" i="10"/>
  <c r="M9166" i="10"/>
  <c r="M9167" i="10"/>
  <c r="M9168" i="10"/>
  <c r="M9169" i="10"/>
  <c r="M9170" i="10"/>
  <c r="M9171" i="10"/>
  <c r="M9172" i="10"/>
  <c r="M9173" i="10"/>
  <c r="M9174" i="10"/>
  <c r="M9175" i="10"/>
  <c r="M9176" i="10"/>
  <c r="M9177" i="10"/>
  <c r="M9178" i="10"/>
  <c r="M9179" i="10"/>
  <c r="M9180" i="10"/>
  <c r="M9181" i="10"/>
  <c r="M9182" i="10"/>
  <c r="M9183" i="10"/>
  <c r="M9184" i="10"/>
  <c r="M9185" i="10"/>
  <c r="M9186" i="10"/>
  <c r="M9187" i="10"/>
  <c r="M9188" i="10"/>
  <c r="M9189" i="10"/>
  <c r="M9190" i="10"/>
  <c r="M9191" i="10"/>
  <c r="M9192" i="10"/>
  <c r="M9193" i="10"/>
  <c r="M9194" i="10"/>
  <c r="M9195" i="10"/>
  <c r="M9196" i="10"/>
  <c r="M9197" i="10"/>
  <c r="M9198" i="10"/>
  <c r="M9199" i="10"/>
  <c r="M9200" i="10"/>
  <c r="M9201" i="10"/>
  <c r="M9202" i="10"/>
  <c r="M9203" i="10"/>
  <c r="M9204" i="10"/>
  <c r="M9205" i="10"/>
  <c r="M9206" i="10"/>
  <c r="M9207" i="10"/>
  <c r="M9208" i="10"/>
  <c r="M9209" i="10"/>
  <c r="M9210" i="10"/>
  <c r="M9211" i="10"/>
  <c r="M9212" i="10"/>
  <c r="M9213" i="10"/>
  <c r="M9214" i="10"/>
  <c r="M9215" i="10"/>
  <c r="M9216" i="10"/>
  <c r="M9217" i="10"/>
  <c r="M9218" i="10"/>
  <c r="M9219" i="10"/>
  <c r="M9220" i="10"/>
  <c r="M9221" i="10"/>
  <c r="M9222" i="10"/>
  <c r="M9223" i="10"/>
  <c r="M9224" i="10"/>
  <c r="M9225" i="10"/>
  <c r="M9226" i="10"/>
  <c r="M9227" i="10"/>
  <c r="M9228" i="10"/>
  <c r="M9229" i="10"/>
  <c r="M9230" i="10"/>
  <c r="M9231" i="10"/>
  <c r="M9232" i="10"/>
  <c r="M9233" i="10"/>
  <c r="M9234" i="10"/>
  <c r="M9235" i="10"/>
  <c r="M9236" i="10"/>
  <c r="M9237" i="10"/>
  <c r="M9238" i="10"/>
  <c r="M9239" i="10"/>
  <c r="M9240" i="10"/>
  <c r="M9241" i="10"/>
  <c r="M9242" i="10"/>
  <c r="M9243" i="10"/>
  <c r="M9244" i="10"/>
  <c r="M9245" i="10"/>
  <c r="M9246" i="10"/>
  <c r="M9247" i="10"/>
  <c r="M9248" i="10"/>
  <c r="M9249" i="10"/>
  <c r="M9250" i="10"/>
  <c r="M9251" i="10"/>
  <c r="M9252" i="10"/>
  <c r="M9253" i="10"/>
  <c r="M9254" i="10"/>
  <c r="M9255" i="10"/>
  <c r="M9256" i="10"/>
  <c r="M9257" i="10"/>
  <c r="M9258" i="10"/>
  <c r="M9259" i="10"/>
  <c r="M9260" i="10"/>
  <c r="M9261" i="10"/>
  <c r="M9262" i="10"/>
  <c r="M9263" i="10"/>
  <c r="M9264" i="10"/>
  <c r="M9265" i="10"/>
  <c r="M9266" i="10"/>
  <c r="M9267" i="10"/>
  <c r="M9268" i="10"/>
  <c r="M9269" i="10"/>
  <c r="M9270" i="10"/>
  <c r="M9271" i="10"/>
  <c r="M9272" i="10"/>
  <c r="M9273" i="10"/>
  <c r="M9274" i="10"/>
  <c r="M9275" i="10"/>
  <c r="M9276" i="10"/>
  <c r="M9277" i="10"/>
  <c r="M9278" i="10"/>
  <c r="M9279" i="10"/>
  <c r="M9280" i="10"/>
  <c r="M9281" i="10"/>
  <c r="M9282" i="10"/>
  <c r="M9283" i="10"/>
  <c r="M9284" i="10"/>
  <c r="M9285" i="10"/>
  <c r="M9286" i="10"/>
  <c r="M9287" i="10"/>
  <c r="M9288" i="10"/>
  <c r="M9289" i="10"/>
  <c r="M9290" i="10"/>
  <c r="M9291" i="10"/>
  <c r="M9292" i="10"/>
  <c r="M9293" i="10"/>
  <c r="M9294" i="10"/>
  <c r="M9295" i="10"/>
  <c r="M9296" i="10"/>
  <c r="M9297" i="10"/>
  <c r="M9298" i="10"/>
  <c r="M9299" i="10"/>
  <c r="M9300" i="10"/>
  <c r="M9301" i="10"/>
  <c r="M9302" i="10"/>
  <c r="M9303" i="10"/>
  <c r="M9304" i="10"/>
  <c r="M9305" i="10"/>
  <c r="M9306" i="10"/>
  <c r="M9307" i="10"/>
  <c r="M9308" i="10"/>
  <c r="M9309" i="10"/>
  <c r="M9310" i="10"/>
  <c r="M9311" i="10"/>
  <c r="M9312" i="10"/>
  <c r="M9313" i="10"/>
  <c r="M9314" i="10"/>
  <c r="M9315" i="10"/>
  <c r="M9316" i="10"/>
  <c r="M9317" i="10"/>
  <c r="M9318" i="10"/>
  <c r="M9319" i="10"/>
  <c r="M9320" i="10"/>
  <c r="M9321" i="10"/>
  <c r="M9322" i="10"/>
  <c r="M9323" i="10"/>
  <c r="M9324" i="10"/>
  <c r="M9325" i="10"/>
  <c r="M9326" i="10"/>
  <c r="M9327" i="10"/>
  <c r="M9328" i="10"/>
  <c r="M9329" i="10"/>
  <c r="M9330" i="10"/>
  <c r="M9331" i="10"/>
  <c r="M9332" i="10"/>
  <c r="M9333" i="10"/>
  <c r="M9334" i="10"/>
  <c r="M9335" i="10"/>
  <c r="M9336" i="10"/>
  <c r="M9337" i="10"/>
  <c r="M9338" i="10"/>
  <c r="M9339" i="10"/>
  <c r="M9340" i="10"/>
  <c r="M9341" i="10"/>
  <c r="M9342" i="10"/>
  <c r="M9343" i="10"/>
  <c r="M9344" i="10"/>
  <c r="M9345" i="10"/>
  <c r="M9346" i="10"/>
  <c r="M9347" i="10"/>
  <c r="M9348" i="10"/>
  <c r="M9349" i="10"/>
  <c r="M9350" i="10"/>
  <c r="M9351" i="10"/>
  <c r="M9352" i="10"/>
  <c r="M9353" i="10"/>
  <c r="M9354" i="10"/>
  <c r="M9355" i="10"/>
  <c r="M9356" i="10"/>
  <c r="M9357" i="10"/>
  <c r="M9358" i="10"/>
  <c r="M9359" i="10"/>
  <c r="M9360" i="10"/>
  <c r="M9361" i="10"/>
  <c r="M9362" i="10"/>
  <c r="M9363" i="10"/>
  <c r="M9364" i="10"/>
  <c r="M9365" i="10"/>
  <c r="M9366" i="10"/>
  <c r="M9367" i="10"/>
  <c r="M9368" i="10"/>
  <c r="M9369" i="10"/>
  <c r="M9370" i="10"/>
  <c r="M9371" i="10"/>
  <c r="M9372" i="10"/>
  <c r="M9373" i="10"/>
  <c r="L2" i="10"/>
  <c r="L3" i="10"/>
  <c r="L4" i="10"/>
  <c r="L5" i="10"/>
  <c r="L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68" i="10"/>
  <c r="L169" i="10"/>
  <c r="L170" i="10"/>
  <c r="L171" i="10"/>
  <c r="L172" i="10"/>
  <c r="L173" i="10"/>
  <c r="L174" i="10"/>
  <c r="L175" i="10"/>
  <c r="L176" i="10"/>
  <c r="L177" i="10"/>
  <c r="L178" i="10"/>
  <c r="L179" i="10"/>
  <c r="L180" i="10"/>
  <c r="L181" i="10"/>
  <c r="L182" i="10"/>
  <c r="L183" i="10"/>
  <c r="L184" i="10"/>
  <c r="L185" i="10"/>
  <c r="L186" i="10"/>
  <c r="L187" i="10"/>
  <c r="L188" i="10"/>
  <c r="L189" i="10"/>
  <c r="L190" i="10"/>
  <c r="L191" i="10"/>
  <c r="L192" i="10"/>
  <c r="L193" i="10"/>
  <c r="L194" i="10"/>
  <c r="L195" i="10"/>
  <c r="L196" i="10"/>
  <c r="L197" i="10"/>
  <c r="L198" i="10"/>
  <c r="L199" i="10"/>
  <c r="L200" i="10"/>
  <c r="L201" i="10"/>
  <c r="L202" i="10"/>
  <c r="L203" i="10"/>
  <c r="L204" i="10"/>
  <c r="L205" i="10"/>
  <c r="L206" i="10"/>
  <c r="L207" i="10"/>
  <c r="L208" i="10"/>
  <c r="L209" i="10"/>
  <c r="L210" i="10"/>
  <c r="L211" i="10"/>
  <c r="L212" i="10"/>
  <c r="L213" i="10"/>
  <c r="L214" i="10"/>
  <c r="L215" i="10"/>
  <c r="L216" i="10"/>
  <c r="L217" i="10"/>
  <c r="L218" i="10"/>
  <c r="L219" i="10"/>
  <c r="L220" i="10"/>
  <c r="L221" i="10"/>
  <c r="L222" i="10"/>
  <c r="L223" i="10"/>
  <c r="L224" i="10"/>
  <c r="L225" i="10"/>
  <c r="L226" i="10"/>
  <c r="L227" i="10"/>
  <c r="L228" i="10"/>
  <c r="L229" i="10"/>
  <c r="L230" i="10"/>
  <c r="L231" i="10"/>
  <c r="L232" i="10"/>
  <c r="L233" i="10"/>
  <c r="L234" i="10"/>
  <c r="L235" i="10"/>
  <c r="L236" i="10"/>
  <c r="L237" i="10"/>
  <c r="L238" i="10"/>
  <c r="L239" i="10"/>
  <c r="L240" i="10"/>
  <c r="L241" i="10"/>
  <c r="L242" i="10"/>
  <c r="L243" i="10"/>
  <c r="L244" i="10"/>
  <c r="L245" i="10"/>
  <c r="L246" i="10"/>
  <c r="L247" i="10"/>
  <c r="L248" i="10"/>
  <c r="L249" i="10"/>
  <c r="L250" i="10"/>
  <c r="L251" i="10"/>
  <c r="L252" i="10"/>
  <c r="L253" i="10"/>
  <c r="L254" i="10"/>
  <c r="L255" i="10"/>
  <c r="L256" i="10"/>
  <c r="L257" i="10"/>
  <c r="L258" i="10"/>
  <c r="L259" i="10"/>
  <c r="L260" i="10"/>
  <c r="L261" i="10"/>
  <c r="L262" i="10"/>
  <c r="L263" i="10"/>
  <c r="L264" i="10"/>
  <c r="L265" i="10"/>
  <c r="L266" i="10"/>
  <c r="L267" i="10"/>
  <c r="L268" i="10"/>
  <c r="L269" i="10"/>
  <c r="L270" i="10"/>
  <c r="L271" i="10"/>
  <c r="L272" i="10"/>
  <c r="L273" i="10"/>
  <c r="L274" i="10"/>
  <c r="L275" i="10"/>
  <c r="L276" i="10"/>
  <c r="L277" i="10"/>
  <c r="L278" i="10"/>
  <c r="L279" i="10"/>
  <c r="L280" i="10"/>
  <c r="L281" i="10"/>
  <c r="L282" i="10"/>
  <c r="L283" i="10"/>
  <c r="L284" i="10"/>
  <c r="L285" i="10"/>
  <c r="L286" i="10"/>
  <c r="L287" i="10"/>
  <c r="L288" i="10"/>
  <c r="L289" i="10"/>
  <c r="L290" i="10"/>
  <c r="L291" i="10"/>
  <c r="L292" i="10"/>
  <c r="L293" i="10"/>
  <c r="L294" i="10"/>
  <c r="L295" i="10"/>
  <c r="L296" i="10"/>
  <c r="L297" i="10"/>
  <c r="L298" i="10"/>
  <c r="L299" i="10"/>
  <c r="L300" i="10"/>
  <c r="L301" i="10"/>
  <c r="L302" i="10"/>
  <c r="L303" i="10"/>
  <c r="L304" i="10"/>
  <c r="L305" i="10"/>
  <c r="L306" i="10"/>
  <c r="L307" i="10"/>
  <c r="L308" i="10"/>
  <c r="L309" i="10"/>
  <c r="L310" i="10"/>
  <c r="L311" i="10"/>
  <c r="L312" i="10"/>
  <c r="L313" i="10"/>
  <c r="L314" i="10"/>
  <c r="L315" i="10"/>
  <c r="L316" i="10"/>
  <c r="L317" i="10"/>
  <c r="L318" i="10"/>
  <c r="L319" i="10"/>
  <c r="L320" i="10"/>
  <c r="L321" i="10"/>
  <c r="L322" i="10"/>
  <c r="L323" i="10"/>
  <c r="L324" i="10"/>
  <c r="L325" i="10"/>
  <c r="L326" i="10"/>
  <c r="L327" i="10"/>
  <c r="L328" i="10"/>
  <c r="L329" i="10"/>
  <c r="L330" i="10"/>
  <c r="L331" i="10"/>
  <c r="L332" i="10"/>
  <c r="L333" i="10"/>
  <c r="L334" i="10"/>
  <c r="L335" i="10"/>
  <c r="L336" i="10"/>
  <c r="L337" i="10"/>
  <c r="L338" i="10"/>
  <c r="L339" i="10"/>
  <c r="L340" i="10"/>
  <c r="L341" i="10"/>
  <c r="L342" i="10"/>
  <c r="L343" i="10"/>
  <c r="L344" i="10"/>
  <c r="L345" i="10"/>
  <c r="L346" i="10"/>
  <c r="L347" i="10"/>
  <c r="L348" i="10"/>
  <c r="L349" i="10"/>
  <c r="L350" i="10"/>
  <c r="L351" i="10"/>
  <c r="L352" i="10"/>
  <c r="L353" i="10"/>
  <c r="L354" i="10"/>
  <c r="L355" i="10"/>
  <c r="L356" i="10"/>
  <c r="L357" i="10"/>
  <c r="L358" i="10"/>
  <c r="L359" i="10"/>
  <c r="L360" i="10"/>
  <c r="L361" i="10"/>
  <c r="L362" i="10"/>
  <c r="L363" i="10"/>
  <c r="L364" i="10"/>
  <c r="L365" i="10"/>
  <c r="L366" i="10"/>
  <c r="L367" i="10"/>
  <c r="L368" i="10"/>
  <c r="L369" i="10"/>
  <c r="L370" i="10"/>
  <c r="L371" i="10"/>
  <c r="L372" i="10"/>
  <c r="L373" i="10"/>
  <c r="L374" i="10"/>
  <c r="L375" i="10"/>
  <c r="L376" i="10"/>
  <c r="L377" i="10"/>
  <c r="L378" i="10"/>
  <c r="L379" i="10"/>
  <c r="L380" i="10"/>
  <c r="L381" i="10"/>
  <c r="L382" i="10"/>
  <c r="L383" i="10"/>
  <c r="L384" i="10"/>
  <c r="L385" i="10"/>
  <c r="L386" i="10"/>
  <c r="L387" i="10"/>
  <c r="L388" i="10"/>
  <c r="L389" i="10"/>
  <c r="L390" i="10"/>
  <c r="L391" i="10"/>
  <c r="L392" i="10"/>
  <c r="L393" i="10"/>
  <c r="L394" i="10"/>
  <c r="L395" i="10"/>
  <c r="L396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6" i="10"/>
  <c r="L457" i="10"/>
  <c r="L458" i="10"/>
  <c r="L459" i="10"/>
  <c r="L460" i="10"/>
  <c r="L461" i="10"/>
  <c r="L462" i="10"/>
  <c r="L463" i="10"/>
  <c r="L464" i="10"/>
  <c r="L465" i="10"/>
  <c r="L466" i="10"/>
  <c r="L467" i="10"/>
  <c r="L468" i="10"/>
  <c r="L469" i="10"/>
  <c r="L470" i="10"/>
  <c r="L471" i="10"/>
  <c r="L472" i="10"/>
  <c r="L473" i="10"/>
  <c r="L474" i="10"/>
  <c r="L475" i="10"/>
  <c r="L476" i="10"/>
  <c r="L477" i="10"/>
  <c r="L478" i="10"/>
  <c r="L479" i="10"/>
  <c r="L480" i="10"/>
  <c r="L481" i="10"/>
  <c r="L482" i="10"/>
  <c r="L483" i="10"/>
  <c r="L484" i="10"/>
  <c r="L485" i="10"/>
  <c r="L486" i="10"/>
  <c r="L487" i="10"/>
  <c r="L488" i="10"/>
  <c r="L489" i="10"/>
  <c r="L490" i="10"/>
  <c r="L491" i="10"/>
  <c r="L492" i="10"/>
  <c r="L493" i="10"/>
  <c r="L494" i="10"/>
  <c r="L495" i="10"/>
  <c r="L496" i="10"/>
  <c r="L497" i="10"/>
  <c r="L498" i="10"/>
  <c r="L499" i="10"/>
  <c r="L500" i="10"/>
  <c r="L501" i="10"/>
  <c r="L502" i="10"/>
  <c r="L503" i="10"/>
  <c r="L504" i="10"/>
  <c r="L505" i="10"/>
  <c r="L506" i="10"/>
  <c r="L507" i="10"/>
  <c r="L508" i="10"/>
  <c r="L509" i="10"/>
  <c r="L510" i="10"/>
  <c r="L511" i="10"/>
  <c r="L512" i="10"/>
  <c r="L513" i="10"/>
  <c r="L514" i="10"/>
  <c r="L515" i="10"/>
  <c r="L516" i="10"/>
  <c r="L517" i="10"/>
  <c r="L518" i="10"/>
  <c r="L519" i="10"/>
  <c r="L520" i="10"/>
  <c r="L521" i="10"/>
  <c r="L522" i="10"/>
  <c r="L523" i="10"/>
  <c r="L524" i="10"/>
  <c r="L525" i="10"/>
  <c r="L526" i="10"/>
  <c r="L527" i="10"/>
  <c r="L528" i="10"/>
  <c r="L529" i="10"/>
  <c r="L530" i="10"/>
  <c r="L531" i="10"/>
  <c r="L532" i="10"/>
  <c r="L533" i="10"/>
  <c r="L534" i="10"/>
  <c r="L535" i="10"/>
  <c r="L536" i="10"/>
  <c r="L537" i="10"/>
  <c r="L538" i="10"/>
  <c r="L539" i="10"/>
  <c r="L540" i="10"/>
  <c r="L541" i="10"/>
  <c r="L542" i="10"/>
  <c r="L543" i="10"/>
  <c r="L544" i="10"/>
  <c r="L545" i="10"/>
  <c r="L546" i="10"/>
  <c r="L547" i="10"/>
  <c r="L548" i="10"/>
  <c r="L549" i="10"/>
  <c r="L550" i="10"/>
  <c r="L551" i="10"/>
  <c r="L552" i="10"/>
  <c r="L553" i="10"/>
  <c r="L554" i="10"/>
  <c r="L555" i="10"/>
  <c r="L556" i="10"/>
  <c r="L557" i="10"/>
  <c r="L558" i="10"/>
  <c r="L559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2" i="10"/>
  <c r="L583" i="10"/>
  <c r="L584" i="10"/>
  <c r="L585" i="10"/>
  <c r="L586" i="10"/>
  <c r="L587" i="10"/>
  <c r="L588" i="10"/>
  <c r="L589" i="10"/>
  <c r="L590" i="10"/>
  <c r="L591" i="10"/>
  <c r="L592" i="10"/>
  <c r="L593" i="10"/>
  <c r="L594" i="10"/>
  <c r="L595" i="10"/>
  <c r="L596" i="10"/>
  <c r="L597" i="10"/>
  <c r="L598" i="10"/>
  <c r="L599" i="10"/>
  <c r="L600" i="10"/>
  <c r="L601" i="10"/>
  <c r="L602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L622" i="10"/>
  <c r="L623" i="10"/>
  <c r="L624" i="10"/>
  <c r="L625" i="10"/>
  <c r="L626" i="10"/>
  <c r="L627" i="10"/>
  <c r="L628" i="10"/>
  <c r="L629" i="10"/>
  <c r="L630" i="10"/>
  <c r="L631" i="10"/>
  <c r="L632" i="10"/>
  <c r="L633" i="10"/>
  <c r="L634" i="10"/>
  <c r="L635" i="10"/>
  <c r="L636" i="10"/>
  <c r="L637" i="10"/>
  <c r="L638" i="10"/>
  <c r="L639" i="10"/>
  <c r="L640" i="10"/>
  <c r="L641" i="10"/>
  <c r="L642" i="10"/>
  <c r="L643" i="10"/>
  <c r="L644" i="10"/>
  <c r="L645" i="10"/>
  <c r="L646" i="10"/>
  <c r="L647" i="10"/>
  <c r="L648" i="10"/>
  <c r="L649" i="10"/>
  <c r="L650" i="10"/>
  <c r="L651" i="10"/>
  <c r="L652" i="10"/>
  <c r="L653" i="10"/>
  <c r="L654" i="10"/>
  <c r="L655" i="10"/>
  <c r="L656" i="10"/>
  <c r="L657" i="10"/>
  <c r="L658" i="10"/>
  <c r="L659" i="10"/>
  <c r="L660" i="10"/>
  <c r="L661" i="10"/>
  <c r="L662" i="10"/>
  <c r="L663" i="10"/>
  <c r="L664" i="10"/>
  <c r="L665" i="10"/>
  <c r="L666" i="10"/>
  <c r="L667" i="10"/>
  <c r="L668" i="10"/>
  <c r="L669" i="10"/>
  <c r="L670" i="10"/>
  <c r="L671" i="10"/>
  <c r="L672" i="10"/>
  <c r="L673" i="10"/>
  <c r="L674" i="10"/>
  <c r="L675" i="10"/>
  <c r="L676" i="10"/>
  <c r="L677" i="10"/>
  <c r="L678" i="10"/>
  <c r="L679" i="10"/>
  <c r="L680" i="10"/>
  <c r="L681" i="10"/>
  <c r="L682" i="10"/>
  <c r="L683" i="10"/>
  <c r="L684" i="10"/>
  <c r="L685" i="10"/>
  <c r="L686" i="10"/>
  <c r="L687" i="10"/>
  <c r="L688" i="10"/>
  <c r="L689" i="10"/>
  <c r="L690" i="10"/>
  <c r="L691" i="10"/>
  <c r="L692" i="10"/>
  <c r="L693" i="10"/>
  <c r="L694" i="10"/>
  <c r="L695" i="10"/>
  <c r="L696" i="10"/>
  <c r="L697" i="10"/>
  <c r="L698" i="10"/>
  <c r="L699" i="10"/>
  <c r="L700" i="10"/>
  <c r="L701" i="10"/>
  <c r="L702" i="10"/>
  <c r="L703" i="10"/>
  <c r="L704" i="10"/>
  <c r="L705" i="10"/>
  <c r="L706" i="10"/>
  <c r="L707" i="10"/>
  <c r="L708" i="10"/>
  <c r="L709" i="10"/>
  <c r="L710" i="10"/>
  <c r="L711" i="10"/>
  <c r="L712" i="10"/>
  <c r="L713" i="10"/>
  <c r="L714" i="10"/>
  <c r="L715" i="10"/>
  <c r="L716" i="10"/>
  <c r="L717" i="10"/>
  <c r="L718" i="10"/>
  <c r="L719" i="10"/>
  <c r="L720" i="10"/>
  <c r="L721" i="10"/>
  <c r="L722" i="10"/>
  <c r="L723" i="10"/>
  <c r="L724" i="10"/>
  <c r="L725" i="10"/>
  <c r="L726" i="10"/>
  <c r="L727" i="10"/>
  <c r="L728" i="10"/>
  <c r="L729" i="10"/>
  <c r="L730" i="10"/>
  <c r="L731" i="10"/>
  <c r="L732" i="10"/>
  <c r="L733" i="10"/>
  <c r="L734" i="10"/>
  <c r="L735" i="10"/>
  <c r="L736" i="10"/>
  <c r="L737" i="10"/>
  <c r="L738" i="10"/>
  <c r="L739" i="10"/>
  <c r="L740" i="10"/>
  <c r="L741" i="10"/>
  <c r="L742" i="10"/>
  <c r="L743" i="10"/>
  <c r="L744" i="10"/>
  <c r="L745" i="10"/>
  <c r="L746" i="10"/>
  <c r="L747" i="10"/>
  <c r="L748" i="10"/>
  <c r="L749" i="10"/>
  <c r="L750" i="10"/>
  <c r="L751" i="10"/>
  <c r="L752" i="10"/>
  <c r="L753" i="10"/>
  <c r="L754" i="10"/>
  <c r="L755" i="10"/>
  <c r="L756" i="10"/>
  <c r="L757" i="10"/>
  <c r="L758" i="10"/>
  <c r="L759" i="10"/>
  <c r="L760" i="10"/>
  <c r="L761" i="10"/>
  <c r="L762" i="10"/>
  <c r="L763" i="10"/>
  <c r="L764" i="10"/>
  <c r="L765" i="10"/>
  <c r="L766" i="10"/>
  <c r="L767" i="10"/>
  <c r="L768" i="10"/>
  <c r="L769" i="10"/>
  <c r="L770" i="10"/>
  <c r="L771" i="10"/>
  <c r="L772" i="10"/>
  <c r="L773" i="10"/>
  <c r="L774" i="10"/>
  <c r="L775" i="10"/>
  <c r="L776" i="10"/>
  <c r="L777" i="10"/>
  <c r="L778" i="10"/>
  <c r="L779" i="10"/>
  <c r="L780" i="10"/>
  <c r="L781" i="10"/>
  <c r="L782" i="10"/>
  <c r="L783" i="10"/>
  <c r="L784" i="10"/>
  <c r="L785" i="10"/>
  <c r="L786" i="10"/>
  <c r="L787" i="10"/>
  <c r="L788" i="10"/>
  <c r="L789" i="10"/>
  <c r="L790" i="10"/>
  <c r="L791" i="10"/>
  <c r="L792" i="10"/>
  <c r="L793" i="10"/>
  <c r="L794" i="10"/>
  <c r="L795" i="10"/>
  <c r="L796" i="10"/>
  <c r="L797" i="10"/>
  <c r="L798" i="10"/>
  <c r="L799" i="10"/>
  <c r="L800" i="10"/>
  <c r="L801" i="10"/>
  <c r="L802" i="10"/>
  <c r="L803" i="10"/>
  <c r="L804" i="10"/>
  <c r="L805" i="10"/>
  <c r="L806" i="10"/>
  <c r="L807" i="10"/>
  <c r="L808" i="10"/>
  <c r="L809" i="10"/>
  <c r="L810" i="10"/>
  <c r="L811" i="10"/>
  <c r="L812" i="10"/>
  <c r="L813" i="10"/>
  <c r="L814" i="10"/>
  <c r="L815" i="10"/>
  <c r="L816" i="10"/>
  <c r="L817" i="10"/>
  <c r="L818" i="10"/>
  <c r="L819" i="10"/>
  <c r="L820" i="10"/>
  <c r="L821" i="10"/>
  <c r="L822" i="10"/>
  <c r="L823" i="10"/>
  <c r="L824" i="10"/>
  <c r="L825" i="10"/>
  <c r="L826" i="10"/>
  <c r="L827" i="10"/>
  <c r="L828" i="10"/>
  <c r="L829" i="10"/>
  <c r="L830" i="10"/>
  <c r="L831" i="10"/>
  <c r="L832" i="10"/>
  <c r="L833" i="10"/>
  <c r="L834" i="10"/>
  <c r="L835" i="10"/>
  <c r="L836" i="10"/>
  <c r="L837" i="10"/>
  <c r="L838" i="10"/>
  <c r="L839" i="10"/>
  <c r="L840" i="10"/>
  <c r="L841" i="10"/>
  <c r="L842" i="10"/>
  <c r="L843" i="10"/>
  <c r="L844" i="10"/>
  <c r="L845" i="10"/>
  <c r="L846" i="10"/>
  <c r="L847" i="10"/>
  <c r="L848" i="10"/>
  <c r="L849" i="10"/>
  <c r="L850" i="10"/>
  <c r="L851" i="10"/>
  <c r="L852" i="10"/>
  <c r="L853" i="10"/>
  <c r="L854" i="10"/>
  <c r="L855" i="10"/>
  <c r="L856" i="10"/>
  <c r="L857" i="10"/>
  <c r="L858" i="10"/>
  <c r="L859" i="10"/>
  <c r="L860" i="10"/>
  <c r="L861" i="10"/>
  <c r="L862" i="10"/>
  <c r="L863" i="10"/>
  <c r="L864" i="10"/>
  <c r="L865" i="10"/>
  <c r="L866" i="10"/>
  <c r="L867" i="10"/>
  <c r="L868" i="10"/>
  <c r="L869" i="10"/>
  <c r="L870" i="10"/>
  <c r="L871" i="10"/>
  <c r="L872" i="10"/>
  <c r="L873" i="10"/>
  <c r="L874" i="10"/>
  <c r="L875" i="10"/>
  <c r="L876" i="10"/>
  <c r="L877" i="10"/>
  <c r="L878" i="10"/>
  <c r="L879" i="10"/>
  <c r="L880" i="10"/>
  <c r="L881" i="10"/>
  <c r="L882" i="10"/>
  <c r="L883" i="10"/>
  <c r="L884" i="10"/>
  <c r="L885" i="10"/>
  <c r="L886" i="10"/>
  <c r="L887" i="10"/>
  <c r="L888" i="10"/>
  <c r="L889" i="10"/>
  <c r="L890" i="10"/>
  <c r="L891" i="10"/>
  <c r="L892" i="10"/>
  <c r="L893" i="10"/>
  <c r="L894" i="10"/>
  <c r="L895" i="10"/>
  <c r="L896" i="10"/>
  <c r="L897" i="10"/>
  <c r="L898" i="10"/>
  <c r="L899" i="10"/>
  <c r="L900" i="10"/>
  <c r="L901" i="10"/>
  <c r="L902" i="10"/>
  <c r="L903" i="10"/>
  <c r="L904" i="10"/>
  <c r="L905" i="10"/>
  <c r="L906" i="10"/>
  <c r="L907" i="10"/>
  <c r="L908" i="10"/>
  <c r="L909" i="10"/>
  <c r="L910" i="10"/>
  <c r="L911" i="10"/>
  <c r="L912" i="10"/>
  <c r="L913" i="10"/>
  <c r="L914" i="10"/>
  <c r="L915" i="10"/>
  <c r="L916" i="10"/>
  <c r="L917" i="10"/>
  <c r="L918" i="10"/>
  <c r="L919" i="10"/>
  <c r="L920" i="10"/>
  <c r="L921" i="10"/>
  <c r="L922" i="10"/>
  <c r="L923" i="10"/>
  <c r="L924" i="10"/>
  <c r="L925" i="10"/>
  <c r="L926" i="10"/>
  <c r="L927" i="10"/>
  <c r="L928" i="10"/>
  <c r="L929" i="10"/>
  <c r="L930" i="10"/>
  <c r="L931" i="10"/>
  <c r="L932" i="10"/>
  <c r="L933" i="10"/>
  <c r="L934" i="10"/>
  <c r="L935" i="10"/>
  <c r="L936" i="10"/>
  <c r="L937" i="10"/>
  <c r="L938" i="10"/>
  <c r="L939" i="10"/>
  <c r="L940" i="10"/>
  <c r="L941" i="10"/>
  <c r="L942" i="10"/>
  <c r="L943" i="10"/>
  <c r="L944" i="10"/>
  <c r="L945" i="10"/>
  <c r="L946" i="10"/>
  <c r="L947" i="10"/>
  <c r="L948" i="10"/>
  <c r="L949" i="10"/>
  <c r="L950" i="10"/>
  <c r="L951" i="10"/>
  <c r="L952" i="10"/>
  <c r="L953" i="10"/>
  <c r="L954" i="10"/>
  <c r="L955" i="10"/>
  <c r="L956" i="10"/>
  <c r="L957" i="10"/>
  <c r="L958" i="10"/>
  <c r="L959" i="10"/>
  <c r="L960" i="10"/>
  <c r="L961" i="10"/>
  <c r="L962" i="10"/>
  <c r="L963" i="10"/>
  <c r="L964" i="10"/>
  <c r="L965" i="10"/>
  <c r="L966" i="10"/>
  <c r="L967" i="10"/>
  <c r="L968" i="10"/>
  <c r="L969" i="10"/>
  <c r="L970" i="10"/>
  <c r="L971" i="10"/>
  <c r="L972" i="10"/>
  <c r="L973" i="10"/>
  <c r="L974" i="10"/>
  <c r="L975" i="10"/>
  <c r="L976" i="10"/>
  <c r="L977" i="10"/>
  <c r="L978" i="10"/>
  <c r="L979" i="10"/>
  <c r="L980" i="10"/>
  <c r="L981" i="10"/>
  <c r="L982" i="10"/>
  <c r="L983" i="10"/>
  <c r="L984" i="10"/>
  <c r="L985" i="10"/>
  <c r="L986" i="10"/>
  <c r="L987" i="10"/>
  <c r="L988" i="10"/>
  <c r="L989" i="10"/>
  <c r="L990" i="10"/>
  <c r="L991" i="10"/>
  <c r="L992" i="10"/>
  <c r="L993" i="10"/>
  <c r="L994" i="10"/>
  <c r="L995" i="10"/>
  <c r="L996" i="10"/>
  <c r="L997" i="10"/>
  <c r="L998" i="10"/>
  <c r="L999" i="10"/>
  <c r="L1000" i="10"/>
  <c r="L1001" i="10"/>
  <c r="L1002" i="10"/>
  <c r="L1003" i="10"/>
  <c r="L1004" i="10"/>
  <c r="L1005" i="10"/>
  <c r="L1006" i="10"/>
  <c r="L1007" i="10"/>
  <c r="L1008" i="10"/>
  <c r="L1009" i="10"/>
  <c r="L1010" i="10"/>
  <c r="L1011" i="10"/>
  <c r="L1012" i="10"/>
  <c r="L1013" i="10"/>
  <c r="L1014" i="10"/>
  <c r="L1015" i="10"/>
  <c r="L1016" i="10"/>
  <c r="L1017" i="10"/>
  <c r="L1018" i="10"/>
  <c r="L1019" i="10"/>
  <c r="L1020" i="10"/>
  <c r="L1021" i="10"/>
  <c r="L1022" i="10"/>
  <c r="L1023" i="10"/>
  <c r="L1024" i="10"/>
  <c r="L1025" i="10"/>
  <c r="L1026" i="10"/>
  <c r="L1027" i="10"/>
  <c r="L1028" i="10"/>
  <c r="L1029" i="10"/>
  <c r="L1030" i="10"/>
  <c r="L1031" i="10"/>
  <c r="L1032" i="10"/>
  <c r="L1033" i="10"/>
  <c r="L1034" i="10"/>
  <c r="L1035" i="10"/>
  <c r="L1036" i="10"/>
  <c r="L1037" i="10"/>
  <c r="L1038" i="10"/>
  <c r="L1039" i="10"/>
  <c r="L1040" i="10"/>
  <c r="L1041" i="10"/>
  <c r="L1042" i="10"/>
  <c r="L1043" i="10"/>
  <c r="L1044" i="10"/>
  <c r="L1045" i="10"/>
  <c r="L1046" i="10"/>
  <c r="L1047" i="10"/>
  <c r="L1048" i="10"/>
  <c r="L1049" i="10"/>
  <c r="L1050" i="10"/>
  <c r="L1051" i="10"/>
  <c r="L1052" i="10"/>
  <c r="L1053" i="10"/>
  <c r="L1054" i="10"/>
  <c r="L1055" i="10"/>
  <c r="L1056" i="10"/>
  <c r="L1057" i="10"/>
  <c r="L1058" i="10"/>
  <c r="L1059" i="10"/>
  <c r="L1060" i="10"/>
  <c r="L1061" i="10"/>
  <c r="L1062" i="10"/>
  <c r="L1063" i="10"/>
  <c r="L1064" i="10"/>
  <c r="L1065" i="10"/>
  <c r="L1066" i="10"/>
  <c r="L1067" i="10"/>
  <c r="L1068" i="10"/>
  <c r="L1069" i="10"/>
  <c r="L1070" i="10"/>
  <c r="L1071" i="10"/>
  <c r="L1072" i="10"/>
  <c r="L1073" i="10"/>
  <c r="L1074" i="10"/>
  <c r="L1075" i="10"/>
  <c r="L1076" i="10"/>
  <c r="L1077" i="10"/>
  <c r="L1078" i="10"/>
  <c r="L1079" i="10"/>
  <c r="L1080" i="10"/>
  <c r="L1081" i="10"/>
  <c r="L1082" i="10"/>
  <c r="L1083" i="10"/>
  <c r="L1084" i="10"/>
  <c r="L1085" i="10"/>
  <c r="L1086" i="10"/>
  <c r="L1087" i="10"/>
  <c r="L1088" i="10"/>
  <c r="L1089" i="10"/>
  <c r="L1090" i="10"/>
  <c r="L1091" i="10"/>
  <c r="L1092" i="10"/>
  <c r="L1093" i="10"/>
  <c r="L1094" i="10"/>
  <c r="L1095" i="10"/>
  <c r="L1096" i="10"/>
  <c r="L1097" i="10"/>
  <c r="L1098" i="10"/>
  <c r="L1099" i="10"/>
  <c r="L1100" i="10"/>
  <c r="L1101" i="10"/>
  <c r="L1102" i="10"/>
  <c r="L1103" i="10"/>
  <c r="L1104" i="10"/>
  <c r="L1105" i="10"/>
  <c r="L1106" i="10"/>
  <c r="L1107" i="10"/>
  <c r="L1108" i="10"/>
  <c r="L1109" i="10"/>
  <c r="L1110" i="10"/>
  <c r="L1111" i="10"/>
  <c r="L1112" i="10"/>
  <c r="L1113" i="10"/>
  <c r="L1114" i="10"/>
  <c r="L1115" i="10"/>
  <c r="L1116" i="10"/>
  <c r="L1117" i="10"/>
  <c r="L1118" i="10"/>
  <c r="L1119" i="10"/>
  <c r="L1120" i="10"/>
  <c r="L1121" i="10"/>
  <c r="L1122" i="10"/>
  <c r="L1123" i="10"/>
  <c r="L1124" i="10"/>
  <c r="L1125" i="10"/>
  <c r="L1126" i="10"/>
  <c r="L1127" i="10"/>
  <c r="L1128" i="10"/>
  <c r="L1129" i="10"/>
  <c r="L1130" i="10"/>
  <c r="L1131" i="10"/>
  <c r="L1132" i="10"/>
  <c r="L1133" i="10"/>
  <c r="L1134" i="10"/>
  <c r="L1135" i="10"/>
  <c r="L1136" i="10"/>
  <c r="L1137" i="10"/>
  <c r="L1138" i="10"/>
  <c r="L1139" i="10"/>
  <c r="L1140" i="10"/>
  <c r="L1141" i="10"/>
  <c r="L1142" i="10"/>
  <c r="L1143" i="10"/>
  <c r="L1144" i="10"/>
  <c r="L1145" i="10"/>
  <c r="L1146" i="10"/>
  <c r="L1147" i="10"/>
  <c r="L1148" i="10"/>
  <c r="L1149" i="10"/>
  <c r="L1150" i="10"/>
  <c r="L1151" i="10"/>
  <c r="L1152" i="10"/>
  <c r="L1153" i="10"/>
  <c r="L1154" i="10"/>
  <c r="L1155" i="10"/>
  <c r="L1156" i="10"/>
  <c r="L1157" i="10"/>
  <c r="L1158" i="10"/>
  <c r="L1159" i="10"/>
  <c r="L1160" i="10"/>
  <c r="L1161" i="10"/>
  <c r="L1162" i="10"/>
  <c r="L1163" i="10"/>
  <c r="L1164" i="10"/>
  <c r="L1165" i="10"/>
  <c r="L1166" i="10"/>
  <c r="L1167" i="10"/>
  <c r="L1168" i="10"/>
  <c r="L1169" i="10"/>
  <c r="L1170" i="10"/>
  <c r="L1171" i="10"/>
  <c r="L1172" i="10"/>
  <c r="L1173" i="10"/>
  <c r="L1174" i="10"/>
  <c r="L1175" i="10"/>
  <c r="L1176" i="10"/>
  <c r="L1177" i="10"/>
  <c r="L1178" i="10"/>
  <c r="L1179" i="10"/>
  <c r="L1180" i="10"/>
  <c r="L1181" i="10"/>
  <c r="L1182" i="10"/>
  <c r="L1183" i="10"/>
  <c r="L1184" i="10"/>
  <c r="L1185" i="10"/>
  <c r="L1186" i="10"/>
  <c r="L1187" i="10"/>
  <c r="L1188" i="10"/>
  <c r="L1189" i="10"/>
  <c r="L1190" i="10"/>
  <c r="L1191" i="10"/>
  <c r="L1192" i="10"/>
  <c r="L1193" i="10"/>
  <c r="L1194" i="10"/>
  <c r="L1195" i="10"/>
  <c r="L1196" i="10"/>
  <c r="L1197" i="10"/>
  <c r="L1198" i="10"/>
  <c r="L1199" i="10"/>
  <c r="L1200" i="10"/>
  <c r="L1201" i="10"/>
  <c r="L1202" i="10"/>
  <c r="L1203" i="10"/>
  <c r="L1204" i="10"/>
  <c r="L1205" i="10"/>
  <c r="L1206" i="10"/>
  <c r="L1207" i="10"/>
  <c r="L1208" i="10"/>
  <c r="L1209" i="10"/>
  <c r="L1210" i="10"/>
  <c r="L1211" i="10"/>
  <c r="L1212" i="10"/>
  <c r="L1213" i="10"/>
  <c r="L1214" i="10"/>
  <c r="L1215" i="10"/>
  <c r="L1216" i="10"/>
  <c r="L1217" i="10"/>
  <c r="L1218" i="10"/>
  <c r="L1219" i="10"/>
  <c r="L1220" i="10"/>
  <c r="L1221" i="10"/>
  <c r="L1222" i="10"/>
  <c r="L1223" i="10"/>
  <c r="L1224" i="10"/>
  <c r="L1225" i="10"/>
  <c r="L1226" i="10"/>
  <c r="L1227" i="10"/>
  <c r="L1228" i="10"/>
  <c r="L1229" i="10"/>
  <c r="L1230" i="10"/>
  <c r="L1231" i="10"/>
  <c r="L1232" i="10"/>
  <c r="L1233" i="10"/>
  <c r="L1234" i="10"/>
  <c r="L1235" i="10"/>
  <c r="L1236" i="10"/>
  <c r="L1237" i="10"/>
  <c r="L1238" i="10"/>
  <c r="L1239" i="10"/>
  <c r="L1240" i="10"/>
  <c r="L1241" i="10"/>
  <c r="L1242" i="10"/>
  <c r="L1243" i="10"/>
  <c r="L1244" i="10"/>
  <c r="L1245" i="10"/>
  <c r="L1246" i="10"/>
  <c r="L1247" i="10"/>
  <c r="L1248" i="10"/>
  <c r="L1249" i="10"/>
  <c r="L1250" i="10"/>
  <c r="L1251" i="10"/>
  <c r="L1252" i="10"/>
  <c r="L1253" i="10"/>
  <c r="L1254" i="10"/>
  <c r="L1255" i="10"/>
  <c r="L1256" i="10"/>
  <c r="L1257" i="10"/>
  <c r="L1258" i="10"/>
  <c r="L1259" i="10"/>
  <c r="L1260" i="10"/>
  <c r="L1261" i="10"/>
  <c r="L1262" i="10"/>
  <c r="L1263" i="10"/>
  <c r="L1264" i="10"/>
  <c r="L1265" i="10"/>
  <c r="L1266" i="10"/>
  <c r="L1267" i="10"/>
  <c r="L1268" i="10"/>
  <c r="L1269" i="10"/>
  <c r="L1270" i="10"/>
  <c r="L1271" i="10"/>
  <c r="L1272" i="10"/>
  <c r="L1273" i="10"/>
  <c r="L1274" i="10"/>
  <c r="L1275" i="10"/>
  <c r="L1276" i="10"/>
  <c r="L1277" i="10"/>
  <c r="L1278" i="10"/>
  <c r="L1279" i="10"/>
  <c r="L1280" i="10"/>
  <c r="L1281" i="10"/>
  <c r="L1282" i="10"/>
  <c r="L1283" i="10"/>
  <c r="L1284" i="10"/>
  <c r="L1285" i="10"/>
  <c r="L1286" i="10"/>
  <c r="L1287" i="10"/>
  <c r="L1288" i="10"/>
  <c r="L1289" i="10"/>
  <c r="L1290" i="10"/>
  <c r="L1291" i="10"/>
  <c r="L1292" i="10"/>
  <c r="L1293" i="10"/>
  <c r="L1294" i="10"/>
  <c r="L1295" i="10"/>
  <c r="L1296" i="10"/>
  <c r="L1297" i="10"/>
  <c r="L1298" i="10"/>
  <c r="L1299" i="10"/>
  <c r="L1300" i="10"/>
  <c r="L1301" i="10"/>
  <c r="L1302" i="10"/>
  <c r="L1303" i="10"/>
  <c r="L1304" i="10"/>
  <c r="L1305" i="10"/>
  <c r="L1306" i="10"/>
  <c r="L1307" i="10"/>
  <c r="L1308" i="10"/>
  <c r="L1309" i="10"/>
  <c r="L1310" i="10"/>
  <c r="L1311" i="10"/>
  <c r="L1312" i="10"/>
  <c r="L1313" i="10"/>
  <c r="L1314" i="10"/>
  <c r="L1315" i="10"/>
  <c r="L1316" i="10"/>
  <c r="L1317" i="10"/>
  <c r="L1318" i="10"/>
  <c r="L1319" i="10"/>
  <c r="L1320" i="10"/>
  <c r="L1321" i="10"/>
  <c r="L1322" i="10"/>
  <c r="L1323" i="10"/>
  <c r="L1324" i="10"/>
  <c r="L1325" i="10"/>
  <c r="L1326" i="10"/>
  <c r="L1327" i="10"/>
  <c r="L1328" i="10"/>
  <c r="L1329" i="10"/>
  <c r="L1330" i="10"/>
  <c r="L1331" i="10"/>
  <c r="L1332" i="10"/>
  <c r="L1333" i="10"/>
  <c r="L1334" i="10"/>
  <c r="L1335" i="10"/>
  <c r="L1336" i="10"/>
  <c r="L1337" i="10"/>
  <c r="L1338" i="10"/>
  <c r="L1339" i="10"/>
  <c r="L1340" i="10"/>
  <c r="L1341" i="10"/>
  <c r="L1342" i="10"/>
  <c r="L1343" i="10"/>
  <c r="L1344" i="10"/>
  <c r="L1345" i="10"/>
  <c r="L1346" i="10"/>
  <c r="L1347" i="10"/>
  <c r="L1348" i="10"/>
  <c r="L1349" i="10"/>
  <c r="L1350" i="10"/>
  <c r="L1351" i="10"/>
  <c r="L1352" i="10"/>
  <c r="L1353" i="10"/>
  <c r="L1354" i="10"/>
  <c r="L1355" i="10"/>
  <c r="L1356" i="10"/>
  <c r="L1357" i="10"/>
  <c r="L1358" i="10"/>
  <c r="L1359" i="10"/>
  <c r="L1360" i="10"/>
  <c r="L1361" i="10"/>
  <c r="L1362" i="10"/>
  <c r="L1363" i="10"/>
  <c r="L1364" i="10"/>
  <c r="L1365" i="10"/>
  <c r="L1366" i="10"/>
  <c r="L1367" i="10"/>
  <c r="L1368" i="10"/>
  <c r="L1369" i="10"/>
  <c r="L1370" i="10"/>
  <c r="L1371" i="10"/>
  <c r="L1372" i="10"/>
  <c r="L1373" i="10"/>
  <c r="L1374" i="10"/>
  <c r="L1375" i="10"/>
  <c r="L1376" i="10"/>
  <c r="L1377" i="10"/>
  <c r="L1378" i="10"/>
  <c r="L1379" i="10"/>
  <c r="L1380" i="10"/>
  <c r="L1381" i="10"/>
  <c r="L1382" i="10"/>
  <c r="L1383" i="10"/>
  <c r="L1384" i="10"/>
  <c r="L1385" i="10"/>
  <c r="L1386" i="10"/>
  <c r="L1387" i="10"/>
  <c r="L1388" i="10"/>
  <c r="L1389" i="10"/>
  <c r="L1390" i="10"/>
  <c r="L1391" i="10"/>
  <c r="L1392" i="10"/>
  <c r="L1393" i="10"/>
  <c r="L1394" i="10"/>
  <c r="L1395" i="10"/>
  <c r="L1396" i="10"/>
  <c r="L1397" i="10"/>
  <c r="L1398" i="10"/>
  <c r="L1399" i="10"/>
  <c r="L1400" i="10"/>
  <c r="L1401" i="10"/>
  <c r="L1402" i="10"/>
  <c r="L1403" i="10"/>
  <c r="L1404" i="10"/>
  <c r="L1405" i="10"/>
  <c r="L1406" i="10"/>
  <c r="L1407" i="10"/>
  <c r="L1408" i="10"/>
  <c r="L1409" i="10"/>
  <c r="L1410" i="10"/>
  <c r="L1411" i="10"/>
  <c r="L1412" i="10"/>
  <c r="L1413" i="10"/>
  <c r="L1414" i="10"/>
  <c r="L1415" i="10"/>
  <c r="L1416" i="10"/>
  <c r="L1417" i="10"/>
  <c r="L1418" i="10"/>
  <c r="L1419" i="10"/>
  <c r="L1420" i="10"/>
  <c r="L1421" i="10"/>
  <c r="L1422" i="10"/>
  <c r="L1423" i="10"/>
  <c r="L1424" i="10"/>
  <c r="L1425" i="10"/>
  <c r="L1426" i="10"/>
  <c r="L1427" i="10"/>
  <c r="L1428" i="10"/>
  <c r="L1429" i="10"/>
  <c r="L1430" i="10"/>
  <c r="L1431" i="10"/>
  <c r="L1432" i="10"/>
  <c r="L1433" i="10"/>
  <c r="L1434" i="10"/>
  <c r="L1435" i="10"/>
  <c r="L1436" i="10"/>
  <c r="L1437" i="10"/>
  <c r="L1438" i="10"/>
  <c r="L1439" i="10"/>
  <c r="L1440" i="10"/>
  <c r="L1441" i="10"/>
  <c r="L1442" i="10"/>
  <c r="L1443" i="10"/>
  <c r="L1444" i="10"/>
  <c r="L1445" i="10"/>
  <c r="L1446" i="10"/>
  <c r="L1447" i="10"/>
  <c r="L1448" i="10"/>
  <c r="L1449" i="10"/>
  <c r="L1450" i="10"/>
  <c r="L1451" i="10"/>
  <c r="L1452" i="10"/>
  <c r="L1453" i="10"/>
  <c r="L1454" i="10"/>
  <c r="L1455" i="10"/>
  <c r="L1456" i="10"/>
  <c r="L1457" i="10"/>
  <c r="L1458" i="10"/>
  <c r="L1459" i="10"/>
  <c r="L1460" i="10"/>
  <c r="L1461" i="10"/>
  <c r="L1462" i="10"/>
  <c r="L1463" i="10"/>
  <c r="L1464" i="10"/>
  <c r="L1465" i="10"/>
  <c r="L1466" i="10"/>
  <c r="L1467" i="10"/>
  <c r="L1468" i="10"/>
  <c r="L1469" i="10"/>
  <c r="L1470" i="10"/>
  <c r="L1471" i="10"/>
  <c r="L1472" i="10"/>
  <c r="L1473" i="10"/>
  <c r="L1474" i="10"/>
  <c r="L1475" i="10"/>
  <c r="L1476" i="10"/>
  <c r="L1477" i="10"/>
  <c r="L1478" i="10"/>
  <c r="L1479" i="10"/>
  <c r="L1480" i="10"/>
  <c r="L1481" i="10"/>
  <c r="L1482" i="10"/>
  <c r="L1483" i="10"/>
  <c r="L1484" i="10"/>
  <c r="L1485" i="10"/>
  <c r="L1486" i="10"/>
  <c r="L1487" i="10"/>
  <c r="L1488" i="10"/>
  <c r="L1489" i="10"/>
  <c r="L1490" i="10"/>
  <c r="L1491" i="10"/>
  <c r="L1492" i="10"/>
  <c r="L1493" i="10"/>
  <c r="L1494" i="10"/>
  <c r="L1495" i="10"/>
  <c r="L1496" i="10"/>
  <c r="L1497" i="10"/>
  <c r="L1498" i="10"/>
  <c r="L1499" i="10"/>
  <c r="L1500" i="10"/>
  <c r="L1501" i="10"/>
  <c r="L1502" i="10"/>
  <c r="L1503" i="10"/>
  <c r="L1504" i="10"/>
  <c r="L1505" i="10"/>
  <c r="L1506" i="10"/>
  <c r="L1507" i="10"/>
  <c r="L1508" i="10"/>
  <c r="L1509" i="10"/>
  <c r="L1510" i="10"/>
  <c r="L1511" i="10"/>
  <c r="L1512" i="10"/>
  <c r="L1513" i="10"/>
  <c r="L1514" i="10"/>
  <c r="L1515" i="10"/>
  <c r="L1516" i="10"/>
  <c r="L1517" i="10"/>
  <c r="L1518" i="10"/>
  <c r="L1519" i="10"/>
  <c r="L1520" i="10"/>
  <c r="L1521" i="10"/>
  <c r="L1522" i="10"/>
  <c r="L1523" i="10"/>
  <c r="L1524" i="10"/>
  <c r="L1525" i="10"/>
  <c r="L1526" i="10"/>
  <c r="L1527" i="10"/>
  <c r="L1528" i="10"/>
  <c r="L1529" i="10"/>
  <c r="L1530" i="10"/>
  <c r="L1531" i="10"/>
  <c r="L1532" i="10"/>
  <c r="L1533" i="10"/>
  <c r="L1534" i="10"/>
  <c r="L1535" i="10"/>
  <c r="L1536" i="10"/>
  <c r="L1537" i="10"/>
  <c r="L1538" i="10"/>
  <c r="L1539" i="10"/>
  <c r="L1540" i="10"/>
  <c r="L1541" i="10"/>
  <c r="L1542" i="10"/>
  <c r="L1543" i="10"/>
  <c r="L1544" i="10"/>
  <c r="L1545" i="10"/>
  <c r="L1546" i="10"/>
  <c r="L1547" i="10"/>
  <c r="L1548" i="10"/>
  <c r="L1549" i="10"/>
  <c r="L1550" i="10"/>
  <c r="L1551" i="10"/>
  <c r="L1552" i="10"/>
  <c r="L1553" i="10"/>
  <c r="L1554" i="10"/>
  <c r="L1555" i="10"/>
  <c r="L1556" i="10"/>
  <c r="L1557" i="10"/>
  <c r="L1558" i="10"/>
  <c r="L1559" i="10"/>
  <c r="L1560" i="10"/>
  <c r="L1561" i="10"/>
  <c r="L1562" i="10"/>
  <c r="L1563" i="10"/>
  <c r="L1564" i="10"/>
  <c r="L1565" i="10"/>
  <c r="L1566" i="10"/>
  <c r="L1567" i="10"/>
  <c r="L1568" i="10"/>
  <c r="L1569" i="10"/>
  <c r="L1570" i="10"/>
  <c r="L1571" i="10"/>
  <c r="L1572" i="10"/>
  <c r="L1573" i="10"/>
  <c r="L1574" i="10"/>
  <c r="L1575" i="10"/>
  <c r="L1576" i="10"/>
  <c r="L1577" i="10"/>
  <c r="L1578" i="10"/>
  <c r="L1579" i="10"/>
  <c r="L1580" i="10"/>
  <c r="L1581" i="10"/>
  <c r="L1582" i="10"/>
  <c r="L1583" i="10"/>
  <c r="L1584" i="10"/>
  <c r="L1585" i="10"/>
  <c r="L1586" i="10"/>
  <c r="L1587" i="10"/>
  <c r="L1588" i="10"/>
  <c r="L1589" i="10"/>
  <c r="L1590" i="10"/>
  <c r="L1591" i="10"/>
  <c r="L1592" i="10"/>
  <c r="L1593" i="10"/>
  <c r="L1594" i="10"/>
  <c r="L1595" i="10"/>
  <c r="L1596" i="10"/>
  <c r="L1597" i="10"/>
  <c r="L1598" i="10"/>
  <c r="L1599" i="10"/>
  <c r="L1600" i="10"/>
  <c r="L1601" i="10"/>
  <c r="L1602" i="10"/>
  <c r="L1603" i="10"/>
  <c r="L1604" i="10"/>
  <c r="L1605" i="10"/>
  <c r="L1606" i="10"/>
  <c r="L1607" i="10"/>
  <c r="L1608" i="10"/>
  <c r="L1609" i="10"/>
  <c r="L1610" i="10"/>
  <c r="L1611" i="10"/>
  <c r="L1612" i="10"/>
  <c r="L1613" i="10"/>
  <c r="L1614" i="10"/>
  <c r="L1615" i="10"/>
  <c r="L1616" i="10"/>
  <c r="L1617" i="10"/>
  <c r="L1618" i="10"/>
  <c r="L1619" i="10"/>
  <c r="L1620" i="10"/>
  <c r="L1621" i="10"/>
  <c r="L1622" i="10"/>
  <c r="L1623" i="10"/>
  <c r="L1624" i="10"/>
  <c r="L1625" i="10"/>
  <c r="L1626" i="10"/>
  <c r="L1627" i="10"/>
  <c r="L1628" i="10"/>
  <c r="L1629" i="10"/>
  <c r="L1630" i="10"/>
  <c r="L1631" i="10"/>
  <c r="L1632" i="10"/>
  <c r="L1633" i="10"/>
  <c r="L1634" i="10"/>
  <c r="L1635" i="10"/>
  <c r="L1636" i="10"/>
  <c r="L1637" i="10"/>
  <c r="L1638" i="10"/>
  <c r="L1639" i="10"/>
  <c r="L1640" i="10"/>
  <c r="L1641" i="10"/>
  <c r="L1642" i="10"/>
  <c r="L1643" i="10"/>
  <c r="L1644" i="10"/>
  <c r="L1645" i="10"/>
  <c r="L1646" i="10"/>
  <c r="L1647" i="10"/>
  <c r="L1648" i="10"/>
  <c r="L1649" i="10"/>
  <c r="L1650" i="10"/>
  <c r="L1651" i="10"/>
  <c r="L1652" i="10"/>
  <c r="L1653" i="10"/>
  <c r="L1654" i="10"/>
  <c r="L1655" i="10"/>
  <c r="L1656" i="10"/>
  <c r="L1657" i="10"/>
  <c r="L1658" i="10"/>
  <c r="L1659" i="10"/>
  <c r="L1660" i="10"/>
  <c r="L1661" i="10"/>
  <c r="L1662" i="10"/>
  <c r="L1663" i="10"/>
  <c r="L1664" i="10"/>
  <c r="L1665" i="10"/>
  <c r="L1666" i="10"/>
  <c r="L1667" i="10"/>
  <c r="L1668" i="10"/>
  <c r="L1669" i="10"/>
  <c r="L1670" i="10"/>
  <c r="L1671" i="10"/>
  <c r="L1672" i="10"/>
  <c r="L1673" i="10"/>
  <c r="L1674" i="10"/>
  <c r="L1675" i="10"/>
  <c r="L1676" i="10"/>
  <c r="L1677" i="10"/>
  <c r="L1678" i="10"/>
  <c r="L1679" i="10"/>
  <c r="L1680" i="10"/>
  <c r="L1681" i="10"/>
  <c r="L1682" i="10"/>
  <c r="L1683" i="10"/>
  <c r="L1684" i="10"/>
  <c r="L1685" i="10"/>
  <c r="L1686" i="10"/>
  <c r="L1687" i="10"/>
  <c r="L1688" i="10"/>
  <c r="L1689" i="10"/>
  <c r="L1690" i="10"/>
  <c r="L1691" i="10"/>
  <c r="L1692" i="10"/>
  <c r="L1693" i="10"/>
  <c r="L1694" i="10"/>
  <c r="L1695" i="10"/>
  <c r="L1696" i="10"/>
  <c r="L1697" i="10"/>
  <c r="L1698" i="10"/>
  <c r="L1699" i="10"/>
  <c r="L1700" i="10"/>
  <c r="L1701" i="10"/>
  <c r="L1702" i="10"/>
  <c r="L1703" i="10"/>
  <c r="L1704" i="10"/>
  <c r="L1705" i="10"/>
  <c r="L1706" i="10"/>
  <c r="L1707" i="10"/>
  <c r="L1708" i="10"/>
  <c r="L1709" i="10"/>
  <c r="L1710" i="10"/>
  <c r="L1711" i="10"/>
  <c r="L1712" i="10"/>
  <c r="L1713" i="10"/>
  <c r="L1714" i="10"/>
  <c r="L1715" i="10"/>
  <c r="L1716" i="10"/>
  <c r="L1717" i="10"/>
  <c r="L1718" i="10"/>
  <c r="L1719" i="10"/>
  <c r="L1720" i="10"/>
  <c r="L1721" i="10"/>
  <c r="L1722" i="10"/>
  <c r="L1723" i="10"/>
  <c r="L1724" i="10"/>
  <c r="L1725" i="10"/>
  <c r="L1726" i="10"/>
  <c r="L1727" i="10"/>
  <c r="L1728" i="10"/>
  <c r="L1729" i="10"/>
  <c r="L1730" i="10"/>
  <c r="L1731" i="10"/>
  <c r="L1732" i="10"/>
  <c r="L1733" i="10"/>
  <c r="L1734" i="10"/>
  <c r="L1735" i="10"/>
  <c r="L1736" i="10"/>
  <c r="L1737" i="10"/>
  <c r="L1738" i="10"/>
  <c r="L1739" i="10"/>
  <c r="L1740" i="10"/>
  <c r="L1741" i="10"/>
  <c r="L1742" i="10"/>
  <c r="L1743" i="10"/>
  <c r="L1744" i="10"/>
  <c r="L1745" i="10"/>
  <c r="L1746" i="10"/>
  <c r="L1747" i="10"/>
  <c r="L1748" i="10"/>
  <c r="L1749" i="10"/>
  <c r="L1750" i="10"/>
  <c r="L1751" i="10"/>
  <c r="L1752" i="10"/>
  <c r="L1753" i="10"/>
  <c r="L1754" i="10"/>
  <c r="L1755" i="10"/>
  <c r="L1756" i="10"/>
  <c r="L1757" i="10"/>
  <c r="L1758" i="10"/>
  <c r="L1759" i="10"/>
  <c r="L1760" i="10"/>
  <c r="L1761" i="10"/>
  <c r="L1762" i="10"/>
  <c r="L1763" i="10"/>
  <c r="L1764" i="10"/>
  <c r="L1765" i="10"/>
  <c r="L1766" i="10"/>
  <c r="L1767" i="10"/>
  <c r="L1768" i="10"/>
  <c r="L1769" i="10"/>
  <c r="L1770" i="10"/>
  <c r="L1771" i="10"/>
  <c r="L1772" i="10"/>
  <c r="L1773" i="10"/>
  <c r="L1774" i="10"/>
  <c r="L1775" i="10"/>
  <c r="L1776" i="10"/>
  <c r="L1777" i="10"/>
  <c r="L1778" i="10"/>
  <c r="L1779" i="10"/>
  <c r="L1780" i="10"/>
  <c r="L1781" i="10"/>
  <c r="L1782" i="10"/>
  <c r="L1783" i="10"/>
  <c r="L1784" i="10"/>
  <c r="L1785" i="10"/>
  <c r="L1786" i="10"/>
  <c r="L1787" i="10"/>
  <c r="L1788" i="10"/>
  <c r="L1789" i="10"/>
  <c r="L1790" i="10"/>
  <c r="L1791" i="10"/>
  <c r="L1792" i="10"/>
  <c r="L1793" i="10"/>
  <c r="L1794" i="10"/>
  <c r="L1795" i="10"/>
  <c r="L1796" i="10"/>
  <c r="L1797" i="10"/>
  <c r="L1798" i="10"/>
  <c r="L1799" i="10"/>
  <c r="L1800" i="10"/>
  <c r="L1801" i="10"/>
  <c r="L1802" i="10"/>
  <c r="L1803" i="10"/>
  <c r="L1804" i="10"/>
  <c r="L1805" i="10"/>
  <c r="L1806" i="10"/>
  <c r="L1807" i="10"/>
  <c r="L1808" i="10"/>
  <c r="L1809" i="10"/>
  <c r="L1810" i="10"/>
  <c r="L1811" i="10"/>
  <c r="L1812" i="10"/>
  <c r="L1813" i="10"/>
  <c r="L1814" i="10"/>
  <c r="L1815" i="10"/>
  <c r="L1816" i="10"/>
  <c r="L1817" i="10"/>
  <c r="L1818" i="10"/>
  <c r="L1819" i="10"/>
  <c r="L1820" i="10"/>
  <c r="L1821" i="10"/>
  <c r="L1822" i="10"/>
  <c r="L1823" i="10"/>
  <c r="L1824" i="10"/>
  <c r="L1825" i="10"/>
  <c r="L1826" i="10"/>
  <c r="L1827" i="10"/>
  <c r="L1828" i="10"/>
  <c r="L1829" i="10"/>
  <c r="L1830" i="10"/>
  <c r="L1831" i="10"/>
  <c r="L1832" i="10"/>
  <c r="L1833" i="10"/>
  <c r="L1834" i="10"/>
  <c r="L1835" i="10"/>
  <c r="L1836" i="10"/>
  <c r="L1837" i="10"/>
  <c r="L1838" i="10"/>
  <c r="L1839" i="10"/>
  <c r="L1840" i="10"/>
  <c r="L1841" i="10"/>
  <c r="L1842" i="10"/>
  <c r="L1843" i="10"/>
  <c r="L1844" i="10"/>
  <c r="L1845" i="10"/>
  <c r="L1846" i="10"/>
  <c r="L1847" i="10"/>
  <c r="L1848" i="10"/>
  <c r="L1849" i="10"/>
  <c r="L1850" i="10"/>
  <c r="L1851" i="10"/>
  <c r="L1852" i="10"/>
  <c r="L1853" i="10"/>
  <c r="L1854" i="10"/>
  <c r="L1855" i="10"/>
  <c r="L1856" i="10"/>
  <c r="L1857" i="10"/>
  <c r="L1858" i="10"/>
  <c r="L1859" i="10"/>
  <c r="L1860" i="10"/>
  <c r="L1861" i="10"/>
  <c r="L1862" i="10"/>
  <c r="L1863" i="10"/>
  <c r="L1864" i="10"/>
  <c r="L1865" i="10"/>
  <c r="L1866" i="10"/>
  <c r="L1867" i="10"/>
  <c r="L1868" i="10"/>
  <c r="L1869" i="10"/>
  <c r="L1870" i="10"/>
  <c r="L1871" i="10"/>
  <c r="L1872" i="10"/>
  <c r="L1873" i="10"/>
  <c r="L1874" i="10"/>
  <c r="L1875" i="10"/>
  <c r="L1876" i="10"/>
  <c r="L1877" i="10"/>
  <c r="L1878" i="10"/>
  <c r="L1879" i="10"/>
  <c r="L1880" i="10"/>
  <c r="L1881" i="10"/>
  <c r="L1882" i="10"/>
  <c r="L1883" i="10"/>
  <c r="L1884" i="10"/>
  <c r="L1885" i="10"/>
  <c r="L1886" i="10"/>
  <c r="L1887" i="10"/>
  <c r="L1888" i="10"/>
  <c r="L1889" i="10"/>
  <c r="L1890" i="10"/>
  <c r="L1891" i="10"/>
  <c r="L1892" i="10"/>
  <c r="L1893" i="10"/>
  <c r="L1894" i="10"/>
  <c r="L1895" i="10"/>
  <c r="L1896" i="10"/>
  <c r="L1897" i="10"/>
  <c r="L1898" i="10"/>
  <c r="L1899" i="10"/>
  <c r="L1900" i="10"/>
  <c r="L1901" i="10"/>
  <c r="L1902" i="10"/>
  <c r="L1903" i="10"/>
  <c r="L1904" i="10"/>
  <c r="L1905" i="10"/>
  <c r="L1906" i="10"/>
  <c r="L1907" i="10"/>
  <c r="L1908" i="10"/>
  <c r="L1909" i="10"/>
  <c r="L1910" i="10"/>
  <c r="L1911" i="10"/>
  <c r="L1912" i="10"/>
  <c r="L1913" i="10"/>
  <c r="L1914" i="10"/>
  <c r="L1915" i="10"/>
  <c r="L1916" i="10"/>
  <c r="L1917" i="10"/>
  <c r="L1918" i="10"/>
  <c r="L1919" i="10"/>
  <c r="L1920" i="10"/>
  <c r="L1921" i="10"/>
  <c r="L1922" i="10"/>
  <c r="L1923" i="10"/>
  <c r="L1924" i="10"/>
  <c r="L1925" i="10"/>
  <c r="L1926" i="10"/>
  <c r="L1927" i="10"/>
  <c r="L1928" i="10"/>
  <c r="L1929" i="10"/>
  <c r="L1930" i="10"/>
  <c r="L1931" i="10"/>
  <c r="L1932" i="10"/>
  <c r="L1933" i="10"/>
  <c r="L1934" i="10"/>
  <c r="L1935" i="10"/>
  <c r="L1936" i="10"/>
  <c r="L1937" i="10"/>
  <c r="L1938" i="10"/>
  <c r="L1939" i="10"/>
  <c r="L1940" i="10"/>
  <c r="L1941" i="10"/>
  <c r="L1942" i="10"/>
  <c r="L1943" i="10"/>
  <c r="L1944" i="10"/>
  <c r="L1945" i="10"/>
  <c r="L1946" i="10"/>
  <c r="L1947" i="10"/>
  <c r="L1948" i="10"/>
  <c r="L1949" i="10"/>
  <c r="L1950" i="10"/>
  <c r="L1951" i="10"/>
  <c r="L1952" i="10"/>
  <c r="L1953" i="10"/>
  <c r="L1954" i="10"/>
  <c r="L1955" i="10"/>
  <c r="L1956" i="10"/>
  <c r="L1957" i="10"/>
  <c r="L1958" i="10"/>
  <c r="L1959" i="10"/>
  <c r="L1960" i="10"/>
  <c r="L1961" i="10"/>
  <c r="L1962" i="10"/>
  <c r="L1963" i="10"/>
  <c r="L1964" i="10"/>
  <c r="L1965" i="10"/>
  <c r="L1966" i="10"/>
  <c r="L1967" i="10"/>
  <c r="L1968" i="10"/>
  <c r="L1969" i="10"/>
  <c r="L1970" i="10"/>
  <c r="L1971" i="10"/>
  <c r="L1972" i="10"/>
  <c r="L1973" i="10"/>
  <c r="L1974" i="10"/>
  <c r="L1975" i="10"/>
  <c r="L1976" i="10"/>
  <c r="L1977" i="10"/>
  <c r="L1978" i="10"/>
  <c r="L1979" i="10"/>
  <c r="L1980" i="10"/>
  <c r="L1981" i="10"/>
  <c r="L1982" i="10"/>
  <c r="L1983" i="10"/>
  <c r="L1984" i="10"/>
  <c r="L1985" i="10"/>
  <c r="L1986" i="10"/>
  <c r="L1987" i="10"/>
  <c r="L1988" i="10"/>
  <c r="L1989" i="10"/>
  <c r="L1990" i="10"/>
  <c r="L1991" i="10"/>
  <c r="L1992" i="10"/>
  <c r="L1993" i="10"/>
  <c r="L1994" i="10"/>
  <c r="L1995" i="10"/>
  <c r="L1996" i="10"/>
  <c r="L1997" i="10"/>
  <c r="L1998" i="10"/>
  <c r="L1999" i="10"/>
  <c r="L2000" i="10"/>
  <c r="L2001" i="10"/>
  <c r="L2002" i="10"/>
  <c r="L2003" i="10"/>
  <c r="L2004" i="10"/>
  <c r="L2005" i="10"/>
  <c r="L2006" i="10"/>
  <c r="L2007" i="10"/>
  <c r="L2008" i="10"/>
  <c r="L2009" i="10"/>
  <c r="L2010" i="10"/>
  <c r="L2011" i="10"/>
  <c r="L2012" i="10"/>
  <c r="L2013" i="10"/>
  <c r="L2014" i="10"/>
  <c r="L2015" i="10"/>
  <c r="L2016" i="10"/>
  <c r="L2017" i="10"/>
  <c r="L2018" i="10"/>
  <c r="L2019" i="10"/>
  <c r="L2020" i="10"/>
  <c r="L2021" i="10"/>
  <c r="L2022" i="10"/>
  <c r="L2023" i="10"/>
  <c r="L2024" i="10"/>
  <c r="L2025" i="10"/>
  <c r="L2026" i="10"/>
  <c r="L2027" i="10"/>
  <c r="L2028" i="10"/>
  <c r="L2029" i="10"/>
  <c r="L2030" i="10"/>
  <c r="L2031" i="10"/>
  <c r="L2032" i="10"/>
  <c r="L2033" i="10"/>
  <c r="L2034" i="10"/>
  <c r="L2035" i="10"/>
  <c r="L2036" i="10"/>
  <c r="L2037" i="10"/>
  <c r="L2038" i="10"/>
  <c r="L2039" i="10"/>
  <c r="L2040" i="10"/>
  <c r="L2041" i="10"/>
  <c r="L2042" i="10"/>
  <c r="L2043" i="10"/>
  <c r="L2044" i="10"/>
  <c r="L2045" i="10"/>
  <c r="L2046" i="10"/>
  <c r="L2047" i="10"/>
  <c r="L2048" i="10"/>
  <c r="L2049" i="10"/>
  <c r="L2050" i="10"/>
  <c r="L2051" i="10"/>
  <c r="L2052" i="10"/>
  <c r="L2053" i="10"/>
  <c r="L2054" i="10"/>
  <c r="L2055" i="10"/>
  <c r="L2056" i="10"/>
  <c r="L2057" i="10"/>
  <c r="L2058" i="10"/>
  <c r="L2059" i="10"/>
  <c r="L2060" i="10"/>
  <c r="L2061" i="10"/>
  <c r="L2062" i="10"/>
  <c r="L2063" i="10"/>
  <c r="L2064" i="10"/>
  <c r="L2065" i="10"/>
  <c r="L2066" i="10"/>
  <c r="L2067" i="10"/>
  <c r="L2068" i="10"/>
  <c r="L2069" i="10"/>
  <c r="L2070" i="10"/>
  <c r="L2071" i="10"/>
  <c r="L2072" i="10"/>
  <c r="L2073" i="10"/>
  <c r="L2074" i="10"/>
  <c r="L2075" i="10"/>
  <c r="L2076" i="10"/>
  <c r="L2077" i="10"/>
  <c r="L2078" i="10"/>
  <c r="L2079" i="10"/>
  <c r="L2080" i="10"/>
  <c r="L2081" i="10"/>
  <c r="L2082" i="10"/>
  <c r="L2083" i="10"/>
  <c r="L2084" i="10"/>
  <c r="L2085" i="10"/>
  <c r="L2086" i="10"/>
  <c r="L2087" i="10"/>
  <c r="L2088" i="10"/>
  <c r="L2089" i="10"/>
  <c r="L2090" i="10"/>
  <c r="L2091" i="10"/>
  <c r="L2092" i="10"/>
  <c r="L2093" i="10"/>
  <c r="L2094" i="10"/>
  <c r="L2095" i="10"/>
  <c r="L2096" i="10"/>
  <c r="L2097" i="10"/>
  <c r="L2098" i="10"/>
  <c r="L2099" i="10"/>
  <c r="L2100" i="10"/>
  <c r="L2101" i="10"/>
  <c r="L2102" i="10"/>
  <c r="L2103" i="10"/>
  <c r="L2104" i="10"/>
  <c r="L2105" i="10"/>
  <c r="L2106" i="10"/>
  <c r="L2107" i="10"/>
  <c r="L2108" i="10"/>
  <c r="L2109" i="10"/>
  <c r="L2110" i="10"/>
  <c r="L2111" i="10"/>
  <c r="L2112" i="10"/>
  <c r="L2113" i="10"/>
  <c r="L2114" i="10"/>
  <c r="L2115" i="10"/>
  <c r="L2116" i="10"/>
  <c r="L2117" i="10"/>
  <c r="L2118" i="10"/>
  <c r="L2119" i="10"/>
  <c r="L2120" i="10"/>
  <c r="L2121" i="10"/>
  <c r="L2122" i="10"/>
  <c r="L2123" i="10"/>
  <c r="L2124" i="10"/>
  <c r="L2125" i="10"/>
  <c r="L2126" i="10"/>
  <c r="L2127" i="10"/>
  <c r="L2128" i="10"/>
  <c r="L2129" i="10"/>
  <c r="L2130" i="10"/>
  <c r="L2131" i="10"/>
  <c r="L2132" i="10"/>
  <c r="L2133" i="10"/>
  <c r="L2134" i="10"/>
  <c r="L2135" i="10"/>
  <c r="L2136" i="10"/>
  <c r="L2137" i="10"/>
  <c r="L2138" i="10"/>
  <c r="L2139" i="10"/>
  <c r="L2140" i="10"/>
  <c r="L2141" i="10"/>
  <c r="L2142" i="10"/>
  <c r="L2143" i="10"/>
  <c r="L2144" i="10"/>
  <c r="L2145" i="10"/>
  <c r="L2146" i="10"/>
  <c r="L2147" i="10"/>
  <c r="L2148" i="10"/>
  <c r="L2149" i="10"/>
  <c r="L2150" i="10"/>
  <c r="L2151" i="10"/>
  <c r="L2152" i="10"/>
  <c r="L2153" i="10"/>
  <c r="L2154" i="10"/>
  <c r="L2155" i="10"/>
  <c r="L2156" i="10"/>
  <c r="L2157" i="10"/>
  <c r="L2158" i="10"/>
  <c r="L2159" i="10"/>
  <c r="L2160" i="10"/>
  <c r="L2161" i="10"/>
  <c r="L2162" i="10"/>
  <c r="L2163" i="10"/>
  <c r="L2164" i="10"/>
  <c r="L2165" i="10"/>
  <c r="L2166" i="10"/>
  <c r="L2167" i="10"/>
  <c r="L2168" i="10"/>
  <c r="L2169" i="10"/>
  <c r="L2170" i="10"/>
  <c r="L2171" i="10"/>
  <c r="L2172" i="10"/>
  <c r="L2173" i="10"/>
  <c r="L2174" i="10"/>
  <c r="L2175" i="10"/>
  <c r="L2176" i="10"/>
  <c r="L2177" i="10"/>
  <c r="L2178" i="10"/>
  <c r="L2179" i="10"/>
  <c r="L2180" i="10"/>
  <c r="L2181" i="10"/>
  <c r="L2182" i="10"/>
  <c r="L2183" i="10"/>
  <c r="L2184" i="10"/>
  <c r="L2185" i="10"/>
  <c r="L2186" i="10"/>
  <c r="L2187" i="10"/>
  <c r="L2188" i="10"/>
  <c r="L2189" i="10"/>
  <c r="L2190" i="10"/>
  <c r="L2191" i="10"/>
  <c r="L2192" i="10"/>
  <c r="L2193" i="10"/>
  <c r="L2194" i="10"/>
  <c r="L2195" i="10"/>
  <c r="L2196" i="10"/>
  <c r="L2197" i="10"/>
  <c r="L2198" i="10"/>
  <c r="L2199" i="10"/>
  <c r="L2200" i="10"/>
  <c r="L2201" i="10"/>
  <c r="L2202" i="10"/>
  <c r="L2203" i="10"/>
  <c r="L2204" i="10"/>
  <c r="L2205" i="10"/>
  <c r="L2206" i="10"/>
  <c r="L2207" i="10"/>
  <c r="L2208" i="10"/>
  <c r="L2209" i="10"/>
  <c r="L2210" i="10"/>
  <c r="L2211" i="10"/>
  <c r="L2212" i="10"/>
  <c r="L2213" i="10"/>
  <c r="L2214" i="10"/>
  <c r="L2215" i="10"/>
  <c r="L2216" i="10"/>
  <c r="L2217" i="10"/>
  <c r="L2218" i="10"/>
  <c r="L2219" i="10"/>
  <c r="L2220" i="10"/>
  <c r="L2221" i="10"/>
  <c r="L2222" i="10"/>
  <c r="L2223" i="10"/>
  <c r="L2224" i="10"/>
  <c r="L2225" i="10"/>
  <c r="L2226" i="10"/>
  <c r="L2227" i="10"/>
  <c r="L2228" i="10"/>
  <c r="L2229" i="10"/>
  <c r="L2230" i="10"/>
  <c r="L2231" i="10"/>
  <c r="L2232" i="10"/>
  <c r="L2233" i="10"/>
  <c r="L2234" i="10"/>
  <c r="L2235" i="10"/>
  <c r="L2236" i="10"/>
  <c r="L2237" i="10"/>
  <c r="L2238" i="10"/>
  <c r="L2239" i="10"/>
  <c r="L2240" i="10"/>
  <c r="L2241" i="10"/>
  <c r="L2242" i="10"/>
  <c r="L2243" i="10"/>
  <c r="L2244" i="10"/>
  <c r="L2245" i="10"/>
  <c r="L2246" i="10"/>
  <c r="L2247" i="10"/>
  <c r="L2248" i="10"/>
  <c r="L2249" i="10"/>
  <c r="L2250" i="10"/>
  <c r="L2251" i="10"/>
  <c r="L2252" i="10"/>
  <c r="L2253" i="10"/>
  <c r="L2254" i="10"/>
  <c r="L2255" i="10"/>
  <c r="L2256" i="10"/>
  <c r="L2257" i="10"/>
  <c r="L2258" i="10"/>
  <c r="L2259" i="10"/>
  <c r="L2260" i="10"/>
  <c r="L2261" i="10"/>
  <c r="L2262" i="10"/>
  <c r="L2263" i="10"/>
  <c r="L2264" i="10"/>
  <c r="L2265" i="10"/>
  <c r="L2266" i="10"/>
  <c r="L2267" i="10"/>
  <c r="L2268" i="10"/>
  <c r="L2269" i="10"/>
  <c r="L2270" i="10"/>
  <c r="L2271" i="10"/>
  <c r="L2272" i="10"/>
  <c r="L2273" i="10"/>
  <c r="L2274" i="10"/>
  <c r="L2275" i="10"/>
  <c r="L2276" i="10"/>
  <c r="L2277" i="10"/>
  <c r="L2278" i="10"/>
  <c r="L2279" i="10"/>
  <c r="L2280" i="10"/>
  <c r="L2281" i="10"/>
  <c r="L2282" i="10"/>
  <c r="L2283" i="10"/>
  <c r="L2284" i="10"/>
  <c r="L2285" i="10"/>
  <c r="L2286" i="10"/>
  <c r="L2287" i="10"/>
  <c r="L2288" i="10"/>
  <c r="L2289" i="10"/>
  <c r="L2290" i="10"/>
  <c r="L2291" i="10"/>
  <c r="L2292" i="10"/>
  <c r="L2293" i="10"/>
  <c r="L2294" i="10"/>
  <c r="L2295" i="10"/>
  <c r="L2296" i="10"/>
  <c r="L2297" i="10"/>
  <c r="L2298" i="10"/>
  <c r="L2299" i="10"/>
  <c r="L2300" i="10"/>
  <c r="L2301" i="10"/>
  <c r="L2302" i="10"/>
  <c r="L2303" i="10"/>
  <c r="L2304" i="10"/>
  <c r="L2305" i="10"/>
  <c r="L2306" i="10"/>
  <c r="L2307" i="10"/>
  <c r="L2308" i="10"/>
  <c r="L2309" i="10"/>
  <c r="L2310" i="10"/>
  <c r="L2311" i="10"/>
  <c r="L2312" i="10"/>
  <c r="L2313" i="10"/>
  <c r="L2314" i="10"/>
  <c r="L2315" i="10"/>
  <c r="L2316" i="10"/>
  <c r="L2317" i="10"/>
  <c r="L2318" i="10"/>
  <c r="L2319" i="10"/>
  <c r="L2320" i="10"/>
  <c r="L2321" i="10"/>
  <c r="L2322" i="10"/>
  <c r="L2323" i="10"/>
  <c r="L2324" i="10"/>
  <c r="L2325" i="10"/>
  <c r="L2326" i="10"/>
  <c r="L2327" i="10"/>
  <c r="L2328" i="10"/>
  <c r="L2329" i="10"/>
  <c r="L2330" i="10"/>
  <c r="L2331" i="10"/>
  <c r="L2332" i="10"/>
  <c r="L2333" i="10"/>
  <c r="L2334" i="10"/>
  <c r="L2335" i="10"/>
  <c r="L2336" i="10"/>
  <c r="L2337" i="10"/>
  <c r="L2338" i="10"/>
  <c r="L2339" i="10"/>
  <c r="L2340" i="10"/>
  <c r="L2341" i="10"/>
  <c r="L2342" i="10"/>
  <c r="L2343" i="10"/>
  <c r="L2344" i="10"/>
  <c r="L2345" i="10"/>
  <c r="L2346" i="10"/>
  <c r="L2347" i="10"/>
  <c r="L2348" i="10"/>
  <c r="L2349" i="10"/>
  <c r="L2350" i="10"/>
  <c r="L2351" i="10"/>
  <c r="L2352" i="10"/>
  <c r="L2353" i="10"/>
  <c r="L2354" i="10"/>
  <c r="L2355" i="10"/>
  <c r="L2356" i="10"/>
  <c r="L2357" i="10"/>
  <c r="L2358" i="10"/>
  <c r="L2359" i="10"/>
  <c r="L2360" i="10"/>
  <c r="L2361" i="10"/>
  <c r="L2362" i="10"/>
  <c r="L2363" i="10"/>
  <c r="L2364" i="10"/>
  <c r="L2365" i="10"/>
  <c r="L2366" i="10"/>
  <c r="L2367" i="10"/>
  <c r="L2368" i="10"/>
  <c r="L2369" i="10"/>
  <c r="L2370" i="10"/>
  <c r="L2371" i="10"/>
  <c r="L2372" i="10"/>
  <c r="L2373" i="10"/>
  <c r="L2374" i="10"/>
  <c r="L2375" i="10"/>
  <c r="L2376" i="10"/>
  <c r="L2377" i="10"/>
  <c r="L2378" i="10"/>
  <c r="L2379" i="10"/>
  <c r="L2380" i="10"/>
  <c r="L2381" i="10"/>
  <c r="L2382" i="10"/>
  <c r="L2383" i="10"/>
  <c r="L2384" i="10"/>
  <c r="L2385" i="10"/>
  <c r="L2386" i="10"/>
  <c r="L2387" i="10"/>
  <c r="L2388" i="10"/>
  <c r="L2389" i="10"/>
  <c r="L2390" i="10"/>
  <c r="L2391" i="10"/>
  <c r="L2392" i="10"/>
  <c r="L2393" i="10"/>
  <c r="L2394" i="10"/>
  <c r="L2395" i="10"/>
  <c r="L2396" i="10"/>
  <c r="L2397" i="10"/>
  <c r="L2398" i="10"/>
  <c r="L2399" i="10"/>
  <c r="L2400" i="10"/>
  <c r="L2401" i="10"/>
  <c r="L2402" i="10"/>
  <c r="L2403" i="10"/>
  <c r="L2404" i="10"/>
  <c r="L2405" i="10"/>
  <c r="L2406" i="10"/>
  <c r="L2407" i="10"/>
  <c r="L2408" i="10"/>
  <c r="L2409" i="10"/>
  <c r="L2410" i="10"/>
  <c r="L2411" i="10"/>
  <c r="L2412" i="10"/>
  <c r="L2413" i="10"/>
  <c r="L2414" i="10"/>
  <c r="L2415" i="10"/>
  <c r="L2416" i="10"/>
  <c r="L2417" i="10"/>
  <c r="L2418" i="10"/>
  <c r="L2419" i="10"/>
  <c r="L2420" i="10"/>
  <c r="L2421" i="10"/>
  <c r="L2422" i="10"/>
  <c r="L2423" i="10"/>
  <c r="L2424" i="10"/>
  <c r="L2425" i="10"/>
  <c r="L2426" i="10"/>
  <c r="L2427" i="10"/>
  <c r="L2428" i="10"/>
  <c r="L2429" i="10"/>
  <c r="L2430" i="10"/>
  <c r="L2431" i="10"/>
  <c r="L2432" i="10"/>
  <c r="L2433" i="10"/>
  <c r="L2434" i="10"/>
  <c r="L2435" i="10"/>
  <c r="L2436" i="10"/>
  <c r="L2437" i="10"/>
  <c r="L2438" i="10"/>
  <c r="L2439" i="10"/>
  <c r="L2440" i="10"/>
  <c r="L2441" i="10"/>
  <c r="L2442" i="10"/>
  <c r="L2443" i="10"/>
  <c r="L2444" i="10"/>
  <c r="L2445" i="10"/>
  <c r="L2446" i="10"/>
  <c r="L2447" i="10"/>
  <c r="L2448" i="10"/>
  <c r="L2449" i="10"/>
  <c r="L2450" i="10"/>
  <c r="L2451" i="10"/>
  <c r="L2452" i="10"/>
  <c r="L2453" i="10"/>
  <c r="L2454" i="10"/>
  <c r="L2455" i="10"/>
  <c r="L2456" i="10"/>
  <c r="L2457" i="10"/>
  <c r="L2458" i="10"/>
  <c r="L2459" i="10"/>
  <c r="L2460" i="10"/>
  <c r="L2461" i="10"/>
  <c r="L2462" i="10"/>
  <c r="L2463" i="10"/>
  <c r="L2464" i="10"/>
  <c r="L2465" i="10"/>
  <c r="L2466" i="10"/>
  <c r="L2467" i="10"/>
  <c r="L2468" i="10"/>
  <c r="L2469" i="10"/>
  <c r="L2470" i="10"/>
  <c r="L2471" i="10"/>
  <c r="L2472" i="10"/>
  <c r="L2473" i="10"/>
  <c r="L2474" i="10"/>
  <c r="L2475" i="10"/>
  <c r="L2476" i="10"/>
  <c r="L2477" i="10"/>
  <c r="L2478" i="10"/>
  <c r="L2479" i="10"/>
  <c r="L2480" i="10"/>
  <c r="L2481" i="10"/>
  <c r="L2482" i="10"/>
  <c r="L2483" i="10"/>
  <c r="L2484" i="10"/>
  <c r="L2485" i="10"/>
  <c r="L2486" i="10"/>
  <c r="L2487" i="10"/>
  <c r="L2488" i="10"/>
  <c r="L2489" i="10"/>
  <c r="L2490" i="10"/>
  <c r="L2491" i="10"/>
  <c r="L2492" i="10"/>
  <c r="L2493" i="10"/>
  <c r="L2494" i="10"/>
  <c r="L2495" i="10"/>
  <c r="L2496" i="10"/>
  <c r="L2497" i="10"/>
  <c r="L2498" i="10"/>
  <c r="L2499" i="10"/>
  <c r="L2500" i="10"/>
  <c r="L2501" i="10"/>
  <c r="L2502" i="10"/>
  <c r="L2503" i="10"/>
  <c r="L2504" i="10"/>
  <c r="L2505" i="10"/>
  <c r="L2506" i="10"/>
  <c r="L2507" i="10"/>
  <c r="L2508" i="10"/>
  <c r="L2509" i="10"/>
  <c r="L2510" i="10"/>
  <c r="L2511" i="10"/>
  <c r="L2512" i="10"/>
  <c r="L2513" i="10"/>
  <c r="L2514" i="10"/>
  <c r="L2515" i="10"/>
  <c r="L2516" i="10"/>
  <c r="L2517" i="10"/>
  <c r="L2518" i="10"/>
  <c r="L2519" i="10"/>
  <c r="L2520" i="10"/>
  <c r="L2521" i="10"/>
  <c r="L2522" i="10"/>
  <c r="L2523" i="10"/>
  <c r="L2524" i="10"/>
  <c r="L2525" i="10"/>
  <c r="L2526" i="10"/>
  <c r="L2527" i="10"/>
  <c r="L2528" i="10"/>
  <c r="L2529" i="10"/>
  <c r="L2530" i="10"/>
  <c r="L2531" i="10"/>
  <c r="L2532" i="10"/>
  <c r="L2533" i="10"/>
  <c r="L2534" i="10"/>
  <c r="L2535" i="10"/>
  <c r="L2536" i="10"/>
  <c r="L2537" i="10"/>
  <c r="L2538" i="10"/>
  <c r="L2539" i="10"/>
  <c r="L2540" i="10"/>
  <c r="L2541" i="10"/>
  <c r="L2542" i="10"/>
  <c r="L2543" i="10"/>
  <c r="L2544" i="10"/>
  <c r="L2545" i="10"/>
  <c r="L2546" i="10"/>
  <c r="L2547" i="10"/>
  <c r="L2548" i="10"/>
  <c r="L2549" i="10"/>
  <c r="L2550" i="10"/>
  <c r="L2551" i="10"/>
  <c r="L2552" i="10"/>
  <c r="L2553" i="10"/>
  <c r="L2554" i="10"/>
  <c r="L2555" i="10"/>
  <c r="L2556" i="10"/>
  <c r="L2557" i="10"/>
  <c r="L2558" i="10"/>
  <c r="L2559" i="10"/>
  <c r="L2560" i="10"/>
  <c r="L2561" i="10"/>
  <c r="L2562" i="10"/>
  <c r="L2563" i="10"/>
  <c r="L2564" i="10"/>
  <c r="L2565" i="10"/>
  <c r="L2566" i="10"/>
  <c r="L2567" i="10"/>
  <c r="L2568" i="10"/>
  <c r="L2569" i="10"/>
  <c r="L2570" i="10"/>
  <c r="L2571" i="10"/>
  <c r="L2572" i="10"/>
  <c r="L2573" i="10"/>
  <c r="L2574" i="10"/>
  <c r="L2575" i="10"/>
  <c r="L2576" i="10"/>
  <c r="L2577" i="10"/>
  <c r="L2578" i="10"/>
  <c r="L2579" i="10"/>
  <c r="L2580" i="10"/>
  <c r="L2581" i="10"/>
  <c r="L2582" i="10"/>
  <c r="L2583" i="10"/>
  <c r="L2584" i="10"/>
  <c r="L2585" i="10"/>
  <c r="L2586" i="10"/>
  <c r="L2587" i="10"/>
  <c r="L2588" i="10"/>
  <c r="L2589" i="10"/>
  <c r="L2590" i="10"/>
  <c r="L2591" i="10"/>
  <c r="L2592" i="10"/>
  <c r="L2593" i="10"/>
  <c r="L2594" i="10"/>
  <c r="L2595" i="10"/>
  <c r="L2596" i="10"/>
  <c r="L2597" i="10"/>
  <c r="L2598" i="10"/>
  <c r="L2599" i="10"/>
  <c r="L2600" i="10"/>
  <c r="L2601" i="10"/>
  <c r="L2602" i="10"/>
  <c r="L2603" i="10"/>
  <c r="L2604" i="10"/>
  <c r="L2605" i="10"/>
  <c r="L2606" i="10"/>
  <c r="L2607" i="10"/>
  <c r="L2608" i="10"/>
  <c r="L2609" i="10"/>
  <c r="L2610" i="10"/>
  <c r="L2611" i="10"/>
  <c r="L2612" i="10"/>
  <c r="L2613" i="10"/>
  <c r="L2614" i="10"/>
  <c r="L2615" i="10"/>
  <c r="L2616" i="10"/>
  <c r="L2617" i="10"/>
  <c r="L2618" i="10"/>
  <c r="L2619" i="10"/>
  <c r="L2620" i="10"/>
  <c r="L2621" i="10"/>
  <c r="L2622" i="10"/>
  <c r="L2623" i="10"/>
  <c r="L2624" i="10"/>
  <c r="L2625" i="10"/>
  <c r="L2626" i="10"/>
  <c r="L2627" i="10"/>
  <c r="L2628" i="10"/>
  <c r="L2629" i="10"/>
  <c r="L2630" i="10"/>
  <c r="L2631" i="10"/>
  <c r="L2632" i="10"/>
  <c r="L2633" i="10"/>
  <c r="L2634" i="10"/>
  <c r="L2635" i="10"/>
  <c r="L2636" i="10"/>
  <c r="L2637" i="10"/>
  <c r="L2638" i="10"/>
  <c r="L2639" i="10"/>
  <c r="L2640" i="10"/>
  <c r="L2641" i="10"/>
  <c r="L2642" i="10"/>
  <c r="L2643" i="10"/>
  <c r="L2644" i="10"/>
  <c r="L2645" i="10"/>
  <c r="L2646" i="10"/>
  <c r="L2647" i="10"/>
  <c r="L2648" i="10"/>
  <c r="L2649" i="10"/>
  <c r="L2650" i="10"/>
  <c r="L2651" i="10"/>
  <c r="L2652" i="10"/>
  <c r="L2653" i="10"/>
  <c r="L2654" i="10"/>
  <c r="L2655" i="10"/>
  <c r="L2656" i="10"/>
  <c r="L2657" i="10"/>
  <c r="L2658" i="10"/>
  <c r="L2659" i="10"/>
  <c r="L2660" i="10"/>
  <c r="L2661" i="10"/>
  <c r="L2662" i="10"/>
  <c r="L2663" i="10"/>
  <c r="L2664" i="10"/>
  <c r="L2665" i="10"/>
  <c r="L2666" i="10"/>
  <c r="L2667" i="10"/>
  <c r="L2668" i="10"/>
  <c r="L2669" i="10"/>
  <c r="L2670" i="10"/>
  <c r="L2671" i="10"/>
  <c r="L2672" i="10"/>
  <c r="L2673" i="10"/>
  <c r="L2674" i="10"/>
  <c r="L2675" i="10"/>
  <c r="L2676" i="10"/>
  <c r="L2677" i="10"/>
  <c r="L2678" i="10"/>
  <c r="L2679" i="10"/>
  <c r="L2680" i="10"/>
  <c r="L2681" i="10"/>
  <c r="L2682" i="10"/>
  <c r="L2683" i="10"/>
  <c r="L2684" i="10"/>
  <c r="L2685" i="10"/>
  <c r="L2686" i="10"/>
  <c r="L2687" i="10"/>
  <c r="L2688" i="10"/>
  <c r="L2689" i="10"/>
  <c r="L2690" i="10"/>
  <c r="L2691" i="10"/>
  <c r="L2692" i="10"/>
  <c r="L2693" i="10"/>
  <c r="L2694" i="10"/>
  <c r="L2695" i="10"/>
  <c r="L2696" i="10"/>
  <c r="L2697" i="10"/>
  <c r="L2698" i="10"/>
  <c r="L2699" i="10"/>
  <c r="L2700" i="10"/>
  <c r="L2701" i="10"/>
  <c r="L2702" i="10"/>
  <c r="L2703" i="10"/>
  <c r="L2704" i="10"/>
  <c r="L2705" i="10"/>
  <c r="L2706" i="10"/>
  <c r="L2707" i="10"/>
  <c r="L2708" i="10"/>
  <c r="L2709" i="10"/>
  <c r="L2710" i="10"/>
  <c r="L2711" i="10"/>
  <c r="L2712" i="10"/>
  <c r="L2713" i="10"/>
  <c r="L2714" i="10"/>
  <c r="L2715" i="10"/>
  <c r="L2716" i="10"/>
  <c r="L2717" i="10"/>
  <c r="L2718" i="10"/>
  <c r="L2719" i="10"/>
  <c r="L2720" i="10"/>
  <c r="L2721" i="10"/>
  <c r="L2722" i="10"/>
  <c r="L2723" i="10"/>
  <c r="L2724" i="10"/>
  <c r="L2725" i="10"/>
  <c r="L2726" i="10"/>
  <c r="L2727" i="10"/>
  <c r="L2728" i="10"/>
  <c r="L2729" i="10"/>
  <c r="L2730" i="10"/>
  <c r="L2731" i="10"/>
  <c r="L2732" i="10"/>
  <c r="L2733" i="10"/>
  <c r="L2734" i="10"/>
  <c r="L2735" i="10"/>
  <c r="L2736" i="10"/>
  <c r="L2737" i="10"/>
  <c r="L2738" i="10"/>
  <c r="L2739" i="10"/>
  <c r="L2740" i="10"/>
  <c r="L2741" i="10"/>
  <c r="L2742" i="10"/>
  <c r="L2743" i="10"/>
  <c r="L2744" i="10"/>
  <c r="L2745" i="10"/>
  <c r="L2746" i="10"/>
  <c r="L2747" i="10"/>
  <c r="L2748" i="10"/>
  <c r="L2749" i="10"/>
  <c r="L2750" i="10"/>
  <c r="L2751" i="10"/>
  <c r="L2752" i="10"/>
  <c r="L2753" i="10"/>
  <c r="L2754" i="10"/>
  <c r="L2755" i="10"/>
  <c r="L2756" i="10"/>
  <c r="L2757" i="10"/>
  <c r="L2758" i="10"/>
  <c r="L2759" i="10"/>
  <c r="L2760" i="10"/>
  <c r="L2761" i="10"/>
  <c r="L2762" i="10"/>
  <c r="L2763" i="10"/>
  <c r="L2764" i="10"/>
  <c r="L2765" i="10"/>
  <c r="L2766" i="10"/>
  <c r="L2767" i="10"/>
  <c r="L2768" i="10"/>
  <c r="L2769" i="10"/>
  <c r="L2770" i="10"/>
  <c r="L2771" i="10"/>
  <c r="L2772" i="10"/>
  <c r="L2773" i="10"/>
  <c r="L2774" i="10"/>
  <c r="L2775" i="10"/>
  <c r="L2776" i="10"/>
  <c r="L2777" i="10"/>
  <c r="L2778" i="10"/>
  <c r="L2779" i="10"/>
  <c r="L2780" i="10"/>
  <c r="L2781" i="10"/>
  <c r="L2782" i="10"/>
  <c r="L2783" i="10"/>
  <c r="L2784" i="10"/>
  <c r="L2785" i="10"/>
  <c r="L2786" i="10"/>
  <c r="L2787" i="10"/>
  <c r="L2788" i="10"/>
  <c r="L2789" i="10"/>
  <c r="L2790" i="10"/>
  <c r="L2791" i="10"/>
  <c r="L2792" i="10"/>
  <c r="L2793" i="10"/>
  <c r="L2794" i="10"/>
  <c r="L2795" i="10"/>
  <c r="L2796" i="10"/>
  <c r="L2797" i="10"/>
  <c r="L2798" i="10"/>
  <c r="L2799" i="10"/>
  <c r="L2800" i="10"/>
  <c r="L2801" i="10"/>
  <c r="L2802" i="10"/>
  <c r="L2803" i="10"/>
  <c r="L2804" i="10"/>
  <c r="L2805" i="10"/>
  <c r="L2806" i="10"/>
  <c r="L2807" i="10"/>
  <c r="L2808" i="10"/>
  <c r="L2809" i="10"/>
  <c r="L2810" i="10"/>
  <c r="L2811" i="10"/>
  <c r="L2812" i="10"/>
  <c r="L2813" i="10"/>
  <c r="L2814" i="10"/>
  <c r="L2815" i="10"/>
  <c r="L2816" i="10"/>
  <c r="L2817" i="10"/>
  <c r="L2818" i="10"/>
  <c r="L2819" i="10"/>
  <c r="L2820" i="10"/>
  <c r="L2821" i="10"/>
  <c r="L2822" i="10"/>
  <c r="L2823" i="10"/>
  <c r="L2824" i="10"/>
  <c r="L2825" i="10"/>
  <c r="L2826" i="10"/>
  <c r="L2827" i="10"/>
  <c r="L2828" i="10"/>
  <c r="L2829" i="10"/>
  <c r="L2830" i="10"/>
  <c r="L2831" i="10"/>
  <c r="L2832" i="10"/>
  <c r="L2833" i="10"/>
  <c r="L2834" i="10"/>
  <c r="L2835" i="10"/>
  <c r="L2836" i="10"/>
  <c r="L2837" i="10"/>
  <c r="L2838" i="10"/>
  <c r="L2839" i="10"/>
  <c r="L2840" i="10"/>
  <c r="L2841" i="10"/>
  <c r="L2842" i="10"/>
  <c r="L2843" i="10"/>
  <c r="L2844" i="10"/>
  <c r="L2845" i="10"/>
  <c r="L2846" i="10"/>
  <c r="L2847" i="10"/>
  <c r="L2848" i="10"/>
  <c r="L2849" i="10"/>
  <c r="L2850" i="10"/>
  <c r="L2851" i="10"/>
  <c r="L2852" i="10"/>
  <c r="L2853" i="10"/>
  <c r="L2854" i="10"/>
  <c r="L2855" i="10"/>
  <c r="L2856" i="10"/>
  <c r="L2857" i="10"/>
  <c r="L2858" i="10"/>
  <c r="L2859" i="10"/>
  <c r="L2860" i="10"/>
  <c r="L2861" i="10"/>
  <c r="L2862" i="10"/>
  <c r="L2863" i="10"/>
  <c r="L2864" i="10"/>
  <c r="L2865" i="10"/>
  <c r="L2866" i="10"/>
  <c r="L2867" i="10"/>
  <c r="L2868" i="10"/>
  <c r="L2869" i="10"/>
  <c r="L2870" i="10"/>
  <c r="L2871" i="10"/>
  <c r="L2872" i="10"/>
  <c r="L2873" i="10"/>
  <c r="L2874" i="10"/>
  <c r="L2875" i="10"/>
  <c r="L2876" i="10"/>
  <c r="L2877" i="10"/>
  <c r="L2878" i="10"/>
  <c r="L2879" i="10"/>
  <c r="L2880" i="10"/>
  <c r="L2881" i="10"/>
  <c r="L2882" i="10"/>
  <c r="L2883" i="10"/>
  <c r="L2884" i="10"/>
  <c r="L2885" i="10"/>
  <c r="L2886" i="10"/>
  <c r="L2887" i="10"/>
  <c r="L2888" i="10"/>
  <c r="L2889" i="10"/>
  <c r="L2890" i="10"/>
  <c r="L2891" i="10"/>
  <c r="L2892" i="10"/>
  <c r="L2893" i="10"/>
  <c r="L2894" i="10"/>
  <c r="L2895" i="10"/>
  <c r="L2896" i="10"/>
  <c r="L2897" i="10"/>
  <c r="L2898" i="10"/>
  <c r="L2899" i="10"/>
  <c r="L2900" i="10"/>
  <c r="L2901" i="10"/>
  <c r="L2902" i="10"/>
  <c r="L2903" i="10"/>
  <c r="L2904" i="10"/>
  <c r="L2905" i="10"/>
  <c r="L2906" i="10"/>
  <c r="L2907" i="10"/>
  <c r="L2908" i="10"/>
  <c r="L2909" i="10"/>
  <c r="L2910" i="10"/>
  <c r="L2911" i="10"/>
  <c r="L2912" i="10"/>
  <c r="L2913" i="10"/>
  <c r="L2914" i="10"/>
  <c r="L2915" i="10"/>
  <c r="L2916" i="10"/>
  <c r="L2917" i="10"/>
  <c r="L2918" i="10"/>
  <c r="L2919" i="10"/>
  <c r="L2920" i="10"/>
  <c r="L2921" i="10"/>
  <c r="L2922" i="10"/>
  <c r="L2923" i="10"/>
  <c r="L2924" i="10"/>
  <c r="L2925" i="10"/>
  <c r="L2926" i="10"/>
  <c r="L2927" i="10"/>
  <c r="L2928" i="10"/>
  <c r="L2929" i="10"/>
  <c r="L2930" i="10"/>
  <c r="L2931" i="10"/>
  <c r="L2932" i="10"/>
  <c r="L2933" i="10"/>
  <c r="L2934" i="10"/>
  <c r="L2935" i="10"/>
  <c r="L2936" i="10"/>
  <c r="L2937" i="10"/>
  <c r="L2938" i="10"/>
  <c r="L2939" i="10"/>
  <c r="L2940" i="10"/>
  <c r="L2941" i="10"/>
  <c r="L2942" i="10"/>
  <c r="L2943" i="10"/>
  <c r="L2944" i="10"/>
  <c r="L2945" i="10"/>
  <c r="L2946" i="10"/>
  <c r="L2947" i="10"/>
  <c r="L2948" i="10"/>
  <c r="L2949" i="10"/>
  <c r="L2950" i="10"/>
  <c r="L2951" i="10"/>
  <c r="L2952" i="10"/>
  <c r="L2953" i="10"/>
  <c r="L2954" i="10"/>
  <c r="L2955" i="10"/>
  <c r="L2956" i="10"/>
  <c r="L2957" i="10"/>
  <c r="L2958" i="10"/>
  <c r="L2959" i="10"/>
  <c r="L2960" i="10"/>
  <c r="L2961" i="10"/>
  <c r="L2962" i="10"/>
  <c r="L2963" i="10"/>
  <c r="L2964" i="10"/>
  <c r="L2965" i="10"/>
  <c r="L2966" i="10"/>
  <c r="L2967" i="10"/>
  <c r="L2968" i="10"/>
  <c r="L2969" i="10"/>
  <c r="L2970" i="10"/>
  <c r="L2971" i="10"/>
  <c r="L2972" i="10"/>
  <c r="L2973" i="10"/>
  <c r="L2974" i="10"/>
  <c r="L2975" i="10"/>
  <c r="L2976" i="10"/>
  <c r="L2977" i="10"/>
  <c r="L2978" i="10"/>
  <c r="L2979" i="10"/>
  <c r="L2980" i="10"/>
  <c r="L2981" i="10"/>
  <c r="L2982" i="10"/>
  <c r="L2983" i="10"/>
  <c r="L2984" i="10"/>
  <c r="L2985" i="10"/>
  <c r="L2986" i="10"/>
  <c r="L2987" i="10"/>
  <c r="L2988" i="10"/>
  <c r="L2989" i="10"/>
  <c r="L2990" i="10"/>
  <c r="L2991" i="10"/>
  <c r="L2992" i="10"/>
  <c r="L2993" i="10"/>
  <c r="L2994" i="10"/>
  <c r="L2995" i="10"/>
  <c r="L2996" i="10"/>
  <c r="L2997" i="10"/>
  <c r="L2998" i="10"/>
  <c r="L2999" i="10"/>
  <c r="L3000" i="10"/>
  <c r="L3001" i="10"/>
  <c r="L3002" i="10"/>
  <c r="L3003" i="10"/>
  <c r="L3004" i="10"/>
  <c r="L3005" i="10"/>
  <c r="L3006" i="10"/>
  <c r="L3007" i="10"/>
  <c r="L3008" i="10"/>
  <c r="L3009" i="10"/>
  <c r="L3010" i="10"/>
  <c r="L3011" i="10"/>
  <c r="L3012" i="10"/>
  <c r="L3013" i="10"/>
  <c r="L3014" i="10"/>
  <c r="L3015" i="10"/>
  <c r="L3016" i="10"/>
  <c r="L3017" i="10"/>
  <c r="L3018" i="10"/>
  <c r="L3019" i="10"/>
  <c r="L3020" i="10"/>
  <c r="L3021" i="10"/>
  <c r="L3022" i="10"/>
  <c r="L3023" i="10"/>
  <c r="L3024" i="10"/>
  <c r="L3025" i="10"/>
  <c r="L3026" i="10"/>
  <c r="L3027" i="10"/>
  <c r="L3028" i="10"/>
  <c r="L3029" i="10"/>
  <c r="L3030" i="10"/>
  <c r="L3031" i="10"/>
  <c r="L3032" i="10"/>
  <c r="L3033" i="10"/>
  <c r="L3034" i="10"/>
  <c r="L3035" i="10"/>
  <c r="L3036" i="10"/>
  <c r="L3037" i="10"/>
  <c r="L3038" i="10"/>
  <c r="L3039" i="10"/>
  <c r="L3040" i="10"/>
  <c r="L3041" i="10"/>
  <c r="L3042" i="10"/>
  <c r="L3043" i="10"/>
  <c r="L3044" i="10"/>
  <c r="L3045" i="10"/>
  <c r="L3046" i="10"/>
  <c r="L3047" i="10"/>
  <c r="L3048" i="10"/>
  <c r="L3049" i="10"/>
  <c r="L3050" i="10"/>
  <c r="L3051" i="10"/>
  <c r="L3052" i="10"/>
  <c r="L3053" i="10"/>
  <c r="L3054" i="10"/>
  <c r="L3055" i="10"/>
  <c r="L3056" i="10"/>
  <c r="L3057" i="10"/>
  <c r="L3058" i="10"/>
  <c r="L3059" i="10"/>
  <c r="L3060" i="10"/>
  <c r="L3061" i="10"/>
  <c r="L3062" i="10"/>
  <c r="L3063" i="10"/>
  <c r="L3064" i="10"/>
  <c r="L3065" i="10"/>
  <c r="L3066" i="10"/>
  <c r="L3067" i="10"/>
  <c r="L3068" i="10"/>
  <c r="L3069" i="10"/>
  <c r="L3070" i="10"/>
  <c r="L3071" i="10"/>
  <c r="L3072" i="10"/>
  <c r="L3073" i="10"/>
  <c r="L3074" i="10"/>
  <c r="L3075" i="10"/>
  <c r="L3076" i="10"/>
  <c r="L3077" i="10"/>
  <c r="L3078" i="10"/>
  <c r="L3079" i="10"/>
  <c r="L3080" i="10"/>
  <c r="L3081" i="10"/>
  <c r="L3082" i="10"/>
  <c r="L3083" i="10"/>
  <c r="L3084" i="10"/>
  <c r="L3085" i="10"/>
  <c r="L3086" i="10"/>
  <c r="L3087" i="10"/>
  <c r="L3088" i="10"/>
  <c r="L3089" i="10"/>
  <c r="L3090" i="10"/>
  <c r="L3091" i="10"/>
  <c r="L3092" i="10"/>
  <c r="L3093" i="10"/>
  <c r="L3094" i="10"/>
  <c r="L3095" i="10"/>
  <c r="L3096" i="10"/>
  <c r="L3097" i="10"/>
  <c r="L3098" i="10"/>
  <c r="L3099" i="10"/>
  <c r="L3100" i="10"/>
  <c r="L3101" i="10"/>
  <c r="L3102" i="10"/>
  <c r="L3103" i="10"/>
  <c r="L3104" i="10"/>
  <c r="L3105" i="10"/>
  <c r="L3106" i="10"/>
  <c r="L3107" i="10"/>
  <c r="L3108" i="10"/>
  <c r="L3109" i="10"/>
  <c r="L3110" i="10"/>
  <c r="L3111" i="10"/>
  <c r="L3112" i="10"/>
  <c r="L3113" i="10"/>
  <c r="L3114" i="10"/>
  <c r="L3115" i="10"/>
  <c r="L3116" i="10"/>
  <c r="L3117" i="10"/>
  <c r="L3118" i="10"/>
  <c r="L3119" i="10"/>
  <c r="L3120" i="10"/>
  <c r="L3121" i="10"/>
  <c r="L3122" i="10"/>
  <c r="L3123" i="10"/>
  <c r="L3124" i="10"/>
  <c r="L3125" i="10"/>
  <c r="L3126" i="10"/>
  <c r="L3127" i="10"/>
  <c r="L3128" i="10"/>
  <c r="L3129" i="10"/>
  <c r="L3130" i="10"/>
  <c r="L3131" i="10"/>
  <c r="L3132" i="10"/>
  <c r="L3133" i="10"/>
  <c r="L3134" i="10"/>
  <c r="L3135" i="10"/>
  <c r="L3136" i="10"/>
  <c r="L3137" i="10"/>
  <c r="L3138" i="10"/>
  <c r="L3139" i="10"/>
  <c r="L3140" i="10"/>
  <c r="L3141" i="10"/>
  <c r="L3142" i="10"/>
  <c r="L3143" i="10"/>
  <c r="L3144" i="10"/>
  <c r="L3145" i="10"/>
  <c r="L3146" i="10"/>
  <c r="L3147" i="10"/>
  <c r="L3148" i="10"/>
  <c r="L3149" i="10"/>
  <c r="L3150" i="10"/>
  <c r="L3151" i="10"/>
  <c r="L3152" i="10"/>
  <c r="L3153" i="10"/>
  <c r="L3154" i="10"/>
  <c r="L3155" i="10"/>
  <c r="L3156" i="10"/>
  <c r="L3157" i="10"/>
  <c r="L3158" i="10"/>
  <c r="L3159" i="10"/>
  <c r="L3160" i="10"/>
  <c r="L3161" i="10"/>
  <c r="L3162" i="10"/>
  <c r="L3163" i="10"/>
  <c r="L3164" i="10"/>
  <c r="L3165" i="10"/>
  <c r="L3166" i="10"/>
  <c r="L3167" i="10"/>
  <c r="L3168" i="10"/>
  <c r="L3169" i="10"/>
  <c r="L3170" i="10"/>
  <c r="L3171" i="10"/>
  <c r="L3172" i="10"/>
  <c r="L3173" i="10"/>
  <c r="L3174" i="10"/>
  <c r="L3175" i="10"/>
  <c r="L3176" i="10"/>
  <c r="L3177" i="10"/>
  <c r="L3178" i="10"/>
  <c r="L3179" i="10"/>
  <c r="L3180" i="10"/>
  <c r="L3181" i="10"/>
  <c r="L3182" i="10"/>
  <c r="L3183" i="10"/>
  <c r="L3184" i="10"/>
  <c r="L3185" i="10"/>
  <c r="L3186" i="10"/>
  <c r="L3187" i="10"/>
  <c r="L3188" i="10"/>
  <c r="L3189" i="10"/>
  <c r="L3190" i="10"/>
  <c r="L3191" i="10"/>
  <c r="L3192" i="10"/>
  <c r="L3193" i="10"/>
  <c r="L3194" i="10"/>
  <c r="L3195" i="10"/>
  <c r="L3196" i="10"/>
  <c r="L3197" i="10"/>
  <c r="L3198" i="10"/>
  <c r="L3199" i="10"/>
  <c r="L3200" i="10"/>
  <c r="L3201" i="10"/>
  <c r="L3202" i="10"/>
  <c r="L3203" i="10"/>
  <c r="L3204" i="10"/>
  <c r="L3205" i="10"/>
  <c r="L3206" i="10"/>
  <c r="L3207" i="10"/>
  <c r="L3208" i="10"/>
  <c r="L3209" i="10"/>
  <c r="L3210" i="10"/>
  <c r="L3211" i="10"/>
  <c r="L3212" i="10"/>
  <c r="L3213" i="10"/>
  <c r="L3214" i="10"/>
  <c r="L3215" i="10"/>
  <c r="L3216" i="10"/>
  <c r="L3217" i="10"/>
  <c r="L3218" i="10"/>
  <c r="L3219" i="10"/>
  <c r="L3220" i="10"/>
  <c r="L3221" i="10"/>
  <c r="L3222" i="10"/>
  <c r="L3223" i="10"/>
  <c r="L3224" i="10"/>
  <c r="L3225" i="10"/>
  <c r="L3226" i="10"/>
  <c r="L3227" i="10"/>
  <c r="L3228" i="10"/>
  <c r="L3229" i="10"/>
  <c r="L3230" i="10"/>
  <c r="L3231" i="10"/>
  <c r="L3232" i="10"/>
  <c r="L3233" i="10"/>
  <c r="L3234" i="10"/>
  <c r="L3235" i="10"/>
  <c r="L3236" i="10"/>
  <c r="L3237" i="10"/>
  <c r="L3238" i="10"/>
  <c r="L3239" i="10"/>
  <c r="L3240" i="10"/>
  <c r="L3241" i="10"/>
  <c r="L3242" i="10"/>
  <c r="L3243" i="10"/>
  <c r="L3244" i="10"/>
  <c r="L3245" i="10"/>
  <c r="L3246" i="10"/>
  <c r="L3247" i="10"/>
  <c r="L3248" i="10"/>
  <c r="L3249" i="10"/>
  <c r="L3250" i="10"/>
  <c r="L3251" i="10"/>
  <c r="L3252" i="10"/>
  <c r="L3253" i="10"/>
  <c r="L3254" i="10"/>
  <c r="L3255" i="10"/>
  <c r="L3256" i="10"/>
  <c r="L3257" i="10"/>
  <c r="L3258" i="10"/>
  <c r="L3259" i="10"/>
  <c r="L3260" i="10"/>
  <c r="L3261" i="10"/>
  <c r="L3262" i="10"/>
  <c r="L3263" i="10"/>
  <c r="L3264" i="10"/>
  <c r="L3265" i="10"/>
  <c r="L3266" i="10"/>
  <c r="L3267" i="10"/>
  <c r="L3268" i="10"/>
  <c r="L3269" i="10"/>
  <c r="L3270" i="10"/>
  <c r="L3271" i="10"/>
  <c r="L3272" i="10"/>
  <c r="L3273" i="10"/>
  <c r="L3274" i="10"/>
  <c r="L3275" i="10"/>
  <c r="L3276" i="10"/>
  <c r="L3277" i="10"/>
  <c r="L3278" i="10"/>
  <c r="L3279" i="10"/>
  <c r="L3280" i="10"/>
  <c r="L3281" i="10"/>
  <c r="L3282" i="10"/>
  <c r="L3283" i="10"/>
  <c r="L3284" i="10"/>
  <c r="L3285" i="10"/>
  <c r="L3286" i="10"/>
  <c r="L3287" i="10"/>
  <c r="L3288" i="10"/>
  <c r="L3289" i="10"/>
  <c r="L3290" i="10"/>
  <c r="L3291" i="10"/>
  <c r="L3292" i="10"/>
  <c r="L3293" i="10"/>
  <c r="L3294" i="10"/>
  <c r="L3295" i="10"/>
  <c r="L3296" i="10"/>
  <c r="L3297" i="10"/>
  <c r="L3298" i="10"/>
  <c r="L3299" i="10"/>
  <c r="L3300" i="10"/>
  <c r="L3301" i="10"/>
  <c r="L3302" i="10"/>
  <c r="L3303" i="10"/>
  <c r="L3304" i="10"/>
  <c r="L3305" i="10"/>
  <c r="L3306" i="10"/>
  <c r="L3307" i="10"/>
  <c r="L3308" i="10"/>
  <c r="L3309" i="10"/>
  <c r="L3310" i="10"/>
  <c r="L3311" i="10"/>
  <c r="L3312" i="10"/>
  <c r="L3313" i="10"/>
  <c r="L3314" i="10"/>
  <c r="L3315" i="10"/>
  <c r="L3316" i="10"/>
  <c r="L3317" i="10"/>
  <c r="L3318" i="10"/>
  <c r="L3319" i="10"/>
  <c r="L3320" i="10"/>
  <c r="L3321" i="10"/>
  <c r="L3322" i="10"/>
  <c r="L3323" i="10"/>
  <c r="L3324" i="10"/>
  <c r="L3325" i="10"/>
  <c r="L3326" i="10"/>
  <c r="L3327" i="10"/>
  <c r="L3328" i="10"/>
  <c r="L3329" i="10"/>
  <c r="L3330" i="10"/>
  <c r="L3331" i="10"/>
  <c r="L3332" i="10"/>
  <c r="L3333" i="10"/>
  <c r="L3334" i="10"/>
  <c r="L3335" i="10"/>
  <c r="L3336" i="10"/>
  <c r="L3337" i="10"/>
  <c r="L3338" i="10"/>
  <c r="L3339" i="10"/>
  <c r="L3340" i="10"/>
  <c r="L3341" i="10"/>
  <c r="L3342" i="10"/>
  <c r="L3343" i="10"/>
  <c r="L3344" i="10"/>
  <c r="L3345" i="10"/>
  <c r="L3346" i="10"/>
  <c r="L3347" i="10"/>
  <c r="L3348" i="10"/>
  <c r="L3349" i="10"/>
  <c r="L3350" i="10"/>
  <c r="L3351" i="10"/>
  <c r="L3352" i="10"/>
  <c r="L3353" i="10"/>
  <c r="L3354" i="10"/>
  <c r="L3355" i="10"/>
  <c r="L3356" i="10"/>
  <c r="L3357" i="10"/>
  <c r="L3358" i="10"/>
  <c r="L3359" i="10"/>
  <c r="L3360" i="10"/>
  <c r="L3361" i="10"/>
  <c r="L3362" i="10"/>
  <c r="L3363" i="10"/>
  <c r="L3364" i="10"/>
  <c r="L3365" i="10"/>
  <c r="L3366" i="10"/>
  <c r="L3367" i="10"/>
  <c r="L3368" i="10"/>
  <c r="L3369" i="10"/>
  <c r="L3370" i="10"/>
  <c r="L3371" i="10"/>
  <c r="L3372" i="10"/>
  <c r="L3373" i="10"/>
  <c r="L3374" i="10"/>
  <c r="L3375" i="10"/>
  <c r="L3376" i="10"/>
  <c r="L3377" i="10"/>
  <c r="L3378" i="10"/>
  <c r="L3379" i="10"/>
  <c r="L3380" i="10"/>
  <c r="L3381" i="10"/>
  <c r="L3382" i="10"/>
  <c r="L3383" i="10"/>
  <c r="L3384" i="10"/>
  <c r="L3385" i="10"/>
  <c r="L3386" i="10"/>
  <c r="L3387" i="10"/>
  <c r="L3388" i="10"/>
  <c r="L3389" i="10"/>
  <c r="L3390" i="10"/>
  <c r="L3391" i="10"/>
  <c r="L3392" i="10"/>
  <c r="L3393" i="10"/>
  <c r="L3394" i="10"/>
  <c r="L3395" i="10"/>
  <c r="L3396" i="10"/>
  <c r="L3397" i="10"/>
  <c r="L3398" i="10"/>
  <c r="L3399" i="10"/>
  <c r="L3400" i="10"/>
  <c r="L3401" i="10"/>
  <c r="L3402" i="10"/>
  <c r="L3403" i="10"/>
  <c r="L3404" i="10"/>
  <c r="L3405" i="10"/>
  <c r="L3406" i="10"/>
  <c r="L3407" i="10"/>
  <c r="L3408" i="10"/>
  <c r="L3409" i="10"/>
  <c r="L3410" i="10"/>
  <c r="L3411" i="10"/>
  <c r="L3412" i="10"/>
  <c r="L3413" i="10"/>
  <c r="L3414" i="10"/>
  <c r="L3415" i="10"/>
  <c r="L3416" i="10"/>
  <c r="L3417" i="10"/>
  <c r="L3418" i="10"/>
  <c r="L3419" i="10"/>
  <c r="L3420" i="10"/>
  <c r="L3421" i="10"/>
  <c r="L3422" i="10"/>
  <c r="L3423" i="10"/>
  <c r="L3424" i="10"/>
  <c r="L3425" i="10"/>
  <c r="L3426" i="10"/>
  <c r="L3427" i="10"/>
  <c r="L3428" i="10"/>
  <c r="L3429" i="10"/>
  <c r="L3430" i="10"/>
  <c r="L3431" i="10"/>
  <c r="L3432" i="10"/>
  <c r="L3433" i="10"/>
  <c r="L3434" i="10"/>
  <c r="L3435" i="10"/>
  <c r="L3436" i="10"/>
  <c r="L3437" i="10"/>
  <c r="L3438" i="10"/>
  <c r="L3439" i="10"/>
  <c r="L3440" i="10"/>
  <c r="L3441" i="10"/>
  <c r="L3442" i="10"/>
  <c r="L3443" i="10"/>
  <c r="L3444" i="10"/>
  <c r="L3445" i="10"/>
  <c r="L3446" i="10"/>
  <c r="L3447" i="10"/>
  <c r="L3448" i="10"/>
  <c r="L3449" i="10"/>
  <c r="L3450" i="10"/>
  <c r="L3451" i="10"/>
  <c r="L3452" i="10"/>
  <c r="L3453" i="10"/>
  <c r="L3454" i="10"/>
  <c r="L3455" i="10"/>
  <c r="L3456" i="10"/>
  <c r="L3457" i="10"/>
  <c r="L3458" i="10"/>
  <c r="L3459" i="10"/>
  <c r="L3460" i="10"/>
  <c r="L3461" i="10"/>
  <c r="L3462" i="10"/>
  <c r="L3463" i="10"/>
  <c r="L3464" i="10"/>
  <c r="L3465" i="10"/>
  <c r="L3466" i="10"/>
  <c r="L3467" i="10"/>
  <c r="L3468" i="10"/>
  <c r="L3469" i="10"/>
  <c r="L3470" i="10"/>
  <c r="L3471" i="10"/>
  <c r="L3472" i="10"/>
  <c r="L3473" i="10"/>
  <c r="L3474" i="10"/>
  <c r="L3475" i="10"/>
  <c r="L3476" i="10"/>
  <c r="L3477" i="10"/>
  <c r="L3478" i="10"/>
  <c r="L3479" i="10"/>
  <c r="L3480" i="10"/>
  <c r="L3481" i="10"/>
  <c r="L3482" i="10"/>
  <c r="L3483" i="10"/>
  <c r="L3484" i="10"/>
  <c r="L3485" i="10"/>
  <c r="L3486" i="10"/>
  <c r="L3487" i="10"/>
  <c r="L3488" i="10"/>
  <c r="L3489" i="10"/>
  <c r="L3490" i="10"/>
  <c r="L3491" i="10"/>
  <c r="L3492" i="10"/>
  <c r="L3493" i="10"/>
  <c r="L3494" i="10"/>
  <c r="L3495" i="10"/>
  <c r="L3496" i="10"/>
  <c r="L3497" i="10"/>
  <c r="L3498" i="10"/>
  <c r="L3499" i="10"/>
  <c r="L3500" i="10"/>
  <c r="L3501" i="10"/>
  <c r="L3502" i="10"/>
  <c r="L3503" i="10"/>
  <c r="L3504" i="10"/>
  <c r="L3505" i="10"/>
  <c r="L3506" i="10"/>
  <c r="L3507" i="10"/>
  <c r="L3508" i="10"/>
  <c r="L3509" i="10"/>
  <c r="L3510" i="10"/>
  <c r="L3511" i="10"/>
  <c r="L3512" i="10"/>
  <c r="L3513" i="10"/>
  <c r="L3514" i="10"/>
  <c r="L3515" i="10"/>
  <c r="L3516" i="10"/>
  <c r="L3517" i="10"/>
  <c r="L3518" i="10"/>
  <c r="L3519" i="10"/>
  <c r="L3520" i="10"/>
  <c r="L3521" i="10"/>
  <c r="L3522" i="10"/>
  <c r="L3523" i="10"/>
  <c r="L3524" i="10"/>
  <c r="L3525" i="10"/>
  <c r="L3526" i="10"/>
  <c r="L3527" i="10"/>
  <c r="L3528" i="10"/>
  <c r="L3529" i="10"/>
  <c r="L3530" i="10"/>
  <c r="L3531" i="10"/>
  <c r="L3532" i="10"/>
  <c r="L3533" i="10"/>
  <c r="L3534" i="10"/>
  <c r="L3535" i="10"/>
  <c r="L3536" i="10"/>
  <c r="L3537" i="10"/>
  <c r="L3538" i="10"/>
  <c r="L3539" i="10"/>
  <c r="L3540" i="10"/>
  <c r="L3541" i="10"/>
  <c r="L3542" i="10"/>
  <c r="L3543" i="10"/>
  <c r="L3544" i="10"/>
  <c r="L3545" i="10"/>
  <c r="L3546" i="10"/>
  <c r="L3547" i="10"/>
  <c r="L3548" i="10"/>
  <c r="L3549" i="10"/>
  <c r="L3550" i="10"/>
  <c r="L3551" i="10"/>
  <c r="L3552" i="10"/>
  <c r="L3553" i="10"/>
  <c r="L3554" i="10"/>
  <c r="L3555" i="10"/>
  <c r="L3556" i="10"/>
  <c r="L3557" i="10"/>
  <c r="L3558" i="10"/>
  <c r="L3559" i="10"/>
  <c r="L3560" i="10"/>
  <c r="L3561" i="10"/>
  <c r="L3562" i="10"/>
  <c r="L3563" i="10"/>
  <c r="L3564" i="10"/>
  <c r="L3565" i="10"/>
  <c r="L3566" i="10"/>
  <c r="L3567" i="10"/>
  <c r="L3568" i="10"/>
  <c r="L3569" i="10"/>
  <c r="L3570" i="10"/>
  <c r="L3571" i="10"/>
  <c r="L3572" i="10"/>
  <c r="L3573" i="10"/>
  <c r="L3574" i="10"/>
  <c r="L3575" i="10"/>
  <c r="L3576" i="10"/>
  <c r="L3577" i="10"/>
  <c r="L3578" i="10"/>
  <c r="L3579" i="10"/>
  <c r="L3580" i="10"/>
  <c r="L3581" i="10"/>
  <c r="L3582" i="10"/>
  <c r="L3583" i="10"/>
  <c r="L3584" i="10"/>
  <c r="L3585" i="10"/>
  <c r="L3586" i="10"/>
  <c r="L3587" i="10"/>
  <c r="L3588" i="10"/>
  <c r="L3589" i="10"/>
  <c r="L3590" i="10"/>
  <c r="L3591" i="10"/>
  <c r="L3592" i="10"/>
  <c r="L3593" i="10"/>
  <c r="L3594" i="10"/>
  <c r="L3595" i="10"/>
  <c r="L3596" i="10"/>
  <c r="L3597" i="10"/>
  <c r="L3598" i="10"/>
  <c r="L3599" i="10"/>
  <c r="L3600" i="10"/>
  <c r="L3601" i="10"/>
  <c r="L3602" i="10"/>
  <c r="L3603" i="10"/>
  <c r="L3604" i="10"/>
  <c r="L3605" i="10"/>
  <c r="L3606" i="10"/>
  <c r="L3607" i="10"/>
  <c r="L3608" i="10"/>
  <c r="L3609" i="10"/>
  <c r="L3610" i="10"/>
  <c r="L3611" i="10"/>
  <c r="L3612" i="10"/>
  <c r="L3613" i="10"/>
  <c r="L3614" i="10"/>
  <c r="L3615" i="10"/>
  <c r="L3616" i="10"/>
  <c r="L3617" i="10"/>
  <c r="L3618" i="10"/>
  <c r="L3619" i="10"/>
  <c r="L3620" i="10"/>
  <c r="L3621" i="10"/>
  <c r="L3622" i="10"/>
  <c r="L3623" i="10"/>
  <c r="L3624" i="10"/>
  <c r="L3625" i="10"/>
  <c r="L3626" i="10"/>
  <c r="L3627" i="10"/>
  <c r="L3628" i="10"/>
  <c r="L3629" i="10"/>
  <c r="L3630" i="10"/>
  <c r="L3631" i="10"/>
  <c r="L3632" i="10"/>
  <c r="L3633" i="10"/>
  <c r="L3634" i="10"/>
  <c r="L3635" i="10"/>
  <c r="L3636" i="10"/>
  <c r="L3637" i="10"/>
  <c r="L3638" i="10"/>
  <c r="L3639" i="10"/>
  <c r="L3640" i="10"/>
  <c r="L3641" i="10"/>
  <c r="L3642" i="10"/>
  <c r="L3643" i="10"/>
  <c r="L3644" i="10"/>
  <c r="L3645" i="10"/>
  <c r="L3646" i="10"/>
  <c r="L3647" i="10"/>
  <c r="L3648" i="10"/>
  <c r="L3649" i="10"/>
  <c r="L3650" i="10"/>
  <c r="L3651" i="10"/>
  <c r="L3652" i="10"/>
  <c r="L3653" i="10"/>
  <c r="L3654" i="10"/>
  <c r="L3655" i="10"/>
  <c r="L3656" i="10"/>
  <c r="L3657" i="10"/>
  <c r="L3658" i="10"/>
  <c r="L3659" i="10"/>
  <c r="L3660" i="10"/>
  <c r="L3661" i="10"/>
  <c r="L3662" i="10"/>
  <c r="L3663" i="10"/>
  <c r="L3664" i="10"/>
  <c r="L3665" i="10"/>
  <c r="L3666" i="10"/>
  <c r="L3667" i="10"/>
  <c r="L3668" i="10"/>
  <c r="L3669" i="10"/>
  <c r="L3670" i="10"/>
  <c r="L3671" i="10"/>
  <c r="L3672" i="10"/>
  <c r="L3673" i="10"/>
  <c r="L3674" i="10"/>
  <c r="L3675" i="10"/>
  <c r="L3676" i="10"/>
  <c r="L3677" i="10"/>
  <c r="L3678" i="10"/>
  <c r="L3679" i="10"/>
  <c r="L3680" i="10"/>
  <c r="L3681" i="10"/>
  <c r="L3682" i="10"/>
  <c r="L3683" i="10"/>
  <c r="L3684" i="10"/>
  <c r="L3685" i="10"/>
  <c r="L3686" i="10"/>
  <c r="L3687" i="10"/>
  <c r="L3688" i="10"/>
  <c r="L3689" i="10"/>
  <c r="L3690" i="10"/>
  <c r="L3691" i="10"/>
  <c r="L3692" i="10"/>
  <c r="L3693" i="10"/>
  <c r="L3694" i="10"/>
  <c r="L3695" i="10"/>
  <c r="L3696" i="10"/>
  <c r="L3697" i="10"/>
  <c r="L3698" i="10"/>
  <c r="L3699" i="10"/>
  <c r="L3700" i="10"/>
  <c r="L3701" i="10"/>
  <c r="L3702" i="10"/>
  <c r="L3703" i="10"/>
  <c r="L3704" i="10"/>
  <c r="L3705" i="10"/>
  <c r="L3706" i="10"/>
  <c r="L3707" i="10"/>
  <c r="L3708" i="10"/>
  <c r="L3709" i="10"/>
  <c r="L3710" i="10"/>
  <c r="L3711" i="10"/>
  <c r="L3712" i="10"/>
  <c r="L3713" i="10"/>
  <c r="L3714" i="10"/>
  <c r="L3715" i="10"/>
  <c r="L3716" i="10"/>
  <c r="L3717" i="10"/>
  <c r="L3718" i="10"/>
  <c r="L3719" i="10"/>
  <c r="L3720" i="10"/>
  <c r="L3721" i="10"/>
  <c r="L3722" i="10"/>
  <c r="L3723" i="10"/>
  <c r="L3724" i="10"/>
  <c r="L3725" i="10"/>
  <c r="L3726" i="10"/>
  <c r="L3727" i="10"/>
  <c r="L3728" i="10"/>
  <c r="L3729" i="10"/>
  <c r="L3730" i="10"/>
  <c r="L3731" i="10"/>
  <c r="L3732" i="10"/>
  <c r="L3733" i="10"/>
  <c r="L3734" i="10"/>
  <c r="L3735" i="10"/>
  <c r="L3736" i="10"/>
  <c r="L3737" i="10"/>
  <c r="L3738" i="10"/>
  <c r="L3739" i="10"/>
  <c r="L3740" i="10"/>
  <c r="L3741" i="10"/>
  <c r="L3742" i="10"/>
  <c r="L3743" i="10"/>
  <c r="L3744" i="10"/>
  <c r="L3745" i="10"/>
  <c r="L3746" i="10"/>
  <c r="L3747" i="10"/>
  <c r="L3748" i="10"/>
  <c r="L3749" i="10"/>
  <c r="L3750" i="10"/>
  <c r="L3751" i="10"/>
  <c r="L3752" i="10"/>
  <c r="L3753" i="10"/>
  <c r="L3754" i="10"/>
  <c r="L3755" i="10"/>
  <c r="L3756" i="10"/>
  <c r="L3757" i="10"/>
  <c r="L3758" i="10"/>
  <c r="L3759" i="10"/>
  <c r="L3760" i="10"/>
  <c r="L3761" i="10"/>
  <c r="L3762" i="10"/>
  <c r="L3763" i="10"/>
  <c r="L3764" i="10"/>
  <c r="L3765" i="10"/>
  <c r="L3766" i="10"/>
  <c r="L3767" i="10"/>
  <c r="L3768" i="10"/>
  <c r="L3769" i="10"/>
  <c r="L3770" i="10"/>
  <c r="L3771" i="10"/>
  <c r="L3772" i="10"/>
  <c r="L3773" i="10"/>
  <c r="L3774" i="10"/>
  <c r="L3775" i="10"/>
  <c r="L3776" i="10"/>
  <c r="L3777" i="10"/>
  <c r="L3778" i="10"/>
  <c r="L3779" i="10"/>
  <c r="L3780" i="10"/>
  <c r="L3781" i="10"/>
  <c r="L3782" i="10"/>
  <c r="L3783" i="10"/>
  <c r="L3784" i="10"/>
  <c r="L3785" i="10"/>
  <c r="L3786" i="10"/>
  <c r="L3787" i="10"/>
  <c r="L3788" i="10"/>
  <c r="L3789" i="10"/>
  <c r="L3790" i="10"/>
  <c r="L3791" i="10"/>
  <c r="L3792" i="10"/>
  <c r="L3793" i="10"/>
  <c r="L3794" i="10"/>
  <c r="L3795" i="10"/>
  <c r="L3796" i="10"/>
  <c r="L3797" i="10"/>
  <c r="L3798" i="10"/>
  <c r="L3799" i="10"/>
  <c r="L3800" i="10"/>
  <c r="L3801" i="10"/>
  <c r="L3802" i="10"/>
  <c r="L3803" i="10"/>
  <c r="L3804" i="10"/>
  <c r="L3805" i="10"/>
  <c r="L3806" i="10"/>
  <c r="L3807" i="10"/>
  <c r="L3808" i="10"/>
  <c r="L3809" i="10"/>
  <c r="L3810" i="10"/>
  <c r="L3811" i="10"/>
  <c r="L3812" i="10"/>
  <c r="L3813" i="10"/>
  <c r="L3814" i="10"/>
  <c r="L3815" i="10"/>
  <c r="L3816" i="10"/>
  <c r="L3817" i="10"/>
  <c r="L3818" i="10"/>
  <c r="L3819" i="10"/>
  <c r="L3820" i="10"/>
  <c r="L3821" i="10"/>
  <c r="L3822" i="10"/>
  <c r="L3823" i="10"/>
  <c r="L3824" i="10"/>
  <c r="L3825" i="10"/>
  <c r="L3826" i="10"/>
  <c r="L3827" i="10"/>
  <c r="L3828" i="10"/>
  <c r="L3829" i="10"/>
  <c r="L3830" i="10"/>
  <c r="L3831" i="10"/>
  <c r="L3832" i="10"/>
  <c r="L3833" i="10"/>
  <c r="L3834" i="10"/>
  <c r="L3835" i="10"/>
  <c r="L3836" i="10"/>
  <c r="L3837" i="10"/>
  <c r="L3838" i="10"/>
  <c r="L3839" i="10"/>
  <c r="L3840" i="10"/>
  <c r="L3841" i="10"/>
  <c r="L3842" i="10"/>
  <c r="L3843" i="10"/>
  <c r="L3844" i="10"/>
  <c r="L3845" i="10"/>
  <c r="L3846" i="10"/>
  <c r="L3847" i="10"/>
  <c r="L3848" i="10"/>
  <c r="L3849" i="10"/>
  <c r="L3850" i="10"/>
  <c r="L3851" i="10"/>
  <c r="L3852" i="10"/>
  <c r="L3853" i="10"/>
  <c r="L3854" i="10"/>
  <c r="L3855" i="10"/>
  <c r="L3856" i="10"/>
  <c r="L3857" i="10"/>
  <c r="L3858" i="10"/>
  <c r="L3859" i="10"/>
  <c r="L3860" i="10"/>
  <c r="L3861" i="10"/>
  <c r="L3862" i="10"/>
  <c r="L3863" i="10"/>
  <c r="L3864" i="10"/>
  <c r="L3865" i="10"/>
  <c r="L3866" i="10"/>
  <c r="L3867" i="10"/>
  <c r="L3868" i="10"/>
  <c r="L3869" i="10"/>
  <c r="L3870" i="10"/>
  <c r="L3871" i="10"/>
  <c r="L3872" i="10"/>
  <c r="L3873" i="10"/>
  <c r="L3874" i="10"/>
  <c r="L3875" i="10"/>
  <c r="L3876" i="10"/>
  <c r="L3877" i="10"/>
  <c r="L3878" i="10"/>
  <c r="L3879" i="10"/>
  <c r="L3880" i="10"/>
  <c r="L3881" i="10"/>
  <c r="L3882" i="10"/>
  <c r="L3883" i="10"/>
  <c r="L3884" i="10"/>
  <c r="L3885" i="10"/>
  <c r="L3886" i="10"/>
  <c r="L3887" i="10"/>
  <c r="L3888" i="10"/>
  <c r="L3889" i="10"/>
  <c r="L3890" i="10"/>
  <c r="L3891" i="10"/>
  <c r="L3892" i="10"/>
  <c r="L3893" i="10"/>
  <c r="L3894" i="10"/>
  <c r="L3895" i="10"/>
  <c r="L3896" i="10"/>
  <c r="L3897" i="10"/>
  <c r="L3898" i="10"/>
  <c r="L3899" i="10"/>
  <c r="L3900" i="10"/>
  <c r="L3901" i="10"/>
  <c r="L3902" i="10"/>
  <c r="L3903" i="10"/>
  <c r="L3904" i="10"/>
  <c r="L3905" i="10"/>
  <c r="L3906" i="10"/>
  <c r="L3907" i="10"/>
  <c r="L3908" i="10"/>
  <c r="L3909" i="10"/>
  <c r="L3910" i="10"/>
  <c r="L3911" i="10"/>
  <c r="L3912" i="10"/>
  <c r="L3913" i="10"/>
  <c r="L3914" i="10"/>
  <c r="L3915" i="10"/>
  <c r="L3916" i="10"/>
  <c r="L3917" i="10"/>
  <c r="L3918" i="10"/>
  <c r="L3919" i="10"/>
  <c r="L3920" i="10"/>
  <c r="L3921" i="10"/>
  <c r="L3922" i="10"/>
  <c r="L3923" i="10"/>
  <c r="L3924" i="10"/>
  <c r="L3925" i="10"/>
  <c r="L3926" i="10"/>
  <c r="L3927" i="10"/>
  <c r="L3928" i="10"/>
  <c r="L3929" i="10"/>
  <c r="L3930" i="10"/>
  <c r="L3931" i="10"/>
  <c r="L3932" i="10"/>
  <c r="L3933" i="10"/>
  <c r="L3934" i="10"/>
  <c r="L3935" i="10"/>
  <c r="L3936" i="10"/>
  <c r="L3937" i="10"/>
  <c r="L3938" i="10"/>
  <c r="L3939" i="10"/>
  <c r="L3940" i="10"/>
  <c r="L3941" i="10"/>
  <c r="L3942" i="10"/>
  <c r="L3943" i="10"/>
  <c r="L3944" i="10"/>
  <c r="L3945" i="10"/>
  <c r="L3946" i="10"/>
  <c r="L3947" i="10"/>
  <c r="L3948" i="10"/>
  <c r="L3949" i="10"/>
  <c r="L3950" i="10"/>
  <c r="L3951" i="10"/>
  <c r="L3952" i="10"/>
  <c r="L3953" i="10"/>
  <c r="L3954" i="10"/>
  <c r="L3955" i="10"/>
  <c r="L3956" i="10"/>
  <c r="L3957" i="10"/>
  <c r="L3958" i="10"/>
  <c r="L3959" i="10"/>
  <c r="L3960" i="10"/>
  <c r="L3961" i="10"/>
  <c r="L3962" i="10"/>
  <c r="L3963" i="10"/>
  <c r="L3964" i="10"/>
  <c r="L3965" i="10"/>
  <c r="L3966" i="10"/>
  <c r="L3967" i="10"/>
  <c r="L3968" i="10"/>
  <c r="L3969" i="10"/>
  <c r="L3970" i="10"/>
  <c r="L3971" i="10"/>
  <c r="L3972" i="10"/>
  <c r="L3973" i="10"/>
  <c r="L3974" i="10"/>
  <c r="L3975" i="10"/>
  <c r="L3976" i="10"/>
  <c r="L3977" i="10"/>
  <c r="L3978" i="10"/>
  <c r="L3979" i="10"/>
  <c r="L3980" i="10"/>
  <c r="L3981" i="10"/>
  <c r="L3982" i="10"/>
  <c r="L3983" i="10"/>
  <c r="L3984" i="10"/>
  <c r="L3985" i="10"/>
  <c r="L3986" i="10"/>
  <c r="L3987" i="10"/>
  <c r="L3988" i="10"/>
  <c r="L3989" i="10"/>
  <c r="L3990" i="10"/>
  <c r="L3991" i="10"/>
  <c r="L3992" i="10"/>
  <c r="L3993" i="10"/>
  <c r="L3994" i="10"/>
  <c r="L3995" i="10"/>
  <c r="L3996" i="10"/>
  <c r="L3997" i="10"/>
  <c r="L3998" i="10"/>
  <c r="L3999" i="10"/>
  <c r="L4000" i="10"/>
  <c r="L4001" i="10"/>
  <c r="L4002" i="10"/>
  <c r="L4003" i="10"/>
  <c r="L4004" i="10"/>
  <c r="L4005" i="10"/>
  <c r="L4006" i="10"/>
  <c r="L4007" i="10"/>
  <c r="L4008" i="10"/>
  <c r="L4009" i="10"/>
  <c r="L4010" i="10"/>
  <c r="L4011" i="10"/>
  <c r="L4012" i="10"/>
  <c r="L4013" i="10"/>
  <c r="L4014" i="10"/>
  <c r="L4015" i="10"/>
  <c r="L4016" i="10"/>
  <c r="L4017" i="10"/>
  <c r="L4018" i="10"/>
  <c r="L4019" i="10"/>
  <c r="L4020" i="10"/>
  <c r="L4021" i="10"/>
  <c r="L4022" i="10"/>
  <c r="L4023" i="10"/>
  <c r="L4024" i="10"/>
  <c r="L4025" i="10"/>
  <c r="L4026" i="10"/>
  <c r="L4027" i="10"/>
  <c r="L4028" i="10"/>
  <c r="L4029" i="10"/>
  <c r="L4030" i="10"/>
  <c r="L4031" i="10"/>
  <c r="L4032" i="10"/>
  <c r="L4033" i="10"/>
  <c r="L4034" i="10"/>
  <c r="L4035" i="10"/>
  <c r="L4036" i="10"/>
  <c r="L4037" i="10"/>
  <c r="L4038" i="10"/>
  <c r="L4039" i="10"/>
  <c r="L4040" i="10"/>
  <c r="L4041" i="10"/>
  <c r="L4042" i="10"/>
  <c r="L4043" i="10"/>
  <c r="L4044" i="10"/>
  <c r="L4045" i="10"/>
  <c r="L4046" i="10"/>
  <c r="L4047" i="10"/>
  <c r="L4048" i="10"/>
  <c r="L4049" i="10"/>
  <c r="L4050" i="10"/>
  <c r="L4051" i="10"/>
  <c r="L4052" i="10"/>
  <c r="L4053" i="10"/>
  <c r="L4054" i="10"/>
  <c r="L4055" i="10"/>
  <c r="L4056" i="10"/>
  <c r="L4057" i="10"/>
  <c r="L4058" i="10"/>
  <c r="L4059" i="10"/>
  <c r="L4060" i="10"/>
  <c r="L4061" i="10"/>
  <c r="L4062" i="10"/>
  <c r="L4063" i="10"/>
  <c r="L4064" i="10"/>
  <c r="L4065" i="10"/>
  <c r="L4066" i="10"/>
  <c r="L4067" i="10"/>
  <c r="L4068" i="10"/>
  <c r="L4069" i="10"/>
  <c r="L4070" i="10"/>
  <c r="L4071" i="10"/>
  <c r="L4072" i="10"/>
  <c r="L4073" i="10"/>
  <c r="L4074" i="10"/>
  <c r="L4075" i="10"/>
  <c r="L4076" i="10"/>
  <c r="L4077" i="10"/>
  <c r="L4078" i="10"/>
  <c r="L4079" i="10"/>
  <c r="L4080" i="10"/>
  <c r="L4081" i="10"/>
  <c r="L4082" i="10"/>
  <c r="L4083" i="10"/>
  <c r="L4084" i="10"/>
  <c r="L4085" i="10"/>
  <c r="L4086" i="10"/>
  <c r="L4087" i="10"/>
  <c r="L4088" i="10"/>
  <c r="L4089" i="10"/>
  <c r="L4090" i="10"/>
  <c r="L4091" i="10"/>
  <c r="L4092" i="10"/>
  <c r="L4093" i="10"/>
  <c r="L4094" i="10"/>
  <c r="L4095" i="10"/>
  <c r="L4096" i="10"/>
  <c r="L4097" i="10"/>
  <c r="L4098" i="10"/>
  <c r="L4099" i="10"/>
  <c r="L4100" i="10"/>
  <c r="L4101" i="10"/>
  <c r="L4102" i="10"/>
  <c r="L4103" i="10"/>
  <c r="L4104" i="10"/>
  <c r="L4105" i="10"/>
  <c r="L4106" i="10"/>
  <c r="L4107" i="10"/>
  <c r="L4108" i="10"/>
  <c r="L4109" i="10"/>
  <c r="L4110" i="10"/>
  <c r="L4111" i="10"/>
  <c r="L4112" i="10"/>
  <c r="L4113" i="10"/>
  <c r="L4114" i="10"/>
  <c r="L4115" i="10"/>
  <c r="L4116" i="10"/>
  <c r="L4117" i="10"/>
  <c r="L4118" i="10"/>
  <c r="L4119" i="10"/>
  <c r="L4120" i="10"/>
  <c r="L4121" i="10"/>
  <c r="L4122" i="10"/>
  <c r="L4123" i="10"/>
  <c r="L4124" i="10"/>
  <c r="L4125" i="10"/>
  <c r="L4126" i="10"/>
  <c r="L4127" i="10"/>
  <c r="L4128" i="10"/>
  <c r="L4129" i="10"/>
  <c r="L4130" i="10"/>
  <c r="L4131" i="10"/>
  <c r="L4132" i="10"/>
  <c r="L4133" i="10"/>
  <c r="L4134" i="10"/>
  <c r="L4135" i="10"/>
  <c r="L4136" i="10"/>
  <c r="L4137" i="10"/>
  <c r="L4138" i="10"/>
  <c r="L4139" i="10"/>
  <c r="L4140" i="10"/>
  <c r="L4141" i="10"/>
  <c r="L4142" i="10"/>
  <c r="L4143" i="10"/>
  <c r="L4144" i="10"/>
  <c r="L4145" i="10"/>
  <c r="L4146" i="10"/>
  <c r="L4147" i="10"/>
  <c r="L4148" i="10"/>
  <c r="L4149" i="10"/>
  <c r="L4150" i="10"/>
  <c r="L4151" i="10"/>
  <c r="L4152" i="10"/>
  <c r="L4153" i="10"/>
  <c r="L4154" i="10"/>
  <c r="L4155" i="10"/>
  <c r="L4156" i="10"/>
  <c r="L4157" i="10"/>
  <c r="L4158" i="10"/>
  <c r="L4159" i="10"/>
  <c r="L4160" i="10"/>
  <c r="L4161" i="10"/>
  <c r="L4162" i="10"/>
  <c r="L4163" i="10"/>
  <c r="L4164" i="10"/>
  <c r="L4165" i="10"/>
  <c r="L4166" i="10"/>
  <c r="L4167" i="10"/>
  <c r="L4168" i="10"/>
  <c r="L4169" i="10"/>
  <c r="L4170" i="10"/>
  <c r="L4171" i="10"/>
  <c r="L4172" i="10"/>
  <c r="L4173" i="10"/>
  <c r="L4174" i="10"/>
  <c r="L4175" i="10"/>
  <c r="L4176" i="10"/>
  <c r="L4177" i="10"/>
  <c r="L4178" i="10"/>
  <c r="L4179" i="10"/>
  <c r="L4180" i="10"/>
  <c r="L4181" i="10"/>
  <c r="L4182" i="10"/>
  <c r="L4183" i="10"/>
  <c r="L4184" i="10"/>
  <c r="L4185" i="10"/>
  <c r="L4186" i="10"/>
  <c r="L4187" i="10"/>
  <c r="L4188" i="10"/>
  <c r="L4189" i="10"/>
  <c r="L4190" i="10"/>
  <c r="L4191" i="10"/>
  <c r="L4192" i="10"/>
  <c r="L4193" i="10"/>
  <c r="L4194" i="10"/>
  <c r="L4195" i="10"/>
  <c r="L4196" i="10"/>
  <c r="L4197" i="10"/>
  <c r="L4198" i="10"/>
  <c r="L4199" i="10"/>
  <c r="L4200" i="10"/>
  <c r="L4201" i="10"/>
  <c r="L4202" i="10"/>
  <c r="L4203" i="10"/>
  <c r="L4204" i="10"/>
  <c r="L4205" i="10"/>
  <c r="L4206" i="10"/>
  <c r="L4207" i="10"/>
  <c r="L4208" i="10"/>
  <c r="L4209" i="10"/>
  <c r="L4210" i="10"/>
  <c r="L4211" i="10"/>
  <c r="L4212" i="10"/>
  <c r="L4213" i="10"/>
  <c r="L4214" i="10"/>
  <c r="L4215" i="10"/>
  <c r="L4216" i="10"/>
  <c r="L4217" i="10"/>
  <c r="L4218" i="10"/>
  <c r="L4219" i="10"/>
  <c r="L4220" i="10"/>
  <c r="L4221" i="10"/>
  <c r="L4222" i="10"/>
  <c r="L4223" i="10"/>
  <c r="L4224" i="10"/>
  <c r="L4225" i="10"/>
  <c r="L4226" i="10"/>
  <c r="L4227" i="10"/>
  <c r="L4228" i="10"/>
  <c r="L4229" i="10"/>
  <c r="L4230" i="10"/>
  <c r="L4231" i="10"/>
  <c r="L4232" i="10"/>
  <c r="L4233" i="10"/>
  <c r="L4234" i="10"/>
  <c r="L4235" i="10"/>
  <c r="L4236" i="10"/>
  <c r="L4237" i="10"/>
  <c r="L4238" i="10"/>
  <c r="L4239" i="10"/>
  <c r="L4240" i="10"/>
  <c r="L4241" i="10"/>
  <c r="L4242" i="10"/>
  <c r="L4243" i="10"/>
  <c r="L4244" i="10"/>
  <c r="L4245" i="10"/>
  <c r="L4246" i="10"/>
  <c r="L4247" i="10"/>
  <c r="L4248" i="10"/>
  <c r="L4249" i="10"/>
  <c r="L4250" i="10"/>
  <c r="L4251" i="10"/>
  <c r="L4252" i="10"/>
  <c r="L4253" i="10"/>
  <c r="L4254" i="10"/>
  <c r="L4255" i="10"/>
  <c r="L4256" i="10"/>
  <c r="L4257" i="10"/>
  <c r="L4258" i="10"/>
  <c r="L4259" i="10"/>
  <c r="L4260" i="10"/>
  <c r="L4261" i="10"/>
  <c r="L4262" i="10"/>
  <c r="L4263" i="10"/>
  <c r="L4264" i="10"/>
  <c r="L4265" i="10"/>
  <c r="L4266" i="10"/>
  <c r="L4267" i="10"/>
  <c r="L4268" i="10"/>
  <c r="L4269" i="10"/>
  <c r="L4270" i="10"/>
  <c r="L4271" i="10"/>
  <c r="L4272" i="10"/>
  <c r="L4273" i="10"/>
  <c r="L4274" i="10"/>
  <c r="L4275" i="10"/>
  <c r="L4276" i="10"/>
  <c r="L4277" i="10"/>
  <c r="L4278" i="10"/>
  <c r="L4279" i="10"/>
  <c r="L4280" i="10"/>
  <c r="L4281" i="10"/>
  <c r="L4282" i="10"/>
  <c r="L4283" i="10"/>
  <c r="L4284" i="10"/>
  <c r="L4285" i="10"/>
  <c r="L4286" i="10"/>
  <c r="L4287" i="10"/>
  <c r="L4288" i="10"/>
  <c r="L4289" i="10"/>
  <c r="L4290" i="10"/>
  <c r="L4291" i="10"/>
  <c r="L4292" i="10"/>
  <c r="L4293" i="10"/>
  <c r="L4294" i="10"/>
  <c r="L4295" i="10"/>
  <c r="L4296" i="10"/>
  <c r="L4297" i="10"/>
  <c r="L4298" i="10"/>
  <c r="L4299" i="10"/>
  <c r="L4300" i="10"/>
  <c r="L4301" i="10"/>
  <c r="L4302" i="10"/>
  <c r="L4303" i="10"/>
  <c r="L4304" i="10"/>
  <c r="L4305" i="10"/>
  <c r="L4306" i="10"/>
  <c r="L4307" i="10"/>
  <c r="L4308" i="10"/>
  <c r="L4309" i="10"/>
  <c r="L4310" i="10"/>
  <c r="L4311" i="10"/>
  <c r="L4312" i="10"/>
  <c r="L4313" i="10"/>
  <c r="L4314" i="10"/>
  <c r="L4315" i="10"/>
  <c r="L4316" i="10"/>
  <c r="L4317" i="10"/>
  <c r="L4318" i="10"/>
  <c r="L4319" i="10"/>
  <c r="L4320" i="10"/>
  <c r="L4321" i="10"/>
  <c r="L4322" i="10"/>
  <c r="L4323" i="10"/>
  <c r="L4324" i="10"/>
  <c r="L4325" i="10"/>
  <c r="L4326" i="10"/>
  <c r="L4327" i="10"/>
  <c r="L4328" i="10"/>
  <c r="L4329" i="10"/>
  <c r="L4330" i="10"/>
  <c r="L4331" i="10"/>
  <c r="L4332" i="10"/>
  <c r="L4333" i="10"/>
  <c r="L4334" i="10"/>
  <c r="L4335" i="10"/>
  <c r="L4336" i="10"/>
  <c r="L4337" i="10"/>
  <c r="L4338" i="10"/>
  <c r="L4339" i="10"/>
  <c r="L4340" i="10"/>
  <c r="L4341" i="10"/>
  <c r="L4342" i="10"/>
  <c r="L4343" i="10"/>
  <c r="L4344" i="10"/>
  <c r="L4345" i="10"/>
  <c r="L4346" i="10"/>
  <c r="L4347" i="10"/>
  <c r="L4348" i="10"/>
  <c r="L4349" i="10"/>
  <c r="L4350" i="10"/>
  <c r="L4351" i="10"/>
  <c r="L4352" i="10"/>
  <c r="L4353" i="10"/>
  <c r="L4354" i="10"/>
  <c r="L4355" i="10"/>
  <c r="L4356" i="10"/>
  <c r="L4357" i="10"/>
  <c r="L4358" i="10"/>
  <c r="L4359" i="10"/>
  <c r="L4360" i="10"/>
  <c r="L4361" i="10"/>
  <c r="L4362" i="10"/>
  <c r="L4363" i="10"/>
  <c r="L4364" i="10"/>
  <c r="L4365" i="10"/>
  <c r="L4366" i="10"/>
  <c r="L4367" i="10"/>
  <c r="L4368" i="10"/>
  <c r="L4369" i="10"/>
  <c r="L4370" i="10"/>
  <c r="L4371" i="10"/>
  <c r="L4372" i="10"/>
  <c r="L4373" i="10"/>
  <c r="L4374" i="10"/>
  <c r="L4375" i="10"/>
  <c r="L4376" i="10"/>
  <c r="L4377" i="10"/>
  <c r="L4378" i="10"/>
  <c r="L4379" i="10"/>
  <c r="L4380" i="10"/>
  <c r="L4381" i="10"/>
  <c r="L4382" i="10"/>
  <c r="L4383" i="10"/>
  <c r="L4384" i="10"/>
  <c r="L4385" i="10"/>
  <c r="L4386" i="10"/>
  <c r="L4387" i="10"/>
  <c r="L4388" i="10"/>
  <c r="L4389" i="10"/>
  <c r="L4390" i="10"/>
  <c r="L4391" i="10"/>
  <c r="L4392" i="10"/>
  <c r="L4393" i="10"/>
  <c r="L4394" i="10"/>
  <c r="L4395" i="10"/>
  <c r="L4396" i="10"/>
  <c r="L4397" i="10"/>
  <c r="L4398" i="10"/>
  <c r="L4399" i="10"/>
  <c r="L4400" i="10"/>
  <c r="L4401" i="10"/>
  <c r="L4402" i="10"/>
  <c r="L4403" i="10"/>
  <c r="L4404" i="10"/>
  <c r="L4405" i="10"/>
  <c r="L4406" i="10"/>
  <c r="L4407" i="10"/>
  <c r="L4408" i="10"/>
  <c r="L4409" i="10"/>
  <c r="L4410" i="10"/>
  <c r="L4411" i="10"/>
  <c r="L4412" i="10"/>
  <c r="L4413" i="10"/>
  <c r="L4414" i="10"/>
  <c r="L4415" i="10"/>
  <c r="L4416" i="10"/>
  <c r="L4417" i="10"/>
  <c r="L4418" i="10"/>
  <c r="L4419" i="10"/>
  <c r="L4420" i="10"/>
  <c r="L4421" i="10"/>
  <c r="L4422" i="10"/>
  <c r="L4423" i="10"/>
  <c r="L4424" i="10"/>
  <c r="L4425" i="10"/>
  <c r="L4426" i="10"/>
  <c r="L4427" i="10"/>
  <c r="L4428" i="10"/>
  <c r="L4429" i="10"/>
  <c r="L4430" i="10"/>
  <c r="L4431" i="10"/>
  <c r="L4432" i="10"/>
  <c r="L4433" i="10"/>
  <c r="L4434" i="10"/>
  <c r="L4435" i="10"/>
  <c r="L4436" i="10"/>
  <c r="L4437" i="10"/>
  <c r="L4438" i="10"/>
  <c r="L4439" i="10"/>
  <c r="L4440" i="10"/>
  <c r="L4441" i="10"/>
  <c r="L4442" i="10"/>
  <c r="L4443" i="10"/>
  <c r="L4444" i="10"/>
  <c r="L4445" i="10"/>
  <c r="L4446" i="10"/>
  <c r="L4447" i="10"/>
  <c r="L4448" i="10"/>
  <c r="L4449" i="10"/>
  <c r="L4450" i="10"/>
  <c r="L4451" i="10"/>
  <c r="L4452" i="10"/>
  <c r="L4453" i="10"/>
  <c r="L4454" i="10"/>
  <c r="L4455" i="10"/>
  <c r="L4456" i="10"/>
  <c r="L4457" i="10"/>
  <c r="L4458" i="10"/>
  <c r="L4459" i="10"/>
  <c r="L4460" i="10"/>
  <c r="L4461" i="10"/>
  <c r="L4462" i="10"/>
  <c r="L4463" i="10"/>
  <c r="L4464" i="10"/>
  <c r="L4465" i="10"/>
  <c r="L4466" i="10"/>
  <c r="L4467" i="10"/>
  <c r="L4468" i="10"/>
  <c r="L4469" i="10"/>
  <c r="L4470" i="10"/>
  <c r="L4471" i="10"/>
  <c r="L4472" i="10"/>
  <c r="L4473" i="10"/>
  <c r="L4474" i="10"/>
  <c r="L4475" i="10"/>
  <c r="L4476" i="10"/>
  <c r="L4477" i="10"/>
  <c r="L4478" i="10"/>
  <c r="L4479" i="10"/>
  <c r="L4480" i="10"/>
  <c r="L4481" i="10"/>
  <c r="L4482" i="10"/>
  <c r="L4483" i="10"/>
  <c r="L4484" i="10"/>
  <c r="L4485" i="10"/>
  <c r="L4486" i="10"/>
  <c r="L4487" i="10"/>
  <c r="L4488" i="10"/>
  <c r="L4489" i="10"/>
  <c r="L4490" i="10"/>
  <c r="L4491" i="10"/>
  <c r="L4492" i="10"/>
  <c r="L4493" i="10"/>
  <c r="L4494" i="10"/>
  <c r="L4495" i="10"/>
  <c r="L4496" i="10"/>
  <c r="L4497" i="10"/>
  <c r="L4498" i="10"/>
  <c r="L4499" i="10"/>
  <c r="L4500" i="10"/>
  <c r="L4501" i="10"/>
  <c r="L4502" i="10"/>
  <c r="L4503" i="10"/>
  <c r="L4504" i="10"/>
  <c r="L4505" i="10"/>
  <c r="L4506" i="10"/>
  <c r="L4507" i="10"/>
  <c r="L4508" i="10"/>
  <c r="L4509" i="10"/>
  <c r="L4510" i="10"/>
  <c r="L4511" i="10"/>
  <c r="L4512" i="10"/>
  <c r="L4513" i="10"/>
  <c r="L4514" i="10"/>
  <c r="L4515" i="10"/>
  <c r="L4516" i="10"/>
  <c r="L4517" i="10"/>
  <c r="L4518" i="10"/>
  <c r="L4519" i="10"/>
  <c r="L4520" i="10"/>
  <c r="L4521" i="10"/>
  <c r="L4522" i="10"/>
  <c r="L4523" i="10"/>
  <c r="L4524" i="10"/>
  <c r="L4525" i="10"/>
  <c r="L4526" i="10"/>
  <c r="L4527" i="10"/>
  <c r="L4528" i="10"/>
  <c r="L4529" i="10"/>
  <c r="L4530" i="10"/>
  <c r="L4531" i="10"/>
  <c r="L4532" i="10"/>
  <c r="L4533" i="10"/>
  <c r="L4534" i="10"/>
  <c r="L4535" i="10"/>
  <c r="L4536" i="10"/>
  <c r="L4537" i="10"/>
  <c r="L4538" i="10"/>
  <c r="L4539" i="10"/>
  <c r="L4540" i="10"/>
  <c r="L4541" i="10"/>
  <c r="L4542" i="10"/>
  <c r="L4543" i="10"/>
  <c r="L4544" i="10"/>
  <c r="L4545" i="10"/>
  <c r="L4546" i="10"/>
  <c r="L4547" i="10"/>
  <c r="L4548" i="10"/>
  <c r="L4549" i="10"/>
  <c r="L4550" i="10"/>
  <c r="L4551" i="10"/>
  <c r="L4552" i="10"/>
  <c r="L4553" i="10"/>
  <c r="L4554" i="10"/>
  <c r="L4555" i="10"/>
  <c r="L4556" i="10"/>
  <c r="L4557" i="10"/>
  <c r="L4558" i="10"/>
  <c r="L4559" i="10"/>
  <c r="L4560" i="10"/>
  <c r="L4561" i="10"/>
  <c r="L4562" i="10"/>
  <c r="L4563" i="10"/>
  <c r="L4564" i="10"/>
  <c r="L4565" i="10"/>
  <c r="L4566" i="10"/>
  <c r="L4567" i="10"/>
  <c r="L4568" i="10"/>
  <c r="L4569" i="10"/>
  <c r="L4570" i="10"/>
  <c r="L4571" i="10"/>
  <c r="L4572" i="10"/>
  <c r="L4573" i="10"/>
  <c r="L4574" i="10"/>
  <c r="L4575" i="10"/>
  <c r="L4576" i="10"/>
  <c r="L4577" i="10"/>
  <c r="L4578" i="10"/>
  <c r="L4579" i="10"/>
  <c r="L4580" i="10"/>
  <c r="L4581" i="10"/>
  <c r="L4582" i="10"/>
  <c r="L4583" i="10"/>
  <c r="L4584" i="10"/>
  <c r="L4585" i="10"/>
  <c r="L4586" i="10"/>
  <c r="L4587" i="10"/>
  <c r="L4588" i="10"/>
  <c r="L4589" i="10"/>
  <c r="L4590" i="10"/>
  <c r="L4591" i="10"/>
  <c r="L4592" i="10"/>
  <c r="L4593" i="10"/>
  <c r="L4594" i="10"/>
  <c r="L4595" i="10"/>
  <c r="L4596" i="10"/>
  <c r="L4597" i="10"/>
  <c r="L4598" i="10"/>
  <c r="L4599" i="10"/>
  <c r="L4600" i="10"/>
  <c r="L4601" i="10"/>
  <c r="L4602" i="10"/>
  <c r="L4603" i="10"/>
  <c r="L4604" i="10"/>
  <c r="L4605" i="10"/>
  <c r="L4606" i="10"/>
  <c r="L4607" i="10"/>
  <c r="L4608" i="10"/>
  <c r="L4609" i="10"/>
  <c r="L4610" i="10"/>
  <c r="L4611" i="10"/>
  <c r="L4612" i="10"/>
  <c r="L4613" i="10"/>
  <c r="L4614" i="10"/>
  <c r="L4615" i="10"/>
  <c r="L4616" i="10"/>
  <c r="L4617" i="10"/>
  <c r="L4618" i="10"/>
  <c r="L4619" i="10"/>
  <c r="L4620" i="10"/>
  <c r="L4621" i="10"/>
  <c r="L4622" i="10"/>
  <c r="L4623" i="10"/>
  <c r="L4624" i="10"/>
  <c r="L4625" i="10"/>
  <c r="L4626" i="10"/>
  <c r="L4627" i="10"/>
  <c r="L4628" i="10"/>
  <c r="L4629" i="10"/>
  <c r="L4630" i="10"/>
  <c r="L4631" i="10"/>
  <c r="L4632" i="10"/>
  <c r="L4633" i="10"/>
  <c r="L4634" i="10"/>
  <c r="L4635" i="10"/>
  <c r="L4636" i="10"/>
  <c r="L4637" i="10"/>
  <c r="L4638" i="10"/>
  <c r="L4639" i="10"/>
  <c r="L4640" i="10"/>
  <c r="L4641" i="10"/>
  <c r="L4642" i="10"/>
  <c r="L4643" i="10"/>
  <c r="L4644" i="10"/>
  <c r="L4645" i="10"/>
  <c r="L4646" i="10"/>
  <c r="L4647" i="10"/>
  <c r="L4648" i="10"/>
  <c r="L4649" i="10"/>
  <c r="L4650" i="10"/>
  <c r="L4651" i="10"/>
  <c r="L4652" i="10"/>
  <c r="L4653" i="10"/>
  <c r="L4654" i="10"/>
  <c r="L4655" i="10"/>
  <c r="L4656" i="10"/>
  <c r="L4657" i="10"/>
  <c r="L4658" i="10"/>
  <c r="L4659" i="10"/>
  <c r="L4660" i="10"/>
  <c r="L4661" i="10"/>
  <c r="L4662" i="10"/>
  <c r="L4663" i="10"/>
  <c r="L4664" i="10"/>
  <c r="L4665" i="10"/>
  <c r="L4666" i="10"/>
  <c r="L4667" i="10"/>
  <c r="L4668" i="10"/>
  <c r="L4669" i="10"/>
  <c r="L4670" i="10"/>
  <c r="L4671" i="10"/>
  <c r="L4672" i="10"/>
  <c r="L4673" i="10"/>
  <c r="L4674" i="10"/>
  <c r="L4675" i="10"/>
  <c r="L4676" i="10"/>
  <c r="L4677" i="10"/>
  <c r="L4678" i="10"/>
  <c r="L4679" i="10"/>
  <c r="L4680" i="10"/>
  <c r="L4681" i="10"/>
  <c r="L4682" i="10"/>
  <c r="L4683" i="10"/>
  <c r="L4684" i="10"/>
  <c r="L4685" i="10"/>
  <c r="L4686" i="10"/>
  <c r="L4687" i="10"/>
  <c r="L4688" i="10"/>
  <c r="L4689" i="10"/>
  <c r="L4690" i="10"/>
  <c r="L4691" i="10"/>
  <c r="L4692" i="10"/>
  <c r="L4693" i="10"/>
  <c r="L4694" i="10"/>
  <c r="L4695" i="10"/>
  <c r="L4696" i="10"/>
  <c r="L4697" i="10"/>
  <c r="L4698" i="10"/>
  <c r="L4699" i="10"/>
  <c r="L4700" i="10"/>
  <c r="L4701" i="10"/>
  <c r="L4702" i="10"/>
  <c r="L4703" i="10"/>
  <c r="L4704" i="10"/>
  <c r="L4705" i="10"/>
  <c r="L4706" i="10"/>
  <c r="L4707" i="10"/>
  <c r="L4708" i="10"/>
  <c r="L4709" i="10"/>
  <c r="L4710" i="10"/>
  <c r="L4711" i="10"/>
  <c r="L4712" i="10"/>
  <c r="L4713" i="10"/>
  <c r="L4714" i="10"/>
  <c r="L4715" i="10"/>
  <c r="L4716" i="10"/>
  <c r="L4717" i="10"/>
  <c r="L4718" i="10"/>
  <c r="L4719" i="10"/>
  <c r="L4720" i="10"/>
  <c r="L4721" i="10"/>
  <c r="L4722" i="10"/>
  <c r="L4723" i="10"/>
  <c r="L4724" i="10"/>
  <c r="L4725" i="10"/>
  <c r="L4726" i="10"/>
  <c r="L4727" i="10"/>
  <c r="L4728" i="10"/>
  <c r="L4729" i="10"/>
  <c r="L4730" i="10"/>
  <c r="L4731" i="10"/>
  <c r="L4732" i="10"/>
  <c r="L4733" i="10"/>
  <c r="L4734" i="10"/>
  <c r="L4735" i="10"/>
  <c r="L4736" i="10"/>
  <c r="L4737" i="10"/>
  <c r="L4738" i="10"/>
  <c r="L4739" i="10"/>
  <c r="L4740" i="10"/>
  <c r="L4741" i="10"/>
  <c r="L4742" i="10"/>
  <c r="L4743" i="10"/>
  <c r="L4744" i="10"/>
  <c r="L4745" i="10"/>
  <c r="L4746" i="10"/>
  <c r="L4747" i="10"/>
  <c r="L4748" i="10"/>
  <c r="L4749" i="10"/>
  <c r="L4750" i="10"/>
  <c r="L4751" i="10"/>
  <c r="L4752" i="10"/>
  <c r="L4753" i="10"/>
  <c r="L4754" i="10"/>
  <c r="L4755" i="10"/>
  <c r="L4756" i="10"/>
  <c r="L4757" i="10"/>
  <c r="L4758" i="10"/>
  <c r="L4759" i="10"/>
  <c r="L4760" i="10"/>
  <c r="L4761" i="10"/>
  <c r="L4762" i="10"/>
  <c r="L4763" i="10"/>
  <c r="L4764" i="10"/>
  <c r="L4765" i="10"/>
  <c r="L4766" i="10"/>
  <c r="L4767" i="10"/>
  <c r="L4768" i="10"/>
  <c r="L4769" i="10"/>
  <c r="L4770" i="10"/>
  <c r="L4771" i="10"/>
  <c r="L4772" i="10"/>
  <c r="L4773" i="10"/>
  <c r="L4774" i="10"/>
  <c r="L4775" i="10"/>
  <c r="L4776" i="10"/>
  <c r="L4777" i="10"/>
  <c r="L4778" i="10"/>
  <c r="L4779" i="10"/>
  <c r="L4780" i="10"/>
  <c r="L4781" i="10"/>
  <c r="L4782" i="10"/>
  <c r="L4783" i="10"/>
  <c r="L4784" i="10"/>
  <c r="L4785" i="10"/>
  <c r="L4786" i="10"/>
  <c r="L4787" i="10"/>
  <c r="L4788" i="10"/>
  <c r="L4789" i="10"/>
  <c r="L4790" i="10"/>
  <c r="L4791" i="10"/>
  <c r="L4792" i="10"/>
  <c r="L4793" i="10"/>
  <c r="L4794" i="10"/>
  <c r="L4795" i="10"/>
  <c r="L4796" i="10"/>
  <c r="L4797" i="10"/>
  <c r="L4798" i="10"/>
  <c r="L4799" i="10"/>
  <c r="L4800" i="10"/>
  <c r="L4801" i="10"/>
  <c r="L4802" i="10"/>
  <c r="L4803" i="10"/>
  <c r="L4804" i="10"/>
  <c r="L4805" i="10"/>
  <c r="L4806" i="10"/>
  <c r="L4807" i="10"/>
  <c r="L4808" i="10"/>
  <c r="L4809" i="10"/>
  <c r="L4810" i="10"/>
  <c r="L4811" i="10"/>
  <c r="L4812" i="10"/>
  <c r="L4813" i="10"/>
  <c r="L4814" i="10"/>
  <c r="L4815" i="10"/>
  <c r="L4816" i="10"/>
  <c r="L4817" i="10"/>
  <c r="L4818" i="10"/>
  <c r="L4819" i="10"/>
  <c r="L4820" i="10"/>
  <c r="L4821" i="10"/>
  <c r="L4822" i="10"/>
  <c r="L4823" i="10"/>
  <c r="L4824" i="10"/>
  <c r="L4825" i="10"/>
  <c r="L4826" i="10"/>
  <c r="L4827" i="10"/>
  <c r="L4828" i="10"/>
  <c r="L4829" i="10"/>
  <c r="L4830" i="10"/>
  <c r="L4831" i="10"/>
  <c r="L4832" i="10"/>
  <c r="L4833" i="10"/>
  <c r="L4834" i="10"/>
  <c r="L4835" i="10"/>
  <c r="L4836" i="10"/>
  <c r="L4837" i="10"/>
  <c r="L4838" i="10"/>
  <c r="L4839" i="10"/>
  <c r="L4840" i="10"/>
  <c r="L4841" i="10"/>
  <c r="L4842" i="10"/>
  <c r="L4843" i="10"/>
  <c r="L4844" i="10"/>
  <c r="L4845" i="10"/>
  <c r="L4846" i="10"/>
  <c r="L4847" i="10"/>
  <c r="L4848" i="10"/>
  <c r="L4849" i="10"/>
  <c r="L4850" i="10"/>
  <c r="L4851" i="10"/>
  <c r="L4852" i="10"/>
  <c r="L4853" i="10"/>
  <c r="L4854" i="10"/>
  <c r="L4855" i="10"/>
  <c r="L4856" i="10"/>
  <c r="L4857" i="10"/>
  <c r="L4858" i="10"/>
  <c r="L4859" i="10"/>
  <c r="L4860" i="10"/>
  <c r="L4861" i="10"/>
  <c r="L4862" i="10"/>
  <c r="L4863" i="10"/>
  <c r="L4864" i="10"/>
  <c r="L4865" i="10"/>
  <c r="L4866" i="10"/>
  <c r="L4867" i="10"/>
  <c r="L4868" i="10"/>
  <c r="L4869" i="10"/>
  <c r="L4870" i="10"/>
  <c r="L4871" i="10"/>
  <c r="L4872" i="10"/>
  <c r="L4873" i="10"/>
  <c r="L4874" i="10"/>
  <c r="L4875" i="10"/>
  <c r="L4876" i="10"/>
  <c r="L4877" i="10"/>
  <c r="L4878" i="10"/>
  <c r="L4879" i="10"/>
  <c r="L4880" i="10"/>
  <c r="L4881" i="10"/>
  <c r="L4882" i="10"/>
  <c r="L4883" i="10"/>
  <c r="L4884" i="10"/>
  <c r="L4885" i="10"/>
  <c r="L4886" i="10"/>
  <c r="L4887" i="10"/>
  <c r="L4888" i="10"/>
  <c r="L4889" i="10"/>
  <c r="L4890" i="10"/>
  <c r="L4891" i="10"/>
  <c r="L4892" i="10"/>
  <c r="L4893" i="10"/>
  <c r="L4894" i="10"/>
  <c r="L4895" i="10"/>
  <c r="L4896" i="10"/>
  <c r="L4897" i="10"/>
  <c r="L4898" i="10"/>
  <c r="L4899" i="10"/>
  <c r="L4900" i="10"/>
  <c r="L4901" i="10"/>
  <c r="L4902" i="10"/>
  <c r="L4903" i="10"/>
  <c r="L4904" i="10"/>
  <c r="L4905" i="10"/>
  <c r="L4906" i="10"/>
  <c r="L4907" i="10"/>
  <c r="L4908" i="10"/>
  <c r="L4909" i="10"/>
  <c r="L4910" i="10"/>
  <c r="L4911" i="10"/>
  <c r="L4912" i="10"/>
  <c r="L4913" i="10"/>
  <c r="L4914" i="10"/>
  <c r="L4915" i="10"/>
  <c r="L4916" i="10"/>
  <c r="L4917" i="10"/>
  <c r="L4918" i="10"/>
  <c r="L4919" i="10"/>
  <c r="L4920" i="10"/>
  <c r="L4921" i="10"/>
  <c r="L4922" i="10"/>
  <c r="L4923" i="10"/>
  <c r="L4924" i="10"/>
  <c r="L4925" i="10"/>
  <c r="L4926" i="10"/>
  <c r="L4927" i="10"/>
  <c r="L4928" i="10"/>
  <c r="L4929" i="10"/>
  <c r="L4930" i="10"/>
  <c r="L4931" i="10"/>
  <c r="L4932" i="10"/>
  <c r="L4933" i="10"/>
  <c r="L4934" i="10"/>
  <c r="L4935" i="10"/>
  <c r="L4936" i="10"/>
  <c r="L4937" i="10"/>
  <c r="L4938" i="10"/>
  <c r="L4939" i="10"/>
  <c r="L4940" i="10"/>
  <c r="L4941" i="10"/>
  <c r="L4942" i="10"/>
  <c r="L4943" i="10"/>
  <c r="L4944" i="10"/>
  <c r="L4945" i="10"/>
  <c r="L4946" i="10"/>
  <c r="L4947" i="10"/>
  <c r="L4948" i="10"/>
  <c r="L4949" i="10"/>
  <c r="L4950" i="10"/>
  <c r="L4951" i="10"/>
  <c r="L4952" i="10"/>
  <c r="L4953" i="10"/>
  <c r="L4954" i="10"/>
  <c r="L4955" i="10"/>
  <c r="L4956" i="10"/>
  <c r="L4957" i="10"/>
  <c r="L4958" i="10"/>
  <c r="L4959" i="10"/>
  <c r="L4960" i="10"/>
  <c r="L4961" i="10"/>
  <c r="L4962" i="10"/>
  <c r="L4963" i="10"/>
  <c r="L4964" i="10"/>
  <c r="L4965" i="10"/>
  <c r="L4966" i="10"/>
  <c r="L4967" i="10"/>
  <c r="L4968" i="10"/>
  <c r="L4969" i="10"/>
  <c r="L4970" i="10"/>
  <c r="L4971" i="10"/>
  <c r="L4972" i="10"/>
  <c r="L4973" i="10"/>
  <c r="L4974" i="10"/>
  <c r="L4975" i="10"/>
  <c r="L4976" i="10"/>
  <c r="L4977" i="10"/>
  <c r="L4978" i="10"/>
  <c r="L4979" i="10"/>
  <c r="L4980" i="10"/>
  <c r="L4981" i="10"/>
  <c r="L4982" i="10"/>
  <c r="L4983" i="10"/>
  <c r="L4984" i="10"/>
  <c r="L4985" i="10"/>
  <c r="L4986" i="10"/>
  <c r="L4987" i="10"/>
  <c r="L4988" i="10"/>
  <c r="L4989" i="10"/>
  <c r="L4990" i="10"/>
  <c r="L4991" i="10"/>
  <c r="L4992" i="10"/>
  <c r="L4993" i="10"/>
  <c r="L4994" i="10"/>
  <c r="L4995" i="10"/>
  <c r="L4996" i="10"/>
  <c r="L4997" i="10"/>
  <c r="L4998" i="10"/>
  <c r="L4999" i="10"/>
  <c r="L5000" i="10"/>
  <c r="L5001" i="10"/>
  <c r="L5002" i="10"/>
  <c r="L5003" i="10"/>
  <c r="L5004" i="10"/>
  <c r="L5005" i="10"/>
  <c r="L5006" i="10"/>
  <c r="L5007" i="10"/>
  <c r="L5008" i="10"/>
  <c r="L5009" i="10"/>
  <c r="L5010" i="10"/>
  <c r="L5011" i="10"/>
  <c r="L5012" i="10"/>
  <c r="L5013" i="10"/>
  <c r="L5014" i="10"/>
  <c r="L5015" i="10"/>
  <c r="L5016" i="10"/>
  <c r="L5017" i="10"/>
  <c r="L5018" i="10"/>
  <c r="L5019" i="10"/>
  <c r="L5020" i="10"/>
  <c r="L5021" i="10"/>
  <c r="L5022" i="10"/>
  <c r="L5023" i="10"/>
  <c r="L5024" i="10"/>
  <c r="L5025" i="10"/>
  <c r="L5026" i="10"/>
  <c r="L5027" i="10"/>
  <c r="L5028" i="10"/>
  <c r="L5029" i="10"/>
  <c r="L5030" i="10"/>
  <c r="L5031" i="10"/>
  <c r="L5032" i="10"/>
  <c r="L5033" i="10"/>
  <c r="L5034" i="10"/>
  <c r="L5035" i="10"/>
  <c r="L5036" i="10"/>
  <c r="L5037" i="10"/>
  <c r="L5038" i="10"/>
  <c r="L5039" i="10"/>
  <c r="L5040" i="10"/>
  <c r="L5041" i="10"/>
  <c r="L5042" i="10"/>
  <c r="L5043" i="10"/>
  <c r="L5044" i="10"/>
  <c r="L5045" i="10"/>
  <c r="L5046" i="10"/>
  <c r="L5047" i="10"/>
  <c r="L5048" i="10"/>
  <c r="L5049" i="10"/>
  <c r="L5050" i="10"/>
  <c r="L5051" i="10"/>
  <c r="L5052" i="10"/>
  <c r="L5053" i="10"/>
  <c r="L5054" i="10"/>
  <c r="L5055" i="10"/>
  <c r="L5056" i="10"/>
  <c r="L5057" i="10"/>
  <c r="L5058" i="10"/>
  <c r="L5059" i="10"/>
  <c r="L5060" i="10"/>
  <c r="L5061" i="10"/>
  <c r="L5062" i="10"/>
  <c r="L5063" i="10"/>
  <c r="L5064" i="10"/>
  <c r="L5065" i="10"/>
  <c r="L5066" i="10"/>
  <c r="L5067" i="10"/>
  <c r="L5068" i="10"/>
  <c r="L5069" i="10"/>
  <c r="L5070" i="10"/>
  <c r="L5071" i="10"/>
  <c r="L5072" i="10"/>
  <c r="L5073" i="10"/>
  <c r="L5074" i="10"/>
  <c r="L5075" i="10"/>
  <c r="L5076" i="10"/>
  <c r="L5077" i="10"/>
  <c r="L5078" i="10"/>
  <c r="L5079" i="10"/>
  <c r="L5080" i="10"/>
  <c r="L5081" i="10"/>
  <c r="L5082" i="10"/>
  <c r="L5083" i="10"/>
  <c r="L5084" i="10"/>
  <c r="L5085" i="10"/>
  <c r="L5086" i="10"/>
  <c r="L5087" i="10"/>
  <c r="L5088" i="10"/>
  <c r="L5089" i="10"/>
  <c r="L5090" i="10"/>
  <c r="L5091" i="10"/>
  <c r="L5092" i="10"/>
  <c r="L5093" i="10"/>
  <c r="L5094" i="10"/>
  <c r="L5095" i="10"/>
  <c r="L5096" i="10"/>
  <c r="L5097" i="10"/>
  <c r="L5098" i="10"/>
  <c r="L5099" i="10"/>
  <c r="L5100" i="10"/>
  <c r="L5101" i="10"/>
  <c r="L5102" i="10"/>
  <c r="L5103" i="10"/>
  <c r="L5104" i="10"/>
  <c r="L5105" i="10"/>
  <c r="L5106" i="10"/>
  <c r="L5107" i="10"/>
  <c r="L5108" i="10"/>
  <c r="L5109" i="10"/>
  <c r="L5110" i="10"/>
  <c r="L5111" i="10"/>
  <c r="L5112" i="10"/>
  <c r="L5113" i="10"/>
  <c r="L5114" i="10"/>
  <c r="L5115" i="10"/>
  <c r="L5116" i="10"/>
  <c r="L5117" i="10"/>
  <c r="L5118" i="10"/>
  <c r="L5119" i="10"/>
  <c r="L5120" i="10"/>
  <c r="L5121" i="10"/>
  <c r="L5122" i="10"/>
  <c r="L5123" i="10"/>
  <c r="L5124" i="10"/>
  <c r="L5125" i="10"/>
  <c r="L5126" i="10"/>
  <c r="L5127" i="10"/>
  <c r="L5128" i="10"/>
  <c r="L5129" i="10"/>
  <c r="L5130" i="10"/>
  <c r="L5131" i="10"/>
  <c r="L5132" i="10"/>
  <c r="L5133" i="10"/>
  <c r="L5134" i="10"/>
  <c r="L5135" i="10"/>
  <c r="L5136" i="10"/>
  <c r="L5137" i="10"/>
  <c r="L5138" i="10"/>
  <c r="L5139" i="10"/>
  <c r="L5140" i="10"/>
  <c r="L5141" i="10"/>
  <c r="L5142" i="10"/>
  <c r="L5143" i="10"/>
  <c r="L5144" i="10"/>
  <c r="L5145" i="10"/>
  <c r="L5146" i="10"/>
  <c r="L5147" i="10"/>
  <c r="L5148" i="10"/>
  <c r="L5149" i="10"/>
  <c r="L5150" i="10"/>
  <c r="L5151" i="10"/>
  <c r="L5152" i="10"/>
  <c r="L5153" i="10"/>
  <c r="L5154" i="10"/>
  <c r="L5155" i="10"/>
  <c r="L5156" i="10"/>
  <c r="L5157" i="10"/>
  <c r="L5158" i="10"/>
  <c r="L5159" i="10"/>
  <c r="L5160" i="10"/>
  <c r="L5161" i="10"/>
  <c r="L5162" i="10"/>
  <c r="L5163" i="10"/>
  <c r="L5164" i="10"/>
  <c r="L5165" i="10"/>
  <c r="L5166" i="10"/>
  <c r="L5167" i="10"/>
  <c r="L5168" i="10"/>
  <c r="L5169" i="10"/>
  <c r="L5170" i="10"/>
  <c r="L5171" i="10"/>
  <c r="L5172" i="10"/>
  <c r="L5173" i="10"/>
  <c r="L5174" i="10"/>
  <c r="L5175" i="10"/>
  <c r="L5176" i="10"/>
  <c r="L5177" i="10"/>
  <c r="L5178" i="10"/>
  <c r="L5179" i="10"/>
  <c r="L5180" i="10"/>
  <c r="L5181" i="10"/>
  <c r="L5182" i="10"/>
  <c r="L5183" i="10"/>
  <c r="L5184" i="10"/>
  <c r="L5185" i="10"/>
  <c r="L5186" i="10"/>
  <c r="L5187" i="10"/>
  <c r="L5188" i="10"/>
  <c r="L5189" i="10"/>
  <c r="L5190" i="10"/>
  <c r="L5191" i="10"/>
  <c r="L5192" i="10"/>
  <c r="L5193" i="10"/>
  <c r="L5194" i="10"/>
  <c r="L5195" i="10"/>
  <c r="L5196" i="10"/>
  <c r="L5197" i="10"/>
  <c r="L5198" i="10"/>
  <c r="L5199" i="10"/>
  <c r="L5200" i="10"/>
  <c r="L5201" i="10"/>
  <c r="L5202" i="10"/>
  <c r="L5203" i="10"/>
  <c r="L5204" i="10"/>
  <c r="L5205" i="10"/>
  <c r="L5206" i="10"/>
  <c r="L5207" i="10"/>
  <c r="L5208" i="10"/>
  <c r="L5209" i="10"/>
  <c r="L5210" i="10"/>
  <c r="L5211" i="10"/>
  <c r="L5212" i="10"/>
  <c r="L5213" i="10"/>
  <c r="L5214" i="10"/>
  <c r="L5215" i="10"/>
  <c r="L5216" i="10"/>
  <c r="L5217" i="10"/>
  <c r="L5218" i="10"/>
  <c r="L5219" i="10"/>
  <c r="L5220" i="10"/>
  <c r="L5221" i="10"/>
  <c r="L5222" i="10"/>
  <c r="L5223" i="10"/>
  <c r="L5224" i="10"/>
  <c r="L5225" i="10"/>
  <c r="L5226" i="10"/>
  <c r="L5227" i="10"/>
  <c r="L5228" i="10"/>
  <c r="L5229" i="10"/>
  <c r="L5230" i="10"/>
  <c r="L5231" i="10"/>
  <c r="L5232" i="10"/>
  <c r="L5233" i="10"/>
  <c r="L5234" i="10"/>
  <c r="L5235" i="10"/>
  <c r="L5236" i="10"/>
  <c r="L5237" i="10"/>
  <c r="L5238" i="10"/>
  <c r="L5239" i="10"/>
  <c r="L5240" i="10"/>
  <c r="L5241" i="10"/>
  <c r="L5242" i="10"/>
  <c r="L5243" i="10"/>
  <c r="L5244" i="10"/>
  <c r="L5245" i="10"/>
  <c r="L5246" i="10"/>
  <c r="L5247" i="10"/>
  <c r="L5248" i="10"/>
  <c r="L5249" i="10"/>
  <c r="L5250" i="10"/>
  <c r="L5251" i="10"/>
  <c r="L5252" i="10"/>
  <c r="L5253" i="10"/>
  <c r="L5254" i="10"/>
  <c r="L5255" i="10"/>
  <c r="L5256" i="10"/>
  <c r="L5257" i="10"/>
  <c r="L5258" i="10"/>
  <c r="L5259" i="10"/>
  <c r="L5260" i="10"/>
  <c r="L5261" i="10"/>
  <c r="L5262" i="10"/>
  <c r="L5263" i="10"/>
  <c r="L5264" i="10"/>
  <c r="L5265" i="10"/>
  <c r="L5266" i="10"/>
  <c r="L5267" i="10"/>
  <c r="L5268" i="10"/>
  <c r="L5269" i="10"/>
  <c r="L5270" i="10"/>
  <c r="L5271" i="10"/>
  <c r="L5272" i="10"/>
  <c r="L5273" i="10"/>
  <c r="L5274" i="10"/>
  <c r="L5275" i="10"/>
  <c r="L5276" i="10"/>
  <c r="L5277" i="10"/>
  <c r="L5278" i="10"/>
  <c r="L5279" i="10"/>
  <c r="L5280" i="10"/>
  <c r="L5281" i="10"/>
  <c r="L5282" i="10"/>
  <c r="L5283" i="10"/>
  <c r="L5284" i="10"/>
  <c r="L5285" i="10"/>
  <c r="L5286" i="10"/>
  <c r="L5287" i="10"/>
  <c r="L5288" i="10"/>
  <c r="L5289" i="10"/>
  <c r="L5290" i="10"/>
  <c r="L5291" i="10"/>
  <c r="L5292" i="10"/>
  <c r="L5293" i="10"/>
  <c r="L5294" i="10"/>
  <c r="L5295" i="10"/>
  <c r="L5296" i="10"/>
  <c r="L5297" i="10"/>
  <c r="L5298" i="10"/>
  <c r="L5299" i="10"/>
  <c r="L5300" i="10"/>
  <c r="L5301" i="10"/>
  <c r="L5302" i="10"/>
  <c r="L5303" i="10"/>
  <c r="L5304" i="10"/>
  <c r="L5305" i="10"/>
  <c r="L5306" i="10"/>
  <c r="L5307" i="10"/>
  <c r="L5308" i="10"/>
  <c r="L5309" i="10"/>
  <c r="L5310" i="10"/>
  <c r="L5311" i="10"/>
  <c r="L5312" i="10"/>
  <c r="L5313" i="10"/>
  <c r="L5314" i="10"/>
  <c r="L5315" i="10"/>
  <c r="L5316" i="10"/>
  <c r="L5317" i="10"/>
  <c r="L5318" i="10"/>
  <c r="L5319" i="10"/>
  <c r="L5320" i="10"/>
  <c r="L5321" i="10"/>
  <c r="L5322" i="10"/>
  <c r="L5323" i="10"/>
  <c r="L5324" i="10"/>
  <c r="L5325" i="10"/>
  <c r="L5326" i="10"/>
  <c r="L5327" i="10"/>
  <c r="L5328" i="10"/>
  <c r="L5329" i="10"/>
  <c r="L5330" i="10"/>
  <c r="L5331" i="10"/>
  <c r="L5332" i="10"/>
  <c r="L5333" i="10"/>
  <c r="L5334" i="10"/>
  <c r="L5335" i="10"/>
  <c r="L5336" i="10"/>
  <c r="L5337" i="10"/>
  <c r="L5338" i="10"/>
  <c r="L5339" i="10"/>
  <c r="L5340" i="10"/>
  <c r="L5341" i="10"/>
  <c r="L5342" i="10"/>
  <c r="L5343" i="10"/>
  <c r="L5344" i="10"/>
  <c r="L5345" i="10"/>
  <c r="L5346" i="10"/>
  <c r="L5347" i="10"/>
  <c r="L5348" i="10"/>
  <c r="L5349" i="10"/>
  <c r="L5350" i="10"/>
  <c r="L5351" i="10"/>
  <c r="L5352" i="10"/>
  <c r="L5353" i="10"/>
  <c r="L5354" i="10"/>
  <c r="L5355" i="10"/>
  <c r="L5356" i="10"/>
  <c r="L5357" i="10"/>
  <c r="L5358" i="10"/>
  <c r="L5359" i="10"/>
  <c r="L5360" i="10"/>
  <c r="L5361" i="10"/>
  <c r="L5362" i="10"/>
  <c r="L5363" i="10"/>
  <c r="L5364" i="10"/>
  <c r="L5365" i="10"/>
  <c r="L5366" i="10"/>
  <c r="L5367" i="10"/>
  <c r="L5368" i="10"/>
  <c r="L5369" i="10"/>
  <c r="L5370" i="10"/>
  <c r="L5371" i="10"/>
  <c r="L5372" i="10"/>
  <c r="L5373" i="10"/>
  <c r="L5374" i="10"/>
  <c r="L5375" i="10"/>
  <c r="L5376" i="10"/>
  <c r="L5377" i="10"/>
  <c r="L5378" i="10"/>
  <c r="L5379" i="10"/>
  <c r="L5380" i="10"/>
  <c r="L5381" i="10"/>
  <c r="L5382" i="10"/>
  <c r="L5383" i="10"/>
  <c r="L5384" i="10"/>
  <c r="L5385" i="10"/>
  <c r="L5386" i="10"/>
  <c r="L5387" i="10"/>
  <c r="L5388" i="10"/>
  <c r="L5389" i="10"/>
  <c r="L5390" i="10"/>
  <c r="L5391" i="10"/>
  <c r="L5392" i="10"/>
  <c r="L5393" i="10"/>
  <c r="L5394" i="10"/>
  <c r="L5395" i="10"/>
  <c r="L5396" i="10"/>
  <c r="L5397" i="10"/>
  <c r="L5398" i="10"/>
  <c r="L5399" i="10"/>
  <c r="L5400" i="10"/>
  <c r="L5401" i="10"/>
  <c r="L5402" i="10"/>
  <c r="L5403" i="10"/>
  <c r="L5404" i="10"/>
  <c r="L5405" i="10"/>
  <c r="L5406" i="10"/>
  <c r="L5407" i="10"/>
  <c r="L5408" i="10"/>
  <c r="L5409" i="10"/>
  <c r="L5410" i="10"/>
  <c r="L5411" i="10"/>
  <c r="L5412" i="10"/>
  <c r="L5413" i="10"/>
  <c r="L5414" i="10"/>
  <c r="L5415" i="10"/>
  <c r="L5416" i="10"/>
  <c r="L5417" i="10"/>
  <c r="L5418" i="10"/>
  <c r="L5419" i="10"/>
  <c r="L5420" i="10"/>
  <c r="L5421" i="10"/>
  <c r="L5422" i="10"/>
  <c r="L5423" i="10"/>
  <c r="L5424" i="10"/>
  <c r="L5425" i="10"/>
  <c r="L5426" i="10"/>
  <c r="L5427" i="10"/>
  <c r="L5428" i="10"/>
  <c r="L5429" i="10"/>
  <c r="L5430" i="10"/>
  <c r="L5431" i="10"/>
  <c r="L5432" i="10"/>
  <c r="L5433" i="10"/>
  <c r="L5434" i="10"/>
  <c r="L5435" i="10"/>
  <c r="L5436" i="10"/>
  <c r="L5437" i="10"/>
  <c r="L5438" i="10"/>
  <c r="L5439" i="10"/>
  <c r="L5440" i="10"/>
  <c r="L5441" i="10"/>
  <c r="L5442" i="10"/>
  <c r="L5443" i="10"/>
  <c r="L5444" i="10"/>
  <c r="L5445" i="10"/>
  <c r="L5446" i="10"/>
  <c r="L5447" i="10"/>
  <c r="L5448" i="10"/>
  <c r="L5449" i="10"/>
  <c r="L5450" i="10"/>
  <c r="L5451" i="10"/>
  <c r="L5452" i="10"/>
  <c r="L5453" i="10"/>
  <c r="L5454" i="10"/>
  <c r="L5455" i="10"/>
  <c r="L5456" i="10"/>
  <c r="L5457" i="10"/>
  <c r="L5458" i="10"/>
  <c r="L5459" i="10"/>
  <c r="L5460" i="10"/>
  <c r="L5461" i="10"/>
  <c r="L5462" i="10"/>
  <c r="L5463" i="10"/>
  <c r="L5464" i="10"/>
  <c r="L5465" i="10"/>
  <c r="L5466" i="10"/>
  <c r="L5467" i="10"/>
  <c r="L5468" i="10"/>
  <c r="L5469" i="10"/>
  <c r="L5470" i="10"/>
  <c r="L5471" i="10"/>
  <c r="L5472" i="10"/>
  <c r="L5473" i="10"/>
  <c r="L5474" i="10"/>
  <c r="L5475" i="10"/>
  <c r="L5476" i="10"/>
  <c r="L5477" i="10"/>
  <c r="L5478" i="10"/>
  <c r="L5479" i="10"/>
  <c r="L5480" i="10"/>
  <c r="L5481" i="10"/>
  <c r="L5482" i="10"/>
  <c r="L5483" i="10"/>
  <c r="L5484" i="10"/>
  <c r="L5485" i="10"/>
  <c r="L5486" i="10"/>
  <c r="L5487" i="10"/>
  <c r="L5488" i="10"/>
  <c r="L5489" i="10"/>
  <c r="L5490" i="10"/>
  <c r="L5491" i="10"/>
  <c r="L5492" i="10"/>
  <c r="L5493" i="10"/>
  <c r="L5494" i="10"/>
  <c r="L5495" i="10"/>
  <c r="L5496" i="10"/>
  <c r="L5497" i="10"/>
  <c r="L5498" i="10"/>
  <c r="L5499" i="10"/>
  <c r="L5500" i="10"/>
  <c r="L5501" i="10"/>
  <c r="L5502" i="10"/>
  <c r="L5503" i="10"/>
  <c r="L5504" i="10"/>
  <c r="L5505" i="10"/>
  <c r="L5506" i="10"/>
  <c r="L5507" i="10"/>
  <c r="L5508" i="10"/>
  <c r="L5509" i="10"/>
  <c r="L5510" i="10"/>
  <c r="L5511" i="10"/>
  <c r="L5512" i="10"/>
  <c r="L5513" i="10"/>
  <c r="L5514" i="10"/>
  <c r="L5515" i="10"/>
  <c r="L5516" i="10"/>
  <c r="L5517" i="10"/>
  <c r="L5518" i="10"/>
  <c r="L5519" i="10"/>
  <c r="L5520" i="10"/>
  <c r="L5521" i="10"/>
  <c r="L5522" i="10"/>
  <c r="L5523" i="10"/>
  <c r="L5524" i="10"/>
  <c r="L5525" i="10"/>
  <c r="L5526" i="10"/>
  <c r="L5527" i="10"/>
  <c r="L5528" i="10"/>
  <c r="L5529" i="10"/>
  <c r="L5530" i="10"/>
  <c r="L5531" i="10"/>
  <c r="L5532" i="10"/>
  <c r="L5533" i="10"/>
  <c r="L5534" i="10"/>
  <c r="L5535" i="10"/>
  <c r="L5536" i="10"/>
  <c r="L5537" i="10"/>
  <c r="L5538" i="10"/>
  <c r="L5539" i="10"/>
  <c r="L5540" i="10"/>
  <c r="L5541" i="10"/>
  <c r="L5542" i="10"/>
  <c r="L5543" i="10"/>
  <c r="L5544" i="10"/>
  <c r="L5545" i="10"/>
  <c r="L5546" i="10"/>
  <c r="L5547" i="10"/>
  <c r="L5548" i="10"/>
  <c r="L5549" i="10"/>
  <c r="L5550" i="10"/>
  <c r="L5551" i="10"/>
  <c r="L5552" i="10"/>
  <c r="L5553" i="10"/>
  <c r="L5554" i="10"/>
  <c r="L5555" i="10"/>
  <c r="L5556" i="10"/>
  <c r="L5557" i="10"/>
  <c r="L5558" i="10"/>
  <c r="L5559" i="10"/>
  <c r="L5560" i="10"/>
  <c r="L5561" i="10"/>
  <c r="L5562" i="10"/>
  <c r="L5563" i="10"/>
  <c r="L5564" i="10"/>
  <c r="L5565" i="10"/>
  <c r="L5566" i="10"/>
  <c r="L5567" i="10"/>
  <c r="L5568" i="10"/>
  <c r="L5569" i="10"/>
  <c r="L5570" i="10"/>
  <c r="L5571" i="10"/>
  <c r="L5572" i="10"/>
  <c r="L5573" i="10"/>
  <c r="L5574" i="10"/>
  <c r="L5575" i="10"/>
  <c r="L5576" i="10"/>
  <c r="L5577" i="10"/>
  <c r="L5578" i="10"/>
  <c r="L5579" i="10"/>
  <c r="L5580" i="10"/>
  <c r="L5581" i="10"/>
  <c r="L5582" i="10"/>
  <c r="L5583" i="10"/>
  <c r="L5584" i="10"/>
  <c r="L5585" i="10"/>
  <c r="L5586" i="10"/>
  <c r="L5587" i="10"/>
  <c r="L5588" i="10"/>
  <c r="L5589" i="10"/>
  <c r="L5590" i="10"/>
  <c r="L5591" i="10"/>
  <c r="L5592" i="10"/>
  <c r="L5593" i="10"/>
  <c r="L5594" i="10"/>
  <c r="L5595" i="10"/>
  <c r="L5596" i="10"/>
  <c r="L5597" i="10"/>
  <c r="L5598" i="10"/>
  <c r="L5599" i="10"/>
  <c r="L5600" i="10"/>
  <c r="L5601" i="10"/>
  <c r="L5602" i="10"/>
  <c r="L5603" i="10"/>
  <c r="L5604" i="10"/>
  <c r="L5605" i="10"/>
  <c r="L5606" i="10"/>
  <c r="L5607" i="10"/>
  <c r="L5608" i="10"/>
  <c r="L5609" i="10"/>
  <c r="L5610" i="10"/>
  <c r="L5611" i="10"/>
  <c r="L5612" i="10"/>
  <c r="L5613" i="10"/>
  <c r="L5614" i="10"/>
  <c r="L5615" i="10"/>
  <c r="L5616" i="10"/>
  <c r="L5617" i="10"/>
  <c r="L5618" i="10"/>
  <c r="L5619" i="10"/>
  <c r="L5620" i="10"/>
  <c r="L5621" i="10"/>
  <c r="L5622" i="10"/>
  <c r="L5623" i="10"/>
  <c r="L5624" i="10"/>
  <c r="L5625" i="10"/>
  <c r="L5626" i="10"/>
  <c r="L5627" i="10"/>
  <c r="L5628" i="10"/>
  <c r="L5629" i="10"/>
  <c r="L5630" i="10"/>
  <c r="L5631" i="10"/>
  <c r="L5632" i="10"/>
  <c r="L5633" i="10"/>
  <c r="L5634" i="10"/>
  <c r="L5635" i="10"/>
  <c r="L5636" i="10"/>
  <c r="L5637" i="10"/>
  <c r="L5638" i="10"/>
  <c r="L5639" i="10"/>
  <c r="L5640" i="10"/>
  <c r="L5641" i="10"/>
  <c r="L5642" i="10"/>
  <c r="L5643" i="10"/>
  <c r="L5644" i="10"/>
  <c r="L5645" i="10"/>
  <c r="L5646" i="10"/>
  <c r="L5647" i="10"/>
  <c r="L5648" i="10"/>
  <c r="L5649" i="10"/>
  <c r="L5650" i="10"/>
  <c r="L5651" i="10"/>
  <c r="L5652" i="10"/>
  <c r="L5653" i="10"/>
  <c r="L5654" i="10"/>
  <c r="L5655" i="10"/>
  <c r="L5656" i="10"/>
  <c r="L5657" i="10"/>
  <c r="L5658" i="10"/>
  <c r="L5659" i="10"/>
  <c r="L5660" i="10"/>
  <c r="L5661" i="10"/>
  <c r="L5662" i="10"/>
  <c r="L5663" i="10"/>
  <c r="L5664" i="10"/>
  <c r="L5665" i="10"/>
  <c r="L5666" i="10"/>
  <c r="L5667" i="10"/>
  <c r="L5668" i="10"/>
  <c r="L5669" i="10"/>
  <c r="L5670" i="10"/>
  <c r="L5671" i="10"/>
  <c r="L5672" i="10"/>
  <c r="L5673" i="10"/>
  <c r="L5674" i="10"/>
  <c r="L5675" i="10"/>
  <c r="L5676" i="10"/>
  <c r="L5677" i="10"/>
  <c r="L5678" i="10"/>
  <c r="L5679" i="10"/>
  <c r="L5680" i="10"/>
  <c r="L5681" i="10"/>
  <c r="L5682" i="10"/>
  <c r="L5683" i="10"/>
  <c r="L5684" i="10"/>
  <c r="L5685" i="10"/>
  <c r="L5686" i="10"/>
  <c r="L5687" i="10"/>
  <c r="L5688" i="10"/>
  <c r="L5689" i="10"/>
  <c r="L5690" i="10"/>
  <c r="L5691" i="10"/>
  <c r="L5692" i="10"/>
  <c r="L5693" i="10"/>
  <c r="L5694" i="10"/>
  <c r="L5695" i="10"/>
  <c r="L5696" i="10"/>
  <c r="L5697" i="10"/>
  <c r="L5698" i="10"/>
  <c r="L5699" i="10"/>
  <c r="L5700" i="10"/>
  <c r="L5701" i="10"/>
  <c r="L5702" i="10"/>
  <c r="L5703" i="10"/>
  <c r="L5704" i="10"/>
  <c r="L5705" i="10"/>
  <c r="L5706" i="10"/>
  <c r="L5707" i="10"/>
  <c r="L5708" i="10"/>
  <c r="L5709" i="10"/>
  <c r="L5710" i="10"/>
  <c r="L5711" i="10"/>
  <c r="L5712" i="10"/>
  <c r="L5713" i="10"/>
  <c r="L5714" i="10"/>
  <c r="L5715" i="10"/>
  <c r="L5716" i="10"/>
  <c r="L5717" i="10"/>
  <c r="L5718" i="10"/>
  <c r="L5719" i="10"/>
  <c r="L5720" i="10"/>
  <c r="L5721" i="10"/>
  <c r="L5722" i="10"/>
  <c r="L5723" i="10"/>
  <c r="L5724" i="10"/>
  <c r="L5725" i="10"/>
  <c r="L5726" i="10"/>
  <c r="L5727" i="10"/>
  <c r="L5728" i="10"/>
  <c r="L5729" i="10"/>
  <c r="L5730" i="10"/>
  <c r="L5731" i="10"/>
  <c r="L5732" i="10"/>
  <c r="L5733" i="10"/>
  <c r="L5734" i="10"/>
  <c r="L5735" i="10"/>
  <c r="L5736" i="10"/>
  <c r="L5737" i="10"/>
  <c r="L5738" i="10"/>
  <c r="L5739" i="10"/>
  <c r="L5740" i="10"/>
  <c r="L5741" i="10"/>
  <c r="L5742" i="10"/>
  <c r="L5743" i="10"/>
  <c r="L5744" i="10"/>
  <c r="L5745" i="10"/>
  <c r="L5746" i="10"/>
  <c r="L5747" i="10"/>
  <c r="L5748" i="10"/>
  <c r="L5749" i="10"/>
  <c r="L5750" i="10"/>
  <c r="L5751" i="10"/>
  <c r="L5752" i="10"/>
  <c r="L5753" i="10"/>
  <c r="L5754" i="10"/>
  <c r="L5755" i="10"/>
  <c r="L5756" i="10"/>
  <c r="L5757" i="10"/>
  <c r="L5758" i="10"/>
  <c r="L5759" i="10"/>
  <c r="L5760" i="10"/>
  <c r="L5761" i="10"/>
  <c r="L5762" i="10"/>
  <c r="L5763" i="10"/>
  <c r="L5764" i="10"/>
  <c r="L5765" i="10"/>
  <c r="L5766" i="10"/>
  <c r="L5767" i="10"/>
  <c r="L5768" i="10"/>
  <c r="L5769" i="10"/>
  <c r="L5770" i="10"/>
  <c r="L5771" i="10"/>
  <c r="L5772" i="10"/>
  <c r="L5773" i="10"/>
  <c r="L5774" i="10"/>
  <c r="L5775" i="10"/>
  <c r="L5776" i="10"/>
  <c r="L5777" i="10"/>
  <c r="L5778" i="10"/>
  <c r="L5779" i="10"/>
  <c r="L5780" i="10"/>
  <c r="L5781" i="10"/>
  <c r="L5782" i="10"/>
  <c r="L5783" i="10"/>
  <c r="L5784" i="10"/>
  <c r="L5785" i="10"/>
  <c r="L5786" i="10"/>
  <c r="L5787" i="10"/>
  <c r="L5788" i="10"/>
  <c r="L5789" i="10"/>
  <c r="L5790" i="10"/>
  <c r="L5791" i="10"/>
  <c r="L5792" i="10"/>
  <c r="L5793" i="10"/>
  <c r="L5794" i="10"/>
  <c r="L5795" i="10"/>
  <c r="L5796" i="10"/>
  <c r="L5797" i="10"/>
  <c r="L5798" i="10"/>
  <c r="L5799" i="10"/>
  <c r="L5800" i="10"/>
  <c r="L5801" i="10"/>
  <c r="L5802" i="10"/>
  <c r="L5803" i="10"/>
  <c r="L5804" i="10"/>
  <c r="L5805" i="10"/>
  <c r="L5806" i="10"/>
  <c r="L5807" i="10"/>
  <c r="L5808" i="10"/>
  <c r="L5809" i="10"/>
  <c r="L5810" i="10"/>
  <c r="L5811" i="10"/>
  <c r="L5812" i="10"/>
  <c r="L5813" i="10"/>
  <c r="L5814" i="10"/>
  <c r="L5815" i="10"/>
  <c r="L5816" i="10"/>
  <c r="L5817" i="10"/>
  <c r="L5818" i="10"/>
  <c r="L5819" i="10"/>
  <c r="L5820" i="10"/>
  <c r="L5821" i="10"/>
  <c r="L5822" i="10"/>
  <c r="L5823" i="10"/>
  <c r="L5824" i="10"/>
  <c r="L5825" i="10"/>
  <c r="L5826" i="10"/>
  <c r="L5827" i="10"/>
  <c r="L5828" i="10"/>
  <c r="L5829" i="10"/>
  <c r="L5830" i="10"/>
  <c r="L5831" i="10"/>
  <c r="L5832" i="10"/>
  <c r="L5833" i="10"/>
  <c r="L5834" i="10"/>
  <c r="L5835" i="10"/>
  <c r="L5836" i="10"/>
  <c r="L5837" i="10"/>
  <c r="L5838" i="10"/>
  <c r="L5839" i="10"/>
  <c r="L5840" i="10"/>
  <c r="L5841" i="10"/>
  <c r="L5842" i="10"/>
  <c r="L5843" i="10"/>
  <c r="L5844" i="10"/>
  <c r="L5845" i="10"/>
  <c r="L5846" i="10"/>
  <c r="L5847" i="10"/>
  <c r="L5848" i="10"/>
  <c r="L5849" i="10"/>
  <c r="L5850" i="10"/>
  <c r="L5851" i="10"/>
  <c r="L5852" i="10"/>
  <c r="L5853" i="10"/>
  <c r="L5854" i="10"/>
  <c r="L5855" i="10"/>
  <c r="L5856" i="10"/>
  <c r="L5857" i="10"/>
  <c r="L5858" i="10"/>
  <c r="L5859" i="10"/>
  <c r="L5860" i="10"/>
  <c r="L5861" i="10"/>
  <c r="L5862" i="10"/>
  <c r="L5863" i="10"/>
  <c r="L5864" i="10"/>
  <c r="L5865" i="10"/>
  <c r="L5866" i="10"/>
  <c r="L5867" i="10"/>
  <c r="L5868" i="10"/>
  <c r="L5869" i="10"/>
  <c r="L5870" i="10"/>
  <c r="L5871" i="10"/>
  <c r="L5872" i="10"/>
  <c r="L5873" i="10"/>
  <c r="L5874" i="10"/>
  <c r="L5875" i="10"/>
  <c r="L5876" i="10"/>
  <c r="L5877" i="10"/>
  <c r="L5878" i="10"/>
  <c r="L5879" i="10"/>
  <c r="L5880" i="10"/>
  <c r="L5881" i="10"/>
  <c r="L5882" i="10"/>
  <c r="L5883" i="10"/>
  <c r="L5884" i="10"/>
  <c r="L5885" i="10"/>
  <c r="L5886" i="10"/>
  <c r="L5887" i="10"/>
  <c r="L5888" i="10"/>
  <c r="L5889" i="10"/>
  <c r="L5890" i="10"/>
  <c r="L5891" i="10"/>
  <c r="L5892" i="10"/>
  <c r="L5893" i="10"/>
  <c r="L5894" i="10"/>
  <c r="L5895" i="10"/>
  <c r="L5896" i="10"/>
  <c r="L5897" i="10"/>
  <c r="L5898" i="10"/>
  <c r="L5899" i="10"/>
  <c r="L5900" i="10"/>
  <c r="L5901" i="10"/>
  <c r="L5902" i="10"/>
  <c r="L5903" i="10"/>
  <c r="L5904" i="10"/>
  <c r="L5905" i="10"/>
  <c r="L5906" i="10"/>
  <c r="L5907" i="10"/>
  <c r="L5908" i="10"/>
  <c r="L5909" i="10"/>
  <c r="L5910" i="10"/>
  <c r="L5911" i="10"/>
  <c r="L5912" i="10"/>
  <c r="L5913" i="10"/>
  <c r="L5914" i="10"/>
  <c r="L5915" i="10"/>
  <c r="L5916" i="10"/>
  <c r="L5917" i="10"/>
  <c r="L5918" i="10"/>
  <c r="L5919" i="10"/>
  <c r="L5920" i="10"/>
  <c r="L5921" i="10"/>
  <c r="L5922" i="10"/>
  <c r="L5923" i="10"/>
  <c r="L5924" i="10"/>
  <c r="L5925" i="10"/>
  <c r="L5926" i="10"/>
  <c r="L5927" i="10"/>
  <c r="L5928" i="10"/>
  <c r="L5929" i="10"/>
  <c r="L5930" i="10"/>
  <c r="L5931" i="10"/>
  <c r="L5932" i="10"/>
  <c r="L5933" i="10"/>
  <c r="L5934" i="10"/>
  <c r="L5935" i="10"/>
  <c r="L5936" i="10"/>
  <c r="L5937" i="10"/>
  <c r="L5938" i="10"/>
  <c r="L5939" i="10"/>
  <c r="L5940" i="10"/>
  <c r="L5941" i="10"/>
  <c r="L5942" i="10"/>
  <c r="L5943" i="10"/>
  <c r="L5944" i="10"/>
  <c r="L5945" i="10"/>
  <c r="L5946" i="10"/>
  <c r="L5947" i="10"/>
  <c r="L5948" i="10"/>
  <c r="L5949" i="10"/>
  <c r="L5950" i="10"/>
  <c r="L5951" i="10"/>
  <c r="L5952" i="10"/>
  <c r="L5953" i="10"/>
  <c r="L5954" i="10"/>
  <c r="L5955" i="10"/>
  <c r="L5956" i="10"/>
  <c r="L5957" i="10"/>
  <c r="L5958" i="10"/>
  <c r="L5959" i="10"/>
  <c r="L5960" i="10"/>
  <c r="L5961" i="10"/>
  <c r="L5962" i="10"/>
  <c r="L5963" i="10"/>
  <c r="L5964" i="10"/>
  <c r="L5965" i="10"/>
  <c r="L5966" i="10"/>
  <c r="L5967" i="10"/>
  <c r="L5968" i="10"/>
  <c r="L5969" i="10"/>
  <c r="L5970" i="10"/>
  <c r="L5971" i="10"/>
  <c r="L5972" i="10"/>
  <c r="L5973" i="10"/>
  <c r="L5974" i="10"/>
  <c r="L5975" i="10"/>
  <c r="L5976" i="10"/>
  <c r="L5977" i="10"/>
  <c r="L5978" i="10"/>
  <c r="L5979" i="10"/>
  <c r="L5980" i="10"/>
  <c r="L5981" i="10"/>
  <c r="L5982" i="10"/>
  <c r="L5983" i="10"/>
  <c r="L5984" i="10"/>
  <c r="L5985" i="10"/>
  <c r="L5986" i="10"/>
  <c r="L5987" i="10"/>
  <c r="L5988" i="10"/>
  <c r="L5989" i="10"/>
  <c r="L5990" i="10"/>
  <c r="L5991" i="10"/>
  <c r="L5992" i="10"/>
  <c r="L5993" i="10"/>
  <c r="L5994" i="10"/>
  <c r="L5995" i="10"/>
  <c r="L5996" i="10"/>
  <c r="L5997" i="10"/>
  <c r="L5998" i="10"/>
  <c r="L5999" i="10"/>
  <c r="L6000" i="10"/>
  <c r="L6001" i="10"/>
  <c r="L6002" i="10"/>
  <c r="L6003" i="10"/>
  <c r="L6004" i="10"/>
  <c r="L6005" i="10"/>
  <c r="L6006" i="10"/>
  <c r="L6007" i="10"/>
  <c r="L6008" i="10"/>
  <c r="L6009" i="10"/>
  <c r="L6010" i="10"/>
  <c r="L6011" i="10"/>
  <c r="L6012" i="10"/>
  <c r="L6013" i="10"/>
  <c r="L6014" i="10"/>
  <c r="L6015" i="10"/>
  <c r="L6016" i="10"/>
  <c r="L6017" i="10"/>
  <c r="L6018" i="10"/>
  <c r="L6019" i="10"/>
  <c r="L6020" i="10"/>
  <c r="L6021" i="10"/>
  <c r="L6022" i="10"/>
  <c r="L6023" i="10"/>
  <c r="L6024" i="10"/>
  <c r="L6025" i="10"/>
  <c r="L6026" i="10"/>
  <c r="L6027" i="10"/>
  <c r="L6028" i="10"/>
  <c r="L6029" i="10"/>
  <c r="L6030" i="10"/>
  <c r="L6031" i="10"/>
  <c r="L6032" i="10"/>
  <c r="L6033" i="10"/>
  <c r="L6034" i="10"/>
  <c r="L6035" i="10"/>
  <c r="L6036" i="10"/>
  <c r="L6037" i="10"/>
  <c r="L6038" i="10"/>
  <c r="L6039" i="10"/>
  <c r="L6040" i="10"/>
  <c r="L6041" i="10"/>
  <c r="L6042" i="10"/>
  <c r="L6043" i="10"/>
  <c r="L6044" i="10"/>
  <c r="L6045" i="10"/>
  <c r="L6046" i="10"/>
  <c r="L6047" i="10"/>
  <c r="L6048" i="10"/>
  <c r="L6049" i="10"/>
  <c r="L6050" i="10"/>
  <c r="L6051" i="10"/>
  <c r="L6052" i="10"/>
  <c r="L6053" i="10"/>
  <c r="L6054" i="10"/>
  <c r="L6055" i="10"/>
  <c r="L6056" i="10"/>
  <c r="L6057" i="10"/>
  <c r="L6058" i="10"/>
  <c r="L6059" i="10"/>
  <c r="L6060" i="10"/>
  <c r="L6061" i="10"/>
  <c r="L6062" i="10"/>
  <c r="L6063" i="10"/>
  <c r="L6064" i="10"/>
  <c r="L6065" i="10"/>
  <c r="L6066" i="10"/>
  <c r="L6067" i="10"/>
  <c r="L6068" i="10"/>
  <c r="L6069" i="10"/>
  <c r="L6070" i="10"/>
  <c r="L6071" i="10"/>
  <c r="L6072" i="10"/>
  <c r="L6073" i="10"/>
  <c r="L6074" i="10"/>
  <c r="L6075" i="10"/>
  <c r="L6076" i="10"/>
  <c r="L6077" i="10"/>
  <c r="L6078" i="10"/>
  <c r="L6079" i="10"/>
  <c r="L6080" i="10"/>
  <c r="L6081" i="10"/>
  <c r="L6082" i="10"/>
  <c r="L6083" i="10"/>
  <c r="L6084" i="10"/>
  <c r="L6085" i="10"/>
  <c r="L6086" i="10"/>
  <c r="L6087" i="10"/>
  <c r="L6088" i="10"/>
  <c r="L6089" i="10"/>
  <c r="L6090" i="10"/>
  <c r="L6091" i="10"/>
  <c r="L6092" i="10"/>
  <c r="L6093" i="10"/>
  <c r="L6094" i="10"/>
  <c r="L6095" i="10"/>
  <c r="L6096" i="10"/>
  <c r="L6097" i="10"/>
  <c r="L6098" i="10"/>
  <c r="L6099" i="10"/>
  <c r="L6100" i="10"/>
  <c r="L6101" i="10"/>
  <c r="L6102" i="10"/>
  <c r="L6103" i="10"/>
  <c r="L6104" i="10"/>
  <c r="L6105" i="10"/>
  <c r="L6106" i="10"/>
  <c r="L6107" i="10"/>
  <c r="L6108" i="10"/>
  <c r="L6109" i="10"/>
  <c r="L6110" i="10"/>
  <c r="L6111" i="10"/>
  <c r="L6112" i="10"/>
  <c r="L6113" i="10"/>
  <c r="L6114" i="10"/>
  <c r="L6115" i="10"/>
  <c r="L6116" i="10"/>
  <c r="L6117" i="10"/>
  <c r="L6118" i="10"/>
  <c r="L6119" i="10"/>
  <c r="L6120" i="10"/>
  <c r="L6121" i="10"/>
  <c r="L6122" i="10"/>
  <c r="L6123" i="10"/>
  <c r="L6124" i="10"/>
  <c r="L6125" i="10"/>
  <c r="L6126" i="10"/>
  <c r="L6127" i="10"/>
  <c r="L6128" i="10"/>
  <c r="L6129" i="10"/>
  <c r="L6130" i="10"/>
  <c r="L6131" i="10"/>
  <c r="L6132" i="10"/>
  <c r="L6133" i="10"/>
  <c r="L6134" i="10"/>
  <c r="L6135" i="10"/>
  <c r="L6136" i="10"/>
  <c r="L6137" i="10"/>
  <c r="L6138" i="10"/>
  <c r="L6139" i="10"/>
  <c r="L6140" i="10"/>
  <c r="L6141" i="10"/>
  <c r="L6142" i="10"/>
  <c r="L6143" i="10"/>
  <c r="L6144" i="10"/>
  <c r="L6145" i="10"/>
  <c r="L6146" i="10"/>
  <c r="L6147" i="10"/>
  <c r="L6148" i="10"/>
  <c r="L6149" i="10"/>
  <c r="L6150" i="10"/>
  <c r="L6151" i="10"/>
  <c r="L6152" i="10"/>
  <c r="L6153" i="10"/>
  <c r="L6154" i="10"/>
  <c r="L6155" i="10"/>
  <c r="L6156" i="10"/>
  <c r="L6157" i="10"/>
  <c r="L6158" i="10"/>
  <c r="L6159" i="10"/>
  <c r="L6160" i="10"/>
  <c r="L6161" i="10"/>
  <c r="L6162" i="10"/>
  <c r="L6163" i="10"/>
  <c r="L6164" i="10"/>
  <c r="L6165" i="10"/>
  <c r="L6166" i="10"/>
  <c r="L6167" i="10"/>
  <c r="L6168" i="10"/>
  <c r="L6169" i="10"/>
  <c r="L6170" i="10"/>
  <c r="L6171" i="10"/>
  <c r="L6172" i="10"/>
  <c r="L6173" i="10"/>
  <c r="L6174" i="10"/>
  <c r="L6175" i="10"/>
  <c r="L6176" i="10"/>
  <c r="L6177" i="10"/>
  <c r="L6178" i="10"/>
  <c r="L6179" i="10"/>
  <c r="L6180" i="10"/>
  <c r="L6181" i="10"/>
  <c r="L6182" i="10"/>
  <c r="L6183" i="10"/>
  <c r="L6184" i="10"/>
  <c r="L6185" i="10"/>
  <c r="L6186" i="10"/>
  <c r="L6187" i="10"/>
  <c r="L6188" i="10"/>
  <c r="L6189" i="10"/>
  <c r="L6190" i="10"/>
  <c r="L6191" i="10"/>
  <c r="L6192" i="10"/>
  <c r="L6193" i="10"/>
  <c r="L6194" i="10"/>
  <c r="L6195" i="10"/>
  <c r="L6196" i="10"/>
  <c r="L6197" i="10"/>
  <c r="L6198" i="10"/>
  <c r="L6199" i="10"/>
  <c r="L6200" i="10"/>
  <c r="L6201" i="10"/>
  <c r="L6202" i="10"/>
  <c r="L6203" i="10"/>
  <c r="L6204" i="10"/>
  <c r="L6205" i="10"/>
  <c r="L6206" i="10"/>
  <c r="L6207" i="10"/>
  <c r="L6208" i="10"/>
  <c r="L6209" i="10"/>
  <c r="L6210" i="10"/>
  <c r="L6211" i="10"/>
  <c r="L6212" i="10"/>
  <c r="L6213" i="10"/>
  <c r="L6214" i="10"/>
  <c r="L6215" i="10"/>
  <c r="L6216" i="10"/>
  <c r="L6217" i="10"/>
  <c r="L6218" i="10"/>
  <c r="L6219" i="10"/>
  <c r="L6220" i="10"/>
  <c r="L6221" i="10"/>
  <c r="L6222" i="10"/>
  <c r="L6223" i="10"/>
  <c r="L6224" i="10"/>
  <c r="L6225" i="10"/>
  <c r="L6226" i="10"/>
  <c r="L6227" i="10"/>
  <c r="L6228" i="10"/>
  <c r="L6229" i="10"/>
  <c r="L6230" i="10"/>
  <c r="L6231" i="10"/>
  <c r="L6232" i="10"/>
  <c r="L6233" i="10"/>
  <c r="L6234" i="10"/>
  <c r="L6235" i="10"/>
  <c r="L6236" i="10"/>
  <c r="L6237" i="10"/>
  <c r="L6238" i="10"/>
  <c r="L6239" i="10"/>
  <c r="L6240" i="10"/>
  <c r="L6241" i="10"/>
  <c r="L6242" i="10"/>
  <c r="L6243" i="10"/>
  <c r="L6244" i="10"/>
  <c r="L6245" i="10"/>
  <c r="L6246" i="10"/>
  <c r="L6247" i="10"/>
  <c r="L6248" i="10"/>
  <c r="L6249" i="10"/>
  <c r="L6250" i="10"/>
  <c r="L6251" i="10"/>
  <c r="L6252" i="10"/>
  <c r="L6253" i="10"/>
  <c r="L6254" i="10"/>
  <c r="L6255" i="10"/>
  <c r="L6256" i="10"/>
  <c r="L6257" i="10"/>
  <c r="L6258" i="10"/>
  <c r="L6259" i="10"/>
  <c r="L6260" i="10"/>
  <c r="L6261" i="10"/>
  <c r="L6262" i="10"/>
  <c r="L6263" i="10"/>
  <c r="L6264" i="10"/>
  <c r="L6265" i="10"/>
  <c r="L6266" i="10"/>
  <c r="L6267" i="10"/>
  <c r="L6268" i="10"/>
  <c r="L6269" i="10"/>
  <c r="L6270" i="10"/>
  <c r="L6271" i="10"/>
  <c r="L6272" i="10"/>
  <c r="L6273" i="10"/>
  <c r="L6274" i="10"/>
  <c r="L6275" i="10"/>
  <c r="L6276" i="10"/>
  <c r="L6277" i="10"/>
  <c r="L6278" i="10"/>
  <c r="L6279" i="10"/>
  <c r="L6280" i="10"/>
  <c r="L6281" i="10"/>
  <c r="L6282" i="10"/>
  <c r="L6283" i="10"/>
  <c r="L6284" i="10"/>
  <c r="L6285" i="10"/>
  <c r="L6286" i="10"/>
  <c r="L6287" i="10"/>
  <c r="L6288" i="10"/>
  <c r="L6289" i="10"/>
  <c r="L6290" i="10"/>
  <c r="L6291" i="10"/>
  <c r="L6292" i="10"/>
  <c r="L6293" i="10"/>
  <c r="L6294" i="10"/>
  <c r="L6295" i="10"/>
  <c r="L6296" i="10"/>
  <c r="L6297" i="10"/>
  <c r="L6298" i="10"/>
  <c r="L6299" i="10"/>
  <c r="L6300" i="10"/>
  <c r="L6301" i="10"/>
  <c r="L6302" i="10"/>
  <c r="L6303" i="10"/>
  <c r="L6304" i="10"/>
  <c r="L6305" i="10"/>
  <c r="L6306" i="10"/>
  <c r="L6307" i="10"/>
  <c r="L6308" i="10"/>
  <c r="L6309" i="10"/>
  <c r="L6310" i="10"/>
  <c r="L6311" i="10"/>
  <c r="L6312" i="10"/>
  <c r="L6313" i="10"/>
  <c r="L6314" i="10"/>
  <c r="L6315" i="10"/>
  <c r="L6316" i="10"/>
  <c r="L6317" i="10"/>
  <c r="L6318" i="10"/>
  <c r="L6319" i="10"/>
  <c r="L6320" i="10"/>
  <c r="L6321" i="10"/>
  <c r="L6322" i="10"/>
  <c r="L6323" i="10"/>
  <c r="L6324" i="10"/>
  <c r="L6325" i="10"/>
  <c r="L6326" i="10"/>
  <c r="L6327" i="10"/>
  <c r="L6328" i="10"/>
  <c r="L6329" i="10"/>
  <c r="L6330" i="10"/>
  <c r="L6331" i="10"/>
  <c r="L6332" i="10"/>
  <c r="L6333" i="10"/>
  <c r="L6334" i="10"/>
  <c r="L6335" i="10"/>
  <c r="L6336" i="10"/>
  <c r="L6337" i="10"/>
  <c r="L6338" i="10"/>
  <c r="L6339" i="10"/>
  <c r="L6340" i="10"/>
  <c r="L6341" i="10"/>
  <c r="L6342" i="10"/>
  <c r="L6343" i="10"/>
  <c r="L6344" i="10"/>
  <c r="L6345" i="10"/>
  <c r="L6346" i="10"/>
  <c r="L6347" i="10"/>
  <c r="L6348" i="10"/>
  <c r="L6349" i="10"/>
  <c r="L6350" i="10"/>
  <c r="L6351" i="10"/>
  <c r="L6352" i="10"/>
  <c r="L6353" i="10"/>
  <c r="L6354" i="10"/>
  <c r="L6355" i="10"/>
  <c r="L6356" i="10"/>
  <c r="L6357" i="10"/>
  <c r="L6358" i="10"/>
  <c r="L6359" i="10"/>
  <c r="L6360" i="10"/>
  <c r="L6361" i="10"/>
  <c r="L6362" i="10"/>
  <c r="L6363" i="10"/>
  <c r="L6364" i="10"/>
  <c r="L6365" i="10"/>
  <c r="L6366" i="10"/>
  <c r="L6367" i="10"/>
  <c r="L6368" i="10"/>
  <c r="L6369" i="10"/>
  <c r="L6370" i="10"/>
  <c r="L6371" i="10"/>
  <c r="L6372" i="10"/>
  <c r="L6373" i="10"/>
  <c r="L6374" i="10"/>
  <c r="L6375" i="10"/>
  <c r="L6376" i="10"/>
  <c r="L6377" i="10"/>
  <c r="L6378" i="10"/>
  <c r="L6379" i="10"/>
  <c r="L6380" i="10"/>
  <c r="L6381" i="10"/>
  <c r="L6382" i="10"/>
  <c r="L6383" i="10"/>
  <c r="L6384" i="10"/>
  <c r="L6385" i="10"/>
  <c r="L6386" i="10"/>
  <c r="L6387" i="10"/>
  <c r="L6388" i="10"/>
  <c r="L6389" i="10"/>
  <c r="L6390" i="10"/>
  <c r="L6391" i="10"/>
  <c r="L6392" i="10"/>
  <c r="L6393" i="10"/>
  <c r="L6394" i="10"/>
  <c r="L6395" i="10"/>
  <c r="L6396" i="10"/>
  <c r="L6397" i="10"/>
  <c r="L6398" i="10"/>
  <c r="L6399" i="10"/>
  <c r="L6400" i="10"/>
  <c r="L6401" i="10"/>
  <c r="L6402" i="10"/>
  <c r="L6403" i="10"/>
  <c r="L6404" i="10"/>
  <c r="L6405" i="10"/>
  <c r="L6406" i="10"/>
  <c r="L6407" i="10"/>
  <c r="L6408" i="10"/>
  <c r="L6409" i="10"/>
  <c r="L6410" i="10"/>
  <c r="L6411" i="10"/>
  <c r="L6412" i="10"/>
  <c r="L6413" i="10"/>
  <c r="L6414" i="10"/>
  <c r="L6415" i="10"/>
  <c r="L6416" i="10"/>
  <c r="L6417" i="10"/>
  <c r="L6418" i="10"/>
  <c r="L6419" i="10"/>
  <c r="L6420" i="10"/>
  <c r="L6421" i="10"/>
  <c r="L6422" i="10"/>
  <c r="L6423" i="10"/>
  <c r="L6424" i="10"/>
  <c r="L6425" i="10"/>
  <c r="L6426" i="10"/>
  <c r="L6427" i="10"/>
  <c r="L6428" i="10"/>
  <c r="L6429" i="10"/>
  <c r="L6430" i="10"/>
  <c r="L6431" i="10"/>
  <c r="L6432" i="10"/>
  <c r="L6433" i="10"/>
  <c r="L6434" i="10"/>
  <c r="L6435" i="10"/>
  <c r="L6436" i="10"/>
  <c r="L6437" i="10"/>
  <c r="L6438" i="10"/>
  <c r="L6439" i="10"/>
  <c r="L6440" i="10"/>
  <c r="L6441" i="10"/>
  <c r="L6442" i="10"/>
  <c r="L6443" i="10"/>
  <c r="L6444" i="10"/>
  <c r="L6445" i="10"/>
  <c r="L6446" i="10"/>
  <c r="L6447" i="10"/>
  <c r="L6448" i="10"/>
  <c r="L6449" i="10"/>
  <c r="L6450" i="10"/>
  <c r="L6451" i="10"/>
  <c r="L6452" i="10"/>
  <c r="L6453" i="10"/>
  <c r="L6454" i="10"/>
  <c r="L6455" i="10"/>
  <c r="L6456" i="10"/>
  <c r="L6457" i="10"/>
  <c r="L6458" i="10"/>
  <c r="L6459" i="10"/>
  <c r="L6460" i="10"/>
  <c r="L6461" i="10"/>
  <c r="L6462" i="10"/>
  <c r="L6463" i="10"/>
  <c r="L6464" i="10"/>
  <c r="L6465" i="10"/>
  <c r="L6466" i="10"/>
  <c r="L6467" i="10"/>
  <c r="L6468" i="10"/>
  <c r="L6469" i="10"/>
  <c r="L6470" i="10"/>
  <c r="L6471" i="10"/>
  <c r="L6472" i="10"/>
  <c r="L6473" i="10"/>
  <c r="L6474" i="10"/>
  <c r="L6475" i="10"/>
  <c r="L6476" i="10"/>
  <c r="L6477" i="10"/>
  <c r="L6478" i="10"/>
  <c r="L6479" i="10"/>
  <c r="L6480" i="10"/>
  <c r="L6481" i="10"/>
  <c r="L6482" i="10"/>
  <c r="L6483" i="10"/>
  <c r="L6484" i="10"/>
  <c r="L6485" i="10"/>
  <c r="L6486" i="10"/>
  <c r="L6487" i="10"/>
  <c r="L6488" i="10"/>
  <c r="L6489" i="10"/>
  <c r="L6490" i="10"/>
  <c r="L6491" i="10"/>
  <c r="L6492" i="10"/>
  <c r="L6493" i="10"/>
  <c r="L6494" i="10"/>
  <c r="L6495" i="10"/>
  <c r="L6496" i="10"/>
  <c r="L6497" i="10"/>
  <c r="L6498" i="10"/>
  <c r="L6499" i="10"/>
  <c r="L6500" i="10"/>
  <c r="L6501" i="10"/>
  <c r="L6502" i="10"/>
  <c r="L6503" i="10"/>
  <c r="L6504" i="10"/>
  <c r="L6505" i="10"/>
  <c r="L6506" i="10"/>
  <c r="L6507" i="10"/>
  <c r="L6508" i="10"/>
  <c r="L6509" i="10"/>
  <c r="L6510" i="10"/>
  <c r="L6511" i="10"/>
  <c r="L6512" i="10"/>
  <c r="L6513" i="10"/>
  <c r="L6514" i="10"/>
  <c r="L6515" i="10"/>
  <c r="L6516" i="10"/>
  <c r="L6517" i="10"/>
  <c r="L6518" i="10"/>
  <c r="L6519" i="10"/>
  <c r="L6520" i="10"/>
  <c r="L6521" i="10"/>
  <c r="L6522" i="10"/>
  <c r="L6523" i="10"/>
  <c r="L6524" i="10"/>
  <c r="L6525" i="10"/>
  <c r="L6526" i="10"/>
  <c r="L6527" i="10"/>
  <c r="L6528" i="10"/>
  <c r="L6529" i="10"/>
  <c r="L6530" i="10"/>
  <c r="L6531" i="10"/>
  <c r="L6532" i="10"/>
  <c r="L6533" i="10"/>
  <c r="L6534" i="10"/>
  <c r="L6535" i="10"/>
  <c r="L6536" i="10"/>
  <c r="L6537" i="10"/>
  <c r="L6538" i="10"/>
  <c r="L6539" i="10"/>
  <c r="L6540" i="10"/>
  <c r="L6541" i="10"/>
  <c r="L6542" i="10"/>
  <c r="L6543" i="10"/>
  <c r="L6544" i="10"/>
  <c r="L6545" i="10"/>
  <c r="L6546" i="10"/>
  <c r="L6547" i="10"/>
  <c r="L6548" i="10"/>
  <c r="L6549" i="10"/>
  <c r="L6550" i="10"/>
  <c r="L6551" i="10"/>
  <c r="L6552" i="10"/>
  <c r="L6553" i="10"/>
  <c r="L6554" i="10"/>
  <c r="L6555" i="10"/>
  <c r="L6556" i="10"/>
  <c r="L6557" i="10"/>
  <c r="L6558" i="10"/>
  <c r="L6559" i="10"/>
  <c r="L6560" i="10"/>
  <c r="L6561" i="10"/>
  <c r="L6562" i="10"/>
  <c r="L6563" i="10"/>
  <c r="L6564" i="10"/>
  <c r="L6565" i="10"/>
  <c r="L6566" i="10"/>
  <c r="L6567" i="10"/>
  <c r="L6568" i="10"/>
  <c r="L6569" i="10"/>
  <c r="L6570" i="10"/>
  <c r="L6571" i="10"/>
  <c r="L6572" i="10"/>
  <c r="L6573" i="10"/>
  <c r="L6574" i="10"/>
  <c r="L6575" i="10"/>
  <c r="L6576" i="10"/>
  <c r="L6577" i="10"/>
  <c r="L6578" i="10"/>
  <c r="L6579" i="10"/>
  <c r="L6580" i="10"/>
  <c r="L6581" i="10"/>
  <c r="L6582" i="10"/>
  <c r="L6583" i="10"/>
  <c r="L6584" i="10"/>
  <c r="L6585" i="10"/>
  <c r="L6586" i="10"/>
  <c r="L6587" i="10"/>
  <c r="L6588" i="10"/>
  <c r="L6589" i="10"/>
  <c r="L6590" i="10"/>
  <c r="L6591" i="10"/>
  <c r="L6592" i="10"/>
  <c r="L6593" i="10"/>
  <c r="L6594" i="10"/>
  <c r="L6595" i="10"/>
  <c r="L6596" i="10"/>
  <c r="L6597" i="10"/>
  <c r="L6598" i="10"/>
  <c r="L6599" i="10"/>
  <c r="L6600" i="10"/>
  <c r="L6601" i="10"/>
  <c r="L6602" i="10"/>
  <c r="L6603" i="10"/>
  <c r="L6604" i="10"/>
  <c r="L6605" i="10"/>
  <c r="L6606" i="10"/>
  <c r="L6607" i="10"/>
  <c r="L6608" i="10"/>
  <c r="L6609" i="10"/>
  <c r="L6610" i="10"/>
  <c r="L6611" i="10"/>
  <c r="L6612" i="10"/>
  <c r="L6613" i="10"/>
  <c r="L6614" i="10"/>
  <c r="L6615" i="10"/>
  <c r="L6616" i="10"/>
  <c r="L6617" i="10"/>
  <c r="L6618" i="10"/>
  <c r="L6619" i="10"/>
  <c r="L6620" i="10"/>
  <c r="L6621" i="10"/>
  <c r="L6622" i="10"/>
  <c r="L6623" i="10"/>
  <c r="L6624" i="10"/>
  <c r="L6625" i="10"/>
  <c r="L6626" i="10"/>
  <c r="L6627" i="10"/>
  <c r="L6628" i="10"/>
  <c r="L6629" i="10"/>
  <c r="L6630" i="10"/>
  <c r="L6631" i="10"/>
  <c r="L6632" i="10"/>
  <c r="L6633" i="10"/>
  <c r="L6634" i="10"/>
  <c r="L6635" i="10"/>
  <c r="L6636" i="10"/>
  <c r="L6637" i="10"/>
  <c r="L6638" i="10"/>
  <c r="L6639" i="10"/>
  <c r="L6640" i="10"/>
  <c r="L6641" i="10"/>
  <c r="L6642" i="10"/>
  <c r="L6643" i="10"/>
  <c r="L6644" i="10"/>
  <c r="L6645" i="10"/>
  <c r="L6646" i="10"/>
  <c r="L6647" i="10"/>
  <c r="L6648" i="10"/>
  <c r="L6649" i="10"/>
  <c r="L6650" i="10"/>
  <c r="L6651" i="10"/>
  <c r="L6652" i="10"/>
  <c r="L6653" i="10"/>
  <c r="L6654" i="10"/>
  <c r="L6655" i="10"/>
  <c r="L6656" i="10"/>
  <c r="L6657" i="10"/>
  <c r="L6658" i="10"/>
  <c r="L6659" i="10"/>
  <c r="L6660" i="10"/>
  <c r="L6661" i="10"/>
  <c r="L6662" i="10"/>
  <c r="L6663" i="10"/>
  <c r="L6664" i="10"/>
  <c r="L6665" i="10"/>
  <c r="L6666" i="10"/>
  <c r="L6667" i="10"/>
  <c r="L6668" i="10"/>
  <c r="L6669" i="10"/>
  <c r="L6670" i="10"/>
  <c r="L6671" i="10"/>
  <c r="L6672" i="10"/>
  <c r="L6673" i="10"/>
  <c r="L6674" i="10"/>
  <c r="L6675" i="10"/>
  <c r="L6676" i="10"/>
  <c r="L6677" i="10"/>
  <c r="L6678" i="10"/>
  <c r="L6679" i="10"/>
  <c r="L6680" i="10"/>
  <c r="L6681" i="10"/>
  <c r="L6682" i="10"/>
  <c r="L6683" i="10"/>
  <c r="L6684" i="10"/>
  <c r="L6685" i="10"/>
  <c r="L6686" i="10"/>
  <c r="L6687" i="10"/>
  <c r="L6688" i="10"/>
  <c r="L6689" i="10"/>
  <c r="L6690" i="10"/>
  <c r="L6691" i="10"/>
  <c r="L6692" i="10"/>
  <c r="L6693" i="10"/>
  <c r="L6694" i="10"/>
  <c r="L6695" i="10"/>
  <c r="L6696" i="10"/>
  <c r="L6697" i="10"/>
  <c r="L6698" i="10"/>
  <c r="L6699" i="10"/>
  <c r="L6700" i="10"/>
  <c r="L6701" i="10"/>
  <c r="L6702" i="10"/>
  <c r="L6703" i="10"/>
  <c r="L6704" i="10"/>
  <c r="L6705" i="10"/>
  <c r="L6706" i="10"/>
  <c r="L6707" i="10"/>
  <c r="L6708" i="10"/>
  <c r="L6709" i="10"/>
  <c r="L6710" i="10"/>
  <c r="L6711" i="10"/>
  <c r="L6712" i="10"/>
  <c r="L6713" i="10"/>
  <c r="L6714" i="10"/>
  <c r="L6715" i="10"/>
  <c r="L6716" i="10"/>
  <c r="L6717" i="10"/>
  <c r="L6718" i="10"/>
  <c r="L6719" i="10"/>
  <c r="L6720" i="10"/>
  <c r="L6721" i="10"/>
  <c r="L6722" i="10"/>
  <c r="L6723" i="10"/>
  <c r="L6724" i="10"/>
  <c r="L6725" i="10"/>
  <c r="L6726" i="10"/>
  <c r="L6727" i="10"/>
  <c r="L6728" i="10"/>
  <c r="L6729" i="10"/>
  <c r="L6730" i="10"/>
  <c r="L6731" i="10"/>
  <c r="L6732" i="10"/>
  <c r="L6733" i="10"/>
  <c r="L6734" i="10"/>
  <c r="L6735" i="10"/>
  <c r="L6736" i="10"/>
  <c r="L6737" i="10"/>
  <c r="L6738" i="10"/>
  <c r="L6739" i="10"/>
  <c r="L6740" i="10"/>
  <c r="L6741" i="10"/>
  <c r="L6742" i="10"/>
  <c r="L6743" i="10"/>
  <c r="L6744" i="10"/>
  <c r="L6745" i="10"/>
  <c r="L6746" i="10"/>
  <c r="L6747" i="10"/>
  <c r="L6748" i="10"/>
  <c r="L6749" i="10"/>
  <c r="L6750" i="10"/>
  <c r="L6751" i="10"/>
  <c r="L6752" i="10"/>
  <c r="L6753" i="10"/>
  <c r="L6754" i="10"/>
  <c r="L6755" i="10"/>
  <c r="L6756" i="10"/>
  <c r="L6757" i="10"/>
  <c r="L6758" i="10"/>
  <c r="L6759" i="10"/>
  <c r="L6760" i="10"/>
  <c r="L6761" i="10"/>
  <c r="L6762" i="10"/>
  <c r="L6763" i="10"/>
  <c r="L6764" i="10"/>
  <c r="L6765" i="10"/>
  <c r="L6766" i="10"/>
  <c r="L6767" i="10"/>
  <c r="L6768" i="10"/>
  <c r="L6769" i="10"/>
  <c r="L6770" i="10"/>
  <c r="L6771" i="10"/>
  <c r="L6772" i="10"/>
  <c r="L6773" i="10"/>
  <c r="L6774" i="10"/>
  <c r="L6775" i="10"/>
  <c r="L6776" i="10"/>
  <c r="L6777" i="10"/>
  <c r="L6778" i="10"/>
  <c r="L6779" i="10"/>
  <c r="L6780" i="10"/>
  <c r="L6781" i="10"/>
  <c r="L6782" i="10"/>
  <c r="L6783" i="10"/>
  <c r="L6784" i="10"/>
  <c r="L6785" i="10"/>
  <c r="L6786" i="10"/>
  <c r="L6787" i="10"/>
  <c r="L6788" i="10"/>
  <c r="L6789" i="10"/>
  <c r="L6790" i="10"/>
  <c r="L6791" i="10"/>
  <c r="L6792" i="10"/>
  <c r="L6793" i="10"/>
  <c r="L6794" i="10"/>
  <c r="L6795" i="10"/>
  <c r="L6796" i="10"/>
  <c r="L6797" i="10"/>
  <c r="L6798" i="10"/>
  <c r="L6799" i="10"/>
  <c r="L6800" i="10"/>
  <c r="L6801" i="10"/>
  <c r="L6802" i="10"/>
  <c r="L6803" i="10"/>
  <c r="L6804" i="10"/>
  <c r="L6805" i="10"/>
  <c r="L6806" i="10"/>
  <c r="L6807" i="10"/>
  <c r="L6808" i="10"/>
  <c r="L6809" i="10"/>
  <c r="L6810" i="10"/>
  <c r="L6811" i="10"/>
  <c r="L6812" i="10"/>
  <c r="L6813" i="10"/>
  <c r="L6814" i="10"/>
  <c r="L6815" i="10"/>
  <c r="L6816" i="10"/>
  <c r="L6817" i="10"/>
  <c r="L6818" i="10"/>
  <c r="L6819" i="10"/>
  <c r="L6820" i="10"/>
  <c r="L6821" i="10"/>
  <c r="L6822" i="10"/>
  <c r="L6823" i="10"/>
  <c r="L6824" i="10"/>
  <c r="L6825" i="10"/>
  <c r="L6826" i="10"/>
  <c r="L6827" i="10"/>
  <c r="L6828" i="10"/>
  <c r="L6829" i="10"/>
  <c r="L6830" i="10"/>
  <c r="L6831" i="10"/>
  <c r="L6832" i="10"/>
  <c r="L6833" i="10"/>
  <c r="L6834" i="10"/>
  <c r="L6835" i="10"/>
  <c r="L6836" i="10"/>
  <c r="L6837" i="10"/>
  <c r="L6838" i="10"/>
  <c r="L6839" i="10"/>
  <c r="L6840" i="10"/>
  <c r="L6841" i="10"/>
  <c r="L6842" i="10"/>
  <c r="L6843" i="10"/>
  <c r="L6844" i="10"/>
  <c r="L6845" i="10"/>
  <c r="L6846" i="10"/>
  <c r="L6847" i="10"/>
  <c r="L6848" i="10"/>
  <c r="L6849" i="10"/>
  <c r="L6850" i="10"/>
  <c r="L6851" i="10"/>
  <c r="L6852" i="10"/>
  <c r="L6853" i="10"/>
  <c r="L6854" i="10"/>
  <c r="L6855" i="10"/>
  <c r="L6856" i="10"/>
  <c r="L6857" i="10"/>
  <c r="L6858" i="10"/>
  <c r="L6859" i="10"/>
  <c r="L6860" i="10"/>
  <c r="L6861" i="10"/>
  <c r="L6862" i="10"/>
  <c r="L6863" i="10"/>
  <c r="L6864" i="10"/>
  <c r="L6865" i="10"/>
  <c r="L6866" i="10"/>
  <c r="L6867" i="10"/>
  <c r="L6868" i="10"/>
  <c r="L6869" i="10"/>
  <c r="L6870" i="10"/>
  <c r="L6871" i="10"/>
  <c r="L6872" i="10"/>
  <c r="L6873" i="10"/>
  <c r="L6874" i="10"/>
  <c r="L6875" i="10"/>
  <c r="L6876" i="10"/>
  <c r="L6877" i="10"/>
  <c r="L6878" i="10"/>
  <c r="L6879" i="10"/>
  <c r="L6880" i="10"/>
  <c r="L6881" i="10"/>
  <c r="L6882" i="10"/>
  <c r="L6883" i="10"/>
  <c r="L6884" i="10"/>
  <c r="L6885" i="10"/>
  <c r="L6886" i="10"/>
  <c r="L6887" i="10"/>
  <c r="L6888" i="10"/>
  <c r="L6889" i="10"/>
  <c r="L6890" i="10"/>
  <c r="L6891" i="10"/>
  <c r="L6892" i="10"/>
  <c r="L6893" i="10"/>
  <c r="L6894" i="10"/>
  <c r="L6895" i="10"/>
  <c r="L6896" i="10"/>
  <c r="L6897" i="10"/>
  <c r="L6898" i="10"/>
  <c r="L6899" i="10"/>
  <c r="L6900" i="10"/>
  <c r="L6901" i="10"/>
  <c r="L6902" i="10"/>
  <c r="L6903" i="10"/>
  <c r="L6904" i="10"/>
  <c r="L6905" i="10"/>
  <c r="L6906" i="10"/>
  <c r="L6907" i="10"/>
  <c r="L6908" i="10"/>
  <c r="L6909" i="10"/>
  <c r="L6910" i="10"/>
  <c r="L6911" i="10"/>
  <c r="L6912" i="10"/>
  <c r="L6913" i="10"/>
  <c r="L6914" i="10"/>
  <c r="L6915" i="10"/>
  <c r="L6916" i="10"/>
  <c r="L6917" i="10"/>
  <c r="L6918" i="10"/>
  <c r="L6919" i="10"/>
  <c r="L6920" i="10"/>
  <c r="L6921" i="10"/>
  <c r="L6922" i="10"/>
  <c r="L6923" i="10"/>
  <c r="L6924" i="10"/>
  <c r="L6925" i="10"/>
  <c r="L6926" i="10"/>
  <c r="L6927" i="10"/>
  <c r="L6928" i="10"/>
  <c r="L6929" i="10"/>
  <c r="L6930" i="10"/>
  <c r="L6931" i="10"/>
  <c r="L6932" i="10"/>
  <c r="L6933" i="10"/>
  <c r="L6934" i="10"/>
  <c r="L6935" i="10"/>
  <c r="L6936" i="10"/>
  <c r="L6937" i="10"/>
  <c r="L6938" i="10"/>
  <c r="L6939" i="10"/>
  <c r="L6940" i="10"/>
  <c r="L6941" i="10"/>
  <c r="L6942" i="10"/>
  <c r="L6943" i="10"/>
  <c r="L6944" i="10"/>
  <c r="L6945" i="10"/>
  <c r="L6946" i="10"/>
  <c r="L6947" i="10"/>
  <c r="L6948" i="10"/>
  <c r="L6949" i="10"/>
  <c r="L6950" i="10"/>
  <c r="L6951" i="10"/>
  <c r="L6952" i="10"/>
  <c r="L6953" i="10"/>
  <c r="L6954" i="10"/>
  <c r="L6955" i="10"/>
  <c r="L6956" i="10"/>
  <c r="L6957" i="10"/>
  <c r="L6958" i="10"/>
  <c r="L6959" i="10"/>
  <c r="L6960" i="10"/>
  <c r="L6961" i="10"/>
  <c r="L6962" i="10"/>
  <c r="L6963" i="10"/>
  <c r="L6964" i="10"/>
  <c r="L6965" i="10"/>
  <c r="L6966" i="10"/>
  <c r="L6967" i="10"/>
  <c r="L6968" i="10"/>
  <c r="L6969" i="10"/>
  <c r="L6970" i="10"/>
  <c r="L6971" i="10"/>
  <c r="L6972" i="10"/>
  <c r="L6973" i="10"/>
  <c r="L6974" i="10"/>
  <c r="L6975" i="10"/>
  <c r="L6976" i="10"/>
  <c r="L6977" i="10"/>
  <c r="L6978" i="10"/>
  <c r="L6979" i="10"/>
  <c r="L6980" i="10"/>
  <c r="L6981" i="10"/>
  <c r="L6982" i="10"/>
  <c r="L6983" i="10"/>
  <c r="L6984" i="10"/>
  <c r="L6985" i="10"/>
  <c r="L6986" i="10"/>
  <c r="L6987" i="10"/>
  <c r="L6988" i="10"/>
  <c r="L6989" i="10"/>
  <c r="L6990" i="10"/>
  <c r="L6991" i="10"/>
  <c r="L6992" i="10"/>
  <c r="L6993" i="10"/>
  <c r="L6994" i="10"/>
  <c r="L6995" i="10"/>
  <c r="L6996" i="10"/>
  <c r="L6997" i="10"/>
  <c r="L6998" i="10"/>
  <c r="L6999" i="10"/>
  <c r="L7000" i="10"/>
  <c r="L7001" i="10"/>
  <c r="L7002" i="10"/>
  <c r="L7003" i="10"/>
  <c r="L7004" i="10"/>
  <c r="L7005" i="10"/>
  <c r="L7006" i="10"/>
  <c r="L7007" i="10"/>
  <c r="L7008" i="10"/>
  <c r="L7009" i="10"/>
  <c r="L7010" i="10"/>
  <c r="L7011" i="10"/>
  <c r="L7012" i="10"/>
  <c r="L7013" i="10"/>
  <c r="L7014" i="10"/>
  <c r="L7015" i="10"/>
  <c r="L7016" i="10"/>
  <c r="L7017" i="10"/>
  <c r="L7018" i="10"/>
  <c r="L7019" i="10"/>
  <c r="L7020" i="10"/>
  <c r="L7021" i="10"/>
  <c r="L7022" i="10"/>
  <c r="L7023" i="10"/>
  <c r="L7024" i="10"/>
  <c r="L7025" i="10"/>
  <c r="L7026" i="10"/>
  <c r="L7027" i="10"/>
  <c r="L7028" i="10"/>
  <c r="L7029" i="10"/>
  <c r="L7030" i="10"/>
  <c r="L7031" i="10"/>
  <c r="L7032" i="10"/>
  <c r="L7033" i="10"/>
  <c r="L7034" i="10"/>
  <c r="L7035" i="10"/>
  <c r="L7036" i="10"/>
  <c r="L7037" i="10"/>
  <c r="L7038" i="10"/>
  <c r="L7039" i="10"/>
  <c r="L7040" i="10"/>
  <c r="L7041" i="10"/>
  <c r="L7042" i="10"/>
  <c r="L7043" i="10"/>
  <c r="L7044" i="10"/>
  <c r="L7045" i="10"/>
  <c r="L7046" i="10"/>
  <c r="L7047" i="10"/>
  <c r="L7048" i="10"/>
  <c r="L7049" i="10"/>
  <c r="L7050" i="10"/>
  <c r="L7051" i="10"/>
  <c r="L7052" i="10"/>
  <c r="L7053" i="10"/>
  <c r="L7054" i="10"/>
  <c r="L7055" i="10"/>
  <c r="L7056" i="10"/>
  <c r="L7057" i="10"/>
  <c r="L7058" i="10"/>
  <c r="L7059" i="10"/>
  <c r="L7060" i="10"/>
  <c r="L7061" i="10"/>
  <c r="L7062" i="10"/>
  <c r="L7063" i="10"/>
  <c r="L7064" i="10"/>
  <c r="L7065" i="10"/>
  <c r="L7066" i="10"/>
  <c r="L7067" i="10"/>
  <c r="L7068" i="10"/>
  <c r="L7069" i="10"/>
  <c r="L7070" i="10"/>
  <c r="L7071" i="10"/>
  <c r="L7072" i="10"/>
  <c r="L7073" i="10"/>
  <c r="L7074" i="10"/>
  <c r="L7075" i="10"/>
  <c r="L7076" i="10"/>
  <c r="L7077" i="10"/>
  <c r="L7078" i="10"/>
  <c r="L7079" i="10"/>
  <c r="L7080" i="10"/>
  <c r="L7081" i="10"/>
  <c r="L7082" i="10"/>
  <c r="L7083" i="10"/>
  <c r="L7084" i="10"/>
  <c r="L7085" i="10"/>
  <c r="L7086" i="10"/>
  <c r="L7087" i="10"/>
  <c r="L7088" i="10"/>
  <c r="L7089" i="10"/>
  <c r="L7090" i="10"/>
  <c r="L7091" i="10"/>
  <c r="L7092" i="10"/>
  <c r="L7093" i="10"/>
  <c r="L7094" i="10"/>
  <c r="L7095" i="10"/>
  <c r="L7096" i="10"/>
  <c r="L7097" i="10"/>
  <c r="L7098" i="10"/>
  <c r="L7099" i="10"/>
  <c r="L7100" i="10"/>
  <c r="L7101" i="10"/>
  <c r="L7102" i="10"/>
  <c r="L7103" i="10"/>
  <c r="L7104" i="10"/>
  <c r="L7105" i="10"/>
  <c r="L7106" i="10"/>
  <c r="L7107" i="10"/>
  <c r="L7108" i="10"/>
  <c r="L7109" i="10"/>
  <c r="L7110" i="10"/>
  <c r="L7111" i="10"/>
  <c r="L7112" i="10"/>
  <c r="L7113" i="10"/>
  <c r="L7114" i="10"/>
  <c r="L7115" i="10"/>
  <c r="L7116" i="10"/>
  <c r="L7117" i="10"/>
  <c r="L7118" i="10"/>
  <c r="L7119" i="10"/>
  <c r="L7120" i="10"/>
  <c r="L7121" i="10"/>
  <c r="L7122" i="10"/>
  <c r="L7123" i="10"/>
  <c r="L7124" i="10"/>
  <c r="L7125" i="10"/>
  <c r="L7126" i="10"/>
  <c r="L7127" i="10"/>
  <c r="L7128" i="10"/>
  <c r="L7129" i="10"/>
  <c r="L7130" i="10"/>
  <c r="L7131" i="10"/>
  <c r="L7132" i="10"/>
  <c r="L7133" i="10"/>
  <c r="L7134" i="10"/>
  <c r="L7135" i="10"/>
  <c r="L7136" i="10"/>
  <c r="L7137" i="10"/>
  <c r="L7138" i="10"/>
  <c r="L7139" i="10"/>
  <c r="L7140" i="10"/>
  <c r="L7141" i="10"/>
  <c r="L7142" i="10"/>
  <c r="L7143" i="10"/>
  <c r="L7144" i="10"/>
  <c r="L7145" i="10"/>
  <c r="L7146" i="10"/>
  <c r="L7147" i="10"/>
  <c r="L7148" i="10"/>
  <c r="L7149" i="10"/>
  <c r="L7150" i="10"/>
  <c r="L7151" i="10"/>
  <c r="L7152" i="10"/>
  <c r="L7153" i="10"/>
  <c r="L7154" i="10"/>
  <c r="L7155" i="10"/>
  <c r="L7156" i="10"/>
  <c r="L7157" i="10"/>
  <c r="L7158" i="10"/>
  <c r="L7159" i="10"/>
  <c r="L7160" i="10"/>
  <c r="L7161" i="10"/>
  <c r="L7162" i="10"/>
  <c r="L7163" i="10"/>
  <c r="L7164" i="10"/>
  <c r="L7165" i="10"/>
  <c r="L7166" i="10"/>
  <c r="L7167" i="10"/>
  <c r="L7168" i="10"/>
  <c r="L7169" i="10"/>
  <c r="L7170" i="10"/>
  <c r="L7171" i="10"/>
  <c r="L7172" i="10"/>
  <c r="L7173" i="10"/>
  <c r="L7174" i="10"/>
  <c r="L7175" i="10"/>
  <c r="L7176" i="10"/>
  <c r="L7177" i="10"/>
  <c r="L7178" i="10"/>
  <c r="L7179" i="10"/>
  <c r="L7180" i="10"/>
  <c r="L7181" i="10"/>
  <c r="L7182" i="10"/>
  <c r="L7183" i="10"/>
  <c r="L7184" i="10"/>
  <c r="L7185" i="10"/>
  <c r="L7186" i="10"/>
  <c r="L7187" i="10"/>
  <c r="L7188" i="10"/>
  <c r="L7189" i="10"/>
  <c r="L7190" i="10"/>
  <c r="L7191" i="10"/>
  <c r="L7192" i="10"/>
  <c r="L7193" i="10"/>
  <c r="L7194" i="10"/>
  <c r="L7195" i="10"/>
  <c r="L7196" i="10"/>
  <c r="L7197" i="10"/>
  <c r="L7198" i="10"/>
  <c r="L7199" i="10"/>
  <c r="L7200" i="10"/>
  <c r="L7201" i="10"/>
  <c r="L7202" i="10"/>
  <c r="L7203" i="10"/>
  <c r="L7204" i="10"/>
  <c r="L7205" i="10"/>
  <c r="L7206" i="10"/>
  <c r="L7207" i="10"/>
  <c r="L7208" i="10"/>
  <c r="L7209" i="10"/>
  <c r="L7210" i="10"/>
  <c r="L7211" i="10"/>
  <c r="L7212" i="10"/>
  <c r="L7213" i="10"/>
  <c r="L7214" i="10"/>
  <c r="L7215" i="10"/>
  <c r="L7216" i="10"/>
  <c r="L7217" i="10"/>
  <c r="L7218" i="10"/>
  <c r="L7219" i="10"/>
  <c r="L7220" i="10"/>
  <c r="L7221" i="10"/>
  <c r="L7222" i="10"/>
  <c r="L7223" i="10"/>
  <c r="L7224" i="10"/>
  <c r="L7225" i="10"/>
  <c r="L7226" i="10"/>
  <c r="L7227" i="10"/>
  <c r="L7228" i="10"/>
  <c r="L7229" i="10"/>
  <c r="L7230" i="10"/>
  <c r="L7231" i="10"/>
  <c r="L7232" i="10"/>
  <c r="L7233" i="10"/>
  <c r="L7234" i="10"/>
  <c r="L7235" i="10"/>
  <c r="L7236" i="10"/>
  <c r="L7237" i="10"/>
  <c r="L7238" i="10"/>
  <c r="L7239" i="10"/>
  <c r="L7240" i="10"/>
  <c r="L7241" i="10"/>
  <c r="L7242" i="10"/>
  <c r="L7243" i="10"/>
  <c r="L7244" i="10"/>
  <c r="L7245" i="10"/>
  <c r="L7246" i="10"/>
  <c r="L7247" i="10"/>
  <c r="L7248" i="10"/>
  <c r="L7249" i="10"/>
  <c r="L7250" i="10"/>
  <c r="L7251" i="10"/>
  <c r="L7252" i="10"/>
  <c r="L7253" i="10"/>
  <c r="L7254" i="10"/>
  <c r="L7255" i="10"/>
  <c r="L7256" i="10"/>
  <c r="L7257" i="10"/>
  <c r="L7258" i="10"/>
  <c r="L7259" i="10"/>
  <c r="L7260" i="10"/>
  <c r="L7261" i="10"/>
  <c r="L7262" i="10"/>
  <c r="L7263" i="10"/>
  <c r="L7264" i="10"/>
  <c r="L7265" i="10"/>
  <c r="L7266" i="10"/>
  <c r="L7267" i="10"/>
  <c r="L7268" i="10"/>
  <c r="L7269" i="10"/>
  <c r="L7270" i="10"/>
  <c r="L7271" i="10"/>
  <c r="L7272" i="10"/>
  <c r="L7273" i="10"/>
  <c r="L7274" i="10"/>
  <c r="L7275" i="10"/>
  <c r="L7276" i="10"/>
  <c r="L7277" i="10"/>
  <c r="L7278" i="10"/>
  <c r="L7279" i="10"/>
  <c r="L7280" i="10"/>
  <c r="L7281" i="10"/>
  <c r="L7282" i="10"/>
  <c r="L7283" i="10"/>
  <c r="L7284" i="10"/>
  <c r="L7285" i="10"/>
  <c r="L7286" i="10"/>
  <c r="L7287" i="10"/>
  <c r="L7288" i="10"/>
  <c r="L7289" i="10"/>
  <c r="L7290" i="10"/>
  <c r="L7291" i="10"/>
  <c r="L7292" i="10"/>
  <c r="L7293" i="10"/>
  <c r="L7294" i="10"/>
  <c r="L7295" i="10"/>
  <c r="L7296" i="10"/>
  <c r="L7297" i="10"/>
  <c r="L7298" i="10"/>
  <c r="L7299" i="10"/>
  <c r="L7300" i="10"/>
  <c r="L7301" i="10"/>
  <c r="L7302" i="10"/>
  <c r="L7303" i="10"/>
  <c r="L7304" i="10"/>
  <c r="L7305" i="10"/>
  <c r="L7306" i="10"/>
  <c r="L7307" i="10"/>
  <c r="L7308" i="10"/>
  <c r="L7309" i="10"/>
  <c r="L7310" i="10"/>
  <c r="L7311" i="10"/>
  <c r="L7312" i="10"/>
  <c r="L7313" i="10"/>
  <c r="L7314" i="10"/>
  <c r="L7315" i="10"/>
  <c r="L7316" i="10"/>
  <c r="L7317" i="10"/>
  <c r="L7318" i="10"/>
  <c r="L7319" i="10"/>
  <c r="L7320" i="10"/>
  <c r="L7321" i="10"/>
  <c r="L7322" i="10"/>
  <c r="L7323" i="10"/>
  <c r="L7324" i="10"/>
  <c r="L7325" i="10"/>
  <c r="L7326" i="10"/>
  <c r="L7327" i="10"/>
  <c r="L7328" i="10"/>
  <c r="L7329" i="10"/>
  <c r="L7330" i="10"/>
  <c r="L7331" i="10"/>
  <c r="L7332" i="10"/>
  <c r="L7333" i="10"/>
  <c r="L7334" i="10"/>
  <c r="L7335" i="10"/>
  <c r="L7336" i="10"/>
  <c r="L7337" i="10"/>
  <c r="L7338" i="10"/>
  <c r="L7339" i="10"/>
  <c r="L7340" i="10"/>
  <c r="L7341" i="10"/>
  <c r="L7342" i="10"/>
  <c r="L7343" i="10"/>
  <c r="L7344" i="10"/>
  <c r="L7345" i="10"/>
  <c r="L7346" i="10"/>
  <c r="L7347" i="10"/>
  <c r="L7348" i="10"/>
  <c r="L7349" i="10"/>
  <c r="L7350" i="10"/>
  <c r="L7351" i="10"/>
  <c r="L7352" i="10"/>
  <c r="L7353" i="10"/>
  <c r="L7354" i="10"/>
  <c r="L7355" i="10"/>
  <c r="L7356" i="10"/>
  <c r="L7357" i="10"/>
  <c r="L7358" i="10"/>
  <c r="L7359" i="10"/>
  <c r="L7360" i="10"/>
  <c r="L7361" i="10"/>
  <c r="L7362" i="10"/>
  <c r="L7363" i="10"/>
  <c r="L7364" i="10"/>
  <c r="L7365" i="10"/>
  <c r="L7366" i="10"/>
  <c r="L7367" i="10"/>
  <c r="L7368" i="10"/>
  <c r="L7369" i="10"/>
  <c r="L7370" i="10"/>
  <c r="L7371" i="10"/>
  <c r="L7372" i="10"/>
  <c r="L7373" i="10"/>
  <c r="L7374" i="10"/>
  <c r="L7375" i="10"/>
  <c r="L7376" i="10"/>
  <c r="L7377" i="10"/>
  <c r="L7378" i="10"/>
  <c r="L7379" i="10"/>
  <c r="L7380" i="10"/>
  <c r="L7381" i="10"/>
  <c r="L7382" i="10"/>
  <c r="L7383" i="10"/>
  <c r="L7384" i="10"/>
  <c r="L7385" i="10"/>
  <c r="L7386" i="10"/>
  <c r="L7387" i="10"/>
  <c r="L7388" i="10"/>
  <c r="L7389" i="10"/>
  <c r="L7390" i="10"/>
  <c r="L7391" i="10"/>
  <c r="L7392" i="10"/>
  <c r="L7393" i="10"/>
  <c r="L7394" i="10"/>
  <c r="L7395" i="10"/>
  <c r="L7396" i="10"/>
  <c r="L7397" i="10"/>
  <c r="L7398" i="10"/>
  <c r="L7399" i="10"/>
  <c r="L7400" i="10"/>
  <c r="L7401" i="10"/>
  <c r="L7402" i="10"/>
  <c r="L7403" i="10"/>
  <c r="L7404" i="10"/>
  <c r="L7405" i="10"/>
  <c r="L7406" i="10"/>
  <c r="L7407" i="10"/>
  <c r="L7408" i="10"/>
  <c r="L7409" i="10"/>
  <c r="L7410" i="10"/>
  <c r="L7411" i="10"/>
  <c r="L7412" i="10"/>
  <c r="L7413" i="10"/>
  <c r="L7414" i="10"/>
  <c r="L7415" i="10"/>
  <c r="L7416" i="10"/>
  <c r="L7417" i="10"/>
  <c r="L7418" i="10"/>
  <c r="L7419" i="10"/>
  <c r="L7420" i="10"/>
  <c r="L7421" i="10"/>
  <c r="L7422" i="10"/>
  <c r="L7423" i="10"/>
  <c r="L7424" i="10"/>
  <c r="L7425" i="10"/>
  <c r="L7426" i="10"/>
  <c r="L7427" i="10"/>
  <c r="L7428" i="10"/>
  <c r="L7429" i="10"/>
  <c r="L7430" i="10"/>
  <c r="L7431" i="10"/>
  <c r="L7432" i="10"/>
  <c r="L7433" i="10"/>
  <c r="L7434" i="10"/>
  <c r="L7435" i="10"/>
  <c r="L7436" i="10"/>
  <c r="L7437" i="10"/>
  <c r="L7438" i="10"/>
  <c r="L7439" i="10"/>
  <c r="L7440" i="10"/>
  <c r="L7441" i="10"/>
  <c r="L7442" i="10"/>
  <c r="L7443" i="10"/>
  <c r="L7444" i="10"/>
  <c r="L7445" i="10"/>
  <c r="L7446" i="10"/>
  <c r="L7447" i="10"/>
  <c r="L7448" i="10"/>
  <c r="L7449" i="10"/>
  <c r="L7450" i="10"/>
  <c r="L7451" i="10"/>
  <c r="L7452" i="10"/>
  <c r="L7453" i="10"/>
  <c r="L7454" i="10"/>
  <c r="L7455" i="10"/>
  <c r="L7456" i="10"/>
  <c r="L7457" i="10"/>
  <c r="L7458" i="10"/>
  <c r="L7459" i="10"/>
  <c r="L7460" i="10"/>
  <c r="L7461" i="10"/>
  <c r="L7462" i="10"/>
  <c r="L7463" i="10"/>
  <c r="L7464" i="10"/>
  <c r="L7465" i="10"/>
  <c r="L7466" i="10"/>
  <c r="L7467" i="10"/>
  <c r="L7468" i="10"/>
  <c r="L7469" i="10"/>
  <c r="L7470" i="10"/>
  <c r="L7471" i="10"/>
  <c r="L7472" i="10"/>
  <c r="L7473" i="10"/>
  <c r="L7474" i="10"/>
  <c r="L7475" i="10"/>
  <c r="L7476" i="10"/>
  <c r="L7477" i="10"/>
  <c r="L7478" i="10"/>
  <c r="L7479" i="10"/>
  <c r="L7480" i="10"/>
  <c r="L7481" i="10"/>
  <c r="L7482" i="10"/>
  <c r="L7483" i="10"/>
  <c r="L7484" i="10"/>
  <c r="L7485" i="10"/>
  <c r="L7486" i="10"/>
  <c r="L7487" i="10"/>
  <c r="L7488" i="10"/>
  <c r="L7489" i="10"/>
  <c r="L7490" i="10"/>
  <c r="L7491" i="10"/>
  <c r="L7492" i="10"/>
  <c r="L7493" i="10"/>
  <c r="L7494" i="10"/>
  <c r="L7495" i="10"/>
  <c r="L7496" i="10"/>
  <c r="L7497" i="10"/>
  <c r="L7498" i="10"/>
  <c r="L7499" i="10"/>
  <c r="L7500" i="10"/>
  <c r="L7501" i="10"/>
  <c r="L7502" i="10"/>
  <c r="L7503" i="10"/>
  <c r="L7504" i="10"/>
  <c r="L7505" i="10"/>
  <c r="L7506" i="10"/>
  <c r="L7507" i="10"/>
  <c r="L7508" i="10"/>
  <c r="L7509" i="10"/>
  <c r="L7510" i="10"/>
  <c r="L7511" i="10"/>
  <c r="L7512" i="10"/>
  <c r="L7513" i="10"/>
  <c r="L7514" i="10"/>
  <c r="L7515" i="10"/>
  <c r="L7516" i="10"/>
  <c r="L7517" i="10"/>
  <c r="L7518" i="10"/>
  <c r="L7519" i="10"/>
  <c r="L7520" i="10"/>
  <c r="L7521" i="10"/>
  <c r="L7522" i="10"/>
  <c r="L7523" i="10"/>
  <c r="L7524" i="10"/>
  <c r="L7525" i="10"/>
  <c r="L7526" i="10"/>
  <c r="L7527" i="10"/>
  <c r="L7528" i="10"/>
  <c r="L7529" i="10"/>
  <c r="L7530" i="10"/>
  <c r="L7531" i="10"/>
  <c r="L7532" i="10"/>
  <c r="L7533" i="10"/>
  <c r="L7534" i="10"/>
  <c r="L7535" i="10"/>
  <c r="L7536" i="10"/>
  <c r="L7537" i="10"/>
  <c r="L7538" i="10"/>
  <c r="L7539" i="10"/>
  <c r="L7540" i="10"/>
  <c r="L7541" i="10"/>
  <c r="L7542" i="10"/>
  <c r="L7543" i="10"/>
  <c r="L7544" i="10"/>
  <c r="L7545" i="10"/>
  <c r="L7546" i="10"/>
  <c r="L7547" i="10"/>
  <c r="L7548" i="10"/>
  <c r="L7549" i="10"/>
  <c r="L7550" i="10"/>
  <c r="L7551" i="10"/>
  <c r="L7552" i="10"/>
  <c r="L7553" i="10"/>
  <c r="L7554" i="10"/>
  <c r="L7555" i="10"/>
  <c r="L7556" i="10"/>
  <c r="L7557" i="10"/>
  <c r="L7558" i="10"/>
  <c r="L7559" i="10"/>
  <c r="L7560" i="10"/>
  <c r="L7561" i="10"/>
  <c r="L7562" i="10"/>
  <c r="L7563" i="10"/>
  <c r="L7564" i="10"/>
  <c r="L7565" i="10"/>
  <c r="L7566" i="10"/>
  <c r="L7567" i="10"/>
  <c r="L7568" i="10"/>
  <c r="L7569" i="10"/>
  <c r="L7570" i="10"/>
  <c r="L7571" i="10"/>
  <c r="L7572" i="10"/>
  <c r="L7573" i="10"/>
  <c r="L7574" i="10"/>
  <c r="L7575" i="10"/>
  <c r="L7576" i="10"/>
  <c r="L7577" i="10"/>
  <c r="L7578" i="10"/>
  <c r="L7579" i="10"/>
  <c r="L7580" i="10"/>
  <c r="L7581" i="10"/>
  <c r="L7582" i="10"/>
  <c r="L7583" i="10"/>
  <c r="L7584" i="10"/>
  <c r="L7585" i="10"/>
  <c r="L7586" i="10"/>
  <c r="L7587" i="10"/>
  <c r="L7588" i="10"/>
  <c r="L7589" i="10"/>
  <c r="L7590" i="10"/>
  <c r="L7591" i="10"/>
  <c r="L7592" i="10"/>
  <c r="L7593" i="10"/>
  <c r="L7594" i="10"/>
  <c r="L7595" i="10"/>
  <c r="L7596" i="10"/>
  <c r="L7597" i="10"/>
  <c r="L7598" i="10"/>
  <c r="L7599" i="10"/>
  <c r="L7600" i="10"/>
  <c r="L7601" i="10"/>
  <c r="L7602" i="10"/>
  <c r="L7603" i="10"/>
  <c r="L7604" i="10"/>
  <c r="L7605" i="10"/>
  <c r="L7606" i="10"/>
  <c r="L7607" i="10"/>
  <c r="L7608" i="10"/>
  <c r="L7609" i="10"/>
  <c r="L7610" i="10"/>
  <c r="L7611" i="10"/>
  <c r="L7612" i="10"/>
  <c r="L7613" i="10"/>
  <c r="L7614" i="10"/>
  <c r="L7615" i="10"/>
  <c r="L7616" i="10"/>
  <c r="L7617" i="10"/>
  <c r="L7618" i="10"/>
  <c r="L7619" i="10"/>
  <c r="L7620" i="10"/>
  <c r="L7621" i="10"/>
  <c r="L7622" i="10"/>
  <c r="L7623" i="10"/>
  <c r="L7624" i="10"/>
  <c r="L7625" i="10"/>
  <c r="L7626" i="10"/>
  <c r="L7627" i="10"/>
  <c r="L7628" i="10"/>
  <c r="L7629" i="10"/>
  <c r="L7630" i="10"/>
  <c r="L7631" i="10"/>
  <c r="L7632" i="10"/>
  <c r="L7633" i="10"/>
  <c r="L7634" i="10"/>
  <c r="L7635" i="10"/>
  <c r="L7636" i="10"/>
  <c r="L7637" i="10"/>
  <c r="L7638" i="10"/>
  <c r="L7639" i="10"/>
  <c r="L7640" i="10"/>
  <c r="L7641" i="10"/>
  <c r="L7642" i="10"/>
  <c r="L7643" i="10"/>
  <c r="L7644" i="10"/>
  <c r="L7645" i="10"/>
  <c r="L7646" i="10"/>
  <c r="L7647" i="10"/>
  <c r="L7648" i="10"/>
  <c r="L7649" i="10"/>
  <c r="L7650" i="10"/>
  <c r="L7651" i="10"/>
  <c r="L7652" i="10"/>
  <c r="L7653" i="10"/>
  <c r="L7654" i="10"/>
  <c r="L7655" i="10"/>
  <c r="L7656" i="10"/>
  <c r="L7657" i="10"/>
  <c r="L7658" i="10"/>
  <c r="L7659" i="10"/>
  <c r="L7660" i="10"/>
  <c r="L7661" i="10"/>
  <c r="L7662" i="10"/>
  <c r="L7663" i="10"/>
  <c r="L7664" i="10"/>
  <c r="L7665" i="10"/>
  <c r="L7666" i="10"/>
  <c r="L7667" i="10"/>
  <c r="L7668" i="10"/>
  <c r="L7669" i="10"/>
  <c r="L7670" i="10"/>
  <c r="L7671" i="10"/>
  <c r="L7672" i="10"/>
  <c r="L7673" i="10"/>
  <c r="L7674" i="10"/>
  <c r="L7675" i="10"/>
  <c r="L7676" i="10"/>
  <c r="L7677" i="10"/>
  <c r="L7678" i="10"/>
  <c r="L7679" i="10"/>
  <c r="L7680" i="10"/>
  <c r="L7681" i="10"/>
  <c r="L7682" i="10"/>
  <c r="L7683" i="10"/>
  <c r="L7684" i="10"/>
  <c r="L7685" i="10"/>
  <c r="L7686" i="10"/>
  <c r="L7687" i="10"/>
  <c r="L7688" i="10"/>
  <c r="L7689" i="10"/>
  <c r="L7690" i="10"/>
  <c r="L7691" i="10"/>
  <c r="L7692" i="10"/>
  <c r="L7693" i="10"/>
  <c r="L7694" i="10"/>
  <c r="L7695" i="10"/>
  <c r="L7696" i="10"/>
  <c r="L7697" i="10"/>
  <c r="L7698" i="10"/>
  <c r="L7699" i="10"/>
  <c r="L7700" i="10"/>
  <c r="L7701" i="10"/>
  <c r="L7702" i="10"/>
  <c r="L7703" i="10"/>
  <c r="L7704" i="10"/>
  <c r="L7705" i="10"/>
  <c r="L7706" i="10"/>
  <c r="L7707" i="10"/>
  <c r="L7708" i="10"/>
  <c r="L7709" i="10"/>
  <c r="L7710" i="10"/>
  <c r="L7711" i="10"/>
  <c r="L7712" i="10"/>
  <c r="L7713" i="10"/>
  <c r="L7714" i="10"/>
  <c r="L7715" i="10"/>
  <c r="L7716" i="10"/>
  <c r="L7717" i="10"/>
  <c r="L7718" i="10"/>
  <c r="L7719" i="10"/>
  <c r="L7720" i="10"/>
  <c r="L7721" i="10"/>
  <c r="L7722" i="10"/>
  <c r="L7723" i="10"/>
  <c r="L7724" i="10"/>
  <c r="L7725" i="10"/>
  <c r="L7726" i="10"/>
  <c r="L7727" i="10"/>
  <c r="L7728" i="10"/>
  <c r="L7729" i="10"/>
  <c r="L7730" i="10"/>
  <c r="L7731" i="10"/>
  <c r="L7732" i="10"/>
  <c r="L7733" i="10"/>
  <c r="L7734" i="10"/>
  <c r="L7735" i="10"/>
  <c r="L7736" i="10"/>
  <c r="L7737" i="10"/>
  <c r="L7738" i="10"/>
  <c r="L7739" i="10"/>
  <c r="L7740" i="10"/>
  <c r="L7741" i="10"/>
  <c r="L7742" i="10"/>
  <c r="L7743" i="10"/>
  <c r="L7744" i="10"/>
  <c r="L7745" i="10"/>
  <c r="L7746" i="10"/>
  <c r="L7747" i="10"/>
  <c r="L7748" i="10"/>
  <c r="L7749" i="10"/>
  <c r="L7750" i="10"/>
  <c r="L7751" i="10"/>
  <c r="L7752" i="10"/>
  <c r="L7753" i="10"/>
  <c r="L7754" i="10"/>
  <c r="L7755" i="10"/>
  <c r="L7756" i="10"/>
  <c r="L7757" i="10"/>
  <c r="L7758" i="10"/>
  <c r="L7759" i="10"/>
  <c r="L7760" i="10"/>
  <c r="L7761" i="10"/>
  <c r="L7762" i="10"/>
  <c r="L7763" i="10"/>
  <c r="L7764" i="10"/>
  <c r="L7765" i="10"/>
  <c r="L7766" i="10"/>
  <c r="L7767" i="10"/>
  <c r="L7768" i="10"/>
  <c r="L7769" i="10"/>
  <c r="L7770" i="10"/>
  <c r="L7771" i="10"/>
  <c r="L7772" i="10"/>
  <c r="L7773" i="10"/>
  <c r="L7774" i="10"/>
  <c r="L7775" i="10"/>
  <c r="L7776" i="10"/>
  <c r="L7777" i="10"/>
  <c r="L7778" i="10"/>
  <c r="L7779" i="10"/>
  <c r="L7780" i="10"/>
  <c r="L7781" i="10"/>
  <c r="L7782" i="10"/>
  <c r="L7783" i="10"/>
  <c r="L7784" i="10"/>
  <c r="L7785" i="10"/>
  <c r="L7786" i="10"/>
  <c r="L7787" i="10"/>
  <c r="L7788" i="10"/>
  <c r="L7789" i="10"/>
  <c r="L7790" i="10"/>
  <c r="L7791" i="10"/>
  <c r="L7792" i="10"/>
  <c r="L7793" i="10"/>
  <c r="L7794" i="10"/>
  <c r="L7795" i="10"/>
  <c r="L7796" i="10"/>
  <c r="L7797" i="10"/>
  <c r="L7798" i="10"/>
  <c r="L7799" i="10"/>
  <c r="L7800" i="10"/>
  <c r="L7801" i="10"/>
  <c r="L7802" i="10"/>
  <c r="L7803" i="10"/>
  <c r="L7804" i="10"/>
  <c r="L7805" i="10"/>
  <c r="L7806" i="10"/>
  <c r="L7807" i="10"/>
  <c r="L7808" i="10"/>
  <c r="L7809" i="10"/>
  <c r="L7810" i="10"/>
  <c r="L7811" i="10"/>
  <c r="L7812" i="10"/>
  <c r="L7813" i="10"/>
  <c r="L7814" i="10"/>
  <c r="L7815" i="10"/>
  <c r="L7816" i="10"/>
  <c r="L7817" i="10"/>
  <c r="L7818" i="10"/>
  <c r="L7819" i="10"/>
  <c r="L7820" i="10"/>
  <c r="L7821" i="10"/>
  <c r="L7822" i="10"/>
  <c r="L7823" i="10"/>
  <c r="L7824" i="10"/>
  <c r="L7825" i="10"/>
  <c r="L7826" i="10"/>
  <c r="L7827" i="10"/>
  <c r="L7828" i="10"/>
  <c r="L7829" i="10"/>
  <c r="L7830" i="10"/>
  <c r="L7831" i="10"/>
  <c r="L7832" i="10"/>
  <c r="L7833" i="10"/>
  <c r="L7834" i="10"/>
  <c r="L7835" i="10"/>
  <c r="L7836" i="10"/>
  <c r="L7837" i="10"/>
  <c r="L7838" i="10"/>
  <c r="L7839" i="10"/>
  <c r="L7840" i="10"/>
  <c r="L7841" i="10"/>
  <c r="L7842" i="10"/>
  <c r="L7843" i="10"/>
  <c r="L7844" i="10"/>
  <c r="L7845" i="10"/>
  <c r="L7846" i="10"/>
  <c r="L7847" i="10"/>
  <c r="L7848" i="10"/>
  <c r="L7849" i="10"/>
  <c r="L7850" i="10"/>
  <c r="L7851" i="10"/>
  <c r="L7852" i="10"/>
  <c r="L7853" i="10"/>
  <c r="L7854" i="10"/>
  <c r="L7855" i="10"/>
  <c r="L7856" i="10"/>
  <c r="L7857" i="10"/>
  <c r="L7858" i="10"/>
  <c r="L7859" i="10"/>
  <c r="L7860" i="10"/>
  <c r="L7861" i="10"/>
  <c r="L7862" i="10"/>
  <c r="L7863" i="10"/>
  <c r="L7864" i="10"/>
  <c r="L7865" i="10"/>
  <c r="L7866" i="10"/>
  <c r="L7867" i="10"/>
  <c r="L7868" i="10"/>
  <c r="L7869" i="10"/>
  <c r="L7870" i="10"/>
  <c r="L7871" i="10"/>
  <c r="L7872" i="10"/>
  <c r="L7873" i="10"/>
  <c r="L7874" i="10"/>
  <c r="L7875" i="10"/>
  <c r="L7876" i="10"/>
  <c r="L7877" i="10"/>
  <c r="L7878" i="10"/>
  <c r="L7879" i="10"/>
  <c r="L7880" i="10"/>
  <c r="L7881" i="10"/>
  <c r="L7882" i="10"/>
  <c r="L7883" i="10"/>
  <c r="L7884" i="10"/>
  <c r="L7885" i="10"/>
  <c r="L7886" i="10"/>
  <c r="L7887" i="10"/>
  <c r="L7888" i="10"/>
  <c r="L7889" i="10"/>
  <c r="L7890" i="10"/>
  <c r="L7891" i="10"/>
  <c r="L7892" i="10"/>
  <c r="L7893" i="10"/>
  <c r="L7894" i="10"/>
  <c r="L7895" i="10"/>
  <c r="L7896" i="10"/>
  <c r="L7897" i="10"/>
  <c r="L7898" i="10"/>
  <c r="L7899" i="10"/>
  <c r="L7900" i="10"/>
  <c r="L7901" i="10"/>
  <c r="L7902" i="10"/>
  <c r="L7903" i="10"/>
  <c r="L7904" i="10"/>
  <c r="L7905" i="10"/>
  <c r="L7906" i="10"/>
  <c r="L7907" i="10"/>
  <c r="L7908" i="10"/>
  <c r="L7909" i="10"/>
  <c r="L7910" i="10"/>
  <c r="L7911" i="10"/>
  <c r="L7912" i="10"/>
  <c r="L7913" i="10"/>
  <c r="L7914" i="10"/>
  <c r="L7915" i="10"/>
  <c r="L7916" i="10"/>
  <c r="L7917" i="10"/>
  <c r="L7918" i="10"/>
  <c r="L7919" i="10"/>
  <c r="L7920" i="10"/>
  <c r="L7921" i="10"/>
  <c r="L7922" i="10"/>
  <c r="L7923" i="10"/>
  <c r="L7924" i="10"/>
  <c r="L7925" i="10"/>
  <c r="L7926" i="10"/>
  <c r="L7927" i="10"/>
  <c r="L7928" i="10"/>
  <c r="L7929" i="10"/>
  <c r="L7930" i="10"/>
  <c r="L7931" i="10"/>
  <c r="L7932" i="10"/>
  <c r="L7933" i="10"/>
  <c r="L7934" i="10"/>
  <c r="L7935" i="10"/>
  <c r="L7936" i="10"/>
  <c r="L7937" i="10"/>
  <c r="L7938" i="10"/>
  <c r="L7939" i="10"/>
  <c r="L7940" i="10"/>
  <c r="L7941" i="10"/>
  <c r="L7942" i="10"/>
  <c r="L7943" i="10"/>
  <c r="L7944" i="10"/>
  <c r="L7945" i="10"/>
  <c r="L7946" i="10"/>
  <c r="L7947" i="10"/>
  <c r="L7948" i="10"/>
  <c r="L7949" i="10"/>
  <c r="L7950" i="10"/>
  <c r="L7951" i="10"/>
  <c r="L7952" i="10"/>
  <c r="L7953" i="10"/>
  <c r="L7954" i="10"/>
  <c r="L7955" i="10"/>
  <c r="L7956" i="10"/>
  <c r="L7957" i="10"/>
  <c r="L7958" i="10"/>
  <c r="L7959" i="10"/>
  <c r="L7960" i="10"/>
  <c r="L7961" i="10"/>
  <c r="L7962" i="10"/>
  <c r="L7963" i="10"/>
  <c r="L7964" i="10"/>
  <c r="L7965" i="10"/>
  <c r="L7966" i="10"/>
  <c r="L7967" i="10"/>
  <c r="L7968" i="10"/>
  <c r="L7969" i="10"/>
  <c r="L7970" i="10"/>
  <c r="L7971" i="10"/>
  <c r="L7972" i="10"/>
  <c r="L7973" i="10"/>
  <c r="L7974" i="10"/>
  <c r="L7975" i="10"/>
  <c r="L7976" i="10"/>
  <c r="L7977" i="10"/>
  <c r="L7978" i="10"/>
  <c r="L7979" i="10"/>
  <c r="L7980" i="10"/>
  <c r="L7981" i="10"/>
  <c r="L7982" i="10"/>
  <c r="L7983" i="10"/>
  <c r="L7984" i="10"/>
  <c r="L7985" i="10"/>
  <c r="L7986" i="10"/>
  <c r="L7987" i="10"/>
  <c r="L7988" i="10"/>
  <c r="L7989" i="10"/>
  <c r="L7990" i="10"/>
  <c r="L7991" i="10"/>
  <c r="L7992" i="10"/>
  <c r="L7993" i="10"/>
  <c r="L7994" i="10"/>
  <c r="L7995" i="10"/>
  <c r="L7996" i="10"/>
  <c r="L7997" i="10"/>
  <c r="L7998" i="10"/>
  <c r="L7999" i="10"/>
  <c r="L8000" i="10"/>
  <c r="L8001" i="10"/>
  <c r="L8002" i="10"/>
  <c r="L8003" i="10"/>
  <c r="L8004" i="10"/>
  <c r="L8005" i="10"/>
  <c r="L8006" i="10"/>
  <c r="L8007" i="10"/>
  <c r="L8008" i="10"/>
  <c r="L8009" i="10"/>
  <c r="L8010" i="10"/>
  <c r="L8011" i="10"/>
  <c r="L8012" i="10"/>
  <c r="L8013" i="10"/>
  <c r="L8014" i="10"/>
  <c r="L8015" i="10"/>
  <c r="L8016" i="10"/>
  <c r="L8017" i="10"/>
  <c r="L8018" i="10"/>
  <c r="L8019" i="10"/>
  <c r="L8020" i="10"/>
  <c r="L8021" i="10"/>
  <c r="L8022" i="10"/>
  <c r="L8023" i="10"/>
  <c r="L8024" i="10"/>
  <c r="L8025" i="10"/>
  <c r="L8026" i="10"/>
  <c r="L8027" i="10"/>
  <c r="L8028" i="10"/>
  <c r="L8029" i="10"/>
  <c r="L8030" i="10"/>
  <c r="L8031" i="10"/>
  <c r="L8032" i="10"/>
  <c r="L8033" i="10"/>
  <c r="L8034" i="10"/>
  <c r="L8035" i="10"/>
  <c r="L8036" i="10"/>
  <c r="L8037" i="10"/>
  <c r="L8038" i="10"/>
  <c r="L8039" i="10"/>
  <c r="L8040" i="10"/>
  <c r="L8041" i="10"/>
  <c r="L8042" i="10"/>
  <c r="L8043" i="10"/>
  <c r="L8044" i="10"/>
  <c r="L8045" i="10"/>
  <c r="L8046" i="10"/>
  <c r="L8047" i="10"/>
  <c r="L8048" i="10"/>
  <c r="L8049" i="10"/>
  <c r="L8050" i="10"/>
  <c r="L8051" i="10"/>
  <c r="L8052" i="10"/>
  <c r="L8053" i="10"/>
  <c r="L8054" i="10"/>
  <c r="L8055" i="10"/>
  <c r="L8056" i="10"/>
  <c r="L8057" i="10"/>
  <c r="L8058" i="10"/>
  <c r="L8059" i="10"/>
  <c r="L8060" i="10"/>
  <c r="L8061" i="10"/>
  <c r="L8062" i="10"/>
  <c r="L8063" i="10"/>
  <c r="L8064" i="10"/>
  <c r="L8065" i="10"/>
  <c r="L8066" i="10"/>
  <c r="L8067" i="10"/>
  <c r="L8068" i="10"/>
  <c r="L8069" i="10"/>
  <c r="L8070" i="10"/>
  <c r="L8071" i="10"/>
  <c r="L8072" i="10"/>
  <c r="L8073" i="10"/>
  <c r="L8074" i="10"/>
  <c r="L8075" i="10"/>
  <c r="L8076" i="10"/>
  <c r="L8077" i="10"/>
  <c r="L8078" i="10"/>
  <c r="L8079" i="10"/>
  <c r="L8080" i="10"/>
  <c r="L8081" i="10"/>
  <c r="L8082" i="10"/>
  <c r="L8083" i="10"/>
  <c r="L8084" i="10"/>
  <c r="L8085" i="10"/>
  <c r="L8086" i="10"/>
  <c r="L8087" i="10"/>
  <c r="L8088" i="10"/>
  <c r="L8089" i="10"/>
  <c r="L8090" i="10"/>
  <c r="L8091" i="10"/>
  <c r="L8092" i="10"/>
  <c r="L8093" i="10"/>
  <c r="L8094" i="10"/>
  <c r="L8095" i="10"/>
  <c r="L8096" i="10"/>
  <c r="L8097" i="10"/>
  <c r="L8098" i="10"/>
  <c r="L8099" i="10"/>
  <c r="L8100" i="10"/>
  <c r="L8101" i="10"/>
  <c r="L8102" i="10"/>
  <c r="L8103" i="10"/>
  <c r="L8104" i="10"/>
  <c r="L8105" i="10"/>
  <c r="L8106" i="10"/>
  <c r="L8107" i="10"/>
  <c r="L8108" i="10"/>
  <c r="L8109" i="10"/>
  <c r="L8110" i="10"/>
  <c r="L8111" i="10"/>
  <c r="L8112" i="10"/>
  <c r="L8113" i="10"/>
  <c r="L8114" i="10"/>
  <c r="L8115" i="10"/>
  <c r="L8116" i="10"/>
  <c r="L8117" i="10"/>
  <c r="L8118" i="10"/>
  <c r="L8119" i="10"/>
  <c r="L8120" i="10"/>
  <c r="L8121" i="10"/>
  <c r="L8122" i="10"/>
  <c r="L8123" i="10"/>
  <c r="L8124" i="10"/>
  <c r="L8125" i="10"/>
  <c r="L8126" i="10"/>
  <c r="L8127" i="10"/>
  <c r="L8128" i="10"/>
  <c r="L8129" i="10"/>
  <c r="L8130" i="10"/>
  <c r="L8131" i="10"/>
  <c r="L8132" i="10"/>
  <c r="L8133" i="10"/>
  <c r="L8134" i="10"/>
  <c r="L8135" i="10"/>
  <c r="L8136" i="10"/>
  <c r="L8137" i="10"/>
  <c r="L8138" i="10"/>
  <c r="L8139" i="10"/>
  <c r="L8140" i="10"/>
  <c r="L8141" i="10"/>
  <c r="L8142" i="10"/>
  <c r="L8143" i="10"/>
  <c r="L8144" i="10"/>
  <c r="L8145" i="10"/>
  <c r="L8146" i="10"/>
  <c r="L8147" i="10"/>
  <c r="L8148" i="10"/>
  <c r="L8149" i="10"/>
  <c r="L8150" i="10"/>
  <c r="L8151" i="10"/>
  <c r="L8152" i="10"/>
  <c r="L8153" i="10"/>
  <c r="L8154" i="10"/>
  <c r="L8155" i="10"/>
  <c r="L8156" i="10"/>
  <c r="L8157" i="10"/>
  <c r="L8158" i="10"/>
  <c r="L8159" i="10"/>
  <c r="L8160" i="10"/>
  <c r="L8161" i="10"/>
  <c r="L8162" i="10"/>
  <c r="L8163" i="10"/>
  <c r="L8164" i="10"/>
  <c r="L8165" i="10"/>
  <c r="L8166" i="10"/>
  <c r="L8167" i="10"/>
  <c r="L8168" i="10"/>
  <c r="L8169" i="10"/>
  <c r="L8170" i="10"/>
  <c r="L8171" i="10"/>
  <c r="L8172" i="10"/>
  <c r="L8173" i="10"/>
  <c r="L8174" i="10"/>
  <c r="L8175" i="10"/>
  <c r="L8176" i="10"/>
  <c r="L8177" i="10"/>
  <c r="L8178" i="10"/>
  <c r="L8179" i="10"/>
  <c r="L8180" i="10"/>
  <c r="L8181" i="10"/>
  <c r="L8182" i="10"/>
  <c r="L8183" i="10"/>
  <c r="L8184" i="10"/>
  <c r="L8185" i="10"/>
  <c r="L8186" i="10"/>
  <c r="L8187" i="10"/>
  <c r="L8188" i="10"/>
  <c r="L8189" i="10"/>
  <c r="L8190" i="10"/>
  <c r="L8191" i="10"/>
  <c r="L8192" i="10"/>
  <c r="L8193" i="10"/>
  <c r="L8194" i="10"/>
  <c r="L8195" i="10"/>
  <c r="L8196" i="10"/>
  <c r="L8197" i="10"/>
  <c r="L8198" i="10"/>
  <c r="L8199" i="10"/>
  <c r="L8200" i="10"/>
  <c r="L8201" i="10"/>
  <c r="L8202" i="10"/>
  <c r="L8203" i="10"/>
  <c r="L8204" i="10"/>
  <c r="L8205" i="10"/>
  <c r="L8206" i="10"/>
  <c r="L8207" i="10"/>
  <c r="L8208" i="10"/>
  <c r="L8209" i="10"/>
  <c r="L8210" i="10"/>
  <c r="L8211" i="10"/>
  <c r="L8212" i="10"/>
  <c r="L8213" i="10"/>
  <c r="L8214" i="10"/>
  <c r="L8215" i="10"/>
  <c r="L8216" i="10"/>
  <c r="L8217" i="10"/>
  <c r="L8218" i="10"/>
  <c r="L8219" i="10"/>
  <c r="L8220" i="10"/>
  <c r="L8221" i="10"/>
  <c r="L8222" i="10"/>
  <c r="L8223" i="10"/>
  <c r="L8224" i="10"/>
  <c r="L8225" i="10"/>
  <c r="L8226" i="10"/>
  <c r="L8227" i="10"/>
  <c r="L8228" i="10"/>
  <c r="L8229" i="10"/>
  <c r="L8230" i="10"/>
  <c r="L8231" i="10"/>
  <c r="L8232" i="10"/>
  <c r="L8233" i="10"/>
  <c r="L8234" i="10"/>
  <c r="L8235" i="10"/>
  <c r="L8236" i="10"/>
  <c r="L8237" i="10"/>
  <c r="L8238" i="10"/>
  <c r="L8239" i="10"/>
  <c r="L8240" i="10"/>
  <c r="L8241" i="10"/>
  <c r="L8242" i="10"/>
  <c r="L8243" i="10"/>
  <c r="L8244" i="10"/>
  <c r="L8245" i="10"/>
  <c r="L8246" i="10"/>
  <c r="L8247" i="10"/>
  <c r="L8248" i="10"/>
  <c r="L8249" i="10"/>
  <c r="L8250" i="10"/>
  <c r="L8251" i="10"/>
  <c r="L8252" i="10"/>
  <c r="L8253" i="10"/>
  <c r="L8254" i="10"/>
  <c r="L8255" i="10"/>
  <c r="L8256" i="10"/>
  <c r="L8257" i="10"/>
  <c r="L8258" i="10"/>
  <c r="L8259" i="10"/>
  <c r="L8260" i="10"/>
  <c r="L8261" i="10"/>
  <c r="L8262" i="10"/>
  <c r="L8263" i="10"/>
  <c r="L8264" i="10"/>
  <c r="L8265" i="10"/>
  <c r="L8266" i="10"/>
  <c r="L8267" i="10"/>
  <c r="L8268" i="10"/>
  <c r="L8269" i="10"/>
  <c r="L8270" i="10"/>
  <c r="L8271" i="10"/>
  <c r="L8272" i="10"/>
  <c r="L8273" i="10"/>
  <c r="L8274" i="10"/>
  <c r="L8275" i="10"/>
  <c r="L8276" i="10"/>
  <c r="L8277" i="10"/>
  <c r="L8278" i="10"/>
  <c r="L8279" i="10"/>
  <c r="L8280" i="10"/>
  <c r="L8281" i="10"/>
  <c r="L8282" i="10"/>
  <c r="L8283" i="10"/>
  <c r="L8284" i="10"/>
  <c r="L8285" i="10"/>
  <c r="L8286" i="10"/>
  <c r="L8287" i="10"/>
  <c r="L8288" i="10"/>
  <c r="L8289" i="10"/>
  <c r="L8290" i="10"/>
  <c r="L8291" i="10"/>
  <c r="L8292" i="10"/>
  <c r="L8293" i="10"/>
  <c r="L8294" i="10"/>
  <c r="L8295" i="10"/>
  <c r="L8296" i="10"/>
  <c r="L8297" i="10"/>
  <c r="L8298" i="10"/>
  <c r="L8299" i="10"/>
  <c r="L8300" i="10"/>
  <c r="L8301" i="10"/>
  <c r="L8302" i="10"/>
  <c r="L8303" i="10"/>
  <c r="L8304" i="10"/>
  <c r="L8305" i="10"/>
  <c r="L8306" i="10"/>
  <c r="L8307" i="10"/>
  <c r="L8308" i="10"/>
  <c r="L8309" i="10"/>
  <c r="L8310" i="10"/>
  <c r="L8311" i="10"/>
  <c r="L8312" i="10"/>
  <c r="L8313" i="10"/>
  <c r="L8314" i="10"/>
  <c r="L8315" i="10"/>
  <c r="L8316" i="10"/>
  <c r="L8317" i="10"/>
  <c r="L8318" i="10"/>
  <c r="L8319" i="10"/>
  <c r="L8320" i="10"/>
  <c r="L8321" i="10"/>
  <c r="L8322" i="10"/>
  <c r="L8323" i="10"/>
  <c r="L8324" i="10"/>
  <c r="L8325" i="10"/>
  <c r="L8326" i="10"/>
  <c r="L8327" i="10"/>
  <c r="L8328" i="10"/>
  <c r="L8329" i="10"/>
  <c r="L8330" i="10"/>
  <c r="L8331" i="10"/>
  <c r="L8332" i="10"/>
  <c r="L8333" i="10"/>
  <c r="L8334" i="10"/>
  <c r="L8335" i="10"/>
  <c r="L8336" i="10"/>
  <c r="L8337" i="10"/>
  <c r="L8338" i="10"/>
  <c r="L8339" i="10"/>
  <c r="L8340" i="10"/>
  <c r="L8341" i="10"/>
  <c r="L8342" i="10"/>
  <c r="L8343" i="10"/>
  <c r="L8344" i="10"/>
  <c r="L8345" i="10"/>
  <c r="L8346" i="10"/>
  <c r="L8347" i="10"/>
  <c r="L8348" i="10"/>
  <c r="L8349" i="10"/>
  <c r="L8350" i="10"/>
  <c r="L8351" i="10"/>
  <c r="L8352" i="10"/>
  <c r="L8353" i="10"/>
  <c r="L8354" i="10"/>
  <c r="L8355" i="10"/>
  <c r="L8356" i="10"/>
  <c r="L8357" i="10"/>
  <c r="L8358" i="10"/>
  <c r="L8359" i="10"/>
  <c r="L8360" i="10"/>
  <c r="L8361" i="10"/>
  <c r="L8362" i="10"/>
  <c r="L8363" i="10"/>
  <c r="L8364" i="10"/>
  <c r="L8365" i="10"/>
  <c r="L8366" i="10"/>
  <c r="L8367" i="10"/>
  <c r="L8368" i="10"/>
  <c r="L8369" i="10"/>
  <c r="L8370" i="10"/>
  <c r="L8371" i="10"/>
  <c r="L8372" i="10"/>
  <c r="L8373" i="10"/>
  <c r="L8374" i="10"/>
  <c r="L8375" i="10"/>
  <c r="L8376" i="10"/>
  <c r="L8377" i="10"/>
  <c r="L8378" i="10"/>
  <c r="L8379" i="10"/>
  <c r="L8380" i="10"/>
  <c r="L8381" i="10"/>
  <c r="L8382" i="10"/>
  <c r="L8383" i="10"/>
  <c r="L8384" i="10"/>
  <c r="L8385" i="10"/>
  <c r="L8386" i="10"/>
  <c r="L8387" i="10"/>
  <c r="L8388" i="10"/>
  <c r="L8389" i="10"/>
  <c r="L8390" i="10"/>
  <c r="L8391" i="10"/>
  <c r="L8392" i="10"/>
  <c r="L8393" i="10"/>
  <c r="L8394" i="10"/>
  <c r="L8395" i="10"/>
  <c r="L8396" i="10"/>
  <c r="L8397" i="10"/>
  <c r="L8398" i="10"/>
  <c r="L8399" i="10"/>
  <c r="L8400" i="10"/>
  <c r="L8401" i="10"/>
  <c r="L8402" i="10"/>
  <c r="L8403" i="10"/>
  <c r="L8404" i="10"/>
  <c r="L8405" i="10"/>
  <c r="L8406" i="10"/>
  <c r="L8407" i="10"/>
  <c r="L8408" i="10"/>
  <c r="L8409" i="10"/>
  <c r="L8410" i="10"/>
  <c r="L8411" i="10"/>
  <c r="L8412" i="10"/>
  <c r="L8413" i="10"/>
  <c r="L8414" i="10"/>
  <c r="L8415" i="10"/>
  <c r="L8416" i="10"/>
  <c r="L8417" i="10"/>
  <c r="L8418" i="10"/>
  <c r="L8419" i="10"/>
  <c r="L8420" i="10"/>
  <c r="L8421" i="10"/>
  <c r="L8422" i="10"/>
  <c r="L8423" i="10"/>
  <c r="L8424" i="10"/>
  <c r="L8425" i="10"/>
  <c r="L8426" i="10"/>
  <c r="L8427" i="10"/>
  <c r="L8428" i="10"/>
  <c r="L8429" i="10"/>
  <c r="L8430" i="10"/>
  <c r="L8431" i="10"/>
  <c r="L8432" i="10"/>
  <c r="L8433" i="10"/>
  <c r="L8434" i="10"/>
  <c r="L8435" i="10"/>
  <c r="L8436" i="10"/>
  <c r="L8437" i="10"/>
  <c r="L8438" i="10"/>
  <c r="L8439" i="10"/>
  <c r="L8440" i="10"/>
  <c r="L8441" i="10"/>
  <c r="L8442" i="10"/>
  <c r="L8443" i="10"/>
  <c r="L8444" i="10"/>
  <c r="L8445" i="10"/>
  <c r="L8446" i="10"/>
  <c r="L8447" i="10"/>
  <c r="L8448" i="10"/>
  <c r="L8449" i="10"/>
  <c r="L8450" i="10"/>
  <c r="L8451" i="10"/>
  <c r="L8452" i="10"/>
  <c r="L8453" i="10"/>
  <c r="L8454" i="10"/>
  <c r="L8455" i="10"/>
  <c r="L8456" i="10"/>
  <c r="L8457" i="10"/>
  <c r="L8458" i="10"/>
  <c r="L8459" i="10"/>
  <c r="L8460" i="10"/>
  <c r="L8461" i="10"/>
  <c r="L8462" i="10"/>
  <c r="L8463" i="10"/>
  <c r="L8464" i="10"/>
  <c r="L8465" i="10"/>
  <c r="L8466" i="10"/>
  <c r="L8467" i="10"/>
  <c r="L8468" i="10"/>
  <c r="L8469" i="10"/>
  <c r="L8470" i="10"/>
  <c r="L8471" i="10"/>
  <c r="L8472" i="10"/>
  <c r="L8473" i="10"/>
  <c r="L8474" i="10"/>
  <c r="L8475" i="10"/>
  <c r="L8476" i="10"/>
  <c r="L8477" i="10"/>
  <c r="L8478" i="10"/>
  <c r="L8479" i="10"/>
  <c r="L8480" i="10"/>
  <c r="L8481" i="10"/>
  <c r="L8482" i="10"/>
  <c r="L8483" i="10"/>
  <c r="L8484" i="10"/>
  <c r="L8485" i="10"/>
  <c r="L8486" i="10"/>
  <c r="L8487" i="10"/>
  <c r="L8488" i="10"/>
  <c r="L8489" i="10"/>
  <c r="L8490" i="10"/>
  <c r="L8491" i="10"/>
  <c r="L8492" i="10"/>
  <c r="L8493" i="10"/>
  <c r="L8494" i="10"/>
  <c r="L8495" i="10"/>
  <c r="L8496" i="10"/>
  <c r="L8497" i="10"/>
  <c r="L8498" i="10"/>
  <c r="L8499" i="10"/>
  <c r="L8500" i="10"/>
  <c r="L8501" i="10"/>
  <c r="L8502" i="10"/>
  <c r="L8503" i="10"/>
  <c r="L8504" i="10"/>
  <c r="L8505" i="10"/>
  <c r="L8506" i="10"/>
  <c r="L8507" i="10"/>
  <c r="L8508" i="10"/>
  <c r="L8509" i="10"/>
  <c r="L8510" i="10"/>
  <c r="L8511" i="10"/>
  <c r="L8512" i="10"/>
  <c r="L8513" i="10"/>
  <c r="L8514" i="10"/>
  <c r="L8515" i="10"/>
  <c r="L8516" i="10"/>
  <c r="L8517" i="10"/>
  <c r="L8518" i="10"/>
  <c r="L8519" i="10"/>
  <c r="L8520" i="10"/>
  <c r="L8521" i="10"/>
  <c r="L8522" i="10"/>
  <c r="L8523" i="10"/>
  <c r="L8524" i="10"/>
  <c r="L8525" i="10"/>
  <c r="L8526" i="10"/>
  <c r="L8527" i="10"/>
  <c r="L8528" i="10"/>
  <c r="L8529" i="10"/>
  <c r="L8530" i="10"/>
  <c r="L8531" i="10"/>
  <c r="L8532" i="10"/>
  <c r="L8533" i="10"/>
  <c r="L8534" i="10"/>
  <c r="L8535" i="10"/>
  <c r="L8536" i="10"/>
  <c r="L8537" i="10"/>
  <c r="L8538" i="10"/>
  <c r="L8539" i="10"/>
  <c r="L8540" i="10"/>
  <c r="L8541" i="10"/>
  <c r="L8542" i="10"/>
  <c r="L8543" i="10"/>
  <c r="L8544" i="10"/>
  <c r="L8545" i="10"/>
  <c r="L8546" i="10"/>
  <c r="L8547" i="10"/>
  <c r="L8548" i="10"/>
  <c r="L8549" i="10"/>
  <c r="L8550" i="10"/>
  <c r="L8551" i="10"/>
  <c r="L8552" i="10"/>
  <c r="L8553" i="10"/>
  <c r="L8554" i="10"/>
  <c r="L8555" i="10"/>
  <c r="L8556" i="10"/>
  <c r="L8557" i="10"/>
  <c r="L8558" i="10"/>
  <c r="L8559" i="10"/>
  <c r="L8560" i="10"/>
  <c r="L8561" i="10"/>
  <c r="L8562" i="10"/>
  <c r="L8563" i="10"/>
  <c r="L8564" i="10"/>
  <c r="L8565" i="10"/>
  <c r="L8566" i="10"/>
  <c r="L8567" i="10"/>
  <c r="L8568" i="10"/>
  <c r="L8569" i="10"/>
  <c r="L8570" i="10"/>
  <c r="L8571" i="10"/>
  <c r="L8572" i="10"/>
  <c r="L8573" i="10"/>
  <c r="L8574" i="10"/>
  <c r="L8575" i="10"/>
  <c r="L8576" i="10"/>
  <c r="L8577" i="10"/>
  <c r="L8578" i="10"/>
  <c r="L8579" i="10"/>
  <c r="L8580" i="10"/>
  <c r="L8581" i="10"/>
  <c r="L8582" i="10"/>
  <c r="L8583" i="10"/>
  <c r="L8584" i="10"/>
  <c r="L8585" i="10"/>
  <c r="L8586" i="10"/>
  <c r="L8587" i="10"/>
  <c r="L8588" i="10"/>
  <c r="L8589" i="10"/>
  <c r="L8590" i="10"/>
  <c r="L8591" i="10"/>
  <c r="L8592" i="10"/>
  <c r="L8593" i="10"/>
  <c r="L8594" i="10"/>
  <c r="L8595" i="10"/>
  <c r="L8596" i="10"/>
  <c r="L8597" i="10"/>
  <c r="L8598" i="10"/>
  <c r="L8599" i="10"/>
  <c r="L8600" i="10"/>
  <c r="L8601" i="10"/>
  <c r="L8602" i="10"/>
  <c r="L8603" i="10"/>
  <c r="L8604" i="10"/>
  <c r="L8605" i="10"/>
  <c r="L8606" i="10"/>
  <c r="L8607" i="10"/>
  <c r="L8608" i="10"/>
  <c r="L8609" i="10"/>
  <c r="L8610" i="10"/>
  <c r="L8611" i="10"/>
  <c r="L8612" i="10"/>
  <c r="L8613" i="10"/>
  <c r="L8614" i="10"/>
  <c r="L8615" i="10"/>
  <c r="L8616" i="10"/>
  <c r="L8617" i="10"/>
  <c r="L8618" i="10"/>
  <c r="L8619" i="10"/>
  <c r="L8620" i="10"/>
  <c r="L8621" i="10"/>
  <c r="L8622" i="10"/>
  <c r="L8623" i="10"/>
  <c r="L8624" i="10"/>
  <c r="L8625" i="10"/>
  <c r="L8626" i="10"/>
  <c r="L8627" i="10"/>
  <c r="L8628" i="10"/>
  <c r="L8629" i="10"/>
  <c r="L8630" i="10"/>
  <c r="L8631" i="10"/>
  <c r="L8632" i="10"/>
  <c r="L8633" i="10"/>
  <c r="L8634" i="10"/>
  <c r="L8635" i="10"/>
  <c r="L8636" i="10"/>
  <c r="L8637" i="10"/>
  <c r="L8638" i="10"/>
  <c r="L8639" i="10"/>
  <c r="L8640" i="10"/>
  <c r="L8641" i="10"/>
  <c r="L8642" i="10"/>
  <c r="L8643" i="10"/>
  <c r="L8644" i="10"/>
  <c r="L8645" i="10"/>
  <c r="L8646" i="10"/>
  <c r="L8647" i="10"/>
  <c r="L8648" i="10"/>
  <c r="L8649" i="10"/>
  <c r="L8650" i="10"/>
  <c r="L8651" i="10"/>
  <c r="L8652" i="10"/>
  <c r="L8653" i="10"/>
  <c r="L8654" i="10"/>
  <c r="L8655" i="10"/>
  <c r="L8656" i="10"/>
  <c r="L8657" i="10"/>
  <c r="L8658" i="10"/>
  <c r="L8659" i="10"/>
  <c r="L8660" i="10"/>
  <c r="L8661" i="10"/>
  <c r="L8662" i="10"/>
  <c r="L8663" i="10"/>
  <c r="L8664" i="10"/>
  <c r="L8665" i="10"/>
  <c r="L8666" i="10"/>
  <c r="L8667" i="10"/>
  <c r="L8668" i="10"/>
  <c r="L8669" i="10"/>
  <c r="L8670" i="10"/>
  <c r="L8671" i="10"/>
  <c r="L8672" i="10"/>
  <c r="L8673" i="10"/>
  <c r="L8674" i="10"/>
  <c r="L8675" i="10"/>
  <c r="L8676" i="10"/>
  <c r="L8677" i="10"/>
  <c r="L8678" i="10"/>
  <c r="L8679" i="10"/>
  <c r="L8680" i="10"/>
  <c r="L8681" i="10"/>
  <c r="L8682" i="10"/>
  <c r="L8683" i="10"/>
  <c r="L8684" i="10"/>
  <c r="L8685" i="10"/>
  <c r="L8686" i="10"/>
  <c r="L8687" i="10"/>
  <c r="L8688" i="10"/>
  <c r="L8689" i="10"/>
  <c r="L8690" i="10"/>
  <c r="L8691" i="10"/>
  <c r="L8692" i="10"/>
  <c r="L8693" i="10"/>
  <c r="L8694" i="10"/>
  <c r="L8695" i="10"/>
  <c r="L8696" i="10"/>
  <c r="L8697" i="10"/>
  <c r="L8698" i="10"/>
  <c r="L8699" i="10"/>
  <c r="L8700" i="10"/>
  <c r="L8701" i="10"/>
  <c r="L8702" i="10"/>
  <c r="L8703" i="10"/>
  <c r="L8704" i="10"/>
  <c r="L8705" i="10"/>
  <c r="L8706" i="10"/>
  <c r="L8707" i="10"/>
  <c r="L8708" i="10"/>
  <c r="L8709" i="10"/>
  <c r="L8710" i="10"/>
  <c r="L8711" i="10"/>
  <c r="L8712" i="10"/>
  <c r="L8713" i="10"/>
  <c r="L8714" i="10"/>
  <c r="L8715" i="10"/>
  <c r="L8716" i="10"/>
  <c r="L8717" i="10"/>
  <c r="L8718" i="10"/>
  <c r="L8719" i="10"/>
  <c r="L8720" i="10"/>
  <c r="L8721" i="10"/>
  <c r="L8722" i="10"/>
  <c r="L8723" i="10"/>
  <c r="L8724" i="10"/>
  <c r="L8725" i="10"/>
  <c r="L8726" i="10"/>
  <c r="L8727" i="10"/>
  <c r="L8728" i="10"/>
  <c r="L8729" i="10"/>
  <c r="L8730" i="10"/>
  <c r="L8731" i="10"/>
  <c r="L8732" i="10"/>
  <c r="L8733" i="10"/>
  <c r="L8734" i="10"/>
  <c r="L8735" i="10"/>
  <c r="L8736" i="10"/>
  <c r="L8737" i="10"/>
  <c r="L8738" i="10"/>
  <c r="L8739" i="10"/>
  <c r="L8740" i="10"/>
  <c r="L8741" i="10"/>
  <c r="L8742" i="10"/>
  <c r="L8743" i="10"/>
  <c r="L8744" i="10"/>
  <c r="L8745" i="10"/>
  <c r="L8746" i="10"/>
  <c r="L8747" i="10"/>
  <c r="L8748" i="10"/>
  <c r="L8749" i="10"/>
  <c r="L8750" i="10"/>
  <c r="L8751" i="10"/>
  <c r="L8752" i="10"/>
  <c r="L8753" i="10"/>
  <c r="L8754" i="10"/>
  <c r="L8755" i="10"/>
  <c r="L8756" i="10"/>
  <c r="L8757" i="10"/>
  <c r="L8758" i="10"/>
  <c r="L8759" i="10"/>
  <c r="L8760" i="10"/>
  <c r="L8761" i="10"/>
  <c r="L8762" i="10"/>
  <c r="L8763" i="10"/>
  <c r="L8764" i="10"/>
  <c r="L8765" i="10"/>
  <c r="L8766" i="10"/>
  <c r="L8767" i="10"/>
  <c r="L8768" i="10"/>
  <c r="L8769" i="10"/>
  <c r="L8770" i="10"/>
  <c r="L8771" i="10"/>
  <c r="L8772" i="10"/>
  <c r="L8773" i="10"/>
  <c r="L8774" i="10"/>
  <c r="L8775" i="10"/>
  <c r="L8776" i="10"/>
  <c r="L8777" i="10"/>
  <c r="L8778" i="10"/>
  <c r="L8779" i="10"/>
  <c r="L8780" i="10"/>
  <c r="L8781" i="10"/>
  <c r="L8782" i="10"/>
  <c r="L8783" i="10"/>
  <c r="L8784" i="10"/>
  <c r="L8785" i="10"/>
  <c r="L8786" i="10"/>
  <c r="L8787" i="10"/>
  <c r="L8788" i="10"/>
  <c r="L8789" i="10"/>
  <c r="L8790" i="10"/>
  <c r="L8791" i="10"/>
  <c r="L8792" i="10"/>
  <c r="L8793" i="10"/>
  <c r="L8794" i="10"/>
  <c r="L8795" i="10"/>
  <c r="L8796" i="10"/>
  <c r="L8797" i="10"/>
  <c r="L8798" i="10"/>
  <c r="L8799" i="10"/>
  <c r="L8800" i="10"/>
  <c r="L8801" i="10"/>
  <c r="L8802" i="10"/>
  <c r="L8803" i="10"/>
  <c r="L8804" i="10"/>
  <c r="L8805" i="10"/>
  <c r="L8806" i="10"/>
  <c r="L8807" i="10"/>
  <c r="L8808" i="10"/>
  <c r="L8809" i="10"/>
  <c r="L8810" i="10"/>
  <c r="L8811" i="10"/>
  <c r="L8812" i="10"/>
  <c r="L8813" i="10"/>
  <c r="L8814" i="10"/>
  <c r="L8815" i="10"/>
  <c r="L8816" i="10"/>
  <c r="L8817" i="10"/>
  <c r="L8818" i="10"/>
  <c r="L8819" i="10"/>
  <c r="L8820" i="10"/>
  <c r="L8821" i="10"/>
  <c r="L8822" i="10"/>
  <c r="L8823" i="10"/>
  <c r="L8824" i="10"/>
  <c r="L8825" i="10"/>
  <c r="L8826" i="10"/>
  <c r="L8827" i="10"/>
  <c r="L8828" i="10"/>
  <c r="L8829" i="10"/>
  <c r="L8830" i="10"/>
  <c r="L8831" i="10"/>
  <c r="L8832" i="10"/>
  <c r="L8833" i="10"/>
  <c r="L8834" i="10"/>
  <c r="L8835" i="10"/>
  <c r="L8836" i="10"/>
  <c r="L8837" i="10"/>
  <c r="L8838" i="10"/>
  <c r="L8839" i="10"/>
  <c r="L8840" i="10"/>
  <c r="L8841" i="10"/>
  <c r="L8842" i="10"/>
  <c r="L8843" i="10"/>
  <c r="L8844" i="10"/>
  <c r="L8845" i="10"/>
  <c r="L8846" i="10"/>
  <c r="L8847" i="10"/>
  <c r="L8848" i="10"/>
  <c r="L8849" i="10"/>
  <c r="L8850" i="10"/>
  <c r="L8851" i="10"/>
  <c r="L8852" i="10"/>
  <c r="L8853" i="10"/>
  <c r="L8854" i="10"/>
  <c r="L8855" i="10"/>
  <c r="L8856" i="10"/>
  <c r="L8857" i="10"/>
  <c r="L8858" i="10"/>
  <c r="L8859" i="10"/>
  <c r="L8860" i="10"/>
  <c r="L8861" i="10"/>
  <c r="L8862" i="10"/>
  <c r="L8863" i="10"/>
  <c r="L8864" i="10"/>
  <c r="L8865" i="10"/>
  <c r="L8866" i="10"/>
  <c r="L8867" i="10"/>
  <c r="L8868" i="10"/>
  <c r="L8869" i="10"/>
  <c r="L8870" i="10"/>
  <c r="L8871" i="10"/>
  <c r="L8872" i="10"/>
  <c r="L8873" i="10"/>
  <c r="L8874" i="10"/>
  <c r="L8875" i="10"/>
  <c r="L8876" i="10"/>
  <c r="L8877" i="10"/>
  <c r="L8878" i="10"/>
  <c r="L8879" i="10"/>
  <c r="L8880" i="10"/>
  <c r="L8881" i="10"/>
  <c r="L8882" i="10"/>
  <c r="L8883" i="10"/>
  <c r="L8884" i="10"/>
  <c r="L8885" i="10"/>
  <c r="L8886" i="10"/>
  <c r="L8887" i="10"/>
  <c r="L8888" i="10"/>
  <c r="L8889" i="10"/>
  <c r="L8890" i="10"/>
  <c r="L8891" i="10"/>
  <c r="L8892" i="10"/>
  <c r="L8893" i="10"/>
  <c r="L8894" i="10"/>
  <c r="L8895" i="10"/>
  <c r="L8896" i="10"/>
  <c r="L8897" i="10"/>
  <c r="L8898" i="10"/>
  <c r="L8899" i="10"/>
  <c r="L8900" i="10"/>
  <c r="L8901" i="10"/>
  <c r="L8902" i="10"/>
  <c r="L8903" i="10"/>
  <c r="L8904" i="10"/>
  <c r="L8905" i="10"/>
  <c r="L8906" i="10"/>
  <c r="L8907" i="10"/>
  <c r="L8908" i="10"/>
  <c r="L8909" i="10"/>
  <c r="L8910" i="10"/>
  <c r="L8911" i="10"/>
  <c r="L8912" i="10"/>
  <c r="L8913" i="10"/>
  <c r="L8914" i="10"/>
  <c r="L8915" i="10"/>
  <c r="L8916" i="10"/>
  <c r="L8917" i="10"/>
  <c r="L8918" i="10"/>
  <c r="L8919" i="10"/>
  <c r="L8920" i="10"/>
  <c r="L8921" i="10"/>
  <c r="L8922" i="10"/>
  <c r="L8923" i="10"/>
  <c r="L8924" i="10"/>
  <c r="L8925" i="10"/>
  <c r="L8926" i="10"/>
  <c r="L8927" i="10"/>
  <c r="L8928" i="10"/>
  <c r="L8929" i="10"/>
  <c r="L8930" i="10"/>
  <c r="L8931" i="10"/>
  <c r="L8932" i="10"/>
  <c r="L8933" i="10"/>
  <c r="L8934" i="10"/>
  <c r="L8935" i="10"/>
  <c r="L8936" i="10"/>
  <c r="L8937" i="10"/>
  <c r="L8938" i="10"/>
  <c r="L8939" i="10"/>
  <c r="L8940" i="10"/>
  <c r="L8941" i="10"/>
  <c r="L8942" i="10"/>
  <c r="L8943" i="10"/>
  <c r="L8944" i="10"/>
  <c r="L8945" i="10"/>
  <c r="L8946" i="10"/>
  <c r="L8947" i="10"/>
  <c r="L8948" i="10"/>
  <c r="L8949" i="10"/>
  <c r="L8950" i="10"/>
  <c r="L8951" i="10"/>
  <c r="L8952" i="10"/>
  <c r="L8953" i="10"/>
  <c r="L8954" i="10"/>
  <c r="L8955" i="10"/>
  <c r="L8956" i="10"/>
  <c r="L8957" i="10"/>
  <c r="L8958" i="10"/>
  <c r="L8959" i="10"/>
  <c r="L8960" i="10"/>
  <c r="L8961" i="10"/>
  <c r="L8962" i="10"/>
  <c r="L8963" i="10"/>
  <c r="L8964" i="10"/>
  <c r="L8965" i="10"/>
  <c r="L8966" i="10"/>
  <c r="L8967" i="10"/>
  <c r="L8968" i="10"/>
  <c r="L8969" i="10"/>
  <c r="L8970" i="10"/>
  <c r="L8971" i="10"/>
  <c r="L8972" i="10"/>
  <c r="L8973" i="10"/>
  <c r="L8974" i="10"/>
  <c r="L8975" i="10"/>
  <c r="L8976" i="10"/>
  <c r="L8977" i="10"/>
  <c r="L8978" i="10"/>
  <c r="L8979" i="10"/>
  <c r="L8980" i="10"/>
  <c r="L8981" i="10"/>
  <c r="L8982" i="10"/>
  <c r="L8983" i="10"/>
  <c r="L8984" i="10"/>
  <c r="L8985" i="10"/>
  <c r="L8986" i="10"/>
  <c r="L8987" i="10"/>
  <c r="L8988" i="10"/>
  <c r="L8989" i="10"/>
  <c r="L8990" i="10"/>
  <c r="L8991" i="10"/>
  <c r="L8992" i="10"/>
  <c r="L8993" i="10"/>
  <c r="L8994" i="10"/>
  <c r="L8995" i="10"/>
  <c r="L8996" i="10"/>
  <c r="L8997" i="10"/>
  <c r="L8998" i="10"/>
  <c r="L8999" i="10"/>
  <c r="L9000" i="10"/>
  <c r="L9001" i="10"/>
  <c r="L9002" i="10"/>
  <c r="L9003" i="10"/>
  <c r="L9004" i="10"/>
  <c r="L9005" i="10"/>
  <c r="L9006" i="10"/>
  <c r="L9007" i="10"/>
  <c r="L9008" i="10"/>
  <c r="L9009" i="10"/>
  <c r="L9010" i="10"/>
  <c r="L9011" i="10"/>
  <c r="L9012" i="10"/>
  <c r="L9013" i="10"/>
  <c r="L9014" i="10"/>
  <c r="L9015" i="10"/>
  <c r="L9016" i="10"/>
  <c r="L9017" i="10"/>
  <c r="L9018" i="10"/>
  <c r="L9019" i="10"/>
  <c r="L9020" i="10"/>
  <c r="L9021" i="10"/>
  <c r="L9022" i="10"/>
  <c r="L9023" i="10"/>
  <c r="L9024" i="10"/>
  <c r="L9025" i="10"/>
  <c r="L9026" i="10"/>
  <c r="L9027" i="10"/>
  <c r="L9028" i="10"/>
  <c r="L9029" i="10"/>
  <c r="L9030" i="10"/>
  <c r="L9031" i="10"/>
  <c r="L9032" i="10"/>
  <c r="L9033" i="10"/>
  <c r="L9034" i="10"/>
  <c r="L9035" i="10"/>
  <c r="L9036" i="10"/>
  <c r="L9037" i="10"/>
  <c r="L9038" i="10"/>
  <c r="L9039" i="10"/>
  <c r="L9040" i="10"/>
  <c r="L9041" i="10"/>
  <c r="L9042" i="10"/>
  <c r="L9043" i="10"/>
  <c r="L9044" i="10"/>
  <c r="L9045" i="10"/>
  <c r="L9046" i="10"/>
  <c r="L9047" i="10"/>
  <c r="L9048" i="10"/>
  <c r="L9049" i="10"/>
  <c r="L9050" i="10"/>
  <c r="L9051" i="10"/>
  <c r="L9052" i="10"/>
  <c r="L9053" i="10"/>
  <c r="L9054" i="10"/>
  <c r="L9055" i="10"/>
  <c r="L9056" i="10"/>
  <c r="L9057" i="10"/>
  <c r="L9058" i="10"/>
  <c r="L9059" i="10"/>
  <c r="L9060" i="10"/>
  <c r="L9061" i="10"/>
  <c r="L9062" i="10"/>
  <c r="L9063" i="10"/>
  <c r="L9064" i="10"/>
  <c r="L9065" i="10"/>
  <c r="L9066" i="10"/>
  <c r="L9067" i="10"/>
  <c r="L9068" i="10"/>
  <c r="L9069" i="10"/>
  <c r="L9070" i="10"/>
  <c r="L9071" i="10"/>
  <c r="L9072" i="10"/>
  <c r="L9073" i="10"/>
  <c r="L9074" i="10"/>
  <c r="L9075" i="10"/>
  <c r="L9076" i="10"/>
  <c r="L9077" i="10"/>
  <c r="L9078" i="10"/>
  <c r="L9079" i="10"/>
  <c r="L9080" i="10"/>
  <c r="L9081" i="10"/>
  <c r="L9082" i="10"/>
  <c r="L9083" i="10"/>
  <c r="L9084" i="10"/>
  <c r="L9085" i="10"/>
  <c r="L9086" i="10"/>
  <c r="L9087" i="10"/>
  <c r="L9088" i="10"/>
  <c r="L9089" i="10"/>
  <c r="L9090" i="10"/>
  <c r="L9091" i="10"/>
  <c r="L9092" i="10"/>
  <c r="L9093" i="10"/>
  <c r="L9094" i="10"/>
  <c r="L9095" i="10"/>
  <c r="L9096" i="10"/>
  <c r="L9097" i="10"/>
  <c r="L9098" i="10"/>
  <c r="L9099" i="10"/>
  <c r="L9100" i="10"/>
  <c r="L9101" i="10"/>
  <c r="L9102" i="10"/>
  <c r="L9103" i="10"/>
  <c r="L9104" i="10"/>
  <c r="L9105" i="10"/>
  <c r="L9106" i="10"/>
  <c r="L9107" i="10"/>
  <c r="L9108" i="10"/>
  <c r="L9109" i="10"/>
  <c r="L9110" i="10"/>
  <c r="L9111" i="10"/>
  <c r="L9112" i="10"/>
  <c r="L9113" i="10"/>
  <c r="L9114" i="10"/>
  <c r="L9115" i="10"/>
  <c r="L9116" i="10"/>
  <c r="L9117" i="10"/>
  <c r="L9118" i="10"/>
  <c r="L9119" i="10"/>
  <c r="L9120" i="10"/>
  <c r="L9121" i="10"/>
  <c r="L9122" i="10"/>
  <c r="L9123" i="10"/>
  <c r="L9124" i="10"/>
  <c r="L9125" i="10"/>
  <c r="L9126" i="10"/>
  <c r="L9127" i="10"/>
  <c r="L9128" i="10"/>
  <c r="L9129" i="10"/>
  <c r="L9130" i="10"/>
  <c r="L9131" i="10"/>
  <c r="L9132" i="10"/>
  <c r="L9133" i="10"/>
  <c r="L9134" i="10"/>
  <c r="L9135" i="10"/>
  <c r="L9136" i="10"/>
  <c r="L9137" i="10"/>
  <c r="L9138" i="10"/>
  <c r="L9139" i="10"/>
  <c r="L9140" i="10"/>
  <c r="L9141" i="10"/>
  <c r="L9142" i="10"/>
  <c r="L9143" i="10"/>
  <c r="L9144" i="10"/>
  <c r="L9145" i="10"/>
  <c r="L9146" i="10"/>
  <c r="L9147" i="10"/>
  <c r="L9148" i="10"/>
  <c r="L9149" i="10"/>
  <c r="L9150" i="10"/>
  <c r="L9151" i="10"/>
  <c r="L9152" i="10"/>
  <c r="L9153" i="10"/>
  <c r="L9154" i="10"/>
  <c r="L9155" i="10"/>
  <c r="L9156" i="10"/>
  <c r="L9157" i="10"/>
  <c r="L9158" i="10"/>
  <c r="L9159" i="10"/>
  <c r="L9160" i="10"/>
  <c r="L9161" i="10"/>
  <c r="L9162" i="10"/>
  <c r="L9163" i="10"/>
  <c r="L9164" i="10"/>
  <c r="L9165" i="10"/>
  <c r="L9166" i="10"/>
  <c r="L9167" i="10"/>
  <c r="L9168" i="10"/>
  <c r="L9169" i="10"/>
  <c r="L9170" i="10"/>
  <c r="L9171" i="10"/>
  <c r="L9172" i="10"/>
  <c r="L9173" i="10"/>
  <c r="L9174" i="10"/>
  <c r="L9175" i="10"/>
  <c r="L9176" i="10"/>
  <c r="L9177" i="10"/>
  <c r="L9178" i="10"/>
  <c r="L9179" i="10"/>
  <c r="L9180" i="10"/>
  <c r="L9181" i="10"/>
  <c r="L9182" i="10"/>
  <c r="L9183" i="10"/>
  <c r="L9184" i="10"/>
  <c r="L9185" i="10"/>
  <c r="L9186" i="10"/>
  <c r="L9187" i="10"/>
  <c r="L9188" i="10"/>
  <c r="L9189" i="10"/>
  <c r="L9190" i="10"/>
  <c r="L9191" i="10"/>
  <c r="L9192" i="10"/>
  <c r="L9193" i="10"/>
  <c r="L9194" i="10"/>
  <c r="L9195" i="10"/>
  <c r="L9196" i="10"/>
  <c r="L9197" i="10"/>
  <c r="L9198" i="10"/>
  <c r="L9199" i="10"/>
  <c r="L9200" i="10"/>
  <c r="L9201" i="10"/>
  <c r="L9202" i="10"/>
  <c r="L9203" i="10"/>
  <c r="L9204" i="10"/>
  <c r="L9205" i="10"/>
  <c r="L9206" i="10"/>
  <c r="L9207" i="10"/>
  <c r="L9208" i="10"/>
  <c r="L9209" i="10"/>
  <c r="L9210" i="10"/>
  <c r="L9211" i="10"/>
  <c r="L9212" i="10"/>
  <c r="L9213" i="10"/>
  <c r="L9214" i="10"/>
  <c r="L9215" i="10"/>
  <c r="L9216" i="10"/>
  <c r="L9217" i="10"/>
  <c r="L9218" i="10"/>
  <c r="L9219" i="10"/>
  <c r="L9220" i="10"/>
  <c r="L9221" i="10"/>
  <c r="L9222" i="10"/>
  <c r="L9223" i="10"/>
  <c r="L9224" i="10"/>
  <c r="L9225" i="10"/>
  <c r="L9226" i="10"/>
  <c r="L9227" i="10"/>
  <c r="L9228" i="10"/>
  <c r="L9229" i="10"/>
  <c r="L9230" i="10"/>
  <c r="L9231" i="10"/>
  <c r="L9232" i="10"/>
  <c r="L9233" i="10"/>
  <c r="L9234" i="10"/>
  <c r="L9235" i="10"/>
  <c r="L9236" i="10"/>
  <c r="L9237" i="10"/>
  <c r="L9238" i="10"/>
  <c r="L9239" i="10"/>
  <c r="L9240" i="10"/>
  <c r="L9241" i="10"/>
  <c r="L9242" i="10"/>
  <c r="L9243" i="10"/>
  <c r="L9244" i="10"/>
  <c r="L9245" i="10"/>
  <c r="L9246" i="10"/>
  <c r="L9247" i="10"/>
  <c r="L9248" i="10"/>
  <c r="L9249" i="10"/>
  <c r="L9250" i="10"/>
  <c r="L9251" i="10"/>
  <c r="L9252" i="10"/>
  <c r="L9253" i="10"/>
  <c r="L9254" i="10"/>
  <c r="L9255" i="10"/>
  <c r="L9256" i="10"/>
  <c r="L9257" i="10"/>
  <c r="L9258" i="10"/>
  <c r="L9259" i="10"/>
  <c r="L9260" i="10"/>
  <c r="L9261" i="10"/>
  <c r="L9262" i="10"/>
  <c r="L9263" i="10"/>
  <c r="L9264" i="10"/>
  <c r="L9265" i="10"/>
  <c r="L9266" i="10"/>
  <c r="L9267" i="10"/>
  <c r="L9268" i="10"/>
  <c r="L9269" i="10"/>
  <c r="L9270" i="10"/>
  <c r="L9271" i="10"/>
  <c r="L9272" i="10"/>
  <c r="L9273" i="10"/>
  <c r="L9274" i="10"/>
  <c r="L9275" i="10"/>
  <c r="L9276" i="10"/>
  <c r="L9277" i="10"/>
  <c r="L9278" i="10"/>
  <c r="L9279" i="10"/>
  <c r="L9280" i="10"/>
  <c r="L9281" i="10"/>
  <c r="L9282" i="10"/>
  <c r="L9283" i="10"/>
  <c r="L9284" i="10"/>
  <c r="L9285" i="10"/>
  <c r="L9286" i="10"/>
  <c r="L9287" i="10"/>
  <c r="L9288" i="10"/>
  <c r="L9289" i="10"/>
  <c r="L9290" i="10"/>
  <c r="L9291" i="10"/>
  <c r="L9292" i="10"/>
  <c r="L9293" i="10"/>
  <c r="L9294" i="10"/>
  <c r="L9295" i="10"/>
  <c r="L9296" i="10"/>
  <c r="L9297" i="10"/>
  <c r="L9298" i="10"/>
  <c r="L9299" i="10"/>
  <c r="L9300" i="10"/>
  <c r="L9301" i="10"/>
  <c r="L9302" i="10"/>
  <c r="L9303" i="10"/>
  <c r="L9304" i="10"/>
  <c r="L9305" i="10"/>
  <c r="L9306" i="10"/>
  <c r="L9307" i="10"/>
  <c r="L9308" i="10"/>
  <c r="L9309" i="10"/>
  <c r="L9310" i="10"/>
  <c r="L9311" i="10"/>
  <c r="L9312" i="10"/>
  <c r="L9313" i="10"/>
  <c r="L9314" i="10"/>
  <c r="L9315" i="10"/>
  <c r="L9316" i="10"/>
  <c r="L9317" i="10"/>
  <c r="L9318" i="10"/>
  <c r="L9319" i="10"/>
  <c r="L9320" i="10"/>
  <c r="L9321" i="10"/>
  <c r="L9322" i="10"/>
  <c r="L9323" i="10"/>
  <c r="L9324" i="10"/>
  <c r="L9325" i="10"/>
  <c r="L9326" i="10"/>
  <c r="L9327" i="10"/>
  <c r="L9328" i="10"/>
  <c r="L9329" i="10"/>
  <c r="L9330" i="10"/>
  <c r="L9331" i="10"/>
  <c r="L9332" i="10"/>
  <c r="L9333" i="10"/>
  <c r="L9334" i="10"/>
  <c r="L9335" i="10"/>
  <c r="L9336" i="10"/>
  <c r="L9337" i="10"/>
  <c r="L9338" i="10"/>
  <c r="L9339" i="10"/>
  <c r="L9340" i="10"/>
  <c r="L9341" i="10"/>
  <c r="L9342" i="10"/>
  <c r="L9343" i="10"/>
  <c r="L9344" i="10"/>
  <c r="L9345" i="10"/>
  <c r="L9346" i="10"/>
  <c r="L9347" i="10"/>
  <c r="L9348" i="10"/>
  <c r="L9349" i="10"/>
  <c r="L9350" i="10"/>
  <c r="L9351" i="10"/>
  <c r="L9352" i="10"/>
  <c r="L9353" i="10"/>
  <c r="L9354" i="10"/>
  <c r="L9355" i="10"/>
  <c r="L9356" i="10"/>
  <c r="L9357" i="10"/>
  <c r="L9358" i="10"/>
  <c r="L9359" i="10"/>
  <c r="L9360" i="10"/>
  <c r="L9361" i="10"/>
  <c r="L9362" i="10"/>
  <c r="L9363" i="10"/>
  <c r="L9364" i="10"/>
  <c r="L9365" i="10"/>
  <c r="L9366" i="10"/>
  <c r="L9367" i="10"/>
  <c r="L9368" i="10"/>
  <c r="L9369" i="10"/>
  <c r="L9370" i="10"/>
  <c r="L9371" i="10"/>
  <c r="L9372" i="10"/>
  <c r="L9373" i="10"/>
  <c r="K2" i="10"/>
  <c r="K3" i="10"/>
  <c r="K4" i="10"/>
  <c r="K5" i="10"/>
  <c r="K6" i="10"/>
  <c r="K7" i="10"/>
  <c r="K8" i="10"/>
  <c r="K9" i="10"/>
  <c r="K10" i="10"/>
  <c r="K11" i="10"/>
  <c r="K12" i="10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26" i="10"/>
  <c r="K27" i="10"/>
  <c r="K28" i="10"/>
  <c r="K29" i="10"/>
  <c r="K30" i="10"/>
  <c r="K31" i="10"/>
  <c r="K32" i="10"/>
  <c r="K33" i="10"/>
  <c r="K34" i="10"/>
  <c r="K35" i="10"/>
  <c r="K36" i="10"/>
  <c r="K37" i="10"/>
  <c r="K38" i="10"/>
  <c r="K39" i="10"/>
  <c r="K40" i="10"/>
  <c r="K41" i="10"/>
  <c r="K42" i="10"/>
  <c r="K43" i="10"/>
  <c r="K44" i="10"/>
  <c r="K45" i="10"/>
  <c r="K46" i="10"/>
  <c r="K47" i="10"/>
  <c r="K48" i="10"/>
  <c r="K49" i="10"/>
  <c r="K50" i="10"/>
  <c r="K51" i="10"/>
  <c r="K52" i="10"/>
  <c r="K53" i="10"/>
  <c r="K54" i="10"/>
  <c r="K55" i="10"/>
  <c r="K56" i="10"/>
  <c r="K57" i="10"/>
  <c r="K58" i="10"/>
  <c r="K59" i="10"/>
  <c r="K60" i="10"/>
  <c r="K61" i="10"/>
  <c r="K62" i="10"/>
  <c r="K63" i="10"/>
  <c r="K64" i="10"/>
  <c r="K65" i="10"/>
  <c r="K66" i="10"/>
  <c r="K67" i="10"/>
  <c r="K68" i="10"/>
  <c r="K69" i="10"/>
  <c r="K70" i="10"/>
  <c r="K71" i="10"/>
  <c r="K72" i="10"/>
  <c r="K73" i="10"/>
  <c r="K74" i="10"/>
  <c r="K75" i="10"/>
  <c r="K76" i="10"/>
  <c r="K77" i="10"/>
  <c r="K78" i="10"/>
  <c r="K79" i="10"/>
  <c r="K80" i="10"/>
  <c r="K81" i="10"/>
  <c r="K82" i="10"/>
  <c r="K83" i="10"/>
  <c r="K84" i="10"/>
  <c r="K85" i="10"/>
  <c r="K86" i="10"/>
  <c r="K87" i="10"/>
  <c r="K88" i="10"/>
  <c r="K89" i="10"/>
  <c r="K90" i="10"/>
  <c r="K91" i="10"/>
  <c r="K92" i="10"/>
  <c r="K93" i="10"/>
  <c r="K94" i="10"/>
  <c r="K95" i="10"/>
  <c r="K96" i="10"/>
  <c r="K97" i="10"/>
  <c r="K98" i="10"/>
  <c r="K99" i="10"/>
  <c r="K100" i="10"/>
  <c r="K101" i="10"/>
  <c r="K102" i="10"/>
  <c r="K103" i="10"/>
  <c r="K104" i="10"/>
  <c r="K105" i="10"/>
  <c r="K106" i="10"/>
  <c r="K107" i="10"/>
  <c r="K108" i="10"/>
  <c r="K109" i="10"/>
  <c r="K110" i="10"/>
  <c r="K111" i="10"/>
  <c r="K112" i="10"/>
  <c r="K113" i="10"/>
  <c r="K114" i="10"/>
  <c r="K115" i="10"/>
  <c r="K116" i="10"/>
  <c r="K117" i="10"/>
  <c r="K118" i="10"/>
  <c r="K119" i="10"/>
  <c r="K120" i="10"/>
  <c r="K121" i="10"/>
  <c r="K122" i="10"/>
  <c r="K123" i="10"/>
  <c r="K124" i="10"/>
  <c r="K125" i="10"/>
  <c r="K126" i="10"/>
  <c r="K127" i="10"/>
  <c r="K128" i="10"/>
  <c r="K129" i="10"/>
  <c r="K130" i="10"/>
  <c r="K131" i="10"/>
  <c r="K132" i="10"/>
  <c r="K133" i="10"/>
  <c r="K134" i="10"/>
  <c r="K135" i="10"/>
  <c r="K136" i="10"/>
  <c r="K137" i="10"/>
  <c r="K138" i="10"/>
  <c r="K139" i="10"/>
  <c r="K140" i="10"/>
  <c r="K141" i="10"/>
  <c r="K142" i="10"/>
  <c r="K143" i="10"/>
  <c r="K144" i="10"/>
  <c r="K145" i="10"/>
  <c r="K146" i="10"/>
  <c r="K147" i="10"/>
  <c r="K148" i="10"/>
  <c r="K149" i="10"/>
  <c r="K150" i="10"/>
  <c r="K151" i="10"/>
  <c r="K152" i="10"/>
  <c r="K153" i="10"/>
  <c r="K154" i="10"/>
  <c r="K155" i="10"/>
  <c r="K156" i="10"/>
  <c r="K157" i="10"/>
  <c r="K158" i="10"/>
  <c r="K159" i="10"/>
  <c r="K160" i="10"/>
  <c r="K161" i="10"/>
  <c r="K162" i="10"/>
  <c r="K163" i="10"/>
  <c r="K164" i="10"/>
  <c r="K165" i="10"/>
  <c r="K166" i="10"/>
  <c r="K167" i="10"/>
  <c r="K168" i="10"/>
  <c r="K169" i="10"/>
  <c r="K170" i="10"/>
  <c r="K171" i="10"/>
  <c r="K172" i="10"/>
  <c r="K173" i="10"/>
  <c r="K174" i="10"/>
  <c r="K175" i="10"/>
  <c r="K176" i="10"/>
  <c r="K177" i="10"/>
  <c r="K178" i="10"/>
  <c r="K179" i="10"/>
  <c r="K180" i="10"/>
  <c r="K181" i="10"/>
  <c r="K182" i="10"/>
  <c r="K183" i="10"/>
  <c r="K184" i="10"/>
  <c r="K185" i="10"/>
  <c r="K186" i="10"/>
  <c r="K187" i="10"/>
  <c r="K188" i="10"/>
  <c r="K189" i="10"/>
  <c r="K190" i="10"/>
  <c r="K191" i="10"/>
  <c r="K192" i="10"/>
  <c r="K193" i="10"/>
  <c r="K194" i="10"/>
  <c r="K195" i="10"/>
  <c r="K196" i="10"/>
  <c r="K197" i="10"/>
  <c r="K198" i="10"/>
  <c r="K199" i="10"/>
  <c r="K200" i="10"/>
  <c r="K201" i="10"/>
  <c r="K202" i="10"/>
  <c r="K203" i="10"/>
  <c r="K204" i="10"/>
  <c r="K205" i="10"/>
  <c r="K206" i="10"/>
  <c r="K207" i="10"/>
  <c r="K208" i="10"/>
  <c r="K209" i="10"/>
  <c r="K210" i="10"/>
  <c r="K211" i="10"/>
  <c r="K212" i="10"/>
  <c r="K213" i="10"/>
  <c r="K214" i="10"/>
  <c r="K215" i="10"/>
  <c r="K216" i="10"/>
  <c r="K217" i="10"/>
  <c r="K218" i="10"/>
  <c r="K219" i="10"/>
  <c r="K220" i="10"/>
  <c r="K221" i="10"/>
  <c r="K222" i="10"/>
  <c r="K223" i="10"/>
  <c r="K224" i="10"/>
  <c r="K225" i="10"/>
  <c r="K226" i="10"/>
  <c r="K227" i="10"/>
  <c r="K228" i="10"/>
  <c r="K229" i="10"/>
  <c r="K230" i="10"/>
  <c r="K231" i="10"/>
  <c r="K232" i="10"/>
  <c r="K233" i="10"/>
  <c r="K234" i="10"/>
  <c r="K235" i="10"/>
  <c r="K236" i="10"/>
  <c r="K237" i="10"/>
  <c r="K238" i="10"/>
  <c r="K239" i="10"/>
  <c r="K240" i="10"/>
  <c r="K241" i="10"/>
  <c r="K242" i="10"/>
  <c r="K243" i="10"/>
  <c r="K244" i="10"/>
  <c r="K245" i="10"/>
  <c r="K246" i="10"/>
  <c r="K247" i="10"/>
  <c r="K248" i="10"/>
  <c r="K249" i="10"/>
  <c r="K250" i="10"/>
  <c r="K251" i="10"/>
  <c r="K252" i="10"/>
  <c r="K253" i="10"/>
  <c r="K254" i="10"/>
  <c r="K255" i="10"/>
  <c r="K256" i="10"/>
  <c r="K257" i="10"/>
  <c r="K258" i="10"/>
  <c r="K259" i="10"/>
  <c r="K260" i="10"/>
  <c r="K261" i="10"/>
  <c r="K262" i="10"/>
  <c r="K263" i="10"/>
  <c r="K264" i="10"/>
  <c r="K265" i="10"/>
  <c r="K266" i="10"/>
  <c r="K267" i="10"/>
  <c r="K268" i="10"/>
  <c r="K269" i="10"/>
  <c r="K270" i="10"/>
  <c r="K271" i="10"/>
  <c r="K272" i="10"/>
  <c r="K273" i="10"/>
  <c r="K274" i="10"/>
  <c r="K275" i="10"/>
  <c r="K276" i="10"/>
  <c r="K277" i="10"/>
  <c r="K278" i="10"/>
  <c r="K279" i="10"/>
  <c r="K280" i="10"/>
  <c r="K281" i="10"/>
  <c r="K282" i="10"/>
  <c r="K283" i="10"/>
  <c r="K284" i="10"/>
  <c r="K285" i="10"/>
  <c r="K286" i="10"/>
  <c r="K287" i="10"/>
  <c r="K288" i="10"/>
  <c r="K289" i="10"/>
  <c r="K290" i="10"/>
  <c r="K291" i="10"/>
  <c r="K292" i="10"/>
  <c r="K293" i="10"/>
  <c r="K294" i="10"/>
  <c r="K295" i="10"/>
  <c r="K296" i="10"/>
  <c r="K297" i="10"/>
  <c r="K298" i="10"/>
  <c r="K299" i="10"/>
  <c r="K300" i="10"/>
  <c r="K301" i="10"/>
  <c r="K302" i="10"/>
  <c r="K303" i="10"/>
  <c r="K304" i="10"/>
  <c r="K305" i="10"/>
  <c r="K306" i="10"/>
  <c r="K307" i="10"/>
  <c r="K308" i="10"/>
  <c r="K309" i="10"/>
  <c r="K310" i="10"/>
  <c r="K311" i="10"/>
  <c r="K312" i="10"/>
  <c r="K313" i="10"/>
  <c r="K314" i="10"/>
  <c r="K315" i="10"/>
  <c r="K316" i="10"/>
  <c r="K317" i="10"/>
  <c r="K318" i="10"/>
  <c r="K319" i="10"/>
  <c r="K320" i="10"/>
  <c r="K321" i="10"/>
  <c r="K322" i="10"/>
  <c r="K323" i="10"/>
  <c r="K324" i="10"/>
  <c r="K325" i="10"/>
  <c r="K326" i="10"/>
  <c r="K327" i="10"/>
  <c r="K328" i="10"/>
  <c r="K329" i="10"/>
  <c r="K330" i="10"/>
  <c r="K331" i="10"/>
  <c r="K332" i="10"/>
  <c r="K333" i="10"/>
  <c r="K334" i="10"/>
  <c r="K335" i="10"/>
  <c r="K336" i="10"/>
  <c r="K337" i="10"/>
  <c r="K338" i="10"/>
  <c r="K339" i="10"/>
  <c r="K340" i="10"/>
  <c r="K341" i="10"/>
  <c r="K342" i="10"/>
  <c r="K343" i="10"/>
  <c r="K344" i="10"/>
  <c r="K345" i="10"/>
  <c r="K346" i="10"/>
  <c r="K347" i="10"/>
  <c r="K348" i="10"/>
  <c r="K349" i="10"/>
  <c r="K350" i="10"/>
  <c r="K351" i="10"/>
  <c r="K352" i="10"/>
  <c r="K353" i="10"/>
  <c r="K354" i="10"/>
  <c r="K355" i="10"/>
  <c r="K356" i="10"/>
  <c r="K357" i="10"/>
  <c r="K358" i="10"/>
  <c r="K359" i="10"/>
  <c r="K360" i="10"/>
  <c r="K361" i="10"/>
  <c r="K362" i="10"/>
  <c r="K363" i="10"/>
  <c r="K364" i="10"/>
  <c r="K365" i="10"/>
  <c r="K366" i="10"/>
  <c r="K367" i="10"/>
  <c r="K368" i="10"/>
  <c r="K369" i="10"/>
  <c r="K370" i="10"/>
  <c r="K371" i="10"/>
  <c r="K372" i="10"/>
  <c r="K373" i="10"/>
  <c r="K374" i="10"/>
  <c r="K375" i="10"/>
  <c r="K376" i="10"/>
  <c r="K377" i="10"/>
  <c r="K378" i="10"/>
  <c r="K379" i="10"/>
  <c r="K380" i="10"/>
  <c r="K381" i="10"/>
  <c r="K382" i="10"/>
  <c r="K383" i="10"/>
  <c r="K384" i="10"/>
  <c r="K385" i="10"/>
  <c r="K386" i="10"/>
  <c r="K387" i="10"/>
  <c r="K388" i="10"/>
  <c r="K389" i="10"/>
  <c r="K390" i="10"/>
  <c r="K391" i="10"/>
  <c r="K392" i="10"/>
  <c r="K393" i="10"/>
  <c r="K394" i="10"/>
  <c r="K395" i="10"/>
  <c r="K396" i="10"/>
  <c r="K397" i="10"/>
  <c r="K398" i="10"/>
  <c r="K399" i="10"/>
  <c r="K400" i="10"/>
  <c r="K401" i="10"/>
  <c r="K402" i="10"/>
  <c r="K403" i="10"/>
  <c r="K404" i="10"/>
  <c r="K405" i="10"/>
  <c r="K406" i="10"/>
  <c r="K407" i="10"/>
  <c r="K408" i="10"/>
  <c r="K409" i="10"/>
  <c r="K410" i="10"/>
  <c r="K411" i="10"/>
  <c r="K412" i="10"/>
  <c r="K413" i="10"/>
  <c r="K414" i="10"/>
  <c r="K415" i="10"/>
  <c r="K416" i="10"/>
  <c r="K417" i="10"/>
  <c r="K418" i="10"/>
  <c r="K419" i="10"/>
  <c r="K420" i="10"/>
  <c r="K421" i="10"/>
  <c r="K422" i="10"/>
  <c r="K423" i="10"/>
  <c r="K424" i="10"/>
  <c r="K425" i="10"/>
  <c r="K426" i="10"/>
  <c r="K427" i="10"/>
  <c r="K428" i="10"/>
  <c r="K429" i="10"/>
  <c r="K430" i="10"/>
  <c r="K431" i="10"/>
  <c r="K432" i="10"/>
  <c r="K433" i="10"/>
  <c r="K434" i="10"/>
  <c r="K435" i="10"/>
  <c r="K436" i="10"/>
  <c r="K437" i="10"/>
  <c r="K438" i="10"/>
  <c r="K439" i="10"/>
  <c r="K440" i="10"/>
  <c r="K441" i="10"/>
  <c r="K442" i="10"/>
  <c r="K443" i="10"/>
  <c r="K444" i="10"/>
  <c r="K445" i="10"/>
  <c r="K446" i="10"/>
  <c r="K447" i="10"/>
  <c r="K448" i="10"/>
  <c r="K449" i="10"/>
  <c r="K450" i="10"/>
  <c r="K451" i="10"/>
  <c r="K452" i="10"/>
  <c r="K453" i="10"/>
  <c r="K454" i="10"/>
  <c r="K455" i="10"/>
  <c r="K456" i="10"/>
  <c r="K457" i="10"/>
  <c r="K458" i="10"/>
  <c r="K459" i="10"/>
  <c r="K460" i="10"/>
  <c r="K461" i="10"/>
  <c r="K462" i="10"/>
  <c r="K463" i="10"/>
  <c r="K464" i="10"/>
  <c r="K465" i="10"/>
  <c r="K466" i="10"/>
  <c r="K467" i="10"/>
  <c r="K468" i="10"/>
  <c r="K469" i="10"/>
  <c r="K470" i="10"/>
  <c r="K471" i="10"/>
  <c r="K472" i="10"/>
  <c r="K473" i="10"/>
  <c r="K474" i="10"/>
  <c r="K475" i="10"/>
  <c r="K476" i="10"/>
  <c r="K477" i="10"/>
  <c r="K478" i="10"/>
  <c r="K479" i="10"/>
  <c r="K480" i="10"/>
  <c r="K481" i="10"/>
  <c r="K482" i="10"/>
  <c r="K483" i="10"/>
  <c r="K484" i="10"/>
  <c r="K485" i="10"/>
  <c r="K486" i="10"/>
  <c r="K487" i="10"/>
  <c r="K488" i="10"/>
  <c r="K489" i="10"/>
  <c r="K490" i="10"/>
  <c r="K491" i="10"/>
  <c r="K492" i="10"/>
  <c r="K493" i="10"/>
  <c r="K494" i="10"/>
  <c r="K495" i="10"/>
  <c r="K496" i="10"/>
  <c r="K497" i="10"/>
  <c r="K498" i="10"/>
  <c r="K499" i="10"/>
  <c r="K500" i="10"/>
  <c r="K501" i="10"/>
  <c r="K502" i="10"/>
  <c r="K503" i="10"/>
  <c r="K504" i="10"/>
  <c r="K505" i="10"/>
  <c r="K506" i="10"/>
  <c r="K507" i="10"/>
  <c r="K508" i="10"/>
  <c r="K509" i="10"/>
  <c r="K510" i="10"/>
  <c r="K511" i="10"/>
  <c r="K512" i="10"/>
  <c r="K513" i="10"/>
  <c r="K514" i="10"/>
  <c r="K515" i="10"/>
  <c r="K516" i="10"/>
  <c r="K517" i="10"/>
  <c r="K518" i="10"/>
  <c r="K519" i="10"/>
  <c r="K520" i="10"/>
  <c r="K521" i="10"/>
  <c r="K522" i="10"/>
  <c r="K523" i="10"/>
  <c r="K524" i="10"/>
  <c r="K525" i="10"/>
  <c r="K526" i="10"/>
  <c r="K527" i="10"/>
  <c r="K528" i="10"/>
  <c r="K529" i="10"/>
  <c r="K530" i="10"/>
  <c r="K531" i="10"/>
  <c r="K532" i="10"/>
  <c r="K533" i="10"/>
  <c r="K534" i="10"/>
  <c r="K535" i="10"/>
  <c r="K536" i="10"/>
  <c r="K537" i="10"/>
  <c r="K538" i="10"/>
  <c r="K539" i="10"/>
  <c r="K540" i="10"/>
  <c r="K541" i="10"/>
  <c r="K542" i="10"/>
  <c r="K543" i="10"/>
  <c r="K544" i="10"/>
  <c r="K545" i="10"/>
  <c r="K546" i="10"/>
  <c r="K547" i="10"/>
  <c r="K548" i="10"/>
  <c r="K549" i="10"/>
  <c r="K550" i="10"/>
  <c r="K551" i="10"/>
  <c r="K552" i="10"/>
  <c r="K553" i="10"/>
  <c r="K554" i="10"/>
  <c r="K555" i="10"/>
  <c r="K556" i="10"/>
  <c r="K557" i="10"/>
  <c r="K558" i="10"/>
  <c r="K559" i="10"/>
  <c r="K560" i="10"/>
  <c r="K561" i="10"/>
  <c r="K562" i="10"/>
  <c r="K563" i="10"/>
  <c r="K564" i="10"/>
  <c r="K565" i="10"/>
  <c r="K566" i="10"/>
  <c r="K567" i="10"/>
  <c r="K568" i="10"/>
  <c r="K569" i="10"/>
  <c r="K570" i="10"/>
  <c r="K571" i="10"/>
  <c r="K572" i="10"/>
  <c r="K573" i="10"/>
  <c r="K574" i="10"/>
  <c r="K575" i="10"/>
  <c r="K576" i="10"/>
  <c r="K577" i="10"/>
  <c r="K578" i="10"/>
  <c r="K579" i="10"/>
  <c r="K580" i="10"/>
  <c r="K581" i="10"/>
  <c r="K582" i="10"/>
  <c r="K583" i="10"/>
  <c r="K584" i="10"/>
  <c r="K585" i="10"/>
  <c r="K586" i="10"/>
  <c r="K587" i="10"/>
  <c r="K588" i="10"/>
  <c r="K589" i="10"/>
  <c r="K590" i="10"/>
  <c r="K591" i="10"/>
  <c r="K592" i="10"/>
  <c r="K593" i="10"/>
  <c r="K594" i="10"/>
  <c r="K595" i="10"/>
  <c r="K596" i="10"/>
  <c r="K597" i="10"/>
  <c r="K598" i="10"/>
  <c r="K599" i="10"/>
  <c r="K600" i="10"/>
  <c r="K601" i="10"/>
  <c r="K602" i="10"/>
  <c r="K603" i="10"/>
  <c r="K604" i="10"/>
  <c r="K605" i="10"/>
  <c r="K606" i="10"/>
  <c r="K607" i="10"/>
  <c r="K608" i="10"/>
  <c r="K609" i="10"/>
  <c r="K610" i="10"/>
  <c r="K611" i="10"/>
  <c r="K612" i="10"/>
  <c r="K613" i="10"/>
  <c r="K614" i="10"/>
  <c r="K615" i="10"/>
  <c r="K616" i="10"/>
  <c r="K617" i="10"/>
  <c r="K618" i="10"/>
  <c r="K619" i="10"/>
  <c r="K620" i="10"/>
  <c r="K621" i="10"/>
  <c r="K622" i="10"/>
  <c r="K623" i="10"/>
  <c r="K624" i="10"/>
  <c r="K625" i="10"/>
  <c r="K626" i="10"/>
  <c r="K627" i="10"/>
  <c r="K628" i="10"/>
  <c r="K629" i="10"/>
  <c r="K630" i="10"/>
  <c r="K631" i="10"/>
  <c r="K632" i="10"/>
  <c r="K633" i="10"/>
  <c r="K634" i="10"/>
  <c r="K635" i="10"/>
  <c r="K636" i="10"/>
  <c r="K637" i="10"/>
  <c r="K638" i="10"/>
  <c r="K639" i="10"/>
  <c r="K640" i="10"/>
  <c r="K641" i="10"/>
  <c r="K642" i="10"/>
  <c r="K643" i="10"/>
  <c r="K644" i="10"/>
  <c r="K645" i="10"/>
  <c r="K646" i="10"/>
  <c r="K647" i="10"/>
  <c r="K648" i="10"/>
  <c r="K649" i="10"/>
  <c r="K650" i="10"/>
  <c r="K651" i="10"/>
  <c r="K652" i="10"/>
  <c r="K653" i="10"/>
  <c r="K654" i="10"/>
  <c r="K655" i="10"/>
  <c r="K656" i="10"/>
  <c r="K657" i="10"/>
  <c r="K658" i="10"/>
  <c r="K659" i="10"/>
  <c r="K660" i="10"/>
  <c r="K661" i="10"/>
  <c r="K662" i="10"/>
  <c r="K663" i="10"/>
  <c r="K664" i="10"/>
  <c r="K665" i="10"/>
  <c r="K666" i="10"/>
  <c r="K667" i="10"/>
  <c r="K668" i="10"/>
  <c r="K669" i="10"/>
  <c r="K670" i="10"/>
  <c r="K671" i="10"/>
  <c r="K672" i="10"/>
  <c r="K673" i="10"/>
  <c r="K674" i="10"/>
  <c r="K675" i="10"/>
  <c r="K676" i="10"/>
  <c r="K677" i="10"/>
  <c r="K678" i="10"/>
  <c r="K679" i="10"/>
  <c r="K680" i="10"/>
  <c r="K681" i="10"/>
  <c r="K682" i="10"/>
  <c r="K683" i="10"/>
  <c r="K684" i="10"/>
  <c r="K685" i="10"/>
  <c r="K686" i="10"/>
  <c r="K687" i="10"/>
  <c r="K688" i="10"/>
  <c r="K689" i="10"/>
  <c r="K690" i="10"/>
  <c r="K691" i="10"/>
  <c r="K692" i="10"/>
  <c r="K693" i="10"/>
  <c r="K694" i="10"/>
  <c r="K695" i="10"/>
  <c r="K696" i="10"/>
  <c r="K697" i="10"/>
  <c r="K698" i="10"/>
  <c r="K699" i="10"/>
  <c r="K700" i="10"/>
  <c r="K701" i="10"/>
  <c r="K702" i="10"/>
  <c r="K703" i="10"/>
  <c r="K704" i="10"/>
  <c r="K705" i="10"/>
  <c r="K706" i="10"/>
  <c r="K707" i="10"/>
  <c r="K708" i="10"/>
  <c r="K709" i="10"/>
  <c r="K710" i="10"/>
  <c r="K711" i="10"/>
  <c r="K712" i="10"/>
  <c r="K713" i="10"/>
  <c r="K714" i="10"/>
  <c r="K715" i="10"/>
  <c r="K716" i="10"/>
  <c r="K717" i="10"/>
  <c r="K718" i="10"/>
  <c r="K719" i="10"/>
  <c r="K720" i="10"/>
  <c r="K721" i="10"/>
  <c r="K722" i="10"/>
  <c r="K723" i="10"/>
  <c r="K724" i="10"/>
  <c r="K725" i="10"/>
  <c r="K726" i="10"/>
  <c r="K727" i="10"/>
  <c r="K728" i="10"/>
  <c r="K729" i="10"/>
  <c r="K730" i="10"/>
  <c r="K731" i="10"/>
  <c r="K732" i="10"/>
  <c r="K733" i="10"/>
  <c r="K734" i="10"/>
  <c r="K735" i="10"/>
  <c r="K736" i="10"/>
  <c r="K737" i="10"/>
  <c r="K738" i="10"/>
  <c r="K739" i="10"/>
  <c r="K740" i="10"/>
  <c r="K741" i="10"/>
  <c r="K742" i="10"/>
  <c r="K743" i="10"/>
  <c r="K744" i="10"/>
  <c r="K745" i="10"/>
  <c r="K746" i="10"/>
  <c r="K747" i="10"/>
  <c r="K748" i="10"/>
  <c r="K749" i="10"/>
  <c r="K750" i="10"/>
  <c r="K751" i="10"/>
  <c r="K752" i="10"/>
  <c r="K753" i="10"/>
  <c r="K754" i="10"/>
  <c r="K755" i="10"/>
  <c r="K756" i="10"/>
  <c r="K757" i="10"/>
  <c r="K758" i="10"/>
  <c r="K759" i="10"/>
  <c r="K760" i="10"/>
  <c r="K761" i="10"/>
  <c r="K762" i="10"/>
  <c r="K763" i="10"/>
  <c r="K764" i="10"/>
  <c r="K765" i="10"/>
  <c r="K766" i="10"/>
  <c r="K767" i="10"/>
  <c r="K768" i="10"/>
  <c r="K769" i="10"/>
  <c r="K770" i="10"/>
  <c r="K771" i="10"/>
  <c r="K772" i="10"/>
  <c r="K773" i="10"/>
  <c r="K774" i="10"/>
  <c r="K775" i="10"/>
  <c r="K776" i="10"/>
  <c r="K777" i="10"/>
  <c r="K778" i="10"/>
  <c r="K779" i="10"/>
  <c r="K780" i="10"/>
  <c r="K781" i="10"/>
  <c r="K782" i="10"/>
  <c r="K783" i="10"/>
  <c r="K784" i="10"/>
  <c r="K785" i="10"/>
  <c r="K786" i="10"/>
  <c r="K787" i="10"/>
  <c r="K788" i="10"/>
  <c r="K789" i="10"/>
  <c r="K790" i="10"/>
  <c r="K791" i="10"/>
  <c r="K792" i="10"/>
  <c r="K793" i="10"/>
  <c r="K794" i="10"/>
  <c r="K795" i="10"/>
  <c r="K796" i="10"/>
  <c r="K797" i="10"/>
  <c r="K798" i="10"/>
  <c r="K799" i="10"/>
  <c r="K800" i="10"/>
  <c r="K801" i="10"/>
  <c r="K802" i="10"/>
  <c r="K803" i="10"/>
  <c r="K804" i="10"/>
  <c r="K805" i="10"/>
  <c r="K806" i="10"/>
  <c r="K807" i="10"/>
  <c r="K808" i="10"/>
  <c r="K809" i="10"/>
  <c r="K810" i="10"/>
  <c r="K811" i="10"/>
  <c r="K812" i="10"/>
  <c r="K813" i="10"/>
  <c r="K814" i="10"/>
  <c r="K815" i="10"/>
  <c r="K816" i="10"/>
  <c r="K817" i="10"/>
  <c r="K818" i="10"/>
  <c r="K819" i="10"/>
  <c r="K820" i="10"/>
  <c r="K821" i="10"/>
  <c r="K822" i="10"/>
  <c r="K823" i="10"/>
  <c r="K824" i="10"/>
  <c r="K825" i="10"/>
  <c r="K826" i="10"/>
  <c r="K827" i="10"/>
  <c r="K828" i="10"/>
  <c r="K829" i="10"/>
  <c r="K830" i="10"/>
  <c r="K831" i="10"/>
  <c r="K832" i="10"/>
  <c r="K833" i="10"/>
  <c r="K834" i="10"/>
  <c r="K835" i="10"/>
  <c r="K836" i="10"/>
  <c r="K837" i="10"/>
  <c r="K838" i="10"/>
  <c r="K839" i="10"/>
  <c r="K840" i="10"/>
  <c r="K841" i="10"/>
  <c r="K842" i="10"/>
  <c r="K843" i="10"/>
  <c r="K844" i="10"/>
  <c r="K845" i="10"/>
  <c r="K846" i="10"/>
  <c r="K847" i="10"/>
  <c r="K848" i="10"/>
  <c r="K849" i="10"/>
  <c r="K850" i="10"/>
  <c r="K851" i="10"/>
  <c r="K852" i="10"/>
  <c r="K853" i="10"/>
  <c r="K854" i="10"/>
  <c r="K855" i="10"/>
  <c r="K856" i="10"/>
  <c r="K857" i="10"/>
  <c r="K858" i="10"/>
  <c r="K859" i="10"/>
  <c r="K860" i="10"/>
  <c r="K861" i="10"/>
  <c r="K862" i="10"/>
  <c r="K863" i="10"/>
  <c r="K864" i="10"/>
  <c r="K865" i="10"/>
  <c r="K866" i="10"/>
  <c r="K867" i="10"/>
  <c r="K868" i="10"/>
  <c r="K869" i="10"/>
  <c r="K870" i="10"/>
  <c r="K871" i="10"/>
  <c r="K872" i="10"/>
  <c r="K873" i="10"/>
  <c r="K874" i="10"/>
  <c r="K875" i="10"/>
  <c r="K876" i="10"/>
  <c r="K877" i="10"/>
  <c r="K878" i="10"/>
  <c r="K879" i="10"/>
  <c r="K880" i="10"/>
  <c r="K881" i="10"/>
  <c r="K882" i="10"/>
  <c r="K883" i="10"/>
  <c r="K884" i="10"/>
  <c r="K885" i="10"/>
  <c r="K886" i="10"/>
  <c r="K887" i="10"/>
  <c r="K888" i="10"/>
  <c r="K889" i="10"/>
  <c r="K890" i="10"/>
  <c r="K891" i="10"/>
  <c r="K892" i="10"/>
  <c r="K893" i="10"/>
  <c r="K894" i="10"/>
  <c r="K895" i="10"/>
  <c r="K896" i="10"/>
  <c r="K897" i="10"/>
  <c r="K898" i="10"/>
  <c r="K899" i="10"/>
  <c r="K900" i="10"/>
  <c r="K901" i="10"/>
  <c r="K902" i="10"/>
  <c r="K903" i="10"/>
  <c r="K904" i="10"/>
  <c r="K905" i="10"/>
  <c r="K906" i="10"/>
  <c r="K907" i="10"/>
  <c r="K908" i="10"/>
  <c r="K909" i="10"/>
  <c r="K910" i="10"/>
  <c r="K911" i="10"/>
  <c r="K912" i="10"/>
  <c r="K913" i="10"/>
  <c r="K914" i="10"/>
  <c r="K915" i="10"/>
  <c r="K916" i="10"/>
  <c r="K917" i="10"/>
  <c r="K918" i="10"/>
  <c r="K919" i="10"/>
  <c r="K920" i="10"/>
  <c r="K921" i="10"/>
  <c r="K922" i="10"/>
  <c r="K923" i="10"/>
  <c r="K924" i="10"/>
  <c r="K925" i="10"/>
  <c r="K926" i="10"/>
  <c r="K927" i="10"/>
  <c r="K928" i="10"/>
  <c r="K929" i="10"/>
  <c r="K930" i="10"/>
  <c r="K931" i="10"/>
  <c r="K932" i="10"/>
  <c r="K933" i="10"/>
  <c r="K934" i="10"/>
  <c r="K935" i="10"/>
  <c r="K936" i="10"/>
  <c r="K937" i="10"/>
  <c r="K938" i="10"/>
  <c r="K939" i="10"/>
  <c r="K940" i="10"/>
  <c r="K941" i="10"/>
  <c r="K942" i="10"/>
  <c r="K943" i="10"/>
  <c r="K944" i="10"/>
  <c r="K945" i="10"/>
  <c r="K946" i="10"/>
  <c r="K947" i="10"/>
  <c r="K948" i="10"/>
  <c r="K949" i="10"/>
  <c r="K950" i="10"/>
  <c r="K951" i="10"/>
  <c r="K952" i="10"/>
  <c r="K953" i="10"/>
  <c r="K954" i="10"/>
  <c r="K955" i="10"/>
  <c r="K956" i="10"/>
  <c r="K957" i="10"/>
  <c r="K958" i="10"/>
  <c r="K959" i="10"/>
  <c r="K960" i="10"/>
  <c r="K961" i="10"/>
  <c r="K962" i="10"/>
  <c r="K963" i="10"/>
  <c r="K964" i="10"/>
  <c r="K965" i="10"/>
  <c r="K966" i="10"/>
  <c r="K967" i="10"/>
  <c r="K968" i="10"/>
  <c r="K969" i="10"/>
  <c r="K970" i="10"/>
  <c r="K971" i="10"/>
  <c r="K972" i="10"/>
  <c r="K973" i="10"/>
  <c r="K974" i="10"/>
  <c r="K975" i="10"/>
  <c r="K976" i="10"/>
  <c r="K977" i="10"/>
  <c r="K978" i="10"/>
  <c r="K979" i="10"/>
  <c r="K980" i="10"/>
  <c r="K981" i="10"/>
  <c r="K982" i="10"/>
  <c r="K983" i="10"/>
  <c r="K984" i="10"/>
  <c r="K985" i="10"/>
  <c r="K986" i="10"/>
  <c r="K987" i="10"/>
  <c r="K988" i="10"/>
  <c r="K989" i="10"/>
  <c r="K990" i="10"/>
  <c r="K991" i="10"/>
  <c r="K992" i="10"/>
  <c r="K993" i="10"/>
  <c r="K994" i="10"/>
  <c r="K995" i="10"/>
  <c r="K996" i="10"/>
  <c r="K997" i="10"/>
  <c r="K998" i="10"/>
  <c r="K999" i="10"/>
  <c r="K1000" i="10"/>
  <c r="K1001" i="10"/>
  <c r="K1002" i="10"/>
  <c r="K1003" i="10"/>
  <c r="K1004" i="10"/>
  <c r="K1005" i="10"/>
  <c r="K1006" i="10"/>
  <c r="K1007" i="10"/>
  <c r="K1008" i="10"/>
  <c r="K1009" i="10"/>
  <c r="K1010" i="10"/>
  <c r="K1011" i="10"/>
  <c r="K1012" i="10"/>
  <c r="K1013" i="10"/>
  <c r="K1014" i="10"/>
  <c r="K1015" i="10"/>
  <c r="K1016" i="10"/>
  <c r="K1017" i="10"/>
  <c r="K1018" i="10"/>
  <c r="K1019" i="10"/>
  <c r="K1020" i="10"/>
  <c r="K1021" i="10"/>
  <c r="K1022" i="10"/>
  <c r="K1023" i="10"/>
  <c r="K1024" i="10"/>
  <c r="K1025" i="10"/>
  <c r="K1026" i="10"/>
  <c r="K1027" i="10"/>
  <c r="K1028" i="10"/>
  <c r="K1029" i="10"/>
  <c r="K1030" i="10"/>
  <c r="K1031" i="10"/>
  <c r="K1032" i="10"/>
  <c r="K1033" i="10"/>
  <c r="K1034" i="10"/>
  <c r="K1035" i="10"/>
  <c r="K1036" i="10"/>
  <c r="K1037" i="10"/>
  <c r="K1038" i="10"/>
  <c r="K1039" i="10"/>
  <c r="K1040" i="10"/>
  <c r="K1041" i="10"/>
  <c r="K1042" i="10"/>
  <c r="K1043" i="10"/>
  <c r="K1044" i="10"/>
  <c r="K1045" i="10"/>
  <c r="K1046" i="10"/>
  <c r="K1047" i="10"/>
  <c r="K1048" i="10"/>
  <c r="K1049" i="10"/>
  <c r="K1050" i="10"/>
  <c r="K1051" i="10"/>
  <c r="K1052" i="10"/>
  <c r="K1053" i="10"/>
  <c r="K1054" i="10"/>
  <c r="K1055" i="10"/>
  <c r="K1056" i="10"/>
  <c r="K1057" i="10"/>
  <c r="K1058" i="10"/>
  <c r="K1059" i="10"/>
  <c r="K1060" i="10"/>
  <c r="K1061" i="10"/>
  <c r="K1062" i="10"/>
  <c r="K1063" i="10"/>
  <c r="K1064" i="10"/>
  <c r="K1065" i="10"/>
  <c r="K1066" i="10"/>
  <c r="K1067" i="10"/>
  <c r="K1068" i="10"/>
  <c r="K1069" i="10"/>
  <c r="K1070" i="10"/>
  <c r="K1071" i="10"/>
  <c r="K1072" i="10"/>
  <c r="K1073" i="10"/>
  <c r="K1074" i="10"/>
  <c r="K1075" i="10"/>
  <c r="K1076" i="10"/>
  <c r="K1077" i="10"/>
  <c r="K1078" i="10"/>
  <c r="K1079" i="10"/>
  <c r="K1080" i="10"/>
  <c r="K1081" i="10"/>
  <c r="K1082" i="10"/>
  <c r="K1083" i="10"/>
  <c r="K1084" i="10"/>
  <c r="K1085" i="10"/>
  <c r="K1086" i="10"/>
  <c r="K1087" i="10"/>
  <c r="K1088" i="10"/>
  <c r="K1089" i="10"/>
  <c r="K1090" i="10"/>
  <c r="K1091" i="10"/>
  <c r="K1092" i="10"/>
  <c r="K1093" i="10"/>
  <c r="K1094" i="10"/>
  <c r="K1095" i="10"/>
  <c r="K1096" i="10"/>
  <c r="K1097" i="10"/>
  <c r="K1098" i="10"/>
  <c r="K1099" i="10"/>
  <c r="K1100" i="10"/>
  <c r="K1101" i="10"/>
  <c r="K1102" i="10"/>
  <c r="K1103" i="10"/>
  <c r="K1104" i="10"/>
  <c r="K1105" i="10"/>
  <c r="K1106" i="10"/>
  <c r="K1107" i="10"/>
  <c r="K1108" i="10"/>
  <c r="K1109" i="10"/>
  <c r="K1110" i="10"/>
  <c r="K1111" i="10"/>
  <c r="K1112" i="10"/>
  <c r="K1113" i="10"/>
  <c r="K1114" i="10"/>
  <c r="K1115" i="10"/>
  <c r="K1116" i="10"/>
  <c r="K1117" i="10"/>
  <c r="K1118" i="10"/>
  <c r="K1119" i="10"/>
  <c r="K1120" i="10"/>
  <c r="K1121" i="10"/>
  <c r="K1122" i="10"/>
  <c r="K1123" i="10"/>
  <c r="K1124" i="10"/>
  <c r="K1125" i="10"/>
  <c r="K1126" i="10"/>
  <c r="K1127" i="10"/>
  <c r="K1128" i="10"/>
  <c r="K1129" i="10"/>
  <c r="K1130" i="10"/>
  <c r="K1131" i="10"/>
  <c r="K1132" i="10"/>
  <c r="K1133" i="10"/>
  <c r="K1134" i="10"/>
  <c r="K1135" i="10"/>
  <c r="K1136" i="10"/>
  <c r="K1137" i="10"/>
  <c r="K1138" i="10"/>
  <c r="K1139" i="10"/>
  <c r="K1140" i="10"/>
  <c r="K1141" i="10"/>
  <c r="K1142" i="10"/>
  <c r="K1143" i="10"/>
  <c r="K1144" i="10"/>
  <c r="K1145" i="10"/>
  <c r="K1146" i="10"/>
  <c r="K1147" i="10"/>
  <c r="K1148" i="10"/>
  <c r="K1149" i="10"/>
  <c r="K1150" i="10"/>
  <c r="K1151" i="10"/>
  <c r="K1152" i="10"/>
  <c r="K1153" i="10"/>
  <c r="K1154" i="10"/>
  <c r="K1155" i="10"/>
  <c r="K1156" i="10"/>
  <c r="K1157" i="10"/>
  <c r="K1158" i="10"/>
  <c r="K1159" i="10"/>
  <c r="K1160" i="10"/>
  <c r="K1161" i="10"/>
  <c r="K1162" i="10"/>
  <c r="K1163" i="10"/>
  <c r="K1164" i="10"/>
  <c r="K1165" i="10"/>
  <c r="K1166" i="10"/>
  <c r="K1167" i="10"/>
  <c r="K1168" i="10"/>
  <c r="K1169" i="10"/>
  <c r="K1170" i="10"/>
  <c r="K1171" i="10"/>
  <c r="K1172" i="10"/>
  <c r="K1173" i="10"/>
  <c r="K1174" i="10"/>
  <c r="K1175" i="10"/>
  <c r="K1176" i="10"/>
  <c r="K1177" i="10"/>
  <c r="K1178" i="10"/>
  <c r="K1179" i="10"/>
  <c r="K1180" i="10"/>
  <c r="K1181" i="10"/>
  <c r="K1182" i="10"/>
  <c r="K1183" i="10"/>
  <c r="K1184" i="10"/>
  <c r="K1185" i="10"/>
  <c r="K1186" i="10"/>
  <c r="K1187" i="10"/>
  <c r="K1188" i="10"/>
  <c r="K1189" i="10"/>
  <c r="K1190" i="10"/>
  <c r="K1191" i="10"/>
  <c r="K1192" i="10"/>
  <c r="K1193" i="10"/>
  <c r="K1194" i="10"/>
  <c r="K1195" i="10"/>
  <c r="K1196" i="10"/>
  <c r="K1197" i="10"/>
  <c r="K1198" i="10"/>
  <c r="K1199" i="10"/>
  <c r="K1200" i="10"/>
  <c r="K1201" i="10"/>
  <c r="K1202" i="10"/>
  <c r="K1203" i="10"/>
  <c r="K1204" i="10"/>
  <c r="K1205" i="10"/>
  <c r="K1206" i="10"/>
  <c r="K1207" i="10"/>
  <c r="K1208" i="10"/>
  <c r="K1209" i="10"/>
  <c r="K1210" i="10"/>
  <c r="K1211" i="10"/>
  <c r="K1212" i="10"/>
  <c r="K1213" i="10"/>
  <c r="K1214" i="10"/>
  <c r="K1215" i="10"/>
  <c r="K1216" i="10"/>
  <c r="K1217" i="10"/>
  <c r="K1218" i="10"/>
  <c r="K1219" i="10"/>
  <c r="K1220" i="10"/>
  <c r="K1221" i="10"/>
  <c r="K1222" i="10"/>
  <c r="K1223" i="10"/>
  <c r="K1224" i="10"/>
  <c r="K1225" i="10"/>
  <c r="K1226" i="10"/>
  <c r="K1227" i="10"/>
  <c r="K1228" i="10"/>
  <c r="K1229" i="10"/>
  <c r="K1230" i="10"/>
  <c r="K1231" i="10"/>
  <c r="K1232" i="10"/>
  <c r="K1233" i="10"/>
  <c r="K1234" i="10"/>
  <c r="K1235" i="10"/>
  <c r="K1236" i="10"/>
  <c r="K1237" i="10"/>
  <c r="K1238" i="10"/>
  <c r="K1239" i="10"/>
  <c r="K1240" i="10"/>
  <c r="K1241" i="10"/>
  <c r="K1242" i="10"/>
  <c r="K1243" i="10"/>
  <c r="K1244" i="10"/>
  <c r="K1245" i="10"/>
  <c r="K1246" i="10"/>
  <c r="K1247" i="10"/>
  <c r="K1248" i="10"/>
  <c r="K1249" i="10"/>
  <c r="K1250" i="10"/>
  <c r="K1251" i="10"/>
  <c r="K1252" i="10"/>
  <c r="K1253" i="10"/>
  <c r="K1254" i="10"/>
  <c r="K1255" i="10"/>
  <c r="K1256" i="10"/>
  <c r="K1257" i="10"/>
  <c r="K1258" i="10"/>
  <c r="K1259" i="10"/>
  <c r="K1260" i="10"/>
  <c r="K1261" i="10"/>
  <c r="K1262" i="10"/>
  <c r="K1263" i="10"/>
  <c r="K1264" i="10"/>
  <c r="K1265" i="10"/>
  <c r="K1266" i="10"/>
  <c r="K1267" i="10"/>
  <c r="K1268" i="10"/>
  <c r="K1269" i="10"/>
  <c r="K1270" i="10"/>
  <c r="K1271" i="10"/>
  <c r="K1272" i="10"/>
  <c r="K1273" i="10"/>
  <c r="K1274" i="10"/>
  <c r="K1275" i="10"/>
  <c r="K1276" i="10"/>
  <c r="K1277" i="10"/>
  <c r="K1278" i="10"/>
  <c r="K1279" i="10"/>
  <c r="K1280" i="10"/>
  <c r="K1281" i="10"/>
  <c r="K1282" i="10"/>
  <c r="K1283" i="10"/>
  <c r="K1284" i="10"/>
  <c r="K1285" i="10"/>
  <c r="K1286" i="10"/>
  <c r="K1287" i="10"/>
  <c r="K1288" i="10"/>
  <c r="K1289" i="10"/>
  <c r="K1290" i="10"/>
  <c r="K1291" i="10"/>
  <c r="K1292" i="10"/>
  <c r="K1293" i="10"/>
  <c r="K1294" i="10"/>
  <c r="K1295" i="10"/>
  <c r="K1296" i="10"/>
  <c r="K1297" i="10"/>
  <c r="K1298" i="10"/>
  <c r="K1299" i="10"/>
  <c r="K1300" i="10"/>
  <c r="K1301" i="10"/>
  <c r="K1302" i="10"/>
  <c r="K1303" i="10"/>
  <c r="K1304" i="10"/>
  <c r="K1305" i="10"/>
  <c r="K1306" i="10"/>
  <c r="K1307" i="10"/>
  <c r="K1308" i="10"/>
  <c r="K1309" i="10"/>
  <c r="K1310" i="10"/>
  <c r="K1311" i="10"/>
  <c r="K1312" i="10"/>
  <c r="K1313" i="10"/>
  <c r="K1314" i="10"/>
  <c r="K1315" i="10"/>
  <c r="K1316" i="10"/>
  <c r="K1317" i="10"/>
  <c r="K1318" i="10"/>
  <c r="K1319" i="10"/>
  <c r="K1320" i="10"/>
  <c r="K1321" i="10"/>
  <c r="K1322" i="10"/>
  <c r="K1323" i="10"/>
  <c r="K1324" i="10"/>
  <c r="K1325" i="10"/>
  <c r="K1326" i="10"/>
  <c r="K1327" i="10"/>
  <c r="K1328" i="10"/>
  <c r="K1329" i="10"/>
  <c r="K1330" i="10"/>
  <c r="K1331" i="10"/>
  <c r="K1332" i="10"/>
  <c r="K1333" i="10"/>
  <c r="K1334" i="10"/>
  <c r="K1335" i="10"/>
  <c r="K1336" i="10"/>
  <c r="K1337" i="10"/>
  <c r="K1338" i="10"/>
  <c r="K1339" i="10"/>
  <c r="K1340" i="10"/>
  <c r="K1341" i="10"/>
  <c r="K1342" i="10"/>
  <c r="K1343" i="10"/>
  <c r="K1344" i="10"/>
  <c r="K1345" i="10"/>
  <c r="K1346" i="10"/>
  <c r="K1347" i="10"/>
  <c r="K1348" i="10"/>
  <c r="K1349" i="10"/>
  <c r="K1350" i="10"/>
  <c r="K1351" i="10"/>
  <c r="K1352" i="10"/>
  <c r="K1353" i="10"/>
  <c r="K1354" i="10"/>
  <c r="K1355" i="10"/>
  <c r="K1356" i="10"/>
  <c r="K1357" i="10"/>
  <c r="K1358" i="10"/>
  <c r="K1359" i="10"/>
  <c r="K1360" i="10"/>
  <c r="K1361" i="10"/>
  <c r="K1362" i="10"/>
  <c r="K1363" i="10"/>
  <c r="K1364" i="10"/>
  <c r="K1365" i="10"/>
  <c r="K1366" i="10"/>
  <c r="K1367" i="10"/>
  <c r="K1368" i="10"/>
  <c r="K1369" i="10"/>
  <c r="K1370" i="10"/>
  <c r="K1371" i="10"/>
  <c r="K1372" i="10"/>
  <c r="K1373" i="10"/>
  <c r="K1374" i="10"/>
  <c r="K1375" i="10"/>
  <c r="K1376" i="10"/>
  <c r="K1377" i="10"/>
  <c r="K1378" i="10"/>
  <c r="K1379" i="10"/>
  <c r="K1380" i="10"/>
  <c r="K1381" i="10"/>
  <c r="K1382" i="10"/>
  <c r="K1383" i="10"/>
  <c r="K1384" i="10"/>
  <c r="K1385" i="10"/>
  <c r="K1386" i="10"/>
  <c r="K1387" i="10"/>
  <c r="K1388" i="10"/>
  <c r="K1389" i="10"/>
  <c r="K1390" i="10"/>
  <c r="K1391" i="10"/>
  <c r="K1392" i="10"/>
  <c r="K1393" i="10"/>
  <c r="K1394" i="10"/>
  <c r="K1395" i="10"/>
  <c r="K1396" i="10"/>
  <c r="K1397" i="10"/>
  <c r="K1398" i="10"/>
  <c r="K1399" i="10"/>
  <c r="K1400" i="10"/>
  <c r="K1401" i="10"/>
  <c r="K1402" i="10"/>
  <c r="K1403" i="10"/>
  <c r="K1404" i="10"/>
  <c r="K1405" i="10"/>
  <c r="K1406" i="10"/>
  <c r="K1407" i="10"/>
  <c r="K1408" i="10"/>
  <c r="K1409" i="10"/>
  <c r="K1410" i="10"/>
  <c r="K1411" i="10"/>
  <c r="K1412" i="10"/>
  <c r="K1413" i="10"/>
  <c r="K1414" i="10"/>
  <c r="K1415" i="10"/>
  <c r="K1416" i="10"/>
  <c r="K1417" i="10"/>
  <c r="K1418" i="10"/>
  <c r="K1419" i="10"/>
  <c r="K1420" i="10"/>
  <c r="K1421" i="10"/>
  <c r="K1422" i="10"/>
  <c r="K1423" i="10"/>
  <c r="K1424" i="10"/>
  <c r="K1425" i="10"/>
  <c r="K1426" i="10"/>
  <c r="K1427" i="10"/>
  <c r="K1428" i="10"/>
  <c r="K1429" i="10"/>
  <c r="K1430" i="10"/>
  <c r="K1431" i="10"/>
  <c r="K1432" i="10"/>
  <c r="K1433" i="10"/>
  <c r="K1434" i="10"/>
  <c r="K1435" i="10"/>
  <c r="K1436" i="10"/>
  <c r="K1437" i="10"/>
  <c r="K1438" i="10"/>
  <c r="K1439" i="10"/>
  <c r="K1440" i="10"/>
  <c r="K1441" i="10"/>
  <c r="K1442" i="10"/>
  <c r="K1443" i="10"/>
  <c r="K1444" i="10"/>
  <c r="K1445" i="10"/>
  <c r="K1446" i="10"/>
  <c r="K1447" i="10"/>
  <c r="K1448" i="10"/>
  <c r="K1449" i="10"/>
  <c r="K1450" i="10"/>
  <c r="K1451" i="10"/>
  <c r="K1452" i="10"/>
  <c r="K1453" i="10"/>
  <c r="K1454" i="10"/>
  <c r="K1455" i="10"/>
  <c r="K1456" i="10"/>
  <c r="K1457" i="10"/>
  <c r="K1458" i="10"/>
  <c r="K1459" i="10"/>
  <c r="K1460" i="10"/>
  <c r="K1461" i="10"/>
  <c r="K1462" i="10"/>
  <c r="K1463" i="10"/>
  <c r="K1464" i="10"/>
  <c r="K1465" i="10"/>
  <c r="K1466" i="10"/>
  <c r="K1467" i="10"/>
  <c r="K1468" i="10"/>
  <c r="K1469" i="10"/>
  <c r="K1470" i="10"/>
  <c r="K1471" i="10"/>
  <c r="K1472" i="10"/>
  <c r="K1473" i="10"/>
  <c r="K1474" i="10"/>
  <c r="K1475" i="10"/>
  <c r="K1476" i="10"/>
  <c r="K1477" i="10"/>
  <c r="K1478" i="10"/>
  <c r="K1479" i="10"/>
  <c r="K1480" i="10"/>
  <c r="K1481" i="10"/>
  <c r="K1482" i="10"/>
  <c r="K1483" i="10"/>
  <c r="K1484" i="10"/>
  <c r="K1485" i="10"/>
  <c r="K1486" i="10"/>
  <c r="K1487" i="10"/>
  <c r="K1488" i="10"/>
  <c r="K1489" i="10"/>
  <c r="K1490" i="10"/>
  <c r="K1491" i="10"/>
  <c r="K1492" i="10"/>
  <c r="K1493" i="10"/>
  <c r="K1494" i="10"/>
  <c r="K1495" i="10"/>
  <c r="K1496" i="10"/>
  <c r="K1497" i="10"/>
  <c r="K1498" i="10"/>
  <c r="K1499" i="10"/>
  <c r="K1500" i="10"/>
  <c r="K1501" i="10"/>
  <c r="K1502" i="10"/>
  <c r="K1503" i="10"/>
  <c r="K1504" i="10"/>
  <c r="K1505" i="10"/>
  <c r="K1506" i="10"/>
  <c r="K1507" i="10"/>
  <c r="K1508" i="10"/>
  <c r="K1509" i="10"/>
  <c r="K1510" i="10"/>
  <c r="K1511" i="10"/>
  <c r="K1512" i="10"/>
  <c r="K1513" i="10"/>
  <c r="K1514" i="10"/>
  <c r="K1515" i="10"/>
  <c r="K1516" i="10"/>
  <c r="K1517" i="10"/>
  <c r="K1518" i="10"/>
  <c r="K1519" i="10"/>
  <c r="K1520" i="10"/>
  <c r="K1521" i="10"/>
  <c r="K1522" i="10"/>
  <c r="K1523" i="10"/>
  <c r="K1524" i="10"/>
  <c r="K1525" i="10"/>
  <c r="K1526" i="10"/>
  <c r="K1527" i="10"/>
  <c r="K1528" i="10"/>
  <c r="K1529" i="10"/>
  <c r="K1530" i="10"/>
  <c r="K1531" i="10"/>
  <c r="K1532" i="10"/>
  <c r="K1533" i="10"/>
  <c r="K1534" i="10"/>
  <c r="K1535" i="10"/>
  <c r="K1536" i="10"/>
  <c r="K1537" i="10"/>
  <c r="K1538" i="10"/>
  <c r="K1539" i="10"/>
  <c r="K1540" i="10"/>
  <c r="K1541" i="10"/>
  <c r="K1542" i="10"/>
  <c r="K1543" i="10"/>
  <c r="K1544" i="10"/>
  <c r="K1545" i="10"/>
  <c r="K1546" i="10"/>
  <c r="K1547" i="10"/>
  <c r="K1548" i="10"/>
  <c r="K1549" i="10"/>
  <c r="K1550" i="10"/>
  <c r="K1551" i="10"/>
  <c r="K1552" i="10"/>
  <c r="K1553" i="10"/>
  <c r="K1554" i="10"/>
  <c r="K1555" i="10"/>
  <c r="K1556" i="10"/>
  <c r="K1557" i="10"/>
  <c r="K1558" i="10"/>
  <c r="K1559" i="10"/>
  <c r="K1560" i="10"/>
  <c r="K1561" i="10"/>
  <c r="K1562" i="10"/>
  <c r="K1563" i="10"/>
  <c r="K1564" i="10"/>
  <c r="K1565" i="10"/>
  <c r="K1566" i="10"/>
  <c r="K1567" i="10"/>
  <c r="K1568" i="10"/>
  <c r="K1569" i="10"/>
  <c r="K1570" i="10"/>
  <c r="K1571" i="10"/>
  <c r="K1572" i="10"/>
  <c r="K1573" i="10"/>
  <c r="K1574" i="10"/>
  <c r="K1575" i="10"/>
  <c r="K1576" i="10"/>
  <c r="K1577" i="10"/>
  <c r="K1578" i="10"/>
  <c r="K1579" i="10"/>
  <c r="K1580" i="10"/>
  <c r="K1581" i="10"/>
  <c r="K1582" i="10"/>
  <c r="K1583" i="10"/>
  <c r="K1584" i="10"/>
  <c r="K1585" i="10"/>
  <c r="K1586" i="10"/>
  <c r="K1587" i="10"/>
  <c r="K1588" i="10"/>
  <c r="K1589" i="10"/>
  <c r="K1590" i="10"/>
  <c r="K1591" i="10"/>
  <c r="K1592" i="10"/>
  <c r="K1593" i="10"/>
  <c r="K1594" i="10"/>
  <c r="K1595" i="10"/>
  <c r="K1596" i="10"/>
  <c r="K1597" i="10"/>
  <c r="K1598" i="10"/>
  <c r="K1599" i="10"/>
  <c r="K1600" i="10"/>
  <c r="K1601" i="10"/>
  <c r="K1602" i="10"/>
  <c r="K1603" i="10"/>
  <c r="K1604" i="10"/>
  <c r="K1605" i="10"/>
  <c r="K1606" i="10"/>
  <c r="K1607" i="10"/>
  <c r="K1608" i="10"/>
  <c r="K1609" i="10"/>
  <c r="K1610" i="10"/>
  <c r="K1611" i="10"/>
  <c r="K1612" i="10"/>
  <c r="K1613" i="10"/>
  <c r="K1614" i="10"/>
  <c r="K1615" i="10"/>
  <c r="K1616" i="10"/>
  <c r="K1617" i="10"/>
  <c r="K1618" i="10"/>
  <c r="K1619" i="10"/>
  <c r="K1620" i="10"/>
  <c r="K1621" i="10"/>
  <c r="K1622" i="10"/>
  <c r="K1623" i="10"/>
  <c r="K1624" i="10"/>
  <c r="K1625" i="10"/>
  <c r="K1626" i="10"/>
  <c r="K1627" i="10"/>
  <c r="K1628" i="10"/>
  <c r="K1629" i="10"/>
  <c r="K1630" i="10"/>
  <c r="K1631" i="10"/>
  <c r="K1632" i="10"/>
  <c r="K1633" i="10"/>
  <c r="K1634" i="10"/>
  <c r="K1635" i="10"/>
  <c r="K1636" i="10"/>
  <c r="K1637" i="10"/>
  <c r="K1638" i="10"/>
  <c r="K1639" i="10"/>
  <c r="K1640" i="10"/>
  <c r="K1641" i="10"/>
  <c r="K1642" i="10"/>
  <c r="K1643" i="10"/>
  <c r="K1644" i="10"/>
  <c r="K1645" i="10"/>
  <c r="K1646" i="10"/>
  <c r="K1647" i="10"/>
  <c r="K1648" i="10"/>
  <c r="K1649" i="10"/>
  <c r="K1650" i="10"/>
  <c r="K1651" i="10"/>
  <c r="K1652" i="10"/>
  <c r="K1653" i="10"/>
  <c r="K1654" i="10"/>
  <c r="K1655" i="10"/>
  <c r="K1656" i="10"/>
  <c r="K1657" i="10"/>
  <c r="K1658" i="10"/>
  <c r="K1659" i="10"/>
  <c r="K1660" i="10"/>
  <c r="K1661" i="10"/>
  <c r="K1662" i="10"/>
  <c r="K1663" i="10"/>
  <c r="K1664" i="10"/>
  <c r="K1665" i="10"/>
  <c r="K1666" i="10"/>
  <c r="K1667" i="10"/>
  <c r="K1668" i="10"/>
  <c r="K1669" i="10"/>
  <c r="K1670" i="10"/>
  <c r="K1671" i="10"/>
  <c r="K1672" i="10"/>
  <c r="K1673" i="10"/>
  <c r="K1674" i="10"/>
  <c r="K1675" i="10"/>
  <c r="K1676" i="10"/>
  <c r="K1677" i="10"/>
  <c r="K1678" i="10"/>
  <c r="K1679" i="10"/>
  <c r="K1680" i="10"/>
  <c r="K1681" i="10"/>
  <c r="K1682" i="10"/>
  <c r="K1683" i="10"/>
  <c r="K1684" i="10"/>
  <c r="K1685" i="10"/>
  <c r="K1686" i="10"/>
  <c r="K1687" i="10"/>
  <c r="K1688" i="10"/>
  <c r="K1689" i="10"/>
  <c r="K1690" i="10"/>
  <c r="K1691" i="10"/>
  <c r="K1692" i="10"/>
  <c r="K1693" i="10"/>
  <c r="K1694" i="10"/>
  <c r="K1695" i="10"/>
  <c r="K1696" i="10"/>
  <c r="K1697" i="10"/>
  <c r="K1698" i="10"/>
  <c r="K1699" i="10"/>
  <c r="K1700" i="10"/>
  <c r="K1701" i="10"/>
  <c r="K1702" i="10"/>
  <c r="K1703" i="10"/>
  <c r="K1704" i="10"/>
  <c r="K1705" i="10"/>
  <c r="K1706" i="10"/>
  <c r="K1707" i="10"/>
  <c r="K1708" i="10"/>
  <c r="K1709" i="10"/>
  <c r="K1710" i="10"/>
  <c r="K1711" i="10"/>
  <c r="K1712" i="10"/>
  <c r="K1713" i="10"/>
  <c r="K1714" i="10"/>
  <c r="K1715" i="10"/>
  <c r="K1716" i="10"/>
  <c r="K1717" i="10"/>
  <c r="K1718" i="10"/>
  <c r="K1719" i="10"/>
  <c r="K1720" i="10"/>
  <c r="K1721" i="10"/>
  <c r="K1722" i="10"/>
  <c r="K1723" i="10"/>
  <c r="K1724" i="10"/>
  <c r="K1725" i="10"/>
  <c r="K1726" i="10"/>
  <c r="K1727" i="10"/>
  <c r="K1728" i="10"/>
  <c r="K1729" i="10"/>
  <c r="K1730" i="10"/>
  <c r="K1731" i="10"/>
  <c r="K1732" i="10"/>
  <c r="K1733" i="10"/>
  <c r="K1734" i="10"/>
  <c r="K1735" i="10"/>
  <c r="K1736" i="10"/>
  <c r="K1737" i="10"/>
  <c r="K1738" i="10"/>
  <c r="K1739" i="10"/>
  <c r="K1740" i="10"/>
  <c r="K1741" i="10"/>
  <c r="K1742" i="10"/>
  <c r="K1743" i="10"/>
  <c r="K1744" i="10"/>
  <c r="K1745" i="10"/>
  <c r="K1746" i="10"/>
  <c r="K1747" i="10"/>
  <c r="K1748" i="10"/>
  <c r="K1749" i="10"/>
  <c r="K1750" i="10"/>
  <c r="K1751" i="10"/>
  <c r="K1752" i="10"/>
  <c r="K1753" i="10"/>
  <c r="K1754" i="10"/>
  <c r="K1755" i="10"/>
  <c r="K1756" i="10"/>
  <c r="K1757" i="10"/>
  <c r="K1758" i="10"/>
  <c r="K1759" i="10"/>
  <c r="K1760" i="10"/>
  <c r="K1761" i="10"/>
  <c r="K1762" i="10"/>
  <c r="K1763" i="10"/>
  <c r="K1764" i="10"/>
  <c r="K1765" i="10"/>
  <c r="K1766" i="10"/>
  <c r="K1767" i="10"/>
  <c r="K1768" i="10"/>
  <c r="K1769" i="10"/>
  <c r="K1770" i="10"/>
  <c r="K1771" i="10"/>
  <c r="K1772" i="10"/>
  <c r="K1773" i="10"/>
  <c r="K1774" i="10"/>
  <c r="K1775" i="10"/>
  <c r="K1776" i="10"/>
  <c r="K1777" i="10"/>
  <c r="K1778" i="10"/>
  <c r="K1779" i="10"/>
  <c r="K1780" i="10"/>
  <c r="K1781" i="10"/>
  <c r="K1782" i="10"/>
  <c r="K1783" i="10"/>
  <c r="K1784" i="10"/>
  <c r="K1785" i="10"/>
  <c r="K1786" i="10"/>
  <c r="K1787" i="10"/>
  <c r="K1788" i="10"/>
  <c r="K1789" i="10"/>
  <c r="K1790" i="10"/>
  <c r="K1791" i="10"/>
  <c r="K1792" i="10"/>
  <c r="K1793" i="10"/>
  <c r="K1794" i="10"/>
  <c r="K1795" i="10"/>
  <c r="K1796" i="10"/>
  <c r="K1797" i="10"/>
  <c r="K1798" i="10"/>
  <c r="K1799" i="10"/>
  <c r="K1800" i="10"/>
  <c r="K1801" i="10"/>
  <c r="K1802" i="10"/>
  <c r="K1803" i="10"/>
  <c r="K1804" i="10"/>
  <c r="K1805" i="10"/>
  <c r="K1806" i="10"/>
  <c r="K1807" i="10"/>
  <c r="K1808" i="10"/>
  <c r="K1809" i="10"/>
  <c r="K1810" i="10"/>
  <c r="K1811" i="10"/>
  <c r="K1812" i="10"/>
  <c r="K1813" i="10"/>
  <c r="K1814" i="10"/>
  <c r="K1815" i="10"/>
  <c r="K1816" i="10"/>
  <c r="K1817" i="10"/>
  <c r="K1818" i="10"/>
  <c r="K1819" i="10"/>
  <c r="K1820" i="10"/>
  <c r="K1821" i="10"/>
  <c r="K1822" i="10"/>
  <c r="K1823" i="10"/>
  <c r="K1824" i="10"/>
  <c r="K1825" i="10"/>
  <c r="K1826" i="10"/>
  <c r="K1827" i="10"/>
  <c r="K1828" i="10"/>
  <c r="K1829" i="10"/>
  <c r="K1830" i="10"/>
  <c r="K1831" i="10"/>
  <c r="K1832" i="10"/>
  <c r="K1833" i="10"/>
  <c r="K1834" i="10"/>
  <c r="K1835" i="10"/>
  <c r="K1836" i="10"/>
  <c r="K1837" i="10"/>
  <c r="K1838" i="10"/>
  <c r="K1839" i="10"/>
  <c r="K1840" i="10"/>
  <c r="K1841" i="10"/>
  <c r="K1842" i="10"/>
  <c r="K1843" i="10"/>
  <c r="K1844" i="10"/>
  <c r="K1845" i="10"/>
  <c r="K1846" i="10"/>
  <c r="K1847" i="10"/>
  <c r="K1848" i="10"/>
  <c r="K1849" i="10"/>
  <c r="K1850" i="10"/>
  <c r="K1851" i="10"/>
  <c r="K1852" i="10"/>
  <c r="K1853" i="10"/>
  <c r="K1854" i="10"/>
  <c r="K1855" i="10"/>
  <c r="K1856" i="10"/>
  <c r="K1857" i="10"/>
  <c r="K1858" i="10"/>
  <c r="K1859" i="10"/>
  <c r="K1860" i="10"/>
  <c r="K1861" i="10"/>
  <c r="K1862" i="10"/>
  <c r="K1863" i="10"/>
  <c r="K1864" i="10"/>
  <c r="K1865" i="10"/>
  <c r="K1866" i="10"/>
  <c r="K1867" i="10"/>
  <c r="K1868" i="10"/>
  <c r="K1869" i="10"/>
  <c r="K1870" i="10"/>
  <c r="K1871" i="10"/>
  <c r="K1872" i="10"/>
  <c r="K1873" i="10"/>
  <c r="K1874" i="10"/>
  <c r="K1875" i="10"/>
  <c r="K1876" i="10"/>
  <c r="K1877" i="10"/>
  <c r="K1878" i="10"/>
  <c r="K1879" i="10"/>
  <c r="K1880" i="10"/>
  <c r="K1881" i="10"/>
  <c r="K1882" i="10"/>
  <c r="K1883" i="10"/>
  <c r="K1884" i="10"/>
  <c r="K1885" i="10"/>
  <c r="K1886" i="10"/>
  <c r="K1887" i="10"/>
  <c r="K1888" i="10"/>
  <c r="K1889" i="10"/>
  <c r="K1890" i="10"/>
  <c r="K1891" i="10"/>
  <c r="K1892" i="10"/>
  <c r="K1893" i="10"/>
  <c r="K1894" i="10"/>
  <c r="K1895" i="10"/>
  <c r="K1896" i="10"/>
  <c r="K1897" i="10"/>
  <c r="K1898" i="10"/>
  <c r="K1899" i="10"/>
  <c r="K1900" i="10"/>
  <c r="K1901" i="10"/>
  <c r="K1902" i="10"/>
  <c r="K1903" i="10"/>
  <c r="K1904" i="10"/>
  <c r="K1905" i="10"/>
  <c r="K1906" i="10"/>
  <c r="K1907" i="10"/>
  <c r="K1908" i="10"/>
  <c r="K1909" i="10"/>
  <c r="K1910" i="10"/>
  <c r="K1911" i="10"/>
  <c r="K1912" i="10"/>
  <c r="K1913" i="10"/>
  <c r="K1914" i="10"/>
  <c r="K1915" i="10"/>
  <c r="K1916" i="10"/>
  <c r="K1917" i="10"/>
  <c r="K1918" i="10"/>
  <c r="K1919" i="10"/>
  <c r="K1920" i="10"/>
  <c r="K1921" i="10"/>
  <c r="K1922" i="10"/>
  <c r="K1923" i="10"/>
  <c r="K1924" i="10"/>
  <c r="K1925" i="10"/>
  <c r="K1926" i="10"/>
  <c r="K1927" i="10"/>
  <c r="K1928" i="10"/>
  <c r="K1929" i="10"/>
  <c r="K1930" i="10"/>
  <c r="K1931" i="10"/>
  <c r="K1932" i="10"/>
  <c r="K1933" i="10"/>
  <c r="K1934" i="10"/>
  <c r="K1935" i="10"/>
  <c r="K1936" i="10"/>
  <c r="K1937" i="10"/>
  <c r="K1938" i="10"/>
  <c r="K1939" i="10"/>
  <c r="K1940" i="10"/>
  <c r="K1941" i="10"/>
  <c r="K1942" i="10"/>
  <c r="K1943" i="10"/>
  <c r="K1944" i="10"/>
  <c r="K1945" i="10"/>
  <c r="K1946" i="10"/>
  <c r="K1947" i="10"/>
  <c r="K1948" i="10"/>
  <c r="K1949" i="10"/>
  <c r="K1950" i="10"/>
  <c r="K1951" i="10"/>
  <c r="K1952" i="10"/>
  <c r="K1953" i="10"/>
  <c r="K1954" i="10"/>
  <c r="K1955" i="10"/>
  <c r="K1956" i="10"/>
  <c r="K1957" i="10"/>
  <c r="K1958" i="10"/>
  <c r="K1959" i="10"/>
  <c r="K1960" i="10"/>
  <c r="K1961" i="10"/>
  <c r="K1962" i="10"/>
  <c r="K1963" i="10"/>
  <c r="K1964" i="10"/>
  <c r="K1965" i="10"/>
  <c r="K1966" i="10"/>
  <c r="K1967" i="10"/>
  <c r="K1968" i="10"/>
  <c r="K1969" i="10"/>
  <c r="K1970" i="10"/>
  <c r="K1971" i="10"/>
  <c r="K1972" i="10"/>
  <c r="K1973" i="10"/>
  <c r="K1974" i="10"/>
  <c r="K1975" i="10"/>
  <c r="K1976" i="10"/>
  <c r="K1977" i="10"/>
  <c r="K1978" i="10"/>
  <c r="K1979" i="10"/>
  <c r="K1980" i="10"/>
  <c r="K1981" i="10"/>
  <c r="K1982" i="10"/>
  <c r="K1983" i="10"/>
  <c r="K1984" i="10"/>
  <c r="K1985" i="10"/>
  <c r="K1986" i="10"/>
  <c r="K1987" i="10"/>
  <c r="K1988" i="10"/>
  <c r="K1989" i="10"/>
  <c r="K1990" i="10"/>
  <c r="K1991" i="10"/>
  <c r="K1992" i="10"/>
  <c r="K1993" i="10"/>
  <c r="K1994" i="10"/>
  <c r="K1995" i="10"/>
  <c r="K1996" i="10"/>
  <c r="K1997" i="10"/>
  <c r="K1998" i="10"/>
  <c r="K1999" i="10"/>
  <c r="K2000" i="10"/>
  <c r="K2001" i="10"/>
  <c r="K2002" i="10"/>
  <c r="K2003" i="10"/>
  <c r="K2004" i="10"/>
  <c r="K2005" i="10"/>
  <c r="K2006" i="10"/>
  <c r="K2007" i="10"/>
  <c r="K2008" i="10"/>
  <c r="K2009" i="10"/>
  <c r="K2010" i="10"/>
  <c r="K2011" i="10"/>
  <c r="K2012" i="10"/>
  <c r="K2013" i="10"/>
  <c r="K2014" i="10"/>
  <c r="K2015" i="10"/>
  <c r="K2016" i="10"/>
  <c r="K2017" i="10"/>
  <c r="K2018" i="10"/>
  <c r="K2019" i="10"/>
  <c r="K2020" i="10"/>
  <c r="K2021" i="10"/>
  <c r="K2022" i="10"/>
  <c r="K2023" i="10"/>
  <c r="K2024" i="10"/>
  <c r="K2025" i="10"/>
  <c r="K2026" i="10"/>
  <c r="K2027" i="10"/>
  <c r="K2028" i="10"/>
  <c r="K2029" i="10"/>
  <c r="K2030" i="10"/>
  <c r="K2031" i="10"/>
  <c r="K2032" i="10"/>
  <c r="K2033" i="10"/>
  <c r="K2034" i="10"/>
  <c r="K2035" i="10"/>
  <c r="K2036" i="10"/>
  <c r="K2037" i="10"/>
  <c r="K2038" i="10"/>
  <c r="K2039" i="10"/>
  <c r="K2040" i="10"/>
  <c r="K2041" i="10"/>
  <c r="K2042" i="10"/>
  <c r="K2043" i="10"/>
  <c r="K2044" i="10"/>
  <c r="K2045" i="10"/>
  <c r="K2046" i="10"/>
  <c r="K2047" i="10"/>
  <c r="K2048" i="10"/>
  <c r="K2049" i="10"/>
  <c r="K2050" i="10"/>
  <c r="K2051" i="10"/>
  <c r="K2052" i="10"/>
  <c r="K2053" i="10"/>
  <c r="K2054" i="10"/>
  <c r="K2055" i="10"/>
  <c r="K2056" i="10"/>
  <c r="K2057" i="10"/>
  <c r="K2058" i="10"/>
  <c r="K2059" i="10"/>
  <c r="K2060" i="10"/>
  <c r="K2061" i="10"/>
  <c r="K2062" i="10"/>
  <c r="K2063" i="10"/>
  <c r="K2064" i="10"/>
  <c r="K2065" i="10"/>
  <c r="K2066" i="10"/>
  <c r="K2067" i="10"/>
  <c r="K2068" i="10"/>
  <c r="K2069" i="10"/>
  <c r="K2070" i="10"/>
  <c r="K2071" i="10"/>
  <c r="K2072" i="10"/>
  <c r="K2073" i="10"/>
  <c r="K2074" i="10"/>
  <c r="K2075" i="10"/>
  <c r="K2076" i="10"/>
  <c r="K2077" i="10"/>
  <c r="K2078" i="10"/>
  <c r="K2079" i="10"/>
  <c r="K2080" i="10"/>
  <c r="K2081" i="10"/>
  <c r="K2082" i="10"/>
  <c r="K2083" i="10"/>
  <c r="K2084" i="10"/>
  <c r="K2085" i="10"/>
  <c r="K2086" i="10"/>
  <c r="K2087" i="10"/>
  <c r="K2088" i="10"/>
  <c r="K2089" i="10"/>
  <c r="K2090" i="10"/>
  <c r="K2091" i="10"/>
  <c r="K2092" i="10"/>
  <c r="K2093" i="10"/>
  <c r="K2094" i="10"/>
  <c r="K2095" i="10"/>
  <c r="K2096" i="10"/>
  <c r="K2097" i="10"/>
  <c r="K2098" i="10"/>
  <c r="K2099" i="10"/>
  <c r="K2100" i="10"/>
  <c r="K2101" i="10"/>
  <c r="K2102" i="10"/>
  <c r="K2103" i="10"/>
  <c r="K2104" i="10"/>
  <c r="K2105" i="10"/>
  <c r="K2106" i="10"/>
  <c r="K2107" i="10"/>
  <c r="K2108" i="10"/>
  <c r="K2109" i="10"/>
  <c r="K2110" i="10"/>
  <c r="K2111" i="10"/>
  <c r="K2112" i="10"/>
  <c r="K2113" i="10"/>
  <c r="K2114" i="10"/>
  <c r="K2115" i="10"/>
  <c r="K2116" i="10"/>
  <c r="K2117" i="10"/>
  <c r="K2118" i="10"/>
  <c r="K2119" i="10"/>
  <c r="K2120" i="10"/>
  <c r="K2121" i="10"/>
  <c r="K2122" i="10"/>
  <c r="K2123" i="10"/>
  <c r="K2124" i="10"/>
  <c r="K2125" i="10"/>
  <c r="K2126" i="10"/>
  <c r="K2127" i="10"/>
  <c r="K2128" i="10"/>
  <c r="K2129" i="10"/>
  <c r="K2130" i="10"/>
  <c r="K2131" i="10"/>
  <c r="K2132" i="10"/>
  <c r="K2133" i="10"/>
  <c r="K2134" i="10"/>
  <c r="K2135" i="10"/>
  <c r="K2136" i="10"/>
  <c r="K2137" i="10"/>
  <c r="K2138" i="10"/>
  <c r="K2139" i="10"/>
  <c r="K2140" i="10"/>
  <c r="K2141" i="10"/>
  <c r="K2142" i="10"/>
  <c r="K2143" i="10"/>
  <c r="K2144" i="10"/>
  <c r="K2145" i="10"/>
  <c r="K2146" i="10"/>
  <c r="K2147" i="10"/>
  <c r="K2148" i="10"/>
  <c r="K2149" i="10"/>
  <c r="K2150" i="10"/>
  <c r="K2151" i="10"/>
  <c r="K2152" i="10"/>
  <c r="K2153" i="10"/>
  <c r="K2154" i="10"/>
  <c r="K2155" i="10"/>
  <c r="K2156" i="10"/>
  <c r="K2157" i="10"/>
  <c r="K2158" i="10"/>
  <c r="K2159" i="10"/>
  <c r="K2160" i="10"/>
  <c r="K2161" i="10"/>
  <c r="K2162" i="10"/>
  <c r="K2163" i="10"/>
  <c r="K2164" i="10"/>
  <c r="K2165" i="10"/>
  <c r="K2166" i="10"/>
  <c r="K2167" i="10"/>
  <c r="K2168" i="10"/>
  <c r="K2169" i="10"/>
  <c r="K2170" i="10"/>
  <c r="K2171" i="10"/>
  <c r="K2172" i="10"/>
  <c r="K2173" i="10"/>
  <c r="K2174" i="10"/>
  <c r="K2175" i="10"/>
  <c r="K2176" i="10"/>
  <c r="K2177" i="10"/>
  <c r="K2178" i="10"/>
  <c r="K2179" i="10"/>
  <c r="K2180" i="10"/>
  <c r="K2181" i="10"/>
  <c r="K2182" i="10"/>
  <c r="K2183" i="10"/>
  <c r="K2184" i="10"/>
  <c r="K2185" i="10"/>
  <c r="K2186" i="10"/>
  <c r="K2187" i="10"/>
  <c r="K2188" i="10"/>
  <c r="K2189" i="10"/>
  <c r="K2190" i="10"/>
  <c r="K2191" i="10"/>
  <c r="K2192" i="10"/>
  <c r="K2193" i="10"/>
  <c r="K2194" i="10"/>
  <c r="K2195" i="10"/>
  <c r="K2196" i="10"/>
  <c r="K2197" i="10"/>
  <c r="K2198" i="10"/>
  <c r="K2199" i="10"/>
  <c r="K2200" i="10"/>
  <c r="K2201" i="10"/>
  <c r="K2202" i="10"/>
  <c r="K2203" i="10"/>
  <c r="K2204" i="10"/>
  <c r="K2205" i="10"/>
  <c r="K2206" i="10"/>
  <c r="K2207" i="10"/>
  <c r="K2208" i="10"/>
  <c r="K2209" i="10"/>
  <c r="K2210" i="10"/>
  <c r="K2211" i="10"/>
  <c r="K2212" i="10"/>
  <c r="K2213" i="10"/>
  <c r="K2214" i="10"/>
  <c r="K2215" i="10"/>
  <c r="K2216" i="10"/>
  <c r="K2217" i="10"/>
  <c r="K2218" i="10"/>
  <c r="K2219" i="10"/>
  <c r="K2220" i="10"/>
  <c r="K2221" i="10"/>
  <c r="K2222" i="10"/>
  <c r="K2223" i="10"/>
  <c r="K2224" i="10"/>
  <c r="K2225" i="10"/>
  <c r="K2226" i="10"/>
  <c r="K2227" i="10"/>
  <c r="K2228" i="10"/>
  <c r="K2229" i="10"/>
  <c r="K2230" i="10"/>
  <c r="K2231" i="10"/>
  <c r="K2232" i="10"/>
  <c r="K2233" i="10"/>
  <c r="K2234" i="10"/>
  <c r="K2235" i="10"/>
  <c r="K2236" i="10"/>
  <c r="K2237" i="10"/>
  <c r="K2238" i="10"/>
  <c r="K2239" i="10"/>
  <c r="K2240" i="10"/>
  <c r="K2241" i="10"/>
  <c r="K2242" i="10"/>
  <c r="K2243" i="10"/>
  <c r="K2244" i="10"/>
  <c r="K2245" i="10"/>
  <c r="K2246" i="10"/>
  <c r="K2247" i="10"/>
  <c r="K2248" i="10"/>
  <c r="K2249" i="10"/>
  <c r="K2250" i="10"/>
  <c r="K2251" i="10"/>
  <c r="K2252" i="10"/>
  <c r="K2253" i="10"/>
  <c r="K2254" i="10"/>
  <c r="K2255" i="10"/>
  <c r="K2256" i="10"/>
  <c r="K2257" i="10"/>
  <c r="K2258" i="10"/>
  <c r="K2259" i="10"/>
  <c r="K2260" i="10"/>
  <c r="K2261" i="10"/>
  <c r="K2262" i="10"/>
  <c r="K2263" i="10"/>
  <c r="K2264" i="10"/>
  <c r="K2265" i="10"/>
  <c r="K2266" i="10"/>
  <c r="K2267" i="10"/>
  <c r="K2268" i="10"/>
  <c r="K2269" i="10"/>
  <c r="K2270" i="10"/>
  <c r="K2271" i="10"/>
  <c r="K2272" i="10"/>
  <c r="K2273" i="10"/>
  <c r="K2274" i="10"/>
  <c r="K2275" i="10"/>
  <c r="K2276" i="10"/>
  <c r="K2277" i="10"/>
  <c r="K2278" i="10"/>
  <c r="K2279" i="10"/>
  <c r="K2280" i="10"/>
  <c r="K2281" i="10"/>
  <c r="K2282" i="10"/>
  <c r="K2283" i="10"/>
  <c r="K2284" i="10"/>
  <c r="K2285" i="10"/>
  <c r="K2286" i="10"/>
  <c r="K2287" i="10"/>
  <c r="K2288" i="10"/>
  <c r="K2289" i="10"/>
  <c r="K2290" i="10"/>
  <c r="K2291" i="10"/>
  <c r="K2292" i="10"/>
  <c r="K2293" i="10"/>
  <c r="K2294" i="10"/>
  <c r="K2295" i="10"/>
  <c r="K2296" i="10"/>
  <c r="K2297" i="10"/>
  <c r="K2298" i="10"/>
  <c r="K2299" i="10"/>
  <c r="K2300" i="10"/>
  <c r="K2301" i="10"/>
  <c r="K2302" i="10"/>
  <c r="K2303" i="10"/>
  <c r="K2304" i="10"/>
  <c r="K2305" i="10"/>
  <c r="K2306" i="10"/>
  <c r="K2307" i="10"/>
  <c r="K2308" i="10"/>
  <c r="K2309" i="10"/>
  <c r="K2310" i="10"/>
  <c r="K2311" i="10"/>
  <c r="K2312" i="10"/>
  <c r="K2313" i="10"/>
  <c r="K2314" i="10"/>
  <c r="K2315" i="10"/>
  <c r="K2316" i="10"/>
  <c r="K2317" i="10"/>
  <c r="K2318" i="10"/>
  <c r="K2319" i="10"/>
  <c r="K2320" i="10"/>
  <c r="K2321" i="10"/>
  <c r="K2322" i="10"/>
  <c r="K2323" i="10"/>
  <c r="K2324" i="10"/>
  <c r="K2325" i="10"/>
  <c r="K2326" i="10"/>
  <c r="K2327" i="10"/>
  <c r="K2328" i="10"/>
  <c r="K2329" i="10"/>
  <c r="K2330" i="10"/>
  <c r="K2331" i="10"/>
  <c r="K2332" i="10"/>
  <c r="K2333" i="10"/>
  <c r="K2334" i="10"/>
  <c r="K2335" i="10"/>
  <c r="K2336" i="10"/>
  <c r="K2337" i="10"/>
  <c r="K2338" i="10"/>
  <c r="K2339" i="10"/>
  <c r="K2340" i="10"/>
  <c r="K2341" i="10"/>
  <c r="K2342" i="10"/>
  <c r="K2343" i="10"/>
  <c r="K2344" i="10"/>
  <c r="K2345" i="10"/>
  <c r="K2346" i="10"/>
  <c r="K2347" i="10"/>
  <c r="K2348" i="10"/>
  <c r="K2349" i="10"/>
  <c r="K2350" i="10"/>
  <c r="K2351" i="10"/>
  <c r="K2352" i="10"/>
  <c r="K2353" i="10"/>
  <c r="K2354" i="10"/>
  <c r="K2355" i="10"/>
  <c r="K2356" i="10"/>
  <c r="K2357" i="10"/>
  <c r="K2358" i="10"/>
  <c r="K2359" i="10"/>
  <c r="K2360" i="10"/>
  <c r="K2361" i="10"/>
  <c r="K2362" i="10"/>
  <c r="K2363" i="10"/>
  <c r="K2364" i="10"/>
  <c r="K2365" i="10"/>
  <c r="K2366" i="10"/>
  <c r="K2367" i="10"/>
  <c r="K2368" i="10"/>
  <c r="K2369" i="10"/>
  <c r="K2370" i="10"/>
  <c r="K2371" i="10"/>
  <c r="K2372" i="10"/>
  <c r="K2373" i="10"/>
  <c r="K2374" i="10"/>
  <c r="K2375" i="10"/>
  <c r="K2376" i="10"/>
  <c r="K2377" i="10"/>
  <c r="K2378" i="10"/>
  <c r="K2379" i="10"/>
  <c r="K2380" i="10"/>
  <c r="K2381" i="10"/>
  <c r="K2382" i="10"/>
  <c r="K2383" i="10"/>
  <c r="K2384" i="10"/>
  <c r="K2385" i="10"/>
  <c r="K2386" i="10"/>
  <c r="K2387" i="10"/>
  <c r="K2388" i="10"/>
  <c r="K2389" i="10"/>
  <c r="K2390" i="10"/>
  <c r="K2391" i="10"/>
  <c r="K2392" i="10"/>
  <c r="K2393" i="10"/>
  <c r="K2394" i="10"/>
  <c r="K2395" i="10"/>
  <c r="K2396" i="10"/>
  <c r="K2397" i="10"/>
  <c r="K2398" i="10"/>
  <c r="K2399" i="10"/>
  <c r="K2400" i="10"/>
  <c r="K2401" i="10"/>
  <c r="K2402" i="10"/>
  <c r="K2403" i="10"/>
  <c r="K2404" i="10"/>
  <c r="K2405" i="10"/>
  <c r="K2406" i="10"/>
  <c r="K2407" i="10"/>
  <c r="K2408" i="10"/>
  <c r="K2409" i="10"/>
  <c r="K2410" i="10"/>
  <c r="K2411" i="10"/>
  <c r="K2412" i="10"/>
  <c r="K2413" i="10"/>
  <c r="K2414" i="10"/>
  <c r="K2415" i="10"/>
  <c r="K2416" i="10"/>
  <c r="K2417" i="10"/>
  <c r="K2418" i="10"/>
  <c r="K2419" i="10"/>
  <c r="K2420" i="10"/>
  <c r="K2421" i="10"/>
  <c r="K2422" i="10"/>
  <c r="K2423" i="10"/>
  <c r="K2424" i="10"/>
  <c r="K2425" i="10"/>
  <c r="K2426" i="10"/>
  <c r="K2427" i="10"/>
  <c r="K2428" i="10"/>
  <c r="K2429" i="10"/>
  <c r="K2430" i="10"/>
  <c r="K2431" i="10"/>
  <c r="K2432" i="10"/>
  <c r="K2433" i="10"/>
  <c r="K2434" i="10"/>
  <c r="K2435" i="10"/>
  <c r="K2436" i="10"/>
  <c r="K2437" i="10"/>
  <c r="K2438" i="10"/>
  <c r="K2439" i="10"/>
  <c r="K2440" i="10"/>
  <c r="K2441" i="10"/>
  <c r="K2442" i="10"/>
  <c r="K2443" i="10"/>
  <c r="K2444" i="10"/>
  <c r="K2445" i="10"/>
  <c r="K2446" i="10"/>
  <c r="K2447" i="10"/>
  <c r="K2448" i="10"/>
  <c r="K2449" i="10"/>
  <c r="K2450" i="10"/>
  <c r="K2451" i="10"/>
  <c r="K2452" i="10"/>
  <c r="K2453" i="10"/>
  <c r="K2454" i="10"/>
  <c r="K2455" i="10"/>
  <c r="K2456" i="10"/>
  <c r="K2457" i="10"/>
  <c r="K2458" i="10"/>
  <c r="K2459" i="10"/>
  <c r="K2460" i="10"/>
  <c r="K2461" i="10"/>
  <c r="K2462" i="10"/>
  <c r="K2463" i="10"/>
  <c r="K2464" i="10"/>
  <c r="K2465" i="10"/>
  <c r="K2466" i="10"/>
  <c r="K2467" i="10"/>
  <c r="K2468" i="10"/>
  <c r="K2469" i="10"/>
  <c r="K2470" i="10"/>
  <c r="K2471" i="10"/>
  <c r="K2472" i="10"/>
  <c r="K2473" i="10"/>
  <c r="K2474" i="10"/>
  <c r="K2475" i="10"/>
  <c r="K2476" i="10"/>
  <c r="K2477" i="10"/>
  <c r="K2478" i="10"/>
  <c r="K2479" i="10"/>
  <c r="K2480" i="10"/>
  <c r="K2481" i="10"/>
  <c r="K2482" i="10"/>
  <c r="K2483" i="10"/>
  <c r="K2484" i="10"/>
  <c r="K2485" i="10"/>
  <c r="K2486" i="10"/>
  <c r="K2487" i="10"/>
  <c r="K2488" i="10"/>
  <c r="K2489" i="10"/>
  <c r="K2490" i="10"/>
  <c r="K2491" i="10"/>
  <c r="K2492" i="10"/>
  <c r="K2493" i="10"/>
  <c r="K2494" i="10"/>
  <c r="K2495" i="10"/>
  <c r="K2496" i="10"/>
  <c r="K2497" i="10"/>
  <c r="K2498" i="10"/>
  <c r="K2499" i="10"/>
  <c r="K2500" i="10"/>
  <c r="K2501" i="10"/>
  <c r="K2502" i="10"/>
  <c r="K2503" i="10"/>
  <c r="K2504" i="10"/>
  <c r="K2505" i="10"/>
  <c r="K2506" i="10"/>
  <c r="K2507" i="10"/>
  <c r="K2508" i="10"/>
  <c r="K2509" i="10"/>
  <c r="K2510" i="10"/>
  <c r="K2511" i="10"/>
  <c r="K2512" i="10"/>
  <c r="K2513" i="10"/>
  <c r="K2514" i="10"/>
  <c r="K2515" i="10"/>
  <c r="K2516" i="10"/>
  <c r="K2517" i="10"/>
  <c r="K2518" i="10"/>
  <c r="K2519" i="10"/>
  <c r="K2520" i="10"/>
  <c r="K2521" i="10"/>
  <c r="K2522" i="10"/>
  <c r="K2523" i="10"/>
  <c r="K2524" i="10"/>
  <c r="K2525" i="10"/>
  <c r="K2526" i="10"/>
  <c r="K2527" i="10"/>
  <c r="K2528" i="10"/>
  <c r="K2529" i="10"/>
  <c r="K2530" i="10"/>
  <c r="K2531" i="10"/>
  <c r="K2532" i="10"/>
  <c r="K2533" i="10"/>
  <c r="K2534" i="10"/>
  <c r="K2535" i="10"/>
  <c r="K2536" i="10"/>
  <c r="K2537" i="10"/>
  <c r="K2538" i="10"/>
  <c r="K2539" i="10"/>
  <c r="K2540" i="10"/>
  <c r="K2541" i="10"/>
  <c r="K2542" i="10"/>
  <c r="K2543" i="10"/>
  <c r="K2544" i="10"/>
  <c r="K2545" i="10"/>
  <c r="K2546" i="10"/>
  <c r="K2547" i="10"/>
  <c r="K2548" i="10"/>
  <c r="K2549" i="10"/>
  <c r="K2550" i="10"/>
  <c r="K2551" i="10"/>
  <c r="K2552" i="10"/>
  <c r="K2553" i="10"/>
  <c r="K2554" i="10"/>
  <c r="K2555" i="10"/>
  <c r="K2556" i="10"/>
  <c r="K2557" i="10"/>
  <c r="K2558" i="10"/>
  <c r="K2559" i="10"/>
  <c r="K2560" i="10"/>
  <c r="K2561" i="10"/>
  <c r="K2562" i="10"/>
  <c r="K2563" i="10"/>
  <c r="K2564" i="10"/>
  <c r="K2565" i="10"/>
  <c r="K2566" i="10"/>
  <c r="K2567" i="10"/>
  <c r="K2568" i="10"/>
  <c r="K2569" i="10"/>
  <c r="K2570" i="10"/>
  <c r="K2571" i="10"/>
  <c r="K2572" i="10"/>
  <c r="K2573" i="10"/>
  <c r="K2574" i="10"/>
  <c r="K2575" i="10"/>
  <c r="K2576" i="10"/>
  <c r="K2577" i="10"/>
  <c r="K2578" i="10"/>
  <c r="K2579" i="10"/>
  <c r="K2580" i="10"/>
  <c r="K2581" i="10"/>
  <c r="K2582" i="10"/>
  <c r="K2583" i="10"/>
  <c r="K2584" i="10"/>
  <c r="K2585" i="10"/>
  <c r="K2586" i="10"/>
  <c r="K2587" i="10"/>
  <c r="K2588" i="10"/>
  <c r="K2589" i="10"/>
  <c r="K2590" i="10"/>
  <c r="K2591" i="10"/>
  <c r="K2592" i="10"/>
  <c r="K2593" i="10"/>
  <c r="K2594" i="10"/>
  <c r="K2595" i="10"/>
  <c r="K2596" i="10"/>
  <c r="K2597" i="10"/>
  <c r="K2598" i="10"/>
  <c r="K2599" i="10"/>
  <c r="K2600" i="10"/>
  <c r="K2601" i="10"/>
  <c r="K2602" i="10"/>
  <c r="K2603" i="10"/>
  <c r="K2604" i="10"/>
  <c r="K2605" i="10"/>
  <c r="K2606" i="10"/>
  <c r="K2607" i="10"/>
  <c r="K2608" i="10"/>
  <c r="K2609" i="10"/>
  <c r="K2610" i="10"/>
  <c r="K2611" i="10"/>
  <c r="K2612" i="10"/>
  <c r="K2613" i="10"/>
  <c r="K2614" i="10"/>
  <c r="K2615" i="10"/>
  <c r="K2616" i="10"/>
  <c r="K2617" i="10"/>
  <c r="K2618" i="10"/>
  <c r="K2619" i="10"/>
  <c r="K2620" i="10"/>
  <c r="K2621" i="10"/>
  <c r="K2622" i="10"/>
  <c r="K2623" i="10"/>
  <c r="K2624" i="10"/>
  <c r="K2625" i="10"/>
  <c r="K2626" i="10"/>
  <c r="K2627" i="10"/>
  <c r="K2628" i="10"/>
  <c r="K2629" i="10"/>
  <c r="K2630" i="10"/>
  <c r="K2631" i="10"/>
  <c r="K2632" i="10"/>
  <c r="K2633" i="10"/>
  <c r="K2634" i="10"/>
  <c r="K2635" i="10"/>
  <c r="K2636" i="10"/>
  <c r="K2637" i="10"/>
  <c r="K2638" i="10"/>
  <c r="K2639" i="10"/>
  <c r="K2640" i="10"/>
  <c r="K2641" i="10"/>
  <c r="K2642" i="10"/>
  <c r="K2643" i="10"/>
  <c r="K2644" i="10"/>
  <c r="K2645" i="10"/>
  <c r="K2646" i="10"/>
  <c r="K2647" i="10"/>
  <c r="K2648" i="10"/>
  <c r="K2649" i="10"/>
  <c r="K2650" i="10"/>
  <c r="K2651" i="10"/>
  <c r="K2652" i="10"/>
  <c r="K2653" i="10"/>
  <c r="K2654" i="10"/>
  <c r="K2655" i="10"/>
  <c r="K2656" i="10"/>
  <c r="K2657" i="10"/>
  <c r="K2658" i="10"/>
  <c r="K2659" i="10"/>
  <c r="K2660" i="10"/>
  <c r="K2661" i="10"/>
  <c r="K2662" i="10"/>
  <c r="K2663" i="10"/>
  <c r="K2664" i="10"/>
  <c r="K2665" i="10"/>
  <c r="K2666" i="10"/>
  <c r="K2667" i="10"/>
  <c r="K2668" i="10"/>
  <c r="K2669" i="10"/>
  <c r="K2670" i="10"/>
  <c r="K2671" i="10"/>
  <c r="K2672" i="10"/>
  <c r="K2673" i="10"/>
  <c r="K2674" i="10"/>
  <c r="K2675" i="10"/>
  <c r="K2676" i="10"/>
  <c r="K2677" i="10"/>
  <c r="K2678" i="10"/>
  <c r="K2679" i="10"/>
  <c r="K2680" i="10"/>
  <c r="K2681" i="10"/>
  <c r="K2682" i="10"/>
  <c r="K2683" i="10"/>
  <c r="K2684" i="10"/>
  <c r="K2685" i="10"/>
  <c r="K2686" i="10"/>
  <c r="K2687" i="10"/>
  <c r="K2688" i="10"/>
  <c r="K2689" i="10"/>
  <c r="K2690" i="10"/>
  <c r="K2691" i="10"/>
  <c r="K2692" i="10"/>
  <c r="K2693" i="10"/>
  <c r="K2694" i="10"/>
  <c r="K2695" i="10"/>
  <c r="K2696" i="10"/>
  <c r="K2697" i="10"/>
  <c r="K2698" i="10"/>
  <c r="K2699" i="10"/>
  <c r="K2700" i="10"/>
  <c r="K2701" i="10"/>
  <c r="K2702" i="10"/>
  <c r="K2703" i="10"/>
  <c r="K2704" i="10"/>
  <c r="K2705" i="10"/>
  <c r="K2706" i="10"/>
  <c r="K2707" i="10"/>
  <c r="K2708" i="10"/>
  <c r="K2709" i="10"/>
  <c r="K2710" i="10"/>
  <c r="K2711" i="10"/>
  <c r="K2712" i="10"/>
  <c r="K2713" i="10"/>
  <c r="K2714" i="10"/>
  <c r="K2715" i="10"/>
  <c r="K2716" i="10"/>
  <c r="K2717" i="10"/>
  <c r="K2718" i="10"/>
  <c r="K2719" i="10"/>
  <c r="K2720" i="10"/>
  <c r="K2721" i="10"/>
  <c r="K2722" i="10"/>
  <c r="K2723" i="10"/>
  <c r="K2724" i="10"/>
  <c r="K2725" i="10"/>
  <c r="K2726" i="10"/>
  <c r="K2727" i="10"/>
  <c r="K2728" i="10"/>
  <c r="K2729" i="10"/>
  <c r="K2730" i="10"/>
  <c r="K2731" i="10"/>
  <c r="K2732" i="10"/>
  <c r="K2733" i="10"/>
  <c r="K2734" i="10"/>
  <c r="K2735" i="10"/>
  <c r="K2736" i="10"/>
  <c r="K2737" i="10"/>
  <c r="K2738" i="10"/>
  <c r="K2739" i="10"/>
  <c r="K2740" i="10"/>
  <c r="K2741" i="10"/>
  <c r="K2742" i="10"/>
  <c r="K2743" i="10"/>
  <c r="K2744" i="10"/>
  <c r="K2745" i="10"/>
  <c r="K2746" i="10"/>
  <c r="K2747" i="10"/>
  <c r="K2748" i="10"/>
  <c r="K2749" i="10"/>
  <c r="K2750" i="10"/>
  <c r="K2751" i="10"/>
  <c r="K2752" i="10"/>
  <c r="K2753" i="10"/>
  <c r="K2754" i="10"/>
  <c r="K2755" i="10"/>
  <c r="K2756" i="10"/>
  <c r="K2757" i="10"/>
  <c r="K2758" i="10"/>
  <c r="K2759" i="10"/>
  <c r="K2760" i="10"/>
  <c r="K2761" i="10"/>
  <c r="K2762" i="10"/>
  <c r="K2763" i="10"/>
  <c r="K2764" i="10"/>
  <c r="K2765" i="10"/>
  <c r="K2766" i="10"/>
  <c r="K2767" i="10"/>
  <c r="K2768" i="10"/>
  <c r="K2769" i="10"/>
  <c r="K2770" i="10"/>
  <c r="K2771" i="10"/>
  <c r="K2772" i="10"/>
  <c r="K2773" i="10"/>
  <c r="K2774" i="10"/>
  <c r="K2775" i="10"/>
  <c r="K2776" i="10"/>
  <c r="K2777" i="10"/>
  <c r="K2778" i="10"/>
  <c r="K2779" i="10"/>
  <c r="K2780" i="10"/>
  <c r="K2781" i="10"/>
  <c r="K2782" i="10"/>
  <c r="K2783" i="10"/>
  <c r="K2784" i="10"/>
  <c r="K2785" i="10"/>
  <c r="K2786" i="10"/>
  <c r="K2787" i="10"/>
  <c r="K2788" i="10"/>
  <c r="K2789" i="10"/>
  <c r="K2790" i="10"/>
  <c r="K2791" i="10"/>
  <c r="K2792" i="10"/>
  <c r="K2793" i="10"/>
  <c r="K2794" i="10"/>
  <c r="K2795" i="10"/>
  <c r="K2796" i="10"/>
  <c r="K2797" i="10"/>
  <c r="K2798" i="10"/>
  <c r="K2799" i="10"/>
  <c r="K2800" i="10"/>
  <c r="K2801" i="10"/>
  <c r="K2802" i="10"/>
  <c r="K2803" i="10"/>
  <c r="K2804" i="10"/>
  <c r="K2805" i="10"/>
  <c r="K2806" i="10"/>
  <c r="K2807" i="10"/>
  <c r="K2808" i="10"/>
  <c r="K2809" i="10"/>
  <c r="K2810" i="10"/>
  <c r="K2811" i="10"/>
  <c r="K2812" i="10"/>
  <c r="K2813" i="10"/>
  <c r="K2814" i="10"/>
  <c r="K2815" i="10"/>
  <c r="K2816" i="10"/>
  <c r="K2817" i="10"/>
  <c r="K2818" i="10"/>
  <c r="K2819" i="10"/>
  <c r="K2820" i="10"/>
  <c r="K2821" i="10"/>
  <c r="K2822" i="10"/>
  <c r="K2823" i="10"/>
  <c r="K2824" i="10"/>
  <c r="K2825" i="10"/>
  <c r="K2826" i="10"/>
  <c r="K2827" i="10"/>
  <c r="K2828" i="10"/>
  <c r="K2829" i="10"/>
  <c r="K2830" i="10"/>
  <c r="K2831" i="10"/>
  <c r="K2832" i="10"/>
  <c r="K2833" i="10"/>
  <c r="K2834" i="10"/>
  <c r="K2835" i="10"/>
  <c r="K2836" i="10"/>
  <c r="K2837" i="10"/>
  <c r="K2838" i="10"/>
  <c r="K2839" i="10"/>
  <c r="K2840" i="10"/>
  <c r="K2841" i="10"/>
  <c r="K2842" i="10"/>
  <c r="K2843" i="10"/>
  <c r="K2844" i="10"/>
  <c r="K2845" i="10"/>
  <c r="K2846" i="10"/>
  <c r="K2847" i="10"/>
  <c r="K2848" i="10"/>
  <c r="K2849" i="10"/>
  <c r="K2850" i="10"/>
  <c r="K2851" i="10"/>
  <c r="K2852" i="10"/>
  <c r="K2853" i="10"/>
  <c r="K2854" i="10"/>
  <c r="K2855" i="10"/>
  <c r="K2856" i="10"/>
  <c r="K2857" i="10"/>
  <c r="K2858" i="10"/>
  <c r="K2859" i="10"/>
  <c r="K2860" i="10"/>
  <c r="K2861" i="10"/>
  <c r="K2862" i="10"/>
  <c r="K2863" i="10"/>
  <c r="K2864" i="10"/>
  <c r="K2865" i="10"/>
  <c r="K2866" i="10"/>
  <c r="K2867" i="10"/>
  <c r="K2868" i="10"/>
  <c r="K2869" i="10"/>
  <c r="K2870" i="10"/>
  <c r="K2871" i="10"/>
  <c r="K2872" i="10"/>
  <c r="K2873" i="10"/>
  <c r="K2874" i="10"/>
  <c r="K2875" i="10"/>
  <c r="K2876" i="10"/>
  <c r="K2877" i="10"/>
  <c r="K2878" i="10"/>
  <c r="K2879" i="10"/>
  <c r="K2880" i="10"/>
  <c r="K2881" i="10"/>
  <c r="K2882" i="10"/>
  <c r="K2883" i="10"/>
  <c r="K2884" i="10"/>
  <c r="K2885" i="10"/>
  <c r="K2886" i="10"/>
  <c r="K2887" i="10"/>
  <c r="K2888" i="10"/>
  <c r="K2889" i="10"/>
  <c r="K2890" i="10"/>
  <c r="K2891" i="10"/>
  <c r="K2892" i="10"/>
  <c r="K2893" i="10"/>
  <c r="K2894" i="10"/>
  <c r="K2895" i="10"/>
  <c r="K2896" i="10"/>
  <c r="K2897" i="10"/>
  <c r="K2898" i="10"/>
  <c r="K2899" i="10"/>
  <c r="K2900" i="10"/>
  <c r="K2901" i="10"/>
  <c r="K2902" i="10"/>
  <c r="K2903" i="10"/>
  <c r="K2904" i="10"/>
  <c r="K2905" i="10"/>
  <c r="K2906" i="10"/>
  <c r="K2907" i="10"/>
  <c r="K2908" i="10"/>
  <c r="K2909" i="10"/>
  <c r="K2910" i="10"/>
  <c r="K2911" i="10"/>
  <c r="K2912" i="10"/>
  <c r="K2913" i="10"/>
  <c r="K2914" i="10"/>
  <c r="K2915" i="10"/>
  <c r="K2916" i="10"/>
  <c r="K2917" i="10"/>
  <c r="K2918" i="10"/>
  <c r="K2919" i="10"/>
  <c r="K2920" i="10"/>
  <c r="K2921" i="10"/>
  <c r="K2922" i="10"/>
  <c r="K2923" i="10"/>
  <c r="K2924" i="10"/>
  <c r="K2925" i="10"/>
  <c r="K2926" i="10"/>
  <c r="K2927" i="10"/>
  <c r="K2928" i="10"/>
  <c r="K2929" i="10"/>
  <c r="K2930" i="10"/>
  <c r="K2931" i="10"/>
  <c r="K2932" i="10"/>
  <c r="K2933" i="10"/>
  <c r="K2934" i="10"/>
  <c r="K2935" i="10"/>
  <c r="K2936" i="10"/>
  <c r="K2937" i="10"/>
  <c r="K2938" i="10"/>
  <c r="K2939" i="10"/>
  <c r="K2940" i="10"/>
  <c r="K2941" i="10"/>
  <c r="K2942" i="10"/>
  <c r="K2943" i="10"/>
  <c r="K2944" i="10"/>
  <c r="K2945" i="10"/>
  <c r="K2946" i="10"/>
  <c r="K2947" i="10"/>
  <c r="K2948" i="10"/>
  <c r="K2949" i="10"/>
  <c r="K2950" i="10"/>
  <c r="K2951" i="10"/>
  <c r="K2952" i="10"/>
  <c r="K2953" i="10"/>
  <c r="K2954" i="10"/>
  <c r="K2955" i="10"/>
  <c r="K2956" i="10"/>
  <c r="K2957" i="10"/>
  <c r="K2958" i="10"/>
  <c r="K2959" i="10"/>
  <c r="K2960" i="10"/>
  <c r="K2961" i="10"/>
  <c r="K2962" i="10"/>
  <c r="K2963" i="10"/>
  <c r="K2964" i="10"/>
  <c r="K2965" i="10"/>
  <c r="K2966" i="10"/>
  <c r="K2967" i="10"/>
  <c r="K2968" i="10"/>
  <c r="K2969" i="10"/>
  <c r="K2970" i="10"/>
  <c r="K2971" i="10"/>
  <c r="K2972" i="10"/>
  <c r="K2973" i="10"/>
  <c r="K2974" i="10"/>
  <c r="K2975" i="10"/>
  <c r="K2976" i="10"/>
  <c r="K2977" i="10"/>
  <c r="K2978" i="10"/>
  <c r="K2979" i="10"/>
  <c r="K2980" i="10"/>
  <c r="K2981" i="10"/>
  <c r="K2982" i="10"/>
  <c r="K2983" i="10"/>
  <c r="K2984" i="10"/>
  <c r="K2985" i="10"/>
  <c r="K2986" i="10"/>
  <c r="K2987" i="10"/>
  <c r="K2988" i="10"/>
  <c r="K2989" i="10"/>
  <c r="K2990" i="10"/>
  <c r="K2991" i="10"/>
  <c r="K2992" i="10"/>
  <c r="K2993" i="10"/>
  <c r="K2994" i="10"/>
  <c r="K2995" i="10"/>
  <c r="K2996" i="10"/>
  <c r="K2997" i="10"/>
  <c r="K2998" i="10"/>
  <c r="K2999" i="10"/>
  <c r="K3000" i="10"/>
  <c r="K3001" i="10"/>
  <c r="K3002" i="10"/>
  <c r="K3003" i="10"/>
  <c r="K3004" i="10"/>
  <c r="K3005" i="10"/>
  <c r="K3006" i="10"/>
  <c r="K3007" i="10"/>
  <c r="K3008" i="10"/>
  <c r="K3009" i="10"/>
  <c r="K3010" i="10"/>
  <c r="K3011" i="10"/>
  <c r="K3012" i="10"/>
  <c r="K3013" i="10"/>
  <c r="K3014" i="10"/>
  <c r="K3015" i="10"/>
  <c r="K3016" i="10"/>
  <c r="K3017" i="10"/>
  <c r="K3018" i="10"/>
  <c r="K3019" i="10"/>
  <c r="K3020" i="10"/>
  <c r="K3021" i="10"/>
  <c r="K3022" i="10"/>
  <c r="K3023" i="10"/>
  <c r="K3024" i="10"/>
  <c r="K3025" i="10"/>
  <c r="K3026" i="10"/>
  <c r="K3027" i="10"/>
  <c r="K3028" i="10"/>
  <c r="K3029" i="10"/>
  <c r="K3030" i="10"/>
  <c r="K3031" i="10"/>
  <c r="K3032" i="10"/>
  <c r="K3033" i="10"/>
  <c r="K3034" i="10"/>
  <c r="K3035" i="10"/>
  <c r="K3036" i="10"/>
  <c r="K3037" i="10"/>
  <c r="K3038" i="10"/>
  <c r="K3039" i="10"/>
  <c r="K3040" i="10"/>
  <c r="K3041" i="10"/>
  <c r="K3042" i="10"/>
  <c r="K3043" i="10"/>
  <c r="K3044" i="10"/>
  <c r="K3045" i="10"/>
  <c r="K3046" i="10"/>
  <c r="K3047" i="10"/>
  <c r="K3048" i="10"/>
  <c r="K3049" i="10"/>
  <c r="K3050" i="10"/>
  <c r="K3051" i="10"/>
  <c r="K3052" i="10"/>
  <c r="K3053" i="10"/>
  <c r="K3054" i="10"/>
  <c r="K3055" i="10"/>
  <c r="K3056" i="10"/>
  <c r="K3057" i="10"/>
  <c r="K3058" i="10"/>
  <c r="K3059" i="10"/>
  <c r="K3060" i="10"/>
  <c r="K3061" i="10"/>
  <c r="K3062" i="10"/>
  <c r="K3063" i="10"/>
  <c r="K3064" i="10"/>
  <c r="K3065" i="10"/>
  <c r="K3066" i="10"/>
  <c r="K3067" i="10"/>
  <c r="K3068" i="10"/>
  <c r="K3069" i="10"/>
  <c r="K3070" i="10"/>
  <c r="K3071" i="10"/>
  <c r="K3072" i="10"/>
  <c r="K3073" i="10"/>
  <c r="K3074" i="10"/>
  <c r="K3075" i="10"/>
  <c r="K3076" i="10"/>
  <c r="K3077" i="10"/>
  <c r="K3078" i="10"/>
  <c r="K3079" i="10"/>
  <c r="K3080" i="10"/>
  <c r="K3081" i="10"/>
  <c r="K3082" i="10"/>
  <c r="K3083" i="10"/>
  <c r="K3084" i="10"/>
  <c r="K3085" i="10"/>
  <c r="K3086" i="10"/>
  <c r="K3087" i="10"/>
  <c r="K3088" i="10"/>
  <c r="K3089" i="10"/>
  <c r="K3090" i="10"/>
  <c r="K3091" i="10"/>
  <c r="K3092" i="10"/>
  <c r="K3093" i="10"/>
  <c r="K3094" i="10"/>
  <c r="K3095" i="10"/>
  <c r="K3096" i="10"/>
  <c r="K3097" i="10"/>
  <c r="K3098" i="10"/>
  <c r="K3099" i="10"/>
  <c r="K3100" i="10"/>
  <c r="K3101" i="10"/>
  <c r="K3102" i="10"/>
  <c r="K3103" i="10"/>
  <c r="K3104" i="10"/>
  <c r="K3105" i="10"/>
  <c r="K3106" i="10"/>
  <c r="K3107" i="10"/>
  <c r="K3108" i="10"/>
  <c r="K3109" i="10"/>
  <c r="K3110" i="10"/>
  <c r="K3111" i="10"/>
  <c r="K3112" i="10"/>
  <c r="K3113" i="10"/>
  <c r="K3114" i="10"/>
  <c r="K3115" i="10"/>
  <c r="K3116" i="10"/>
  <c r="K3117" i="10"/>
  <c r="K3118" i="10"/>
  <c r="K3119" i="10"/>
  <c r="K3120" i="10"/>
  <c r="K3121" i="10"/>
  <c r="K3122" i="10"/>
  <c r="K3123" i="10"/>
  <c r="K3124" i="10"/>
  <c r="K3125" i="10"/>
  <c r="K3126" i="10"/>
  <c r="K3127" i="10"/>
  <c r="K3128" i="10"/>
  <c r="K3129" i="10"/>
  <c r="K3130" i="10"/>
  <c r="K3131" i="10"/>
  <c r="K3132" i="10"/>
  <c r="K3133" i="10"/>
  <c r="K3134" i="10"/>
  <c r="K3135" i="10"/>
  <c r="K3136" i="10"/>
  <c r="K3137" i="10"/>
  <c r="K3138" i="10"/>
  <c r="K3139" i="10"/>
  <c r="K3140" i="10"/>
  <c r="K3141" i="10"/>
  <c r="K3142" i="10"/>
  <c r="K3143" i="10"/>
  <c r="K3144" i="10"/>
  <c r="K3145" i="10"/>
  <c r="K3146" i="10"/>
  <c r="K3147" i="10"/>
  <c r="K3148" i="10"/>
  <c r="K3149" i="10"/>
  <c r="K3150" i="10"/>
  <c r="K3151" i="10"/>
  <c r="K3152" i="10"/>
  <c r="K3153" i="10"/>
  <c r="K3154" i="10"/>
  <c r="K3155" i="10"/>
  <c r="K3156" i="10"/>
  <c r="K3157" i="10"/>
  <c r="K3158" i="10"/>
  <c r="K3159" i="10"/>
  <c r="K3160" i="10"/>
  <c r="K3161" i="10"/>
  <c r="K3162" i="10"/>
  <c r="K3163" i="10"/>
  <c r="K3164" i="10"/>
  <c r="K3165" i="10"/>
  <c r="K3166" i="10"/>
  <c r="K3167" i="10"/>
  <c r="K3168" i="10"/>
  <c r="K3169" i="10"/>
  <c r="K3170" i="10"/>
  <c r="K3171" i="10"/>
  <c r="K3172" i="10"/>
  <c r="K3173" i="10"/>
  <c r="K3174" i="10"/>
  <c r="K3175" i="10"/>
  <c r="K3176" i="10"/>
  <c r="K3177" i="10"/>
  <c r="K3178" i="10"/>
  <c r="K3179" i="10"/>
  <c r="K3180" i="10"/>
  <c r="K3181" i="10"/>
  <c r="K3182" i="10"/>
  <c r="K3183" i="10"/>
  <c r="K3184" i="10"/>
  <c r="K3185" i="10"/>
  <c r="K3186" i="10"/>
  <c r="K3187" i="10"/>
  <c r="K3188" i="10"/>
  <c r="K3189" i="10"/>
  <c r="K3190" i="10"/>
  <c r="K3191" i="10"/>
  <c r="K3192" i="10"/>
  <c r="K3193" i="10"/>
  <c r="K3194" i="10"/>
  <c r="K3195" i="10"/>
  <c r="K3196" i="10"/>
  <c r="K3197" i="10"/>
  <c r="K3198" i="10"/>
  <c r="K3199" i="10"/>
  <c r="K3200" i="10"/>
  <c r="K3201" i="10"/>
  <c r="K3202" i="10"/>
  <c r="K3203" i="10"/>
  <c r="K3204" i="10"/>
  <c r="K3205" i="10"/>
  <c r="K3206" i="10"/>
  <c r="K3207" i="10"/>
  <c r="K3208" i="10"/>
  <c r="K3209" i="10"/>
  <c r="K3210" i="10"/>
  <c r="K3211" i="10"/>
  <c r="K3212" i="10"/>
  <c r="K3213" i="10"/>
  <c r="K3214" i="10"/>
  <c r="K3215" i="10"/>
  <c r="K3216" i="10"/>
  <c r="K3217" i="10"/>
  <c r="K3218" i="10"/>
  <c r="K3219" i="10"/>
  <c r="K3220" i="10"/>
  <c r="K3221" i="10"/>
  <c r="K3222" i="10"/>
  <c r="K3223" i="10"/>
  <c r="K3224" i="10"/>
  <c r="K3225" i="10"/>
  <c r="K3226" i="10"/>
  <c r="K3227" i="10"/>
  <c r="K3228" i="10"/>
  <c r="K3229" i="10"/>
  <c r="K3230" i="10"/>
  <c r="K3231" i="10"/>
  <c r="K3232" i="10"/>
  <c r="K3233" i="10"/>
  <c r="K3234" i="10"/>
  <c r="K3235" i="10"/>
  <c r="K3236" i="10"/>
  <c r="K3237" i="10"/>
  <c r="K3238" i="10"/>
  <c r="K3239" i="10"/>
  <c r="K3240" i="10"/>
  <c r="K3241" i="10"/>
  <c r="K3242" i="10"/>
  <c r="K3243" i="10"/>
  <c r="K3244" i="10"/>
  <c r="K3245" i="10"/>
  <c r="K3246" i="10"/>
  <c r="K3247" i="10"/>
  <c r="K3248" i="10"/>
  <c r="K3249" i="10"/>
  <c r="K3250" i="10"/>
  <c r="K3251" i="10"/>
  <c r="K3252" i="10"/>
  <c r="K3253" i="10"/>
  <c r="K3254" i="10"/>
  <c r="K3255" i="10"/>
  <c r="K3256" i="10"/>
  <c r="K3257" i="10"/>
  <c r="K3258" i="10"/>
  <c r="K3259" i="10"/>
  <c r="K3260" i="10"/>
  <c r="K3261" i="10"/>
  <c r="K3262" i="10"/>
  <c r="K3263" i="10"/>
  <c r="K3264" i="10"/>
  <c r="K3265" i="10"/>
  <c r="K3266" i="10"/>
  <c r="K3267" i="10"/>
  <c r="K3268" i="10"/>
  <c r="K3269" i="10"/>
  <c r="K3270" i="10"/>
  <c r="K3271" i="10"/>
  <c r="K3272" i="10"/>
  <c r="K3273" i="10"/>
  <c r="K3274" i="10"/>
  <c r="K3275" i="10"/>
  <c r="K3276" i="10"/>
  <c r="K3277" i="10"/>
  <c r="K3278" i="10"/>
  <c r="K3279" i="10"/>
  <c r="K3280" i="10"/>
  <c r="K3281" i="10"/>
  <c r="K3282" i="10"/>
  <c r="K3283" i="10"/>
  <c r="K3284" i="10"/>
  <c r="K3285" i="10"/>
  <c r="K3286" i="10"/>
  <c r="K3287" i="10"/>
  <c r="K3288" i="10"/>
  <c r="K3289" i="10"/>
  <c r="K3290" i="10"/>
  <c r="K3291" i="10"/>
  <c r="K3292" i="10"/>
  <c r="K3293" i="10"/>
  <c r="K3294" i="10"/>
  <c r="K3295" i="10"/>
  <c r="K3296" i="10"/>
  <c r="K3297" i="10"/>
  <c r="K3298" i="10"/>
  <c r="K3299" i="10"/>
  <c r="K3300" i="10"/>
  <c r="K3301" i="10"/>
  <c r="K3302" i="10"/>
  <c r="K3303" i="10"/>
  <c r="K3304" i="10"/>
  <c r="K3305" i="10"/>
  <c r="K3306" i="10"/>
  <c r="K3307" i="10"/>
  <c r="K3308" i="10"/>
  <c r="K3309" i="10"/>
  <c r="K3310" i="10"/>
  <c r="K3311" i="10"/>
  <c r="K3312" i="10"/>
  <c r="K3313" i="10"/>
  <c r="K3314" i="10"/>
  <c r="K3315" i="10"/>
  <c r="K3316" i="10"/>
  <c r="K3317" i="10"/>
  <c r="K3318" i="10"/>
  <c r="K3319" i="10"/>
  <c r="K3320" i="10"/>
  <c r="K3321" i="10"/>
  <c r="K3322" i="10"/>
  <c r="K3323" i="10"/>
  <c r="K3324" i="10"/>
  <c r="K3325" i="10"/>
  <c r="K3326" i="10"/>
  <c r="K3327" i="10"/>
  <c r="K3328" i="10"/>
  <c r="K3329" i="10"/>
  <c r="K3330" i="10"/>
  <c r="K3331" i="10"/>
  <c r="K3332" i="10"/>
  <c r="K3333" i="10"/>
  <c r="K3334" i="10"/>
  <c r="K3335" i="10"/>
  <c r="K3336" i="10"/>
  <c r="K3337" i="10"/>
  <c r="K3338" i="10"/>
  <c r="K3339" i="10"/>
  <c r="K3340" i="10"/>
  <c r="K3341" i="10"/>
  <c r="K3342" i="10"/>
  <c r="K3343" i="10"/>
  <c r="K3344" i="10"/>
  <c r="K3345" i="10"/>
  <c r="K3346" i="10"/>
  <c r="K3347" i="10"/>
  <c r="K3348" i="10"/>
  <c r="K3349" i="10"/>
  <c r="K3350" i="10"/>
  <c r="K3351" i="10"/>
  <c r="K3352" i="10"/>
  <c r="K3353" i="10"/>
  <c r="K3354" i="10"/>
  <c r="K3355" i="10"/>
  <c r="K3356" i="10"/>
  <c r="K3357" i="10"/>
  <c r="K3358" i="10"/>
  <c r="K3359" i="10"/>
  <c r="K3360" i="10"/>
  <c r="K3361" i="10"/>
  <c r="K3362" i="10"/>
  <c r="K3363" i="10"/>
  <c r="K3364" i="10"/>
  <c r="K3365" i="10"/>
  <c r="K3366" i="10"/>
  <c r="K3367" i="10"/>
  <c r="K3368" i="10"/>
  <c r="K3369" i="10"/>
  <c r="K3370" i="10"/>
  <c r="K3371" i="10"/>
  <c r="K3372" i="10"/>
  <c r="K3373" i="10"/>
  <c r="K3374" i="10"/>
  <c r="K3375" i="10"/>
  <c r="K3376" i="10"/>
  <c r="K3377" i="10"/>
  <c r="K3378" i="10"/>
  <c r="K3379" i="10"/>
  <c r="K3380" i="10"/>
  <c r="K3381" i="10"/>
  <c r="K3382" i="10"/>
  <c r="K3383" i="10"/>
  <c r="K3384" i="10"/>
  <c r="K3385" i="10"/>
  <c r="K3386" i="10"/>
  <c r="K3387" i="10"/>
  <c r="K3388" i="10"/>
  <c r="K3389" i="10"/>
  <c r="K3390" i="10"/>
  <c r="K3391" i="10"/>
  <c r="K3392" i="10"/>
  <c r="K3393" i="10"/>
  <c r="K3394" i="10"/>
  <c r="K3395" i="10"/>
  <c r="K3396" i="10"/>
  <c r="K3397" i="10"/>
  <c r="K3398" i="10"/>
  <c r="K3399" i="10"/>
  <c r="K3400" i="10"/>
  <c r="K3401" i="10"/>
  <c r="K3402" i="10"/>
  <c r="K3403" i="10"/>
  <c r="K3404" i="10"/>
  <c r="K3405" i="10"/>
  <c r="K3406" i="10"/>
  <c r="K3407" i="10"/>
  <c r="K3408" i="10"/>
  <c r="K3409" i="10"/>
  <c r="K3410" i="10"/>
  <c r="K3411" i="10"/>
  <c r="K3412" i="10"/>
  <c r="K3413" i="10"/>
  <c r="K3414" i="10"/>
  <c r="K3415" i="10"/>
  <c r="K3416" i="10"/>
  <c r="K3417" i="10"/>
  <c r="K3418" i="10"/>
  <c r="K3419" i="10"/>
  <c r="K3420" i="10"/>
  <c r="K3421" i="10"/>
  <c r="K3422" i="10"/>
  <c r="K3423" i="10"/>
  <c r="K3424" i="10"/>
  <c r="K3425" i="10"/>
  <c r="K3426" i="10"/>
  <c r="K3427" i="10"/>
  <c r="K3428" i="10"/>
  <c r="K3429" i="10"/>
  <c r="K3430" i="10"/>
  <c r="K3431" i="10"/>
  <c r="K3432" i="10"/>
  <c r="K3433" i="10"/>
  <c r="K3434" i="10"/>
  <c r="K3435" i="10"/>
  <c r="K3436" i="10"/>
  <c r="K3437" i="10"/>
  <c r="K3438" i="10"/>
  <c r="K3439" i="10"/>
  <c r="K3440" i="10"/>
  <c r="K3441" i="10"/>
  <c r="K3442" i="10"/>
  <c r="K3443" i="10"/>
  <c r="K3444" i="10"/>
  <c r="K3445" i="10"/>
  <c r="K3446" i="10"/>
  <c r="K3447" i="10"/>
  <c r="K3448" i="10"/>
  <c r="K3449" i="10"/>
  <c r="K3450" i="10"/>
  <c r="K3451" i="10"/>
  <c r="K3452" i="10"/>
  <c r="K3453" i="10"/>
  <c r="K3454" i="10"/>
  <c r="K3455" i="10"/>
  <c r="K3456" i="10"/>
  <c r="K3457" i="10"/>
  <c r="K3458" i="10"/>
  <c r="K3459" i="10"/>
  <c r="K3460" i="10"/>
  <c r="K3461" i="10"/>
  <c r="K3462" i="10"/>
  <c r="K3463" i="10"/>
  <c r="K3464" i="10"/>
  <c r="K3465" i="10"/>
  <c r="K3466" i="10"/>
  <c r="K3467" i="10"/>
  <c r="K3468" i="10"/>
  <c r="K3469" i="10"/>
  <c r="K3470" i="10"/>
  <c r="K3471" i="10"/>
  <c r="K3472" i="10"/>
  <c r="K3473" i="10"/>
  <c r="K3474" i="10"/>
  <c r="K3475" i="10"/>
  <c r="K3476" i="10"/>
  <c r="K3477" i="10"/>
  <c r="K3478" i="10"/>
  <c r="K3479" i="10"/>
  <c r="K3480" i="10"/>
  <c r="K3481" i="10"/>
  <c r="K3482" i="10"/>
  <c r="K3483" i="10"/>
  <c r="K3484" i="10"/>
  <c r="K3485" i="10"/>
  <c r="K3486" i="10"/>
  <c r="K3487" i="10"/>
  <c r="K3488" i="10"/>
  <c r="K3489" i="10"/>
  <c r="K3490" i="10"/>
  <c r="K3491" i="10"/>
  <c r="K3492" i="10"/>
  <c r="K3493" i="10"/>
  <c r="K3494" i="10"/>
  <c r="K3495" i="10"/>
  <c r="K3496" i="10"/>
  <c r="K3497" i="10"/>
  <c r="K3498" i="10"/>
  <c r="K3499" i="10"/>
  <c r="K3500" i="10"/>
  <c r="K3501" i="10"/>
  <c r="K3502" i="10"/>
  <c r="K3503" i="10"/>
  <c r="K3504" i="10"/>
  <c r="K3505" i="10"/>
  <c r="K3506" i="10"/>
  <c r="K3507" i="10"/>
  <c r="K3508" i="10"/>
  <c r="K3509" i="10"/>
  <c r="K3510" i="10"/>
  <c r="K3511" i="10"/>
  <c r="K3512" i="10"/>
  <c r="K3513" i="10"/>
  <c r="K3514" i="10"/>
  <c r="K3515" i="10"/>
  <c r="K3516" i="10"/>
  <c r="K3517" i="10"/>
  <c r="K3518" i="10"/>
  <c r="K3519" i="10"/>
  <c r="K3520" i="10"/>
  <c r="K3521" i="10"/>
  <c r="K3522" i="10"/>
  <c r="K3523" i="10"/>
  <c r="K3524" i="10"/>
  <c r="K3525" i="10"/>
  <c r="K3526" i="10"/>
  <c r="K3527" i="10"/>
  <c r="K3528" i="10"/>
  <c r="K3529" i="10"/>
  <c r="K3530" i="10"/>
  <c r="K3531" i="10"/>
  <c r="K3532" i="10"/>
  <c r="K3533" i="10"/>
  <c r="K3534" i="10"/>
  <c r="K3535" i="10"/>
  <c r="K3536" i="10"/>
  <c r="K3537" i="10"/>
  <c r="K3538" i="10"/>
  <c r="K3539" i="10"/>
  <c r="K3540" i="10"/>
  <c r="K3541" i="10"/>
  <c r="K3542" i="10"/>
  <c r="K3543" i="10"/>
  <c r="K3544" i="10"/>
  <c r="K3545" i="10"/>
  <c r="K3546" i="10"/>
  <c r="K3547" i="10"/>
  <c r="K3548" i="10"/>
  <c r="K3549" i="10"/>
  <c r="K3550" i="10"/>
  <c r="K3551" i="10"/>
  <c r="K3552" i="10"/>
  <c r="K3553" i="10"/>
  <c r="K3554" i="10"/>
  <c r="K3555" i="10"/>
  <c r="K3556" i="10"/>
  <c r="K3557" i="10"/>
  <c r="K3558" i="10"/>
  <c r="K3559" i="10"/>
  <c r="K3560" i="10"/>
  <c r="K3561" i="10"/>
  <c r="K3562" i="10"/>
  <c r="K3563" i="10"/>
  <c r="K3564" i="10"/>
  <c r="K3565" i="10"/>
  <c r="K3566" i="10"/>
  <c r="K3567" i="10"/>
  <c r="K3568" i="10"/>
  <c r="K3569" i="10"/>
  <c r="K3570" i="10"/>
  <c r="K3571" i="10"/>
  <c r="K3572" i="10"/>
  <c r="K3573" i="10"/>
  <c r="K3574" i="10"/>
  <c r="K3575" i="10"/>
  <c r="K3576" i="10"/>
  <c r="K3577" i="10"/>
  <c r="K3578" i="10"/>
  <c r="K3579" i="10"/>
  <c r="K3580" i="10"/>
  <c r="K3581" i="10"/>
  <c r="K3582" i="10"/>
  <c r="K3583" i="10"/>
  <c r="K3584" i="10"/>
  <c r="K3585" i="10"/>
  <c r="K3586" i="10"/>
  <c r="K3587" i="10"/>
  <c r="K3588" i="10"/>
  <c r="K3589" i="10"/>
  <c r="K3590" i="10"/>
  <c r="K3591" i="10"/>
  <c r="K3592" i="10"/>
  <c r="K3593" i="10"/>
  <c r="K3594" i="10"/>
  <c r="K3595" i="10"/>
  <c r="K3596" i="10"/>
  <c r="K3597" i="10"/>
  <c r="K3598" i="10"/>
  <c r="K3599" i="10"/>
  <c r="K3600" i="10"/>
  <c r="K3601" i="10"/>
  <c r="K3602" i="10"/>
  <c r="K3603" i="10"/>
  <c r="K3604" i="10"/>
  <c r="K3605" i="10"/>
  <c r="K3606" i="10"/>
  <c r="K3607" i="10"/>
  <c r="K3608" i="10"/>
  <c r="K3609" i="10"/>
  <c r="K3610" i="10"/>
  <c r="K3611" i="10"/>
  <c r="K3612" i="10"/>
  <c r="K3613" i="10"/>
  <c r="K3614" i="10"/>
  <c r="K3615" i="10"/>
  <c r="K3616" i="10"/>
  <c r="K3617" i="10"/>
  <c r="K3618" i="10"/>
  <c r="K3619" i="10"/>
  <c r="K3620" i="10"/>
  <c r="K3621" i="10"/>
  <c r="K3622" i="10"/>
  <c r="K3623" i="10"/>
  <c r="K3624" i="10"/>
  <c r="K3625" i="10"/>
  <c r="K3626" i="10"/>
  <c r="K3627" i="10"/>
  <c r="K3628" i="10"/>
  <c r="K3629" i="10"/>
  <c r="K3630" i="10"/>
  <c r="K3631" i="10"/>
  <c r="K3632" i="10"/>
  <c r="K3633" i="10"/>
  <c r="K3634" i="10"/>
  <c r="K3635" i="10"/>
  <c r="K3636" i="10"/>
  <c r="K3637" i="10"/>
  <c r="K3638" i="10"/>
  <c r="K3639" i="10"/>
  <c r="K3640" i="10"/>
  <c r="K3641" i="10"/>
  <c r="K3642" i="10"/>
  <c r="K3643" i="10"/>
  <c r="K3644" i="10"/>
  <c r="K3645" i="10"/>
  <c r="K3646" i="10"/>
  <c r="K3647" i="10"/>
  <c r="K3648" i="10"/>
  <c r="K3649" i="10"/>
  <c r="K3650" i="10"/>
  <c r="K3651" i="10"/>
  <c r="K3652" i="10"/>
  <c r="K3653" i="10"/>
  <c r="K3654" i="10"/>
  <c r="K3655" i="10"/>
  <c r="K3656" i="10"/>
  <c r="K3657" i="10"/>
  <c r="K3658" i="10"/>
  <c r="K3659" i="10"/>
  <c r="K3660" i="10"/>
  <c r="K3661" i="10"/>
  <c r="K3662" i="10"/>
  <c r="K3663" i="10"/>
  <c r="K3664" i="10"/>
  <c r="K3665" i="10"/>
  <c r="K3666" i="10"/>
  <c r="K3667" i="10"/>
  <c r="K3668" i="10"/>
  <c r="K3669" i="10"/>
  <c r="K3670" i="10"/>
  <c r="K3671" i="10"/>
  <c r="K3672" i="10"/>
  <c r="K3673" i="10"/>
  <c r="K3674" i="10"/>
  <c r="K3675" i="10"/>
  <c r="K3676" i="10"/>
  <c r="K3677" i="10"/>
  <c r="K3678" i="10"/>
  <c r="K3679" i="10"/>
  <c r="K3680" i="10"/>
  <c r="K3681" i="10"/>
  <c r="K3682" i="10"/>
  <c r="K3683" i="10"/>
  <c r="K3684" i="10"/>
  <c r="K3685" i="10"/>
  <c r="K3686" i="10"/>
  <c r="K3687" i="10"/>
  <c r="K3688" i="10"/>
  <c r="K3689" i="10"/>
  <c r="K3690" i="10"/>
  <c r="K3691" i="10"/>
  <c r="K3692" i="10"/>
  <c r="K3693" i="10"/>
  <c r="K3694" i="10"/>
  <c r="K3695" i="10"/>
  <c r="K3696" i="10"/>
  <c r="K3697" i="10"/>
  <c r="K3698" i="10"/>
  <c r="K3699" i="10"/>
  <c r="K3700" i="10"/>
  <c r="K3701" i="10"/>
  <c r="K3702" i="10"/>
  <c r="K3703" i="10"/>
  <c r="K3704" i="10"/>
  <c r="K3705" i="10"/>
  <c r="K3706" i="10"/>
  <c r="K3707" i="10"/>
  <c r="K3708" i="10"/>
  <c r="K3709" i="10"/>
  <c r="K3710" i="10"/>
  <c r="K3711" i="10"/>
  <c r="K3712" i="10"/>
  <c r="K3713" i="10"/>
  <c r="K3714" i="10"/>
  <c r="K3715" i="10"/>
  <c r="K3716" i="10"/>
  <c r="K3717" i="10"/>
  <c r="K3718" i="10"/>
  <c r="K3719" i="10"/>
  <c r="K3720" i="10"/>
  <c r="K3721" i="10"/>
  <c r="K3722" i="10"/>
  <c r="K3723" i="10"/>
  <c r="K3724" i="10"/>
  <c r="K3725" i="10"/>
  <c r="K3726" i="10"/>
  <c r="K3727" i="10"/>
  <c r="K3728" i="10"/>
  <c r="K3729" i="10"/>
  <c r="K3730" i="10"/>
  <c r="K3731" i="10"/>
  <c r="K3732" i="10"/>
  <c r="K3733" i="10"/>
  <c r="K3734" i="10"/>
  <c r="K3735" i="10"/>
  <c r="K3736" i="10"/>
  <c r="K3737" i="10"/>
  <c r="K3738" i="10"/>
  <c r="K3739" i="10"/>
  <c r="K3740" i="10"/>
  <c r="K3741" i="10"/>
  <c r="K3742" i="10"/>
  <c r="K3743" i="10"/>
  <c r="K3744" i="10"/>
  <c r="K3745" i="10"/>
  <c r="K3746" i="10"/>
  <c r="K3747" i="10"/>
  <c r="K3748" i="10"/>
  <c r="K3749" i="10"/>
  <c r="K3750" i="10"/>
  <c r="K3751" i="10"/>
  <c r="K3752" i="10"/>
  <c r="K3753" i="10"/>
  <c r="K3754" i="10"/>
  <c r="K3755" i="10"/>
  <c r="K3756" i="10"/>
  <c r="K3757" i="10"/>
  <c r="K3758" i="10"/>
  <c r="K3759" i="10"/>
  <c r="K3760" i="10"/>
  <c r="K3761" i="10"/>
  <c r="K3762" i="10"/>
  <c r="K3763" i="10"/>
  <c r="K3764" i="10"/>
  <c r="K3765" i="10"/>
  <c r="K3766" i="10"/>
  <c r="K3767" i="10"/>
  <c r="K3768" i="10"/>
  <c r="K3769" i="10"/>
  <c r="K3770" i="10"/>
  <c r="K3771" i="10"/>
  <c r="K3772" i="10"/>
  <c r="K3773" i="10"/>
  <c r="K3774" i="10"/>
  <c r="K3775" i="10"/>
  <c r="K3776" i="10"/>
  <c r="K3777" i="10"/>
  <c r="K3778" i="10"/>
  <c r="K3779" i="10"/>
  <c r="K3780" i="10"/>
  <c r="K3781" i="10"/>
  <c r="K3782" i="10"/>
  <c r="K3783" i="10"/>
  <c r="K3784" i="10"/>
  <c r="K3785" i="10"/>
  <c r="K3786" i="10"/>
  <c r="K3787" i="10"/>
  <c r="K3788" i="10"/>
  <c r="K3789" i="10"/>
  <c r="K3790" i="10"/>
  <c r="K3791" i="10"/>
  <c r="K3792" i="10"/>
  <c r="K3793" i="10"/>
  <c r="K3794" i="10"/>
  <c r="K3795" i="10"/>
  <c r="K3796" i="10"/>
  <c r="K3797" i="10"/>
  <c r="K3798" i="10"/>
  <c r="K3799" i="10"/>
  <c r="K3800" i="10"/>
  <c r="K3801" i="10"/>
  <c r="K3802" i="10"/>
  <c r="K3803" i="10"/>
  <c r="K3804" i="10"/>
  <c r="K3805" i="10"/>
  <c r="K3806" i="10"/>
  <c r="K3807" i="10"/>
  <c r="K3808" i="10"/>
  <c r="K3809" i="10"/>
  <c r="K3810" i="10"/>
  <c r="K3811" i="10"/>
  <c r="K3812" i="10"/>
  <c r="K3813" i="10"/>
  <c r="K3814" i="10"/>
  <c r="K3815" i="10"/>
  <c r="K3816" i="10"/>
  <c r="K3817" i="10"/>
  <c r="K3818" i="10"/>
  <c r="K3819" i="10"/>
  <c r="K3820" i="10"/>
  <c r="K3821" i="10"/>
  <c r="K3822" i="10"/>
  <c r="K3823" i="10"/>
  <c r="K3824" i="10"/>
  <c r="K3825" i="10"/>
  <c r="K3826" i="10"/>
  <c r="K3827" i="10"/>
  <c r="K3828" i="10"/>
  <c r="K3829" i="10"/>
  <c r="K3830" i="10"/>
  <c r="K3831" i="10"/>
  <c r="K3832" i="10"/>
  <c r="K3833" i="10"/>
  <c r="K3834" i="10"/>
  <c r="K3835" i="10"/>
  <c r="K3836" i="10"/>
  <c r="K3837" i="10"/>
  <c r="K3838" i="10"/>
  <c r="K3839" i="10"/>
  <c r="K3840" i="10"/>
  <c r="K3841" i="10"/>
  <c r="K3842" i="10"/>
  <c r="K3843" i="10"/>
  <c r="K3844" i="10"/>
  <c r="K3845" i="10"/>
  <c r="K3846" i="10"/>
  <c r="K3847" i="10"/>
  <c r="K3848" i="10"/>
  <c r="K3849" i="10"/>
  <c r="K3850" i="10"/>
  <c r="K3851" i="10"/>
  <c r="K3852" i="10"/>
  <c r="K3853" i="10"/>
  <c r="K3854" i="10"/>
  <c r="K3855" i="10"/>
  <c r="K3856" i="10"/>
  <c r="K3857" i="10"/>
  <c r="K3858" i="10"/>
  <c r="K3859" i="10"/>
  <c r="K3860" i="10"/>
  <c r="K3861" i="10"/>
  <c r="K3862" i="10"/>
  <c r="K3863" i="10"/>
  <c r="K3864" i="10"/>
  <c r="K3865" i="10"/>
  <c r="K3866" i="10"/>
  <c r="K3867" i="10"/>
  <c r="K3868" i="10"/>
  <c r="K3869" i="10"/>
  <c r="K3870" i="10"/>
  <c r="K3871" i="10"/>
  <c r="K3872" i="10"/>
  <c r="K3873" i="10"/>
  <c r="K3874" i="10"/>
  <c r="K3875" i="10"/>
  <c r="K3876" i="10"/>
  <c r="K3877" i="10"/>
  <c r="K3878" i="10"/>
  <c r="K3879" i="10"/>
  <c r="K3880" i="10"/>
  <c r="K3881" i="10"/>
  <c r="K3882" i="10"/>
  <c r="K3883" i="10"/>
  <c r="K3884" i="10"/>
  <c r="K3885" i="10"/>
  <c r="K3886" i="10"/>
  <c r="K3887" i="10"/>
  <c r="K3888" i="10"/>
  <c r="K3889" i="10"/>
  <c r="K3890" i="10"/>
  <c r="K3891" i="10"/>
  <c r="K3892" i="10"/>
  <c r="K3893" i="10"/>
  <c r="K3894" i="10"/>
  <c r="K3895" i="10"/>
  <c r="K3896" i="10"/>
  <c r="K3897" i="10"/>
  <c r="K3898" i="10"/>
  <c r="K3899" i="10"/>
  <c r="K3900" i="10"/>
  <c r="K3901" i="10"/>
  <c r="K3902" i="10"/>
  <c r="K3903" i="10"/>
  <c r="K3904" i="10"/>
  <c r="K3905" i="10"/>
  <c r="K3906" i="10"/>
  <c r="K3907" i="10"/>
  <c r="K3908" i="10"/>
  <c r="K3909" i="10"/>
  <c r="K3910" i="10"/>
  <c r="K3911" i="10"/>
  <c r="K3912" i="10"/>
  <c r="K3913" i="10"/>
  <c r="K3914" i="10"/>
  <c r="K3915" i="10"/>
  <c r="K3916" i="10"/>
  <c r="K3917" i="10"/>
  <c r="K3918" i="10"/>
  <c r="K3919" i="10"/>
  <c r="K3920" i="10"/>
  <c r="K3921" i="10"/>
  <c r="K3922" i="10"/>
  <c r="K3923" i="10"/>
  <c r="K3924" i="10"/>
  <c r="K3925" i="10"/>
  <c r="K3926" i="10"/>
  <c r="K3927" i="10"/>
  <c r="K3928" i="10"/>
  <c r="K3929" i="10"/>
  <c r="K3930" i="10"/>
  <c r="K3931" i="10"/>
  <c r="K3932" i="10"/>
  <c r="K3933" i="10"/>
  <c r="K3934" i="10"/>
  <c r="K3935" i="10"/>
  <c r="K3936" i="10"/>
  <c r="K3937" i="10"/>
  <c r="K3938" i="10"/>
  <c r="K3939" i="10"/>
  <c r="K3940" i="10"/>
  <c r="K3941" i="10"/>
  <c r="K3942" i="10"/>
  <c r="K3943" i="10"/>
  <c r="K3944" i="10"/>
  <c r="K3945" i="10"/>
  <c r="K3946" i="10"/>
  <c r="K3947" i="10"/>
  <c r="K3948" i="10"/>
  <c r="K3949" i="10"/>
  <c r="K3950" i="10"/>
  <c r="K3951" i="10"/>
  <c r="K3952" i="10"/>
  <c r="K3953" i="10"/>
  <c r="K3954" i="10"/>
  <c r="K3955" i="10"/>
  <c r="K3956" i="10"/>
  <c r="K3957" i="10"/>
  <c r="K3958" i="10"/>
  <c r="K3959" i="10"/>
  <c r="K3960" i="10"/>
  <c r="K3961" i="10"/>
  <c r="K3962" i="10"/>
  <c r="K3963" i="10"/>
  <c r="K3964" i="10"/>
  <c r="K3965" i="10"/>
  <c r="K3966" i="10"/>
  <c r="K3967" i="10"/>
  <c r="K3968" i="10"/>
  <c r="K3969" i="10"/>
  <c r="K3970" i="10"/>
  <c r="K3971" i="10"/>
  <c r="K3972" i="10"/>
  <c r="K3973" i="10"/>
  <c r="K3974" i="10"/>
  <c r="K3975" i="10"/>
  <c r="K3976" i="10"/>
  <c r="K3977" i="10"/>
  <c r="K3978" i="10"/>
  <c r="K3979" i="10"/>
  <c r="K3980" i="10"/>
  <c r="K3981" i="10"/>
  <c r="K3982" i="10"/>
  <c r="K3983" i="10"/>
  <c r="K3984" i="10"/>
  <c r="K3985" i="10"/>
  <c r="K3986" i="10"/>
  <c r="K3987" i="10"/>
  <c r="K3988" i="10"/>
  <c r="K3989" i="10"/>
  <c r="K3990" i="10"/>
  <c r="K3991" i="10"/>
  <c r="K3992" i="10"/>
  <c r="K3993" i="10"/>
  <c r="K3994" i="10"/>
  <c r="K3995" i="10"/>
  <c r="K3996" i="10"/>
  <c r="K3997" i="10"/>
  <c r="K3998" i="10"/>
  <c r="K3999" i="10"/>
  <c r="K4000" i="10"/>
  <c r="K4001" i="10"/>
  <c r="K4002" i="10"/>
  <c r="K4003" i="10"/>
  <c r="K4004" i="10"/>
  <c r="K4005" i="10"/>
  <c r="K4006" i="10"/>
  <c r="K4007" i="10"/>
  <c r="K4008" i="10"/>
  <c r="K4009" i="10"/>
  <c r="K4010" i="10"/>
  <c r="K4011" i="10"/>
  <c r="K4012" i="10"/>
  <c r="K4013" i="10"/>
  <c r="K4014" i="10"/>
  <c r="K4015" i="10"/>
  <c r="K4016" i="10"/>
  <c r="K4017" i="10"/>
  <c r="K4018" i="10"/>
  <c r="K4019" i="10"/>
  <c r="K4020" i="10"/>
  <c r="K4021" i="10"/>
  <c r="K4022" i="10"/>
  <c r="K4023" i="10"/>
  <c r="K4024" i="10"/>
  <c r="K4025" i="10"/>
  <c r="K4026" i="10"/>
  <c r="K4027" i="10"/>
  <c r="K4028" i="10"/>
  <c r="K4029" i="10"/>
  <c r="K4030" i="10"/>
  <c r="K4031" i="10"/>
  <c r="K4032" i="10"/>
  <c r="K4033" i="10"/>
  <c r="K4034" i="10"/>
  <c r="K4035" i="10"/>
  <c r="K4036" i="10"/>
  <c r="K4037" i="10"/>
  <c r="K4038" i="10"/>
  <c r="K4039" i="10"/>
  <c r="K4040" i="10"/>
  <c r="K4041" i="10"/>
  <c r="K4042" i="10"/>
  <c r="K4043" i="10"/>
  <c r="K4044" i="10"/>
  <c r="K4045" i="10"/>
  <c r="K4046" i="10"/>
  <c r="K4047" i="10"/>
  <c r="K4048" i="10"/>
  <c r="K4049" i="10"/>
  <c r="K4050" i="10"/>
  <c r="K4051" i="10"/>
  <c r="K4052" i="10"/>
  <c r="K4053" i="10"/>
  <c r="K4054" i="10"/>
  <c r="K4055" i="10"/>
  <c r="K4056" i="10"/>
  <c r="K4057" i="10"/>
  <c r="K4058" i="10"/>
  <c r="K4059" i="10"/>
  <c r="K4060" i="10"/>
  <c r="K4061" i="10"/>
  <c r="K4062" i="10"/>
  <c r="K4063" i="10"/>
  <c r="K4064" i="10"/>
  <c r="K4065" i="10"/>
  <c r="K4066" i="10"/>
  <c r="K4067" i="10"/>
  <c r="K4068" i="10"/>
  <c r="K4069" i="10"/>
  <c r="K4070" i="10"/>
  <c r="K4071" i="10"/>
  <c r="K4072" i="10"/>
  <c r="K4073" i="10"/>
  <c r="K4074" i="10"/>
  <c r="K4075" i="10"/>
  <c r="K4076" i="10"/>
  <c r="K4077" i="10"/>
  <c r="K4078" i="10"/>
  <c r="K4079" i="10"/>
  <c r="K4080" i="10"/>
  <c r="K4081" i="10"/>
  <c r="K4082" i="10"/>
  <c r="K4083" i="10"/>
  <c r="K4084" i="10"/>
  <c r="K4085" i="10"/>
  <c r="K4086" i="10"/>
  <c r="K4087" i="10"/>
  <c r="K4088" i="10"/>
  <c r="K4089" i="10"/>
  <c r="K4090" i="10"/>
  <c r="K4091" i="10"/>
  <c r="K4092" i="10"/>
  <c r="K4093" i="10"/>
  <c r="K4094" i="10"/>
  <c r="K4095" i="10"/>
  <c r="K4096" i="10"/>
  <c r="K4097" i="10"/>
  <c r="K4098" i="10"/>
  <c r="K4099" i="10"/>
  <c r="K4100" i="10"/>
  <c r="K4101" i="10"/>
  <c r="K4102" i="10"/>
  <c r="K4103" i="10"/>
  <c r="K4104" i="10"/>
  <c r="K4105" i="10"/>
  <c r="K4106" i="10"/>
  <c r="K4107" i="10"/>
  <c r="K4108" i="10"/>
  <c r="K4109" i="10"/>
  <c r="K4110" i="10"/>
  <c r="K4111" i="10"/>
  <c r="K4112" i="10"/>
  <c r="K4113" i="10"/>
  <c r="K4114" i="10"/>
  <c r="K4115" i="10"/>
  <c r="K4116" i="10"/>
  <c r="K4117" i="10"/>
  <c r="K4118" i="10"/>
  <c r="K4119" i="10"/>
  <c r="K4120" i="10"/>
  <c r="K4121" i="10"/>
  <c r="K4122" i="10"/>
  <c r="K4123" i="10"/>
  <c r="K4124" i="10"/>
  <c r="K4125" i="10"/>
  <c r="K4126" i="10"/>
  <c r="K4127" i="10"/>
  <c r="K4128" i="10"/>
  <c r="K4129" i="10"/>
  <c r="K4130" i="10"/>
  <c r="K4131" i="10"/>
  <c r="K4132" i="10"/>
  <c r="K4133" i="10"/>
  <c r="K4134" i="10"/>
  <c r="K4135" i="10"/>
  <c r="K4136" i="10"/>
  <c r="K4137" i="10"/>
  <c r="K4138" i="10"/>
  <c r="K4139" i="10"/>
  <c r="K4140" i="10"/>
  <c r="K4141" i="10"/>
  <c r="K4142" i="10"/>
  <c r="K4143" i="10"/>
  <c r="K4144" i="10"/>
  <c r="K4145" i="10"/>
  <c r="K4146" i="10"/>
  <c r="K4147" i="10"/>
  <c r="K4148" i="10"/>
  <c r="K4149" i="10"/>
  <c r="K4150" i="10"/>
  <c r="K4151" i="10"/>
  <c r="K4152" i="10"/>
  <c r="K4153" i="10"/>
  <c r="K4154" i="10"/>
  <c r="K4155" i="10"/>
  <c r="K4156" i="10"/>
  <c r="K4157" i="10"/>
  <c r="K4158" i="10"/>
  <c r="K4159" i="10"/>
  <c r="K4160" i="10"/>
  <c r="K4161" i="10"/>
  <c r="K4162" i="10"/>
  <c r="K4163" i="10"/>
  <c r="K4164" i="10"/>
  <c r="K4165" i="10"/>
  <c r="K4166" i="10"/>
  <c r="K4167" i="10"/>
  <c r="K4168" i="10"/>
  <c r="K4169" i="10"/>
  <c r="K4170" i="10"/>
  <c r="K4171" i="10"/>
  <c r="K4172" i="10"/>
  <c r="K4173" i="10"/>
  <c r="K4174" i="10"/>
  <c r="K4175" i="10"/>
  <c r="K4176" i="10"/>
  <c r="K4177" i="10"/>
  <c r="K4178" i="10"/>
  <c r="K4179" i="10"/>
  <c r="K4180" i="10"/>
  <c r="K4181" i="10"/>
  <c r="K4182" i="10"/>
  <c r="K4183" i="10"/>
  <c r="K4184" i="10"/>
  <c r="K4185" i="10"/>
  <c r="K4186" i="10"/>
  <c r="K4187" i="10"/>
  <c r="K4188" i="10"/>
  <c r="K4189" i="10"/>
  <c r="K4190" i="10"/>
  <c r="K4191" i="10"/>
  <c r="K4192" i="10"/>
  <c r="K4193" i="10"/>
  <c r="K4194" i="10"/>
  <c r="K4195" i="10"/>
  <c r="K4196" i="10"/>
  <c r="K4197" i="10"/>
  <c r="K4198" i="10"/>
  <c r="K4199" i="10"/>
  <c r="K4200" i="10"/>
  <c r="K4201" i="10"/>
  <c r="K4202" i="10"/>
  <c r="K4203" i="10"/>
  <c r="K4204" i="10"/>
  <c r="K4205" i="10"/>
  <c r="K4206" i="10"/>
  <c r="K4207" i="10"/>
  <c r="K4208" i="10"/>
  <c r="K4209" i="10"/>
  <c r="K4210" i="10"/>
  <c r="K4211" i="10"/>
  <c r="K4212" i="10"/>
  <c r="K4213" i="10"/>
  <c r="K4214" i="10"/>
  <c r="K4215" i="10"/>
  <c r="K4216" i="10"/>
  <c r="K4217" i="10"/>
  <c r="K4218" i="10"/>
  <c r="K4219" i="10"/>
  <c r="K4220" i="10"/>
  <c r="K4221" i="10"/>
  <c r="K4222" i="10"/>
  <c r="K4223" i="10"/>
  <c r="K4224" i="10"/>
  <c r="K4225" i="10"/>
  <c r="K4226" i="10"/>
  <c r="K4227" i="10"/>
  <c r="K4228" i="10"/>
  <c r="K4229" i="10"/>
  <c r="K4230" i="10"/>
  <c r="K4231" i="10"/>
  <c r="K4232" i="10"/>
  <c r="K4233" i="10"/>
  <c r="K4234" i="10"/>
  <c r="K4235" i="10"/>
  <c r="K4236" i="10"/>
  <c r="K4237" i="10"/>
  <c r="K4238" i="10"/>
  <c r="K4239" i="10"/>
  <c r="K4240" i="10"/>
  <c r="K4241" i="10"/>
  <c r="K4242" i="10"/>
  <c r="K4243" i="10"/>
  <c r="K4244" i="10"/>
  <c r="K4245" i="10"/>
  <c r="K4246" i="10"/>
  <c r="K4247" i="10"/>
  <c r="K4248" i="10"/>
  <c r="K4249" i="10"/>
  <c r="K4250" i="10"/>
  <c r="K4251" i="10"/>
  <c r="K4252" i="10"/>
  <c r="K4253" i="10"/>
  <c r="K4254" i="10"/>
  <c r="K4255" i="10"/>
  <c r="K4256" i="10"/>
  <c r="K4257" i="10"/>
  <c r="K4258" i="10"/>
  <c r="K4259" i="10"/>
  <c r="K4260" i="10"/>
  <c r="K4261" i="10"/>
  <c r="K4262" i="10"/>
  <c r="K4263" i="10"/>
  <c r="K4264" i="10"/>
  <c r="K4265" i="10"/>
  <c r="K4266" i="10"/>
  <c r="K4267" i="10"/>
  <c r="K4268" i="10"/>
  <c r="K4269" i="10"/>
  <c r="K4270" i="10"/>
  <c r="K4271" i="10"/>
  <c r="K4272" i="10"/>
  <c r="K4273" i="10"/>
  <c r="K4274" i="10"/>
  <c r="K4275" i="10"/>
  <c r="K4276" i="10"/>
  <c r="K4277" i="10"/>
  <c r="K4278" i="10"/>
  <c r="K4279" i="10"/>
  <c r="K4280" i="10"/>
  <c r="K4281" i="10"/>
  <c r="K4282" i="10"/>
  <c r="K4283" i="10"/>
  <c r="K4284" i="10"/>
  <c r="K4285" i="10"/>
  <c r="K4286" i="10"/>
  <c r="K4287" i="10"/>
  <c r="K4288" i="10"/>
  <c r="K4289" i="10"/>
  <c r="K4290" i="10"/>
  <c r="K4291" i="10"/>
  <c r="K4292" i="10"/>
  <c r="K4293" i="10"/>
  <c r="K4294" i="10"/>
  <c r="K4295" i="10"/>
  <c r="K4296" i="10"/>
  <c r="K4297" i="10"/>
  <c r="K4298" i="10"/>
  <c r="K4299" i="10"/>
  <c r="K4300" i="10"/>
  <c r="K4301" i="10"/>
  <c r="K4302" i="10"/>
  <c r="K4303" i="10"/>
  <c r="K4304" i="10"/>
  <c r="K4305" i="10"/>
  <c r="K4306" i="10"/>
  <c r="K4307" i="10"/>
  <c r="K4308" i="10"/>
  <c r="K4309" i="10"/>
  <c r="K4310" i="10"/>
  <c r="K4311" i="10"/>
  <c r="K4312" i="10"/>
  <c r="K4313" i="10"/>
  <c r="K4314" i="10"/>
  <c r="K4315" i="10"/>
  <c r="K4316" i="10"/>
  <c r="K4317" i="10"/>
  <c r="K4318" i="10"/>
  <c r="K4319" i="10"/>
  <c r="K4320" i="10"/>
  <c r="K4321" i="10"/>
  <c r="K4322" i="10"/>
  <c r="K4323" i="10"/>
  <c r="K4324" i="10"/>
  <c r="K4325" i="10"/>
  <c r="K4326" i="10"/>
  <c r="K4327" i="10"/>
  <c r="K4328" i="10"/>
  <c r="K4329" i="10"/>
  <c r="K4330" i="10"/>
  <c r="K4331" i="10"/>
  <c r="K4332" i="10"/>
  <c r="K4333" i="10"/>
  <c r="K4334" i="10"/>
  <c r="K4335" i="10"/>
  <c r="K4336" i="10"/>
  <c r="K4337" i="10"/>
  <c r="K4338" i="10"/>
  <c r="K4339" i="10"/>
  <c r="K4340" i="10"/>
  <c r="K4341" i="10"/>
  <c r="K4342" i="10"/>
  <c r="K4343" i="10"/>
  <c r="K4344" i="10"/>
  <c r="K4345" i="10"/>
  <c r="K4346" i="10"/>
  <c r="K4347" i="10"/>
  <c r="K4348" i="10"/>
  <c r="K4349" i="10"/>
  <c r="K4350" i="10"/>
  <c r="K4351" i="10"/>
  <c r="K4352" i="10"/>
  <c r="K4353" i="10"/>
  <c r="K4354" i="10"/>
  <c r="K4355" i="10"/>
  <c r="K4356" i="10"/>
  <c r="K4357" i="10"/>
  <c r="K4358" i="10"/>
  <c r="K4359" i="10"/>
  <c r="K4360" i="10"/>
  <c r="K4361" i="10"/>
  <c r="K4362" i="10"/>
  <c r="K4363" i="10"/>
  <c r="K4364" i="10"/>
  <c r="K4365" i="10"/>
  <c r="K4366" i="10"/>
  <c r="K4367" i="10"/>
  <c r="K4368" i="10"/>
  <c r="K4369" i="10"/>
  <c r="K4370" i="10"/>
  <c r="K4371" i="10"/>
  <c r="K4372" i="10"/>
  <c r="K4373" i="10"/>
  <c r="K4374" i="10"/>
  <c r="K4375" i="10"/>
  <c r="K4376" i="10"/>
  <c r="K4377" i="10"/>
  <c r="K4378" i="10"/>
  <c r="K4379" i="10"/>
  <c r="K4380" i="10"/>
  <c r="K4381" i="10"/>
  <c r="K4382" i="10"/>
  <c r="K4383" i="10"/>
  <c r="K4384" i="10"/>
  <c r="K4385" i="10"/>
  <c r="K4386" i="10"/>
  <c r="K4387" i="10"/>
  <c r="K4388" i="10"/>
  <c r="K4389" i="10"/>
  <c r="K4390" i="10"/>
  <c r="K4391" i="10"/>
  <c r="K4392" i="10"/>
  <c r="K4393" i="10"/>
  <c r="K4394" i="10"/>
  <c r="K4395" i="10"/>
  <c r="K4396" i="10"/>
  <c r="K4397" i="10"/>
  <c r="K4398" i="10"/>
  <c r="K4399" i="10"/>
  <c r="K4400" i="10"/>
  <c r="K4401" i="10"/>
  <c r="K4402" i="10"/>
  <c r="K4403" i="10"/>
  <c r="K4404" i="10"/>
  <c r="K4405" i="10"/>
  <c r="K4406" i="10"/>
  <c r="K4407" i="10"/>
  <c r="K4408" i="10"/>
  <c r="K4409" i="10"/>
  <c r="K4410" i="10"/>
  <c r="K4411" i="10"/>
  <c r="K4412" i="10"/>
  <c r="K4413" i="10"/>
  <c r="K4414" i="10"/>
  <c r="K4415" i="10"/>
  <c r="K4416" i="10"/>
  <c r="K4417" i="10"/>
  <c r="K4418" i="10"/>
  <c r="K4419" i="10"/>
  <c r="K4420" i="10"/>
  <c r="K4421" i="10"/>
  <c r="K4422" i="10"/>
  <c r="K4423" i="10"/>
  <c r="K4424" i="10"/>
  <c r="K4425" i="10"/>
  <c r="K4426" i="10"/>
  <c r="K4427" i="10"/>
  <c r="K4428" i="10"/>
  <c r="K4429" i="10"/>
  <c r="K4430" i="10"/>
  <c r="K4431" i="10"/>
  <c r="K4432" i="10"/>
  <c r="K4433" i="10"/>
  <c r="K4434" i="10"/>
  <c r="K4435" i="10"/>
  <c r="K4436" i="10"/>
  <c r="K4437" i="10"/>
  <c r="K4438" i="10"/>
  <c r="K4439" i="10"/>
  <c r="K4440" i="10"/>
  <c r="K4441" i="10"/>
  <c r="K4442" i="10"/>
  <c r="K4443" i="10"/>
  <c r="K4444" i="10"/>
  <c r="K4445" i="10"/>
  <c r="K4446" i="10"/>
  <c r="K4447" i="10"/>
  <c r="K4448" i="10"/>
  <c r="K4449" i="10"/>
  <c r="K4450" i="10"/>
  <c r="K4451" i="10"/>
  <c r="K4452" i="10"/>
  <c r="K4453" i="10"/>
  <c r="K4454" i="10"/>
  <c r="K4455" i="10"/>
  <c r="K4456" i="10"/>
  <c r="K4457" i="10"/>
  <c r="K4458" i="10"/>
  <c r="K4459" i="10"/>
  <c r="K4460" i="10"/>
  <c r="K4461" i="10"/>
  <c r="K4462" i="10"/>
  <c r="K4463" i="10"/>
  <c r="K4464" i="10"/>
  <c r="K4465" i="10"/>
  <c r="K4466" i="10"/>
  <c r="K4467" i="10"/>
  <c r="K4468" i="10"/>
  <c r="K4469" i="10"/>
  <c r="K4470" i="10"/>
  <c r="K4471" i="10"/>
  <c r="K4472" i="10"/>
  <c r="K4473" i="10"/>
  <c r="K4474" i="10"/>
  <c r="K4475" i="10"/>
  <c r="K4476" i="10"/>
  <c r="K4477" i="10"/>
  <c r="K4478" i="10"/>
  <c r="K4479" i="10"/>
  <c r="K4480" i="10"/>
  <c r="K4481" i="10"/>
  <c r="K4482" i="10"/>
  <c r="K4483" i="10"/>
  <c r="K4484" i="10"/>
  <c r="K4485" i="10"/>
  <c r="K4486" i="10"/>
  <c r="K4487" i="10"/>
  <c r="K4488" i="10"/>
  <c r="K4489" i="10"/>
  <c r="K4490" i="10"/>
  <c r="K4491" i="10"/>
  <c r="K4492" i="10"/>
  <c r="K4493" i="10"/>
  <c r="K4494" i="10"/>
  <c r="K4495" i="10"/>
  <c r="K4496" i="10"/>
  <c r="K4497" i="10"/>
  <c r="K4498" i="10"/>
  <c r="K4499" i="10"/>
  <c r="K4500" i="10"/>
  <c r="K4501" i="10"/>
  <c r="K4502" i="10"/>
  <c r="K4503" i="10"/>
  <c r="K4504" i="10"/>
  <c r="K4505" i="10"/>
  <c r="K4506" i="10"/>
  <c r="K4507" i="10"/>
  <c r="K4508" i="10"/>
  <c r="K4509" i="10"/>
  <c r="K4510" i="10"/>
  <c r="K4511" i="10"/>
  <c r="K4512" i="10"/>
  <c r="K4513" i="10"/>
  <c r="K4514" i="10"/>
  <c r="K4515" i="10"/>
  <c r="K4516" i="10"/>
  <c r="K4517" i="10"/>
  <c r="K4518" i="10"/>
  <c r="K4519" i="10"/>
  <c r="K4520" i="10"/>
  <c r="K4521" i="10"/>
  <c r="K4522" i="10"/>
  <c r="K4523" i="10"/>
  <c r="K4524" i="10"/>
  <c r="K4525" i="10"/>
  <c r="K4526" i="10"/>
  <c r="K4527" i="10"/>
  <c r="K4528" i="10"/>
  <c r="K4529" i="10"/>
  <c r="K4530" i="10"/>
  <c r="K4531" i="10"/>
  <c r="K4532" i="10"/>
  <c r="K4533" i="10"/>
  <c r="K4534" i="10"/>
  <c r="K4535" i="10"/>
  <c r="K4536" i="10"/>
  <c r="K4537" i="10"/>
  <c r="K4538" i="10"/>
  <c r="K4539" i="10"/>
  <c r="K4540" i="10"/>
  <c r="K4541" i="10"/>
  <c r="K4542" i="10"/>
  <c r="K4543" i="10"/>
  <c r="K4544" i="10"/>
  <c r="K4545" i="10"/>
  <c r="K4546" i="10"/>
  <c r="K4547" i="10"/>
  <c r="K4548" i="10"/>
  <c r="K4549" i="10"/>
  <c r="K4550" i="10"/>
  <c r="K4551" i="10"/>
  <c r="K4552" i="10"/>
  <c r="K4553" i="10"/>
  <c r="K4554" i="10"/>
  <c r="K4555" i="10"/>
  <c r="K4556" i="10"/>
  <c r="K4557" i="10"/>
  <c r="K4558" i="10"/>
  <c r="K4559" i="10"/>
  <c r="K4560" i="10"/>
  <c r="K4561" i="10"/>
  <c r="K4562" i="10"/>
  <c r="K4563" i="10"/>
  <c r="K4564" i="10"/>
  <c r="K4565" i="10"/>
  <c r="K4566" i="10"/>
  <c r="K4567" i="10"/>
  <c r="K4568" i="10"/>
  <c r="K4569" i="10"/>
  <c r="K4570" i="10"/>
  <c r="K4571" i="10"/>
  <c r="K4572" i="10"/>
  <c r="K4573" i="10"/>
  <c r="K4574" i="10"/>
  <c r="K4575" i="10"/>
  <c r="K4576" i="10"/>
  <c r="K4577" i="10"/>
  <c r="K4578" i="10"/>
  <c r="K4579" i="10"/>
  <c r="K4580" i="10"/>
  <c r="K4581" i="10"/>
  <c r="K4582" i="10"/>
  <c r="K4583" i="10"/>
  <c r="K4584" i="10"/>
  <c r="K4585" i="10"/>
  <c r="K4586" i="10"/>
  <c r="K4587" i="10"/>
  <c r="K4588" i="10"/>
  <c r="K4589" i="10"/>
  <c r="K4590" i="10"/>
  <c r="K4591" i="10"/>
  <c r="K4592" i="10"/>
  <c r="K4593" i="10"/>
  <c r="K4594" i="10"/>
  <c r="K4595" i="10"/>
  <c r="K4596" i="10"/>
  <c r="K4597" i="10"/>
  <c r="K4598" i="10"/>
  <c r="K4599" i="10"/>
  <c r="K4600" i="10"/>
  <c r="K4601" i="10"/>
  <c r="K4602" i="10"/>
  <c r="K4603" i="10"/>
  <c r="K4604" i="10"/>
  <c r="K4605" i="10"/>
  <c r="K4606" i="10"/>
  <c r="K4607" i="10"/>
  <c r="K4608" i="10"/>
  <c r="K4609" i="10"/>
  <c r="K4610" i="10"/>
  <c r="K4611" i="10"/>
  <c r="K4612" i="10"/>
  <c r="K4613" i="10"/>
  <c r="K4614" i="10"/>
  <c r="K4615" i="10"/>
  <c r="K4616" i="10"/>
  <c r="K4617" i="10"/>
  <c r="K4618" i="10"/>
  <c r="K4619" i="10"/>
  <c r="K4620" i="10"/>
  <c r="K4621" i="10"/>
  <c r="K4622" i="10"/>
  <c r="K4623" i="10"/>
  <c r="K4624" i="10"/>
  <c r="K4625" i="10"/>
  <c r="K4626" i="10"/>
  <c r="K4627" i="10"/>
  <c r="K4628" i="10"/>
  <c r="K4629" i="10"/>
  <c r="K4630" i="10"/>
  <c r="K4631" i="10"/>
  <c r="K4632" i="10"/>
  <c r="K4633" i="10"/>
  <c r="K4634" i="10"/>
  <c r="K4635" i="10"/>
  <c r="K4636" i="10"/>
  <c r="K4637" i="10"/>
  <c r="K4638" i="10"/>
  <c r="K4639" i="10"/>
  <c r="K4640" i="10"/>
  <c r="K4641" i="10"/>
  <c r="K4642" i="10"/>
  <c r="K4643" i="10"/>
  <c r="K4644" i="10"/>
  <c r="K4645" i="10"/>
  <c r="K4646" i="10"/>
  <c r="K4647" i="10"/>
  <c r="K4648" i="10"/>
  <c r="K4649" i="10"/>
  <c r="K4650" i="10"/>
  <c r="K4651" i="10"/>
  <c r="K4652" i="10"/>
  <c r="K4653" i="10"/>
  <c r="K4654" i="10"/>
  <c r="K4655" i="10"/>
  <c r="K4656" i="10"/>
  <c r="K4657" i="10"/>
  <c r="K4658" i="10"/>
  <c r="K4659" i="10"/>
  <c r="K4660" i="10"/>
  <c r="K4661" i="10"/>
  <c r="K4662" i="10"/>
  <c r="K4663" i="10"/>
  <c r="K4664" i="10"/>
  <c r="K4665" i="10"/>
  <c r="K4666" i="10"/>
  <c r="K4667" i="10"/>
  <c r="K4668" i="10"/>
  <c r="K4669" i="10"/>
  <c r="K4670" i="10"/>
  <c r="K4671" i="10"/>
  <c r="K4672" i="10"/>
  <c r="K4673" i="10"/>
  <c r="K4674" i="10"/>
  <c r="K4675" i="10"/>
  <c r="K4676" i="10"/>
  <c r="K4677" i="10"/>
  <c r="K4678" i="10"/>
  <c r="K4679" i="10"/>
  <c r="K4680" i="10"/>
  <c r="K4681" i="10"/>
  <c r="K4682" i="10"/>
  <c r="K4683" i="10"/>
  <c r="K4684" i="10"/>
  <c r="K4685" i="10"/>
  <c r="K4686" i="10"/>
  <c r="K4687" i="10"/>
  <c r="K4688" i="10"/>
  <c r="K4689" i="10"/>
  <c r="K4690" i="10"/>
  <c r="K4691" i="10"/>
  <c r="K4692" i="10"/>
  <c r="K4693" i="10"/>
  <c r="K4694" i="10"/>
  <c r="K4695" i="10"/>
  <c r="K4696" i="10"/>
  <c r="K4697" i="10"/>
  <c r="K4698" i="10"/>
  <c r="K4699" i="10"/>
  <c r="K4700" i="10"/>
  <c r="K4701" i="10"/>
  <c r="K4702" i="10"/>
  <c r="K4703" i="10"/>
  <c r="K4704" i="10"/>
  <c r="K4705" i="10"/>
  <c r="K4706" i="10"/>
  <c r="K4707" i="10"/>
  <c r="K4708" i="10"/>
  <c r="K4709" i="10"/>
  <c r="K4710" i="10"/>
  <c r="K4711" i="10"/>
  <c r="K4712" i="10"/>
  <c r="K4713" i="10"/>
  <c r="K4714" i="10"/>
  <c r="K4715" i="10"/>
  <c r="K4716" i="10"/>
  <c r="K4717" i="10"/>
  <c r="K4718" i="10"/>
  <c r="K4719" i="10"/>
  <c r="K4720" i="10"/>
  <c r="K4721" i="10"/>
  <c r="K4722" i="10"/>
  <c r="K4723" i="10"/>
  <c r="K4724" i="10"/>
  <c r="K4725" i="10"/>
  <c r="K4726" i="10"/>
  <c r="K4727" i="10"/>
  <c r="K4728" i="10"/>
  <c r="K4729" i="10"/>
  <c r="K4730" i="10"/>
  <c r="K4731" i="10"/>
  <c r="K4732" i="10"/>
  <c r="K4733" i="10"/>
  <c r="K4734" i="10"/>
  <c r="K4735" i="10"/>
  <c r="K4736" i="10"/>
  <c r="K4737" i="10"/>
  <c r="K4738" i="10"/>
  <c r="K4739" i="10"/>
  <c r="K4740" i="10"/>
  <c r="K4741" i="10"/>
  <c r="K4742" i="10"/>
  <c r="K4743" i="10"/>
  <c r="K4744" i="10"/>
  <c r="K4745" i="10"/>
  <c r="K4746" i="10"/>
  <c r="K4747" i="10"/>
  <c r="K4748" i="10"/>
  <c r="K4749" i="10"/>
  <c r="K4750" i="10"/>
  <c r="K4751" i="10"/>
  <c r="K4752" i="10"/>
  <c r="K4753" i="10"/>
  <c r="K4754" i="10"/>
  <c r="K4755" i="10"/>
  <c r="K4756" i="10"/>
  <c r="K4757" i="10"/>
  <c r="K4758" i="10"/>
  <c r="K4759" i="10"/>
  <c r="K4760" i="10"/>
  <c r="K4761" i="10"/>
  <c r="K4762" i="10"/>
  <c r="K4763" i="10"/>
  <c r="K4764" i="10"/>
  <c r="K4765" i="10"/>
  <c r="K4766" i="10"/>
  <c r="K4767" i="10"/>
  <c r="K4768" i="10"/>
  <c r="K4769" i="10"/>
  <c r="K4770" i="10"/>
  <c r="K4771" i="10"/>
  <c r="K4772" i="10"/>
  <c r="K4773" i="10"/>
  <c r="K4774" i="10"/>
  <c r="K4775" i="10"/>
  <c r="K4776" i="10"/>
  <c r="K4777" i="10"/>
  <c r="K4778" i="10"/>
  <c r="K4779" i="10"/>
  <c r="K4780" i="10"/>
  <c r="K4781" i="10"/>
  <c r="K4782" i="10"/>
  <c r="K4783" i="10"/>
  <c r="K4784" i="10"/>
  <c r="K4785" i="10"/>
  <c r="K4786" i="10"/>
  <c r="K4787" i="10"/>
  <c r="K4788" i="10"/>
  <c r="K4789" i="10"/>
  <c r="K4790" i="10"/>
  <c r="K4791" i="10"/>
  <c r="K4792" i="10"/>
  <c r="K4793" i="10"/>
  <c r="K4794" i="10"/>
  <c r="K4795" i="10"/>
  <c r="K4796" i="10"/>
  <c r="K4797" i="10"/>
  <c r="K4798" i="10"/>
  <c r="K4799" i="10"/>
  <c r="K4800" i="10"/>
  <c r="K4801" i="10"/>
  <c r="K4802" i="10"/>
  <c r="K4803" i="10"/>
  <c r="K4804" i="10"/>
  <c r="K4805" i="10"/>
  <c r="K4806" i="10"/>
  <c r="K4807" i="10"/>
  <c r="K4808" i="10"/>
  <c r="K4809" i="10"/>
  <c r="K4810" i="10"/>
  <c r="K4811" i="10"/>
  <c r="K4812" i="10"/>
  <c r="K4813" i="10"/>
  <c r="K4814" i="10"/>
  <c r="K4815" i="10"/>
  <c r="K4816" i="10"/>
  <c r="K4817" i="10"/>
  <c r="K4818" i="10"/>
  <c r="K4819" i="10"/>
  <c r="K4820" i="10"/>
  <c r="K4821" i="10"/>
  <c r="K4822" i="10"/>
  <c r="K4823" i="10"/>
  <c r="K4824" i="10"/>
  <c r="K4825" i="10"/>
  <c r="K4826" i="10"/>
  <c r="K4827" i="10"/>
  <c r="K4828" i="10"/>
  <c r="K4829" i="10"/>
  <c r="K4830" i="10"/>
  <c r="K4831" i="10"/>
  <c r="K4832" i="10"/>
  <c r="K4833" i="10"/>
  <c r="K4834" i="10"/>
  <c r="K4835" i="10"/>
  <c r="K4836" i="10"/>
  <c r="K4837" i="10"/>
  <c r="K4838" i="10"/>
  <c r="K4839" i="10"/>
  <c r="K4840" i="10"/>
  <c r="K4841" i="10"/>
  <c r="K4842" i="10"/>
  <c r="K4843" i="10"/>
  <c r="K4844" i="10"/>
  <c r="K4845" i="10"/>
  <c r="K4846" i="10"/>
  <c r="K4847" i="10"/>
  <c r="K4848" i="10"/>
  <c r="K4849" i="10"/>
  <c r="K4850" i="10"/>
  <c r="K4851" i="10"/>
  <c r="K4852" i="10"/>
  <c r="K4853" i="10"/>
  <c r="K4854" i="10"/>
  <c r="K4855" i="10"/>
  <c r="K4856" i="10"/>
  <c r="K4857" i="10"/>
  <c r="K4858" i="10"/>
  <c r="K4859" i="10"/>
  <c r="K4860" i="10"/>
  <c r="K4861" i="10"/>
  <c r="K4862" i="10"/>
  <c r="K4863" i="10"/>
  <c r="K4864" i="10"/>
  <c r="K4865" i="10"/>
  <c r="K4866" i="10"/>
  <c r="K4867" i="10"/>
  <c r="K4868" i="10"/>
  <c r="K4869" i="10"/>
  <c r="K4870" i="10"/>
  <c r="K4871" i="10"/>
  <c r="K4872" i="10"/>
  <c r="K4873" i="10"/>
  <c r="K4874" i="10"/>
  <c r="K4875" i="10"/>
  <c r="K4876" i="10"/>
  <c r="K4877" i="10"/>
  <c r="K4878" i="10"/>
  <c r="K4879" i="10"/>
  <c r="K4880" i="10"/>
  <c r="K4881" i="10"/>
  <c r="K4882" i="10"/>
  <c r="K4883" i="10"/>
  <c r="K4884" i="10"/>
  <c r="K4885" i="10"/>
  <c r="K4886" i="10"/>
  <c r="K4887" i="10"/>
  <c r="K4888" i="10"/>
  <c r="K4889" i="10"/>
  <c r="K4890" i="10"/>
  <c r="K4891" i="10"/>
  <c r="K4892" i="10"/>
  <c r="K4893" i="10"/>
  <c r="K4894" i="10"/>
  <c r="K4895" i="10"/>
  <c r="K4896" i="10"/>
  <c r="K4897" i="10"/>
  <c r="K4898" i="10"/>
  <c r="K4899" i="10"/>
  <c r="K4900" i="10"/>
  <c r="K4901" i="10"/>
  <c r="K4902" i="10"/>
  <c r="K4903" i="10"/>
  <c r="K4904" i="10"/>
  <c r="K4905" i="10"/>
  <c r="K4906" i="10"/>
  <c r="K4907" i="10"/>
  <c r="K4908" i="10"/>
  <c r="K4909" i="10"/>
  <c r="K4910" i="10"/>
  <c r="K4911" i="10"/>
  <c r="K4912" i="10"/>
  <c r="K4913" i="10"/>
  <c r="K4914" i="10"/>
  <c r="K4915" i="10"/>
  <c r="K4916" i="10"/>
  <c r="K4917" i="10"/>
  <c r="K4918" i="10"/>
  <c r="K4919" i="10"/>
  <c r="K4920" i="10"/>
  <c r="K4921" i="10"/>
  <c r="K4922" i="10"/>
  <c r="K4923" i="10"/>
  <c r="K4924" i="10"/>
  <c r="K4925" i="10"/>
  <c r="K4926" i="10"/>
  <c r="K4927" i="10"/>
  <c r="K4928" i="10"/>
  <c r="K4929" i="10"/>
  <c r="K4930" i="10"/>
  <c r="K4931" i="10"/>
  <c r="K4932" i="10"/>
  <c r="K4933" i="10"/>
  <c r="K4934" i="10"/>
  <c r="K4935" i="10"/>
  <c r="K4936" i="10"/>
  <c r="K4937" i="10"/>
  <c r="K4938" i="10"/>
  <c r="K4939" i="10"/>
  <c r="K4940" i="10"/>
  <c r="K4941" i="10"/>
  <c r="K4942" i="10"/>
  <c r="K4943" i="10"/>
  <c r="K4944" i="10"/>
  <c r="K4945" i="10"/>
  <c r="K4946" i="10"/>
  <c r="K4947" i="10"/>
  <c r="K4948" i="10"/>
  <c r="K4949" i="10"/>
  <c r="K4950" i="10"/>
  <c r="K4951" i="10"/>
  <c r="K4952" i="10"/>
  <c r="K4953" i="10"/>
  <c r="K4954" i="10"/>
  <c r="K4955" i="10"/>
  <c r="K4956" i="10"/>
  <c r="K4957" i="10"/>
  <c r="K4958" i="10"/>
  <c r="K4959" i="10"/>
  <c r="K4960" i="10"/>
  <c r="K4961" i="10"/>
  <c r="K4962" i="10"/>
  <c r="K4963" i="10"/>
  <c r="K4964" i="10"/>
  <c r="K4965" i="10"/>
  <c r="K4966" i="10"/>
  <c r="K4967" i="10"/>
  <c r="K4968" i="10"/>
  <c r="K4969" i="10"/>
  <c r="K4970" i="10"/>
  <c r="K4971" i="10"/>
  <c r="K4972" i="10"/>
  <c r="K4973" i="10"/>
  <c r="K4974" i="10"/>
  <c r="K4975" i="10"/>
  <c r="K4976" i="10"/>
  <c r="K4977" i="10"/>
  <c r="K4978" i="10"/>
  <c r="K4979" i="10"/>
  <c r="K4980" i="10"/>
  <c r="K4981" i="10"/>
  <c r="K4982" i="10"/>
  <c r="K4983" i="10"/>
  <c r="K4984" i="10"/>
  <c r="K4985" i="10"/>
  <c r="K4986" i="10"/>
  <c r="K4987" i="10"/>
  <c r="K4988" i="10"/>
  <c r="K4989" i="10"/>
  <c r="K4990" i="10"/>
  <c r="K4991" i="10"/>
  <c r="K4992" i="10"/>
  <c r="K4993" i="10"/>
  <c r="K4994" i="10"/>
  <c r="K4995" i="10"/>
  <c r="K4996" i="10"/>
  <c r="K4997" i="10"/>
  <c r="K4998" i="10"/>
  <c r="K4999" i="10"/>
  <c r="K5000" i="10"/>
  <c r="K5001" i="10"/>
  <c r="K5002" i="10"/>
  <c r="K5003" i="10"/>
  <c r="K5004" i="10"/>
  <c r="K5005" i="10"/>
  <c r="K5006" i="10"/>
  <c r="K5007" i="10"/>
  <c r="K5008" i="10"/>
  <c r="K5009" i="10"/>
  <c r="K5010" i="10"/>
  <c r="K5011" i="10"/>
  <c r="K5012" i="10"/>
  <c r="K5013" i="10"/>
  <c r="K5014" i="10"/>
  <c r="K5015" i="10"/>
  <c r="K5016" i="10"/>
  <c r="K5017" i="10"/>
  <c r="K5018" i="10"/>
  <c r="K5019" i="10"/>
  <c r="K5020" i="10"/>
  <c r="K5021" i="10"/>
  <c r="K5022" i="10"/>
  <c r="K5023" i="10"/>
  <c r="K5024" i="10"/>
  <c r="K5025" i="10"/>
  <c r="K5026" i="10"/>
  <c r="K5027" i="10"/>
  <c r="K5028" i="10"/>
  <c r="K5029" i="10"/>
  <c r="K5030" i="10"/>
  <c r="K5031" i="10"/>
  <c r="K5032" i="10"/>
  <c r="K5033" i="10"/>
  <c r="K5034" i="10"/>
  <c r="K5035" i="10"/>
  <c r="K5036" i="10"/>
  <c r="K5037" i="10"/>
  <c r="K5038" i="10"/>
  <c r="K5039" i="10"/>
  <c r="K5040" i="10"/>
  <c r="K5041" i="10"/>
  <c r="K5042" i="10"/>
  <c r="K5043" i="10"/>
  <c r="K5044" i="10"/>
  <c r="K5045" i="10"/>
  <c r="K5046" i="10"/>
  <c r="K5047" i="10"/>
  <c r="K5048" i="10"/>
  <c r="K5049" i="10"/>
  <c r="K5050" i="10"/>
  <c r="K5051" i="10"/>
  <c r="K5052" i="10"/>
  <c r="K5053" i="10"/>
  <c r="K5054" i="10"/>
  <c r="K5055" i="10"/>
  <c r="K5056" i="10"/>
  <c r="K5057" i="10"/>
  <c r="K5058" i="10"/>
  <c r="K5059" i="10"/>
  <c r="K5060" i="10"/>
  <c r="K5061" i="10"/>
  <c r="K5062" i="10"/>
  <c r="K5063" i="10"/>
  <c r="K5064" i="10"/>
  <c r="K5065" i="10"/>
  <c r="K5066" i="10"/>
  <c r="K5067" i="10"/>
  <c r="K5068" i="10"/>
  <c r="K5069" i="10"/>
  <c r="K5070" i="10"/>
  <c r="K5071" i="10"/>
  <c r="K5072" i="10"/>
  <c r="K5073" i="10"/>
  <c r="K5074" i="10"/>
  <c r="K5075" i="10"/>
  <c r="K5076" i="10"/>
  <c r="K5077" i="10"/>
  <c r="K5078" i="10"/>
  <c r="K5079" i="10"/>
  <c r="K5080" i="10"/>
  <c r="K5081" i="10"/>
  <c r="K5082" i="10"/>
  <c r="K5083" i="10"/>
  <c r="K5084" i="10"/>
  <c r="K5085" i="10"/>
  <c r="K5086" i="10"/>
  <c r="K5087" i="10"/>
  <c r="K5088" i="10"/>
  <c r="K5089" i="10"/>
  <c r="K5090" i="10"/>
  <c r="K5091" i="10"/>
  <c r="K5092" i="10"/>
  <c r="K5093" i="10"/>
  <c r="K5094" i="10"/>
  <c r="K5095" i="10"/>
  <c r="K5096" i="10"/>
  <c r="K5097" i="10"/>
  <c r="K5098" i="10"/>
  <c r="K5099" i="10"/>
  <c r="K5100" i="10"/>
  <c r="K5101" i="10"/>
  <c r="K5102" i="10"/>
  <c r="K5103" i="10"/>
  <c r="K5104" i="10"/>
  <c r="K5105" i="10"/>
  <c r="K5106" i="10"/>
  <c r="K5107" i="10"/>
  <c r="K5108" i="10"/>
  <c r="K5109" i="10"/>
  <c r="K5110" i="10"/>
  <c r="K5111" i="10"/>
  <c r="K5112" i="10"/>
  <c r="K5113" i="10"/>
  <c r="K5114" i="10"/>
  <c r="K5115" i="10"/>
  <c r="K5116" i="10"/>
  <c r="K5117" i="10"/>
  <c r="K5118" i="10"/>
  <c r="K5119" i="10"/>
  <c r="K5120" i="10"/>
  <c r="K5121" i="10"/>
  <c r="K5122" i="10"/>
  <c r="K5123" i="10"/>
  <c r="K5124" i="10"/>
  <c r="K5125" i="10"/>
  <c r="K5126" i="10"/>
  <c r="K5127" i="10"/>
  <c r="K5128" i="10"/>
  <c r="K5129" i="10"/>
  <c r="K5130" i="10"/>
  <c r="K5131" i="10"/>
  <c r="K5132" i="10"/>
  <c r="K5133" i="10"/>
  <c r="K5134" i="10"/>
  <c r="K5135" i="10"/>
  <c r="K5136" i="10"/>
  <c r="K5137" i="10"/>
  <c r="K5138" i="10"/>
  <c r="K5139" i="10"/>
  <c r="K5140" i="10"/>
  <c r="K5141" i="10"/>
  <c r="K5142" i="10"/>
  <c r="K5143" i="10"/>
  <c r="K5144" i="10"/>
  <c r="K5145" i="10"/>
  <c r="K5146" i="10"/>
  <c r="K5147" i="10"/>
  <c r="K5148" i="10"/>
  <c r="K5149" i="10"/>
  <c r="K5150" i="10"/>
  <c r="K5151" i="10"/>
  <c r="K5152" i="10"/>
  <c r="K5153" i="10"/>
  <c r="K5154" i="10"/>
  <c r="K5155" i="10"/>
  <c r="K5156" i="10"/>
  <c r="K5157" i="10"/>
  <c r="K5158" i="10"/>
  <c r="K5159" i="10"/>
  <c r="K5160" i="10"/>
  <c r="K5161" i="10"/>
  <c r="K5162" i="10"/>
  <c r="K5163" i="10"/>
  <c r="K5164" i="10"/>
  <c r="K5165" i="10"/>
  <c r="K5166" i="10"/>
  <c r="K5167" i="10"/>
  <c r="K5168" i="10"/>
  <c r="K5169" i="10"/>
  <c r="K5170" i="10"/>
  <c r="K5171" i="10"/>
  <c r="K5172" i="10"/>
  <c r="K5173" i="10"/>
  <c r="K5174" i="10"/>
  <c r="K5175" i="10"/>
  <c r="K5176" i="10"/>
  <c r="K5177" i="10"/>
  <c r="K5178" i="10"/>
  <c r="K5179" i="10"/>
  <c r="K5180" i="10"/>
  <c r="K5181" i="10"/>
  <c r="K5182" i="10"/>
  <c r="K5183" i="10"/>
  <c r="K5184" i="10"/>
  <c r="K5185" i="10"/>
  <c r="K5186" i="10"/>
  <c r="K5187" i="10"/>
  <c r="K5188" i="10"/>
  <c r="K5189" i="10"/>
  <c r="K5190" i="10"/>
  <c r="K5191" i="10"/>
  <c r="K5192" i="10"/>
  <c r="K5193" i="10"/>
  <c r="K5194" i="10"/>
  <c r="K5195" i="10"/>
  <c r="K5196" i="10"/>
  <c r="K5197" i="10"/>
  <c r="K5198" i="10"/>
  <c r="K5199" i="10"/>
  <c r="K5200" i="10"/>
  <c r="K5201" i="10"/>
  <c r="K5202" i="10"/>
  <c r="K5203" i="10"/>
  <c r="K5204" i="10"/>
  <c r="K5205" i="10"/>
  <c r="K5206" i="10"/>
  <c r="K5207" i="10"/>
  <c r="K5208" i="10"/>
  <c r="K5209" i="10"/>
  <c r="K5210" i="10"/>
  <c r="K5211" i="10"/>
  <c r="K5212" i="10"/>
  <c r="K5213" i="10"/>
  <c r="K5214" i="10"/>
  <c r="K5215" i="10"/>
  <c r="K5216" i="10"/>
  <c r="K5217" i="10"/>
  <c r="K5218" i="10"/>
  <c r="K5219" i="10"/>
  <c r="K5220" i="10"/>
  <c r="K5221" i="10"/>
  <c r="K5222" i="10"/>
  <c r="K5223" i="10"/>
  <c r="K5224" i="10"/>
  <c r="K5225" i="10"/>
  <c r="K5226" i="10"/>
  <c r="K5227" i="10"/>
  <c r="K5228" i="10"/>
  <c r="K5229" i="10"/>
  <c r="K5230" i="10"/>
  <c r="K5231" i="10"/>
  <c r="K5232" i="10"/>
  <c r="K5233" i="10"/>
  <c r="K5234" i="10"/>
  <c r="K5235" i="10"/>
  <c r="K5236" i="10"/>
  <c r="K5237" i="10"/>
  <c r="K5238" i="10"/>
  <c r="K5239" i="10"/>
  <c r="K5240" i="10"/>
  <c r="K5241" i="10"/>
  <c r="K5242" i="10"/>
  <c r="K5243" i="10"/>
  <c r="K5244" i="10"/>
  <c r="K5245" i="10"/>
  <c r="K5246" i="10"/>
  <c r="K5247" i="10"/>
  <c r="K5248" i="10"/>
  <c r="K5249" i="10"/>
  <c r="K5250" i="10"/>
  <c r="K5251" i="10"/>
  <c r="K5252" i="10"/>
  <c r="K5253" i="10"/>
  <c r="K5254" i="10"/>
  <c r="K5255" i="10"/>
  <c r="K5256" i="10"/>
  <c r="K5257" i="10"/>
  <c r="K5258" i="10"/>
  <c r="K5259" i="10"/>
  <c r="K5260" i="10"/>
  <c r="K5261" i="10"/>
  <c r="K5262" i="10"/>
  <c r="K5263" i="10"/>
  <c r="K5264" i="10"/>
  <c r="K5265" i="10"/>
  <c r="K5266" i="10"/>
  <c r="K5267" i="10"/>
  <c r="K5268" i="10"/>
  <c r="K5269" i="10"/>
  <c r="K5270" i="10"/>
  <c r="K5271" i="10"/>
  <c r="K5272" i="10"/>
  <c r="K5273" i="10"/>
  <c r="K5274" i="10"/>
  <c r="K5275" i="10"/>
  <c r="K5276" i="10"/>
  <c r="K5277" i="10"/>
  <c r="K5278" i="10"/>
  <c r="K5279" i="10"/>
  <c r="K5280" i="10"/>
  <c r="K5281" i="10"/>
  <c r="K5282" i="10"/>
  <c r="K5283" i="10"/>
  <c r="K5284" i="10"/>
  <c r="K5285" i="10"/>
  <c r="K5286" i="10"/>
  <c r="K5287" i="10"/>
  <c r="K5288" i="10"/>
  <c r="K5289" i="10"/>
  <c r="K5290" i="10"/>
  <c r="K5291" i="10"/>
  <c r="K5292" i="10"/>
  <c r="K5293" i="10"/>
  <c r="K5294" i="10"/>
  <c r="K5295" i="10"/>
  <c r="K5296" i="10"/>
  <c r="K5297" i="10"/>
  <c r="K5298" i="10"/>
  <c r="K5299" i="10"/>
  <c r="K5300" i="10"/>
  <c r="K5301" i="10"/>
  <c r="K5302" i="10"/>
  <c r="K5303" i="10"/>
  <c r="K5304" i="10"/>
  <c r="K5305" i="10"/>
  <c r="K5306" i="10"/>
  <c r="K5307" i="10"/>
  <c r="K5308" i="10"/>
  <c r="K5309" i="10"/>
  <c r="K5310" i="10"/>
  <c r="K5311" i="10"/>
  <c r="K5312" i="10"/>
  <c r="K5313" i="10"/>
  <c r="K5314" i="10"/>
  <c r="K5315" i="10"/>
  <c r="K5316" i="10"/>
  <c r="K5317" i="10"/>
  <c r="K5318" i="10"/>
  <c r="K5319" i="10"/>
  <c r="K5320" i="10"/>
  <c r="K5321" i="10"/>
  <c r="K5322" i="10"/>
  <c r="K5323" i="10"/>
  <c r="K5324" i="10"/>
  <c r="K5325" i="10"/>
  <c r="K5326" i="10"/>
  <c r="K5327" i="10"/>
  <c r="K5328" i="10"/>
  <c r="K5329" i="10"/>
  <c r="K5330" i="10"/>
  <c r="K5331" i="10"/>
  <c r="K5332" i="10"/>
  <c r="K5333" i="10"/>
  <c r="K5334" i="10"/>
  <c r="K5335" i="10"/>
  <c r="K5336" i="10"/>
  <c r="K5337" i="10"/>
  <c r="K5338" i="10"/>
  <c r="K5339" i="10"/>
  <c r="K5340" i="10"/>
  <c r="K5341" i="10"/>
  <c r="K5342" i="10"/>
  <c r="K5343" i="10"/>
  <c r="K5344" i="10"/>
  <c r="K5345" i="10"/>
  <c r="K5346" i="10"/>
  <c r="K5347" i="10"/>
  <c r="K5348" i="10"/>
  <c r="K5349" i="10"/>
  <c r="K5350" i="10"/>
  <c r="K5351" i="10"/>
  <c r="K5352" i="10"/>
  <c r="K5353" i="10"/>
  <c r="K5354" i="10"/>
  <c r="K5355" i="10"/>
  <c r="K5356" i="10"/>
  <c r="K5357" i="10"/>
  <c r="K5358" i="10"/>
  <c r="K5359" i="10"/>
  <c r="K5360" i="10"/>
  <c r="K5361" i="10"/>
  <c r="K5362" i="10"/>
  <c r="K5363" i="10"/>
  <c r="K5364" i="10"/>
  <c r="K5365" i="10"/>
  <c r="K5366" i="10"/>
  <c r="K5367" i="10"/>
  <c r="K5368" i="10"/>
  <c r="K5369" i="10"/>
  <c r="K5370" i="10"/>
  <c r="K5371" i="10"/>
  <c r="K5372" i="10"/>
  <c r="K5373" i="10"/>
  <c r="K5374" i="10"/>
  <c r="K5375" i="10"/>
  <c r="K5376" i="10"/>
  <c r="K5377" i="10"/>
  <c r="K5378" i="10"/>
  <c r="K5379" i="10"/>
  <c r="K5380" i="10"/>
  <c r="K5381" i="10"/>
  <c r="K5382" i="10"/>
  <c r="K5383" i="10"/>
  <c r="K5384" i="10"/>
  <c r="K5385" i="10"/>
  <c r="K5386" i="10"/>
  <c r="K5387" i="10"/>
  <c r="K5388" i="10"/>
  <c r="K5389" i="10"/>
  <c r="K5390" i="10"/>
  <c r="K5391" i="10"/>
  <c r="K5392" i="10"/>
  <c r="K5393" i="10"/>
  <c r="K5394" i="10"/>
  <c r="K5395" i="10"/>
  <c r="K5396" i="10"/>
  <c r="K5397" i="10"/>
  <c r="K5398" i="10"/>
  <c r="K5399" i="10"/>
  <c r="K5400" i="10"/>
  <c r="K5401" i="10"/>
  <c r="K5402" i="10"/>
  <c r="K5403" i="10"/>
  <c r="K5404" i="10"/>
  <c r="K5405" i="10"/>
  <c r="K5406" i="10"/>
  <c r="K5407" i="10"/>
  <c r="K5408" i="10"/>
  <c r="K5409" i="10"/>
  <c r="K5410" i="10"/>
  <c r="K5411" i="10"/>
  <c r="K5412" i="10"/>
  <c r="K5413" i="10"/>
  <c r="K5414" i="10"/>
  <c r="K5415" i="10"/>
  <c r="K5416" i="10"/>
  <c r="K5417" i="10"/>
  <c r="K5418" i="10"/>
  <c r="K5419" i="10"/>
  <c r="K5420" i="10"/>
  <c r="K5421" i="10"/>
  <c r="K5422" i="10"/>
  <c r="K5423" i="10"/>
  <c r="K5424" i="10"/>
  <c r="K5425" i="10"/>
  <c r="K5426" i="10"/>
  <c r="K5427" i="10"/>
  <c r="K5428" i="10"/>
  <c r="K5429" i="10"/>
  <c r="K5430" i="10"/>
  <c r="K5431" i="10"/>
  <c r="K5432" i="10"/>
  <c r="K5433" i="10"/>
  <c r="K5434" i="10"/>
  <c r="K5435" i="10"/>
  <c r="K5436" i="10"/>
  <c r="K5437" i="10"/>
  <c r="K5438" i="10"/>
  <c r="K5439" i="10"/>
  <c r="K5440" i="10"/>
  <c r="K5441" i="10"/>
  <c r="K5442" i="10"/>
  <c r="K5443" i="10"/>
  <c r="K5444" i="10"/>
  <c r="K5445" i="10"/>
  <c r="K5446" i="10"/>
  <c r="K5447" i="10"/>
  <c r="K5448" i="10"/>
  <c r="K5449" i="10"/>
  <c r="K5450" i="10"/>
  <c r="K5451" i="10"/>
  <c r="K5452" i="10"/>
  <c r="K5453" i="10"/>
  <c r="K5454" i="10"/>
  <c r="K5455" i="10"/>
  <c r="K5456" i="10"/>
  <c r="K5457" i="10"/>
  <c r="K5458" i="10"/>
  <c r="K5459" i="10"/>
  <c r="K5460" i="10"/>
  <c r="K5461" i="10"/>
  <c r="K5462" i="10"/>
  <c r="K5463" i="10"/>
  <c r="K5464" i="10"/>
  <c r="K5465" i="10"/>
  <c r="K5466" i="10"/>
  <c r="K5467" i="10"/>
  <c r="K5468" i="10"/>
  <c r="K5469" i="10"/>
  <c r="K5470" i="10"/>
  <c r="K5471" i="10"/>
  <c r="K5472" i="10"/>
  <c r="K5473" i="10"/>
  <c r="K5474" i="10"/>
  <c r="K5475" i="10"/>
  <c r="K5476" i="10"/>
  <c r="K5477" i="10"/>
  <c r="K5478" i="10"/>
  <c r="K5479" i="10"/>
  <c r="K5480" i="10"/>
  <c r="K5481" i="10"/>
  <c r="K5482" i="10"/>
  <c r="K5483" i="10"/>
  <c r="K5484" i="10"/>
  <c r="K5485" i="10"/>
  <c r="K5486" i="10"/>
  <c r="K5487" i="10"/>
  <c r="K5488" i="10"/>
  <c r="K5489" i="10"/>
  <c r="K5490" i="10"/>
  <c r="K5491" i="10"/>
  <c r="K5492" i="10"/>
  <c r="K5493" i="10"/>
  <c r="K5494" i="10"/>
  <c r="K5495" i="10"/>
  <c r="K5496" i="10"/>
  <c r="K5497" i="10"/>
  <c r="K5498" i="10"/>
  <c r="K5499" i="10"/>
  <c r="K5500" i="10"/>
  <c r="K5501" i="10"/>
  <c r="K5502" i="10"/>
  <c r="K5503" i="10"/>
  <c r="K5504" i="10"/>
  <c r="K5505" i="10"/>
  <c r="K5506" i="10"/>
  <c r="K5507" i="10"/>
  <c r="K5508" i="10"/>
  <c r="K5509" i="10"/>
  <c r="K5510" i="10"/>
  <c r="K5511" i="10"/>
  <c r="K5512" i="10"/>
  <c r="K5513" i="10"/>
  <c r="K5514" i="10"/>
  <c r="K5515" i="10"/>
  <c r="K5516" i="10"/>
  <c r="K5517" i="10"/>
  <c r="K5518" i="10"/>
  <c r="K5519" i="10"/>
  <c r="K5520" i="10"/>
  <c r="K5521" i="10"/>
  <c r="K5522" i="10"/>
  <c r="K5523" i="10"/>
  <c r="K5524" i="10"/>
  <c r="K5525" i="10"/>
  <c r="K5526" i="10"/>
  <c r="K5527" i="10"/>
  <c r="K5528" i="10"/>
  <c r="K5529" i="10"/>
  <c r="K5530" i="10"/>
  <c r="K5531" i="10"/>
  <c r="K5532" i="10"/>
  <c r="K5533" i="10"/>
  <c r="K5534" i="10"/>
  <c r="K5535" i="10"/>
  <c r="K5536" i="10"/>
  <c r="K5537" i="10"/>
  <c r="K5538" i="10"/>
  <c r="K5539" i="10"/>
  <c r="K5540" i="10"/>
  <c r="K5541" i="10"/>
  <c r="K5542" i="10"/>
  <c r="K5543" i="10"/>
  <c r="K5544" i="10"/>
  <c r="K5545" i="10"/>
  <c r="K5546" i="10"/>
  <c r="K5547" i="10"/>
  <c r="K5548" i="10"/>
  <c r="K5549" i="10"/>
  <c r="K5550" i="10"/>
  <c r="K5551" i="10"/>
  <c r="K5552" i="10"/>
  <c r="K5553" i="10"/>
  <c r="K5554" i="10"/>
  <c r="K5555" i="10"/>
  <c r="K5556" i="10"/>
  <c r="K5557" i="10"/>
  <c r="K5558" i="10"/>
  <c r="K5559" i="10"/>
  <c r="K5560" i="10"/>
  <c r="K5561" i="10"/>
  <c r="K5562" i="10"/>
  <c r="K5563" i="10"/>
  <c r="K5564" i="10"/>
  <c r="K5565" i="10"/>
  <c r="K5566" i="10"/>
  <c r="K5567" i="10"/>
  <c r="K5568" i="10"/>
  <c r="K5569" i="10"/>
  <c r="K5570" i="10"/>
  <c r="K5571" i="10"/>
  <c r="K5572" i="10"/>
  <c r="K5573" i="10"/>
  <c r="K5574" i="10"/>
  <c r="K5575" i="10"/>
  <c r="K5576" i="10"/>
  <c r="K5577" i="10"/>
  <c r="K5578" i="10"/>
  <c r="K5579" i="10"/>
  <c r="K5580" i="10"/>
  <c r="K5581" i="10"/>
  <c r="K5582" i="10"/>
  <c r="K5583" i="10"/>
  <c r="K5584" i="10"/>
  <c r="K5585" i="10"/>
  <c r="K5586" i="10"/>
  <c r="K5587" i="10"/>
  <c r="K5588" i="10"/>
  <c r="K5589" i="10"/>
  <c r="K5590" i="10"/>
  <c r="K5591" i="10"/>
  <c r="K5592" i="10"/>
  <c r="K5593" i="10"/>
  <c r="K5594" i="10"/>
  <c r="K5595" i="10"/>
  <c r="K5596" i="10"/>
  <c r="K5597" i="10"/>
  <c r="K5598" i="10"/>
  <c r="K5599" i="10"/>
  <c r="K5600" i="10"/>
  <c r="K5601" i="10"/>
  <c r="K5602" i="10"/>
  <c r="K5603" i="10"/>
  <c r="K5604" i="10"/>
  <c r="K5605" i="10"/>
  <c r="K5606" i="10"/>
  <c r="K5607" i="10"/>
  <c r="K5608" i="10"/>
  <c r="K5609" i="10"/>
  <c r="K5610" i="10"/>
  <c r="K5611" i="10"/>
  <c r="K5612" i="10"/>
  <c r="K5613" i="10"/>
  <c r="K5614" i="10"/>
  <c r="K5615" i="10"/>
  <c r="K5616" i="10"/>
  <c r="K5617" i="10"/>
  <c r="K5618" i="10"/>
  <c r="K5619" i="10"/>
  <c r="K5620" i="10"/>
  <c r="K5621" i="10"/>
  <c r="K5622" i="10"/>
  <c r="K5623" i="10"/>
  <c r="K5624" i="10"/>
  <c r="K5625" i="10"/>
  <c r="K5626" i="10"/>
  <c r="K5627" i="10"/>
  <c r="K5628" i="10"/>
  <c r="K5629" i="10"/>
  <c r="K5630" i="10"/>
  <c r="K5631" i="10"/>
  <c r="K5632" i="10"/>
  <c r="K5633" i="10"/>
  <c r="K5634" i="10"/>
  <c r="K5635" i="10"/>
  <c r="K5636" i="10"/>
  <c r="K5637" i="10"/>
  <c r="K5638" i="10"/>
  <c r="K5639" i="10"/>
  <c r="K5640" i="10"/>
  <c r="K5641" i="10"/>
  <c r="K5642" i="10"/>
  <c r="K5643" i="10"/>
  <c r="K5644" i="10"/>
  <c r="K5645" i="10"/>
  <c r="K5646" i="10"/>
  <c r="K5647" i="10"/>
  <c r="K5648" i="10"/>
  <c r="K5649" i="10"/>
  <c r="K5650" i="10"/>
  <c r="K5651" i="10"/>
  <c r="K5652" i="10"/>
  <c r="K5653" i="10"/>
  <c r="K5654" i="10"/>
  <c r="K5655" i="10"/>
  <c r="K5656" i="10"/>
  <c r="K5657" i="10"/>
  <c r="K5658" i="10"/>
  <c r="K5659" i="10"/>
  <c r="K5660" i="10"/>
  <c r="K5661" i="10"/>
  <c r="K5662" i="10"/>
  <c r="K5663" i="10"/>
  <c r="K5664" i="10"/>
  <c r="K5665" i="10"/>
  <c r="K5666" i="10"/>
  <c r="K5667" i="10"/>
  <c r="K5668" i="10"/>
  <c r="K5669" i="10"/>
  <c r="K5670" i="10"/>
  <c r="K5671" i="10"/>
  <c r="K5672" i="10"/>
  <c r="K5673" i="10"/>
  <c r="K5674" i="10"/>
  <c r="K5675" i="10"/>
  <c r="K5676" i="10"/>
  <c r="K5677" i="10"/>
  <c r="K5678" i="10"/>
  <c r="K5679" i="10"/>
  <c r="K5680" i="10"/>
  <c r="K5681" i="10"/>
  <c r="K5682" i="10"/>
  <c r="K5683" i="10"/>
  <c r="K5684" i="10"/>
  <c r="K5685" i="10"/>
  <c r="K5686" i="10"/>
  <c r="K5687" i="10"/>
  <c r="K5688" i="10"/>
  <c r="K5689" i="10"/>
  <c r="K5690" i="10"/>
  <c r="K5691" i="10"/>
  <c r="K5692" i="10"/>
  <c r="K5693" i="10"/>
  <c r="K5694" i="10"/>
  <c r="K5695" i="10"/>
  <c r="K5696" i="10"/>
  <c r="K5697" i="10"/>
  <c r="K5698" i="10"/>
  <c r="K5699" i="10"/>
  <c r="K5700" i="10"/>
  <c r="K5701" i="10"/>
  <c r="K5702" i="10"/>
  <c r="K5703" i="10"/>
  <c r="K5704" i="10"/>
  <c r="K5705" i="10"/>
  <c r="K5706" i="10"/>
  <c r="K5707" i="10"/>
  <c r="K5708" i="10"/>
  <c r="K5709" i="10"/>
  <c r="K5710" i="10"/>
  <c r="K5711" i="10"/>
  <c r="K5712" i="10"/>
  <c r="K5713" i="10"/>
  <c r="K5714" i="10"/>
  <c r="K5715" i="10"/>
  <c r="K5716" i="10"/>
  <c r="K5717" i="10"/>
  <c r="K5718" i="10"/>
  <c r="K5719" i="10"/>
  <c r="K5720" i="10"/>
  <c r="K5721" i="10"/>
  <c r="K5722" i="10"/>
  <c r="K5723" i="10"/>
  <c r="K5724" i="10"/>
  <c r="K5725" i="10"/>
  <c r="K5726" i="10"/>
  <c r="K5727" i="10"/>
  <c r="K5728" i="10"/>
  <c r="K5729" i="10"/>
  <c r="K5730" i="10"/>
  <c r="K5731" i="10"/>
  <c r="K5732" i="10"/>
  <c r="K5733" i="10"/>
  <c r="K5734" i="10"/>
  <c r="K5735" i="10"/>
  <c r="K5736" i="10"/>
  <c r="K5737" i="10"/>
  <c r="K5738" i="10"/>
  <c r="K5739" i="10"/>
  <c r="K5740" i="10"/>
  <c r="K5741" i="10"/>
  <c r="K5742" i="10"/>
  <c r="K5743" i="10"/>
  <c r="K5744" i="10"/>
  <c r="K5745" i="10"/>
  <c r="K5746" i="10"/>
  <c r="K5747" i="10"/>
  <c r="K5748" i="10"/>
  <c r="K5749" i="10"/>
  <c r="K5750" i="10"/>
  <c r="K5751" i="10"/>
  <c r="K5752" i="10"/>
  <c r="K5753" i="10"/>
  <c r="K5754" i="10"/>
  <c r="K5755" i="10"/>
  <c r="K5756" i="10"/>
  <c r="K5757" i="10"/>
  <c r="K5758" i="10"/>
  <c r="K5759" i="10"/>
  <c r="K5760" i="10"/>
  <c r="K5761" i="10"/>
  <c r="K5762" i="10"/>
  <c r="K5763" i="10"/>
  <c r="K5764" i="10"/>
  <c r="K5765" i="10"/>
  <c r="K5766" i="10"/>
  <c r="K5767" i="10"/>
  <c r="K5768" i="10"/>
  <c r="K5769" i="10"/>
  <c r="K5770" i="10"/>
  <c r="K5771" i="10"/>
  <c r="K5772" i="10"/>
  <c r="K5773" i="10"/>
  <c r="K5774" i="10"/>
  <c r="K5775" i="10"/>
  <c r="K5776" i="10"/>
  <c r="K5777" i="10"/>
  <c r="K5778" i="10"/>
  <c r="K5779" i="10"/>
  <c r="K5780" i="10"/>
  <c r="K5781" i="10"/>
  <c r="K5782" i="10"/>
  <c r="K5783" i="10"/>
  <c r="K5784" i="10"/>
  <c r="K5785" i="10"/>
  <c r="K5786" i="10"/>
  <c r="K5787" i="10"/>
  <c r="K5788" i="10"/>
  <c r="K5789" i="10"/>
  <c r="K5790" i="10"/>
  <c r="K5791" i="10"/>
  <c r="K5792" i="10"/>
  <c r="K5793" i="10"/>
  <c r="K5794" i="10"/>
  <c r="K5795" i="10"/>
  <c r="K5796" i="10"/>
  <c r="K5797" i="10"/>
  <c r="K5798" i="10"/>
  <c r="K5799" i="10"/>
  <c r="K5800" i="10"/>
  <c r="K5801" i="10"/>
  <c r="K5802" i="10"/>
  <c r="K5803" i="10"/>
  <c r="K5804" i="10"/>
  <c r="K5805" i="10"/>
  <c r="K5806" i="10"/>
  <c r="K5807" i="10"/>
  <c r="K5808" i="10"/>
  <c r="K5809" i="10"/>
  <c r="K5810" i="10"/>
  <c r="K5811" i="10"/>
  <c r="K5812" i="10"/>
  <c r="K5813" i="10"/>
  <c r="K5814" i="10"/>
  <c r="K5815" i="10"/>
  <c r="K5816" i="10"/>
  <c r="K5817" i="10"/>
  <c r="K5818" i="10"/>
  <c r="K5819" i="10"/>
  <c r="K5820" i="10"/>
  <c r="K5821" i="10"/>
  <c r="K5822" i="10"/>
  <c r="K5823" i="10"/>
  <c r="K5824" i="10"/>
  <c r="K5825" i="10"/>
  <c r="K5826" i="10"/>
  <c r="K5827" i="10"/>
  <c r="K5828" i="10"/>
  <c r="K5829" i="10"/>
  <c r="K5830" i="10"/>
  <c r="K5831" i="10"/>
  <c r="K5832" i="10"/>
  <c r="K5833" i="10"/>
  <c r="K5834" i="10"/>
  <c r="K5835" i="10"/>
  <c r="K5836" i="10"/>
  <c r="K5837" i="10"/>
  <c r="K5838" i="10"/>
  <c r="K5839" i="10"/>
  <c r="K5840" i="10"/>
  <c r="K5841" i="10"/>
  <c r="K5842" i="10"/>
  <c r="K5843" i="10"/>
  <c r="K5844" i="10"/>
  <c r="K5845" i="10"/>
  <c r="K5846" i="10"/>
  <c r="K5847" i="10"/>
  <c r="K5848" i="10"/>
  <c r="K5849" i="10"/>
  <c r="K5850" i="10"/>
  <c r="K5851" i="10"/>
  <c r="K5852" i="10"/>
  <c r="K5853" i="10"/>
  <c r="K5854" i="10"/>
  <c r="K5855" i="10"/>
  <c r="K5856" i="10"/>
  <c r="K5857" i="10"/>
  <c r="K5858" i="10"/>
  <c r="K5859" i="10"/>
  <c r="K5860" i="10"/>
  <c r="K5861" i="10"/>
  <c r="K5862" i="10"/>
  <c r="K5863" i="10"/>
  <c r="K5864" i="10"/>
  <c r="K5865" i="10"/>
  <c r="K5866" i="10"/>
  <c r="K5867" i="10"/>
  <c r="K5868" i="10"/>
  <c r="K5869" i="10"/>
  <c r="K5870" i="10"/>
  <c r="K5871" i="10"/>
  <c r="K5872" i="10"/>
  <c r="K5873" i="10"/>
  <c r="K5874" i="10"/>
  <c r="K5875" i="10"/>
  <c r="K5876" i="10"/>
  <c r="K5877" i="10"/>
  <c r="K5878" i="10"/>
  <c r="K5879" i="10"/>
  <c r="K5880" i="10"/>
  <c r="K5881" i="10"/>
  <c r="K5882" i="10"/>
  <c r="K5883" i="10"/>
  <c r="K5884" i="10"/>
  <c r="K5885" i="10"/>
  <c r="K5886" i="10"/>
  <c r="K5887" i="10"/>
  <c r="K5888" i="10"/>
  <c r="K5889" i="10"/>
  <c r="K5890" i="10"/>
  <c r="K5891" i="10"/>
  <c r="K5892" i="10"/>
  <c r="K5893" i="10"/>
  <c r="K5894" i="10"/>
  <c r="K5895" i="10"/>
  <c r="K5896" i="10"/>
  <c r="K5897" i="10"/>
  <c r="K5898" i="10"/>
  <c r="K5899" i="10"/>
  <c r="K5900" i="10"/>
  <c r="K5901" i="10"/>
  <c r="K5902" i="10"/>
  <c r="K5903" i="10"/>
  <c r="K5904" i="10"/>
  <c r="K5905" i="10"/>
  <c r="K5906" i="10"/>
  <c r="K5907" i="10"/>
  <c r="K5908" i="10"/>
  <c r="K5909" i="10"/>
  <c r="K5910" i="10"/>
  <c r="K5911" i="10"/>
  <c r="K5912" i="10"/>
  <c r="K5913" i="10"/>
  <c r="K5914" i="10"/>
  <c r="K5915" i="10"/>
  <c r="K5916" i="10"/>
  <c r="K5917" i="10"/>
  <c r="K5918" i="10"/>
  <c r="K5919" i="10"/>
  <c r="K5920" i="10"/>
  <c r="K5921" i="10"/>
  <c r="K5922" i="10"/>
  <c r="K5923" i="10"/>
  <c r="K5924" i="10"/>
  <c r="K5925" i="10"/>
  <c r="K5926" i="10"/>
  <c r="K5927" i="10"/>
  <c r="K5928" i="10"/>
  <c r="K5929" i="10"/>
  <c r="K5930" i="10"/>
  <c r="K5931" i="10"/>
  <c r="K5932" i="10"/>
  <c r="K5933" i="10"/>
  <c r="K5934" i="10"/>
  <c r="K5935" i="10"/>
  <c r="K5936" i="10"/>
  <c r="K5937" i="10"/>
  <c r="K5938" i="10"/>
  <c r="K5939" i="10"/>
  <c r="K5940" i="10"/>
  <c r="K5941" i="10"/>
  <c r="K5942" i="10"/>
  <c r="K5943" i="10"/>
  <c r="K5944" i="10"/>
  <c r="K5945" i="10"/>
  <c r="K5946" i="10"/>
  <c r="K5947" i="10"/>
  <c r="K5948" i="10"/>
  <c r="K5949" i="10"/>
  <c r="K5950" i="10"/>
  <c r="K5951" i="10"/>
  <c r="K5952" i="10"/>
  <c r="K5953" i="10"/>
  <c r="K5954" i="10"/>
  <c r="K5955" i="10"/>
  <c r="K5956" i="10"/>
  <c r="K5957" i="10"/>
  <c r="K5958" i="10"/>
  <c r="K5959" i="10"/>
  <c r="K5960" i="10"/>
  <c r="K5961" i="10"/>
  <c r="K5962" i="10"/>
  <c r="K5963" i="10"/>
  <c r="K5964" i="10"/>
  <c r="K5965" i="10"/>
  <c r="K5966" i="10"/>
  <c r="K5967" i="10"/>
  <c r="K5968" i="10"/>
  <c r="K5969" i="10"/>
  <c r="K5970" i="10"/>
  <c r="K5971" i="10"/>
  <c r="K5972" i="10"/>
  <c r="K5973" i="10"/>
  <c r="K5974" i="10"/>
  <c r="K5975" i="10"/>
  <c r="K5976" i="10"/>
  <c r="K5977" i="10"/>
  <c r="K5978" i="10"/>
  <c r="K5979" i="10"/>
  <c r="K5980" i="10"/>
  <c r="K5981" i="10"/>
  <c r="K5982" i="10"/>
  <c r="K5983" i="10"/>
  <c r="K5984" i="10"/>
  <c r="K5985" i="10"/>
  <c r="K5986" i="10"/>
  <c r="K5987" i="10"/>
  <c r="K5988" i="10"/>
  <c r="K5989" i="10"/>
  <c r="K5990" i="10"/>
  <c r="K5991" i="10"/>
  <c r="K5992" i="10"/>
  <c r="K5993" i="10"/>
  <c r="K5994" i="10"/>
  <c r="K5995" i="10"/>
  <c r="K5996" i="10"/>
  <c r="K5997" i="10"/>
  <c r="K5998" i="10"/>
  <c r="K5999" i="10"/>
  <c r="K6000" i="10"/>
  <c r="K6001" i="10"/>
  <c r="K6002" i="10"/>
  <c r="K6003" i="10"/>
  <c r="K6004" i="10"/>
  <c r="K6005" i="10"/>
  <c r="K6006" i="10"/>
  <c r="K6007" i="10"/>
  <c r="K6008" i="10"/>
  <c r="K6009" i="10"/>
  <c r="K6010" i="10"/>
  <c r="K6011" i="10"/>
  <c r="K6012" i="10"/>
  <c r="K6013" i="10"/>
  <c r="K6014" i="10"/>
  <c r="K6015" i="10"/>
  <c r="K6016" i="10"/>
  <c r="K6017" i="10"/>
  <c r="K6018" i="10"/>
  <c r="K6019" i="10"/>
  <c r="K6020" i="10"/>
  <c r="K6021" i="10"/>
  <c r="K6022" i="10"/>
  <c r="K6023" i="10"/>
  <c r="K6024" i="10"/>
  <c r="K6025" i="10"/>
  <c r="K6026" i="10"/>
  <c r="K6027" i="10"/>
  <c r="K6028" i="10"/>
  <c r="K6029" i="10"/>
  <c r="K6030" i="10"/>
  <c r="K6031" i="10"/>
  <c r="K6032" i="10"/>
  <c r="K6033" i="10"/>
  <c r="K6034" i="10"/>
  <c r="K6035" i="10"/>
  <c r="K6036" i="10"/>
  <c r="K6037" i="10"/>
  <c r="K6038" i="10"/>
  <c r="K6039" i="10"/>
  <c r="K6040" i="10"/>
  <c r="K6041" i="10"/>
  <c r="K6042" i="10"/>
  <c r="K6043" i="10"/>
  <c r="K6044" i="10"/>
  <c r="K6045" i="10"/>
  <c r="K6046" i="10"/>
  <c r="K6047" i="10"/>
  <c r="K6048" i="10"/>
  <c r="K6049" i="10"/>
  <c r="K6050" i="10"/>
  <c r="K6051" i="10"/>
  <c r="K6052" i="10"/>
  <c r="K6053" i="10"/>
  <c r="K6054" i="10"/>
  <c r="K6055" i="10"/>
  <c r="K6056" i="10"/>
  <c r="K6057" i="10"/>
  <c r="K6058" i="10"/>
  <c r="K6059" i="10"/>
  <c r="K6060" i="10"/>
  <c r="K6061" i="10"/>
  <c r="K6062" i="10"/>
  <c r="K6063" i="10"/>
  <c r="K6064" i="10"/>
  <c r="K6065" i="10"/>
  <c r="K6066" i="10"/>
  <c r="K6067" i="10"/>
  <c r="K6068" i="10"/>
  <c r="K6069" i="10"/>
  <c r="K6070" i="10"/>
  <c r="K6071" i="10"/>
  <c r="K6072" i="10"/>
  <c r="K6073" i="10"/>
  <c r="K6074" i="10"/>
  <c r="K6075" i="10"/>
  <c r="K6076" i="10"/>
  <c r="K6077" i="10"/>
  <c r="K6078" i="10"/>
  <c r="K6079" i="10"/>
  <c r="K6080" i="10"/>
  <c r="K6081" i="10"/>
  <c r="K6082" i="10"/>
  <c r="K6083" i="10"/>
  <c r="K6084" i="10"/>
  <c r="K6085" i="10"/>
  <c r="K6086" i="10"/>
  <c r="K6087" i="10"/>
  <c r="K6088" i="10"/>
  <c r="K6089" i="10"/>
  <c r="K6090" i="10"/>
  <c r="K6091" i="10"/>
  <c r="K6092" i="10"/>
  <c r="K6093" i="10"/>
  <c r="K6094" i="10"/>
  <c r="K6095" i="10"/>
  <c r="K6096" i="10"/>
  <c r="K6097" i="10"/>
  <c r="K6098" i="10"/>
  <c r="K6099" i="10"/>
  <c r="K6100" i="10"/>
  <c r="K6101" i="10"/>
  <c r="K6102" i="10"/>
  <c r="K6103" i="10"/>
  <c r="K6104" i="10"/>
  <c r="K6105" i="10"/>
  <c r="K6106" i="10"/>
  <c r="K6107" i="10"/>
  <c r="K6108" i="10"/>
  <c r="K6109" i="10"/>
  <c r="K6110" i="10"/>
  <c r="K6111" i="10"/>
  <c r="K6112" i="10"/>
  <c r="K6113" i="10"/>
  <c r="K6114" i="10"/>
  <c r="K6115" i="10"/>
  <c r="K6116" i="10"/>
  <c r="K6117" i="10"/>
  <c r="K6118" i="10"/>
  <c r="K6119" i="10"/>
  <c r="K6120" i="10"/>
  <c r="K6121" i="10"/>
  <c r="K6122" i="10"/>
  <c r="K6123" i="10"/>
  <c r="K6124" i="10"/>
  <c r="K6125" i="10"/>
  <c r="K6126" i="10"/>
  <c r="K6127" i="10"/>
  <c r="K6128" i="10"/>
  <c r="K6129" i="10"/>
  <c r="K6130" i="10"/>
  <c r="K6131" i="10"/>
  <c r="K6132" i="10"/>
  <c r="K6133" i="10"/>
  <c r="K6134" i="10"/>
  <c r="K6135" i="10"/>
  <c r="K6136" i="10"/>
  <c r="K6137" i="10"/>
  <c r="K6138" i="10"/>
  <c r="K6139" i="10"/>
  <c r="K6140" i="10"/>
  <c r="K6141" i="10"/>
  <c r="K6142" i="10"/>
  <c r="K6143" i="10"/>
  <c r="K6144" i="10"/>
  <c r="K6145" i="10"/>
  <c r="K6146" i="10"/>
  <c r="K6147" i="10"/>
  <c r="K6148" i="10"/>
  <c r="K6149" i="10"/>
  <c r="K6150" i="10"/>
  <c r="K6151" i="10"/>
  <c r="K6152" i="10"/>
  <c r="K6153" i="10"/>
  <c r="K6154" i="10"/>
  <c r="K6155" i="10"/>
  <c r="K6156" i="10"/>
  <c r="K6157" i="10"/>
  <c r="K6158" i="10"/>
  <c r="K6159" i="10"/>
  <c r="K6160" i="10"/>
  <c r="K6161" i="10"/>
  <c r="K6162" i="10"/>
  <c r="K6163" i="10"/>
  <c r="K6164" i="10"/>
  <c r="K6165" i="10"/>
  <c r="K6166" i="10"/>
  <c r="K6167" i="10"/>
  <c r="K6168" i="10"/>
  <c r="K6169" i="10"/>
  <c r="K6170" i="10"/>
  <c r="K6171" i="10"/>
  <c r="K6172" i="10"/>
  <c r="K6173" i="10"/>
  <c r="K6174" i="10"/>
  <c r="K6175" i="10"/>
  <c r="K6176" i="10"/>
  <c r="K6177" i="10"/>
  <c r="K6178" i="10"/>
  <c r="K6179" i="10"/>
  <c r="K6180" i="10"/>
  <c r="K6181" i="10"/>
  <c r="K6182" i="10"/>
  <c r="K6183" i="10"/>
  <c r="K6184" i="10"/>
  <c r="K6185" i="10"/>
  <c r="K6186" i="10"/>
  <c r="K6187" i="10"/>
  <c r="K6188" i="10"/>
  <c r="K6189" i="10"/>
  <c r="K6190" i="10"/>
  <c r="K6191" i="10"/>
  <c r="K6192" i="10"/>
  <c r="K6193" i="10"/>
  <c r="K6194" i="10"/>
  <c r="K6195" i="10"/>
  <c r="K6196" i="10"/>
  <c r="K6197" i="10"/>
  <c r="K6198" i="10"/>
  <c r="K6199" i="10"/>
  <c r="K6200" i="10"/>
  <c r="K6201" i="10"/>
  <c r="K6202" i="10"/>
  <c r="K6203" i="10"/>
  <c r="K6204" i="10"/>
  <c r="K6205" i="10"/>
  <c r="K6206" i="10"/>
  <c r="K6207" i="10"/>
  <c r="K6208" i="10"/>
  <c r="K6209" i="10"/>
  <c r="K6210" i="10"/>
  <c r="K6211" i="10"/>
  <c r="K6212" i="10"/>
  <c r="K6213" i="10"/>
  <c r="K6214" i="10"/>
  <c r="K6215" i="10"/>
  <c r="K6216" i="10"/>
  <c r="K6217" i="10"/>
  <c r="K6218" i="10"/>
  <c r="K6219" i="10"/>
  <c r="K6220" i="10"/>
  <c r="K6221" i="10"/>
  <c r="K6222" i="10"/>
  <c r="K6223" i="10"/>
  <c r="K6224" i="10"/>
  <c r="K6225" i="10"/>
  <c r="K6226" i="10"/>
  <c r="K6227" i="10"/>
  <c r="K6228" i="10"/>
  <c r="K6229" i="10"/>
  <c r="K6230" i="10"/>
  <c r="K6231" i="10"/>
  <c r="K6232" i="10"/>
  <c r="K6233" i="10"/>
  <c r="K6234" i="10"/>
  <c r="K6235" i="10"/>
  <c r="K6236" i="10"/>
  <c r="K6237" i="10"/>
  <c r="K6238" i="10"/>
  <c r="K6239" i="10"/>
  <c r="K6240" i="10"/>
  <c r="K6241" i="10"/>
  <c r="K6242" i="10"/>
  <c r="K6243" i="10"/>
  <c r="K6244" i="10"/>
  <c r="K6245" i="10"/>
  <c r="K6246" i="10"/>
  <c r="K6247" i="10"/>
  <c r="K6248" i="10"/>
  <c r="K6249" i="10"/>
  <c r="K6250" i="10"/>
  <c r="K6251" i="10"/>
  <c r="K6252" i="10"/>
  <c r="K6253" i="10"/>
  <c r="K6254" i="10"/>
  <c r="K6255" i="10"/>
  <c r="K6256" i="10"/>
  <c r="K6257" i="10"/>
  <c r="K6258" i="10"/>
  <c r="K6259" i="10"/>
  <c r="K6260" i="10"/>
  <c r="K6261" i="10"/>
  <c r="K6262" i="10"/>
  <c r="K6263" i="10"/>
  <c r="K6264" i="10"/>
  <c r="K6265" i="10"/>
  <c r="K6266" i="10"/>
  <c r="K6267" i="10"/>
  <c r="K6268" i="10"/>
  <c r="K6269" i="10"/>
  <c r="K6270" i="10"/>
  <c r="K6271" i="10"/>
  <c r="K6272" i="10"/>
  <c r="K6273" i="10"/>
  <c r="K6274" i="10"/>
  <c r="K6275" i="10"/>
  <c r="K6276" i="10"/>
  <c r="K6277" i="10"/>
  <c r="K6278" i="10"/>
  <c r="K6279" i="10"/>
  <c r="K6280" i="10"/>
  <c r="K6281" i="10"/>
  <c r="K6282" i="10"/>
  <c r="K6283" i="10"/>
  <c r="K6284" i="10"/>
  <c r="K6285" i="10"/>
  <c r="K6286" i="10"/>
  <c r="K6287" i="10"/>
  <c r="K6288" i="10"/>
  <c r="K6289" i="10"/>
  <c r="K6290" i="10"/>
  <c r="K6291" i="10"/>
  <c r="K6292" i="10"/>
  <c r="K6293" i="10"/>
  <c r="K6294" i="10"/>
  <c r="K6295" i="10"/>
  <c r="K6296" i="10"/>
  <c r="K6297" i="10"/>
  <c r="K6298" i="10"/>
  <c r="K6299" i="10"/>
  <c r="K6300" i="10"/>
  <c r="K6301" i="10"/>
  <c r="K6302" i="10"/>
  <c r="K6303" i="10"/>
  <c r="K6304" i="10"/>
  <c r="K6305" i="10"/>
  <c r="K6306" i="10"/>
  <c r="K6307" i="10"/>
  <c r="K6308" i="10"/>
  <c r="K6309" i="10"/>
  <c r="K6310" i="10"/>
  <c r="K6311" i="10"/>
  <c r="K6312" i="10"/>
  <c r="K6313" i="10"/>
  <c r="K6314" i="10"/>
  <c r="K6315" i="10"/>
  <c r="K6316" i="10"/>
  <c r="K6317" i="10"/>
  <c r="K6318" i="10"/>
  <c r="K6319" i="10"/>
  <c r="K6320" i="10"/>
  <c r="K6321" i="10"/>
  <c r="K6322" i="10"/>
  <c r="K6323" i="10"/>
  <c r="K6324" i="10"/>
  <c r="K6325" i="10"/>
  <c r="K6326" i="10"/>
  <c r="K6327" i="10"/>
  <c r="K6328" i="10"/>
  <c r="K6329" i="10"/>
  <c r="K6330" i="10"/>
  <c r="K6331" i="10"/>
  <c r="K6332" i="10"/>
  <c r="K6333" i="10"/>
  <c r="K6334" i="10"/>
  <c r="K6335" i="10"/>
  <c r="K6336" i="10"/>
  <c r="K6337" i="10"/>
  <c r="K6338" i="10"/>
  <c r="K6339" i="10"/>
  <c r="K6340" i="10"/>
  <c r="K6341" i="10"/>
  <c r="K6342" i="10"/>
  <c r="K6343" i="10"/>
  <c r="K6344" i="10"/>
  <c r="K6345" i="10"/>
  <c r="K6346" i="10"/>
  <c r="K6347" i="10"/>
  <c r="K6348" i="10"/>
  <c r="K6349" i="10"/>
  <c r="K6350" i="10"/>
  <c r="K6351" i="10"/>
  <c r="K6352" i="10"/>
  <c r="K6353" i="10"/>
  <c r="K6354" i="10"/>
  <c r="K6355" i="10"/>
  <c r="K6356" i="10"/>
  <c r="K6357" i="10"/>
  <c r="K6358" i="10"/>
  <c r="K6359" i="10"/>
  <c r="K6360" i="10"/>
  <c r="K6361" i="10"/>
  <c r="K6362" i="10"/>
  <c r="K6363" i="10"/>
  <c r="K6364" i="10"/>
  <c r="K6365" i="10"/>
  <c r="K6366" i="10"/>
  <c r="K6367" i="10"/>
  <c r="K6368" i="10"/>
  <c r="K6369" i="10"/>
  <c r="K6370" i="10"/>
  <c r="K6371" i="10"/>
  <c r="K6372" i="10"/>
  <c r="K6373" i="10"/>
  <c r="K6374" i="10"/>
  <c r="K6375" i="10"/>
  <c r="K6376" i="10"/>
  <c r="K6377" i="10"/>
  <c r="K6378" i="10"/>
  <c r="K6379" i="10"/>
  <c r="K6380" i="10"/>
  <c r="K6381" i="10"/>
  <c r="K6382" i="10"/>
  <c r="K6383" i="10"/>
  <c r="K6384" i="10"/>
  <c r="K6385" i="10"/>
  <c r="K6386" i="10"/>
  <c r="K6387" i="10"/>
  <c r="K6388" i="10"/>
  <c r="K6389" i="10"/>
  <c r="K6390" i="10"/>
  <c r="K6391" i="10"/>
  <c r="K6392" i="10"/>
  <c r="K6393" i="10"/>
  <c r="K6394" i="10"/>
  <c r="K6395" i="10"/>
  <c r="K6396" i="10"/>
  <c r="K6397" i="10"/>
  <c r="K6398" i="10"/>
  <c r="K6399" i="10"/>
  <c r="K6400" i="10"/>
  <c r="K6401" i="10"/>
  <c r="K6402" i="10"/>
  <c r="K6403" i="10"/>
  <c r="K6404" i="10"/>
  <c r="K6405" i="10"/>
  <c r="K6406" i="10"/>
  <c r="K6407" i="10"/>
  <c r="K6408" i="10"/>
  <c r="K6409" i="10"/>
  <c r="K6410" i="10"/>
  <c r="K6411" i="10"/>
  <c r="K6412" i="10"/>
  <c r="K6413" i="10"/>
  <c r="K6414" i="10"/>
  <c r="K6415" i="10"/>
  <c r="K6416" i="10"/>
  <c r="K6417" i="10"/>
  <c r="K6418" i="10"/>
  <c r="K6419" i="10"/>
  <c r="K6420" i="10"/>
  <c r="K6421" i="10"/>
  <c r="K6422" i="10"/>
  <c r="K6423" i="10"/>
  <c r="K6424" i="10"/>
  <c r="K6425" i="10"/>
  <c r="K6426" i="10"/>
  <c r="K6427" i="10"/>
  <c r="K6428" i="10"/>
  <c r="K6429" i="10"/>
  <c r="K6430" i="10"/>
  <c r="K6431" i="10"/>
  <c r="K6432" i="10"/>
  <c r="K6433" i="10"/>
  <c r="K6434" i="10"/>
  <c r="K6435" i="10"/>
  <c r="K6436" i="10"/>
  <c r="K6437" i="10"/>
  <c r="K6438" i="10"/>
  <c r="K6439" i="10"/>
  <c r="K6440" i="10"/>
  <c r="K6441" i="10"/>
  <c r="K6442" i="10"/>
  <c r="K6443" i="10"/>
  <c r="K6444" i="10"/>
  <c r="K6445" i="10"/>
  <c r="K6446" i="10"/>
  <c r="K6447" i="10"/>
  <c r="K6448" i="10"/>
  <c r="K6449" i="10"/>
  <c r="K6450" i="10"/>
  <c r="K6451" i="10"/>
  <c r="K6452" i="10"/>
  <c r="K6453" i="10"/>
  <c r="K6454" i="10"/>
  <c r="K6455" i="10"/>
  <c r="K6456" i="10"/>
  <c r="K6457" i="10"/>
  <c r="K6458" i="10"/>
  <c r="K6459" i="10"/>
  <c r="K6460" i="10"/>
  <c r="K6461" i="10"/>
  <c r="K6462" i="10"/>
  <c r="K6463" i="10"/>
  <c r="K6464" i="10"/>
  <c r="K6465" i="10"/>
  <c r="K6466" i="10"/>
  <c r="K6467" i="10"/>
  <c r="K6468" i="10"/>
  <c r="K6469" i="10"/>
  <c r="K6470" i="10"/>
  <c r="K6471" i="10"/>
  <c r="K6472" i="10"/>
  <c r="K6473" i="10"/>
  <c r="K6474" i="10"/>
  <c r="K6475" i="10"/>
  <c r="K6476" i="10"/>
  <c r="K6477" i="10"/>
  <c r="K6478" i="10"/>
  <c r="K6479" i="10"/>
  <c r="K6480" i="10"/>
  <c r="K6481" i="10"/>
  <c r="K6482" i="10"/>
  <c r="K6483" i="10"/>
  <c r="K6484" i="10"/>
  <c r="K6485" i="10"/>
  <c r="K6486" i="10"/>
  <c r="K6487" i="10"/>
  <c r="K6488" i="10"/>
  <c r="K6489" i="10"/>
  <c r="K6490" i="10"/>
  <c r="K6491" i="10"/>
  <c r="K6492" i="10"/>
  <c r="K6493" i="10"/>
  <c r="K6494" i="10"/>
  <c r="K6495" i="10"/>
  <c r="K6496" i="10"/>
  <c r="K6497" i="10"/>
  <c r="K6498" i="10"/>
  <c r="K6499" i="10"/>
  <c r="K6500" i="10"/>
  <c r="K6501" i="10"/>
  <c r="K6502" i="10"/>
  <c r="K6503" i="10"/>
  <c r="K6504" i="10"/>
  <c r="K6505" i="10"/>
  <c r="K6506" i="10"/>
  <c r="K6507" i="10"/>
  <c r="K6508" i="10"/>
  <c r="K6509" i="10"/>
  <c r="K6510" i="10"/>
  <c r="K6511" i="10"/>
  <c r="K6512" i="10"/>
  <c r="K6513" i="10"/>
  <c r="K6514" i="10"/>
  <c r="K6515" i="10"/>
  <c r="K6516" i="10"/>
  <c r="K6517" i="10"/>
  <c r="K6518" i="10"/>
  <c r="K6519" i="10"/>
  <c r="K6520" i="10"/>
  <c r="K6521" i="10"/>
  <c r="K6522" i="10"/>
  <c r="K6523" i="10"/>
  <c r="K6524" i="10"/>
  <c r="K6525" i="10"/>
  <c r="K6526" i="10"/>
  <c r="K6527" i="10"/>
  <c r="K6528" i="10"/>
  <c r="K6529" i="10"/>
  <c r="K6530" i="10"/>
  <c r="K6531" i="10"/>
  <c r="K6532" i="10"/>
  <c r="K6533" i="10"/>
  <c r="K6534" i="10"/>
  <c r="K6535" i="10"/>
  <c r="K6536" i="10"/>
  <c r="K6537" i="10"/>
  <c r="K6538" i="10"/>
  <c r="K6539" i="10"/>
  <c r="K6540" i="10"/>
  <c r="K6541" i="10"/>
  <c r="K6542" i="10"/>
  <c r="K6543" i="10"/>
  <c r="K6544" i="10"/>
  <c r="K6545" i="10"/>
  <c r="K6546" i="10"/>
  <c r="K6547" i="10"/>
  <c r="K6548" i="10"/>
  <c r="K6549" i="10"/>
  <c r="K6550" i="10"/>
  <c r="K6551" i="10"/>
  <c r="K6552" i="10"/>
  <c r="K6553" i="10"/>
  <c r="K6554" i="10"/>
  <c r="K6555" i="10"/>
  <c r="K6556" i="10"/>
  <c r="K6557" i="10"/>
  <c r="K6558" i="10"/>
  <c r="K6559" i="10"/>
  <c r="K6560" i="10"/>
  <c r="K6561" i="10"/>
  <c r="K6562" i="10"/>
  <c r="K6563" i="10"/>
  <c r="K6564" i="10"/>
  <c r="K6565" i="10"/>
  <c r="K6566" i="10"/>
  <c r="K6567" i="10"/>
  <c r="K6568" i="10"/>
  <c r="K6569" i="10"/>
  <c r="K6570" i="10"/>
  <c r="K6571" i="10"/>
  <c r="K6572" i="10"/>
  <c r="K6573" i="10"/>
  <c r="K6574" i="10"/>
  <c r="K6575" i="10"/>
  <c r="K6576" i="10"/>
  <c r="K6577" i="10"/>
  <c r="K6578" i="10"/>
  <c r="K6579" i="10"/>
  <c r="K6580" i="10"/>
  <c r="K6581" i="10"/>
  <c r="K6582" i="10"/>
  <c r="K6583" i="10"/>
  <c r="K6584" i="10"/>
  <c r="K6585" i="10"/>
  <c r="K6586" i="10"/>
  <c r="K6587" i="10"/>
  <c r="K6588" i="10"/>
  <c r="K6589" i="10"/>
  <c r="K6590" i="10"/>
  <c r="K6591" i="10"/>
  <c r="K6592" i="10"/>
  <c r="K6593" i="10"/>
  <c r="K6594" i="10"/>
  <c r="K6595" i="10"/>
  <c r="K6596" i="10"/>
  <c r="K6597" i="10"/>
  <c r="K6598" i="10"/>
  <c r="K6599" i="10"/>
  <c r="K6600" i="10"/>
  <c r="K6601" i="10"/>
  <c r="K6602" i="10"/>
  <c r="K6603" i="10"/>
  <c r="K6604" i="10"/>
  <c r="K6605" i="10"/>
  <c r="K6606" i="10"/>
  <c r="K6607" i="10"/>
  <c r="K6608" i="10"/>
  <c r="K6609" i="10"/>
  <c r="K6610" i="10"/>
  <c r="K6611" i="10"/>
  <c r="K6612" i="10"/>
  <c r="K6613" i="10"/>
  <c r="K6614" i="10"/>
  <c r="K6615" i="10"/>
  <c r="K6616" i="10"/>
  <c r="K6617" i="10"/>
  <c r="K6618" i="10"/>
  <c r="K6619" i="10"/>
  <c r="K6620" i="10"/>
  <c r="K6621" i="10"/>
  <c r="K6622" i="10"/>
  <c r="K6623" i="10"/>
  <c r="K6624" i="10"/>
  <c r="K6625" i="10"/>
  <c r="K6626" i="10"/>
  <c r="K6627" i="10"/>
  <c r="K6628" i="10"/>
  <c r="K6629" i="10"/>
  <c r="K6630" i="10"/>
  <c r="K6631" i="10"/>
  <c r="K6632" i="10"/>
  <c r="K6633" i="10"/>
  <c r="K6634" i="10"/>
  <c r="K6635" i="10"/>
  <c r="K6636" i="10"/>
  <c r="K6637" i="10"/>
  <c r="K6638" i="10"/>
  <c r="K6639" i="10"/>
  <c r="K6640" i="10"/>
  <c r="K6641" i="10"/>
  <c r="K6642" i="10"/>
  <c r="K6643" i="10"/>
  <c r="K6644" i="10"/>
  <c r="K6645" i="10"/>
  <c r="K6646" i="10"/>
  <c r="K6647" i="10"/>
  <c r="K6648" i="10"/>
  <c r="K6649" i="10"/>
  <c r="K6650" i="10"/>
  <c r="K6651" i="10"/>
  <c r="K6652" i="10"/>
  <c r="K6653" i="10"/>
  <c r="K6654" i="10"/>
  <c r="K6655" i="10"/>
  <c r="K6656" i="10"/>
  <c r="K6657" i="10"/>
  <c r="K6658" i="10"/>
  <c r="K6659" i="10"/>
  <c r="K6660" i="10"/>
  <c r="K6661" i="10"/>
  <c r="K6662" i="10"/>
  <c r="K6663" i="10"/>
  <c r="K6664" i="10"/>
  <c r="K6665" i="10"/>
  <c r="K6666" i="10"/>
  <c r="K6667" i="10"/>
  <c r="K6668" i="10"/>
  <c r="K6669" i="10"/>
  <c r="K6670" i="10"/>
  <c r="K6671" i="10"/>
  <c r="K6672" i="10"/>
  <c r="K6673" i="10"/>
  <c r="K6674" i="10"/>
  <c r="K6675" i="10"/>
  <c r="K6676" i="10"/>
  <c r="K6677" i="10"/>
  <c r="K6678" i="10"/>
  <c r="K6679" i="10"/>
  <c r="K6680" i="10"/>
  <c r="K6681" i="10"/>
  <c r="K6682" i="10"/>
  <c r="K6683" i="10"/>
  <c r="K6684" i="10"/>
  <c r="K6685" i="10"/>
  <c r="K6686" i="10"/>
  <c r="K6687" i="10"/>
  <c r="K6688" i="10"/>
  <c r="K6689" i="10"/>
  <c r="K6690" i="10"/>
  <c r="K6691" i="10"/>
  <c r="K6692" i="10"/>
  <c r="K6693" i="10"/>
  <c r="K6694" i="10"/>
  <c r="K6695" i="10"/>
  <c r="K6696" i="10"/>
  <c r="K6697" i="10"/>
  <c r="K6698" i="10"/>
  <c r="K6699" i="10"/>
  <c r="K6700" i="10"/>
  <c r="K6701" i="10"/>
  <c r="K6702" i="10"/>
  <c r="K6703" i="10"/>
  <c r="K6704" i="10"/>
  <c r="K6705" i="10"/>
  <c r="K6706" i="10"/>
  <c r="K6707" i="10"/>
  <c r="K6708" i="10"/>
  <c r="K6709" i="10"/>
  <c r="K6710" i="10"/>
  <c r="K6711" i="10"/>
  <c r="K6712" i="10"/>
  <c r="K6713" i="10"/>
  <c r="K6714" i="10"/>
  <c r="K6715" i="10"/>
  <c r="K6716" i="10"/>
  <c r="K6717" i="10"/>
  <c r="K6718" i="10"/>
  <c r="K6719" i="10"/>
  <c r="K6720" i="10"/>
  <c r="K6721" i="10"/>
  <c r="K6722" i="10"/>
  <c r="K6723" i="10"/>
  <c r="K6724" i="10"/>
  <c r="K6725" i="10"/>
  <c r="K6726" i="10"/>
  <c r="K6727" i="10"/>
  <c r="K6728" i="10"/>
  <c r="K6729" i="10"/>
  <c r="K6730" i="10"/>
  <c r="K6731" i="10"/>
  <c r="K6732" i="10"/>
  <c r="K6733" i="10"/>
  <c r="K6734" i="10"/>
  <c r="K6735" i="10"/>
  <c r="K6736" i="10"/>
  <c r="K6737" i="10"/>
  <c r="K6738" i="10"/>
  <c r="K6739" i="10"/>
  <c r="K6740" i="10"/>
  <c r="K6741" i="10"/>
  <c r="K6742" i="10"/>
  <c r="K6743" i="10"/>
  <c r="K6744" i="10"/>
  <c r="K6745" i="10"/>
  <c r="K6746" i="10"/>
  <c r="K6747" i="10"/>
  <c r="K6748" i="10"/>
  <c r="K6749" i="10"/>
  <c r="K6750" i="10"/>
  <c r="K6751" i="10"/>
  <c r="K6752" i="10"/>
  <c r="K6753" i="10"/>
  <c r="K6754" i="10"/>
  <c r="K6755" i="10"/>
  <c r="K6756" i="10"/>
  <c r="K6757" i="10"/>
  <c r="K6758" i="10"/>
  <c r="K6759" i="10"/>
  <c r="K6760" i="10"/>
  <c r="K6761" i="10"/>
  <c r="K6762" i="10"/>
  <c r="K6763" i="10"/>
  <c r="K6764" i="10"/>
  <c r="K6765" i="10"/>
  <c r="K6766" i="10"/>
  <c r="K6767" i="10"/>
  <c r="K6768" i="10"/>
  <c r="K6769" i="10"/>
  <c r="K6770" i="10"/>
  <c r="K6771" i="10"/>
  <c r="K6772" i="10"/>
  <c r="K6773" i="10"/>
  <c r="K6774" i="10"/>
  <c r="K6775" i="10"/>
  <c r="K6776" i="10"/>
  <c r="K6777" i="10"/>
  <c r="K6778" i="10"/>
  <c r="K6779" i="10"/>
  <c r="K6780" i="10"/>
  <c r="K6781" i="10"/>
  <c r="K6782" i="10"/>
  <c r="K6783" i="10"/>
  <c r="K6784" i="10"/>
  <c r="K6785" i="10"/>
  <c r="K6786" i="10"/>
  <c r="K6787" i="10"/>
  <c r="K6788" i="10"/>
  <c r="K6789" i="10"/>
  <c r="K6790" i="10"/>
  <c r="K6791" i="10"/>
  <c r="K6792" i="10"/>
  <c r="K6793" i="10"/>
  <c r="K6794" i="10"/>
  <c r="K6795" i="10"/>
  <c r="K6796" i="10"/>
  <c r="K6797" i="10"/>
  <c r="K6798" i="10"/>
  <c r="K6799" i="10"/>
  <c r="K6800" i="10"/>
  <c r="K6801" i="10"/>
  <c r="K6802" i="10"/>
  <c r="K6803" i="10"/>
  <c r="K6804" i="10"/>
  <c r="K6805" i="10"/>
  <c r="K6806" i="10"/>
  <c r="K6807" i="10"/>
  <c r="K6808" i="10"/>
  <c r="K6809" i="10"/>
  <c r="K6810" i="10"/>
  <c r="K6811" i="10"/>
  <c r="K6812" i="10"/>
  <c r="K6813" i="10"/>
  <c r="K6814" i="10"/>
  <c r="K6815" i="10"/>
  <c r="K6816" i="10"/>
  <c r="K6817" i="10"/>
  <c r="K6818" i="10"/>
  <c r="K6819" i="10"/>
  <c r="K6820" i="10"/>
  <c r="K6821" i="10"/>
  <c r="K6822" i="10"/>
  <c r="K6823" i="10"/>
  <c r="K6824" i="10"/>
  <c r="K6825" i="10"/>
  <c r="K6826" i="10"/>
  <c r="K6827" i="10"/>
  <c r="K6828" i="10"/>
  <c r="K6829" i="10"/>
  <c r="K6830" i="10"/>
  <c r="K6831" i="10"/>
  <c r="K6832" i="10"/>
  <c r="K6833" i="10"/>
  <c r="K6834" i="10"/>
  <c r="K6835" i="10"/>
  <c r="K6836" i="10"/>
  <c r="K6837" i="10"/>
  <c r="K6838" i="10"/>
  <c r="K6839" i="10"/>
  <c r="K6840" i="10"/>
  <c r="K6841" i="10"/>
  <c r="K6842" i="10"/>
  <c r="K6843" i="10"/>
  <c r="K6844" i="10"/>
  <c r="K6845" i="10"/>
  <c r="K6846" i="10"/>
  <c r="K6847" i="10"/>
  <c r="K6848" i="10"/>
  <c r="K6849" i="10"/>
  <c r="K6850" i="10"/>
  <c r="K6851" i="10"/>
  <c r="K6852" i="10"/>
  <c r="K6853" i="10"/>
  <c r="K6854" i="10"/>
  <c r="K6855" i="10"/>
  <c r="K6856" i="10"/>
  <c r="K6857" i="10"/>
  <c r="K6858" i="10"/>
  <c r="K6859" i="10"/>
  <c r="K6860" i="10"/>
  <c r="K6861" i="10"/>
  <c r="K6862" i="10"/>
  <c r="K6863" i="10"/>
  <c r="K6864" i="10"/>
  <c r="K6865" i="10"/>
  <c r="K6866" i="10"/>
  <c r="K6867" i="10"/>
  <c r="K6868" i="10"/>
  <c r="K6869" i="10"/>
  <c r="K6870" i="10"/>
  <c r="K6871" i="10"/>
  <c r="K6872" i="10"/>
  <c r="K6873" i="10"/>
  <c r="K6874" i="10"/>
  <c r="K6875" i="10"/>
  <c r="K6876" i="10"/>
  <c r="K6877" i="10"/>
  <c r="K6878" i="10"/>
  <c r="K6879" i="10"/>
  <c r="K6880" i="10"/>
  <c r="K6881" i="10"/>
  <c r="K6882" i="10"/>
  <c r="K6883" i="10"/>
  <c r="K6884" i="10"/>
  <c r="K6885" i="10"/>
  <c r="K6886" i="10"/>
  <c r="K6887" i="10"/>
  <c r="K6888" i="10"/>
  <c r="K6889" i="10"/>
  <c r="K6890" i="10"/>
  <c r="K6891" i="10"/>
  <c r="K6892" i="10"/>
  <c r="K6893" i="10"/>
  <c r="K6894" i="10"/>
  <c r="K6895" i="10"/>
  <c r="K6896" i="10"/>
  <c r="K6897" i="10"/>
  <c r="K6898" i="10"/>
  <c r="K6899" i="10"/>
  <c r="K6900" i="10"/>
  <c r="K6901" i="10"/>
  <c r="K6902" i="10"/>
  <c r="K6903" i="10"/>
  <c r="K6904" i="10"/>
  <c r="K6905" i="10"/>
  <c r="K6906" i="10"/>
  <c r="K6907" i="10"/>
  <c r="K6908" i="10"/>
  <c r="K6909" i="10"/>
  <c r="K6910" i="10"/>
  <c r="K6911" i="10"/>
  <c r="K6912" i="10"/>
  <c r="K6913" i="10"/>
  <c r="K6914" i="10"/>
  <c r="K6915" i="10"/>
  <c r="K6916" i="10"/>
  <c r="K6917" i="10"/>
  <c r="K6918" i="10"/>
  <c r="K6919" i="10"/>
  <c r="K6920" i="10"/>
  <c r="K6921" i="10"/>
  <c r="K6922" i="10"/>
  <c r="K6923" i="10"/>
  <c r="K6924" i="10"/>
  <c r="K6925" i="10"/>
  <c r="K6926" i="10"/>
  <c r="K6927" i="10"/>
  <c r="K6928" i="10"/>
  <c r="K6929" i="10"/>
  <c r="K6930" i="10"/>
  <c r="K6931" i="10"/>
  <c r="K6932" i="10"/>
  <c r="K6933" i="10"/>
  <c r="K6934" i="10"/>
  <c r="K6935" i="10"/>
  <c r="K6936" i="10"/>
  <c r="K6937" i="10"/>
  <c r="K6938" i="10"/>
  <c r="K6939" i="10"/>
  <c r="K6940" i="10"/>
  <c r="K6941" i="10"/>
  <c r="K6942" i="10"/>
  <c r="K6943" i="10"/>
  <c r="K6944" i="10"/>
  <c r="K6945" i="10"/>
  <c r="K6946" i="10"/>
  <c r="K6947" i="10"/>
  <c r="K6948" i="10"/>
  <c r="K6949" i="10"/>
  <c r="K6950" i="10"/>
  <c r="K6951" i="10"/>
  <c r="K6952" i="10"/>
  <c r="K6953" i="10"/>
  <c r="K6954" i="10"/>
  <c r="K6955" i="10"/>
  <c r="K6956" i="10"/>
  <c r="K6957" i="10"/>
  <c r="K6958" i="10"/>
  <c r="K6959" i="10"/>
  <c r="K6960" i="10"/>
  <c r="K6961" i="10"/>
  <c r="K6962" i="10"/>
  <c r="K6963" i="10"/>
  <c r="K6964" i="10"/>
  <c r="K6965" i="10"/>
  <c r="K6966" i="10"/>
  <c r="K6967" i="10"/>
  <c r="K6968" i="10"/>
  <c r="K6969" i="10"/>
  <c r="K6970" i="10"/>
  <c r="K6971" i="10"/>
  <c r="K6972" i="10"/>
  <c r="K6973" i="10"/>
  <c r="K6974" i="10"/>
  <c r="K6975" i="10"/>
  <c r="K6976" i="10"/>
  <c r="K6977" i="10"/>
  <c r="K6978" i="10"/>
  <c r="K6979" i="10"/>
  <c r="K6980" i="10"/>
  <c r="K6981" i="10"/>
  <c r="K6982" i="10"/>
  <c r="K6983" i="10"/>
  <c r="K6984" i="10"/>
  <c r="K6985" i="10"/>
  <c r="K6986" i="10"/>
  <c r="K6987" i="10"/>
  <c r="K6988" i="10"/>
  <c r="K6989" i="10"/>
  <c r="K6990" i="10"/>
  <c r="K6991" i="10"/>
  <c r="K6992" i="10"/>
  <c r="K6993" i="10"/>
  <c r="K6994" i="10"/>
  <c r="K6995" i="10"/>
  <c r="K6996" i="10"/>
  <c r="K6997" i="10"/>
  <c r="K6998" i="10"/>
  <c r="K6999" i="10"/>
  <c r="K7000" i="10"/>
  <c r="K7001" i="10"/>
  <c r="K7002" i="10"/>
  <c r="K7003" i="10"/>
  <c r="K7004" i="10"/>
  <c r="K7005" i="10"/>
  <c r="K7006" i="10"/>
  <c r="K7007" i="10"/>
  <c r="K7008" i="10"/>
  <c r="K7009" i="10"/>
  <c r="K7010" i="10"/>
  <c r="K7011" i="10"/>
  <c r="K7012" i="10"/>
  <c r="K7013" i="10"/>
  <c r="K7014" i="10"/>
  <c r="K7015" i="10"/>
  <c r="K7016" i="10"/>
  <c r="K7017" i="10"/>
  <c r="K7018" i="10"/>
  <c r="K7019" i="10"/>
  <c r="K7020" i="10"/>
  <c r="K7021" i="10"/>
  <c r="K7022" i="10"/>
  <c r="K7023" i="10"/>
  <c r="K7024" i="10"/>
  <c r="K7025" i="10"/>
  <c r="K7026" i="10"/>
  <c r="K7027" i="10"/>
  <c r="K7028" i="10"/>
  <c r="K7029" i="10"/>
  <c r="K7030" i="10"/>
  <c r="K7031" i="10"/>
  <c r="K7032" i="10"/>
  <c r="K7033" i="10"/>
  <c r="K7034" i="10"/>
  <c r="K7035" i="10"/>
  <c r="K7036" i="10"/>
  <c r="K7037" i="10"/>
  <c r="K7038" i="10"/>
  <c r="K7039" i="10"/>
  <c r="K7040" i="10"/>
  <c r="K7041" i="10"/>
  <c r="K7042" i="10"/>
  <c r="K7043" i="10"/>
  <c r="K7044" i="10"/>
  <c r="K7045" i="10"/>
  <c r="K7046" i="10"/>
  <c r="K7047" i="10"/>
  <c r="K7048" i="10"/>
  <c r="K7049" i="10"/>
  <c r="K7050" i="10"/>
  <c r="K7051" i="10"/>
  <c r="K7052" i="10"/>
  <c r="K7053" i="10"/>
  <c r="K7054" i="10"/>
  <c r="K7055" i="10"/>
  <c r="K7056" i="10"/>
  <c r="K7057" i="10"/>
  <c r="K7058" i="10"/>
  <c r="K7059" i="10"/>
  <c r="K7060" i="10"/>
  <c r="K7061" i="10"/>
  <c r="K7062" i="10"/>
  <c r="K7063" i="10"/>
  <c r="K7064" i="10"/>
  <c r="K7065" i="10"/>
  <c r="K7066" i="10"/>
  <c r="K7067" i="10"/>
  <c r="K7068" i="10"/>
  <c r="K7069" i="10"/>
  <c r="K7070" i="10"/>
  <c r="K7071" i="10"/>
  <c r="K7072" i="10"/>
  <c r="K7073" i="10"/>
  <c r="K7074" i="10"/>
  <c r="K7075" i="10"/>
  <c r="K7076" i="10"/>
  <c r="K7077" i="10"/>
  <c r="K7078" i="10"/>
  <c r="K7079" i="10"/>
  <c r="K7080" i="10"/>
  <c r="K7081" i="10"/>
  <c r="K7082" i="10"/>
  <c r="K7083" i="10"/>
  <c r="K7084" i="10"/>
  <c r="K7085" i="10"/>
  <c r="K7086" i="10"/>
  <c r="K7087" i="10"/>
  <c r="K7088" i="10"/>
  <c r="K7089" i="10"/>
  <c r="K7090" i="10"/>
  <c r="K7091" i="10"/>
  <c r="K7092" i="10"/>
  <c r="K7093" i="10"/>
  <c r="K7094" i="10"/>
  <c r="K7095" i="10"/>
  <c r="K7096" i="10"/>
  <c r="K7097" i="10"/>
  <c r="K7098" i="10"/>
  <c r="K7099" i="10"/>
  <c r="K7100" i="10"/>
  <c r="K7101" i="10"/>
  <c r="K7102" i="10"/>
  <c r="K7103" i="10"/>
  <c r="K7104" i="10"/>
  <c r="K7105" i="10"/>
  <c r="K7106" i="10"/>
  <c r="K7107" i="10"/>
  <c r="K7108" i="10"/>
  <c r="K7109" i="10"/>
  <c r="K7110" i="10"/>
  <c r="K7111" i="10"/>
  <c r="K7112" i="10"/>
  <c r="K7113" i="10"/>
  <c r="K7114" i="10"/>
  <c r="K7115" i="10"/>
  <c r="K7116" i="10"/>
  <c r="K7117" i="10"/>
  <c r="K7118" i="10"/>
  <c r="K7119" i="10"/>
  <c r="K7120" i="10"/>
  <c r="K7121" i="10"/>
  <c r="K7122" i="10"/>
  <c r="K7123" i="10"/>
  <c r="K7124" i="10"/>
  <c r="K7125" i="10"/>
  <c r="K7126" i="10"/>
  <c r="K7127" i="10"/>
  <c r="K7128" i="10"/>
  <c r="K7129" i="10"/>
  <c r="K7130" i="10"/>
  <c r="K7131" i="10"/>
  <c r="K7132" i="10"/>
  <c r="K7133" i="10"/>
  <c r="K7134" i="10"/>
  <c r="K7135" i="10"/>
  <c r="K7136" i="10"/>
  <c r="K7137" i="10"/>
  <c r="K7138" i="10"/>
  <c r="K7139" i="10"/>
  <c r="K7140" i="10"/>
  <c r="K7141" i="10"/>
  <c r="K7142" i="10"/>
  <c r="K7143" i="10"/>
  <c r="K7144" i="10"/>
  <c r="K7145" i="10"/>
  <c r="K7146" i="10"/>
  <c r="K7147" i="10"/>
  <c r="K7148" i="10"/>
  <c r="K7149" i="10"/>
  <c r="K7150" i="10"/>
  <c r="K7151" i="10"/>
  <c r="K7152" i="10"/>
  <c r="K7153" i="10"/>
  <c r="K7154" i="10"/>
  <c r="K7155" i="10"/>
  <c r="K7156" i="10"/>
  <c r="K7157" i="10"/>
  <c r="K7158" i="10"/>
  <c r="K7159" i="10"/>
  <c r="K7160" i="10"/>
  <c r="K7161" i="10"/>
  <c r="K7162" i="10"/>
  <c r="K7163" i="10"/>
  <c r="K7164" i="10"/>
  <c r="K7165" i="10"/>
  <c r="K7166" i="10"/>
  <c r="K7167" i="10"/>
  <c r="K7168" i="10"/>
  <c r="K7169" i="10"/>
  <c r="K7170" i="10"/>
  <c r="K7171" i="10"/>
  <c r="K7172" i="10"/>
  <c r="K7173" i="10"/>
  <c r="K7174" i="10"/>
  <c r="K7175" i="10"/>
  <c r="K7176" i="10"/>
  <c r="K7177" i="10"/>
  <c r="K7178" i="10"/>
  <c r="K7179" i="10"/>
  <c r="K7180" i="10"/>
  <c r="K7181" i="10"/>
  <c r="K7182" i="10"/>
  <c r="K7183" i="10"/>
  <c r="K7184" i="10"/>
  <c r="K7185" i="10"/>
  <c r="K7186" i="10"/>
  <c r="K7187" i="10"/>
  <c r="K7188" i="10"/>
  <c r="K7189" i="10"/>
  <c r="K7190" i="10"/>
  <c r="K7191" i="10"/>
  <c r="K7192" i="10"/>
  <c r="K7193" i="10"/>
  <c r="K7194" i="10"/>
  <c r="K7195" i="10"/>
  <c r="K7196" i="10"/>
  <c r="K7197" i="10"/>
  <c r="K7198" i="10"/>
  <c r="K7199" i="10"/>
  <c r="K7200" i="10"/>
  <c r="K7201" i="10"/>
  <c r="K7202" i="10"/>
  <c r="K7203" i="10"/>
  <c r="K7204" i="10"/>
  <c r="K7205" i="10"/>
  <c r="K7206" i="10"/>
  <c r="K7207" i="10"/>
  <c r="K7208" i="10"/>
  <c r="K7209" i="10"/>
  <c r="K7210" i="10"/>
  <c r="K7211" i="10"/>
  <c r="K7212" i="10"/>
  <c r="K7213" i="10"/>
  <c r="K7214" i="10"/>
  <c r="K7215" i="10"/>
  <c r="K7216" i="10"/>
  <c r="K7217" i="10"/>
  <c r="K7218" i="10"/>
  <c r="K7219" i="10"/>
  <c r="K7220" i="10"/>
  <c r="K7221" i="10"/>
  <c r="K7222" i="10"/>
  <c r="K7223" i="10"/>
  <c r="K7224" i="10"/>
  <c r="K7225" i="10"/>
  <c r="K7226" i="10"/>
  <c r="K7227" i="10"/>
  <c r="K7228" i="10"/>
  <c r="K7229" i="10"/>
  <c r="K7230" i="10"/>
  <c r="K7231" i="10"/>
  <c r="K7232" i="10"/>
  <c r="K7233" i="10"/>
  <c r="K7234" i="10"/>
  <c r="K7235" i="10"/>
  <c r="K7236" i="10"/>
  <c r="K7237" i="10"/>
  <c r="K7238" i="10"/>
  <c r="K7239" i="10"/>
  <c r="K7240" i="10"/>
  <c r="K7241" i="10"/>
  <c r="K7242" i="10"/>
  <c r="K7243" i="10"/>
  <c r="K7244" i="10"/>
  <c r="K7245" i="10"/>
  <c r="K7246" i="10"/>
  <c r="K7247" i="10"/>
  <c r="K7248" i="10"/>
  <c r="K7249" i="10"/>
  <c r="K7250" i="10"/>
  <c r="K7251" i="10"/>
  <c r="K7252" i="10"/>
  <c r="K7253" i="10"/>
  <c r="K7254" i="10"/>
  <c r="K7255" i="10"/>
  <c r="K7256" i="10"/>
  <c r="K7257" i="10"/>
  <c r="K7258" i="10"/>
  <c r="K7259" i="10"/>
  <c r="K7260" i="10"/>
  <c r="K7261" i="10"/>
  <c r="K7262" i="10"/>
  <c r="K7263" i="10"/>
  <c r="K7264" i="10"/>
  <c r="K7265" i="10"/>
  <c r="K7266" i="10"/>
  <c r="K7267" i="10"/>
  <c r="K7268" i="10"/>
  <c r="K7269" i="10"/>
  <c r="K7270" i="10"/>
  <c r="K7271" i="10"/>
  <c r="K7272" i="10"/>
  <c r="K7273" i="10"/>
  <c r="K7274" i="10"/>
  <c r="K7275" i="10"/>
  <c r="K7276" i="10"/>
  <c r="K7277" i="10"/>
  <c r="K7278" i="10"/>
  <c r="K7279" i="10"/>
  <c r="K7280" i="10"/>
  <c r="K7281" i="10"/>
  <c r="K7282" i="10"/>
  <c r="K7283" i="10"/>
  <c r="K7284" i="10"/>
  <c r="K7285" i="10"/>
  <c r="K7286" i="10"/>
  <c r="K7287" i="10"/>
  <c r="K7288" i="10"/>
  <c r="K7289" i="10"/>
  <c r="K7290" i="10"/>
  <c r="K7291" i="10"/>
  <c r="K7292" i="10"/>
  <c r="K7293" i="10"/>
  <c r="K7294" i="10"/>
  <c r="K7295" i="10"/>
  <c r="K7296" i="10"/>
  <c r="K7297" i="10"/>
  <c r="K7298" i="10"/>
  <c r="K7299" i="10"/>
  <c r="K7300" i="10"/>
  <c r="K7301" i="10"/>
  <c r="K7302" i="10"/>
  <c r="K7303" i="10"/>
  <c r="K7304" i="10"/>
  <c r="K7305" i="10"/>
  <c r="K7306" i="10"/>
  <c r="K7307" i="10"/>
  <c r="K7308" i="10"/>
  <c r="K7309" i="10"/>
  <c r="K7310" i="10"/>
  <c r="K7311" i="10"/>
  <c r="K7312" i="10"/>
  <c r="K7313" i="10"/>
  <c r="K7314" i="10"/>
  <c r="K7315" i="10"/>
  <c r="K7316" i="10"/>
  <c r="K7317" i="10"/>
  <c r="K7318" i="10"/>
  <c r="K7319" i="10"/>
  <c r="K7320" i="10"/>
  <c r="K7321" i="10"/>
  <c r="K7322" i="10"/>
  <c r="K7323" i="10"/>
  <c r="K7324" i="10"/>
  <c r="K7325" i="10"/>
  <c r="K7326" i="10"/>
  <c r="K7327" i="10"/>
  <c r="K7328" i="10"/>
  <c r="K7329" i="10"/>
  <c r="K7330" i="10"/>
  <c r="K7331" i="10"/>
  <c r="K7332" i="10"/>
  <c r="K7333" i="10"/>
  <c r="K7334" i="10"/>
  <c r="K7335" i="10"/>
  <c r="K7336" i="10"/>
  <c r="K7337" i="10"/>
  <c r="K7338" i="10"/>
  <c r="K7339" i="10"/>
  <c r="K7340" i="10"/>
  <c r="K7341" i="10"/>
  <c r="K7342" i="10"/>
  <c r="K7343" i="10"/>
  <c r="K7344" i="10"/>
  <c r="K7345" i="10"/>
  <c r="K7346" i="10"/>
  <c r="K7347" i="10"/>
  <c r="K7348" i="10"/>
  <c r="K7349" i="10"/>
  <c r="K7350" i="10"/>
  <c r="K7351" i="10"/>
  <c r="K7352" i="10"/>
  <c r="K7353" i="10"/>
  <c r="K7354" i="10"/>
  <c r="K7355" i="10"/>
  <c r="K7356" i="10"/>
  <c r="K7357" i="10"/>
  <c r="K7358" i="10"/>
  <c r="K7359" i="10"/>
  <c r="K7360" i="10"/>
  <c r="K7361" i="10"/>
  <c r="K7362" i="10"/>
  <c r="K7363" i="10"/>
  <c r="K7364" i="10"/>
  <c r="K7365" i="10"/>
  <c r="K7366" i="10"/>
  <c r="K7367" i="10"/>
  <c r="K7368" i="10"/>
  <c r="K7369" i="10"/>
  <c r="K7370" i="10"/>
  <c r="K7371" i="10"/>
  <c r="K7372" i="10"/>
  <c r="K7373" i="10"/>
  <c r="K7374" i="10"/>
  <c r="K7375" i="10"/>
  <c r="K7376" i="10"/>
  <c r="K7377" i="10"/>
  <c r="K7378" i="10"/>
  <c r="K7379" i="10"/>
  <c r="K7380" i="10"/>
  <c r="K7381" i="10"/>
  <c r="K7382" i="10"/>
  <c r="K7383" i="10"/>
  <c r="K7384" i="10"/>
  <c r="K7385" i="10"/>
  <c r="K7386" i="10"/>
  <c r="K7387" i="10"/>
  <c r="K7388" i="10"/>
  <c r="K7389" i="10"/>
  <c r="K7390" i="10"/>
  <c r="K7391" i="10"/>
  <c r="K7392" i="10"/>
  <c r="K7393" i="10"/>
  <c r="K7394" i="10"/>
  <c r="K7395" i="10"/>
  <c r="K7396" i="10"/>
  <c r="K7397" i="10"/>
  <c r="K7398" i="10"/>
  <c r="K7399" i="10"/>
  <c r="K7400" i="10"/>
  <c r="K7401" i="10"/>
  <c r="K7402" i="10"/>
  <c r="K7403" i="10"/>
  <c r="K7404" i="10"/>
  <c r="K7405" i="10"/>
  <c r="K7406" i="10"/>
  <c r="K7407" i="10"/>
  <c r="K7408" i="10"/>
  <c r="K7409" i="10"/>
  <c r="K7410" i="10"/>
  <c r="K7411" i="10"/>
  <c r="K7412" i="10"/>
  <c r="K7413" i="10"/>
  <c r="K7414" i="10"/>
  <c r="K7415" i="10"/>
  <c r="K7416" i="10"/>
  <c r="K7417" i="10"/>
  <c r="K7418" i="10"/>
  <c r="K7419" i="10"/>
  <c r="K7420" i="10"/>
  <c r="K7421" i="10"/>
  <c r="K7422" i="10"/>
  <c r="K7423" i="10"/>
  <c r="K7424" i="10"/>
  <c r="K7425" i="10"/>
  <c r="K7426" i="10"/>
  <c r="K7427" i="10"/>
  <c r="K7428" i="10"/>
  <c r="K7429" i="10"/>
  <c r="K7430" i="10"/>
  <c r="K7431" i="10"/>
  <c r="K7432" i="10"/>
  <c r="K7433" i="10"/>
  <c r="K7434" i="10"/>
  <c r="K7435" i="10"/>
  <c r="K7436" i="10"/>
  <c r="K7437" i="10"/>
  <c r="K7438" i="10"/>
  <c r="K7439" i="10"/>
  <c r="K7440" i="10"/>
  <c r="K7441" i="10"/>
  <c r="K7442" i="10"/>
  <c r="K7443" i="10"/>
  <c r="K7444" i="10"/>
  <c r="K7445" i="10"/>
  <c r="K7446" i="10"/>
  <c r="K7447" i="10"/>
  <c r="K7448" i="10"/>
  <c r="K7449" i="10"/>
  <c r="K7450" i="10"/>
  <c r="K7451" i="10"/>
  <c r="K7452" i="10"/>
  <c r="K7453" i="10"/>
  <c r="K7454" i="10"/>
  <c r="K7455" i="10"/>
  <c r="K7456" i="10"/>
  <c r="K7457" i="10"/>
  <c r="K7458" i="10"/>
  <c r="K7459" i="10"/>
  <c r="K7460" i="10"/>
  <c r="K7461" i="10"/>
  <c r="K7462" i="10"/>
  <c r="K7463" i="10"/>
  <c r="K7464" i="10"/>
  <c r="K7465" i="10"/>
  <c r="K7466" i="10"/>
  <c r="K7467" i="10"/>
  <c r="K7468" i="10"/>
  <c r="K7469" i="10"/>
  <c r="K7470" i="10"/>
  <c r="K7471" i="10"/>
  <c r="K7472" i="10"/>
  <c r="K7473" i="10"/>
  <c r="K7474" i="10"/>
  <c r="K7475" i="10"/>
  <c r="K7476" i="10"/>
  <c r="K7477" i="10"/>
  <c r="K7478" i="10"/>
  <c r="K7479" i="10"/>
  <c r="K7480" i="10"/>
  <c r="K7481" i="10"/>
  <c r="K7482" i="10"/>
  <c r="K7483" i="10"/>
  <c r="K7484" i="10"/>
  <c r="K7485" i="10"/>
  <c r="K7486" i="10"/>
  <c r="K7487" i="10"/>
  <c r="K7488" i="10"/>
  <c r="K7489" i="10"/>
  <c r="K7490" i="10"/>
  <c r="K7491" i="10"/>
  <c r="K7492" i="10"/>
  <c r="K7493" i="10"/>
  <c r="K7494" i="10"/>
  <c r="K7495" i="10"/>
  <c r="K7496" i="10"/>
  <c r="K7497" i="10"/>
  <c r="K7498" i="10"/>
  <c r="K7499" i="10"/>
  <c r="K7500" i="10"/>
  <c r="K7501" i="10"/>
  <c r="K7502" i="10"/>
  <c r="K7503" i="10"/>
  <c r="K7504" i="10"/>
  <c r="K7505" i="10"/>
  <c r="K7506" i="10"/>
  <c r="K7507" i="10"/>
  <c r="K7508" i="10"/>
  <c r="K7509" i="10"/>
  <c r="K7510" i="10"/>
  <c r="K7511" i="10"/>
  <c r="K7512" i="10"/>
  <c r="K7513" i="10"/>
  <c r="K7514" i="10"/>
  <c r="K7515" i="10"/>
  <c r="K7516" i="10"/>
  <c r="K7517" i="10"/>
  <c r="K7518" i="10"/>
  <c r="K7519" i="10"/>
  <c r="K7520" i="10"/>
  <c r="K7521" i="10"/>
  <c r="K7522" i="10"/>
  <c r="K7523" i="10"/>
  <c r="K7524" i="10"/>
  <c r="K7525" i="10"/>
  <c r="K7526" i="10"/>
  <c r="K7527" i="10"/>
  <c r="K7528" i="10"/>
  <c r="K7529" i="10"/>
  <c r="K7530" i="10"/>
  <c r="K7531" i="10"/>
  <c r="K7532" i="10"/>
  <c r="K7533" i="10"/>
  <c r="K7534" i="10"/>
  <c r="K7535" i="10"/>
  <c r="K7536" i="10"/>
  <c r="K7537" i="10"/>
  <c r="K7538" i="10"/>
  <c r="K7539" i="10"/>
  <c r="K7540" i="10"/>
  <c r="K7541" i="10"/>
  <c r="K7542" i="10"/>
  <c r="K7543" i="10"/>
  <c r="K7544" i="10"/>
  <c r="K7545" i="10"/>
  <c r="K7546" i="10"/>
  <c r="K7547" i="10"/>
  <c r="K7548" i="10"/>
  <c r="K7549" i="10"/>
  <c r="K7550" i="10"/>
  <c r="K7551" i="10"/>
  <c r="K7552" i="10"/>
  <c r="K7553" i="10"/>
  <c r="K7554" i="10"/>
  <c r="K7555" i="10"/>
  <c r="K7556" i="10"/>
  <c r="K7557" i="10"/>
  <c r="K7558" i="10"/>
  <c r="K7559" i="10"/>
  <c r="K7560" i="10"/>
  <c r="K7561" i="10"/>
  <c r="K7562" i="10"/>
  <c r="K7563" i="10"/>
  <c r="K7564" i="10"/>
  <c r="K7565" i="10"/>
  <c r="K7566" i="10"/>
  <c r="K7567" i="10"/>
  <c r="K7568" i="10"/>
  <c r="K7569" i="10"/>
  <c r="K7570" i="10"/>
  <c r="K7571" i="10"/>
  <c r="K7572" i="10"/>
  <c r="K7573" i="10"/>
  <c r="K7574" i="10"/>
  <c r="K7575" i="10"/>
  <c r="K7576" i="10"/>
  <c r="K7577" i="10"/>
  <c r="K7578" i="10"/>
  <c r="K7579" i="10"/>
  <c r="K7580" i="10"/>
  <c r="K7581" i="10"/>
  <c r="K7582" i="10"/>
  <c r="K7583" i="10"/>
  <c r="K7584" i="10"/>
  <c r="K7585" i="10"/>
  <c r="K7586" i="10"/>
  <c r="K7587" i="10"/>
  <c r="K7588" i="10"/>
  <c r="K7589" i="10"/>
  <c r="K7590" i="10"/>
  <c r="K7591" i="10"/>
  <c r="K7592" i="10"/>
  <c r="K7593" i="10"/>
  <c r="K7594" i="10"/>
  <c r="K7595" i="10"/>
  <c r="K7596" i="10"/>
  <c r="K7597" i="10"/>
  <c r="K7598" i="10"/>
  <c r="K7599" i="10"/>
  <c r="K7600" i="10"/>
  <c r="K7601" i="10"/>
  <c r="K7602" i="10"/>
  <c r="K7603" i="10"/>
  <c r="K7604" i="10"/>
  <c r="K7605" i="10"/>
  <c r="K7606" i="10"/>
  <c r="K7607" i="10"/>
  <c r="K7608" i="10"/>
  <c r="K7609" i="10"/>
  <c r="K7610" i="10"/>
  <c r="K7611" i="10"/>
  <c r="K7612" i="10"/>
  <c r="K7613" i="10"/>
  <c r="K7614" i="10"/>
  <c r="K7615" i="10"/>
  <c r="K7616" i="10"/>
  <c r="K7617" i="10"/>
  <c r="K7618" i="10"/>
  <c r="K7619" i="10"/>
  <c r="K7620" i="10"/>
  <c r="K7621" i="10"/>
  <c r="K7622" i="10"/>
  <c r="K7623" i="10"/>
  <c r="K7624" i="10"/>
  <c r="K7625" i="10"/>
  <c r="K7626" i="10"/>
  <c r="K7627" i="10"/>
  <c r="K7628" i="10"/>
  <c r="K7629" i="10"/>
  <c r="K7630" i="10"/>
  <c r="K7631" i="10"/>
  <c r="K7632" i="10"/>
  <c r="K7633" i="10"/>
  <c r="K7634" i="10"/>
  <c r="K7635" i="10"/>
  <c r="K7636" i="10"/>
  <c r="K7637" i="10"/>
  <c r="K7638" i="10"/>
  <c r="K7639" i="10"/>
  <c r="K7640" i="10"/>
  <c r="K7641" i="10"/>
  <c r="K7642" i="10"/>
  <c r="K7643" i="10"/>
  <c r="K7644" i="10"/>
  <c r="K7645" i="10"/>
  <c r="K7646" i="10"/>
  <c r="K7647" i="10"/>
  <c r="K7648" i="10"/>
  <c r="K7649" i="10"/>
  <c r="K7650" i="10"/>
  <c r="K7651" i="10"/>
  <c r="K7652" i="10"/>
  <c r="K7653" i="10"/>
  <c r="K7654" i="10"/>
  <c r="K7655" i="10"/>
  <c r="K7656" i="10"/>
  <c r="K7657" i="10"/>
  <c r="K7658" i="10"/>
  <c r="K7659" i="10"/>
  <c r="K7660" i="10"/>
  <c r="K7661" i="10"/>
  <c r="K7662" i="10"/>
  <c r="K7663" i="10"/>
  <c r="K7664" i="10"/>
  <c r="K7665" i="10"/>
  <c r="K7666" i="10"/>
  <c r="K7667" i="10"/>
  <c r="K7668" i="10"/>
  <c r="K7669" i="10"/>
  <c r="K7670" i="10"/>
  <c r="K7671" i="10"/>
  <c r="K7672" i="10"/>
  <c r="K7673" i="10"/>
  <c r="K7674" i="10"/>
  <c r="K7675" i="10"/>
  <c r="K7676" i="10"/>
  <c r="K7677" i="10"/>
  <c r="K7678" i="10"/>
  <c r="K7679" i="10"/>
  <c r="K7680" i="10"/>
  <c r="K7681" i="10"/>
  <c r="K7682" i="10"/>
  <c r="K7683" i="10"/>
  <c r="K7684" i="10"/>
  <c r="K7685" i="10"/>
  <c r="K7686" i="10"/>
  <c r="K7687" i="10"/>
  <c r="K7688" i="10"/>
  <c r="K7689" i="10"/>
  <c r="K7690" i="10"/>
  <c r="K7691" i="10"/>
  <c r="K7692" i="10"/>
  <c r="K7693" i="10"/>
  <c r="K7694" i="10"/>
  <c r="K7695" i="10"/>
  <c r="K7696" i="10"/>
  <c r="K7697" i="10"/>
  <c r="K7698" i="10"/>
  <c r="K7699" i="10"/>
  <c r="K7700" i="10"/>
  <c r="K7701" i="10"/>
  <c r="K7702" i="10"/>
  <c r="K7703" i="10"/>
  <c r="K7704" i="10"/>
  <c r="K7705" i="10"/>
  <c r="K7706" i="10"/>
  <c r="K7707" i="10"/>
  <c r="K7708" i="10"/>
  <c r="K7709" i="10"/>
  <c r="K7710" i="10"/>
  <c r="K7711" i="10"/>
  <c r="K7712" i="10"/>
  <c r="K7713" i="10"/>
  <c r="K7714" i="10"/>
  <c r="K7715" i="10"/>
  <c r="K7716" i="10"/>
  <c r="K7717" i="10"/>
  <c r="K7718" i="10"/>
  <c r="K7719" i="10"/>
  <c r="K7720" i="10"/>
  <c r="K7721" i="10"/>
  <c r="K7722" i="10"/>
  <c r="K7723" i="10"/>
  <c r="K7724" i="10"/>
  <c r="K7725" i="10"/>
  <c r="K7726" i="10"/>
  <c r="K7727" i="10"/>
  <c r="K7728" i="10"/>
  <c r="K7729" i="10"/>
  <c r="K7730" i="10"/>
  <c r="K7731" i="10"/>
  <c r="K7732" i="10"/>
  <c r="K7733" i="10"/>
  <c r="K7734" i="10"/>
  <c r="K7735" i="10"/>
  <c r="K7736" i="10"/>
  <c r="K7737" i="10"/>
  <c r="K7738" i="10"/>
  <c r="K7739" i="10"/>
  <c r="K7740" i="10"/>
  <c r="K7741" i="10"/>
  <c r="K7742" i="10"/>
  <c r="K7743" i="10"/>
  <c r="K7744" i="10"/>
  <c r="K7745" i="10"/>
  <c r="K7746" i="10"/>
  <c r="K7747" i="10"/>
  <c r="K7748" i="10"/>
  <c r="K7749" i="10"/>
  <c r="K7750" i="10"/>
  <c r="K7751" i="10"/>
  <c r="K7752" i="10"/>
  <c r="K7753" i="10"/>
  <c r="K7754" i="10"/>
  <c r="K7755" i="10"/>
  <c r="K7756" i="10"/>
  <c r="K7757" i="10"/>
  <c r="K7758" i="10"/>
  <c r="K7759" i="10"/>
  <c r="K7760" i="10"/>
  <c r="K7761" i="10"/>
  <c r="K7762" i="10"/>
  <c r="K7763" i="10"/>
  <c r="K7764" i="10"/>
  <c r="K7765" i="10"/>
  <c r="K7766" i="10"/>
  <c r="K7767" i="10"/>
  <c r="K7768" i="10"/>
  <c r="K7769" i="10"/>
  <c r="K7770" i="10"/>
  <c r="K7771" i="10"/>
  <c r="K7772" i="10"/>
  <c r="K7773" i="10"/>
  <c r="K7774" i="10"/>
  <c r="K7775" i="10"/>
  <c r="K7776" i="10"/>
  <c r="K7777" i="10"/>
  <c r="K7778" i="10"/>
  <c r="K7779" i="10"/>
  <c r="K7780" i="10"/>
  <c r="K7781" i="10"/>
  <c r="K7782" i="10"/>
  <c r="K7783" i="10"/>
  <c r="K7784" i="10"/>
  <c r="K7785" i="10"/>
  <c r="K7786" i="10"/>
  <c r="K7787" i="10"/>
  <c r="K7788" i="10"/>
  <c r="K7789" i="10"/>
  <c r="K7790" i="10"/>
  <c r="K7791" i="10"/>
  <c r="K7792" i="10"/>
  <c r="K7793" i="10"/>
  <c r="K7794" i="10"/>
  <c r="K7795" i="10"/>
  <c r="K7796" i="10"/>
  <c r="K7797" i="10"/>
  <c r="K7798" i="10"/>
  <c r="K7799" i="10"/>
  <c r="K7800" i="10"/>
  <c r="K7801" i="10"/>
  <c r="K7802" i="10"/>
  <c r="K7803" i="10"/>
  <c r="K7804" i="10"/>
  <c r="K7805" i="10"/>
  <c r="K7806" i="10"/>
  <c r="K7807" i="10"/>
  <c r="K7808" i="10"/>
  <c r="K7809" i="10"/>
  <c r="K7810" i="10"/>
  <c r="K7811" i="10"/>
  <c r="K7812" i="10"/>
  <c r="K7813" i="10"/>
  <c r="K7814" i="10"/>
  <c r="K7815" i="10"/>
  <c r="K7816" i="10"/>
  <c r="K7817" i="10"/>
  <c r="K7818" i="10"/>
  <c r="K7819" i="10"/>
  <c r="K7820" i="10"/>
  <c r="K7821" i="10"/>
  <c r="K7822" i="10"/>
  <c r="K7823" i="10"/>
  <c r="K7824" i="10"/>
  <c r="K7825" i="10"/>
  <c r="K7826" i="10"/>
  <c r="K7827" i="10"/>
  <c r="K7828" i="10"/>
  <c r="K7829" i="10"/>
  <c r="K7830" i="10"/>
  <c r="K7831" i="10"/>
  <c r="K7832" i="10"/>
  <c r="K7833" i="10"/>
  <c r="K7834" i="10"/>
  <c r="K7835" i="10"/>
  <c r="K7836" i="10"/>
  <c r="K7837" i="10"/>
  <c r="K7838" i="10"/>
  <c r="K7839" i="10"/>
  <c r="K7840" i="10"/>
  <c r="K7841" i="10"/>
  <c r="K7842" i="10"/>
  <c r="K7843" i="10"/>
  <c r="K7844" i="10"/>
  <c r="K7845" i="10"/>
  <c r="K7846" i="10"/>
  <c r="K7847" i="10"/>
  <c r="K7848" i="10"/>
  <c r="K7849" i="10"/>
  <c r="K7850" i="10"/>
  <c r="K7851" i="10"/>
  <c r="K7852" i="10"/>
  <c r="K7853" i="10"/>
  <c r="K7854" i="10"/>
  <c r="K7855" i="10"/>
  <c r="K7856" i="10"/>
  <c r="K7857" i="10"/>
  <c r="K7858" i="10"/>
  <c r="K7859" i="10"/>
  <c r="K7860" i="10"/>
  <c r="K7861" i="10"/>
  <c r="K7862" i="10"/>
  <c r="K7863" i="10"/>
  <c r="K7864" i="10"/>
  <c r="K7865" i="10"/>
  <c r="K7866" i="10"/>
  <c r="K7867" i="10"/>
  <c r="K7868" i="10"/>
  <c r="K7869" i="10"/>
  <c r="K7870" i="10"/>
  <c r="K7871" i="10"/>
  <c r="K7872" i="10"/>
  <c r="K7873" i="10"/>
  <c r="K7874" i="10"/>
  <c r="K7875" i="10"/>
  <c r="K7876" i="10"/>
  <c r="K7877" i="10"/>
  <c r="K7878" i="10"/>
  <c r="K7879" i="10"/>
  <c r="K7880" i="10"/>
  <c r="K7881" i="10"/>
  <c r="K7882" i="10"/>
  <c r="K7883" i="10"/>
  <c r="K7884" i="10"/>
  <c r="K7885" i="10"/>
  <c r="K7886" i="10"/>
  <c r="K7887" i="10"/>
  <c r="K7888" i="10"/>
  <c r="K7889" i="10"/>
  <c r="K7890" i="10"/>
  <c r="K7891" i="10"/>
  <c r="K7892" i="10"/>
  <c r="K7893" i="10"/>
  <c r="K7894" i="10"/>
  <c r="K7895" i="10"/>
  <c r="K7896" i="10"/>
  <c r="K7897" i="10"/>
  <c r="K7898" i="10"/>
  <c r="K7899" i="10"/>
  <c r="K7900" i="10"/>
  <c r="K7901" i="10"/>
  <c r="K7902" i="10"/>
  <c r="K7903" i="10"/>
  <c r="K7904" i="10"/>
  <c r="K7905" i="10"/>
  <c r="K7906" i="10"/>
  <c r="K7907" i="10"/>
  <c r="K7908" i="10"/>
  <c r="K7909" i="10"/>
  <c r="K7910" i="10"/>
  <c r="K7911" i="10"/>
  <c r="K7912" i="10"/>
  <c r="K7913" i="10"/>
  <c r="K7914" i="10"/>
  <c r="K7915" i="10"/>
  <c r="K7916" i="10"/>
  <c r="K7917" i="10"/>
  <c r="K7918" i="10"/>
  <c r="K7919" i="10"/>
  <c r="K7920" i="10"/>
  <c r="K7921" i="10"/>
  <c r="K7922" i="10"/>
  <c r="K7923" i="10"/>
  <c r="K7924" i="10"/>
  <c r="K7925" i="10"/>
  <c r="K7926" i="10"/>
  <c r="K7927" i="10"/>
  <c r="K7928" i="10"/>
  <c r="K7929" i="10"/>
  <c r="K7930" i="10"/>
  <c r="K7931" i="10"/>
  <c r="K7932" i="10"/>
  <c r="K7933" i="10"/>
  <c r="K7934" i="10"/>
  <c r="K7935" i="10"/>
  <c r="K7936" i="10"/>
  <c r="K7937" i="10"/>
  <c r="K7938" i="10"/>
  <c r="K7939" i="10"/>
  <c r="K7940" i="10"/>
  <c r="K7941" i="10"/>
  <c r="K7942" i="10"/>
  <c r="K7943" i="10"/>
  <c r="K7944" i="10"/>
  <c r="K7945" i="10"/>
  <c r="K7946" i="10"/>
  <c r="K7947" i="10"/>
  <c r="K7948" i="10"/>
  <c r="K7949" i="10"/>
  <c r="K7950" i="10"/>
  <c r="K7951" i="10"/>
  <c r="K7952" i="10"/>
  <c r="K7953" i="10"/>
  <c r="K7954" i="10"/>
  <c r="K7955" i="10"/>
  <c r="K7956" i="10"/>
  <c r="K7957" i="10"/>
  <c r="K7958" i="10"/>
  <c r="K7959" i="10"/>
  <c r="K7960" i="10"/>
  <c r="K7961" i="10"/>
  <c r="K7962" i="10"/>
  <c r="K7963" i="10"/>
  <c r="K7964" i="10"/>
  <c r="K7965" i="10"/>
  <c r="K7966" i="10"/>
  <c r="K7967" i="10"/>
  <c r="K7968" i="10"/>
  <c r="K7969" i="10"/>
  <c r="K7970" i="10"/>
  <c r="K7971" i="10"/>
  <c r="K7972" i="10"/>
  <c r="K7973" i="10"/>
  <c r="K7974" i="10"/>
  <c r="K7975" i="10"/>
  <c r="K7976" i="10"/>
  <c r="K7977" i="10"/>
  <c r="K7978" i="10"/>
  <c r="K7979" i="10"/>
  <c r="K7980" i="10"/>
  <c r="K7981" i="10"/>
  <c r="K7982" i="10"/>
  <c r="K7983" i="10"/>
  <c r="K7984" i="10"/>
  <c r="K7985" i="10"/>
  <c r="K7986" i="10"/>
  <c r="K7987" i="10"/>
  <c r="K7988" i="10"/>
  <c r="K7989" i="10"/>
  <c r="K7990" i="10"/>
  <c r="K7991" i="10"/>
  <c r="K7992" i="10"/>
  <c r="K7993" i="10"/>
  <c r="K7994" i="10"/>
  <c r="K7995" i="10"/>
  <c r="K7996" i="10"/>
  <c r="K7997" i="10"/>
  <c r="K7998" i="10"/>
  <c r="K7999" i="10"/>
  <c r="K8000" i="10"/>
  <c r="K8001" i="10"/>
  <c r="K8002" i="10"/>
  <c r="K8003" i="10"/>
  <c r="K8004" i="10"/>
  <c r="K8005" i="10"/>
  <c r="K8006" i="10"/>
  <c r="K8007" i="10"/>
  <c r="K8008" i="10"/>
  <c r="K8009" i="10"/>
  <c r="K8010" i="10"/>
  <c r="K8011" i="10"/>
  <c r="K8012" i="10"/>
  <c r="K8013" i="10"/>
  <c r="K8014" i="10"/>
  <c r="K8015" i="10"/>
  <c r="K8016" i="10"/>
  <c r="K8017" i="10"/>
  <c r="K8018" i="10"/>
  <c r="K8019" i="10"/>
  <c r="K8020" i="10"/>
  <c r="K8021" i="10"/>
  <c r="K8022" i="10"/>
  <c r="K8023" i="10"/>
  <c r="K8024" i="10"/>
  <c r="K8025" i="10"/>
  <c r="K8026" i="10"/>
  <c r="K8027" i="10"/>
  <c r="K8028" i="10"/>
  <c r="K8029" i="10"/>
  <c r="K8030" i="10"/>
  <c r="K8031" i="10"/>
  <c r="K8032" i="10"/>
  <c r="K8033" i="10"/>
  <c r="K8034" i="10"/>
  <c r="K8035" i="10"/>
  <c r="K8036" i="10"/>
  <c r="K8037" i="10"/>
  <c r="K8038" i="10"/>
  <c r="K8039" i="10"/>
  <c r="K8040" i="10"/>
  <c r="K8041" i="10"/>
  <c r="K8042" i="10"/>
  <c r="K8043" i="10"/>
  <c r="K8044" i="10"/>
  <c r="K8045" i="10"/>
  <c r="K8046" i="10"/>
  <c r="K8047" i="10"/>
  <c r="K8048" i="10"/>
  <c r="K8049" i="10"/>
  <c r="K8050" i="10"/>
  <c r="K8051" i="10"/>
  <c r="K8052" i="10"/>
  <c r="K8053" i="10"/>
  <c r="K8054" i="10"/>
  <c r="K8055" i="10"/>
  <c r="K8056" i="10"/>
  <c r="K8057" i="10"/>
  <c r="K8058" i="10"/>
  <c r="K8059" i="10"/>
  <c r="K8060" i="10"/>
  <c r="K8061" i="10"/>
  <c r="K8062" i="10"/>
  <c r="K8063" i="10"/>
  <c r="K8064" i="10"/>
  <c r="K8065" i="10"/>
  <c r="K8066" i="10"/>
  <c r="K8067" i="10"/>
  <c r="K8068" i="10"/>
  <c r="K8069" i="10"/>
  <c r="K8070" i="10"/>
  <c r="K8071" i="10"/>
  <c r="K8072" i="10"/>
  <c r="K8073" i="10"/>
  <c r="K8074" i="10"/>
  <c r="K8075" i="10"/>
  <c r="K8076" i="10"/>
  <c r="K8077" i="10"/>
  <c r="K8078" i="10"/>
  <c r="K8079" i="10"/>
  <c r="K8080" i="10"/>
  <c r="K8081" i="10"/>
  <c r="K8082" i="10"/>
  <c r="K8083" i="10"/>
  <c r="K8084" i="10"/>
  <c r="K8085" i="10"/>
  <c r="K8086" i="10"/>
  <c r="K8087" i="10"/>
  <c r="K8088" i="10"/>
  <c r="K8089" i="10"/>
  <c r="K8090" i="10"/>
  <c r="K8091" i="10"/>
  <c r="K8092" i="10"/>
  <c r="K8093" i="10"/>
  <c r="K8094" i="10"/>
  <c r="K8095" i="10"/>
  <c r="K8096" i="10"/>
  <c r="K8097" i="10"/>
  <c r="K8098" i="10"/>
  <c r="K8099" i="10"/>
  <c r="K8100" i="10"/>
  <c r="K8101" i="10"/>
  <c r="K8102" i="10"/>
  <c r="K8103" i="10"/>
  <c r="K8104" i="10"/>
  <c r="K8105" i="10"/>
  <c r="K8106" i="10"/>
  <c r="K8107" i="10"/>
  <c r="K8108" i="10"/>
  <c r="K8109" i="10"/>
  <c r="K8110" i="10"/>
  <c r="K8111" i="10"/>
  <c r="K8112" i="10"/>
  <c r="K8113" i="10"/>
  <c r="K8114" i="10"/>
  <c r="K8115" i="10"/>
  <c r="K8116" i="10"/>
  <c r="K8117" i="10"/>
  <c r="K8118" i="10"/>
  <c r="K8119" i="10"/>
  <c r="K8120" i="10"/>
  <c r="K8121" i="10"/>
  <c r="K8122" i="10"/>
  <c r="K8123" i="10"/>
  <c r="K8124" i="10"/>
  <c r="K8125" i="10"/>
  <c r="K8126" i="10"/>
  <c r="K8127" i="10"/>
  <c r="K8128" i="10"/>
  <c r="K8129" i="10"/>
  <c r="K8130" i="10"/>
  <c r="K8131" i="10"/>
  <c r="K8132" i="10"/>
  <c r="K8133" i="10"/>
  <c r="K8134" i="10"/>
  <c r="K8135" i="10"/>
  <c r="K8136" i="10"/>
  <c r="K8137" i="10"/>
  <c r="K8138" i="10"/>
  <c r="K8139" i="10"/>
  <c r="K8140" i="10"/>
  <c r="K8141" i="10"/>
  <c r="K8142" i="10"/>
  <c r="K8143" i="10"/>
  <c r="K8144" i="10"/>
  <c r="K8145" i="10"/>
  <c r="K8146" i="10"/>
  <c r="K8147" i="10"/>
  <c r="K8148" i="10"/>
  <c r="K8149" i="10"/>
  <c r="K8150" i="10"/>
  <c r="K8151" i="10"/>
  <c r="K8152" i="10"/>
  <c r="K8153" i="10"/>
  <c r="K8154" i="10"/>
  <c r="K8155" i="10"/>
  <c r="K8156" i="10"/>
  <c r="K8157" i="10"/>
  <c r="K8158" i="10"/>
  <c r="K8159" i="10"/>
  <c r="K8160" i="10"/>
  <c r="K8161" i="10"/>
  <c r="K8162" i="10"/>
  <c r="K8163" i="10"/>
  <c r="K8164" i="10"/>
  <c r="K8165" i="10"/>
  <c r="K8166" i="10"/>
  <c r="K8167" i="10"/>
  <c r="K8168" i="10"/>
  <c r="K8169" i="10"/>
  <c r="K8170" i="10"/>
  <c r="K8171" i="10"/>
  <c r="K8172" i="10"/>
  <c r="K8173" i="10"/>
  <c r="K8174" i="10"/>
  <c r="K8175" i="10"/>
  <c r="K8176" i="10"/>
  <c r="K8177" i="10"/>
  <c r="K8178" i="10"/>
  <c r="K8179" i="10"/>
  <c r="K8180" i="10"/>
  <c r="K8181" i="10"/>
  <c r="K8182" i="10"/>
  <c r="K8183" i="10"/>
  <c r="K8184" i="10"/>
  <c r="K8185" i="10"/>
  <c r="K8186" i="10"/>
  <c r="K8187" i="10"/>
  <c r="K8188" i="10"/>
  <c r="K8189" i="10"/>
  <c r="K8190" i="10"/>
  <c r="K8191" i="10"/>
  <c r="K8192" i="10"/>
  <c r="K8193" i="10"/>
  <c r="K8194" i="10"/>
  <c r="K8195" i="10"/>
  <c r="K8196" i="10"/>
  <c r="K8197" i="10"/>
  <c r="K8198" i="10"/>
  <c r="K8199" i="10"/>
  <c r="K8200" i="10"/>
  <c r="K8201" i="10"/>
  <c r="K8202" i="10"/>
  <c r="K8203" i="10"/>
  <c r="K8204" i="10"/>
  <c r="K8205" i="10"/>
  <c r="K8206" i="10"/>
  <c r="K8207" i="10"/>
  <c r="K8208" i="10"/>
  <c r="K8209" i="10"/>
  <c r="K8210" i="10"/>
  <c r="K8211" i="10"/>
  <c r="K8212" i="10"/>
  <c r="K8213" i="10"/>
  <c r="K8214" i="10"/>
  <c r="K8215" i="10"/>
  <c r="K8216" i="10"/>
  <c r="K8217" i="10"/>
  <c r="K8218" i="10"/>
  <c r="K8219" i="10"/>
  <c r="K8220" i="10"/>
  <c r="K8221" i="10"/>
  <c r="K8222" i="10"/>
  <c r="K8223" i="10"/>
  <c r="K8224" i="10"/>
  <c r="K8225" i="10"/>
  <c r="K8226" i="10"/>
  <c r="K8227" i="10"/>
  <c r="K8228" i="10"/>
  <c r="K8229" i="10"/>
  <c r="K8230" i="10"/>
  <c r="K8231" i="10"/>
  <c r="K8232" i="10"/>
  <c r="K8233" i="10"/>
  <c r="K8234" i="10"/>
  <c r="K8235" i="10"/>
  <c r="K8236" i="10"/>
  <c r="K8237" i="10"/>
  <c r="K8238" i="10"/>
  <c r="K8239" i="10"/>
  <c r="K8240" i="10"/>
  <c r="K8241" i="10"/>
  <c r="K8242" i="10"/>
  <c r="K8243" i="10"/>
  <c r="K8244" i="10"/>
  <c r="K8245" i="10"/>
  <c r="K8246" i="10"/>
  <c r="K8247" i="10"/>
  <c r="K8248" i="10"/>
  <c r="K8249" i="10"/>
  <c r="K8250" i="10"/>
  <c r="K8251" i="10"/>
  <c r="K8252" i="10"/>
  <c r="K8253" i="10"/>
  <c r="K8254" i="10"/>
  <c r="K8255" i="10"/>
  <c r="K8256" i="10"/>
  <c r="K8257" i="10"/>
  <c r="K8258" i="10"/>
  <c r="K8259" i="10"/>
  <c r="K8260" i="10"/>
  <c r="K8261" i="10"/>
  <c r="K8262" i="10"/>
  <c r="K8263" i="10"/>
  <c r="K8264" i="10"/>
  <c r="K8265" i="10"/>
  <c r="K8266" i="10"/>
  <c r="K8267" i="10"/>
  <c r="K8268" i="10"/>
  <c r="K8269" i="10"/>
  <c r="K8270" i="10"/>
  <c r="K8271" i="10"/>
  <c r="K8272" i="10"/>
  <c r="K8273" i="10"/>
  <c r="K8274" i="10"/>
  <c r="K8275" i="10"/>
  <c r="K8276" i="10"/>
  <c r="K8277" i="10"/>
  <c r="K8278" i="10"/>
  <c r="K8279" i="10"/>
  <c r="K8280" i="10"/>
  <c r="K8281" i="10"/>
  <c r="K8282" i="10"/>
  <c r="K8283" i="10"/>
  <c r="K8284" i="10"/>
  <c r="K8285" i="10"/>
  <c r="K8286" i="10"/>
  <c r="K8287" i="10"/>
  <c r="K8288" i="10"/>
  <c r="K8289" i="10"/>
  <c r="K8290" i="10"/>
  <c r="K8291" i="10"/>
  <c r="K8292" i="10"/>
  <c r="K8293" i="10"/>
  <c r="K8294" i="10"/>
  <c r="K8295" i="10"/>
  <c r="K8296" i="10"/>
  <c r="K8297" i="10"/>
  <c r="K8298" i="10"/>
  <c r="K8299" i="10"/>
  <c r="K8300" i="10"/>
  <c r="K8301" i="10"/>
  <c r="K8302" i="10"/>
  <c r="K8303" i="10"/>
  <c r="K8304" i="10"/>
  <c r="K8305" i="10"/>
  <c r="K8306" i="10"/>
  <c r="K8307" i="10"/>
  <c r="K8308" i="10"/>
  <c r="K8309" i="10"/>
  <c r="K8310" i="10"/>
  <c r="K8311" i="10"/>
  <c r="K8312" i="10"/>
  <c r="K8313" i="10"/>
  <c r="K8314" i="10"/>
  <c r="K8315" i="10"/>
  <c r="K8316" i="10"/>
  <c r="K8317" i="10"/>
  <c r="K8318" i="10"/>
  <c r="K8319" i="10"/>
  <c r="K8320" i="10"/>
  <c r="K8321" i="10"/>
  <c r="K8322" i="10"/>
  <c r="K8323" i="10"/>
  <c r="K8324" i="10"/>
  <c r="K8325" i="10"/>
  <c r="K8326" i="10"/>
  <c r="K8327" i="10"/>
  <c r="K8328" i="10"/>
  <c r="K8329" i="10"/>
  <c r="K8330" i="10"/>
  <c r="K8331" i="10"/>
  <c r="K8332" i="10"/>
  <c r="K8333" i="10"/>
  <c r="K8334" i="10"/>
  <c r="K8335" i="10"/>
  <c r="K8336" i="10"/>
  <c r="K8337" i="10"/>
  <c r="K8338" i="10"/>
  <c r="K8339" i="10"/>
  <c r="K8340" i="10"/>
  <c r="K8341" i="10"/>
  <c r="K8342" i="10"/>
  <c r="K8343" i="10"/>
  <c r="K8344" i="10"/>
  <c r="K8345" i="10"/>
  <c r="K8346" i="10"/>
  <c r="K8347" i="10"/>
  <c r="K8348" i="10"/>
  <c r="K8349" i="10"/>
  <c r="K8350" i="10"/>
  <c r="K8351" i="10"/>
  <c r="K8352" i="10"/>
  <c r="K8353" i="10"/>
  <c r="K8354" i="10"/>
  <c r="K8355" i="10"/>
  <c r="K8356" i="10"/>
  <c r="K8357" i="10"/>
  <c r="K8358" i="10"/>
  <c r="K8359" i="10"/>
  <c r="K8360" i="10"/>
  <c r="K8361" i="10"/>
  <c r="K8362" i="10"/>
  <c r="K8363" i="10"/>
  <c r="K8364" i="10"/>
  <c r="K8365" i="10"/>
  <c r="K8366" i="10"/>
  <c r="K8367" i="10"/>
  <c r="K8368" i="10"/>
  <c r="K8369" i="10"/>
  <c r="K8370" i="10"/>
  <c r="K8371" i="10"/>
  <c r="K8372" i="10"/>
  <c r="K8373" i="10"/>
  <c r="K8374" i="10"/>
  <c r="K8375" i="10"/>
  <c r="K8376" i="10"/>
  <c r="K8377" i="10"/>
  <c r="K8378" i="10"/>
  <c r="K8379" i="10"/>
  <c r="K8380" i="10"/>
  <c r="K8381" i="10"/>
  <c r="K8382" i="10"/>
  <c r="K8383" i="10"/>
  <c r="K8384" i="10"/>
  <c r="K8385" i="10"/>
  <c r="K8386" i="10"/>
  <c r="K8387" i="10"/>
  <c r="K8388" i="10"/>
  <c r="K8389" i="10"/>
  <c r="K8390" i="10"/>
  <c r="K8391" i="10"/>
  <c r="K8392" i="10"/>
  <c r="K8393" i="10"/>
  <c r="K8394" i="10"/>
  <c r="K8395" i="10"/>
  <c r="K8396" i="10"/>
  <c r="K8397" i="10"/>
  <c r="K8398" i="10"/>
  <c r="K8399" i="10"/>
  <c r="K8400" i="10"/>
  <c r="K8401" i="10"/>
  <c r="K8402" i="10"/>
  <c r="K8403" i="10"/>
  <c r="K8404" i="10"/>
  <c r="K8405" i="10"/>
  <c r="K8406" i="10"/>
  <c r="K8407" i="10"/>
  <c r="K8408" i="10"/>
  <c r="K8409" i="10"/>
  <c r="K8410" i="10"/>
  <c r="K8411" i="10"/>
  <c r="K8412" i="10"/>
  <c r="K8413" i="10"/>
  <c r="K8414" i="10"/>
  <c r="K8415" i="10"/>
  <c r="K8416" i="10"/>
  <c r="K8417" i="10"/>
  <c r="K8418" i="10"/>
  <c r="K8419" i="10"/>
  <c r="K8420" i="10"/>
  <c r="K8421" i="10"/>
  <c r="K8422" i="10"/>
  <c r="K8423" i="10"/>
  <c r="K8424" i="10"/>
  <c r="K8425" i="10"/>
  <c r="K8426" i="10"/>
  <c r="K8427" i="10"/>
  <c r="K8428" i="10"/>
  <c r="K8429" i="10"/>
  <c r="K8430" i="10"/>
  <c r="K8431" i="10"/>
  <c r="K8432" i="10"/>
  <c r="K8433" i="10"/>
  <c r="K8434" i="10"/>
  <c r="K8435" i="10"/>
  <c r="K8436" i="10"/>
  <c r="K8437" i="10"/>
  <c r="K8438" i="10"/>
  <c r="K8439" i="10"/>
  <c r="K8440" i="10"/>
  <c r="K8441" i="10"/>
  <c r="K8442" i="10"/>
  <c r="K8443" i="10"/>
  <c r="K8444" i="10"/>
  <c r="K8445" i="10"/>
  <c r="K8446" i="10"/>
  <c r="K8447" i="10"/>
  <c r="K8448" i="10"/>
  <c r="K8449" i="10"/>
  <c r="K8450" i="10"/>
  <c r="K8451" i="10"/>
  <c r="K8452" i="10"/>
  <c r="K8453" i="10"/>
  <c r="K8454" i="10"/>
  <c r="K8455" i="10"/>
  <c r="K8456" i="10"/>
  <c r="K8457" i="10"/>
  <c r="K8458" i="10"/>
  <c r="K8459" i="10"/>
  <c r="K8460" i="10"/>
  <c r="K8461" i="10"/>
  <c r="K8462" i="10"/>
  <c r="K8463" i="10"/>
  <c r="K8464" i="10"/>
  <c r="K8465" i="10"/>
  <c r="K8466" i="10"/>
  <c r="K8467" i="10"/>
  <c r="K8468" i="10"/>
  <c r="K8469" i="10"/>
  <c r="K8470" i="10"/>
  <c r="K8471" i="10"/>
  <c r="K8472" i="10"/>
  <c r="K8473" i="10"/>
  <c r="K8474" i="10"/>
  <c r="K8475" i="10"/>
  <c r="K8476" i="10"/>
  <c r="K8477" i="10"/>
  <c r="K8478" i="10"/>
  <c r="K8479" i="10"/>
  <c r="K8480" i="10"/>
  <c r="K8481" i="10"/>
  <c r="K8482" i="10"/>
  <c r="K8483" i="10"/>
  <c r="K8484" i="10"/>
  <c r="K8485" i="10"/>
  <c r="K8486" i="10"/>
  <c r="K8487" i="10"/>
  <c r="K8488" i="10"/>
  <c r="K8489" i="10"/>
  <c r="K8490" i="10"/>
  <c r="K8491" i="10"/>
  <c r="K8492" i="10"/>
  <c r="K8493" i="10"/>
  <c r="K8494" i="10"/>
  <c r="K8495" i="10"/>
  <c r="K8496" i="10"/>
  <c r="K8497" i="10"/>
  <c r="K8498" i="10"/>
  <c r="K8499" i="10"/>
  <c r="K8500" i="10"/>
  <c r="K8501" i="10"/>
  <c r="K8502" i="10"/>
  <c r="K8503" i="10"/>
  <c r="K8504" i="10"/>
  <c r="K8505" i="10"/>
  <c r="K8506" i="10"/>
  <c r="K8507" i="10"/>
  <c r="K8508" i="10"/>
  <c r="K8509" i="10"/>
  <c r="K8510" i="10"/>
  <c r="K8511" i="10"/>
  <c r="K8512" i="10"/>
  <c r="K8513" i="10"/>
  <c r="K8514" i="10"/>
  <c r="K8515" i="10"/>
  <c r="K8516" i="10"/>
  <c r="K8517" i="10"/>
  <c r="K8518" i="10"/>
  <c r="K8519" i="10"/>
  <c r="K8520" i="10"/>
  <c r="K8521" i="10"/>
  <c r="K8522" i="10"/>
  <c r="K8523" i="10"/>
  <c r="K8524" i="10"/>
  <c r="K8525" i="10"/>
  <c r="K8526" i="10"/>
  <c r="K8527" i="10"/>
  <c r="K8528" i="10"/>
  <c r="K8529" i="10"/>
  <c r="K8530" i="10"/>
  <c r="K8531" i="10"/>
  <c r="K8532" i="10"/>
  <c r="K8533" i="10"/>
  <c r="K8534" i="10"/>
  <c r="K8535" i="10"/>
  <c r="K8536" i="10"/>
  <c r="K8537" i="10"/>
  <c r="K8538" i="10"/>
  <c r="K8539" i="10"/>
  <c r="K8540" i="10"/>
  <c r="K8541" i="10"/>
  <c r="K8542" i="10"/>
  <c r="K8543" i="10"/>
  <c r="K8544" i="10"/>
  <c r="K8545" i="10"/>
  <c r="K8546" i="10"/>
  <c r="K8547" i="10"/>
  <c r="K8548" i="10"/>
  <c r="K8549" i="10"/>
  <c r="K8550" i="10"/>
  <c r="K8551" i="10"/>
  <c r="K8552" i="10"/>
  <c r="K8553" i="10"/>
  <c r="K8554" i="10"/>
  <c r="K8555" i="10"/>
  <c r="K8556" i="10"/>
  <c r="K8557" i="10"/>
  <c r="K8558" i="10"/>
  <c r="K8559" i="10"/>
  <c r="K8560" i="10"/>
  <c r="K8561" i="10"/>
  <c r="K8562" i="10"/>
  <c r="K8563" i="10"/>
  <c r="K8564" i="10"/>
  <c r="K8565" i="10"/>
  <c r="K8566" i="10"/>
  <c r="K8567" i="10"/>
  <c r="K8568" i="10"/>
  <c r="K8569" i="10"/>
  <c r="K8570" i="10"/>
  <c r="K8571" i="10"/>
  <c r="K8572" i="10"/>
  <c r="K8573" i="10"/>
  <c r="K8574" i="10"/>
  <c r="K8575" i="10"/>
  <c r="K8576" i="10"/>
  <c r="K8577" i="10"/>
  <c r="K8578" i="10"/>
  <c r="K8579" i="10"/>
  <c r="K8580" i="10"/>
  <c r="K8581" i="10"/>
  <c r="K8582" i="10"/>
  <c r="K8583" i="10"/>
  <c r="K8584" i="10"/>
  <c r="K8585" i="10"/>
  <c r="K8586" i="10"/>
  <c r="K8587" i="10"/>
  <c r="K8588" i="10"/>
  <c r="K8589" i="10"/>
  <c r="K8590" i="10"/>
  <c r="K8591" i="10"/>
  <c r="K8592" i="10"/>
  <c r="K8593" i="10"/>
  <c r="K8594" i="10"/>
  <c r="K8595" i="10"/>
  <c r="K8596" i="10"/>
  <c r="K8597" i="10"/>
  <c r="K8598" i="10"/>
  <c r="K8599" i="10"/>
  <c r="K8600" i="10"/>
  <c r="K8601" i="10"/>
  <c r="K8602" i="10"/>
  <c r="K8603" i="10"/>
  <c r="K8604" i="10"/>
  <c r="K8605" i="10"/>
  <c r="K8606" i="10"/>
  <c r="K8607" i="10"/>
  <c r="K8608" i="10"/>
  <c r="K8609" i="10"/>
  <c r="K8610" i="10"/>
  <c r="K8611" i="10"/>
  <c r="K8612" i="10"/>
  <c r="K8613" i="10"/>
  <c r="K8614" i="10"/>
  <c r="K8615" i="10"/>
  <c r="K8616" i="10"/>
  <c r="K8617" i="10"/>
  <c r="K8618" i="10"/>
  <c r="K8619" i="10"/>
  <c r="K8620" i="10"/>
  <c r="K8621" i="10"/>
  <c r="K8622" i="10"/>
  <c r="K8623" i="10"/>
  <c r="K8624" i="10"/>
  <c r="K8625" i="10"/>
  <c r="K8626" i="10"/>
  <c r="K8627" i="10"/>
  <c r="K8628" i="10"/>
  <c r="K8629" i="10"/>
  <c r="K8630" i="10"/>
  <c r="K8631" i="10"/>
  <c r="K8632" i="10"/>
  <c r="K8633" i="10"/>
  <c r="K8634" i="10"/>
  <c r="K8635" i="10"/>
  <c r="K8636" i="10"/>
  <c r="K8637" i="10"/>
  <c r="K8638" i="10"/>
  <c r="K8639" i="10"/>
  <c r="K8640" i="10"/>
  <c r="K8641" i="10"/>
  <c r="K8642" i="10"/>
  <c r="K8643" i="10"/>
  <c r="K8644" i="10"/>
  <c r="K8645" i="10"/>
  <c r="K8646" i="10"/>
  <c r="K8647" i="10"/>
  <c r="K8648" i="10"/>
  <c r="K8649" i="10"/>
  <c r="K8650" i="10"/>
  <c r="K8651" i="10"/>
  <c r="K8652" i="10"/>
  <c r="K8653" i="10"/>
  <c r="K8654" i="10"/>
  <c r="K8655" i="10"/>
  <c r="K8656" i="10"/>
  <c r="K8657" i="10"/>
  <c r="K8658" i="10"/>
  <c r="K8659" i="10"/>
  <c r="K8660" i="10"/>
  <c r="K8661" i="10"/>
  <c r="K8662" i="10"/>
  <c r="K8663" i="10"/>
  <c r="K8664" i="10"/>
  <c r="K8665" i="10"/>
  <c r="K8666" i="10"/>
  <c r="K8667" i="10"/>
  <c r="K8668" i="10"/>
  <c r="K8669" i="10"/>
  <c r="K8670" i="10"/>
  <c r="K8671" i="10"/>
  <c r="K8672" i="10"/>
  <c r="K8673" i="10"/>
  <c r="K8674" i="10"/>
  <c r="K8675" i="10"/>
  <c r="K8676" i="10"/>
  <c r="K8677" i="10"/>
  <c r="K8678" i="10"/>
  <c r="K8679" i="10"/>
  <c r="K8680" i="10"/>
  <c r="K8681" i="10"/>
  <c r="K8682" i="10"/>
  <c r="K8683" i="10"/>
  <c r="K8684" i="10"/>
  <c r="K8685" i="10"/>
  <c r="K8686" i="10"/>
  <c r="K8687" i="10"/>
  <c r="K8688" i="10"/>
  <c r="K8689" i="10"/>
  <c r="K8690" i="10"/>
  <c r="K8691" i="10"/>
  <c r="K8692" i="10"/>
  <c r="K8693" i="10"/>
  <c r="K8694" i="10"/>
  <c r="K8695" i="10"/>
  <c r="K8696" i="10"/>
  <c r="K8697" i="10"/>
  <c r="K8698" i="10"/>
  <c r="K8699" i="10"/>
  <c r="K8700" i="10"/>
  <c r="K8701" i="10"/>
  <c r="K8702" i="10"/>
  <c r="K8703" i="10"/>
  <c r="K8704" i="10"/>
  <c r="K8705" i="10"/>
  <c r="K8706" i="10"/>
  <c r="K8707" i="10"/>
  <c r="K8708" i="10"/>
  <c r="K8709" i="10"/>
  <c r="K8710" i="10"/>
  <c r="K8711" i="10"/>
  <c r="K8712" i="10"/>
  <c r="K8713" i="10"/>
  <c r="K8714" i="10"/>
  <c r="K8715" i="10"/>
  <c r="K8716" i="10"/>
  <c r="K8717" i="10"/>
  <c r="K8718" i="10"/>
  <c r="K8719" i="10"/>
  <c r="K8720" i="10"/>
  <c r="K8721" i="10"/>
  <c r="K8722" i="10"/>
  <c r="K8723" i="10"/>
  <c r="K8724" i="10"/>
  <c r="K8725" i="10"/>
  <c r="K8726" i="10"/>
  <c r="K8727" i="10"/>
  <c r="K8728" i="10"/>
  <c r="K8729" i="10"/>
  <c r="K8730" i="10"/>
  <c r="K8731" i="10"/>
  <c r="K8732" i="10"/>
  <c r="K8733" i="10"/>
  <c r="K8734" i="10"/>
  <c r="K8735" i="10"/>
  <c r="K8736" i="10"/>
  <c r="K8737" i="10"/>
  <c r="K8738" i="10"/>
  <c r="K8739" i="10"/>
  <c r="K8740" i="10"/>
  <c r="K8741" i="10"/>
  <c r="K8742" i="10"/>
  <c r="K8743" i="10"/>
  <c r="K8744" i="10"/>
  <c r="K8745" i="10"/>
  <c r="K8746" i="10"/>
  <c r="K8747" i="10"/>
  <c r="K8748" i="10"/>
  <c r="K8749" i="10"/>
  <c r="K8750" i="10"/>
  <c r="K8751" i="10"/>
  <c r="K8752" i="10"/>
  <c r="K8753" i="10"/>
  <c r="K8754" i="10"/>
  <c r="K8755" i="10"/>
  <c r="K8756" i="10"/>
  <c r="K8757" i="10"/>
  <c r="K8758" i="10"/>
  <c r="K8759" i="10"/>
  <c r="K8760" i="10"/>
  <c r="K8761" i="10"/>
  <c r="K8762" i="10"/>
  <c r="K8763" i="10"/>
  <c r="K8764" i="10"/>
  <c r="K8765" i="10"/>
  <c r="K8766" i="10"/>
  <c r="K8767" i="10"/>
  <c r="K8768" i="10"/>
  <c r="K8769" i="10"/>
  <c r="K8770" i="10"/>
  <c r="K8771" i="10"/>
  <c r="K8772" i="10"/>
  <c r="K8773" i="10"/>
  <c r="K8774" i="10"/>
  <c r="K8775" i="10"/>
  <c r="K8776" i="10"/>
  <c r="K8777" i="10"/>
  <c r="K8778" i="10"/>
  <c r="K8779" i="10"/>
  <c r="K8780" i="10"/>
  <c r="K8781" i="10"/>
  <c r="K8782" i="10"/>
  <c r="K8783" i="10"/>
  <c r="K8784" i="10"/>
  <c r="K8785" i="10"/>
  <c r="K8786" i="10"/>
  <c r="K8787" i="10"/>
  <c r="K8788" i="10"/>
  <c r="K8789" i="10"/>
  <c r="K8790" i="10"/>
  <c r="K8791" i="10"/>
  <c r="K8792" i="10"/>
  <c r="K8793" i="10"/>
  <c r="K8794" i="10"/>
  <c r="K8795" i="10"/>
  <c r="K8796" i="10"/>
  <c r="K8797" i="10"/>
  <c r="K8798" i="10"/>
  <c r="K8799" i="10"/>
  <c r="K8800" i="10"/>
  <c r="K8801" i="10"/>
  <c r="K8802" i="10"/>
  <c r="K8803" i="10"/>
  <c r="K8804" i="10"/>
  <c r="K8805" i="10"/>
  <c r="K8806" i="10"/>
  <c r="K8807" i="10"/>
  <c r="K8808" i="10"/>
  <c r="K8809" i="10"/>
  <c r="K8810" i="10"/>
  <c r="K8811" i="10"/>
  <c r="K8812" i="10"/>
  <c r="K8813" i="10"/>
  <c r="K8814" i="10"/>
  <c r="K8815" i="10"/>
  <c r="K8816" i="10"/>
  <c r="K8817" i="10"/>
  <c r="K8818" i="10"/>
  <c r="K8819" i="10"/>
  <c r="K8820" i="10"/>
  <c r="K8821" i="10"/>
  <c r="K8822" i="10"/>
  <c r="K8823" i="10"/>
  <c r="K8824" i="10"/>
  <c r="K8825" i="10"/>
  <c r="K8826" i="10"/>
  <c r="K8827" i="10"/>
  <c r="K8828" i="10"/>
  <c r="K8829" i="10"/>
  <c r="K8830" i="10"/>
  <c r="K8831" i="10"/>
  <c r="K8832" i="10"/>
  <c r="K8833" i="10"/>
  <c r="K8834" i="10"/>
  <c r="K8835" i="10"/>
  <c r="K8836" i="10"/>
  <c r="K8837" i="10"/>
  <c r="K8838" i="10"/>
  <c r="K8839" i="10"/>
  <c r="K8840" i="10"/>
  <c r="K8841" i="10"/>
  <c r="K8842" i="10"/>
  <c r="K8843" i="10"/>
  <c r="K8844" i="10"/>
  <c r="K8845" i="10"/>
  <c r="K8846" i="10"/>
  <c r="K8847" i="10"/>
  <c r="K8848" i="10"/>
  <c r="K8849" i="10"/>
  <c r="K8850" i="10"/>
  <c r="K8851" i="10"/>
  <c r="K8852" i="10"/>
  <c r="K8853" i="10"/>
  <c r="K8854" i="10"/>
  <c r="K8855" i="10"/>
  <c r="K8856" i="10"/>
  <c r="K8857" i="10"/>
  <c r="K8858" i="10"/>
  <c r="K8859" i="10"/>
  <c r="K8860" i="10"/>
  <c r="K8861" i="10"/>
  <c r="K8862" i="10"/>
  <c r="K8863" i="10"/>
  <c r="K8864" i="10"/>
  <c r="K8865" i="10"/>
  <c r="K8866" i="10"/>
  <c r="K8867" i="10"/>
  <c r="K8868" i="10"/>
  <c r="K8869" i="10"/>
  <c r="K8870" i="10"/>
  <c r="K8871" i="10"/>
  <c r="K8872" i="10"/>
  <c r="K8873" i="10"/>
  <c r="K8874" i="10"/>
  <c r="K8875" i="10"/>
  <c r="K8876" i="10"/>
  <c r="K8877" i="10"/>
  <c r="K8878" i="10"/>
  <c r="K8879" i="10"/>
  <c r="K8880" i="10"/>
  <c r="K8881" i="10"/>
  <c r="K8882" i="10"/>
  <c r="K8883" i="10"/>
  <c r="K8884" i="10"/>
  <c r="K8885" i="10"/>
  <c r="K8886" i="10"/>
  <c r="K8887" i="10"/>
  <c r="K8888" i="10"/>
  <c r="K8889" i="10"/>
  <c r="K8890" i="10"/>
  <c r="K8891" i="10"/>
  <c r="K8892" i="10"/>
  <c r="K8893" i="10"/>
  <c r="K8894" i="10"/>
  <c r="K8895" i="10"/>
  <c r="K8896" i="10"/>
  <c r="K8897" i="10"/>
  <c r="K8898" i="10"/>
  <c r="K8899" i="10"/>
  <c r="K8900" i="10"/>
  <c r="K8901" i="10"/>
  <c r="K8902" i="10"/>
  <c r="K8903" i="10"/>
  <c r="K8904" i="10"/>
  <c r="K8905" i="10"/>
  <c r="K8906" i="10"/>
  <c r="K8907" i="10"/>
  <c r="K8908" i="10"/>
  <c r="K8909" i="10"/>
  <c r="K8910" i="10"/>
  <c r="K8911" i="10"/>
  <c r="K8912" i="10"/>
  <c r="K8913" i="10"/>
  <c r="K8914" i="10"/>
  <c r="K8915" i="10"/>
  <c r="K8916" i="10"/>
  <c r="K8917" i="10"/>
  <c r="K8918" i="10"/>
  <c r="K8919" i="10"/>
  <c r="K8920" i="10"/>
  <c r="K8921" i="10"/>
  <c r="K8922" i="10"/>
  <c r="K8923" i="10"/>
  <c r="K8924" i="10"/>
  <c r="K8925" i="10"/>
  <c r="K8926" i="10"/>
  <c r="K8927" i="10"/>
  <c r="K8928" i="10"/>
  <c r="K8929" i="10"/>
  <c r="K8930" i="10"/>
  <c r="K8931" i="10"/>
  <c r="K8932" i="10"/>
  <c r="K8933" i="10"/>
  <c r="K8934" i="10"/>
  <c r="K8935" i="10"/>
  <c r="K8936" i="10"/>
  <c r="K8937" i="10"/>
  <c r="K8938" i="10"/>
  <c r="K8939" i="10"/>
  <c r="K8940" i="10"/>
  <c r="K8941" i="10"/>
  <c r="K8942" i="10"/>
  <c r="K8943" i="10"/>
  <c r="K8944" i="10"/>
  <c r="K8945" i="10"/>
  <c r="K8946" i="10"/>
  <c r="K8947" i="10"/>
  <c r="K8948" i="10"/>
  <c r="K8949" i="10"/>
  <c r="K8950" i="10"/>
  <c r="K8951" i="10"/>
  <c r="K8952" i="10"/>
  <c r="K8953" i="10"/>
  <c r="K8954" i="10"/>
  <c r="K8955" i="10"/>
  <c r="K8956" i="10"/>
  <c r="K8957" i="10"/>
  <c r="K8958" i="10"/>
  <c r="K8959" i="10"/>
  <c r="K8960" i="10"/>
  <c r="K8961" i="10"/>
  <c r="K8962" i="10"/>
  <c r="K8963" i="10"/>
  <c r="K8964" i="10"/>
  <c r="K8965" i="10"/>
  <c r="K8966" i="10"/>
  <c r="K8967" i="10"/>
  <c r="K8968" i="10"/>
  <c r="K8969" i="10"/>
  <c r="K8970" i="10"/>
  <c r="K8971" i="10"/>
  <c r="K8972" i="10"/>
  <c r="K8973" i="10"/>
  <c r="K8974" i="10"/>
  <c r="K8975" i="10"/>
  <c r="K8976" i="10"/>
  <c r="K8977" i="10"/>
  <c r="K8978" i="10"/>
  <c r="K8979" i="10"/>
  <c r="K8980" i="10"/>
  <c r="K8981" i="10"/>
  <c r="K8982" i="10"/>
  <c r="K8983" i="10"/>
  <c r="K8984" i="10"/>
  <c r="K8985" i="10"/>
  <c r="K8986" i="10"/>
  <c r="K8987" i="10"/>
  <c r="K8988" i="10"/>
  <c r="K8989" i="10"/>
  <c r="K8990" i="10"/>
  <c r="K8991" i="10"/>
  <c r="K8992" i="10"/>
  <c r="K8993" i="10"/>
  <c r="K8994" i="10"/>
  <c r="K8995" i="10"/>
  <c r="K8996" i="10"/>
  <c r="K8997" i="10"/>
  <c r="K8998" i="10"/>
  <c r="K8999" i="10"/>
  <c r="K9000" i="10"/>
  <c r="K9001" i="10"/>
  <c r="K9002" i="10"/>
  <c r="K9003" i="10"/>
  <c r="K9004" i="10"/>
  <c r="K9005" i="10"/>
  <c r="K9006" i="10"/>
  <c r="K9007" i="10"/>
  <c r="K9008" i="10"/>
  <c r="K9009" i="10"/>
  <c r="K9010" i="10"/>
  <c r="K9011" i="10"/>
  <c r="K9012" i="10"/>
  <c r="K9013" i="10"/>
  <c r="K9014" i="10"/>
  <c r="K9015" i="10"/>
  <c r="K9016" i="10"/>
  <c r="K9017" i="10"/>
  <c r="K9018" i="10"/>
  <c r="K9019" i="10"/>
  <c r="K9020" i="10"/>
  <c r="K9021" i="10"/>
  <c r="K9022" i="10"/>
  <c r="K9023" i="10"/>
  <c r="K9024" i="10"/>
  <c r="K9025" i="10"/>
  <c r="K9026" i="10"/>
  <c r="K9027" i="10"/>
  <c r="K9028" i="10"/>
  <c r="K9029" i="10"/>
  <c r="K9030" i="10"/>
  <c r="K9031" i="10"/>
  <c r="K9032" i="10"/>
  <c r="K9033" i="10"/>
  <c r="K9034" i="10"/>
  <c r="K9035" i="10"/>
  <c r="K9036" i="10"/>
  <c r="K9037" i="10"/>
  <c r="K9038" i="10"/>
  <c r="K9039" i="10"/>
  <c r="K9040" i="10"/>
  <c r="K9041" i="10"/>
  <c r="K9042" i="10"/>
  <c r="K9043" i="10"/>
  <c r="K9044" i="10"/>
  <c r="K9045" i="10"/>
  <c r="K9046" i="10"/>
  <c r="K9047" i="10"/>
  <c r="K9048" i="10"/>
  <c r="K9049" i="10"/>
  <c r="K9050" i="10"/>
  <c r="K9051" i="10"/>
  <c r="K9052" i="10"/>
  <c r="K9053" i="10"/>
  <c r="K9054" i="10"/>
  <c r="K9055" i="10"/>
  <c r="K9056" i="10"/>
  <c r="K9057" i="10"/>
  <c r="K9058" i="10"/>
  <c r="K9059" i="10"/>
  <c r="K9060" i="10"/>
  <c r="K9061" i="10"/>
  <c r="K9062" i="10"/>
  <c r="K9063" i="10"/>
  <c r="K9064" i="10"/>
  <c r="K9065" i="10"/>
  <c r="K9066" i="10"/>
  <c r="K9067" i="10"/>
  <c r="K9068" i="10"/>
  <c r="K9069" i="10"/>
  <c r="K9070" i="10"/>
  <c r="K9071" i="10"/>
  <c r="K9072" i="10"/>
  <c r="K9073" i="10"/>
  <c r="K9074" i="10"/>
  <c r="K9075" i="10"/>
  <c r="K9076" i="10"/>
  <c r="K9077" i="10"/>
  <c r="K9078" i="10"/>
  <c r="K9079" i="10"/>
  <c r="K9080" i="10"/>
  <c r="K9081" i="10"/>
  <c r="K9082" i="10"/>
  <c r="K9083" i="10"/>
  <c r="K9084" i="10"/>
  <c r="K9085" i="10"/>
  <c r="K9086" i="10"/>
  <c r="K9087" i="10"/>
  <c r="K9088" i="10"/>
  <c r="K9089" i="10"/>
  <c r="K9090" i="10"/>
  <c r="K9091" i="10"/>
  <c r="K9092" i="10"/>
  <c r="K9093" i="10"/>
  <c r="K9094" i="10"/>
  <c r="K9095" i="10"/>
  <c r="K9096" i="10"/>
  <c r="K9097" i="10"/>
  <c r="K9098" i="10"/>
  <c r="K9099" i="10"/>
  <c r="K9100" i="10"/>
  <c r="K9101" i="10"/>
  <c r="K9102" i="10"/>
  <c r="K9103" i="10"/>
  <c r="K9104" i="10"/>
  <c r="K9105" i="10"/>
  <c r="K9106" i="10"/>
  <c r="K9107" i="10"/>
  <c r="K9108" i="10"/>
  <c r="K9109" i="10"/>
  <c r="K9110" i="10"/>
  <c r="K9111" i="10"/>
  <c r="K9112" i="10"/>
  <c r="K9113" i="10"/>
  <c r="K9114" i="10"/>
  <c r="K9115" i="10"/>
  <c r="K9116" i="10"/>
  <c r="K9117" i="10"/>
  <c r="K9118" i="10"/>
  <c r="K9119" i="10"/>
  <c r="K9120" i="10"/>
  <c r="K9121" i="10"/>
  <c r="K9122" i="10"/>
  <c r="K9123" i="10"/>
  <c r="K9124" i="10"/>
  <c r="K9125" i="10"/>
  <c r="K9126" i="10"/>
  <c r="K9127" i="10"/>
  <c r="K9128" i="10"/>
  <c r="K9129" i="10"/>
  <c r="K9130" i="10"/>
  <c r="K9131" i="10"/>
  <c r="K9132" i="10"/>
  <c r="K9133" i="10"/>
  <c r="K9134" i="10"/>
  <c r="K9135" i="10"/>
  <c r="K9136" i="10"/>
  <c r="K9137" i="10"/>
  <c r="K9138" i="10"/>
  <c r="K9139" i="10"/>
  <c r="K9140" i="10"/>
  <c r="K9141" i="10"/>
  <c r="K9142" i="10"/>
  <c r="K9143" i="10"/>
  <c r="K9144" i="10"/>
  <c r="K9145" i="10"/>
  <c r="K9146" i="10"/>
  <c r="K9147" i="10"/>
  <c r="K9148" i="10"/>
  <c r="K9149" i="10"/>
  <c r="K9150" i="10"/>
  <c r="K9151" i="10"/>
  <c r="K9152" i="10"/>
  <c r="K9153" i="10"/>
  <c r="K9154" i="10"/>
  <c r="K9155" i="10"/>
  <c r="K9156" i="10"/>
  <c r="K9157" i="10"/>
  <c r="K9158" i="10"/>
  <c r="K9159" i="10"/>
  <c r="K9160" i="10"/>
  <c r="K9161" i="10"/>
  <c r="K9162" i="10"/>
  <c r="K9163" i="10"/>
  <c r="K9164" i="10"/>
  <c r="K9165" i="10"/>
  <c r="K9166" i="10"/>
  <c r="K9167" i="10"/>
  <c r="K9168" i="10"/>
  <c r="K9169" i="10"/>
  <c r="K9170" i="10"/>
  <c r="K9171" i="10"/>
  <c r="K9172" i="10"/>
  <c r="K9173" i="10"/>
  <c r="K9174" i="10"/>
  <c r="K9175" i="10"/>
  <c r="K9176" i="10"/>
  <c r="K9177" i="10"/>
  <c r="K9178" i="10"/>
  <c r="K9179" i="10"/>
  <c r="K9180" i="10"/>
  <c r="K9181" i="10"/>
  <c r="K9182" i="10"/>
  <c r="K9183" i="10"/>
  <c r="K9184" i="10"/>
  <c r="K9185" i="10"/>
  <c r="K9186" i="10"/>
  <c r="K9187" i="10"/>
  <c r="K9188" i="10"/>
  <c r="K9189" i="10"/>
  <c r="K9190" i="10"/>
  <c r="K9191" i="10"/>
  <c r="K9192" i="10"/>
  <c r="K9193" i="10"/>
  <c r="K9194" i="10"/>
  <c r="K9195" i="10"/>
  <c r="K9196" i="10"/>
  <c r="K9197" i="10"/>
  <c r="K9198" i="10"/>
  <c r="K9199" i="10"/>
  <c r="K9200" i="10"/>
  <c r="K9201" i="10"/>
  <c r="K9202" i="10"/>
  <c r="K9203" i="10"/>
  <c r="K9204" i="10"/>
  <c r="K9205" i="10"/>
  <c r="K9206" i="10"/>
  <c r="K9207" i="10"/>
  <c r="K9208" i="10"/>
  <c r="K9209" i="10"/>
  <c r="K9210" i="10"/>
  <c r="K9211" i="10"/>
  <c r="K9212" i="10"/>
  <c r="K9213" i="10"/>
  <c r="K9214" i="10"/>
  <c r="K9215" i="10"/>
  <c r="K9216" i="10"/>
  <c r="K9217" i="10"/>
  <c r="K9218" i="10"/>
  <c r="K9219" i="10"/>
  <c r="K9220" i="10"/>
  <c r="K9221" i="10"/>
  <c r="K9222" i="10"/>
  <c r="K9223" i="10"/>
  <c r="K9224" i="10"/>
  <c r="K9225" i="10"/>
  <c r="K9226" i="10"/>
  <c r="K9227" i="10"/>
  <c r="K9228" i="10"/>
  <c r="K9229" i="10"/>
  <c r="K9230" i="10"/>
  <c r="K9231" i="10"/>
  <c r="K9232" i="10"/>
  <c r="K9233" i="10"/>
  <c r="K9234" i="10"/>
  <c r="K9235" i="10"/>
  <c r="K9236" i="10"/>
  <c r="K9237" i="10"/>
  <c r="K9238" i="10"/>
  <c r="K9239" i="10"/>
  <c r="K9240" i="10"/>
  <c r="K9241" i="10"/>
  <c r="K9242" i="10"/>
  <c r="K9243" i="10"/>
  <c r="K9244" i="10"/>
  <c r="K9245" i="10"/>
  <c r="K9246" i="10"/>
  <c r="K9247" i="10"/>
  <c r="K9248" i="10"/>
  <c r="K9249" i="10"/>
  <c r="K9250" i="10"/>
  <c r="K9251" i="10"/>
  <c r="K9252" i="10"/>
  <c r="K9253" i="10"/>
  <c r="K9254" i="10"/>
  <c r="K9255" i="10"/>
  <c r="K9256" i="10"/>
  <c r="K9257" i="10"/>
  <c r="K9258" i="10"/>
  <c r="K9259" i="10"/>
  <c r="K9260" i="10"/>
  <c r="K9261" i="10"/>
  <c r="K9262" i="10"/>
  <c r="K9263" i="10"/>
  <c r="K9264" i="10"/>
  <c r="K9265" i="10"/>
  <c r="K9266" i="10"/>
  <c r="K9267" i="10"/>
  <c r="K9268" i="10"/>
  <c r="K9269" i="10"/>
  <c r="K9270" i="10"/>
  <c r="K9271" i="10"/>
  <c r="K9272" i="10"/>
  <c r="K9273" i="10"/>
  <c r="K9274" i="10"/>
  <c r="K9275" i="10"/>
  <c r="K9276" i="10"/>
  <c r="K9277" i="10"/>
  <c r="K9278" i="10"/>
  <c r="K9279" i="10"/>
  <c r="K9280" i="10"/>
  <c r="K9281" i="10"/>
  <c r="K9282" i="10"/>
  <c r="K9283" i="10"/>
  <c r="K9284" i="10"/>
  <c r="K9285" i="10"/>
  <c r="K9286" i="10"/>
  <c r="K9287" i="10"/>
  <c r="K9288" i="10"/>
  <c r="K9289" i="10"/>
  <c r="K9290" i="10"/>
  <c r="K9291" i="10"/>
  <c r="K9292" i="10"/>
  <c r="K9293" i="10"/>
  <c r="K9294" i="10"/>
  <c r="K9295" i="10"/>
  <c r="K9296" i="10"/>
  <c r="K9297" i="10"/>
  <c r="K9298" i="10"/>
  <c r="K9299" i="10"/>
  <c r="K9300" i="10"/>
  <c r="K9301" i="10"/>
  <c r="K9302" i="10"/>
  <c r="K9303" i="10"/>
  <c r="K9304" i="10"/>
  <c r="K9305" i="10"/>
  <c r="K9306" i="10"/>
  <c r="K9307" i="10"/>
  <c r="K9308" i="10"/>
  <c r="K9309" i="10"/>
  <c r="K9310" i="10"/>
  <c r="K9311" i="10"/>
  <c r="K9312" i="10"/>
  <c r="K9313" i="10"/>
  <c r="K9314" i="10"/>
  <c r="K9315" i="10"/>
  <c r="K9316" i="10"/>
  <c r="K9317" i="10"/>
  <c r="K9318" i="10"/>
  <c r="K9319" i="10"/>
  <c r="K9320" i="10"/>
  <c r="K9321" i="10"/>
  <c r="K9322" i="10"/>
  <c r="K9323" i="10"/>
  <c r="K9324" i="10"/>
  <c r="K9325" i="10"/>
  <c r="K9326" i="10"/>
  <c r="K9327" i="10"/>
  <c r="K9328" i="10"/>
  <c r="K9329" i="10"/>
  <c r="K9330" i="10"/>
  <c r="K9331" i="10"/>
  <c r="K9332" i="10"/>
  <c r="K9333" i="10"/>
  <c r="K9334" i="10"/>
  <c r="K9335" i="10"/>
  <c r="K9336" i="10"/>
  <c r="K9337" i="10"/>
  <c r="K9338" i="10"/>
  <c r="K9339" i="10"/>
  <c r="K9340" i="10"/>
  <c r="K9341" i="10"/>
  <c r="K9342" i="10"/>
  <c r="K9343" i="10"/>
  <c r="K9344" i="10"/>
  <c r="K9345" i="10"/>
  <c r="K9346" i="10"/>
  <c r="K9347" i="10"/>
  <c r="K9348" i="10"/>
  <c r="K9349" i="10"/>
  <c r="K9350" i="10"/>
  <c r="K9351" i="10"/>
  <c r="K9352" i="10"/>
  <c r="K9353" i="10"/>
  <c r="K9354" i="10"/>
  <c r="K9355" i="10"/>
  <c r="K9356" i="10"/>
  <c r="K9357" i="10"/>
  <c r="K9358" i="10"/>
  <c r="K9359" i="10"/>
  <c r="K9360" i="10"/>
  <c r="K9361" i="10"/>
  <c r="K9362" i="10"/>
  <c r="K9363" i="10"/>
  <c r="K9364" i="10"/>
  <c r="K9365" i="10"/>
  <c r="K9366" i="10"/>
  <c r="K9367" i="10"/>
  <c r="K9368" i="10"/>
  <c r="K9369" i="10"/>
  <c r="K9370" i="10"/>
  <c r="K9371" i="10"/>
  <c r="K9372" i="10"/>
  <c r="K9373" i="10"/>
  <c r="N2" i="9"/>
  <c r="N3" i="9"/>
  <c r="N4" i="9"/>
  <c r="N5" i="9"/>
  <c r="N6" i="9"/>
  <c r="N7" i="9"/>
  <c r="N8" i="9"/>
  <c r="N9" i="9"/>
  <c r="N10" i="9"/>
  <c r="N11" i="9"/>
  <c r="N12" i="9"/>
  <c r="N13" i="9"/>
  <c r="N14" i="9"/>
  <c r="N15" i="9"/>
  <c r="N16" i="9"/>
  <c r="N17" i="9"/>
  <c r="N18" i="9"/>
  <c r="N19" i="9"/>
  <c r="N20" i="9"/>
  <c r="N21" i="9"/>
  <c r="N22" i="9"/>
  <c r="N23" i="9"/>
  <c r="N24" i="9"/>
  <c r="N25" i="9"/>
  <c r="N26" i="9"/>
  <c r="N27" i="9"/>
  <c r="N28" i="9"/>
  <c r="N29" i="9"/>
  <c r="N30" i="9"/>
  <c r="N31" i="9"/>
  <c r="N32" i="9"/>
  <c r="N33" i="9"/>
  <c r="N34" i="9"/>
  <c r="N35" i="9"/>
  <c r="N36" i="9"/>
  <c r="N37" i="9"/>
  <c r="N38" i="9"/>
  <c r="N39" i="9"/>
  <c r="N40" i="9"/>
  <c r="N41" i="9"/>
  <c r="N42" i="9"/>
  <c r="N43" i="9"/>
  <c r="N44" i="9"/>
  <c r="N45" i="9"/>
  <c r="N46" i="9"/>
  <c r="N47" i="9"/>
  <c r="N48" i="9"/>
  <c r="N49" i="9"/>
  <c r="N50" i="9"/>
  <c r="N51" i="9"/>
  <c r="N52" i="9"/>
  <c r="N53" i="9"/>
  <c r="N54" i="9"/>
  <c r="N55" i="9"/>
  <c r="N56" i="9"/>
  <c r="N57" i="9"/>
  <c r="N58" i="9"/>
  <c r="N59" i="9"/>
  <c r="N60" i="9"/>
  <c r="N61" i="9"/>
  <c r="N62" i="9"/>
  <c r="N63" i="9"/>
  <c r="N64" i="9"/>
  <c r="N65" i="9"/>
  <c r="N66" i="9"/>
  <c r="N67" i="9"/>
  <c r="N68" i="9"/>
  <c r="N69" i="9"/>
  <c r="N70" i="9"/>
  <c r="N71" i="9"/>
  <c r="N72" i="9"/>
  <c r="N73" i="9"/>
  <c r="N74" i="9"/>
  <c r="N75" i="9"/>
  <c r="N76" i="9"/>
  <c r="N77" i="9"/>
  <c r="N78" i="9"/>
  <c r="N79" i="9"/>
  <c r="N80" i="9"/>
  <c r="N81" i="9"/>
  <c r="N82" i="9"/>
  <c r="N83" i="9"/>
  <c r="N84" i="9"/>
  <c r="N85" i="9"/>
  <c r="N86" i="9"/>
  <c r="N87" i="9"/>
  <c r="N88" i="9"/>
  <c r="N89" i="9"/>
  <c r="N90" i="9"/>
  <c r="N91" i="9"/>
  <c r="N92" i="9"/>
  <c r="N93" i="9"/>
  <c r="N94" i="9"/>
  <c r="N95" i="9"/>
  <c r="N96" i="9"/>
  <c r="N97" i="9"/>
  <c r="N98" i="9"/>
  <c r="N99" i="9"/>
  <c r="N100" i="9"/>
  <c r="N101" i="9"/>
  <c r="N102" i="9"/>
  <c r="N103" i="9"/>
  <c r="N104" i="9"/>
  <c r="N105" i="9"/>
  <c r="N106" i="9"/>
  <c r="N107" i="9"/>
  <c r="N108" i="9"/>
  <c r="N109" i="9"/>
  <c r="N110" i="9"/>
  <c r="N111" i="9"/>
  <c r="N112" i="9"/>
  <c r="N113" i="9"/>
  <c r="N114" i="9"/>
  <c r="N115" i="9"/>
  <c r="N116" i="9"/>
  <c r="N117" i="9"/>
  <c r="N118" i="9"/>
  <c r="N119" i="9"/>
  <c r="N120" i="9"/>
  <c r="N121" i="9"/>
  <c r="N122" i="9"/>
  <c r="N123" i="9"/>
  <c r="N124" i="9"/>
  <c r="N125" i="9"/>
  <c r="N126" i="9"/>
  <c r="N127" i="9"/>
  <c r="N128" i="9"/>
  <c r="N129" i="9"/>
  <c r="N130" i="9"/>
  <c r="N131" i="9"/>
  <c r="N132" i="9"/>
  <c r="N133" i="9"/>
  <c r="N134" i="9"/>
  <c r="N135" i="9"/>
  <c r="N136" i="9"/>
  <c r="N137" i="9"/>
  <c r="N138" i="9"/>
  <c r="N139" i="9"/>
  <c r="N140" i="9"/>
  <c r="N141" i="9"/>
  <c r="N142" i="9"/>
  <c r="N143" i="9"/>
  <c r="N144" i="9"/>
  <c r="N145" i="9"/>
  <c r="N146" i="9"/>
  <c r="N147" i="9"/>
  <c r="N148" i="9"/>
  <c r="N149" i="9"/>
  <c r="N150" i="9"/>
  <c r="N151" i="9"/>
  <c r="N152" i="9"/>
  <c r="N153" i="9"/>
  <c r="N154" i="9"/>
  <c r="N155" i="9"/>
  <c r="N156" i="9"/>
  <c r="N157" i="9"/>
  <c r="N158" i="9"/>
  <c r="N159" i="9"/>
  <c r="N160" i="9"/>
  <c r="N161" i="9"/>
  <c r="N162" i="9"/>
  <c r="N163" i="9"/>
  <c r="N164" i="9"/>
  <c r="N165" i="9"/>
  <c r="N166" i="9"/>
  <c r="N167" i="9"/>
  <c r="N168" i="9"/>
  <c r="N169" i="9"/>
  <c r="N170" i="9"/>
  <c r="N171" i="9"/>
  <c r="N172" i="9"/>
  <c r="N173" i="9"/>
  <c r="N174" i="9"/>
  <c r="N175" i="9"/>
  <c r="N176" i="9"/>
  <c r="N177" i="9"/>
  <c r="N178" i="9"/>
  <c r="N179" i="9"/>
  <c r="N180" i="9"/>
  <c r="N181" i="9"/>
  <c r="N182" i="9"/>
  <c r="N183" i="9"/>
  <c r="N184" i="9"/>
  <c r="N185" i="9"/>
  <c r="N186" i="9"/>
  <c r="N187" i="9"/>
  <c r="N188" i="9"/>
  <c r="N189" i="9"/>
  <c r="N190" i="9"/>
  <c r="N191" i="9"/>
  <c r="N192" i="9"/>
  <c r="N193" i="9"/>
  <c r="N194" i="9"/>
  <c r="N195" i="9"/>
  <c r="N196" i="9"/>
  <c r="N197" i="9"/>
  <c r="N198" i="9"/>
  <c r="N199" i="9"/>
  <c r="N200" i="9"/>
  <c r="N201" i="9"/>
  <c r="N202" i="9"/>
  <c r="N203" i="9"/>
  <c r="N204" i="9"/>
  <c r="N205" i="9"/>
  <c r="N206" i="9"/>
  <c r="N207" i="9"/>
  <c r="N208" i="9"/>
  <c r="N209" i="9"/>
  <c r="N210" i="9"/>
  <c r="N211" i="9"/>
  <c r="N212" i="9"/>
  <c r="N213" i="9"/>
  <c r="N214" i="9"/>
  <c r="N215" i="9"/>
  <c r="N216" i="9"/>
  <c r="N217" i="9"/>
  <c r="N218" i="9"/>
  <c r="N219" i="9"/>
  <c r="N220" i="9"/>
  <c r="N221" i="9"/>
  <c r="N222" i="9"/>
  <c r="N223" i="9"/>
  <c r="N224" i="9"/>
  <c r="N225" i="9"/>
  <c r="N226" i="9"/>
  <c r="N227" i="9"/>
  <c r="N228" i="9"/>
  <c r="N229" i="9"/>
  <c r="N230" i="9"/>
  <c r="N231" i="9"/>
  <c r="N232" i="9"/>
  <c r="N233" i="9"/>
  <c r="N234" i="9"/>
  <c r="N235" i="9"/>
  <c r="N236" i="9"/>
  <c r="N237" i="9"/>
  <c r="N238" i="9"/>
  <c r="N239" i="9"/>
  <c r="N240" i="9"/>
  <c r="N241" i="9"/>
  <c r="N242" i="9"/>
  <c r="N243" i="9"/>
  <c r="N244" i="9"/>
  <c r="N245" i="9"/>
  <c r="N246" i="9"/>
  <c r="N247" i="9"/>
  <c r="N248" i="9"/>
  <c r="N249" i="9"/>
  <c r="N250" i="9"/>
  <c r="N251" i="9"/>
  <c r="N252" i="9"/>
  <c r="N253" i="9"/>
  <c r="N254" i="9"/>
  <c r="N255" i="9"/>
  <c r="N256" i="9"/>
  <c r="N257" i="9"/>
  <c r="N258" i="9"/>
  <c r="N259" i="9"/>
  <c r="N260" i="9"/>
  <c r="N261" i="9"/>
  <c r="N262" i="9"/>
  <c r="N263" i="9"/>
  <c r="N264" i="9"/>
  <c r="N265" i="9"/>
  <c r="N266" i="9"/>
  <c r="N267" i="9"/>
  <c r="N268" i="9"/>
  <c r="N269" i="9"/>
  <c r="N270" i="9"/>
  <c r="N271" i="9"/>
  <c r="N272" i="9"/>
  <c r="N273" i="9"/>
  <c r="N274" i="9"/>
  <c r="N275" i="9"/>
  <c r="N276" i="9"/>
  <c r="N277" i="9"/>
  <c r="N278" i="9"/>
  <c r="N279" i="9"/>
  <c r="N280" i="9"/>
  <c r="N281" i="9"/>
  <c r="N282" i="9"/>
  <c r="N283" i="9"/>
  <c r="N284" i="9"/>
  <c r="N285" i="9"/>
  <c r="N286" i="9"/>
  <c r="N287" i="9"/>
  <c r="N288" i="9"/>
  <c r="N289" i="9"/>
  <c r="N290" i="9"/>
  <c r="N291" i="9"/>
  <c r="N292" i="9"/>
  <c r="N293" i="9"/>
  <c r="N294" i="9"/>
  <c r="N295" i="9"/>
  <c r="N296" i="9"/>
  <c r="N297" i="9"/>
  <c r="N298" i="9"/>
  <c r="N299" i="9"/>
  <c r="N300" i="9"/>
  <c r="N301" i="9"/>
  <c r="N302" i="9"/>
  <c r="N303" i="9"/>
  <c r="N304" i="9"/>
  <c r="N305" i="9"/>
  <c r="N306" i="9"/>
  <c r="N307" i="9"/>
  <c r="N308" i="9"/>
  <c r="N309" i="9"/>
  <c r="N310" i="9"/>
  <c r="N311" i="9"/>
  <c r="N312" i="9"/>
  <c r="N313" i="9"/>
  <c r="N314" i="9"/>
  <c r="N315" i="9"/>
  <c r="N316" i="9"/>
  <c r="N317" i="9"/>
  <c r="N318" i="9"/>
  <c r="N319" i="9"/>
  <c r="N320" i="9"/>
  <c r="N321" i="9"/>
  <c r="N322" i="9"/>
  <c r="N323" i="9"/>
  <c r="N324" i="9"/>
  <c r="N325" i="9"/>
  <c r="N326" i="9"/>
  <c r="N327" i="9"/>
  <c r="N328" i="9"/>
  <c r="N329" i="9"/>
  <c r="N330" i="9"/>
  <c r="N331" i="9"/>
  <c r="N332" i="9"/>
  <c r="N333" i="9"/>
  <c r="N334" i="9"/>
  <c r="N335" i="9"/>
  <c r="N336" i="9"/>
  <c r="N337" i="9"/>
  <c r="N338" i="9"/>
  <c r="N339" i="9"/>
  <c r="N340" i="9"/>
  <c r="N341" i="9"/>
  <c r="N342" i="9"/>
  <c r="N343" i="9"/>
  <c r="N344" i="9"/>
  <c r="N345" i="9"/>
  <c r="N346" i="9"/>
  <c r="N347" i="9"/>
  <c r="N348" i="9"/>
  <c r="N349" i="9"/>
  <c r="N350" i="9"/>
  <c r="N351" i="9"/>
  <c r="N352" i="9"/>
  <c r="N353" i="9"/>
  <c r="N354" i="9"/>
  <c r="N355" i="9"/>
  <c r="N356" i="9"/>
  <c r="N357" i="9"/>
  <c r="N358" i="9"/>
  <c r="N359" i="9"/>
  <c r="N360" i="9"/>
  <c r="N361" i="9"/>
  <c r="N362" i="9"/>
  <c r="N363" i="9"/>
  <c r="N364" i="9"/>
  <c r="N365" i="9"/>
  <c r="N366" i="9"/>
  <c r="N367" i="9"/>
  <c r="N368" i="9"/>
  <c r="N369" i="9"/>
  <c r="N370" i="9"/>
  <c r="N371" i="9"/>
  <c r="N372" i="9"/>
  <c r="N373" i="9"/>
  <c r="N374" i="9"/>
  <c r="N375" i="9"/>
  <c r="N376" i="9"/>
  <c r="N377" i="9"/>
  <c r="N378" i="9"/>
  <c r="N379" i="9"/>
  <c r="N380" i="9"/>
  <c r="N381" i="9"/>
  <c r="N382" i="9"/>
  <c r="N383" i="9"/>
  <c r="N384" i="9"/>
  <c r="N385" i="9"/>
  <c r="N386" i="9"/>
  <c r="N387" i="9"/>
  <c r="N388" i="9"/>
  <c r="N389" i="9"/>
  <c r="N390" i="9"/>
  <c r="N391" i="9"/>
  <c r="N392" i="9"/>
  <c r="N393" i="9"/>
  <c r="N394" i="9"/>
  <c r="N395" i="9"/>
  <c r="N396" i="9"/>
  <c r="N397" i="9"/>
  <c r="N398" i="9"/>
  <c r="N399" i="9"/>
  <c r="N400" i="9"/>
  <c r="N401" i="9"/>
  <c r="N402" i="9"/>
  <c r="N403" i="9"/>
  <c r="N404" i="9"/>
  <c r="N405" i="9"/>
  <c r="N406" i="9"/>
  <c r="N407" i="9"/>
  <c r="N408" i="9"/>
  <c r="N409" i="9"/>
  <c r="N410" i="9"/>
  <c r="N411" i="9"/>
  <c r="N412" i="9"/>
  <c r="N413" i="9"/>
  <c r="N414" i="9"/>
  <c r="N415" i="9"/>
  <c r="N416" i="9"/>
  <c r="N417" i="9"/>
  <c r="N418" i="9"/>
  <c r="N419" i="9"/>
  <c r="N420" i="9"/>
  <c r="N421" i="9"/>
  <c r="N422" i="9"/>
  <c r="N423" i="9"/>
  <c r="N424" i="9"/>
  <c r="N425" i="9"/>
  <c r="N426" i="9"/>
  <c r="N427" i="9"/>
  <c r="N428" i="9"/>
  <c r="N429" i="9"/>
  <c r="N430" i="9"/>
  <c r="N431" i="9"/>
  <c r="N432" i="9"/>
  <c r="N433" i="9"/>
  <c r="N434" i="9"/>
  <c r="N435" i="9"/>
  <c r="N436" i="9"/>
  <c r="N437" i="9"/>
  <c r="N438" i="9"/>
  <c r="N439" i="9"/>
  <c r="N440" i="9"/>
  <c r="N441" i="9"/>
  <c r="N442" i="9"/>
  <c r="N443" i="9"/>
  <c r="N444" i="9"/>
  <c r="N445" i="9"/>
  <c r="N446" i="9"/>
  <c r="N447" i="9"/>
  <c r="N448" i="9"/>
  <c r="N449" i="9"/>
  <c r="N450" i="9"/>
  <c r="N451" i="9"/>
  <c r="N452" i="9"/>
  <c r="N453" i="9"/>
  <c r="N454" i="9"/>
  <c r="N455" i="9"/>
  <c r="N456" i="9"/>
  <c r="N457" i="9"/>
  <c r="N458" i="9"/>
  <c r="N459" i="9"/>
  <c r="N460" i="9"/>
  <c r="N461" i="9"/>
  <c r="N462" i="9"/>
  <c r="N463" i="9"/>
  <c r="N464" i="9"/>
  <c r="N465" i="9"/>
  <c r="N466" i="9"/>
  <c r="N467" i="9"/>
  <c r="N468" i="9"/>
  <c r="N469" i="9"/>
  <c r="N470" i="9"/>
  <c r="N471" i="9"/>
  <c r="N472" i="9"/>
  <c r="N473" i="9"/>
  <c r="N474" i="9"/>
  <c r="N475" i="9"/>
  <c r="N476" i="9"/>
  <c r="N477" i="9"/>
  <c r="N478" i="9"/>
  <c r="N479" i="9"/>
  <c r="N480" i="9"/>
  <c r="N481" i="9"/>
  <c r="N482" i="9"/>
  <c r="N483" i="9"/>
  <c r="N484" i="9"/>
  <c r="N485" i="9"/>
  <c r="N486" i="9"/>
  <c r="N487" i="9"/>
  <c r="N488" i="9"/>
  <c r="N489" i="9"/>
  <c r="N490" i="9"/>
  <c r="N491" i="9"/>
  <c r="N492" i="9"/>
  <c r="N493" i="9"/>
  <c r="N494" i="9"/>
  <c r="N495" i="9"/>
  <c r="N496" i="9"/>
  <c r="N497" i="9"/>
  <c r="N498" i="9"/>
  <c r="N499" i="9"/>
  <c r="N500" i="9"/>
  <c r="N501" i="9"/>
  <c r="N502" i="9"/>
  <c r="N503" i="9"/>
  <c r="N504" i="9"/>
  <c r="N505" i="9"/>
  <c r="N506" i="9"/>
  <c r="N507" i="9"/>
  <c r="N508" i="9"/>
  <c r="N509" i="9"/>
  <c r="N510" i="9"/>
  <c r="N511" i="9"/>
  <c r="N512" i="9"/>
  <c r="N513" i="9"/>
  <c r="N514" i="9"/>
  <c r="N515" i="9"/>
  <c r="N516" i="9"/>
  <c r="N517" i="9"/>
  <c r="N518" i="9"/>
  <c r="N519" i="9"/>
  <c r="N520" i="9"/>
  <c r="N521" i="9"/>
  <c r="N522" i="9"/>
  <c r="N523" i="9"/>
  <c r="N524" i="9"/>
  <c r="N525" i="9"/>
  <c r="N526" i="9"/>
  <c r="N527" i="9"/>
  <c r="N528" i="9"/>
  <c r="N529" i="9"/>
  <c r="N530" i="9"/>
  <c r="N531" i="9"/>
  <c r="N532" i="9"/>
  <c r="N533" i="9"/>
  <c r="N534" i="9"/>
  <c r="N535" i="9"/>
  <c r="N536" i="9"/>
  <c r="N537" i="9"/>
  <c r="N538" i="9"/>
  <c r="N539" i="9"/>
  <c r="N540" i="9"/>
  <c r="N541" i="9"/>
  <c r="N542" i="9"/>
  <c r="N543" i="9"/>
  <c r="N544" i="9"/>
  <c r="N545" i="9"/>
  <c r="N546" i="9"/>
  <c r="N547" i="9"/>
  <c r="N548" i="9"/>
  <c r="N549" i="9"/>
  <c r="N550" i="9"/>
  <c r="N551" i="9"/>
  <c r="N552" i="9"/>
  <c r="N553" i="9"/>
  <c r="N554" i="9"/>
  <c r="N555" i="9"/>
  <c r="N556" i="9"/>
  <c r="N557" i="9"/>
  <c r="N558" i="9"/>
  <c r="N559" i="9"/>
  <c r="N560" i="9"/>
  <c r="N561" i="9"/>
  <c r="N562" i="9"/>
  <c r="N563" i="9"/>
  <c r="N564" i="9"/>
  <c r="N565" i="9"/>
  <c r="N566" i="9"/>
  <c r="N567" i="9"/>
  <c r="N568" i="9"/>
  <c r="N569" i="9"/>
  <c r="N570" i="9"/>
  <c r="N571" i="9"/>
  <c r="N572" i="9"/>
  <c r="N573" i="9"/>
  <c r="N574" i="9"/>
  <c r="N575" i="9"/>
  <c r="N576" i="9"/>
  <c r="N577" i="9"/>
  <c r="N578" i="9"/>
  <c r="N579" i="9"/>
  <c r="N580" i="9"/>
  <c r="N581" i="9"/>
  <c r="N582" i="9"/>
  <c r="N583" i="9"/>
  <c r="N584" i="9"/>
  <c r="N585" i="9"/>
  <c r="N586" i="9"/>
  <c r="N587" i="9"/>
  <c r="N588" i="9"/>
  <c r="N589" i="9"/>
  <c r="N590" i="9"/>
  <c r="N591" i="9"/>
  <c r="N592" i="9"/>
  <c r="N593" i="9"/>
  <c r="N594" i="9"/>
  <c r="N595" i="9"/>
  <c r="N596" i="9"/>
  <c r="N597" i="9"/>
  <c r="N598" i="9"/>
  <c r="N599" i="9"/>
  <c r="N600" i="9"/>
  <c r="N601" i="9"/>
  <c r="N602" i="9"/>
  <c r="N603" i="9"/>
  <c r="N604" i="9"/>
  <c r="N605" i="9"/>
  <c r="N606" i="9"/>
  <c r="N607" i="9"/>
  <c r="N608" i="9"/>
  <c r="N609" i="9"/>
  <c r="N610" i="9"/>
  <c r="N611" i="9"/>
  <c r="N612" i="9"/>
  <c r="N613" i="9"/>
  <c r="N614" i="9"/>
  <c r="N615" i="9"/>
  <c r="N616" i="9"/>
  <c r="N617" i="9"/>
  <c r="N618" i="9"/>
  <c r="N619" i="9"/>
  <c r="N620" i="9"/>
  <c r="N621" i="9"/>
  <c r="N622" i="9"/>
  <c r="N623" i="9"/>
  <c r="N624" i="9"/>
  <c r="N625" i="9"/>
  <c r="N626" i="9"/>
  <c r="N627" i="9"/>
  <c r="N628" i="9"/>
  <c r="N629" i="9"/>
  <c r="N630" i="9"/>
  <c r="N631" i="9"/>
  <c r="N632" i="9"/>
  <c r="N633" i="9"/>
  <c r="N634" i="9"/>
  <c r="N635" i="9"/>
  <c r="N636" i="9"/>
  <c r="N637" i="9"/>
  <c r="N638" i="9"/>
  <c r="N639" i="9"/>
  <c r="N640" i="9"/>
  <c r="N641" i="9"/>
  <c r="N642" i="9"/>
  <c r="N643" i="9"/>
  <c r="N644" i="9"/>
  <c r="N645" i="9"/>
  <c r="N646" i="9"/>
  <c r="N647" i="9"/>
  <c r="N648" i="9"/>
  <c r="N649" i="9"/>
  <c r="N650" i="9"/>
  <c r="N651" i="9"/>
  <c r="N652" i="9"/>
  <c r="N653" i="9"/>
  <c r="N654" i="9"/>
  <c r="N655" i="9"/>
  <c r="N656" i="9"/>
  <c r="N657" i="9"/>
  <c r="N658" i="9"/>
  <c r="N659" i="9"/>
  <c r="N660" i="9"/>
  <c r="N661" i="9"/>
  <c r="N662" i="9"/>
  <c r="N663" i="9"/>
  <c r="N664" i="9"/>
  <c r="N665" i="9"/>
  <c r="N666" i="9"/>
  <c r="N667" i="9"/>
  <c r="N668" i="9"/>
  <c r="N669" i="9"/>
  <c r="N670" i="9"/>
  <c r="N671" i="9"/>
  <c r="N672" i="9"/>
  <c r="N673" i="9"/>
  <c r="N674" i="9"/>
  <c r="N675" i="9"/>
  <c r="N676" i="9"/>
  <c r="N677" i="9"/>
  <c r="N678" i="9"/>
  <c r="N679" i="9"/>
  <c r="N680" i="9"/>
  <c r="N681" i="9"/>
  <c r="N682" i="9"/>
  <c r="N683" i="9"/>
  <c r="N684" i="9"/>
  <c r="N685" i="9"/>
  <c r="N686" i="9"/>
  <c r="N687" i="9"/>
  <c r="N688" i="9"/>
  <c r="N689" i="9"/>
  <c r="N690" i="9"/>
  <c r="N691" i="9"/>
  <c r="N692" i="9"/>
  <c r="N693" i="9"/>
  <c r="N694" i="9"/>
  <c r="N695" i="9"/>
  <c r="N696" i="9"/>
  <c r="N697" i="9"/>
  <c r="N698" i="9"/>
  <c r="N699" i="9"/>
  <c r="N700" i="9"/>
  <c r="N701" i="9"/>
  <c r="N702" i="9"/>
  <c r="N703" i="9"/>
  <c r="N704" i="9"/>
  <c r="N705" i="9"/>
  <c r="N706" i="9"/>
  <c r="N707" i="9"/>
  <c r="N708" i="9"/>
  <c r="N709" i="9"/>
  <c r="N710" i="9"/>
  <c r="N711" i="9"/>
  <c r="N712" i="9"/>
  <c r="N713" i="9"/>
  <c r="N714" i="9"/>
  <c r="N715" i="9"/>
  <c r="N716" i="9"/>
  <c r="N717" i="9"/>
  <c r="N718" i="9"/>
  <c r="N719" i="9"/>
  <c r="N720" i="9"/>
  <c r="N721" i="9"/>
  <c r="N722" i="9"/>
  <c r="N723" i="9"/>
  <c r="N724" i="9"/>
  <c r="N725" i="9"/>
  <c r="N726" i="9"/>
  <c r="N727" i="9"/>
  <c r="N728" i="9"/>
  <c r="N729" i="9"/>
  <c r="N730" i="9"/>
  <c r="N731" i="9"/>
  <c r="N732" i="9"/>
  <c r="N733" i="9"/>
  <c r="N734" i="9"/>
  <c r="N735" i="9"/>
  <c r="N736" i="9"/>
  <c r="N737" i="9"/>
  <c r="N738" i="9"/>
  <c r="N739" i="9"/>
  <c r="N740" i="9"/>
  <c r="N741" i="9"/>
  <c r="N742" i="9"/>
  <c r="N743" i="9"/>
  <c r="N744" i="9"/>
  <c r="N745" i="9"/>
  <c r="N746" i="9"/>
  <c r="N747" i="9"/>
  <c r="N748" i="9"/>
  <c r="N749" i="9"/>
  <c r="N750" i="9"/>
  <c r="N751" i="9"/>
  <c r="N752" i="9"/>
  <c r="N753" i="9"/>
  <c r="N754" i="9"/>
  <c r="N755" i="9"/>
  <c r="N756" i="9"/>
  <c r="N757" i="9"/>
  <c r="N758" i="9"/>
  <c r="N759" i="9"/>
  <c r="N760" i="9"/>
  <c r="N761" i="9"/>
  <c r="N762" i="9"/>
  <c r="N763" i="9"/>
  <c r="N764" i="9"/>
  <c r="N765" i="9"/>
  <c r="N766" i="9"/>
  <c r="N767" i="9"/>
  <c r="N768" i="9"/>
  <c r="N769" i="9"/>
  <c r="N770" i="9"/>
  <c r="N771" i="9"/>
  <c r="N772" i="9"/>
  <c r="N773" i="9"/>
  <c r="N774" i="9"/>
  <c r="N775" i="9"/>
  <c r="N776" i="9"/>
  <c r="N777" i="9"/>
  <c r="N778" i="9"/>
  <c r="N779" i="9"/>
  <c r="N780" i="9"/>
  <c r="N781" i="9"/>
  <c r="N782" i="9"/>
  <c r="N783" i="9"/>
  <c r="N784" i="9"/>
  <c r="N785" i="9"/>
  <c r="N786" i="9"/>
  <c r="N787" i="9"/>
  <c r="N788" i="9"/>
  <c r="N789" i="9"/>
  <c r="N790" i="9"/>
  <c r="N791" i="9"/>
  <c r="N792" i="9"/>
  <c r="N793" i="9"/>
  <c r="N794" i="9"/>
  <c r="N795" i="9"/>
  <c r="N796" i="9"/>
  <c r="N797" i="9"/>
  <c r="N798" i="9"/>
  <c r="N799" i="9"/>
  <c r="N800" i="9"/>
  <c r="N801" i="9"/>
  <c r="N802" i="9"/>
  <c r="N803" i="9"/>
  <c r="N804" i="9"/>
  <c r="N805" i="9"/>
  <c r="N806" i="9"/>
  <c r="N807" i="9"/>
  <c r="N808" i="9"/>
  <c r="N809" i="9"/>
  <c r="N810" i="9"/>
  <c r="N811" i="9"/>
  <c r="N812" i="9"/>
  <c r="N813" i="9"/>
  <c r="N814" i="9"/>
  <c r="N815" i="9"/>
  <c r="N816" i="9"/>
  <c r="N817" i="9"/>
  <c r="N818" i="9"/>
  <c r="N819" i="9"/>
  <c r="N820" i="9"/>
  <c r="N821" i="9"/>
  <c r="N822" i="9"/>
  <c r="N823" i="9"/>
  <c r="N824" i="9"/>
  <c r="N825" i="9"/>
  <c r="N826" i="9"/>
  <c r="N827" i="9"/>
  <c r="N828" i="9"/>
  <c r="N829" i="9"/>
  <c r="N830" i="9"/>
  <c r="N831" i="9"/>
  <c r="N832" i="9"/>
  <c r="N833" i="9"/>
  <c r="N834" i="9"/>
  <c r="N835" i="9"/>
  <c r="N836" i="9"/>
  <c r="N837" i="9"/>
  <c r="N838" i="9"/>
  <c r="N839" i="9"/>
  <c r="N840" i="9"/>
  <c r="N841" i="9"/>
  <c r="N842" i="9"/>
  <c r="N843" i="9"/>
  <c r="N844" i="9"/>
  <c r="N845" i="9"/>
  <c r="N846" i="9"/>
  <c r="N847" i="9"/>
  <c r="N848" i="9"/>
  <c r="N849" i="9"/>
  <c r="N850" i="9"/>
  <c r="N851" i="9"/>
  <c r="N852" i="9"/>
  <c r="N853" i="9"/>
  <c r="N854" i="9"/>
  <c r="N855" i="9"/>
  <c r="N856" i="9"/>
  <c r="N857" i="9"/>
  <c r="N858" i="9"/>
  <c r="N859" i="9"/>
  <c r="N860" i="9"/>
  <c r="N861" i="9"/>
  <c r="N862" i="9"/>
  <c r="N863" i="9"/>
  <c r="N864" i="9"/>
  <c r="N865" i="9"/>
  <c r="N866" i="9"/>
  <c r="N867" i="9"/>
  <c r="N868" i="9"/>
  <c r="N869" i="9"/>
  <c r="N870" i="9"/>
  <c r="N871" i="9"/>
  <c r="N872" i="9"/>
  <c r="N873" i="9"/>
  <c r="N874" i="9"/>
  <c r="N875" i="9"/>
  <c r="N876" i="9"/>
  <c r="N877" i="9"/>
  <c r="N878" i="9"/>
  <c r="N879" i="9"/>
  <c r="N880" i="9"/>
  <c r="N881" i="9"/>
  <c r="N882" i="9"/>
  <c r="N883" i="9"/>
  <c r="N884" i="9"/>
  <c r="N885" i="9"/>
  <c r="N886" i="9"/>
  <c r="N887" i="9"/>
  <c r="N888" i="9"/>
  <c r="N889" i="9"/>
  <c r="N890" i="9"/>
  <c r="N891" i="9"/>
  <c r="N892" i="9"/>
  <c r="N893" i="9"/>
  <c r="N894" i="9"/>
  <c r="N895" i="9"/>
  <c r="N896" i="9"/>
  <c r="N897" i="9"/>
  <c r="N898" i="9"/>
  <c r="N899" i="9"/>
  <c r="N900" i="9"/>
  <c r="N901" i="9"/>
  <c r="N902" i="9"/>
  <c r="N903" i="9"/>
  <c r="N904" i="9"/>
  <c r="N905" i="9"/>
  <c r="N906" i="9"/>
  <c r="N907" i="9"/>
  <c r="N908" i="9"/>
  <c r="N909" i="9"/>
  <c r="N910" i="9"/>
  <c r="N911" i="9"/>
  <c r="N912" i="9"/>
  <c r="N913" i="9"/>
  <c r="N914" i="9"/>
  <c r="N915" i="9"/>
  <c r="N916" i="9"/>
  <c r="N917" i="9"/>
  <c r="N918" i="9"/>
  <c r="N919" i="9"/>
  <c r="N920" i="9"/>
  <c r="N921" i="9"/>
  <c r="N922" i="9"/>
  <c r="N923" i="9"/>
  <c r="N924" i="9"/>
  <c r="N925" i="9"/>
  <c r="N926" i="9"/>
  <c r="N927" i="9"/>
  <c r="N928" i="9"/>
  <c r="N929" i="9"/>
  <c r="N930" i="9"/>
  <c r="N931" i="9"/>
  <c r="N932" i="9"/>
  <c r="N933" i="9"/>
  <c r="N934" i="9"/>
  <c r="N935" i="9"/>
  <c r="N936" i="9"/>
  <c r="N937" i="9"/>
  <c r="N938" i="9"/>
  <c r="N939" i="9"/>
  <c r="N940" i="9"/>
  <c r="N941" i="9"/>
  <c r="N942" i="9"/>
  <c r="N943" i="9"/>
  <c r="N944" i="9"/>
  <c r="N945" i="9"/>
  <c r="N946" i="9"/>
  <c r="N947" i="9"/>
  <c r="N948" i="9"/>
  <c r="N949" i="9"/>
  <c r="N950" i="9"/>
  <c r="N951" i="9"/>
  <c r="N952" i="9"/>
  <c r="N953" i="9"/>
  <c r="N954" i="9"/>
  <c r="N955" i="9"/>
  <c r="N956" i="9"/>
  <c r="N957" i="9"/>
  <c r="N958" i="9"/>
  <c r="N959" i="9"/>
  <c r="N960" i="9"/>
  <c r="N961" i="9"/>
  <c r="N962" i="9"/>
  <c r="N963" i="9"/>
  <c r="N964" i="9"/>
  <c r="N965" i="9"/>
  <c r="N966" i="9"/>
  <c r="N967" i="9"/>
  <c r="N968" i="9"/>
  <c r="N969" i="9"/>
  <c r="N970" i="9"/>
  <c r="N971" i="9"/>
  <c r="N972" i="9"/>
  <c r="N973" i="9"/>
  <c r="N974" i="9"/>
  <c r="N975" i="9"/>
  <c r="N976" i="9"/>
  <c r="N977" i="9"/>
  <c r="N978" i="9"/>
  <c r="N979" i="9"/>
  <c r="N980" i="9"/>
  <c r="N981" i="9"/>
  <c r="N982" i="9"/>
  <c r="N983" i="9"/>
  <c r="N984" i="9"/>
  <c r="N985" i="9"/>
  <c r="N986" i="9"/>
  <c r="N987" i="9"/>
  <c r="N988" i="9"/>
  <c r="N989" i="9"/>
  <c r="N990" i="9"/>
  <c r="N991" i="9"/>
  <c r="N992" i="9"/>
  <c r="N993" i="9"/>
  <c r="N994" i="9"/>
  <c r="N995" i="9"/>
  <c r="N996" i="9"/>
  <c r="N997" i="9"/>
  <c r="N998" i="9"/>
  <c r="N999" i="9"/>
  <c r="N1000" i="9"/>
  <c r="N1001" i="9"/>
  <c r="N1002" i="9"/>
  <c r="N1003" i="9"/>
  <c r="N1004" i="9"/>
  <c r="N1005" i="9"/>
  <c r="N1006" i="9"/>
  <c r="N1007" i="9"/>
  <c r="N1008" i="9"/>
  <c r="N1009" i="9"/>
  <c r="N1010" i="9"/>
  <c r="N1011" i="9"/>
  <c r="N1012" i="9"/>
  <c r="N1013" i="9"/>
  <c r="N1014" i="9"/>
  <c r="N1015" i="9"/>
  <c r="N1016" i="9"/>
  <c r="N1017" i="9"/>
  <c r="N1018" i="9"/>
  <c r="N1019" i="9"/>
  <c r="N1020" i="9"/>
  <c r="N1021" i="9"/>
  <c r="N1022" i="9"/>
  <c r="N1023" i="9"/>
  <c r="N1024" i="9"/>
  <c r="N1025" i="9"/>
  <c r="N1026" i="9"/>
  <c r="N1027" i="9"/>
  <c r="N1028" i="9"/>
  <c r="N1029" i="9"/>
  <c r="N1030" i="9"/>
  <c r="N1031" i="9"/>
  <c r="N1032" i="9"/>
  <c r="N1033" i="9"/>
  <c r="N1034" i="9"/>
  <c r="N1035" i="9"/>
  <c r="N1036" i="9"/>
  <c r="N1037" i="9"/>
  <c r="N1038" i="9"/>
  <c r="N1039" i="9"/>
  <c r="N1040" i="9"/>
  <c r="N1041" i="9"/>
  <c r="N1042" i="9"/>
  <c r="N1043" i="9"/>
  <c r="N1044" i="9"/>
  <c r="N1045" i="9"/>
  <c r="N1046" i="9"/>
  <c r="N1047" i="9"/>
  <c r="N1048" i="9"/>
  <c r="N1049" i="9"/>
  <c r="N1050" i="9"/>
  <c r="N1051" i="9"/>
  <c r="N1052" i="9"/>
  <c r="N1053" i="9"/>
  <c r="N1054" i="9"/>
  <c r="N1055" i="9"/>
  <c r="N1056" i="9"/>
  <c r="N1057" i="9"/>
  <c r="N1058" i="9"/>
  <c r="N1059" i="9"/>
  <c r="N1060" i="9"/>
  <c r="N1061" i="9"/>
  <c r="N1062" i="9"/>
  <c r="N1063" i="9"/>
  <c r="N1064" i="9"/>
  <c r="N1065" i="9"/>
  <c r="N1066" i="9"/>
  <c r="N1067" i="9"/>
  <c r="N1068" i="9"/>
  <c r="N1069" i="9"/>
  <c r="N1070" i="9"/>
  <c r="N1071" i="9"/>
  <c r="N1072" i="9"/>
  <c r="N1073" i="9"/>
  <c r="N1074" i="9"/>
  <c r="N1075" i="9"/>
  <c r="N1076" i="9"/>
  <c r="N1077" i="9"/>
  <c r="N1078" i="9"/>
  <c r="N1079" i="9"/>
  <c r="N1080" i="9"/>
  <c r="N1081" i="9"/>
  <c r="N1082" i="9"/>
  <c r="N1083" i="9"/>
  <c r="N1084" i="9"/>
  <c r="N1085" i="9"/>
  <c r="N1086" i="9"/>
  <c r="N1087" i="9"/>
  <c r="N1088" i="9"/>
  <c r="N1089" i="9"/>
  <c r="N1090" i="9"/>
  <c r="N1091" i="9"/>
  <c r="N1092" i="9"/>
  <c r="N1093" i="9"/>
  <c r="N1094" i="9"/>
  <c r="N1095" i="9"/>
  <c r="N1096" i="9"/>
  <c r="N1097" i="9"/>
  <c r="N1098" i="9"/>
  <c r="N1099" i="9"/>
  <c r="N1100" i="9"/>
  <c r="N1101" i="9"/>
  <c r="N1102" i="9"/>
  <c r="N1103" i="9"/>
  <c r="N1104" i="9"/>
  <c r="N1105" i="9"/>
  <c r="N1106" i="9"/>
  <c r="N1107" i="9"/>
  <c r="N1108" i="9"/>
  <c r="N1109" i="9"/>
  <c r="N1110" i="9"/>
  <c r="N1111" i="9"/>
  <c r="N1112" i="9"/>
  <c r="N1113" i="9"/>
  <c r="N1114" i="9"/>
  <c r="N1115" i="9"/>
  <c r="N1116" i="9"/>
  <c r="N1117" i="9"/>
  <c r="N1118" i="9"/>
  <c r="N1119" i="9"/>
  <c r="N1120" i="9"/>
  <c r="N1121" i="9"/>
  <c r="N1122" i="9"/>
  <c r="N1123" i="9"/>
  <c r="N1124" i="9"/>
  <c r="N1125" i="9"/>
  <c r="N1126" i="9"/>
  <c r="N1127" i="9"/>
  <c r="N1128" i="9"/>
  <c r="N1129" i="9"/>
  <c r="N1130" i="9"/>
  <c r="N1131" i="9"/>
  <c r="N1132" i="9"/>
  <c r="N1133" i="9"/>
  <c r="N1134" i="9"/>
  <c r="N1135" i="9"/>
  <c r="N1136" i="9"/>
  <c r="N1137" i="9"/>
  <c r="N2" i="8"/>
  <c r="N3" i="8"/>
  <c r="N4" i="8"/>
  <c r="N5" i="8"/>
  <c r="N6" i="8"/>
  <c r="N7" i="8"/>
  <c r="N8" i="8"/>
  <c r="N9" i="8"/>
  <c r="N10" i="8"/>
  <c r="N11" i="8"/>
  <c r="N12" i="8"/>
  <c r="N13" i="8"/>
  <c r="N14" i="8"/>
  <c r="N15" i="8"/>
  <c r="N16" i="8"/>
  <c r="N17" i="8"/>
  <c r="N18" i="8"/>
  <c r="N19" i="8"/>
  <c r="N20" i="8"/>
  <c r="N21" i="8"/>
  <c r="N22" i="8"/>
  <c r="N23" i="8"/>
  <c r="N24" i="8"/>
  <c r="N25" i="8"/>
  <c r="N26" i="8"/>
  <c r="N27" i="8"/>
  <c r="N28" i="8"/>
  <c r="N29" i="8"/>
  <c r="N30" i="8"/>
  <c r="N31" i="8"/>
  <c r="N32" i="8"/>
  <c r="N33" i="8"/>
  <c r="N34" i="8"/>
  <c r="N35" i="8"/>
  <c r="N36" i="8"/>
  <c r="N37" i="8"/>
  <c r="N38" i="8"/>
  <c r="N39" i="8"/>
  <c r="N40" i="8"/>
  <c r="N41" i="8"/>
  <c r="N42" i="8"/>
  <c r="N43" i="8"/>
  <c r="N44" i="8"/>
  <c r="N45" i="8"/>
  <c r="N46" i="8"/>
  <c r="N47" i="8"/>
  <c r="N48" i="8"/>
  <c r="N49" i="8"/>
  <c r="N50" i="8"/>
  <c r="N51" i="8"/>
  <c r="N52" i="8"/>
  <c r="N53" i="8"/>
  <c r="N54" i="8"/>
  <c r="N55" i="8"/>
  <c r="N56" i="8"/>
  <c r="N57" i="8"/>
  <c r="N58" i="8"/>
  <c r="N59" i="8"/>
  <c r="N60" i="8"/>
  <c r="N61" i="8"/>
  <c r="N62" i="8"/>
  <c r="N63" i="8"/>
  <c r="N64" i="8"/>
  <c r="N65" i="8"/>
  <c r="N66" i="8"/>
  <c r="N67" i="8"/>
  <c r="N68" i="8"/>
  <c r="N69" i="8"/>
  <c r="N70" i="8"/>
  <c r="N71" i="8"/>
  <c r="N72" i="8"/>
  <c r="N73" i="8"/>
  <c r="N74" i="8"/>
  <c r="N75" i="8"/>
  <c r="N76" i="8"/>
  <c r="N77" i="8"/>
  <c r="N78" i="8"/>
  <c r="N79" i="8"/>
  <c r="N80" i="8"/>
  <c r="N81" i="8"/>
  <c r="N82" i="8"/>
  <c r="N83" i="8"/>
  <c r="N84" i="8"/>
  <c r="N85" i="8"/>
  <c r="N86" i="8"/>
  <c r="N87" i="8"/>
  <c r="N88" i="8"/>
  <c r="N89" i="8"/>
  <c r="N90" i="8"/>
  <c r="N91" i="8"/>
  <c r="N92" i="8"/>
  <c r="N93" i="8"/>
  <c r="N94" i="8"/>
  <c r="N95" i="8"/>
  <c r="N96" i="8"/>
  <c r="N97" i="8"/>
  <c r="N98" i="8"/>
  <c r="N99" i="8"/>
  <c r="N100" i="8"/>
  <c r="N101" i="8"/>
  <c r="N102" i="8"/>
  <c r="N103" i="8"/>
  <c r="N104" i="8"/>
  <c r="N105" i="8"/>
  <c r="N106" i="8"/>
  <c r="N107" i="8"/>
  <c r="N108" i="8"/>
  <c r="N109" i="8"/>
  <c r="N110" i="8"/>
  <c r="N111" i="8"/>
  <c r="N112" i="8"/>
  <c r="N113" i="8"/>
  <c r="N114" i="8"/>
  <c r="N115" i="8"/>
  <c r="N116" i="8"/>
  <c r="N117" i="8"/>
  <c r="N118" i="8"/>
  <c r="N119" i="8"/>
  <c r="N120" i="8"/>
  <c r="N121" i="8"/>
  <c r="N122" i="8"/>
  <c r="N123" i="8"/>
  <c r="N124" i="8"/>
  <c r="N125" i="8"/>
  <c r="N126" i="8"/>
  <c r="N127" i="8"/>
  <c r="N128" i="8"/>
  <c r="N129" i="8"/>
  <c r="N130" i="8"/>
  <c r="N131" i="8"/>
  <c r="N132" i="8"/>
  <c r="N133" i="8"/>
  <c r="N134" i="8"/>
  <c r="N135" i="8"/>
  <c r="N136" i="8"/>
  <c r="N137" i="8"/>
  <c r="N138" i="8"/>
  <c r="N139" i="8"/>
  <c r="N140" i="8"/>
  <c r="N141" i="8"/>
  <c r="N142" i="8"/>
  <c r="N143" i="8"/>
  <c r="N144" i="8"/>
  <c r="N145" i="8"/>
  <c r="N146" i="8"/>
  <c r="N147" i="8"/>
  <c r="N148" i="8"/>
  <c r="N149" i="8"/>
  <c r="N150" i="8"/>
  <c r="N151" i="8"/>
  <c r="N152" i="8"/>
  <c r="N153" i="8"/>
  <c r="N154" i="8"/>
  <c r="N155" i="8"/>
  <c r="N156" i="8"/>
  <c r="N157" i="8"/>
  <c r="N158" i="8"/>
  <c r="N159" i="8"/>
  <c r="N160" i="8"/>
  <c r="N161" i="8"/>
  <c r="N162" i="8"/>
  <c r="N163" i="8"/>
  <c r="N164" i="8"/>
  <c r="N165" i="8"/>
  <c r="N166" i="8"/>
  <c r="N167" i="8"/>
  <c r="N168" i="8"/>
  <c r="N169" i="8"/>
  <c r="N170" i="8"/>
  <c r="N171" i="8"/>
  <c r="N172" i="8"/>
  <c r="N173" i="8"/>
  <c r="N174" i="8"/>
  <c r="N175" i="8"/>
  <c r="N176" i="8"/>
  <c r="N177" i="8"/>
  <c r="N178" i="8"/>
  <c r="N179" i="8"/>
  <c r="N180" i="8"/>
  <c r="N181" i="8"/>
  <c r="N182" i="8"/>
  <c r="N183" i="8"/>
  <c r="N184" i="8"/>
  <c r="N185" i="8"/>
  <c r="N186" i="8"/>
  <c r="N187" i="8"/>
  <c r="N188" i="8"/>
  <c r="N189" i="8"/>
  <c r="N190" i="8"/>
  <c r="N191" i="8"/>
  <c r="N192" i="8"/>
  <c r="N193" i="8"/>
  <c r="N194" i="8"/>
  <c r="N195" i="8"/>
  <c r="N196" i="8"/>
  <c r="N197" i="8"/>
  <c r="N198" i="8"/>
  <c r="N199" i="8"/>
  <c r="N200" i="8"/>
  <c r="N201" i="8"/>
  <c r="N202" i="8"/>
  <c r="N203" i="8"/>
  <c r="N204" i="8"/>
  <c r="N205" i="8"/>
  <c r="N206" i="8"/>
  <c r="N207" i="8"/>
  <c r="N208" i="8"/>
  <c r="N209" i="8"/>
  <c r="N210" i="8"/>
  <c r="N211" i="8"/>
  <c r="N212" i="8"/>
  <c r="N213" i="8"/>
  <c r="N214" i="8"/>
  <c r="N215" i="8"/>
  <c r="N216" i="8"/>
  <c r="N217" i="8"/>
  <c r="N218" i="8"/>
  <c r="N219" i="8"/>
  <c r="N220" i="8"/>
  <c r="N221" i="8"/>
  <c r="N222" i="8"/>
  <c r="N223" i="8"/>
  <c r="N224" i="8"/>
  <c r="N225" i="8"/>
  <c r="N226" i="8"/>
  <c r="N227" i="8"/>
  <c r="N228" i="8"/>
  <c r="N229" i="8"/>
  <c r="N230" i="8"/>
  <c r="N231" i="8"/>
  <c r="N232" i="8"/>
  <c r="N233" i="8"/>
  <c r="N234" i="8"/>
  <c r="N235" i="8"/>
  <c r="N236" i="8"/>
  <c r="N237" i="8"/>
  <c r="N238" i="8"/>
  <c r="N239" i="8"/>
  <c r="N240" i="8"/>
  <c r="N241" i="8"/>
  <c r="N242" i="8"/>
  <c r="N243" i="8"/>
  <c r="N244" i="8"/>
  <c r="N245" i="8"/>
  <c r="N246" i="8"/>
  <c r="N247" i="8"/>
  <c r="N248" i="8"/>
  <c r="N249" i="8"/>
  <c r="N250" i="8"/>
  <c r="N251" i="8"/>
  <c r="N252" i="8"/>
  <c r="N253" i="8"/>
  <c r="N254" i="8"/>
  <c r="N255" i="8"/>
  <c r="N256" i="8"/>
  <c r="N257" i="8"/>
  <c r="N258" i="8"/>
  <c r="N259" i="8"/>
  <c r="N260" i="8"/>
  <c r="N261" i="8"/>
  <c r="N262" i="8"/>
  <c r="N263" i="8"/>
  <c r="N264" i="8"/>
  <c r="N265" i="8"/>
  <c r="N266" i="8"/>
  <c r="N267" i="8"/>
  <c r="N268" i="8"/>
  <c r="N269" i="8"/>
  <c r="N270" i="8"/>
  <c r="N271" i="8"/>
  <c r="N272" i="8"/>
  <c r="N273" i="8"/>
  <c r="N274" i="8"/>
  <c r="N275" i="8"/>
  <c r="N276" i="8"/>
  <c r="N277" i="8"/>
  <c r="N278" i="8"/>
  <c r="N279" i="8"/>
  <c r="N280" i="8"/>
  <c r="N281" i="8"/>
  <c r="N282" i="8"/>
  <c r="N283" i="8"/>
  <c r="N284" i="8"/>
  <c r="N285" i="8"/>
  <c r="N286" i="8"/>
  <c r="N287" i="8"/>
  <c r="N288" i="8"/>
  <c r="N289" i="8"/>
  <c r="N290" i="8"/>
  <c r="N291" i="8"/>
  <c r="N292" i="8"/>
  <c r="N293" i="8"/>
  <c r="N294" i="8"/>
  <c r="N295" i="8"/>
  <c r="N296" i="8"/>
  <c r="N297" i="8"/>
  <c r="N298" i="8"/>
  <c r="N299" i="8"/>
  <c r="N300" i="8"/>
  <c r="N301" i="8"/>
  <c r="N302" i="8"/>
  <c r="N303" i="8"/>
  <c r="N304" i="8"/>
  <c r="N305" i="8"/>
  <c r="N306" i="8"/>
  <c r="N307" i="8"/>
  <c r="N308" i="8"/>
  <c r="N309" i="8"/>
  <c r="N310" i="8"/>
  <c r="N311" i="8"/>
  <c r="N312" i="8"/>
  <c r="N313" i="8"/>
  <c r="N314" i="8"/>
  <c r="N315" i="8"/>
  <c r="N316" i="8"/>
  <c r="N317" i="8"/>
  <c r="N318" i="8"/>
  <c r="N319" i="8"/>
  <c r="N320" i="8"/>
  <c r="N321" i="8"/>
  <c r="N322" i="8"/>
  <c r="N323" i="8"/>
  <c r="N324" i="8"/>
  <c r="N325" i="8"/>
  <c r="N326" i="8"/>
  <c r="N327" i="8"/>
  <c r="N328" i="8"/>
  <c r="N329" i="8"/>
  <c r="N330" i="8"/>
  <c r="N331" i="8"/>
  <c r="N332" i="8"/>
  <c r="N333" i="8"/>
  <c r="N334" i="8"/>
  <c r="N335" i="8"/>
  <c r="N336" i="8"/>
  <c r="N337" i="8"/>
  <c r="N338" i="8"/>
  <c r="N339" i="8"/>
  <c r="N340" i="8"/>
  <c r="N341" i="8"/>
  <c r="N342" i="8"/>
  <c r="N343" i="8"/>
  <c r="N344" i="8"/>
  <c r="N345" i="8"/>
  <c r="N346" i="8"/>
  <c r="N347" i="8"/>
  <c r="N348" i="8"/>
  <c r="N349" i="8"/>
  <c r="N350" i="8"/>
  <c r="N351" i="8"/>
  <c r="N352" i="8"/>
  <c r="N353" i="8"/>
  <c r="N354" i="8"/>
  <c r="N355" i="8"/>
  <c r="N356" i="8"/>
  <c r="N357" i="8"/>
  <c r="N358" i="8"/>
  <c r="N359" i="8"/>
  <c r="N360" i="8"/>
  <c r="N361" i="8"/>
  <c r="N362" i="8"/>
  <c r="N363" i="8"/>
  <c r="N364" i="8"/>
  <c r="N365" i="8"/>
  <c r="N366" i="8"/>
  <c r="N367" i="8"/>
  <c r="N368" i="8"/>
  <c r="N369" i="8"/>
  <c r="N370" i="8"/>
  <c r="N371" i="8"/>
  <c r="N372" i="8"/>
  <c r="N373" i="8"/>
  <c r="N374" i="8"/>
  <c r="N375" i="8"/>
  <c r="N376" i="8"/>
  <c r="N377" i="8"/>
  <c r="N378" i="8"/>
  <c r="N379" i="8"/>
  <c r="N380" i="8"/>
  <c r="N381" i="8"/>
  <c r="N382" i="8"/>
  <c r="N383" i="8"/>
  <c r="N384" i="8"/>
  <c r="N385" i="8"/>
  <c r="N386" i="8"/>
  <c r="N387" i="8"/>
  <c r="N388" i="8"/>
  <c r="N389" i="8"/>
  <c r="N390" i="8"/>
  <c r="N391" i="8"/>
  <c r="N392" i="8"/>
  <c r="N393" i="8"/>
  <c r="N394" i="8"/>
  <c r="N395" i="8"/>
  <c r="N396" i="8"/>
  <c r="N397" i="8"/>
  <c r="N398" i="8"/>
  <c r="N399" i="8"/>
  <c r="N400" i="8"/>
  <c r="N401" i="8"/>
  <c r="N402" i="8"/>
  <c r="N403" i="8"/>
  <c r="N404" i="8"/>
  <c r="N405" i="8"/>
  <c r="N406" i="8"/>
  <c r="N407" i="8"/>
  <c r="N408" i="8"/>
  <c r="N409" i="8"/>
  <c r="N410" i="8"/>
  <c r="N411" i="8"/>
  <c r="N412" i="8"/>
  <c r="N413" i="8"/>
  <c r="N414" i="8"/>
  <c r="N415" i="8"/>
  <c r="N416" i="8"/>
  <c r="N417" i="8"/>
  <c r="N418" i="8"/>
  <c r="N419" i="8"/>
  <c r="N420" i="8"/>
  <c r="N421" i="8"/>
  <c r="N422" i="8"/>
  <c r="N423" i="8"/>
  <c r="N424" i="8"/>
  <c r="N425" i="8"/>
  <c r="N426" i="8"/>
  <c r="N427" i="8"/>
  <c r="N428" i="8"/>
  <c r="N429" i="8"/>
  <c r="N430" i="8"/>
  <c r="N431" i="8"/>
  <c r="N432" i="8"/>
  <c r="N433" i="8"/>
  <c r="N434" i="8"/>
  <c r="N435" i="8"/>
  <c r="N436" i="8"/>
  <c r="N437" i="8"/>
  <c r="N438" i="8"/>
  <c r="N439" i="8"/>
  <c r="N440" i="8"/>
  <c r="N441" i="8"/>
  <c r="N442" i="8"/>
  <c r="N443" i="8"/>
  <c r="N444" i="8"/>
  <c r="N445" i="8"/>
  <c r="N446" i="8"/>
  <c r="N447" i="8"/>
  <c r="N448" i="8"/>
  <c r="N449" i="8"/>
  <c r="N450" i="8"/>
  <c r="N451" i="8"/>
  <c r="N452" i="8"/>
  <c r="N453" i="8"/>
  <c r="N454" i="8"/>
  <c r="N455" i="8"/>
  <c r="N456" i="8"/>
  <c r="N457" i="8"/>
  <c r="N458" i="8"/>
  <c r="N459" i="8"/>
  <c r="N460" i="8"/>
  <c r="N461" i="8"/>
  <c r="N462" i="8"/>
  <c r="N463" i="8"/>
  <c r="N464" i="8"/>
  <c r="N465" i="8"/>
  <c r="N466" i="8"/>
  <c r="N467" i="8"/>
  <c r="N468" i="8"/>
  <c r="N469" i="8"/>
  <c r="N470" i="8"/>
  <c r="N471" i="8"/>
  <c r="N472" i="8"/>
  <c r="N473" i="8"/>
  <c r="N474" i="8"/>
  <c r="N475" i="8"/>
  <c r="N476" i="8"/>
  <c r="N477" i="8"/>
  <c r="N478" i="8"/>
  <c r="N479" i="8"/>
  <c r="N480" i="8"/>
  <c r="N481" i="8"/>
  <c r="N482" i="8"/>
  <c r="N483" i="8"/>
  <c r="N484" i="8"/>
  <c r="N485" i="8"/>
  <c r="N486" i="8"/>
  <c r="N487" i="8"/>
  <c r="N488" i="8"/>
  <c r="N489" i="8"/>
  <c r="N490" i="8"/>
  <c r="N491" i="8"/>
  <c r="N492" i="8"/>
  <c r="N493" i="8"/>
  <c r="N494" i="8"/>
  <c r="N495" i="8"/>
  <c r="N496" i="8"/>
  <c r="N497" i="8"/>
  <c r="N498" i="8"/>
  <c r="N499" i="8"/>
  <c r="N500" i="8"/>
  <c r="N501" i="8"/>
  <c r="N502" i="8"/>
  <c r="N503" i="8"/>
  <c r="N504" i="8"/>
  <c r="N505" i="8"/>
  <c r="N506" i="8"/>
  <c r="N507" i="8"/>
  <c r="N508" i="8"/>
  <c r="N509" i="8"/>
  <c r="N510" i="8"/>
  <c r="N511" i="8"/>
  <c r="N512" i="8"/>
  <c r="N513" i="8"/>
  <c r="N514" i="8"/>
  <c r="N515" i="8"/>
  <c r="N516" i="8"/>
  <c r="N517" i="8"/>
  <c r="N518" i="8"/>
  <c r="N519" i="8"/>
  <c r="N520" i="8"/>
  <c r="N521" i="8"/>
  <c r="N522" i="8"/>
  <c r="N523" i="8"/>
  <c r="N524" i="8"/>
  <c r="N525" i="8"/>
  <c r="N526" i="8"/>
  <c r="N527" i="8"/>
  <c r="N528" i="8"/>
  <c r="N529" i="8"/>
  <c r="N530" i="8"/>
  <c r="N531" i="8"/>
  <c r="N532" i="8"/>
  <c r="N533" i="8"/>
  <c r="N534" i="8"/>
  <c r="N535" i="8"/>
  <c r="N536" i="8"/>
  <c r="N537" i="8"/>
  <c r="N538" i="8"/>
  <c r="N539" i="8"/>
  <c r="N540" i="8"/>
  <c r="N541" i="8"/>
  <c r="N542" i="8"/>
  <c r="N543" i="8"/>
  <c r="N544" i="8"/>
  <c r="N545" i="8"/>
  <c r="N546" i="8"/>
  <c r="N547" i="8"/>
  <c r="N548" i="8"/>
  <c r="N549" i="8"/>
  <c r="N550" i="8"/>
  <c r="N551" i="8"/>
  <c r="N552" i="8"/>
  <c r="N553" i="8"/>
  <c r="N554" i="8"/>
  <c r="N555" i="8"/>
  <c r="N556" i="8"/>
  <c r="N557" i="8"/>
  <c r="N558" i="8"/>
  <c r="N559" i="8"/>
  <c r="N560" i="8"/>
  <c r="N561" i="8"/>
  <c r="N562" i="8"/>
  <c r="N563" i="8"/>
  <c r="N564" i="8"/>
  <c r="N565" i="8"/>
  <c r="N566" i="8"/>
  <c r="N567" i="8"/>
  <c r="N568" i="8"/>
  <c r="N569" i="8"/>
  <c r="N570" i="8"/>
  <c r="N571" i="8"/>
  <c r="N572" i="8"/>
  <c r="N573" i="8"/>
  <c r="N574" i="8"/>
  <c r="N575" i="8"/>
  <c r="N576" i="8"/>
  <c r="N577" i="8"/>
  <c r="N578" i="8"/>
  <c r="N579" i="8"/>
  <c r="N580" i="8"/>
  <c r="N581" i="8"/>
  <c r="N582" i="8"/>
  <c r="N583" i="8"/>
  <c r="N584" i="8"/>
  <c r="N585" i="8"/>
  <c r="N586" i="8"/>
  <c r="N587" i="8"/>
  <c r="N588" i="8"/>
  <c r="N589" i="8"/>
  <c r="N590" i="8"/>
  <c r="N591" i="8"/>
  <c r="N592" i="8"/>
  <c r="N593" i="8"/>
  <c r="N594" i="8"/>
  <c r="N595" i="8"/>
  <c r="N596" i="8"/>
  <c r="N597" i="8"/>
  <c r="N598" i="8"/>
  <c r="N599" i="8"/>
  <c r="N600" i="8"/>
  <c r="N601" i="8"/>
  <c r="N602" i="8"/>
  <c r="N603" i="8"/>
  <c r="N604" i="8"/>
  <c r="N605" i="8"/>
  <c r="N606" i="8"/>
  <c r="N607" i="8"/>
  <c r="N608" i="8"/>
  <c r="N609" i="8"/>
  <c r="N610" i="8"/>
  <c r="N611" i="8"/>
  <c r="N612" i="8"/>
  <c r="N613" i="8"/>
  <c r="N614" i="8"/>
  <c r="N615" i="8"/>
  <c r="N616" i="8"/>
  <c r="N617" i="8"/>
  <c r="N618" i="8"/>
  <c r="N619" i="8"/>
  <c r="N620" i="8"/>
  <c r="N621" i="8"/>
  <c r="N622" i="8"/>
  <c r="N623" i="8"/>
  <c r="N624" i="8"/>
  <c r="N625" i="8"/>
  <c r="N626" i="8"/>
  <c r="N627" i="8"/>
  <c r="N628" i="8"/>
  <c r="N629" i="8"/>
  <c r="N630" i="8"/>
  <c r="N631" i="8"/>
  <c r="N632" i="8"/>
  <c r="N633" i="8"/>
  <c r="N634" i="8"/>
  <c r="N635" i="8"/>
  <c r="N636" i="8"/>
  <c r="N637" i="8"/>
  <c r="N638" i="8"/>
  <c r="N639" i="8"/>
  <c r="N640" i="8"/>
  <c r="N641" i="8"/>
  <c r="N642" i="8"/>
  <c r="N643" i="8"/>
  <c r="N644" i="8"/>
  <c r="N645" i="8"/>
  <c r="N646" i="8"/>
  <c r="N647" i="8"/>
  <c r="N648" i="8"/>
  <c r="N649" i="8"/>
  <c r="N650" i="8"/>
  <c r="N651" i="8"/>
  <c r="N652" i="8"/>
  <c r="N653" i="8"/>
  <c r="N654" i="8"/>
  <c r="N655" i="8"/>
  <c r="N656" i="8"/>
  <c r="N657" i="8"/>
  <c r="N658" i="8"/>
  <c r="N659" i="8"/>
  <c r="N660" i="8"/>
  <c r="N661" i="8"/>
  <c r="N662" i="8"/>
  <c r="N663" i="8"/>
  <c r="N664" i="8"/>
  <c r="N665" i="8"/>
  <c r="N666" i="8"/>
  <c r="N667" i="8"/>
  <c r="N668" i="8"/>
  <c r="N669" i="8"/>
  <c r="N670" i="8"/>
  <c r="N671" i="8"/>
  <c r="N672" i="8"/>
  <c r="N673" i="8"/>
  <c r="N674" i="8"/>
  <c r="N675" i="8"/>
  <c r="N676" i="8"/>
  <c r="N677" i="8"/>
  <c r="N678" i="8"/>
  <c r="N679" i="8"/>
  <c r="N680" i="8"/>
  <c r="N681" i="8"/>
  <c r="N682" i="8"/>
  <c r="N683" i="8"/>
  <c r="N684" i="8"/>
  <c r="N685" i="8"/>
  <c r="N686" i="8"/>
  <c r="N687" i="8"/>
  <c r="N688" i="8"/>
  <c r="N689" i="8"/>
  <c r="N690" i="8"/>
  <c r="N691" i="8"/>
  <c r="N692" i="8"/>
  <c r="N693" i="8"/>
  <c r="N694" i="8"/>
  <c r="N695" i="8"/>
  <c r="N696" i="8"/>
  <c r="N697" i="8"/>
  <c r="N698" i="8"/>
  <c r="N699" i="8"/>
  <c r="N700" i="8"/>
  <c r="N701" i="8"/>
  <c r="N702" i="8"/>
  <c r="N703" i="8"/>
  <c r="N704" i="8"/>
  <c r="N705" i="8"/>
  <c r="N706" i="8"/>
  <c r="N707" i="8"/>
  <c r="N708" i="8"/>
  <c r="N709" i="8"/>
  <c r="N710" i="8"/>
  <c r="N711" i="8"/>
  <c r="N712" i="8"/>
  <c r="N713" i="8"/>
  <c r="N714" i="8"/>
  <c r="N715" i="8"/>
  <c r="N716" i="8"/>
  <c r="N717" i="8"/>
  <c r="N718" i="8"/>
  <c r="N719" i="8"/>
  <c r="N720" i="8"/>
  <c r="N721" i="8"/>
  <c r="N722" i="8"/>
  <c r="N723" i="8"/>
  <c r="N724" i="8"/>
  <c r="N725" i="8"/>
  <c r="N726" i="8"/>
  <c r="N727" i="8"/>
  <c r="N728" i="8"/>
  <c r="N729" i="8"/>
  <c r="N730" i="8"/>
  <c r="N731" i="8"/>
  <c r="N732" i="8"/>
  <c r="N733" i="8"/>
  <c r="N734" i="8"/>
  <c r="N735" i="8"/>
  <c r="N736" i="8"/>
  <c r="N737" i="8"/>
  <c r="N738" i="8"/>
  <c r="N739" i="8"/>
  <c r="N740" i="8"/>
  <c r="N741" i="8"/>
  <c r="N742" i="8"/>
  <c r="N743" i="8"/>
  <c r="N744" i="8"/>
  <c r="N745" i="8"/>
  <c r="N746" i="8"/>
  <c r="N747" i="8"/>
  <c r="N748" i="8"/>
  <c r="N749" i="8"/>
  <c r="N750" i="8"/>
  <c r="N751" i="8"/>
  <c r="N752" i="8"/>
  <c r="N753" i="8"/>
  <c r="N754" i="8"/>
  <c r="N755" i="8"/>
  <c r="N756" i="8"/>
  <c r="N757" i="8"/>
  <c r="N758" i="8"/>
  <c r="N759" i="8"/>
  <c r="N760" i="8"/>
  <c r="N761" i="8"/>
  <c r="N762" i="8"/>
  <c r="N763" i="8"/>
  <c r="N764" i="8"/>
  <c r="N765" i="8"/>
  <c r="N766" i="8"/>
  <c r="N767" i="8"/>
  <c r="N768" i="8"/>
  <c r="N769" i="8"/>
  <c r="N770" i="8"/>
  <c r="N771" i="8"/>
  <c r="N772" i="8"/>
  <c r="N773" i="8"/>
  <c r="N774" i="8"/>
  <c r="N775" i="8"/>
  <c r="N776" i="8"/>
  <c r="N777" i="8"/>
  <c r="N778" i="8"/>
  <c r="N779" i="8"/>
  <c r="N780" i="8"/>
  <c r="N781" i="8"/>
  <c r="N782" i="8"/>
  <c r="N783" i="8"/>
  <c r="N784" i="8"/>
  <c r="N785" i="8"/>
  <c r="N786" i="8"/>
  <c r="N787" i="8"/>
  <c r="N788" i="8"/>
  <c r="N789" i="8"/>
  <c r="N790" i="8"/>
  <c r="N791" i="8"/>
  <c r="N792" i="8"/>
  <c r="N793" i="8"/>
  <c r="N794" i="8"/>
  <c r="N795" i="8"/>
  <c r="N796" i="8"/>
  <c r="N797" i="8"/>
  <c r="N798" i="8"/>
  <c r="N799" i="8"/>
  <c r="N800" i="8"/>
  <c r="N801" i="8"/>
  <c r="N802" i="8"/>
  <c r="N803" i="8"/>
  <c r="N804" i="8"/>
  <c r="N805" i="8"/>
  <c r="N806" i="8"/>
  <c r="N807" i="8"/>
  <c r="N808" i="8"/>
  <c r="N809" i="8"/>
  <c r="N810" i="8"/>
  <c r="N811" i="8"/>
  <c r="N812" i="8"/>
  <c r="N813" i="8"/>
  <c r="N814" i="8"/>
  <c r="N815" i="8"/>
  <c r="N816" i="8"/>
  <c r="N817" i="8"/>
  <c r="N818" i="8"/>
  <c r="N819" i="8"/>
  <c r="N820" i="8"/>
  <c r="N821" i="8"/>
  <c r="N822" i="8"/>
  <c r="N823" i="8"/>
  <c r="N824" i="8"/>
  <c r="N825" i="8"/>
  <c r="N826" i="8"/>
  <c r="N827" i="8"/>
  <c r="N828" i="8"/>
  <c r="N829" i="8"/>
  <c r="N830" i="8"/>
  <c r="N831" i="8"/>
  <c r="N832" i="8"/>
  <c r="N833" i="8"/>
  <c r="N834" i="8"/>
  <c r="N835" i="8"/>
  <c r="N836" i="8"/>
  <c r="N837" i="8"/>
  <c r="N838" i="8"/>
  <c r="N839" i="8"/>
  <c r="N840" i="8"/>
  <c r="N841" i="8"/>
  <c r="N842" i="8"/>
  <c r="N843" i="8"/>
  <c r="N844" i="8"/>
  <c r="N845" i="8"/>
  <c r="N846" i="8"/>
  <c r="N847" i="8"/>
  <c r="N848" i="8"/>
  <c r="N849" i="8"/>
  <c r="N850" i="8"/>
  <c r="N851" i="8"/>
  <c r="N852" i="8"/>
  <c r="N853" i="8"/>
  <c r="N854" i="8"/>
  <c r="N855" i="8"/>
  <c r="N856" i="8"/>
  <c r="N857" i="8"/>
  <c r="N858" i="8"/>
  <c r="N859" i="8"/>
  <c r="N860" i="8"/>
  <c r="N861" i="8"/>
  <c r="N862" i="8"/>
  <c r="N863" i="8"/>
  <c r="N864" i="8"/>
  <c r="N865" i="8"/>
  <c r="N866" i="8"/>
  <c r="N867" i="8"/>
  <c r="N868" i="8"/>
  <c r="N869" i="8"/>
  <c r="N870" i="8"/>
  <c r="N871" i="8"/>
  <c r="N872" i="8"/>
  <c r="N873" i="8"/>
  <c r="N874" i="8"/>
  <c r="N875" i="8"/>
  <c r="N876" i="8"/>
  <c r="N877" i="8"/>
  <c r="N878" i="8"/>
  <c r="N879" i="8"/>
  <c r="N880" i="8"/>
  <c r="N881" i="8"/>
  <c r="N882" i="8"/>
  <c r="N883" i="8"/>
  <c r="N884" i="8"/>
  <c r="N885" i="8"/>
  <c r="N886" i="8"/>
  <c r="N887" i="8"/>
  <c r="N888" i="8"/>
  <c r="N889" i="8"/>
  <c r="N890" i="8"/>
  <c r="N891" i="8"/>
  <c r="N892" i="8"/>
  <c r="N893" i="8"/>
  <c r="N894" i="8"/>
  <c r="N895" i="8"/>
  <c r="N896" i="8"/>
  <c r="N897" i="8"/>
  <c r="N898" i="8"/>
  <c r="N899" i="8"/>
  <c r="N900" i="8"/>
  <c r="N901" i="8"/>
  <c r="N902" i="8"/>
  <c r="N903" i="8"/>
  <c r="N904" i="8"/>
  <c r="N905" i="8"/>
  <c r="N906" i="8"/>
  <c r="N907" i="8"/>
  <c r="N908" i="8"/>
  <c r="N909" i="8"/>
  <c r="N910" i="8"/>
  <c r="N911" i="8"/>
  <c r="N912" i="8"/>
  <c r="N913" i="8"/>
  <c r="N914" i="8"/>
  <c r="N915" i="8"/>
  <c r="N916" i="8"/>
  <c r="N917" i="8"/>
  <c r="N918" i="8"/>
  <c r="N919" i="8"/>
  <c r="N920" i="8"/>
  <c r="N921" i="8"/>
  <c r="N922" i="8"/>
  <c r="N923" i="8"/>
  <c r="N924" i="8"/>
  <c r="N925" i="8"/>
  <c r="N926" i="8"/>
  <c r="N927" i="8"/>
  <c r="N928" i="8"/>
  <c r="N929" i="8"/>
  <c r="N930" i="8"/>
  <c r="N931" i="8"/>
  <c r="N932" i="8"/>
  <c r="N933" i="8"/>
  <c r="N934" i="8"/>
  <c r="N935" i="8"/>
  <c r="N936" i="8"/>
  <c r="N937" i="8"/>
  <c r="N938" i="8"/>
  <c r="N939" i="8"/>
  <c r="N940" i="8"/>
  <c r="N941" i="8"/>
  <c r="N942" i="8"/>
  <c r="N943" i="8"/>
  <c r="N944" i="8"/>
  <c r="N945" i="8"/>
  <c r="N946" i="8"/>
  <c r="N947" i="8"/>
  <c r="N948" i="8"/>
  <c r="N949" i="8"/>
  <c r="N950" i="8"/>
  <c r="N951" i="8"/>
  <c r="N952" i="8"/>
  <c r="N953" i="8"/>
  <c r="N954" i="8"/>
  <c r="N955" i="8"/>
  <c r="N956" i="8"/>
  <c r="N957" i="8"/>
  <c r="N958" i="8"/>
  <c r="N959" i="8"/>
  <c r="N960" i="8"/>
  <c r="N961" i="8"/>
  <c r="N962" i="8"/>
  <c r="N963" i="8"/>
  <c r="N964" i="8"/>
  <c r="N965" i="8"/>
  <c r="N966" i="8"/>
  <c r="N967" i="8"/>
  <c r="N968" i="8"/>
  <c r="N969" i="8"/>
  <c r="N970" i="8"/>
  <c r="N971" i="8"/>
  <c r="N972" i="8"/>
  <c r="N973" i="8"/>
  <c r="N974" i="8"/>
  <c r="N975" i="8"/>
  <c r="N976" i="8"/>
  <c r="N977" i="8"/>
  <c r="N978" i="8"/>
  <c r="N979" i="8"/>
  <c r="N980" i="8"/>
  <c r="N981" i="8"/>
  <c r="N982" i="8"/>
  <c r="N983" i="8"/>
  <c r="N984" i="8"/>
  <c r="N985" i="8"/>
  <c r="N986" i="8"/>
  <c r="N987" i="8"/>
  <c r="N988" i="8"/>
  <c r="N989" i="8"/>
  <c r="N990" i="8"/>
  <c r="N991" i="8"/>
  <c r="N992" i="8"/>
  <c r="N993" i="8"/>
  <c r="N994" i="8"/>
  <c r="N995" i="8"/>
  <c r="N996" i="8"/>
  <c r="N997" i="8"/>
  <c r="N998" i="8"/>
  <c r="N999" i="8"/>
  <c r="N1000" i="8"/>
  <c r="N1001" i="8"/>
  <c r="N1002" i="8"/>
  <c r="N1003" i="8"/>
  <c r="N1004" i="8"/>
  <c r="N1005" i="8"/>
  <c r="N1006" i="8"/>
  <c r="N1007" i="8"/>
  <c r="N1008" i="8"/>
  <c r="N1009" i="8"/>
  <c r="N1010" i="8"/>
  <c r="N1011" i="8"/>
  <c r="N1012" i="8"/>
  <c r="N1013" i="8"/>
  <c r="N1014" i="8"/>
  <c r="N1015" i="8"/>
  <c r="N1016" i="8"/>
  <c r="N1017" i="8"/>
  <c r="N1018" i="8"/>
  <c r="N1019" i="8"/>
  <c r="N1020" i="8"/>
  <c r="N1021" i="8"/>
  <c r="N1022" i="8"/>
  <c r="N1023" i="8"/>
  <c r="N1024" i="8"/>
  <c r="N1025" i="8"/>
  <c r="N1026" i="8"/>
  <c r="N1027" i="8"/>
  <c r="N1028" i="8"/>
  <c r="N1029" i="8"/>
  <c r="N1030" i="8"/>
  <c r="N1031" i="8"/>
  <c r="N1032" i="8"/>
  <c r="N1033" i="8"/>
  <c r="N1034" i="8"/>
  <c r="N1035" i="8"/>
  <c r="N1036" i="8"/>
  <c r="N1037" i="8"/>
  <c r="N1038" i="8"/>
  <c r="N1039" i="8"/>
  <c r="N1040" i="8"/>
  <c r="N1041" i="8"/>
  <c r="N1042" i="8"/>
  <c r="N1043" i="8"/>
  <c r="N1044" i="8"/>
  <c r="N1045" i="8"/>
  <c r="N1046" i="8"/>
  <c r="N1047" i="8"/>
  <c r="N1048" i="8"/>
  <c r="N1049" i="8"/>
  <c r="N1050" i="8"/>
  <c r="N1051" i="8"/>
  <c r="N1052" i="8"/>
  <c r="N1053" i="8"/>
  <c r="N1054" i="8"/>
  <c r="N1055" i="8"/>
  <c r="N1056" i="8"/>
  <c r="N1057" i="8"/>
  <c r="N1058" i="8"/>
  <c r="N1059" i="8"/>
  <c r="N1060" i="8"/>
  <c r="N1061" i="8"/>
  <c r="N1062" i="8"/>
  <c r="N1063" i="8"/>
  <c r="N1064" i="8"/>
  <c r="N1065" i="8"/>
  <c r="N1066" i="8"/>
  <c r="N1067" i="8"/>
  <c r="N1068" i="8"/>
  <c r="N1069" i="8"/>
  <c r="N1070" i="8"/>
  <c r="N1071" i="8"/>
  <c r="N1072" i="8"/>
  <c r="N1073" i="8"/>
  <c r="N1074" i="8"/>
  <c r="N1075" i="8"/>
  <c r="N1076" i="8"/>
  <c r="N1077" i="8"/>
  <c r="N1078" i="8"/>
  <c r="N1079" i="8"/>
  <c r="N1080" i="8"/>
  <c r="N1081" i="8"/>
  <c r="N1082" i="8"/>
  <c r="N1083" i="8"/>
  <c r="N1084" i="8"/>
  <c r="N1085" i="8"/>
  <c r="N1086" i="8"/>
  <c r="N1087" i="8"/>
  <c r="N1088" i="8"/>
  <c r="N1089" i="8"/>
  <c r="N1090" i="8"/>
  <c r="N1091" i="8"/>
  <c r="N1092" i="8"/>
  <c r="N1093" i="8"/>
  <c r="N1094" i="8"/>
  <c r="N1095" i="8"/>
  <c r="N1096" i="8"/>
  <c r="N1097" i="8"/>
  <c r="N1098" i="8"/>
  <c r="N1099" i="8"/>
  <c r="N1100" i="8"/>
  <c r="N1101" i="8"/>
  <c r="N1102" i="8"/>
  <c r="N1103" i="8"/>
  <c r="N1104" i="8"/>
  <c r="N1105" i="8"/>
  <c r="N1106" i="8"/>
  <c r="N1107" i="8"/>
  <c r="N1108" i="8"/>
  <c r="N2" i="7"/>
  <c r="N3" i="7"/>
  <c r="N4" i="7"/>
  <c r="N5" i="7"/>
  <c r="N6" i="7"/>
  <c r="N7" i="7"/>
  <c r="N8" i="7"/>
  <c r="N9" i="7"/>
  <c r="N10" i="7"/>
  <c r="N11" i="7"/>
  <c r="N12" i="7"/>
  <c r="N13" i="7"/>
  <c r="N14" i="7"/>
  <c r="N15" i="7"/>
  <c r="N16" i="7"/>
  <c r="N17" i="7"/>
  <c r="N18" i="7"/>
  <c r="N19" i="7"/>
  <c r="N20" i="7"/>
  <c r="N21" i="7"/>
  <c r="N22" i="7"/>
  <c r="N23" i="7"/>
  <c r="N24" i="7"/>
  <c r="N25" i="7"/>
  <c r="N26" i="7"/>
  <c r="N27" i="7"/>
  <c r="N28" i="7"/>
  <c r="N29" i="7"/>
  <c r="N30" i="7"/>
  <c r="N31" i="7"/>
  <c r="N32" i="7"/>
  <c r="N33" i="7"/>
  <c r="N34" i="7"/>
  <c r="N35" i="7"/>
  <c r="N36" i="7"/>
  <c r="N37" i="7"/>
  <c r="N38" i="7"/>
  <c r="N39" i="7"/>
  <c r="N40" i="7"/>
  <c r="N41" i="7"/>
  <c r="N42" i="7"/>
  <c r="N43" i="7"/>
  <c r="N44" i="7"/>
  <c r="N45" i="7"/>
  <c r="N46" i="7"/>
  <c r="N47" i="7"/>
  <c r="N48" i="7"/>
  <c r="N49" i="7"/>
  <c r="N50" i="7"/>
  <c r="N51" i="7"/>
  <c r="N52" i="7"/>
  <c r="N53" i="7"/>
  <c r="N54" i="7"/>
  <c r="N55" i="7"/>
  <c r="N56" i="7"/>
  <c r="N57" i="7"/>
  <c r="N58" i="7"/>
  <c r="N59" i="7"/>
  <c r="N60" i="7"/>
  <c r="N61" i="7"/>
  <c r="N62" i="7"/>
  <c r="N63" i="7"/>
  <c r="N64" i="7"/>
  <c r="N65" i="7"/>
  <c r="N66" i="7"/>
  <c r="N67" i="7"/>
  <c r="N68" i="7"/>
  <c r="N69" i="7"/>
  <c r="N70" i="7"/>
  <c r="N71" i="7"/>
  <c r="N72" i="7"/>
  <c r="N73" i="7"/>
  <c r="N74" i="7"/>
  <c r="N75" i="7"/>
  <c r="N76" i="7"/>
  <c r="N77" i="7"/>
  <c r="N78" i="7"/>
  <c r="N79" i="7"/>
  <c r="N80" i="7"/>
  <c r="N81" i="7"/>
  <c r="N82" i="7"/>
  <c r="N83" i="7"/>
  <c r="N84" i="7"/>
  <c r="N85" i="7"/>
  <c r="N86" i="7"/>
  <c r="N87" i="7"/>
  <c r="N88" i="7"/>
  <c r="N89" i="7"/>
  <c r="N90" i="7"/>
  <c r="N91" i="7"/>
  <c r="N92" i="7"/>
  <c r="N93" i="7"/>
  <c r="N94" i="7"/>
  <c r="N95" i="7"/>
  <c r="N96" i="7"/>
  <c r="N97" i="7"/>
  <c r="N98" i="7"/>
  <c r="N99" i="7"/>
  <c r="N100" i="7"/>
  <c r="N101" i="7"/>
  <c r="N102" i="7"/>
  <c r="N103" i="7"/>
  <c r="N104" i="7"/>
  <c r="N105" i="7"/>
  <c r="N106" i="7"/>
  <c r="N107" i="7"/>
  <c r="N108" i="7"/>
  <c r="N109" i="7"/>
  <c r="N110" i="7"/>
  <c r="N111" i="7"/>
  <c r="N112" i="7"/>
  <c r="N113" i="7"/>
  <c r="N114" i="7"/>
  <c r="N115" i="7"/>
  <c r="N116" i="7"/>
  <c r="N117" i="7"/>
  <c r="N118" i="7"/>
  <c r="N119" i="7"/>
  <c r="N120" i="7"/>
  <c r="N121" i="7"/>
  <c r="N122" i="7"/>
  <c r="N123" i="7"/>
  <c r="N124" i="7"/>
  <c r="N125" i="7"/>
  <c r="N126" i="7"/>
  <c r="N127" i="7"/>
  <c r="N128" i="7"/>
  <c r="N129" i="7"/>
  <c r="N130" i="7"/>
  <c r="N131" i="7"/>
  <c r="N132" i="7"/>
  <c r="N133" i="7"/>
  <c r="N134" i="7"/>
  <c r="N135" i="7"/>
  <c r="N136" i="7"/>
  <c r="N137" i="7"/>
  <c r="N138" i="7"/>
  <c r="N139" i="7"/>
  <c r="N140" i="7"/>
  <c r="N141" i="7"/>
  <c r="N142" i="7"/>
  <c r="N143" i="7"/>
  <c r="N144" i="7"/>
  <c r="N145" i="7"/>
  <c r="N146" i="7"/>
  <c r="N147" i="7"/>
  <c r="N148" i="7"/>
  <c r="N149" i="7"/>
  <c r="N150" i="7"/>
  <c r="N151" i="7"/>
  <c r="N152" i="7"/>
  <c r="N153" i="7"/>
  <c r="N154" i="7"/>
  <c r="N155" i="7"/>
  <c r="N156" i="7"/>
  <c r="N157" i="7"/>
  <c r="N158" i="7"/>
  <c r="N159" i="7"/>
  <c r="N160" i="7"/>
  <c r="N161" i="7"/>
  <c r="N162" i="7"/>
  <c r="N163" i="7"/>
  <c r="N164" i="7"/>
  <c r="N165" i="7"/>
  <c r="N166" i="7"/>
  <c r="N167" i="7"/>
  <c r="N168" i="7"/>
  <c r="N169" i="7"/>
  <c r="N170" i="7"/>
  <c r="N171" i="7"/>
  <c r="N172" i="7"/>
  <c r="N173" i="7"/>
  <c r="N174" i="7"/>
  <c r="N175" i="7"/>
  <c r="N176" i="7"/>
  <c r="N177" i="7"/>
  <c r="N178" i="7"/>
  <c r="N179" i="7"/>
  <c r="N180" i="7"/>
  <c r="N181" i="7"/>
  <c r="N182" i="7"/>
  <c r="N183" i="7"/>
  <c r="N184" i="7"/>
  <c r="N185" i="7"/>
  <c r="N186" i="7"/>
  <c r="N187" i="7"/>
  <c r="N188" i="7"/>
  <c r="N189" i="7"/>
  <c r="N190" i="7"/>
  <c r="N191" i="7"/>
  <c r="N192" i="7"/>
  <c r="N193" i="7"/>
  <c r="N194" i="7"/>
  <c r="N195" i="7"/>
  <c r="N196" i="7"/>
  <c r="N197" i="7"/>
  <c r="N198" i="7"/>
  <c r="N199" i="7"/>
  <c r="N200" i="7"/>
  <c r="N201" i="7"/>
  <c r="N202" i="7"/>
  <c r="N203" i="7"/>
  <c r="N204" i="7"/>
  <c r="N205" i="7"/>
  <c r="N206" i="7"/>
  <c r="N207" i="7"/>
  <c r="N208" i="7"/>
  <c r="N209" i="7"/>
  <c r="N210" i="7"/>
  <c r="N211" i="7"/>
  <c r="N212" i="7"/>
  <c r="N213" i="7"/>
  <c r="N214" i="7"/>
  <c r="N215" i="7"/>
  <c r="N216" i="7"/>
  <c r="N217" i="7"/>
  <c r="N218" i="7"/>
  <c r="N219" i="7"/>
  <c r="N220" i="7"/>
  <c r="N221" i="7"/>
  <c r="N222" i="7"/>
  <c r="N223" i="7"/>
  <c r="N224" i="7"/>
  <c r="N225" i="7"/>
  <c r="N226" i="7"/>
  <c r="N227" i="7"/>
  <c r="N228" i="7"/>
  <c r="N229" i="7"/>
  <c r="N230" i="7"/>
  <c r="N231" i="7"/>
  <c r="N232" i="7"/>
  <c r="N233" i="7"/>
  <c r="N234" i="7"/>
  <c r="N235" i="7"/>
  <c r="N236" i="7"/>
  <c r="N237" i="7"/>
  <c r="N238" i="7"/>
  <c r="N239" i="7"/>
  <c r="N240" i="7"/>
  <c r="N241" i="7"/>
  <c r="N242" i="7"/>
  <c r="N243" i="7"/>
  <c r="N244" i="7"/>
  <c r="N245" i="7"/>
  <c r="N246" i="7"/>
  <c r="N247" i="7"/>
  <c r="N248" i="7"/>
  <c r="N249" i="7"/>
  <c r="N250" i="7"/>
  <c r="N251" i="7"/>
  <c r="N252" i="7"/>
  <c r="N253" i="7"/>
  <c r="N254" i="7"/>
  <c r="N255" i="7"/>
  <c r="N256" i="7"/>
  <c r="N257" i="7"/>
  <c r="N258" i="7"/>
  <c r="N259" i="7"/>
  <c r="N260" i="7"/>
  <c r="N261" i="7"/>
  <c r="N262" i="7"/>
  <c r="N263" i="7"/>
  <c r="N264" i="7"/>
  <c r="N265" i="7"/>
  <c r="N266" i="7"/>
  <c r="N267" i="7"/>
  <c r="N268" i="7"/>
  <c r="N269" i="7"/>
  <c r="N270" i="7"/>
  <c r="N271" i="7"/>
  <c r="N272" i="7"/>
  <c r="N273" i="7"/>
  <c r="N274" i="7"/>
  <c r="N275" i="7"/>
  <c r="N276" i="7"/>
  <c r="N277" i="7"/>
  <c r="N278" i="7"/>
  <c r="N279" i="7"/>
  <c r="N280" i="7"/>
  <c r="N281" i="7"/>
  <c r="N282" i="7"/>
  <c r="N283" i="7"/>
  <c r="N284" i="7"/>
  <c r="N285" i="7"/>
  <c r="N286" i="7"/>
  <c r="N287" i="7"/>
  <c r="N288" i="7"/>
  <c r="N289" i="7"/>
  <c r="N290" i="7"/>
  <c r="N291" i="7"/>
  <c r="N292" i="7"/>
  <c r="N293" i="7"/>
  <c r="N294" i="7"/>
  <c r="N295" i="7"/>
  <c r="N296" i="7"/>
  <c r="N297" i="7"/>
  <c r="N298" i="7"/>
  <c r="N299" i="7"/>
  <c r="N300" i="7"/>
  <c r="N301" i="7"/>
  <c r="N302" i="7"/>
  <c r="N303" i="7"/>
  <c r="N304" i="7"/>
  <c r="N305" i="7"/>
  <c r="N306" i="7"/>
  <c r="N307" i="7"/>
  <c r="N308" i="7"/>
  <c r="N309" i="7"/>
  <c r="N310" i="7"/>
  <c r="N311" i="7"/>
  <c r="N312" i="7"/>
  <c r="N313" i="7"/>
  <c r="N314" i="7"/>
  <c r="N315" i="7"/>
  <c r="N316" i="7"/>
  <c r="N317" i="7"/>
  <c r="N318" i="7"/>
  <c r="N319" i="7"/>
  <c r="N320" i="7"/>
  <c r="N321" i="7"/>
  <c r="N322" i="7"/>
  <c r="N323" i="7"/>
  <c r="N324" i="7"/>
  <c r="N325" i="7"/>
  <c r="N326" i="7"/>
  <c r="N327" i="7"/>
  <c r="N328" i="7"/>
  <c r="N329" i="7"/>
  <c r="N330" i="7"/>
  <c r="N331" i="7"/>
  <c r="N332" i="7"/>
  <c r="N333" i="7"/>
  <c r="N334" i="7"/>
  <c r="N335" i="7"/>
  <c r="N336" i="7"/>
  <c r="N337" i="7"/>
  <c r="N338" i="7"/>
  <c r="N339" i="7"/>
  <c r="N340" i="7"/>
  <c r="N341" i="7"/>
  <c r="N342" i="7"/>
  <c r="N343" i="7"/>
  <c r="N344" i="7"/>
  <c r="N345" i="7"/>
  <c r="N346" i="7"/>
  <c r="N347" i="7"/>
  <c r="N348" i="7"/>
  <c r="N349" i="7"/>
  <c r="N350" i="7"/>
  <c r="N351" i="7"/>
  <c r="N352" i="7"/>
  <c r="N353" i="7"/>
  <c r="N354" i="7"/>
  <c r="N355" i="7"/>
  <c r="N356" i="7"/>
  <c r="N357" i="7"/>
  <c r="N358" i="7"/>
  <c r="N359" i="7"/>
  <c r="N360" i="7"/>
  <c r="N361" i="7"/>
  <c r="N362" i="7"/>
  <c r="N363" i="7"/>
  <c r="N364" i="7"/>
  <c r="N365" i="7"/>
  <c r="N366" i="7"/>
  <c r="N367" i="7"/>
  <c r="N368" i="7"/>
  <c r="N369" i="7"/>
  <c r="N370" i="7"/>
  <c r="N371" i="7"/>
  <c r="N372" i="7"/>
  <c r="N373" i="7"/>
  <c r="N374" i="7"/>
  <c r="N375" i="7"/>
  <c r="N376" i="7"/>
  <c r="N377" i="7"/>
  <c r="N378" i="7"/>
  <c r="N379" i="7"/>
  <c r="N380" i="7"/>
  <c r="N381" i="7"/>
  <c r="N382" i="7"/>
  <c r="N383" i="7"/>
  <c r="N384" i="7"/>
  <c r="N385" i="7"/>
  <c r="N386" i="7"/>
  <c r="N387" i="7"/>
  <c r="N388" i="7"/>
  <c r="N389" i="7"/>
  <c r="N390" i="7"/>
  <c r="N391" i="7"/>
  <c r="N392" i="7"/>
  <c r="N393" i="7"/>
  <c r="N394" i="7"/>
  <c r="N395" i="7"/>
  <c r="N396" i="7"/>
  <c r="N397" i="7"/>
  <c r="N398" i="7"/>
  <c r="N399" i="7"/>
  <c r="N400" i="7"/>
  <c r="N401" i="7"/>
  <c r="N402" i="7"/>
  <c r="N403" i="7"/>
  <c r="N404" i="7"/>
  <c r="N405" i="7"/>
  <c r="N406" i="7"/>
  <c r="N407" i="7"/>
  <c r="N408" i="7"/>
  <c r="N409" i="7"/>
  <c r="N410" i="7"/>
  <c r="N411" i="7"/>
  <c r="N412" i="7"/>
  <c r="N413" i="7"/>
  <c r="N414" i="7"/>
  <c r="N415" i="7"/>
  <c r="N416" i="7"/>
  <c r="N417" i="7"/>
  <c r="N418" i="7"/>
  <c r="N419" i="7"/>
  <c r="N420" i="7"/>
  <c r="N421" i="7"/>
  <c r="N422" i="7"/>
  <c r="N423" i="7"/>
  <c r="N424" i="7"/>
  <c r="N425" i="7"/>
  <c r="N426" i="7"/>
  <c r="N427" i="7"/>
  <c r="N428" i="7"/>
  <c r="N429" i="7"/>
  <c r="N430" i="7"/>
  <c r="N431" i="7"/>
  <c r="N432" i="7"/>
  <c r="N433" i="7"/>
  <c r="N434" i="7"/>
  <c r="N435" i="7"/>
  <c r="N436" i="7"/>
  <c r="N437" i="7"/>
  <c r="N438" i="7"/>
  <c r="N439" i="7"/>
  <c r="N440" i="7"/>
  <c r="N441" i="7"/>
  <c r="N442" i="7"/>
  <c r="N443" i="7"/>
  <c r="N444" i="7"/>
  <c r="N445" i="7"/>
  <c r="N446" i="7"/>
  <c r="N447" i="7"/>
  <c r="N448" i="7"/>
  <c r="N449" i="7"/>
  <c r="N450" i="7"/>
  <c r="N451" i="7"/>
  <c r="N452" i="7"/>
  <c r="N453" i="7"/>
  <c r="N454" i="7"/>
  <c r="N455" i="7"/>
  <c r="N456" i="7"/>
  <c r="N457" i="7"/>
  <c r="N458" i="7"/>
  <c r="N459" i="7"/>
  <c r="N460" i="7"/>
  <c r="N461" i="7"/>
  <c r="N462" i="7"/>
  <c r="N463" i="7"/>
  <c r="N464" i="7"/>
  <c r="N465" i="7"/>
  <c r="N466" i="7"/>
  <c r="N467" i="7"/>
  <c r="N468" i="7"/>
  <c r="N469" i="7"/>
  <c r="N470" i="7"/>
  <c r="N471" i="7"/>
  <c r="N472" i="7"/>
  <c r="N473" i="7"/>
  <c r="N474" i="7"/>
  <c r="N475" i="7"/>
  <c r="N476" i="7"/>
  <c r="N477" i="7"/>
  <c r="N478" i="7"/>
  <c r="N479" i="7"/>
  <c r="N480" i="7"/>
  <c r="N481" i="7"/>
  <c r="N482" i="7"/>
  <c r="N483" i="7"/>
  <c r="N484" i="7"/>
  <c r="N485" i="7"/>
  <c r="N486" i="7"/>
  <c r="N487" i="7"/>
  <c r="N488" i="7"/>
  <c r="N489" i="7"/>
  <c r="N490" i="7"/>
  <c r="N491" i="7"/>
  <c r="N492" i="7"/>
  <c r="N493" i="7"/>
  <c r="N494" i="7"/>
  <c r="N495" i="7"/>
  <c r="N496" i="7"/>
  <c r="N497" i="7"/>
  <c r="N498" i="7"/>
  <c r="N499" i="7"/>
  <c r="N500" i="7"/>
  <c r="N501" i="7"/>
  <c r="N502" i="7"/>
  <c r="N503" i="7"/>
  <c r="N504" i="7"/>
  <c r="N505" i="7"/>
  <c r="N506" i="7"/>
  <c r="N507" i="7"/>
  <c r="N508" i="7"/>
  <c r="N509" i="7"/>
  <c r="N510" i="7"/>
  <c r="N511" i="7"/>
  <c r="N512" i="7"/>
  <c r="N513" i="7"/>
  <c r="N514" i="7"/>
  <c r="N515" i="7"/>
  <c r="N516" i="7"/>
  <c r="N517" i="7"/>
  <c r="N518" i="7"/>
  <c r="N519" i="7"/>
  <c r="N520" i="7"/>
  <c r="N521" i="7"/>
  <c r="N522" i="7"/>
  <c r="N523" i="7"/>
  <c r="N524" i="7"/>
  <c r="N525" i="7"/>
  <c r="N526" i="7"/>
  <c r="N527" i="7"/>
  <c r="N528" i="7"/>
  <c r="N529" i="7"/>
  <c r="N530" i="7"/>
  <c r="N531" i="7"/>
  <c r="N532" i="7"/>
  <c r="N533" i="7"/>
  <c r="N534" i="7"/>
  <c r="N535" i="7"/>
  <c r="N536" i="7"/>
  <c r="N537" i="7"/>
  <c r="N538" i="7"/>
  <c r="N539" i="7"/>
  <c r="N540" i="7"/>
  <c r="N541" i="7"/>
  <c r="N542" i="7"/>
  <c r="N543" i="7"/>
  <c r="N544" i="7"/>
  <c r="N545" i="7"/>
  <c r="N546" i="7"/>
  <c r="N547" i="7"/>
  <c r="N548" i="7"/>
  <c r="N549" i="7"/>
  <c r="N550" i="7"/>
  <c r="N551" i="7"/>
  <c r="N552" i="7"/>
  <c r="N553" i="7"/>
  <c r="N554" i="7"/>
  <c r="N555" i="7"/>
  <c r="N556" i="7"/>
  <c r="N557" i="7"/>
  <c r="N558" i="7"/>
  <c r="N559" i="7"/>
  <c r="N560" i="7"/>
  <c r="N561" i="7"/>
  <c r="N562" i="7"/>
  <c r="N563" i="7"/>
  <c r="N564" i="7"/>
  <c r="N565" i="7"/>
  <c r="N566" i="7"/>
  <c r="N567" i="7"/>
  <c r="N568" i="7"/>
  <c r="N569" i="7"/>
  <c r="N570" i="7"/>
  <c r="N571" i="7"/>
  <c r="N572" i="7"/>
  <c r="N573" i="7"/>
  <c r="N574" i="7"/>
  <c r="N575" i="7"/>
  <c r="N576" i="7"/>
  <c r="N577" i="7"/>
  <c r="N578" i="7"/>
  <c r="N579" i="7"/>
  <c r="N580" i="7"/>
  <c r="N581" i="7"/>
  <c r="N582" i="7"/>
  <c r="N583" i="7"/>
  <c r="N584" i="7"/>
  <c r="N585" i="7"/>
  <c r="N586" i="7"/>
  <c r="N587" i="7"/>
  <c r="N588" i="7"/>
  <c r="N589" i="7"/>
  <c r="N590" i="7"/>
  <c r="N591" i="7"/>
  <c r="N592" i="7"/>
  <c r="N593" i="7"/>
  <c r="N594" i="7"/>
  <c r="N595" i="7"/>
  <c r="N596" i="7"/>
  <c r="N597" i="7"/>
  <c r="N598" i="7"/>
  <c r="N599" i="7"/>
  <c r="N600" i="7"/>
  <c r="N601" i="7"/>
  <c r="N602" i="7"/>
  <c r="N603" i="7"/>
  <c r="N604" i="7"/>
  <c r="N605" i="7"/>
  <c r="N606" i="7"/>
  <c r="N607" i="7"/>
  <c r="N608" i="7"/>
  <c r="N609" i="7"/>
  <c r="N610" i="7"/>
  <c r="N611" i="7"/>
  <c r="N612" i="7"/>
  <c r="N613" i="7"/>
  <c r="N614" i="7"/>
  <c r="N615" i="7"/>
  <c r="N616" i="7"/>
  <c r="N617" i="7"/>
  <c r="N618" i="7"/>
  <c r="N619" i="7"/>
  <c r="N620" i="7"/>
  <c r="N621" i="7"/>
  <c r="N622" i="7"/>
  <c r="N623" i="7"/>
  <c r="N624" i="7"/>
  <c r="N625" i="7"/>
  <c r="N626" i="7"/>
  <c r="N627" i="7"/>
  <c r="N628" i="7"/>
  <c r="N629" i="7"/>
  <c r="N630" i="7"/>
  <c r="N631" i="7"/>
  <c r="N632" i="7"/>
  <c r="N633" i="7"/>
  <c r="N634" i="7"/>
  <c r="N635" i="7"/>
  <c r="N636" i="7"/>
  <c r="N637" i="7"/>
  <c r="N638" i="7"/>
  <c r="N639" i="7"/>
  <c r="N640" i="7"/>
  <c r="N641" i="7"/>
  <c r="N642" i="7"/>
  <c r="N643" i="7"/>
  <c r="N644" i="7"/>
  <c r="N645" i="7"/>
  <c r="N646" i="7"/>
  <c r="N647" i="7"/>
  <c r="N648" i="7"/>
  <c r="N649" i="7"/>
  <c r="N650" i="7"/>
  <c r="N651" i="7"/>
  <c r="N652" i="7"/>
  <c r="N653" i="7"/>
  <c r="N654" i="7"/>
  <c r="N655" i="7"/>
  <c r="N656" i="7"/>
  <c r="N657" i="7"/>
  <c r="N658" i="7"/>
  <c r="N659" i="7"/>
  <c r="N660" i="7"/>
  <c r="N661" i="7"/>
  <c r="N662" i="7"/>
  <c r="N663" i="7"/>
  <c r="N664" i="7"/>
  <c r="N665" i="7"/>
  <c r="N666" i="7"/>
  <c r="N667" i="7"/>
  <c r="N668" i="7"/>
  <c r="N669" i="7"/>
  <c r="N670" i="7"/>
  <c r="N671" i="7"/>
  <c r="N672" i="7"/>
  <c r="N673" i="7"/>
  <c r="N674" i="7"/>
  <c r="N675" i="7"/>
  <c r="N676" i="7"/>
  <c r="N677" i="7"/>
  <c r="N678" i="7"/>
  <c r="N679" i="7"/>
  <c r="N680" i="7"/>
  <c r="N681" i="7"/>
  <c r="N682" i="7"/>
  <c r="N683" i="7"/>
  <c r="N684" i="7"/>
  <c r="N685" i="7"/>
  <c r="N686" i="7"/>
  <c r="N687" i="7"/>
  <c r="N688" i="7"/>
  <c r="N689" i="7"/>
  <c r="N690" i="7"/>
  <c r="N691" i="7"/>
  <c r="N692" i="7"/>
  <c r="N693" i="7"/>
  <c r="N694" i="7"/>
  <c r="N695" i="7"/>
  <c r="N696" i="7"/>
  <c r="N697" i="7"/>
  <c r="N698" i="7"/>
  <c r="N699" i="7"/>
  <c r="N700" i="7"/>
  <c r="N701" i="7"/>
  <c r="N702" i="7"/>
  <c r="N703" i="7"/>
  <c r="N704" i="7"/>
  <c r="N705" i="7"/>
  <c r="N706" i="7"/>
  <c r="N707" i="7"/>
  <c r="N708" i="7"/>
  <c r="N709" i="7"/>
  <c r="N710" i="7"/>
  <c r="N711" i="7"/>
  <c r="N712" i="7"/>
  <c r="N713" i="7"/>
  <c r="N714" i="7"/>
  <c r="N715" i="7"/>
  <c r="N716" i="7"/>
  <c r="N717" i="7"/>
  <c r="N718" i="7"/>
  <c r="N719" i="7"/>
  <c r="N720" i="7"/>
  <c r="N721" i="7"/>
  <c r="N722" i="7"/>
  <c r="N723" i="7"/>
  <c r="N724" i="7"/>
  <c r="N725" i="7"/>
  <c r="N726" i="7"/>
  <c r="N727" i="7"/>
  <c r="N728" i="7"/>
  <c r="N729" i="7"/>
  <c r="N730" i="7"/>
  <c r="N731" i="7"/>
  <c r="N732" i="7"/>
  <c r="N733" i="7"/>
  <c r="N734" i="7"/>
  <c r="N735" i="7"/>
  <c r="N736" i="7"/>
  <c r="N737" i="7"/>
  <c r="N738" i="7"/>
  <c r="N739" i="7"/>
  <c r="N740" i="7"/>
  <c r="N741" i="7"/>
  <c r="N742" i="7"/>
  <c r="N743" i="7"/>
  <c r="N744" i="7"/>
  <c r="N745" i="7"/>
  <c r="N746" i="7"/>
  <c r="N747" i="7"/>
  <c r="N748" i="7"/>
  <c r="N749" i="7"/>
  <c r="N750" i="7"/>
  <c r="N751" i="7"/>
  <c r="N752" i="7"/>
  <c r="N753" i="7"/>
  <c r="N754" i="7"/>
  <c r="N755" i="7"/>
  <c r="N756" i="7"/>
  <c r="N757" i="7"/>
  <c r="N758" i="7"/>
  <c r="N759" i="7"/>
  <c r="N760" i="7"/>
  <c r="N761" i="7"/>
  <c r="N762" i="7"/>
  <c r="N763" i="7"/>
  <c r="N764" i="7"/>
  <c r="N765" i="7"/>
  <c r="N766" i="7"/>
  <c r="N767" i="7"/>
  <c r="N768" i="7"/>
  <c r="N769" i="7"/>
  <c r="N770" i="7"/>
  <c r="N771" i="7"/>
  <c r="N772" i="7"/>
  <c r="N773" i="7"/>
  <c r="N774" i="7"/>
  <c r="N775" i="7"/>
  <c r="N776" i="7"/>
  <c r="N777" i="7"/>
  <c r="N778" i="7"/>
  <c r="N779" i="7"/>
  <c r="N780" i="7"/>
  <c r="N781" i="7"/>
  <c r="N782" i="7"/>
  <c r="N783" i="7"/>
  <c r="N784" i="7"/>
  <c r="N785" i="7"/>
  <c r="N786" i="7"/>
  <c r="N787" i="7"/>
  <c r="N788" i="7"/>
  <c r="N789" i="7"/>
  <c r="N790" i="7"/>
  <c r="N791" i="7"/>
  <c r="N792" i="7"/>
  <c r="N793" i="7"/>
  <c r="N794" i="7"/>
  <c r="N795" i="7"/>
  <c r="N796" i="7"/>
  <c r="N797" i="7"/>
  <c r="N798" i="7"/>
  <c r="N799" i="7"/>
  <c r="N800" i="7"/>
  <c r="N801" i="7"/>
  <c r="N802" i="7"/>
  <c r="N803" i="7"/>
  <c r="N804" i="7"/>
  <c r="N805" i="7"/>
  <c r="N806" i="7"/>
  <c r="N807" i="7"/>
  <c r="N808" i="7"/>
  <c r="N809" i="7"/>
  <c r="N810" i="7"/>
  <c r="N811" i="7"/>
  <c r="N812" i="7"/>
  <c r="N813" i="7"/>
  <c r="N814" i="7"/>
  <c r="N815" i="7"/>
  <c r="N816" i="7"/>
  <c r="N817" i="7"/>
  <c r="N818" i="7"/>
  <c r="N819" i="7"/>
  <c r="N820" i="7"/>
  <c r="N821" i="7"/>
  <c r="N822" i="7"/>
  <c r="N823" i="7"/>
  <c r="N824" i="7"/>
  <c r="N825" i="7"/>
  <c r="N826" i="7"/>
  <c r="N827" i="7"/>
  <c r="N828" i="7"/>
  <c r="N829" i="7"/>
  <c r="N830" i="7"/>
  <c r="N831" i="7"/>
  <c r="N832" i="7"/>
  <c r="N833" i="7"/>
  <c r="N834" i="7"/>
  <c r="N835" i="7"/>
  <c r="N836" i="7"/>
  <c r="N837" i="7"/>
  <c r="N838" i="7"/>
  <c r="N839" i="7"/>
  <c r="N840" i="7"/>
  <c r="N841" i="7"/>
  <c r="N842" i="7"/>
  <c r="N843" i="7"/>
  <c r="N844" i="7"/>
  <c r="N845" i="7"/>
  <c r="N846" i="7"/>
  <c r="N847" i="7"/>
  <c r="N848" i="7"/>
  <c r="N849" i="7"/>
  <c r="N850" i="7"/>
  <c r="N851" i="7"/>
  <c r="N852" i="7"/>
  <c r="N853" i="7"/>
  <c r="N854" i="7"/>
  <c r="N855" i="7"/>
  <c r="N856" i="7"/>
  <c r="N857" i="7"/>
  <c r="N858" i="7"/>
  <c r="N859" i="7"/>
  <c r="N860" i="7"/>
  <c r="N861" i="7"/>
  <c r="N862" i="7"/>
  <c r="N863" i="7"/>
  <c r="N864" i="7"/>
  <c r="N865" i="7"/>
  <c r="N866" i="7"/>
  <c r="N867" i="7"/>
  <c r="N868" i="7"/>
  <c r="N869" i="7"/>
  <c r="N870" i="7"/>
  <c r="N871" i="7"/>
  <c r="N872" i="7"/>
  <c r="N873" i="7"/>
  <c r="N874" i="7"/>
  <c r="N875" i="7"/>
  <c r="N876" i="7"/>
  <c r="N877" i="7"/>
  <c r="N878" i="7"/>
  <c r="N879" i="7"/>
  <c r="N880" i="7"/>
  <c r="N881" i="7"/>
  <c r="N882" i="7"/>
  <c r="N883" i="7"/>
  <c r="N884" i="7"/>
  <c r="N885" i="7"/>
  <c r="N886" i="7"/>
  <c r="N887" i="7"/>
  <c r="N888" i="7"/>
  <c r="N889" i="7"/>
  <c r="N890" i="7"/>
  <c r="N891" i="7"/>
  <c r="N892" i="7"/>
  <c r="N893" i="7"/>
  <c r="N894" i="7"/>
  <c r="N895" i="7"/>
  <c r="N896" i="7"/>
  <c r="N897" i="7"/>
  <c r="N898" i="7"/>
  <c r="N899" i="7"/>
  <c r="N900" i="7"/>
  <c r="N901" i="7"/>
  <c r="N902" i="7"/>
  <c r="N903" i="7"/>
  <c r="N904" i="7"/>
  <c r="N905" i="7"/>
  <c r="N906" i="7"/>
  <c r="N907" i="7"/>
  <c r="N908" i="7"/>
  <c r="N909" i="7"/>
  <c r="N910" i="7"/>
  <c r="N911" i="7"/>
  <c r="N912" i="7"/>
  <c r="N913" i="7"/>
  <c r="N914" i="7"/>
  <c r="N915" i="7"/>
  <c r="N916" i="7"/>
  <c r="N917" i="7"/>
  <c r="N918" i="7"/>
  <c r="N919" i="7"/>
  <c r="N920" i="7"/>
  <c r="N921" i="7"/>
  <c r="N922" i="7"/>
  <c r="N923" i="7"/>
  <c r="N924" i="7"/>
  <c r="N925" i="7"/>
  <c r="N926" i="7"/>
  <c r="N927" i="7"/>
  <c r="N928" i="7"/>
  <c r="N929" i="7"/>
  <c r="N930" i="7"/>
  <c r="N931" i="7"/>
  <c r="N932" i="7"/>
  <c r="N933" i="7"/>
  <c r="N934" i="7"/>
  <c r="N935" i="7"/>
  <c r="N936" i="7"/>
  <c r="N937" i="7"/>
  <c r="N938" i="7"/>
  <c r="N939" i="7"/>
  <c r="N940" i="7"/>
  <c r="N941" i="7"/>
  <c r="N942" i="7"/>
  <c r="N943" i="7"/>
  <c r="N944" i="7"/>
  <c r="N945" i="7"/>
  <c r="N946" i="7"/>
  <c r="N947" i="7"/>
  <c r="N948" i="7"/>
  <c r="N949" i="7"/>
  <c r="N950" i="7"/>
  <c r="N951" i="7"/>
  <c r="N952" i="7"/>
  <c r="N953" i="7"/>
  <c r="N954" i="7"/>
  <c r="N955" i="7"/>
  <c r="N956" i="7"/>
  <c r="N957" i="7"/>
  <c r="N958" i="7"/>
  <c r="N959" i="7"/>
  <c r="N960" i="7"/>
  <c r="N961" i="7"/>
  <c r="N962" i="7"/>
  <c r="N963" i="7"/>
  <c r="N964" i="7"/>
  <c r="N965" i="7"/>
  <c r="N966" i="7"/>
  <c r="N967" i="7"/>
  <c r="N968" i="7"/>
  <c r="N969" i="7"/>
  <c r="N970" i="7"/>
  <c r="N971" i="7"/>
  <c r="N972" i="7"/>
  <c r="N973" i="7"/>
  <c r="N974" i="7"/>
  <c r="N975" i="7"/>
  <c r="N976" i="7"/>
  <c r="N977" i="7"/>
  <c r="N978" i="7"/>
  <c r="N979" i="7"/>
  <c r="N980" i="7"/>
  <c r="N981" i="7"/>
  <c r="N982" i="7"/>
  <c r="N983" i="7"/>
  <c r="N984" i="7"/>
  <c r="N985" i="7"/>
  <c r="N986" i="7"/>
  <c r="N987" i="7"/>
  <c r="N988" i="7"/>
  <c r="N989" i="7"/>
  <c r="N990" i="7"/>
  <c r="N991" i="7"/>
  <c r="N992" i="7"/>
  <c r="N993" i="7"/>
  <c r="N994" i="7"/>
  <c r="N995" i="7"/>
  <c r="N996" i="7"/>
  <c r="N997" i="7"/>
  <c r="N998" i="7"/>
  <c r="N999" i="7"/>
  <c r="N1000" i="7"/>
  <c r="N1001" i="7"/>
  <c r="N1002" i="7"/>
  <c r="N1003" i="7"/>
  <c r="N1004" i="7"/>
  <c r="N1005" i="7"/>
  <c r="N1006" i="7"/>
  <c r="N1007" i="7"/>
  <c r="N1008" i="7"/>
  <c r="N1009" i="7"/>
  <c r="N1010" i="7"/>
  <c r="N1011" i="7"/>
  <c r="N1012" i="7"/>
  <c r="N1013" i="7"/>
  <c r="N1014" i="7"/>
  <c r="N1015" i="7"/>
  <c r="N1016" i="7"/>
  <c r="N1017" i="7"/>
  <c r="N1018" i="7"/>
  <c r="N1019" i="7"/>
  <c r="N1020" i="7"/>
  <c r="N1021" i="7"/>
  <c r="N1022" i="7"/>
  <c r="N1023" i="7"/>
  <c r="N1024" i="7"/>
  <c r="N1025" i="7"/>
  <c r="N1026" i="7"/>
  <c r="N1027" i="7"/>
  <c r="N1028" i="7"/>
  <c r="N1029" i="7"/>
  <c r="N1030" i="7"/>
  <c r="N1031" i="7"/>
  <c r="N1032" i="7"/>
  <c r="N1033" i="7"/>
  <c r="N1034" i="7"/>
  <c r="N1035" i="7"/>
  <c r="N1036" i="7"/>
  <c r="N1037" i="7"/>
  <c r="N1038" i="7"/>
  <c r="N1039" i="7"/>
  <c r="N1040" i="7"/>
  <c r="N1041" i="7"/>
  <c r="N1042" i="7"/>
  <c r="N1043" i="7"/>
  <c r="N1044" i="7"/>
  <c r="N1045" i="7"/>
  <c r="N1046" i="7"/>
  <c r="N1047" i="7"/>
  <c r="N1048" i="7"/>
  <c r="N1049" i="7"/>
  <c r="N1050" i="7"/>
  <c r="N1051" i="7"/>
  <c r="N1052" i="7"/>
  <c r="N1053" i="7"/>
  <c r="N1054" i="7"/>
  <c r="N1055" i="7"/>
  <c r="N1056" i="7"/>
  <c r="N1057" i="7"/>
  <c r="N1058" i="7"/>
  <c r="N1059" i="7"/>
  <c r="N1060" i="7"/>
  <c r="N1061" i="7"/>
  <c r="N1062" i="7"/>
  <c r="N1063" i="7"/>
  <c r="N1064" i="7"/>
  <c r="N1065" i="7"/>
  <c r="N1066" i="7"/>
  <c r="N1067" i="7"/>
  <c r="N1068" i="7"/>
  <c r="N1069" i="7"/>
  <c r="N1070" i="7"/>
  <c r="N1071" i="7"/>
  <c r="N1072" i="7"/>
  <c r="N1073" i="7"/>
  <c r="N1074" i="7"/>
  <c r="N1075" i="7"/>
  <c r="N1076" i="7"/>
  <c r="N1077" i="7"/>
  <c r="N1078" i="7"/>
  <c r="N1079" i="7"/>
  <c r="N1080" i="7"/>
  <c r="N1081" i="7"/>
  <c r="N1082" i="7"/>
  <c r="N1083" i="7"/>
  <c r="N1084" i="7"/>
  <c r="N1085" i="7"/>
  <c r="N1086" i="7"/>
  <c r="N1087" i="7"/>
  <c r="N1088" i="7"/>
  <c r="N1089" i="7"/>
  <c r="N1090" i="7"/>
  <c r="N1091" i="7"/>
  <c r="N1092" i="7"/>
  <c r="N1093" i="7"/>
  <c r="N1094" i="7"/>
  <c r="N1095" i="7"/>
  <c r="N1096" i="7"/>
  <c r="N1097" i="7"/>
  <c r="N1098" i="7"/>
  <c r="N1099" i="7"/>
  <c r="N1100" i="7"/>
  <c r="N2" i="6"/>
  <c r="N3" i="6"/>
  <c r="N4" i="6"/>
  <c r="N5" i="6"/>
  <c r="N6" i="6"/>
  <c r="N7" i="6"/>
  <c r="N8" i="6"/>
  <c r="N9" i="6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N97" i="6"/>
  <c r="N98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N111" i="6"/>
  <c r="N112" i="6"/>
  <c r="N113" i="6"/>
  <c r="N114" i="6"/>
  <c r="N115" i="6"/>
  <c r="N116" i="6"/>
  <c r="N117" i="6"/>
  <c r="N118" i="6"/>
  <c r="N119" i="6"/>
  <c r="N120" i="6"/>
  <c r="N121" i="6"/>
  <c r="N122" i="6"/>
  <c r="N123" i="6"/>
  <c r="N124" i="6"/>
  <c r="N125" i="6"/>
  <c r="N126" i="6"/>
  <c r="N127" i="6"/>
  <c r="N128" i="6"/>
  <c r="N129" i="6"/>
  <c r="N130" i="6"/>
  <c r="N131" i="6"/>
  <c r="N132" i="6"/>
  <c r="N133" i="6"/>
  <c r="N134" i="6"/>
  <c r="N135" i="6"/>
  <c r="N136" i="6"/>
  <c r="N137" i="6"/>
  <c r="N138" i="6"/>
  <c r="N139" i="6"/>
  <c r="N140" i="6"/>
  <c r="N141" i="6"/>
  <c r="N142" i="6"/>
  <c r="N143" i="6"/>
  <c r="N144" i="6"/>
  <c r="N145" i="6"/>
  <c r="N146" i="6"/>
  <c r="N147" i="6"/>
  <c r="N148" i="6"/>
  <c r="N149" i="6"/>
  <c r="N150" i="6"/>
  <c r="N151" i="6"/>
  <c r="N152" i="6"/>
  <c r="N153" i="6"/>
  <c r="N154" i="6"/>
  <c r="N155" i="6"/>
  <c r="N156" i="6"/>
  <c r="N157" i="6"/>
  <c r="N158" i="6"/>
  <c r="N159" i="6"/>
  <c r="N160" i="6"/>
  <c r="N161" i="6"/>
  <c r="N162" i="6"/>
  <c r="N163" i="6"/>
  <c r="N164" i="6"/>
  <c r="N165" i="6"/>
  <c r="N166" i="6"/>
  <c r="N167" i="6"/>
  <c r="N168" i="6"/>
  <c r="N169" i="6"/>
  <c r="N170" i="6"/>
  <c r="N171" i="6"/>
  <c r="N172" i="6"/>
  <c r="N173" i="6"/>
  <c r="N174" i="6"/>
  <c r="N175" i="6"/>
  <c r="N176" i="6"/>
  <c r="N177" i="6"/>
  <c r="N178" i="6"/>
  <c r="N179" i="6"/>
  <c r="N180" i="6"/>
  <c r="N181" i="6"/>
  <c r="N182" i="6"/>
  <c r="N183" i="6"/>
  <c r="N184" i="6"/>
  <c r="N185" i="6"/>
  <c r="N186" i="6"/>
  <c r="N187" i="6"/>
  <c r="N188" i="6"/>
  <c r="N189" i="6"/>
  <c r="N190" i="6"/>
  <c r="N191" i="6"/>
  <c r="N192" i="6"/>
  <c r="N193" i="6"/>
  <c r="N194" i="6"/>
  <c r="N195" i="6"/>
  <c r="N196" i="6"/>
  <c r="N197" i="6"/>
  <c r="N198" i="6"/>
  <c r="N199" i="6"/>
  <c r="N200" i="6"/>
  <c r="N201" i="6"/>
  <c r="N202" i="6"/>
  <c r="N203" i="6"/>
  <c r="N204" i="6"/>
  <c r="N205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226" i="6"/>
  <c r="N227" i="6"/>
  <c r="N228" i="6"/>
  <c r="N229" i="6"/>
  <c r="N230" i="6"/>
  <c r="N231" i="6"/>
  <c r="N232" i="6"/>
  <c r="N233" i="6"/>
  <c r="N234" i="6"/>
  <c r="N235" i="6"/>
  <c r="N236" i="6"/>
  <c r="N237" i="6"/>
  <c r="N238" i="6"/>
  <c r="N239" i="6"/>
  <c r="N240" i="6"/>
  <c r="N241" i="6"/>
  <c r="N242" i="6"/>
  <c r="N243" i="6"/>
  <c r="N244" i="6"/>
  <c r="N245" i="6"/>
  <c r="N246" i="6"/>
  <c r="N247" i="6"/>
  <c r="N248" i="6"/>
  <c r="N249" i="6"/>
  <c r="N250" i="6"/>
  <c r="N251" i="6"/>
  <c r="N252" i="6"/>
  <c r="N253" i="6"/>
  <c r="N254" i="6"/>
  <c r="N255" i="6"/>
  <c r="N256" i="6"/>
  <c r="N257" i="6"/>
  <c r="N258" i="6"/>
  <c r="N259" i="6"/>
  <c r="N260" i="6"/>
  <c r="N261" i="6"/>
  <c r="N262" i="6"/>
  <c r="N263" i="6"/>
  <c r="N264" i="6"/>
  <c r="N265" i="6"/>
  <c r="N266" i="6"/>
  <c r="N267" i="6"/>
  <c r="N268" i="6"/>
  <c r="N269" i="6"/>
  <c r="N270" i="6"/>
  <c r="N271" i="6"/>
  <c r="N272" i="6"/>
  <c r="N273" i="6"/>
  <c r="N274" i="6"/>
  <c r="N275" i="6"/>
  <c r="N276" i="6"/>
  <c r="N277" i="6"/>
  <c r="N278" i="6"/>
  <c r="N279" i="6"/>
  <c r="N280" i="6"/>
  <c r="N281" i="6"/>
  <c r="N282" i="6"/>
  <c r="N283" i="6"/>
  <c r="N284" i="6"/>
  <c r="N285" i="6"/>
  <c r="N286" i="6"/>
  <c r="N287" i="6"/>
  <c r="N288" i="6"/>
  <c r="N289" i="6"/>
  <c r="N290" i="6"/>
  <c r="N291" i="6"/>
  <c r="N292" i="6"/>
  <c r="N293" i="6"/>
  <c r="N294" i="6"/>
  <c r="N295" i="6"/>
  <c r="N296" i="6"/>
  <c r="N297" i="6"/>
  <c r="N298" i="6"/>
  <c r="N299" i="6"/>
  <c r="N300" i="6"/>
  <c r="N301" i="6"/>
  <c r="N302" i="6"/>
  <c r="N303" i="6"/>
  <c r="N304" i="6"/>
  <c r="N305" i="6"/>
  <c r="N306" i="6"/>
  <c r="N307" i="6"/>
  <c r="N308" i="6"/>
  <c r="N309" i="6"/>
  <c r="N310" i="6"/>
  <c r="N311" i="6"/>
  <c r="N312" i="6"/>
  <c r="N313" i="6"/>
  <c r="N314" i="6"/>
  <c r="N315" i="6"/>
  <c r="N316" i="6"/>
  <c r="N317" i="6"/>
  <c r="N318" i="6"/>
  <c r="N319" i="6"/>
  <c r="N320" i="6"/>
  <c r="N321" i="6"/>
  <c r="N322" i="6"/>
  <c r="N323" i="6"/>
  <c r="N324" i="6"/>
  <c r="N325" i="6"/>
  <c r="N326" i="6"/>
  <c r="N327" i="6"/>
  <c r="N328" i="6"/>
  <c r="N329" i="6"/>
  <c r="N330" i="6"/>
  <c r="N331" i="6"/>
  <c r="N332" i="6"/>
  <c r="N333" i="6"/>
  <c r="N334" i="6"/>
  <c r="N335" i="6"/>
  <c r="N336" i="6"/>
  <c r="N337" i="6"/>
  <c r="N338" i="6"/>
  <c r="N339" i="6"/>
  <c r="N340" i="6"/>
  <c r="N341" i="6"/>
  <c r="N342" i="6"/>
  <c r="N343" i="6"/>
  <c r="N344" i="6"/>
  <c r="N345" i="6"/>
  <c r="N346" i="6"/>
  <c r="N347" i="6"/>
  <c r="N348" i="6"/>
  <c r="N349" i="6"/>
  <c r="N350" i="6"/>
  <c r="N351" i="6"/>
  <c r="N352" i="6"/>
  <c r="N353" i="6"/>
  <c r="N354" i="6"/>
  <c r="N355" i="6"/>
  <c r="N356" i="6"/>
  <c r="N357" i="6"/>
  <c r="N358" i="6"/>
  <c r="N359" i="6"/>
  <c r="N360" i="6"/>
  <c r="N361" i="6"/>
  <c r="N362" i="6"/>
  <c r="N363" i="6"/>
  <c r="N364" i="6"/>
  <c r="N365" i="6"/>
  <c r="N366" i="6"/>
  <c r="N367" i="6"/>
  <c r="N368" i="6"/>
  <c r="N369" i="6"/>
  <c r="N370" i="6"/>
  <c r="N371" i="6"/>
  <c r="N372" i="6"/>
  <c r="N373" i="6"/>
  <c r="N374" i="6"/>
  <c r="N375" i="6"/>
  <c r="N376" i="6"/>
  <c r="N377" i="6"/>
  <c r="N378" i="6"/>
  <c r="N379" i="6"/>
  <c r="N380" i="6"/>
  <c r="N381" i="6"/>
  <c r="N382" i="6"/>
  <c r="N383" i="6"/>
  <c r="N384" i="6"/>
  <c r="N385" i="6"/>
  <c r="N386" i="6"/>
  <c r="N387" i="6"/>
  <c r="N388" i="6"/>
  <c r="N389" i="6"/>
  <c r="N390" i="6"/>
  <c r="N391" i="6"/>
  <c r="N392" i="6"/>
  <c r="N393" i="6"/>
  <c r="N394" i="6"/>
  <c r="N395" i="6"/>
  <c r="N396" i="6"/>
  <c r="N397" i="6"/>
  <c r="N398" i="6"/>
  <c r="N399" i="6"/>
  <c r="N400" i="6"/>
  <c r="N401" i="6"/>
  <c r="N402" i="6"/>
  <c r="N403" i="6"/>
  <c r="N404" i="6"/>
  <c r="N405" i="6"/>
  <c r="N406" i="6"/>
  <c r="N407" i="6"/>
  <c r="N408" i="6"/>
  <c r="N409" i="6"/>
  <c r="N410" i="6"/>
  <c r="N411" i="6"/>
  <c r="N412" i="6"/>
  <c r="N413" i="6"/>
  <c r="N414" i="6"/>
  <c r="N415" i="6"/>
  <c r="N416" i="6"/>
  <c r="N417" i="6"/>
  <c r="N418" i="6"/>
  <c r="N419" i="6"/>
  <c r="N420" i="6"/>
  <c r="N421" i="6"/>
  <c r="N422" i="6"/>
  <c r="N423" i="6"/>
  <c r="N424" i="6"/>
  <c r="N425" i="6"/>
  <c r="N426" i="6"/>
  <c r="N427" i="6"/>
  <c r="N428" i="6"/>
  <c r="N429" i="6"/>
  <c r="N430" i="6"/>
  <c r="N431" i="6"/>
  <c r="N432" i="6"/>
  <c r="N433" i="6"/>
  <c r="N434" i="6"/>
  <c r="N435" i="6"/>
  <c r="N436" i="6"/>
  <c r="N437" i="6"/>
  <c r="N438" i="6"/>
  <c r="N439" i="6"/>
  <c r="N440" i="6"/>
  <c r="N441" i="6"/>
  <c r="N442" i="6"/>
  <c r="N443" i="6"/>
  <c r="N444" i="6"/>
  <c r="N445" i="6"/>
  <c r="N446" i="6"/>
  <c r="N447" i="6"/>
  <c r="N448" i="6"/>
  <c r="N449" i="6"/>
  <c r="N450" i="6"/>
  <c r="N451" i="6"/>
  <c r="N452" i="6"/>
  <c r="N453" i="6"/>
  <c r="N454" i="6"/>
  <c r="N455" i="6"/>
  <c r="N456" i="6"/>
  <c r="N457" i="6"/>
  <c r="N458" i="6"/>
  <c r="N459" i="6"/>
  <c r="N460" i="6"/>
  <c r="N461" i="6"/>
  <c r="N462" i="6"/>
  <c r="N463" i="6"/>
  <c r="N464" i="6"/>
  <c r="N465" i="6"/>
  <c r="N466" i="6"/>
  <c r="N467" i="6"/>
  <c r="N468" i="6"/>
  <c r="N469" i="6"/>
  <c r="N470" i="6"/>
  <c r="N471" i="6"/>
  <c r="N472" i="6"/>
  <c r="N473" i="6"/>
  <c r="N474" i="6"/>
  <c r="N475" i="6"/>
  <c r="N476" i="6"/>
  <c r="N477" i="6"/>
  <c r="N478" i="6"/>
  <c r="N479" i="6"/>
  <c r="N480" i="6"/>
  <c r="N481" i="6"/>
  <c r="N482" i="6"/>
  <c r="N483" i="6"/>
  <c r="N484" i="6"/>
  <c r="N485" i="6"/>
  <c r="N486" i="6"/>
  <c r="N487" i="6"/>
  <c r="N488" i="6"/>
  <c r="N489" i="6"/>
  <c r="N490" i="6"/>
  <c r="N491" i="6"/>
  <c r="N492" i="6"/>
  <c r="N493" i="6"/>
  <c r="N494" i="6"/>
  <c r="N495" i="6"/>
  <c r="N496" i="6"/>
  <c r="N497" i="6"/>
  <c r="N498" i="6"/>
  <c r="N499" i="6"/>
  <c r="N500" i="6"/>
  <c r="N501" i="6"/>
  <c r="N502" i="6"/>
  <c r="N503" i="6"/>
  <c r="N504" i="6"/>
  <c r="N505" i="6"/>
  <c r="N506" i="6"/>
  <c r="N507" i="6"/>
  <c r="N508" i="6"/>
  <c r="N509" i="6"/>
  <c r="N510" i="6"/>
  <c r="N511" i="6"/>
  <c r="N512" i="6"/>
  <c r="N513" i="6"/>
  <c r="N514" i="6"/>
  <c r="N515" i="6"/>
  <c r="N516" i="6"/>
  <c r="N517" i="6"/>
  <c r="N518" i="6"/>
  <c r="N519" i="6"/>
  <c r="N520" i="6"/>
  <c r="N521" i="6"/>
  <c r="N522" i="6"/>
  <c r="N523" i="6"/>
  <c r="N524" i="6"/>
  <c r="N525" i="6"/>
  <c r="N526" i="6"/>
  <c r="N527" i="6"/>
  <c r="N528" i="6"/>
  <c r="N529" i="6"/>
  <c r="N530" i="6"/>
  <c r="N531" i="6"/>
  <c r="N532" i="6"/>
  <c r="N533" i="6"/>
  <c r="N534" i="6"/>
  <c r="N535" i="6"/>
  <c r="N536" i="6"/>
  <c r="N537" i="6"/>
  <c r="N538" i="6"/>
  <c r="N539" i="6"/>
  <c r="N540" i="6"/>
  <c r="N541" i="6"/>
  <c r="N542" i="6"/>
  <c r="N543" i="6"/>
  <c r="N544" i="6"/>
  <c r="N545" i="6"/>
  <c r="N546" i="6"/>
  <c r="N547" i="6"/>
  <c r="N548" i="6"/>
  <c r="N549" i="6"/>
  <c r="N550" i="6"/>
  <c r="N551" i="6"/>
  <c r="N552" i="6"/>
  <c r="N553" i="6"/>
  <c r="N554" i="6"/>
  <c r="N555" i="6"/>
  <c r="N556" i="6"/>
  <c r="N557" i="6"/>
  <c r="N558" i="6"/>
  <c r="N559" i="6"/>
  <c r="N560" i="6"/>
  <c r="N561" i="6"/>
  <c r="N562" i="6"/>
  <c r="N563" i="6"/>
  <c r="N564" i="6"/>
  <c r="N565" i="6"/>
  <c r="N566" i="6"/>
  <c r="N567" i="6"/>
  <c r="N568" i="6"/>
  <c r="N569" i="6"/>
  <c r="N570" i="6"/>
  <c r="N571" i="6"/>
  <c r="N572" i="6"/>
  <c r="N573" i="6"/>
  <c r="N574" i="6"/>
  <c r="N575" i="6"/>
  <c r="N576" i="6"/>
  <c r="N577" i="6"/>
  <c r="N578" i="6"/>
  <c r="N579" i="6"/>
  <c r="N580" i="6"/>
  <c r="N581" i="6"/>
  <c r="N582" i="6"/>
  <c r="N583" i="6"/>
  <c r="N584" i="6"/>
  <c r="N585" i="6"/>
  <c r="N586" i="6"/>
  <c r="N587" i="6"/>
  <c r="N588" i="6"/>
  <c r="N589" i="6"/>
  <c r="N590" i="6"/>
  <c r="N591" i="6"/>
  <c r="N592" i="6"/>
  <c r="N593" i="6"/>
  <c r="N594" i="6"/>
  <c r="N595" i="6"/>
  <c r="N596" i="6"/>
  <c r="N597" i="6"/>
  <c r="N598" i="6"/>
  <c r="N599" i="6"/>
  <c r="N600" i="6"/>
  <c r="N601" i="6"/>
  <c r="N602" i="6"/>
  <c r="N603" i="6"/>
  <c r="N604" i="6"/>
  <c r="N605" i="6"/>
  <c r="N606" i="6"/>
  <c r="N607" i="6"/>
  <c r="N608" i="6"/>
  <c r="N609" i="6"/>
  <c r="N610" i="6"/>
  <c r="N611" i="6"/>
  <c r="N612" i="6"/>
  <c r="N613" i="6"/>
  <c r="N614" i="6"/>
  <c r="N615" i="6"/>
  <c r="N616" i="6"/>
  <c r="N617" i="6"/>
  <c r="N618" i="6"/>
  <c r="N619" i="6"/>
  <c r="N620" i="6"/>
  <c r="N621" i="6"/>
  <c r="N622" i="6"/>
  <c r="N623" i="6"/>
  <c r="N624" i="6"/>
  <c r="N625" i="6"/>
  <c r="N626" i="6"/>
  <c r="N627" i="6"/>
  <c r="N628" i="6"/>
  <c r="N629" i="6"/>
  <c r="N630" i="6"/>
  <c r="N631" i="6"/>
  <c r="N632" i="6"/>
  <c r="N633" i="6"/>
  <c r="N634" i="6"/>
  <c r="N635" i="6"/>
  <c r="N636" i="6"/>
  <c r="N637" i="6"/>
  <c r="N638" i="6"/>
  <c r="N639" i="6"/>
  <c r="N640" i="6"/>
  <c r="N641" i="6"/>
  <c r="N642" i="6"/>
  <c r="N643" i="6"/>
  <c r="N644" i="6"/>
  <c r="N645" i="6"/>
  <c r="N646" i="6"/>
  <c r="N647" i="6"/>
  <c r="N648" i="6"/>
  <c r="N649" i="6"/>
  <c r="N650" i="6"/>
  <c r="N651" i="6"/>
  <c r="N652" i="6"/>
  <c r="N653" i="6"/>
  <c r="N654" i="6"/>
  <c r="N655" i="6"/>
  <c r="N656" i="6"/>
  <c r="N657" i="6"/>
  <c r="N658" i="6"/>
  <c r="N659" i="6"/>
  <c r="N660" i="6"/>
  <c r="N661" i="6"/>
  <c r="N662" i="6"/>
  <c r="N663" i="6"/>
  <c r="N664" i="6"/>
  <c r="N665" i="6"/>
  <c r="N666" i="6"/>
  <c r="N667" i="6"/>
  <c r="N668" i="6"/>
  <c r="N669" i="6"/>
  <c r="N670" i="6"/>
  <c r="N671" i="6"/>
  <c r="N672" i="6"/>
  <c r="N673" i="6"/>
  <c r="N674" i="6"/>
  <c r="N675" i="6"/>
  <c r="N676" i="6"/>
  <c r="N677" i="6"/>
  <c r="N678" i="6"/>
  <c r="N679" i="6"/>
  <c r="N680" i="6"/>
  <c r="N681" i="6"/>
  <c r="N682" i="6"/>
  <c r="N683" i="6"/>
  <c r="N684" i="6"/>
  <c r="N685" i="6"/>
  <c r="N686" i="6"/>
  <c r="N687" i="6"/>
  <c r="N688" i="6"/>
  <c r="N689" i="6"/>
  <c r="N690" i="6"/>
  <c r="N691" i="6"/>
  <c r="N692" i="6"/>
  <c r="N693" i="6"/>
  <c r="N694" i="6"/>
  <c r="N695" i="6"/>
  <c r="N696" i="6"/>
  <c r="N697" i="6"/>
  <c r="N698" i="6"/>
  <c r="N699" i="6"/>
  <c r="N700" i="6"/>
  <c r="N701" i="6"/>
  <c r="N702" i="6"/>
  <c r="N703" i="6"/>
  <c r="N704" i="6"/>
  <c r="N705" i="6"/>
  <c r="N706" i="6"/>
  <c r="N707" i="6"/>
  <c r="N708" i="6"/>
  <c r="N709" i="6"/>
  <c r="N710" i="6"/>
  <c r="N711" i="6"/>
  <c r="N712" i="6"/>
  <c r="N713" i="6"/>
  <c r="N714" i="6"/>
  <c r="N715" i="6"/>
  <c r="N716" i="6"/>
  <c r="N717" i="6"/>
  <c r="N718" i="6"/>
  <c r="N719" i="6"/>
  <c r="N720" i="6"/>
  <c r="N721" i="6"/>
  <c r="N722" i="6"/>
  <c r="N723" i="6"/>
  <c r="N724" i="6"/>
  <c r="N725" i="6"/>
  <c r="N726" i="6"/>
  <c r="N727" i="6"/>
  <c r="N728" i="6"/>
  <c r="N729" i="6"/>
  <c r="N730" i="6"/>
  <c r="N731" i="6"/>
  <c r="N732" i="6"/>
  <c r="N733" i="6"/>
  <c r="N734" i="6"/>
  <c r="N735" i="6"/>
  <c r="N736" i="6"/>
  <c r="N737" i="6"/>
  <c r="N738" i="6"/>
  <c r="N739" i="6"/>
  <c r="N740" i="6"/>
  <c r="N741" i="6"/>
  <c r="N742" i="6"/>
  <c r="N743" i="6"/>
  <c r="N744" i="6"/>
  <c r="N745" i="6"/>
  <c r="N746" i="6"/>
  <c r="N747" i="6"/>
  <c r="N748" i="6"/>
  <c r="N749" i="6"/>
  <c r="N750" i="6"/>
  <c r="N751" i="6"/>
  <c r="N752" i="6"/>
  <c r="N753" i="6"/>
  <c r="N754" i="6"/>
  <c r="N755" i="6"/>
  <c r="N756" i="6"/>
  <c r="N757" i="6"/>
  <c r="N758" i="6"/>
  <c r="N759" i="6"/>
  <c r="N760" i="6"/>
  <c r="N761" i="6"/>
  <c r="N762" i="6"/>
  <c r="N763" i="6"/>
  <c r="N764" i="6"/>
  <c r="N765" i="6"/>
  <c r="N766" i="6"/>
  <c r="N767" i="6"/>
  <c r="N768" i="6"/>
  <c r="N769" i="6"/>
  <c r="N770" i="6"/>
  <c r="N771" i="6"/>
  <c r="N772" i="6"/>
  <c r="N773" i="6"/>
  <c r="N774" i="6"/>
  <c r="N775" i="6"/>
  <c r="N776" i="6"/>
  <c r="N777" i="6"/>
  <c r="N778" i="6"/>
  <c r="N779" i="6"/>
  <c r="N780" i="6"/>
  <c r="N781" i="6"/>
  <c r="N782" i="6"/>
  <c r="N783" i="6"/>
  <c r="N784" i="6"/>
  <c r="N785" i="6"/>
  <c r="N786" i="6"/>
  <c r="N787" i="6"/>
  <c r="N788" i="6"/>
  <c r="N789" i="6"/>
  <c r="N790" i="6"/>
  <c r="N791" i="6"/>
  <c r="N792" i="6"/>
  <c r="N793" i="6"/>
  <c r="N794" i="6"/>
  <c r="N795" i="6"/>
  <c r="N796" i="6"/>
  <c r="N797" i="6"/>
  <c r="N798" i="6"/>
  <c r="N799" i="6"/>
  <c r="N800" i="6"/>
  <c r="N801" i="6"/>
  <c r="N802" i="6"/>
  <c r="N803" i="6"/>
  <c r="N804" i="6"/>
  <c r="N805" i="6"/>
  <c r="N806" i="6"/>
  <c r="N807" i="6"/>
  <c r="N808" i="6"/>
  <c r="N809" i="6"/>
  <c r="N810" i="6"/>
  <c r="N811" i="6"/>
  <c r="N812" i="6"/>
  <c r="N813" i="6"/>
  <c r="N814" i="6"/>
  <c r="N815" i="6"/>
  <c r="N816" i="6"/>
  <c r="N817" i="6"/>
  <c r="N818" i="6"/>
  <c r="N819" i="6"/>
  <c r="N820" i="6"/>
  <c r="N821" i="6"/>
  <c r="N822" i="6"/>
  <c r="N823" i="6"/>
  <c r="N824" i="6"/>
  <c r="N825" i="6"/>
  <c r="N826" i="6"/>
  <c r="N827" i="6"/>
  <c r="N828" i="6"/>
  <c r="N829" i="6"/>
  <c r="N830" i="6"/>
  <c r="N831" i="6"/>
  <c r="N832" i="6"/>
  <c r="N833" i="6"/>
  <c r="N834" i="6"/>
  <c r="N835" i="6"/>
  <c r="N836" i="6"/>
  <c r="N837" i="6"/>
  <c r="N838" i="6"/>
  <c r="N839" i="6"/>
  <c r="N840" i="6"/>
  <c r="N841" i="6"/>
  <c r="N842" i="6"/>
  <c r="N843" i="6"/>
  <c r="N844" i="6"/>
  <c r="N845" i="6"/>
  <c r="N846" i="6"/>
  <c r="N847" i="6"/>
  <c r="N848" i="6"/>
  <c r="N849" i="6"/>
  <c r="N850" i="6"/>
  <c r="N851" i="6"/>
  <c r="N852" i="6"/>
  <c r="N853" i="6"/>
  <c r="N854" i="6"/>
  <c r="N855" i="6"/>
  <c r="N856" i="6"/>
  <c r="N857" i="6"/>
  <c r="N858" i="6"/>
  <c r="N859" i="6"/>
  <c r="N860" i="6"/>
  <c r="N861" i="6"/>
  <c r="N862" i="6"/>
  <c r="N863" i="6"/>
  <c r="N864" i="6"/>
  <c r="N865" i="6"/>
  <c r="N866" i="6"/>
  <c r="N867" i="6"/>
  <c r="N868" i="6"/>
  <c r="N869" i="6"/>
  <c r="N870" i="6"/>
  <c r="N871" i="6"/>
  <c r="N872" i="6"/>
  <c r="N873" i="6"/>
  <c r="N874" i="6"/>
  <c r="N875" i="6"/>
  <c r="N876" i="6"/>
  <c r="N877" i="6"/>
  <c r="N878" i="6"/>
  <c r="N879" i="6"/>
  <c r="N880" i="6"/>
  <c r="N881" i="6"/>
  <c r="N882" i="6"/>
  <c r="N883" i="6"/>
  <c r="N884" i="6"/>
  <c r="N885" i="6"/>
  <c r="N886" i="6"/>
  <c r="N887" i="6"/>
  <c r="N888" i="6"/>
  <c r="N889" i="6"/>
  <c r="N890" i="6"/>
  <c r="N891" i="6"/>
  <c r="N892" i="6"/>
  <c r="N893" i="6"/>
  <c r="N894" i="6"/>
  <c r="N895" i="6"/>
  <c r="N896" i="6"/>
  <c r="N897" i="6"/>
  <c r="N898" i="6"/>
  <c r="N899" i="6"/>
  <c r="N900" i="6"/>
  <c r="N901" i="6"/>
  <c r="N902" i="6"/>
  <c r="N903" i="6"/>
  <c r="N904" i="6"/>
  <c r="N905" i="6"/>
  <c r="N906" i="6"/>
  <c r="N907" i="6"/>
  <c r="N908" i="6"/>
  <c r="N909" i="6"/>
  <c r="N910" i="6"/>
  <c r="N911" i="6"/>
  <c r="N912" i="6"/>
  <c r="N913" i="6"/>
  <c r="N914" i="6"/>
  <c r="N915" i="6"/>
  <c r="N916" i="6"/>
  <c r="N917" i="6"/>
  <c r="N918" i="6"/>
  <c r="N919" i="6"/>
  <c r="N920" i="6"/>
  <c r="N921" i="6"/>
  <c r="N922" i="6"/>
  <c r="N923" i="6"/>
  <c r="N924" i="6"/>
  <c r="N925" i="6"/>
  <c r="N926" i="6"/>
  <c r="N927" i="6"/>
  <c r="N928" i="6"/>
  <c r="N929" i="6"/>
  <c r="N930" i="6"/>
  <c r="N931" i="6"/>
  <c r="N932" i="6"/>
  <c r="N933" i="6"/>
  <c r="N934" i="6"/>
  <c r="N935" i="6"/>
  <c r="N936" i="6"/>
  <c r="N937" i="6"/>
  <c r="N938" i="6"/>
  <c r="N939" i="6"/>
  <c r="N940" i="6"/>
  <c r="N941" i="6"/>
  <c r="N942" i="6"/>
  <c r="N943" i="6"/>
  <c r="N944" i="6"/>
  <c r="N945" i="6"/>
  <c r="N946" i="6"/>
  <c r="N947" i="6"/>
  <c r="N948" i="6"/>
  <c r="N949" i="6"/>
  <c r="N950" i="6"/>
  <c r="N951" i="6"/>
  <c r="N952" i="6"/>
  <c r="N953" i="6"/>
  <c r="N954" i="6"/>
  <c r="N955" i="6"/>
  <c r="N956" i="6"/>
  <c r="N957" i="6"/>
  <c r="N958" i="6"/>
  <c r="N959" i="6"/>
  <c r="N960" i="6"/>
  <c r="N961" i="6"/>
  <c r="N962" i="6"/>
  <c r="N963" i="6"/>
  <c r="N964" i="6"/>
  <c r="N965" i="6"/>
  <c r="N966" i="6"/>
  <c r="N967" i="6"/>
  <c r="N968" i="6"/>
  <c r="N969" i="6"/>
  <c r="N970" i="6"/>
  <c r="N971" i="6"/>
  <c r="N972" i="6"/>
  <c r="N973" i="6"/>
  <c r="N974" i="6"/>
  <c r="N975" i="6"/>
  <c r="N976" i="6"/>
  <c r="N977" i="6"/>
  <c r="N978" i="6"/>
  <c r="N979" i="6"/>
  <c r="N980" i="6"/>
  <c r="N981" i="6"/>
  <c r="N982" i="6"/>
  <c r="N983" i="6"/>
  <c r="N984" i="6"/>
  <c r="N985" i="6"/>
  <c r="N986" i="6"/>
  <c r="N987" i="6"/>
  <c r="N988" i="6"/>
  <c r="N989" i="6"/>
  <c r="N990" i="6"/>
  <c r="N991" i="6"/>
  <c r="N992" i="6"/>
  <c r="N993" i="6"/>
  <c r="N994" i="6"/>
  <c r="N995" i="6"/>
  <c r="N996" i="6"/>
  <c r="N997" i="6"/>
  <c r="N998" i="6"/>
  <c r="N999" i="6"/>
  <c r="N1000" i="6"/>
  <c r="N1001" i="6"/>
  <c r="N1002" i="6"/>
  <c r="N1003" i="6"/>
  <c r="N1004" i="6"/>
  <c r="N1005" i="6"/>
  <c r="N1006" i="6"/>
  <c r="N1007" i="6"/>
  <c r="N1008" i="6"/>
  <c r="N1009" i="6"/>
  <c r="N1010" i="6"/>
  <c r="N1011" i="6"/>
  <c r="N1012" i="6"/>
  <c r="N1013" i="6"/>
  <c r="N1014" i="6"/>
  <c r="N1015" i="6"/>
  <c r="N1016" i="6"/>
  <c r="N1017" i="6"/>
  <c r="N1018" i="6"/>
  <c r="N1019" i="6"/>
  <c r="N1020" i="6"/>
  <c r="N1021" i="6"/>
  <c r="N1022" i="6"/>
  <c r="N1023" i="6"/>
  <c r="N1024" i="6"/>
  <c r="N1025" i="6"/>
  <c r="N1026" i="6"/>
  <c r="N1027" i="6"/>
  <c r="N1028" i="6"/>
  <c r="N1029" i="6"/>
  <c r="N1030" i="6"/>
  <c r="N1031" i="6"/>
  <c r="N1032" i="6"/>
  <c r="N1033" i="6"/>
  <c r="N1034" i="6"/>
  <c r="N1035" i="6"/>
  <c r="N1036" i="6"/>
  <c r="N1037" i="6"/>
  <c r="N1038" i="6"/>
  <c r="N1039" i="6"/>
  <c r="N1040" i="6"/>
  <c r="N1041" i="6"/>
  <c r="N1042" i="6"/>
  <c r="N1043" i="6"/>
  <c r="N1044" i="6"/>
  <c r="N1045" i="6"/>
  <c r="N1046" i="6"/>
  <c r="N1047" i="6"/>
  <c r="N1048" i="6"/>
  <c r="N1049" i="6"/>
  <c r="N1050" i="6"/>
  <c r="N1051" i="6"/>
  <c r="N1052" i="6"/>
  <c r="N1053" i="6"/>
  <c r="N1054" i="6"/>
  <c r="N1055" i="6"/>
  <c r="N1056" i="6"/>
  <c r="N1057" i="6"/>
  <c r="N1058" i="6"/>
  <c r="N1059" i="6"/>
  <c r="N1060" i="6"/>
  <c r="N1061" i="6"/>
  <c r="N1062" i="6"/>
  <c r="N1063" i="6"/>
  <c r="N1064" i="6"/>
  <c r="N1065" i="6"/>
  <c r="N1066" i="6"/>
  <c r="N1067" i="6"/>
  <c r="N1068" i="6"/>
  <c r="N1069" i="6"/>
  <c r="N1070" i="6"/>
  <c r="N1071" i="6"/>
  <c r="N1072" i="6"/>
  <c r="N1073" i="6"/>
  <c r="N1074" i="6"/>
  <c r="N1075" i="6"/>
  <c r="N1076" i="6"/>
  <c r="N1077" i="6"/>
  <c r="N1078" i="6"/>
  <c r="N1079" i="6"/>
  <c r="N1080" i="6"/>
  <c r="N1081" i="6"/>
  <c r="N1082" i="6"/>
  <c r="N1083" i="6"/>
  <c r="N1084" i="6"/>
  <c r="N1085" i="6"/>
  <c r="N1086" i="6"/>
  <c r="N1087" i="6"/>
  <c r="N1088" i="6"/>
  <c r="N1089" i="6"/>
  <c r="N1090" i="6"/>
  <c r="N2" i="5"/>
  <c r="N3" i="5"/>
  <c r="N4" i="5"/>
  <c r="N5" i="5"/>
  <c r="N6" i="5"/>
  <c r="N7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N42" i="5"/>
  <c r="N43" i="5"/>
  <c r="N44" i="5"/>
  <c r="N45" i="5"/>
  <c r="N46" i="5"/>
  <c r="N47" i="5"/>
  <c r="N48" i="5"/>
  <c r="N49" i="5"/>
  <c r="N50" i="5"/>
  <c r="N51" i="5"/>
  <c r="N52" i="5"/>
  <c r="N53" i="5"/>
  <c r="N54" i="5"/>
  <c r="N55" i="5"/>
  <c r="N56" i="5"/>
  <c r="N57" i="5"/>
  <c r="N58" i="5"/>
  <c r="N59" i="5"/>
  <c r="N60" i="5"/>
  <c r="N61" i="5"/>
  <c r="N62" i="5"/>
  <c r="N63" i="5"/>
  <c r="N64" i="5"/>
  <c r="N65" i="5"/>
  <c r="N66" i="5"/>
  <c r="N67" i="5"/>
  <c r="N68" i="5"/>
  <c r="N69" i="5"/>
  <c r="N70" i="5"/>
  <c r="N71" i="5"/>
  <c r="N72" i="5"/>
  <c r="N73" i="5"/>
  <c r="N74" i="5"/>
  <c r="N75" i="5"/>
  <c r="N76" i="5"/>
  <c r="N77" i="5"/>
  <c r="N78" i="5"/>
  <c r="N79" i="5"/>
  <c r="N80" i="5"/>
  <c r="N81" i="5"/>
  <c r="N82" i="5"/>
  <c r="N83" i="5"/>
  <c r="N84" i="5"/>
  <c r="N85" i="5"/>
  <c r="N86" i="5"/>
  <c r="N87" i="5"/>
  <c r="N88" i="5"/>
  <c r="N89" i="5"/>
  <c r="N90" i="5"/>
  <c r="N91" i="5"/>
  <c r="N92" i="5"/>
  <c r="N93" i="5"/>
  <c r="N94" i="5"/>
  <c r="N95" i="5"/>
  <c r="N96" i="5"/>
  <c r="N97" i="5"/>
  <c r="N98" i="5"/>
  <c r="N99" i="5"/>
  <c r="N100" i="5"/>
  <c r="N101" i="5"/>
  <c r="N102" i="5"/>
  <c r="N103" i="5"/>
  <c r="N104" i="5"/>
  <c r="N105" i="5"/>
  <c r="N106" i="5"/>
  <c r="N107" i="5"/>
  <c r="N108" i="5"/>
  <c r="N109" i="5"/>
  <c r="N110" i="5"/>
  <c r="N111" i="5"/>
  <c r="N112" i="5"/>
  <c r="N113" i="5"/>
  <c r="N114" i="5"/>
  <c r="N115" i="5"/>
  <c r="N116" i="5"/>
  <c r="N117" i="5"/>
  <c r="N118" i="5"/>
  <c r="N119" i="5"/>
  <c r="N120" i="5"/>
  <c r="N121" i="5"/>
  <c r="N122" i="5"/>
  <c r="N123" i="5"/>
  <c r="N124" i="5"/>
  <c r="N125" i="5"/>
  <c r="N126" i="5"/>
  <c r="N127" i="5"/>
  <c r="N128" i="5"/>
  <c r="N129" i="5"/>
  <c r="N130" i="5"/>
  <c r="N131" i="5"/>
  <c r="N132" i="5"/>
  <c r="N133" i="5"/>
  <c r="N134" i="5"/>
  <c r="N135" i="5"/>
  <c r="N136" i="5"/>
  <c r="N137" i="5"/>
  <c r="N138" i="5"/>
  <c r="N139" i="5"/>
  <c r="N140" i="5"/>
  <c r="N141" i="5"/>
  <c r="N142" i="5"/>
  <c r="N143" i="5"/>
  <c r="N144" i="5"/>
  <c r="N145" i="5"/>
  <c r="N146" i="5"/>
  <c r="N147" i="5"/>
  <c r="N148" i="5"/>
  <c r="N149" i="5"/>
  <c r="N150" i="5"/>
  <c r="N151" i="5"/>
  <c r="N152" i="5"/>
  <c r="N153" i="5"/>
  <c r="N154" i="5"/>
  <c r="N155" i="5"/>
  <c r="N156" i="5"/>
  <c r="N157" i="5"/>
  <c r="N158" i="5"/>
  <c r="N159" i="5"/>
  <c r="N160" i="5"/>
  <c r="N161" i="5"/>
  <c r="N162" i="5"/>
  <c r="N163" i="5"/>
  <c r="N164" i="5"/>
  <c r="N165" i="5"/>
  <c r="N166" i="5"/>
  <c r="N167" i="5"/>
  <c r="N168" i="5"/>
  <c r="N169" i="5"/>
  <c r="N170" i="5"/>
  <c r="N171" i="5"/>
  <c r="N172" i="5"/>
  <c r="N173" i="5"/>
  <c r="N174" i="5"/>
  <c r="N175" i="5"/>
  <c r="N176" i="5"/>
  <c r="N177" i="5"/>
  <c r="N178" i="5"/>
  <c r="N179" i="5"/>
  <c r="N180" i="5"/>
  <c r="N181" i="5"/>
  <c r="N182" i="5"/>
  <c r="N183" i="5"/>
  <c r="N184" i="5"/>
  <c r="N185" i="5"/>
  <c r="N186" i="5"/>
  <c r="N187" i="5"/>
  <c r="N188" i="5"/>
  <c r="N189" i="5"/>
  <c r="N190" i="5"/>
  <c r="N191" i="5"/>
  <c r="N192" i="5"/>
  <c r="N193" i="5"/>
  <c r="N194" i="5"/>
  <c r="N195" i="5"/>
  <c r="N196" i="5"/>
  <c r="N197" i="5"/>
  <c r="N198" i="5"/>
  <c r="N199" i="5"/>
  <c r="N200" i="5"/>
  <c r="N201" i="5"/>
  <c r="N202" i="5"/>
  <c r="N203" i="5"/>
  <c r="N204" i="5"/>
  <c r="N205" i="5"/>
  <c r="N206" i="5"/>
  <c r="N207" i="5"/>
  <c r="N208" i="5"/>
  <c r="N209" i="5"/>
  <c r="N210" i="5"/>
  <c r="N211" i="5"/>
  <c r="N212" i="5"/>
  <c r="N213" i="5"/>
  <c r="N214" i="5"/>
  <c r="N215" i="5"/>
  <c r="N216" i="5"/>
  <c r="N217" i="5"/>
  <c r="N218" i="5"/>
  <c r="N219" i="5"/>
  <c r="N220" i="5"/>
  <c r="N221" i="5"/>
  <c r="N222" i="5"/>
  <c r="N223" i="5"/>
  <c r="N224" i="5"/>
  <c r="N225" i="5"/>
  <c r="N226" i="5"/>
  <c r="N227" i="5"/>
  <c r="N228" i="5"/>
  <c r="N229" i="5"/>
  <c r="N230" i="5"/>
  <c r="N231" i="5"/>
  <c r="N232" i="5"/>
  <c r="N233" i="5"/>
  <c r="N234" i="5"/>
  <c r="N235" i="5"/>
  <c r="N236" i="5"/>
  <c r="N237" i="5"/>
  <c r="N238" i="5"/>
  <c r="N239" i="5"/>
  <c r="N240" i="5"/>
  <c r="N241" i="5"/>
  <c r="N242" i="5"/>
  <c r="N243" i="5"/>
  <c r="N244" i="5"/>
  <c r="N245" i="5"/>
  <c r="N246" i="5"/>
  <c r="N247" i="5"/>
  <c r="N248" i="5"/>
  <c r="N249" i="5"/>
  <c r="N250" i="5"/>
  <c r="N251" i="5"/>
  <c r="N252" i="5"/>
  <c r="N253" i="5"/>
  <c r="N254" i="5"/>
  <c r="N255" i="5"/>
  <c r="N256" i="5"/>
  <c r="N257" i="5"/>
  <c r="N258" i="5"/>
  <c r="N259" i="5"/>
  <c r="N260" i="5"/>
  <c r="N261" i="5"/>
  <c r="N262" i="5"/>
  <c r="N263" i="5"/>
  <c r="N264" i="5"/>
  <c r="N265" i="5"/>
  <c r="N266" i="5"/>
  <c r="N267" i="5"/>
  <c r="N268" i="5"/>
  <c r="N269" i="5"/>
  <c r="N270" i="5"/>
  <c r="N271" i="5"/>
  <c r="N272" i="5"/>
  <c r="N273" i="5"/>
  <c r="N274" i="5"/>
  <c r="N275" i="5"/>
  <c r="N276" i="5"/>
  <c r="N277" i="5"/>
  <c r="N278" i="5"/>
  <c r="N279" i="5"/>
  <c r="N280" i="5"/>
  <c r="N281" i="5"/>
  <c r="N282" i="5"/>
  <c r="N283" i="5"/>
  <c r="N284" i="5"/>
  <c r="N285" i="5"/>
  <c r="N286" i="5"/>
  <c r="N287" i="5"/>
  <c r="N288" i="5"/>
  <c r="N289" i="5"/>
  <c r="N290" i="5"/>
  <c r="N291" i="5"/>
  <c r="N292" i="5"/>
  <c r="N293" i="5"/>
  <c r="N294" i="5"/>
  <c r="N295" i="5"/>
  <c r="N296" i="5"/>
  <c r="N297" i="5"/>
  <c r="N298" i="5"/>
  <c r="N299" i="5"/>
  <c r="N300" i="5"/>
  <c r="N301" i="5"/>
  <c r="N302" i="5"/>
  <c r="N303" i="5"/>
  <c r="N304" i="5"/>
  <c r="N305" i="5"/>
  <c r="N306" i="5"/>
  <c r="N307" i="5"/>
  <c r="N308" i="5"/>
  <c r="N309" i="5"/>
  <c r="N310" i="5"/>
  <c r="N311" i="5"/>
  <c r="N312" i="5"/>
  <c r="N313" i="5"/>
  <c r="N314" i="5"/>
  <c r="N315" i="5"/>
  <c r="N316" i="5"/>
  <c r="N317" i="5"/>
  <c r="N318" i="5"/>
  <c r="N319" i="5"/>
  <c r="N320" i="5"/>
  <c r="N321" i="5"/>
  <c r="N322" i="5"/>
  <c r="N323" i="5"/>
  <c r="N324" i="5"/>
  <c r="N325" i="5"/>
  <c r="N326" i="5"/>
  <c r="N327" i="5"/>
  <c r="N328" i="5"/>
  <c r="N329" i="5"/>
  <c r="N330" i="5"/>
  <c r="N331" i="5"/>
  <c r="N332" i="5"/>
  <c r="N333" i="5"/>
  <c r="N334" i="5"/>
  <c r="N335" i="5"/>
  <c r="N336" i="5"/>
  <c r="N337" i="5"/>
  <c r="N338" i="5"/>
  <c r="N339" i="5"/>
  <c r="N340" i="5"/>
  <c r="N341" i="5"/>
  <c r="N342" i="5"/>
  <c r="N343" i="5"/>
  <c r="N344" i="5"/>
  <c r="N345" i="5"/>
  <c r="N346" i="5"/>
  <c r="N347" i="5"/>
  <c r="N348" i="5"/>
  <c r="N349" i="5"/>
  <c r="N350" i="5"/>
  <c r="N351" i="5"/>
  <c r="N352" i="5"/>
  <c r="N353" i="5"/>
  <c r="N354" i="5"/>
  <c r="N355" i="5"/>
  <c r="N356" i="5"/>
  <c r="N357" i="5"/>
  <c r="N358" i="5"/>
  <c r="N359" i="5"/>
  <c r="N360" i="5"/>
  <c r="N361" i="5"/>
  <c r="N362" i="5"/>
  <c r="N363" i="5"/>
  <c r="N364" i="5"/>
  <c r="N365" i="5"/>
  <c r="N366" i="5"/>
  <c r="N367" i="5"/>
  <c r="N368" i="5"/>
  <c r="N369" i="5"/>
  <c r="N370" i="5"/>
  <c r="N371" i="5"/>
  <c r="N372" i="5"/>
  <c r="N373" i="5"/>
  <c r="N374" i="5"/>
  <c r="N375" i="5"/>
  <c r="N376" i="5"/>
  <c r="N377" i="5"/>
  <c r="N378" i="5"/>
  <c r="N379" i="5"/>
  <c r="N380" i="5"/>
  <c r="N381" i="5"/>
  <c r="N382" i="5"/>
  <c r="N383" i="5"/>
  <c r="N384" i="5"/>
  <c r="N385" i="5"/>
  <c r="N386" i="5"/>
  <c r="N387" i="5"/>
  <c r="N388" i="5"/>
  <c r="N389" i="5"/>
  <c r="N390" i="5"/>
  <c r="N391" i="5"/>
  <c r="N392" i="5"/>
  <c r="N393" i="5"/>
  <c r="N394" i="5"/>
  <c r="N395" i="5"/>
  <c r="N396" i="5"/>
  <c r="N397" i="5"/>
  <c r="N398" i="5"/>
  <c r="N399" i="5"/>
  <c r="N400" i="5"/>
  <c r="N401" i="5"/>
  <c r="N402" i="5"/>
  <c r="N403" i="5"/>
  <c r="N404" i="5"/>
  <c r="N405" i="5"/>
  <c r="N406" i="5"/>
  <c r="N407" i="5"/>
  <c r="N408" i="5"/>
  <c r="N409" i="5"/>
  <c r="N410" i="5"/>
  <c r="N411" i="5"/>
  <c r="N412" i="5"/>
  <c r="N413" i="5"/>
  <c r="N414" i="5"/>
  <c r="N415" i="5"/>
  <c r="N416" i="5"/>
  <c r="N417" i="5"/>
  <c r="N418" i="5"/>
  <c r="N419" i="5"/>
  <c r="N420" i="5"/>
  <c r="N421" i="5"/>
  <c r="N422" i="5"/>
  <c r="N423" i="5"/>
  <c r="N424" i="5"/>
  <c r="N425" i="5"/>
  <c r="N426" i="5"/>
  <c r="N427" i="5"/>
  <c r="N428" i="5"/>
  <c r="N429" i="5"/>
  <c r="N430" i="5"/>
  <c r="N431" i="5"/>
  <c r="N432" i="5"/>
  <c r="N433" i="5"/>
  <c r="N434" i="5"/>
  <c r="N435" i="5"/>
  <c r="N436" i="5"/>
  <c r="N437" i="5"/>
  <c r="N438" i="5"/>
  <c r="N439" i="5"/>
  <c r="N440" i="5"/>
  <c r="N441" i="5"/>
  <c r="N442" i="5"/>
  <c r="N443" i="5"/>
  <c r="N444" i="5"/>
  <c r="N445" i="5"/>
  <c r="N446" i="5"/>
  <c r="N447" i="5"/>
  <c r="N448" i="5"/>
  <c r="N449" i="5"/>
  <c r="N450" i="5"/>
  <c r="N451" i="5"/>
  <c r="N452" i="5"/>
  <c r="N453" i="5"/>
  <c r="N454" i="5"/>
  <c r="N455" i="5"/>
  <c r="N456" i="5"/>
  <c r="N457" i="5"/>
  <c r="N458" i="5"/>
  <c r="N459" i="5"/>
  <c r="N460" i="5"/>
  <c r="N461" i="5"/>
  <c r="N462" i="5"/>
  <c r="N463" i="5"/>
  <c r="N464" i="5"/>
  <c r="N465" i="5"/>
  <c r="N466" i="5"/>
  <c r="N467" i="5"/>
  <c r="N468" i="5"/>
  <c r="N469" i="5"/>
  <c r="N470" i="5"/>
  <c r="N471" i="5"/>
  <c r="N472" i="5"/>
  <c r="N473" i="5"/>
  <c r="N474" i="5"/>
  <c r="N475" i="5"/>
  <c r="N476" i="5"/>
  <c r="N477" i="5"/>
  <c r="N478" i="5"/>
  <c r="N479" i="5"/>
  <c r="N480" i="5"/>
  <c r="N481" i="5"/>
  <c r="N482" i="5"/>
  <c r="N483" i="5"/>
  <c r="N484" i="5"/>
  <c r="N485" i="5"/>
  <c r="N486" i="5"/>
  <c r="N487" i="5"/>
  <c r="N488" i="5"/>
  <c r="N489" i="5"/>
  <c r="N490" i="5"/>
  <c r="N491" i="5"/>
  <c r="N492" i="5"/>
  <c r="N493" i="5"/>
  <c r="N494" i="5"/>
  <c r="N495" i="5"/>
  <c r="N496" i="5"/>
  <c r="N497" i="5"/>
  <c r="N498" i="5"/>
  <c r="N499" i="5"/>
  <c r="N500" i="5"/>
  <c r="N501" i="5"/>
  <c r="N502" i="5"/>
  <c r="N503" i="5"/>
  <c r="N504" i="5"/>
  <c r="N505" i="5"/>
  <c r="N506" i="5"/>
  <c r="N507" i="5"/>
  <c r="N508" i="5"/>
  <c r="N509" i="5"/>
  <c r="N510" i="5"/>
  <c r="N511" i="5"/>
  <c r="N512" i="5"/>
  <c r="N513" i="5"/>
  <c r="N514" i="5"/>
  <c r="N515" i="5"/>
  <c r="N516" i="5"/>
  <c r="N517" i="5"/>
  <c r="N518" i="5"/>
  <c r="N519" i="5"/>
  <c r="N520" i="5"/>
  <c r="N521" i="5"/>
  <c r="N522" i="5"/>
  <c r="N523" i="5"/>
  <c r="N524" i="5"/>
  <c r="N525" i="5"/>
  <c r="N526" i="5"/>
  <c r="N527" i="5"/>
  <c r="N528" i="5"/>
  <c r="N529" i="5"/>
  <c r="N530" i="5"/>
  <c r="N531" i="5"/>
  <c r="N532" i="5"/>
  <c r="N533" i="5"/>
  <c r="N534" i="5"/>
  <c r="N535" i="5"/>
  <c r="N536" i="5"/>
  <c r="N537" i="5"/>
  <c r="N538" i="5"/>
  <c r="N539" i="5"/>
  <c r="N540" i="5"/>
  <c r="N541" i="5"/>
  <c r="N542" i="5"/>
  <c r="N543" i="5"/>
  <c r="N544" i="5"/>
  <c r="N545" i="5"/>
  <c r="N546" i="5"/>
  <c r="N547" i="5"/>
  <c r="N548" i="5"/>
  <c r="N549" i="5"/>
  <c r="N550" i="5"/>
  <c r="N551" i="5"/>
  <c r="N552" i="5"/>
  <c r="N553" i="5"/>
  <c r="N554" i="5"/>
  <c r="N555" i="5"/>
  <c r="N556" i="5"/>
  <c r="N557" i="5"/>
  <c r="N558" i="5"/>
  <c r="N559" i="5"/>
  <c r="N560" i="5"/>
  <c r="N561" i="5"/>
  <c r="N562" i="5"/>
  <c r="N563" i="5"/>
  <c r="N564" i="5"/>
  <c r="N565" i="5"/>
  <c r="N566" i="5"/>
  <c r="N567" i="5"/>
  <c r="N568" i="5"/>
  <c r="N569" i="5"/>
  <c r="N570" i="5"/>
  <c r="N571" i="5"/>
  <c r="N572" i="5"/>
  <c r="N573" i="5"/>
  <c r="N574" i="5"/>
  <c r="N575" i="5"/>
  <c r="N576" i="5"/>
  <c r="N577" i="5"/>
  <c r="N578" i="5"/>
  <c r="N579" i="5"/>
  <c r="N580" i="5"/>
  <c r="N581" i="5"/>
  <c r="N582" i="5"/>
  <c r="N583" i="5"/>
  <c r="N584" i="5"/>
  <c r="N585" i="5"/>
  <c r="N586" i="5"/>
  <c r="N587" i="5"/>
  <c r="N588" i="5"/>
  <c r="N589" i="5"/>
  <c r="N590" i="5"/>
  <c r="N591" i="5"/>
  <c r="N592" i="5"/>
  <c r="N593" i="5"/>
  <c r="N594" i="5"/>
  <c r="N595" i="5"/>
  <c r="N596" i="5"/>
  <c r="N597" i="5"/>
  <c r="N598" i="5"/>
  <c r="N599" i="5"/>
  <c r="N600" i="5"/>
  <c r="N601" i="5"/>
  <c r="N602" i="5"/>
  <c r="N603" i="5"/>
  <c r="N604" i="5"/>
  <c r="N605" i="5"/>
  <c r="N606" i="5"/>
  <c r="N607" i="5"/>
  <c r="N608" i="5"/>
  <c r="N609" i="5"/>
  <c r="N610" i="5"/>
  <c r="N611" i="5"/>
  <c r="N612" i="5"/>
  <c r="N613" i="5"/>
  <c r="N614" i="5"/>
  <c r="N615" i="5"/>
  <c r="N616" i="5"/>
  <c r="N617" i="5"/>
  <c r="N618" i="5"/>
  <c r="N619" i="5"/>
  <c r="N620" i="5"/>
  <c r="N621" i="5"/>
  <c r="N622" i="5"/>
  <c r="N623" i="5"/>
  <c r="N624" i="5"/>
  <c r="N625" i="5"/>
  <c r="N626" i="5"/>
  <c r="N627" i="5"/>
  <c r="N628" i="5"/>
  <c r="N629" i="5"/>
  <c r="N630" i="5"/>
  <c r="N631" i="5"/>
  <c r="N632" i="5"/>
  <c r="N633" i="5"/>
  <c r="N634" i="5"/>
  <c r="N635" i="5"/>
  <c r="N636" i="5"/>
  <c r="N637" i="5"/>
  <c r="N638" i="5"/>
  <c r="N639" i="5"/>
  <c r="N640" i="5"/>
  <c r="N641" i="5"/>
  <c r="N642" i="5"/>
  <c r="N643" i="5"/>
  <c r="N644" i="5"/>
  <c r="N645" i="5"/>
  <c r="N646" i="5"/>
  <c r="N647" i="5"/>
  <c r="N648" i="5"/>
  <c r="N649" i="5"/>
  <c r="N650" i="5"/>
  <c r="N651" i="5"/>
  <c r="N652" i="5"/>
  <c r="N653" i="5"/>
  <c r="N654" i="5"/>
  <c r="N655" i="5"/>
  <c r="N656" i="5"/>
  <c r="N657" i="5"/>
  <c r="N658" i="5"/>
  <c r="N659" i="5"/>
  <c r="N660" i="5"/>
  <c r="N661" i="5"/>
  <c r="N662" i="5"/>
  <c r="N663" i="5"/>
  <c r="N664" i="5"/>
  <c r="N665" i="5"/>
  <c r="N666" i="5"/>
  <c r="N667" i="5"/>
  <c r="N668" i="5"/>
  <c r="N669" i="5"/>
  <c r="N670" i="5"/>
  <c r="N671" i="5"/>
  <c r="N672" i="5"/>
  <c r="N673" i="5"/>
  <c r="N674" i="5"/>
  <c r="N675" i="5"/>
  <c r="N676" i="5"/>
  <c r="N677" i="5"/>
  <c r="N678" i="5"/>
  <c r="N679" i="5"/>
  <c r="N680" i="5"/>
  <c r="N681" i="5"/>
  <c r="N682" i="5"/>
  <c r="N683" i="5"/>
  <c r="N684" i="5"/>
  <c r="N685" i="5"/>
  <c r="N686" i="5"/>
  <c r="N687" i="5"/>
  <c r="N688" i="5"/>
  <c r="N689" i="5"/>
  <c r="N690" i="5"/>
  <c r="N691" i="5"/>
  <c r="N692" i="5"/>
  <c r="N693" i="5"/>
  <c r="N694" i="5"/>
  <c r="N695" i="5"/>
  <c r="N696" i="5"/>
  <c r="N697" i="5"/>
  <c r="N698" i="5"/>
  <c r="N699" i="5"/>
  <c r="N700" i="5"/>
  <c r="N701" i="5"/>
  <c r="N702" i="5"/>
  <c r="N703" i="5"/>
  <c r="N704" i="5"/>
  <c r="N705" i="5"/>
  <c r="N706" i="5"/>
  <c r="N707" i="5"/>
  <c r="N708" i="5"/>
  <c r="N709" i="5"/>
  <c r="N710" i="5"/>
  <c r="N711" i="5"/>
  <c r="N712" i="5"/>
  <c r="N713" i="5"/>
  <c r="N714" i="5"/>
  <c r="N715" i="5"/>
  <c r="N716" i="5"/>
  <c r="N717" i="5"/>
  <c r="N718" i="5"/>
  <c r="N719" i="5"/>
  <c r="N720" i="5"/>
  <c r="N721" i="5"/>
  <c r="N722" i="5"/>
  <c r="N723" i="5"/>
  <c r="N724" i="5"/>
  <c r="N725" i="5"/>
  <c r="N726" i="5"/>
  <c r="N727" i="5"/>
  <c r="N728" i="5"/>
  <c r="N729" i="5"/>
  <c r="N730" i="5"/>
  <c r="N731" i="5"/>
  <c r="N732" i="5"/>
  <c r="N733" i="5"/>
  <c r="N734" i="5"/>
  <c r="N735" i="5"/>
  <c r="N736" i="5"/>
  <c r="N737" i="5"/>
  <c r="N738" i="5"/>
  <c r="N739" i="5"/>
  <c r="N740" i="5"/>
  <c r="N741" i="5"/>
  <c r="N742" i="5"/>
  <c r="N743" i="5"/>
  <c r="N744" i="5"/>
  <c r="N745" i="5"/>
  <c r="N746" i="5"/>
  <c r="N747" i="5"/>
  <c r="N748" i="5"/>
  <c r="N749" i="5"/>
  <c r="N750" i="5"/>
  <c r="N751" i="5"/>
  <c r="N752" i="5"/>
  <c r="N753" i="5"/>
  <c r="N754" i="5"/>
  <c r="N755" i="5"/>
  <c r="N756" i="5"/>
  <c r="N757" i="5"/>
  <c r="N758" i="5"/>
  <c r="N759" i="5"/>
  <c r="N760" i="5"/>
  <c r="N761" i="5"/>
  <c r="N762" i="5"/>
  <c r="N763" i="5"/>
  <c r="N764" i="5"/>
  <c r="N765" i="5"/>
  <c r="N766" i="5"/>
  <c r="N767" i="5"/>
  <c r="N768" i="5"/>
  <c r="N769" i="5"/>
  <c r="N770" i="5"/>
  <c r="N771" i="5"/>
  <c r="N772" i="5"/>
  <c r="N773" i="5"/>
  <c r="N774" i="5"/>
  <c r="N775" i="5"/>
  <c r="N776" i="5"/>
  <c r="N777" i="5"/>
  <c r="N778" i="5"/>
  <c r="N779" i="5"/>
  <c r="N780" i="5"/>
  <c r="N781" i="5"/>
  <c r="N782" i="5"/>
  <c r="N783" i="5"/>
  <c r="N784" i="5"/>
  <c r="N785" i="5"/>
  <c r="N786" i="5"/>
  <c r="N787" i="5"/>
  <c r="N788" i="5"/>
  <c r="N789" i="5"/>
  <c r="N790" i="5"/>
  <c r="N791" i="5"/>
  <c r="N792" i="5"/>
  <c r="N793" i="5"/>
  <c r="N794" i="5"/>
  <c r="N795" i="5"/>
  <c r="N796" i="5"/>
  <c r="N797" i="5"/>
  <c r="N798" i="5"/>
  <c r="N799" i="5"/>
  <c r="N800" i="5"/>
  <c r="N801" i="5"/>
  <c r="N802" i="5"/>
  <c r="N803" i="5"/>
  <c r="N804" i="5"/>
  <c r="N805" i="5"/>
  <c r="N806" i="5"/>
  <c r="N807" i="5"/>
  <c r="N808" i="5"/>
  <c r="N809" i="5"/>
  <c r="N810" i="5"/>
  <c r="N811" i="5"/>
  <c r="N812" i="5"/>
  <c r="N813" i="5"/>
  <c r="N814" i="5"/>
  <c r="N815" i="5"/>
  <c r="N816" i="5"/>
  <c r="N817" i="5"/>
  <c r="N818" i="5"/>
  <c r="N819" i="5"/>
  <c r="N820" i="5"/>
  <c r="N821" i="5"/>
  <c r="N822" i="5"/>
  <c r="N823" i="5"/>
  <c r="N824" i="5"/>
  <c r="N825" i="5"/>
  <c r="N826" i="5"/>
  <c r="N827" i="5"/>
  <c r="N828" i="5"/>
  <c r="N829" i="5"/>
  <c r="N830" i="5"/>
  <c r="N831" i="5"/>
  <c r="N832" i="5"/>
  <c r="N833" i="5"/>
  <c r="N834" i="5"/>
  <c r="N835" i="5"/>
  <c r="N836" i="5"/>
  <c r="N837" i="5"/>
  <c r="N838" i="5"/>
  <c r="N839" i="5"/>
  <c r="N840" i="5"/>
  <c r="N841" i="5"/>
  <c r="N842" i="5"/>
  <c r="N843" i="5"/>
  <c r="N844" i="5"/>
  <c r="N845" i="5"/>
  <c r="N846" i="5"/>
  <c r="N847" i="5"/>
  <c r="N848" i="5"/>
  <c r="N849" i="5"/>
  <c r="N850" i="5"/>
  <c r="N851" i="5"/>
  <c r="N852" i="5"/>
  <c r="N853" i="5"/>
  <c r="N854" i="5"/>
  <c r="N855" i="5"/>
  <c r="N856" i="5"/>
  <c r="N857" i="5"/>
  <c r="N858" i="5"/>
  <c r="N859" i="5"/>
  <c r="N860" i="5"/>
  <c r="N861" i="5"/>
  <c r="N862" i="5"/>
  <c r="N863" i="5"/>
  <c r="N864" i="5"/>
  <c r="N865" i="5"/>
  <c r="N866" i="5"/>
  <c r="N867" i="5"/>
  <c r="N868" i="5"/>
  <c r="N869" i="5"/>
  <c r="N870" i="5"/>
  <c r="N871" i="5"/>
  <c r="N872" i="5"/>
  <c r="N873" i="5"/>
  <c r="N874" i="5"/>
  <c r="N875" i="5"/>
  <c r="N876" i="5"/>
  <c r="N877" i="5"/>
  <c r="N878" i="5"/>
  <c r="N879" i="5"/>
  <c r="N880" i="5"/>
  <c r="N881" i="5"/>
  <c r="N882" i="5"/>
  <c r="N883" i="5"/>
  <c r="N884" i="5"/>
  <c r="N885" i="5"/>
  <c r="N886" i="5"/>
  <c r="N887" i="5"/>
  <c r="N888" i="5"/>
  <c r="N889" i="5"/>
  <c r="N890" i="5"/>
  <c r="N891" i="5"/>
  <c r="N892" i="5"/>
  <c r="N893" i="5"/>
  <c r="N894" i="5"/>
  <c r="N895" i="5"/>
  <c r="N896" i="5"/>
  <c r="N897" i="5"/>
  <c r="N898" i="5"/>
  <c r="N899" i="5"/>
  <c r="N900" i="5"/>
  <c r="N901" i="5"/>
  <c r="N902" i="5"/>
  <c r="N903" i="5"/>
  <c r="N904" i="5"/>
  <c r="N905" i="5"/>
  <c r="N906" i="5"/>
  <c r="N907" i="5"/>
  <c r="N908" i="5"/>
  <c r="N909" i="5"/>
  <c r="N910" i="5"/>
  <c r="N911" i="5"/>
  <c r="N912" i="5"/>
  <c r="N913" i="5"/>
  <c r="N914" i="5"/>
  <c r="N915" i="5"/>
  <c r="N916" i="5"/>
  <c r="N917" i="5"/>
  <c r="N918" i="5"/>
  <c r="N919" i="5"/>
  <c r="N920" i="5"/>
  <c r="N921" i="5"/>
  <c r="N922" i="5"/>
  <c r="N923" i="5"/>
  <c r="N924" i="5"/>
  <c r="N925" i="5"/>
  <c r="N926" i="5"/>
  <c r="N927" i="5"/>
  <c r="N928" i="5"/>
  <c r="N929" i="5"/>
  <c r="N930" i="5"/>
  <c r="N931" i="5"/>
  <c r="N932" i="5"/>
  <c r="N933" i="5"/>
  <c r="N934" i="5"/>
  <c r="N935" i="5"/>
  <c r="N936" i="5"/>
  <c r="N937" i="5"/>
  <c r="N938" i="5"/>
  <c r="N939" i="5"/>
  <c r="N940" i="5"/>
  <c r="N941" i="5"/>
  <c r="N942" i="5"/>
  <c r="N943" i="5"/>
  <c r="N944" i="5"/>
  <c r="N945" i="5"/>
  <c r="N946" i="5"/>
  <c r="N947" i="5"/>
  <c r="N948" i="5"/>
  <c r="N949" i="5"/>
  <c r="N950" i="5"/>
  <c r="N951" i="5"/>
  <c r="N952" i="5"/>
  <c r="N953" i="5"/>
  <c r="N954" i="5"/>
  <c r="N955" i="5"/>
  <c r="N956" i="5"/>
  <c r="N957" i="5"/>
  <c r="N958" i="5"/>
  <c r="N959" i="5"/>
  <c r="N960" i="5"/>
  <c r="N961" i="5"/>
  <c r="N962" i="5"/>
  <c r="N963" i="5"/>
  <c r="N964" i="5"/>
  <c r="N965" i="5"/>
  <c r="N966" i="5"/>
  <c r="N967" i="5"/>
  <c r="N968" i="5"/>
  <c r="N969" i="5"/>
  <c r="N970" i="5"/>
  <c r="N971" i="5"/>
  <c r="N972" i="5"/>
  <c r="N973" i="5"/>
  <c r="N974" i="5"/>
  <c r="N975" i="5"/>
  <c r="N976" i="5"/>
  <c r="N977" i="5"/>
  <c r="N978" i="5"/>
  <c r="N979" i="5"/>
  <c r="N980" i="5"/>
  <c r="N981" i="5"/>
  <c r="N982" i="5"/>
  <c r="N983" i="5"/>
  <c r="N984" i="5"/>
  <c r="N985" i="5"/>
  <c r="N986" i="5"/>
  <c r="N987" i="5"/>
  <c r="N988" i="5"/>
  <c r="N989" i="5"/>
  <c r="N990" i="5"/>
  <c r="N991" i="5"/>
  <c r="N992" i="5"/>
  <c r="N993" i="5"/>
  <c r="N994" i="5"/>
  <c r="N995" i="5"/>
  <c r="N996" i="5"/>
  <c r="N997" i="5"/>
  <c r="N998" i="5"/>
  <c r="N999" i="5"/>
  <c r="N1000" i="5"/>
  <c r="N1001" i="5"/>
  <c r="N1002" i="5"/>
  <c r="N1003" i="5"/>
  <c r="N1004" i="5"/>
  <c r="N1005" i="5"/>
  <c r="N1006" i="5"/>
  <c r="N1007" i="5"/>
  <c r="N1008" i="5"/>
  <c r="N1009" i="5"/>
  <c r="N1010" i="5"/>
  <c r="N1011" i="5"/>
  <c r="N1012" i="5"/>
  <c r="N1013" i="5"/>
  <c r="N1014" i="5"/>
  <c r="N1015" i="5"/>
  <c r="N1016" i="5"/>
  <c r="N1017" i="5"/>
  <c r="N1018" i="5"/>
  <c r="N1019" i="5"/>
  <c r="N1020" i="5"/>
  <c r="N1021" i="5"/>
  <c r="N1022" i="5"/>
  <c r="N1023" i="5"/>
  <c r="N1024" i="5"/>
  <c r="N1025" i="5"/>
  <c r="N1026" i="5"/>
  <c r="N1027" i="5"/>
  <c r="N1028" i="5"/>
  <c r="N1029" i="5"/>
  <c r="N1030" i="5"/>
  <c r="N1031" i="5"/>
  <c r="N1032" i="5"/>
  <c r="N1033" i="5"/>
  <c r="N1034" i="5"/>
  <c r="N1035" i="5"/>
  <c r="N1036" i="5"/>
  <c r="N1037" i="5"/>
  <c r="N1038" i="5"/>
  <c r="N1039" i="5"/>
  <c r="N1040" i="5"/>
  <c r="N1041" i="5"/>
  <c r="N1042" i="5"/>
  <c r="N1043" i="5"/>
  <c r="N1044" i="5"/>
  <c r="N1045" i="5"/>
  <c r="N1046" i="5"/>
  <c r="N1047" i="5"/>
  <c r="N1048" i="5"/>
  <c r="N1049" i="5"/>
  <c r="N1050" i="5"/>
  <c r="N1051" i="5"/>
  <c r="N1052" i="5"/>
  <c r="N1053" i="5"/>
  <c r="N1054" i="5"/>
  <c r="N1055" i="5"/>
  <c r="N1056" i="5"/>
  <c r="N1057" i="5"/>
  <c r="N1058" i="5"/>
  <c r="N1059" i="5"/>
  <c r="N1060" i="5"/>
  <c r="N1061" i="5"/>
  <c r="N1062" i="5"/>
  <c r="N1063" i="5"/>
  <c r="N1064" i="5"/>
  <c r="N1065" i="5"/>
  <c r="N1066" i="5"/>
  <c r="N1067" i="5"/>
  <c r="N1068" i="5"/>
  <c r="N1069" i="5"/>
  <c r="N1070" i="5"/>
  <c r="N1071" i="5"/>
  <c r="N1072" i="5"/>
  <c r="N1073" i="5"/>
  <c r="N1074" i="5"/>
  <c r="N1075" i="5"/>
  <c r="N1076" i="5"/>
  <c r="N1077" i="5"/>
  <c r="N1078" i="5"/>
  <c r="N1079" i="5"/>
  <c r="N1080" i="5"/>
  <c r="N1081" i="5"/>
  <c r="N1082" i="5"/>
  <c r="N1083" i="5"/>
  <c r="N1084" i="5"/>
  <c r="N1085" i="5"/>
  <c r="N1086" i="5"/>
  <c r="N1087" i="5"/>
  <c r="N1088" i="5"/>
  <c r="N1089" i="5"/>
  <c r="N1090" i="5"/>
  <c r="N1091" i="5"/>
  <c r="N1092" i="5"/>
  <c r="N1093" i="5"/>
  <c r="N1094" i="5"/>
  <c r="N1095" i="5"/>
  <c r="N1096" i="5"/>
  <c r="N1097" i="5"/>
  <c r="N1098" i="5"/>
  <c r="N1099" i="5"/>
  <c r="N1100" i="5"/>
  <c r="N1101" i="5"/>
  <c r="N1102" i="5"/>
  <c r="N1103" i="5"/>
  <c r="N1104" i="5"/>
  <c r="N1105" i="5"/>
  <c r="N1106" i="5"/>
  <c r="N1107" i="5"/>
  <c r="N1108" i="5"/>
  <c r="N1109" i="5"/>
  <c r="N1110" i="5"/>
  <c r="N2" i="4"/>
  <c r="N3" i="4"/>
  <c r="N4" i="4"/>
  <c r="N5" i="4"/>
  <c r="N6" i="4"/>
  <c r="N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0" i="4"/>
  <c r="N181" i="4"/>
  <c r="N182" i="4"/>
  <c r="N183" i="4"/>
  <c r="N184" i="4"/>
  <c r="N185" i="4"/>
  <c r="N186" i="4"/>
  <c r="N187" i="4"/>
  <c r="N188" i="4"/>
  <c r="N189" i="4"/>
  <c r="N190" i="4"/>
  <c r="N191" i="4"/>
  <c r="N192" i="4"/>
  <c r="N193" i="4"/>
  <c r="N194" i="4"/>
  <c r="N195" i="4"/>
  <c r="N196" i="4"/>
  <c r="N197" i="4"/>
  <c r="N198" i="4"/>
  <c r="N199" i="4"/>
  <c r="N200" i="4"/>
  <c r="N201" i="4"/>
  <c r="N202" i="4"/>
  <c r="N203" i="4"/>
  <c r="N204" i="4"/>
  <c r="N205" i="4"/>
  <c r="N206" i="4"/>
  <c r="N207" i="4"/>
  <c r="N208" i="4"/>
  <c r="N209" i="4"/>
  <c r="N210" i="4"/>
  <c r="N211" i="4"/>
  <c r="N212" i="4"/>
  <c r="N213" i="4"/>
  <c r="N214" i="4"/>
  <c r="N215" i="4"/>
  <c r="N216" i="4"/>
  <c r="N217" i="4"/>
  <c r="N218" i="4"/>
  <c r="N219" i="4"/>
  <c r="N220" i="4"/>
  <c r="N221" i="4"/>
  <c r="N222" i="4"/>
  <c r="N223" i="4"/>
  <c r="N224" i="4"/>
  <c r="N225" i="4"/>
  <c r="N226" i="4"/>
  <c r="N227" i="4"/>
  <c r="N228" i="4"/>
  <c r="N229" i="4"/>
  <c r="N230" i="4"/>
  <c r="N231" i="4"/>
  <c r="N232" i="4"/>
  <c r="N233" i="4"/>
  <c r="N234" i="4"/>
  <c r="N235" i="4"/>
  <c r="N236" i="4"/>
  <c r="N237" i="4"/>
  <c r="N238" i="4"/>
  <c r="N239" i="4"/>
  <c r="N240" i="4"/>
  <c r="N241" i="4"/>
  <c r="N242" i="4"/>
  <c r="N243" i="4"/>
  <c r="N244" i="4"/>
  <c r="N245" i="4"/>
  <c r="N246" i="4"/>
  <c r="N247" i="4"/>
  <c r="N248" i="4"/>
  <c r="N249" i="4"/>
  <c r="N250" i="4"/>
  <c r="N251" i="4"/>
  <c r="N252" i="4"/>
  <c r="N253" i="4"/>
  <c r="N254" i="4"/>
  <c r="N255" i="4"/>
  <c r="N256" i="4"/>
  <c r="N257" i="4"/>
  <c r="N258" i="4"/>
  <c r="N259" i="4"/>
  <c r="N260" i="4"/>
  <c r="N261" i="4"/>
  <c r="N262" i="4"/>
  <c r="N263" i="4"/>
  <c r="N264" i="4"/>
  <c r="N265" i="4"/>
  <c r="N266" i="4"/>
  <c r="N267" i="4"/>
  <c r="N268" i="4"/>
  <c r="N269" i="4"/>
  <c r="N270" i="4"/>
  <c r="N271" i="4"/>
  <c r="N272" i="4"/>
  <c r="N273" i="4"/>
  <c r="N274" i="4"/>
  <c r="N275" i="4"/>
  <c r="N276" i="4"/>
  <c r="N277" i="4"/>
  <c r="N278" i="4"/>
  <c r="N279" i="4"/>
  <c r="N280" i="4"/>
  <c r="N281" i="4"/>
  <c r="N282" i="4"/>
  <c r="N283" i="4"/>
  <c r="N284" i="4"/>
  <c r="N285" i="4"/>
  <c r="N286" i="4"/>
  <c r="N287" i="4"/>
  <c r="N288" i="4"/>
  <c r="N289" i="4"/>
  <c r="N290" i="4"/>
  <c r="N291" i="4"/>
  <c r="N292" i="4"/>
  <c r="N293" i="4"/>
  <c r="N294" i="4"/>
  <c r="N295" i="4"/>
  <c r="N296" i="4"/>
  <c r="N297" i="4"/>
  <c r="N298" i="4"/>
  <c r="N299" i="4"/>
  <c r="N300" i="4"/>
  <c r="N301" i="4"/>
  <c r="N302" i="4"/>
  <c r="N303" i="4"/>
  <c r="N304" i="4"/>
  <c r="N305" i="4"/>
  <c r="N306" i="4"/>
  <c r="N307" i="4"/>
  <c r="N308" i="4"/>
  <c r="N309" i="4"/>
  <c r="N310" i="4"/>
  <c r="N311" i="4"/>
  <c r="N312" i="4"/>
  <c r="N313" i="4"/>
  <c r="N314" i="4"/>
  <c r="N315" i="4"/>
  <c r="N316" i="4"/>
  <c r="N317" i="4"/>
  <c r="N318" i="4"/>
  <c r="N319" i="4"/>
  <c r="N320" i="4"/>
  <c r="N321" i="4"/>
  <c r="N322" i="4"/>
  <c r="N323" i="4"/>
  <c r="N324" i="4"/>
  <c r="N325" i="4"/>
  <c r="N326" i="4"/>
  <c r="N327" i="4"/>
  <c r="N328" i="4"/>
  <c r="N329" i="4"/>
  <c r="N330" i="4"/>
  <c r="N331" i="4"/>
  <c r="N332" i="4"/>
  <c r="N333" i="4"/>
  <c r="N334" i="4"/>
  <c r="N335" i="4"/>
  <c r="N336" i="4"/>
  <c r="N337" i="4"/>
  <c r="N338" i="4"/>
  <c r="N339" i="4"/>
  <c r="N340" i="4"/>
  <c r="N341" i="4"/>
  <c r="N342" i="4"/>
  <c r="N343" i="4"/>
  <c r="N344" i="4"/>
  <c r="N345" i="4"/>
  <c r="N346" i="4"/>
  <c r="N347" i="4"/>
  <c r="N348" i="4"/>
  <c r="N349" i="4"/>
  <c r="N350" i="4"/>
  <c r="N351" i="4"/>
  <c r="N352" i="4"/>
  <c r="N353" i="4"/>
  <c r="N354" i="4"/>
  <c r="N355" i="4"/>
  <c r="N356" i="4"/>
  <c r="N357" i="4"/>
  <c r="N358" i="4"/>
  <c r="N359" i="4"/>
  <c r="N360" i="4"/>
  <c r="N361" i="4"/>
  <c r="N362" i="4"/>
  <c r="N363" i="4"/>
  <c r="N364" i="4"/>
  <c r="N365" i="4"/>
  <c r="N366" i="4"/>
  <c r="N367" i="4"/>
  <c r="N368" i="4"/>
  <c r="N369" i="4"/>
  <c r="N370" i="4"/>
  <c r="N371" i="4"/>
  <c r="N372" i="4"/>
  <c r="N373" i="4"/>
  <c r="N374" i="4"/>
  <c r="N375" i="4"/>
  <c r="N376" i="4"/>
  <c r="N377" i="4"/>
  <c r="N378" i="4"/>
  <c r="N379" i="4"/>
  <c r="N380" i="4"/>
  <c r="N381" i="4"/>
  <c r="N382" i="4"/>
  <c r="N383" i="4"/>
  <c r="N384" i="4"/>
  <c r="N385" i="4"/>
  <c r="N386" i="4"/>
  <c r="N387" i="4"/>
  <c r="N388" i="4"/>
  <c r="N389" i="4"/>
  <c r="N390" i="4"/>
  <c r="N391" i="4"/>
  <c r="N392" i="4"/>
  <c r="N393" i="4"/>
  <c r="N394" i="4"/>
  <c r="N395" i="4"/>
  <c r="N396" i="4"/>
  <c r="N397" i="4"/>
  <c r="N398" i="4"/>
  <c r="N399" i="4"/>
  <c r="N400" i="4"/>
  <c r="N401" i="4"/>
  <c r="N402" i="4"/>
  <c r="N403" i="4"/>
  <c r="N404" i="4"/>
  <c r="N405" i="4"/>
  <c r="N406" i="4"/>
  <c r="N407" i="4"/>
  <c r="N408" i="4"/>
  <c r="N409" i="4"/>
  <c r="N410" i="4"/>
  <c r="N411" i="4"/>
  <c r="N412" i="4"/>
  <c r="N413" i="4"/>
  <c r="N414" i="4"/>
  <c r="N415" i="4"/>
  <c r="N416" i="4"/>
  <c r="N417" i="4"/>
  <c r="N418" i="4"/>
  <c r="N419" i="4"/>
  <c r="N420" i="4"/>
  <c r="N421" i="4"/>
  <c r="N422" i="4"/>
  <c r="N423" i="4"/>
  <c r="N424" i="4"/>
  <c r="N425" i="4"/>
  <c r="N426" i="4"/>
  <c r="N427" i="4"/>
  <c r="N428" i="4"/>
  <c r="N429" i="4"/>
  <c r="N430" i="4"/>
  <c r="N431" i="4"/>
  <c r="N432" i="4"/>
  <c r="N433" i="4"/>
  <c r="N434" i="4"/>
  <c r="N435" i="4"/>
  <c r="N436" i="4"/>
  <c r="N437" i="4"/>
  <c r="N438" i="4"/>
  <c r="N439" i="4"/>
  <c r="N440" i="4"/>
  <c r="N441" i="4"/>
  <c r="N442" i="4"/>
  <c r="N443" i="4"/>
  <c r="N444" i="4"/>
  <c r="N445" i="4"/>
  <c r="N446" i="4"/>
  <c r="N447" i="4"/>
  <c r="N448" i="4"/>
  <c r="N449" i="4"/>
  <c r="N450" i="4"/>
  <c r="N451" i="4"/>
  <c r="N452" i="4"/>
  <c r="N453" i="4"/>
  <c r="N454" i="4"/>
  <c r="N455" i="4"/>
  <c r="N456" i="4"/>
  <c r="N457" i="4"/>
  <c r="N458" i="4"/>
  <c r="N459" i="4"/>
  <c r="N460" i="4"/>
  <c r="N461" i="4"/>
  <c r="N462" i="4"/>
  <c r="N463" i="4"/>
  <c r="N464" i="4"/>
  <c r="N465" i="4"/>
  <c r="N466" i="4"/>
  <c r="N467" i="4"/>
  <c r="N468" i="4"/>
  <c r="N469" i="4"/>
  <c r="N470" i="4"/>
  <c r="N471" i="4"/>
  <c r="N472" i="4"/>
  <c r="N473" i="4"/>
  <c r="N474" i="4"/>
  <c r="N475" i="4"/>
  <c r="N476" i="4"/>
  <c r="N477" i="4"/>
  <c r="N478" i="4"/>
  <c r="N479" i="4"/>
  <c r="N480" i="4"/>
  <c r="N481" i="4"/>
  <c r="N482" i="4"/>
  <c r="N483" i="4"/>
  <c r="N484" i="4"/>
  <c r="N485" i="4"/>
  <c r="N486" i="4"/>
  <c r="N487" i="4"/>
  <c r="N488" i="4"/>
  <c r="N489" i="4"/>
  <c r="N490" i="4"/>
  <c r="N491" i="4"/>
  <c r="N492" i="4"/>
  <c r="N493" i="4"/>
  <c r="N494" i="4"/>
  <c r="N495" i="4"/>
  <c r="N496" i="4"/>
  <c r="N497" i="4"/>
  <c r="N498" i="4"/>
  <c r="N499" i="4"/>
  <c r="N500" i="4"/>
  <c r="N501" i="4"/>
  <c r="N502" i="4"/>
  <c r="N503" i="4"/>
  <c r="N504" i="4"/>
  <c r="N505" i="4"/>
  <c r="N506" i="4"/>
  <c r="N507" i="4"/>
  <c r="N508" i="4"/>
  <c r="N509" i="4"/>
  <c r="N510" i="4"/>
  <c r="N511" i="4"/>
  <c r="N512" i="4"/>
  <c r="N513" i="4"/>
  <c r="N514" i="4"/>
  <c r="N515" i="4"/>
  <c r="N516" i="4"/>
  <c r="N517" i="4"/>
  <c r="N518" i="4"/>
  <c r="N519" i="4"/>
  <c r="N520" i="4"/>
  <c r="N521" i="4"/>
  <c r="N522" i="4"/>
  <c r="N523" i="4"/>
  <c r="N524" i="4"/>
  <c r="N525" i="4"/>
  <c r="N526" i="4"/>
  <c r="N527" i="4"/>
  <c r="N528" i="4"/>
  <c r="N529" i="4"/>
  <c r="N530" i="4"/>
  <c r="N531" i="4"/>
  <c r="N532" i="4"/>
  <c r="N533" i="4"/>
  <c r="N534" i="4"/>
  <c r="N535" i="4"/>
  <c r="N536" i="4"/>
  <c r="N537" i="4"/>
  <c r="N538" i="4"/>
  <c r="N539" i="4"/>
  <c r="N540" i="4"/>
  <c r="N541" i="4"/>
  <c r="N542" i="4"/>
  <c r="N543" i="4"/>
  <c r="N544" i="4"/>
  <c r="N545" i="4"/>
  <c r="N546" i="4"/>
  <c r="N547" i="4"/>
  <c r="N548" i="4"/>
  <c r="N549" i="4"/>
  <c r="N550" i="4"/>
  <c r="N551" i="4"/>
  <c r="N552" i="4"/>
  <c r="N553" i="4"/>
  <c r="N554" i="4"/>
  <c r="N555" i="4"/>
  <c r="N556" i="4"/>
  <c r="N557" i="4"/>
  <c r="N558" i="4"/>
  <c r="N559" i="4"/>
  <c r="N560" i="4"/>
  <c r="N561" i="4"/>
  <c r="N562" i="4"/>
  <c r="N563" i="4"/>
  <c r="N564" i="4"/>
  <c r="N565" i="4"/>
  <c r="N566" i="4"/>
  <c r="N567" i="4"/>
  <c r="N568" i="4"/>
  <c r="N569" i="4"/>
  <c r="N570" i="4"/>
  <c r="N571" i="4"/>
  <c r="N572" i="4"/>
  <c r="N573" i="4"/>
  <c r="N574" i="4"/>
  <c r="N575" i="4"/>
  <c r="N576" i="4"/>
  <c r="N577" i="4"/>
  <c r="N578" i="4"/>
  <c r="N579" i="4"/>
  <c r="N580" i="4"/>
  <c r="N581" i="4"/>
  <c r="N582" i="4"/>
  <c r="N583" i="4"/>
  <c r="N584" i="4"/>
  <c r="N585" i="4"/>
  <c r="N586" i="4"/>
  <c r="N587" i="4"/>
  <c r="N588" i="4"/>
  <c r="N589" i="4"/>
  <c r="N590" i="4"/>
  <c r="N591" i="4"/>
  <c r="N592" i="4"/>
  <c r="N593" i="4"/>
  <c r="N594" i="4"/>
  <c r="N595" i="4"/>
  <c r="N596" i="4"/>
  <c r="N597" i="4"/>
  <c r="N598" i="4"/>
  <c r="N599" i="4"/>
  <c r="N600" i="4"/>
  <c r="N601" i="4"/>
  <c r="N602" i="4"/>
  <c r="N603" i="4"/>
  <c r="N604" i="4"/>
  <c r="N605" i="4"/>
  <c r="N606" i="4"/>
  <c r="N607" i="4"/>
  <c r="N608" i="4"/>
  <c r="N609" i="4"/>
  <c r="N610" i="4"/>
  <c r="N611" i="4"/>
  <c r="N612" i="4"/>
  <c r="N613" i="4"/>
  <c r="N614" i="4"/>
  <c r="N615" i="4"/>
  <c r="N616" i="4"/>
  <c r="N617" i="4"/>
  <c r="N618" i="4"/>
  <c r="N619" i="4"/>
  <c r="N620" i="4"/>
  <c r="N621" i="4"/>
  <c r="N622" i="4"/>
  <c r="N623" i="4"/>
  <c r="N624" i="4"/>
  <c r="N625" i="4"/>
  <c r="N626" i="4"/>
  <c r="N627" i="4"/>
  <c r="N628" i="4"/>
  <c r="N629" i="4"/>
  <c r="N630" i="4"/>
  <c r="N631" i="4"/>
  <c r="N632" i="4"/>
  <c r="N633" i="4"/>
  <c r="N634" i="4"/>
  <c r="N635" i="4"/>
  <c r="N636" i="4"/>
  <c r="N637" i="4"/>
  <c r="N638" i="4"/>
  <c r="N639" i="4"/>
  <c r="N640" i="4"/>
  <c r="N641" i="4"/>
  <c r="N642" i="4"/>
  <c r="N643" i="4"/>
  <c r="N644" i="4"/>
  <c r="N645" i="4"/>
  <c r="N646" i="4"/>
  <c r="N647" i="4"/>
  <c r="N648" i="4"/>
  <c r="N649" i="4"/>
  <c r="N650" i="4"/>
  <c r="N651" i="4"/>
  <c r="N652" i="4"/>
  <c r="N653" i="4"/>
  <c r="N654" i="4"/>
  <c r="N655" i="4"/>
  <c r="N656" i="4"/>
  <c r="N657" i="4"/>
  <c r="N658" i="4"/>
  <c r="N659" i="4"/>
  <c r="N660" i="4"/>
  <c r="N661" i="4"/>
  <c r="N662" i="4"/>
  <c r="N663" i="4"/>
  <c r="N664" i="4"/>
  <c r="N665" i="4"/>
  <c r="N666" i="4"/>
  <c r="N667" i="4"/>
  <c r="N668" i="4"/>
  <c r="N669" i="4"/>
  <c r="N670" i="4"/>
  <c r="N671" i="4"/>
  <c r="N672" i="4"/>
  <c r="N673" i="4"/>
  <c r="N674" i="4"/>
  <c r="N675" i="4"/>
  <c r="N676" i="4"/>
  <c r="N677" i="4"/>
  <c r="N678" i="4"/>
  <c r="N679" i="4"/>
  <c r="N680" i="4"/>
  <c r="N681" i="4"/>
  <c r="N682" i="4"/>
  <c r="N683" i="4"/>
  <c r="N684" i="4"/>
  <c r="N685" i="4"/>
  <c r="N686" i="4"/>
  <c r="N687" i="4"/>
  <c r="N688" i="4"/>
  <c r="N689" i="4"/>
  <c r="N690" i="4"/>
  <c r="N691" i="4"/>
  <c r="N692" i="4"/>
  <c r="N693" i="4"/>
  <c r="N694" i="4"/>
  <c r="N695" i="4"/>
  <c r="N696" i="4"/>
  <c r="N697" i="4"/>
  <c r="N698" i="4"/>
  <c r="N699" i="4"/>
  <c r="N700" i="4"/>
  <c r="N701" i="4"/>
  <c r="N702" i="4"/>
  <c r="N703" i="4"/>
  <c r="N704" i="4"/>
  <c r="N705" i="4"/>
  <c r="N706" i="4"/>
  <c r="N707" i="4"/>
  <c r="N708" i="4"/>
  <c r="N709" i="4"/>
  <c r="N710" i="4"/>
  <c r="N711" i="4"/>
  <c r="N712" i="4"/>
  <c r="N713" i="4"/>
  <c r="N714" i="4"/>
  <c r="N715" i="4"/>
  <c r="N716" i="4"/>
  <c r="N717" i="4"/>
  <c r="N718" i="4"/>
  <c r="N719" i="4"/>
  <c r="N720" i="4"/>
  <c r="N721" i="4"/>
  <c r="N722" i="4"/>
  <c r="N723" i="4"/>
  <c r="N724" i="4"/>
  <c r="N725" i="4"/>
  <c r="N726" i="4"/>
  <c r="N727" i="4"/>
  <c r="N728" i="4"/>
  <c r="N729" i="4"/>
  <c r="N730" i="4"/>
  <c r="N731" i="4"/>
  <c r="N732" i="4"/>
  <c r="N733" i="4"/>
  <c r="N734" i="4"/>
  <c r="N735" i="4"/>
  <c r="N736" i="4"/>
  <c r="N737" i="4"/>
  <c r="N738" i="4"/>
  <c r="N739" i="4"/>
  <c r="N740" i="4"/>
  <c r="N741" i="4"/>
  <c r="N742" i="4"/>
  <c r="N743" i="4"/>
  <c r="N744" i="4"/>
  <c r="N745" i="4"/>
  <c r="N746" i="4"/>
  <c r="N747" i="4"/>
  <c r="N748" i="4"/>
  <c r="N749" i="4"/>
  <c r="N750" i="4"/>
  <c r="N751" i="4"/>
  <c r="N752" i="4"/>
  <c r="N753" i="4"/>
  <c r="N754" i="4"/>
  <c r="N755" i="4"/>
  <c r="N756" i="4"/>
  <c r="N757" i="4"/>
  <c r="N758" i="4"/>
  <c r="N759" i="4"/>
  <c r="N760" i="4"/>
  <c r="N761" i="4"/>
  <c r="N762" i="4"/>
  <c r="N763" i="4"/>
  <c r="N764" i="4"/>
  <c r="N765" i="4"/>
  <c r="N766" i="4"/>
  <c r="N767" i="4"/>
  <c r="N768" i="4"/>
  <c r="N769" i="4"/>
  <c r="N770" i="4"/>
  <c r="N771" i="4"/>
  <c r="N772" i="4"/>
  <c r="N773" i="4"/>
  <c r="N774" i="4"/>
  <c r="N775" i="4"/>
  <c r="N776" i="4"/>
  <c r="N777" i="4"/>
  <c r="N778" i="4"/>
  <c r="N779" i="4"/>
  <c r="N780" i="4"/>
  <c r="N781" i="4"/>
  <c r="N782" i="4"/>
  <c r="N783" i="4"/>
  <c r="N784" i="4"/>
  <c r="N785" i="4"/>
  <c r="N786" i="4"/>
  <c r="N787" i="4"/>
  <c r="N788" i="4"/>
  <c r="N789" i="4"/>
  <c r="N790" i="4"/>
  <c r="N791" i="4"/>
  <c r="N792" i="4"/>
  <c r="N793" i="4"/>
  <c r="N794" i="4"/>
  <c r="N795" i="4"/>
  <c r="N796" i="4"/>
  <c r="N797" i="4"/>
  <c r="N798" i="4"/>
  <c r="N799" i="4"/>
  <c r="N800" i="4"/>
  <c r="N801" i="4"/>
  <c r="N802" i="4"/>
  <c r="N803" i="4"/>
  <c r="N804" i="4"/>
  <c r="N805" i="4"/>
  <c r="N806" i="4"/>
  <c r="N807" i="4"/>
  <c r="N808" i="4"/>
  <c r="N809" i="4"/>
  <c r="N810" i="4"/>
  <c r="N811" i="4"/>
  <c r="N812" i="4"/>
  <c r="N813" i="4"/>
  <c r="N814" i="4"/>
  <c r="N815" i="4"/>
  <c r="N816" i="4"/>
  <c r="N817" i="4"/>
  <c r="N818" i="4"/>
  <c r="N819" i="4"/>
  <c r="N820" i="4"/>
  <c r="N821" i="4"/>
  <c r="N822" i="4"/>
  <c r="N823" i="4"/>
  <c r="N824" i="4"/>
  <c r="N825" i="4"/>
  <c r="N826" i="4"/>
  <c r="N827" i="4"/>
  <c r="N828" i="4"/>
  <c r="N829" i="4"/>
  <c r="N830" i="4"/>
  <c r="N831" i="4"/>
  <c r="N832" i="4"/>
  <c r="N833" i="4"/>
  <c r="N834" i="4"/>
  <c r="N835" i="4"/>
  <c r="N836" i="4"/>
  <c r="N837" i="4"/>
  <c r="N838" i="4"/>
  <c r="N839" i="4"/>
  <c r="N840" i="4"/>
  <c r="N841" i="4"/>
  <c r="N842" i="4"/>
  <c r="N843" i="4"/>
  <c r="N844" i="4"/>
  <c r="N845" i="4"/>
  <c r="N846" i="4"/>
  <c r="N847" i="4"/>
  <c r="N848" i="4"/>
  <c r="N849" i="4"/>
  <c r="N850" i="4"/>
  <c r="N851" i="4"/>
  <c r="N852" i="4"/>
  <c r="N853" i="4"/>
  <c r="N854" i="4"/>
  <c r="N855" i="4"/>
  <c r="N856" i="4"/>
  <c r="N857" i="4"/>
  <c r="N858" i="4"/>
  <c r="N859" i="4"/>
  <c r="N860" i="4"/>
  <c r="N861" i="4"/>
  <c r="N862" i="4"/>
  <c r="N863" i="4"/>
  <c r="N864" i="4"/>
  <c r="N865" i="4"/>
  <c r="N866" i="4"/>
  <c r="N867" i="4"/>
  <c r="N868" i="4"/>
  <c r="N869" i="4"/>
  <c r="N870" i="4"/>
  <c r="N871" i="4"/>
  <c r="N872" i="4"/>
  <c r="N873" i="4"/>
  <c r="N874" i="4"/>
  <c r="N875" i="4"/>
  <c r="N876" i="4"/>
  <c r="N877" i="4"/>
  <c r="N878" i="4"/>
  <c r="N879" i="4"/>
  <c r="N880" i="4"/>
  <c r="N881" i="4"/>
  <c r="N882" i="4"/>
  <c r="N883" i="4"/>
  <c r="N884" i="4"/>
  <c r="N885" i="4"/>
  <c r="N886" i="4"/>
  <c r="N887" i="4"/>
  <c r="N888" i="4"/>
  <c r="N889" i="4"/>
  <c r="N890" i="4"/>
  <c r="N891" i="4"/>
  <c r="N892" i="4"/>
  <c r="N893" i="4"/>
  <c r="N894" i="4"/>
  <c r="N895" i="4"/>
  <c r="N896" i="4"/>
  <c r="N897" i="4"/>
  <c r="N898" i="4"/>
  <c r="N899" i="4"/>
  <c r="N900" i="4"/>
  <c r="N901" i="4"/>
  <c r="N902" i="4"/>
  <c r="N903" i="4"/>
  <c r="N904" i="4"/>
  <c r="N905" i="4"/>
  <c r="N906" i="4"/>
  <c r="N907" i="4"/>
  <c r="N908" i="4"/>
  <c r="N909" i="4"/>
  <c r="N910" i="4"/>
  <c r="N911" i="4"/>
  <c r="N912" i="4"/>
  <c r="N913" i="4"/>
  <c r="N914" i="4"/>
  <c r="N915" i="4"/>
  <c r="N916" i="4"/>
  <c r="N917" i="4"/>
  <c r="N918" i="4"/>
  <c r="N919" i="4"/>
  <c r="N920" i="4"/>
  <c r="N921" i="4"/>
  <c r="N922" i="4"/>
  <c r="N923" i="4"/>
  <c r="N924" i="4"/>
  <c r="N925" i="4"/>
  <c r="N926" i="4"/>
  <c r="N927" i="4"/>
  <c r="N928" i="4"/>
  <c r="N929" i="4"/>
  <c r="N930" i="4"/>
  <c r="N931" i="4"/>
  <c r="N932" i="4"/>
  <c r="N933" i="4"/>
  <c r="N934" i="4"/>
  <c r="N935" i="4"/>
  <c r="N936" i="4"/>
  <c r="N937" i="4"/>
  <c r="N938" i="4"/>
  <c r="N939" i="4"/>
  <c r="N940" i="4"/>
  <c r="N941" i="4"/>
  <c r="N942" i="4"/>
  <c r="N943" i="4"/>
  <c r="N944" i="4"/>
  <c r="N945" i="4"/>
  <c r="N946" i="4"/>
  <c r="N947" i="4"/>
  <c r="N948" i="4"/>
  <c r="N949" i="4"/>
  <c r="N950" i="4"/>
  <c r="N951" i="4"/>
  <c r="N952" i="4"/>
  <c r="N953" i="4"/>
  <c r="N954" i="4"/>
  <c r="N955" i="4"/>
  <c r="N956" i="4"/>
  <c r="N957" i="4"/>
  <c r="N958" i="4"/>
  <c r="N959" i="4"/>
  <c r="N960" i="4"/>
  <c r="N961" i="4"/>
  <c r="N962" i="4"/>
  <c r="N963" i="4"/>
  <c r="N964" i="4"/>
  <c r="N965" i="4"/>
  <c r="N966" i="4"/>
  <c r="N967" i="4"/>
  <c r="N968" i="4"/>
  <c r="N969" i="4"/>
  <c r="N970" i="4"/>
  <c r="N971" i="4"/>
  <c r="N972" i="4"/>
  <c r="N973" i="4"/>
  <c r="N974" i="4"/>
  <c r="N975" i="4"/>
  <c r="N976" i="4"/>
  <c r="N977" i="4"/>
  <c r="N978" i="4"/>
  <c r="N979" i="4"/>
  <c r="N980" i="4"/>
  <c r="N981" i="4"/>
  <c r="N982" i="4"/>
  <c r="N983" i="4"/>
  <c r="N984" i="4"/>
  <c r="N985" i="4"/>
  <c r="N986" i="4"/>
  <c r="N987" i="4"/>
  <c r="N988" i="4"/>
  <c r="N989" i="4"/>
  <c r="N990" i="4"/>
  <c r="N991" i="4"/>
  <c r="N992" i="4"/>
  <c r="N993" i="4"/>
  <c r="N994" i="4"/>
  <c r="N995" i="4"/>
  <c r="N996" i="4"/>
  <c r="N997" i="4"/>
  <c r="N998" i="4"/>
  <c r="N999" i="4"/>
  <c r="N1000" i="4"/>
  <c r="N1001" i="4"/>
  <c r="N1002" i="4"/>
  <c r="N1003" i="4"/>
  <c r="N1004" i="4"/>
  <c r="N1005" i="4"/>
  <c r="N1006" i="4"/>
  <c r="N1007" i="4"/>
  <c r="N1008" i="4"/>
  <c r="N1009" i="4"/>
  <c r="N1010" i="4"/>
  <c r="N1011" i="4"/>
  <c r="N1012" i="4"/>
  <c r="N1013" i="4"/>
  <c r="N1014" i="4"/>
  <c r="N1015" i="4"/>
  <c r="N1016" i="4"/>
  <c r="N1017" i="4"/>
  <c r="N1018" i="4"/>
  <c r="N1019" i="4"/>
  <c r="N1020" i="4"/>
  <c r="N1021" i="4"/>
  <c r="N1022" i="4"/>
  <c r="N1023" i="4"/>
  <c r="N1024" i="4"/>
  <c r="N1025" i="4"/>
  <c r="N2" i="3"/>
  <c r="N3" i="3"/>
  <c r="N4" i="3"/>
  <c r="N5" i="3"/>
  <c r="N6" i="3"/>
  <c r="N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N163" i="3"/>
  <c r="N164" i="3"/>
  <c r="N165" i="3"/>
  <c r="N166" i="3"/>
  <c r="N167" i="3"/>
  <c r="N168" i="3"/>
  <c r="N169" i="3"/>
  <c r="N170" i="3"/>
  <c r="N171" i="3"/>
  <c r="N172" i="3"/>
  <c r="N173" i="3"/>
  <c r="N174" i="3"/>
  <c r="N175" i="3"/>
  <c r="N176" i="3"/>
  <c r="N177" i="3"/>
  <c r="N178" i="3"/>
  <c r="N179" i="3"/>
  <c r="N180" i="3"/>
  <c r="N181" i="3"/>
  <c r="N182" i="3"/>
  <c r="N183" i="3"/>
  <c r="N184" i="3"/>
  <c r="N185" i="3"/>
  <c r="N186" i="3"/>
  <c r="N187" i="3"/>
  <c r="N188" i="3"/>
  <c r="N189" i="3"/>
  <c r="N190" i="3"/>
  <c r="N191" i="3"/>
  <c r="N192" i="3"/>
  <c r="N193" i="3"/>
  <c r="N194" i="3"/>
  <c r="N195" i="3"/>
  <c r="N196" i="3"/>
  <c r="N197" i="3"/>
  <c r="N198" i="3"/>
  <c r="N199" i="3"/>
  <c r="N200" i="3"/>
  <c r="N201" i="3"/>
  <c r="N202" i="3"/>
  <c r="N203" i="3"/>
  <c r="N204" i="3"/>
  <c r="N205" i="3"/>
  <c r="N206" i="3"/>
  <c r="N207" i="3"/>
  <c r="N208" i="3"/>
  <c r="N209" i="3"/>
  <c r="N210" i="3"/>
  <c r="N211" i="3"/>
  <c r="N212" i="3"/>
  <c r="N213" i="3"/>
  <c r="N214" i="3"/>
  <c r="N215" i="3"/>
  <c r="N216" i="3"/>
  <c r="N217" i="3"/>
  <c r="N218" i="3"/>
  <c r="N219" i="3"/>
  <c r="N220" i="3"/>
  <c r="N221" i="3"/>
  <c r="N222" i="3"/>
  <c r="N223" i="3"/>
  <c r="N224" i="3"/>
  <c r="N225" i="3"/>
  <c r="N226" i="3"/>
  <c r="N227" i="3"/>
  <c r="N228" i="3"/>
  <c r="N229" i="3"/>
  <c r="N230" i="3"/>
  <c r="N231" i="3"/>
  <c r="N232" i="3"/>
  <c r="N233" i="3"/>
  <c r="N234" i="3"/>
  <c r="N235" i="3"/>
  <c r="N236" i="3"/>
  <c r="N237" i="3"/>
  <c r="N238" i="3"/>
  <c r="N239" i="3"/>
  <c r="N240" i="3"/>
  <c r="N241" i="3"/>
  <c r="N242" i="3"/>
  <c r="N243" i="3"/>
  <c r="N244" i="3"/>
  <c r="N245" i="3"/>
  <c r="N246" i="3"/>
  <c r="N247" i="3"/>
  <c r="N248" i="3"/>
  <c r="N249" i="3"/>
  <c r="N250" i="3"/>
  <c r="N251" i="3"/>
  <c r="N252" i="3"/>
  <c r="N253" i="3"/>
  <c r="N254" i="3"/>
  <c r="N255" i="3"/>
  <c r="N256" i="3"/>
  <c r="N257" i="3"/>
  <c r="N258" i="3"/>
  <c r="N259" i="3"/>
  <c r="N260" i="3"/>
  <c r="N261" i="3"/>
  <c r="N262" i="3"/>
  <c r="N263" i="3"/>
  <c r="N264" i="3"/>
  <c r="N265" i="3"/>
  <c r="N266" i="3"/>
  <c r="N267" i="3"/>
  <c r="N268" i="3"/>
  <c r="N269" i="3"/>
  <c r="N270" i="3"/>
  <c r="N271" i="3"/>
  <c r="N272" i="3"/>
  <c r="N273" i="3"/>
  <c r="N274" i="3"/>
  <c r="N275" i="3"/>
  <c r="N276" i="3"/>
  <c r="N277" i="3"/>
  <c r="N278" i="3"/>
  <c r="N279" i="3"/>
  <c r="N280" i="3"/>
  <c r="N281" i="3"/>
  <c r="N282" i="3"/>
  <c r="N283" i="3"/>
  <c r="N284" i="3"/>
  <c r="N285" i="3"/>
  <c r="N286" i="3"/>
  <c r="N287" i="3"/>
  <c r="N288" i="3"/>
  <c r="N289" i="3"/>
  <c r="N290" i="3"/>
  <c r="N291" i="3"/>
  <c r="N292" i="3"/>
  <c r="N293" i="3"/>
  <c r="N294" i="3"/>
  <c r="N295" i="3"/>
  <c r="N296" i="3"/>
  <c r="N297" i="3"/>
  <c r="N298" i="3"/>
  <c r="N299" i="3"/>
  <c r="N300" i="3"/>
  <c r="N301" i="3"/>
  <c r="N302" i="3"/>
  <c r="N303" i="3"/>
  <c r="N304" i="3"/>
  <c r="N305" i="3"/>
  <c r="N306" i="3"/>
  <c r="N307" i="3"/>
  <c r="N308" i="3"/>
  <c r="N309" i="3"/>
  <c r="N310" i="3"/>
  <c r="N311" i="3"/>
  <c r="N312" i="3"/>
  <c r="N313" i="3"/>
  <c r="N314" i="3"/>
  <c r="N315" i="3"/>
  <c r="N316" i="3"/>
  <c r="N317" i="3"/>
  <c r="N318" i="3"/>
  <c r="N319" i="3"/>
  <c r="N320" i="3"/>
  <c r="N321" i="3"/>
  <c r="N322" i="3"/>
  <c r="N323" i="3"/>
  <c r="N324" i="3"/>
  <c r="N325" i="3"/>
  <c r="N326" i="3"/>
  <c r="N327" i="3"/>
  <c r="N328" i="3"/>
  <c r="N329" i="3"/>
  <c r="N330" i="3"/>
  <c r="N331" i="3"/>
  <c r="N332" i="3"/>
  <c r="N333" i="3"/>
  <c r="N334" i="3"/>
  <c r="N335" i="3"/>
  <c r="N336" i="3"/>
  <c r="N337" i="3"/>
  <c r="N338" i="3"/>
  <c r="N339" i="3"/>
  <c r="N340" i="3"/>
  <c r="N341" i="3"/>
  <c r="N342" i="3"/>
  <c r="N343" i="3"/>
  <c r="N344" i="3"/>
  <c r="N345" i="3"/>
  <c r="N346" i="3"/>
  <c r="N347" i="3"/>
  <c r="N348" i="3"/>
  <c r="N349" i="3"/>
  <c r="N350" i="3"/>
  <c r="N351" i="3"/>
  <c r="N352" i="3"/>
  <c r="N353" i="3"/>
  <c r="N354" i="3"/>
  <c r="N355" i="3"/>
  <c r="N356" i="3"/>
  <c r="N357" i="3"/>
  <c r="N358" i="3"/>
  <c r="N359" i="3"/>
  <c r="N360" i="3"/>
  <c r="N361" i="3"/>
  <c r="N362" i="3"/>
  <c r="N363" i="3"/>
  <c r="N364" i="3"/>
  <c r="N365" i="3"/>
  <c r="N366" i="3"/>
  <c r="N367" i="3"/>
  <c r="N368" i="3"/>
  <c r="N369" i="3"/>
  <c r="N370" i="3"/>
  <c r="N371" i="3"/>
  <c r="N372" i="3"/>
  <c r="N373" i="3"/>
  <c r="N374" i="3"/>
  <c r="N375" i="3"/>
  <c r="N376" i="3"/>
  <c r="N377" i="3"/>
  <c r="N378" i="3"/>
  <c r="N379" i="3"/>
  <c r="N380" i="3"/>
  <c r="N381" i="3"/>
  <c r="N382" i="3"/>
  <c r="N383" i="3"/>
  <c r="N384" i="3"/>
  <c r="N385" i="3"/>
  <c r="N386" i="3"/>
  <c r="N387" i="3"/>
  <c r="N388" i="3"/>
  <c r="N389" i="3"/>
  <c r="N390" i="3"/>
  <c r="N391" i="3"/>
  <c r="N392" i="3"/>
  <c r="N393" i="3"/>
  <c r="N394" i="3"/>
  <c r="N395" i="3"/>
  <c r="N396" i="3"/>
  <c r="N397" i="3"/>
  <c r="N398" i="3"/>
  <c r="N399" i="3"/>
  <c r="N400" i="3"/>
  <c r="N401" i="3"/>
  <c r="N402" i="3"/>
  <c r="N403" i="3"/>
  <c r="N404" i="3"/>
  <c r="N405" i="3"/>
  <c r="N406" i="3"/>
  <c r="N407" i="3"/>
  <c r="N408" i="3"/>
  <c r="N409" i="3"/>
  <c r="N410" i="3"/>
  <c r="N411" i="3"/>
  <c r="N412" i="3"/>
  <c r="N413" i="3"/>
  <c r="N414" i="3"/>
  <c r="N415" i="3"/>
  <c r="N416" i="3"/>
  <c r="N417" i="3"/>
  <c r="N418" i="3"/>
  <c r="N419" i="3"/>
  <c r="N420" i="3"/>
  <c r="N421" i="3"/>
  <c r="N422" i="3"/>
  <c r="N423" i="3"/>
  <c r="N424" i="3"/>
  <c r="N425" i="3"/>
  <c r="N426" i="3"/>
  <c r="N427" i="3"/>
  <c r="N428" i="3"/>
  <c r="N429" i="3"/>
  <c r="N430" i="3"/>
  <c r="N431" i="3"/>
  <c r="N432" i="3"/>
  <c r="N433" i="3"/>
  <c r="N434" i="3"/>
  <c r="N435" i="3"/>
  <c r="N436" i="3"/>
  <c r="N437" i="3"/>
  <c r="N438" i="3"/>
  <c r="N439" i="3"/>
  <c r="N440" i="3"/>
  <c r="N441" i="3"/>
  <c r="N442" i="3"/>
  <c r="N443" i="3"/>
  <c r="N444" i="3"/>
  <c r="N445" i="3"/>
  <c r="N446" i="3"/>
  <c r="N447" i="3"/>
  <c r="N448" i="3"/>
  <c r="N449" i="3"/>
  <c r="N450" i="3"/>
  <c r="N451" i="3"/>
  <c r="N452" i="3"/>
  <c r="N453" i="3"/>
  <c r="N454" i="3"/>
  <c r="N455" i="3"/>
  <c r="N456" i="3"/>
  <c r="N457" i="3"/>
  <c r="N458" i="3"/>
  <c r="N459" i="3"/>
  <c r="N460" i="3"/>
  <c r="N461" i="3"/>
  <c r="N462" i="3"/>
  <c r="N463" i="3"/>
  <c r="N464" i="3"/>
  <c r="N465" i="3"/>
  <c r="N466" i="3"/>
  <c r="N467" i="3"/>
  <c r="N468" i="3"/>
  <c r="N469" i="3"/>
  <c r="N470" i="3"/>
  <c r="N471" i="3"/>
  <c r="N472" i="3"/>
  <c r="N473" i="3"/>
  <c r="N474" i="3"/>
  <c r="N475" i="3"/>
  <c r="N476" i="3"/>
  <c r="N477" i="3"/>
  <c r="N478" i="3"/>
  <c r="N479" i="3"/>
  <c r="N480" i="3"/>
  <c r="N481" i="3"/>
  <c r="N482" i="3"/>
  <c r="N483" i="3"/>
  <c r="N484" i="3"/>
  <c r="N485" i="3"/>
  <c r="N486" i="3"/>
  <c r="N487" i="3"/>
  <c r="N488" i="3"/>
  <c r="N489" i="3"/>
  <c r="N490" i="3"/>
  <c r="N491" i="3"/>
  <c r="N492" i="3"/>
  <c r="N493" i="3"/>
  <c r="N494" i="3"/>
  <c r="N495" i="3"/>
  <c r="N496" i="3"/>
  <c r="N497" i="3"/>
  <c r="N498" i="3"/>
  <c r="N499" i="3"/>
  <c r="N500" i="3"/>
  <c r="N501" i="3"/>
  <c r="N502" i="3"/>
  <c r="N503" i="3"/>
  <c r="N504" i="3"/>
  <c r="N505" i="3"/>
  <c r="N506" i="3"/>
  <c r="N507" i="3"/>
  <c r="N508" i="3"/>
  <c r="N509" i="3"/>
  <c r="N510" i="3"/>
  <c r="N511" i="3"/>
  <c r="N512" i="3"/>
  <c r="N513" i="3"/>
  <c r="N514" i="3"/>
  <c r="N515" i="3"/>
  <c r="N516" i="3"/>
  <c r="N517" i="3"/>
  <c r="N518" i="3"/>
  <c r="N519" i="3"/>
  <c r="N520" i="3"/>
  <c r="N521" i="3"/>
  <c r="N522" i="3"/>
  <c r="N523" i="3"/>
  <c r="N524" i="3"/>
  <c r="N525" i="3"/>
  <c r="N526" i="3"/>
  <c r="N527" i="3"/>
  <c r="N528" i="3"/>
  <c r="N529" i="3"/>
  <c r="N530" i="3"/>
  <c r="N531" i="3"/>
  <c r="N532" i="3"/>
  <c r="N533" i="3"/>
  <c r="N534" i="3"/>
  <c r="N535" i="3"/>
  <c r="N536" i="3"/>
  <c r="N537" i="3"/>
  <c r="N538" i="3"/>
  <c r="N539" i="3"/>
  <c r="N540" i="3"/>
  <c r="N541" i="3"/>
  <c r="N542" i="3"/>
  <c r="N543" i="3"/>
  <c r="N544" i="3"/>
  <c r="N545" i="3"/>
  <c r="N546" i="3"/>
  <c r="N547" i="3"/>
  <c r="N548" i="3"/>
  <c r="N549" i="3"/>
  <c r="N550" i="3"/>
  <c r="N551" i="3"/>
  <c r="N552" i="3"/>
  <c r="N553" i="3"/>
  <c r="N554" i="3"/>
  <c r="N555" i="3"/>
  <c r="N556" i="3"/>
  <c r="N557" i="3"/>
  <c r="N558" i="3"/>
  <c r="N559" i="3"/>
  <c r="N560" i="3"/>
  <c r="N561" i="3"/>
  <c r="N562" i="3"/>
  <c r="N563" i="3"/>
  <c r="N564" i="3"/>
  <c r="N565" i="3"/>
  <c r="N566" i="3"/>
  <c r="N567" i="3"/>
  <c r="N568" i="3"/>
  <c r="N569" i="3"/>
  <c r="N570" i="3"/>
  <c r="N571" i="3"/>
  <c r="N572" i="3"/>
  <c r="N573" i="3"/>
  <c r="N574" i="3"/>
  <c r="N575" i="3"/>
  <c r="N576" i="3"/>
  <c r="N577" i="3"/>
  <c r="N578" i="3"/>
  <c r="N579" i="3"/>
  <c r="N580" i="3"/>
  <c r="N581" i="3"/>
  <c r="N582" i="3"/>
  <c r="N583" i="3"/>
  <c r="N584" i="3"/>
  <c r="N585" i="3"/>
  <c r="N586" i="3"/>
  <c r="N587" i="3"/>
  <c r="N588" i="3"/>
  <c r="N589" i="3"/>
  <c r="N590" i="3"/>
  <c r="N591" i="3"/>
  <c r="N592" i="3"/>
  <c r="N593" i="3"/>
  <c r="N594" i="3"/>
  <c r="N595" i="3"/>
  <c r="N596" i="3"/>
  <c r="N597" i="3"/>
  <c r="N598" i="3"/>
  <c r="N599" i="3"/>
  <c r="N600" i="3"/>
  <c r="N601" i="3"/>
  <c r="N602" i="3"/>
  <c r="N603" i="3"/>
  <c r="N604" i="3"/>
  <c r="N605" i="3"/>
  <c r="N606" i="3"/>
  <c r="N607" i="3"/>
  <c r="N608" i="3"/>
  <c r="N609" i="3"/>
  <c r="N610" i="3"/>
  <c r="N611" i="3"/>
  <c r="N612" i="3"/>
  <c r="N613" i="3"/>
  <c r="N614" i="3"/>
  <c r="N615" i="3"/>
  <c r="N616" i="3"/>
  <c r="N617" i="3"/>
  <c r="N618" i="3"/>
  <c r="N619" i="3"/>
  <c r="N620" i="3"/>
  <c r="N621" i="3"/>
  <c r="N622" i="3"/>
  <c r="N623" i="3"/>
  <c r="N624" i="3"/>
  <c r="N625" i="3"/>
  <c r="N626" i="3"/>
  <c r="N627" i="3"/>
  <c r="N628" i="3"/>
  <c r="N629" i="3"/>
  <c r="N630" i="3"/>
  <c r="N631" i="3"/>
  <c r="N632" i="3"/>
  <c r="N633" i="3"/>
  <c r="N634" i="3"/>
  <c r="N635" i="3"/>
  <c r="N636" i="3"/>
  <c r="N637" i="3"/>
  <c r="N638" i="3"/>
  <c r="N639" i="3"/>
  <c r="N640" i="3"/>
  <c r="N641" i="3"/>
  <c r="N642" i="3"/>
  <c r="N643" i="3"/>
  <c r="N644" i="3"/>
  <c r="N645" i="3"/>
  <c r="N646" i="3"/>
  <c r="N647" i="3"/>
  <c r="N648" i="3"/>
  <c r="N649" i="3"/>
  <c r="N650" i="3"/>
  <c r="N651" i="3"/>
  <c r="N652" i="3"/>
  <c r="N653" i="3"/>
  <c r="N654" i="3"/>
  <c r="N655" i="3"/>
  <c r="N656" i="3"/>
  <c r="N657" i="3"/>
  <c r="N658" i="3"/>
  <c r="N659" i="3"/>
  <c r="N660" i="3"/>
  <c r="N661" i="3"/>
  <c r="N662" i="3"/>
  <c r="N663" i="3"/>
  <c r="N664" i="3"/>
  <c r="N665" i="3"/>
  <c r="N666" i="3"/>
  <c r="N667" i="3"/>
  <c r="N668" i="3"/>
  <c r="N669" i="3"/>
  <c r="N670" i="3"/>
  <c r="N671" i="3"/>
  <c r="N672" i="3"/>
  <c r="N673" i="3"/>
  <c r="N674" i="3"/>
  <c r="N675" i="3"/>
  <c r="N676" i="3"/>
  <c r="N677" i="3"/>
  <c r="N678" i="3"/>
  <c r="N679" i="3"/>
  <c r="N680" i="3"/>
  <c r="N681" i="3"/>
  <c r="N682" i="3"/>
  <c r="N683" i="3"/>
  <c r="N684" i="3"/>
  <c r="N685" i="3"/>
  <c r="N686" i="3"/>
  <c r="N687" i="3"/>
  <c r="N688" i="3"/>
  <c r="N689" i="3"/>
  <c r="N690" i="3"/>
  <c r="N691" i="3"/>
  <c r="N692" i="3"/>
  <c r="N693" i="3"/>
  <c r="N694" i="3"/>
  <c r="N695" i="3"/>
  <c r="N696" i="3"/>
  <c r="N697" i="3"/>
  <c r="N698" i="3"/>
  <c r="N699" i="3"/>
  <c r="N700" i="3"/>
  <c r="N701" i="3"/>
  <c r="N702" i="3"/>
  <c r="N703" i="3"/>
  <c r="N704" i="3"/>
  <c r="N705" i="3"/>
  <c r="N706" i="3"/>
  <c r="N707" i="3"/>
  <c r="N708" i="3"/>
  <c r="N709" i="3"/>
  <c r="N710" i="3"/>
  <c r="N711" i="3"/>
  <c r="N712" i="3"/>
  <c r="N713" i="3"/>
  <c r="N714" i="3"/>
  <c r="N715" i="3"/>
  <c r="N716" i="3"/>
  <c r="N717" i="3"/>
  <c r="N718" i="3"/>
  <c r="N719" i="3"/>
  <c r="N720" i="3"/>
  <c r="N721" i="3"/>
  <c r="N722" i="3"/>
  <c r="N723" i="3"/>
  <c r="N724" i="3"/>
  <c r="N725" i="3"/>
  <c r="N726" i="3"/>
  <c r="N727" i="3"/>
  <c r="N728" i="3"/>
  <c r="N729" i="3"/>
  <c r="N730" i="3"/>
  <c r="N731" i="3"/>
  <c r="N732" i="3"/>
  <c r="N733" i="3"/>
  <c r="N734" i="3"/>
  <c r="N735" i="3"/>
  <c r="N736" i="3"/>
  <c r="N737" i="3"/>
  <c r="N738" i="3"/>
  <c r="N739" i="3"/>
  <c r="N740" i="3"/>
  <c r="N741" i="3"/>
  <c r="N742" i="3"/>
  <c r="N743" i="3"/>
  <c r="N744" i="3"/>
  <c r="N745" i="3"/>
  <c r="N746" i="3"/>
  <c r="N747" i="3"/>
  <c r="N748" i="3"/>
  <c r="N749" i="3"/>
  <c r="N750" i="3"/>
  <c r="N751" i="3"/>
  <c r="N752" i="3"/>
  <c r="N753" i="3"/>
  <c r="N754" i="3"/>
  <c r="N755" i="3"/>
  <c r="N756" i="3"/>
  <c r="N757" i="3"/>
  <c r="N758" i="3"/>
  <c r="N759" i="3"/>
  <c r="N760" i="3"/>
  <c r="N761" i="3"/>
  <c r="N762" i="3"/>
  <c r="N763" i="3"/>
  <c r="N764" i="3"/>
  <c r="N765" i="3"/>
  <c r="N766" i="3"/>
  <c r="N767" i="3"/>
  <c r="N768" i="3"/>
  <c r="N769" i="3"/>
  <c r="N770" i="3"/>
  <c r="N771" i="3"/>
  <c r="N772" i="3"/>
  <c r="N773" i="3"/>
  <c r="N774" i="3"/>
  <c r="N775" i="3"/>
  <c r="N776" i="3"/>
  <c r="N777" i="3"/>
  <c r="N778" i="3"/>
  <c r="N779" i="3"/>
  <c r="N780" i="3"/>
  <c r="N781" i="3"/>
  <c r="N782" i="3"/>
  <c r="N783" i="3"/>
  <c r="N784" i="3"/>
  <c r="N785" i="3"/>
  <c r="N786" i="3"/>
  <c r="N787" i="3"/>
  <c r="N788" i="3"/>
  <c r="N789" i="3"/>
  <c r="N790" i="3"/>
  <c r="N791" i="3"/>
  <c r="N792" i="3"/>
  <c r="N793" i="3"/>
  <c r="N794" i="3"/>
  <c r="N795" i="3"/>
  <c r="N796" i="3"/>
  <c r="N797" i="3"/>
  <c r="N798" i="3"/>
  <c r="N799" i="3"/>
  <c r="N800" i="3"/>
  <c r="N801" i="3"/>
  <c r="N802" i="3"/>
  <c r="N803" i="3"/>
  <c r="N804" i="3"/>
  <c r="N805" i="3"/>
  <c r="N806" i="3"/>
  <c r="N807" i="3"/>
  <c r="N808" i="3"/>
  <c r="N809" i="3"/>
  <c r="N810" i="3"/>
  <c r="N811" i="3"/>
  <c r="N812" i="3"/>
  <c r="N813" i="3"/>
  <c r="N814" i="3"/>
  <c r="N815" i="3"/>
  <c r="N816" i="3"/>
  <c r="N817" i="3"/>
  <c r="N818" i="3"/>
  <c r="N819" i="3"/>
  <c r="N820" i="3"/>
  <c r="N821" i="3"/>
  <c r="N822" i="3"/>
  <c r="N823" i="3"/>
  <c r="N824" i="3"/>
  <c r="N825" i="3"/>
  <c r="N826" i="3"/>
  <c r="N827" i="3"/>
  <c r="N828" i="3"/>
  <c r="N829" i="3"/>
  <c r="N830" i="3"/>
  <c r="N831" i="3"/>
  <c r="N832" i="3"/>
  <c r="N833" i="3"/>
  <c r="N834" i="3"/>
  <c r="N835" i="3"/>
  <c r="N836" i="3"/>
  <c r="N837" i="3"/>
  <c r="N838" i="3"/>
  <c r="N839" i="3"/>
  <c r="N840" i="3"/>
  <c r="N841" i="3"/>
  <c r="N842" i="3"/>
  <c r="N843" i="3"/>
  <c r="N844" i="3"/>
  <c r="N845" i="3"/>
  <c r="N846" i="3"/>
  <c r="N847" i="3"/>
  <c r="N848" i="3"/>
  <c r="N849" i="3"/>
  <c r="N850" i="3"/>
  <c r="N851" i="3"/>
  <c r="N852" i="3"/>
  <c r="N853" i="3"/>
  <c r="N854" i="3"/>
  <c r="N855" i="3"/>
  <c r="N856" i="3"/>
  <c r="N857" i="3"/>
  <c r="N858" i="3"/>
  <c r="N859" i="3"/>
  <c r="N860" i="3"/>
  <c r="N861" i="3"/>
  <c r="N862" i="3"/>
  <c r="N863" i="3"/>
  <c r="N864" i="3"/>
  <c r="N865" i="3"/>
  <c r="N866" i="3"/>
  <c r="N867" i="3"/>
  <c r="N868" i="3"/>
  <c r="N869" i="3"/>
  <c r="N870" i="3"/>
  <c r="N871" i="3"/>
  <c r="N872" i="3"/>
  <c r="N873" i="3"/>
  <c r="N874" i="3"/>
  <c r="N875" i="3"/>
  <c r="N876" i="3"/>
  <c r="N877" i="3"/>
  <c r="N878" i="3"/>
  <c r="N879" i="3"/>
  <c r="N880" i="3"/>
  <c r="N881" i="3"/>
  <c r="N882" i="3"/>
  <c r="N883" i="3"/>
  <c r="N884" i="3"/>
  <c r="N885" i="3"/>
  <c r="N886" i="3"/>
  <c r="N887" i="3"/>
  <c r="N888" i="3"/>
  <c r="N889" i="3"/>
  <c r="N890" i="3"/>
  <c r="N891" i="3"/>
  <c r="N892" i="3"/>
  <c r="N893" i="3"/>
  <c r="N894" i="3"/>
  <c r="N895" i="3"/>
  <c r="N896" i="3"/>
  <c r="N897" i="3"/>
  <c r="N898" i="3"/>
  <c r="N899" i="3"/>
  <c r="N900" i="3"/>
  <c r="N901" i="3"/>
  <c r="N902" i="3"/>
  <c r="N903" i="3"/>
  <c r="N904" i="3"/>
  <c r="N905" i="3"/>
  <c r="N906" i="3"/>
  <c r="N907" i="3"/>
  <c r="N908" i="3"/>
  <c r="N909" i="3"/>
  <c r="N910" i="3"/>
  <c r="N911" i="3"/>
  <c r="N912" i="3"/>
  <c r="N913" i="3"/>
  <c r="N914" i="3"/>
  <c r="N915" i="3"/>
  <c r="N916" i="3"/>
  <c r="N917" i="3"/>
  <c r="N918" i="3"/>
  <c r="N919" i="3"/>
  <c r="N920" i="3"/>
  <c r="N921" i="3"/>
  <c r="N922" i="3"/>
  <c r="N923" i="3"/>
  <c r="N924" i="3"/>
  <c r="N925" i="3"/>
  <c r="N926" i="3"/>
  <c r="N927" i="3"/>
  <c r="N928" i="3"/>
  <c r="N929" i="3"/>
  <c r="N930" i="3"/>
  <c r="N931" i="3"/>
  <c r="N932" i="3"/>
  <c r="N933" i="3"/>
  <c r="N934" i="3"/>
  <c r="N935" i="3"/>
  <c r="N936" i="3"/>
  <c r="N937" i="3"/>
  <c r="N938" i="3"/>
  <c r="N939" i="3"/>
  <c r="N940" i="3"/>
  <c r="N941" i="3"/>
  <c r="N942" i="3"/>
  <c r="N943" i="3"/>
  <c r="N944" i="3"/>
  <c r="N945" i="3"/>
  <c r="N946" i="3"/>
  <c r="N947" i="3"/>
  <c r="N948" i="3"/>
  <c r="N949" i="3"/>
  <c r="N950" i="3"/>
  <c r="N951" i="3"/>
  <c r="N952" i="3"/>
  <c r="N953" i="3"/>
  <c r="N954" i="3"/>
  <c r="N955" i="3"/>
  <c r="N956" i="3"/>
  <c r="N957" i="3"/>
  <c r="N958" i="3"/>
  <c r="N959" i="3"/>
  <c r="N960" i="3"/>
  <c r="N961" i="3"/>
  <c r="N962" i="3"/>
  <c r="N963" i="3"/>
  <c r="N964" i="3"/>
  <c r="N965" i="3"/>
  <c r="N966" i="3"/>
  <c r="N967" i="3"/>
  <c r="N968" i="3"/>
  <c r="N969" i="3"/>
  <c r="N970" i="3"/>
  <c r="N971" i="3"/>
  <c r="N972" i="3"/>
  <c r="N973" i="3"/>
  <c r="N974" i="3"/>
  <c r="N975" i="3"/>
  <c r="N976" i="3"/>
  <c r="N977" i="3"/>
  <c r="N978" i="3"/>
  <c r="N979" i="3"/>
  <c r="N980" i="3"/>
  <c r="N981" i="3"/>
  <c r="N982" i="3"/>
  <c r="N983" i="3"/>
  <c r="N984" i="3"/>
  <c r="N985" i="3"/>
  <c r="N986" i="3"/>
  <c r="N987" i="3"/>
  <c r="N988" i="3"/>
  <c r="N989" i="3"/>
  <c r="N990" i="3"/>
  <c r="N991" i="3"/>
  <c r="N992" i="3"/>
  <c r="N993" i="3"/>
  <c r="N994" i="3"/>
  <c r="N995" i="3"/>
  <c r="N996" i="3"/>
  <c r="N997" i="3"/>
  <c r="N998" i="3"/>
  <c r="N999" i="3"/>
  <c r="N1000" i="3"/>
  <c r="N1001" i="3"/>
  <c r="N2" i="2"/>
  <c r="N3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M2" i="9"/>
  <c r="M3" i="9"/>
  <c r="M4" i="9"/>
  <c r="M5" i="9"/>
  <c r="M6" i="9"/>
  <c r="M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59" i="9"/>
  <c r="M60" i="9"/>
  <c r="M61" i="9"/>
  <c r="M62" i="9"/>
  <c r="M63" i="9"/>
  <c r="M64" i="9"/>
  <c r="M65" i="9"/>
  <c r="M66" i="9"/>
  <c r="M67" i="9"/>
  <c r="M68" i="9"/>
  <c r="M69" i="9"/>
  <c r="M70" i="9"/>
  <c r="M71" i="9"/>
  <c r="M72" i="9"/>
  <c r="M73" i="9"/>
  <c r="M74" i="9"/>
  <c r="M75" i="9"/>
  <c r="M76" i="9"/>
  <c r="M77" i="9"/>
  <c r="M78" i="9"/>
  <c r="M79" i="9"/>
  <c r="M80" i="9"/>
  <c r="M81" i="9"/>
  <c r="M82" i="9"/>
  <c r="M83" i="9"/>
  <c r="M84" i="9"/>
  <c r="M85" i="9"/>
  <c r="M86" i="9"/>
  <c r="M87" i="9"/>
  <c r="M88" i="9"/>
  <c r="M89" i="9"/>
  <c r="M90" i="9"/>
  <c r="M91" i="9"/>
  <c r="M92" i="9"/>
  <c r="M93" i="9"/>
  <c r="M94" i="9"/>
  <c r="M95" i="9"/>
  <c r="M96" i="9"/>
  <c r="M97" i="9"/>
  <c r="M98" i="9"/>
  <c r="M99" i="9"/>
  <c r="M100" i="9"/>
  <c r="M101" i="9"/>
  <c r="M102" i="9"/>
  <c r="M103" i="9"/>
  <c r="M104" i="9"/>
  <c r="M105" i="9"/>
  <c r="M106" i="9"/>
  <c r="M107" i="9"/>
  <c r="M108" i="9"/>
  <c r="M109" i="9"/>
  <c r="M110" i="9"/>
  <c r="M111" i="9"/>
  <c r="M112" i="9"/>
  <c r="M113" i="9"/>
  <c r="M114" i="9"/>
  <c r="M115" i="9"/>
  <c r="M116" i="9"/>
  <c r="M117" i="9"/>
  <c r="M118" i="9"/>
  <c r="M119" i="9"/>
  <c r="M120" i="9"/>
  <c r="M121" i="9"/>
  <c r="M122" i="9"/>
  <c r="M123" i="9"/>
  <c r="M124" i="9"/>
  <c r="M125" i="9"/>
  <c r="M126" i="9"/>
  <c r="M127" i="9"/>
  <c r="M128" i="9"/>
  <c r="M129" i="9"/>
  <c r="M130" i="9"/>
  <c r="M131" i="9"/>
  <c r="M132" i="9"/>
  <c r="M133" i="9"/>
  <c r="M134" i="9"/>
  <c r="M135" i="9"/>
  <c r="M136" i="9"/>
  <c r="M137" i="9"/>
  <c r="M138" i="9"/>
  <c r="M139" i="9"/>
  <c r="M140" i="9"/>
  <c r="M141" i="9"/>
  <c r="M142" i="9"/>
  <c r="M143" i="9"/>
  <c r="M144" i="9"/>
  <c r="M145" i="9"/>
  <c r="M146" i="9"/>
  <c r="M147" i="9"/>
  <c r="M148" i="9"/>
  <c r="M149" i="9"/>
  <c r="M150" i="9"/>
  <c r="M151" i="9"/>
  <c r="M152" i="9"/>
  <c r="M153" i="9"/>
  <c r="M154" i="9"/>
  <c r="M155" i="9"/>
  <c r="M156" i="9"/>
  <c r="M157" i="9"/>
  <c r="M158" i="9"/>
  <c r="M159" i="9"/>
  <c r="M160" i="9"/>
  <c r="M161" i="9"/>
  <c r="M162" i="9"/>
  <c r="M163" i="9"/>
  <c r="M164" i="9"/>
  <c r="M165" i="9"/>
  <c r="M166" i="9"/>
  <c r="M167" i="9"/>
  <c r="M168" i="9"/>
  <c r="M169" i="9"/>
  <c r="M170" i="9"/>
  <c r="M171" i="9"/>
  <c r="M172" i="9"/>
  <c r="M173" i="9"/>
  <c r="M174" i="9"/>
  <c r="M175" i="9"/>
  <c r="M176" i="9"/>
  <c r="M177" i="9"/>
  <c r="M178" i="9"/>
  <c r="M179" i="9"/>
  <c r="M180" i="9"/>
  <c r="M181" i="9"/>
  <c r="M182" i="9"/>
  <c r="M183" i="9"/>
  <c r="M184" i="9"/>
  <c r="M185" i="9"/>
  <c r="M186" i="9"/>
  <c r="M187" i="9"/>
  <c r="M188" i="9"/>
  <c r="M189" i="9"/>
  <c r="M190" i="9"/>
  <c r="M191" i="9"/>
  <c r="M192" i="9"/>
  <c r="M193" i="9"/>
  <c r="M194" i="9"/>
  <c r="M195" i="9"/>
  <c r="M196" i="9"/>
  <c r="M197" i="9"/>
  <c r="M198" i="9"/>
  <c r="M199" i="9"/>
  <c r="M200" i="9"/>
  <c r="M201" i="9"/>
  <c r="M202" i="9"/>
  <c r="M203" i="9"/>
  <c r="M204" i="9"/>
  <c r="M205" i="9"/>
  <c r="M206" i="9"/>
  <c r="M207" i="9"/>
  <c r="M208" i="9"/>
  <c r="M209" i="9"/>
  <c r="M210" i="9"/>
  <c r="M211" i="9"/>
  <c r="M212" i="9"/>
  <c r="M213" i="9"/>
  <c r="M214" i="9"/>
  <c r="M215" i="9"/>
  <c r="M216" i="9"/>
  <c r="M217" i="9"/>
  <c r="M218" i="9"/>
  <c r="M219" i="9"/>
  <c r="M220" i="9"/>
  <c r="M221" i="9"/>
  <c r="M222" i="9"/>
  <c r="M223" i="9"/>
  <c r="M224" i="9"/>
  <c r="M225" i="9"/>
  <c r="M226" i="9"/>
  <c r="M227" i="9"/>
  <c r="M228" i="9"/>
  <c r="M229" i="9"/>
  <c r="M230" i="9"/>
  <c r="M231" i="9"/>
  <c r="M232" i="9"/>
  <c r="M233" i="9"/>
  <c r="M234" i="9"/>
  <c r="M235" i="9"/>
  <c r="M236" i="9"/>
  <c r="M237" i="9"/>
  <c r="M238" i="9"/>
  <c r="M239" i="9"/>
  <c r="M240" i="9"/>
  <c r="M241" i="9"/>
  <c r="M242" i="9"/>
  <c r="M243" i="9"/>
  <c r="M244" i="9"/>
  <c r="M245" i="9"/>
  <c r="M246" i="9"/>
  <c r="M247" i="9"/>
  <c r="M248" i="9"/>
  <c r="M249" i="9"/>
  <c r="M250" i="9"/>
  <c r="M251" i="9"/>
  <c r="M252" i="9"/>
  <c r="M253" i="9"/>
  <c r="M254" i="9"/>
  <c r="M255" i="9"/>
  <c r="M256" i="9"/>
  <c r="M257" i="9"/>
  <c r="M258" i="9"/>
  <c r="M259" i="9"/>
  <c r="M260" i="9"/>
  <c r="M261" i="9"/>
  <c r="M262" i="9"/>
  <c r="M263" i="9"/>
  <c r="M264" i="9"/>
  <c r="M265" i="9"/>
  <c r="M266" i="9"/>
  <c r="M267" i="9"/>
  <c r="M268" i="9"/>
  <c r="M269" i="9"/>
  <c r="M270" i="9"/>
  <c r="M271" i="9"/>
  <c r="M272" i="9"/>
  <c r="M273" i="9"/>
  <c r="M274" i="9"/>
  <c r="M275" i="9"/>
  <c r="M276" i="9"/>
  <c r="M277" i="9"/>
  <c r="M278" i="9"/>
  <c r="M279" i="9"/>
  <c r="M280" i="9"/>
  <c r="M281" i="9"/>
  <c r="M282" i="9"/>
  <c r="M283" i="9"/>
  <c r="M284" i="9"/>
  <c r="M285" i="9"/>
  <c r="M286" i="9"/>
  <c r="M287" i="9"/>
  <c r="M288" i="9"/>
  <c r="M289" i="9"/>
  <c r="M290" i="9"/>
  <c r="M291" i="9"/>
  <c r="M292" i="9"/>
  <c r="M293" i="9"/>
  <c r="M294" i="9"/>
  <c r="M295" i="9"/>
  <c r="M296" i="9"/>
  <c r="M297" i="9"/>
  <c r="M298" i="9"/>
  <c r="M299" i="9"/>
  <c r="M300" i="9"/>
  <c r="M301" i="9"/>
  <c r="M302" i="9"/>
  <c r="M303" i="9"/>
  <c r="M304" i="9"/>
  <c r="M305" i="9"/>
  <c r="M306" i="9"/>
  <c r="M307" i="9"/>
  <c r="M308" i="9"/>
  <c r="M309" i="9"/>
  <c r="M310" i="9"/>
  <c r="M311" i="9"/>
  <c r="M312" i="9"/>
  <c r="M313" i="9"/>
  <c r="M314" i="9"/>
  <c r="M315" i="9"/>
  <c r="M316" i="9"/>
  <c r="M317" i="9"/>
  <c r="M318" i="9"/>
  <c r="M319" i="9"/>
  <c r="M320" i="9"/>
  <c r="M321" i="9"/>
  <c r="M322" i="9"/>
  <c r="M323" i="9"/>
  <c r="M324" i="9"/>
  <c r="M325" i="9"/>
  <c r="M326" i="9"/>
  <c r="M327" i="9"/>
  <c r="M328" i="9"/>
  <c r="M329" i="9"/>
  <c r="M330" i="9"/>
  <c r="M331" i="9"/>
  <c r="M332" i="9"/>
  <c r="M333" i="9"/>
  <c r="M334" i="9"/>
  <c r="M335" i="9"/>
  <c r="M336" i="9"/>
  <c r="M337" i="9"/>
  <c r="M338" i="9"/>
  <c r="M339" i="9"/>
  <c r="M340" i="9"/>
  <c r="M341" i="9"/>
  <c r="M342" i="9"/>
  <c r="M343" i="9"/>
  <c r="M344" i="9"/>
  <c r="M345" i="9"/>
  <c r="M346" i="9"/>
  <c r="M347" i="9"/>
  <c r="M348" i="9"/>
  <c r="M349" i="9"/>
  <c r="M350" i="9"/>
  <c r="M351" i="9"/>
  <c r="M352" i="9"/>
  <c r="M353" i="9"/>
  <c r="M354" i="9"/>
  <c r="M355" i="9"/>
  <c r="M356" i="9"/>
  <c r="M357" i="9"/>
  <c r="M358" i="9"/>
  <c r="M359" i="9"/>
  <c r="M360" i="9"/>
  <c r="M361" i="9"/>
  <c r="M362" i="9"/>
  <c r="M363" i="9"/>
  <c r="M364" i="9"/>
  <c r="M365" i="9"/>
  <c r="M366" i="9"/>
  <c r="M367" i="9"/>
  <c r="M368" i="9"/>
  <c r="M369" i="9"/>
  <c r="M370" i="9"/>
  <c r="M371" i="9"/>
  <c r="M372" i="9"/>
  <c r="M373" i="9"/>
  <c r="M374" i="9"/>
  <c r="M375" i="9"/>
  <c r="M376" i="9"/>
  <c r="M377" i="9"/>
  <c r="M378" i="9"/>
  <c r="M379" i="9"/>
  <c r="M380" i="9"/>
  <c r="M381" i="9"/>
  <c r="M382" i="9"/>
  <c r="M383" i="9"/>
  <c r="M384" i="9"/>
  <c r="M385" i="9"/>
  <c r="M386" i="9"/>
  <c r="M387" i="9"/>
  <c r="M388" i="9"/>
  <c r="M389" i="9"/>
  <c r="M390" i="9"/>
  <c r="M391" i="9"/>
  <c r="M392" i="9"/>
  <c r="M393" i="9"/>
  <c r="M394" i="9"/>
  <c r="M395" i="9"/>
  <c r="M396" i="9"/>
  <c r="M397" i="9"/>
  <c r="M398" i="9"/>
  <c r="M399" i="9"/>
  <c r="M400" i="9"/>
  <c r="M401" i="9"/>
  <c r="M402" i="9"/>
  <c r="M403" i="9"/>
  <c r="M404" i="9"/>
  <c r="M405" i="9"/>
  <c r="M406" i="9"/>
  <c r="M407" i="9"/>
  <c r="M408" i="9"/>
  <c r="M409" i="9"/>
  <c r="M410" i="9"/>
  <c r="M411" i="9"/>
  <c r="M412" i="9"/>
  <c r="M413" i="9"/>
  <c r="M414" i="9"/>
  <c r="M415" i="9"/>
  <c r="M416" i="9"/>
  <c r="M417" i="9"/>
  <c r="M418" i="9"/>
  <c r="M419" i="9"/>
  <c r="M420" i="9"/>
  <c r="M421" i="9"/>
  <c r="M422" i="9"/>
  <c r="M423" i="9"/>
  <c r="M424" i="9"/>
  <c r="M425" i="9"/>
  <c r="M426" i="9"/>
  <c r="M427" i="9"/>
  <c r="M428" i="9"/>
  <c r="M429" i="9"/>
  <c r="M430" i="9"/>
  <c r="M431" i="9"/>
  <c r="M432" i="9"/>
  <c r="M433" i="9"/>
  <c r="M434" i="9"/>
  <c r="M435" i="9"/>
  <c r="M436" i="9"/>
  <c r="M437" i="9"/>
  <c r="M438" i="9"/>
  <c r="M439" i="9"/>
  <c r="M440" i="9"/>
  <c r="M441" i="9"/>
  <c r="M442" i="9"/>
  <c r="M443" i="9"/>
  <c r="M444" i="9"/>
  <c r="M445" i="9"/>
  <c r="M446" i="9"/>
  <c r="M447" i="9"/>
  <c r="M448" i="9"/>
  <c r="M449" i="9"/>
  <c r="M450" i="9"/>
  <c r="M451" i="9"/>
  <c r="M452" i="9"/>
  <c r="M453" i="9"/>
  <c r="M454" i="9"/>
  <c r="M455" i="9"/>
  <c r="M456" i="9"/>
  <c r="M457" i="9"/>
  <c r="M458" i="9"/>
  <c r="M459" i="9"/>
  <c r="M460" i="9"/>
  <c r="M461" i="9"/>
  <c r="M462" i="9"/>
  <c r="M463" i="9"/>
  <c r="M464" i="9"/>
  <c r="M465" i="9"/>
  <c r="M466" i="9"/>
  <c r="M467" i="9"/>
  <c r="M468" i="9"/>
  <c r="M469" i="9"/>
  <c r="M470" i="9"/>
  <c r="M471" i="9"/>
  <c r="M472" i="9"/>
  <c r="M473" i="9"/>
  <c r="M474" i="9"/>
  <c r="M475" i="9"/>
  <c r="M476" i="9"/>
  <c r="M477" i="9"/>
  <c r="M478" i="9"/>
  <c r="M479" i="9"/>
  <c r="M480" i="9"/>
  <c r="M481" i="9"/>
  <c r="M482" i="9"/>
  <c r="M483" i="9"/>
  <c r="M484" i="9"/>
  <c r="M485" i="9"/>
  <c r="M486" i="9"/>
  <c r="M487" i="9"/>
  <c r="M488" i="9"/>
  <c r="M489" i="9"/>
  <c r="M490" i="9"/>
  <c r="M491" i="9"/>
  <c r="M492" i="9"/>
  <c r="M493" i="9"/>
  <c r="M494" i="9"/>
  <c r="M495" i="9"/>
  <c r="M496" i="9"/>
  <c r="M497" i="9"/>
  <c r="M498" i="9"/>
  <c r="M499" i="9"/>
  <c r="M500" i="9"/>
  <c r="M501" i="9"/>
  <c r="M502" i="9"/>
  <c r="M503" i="9"/>
  <c r="M504" i="9"/>
  <c r="M505" i="9"/>
  <c r="M506" i="9"/>
  <c r="M507" i="9"/>
  <c r="M508" i="9"/>
  <c r="M509" i="9"/>
  <c r="M510" i="9"/>
  <c r="M511" i="9"/>
  <c r="M512" i="9"/>
  <c r="M513" i="9"/>
  <c r="M514" i="9"/>
  <c r="M515" i="9"/>
  <c r="M516" i="9"/>
  <c r="M517" i="9"/>
  <c r="M518" i="9"/>
  <c r="M519" i="9"/>
  <c r="M520" i="9"/>
  <c r="M521" i="9"/>
  <c r="M522" i="9"/>
  <c r="M523" i="9"/>
  <c r="M524" i="9"/>
  <c r="M525" i="9"/>
  <c r="M526" i="9"/>
  <c r="M527" i="9"/>
  <c r="M528" i="9"/>
  <c r="M529" i="9"/>
  <c r="M530" i="9"/>
  <c r="M531" i="9"/>
  <c r="M532" i="9"/>
  <c r="M533" i="9"/>
  <c r="M534" i="9"/>
  <c r="M535" i="9"/>
  <c r="M536" i="9"/>
  <c r="M537" i="9"/>
  <c r="M538" i="9"/>
  <c r="M539" i="9"/>
  <c r="M540" i="9"/>
  <c r="M541" i="9"/>
  <c r="M542" i="9"/>
  <c r="M543" i="9"/>
  <c r="M544" i="9"/>
  <c r="M545" i="9"/>
  <c r="M546" i="9"/>
  <c r="M547" i="9"/>
  <c r="M548" i="9"/>
  <c r="M549" i="9"/>
  <c r="M550" i="9"/>
  <c r="M551" i="9"/>
  <c r="M552" i="9"/>
  <c r="M553" i="9"/>
  <c r="M554" i="9"/>
  <c r="M555" i="9"/>
  <c r="M556" i="9"/>
  <c r="M557" i="9"/>
  <c r="M558" i="9"/>
  <c r="M559" i="9"/>
  <c r="M560" i="9"/>
  <c r="M561" i="9"/>
  <c r="M562" i="9"/>
  <c r="M563" i="9"/>
  <c r="M564" i="9"/>
  <c r="M565" i="9"/>
  <c r="M566" i="9"/>
  <c r="M567" i="9"/>
  <c r="M568" i="9"/>
  <c r="M569" i="9"/>
  <c r="M570" i="9"/>
  <c r="M571" i="9"/>
  <c r="M572" i="9"/>
  <c r="M573" i="9"/>
  <c r="M574" i="9"/>
  <c r="M575" i="9"/>
  <c r="M576" i="9"/>
  <c r="M577" i="9"/>
  <c r="M578" i="9"/>
  <c r="M579" i="9"/>
  <c r="M580" i="9"/>
  <c r="M581" i="9"/>
  <c r="M582" i="9"/>
  <c r="M583" i="9"/>
  <c r="M584" i="9"/>
  <c r="M585" i="9"/>
  <c r="M586" i="9"/>
  <c r="M587" i="9"/>
  <c r="M588" i="9"/>
  <c r="M589" i="9"/>
  <c r="M590" i="9"/>
  <c r="M591" i="9"/>
  <c r="M592" i="9"/>
  <c r="M593" i="9"/>
  <c r="M594" i="9"/>
  <c r="M595" i="9"/>
  <c r="M596" i="9"/>
  <c r="M597" i="9"/>
  <c r="M598" i="9"/>
  <c r="M599" i="9"/>
  <c r="M600" i="9"/>
  <c r="M601" i="9"/>
  <c r="M602" i="9"/>
  <c r="M603" i="9"/>
  <c r="M604" i="9"/>
  <c r="M605" i="9"/>
  <c r="M606" i="9"/>
  <c r="M607" i="9"/>
  <c r="M608" i="9"/>
  <c r="M609" i="9"/>
  <c r="M610" i="9"/>
  <c r="M611" i="9"/>
  <c r="M612" i="9"/>
  <c r="M613" i="9"/>
  <c r="M614" i="9"/>
  <c r="M615" i="9"/>
  <c r="M616" i="9"/>
  <c r="M617" i="9"/>
  <c r="M618" i="9"/>
  <c r="M619" i="9"/>
  <c r="M620" i="9"/>
  <c r="M621" i="9"/>
  <c r="M622" i="9"/>
  <c r="M623" i="9"/>
  <c r="M624" i="9"/>
  <c r="M625" i="9"/>
  <c r="M626" i="9"/>
  <c r="M627" i="9"/>
  <c r="M628" i="9"/>
  <c r="M629" i="9"/>
  <c r="M630" i="9"/>
  <c r="M631" i="9"/>
  <c r="M632" i="9"/>
  <c r="M633" i="9"/>
  <c r="M634" i="9"/>
  <c r="M635" i="9"/>
  <c r="M636" i="9"/>
  <c r="M637" i="9"/>
  <c r="M638" i="9"/>
  <c r="M639" i="9"/>
  <c r="M640" i="9"/>
  <c r="M641" i="9"/>
  <c r="M642" i="9"/>
  <c r="M643" i="9"/>
  <c r="M644" i="9"/>
  <c r="M645" i="9"/>
  <c r="M646" i="9"/>
  <c r="M647" i="9"/>
  <c r="M648" i="9"/>
  <c r="M649" i="9"/>
  <c r="M650" i="9"/>
  <c r="M651" i="9"/>
  <c r="M652" i="9"/>
  <c r="M653" i="9"/>
  <c r="M654" i="9"/>
  <c r="M655" i="9"/>
  <c r="M656" i="9"/>
  <c r="M657" i="9"/>
  <c r="M658" i="9"/>
  <c r="M659" i="9"/>
  <c r="M660" i="9"/>
  <c r="M661" i="9"/>
  <c r="M662" i="9"/>
  <c r="M663" i="9"/>
  <c r="M664" i="9"/>
  <c r="M665" i="9"/>
  <c r="M666" i="9"/>
  <c r="M667" i="9"/>
  <c r="M668" i="9"/>
  <c r="M669" i="9"/>
  <c r="M670" i="9"/>
  <c r="M671" i="9"/>
  <c r="M672" i="9"/>
  <c r="M673" i="9"/>
  <c r="M674" i="9"/>
  <c r="M675" i="9"/>
  <c r="M676" i="9"/>
  <c r="M677" i="9"/>
  <c r="M678" i="9"/>
  <c r="M679" i="9"/>
  <c r="M680" i="9"/>
  <c r="M681" i="9"/>
  <c r="M682" i="9"/>
  <c r="M683" i="9"/>
  <c r="M684" i="9"/>
  <c r="M685" i="9"/>
  <c r="M686" i="9"/>
  <c r="M687" i="9"/>
  <c r="M688" i="9"/>
  <c r="M689" i="9"/>
  <c r="M690" i="9"/>
  <c r="M691" i="9"/>
  <c r="M692" i="9"/>
  <c r="M693" i="9"/>
  <c r="M694" i="9"/>
  <c r="M695" i="9"/>
  <c r="M696" i="9"/>
  <c r="M697" i="9"/>
  <c r="M698" i="9"/>
  <c r="M699" i="9"/>
  <c r="M700" i="9"/>
  <c r="M701" i="9"/>
  <c r="M702" i="9"/>
  <c r="M703" i="9"/>
  <c r="M704" i="9"/>
  <c r="M705" i="9"/>
  <c r="M706" i="9"/>
  <c r="M707" i="9"/>
  <c r="M708" i="9"/>
  <c r="M709" i="9"/>
  <c r="M710" i="9"/>
  <c r="M711" i="9"/>
  <c r="M712" i="9"/>
  <c r="M713" i="9"/>
  <c r="M714" i="9"/>
  <c r="M715" i="9"/>
  <c r="M716" i="9"/>
  <c r="M717" i="9"/>
  <c r="M718" i="9"/>
  <c r="M719" i="9"/>
  <c r="M720" i="9"/>
  <c r="M721" i="9"/>
  <c r="M722" i="9"/>
  <c r="M723" i="9"/>
  <c r="M724" i="9"/>
  <c r="M725" i="9"/>
  <c r="M726" i="9"/>
  <c r="M727" i="9"/>
  <c r="M728" i="9"/>
  <c r="M729" i="9"/>
  <c r="M730" i="9"/>
  <c r="M731" i="9"/>
  <c r="M732" i="9"/>
  <c r="M733" i="9"/>
  <c r="M734" i="9"/>
  <c r="M735" i="9"/>
  <c r="M736" i="9"/>
  <c r="M737" i="9"/>
  <c r="M738" i="9"/>
  <c r="M739" i="9"/>
  <c r="M740" i="9"/>
  <c r="M741" i="9"/>
  <c r="M742" i="9"/>
  <c r="M743" i="9"/>
  <c r="M744" i="9"/>
  <c r="M745" i="9"/>
  <c r="M746" i="9"/>
  <c r="M747" i="9"/>
  <c r="M748" i="9"/>
  <c r="M749" i="9"/>
  <c r="M750" i="9"/>
  <c r="M751" i="9"/>
  <c r="M752" i="9"/>
  <c r="M753" i="9"/>
  <c r="M754" i="9"/>
  <c r="M755" i="9"/>
  <c r="M756" i="9"/>
  <c r="M757" i="9"/>
  <c r="M758" i="9"/>
  <c r="M759" i="9"/>
  <c r="M760" i="9"/>
  <c r="M761" i="9"/>
  <c r="M762" i="9"/>
  <c r="M763" i="9"/>
  <c r="M764" i="9"/>
  <c r="M765" i="9"/>
  <c r="M766" i="9"/>
  <c r="M767" i="9"/>
  <c r="M768" i="9"/>
  <c r="M769" i="9"/>
  <c r="M770" i="9"/>
  <c r="M771" i="9"/>
  <c r="M772" i="9"/>
  <c r="M773" i="9"/>
  <c r="M774" i="9"/>
  <c r="M775" i="9"/>
  <c r="M776" i="9"/>
  <c r="M777" i="9"/>
  <c r="M778" i="9"/>
  <c r="M779" i="9"/>
  <c r="M780" i="9"/>
  <c r="M781" i="9"/>
  <c r="M782" i="9"/>
  <c r="M783" i="9"/>
  <c r="M784" i="9"/>
  <c r="M785" i="9"/>
  <c r="M786" i="9"/>
  <c r="M787" i="9"/>
  <c r="M788" i="9"/>
  <c r="M789" i="9"/>
  <c r="M790" i="9"/>
  <c r="M791" i="9"/>
  <c r="M792" i="9"/>
  <c r="M793" i="9"/>
  <c r="M794" i="9"/>
  <c r="M795" i="9"/>
  <c r="M796" i="9"/>
  <c r="M797" i="9"/>
  <c r="M798" i="9"/>
  <c r="M799" i="9"/>
  <c r="M800" i="9"/>
  <c r="M801" i="9"/>
  <c r="M802" i="9"/>
  <c r="M803" i="9"/>
  <c r="M804" i="9"/>
  <c r="M805" i="9"/>
  <c r="M806" i="9"/>
  <c r="M807" i="9"/>
  <c r="M808" i="9"/>
  <c r="M809" i="9"/>
  <c r="M810" i="9"/>
  <c r="M811" i="9"/>
  <c r="M812" i="9"/>
  <c r="M813" i="9"/>
  <c r="M814" i="9"/>
  <c r="M815" i="9"/>
  <c r="M816" i="9"/>
  <c r="M817" i="9"/>
  <c r="M818" i="9"/>
  <c r="M819" i="9"/>
  <c r="M820" i="9"/>
  <c r="M821" i="9"/>
  <c r="M822" i="9"/>
  <c r="M823" i="9"/>
  <c r="M824" i="9"/>
  <c r="M825" i="9"/>
  <c r="M826" i="9"/>
  <c r="M827" i="9"/>
  <c r="M828" i="9"/>
  <c r="M829" i="9"/>
  <c r="M830" i="9"/>
  <c r="M831" i="9"/>
  <c r="M832" i="9"/>
  <c r="M833" i="9"/>
  <c r="M834" i="9"/>
  <c r="M835" i="9"/>
  <c r="M836" i="9"/>
  <c r="M837" i="9"/>
  <c r="M838" i="9"/>
  <c r="M839" i="9"/>
  <c r="M840" i="9"/>
  <c r="M841" i="9"/>
  <c r="M842" i="9"/>
  <c r="M843" i="9"/>
  <c r="M844" i="9"/>
  <c r="M845" i="9"/>
  <c r="M846" i="9"/>
  <c r="M847" i="9"/>
  <c r="M848" i="9"/>
  <c r="M849" i="9"/>
  <c r="M850" i="9"/>
  <c r="M851" i="9"/>
  <c r="M852" i="9"/>
  <c r="M853" i="9"/>
  <c r="M854" i="9"/>
  <c r="M855" i="9"/>
  <c r="M856" i="9"/>
  <c r="M857" i="9"/>
  <c r="M858" i="9"/>
  <c r="M859" i="9"/>
  <c r="M860" i="9"/>
  <c r="M861" i="9"/>
  <c r="M862" i="9"/>
  <c r="M863" i="9"/>
  <c r="M864" i="9"/>
  <c r="M865" i="9"/>
  <c r="M866" i="9"/>
  <c r="M867" i="9"/>
  <c r="M868" i="9"/>
  <c r="M869" i="9"/>
  <c r="M870" i="9"/>
  <c r="M871" i="9"/>
  <c r="M872" i="9"/>
  <c r="M873" i="9"/>
  <c r="M874" i="9"/>
  <c r="M875" i="9"/>
  <c r="M876" i="9"/>
  <c r="M877" i="9"/>
  <c r="M878" i="9"/>
  <c r="M879" i="9"/>
  <c r="M880" i="9"/>
  <c r="M881" i="9"/>
  <c r="M882" i="9"/>
  <c r="M883" i="9"/>
  <c r="M884" i="9"/>
  <c r="M885" i="9"/>
  <c r="M886" i="9"/>
  <c r="M887" i="9"/>
  <c r="M888" i="9"/>
  <c r="M889" i="9"/>
  <c r="M890" i="9"/>
  <c r="M891" i="9"/>
  <c r="M892" i="9"/>
  <c r="M893" i="9"/>
  <c r="M894" i="9"/>
  <c r="M895" i="9"/>
  <c r="M896" i="9"/>
  <c r="M897" i="9"/>
  <c r="M898" i="9"/>
  <c r="M899" i="9"/>
  <c r="M900" i="9"/>
  <c r="M901" i="9"/>
  <c r="M902" i="9"/>
  <c r="M903" i="9"/>
  <c r="M904" i="9"/>
  <c r="M905" i="9"/>
  <c r="M906" i="9"/>
  <c r="M907" i="9"/>
  <c r="M908" i="9"/>
  <c r="M909" i="9"/>
  <c r="M910" i="9"/>
  <c r="M911" i="9"/>
  <c r="M912" i="9"/>
  <c r="M913" i="9"/>
  <c r="M914" i="9"/>
  <c r="M915" i="9"/>
  <c r="M916" i="9"/>
  <c r="M917" i="9"/>
  <c r="M918" i="9"/>
  <c r="M919" i="9"/>
  <c r="M920" i="9"/>
  <c r="M921" i="9"/>
  <c r="M922" i="9"/>
  <c r="M923" i="9"/>
  <c r="M924" i="9"/>
  <c r="M925" i="9"/>
  <c r="M926" i="9"/>
  <c r="M927" i="9"/>
  <c r="M928" i="9"/>
  <c r="M929" i="9"/>
  <c r="M930" i="9"/>
  <c r="M931" i="9"/>
  <c r="M932" i="9"/>
  <c r="M933" i="9"/>
  <c r="M934" i="9"/>
  <c r="M935" i="9"/>
  <c r="M936" i="9"/>
  <c r="M937" i="9"/>
  <c r="M938" i="9"/>
  <c r="M939" i="9"/>
  <c r="M940" i="9"/>
  <c r="M941" i="9"/>
  <c r="M942" i="9"/>
  <c r="M943" i="9"/>
  <c r="M944" i="9"/>
  <c r="M945" i="9"/>
  <c r="M946" i="9"/>
  <c r="M947" i="9"/>
  <c r="M948" i="9"/>
  <c r="M949" i="9"/>
  <c r="M950" i="9"/>
  <c r="M951" i="9"/>
  <c r="M952" i="9"/>
  <c r="M953" i="9"/>
  <c r="M954" i="9"/>
  <c r="M955" i="9"/>
  <c r="M956" i="9"/>
  <c r="M957" i="9"/>
  <c r="M958" i="9"/>
  <c r="M959" i="9"/>
  <c r="M960" i="9"/>
  <c r="M961" i="9"/>
  <c r="M962" i="9"/>
  <c r="M963" i="9"/>
  <c r="M964" i="9"/>
  <c r="M965" i="9"/>
  <c r="M966" i="9"/>
  <c r="M967" i="9"/>
  <c r="M968" i="9"/>
  <c r="M969" i="9"/>
  <c r="M970" i="9"/>
  <c r="M971" i="9"/>
  <c r="M972" i="9"/>
  <c r="M973" i="9"/>
  <c r="M974" i="9"/>
  <c r="M975" i="9"/>
  <c r="M976" i="9"/>
  <c r="M977" i="9"/>
  <c r="M978" i="9"/>
  <c r="M979" i="9"/>
  <c r="M980" i="9"/>
  <c r="M981" i="9"/>
  <c r="M982" i="9"/>
  <c r="M983" i="9"/>
  <c r="M984" i="9"/>
  <c r="M985" i="9"/>
  <c r="M986" i="9"/>
  <c r="M987" i="9"/>
  <c r="M988" i="9"/>
  <c r="M989" i="9"/>
  <c r="M990" i="9"/>
  <c r="M991" i="9"/>
  <c r="M992" i="9"/>
  <c r="M993" i="9"/>
  <c r="M994" i="9"/>
  <c r="M995" i="9"/>
  <c r="M996" i="9"/>
  <c r="M997" i="9"/>
  <c r="M998" i="9"/>
  <c r="M999" i="9"/>
  <c r="M1000" i="9"/>
  <c r="M1001" i="9"/>
  <c r="M1002" i="9"/>
  <c r="M1003" i="9"/>
  <c r="M1004" i="9"/>
  <c r="M1005" i="9"/>
  <c r="M1006" i="9"/>
  <c r="M1007" i="9"/>
  <c r="M1008" i="9"/>
  <c r="M1009" i="9"/>
  <c r="M1010" i="9"/>
  <c r="M1011" i="9"/>
  <c r="M1012" i="9"/>
  <c r="M1013" i="9"/>
  <c r="M1014" i="9"/>
  <c r="M1015" i="9"/>
  <c r="M1016" i="9"/>
  <c r="M1017" i="9"/>
  <c r="M1018" i="9"/>
  <c r="M1019" i="9"/>
  <c r="M1020" i="9"/>
  <c r="M1021" i="9"/>
  <c r="M1022" i="9"/>
  <c r="M1023" i="9"/>
  <c r="M1024" i="9"/>
  <c r="M1025" i="9"/>
  <c r="M1026" i="9"/>
  <c r="M1027" i="9"/>
  <c r="M1028" i="9"/>
  <c r="M1029" i="9"/>
  <c r="M1030" i="9"/>
  <c r="M1031" i="9"/>
  <c r="M1032" i="9"/>
  <c r="M1033" i="9"/>
  <c r="M1034" i="9"/>
  <c r="M1035" i="9"/>
  <c r="M1036" i="9"/>
  <c r="M1037" i="9"/>
  <c r="M1038" i="9"/>
  <c r="M1039" i="9"/>
  <c r="M1040" i="9"/>
  <c r="M1041" i="9"/>
  <c r="M1042" i="9"/>
  <c r="M1043" i="9"/>
  <c r="M1044" i="9"/>
  <c r="M1045" i="9"/>
  <c r="M1046" i="9"/>
  <c r="M1047" i="9"/>
  <c r="M1048" i="9"/>
  <c r="M1049" i="9"/>
  <c r="M1050" i="9"/>
  <c r="M1051" i="9"/>
  <c r="M1052" i="9"/>
  <c r="M1053" i="9"/>
  <c r="M1054" i="9"/>
  <c r="M1055" i="9"/>
  <c r="M1056" i="9"/>
  <c r="M1057" i="9"/>
  <c r="M1058" i="9"/>
  <c r="M1059" i="9"/>
  <c r="M1060" i="9"/>
  <c r="M1061" i="9"/>
  <c r="M1062" i="9"/>
  <c r="M1063" i="9"/>
  <c r="M1064" i="9"/>
  <c r="M1065" i="9"/>
  <c r="M1066" i="9"/>
  <c r="M1067" i="9"/>
  <c r="M1068" i="9"/>
  <c r="M1069" i="9"/>
  <c r="M1070" i="9"/>
  <c r="M1071" i="9"/>
  <c r="M1072" i="9"/>
  <c r="M1073" i="9"/>
  <c r="M1074" i="9"/>
  <c r="M1075" i="9"/>
  <c r="M1076" i="9"/>
  <c r="M1077" i="9"/>
  <c r="M1078" i="9"/>
  <c r="M1079" i="9"/>
  <c r="M1080" i="9"/>
  <c r="M1081" i="9"/>
  <c r="M1082" i="9"/>
  <c r="M1083" i="9"/>
  <c r="M1084" i="9"/>
  <c r="M1085" i="9"/>
  <c r="M1086" i="9"/>
  <c r="M1087" i="9"/>
  <c r="M1088" i="9"/>
  <c r="M1089" i="9"/>
  <c r="M1090" i="9"/>
  <c r="M1091" i="9"/>
  <c r="M1092" i="9"/>
  <c r="M1093" i="9"/>
  <c r="M1094" i="9"/>
  <c r="M1095" i="9"/>
  <c r="M1096" i="9"/>
  <c r="M1097" i="9"/>
  <c r="M1098" i="9"/>
  <c r="M1099" i="9"/>
  <c r="M1100" i="9"/>
  <c r="M1101" i="9"/>
  <c r="M1102" i="9"/>
  <c r="M1103" i="9"/>
  <c r="M1104" i="9"/>
  <c r="M1105" i="9"/>
  <c r="M1106" i="9"/>
  <c r="M1107" i="9"/>
  <c r="M1108" i="9"/>
  <c r="M1109" i="9"/>
  <c r="M1110" i="9"/>
  <c r="M1111" i="9"/>
  <c r="M1112" i="9"/>
  <c r="M1113" i="9"/>
  <c r="M1114" i="9"/>
  <c r="M1115" i="9"/>
  <c r="M1116" i="9"/>
  <c r="M1117" i="9"/>
  <c r="M1118" i="9"/>
  <c r="M1119" i="9"/>
  <c r="M1120" i="9"/>
  <c r="M1121" i="9"/>
  <c r="M1122" i="9"/>
  <c r="M1123" i="9"/>
  <c r="M1124" i="9"/>
  <c r="M1125" i="9"/>
  <c r="M1126" i="9"/>
  <c r="M1127" i="9"/>
  <c r="M1128" i="9"/>
  <c r="M1129" i="9"/>
  <c r="M1130" i="9"/>
  <c r="M1131" i="9"/>
  <c r="M1132" i="9"/>
  <c r="M1133" i="9"/>
  <c r="M1134" i="9"/>
  <c r="M1135" i="9"/>
  <c r="M1136" i="9"/>
  <c r="M1137" i="9"/>
  <c r="M2" i="8"/>
  <c r="M3" i="8"/>
  <c r="M4" i="8"/>
  <c r="M5" i="8"/>
  <c r="M6" i="8"/>
  <c r="M7" i="8"/>
  <c r="M8" i="8"/>
  <c r="M9" i="8"/>
  <c r="M10" i="8"/>
  <c r="M11" i="8"/>
  <c r="M12" i="8"/>
  <c r="M13" i="8"/>
  <c r="M14" i="8"/>
  <c r="M15" i="8"/>
  <c r="M16" i="8"/>
  <c r="M17" i="8"/>
  <c r="M18" i="8"/>
  <c r="M19" i="8"/>
  <c r="M20" i="8"/>
  <c r="M21" i="8"/>
  <c r="M22" i="8"/>
  <c r="M23" i="8"/>
  <c r="M24" i="8"/>
  <c r="M25" i="8"/>
  <c r="M26" i="8"/>
  <c r="M27" i="8"/>
  <c r="M28" i="8"/>
  <c r="M29" i="8"/>
  <c r="M30" i="8"/>
  <c r="M31" i="8"/>
  <c r="M32" i="8"/>
  <c r="M33" i="8"/>
  <c r="M34" i="8"/>
  <c r="M35" i="8"/>
  <c r="M36" i="8"/>
  <c r="M37" i="8"/>
  <c r="M38" i="8"/>
  <c r="M39" i="8"/>
  <c r="M40" i="8"/>
  <c r="M41" i="8"/>
  <c r="M42" i="8"/>
  <c r="M43" i="8"/>
  <c r="M44" i="8"/>
  <c r="M45" i="8"/>
  <c r="M46" i="8"/>
  <c r="M47" i="8"/>
  <c r="M48" i="8"/>
  <c r="M49" i="8"/>
  <c r="M50" i="8"/>
  <c r="M51" i="8"/>
  <c r="M52" i="8"/>
  <c r="M53" i="8"/>
  <c r="M54" i="8"/>
  <c r="M55" i="8"/>
  <c r="M56" i="8"/>
  <c r="M57" i="8"/>
  <c r="M58" i="8"/>
  <c r="M59" i="8"/>
  <c r="M60" i="8"/>
  <c r="M61" i="8"/>
  <c r="M62" i="8"/>
  <c r="M63" i="8"/>
  <c r="M64" i="8"/>
  <c r="M65" i="8"/>
  <c r="M66" i="8"/>
  <c r="M67" i="8"/>
  <c r="M68" i="8"/>
  <c r="M69" i="8"/>
  <c r="M70" i="8"/>
  <c r="M71" i="8"/>
  <c r="M72" i="8"/>
  <c r="M73" i="8"/>
  <c r="M74" i="8"/>
  <c r="M75" i="8"/>
  <c r="M76" i="8"/>
  <c r="M77" i="8"/>
  <c r="M78" i="8"/>
  <c r="M79" i="8"/>
  <c r="M80" i="8"/>
  <c r="M81" i="8"/>
  <c r="M82" i="8"/>
  <c r="M83" i="8"/>
  <c r="M84" i="8"/>
  <c r="M85" i="8"/>
  <c r="M86" i="8"/>
  <c r="M87" i="8"/>
  <c r="M88" i="8"/>
  <c r="M89" i="8"/>
  <c r="M90" i="8"/>
  <c r="M91" i="8"/>
  <c r="M92" i="8"/>
  <c r="M93" i="8"/>
  <c r="M94" i="8"/>
  <c r="M95" i="8"/>
  <c r="M96" i="8"/>
  <c r="M97" i="8"/>
  <c r="M98" i="8"/>
  <c r="M99" i="8"/>
  <c r="M100" i="8"/>
  <c r="M101" i="8"/>
  <c r="M102" i="8"/>
  <c r="M103" i="8"/>
  <c r="M104" i="8"/>
  <c r="M105" i="8"/>
  <c r="M106" i="8"/>
  <c r="M107" i="8"/>
  <c r="M108" i="8"/>
  <c r="M109" i="8"/>
  <c r="M110" i="8"/>
  <c r="M111" i="8"/>
  <c r="M112" i="8"/>
  <c r="M113" i="8"/>
  <c r="M114" i="8"/>
  <c r="M115" i="8"/>
  <c r="M116" i="8"/>
  <c r="M117" i="8"/>
  <c r="M118" i="8"/>
  <c r="M119" i="8"/>
  <c r="M120" i="8"/>
  <c r="M121" i="8"/>
  <c r="M122" i="8"/>
  <c r="M123" i="8"/>
  <c r="M124" i="8"/>
  <c r="M125" i="8"/>
  <c r="M126" i="8"/>
  <c r="M127" i="8"/>
  <c r="M128" i="8"/>
  <c r="M129" i="8"/>
  <c r="M130" i="8"/>
  <c r="M131" i="8"/>
  <c r="M132" i="8"/>
  <c r="M133" i="8"/>
  <c r="M134" i="8"/>
  <c r="M135" i="8"/>
  <c r="M136" i="8"/>
  <c r="M137" i="8"/>
  <c r="M138" i="8"/>
  <c r="M139" i="8"/>
  <c r="M140" i="8"/>
  <c r="M141" i="8"/>
  <c r="M142" i="8"/>
  <c r="M143" i="8"/>
  <c r="M144" i="8"/>
  <c r="M145" i="8"/>
  <c r="M146" i="8"/>
  <c r="M147" i="8"/>
  <c r="M148" i="8"/>
  <c r="M149" i="8"/>
  <c r="M150" i="8"/>
  <c r="M151" i="8"/>
  <c r="M152" i="8"/>
  <c r="M153" i="8"/>
  <c r="M154" i="8"/>
  <c r="M155" i="8"/>
  <c r="M156" i="8"/>
  <c r="M157" i="8"/>
  <c r="M158" i="8"/>
  <c r="M159" i="8"/>
  <c r="M160" i="8"/>
  <c r="M161" i="8"/>
  <c r="M162" i="8"/>
  <c r="M163" i="8"/>
  <c r="M164" i="8"/>
  <c r="M165" i="8"/>
  <c r="M166" i="8"/>
  <c r="M167" i="8"/>
  <c r="M168" i="8"/>
  <c r="M169" i="8"/>
  <c r="M170" i="8"/>
  <c r="M171" i="8"/>
  <c r="M172" i="8"/>
  <c r="M173" i="8"/>
  <c r="M174" i="8"/>
  <c r="M175" i="8"/>
  <c r="M176" i="8"/>
  <c r="M177" i="8"/>
  <c r="M178" i="8"/>
  <c r="M179" i="8"/>
  <c r="M180" i="8"/>
  <c r="M181" i="8"/>
  <c r="M182" i="8"/>
  <c r="M183" i="8"/>
  <c r="M184" i="8"/>
  <c r="M185" i="8"/>
  <c r="M186" i="8"/>
  <c r="M187" i="8"/>
  <c r="M188" i="8"/>
  <c r="M189" i="8"/>
  <c r="M190" i="8"/>
  <c r="M191" i="8"/>
  <c r="M192" i="8"/>
  <c r="M193" i="8"/>
  <c r="M194" i="8"/>
  <c r="M195" i="8"/>
  <c r="M196" i="8"/>
  <c r="M197" i="8"/>
  <c r="M198" i="8"/>
  <c r="M199" i="8"/>
  <c r="M200" i="8"/>
  <c r="M201" i="8"/>
  <c r="M202" i="8"/>
  <c r="M203" i="8"/>
  <c r="M204" i="8"/>
  <c r="M205" i="8"/>
  <c r="M206" i="8"/>
  <c r="M207" i="8"/>
  <c r="M208" i="8"/>
  <c r="M209" i="8"/>
  <c r="M210" i="8"/>
  <c r="M211" i="8"/>
  <c r="M212" i="8"/>
  <c r="M213" i="8"/>
  <c r="M214" i="8"/>
  <c r="M215" i="8"/>
  <c r="M216" i="8"/>
  <c r="M217" i="8"/>
  <c r="M218" i="8"/>
  <c r="M219" i="8"/>
  <c r="M220" i="8"/>
  <c r="M221" i="8"/>
  <c r="M222" i="8"/>
  <c r="M223" i="8"/>
  <c r="M224" i="8"/>
  <c r="M225" i="8"/>
  <c r="M226" i="8"/>
  <c r="M227" i="8"/>
  <c r="M228" i="8"/>
  <c r="M229" i="8"/>
  <c r="M230" i="8"/>
  <c r="M231" i="8"/>
  <c r="M232" i="8"/>
  <c r="M233" i="8"/>
  <c r="M234" i="8"/>
  <c r="M235" i="8"/>
  <c r="M236" i="8"/>
  <c r="M237" i="8"/>
  <c r="M238" i="8"/>
  <c r="M239" i="8"/>
  <c r="M240" i="8"/>
  <c r="M241" i="8"/>
  <c r="M242" i="8"/>
  <c r="M243" i="8"/>
  <c r="M244" i="8"/>
  <c r="M245" i="8"/>
  <c r="M246" i="8"/>
  <c r="M247" i="8"/>
  <c r="M248" i="8"/>
  <c r="M249" i="8"/>
  <c r="M250" i="8"/>
  <c r="M251" i="8"/>
  <c r="M252" i="8"/>
  <c r="M253" i="8"/>
  <c r="M254" i="8"/>
  <c r="M255" i="8"/>
  <c r="M256" i="8"/>
  <c r="M257" i="8"/>
  <c r="M258" i="8"/>
  <c r="M259" i="8"/>
  <c r="M260" i="8"/>
  <c r="M261" i="8"/>
  <c r="M262" i="8"/>
  <c r="M263" i="8"/>
  <c r="M264" i="8"/>
  <c r="M265" i="8"/>
  <c r="M266" i="8"/>
  <c r="M267" i="8"/>
  <c r="M268" i="8"/>
  <c r="M269" i="8"/>
  <c r="M270" i="8"/>
  <c r="M271" i="8"/>
  <c r="M272" i="8"/>
  <c r="M273" i="8"/>
  <c r="M274" i="8"/>
  <c r="M275" i="8"/>
  <c r="M276" i="8"/>
  <c r="M277" i="8"/>
  <c r="M278" i="8"/>
  <c r="M279" i="8"/>
  <c r="M280" i="8"/>
  <c r="M281" i="8"/>
  <c r="M282" i="8"/>
  <c r="M283" i="8"/>
  <c r="M284" i="8"/>
  <c r="M285" i="8"/>
  <c r="M286" i="8"/>
  <c r="M287" i="8"/>
  <c r="M288" i="8"/>
  <c r="M289" i="8"/>
  <c r="M290" i="8"/>
  <c r="M291" i="8"/>
  <c r="M292" i="8"/>
  <c r="M293" i="8"/>
  <c r="M294" i="8"/>
  <c r="M295" i="8"/>
  <c r="M296" i="8"/>
  <c r="M297" i="8"/>
  <c r="M298" i="8"/>
  <c r="M299" i="8"/>
  <c r="M300" i="8"/>
  <c r="M301" i="8"/>
  <c r="M302" i="8"/>
  <c r="M303" i="8"/>
  <c r="M304" i="8"/>
  <c r="M305" i="8"/>
  <c r="M306" i="8"/>
  <c r="M307" i="8"/>
  <c r="M308" i="8"/>
  <c r="M309" i="8"/>
  <c r="M310" i="8"/>
  <c r="M311" i="8"/>
  <c r="M312" i="8"/>
  <c r="M313" i="8"/>
  <c r="M314" i="8"/>
  <c r="M315" i="8"/>
  <c r="M316" i="8"/>
  <c r="M317" i="8"/>
  <c r="M318" i="8"/>
  <c r="M319" i="8"/>
  <c r="M320" i="8"/>
  <c r="M321" i="8"/>
  <c r="M322" i="8"/>
  <c r="M323" i="8"/>
  <c r="M324" i="8"/>
  <c r="M325" i="8"/>
  <c r="M326" i="8"/>
  <c r="M327" i="8"/>
  <c r="M328" i="8"/>
  <c r="M329" i="8"/>
  <c r="M330" i="8"/>
  <c r="M331" i="8"/>
  <c r="M332" i="8"/>
  <c r="M333" i="8"/>
  <c r="M334" i="8"/>
  <c r="M335" i="8"/>
  <c r="M336" i="8"/>
  <c r="M337" i="8"/>
  <c r="M338" i="8"/>
  <c r="M339" i="8"/>
  <c r="M340" i="8"/>
  <c r="M341" i="8"/>
  <c r="M342" i="8"/>
  <c r="M343" i="8"/>
  <c r="M344" i="8"/>
  <c r="M345" i="8"/>
  <c r="M346" i="8"/>
  <c r="M347" i="8"/>
  <c r="M348" i="8"/>
  <c r="M349" i="8"/>
  <c r="M350" i="8"/>
  <c r="M351" i="8"/>
  <c r="M352" i="8"/>
  <c r="M353" i="8"/>
  <c r="M354" i="8"/>
  <c r="M355" i="8"/>
  <c r="M356" i="8"/>
  <c r="M357" i="8"/>
  <c r="M358" i="8"/>
  <c r="M359" i="8"/>
  <c r="M360" i="8"/>
  <c r="M361" i="8"/>
  <c r="M362" i="8"/>
  <c r="M363" i="8"/>
  <c r="M364" i="8"/>
  <c r="M365" i="8"/>
  <c r="M366" i="8"/>
  <c r="M367" i="8"/>
  <c r="M368" i="8"/>
  <c r="M369" i="8"/>
  <c r="M370" i="8"/>
  <c r="M371" i="8"/>
  <c r="M372" i="8"/>
  <c r="M373" i="8"/>
  <c r="M374" i="8"/>
  <c r="M375" i="8"/>
  <c r="M376" i="8"/>
  <c r="M377" i="8"/>
  <c r="M378" i="8"/>
  <c r="M379" i="8"/>
  <c r="M380" i="8"/>
  <c r="M381" i="8"/>
  <c r="M382" i="8"/>
  <c r="M383" i="8"/>
  <c r="M384" i="8"/>
  <c r="M385" i="8"/>
  <c r="M386" i="8"/>
  <c r="M387" i="8"/>
  <c r="M388" i="8"/>
  <c r="M389" i="8"/>
  <c r="M390" i="8"/>
  <c r="M391" i="8"/>
  <c r="M392" i="8"/>
  <c r="M393" i="8"/>
  <c r="M394" i="8"/>
  <c r="M395" i="8"/>
  <c r="M396" i="8"/>
  <c r="M397" i="8"/>
  <c r="M398" i="8"/>
  <c r="M399" i="8"/>
  <c r="M400" i="8"/>
  <c r="M401" i="8"/>
  <c r="M402" i="8"/>
  <c r="M403" i="8"/>
  <c r="M404" i="8"/>
  <c r="M405" i="8"/>
  <c r="M406" i="8"/>
  <c r="M407" i="8"/>
  <c r="M408" i="8"/>
  <c r="M409" i="8"/>
  <c r="M410" i="8"/>
  <c r="M411" i="8"/>
  <c r="M412" i="8"/>
  <c r="M413" i="8"/>
  <c r="M414" i="8"/>
  <c r="M415" i="8"/>
  <c r="M416" i="8"/>
  <c r="M417" i="8"/>
  <c r="M418" i="8"/>
  <c r="M419" i="8"/>
  <c r="M420" i="8"/>
  <c r="M421" i="8"/>
  <c r="M422" i="8"/>
  <c r="M423" i="8"/>
  <c r="M424" i="8"/>
  <c r="M425" i="8"/>
  <c r="M426" i="8"/>
  <c r="M427" i="8"/>
  <c r="M428" i="8"/>
  <c r="M429" i="8"/>
  <c r="M430" i="8"/>
  <c r="M431" i="8"/>
  <c r="M432" i="8"/>
  <c r="M433" i="8"/>
  <c r="M434" i="8"/>
  <c r="M435" i="8"/>
  <c r="M436" i="8"/>
  <c r="M437" i="8"/>
  <c r="M438" i="8"/>
  <c r="M439" i="8"/>
  <c r="M440" i="8"/>
  <c r="M441" i="8"/>
  <c r="M442" i="8"/>
  <c r="M443" i="8"/>
  <c r="M444" i="8"/>
  <c r="M445" i="8"/>
  <c r="M446" i="8"/>
  <c r="M447" i="8"/>
  <c r="M448" i="8"/>
  <c r="M449" i="8"/>
  <c r="M450" i="8"/>
  <c r="M451" i="8"/>
  <c r="M452" i="8"/>
  <c r="M453" i="8"/>
  <c r="M454" i="8"/>
  <c r="M455" i="8"/>
  <c r="M456" i="8"/>
  <c r="M457" i="8"/>
  <c r="M458" i="8"/>
  <c r="M459" i="8"/>
  <c r="M460" i="8"/>
  <c r="M461" i="8"/>
  <c r="M462" i="8"/>
  <c r="M463" i="8"/>
  <c r="M464" i="8"/>
  <c r="M465" i="8"/>
  <c r="M466" i="8"/>
  <c r="M467" i="8"/>
  <c r="M468" i="8"/>
  <c r="M469" i="8"/>
  <c r="M470" i="8"/>
  <c r="M471" i="8"/>
  <c r="M472" i="8"/>
  <c r="M473" i="8"/>
  <c r="M474" i="8"/>
  <c r="M475" i="8"/>
  <c r="M476" i="8"/>
  <c r="M477" i="8"/>
  <c r="M478" i="8"/>
  <c r="M479" i="8"/>
  <c r="M480" i="8"/>
  <c r="M481" i="8"/>
  <c r="M482" i="8"/>
  <c r="M483" i="8"/>
  <c r="M484" i="8"/>
  <c r="M485" i="8"/>
  <c r="M486" i="8"/>
  <c r="M487" i="8"/>
  <c r="M488" i="8"/>
  <c r="M489" i="8"/>
  <c r="M490" i="8"/>
  <c r="M491" i="8"/>
  <c r="M492" i="8"/>
  <c r="M493" i="8"/>
  <c r="M494" i="8"/>
  <c r="M495" i="8"/>
  <c r="M496" i="8"/>
  <c r="M497" i="8"/>
  <c r="M498" i="8"/>
  <c r="M499" i="8"/>
  <c r="M500" i="8"/>
  <c r="M501" i="8"/>
  <c r="M502" i="8"/>
  <c r="M503" i="8"/>
  <c r="M504" i="8"/>
  <c r="M505" i="8"/>
  <c r="M506" i="8"/>
  <c r="M507" i="8"/>
  <c r="M508" i="8"/>
  <c r="M509" i="8"/>
  <c r="M510" i="8"/>
  <c r="M511" i="8"/>
  <c r="M512" i="8"/>
  <c r="M513" i="8"/>
  <c r="M514" i="8"/>
  <c r="M515" i="8"/>
  <c r="M516" i="8"/>
  <c r="M517" i="8"/>
  <c r="M518" i="8"/>
  <c r="M519" i="8"/>
  <c r="M520" i="8"/>
  <c r="M521" i="8"/>
  <c r="M522" i="8"/>
  <c r="M523" i="8"/>
  <c r="M524" i="8"/>
  <c r="M525" i="8"/>
  <c r="M526" i="8"/>
  <c r="M527" i="8"/>
  <c r="M528" i="8"/>
  <c r="M529" i="8"/>
  <c r="M530" i="8"/>
  <c r="M531" i="8"/>
  <c r="M532" i="8"/>
  <c r="M533" i="8"/>
  <c r="M534" i="8"/>
  <c r="M535" i="8"/>
  <c r="M536" i="8"/>
  <c r="M537" i="8"/>
  <c r="M538" i="8"/>
  <c r="M539" i="8"/>
  <c r="M540" i="8"/>
  <c r="M541" i="8"/>
  <c r="M542" i="8"/>
  <c r="M543" i="8"/>
  <c r="M544" i="8"/>
  <c r="M545" i="8"/>
  <c r="M546" i="8"/>
  <c r="M547" i="8"/>
  <c r="M548" i="8"/>
  <c r="M549" i="8"/>
  <c r="M550" i="8"/>
  <c r="M551" i="8"/>
  <c r="M552" i="8"/>
  <c r="M553" i="8"/>
  <c r="M554" i="8"/>
  <c r="M555" i="8"/>
  <c r="M556" i="8"/>
  <c r="M557" i="8"/>
  <c r="M558" i="8"/>
  <c r="M559" i="8"/>
  <c r="M560" i="8"/>
  <c r="M561" i="8"/>
  <c r="M562" i="8"/>
  <c r="M563" i="8"/>
  <c r="M564" i="8"/>
  <c r="M565" i="8"/>
  <c r="M566" i="8"/>
  <c r="M567" i="8"/>
  <c r="M568" i="8"/>
  <c r="M569" i="8"/>
  <c r="M570" i="8"/>
  <c r="M571" i="8"/>
  <c r="M572" i="8"/>
  <c r="M573" i="8"/>
  <c r="M574" i="8"/>
  <c r="M575" i="8"/>
  <c r="M576" i="8"/>
  <c r="M577" i="8"/>
  <c r="M578" i="8"/>
  <c r="M579" i="8"/>
  <c r="M580" i="8"/>
  <c r="M581" i="8"/>
  <c r="M582" i="8"/>
  <c r="M583" i="8"/>
  <c r="M584" i="8"/>
  <c r="M585" i="8"/>
  <c r="M586" i="8"/>
  <c r="M587" i="8"/>
  <c r="M588" i="8"/>
  <c r="M589" i="8"/>
  <c r="M590" i="8"/>
  <c r="M591" i="8"/>
  <c r="M592" i="8"/>
  <c r="M593" i="8"/>
  <c r="M594" i="8"/>
  <c r="M595" i="8"/>
  <c r="M596" i="8"/>
  <c r="M597" i="8"/>
  <c r="M598" i="8"/>
  <c r="M599" i="8"/>
  <c r="M600" i="8"/>
  <c r="M601" i="8"/>
  <c r="M602" i="8"/>
  <c r="M603" i="8"/>
  <c r="M604" i="8"/>
  <c r="M605" i="8"/>
  <c r="M606" i="8"/>
  <c r="M607" i="8"/>
  <c r="M608" i="8"/>
  <c r="M609" i="8"/>
  <c r="M610" i="8"/>
  <c r="M611" i="8"/>
  <c r="M612" i="8"/>
  <c r="M613" i="8"/>
  <c r="M614" i="8"/>
  <c r="M615" i="8"/>
  <c r="M616" i="8"/>
  <c r="M617" i="8"/>
  <c r="M618" i="8"/>
  <c r="M619" i="8"/>
  <c r="M620" i="8"/>
  <c r="M621" i="8"/>
  <c r="M622" i="8"/>
  <c r="M623" i="8"/>
  <c r="M624" i="8"/>
  <c r="M625" i="8"/>
  <c r="M626" i="8"/>
  <c r="M627" i="8"/>
  <c r="M628" i="8"/>
  <c r="M629" i="8"/>
  <c r="M630" i="8"/>
  <c r="M631" i="8"/>
  <c r="M632" i="8"/>
  <c r="M633" i="8"/>
  <c r="M634" i="8"/>
  <c r="M635" i="8"/>
  <c r="M636" i="8"/>
  <c r="M637" i="8"/>
  <c r="M638" i="8"/>
  <c r="M639" i="8"/>
  <c r="M640" i="8"/>
  <c r="M641" i="8"/>
  <c r="M642" i="8"/>
  <c r="M643" i="8"/>
  <c r="M644" i="8"/>
  <c r="M645" i="8"/>
  <c r="M646" i="8"/>
  <c r="M647" i="8"/>
  <c r="M648" i="8"/>
  <c r="M649" i="8"/>
  <c r="M650" i="8"/>
  <c r="M651" i="8"/>
  <c r="M652" i="8"/>
  <c r="M653" i="8"/>
  <c r="M654" i="8"/>
  <c r="M655" i="8"/>
  <c r="M656" i="8"/>
  <c r="M657" i="8"/>
  <c r="M658" i="8"/>
  <c r="M659" i="8"/>
  <c r="M660" i="8"/>
  <c r="M661" i="8"/>
  <c r="M662" i="8"/>
  <c r="M663" i="8"/>
  <c r="M664" i="8"/>
  <c r="M665" i="8"/>
  <c r="M666" i="8"/>
  <c r="M667" i="8"/>
  <c r="M668" i="8"/>
  <c r="M669" i="8"/>
  <c r="M670" i="8"/>
  <c r="M671" i="8"/>
  <c r="M672" i="8"/>
  <c r="M673" i="8"/>
  <c r="M674" i="8"/>
  <c r="M675" i="8"/>
  <c r="M676" i="8"/>
  <c r="M677" i="8"/>
  <c r="M678" i="8"/>
  <c r="M679" i="8"/>
  <c r="M680" i="8"/>
  <c r="M681" i="8"/>
  <c r="M682" i="8"/>
  <c r="M683" i="8"/>
  <c r="M684" i="8"/>
  <c r="M685" i="8"/>
  <c r="M686" i="8"/>
  <c r="M687" i="8"/>
  <c r="M688" i="8"/>
  <c r="M689" i="8"/>
  <c r="M690" i="8"/>
  <c r="M691" i="8"/>
  <c r="M692" i="8"/>
  <c r="M693" i="8"/>
  <c r="M694" i="8"/>
  <c r="M695" i="8"/>
  <c r="M696" i="8"/>
  <c r="M697" i="8"/>
  <c r="M698" i="8"/>
  <c r="M699" i="8"/>
  <c r="M700" i="8"/>
  <c r="M701" i="8"/>
  <c r="M702" i="8"/>
  <c r="M703" i="8"/>
  <c r="M704" i="8"/>
  <c r="M705" i="8"/>
  <c r="M706" i="8"/>
  <c r="M707" i="8"/>
  <c r="M708" i="8"/>
  <c r="M709" i="8"/>
  <c r="M710" i="8"/>
  <c r="M711" i="8"/>
  <c r="M712" i="8"/>
  <c r="M713" i="8"/>
  <c r="M714" i="8"/>
  <c r="M715" i="8"/>
  <c r="M716" i="8"/>
  <c r="M717" i="8"/>
  <c r="M718" i="8"/>
  <c r="M719" i="8"/>
  <c r="M720" i="8"/>
  <c r="M721" i="8"/>
  <c r="M722" i="8"/>
  <c r="M723" i="8"/>
  <c r="M724" i="8"/>
  <c r="M725" i="8"/>
  <c r="M726" i="8"/>
  <c r="M727" i="8"/>
  <c r="M728" i="8"/>
  <c r="M729" i="8"/>
  <c r="M730" i="8"/>
  <c r="M731" i="8"/>
  <c r="M732" i="8"/>
  <c r="M733" i="8"/>
  <c r="M734" i="8"/>
  <c r="M735" i="8"/>
  <c r="M736" i="8"/>
  <c r="M737" i="8"/>
  <c r="M738" i="8"/>
  <c r="M739" i="8"/>
  <c r="M740" i="8"/>
  <c r="M741" i="8"/>
  <c r="M742" i="8"/>
  <c r="M743" i="8"/>
  <c r="M744" i="8"/>
  <c r="M745" i="8"/>
  <c r="M746" i="8"/>
  <c r="M747" i="8"/>
  <c r="M748" i="8"/>
  <c r="M749" i="8"/>
  <c r="M750" i="8"/>
  <c r="M751" i="8"/>
  <c r="M752" i="8"/>
  <c r="M753" i="8"/>
  <c r="M754" i="8"/>
  <c r="M755" i="8"/>
  <c r="M756" i="8"/>
  <c r="M757" i="8"/>
  <c r="M758" i="8"/>
  <c r="M759" i="8"/>
  <c r="M760" i="8"/>
  <c r="M761" i="8"/>
  <c r="M762" i="8"/>
  <c r="M763" i="8"/>
  <c r="M764" i="8"/>
  <c r="M765" i="8"/>
  <c r="M766" i="8"/>
  <c r="M767" i="8"/>
  <c r="M768" i="8"/>
  <c r="M769" i="8"/>
  <c r="M770" i="8"/>
  <c r="M771" i="8"/>
  <c r="M772" i="8"/>
  <c r="M773" i="8"/>
  <c r="M774" i="8"/>
  <c r="M775" i="8"/>
  <c r="M776" i="8"/>
  <c r="M777" i="8"/>
  <c r="M778" i="8"/>
  <c r="M779" i="8"/>
  <c r="M780" i="8"/>
  <c r="M781" i="8"/>
  <c r="M782" i="8"/>
  <c r="M783" i="8"/>
  <c r="M784" i="8"/>
  <c r="M785" i="8"/>
  <c r="M786" i="8"/>
  <c r="M787" i="8"/>
  <c r="M788" i="8"/>
  <c r="M789" i="8"/>
  <c r="M790" i="8"/>
  <c r="M791" i="8"/>
  <c r="M792" i="8"/>
  <c r="M793" i="8"/>
  <c r="M794" i="8"/>
  <c r="M795" i="8"/>
  <c r="M796" i="8"/>
  <c r="M797" i="8"/>
  <c r="M798" i="8"/>
  <c r="M799" i="8"/>
  <c r="M800" i="8"/>
  <c r="M801" i="8"/>
  <c r="M802" i="8"/>
  <c r="M803" i="8"/>
  <c r="M804" i="8"/>
  <c r="M805" i="8"/>
  <c r="M806" i="8"/>
  <c r="M807" i="8"/>
  <c r="M808" i="8"/>
  <c r="M809" i="8"/>
  <c r="M810" i="8"/>
  <c r="M811" i="8"/>
  <c r="M812" i="8"/>
  <c r="M813" i="8"/>
  <c r="M814" i="8"/>
  <c r="M815" i="8"/>
  <c r="M816" i="8"/>
  <c r="M817" i="8"/>
  <c r="M818" i="8"/>
  <c r="M819" i="8"/>
  <c r="M820" i="8"/>
  <c r="M821" i="8"/>
  <c r="M822" i="8"/>
  <c r="M823" i="8"/>
  <c r="M824" i="8"/>
  <c r="M825" i="8"/>
  <c r="M826" i="8"/>
  <c r="M827" i="8"/>
  <c r="M828" i="8"/>
  <c r="M829" i="8"/>
  <c r="M830" i="8"/>
  <c r="M831" i="8"/>
  <c r="M832" i="8"/>
  <c r="M833" i="8"/>
  <c r="M834" i="8"/>
  <c r="M835" i="8"/>
  <c r="M836" i="8"/>
  <c r="M837" i="8"/>
  <c r="M838" i="8"/>
  <c r="M839" i="8"/>
  <c r="M840" i="8"/>
  <c r="M841" i="8"/>
  <c r="M842" i="8"/>
  <c r="M843" i="8"/>
  <c r="M844" i="8"/>
  <c r="M845" i="8"/>
  <c r="M846" i="8"/>
  <c r="M847" i="8"/>
  <c r="M848" i="8"/>
  <c r="M849" i="8"/>
  <c r="M850" i="8"/>
  <c r="M851" i="8"/>
  <c r="M852" i="8"/>
  <c r="M853" i="8"/>
  <c r="M854" i="8"/>
  <c r="M855" i="8"/>
  <c r="M856" i="8"/>
  <c r="M857" i="8"/>
  <c r="M858" i="8"/>
  <c r="M859" i="8"/>
  <c r="M860" i="8"/>
  <c r="M861" i="8"/>
  <c r="M862" i="8"/>
  <c r="M863" i="8"/>
  <c r="M864" i="8"/>
  <c r="M865" i="8"/>
  <c r="M866" i="8"/>
  <c r="M867" i="8"/>
  <c r="M868" i="8"/>
  <c r="M869" i="8"/>
  <c r="M870" i="8"/>
  <c r="M871" i="8"/>
  <c r="M872" i="8"/>
  <c r="M873" i="8"/>
  <c r="M874" i="8"/>
  <c r="M875" i="8"/>
  <c r="M876" i="8"/>
  <c r="M877" i="8"/>
  <c r="M878" i="8"/>
  <c r="M879" i="8"/>
  <c r="M880" i="8"/>
  <c r="M881" i="8"/>
  <c r="M882" i="8"/>
  <c r="M883" i="8"/>
  <c r="M884" i="8"/>
  <c r="M885" i="8"/>
  <c r="M886" i="8"/>
  <c r="M887" i="8"/>
  <c r="M888" i="8"/>
  <c r="M889" i="8"/>
  <c r="M890" i="8"/>
  <c r="M891" i="8"/>
  <c r="M892" i="8"/>
  <c r="M893" i="8"/>
  <c r="M894" i="8"/>
  <c r="M895" i="8"/>
  <c r="M896" i="8"/>
  <c r="M897" i="8"/>
  <c r="M898" i="8"/>
  <c r="M899" i="8"/>
  <c r="M900" i="8"/>
  <c r="M901" i="8"/>
  <c r="M902" i="8"/>
  <c r="M903" i="8"/>
  <c r="M904" i="8"/>
  <c r="M905" i="8"/>
  <c r="M906" i="8"/>
  <c r="M907" i="8"/>
  <c r="M908" i="8"/>
  <c r="M909" i="8"/>
  <c r="M910" i="8"/>
  <c r="M911" i="8"/>
  <c r="M912" i="8"/>
  <c r="M913" i="8"/>
  <c r="M914" i="8"/>
  <c r="M915" i="8"/>
  <c r="M916" i="8"/>
  <c r="M917" i="8"/>
  <c r="M918" i="8"/>
  <c r="M919" i="8"/>
  <c r="M920" i="8"/>
  <c r="M921" i="8"/>
  <c r="M922" i="8"/>
  <c r="M923" i="8"/>
  <c r="M924" i="8"/>
  <c r="M925" i="8"/>
  <c r="M926" i="8"/>
  <c r="M927" i="8"/>
  <c r="M928" i="8"/>
  <c r="M929" i="8"/>
  <c r="M930" i="8"/>
  <c r="M931" i="8"/>
  <c r="M932" i="8"/>
  <c r="M933" i="8"/>
  <c r="M934" i="8"/>
  <c r="M935" i="8"/>
  <c r="M936" i="8"/>
  <c r="M937" i="8"/>
  <c r="M938" i="8"/>
  <c r="M939" i="8"/>
  <c r="M940" i="8"/>
  <c r="M941" i="8"/>
  <c r="M942" i="8"/>
  <c r="M943" i="8"/>
  <c r="M944" i="8"/>
  <c r="M945" i="8"/>
  <c r="M946" i="8"/>
  <c r="M947" i="8"/>
  <c r="M948" i="8"/>
  <c r="M949" i="8"/>
  <c r="M950" i="8"/>
  <c r="M951" i="8"/>
  <c r="M952" i="8"/>
  <c r="M953" i="8"/>
  <c r="M954" i="8"/>
  <c r="M955" i="8"/>
  <c r="M956" i="8"/>
  <c r="M957" i="8"/>
  <c r="M958" i="8"/>
  <c r="M959" i="8"/>
  <c r="M960" i="8"/>
  <c r="M961" i="8"/>
  <c r="M962" i="8"/>
  <c r="M963" i="8"/>
  <c r="M964" i="8"/>
  <c r="M965" i="8"/>
  <c r="M966" i="8"/>
  <c r="M967" i="8"/>
  <c r="M968" i="8"/>
  <c r="M969" i="8"/>
  <c r="M970" i="8"/>
  <c r="M971" i="8"/>
  <c r="M972" i="8"/>
  <c r="M973" i="8"/>
  <c r="M974" i="8"/>
  <c r="M975" i="8"/>
  <c r="M976" i="8"/>
  <c r="M977" i="8"/>
  <c r="M978" i="8"/>
  <c r="M979" i="8"/>
  <c r="M980" i="8"/>
  <c r="M981" i="8"/>
  <c r="M982" i="8"/>
  <c r="M983" i="8"/>
  <c r="M984" i="8"/>
  <c r="M985" i="8"/>
  <c r="M986" i="8"/>
  <c r="M987" i="8"/>
  <c r="M988" i="8"/>
  <c r="M989" i="8"/>
  <c r="M990" i="8"/>
  <c r="M991" i="8"/>
  <c r="M992" i="8"/>
  <c r="M993" i="8"/>
  <c r="M994" i="8"/>
  <c r="M995" i="8"/>
  <c r="M996" i="8"/>
  <c r="M997" i="8"/>
  <c r="M998" i="8"/>
  <c r="M999" i="8"/>
  <c r="M1000" i="8"/>
  <c r="M1001" i="8"/>
  <c r="M1002" i="8"/>
  <c r="M1003" i="8"/>
  <c r="M1004" i="8"/>
  <c r="M1005" i="8"/>
  <c r="M1006" i="8"/>
  <c r="M1007" i="8"/>
  <c r="M1008" i="8"/>
  <c r="M1009" i="8"/>
  <c r="M1010" i="8"/>
  <c r="M1011" i="8"/>
  <c r="M1012" i="8"/>
  <c r="M1013" i="8"/>
  <c r="M1014" i="8"/>
  <c r="M1015" i="8"/>
  <c r="M1016" i="8"/>
  <c r="M1017" i="8"/>
  <c r="M1018" i="8"/>
  <c r="M1019" i="8"/>
  <c r="M1020" i="8"/>
  <c r="M1021" i="8"/>
  <c r="M1022" i="8"/>
  <c r="M1023" i="8"/>
  <c r="M1024" i="8"/>
  <c r="M1025" i="8"/>
  <c r="M1026" i="8"/>
  <c r="M1027" i="8"/>
  <c r="M1028" i="8"/>
  <c r="M1029" i="8"/>
  <c r="M1030" i="8"/>
  <c r="M1031" i="8"/>
  <c r="M1032" i="8"/>
  <c r="M1033" i="8"/>
  <c r="M1034" i="8"/>
  <c r="M1035" i="8"/>
  <c r="M1036" i="8"/>
  <c r="M1037" i="8"/>
  <c r="M1038" i="8"/>
  <c r="M1039" i="8"/>
  <c r="M1040" i="8"/>
  <c r="M1041" i="8"/>
  <c r="M1042" i="8"/>
  <c r="M1043" i="8"/>
  <c r="M1044" i="8"/>
  <c r="M1045" i="8"/>
  <c r="M1046" i="8"/>
  <c r="M1047" i="8"/>
  <c r="M1048" i="8"/>
  <c r="M1049" i="8"/>
  <c r="M1050" i="8"/>
  <c r="M1051" i="8"/>
  <c r="M1052" i="8"/>
  <c r="M1053" i="8"/>
  <c r="M1054" i="8"/>
  <c r="M1055" i="8"/>
  <c r="M1056" i="8"/>
  <c r="M1057" i="8"/>
  <c r="M1058" i="8"/>
  <c r="M1059" i="8"/>
  <c r="M1060" i="8"/>
  <c r="M1061" i="8"/>
  <c r="M1062" i="8"/>
  <c r="M1063" i="8"/>
  <c r="M1064" i="8"/>
  <c r="M1065" i="8"/>
  <c r="M1066" i="8"/>
  <c r="M1067" i="8"/>
  <c r="M1068" i="8"/>
  <c r="M1069" i="8"/>
  <c r="M1070" i="8"/>
  <c r="M1071" i="8"/>
  <c r="M1072" i="8"/>
  <c r="M1073" i="8"/>
  <c r="M1074" i="8"/>
  <c r="M1075" i="8"/>
  <c r="M1076" i="8"/>
  <c r="M1077" i="8"/>
  <c r="M1078" i="8"/>
  <c r="M1079" i="8"/>
  <c r="M1080" i="8"/>
  <c r="M1081" i="8"/>
  <c r="M1082" i="8"/>
  <c r="M1083" i="8"/>
  <c r="M1084" i="8"/>
  <c r="M1085" i="8"/>
  <c r="M1086" i="8"/>
  <c r="M1087" i="8"/>
  <c r="M1088" i="8"/>
  <c r="M1089" i="8"/>
  <c r="M1090" i="8"/>
  <c r="M1091" i="8"/>
  <c r="M1092" i="8"/>
  <c r="M1093" i="8"/>
  <c r="M1094" i="8"/>
  <c r="M1095" i="8"/>
  <c r="M1096" i="8"/>
  <c r="M1097" i="8"/>
  <c r="M1098" i="8"/>
  <c r="M1099" i="8"/>
  <c r="M1100" i="8"/>
  <c r="M1101" i="8"/>
  <c r="M1102" i="8"/>
  <c r="M1103" i="8"/>
  <c r="M1104" i="8"/>
  <c r="M1105" i="8"/>
  <c r="M1106" i="8"/>
  <c r="M1107" i="8"/>
  <c r="M1108" i="8"/>
  <c r="M2" i="7"/>
  <c r="M3" i="7"/>
  <c r="M4" i="7"/>
  <c r="M5" i="7"/>
  <c r="M6" i="7"/>
  <c r="M7" i="7"/>
  <c r="M8" i="7"/>
  <c r="M9" i="7"/>
  <c r="M10" i="7"/>
  <c r="M11" i="7"/>
  <c r="M12" i="7"/>
  <c r="M13" i="7"/>
  <c r="M14" i="7"/>
  <c r="M15" i="7"/>
  <c r="M16" i="7"/>
  <c r="M17" i="7"/>
  <c r="M18" i="7"/>
  <c r="M19" i="7"/>
  <c r="M20" i="7"/>
  <c r="M21" i="7"/>
  <c r="M22" i="7"/>
  <c r="M23" i="7"/>
  <c r="M24" i="7"/>
  <c r="M25" i="7"/>
  <c r="M26" i="7"/>
  <c r="M27" i="7"/>
  <c r="M28" i="7"/>
  <c r="M29" i="7"/>
  <c r="M30" i="7"/>
  <c r="M31" i="7"/>
  <c r="M32" i="7"/>
  <c r="M33" i="7"/>
  <c r="M34" i="7"/>
  <c r="M35" i="7"/>
  <c r="M36" i="7"/>
  <c r="M37" i="7"/>
  <c r="M38" i="7"/>
  <c r="M39" i="7"/>
  <c r="M40" i="7"/>
  <c r="M41" i="7"/>
  <c r="M42" i="7"/>
  <c r="M43" i="7"/>
  <c r="M44" i="7"/>
  <c r="M45" i="7"/>
  <c r="M46" i="7"/>
  <c r="M47" i="7"/>
  <c r="M48" i="7"/>
  <c r="M49" i="7"/>
  <c r="M50" i="7"/>
  <c r="M51" i="7"/>
  <c r="M52" i="7"/>
  <c r="M53" i="7"/>
  <c r="M54" i="7"/>
  <c r="M55" i="7"/>
  <c r="M56" i="7"/>
  <c r="M57" i="7"/>
  <c r="M58" i="7"/>
  <c r="M59" i="7"/>
  <c r="M60" i="7"/>
  <c r="M61" i="7"/>
  <c r="M62" i="7"/>
  <c r="M63" i="7"/>
  <c r="M64" i="7"/>
  <c r="M65" i="7"/>
  <c r="M66" i="7"/>
  <c r="M67" i="7"/>
  <c r="M68" i="7"/>
  <c r="M69" i="7"/>
  <c r="M70" i="7"/>
  <c r="M71" i="7"/>
  <c r="M72" i="7"/>
  <c r="M73" i="7"/>
  <c r="M74" i="7"/>
  <c r="M75" i="7"/>
  <c r="M76" i="7"/>
  <c r="M77" i="7"/>
  <c r="M78" i="7"/>
  <c r="M79" i="7"/>
  <c r="M80" i="7"/>
  <c r="M81" i="7"/>
  <c r="M82" i="7"/>
  <c r="M83" i="7"/>
  <c r="M84" i="7"/>
  <c r="M85" i="7"/>
  <c r="M86" i="7"/>
  <c r="M87" i="7"/>
  <c r="M88" i="7"/>
  <c r="M89" i="7"/>
  <c r="M90" i="7"/>
  <c r="M91" i="7"/>
  <c r="M92" i="7"/>
  <c r="M93" i="7"/>
  <c r="M94" i="7"/>
  <c r="M95" i="7"/>
  <c r="M96" i="7"/>
  <c r="M97" i="7"/>
  <c r="M98" i="7"/>
  <c r="M99" i="7"/>
  <c r="M100" i="7"/>
  <c r="M101" i="7"/>
  <c r="M102" i="7"/>
  <c r="M103" i="7"/>
  <c r="M104" i="7"/>
  <c r="M105" i="7"/>
  <c r="M106" i="7"/>
  <c r="M107" i="7"/>
  <c r="M108" i="7"/>
  <c r="M109" i="7"/>
  <c r="M110" i="7"/>
  <c r="M111" i="7"/>
  <c r="M112" i="7"/>
  <c r="M113" i="7"/>
  <c r="M114" i="7"/>
  <c r="M115" i="7"/>
  <c r="M116" i="7"/>
  <c r="M117" i="7"/>
  <c r="M118" i="7"/>
  <c r="M119" i="7"/>
  <c r="M120" i="7"/>
  <c r="M121" i="7"/>
  <c r="M122" i="7"/>
  <c r="M123" i="7"/>
  <c r="M124" i="7"/>
  <c r="M125" i="7"/>
  <c r="M126" i="7"/>
  <c r="M127" i="7"/>
  <c r="M128" i="7"/>
  <c r="M129" i="7"/>
  <c r="M130" i="7"/>
  <c r="M131" i="7"/>
  <c r="M132" i="7"/>
  <c r="M133" i="7"/>
  <c r="M134" i="7"/>
  <c r="M135" i="7"/>
  <c r="M136" i="7"/>
  <c r="M137" i="7"/>
  <c r="M138" i="7"/>
  <c r="M139" i="7"/>
  <c r="M140" i="7"/>
  <c r="M141" i="7"/>
  <c r="M142" i="7"/>
  <c r="M143" i="7"/>
  <c r="M144" i="7"/>
  <c r="M145" i="7"/>
  <c r="M146" i="7"/>
  <c r="M147" i="7"/>
  <c r="M148" i="7"/>
  <c r="M149" i="7"/>
  <c r="M150" i="7"/>
  <c r="M151" i="7"/>
  <c r="M152" i="7"/>
  <c r="M153" i="7"/>
  <c r="M154" i="7"/>
  <c r="M155" i="7"/>
  <c r="M156" i="7"/>
  <c r="M157" i="7"/>
  <c r="M158" i="7"/>
  <c r="M159" i="7"/>
  <c r="M160" i="7"/>
  <c r="M161" i="7"/>
  <c r="M162" i="7"/>
  <c r="M163" i="7"/>
  <c r="M164" i="7"/>
  <c r="M165" i="7"/>
  <c r="M166" i="7"/>
  <c r="M167" i="7"/>
  <c r="M168" i="7"/>
  <c r="M169" i="7"/>
  <c r="M170" i="7"/>
  <c r="M171" i="7"/>
  <c r="M172" i="7"/>
  <c r="M173" i="7"/>
  <c r="M174" i="7"/>
  <c r="M175" i="7"/>
  <c r="M176" i="7"/>
  <c r="M177" i="7"/>
  <c r="M178" i="7"/>
  <c r="M179" i="7"/>
  <c r="M180" i="7"/>
  <c r="M181" i="7"/>
  <c r="M182" i="7"/>
  <c r="M183" i="7"/>
  <c r="M184" i="7"/>
  <c r="M185" i="7"/>
  <c r="M186" i="7"/>
  <c r="M187" i="7"/>
  <c r="M188" i="7"/>
  <c r="M189" i="7"/>
  <c r="M190" i="7"/>
  <c r="M191" i="7"/>
  <c r="M192" i="7"/>
  <c r="M193" i="7"/>
  <c r="M194" i="7"/>
  <c r="M195" i="7"/>
  <c r="M196" i="7"/>
  <c r="M197" i="7"/>
  <c r="M198" i="7"/>
  <c r="M199" i="7"/>
  <c r="M200" i="7"/>
  <c r="M201" i="7"/>
  <c r="M202" i="7"/>
  <c r="M203" i="7"/>
  <c r="M204" i="7"/>
  <c r="M205" i="7"/>
  <c r="M206" i="7"/>
  <c r="M207" i="7"/>
  <c r="M208" i="7"/>
  <c r="M209" i="7"/>
  <c r="M210" i="7"/>
  <c r="M211" i="7"/>
  <c r="M212" i="7"/>
  <c r="M213" i="7"/>
  <c r="M214" i="7"/>
  <c r="M215" i="7"/>
  <c r="M216" i="7"/>
  <c r="M217" i="7"/>
  <c r="M218" i="7"/>
  <c r="M219" i="7"/>
  <c r="M220" i="7"/>
  <c r="M221" i="7"/>
  <c r="M222" i="7"/>
  <c r="M223" i="7"/>
  <c r="M224" i="7"/>
  <c r="M225" i="7"/>
  <c r="M226" i="7"/>
  <c r="M227" i="7"/>
  <c r="M228" i="7"/>
  <c r="M229" i="7"/>
  <c r="M230" i="7"/>
  <c r="M231" i="7"/>
  <c r="M232" i="7"/>
  <c r="M233" i="7"/>
  <c r="M234" i="7"/>
  <c r="M235" i="7"/>
  <c r="M236" i="7"/>
  <c r="M237" i="7"/>
  <c r="M238" i="7"/>
  <c r="M239" i="7"/>
  <c r="M240" i="7"/>
  <c r="M241" i="7"/>
  <c r="M242" i="7"/>
  <c r="M243" i="7"/>
  <c r="M244" i="7"/>
  <c r="M245" i="7"/>
  <c r="M246" i="7"/>
  <c r="M247" i="7"/>
  <c r="M248" i="7"/>
  <c r="M249" i="7"/>
  <c r="M250" i="7"/>
  <c r="M251" i="7"/>
  <c r="M252" i="7"/>
  <c r="M253" i="7"/>
  <c r="M254" i="7"/>
  <c r="M255" i="7"/>
  <c r="M256" i="7"/>
  <c r="M257" i="7"/>
  <c r="M258" i="7"/>
  <c r="M259" i="7"/>
  <c r="M260" i="7"/>
  <c r="M261" i="7"/>
  <c r="M262" i="7"/>
  <c r="M263" i="7"/>
  <c r="M264" i="7"/>
  <c r="M265" i="7"/>
  <c r="M266" i="7"/>
  <c r="M267" i="7"/>
  <c r="M268" i="7"/>
  <c r="M269" i="7"/>
  <c r="M270" i="7"/>
  <c r="M271" i="7"/>
  <c r="M272" i="7"/>
  <c r="M273" i="7"/>
  <c r="M274" i="7"/>
  <c r="M275" i="7"/>
  <c r="M276" i="7"/>
  <c r="M277" i="7"/>
  <c r="M278" i="7"/>
  <c r="M279" i="7"/>
  <c r="M280" i="7"/>
  <c r="M281" i="7"/>
  <c r="M282" i="7"/>
  <c r="M283" i="7"/>
  <c r="M284" i="7"/>
  <c r="M285" i="7"/>
  <c r="M286" i="7"/>
  <c r="M287" i="7"/>
  <c r="M288" i="7"/>
  <c r="M289" i="7"/>
  <c r="M290" i="7"/>
  <c r="M291" i="7"/>
  <c r="M292" i="7"/>
  <c r="M293" i="7"/>
  <c r="M294" i="7"/>
  <c r="M295" i="7"/>
  <c r="M296" i="7"/>
  <c r="M297" i="7"/>
  <c r="M298" i="7"/>
  <c r="M299" i="7"/>
  <c r="M300" i="7"/>
  <c r="M301" i="7"/>
  <c r="M302" i="7"/>
  <c r="M303" i="7"/>
  <c r="M304" i="7"/>
  <c r="M305" i="7"/>
  <c r="M306" i="7"/>
  <c r="M307" i="7"/>
  <c r="M308" i="7"/>
  <c r="M309" i="7"/>
  <c r="M310" i="7"/>
  <c r="M311" i="7"/>
  <c r="M312" i="7"/>
  <c r="M313" i="7"/>
  <c r="M314" i="7"/>
  <c r="M315" i="7"/>
  <c r="M316" i="7"/>
  <c r="M317" i="7"/>
  <c r="M318" i="7"/>
  <c r="M319" i="7"/>
  <c r="M320" i="7"/>
  <c r="M321" i="7"/>
  <c r="M322" i="7"/>
  <c r="M323" i="7"/>
  <c r="M324" i="7"/>
  <c r="M325" i="7"/>
  <c r="M326" i="7"/>
  <c r="M327" i="7"/>
  <c r="M328" i="7"/>
  <c r="M329" i="7"/>
  <c r="M330" i="7"/>
  <c r="M331" i="7"/>
  <c r="M332" i="7"/>
  <c r="M333" i="7"/>
  <c r="M334" i="7"/>
  <c r="M335" i="7"/>
  <c r="M336" i="7"/>
  <c r="M337" i="7"/>
  <c r="M338" i="7"/>
  <c r="M339" i="7"/>
  <c r="M340" i="7"/>
  <c r="M341" i="7"/>
  <c r="M342" i="7"/>
  <c r="M343" i="7"/>
  <c r="M344" i="7"/>
  <c r="M345" i="7"/>
  <c r="M346" i="7"/>
  <c r="M347" i="7"/>
  <c r="M348" i="7"/>
  <c r="M349" i="7"/>
  <c r="M350" i="7"/>
  <c r="M351" i="7"/>
  <c r="M352" i="7"/>
  <c r="M353" i="7"/>
  <c r="M354" i="7"/>
  <c r="M355" i="7"/>
  <c r="M356" i="7"/>
  <c r="M357" i="7"/>
  <c r="M358" i="7"/>
  <c r="M359" i="7"/>
  <c r="M360" i="7"/>
  <c r="M361" i="7"/>
  <c r="M362" i="7"/>
  <c r="M363" i="7"/>
  <c r="M364" i="7"/>
  <c r="M365" i="7"/>
  <c r="M366" i="7"/>
  <c r="M367" i="7"/>
  <c r="M368" i="7"/>
  <c r="M369" i="7"/>
  <c r="M370" i="7"/>
  <c r="M371" i="7"/>
  <c r="M372" i="7"/>
  <c r="M373" i="7"/>
  <c r="M374" i="7"/>
  <c r="M375" i="7"/>
  <c r="M376" i="7"/>
  <c r="M377" i="7"/>
  <c r="M378" i="7"/>
  <c r="M379" i="7"/>
  <c r="M380" i="7"/>
  <c r="M381" i="7"/>
  <c r="M382" i="7"/>
  <c r="M383" i="7"/>
  <c r="M384" i="7"/>
  <c r="M385" i="7"/>
  <c r="M386" i="7"/>
  <c r="M387" i="7"/>
  <c r="M388" i="7"/>
  <c r="M389" i="7"/>
  <c r="M390" i="7"/>
  <c r="M391" i="7"/>
  <c r="M392" i="7"/>
  <c r="M393" i="7"/>
  <c r="M394" i="7"/>
  <c r="M395" i="7"/>
  <c r="M396" i="7"/>
  <c r="M397" i="7"/>
  <c r="M398" i="7"/>
  <c r="M399" i="7"/>
  <c r="M400" i="7"/>
  <c r="M401" i="7"/>
  <c r="M402" i="7"/>
  <c r="M403" i="7"/>
  <c r="M404" i="7"/>
  <c r="M405" i="7"/>
  <c r="M406" i="7"/>
  <c r="M407" i="7"/>
  <c r="M408" i="7"/>
  <c r="M409" i="7"/>
  <c r="M410" i="7"/>
  <c r="M411" i="7"/>
  <c r="M412" i="7"/>
  <c r="M413" i="7"/>
  <c r="M414" i="7"/>
  <c r="M415" i="7"/>
  <c r="M416" i="7"/>
  <c r="M417" i="7"/>
  <c r="M418" i="7"/>
  <c r="M419" i="7"/>
  <c r="M420" i="7"/>
  <c r="M421" i="7"/>
  <c r="M422" i="7"/>
  <c r="M423" i="7"/>
  <c r="M424" i="7"/>
  <c r="M425" i="7"/>
  <c r="M426" i="7"/>
  <c r="M427" i="7"/>
  <c r="M428" i="7"/>
  <c r="M429" i="7"/>
  <c r="M430" i="7"/>
  <c r="M431" i="7"/>
  <c r="M432" i="7"/>
  <c r="M433" i="7"/>
  <c r="M434" i="7"/>
  <c r="M435" i="7"/>
  <c r="M436" i="7"/>
  <c r="M437" i="7"/>
  <c r="M438" i="7"/>
  <c r="M439" i="7"/>
  <c r="M440" i="7"/>
  <c r="M441" i="7"/>
  <c r="M442" i="7"/>
  <c r="M443" i="7"/>
  <c r="M444" i="7"/>
  <c r="M445" i="7"/>
  <c r="M446" i="7"/>
  <c r="M447" i="7"/>
  <c r="M448" i="7"/>
  <c r="M449" i="7"/>
  <c r="M450" i="7"/>
  <c r="M451" i="7"/>
  <c r="M452" i="7"/>
  <c r="M453" i="7"/>
  <c r="M454" i="7"/>
  <c r="M455" i="7"/>
  <c r="M456" i="7"/>
  <c r="M457" i="7"/>
  <c r="M458" i="7"/>
  <c r="M459" i="7"/>
  <c r="M460" i="7"/>
  <c r="M461" i="7"/>
  <c r="M462" i="7"/>
  <c r="M463" i="7"/>
  <c r="M464" i="7"/>
  <c r="M465" i="7"/>
  <c r="M466" i="7"/>
  <c r="M467" i="7"/>
  <c r="M468" i="7"/>
  <c r="M469" i="7"/>
  <c r="M470" i="7"/>
  <c r="M471" i="7"/>
  <c r="M472" i="7"/>
  <c r="M473" i="7"/>
  <c r="M474" i="7"/>
  <c r="M475" i="7"/>
  <c r="M476" i="7"/>
  <c r="M477" i="7"/>
  <c r="M478" i="7"/>
  <c r="M479" i="7"/>
  <c r="M480" i="7"/>
  <c r="M481" i="7"/>
  <c r="M482" i="7"/>
  <c r="M483" i="7"/>
  <c r="M484" i="7"/>
  <c r="M485" i="7"/>
  <c r="M486" i="7"/>
  <c r="M487" i="7"/>
  <c r="M488" i="7"/>
  <c r="M489" i="7"/>
  <c r="M490" i="7"/>
  <c r="M491" i="7"/>
  <c r="M492" i="7"/>
  <c r="M493" i="7"/>
  <c r="M494" i="7"/>
  <c r="M495" i="7"/>
  <c r="M496" i="7"/>
  <c r="M497" i="7"/>
  <c r="M498" i="7"/>
  <c r="M499" i="7"/>
  <c r="M500" i="7"/>
  <c r="M501" i="7"/>
  <c r="M502" i="7"/>
  <c r="M503" i="7"/>
  <c r="M504" i="7"/>
  <c r="M505" i="7"/>
  <c r="M506" i="7"/>
  <c r="M507" i="7"/>
  <c r="M508" i="7"/>
  <c r="M509" i="7"/>
  <c r="M510" i="7"/>
  <c r="M511" i="7"/>
  <c r="M512" i="7"/>
  <c r="M513" i="7"/>
  <c r="M514" i="7"/>
  <c r="M515" i="7"/>
  <c r="M516" i="7"/>
  <c r="M517" i="7"/>
  <c r="M518" i="7"/>
  <c r="M519" i="7"/>
  <c r="M520" i="7"/>
  <c r="M521" i="7"/>
  <c r="M522" i="7"/>
  <c r="M523" i="7"/>
  <c r="M524" i="7"/>
  <c r="M525" i="7"/>
  <c r="M526" i="7"/>
  <c r="M527" i="7"/>
  <c r="M528" i="7"/>
  <c r="M529" i="7"/>
  <c r="M530" i="7"/>
  <c r="M531" i="7"/>
  <c r="M532" i="7"/>
  <c r="M533" i="7"/>
  <c r="M534" i="7"/>
  <c r="M535" i="7"/>
  <c r="M536" i="7"/>
  <c r="M537" i="7"/>
  <c r="M538" i="7"/>
  <c r="M539" i="7"/>
  <c r="M540" i="7"/>
  <c r="M541" i="7"/>
  <c r="M542" i="7"/>
  <c r="M543" i="7"/>
  <c r="M544" i="7"/>
  <c r="M545" i="7"/>
  <c r="M546" i="7"/>
  <c r="M547" i="7"/>
  <c r="M548" i="7"/>
  <c r="M549" i="7"/>
  <c r="M550" i="7"/>
  <c r="M551" i="7"/>
  <c r="M552" i="7"/>
  <c r="M553" i="7"/>
  <c r="M554" i="7"/>
  <c r="M555" i="7"/>
  <c r="M556" i="7"/>
  <c r="M557" i="7"/>
  <c r="M558" i="7"/>
  <c r="M559" i="7"/>
  <c r="M560" i="7"/>
  <c r="M561" i="7"/>
  <c r="M562" i="7"/>
  <c r="M563" i="7"/>
  <c r="M564" i="7"/>
  <c r="M565" i="7"/>
  <c r="M566" i="7"/>
  <c r="M567" i="7"/>
  <c r="M568" i="7"/>
  <c r="M569" i="7"/>
  <c r="M570" i="7"/>
  <c r="M571" i="7"/>
  <c r="M572" i="7"/>
  <c r="M573" i="7"/>
  <c r="M574" i="7"/>
  <c r="M575" i="7"/>
  <c r="M576" i="7"/>
  <c r="M577" i="7"/>
  <c r="M578" i="7"/>
  <c r="M579" i="7"/>
  <c r="M580" i="7"/>
  <c r="M581" i="7"/>
  <c r="M582" i="7"/>
  <c r="M583" i="7"/>
  <c r="M584" i="7"/>
  <c r="M585" i="7"/>
  <c r="M586" i="7"/>
  <c r="M587" i="7"/>
  <c r="M588" i="7"/>
  <c r="M589" i="7"/>
  <c r="M590" i="7"/>
  <c r="M591" i="7"/>
  <c r="M592" i="7"/>
  <c r="M593" i="7"/>
  <c r="M594" i="7"/>
  <c r="M595" i="7"/>
  <c r="M596" i="7"/>
  <c r="M597" i="7"/>
  <c r="M598" i="7"/>
  <c r="M599" i="7"/>
  <c r="M600" i="7"/>
  <c r="M601" i="7"/>
  <c r="M602" i="7"/>
  <c r="M603" i="7"/>
  <c r="M604" i="7"/>
  <c r="M605" i="7"/>
  <c r="M606" i="7"/>
  <c r="M607" i="7"/>
  <c r="M608" i="7"/>
  <c r="M609" i="7"/>
  <c r="M610" i="7"/>
  <c r="M611" i="7"/>
  <c r="M612" i="7"/>
  <c r="M613" i="7"/>
  <c r="M614" i="7"/>
  <c r="M615" i="7"/>
  <c r="M616" i="7"/>
  <c r="M617" i="7"/>
  <c r="M618" i="7"/>
  <c r="M619" i="7"/>
  <c r="M620" i="7"/>
  <c r="M621" i="7"/>
  <c r="M622" i="7"/>
  <c r="M623" i="7"/>
  <c r="M624" i="7"/>
  <c r="M625" i="7"/>
  <c r="M626" i="7"/>
  <c r="M627" i="7"/>
  <c r="M628" i="7"/>
  <c r="M629" i="7"/>
  <c r="M630" i="7"/>
  <c r="M631" i="7"/>
  <c r="M632" i="7"/>
  <c r="M633" i="7"/>
  <c r="M634" i="7"/>
  <c r="M635" i="7"/>
  <c r="M636" i="7"/>
  <c r="M637" i="7"/>
  <c r="M638" i="7"/>
  <c r="M639" i="7"/>
  <c r="M640" i="7"/>
  <c r="M641" i="7"/>
  <c r="M642" i="7"/>
  <c r="M643" i="7"/>
  <c r="M644" i="7"/>
  <c r="M645" i="7"/>
  <c r="M646" i="7"/>
  <c r="M647" i="7"/>
  <c r="M648" i="7"/>
  <c r="M649" i="7"/>
  <c r="M650" i="7"/>
  <c r="M651" i="7"/>
  <c r="M652" i="7"/>
  <c r="M653" i="7"/>
  <c r="M654" i="7"/>
  <c r="M655" i="7"/>
  <c r="M656" i="7"/>
  <c r="M657" i="7"/>
  <c r="M658" i="7"/>
  <c r="M659" i="7"/>
  <c r="M660" i="7"/>
  <c r="M661" i="7"/>
  <c r="M662" i="7"/>
  <c r="M663" i="7"/>
  <c r="M664" i="7"/>
  <c r="M665" i="7"/>
  <c r="M666" i="7"/>
  <c r="M667" i="7"/>
  <c r="M668" i="7"/>
  <c r="M669" i="7"/>
  <c r="M670" i="7"/>
  <c r="M671" i="7"/>
  <c r="M672" i="7"/>
  <c r="M673" i="7"/>
  <c r="M674" i="7"/>
  <c r="M675" i="7"/>
  <c r="M676" i="7"/>
  <c r="M677" i="7"/>
  <c r="M678" i="7"/>
  <c r="M679" i="7"/>
  <c r="M680" i="7"/>
  <c r="M681" i="7"/>
  <c r="M682" i="7"/>
  <c r="M683" i="7"/>
  <c r="M684" i="7"/>
  <c r="M685" i="7"/>
  <c r="M686" i="7"/>
  <c r="M687" i="7"/>
  <c r="M688" i="7"/>
  <c r="M689" i="7"/>
  <c r="M690" i="7"/>
  <c r="M691" i="7"/>
  <c r="M692" i="7"/>
  <c r="M693" i="7"/>
  <c r="M694" i="7"/>
  <c r="M695" i="7"/>
  <c r="M696" i="7"/>
  <c r="M697" i="7"/>
  <c r="M698" i="7"/>
  <c r="M699" i="7"/>
  <c r="M700" i="7"/>
  <c r="M701" i="7"/>
  <c r="M702" i="7"/>
  <c r="M703" i="7"/>
  <c r="M704" i="7"/>
  <c r="M705" i="7"/>
  <c r="M706" i="7"/>
  <c r="M707" i="7"/>
  <c r="M708" i="7"/>
  <c r="M709" i="7"/>
  <c r="M710" i="7"/>
  <c r="M711" i="7"/>
  <c r="M712" i="7"/>
  <c r="M713" i="7"/>
  <c r="M714" i="7"/>
  <c r="M715" i="7"/>
  <c r="M716" i="7"/>
  <c r="M717" i="7"/>
  <c r="M718" i="7"/>
  <c r="M719" i="7"/>
  <c r="M720" i="7"/>
  <c r="M721" i="7"/>
  <c r="M722" i="7"/>
  <c r="M723" i="7"/>
  <c r="M724" i="7"/>
  <c r="M725" i="7"/>
  <c r="M726" i="7"/>
  <c r="M727" i="7"/>
  <c r="M728" i="7"/>
  <c r="M729" i="7"/>
  <c r="M730" i="7"/>
  <c r="M731" i="7"/>
  <c r="M732" i="7"/>
  <c r="M733" i="7"/>
  <c r="M734" i="7"/>
  <c r="M735" i="7"/>
  <c r="M736" i="7"/>
  <c r="M737" i="7"/>
  <c r="M738" i="7"/>
  <c r="M739" i="7"/>
  <c r="M740" i="7"/>
  <c r="M741" i="7"/>
  <c r="M742" i="7"/>
  <c r="M743" i="7"/>
  <c r="M744" i="7"/>
  <c r="M745" i="7"/>
  <c r="M746" i="7"/>
  <c r="M747" i="7"/>
  <c r="M748" i="7"/>
  <c r="M749" i="7"/>
  <c r="M750" i="7"/>
  <c r="M751" i="7"/>
  <c r="M752" i="7"/>
  <c r="M753" i="7"/>
  <c r="M754" i="7"/>
  <c r="M755" i="7"/>
  <c r="M756" i="7"/>
  <c r="M757" i="7"/>
  <c r="M758" i="7"/>
  <c r="M759" i="7"/>
  <c r="M760" i="7"/>
  <c r="M761" i="7"/>
  <c r="M762" i="7"/>
  <c r="M763" i="7"/>
  <c r="M764" i="7"/>
  <c r="M765" i="7"/>
  <c r="M766" i="7"/>
  <c r="M767" i="7"/>
  <c r="M768" i="7"/>
  <c r="M769" i="7"/>
  <c r="M770" i="7"/>
  <c r="M771" i="7"/>
  <c r="M772" i="7"/>
  <c r="M773" i="7"/>
  <c r="M774" i="7"/>
  <c r="M775" i="7"/>
  <c r="M776" i="7"/>
  <c r="M777" i="7"/>
  <c r="M778" i="7"/>
  <c r="M779" i="7"/>
  <c r="M780" i="7"/>
  <c r="M781" i="7"/>
  <c r="M782" i="7"/>
  <c r="M783" i="7"/>
  <c r="M784" i="7"/>
  <c r="M785" i="7"/>
  <c r="M786" i="7"/>
  <c r="M787" i="7"/>
  <c r="M788" i="7"/>
  <c r="M789" i="7"/>
  <c r="M790" i="7"/>
  <c r="M791" i="7"/>
  <c r="M792" i="7"/>
  <c r="M793" i="7"/>
  <c r="M794" i="7"/>
  <c r="M795" i="7"/>
  <c r="M796" i="7"/>
  <c r="M797" i="7"/>
  <c r="M798" i="7"/>
  <c r="M799" i="7"/>
  <c r="M800" i="7"/>
  <c r="M801" i="7"/>
  <c r="M802" i="7"/>
  <c r="M803" i="7"/>
  <c r="M804" i="7"/>
  <c r="M805" i="7"/>
  <c r="M806" i="7"/>
  <c r="M807" i="7"/>
  <c r="M808" i="7"/>
  <c r="M809" i="7"/>
  <c r="M810" i="7"/>
  <c r="M811" i="7"/>
  <c r="M812" i="7"/>
  <c r="M813" i="7"/>
  <c r="M814" i="7"/>
  <c r="M815" i="7"/>
  <c r="M816" i="7"/>
  <c r="M817" i="7"/>
  <c r="M818" i="7"/>
  <c r="M819" i="7"/>
  <c r="M820" i="7"/>
  <c r="M821" i="7"/>
  <c r="M822" i="7"/>
  <c r="M823" i="7"/>
  <c r="M824" i="7"/>
  <c r="M825" i="7"/>
  <c r="M826" i="7"/>
  <c r="M827" i="7"/>
  <c r="M828" i="7"/>
  <c r="M829" i="7"/>
  <c r="M830" i="7"/>
  <c r="M831" i="7"/>
  <c r="M832" i="7"/>
  <c r="M833" i="7"/>
  <c r="M834" i="7"/>
  <c r="M835" i="7"/>
  <c r="M836" i="7"/>
  <c r="M837" i="7"/>
  <c r="M838" i="7"/>
  <c r="M839" i="7"/>
  <c r="M840" i="7"/>
  <c r="M841" i="7"/>
  <c r="M842" i="7"/>
  <c r="M843" i="7"/>
  <c r="M844" i="7"/>
  <c r="M845" i="7"/>
  <c r="M846" i="7"/>
  <c r="M847" i="7"/>
  <c r="M848" i="7"/>
  <c r="M849" i="7"/>
  <c r="M850" i="7"/>
  <c r="M851" i="7"/>
  <c r="M852" i="7"/>
  <c r="M853" i="7"/>
  <c r="M854" i="7"/>
  <c r="M855" i="7"/>
  <c r="M856" i="7"/>
  <c r="M857" i="7"/>
  <c r="M858" i="7"/>
  <c r="M859" i="7"/>
  <c r="M860" i="7"/>
  <c r="M861" i="7"/>
  <c r="M862" i="7"/>
  <c r="M863" i="7"/>
  <c r="M864" i="7"/>
  <c r="M865" i="7"/>
  <c r="M866" i="7"/>
  <c r="M867" i="7"/>
  <c r="M868" i="7"/>
  <c r="M869" i="7"/>
  <c r="M870" i="7"/>
  <c r="M871" i="7"/>
  <c r="M872" i="7"/>
  <c r="M873" i="7"/>
  <c r="M874" i="7"/>
  <c r="M875" i="7"/>
  <c r="M876" i="7"/>
  <c r="M877" i="7"/>
  <c r="M878" i="7"/>
  <c r="M879" i="7"/>
  <c r="M880" i="7"/>
  <c r="M881" i="7"/>
  <c r="M882" i="7"/>
  <c r="M883" i="7"/>
  <c r="M884" i="7"/>
  <c r="M885" i="7"/>
  <c r="M886" i="7"/>
  <c r="M887" i="7"/>
  <c r="M888" i="7"/>
  <c r="M889" i="7"/>
  <c r="M890" i="7"/>
  <c r="M891" i="7"/>
  <c r="M892" i="7"/>
  <c r="M893" i="7"/>
  <c r="M894" i="7"/>
  <c r="M895" i="7"/>
  <c r="M896" i="7"/>
  <c r="M897" i="7"/>
  <c r="M898" i="7"/>
  <c r="M899" i="7"/>
  <c r="M900" i="7"/>
  <c r="M901" i="7"/>
  <c r="M902" i="7"/>
  <c r="M903" i="7"/>
  <c r="M904" i="7"/>
  <c r="M905" i="7"/>
  <c r="M906" i="7"/>
  <c r="M907" i="7"/>
  <c r="M908" i="7"/>
  <c r="M909" i="7"/>
  <c r="M910" i="7"/>
  <c r="M911" i="7"/>
  <c r="M912" i="7"/>
  <c r="M913" i="7"/>
  <c r="M914" i="7"/>
  <c r="M915" i="7"/>
  <c r="M916" i="7"/>
  <c r="M917" i="7"/>
  <c r="M918" i="7"/>
  <c r="M919" i="7"/>
  <c r="M920" i="7"/>
  <c r="M921" i="7"/>
  <c r="M922" i="7"/>
  <c r="M923" i="7"/>
  <c r="M924" i="7"/>
  <c r="M925" i="7"/>
  <c r="M926" i="7"/>
  <c r="M927" i="7"/>
  <c r="M928" i="7"/>
  <c r="M929" i="7"/>
  <c r="M930" i="7"/>
  <c r="M931" i="7"/>
  <c r="M932" i="7"/>
  <c r="M933" i="7"/>
  <c r="M934" i="7"/>
  <c r="M935" i="7"/>
  <c r="M936" i="7"/>
  <c r="M937" i="7"/>
  <c r="M938" i="7"/>
  <c r="M939" i="7"/>
  <c r="M940" i="7"/>
  <c r="M941" i="7"/>
  <c r="M942" i="7"/>
  <c r="M943" i="7"/>
  <c r="M944" i="7"/>
  <c r="M945" i="7"/>
  <c r="M946" i="7"/>
  <c r="M947" i="7"/>
  <c r="M948" i="7"/>
  <c r="M949" i="7"/>
  <c r="M950" i="7"/>
  <c r="M951" i="7"/>
  <c r="M952" i="7"/>
  <c r="M953" i="7"/>
  <c r="M954" i="7"/>
  <c r="M955" i="7"/>
  <c r="M956" i="7"/>
  <c r="M957" i="7"/>
  <c r="M958" i="7"/>
  <c r="M959" i="7"/>
  <c r="M960" i="7"/>
  <c r="M961" i="7"/>
  <c r="M962" i="7"/>
  <c r="M963" i="7"/>
  <c r="M964" i="7"/>
  <c r="M965" i="7"/>
  <c r="M966" i="7"/>
  <c r="M967" i="7"/>
  <c r="M968" i="7"/>
  <c r="M969" i="7"/>
  <c r="M970" i="7"/>
  <c r="M971" i="7"/>
  <c r="M972" i="7"/>
  <c r="M973" i="7"/>
  <c r="M974" i="7"/>
  <c r="M975" i="7"/>
  <c r="M976" i="7"/>
  <c r="M977" i="7"/>
  <c r="M978" i="7"/>
  <c r="M979" i="7"/>
  <c r="M980" i="7"/>
  <c r="M981" i="7"/>
  <c r="M982" i="7"/>
  <c r="M983" i="7"/>
  <c r="M984" i="7"/>
  <c r="M985" i="7"/>
  <c r="M986" i="7"/>
  <c r="M987" i="7"/>
  <c r="M988" i="7"/>
  <c r="M989" i="7"/>
  <c r="M990" i="7"/>
  <c r="M991" i="7"/>
  <c r="M992" i="7"/>
  <c r="M993" i="7"/>
  <c r="M994" i="7"/>
  <c r="M995" i="7"/>
  <c r="M996" i="7"/>
  <c r="M997" i="7"/>
  <c r="M998" i="7"/>
  <c r="M999" i="7"/>
  <c r="M1000" i="7"/>
  <c r="M1001" i="7"/>
  <c r="M1002" i="7"/>
  <c r="M1003" i="7"/>
  <c r="M1004" i="7"/>
  <c r="M1005" i="7"/>
  <c r="M1006" i="7"/>
  <c r="M1007" i="7"/>
  <c r="M1008" i="7"/>
  <c r="M1009" i="7"/>
  <c r="M1010" i="7"/>
  <c r="M1011" i="7"/>
  <c r="M1012" i="7"/>
  <c r="M1013" i="7"/>
  <c r="M1014" i="7"/>
  <c r="M1015" i="7"/>
  <c r="M1016" i="7"/>
  <c r="M1017" i="7"/>
  <c r="M1018" i="7"/>
  <c r="M1019" i="7"/>
  <c r="M1020" i="7"/>
  <c r="M1021" i="7"/>
  <c r="M1022" i="7"/>
  <c r="M1023" i="7"/>
  <c r="M1024" i="7"/>
  <c r="M1025" i="7"/>
  <c r="M1026" i="7"/>
  <c r="M1027" i="7"/>
  <c r="M1028" i="7"/>
  <c r="M1029" i="7"/>
  <c r="M1030" i="7"/>
  <c r="M1031" i="7"/>
  <c r="M1032" i="7"/>
  <c r="M1033" i="7"/>
  <c r="M1034" i="7"/>
  <c r="M1035" i="7"/>
  <c r="M1036" i="7"/>
  <c r="M1037" i="7"/>
  <c r="M1038" i="7"/>
  <c r="M1039" i="7"/>
  <c r="M1040" i="7"/>
  <c r="M1041" i="7"/>
  <c r="M1042" i="7"/>
  <c r="M1043" i="7"/>
  <c r="M1044" i="7"/>
  <c r="M1045" i="7"/>
  <c r="M1046" i="7"/>
  <c r="M1047" i="7"/>
  <c r="M1048" i="7"/>
  <c r="M1049" i="7"/>
  <c r="M1050" i="7"/>
  <c r="M1051" i="7"/>
  <c r="M1052" i="7"/>
  <c r="M1053" i="7"/>
  <c r="M1054" i="7"/>
  <c r="M1055" i="7"/>
  <c r="M1056" i="7"/>
  <c r="M1057" i="7"/>
  <c r="M1058" i="7"/>
  <c r="M1059" i="7"/>
  <c r="M1060" i="7"/>
  <c r="M1061" i="7"/>
  <c r="M1062" i="7"/>
  <c r="M1063" i="7"/>
  <c r="M1064" i="7"/>
  <c r="M1065" i="7"/>
  <c r="M1066" i="7"/>
  <c r="M1067" i="7"/>
  <c r="M1068" i="7"/>
  <c r="M1069" i="7"/>
  <c r="M1070" i="7"/>
  <c r="M1071" i="7"/>
  <c r="M1072" i="7"/>
  <c r="M1073" i="7"/>
  <c r="M1074" i="7"/>
  <c r="M1075" i="7"/>
  <c r="M1076" i="7"/>
  <c r="M1077" i="7"/>
  <c r="M1078" i="7"/>
  <c r="M1079" i="7"/>
  <c r="M1080" i="7"/>
  <c r="M1081" i="7"/>
  <c r="M1082" i="7"/>
  <c r="M1083" i="7"/>
  <c r="M1084" i="7"/>
  <c r="M1085" i="7"/>
  <c r="M1086" i="7"/>
  <c r="M1087" i="7"/>
  <c r="M1088" i="7"/>
  <c r="M1089" i="7"/>
  <c r="M1090" i="7"/>
  <c r="M1091" i="7"/>
  <c r="M1092" i="7"/>
  <c r="M1093" i="7"/>
  <c r="M1094" i="7"/>
  <c r="M1095" i="7"/>
  <c r="M1096" i="7"/>
  <c r="M1097" i="7"/>
  <c r="M1098" i="7"/>
  <c r="M1099" i="7"/>
  <c r="M1100" i="7"/>
  <c r="M2" i="6"/>
  <c r="M3" i="6"/>
  <c r="M4" i="6"/>
  <c r="M5" i="6"/>
  <c r="M6" i="6"/>
  <c r="M7" i="6"/>
  <c r="M8" i="6"/>
  <c r="M9" i="6"/>
  <c r="M10" i="6"/>
  <c r="M11" i="6"/>
  <c r="M12" i="6"/>
  <c r="M13" i="6"/>
  <c r="M14" i="6"/>
  <c r="M15" i="6"/>
  <c r="M16" i="6"/>
  <c r="M17" i="6"/>
  <c r="M18" i="6"/>
  <c r="M19" i="6"/>
  <c r="M20" i="6"/>
  <c r="M21" i="6"/>
  <c r="M22" i="6"/>
  <c r="M23" i="6"/>
  <c r="M24" i="6"/>
  <c r="M25" i="6"/>
  <c r="M26" i="6"/>
  <c r="M27" i="6"/>
  <c r="M28" i="6"/>
  <c r="M29" i="6"/>
  <c r="M30" i="6"/>
  <c r="M31" i="6"/>
  <c r="M32" i="6"/>
  <c r="M33" i="6"/>
  <c r="M34" i="6"/>
  <c r="M35" i="6"/>
  <c r="M36" i="6"/>
  <c r="M37" i="6"/>
  <c r="M38" i="6"/>
  <c r="M39" i="6"/>
  <c r="M40" i="6"/>
  <c r="M41" i="6"/>
  <c r="M42" i="6"/>
  <c r="M43" i="6"/>
  <c r="M44" i="6"/>
  <c r="M45" i="6"/>
  <c r="M46" i="6"/>
  <c r="M47" i="6"/>
  <c r="M48" i="6"/>
  <c r="M49" i="6"/>
  <c r="M50" i="6"/>
  <c r="M51" i="6"/>
  <c r="M52" i="6"/>
  <c r="M53" i="6"/>
  <c r="M54" i="6"/>
  <c r="M55" i="6"/>
  <c r="M56" i="6"/>
  <c r="M57" i="6"/>
  <c r="M58" i="6"/>
  <c r="M59" i="6"/>
  <c r="M60" i="6"/>
  <c r="M61" i="6"/>
  <c r="M62" i="6"/>
  <c r="M63" i="6"/>
  <c r="M64" i="6"/>
  <c r="M65" i="6"/>
  <c r="M66" i="6"/>
  <c r="M67" i="6"/>
  <c r="M68" i="6"/>
  <c r="M69" i="6"/>
  <c r="M70" i="6"/>
  <c r="M71" i="6"/>
  <c r="M72" i="6"/>
  <c r="M73" i="6"/>
  <c r="M74" i="6"/>
  <c r="M75" i="6"/>
  <c r="M76" i="6"/>
  <c r="M77" i="6"/>
  <c r="M78" i="6"/>
  <c r="M79" i="6"/>
  <c r="M80" i="6"/>
  <c r="M81" i="6"/>
  <c r="M82" i="6"/>
  <c r="M83" i="6"/>
  <c r="M84" i="6"/>
  <c r="M85" i="6"/>
  <c r="M86" i="6"/>
  <c r="M87" i="6"/>
  <c r="M88" i="6"/>
  <c r="M89" i="6"/>
  <c r="M90" i="6"/>
  <c r="M91" i="6"/>
  <c r="M92" i="6"/>
  <c r="M93" i="6"/>
  <c r="M94" i="6"/>
  <c r="M95" i="6"/>
  <c r="M96" i="6"/>
  <c r="M97" i="6"/>
  <c r="M98" i="6"/>
  <c r="M99" i="6"/>
  <c r="M100" i="6"/>
  <c r="M101" i="6"/>
  <c r="M102" i="6"/>
  <c r="M103" i="6"/>
  <c r="M104" i="6"/>
  <c r="M105" i="6"/>
  <c r="M106" i="6"/>
  <c r="M107" i="6"/>
  <c r="M108" i="6"/>
  <c r="M109" i="6"/>
  <c r="M110" i="6"/>
  <c r="M111" i="6"/>
  <c r="M112" i="6"/>
  <c r="M113" i="6"/>
  <c r="M114" i="6"/>
  <c r="M115" i="6"/>
  <c r="M116" i="6"/>
  <c r="M117" i="6"/>
  <c r="M118" i="6"/>
  <c r="M119" i="6"/>
  <c r="M120" i="6"/>
  <c r="M121" i="6"/>
  <c r="M122" i="6"/>
  <c r="M123" i="6"/>
  <c r="M124" i="6"/>
  <c r="M125" i="6"/>
  <c r="M126" i="6"/>
  <c r="M127" i="6"/>
  <c r="M128" i="6"/>
  <c r="M129" i="6"/>
  <c r="M130" i="6"/>
  <c r="M131" i="6"/>
  <c r="M132" i="6"/>
  <c r="M133" i="6"/>
  <c r="M134" i="6"/>
  <c r="M135" i="6"/>
  <c r="M136" i="6"/>
  <c r="M137" i="6"/>
  <c r="M138" i="6"/>
  <c r="M139" i="6"/>
  <c r="M140" i="6"/>
  <c r="M141" i="6"/>
  <c r="M142" i="6"/>
  <c r="M143" i="6"/>
  <c r="M144" i="6"/>
  <c r="M145" i="6"/>
  <c r="M146" i="6"/>
  <c r="M147" i="6"/>
  <c r="M148" i="6"/>
  <c r="M149" i="6"/>
  <c r="M150" i="6"/>
  <c r="M151" i="6"/>
  <c r="M152" i="6"/>
  <c r="M153" i="6"/>
  <c r="M154" i="6"/>
  <c r="M155" i="6"/>
  <c r="M156" i="6"/>
  <c r="M157" i="6"/>
  <c r="M158" i="6"/>
  <c r="M159" i="6"/>
  <c r="M160" i="6"/>
  <c r="M161" i="6"/>
  <c r="M162" i="6"/>
  <c r="M163" i="6"/>
  <c r="M164" i="6"/>
  <c r="M165" i="6"/>
  <c r="M166" i="6"/>
  <c r="M167" i="6"/>
  <c r="M168" i="6"/>
  <c r="M169" i="6"/>
  <c r="M170" i="6"/>
  <c r="M171" i="6"/>
  <c r="M172" i="6"/>
  <c r="M173" i="6"/>
  <c r="M174" i="6"/>
  <c r="M175" i="6"/>
  <c r="M176" i="6"/>
  <c r="M177" i="6"/>
  <c r="M178" i="6"/>
  <c r="M179" i="6"/>
  <c r="M180" i="6"/>
  <c r="M181" i="6"/>
  <c r="M182" i="6"/>
  <c r="M183" i="6"/>
  <c r="M184" i="6"/>
  <c r="M185" i="6"/>
  <c r="M186" i="6"/>
  <c r="M187" i="6"/>
  <c r="M188" i="6"/>
  <c r="M189" i="6"/>
  <c r="M190" i="6"/>
  <c r="M191" i="6"/>
  <c r="M192" i="6"/>
  <c r="M193" i="6"/>
  <c r="M194" i="6"/>
  <c r="M195" i="6"/>
  <c r="M196" i="6"/>
  <c r="M197" i="6"/>
  <c r="M198" i="6"/>
  <c r="M199" i="6"/>
  <c r="M200" i="6"/>
  <c r="M201" i="6"/>
  <c r="M202" i="6"/>
  <c r="M203" i="6"/>
  <c r="M204" i="6"/>
  <c r="M205" i="6"/>
  <c r="M206" i="6"/>
  <c r="M207" i="6"/>
  <c r="M208" i="6"/>
  <c r="M209" i="6"/>
  <c r="M210" i="6"/>
  <c r="M211" i="6"/>
  <c r="M212" i="6"/>
  <c r="M213" i="6"/>
  <c r="M214" i="6"/>
  <c r="M215" i="6"/>
  <c r="M216" i="6"/>
  <c r="M217" i="6"/>
  <c r="M218" i="6"/>
  <c r="M219" i="6"/>
  <c r="M220" i="6"/>
  <c r="M221" i="6"/>
  <c r="M222" i="6"/>
  <c r="M223" i="6"/>
  <c r="M224" i="6"/>
  <c r="M225" i="6"/>
  <c r="M226" i="6"/>
  <c r="M227" i="6"/>
  <c r="M228" i="6"/>
  <c r="M229" i="6"/>
  <c r="M230" i="6"/>
  <c r="M231" i="6"/>
  <c r="M232" i="6"/>
  <c r="M233" i="6"/>
  <c r="M234" i="6"/>
  <c r="M235" i="6"/>
  <c r="M236" i="6"/>
  <c r="M237" i="6"/>
  <c r="M238" i="6"/>
  <c r="M239" i="6"/>
  <c r="M240" i="6"/>
  <c r="M241" i="6"/>
  <c r="M242" i="6"/>
  <c r="M243" i="6"/>
  <c r="M244" i="6"/>
  <c r="M245" i="6"/>
  <c r="M246" i="6"/>
  <c r="M247" i="6"/>
  <c r="M248" i="6"/>
  <c r="M249" i="6"/>
  <c r="M250" i="6"/>
  <c r="M251" i="6"/>
  <c r="M252" i="6"/>
  <c r="M253" i="6"/>
  <c r="M254" i="6"/>
  <c r="M255" i="6"/>
  <c r="M256" i="6"/>
  <c r="M257" i="6"/>
  <c r="M258" i="6"/>
  <c r="M259" i="6"/>
  <c r="M260" i="6"/>
  <c r="M261" i="6"/>
  <c r="M262" i="6"/>
  <c r="M263" i="6"/>
  <c r="M264" i="6"/>
  <c r="M265" i="6"/>
  <c r="M266" i="6"/>
  <c r="M267" i="6"/>
  <c r="M268" i="6"/>
  <c r="M269" i="6"/>
  <c r="M270" i="6"/>
  <c r="M271" i="6"/>
  <c r="M272" i="6"/>
  <c r="M273" i="6"/>
  <c r="M274" i="6"/>
  <c r="M275" i="6"/>
  <c r="M276" i="6"/>
  <c r="M277" i="6"/>
  <c r="M278" i="6"/>
  <c r="M279" i="6"/>
  <c r="M280" i="6"/>
  <c r="M281" i="6"/>
  <c r="M282" i="6"/>
  <c r="M283" i="6"/>
  <c r="M284" i="6"/>
  <c r="M285" i="6"/>
  <c r="M286" i="6"/>
  <c r="M287" i="6"/>
  <c r="M288" i="6"/>
  <c r="M289" i="6"/>
  <c r="M290" i="6"/>
  <c r="M291" i="6"/>
  <c r="M292" i="6"/>
  <c r="M293" i="6"/>
  <c r="M294" i="6"/>
  <c r="M295" i="6"/>
  <c r="M296" i="6"/>
  <c r="M297" i="6"/>
  <c r="M298" i="6"/>
  <c r="M299" i="6"/>
  <c r="M300" i="6"/>
  <c r="M301" i="6"/>
  <c r="M302" i="6"/>
  <c r="M303" i="6"/>
  <c r="M304" i="6"/>
  <c r="M305" i="6"/>
  <c r="M306" i="6"/>
  <c r="M307" i="6"/>
  <c r="M308" i="6"/>
  <c r="M309" i="6"/>
  <c r="M310" i="6"/>
  <c r="M311" i="6"/>
  <c r="M312" i="6"/>
  <c r="M313" i="6"/>
  <c r="M314" i="6"/>
  <c r="M315" i="6"/>
  <c r="M316" i="6"/>
  <c r="M317" i="6"/>
  <c r="M318" i="6"/>
  <c r="M319" i="6"/>
  <c r="M320" i="6"/>
  <c r="M321" i="6"/>
  <c r="M322" i="6"/>
  <c r="M323" i="6"/>
  <c r="M324" i="6"/>
  <c r="M325" i="6"/>
  <c r="M326" i="6"/>
  <c r="M327" i="6"/>
  <c r="M328" i="6"/>
  <c r="M329" i="6"/>
  <c r="M330" i="6"/>
  <c r="M331" i="6"/>
  <c r="M332" i="6"/>
  <c r="M333" i="6"/>
  <c r="M334" i="6"/>
  <c r="M335" i="6"/>
  <c r="M336" i="6"/>
  <c r="M337" i="6"/>
  <c r="M338" i="6"/>
  <c r="M339" i="6"/>
  <c r="M340" i="6"/>
  <c r="M341" i="6"/>
  <c r="M342" i="6"/>
  <c r="M343" i="6"/>
  <c r="M344" i="6"/>
  <c r="M345" i="6"/>
  <c r="M346" i="6"/>
  <c r="M347" i="6"/>
  <c r="M348" i="6"/>
  <c r="M349" i="6"/>
  <c r="M350" i="6"/>
  <c r="M351" i="6"/>
  <c r="M352" i="6"/>
  <c r="M353" i="6"/>
  <c r="M354" i="6"/>
  <c r="M355" i="6"/>
  <c r="M356" i="6"/>
  <c r="M357" i="6"/>
  <c r="M358" i="6"/>
  <c r="M359" i="6"/>
  <c r="M360" i="6"/>
  <c r="M361" i="6"/>
  <c r="M362" i="6"/>
  <c r="M363" i="6"/>
  <c r="M364" i="6"/>
  <c r="M365" i="6"/>
  <c r="M366" i="6"/>
  <c r="M367" i="6"/>
  <c r="M368" i="6"/>
  <c r="M369" i="6"/>
  <c r="M370" i="6"/>
  <c r="M371" i="6"/>
  <c r="M372" i="6"/>
  <c r="M373" i="6"/>
  <c r="M374" i="6"/>
  <c r="M375" i="6"/>
  <c r="M376" i="6"/>
  <c r="M377" i="6"/>
  <c r="M378" i="6"/>
  <c r="M379" i="6"/>
  <c r="M380" i="6"/>
  <c r="M381" i="6"/>
  <c r="M382" i="6"/>
  <c r="M383" i="6"/>
  <c r="M384" i="6"/>
  <c r="M385" i="6"/>
  <c r="M386" i="6"/>
  <c r="M387" i="6"/>
  <c r="M388" i="6"/>
  <c r="M389" i="6"/>
  <c r="M390" i="6"/>
  <c r="M391" i="6"/>
  <c r="M392" i="6"/>
  <c r="M393" i="6"/>
  <c r="M394" i="6"/>
  <c r="M395" i="6"/>
  <c r="M396" i="6"/>
  <c r="M397" i="6"/>
  <c r="M398" i="6"/>
  <c r="M399" i="6"/>
  <c r="M400" i="6"/>
  <c r="M401" i="6"/>
  <c r="M402" i="6"/>
  <c r="M403" i="6"/>
  <c r="M404" i="6"/>
  <c r="M405" i="6"/>
  <c r="M406" i="6"/>
  <c r="M407" i="6"/>
  <c r="M408" i="6"/>
  <c r="M409" i="6"/>
  <c r="M410" i="6"/>
  <c r="M411" i="6"/>
  <c r="M412" i="6"/>
  <c r="M413" i="6"/>
  <c r="M414" i="6"/>
  <c r="M415" i="6"/>
  <c r="M416" i="6"/>
  <c r="M417" i="6"/>
  <c r="M418" i="6"/>
  <c r="M419" i="6"/>
  <c r="M420" i="6"/>
  <c r="M421" i="6"/>
  <c r="M422" i="6"/>
  <c r="M423" i="6"/>
  <c r="M424" i="6"/>
  <c r="M425" i="6"/>
  <c r="M426" i="6"/>
  <c r="M427" i="6"/>
  <c r="M428" i="6"/>
  <c r="M429" i="6"/>
  <c r="M430" i="6"/>
  <c r="M431" i="6"/>
  <c r="M432" i="6"/>
  <c r="M433" i="6"/>
  <c r="M434" i="6"/>
  <c r="M435" i="6"/>
  <c r="M436" i="6"/>
  <c r="M437" i="6"/>
  <c r="M438" i="6"/>
  <c r="M439" i="6"/>
  <c r="M440" i="6"/>
  <c r="M441" i="6"/>
  <c r="M442" i="6"/>
  <c r="M443" i="6"/>
  <c r="M444" i="6"/>
  <c r="M445" i="6"/>
  <c r="M446" i="6"/>
  <c r="M447" i="6"/>
  <c r="M448" i="6"/>
  <c r="M449" i="6"/>
  <c r="M450" i="6"/>
  <c r="M451" i="6"/>
  <c r="M452" i="6"/>
  <c r="M453" i="6"/>
  <c r="M454" i="6"/>
  <c r="M455" i="6"/>
  <c r="M456" i="6"/>
  <c r="M457" i="6"/>
  <c r="M458" i="6"/>
  <c r="M459" i="6"/>
  <c r="M460" i="6"/>
  <c r="M461" i="6"/>
  <c r="M462" i="6"/>
  <c r="M463" i="6"/>
  <c r="M464" i="6"/>
  <c r="M465" i="6"/>
  <c r="M466" i="6"/>
  <c r="M467" i="6"/>
  <c r="M468" i="6"/>
  <c r="M469" i="6"/>
  <c r="M470" i="6"/>
  <c r="M471" i="6"/>
  <c r="M472" i="6"/>
  <c r="M473" i="6"/>
  <c r="M474" i="6"/>
  <c r="M475" i="6"/>
  <c r="M476" i="6"/>
  <c r="M477" i="6"/>
  <c r="M478" i="6"/>
  <c r="M479" i="6"/>
  <c r="M480" i="6"/>
  <c r="M481" i="6"/>
  <c r="M482" i="6"/>
  <c r="M483" i="6"/>
  <c r="M484" i="6"/>
  <c r="M485" i="6"/>
  <c r="M486" i="6"/>
  <c r="M487" i="6"/>
  <c r="M488" i="6"/>
  <c r="M489" i="6"/>
  <c r="M490" i="6"/>
  <c r="M491" i="6"/>
  <c r="M492" i="6"/>
  <c r="M493" i="6"/>
  <c r="M494" i="6"/>
  <c r="M495" i="6"/>
  <c r="M496" i="6"/>
  <c r="M497" i="6"/>
  <c r="M498" i="6"/>
  <c r="M499" i="6"/>
  <c r="M500" i="6"/>
  <c r="M501" i="6"/>
  <c r="M502" i="6"/>
  <c r="M503" i="6"/>
  <c r="M504" i="6"/>
  <c r="M505" i="6"/>
  <c r="M506" i="6"/>
  <c r="M507" i="6"/>
  <c r="M508" i="6"/>
  <c r="M509" i="6"/>
  <c r="M510" i="6"/>
  <c r="M511" i="6"/>
  <c r="M512" i="6"/>
  <c r="M513" i="6"/>
  <c r="M514" i="6"/>
  <c r="M515" i="6"/>
  <c r="M516" i="6"/>
  <c r="M517" i="6"/>
  <c r="M518" i="6"/>
  <c r="M519" i="6"/>
  <c r="M520" i="6"/>
  <c r="M521" i="6"/>
  <c r="M522" i="6"/>
  <c r="M523" i="6"/>
  <c r="M524" i="6"/>
  <c r="M525" i="6"/>
  <c r="M526" i="6"/>
  <c r="M527" i="6"/>
  <c r="M528" i="6"/>
  <c r="M529" i="6"/>
  <c r="M530" i="6"/>
  <c r="M531" i="6"/>
  <c r="M532" i="6"/>
  <c r="M533" i="6"/>
  <c r="M534" i="6"/>
  <c r="M535" i="6"/>
  <c r="M536" i="6"/>
  <c r="M537" i="6"/>
  <c r="M538" i="6"/>
  <c r="M539" i="6"/>
  <c r="M540" i="6"/>
  <c r="M541" i="6"/>
  <c r="M542" i="6"/>
  <c r="M543" i="6"/>
  <c r="M544" i="6"/>
  <c r="M545" i="6"/>
  <c r="M546" i="6"/>
  <c r="M547" i="6"/>
  <c r="M548" i="6"/>
  <c r="M549" i="6"/>
  <c r="M550" i="6"/>
  <c r="M551" i="6"/>
  <c r="M552" i="6"/>
  <c r="M553" i="6"/>
  <c r="M554" i="6"/>
  <c r="M555" i="6"/>
  <c r="M556" i="6"/>
  <c r="M557" i="6"/>
  <c r="M558" i="6"/>
  <c r="M559" i="6"/>
  <c r="M560" i="6"/>
  <c r="M561" i="6"/>
  <c r="M562" i="6"/>
  <c r="M563" i="6"/>
  <c r="M564" i="6"/>
  <c r="M565" i="6"/>
  <c r="M566" i="6"/>
  <c r="M567" i="6"/>
  <c r="M568" i="6"/>
  <c r="M569" i="6"/>
  <c r="M570" i="6"/>
  <c r="M571" i="6"/>
  <c r="M572" i="6"/>
  <c r="M573" i="6"/>
  <c r="M574" i="6"/>
  <c r="M575" i="6"/>
  <c r="M576" i="6"/>
  <c r="M577" i="6"/>
  <c r="M578" i="6"/>
  <c r="M579" i="6"/>
  <c r="M580" i="6"/>
  <c r="M581" i="6"/>
  <c r="M582" i="6"/>
  <c r="M583" i="6"/>
  <c r="M584" i="6"/>
  <c r="M585" i="6"/>
  <c r="M586" i="6"/>
  <c r="M587" i="6"/>
  <c r="M588" i="6"/>
  <c r="M589" i="6"/>
  <c r="M590" i="6"/>
  <c r="M591" i="6"/>
  <c r="M592" i="6"/>
  <c r="M593" i="6"/>
  <c r="M594" i="6"/>
  <c r="M595" i="6"/>
  <c r="M596" i="6"/>
  <c r="M597" i="6"/>
  <c r="M598" i="6"/>
  <c r="M599" i="6"/>
  <c r="M600" i="6"/>
  <c r="M601" i="6"/>
  <c r="M602" i="6"/>
  <c r="M603" i="6"/>
  <c r="M604" i="6"/>
  <c r="M605" i="6"/>
  <c r="M606" i="6"/>
  <c r="M607" i="6"/>
  <c r="M608" i="6"/>
  <c r="M609" i="6"/>
  <c r="M610" i="6"/>
  <c r="M611" i="6"/>
  <c r="M612" i="6"/>
  <c r="M613" i="6"/>
  <c r="M614" i="6"/>
  <c r="M615" i="6"/>
  <c r="M616" i="6"/>
  <c r="M617" i="6"/>
  <c r="M618" i="6"/>
  <c r="M619" i="6"/>
  <c r="M620" i="6"/>
  <c r="M621" i="6"/>
  <c r="M622" i="6"/>
  <c r="M623" i="6"/>
  <c r="M624" i="6"/>
  <c r="M625" i="6"/>
  <c r="M626" i="6"/>
  <c r="M627" i="6"/>
  <c r="M628" i="6"/>
  <c r="M629" i="6"/>
  <c r="M630" i="6"/>
  <c r="M631" i="6"/>
  <c r="M632" i="6"/>
  <c r="M633" i="6"/>
  <c r="M634" i="6"/>
  <c r="M635" i="6"/>
  <c r="M636" i="6"/>
  <c r="M637" i="6"/>
  <c r="M638" i="6"/>
  <c r="M639" i="6"/>
  <c r="M640" i="6"/>
  <c r="M641" i="6"/>
  <c r="M642" i="6"/>
  <c r="M643" i="6"/>
  <c r="M644" i="6"/>
  <c r="M645" i="6"/>
  <c r="M646" i="6"/>
  <c r="M647" i="6"/>
  <c r="M648" i="6"/>
  <c r="M649" i="6"/>
  <c r="M650" i="6"/>
  <c r="M651" i="6"/>
  <c r="M652" i="6"/>
  <c r="M653" i="6"/>
  <c r="M654" i="6"/>
  <c r="M655" i="6"/>
  <c r="M656" i="6"/>
  <c r="M657" i="6"/>
  <c r="M658" i="6"/>
  <c r="M659" i="6"/>
  <c r="M660" i="6"/>
  <c r="M661" i="6"/>
  <c r="M662" i="6"/>
  <c r="M663" i="6"/>
  <c r="M664" i="6"/>
  <c r="M665" i="6"/>
  <c r="M666" i="6"/>
  <c r="M667" i="6"/>
  <c r="M668" i="6"/>
  <c r="M669" i="6"/>
  <c r="M670" i="6"/>
  <c r="M671" i="6"/>
  <c r="M672" i="6"/>
  <c r="M673" i="6"/>
  <c r="M674" i="6"/>
  <c r="M675" i="6"/>
  <c r="M676" i="6"/>
  <c r="M677" i="6"/>
  <c r="M678" i="6"/>
  <c r="M679" i="6"/>
  <c r="M680" i="6"/>
  <c r="M681" i="6"/>
  <c r="M682" i="6"/>
  <c r="M683" i="6"/>
  <c r="M684" i="6"/>
  <c r="M685" i="6"/>
  <c r="M686" i="6"/>
  <c r="M687" i="6"/>
  <c r="M688" i="6"/>
  <c r="M689" i="6"/>
  <c r="M690" i="6"/>
  <c r="M691" i="6"/>
  <c r="M692" i="6"/>
  <c r="M693" i="6"/>
  <c r="M694" i="6"/>
  <c r="M695" i="6"/>
  <c r="M696" i="6"/>
  <c r="M697" i="6"/>
  <c r="M698" i="6"/>
  <c r="M699" i="6"/>
  <c r="M700" i="6"/>
  <c r="M701" i="6"/>
  <c r="M702" i="6"/>
  <c r="M703" i="6"/>
  <c r="M704" i="6"/>
  <c r="M705" i="6"/>
  <c r="M706" i="6"/>
  <c r="M707" i="6"/>
  <c r="M708" i="6"/>
  <c r="M709" i="6"/>
  <c r="M710" i="6"/>
  <c r="M711" i="6"/>
  <c r="M712" i="6"/>
  <c r="M713" i="6"/>
  <c r="M714" i="6"/>
  <c r="M715" i="6"/>
  <c r="M716" i="6"/>
  <c r="M717" i="6"/>
  <c r="M718" i="6"/>
  <c r="M719" i="6"/>
  <c r="M720" i="6"/>
  <c r="M721" i="6"/>
  <c r="M722" i="6"/>
  <c r="M723" i="6"/>
  <c r="M724" i="6"/>
  <c r="M725" i="6"/>
  <c r="M726" i="6"/>
  <c r="M727" i="6"/>
  <c r="M728" i="6"/>
  <c r="M729" i="6"/>
  <c r="M730" i="6"/>
  <c r="M731" i="6"/>
  <c r="M732" i="6"/>
  <c r="M733" i="6"/>
  <c r="M734" i="6"/>
  <c r="M735" i="6"/>
  <c r="M736" i="6"/>
  <c r="M737" i="6"/>
  <c r="M738" i="6"/>
  <c r="M739" i="6"/>
  <c r="M740" i="6"/>
  <c r="M741" i="6"/>
  <c r="M742" i="6"/>
  <c r="M743" i="6"/>
  <c r="M744" i="6"/>
  <c r="M745" i="6"/>
  <c r="M746" i="6"/>
  <c r="M747" i="6"/>
  <c r="M748" i="6"/>
  <c r="M749" i="6"/>
  <c r="M750" i="6"/>
  <c r="M751" i="6"/>
  <c r="M752" i="6"/>
  <c r="M753" i="6"/>
  <c r="M754" i="6"/>
  <c r="M755" i="6"/>
  <c r="M756" i="6"/>
  <c r="M757" i="6"/>
  <c r="M758" i="6"/>
  <c r="M759" i="6"/>
  <c r="M760" i="6"/>
  <c r="M761" i="6"/>
  <c r="M762" i="6"/>
  <c r="M763" i="6"/>
  <c r="M764" i="6"/>
  <c r="M765" i="6"/>
  <c r="M766" i="6"/>
  <c r="M767" i="6"/>
  <c r="M768" i="6"/>
  <c r="M769" i="6"/>
  <c r="M770" i="6"/>
  <c r="M771" i="6"/>
  <c r="M772" i="6"/>
  <c r="M773" i="6"/>
  <c r="M774" i="6"/>
  <c r="M775" i="6"/>
  <c r="M776" i="6"/>
  <c r="M777" i="6"/>
  <c r="M778" i="6"/>
  <c r="M779" i="6"/>
  <c r="M780" i="6"/>
  <c r="M781" i="6"/>
  <c r="M782" i="6"/>
  <c r="M783" i="6"/>
  <c r="M784" i="6"/>
  <c r="M785" i="6"/>
  <c r="M786" i="6"/>
  <c r="M787" i="6"/>
  <c r="M788" i="6"/>
  <c r="M789" i="6"/>
  <c r="M790" i="6"/>
  <c r="M791" i="6"/>
  <c r="M792" i="6"/>
  <c r="M793" i="6"/>
  <c r="M794" i="6"/>
  <c r="M795" i="6"/>
  <c r="M796" i="6"/>
  <c r="M797" i="6"/>
  <c r="M798" i="6"/>
  <c r="M799" i="6"/>
  <c r="M800" i="6"/>
  <c r="M801" i="6"/>
  <c r="M802" i="6"/>
  <c r="M803" i="6"/>
  <c r="M804" i="6"/>
  <c r="M805" i="6"/>
  <c r="M806" i="6"/>
  <c r="M807" i="6"/>
  <c r="M808" i="6"/>
  <c r="M809" i="6"/>
  <c r="M810" i="6"/>
  <c r="M811" i="6"/>
  <c r="M812" i="6"/>
  <c r="M813" i="6"/>
  <c r="M814" i="6"/>
  <c r="M815" i="6"/>
  <c r="M816" i="6"/>
  <c r="M817" i="6"/>
  <c r="M818" i="6"/>
  <c r="M819" i="6"/>
  <c r="M820" i="6"/>
  <c r="M821" i="6"/>
  <c r="M822" i="6"/>
  <c r="M823" i="6"/>
  <c r="M824" i="6"/>
  <c r="M825" i="6"/>
  <c r="M826" i="6"/>
  <c r="M827" i="6"/>
  <c r="M828" i="6"/>
  <c r="M829" i="6"/>
  <c r="M830" i="6"/>
  <c r="M831" i="6"/>
  <c r="M832" i="6"/>
  <c r="M833" i="6"/>
  <c r="M834" i="6"/>
  <c r="M835" i="6"/>
  <c r="M836" i="6"/>
  <c r="M837" i="6"/>
  <c r="M838" i="6"/>
  <c r="M839" i="6"/>
  <c r="M840" i="6"/>
  <c r="M841" i="6"/>
  <c r="M842" i="6"/>
  <c r="M843" i="6"/>
  <c r="M844" i="6"/>
  <c r="M845" i="6"/>
  <c r="M846" i="6"/>
  <c r="M847" i="6"/>
  <c r="M848" i="6"/>
  <c r="M849" i="6"/>
  <c r="M850" i="6"/>
  <c r="M851" i="6"/>
  <c r="M852" i="6"/>
  <c r="M853" i="6"/>
  <c r="M854" i="6"/>
  <c r="M855" i="6"/>
  <c r="M856" i="6"/>
  <c r="M857" i="6"/>
  <c r="M858" i="6"/>
  <c r="M859" i="6"/>
  <c r="M860" i="6"/>
  <c r="M861" i="6"/>
  <c r="M862" i="6"/>
  <c r="M863" i="6"/>
  <c r="M864" i="6"/>
  <c r="M865" i="6"/>
  <c r="M866" i="6"/>
  <c r="M867" i="6"/>
  <c r="M868" i="6"/>
  <c r="M869" i="6"/>
  <c r="M870" i="6"/>
  <c r="M871" i="6"/>
  <c r="M872" i="6"/>
  <c r="M873" i="6"/>
  <c r="M874" i="6"/>
  <c r="M875" i="6"/>
  <c r="M876" i="6"/>
  <c r="M877" i="6"/>
  <c r="M878" i="6"/>
  <c r="M879" i="6"/>
  <c r="M880" i="6"/>
  <c r="M881" i="6"/>
  <c r="M882" i="6"/>
  <c r="M883" i="6"/>
  <c r="M884" i="6"/>
  <c r="M885" i="6"/>
  <c r="M886" i="6"/>
  <c r="M887" i="6"/>
  <c r="M888" i="6"/>
  <c r="M889" i="6"/>
  <c r="M890" i="6"/>
  <c r="M891" i="6"/>
  <c r="M892" i="6"/>
  <c r="M893" i="6"/>
  <c r="M894" i="6"/>
  <c r="M895" i="6"/>
  <c r="M896" i="6"/>
  <c r="M897" i="6"/>
  <c r="M898" i="6"/>
  <c r="M899" i="6"/>
  <c r="M900" i="6"/>
  <c r="M901" i="6"/>
  <c r="M902" i="6"/>
  <c r="M903" i="6"/>
  <c r="M904" i="6"/>
  <c r="M905" i="6"/>
  <c r="M906" i="6"/>
  <c r="M907" i="6"/>
  <c r="M908" i="6"/>
  <c r="M909" i="6"/>
  <c r="M910" i="6"/>
  <c r="M911" i="6"/>
  <c r="M912" i="6"/>
  <c r="M913" i="6"/>
  <c r="M914" i="6"/>
  <c r="M915" i="6"/>
  <c r="M916" i="6"/>
  <c r="M917" i="6"/>
  <c r="M918" i="6"/>
  <c r="M919" i="6"/>
  <c r="M920" i="6"/>
  <c r="M921" i="6"/>
  <c r="M922" i="6"/>
  <c r="M923" i="6"/>
  <c r="M924" i="6"/>
  <c r="M925" i="6"/>
  <c r="M926" i="6"/>
  <c r="M927" i="6"/>
  <c r="M928" i="6"/>
  <c r="M929" i="6"/>
  <c r="M930" i="6"/>
  <c r="M931" i="6"/>
  <c r="M932" i="6"/>
  <c r="M933" i="6"/>
  <c r="M934" i="6"/>
  <c r="M935" i="6"/>
  <c r="M936" i="6"/>
  <c r="M937" i="6"/>
  <c r="M938" i="6"/>
  <c r="M939" i="6"/>
  <c r="M940" i="6"/>
  <c r="M941" i="6"/>
  <c r="M942" i="6"/>
  <c r="M943" i="6"/>
  <c r="M944" i="6"/>
  <c r="M945" i="6"/>
  <c r="M946" i="6"/>
  <c r="M947" i="6"/>
  <c r="M948" i="6"/>
  <c r="M949" i="6"/>
  <c r="M950" i="6"/>
  <c r="M951" i="6"/>
  <c r="M952" i="6"/>
  <c r="M953" i="6"/>
  <c r="M954" i="6"/>
  <c r="M955" i="6"/>
  <c r="M956" i="6"/>
  <c r="M957" i="6"/>
  <c r="M958" i="6"/>
  <c r="M959" i="6"/>
  <c r="M960" i="6"/>
  <c r="M961" i="6"/>
  <c r="M962" i="6"/>
  <c r="M963" i="6"/>
  <c r="M964" i="6"/>
  <c r="M965" i="6"/>
  <c r="M966" i="6"/>
  <c r="M967" i="6"/>
  <c r="M968" i="6"/>
  <c r="M969" i="6"/>
  <c r="M970" i="6"/>
  <c r="M971" i="6"/>
  <c r="M972" i="6"/>
  <c r="M973" i="6"/>
  <c r="M974" i="6"/>
  <c r="M975" i="6"/>
  <c r="M976" i="6"/>
  <c r="M977" i="6"/>
  <c r="M978" i="6"/>
  <c r="M979" i="6"/>
  <c r="M980" i="6"/>
  <c r="M981" i="6"/>
  <c r="M982" i="6"/>
  <c r="M983" i="6"/>
  <c r="M984" i="6"/>
  <c r="M985" i="6"/>
  <c r="M986" i="6"/>
  <c r="M987" i="6"/>
  <c r="M988" i="6"/>
  <c r="M989" i="6"/>
  <c r="M990" i="6"/>
  <c r="M991" i="6"/>
  <c r="M992" i="6"/>
  <c r="M993" i="6"/>
  <c r="M994" i="6"/>
  <c r="M995" i="6"/>
  <c r="M996" i="6"/>
  <c r="M997" i="6"/>
  <c r="M998" i="6"/>
  <c r="M999" i="6"/>
  <c r="M1000" i="6"/>
  <c r="M1001" i="6"/>
  <c r="M1002" i="6"/>
  <c r="M1003" i="6"/>
  <c r="M1004" i="6"/>
  <c r="M1005" i="6"/>
  <c r="M1006" i="6"/>
  <c r="M1007" i="6"/>
  <c r="M1008" i="6"/>
  <c r="M1009" i="6"/>
  <c r="M1010" i="6"/>
  <c r="M1011" i="6"/>
  <c r="M1012" i="6"/>
  <c r="M1013" i="6"/>
  <c r="M1014" i="6"/>
  <c r="M1015" i="6"/>
  <c r="M1016" i="6"/>
  <c r="M1017" i="6"/>
  <c r="M1018" i="6"/>
  <c r="M1019" i="6"/>
  <c r="M1020" i="6"/>
  <c r="M1021" i="6"/>
  <c r="M1022" i="6"/>
  <c r="M1023" i="6"/>
  <c r="M1024" i="6"/>
  <c r="M1025" i="6"/>
  <c r="M1026" i="6"/>
  <c r="M1027" i="6"/>
  <c r="M1028" i="6"/>
  <c r="M1029" i="6"/>
  <c r="M1030" i="6"/>
  <c r="M1031" i="6"/>
  <c r="M1032" i="6"/>
  <c r="M1033" i="6"/>
  <c r="M1034" i="6"/>
  <c r="M1035" i="6"/>
  <c r="M1036" i="6"/>
  <c r="M1037" i="6"/>
  <c r="M1038" i="6"/>
  <c r="M1039" i="6"/>
  <c r="M1040" i="6"/>
  <c r="M1041" i="6"/>
  <c r="M1042" i="6"/>
  <c r="M1043" i="6"/>
  <c r="M1044" i="6"/>
  <c r="M1045" i="6"/>
  <c r="M1046" i="6"/>
  <c r="M1047" i="6"/>
  <c r="M1048" i="6"/>
  <c r="M1049" i="6"/>
  <c r="M1050" i="6"/>
  <c r="M1051" i="6"/>
  <c r="M1052" i="6"/>
  <c r="M1053" i="6"/>
  <c r="M1054" i="6"/>
  <c r="M1055" i="6"/>
  <c r="M1056" i="6"/>
  <c r="M1057" i="6"/>
  <c r="M1058" i="6"/>
  <c r="M1059" i="6"/>
  <c r="M1060" i="6"/>
  <c r="M1061" i="6"/>
  <c r="M1062" i="6"/>
  <c r="M1063" i="6"/>
  <c r="M1064" i="6"/>
  <c r="M1065" i="6"/>
  <c r="M1066" i="6"/>
  <c r="M1067" i="6"/>
  <c r="M1068" i="6"/>
  <c r="M1069" i="6"/>
  <c r="M1070" i="6"/>
  <c r="M1071" i="6"/>
  <c r="M1072" i="6"/>
  <c r="M1073" i="6"/>
  <c r="M1074" i="6"/>
  <c r="M1075" i="6"/>
  <c r="M1076" i="6"/>
  <c r="M1077" i="6"/>
  <c r="M1078" i="6"/>
  <c r="M1079" i="6"/>
  <c r="M1080" i="6"/>
  <c r="M1081" i="6"/>
  <c r="M1082" i="6"/>
  <c r="M1083" i="6"/>
  <c r="M1084" i="6"/>
  <c r="M1085" i="6"/>
  <c r="M1086" i="6"/>
  <c r="M1087" i="6"/>
  <c r="M1088" i="6"/>
  <c r="M1089" i="6"/>
  <c r="M1090" i="6"/>
  <c r="M2" i="5"/>
  <c r="M3" i="5"/>
  <c r="M4" i="5"/>
  <c r="M5" i="5"/>
  <c r="M6" i="5"/>
  <c r="M7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102" i="5"/>
  <c r="M103" i="5"/>
  <c r="M104" i="5"/>
  <c r="M105" i="5"/>
  <c r="M106" i="5"/>
  <c r="M107" i="5"/>
  <c r="M108" i="5"/>
  <c r="M109" i="5"/>
  <c r="M110" i="5"/>
  <c r="M111" i="5"/>
  <c r="M112" i="5"/>
  <c r="M113" i="5"/>
  <c r="M114" i="5"/>
  <c r="M115" i="5"/>
  <c r="M116" i="5"/>
  <c r="M117" i="5"/>
  <c r="M118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31" i="5"/>
  <c r="M132" i="5"/>
  <c r="M133" i="5"/>
  <c r="M134" i="5"/>
  <c r="M135" i="5"/>
  <c r="M136" i="5"/>
  <c r="M137" i="5"/>
  <c r="M138" i="5"/>
  <c r="M139" i="5"/>
  <c r="M140" i="5"/>
  <c r="M141" i="5"/>
  <c r="M142" i="5"/>
  <c r="M143" i="5"/>
  <c r="M144" i="5"/>
  <c r="M145" i="5"/>
  <c r="M146" i="5"/>
  <c r="M147" i="5"/>
  <c r="M148" i="5"/>
  <c r="M149" i="5"/>
  <c r="M150" i="5"/>
  <c r="M151" i="5"/>
  <c r="M152" i="5"/>
  <c r="M153" i="5"/>
  <c r="M154" i="5"/>
  <c r="M155" i="5"/>
  <c r="M156" i="5"/>
  <c r="M157" i="5"/>
  <c r="M158" i="5"/>
  <c r="M159" i="5"/>
  <c r="M160" i="5"/>
  <c r="M161" i="5"/>
  <c r="M162" i="5"/>
  <c r="M163" i="5"/>
  <c r="M164" i="5"/>
  <c r="M165" i="5"/>
  <c r="M166" i="5"/>
  <c r="M167" i="5"/>
  <c r="M168" i="5"/>
  <c r="M169" i="5"/>
  <c r="M170" i="5"/>
  <c r="M171" i="5"/>
  <c r="M172" i="5"/>
  <c r="M173" i="5"/>
  <c r="M174" i="5"/>
  <c r="M175" i="5"/>
  <c r="M176" i="5"/>
  <c r="M177" i="5"/>
  <c r="M178" i="5"/>
  <c r="M179" i="5"/>
  <c r="M180" i="5"/>
  <c r="M181" i="5"/>
  <c r="M182" i="5"/>
  <c r="M183" i="5"/>
  <c r="M184" i="5"/>
  <c r="M185" i="5"/>
  <c r="M186" i="5"/>
  <c r="M187" i="5"/>
  <c r="M188" i="5"/>
  <c r="M189" i="5"/>
  <c r="M190" i="5"/>
  <c r="M191" i="5"/>
  <c r="M192" i="5"/>
  <c r="M193" i="5"/>
  <c r="M194" i="5"/>
  <c r="M195" i="5"/>
  <c r="M196" i="5"/>
  <c r="M197" i="5"/>
  <c r="M198" i="5"/>
  <c r="M199" i="5"/>
  <c r="M200" i="5"/>
  <c r="M201" i="5"/>
  <c r="M202" i="5"/>
  <c r="M203" i="5"/>
  <c r="M204" i="5"/>
  <c r="M205" i="5"/>
  <c r="M206" i="5"/>
  <c r="M207" i="5"/>
  <c r="M208" i="5"/>
  <c r="M209" i="5"/>
  <c r="M210" i="5"/>
  <c r="M211" i="5"/>
  <c r="M212" i="5"/>
  <c r="M213" i="5"/>
  <c r="M214" i="5"/>
  <c r="M215" i="5"/>
  <c r="M216" i="5"/>
  <c r="M217" i="5"/>
  <c r="M218" i="5"/>
  <c r="M219" i="5"/>
  <c r="M220" i="5"/>
  <c r="M221" i="5"/>
  <c r="M222" i="5"/>
  <c r="M223" i="5"/>
  <c r="M224" i="5"/>
  <c r="M225" i="5"/>
  <c r="M226" i="5"/>
  <c r="M227" i="5"/>
  <c r="M228" i="5"/>
  <c r="M229" i="5"/>
  <c r="M230" i="5"/>
  <c r="M231" i="5"/>
  <c r="M232" i="5"/>
  <c r="M233" i="5"/>
  <c r="M234" i="5"/>
  <c r="M235" i="5"/>
  <c r="M236" i="5"/>
  <c r="M237" i="5"/>
  <c r="M238" i="5"/>
  <c r="M239" i="5"/>
  <c r="M240" i="5"/>
  <c r="M241" i="5"/>
  <c r="M242" i="5"/>
  <c r="M243" i="5"/>
  <c r="M244" i="5"/>
  <c r="M245" i="5"/>
  <c r="M246" i="5"/>
  <c r="M247" i="5"/>
  <c r="M248" i="5"/>
  <c r="M249" i="5"/>
  <c r="M250" i="5"/>
  <c r="M251" i="5"/>
  <c r="M252" i="5"/>
  <c r="M253" i="5"/>
  <c r="M254" i="5"/>
  <c r="M255" i="5"/>
  <c r="M256" i="5"/>
  <c r="M257" i="5"/>
  <c r="M258" i="5"/>
  <c r="M259" i="5"/>
  <c r="M260" i="5"/>
  <c r="M261" i="5"/>
  <c r="M262" i="5"/>
  <c r="M263" i="5"/>
  <c r="M264" i="5"/>
  <c r="M265" i="5"/>
  <c r="M266" i="5"/>
  <c r="M267" i="5"/>
  <c r="M268" i="5"/>
  <c r="M269" i="5"/>
  <c r="M270" i="5"/>
  <c r="M271" i="5"/>
  <c r="M272" i="5"/>
  <c r="M273" i="5"/>
  <c r="M274" i="5"/>
  <c r="M275" i="5"/>
  <c r="M276" i="5"/>
  <c r="M277" i="5"/>
  <c r="M278" i="5"/>
  <c r="M279" i="5"/>
  <c r="M280" i="5"/>
  <c r="M281" i="5"/>
  <c r="M282" i="5"/>
  <c r="M283" i="5"/>
  <c r="M284" i="5"/>
  <c r="M285" i="5"/>
  <c r="M286" i="5"/>
  <c r="M287" i="5"/>
  <c r="M288" i="5"/>
  <c r="M289" i="5"/>
  <c r="M290" i="5"/>
  <c r="M291" i="5"/>
  <c r="M292" i="5"/>
  <c r="M293" i="5"/>
  <c r="M294" i="5"/>
  <c r="M295" i="5"/>
  <c r="M296" i="5"/>
  <c r="M297" i="5"/>
  <c r="M298" i="5"/>
  <c r="M299" i="5"/>
  <c r="M300" i="5"/>
  <c r="M301" i="5"/>
  <c r="M302" i="5"/>
  <c r="M303" i="5"/>
  <c r="M304" i="5"/>
  <c r="M305" i="5"/>
  <c r="M306" i="5"/>
  <c r="M307" i="5"/>
  <c r="M308" i="5"/>
  <c r="M309" i="5"/>
  <c r="M310" i="5"/>
  <c r="M311" i="5"/>
  <c r="M312" i="5"/>
  <c r="M313" i="5"/>
  <c r="M314" i="5"/>
  <c r="M315" i="5"/>
  <c r="M316" i="5"/>
  <c r="M317" i="5"/>
  <c r="M318" i="5"/>
  <c r="M319" i="5"/>
  <c r="M320" i="5"/>
  <c r="M321" i="5"/>
  <c r="M322" i="5"/>
  <c r="M323" i="5"/>
  <c r="M324" i="5"/>
  <c r="M325" i="5"/>
  <c r="M326" i="5"/>
  <c r="M327" i="5"/>
  <c r="M328" i="5"/>
  <c r="M329" i="5"/>
  <c r="M330" i="5"/>
  <c r="M331" i="5"/>
  <c r="M332" i="5"/>
  <c r="M333" i="5"/>
  <c r="M334" i="5"/>
  <c r="M335" i="5"/>
  <c r="M336" i="5"/>
  <c r="M337" i="5"/>
  <c r="M338" i="5"/>
  <c r="M339" i="5"/>
  <c r="M340" i="5"/>
  <c r="M341" i="5"/>
  <c r="M342" i="5"/>
  <c r="M343" i="5"/>
  <c r="M344" i="5"/>
  <c r="M345" i="5"/>
  <c r="M346" i="5"/>
  <c r="M347" i="5"/>
  <c r="M348" i="5"/>
  <c r="M349" i="5"/>
  <c r="M350" i="5"/>
  <c r="M351" i="5"/>
  <c r="M352" i="5"/>
  <c r="M353" i="5"/>
  <c r="M354" i="5"/>
  <c r="M355" i="5"/>
  <c r="M356" i="5"/>
  <c r="M357" i="5"/>
  <c r="M358" i="5"/>
  <c r="M359" i="5"/>
  <c r="M360" i="5"/>
  <c r="M361" i="5"/>
  <c r="M362" i="5"/>
  <c r="M363" i="5"/>
  <c r="M364" i="5"/>
  <c r="M365" i="5"/>
  <c r="M366" i="5"/>
  <c r="M367" i="5"/>
  <c r="M368" i="5"/>
  <c r="M369" i="5"/>
  <c r="M370" i="5"/>
  <c r="M371" i="5"/>
  <c r="M372" i="5"/>
  <c r="M373" i="5"/>
  <c r="M374" i="5"/>
  <c r="M375" i="5"/>
  <c r="M376" i="5"/>
  <c r="M377" i="5"/>
  <c r="M378" i="5"/>
  <c r="M379" i="5"/>
  <c r="M380" i="5"/>
  <c r="M381" i="5"/>
  <c r="M382" i="5"/>
  <c r="M383" i="5"/>
  <c r="M384" i="5"/>
  <c r="M385" i="5"/>
  <c r="M386" i="5"/>
  <c r="M387" i="5"/>
  <c r="M388" i="5"/>
  <c r="M389" i="5"/>
  <c r="M390" i="5"/>
  <c r="M391" i="5"/>
  <c r="M392" i="5"/>
  <c r="M393" i="5"/>
  <c r="M394" i="5"/>
  <c r="M395" i="5"/>
  <c r="M396" i="5"/>
  <c r="M397" i="5"/>
  <c r="M398" i="5"/>
  <c r="M399" i="5"/>
  <c r="M400" i="5"/>
  <c r="M401" i="5"/>
  <c r="M402" i="5"/>
  <c r="M403" i="5"/>
  <c r="M404" i="5"/>
  <c r="M405" i="5"/>
  <c r="M406" i="5"/>
  <c r="M407" i="5"/>
  <c r="M408" i="5"/>
  <c r="M409" i="5"/>
  <c r="M410" i="5"/>
  <c r="M411" i="5"/>
  <c r="M412" i="5"/>
  <c r="M413" i="5"/>
  <c r="M414" i="5"/>
  <c r="M415" i="5"/>
  <c r="M416" i="5"/>
  <c r="M417" i="5"/>
  <c r="M418" i="5"/>
  <c r="M419" i="5"/>
  <c r="M420" i="5"/>
  <c r="M421" i="5"/>
  <c r="M422" i="5"/>
  <c r="M423" i="5"/>
  <c r="M424" i="5"/>
  <c r="M425" i="5"/>
  <c r="M426" i="5"/>
  <c r="M427" i="5"/>
  <c r="M428" i="5"/>
  <c r="M429" i="5"/>
  <c r="M430" i="5"/>
  <c r="M431" i="5"/>
  <c r="M432" i="5"/>
  <c r="M433" i="5"/>
  <c r="M434" i="5"/>
  <c r="M435" i="5"/>
  <c r="M436" i="5"/>
  <c r="M437" i="5"/>
  <c r="M438" i="5"/>
  <c r="M439" i="5"/>
  <c r="M440" i="5"/>
  <c r="M441" i="5"/>
  <c r="M442" i="5"/>
  <c r="M443" i="5"/>
  <c r="M444" i="5"/>
  <c r="M445" i="5"/>
  <c r="M446" i="5"/>
  <c r="M447" i="5"/>
  <c r="M448" i="5"/>
  <c r="M449" i="5"/>
  <c r="M450" i="5"/>
  <c r="M451" i="5"/>
  <c r="M452" i="5"/>
  <c r="M453" i="5"/>
  <c r="M454" i="5"/>
  <c r="M455" i="5"/>
  <c r="M456" i="5"/>
  <c r="M457" i="5"/>
  <c r="M458" i="5"/>
  <c r="M459" i="5"/>
  <c r="M460" i="5"/>
  <c r="M461" i="5"/>
  <c r="M462" i="5"/>
  <c r="M463" i="5"/>
  <c r="M464" i="5"/>
  <c r="M465" i="5"/>
  <c r="M466" i="5"/>
  <c r="M467" i="5"/>
  <c r="M468" i="5"/>
  <c r="M469" i="5"/>
  <c r="M470" i="5"/>
  <c r="M471" i="5"/>
  <c r="M472" i="5"/>
  <c r="M473" i="5"/>
  <c r="M474" i="5"/>
  <c r="M475" i="5"/>
  <c r="M476" i="5"/>
  <c r="M477" i="5"/>
  <c r="M478" i="5"/>
  <c r="M479" i="5"/>
  <c r="M480" i="5"/>
  <c r="M481" i="5"/>
  <c r="M482" i="5"/>
  <c r="M483" i="5"/>
  <c r="M484" i="5"/>
  <c r="M485" i="5"/>
  <c r="M486" i="5"/>
  <c r="M487" i="5"/>
  <c r="M488" i="5"/>
  <c r="M489" i="5"/>
  <c r="M490" i="5"/>
  <c r="M491" i="5"/>
  <c r="M492" i="5"/>
  <c r="M493" i="5"/>
  <c r="M494" i="5"/>
  <c r="M495" i="5"/>
  <c r="M496" i="5"/>
  <c r="M497" i="5"/>
  <c r="M498" i="5"/>
  <c r="M499" i="5"/>
  <c r="M500" i="5"/>
  <c r="M501" i="5"/>
  <c r="M502" i="5"/>
  <c r="M503" i="5"/>
  <c r="M504" i="5"/>
  <c r="M505" i="5"/>
  <c r="M506" i="5"/>
  <c r="M507" i="5"/>
  <c r="M508" i="5"/>
  <c r="M509" i="5"/>
  <c r="M510" i="5"/>
  <c r="M511" i="5"/>
  <c r="M512" i="5"/>
  <c r="M513" i="5"/>
  <c r="M514" i="5"/>
  <c r="M515" i="5"/>
  <c r="M516" i="5"/>
  <c r="M517" i="5"/>
  <c r="M518" i="5"/>
  <c r="M519" i="5"/>
  <c r="M520" i="5"/>
  <c r="M521" i="5"/>
  <c r="M522" i="5"/>
  <c r="M523" i="5"/>
  <c r="M524" i="5"/>
  <c r="M525" i="5"/>
  <c r="M526" i="5"/>
  <c r="M527" i="5"/>
  <c r="M528" i="5"/>
  <c r="M529" i="5"/>
  <c r="M530" i="5"/>
  <c r="M531" i="5"/>
  <c r="M532" i="5"/>
  <c r="M533" i="5"/>
  <c r="M534" i="5"/>
  <c r="M535" i="5"/>
  <c r="M536" i="5"/>
  <c r="M537" i="5"/>
  <c r="M538" i="5"/>
  <c r="M539" i="5"/>
  <c r="M540" i="5"/>
  <c r="M541" i="5"/>
  <c r="M542" i="5"/>
  <c r="M543" i="5"/>
  <c r="M544" i="5"/>
  <c r="M545" i="5"/>
  <c r="M546" i="5"/>
  <c r="M547" i="5"/>
  <c r="M548" i="5"/>
  <c r="M549" i="5"/>
  <c r="M550" i="5"/>
  <c r="M551" i="5"/>
  <c r="M552" i="5"/>
  <c r="M553" i="5"/>
  <c r="M554" i="5"/>
  <c r="M555" i="5"/>
  <c r="M556" i="5"/>
  <c r="M557" i="5"/>
  <c r="M558" i="5"/>
  <c r="M559" i="5"/>
  <c r="M560" i="5"/>
  <c r="M561" i="5"/>
  <c r="M562" i="5"/>
  <c r="M563" i="5"/>
  <c r="M564" i="5"/>
  <c r="M565" i="5"/>
  <c r="M566" i="5"/>
  <c r="M567" i="5"/>
  <c r="M568" i="5"/>
  <c r="M569" i="5"/>
  <c r="M570" i="5"/>
  <c r="M571" i="5"/>
  <c r="M572" i="5"/>
  <c r="M573" i="5"/>
  <c r="M574" i="5"/>
  <c r="M575" i="5"/>
  <c r="M576" i="5"/>
  <c r="M577" i="5"/>
  <c r="M578" i="5"/>
  <c r="M579" i="5"/>
  <c r="M580" i="5"/>
  <c r="M581" i="5"/>
  <c r="M582" i="5"/>
  <c r="M583" i="5"/>
  <c r="M584" i="5"/>
  <c r="M585" i="5"/>
  <c r="M586" i="5"/>
  <c r="M587" i="5"/>
  <c r="M588" i="5"/>
  <c r="M589" i="5"/>
  <c r="M590" i="5"/>
  <c r="M591" i="5"/>
  <c r="M592" i="5"/>
  <c r="M593" i="5"/>
  <c r="M594" i="5"/>
  <c r="M595" i="5"/>
  <c r="M596" i="5"/>
  <c r="M597" i="5"/>
  <c r="M598" i="5"/>
  <c r="M599" i="5"/>
  <c r="M600" i="5"/>
  <c r="M601" i="5"/>
  <c r="M602" i="5"/>
  <c r="M603" i="5"/>
  <c r="M604" i="5"/>
  <c r="M605" i="5"/>
  <c r="M606" i="5"/>
  <c r="M607" i="5"/>
  <c r="M608" i="5"/>
  <c r="M609" i="5"/>
  <c r="M610" i="5"/>
  <c r="M611" i="5"/>
  <c r="M612" i="5"/>
  <c r="M613" i="5"/>
  <c r="M614" i="5"/>
  <c r="M615" i="5"/>
  <c r="M616" i="5"/>
  <c r="M617" i="5"/>
  <c r="M618" i="5"/>
  <c r="M619" i="5"/>
  <c r="M620" i="5"/>
  <c r="M621" i="5"/>
  <c r="M622" i="5"/>
  <c r="M623" i="5"/>
  <c r="M624" i="5"/>
  <c r="M625" i="5"/>
  <c r="M626" i="5"/>
  <c r="M627" i="5"/>
  <c r="M628" i="5"/>
  <c r="M629" i="5"/>
  <c r="M630" i="5"/>
  <c r="M631" i="5"/>
  <c r="M632" i="5"/>
  <c r="M633" i="5"/>
  <c r="M634" i="5"/>
  <c r="M635" i="5"/>
  <c r="M636" i="5"/>
  <c r="M637" i="5"/>
  <c r="M638" i="5"/>
  <c r="M639" i="5"/>
  <c r="M640" i="5"/>
  <c r="M641" i="5"/>
  <c r="M642" i="5"/>
  <c r="M643" i="5"/>
  <c r="M644" i="5"/>
  <c r="M645" i="5"/>
  <c r="M646" i="5"/>
  <c r="M647" i="5"/>
  <c r="M648" i="5"/>
  <c r="M649" i="5"/>
  <c r="M650" i="5"/>
  <c r="M651" i="5"/>
  <c r="M652" i="5"/>
  <c r="M653" i="5"/>
  <c r="M654" i="5"/>
  <c r="M655" i="5"/>
  <c r="M656" i="5"/>
  <c r="M657" i="5"/>
  <c r="M658" i="5"/>
  <c r="M659" i="5"/>
  <c r="M660" i="5"/>
  <c r="M661" i="5"/>
  <c r="M662" i="5"/>
  <c r="M663" i="5"/>
  <c r="M664" i="5"/>
  <c r="M665" i="5"/>
  <c r="M666" i="5"/>
  <c r="M667" i="5"/>
  <c r="M668" i="5"/>
  <c r="M669" i="5"/>
  <c r="M670" i="5"/>
  <c r="M671" i="5"/>
  <c r="M672" i="5"/>
  <c r="M673" i="5"/>
  <c r="M674" i="5"/>
  <c r="M675" i="5"/>
  <c r="M676" i="5"/>
  <c r="M677" i="5"/>
  <c r="M678" i="5"/>
  <c r="M679" i="5"/>
  <c r="M680" i="5"/>
  <c r="M681" i="5"/>
  <c r="M682" i="5"/>
  <c r="M683" i="5"/>
  <c r="M684" i="5"/>
  <c r="M685" i="5"/>
  <c r="M686" i="5"/>
  <c r="M687" i="5"/>
  <c r="M688" i="5"/>
  <c r="M689" i="5"/>
  <c r="M690" i="5"/>
  <c r="M691" i="5"/>
  <c r="M692" i="5"/>
  <c r="M693" i="5"/>
  <c r="M694" i="5"/>
  <c r="M695" i="5"/>
  <c r="M696" i="5"/>
  <c r="M697" i="5"/>
  <c r="M698" i="5"/>
  <c r="M699" i="5"/>
  <c r="M700" i="5"/>
  <c r="M701" i="5"/>
  <c r="M702" i="5"/>
  <c r="M703" i="5"/>
  <c r="M704" i="5"/>
  <c r="M705" i="5"/>
  <c r="M706" i="5"/>
  <c r="M707" i="5"/>
  <c r="M708" i="5"/>
  <c r="M709" i="5"/>
  <c r="M710" i="5"/>
  <c r="M711" i="5"/>
  <c r="M712" i="5"/>
  <c r="M713" i="5"/>
  <c r="M714" i="5"/>
  <c r="M715" i="5"/>
  <c r="M716" i="5"/>
  <c r="M717" i="5"/>
  <c r="M718" i="5"/>
  <c r="M719" i="5"/>
  <c r="M720" i="5"/>
  <c r="M721" i="5"/>
  <c r="M722" i="5"/>
  <c r="M723" i="5"/>
  <c r="M724" i="5"/>
  <c r="M725" i="5"/>
  <c r="M726" i="5"/>
  <c r="M727" i="5"/>
  <c r="M728" i="5"/>
  <c r="M729" i="5"/>
  <c r="M730" i="5"/>
  <c r="M731" i="5"/>
  <c r="M732" i="5"/>
  <c r="M733" i="5"/>
  <c r="M734" i="5"/>
  <c r="M735" i="5"/>
  <c r="M736" i="5"/>
  <c r="M737" i="5"/>
  <c r="M738" i="5"/>
  <c r="M739" i="5"/>
  <c r="M740" i="5"/>
  <c r="M741" i="5"/>
  <c r="M742" i="5"/>
  <c r="M743" i="5"/>
  <c r="M744" i="5"/>
  <c r="M745" i="5"/>
  <c r="M746" i="5"/>
  <c r="M747" i="5"/>
  <c r="M748" i="5"/>
  <c r="M749" i="5"/>
  <c r="M750" i="5"/>
  <c r="M751" i="5"/>
  <c r="M752" i="5"/>
  <c r="M753" i="5"/>
  <c r="M754" i="5"/>
  <c r="M755" i="5"/>
  <c r="M756" i="5"/>
  <c r="M757" i="5"/>
  <c r="M758" i="5"/>
  <c r="M759" i="5"/>
  <c r="M760" i="5"/>
  <c r="M761" i="5"/>
  <c r="M762" i="5"/>
  <c r="M763" i="5"/>
  <c r="M764" i="5"/>
  <c r="M765" i="5"/>
  <c r="M766" i="5"/>
  <c r="M767" i="5"/>
  <c r="M768" i="5"/>
  <c r="M769" i="5"/>
  <c r="M770" i="5"/>
  <c r="M771" i="5"/>
  <c r="M772" i="5"/>
  <c r="M773" i="5"/>
  <c r="M774" i="5"/>
  <c r="M775" i="5"/>
  <c r="M776" i="5"/>
  <c r="M777" i="5"/>
  <c r="M778" i="5"/>
  <c r="M779" i="5"/>
  <c r="M780" i="5"/>
  <c r="M781" i="5"/>
  <c r="M782" i="5"/>
  <c r="M783" i="5"/>
  <c r="M784" i="5"/>
  <c r="M785" i="5"/>
  <c r="M786" i="5"/>
  <c r="M787" i="5"/>
  <c r="M788" i="5"/>
  <c r="M789" i="5"/>
  <c r="M790" i="5"/>
  <c r="M791" i="5"/>
  <c r="M792" i="5"/>
  <c r="M793" i="5"/>
  <c r="M794" i="5"/>
  <c r="M795" i="5"/>
  <c r="M796" i="5"/>
  <c r="M797" i="5"/>
  <c r="M798" i="5"/>
  <c r="M799" i="5"/>
  <c r="M800" i="5"/>
  <c r="M801" i="5"/>
  <c r="M802" i="5"/>
  <c r="M803" i="5"/>
  <c r="M804" i="5"/>
  <c r="M805" i="5"/>
  <c r="M806" i="5"/>
  <c r="M807" i="5"/>
  <c r="M808" i="5"/>
  <c r="M809" i="5"/>
  <c r="M810" i="5"/>
  <c r="M811" i="5"/>
  <c r="M812" i="5"/>
  <c r="M813" i="5"/>
  <c r="M814" i="5"/>
  <c r="M815" i="5"/>
  <c r="M816" i="5"/>
  <c r="M817" i="5"/>
  <c r="M818" i="5"/>
  <c r="M819" i="5"/>
  <c r="M820" i="5"/>
  <c r="M821" i="5"/>
  <c r="M822" i="5"/>
  <c r="M823" i="5"/>
  <c r="M824" i="5"/>
  <c r="M825" i="5"/>
  <c r="M826" i="5"/>
  <c r="M827" i="5"/>
  <c r="M828" i="5"/>
  <c r="M829" i="5"/>
  <c r="M830" i="5"/>
  <c r="M831" i="5"/>
  <c r="M832" i="5"/>
  <c r="M833" i="5"/>
  <c r="M834" i="5"/>
  <c r="M835" i="5"/>
  <c r="M836" i="5"/>
  <c r="M837" i="5"/>
  <c r="M838" i="5"/>
  <c r="M839" i="5"/>
  <c r="M840" i="5"/>
  <c r="M841" i="5"/>
  <c r="M842" i="5"/>
  <c r="M843" i="5"/>
  <c r="M844" i="5"/>
  <c r="M845" i="5"/>
  <c r="M846" i="5"/>
  <c r="M847" i="5"/>
  <c r="M848" i="5"/>
  <c r="M849" i="5"/>
  <c r="M850" i="5"/>
  <c r="M851" i="5"/>
  <c r="M852" i="5"/>
  <c r="M853" i="5"/>
  <c r="M854" i="5"/>
  <c r="M855" i="5"/>
  <c r="M856" i="5"/>
  <c r="M857" i="5"/>
  <c r="M858" i="5"/>
  <c r="M859" i="5"/>
  <c r="M860" i="5"/>
  <c r="M861" i="5"/>
  <c r="M862" i="5"/>
  <c r="M863" i="5"/>
  <c r="M864" i="5"/>
  <c r="M865" i="5"/>
  <c r="M866" i="5"/>
  <c r="M867" i="5"/>
  <c r="M868" i="5"/>
  <c r="M869" i="5"/>
  <c r="M870" i="5"/>
  <c r="M871" i="5"/>
  <c r="M872" i="5"/>
  <c r="M873" i="5"/>
  <c r="M874" i="5"/>
  <c r="M875" i="5"/>
  <c r="M876" i="5"/>
  <c r="M877" i="5"/>
  <c r="M878" i="5"/>
  <c r="M879" i="5"/>
  <c r="M880" i="5"/>
  <c r="M881" i="5"/>
  <c r="M882" i="5"/>
  <c r="M883" i="5"/>
  <c r="M884" i="5"/>
  <c r="M885" i="5"/>
  <c r="M886" i="5"/>
  <c r="M887" i="5"/>
  <c r="M888" i="5"/>
  <c r="M889" i="5"/>
  <c r="M890" i="5"/>
  <c r="M891" i="5"/>
  <c r="M892" i="5"/>
  <c r="M893" i="5"/>
  <c r="M894" i="5"/>
  <c r="M895" i="5"/>
  <c r="M896" i="5"/>
  <c r="M897" i="5"/>
  <c r="M898" i="5"/>
  <c r="M899" i="5"/>
  <c r="M900" i="5"/>
  <c r="M901" i="5"/>
  <c r="M902" i="5"/>
  <c r="M903" i="5"/>
  <c r="M904" i="5"/>
  <c r="M905" i="5"/>
  <c r="M906" i="5"/>
  <c r="M907" i="5"/>
  <c r="M908" i="5"/>
  <c r="M909" i="5"/>
  <c r="M910" i="5"/>
  <c r="M911" i="5"/>
  <c r="M912" i="5"/>
  <c r="M913" i="5"/>
  <c r="M914" i="5"/>
  <c r="M915" i="5"/>
  <c r="M916" i="5"/>
  <c r="M917" i="5"/>
  <c r="M918" i="5"/>
  <c r="M919" i="5"/>
  <c r="M920" i="5"/>
  <c r="M921" i="5"/>
  <c r="M922" i="5"/>
  <c r="M923" i="5"/>
  <c r="M924" i="5"/>
  <c r="M925" i="5"/>
  <c r="M926" i="5"/>
  <c r="M927" i="5"/>
  <c r="M928" i="5"/>
  <c r="M929" i="5"/>
  <c r="M930" i="5"/>
  <c r="M931" i="5"/>
  <c r="M932" i="5"/>
  <c r="M933" i="5"/>
  <c r="M934" i="5"/>
  <c r="M935" i="5"/>
  <c r="M936" i="5"/>
  <c r="M937" i="5"/>
  <c r="M938" i="5"/>
  <c r="M939" i="5"/>
  <c r="M940" i="5"/>
  <c r="M941" i="5"/>
  <c r="M942" i="5"/>
  <c r="M943" i="5"/>
  <c r="M944" i="5"/>
  <c r="M945" i="5"/>
  <c r="M946" i="5"/>
  <c r="M947" i="5"/>
  <c r="M948" i="5"/>
  <c r="M949" i="5"/>
  <c r="M950" i="5"/>
  <c r="M951" i="5"/>
  <c r="M952" i="5"/>
  <c r="M953" i="5"/>
  <c r="M954" i="5"/>
  <c r="M955" i="5"/>
  <c r="M956" i="5"/>
  <c r="M957" i="5"/>
  <c r="M958" i="5"/>
  <c r="M959" i="5"/>
  <c r="M960" i="5"/>
  <c r="M961" i="5"/>
  <c r="M962" i="5"/>
  <c r="M963" i="5"/>
  <c r="M964" i="5"/>
  <c r="M965" i="5"/>
  <c r="M966" i="5"/>
  <c r="M967" i="5"/>
  <c r="M968" i="5"/>
  <c r="M969" i="5"/>
  <c r="M970" i="5"/>
  <c r="M971" i="5"/>
  <c r="M972" i="5"/>
  <c r="M973" i="5"/>
  <c r="M974" i="5"/>
  <c r="M975" i="5"/>
  <c r="M976" i="5"/>
  <c r="M977" i="5"/>
  <c r="M978" i="5"/>
  <c r="M979" i="5"/>
  <c r="M980" i="5"/>
  <c r="M981" i="5"/>
  <c r="M982" i="5"/>
  <c r="M983" i="5"/>
  <c r="M984" i="5"/>
  <c r="M985" i="5"/>
  <c r="M986" i="5"/>
  <c r="M987" i="5"/>
  <c r="M988" i="5"/>
  <c r="M989" i="5"/>
  <c r="M990" i="5"/>
  <c r="M991" i="5"/>
  <c r="M992" i="5"/>
  <c r="M993" i="5"/>
  <c r="M994" i="5"/>
  <c r="M995" i="5"/>
  <c r="M996" i="5"/>
  <c r="M997" i="5"/>
  <c r="M998" i="5"/>
  <c r="M999" i="5"/>
  <c r="M1000" i="5"/>
  <c r="M1001" i="5"/>
  <c r="M1002" i="5"/>
  <c r="M1003" i="5"/>
  <c r="M1004" i="5"/>
  <c r="M1005" i="5"/>
  <c r="M1006" i="5"/>
  <c r="M1007" i="5"/>
  <c r="M1008" i="5"/>
  <c r="M1009" i="5"/>
  <c r="M1010" i="5"/>
  <c r="M1011" i="5"/>
  <c r="M1012" i="5"/>
  <c r="M1013" i="5"/>
  <c r="M1014" i="5"/>
  <c r="M1015" i="5"/>
  <c r="M1016" i="5"/>
  <c r="M1017" i="5"/>
  <c r="M1018" i="5"/>
  <c r="M1019" i="5"/>
  <c r="M1020" i="5"/>
  <c r="M1021" i="5"/>
  <c r="M1022" i="5"/>
  <c r="M1023" i="5"/>
  <c r="M1024" i="5"/>
  <c r="M1025" i="5"/>
  <c r="M1026" i="5"/>
  <c r="M1027" i="5"/>
  <c r="M1028" i="5"/>
  <c r="M1029" i="5"/>
  <c r="M1030" i="5"/>
  <c r="M1031" i="5"/>
  <c r="M1032" i="5"/>
  <c r="M1033" i="5"/>
  <c r="M1034" i="5"/>
  <c r="M1035" i="5"/>
  <c r="M1036" i="5"/>
  <c r="M1037" i="5"/>
  <c r="M1038" i="5"/>
  <c r="M1039" i="5"/>
  <c r="M1040" i="5"/>
  <c r="M1041" i="5"/>
  <c r="M1042" i="5"/>
  <c r="M1043" i="5"/>
  <c r="M1044" i="5"/>
  <c r="M1045" i="5"/>
  <c r="M1046" i="5"/>
  <c r="M1047" i="5"/>
  <c r="M1048" i="5"/>
  <c r="M1049" i="5"/>
  <c r="M1050" i="5"/>
  <c r="M1051" i="5"/>
  <c r="M1052" i="5"/>
  <c r="M1053" i="5"/>
  <c r="M1054" i="5"/>
  <c r="M1055" i="5"/>
  <c r="M1056" i="5"/>
  <c r="M1057" i="5"/>
  <c r="M1058" i="5"/>
  <c r="M1059" i="5"/>
  <c r="M1060" i="5"/>
  <c r="M1061" i="5"/>
  <c r="M1062" i="5"/>
  <c r="M1063" i="5"/>
  <c r="M1064" i="5"/>
  <c r="M1065" i="5"/>
  <c r="M1066" i="5"/>
  <c r="M1067" i="5"/>
  <c r="M1068" i="5"/>
  <c r="M1069" i="5"/>
  <c r="M1070" i="5"/>
  <c r="M1071" i="5"/>
  <c r="M1072" i="5"/>
  <c r="M1073" i="5"/>
  <c r="M1074" i="5"/>
  <c r="M1075" i="5"/>
  <c r="M1076" i="5"/>
  <c r="M1077" i="5"/>
  <c r="M1078" i="5"/>
  <c r="M1079" i="5"/>
  <c r="M1080" i="5"/>
  <c r="M1081" i="5"/>
  <c r="M1082" i="5"/>
  <c r="M1083" i="5"/>
  <c r="M1084" i="5"/>
  <c r="M1085" i="5"/>
  <c r="M1086" i="5"/>
  <c r="M1087" i="5"/>
  <c r="M1088" i="5"/>
  <c r="M1089" i="5"/>
  <c r="M1090" i="5"/>
  <c r="M1091" i="5"/>
  <c r="M1092" i="5"/>
  <c r="M1093" i="5"/>
  <c r="M1094" i="5"/>
  <c r="M1095" i="5"/>
  <c r="M1096" i="5"/>
  <c r="M1097" i="5"/>
  <c r="M1098" i="5"/>
  <c r="M1099" i="5"/>
  <c r="M1100" i="5"/>
  <c r="M1101" i="5"/>
  <c r="M1102" i="5"/>
  <c r="M1103" i="5"/>
  <c r="M1104" i="5"/>
  <c r="M1105" i="5"/>
  <c r="M1106" i="5"/>
  <c r="M1107" i="5"/>
  <c r="M1108" i="5"/>
  <c r="M1109" i="5"/>
  <c r="M1110" i="5"/>
  <c r="M2" i="4"/>
  <c r="M3" i="4"/>
  <c r="M4" i="4"/>
  <c r="M5" i="4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629" i="4"/>
  <c r="M630" i="4"/>
  <c r="M631" i="4"/>
  <c r="M632" i="4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714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7" i="4"/>
  <c r="M768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792" i="4"/>
  <c r="M793" i="4"/>
  <c r="M794" i="4"/>
  <c r="M795" i="4"/>
  <c r="M796" i="4"/>
  <c r="M797" i="4"/>
  <c r="M798" i="4"/>
  <c r="M799" i="4"/>
  <c r="M800" i="4"/>
  <c r="M801" i="4"/>
  <c r="M802" i="4"/>
  <c r="M803" i="4"/>
  <c r="M804" i="4"/>
  <c r="M805" i="4"/>
  <c r="M806" i="4"/>
  <c r="M807" i="4"/>
  <c r="M808" i="4"/>
  <c r="M809" i="4"/>
  <c r="M810" i="4"/>
  <c r="M811" i="4"/>
  <c r="M812" i="4"/>
  <c r="M813" i="4"/>
  <c r="M814" i="4"/>
  <c r="M815" i="4"/>
  <c r="M816" i="4"/>
  <c r="M817" i="4"/>
  <c r="M818" i="4"/>
  <c r="M819" i="4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840" i="4"/>
  <c r="M841" i="4"/>
  <c r="M842" i="4"/>
  <c r="M843" i="4"/>
  <c r="M844" i="4"/>
  <c r="M845" i="4"/>
  <c r="M846" i="4"/>
  <c r="M847" i="4"/>
  <c r="M848" i="4"/>
  <c r="M849" i="4"/>
  <c r="M850" i="4"/>
  <c r="M851" i="4"/>
  <c r="M852" i="4"/>
  <c r="M853" i="4"/>
  <c r="M854" i="4"/>
  <c r="M855" i="4"/>
  <c r="M856" i="4"/>
  <c r="M857" i="4"/>
  <c r="M858" i="4"/>
  <c r="M859" i="4"/>
  <c r="M860" i="4"/>
  <c r="M861" i="4"/>
  <c r="M862" i="4"/>
  <c r="M863" i="4"/>
  <c r="M864" i="4"/>
  <c r="M865" i="4"/>
  <c r="M866" i="4"/>
  <c r="M867" i="4"/>
  <c r="M868" i="4"/>
  <c r="M869" i="4"/>
  <c r="M870" i="4"/>
  <c r="M871" i="4"/>
  <c r="M872" i="4"/>
  <c r="M873" i="4"/>
  <c r="M874" i="4"/>
  <c r="M875" i="4"/>
  <c r="M876" i="4"/>
  <c r="M877" i="4"/>
  <c r="M878" i="4"/>
  <c r="M879" i="4"/>
  <c r="M880" i="4"/>
  <c r="M881" i="4"/>
  <c r="M882" i="4"/>
  <c r="M883" i="4"/>
  <c r="M884" i="4"/>
  <c r="M885" i="4"/>
  <c r="M886" i="4"/>
  <c r="M887" i="4"/>
  <c r="M888" i="4"/>
  <c r="M889" i="4"/>
  <c r="M890" i="4"/>
  <c r="M891" i="4"/>
  <c r="M892" i="4"/>
  <c r="M893" i="4"/>
  <c r="M894" i="4"/>
  <c r="M895" i="4"/>
  <c r="M896" i="4"/>
  <c r="M897" i="4"/>
  <c r="M898" i="4"/>
  <c r="M899" i="4"/>
  <c r="M900" i="4"/>
  <c r="M901" i="4"/>
  <c r="M902" i="4"/>
  <c r="M903" i="4"/>
  <c r="M904" i="4"/>
  <c r="M905" i="4"/>
  <c r="M906" i="4"/>
  <c r="M907" i="4"/>
  <c r="M908" i="4"/>
  <c r="M909" i="4"/>
  <c r="M910" i="4"/>
  <c r="M911" i="4"/>
  <c r="M912" i="4"/>
  <c r="M913" i="4"/>
  <c r="M914" i="4"/>
  <c r="M915" i="4"/>
  <c r="M916" i="4"/>
  <c r="M917" i="4"/>
  <c r="M918" i="4"/>
  <c r="M919" i="4"/>
  <c r="M920" i="4"/>
  <c r="M921" i="4"/>
  <c r="M922" i="4"/>
  <c r="M923" i="4"/>
  <c r="M924" i="4"/>
  <c r="M925" i="4"/>
  <c r="M926" i="4"/>
  <c r="M927" i="4"/>
  <c r="M928" i="4"/>
  <c r="M929" i="4"/>
  <c r="M930" i="4"/>
  <c r="M931" i="4"/>
  <c r="M932" i="4"/>
  <c r="M933" i="4"/>
  <c r="M934" i="4"/>
  <c r="M935" i="4"/>
  <c r="M936" i="4"/>
  <c r="M937" i="4"/>
  <c r="M938" i="4"/>
  <c r="M939" i="4"/>
  <c r="M940" i="4"/>
  <c r="M941" i="4"/>
  <c r="M942" i="4"/>
  <c r="M943" i="4"/>
  <c r="M944" i="4"/>
  <c r="M945" i="4"/>
  <c r="M946" i="4"/>
  <c r="M947" i="4"/>
  <c r="M948" i="4"/>
  <c r="M949" i="4"/>
  <c r="M950" i="4"/>
  <c r="M951" i="4"/>
  <c r="M952" i="4"/>
  <c r="M953" i="4"/>
  <c r="M954" i="4"/>
  <c r="M955" i="4"/>
  <c r="M956" i="4"/>
  <c r="M957" i="4"/>
  <c r="M958" i="4"/>
  <c r="M959" i="4"/>
  <c r="M960" i="4"/>
  <c r="M961" i="4"/>
  <c r="M962" i="4"/>
  <c r="M963" i="4"/>
  <c r="M964" i="4"/>
  <c r="M965" i="4"/>
  <c r="M966" i="4"/>
  <c r="M967" i="4"/>
  <c r="M968" i="4"/>
  <c r="M969" i="4"/>
  <c r="M970" i="4"/>
  <c r="M971" i="4"/>
  <c r="M972" i="4"/>
  <c r="M973" i="4"/>
  <c r="M974" i="4"/>
  <c r="M975" i="4"/>
  <c r="M976" i="4"/>
  <c r="M977" i="4"/>
  <c r="M978" i="4"/>
  <c r="M979" i="4"/>
  <c r="M980" i="4"/>
  <c r="M981" i="4"/>
  <c r="M982" i="4"/>
  <c r="M983" i="4"/>
  <c r="M984" i="4"/>
  <c r="M985" i="4"/>
  <c r="M986" i="4"/>
  <c r="M987" i="4"/>
  <c r="M988" i="4"/>
  <c r="M989" i="4"/>
  <c r="M990" i="4"/>
  <c r="M991" i="4"/>
  <c r="M992" i="4"/>
  <c r="M993" i="4"/>
  <c r="M994" i="4"/>
  <c r="M995" i="4"/>
  <c r="M996" i="4"/>
  <c r="M997" i="4"/>
  <c r="M998" i="4"/>
  <c r="M999" i="4"/>
  <c r="M1000" i="4"/>
  <c r="M1001" i="4"/>
  <c r="M1002" i="4"/>
  <c r="M1003" i="4"/>
  <c r="M1004" i="4"/>
  <c r="M1005" i="4"/>
  <c r="M1006" i="4"/>
  <c r="M1007" i="4"/>
  <c r="M1008" i="4"/>
  <c r="M1009" i="4"/>
  <c r="M1010" i="4"/>
  <c r="M1011" i="4"/>
  <c r="M1012" i="4"/>
  <c r="M1013" i="4"/>
  <c r="M1014" i="4"/>
  <c r="M1015" i="4"/>
  <c r="M1016" i="4"/>
  <c r="M1017" i="4"/>
  <c r="M1018" i="4"/>
  <c r="M1019" i="4"/>
  <c r="M1020" i="4"/>
  <c r="M1021" i="4"/>
  <c r="M1022" i="4"/>
  <c r="M1023" i="4"/>
  <c r="M1024" i="4"/>
  <c r="M1025" i="4"/>
  <c r="M2" i="3"/>
  <c r="M3" i="3"/>
  <c r="M4" i="3"/>
  <c r="M5" i="3"/>
  <c r="M6" i="3"/>
  <c r="M7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6" i="3"/>
  <c r="M107" i="3"/>
  <c r="M108" i="3"/>
  <c r="M109" i="3"/>
  <c r="M110" i="3"/>
  <c r="M111" i="3"/>
  <c r="M112" i="3"/>
  <c r="M113" i="3"/>
  <c r="M114" i="3"/>
  <c r="M115" i="3"/>
  <c r="M116" i="3"/>
  <c r="M117" i="3"/>
  <c r="M118" i="3"/>
  <c r="M119" i="3"/>
  <c r="M120" i="3"/>
  <c r="M121" i="3"/>
  <c r="M122" i="3"/>
  <c r="M123" i="3"/>
  <c r="M124" i="3"/>
  <c r="M125" i="3"/>
  <c r="M126" i="3"/>
  <c r="M127" i="3"/>
  <c r="M128" i="3"/>
  <c r="M129" i="3"/>
  <c r="M130" i="3"/>
  <c r="M131" i="3"/>
  <c r="M132" i="3"/>
  <c r="M133" i="3"/>
  <c r="M134" i="3"/>
  <c r="M135" i="3"/>
  <c r="M136" i="3"/>
  <c r="M137" i="3"/>
  <c r="M138" i="3"/>
  <c r="M139" i="3"/>
  <c r="M140" i="3"/>
  <c r="M141" i="3"/>
  <c r="M142" i="3"/>
  <c r="M143" i="3"/>
  <c r="M144" i="3"/>
  <c r="M145" i="3"/>
  <c r="M146" i="3"/>
  <c r="M147" i="3"/>
  <c r="M148" i="3"/>
  <c r="M149" i="3"/>
  <c r="M150" i="3"/>
  <c r="M151" i="3"/>
  <c r="M152" i="3"/>
  <c r="M153" i="3"/>
  <c r="M154" i="3"/>
  <c r="M155" i="3"/>
  <c r="M156" i="3"/>
  <c r="M157" i="3"/>
  <c r="M158" i="3"/>
  <c r="M159" i="3"/>
  <c r="M160" i="3"/>
  <c r="M161" i="3"/>
  <c r="M162" i="3"/>
  <c r="M163" i="3"/>
  <c r="M164" i="3"/>
  <c r="M165" i="3"/>
  <c r="M166" i="3"/>
  <c r="M167" i="3"/>
  <c r="M168" i="3"/>
  <c r="M169" i="3"/>
  <c r="M170" i="3"/>
  <c r="M171" i="3"/>
  <c r="M172" i="3"/>
  <c r="M173" i="3"/>
  <c r="M174" i="3"/>
  <c r="M175" i="3"/>
  <c r="M176" i="3"/>
  <c r="M177" i="3"/>
  <c r="M178" i="3"/>
  <c r="M179" i="3"/>
  <c r="M180" i="3"/>
  <c r="M181" i="3"/>
  <c r="M182" i="3"/>
  <c r="M183" i="3"/>
  <c r="M184" i="3"/>
  <c r="M185" i="3"/>
  <c r="M186" i="3"/>
  <c r="M187" i="3"/>
  <c r="M188" i="3"/>
  <c r="M189" i="3"/>
  <c r="M190" i="3"/>
  <c r="M191" i="3"/>
  <c r="M192" i="3"/>
  <c r="M193" i="3"/>
  <c r="M194" i="3"/>
  <c r="M195" i="3"/>
  <c r="M196" i="3"/>
  <c r="M197" i="3"/>
  <c r="M198" i="3"/>
  <c r="M199" i="3"/>
  <c r="M200" i="3"/>
  <c r="M201" i="3"/>
  <c r="M202" i="3"/>
  <c r="M203" i="3"/>
  <c r="M204" i="3"/>
  <c r="M205" i="3"/>
  <c r="M206" i="3"/>
  <c r="M207" i="3"/>
  <c r="M208" i="3"/>
  <c r="M209" i="3"/>
  <c r="M210" i="3"/>
  <c r="M211" i="3"/>
  <c r="M212" i="3"/>
  <c r="M213" i="3"/>
  <c r="M214" i="3"/>
  <c r="M215" i="3"/>
  <c r="M216" i="3"/>
  <c r="M217" i="3"/>
  <c r="M218" i="3"/>
  <c r="M219" i="3"/>
  <c r="M220" i="3"/>
  <c r="M221" i="3"/>
  <c r="M222" i="3"/>
  <c r="M223" i="3"/>
  <c r="M224" i="3"/>
  <c r="M225" i="3"/>
  <c r="M226" i="3"/>
  <c r="M227" i="3"/>
  <c r="M228" i="3"/>
  <c r="M229" i="3"/>
  <c r="M230" i="3"/>
  <c r="M231" i="3"/>
  <c r="M232" i="3"/>
  <c r="M233" i="3"/>
  <c r="M234" i="3"/>
  <c r="M235" i="3"/>
  <c r="M236" i="3"/>
  <c r="M237" i="3"/>
  <c r="M238" i="3"/>
  <c r="M239" i="3"/>
  <c r="M240" i="3"/>
  <c r="M241" i="3"/>
  <c r="M242" i="3"/>
  <c r="M243" i="3"/>
  <c r="M244" i="3"/>
  <c r="M245" i="3"/>
  <c r="M246" i="3"/>
  <c r="M247" i="3"/>
  <c r="M248" i="3"/>
  <c r="M249" i="3"/>
  <c r="M250" i="3"/>
  <c r="M251" i="3"/>
  <c r="M252" i="3"/>
  <c r="M253" i="3"/>
  <c r="M254" i="3"/>
  <c r="M255" i="3"/>
  <c r="M256" i="3"/>
  <c r="M257" i="3"/>
  <c r="M258" i="3"/>
  <c r="M259" i="3"/>
  <c r="M260" i="3"/>
  <c r="M261" i="3"/>
  <c r="M262" i="3"/>
  <c r="M263" i="3"/>
  <c r="M264" i="3"/>
  <c r="M265" i="3"/>
  <c r="M266" i="3"/>
  <c r="M267" i="3"/>
  <c r="M268" i="3"/>
  <c r="M269" i="3"/>
  <c r="M270" i="3"/>
  <c r="M271" i="3"/>
  <c r="M272" i="3"/>
  <c r="M273" i="3"/>
  <c r="M274" i="3"/>
  <c r="M275" i="3"/>
  <c r="M276" i="3"/>
  <c r="M277" i="3"/>
  <c r="M278" i="3"/>
  <c r="M279" i="3"/>
  <c r="M280" i="3"/>
  <c r="M281" i="3"/>
  <c r="M282" i="3"/>
  <c r="M283" i="3"/>
  <c r="M284" i="3"/>
  <c r="M285" i="3"/>
  <c r="M286" i="3"/>
  <c r="M287" i="3"/>
  <c r="M288" i="3"/>
  <c r="M289" i="3"/>
  <c r="M290" i="3"/>
  <c r="M291" i="3"/>
  <c r="M292" i="3"/>
  <c r="M293" i="3"/>
  <c r="M294" i="3"/>
  <c r="M295" i="3"/>
  <c r="M296" i="3"/>
  <c r="M297" i="3"/>
  <c r="M298" i="3"/>
  <c r="M299" i="3"/>
  <c r="M300" i="3"/>
  <c r="M301" i="3"/>
  <c r="M302" i="3"/>
  <c r="M303" i="3"/>
  <c r="M304" i="3"/>
  <c r="M305" i="3"/>
  <c r="M306" i="3"/>
  <c r="M307" i="3"/>
  <c r="M308" i="3"/>
  <c r="M309" i="3"/>
  <c r="M310" i="3"/>
  <c r="M311" i="3"/>
  <c r="M312" i="3"/>
  <c r="M313" i="3"/>
  <c r="M314" i="3"/>
  <c r="M315" i="3"/>
  <c r="M316" i="3"/>
  <c r="M317" i="3"/>
  <c r="M318" i="3"/>
  <c r="M319" i="3"/>
  <c r="M320" i="3"/>
  <c r="M321" i="3"/>
  <c r="M322" i="3"/>
  <c r="M323" i="3"/>
  <c r="M324" i="3"/>
  <c r="M325" i="3"/>
  <c r="M326" i="3"/>
  <c r="M327" i="3"/>
  <c r="M328" i="3"/>
  <c r="M329" i="3"/>
  <c r="M330" i="3"/>
  <c r="M331" i="3"/>
  <c r="M332" i="3"/>
  <c r="M333" i="3"/>
  <c r="M334" i="3"/>
  <c r="M335" i="3"/>
  <c r="M336" i="3"/>
  <c r="M337" i="3"/>
  <c r="M338" i="3"/>
  <c r="M339" i="3"/>
  <c r="M340" i="3"/>
  <c r="M341" i="3"/>
  <c r="M342" i="3"/>
  <c r="M343" i="3"/>
  <c r="M344" i="3"/>
  <c r="M345" i="3"/>
  <c r="M346" i="3"/>
  <c r="M347" i="3"/>
  <c r="M348" i="3"/>
  <c r="M349" i="3"/>
  <c r="M350" i="3"/>
  <c r="M351" i="3"/>
  <c r="M352" i="3"/>
  <c r="M353" i="3"/>
  <c r="M354" i="3"/>
  <c r="M355" i="3"/>
  <c r="M356" i="3"/>
  <c r="M357" i="3"/>
  <c r="M358" i="3"/>
  <c r="M359" i="3"/>
  <c r="M360" i="3"/>
  <c r="M361" i="3"/>
  <c r="M362" i="3"/>
  <c r="M363" i="3"/>
  <c r="M364" i="3"/>
  <c r="M365" i="3"/>
  <c r="M366" i="3"/>
  <c r="M367" i="3"/>
  <c r="M368" i="3"/>
  <c r="M369" i="3"/>
  <c r="M370" i="3"/>
  <c r="M371" i="3"/>
  <c r="M372" i="3"/>
  <c r="M373" i="3"/>
  <c r="M374" i="3"/>
  <c r="M375" i="3"/>
  <c r="M376" i="3"/>
  <c r="M377" i="3"/>
  <c r="M378" i="3"/>
  <c r="M379" i="3"/>
  <c r="M380" i="3"/>
  <c r="M381" i="3"/>
  <c r="M382" i="3"/>
  <c r="M383" i="3"/>
  <c r="M384" i="3"/>
  <c r="M385" i="3"/>
  <c r="M386" i="3"/>
  <c r="M387" i="3"/>
  <c r="M388" i="3"/>
  <c r="M389" i="3"/>
  <c r="M390" i="3"/>
  <c r="M391" i="3"/>
  <c r="M392" i="3"/>
  <c r="M393" i="3"/>
  <c r="M394" i="3"/>
  <c r="M395" i="3"/>
  <c r="M396" i="3"/>
  <c r="M397" i="3"/>
  <c r="M398" i="3"/>
  <c r="M399" i="3"/>
  <c r="M400" i="3"/>
  <c r="M401" i="3"/>
  <c r="M402" i="3"/>
  <c r="M403" i="3"/>
  <c r="M404" i="3"/>
  <c r="M405" i="3"/>
  <c r="M406" i="3"/>
  <c r="M407" i="3"/>
  <c r="M408" i="3"/>
  <c r="M409" i="3"/>
  <c r="M410" i="3"/>
  <c r="M411" i="3"/>
  <c r="M412" i="3"/>
  <c r="M413" i="3"/>
  <c r="M414" i="3"/>
  <c r="M415" i="3"/>
  <c r="M416" i="3"/>
  <c r="M417" i="3"/>
  <c r="M418" i="3"/>
  <c r="M419" i="3"/>
  <c r="M420" i="3"/>
  <c r="M421" i="3"/>
  <c r="M422" i="3"/>
  <c r="M423" i="3"/>
  <c r="M424" i="3"/>
  <c r="M425" i="3"/>
  <c r="M426" i="3"/>
  <c r="M427" i="3"/>
  <c r="M428" i="3"/>
  <c r="M429" i="3"/>
  <c r="M430" i="3"/>
  <c r="M431" i="3"/>
  <c r="M432" i="3"/>
  <c r="M433" i="3"/>
  <c r="M434" i="3"/>
  <c r="M435" i="3"/>
  <c r="M436" i="3"/>
  <c r="M437" i="3"/>
  <c r="M438" i="3"/>
  <c r="M439" i="3"/>
  <c r="M440" i="3"/>
  <c r="M441" i="3"/>
  <c r="M442" i="3"/>
  <c r="M443" i="3"/>
  <c r="M444" i="3"/>
  <c r="M445" i="3"/>
  <c r="M446" i="3"/>
  <c r="M447" i="3"/>
  <c r="M448" i="3"/>
  <c r="M449" i="3"/>
  <c r="M450" i="3"/>
  <c r="M451" i="3"/>
  <c r="M452" i="3"/>
  <c r="M453" i="3"/>
  <c r="M454" i="3"/>
  <c r="M455" i="3"/>
  <c r="M456" i="3"/>
  <c r="M457" i="3"/>
  <c r="M458" i="3"/>
  <c r="M459" i="3"/>
  <c r="M460" i="3"/>
  <c r="M461" i="3"/>
  <c r="M462" i="3"/>
  <c r="M463" i="3"/>
  <c r="M464" i="3"/>
  <c r="M465" i="3"/>
  <c r="M466" i="3"/>
  <c r="M467" i="3"/>
  <c r="M468" i="3"/>
  <c r="M469" i="3"/>
  <c r="M470" i="3"/>
  <c r="M471" i="3"/>
  <c r="M472" i="3"/>
  <c r="M473" i="3"/>
  <c r="M474" i="3"/>
  <c r="M475" i="3"/>
  <c r="M476" i="3"/>
  <c r="M477" i="3"/>
  <c r="M478" i="3"/>
  <c r="M479" i="3"/>
  <c r="M480" i="3"/>
  <c r="M481" i="3"/>
  <c r="M482" i="3"/>
  <c r="M483" i="3"/>
  <c r="M484" i="3"/>
  <c r="M485" i="3"/>
  <c r="M486" i="3"/>
  <c r="M487" i="3"/>
  <c r="M488" i="3"/>
  <c r="M489" i="3"/>
  <c r="M490" i="3"/>
  <c r="M491" i="3"/>
  <c r="M492" i="3"/>
  <c r="M493" i="3"/>
  <c r="M494" i="3"/>
  <c r="M495" i="3"/>
  <c r="M496" i="3"/>
  <c r="M497" i="3"/>
  <c r="M498" i="3"/>
  <c r="M499" i="3"/>
  <c r="M500" i="3"/>
  <c r="M501" i="3"/>
  <c r="M502" i="3"/>
  <c r="M503" i="3"/>
  <c r="M504" i="3"/>
  <c r="M505" i="3"/>
  <c r="M506" i="3"/>
  <c r="M507" i="3"/>
  <c r="M508" i="3"/>
  <c r="M509" i="3"/>
  <c r="M510" i="3"/>
  <c r="M511" i="3"/>
  <c r="M512" i="3"/>
  <c r="M513" i="3"/>
  <c r="M514" i="3"/>
  <c r="M515" i="3"/>
  <c r="M516" i="3"/>
  <c r="M517" i="3"/>
  <c r="M518" i="3"/>
  <c r="M519" i="3"/>
  <c r="M520" i="3"/>
  <c r="M521" i="3"/>
  <c r="M522" i="3"/>
  <c r="M523" i="3"/>
  <c r="M524" i="3"/>
  <c r="M525" i="3"/>
  <c r="M526" i="3"/>
  <c r="M527" i="3"/>
  <c r="M528" i="3"/>
  <c r="M529" i="3"/>
  <c r="M530" i="3"/>
  <c r="M531" i="3"/>
  <c r="M532" i="3"/>
  <c r="M533" i="3"/>
  <c r="M534" i="3"/>
  <c r="M535" i="3"/>
  <c r="M536" i="3"/>
  <c r="M537" i="3"/>
  <c r="M538" i="3"/>
  <c r="M539" i="3"/>
  <c r="M540" i="3"/>
  <c r="M541" i="3"/>
  <c r="M542" i="3"/>
  <c r="M543" i="3"/>
  <c r="M544" i="3"/>
  <c r="M545" i="3"/>
  <c r="M546" i="3"/>
  <c r="M547" i="3"/>
  <c r="M548" i="3"/>
  <c r="M549" i="3"/>
  <c r="M550" i="3"/>
  <c r="M551" i="3"/>
  <c r="M552" i="3"/>
  <c r="M553" i="3"/>
  <c r="M554" i="3"/>
  <c r="M555" i="3"/>
  <c r="M556" i="3"/>
  <c r="M557" i="3"/>
  <c r="M558" i="3"/>
  <c r="M559" i="3"/>
  <c r="M560" i="3"/>
  <c r="M561" i="3"/>
  <c r="M562" i="3"/>
  <c r="M563" i="3"/>
  <c r="M564" i="3"/>
  <c r="M565" i="3"/>
  <c r="M566" i="3"/>
  <c r="M567" i="3"/>
  <c r="M568" i="3"/>
  <c r="M569" i="3"/>
  <c r="M570" i="3"/>
  <c r="M571" i="3"/>
  <c r="M572" i="3"/>
  <c r="M573" i="3"/>
  <c r="M574" i="3"/>
  <c r="M575" i="3"/>
  <c r="M576" i="3"/>
  <c r="M577" i="3"/>
  <c r="M578" i="3"/>
  <c r="M579" i="3"/>
  <c r="M580" i="3"/>
  <c r="M581" i="3"/>
  <c r="M582" i="3"/>
  <c r="M583" i="3"/>
  <c r="M584" i="3"/>
  <c r="M585" i="3"/>
  <c r="M586" i="3"/>
  <c r="M587" i="3"/>
  <c r="M588" i="3"/>
  <c r="M589" i="3"/>
  <c r="M590" i="3"/>
  <c r="M591" i="3"/>
  <c r="M592" i="3"/>
  <c r="M593" i="3"/>
  <c r="M594" i="3"/>
  <c r="M595" i="3"/>
  <c r="M596" i="3"/>
  <c r="M597" i="3"/>
  <c r="M598" i="3"/>
  <c r="M599" i="3"/>
  <c r="M600" i="3"/>
  <c r="M601" i="3"/>
  <c r="M602" i="3"/>
  <c r="M603" i="3"/>
  <c r="M604" i="3"/>
  <c r="M605" i="3"/>
  <c r="M606" i="3"/>
  <c r="M607" i="3"/>
  <c r="M608" i="3"/>
  <c r="M609" i="3"/>
  <c r="M610" i="3"/>
  <c r="M611" i="3"/>
  <c r="M612" i="3"/>
  <c r="M613" i="3"/>
  <c r="M614" i="3"/>
  <c r="M615" i="3"/>
  <c r="M616" i="3"/>
  <c r="M617" i="3"/>
  <c r="M618" i="3"/>
  <c r="M619" i="3"/>
  <c r="M620" i="3"/>
  <c r="M621" i="3"/>
  <c r="M622" i="3"/>
  <c r="M623" i="3"/>
  <c r="M624" i="3"/>
  <c r="M625" i="3"/>
  <c r="M626" i="3"/>
  <c r="M627" i="3"/>
  <c r="M628" i="3"/>
  <c r="M629" i="3"/>
  <c r="M630" i="3"/>
  <c r="M631" i="3"/>
  <c r="M632" i="3"/>
  <c r="M633" i="3"/>
  <c r="M634" i="3"/>
  <c r="M635" i="3"/>
  <c r="M636" i="3"/>
  <c r="M637" i="3"/>
  <c r="M638" i="3"/>
  <c r="M639" i="3"/>
  <c r="M640" i="3"/>
  <c r="M641" i="3"/>
  <c r="M642" i="3"/>
  <c r="M643" i="3"/>
  <c r="M644" i="3"/>
  <c r="M645" i="3"/>
  <c r="M646" i="3"/>
  <c r="M647" i="3"/>
  <c r="M648" i="3"/>
  <c r="M649" i="3"/>
  <c r="M650" i="3"/>
  <c r="M651" i="3"/>
  <c r="M652" i="3"/>
  <c r="M653" i="3"/>
  <c r="M654" i="3"/>
  <c r="M655" i="3"/>
  <c r="M656" i="3"/>
  <c r="M657" i="3"/>
  <c r="M658" i="3"/>
  <c r="M659" i="3"/>
  <c r="M660" i="3"/>
  <c r="M661" i="3"/>
  <c r="M662" i="3"/>
  <c r="M663" i="3"/>
  <c r="M664" i="3"/>
  <c r="M665" i="3"/>
  <c r="M666" i="3"/>
  <c r="M667" i="3"/>
  <c r="M668" i="3"/>
  <c r="M669" i="3"/>
  <c r="M670" i="3"/>
  <c r="M671" i="3"/>
  <c r="M672" i="3"/>
  <c r="M673" i="3"/>
  <c r="M674" i="3"/>
  <c r="M675" i="3"/>
  <c r="M676" i="3"/>
  <c r="M677" i="3"/>
  <c r="M678" i="3"/>
  <c r="M679" i="3"/>
  <c r="M680" i="3"/>
  <c r="M681" i="3"/>
  <c r="M682" i="3"/>
  <c r="M683" i="3"/>
  <c r="M684" i="3"/>
  <c r="M685" i="3"/>
  <c r="M686" i="3"/>
  <c r="M687" i="3"/>
  <c r="M688" i="3"/>
  <c r="M689" i="3"/>
  <c r="M690" i="3"/>
  <c r="M691" i="3"/>
  <c r="M692" i="3"/>
  <c r="M693" i="3"/>
  <c r="M694" i="3"/>
  <c r="M695" i="3"/>
  <c r="M696" i="3"/>
  <c r="M697" i="3"/>
  <c r="M698" i="3"/>
  <c r="M699" i="3"/>
  <c r="M700" i="3"/>
  <c r="M701" i="3"/>
  <c r="M702" i="3"/>
  <c r="M703" i="3"/>
  <c r="M704" i="3"/>
  <c r="M705" i="3"/>
  <c r="M706" i="3"/>
  <c r="M707" i="3"/>
  <c r="M708" i="3"/>
  <c r="M709" i="3"/>
  <c r="M710" i="3"/>
  <c r="M711" i="3"/>
  <c r="M712" i="3"/>
  <c r="M713" i="3"/>
  <c r="M714" i="3"/>
  <c r="M715" i="3"/>
  <c r="M716" i="3"/>
  <c r="M717" i="3"/>
  <c r="M718" i="3"/>
  <c r="M719" i="3"/>
  <c r="M720" i="3"/>
  <c r="M721" i="3"/>
  <c r="M722" i="3"/>
  <c r="M723" i="3"/>
  <c r="M724" i="3"/>
  <c r="M725" i="3"/>
  <c r="M726" i="3"/>
  <c r="M727" i="3"/>
  <c r="M728" i="3"/>
  <c r="M729" i="3"/>
  <c r="M730" i="3"/>
  <c r="M731" i="3"/>
  <c r="M732" i="3"/>
  <c r="M733" i="3"/>
  <c r="M734" i="3"/>
  <c r="M735" i="3"/>
  <c r="M736" i="3"/>
  <c r="M737" i="3"/>
  <c r="M738" i="3"/>
  <c r="M739" i="3"/>
  <c r="M740" i="3"/>
  <c r="M741" i="3"/>
  <c r="M742" i="3"/>
  <c r="M743" i="3"/>
  <c r="M744" i="3"/>
  <c r="M745" i="3"/>
  <c r="M746" i="3"/>
  <c r="M747" i="3"/>
  <c r="M748" i="3"/>
  <c r="M749" i="3"/>
  <c r="M750" i="3"/>
  <c r="M751" i="3"/>
  <c r="M752" i="3"/>
  <c r="M753" i="3"/>
  <c r="M754" i="3"/>
  <c r="M755" i="3"/>
  <c r="M756" i="3"/>
  <c r="M757" i="3"/>
  <c r="M758" i="3"/>
  <c r="M759" i="3"/>
  <c r="M760" i="3"/>
  <c r="M761" i="3"/>
  <c r="M762" i="3"/>
  <c r="M763" i="3"/>
  <c r="M764" i="3"/>
  <c r="M765" i="3"/>
  <c r="M766" i="3"/>
  <c r="M767" i="3"/>
  <c r="M768" i="3"/>
  <c r="M769" i="3"/>
  <c r="M770" i="3"/>
  <c r="M771" i="3"/>
  <c r="M772" i="3"/>
  <c r="M773" i="3"/>
  <c r="M774" i="3"/>
  <c r="M775" i="3"/>
  <c r="M776" i="3"/>
  <c r="M777" i="3"/>
  <c r="M778" i="3"/>
  <c r="M779" i="3"/>
  <c r="M780" i="3"/>
  <c r="M781" i="3"/>
  <c r="M782" i="3"/>
  <c r="M783" i="3"/>
  <c r="M784" i="3"/>
  <c r="M785" i="3"/>
  <c r="M786" i="3"/>
  <c r="M787" i="3"/>
  <c r="M788" i="3"/>
  <c r="M789" i="3"/>
  <c r="M790" i="3"/>
  <c r="M791" i="3"/>
  <c r="M792" i="3"/>
  <c r="M793" i="3"/>
  <c r="M794" i="3"/>
  <c r="M795" i="3"/>
  <c r="M796" i="3"/>
  <c r="M797" i="3"/>
  <c r="M798" i="3"/>
  <c r="M799" i="3"/>
  <c r="M800" i="3"/>
  <c r="M801" i="3"/>
  <c r="M802" i="3"/>
  <c r="M803" i="3"/>
  <c r="M804" i="3"/>
  <c r="M805" i="3"/>
  <c r="M806" i="3"/>
  <c r="M807" i="3"/>
  <c r="M808" i="3"/>
  <c r="M809" i="3"/>
  <c r="M810" i="3"/>
  <c r="M811" i="3"/>
  <c r="M812" i="3"/>
  <c r="M813" i="3"/>
  <c r="M814" i="3"/>
  <c r="M815" i="3"/>
  <c r="M816" i="3"/>
  <c r="M817" i="3"/>
  <c r="M818" i="3"/>
  <c r="M819" i="3"/>
  <c r="M820" i="3"/>
  <c r="M821" i="3"/>
  <c r="M822" i="3"/>
  <c r="M823" i="3"/>
  <c r="M824" i="3"/>
  <c r="M825" i="3"/>
  <c r="M826" i="3"/>
  <c r="M827" i="3"/>
  <c r="M828" i="3"/>
  <c r="M829" i="3"/>
  <c r="M830" i="3"/>
  <c r="M831" i="3"/>
  <c r="M832" i="3"/>
  <c r="M833" i="3"/>
  <c r="M834" i="3"/>
  <c r="M835" i="3"/>
  <c r="M836" i="3"/>
  <c r="M837" i="3"/>
  <c r="M838" i="3"/>
  <c r="M839" i="3"/>
  <c r="M840" i="3"/>
  <c r="M841" i="3"/>
  <c r="M842" i="3"/>
  <c r="M843" i="3"/>
  <c r="M844" i="3"/>
  <c r="M845" i="3"/>
  <c r="M846" i="3"/>
  <c r="M847" i="3"/>
  <c r="M848" i="3"/>
  <c r="M849" i="3"/>
  <c r="M850" i="3"/>
  <c r="M851" i="3"/>
  <c r="M852" i="3"/>
  <c r="M853" i="3"/>
  <c r="M854" i="3"/>
  <c r="M855" i="3"/>
  <c r="M856" i="3"/>
  <c r="M857" i="3"/>
  <c r="M858" i="3"/>
  <c r="M859" i="3"/>
  <c r="M860" i="3"/>
  <c r="M861" i="3"/>
  <c r="M862" i="3"/>
  <c r="M863" i="3"/>
  <c r="M864" i="3"/>
  <c r="M865" i="3"/>
  <c r="M866" i="3"/>
  <c r="M867" i="3"/>
  <c r="M868" i="3"/>
  <c r="M869" i="3"/>
  <c r="M870" i="3"/>
  <c r="M871" i="3"/>
  <c r="M872" i="3"/>
  <c r="M873" i="3"/>
  <c r="M874" i="3"/>
  <c r="M875" i="3"/>
  <c r="M876" i="3"/>
  <c r="M877" i="3"/>
  <c r="M878" i="3"/>
  <c r="M879" i="3"/>
  <c r="M880" i="3"/>
  <c r="M881" i="3"/>
  <c r="M882" i="3"/>
  <c r="M883" i="3"/>
  <c r="M884" i="3"/>
  <c r="M885" i="3"/>
  <c r="M886" i="3"/>
  <c r="M887" i="3"/>
  <c r="M888" i="3"/>
  <c r="M889" i="3"/>
  <c r="M890" i="3"/>
  <c r="M891" i="3"/>
  <c r="M892" i="3"/>
  <c r="M893" i="3"/>
  <c r="M894" i="3"/>
  <c r="M895" i="3"/>
  <c r="M896" i="3"/>
  <c r="M897" i="3"/>
  <c r="M898" i="3"/>
  <c r="M899" i="3"/>
  <c r="M900" i="3"/>
  <c r="M901" i="3"/>
  <c r="M902" i="3"/>
  <c r="M903" i="3"/>
  <c r="M904" i="3"/>
  <c r="M905" i="3"/>
  <c r="M906" i="3"/>
  <c r="M907" i="3"/>
  <c r="M908" i="3"/>
  <c r="M909" i="3"/>
  <c r="M910" i="3"/>
  <c r="M911" i="3"/>
  <c r="M912" i="3"/>
  <c r="M913" i="3"/>
  <c r="M914" i="3"/>
  <c r="M915" i="3"/>
  <c r="M916" i="3"/>
  <c r="M917" i="3"/>
  <c r="M918" i="3"/>
  <c r="M919" i="3"/>
  <c r="M920" i="3"/>
  <c r="M921" i="3"/>
  <c r="M922" i="3"/>
  <c r="M923" i="3"/>
  <c r="M924" i="3"/>
  <c r="M925" i="3"/>
  <c r="M926" i="3"/>
  <c r="M927" i="3"/>
  <c r="M928" i="3"/>
  <c r="M929" i="3"/>
  <c r="M930" i="3"/>
  <c r="M931" i="3"/>
  <c r="M932" i="3"/>
  <c r="M933" i="3"/>
  <c r="M934" i="3"/>
  <c r="M935" i="3"/>
  <c r="M936" i="3"/>
  <c r="M937" i="3"/>
  <c r="M938" i="3"/>
  <c r="M939" i="3"/>
  <c r="M940" i="3"/>
  <c r="M941" i="3"/>
  <c r="M942" i="3"/>
  <c r="M943" i="3"/>
  <c r="M944" i="3"/>
  <c r="M945" i="3"/>
  <c r="M946" i="3"/>
  <c r="M947" i="3"/>
  <c r="M948" i="3"/>
  <c r="M949" i="3"/>
  <c r="M950" i="3"/>
  <c r="M951" i="3"/>
  <c r="M952" i="3"/>
  <c r="M953" i="3"/>
  <c r="M954" i="3"/>
  <c r="M955" i="3"/>
  <c r="M956" i="3"/>
  <c r="M957" i="3"/>
  <c r="M958" i="3"/>
  <c r="M959" i="3"/>
  <c r="M960" i="3"/>
  <c r="M961" i="3"/>
  <c r="M962" i="3"/>
  <c r="M963" i="3"/>
  <c r="M964" i="3"/>
  <c r="M965" i="3"/>
  <c r="M966" i="3"/>
  <c r="M967" i="3"/>
  <c r="M968" i="3"/>
  <c r="M969" i="3"/>
  <c r="M970" i="3"/>
  <c r="M971" i="3"/>
  <c r="M972" i="3"/>
  <c r="M973" i="3"/>
  <c r="M974" i="3"/>
  <c r="M975" i="3"/>
  <c r="M976" i="3"/>
  <c r="M977" i="3"/>
  <c r="M978" i="3"/>
  <c r="M979" i="3"/>
  <c r="M980" i="3"/>
  <c r="M981" i="3"/>
  <c r="M982" i="3"/>
  <c r="M983" i="3"/>
  <c r="M984" i="3"/>
  <c r="M985" i="3"/>
  <c r="M986" i="3"/>
  <c r="M987" i="3"/>
  <c r="M988" i="3"/>
  <c r="M989" i="3"/>
  <c r="M990" i="3"/>
  <c r="M991" i="3"/>
  <c r="M992" i="3"/>
  <c r="M993" i="3"/>
  <c r="M994" i="3"/>
  <c r="M995" i="3"/>
  <c r="M996" i="3"/>
  <c r="M997" i="3"/>
  <c r="M998" i="3"/>
  <c r="M999" i="3"/>
  <c r="M1000" i="3"/>
  <c r="M1001" i="3"/>
  <c r="M2" i="2"/>
  <c r="M3" i="2"/>
  <c r="M4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N2" i="1"/>
  <c r="N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M24" i="1"/>
  <c r="M32" i="1"/>
  <c r="M56" i="1"/>
  <c r="M64" i="1"/>
  <c r="M88" i="1"/>
  <c r="M96" i="1"/>
  <c r="M120" i="1"/>
  <c r="M128" i="1"/>
  <c r="M152" i="1"/>
  <c r="M160" i="1"/>
  <c r="M184" i="1"/>
  <c r="M192" i="1"/>
  <c r="M216" i="1"/>
  <c r="M224" i="1"/>
  <c r="M248" i="1"/>
  <c r="M256" i="1"/>
  <c r="M280" i="1"/>
  <c r="M288" i="1"/>
  <c r="M312" i="1"/>
  <c r="M320" i="1"/>
  <c r="M344" i="1"/>
  <c r="M352" i="1"/>
  <c r="M376" i="1"/>
  <c r="M384" i="1"/>
  <c r="M408" i="1"/>
  <c r="M416" i="1"/>
  <c r="M440" i="1"/>
  <c r="M448" i="1"/>
  <c r="M472" i="1"/>
  <c r="M480" i="1"/>
  <c r="M504" i="1"/>
  <c r="M512" i="1"/>
  <c r="M536" i="1"/>
  <c r="M544" i="1"/>
  <c r="M568" i="1"/>
  <c r="M576" i="1"/>
  <c r="M600" i="1"/>
  <c r="M608" i="1"/>
  <c r="M632" i="1"/>
  <c r="M640" i="1"/>
  <c r="M664" i="1"/>
  <c r="M672" i="1"/>
  <c r="L2" i="3"/>
  <c r="L3" i="3"/>
  <c r="L4" i="3"/>
  <c r="L5" i="3"/>
  <c r="L6" i="3"/>
  <c r="L7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2" i="3"/>
  <c r="L153" i="3"/>
  <c r="L154" i="3"/>
  <c r="L155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186" i="3"/>
  <c r="L187" i="3"/>
  <c r="L188" i="3"/>
  <c r="L189" i="3"/>
  <c r="L190" i="3"/>
  <c r="L191" i="3"/>
  <c r="L192" i="3"/>
  <c r="L193" i="3"/>
  <c r="L194" i="3"/>
  <c r="L195" i="3"/>
  <c r="L196" i="3"/>
  <c r="L197" i="3"/>
  <c r="L198" i="3"/>
  <c r="L199" i="3"/>
  <c r="L200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L225" i="3"/>
  <c r="L226" i="3"/>
  <c r="L227" i="3"/>
  <c r="L228" i="3"/>
  <c r="L229" i="3"/>
  <c r="L230" i="3"/>
  <c r="L231" i="3"/>
  <c r="L232" i="3"/>
  <c r="L233" i="3"/>
  <c r="L234" i="3"/>
  <c r="L235" i="3"/>
  <c r="L236" i="3"/>
  <c r="L237" i="3"/>
  <c r="L238" i="3"/>
  <c r="L239" i="3"/>
  <c r="L240" i="3"/>
  <c r="L241" i="3"/>
  <c r="L242" i="3"/>
  <c r="L243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3" i="3"/>
  <c r="L264" i="3"/>
  <c r="L265" i="3"/>
  <c r="L266" i="3"/>
  <c r="L267" i="3"/>
  <c r="L268" i="3"/>
  <c r="L269" i="3"/>
  <c r="L270" i="3"/>
  <c r="L271" i="3"/>
  <c r="L272" i="3"/>
  <c r="L273" i="3"/>
  <c r="L274" i="3"/>
  <c r="L275" i="3"/>
  <c r="L276" i="3"/>
  <c r="L277" i="3"/>
  <c r="L278" i="3"/>
  <c r="L279" i="3"/>
  <c r="L280" i="3"/>
  <c r="L281" i="3"/>
  <c r="L282" i="3"/>
  <c r="L283" i="3"/>
  <c r="L284" i="3"/>
  <c r="L285" i="3"/>
  <c r="L286" i="3"/>
  <c r="L287" i="3"/>
  <c r="L288" i="3"/>
  <c r="L289" i="3"/>
  <c r="L290" i="3"/>
  <c r="L291" i="3"/>
  <c r="L292" i="3"/>
  <c r="L293" i="3"/>
  <c r="L294" i="3"/>
  <c r="L295" i="3"/>
  <c r="L296" i="3"/>
  <c r="L297" i="3"/>
  <c r="L298" i="3"/>
  <c r="L299" i="3"/>
  <c r="L300" i="3"/>
  <c r="L301" i="3"/>
  <c r="L302" i="3"/>
  <c r="L303" i="3"/>
  <c r="L304" i="3"/>
  <c r="L305" i="3"/>
  <c r="L306" i="3"/>
  <c r="L307" i="3"/>
  <c r="L308" i="3"/>
  <c r="L309" i="3"/>
  <c r="L310" i="3"/>
  <c r="L311" i="3"/>
  <c r="L312" i="3"/>
  <c r="L313" i="3"/>
  <c r="L314" i="3"/>
  <c r="L315" i="3"/>
  <c r="L316" i="3"/>
  <c r="L317" i="3"/>
  <c r="L318" i="3"/>
  <c r="L319" i="3"/>
  <c r="L320" i="3"/>
  <c r="L321" i="3"/>
  <c r="L322" i="3"/>
  <c r="L323" i="3"/>
  <c r="L324" i="3"/>
  <c r="L325" i="3"/>
  <c r="L326" i="3"/>
  <c r="L327" i="3"/>
  <c r="L328" i="3"/>
  <c r="L329" i="3"/>
  <c r="L330" i="3"/>
  <c r="L331" i="3"/>
  <c r="L332" i="3"/>
  <c r="L333" i="3"/>
  <c r="L334" i="3"/>
  <c r="L335" i="3"/>
  <c r="L336" i="3"/>
  <c r="L337" i="3"/>
  <c r="L338" i="3"/>
  <c r="L339" i="3"/>
  <c r="L340" i="3"/>
  <c r="L341" i="3"/>
  <c r="L342" i="3"/>
  <c r="L343" i="3"/>
  <c r="L344" i="3"/>
  <c r="L345" i="3"/>
  <c r="L346" i="3"/>
  <c r="L347" i="3"/>
  <c r="L348" i="3"/>
  <c r="L349" i="3"/>
  <c r="L350" i="3"/>
  <c r="L351" i="3"/>
  <c r="L352" i="3"/>
  <c r="L353" i="3"/>
  <c r="L354" i="3"/>
  <c r="L355" i="3"/>
  <c r="L356" i="3"/>
  <c r="L357" i="3"/>
  <c r="L358" i="3"/>
  <c r="L359" i="3"/>
  <c r="L360" i="3"/>
  <c r="L361" i="3"/>
  <c r="L362" i="3"/>
  <c r="L363" i="3"/>
  <c r="L364" i="3"/>
  <c r="L365" i="3"/>
  <c r="L366" i="3"/>
  <c r="L367" i="3"/>
  <c r="L368" i="3"/>
  <c r="L369" i="3"/>
  <c r="L370" i="3"/>
  <c r="L371" i="3"/>
  <c r="L372" i="3"/>
  <c r="L373" i="3"/>
  <c r="L374" i="3"/>
  <c r="L375" i="3"/>
  <c r="L376" i="3"/>
  <c r="L377" i="3"/>
  <c r="L378" i="3"/>
  <c r="L379" i="3"/>
  <c r="L380" i="3"/>
  <c r="L381" i="3"/>
  <c r="L382" i="3"/>
  <c r="L383" i="3"/>
  <c r="L384" i="3"/>
  <c r="L385" i="3"/>
  <c r="L386" i="3"/>
  <c r="L387" i="3"/>
  <c r="L388" i="3"/>
  <c r="L389" i="3"/>
  <c r="L390" i="3"/>
  <c r="L391" i="3"/>
  <c r="L392" i="3"/>
  <c r="L393" i="3"/>
  <c r="L394" i="3"/>
  <c r="L395" i="3"/>
  <c r="L396" i="3"/>
  <c r="L397" i="3"/>
  <c r="L398" i="3"/>
  <c r="L399" i="3"/>
  <c r="L400" i="3"/>
  <c r="L401" i="3"/>
  <c r="L402" i="3"/>
  <c r="L403" i="3"/>
  <c r="L404" i="3"/>
  <c r="L405" i="3"/>
  <c r="L406" i="3"/>
  <c r="L407" i="3"/>
  <c r="L408" i="3"/>
  <c r="L409" i="3"/>
  <c r="L410" i="3"/>
  <c r="L411" i="3"/>
  <c r="L412" i="3"/>
  <c r="L413" i="3"/>
  <c r="L414" i="3"/>
  <c r="L415" i="3"/>
  <c r="L416" i="3"/>
  <c r="L417" i="3"/>
  <c r="L418" i="3"/>
  <c r="L419" i="3"/>
  <c r="L420" i="3"/>
  <c r="L421" i="3"/>
  <c r="L422" i="3"/>
  <c r="L423" i="3"/>
  <c r="L424" i="3"/>
  <c r="L425" i="3"/>
  <c r="L426" i="3"/>
  <c r="L427" i="3"/>
  <c r="L428" i="3"/>
  <c r="L429" i="3"/>
  <c r="L430" i="3"/>
  <c r="L431" i="3"/>
  <c r="L432" i="3"/>
  <c r="L433" i="3"/>
  <c r="L434" i="3"/>
  <c r="L435" i="3"/>
  <c r="L436" i="3"/>
  <c r="L437" i="3"/>
  <c r="L438" i="3"/>
  <c r="L439" i="3"/>
  <c r="L440" i="3"/>
  <c r="L441" i="3"/>
  <c r="L442" i="3"/>
  <c r="L443" i="3"/>
  <c r="L444" i="3"/>
  <c r="L445" i="3"/>
  <c r="L446" i="3"/>
  <c r="L447" i="3"/>
  <c r="L448" i="3"/>
  <c r="L449" i="3"/>
  <c r="L450" i="3"/>
  <c r="L451" i="3"/>
  <c r="L452" i="3"/>
  <c r="L453" i="3"/>
  <c r="L454" i="3"/>
  <c r="L455" i="3"/>
  <c r="L456" i="3"/>
  <c r="L457" i="3"/>
  <c r="L458" i="3"/>
  <c r="L459" i="3"/>
  <c r="L460" i="3"/>
  <c r="L461" i="3"/>
  <c r="L462" i="3"/>
  <c r="L463" i="3"/>
  <c r="L464" i="3"/>
  <c r="L465" i="3"/>
  <c r="L466" i="3"/>
  <c r="L467" i="3"/>
  <c r="L468" i="3"/>
  <c r="L469" i="3"/>
  <c r="L470" i="3"/>
  <c r="L471" i="3"/>
  <c r="L472" i="3"/>
  <c r="L473" i="3"/>
  <c r="L474" i="3"/>
  <c r="L475" i="3"/>
  <c r="L476" i="3"/>
  <c r="L477" i="3"/>
  <c r="L478" i="3"/>
  <c r="L479" i="3"/>
  <c r="L480" i="3"/>
  <c r="L481" i="3"/>
  <c r="L482" i="3"/>
  <c r="L483" i="3"/>
  <c r="L484" i="3"/>
  <c r="L485" i="3"/>
  <c r="L486" i="3"/>
  <c r="L487" i="3"/>
  <c r="L488" i="3"/>
  <c r="L489" i="3"/>
  <c r="L490" i="3"/>
  <c r="L491" i="3"/>
  <c r="L492" i="3"/>
  <c r="L493" i="3"/>
  <c r="L494" i="3"/>
  <c r="L495" i="3"/>
  <c r="L496" i="3"/>
  <c r="L497" i="3"/>
  <c r="L498" i="3"/>
  <c r="L499" i="3"/>
  <c r="L500" i="3"/>
  <c r="L501" i="3"/>
  <c r="L502" i="3"/>
  <c r="L503" i="3"/>
  <c r="L504" i="3"/>
  <c r="L505" i="3"/>
  <c r="L506" i="3"/>
  <c r="L507" i="3"/>
  <c r="L508" i="3"/>
  <c r="L509" i="3"/>
  <c r="L510" i="3"/>
  <c r="L511" i="3"/>
  <c r="L512" i="3"/>
  <c r="L513" i="3"/>
  <c r="L514" i="3"/>
  <c r="L515" i="3"/>
  <c r="L516" i="3"/>
  <c r="L517" i="3"/>
  <c r="L518" i="3"/>
  <c r="L519" i="3"/>
  <c r="L520" i="3"/>
  <c r="L521" i="3"/>
  <c r="L522" i="3"/>
  <c r="L523" i="3"/>
  <c r="L524" i="3"/>
  <c r="L525" i="3"/>
  <c r="L526" i="3"/>
  <c r="L527" i="3"/>
  <c r="L528" i="3"/>
  <c r="L529" i="3"/>
  <c r="L530" i="3"/>
  <c r="L531" i="3"/>
  <c r="L532" i="3"/>
  <c r="L533" i="3"/>
  <c r="L534" i="3"/>
  <c r="L535" i="3"/>
  <c r="L536" i="3"/>
  <c r="L537" i="3"/>
  <c r="L538" i="3"/>
  <c r="L539" i="3"/>
  <c r="L540" i="3"/>
  <c r="L541" i="3"/>
  <c r="L542" i="3"/>
  <c r="L543" i="3"/>
  <c r="L544" i="3"/>
  <c r="L545" i="3"/>
  <c r="L546" i="3"/>
  <c r="L547" i="3"/>
  <c r="L548" i="3"/>
  <c r="L549" i="3"/>
  <c r="L550" i="3"/>
  <c r="L551" i="3"/>
  <c r="L552" i="3"/>
  <c r="L553" i="3"/>
  <c r="L554" i="3"/>
  <c r="L555" i="3"/>
  <c r="L556" i="3"/>
  <c r="L557" i="3"/>
  <c r="L558" i="3"/>
  <c r="L559" i="3"/>
  <c r="L560" i="3"/>
  <c r="L561" i="3"/>
  <c r="L562" i="3"/>
  <c r="L563" i="3"/>
  <c r="L564" i="3"/>
  <c r="L565" i="3"/>
  <c r="L566" i="3"/>
  <c r="L567" i="3"/>
  <c r="L568" i="3"/>
  <c r="L569" i="3"/>
  <c r="L570" i="3"/>
  <c r="L571" i="3"/>
  <c r="L572" i="3"/>
  <c r="L573" i="3"/>
  <c r="L574" i="3"/>
  <c r="L575" i="3"/>
  <c r="L576" i="3"/>
  <c r="L577" i="3"/>
  <c r="L578" i="3"/>
  <c r="L579" i="3"/>
  <c r="L580" i="3"/>
  <c r="L581" i="3"/>
  <c r="L582" i="3"/>
  <c r="L583" i="3"/>
  <c r="L584" i="3"/>
  <c r="L585" i="3"/>
  <c r="L586" i="3"/>
  <c r="L587" i="3"/>
  <c r="L588" i="3"/>
  <c r="L589" i="3"/>
  <c r="L590" i="3"/>
  <c r="L591" i="3"/>
  <c r="L592" i="3"/>
  <c r="L593" i="3"/>
  <c r="L594" i="3"/>
  <c r="L595" i="3"/>
  <c r="L596" i="3"/>
  <c r="L597" i="3"/>
  <c r="L598" i="3"/>
  <c r="L599" i="3"/>
  <c r="L600" i="3"/>
  <c r="L601" i="3"/>
  <c r="L602" i="3"/>
  <c r="L603" i="3"/>
  <c r="L604" i="3"/>
  <c r="L605" i="3"/>
  <c r="L606" i="3"/>
  <c r="L607" i="3"/>
  <c r="L608" i="3"/>
  <c r="L609" i="3"/>
  <c r="L610" i="3"/>
  <c r="L611" i="3"/>
  <c r="L612" i="3"/>
  <c r="L613" i="3"/>
  <c r="L614" i="3"/>
  <c r="L615" i="3"/>
  <c r="L616" i="3"/>
  <c r="L617" i="3"/>
  <c r="L618" i="3"/>
  <c r="L619" i="3"/>
  <c r="L620" i="3"/>
  <c r="L621" i="3"/>
  <c r="L622" i="3"/>
  <c r="L623" i="3"/>
  <c r="L624" i="3"/>
  <c r="L625" i="3"/>
  <c r="L626" i="3"/>
  <c r="L627" i="3"/>
  <c r="L628" i="3"/>
  <c r="L629" i="3"/>
  <c r="L630" i="3"/>
  <c r="L631" i="3"/>
  <c r="L632" i="3"/>
  <c r="L633" i="3"/>
  <c r="L634" i="3"/>
  <c r="L635" i="3"/>
  <c r="L636" i="3"/>
  <c r="L637" i="3"/>
  <c r="L638" i="3"/>
  <c r="L639" i="3"/>
  <c r="L640" i="3"/>
  <c r="L641" i="3"/>
  <c r="L642" i="3"/>
  <c r="L643" i="3"/>
  <c r="L644" i="3"/>
  <c r="L645" i="3"/>
  <c r="L646" i="3"/>
  <c r="L647" i="3"/>
  <c r="L648" i="3"/>
  <c r="L649" i="3"/>
  <c r="L650" i="3"/>
  <c r="L651" i="3"/>
  <c r="L652" i="3"/>
  <c r="L653" i="3"/>
  <c r="L654" i="3"/>
  <c r="L655" i="3"/>
  <c r="L656" i="3"/>
  <c r="L657" i="3"/>
  <c r="L658" i="3"/>
  <c r="L659" i="3"/>
  <c r="L660" i="3"/>
  <c r="L661" i="3"/>
  <c r="L662" i="3"/>
  <c r="L663" i="3"/>
  <c r="L664" i="3"/>
  <c r="L665" i="3"/>
  <c r="L666" i="3"/>
  <c r="L667" i="3"/>
  <c r="L668" i="3"/>
  <c r="L669" i="3"/>
  <c r="L670" i="3"/>
  <c r="L671" i="3"/>
  <c r="L672" i="3"/>
  <c r="L673" i="3"/>
  <c r="L674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L722" i="3"/>
  <c r="L723" i="3"/>
  <c r="L724" i="3"/>
  <c r="L725" i="3"/>
  <c r="L726" i="3"/>
  <c r="L727" i="3"/>
  <c r="L728" i="3"/>
  <c r="L729" i="3"/>
  <c r="L730" i="3"/>
  <c r="L731" i="3"/>
  <c r="L732" i="3"/>
  <c r="L733" i="3"/>
  <c r="L734" i="3"/>
  <c r="L735" i="3"/>
  <c r="L736" i="3"/>
  <c r="L737" i="3"/>
  <c r="L738" i="3"/>
  <c r="L739" i="3"/>
  <c r="L740" i="3"/>
  <c r="L741" i="3"/>
  <c r="L742" i="3"/>
  <c r="L743" i="3"/>
  <c r="L744" i="3"/>
  <c r="L745" i="3"/>
  <c r="L746" i="3"/>
  <c r="L747" i="3"/>
  <c r="L748" i="3"/>
  <c r="L749" i="3"/>
  <c r="L750" i="3"/>
  <c r="L751" i="3"/>
  <c r="L752" i="3"/>
  <c r="L753" i="3"/>
  <c r="L754" i="3"/>
  <c r="L755" i="3"/>
  <c r="L756" i="3"/>
  <c r="L757" i="3"/>
  <c r="L758" i="3"/>
  <c r="L759" i="3"/>
  <c r="L760" i="3"/>
  <c r="L761" i="3"/>
  <c r="L762" i="3"/>
  <c r="L763" i="3"/>
  <c r="L764" i="3"/>
  <c r="L765" i="3"/>
  <c r="L766" i="3"/>
  <c r="L767" i="3"/>
  <c r="L768" i="3"/>
  <c r="L769" i="3"/>
  <c r="L770" i="3"/>
  <c r="L771" i="3"/>
  <c r="L772" i="3"/>
  <c r="L773" i="3"/>
  <c r="L774" i="3"/>
  <c r="L775" i="3"/>
  <c r="L776" i="3"/>
  <c r="L777" i="3"/>
  <c r="L778" i="3"/>
  <c r="L779" i="3"/>
  <c r="L780" i="3"/>
  <c r="L781" i="3"/>
  <c r="L782" i="3"/>
  <c r="L783" i="3"/>
  <c r="L784" i="3"/>
  <c r="L785" i="3"/>
  <c r="L786" i="3"/>
  <c r="L787" i="3"/>
  <c r="L788" i="3"/>
  <c r="L789" i="3"/>
  <c r="L790" i="3"/>
  <c r="L791" i="3"/>
  <c r="L792" i="3"/>
  <c r="L793" i="3"/>
  <c r="L794" i="3"/>
  <c r="L795" i="3"/>
  <c r="L796" i="3"/>
  <c r="L797" i="3"/>
  <c r="L798" i="3"/>
  <c r="L799" i="3"/>
  <c r="L800" i="3"/>
  <c r="L801" i="3"/>
  <c r="L802" i="3"/>
  <c r="L803" i="3"/>
  <c r="L804" i="3"/>
  <c r="L805" i="3"/>
  <c r="L806" i="3"/>
  <c r="L807" i="3"/>
  <c r="L808" i="3"/>
  <c r="L809" i="3"/>
  <c r="L810" i="3"/>
  <c r="L811" i="3"/>
  <c r="L812" i="3"/>
  <c r="L813" i="3"/>
  <c r="L814" i="3"/>
  <c r="L815" i="3"/>
  <c r="L816" i="3"/>
  <c r="L817" i="3"/>
  <c r="L818" i="3"/>
  <c r="L819" i="3"/>
  <c r="L820" i="3"/>
  <c r="L821" i="3"/>
  <c r="L822" i="3"/>
  <c r="L823" i="3"/>
  <c r="L824" i="3"/>
  <c r="L825" i="3"/>
  <c r="L826" i="3"/>
  <c r="L827" i="3"/>
  <c r="L828" i="3"/>
  <c r="L829" i="3"/>
  <c r="L830" i="3"/>
  <c r="L831" i="3"/>
  <c r="L832" i="3"/>
  <c r="L833" i="3"/>
  <c r="L834" i="3"/>
  <c r="L835" i="3"/>
  <c r="L836" i="3"/>
  <c r="L837" i="3"/>
  <c r="L838" i="3"/>
  <c r="L839" i="3"/>
  <c r="L840" i="3"/>
  <c r="L841" i="3"/>
  <c r="L842" i="3"/>
  <c r="L843" i="3"/>
  <c r="L844" i="3"/>
  <c r="L845" i="3"/>
  <c r="L846" i="3"/>
  <c r="L847" i="3"/>
  <c r="L848" i="3"/>
  <c r="L849" i="3"/>
  <c r="L850" i="3"/>
  <c r="L851" i="3"/>
  <c r="L852" i="3"/>
  <c r="L853" i="3"/>
  <c r="L854" i="3"/>
  <c r="L855" i="3"/>
  <c r="L856" i="3"/>
  <c r="L857" i="3"/>
  <c r="L858" i="3"/>
  <c r="L859" i="3"/>
  <c r="L860" i="3"/>
  <c r="L861" i="3"/>
  <c r="L862" i="3"/>
  <c r="L863" i="3"/>
  <c r="L864" i="3"/>
  <c r="L865" i="3"/>
  <c r="L866" i="3"/>
  <c r="L867" i="3"/>
  <c r="L868" i="3"/>
  <c r="L869" i="3"/>
  <c r="L870" i="3"/>
  <c r="L871" i="3"/>
  <c r="L872" i="3"/>
  <c r="L873" i="3"/>
  <c r="L874" i="3"/>
  <c r="L875" i="3"/>
  <c r="L876" i="3"/>
  <c r="L877" i="3"/>
  <c r="L878" i="3"/>
  <c r="L879" i="3"/>
  <c r="L880" i="3"/>
  <c r="L881" i="3"/>
  <c r="L882" i="3"/>
  <c r="L883" i="3"/>
  <c r="L884" i="3"/>
  <c r="L885" i="3"/>
  <c r="L886" i="3"/>
  <c r="L887" i="3"/>
  <c r="L888" i="3"/>
  <c r="L889" i="3"/>
  <c r="L890" i="3"/>
  <c r="L891" i="3"/>
  <c r="L892" i="3"/>
  <c r="L893" i="3"/>
  <c r="L894" i="3"/>
  <c r="L895" i="3"/>
  <c r="L896" i="3"/>
  <c r="L897" i="3"/>
  <c r="L898" i="3"/>
  <c r="L899" i="3"/>
  <c r="L900" i="3"/>
  <c r="L901" i="3"/>
  <c r="L902" i="3"/>
  <c r="L903" i="3"/>
  <c r="L904" i="3"/>
  <c r="L905" i="3"/>
  <c r="L906" i="3"/>
  <c r="L907" i="3"/>
  <c r="L908" i="3"/>
  <c r="L909" i="3"/>
  <c r="L910" i="3"/>
  <c r="L911" i="3"/>
  <c r="L912" i="3"/>
  <c r="L913" i="3"/>
  <c r="L914" i="3"/>
  <c r="L915" i="3"/>
  <c r="L916" i="3"/>
  <c r="L917" i="3"/>
  <c r="L918" i="3"/>
  <c r="L919" i="3"/>
  <c r="L920" i="3"/>
  <c r="L921" i="3"/>
  <c r="L922" i="3"/>
  <c r="L923" i="3"/>
  <c r="L924" i="3"/>
  <c r="L925" i="3"/>
  <c r="L926" i="3"/>
  <c r="L927" i="3"/>
  <c r="L928" i="3"/>
  <c r="L929" i="3"/>
  <c r="L930" i="3"/>
  <c r="L931" i="3"/>
  <c r="L932" i="3"/>
  <c r="L933" i="3"/>
  <c r="L934" i="3"/>
  <c r="L935" i="3"/>
  <c r="L936" i="3"/>
  <c r="L937" i="3"/>
  <c r="L938" i="3"/>
  <c r="L939" i="3"/>
  <c r="L940" i="3"/>
  <c r="L941" i="3"/>
  <c r="L942" i="3"/>
  <c r="L943" i="3"/>
  <c r="L944" i="3"/>
  <c r="L945" i="3"/>
  <c r="L946" i="3"/>
  <c r="L947" i="3"/>
  <c r="L948" i="3"/>
  <c r="L949" i="3"/>
  <c r="L950" i="3"/>
  <c r="L951" i="3"/>
  <c r="L952" i="3"/>
  <c r="L953" i="3"/>
  <c r="L954" i="3"/>
  <c r="L955" i="3"/>
  <c r="L956" i="3"/>
  <c r="L957" i="3"/>
  <c r="L958" i="3"/>
  <c r="L959" i="3"/>
  <c r="L960" i="3"/>
  <c r="L961" i="3"/>
  <c r="L962" i="3"/>
  <c r="L963" i="3"/>
  <c r="L964" i="3"/>
  <c r="L965" i="3"/>
  <c r="L966" i="3"/>
  <c r="L967" i="3"/>
  <c r="L968" i="3"/>
  <c r="L969" i="3"/>
  <c r="L970" i="3"/>
  <c r="L971" i="3"/>
  <c r="L972" i="3"/>
  <c r="L973" i="3"/>
  <c r="L974" i="3"/>
  <c r="L975" i="3"/>
  <c r="L976" i="3"/>
  <c r="L977" i="3"/>
  <c r="L978" i="3"/>
  <c r="L979" i="3"/>
  <c r="L980" i="3"/>
  <c r="L981" i="3"/>
  <c r="L982" i="3"/>
  <c r="L983" i="3"/>
  <c r="L984" i="3"/>
  <c r="L985" i="3"/>
  <c r="L986" i="3"/>
  <c r="L987" i="3"/>
  <c r="L988" i="3"/>
  <c r="L989" i="3"/>
  <c r="L990" i="3"/>
  <c r="L991" i="3"/>
  <c r="L992" i="3"/>
  <c r="L993" i="3"/>
  <c r="L994" i="3"/>
  <c r="L995" i="3"/>
  <c r="L996" i="3"/>
  <c r="L997" i="3"/>
  <c r="L998" i="3"/>
  <c r="L999" i="3"/>
  <c r="L1000" i="3"/>
  <c r="L1001" i="3"/>
  <c r="K2" i="3"/>
  <c r="K3" i="3"/>
  <c r="K4" i="3"/>
  <c r="K5" i="3"/>
  <c r="K6" i="3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209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6" i="3"/>
  <c r="K287" i="3"/>
  <c r="K288" i="3"/>
  <c r="K289" i="3"/>
  <c r="K290" i="3"/>
  <c r="K291" i="3"/>
  <c r="K292" i="3"/>
  <c r="K293" i="3"/>
  <c r="K294" i="3"/>
  <c r="K295" i="3"/>
  <c r="K296" i="3"/>
  <c r="K297" i="3"/>
  <c r="K298" i="3"/>
  <c r="K299" i="3"/>
  <c r="K300" i="3"/>
  <c r="K301" i="3"/>
  <c r="K302" i="3"/>
  <c r="K303" i="3"/>
  <c r="K304" i="3"/>
  <c r="K305" i="3"/>
  <c r="K306" i="3"/>
  <c r="K307" i="3"/>
  <c r="K308" i="3"/>
  <c r="K309" i="3"/>
  <c r="K310" i="3"/>
  <c r="K311" i="3"/>
  <c r="K312" i="3"/>
  <c r="K313" i="3"/>
  <c r="K314" i="3"/>
  <c r="K315" i="3"/>
  <c r="K316" i="3"/>
  <c r="K317" i="3"/>
  <c r="K318" i="3"/>
  <c r="K319" i="3"/>
  <c r="K320" i="3"/>
  <c r="K321" i="3"/>
  <c r="K322" i="3"/>
  <c r="K323" i="3"/>
  <c r="K324" i="3"/>
  <c r="K325" i="3"/>
  <c r="K326" i="3"/>
  <c r="K327" i="3"/>
  <c r="K328" i="3"/>
  <c r="K329" i="3"/>
  <c r="K330" i="3"/>
  <c r="K331" i="3"/>
  <c r="K332" i="3"/>
  <c r="K333" i="3"/>
  <c r="K334" i="3"/>
  <c r="K335" i="3"/>
  <c r="K336" i="3"/>
  <c r="K337" i="3"/>
  <c r="K338" i="3"/>
  <c r="K339" i="3"/>
  <c r="K340" i="3"/>
  <c r="K341" i="3"/>
  <c r="K342" i="3"/>
  <c r="K343" i="3"/>
  <c r="K344" i="3"/>
  <c r="K345" i="3"/>
  <c r="K346" i="3"/>
  <c r="K347" i="3"/>
  <c r="K348" i="3"/>
  <c r="K349" i="3"/>
  <c r="K350" i="3"/>
  <c r="K351" i="3"/>
  <c r="K352" i="3"/>
  <c r="K353" i="3"/>
  <c r="K354" i="3"/>
  <c r="K355" i="3"/>
  <c r="K356" i="3"/>
  <c r="K357" i="3"/>
  <c r="K358" i="3"/>
  <c r="K359" i="3"/>
  <c r="K360" i="3"/>
  <c r="K361" i="3"/>
  <c r="K362" i="3"/>
  <c r="K363" i="3"/>
  <c r="K364" i="3"/>
  <c r="K365" i="3"/>
  <c r="K366" i="3"/>
  <c r="K367" i="3"/>
  <c r="K368" i="3"/>
  <c r="K369" i="3"/>
  <c r="K370" i="3"/>
  <c r="K371" i="3"/>
  <c r="K372" i="3"/>
  <c r="K373" i="3"/>
  <c r="K374" i="3"/>
  <c r="K375" i="3"/>
  <c r="K376" i="3"/>
  <c r="K377" i="3"/>
  <c r="K378" i="3"/>
  <c r="K379" i="3"/>
  <c r="K380" i="3"/>
  <c r="K381" i="3"/>
  <c r="K382" i="3"/>
  <c r="K383" i="3"/>
  <c r="K384" i="3"/>
  <c r="K385" i="3"/>
  <c r="K386" i="3"/>
  <c r="K387" i="3"/>
  <c r="K388" i="3"/>
  <c r="K389" i="3"/>
  <c r="K390" i="3"/>
  <c r="K391" i="3"/>
  <c r="K392" i="3"/>
  <c r="K393" i="3"/>
  <c r="K394" i="3"/>
  <c r="K395" i="3"/>
  <c r="K396" i="3"/>
  <c r="K397" i="3"/>
  <c r="K398" i="3"/>
  <c r="K399" i="3"/>
  <c r="K400" i="3"/>
  <c r="K401" i="3"/>
  <c r="K402" i="3"/>
  <c r="K403" i="3"/>
  <c r="K404" i="3"/>
  <c r="K405" i="3"/>
  <c r="K406" i="3"/>
  <c r="K407" i="3"/>
  <c r="K408" i="3"/>
  <c r="K409" i="3"/>
  <c r="K410" i="3"/>
  <c r="K411" i="3"/>
  <c r="K412" i="3"/>
  <c r="K413" i="3"/>
  <c r="K414" i="3"/>
  <c r="K415" i="3"/>
  <c r="K416" i="3"/>
  <c r="K417" i="3"/>
  <c r="K418" i="3"/>
  <c r="K419" i="3"/>
  <c r="K420" i="3"/>
  <c r="K421" i="3"/>
  <c r="K422" i="3"/>
  <c r="K423" i="3"/>
  <c r="K424" i="3"/>
  <c r="K425" i="3"/>
  <c r="K426" i="3"/>
  <c r="K427" i="3"/>
  <c r="K428" i="3"/>
  <c r="K429" i="3"/>
  <c r="K430" i="3"/>
  <c r="K431" i="3"/>
  <c r="K432" i="3"/>
  <c r="K433" i="3"/>
  <c r="K434" i="3"/>
  <c r="K435" i="3"/>
  <c r="K436" i="3"/>
  <c r="K437" i="3"/>
  <c r="K438" i="3"/>
  <c r="K439" i="3"/>
  <c r="K440" i="3"/>
  <c r="K441" i="3"/>
  <c r="K442" i="3"/>
  <c r="K443" i="3"/>
  <c r="K444" i="3"/>
  <c r="K445" i="3"/>
  <c r="K446" i="3"/>
  <c r="K447" i="3"/>
  <c r="K448" i="3"/>
  <c r="K449" i="3"/>
  <c r="K450" i="3"/>
  <c r="K451" i="3"/>
  <c r="K452" i="3"/>
  <c r="K453" i="3"/>
  <c r="K454" i="3"/>
  <c r="K455" i="3"/>
  <c r="K456" i="3"/>
  <c r="K457" i="3"/>
  <c r="K458" i="3"/>
  <c r="K459" i="3"/>
  <c r="K460" i="3"/>
  <c r="K461" i="3"/>
  <c r="K462" i="3"/>
  <c r="K463" i="3"/>
  <c r="K464" i="3"/>
  <c r="K465" i="3"/>
  <c r="K466" i="3"/>
  <c r="K467" i="3"/>
  <c r="K468" i="3"/>
  <c r="K469" i="3"/>
  <c r="K470" i="3"/>
  <c r="K471" i="3"/>
  <c r="K472" i="3"/>
  <c r="K473" i="3"/>
  <c r="K474" i="3"/>
  <c r="K475" i="3"/>
  <c r="K476" i="3"/>
  <c r="K477" i="3"/>
  <c r="K478" i="3"/>
  <c r="K479" i="3"/>
  <c r="K480" i="3"/>
  <c r="K481" i="3"/>
  <c r="K482" i="3"/>
  <c r="K483" i="3"/>
  <c r="K484" i="3"/>
  <c r="K485" i="3"/>
  <c r="K486" i="3"/>
  <c r="K487" i="3"/>
  <c r="K488" i="3"/>
  <c r="K489" i="3"/>
  <c r="K490" i="3"/>
  <c r="K491" i="3"/>
  <c r="K492" i="3"/>
  <c r="K493" i="3"/>
  <c r="K494" i="3"/>
  <c r="K495" i="3"/>
  <c r="K496" i="3"/>
  <c r="K497" i="3"/>
  <c r="K498" i="3"/>
  <c r="K499" i="3"/>
  <c r="K500" i="3"/>
  <c r="K501" i="3"/>
  <c r="K502" i="3"/>
  <c r="K503" i="3"/>
  <c r="K504" i="3"/>
  <c r="K505" i="3"/>
  <c r="K506" i="3"/>
  <c r="K507" i="3"/>
  <c r="K508" i="3"/>
  <c r="K509" i="3"/>
  <c r="K510" i="3"/>
  <c r="K511" i="3"/>
  <c r="K512" i="3"/>
  <c r="K513" i="3"/>
  <c r="K514" i="3"/>
  <c r="K515" i="3"/>
  <c r="K516" i="3"/>
  <c r="K517" i="3"/>
  <c r="K518" i="3"/>
  <c r="K519" i="3"/>
  <c r="K520" i="3"/>
  <c r="K521" i="3"/>
  <c r="K522" i="3"/>
  <c r="K523" i="3"/>
  <c r="K524" i="3"/>
  <c r="K525" i="3"/>
  <c r="K526" i="3"/>
  <c r="K527" i="3"/>
  <c r="K528" i="3"/>
  <c r="K529" i="3"/>
  <c r="K530" i="3"/>
  <c r="K531" i="3"/>
  <c r="K532" i="3"/>
  <c r="K533" i="3"/>
  <c r="K534" i="3"/>
  <c r="K535" i="3"/>
  <c r="K536" i="3"/>
  <c r="K537" i="3"/>
  <c r="K538" i="3"/>
  <c r="K539" i="3"/>
  <c r="K540" i="3"/>
  <c r="K541" i="3"/>
  <c r="K542" i="3"/>
  <c r="K543" i="3"/>
  <c r="K544" i="3"/>
  <c r="K545" i="3"/>
  <c r="K546" i="3"/>
  <c r="K547" i="3"/>
  <c r="K548" i="3"/>
  <c r="K549" i="3"/>
  <c r="K550" i="3"/>
  <c r="K551" i="3"/>
  <c r="K552" i="3"/>
  <c r="K553" i="3"/>
  <c r="K554" i="3"/>
  <c r="K555" i="3"/>
  <c r="K556" i="3"/>
  <c r="K557" i="3"/>
  <c r="K558" i="3"/>
  <c r="K559" i="3"/>
  <c r="K560" i="3"/>
  <c r="K561" i="3"/>
  <c r="K562" i="3"/>
  <c r="K563" i="3"/>
  <c r="K564" i="3"/>
  <c r="K565" i="3"/>
  <c r="K566" i="3"/>
  <c r="K567" i="3"/>
  <c r="K568" i="3"/>
  <c r="K569" i="3"/>
  <c r="K570" i="3"/>
  <c r="K571" i="3"/>
  <c r="K572" i="3"/>
  <c r="K573" i="3"/>
  <c r="K574" i="3"/>
  <c r="K575" i="3"/>
  <c r="K576" i="3"/>
  <c r="K577" i="3"/>
  <c r="K578" i="3"/>
  <c r="K579" i="3"/>
  <c r="K580" i="3"/>
  <c r="K581" i="3"/>
  <c r="K582" i="3"/>
  <c r="K583" i="3"/>
  <c r="K584" i="3"/>
  <c r="K585" i="3"/>
  <c r="K586" i="3"/>
  <c r="K587" i="3"/>
  <c r="K588" i="3"/>
  <c r="K589" i="3"/>
  <c r="K590" i="3"/>
  <c r="K591" i="3"/>
  <c r="K592" i="3"/>
  <c r="K593" i="3"/>
  <c r="K594" i="3"/>
  <c r="K595" i="3"/>
  <c r="K596" i="3"/>
  <c r="K597" i="3"/>
  <c r="K598" i="3"/>
  <c r="K599" i="3"/>
  <c r="K600" i="3"/>
  <c r="K601" i="3"/>
  <c r="K602" i="3"/>
  <c r="K603" i="3"/>
  <c r="K604" i="3"/>
  <c r="K605" i="3"/>
  <c r="K606" i="3"/>
  <c r="K607" i="3"/>
  <c r="K608" i="3"/>
  <c r="K609" i="3"/>
  <c r="K610" i="3"/>
  <c r="K611" i="3"/>
  <c r="K612" i="3"/>
  <c r="K613" i="3"/>
  <c r="K614" i="3"/>
  <c r="K615" i="3"/>
  <c r="K616" i="3"/>
  <c r="K617" i="3"/>
  <c r="K618" i="3"/>
  <c r="K619" i="3"/>
  <c r="K620" i="3"/>
  <c r="K621" i="3"/>
  <c r="K622" i="3"/>
  <c r="K623" i="3"/>
  <c r="K624" i="3"/>
  <c r="K625" i="3"/>
  <c r="K626" i="3"/>
  <c r="K627" i="3"/>
  <c r="K628" i="3"/>
  <c r="K629" i="3"/>
  <c r="K630" i="3"/>
  <c r="K631" i="3"/>
  <c r="K632" i="3"/>
  <c r="K633" i="3"/>
  <c r="K634" i="3"/>
  <c r="K635" i="3"/>
  <c r="K636" i="3"/>
  <c r="K637" i="3"/>
  <c r="K638" i="3"/>
  <c r="K639" i="3"/>
  <c r="K640" i="3"/>
  <c r="K641" i="3"/>
  <c r="K642" i="3"/>
  <c r="K643" i="3"/>
  <c r="K644" i="3"/>
  <c r="K645" i="3"/>
  <c r="K646" i="3"/>
  <c r="K647" i="3"/>
  <c r="K648" i="3"/>
  <c r="K649" i="3"/>
  <c r="K650" i="3"/>
  <c r="K651" i="3"/>
  <c r="K652" i="3"/>
  <c r="K653" i="3"/>
  <c r="K654" i="3"/>
  <c r="K655" i="3"/>
  <c r="K656" i="3"/>
  <c r="K657" i="3"/>
  <c r="K658" i="3"/>
  <c r="K659" i="3"/>
  <c r="K660" i="3"/>
  <c r="K661" i="3"/>
  <c r="K662" i="3"/>
  <c r="K663" i="3"/>
  <c r="K664" i="3"/>
  <c r="K665" i="3"/>
  <c r="K666" i="3"/>
  <c r="K667" i="3"/>
  <c r="K668" i="3"/>
  <c r="K669" i="3"/>
  <c r="K670" i="3"/>
  <c r="K671" i="3"/>
  <c r="K672" i="3"/>
  <c r="K673" i="3"/>
  <c r="K674" i="3"/>
  <c r="K675" i="3"/>
  <c r="K676" i="3"/>
  <c r="K677" i="3"/>
  <c r="K678" i="3"/>
  <c r="K679" i="3"/>
  <c r="K680" i="3"/>
  <c r="K681" i="3"/>
  <c r="K682" i="3"/>
  <c r="K683" i="3"/>
  <c r="K684" i="3"/>
  <c r="K685" i="3"/>
  <c r="K686" i="3"/>
  <c r="K687" i="3"/>
  <c r="K688" i="3"/>
  <c r="K689" i="3"/>
  <c r="K690" i="3"/>
  <c r="K691" i="3"/>
  <c r="K692" i="3"/>
  <c r="K693" i="3"/>
  <c r="K694" i="3"/>
  <c r="K695" i="3"/>
  <c r="K696" i="3"/>
  <c r="K697" i="3"/>
  <c r="K698" i="3"/>
  <c r="K699" i="3"/>
  <c r="K700" i="3"/>
  <c r="K701" i="3"/>
  <c r="K702" i="3"/>
  <c r="K703" i="3"/>
  <c r="K704" i="3"/>
  <c r="K705" i="3"/>
  <c r="K706" i="3"/>
  <c r="K707" i="3"/>
  <c r="K708" i="3"/>
  <c r="K709" i="3"/>
  <c r="K710" i="3"/>
  <c r="K711" i="3"/>
  <c r="K712" i="3"/>
  <c r="K713" i="3"/>
  <c r="K714" i="3"/>
  <c r="K715" i="3"/>
  <c r="K716" i="3"/>
  <c r="K717" i="3"/>
  <c r="K718" i="3"/>
  <c r="K719" i="3"/>
  <c r="K720" i="3"/>
  <c r="K721" i="3"/>
  <c r="K722" i="3"/>
  <c r="K723" i="3"/>
  <c r="K724" i="3"/>
  <c r="K725" i="3"/>
  <c r="K726" i="3"/>
  <c r="K727" i="3"/>
  <c r="K728" i="3"/>
  <c r="K729" i="3"/>
  <c r="K730" i="3"/>
  <c r="K731" i="3"/>
  <c r="K732" i="3"/>
  <c r="K733" i="3"/>
  <c r="K734" i="3"/>
  <c r="K735" i="3"/>
  <c r="K736" i="3"/>
  <c r="K737" i="3"/>
  <c r="K738" i="3"/>
  <c r="K739" i="3"/>
  <c r="K740" i="3"/>
  <c r="K741" i="3"/>
  <c r="K742" i="3"/>
  <c r="K743" i="3"/>
  <c r="K744" i="3"/>
  <c r="K745" i="3"/>
  <c r="K746" i="3"/>
  <c r="K747" i="3"/>
  <c r="K748" i="3"/>
  <c r="K749" i="3"/>
  <c r="K750" i="3"/>
  <c r="K751" i="3"/>
  <c r="K752" i="3"/>
  <c r="K753" i="3"/>
  <c r="K754" i="3"/>
  <c r="K755" i="3"/>
  <c r="K756" i="3"/>
  <c r="K757" i="3"/>
  <c r="K758" i="3"/>
  <c r="K759" i="3"/>
  <c r="K760" i="3"/>
  <c r="K761" i="3"/>
  <c r="K762" i="3"/>
  <c r="K763" i="3"/>
  <c r="K764" i="3"/>
  <c r="K765" i="3"/>
  <c r="K766" i="3"/>
  <c r="K767" i="3"/>
  <c r="K768" i="3"/>
  <c r="K769" i="3"/>
  <c r="K770" i="3"/>
  <c r="K771" i="3"/>
  <c r="K772" i="3"/>
  <c r="K773" i="3"/>
  <c r="K774" i="3"/>
  <c r="K775" i="3"/>
  <c r="K776" i="3"/>
  <c r="K777" i="3"/>
  <c r="K778" i="3"/>
  <c r="K779" i="3"/>
  <c r="K780" i="3"/>
  <c r="K781" i="3"/>
  <c r="K782" i="3"/>
  <c r="K783" i="3"/>
  <c r="K784" i="3"/>
  <c r="K785" i="3"/>
  <c r="K786" i="3"/>
  <c r="K787" i="3"/>
  <c r="K788" i="3"/>
  <c r="K789" i="3"/>
  <c r="K790" i="3"/>
  <c r="K791" i="3"/>
  <c r="K792" i="3"/>
  <c r="K793" i="3"/>
  <c r="K794" i="3"/>
  <c r="K795" i="3"/>
  <c r="K796" i="3"/>
  <c r="K797" i="3"/>
  <c r="K798" i="3"/>
  <c r="K799" i="3"/>
  <c r="K800" i="3"/>
  <c r="K801" i="3"/>
  <c r="K802" i="3"/>
  <c r="K803" i="3"/>
  <c r="K804" i="3"/>
  <c r="K805" i="3"/>
  <c r="K806" i="3"/>
  <c r="K807" i="3"/>
  <c r="K808" i="3"/>
  <c r="K809" i="3"/>
  <c r="K810" i="3"/>
  <c r="K811" i="3"/>
  <c r="K812" i="3"/>
  <c r="K813" i="3"/>
  <c r="K814" i="3"/>
  <c r="K815" i="3"/>
  <c r="K816" i="3"/>
  <c r="K817" i="3"/>
  <c r="K818" i="3"/>
  <c r="K819" i="3"/>
  <c r="K820" i="3"/>
  <c r="K821" i="3"/>
  <c r="K822" i="3"/>
  <c r="K823" i="3"/>
  <c r="K824" i="3"/>
  <c r="K825" i="3"/>
  <c r="K826" i="3"/>
  <c r="K827" i="3"/>
  <c r="K828" i="3"/>
  <c r="K829" i="3"/>
  <c r="K830" i="3"/>
  <c r="K831" i="3"/>
  <c r="K832" i="3"/>
  <c r="K833" i="3"/>
  <c r="K834" i="3"/>
  <c r="K835" i="3"/>
  <c r="K836" i="3"/>
  <c r="K837" i="3"/>
  <c r="K838" i="3"/>
  <c r="K839" i="3"/>
  <c r="K840" i="3"/>
  <c r="K841" i="3"/>
  <c r="K842" i="3"/>
  <c r="K843" i="3"/>
  <c r="K844" i="3"/>
  <c r="K845" i="3"/>
  <c r="K846" i="3"/>
  <c r="K847" i="3"/>
  <c r="K848" i="3"/>
  <c r="K849" i="3"/>
  <c r="K850" i="3"/>
  <c r="K851" i="3"/>
  <c r="K852" i="3"/>
  <c r="K853" i="3"/>
  <c r="K854" i="3"/>
  <c r="K855" i="3"/>
  <c r="K856" i="3"/>
  <c r="K857" i="3"/>
  <c r="K858" i="3"/>
  <c r="K859" i="3"/>
  <c r="K860" i="3"/>
  <c r="K861" i="3"/>
  <c r="K862" i="3"/>
  <c r="K863" i="3"/>
  <c r="K864" i="3"/>
  <c r="K865" i="3"/>
  <c r="K866" i="3"/>
  <c r="K867" i="3"/>
  <c r="K868" i="3"/>
  <c r="K869" i="3"/>
  <c r="K870" i="3"/>
  <c r="K871" i="3"/>
  <c r="K872" i="3"/>
  <c r="K873" i="3"/>
  <c r="K874" i="3"/>
  <c r="K875" i="3"/>
  <c r="K876" i="3"/>
  <c r="K877" i="3"/>
  <c r="K878" i="3"/>
  <c r="K879" i="3"/>
  <c r="K880" i="3"/>
  <c r="K881" i="3"/>
  <c r="K882" i="3"/>
  <c r="K883" i="3"/>
  <c r="K884" i="3"/>
  <c r="K885" i="3"/>
  <c r="K886" i="3"/>
  <c r="K887" i="3"/>
  <c r="K888" i="3"/>
  <c r="K889" i="3"/>
  <c r="K890" i="3"/>
  <c r="K891" i="3"/>
  <c r="K892" i="3"/>
  <c r="K893" i="3"/>
  <c r="K894" i="3"/>
  <c r="K895" i="3"/>
  <c r="K896" i="3"/>
  <c r="K897" i="3"/>
  <c r="K898" i="3"/>
  <c r="K899" i="3"/>
  <c r="K900" i="3"/>
  <c r="K901" i="3"/>
  <c r="K902" i="3"/>
  <c r="K903" i="3"/>
  <c r="K904" i="3"/>
  <c r="K905" i="3"/>
  <c r="K906" i="3"/>
  <c r="K907" i="3"/>
  <c r="K908" i="3"/>
  <c r="K909" i="3"/>
  <c r="K910" i="3"/>
  <c r="K911" i="3"/>
  <c r="K912" i="3"/>
  <c r="K913" i="3"/>
  <c r="K914" i="3"/>
  <c r="K915" i="3"/>
  <c r="K916" i="3"/>
  <c r="K917" i="3"/>
  <c r="K918" i="3"/>
  <c r="K919" i="3"/>
  <c r="K920" i="3"/>
  <c r="K921" i="3"/>
  <c r="K922" i="3"/>
  <c r="K923" i="3"/>
  <c r="K924" i="3"/>
  <c r="K925" i="3"/>
  <c r="K926" i="3"/>
  <c r="K927" i="3"/>
  <c r="K928" i="3"/>
  <c r="K929" i="3"/>
  <c r="K930" i="3"/>
  <c r="K931" i="3"/>
  <c r="K932" i="3"/>
  <c r="K933" i="3"/>
  <c r="K934" i="3"/>
  <c r="K935" i="3"/>
  <c r="K936" i="3"/>
  <c r="K937" i="3"/>
  <c r="K938" i="3"/>
  <c r="K939" i="3"/>
  <c r="K940" i="3"/>
  <c r="K941" i="3"/>
  <c r="K942" i="3"/>
  <c r="K943" i="3"/>
  <c r="K944" i="3"/>
  <c r="K945" i="3"/>
  <c r="K946" i="3"/>
  <c r="K947" i="3"/>
  <c r="K948" i="3"/>
  <c r="K949" i="3"/>
  <c r="K950" i="3"/>
  <c r="K951" i="3"/>
  <c r="K952" i="3"/>
  <c r="K953" i="3"/>
  <c r="K954" i="3"/>
  <c r="K955" i="3"/>
  <c r="K956" i="3"/>
  <c r="K957" i="3"/>
  <c r="K958" i="3"/>
  <c r="K959" i="3"/>
  <c r="K960" i="3"/>
  <c r="K961" i="3"/>
  <c r="K962" i="3"/>
  <c r="K963" i="3"/>
  <c r="K964" i="3"/>
  <c r="K965" i="3"/>
  <c r="K966" i="3"/>
  <c r="K967" i="3"/>
  <c r="K968" i="3"/>
  <c r="K969" i="3"/>
  <c r="K970" i="3"/>
  <c r="K971" i="3"/>
  <c r="K972" i="3"/>
  <c r="K973" i="3"/>
  <c r="K974" i="3"/>
  <c r="K975" i="3"/>
  <c r="K976" i="3"/>
  <c r="K977" i="3"/>
  <c r="K978" i="3"/>
  <c r="K979" i="3"/>
  <c r="K980" i="3"/>
  <c r="K981" i="3"/>
  <c r="K982" i="3"/>
  <c r="K983" i="3"/>
  <c r="K984" i="3"/>
  <c r="K985" i="3"/>
  <c r="K986" i="3"/>
  <c r="K987" i="3"/>
  <c r="K988" i="3"/>
  <c r="K989" i="3"/>
  <c r="K990" i="3"/>
  <c r="K991" i="3"/>
  <c r="K992" i="3"/>
  <c r="K993" i="3"/>
  <c r="K994" i="3"/>
  <c r="K995" i="3"/>
  <c r="K996" i="3"/>
  <c r="K997" i="3"/>
  <c r="K998" i="3"/>
  <c r="K999" i="3"/>
  <c r="K1000" i="3"/>
  <c r="K1001" i="3"/>
  <c r="L2" i="4"/>
  <c r="L3" i="4"/>
  <c r="L4" i="4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K2" i="4"/>
  <c r="K3" i="4"/>
  <c r="K4" i="4"/>
  <c r="K5" i="4"/>
  <c r="K6" i="4"/>
  <c r="K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K153" i="4"/>
  <c r="K154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191" i="4"/>
  <c r="K192" i="4"/>
  <c r="K193" i="4"/>
  <c r="K194" i="4"/>
  <c r="K195" i="4"/>
  <c r="K196" i="4"/>
  <c r="K197" i="4"/>
  <c r="K198" i="4"/>
  <c r="K199" i="4"/>
  <c r="K200" i="4"/>
  <c r="K201" i="4"/>
  <c r="K202" i="4"/>
  <c r="K203" i="4"/>
  <c r="K204" i="4"/>
  <c r="K205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33" i="4"/>
  <c r="K234" i="4"/>
  <c r="K235" i="4"/>
  <c r="K236" i="4"/>
  <c r="K237" i="4"/>
  <c r="K238" i="4"/>
  <c r="K239" i="4"/>
  <c r="K240" i="4"/>
  <c r="K241" i="4"/>
  <c r="K242" i="4"/>
  <c r="K243" i="4"/>
  <c r="K244" i="4"/>
  <c r="K245" i="4"/>
  <c r="K246" i="4"/>
  <c r="K247" i="4"/>
  <c r="K248" i="4"/>
  <c r="K249" i="4"/>
  <c r="K250" i="4"/>
  <c r="K251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K280" i="4"/>
  <c r="K281" i="4"/>
  <c r="K282" i="4"/>
  <c r="K283" i="4"/>
  <c r="K284" i="4"/>
  <c r="K285" i="4"/>
  <c r="K286" i="4"/>
  <c r="K287" i="4"/>
  <c r="K288" i="4"/>
  <c r="K289" i="4"/>
  <c r="K290" i="4"/>
  <c r="K291" i="4"/>
  <c r="K292" i="4"/>
  <c r="K293" i="4"/>
  <c r="K294" i="4"/>
  <c r="K295" i="4"/>
  <c r="K296" i="4"/>
  <c r="K297" i="4"/>
  <c r="K298" i="4"/>
  <c r="K299" i="4"/>
  <c r="K300" i="4"/>
  <c r="K301" i="4"/>
  <c r="K302" i="4"/>
  <c r="K303" i="4"/>
  <c r="K304" i="4"/>
  <c r="K305" i="4"/>
  <c r="K306" i="4"/>
  <c r="K307" i="4"/>
  <c r="K308" i="4"/>
  <c r="K309" i="4"/>
  <c r="K310" i="4"/>
  <c r="K311" i="4"/>
  <c r="K312" i="4"/>
  <c r="K313" i="4"/>
  <c r="K314" i="4"/>
  <c r="K315" i="4"/>
  <c r="K316" i="4"/>
  <c r="K317" i="4"/>
  <c r="K318" i="4"/>
  <c r="K319" i="4"/>
  <c r="K320" i="4"/>
  <c r="K321" i="4"/>
  <c r="K322" i="4"/>
  <c r="K323" i="4"/>
  <c r="K324" i="4"/>
  <c r="K325" i="4"/>
  <c r="K326" i="4"/>
  <c r="K327" i="4"/>
  <c r="K328" i="4"/>
  <c r="K329" i="4"/>
  <c r="K330" i="4"/>
  <c r="K331" i="4"/>
  <c r="K332" i="4"/>
  <c r="K333" i="4"/>
  <c r="K334" i="4"/>
  <c r="K335" i="4"/>
  <c r="K336" i="4"/>
  <c r="K337" i="4"/>
  <c r="K338" i="4"/>
  <c r="K339" i="4"/>
  <c r="K340" i="4"/>
  <c r="K341" i="4"/>
  <c r="K342" i="4"/>
  <c r="K343" i="4"/>
  <c r="K344" i="4"/>
  <c r="K345" i="4"/>
  <c r="K346" i="4"/>
  <c r="K347" i="4"/>
  <c r="K348" i="4"/>
  <c r="K349" i="4"/>
  <c r="K350" i="4"/>
  <c r="K351" i="4"/>
  <c r="K352" i="4"/>
  <c r="K353" i="4"/>
  <c r="K354" i="4"/>
  <c r="K355" i="4"/>
  <c r="K356" i="4"/>
  <c r="K357" i="4"/>
  <c r="K358" i="4"/>
  <c r="K359" i="4"/>
  <c r="K360" i="4"/>
  <c r="K361" i="4"/>
  <c r="K362" i="4"/>
  <c r="K363" i="4"/>
  <c r="K364" i="4"/>
  <c r="K365" i="4"/>
  <c r="K366" i="4"/>
  <c r="K367" i="4"/>
  <c r="K368" i="4"/>
  <c r="K369" i="4"/>
  <c r="K370" i="4"/>
  <c r="K371" i="4"/>
  <c r="K372" i="4"/>
  <c r="K373" i="4"/>
  <c r="K374" i="4"/>
  <c r="K375" i="4"/>
  <c r="K376" i="4"/>
  <c r="K377" i="4"/>
  <c r="K378" i="4"/>
  <c r="K379" i="4"/>
  <c r="K380" i="4"/>
  <c r="K381" i="4"/>
  <c r="K382" i="4"/>
  <c r="K383" i="4"/>
  <c r="K384" i="4"/>
  <c r="K385" i="4"/>
  <c r="K386" i="4"/>
  <c r="K387" i="4"/>
  <c r="K388" i="4"/>
  <c r="K389" i="4"/>
  <c r="K390" i="4"/>
  <c r="K391" i="4"/>
  <c r="K392" i="4"/>
  <c r="K393" i="4"/>
  <c r="K394" i="4"/>
  <c r="K395" i="4"/>
  <c r="K396" i="4"/>
  <c r="K397" i="4"/>
  <c r="K398" i="4"/>
  <c r="K399" i="4"/>
  <c r="K400" i="4"/>
  <c r="K401" i="4"/>
  <c r="K402" i="4"/>
  <c r="K403" i="4"/>
  <c r="K404" i="4"/>
  <c r="K405" i="4"/>
  <c r="K406" i="4"/>
  <c r="K407" i="4"/>
  <c r="K408" i="4"/>
  <c r="K409" i="4"/>
  <c r="K410" i="4"/>
  <c r="K411" i="4"/>
  <c r="K412" i="4"/>
  <c r="K413" i="4"/>
  <c r="K414" i="4"/>
  <c r="K415" i="4"/>
  <c r="K416" i="4"/>
  <c r="K417" i="4"/>
  <c r="K418" i="4"/>
  <c r="K419" i="4"/>
  <c r="K420" i="4"/>
  <c r="K421" i="4"/>
  <c r="K422" i="4"/>
  <c r="K423" i="4"/>
  <c r="K424" i="4"/>
  <c r="K425" i="4"/>
  <c r="K426" i="4"/>
  <c r="K427" i="4"/>
  <c r="K428" i="4"/>
  <c r="K429" i="4"/>
  <c r="K430" i="4"/>
  <c r="K431" i="4"/>
  <c r="K432" i="4"/>
  <c r="K433" i="4"/>
  <c r="K434" i="4"/>
  <c r="K435" i="4"/>
  <c r="K436" i="4"/>
  <c r="K437" i="4"/>
  <c r="K438" i="4"/>
  <c r="K439" i="4"/>
  <c r="K440" i="4"/>
  <c r="K441" i="4"/>
  <c r="K442" i="4"/>
  <c r="K443" i="4"/>
  <c r="K444" i="4"/>
  <c r="K445" i="4"/>
  <c r="K446" i="4"/>
  <c r="K447" i="4"/>
  <c r="K448" i="4"/>
  <c r="K449" i="4"/>
  <c r="K450" i="4"/>
  <c r="K451" i="4"/>
  <c r="K452" i="4"/>
  <c r="K453" i="4"/>
  <c r="K454" i="4"/>
  <c r="K455" i="4"/>
  <c r="K456" i="4"/>
  <c r="K457" i="4"/>
  <c r="K458" i="4"/>
  <c r="K459" i="4"/>
  <c r="K460" i="4"/>
  <c r="K461" i="4"/>
  <c r="K462" i="4"/>
  <c r="K463" i="4"/>
  <c r="K464" i="4"/>
  <c r="K465" i="4"/>
  <c r="K466" i="4"/>
  <c r="K467" i="4"/>
  <c r="K468" i="4"/>
  <c r="K469" i="4"/>
  <c r="K470" i="4"/>
  <c r="K471" i="4"/>
  <c r="K472" i="4"/>
  <c r="K473" i="4"/>
  <c r="K474" i="4"/>
  <c r="K475" i="4"/>
  <c r="K476" i="4"/>
  <c r="K477" i="4"/>
  <c r="K478" i="4"/>
  <c r="K479" i="4"/>
  <c r="K480" i="4"/>
  <c r="K481" i="4"/>
  <c r="K482" i="4"/>
  <c r="K483" i="4"/>
  <c r="K484" i="4"/>
  <c r="K485" i="4"/>
  <c r="K486" i="4"/>
  <c r="K487" i="4"/>
  <c r="K488" i="4"/>
  <c r="K489" i="4"/>
  <c r="K490" i="4"/>
  <c r="K491" i="4"/>
  <c r="K492" i="4"/>
  <c r="K493" i="4"/>
  <c r="K494" i="4"/>
  <c r="K495" i="4"/>
  <c r="K496" i="4"/>
  <c r="K497" i="4"/>
  <c r="K498" i="4"/>
  <c r="K499" i="4"/>
  <c r="K500" i="4"/>
  <c r="K501" i="4"/>
  <c r="K502" i="4"/>
  <c r="K503" i="4"/>
  <c r="K504" i="4"/>
  <c r="K505" i="4"/>
  <c r="K506" i="4"/>
  <c r="K507" i="4"/>
  <c r="K508" i="4"/>
  <c r="K509" i="4"/>
  <c r="K510" i="4"/>
  <c r="K511" i="4"/>
  <c r="K512" i="4"/>
  <c r="K513" i="4"/>
  <c r="K514" i="4"/>
  <c r="K515" i="4"/>
  <c r="K516" i="4"/>
  <c r="K517" i="4"/>
  <c r="K518" i="4"/>
  <c r="K519" i="4"/>
  <c r="K520" i="4"/>
  <c r="K521" i="4"/>
  <c r="K522" i="4"/>
  <c r="K523" i="4"/>
  <c r="K524" i="4"/>
  <c r="K525" i="4"/>
  <c r="K526" i="4"/>
  <c r="K527" i="4"/>
  <c r="K528" i="4"/>
  <c r="K529" i="4"/>
  <c r="K530" i="4"/>
  <c r="K531" i="4"/>
  <c r="K532" i="4"/>
  <c r="K533" i="4"/>
  <c r="K534" i="4"/>
  <c r="K535" i="4"/>
  <c r="K536" i="4"/>
  <c r="K537" i="4"/>
  <c r="K538" i="4"/>
  <c r="K539" i="4"/>
  <c r="K540" i="4"/>
  <c r="K541" i="4"/>
  <c r="K542" i="4"/>
  <c r="K543" i="4"/>
  <c r="K544" i="4"/>
  <c r="K545" i="4"/>
  <c r="K546" i="4"/>
  <c r="K547" i="4"/>
  <c r="K548" i="4"/>
  <c r="K549" i="4"/>
  <c r="K550" i="4"/>
  <c r="K551" i="4"/>
  <c r="K552" i="4"/>
  <c r="K553" i="4"/>
  <c r="K554" i="4"/>
  <c r="K555" i="4"/>
  <c r="K556" i="4"/>
  <c r="K557" i="4"/>
  <c r="K558" i="4"/>
  <c r="K559" i="4"/>
  <c r="K560" i="4"/>
  <c r="K561" i="4"/>
  <c r="K562" i="4"/>
  <c r="K563" i="4"/>
  <c r="K564" i="4"/>
  <c r="K565" i="4"/>
  <c r="K566" i="4"/>
  <c r="K567" i="4"/>
  <c r="K568" i="4"/>
  <c r="K569" i="4"/>
  <c r="K570" i="4"/>
  <c r="K571" i="4"/>
  <c r="K572" i="4"/>
  <c r="K573" i="4"/>
  <c r="K574" i="4"/>
  <c r="K575" i="4"/>
  <c r="K576" i="4"/>
  <c r="K577" i="4"/>
  <c r="K578" i="4"/>
  <c r="K579" i="4"/>
  <c r="K580" i="4"/>
  <c r="K581" i="4"/>
  <c r="K582" i="4"/>
  <c r="K583" i="4"/>
  <c r="K584" i="4"/>
  <c r="K585" i="4"/>
  <c r="K586" i="4"/>
  <c r="K587" i="4"/>
  <c r="K588" i="4"/>
  <c r="K589" i="4"/>
  <c r="K590" i="4"/>
  <c r="K591" i="4"/>
  <c r="K592" i="4"/>
  <c r="K593" i="4"/>
  <c r="K594" i="4"/>
  <c r="K595" i="4"/>
  <c r="K596" i="4"/>
  <c r="K597" i="4"/>
  <c r="K598" i="4"/>
  <c r="K599" i="4"/>
  <c r="K600" i="4"/>
  <c r="K601" i="4"/>
  <c r="K602" i="4"/>
  <c r="K603" i="4"/>
  <c r="K604" i="4"/>
  <c r="K605" i="4"/>
  <c r="K606" i="4"/>
  <c r="K607" i="4"/>
  <c r="K608" i="4"/>
  <c r="K609" i="4"/>
  <c r="K610" i="4"/>
  <c r="K611" i="4"/>
  <c r="K612" i="4"/>
  <c r="K613" i="4"/>
  <c r="K614" i="4"/>
  <c r="K615" i="4"/>
  <c r="K616" i="4"/>
  <c r="K617" i="4"/>
  <c r="K618" i="4"/>
  <c r="K619" i="4"/>
  <c r="K620" i="4"/>
  <c r="K621" i="4"/>
  <c r="K622" i="4"/>
  <c r="K623" i="4"/>
  <c r="K624" i="4"/>
  <c r="K625" i="4"/>
  <c r="K626" i="4"/>
  <c r="K627" i="4"/>
  <c r="K628" i="4"/>
  <c r="K629" i="4"/>
  <c r="K630" i="4"/>
  <c r="K631" i="4"/>
  <c r="K632" i="4"/>
  <c r="K633" i="4"/>
  <c r="K634" i="4"/>
  <c r="K635" i="4"/>
  <c r="K636" i="4"/>
  <c r="K637" i="4"/>
  <c r="K638" i="4"/>
  <c r="K639" i="4"/>
  <c r="K640" i="4"/>
  <c r="K641" i="4"/>
  <c r="K642" i="4"/>
  <c r="K643" i="4"/>
  <c r="K644" i="4"/>
  <c r="K645" i="4"/>
  <c r="K646" i="4"/>
  <c r="K647" i="4"/>
  <c r="K648" i="4"/>
  <c r="K649" i="4"/>
  <c r="K650" i="4"/>
  <c r="K651" i="4"/>
  <c r="K652" i="4"/>
  <c r="K653" i="4"/>
  <c r="K654" i="4"/>
  <c r="K655" i="4"/>
  <c r="K656" i="4"/>
  <c r="K657" i="4"/>
  <c r="K658" i="4"/>
  <c r="K659" i="4"/>
  <c r="K660" i="4"/>
  <c r="K661" i="4"/>
  <c r="K662" i="4"/>
  <c r="K663" i="4"/>
  <c r="K664" i="4"/>
  <c r="K665" i="4"/>
  <c r="K666" i="4"/>
  <c r="K667" i="4"/>
  <c r="K668" i="4"/>
  <c r="K669" i="4"/>
  <c r="K670" i="4"/>
  <c r="K671" i="4"/>
  <c r="K672" i="4"/>
  <c r="K673" i="4"/>
  <c r="K674" i="4"/>
  <c r="K675" i="4"/>
  <c r="K676" i="4"/>
  <c r="K677" i="4"/>
  <c r="K678" i="4"/>
  <c r="K679" i="4"/>
  <c r="K680" i="4"/>
  <c r="K681" i="4"/>
  <c r="K682" i="4"/>
  <c r="K683" i="4"/>
  <c r="K684" i="4"/>
  <c r="K685" i="4"/>
  <c r="K686" i="4"/>
  <c r="K687" i="4"/>
  <c r="K688" i="4"/>
  <c r="K689" i="4"/>
  <c r="K690" i="4"/>
  <c r="K691" i="4"/>
  <c r="K692" i="4"/>
  <c r="K693" i="4"/>
  <c r="K694" i="4"/>
  <c r="K695" i="4"/>
  <c r="K696" i="4"/>
  <c r="K697" i="4"/>
  <c r="K698" i="4"/>
  <c r="K699" i="4"/>
  <c r="K700" i="4"/>
  <c r="K701" i="4"/>
  <c r="K702" i="4"/>
  <c r="K703" i="4"/>
  <c r="K704" i="4"/>
  <c r="K705" i="4"/>
  <c r="K706" i="4"/>
  <c r="K707" i="4"/>
  <c r="K708" i="4"/>
  <c r="K709" i="4"/>
  <c r="K710" i="4"/>
  <c r="K711" i="4"/>
  <c r="K712" i="4"/>
  <c r="K713" i="4"/>
  <c r="K714" i="4"/>
  <c r="K715" i="4"/>
  <c r="K716" i="4"/>
  <c r="K717" i="4"/>
  <c r="K718" i="4"/>
  <c r="K719" i="4"/>
  <c r="K720" i="4"/>
  <c r="K721" i="4"/>
  <c r="K722" i="4"/>
  <c r="K723" i="4"/>
  <c r="K724" i="4"/>
  <c r="K725" i="4"/>
  <c r="K726" i="4"/>
  <c r="K727" i="4"/>
  <c r="K728" i="4"/>
  <c r="K729" i="4"/>
  <c r="K730" i="4"/>
  <c r="K731" i="4"/>
  <c r="K732" i="4"/>
  <c r="K733" i="4"/>
  <c r="K734" i="4"/>
  <c r="K735" i="4"/>
  <c r="K736" i="4"/>
  <c r="K737" i="4"/>
  <c r="K738" i="4"/>
  <c r="K739" i="4"/>
  <c r="K740" i="4"/>
  <c r="K741" i="4"/>
  <c r="K742" i="4"/>
  <c r="K743" i="4"/>
  <c r="K744" i="4"/>
  <c r="K745" i="4"/>
  <c r="K746" i="4"/>
  <c r="K747" i="4"/>
  <c r="K748" i="4"/>
  <c r="K749" i="4"/>
  <c r="K750" i="4"/>
  <c r="K751" i="4"/>
  <c r="K752" i="4"/>
  <c r="K753" i="4"/>
  <c r="K754" i="4"/>
  <c r="K755" i="4"/>
  <c r="K756" i="4"/>
  <c r="K757" i="4"/>
  <c r="K758" i="4"/>
  <c r="K759" i="4"/>
  <c r="K760" i="4"/>
  <c r="K761" i="4"/>
  <c r="K762" i="4"/>
  <c r="K763" i="4"/>
  <c r="K764" i="4"/>
  <c r="K765" i="4"/>
  <c r="K766" i="4"/>
  <c r="K767" i="4"/>
  <c r="K768" i="4"/>
  <c r="K769" i="4"/>
  <c r="K770" i="4"/>
  <c r="K771" i="4"/>
  <c r="K772" i="4"/>
  <c r="K773" i="4"/>
  <c r="K774" i="4"/>
  <c r="K775" i="4"/>
  <c r="K776" i="4"/>
  <c r="K777" i="4"/>
  <c r="K778" i="4"/>
  <c r="K779" i="4"/>
  <c r="K780" i="4"/>
  <c r="K781" i="4"/>
  <c r="K782" i="4"/>
  <c r="K783" i="4"/>
  <c r="K784" i="4"/>
  <c r="K785" i="4"/>
  <c r="K786" i="4"/>
  <c r="K787" i="4"/>
  <c r="K788" i="4"/>
  <c r="K789" i="4"/>
  <c r="K790" i="4"/>
  <c r="K791" i="4"/>
  <c r="K792" i="4"/>
  <c r="K793" i="4"/>
  <c r="K794" i="4"/>
  <c r="K795" i="4"/>
  <c r="K796" i="4"/>
  <c r="K797" i="4"/>
  <c r="K798" i="4"/>
  <c r="K799" i="4"/>
  <c r="K800" i="4"/>
  <c r="K801" i="4"/>
  <c r="K802" i="4"/>
  <c r="K803" i="4"/>
  <c r="K804" i="4"/>
  <c r="K805" i="4"/>
  <c r="K806" i="4"/>
  <c r="K807" i="4"/>
  <c r="K808" i="4"/>
  <c r="K809" i="4"/>
  <c r="K810" i="4"/>
  <c r="K811" i="4"/>
  <c r="K812" i="4"/>
  <c r="K813" i="4"/>
  <c r="K814" i="4"/>
  <c r="K815" i="4"/>
  <c r="K816" i="4"/>
  <c r="K817" i="4"/>
  <c r="K818" i="4"/>
  <c r="K819" i="4"/>
  <c r="K820" i="4"/>
  <c r="K821" i="4"/>
  <c r="K822" i="4"/>
  <c r="K823" i="4"/>
  <c r="K824" i="4"/>
  <c r="K825" i="4"/>
  <c r="K826" i="4"/>
  <c r="K827" i="4"/>
  <c r="K828" i="4"/>
  <c r="K829" i="4"/>
  <c r="K830" i="4"/>
  <c r="K831" i="4"/>
  <c r="K832" i="4"/>
  <c r="K833" i="4"/>
  <c r="K834" i="4"/>
  <c r="K835" i="4"/>
  <c r="K836" i="4"/>
  <c r="K837" i="4"/>
  <c r="K838" i="4"/>
  <c r="K839" i="4"/>
  <c r="K840" i="4"/>
  <c r="K841" i="4"/>
  <c r="K842" i="4"/>
  <c r="K843" i="4"/>
  <c r="K844" i="4"/>
  <c r="K845" i="4"/>
  <c r="K846" i="4"/>
  <c r="K847" i="4"/>
  <c r="K848" i="4"/>
  <c r="K849" i="4"/>
  <c r="K850" i="4"/>
  <c r="K851" i="4"/>
  <c r="K852" i="4"/>
  <c r="K853" i="4"/>
  <c r="K854" i="4"/>
  <c r="K855" i="4"/>
  <c r="K856" i="4"/>
  <c r="K857" i="4"/>
  <c r="K858" i="4"/>
  <c r="K859" i="4"/>
  <c r="K860" i="4"/>
  <c r="K861" i="4"/>
  <c r="K862" i="4"/>
  <c r="K863" i="4"/>
  <c r="K864" i="4"/>
  <c r="K865" i="4"/>
  <c r="K866" i="4"/>
  <c r="K867" i="4"/>
  <c r="K868" i="4"/>
  <c r="K869" i="4"/>
  <c r="K870" i="4"/>
  <c r="K871" i="4"/>
  <c r="K872" i="4"/>
  <c r="K873" i="4"/>
  <c r="K874" i="4"/>
  <c r="K875" i="4"/>
  <c r="K876" i="4"/>
  <c r="K877" i="4"/>
  <c r="K878" i="4"/>
  <c r="K879" i="4"/>
  <c r="K880" i="4"/>
  <c r="K881" i="4"/>
  <c r="K882" i="4"/>
  <c r="K883" i="4"/>
  <c r="K884" i="4"/>
  <c r="K885" i="4"/>
  <c r="K886" i="4"/>
  <c r="K887" i="4"/>
  <c r="K888" i="4"/>
  <c r="K889" i="4"/>
  <c r="K890" i="4"/>
  <c r="K891" i="4"/>
  <c r="K892" i="4"/>
  <c r="K893" i="4"/>
  <c r="K894" i="4"/>
  <c r="K895" i="4"/>
  <c r="K896" i="4"/>
  <c r="K897" i="4"/>
  <c r="K898" i="4"/>
  <c r="K899" i="4"/>
  <c r="K900" i="4"/>
  <c r="K901" i="4"/>
  <c r="K902" i="4"/>
  <c r="K903" i="4"/>
  <c r="K904" i="4"/>
  <c r="K905" i="4"/>
  <c r="K906" i="4"/>
  <c r="K907" i="4"/>
  <c r="K908" i="4"/>
  <c r="K909" i="4"/>
  <c r="K910" i="4"/>
  <c r="K911" i="4"/>
  <c r="K912" i="4"/>
  <c r="K913" i="4"/>
  <c r="K914" i="4"/>
  <c r="K915" i="4"/>
  <c r="K916" i="4"/>
  <c r="K917" i="4"/>
  <c r="K918" i="4"/>
  <c r="K919" i="4"/>
  <c r="K920" i="4"/>
  <c r="K921" i="4"/>
  <c r="K922" i="4"/>
  <c r="K923" i="4"/>
  <c r="K924" i="4"/>
  <c r="K925" i="4"/>
  <c r="K926" i="4"/>
  <c r="K927" i="4"/>
  <c r="K928" i="4"/>
  <c r="K929" i="4"/>
  <c r="K930" i="4"/>
  <c r="K931" i="4"/>
  <c r="K932" i="4"/>
  <c r="K933" i="4"/>
  <c r="K934" i="4"/>
  <c r="K935" i="4"/>
  <c r="K936" i="4"/>
  <c r="K937" i="4"/>
  <c r="K938" i="4"/>
  <c r="K939" i="4"/>
  <c r="K940" i="4"/>
  <c r="K941" i="4"/>
  <c r="K942" i="4"/>
  <c r="K943" i="4"/>
  <c r="K944" i="4"/>
  <c r="K945" i="4"/>
  <c r="K946" i="4"/>
  <c r="K947" i="4"/>
  <c r="K948" i="4"/>
  <c r="K949" i="4"/>
  <c r="K950" i="4"/>
  <c r="K951" i="4"/>
  <c r="K952" i="4"/>
  <c r="K953" i="4"/>
  <c r="K954" i="4"/>
  <c r="K955" i="4"/>
  <c r="K956" i="4"/>
  <c r="K957" i="4"/>
  <c r="K958" i="4"/>
  <c r="K959" i="4"/>
  <c r="K960" i="4"/>
  <c r="K961" i="4"/>
  <c r="K962" i="4"/>
  <c r="K963" i="4"/>
  <c r="K964" i="4"/>
  <c r="K965" i="4"/>
  <c r="K966" i="4"/>
  <c r="K967" i="4"/>
  <c r="K968" i="4"/>
  <c r="K969" i="4"/>
  <c r="K970" i="4"/>
  <c r="K971" i="4"/>
  <c r="K972" i="4"/>
  <c r="K973" i="4"/>
  <c r="K974" i="4"/>
  <c r="K975" i="4"/>
  <c r="K976" i="4"/>
  <c r="K977" i="4"/>
  <c r="K978" i="4"/>
  <c r="K979" i="4"/>
  <c r="K980" i="4"/>
  <c r="K981" i="4"/>
  <c r="K982" i="4"/>
  <c r="K983" i="4"/>
  <c r="K984" i="4"/>
  <c r="K985" i="4"/>
  <c r="K986" i="4"/>
  <c r="K987" i="4"/>
  <c r="K988" i="4"/>
  <c r="K989" i="4"/>
  <c r="K990" i="4"/>
  <c r="K991" i="4"/>
  <c r="K992" i="4"/>
  <c r="K993" i="4"/>
  <c r="K994" i="4"/>
  <c r="K995" i="4"/>
  <c r="K996" i="4"/>
  <c r="K997" i="4"/>
  <c r="K998" i="4"/>
  <c r="K999" i="4"/>
  <c r="K1000" i="4"/>
  <c r="K1001" i="4"/>
  <c r="K1002" i="4"/>
  <c r="K1003" i="4"/>
  <c r="K1004" i="4"/>
  <c r="K1005" i="4"/>
  <c r="K1006" i="4"/>
  <c r="K1007" i="4"/>
  <c r="K1008" i="4"/>
  <c r="K1009" i="4"/>
  <c r="K1010" i="4"/>
  <c r="K1011" i="4"/>
  <c r="K1012" i="4"/>
  <c r="K1013" i="4"/>
  <c r="K1014" i="4"/>
  <c r="K1015" i="4"/>
  <c r="K1016" i="4"/>
  <c r="K1017" i="4"/>
  <c r="K1018" i="4"/>
  <c r="K1019" i="4"/>
  <c r="K1020" i="4"/>
  <c r="K1021" i="4"/>
  <c r="K1022" i="4"/>
  <c r="K1023" i="4"/>
  <c r="K1024" i="4"/>
  <c r="K1025" i="4"/>
  <c r="L2" i="5"/>
  <c r="L3" i="5"/>
  <c r="L4" i="5"/>
  <c r="L5" i="5"/>
  <c r="L6" i="5"/>
  <c r="L7" i="5"/>
  <c r="L8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L48" i="5"/>
  <c r="L49" i="5"/>
  <c r="L50" i="5"/>
  <c r="L51" i="5"/>
  <c r="L52" i="5"/>
  <c r="L53" i="5"/>
  <c r="L54" i="5"/>
  <c r="L55" i="5"/>
  <c r="L56" i="5"/>
  <c r="L57" i="5"/>
  <c r="L58" i="5"/>
  <c r="L59" i="5"/>
  <c r="L60" i="5"/>
  <c r="L61" i="5"/>
  <c r="L62" i="5"/>
  <c r="L63" i="5"/>
  <c r="L64" i="5"/>
  <c r="L65" i="5"/>
  <c r="L66" i="5"/>
  <c r="L67" i="5"/>
  <c r="L68" i="5"/>
  <c r="L69" i="5"/>
  <c r="L70" i="5"/>
  <c r="L71" i="5"/>
  <c r="L72" i="5"/>
  <c r="L73" i="5"/>
  <c r="L74" i="5"/>
  <c r="L75" i="5"/>
  <c r="L76" i="5"/>
  <c r="L77" i="5"/>
  <c r="L78" i="5"/>
  <c r="L79" i="5"/>
  <c r="L80" i="5"/>
  <c r="L81" i="5"/>
  <c r="L82" i="5"/>
  <c r="L83" i="5"/>
  <c r="L84" i="5"/>
  <c r="L85" i="5"/>
  <c r="L86" i="5"/>
  <c r="L87" i="5"/>
  <c r="L88" i="5"/>
  <c r="L89" i="5"/>
  <c r="L90" i="5"/>
  <c r="L91" i="5"/>
  <c r="L92" i="5"/>
  <c r="L93" i="5"/>
  <c r="L94" i="5"/>
  <c r="L95" i="5"/>
  <c r="L96" i="5"/>
  <c r="L97" i="5"/>
  <c r="L98" i="5"/>
  <c r="L99" i="5"/>
  <c r="L100" i="5"/>
  <c r="L101" i="5"/>
  <c r="L102" i="5"/>
  <c r="L103" i="5"/>
  <c r="L104" i="5"/>
  <c r="L105" i="5"/>
  <c r="L106" i="5"/>
  <c r="L107" i="5"/>
  <c r="L108" i="5"/>
  <c r="L109" i="5"/>
  <c r="L110" i="5"/>
  <c r="L111" i="5"/>
  <c r="L112" i="5"/>
  <c r="L113" i="5"/>
  <c r="L114" i="5"/>
  <c r="L115" i="5"/>
  <c r="L116" i="5"/>
  <c r="L117" i="5"/>
  <c r="L118" i="5"/>
  <c r="L119" i="5"/>
  <c r="L120" i="5"/>
  <c r="L121" i="5"/>
  <c r="L122" i="5"/>
  <c r="L123" i="5"/>
  <c r="L124" i="5"/>
  <c r="L125" i="5"/>
  <c r="L126" i="5"/>
  <c r="L127" i="5"/>
  <c r="L128" i="5"/>
  <c r="L129" i="5"/>
  <c r="L130" i="5"/>
  <c r="L131" i="5"/>
  <c r="L132" i="5"/>
  <c r="L133" i="5"/>
  <c r="L134" i="5"/>
  <c r="L135" i="5"/>
  <c r="L136" i="5"/>
  <c r="L137" i="5"/>
  <c r="L138" i="5"/>
  <c r="L139" i="5"/>
  <c r="L140" i="5"/>
  <c r="L141" i="5"/>
  <c r="L142" i="5"/>
  <c r="L143" i="5"/>
  <c r="L144" i="5"/>
  <c r="L145" i="5"/>
  <c r="L146" i="5"/>
  <c r="L147" i="5"/>
  <c r="L148" i="5"/>
  <c r="L149" i="5"/>
  <c r="L150" i="5"/>
  <c r="L151" i="5"/>
  <c r="L152" i="5"/>
  <c r="L153" i="5"/>
  <c r="L154" i="5"/>
  <c r="L155" i="5"/>
  <c r="L156" i="5"/>
  <c r="L157" i="5"/>
  <c r="L158" i="5"/>
  <c r="L159" i="5"/>
  <c r="L160" i="5"/>
  <c r="L161" i="5"/>
  <c r="L162" i="5"/>
  <c r="L163" i="5"/>
  <c r="L164" i="5"/>
  <c r="L165" i="5"/>
  <c r="L166" i="5"/>
  <c r="L167" i="5"/>
  <c r="L168" i="5"/>
  <c r="L169" i="5"/>
  <c r="L170" i="5"/>
  <c r="L171" i="5"/>
  <c r="L172" i="5"/>
  <c r="L173" i="5"/>
  <c r="L174" i="5"/>
  <c r="L175" i="5"/>
  <c r="L176" i="5"/>
  <c r="L177" i="5"/>
  <c r="L178" i="5"/>
  <c r="L179" i="5"/>
  <c r="L180" i="5"/>
  <c r="L181" i="5"/>
  <c r="L182" i="5"/>
  <c r="L183" i="5"/>
  <c r="L184" i="5"/>
  <c r="L185" i="5"/>
  <c r="L186" i="5"/>
  <c r="L187" i="5"/>
  <c r="L188" i="5"/>
  <c r="L189" i="5"/>
  <c r="L190" i="5"/>
  <c r="L191" i="5"/>
  <c r="L192" i="5"/>
  <c r="L193" i="5"/>
  <c r="L194" i="5"/>
  <c r="L195" i="5"/>
  <c r="L196" i="5"/>
  <c r="L197" i="5"/>
  <c r="L198" i="5"/>
  <c r="L199" i="5"/>
  <c r="L200" i="5"/>
  <c r="L201" i="5"/>
  <c r="L202" i="5"/>
  <c r="L203" i="5"/>
  <c r="L204" i="5"/>
  <c r="L205" i="5"/>
  <c r="L206" i="5"/>
  <c r="L207" i="5"/>
  <c r="L208" i="5"/>
  <c r="L209" i="5"/>
  <c r="L210" i="5"/>
  <c r="L211" i="5"/>
  <c r="L212" i="5"/>
  <c r="L213" i="5"/>
  <c r="L214" i="5"/>
  <c r="L215" i="5"/>
  <c r="L216" i="5"/>
  <c r="L217" i="5"/>
  <c r="L218" i="5"/>
  <c r="L219" i="5"/>
  <c r="L220" i="5"/>
  <c r="L221" i="5"/>
  <c r="L222" i="5"/>
  <c r="L223" i="5"/>
  <c r="L224" i="5"/>
  <c r="L225" i="5"/>
  <c r="L226" i="5"/>
  <c r="L227" i="5"/>
  <c r="L228" i="5"/>
  <c r="L229" i="5"/>
  <c r="L230" i="5"/>
  <c r="L231" i="5"/>
  <c r="L232" i="5"/>
  <c r="L233" i="5"/>
  <c r="L234" i="5"/>
  <c r="L235" i="5"/>
  <c r="L236" i="5"/>
  <c r="L237" i="5"/>
  <c r="L238" i="5"/>
  <c r="L239" i="5"/>
  <c r="L240" i="5"/>
  <c r="L241" i="5"/>
  <c r="L242" i="5"/>
  <c r="L243" i="5"/>
  <c r="L244" i="5"/>
  <c r="L245" i="5"/>
  <c r="L246" i="5"/>
  <c r="L247" i="5"/>
  <c r="L248" i="5"/>
  <c r="L249" i="5"/>
  <c r="L250" i="5"/>
  <c r="L251" i="5"/>
  <c r="L252" i="5"/>
  <c r="L253" i="5"/>
  <c r="L254" i="5"/>
  <c r="L255" i="5"/>
  <c r="L256" i="5"/>
  <c r="L257" i="5"/>
  <c r="L258" i="5"/>
  <c r="L259" i="5"/>
  <c r="L260" i="5"/>
  <c r="L261" i="5"/>
  <c r="L262" i="5"/>
  <c r="L263" i="5"/>
  <c r="L264" i="5"/>
  <c r="L265" i="5"/>
  <c r="L266" i="5"/>
  <c r="L267" i="5"/>
  <c r="L268" i="5"/>
  <c r="L269" i="5"/>
  <c r="L270" i="5"/>
  <c r="L271" i="5"/>
  <c r="L272" i="5"/>
  <c r="L273" i="5"/>
  <c r="L274" i="5"/>
  <c r="L275" i="5"/>
  <c r="L276" i="5"/>
  <c r="L277" i="5"/>
  <c r="L278" i="5"/>
  <c r="L279" i="5"/>
  <c r="L280" i="5"/>
  <c r="L281" i="5"/>
  <c r="L282" i="5"/>
  <c r="L283" i="5"/>
  <c r="L284" i="5"/>
  <c r="L285" i="5"/>
  <c r="L286" i="5"/>
  <c r="L287" i="5"/>
  <c r="L288" i="5"/>
  <c r="L289" i="5"/>
  <c r="L290" i="5"/>
  <c r="L291" i="5"/>
  <c r="L292" i="5"/>
  <c r="L293" i="5"/>
  <c r="L294" i="5"/>
  <c r="L295" i="5"/>
  <c r="L296" i="5"/>
  <c r="L297" i="5"/>
  <c r="L298" i="5"/>
  <c r="L299" i="5"/>
  <c r="L300" i="5"/>
  <c r="L301" i="5"/>
  <c r="L302" i="5"/>
  <c r="L303" i="5"/>
  <c r="L304" i="5"/>
  <c r="L305" i="5"/>
  <c r="L306" i="5"/>
  <c r="L307" i="5"/>
  <c r="L308" i="5"/>
  <c r="L309" i="5"/>
  <c r="L310" i="5"/>
  <c r="L311" i="5"/>
  <c r="L312" i="5"/>
  <c r="L313" i="5"/>
  <c r="L314" i="5"/>
  <c r="L315" i="5"/>
  <c r="L316" i="5"/>
  <c r="L317" i="5"/>
  <c r="L318" i="5"/>
  <c r="L319" i="5"/>
  <c r="L320" i="5"/>
  <c r="L321" i="5"/>
  <c r="L322" i="5"/>
  <c r="L323" i="5"/>
  <c r="L324" i="5"/>
  <c r="L325" i="5"/>
  <c r="L326" i="5"/>
  <c r="L327" i="5"/>
  <c r="L328" i="5"/>
  <c r="L329" i="5"/>
  <c r="L330" i="5"/>
  <c r="L331" i="5"/>
  <c r="L332" i="5"/>
  <c r="L333" i="5"/>
  <c r="L334" i="5"/>
  <c r="L335" i="5"/>
  <c r="L336" i="5"/>
  <c r="L337" i="5"/>
  <c r="L338" i="5"/>
  <c r="L339" i="5"/>
  <c r="L340" i="5"/>
  <c r="L341" i="5"/>
  <c r="L342" i="5"/>
  <c r="L343" i="5"/>
  <c r="L344" i="5"/>
  <c r="L345" i="5"/>
  <c r="L346" i="5"/>
  <c r="L347" i="5"/>
  <c r="L348" i="5"/>
  <c r="L349" i="5"/>
  <c r="L350" i="5"/>
  <c r="L351" i="5"/>
  <c r="L352" i="5"/>
  <c r="L353" i="5"/>
  <c r="L354" i="5"/>
  <c r="L355" i="5"/>
  <c r="L356" i="5"/>
  <c r="L357" i="5"/>
  <c r="L358" i="5"/>
  <c r="L359" i="5"/>
  <c r="L360" i="5"/>
  <c r="L361" i="5"/>
  <c r="L362" i="5"/>
  <c r="L363" i="5"/>
  <c r="L364" i="5"/>
  <c r="L365" i="5"/>
  <c r="L366" i="5"/>
  <c r="L367" i="5"/>
  <c r="L368" i="5"/>
  <c r="L369" i="5"/>
  <c r="L370" i="5"/>
  <c r="L371" i="5"/>
  <c r="L372" i="5"/>
  <c r="L373" i="5"/>
  <c r="L374" i="5"/>
  <c r="L375" i="5"/>
  <c r="L376" i="5"/>
  <c r="L377" i="5"/>
  <c r="L378" i="5"/>
  <c r="L379" i="5"/>
  <c r="L380" i="5"/>
  <c r="L381" i="5"/>
  <c r="L382" i="5"/>
  <c r="L383" i="5"/>
  <c r="L384" i="5"/>
  <c r="L385" i="5"/>
  <c r="L386" i="5"/>
  <c r="L387" i="5"/>
  <c r="L388" i="5"/>
  <c r="L389" i="5"/>
  <c r="L390" i="5"/>
  <c r="L391" i="5"/>
  <c r="L392" i="5"/>
  <c r="L393" i="5"/>
  <c r="L394" i="5"/>
  <c r="L395" i="5"/>
  <c r="L396" i="5"/>
  <c r="L397" i="5"/>
  <c r="L398" i="5"/>
  <c r="L399" i="5"/>
  <c r="L400" i="5"/>
  <c r="L401" i="5"/>
  <c r="L402" i="5"/>
  <c r="L403" i="5"/>
  <c r="L404" i="5"/>
  <c r="L405" i="5"/>
  <c r="L406" i="5"/>
  <c r="L407" i="5"/>
  <c r="L408" i="5"/>
  <c r="L409" i="5"/>
  <c r="L410" i="5"/>
  <c r="L411" i="5"/>
  <c r="L412" i="5"/>
  <c r="L413" i="5"/>
  <c r="L414" i="5"/>
  <c r="L415" i="5"/>
  <c r="L416" i="5"/>
  <c r="L417" i="5"/>
  <c r="L418" i="5"/>
  <c r="L419" i="5"/>
  <c r="L420" i="5"/>
  <c r="L421" i="5"/>
  <c r="L422" i="5"/>
  <c r="L423" i="5"/>
  <c r="L424" i="5"/>
  <c r="L425" i="5"/>
  <c r="L426" i="5"/>
  <c r="L427" i="5"/>
  <c r="L428" i="5"/>
  <c r="L429" i="5"/>
  <c r="L430" i="5"/>
  <c r="L431" i="5"/>
  <c r="L432" i="5"/>
  <c r="L433" i="5"/>
  <c r="L434" i="5"/>
  <c r="L435" i="5"/>
  <c r="L436" i="5"/>
  <c r="L437" i="5"/>
  <c r="L438" i="5"/>
  <c r="L439" i="5"/>
  <c r="L440" i="5"/>
  <c r="L441" i="5"/>
  <c r="L442" i="5"/>
  <c r="L443" i="5"/>
  <c r="L444" i="5"/>
  <c r="L445" i="5"/>
  <c r="L446" i="5"/>
  <c r="L447" i="5"/>
  <c r="L448" i="5"/>
  <c r="L449" i="5"/>
  <c r="L450" i="5"/>
  <c r="L451" i="5"/>
  <c r="L452" i="5"/>
  <c r="L453" i="5"/>
  <c r="L454" i="5"/>
  <c r="L455" i="5"/>
  <c r="L456" i="5"/>
  <c r="L457" i="5"/>
  <c r="L458" i="5"/>
  <c r="L459" i="5"/>
  <c r="L460" i="5"/>
  <c r="L461" i="5"/>
  <c r="L462" i="5"/>
  <c r="L463" i="5"/>
  <c r="L464" i="5"/>
  <c r="L465" i="5"/>
  <c r="L466" i="5"/>
  <c r="L467" i="5"/>
  <c r="L468" i="5"/>
  <c r="L469" i="5"/>
  <c r="L470" i="5"/>
  <c r="L471" i="5"/>
  <c r="L472" i="5"/>
  <c r="L473" i="5"/>
  <c r="L474" i="5"/>
  <c r="L475" i="5"/>
  <c r="L476" i="5"/>
  <c r="L477" i="5"/>
  <c r="L478" i="5"/>
  <c r="L479" i="5"/>
  <c r="L480" i="5"/>
  <c r="L481" i="5"/>
  <c r="L482" i="5"/>
  <c r="L483" i="5"/>
  <c r="L484" i="5"/>
  <c r="L485" i="5"/>
  <c r="L486" i="5"/>
  <c r="L487" i="5"/>
  <c r="L488" i="5"/>
  <c r="L489" i="5"/>
  <c r="L490" i="5"/>
  <c r="L491" i="5"/>
  <c r="L492" i="5"/>
  <c r="L493" i="5"/>
  <c r="L494" i="5"/>
  <c r="L495" i="5"/>
  <c r="L496" i="5"/>
  <c r="L497" i="5"/>
  <c r="L498" i="5"/>
  <c r="L499" i="5"/>
  <c r="L500" i="5"/>
  <c r="L501" i="5"/>
  <c r="L502" i="5"/>
  <c r="L503" i="5"/>
  <c r="L504" i="5"/>
  <c r="L505" i="5"/>
  <c r="L506" i="5"/>
  <c r="L507" i="5"/>
  <c r="L508" i="5"/>
  <c r="L509" i="5"/>
  <c r="L510" i="5"/>
  <c r="L511" i="5"/>
  <c r="L512" i="5"/>
  <c r="L513" i="5"/>
  <c r="L514" i="5"/>
  <c r="L515" i="5"/>
  <c r="L516" i="5"/>
  <c r="L517" i="5"/>
  <c r="L518" i="5"/>
  <c r="L519" i="5"/>
  <c r="L520" i="5"/>
  <c r="L521" i="5"/>
  <c r="L522" i="5"/>
  <c r="L523" i="5"/>
  <c r="L524" i="5"/>
  <c r="L525" i="5"/>
  <c r="L526" i="5"/>
  <c r="L527" i="5"/>
  <c r="L528" i="5"/>
  <c r="L529" i="5"/>
  <c r="L530" i="5"/>
  <c r="L531" i="5"/>
  <c r="L532" i="5"/>
  <c r="L533" i="5"/>
  <c r="L534" i="5"/>
  <c r="L535" i="5"/>
  <c r="L536" i="5"/>
  <c r="L537" i="5"/>
  <c r="L538" i="5"/>
  <c r="L539" i="5"/>
  <c r="L540" i="5"/>
  <c r="L541" i="5"/>
  <c r="L542" i="5"/>
  <c r="L543" i="5"/>
  <c r="L544" i="5"/>
  <c r="L545" i="5"/>
  <c r="L546" i="5"/>
  <c r="L547" i="5"/>
  <c r="L548" i="5"/>
  <c r="L549" i="5"/>
  <c r="L550" i="5"/>
  <c r="L551" i="5"/>
  <c r="L552" i="5"/>
  <c r="L553" i="5"/>
  <c r="L554" i="5"/>
  <c r="L555" i="5"/>
  <c r="L556" i="5"/>
  <c r="L557" i="5"/>
  <c r="L558" i="5"/>
  <c r="L559" i="5"/>
  <c r="L560" i="5"/>
  <c r="L561" i="5"/>
  <c r="L562" i="5"/>
  <c r="L563" i="5"/>
  <c r="L564" i="5"/>
  <c r="L565" i="5"/>
  <c r="L566" i="5"/>
  <c r="L567" i="5"/>
  <c r="L568" i="5"/>
  <c r="L569" i="5"/>
  <c r="L570" i="5"/>
  <c r="L571" i="5"/>
  <c r="L572" i="5"/>
  <c r="L573" i="5"/>
  <c r="L574" i="5"/>
  <c r="L575" i="5"/>
  <c r="L576" i="5"/>
  <c r="L577" i="5"/>
  <c r="L578" i="5"/>
  <c r="L579" i="5"/>
  <c r="L580" i="5"/>
  <c r="L581" i="5"/>
  <c r="L582" i="5"/>
  <c r="L583" i="5"/>
  <c r="L584" i="5"/>
  <c r="L585" i="5"/>
  <c r="L586" i="5"/>
  <c r="L587" i="5"/>
  <c r="L588" i="5"/>
  <c r="L589" i="5"/>
  <c r="L590" i="5"/>
  <c r="L591" i="5"/>
  <c r="L592" i="5"/>
  <c r="L593" i="5"/>
  <c r="L594" i="5"/>
  <c r="L595" i="5"/>
  <c r="L596" i="5"/>
  <c r="L597" i="5"/>
  <c r="L598" i="5"/>
  <c r="L599" i="5"/>
  <c r="L600" i="5"/>
  <c r="L601" i="5"/>
  <c r="L602" i="5"/>
  <c r="L603" i="5"/>
  <c r="L604" i="5"/>
  <c r="L605" i="5"/>
  <c r="L606" i="5"/>
  <c r="L607" i="5"/>
  <c r="L608" i="5"/>
  <c r="L609" i="5"/>
  <c r="L610" i="5"/>
  <c r="L611" i="5"/>
  <c r="L612" i="5"/>
  <c r="L613" i="5"/>
  <c r="L614" i="5"/>
  <c r="L615" i="5"/>
  <c r="L616" i="5"/>
  <c r="L617" i="5"/>
  <c r="L618" i="5"/>
  <c r="L619" i="5"/>
  <c r="L620" i="5"/>
  <c r="L621" i="5"/>
  <c r="L622" i="5"/>
  <c r="L623" i="5"/>
  <c r="L624" i="5"/>
  <c r="L625" i="5"/>
  <c r="L626" i="5"/>
  <c r="L627" i="5"/>
  <c r="L628" i="5"/>
  <c r="L629" i="5"/>
  <c r="L630" i="5"/>
  <c r="L631" i="5"/>
  <c r="L632" i="5"/>
  <c r="L633" i="5"/>
  <c r="L634" i="5"/>
  <c r="L635" i="5"/>
  <c r="L636" i="5"/>
  <c r="L637" i="5"/>
  <c r="L638" i="5"/>
  <c r="L639" i="5"/>
  <c r="L640" i="5"/>
  <c r="L641" i="5"/>
  <c r="L642" i="5"/>
  <c r="L643" i="5"/>
  <c r="L644" i="5"/>
  <c r="L645" i="5"/>
  <c r="L646" i="5"/>
  <c r="L647" i="5"/>
  <c r="L648" i="5"/>
  <c r="L649" i="5"/>
  <c r="L650" i="5"/>
  <c r="L651" i="5"/>
  <c r="L652" i="5"/>
  <c r="L653" i="5"/>
  <c r="L654" i="5"/>
  <c r="L655" i="5"/>
  <c r="L656" i="5"/>
  <c r="L657" i="5"/>
  <c r="L658" i="5"/>
  <c r="L659" i="5"/>
  <c r="L660" i="5"/>
  <c r="L661" i="5"/>
  <c r="L662" i="5"/>
  <c r="L663" i="5"/>
  <c r="L664" i="5"/>
  <c r="L665" i="5"/>
  <c r="L666" i="5"/>
  <c r="L667" i="5"/>
  <c r="L668" i="5"/>
  <c r="L669" i="5"/>
  <c r="L670" i="5"/>
  <c r="L671" i="5"/>
  <c r="L672" i="5"/>
  <c r="L673" i="5"/>
  <c r="L674" i="5"/>
  <c r="L675" i="5"/>
  <c r="L676" i="5"/>
  <c r="L677" i="5"/>
  <c r="L678" i="5"/>
  <c r="L679" i="5"/>
  <c r="L680" i="5"/>
  <c r="L681" i="5"/>
  <c r="L682" i="5"/>
  <c r="L683" i="5"/>
  <c r="L684" i="5"/>
  <c r="L685" i="5"/>
  <c r="L686" i="5"/>
  <c r="L687" i="5"/>
  <c r="L688" i="5"/>
  <c r="L689" i="5"/>
  <c r="L690" i="5"/>
  <c r="L691" i="5"/>
  <c r="L692" i="5"/>
  <c r="L693" i="5"/>
  <c r="L694" i="5"/>
  <c r="L695" i="5"/>
  <c r="L696" i="5"/>
  <c r="L697" i="5"/>
  <c r="L698" i="5"/>
  <c r="L699" i="5"/>
  <c r="L700" i="5"/>
  <c r="L701" i="5"/>
  <c r="L702" i="5"/>
  <c r="L703" i="5"/>
  <c r="L704" i="5"/>
  <c r="L705" i="5"/>
  <c r="L706" i="5"/>
  <c r="L707" i="5"/>
  <c r="L708" i="5"/>
  <c r="L709" i="5"/>
  <c r="L710" i="5"/>
  <c r="L711" i="5"/>
  <c r="L712" i="5"/>
  <c r="L713" i="5"/>
  <c r="L714" i="5"/>
  <c r="L715" i="5"/>
  <c r="L716" i="5"/>
  <c r="L717" i="5"/>
  <c r="L718" i="5"/>
  <c r="L719" i="5"/>
  <c r="L720" i="5"/>
  <c r="L721" i="5"/>
  <c r="L722" i="5"/>
  <c r="L723" i="5"/>
  <c r="L724" i="5"/>
  <c r="L725" i="5"/>
  <c r="L726" i="5"/>
  <c r="L727" i="5"/>
  <c r="L728" i="5"/>
  <c r="L729" i="5"/>
  <c r="L730" i="5"/>
  <c r="L731" i="5"/>
  <c r="L732" i="5"/>
  <c r="L733" i="5"/>
  <c r="L734" i="5"/>
  <c r="L735" i="5"/>
  <c r="L736" i="5"/>
  <c r="L737" i="5"/>
  <c r="L738" i="5"/>
  <c r="L739" i="5"/>
  <c r="L740" i="5"/>
  <c r="L741" i="5"/>
  <c r="L742" i="5"/>
  <c r="L743" i="5"/>
  <c r="L744" i="5"/>
  <c r="L745" i="5"/>
  <c r="L746" i="5"/>
  <c r="L747" i="5"/>
  <c r="L748" i="5"/>
  <c r="L749" i="5"/>
  <c r="L750" i="5"/>
  <c r="L751" i="5"/>
  <c r="L752" i="5"/>
  <c r="L753" i="5"/>
  <c r="L754" i="5"/>
  <c r="L755" i="5"/>
  <c r="L756" i="5"/>
  <c r="L757" i="5"/>
  <c r="L758" i="5"/>
  <c r="L759" i="5"/>
  <c r="L760" i="5"/>
  <c r="L761" i="5"/>
  <c r="L762" i="5"/>
  <c r="L763" i="5"/>
  <c r="L764" i="5"/>
  <c r="L765" i="5"/>
  <c r="L766" i="5"/>
  <c r="L767" i="5"/>
  <c r="L768" i="5"/>
  <c r="L769" i="5"/>
  <c r="L770" i="5"/>
  <c r="L771" i="5"/>
  <c r="L772" i="5"/>
  <c r="L773" i="5"/>
  <c r="L774" i="5"/>
  <c r="L775" i="5"/>
  <c r="L776" i="5"/>
  <c r="L777" i="5"/>
  <c r="L778" i="5"/>
  <c r="L779" i="5"/>
  <c r="L780" i="5"/>
  <c r="L781" i="5"/>
  <c r="L782" i="5"/>
  <c r="L783" i="5"/>
  <c r="L784" i="5"/>
  <c r="L785" i="5"/>
  <c r="L786" i="5"/>
  <c r="L787" i="5"/>
  <c r="L788" i="5"/>
  <c r="L789" i="5"/>
  <c r="L790" i="5"/>
  <c r="L791" i="5"/>
  <c r="L792" i="5"/>
  <c r="L793" i="5"/>
  <c r="L794" i="5"/>
  <c r="L795" i="5"/>
  <c r="L796" i="5"/>
  <c r="L797" i="5"/>
  <c r="L798" i="5"/>
  <c r="L799" i="5"/>
  <c r="L800" i="5"/>
  <c r="L801" i="5"/>
  <c r="L802" i="5"/>
  <c r="L803" i="5"/>
  <c r="L804" i="5"/>
  <c r="L805" i="5"/>
  <c r="L806" i="5"/>
  <c r="L807" i="5"/>
  <c r="L808" i="5"/>
  <c r="L809" i="5"/>
  <c r="L810" i="5"/>
  <c r="L811" i="5"/>
  <c r="L812" i="5"/>
  <c r="L813" i="5"/>
  <c r="L814" i="5"/>
  <c r="L815" i="5"/>
  <c r="L816" i="5"/>
  <c r="L817" i="5"/>
  <c r="L818" i="5"/>
  <c r="L819" i="5"/>
  <c r="L820" i="5"/>
  <c r="L821" i="5"/>
  <c r="L822" i="5"/>
  <c r="L823" i="5"/>
  <c r="L824" i="5"/>
  <c r="L825" i="5"/>
  <c r="L826" i="5"/>
  <c r="L827" i="5"/>
  <c r="L828" i="5"/>
  <c r="L829" i="5"/>
  <c r="L830" i="5"/>
  <c r="L831" i="5"/>
  <c r="L832" i="5"/>
  <c r="L833" i="5"/>
  <c r="L834" i="5"/>
  <c r="L835" i="5"/>
  <c r="L836" i="5"/>
  <c r="L837" i="5"/>
  <c r="L838" i="5"/>
  <c r="L839" i="5"/>
  <c r="L840" i="5"/>
  <c r="L841" i="5"/>
  <c r="L842" i="5"/>
  <c r="L843" i="5"/>
  <c r="L844" i="5"/>
  <c r="L845" i="5"/>
  <c r="L846" i="5"/>
  <c r="L847" i="5"/>
  <c r="L848" i="5"/>
  <c r="L849" i="5"/>
  <c r="L850" i="5"/>
  <c r="L851" i="5"/>
  <c r="L852" i="5"/>
  <c r="L853" i="5"/>
  <c r="L854" i="5"/>
  <c r="L855" i="5"/>
  <c r="L856" i="5"/>
  <c r="L857" i="5"/>
  <c r="L858" i="5"/>
  <c r="L859" i="5"/>
  <c r="L860" i="5"/>
  <c r="L861" i="5"/>
  <c r="L862" i="5"/>
  <c r="L863" i="5"/>
  <c r="L864" i="5"/>
  <c r="L865" i="5"/>
  <c r="L866" i="5"/>
  <c r="L867" i="5"/>
  <c r="L868" i="5"/>
  <c r="L869" i="5"/>
  <c r="L870" i="5"/>
  <c r="L871" i="5"/>
  <c r="L872" i="5"/>
  <c r="L873" i="5"/>
  <c r="L874" i="5"/>
  <c r="L875" i="5"/>
  <c r="L876" i="5"/>
  <c r="L877" i="5"/>
  <c r="L878" i="5"/>
  <c r="L879" i="5"/>
  <c r="L880" i="5"/>
  <c r="L881" i="5"/>
  <c r="L882" i="5"/>
  <c r="L883" i="5"/>
  <c r="L884" i="5"/>
  <c r="L885" i="5"/>
  <c r="L886" i="5"/>
  <c r="L887" i="5"/>
  <c r="L888" i="5"/>
  <c r="L889" i="5"/>
  <c r="L890" i="5"/>
  <c r="L891" i="5"/>
  <c r="L892" i="5"/>
  <c r="L893" i="5"/>
  <c r="L894" i="5"/>
  <c r="L895" i="5"/>
  <c r="L896" i="5"/>
  <c r="L897" i="5"/>
  <c r="L898" i="5"/>
  <c r="L899" i="5"/>
  <c r="L900" i="5"/>
  <c r="L901" i="5"/>
  <c r="L902" i="5"/>
  <c r="L903" i="5"/>
  <c r="L904" i="5"/>
  <c r="L905" i="5"/>
  <c r="L906" i="5"/>
  <c r="L907" i="5"/>
  <c r="L908" i="5"/>
  <c r="L909" i="5"/>
  <c r="L910" i="5"/>
  <c r="L911" i="5"/>
  <c r="L912" i="5"/>
  <c r="L913" i="5"/>
  <c r="L914" i="5"/>
  <c r="L915" i="5"/>
  <c r="L916" i="5"/>
  <c r="L917" i="5"/>
  <c r="L918" i="5"/>
  <c r="L919" i="5"/>
  <c r="L920" i="5"/>
  <c r="L921" i="5"/>
  <c r="L922" i="5"/>
  <c r="L923" i="5"/>
  <c r="L924" i="5"/>
  <c r="L925" i="5"/>
  <c r="L926" i="5"/>
  <c r="L927" i="5"/>
  <c r="L928" i="5"/>
  <c r="L929" i="5"/>
  <c r="L930" i="5"/>
  <c r="L931" i="5"/>
  <c r="L932" i="5"/>
  <c r="L933" i="5"/>
  <c r="L934" i="5"/>
  <c r="L935" i="5"/>
  <c r="L936" i="5"/>
  <c r="L937" i="5"/>
  <c r="L938" i="5"/>
  <c r="L939" i="5"/>
  <c r="L940" i="5"/>
  <c r="L941" i="5"/>
  <c r="L942" i="5"/>
  <c r="L943" i="5"/>
  <c r="L944" i="5"/>
  <c r="L945" i="5"/>
  <c r="L946" i="5"/>
  <c r="L947" i="5"/>
  <c r="L948" i="5"/>
  <c r="L949" i="5"/>
  <c r="L950" i="5"/>
  <c r="L951" i="5"/>
  <c r="L952" i="5"/>
  <c r="L953" i="5"/>
  <c r="L954" i="5"/>
  <c r="L955" i="5"/>
  <c r="L956" i="5"/>
  <c r="L957" i="5"/>
  <c r="L958" i="5"/>
  <c r="L959" i="5"/>
  <c r="L960" i="5"/>
  <c r="L961" i="5"/>
  <c r="L962" i="5"/>
  <c r="L963" i="5"/>
  <c r="L964" i="5"/>
  <c r="L965" i="5"/>
  <c r="L966" i="5"/>
  <c r="L967" i="5"/>
  <c r="L968" i="5"/>
  <c r="L969" i="5"/>
  <c r="L970" i="5"/>
  <c r="L971" i="5"/>
  <c r="L972" i="5"/>
  <c r="L973" i="5"/>
  <c r="L974" i="5"/>
  <c r="L975" i="5"/>
  <c r="L976" i="5"/>
  <c r="L977" i="5"/>
  <c r="L978" i="5"/>
  <c r="L979" i="5"/>
  <c r="L980" i="5"/>
  <c r="L981" i="5"/>
  <c r="L982" i="5"/>
  <c r="L983" i="5"/>
  <c r="L984" i="5"/>
  <c r="L985" i="5"/>
  <c r="L986" i="5"/>
  <c r="L987" i="5"/>
  <c r="L988" i="5"/>
  <c r="L989" i="5"/>
  <c r="L990" i="5"/>
  <c r="L991" i="5"/>
  <c r="L992" i="5"/>
  <c r="L993" i="5"/>
  <c r="L994" i="5"/>
  <c r="L995" i="5"/>
  <c r="L996" i="5"/>
  <c r="L997" i="5"/>
  <c r="L998" i="5"/>
  <c r="L999" i="5"/>
  <c r="L1000" i="5"/>
  <c r="L1001" i="5"/>
  <c r="L1002" i="5"/>
  <c r="L1003" i="5"/>
  <c r="L1004" i="5"/>
  <c r="L1005" i="5"/>
  <c r="L1006" i="5"/>
  <c r="L1007" i="5"/>
  <c r="L1008" i="5"/>
  <c r="L1009" i="5"/>
  <c r="L1010" i="5"/>
  <c r="L1011" i="5"/>
  <c r="L1012" i="5"/>
  <c r="L1013" i="5"/>
  <c r="L1014" i="5"/>
  <c r="L1015" i="5"/>
  <c r="L1016" i="5"/>
  <c r="L1017" i="5"/>
  <c r="L1018" i="5"/>
  <c r="L1019" i="5"/>
  <c r="L1020" i="5"/>
  <c r="L1021" i="5"/>
  <c r="L1022" i="5"/>
  <c r="L1023" i="5"/>
  <c r="L1024" i="5"/>
  <c r="L1025" i="5"/>
  <c r="L1026" i="5"/>
  <c r="L1027" i="5"/>
  <c r="L1028" i="5"/>
  <c r="L1029" i="5"/>
  <c r="L1030" i="5"/>
  <c r="L1031" i="5"/>
  <c r="L1032" i="5"/>
  <c r="L1033" i="5"/>
  <c r="L1034" i="5"/>
  <c r="L1035" i="5"/>
  <c r="L1036" i="5"/>
  <c r="L1037" i="5"/>
  <c r="L1038" i="5"/>
  <c r="L1039" i="5"/>
  <c r="L1040" i="5"/>
  <c r="L1041" i="5"/>
  <c r="L1042" i="5"/>
  <c r="L1043" i="5"/>
  <c r="L1044" i="5"/>
  <c r="L1045" i="5"/>
  <c r="L1046" i="5"/>
  <c r="L1047" i="5"/>
  <c r="L1048" i="5"/>
  <c r="L1049" i="5"/>
  <c r="L1050" i="5"/>
  <c r="L1051" i="5"/>
  <c r="L1052" i="5"/>
  <c r="L1053" i="5"/>
  <c r="L1054" i="5"/>
  <c r="L1055" i="5"/>
  <c r="L1056" i="5"/>
  <c r="L1057" i="5"/>
  <c r="L1058" i="5"/>
  <c r="L1059" i="5"/>
  <c r="L1060" i="5"/>
  <c r="L1061" i="5"/>
  <c r="L1062" i="5"/>
  <c r="L1063" i="5"/>
  <c r="L1064" i="5"/>
  <c r="L1065" i="5"/>
  <c r="L1066" i="5"/>
  <c r="L1067" i="5"/>
  <c r="L1068" i="5"/>
  <c r="L1069" i="5"/>
  <c r="L1070" i="5"/>
  <c r="L1071" i="5"/>
  <c r="L1072" i="5"/>
  <c r="L1073" i="5"/>
  <c r="L1074" i="5"/>
  <c r="L1075" i="5"/>
  <c r="L1076" i="5"/>
  <c r="L1077" i="5"/>
  <c r="L1078" i="5"/>
  <c r="L1079" i="5"/>
  <c r="L1080" i="5"/>
  <c r="L1081" i="5"/>
  <c r="L1082" i="5"/>
  <c r="L1083" i="5"/>
  <c r="L1084" i="5"/>
  <c r="L1085" i="5"/>
  <c r="L1086" i="5"/>
  <c r="L1087" i="5"/>
  <c r="L1088" i="5"/>
  <c r="L1089" i="5"/>
  <c r="L1090" i="5"/>
  <c r="L1091" i="5"/>
  <c r="L1092" i="5"/>
  <c r="L1093" i="5"/>
  <c r="L1094" i="5"/>
  <c r="L1095" i="5"/>
  <c r="L1096" i="5"/>
  <c r="L1097" i="5"/>
  <c r="L1098" i="5"/>
  <c r="L1099" i="5"/>
  <c r="L1100" i="5"/>
  <c r="L1101" i="5"/>
  <c r="L1102" i="5"/>
  <c r="L1103" i="5"/>
  <c r="L1104" i="5"/>
  <c r="L1105" i="5"/>
  <c r="L1106" i="5"/>
  <c r="L1107" i="5"/>
  <c r="L1108" i="5"/>
  <c r="L1109" i="5"/>
  <c r="L1110" i="5"/>
  <c r="K2" i="5"/>
  <c r="K3" i="5"/>
  <c r="K4" i="5"/>
  <c r="K5" i="5"/>
  <c r="K6" i="5"/>
  <c r="K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K182" i="5"/>
  <c r="K183" i="5"/>
  <c r="K184" i="5"/>
  <c r="K185" i="5"/>
  <c r="K186" i="5"/>
  <c r="K187" i="5"/>
  <c r="K188" i="5"/>
  <c r="K189" i="5"/>
  <c r="K190" i="5"/>
  <c r="K191" i="5"/>
  <c r="K192" i="5"/>
  <c r="K193" i="5"/>
  <c r="K194" i="5"/>
  <c r="K195" i="5"/>
  <c r="K196" i="5"/>
  <c r="K197" i="5"/>
  <c r="K198" i="5"/>
  <c r="K199" i="5"/>
  <c r="K200" i="5"/>
  <c r="K201" i="5"/>
  <c r="K202" i="5"/>
  <c r="K203" i="5"/>
  <c r="K204" i="5"/>
  <c r="K205" i="5"/>
  <c r="K206" i="5"/>
  <c r="K207" i="5"/>
  <c r="K208" i="5"/>
  <c r="K209" i="5"/>
  <c r="K210" i="5"/>
  <c r="K211" i="5"/>
  <c r="K212" i="5"/>
  <c r="K213" i="5"/>
  <c r="K214" i="5"/>
  <c r="K215" i="5"/>
  <c r="K216" i="5"/>
  <c r="K217" i="5"/>
  <c r="K218" i="5"/>
  <c r="K219" i="5"/>
  <c r="K220" i="5"/>
  <c r="K221" i="5"/>
  <c r="K222" i="5"/>
  <c r="K223" i="5"/>
  <c r="K224" i="5"/>
  <c r="K225" i="5"/>
  <c r="K226" i="5"/>
  <c r="K227" i="5"/>
  <c r="K228" i="5"/>
  <c r="K229" i="5"/>
  <c r="K230" i="5"/>
  <c r="K231" i="5"/>
  <c r="K232" i="5"/>
  <c r="K233" i="5"/>
  <c r="K234" i="5"/>
  <c r="K235" i="5"/>
  <c r="K236" i="5"/>
  <c r="K237" i="5"/>
  <c r="K238" i="5"/>
  <c r="K239" i="5"/>
  <c r="K240" i="5"/>
  <c r="K241" i="5"/>
  <c r="K242" i="5"/>
  <c r="K243" i="5"/>
  <c r="K244" i="5"/>
  <c r="K245" i="5"/>
  <c r="K246" i="5"/>
  <c r="K247" i="5"/>
  <c r="K248" i="5"/>
  <c r="K249" i="5"/>
  <c r="K250" i="5"/>
  <c r="K251" i="5"/>
  <c r="K252" i="5"/>
  <c r="K253" i="5"/>
  <c r="K254" i="5"/>
  <c r="K255" i="5"/>
  <c r="K256" i="5"/>
  <c r="K257" i="5"/>
  <c r="K258" i="5"/>
  <c r="K259" i="5"/>
  <c r="K260" i="5"/>
  <c r="K261" i="5"/>
  <c r="K262" i="5"/>
  <c r="K263" i="5"/>
  <c r="K264" i="5"/>
  <c r="K265" i="5"/>
  <c r="K266" i="5"/>
  <c r="K267" i="5"/>
  <c r="K268" i="5"/>
  <c r="K269" i="5"/>
  <c r="K270" i="5"/>
  <c r="K271" i="5"/>
  <c r="K272" i="5"/>
  <c r="K273" i="5"/>
  <c r="K274" i="5"/>
  <c r="K275" i="5"/>
  <c r="K276" i="5"/>
  <c r="K277" i="5"/>
  <c r="K278" i="5"/>
  <c r="K279" i="5"/>
  <c r="K280" i="5"/>
  <c r="K281" i="5"/>
  <c r="K282" i="5"/>
  <c r="K283" i="5"/>
  <c r="K284" i="5"/>
  <c r="K285" i="5"/>
  <c r="K286" i="5"/>
  <c r="K287" i="5"/>
  <c r="K288" i="5"/>
  <c r="K289" i="5"/>
  <c r="K290" i="5"/>
  <c r="K291" i="5"/>
  <c r="K292" i="5"/>
  <c r="K293" i="5"/>
  <c r="K294" i="5"/>
  <c r="K295" i="5"/>
  <c r="K296" i="5"/>
  <c r="K297" i="5"/>
  <c r="K298" i="5"/>
  <c r="K299" i="5"/>
  <c r="K300" i="5"/>
  <c r="K301" i="5"/>
  <c r="K302" i="5"/>
  <c r="K303" i="5"/>
  <c r="K304" i="5"/>
  <c r="K305" i="5"/>
  <c r="K306" i="5"/>
  <c r="K307" i="5"/>
  <c r="K308" i="5"/>
  <c r="K309" i="5"/>
  <c r="K310" i="5"/>
  <c r="K311" i="5"/>
  <c r="K312" i="5"/>
  <c r="K313" i="5"/>
  <c r="K314" i="5"/>
  <c r="K315" i="5"/>
  <c r="K316" i="5"/>
  <c r="K317" i="5"/>
  <c r="K318" i="5"/>
  <c r="K319" i="5"/>
  <c r="K320" i="5"/>
  <c r="K321" i="5"/>
  <c r="K322" i="5"/>
  <c r="K323" i="5"/>
  <c r="K324" i="5"/>
  <c r="K325" i="5"/>
  <c r="K326" i="5"/>
  <c r="K327" i="5"/>
  <c r="K328" i="5"/>
  <c r="K329" i="5"/>
  <c r="K330" i="5"/>
  <c r="K331" i="5"/>
  <c r="K332" i="5"/>
  <c r="K333" i="5"/>
  <c r="K334" i="5"/>
  <c r="K335" i="5"/>
  <c r="K336" i="5"/>
  <c r="K337" i="5"/>
  <c r="K338" i="5"/>
  <c r="K339" i="5"/>
  <c r="K340" i="5"/>
  <c r="K341" i="5"/>
  <c r="K342" i="5"/>
  <c r="K343" i="5"/>
  <c r="K344" i="5"/>
  <c r="K345" i="5"/>
  <c r="K346" i="5"/>
  <c r="K347" i="5"/>
  <c r="K348" i="5"/>
  <c r="K349" i="5"/>
  <c r="K350" i="5"/>
  <c r="K351" i="5"/>
  <c r="K352" i="5"/>
  <c r="K353" i="5"/>
  <c r="K354" i="5"/>
  <c r="K355" i="5"/>
  <c r="K356" i="5"/>
  <c r="K357" i="5"/>
  <c r="K358" i="5"/>
  <c r="K359" i="5"/>
  <c r="K360" i="5"/>
  <c r="K361" i="5"/>
  <c r="K362" i="5"/>
  <c r="K363" i="5"/>
  <c r="K364" i="5"/>
  <c r="K365" i="5"/>
  <c r="K366" i="5"/>
  <c r="K367" i="5"/>
  <c r="K368" i="5"/>
  <c r="K369" i="5"/>
  <c r="K370" i="5"/>
  <c r="K371" i="5"/>
  <c r="K372" i="5"/>
  <c r="K373" i="5"/>
  <c r="K374" i="5"/>
  <c r="K375" i="5"/>
  <c r="K376" i="5"/>
  <c r="K377" i="5"/>
  <c r="K378" i="5"/>
  <c r="K379" i="5"/>
  <c r="K380" i="5"/>
  <c r="K381" i="5"/>
  <c r="K382" i="5"/>
  <c r="K383" i="5"/>
  <c r="K384" i="5"/>
  <c r="K385" i="5"/>
  <c r="K386" i="5"/>
  <c r="K387" i="5"/>
  <c r="K388" i="5"/>
  <c r="K389" i="5"/>
  <c r="K390" i="5"/>
  <c r="K391" i="5"/>
  <c r="K392" i="5"/>
  <c r="K393" i="5"/>
  <c r="K394" i="5"/>
  <c r="K395" i="5"/>
  <c r="K396" i="5"/>
  <c r="K397" i="5"/>
  <c r="K398" i="5"/>
  <c r="K399" i="5"/>
  <c r="K400" i="5"/>
  <c r="K401" i="5"/>
  <c r="K402" i="5"/>
  <c r="K403" i="5"/>
  <c r="K404" i="5"/>
  <c r="K405" i="5"/>
  <c r="K406" i="5"/>
  <c r="K407" i="5"/>
  <c r="K408" i="5"/>
  <c r="K409" i="5"/>
  <c r="K410" i="5"/>
  <c r="K411" i="5"/>
  <c r="K412" i="5"/>
  <c r="K413" i="5"/>
  <c r="K414" i="5"/>
  <c r="K415" i="5"/>
  <c r="K416" i="5"/>
  <c r="K417" i="5"/>
  <c r="K418" i="5"/>
  <c r="K419" i="5"/>
  <c r="K420" i="5"/>
  <c r="K421" i="5"/>
  <c r="K422" i="5"/>
  <c r="K423" i="5"/>
  <c r="K424" i="5"/>
  <c r="K425" i="5"/>
  <c r="K426" i="5"/>
  <c r="K427" i="5"/>
  <c r="K428" i="5"/>
  <c r="K429" i="5"/>
  <c r="K430" i="5"/>
  <c r="K431" i="5"/>
  <c r="K432" i="5"/>
  <c r="K433" i="5"/>
  <c r="K434" i="5"/>
  <c r="K435" i="5"/>
  <c r="K436" i="5"/>
  <c r="K437" i="5"/>
  <c r="K438" i="5"/>
  <c r="K439" i="5"/>
  <c r="K440" i="5"/>
  <c r="K441" i="5"/>
  <c r="K442" i="5"/>
  <c r="K443" i="5"/>
  <c r="K444" i="5"/>
  <c r="K445" i="5"/>
  <c r="K446" i="5"/>
  <c r="K447" i="5"/>
  <c r="K448" i="5"/>
  <c r="K449" i="5"/>
  <c r="K450" i="5"/>
  <c r="K451" i="5"/>
  <c r="K452" i="5"/>
  <c r="K453" i="5"/>
  <c r="K454" i="5"/>
  <c r="K455" i="5"/>
  <c r="K456" i="5"/>
  <c r="K457" i="5"/>
  <c r="K458" i="5"/>
  <c r="K459" i="5"/>
  <c r="K460" i="5"/>
  <c r="K461" i="5"/>
  <c r="K462" i="5"/>
  <c r="K463" i="5"/>
  <c r="K464" i="5"/>
  <c r="K465" i="5"/>
  <c r="K466" i="5"/>
  <c r="K467" i="5"/>
  <c r="K468" i="5"/>
  <c r="K469" i="5"/>
  <c r="K470" i="5"/>
  <c r="K471" i="5"/>
  <c r="K472" i="5"/>
  <c r="K473" i="5"/>
  <c r="K474" i="5"/>
  <c r="K475" i="5"/>
  <c r="K476" i="5"/>
  <c r="K477" i="5"/>
  <c r="K478" i="5"/>
  <c r="K479" i="5"/>
  <c r="K480" i="5"/>
  <c r="K481" i="5"/>
  <c r="K482" i="5"/>
  <c r="K483" i="5"/>
  <c r="K484" i="5"/>
  <c r="K485" i="5"/>
  <c r="K486" i="5"/>
  <c r="K487" i="5"/>
  <c r="K488" i="5"/>
  <c r="K489" i="5"/>
  <c r="K490" i="5"/>
  <c r="K491" i="5"/>
  <c r="K492" i="5"/>
  <c r="K493" i="5"/>
  <c r="K494" i="5"/>
  <c r="K495" i="5"/>
  <c r="K496" i="5"/>
  <c r="K497" i="5"/>
  <c r="K498" i="5"/>
  <c r="K499" i="5"/>
  <c r="K500" i="5"/>
  <c r="K501" i="5"/>
  <c r="K502" i="5"/>
  <c r="K503" i="5"/>
  <c r="K504" i="5"/>
  <c r="K505" i="5"/>
  <c r="K506" i="5"/>
  <c r="K507" i="5"/>
  <c r="K508" i="5"/>
  <c r="K509" i="5"/>
  <c r="K510" i="5"/>
  <c r="K511" i="5"/>
  <c r="K512" i="5"/>
  <c r="K513" i="5"/>
  <c r="K514" i="5"/>
  <c r="K515" i="5"/>
  <c r="K516" i="5"/>
  <c r="K517" i="5"/>
  <c r="K518" i="5"/>
  <c r="K519" i="5"/>
  <c r="K520" i="5"/>
  <c r="K521" i="5"/>
  <c r="K522" i="5"/>
  <c r="K523" i="5"/>
  <c r="K524" i="5"/>
  <c r="K525" i="5"/>
  <c r="K526" i="5"/>
  <c r="K527" i="5"/>
  <c r="K528" i="5"/>
  <c r="K529" i="5"/>
  <c r="K530" i="5"/>
  <c r="K531" i="5"/>
  <c r="K532" i="5"/>
  <c r="K533" i="5"/>
  <c r="K534" i="5"/>
  <c r="K535" i="5"/>
  <c r="K536" i="5"/>
  <c r="K537" i="5"/>
  <c r="K538" i="5"/>
  <c r="K539" i="5"/>
  <c r="K540" i="5"/>
  <c r="K541" i="5"/>
  <c r="K542" i="5"/>
  <c r="K543" i="5"/>
  <c r="K544" i="5"/>
  <c r="K545" i="5"/>
  <c r="K546" i="5"/>
  <c r="K547" i="5"/>
  <c r="K548" i="5"/>
  <c r="K549" i="5"/>
  <c r="K550" i="5"/>
  <c r="K551" i="5"/>
  <c r="K552" i="5"/>
  <c r="K553" i="5"/>
  <c r="K554" i="5"/>
  <c r="K555" i="5"/>
  <c r="K556" i="5"/>
  <c r="K557" i="5"/>
  <c r="K558" i="5"/>
  <c r="K559" i="5"/>
  <c r="K560" i="5"/>
  <c r="K561" i="5"/>
  <c r="K562" i="5"/>
  <c r="K563" i="5"/>
  <c r="K564" i="5"/>
  <c r="K565" i="5"/>
  <c r="K566" i="5"/>
  <c r="K567" i="5"/>
  <c r="K568" i="5"/>
  <c r="K569" i="5"/>
  <c r="K570" i="5"/>
  <c r="K571" i="5"/>
  <c r="K572" i="5"/>
  <c r="K573" i="5"/>
  <c r="K574" i="5"/>
  <c r="K575" i="5"/>
  <c r="K576" i="5"/>
  <c r="K577" i="5"/>
  <c r="K578" i="5"/>
  <c r="K579" i="5"/>
  <c r="K580" i="5"/>
  <c r="K581" i="5"/>
  <c r="K582" i="5"/>
  <c r="K583" i="5"/>
  <c r="K584" i="5"/>
  <c r="K585" i="5"/>
  <c r="K586" i="5"/>
  <c r="K587" i="5"/>
  <c r="K588" i="5"/>
  <c r="K589" i="5"/>
  <c r="K590" i="5"/>
  <c r="K591" i="5"/>
  <c r="K592" i="5"/>
  <c r="K593" i="5"/>
  <c r="K594" i="5"/>
  <c r="K595" i="5"/>
  <c r="K596" i="5"/>
  <c r="K597" i="5"/>
  <c r="K598" i="5"/>
  <c r="K599" i="5"/>
  <c r="K600" i="5"/>
  <c r="K601" i="5"/>
  <c r="K602" i="5"/>
  <c r="K603" i="5"/>
  <c r="K604" i="5"/>
  <c r="K605" i="5"/>
  <c r="K606" i="5"/>
  <c r="K607" i="5"/>
  <c r="K608" i="5"/>
  <c r="K609" i="5"/>
  <c r="K610" i="5"/>
  <c r="K611" i="5"/>
  <c r="K612" i="5"/>
  <c r="K613" i="5"/>
  <c r="K614" i="5"/>
  <c r="K615" i="5"/>
  <c r="K616" i="5"/>
  <c r="K617" i="5"/>
  <c r="K618" i="5"/>
  <c r="K619" i="5"/>
  <c r="K620" i="5"/>
  <c r="K621" i="5"/>
  <c r="K622" i="5"/>
  <c r="K623" i="5"/>
  <c r="K624" i="5"/>
  <c r="K625" i="5"/>
  <c r="K626" i="5"/>
  <c r="K627" i="5"/>
  <c r="K628" i="5"/>
  <c r="K629" i="5"/>
  <c r="K630" i="5"/>
  <c r="K631" i="5"/>
  <c r="K632" i="5"/>
  <c r="K633" i="5"/>
  <c r="K634" i="5"/>
  <c r="K635" i="5"/>
  <c r="K636" i="5"/>
  <c r="K637" i="5"/>
  <c r="K638" i="5"/>
  <c r="K639" i="5"/>
  <c r="K640" i="5"/>
  <c r="K641" i="5"/>
  <c r="K642" i="5"/>
  <c r="K643" i="5"/>
  <c r="K644" i="5"/>
  <c r="K645" i="5"/>
  <c r="K646" i="5"/>
  <c r="K647" i="5"/>
  <c r="K648" i="5"/>
  <c r="K649" i="5"/>
  <c r="K650" i="5"/>
  <c r="K651" i="5"/>
  <c r="K652" i="5"/>
  <c r="K653" i="5"/>
  <c r="K654" i="5"/>
  <c r="K655" i="5"/>
  <c r="K656" i="5"/>
  <c r="K657" i="5"/>
  <c r="K658" i="5"/>
  <c r="K659" i="5"/>
  <c r="K660" i="5"/>
  <c r="K661" i="5"/>
  <c r="K662" i="5"/>
  <c r="K663" i="5"/>
  <c r="K664" i="5"/>
  <c r="K665" i="5"/>
  <c r="K666" i="5"/>
  <c r="K667" i="5"/>
  <c r="K668" i="5"/>
  <c r="K669" i="5"/>
  <c r="K670" i="5"/>
  <c r="K671" i="5"/>
  <c r="K672" i="5"/>
  <c r="K673" i="5"/>
  <c r="K674" i="5"/>
  <c r="K675" i="5"/>
  <c r="K676" i="5"/>
  <c r="K677" i="5"/>
  <c r="K678" i="5"/>
  <c r="K679" i="5"/>
  <c r="K680" i="5"/>
  <c r="K681" i="5"/>
  <c r="K682" i="5"/>
  <c r="K683" i="5"/>
  <c r="K684" i="5"/>
  <c r="K685" i="5"/>
  <c r="K686" i="5"/>
  <c r="K687" i="5"/>
  <c r="K688" i="5"/>
  <c r="K689" i="5"/>
  <c r="K690" i="5"/>
  <c r="K691" i="5"/>
  <c r="K692" i="5"/>
  <c r="K693" i="5"/>
  <c r="K694" i="5"/>
  <c r="K695" i="5"/>
  <c r="K696" i="5"/>
  <c r="K697" i="5"/>
  <c r="K698" i="5"/>
  <c r="K699" i="5"/>
  <c r="K700" i="5"/>
  <c r="K701" i="5"/>
  <c r="K702" i="5"/>
  <c r="K703" i="5"/>
  <c r="K704" i="5"/>
  <c r="K705" i="5"/>
  <c r="K706" i="5"/>
  <c r="K707" i="5"/>
  <c r="K708" i="5"/>
  <c r="K709" i="5"/>
  <c r="K710" i="5"/>
  <c r="K711" i="5"/>
  <c r="K712" i="5"/>
  <c r="K713" i="5"/>
  <c r="K714" i="5"/>
  <c r="K715" i="5"/>
  <c r="K716" i="5"/>
  <c r="K717" i="5"/>
  <c r="K718" i="5"/>
  <c r="K719" i="5"/>
  <c r="K720" i="5"/>
  <c r="K721" i="5"/>
  <c r="K722" i="5"/>
  <c r="K723" i="5"/>
  <c r="K724" i="5"/>
  <c r="K725" i="5"/>
  <c r="K726" i="5"/>
  <c r="K727" i="5"/>
  <c r="K728" i="5"/>
  <c r="K729" i="5"/>
  <c r="K730" i="5"/>
  <c r="K731" i="5"/>
  <c r="K732" i="5"/>
  <c r="K733" i="5"/>
  <c r="K734" i="5"/>
  <c r="K735" i="5"/>
  <c r="K736" i="5"/>
  <c r="K737" i="5"/>
  <c r="K738" i="5"/>
  <c r="K739" i="5"/>
  <c r="K740" i="5"/>
  <c r="K741" i="5"/>
  <c r="K742" i="5"/>
  <c r="K743" i="5"/>
  <c r="K744" i="5"/>
  <c r="K745" i="5"/>
  <c r="K746" i="5"/>
  <c r="K747" i="5"/>
  <c r="K748" i="5"/>
  <c r="K749" i="5"/>
  <c r="K750" i="5"/>
  <c r="K751" i="5"/>
  <c r="K752" i="5"/>
  <c r="K753" i="5"/>
  <c r="K754" i="5"/>
  <c r="K755" i="5"/>
  <c r="K756" i="5"/>
  <c r="K757" i="5"/>
  <c r="K758" i="5"/>
  <c r="K759" i="5"/>
  <c r="K760" i="5"/>
  <c r="K761" i="5"/>
  <c r="K762" i="5"/>
  <c r="K763" i="5"/>
  <c r="K764" i="5"/>
  <c r="K765" i="5"/>
  <c r="K766" i="5"/>
  <c r="K767" i="5"/>
  <c r="K768" i="5"/>
  <c r="K769" i="5"/>
  <c r="K770" i="5"/>
  <c r="K771" i="5"/>
  <c r="K772" i="5"/>
  <c r="K773" i="5"/>
  <c r="K774" i="5"/>
  <c r="K775" i="5"/>
  <c r="K776" i="5"/>
  <c r="K777" i="5"/>
  <c r="K778" i="5"/>
  <c r="K779" i="5"/>
  <c r="K780" i="5"/>
  <c r="K781" i="5"/>
  <c r="K782" i="5"/>
  <c r="K783" i="5"/>
  <c r="K784" i="5"/>
  <c r="K785" i="5"/>
  <c r="K786" i="5"/>
  <c r="K787" i="5"/>
  <c r="K788" i="5"/>
  <c r="K789" i="5"/>
  <c r="K790" i="5"/>
  <c r="K791" i="5"/>
  <c r="K792" i="5"/>
  <c r="K793" i="5"/>
  <c r="K794" i="5"/>
  <c r="K795" i="5"/>
  <c r="K796" i="5"/>
  <c r="K797" i="5"/>
  <c r="K798" i="5"/>
  <c r="K799" i="5"/>
  <c r="K800" i="5"/>
  <c r="K801" i="5"/>
  <c r="K802" i="5"/>
  <c r="K803" i="5"/>
  <c r="K804" i="5"/>
  <c r="K805" i="5"/>
  <c r="K806" i="5"/>
  <c r="K807" i="5"/>
  <c r="K808" i="5"/>
  <c r="K809" i="5"/>
  <c r="K810" i="5"/>
  <c r="K811" i="5"/>
  <c r="K812" i="5"/>
  <c r="K813" i="5"/>
  <c r="K814" i="5"/>
  <c r="K815" i="5"/>
  <c r="K816" i="5"/>
  <c r="K817" i="5"/>
  <c r="K818" i="5"/>
  <c r="K819" i="5"/>
  <c r="K820" i="5"/>
  <c r="K821" i="5"/>
  <c r="K822" i="5"/>
  <c r="K823" i="5"/>
  <c r="K824" i="5"/>
  <c r="K825" i="5"/>
  <c r="K826" i="5"/>
  <c r="K827" i="5"/>
  <c r="K828" i="5"/>
  <c r="K829" i="5"/>
  <c r="K830" i="5"/>
  <c r="K831" i="5"/>
  <c r="K832" i="5"/>
  <c r="K833" i="5"/>
  <c r="K834" i="5"/>
  <c r="K835" i="5"/>
  <c r="K836" i="5"/>
  <c r="K837" i="5"/>
  <c r="K838" i="5"/>
  <c r="K839" i="5"/>
  <c r="K840" i="5"/>
  <c r="K841" i="5"/>
  <c r="K842" i="5"/>
  <c r="K843" i="5"/>
  <c r="K844" i="5"/>
  <c r="K845" i="5"/>
  <c r="K846" i="5"/>
  <c r="K847" i="5"/>
  <c r="K848" i="5"/>
  <c r="K849" i="5"/>
  <c r="K850" i="5"/>
  <c r="K851" i="5"/>
  <c r="K852" i="5"/>
  <c r="K853" i="5"/>
  <c r="K854" i="5"/>
  <c r="K855" i="5"/>
  <c r="K856" i="5"/>
  <c r="K857" i="5"/>
  <c r="K858" i="5"/>
  <c r="K859" i="5"/>
  <c r="K860" i="5"/>
  <c r="K861" i="5"/>
  <c r="K862" i="5"/>
  <c r="K863" i="5"/>
  <c r="K864" i="5"/>
  <c r="K865" i="5"/>
  <c r="K866" i="5"/>
  <c r="K867" i="5"/>
  <c r="K868" i="5"/>
  <c r="K869" i="5"/>
  <c r="K870" i="5"/>
  <c r="K871" i="5"/>
  <c r="K872" i="5"/>
  <c r="K873" i="5"/>
  <c r="K874" i="5"/>
  <c r="K875" i="5"/>
  <c r="K876" i="5"/>
  <c r="K877" i="5"/>
  <c r="K878" i="5"/>
  <c r="K879" i="5"/>
  <c r="K880" i="5"/>
  <c r="K881" i="5"/>
  <c r="K882" i="5"/>
  <c r="K883" i="5"/>
  <c r="K884" i="5"/>
  <c r="K885" i="5"/>
  <c r="K886" i="5"/>
  <c r="K887" i="5"/>
  <c r="K888" i="5"/>
  <c r="K889" i="5"/>
  <c r="K890" i="5"/>
  <c r="K891" i="5"/>
  <c r="K892" i="5"/>
  <c r="K893" i="5"/>
  <c r="K894" i="5"/>
  <c r="K895" i="5"/>
  <c r="K896" i="5"/>
  <c r="K897" i="5"/>
  <c r="K898" i="5"/>
  <c r="K899" i="5"/>
  <c r="K900" i="5"/>
  <c r="K901" i="5"/>
  <c r="K902" i="5"/>
  <c r="K903" i="5"/>
  <c r="K904" i="5"/>
  <c r="K905" i="5"/>
  <c r="K906" i="5"/>
  <c r="K907" i="5"/>
  <c r="K908" i="5"/>
  <c r="K909" i="5"/>
  <c r="K910" i="5"/>
  <c r="K911" i="5"/>
  <c r="K912" i="5"/>
  <c r="K913" i="5"/>
  <c r="K914" i="5"/>
  <c r="K915" i="5"/>
  <c r="K916" i="5"/>
  <c r="K917" i="5"/>
  <c r="K918" i="5"/>
  <c r="K919" i="5"/>
  <c r="K920" i="5"/>
  <c r="K921" i="5"/>
  <c r="K922" i="5"/>
  <c r="K923" i="5"/>
  <c r="K924" i="5"/>
  <c r="K925" i="5"/>
  <c r="K926" i="5"/>
  <c r="K927" i="5"/>
  <c r="K928" i="5"/>
  <c r="K929" i="5"/>
  <c r="K930" i="5"/>
  <c r="K931" i="5"/>
  <c r="K932" i="5"/>
  <c r="K933" i="5"/>
  <c r="K934" i="5"/>
  <c r="K935" i="5"/>
  <c r="K936" i="5"/>
  <c r="K937" i="5"/>
  <c r="K938" i="5"/>
  <c r="K939" i="5"/>
  <c r="K940" i="5"/>
  <c r="K941" i="5"/>
  <c r="K942" i="5"/>
  <c r="K943" i="5"/>
  <c r="K944" i="5"/>
  <c r="K945" i="5"/>
  <c r="K946" i="5"/>
  <c r="K947" i="5"/>
  <c r="K948" i="5"/>
  <c r="K949" i="5"/>
  <c r="K950" i="5"/>
  <c r="K951" i="5"/>
  <c r="K952" i="5"/>
  <c r="K953" i="5"/>
  <c r="K954" i="5"/>
  <c r="K955" i="5"/>
  <c r="K956" i="5"/>
  <c r="K957" i="5"/>
  <c r="K958" i="5"/>
  <c r="K959" i="5"/>
  <c r="K960" i="5"/>
  <c r="K961" i="5"/>
  <c r="K962" i="5"/>
  <c r="K963" i="5"/>
  <c r="K964" i="5"/>
  <c r="K965" i="5"/>
  <c r="K966" i="5"/>
  <c r="K967" i="5"/>
  <c r="K968" i="5"/>
  <c r="K969" i="5"/>
  <c r="K970" i="5"/>
  <c r="K971" i="5"/>
  <c r="K972" i="5"/>
  <c r="K973" i="5"/>
  <c r="K974" i="5"/>
  <c r="K975" i="5"/>
  <c r="K976" i="5"/>
  <c r="K977" i="5"/>
  <c r="K978" i="5"/>
  <c r="K979" i="5"/>
  <c r="K980" i="5"/>
  <c r="K981" i="5"/>
  <c r="K982" i="5"/>
  <c r="K983" i="5"/>
  <c r="K984" i="5"/>
  <c r="K985" i="5"/>
  <c r="K986" i="5"/>
  <c r="K987" i="5"/>
  <c r="K988" i="5"/>
  <c r="K989" i="5"/>
  <c r="K990" i="5"/>
  <c r="K991" i="5"/>
  <c r="K992" i="5"/>
  <c r="K993" i="5"/>
  <c r="K994" i="5"/>
  <c r="K995" i="5"/>
  <c r="K996" i="5"/>
  <c r="K997" i="5"/>
  <c r="K998" i="5"/>
  <c r="K999" i="5"/>
  <c r="K1000" i="5"/>
  <c r="K1001" i="5"/>
  <c r="K1002" i="5"/>
  <c r="K1003" i="5"/>
  <c r="K1004" i="5"/>
  <c r="K1005" i="5"/>
  <c r="K1006" i="5"/>
  <c r="K1007" i="5"/>
  <c r="K1008" i="5"/>
  <c r="K1009" i="5"/>
  <c r="K1010" i="5"/>
  <c r="K1011" i="5"/>
  <c r="K1012" i="5"/>
  <c r="K1013" i="5"/>
  <c r="K1014" i="5"/>
  <c r="K1015" i="5"/>
  <c r="K1016" i="5"/>
  <c r="K1017" i="5"/>
  <c r="K1018" i="5"/>
  <c r="K1019" i="5"/>
  <c r="K1020" i="5"/>
  <c r="K1021" i="5"/>
  <c r="K1022" i="5"/>
  <c r="K1023" i="5"/>
  <c r="K1024" i="5"/>
  <c r="K1025" i="5"/>
  <c r="K1026" i="5"/>
  <c r="K1027" i="5"/>
  <c r="K1028" i="5"/>
  <c r="K1029" i="5"/>
  <c r="K1030" i="5"/>
  <c r="K1031" i="5"/>
  <c r="K1032" i="5"/>
  <c r="K1033" i="5"/>
  <c r="K1034" i="5"/>
  <c r="K1035" i="5"/>
  <c r="K1036" i="5"/>
  <c r="K1037" i="5"/>
  <c r="K1038" i="5"/>
  <c r="K1039" i="5"/>
  <c r="K1040" i="5"/>
  <c r="K1041" i="5"/>
  <c r="K1042" i="5"/>
  <c r="K1043" i="5"/>
  <c r="K1044" i="5"/>
  <c r="K1045" i="5"/>
  <c r="K1046" i="5"/>
  <c r="K1047" i="5"/>
  <c r="K1048" i="5"/>
  <c r="K1049" i="5"/>
  <c r="K1050" i="5"/>
  <c r="K1051" i="5"/>
  <c r="K1052" i="5"/>
  <c r="K1053" i="5"/>
  <c r="K1054" i="5"/>
  <c r="K1055" i="5"/>
  <c r="K1056" i="5"/>
  <c r="K1057" i="5"/>
  <c r="K1058" i="5"/>
  <c r="K1059" i="5"/>
  <c r="K1060" i="5"/>
  <c r="K1061" i="5"/>
  <c r="K1062" i="5"/>
  <c r="K1063" i="5"/>
  <c r="K1064" i="5"/>
  <c r="K1065" i="5"/>
  <c r="K1066" i="5"/>
  <c r="K1067" i="5"/>
  <c r="K1068" i="5"/>
  <c r="K1069" i="5"/>
  <c r="K1070" i="5"/>
  <c r="K1071" i="5"/>
  <c r="K1072" i="5"/>
  <c r="K1073" i="5"/>
  <c r="K1074" i="5"/>
  <c r="K1075" i="5"/>
  <c r="K1076" i="5"/>
  <c r="K1077" i="5"/>
  <c r="K1078" i="5"/>
  <c r="K1079" i="5"/>
  <c r="K1080" i="5"/>
  <c r="K1081" i="5"/>
  <c r="K1082" i="5"/>
  <c r="K1083" i="5"/>
  <c r="K1084" i="5"/>
  <c r="K1085" i="5"/>
  <c r="K1086" i="5"/>
  <c r="K1087" i="5"/>
  <c r="K1088" i="5"/>
  <c r="K1089" i="5"/>
  <c r="K1090" i="5"/>
  <c r="K1091" i="5"/>
  <c r="K1092" i="5"/>
  <c r="K1093" i="5"/>
  <c r="K1094" i="5"/>
  <c r="K1095" i="5"/>
  <c r="K1096" i="5"/>
  <c r="K1097" i="5"/>
  <c r="K1098" i="5"/>
  <c r="K1099" i="5"/>
  <c r="K1100" i="5"/>
  <c r="K1101" i="5"/>
  <c r="K1102" i="5"/>
  <c r="K1103" i="5"/>
  <c r="K1104" i="5"/>
  <c r="K1105" i="5"/>
  <c r="K1106" i="5"/>
  <c r="K1107" i="5"/>
  <c r="K1108" i="5"/>
  <c r="K1109" i="5"/>
  <c r="K1110" i="5"/>
  <c r="L2" i="6"/>
  <c r="L3" i="6"/>
  <c r="L4" i="6"/>
  <c r="L5" i="6"/>
  <c r="L6" i="6"/>
  <c r="L7" i="6"/>
  <c r="L8" i="6"/>
  <c r="L9" i="6"/>
  <c r="L10" i="6"/>
  <c r="L11" i="6"/>
  <c r="L12" i="6"/>
  <c r="L13" i="6"/>
  <c r="L14" i="6"/>
  <c r="L15" i="6"/>
  <c r="L16" i="6"/>
  <c r="L17" i="6"/>
  <c r="L18" i="6"/>
  <c r="L19" i="6"/>
  <c r="L20" i="6"/>
  <c r="L21" i="6"/>
  <c r="L22" i="6"/>
  <c r="L23" i="6"/>
  <c r="L24" i="6"/>
  <c r="L25" i="6"/>
  <c r="L26" i="6"/>
  <c r="L27" i="6"/>
  <c r="L28" i="6"/>
  <c r="L29" i="6"/>
  <c r="L30" i="6"/>
  <c r="L31" i="6"/>
  <c r="L32" i="6"/>
  <c r="L33" i="6"/>
  <c r="L34" i="6"/>
  <c r="L35" i="6"/>
  <c r="L36" i="6"/>
  <c r="L37" i="6"/>
  <c r="L38" i="6"/>
  <c r="L39" i="6"/>
  <c r="L40" i="6"/>
  <c r="L41" i="6"/>
  <c r="L42" i="6"/>
  <c r="L43" i="6"/>
  <c r="L44" i="6"/>
  <c r="L45" i="6"/>
  <c r="L46" i="6"/>
  <c r="L47" i="6"/>
  <c r="L48" i="6"/>
  <c r="L49" i="6"/>
  <c r="L50" i="6"/>
  <c r="L51" i="6"/>
  <c r="L52" i="6"/>
  <c r="L53" i="6"/>
  <c r="L54" i="6"/>
  <c r="L55" i="6"/>
  <c r="L56" i="6"/>
  <c r="L57" i="6"/>
  <c r="L58" i="6"/>
  <c r="L59" i="6"/>
  <c r="L60" i="6"/>
  <c r="L61" i="6"/>
  <c r="L62" i="6"/>
  <c r="L63" i="6"/>
  <c r="L64" i="6"/>
  <c r="L65" i="6"/>
  <c r="L66" i="6"/>
  <c r="L67" i="6"/>
  <c r="L68" i="6"/>
  <c r="L69" i="6"/>
  <c r="L70" i="6"/>
  <c r="L71" i="6"/>
  <c r="L72" i="6"/>
  <c r="L73" i="6"/>
  <c r="L74" i="6"/>
  <c r="L75" i="6"/>
  <c r="L76" i="6"/>
  <c r="L77" i="6"/>
  <c r="L78" i="6"/>
  <c r="L79" i="6"/>
  <c r="L80" i="6"/>
  <c r="L81" i="6"/>
  <c r="L82" i="6"/>
  <c r="L83" i="6"/>
  <c r="L84" i="6"/>
  <c r="L85" i="6"/>
  <c r="L86" i="6"/>
  <c r="L87" i="6"/>
  <c r="L88" i="6"/>
  <c r="L89" i="6"/>
  <c r="L90" i="6"/>
  <c r="L91" i="6"/>
  <c r="L92" i="6"/>
  <c r="L93" i="6"/>
  <c r="L94" i="6"/>
  <c r="L95" i="6"/>
  <c r="L96" i="6"/>
  <c r="L97" i="6"/>
  <c r="L98" i="6"/>
  <c r="L99" i="6"/>
  <c r="L100" i="6"/>
  <c r="L101" i="6"/>
  <c r="L102" i="6"/>
  <c r="L103" i="6"/>
  <c r="L104" i="6"/>
  <c r="L105" i="6"/>
  <c r="L106" i="6"/>
  <c r="L107" i="6"/>
  <c r="L108" i="6"/>
  <c r="L109" i="6"/>
  <c r="L110" i="6"/>
  <c r="L111" i="6"/>
  <c r="L112" i="6"/>
  <c r="L113" i="6"/>
  <c r="L114" i="6"/>
  <c r="L115" i="6"/>
  <c r="L116" i="6"/>
  <c r="L117" i="6"/>
  <c r="L118" i="6"/>
  <c r="L119" i="6"/>
  <c r="L120" i="6"/>
  <c r="L121" i="6"/>
  <c r="L122" i="6"/>
  <c r="L123" i="6"/>
  <c r="L124" i="6"/>
  <c r="L125" i="6"/>
  <c r="L126" i="6"/>
  <c r="L127" i="6"/>
  <c r="L128" i="6"/>
  <c r="L129" i="6"/>
  <c r="L130" i="6"/>
  <c r="L131" i="6"/>
  <c r="L132" i="6"/>
  <c r="L133" i="6"/>
  <c r="L134" i="6"/>
  <c r="L135" i="6"/>
  <c r="L136" i="6"/>
  <c r="L137" i="6"/>
  <c r="L138" i="6"/>
  <c r="L139" i="6"/>
  <c r="L140" i="6"/>
  <c r="L141" i="6"/>
  <c r="L142" i="6"/>
  <c r="L143" i="6"/>
  <c r="L144" i="6"/>
  <c r="L145" i="6"/>
  <c r="L146" i="6"/>
  <c r="L147" i="6"/>
  <c r="L148" i="6"/>
  <c r="L149" i="6"/>
  <c r="L150" i="6"/>
  <c r="L151" i="6"/>
  <c r="L152" i="6"/>
  <c r="L153" i="6"/>
  <c r="L154" i="6"/>
  <c r="L155" i="6"/>
  <c r="L156" i="6"/>
  <c r="L157" i="6"/>
  <c r="L158" i="6"/>
  <c r="L159" i="6"/>
  <c r="L160" i="6"/>
  <c r="L161" i="6"/>
  <c r="L162" i="6"/>
  <c r="L163" i="6"/>
  <c r="L164" i="6"/>
  <c r="L165" i="6"/>
  <c r="L166" i="6"/>
  <c r="L167" i="6"/>
  <c r="L168" i="6"/>
  <c r="L169" i="6"/>
  <c r="L170" i="6"/>
  <c r="L171" i="6"/>
  <c r="L172" i="6"/>
  <c r="L173" i="6"/>
  <c r="L174" i="6"/>
  <c r="L175" i="6"/>
  <c r="L176" i="6"/>
  <c r="L177" i="6"/>
  <c r="L178" i="6"/>
  <c r="L179" i="6"/>
  <c r="L180" i="6"/>
  <c r="L181" i="6"/>
  <c r="L182" i="6"/>
  <c r="L183" i="6"/>
  <c r="L184" i="6"/>
  <c r="L185" i="6"/>
  <c r="L186" i="6"/>
  <c r="L187" i="6"/>
  <c r="L188" i="6"/>
  <c r="L189" i="6"/>
  <c r="L190" i="6"/>
  <c r="L191" i="6"/>
  <c r="L192" i="6"/>
  <c r="L193" i="6"/>
  <c r="L194" i="6"/>
  <c r="L195" i="6"/>
  <c r="L196" i="6"/>
  <c r="L197" i="6"/>
  <c r="L198" i="6"/>
  <c r="L199" i="6"/>
  <c r="L200" i="6"/>
  <c r="L201" i="6"/>
  <c r="L202" i="6"/>
  <c r="L203" i="6"/>
  <c r="L204" i="6"/>
  <c r="L205" i="6"/>
  <c r="L206" i="6"/>
  <c r="L207" i="6"/>
  <c r="L208" i="6"/>
  <c r="L209" i="6"/>
  <c r="L210" i="6"/>
  <c r="L211" i="6"/>
  <c r="L212" i="6"/>
  <c r="L213" i="6"/>
  <c r="L214" i="6"/>
  <c r="L215" i="6"/>
  <c r="L216" i="6"/>
  <c r="L217" i="6"/>
  <c r="L218" i="6"/>
  <c r="L219" i="6"/>
  <c r="L220" i="6"/>
  <c r="L221" i="6"/>
  <c r="L222" i="6"/>
  <c r="L223" i="6"/>
  <c r="L224" i="6"/>
  <c r="L225" i="6"/>
  <c r="L226" i="6"/>
  <c r="L227" i="6"/>
  <c r="L228" i="6"/>
  <c r="L229" i="6"/>
  <c r="L230" i="6"/>
  <c r="L231" i="6"/>
  <c r="L232" i="6"/>
  <c r="L233" i="6"/>
  <c r="L234" i="6"/>
  <c r="L235" i="6"/>
  <c r="L236" i="6"/>
  <c r="L237" i="6"/>
  <c r="L238" i="6"/>
  <c r="L239" i="6"/>
  <c r="L240" i="6"/>
  <c r="L241" i="6"/>
  <c r="L242" i="6"/>
  <c r="L243" i="6"/>
  <c r="L244" i="6"/>
  <c r="L245" i="6"/>
  <c r="L246" i="6"/>
  <c r="L247" i="6"/>
  <c r="L248" i="6"/>
  <c r="L249" i="6"/>
  <c r="L250" i="6"/>
  <c r="L251" i="6"/>
  <c r="L252" i="6"/>
  <c r="L253" i="6"/>
  <c r="L254" i="6"/>
  <c r="L255" i="6"/>
  <c r="L256" i="6"/>
  <c r="L257" i="6"/>
  <c r="L258" i="6"/>
  <c r="L259" i="6"/>
  <c r="L260" i="6"/>
  <c r="L261" i="6"/>
  <c r="L262" i="6"/>
  <c r="L263" i="6"/>
  <c r="L264" i="6"/>
  <c r="L265" i="6"/>
  <c r="L266" i="6"/>
  <c r="L267" i="6"/>
  <c r="L268" i="6"/>
  <c r="L269" i="6"/>
  <c r="L270" i="6"/>
  <c r="L271" i="6"/>
  <c r="L272" i="6"/>
  <c r="L273" i="6"/>
  <c r="L274" i="6"/>
  <c r="L275" i="6"/>
  <c r="L276" i="6"/>
  <c r="L277" i="6"/>
  <c r="L278" i="6"/>
  <c r="L279" i="6"/>
  <c r="L280" i="6"/>
  <c r="L281" i="6"/>
  <c r="L282" i="6"/>
  <c r="L283" i="6"/>
  <c r="L284" i="6"/>
  <c r="L285" i="6"/>
  <c r="L286" i="6"/>
  <c r="L287" i="6"/>
  <c r="L288" i="6"/>
  <c r="L289" i="6"/>
  <c r="L290" i="6"/>
  <c r="L291" i="6"/>
  <c r="L292" i="6"/>
  <c r="L293" i="6"/>
  <c r="L294" i="6"/>
  <c r="L295" i="6"/>
  <c r="L296" i="6"/>
  <c r="L297" i="6"/>
  <c r="L298" i="6"/>
  <c r="L299" i="6"/>
  <c r="L300" i="6"/>
  <c r="L301" i="6"/>
  <c r="L302" i="6"/>
  <c r="L303" i="6"/>
  <c r="L304" i="6"/>
  <c r="L305" i="6"/>
  <c r="L306" i="6"/>
  <c r="L307" i="6"/>
  <c r="L308" i="6"/>
  <c r="L309" i="6"/>
  <c r="L310" i="6"/>
  <c r="L311" i="6"/>
  <c r="L312" i="6"/>
  <c r="L313" i="6"/>
  <c r="L314" i="6"/>
  <c r="L315" i="6"/>
  <c r="L316" i="6"/>
  <c r="L317" i="6"/>
  <c r="L318" i="6"/>
  <c r="L319" i="6"/>
  <c r="L320" i="6"/>
  <c r="L321" i="6"/>
  <c r="L322" i="6"/>
  <c r="L323" i="6"/>
  <c r="L324" i="6"/>
  <c r="L325" i="6"/>
  <c r="L326" i="6"/>
  <c r="L327" i="6"/>
  <c r="L328" i="6"/>
  <c r="L329" i="6"/>
  <c r="L330" i="6"/>
  <c r="L331" i="6"/>
  <c r="L332" i="6"/>
  <c r="L333" i="6"/>
  <c r="L334" i="6"/>
  <c r="L335" i="6"/>
  <c r="L336" i="6"/>
  <c r="L337" i="6"/>
  <c r="L338" i="6"/>
  <c r="L339" i="6"/>
  <c r="L340" i="6"/>
  <c r="L341" i="6"/>
  <c r="L342" i="6"/>
  <c r="L343" i="6"/>
  <c r="L344" i="6"/>
  <c r="L345" i="6"/>
  <c r="L346" i="6"/>
  <c r="L347" i="6"/>
  <c r="L348" i="6"/>
  <c r="L349" i="6"/>
  <c r="L350" i="6"/>
  <c r="L351" i="6"/>
  <c r="L352" i="6"/>
  <c r="L353" i="6"/>
  <c r="L354" i="6"/>
  <c r="L355" i="6"/>
  <c r="L356" i="6"/>
  <c r="L357" i="6"/>
  <c r="L358" i="6"/>
  <c r="L359" i="6"/>
  <c r="L360" i="6"/>
  <c r="L361" i="6"/>
  <c r="L362" i="6"/>
  <c r="L363" i="6"/>
  <c r="L364" i="6"/>
  <c r="L365" i="6"/>
  <c r="L366" i="6"/>
  <c r="L367" i="6"/>
  <c r="L368" i="6"/>
  <c r="L369" i="6"/>
  <c r="L370" i="6"/>
  <c r="L371" i="6"/>
  <c r="L372" i="6"/>
  <c r="L373" i="6"/>
  <c r="L374" i="6"/>
  <c r="L375" i="6"/>
  <c r="L376" i="6"/>
  <c r="L377" i="6"/>
  <c r="L378" i="6"/>
  <c r="L379" i="6"/>
  <c r="L380" i="6"/>
  <c r="L381" i="6"/>
  <c r="L382" i="6"/>
  <c r="L383" i="6"/>
  <c r="L384" i="6"/>
  <c r="L385" i="6"/>
  <c r="L386" i="6"/>
  <c r="L387" i="6"/>
  <c r="L388" i="6"/>
  <c r="L389" i="6"/>
  <c r="L390" i="6"/>
  <c r="L391" i="6"/>
  <c r="L392" i="6"/>
  <c r="L393" i="6"/>
  <c r="L394" i="6"/>
  <c r="L395" i="6"/>
  <c r="L396" i="6"/>
  <c r="L397" i="6"/>
  <c r="L398" i="6"/>
  <c r="L399" i="6"/>
  <c r="L400" i="6"/>
  <c r="L401" i="6"/>
  <c r="L402" i="6"/>
  <c r="L403" i="6"/>
  <c r="L404" i="6"/>
  <c r="L405" i="6"/>
  <c r="L406" i="6"/>
  <c r="L407" i="6"/>
  <c r="L408" i="6"/>
  <c r="L409" i="6"/>
  <c r="L410" i="6"/>
  <c r="L411" i="6"/>
  <c r="L412" i="6"/>
  <c r="L413" i="6"/>
  <c r="L414" i="6"/>
  <c r="L415" i="6"/>
  <c r="L416" i="6"/>
  <c r="L417" i="6"/>
  <c r="L418" i="6"/>
  <c r="L419" i="6"/>
  <c r="L420" i="6"/>
  <c r="L421" i="6"/>
  <c r="L422" i="6"/>
  <c r="L423" i="6"/>
  <c r="L424" i="6"/>
  <c r="L425" i="6"/>
  <c r="L426" i="6"/>
  <c r="L427" i="6"/>
  <c r="L428" i="6"/>
  <c r="L429" i="6"/>
  <c r="L430" i="6"/>
  <c r="L431" i="6"/>
  <c r="L432" i="6"/>
  <c r="L433" i="6"/>
  <c r="L434" i="6"/>
  <c r="L435" i="6"/>
  <c r="L436" i="6"/>
  <c r="L437" i="6"/>
  <c r="L438" i="6"/>
  <c r="L439" i="6"/>
  <c r="L440" i="6"/>
  <c r="L441" i="6"/>
  <c r="L442" i="6"/>
  <c r="L443" i="6"/>
  <c r="L444" i="6"/>
  <c r="L445" i="6"/>
  <c r="L446" i="6"/>
  <c r="L447" i="6"/>
  <c r="L448" i="6"/>
  <c r="L449" i="6"/>
  <c r="L450" i="6"/>
  <c r="L451" i="6"/>
  <c r="L452" i="6"/>
  <c r="L453" i="6"/>
  <c r="L454" i="6"/>
  <c r="L455" i="6"/>
  <c r="L456" i="6"/>
  <c r="L457" i="6"/>
  <c r="L458" i="6"/>
  <c r="L459" i="6"/>
  <c r="L460" i="6"/>
  <c r="L461" i="6"/>
  <c r="L462" i="6"/>
  <c r="L463" i="6"/>
  <c r="L464" i="6"/>
  <c r="L465" i="6"/>
  <c r="L466" i="6"/>
  <c r="L467" i="6"/>
  <c r="L468" i="6"/>
  <c r="L469" i="6"/>
  <c r="L470" i="6"/>
  <c r="L471" i="6"/>
  <c r="L472" i="6"/>
  <c r="L473" i="6"/>
  <c r="L474" i="6"/>
  <c r="L475" i="6"/>
  <c r="L476" i="6"/>
  <c r="L477" i="6"/>
  <c r="L478" i="6"/>
  <c r="L479" i="6"/>
  <c r="L480" i="6"/>
  <c r="L481" i="6"/>
  <c r="L482" i="6"/>
  <c r="L483" i="6"/>
  <c r="L484" i="6"/>
  <c r="L485" i="6"/>
  <c r="L486" i="6"/>
  <c r="L487" i="6"/>
  <c r="L488" i="6"/>
  <c r="L489" i="6"/>
  <c r="L490" i="6"/>
  <c r="L491" i="6"/>
  <c r="L492" i="6"/>
  <c r="L493" i="6"/>
  <c r="L494" i="6"/>
  <c r="L495" i="6"/>
  <c r="L496" i="6"/>
  <c r="L497" i="6"/>
  <c r="L498" i="6"/>
  <c r="L499" i="6"/>
  <c r="L500" i="6"/>
  <c r="L501" i="6"/>
  <c r="L502" i="6"/>
  <c r="L503" i="6"/>
  <c r="L504" i="6"/>
  <c r="L505" i="6"/>
  <c r="L506" i="6"/>
  <c r="L507" i="6"/>
  <c r="L508" i="6"/>
  <c r="L509" i="6"/>
  <c r="L510" i="6"/>
  <c r="L511" i="6"/>
  <c r="L512" i="6"/>
  <c r="L513" i="6"/>
  <c r="L514" i="6"/>
  <c r="L515" i="6"/>
  <c r="L516" i="6"/>
  <c r="L517" i="6"/>
  <c r="L518" i="6"/>
  <c r="L519" i="6"/>
  <c r="L520" i="6"/>
  <c r="L521" i="6"/>
  <c r="L522" i="6"/>
  <c r="L523" i="6"/>
  <c r="L524" i="6"/>
  <c r="L525" i="6"/>
  <c r="L526" i="6"/>
  <c r="L527" i="6"/>
  <c r="L528" i="6"/>
  <c r="L529" i="6"/>
  <c r="L530" i="6"/>
  <c r="L531" i="6"/>
  <c r="L532" i="6"/>
  <c r="L533" i="6"/>
  <c r="L534" i="6"/>
  <c r="L535" i="6"/>
  <c r="L536" i="6"/>
  <c r="L537" i="6"/>
  <c r="L538" i="6"/>
  <c r="L539" i="6"/>
  <c r="L540" i="6"/>
  <c r="L541" i="6"/>
  <c r="L542" i="6"/>
  <c r="L543" i="6"/>
  <c r="L544" i="6"/>
  <c r="L545" i="6"/>
  <c r="L546" i="6"/>
  <c r="L547" i="6"/>
  <c r="L548" i="6"/>
  <c r="L549" i="6"/>
  <c r="L550" i="6"/>
  <c r="L551" i="6"/>
  <c r="L552" i="6"/>
  <c r="L553" i="6"/>
  <c r="L554" i="6"/>
  <c r="L555" i="6"/>
  <c r="L556" i="6"/>
  <c r="L557" i="6"/>
  <c r="L558" i="6"/>
  <c r="L559" i="6"/>
  <c r="L560" i="6"/>
  <c r="L561" i="6"/>
  <c r="L562" i="6"/>
  <c r="L563" i="6"/>
  <c r="L564" i="6"/>
  <c r="L565" i="6"/>
  <c r="L566" i="6"/>
  <c r="L567" i="6"/>
  <c r="L568" i="6"/>
  <c r="L569" i="6"/>
  <c r="L570" i="6"/>
  <c r="L571" i="6"/>
  <c r="L572" i="6"/>
  <c r="L573" i="6"/>
  <c r="L574" i="6"/>
  <c r="L575" i="6"/>
  <c r="L576" i="6"/>
  <c r="L577" i="6"/>
  <c r="L578" i="6"/>
  <c r="L579" i="6"/>
  <c r="L580" i="6"/>
  <c r="L581" i="6"/>
  <c r="L582" i="6"/>
  <c r="L583" i="6"/>
  <c r="L584" i="6"/>
  <c r="L585" i="6"/>
  <c r="L586" i="6"/>
  <c r="L587" i="6"/>
  <c r="L588" i="6"/>
  <c r="L589" i="6"/>
  <c r="L590" i="6"/>
  <c r="L591" i="6"/>
  <c r="L592" i="6"/>
  <c r="L593" i="6"/>
  <c r="L594" i="6"/>
  <c r="L595" i="6"/>
  <c r="L596" i="6"/>
  <c r="L597" i="6"/>
  <c r="L598" i="6"/>
  <c r="L599" i="6"/>
  <c r="L600" i="6"/>
  <c r="L601" i="6"/>
  <c r="L602" i="6"/>
  <c r="L603" i="6"/>
  <c r="L604" i="6"/>
  <c r="L605" i="6"/>
  <c r="L606" i="6"/>
  <c r="L607" i="6"/>
  <c r="L608" i="6"/>
  <c r="L609" i="6"/>
  <c r="L610" i="6"/>
  <c r="L611" i="6"/>
  <c r="L612" i="6"/>
  <c r="L613" i="6"/>
  <c r="L614" i="6"/>
  <c r="L615" i="6"/>
  <c r="L616" i="6"/>
  <c r="L617" i="6"/>
  <c r="L618" i="6"/>
  <c r="L619" i="6"/>
  <c r="L620" i="6"/>
  <c r="L621" i="6"/>
  <c r="L622" i="6"/>
  <c r="L623" i="6"/>
  <c r="L624" i="6"/>
  <c r="L625" i="6"/>
  <c r="L626" i="6"/>
  <c r="L627" i="6"/>
  <c r="L628" i="6"/>
  <c r="L629" i="6"/>
  <c r="L630" i="6"/>
  <c r="L631" i="6"/>
  <c r="L632" i="6"/>
  <c r="L633" i="6"/>
  <c r="L634" i="6"/>
  <c r="L635" i="6"/>
  <c r="L636" i="6"/>
  <c r="L637" i="6"/>
  <c r="L638" i="6"/>
  <c r="L639" i="6"/>
  <c r="L640" i="6"/>
  <c r="L641" i="6"/>
  <c r="L642" i="6"/>
  <c r="L643" i="6"/>
  <c r="L644" i="6"/>
  <c r="L645" i="6"/>
  <c r="L646" i="6"/>
  <c r="L647" i="6"/>
  <c r="L648" i="6"/>
  <c r="L649" i="6"/>
  <c r="L650" i="6"/>
  <c r="L651" i="6"/>
  <c r="L652" i="6"/>
  <c r="L653" i="6"/>
  <c r="L654" i="6"/>
  <c r="L655" i="6"/>
  <c r="L656" i="6"/>
  <c r="L657" i="6"/>
  <c r="L658" i="6"/>
  <c r="L659" i="6"/>
  <c r="L660" i="6"/>
  <c r="L661" i="6"/>
  <c r="L662" i="6"/>
  <c r="L663" i="6"/>
  <c r="L664" i="6"/>
  <c r="L665" i="6"/>
  <c r="L666" i="6"/>
  <c r="L667" i="6"/>
  <c r="L668" i="6"/>
  <c r="L669" i="6"/>
  <c r="L670" i="6"/>
  <c r="L671" i="6"/>
  <c r="L672" i="6"/>
  <c r="L673" i="6"/>
  <c r="L674" i="6"/>
  <c r="L675" i="6"/>
  <c r="L676" i="6"/>
  <c r="L677" i="6"/>
  <c r="L678" i="6"/>
  <c r="L679" i="6"/>
  <c r="L680" i="6"/>
  <c r="L681" i="6"/>
  <c r="L682" i="6"/>
  <c r="L683" i="6"/>
  <c r="L684" i="6"/>
  <c r="L685" i="6"/>
  <c r="L686" i="6"/>
  <c r="L687" i="6"/>
  <c r="L688" i="6"/>
  <c r="L689" i="6"/>
  <c r="L690" i="6"/>
  <c r="L691" i="6"/>
  <c r="L692" i="6"/>
  <c r="L693" i="6"/>
  <c r="L694" i="6"/>
  <c r="L695" i="6"/>
  <c r="L696" i="6"/>
  <c r="L697" i="6"/>
  <c r="L698" i="6"/>
  <c r="L699" i="6"/>
  <c r="L700" i="6"/>
  <c r="L701" i="6"/>
  <c r="L702" i="6"/>
  <c r="L703" i="6"/>
  <c r="L704" i="6"/>
  <c r="L705" i="6"/>
  <c r="L706" i="6"/>
  <c r="L707" i="6"/>
  <c r="L708" i="6"/>
  <c r="L709" i="6"/>
  <c r="L710" i="6"/>
  <c r="L711" i="6"/>
  <c r="L712" i="6"/>
  <c r="L713" i="6"/>
  <c r="L714" i="6"/>
  <c r="L715" i="6"/>
  <c r="L716" i="6"/>
  <c r="L717" i="6"/>
  <c r="L718" i="6"/>
  <c r="L719" i="6"/>
  <c r="L720" i="6"/>
  <c r="L721" i="6"/>
  <c r="L722" i="6"/>
  <c r="L723" i="6"/>
  <c r="L724" i="6"/>
  <c r="L725" i="6"/>
  <c r="L726" i="6"/>
  <c r="L727" i="6"/>
  <c r="L728" i="6"/>
  <c r="L729" i="6"/>
  <c r="L730" i="6"/>
  <c r="L731" i="6"/>
  <c r="L732" i="6"/>
  <c r="L733" i="6"/>
  <c r="L734" i="6"/>
  <c r="L735" i="6"/>
  <c r="L736" i="6"/>
  <c r="L737" i="6"/>
  <c r="L738" i="6"/>
  <c r="L739" i="6"/>
  <c r="L740" i="6"/>
  <c r="L741" i="6"/>
  <c r="L742" i="6"/>
  <c r="L743" i="6"/>
  <c r="L744" i="6"/>
  <c r="L745" i="6"/>
  <c r="L746" i="6"/>
  <c r="L747" i="6"/>
  <c r="L748" i="6"/>
  <c r="L749" i="6"/>
  <c r="L750" i="6"/>
  <c r="L751" i="6"/>
  <c r="L752" i="6"/>
  <c r="L753" i="6"/>
  <c r="L754" i="6"/>
  <c r="L755" i="6"/>
  <c r="L756" i="6"/>
  <c r="L757" i="6"/>
  <c r="L758" i="6"/>
  <c r="L759" i="6"/>
  <c r="L760" i="6"/>
  <c r="L761" i="6"/>
  <c r="L762" i="6"/>
  <c r="L763" i="6"/>
  <c r="L764" i="6"/>
  <c r="L765" i="6"/>
  <c r="L766" i="6"/>
  <c r="L767" i="6"/>
  <c r="L768" i="6"/>
  <c r="L769" i="6"/>
  <c r="L770" i="6"/>
  <c r="L771" i="6"/>
  <c r="L772" i="6"/>
  <c r="L773" i="6"/>
  <c r="L774" i="6"/>
  <c r="L775" i="6"/>
  <c r="L776" i="6"/>
  <c r="L777" i="6"/>
  <c r="L778" i="6"/>
  <c r="L779" i="6"/>
  <c r="L780" i="6"/>
  <c r="L781" i="6"/>
  <c r="L782" i="6"/>
  <c r="L783" i="6"/>
  <c r="L784" i="6"/>
  <c r="L785" i="6"/>
  <c r="L786" i="6"/>
  <c r="L787" i="6"/>
  <c r="L788" i="6"/>
  <c r="L789" i="6"/>
  <c r="L790" i="6"/>
  <c r="L791" i="6"/>
  <c r="L792" i="6"/>
  <c r="L793" i="6"/>
  <c r="L794" i="6"/>
  <c r="L795" i="6"/>
  <c r="L796" i="6"/>
  <c r="L797" i="6"/>
  <c r="L798" i="6"/>
  <c r="L799" i="6"/>
  <c r="L800" i="6"/>
  <c r="L801" i="6"/>
  <c r="L802" i="6"/>
  <c r="L803" i="6"/>
  <c r="L804" i="6"/>
  <c r="L805" i="6"/>
  <c r="L806" i="6"/>
  <c r="L807" i="6"/>
  <c r="L808" i="6"/>
  <c r="L809" i="6"/>
  <c r="L810" i="6"/>
  <c r="L811" i="6"/>
  <c r="L812" i="6"/>
  <c r="L813" i="6"/>
  <c r="L814" i="6"/>
  <c r="L815" i="6"/>
  <c r="L816" i="6"/>
  <c r="L817" i="6"/>
  <c r="L818" i="6"/>
  <c r="L819" i="6"/>
  <c r="L820" i="6"/>
  <c r="L821" i="6"/>
  <c r="L822" i="6"/>
  <c r="L823" i="6"/>
  <c r="L824" i="6"/>
  <c r="L825" i="6"/>
  <c r="L826" i="6"/>
  <c r="L827" i="6"/>
  <c r="L828" i="6"/>
  <c r="L829" i="6"/>
  <c r="L830" i="6"/>
  <c r="L831" i="6"/>
  <c r="L832" i="6"/>
  <c r="L833" i="6"/>
  <c r="L834" i="6"/>
  <c r="L835" i="6"/>
  <c r="L836" i="6"/>
  <c r="L837" i="6"/>
  <c r="L838" i="6"/>
  <c r="L839" i="6"/>
  <c r="L840" i="6"/>
  <c r="L841" i="6"/>
  <c r="L842" i="6"/>
  <c r="L843" i="6"/>
  <c r="L844" i="6"/>
  <c r="L845" i="6"/>
  <c r="L846" i="6"/>
  <c r="L847" i="6"/>
  <c r="L848" i="6"/>
  <c r="L849" i="6"/>
  <c r="L850" i="6"/>
  <c r="L851" i="6"/>
  <c r="L852" i="6"/>
  <c r="L853" i="6"/>
  <c r="L854" i="6"/>
  <c r="L855" i="6"/>
  <c r="L856" i="6"/>
  <c r="L857" i="6"/>
  <c r="L858" i="6"/>
  <c r="L859" i="6"/>
  <c r="L860" i="6"/>
  <c r="L861" i="6"/>
  <c r="L862" i="6"/>
  <c r="L863" i="6"/>
  <c r="L864" i="6"/>
  <c r="L865" i="6"/>
  <c r="L866" i="6"/>
  <c r="L867" i="6"/>
  <c r="L868" i="6"/>
  <c r="L869" i="6"/>
  <c r="L870" i="6"/>
  <c r="L871" i="6"/>
  <c r="L872" i="6"/>
  <c r="L873" i="6"/>
  <c r="L874" i="6"/>
  <c r="L875" i="6"/>
  <c r="L876" i="6"/>
  <c r="L877" i="6"/>
  <c r="L878" i="6"/>
  <c r="L879" i="6"/>
  <c r="L880" i="6"/>
  <c r="L881" i="6"/>
  <c r="L882" i="6"/>
  <c r="L883" i="6"/>
  <c r="L884" i="6"/>
  <c r="L885" i="6"/>
  <c r="L886" i="6"/>
  <c r="L887" i="6"/>
  <c r="L888" i="6"/>
  <c r="L889" i="6"/>
  <c r="L890" i="6"/>
  <c r="L891" i="6"/>
  <c r="L892" i="6"/>
  <c r="L893" i="6"/>
  <c r="L894" i="6"/>
  <c r="L895" i="6"/>
  <c r="L896" i="6"/>
  <c r="L897" i="6"/>
  <c r="L898" i="6"/>
  <c r="L899" i="6"/>
  <c r="L900" i="6"/>
  <c r="L901" i="6"/>
  <c r="L902" i="6"/>
  <c r="L903" i="6"/>
  <c r="L904" i="6"/>
  <c r="L905" i="6"/>
  <c r="L906" i="6"/>
  <c r="L907" i="6"/>
  <c r="L908" i="6"/>
  <c r="L909" i="6"/>
  <c r="L910" i="6"/>
  <c r="L911" i="6"/>
  <c r="L912" i="6"/>
  <c r="L913" i="6"/>
  <c r="L914" i="6"/>
  <c r="L915" i="6"/>
  <c r="L916" i="6"/>
  <c r="L917" i="6"/>
  <c r="L918" i="6"/>
  <c r="L919" i="6"/>
  <c r="L920" i="6"/>
  <c r="L921" i="6"/>
  <c r="L922" i="6"/>
  <c r="L923" i="6"/>
  <c r="L924" i="6"/>
  <c r="L925" i="6"/>
  <c r="L926" i="6"/>
  <c r="L927" i="6"/>
  <c r="L928" i="6"/>
  <c r="L929" i="6"/>
  <c r="L930" i="6"/>
  <c r="L931" i="6"/>
  <c r="L932" i="6"/>
  <c r="L933" i="6"/>
  <c r="L934" i="6"/>
  <c r="L935" i="6"/>
  <c r="L936" i="6"/>
  <c r="L937" i="6"/>
  <c r="L938" i="6"/>
  <c r="L939" i="6"/>
  <c r="L940" i="6"/>
  <c r="L941" i="6"/>
  <c r="L942" i="6"/>
  <c r="L943" i="6"/>
  <c r="L944" i="6"/>
  <c r="L945" i="6"/>
  <c r="L946" i="6"/>
  <c r="L947" i="6"/>
  <c r="L948" i="6"/>
  <c r="L949" i="6"/>
  <c r="L950" i="6"/>
  <c r="L951" i="6"/>
  <c r="L952" i="6"/>
  <c r="L953" i="6"/>
  <c r="L954" i="6"/>
  <c r="L955" i="6"/>
  <c r="L956" i="6"/>
  <c r="L957" i="6"/>
  <c r="L958" i="6"/>
  <c r="L959" i="6"/>
  <c r="L960" i="6"/>
  <c r="L961" i="6"/>
  <c r="L962" i="6"/>
  <c r="L963" i="6"/>
  <c r="L964" i="6"/>
  <c r="L965" i="6"/>
  <c r="L966" i="6"/>
  <c r="L967" i="6"/>
  <c r="L968" i="6"/>
  <c r="L969" i="6"/>
  <c r="L970" i="6"/>
  <c r="L971" i="6"/>
  <c r="L972" i="6"/>
  <c r="L973" i="6"/>
  <c r="L974" i="6"/>
  <c r="L975" i="6"/>
  <c r="L976" i="6"/>
  <c r="L977" i="6"/>
  <c r="L978" i="6"/>
  <c r="L979" i="6"/>
  <c r="L980" i="6"/>
  <c r="L981" i="6"/>
  <c r="L982" i="6"/>
  <c r="L983" i="6"/>
  <c r="L984" i="6"/>
  <c r="L985" i="6"/>
  <c r="L986" i="6"/>
  <c r="L987" i="6"/>
  <c r="L988" i="6"/>
  <c r="L989" i="6"/>
  <c r="L990" i="6"/>
  <c r="L991" i="6"/>
  <c r="L992" i="6"/>
  <c r="L993" i="6"/>
  <c r="L994" i="6"/>
  <c r="L995" i="6"/>
  <c r="L996" i="6"/>
  <c r="L997" i="6"/>
  <c r="L998" i="6"/>
  <c r="L999" i="6"/>
  <c r="L1000" i="6"/>
  <c r="L1001" i="6"/>
  <c r="L1002" i="6"/>
  <c r="L1003" i="6"/>
  <c r="L1004" i="6"/>
  <c r="L1005" i="6"/>
  <c r="L1006" i="6"/>
  <c r="L1007" i="6"/>
  <c r="L1008" i="6"/>
  <c r="L1009" i="6"/>
  <c r="L1010" i="6"/>
  <c r="L1011" i="6"/>
  <c r="L1012" i="6"/>
  <c r="L1013" i="6"/>
  <c r="L1014" i="6"/>
  <c r="L1015" i="6"/>
  <c r="L1016" i="6"/>
  <c r="L1017" i="6"/>
  <c r="L1018" i="6"/>
  <c r="L1019" i="6"/>
  <c r="L1020" i="6"/>
  <c r="L1021" i="6"/>
  <c r="L1022" i="6"/>
  <c r="L1023" i="6"/>
  <c r="L1024" i="6"/>
  <c r="L1025" i="6"/>
  <c r="L1026" i="6"/>
  <c r="L1027" i="6"/>
  <c r="L1028" i="6"/>
  <c r="L1029" i="6"/>
  <c r="L1030" i="6"/>
  <c r="L1031" i="6"/>
  <c r="L1032" i="6"/>
  <c r="L1033" i="6"/>
  <c r="L1034" i="6"/>
  <c r="L1035" i="6"/>
  <c r="L1036" i="6"/>
  <c r="L1037" i="6"/>
  <c r="L1038" i="6"/>
  <c r="L1039" i="6"/>
  <c r="L1040" i="6"/>
  <c r="L1041" i="6"/>
  <c r="L1042" i="6"/>
  <c r="L1043" i="6"/>
  <c r="L1044" i="6"/>
  <c r="L1045" i="6"/>
  <c r="L1046" i="6"/>
  <c r="L1047" i="6"/>
  <c r="L1048" i="6"/>
  <c r="L1049" i="6"/>
  <c r="L1050" i="6"/>
  <c r="L1051" i="6"/>
  <c r="L1052" i="6"/>
  <c r="L1053" i="6"/>
  <c r="L1054" i="6"/>
  <c r="L1055" i="6"/>
  <c r="L1056" i="6"/>
  <c r="L1057" i="6"/>
  <c r="L1058" i="6"/>
  <c r="L1059" i="6"/>
  <c r="L1060" i="6"/>
  <c r="L1061" i="6"/>
  <c r="L1062" i="6"/>
  <c r="L1063" i="6"/>
  <c r="L1064" i="6"/>
  <c r="L1065" i="6"/>
  <c r="L1066" i="6"/>
  <c r="L1067" i="6"/>
  <c r="L1068" i="6"/>
  <c r="L1069" i="6"/>
  <c r="L1070" i="6"/>
  <c r="L1071" i="6"/>
  <c r="L1072" i="6"/>
  <c r="L1073" i="6"/>
  <c r="L1074" i="6"/>
  <c r="L1075" i="6"/>
  <c r="L1076" i="6"/>
  <c r="L1077" i="6"/>
  <c r="L1078" i="6"/>
  <c r="L1079" i="6"/>
  <c r="L1080" i="6"/>
  <c r="L1081" i="6"/>
  <c r="L1082" i="6"/>
  <c r="L1083" i="6"/>
  <c r="L1084" i="6"/>
  <c r="L1085" i="6"/>
  <c r="L1086" i="6"/>
  <c r="L1087" i="6"/>
  <c r="L1088" i="6"/>
  <c r="L1089" i="6"/>
  <c r="L1090" i="6"/>
  <c r="K2" i="6"/>
  <c r="K3" i="6"/>
  <c r="K4" i="6"/>
  <c r="K5" i="6"/>
  <c r="K6" i="6"/>
  <c r="K7" i="6"/>
  <c r="K8" i="6"/>
  <c r="K9" i="6"/>
  <c r="K10" i="6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K61" i="6"/>
  <c r="K62" i="6"/>
  <c r="K63" i="6"/>
  <c r="K64" i="6"/>
  <c r="K65" i="6"/>
  <c r="K66" i="6"/>
  <c r="K67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K110" i="6"/>
  <c r="K111" i="6"/>
  <c r="K112" i="6"/>
  <c r="K113" i="6"/>
  <c r="K114" i="6"/>
  <c r="K115" i="6"/>
  <c r="K116" i="6"/>
  <c r="K117" i="6"/>
  <c r="K118" i="6"/>
  <c r="K119" i="6"/>
  <c r="K120" i="6"/>
  <c r="K121" i="6"/>
  <c r="K122" i="6"/>
  <c r="K123" i="6"/>
  <c r="K124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K137" i="6"/>
  <c r="K138" i="6"/>
  <c r="K139" i="6"/>
  <c r="K140" i="6"/>
  <c r="K141" i="6"/>
  <c r="K142" i="6"/>
  <c r="K143" i="6"/>
  <c r="K144" i="6"/>
  <c r="K145" i="6"/>
  <c r="K146" i="6"/>
  <c r="K147" i="6"/>
  <c r="K148" i="6"/>
  <c r="K149" i="6"/>
  <c r="K150" i="6"/>
  <c r="K151" i="6"/>
  <c r="K152" i="6"/>
  <c r="K153" i="6"/>
  <c r="K154" i="6"/>
  <c r="K155" i="6"/>
  <c r="K156" i="6"/>
  <c r="K157" i="6"/>
  <c r="K158" i="6"/>
  <c r="K159" i="6"/>
  <c r="K160" i="6"/>
  <c r="K161" i="6"/>
  <c r="K162" i="6"/>
  <c r="K163" i="6"/>
  <c r="K164" i="6"/>
  <c r="K165" i="6"/>
  <c r="K166" i="6"/>
  <c r="K167" i="6"/>
  <c r="K168" i="6"/>
  <c r="K169" i="6"/>
  <c r="K170" i="6"/>
  <c r="K171" i="6"/>
  <c r="K172" i="6"/>
  <c r="K173" i="6"/>
  <c r="K174" i="6"/>
  <c r="K175" i="6"/>
  <c r="K176" i="6"/>
  <c r="K177" i="6"/>
  <c r="K178" i="6"/>
  <c r="K179" i="6"/>
  <c r="K180" i="6"/>
  <c r="K181" i="6"/>
  <c r="K182" i="6"/>
  <c r="K183" i="6"/>
  <c r="K184" i="6"/>
  <c r="K185" i="6"/>
  <c r="K186" i="6"/>
  <c r="K187" i="6"/>
  <c r="K188" i="6"/>
  <c r="K189" i="6"/>
  <c r="K190" i="6"/>
  <c r="K191" i="6"/>
  <c r="K192" i="6"/>
  <c r="K193" i="6"/>
  <c r="K194" i="6"/>
  <c r="K195" i="6"/>
  <c r="K196" i="6"/>
  <c r="K197" i="6"/>
  <c r="K198" i="6"/>
  <c r="K199" i="6"/>
  <c r="K200" i="6"/>
  <c r="K201" i="6"/>
  <c r="K202" i="6"/>
  <c r="K203" i="6"/>
  <c r="K204" i="6"/>
  <c r="K205" i="6"/>
  <c r="K206" i="6"/>
  <c r="K207" i="6"/>
  <c r="K208" i="6"/>
  <c r="K209" i="6"/>
  <c r="K210" i="6"/>
  <c r="K211" i="6"/>
  <c r="K212" i="6"/>
  <c r="K213" i="6"/>
  <c r="K214" i="6"/>
  <c r="K215" i="6"/>
  <c r="K216" i="6"/>
  <c r="K217" i="6"/>
  <c r="K218" i="6"/>
  <c r="K219" i="6"/>
  <c r="K220" i="6"/>
  <c r="K221" i="6"/>
  <c r="K222" i="6"/>
  <c r="K223" i="6"/>
  <c r="K224" i="6"/>
  <c r="K225" i="6"/>
  <c r="K226" i="6"/>
  <c r="K227" i="6"/>
  <c r="K228" i="6"/>
  <c r="K229" i="6"/>
  <c r="K230" i="6"/>
  <c r="K231" i="6"/>
  <c r="K232" i="6"/>
  <c r="K233" i="6"/>
  <c r="K234" i="6"/>
  <c r="K235" i="6"/>
  <c r="K236" i="6"/>
  <c r="K237" i="6"/>
  <c r="K238" i="6"/>
  <c r="K239" i="6"/>
  <c r="K240" i="6"/>
  <c r="K241" i="6"/>
  <c r="K242" i="6"/>
  <c r="K243" i="6"/>
  <c r="K244" i="6"/>
  <c r="K245" i="6"/>
  <c r="K246" i="6"/>
  <c r="K247" i="6"/>
  <c r="K248" i="6"/>
  <c r="K249" i="6"/>
  <c r="K250" i="6"/>
  <c r="K251" i="6"/>
  <c r="K252" i="6"/>
  <c r="K253" i="6"/>
  <c r="K254" i="6"/>
  <c r="K255" i="6"/>
  <c r="K256" i="6"/>
  <c r="K257" i="6"/>
  <c r="K258" i="6"/>
  <c r="K259" i="6"/>
  <c r="K260" i="6"/>
  <c r="K261" i="6"/>
  <c r="K262" i="6"/>
  <c r="K263" i="6"/>
  <c r="K264" i="6"/>
  <c r="K265" i="6"/>
  <c r="K266" i="6"/>
  <c r="K267" i="6"/>
  <c r="K268" i="6"/>
  <c r="K269" i="6"/>
  <c r="K270" i="6"/>
  <c r="K271" i="6"/>
  <c r="K272" i="6"/>
  <c r="K273" i="6"/>
  <c r="K274" i="6"/>
  <c r="K275" i="6"/>
  <c r="K276" i="6"/>
  <c r="K277" i="6"/>
  <c r="K278" i="6"/>
  <c r="K279" i="6"/>
  <c r="K280" i="6"/>
  <c r="K281" i="6"/>
  <c r="K282" i="6"/>
  <c r="K283" i="6"/>
  <c r="K284" i="6"/>
  <c r="K285" i="6"/>
  <c r="K286" i="6"/>
  <c r="K287" i="6"/>
  <c r="K288" i="6"/>
  <c r="K289" i="6"/>
  <c r="K290" i="6"/>
  <c r="K291" i="6"/>
  <c r="K292" i="6"/>
  <c r="K293" i="6"/>
  <c r="K294" i="6"/>
  <c r="K295" i="6"/>
  <c r="K296" i="6"/>
  <c r="K297" i="6"/>
  <c r="K298" i="6"/>
  <c r="K299" i="6"/>
  <c r="K300" i="6"/>
  <c r="K301" i="6"/>
  <c r="K302" i="6"/>
  <c r="K303" i="6"/>
  <c r="K304" i="6"/>
  <c r="K305" i="6"/>
  <c r="K306" i="6"/>
  <c r="K307" i="6"/>
  <c r="K308" i="6"/>
  <c r="K309" i="6"/>
  <c r="K310" i="6"/>
  <c r="K311" i="6"/>
  <c r="K312" i="6"/>
  <c r="K313" i="6"/>
  <c r="K314" i="6"/>
  <c r="K315" i="6"/>
  <c r="K316" i="6"/>
  <c r="K317" i="6"/>
  <c r="K318" i="6"/>
  <c r="K319" i="6"/>
  <c r="K320" i="6"/>
  <c r="K321" i="6"/>
  <c r="K322" i="6"/>
  <c r="K323" i="6"/>
  <c r="K324" i="6"/>
  <c r="K325" i="6"/>
  <c r="K326" i="6"/>
  <c r="K327" i="6"/>
  <c r="K328" i="6"/>
  <c r="K329" i="6"/>
  <c r="K330" i="6"/>
  <c r="K331" i="6"/>
  <c r="K332" i="6"/>
  <c r="K333" i="6"/>
  <c r="K334" i="6"/>
  <c r="K335" i="6"/>
  <c r="K336" i="6"/>
  <c r="K337" i="6"/>
  <c r="K338" i="6"/>
  <c r="K339" i="6"/>
  <c r="K340" i="6"/>
  <c r="K341" i="6"/>
  <c r="K342" i="6"/>
  <c r="K343" i="6"/>
  <c r="K344" i="6"/>
  <c r="K345" i="6"/>
  <c r="K346" i="6"/>
  <c r="K347" i="6"/>
  <c r="K348" i="6"/>
  <c r="K349" i="6"/>
  <c r="K350" i="6"/>
  <c r="K351" i="6"/>
  <c r="K352" i="6"/>
  <c r="K353" i="6"/>
  <c r="K354" i="6"/>
  <c r="K355" i="6"/>
  <c r="K356" i="6"/>
  <c r="K357" i="6"/>
  <c r="K358" i="6"/>
  <c r="K359" i="6"/>
  <c r="K360" i="6"/>
  <c r="K361" i="6"/>
  <c r="K362" i="6"/>
  <c r="K363" i="6"/>
  <c r="K364" i="6"/>
  <c r="K365" i="6"/>
  <c r="K366" i="6"/>
  <c r="K367" i="6"/>
  <c r="K368" i="6"/>
  <c r="K369" i="6"/>
  <c r="K370" i="6"/>
  <c r="K371" i="6"/>
  <c r="K372" i="6"/>
  <c r="K373" i="6"/>
  <c r="K374" i="6"/>
  <c r="K375" i="6"/>
  <c r="K376" i="6"/>
  <c r="K377" i="6"/>
  <c r="K378" i="6"/>
  <c r="K379" i="6"/>
  <c r="K380" i="6"/>
  <c r="K381" i="6"/>
  <c r="K382" i="6"/>
  <c r="K383" i="6"/>
  <c r="K384" i="6"/>
  <c r="K385" i="6"/>
  <c r="K386" i="6"/>
  <c r="K387" i="6"/>
  <c r="K388" i="6"/>
  <c r="K389" i="6"/>
  <c r="K390" i="6"/>
  <c r="K391" i="6"/>
  <c r="K392" i="6"/>
  <c r="K393" i="6"/>
  <c r="K394" i="6"/>
  <c r="K395" i="6"/>
  <c r="K396" i="6"/>
  <c r="K397" i="6"/>
  <c r="K398" i="6"/>
  <c r="K399" i="6"/>
  <c r="K400" i="6"/>
  <c r="K401" i="6"/>
  <c r="K402" i="6"/>
  <c r="K403" i="6"/>
  <c r="K404" i="6"/>
  <c r="K405" i="6"/>
  <c r="K406" i="6"/>
  <c r="K407" i="6"/>
  <c r="K408" i="6"/>
  <c r="K409" i="6"/>
  <c r="K410" i="6"/>
  <c r="K411" i="6"/>
  <c r="K412" i="6"/>
  <c r="K413" i="6"/>
  <c r="K414" i="6"/>
  <c r="K415" i="6"/>
  <c r="K416" i="6"/>
  <c r="K417" i="6"/>
  <c r="K418" i="6"/>
  <c r="K419" i="6"/>
  <c r="K420" i="6"/>
  <c r="K421" i="6"/>
  <c r="K422" i="6"/>
  <c r="K423" i="6"/>
  <c r="K424" i="6"/>
  <c r="K425" i="6"/>
  <c r="K426" i="6"/>
  <c r="K427" i="6"/>
  <c r="K428" i="6"/>
  <c r="K429" i="6"/>
  <c r="K430" i="6"/>
  <c r="K431" i="6"/>
  <c r="K432" i="6"/>
  <c r="K433" i="6"/>
  <c r="K434" i="6"/>
  <c r="K435" i="6"/>
  <c r="K436" i="6"/>
  <c r="K437" i="6"/>
  <c r="K438" i="6"/>
  <c r="K439" i="6"/>
  <c r="K440" i="6"/>
  <c r="K441" i="6"/>
  <c r="K442" i="6"/>
  <c r="K443" i="6"/>
  <c r="K444" i="6"/>
  <c r="K445" i="6"/>
  <c r="K446" i="6"/>
  <c r="K447" i="6"/>
  <c r="K448" i="6"/>
  <c r="K449" i="6"/>
  <c r="K450" i="6"/>
  <c r="K451" i="6"/>
  <c r="K452" i="6"/>
  <c r="K453" i="6"/>
  <c r="K454" i="6"/>
  <c r="K455" i="6"/>
  <c r="K456" i="6"/>
  <c r="K457" i="6"/>
  <c r="K458" i="6"/>
  <c r="K459" i="6"/>
  <c r="K460" i="6"/>
  <c r="K461" i="6"/>
  <c r="K462" i="6"/>
  <c r="K463" i="6"/>
  <c r="K464" i="6"/>
  <c r="K465" i="6"/>
  <c r="K466" i="6"/>
  <c r="K467" i="6"/>
  <c r="K468" i="6"/>
  <c r="K469" i="6"/>
  <c r="K470" i="6"/>
  <c r="K471" i="6"/>
  <c r="K472" i="6"/>
  <c r="K473" i="6"/>
  <c r="K474" i="6"/>
  <c r="K475" i="6"/>
  <c r="K476" i="6"/>
  <c r="K477" i="6"/>
  <c r="K478" i="6"/>
  <c r="K479" i="6"/>
  <c r="K480" i="6"/>
  <c r="K481" i="6"/>
  <c r="K482" i="6"/>
  <c r="K483" i="6"/>
  <c r="K484" i="6"/>
  <c r="K485" i="6"/>
  <c r="K486" i="6"/>
  <c r="K487" i="6"/>
  <c r="K488" i="6"/>
  <c r="K489" i="6"/>
  <c r="K490" i="6"/>
  <c r="K491" i="6"/>
  <c r="K492" i="6"/>
  <c r="K493" i="6"/>
  <c r="K494" i="6"/>
  <c r="K495" i="6"/>
  <c r="K496" i="6"/>
  <c r="K497" i="6"/>
  <c r="K498" i="6"/>
  <c r="K499" i="6"/>
  <c r="K500" i="6"/>
  <c r="K501" i="6"/>
  <c r="K502" i="6"/>
  <c r="K503" i="6"/>
  <c r="K504" i="6"/>
  <c r="K505" i="6"/>
  <c r="K506" i="6"/>
  <c r="K507" i="6"/>
  <c r="K508" i="6"/>
  <c r="K509" i="6"/>
  <c r="K510" i="6"/>
  <c r="K511" i="6"/>
  <c r="K512" i="6"/>
  <c r="K513" i="6"/>
  <c r="K514" i="6"/>
  <c r="K515" i="6"/>
  <c r="K516" i="6"/>
  <c r="K517" i="6"/>
  <c r="K518" i="6"/>
  <c r="K519" i="6"/>
  <c r="K520" i="6"/>
  <c r="K521" i="6"/>
  <c r="K522" i="6"/>
  <c r="K523" i="6"/>
  <c r="K524" i="6"/>
  <c r="K525" i="6"/>
  <c r="K526" i="6"/>
  <c r="K527" i="6"/>
  <c r="K528" i="6"/>
  <c r="K529" i="6"/>
  <c r="K530" i="6"/>
  <c r="K531" i="6"/>
  <c r="K532" i="6"/>
  <c r="K533" i="6"/>
  <c r="K534" i="6"/>
  <c r="K535" i="6"/>
  <c r="K536" i="6"/>
  <c r="K537" i="6"/>
  <c r="K538" i="6"/>
  <c r="K539" i="6"/>
  <c r="K540" i="6"/>
  <c r="K541" i="6"/>
  <c r="K542" i="6"/>
  <c r="K543" i="6"/>
  <c r="K544" i="6"/>
  <c r="K545" i="6"/>
  <c r="K546" i="6"/>
  <c r="K547" i="6"/>
  <c r="K548" i="6"/>
  <c r="K549" i="6"/>
  <c r="K550" i="6"/>
  <c r="K551" i="6"/>
  <c r="K552" i="6"/>
  <c r="K553" i="6"/>
  <c r="K554" i="6"/>
  <c r="K555" i="6"/>
  <c r="K556" i="6"/>
  <c r="K557" i="6"/>
  <c r="K558" i="6"/>
  <c r="K559" i="6"/>
  <c r="K560" i="6"/>
  <c r="K561" i="6"/>
  <c r="K562" i="6"/>
  <c r="K563" i="6"/>
  <c r="K564" i="6"/>
  <c r="K565" i="6"/>
  <c r="K566" i="6"/>
  <c r="K567" i="6"/>
  <c r="K568" i="6"/>
  <c r="K569" i="6"/>
  <c r="K570" i="6"/>
  <c r="K571" i="6"/>
  <c r="K572" i="6"/>
  <c r="K573" i="6"/>
  <c r="K574" i="6"/>
  <c r="K575" i="6"/>
  <c r="K576" i="6"/>
  <c r="K577" i="6"/>
  <c r="K578" i="6"/>
  <c r="K579" i="6"/>
  <c r="K580" i="6"/>
  <c r="K581" i="6"/>
  <c r="K582" i="6"/>
  <c r="K583" i="6"/>
  <c r="K584" i="6"/>
  <c r="K585" i="6"/>
  <c r="K586" i="6"/>
  <c r="K587" i="6"/>
  <c r="K588" i="6"/>
  <c r="K589" i="6"/>
  <c r="K590" i="6"/>
  <c r="K591" i="6"/>
  <c r="K592" i="6"/>
  <c r="K593" i="6"/>
  <c r="K594" i="6"/>
  <c r="K595" i="6"/>
  <c r="K596" i="6"/>
  <c r="K597" i="6"/>
  <c r="K598" i="6"/>
  <c r="K599" i="6"/>
  <c r="K600" i="6"/>
  <c r="K601" i="6"/>
  <c r="K602" i="6"/>
  <c r="K603" i="6"/>
  <c r="K604" i="6"/>
  <c r="K605" i="6"/>
  <c r="K606" i="6"/>
  <c r="K607" i="6"/>
  <c r="K608" i="6"/>
  <c r="K609" i="6"/>
  <c r="K610" i="6"/>
  <c r="K611" i="6"/>
  <c r="K612" i="6"/>
  <c r="K613" i="6"/>
  <c r="K614" i="6"/>
  <c r="K615" i="6"/>
  <c r="K616" i="6"/>
  <c r="K617" i="6"/>
  <c r="K618" i="6"/>
  <c r="K619" i="6"/>
  <c r="K620" i="6"/>
  <c r="K621" i="6"/>
  <c r="K622" i="6"/>
  <c r="K623" i="6"/>
  <c r="K624" i="6"/>
  <c r="K625" i="6"/>
  <c r="K626" i="6"/>
  <c r="K627" i="6"/>
  <c r="K628" i="6"/>
  <c r="K629" i="6"/>
  <c r="K630" i="6"/>
  <c r="K631" i="6"/>
  <c r="K632" i="6"/>
  <c r="K633" i="6"/>
  <c r="K634" i="6"/>
  <c r="K635" i="6"/>
  <c r="K636" i="6"/>
  <c r="K637" i="6"/>
  <c r="K638" i="6"/>
  <c r="K639" i="6"/>
  <c r="K640" i="6"/>
  <c r="K641" i="6"/>
  <c r="K642" i="6"/>
  <c r="K643" i="6"/>
  <c r="K644" i="6"/>
  <c r="K645" i="6"/>
  <c r="K646" i="6"/>
  <c r="K647" i="6"/>
  <c r="K648" i="6"/>
  <c r="K649" i="6"/>
  <c r="K650" i="6"/>
  <c r="K651" i="6"/>
  <c r="K652" i="6"/>
  <c r="K653" i="6"/>
  <c r="K654" i="6"/>
  <c r="K655" i="6"/>
  <c r="K656" i="6"/>
  <c r="K657" i="6"/>
  <c r="K658" i="6"/>
  <c r="K659" i="6"/>
  <c r="K660" i="6"/>
  <c r="K661" i="6"/>
  <c r="K662" i="6"/>
  <c r="K663" i="6"/>
  <c r="K664" i="6"/>
  <c r="K665" i="6"/>
  <c r="K666" i="6"/>
  <c r="K667" i="6"/>
  <c r="K668" i="6"/>
  <c r="K669" i="6"/>
  <c r="K670" i="6"/>
  <c r="K671" i="6"/>
  <c r="K672" i="6"/>
  <c r="K673" i="6"/>
  <c r="K674" i="6"/>
  <c r="K675" i="6"/>
  <c r="K676" i="6"/>
  <c r="K677" i="6"/>
  <c r="K678" i="6"/>
  <c r="K679" i="6"/>
  <c r="K680" i="6"/>
  <c r="K681" i="6"/>
  <c r="K682" i="6"/>
  <c r="K683" i="6"/>
  <c r="K684" i="6"/>
  <c r="K685" i="6"/>
  <c r="K686" i="6"/>
  <c r="K687" i="6"/>
  <c r="K688" i="6"/>
  <c r="K689" i="6"/>
  <c r="K690" i="6"/>
  <c r="K691" i="6"/>
  <c r="K692" i="6"/>
  <c r="K693" i="6"/>
  <c r="K694" i="6"/>
  <c r="K695" i="6"/>
  <c r="K696" i="6"/>
  <c r="K697" i="6"/>
  <c r="K698" i="6"/>
  <c r="K699" i="6"/>
  <c r="K700" i="6"/>
  <c r="K701" i="6"/>
  <c r="K702" i="6"/>
  <c r="K703" i="6"/>
  <c r="K704" i="6"/>
  <c r="K705" i="6"/>
  <c r="K706" i="6"/>
  <c r="K707" i="6"/>
  <c r="K708" i="6"/>
  <c r="K709" i="6"/>
  <c r="K710" i="6"/>
  <c r="K711" i="6"/>
  <c r="K712" i="6"/>
  <c r="K713" i="6"/>
  <c r="K714" i="6"/>
  <c r="K715" i="6"/>
  <c r="K716" i="6"/>
  <c r="K717" i="6"/>
  <c r="K718" i="6"/>
  <c r="K719" i="6"/>
  <c r="K720" i="6"/>
  <c r="K721" i="6"/>
  <c r="K722" i="6"/>
  <c r="K723" i="6"/>
  <c r="K724" i="6"/>
  <c r="K725" i="6"/>
  <c r="K726" i="6"/>
  <c r="K727" i="6"/>
  <c r="K728" i="6"/>
  <c r="K729" i="6"/>
  <c r="K730" i="6"/>
  <c r="K731" i="6"/>
  <c r="K732" i="6"/>
  <c r="K733" i="6"/>
  <c r="K734" i="6"/>
  <c r="K735" i="6"/>
  <c r="K736" i="6"/>
  <c r="K737" i="6"/>
  <c r="K738" i="6"/>
  <c r="K739" i="6"/>
  <c r="K740" i="6"/>
  <c r="K741" i="6"/>
  <c r="K742" i="6"/>
  <c r="K743" i="6"/>
  <c r="K744" i="6"/>
  <c r="K745" i="6"/>
  <c r="K746" i="6"/>
  <c r="K747" i="6"/>
  <c r="K748" i="6"/>
  <c r="K749" i="6"/>
  <c r="K750" i="6"/>
  <c r="K751" i="6"/>
  <c r="K752" i="6"/>
  <c r="K753" i="6"/>
  <c r="K754" i="6"/>
  <c r="K755" i="6"/>
  <c r="K756" i="6"/>
  <c r="K757" i="6"/>
  <c r="K758" i="6"/>
  <c r="K759" i="6"/>
  <c r="K760" i="6"/>
  <c r="K761" i="6"/>
  <c r="K762" i="6"/>
  <c r="K763" i="6"/>
  <c r="K764" i="6"/>
  <c r="K765" i="6"/>
  <c r="K766" i="6"/>
  <c r="K767" i="6"/>
  <c r="K768" i="6"/>
  <c r="K769" i="6"/>
  <c r="K770" i="6"/>
  <c r="K771" i="6"/>
  <c r="K772" i="6"/>
  <c r="K773" i="6"/>
  <c r="K774" i="6"/>
  <c r="K775" i="6"/>
  <c r="K776" i="6"/>
  <c r="K777" i="6"/>
  <c r="K778" i="6"/>
  <c r="K779" i="6"/>
  <c r="K780" i="6"/>
  <c r="K781" i="6"/>
  <c r="K782" i="6"/>
  <c r="K783" i="6"/>
  <c r="K784" i="6"/>
  <c r="K785" i="6"/>
  <c r="K786" i="6"/>
  <c r="K787" i="6"/>
  <c r="K788" i="6"/>
  <c r="K789" i="6"/>
  <c r="K790" i="6"/>
  <c r="K791" i="6"/>
  <c r="K792" i="6"/>
  <c r="K793" i="6"/>
  <c r="K794" i="6"/>
  <c r="K795" i="6"/>
  <c r="K796" i="6"/>
  <c r="K797" i="6"/>
  <c r="K798" i="6"/>
  <c r="K799" i="6"/>
  <c r="K800" i="6"/>
  <c r="K801" i="6"/>
  <c r="K802" i="6"/>
  <c r="K803" i="6"/>
  <c r="K804" i="6"/>
  <c r="K805" i="6"/>
  <c r="K806" i="6"/>
  <c r="K807" i="6"/>
  <c r="K808" i="6"/>
  <c r="K809" i="6"/>
  <c r="K810" i="6"/>
  <c r="K811" i="6"/>
  <c r="K812" i="6"/>
  <c r="K813" i="6"/>
  <c r="K814" i="6"/>
  <c r="K815" i="6"/>
  <c r="K816" i="6"/>
  <c r="K817" i="6"/>
  <c r="K818" i="6"/>
  <c r="K819" i="6"/>
  <c r="K820" i="6"/>
  <c r="K821" i="6"/>
  <c r="K822" i="6"/>
  <c r="K823" i="6"/>
  <c r="K824" i="6"/>
  <c r="K825" i="6"/>
  <c r="K826" i="6"/>
  <c r="K827" i="6"/>
  <c r="K828" i="6"/>
  <c r="K829" i="6"/>
  <c r="K830" i="6"/>
  <c r="K831" i="6"/>
  <c r="K832" i="6"/>
  <c r="K833" i="6"/>
  <c r="K834" i="6"/>
  <c r="K835" i="6"/>
  <c r="K836" i="6"/>
  <c r="K837" i="6"/>
  <c r="K838" i="6"/>
  <c r="K839" i="6"/>
  <c r="K840" i="6"/>
  <c r="K841" i="6"/>
  <c r="K842" i="6"/>
  <c r="K843" i="6"/>
  <c r="K844" i="6"/>
  <c r="K845" i="6"/>
  <c r="K846" i="6"/>
  <c r="K847" i="6"/>
  <c r="K848" i="6"/>
  <c r="K849" i="6"/>
  <c r="K850" i="6"/>
  <c r="K851" i="6"/>
  <c r="K852" i="6"/>
  <c r="K853" i="6"/>
  <c r="K854" i="6"/>
  <c r="K855" i="6"/>
  <c r="K856" i="6"/>
  <c r="K857" i="6"/>
  <c r="K858" i="6"/>
  <c r="K859" i="6"/>
  <c r="K860" i="6"/>
  <c r="K861" i="6"/>
  <c r="K862" i="6"/>
  <c r="K863" i="6"/>
  <c r="K864" i="6"/>
  <c r="K865" i="6"/>
  <c r="K866" i="6"/>
  <c r="K867" i="6"/>
  <c r="K868" i="6"/>
  <c r="K869" i="6"/>
  <c r="K870" i="6"/>
  <c r="K871" i="6"/>
  <c r="K872" i="6"/>
  <c r="K873" i="6"/>
  <c r="K874" i="6"/>
  <c r="K875" i="6"/>
  <c r="K876" i="6"/>
  <c r="K877" i="6"/>
  <c r="K878" i="6"/>
  <c r="K879" i="6"/>
  <c r="K880" i="6"/>
  <c r="K881" i="6"/>
  <c r="K882" i="6"/>
  <c r="K883" i="6"/>
  <c r="K884" i="6"/>
  <c r="K885" i="6"/>
  <c r="K886" i="6"/>
  <c r="K887" i="6"/>
  <c r="K888" i="6"/>
  <c r="K889" i="6"/>
  <c r="K890" i="6"/>
  <c r="K891" i="6"/>
  <c r="K892" i="6"/>
  <c r="K893" i="6"/>
  <c r="K894" i="6"/>
  <c r="K895" i="6"/>
  <c r="K896" i="6"/>
  <c r="K897" i="6"/>
  <c r="K898" i="6"/>
  <c r="K899" i="6"/>
  <c r="K900" i="6"/>
  <c r="K901" i="6"/>
  <c r="K902" i="6"/>
  <c r="K903" i="6"/>
  <c r="K904" i="6"/>
  <c r="K905" i="6"/>
  <c r="K906" i="6"/>
  <c r="K907" i="6"/>
  <c r="K908" i="6"/>
  <c r="K909" i="6"/>
  <c r="K910" i="6"/>
  <c r="K911" i="6"/>
  <c r="K912" i="6"/>
  <c r="K913" i="6"/>
  <c r="K914" i="6"/>
  <c r="K915" i="6"/>
  <c r="K916" i="6"/>
  <c r="K917" i="6"/>
  <c r="K918" i="6"/>
  <c r="K919" i="6"/>
  <c r="K920" i="6"/>
  <c r="K921" i="6"/>
  <c r="K922" i="6"/>
  <c r="K923" i="6"/>
  <c r="K924" i="6"/>
  <c r="K925" i="6"/>
  <c r="K926" i="6"/>
  <c r="K927" i="6"/>
  <c r="K928" i="6"/>
  <c r="K929" i="6"/>
  <c r="K930" i="6"/>
  <c r="K931" i="6"/>
  <c r="K932" i="6"/>
  <c r="K933" i="6"/>
  <c r="K934" i="6"/>
  <c r="K935" i="6"/>
  <c r="K936" i="6"/>
  <c r="K937" i="6"/>
  <c r="K938" i="6"/>
  <c r="K939" i="6"/>
  <c r="K940" i="6"/>
  <c r="K941" i="6"/>
  <c r="K942" i="6"/>
  <c r="K943" i="6"/>
  <c r="K944" i="6"/>
  <c r="K945" i="6"/>
  <c r="K946" i="6"/>
  <c r="K947" i="6"/>
  <c r="K948" i="6"/>
  <c r="K949" i="6"/>
  <c r="K950" i="6"/>
  <c r="K951" i="6"/>
  <c r="K952" i="6"/>
  <c r="K953" i="6"/>
  <c r="K954" i="6"/>
  <c r="K955" i="6"/>
  <c r="K956" i="6"/>
  <c r="K957" i="6"/>
  <c r="K958" i="6"/>
  <c r="K959" i="6"/>
  <c r="K960" i="6"/>
  <c r="K961" i="6"/>
  <c r="K962" i="6"/>
  <c r="K963" i="6"/>
  <c r="K964" i="6"/>
  <c r="K965" i="6"/>
  <c r="K966" i="6"/>
  <c r="K967" i="6"/>
  <c r="K968" i="6"/>
  <c r="K969" i="6"/>
  <c r="K970" i="6"/>
  <c r="K971" i="6"/>
  <c r="K972" i="6"/>
  <c r="K973" i="6"/>
  <c r="K974" i="6"/>
  <c r="K975" i="6"/>
  <c r="K976" i="6"/>
  <c r="K977" i="6"/>
  <c r="K978" i="6"/>
  <c r="K979" i="6"/>
  <c r="K980" i="6"/>
  <c r="K981" i="6"/>
  <c r="K982" i="6"/>
  <c r="K983" i="6"/>
  <c r="K984" i="6"/>
  <c r="K985" i="6"/>
  <c r="K986" i="6"/>
  <c r="K987" i="6"/>
  <c r="K988" i="6"/>
  <c r="K989" i="6"/>
  <c r="K990" i="6"/>
  <c r="K991" i="6"/>
  <c r="K992" i="6"/>
  <c r="K993" i="6"/>
  <c r="K994" i="6"/>
  <c r="K995" i="6"/>
  <c r="K996" i="6"/>
  <c r="K997" i="6"/>
  <c r="K998" i="6"/>
  <c r="K999" i="6"/>
  <c r="K1000" i="6"/>
  <c r="K1001" i="6"/>
  <c r="K1002" i="6"/>
  <c r="K1003" i="6"/>
  <c r="K1004" i="6"/>
  <c r="K1005" i="6"/>
  <c r="K1006" i="6"/>
  <c r="K1007" i="6"/>
  <c r="K1008" i="6"/>
  <c r="K1009" i="6"/>
  <c r="K1010" i="6"/>
  <c r="K1011" i="6"/>
  <c r="K1012" i="6"/>
  <c r="K1013" i="6"/>
  <c r="K1014" i="6"/>
  <c r="K1015" i="6"/>
  <c r="K1016" i="6"/>
  <c r="K1017" i="6"/>
  <c r="K1018" i="6"/>
  <c r="K1019" i="6"/>
  <c r="K1020" i="6"/>
  <c r="K1021" i="6"/>
  <c r="K1022" i="6"/>
  <c r="K1023" i="6"/>
  <c r="K1024" i="6"/>
  <c r="K1025" i="6"/>
  <c r="K1026" i="6"/>
  <c r="K1027" i="6"/>
  <c r="K1028" i="6"/>
  <c r="K1029" i="6"/>
  <c r="K1030" i="6"/>
  <c r="K1031" i="6"/>
  <c r="K1032" i="6"/>
  <c r="K1033" i="6"/>
  <c r="K1034" i="6"/>
  <c r="K1035" i="6"/>
  <c r="K1036" i="6"/>
  <c r="K1037" i="6"/>
  <c r="K1038" i="6"/>
  <c r="K1039" i="6"/>
  <c r="K1040" i="6"/>
  <c r="K1041" i="6"/>
  <c r="K1042" i="6"/>
  <c r="K1043" i="6"/>
  <c r="K1044" i="6"/>
  <c r="K1045" i="6"/>
  <c r="K1046" i="6"/>
  <c r="K1047" i="6"/>
  <c r="K1048" i="6"/>
  <c r="K1049" i="6"/>
  <c r="K1050" i="6"/>
  <c r="K1051" i="6"/>
  <c r="K1052" i="6"/>
  <c r="K1053" i="6"/>
  <c r="K1054" i="6"/>
  <c r="K1055" i="6"/>
  <c r="K1056" i="6"/>
  <c r="K1057" i="6"/>
  <c r="K1058" i="6"/>
  <c r="K1059" i="6"/>
  <c r="K1060" i="6"/>
  <c r="K1061" i="6"/>
  <c r="K1062" i="6"/>
  <c r="K1063" i="6"/>
  <c r="K1064" i="6"/>
  <c r="K1065" i="6"/>
  <c r="K1066" i="6"/>
  <c r="K1067" i="6"/>
  <c r="K1068" i="6"/>
  <c r="K1069" i="6"/>
  <c r="K1070" i="6"/>
  <c r="K1071" i="6"/>
  <c r="K1072" i="6"/>
  <c r="K1073" i="6"/>
  <c r="K1074" i="6"/>
  <c r="K1075" i="6"/>
  <c r="K1076" i="6"/>
  <c r="K1077" i="6"/>
  <c r="K1078" i="6"/>
  <c r="K1079" i="6"/>
  <c r="K1080" i="6"/>
  <c r="K1081" i="6"/>
  <c r="K1082" i="6"/>
  <c r="K1083" i="6"/>
  <c r="K1084" i="6"/>
  <c r="K1085" i="6"/>
  <c r="K1086" i="6"/>
  <c r="K1087" i="6"/>
  <c r="K1088" i="6"/>
  <c r="K1089" i="6"/>
  <c r="K1090" i="6"/>
  <c r="L2" i="7"/>
  <c r="L3" i="7"/>
  <c r="L4" i="7"/>
  <c r="L5" i="7"/>
  <c r="L6" i="7"/>
  <c r="L7" i="7"/>
  <c r="L8" i="7"/>
  <c r="L9" i="7"/>
  <c r="L10" i="7"/>
  <c r="L11" i="7"/>
  <c r="L12" i="7"/>
  <c r="L13" i="7"/>
  <c r="L14" i="7"/>
  <c r="L15" i="7"/>
  <c r="L16" i="7"/>
  <c r="L17" i="7"/>
  <c r="L18" i="7"/>
  <c r="L19" i="7"/>
  <c r="L20" i="7"/>
  <c r="L21" i="7"/>
  <c r="L22" i="7"/>
  <c r="L23" i="7"/>
  <c r="L24" i="7"/>
  <c r="L25" i="7"/>
  <c r="L26" i="7"/>
  <c r="L27" i="7"/>
  <c r="L28" i="7"/>
  <c r="L29" i="7"/>
  <c r="L30" i="7"/>
  <c r="L31" i="7"/>
  <c r="L32" i="7"/>
  <c r="L33" i="7"/>
  <c r="L34" i="7"/>
  <c r="L35" i="7"/>
  <c r="L36" i="7"/>
  <c r="L37" i="7"/>
  <c r="L38" i="7"/>
  <c r="L39" i="7"/>
  <c r="L40" i="7"/>
  <c r="L41" i="7"/>
  <c r="L42" i="7"/>
  <c r="L43" i="7"/>
  <c r="L44" i="7"/>
  <c r="L45" i="7"/>
  <c r="L46" i="7"/>
  <c r="L47" i="7"/>
  <c r="L48" i="7"/>
  <c r="L49" i="7"/>
  <c r="L50" i="7"/>
  <c r="L51" i="7"/>
  <c r="L52" i="7"/>
  <c r="L53" i="7"/>
  <c r="L54" i="7"/>
  <c r="L55" i="7"/>
  <c r="L56" i="7"/>
  <c r="L57" i="7"/>
  <c r="L58" i="7"/>
  <c r="L59" i="7"/>
  <c r="L60" i="7"/>
  <c r="L61" i="7"/>
  <c r="L62" i="7"/>
  <c r="L63" i="7"/>
  <c r="L64" i="7"/>
  <c r="L65" i="7"/>
  <c r="L66" i="7"/>
  <c r="L67" i="7"/>
  <c r="L68" i="7"/>
  <c r="L69" i="7"/>
  <c r="L70" i="7"/>
  <c r="L71" i="7"/>
  <c r="L72" i="7"/>
  <c r="L73" i="7"/>
  <c r="L74" i="7"/>
  <c r="L75" i="7"/>
  <c r="L76" i="7"/>
  <c r="L77" i="7"/>
  <c r="L78" i="7"/>
  <c r="L79" i="7"/>
  <c r="L80" i="7"/>
  <c r="L81" i="7"/>
  <c r="L82" i="7"/>
  <c r="L83" i="7"/>
  <c r="L84" i="7"/>
  <c r="L85" i="7"/>
  <c r="L86" i="7"/>
  <c r="L87" i="7"/>
  <c r="L88" i="7"/>
  <c r="L89" i="7"/>
  <c r="L90" i="7"/>
  <c r="L91" i="7"/>
  <c r="L92" i="7"/>
  <c r="L93" i="7"/>
  <c r="L94" i="7"/>
  <c r="L95" i="7"/>
  <c r="L96" i="7"/>
  <c r="L97" i="7"/>
  <c r="L98" i="7"/>
  <c r="L99" i="7"/>
  <c r="L100" i="7"/>
  <c r="L101" i="7"/>
  <c r="L102" i="7"/>
  <c r="L103" i="7"/>
  <c r="L104" i="7"/>
  <c r="L105" i="7"/>
  <c r="L106" i="7"/>
  <c r="L107" i="7"/>
  <c r="L108" i="7"/>
  <c r="L109" i="7"/>
  <c r="L110" i="7"/>
  <c r="L111" i="7"/>
  <c r="L112" i="7"/>
  <c r="L113" i="7"/>
  <c r="L114" i="7"/>
  <c r="L115" i="7"/>
  <c r="L116" i="7"/>
  <c r="L117" i="7"/>
  <c r="L118" i="7"/>
  <c r="L119" i="7"/>
  <c r="L120" i="7"/>
  <c r="L121" i="7"/>
  <c r="L122" i="7"/>
  <c r="L123" i="7"/>
  <c r="L124" i="7"/>
  <c r="L125" i="7"/>
  <c r="L126" i="7"/>
  <c r="L127" i="7"/>
  <c r="L128" i="7"/>
  <c r="L129" i="7"/>
  <c r="L130" i="7"/>
  <c r="L131" i="7"/>
  <c r="L132" i="7"/>
  <c r="L133" i="7"/>
  <c r="L134" i="7"/>
  <c r="L135" i="7"/>
  <c r="L136" i="7"/>
  <c r="L137" i="7"/>
  <c r="L138" i="7"/>
  <c r="L139" i="7"/>
  <c r="L140" i="7"/>
  <c r="L141" i="7"/>
  <c r="L142" i="7"/>
  <c r="L143" i="7"/>
  <c r="L144" i="7"/>
  <c r="L145" i="7"/>
  <c r="L146" i="7"/>
  <c r="L147" i="7"/>
  <c r="L148" i="7"/>
  <c r="L149" i="7"/>
  <c r="L150" i="7"/>
  <c r="L151" i="7"/>
  <c r="L152" i="7"/>
  <c r="L153" i="7"/>
  <c r="L154" i="7"/>
  <c r="L155" i="7"/>
  <c r="L156" i="7"/>
  <c r="L157" i="7"/>
  <c r="L158" i="7"/>
  <c r="L159" i="7"/>
  <c r="L160" i="7"/>
  <c r="L161" i="7"/>
  <c r="L162" i="7"/>
  <c r="L163" i="7"/>
  <c r="L164" i="7"/>
  <c r="L165" i="7"/>
  <c r="L166" i="7"/>
  <c r="L167" i="7"/>
  <c r="L168" i="7"/>
  <c r="L169" i="7"/>
  <c r="L170" i="7"/>
  <c r="L171" i="7"/>
  <c r="L172" i="7"/>
  <c r="L173" i="7"/>
  <c r="L174" i="7"/>
  <c r="L175" i="7"/>
  <c r="L176" i="7"/>
  <c r="L177" i="7"/>
  <c r="L178" i="7"/>
  <c r="L179" i="7"/>
  <c r="L180" i="7"/>
  <c r="L181" i="7"/>
  <c r="L182" i="7"/>
  <c r="L183" i="7"/>
  <c r="L184" i="7"/>
  <c r="L185" i="7"/>
  <c r="L186" i="7"/>
  <c r="L187" i="7"/>
  <c r="L188" i="7"/>
  <c r="L189" i="7"/>
  <c r="L190" i="7"/>
  <c r="L191" i="7"/>
  <c r="L192" i="7"/>
  <c r="L193" i="7"/>
  <c r="L194" i="7"/>
  <c r="L195" i="7"/>
  <c r="L196" i="7"/>
  <c r="L197" i="7"/>
  <c r="L198" i="7"/>
  <c r="L199" i="7"/>
  <c r="L200" i="7"/>
  <c r="L201" i="7"/>
  <c r="L202" i="7"/>
  <c r="L203" i="7"/>
  <c r="L204" i="7"/>
  <c r="L205" i="7"/>
  <c r="L206" i="7"/>
  <c r="L207" i="7"/>
  <c r="L208" i="7"/>
  <c r="L209" i="7"/>
  <c r="L210" i="7"/>
  <c r="L211" i="7"/>
  <c r="L212" i="7"/>
  <c r="L213" i="7"/>
  <c r="L214" i="7"/>
  <c r="L215" i="7"/>
  <c r="L216" i="7"/>
  <c r="L217" i="7"/>
  <c r="L218" i="7"/>
  <c r="L219" i="7"/>
  <c r="L220" i="7"/>
  <c r="L221" i="7"/>
  <c r="L222" i="7"/>
  <c r="L223" i="7"/>
  <c r="L224" i="7"/>
  <c r="L225" i="7"/>
  <c r="L226" i="7"/>
  <c r="L227" i="7"/>
  <c r="L228" i="7"/>
  <c r="L229" i="7"/>
  <c r="L230" i="7"/>
  <c r="L231" i="7"/>
  <c r="L232" i="7"/>
  <c r="L233" i="7"/>
  <c r="L234" i="7"/>
  <c r="L235" i="7"/>
  <c r="L236" i="7"/>
  <c r="L237" i="7"/>
  <c r="L238" i="7"/>
  <c r="L239" i="7"/>
  <c r="L240" i="7"/>
  <c r="L241" i="7"/>
  <c r="L242" i="7"/>
  <c r="L243" i="7"/>
  <c r="L244" i="7"/>
  <c r="L245" i="7"/>
  <c r="L246" i="7"/>
  <c r="L247" i="7"/>
  <c r="L248" i="7"/>
  <c r="L249" i="7"/>
  <c r="L250" i="7"/>
  <c r="L251" i="7"/>
  <c r="L252" i="7"/>
  <c r="L253" i="7"/>
  <c r="L254" i="7"/>
  <c r="L255" i="7"/>
  <c r="L256" i="7"/>
  <c r="L257" i="7"/>
  <c r="L258" i="7"/>
  <c r="L259" i="7"/>
  <c r="L260" i="7"/>
  <c r="L261" i="7"/>
  <c r="L262" i="7"/>
  <c r="L263" i="7"/>
  <c r="L264" i="7"/>
  <c r="L265" i="7"/>
  <c r="L266" i="7"/>
  <c r="L267" i="7"/>
  <c r="L268" i="7"/>
  <c r="L269" i="7"/>
  <c r="L270" i="7"/>
  <c r="L271" i="7"/>
  <c r="L272" i="7"/>
  <c r="L273" i="7"/>
  <c r="L274" i="7"/>
  <c r="L275" i="7"/>
  <c r="L276" i="7"/>
  <c r="L277" i="7"/>
  <c r="L278" i="7"/>
  <c r="L279" i="7"/>
  <c r="L280" i="7"/>
  <c r="L281" i="7"/>
  <c r="L282" i="7"/>
  <c r="L283" i="7"/>
  <c r="L284" i="7"/>
  <c r="L285" i="7"/>
  <c r="L286" i="7"/>
  <c r="L287" i="7"/>
  <c r="L288" i="7"/>
  <c r="L289" i="7"/>
  <c r="L290" i="7"/>
  <c r="L291" i="7"/>
  <c r="L292" i="7"/>
  <c r="L293" i="7"/>
  <c r="L294" i="7"/>
  <c r="L295" i="7"/>
  <c r="L296" i="7"/>
  <c r="L297" i="7"/>
  <c r="L298" i="7"/>
  <c r="L299" i="7"/>
  <c r="L300" i="7"/>
  <c r="L301" i="7"/>
  <c r="L302" i="7"/>
  <c r="L303" i="7"/>
  <c r="L304" i="7"/>
  <c r="L305" i="7"/>
  <c r="L306" i="7"/>
  <c r="L307" i="7"/>
  <c r="L308" i="7"/>
  <c r="L309" i="7"/>
  <c r="L310" i="7"/>
  <c r="L311" i="7"/>
  <c r="L312" i="7"/>
  <c r="L313" i="7"/>
  <c r="L314" i="7"/>
  <c r="L315" i="7"/>
  <c r="L316" i="7"/>
  <c r="L317" i="7"/>
  <c r="L318" i="7"/>
  <c r="L319" i="7"/>
  <c r="L320" i="7"/>
  <c r="L321" i="7"/>
  <c r="L322" i="7"/>
  <c r="L323" i="7"/>
  <c r="L324" i="7"/>
  <c r="L325" i="7"/>
  <c r="L326" i="7"/>
  <c r="L327" i="7"/>
  <c r="L328" i="7"/>
  <c r="L329" i="7"/>
  <c r="L330" i="7"/>
  <c r="L331" i="7"/>
  <c r="L332" i="7"/>
  <c r="L333" i="7"/>
  <c r="L334" i="7"/>
  <c r="L335" i="7"/>
  <c r="L336" i="7"/>
  <c r="L337" i="7"/>
  <c r="L338" i="7"/>
  <c r="L339" i="7"/>
  <c r="L340" i="7"/>
  <c r="L341" i="7"/>
  <c r="L342" i="7"/>
  <c r="L343" i="7"/>
  <c r="L344" i="7"/>
  <c r="L345" i="7"/>
  <c r="L346" i="7"/>
  <c r="L347" i="7"/>
  <c r="L348" i="7"/>
  <c r="L349" i="7"/>
  <c r="L350" i="7"/>
  <c r="L351" i="7"/>
  <c r="L352" i="7"/>
  <c r="L353" i="7"/>
  <c r="L354" i="7"/>
  <c r="L355" i="7"/>
  <c r="L356" i="7"/>
  <c r="L357" i="7"/>
  <c r="L358" i="7"/>
  <c r="L359" i="7"/>
  <c r="L360" i="7"/>
  <c r="L361" i="7"/>
  <c r="L362" i="7"/>
  <c r="L363" i="7"/>
  <c r="L364" i="7"/>
  <c r="L365" i="7"/>
  <c r="L366" i="7"/>
  <c r="L367" i="7"/>
  <c r="L368" i="7"/>
  <c r="L369" i="7"/>
  <c r="L370" i="7"/>
  <c r="L371" i="7"/>
  <c r="L372" i="7"/>
  <c r="L373" i="7"/>
  <c r="L374" i="7"/>
  <c r="L375" i="7"/>
  <c r="L376" i="7"/>
  <c r="L377" i="7"/>
  <c r="L378" i="7"/>
  <c r="L379" i="7"/>
  <c r="L380" i="7"/>
  <c r="L381" i="7"/>
  <c r="L382" i="7"/>
  <c r="L383" i="7"/>
  <c r="L384" i="7"/>
  <c r="L385" i="7"/>
  <c r="L386" i="7"/>
  <c r="L387" i="7"/>
  <c r="L388" i="7"/>
  <c r="L389" i="7"/>
  <c r="L390" i="7"/>
  <c r="L391" i="7"/>
  <c r="L392" i="7"/>
  <c r="L393" i="7"/>
  <c r="L394" i="7"/>
  <c r="L395" i="7"/>
  <c r="L396" i="7"/>
  <c r="L397" i="7"/>
  <c r="L398" i="7"/>
  <c r="L399" i="7"/>
  <c r="L400" i="7"/>
  <c r="L401" i="7"/>
  <c r="L402" i="7"/>
  <c r="L403" i="7"/>
  <c r="L404" i="7"/>
  <c r="L405" i="7"/>
  <c r="L406" i="7"/>
  <c r="L407" i="7"/>
  <c r="L408" i="7"/>
  <c r="L409" i="7"/>
  <c r="L410" i="7"/>
  <c r="L411" i="7"/>
  <c r="L412" i="7"/>
  <c r="L413" i="7"/>
  <c r="L414" i="7"/>
  <c r="L415" i="7"/>
  <c r="L416" i="7"/>
  <c r="L417" i="7"/>
  <c r="L418" i="7"/>
  <c r="L419" i="7"/>
  <c r="L420" i="7"/>
  <c r="L421" i="7"/>
  <c r="L422" i="7"/>
  <c r="L423" i="7"/>
  <c r="L424" i="7"/>
  <c r="L425" i="7"/>
  <c r="L426" i="7"/>
  <c r="L427" i="7"/>
  <c r="L428" i="7"/>
  <c r="L429" i="7"/>
  <c r="L430" i="7"/>
  <c r="L431" i="7"/>
  <c r="L432" i="7"/>
  <c r="L433" i="7"/>
  <c r="L434" i="7"/>
  <c r="L435" i="7"/>
  <c r="L436" i="7"/>
  <c r="L437" i="7"/>
  <c r="L438" i="7"/>
  <c r="L439" i="7"/>
  <c r="L440" i="7"/>
  <c r="L441" i="7"/>
  <c r="L442" i="7"/>
  <c r="L443" i="7"/>
  <c r="L444" i="7"/>
  <c r="L445" i="7"/>
  <c r="L446" i="7"/>
  <c r="L447" i="7"/>
  <c r="L448" i="7"/>
  <c r="L449" i="7"/>
  <c r="L450" i="7"/>
  <c r="L451" i="7"/>
  <c r="L452" i="7"/>
  <c r="L453" i="7"/>
  <c r="L454" i="7"/>
  <c r="L455" i="7"/>
  <c r="L456" i="7"/>
  <c r="L457" i="7"/>
  <c r="L458" i="7"/>
  <c r="L459" i="7"/>
  <c r="L460" i="7"/>
  <c r="L461" i="7"/>
  <c r="L462" i="7"/>
  <c r="L463" i="7"/>
  <c r="L464" i="7"/>
  <c r="L465" i="7"/>
  <c r="L466" i="7"/>
  <c r="L467" i="7"/>
  <c r="L468" i="7"/>
  <c r="L469" i="7"/>
  <c r="L470" i="7"/>
  <c r="L471" i="7"/>
  <c r="L472" i="7"/>
  <c r="L473" i="7"/>
  <c r="L474" i="7"/>
  <c r="L475" i="7"/>
  <c r="L476" i="7"/>
  <c r="L477" i="7"/>
  <c r="L478" i="7"/>
  <c r="L479" i="7"/>
  <c r="L480" i="7"/>
  <c r="L481" i="7"/>
  <c r="L482" i="7"/>
  <c r="L483" i="7"/>
  <c r="L484" i="7"/>
  <c r="L485" i="7"/>
  <c r="L486" i="7"/>
  <c r="L487" i="7"/>
  <c r="L488" i="7"/>
  <c r="L489" i="7"/>
  <c r="L490" i="7"/>
  <c r="L491" i="7"/>
  <c r="L492" i="7"/>
  <c r="L493" i="7"/>
  <c r="L494" i="7"/>
  <c r="L495" i="7"/>
  <c r="L496" i="7"/>
  <c r="L497" i="7"/>
  <c r="L498" i="7"/>
  <c r="L499" i="7"/>
  <c r="L500" i="7"/>
  <c r="L501" i="7"/>
  <c r="L502" i="7"/>
  <c r="L503" i="7"/>
  <c r="L504" i="7"/>
  <c r="L505" i="7"/>
  <c r="L506" i="7"/>
  <c r="L507" i="7"/>
  <c r="L508" i="7"/>
  <c r="L509" i="7"/>
  <c r="L510" i="7"/>
  <c r="L511" i="7"/>
  <c r="L512" i="7"/>
  <c r="L513" i="7"/>
  <c r="L514" i="7"/>
  <c r="L515" i="7"/>
  <c r="L516" i="7"/>
  <c r="L517" i="7"/>
  <c r="L518" i="7"/>
  <c r="L519" i="7"/>
  <c r="L520" i="7"/>
  <c r="L521" i="7"/>
  <c r="L522" i="7"/>
  <c r="L523" i="7"/>
  <c r="L524" i="7"/>
  <c r="L525" i="7"/>
  <c r="L526" i="7"/>
  <c r="L527" i="7"/>
  <c r="L528" i="7"/>
  <c r="L529" i="7"/>
  <c r="L530" i="7"/>
  <c r="L531" i="7"/>
  <c r="L532" i="7"/>
  <c r="L533" i="7"/>
  <c r="L534" i="7"/>
  <c r="L535" i="7"/>
  <c r="L536" i="7"/>
  <c r="L537" i="7"/>
  <c r="L538" i="7"/>
  <c r="L539" i="7"/>
  <c r="L540" i="7"/>
  <c r="L541" i="7"/>
  <c r="L542" i="7"/>
  <c r="L543" i="7"/>
  <c r="L544" i="7"/>
  <c r="L545" i="7"/>
  <c r="L546" i="7"/>
  <c r="L547" i="7"/>
  <c r="L548" i="7"/>
  <c r="L549" i="7"/>
  <c r="L550" i="7"/>
  <c r="L551" i="7"/>
  <c r="L552" i="7"/>
  <c r="L553" i="7"/>
  <c r="L554" i="7"/>
  <c r="L555" i="7"/>
  <c r="L556" i="7"/>
  <c r="L557" i="7"/>
  <c r="L558" i="7"/>
  <c r="L559" i="7"/>
  <c r="L560" i="7"/>
  <c r="L561" i="7"/>
  <c r="L562" i="7"/>
  <c r="L563" i="7"/>
  <c r="L564" i="7"/>
  <c r="L565" i="7"/>
  <c r="L566" i="7"/>
  <c r="L567" i="7"/>
  <c r="L568" i="7"/>
  <c r="L569" i="7"/>
  <c r="L570" i="7"/>
  <c r="L571" i="7"/>
  <c r="L572" i="7"/>
  <c r="L573" i="7"/>
  <c r="L574" i="7"/>
  <c r="L575" i="7"/>
  <c r="L576" i="7"/>
  <c r="L577" i="7"/>
  <c r="L578" i="7"/>
  <c r="L579" i="7"/>
  <c r="L580" i="7"/>
  <c r="L581" i="7"/>
  <c r="L582" i="7"/>
  <c r="L583" i="7"/>
  <c r="L584" i="7"/>
  <c r="L585" i="7"/>
  <c r="L586" i="7"/>
  <c r="L587" i="7"/>
  <c r="L588" i="7"/>
  <c r="L589" i="7"/>
  <c r="L590" i="7"/>
  <c r="L591" i="7"/>
  <c r="L592" i="7"/>
  <c r="L593" i="7"/>
  <c r="L594" i="7"/>
  <c r="L595" i="7"/>
  <c r="L596" i="7"/>
  <c r="L597" i="7"/>
  <c r="L598" i="7"/>
  <c r="L599" i="7"/>
  <c r="L600" i="7"/>
  <c r="L601" i="7"/>
  <c r="L602" i="7"/>
  <c r="L603" i="7"/>
  <c r="L604" i="7"/>
  <c r="L605" i="7"/>
  <c r="L606" i="7"/>
  <c r="L607" i="7"/>
  <c r="L608" i="7"/>
  <c r="L609" i="7"/>
  <c r="L610" i="7"/>
  <c r="L611" i="7"/>
  <c r="L612" i="7"/>
  <c r="L613" i="7"/>
  <c r="L614" i="7"/>
  <c r="L615" i="7"/>
  <c r="L616" i="7"/>
  <c r="L617" i="7"/>
  <c r="L618" i="7"/>
  <c r="L619" i="7"/>
  <c r="L620" i="7"/>
  <c r="L621" i="7"/>
  <c r="L622" i="7"/>
  <c r="L623" i="7"/>
  <c r="L624" i="7"/>
  <c r="L625" i="7"/>
  <c r="L626" i="7"/>
  <c r="L627" i="7"/>
  <c r="L628" i="7"/>
  <c r="L629" i="7"/>
  <c r="L630" i="7"/>
  <c r="L631" i="7"/>
  <c r="L632" i="7"/>
  <c r="L633" i="7"/>
  <c r="L634" i="7"/>
  <c r="L635" i="7"/>
  <c r="L636" i="7"/>
  <c r="L637" i="7"/>
  <c r="L638" i="7"/>
  <c r="L639" i="7"/>
  <c r="L640" i="7"/>
  <c r="L641" i="7"/>
  <c r="L642" i="7"/>
  <c r="L643" i="7"/>
  <c r="L644" i="7"/>
  <c r="L645" i="7"/>
  <c r="L646" i="7"/>
  <c r="L647" i="7"/>
  <c r="L648" i="7"/>
  <c r="L649" i="7"/>
  <c r="L650" i="7"/>
  <c r="L651" i="7"/>
  <c r="L652" i="7"/>
  <c r="L653" i="7"/>
  <c r="L654" i="7"/>
  <c r="L655" i="7"/>
  <c r="L656" i="7"/>
  <c r="L657" i="7"/>
  <c r="L658" i="7"/>
  <c r="L659" i="7"/>
  <c r="L660" i="7"/>
  <c r="L661" i="7"/>
  <c r="L662" i="7"/>
  <c r="L663" i="7"/>
  <c r="L664" i="7"/>
  <c r="L665" i="7"/>
  <c r="L666" i="7"/>
  <c r="L667" i="7"/>
  <c r="L668" i="7"/>
  <c r="L669" i="7"/>
  <c r="L670" i="7"/>
  <c r="L671" i="7"/>
  <c r="L672" i="7"/>
  <c r="L673" i="7"/>
  <c r="L674" i="7"/>
  <c r="L675" i="7"/>
  <c r="L676" i="7"/>
  <c r="L677" i="7"/>
  <c r="L678" i="7"/>
  <c r="L679" i="7"/>
  <c r="L680" i="7"/>
  <c r="L681" i="7"/>
  <c r="L682" i="7"/>
  <c r="L683" i="7"/>
  <c r="L684" i="7"/>
  <c r="L685" i="7"/>
  <c r="L686" i="7"/>
  <c r="L687" i="7"/>
  <c r="L688" i="7"/>
  <c r="L689" i="7"/>
  <c r="L690" i="7"/>
  <c r="L691" i="7"/>
  <c r="L692" i="7"/>
  <c r="L693" i="7"/>
  <c r="L694" i="7"/>
  <c r="L695" i="7"/>
  <c r="L696" i="7"/>
  <c r="L697" i="7"/>
  <c r="L698" i="7"/>
  <c r="L699" i="7"/>
  <c r="L700" i="7"/>
  <c r="L701" i="7"/>
  <c r="L702" i="7"/>
  <c r="L703" i="7"/>
  <c r="L704" i="7"/>
  <c r="L705" i="7"/>
  <c r="L706" i="7"/>
  <c r="L707" i="7"/>
  <c r="L708" i="7"/>
  <c r="L709" i="7"/>
  <c r="L710" i="7"/>
  <c r="L711" i="7"/>
  <c r="L712" i="7"/>
  <c r="L713" i="7"/>
  <c r="L714" i="7"/>
  <c r="L715" i="7"/>
  <c r="L716" i="7"/>
  <c r="L717" i="7"/>
  <c r="L718" i="7"/>
  <c r="L719" i="7"/>
  <c r="L720" i="7"/>
  <c r="L721" i="7"/>
  <c r="L722" i="7"/>
  <c r="L723" i="7"/>
  <c r="L724" i="7"/>
  <c r="L725" i="7"/>
  <c r="L726" i="7"/>
  <c r="L727" i="7"/>
  <c r="L728" i="7"/>
  <c r="L729" i="7"/>
  <c r="L730" i="7"/>
  <c r="L731" i="7"/>
  <c r="L732" i="7"/>
  <c r="L733" i="7"/>
  <c r="L734" i="7"/>
  <c r="L735" i="7"/>
  <c r="L736" i="7"/>
  <c r="L737" i="7"/>
  <c r="L738" i="7"/>
  <c r="L739" i="7"/>
  <c r="L740" i="7"/>
  <c r="L741" i="7"/>
  <c r="L742" i="7"/>
  <c r="L743" i="7"/>
  <c r="L744" i="7"/>
  <c r="L745" i="7"/>
  <c r="L746" i="7"/>
  <c r="L747" i="7"/>
  <c r="L748" i="7"/>
  <c r="L749" i="7"/>
  <c r="L750" i="7"/>
  <c r="L751" i="7"/>
  <c r="L752" i="7"/>
  <c r="L753" i="7"/>
  <c r="L754" i="7"/>
  <c r="L755" i="7"/>
  <c r="L756" i="7"/>
  <c r="L757" i="7"/>
  <c r="L758" i="7"/>
  <c r="L759" i="7"/>
  <c r="L760" i="7"/>
  <c r="L761" i="7"/>
  <c r="L762" i="7"/>
  <c r="L763" i="7"/>
  <c r="L764" i="7"/>
  <c r="L765" i="7"/>
  <c r="L766" i="7"/>
  <c r="L767" i="7"/>
  <c r="L768" i="7"/>
  <c r="L769" i="7"/>
  <c r="L770" i="7"/>
  <c r="L771" i="7"/>
  <c r="L772" i="7"/>
  <c r="L773" i="7"/>
  <c r="L774" i="7"/>
  <c r="L775" i="7"/>
  <c r="L776" i="7"/>
  <c r="L777" i="7"/>
  <c r="L778" i="7"/>
  <c r="L779" i="7"/>
  <c r="L780" i="7"/>
  <c r="L781" i="7"/>
  <c r="L782" i="7"/>
  <c r="L783" i="7"/>
  <c r="L784" i="7"/>
  <c r="L785" i="7"/>
  <c r="L786" i="7"/>
  <c r="L787" i="7"/>
  <c r="L788" i="7"/>
  <c r="L789" i="7"/>
  <c r="L790" i="7"/>
  <c r="L791" i="7"/>
  <c r="L792" i="7"/>
  <c r="L793" i="7"/>
  <c r="L794" i="7"/>
  <c r="L795" i="7"/>
  <c r="L796" i="7"/>
  <c r="L797" i="7"/>
  <c r="L798" i="7"/>
  <c r="L799" i="7"/>
  <c r="L800" i="7"/>
  <c r="L801" i="7"/>
  <c r="L802" i="7"/>
  <c r="L803" i="7"/>
  <c r="L804" i="7"/>
  <c r="L805" i="7"/>
  <c r="L806" i="7"/>
  <c r="L807" i="7"/>
  <c r="L808" i="7"/>
  <c r="L809" i="7"/>
  <c r="L810" i="7"/>
  <c r="L811" i="7"/>
  <c r="L812" i="7"/>
  <c r="L813" i="7"/>
  <c r="L814" i="7"/>
  <c r="L815" i="7"/>
  <c r="L816" i="7"/>
  <c r="L817" i="7"/>
  <c r="L818" i="7"/>
  <c r="L819" i="7"/>
  <c r="L820" i="7"/>
  <c r="L821" i="7"/>
  <c r="L822" i="7"/>
  <c r="L823" i="7"/>
  <c r="L824" i="7"/>
  <c r="L825" i="7"/>
  <c r="L826" i="7"/>
  <c r="L827" i="7"/>
  <c r="L828" i="7"/>
  <c r="L829" i="7"/>
  <c r="L830" i="7"/>
  <c r="L831" i="7"/>
  <c r="L832" i="7"/>
  <c r="L833" i="7"/>
  <c r="L834" i="7"/>
  <c r="L835" i="7"/>
  <c r="L836" i="7"/>
  <c r="L837" i="7"/>
  <c r="L838" i="7"/>
  <c r="L839" i="7"/>
  <c r="L840" i="7"/>
  <c r="L841" i="7"/>
  <c r="L842" i="7"/>
  <c r="L843" i="7"/>
  <c r="L844" i="7"/>
  <c r="L845" i="7"/>
  <c r="L846" i="7"/>
  <c r="L847" i="7"/>
  <c r="L848" i="7"/>
  <c r="L849" i="7"/>
  <c r="L850" i="7"/>
  <c r="L851" i="7"/>
  <c r="L852" i="7"/>
  <c r="L853" i="7"/>
  <c r="L854" i="7"/>
  <c r="L855" i="7"/>
  <c r="L856" i="7"/>
  <c r="L857" i="7"/>
  <c r="L858" i="7"/>
  <c r="L859" i="7"/>
  <c r="L860" i="7"/>
  <c r="L861" i="7"/>
  <c r="L862" i="7"/>
  <c r="L863" i="7"/>
  <c r="L864" i="7"/>
  <c r="L865" i="7"/>
  <c r="L866" i="7"/>
  <c r="L867" i="7"/>
  <c r="L868" i="7"/>
  <c r="L869" i="7"/>
  <c r="L870" i="7"/>
  <c r="L871" i="7"/>
  <c r="L872" i="7"/>
  <c r="L873" i="7"/>
  <c r="L874" i="7"/>
  <c r="L875" i="7"/>
  <c r="L876" i="7"/>
  <c r="L877" i="7"/>
  <c r="L878" i="7"/>
  <c r="L879" i="7"/>
  <c r="L880" i="7"/>
  <c r="L881" i="7"/>
  <c r="L882" i="7"/>
  <c r="L883" i="7"/>
  <c r="L884" i="7"/>
  <c r="L885" i="7"/>
  <c r="L886" i="7"/>
  <c r="L887" i="7"/>
  <c r="L888" i="7"/>
  <c r="L889" i="7"/>
  <c r="L890" i="7"/>
  <c r="L891" i="7"/>
  <c r="L892" i="7"/>
  <c r="L893" i="7"/>
  <c r="L894" i="7"/>
  <c r="L895" i="7"/>
  <c r="L896" i="7"/>
  <c r="L897" i="7"/>
  <c r="L898" i="7"/>
  <c r="L899" i="7"/>
  <c r="L900" i="7"/>
  <c r="L901" i="7"/>
  <c r="L902" i="7"/>
  <c r="L903" i="7"/>
  <c r="L904" i="7"/>
  <c r="L905" i="7"/>
  <c r="L906" i="7"/>
  <c r="L907" i="7"/>
  <c r="L908" i="7"/>
  <c r="L909" i="7"/>
  <c r="L910" i="7"/>
  <c r="L911" i="7"/>
  <c r="L912" i="7"/>
  <c r="L913" i="7"/>
  <c r="L914" i="7"/>
  <c r="L915" i="7"/>
  <c r="L916" i="7"/>
  <c r="L917" i="7"/>
  <c r="L918" i="7"/>
  <c r="L919" i="7"/>
  <c r="L920" i="7"/>
  <c r="L921" i="7"/>
  <c r="L922" i="7"/>
  <c r="L923" i="7"/>
  <c r="L924" i="7"/>
  <c r="L925" i="7"/>
  <c r="L926" i="7"/>
  <c r="L927" i="7"/>
  <c r="L928" i="7"/>
  <c r="L929" i="7"/>
  <c r="L930" i="7"/>
  <c r="L931" i="7"/>
  <c r="L932" i="7"/>
  <c r="L933" i="7"/>
  <c r="L934" i="7"/>
  <c r="L935" i="7"/>
  <c r="L936" i="7"/>
  <c r="L937" i="7"/>
  <c r="L938" i="7"/>
  <c r="L939" i="7"/>
  <c r="L940" i="7"/>
  <c r="L941" i="7"/>
  <c r="L942" i="7"/>
  <c r="L943" i="7"/>
  <c r="L944" i="7"/>
  <c r="L945" i="7"/>
  <c r="L946" i="7"/>
  <c r="L947" i="7"/>
  <c r="L948" i="7"/>
  <c r="L949" i="7"/>
  <c r="L950" i="7"/>
  <c r="L951" i="7"/>
  <c r="L952" i="7"/>
  <c r="L953" i="7"/>
  <c r="L954" i="7"/>
  <c r="L955" i="7"/>
  <c r="L956" i="7"/>
  <c r="L957" i="7"/>
  <c r="L958" i="7"/>
  <c r="L959" i="7"/>
  <c r="L960" i="7"/>
  <c r="L961" i="7"/>
  <c r="L962" i="7"/>
  <c r="L963" i="7"/>
  <c r="L964" i="7"/>
  <c r="L965" i="7"/>
  <c r="L966" i="7"/>
  <c r="L967" i="7"/>
  <c r="L968" i="7"/>
  <c r="L969" i="7"/>
  <c r="L970" i="7"/>
  <c r="L971" i="7"/>
  <c r="L972" i="7"/>
  <c r="L973" i="7"/>
  <c r="L974" i="7"/>
  <c r="L975" i="7"/>
  <c r="L976" i="7"/>
  <c r="L977" i="7"/>
  <c r="L978" i="7"/>
  <c r="L979" i="7"/>
  <c r="L980" i="7"/>
  <c r="L981" i="7"/>
  <c r="L982" i="7"/>
  <c r="L983" i="7"/>
  <c r="L984" i="7"/>
  <c r="L985" i="7"/>
  <c r="L986" i="7"/>
  <c r="L987" i="7"/>
  <c r="L988" i="7"/>
  <c r="L989" i="7"/>
  <c r="L990" i="7"/>
  <c r="L991" i="7"/>
  <c r="L992" i="7"/>
  <c r="L993" i="7"/>
  <c r="L994" i="7"/>
  <c r="L995" i="7"/>
  <c r="L996" i="7"/>
  <c r="L997" i="7"/>
  <c r="L998" i="7"/>
  <c r="L999" i="7"/>
  <c r="L1000" i="7"/>
  <c r="L1001" i="7"/>
  <c r="L1002" i="7"/>
  <c r="L1003" i="7"/>
  <c r="L1004" i="7"/>
  <c r="L1005" i="7"/>
  <c r="L1006" i="7"/>
  <c r="L1007" i="7"/>
  <c r="L1008" i="7"/>
  <c r="L1009" i="7"/>
  <c r="L1010" i="7"/>
  <c r="L1011" i="7"/>
  <c r="L1012" i="7"/>
  <c r="L1013" i="7"/>
  <c r="L1014" i="7"/>
  <c r="L1015" i="7"/>
  <c r="L1016" i="7"/>
  <c r="L1017" i="7"/>
  <c r="L1018" i="7"/>
  <c r="L1019" i="7"/>
  <c r="L1020" i="7"/>
  <c r="L1021" i="7"/>
  <c r="L1022" i="7"/>
  <c r="L1023" i="7"/>
  <c r="L1024" i="7"/>
  <c r="L1025" i="7"/>
  <c r="L1026" i="7"/>
  <c r="L1027" i="7"/>
  <c r="L1028" i="7"/>
  <c r="L1029" i="7"/>
  <c r="L1030" i="7"/>
  <c r="L1031" i="7"/>
  <c r="L1032" i="7"/>
  <c r="L1033" i="7"/>
  <c r="L1034" i="7"/>
  <c r="L1035" i="7"/>
  <c r="L1036" i="7"/>
  <c r="L1037" i="7"/>
  <c r="L1038" i="7"/>
  <c r="L1039" i="7"/>
  <c r="L1040" i="7"/>
  <c r="L1041" i="7"/>
  <c r="L1042" i="7"/>
  <c r="L1043" i="7"/>
  <c r="L1044" i="7"/>
  <c r="L1045" i="7"/>
  <c r="L1046" i="7"/>
  <c r="L1047" i="7"/>
  <c r="L1048" i="7"/>
  <c r="L1049" i="7"/>
  <c r="L1050" i="7"/>
  <c r="L1051" i="7"/>
  <c r="L1052" i="7"/>
  <c r="L1053" i="7"/>
  <c r="L1054" i="7"/>
  <c r="L1055" i="7"/>
  <c r="L1056" i="7"/>
  <c r="L1057" i="7"/>
  <c r="L1058" i="7"/>
  <c r="L1059" i="7"/>
  <c r="L1060" i="7"/>
  <c r="L1061" i="7"/>
  <c r="L1062" i="7"/>
  <c r="L1063" i="7"/>
  <c r="L1064" i="7"/>
  <c r="L1065" i="7"/>
  <c r="L1066" i="7"/>
  <c r="L1067" i="7"/>
  <c r="L1068" i="7"/>
  <c r="L1069" i="7"/>
  <c r="L1070" i="7"/>
  <c r="L1071" i="7"/>
  <c r="L1072" i="7"/>
  <c r="L1073" i="7"/>
  <c r="L1074" i="7"/>
  <c r="L1075" i="7"/>
  <c r="L1076" i="7"/>
  <c r="L1077" i="7"/>
  <c r="L1078" i="7"/>
  <c r="L1079" i="7"/>
  <c r="L1080" i="7"/>
  <c r="L1081" i="7"/>
  <c r="L1082" i="7"/>
  <c r="L1083" i="7"/>
  <c r="L1084" i="7"/>
  <c r="L1085" i="7"/>
  <c r="L1086" i="7"/>
  <c r="L1087" i="7"/>
  <c r="L1088" i="7"/>
  <c r="L1089" i="7"/>
  <c r="L1090" i="7"/>
  <c r="L1091" i="7"/>
  <c r="L1092" i="7"/>
  <c r="L1093" i="7"/>
  <c r="L1094" i="7"/>
  <c r="L1095" i="7"/>
  <c r="L1096" i="7"/>
  <c r="L1097" i="7"/>
  <c r="L1098" i="7"/>
  <c r="L1099" i="7"/>
  <c r="L1100" i="7"/>
  <c r="K2" i="7"/>
  <c r="K3" i="7"/>
  <c r="K4" i="7"/>
  <c r="K5" i="7"/>
  <c r="K6" i="7"/>
  <c r="K7" i="7"/>
  <c r="K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99" i="7"/>
  <c r="K100" i="7"/>
  <c r="K101" i="7"/>
  <c r="K102" i="7"/>
  <c r="K103" i="7"/>
  <c r="K104" i="7"/>
  <c r="K105" i="7"/>
  <c r="K106" i="7"/>
  <c r="K107" i="7"/>
  <c r="K108" i="7"/>
  <c r="K109" i="7"/>
  <c r="K110" i="7"/>
  <c r="K111" i="7"/>
  <c r="K112" i="7"/>
  <c r="K113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45" i="7"/>
  <c r="K146" i="7"/>
  <c r="K147" i="7"/>
  <c r="K148" i="7"/>
  <c r="K149" i="7"/>
  <c r="K150" i="7"/>
  <c r="K151" i="7"/>
  <c r="K152" i="7"/>
  <c r="K153" i="7"/>
  <c r="K154" i="7"/>
  <c r="K155" i="7"/>
  <c r="K156" i="7"/>
  <c r="K157" i="7"/>
  <c r="K158" i="7"/>
  <c r="K159" i="7"/>
  <c r="K160" i="7"/>
  <c r="K161" i="7"/>
  <c r="K162" i="7"/>
  <c r="K163" i="7"/>
  <c r="K164" i="7"/>
  <c r="K165" i="7"/>
  <c r="K166" i="7"/>
  <c r="K167" i="7"/>
  <c r="K168" i="7"/>
  <c r="K169" i="7"/>
  <c r="K170" i="7"/>
  <c r="K171" i="7"/>
  <c r="K172" i="7"/>
  <c r="K173" i="7"/>
  <c r="K174" i="7"/>
  <c r="K175" i="7"/>
  <c r="K176" i="7"/>
  <c r="K177" i="7"/>
  <c r="K178" i="7"/>
  <c r="K179" i="7"/>
  <c r="K180" i="7"/>
  <c r="K181" i="7"/>
  <c r="K182" i="7"/>
  <c r="K183" i="7"/>
  <c r="K184" i="7"/>
  <c r="K185" i="7"/>
  <c r="K186" i="7"/>
  <c r="K187" i="7"/>
  <c r="K188" i="7"/>
  <c r="K189" i="7"/>
  <c r="K190" i="7"/>
  <c r="K191" i="7"/>
  <c r="K192" i="7"/>
  <c r="K193" i="7"/>
  <c r="K194" i="7"/>
  <c r="K195" i="7"/>
  <c r="K196" i="7"/>
  <c r="K197" i="7"/>
  <c r="K198" i="7"/>
  <c r="K199" i="7"/>
  <c r="K200" i="7"/>
  <c r="K201" i="7"/>
  <c r="K202" i="7"/>
  <c r="K203" i="7"/>
  <c r="K204" i="7"/>
  <c r="K205" i="7"/>
  <c r="K206" i="7"/>
  <c r="K207" i="7"/>
  <c r="K208" i="7"/>
  <c r="K209" i="7"/>
  <c r="K210" i="7"/>
  <c r="K211" i="7"/>
  <c r="K212" i="7"/>
  <c r="K213" i="7"/>
  <c r="K214" i="7"/>
  <c r="K215" i="7"/>
  <c r="K216" i="7"/>
  <c r="K217" i="7"/>
  <c r="K218" i="7"/>
  <c r="K219" i="7"/>
  <c r="K220" i="7"/>
  <c r="K221" i="7"/>
  <c r="K222" i="7"/>
  <c r="K223" i="7"/>
  <c r="K224" i="7"/>
  <c r="K225" i="7"/>
  <c r="K226" i="7"/>
  <c r="K227" i="7"/>
  <c r="K228" i="7"/>
  <c r="K229" i="7"/>
  <c r="K230" i="7"/>
  <c r="K231" i="7"/>
  <c r="K232" i="7"/>
  <c r="K233" i="7"/>
  <c r="K234" i="7"/>
  <c r="K235" i="7"/>
  <c r="K236" i="7"/>
  <c r="K237" i="7"/>
  <c r="K238" i="7"/>
  <c r="K239" i="7"/>
  <c r="K240" i="7"/>
  <c r="K241" i="7"/>
  <c r="K242" i="7"/>
  <c r="K243" i="7"/>
  <c r="K244" i="7"/>
  <c r="K245" i="7"/>
  <c r="K246" i="7"/>
  <c r="K247" i="7"/>
  <c r="K248" i="7"/>
  <c r="K249" i="7"/>
  <c r="K250" i="7"/>
  <c r="K251" i="7"/>
  <c r="K252" i="7"/>
  <c r="K253" i="7"/>
  <c r="K254" i="7"/>
  <c r="K255" i="7"/>
  <c r="K256" i="7"/>
  <c r="K257" i="7"/>
  <c r="K258" i="7"/>
  <c r="K259" i="7"/>
  <c r="K260" i="7"/>
  <c r="K261" i="7"/>
  <c r="K262" i="7"/>
  <c r="K263" i="7"/>
  <c r="K264" i="7"/>
  <c r="K265" i="7"/>
  <c r="K266" i="7"/>
  <c r="K267" i="7"/>
  <c r="K268" i="7"/>
  <c r="K269" i="7"/>
  <c r="K270" i="7"/>
  <c r="K271" i="7"/>
  <c r="K272" i="7"/>
  <c r="K273" i="7"/>
  <c r="K274" i="7"/>
  <c r="K275" i="7"/>
  <c r="K276" i="7"/>
  <c r="K277" i="7"/>
  <c r="K278" i="7"/>
  <c r="K279" i="7"/>
  <c r="K280" i="7"/>
  <c r="K281" i="7"/>
  <c r="K282" i="7"/>
  <c r="K283" i="7"/>
  <c r="K284" i="7"/>
  <c r="K285" i="7"/>
  <c r="K286" i="7"/>
  <c r="K287" i="7"/>
  <c r="K288" i="7"/>
  <c r="K289" i="7"/>
  <c r="K290" i="7"/>
  <c r="K291" i="7"/>
  <c r="K292" i="7"/>
  <c r="K293" i="7"/>
  <c r="K294" i="7"/>
  <c r="K295" i="7"/>
  <c r="K296" i="7"/>
  <c r="K297" i="7"/>
  <c r="K298" i="7"/>
  <c r="K299" i="7"/>
  <c r="K300" i="7"/>
  <c r="K301" i="7"/>
  <c r="K302" i="7"/>
  <c r="K303" i="7"/>
  <c r="K304" i="7"/>
  <c r="K305" i="7"/>
  <c r="K306" i="7"/>
  <c r="K307" i="7"/>
  <c r="K308" i="7"/>
  <c r="K309" i="7"/>
  <c r="K310" i="7"/>
  <c r="K311" i="7"/>
  <c r="K312" i="7"/>
  <c r="K313" i="7"/>
  <c r="K314" i="7"/>
  <c r="K315" i="7"/>
  <c r="K316" i="7"/>
  <c r="K317" i="7"/>
  <c r="K318" i="7"/>
  <c r="K319" i="7"/>
  <c r="K320" i="7"/>
  <c r="K321" i="7"/>
  <c r="K322" i="7"/>
  <c r="K323" i="7"/>
  <c r="K324" i="7"/>
  <c r="K325" i="7"/>
  <c r="K326" i="7"/>
  <c r="K327" i="7"/>
  <c r="K328" i="7"/>
  <c r="K329" i="7"/>
  <c r="K330" i="7"/>
  <c r="K331" i="7"/>
  <c r="K332" i="7"/>
  <c r="K333" i="7"/>
  <c r="K334" i="7"/>
  <c r="K335" i="7"/>
  <c r="K336" i="7"/>
  <c r="K337" i="7"/>
  <c r="K338" i="7"/>
  <c r="K339" i="7"/>
  <c r="K340" i="7"/>
  <c r="K341" i="7"/>
  <c r="K342" i="7"/>
  <c r="K343" i="7"/>
  <c r="K344" i="7"/>
  <c r="K345" i="7"/>
  <c r="K346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68" i="7"/>
  <c r="K369" i="7"/>
  <c r="K370" i="7"/>
  <c r="K371" i="7"/>
  <c r="K372" i="7"/>
  <c r="K373" i="7"/>
  <c r="K374" i="7"/>
  <c r="K375" i="7"/>
  <c r="K376" i="7"/>
  <c r="K377" i="7"/>
  <c r="K378" i="7"/>
  <c r="K379" i="7"/>
  <c r="K380" i="7"/>
  <c r="K381" i="7"/>
  <c r="K382" i="7"/>
  <c r="K383" i="7"/>
  <c r="K384" i="7"/>
  <c r="K385" i="7"/>
  <c r="K386" i="7"/>
  <c r="K387" i="7"/>
  <c r="K388" i="7"/>
  <c r="K389" i="7"/>
  <c r="K390" i="7"/>
  <c r="K391" i="7"/>
  <c r="K392" i="7"/>
  <c r="K393" i="7"/>
  <c r="K394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13" i="7"/>
  <c r="K414" i="7"/>
  <c r="K415" i="7"/>
  <c r="K416" i="7"/>
  <c r="K417" i="7"/>
  <c r="K418" i="7"/>
  <c r="K419" i="7"/>
  <c r="K420" i="7"/>
  <c r="K421" i="7"/>
  <c r="K422" i="7"/>
  <c r="K423" i="7"/>
  <c r="K424" i="7"/>
  <c r="K425" i="7"/>
  <c r="K426" i="7"/>
  <c r="K427" i="7"/>
  <c r="K428" i="7"/>
  <c r="K429" i="7"/>
  <c r="K430" i="7"/>
  <c r="K431" i="7"/>
  <c r="K432" i="7"/>
  <c r="K433" i="7"/>
  <c r="K434" i="7"/>
  <c r="K435" i="7"/>
  <c r="K436" i="7"/>
  <c r="K437" i="7"/>
  <c r="K438" i="7"/>
  <c r="K439" i="7"/>
  <c r="K440" i="7"/>
  <c r="K441" i="7"/>
  <c r="K442" i="7"/>
  <c r="K443" i="7"/>
  <c r="K444" i="7"/>
  <c r="K445" i="7"/>
  <c r="K446" i="7"/>
  <c r="K447" i="7"/>
  <c r="K448" i="7"/>
  <c r="K449" i="7"/>
  <c r="K450" i="7"/>
  <c r="K451" i="7"/>
  <c r="K452" i="7"/>
  <c r="K453" i="7"/>
  <c r="K454" i="7"/>
  <c r="K455" i="7"/>
  <c r="K456" i="7"/>
  <c r="K457" i="7"/>
  <c r="K458" i="7"/>
  <c r="K459" i="7"/>
  <c r="K460" i="7"/>
  <c r="K461" i="7"/>
  <c r="K462" i="7"/>
  <c r="K463" i="7"/>
  <c r="K464" i="7"/>
  <c r="K465" i="7"/>
  <c r="K466" i="7"/>
  <c r="K467" i="7"/>
  <c r="K468" i="7"/>
  <c r="K469" i="7"/>
  <c r="K470" i="7"/>
  <c r="K471" i="7"/>
  <c r="K472" i="7"/>
  <c r="K473" i="7"/>
  <c r="K474" i="7"/>
  <c r="K475" i="7"/>
  <c r="K476" i="7"/>
  <c r="K477" i="7"/>
  <c r="K478" i="7"/>
  <c r="K479" i="7"/>
  <c r="K480" i="7"/>
  <c r="K481" i="7"/>
  <c r="K482" i="7"/>
  <c r="K483" i="7"/>
  <c r="K484" i="7"/>
  <c r="K485" i="7"/>
  <c r="K486" i="7"/>
  <c r="K487" i="7"/>
  <c r="K488" i="7"/>
  <c r="K489" i="7"/>
  <c r="K490" i="7"/>
  <c r="K491" i="7"/>
  <c r="K492" i="7"/>
  <c r="K493" i="7"/>
  <c r="K494" i="7"/>
  <c r="K495" i="7"/>
  <c r="K496" i="7"/>
  <c r="K497" i="7"/>
  <c r="K498" i="7"/>
  <c r="K499" i="7"/>
  <c r="K500" i="7"/>
  <c r="K501" i="7"/>
  <c r="K502" i="7"/>
  <c r="K503" i="7"/>
  <c r="K504" i="7"/>
  <c r="K505" i="7"/>
  <c r="K506" i="7"/>
  <c r="K507" i="7"/>
  <c r="K508" i="7"/>
  <c r="K509" i="7"/>
  <c r="K510" i="7"/>
  <c r="K511" i="7"/>
  <c r="K512" i="7"/>
  <c r="K513" i="7"/>
  <c r="K514" i="7"/>
  <c r="K515" i="7"/>
  <c r="K516" i="7"/>
  <c r="K517" i="7"/>
  <c r="K518" i="7"/>
  <c r="K519" i="7"/>
  <c r="K520" i="7"/>
  <c r="K521" i="7"/>
  <c r="K522" i="7"/>
  <c r="K523" i="7"/>
  <c r="K524" i="7"/>
  <c r="K525" i="7"/>
  <c r="K526" i="7"/>
  <c r="K527" i="7"/>
  <c r="K528" i="7"/>
  <c r="K529" i="7"/>
  <c r="K530" i="7"/>
  <c r="K531" i="7"/>
  <c r="K532" i="7"/>
  <c r="K533" i="7"/>
  <c r="K534" i="7"/>
  <c r="K535" i="7"/>
  <c r="K536" i="7"/>
  <c r="K537" i="7"/>
  <c r="K538" i="7"/>
  <c r="K539" i="7"/>
  <c r="K540" i="7"/>
  <c r="K541" i="7"/>
  <c r="K542" i="7"/>
  <c r="K543" i="7"/>
  <c r="K544" i="7"/>
  <c r="K545" i="7"/>
  <c r="K546" i="7"/>
  <c r="K547" i="7"/>
  <c r="K548" i="7"/>
  <c r="K549" i="7"/>
  <c r="K550" i="7"/>
  <c r="K551" i="7"/>
  <c r="K552" i="7"/>
  <c r="K553" i="7"/>
  <c r="K554" i="7"/>
  <c r="K555" i="7"/>
  <c r="K556" i="7"/>
  <c r="K557" i="7"/>
  <c r="K558" i="7"/>
  <c r="K559" i="7"/>
  <c r="K560" i="7"/>
  <c r="K561" i="7"/>
  <c r="K562" i="7"/>
  <c r="K563" i="7"/>
  <c r="K564" i="7"/>
  <c r="K565" i="7"/>
  <c r="K566" i="7"/>
  <c r="K567" i="7"/>
  <c r="K568" i="7"/>
  <c r="K569" i="7"/>
  <c r="K570" i="7"/>
  <c r="K571" i="7"/>
  <c r="K572" i="7"/>
  <c r="K573" i="7"/>
  <c r="K574" i="7"/>
  <c r="K575" i="7"/>
  <c r="K576" i="7"/>
  <c r="K577" i="7"/>
  <c r="K578" i="7"/>
  <c r="K579" i="7"/>
  <c r="K580" i="7"/>
  <c r="K581" i="7"/>
  <c r="K582" i="7"/>
  <c r="K583" i="7"/>
  <c r="K584" i="7"/>
  <c r="K585" i="7"/>
  <c r="K586" i="7"/>
  <c r="K587" i="7"/>
  <c r="K588" i="7"/>
  <c r="K589" i="7"/>
  <c r="K590" i="7"/>
  <c r="K591" i="7"/>
  <c r="K592" i="7"/>
  <c r="K593" i="7"/>
  <c r="K594" i="7"/>
  <c r="K595" i="7"/>
  <c r="K596" i="7"/>
  <c r="K597" i="7"/>
  <c r="K598" i="7"/>
  <c r="K599" i="7"/>
  <c r="K600" i="7"/>
  <c r="K601" i="7"/>
  <c r="K602" i="7"/>
  <c r="K603" i="7"/>
  <c r="K604" i="7"/>
  <c r="K605" i="7"/>
  <c r="K606" i="7"/>
  <c r="K607" i="7"/>
  <c r="K608" i="7"/>
  <c r="K609" i="7"/>
  <c r="K610" i="7"/>
  <c r="K611" i="7"/>
  <c r="K612" i="7"/>
  <c r="K613" i="7"/>
  <c r="K614" i="7"/>
  <c r="K615" i="7"/>
  <c r="K616" i="7"/>
  <c r="K617" i="7"/>
  <c r="K618" i="7"/>
  <c r="K619" i="7"/>
  <c r="K620" i="7"/>
  <c r="K621" i="7"/>
  <c r="K622" i="7"/>
  <c r="K623" i="7"/>
  <c r="K624" i="7"/>
  <c r="K625" i="7"/>
  <c r="K626" i="7"/>
  <c r="K627" i="7"/>
  <c r="K628" i="7"/>
  <c r="K629" i="7"/>
  <c r="K630" i="7"/>
  <c r="K631" i="7"/>
  <c r="K632" i="7"/>
  <c r="K633" i="7"/>
  <c r="K634" i="7"/>
  <c r="K635" i="7"/>
  <c r="K636" i="7"/>
  <c r="K637" i="7"/>
  <c r="K638" i="7"/>
  <c r="K639" i="7"/>
  <c r="K640" i="7"/>
  <c r="K641" i="7"/>
  <c r="K642" i="7"/>
  <c r="K643" i="7"/>
  <c r="K644" i="7"/>
  <c r="K645" i="7"/>
  <c r="K646" i="7"/>
  <c r="K647" i="7"/>
  <c r="K648" i="7"/>
  <c r="K649" i="7"/>
  <c r="K650" i="7"/>
  <c r="K651" i="7"/>
  <c r="K652" i="7"/>
  <c r="K653" i="7"/>
  <c r="K654" i="7"/>
  <c r="K655" i="7"/>
  <c r="K656" i="7"/>
  <c r="K657" i="7"/>
  <c r="K658" i="7"/>
  <c r="K659" i="7"/>
  <c r="K660" i="7"/>
  <c r="K661" i="7"/>
  <c r="K662" i="7"/>
  <c r="K663" i="7"/>
  <c r="K664" i="7"/>
  <c r="K665" i="7"/>
  <c r="K666" i="7"/>
  <c r="K667" i="7"/>
  <c r="K668" i="7"/>
  <c r="K669" i="7"/>
  <c r="K670" i="7"/>
  <c r="K671" i="7"/>
  <c r="K672" i="7"/>
  <c r="K673" i="7"/>
  <c r="K674" i="7"/>
  <c r="K675" i="7"/>
  <c r="K676" i="7"/>
  <c r="K677" i="7"/>
  <c r="K678" i="7"/>
  <c r="K679" i="7"/>
  <c r="K680" i="7"/>
  <c r="K681" i="7"/>
  <c r="K682" i="7"/>
  <c r="K683" i="7"/>
  <c r="K684" i="7"/>
  <c r="K685" i="7"/>
  <c r="K686" i="7"/>
  <c r="K687" i="7"/>
  <c r="K688" i="7"/>
  <c r="K689" i="7"/>
  <c r="K690" i="7"/>
  <c r="K691" i="7"/>
  <c r="K692" i="7"/>
  <c r="K693" i="7"/>
  <c r="K694" i="7"/>
  <c r="K695" i="7"/>
  <c r="K696" i="7"/>
  <c r="K697" i="7"/>
  <c r="K698" i="7"/>
  <c r="K699" i="7"/>
  <c r="K700" i="7"/>
  <c r="K701" i="7"/>
  <c r="K702" i="7"/>
  <c r="K703" i="7"/>
  <c r="K704" i="7"/>
  <c r="K705" i="7"/>
  <c r="K706" i="7"/>
  <c r="K707" i="7"/>
  <c r="K708" i="7"/>
  <c r="K709" i="7"/>
  <c r="K710" i="7"/>
  <c r="K711" i="7"/>
  <c r="K712" i="7"/>
  <c r="K713" i="7"/>
  <c r="K714" i="7"/>
  <c r="K715" i="7"/>
  <c r="K716" i="7"/>
  <c r="K717" i="7"/>
  <c r="K718" i="7"/>
  <c r="K719" i="7"/>
  <c r="K720" i="7"/>
  <c r="K721" i="7"/>
  <c r="K722" i="7"/>
  <c r="K723" i="7"/>
  <c r="K724" i="7"/>
  <c r="K725" i="7"/>
  <c r="K726" i="7"/>
  <c r="K727" i="7"/>
  <c r="K728" i="7"/>
  <c r="K729" i="7"/>
  <c r="K730" i="7"/>
  <c r="K731" i="7"/>
  <c r="K732" i="7"/>
  <c r="K733" i="7"/>
  <c r="K734" i="7"/>
  <c r="K735" i="7"/>
  <c r="K736" i="7"/>
  <c r="K737" i="7"/>
  <c r="K738" i="7"/>
  <c r="K739" i="7"/>
  <c r="K740" i="7"/>
  <c r="K741" i="7"/>
  <c r="K742" i="7"/>
  <c r="K743" i="7"/>
  <c r="K744" i="7"/>
  <c r="K745" i="7"/>
  <c r="K746" i="7"/>
  <c r="K747" i="7"/>
  <c r="K748" i="7"/>
  <c r="K749" i="7"/>
  <c r="K750" i="7"/>
  <c r="K751" i="7"/>
  <c r="K752" i="7"/>
  <c r="K753" i="7"/>
  <c r="K754" i="7"/>
  <c r="K755" i="7"/>
  <c r="K756" i="7"/>
  <c r="K757" i="7"/>
  <c r="K758" i="7"/>
  <c r="K759" i="7"/>
  <c r="K760" i="7"/>
  <c r="K761" i="7"/>
  <c r="K762" i="7"/>
  <c r="K763" i="7"/>
  <c r="K764" i="7"/>
  <c r="K765" i="7"/>
  <c r="K766" i="7"/>
  <c r="K767" i="7"/>
  <c r="K768" i="7"/>
  <c r="K769" i="7"/>
  <c r="K770" i="7"/>
  <c r="K771" i="7"/>
  <c r="K772" i="7"/>
  <c r="K773" i="7"/>
  <c r="K774" i="7"/>
  <c r="K775" i="7"/>
  <c r="K776" i="7"/>
  <c r="K777" i="7"/>
  <c r="K778" i="7"/>
  <c r="K779" i="7"/>
  <c r="K780" i="7"/>
  <c r="K781" i="7"/>
  <c r="K782" i="7"/>
  <c r="K783" i="7"/>
  <c r="K784" i="7"/>
  <c r="K785" i="7"/>
  <c r="K786" i="7"/>
  <c r="K787" i="7"/>
  <c r="K788" i="7"/>
  <c r="K789" i="7"/>
  <c r="K790" i="7"/>
  <c r="K791" i="7"/>
  <c r="K792" i="7"/>
  <c r="K793" i="7"/>
  <c r="K794" i="7"/>
  <c r="K795" i="7"/>
  <c r="K796" i="7"/>
  <c r="K797" i="7"/>
  <c r="K798" i="7"/>
  <c r="K799" i="7"/>
  <c r="K800" i="7"/>
  <c r="K801" i="7"/>
  <c r="K802" i="7"/>
  <c r="K803" i="7"/>
  <c r="K804" i="7"/>
  <c r="K805" i="7"/>
  <c r="K806" i="7"/>
  <c r="K807" i="7"/>
  <c r="K808" i="7"/>
  <c r="K809" i="7"/>
  <c r="K810" i="7"/>
  <c r="K811" i="7"/>
  <c r="K812" i="7"/>
  <c r="K813" i="7"/>
  <c r="K814" i="7"/>
  <c r="K815" i="7"/>
  <c r="K816" i="7"/>
  <c r="K817" i="7"/>
  <c r="K818" i="7"/>
  <c r="K819" i="7"/>
  <c r="K820" i="7"/>
  <c r="K821" i="7"/>
  <c r="K822" i="7"/>
  <c r="K823" i="7"/>
  <c r="K824" i="7"/>
  <c r="K825" i="7"/>
  <c r="K826" i="7"/>
  <c r="K827" i="7"/>
  <c r="K828" i="7"/>
  <c r="K829" i="7"/>
  <c r="K830" i="7"/>
  <c r="K831" i="7"/>
  <c r="K832" i="7"/>
  <c r="K833" i="7"/>
  <c r="K834" i="7"/>
  <c r="K835" i="7"/>
  <c r="K836" i="7"/>
  <c r="K837" i="7"/>
  <c r="K838" i="7"/>
  <c r="K839" i="7"/>
  <c r="K840" i="7"/>
  <c r="K841" i="7"/>
  <c r="K842" i="7"/>
  <c r="K843" i="7"/>
  <c r="K844" i="7"/>
  <c r="K845" i="7"/>
  <c r="K846" i="7"/>
  <c r="K847" i="7"/>
  <c r="K848" i="7"/>
  <c r="K849" i="7"/>
  <c r="K850" i="7"/>
  <c r="K851" i="7"/>
  <c r="K852" i="7"/>
  <c r="K853" i="7"/>
  <c r="K854" i="7"/>
  <c r="K855" i="7"/>
  <c r="K856" i="7"/>
  <c r="K857" i="7"/>
  <c r="K858" i="7"/>
  <c r="K859" i="7"/>
  <c r="K860" i="7"/>
  <c r="K861" i="7"/>
  <c r="K862" i="7"/>
  <c r="K863" i="7"/>
  <c r="K864" i="7"/>
  <c r="K865" i="7"/>
  <c r="K866" i="7"/>
  <c r="K867" i="7"/>
  <c r="K868" i="7"/>
  <c r="K869" i="7"/>
  <c r="K870" i="7"/>
  <c r="K871" i="7"/>
  <c r="K872" i="7"/>
  <c r="K873" i="7"/>
  <c r="K874" i="7"/>
  <c r="K875" i="7"/>
  <c r="K876" i="7"/>
  <c r="K877" i="7"/>
  <c r="K878" i="7"/>
  <c r="K879" i="7"/>
  <c r="K880" i="7"/>
  <c r="K881" i="7"/>
  <c r="K882" i="7"/>
  <c r="K883" i="7"/>
  <c r="K884" i="7"/>
  <c r="K885" i="7"/>
  <c r="K886" i="7"/>
  <c r="K887" i="7"/>
  <c r="K888" i="7"/>
  <c r="K889" i="7"/>
  <c r="K890" i="7"/>
  <c r="K891" i="7"/>
  <c r="K892" i="7"/>
  <c r="K893" i="7"/>
  <c r="K894" i="7"/>
  <c r="K895" i="7"/>
  <c r="K896" i="7"/>
  <c r="K897" i="7"/>
  <c r="K898" i="7"/>
  <c r="K899" i="7"/>
  <c r="K900" i="7"/>
  <c r="K901" i="7"/>
  <c r="K902" i="7"/>
  <c r="K903" i="7"/>
  <c r="K904" i="7"/>
  <c r="K905" i="7"/>
  <c r="K906" i="7"/>
  <c r="K907" i="7"/>
  <c r="K908" i="7"/>
  <c r="K909" i="7"/>
  <c r="K910" i="7"/>
  <c r="K911" i="7"/>
  <c r="K912" i="7"/>
  <c r="K913" i="7"/>
  <c r="K914" i="7"/>
  <c r="K915" i="7"/>
  <c r="K916" i="7"/>
  <c r="K917" i="7"/>
  <c r="K918" i="7"/>
  <c r="K919" i="7"/>
  <c r="K920" i="7"/>
  <c r="K921" i="7"/>
  <c r="K922" i="7"/>
  <c r="K923" i="7"/>
  <c r="K924" i="7"/>
  <c r="K925" i="7"/>
  <c r="K926" i="7"/>
  <c r="K927" i="7"/>
  <c r="K928" i="7"/>
  <c r="K929" i="7"/>
  <c r="K930" i="7"/>
  <c r="K931" i="7"/>
  <c r="K932" i="7"/>
  <c r="K933" i="7"/>
  <c r="K934" i="7"/>
  <c r="K935" i="7"/>
  <c r="K936" i="7"/>
  <c r="K937" i="7"/>
  <c r="K938" i="7"/>
  <c r="K939" i="7"/>
  <c r="K940" i="7"/>
  <c r="K941" i="7"/>
  <c r="K942" i="7"/>
  <c r="K943" i="7"/>
  <c r="K944" i="7"/>
  <c r="K945" i="7"/>
  <c r="K946" i="7"/>
  <c r="K947" i="7"/>
  <c r="K948" i="7"/>
  <c r="K949" i="7"/>
  <c r="K950" i="7"/>
  <c r="K951" i="7"/>
  <c r="K952" i="7"/>
  <c r="K953" i="7"/>
  <c r="K954" i="7"/>
  <c r="K955" i="7"/>
  <c r="K956" i="7"/>
  <c r="K957" i="7"/>
  <c r="K958" i="7"/>
  <c r="K959" i="7"/>
  <c r="K960" i="7"/>
  <c r="K961" i="7"/>
  <c r="K962" i="7"/>
  <c r="K963" i="7"/>
  <c r="K964" i="7"/>
  <c r="K965" i="7"/>
  <c r="K966" i="7"/>
  <c r="K967" i="7"/>
  <c r="K968" i="7"/>
  <c r="K969" i="7"/>
  <c r="K970" i="7"/>
  <c r="K971" i="7"/>
  <c r="K972" i="7"/>
  <c r="K973" i="7"/>
  <c r="K974" i="7"/>
  <c r="K975" i="7"/>
  <c r="K976" i="7"/>
  <c r="K977" i="7"/>
  <c r="K978" i="7"/>
  <c r="K979" i="7"/>
  <c r="K980" i="7"/>
  <c r="K981" i="7"/>
  <c r="K982" i="7"/>
  <c r="K983" i="7"/>
  <c r="K984" i="7"/>
  <c r="K985" i="7"/>
  <c r="K986" i="7"/>
  <c r="K987" i="7"/>
  <c r="K988" i="7"/>
  <c r="K989" i="7"/>
  <c r="K990" i="7"/>
  <c r="K991" i="7"/>
  <c r="K992" i="7"/>
  <c r="K993" i="7"/>
  <c r="K994" i="7"/>
  <c r="K995" i="7"/>
  <c r="K996" i="7"/>
  <c r="K997" i="7"/>
  <c r="K998" i="7"/>
  <c r="K999" i="7"/>
  <c r="K1000" i="7"/>
  <c r="K1001" i="7"/>
  <c r="K1002" i="7"/>
  <c r="K1003" i="7"/>
  <c r="K1004" i="7"/>
  <c r="K1005" i="7"/>
  <c r="K1006" i="7"/>
  <c r="K1007" i="7"/>
  <c r="K1008" i="7"/>
  <c r="K1009" i="7"/>
  <c r="K1010" i="7"/>
  <c r="K1011" i="7"/>
  <c r="K1012" i="7"/>
  <c r="K1013" i="7"/>
  <c r="K1014" i="7"/>
  <c r="K1015" i="7"/>
  <c r="K1016" i="7"/>
  <c r="K1017" i="7"/>
  <c r="K1018" i="7"/>
  <c r="K1019" i="7"/>
  <c r="K1020" i="7"/>
  <c r="K1021" i="7"/>
  <c r="K1022" i="7"/>
  <c r="K1023" i="7"/>
  <c r="K1024" i="7"/>
  <c r="K1025" i="7"/>
  <c r="K1026" i="7"/>
  <c r="K1027" i="7"/>
  <c r="K1028" i="7"/>
  <c r="K1029" i="7"/>
  <c r="K1030" i="7"/>
  <c r="K1031" i="7"/>
  <c r="K1032" i="7"/>
  <c r="K1033" i="7"/>
  <c r="K1034" i="7"/>
  <c r="K1035" i="7"/>
  <c r="K1036" i="7"/>
  <c r="K1037" i="7"/>
  <c r="K1038" i="7"/>
  <c r="K1039" i="7"/>
  <c r="K1040" i="7"/>
  <c r="K1041" i="7"/>
  <c r="K1042" i="7"/>
  <c r="K1043" i="7"/>
  <c r="K1044" i="7"/>
  <c r="K1045" i="7"/>
  <c r="K1046" i="7"/>
  <c r="K1047" i="7"/>
  <c r="K1048" i="7"/>
  <c r="K1049" i="7"/>
  <c r="K1050" i="7"/>
  <c r="K1051" i="7"/>
  <c r="K1052" i="7"/>
  <c r="K1053" i="7"/>
  <c r="K1054" i="7"/>
  <c r="K1055" i="7"/>
  <c r="K1056" i="7"/>
  <c r="K1057" i="7"/>
  <c r="K1058" i="7"/>
  <c r="K1059" i="7"/>
  <c r="K1060" i="7"/>
  <c r="K1061" i="7"/>
  <c r="K1062" i="7"/>
  <c r="K1063" i="7"/>
  <c r="K1064" i="7"/>
  <c r="K1065" i="7"/>
  <c r="K1066" i="7"/>
  <c r="K1067" i="7"/>
  <c r="K1068" i="7"/>
  <c r="K1069" i="7"/>
  <c r="K1070" i="7"/>
  <c r="K1071" i="7"/>
  <c r="K1072" i="7"/>
  <c r="K1073" i="7"/>
  <c r="K1074" i="7"/>
  <c r="K1075" i="7"/>
  <c r="K1076" i="7"/>
  <c r="K1077" i="7"/>
  <c r="K1078" i="7"/>
  <c r="K1079" i="7"/>
  <c r="K1080" i="7"/>
  <c r="K1081" i="7"/>
  <c r="K1082" i="7"/>
  <c r="K1083" i="7"/>
  <c r="K1084" i="7"/>
  <c r="K1085" i="7"/>
  <c r="K1086" i="7"/>
  <c r="K1087" i="7"/>
  <c r="K1088" i="7"/>
  <c r="K1089" i="7"/>
  <c r="K1090" i="7"/>
  <c r="K1091" i="7"/>
  <c r="K1092" i="7"/>
  <c r="K1093" i="7"/>
  <c r="K1094" i="7"/>
  <c r="K1095" i="7"/>
  <c r="K1096" i="7"/>
  <c r="K1097" i="7"/>
  <c r="K1098" i="7"/>
  <c r="K1099" i="7"/>
  <c r="K1100" i="7"/>
  <c r="L2" i="8"/>
  <c r="L3" i="8"/>
  <c r="L4" i="8"/>
  <c r="L5" i="8"/>
  <c r="L6" i="8"/>
  <c r="L7" i="8"/>
  <c r="L8" i="8"/>
  <c r="L9" i="8"/>
  <c r="L10" i="8"/>
  <c r="L11" i="8"/>
  <c r="L12" i="8"/>
  <c r="L13" i="8"/>
  <c r="L14" i="8"/>
  <c r="L15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L29" i="8"/>
  <c r="L30" i="8"/>
  <c r="L31" i="8"/>
  <c r="L32" i="8"/>
  <c r="L33" i="8"/>
  <c r="L34" i="8"/>
  <c r="L35" i="8"/>
  <c r="L36" i="8"/>
  <c r="L37" i="8"/>
  <c r="L38" i="8"/>
  <c r="L39" i="8"/>
  <c r="L40" i="8"/>
  <c r="L41" i="8"/>
  <c r="L42" i="8"/>
  <c r="L43" i="8"/>
  <c r="L44" i="8"/>
  <c r="L45" i="8"/>
  <c r="L46" i="8"/>
  <c r="L47" i="8"/>
  <c r="L48" i="8"/>
  <c r="L49" i="8"/>
  <c r="L50" i="8"/>
  <c r="L51" i="8"/>
  <c r="L52" i="8"/>
  <c r="L53" i="8"/>
  <c r="L54" i="8"/>
  <c r="L55" i="8"/>
  <c r="L56" i="8"/>
  <c r="L57" i="8"/>
  <c r="L58" i="8"/>
  <c r="L59" i="8"/>
  <c r="L60" i="8"/>
  <c r="L61" i="8"/>
  <c r="L62" i="8"/>
  <c r="L63" i="8"/>
  <c r="L64" i="8"/>
  <c r="L65" i="8"/>
  <c r="L66" i="8"/>
  <c r="L67" i="8"/>
  <c r="L68" i="8"/>
  <c r="L69" i="8"/>
  <c r="L70" i="8"/>
  <c r="L71" i="8"/>
  <c r="L72" i="8"/>
  <c r="L73" i="8"/>
  <c r="L74" i="8"/>
  <c r="L75" i="8"/>
  <c r="L76" i="8"/>
  <c r="L77" i="8"/>
  <c r="L78" i="8"/>
  <c r="L79" i="8"/>
  <c r="L80" i="8"/>
  <c r="L81" i="8"/>
  <c r="L82" i="8"/>
  <c r="L83" i="8"/>
  <c r="L84" i="8"/>
  <c r="L85" i="8"/>
  <c r="L86" i="8"/>
  <c r="L87" i="8"/>
  <c r="L88" i="8"/>
  <c r="L89" i="8"/>
  <c r="L90" i="8"/>
  <c r="L91" i="8"/>
  <c r="L92" i="8"/>
  <c r="L93" i="8"/>
  <c r="L94" i="8"/>
  <c r="L95" i="8"/>
  <c r="L96" i="8"/>
  <c r="L97" i="8"/>
  <c r="L98" i="8"/>
  <c r="L99" i="8"/>
  <c r="L100" i="8"/>
  <c r="L101" i="8"/>
  <c r="L102" i="8"/>
  <c r="L103" i="8"/>
  <c r="L104" i="8"/>
  <c r="L105" i="8"/>
  <c r="L106" i="8"/>
  <c r="L107" i="8"/>
  <c r="L108" i="8"/>
  <c r="L109" i="8"/>
  <c r="L110" i="8"/>
  <c r="L111" i="8"/>
  <c r="L112" i="8"/>
  <c r="L113" i="8"/>
  <c r="L114" i="8"/>
  <c r="L115" i="8"/>
  <c r="L116" i="8"/>
  <c r="L117" i="8"/>
  <c r="L118" i="8"/>
  <c r="L119" i="8"/>
  <c r="L120" i="8"/>
  <c r="L121" i="8"/>
  <c r="L122" i="8"/>
  <c r="L123" i="8"/>
  <c r="L124" i="8"/>
  <c r="L125" i="8"/>
  <c r="L126" i="8"/>
  <c r="L127" i="8"/>
  <c r="L128" i="8"/>
  <c r="L129" i="8"/>
  <c r="L130" i="8"/>
  <c r="L131" i="8"/>
  <c r="L132" i="8"/>
  <c r="L133" i="8"/>
  <c r="L134" i="8"/>
  <c r="L135" i="8"/>
  <c r="L136" i="8"/>
  <c r="L137" i="8"/>
  <c r="L138" i="8"/>
  <c r="L139" i="8"/>
  <c r="L140" i="8"/>
  <c r="L141" i="8"/>
  <c r="L142" i="8"/>
  <c r="L143" i="8"/>
  <c r="L144" i="8"/>
  <c r="L145" i="8"/>
  <c r="L146" i="8"/>
  <c r="L147" i="8"/>
  <c r="L148" i="8"/>
  <c r="L149" i="8"/>
  <c r="L150" i="8"/>
  <c r="L151" i="8"/>
  <c r="L152" i="8"/>
  <c r="L153" i="8"/>
  <c r="L154" i="8"/>
  <c r="L155" i="8"/>
  <c r="L156" i="8"/>
  <c r="L157" i="8"/>
  <c r="L158" i="8"/>
  <c r="L159" i="8"/>
  <c r="L160" i="8"/>
  <c r="L161" i="8"/>
  <c r="L162" i="8"/>
  <c r="L163" i="8"/>
  <c r="L164" i="8"/>
  <c r="L165" i="8"/>
  <c r="L166" i="8"/>
  <c r="L167" i="8"/>
  <c r="L168" i="8"/>
  <c r="L169" i="8"/>
  <c r="L170" i="8"/>
  <c r="L171" i="8"/>
  <c r="L172" i="8"/>
  <c r="L173" i="8"/>
  <c r="L174" i="8"/>
  <c r="L175" i="8"/>
  <c r="L176" i="8"/>
  <c r="L177" i="8"/>
  <c r="L178" i="8"/>
  <c r="L179" i="8"/>
  <c r="L180" i="8"/>
  <c r="L181" i="8"/>
  <c r="L182" i="8"/>
  <c r="L183" i="8"/>
  <c r="L184" i="8"/>
  <c r="L185" i="8"/>
  <c r="L186" i="8"/>
  <c r="L187" i="8"/>
  <c r="L188" i="8"/>
  <c r="L189" i="8"/>
  <c r="L190" i="8"/>
  <c r="L191" i="8"/>
  <c r="L192" i="8"/>
  <c r="L193" i="8"/>
  <c r="L194" i="8"/>
  <c r="L195" i="8"/>
  <c r="L196" i="8"/>
  <c r="L197" i="8"/>
  <c r="L198" i="8"/>
  <c r="L199" i="8"/>
  <c r="L200" i="8"/>
  <c r="L201" i="8"/>
  <c r="L202" i="8"/>
  <c r="L203" i="8"/>
  <c r="L204" i="8"/>
  <c r="L205" i="8"/>
  <c r="L206" i="8"/>
  <c r="L207" i="8"/>
  <c r="L208" i="8"/>
  <c r="L209" i="8"/>
  <c r="L210" i="8"/>
  <c r="L211" i="8"/>
  <c r="L212" i="8"/>
  <c r="L213" i="8"/>
  <c r="L214" i="8"/>
  <c r="L215" i="8"/>
  <c r="L216" i="8"/>
  <c r="L217" i="8"/>
  <c r="L218" i="8"/>
  <c r="L219" i="8"/>
  <c r="L220" i="8"/>
  <c r="L221" i="8"/>
  <c r="L222" i="8"/>
  <c r="L223" i="8"/>
  <c r="L224" i="8"/>
  <c r="L225" i="8"/>
  <c r="L226" i="8"/>
  <c r="L227" i="8"/>
  <c r="L228" i="8"/>
  <c r="L229" i="8"/>
  <c r="L230" i="8"/>
  <c r="L231" i="8"/>
  <c r="L232" i="8"/>
  <c r="L233" i="8"/>
  <c r="L234" i="8"/>
  <c r="L235" i="8"/>
  <c r="L236" i="8"/>
  <c r="L237" i="8"/>
  <c r="L238" i="8"/>
  <c r="L239" i="8"/>
  <c r="L240" i="8"/>
  <c r="L241" i="8"/>
  <c r="L242" i="8"/>
  <c r="L243" i="8"/>
  <c r="L244" i="8"/>
  <c r="L245" i="8"/>
  <c r="L246" i="8"/>
  <c r="L247" i="8"/>
  <c r="L248" i="8"/>
  <c r="L249" i="8"/>
  <c r="L250" i="8"/>
  <c r="L251" i="8"/>
  <c r="L252" i="8"/>
  <c r="L253" i="8"/>
  <c r="L254" i="8"/>
  <c r="L255" i="8"/>
  <c r="L256" i="8"/>
  <c r="L257" i="8"/>
  <c r="L258" i="8"/>
  <c r="L259" i="8"/>
  <c r="L260" i="8"/>
  <c r="L261" i="8"/>
  <c r="L262" i="8"/>
  <c r="L263" i="8"/>
  <c r="L264" i="8"/>
  <c r="L265" i="8"/>
  <c r="L266" i="8"/>
  <c r="L267" i="8"/>
  <c r="L268" i="8"/>
  <c r="L269" i="8"/>
  <c r="L270" i="8"/>
  <c r="L271" i="8"/>
  <c r="L272" i="8"/>
  <c r="L273" i="8"/>
  <c r="L274" i="8"/>
  <c r="L275" i="8"/>
  <c r="L276" i="8"/>
  <c r="L277" i="8"/>
  <c r="L278" i="8"/>
  <c r="L279" i="8"/>
  <c r="L280" i="8"/>
  <c r="L281" i="8"/>
  <c r="L282" i="8"/>
  <c r="L283" i="8"/>
  <c r="L284" i="8"/>
  <c r="L285" i="8"/>
  <c r="L286" i="8"/>
  <c r="L287" i="8"/>
  <c r="L288" i="8"/>
  <c r="L289" i="8"/>
  <c r="L290" i="8"/>
  <c r="L291" i="8"/>
  <c r="L292" i="8"/>
  <c r="L293" i="8"/>
  <c r="L294" i="8"/>
  <c r="L295" i="8"/>
  <c r="L296" i="8"/>
  <c r="L297" i="8"/>
  <c r="L298" i="8"/>
  <c r="L299" i="8"/>
  <c r="L300" i="8"/>
  <c r="L301" i="8"/>
  <c r="L302" i="8"/>
  <c r="L303" i="8"/>
  <c r="L304" i="8"/>
  <c r="L305" i="8"/>
  <c r="L306" i="8"/>
  <c r="L307" i="8"/>
  <c r="L308" i="8"/>
  <c r="L309" i="8"/>
  <c r="L310" i="8"/>
  <c r="L311" i="8"/>
  <c r="L312" i="8"/>
  <c r="L313" i="8"/>
  <c r="L314" i="8"/>
  <c r="L315" i="8"/>
  <c r="L316" i="8"/>
  <c r="L317" i="8"/>
  <c r="L318" i="8"/>
  <c r="L319" i="8"/>
  <c r="L320" i="8"/>
  <c r="L321" i="8"/>
  <c r="L322" i="8"/>
  <c r="L323" i="8"/>
  <c r="L324" i="8"/>
  <c r="L325" i="8"/>
  <c r="L326" i="8"/>
  <c r="L327" i="8"/>
  <c r="L328" i="8"/>
  <c r="L329" i="8"/>
  <c r="L330" i="8"/>
  <c r="L331" i="8"/>
  <c r="L332" i="8"/>
  <c r="L333" i="8"/>
  <c r="L334" i="8"/>
  <c r="L335" i="8"/>
  <c r="L336" i="8"/>
  <c r="L337" i="8"/>
  <c r="L338" i="8"/>
  <c r="L339" i="8"/>
  <c r="L340" i="8"/>
  <c r="L341" i="8"/>
  <c r="L342" i="8"/>
  <c r="L343" i="8"/>
  <c r="L344" i="8"/>
  <c r="L345" i="8"/>
  <c r="L346" i="8"/>
  <c r="L347" i="8"/>
  <c r="L348" i="8"/>
  <c r="L349" i="8"/>
  <c r="L350" i="8"/>
  <c r="L351" i="8"/>
  <c r="L352" i="8"/>
  <c r="L353" i="8"/>
  <c r="L354" i="8"/>
  <c r="L355" i="8"/>
  <c r="L356" i="8"/>
  <c r="L357" i="8"/>
  <c r="L358" i="8"/>
  <c r="L359" i="8"/>
  <c r="L360" i="8"/>
  <c r="L361" i="8"/>
  <c r="L362" i="8"/>
  <c r="L363" i="8"/>
  <c r="L364" i="8"/>
  <c r="L365" i="8"/>
  <c r="L366" i="8"/>
  <c r="L367" i="8"/>
  <c r="L368" i="8"/>
  <c r="L369" i="8"/>
  <c r="L370" i="8"/>
  <c r="L371" i="8"/>
  <c r="L372" i="8"/>
  <c r="L373" i="8"/>
  <c r="L374" i="8"/>
  <c r="L375" i="8"/>
  <c r="L376" i="8"/>
  <c r="L377" i="8"/>
  <c r="L378" i="8"/>
  <c r="L379" i="8"/>
  <c r="L380" i="8"/>
  <c r="L381" i="8"/>
  <c r="L382" i="8"/>
  <c r="L383" i="8"/>
  <c r="L384" i="8"/>
  <c r="L385" i="8"/>
  <c r="L386" i="8"/>
  <c r="L387" i="8"/>
  <c r="L388" i="8"/>
  <c r="L389" i="8"/>
  <c r="L390" i="8"/>
  <c r="L391" i="8"/>
  <c r="L392" i="8"/>
  <c r="L393" i="8"/>
  <c r="L394" i="8"/>
  <c r="L395" i="8"/>
  <c r="L396" i="8"/>
  <c r="L397" i="8"/>
  <c r="L398" i="8"/>
  <c r="L399" i="8"/>
  <c r="L400" i="8"/>
  <c r="L401" i="8"/>
  <c r="L402" i="8"/>
  <c r="L403" i="8"/>
  <c r="L404" i="8"/>
  <c r="L405" i="8"/>
  <c r="L406" i="8"/>
  <c r="L407" i="8"/>
  <c r="L408" i="8"/>
  <c r="L409" i="8"/>
  <c r="L410" i="8"/>
  <c r="L411" i="8"/>
  <c r="L412" i="8"/>
  <c r="L413" i="8"/>
  <c r="L414" i="8"/>
  <c r="L415" i="8"/>
  <c r="L416" i="8"/>
  <c r="L417" i="8"/>
  <c r="L418" i="8"/>
  <c r="L419" i="8"/>
  <c r="L420" i="8"/>
  <c r="L421" i="8"/>
  <c r="L422" i="8"/>
  <c r="L423" i="8"/>
  <c r="L424" i="8"/>
  <c r="L425" i="8"/>
  <c r="L426" i="8"/>
  <c r="L427" i="8"/>
  <c r="L428" i="8"/>
  <c r="L429" i="8"/>
  <c r="L430" i="8"/>
  <c r="L431" i="8"/>
  <c r="L432" i="8"/>
  <c r="L433" i="8"/>
  <c r="L434" i="8"/>
  <c r="L435" i="8"/>
  <c r="L436" i="8"/>
  <c r="L437" i="8"/>
  <c r="L438" i="8"/>
  <c r="L439" i="8"/>
  <c r="L440" i="8"/>
  <c r="L441" i="8"/>
  <c r="L442" i="8"/>
  <c r="L443" i="8"/>
  <c r="L444" i="8"/>
  <c r="L445" i="8"/>
  <c r="L446" i="8"/>
  <c r="L447" i="8"/>
  <c r="L448" i="8"/>
  <c r="L449" i="8"/>
  <c r="L450" i="8"/>
  <c r="L451" i="8"/>
  <c r="L452" i="8"/>
  <c r="L453" i="8"/>
  <c r="L454" i="8"/>
  <c r="L455" i="8"/>
  <c r="L456" i="8"/>
  <c r="L457" i="8"/>
  <c r="L458" i="8"/>
  <c r="L459" i="8"/>
  <c r="L460" i="8"/>
  <c r="L461" i="8"/>
  <c r="L462" i="8"/>
  <c r="L463" i="8"/>
  <c r="L464" i="8"/>
  <c r="L465" i="8"/>
  <c r="L466" i="8"/>
  <c r="L467" i="8"/>
  <c r="L468" i="8"/>
  <c r="L469" i="8"/>
  <c r="L470" i="8"/>
  <c r="L471" i="8"/>
  <c r="L472" i="8"/>
  <c r="L473" i="8"/>
  <c r="L474" i="8"/>
  <c r="L475" i="8"/>
  <c r="L476" i="8"/>
  <c r="L477" i="8"/>
  <c r="L478" i="8"/>
  <c r="L479" i="8"/>
  <c r="L480" i="8"/>
  <c r="L481" i="8"/>
  <c r="L482" i="8"/>
  <c r="L483" i="8"/>
  <c r="L484" i="8"/>
  <c r="L485" i="8"/>
  <c r="L486" i="8"/>
  <c r="L487" i="8"/>
  <c r="L488" i="8"/>
  <c r="L489" i="8"/>
  <c r="L490" i="8"/>
  <c r="L491" i="8"/>
  <c r="L492" i="8"/>
  <c r="L493" i="8"/>
  <c r="L494" i="8"/>
  <c r="L495" i="8"/>
  <c r="L496" i="8"/>
  <c r="L497" i="8"/>
  <c r="L498" i="8"/>
  <c r="L499" i="8"/>
  <c r="L500" i="8"/>
  <c r="L501" i="8"/>
  <c r="L502" i="8"/>
  <c r="L503" i="8"/>
  <c r="L504" i="8"/>
  <c r="L505" i="8"/>
  <c r="L506" i="8"/>
  <c r="L507" i="8"/>
  <c r="L508" i="8"/>
  <c r="L509" i="8"/>
  <c r="L510" i="8"/>
  <c r="L511" i="8"/>
  <c r="L512" i="8"/>
  <c r="L513" i="8"/>
  <c r="L514" i="8"/>
  <c r="L515" i="8"/>
  <c r="L516" i="8"/>
  <c r="L517" i="8"/>
  <c r="L518" i="8"/>
  <c r="L519" i="8"/>
  <c r="L520" i="8"/>
  <c r="L521" i="8"/>
  <c r="L522" i="8"/>
  <c r="L523" i="8"/>
  <c r="L524" i="8"/>
  <c r="L525" i="8"/>
  <c r="L526" i="8"/>
  <c r="L527" i="8"/>
  <c r="L528" i="8"/>
  <c r="L529" i="8"/>
  <c r="L530" i="8"/>
  <c r="L531" i="8"/>
  <c r="L532" i="8"/>
  <c r="L533" i="8"/>
  <c r="L534" i="8"/>
  <c r="L535" i="8"/>
  <c r="L536" i="8"/>
  <c r="L537" i="8"/>
  <c r="L538" i="8"/>
  <c r="L539" i="8"/>
  <c r="L540" i="8"/>
  <c r="L541" i="8"/>
  <c r="L542" i="8"/>
  <c r="L543" i="8"/>
  <c r="L544" i="8"/>
  <c r="L545" i="8"/>
  <c r="L546" i="8"/>
  <c r="L547" i="8"/>
  <c r="L548" i="8"/>
  <c r="L549" i="8"/>
  <c r="L550" i="8"/>
  <c r="L551" i="8"/>
  <c r="L552" i="8"/>
  <c r="L553" i="8"/>
  <c r="L554" i="8"/>
  <c r="L555" i="8"/>
  <c r="L556" i="8"/>
  <c r="L557" i="8"/>
  <c r="L558" i="8"/>
  <c r="L559" i="8"/>
  <c r="L560" i="8"/>
  <c r="L561" i="8"/>
  <c r="L562" i="8"/>
  <c r="L563" i="8"/>
  <c r="L564" i="8"/>
  <c r="L565" i="8"/>
  <c r="L566" i="8"/>
  <c r="L567" i="8"/>
  <c r="L568" i="8"/>
  <c r="L569" i="8"/>
  <c r="L570" i="8"/>
  <c r="L571" i="8"/>
  <c r="L572" i="8"/>
  <c r="L573" i="8"/>
  <c r="L574" i="8"/>
  <c r="L575" i="8"/>
  <c r="L576" i="8"/>
  <c r="L577" i="8"/>
  <c r="L578" i="8"/>
  <c r="L579" i="8"/>
  <c r="L580" i="8"/>
  <c r="L581" i="8"/>
  <c r="L582" i="8"/>
  <c r="L583" i="8"/>
  <c r="L584" i="8"/>
  <c r="L585" i="8"/>
  <c r="L586" i="8"/>
  <c r="L587" i="8"/>
  <c r="L588" i="8"/>
  <c r="L589" i="8"/>
  <c r="L590" i="8"/>
  <c r="L591" i="8"/>
  <c r="L592" i="8"/>
  <c r="L593" i="8"/>
  <c r="L594" i="8"/>
  <c r="L595" i="8"/>
  <c r="L596" i="8"/>
  <c r="L597" i="8"/>
  <c r="L598" i="8"/>
  <c r="L599" i="8"/>
  <c r="L600" i="8"/>
  <c r="L601" i="8"/>
  <c r="L602" i="8"/>
  <c r="L603" i="8"/>
  <c r="L604" i="8"/>
  <c r="L605" i="8"/>
  <c r="L606" i="8"/>
  <c r="L607" i="8"/>
  <c r="L608" i="8"/>
  <c r="L609" i="8"/>
  <c r="L610" i="8"/>
  <c r="L611" i="8"/>
  <c r="L612" i="8"/>
  <c r="L613" i="8"/>
  <c r="L614" i="8"/>
  <c r="L615" i="8"/>
  <c r="L616" i="8"/>
  <c r="L617" i="8"/>
  <c r="L618" i="8"/>
  <c r="L619" i="8"/>
  <c r="L620" i="8"/>
  <c r="L621" i="8"/>
  <c r="L622" i="8"/>
  <c r="L623" i="8"/>
  <c r="L624" i="8"/>
  <c r="L625" i="8"/>
  <c r="L626" i="8"/>
  <c r="L627" i="8"/>
  <c r="L628" i="8"/>
  <c r="L629" i="8"/>
  <c r="L630" i="8"/>
  <c r="L631" i="8"/>
  <c r="L632" i="8"/>
  <c r="L633" i="8"/>
  <c r="L634" i="8"/>
  <c r="L635" i="8"/>
  <c r="L636" i="8"/>
  <c r="L637" i="8"/>
  <c r="L638" i="8"/>
  <c r="L639" i="8"/>
  <c r="L640" i="8"/>
  <c r="L641" i="8"/>
  <c r="L642" i="8"/>
  <c r="L643" i="8"/>
  <c r="L644" i="8"/>
  <c r="L645" i="8"/>
  <c r="L646" i="8"/>
  <c r="L647" i="8"/>
  <c r="L648" i="8"/>
  <c r="L649" i="8"/>
  <c r="L650" i="8"/>
  <c r="L651" i="8"/>
  <c r="L652" i="8"/>
  <c r="L653" i="8"/>
  <c r="L654" i="8"/>
  <c r="L655" i="8"/>
  <c r="L656" i="8"/>
  <c r="L657" i="8"/>
  <c r="L658" i="8"/>
  <c r="L659" i="8"/>
  <c r="L660" i="8"/>
  <c r="L661" i="8"/>
  <c r="L662" i="8"/>
  <c r="L663" i="8"/>
  <c r="L664" i="8"/>
  <c r="L665" i="8"/>
  <c r="L666" i="8"/>
  <c r="L667" i="8"/>
  <c r="L668" i="8"/>
  <c r="L669" i="8"/>
  <c r="L670" i="8"/>
  <c r="L671" i="8"/>
  <c r="L672" i="8"/>
  <c r="L673" i="8"/>
  <c r="L674" i="8"/>
  <c r="L675" i="8"/>
  <c r="L676" i="8"/>
  <c r="L677" i="8"/>
  <c r="L678" i="8"/>
  <c r="L679" i="8"/>
  <c r="L680" i="8"/>
  <c r="L681" i="8"/>
  <c r="L682" i="8"/>
  <c r="L683" i="8"/>
  <c r="L684" i="8"/>
  <c r="L685" i="8"/>
  <c r="L686" i="8"/>
  <c r="L687" i="8"/>
  <c r="L688" i="8"/>
  <c r="L689" i="8"/>
  <c r="L690" i="8"/>
  <c r="L691" i="8"/>
  <c r="L692" i="8"/>
  <c r="L693" i="8"/>
  <c r="L694" i="8"/>
  <c r="L695" i="8"/>
  <c r="L696" i="8"/>
  <c r="L697" i="8"/>
  <c r="L698" i="8"/>
  <c r="L699" i="8"/>
  <c r="L700" i="8"/>
  <c r="L701" i="8"/>
  <c r="L702" i="8"/>
  <c r="L703" i="8"/>
  <c r="L704" i="8"/>
  <c r="L705" i="8"/>
  <c r="L706" i="8"/>
  <c r="L707" i="8"/>
  <c r="L708" i="8"/>
  <c r="L709" i="8"/>
  <c r="L710" i="8"/>
  <c r="L711" i="8"/>
  <c r="L712" i="8"/>
  <c r="L713" i="8"/>
  <c r="L714" i="8"/>
  <c r="L715" i="8"/>
  <c r="L716" i="8"/>
  <c r="L717" i="8"/>
  <c r="L718" i="8"/>
  <c r="L719" i="8"/>
  <c r="L720" i="8"/>
  <c r="L721" i="8"/>
  <c r="L722" i="8"/>
  <c r="L723" i="8"/>
  <c r="L724" i="8"/>
  <c r="L725" i="8"/>
  <c r="L726" i="8"/>
  <c r="L727" i="8"/>
  <c r="L728" i="8"/>
  <c r="L729" i="8"/>
  <c r="L730" i="8"/>
  <c r="L731" i="8"/>
  <c r="L732" i="8"/>
  <c r="L733" i="8"/>
  <c r="L734" i="8"/>
  <c r="L735" i="8"/>
  <c r="L736" i="8"/>
  <c r="L737" i="8"/>
  <c r="L738" i="8"/>
  <c r="L739" i="8"/>
  <c r="L740" i="8"/>
  <c r="L741" i="8"/>
  <c r="L742" i="8"/>
  <c r="L743" i="8"/>
  <c r="L744" i="8"/>
  <c r="L745" i="8"/>
  <c r="L746" i="8"/>
  <c r="L747" i="8"/>
  <c r="L748" i="8"/>
  <c r="L749" i="8"/>
  <c r="L750" i="8"/>
  <c r="L751" i="8"/>
  <c r="L752" i="8"/>
  <c r="L753" i="8"/>
  <c r="L754" i="8"/>
  <c r="L755" i="8"/>
  <c r="L756" i="8"/>
  <c r="L757" i="8"/>
  <c r="L758" i="8"/>
  <c r="L759" i="8"/>
  <c r="L760" i="8"/>
  <c r="L761" i="8"/>
  <c r="L762" i="8"/>
  <c r="L763" i="8"/>
  <c r="L764" i="8"/>
  <c r="L765" i="8"/>
  <c r="L766" i="8"/>
  <c r="L767" i="8"/>
  <c r="L768" i="8"/>
  <c r="L769" i="8"/>
  <c r="L770" i="8"/>
  <c r="L771" i="8"/>
  <c r="L772" i="8"/>
  <c r="L773" i="8"/>
  <c r="L774" i="8"/>
  <c r="L775" i="8"/>
  <c r="L776" i="8"/>
  <c r="L777" i="8"/>
  <c r="L778" i="8"/>
  <c r="L779" i="8"/>
  <c r="L780" i="8"/>
  <c r="L781" i="8"/>
  <c r="L782" i="8"/>
  <c r="L783" i="8"/>
  <c r="L784" i="8"/>
  <c r="L785" i="8"/>
  <c r="L786" i="8"/>
  <c r="L787" i="8"/>
  <c r="L788" i="8"/>
  <c r="L789" i="8"/>
  <c r="L790" i="8"/>
  <c r="L791" i="8"/>
  <c r="L792" i="8"/>
  <c r="L793" i="8"/>
  <c r="L794" i="8"/>
  <c r="L795" i="8"/>
  <c r="L796" i="8"/>
  <c r="L797" i="8"/>
  <c r="L798" i="8"/>
  <c r="L799" i="8"/>
  <c r="L800" i="8"/>
  <c r="L801" i="8"/>
  <c r="L802" i="8"/>
  <c r="L803" i="8"/>
  <c r="L804" i="8"/>
  <c r="L805" i="8"/>
  <c r="L806" i="8"/>
  <c r="L807" i="8"/>
  <c r="L808" i="8"/>
  <c r="L809" i="8"/>
  <c r="L810" i="8"/>
  <c r="L811" i="8"/>
  <c r="L812" i="8"/>
  <c r="L813" i="8"/>
  <c r="L814" i="8"/>
  <c r="L815" i="8"/>
  <c r="L816" i="8"/>
  <c r="L817" i="8"/>
  <c r="L818" i="8"/>
  <c r="L819" i="8"/>
  <c r="L820" i="8"/>
  <c r="L821" i="8"/>
  <c r="L822" i="8"/>
  <c r="L823" i="8"/>
  <c r="L824" i="8"/>
  <c r="L825" i="8"/>
  <c r="L826" i="8"/>
  <c r="L827" i="8"/>
  <c r="L828" i="8"/>
  <c r="L829" i="8"/>
  <c r="L830" i="8"/>
  <c r="L831" i="8"/>
  <c r="L832" i="8"/>
  <c r="L833" i="8"/>
  <c r="L834" i="8"/>
  <c r="L835" i="8"/>
  <c r="L836" i="8"/>
  <c r="L837" i="8"/>
  <c r="L838" i="8"/>
  <c r="L839" i="8"/>
  <c r="L840" i="8"/>
  <c r="L841" i="8"/>
  <c r="L842" i="8"/>
  <c r="L843" i="8"/>
  <c r="L844" i="8"/>
  <c r="L845" i="8"/>
  <c r="L846" i="8"/>
  <c r="L847" i="8"/>
  <c r="L848" i="8"/>
  <c r="L849" i="8"/>
  <c r="L850" i="8"/>
  <c r="L851" i="8"/>
  <c r="L852" i="8"/>
  <c r="L853" i="8"/>
  <c r="L854" i="8"/>
  <c r="L855" i="8"/>
  <c r="L856" i="8"/>
  <c r="L857" i="8"/>
  <c r="L858" i="8"/>
  <c r="L859" i="8"/>
  <c r="L860" i="8"/>
  <c r="L861" i="8"/>
  <c r="L862" i="8"/>
  <c r="L863" i="8"/>
  <c r="L864" i="8"/>
  <c r="L865" i="8"/>
  <c r="L866" i="8"/>
  <c r="L867" i="8"/>
  <c r="L868" i="8"/>
  <c r="L869" i="8"/>
  <c r="L870" i="8"/>
  <c r="L871" i="8"/>
  <c r="L872" i="8"/>
  <c r="L873" i="8"/>
  <c r="L874" i="8"/>
  <c r="L875" i="8"/>
  <c r="L876" i="8"/>
  <c r="L877" i="8"/>
  <c r="L878" i="8"/>
  <c r="L879" i="8"/>
  <c r="L880" i="8"/>
  <c r="L881" i="8"/>
  <c r="L882" i="8"/>
  <c r="L883" i="8"/>
  <c r="L884" i="8"/>
  <c r="L885" i="8"/>
  <c r="L886" i="8"/>
  <c r="L887" i="8"/>
  <c r="L888" i="8"/>
  <c r="L889" i="8"/>
  <c r="L890" i="8"/>
  <c r="L891" i="8"/>
  <c r="L892" i="8"/>
  <c r="L893" i="8"/>
  <c r="L894" i="8"/>
  <c r="L895" i="8"/>
  <c r="L896" i="8"/>
  <c r="L897" i="8"/>
  <c r="L898" i="8"/>
  <c r="L899" i="8"/>
  <c r="L900" i="8"/>
  <c r="L901" i="8"/>
  <c r="L902" i="8"/>
  <c r="L903" i="8"/>
  <c r="L904" i="8"/>
  <c r="L905" i="8"/>
  <c r="L906" i="8"/>
  <c r="L907" i="8"/>
  <c r="L908" i="8"/>
  <c r="L909" i="8"/>
  <c r="L910" i="8"/>
  <c r="L911" i="8"/>
  <c r="L912" i="8"/>
  <c r="L913" i="8"/>
  <c r="L914" i="8"/>
  <c r="L915" i="8"/>
  <c r="L916" i="8"/>
  <c r="L917" i="8"/>
  <c r="L918" i="8"/>
  <c r="L919" i="8"/>
  <c r="L920" i="8"/>
  <c r="L921" i="8"/>
  <c r="L922" i="8"/>
  <c r="L923" i="8"/>
  <c r="L924" i="8"/>
  <c r="L925" i="8"/>
  <c r="L926" i="8"/>
  <c r="L927" i="8"/>
  <c r="L928" i="8"/>
  <c r="L929" i="8"/>
  <c r="L930" i="8"/>
  <c r="L931" i="8"/>
  <c r="L932" i="8"/>
  <c r="L933" i="8"/>
  <c r="L934" i="8"/>
  <c r="L935" i="8"/>
  <c r="L936" i="8"/>
  <c r="L937" i="8"/>
  <c r="L938" i="8"/>
  <c r="L939" i="8"/>
  <c r="L940" i="8"/>
  <c r="L941" i="8"/>
  <c r="L942" i="8"/>
  <c r="L943" i="8"/>
  <c r="L944" i="8"/>
  <c r="L945" i="8"/>
  <c r="L946" i="8"/>
  <c r="L947" i="8"/>
  <c r="L948" i="8"/>
  <c r="L949" i="8"/>
  <c r="L950" i="8"/>
  <c r="L951" i="8"/>
  <c r="L952" i="8"/>
  <c r="L953" i="8"/>
  <c r="L954" i="8"/>
  <c r="L955" i="8"/>
  <c r="L956" i="8"/>
  <c r="L957" i="8"/>
  <c r="L958" i="8"/>
  <c r="L959" i="8"/>
  <c r="L960" i="8"/>
  <c r="L961" i="8"/>
  <c r="L962" i="8"/>
  <c r="L963" i="8"/>
  <c r="L964" i="8"/>
  <c r="L965" i="8"/>
  <c r="L966" i="8"/>
  <c r="L967" i="8"/>
  <c r="L968" i="8"/>
  <c r="L969" i="8"/>
  <c r="L970" i="8"/>
  <c r="L971" i="8"/>
  <c r="L972" i="8"/>
  <c r="L973" i="8"/>
  <c r="L974" i="8"/>
  <c r="L975" i="8"/>
  <c r="L976" i="8"/>
  <c r="L977" i="8"/>
  <c r="L978" i="8"/>
  <c r="L979" i="8"/>
  <c r="L980" i="8"/>
  <c r="L981" i="8"/>
  <c r="L982" i="8"/>
  <c r="L983" i="8"/>
  <c r="L984" i="8"/>
  <c r="L985" i="8"/>
  <c r="L986" i="8"/>
  <c r="L987" i="8"/>
  <c r="L988" i="8"/>
  <c r="L989" i="8"/>
  <c r="L990" i="8"/>
  <c r="L991" i="8"/>
  <c r="L992" i="8"/>
  <c r="L993" i="8"/>
  <c r="L994" i="8"/>
  <c r="L995" i="8"/>
  <c r="L996" i="8"/>
  <c r="L997" i="8"/>
  <c r="L998" i="8"/>
  <c r="L999" i="8"/>
  <c r="L1000" i="8"/>
  <c r="L1001" i="8"/>
  <c r="L1002" i="8"/>
  <c r="L1003" i="8"/>
  <c r="L1004" i="8"/>
  <c r="L1005" i="8"/>
  <c r="L1006" i="8"/>
  <c r="L1007" i="8"/>
  <c r="L1008" i="8"/>
  <c r="L1009" i="8"/>
  <c r="L1010" i="8"/>
  <c r="L1011" i="8"/>
  <c r="L1012" i="8"/>
  <c r="L1013" i="8"/>
  <c r="L1014" i="8"/>
  <c r="L1015" i="8"/>
  <c r="L1016" i="8"/>
  <c r="L1017" i="8"/>
  <c r="L1018" i="8"/>
  <c r="L1019" i="8"/>
  <c r="L1020" i="8"/>
  <c r="L1021" i="8"/>
  <c r="L1022" i="8"/>
  <c r="L1023" i="8"/>
  <c r="L1024" i="8"/>
  <c r="L1025" i="8"/>
  <c r="L1026" i="8"/>
  <c r="L1027" i="8"/>
  <c r="L1028" i="8"/>
  <c r="L1029" i="8"/>
  <c r="L1030" i="8"/>
  <c r="L1031" i="8"/>
  <c r="L1032" i="8"/>
  <c r="L1033" i="8"/>
  <c r="L1034" i="8"/>
  <c r="L1035" i="8"/>
  <c r="L1036" i="8"/>
  <c r="L1037" i="8"/>
  <c r="L1038" i="8"/>
  <c r="L1039" i="8"/>
  <c r="L1040" i="8"/>
  <c r="L1041" i="8"/>
  <c r="L1042" i="8"/>
  <c r="L1043" i="8"/>
  <c r="L1044" i="8"/>
  <c r="L1045" i="8"/>
  <c r="L1046" i="8"/>
  <c r="L1047" i="8"/>
  <c r="L1048" i="8"/>
  <c r="L1049" i="8"/>
  <c r="L1050" i="8"/>
  <c r="L1051" i="8"/>
  <c r="L1052" i="8"/>
  <c r="L1053" i="8"/>
  <c r="L1054" i="8"/>
  <c r="L1055" i="8"/>
  <c r="L1056" i="8"/>
  <c r="L1057" i="8"/>
  <c r="L1058" i="8"/>
  <c r="L1059" i="8"/>
  <c r="L1060" i="8"/>
  <c r="L1061" i="8"/>
  <c r="L1062" i="8"/>
  <c r="L1063" i="8"/>
  <c r="L1064" i="8"/>
  <c r="L1065" i="8"/>
  <c r="L1066" i="8"/>
  <c r="L1067" i="8"/>
  <c r="L1068" i="8"/>
  <c r="L1069" i="8"/>
  <c r="L1070" i="8"/>
  <c r="L1071" i="8"/>
  <c r="L1072" i="8"/>
  <c r="L1073" i="8"/>
  <c r="L1074" i="8"/>
  <c r="L1075" i="8"/>
  <c r="L1076" i="8"/>
  <c r="L1077" i="8"/>
  <c r="L1078" i="8"/>
  <c r="L1079" i="8"/>
  <c r="L1080" i="8"/>
  <c r="L1081" i="8"/>
  <c r="L1082" i="8"/>
  <c r="L1083" i="8"/>
  <c r="L1084" i="8"/>
  <c r="L1085" i="8"/>
  <c r="L1086" i="8"/>
  <c r="L1087" i="8"/>
  <c r="L1088" i="8"/>
  <c r="L1089" i="8"/>
  <c r="L1090" i="8"/>
  <c r="L1091" i="8"/>
  <c r="L1092" i="8"/>
  <c r="L1093" i="8"/>
  <c r="L1094" i="8"/>
  <c r="L1095" i="8"/>
  <c r="L1096" i="8"/>
  <c r="L1097" i="8"/>
  <c r="L1098" i="8"/>
  <c r="L1099" i="8"/>
  <c r="L1100" i="8"/>
  <c r="L1101" i="8"/>
  <c r="L1102" i="8"/>
  <c r="L1103" i="8"/>
  <c r="L1104" i="8"/>
  <c r="L1105" i="8"/>
  <c r="L1106" i="8"/>
  <c r="L1107" i="8"/>
  <c r="L1108" i="8"/>
  <c r="K2" i="8"/>
  <c r="K3" i="8"/>
  <c r="K4" i="8"/>
  <c r="K5" i="8"/>
  <c r="K6" i="8"/>
  <c r="K7" i="8"/>
  <c r="K8" i="8"/>
  <c r="K9" i="8"/>
  <c r="K10" i="8"/>
  <c r="K11" i="8"/>
  <c r="K12" i="8"/>
  <c r="K13" i="8"/>
  <c r="K14" i="8"/>
  <c r="K15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K29" i="8"/>
  <c r="K30" i="8"/>
  <c r="K31" i="8"/>
  <c r="K32" i="8"/>
  <c r="K33" i="8"/>
  <c r="K34" i="8"/>
  <c r="K35" i="8"/>
  <c r="K36" i="8"/>
  <c r="K37" i="8"/>
  <c r="K38" i="8"/>
  <c r="K39" i="8"/>
  <c r="K40" i="8"/>
  <c r="K41" i="8"/>
  <c r="K42" i="8"/>
  <c r="K43" i="8"/>
  <c r="K44" i="8"/>
  <c r="K45" i="8"/>
  <c r="K46" i="8"/>
  <c r="K47" i="8"/>
  <c r="K48" i="8"/>
  <c r="K49" i="8"/>
  <c r="K50" i="8"/>
  <c r="K51" i="8"/>
  <c r="K52" i="8"/>
  <c r="K53" i="8"/>
  <c r="K54" i="8"/>
  <c r="K55" i="8"/>
  <c r="K56" i="8"/>
  <c r="K57" i="8"/>
  <c r="K58" i="8"/>
  <c r="K59" i="8"/>
  <c r="K60" i="8"/>
  <c r="K61" i="8"/>
  <c r="K62" i="8"/>
  <c r="K63" i="8"/>
  <c r="K64" i="8"/>
  <c r="K65" i="8"/>
  <c r="K66" i="8"/>
  <c r="K67" i="8"/>
  <c r="K68" i="8"/>
  <c r="K69" i="8"/>
  <c r="K70" i="8"/>
  <c r="K71" i="8"/>
  <c r="K72" i="8"/>
  <c r="K73" i="8"/>
  <c r="K74" i="8"/>
  <c r="K75" i="8"/>
  <c r="K76" i="8"/>
  <c r="K77" i="8"/>
  <c r="K78" i="8"/>
  <c r="K79" i="8"/>
  <c r="K80" i="8"/>
  <c r="K81" i="8"/>
  <c r="K82" i="8"/>
  <c r="K83" i="8"/>
  <c r="K84" i="8"/>
  <c r="K85" i="8"/>
  <c r="K86" i="8"/>
  <c r="K87" i="8"/>
  <c r="K88" i="8"/>
  <c r="K89" i="8"/>
  <c r="K90" i="8"/>
  <c r="K91" i="8"/>
  <c r="K92" i="8"/>
  <c r="K93" i="8"/>
  <c r="K94" i="8"/>
  <c r="K95" i="8"/>
  <c r="K96" i="8"/>
  <c r="K97" i="8"/>
  <c r="K98" i="8"/>
  <c r="K99" i="8"/>
  <c r="K100" i="8"/>
  <c r="K101" i="8"/>
  <c r="K102" i="8"/>
  <c r="K103" i="8"/>
  <c r="K104" i="8"/>
  <c r="K105" i="8"/>
  <c r="K106" i="8"/>
  <c r="K107" i="8"/>
  <c r="K108" i="8"/>
  <c r="K109" i="8"/>
  <c r="K110" i="8"/>
  <c r="K111" i="8"/>
  <c r="K112" i="8"/>
  <c r="K113" i="8"/>
  <c r="K114" i="8"/>
  <c r="K115" i="8"/>
  <c r="K116" i="8"/>
  <c r="K117" i="8"/>
  <c r="K118" i="8"/>
  <c r="K119" i="8"/>
  <c r="K120" i="8"/>
  <c r="K121" i="8"/>
  <c r="K122" i="8"/>
  <c r="K123" i="8"/>
  <c r="K124" i="8"/>
  <c r="K125" i="8"/>
  <c r="K126" i="8"/>
  <c r="K127" i="8"/>
  <c r="K128" i="8"/>
  <c r="K129" i="8"/>
  <c r="K130" i="8"/>
  <c r="K131" i="8"/>
  <c r="K132" i="8"/>
  <c r="K133" i="8"/>
  <c r="K134" i="8"/>
  <c r="K135" i="8"/>
  <c r="K136" i="8"/>
  <c r="K137" i="8"/>
  <c r="K138" i="8"/>
  <c r="K139" i="8"/>
  <c r="K140" i="8"/>
  <c r="K141" i="8"/>
  <c r="K142" i="8"/>
  <c r="K143" i="8"/>
  <c r="K144" i="8"/>
  <c r="K145" i="8"/>
  <c r="K146" i="8"/>
  <c r="K147" i="8"/>
  <c r="K148" i="8"/>
  <c r="K149" i="8"/>
  <c r="K150" i="8"/>
  <c r="K151" i="8"/>
  <c r="K152" i="8"/>
  <c r="K153" i="8"/>
  <c r="K154" i="8"/>
  <c r="K155" i="8"/>
  <c r="K156" i="8"/>
  <c r="K157" i="8"/>
  <c r="K158" i="8"/>
  <c r="K159" i="8"/>
  <c r="K160" i="8"/>
  <c r="K161" i="8"/>
  <c r="K162" i="8"/>
  <c r="K163" i="8"/>
  <c r="K164" i="8"/>
  <c r="K165" i="8"/>
  <c r="K166" i="8"/>
  <c r="K167" i="8"/>
  <c r="K168" i="8"/>
  <c r="K169" i="8"/>
  <c r="K170" i="8"/>
  <c r="K171" i="8"/>
  <c r="K172" i="8"/>
  <c r="K173" i="8"/>
  <c r="K174" i="8"/>
  <c r="K175" i="8"/>
  <c r="K176" i="8"/>
  <c r="K177" i="8"/>
  <c r="K178" i="8"/>
  <c r="K179" i="8"/>
  <c r="K180" i="8"/>
  <c r="K181" i="8"/>
  <c r="K182" i="8"/>
  <c r="K183" i="8"/>
  <c r="K184" i="8"/>
  <c r="K185" i="8"/>
  <c r="K186" i="8"/>
  <c r="K187" i="8"/>
  <c r="K188" i="8"/>
  <c r="K189" i="8"/>
  <c r="K190" i="8"/>
  <c r="K191" i="8"/>
  <c r="K192" i="8"/>
  <c r="K193" i="8"/>
  <c r="K194" i="8"/>
  <c r="K195" i="8"/>
  <c r="K196" i="8"/>
  <c r="K197" i="8"/>
  <c r="K198" i="8"/>
  <c r="K199" i="8"/>
  <c r="K200" i="8"/>
  <c r="K201" i="8"/>
  <c r="K202" i="8"/>
  <c r="K203" i="8"/>
  <c r="K204" i="8"/>
  <c r="K205" i="8"/>
  <c r="K206" i="8"/>
  <c r="K207" i="8"/>
  <c r="K208" i="8"/>
  <c r="K209" i="8"/>
  <c r="K210" i="8"/>
  <c r="K211" i="8"/>
  <c r="K212" i="8"/>
  <c r="K213" i="8"/>
  <c r="K214" i="8"/>
  <c r="K215" i="8"/>
  <c r="K216" i="8"/>
  <c r="K217" i="8"/>
  <c r="K218" i="8"/>
  <c r="K219" i="8"/>
  <c r="K220" i="8"/>
  <c r="K221" i="8"/>
  <c r="K222" i="8"/>
  <c r="K223" i="8"/>
  <c r="K224" i="8"/>
  <c r="K225" i="8"/>
  <c r="K226" i="8"/>
  <c r="K227" i="8"/>
  <c r="K228" i="8"/>
  <c r="K229" i="8"/>
  <c r="K230" i="8"/>
  <c r="K231" i="8"/>
  <c r="K232" i="8"/>
  <c r="K233" i="8"/>
  <c r="K234" i="8"/>
  <c r="K235" i="8"/>
  <c r="K236" i="8"/>
  <c r="K237" i="8"/>
  <c r="K238" i="8"/>
  <c r="K239" i="8"/>
  <c r="K240" i="8"/>
  <c r="K241" i="8"/>
  <c r="K242" i="8"/>
  <c r="K243" i="8"/>
  <c r="K244" i="8"/>
  <c r="K245" i="8"/>
  <c r="K246" i="8"/>
  <c r="K247" i="8"/>
  <c r="K248" i="8"/>
  <c r="K249" i="8"/>
  <c r="K250" i="8"/>
  <c r="K251" i="8"/>
  <c r="K252" i="8"/>
  <c r="K253" i="8"/>
  <c r="K254" i="8"/>
  <c r="K255" i="8"/>
  <c r="K256" i="8"/>
  <c r="K257" i="8"/>
  <c r="K258" i="8"/>
  <c r="K259" i="8"/>
  <c r="K260" i="8"/>
  <c r="K261" i="8"/>
  <c r="K262" i="8"/>
  <c r="K263" i="8"/>
  <c r="K264" i="8"/>
  <c r="K265" i="8"/>
  <c r="K266" i="8"/>
  <c r="K267" i="8"/>
  <c r="K268" i="8"/>
  <c r="K269" i="8"/>
  <c r="K270" i="8"/>
  <c r="K271" i="8"/>
  <c r="K272" i="8"/>
  <c r="K273" i="8"/>
  <c r="K274" i="8"/>
  <c r="K275" i="8"/>
  <c r="K276" i="8"/>
  <c r="K277" i="8"/>
  <c r="K278" i="8"/>
  <c r="K279" i="8"/>
  <c r="K280" i="8"/>
  <c r="K281" i="8"/>
  <c r="K282" i="8"/>
  <c r="K283" i="8"/>
  <c r="K284" i="8"/>
  <c r="K285" i="8"/>
  <c r="K286" i="8"/>
  <c r="K287" i="8"/>
  <c r="K288" i="8"/>
  <c r="K289" i="8"/>
  <c r="K290" i="8"/>
  <c r="K291" i="8"/>
  <c r="K292" i="8"/>
  <c r="K293" i="8"/>
  <c r="K294" i="8"/>
  <c r="K295" i="8"/>
  <c r="K296" i="8"/>
  <c r="K297" i="8"/>
  <c r="K298" i="8"/>
  <c r="K299" i="8"/>
  <c r="K300" i="8"/>
  <c r="K301" i="8"/>
  <c r="K302" i="8"/>
  <c r="K303" i="8"/>
  <c r="K304" i="8"/>
  <c r="K305" i="8"/>
  <c r="K306" i="8"/>
  <c r="K307" i="8"/>
  <c r="K308" i="8"/>
  <c r="K309" i="8"/>
  <c r="K310" i="8"/>
  <c r="K311" i="8"/>
  <c r="K312" i="8"/>
  <c r="K313" i="8"/>
  <c r="K314" i="8"/>
  <c r="K315" i="8"/>
  <c r="K316" i="8"/>
  <c r="K317" i="8"/>
  <c r="K318" i="8"/>
  <c r="K319" i="8"/>
  <c r="K320" i="8"/>
  <c r="K321" i="8"/>
  <c r="K322" i="8"/>
  <c r="K323" i="8"/>
  <c r="K324" i="8"/>
  <c r="K325" i="8"/>
  <c r="K326" i="8"/>
  <c r="K327" i="8"/>
  <c r="K328" i="8"/>
  <c r="K329" i="8"/>
  <c r="K330" i="8"/>
  <c r="K331" i="8"/>
  <c r="K332" i="8"/>
  <c r="K333" i="8"/>
  <c r="K334" i="8"/>
  <c r="K335" i="8"/>
  <c r="K336" i="8"/>
  <c r="K337" i="8"/>
  <c r="K338" i="8"/>
  <c r="K339" i="8"/>
  <c r="K340" i="8"/>
  <c r="K341" i="8"/>
  <c r="K342" i="8"/>
  <c r="K343" i="8"/>
  <c r="K344" i="8"/>
  <c r="K345" i="8"/>
  <c r="K346" i="8"/>
  <c r="K347" i="8"/>
  <c r="K348" i="8"/>
  <c r="K349" i="8"/>
  <c r="K350" i="8"/>
  <c r="K351" i="8"/>
  <c r="K352" i="8"/>
  <c r="K353" i="8"/>
  <c r="K354" i="8"/>
  <c r="K355" i="8"/>
  <c r="K356" i="8"/>
  <c r="K357" i="8"/>
  <c r="K358" i="8"/>
  <c r="K359" i="8"/>
  <c r="K360" i="8"/>
  <c r="K361" i="8"/>
  <c r="K362" i="8"/>
  <c r="K363" i="8"/>
  <c r="K364" i="8"/>
  <c r="K365" i="8"/>
  <c r="K366" i="8"/>
  <c r="K367" i="8"/>
  <c r="K368" i="8"/>
  <c r="K369" i="8"/>
  <c r="K370" i="8"/>
  <c r="K371" i="8"/>
  <c r="K372" i="8"/>
  <c r="K373" i="8"/>
  <c r="K374" i="8"/>
  <c r="K375" i="8"/>
  <c r="K376" i="8"/>
  <c r="K377" i="8"/>
  <c r="K378" i="8"/>
  <c r="K379" i="8"/>
  <c r="K380" i="8"/>
  <c r="K381" i="8"/>
  <c r="K382" i="8"/>
  <c r="K383" i="8"/>
  <c r="K384" i="8"/>
  <c r="K385" i="8"/>
  <c r="K386" i="8"/>
  <c r="K387" i="8"/>
  <c r="K388" i="8"/>
  <c r="K389" i="8"/>
  <c r="K390" i="8"/>
  <c r="K391" i="8"/>
  <c r="K392" i="8"/>
  <c r="K393" i="8"/>
  <c r="K394" i="8"/>
  <c r="K395" i="8"/>
  <c r="K396" i="8"/>
  <c r="K397" i="8"/>
  <c r="K398" i="8"/>
  <c r="K399" i="8"/>
  <c r="K400" i="8"/>
  <c r="K401" i="8"/>
  <c r="K402" i="8"/>
  <c r="K403" i="8"/>
  <c r="K404" i="8"/>
  <c r="K405" i="8"/>
  <c r="K406" i="8"/>
  <c r="K407" i="8"/>
  <c r="K408" i="8"/>
  <c r="K409" i="8"/>
  <c r="K410" i="8"/>
  <c r="K411" i="8"/>
  <c r="K412" i="8"/>
  <c r="K413" i="8"/>
  <c r="K414" i="8"/>
  <c r="K415" i="8"/>
  <c r="K416" i="8"/>
  <c r="K417" i="8"/>
  <c r="K418" i="8"/>
  <c r="K419" i="8"/>
  <c r="K420" i="8"/>
  <c r="K421" i="8"/>
  <c r="K422" i="8"/>
  <c r="K423" i="8"/>
  <c r="K424" i="8"/>
  <c r="K425" i="8"/>
  <c r="K426" i="8"/>
  <c r="K427" i="8"/>
  <c r="K428" i="8"/>
  <c r="K429" i="8"/>
  <c r="K430" i="8"/>
  <c r="K431" i="8"/>
  <c r="K432" i="8"/>
  <c r="K433" i="8"/>
  <c r="K434" i="8"/>
  <c r="K435" i="8"/>
  <c r="K436" i="8"/>
  <c r="K437" i="8"/>
  <c r="K438" i="8"/>
  <c r="K439" i="8"/>
  <c r="K440" i="8"/>
  <c r="K441" i="8"/>
  <c r="K442" i="8"/>
  <c r="K443" i="8"/>
  <c r="K444" i="8"/>
  <c r="K445" i="8"/>
  <c r="K446" i="8"/>
  <c r="K447" i="8"/>
  <c r="K448" i="8"/>
  <c r="K449" i="8"/>
  <c r="K450" i="8"/>
  <c r="K451" i="8"/>
  <c r="K452" i="8"/>
  <c r="K453" i="8"/>
  <c r="K454" i="8"/>
  <c r="K455" i="8"/>
  <c r="K456" i="8"/>
  <c r="K457" i="8"/>
  <c r="K458" i="8"/>
  <c r="K459" i="8"/>
  <c r="K460" i="8"/>
  <c r="K461" i="8"/>
  <c r="K462" i="8"/>
  <c r="K463" i="8"/>
  <c r="K464" i="8"/>
  <c r="K465" i="8"/>
  <c r="K466" i="8"/>
  <c r="K467" i="8"/>
  <c r="K468" i="8"/>
  <c r="K469" i="8"/>
  <c r="K470" i="8"/>
  <c r="K471" i="8"/>
  <c r="K472" i="8"/>
  <c r="K473" i="8"/>
  <c r="K474" i="8"/>
  <c r="K475" i="8"/>
  <c r="K476" i="8"/>
  <c r="K477" i="8"/>
  <c r="K478" i="8"/>
  <c r="K479" i="8"/>
  <c r="K480" i="8"/>
  <c r="K481" i="8"/>
  <c r="K482" i="8"/>
  <c r="K483" i="8"/>
  <c r="K484" i="8"/>
  <c r="K485" i="8"/>
  <c r="K486" i="8"/>
  <c r="K487" i="8"/>
  <c r="K488" i="8"/>
  <c r="K489" i="8"/>
  <c r="K490" i="8"/>
  <c r="K491" i="8"/>
  <c r="K492" i="8"/>
  <c r="K493" i="8"/>
  <c r="K494" i="8"/>
  <c r="K495" i="8"/>
  <c r="K496" i="8"/>
  <c r="K497" i="8"/>
  <c r="K498" i="8"/>
  <c r="K499" i="8"/>
  <c r="K500" i="8"/>
  <c r="K501" i="8"/>
  <c r="K502" i="8"/>
  <c r="K503" i="8"/>
  <c r="K504" i="8"/>
  <c r="K505" i="8"/>
  <c r="K506" i="8"/>
  <c r="K507" i="8"/>
  <c r="K508" i="8"/>
  <c r="K509" i="8"/>
  <c r="K510" i="8"/>
  <c r="K511" i="8"/>
  <c r="K512" i="8"/>
  <c r="K513" i="8"/>
  <c r="K514" i="8"/>
  <c r="K515" i="8"/>
  <c r="K516" i="8"/>
  <c r="K517" i="8"/>
  <c r="K518" i="8"/>
  <c r="K519" i="8"/>
  <c r="K520" i="8"/>
  <c r="K521" i="8"/>
  <c r="K522" i="8"/>
  <c r="K523" i="8"/>
  <c r="K524" i="8"/>
  <c r="K525" i="8"/>
  <c r="K526" i="8"/>
  <c r="K527" i="8"/>
  <c r="K528" i="8"/>
  <c r="K529" i="8"/>
  <c r="K530" i="8"/>
  <c r="K531" i="8"/>
  <c r="K532" i="8"/>
  <c r="K533" i="8"/>
  <c r="K534" i="8"/>
  <c r="K535" i="8"/>
  <c r="K536" i="8"/>
  <c r="K537" i="8"/>
  <c r="K538" i="8"/>
  <c r="K539" i="8"/>
  <c r="K540" i="8"/>
  <c r="K541" i="8"/>
  <c r="K542" i="8"/>
  <c r="K543" i="8"/>
  <c r="K544" i="8"/>
  <c r="K545" i="8"/>
  <c r="K546" i="8"/>
  <c r="K547" i="8"/>
  <c r="K548" i="8"/>
  <c r="K549" i="8"/>
  <c r="K550" i="8"/>
  <c r="K551" i="8"/>
  <c r="K552" i="8"/>
  <c r="K553" i="8"/>
  <c r="K554" i="8"/>
  <c r="K555" i="8"/>
  <c r="K556" i="8"/>
  <c r="K557" i="8"/>
  <c r="K558" i="8"/>
  <c r="K559" i="8"/>
  <c r="K560" i="8"/>
  <c r="K561" i="8"/>
  <c r="K562" i="8"/>
  <c r="K563" i="8"/>
  <c r="K564" i="8"/>
  <c r="K565" i="8"/>
  <c r="K566" i="8"/>
  <c r="K567" i="8"/>
  <c r="K568" i="8"/>
  <c r="K569" i="8"/>
  <c r="K570" i="8"/>
  <c r="K571" i="8"/>
  <c r="K572" i="8"/>
  <c r="K573" i="8"/>
  <c r="K574" i="8"/>
  <c r="K575" i="8"/>
  <c r="K576" i="8"/>
  <c r="K577" i="8"/>
  <c r="K578" i="8"/>
  <c r="K579" i="8"/>
  <c r="K580" i="8"/>
  <c r="K581" i="8"/>
  <c r="K582" i="8"/>
  <c r="K583" i="8"/>
  <c r="K584" i="8"/>
  <c r="K585" i="8"/>
  <c r="K586" i="8"/>
  <c r="K587" i="8"/>
  <c r="K588" i="8"/>
  <c r="K589" i="8"/>
  <c r="K590" i="8"/>
  <c r="K591" i="8"/>
  <c r="K592" i="8"/>
  <c r="K593" i="8"/>
  <c r="K594" i="8"/>
  <c r="K595" i="8"/>
  <c r="K596" i="8"/>
  <c r="K597" i="8"/>
  <c r="K598" i="8"/>
  <c r="K599" i="8"/>
  <c r="K600" i="8"/>
  <c r="K601" i="8"/>
  <c r="K602" i="8"/>
  <c r="K603" i="8"/>
  <c r="K604" i="8"/>
  <c r="K605" i="8"/>
  <c r="K606" i="8"/>
  <c r="K607" i="8"/>
  <c r="K608" i="8"/>
  <c r="K609" i="8"/>
  <c r="K610" i="8"/>
  <c r="K611" i="8"/>
  <c r="K612" i="8"/>
  <c r="K613" i="8"/>
  <c r="K614" i="8"/>
  <c r="K615" i="8"/>
  <c r="K616" i="8"/>
  <c r="K617" i="8"/>
  <c r="K618" i="8"/>
  <c r="K619" i="8"/>
  <c r="K620" i="8"/>
  <c r="K621" i="8"/>
  <c r="K622" i="8"/>
  <c r="K623" i="8"/>
  <c r="K624" i="8"/>
  <c r="K625" i="8"/>
  <c r="K626" i="8"/>
  <c r="K627" i="8"/>
  <c r="K628" i="8"/>
  <c r="K629" i="8"/>
  <c r="K630" i="8"/>
  <c r="K631" i="8"/>
  <c r="K632" i="8"/>
  <c r="K633" i="8"/>
  <c r="K634" i="8"/>
  <c r="K635" i="8"/>
  <c r="K636" i="8"/>
  <c r="K637" i="8"/>
  <c r="K638" i="8"/>
  <c r="K639" i="8"/>
  <c r="K640" i="8"/>
  <c r="K641" i="8"/>
  <c r="K642" i="8"/>
  <c r="K643" i="8"/>
  <c r="K644" i="8"/>
  <c r="K645" i="8"/>
  <c r="K646" i="8"/>
  <c r="K647" i="8"/>
  <c r="K648" i="8"/>
  <c r="K649" i="8"/>
  <c r="K650" i="8"/>
  <c r="K651" i="8"/>
  <c r="K652" i="8"/>
  <c r="K653" i="8"/>
  <c r="K654" i="8"/>
  <c r="K655" i="8"/>
  <c r="K656" i="8"/>
  <c r="K657" i="8"/>
  <c r="K658" i="8"/>
  <c r="K659" i="8"/>
  <c r="K660" i="8"/>
  <c r="K661" i="8"/>
  <c r="K662" i="8"/>
  <c r="K663" i="8"/>
  <c r="K664" i="8"/>
  <c r="K665" i="8"/>
  <c r="K666" i="8"/>
  <c r="K667" i="8"/>
  <c r="K668" i="8"/>
  <c r="K669" i="8"/>
  <c r="K670" i="8"/>
  <c r="K671" i="8"/>
  <c r="K672" i="8"/>
  <c r="K673" i="8"/>
  <c r="K674" i="8"/>
  <c r="K675" i="8"/>
  <c r="K676" i="8"/>
  <c r="K677" i="8"/>
  <c r="K678" i="8"/>
  <c r="K679" i="8"/>
  <c r="K680" i="8"/>
  <c r="K681" i="8"/>
  <c r="K682" i="8"/>
  <c r="K683" i="8"/>
  <c r="K684" i="8"/>
  <c r="K685" i="8"/>
  <c r="K686" i="8"/>
  <c r="K687" i="8"/>
  <c r="K688" i="8"/>
  <c r="K689" i="8"/>
  <c r="K690" i="8"/>
  <c r="K691" i="8"/>
  <c r="K692" i="8"/>
  <c r="K693" i="8"/>
  <c r="K694" i="8"/>
  <c r="K695" i="8"/>
  <c r="K696" i="8"/>
  <c r="K697" i="8"/>
  <c r="K698" i="8"/>
  <c r="K699" i="8"/>
  <c r="K700" i="8"/>
  <c r="K701" i="8"/>
  <c r="K702" i="8"/>
  <c r="K703" i="8"/>
  <c r="K704" i="8"/>
  <c r="K705" i="8"/>
  <c r="K706" i="8"/>
  <c r="K707" i="8"/>
  <c r="K708" i="8"/>
  <c r="K709" i="8"/>
  <c r="K710" i="8"/>
  <c r="K711" i="8"/>
  <c r="K712" i="8"/>
  <c r="K713" i="8"/>
  <c r="K714" i="8"/>
  <c r="K715" i="8"/>
  <c r="K716" i="8"/>
  <c r="K717" i="8"/>
  <c r="K718" i="8"/>
  <c r="K719" i="8"/>
  <c r="K720" i="8"/>
  <c r="K721" i="8"/>
  <c r="K722" i="8"/>
  <c r="K723" i="8"/>
  <c r="K724" i="8"/>
  <c r="K725" i="8"/>
  <c r="K726" i="8"/>
  <c r="K727" i="8"/>
  <c r="K728" i="8"/>
  <c r="K729" i="8"/>
  <c r="K730" i="8"/>
  <c r="K731" i="8"/>
  <c r="K732" i="8"/>
  <c r="K733" i="8"/>
  <c r="K734" i="8"/>
  <c r="K735" i="8"/>
  <c r="K736" i="8"/>
  <c r="K737" i="8"/>
  <c r="K738" i="8"/>
  <c r="K739" i="8"/>
  <c r="K740" i="8"/>
  <c r="K741" i="8"/>
  <c r="K742" i="8"/>
  <c r="K743" i="8"/>
  <c r="K744" i="8"/>
  <c r="K745" i="8"/>
  <c r="K746" i="8"/>
  <c r="K747" i="8"/>
  <c r="K748" i="8"/>
  <c r="K749" i="8"/>
  <c r="K750" i="8"/>
  <c r="K751" i="8"/>
  <c r="K752" i="8"/>
  <c r="K753" i="8"/>
  <c r="K754" i="8"/>
  <c r="K755" i="8"/>
  <c r="K756" i="8"/>
  <c r="K757" i="8"/>
  <c r="K758" i="8"/>
  <c r="K759" i="8"/>
  <c r="K760" i="8"/>
  <c r="K761" i="8"/>
  <c r="K762" i="8"/>
  <c r="K763" i="8"/>
  <c r="K764" i="8"/>
  <c r="K765" i="8"/>
  <c r="K766" i="8"/>
  <c r="K767" i="8"/>
  <c r="K768" i="8"/>
  <c r="K769" i="8"/>
  <c r="K770" i="8"/>
  <c r="K771" i="8"/>
  <c r="K772" i="8"/>
  <c r="K773" i="8"/>
  <c r="K774" i="8"/>
  <c r="K775" i="8"/>
  <c r="K776" i="8"/>
  <c r="K777" i="8"/>
  <c r="K778" i="8"/>
  <c r="K779" i="8"/>
  <c r="K780" i="8"/>
  <c r="K781" i="8"/>
  <c r="K782" i="8"/>
  <c r="K783" i="8"/>
  <c r="K784" i="8"/>
  <c r="K785" i="8"/>
  <c r="K786" i="8"/>
  <c r="K787" i="8"/>
  <c r="K788" i="8"/>
  <c r="K789" i="8"/>
  <c r="K790" i="8"/>
  <c r="K791" i="8"/>
  <c r="K792" i="8"/>
  <c r="K793" i="8"/>
  <c r="K794" i="8"/>
  <c r="K795" i="8"/>
  <c r="K796" i="8"/>
  <c r="K797" i="8"/>
  <c r="K798" i="8"/>
  <c r="K799" i="8"/>
  <c r="K800" i="8"/>
  <c r="K801" i="8"/>
  <c r="K802" i="8"/>
  <c r="K803" i="8"/>
  <c r="K804" i="8"/>
  <c r="K805" i="8"/>
  <c r="K806" i="8"/>
  <c r="K807" i="8"/>
  <c r="K808" i="8"/>
  <c r="K809" i="8"/>
  <c r="K810" i="8"/>
  <c r="K811" i="8"/>
  <c r="K812" i="8"/>
  <c r="K813" i="8"/>
  <c r="K814" i="8"/>
  <c r="K815" i="8"/>
  <c r="K816" i="8"/>
  <c r="K817" i="8"/>
  <c r="K818" i="8"/>
  <c r="K819" i="8"/>
  <c r="K820" i="8"/>
  <c r="K821" i="8"/>
  <c r="K822" i="8"/>
  <c r="K823" i="8"/>
  <c r="K824" i="8"/>
  <c r="K825" i="8"/>
  <c r="K826" i="8"/>
  <c r="K827" i="8"/>
  <c r="K828" i="8"/>
  <c r="K829" i="8"/>
  <c r="K830" i="8"/>
  <c r="K831" i="8"/>
  <c r="K832" i="8"/>
  <c r="K833" i="8"/>
  <c r="K834" i="8"/>
  <c r="K835" i="8"/>
  <c r="K836" i="8"/>
  <c r="K837" i="8"/>
  <c r="K838" i="8"/>
  <c r="K839" i="8"/>
  <c r="K840" i="8"/>
  <c r="K841" i="8"/>
  <c r="K842" i="8"/>
  <c r="K843" i="8"/>
  <c r="K844" i="8"/>
  <c r="K845" i="8"/>
  <c r="K846" i="8"/>
  <c r="K847" i="8"/>
  <c r="K848" i="8"/>
  <c r="K849" i="8"/>
  <c r="K850" i="8"/>
  <c r="K851" i="8"/>
  <c r="K852" i="8"/>
  <c r="K853" i="8"/>
  <c r="K854" i="8"/>
  <c r="K855" i="8"/>
  <c r="K856" i="8"/>
  <c r="K857" i="8"/>
  <c r="K858" i="8"/>
  <c r="K859" i="8"/>
  <c r="K860" i="8"/>
  <c r="K861" i="8"/>
  <c r="K862" i="8"/>
  <c r="K863" i="8"/>
  <c r="K864" i="8"/>
  <c r="K865" i="8"/>
  <c r="K866" i="8"/>
  <c r="K867" i="8"/>
  <c r="K868" i="8"/>
  <c r="K869" i="8"/>
  <c r="K870" i="8"/>
  <c r="K871" i="8"/>
  <c r="K872" i="8"/>
  <c r="K873" i="8"/>
  <c r="K874" i="8"/>
  <c r="K875" i="8"/>
  <c r="K876" i="8"/>
  <c r="K877" i="8"/>
  <c r="K878" i="8"/>
  <c r="K879" i="8"/>
  <c r="K880" i="8"/>
  <c r="K881" i="8"/>
  <c r="K882" i="8"/>
  <c r="K883" i="8"/>
  <c r="K884" i="8"/>
  <c r="K885" i="8"/>
  <c r="K886" i="8"/>
  <c r="K887" i="8"/>
  <c r="K888" i="8"/>
  <c r="K889" i="8"/>
  <c r="K890" i="8"/>
  <c r="K891" i="8"/>
  <c r="K892" i="8"/>
  <c r="K893" i="8"/>
  <c r="K894" i="8"/>
  <c r="K895" i="8"/>
  <c r="K896" i="8"/>
  <c r="K897" i="8"/>
  <c r="K898" i="8"/>
  <c r="K899" i="8"/>
  <c r="K900" i="8"/>
  <c r="K901" i="8"/>
  <c r="K902" i="8"/>
  <c r="K903" i="8"/>
  <c r="K904" i="8"/>
  <c r="K905" i="8"/>
  <c r="K906" i="8"/>
  <c r="K907" i="8"/>
  <c r="K908" i="8"/>
  <c r="K909" i="8"/>
  <c r="K910" i="8"/>
  <c r="K911" i="8"/>
  <c r="K912" i="8"/>
  <c r="K913" i="8"/>
  <c r="K914" i="8"/>
  <c r="K915" i="8"/>
  <c r="K916" i="8"/>
  <c r="K917" i="8"/>
  <c r="K918" i="8"/>
  <c r="K919" i="8"/>
  <c r="K920" i="8"/>
  <c r="K921" i="8"/>
  <c r="K922" i="8"/>
  <c r="K923" i="8"/>
  <c r="K924" i="8"/>
  <c r="K925" i="8"/>
  <c r="K926" i="8"/>
  <c r="K927" i="8"/>
  <c r="K928" i="8"/>
  <c r="K929" i="8"/>
  <c r="K930" i="8"/>
  <c r="K931" i="8"/>
  <c r="K932" i="8"/>
  <c r="K933" i="8"/>
  <c r="K934" i="8"/>
  <c r="K935" i="8"/>
  <c r="K936" i="8"/>
  <c r="K937" i="8"/>
  <c r="K938" i="8"/>
  <c r="K939" i="8"/>
  <c r="K940" i="8"/>
  <c r="K941" i="8"/>
  <c r="K942" i="8"/>
  <c r="K943" i="8"/>
  <c r="K944" i="8"/>
  <c r="K945" i="8"/>
  <c r="K946" i="8"/>
  <c r="K947" i="8"/>
  <c r="K948" i="8"/>
  <c r="K949" i="8"/>
  <c r="K950" i="8"/>
  <c r="K951" i="8"/>
  <c r="K952" i="8"/>
  <c r="K953" i="8"/>
  <c r="K954" i="8"/>
  <c r="K955" i="8"/>
  <c r="K956" i="8"/>
  <c r="K957" i="8"/>
  <c r="K958" i="8"/>
  <c r="K959" i="8"/>
  <c r="K960" i="8"/>
  <c r="K961" i="8"/>
  <c r="K962" i="8"/>
  <c r="K963" i="8"/>
  <c r="K964" i="8"/>
  <c r="K965" i="8"/>
  <c r="K966" i="8"/>
  <c r="K967" i="8"/>
  <c r="K968" i="8"/>
  <c r="K969" i="8"/>
  <c r="K970" i="8"/>
  <c r="K971" i="8"/>
  <c r="K972" i="8"/>
  <c r="K973" i="8"/>
  <c r="K974" i="8"/>
  <c r="K975" i="8"/>
  <c r="K976" i="8"/>
  <c r="K977" i="8"/>
  <c r="K978" i="8"/>
  <c r="K979" i="8"/>
  <c r="K980" i="8"/>
  <c r="K981" i="8"/>
  <c r="K982" i="8"/>
  <c r="K983" i="8"/>
  <c r="K984" i="8"/>
  <c r="K985" i="8"/>
  <c r="K986" i="8"/>
  <c r="K987" i="8"/>
  <c r="K988" i="8"/>
  <c r="K989" i="8"/>
  <c r="K990" i="8"/>
  <c r="K991" i="8"/>
  <c r="K992" i="8"/>
  <c r="K993" i="8"/>
  <c r="K994" i="8"/>
  <c r="K995" i="8"/>
  <c r="K996" i="8"/>
  <c r="K997" i="8"/>
  <c r="K998" i="8"/>
  <c r="K999" i="8"/>
  <c r="K1000" i="8"/>
  <c r="K1001" i="8"/>
  <c r="K1002" i="8"/>
  <c r="K1003" i="8"/>
  <c r="K1004" i="8"/>
  <c r="K1005" i="8"/>
  <c r="K1006" i="8"/>
  <c r="K1007" i="8"/>
  <c r="K1008" i="8"/>
  <c r="K1009" i="8"/>
  <c r="K1010" i="8"/>
  <c r="K1011" i="8"/>
  <c r="K1012" i="8"/>
  <c r="K1013" i="8"/>
  <c r="K1014" i="8"/>
  <c r="K1015" i="8"/>
  <c r="K1016" i="8"/>
  <c r="K1017" i="8"/>
  <c r="K1018" i="8"/>
  <c r="K1019" i="8"/>
  <c r="K1020" i="8"/>
  <c r="K1021" i="8"/>
  <c r="K1022" i="8"/>
  <c r="K1023" i="8"/>
  <c r="K1024" i="8"/>
  <c r="K1025" i="8"/>
  <c r="K1026" i="8"/>
  <c r="K1027" i="8"/>
  <c r="K1028" i="8"/>
  <c r="K1029" i="8"/>
  <c r="K1030" i="8"/>
  <c r="K1031" i="8"/>
  <c r="K1032" i="8"/>
  <c r="K1033" i="8"/>
  <c r="K1034" i="8"/>
  <c r="K1035" i="8"/>
  <c r="K1036" i="8"/>
  <c r="K1037" i="8"/>
  <c r="K1038" i="8"/>
  <c r="K1039" i="8"/>
  <c r="K1040" i="8"/>
  <c r="K1041" i="8"/>
  <c r="K1042" i="8"/>
  <c r="K1043" i="8"/>
  <c r="K1044" i="8"/>
  <c r="K1045" i="8"/>
  <c r="K1046" i="8"/>
  <c r="K1047" i="8"/>
  <c r="K1048" i="8"/>
  <c r="K1049" i="8"/>
  <c r="K1050" i="8"/>
  <c r="K1051" i="8"/>
  <c r="K1052" i="8"/>
  <c r="K1053" i="8"/>
  <c r="K1054" i="8"/>
  <c r="K1055" i="8"/>
  <c r="K1056" i="8"/>
  <c r="K1057" i="8"/>
  <c r="K1058" i="8"/>
  <c r="K1059" i="8"/>
  <c r="K1060" i="8"/>
  <c r="K1061" i="8"/>
  <c r="K1062" i="8"/>
  <c r="K1063" i="8"/>
  <c r="K1064" i="8"/>
  <c r="K1065" i="8"/>
  <c r="K1066" i="8"/>
  <c r="K1067" i="8"/>
  <c r="K1068" i="8"/>
  <c r="K1069" i="8"/>
  <c r="K1070" i="8"/>
  <c r="K1071" i="8"/>
  <c r="K1072" i="8"/>
  <c r="K1073" i="8"/>
  <c r="K1074" i="8"/>
  <c r="K1075" i="8"/>
  <c r="K1076" i="8"/>
  <c r="K1077" i="8"/>
  <c r="K1078" i="8"/>
  <c r="K1079" i="8"/>
  <c r="K1080" i="8"/>
  <c r="K1081" i="8"/>
  <c r="K1082" i="8"/>
  <c r="K1083" i="8"/>
  <c r="K1084" i="8"/>
  <c r="K1085" i="8"/>
  <c r="K1086" i="8"/>
  <c r="K1087" i="8"/>
  <c r="K1088" i="8"/>
  <c r="K1089" i="8"/>
  <c r="K1090" i="8"/>
  <c r="K1091" i="8"/>
  <c r="K1092" i="8"/>
  <c r="K1093" i="8"/>
  <c r="K1094" i="8"/>
  <c r="K1095" i="8"/>
  <c r="K1096" i="8"/>
  <c r="K1097" i="8"/>
  <c r="K1098" i="8"/>
  <c r="K1099" i="8"/>
  <c r="K1100" i="8"/>
  <c r="K1101" i="8"/>
  <c r="K1102" i="8"/>
  <c r="K1103" i="8"/>
  <c r="K1104" i="8"/>
  <c r="K1105" i="8"/>
  <c r="K1106" i="8"/>
  <c r="K1107" i="8"/>
  <c r="K1108" i="8"/>
  <c r="L2" i="9"/>
  <c r="L3" i="9"/>
  <c r="L4" i="9"/>
  <c r="L5" i="9"/>
  <c r="L6" i="9"/>
  <c r="L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1" i="9"/>
  <c r="L72" i="9"/>
  <c r="L73" i="9"/>
  <c r="L74" i="9"/>
  <c r="L75" i="9"/>
  <c r="L76" i="9"/>
  <c r="L77" i="9"/>
  <c r="L78" i="9"/>
  <c r="L79" i="9"/>
  <c r="L80" i="9"/>
  <c r="L81" i="9"/>
  <c r="L82" i="9"/>
  <c r="L83" i="9"/>
  <c r="L84" i="9"/>
  <c r="L85" i="9"/>
  <c r="L86" i="9"/>
  <c r="L87" i="9"/>
  <c r="L88" i="9"/>
  <c r="L89" i="9"/>
  <c r="L90" i="9"/>
  <c r="L91" i="9"/>
  <c r="L92" i="9"/>
  <c r="L93" i="9"/>
  <c r="L94" i="9"/>
  <c r="L95" i="9"/>
  <c r="L96" i="9"/>
  <c r="L97" i="9"/>
  <c r="L98" i="9"/>
  <c r="L99" i="9"/>
  <c r="L100" i="9"/>
  <c r="L101" i="9"/>
  <c r="L102" i="9"/>
  <c r="L103" i="9"/>
  <c r="L104" i="9"/>
  <c r="L105" i="9"/>
  <c r="L106" i="9"/>
  <c r="L107" i="9"/>
  <c r="L108" i="9"/>
  <c r="L109" i="9"/>
  <c r="L110" i="9"/>
  <c r="L111" i="9"/>
  <c r="L112" i="9"/>
  <c r="L113" i="9"/>
  <c r="L114" i="9"/>
  <c r="L115" i="9"/>
  <c r="L116" i="9"/>
  <c r="L117" i="9"/>
  <c r="L118" i="9"/>
  <c r="L119" i="9"/>
  <c r="L120" i="9"/>
  <c r="L121" i="9"/>
  <c r="L122" i="9"/>
  <c r="L123" i="9"/>
  <c r="L124" i="9"/>
  <c r="L125" i="9"/>
  <c r="L126" i="9"/>
  <c r="L127" i="9"/>
  <c r="L128" i="9"/>
  <c r="L129" i="9"/>
  <c r="L130" i="9"/>
  <c r="L131" i="9"/>
  <c r="L132" i="9"/>
  <c r="L133" i="9"/>
  <c r="L134" i="9"/>
  <c r="L135" i="9"/>
  <c r="L136" i="9"/>
  <c r="L137" i="9"/>
  <c r="L138" i="9"/>
  <c r="L139" i="9"/>
  <c r="L140" i="9"/>
  <c r="L141" i="9"/>
  <c r="L142" i="9"/>
  <c r="L143" i="9"/>
  <c r="L144" i="9"/>
  <c r="L145" i="9"/>
  <c r="L146" i="9"/>
  <c r="L147" i="9"/>
  <c r="L148" i="9"/>
  <c r="L149" i="9"/>
  <c r="L150" i="9"/>
  <c r="L151" i="9"/>
  <c r="L152" i="9"/>
  <c r="L153" i="9"/>
  <c r="L154" i="9"/>
  <c r="L155" i="9"/>
  <c r="L156" i="9"/>
  <c r="L157" i="9"/>
  <c r="L158" i="9"/>
  <c r="L159" i="9"/>
  <c r="L160" i="9"/>
  <c r="L161" i="9"/>
  <c r="L162" i="9"/>
  <c r="L163" i="9"/>
  <c r="L164" i="9"/>
  <c r="L165" i="9"/>
  <c r="L166" i="9"/>
  <c r="L167" i="9"/>
  <c r="L168" i="9"/>
  <c r="L169" i="9"/>
  <c r="L170" i="9"/>
  <c r="L171" i="9"/>
  <c r="L172" i="9"/>
  <c r="L173" i="9"/>
  <c r="L174" i="9"/>
  <c r="L175" i="9"/>
  <c r="L176" i="9"/>
  <c r="L177" i="9"/>
  <c r="L178" i="9"/>
  <c r="L179" i="9"/>
  <c r="L180" i="9"/>
  <c r="L181" i="9"/>
  <c r="L182" i="9"/>
  <c r="L183" i="9"/>
  <c r="L184" i="9"/>
  <c r="L185" i="9"/>
  <c r="L186" i="9"/>
  <c r="L187" i="9"/>
  <c r="L188" i="9"/>
  <c r="L189" i="9"/>
  <c r="L190" i="9"/>
  <c r="L191" i="9"/>
  <c r="L192" i="9"/>
  <c r="L193" i="9"/>
  <c r="L194" i="9"/>
  <c r="L195" i="9"/>
  <c r="L196" i="9"/>
  <c r="L197" i="9"/>
  <c r="L198" i="9"/>
  <c r="L199" i="9"/>
  <c r="L200" i="9"/>
  <c r="L201" i="9"/>
  <c r="L202" i="9"/>
  <c r="L203" i="9"/>
  <c r="L204" i="9"/>
  <c r="L205" i="9"/>
  <c r="L206" i="9"/>
  <c r="L207" i="9"/>
  <c r="L208" i="9"/>
  <c r="L209" i="9"/>
  <c r="L210" i="9"/>
  <c r="L211" i="9"/>
  <c r="L212" i="9"/>
  <c r="L213" i="9"/>
  <c r="L214" i="9"/>
  <c r="L215" i="9"/>
  <c r="L216" i="9"/>
  <c r="L217" i="9"/>
  <c r="L218" i="9"/>
  <c r="L219" i="9"/>
  <c r="L220" i="9"/>
  <c r="L221" i="9"/>
  <c r="L222" i="9"/>
  <c r="L223" i="9"/>
  <c r="L224" i="9"/>
  <c r="L225" i="9"/>
  <c r="L226" i="9"/>
  <c r="L227" i="9"/>
  <c r="L228" i="9"/>
  <c r="L229" i="9"/>
  <c r="L230" i="9"/>
  <c r="L231" i="9"/>
  <c r="L232" i="9"/>
  <c r="L233" i="9"/>
  <c r="L234" i="9"/>
  <c r="L235" i="9"/>
  <c r="L236" i="9"/>
  <c r="L237" i="9"/>
  <c r="L238" i="9"/>
  <c r="L239" i="9"/>
  <c r="L240" i="9"/>
  <c r="L241" i="9"/>
  <c r="L242" i="9"/>
  <c r="L243" i="9"/>
  <c r="L244" i="9"/>
  <c r="L245" i="9"/>
  <c r="L246" i="9"/>
  <c r="L247" i="9"/>
  <c r="L248" i="9"/>
  <c r="L249" i="9"/>
  <c r="L250" i="9"/>
  <c r="L251" i="9"/>
  <c r="L252" i="9"/>
  <c r="L253" i="9"/>
  <c r="L254" i="9"/>
  <c r="L255" i="9"/>
  <c r="L256" i="9"/>
  <c r="L257" i="9"/>
  <c r="L258" i="9"/>
  <c r="L259" i="9"/>
  <c r="L260" i="9"/>
  <c r="L261" i="9"/>
  <c r="L262" i="9"/>
  <c r="L263" i="9"/>
  <c r="L264" i="9"/>
  <c r="L265" i="9"/>
  <c r="L266" i="9"/>
  <c r="L267" i="9"/>
  <c r="L268" i="9"/>
  <c r="L269" i="9"/>
  <c r="L270" i="9"/>
  <c r="L271" i="9"/>
  <c r="L272" i="9"/>
  <c r="L273" i="9"/>
  <c r="L274" i="9"/>
  <c r="L275" i="9"/>
  <c r="L276" i="9"/>
  <c r="L277" i="9"/>
  <c r="L278" i="9"/>
  <c r="L279" i="9"/>
  <c r="L280" i="9"/>
  <c r="L281" i="9"/>
  <c r="L282" i="9"/>
  <c r="L283" i="9"/>
  <c r="L284" i="9"/>
  <c r="L285" i="9"/>
  <c r="L286" i="9"/>
  <c r="L287" i="9"/>
  <c r="L288" i="9"/>
  <c r="L289" i="9"/>
  <c r="L290" i="9"/>
  <c r="L291" i="9"/>
  <c r="L292" i="9"/>
  <c r="L293" i="9"/>
  <c r="L294" i="9"/>
  <c r="L295" i="9"/>
  <c r="L296" i="9"/>
  <c r="L297" i="9"/>
  <c r="L298" i="9"/>
  <c r="L299" i="9"/>
  <c r="L300" i="9"/>
  <c r="L301" i="9"/>
  <c r="L302" i="9"/>
  <c r="L303" i="9"/>
  <c r="L304" i="9"/>
  <c r="L305" i="9"/>
  <c r="L306" i="9"/>
  <c r="L307" i="9"/>
  <c r="L308" i="9"/>
  <c r="L309" i="9"/>
  <c r="L310" i="9"/>
  <c r="L311" i="9"/>
  <c r="L312" i="9"/>
  <c r="L313" i="9"/>
  <c r="L314" i="9"/>
  <c r="L315" i="9"/>
  <c r="L316" i="9"/>
  <c r="L317" i="9"/>
  <c r="L318" i="9"/>
  <c r="L319" i="9"/>
  <c r="L320" i="9"/>
  <c r="L321" i="9"/>
  <c r="L322" i="9"/>
  <c r="L323" i="9"/>
  <c r="L324" i="9"/>
  <c r="L325" i="9"/>
  <c r="L326" i="9"/>
  <c r="L327" i="9"/>
  <c r="L328" i="9"/>
  <c r="L329" i="9"/>
  <c r="L330" i="9"/>
  <c r="L331" i="9"/>
  <c r="L332" i="9"/>
  <c r="L333" i="9"/>
  <c r="L334" i="9"/>
  <c r="L335" i="9"/>
  <c r="L336" i="9"/>
  <c r="L337" i="9"/>
  <c r="L338" i="9"/>
  <c r="L339" i="9"/>
  <c r="L340" i="9"/>
  <c r="L341" i="9"/>
  <c r="L342" i="9"/>
  <c r="L343" i="9"/>
  <c r="L344" i="9"/>
  <c r="L345" i="9"/>
  <c r="L346" i="9"/>
  <c r="L347" i="9"/>
  <c r="L348" i="9"/>
  <c r="L349" i="9"/>
  <c r="L350" i="9"/>
  <c r="L351" i="9"/>
  <c r="L352" i="9"/>
  <c r="L353" i="9"/>
  <c r="L354" i="9"/>
  <c r="L355" i="9"/>
  <c r="L356" i="9"/>
  <c r="L357" i="9"/>
  <c r="L358" i="9"/>
  <c r="L359" i="9"/>
  <c r="L360" i="9"/>
  <c r="L361" i="9"/>
  <c r="L362" i="9"/>
  <c r="L363" i="9"/>
  <c r="L364" i="9"/>
  <c r="L365" i="9"/>
  <c r="L366" i="9"/>
  <c r="L367" i="9"/>
  <c r="L368" i="9"/>
  <c r="L369" i="9"/>
  <c r="L370" i="9"/>
  <c r="L371" i="9"/>
  <c r="L372" i="9"/>
  <c r="L373" i="9"/>
  <c r="L374" i="9"/>
  <c r="L375" i="9"/>
  <c r="L376" i="9"/>
  <c r="L377" i="9"/>
  <c r="L378" i="9"/>
  <c r="L379" i="9"/>
  <c r="L380" i="9"/>
  <c r="L381" i="9"/>
  <c r="L382" i="9"/>
  <c r="L383" i="9"/>
  <c r="L384" i="9"/>
  <c r="L385" i="9"/>
  <c r="L386" i="9"/>
  <c r="L387" i="9"/>
  <c r="L388" i="9"/>
  <c r="L389" i="9"/>
  <c r="L390" i="9"/>
  <c r="L391" i="9"/>
  <c r="L392" i="9"/>
  <c r="L393" i="9"/>
  <c r="L394" i="9"/>
  <c r="L395" i="9"/>
  <c r="L396" i="9"/>
  <c r="L397" i="9"/>
  <c r="L398" i="9"/>
  <c r="L399" i="9"/>
  <c r="L400" i="9"/>
  <c r="L401" i="9"/>
  <c r="L402" i="9"/>
  <c r="L403" i="9"/>
  <c r="L404" i="9"/>
  <c r="L405" i="9"/>
  <c r="L406" i="9"/>
  <c r="L407" i="9"/>
  <c r="L408" i="9"/>
  <c r="L409" i="9"/>
  <c r="L410" i="9"/>
  <c r="L411" i="9"/>
  <c r="L412" i="9"/>
  <c r="L413" i="9"/>
  <c r="L414" i="9"/>
  <c r="L415" i="9"/>
  <c r="L416" i="9"/>
  <c r="L417" i="9"/>
  <c r="L418" i="9"/>
  <c r="L419" i="9"/>
  <c r="L420" i="9"/>
  <c r="L421" i="9"/>
  <c r="L422" i="9"/>
  <c r="L423" i="9"/>
  <c r="L424" i="9"/>
  <c r="L425" i="9"/>
  <c r="L426" i="9"/>
  <c r="L427" i="9"/>
  <c r="L428" i="9"/>
  <c r="L429" i="9"/>
  <c r="L430" i="9"/>
  <c r="L431" i="9"/>
  <c r="L432" i="9"/>
  <c r="L433" i="9"/>
  <c r="L434" i="9"/>
  <c r="L435" i="9"/>
  <c r="L436" i="9"/>
  <c r="L437" i="9"/>
  <c r="L438" i="9"/>
  <c r="L439" i="9"/>
  <c r="L440" i="9"/>
  <c r="L441" i="9"/>
  <c r="L442" i="9"/>
  <c r="L443" i="9"/>
  <c r="L444" i="9"/>
  <c r="L445" i="9"/>
  <c r="L446" i="9"/>
  <c r="L447" i="9"/>
  <c r="L448" i="9"/>
  <c r="L449" i="9"/>
  <c r="L450" i="9"/>
  <c r="L451" i="9"/>
  <c r="L452" i="9"/>
  <c r="L453" i="9"/>
  <c r="L454" i="9"/>
  <c r="L455" i="9"/>
  <c r="L456" i="9"/>
  <c r="L457" i="9"/>
  <c r="L458" i="9"/>
  <c r="L459" i="9"/>
  <c r="L460" i="9"/>
  <c r="L461" i="9"/>
  <c r="L462" i="9"/>
  <c r="L463" i="9"/>
  <c r="L464" i="9"/>
  <c r="L465" i="9"/>
  <c r="L466" i="9"/>
  <c r="L467" i="9"/>
  <c r="L468" i="9"/>
  <c r="L469" i="9"/>
  <c r="L470" i="9"/>
  <c r="L471" i="9"/>
  <c r="L472" i="9"/>
  <c r="L473" i="9"/>
  <c r="L474" i="9"/>
  <c r="L475" i="9"/>
  <c r="L476" i="9"/>
  <c r="L477" i="9"/>
  <c r="L478" i="9"/>
  <c r="L479" i="9"/>
  <c r="L480" i="9"/>
  <c r="L481" i="9"/>
  <c r="L482" i="9"/>
  <c r="L483" i="9"/>
  <c r="L484" i="9"/>
  <c r="L485" i="9"/>
  <c r="L486" i="9"/>
  <c r="L487" i="9"/>
  <c r="L488" i="9"/>
  <c r="L489" i="9"/>
  <c r="L490" i="9"/>
  <c r="L491" i="9"/>
  <c r="L492" i="9"/>
  <c r="L493" i="9"/>
  <c r="L494" i="9"/>
  <c r="L495" i="9"/>
  <c r="L496" i="9"/>
  <c r="L497" i="9"/>
  <c r="L498" i="9"/>
  <c r="L499" i="9"/>
  <c r="L500" i="9"/>
  <c r="L501" i="9"/>
  <c r="L502" i="9"/>
  <c r="L503" i="9"/>
  <c r="L504" i="9"/>
  <c r="L505" i="9"/>
  <c r="L506" i="9"/>
  <c r="L507" i="9"/>
  <c r="L508" i="9"/>
  <c r="L509" i="9"/>
  <c r="L510" i="9"/>
  <c r="L511" i="9"/>
  <c r="L512" i="9"/>
  <c r="L513" i="9"/>
  <c r="L514" i="9"/>
  <c r="L515" i="9"/>
  <c r="L516" i="9"/>
  <c r="L517" i="9"/>
  <c r="L518" i="9"/>
  <c r="L519" i="9"/>
  <c r="L520" i="9"/>
  <c r="L521" i="9"/>
  <c r="L522" i="9"/>
  <c r="L523" i="9"/>
  <c r="L524" i="9"/>
  <c r="L525" i="9"/>
  <c r="L526" i="9"/>
  <c r="L527" i="9"/>
  <c r="L528" i="9"/>
  <c r="L529" i="9"/>
  <c r="L530" i="9"/>
  <c r="L531" i="9"/>
  <c r="L532" i="9"/>
  <c r="L533" i="9"/>
  <c r="L534" i="9"/>
  <c r="L535" i="9"/>
  <c r="L536" i="9"/>
  <c r="L537" i="9"/>
  <c r="L538" i="9"/>
  <c r="L539" i="9"/>
  <c r="L540" i="9"/>
  <c r="L541" i="9"/>
  <c r="L542" i="9"/>
  <c r="L543" i="9"/>
  <c r="L544" i="9"/>
  <c r="L545" i="9"/>
  <c r="L546" i="9"/>
  <c r="L547" i="9"/>
  <c r="L548" i="9"/>
  <c r="L549" i="9"/>
  <c r="L550" i="9"/>
  <c r="L551" i="9"/>
  <c r="L552" i="9"/>
  <c r="L553" i="9"/>
  <c r="L554" i="9"/>
  <c r="L555" i="9"/>
  <c r="L556" i="9"/>
  <c r="L557" i="9"/>
  <c r="L558" i="9"/>
  <c r="L559" i="9"/>
  <c r="L560" i="9"/>
  <c r="L561" i="9"/>
  <c r="L562" i="9"/>
  <c r="L563" i="9"/>
  <c r="L564" i="9"/>
  <c r="L565" i="9"/>
  <c r="L566" i="9"/>
  <c r="L567" i="9"/>
  <c r="L568" i="9"/>
  <c r="L569" i="9"/>
  <c r="L570" i="9"/>
  <c r="L571" i="9"/>
  <c r="L572" i="9"/>
  <c r="L573" i="9"/>
  <c r="L574" i="9"/>
  <c r="L575" i="9"/>
  <c r="L576" i="9"/>
  <c r="L577" i="9"/>
  <c r="L578" i="9"/>
  <c r="L579" i="9"/>
  <c r="L580" i="9"/>
  <c r="L581" i="9"/>
  <c r="L582" i="9"/>
  <c r="L583" i="9"/>
  <c r="L584" i="9"/>
  <c r="L585" i="9"/>
  <c r="L586" i="9"/>
  <c r="L587" i="9"/>
  <c r="L588" i="9"/>
  <c r="L589" i="9"/>
  <c r="L590" i="9"/>
  <c r="L591" i="9"/>
  <c r="L592" i="9"/>
  <c r="L593" i="9"/>
  <c r="L594" i="9"/>
  <c r="L595" i="9"/>
  <c r="L596" i="9"/>
  <c r="L597" i="9"/>
  <c r="L598" i="9"/>
  <c r="L599" i="9"/>
  <c r="L600" i="9"/>
  <c r="L601" i="9"/>
  <c r="L602" i="9"/>
  <c r="L603" i="9"/>
  <c r="L604" i="9"/>
  <c r="L605" i="9"/>
  <c r="L606" i="9"/>
  <c r="L607" i="9"/>
  <c r="L608" i="9"/>
  <c r="L609" i="9"/>
  <c r="L610" i="9"/>
  <c r="L611" i="9"/>
  <c r="L612" i="9"/>
  <c r="L613" i="9"/>
  <c r="L614" i="9"/>
  <c r="L615" i="9"/>
  <c r="L616" i="9"/>
  <c r="L617" i="9"/>
  <c r="L618" i="9"/>
  <c r="L619" i="9"/>
  <c r="L620" i="9"/>
  <c r="L621" i="9"/>
  <c r="L622" i="9"/>
  <c r="L623" i="9"/>
  <c r="L624" i="9"/>
  <c r="L625" i="9"/>
  <c r="L626" i="9"/>
  <c r="L627" i="9"/>
  <c r="L628" i="9"/>
  <c r="L629" i="9"/>
  <c r="L630" i="9"/>
  <c r="L631" i="9"/>
  <c r="L632" i="9"/>
  <c r="L633" i="9"/>
  <c r="L634" i="9"/>
  <c r="L635" i="9"/>
  <c r="L636" i="9"/>
  <c r="L637" i="9"/>
  <c r="L638" i="9"/>
  <c r="L639" i="9"/>
  <c r="L640" i="9"/>
  <c r="L641" i="9"/>
  <c r="L642" i="9"/>
  <c r="L643" i="9"/>
  <c r="L644" i="9"/>
  <c r="L645" i="9"/>
  <c r="L646" i="9"/>
  <c r="L647" i="9"/>
  <c r="L648" i="9"/>
  <c r="L649" i="9"/>
  <c r="L650" i="9"/>
  <c r="L651" i="9"/>
  <c r="L652" i="9"/>
  <c r="L653" i="9"/>
  <c r="L654" i="9"/>
  <c r="L655" i="9"/>
  <c r="L656" i="9"/>
  <c r="L657" i="9"/>
  <c r="L658" i="9"/>
  <c r="L659" i="9"/>
  <c r="L660" i="9"/>
  <c r="L661" i="9"/>
  <c r="L662" i="9"/>
  <c r="L663" i="9"/>
  <c r="L664" i="9"/>
  <c r="L665" i="9"/>
  <c r="L666" i="9"/>
  <c r="L667" i="9"/>
  <c r="L668" i="9"/>
  <c r="L669" i="9"/>
  <c r="L670" i="9"/>
  <c r="L671" i="9"/>
  <c r="L672" i="9"/>
  <c r="L673" i="9"/>
  <c r="L674" i="9"/>
  <c r="L675" i="9"/>
  <c r="L676" i="9"/>
  <c r="L677" i="9"/>
  <c r="L678" i="9"/>
  <c r="L679" i="9"/>
  <c r="L680" i="9"/>
  <c r="L681" i="9"/>
  <c r="L682" i="9"/>
  <c r="L683" i="9"/>
  <c r="L684" i="9"/>
  <c r="L685" i="9"/>
  <c r="L686" i="9"/>
  <c r="L687" i="9"/>
  <c r="L688" i="9"/>
  <c r="L689" i="9"/>
  <c r="L690" i="9"/>
  <c r="L691" i="9"/>
  <c r="L692" i="9"/>
  <c r="L693" i="9"/>
  <c r="L694" i="9"/>
  <c r="L695" i="9"/>
  <c r="L696" i="9"/>
  <c r="L697" i="9"/>
  <c r="L698" i="9"/>
  <c r="L699" i="9"/>
  <c r="L700" i="9"/>
  <c r="L701" i="9"/>
  <c r="L702" i="9"/>
  <c r="L703" i="9"/>
  <c r="L704" i="9"/>
  <c r="L705" i="9"/>
  <c r="L706" i="9"/>
  <c r="L707" i="9"/>
  <c r="L708" i="9"/>
  <c r="L709" i="9"/>
  <c r="L710" i="9"/>
  <c r="L711" i="9"/>
  <c r="L712" i="9"/>
  <c r="L713" i="9"/>
  <c r="L714" i="9"/>
  <c r="L715" i="9"/>
  <c r="L716" i="9"/>
  <c r="L717" i="9"/>
  <c r="L718" i="9"/>
  <c r="L719" i="9"/>
  <c r="L720" i="9"/>
  <c r="L721" i="9"/>
  <c r="L722" i="9"/>
  <c r="L723" i="9"/>
  <c r="L724" i="9"/>
  <c r="L725" i="9"/>
  <c r="L726" i="9"/>
  <c r="L727" i="9"/>
  <c r="L728" i="9"/>
  <c r="L729" i="9"/>
  <c r="L730" i="9"/>
  <c r="L731" i="9"/>
  <c r="L732" i="9"/>
  <c r="L733" i="9"/>
  <c r="L734" i="9"/>
  <c r="L735" i="9"/>
  <c r="L736" i="9"/>
  <c r="L737" i="9"/>
  <c r="L738" i="9"/>
  <c r="L739" i="9"/>
  <c r="L740" i="9"/>
  <c r="L741" i="9"/>
  <c r="L742" i="9"/>
  <c r="L743" i="9"/>
  <c r="L744" i="9"/>
  <c r="L745" i="9"/>
  <c r="L746" i="9"/>
  <c r="L747" i="9"/>
  <c r="L748" i="9"/>
  <c r="L749" i="9"/>
  <c r="L750" i="9"/>
  <c r="L751" i="9"/>
  <c r="L752" i="9"/>
  <c r="L753" i="9"/>
  <c r="L754" i="9"/>
  <c r="L755" i="9"/>
  <c r="L756" i="9"/>
  <c r="L757" i="9"/>
  <c r="L758" i="9"/>
  <c r="L759" i="9"/>
  <c r="L760" i="9"/>
  <c r="L761" i="9"/>
  <c r="L762" i="9"/>
  <c r="L763" i="9"/>
  <c r="L764" i="9"/>
  <c r="L765" i="9"/>
  <c r="L766" i="9"/>
  <c r="L767" i="9"/>
  <c r="L768" i="9"/>
  <c r="L769" i="9"/>
  <c r="L770" i="9"/>
  <c r="L771" i="9"/>
  <c r="L772" i="9"/>
  <c r="L773" i="9"/>
  <c r="L774" i="9"/>
  <c r="L775" i="9"/>
  <c r="L776" i="9"/>
  <c r="L777" i="9"/>
  <c r="L778" i="9"/>
  <c r="L779" i="9"/>
  <c r="L780" i="9"/>
  <c r="L781" i="9"/>
  <c r="L782" i="9"/>
  <c r="L783" i="9"/>
  <c r="L784" i="9"/>
  <c r="L785" i="9"/>
  <c r="L786" i="9"/>
  <c r="L787" i="9"/>
  <c r="L788" i="9"/>
  <c r="L789" i="9"/>
  <c r="L790" i="9"/>
  <c r="L791" i="9"/>
  <c r="L792" i="9"/>
  <c r="L793" i="9"/>
  <c r="L794" i="9"/>
  <c r="L795" i="9"/>
  <c r="L796" i="9"/>
  <c r="L797" i="9"/>
  <c r="L798" i="9"/>
  <c r="L799" i="9"/>
  <c r="L800" i="9"/>
  <c r="L801" i="9"/>
  <c r="L802" i="9"/>
  <c r="L803" i="9"/>
  <c r="L804" i="9"/>
  <c r="L805" i="9"/>
  <c r="L806" i="9"/>
  <c r="L807" i="9"/>
  <c r="L808" i="9"/>
  <c r="L809" i="9"/>
  <c r="L810" i="9"/>
  <c r="L811" i="9"/>
  <c r="L812" i="9"/>
  <c r="L813" i="9"/>
  <c r="L814" i="9"/>
  <c r="L815" i="9"/>
  <c r="L816" i="9"/>
  <c r="L817" i="9"/>
  <c r="L818" i="9"/>
  <c r="L819" i="9"/>
  <c r="L820" i="9"/>
  <c r="L821" i="9"/>
  <c r="L822" i="9"/>
  <c r="L823" i="9"/>
  <c r="L824" i="9"/>
  <c r="L825" i="9"/>
  <c r="L826" i="9"/>
  <c r="L827" i="9"/>
  <c r="L828" i="9"/>
  <c r="L829" i="9"/>
  <c r="L830" i="9"/>
  <c r="L831" i="9"/>
  <c r="L832" i="9"/>
  <c r="L833" i="9"/>
  <c r="L834" i="9"/>
  <c r="L835" i="9"/>
  <c r="L836" i="9"/>
  <c r="L837" i="9"/>
  <c r="L838" i="9"/>
  <c r="L839" i="9"/>
  <c r="L840" i="9"/>
  <c r="L841" i="9"/>
  <c r="L842" i="9"/>
  <c r="L843" i="9"/>
  <c r="L844" i="9"/>
  <c r="L845" i="9"/>
  <c r="L846" i="9"/>
  <c r="L847" i="9"/>
  <c r="L848" i="9"/>
  <c r="L849" i="9"/>
  <c r="L850" i="9"/>
  <c r="L851" i="9"/>
  <c r="L852" i="9"/>
  <c r="L853" i="9"/>
  <c r="L854" i="9"/>
  <c r="L855" i="9"/>
  <c r="L856" i="9"/>
  <c r="L857" i="9"/>
  <c r="L858" i="9"/>
  <c r="L859" i="9"/>
  <c r="L860" i="9"/>
  <c r="L861" i="9"/>
  <c r="L862" i="9"/>
  <c r="L863" i="9"/>
  <c r="L864" i="9"/>
  <c r="L865" i="9"/>
  <c r="L866" i="9"/>
  <c r="L867" i="9"/>
  <c r="L868" i="9"/>
  <c r="L869" i="9"/>
  <c r="L870" i="9"/>
  <c r="L871" i="9"/>
  <c r="L872" i="9"/>
  <c r="L873" i="9"/>
  <c r="L874" i="9"/>
  <c r="L875" i="9"/>
  <c r="L876" i="9"/>
  <c r="L877" i="9"/>
  <c r="L878" i="9"/>
  <c r="L879" i="9"/>
  <c r="L880" i="9"/>
  <c r="L881" i="9"/>
  <c r="L882" i="9"/>
  <c r="L883" i="9"/>
  <c r="L884" i="9"/>
  <c r="L885" i="9"/>
  <c r="L886" i="9"/>
  <c r="L887" i="9"/>
  <c r="L888" i="9"/>
  <c r="L889" i="9"/>
  <c r="L890" i="9"/>
  <c r="L891" i="9"/>
  <c r="L892" i="9"/>
  <c r="L893" i="9"/>
  <c r="L894" i="9"/>
  <c r="L895" i="9"/>
  <c r="L896" i="9"/>
  <c r="L897" i="9"/>
  <c r="L898" i="9"/>
  <c r="L899" i="9"/>
  <c r="L900" i="9"/>
  <c r="L901" i="9"/>
  <c r="L902" i="9"/>
  <c r="L903" i="9"/>
  <c r="L904" i="9"/>
  <c r="L905" i="9"/>
  <c r="L906" i="9"/>
  <c r="L907" i="9"/>
  <c r="L908" i="9"/>
  <c r="L909" i="9"/>
  <c r="L910" i="9"/>
  <c r="L911" i="9"/>
  <c r="L912" i="9"/>
  <c r="L913" i="9"/>
  <c r="L914" i="9"/>
  <c r="L915" i="9"/>
  <c r="L916" i="9"/>
  <c r="L917" i="9"/>
  <c r="L918" i="9"/>
  <c r="L919" i="9"/>
  <c r="L920" i="9"/>
  <c r="L921" i="9"/>
  <c r="L922" i="9"/>
  <c r="L923" i="9"/>
  <c r="L924" i="9"/>
  <c r="L925" i="9"/>
  <c r="L926" i="9"/>
  <c r="L927" i="9"/>
  <c r="L928" i="9"/>
  <c r="L929" i="9"/>
  <c r="L930" i="9"/>
  <c r="L931" i="9"/>
  <c r="L932" i="9"/>
  <c r="L933" i="9"/>
  <c r="L934" i="9"/>
  <c r="L935" i="9"/>
  <c r="L936" i="9"/>
  <c r="L937" i="9"/>
  <c r="L938" i="9"/>
  <c r="L939" i="9"/>
  <c r="L940" i="9"/>
  <c r="L941" i="9"/>
  <c r="L942" i="9"/>
  <c r="L943" i="9"/>
  <c r="L944" i="9"/>
  <c r="L945" i="9"/>
  <c r="L946" i="9"/>
  <c r="L947" i="9"/>
  <c r="L948" i="9"/>
  <c r="L949" i="9"/>
  <c r="L950" i="9"/>
  <c r="L951" i="9"/>
  <c r="L952" i="9"/>
  <c r="L953" i="9"/>
  <c r="L954" i="9"/>
  <c r="L955" i="9"/>
  <c r="L956" i="9"/>
  <c r="L957" i="9"/>
  <c r="L958" i="9"/>
  <c r="L959" i="9"/>
  <c r="L960" i="9"/>
  <c r="L961" i="9"/>
  <c r="L962" i="9"/>
  <c r="L963" i="9"/>
  <c r="L964" i="9"/>
  <c r="L965" i="9"/>
  <c r="L966" i="9"/>
  <c r="L967" i="9"/>
  <c r="L968" i="9"/>
  <c r="L969" i="9"/>
  <c r="L970" i="9"/>
  <c r="L971" i="9"/>
  <c r="L972" i="9"/>
  <c r="L973" i="9"/>
  <c r="L974" i="9"/>
  <c r="L975" i="9"/>
  <c r="L976" i="9"/>
  <c r="L977" i="9"/>
  <c r="L978" i="9"/>
  <c r="L979" i="9"/>
  <c r="L980" i="9"/>
  <c r="L981" i="9"/>
  <c r="L982" i="9"/>
  <c r="L983" i="9"/>
  <c r="L984" i="9"/>
  <c r="L985" i="9"/>
  <c r="L986" i="9"/>
  <c r="L987" i="9"/>
  <c r="L988" i="9"/>
  <c r="L989" i="9"/>
  <c r="L990" i="9"/>
  <c r="L991" i="9"/>
  <c r="L992" i="9"/>
  <c r="L993" i="9"/>
  <c r="L994" i="9"/>
  <c r="L995" i="9"/>
  <c r="L996" i="9"/>
  <c r="L997" i="9"/>
  <c r="L998" i="9"/>
  <c r="L999" i="9"/>
  <c r="L1000" i="9"/>
  <c r="L1001" i="9"/>
  <c r="L1002" i="9"/>
  <c r="L1003" i="9"/>
  <c r="L1004" i="9"/>
  <c r="L1005" i="9"/>
  <c r="L1006" i="9"/>
  <c r="L1007" i="9"/>
  <c r="L1008" i="9"/>
  <c r="L1009" i="9"/>
  <c r="L1010" i="9"/>
  <c r="L1011" i="9"/>
  <c r="L1012" i="9"/>
  <c r="L1013" i="9"/>
  <c r="L1014" i="9"/>
  <c r="L1015" i="9"/>
  <c r="L1016" i="9"/>
  <c r="L1017" i="9"/>
  <c r="L1018" i="9"/>
  <c r="L1019" i="9"/>
  <c r="L1020" i="9"/>
  <c r="L1021" i="9"/>
  <c r="L1022" i="9"/>
  <c r="L1023" i="9"/>
  <c r="L1024" i="9"/>
  <c r="L1025" i="9"/>
  <c r="L1026" i="9"/>
  <c r="L1027" i="9"/>
  <c r="L1028" i="9"/>
  <c r="L1029" i="9"/>
  <c r="L1030" i="9"/>
  <c r="L1031" i="9"/>
  <c r="L1032" i="9"/>
  <c r="L1033" i="9"/>
  <c r="L1034" i="9"/>
  <c r="L1035" i="9"/>
  <c r="L1036" i="9"/>
  <c r="L1037" i="9"/>
  <c r="L1038" i="9"/>
  <c r="L1039" i="9"/>
  <c r="L1040" i="9"/>
  <c r="L1041" i="9"/>
  <c r="L1042" i="9"/>
  <c r="L1043" i="9"/>
  <c r="L1044" i="9"/>
  <c r="L1045" i="9"/>
  <c r="L1046" i="9"/>
  <c r="L1047" i="9"/>
  <c r="L1048" i="9"/>
  <c r="L1049" i="9"/>
  <c r="L1050" i="9"/>
  <c r="L1051" i="9"/>
  <c r="L1052" i="9"/>
  <c r="L1053" i="9"/>
  <c r="L1054" i="9"/>
  <c r="L1055" i="9"/>
  <c r="L1056" i="9"/>
  <c r="L1057" i="9"/>
  <c r="L1058" i="9"/>
  <c r="L1059" i="9"/>
  <c r="L1060" i="9"/>
  <c r="L1061" i="9"/>
  <c r="L1062" i="9"/>
  <c r="L1063" i="9"/>
  <c r="L1064" i="9"/>
  <c r="L1065" i="9"/>
  <c r="L1066" i="9"/>
  <c r="L1067" i="9"/>
  <c r="L1068" i="9"/>
  <c r="L1069" i="9"/>
  <c r="L1070" i="9"/>
  <c r="L1071" i="9"/>
  <c r="L1072" i="9"/>
  <c r="L1073" i="9"/>
  <c r="L1074" i="9"/>
  <c r="L1075" i="9"/>
  <c r="L1076" i="9"/>
  <c r="L1077" i="9"/>
  <c r="L1078" i="9"/>
  <c r="L1079" i="9"/>
  <c r="L1080" i="9"/>
  <c r="L1081" i="9"/>
  <c r="L1082" i="9"/>
  <c r="L1083" i="9"/>
  <c r="L1084" i="9"/>
  <c r="L1085" i="9"/>
  <c r="L1086" i="9"/>
  <c r="L1087" i="9"/>
  <c r="L1088" i="9"/>
  <c r="L1089" i="9"/>
  <c r="L1090" i="9"/>
  <c r="L1091" i="9"/>
  <c r="L1092" i="9"/>
  <c r="L1093" i="9"/>
  <c r="L1094" i="9"/>
  <c r="L1095" i="9"/>
  <c r="L1096" i="9"/>
  <c r="L1097" i="9"/>
  <c r="L1098" i="9"/>
  <c r="L1099" i="9"/>
  <c r="L1100" i="9"/>
  <c r="L1101" i="9"/>
  <c r="L1102" i="9"/>
  <c r="L1103" i="9"/>
  <c r="L1104" i="9"/>
  <c r="L1105" i="9"/>
  <c r="L1106" i="9"/>
  <c r="L1107" i="9"/>
  <c r="L1108" i="9"/>
  <c r="L1109" i="9"/>
  <c r="L1110" i="9"/>
  <c r="L1111" i="9"/>
  <c r="L1112" i="9"/>
  <c r="L1113" i="9"/>
  <c r="L1114" i="9"/>
  <c r="L1115" i="9"/>
  <c r="L1116" i="9"/>
  <c r="L1117" i="9"/>
  <c r="L1118" i="9"/>
  <c r="L1119" i="9"/>
  <c r="L1120" i="9"/>
  <c r="L1121" i="9"/>
  <c r="L1122" i="9"/>
  <c r="L1123" i="9"/>
  <c r="L1124" i="9"/>
  <c r="L1125" i="9"/>
  <c r="L1126" i="9"/>
  <c r="L1127" i="9"/>
  <c r="L1128" i="9"/>
  <c r="L1129" i="9"/>
  <c r="L1130" i="9"/>
  <c r="L1131" i="9"/>
  <c r="L1132" i="9"/>
  <c r="L1133" i="9"/>
  <c r="L1134" i="9"/>
  <c r="L1135" i="9"/>
  <c r="L1136" i="9"/>
  <c r="L1137" i="9"/>
  <c r="K2" i="9"/>
  <c r="K3" i="9"/>
  <c r="K4" i="9"/>
  <c r="K5" i="9"/>
  <c r="K6" i="9"/>
  <c r="K7" i="9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K55" i="9"/>
  <c r="K56" i="9"/>
  <c r="K57" i="9"/>
  <c r="K58" i="9"/>
  <c r="K59" i="9"/>
  <c r="K60" i="9"/>
  <c r="K61" i="9"/>
  <c r="K62" i="9"/>
  <c r="K63" i="9"/>
  <c r="K64" i="9"/>
  <c r="K65" i="9"/>
  <c r="K66" i="9"/>
  <c r="K67" i="9"/>
  <c r="K68" i="9"/>
  <c r="K69" i="9"/>
  <c r="K70" i="9"/>
  <c r="K71" i="9"/>
  <c r="K72" i="9"/>
  <c r="K73" i="9"/>
  <c r="K74" i="9"/>
  <c r="K75" i="9"/>
  <c r="K76" i="9"/>
  <c r="K77" i="9"/>
  <c r="K78" i="9"/>
  <c r="K79" i="9"/>
  <c r="K80" i="9"/>
  <c r="K81" i="9"/>
  <c r="K82" i="9"/>
  <c r="K83" i="9"/>
  <c r="K84" i="9"/>
  <c r="K85" i="9"/>
  <c r="K86" i="9"/>
  <c r="K87" i="9"/>
  <c r="K88" i="9"/>
  <c r="K89" i="9"/>
  <c r="K90" i="9"/>
  <c r="K91" i="9"/>
  <c r="K92" i="9"/>
  <c r="K93" i="9"/>
  <c r="K94" i="9"/>
  <c r="K95" i="9"/>
  <c r="K96" i="9"/>
  <c r="K97" i="9"/>
  <c r="K98" i="9"/>
  <c r="K99" i="9"/>
  <c r="K100" i="9"/>
  <c r="K101" i="9"/>
  <c r="K102" i="9"/>
  <c r="K103" i="9"/>
  <c r="K104" i="9"/>
  <c r="K105" i="9"/>
  <c r="K106" i="9"/>
  <c r="K107" i="9"/>
  <c r="K108" i="9"/>
  <c r="K109" i="9"/>
  <c r="K110" i="9"/>
  <c r="K111" i="9"/>
  <c r="K112" i="9"/>
  <c r="K113" i="9"/>
  <c r="K114" i="9"/>
  <c r="K115" i="9"/>
  <c r="K116" i="9"/>
  <c r="K117" i="9"/>
  <c r="K118" i="9"/>
  <c r="K119" i="9"/>
  <c r="K120" i="9"/>
  <c r="K121" i="9"/>
  <c r="K122" i="9"/>
  <c r="K123" i="9"/>
  <c r="K124" i="9"/>
  <c r="K125" i="9"/>
  <c r="K126" i="9"/>
  <c r="K127" i="9"/>
  <c r="K128" i="9"/>
  <c r="K129" i="9"/>
  <c r="K130" i="9"/>
  <c r="K131" i="9"/>
  <c r="K132" i="9"/>
  <c r="K133" i="9"/>
  <c r="K134" i="9"/>
  <c r="K135" i="9"/>
  <c r="K136" i="9"/>
  <c r="K137" i="9"/>
  <c r="K138" i="9"/>
  <c r="K139" i="9"/>
  <c r="K140" i="9"/>
  <c r="K141" i="9"/>
  <c r="K142" i="9"/>
  <c r="K143" i="9"/>
  <c r="K144" i="9"/>
  <c r="K145" i="9"/>
  <c r="K146" i="9"/>
  <c r="K147" i="9"/>
  <c r="K148" i="9"/>
  <c r="K149" i="9"/>
  <c r="K150" i="9"/>
  <c r="K151" i="9"/>
  <c r="K152" i="9"/>
  <c r="K153" i="9"/>
  <c r="K154" i="9"/>
  <c r="K155" i="9"/>
  <c r="K156" i="9"/>
  <c r="K157" i="9"/>
  <c r="K158" i="9"/>
  <c r="K159" i="9"/>
  <c r="K160" i="9"/>
  <c r="K161" i="9"/>
  <c r="K162" i="9"/>
  <c r="K163" i="9"/>
  <c r="K164" i="9"/>
  <c r="K165" i="9"/>
  <c r="K166" i="9"/>
  <c r="K167" i="9"/>
  <c r="K168" i="9"/>
  <c r="K169" i="9"/>
  <c r="K170" i="9"/>
  <c r="K171" i="9"/>
  <c r="K172" i="9"/>
  <c r="K173" i="9"/>
  <c r="K174" i="9"/>
  <c r="K175" i="9"/>
  <c r="K176" i="9"/>
  <c r="K177" i="9"/>
  <c r="K178" i="9"/>
  <c r="K179" i="9"/>
  <c r="K180" i="9"/>
  <c r="K181" i="9"/>
  <c r="K182" i="9"/>
  <c r="K183" i="9"/>
  <c r="K184" i="9"/>
  <c r="K185" i="9"/>
  <c r="K186" i="9"/>
  <c r="K187" i="9"/>
  <c r="K188" i="9"/>
  <c r="K189" i="9"/>
  <c r="K190" i="9"/>
  <c r="K191" i="9"/>
  <c r="K192" i="9"/>
  <c r="K193" i="9"/>
  <c r="K194" i="9"/>
  <c r="K195" i="9"/>
  <c r="K196" i="9"/>
  <c r="K197" i="9"/>
  <c r="K198" i="9"/>
  <c r="K199" i="9"/>
  <c r="K200" i="9"/>
  <c r="K201" i="9"/>
  <c r="K202" i="9"/>
  <c r="K203" i="9"/>
  <c r="K204" i="9"/>
  <c r="K205" i="9"/>
  <c r="K206" i="9"/>
  <c r="K207" i="9"/>
  <c r="K208" i="9"/>
  <c r="K209" i="9"/>
  <c r="K210" i="9"/>
  <c r="K211" i="9"/>
  <c r="K212" i="9"/>
  <c r="K213" i="9"/>
  <c r="K214" i="9"/>
  <c r="K215" i="9"/>
  <c r="K216" i="9"/>
  <c r="K217" i="9"/>
  <c r="K218" i="9"/>
  <c r="K219" i="9"/>
  <c r="K220" i="9"/>
  <c r="K221" i="9"/>
  <c r="K222" i="9"/>
  <c r="K223" i="9"/>
  <c r="K224" i="9"/>
  <c r="K225" i="9"/>
  <c r="K226" i="9"/>
  <c r="K227" i="9"/>
  <c r="K228" i="9"/>
  <c r="K229" i="9"/>
  <c r="K230" i="9"/>
  <c r="K231" i="9"/>
  <c r="K232" i="9"/>
  <c r="K233" i="9"/>
  <c r="K234" i="9"/>
  <c r="K235" i="9"/>
  <c r="K236" i="9"/>
  <c r="K237" i="9"/>
  <c r="K238" i="9"/>
  <c r="K239" i="9"/>
  <c r="K240" i="9"/>
  <c r="K241" i="9"/>
  <c r="K242" i="9"/>
  <c r="K243" i="9"/>
  <c r="K244" i="9"/>
  <c r="K245" i="9"/>
  <c r="K246" i="9"/>
  <c r="K247" i="9"/>
  <c r="K248" i="9"/>
  <c r="K249" i="9"/>
  <c r="K250" i="9"/>
  <c r="K251" i="9"/>
  <c r="K252" i="9"/>
  <c r="K253" i="9"/>
  <c r="K254" i="9"/>
  <c r="K255" i="9"/>
  <c r="K256" i="9"/>
  <c r="K257" i="9"/>
  <c r="K258" i="9"/>
  <c r="K259" i="9"/>
  <c r="K260" i="9"/>
  <c r="K261" i="9"/>
  <c r="K262" i="9"/>
  <c r="K263" i="9"/>
  <c r="K264" i="9"/>
  <c r="K265" i="9"/>
  <c r="K266" i="9"/>
  <c r="K267" i="9"/>
  <c r="K268" i="9"/>
  <c r="K269" i="9"/>
  <c r="K270" i="9"/>
  <c r="K271" i="9"/>
  <c r="K272" i="9"/>
  <c r="K273" i="9"/>
  <c r="K274" i="9"/>
  <c r="K275" i="9"/>
  <c r="K276" i="9"/>
  <c r="K277" i="9"/>
  <c r="K278" i="9"/>
  <c r="K279" i="9"/>
  <c r="K280" i="9"/>
  <c r="K281" i="9"/>
  <c r="K282" i="9"/>
  <c r="K283" i="9"/>
  <c r="K284" i="9"/>
  <c r="K285" i="9"/>
  <c r="K286" i="9"/>
  <c r="K287" i="9"/>
  <c r="K288" i="9"/>
  <c r="K289" i="9"/>
  <c r="K290" i="9"/>
  <c r="K291" i="9"/>
  <c r="K292" i="9"/>
  <c r="K293" i="9"/>
  <c r="K294" i="9"/>
  <c r="K295" i="9"/>
  <c r="K296" i="9"/>
  <c r="K297" i="9"/>
  <c r="K298" i="9"/>
  <c r="K299" i="9"/>
  <c r="K300" i="9"/>
  <c r="K301" i="9"/>
  <c r="K302" i="9"/>
  <c r="K303" i="9"/>
  <c r="K304" i="9"/>
  <c r="K305" i="9"/>
  <c r="K306" i="9"/>
  <c r="K307" i="9"/>
  <c r="K308" i="9"/>
  <c r="K309" i="9"/>
  <c r="K310" i="9"/>
  <c r="K311" i="9"/>
  <c r="K312" i="9"/>
  <c r="K313" i="9"/>
  <c r="K314" i="9"/>
  <c r="K315" i="9"/>
  <c r="K316" i="9"/>
  <c r="K317" i="9"/>
  <c r="K318" i="9"/>
  <c r="K319" i="9"/>
  <c r="K320" i="9"/>
  <c r="K321" i="9"/>
  <c r="K322" i="9"/>
  <c r="K323" i="9"/>
  <c r="K324" i="9"/>
  <c r="K325" i="9"/>
  <c r="K326" i="9"/>
  <c r="K327" i="9"/>
  <c r="K328" i="9"/>
  <c r="K329" i="9"/>
  <c r="K330" i="9"/>
  <c r="K331" i="9"/>
  <c r="K332" i="9"/>
  <c r="K333" i="9"/>
  <c r="K334" i="9"/>
  <c r="K335" i="9"/>
  <c r="K336" i="9"/>
  <c r="K337" i="9"/>
  <c r="K338" i="9"/>
  <c r="K339" i="9"/>
  <c r="K340" i="9"/>
  <c r="K341" i="9"/>
  <c r="K342" i="9"/>
  <c r="K343" i="9"/>
  <c r="K344" i="9"/>
  <c r="K345" i="9"/>
  <c r="K346" i="9"/>
  <c r="K347" i="9"/>
  <c r="K348" i="9"/>
  <c r="K349" i="9"/>
  <c r="K350" i="9"/>
  <c r="K351" i="9"/>
  <c r="K352" i="9"/>
  <c r="K353" i="9"/>
  <c r="K354" i="9"/>
  <c r="K355" i="9"/>
  <c r="K356" i="9"/>
  <c r="K357" i="9"/>
  <c r="K358" i="9"/>
  <c r="K359" i="9"/>
  <c r="K360" i="9"/>
  <c r="K361" i="9"/>
  <c r="K362" i="9"/>
  <c r="K363" i="9"/>
  <c r="K364" i="9"/>
  <c r="K365" i="9"/>
  <c r="K366" i="9"/>
  <c r="K367" i="9"/>
  <c r="K368" i="9"/>
  <c r="K369" i="9"/>
  <c r="K370" i="9"/>
  <c r="K371" i="9"/>
  <c r="K372" i="9"/>
  <c r="K373" i="9"/>
  <c r="K374" i="9"/>
  <c r="K375" i="9"/>
  <c r="K376" i="9"/>
  <c r="K377" i="9"/>
  <c r="K378" i="9"/>
  <c r="K379" i="9"/>
  <c r="K380" i="9"/>
  <c r="K381" i="9"/>
  <c r="K382" i="9"/>
  <c r="K383" i="9"/>
  <c r="K384" i="9"/>
  <c r="K385" i="9"/>
  <c r="K386" i="9"/>
  <c r="K387" i="9"/>
  <c r="K388" i="9"/>
  <c r="K389" i="9"/>
  <c r="K390" i="9"/>
  <c r="K391" i="9"/>
  <c r="K392" i="9"/>
  <c r="K393" i="9"/>
  <c r="K394" i="9"/>
  <c r="K395" i="9"/>
  <c r="K396" i="9"/>
  <c r="K397" i="9"/>
  <c r="K398" i="9"/>
  <c r="K399" i="9"/>
  <c r="K400" i="9"/>
  <c r="K401" i="9"/>
  <c r="K402" i="9"/>
  <c r="K403" i="9"/>
  <c r="K404" i="9"/>
  <c r="K405" i="9"/>
  <c r="K406" i="9"/>
  <c r="K407" i="9"/>
  <c r="K408" i="9"/>
  <c r="K409" i="9"/>
  <c r="K410" i="9"/>
  <c r="K411" i="9"/>
  <c r="K412" i="9"/>
  <c r="K413" i="9"/>
  <c r="K414" i="9"/>
  <c r="K415" i="9"/>
  <c r="K416" i="9"/>
  <c r="K417" i="9"/>
  <c r="K418" i="9"/>
  <c r="K419" i="9"/>
  <c r="K420" i="9"/>
  <c r="K421" i="9"/>
  <c r="K422" i="9"/>
  <c r="K423" i="9"/>
  <c r="K424" i="9"/>
  <c r="K425" i="9"/>
  <c r="K426" i="9"/>
  <c r="K427" i="9"/>
  <c r="K428" i="9"/>
  <c r="K429" i="9"/>
  <c r="K430" i="9"/>
  <c r="K431" i="9"/>
  <c r="K432" i="9"/>
  <c r="K433" i="9"/>
  <c r="K434" i="9"/>
  <c r="K435" i="9"/>
  <c r="K436" i="9"/>
  <c r="K437" i="9"/>
  <c r="K438" i="9"/>
  <c r="K439" i="9"/>
  <c r="K440" i="9"/>
  <c r="K441" i="9"/>
  <c r="K442" i="9"/>
  <c r="K443" i="9"/>
  <c r="K444" i="9"/>
  <c r="K445" i="9"/>
  <c r="K446" i="9"/>
  <c r="K447" i="9"/>
  <c r="K448" i="9"/>
  <c r="K449" i="9"/>
  <c r="K450" i="9"/>
  <c r="K451" i="9"/>
  <c r="K452" i="9"/>
  <c r="K453" i="9"/>
  <c r="K454" i="9"/>
  <c r="K455" i="9"/>
  <c r="K456" i="9"/>
  <c r="K457" i="9"/>
  <c r="K458" i="9"/>
  <c r="K459" i="9"/>
  <c r="K460" i="9"/>
  <c r="K461" i="9"/>
  <c r="K462" i="9"/>
  <c r="K463" i="9"/>
  <c r="K464" i="9"/>
  <c r="K465" i="9"/>
  <c r="K466" i="9"/>
  <c r="K467" i="9"/>
  <c r="K468" i="9"/>
  <c r="K469" i="9"/>
  <c r="K470" i="9"/>
  <c r="K471" i="9"/>
  <c r="K472" i="9"/>
  <c r="K473" i="9"/>
  <c r="K474" i="9"/>
  <c r="K475" i="9"/>
  <c r="K476" i="9"/>
  <c r="K477" i="9"/>
  <c r="K478" i="9"/>
  <c r="K479" i="9"/>
  <c r="K480" i="9"/>
  <c r="K481" i="9"/>
  <c r="K482" i="9"/>
  <c r="K483" i="9"/>
  <c r="K484" i="9"/>
  <c r="K485" i="9"/>
  <c r="K486" i="9"/>
  <c r="K487" i="9"/>
  <c r="K488" i="9"/>
  <c r="K489" i="9"/>
  <c r="K490" i="9"/>
  <c r="K491" i="9"/>
  <c r="K492" i="9"/>
  <c r="K493" i="9"/>
  <c r="K494" i="9"/>
  <c r="K495" i="9"/>
  <c r="K496" i="9"/>
  <c r="K497" i="9"/>
  <c r="K498" i="9"/>
  <c r="K499" i="9"/>
  <c r="K500" i="9"/>
  <c r="K501" i="9"/>
  <c r="K502" i="9"/>
  <c r="K503" i="9"/>
  <c r="K504" i="9"/>
  <c r="K505" i="9"/>
  <c r="K506" i="9"/>
  <c r="K507" i="9"/>
  <c r="K508" i="9"/>
  <c r="K509" i="9"/>
  <c r="K510" i="9"/>
  <c r="K511" i="9"/>
  <c r="K512" i="9"/>
  <c r="K513" i="9"/>
  <c r="K514" i="9"/>
  <c r="K515" i="9"/>
  <c r="K516" i="9"/>
  <c r="K517" i="9"/>
  <c r="K518" i="9"/>
  <c r="K519" i="9"/>
  <c r="K520" i="9"/>
  <c r="K521" i="9"/>
  <c r="K522" i="9"/>
  <c r="K523" i="9"/>
  <c r="K524" i="9"/>
  <c r="K525" i="9"/>
  <c r="K526" i="9"/>
  <c r="K527" i="9"/>
  <c r="K528" i="9"/>
  <c r="K529" i="9"/>
  <c r="K530" i="9"/>
  <c r="K531" i="9"/>
  <c r="K532" i="9"/>
  <c r="K533" i="9"/>
  <c r="K534" i="9"/>
  <c r="K535" i="9"/>
  <c r="K536" i="9"/>
  <c r="K537" i="9"/>
  <c r="K538" i="9"/>
  <c r="K539" i="9"/>
  <c r="K540" i="9"/>
  <c r="K541" i="9"/>
  <c r="K542" i="9"/>
  <c r="K543" i="9"/>
  <c r="K544" i="9"/>
  <c r="K545" i="9"/>
  <c r="K546" i="9"/>
  <c r="K547" i="9"/>
  <c r="K548" i="9"/>
  <c r="K549" i="9"/>
  <c r="K550" i="9"/>
  <c r="K551" i="9"/>
  <c r="K552" i="9"/>
  <c r="K553" i="9"/>
  <c r="K554" i="9"/>
  <c r="K555" i="9"/>
  <c r="K556" i="9"/>
  <c r="K557" i="9"/>
  <c r="K558" i="9"/>
  <c r="K559" i="9"/>
  <c r="K560" i="9"/>
  <c r="K561" i="9"/>
  <c r="K562" i="9"/>
  <c r="K563" i="9"/>
  <c r="K564" i="9"/>
  <c r="K565" i="9"/>
  <c r="K566" i="9"/>
  <c r="K567" i="9"/>
  <c r="K568" i="9"/>
  <c r="K569" i="9"/>
  <c r="K570" i="9"/>
  <c r="K571" i="9"/>
  <c r="K572" i="9"/>
  <c r="K573" i="9"/>
  <c r="K574" i="9"/>
  <c r="K575" i="9"/>
  <c r="K576" i="9"/>
  <c r="K577" i="9"/>
  <c r="K578" i="9"/>
  <c r="K579" i="9"/>
  <c r="K580" i="9"/>
  <c r="K581" i="9"/>
  <c r="K582" i="9"/>
  <c r="K583" i="9"/>
  <c r="K584" i="9"/>
  <c r="K585" i="9"/>
  <c r="K586" i="9"/>
  <c r="K587" i="9"/>
  <c r="K588" i="9"/>
  <c r="K589" i="9"/>
  <c r="K590" i="9"/>
  <c r="K591" i="9"/>
  <c r="K592" i="9"/>
  <c r="K593" i="9"/>
  <c r="K594" i="9"/>
  <c r="K595" i="9"/>
  <c r="K596" i="9"/>
  <c r="K597" i="9"/>
  <c r="K598" i="9"/>
  <c r="K599" i="9"/>
  <c r="K600" i="9"/>
  <c r="K601" i="9"/>
  <c r="K602" i="9"/>
  <c r="K603" i="9"/>
  <c r="K604" i="9"/>
  <c r="K605" i="9"/>
  <c r="K606" i="9"/>
  <c r="K607" i="9"/>
  <c r="K608" i="9"/>
  <c r="K609" i="9"/>
  <c r="K610" i="9"/>
  <c r="K611" i="9"/>
  <c r="K612" i="9"/>
  <c r="K613" i="9"/>
  <c r="K614" i="9"/>
  <c r="K615" i="9"/>
  <c r="K616" i="9"/>
  <c r="K617" i="9"/>
  <c r="K618" i="9"/>
  <c r="K619" i="9"/>
  <c r="K620" i="9"/>
  <c r="K621" i="9"/>
  <c r="K622" i="9"/>
  <c r="K623" i="9"/>
  <c r="K624" i="9"/>
  <c r="K625" i="9"/>
  <c r="K626" i="9"/>
  <c r="K627" i="9"/>
  <c r="K628" i="9"/>
  <c r="K629" i="9"/>
  <c r="K630" i="9"/>
  <c r="K631" i="9"/>
  <c r="K632" i="9"/>
  <c r="K633" i="9"/>
  <c r="K634" i="9"/>
  <c r="K635" i="9"/>
  <c r="K636" i="9"/>
  <c r="K637" i="9"/>
  <c r="K638" i="9"/>
  <c r="K639" i="9"/>
  <c r="K640" i="9"/>
  <c r="K641" i="9"/>
  <c r="K642" i="9"/>
  <c r="K643" i="9"/>
  <c r="K644" i="9"/>
  <c r="K645" i="9"/>
  <c r="K646" i="9"/>
  <c r="K647" i="9"/>
  <c r="K648" i="9"/>
  <c r="K649" i="9"/>
  <c r="K650" i="9"/>
  <c r="K651" i="9"/>
  <c r="K652" i="9"/>
  <c r="K653" i="9"/>
  <c r="K654" i="9"/>
  <c r="K655" i="9"/>
  <c r="K656" i="9"/>
  <c r="K657" i="9"/>
  <c r="K658" i="9"/>
  <c r="K659" i="9"/>
  <c r="K660" i="9"/>
  <c r="K661" i="9"/>
  <c r="K662" i="9"/>
  <c r="K663" i="9"/>
  <c r="K664" i="9"/>
  <c r="K665" i="9"/>
  <c r="K666" i="9"/>
  <c r="K667" i="9"/>
  <c r="K668" i="9"/>
  <c r="K669" i="9"/>
  <c r="K670" i="9"/>
  <c r="K671" i="9"/>
  <c r="K672" i="9"/>
  <c r="K673" i="9"/>
  <c r="K674" i="9"/>
  <c r="K675" i="9"/>
  <c r="K676" i="9"/>
  <c r="K677" i="9"/>
  <c r="K678" i="9"/>
  <c r="K679" i="9"/>
  <c r="K680" i="9"/>
  <c r="K681" i="9"/>
  <c r="K682" i="9"/>
  <c r="K683" i="9"/>
  <c r="K684" i="9"/>
  <c r="K685" i="9"/>
  <c r="K686" i="9"/>
  <c r="K687" i="9"/>
  <c r="K688" i="9"/>
  <c r="K689" i="9"/>
  <c r="K690" i="9"/>
  <c r="K691" i="9"/>
  <c r="K692" i="9"/>
  <c r="K693" i="9"/>
  <c r="K694" i="9"/>
  <c r="K695" i="9"/>
  <c r="K696" i="9"/>
  <c r="K697" i="9"/>
  <c r="K698" i="9"/>
  <c r="K699" i="9"/>
  <c r="K700" i="9"/>
  <c r="K701" i="9"/>
  <c r="K702" i="9"/>
  <c r="K703" i="9"/>
  <c r="K704" i="9"/>
  <c r="K705" i="9"/>
  <c r="K706" i="9"/>
  <c r="K707" i="9"/>
  <c r="K708" i="9"/>
  <c r="K709" i="9"/>
  <c r="K710" i="9"/>
  <c r="K711" i="9"/>
  <c r="K712" i="9"/>
  <c r="K713" i="9"/>
  <c r="K714" i="9"/>
  <c r="K715" i="9"/>
  <c r="K716" i="9"/>
  <c r="K717" i="9"/>
  <c r="K718" i="9"/>
  <c r="K719" i="9"/>
  <c r="K720" i="9"/>
  <c r="K721" i="9"/>
  <c r="K722" i="9"/>
  <c r="K723" i="9"/>
  <c r="K724" i="9"/>
  <c r="K725" i="9"/>
  <c r="K726" i="9"/>
  <c r="K727" i="9"/>
  <c r="K728" i="9"/>
  <c r="K729" i="9"/>
  <c r="K730" i="9"/>
  <c r="K731" i="9"/>
  <c r="K732" i="9"/>
  <c r="K733" i="9"/>
  <c r="K734" i="9"/>
  <c r="K735" i="9"/>
  <c r="K736" i="9"/>
  <c r="K737" i="9"/>
  <c r="K738" i="9"/>
  <c r="K739" i="9"/>
  <c r="K740" i="9"/>
  <c r="K741" i="9"/>
  <c r="K742" i="9"/>
  <c r="K743" i="9"/>
  <c r="K744" i="9"/>
  <c r="K745" i="9"/>
  <c r="K746" i="9"/>
  <c r="K747" i="9"/>
  <c r="K748" i="9"/>
  <c r="K749" i="9"/>
  <c r="K750" i="9"/>
  <c r="K751" i="9"/>
  <c r="K752" i="9"/>
  <c r="K753" i="9"/>
  <c r="K754" i="9"/>
  <c r="K755" i="9"/>
  <c r="K756" i="9"/>
  <c r="K757" i="9"/>
  <c r="K758" i="9"/>
  <c r="K759" i="9"/>
  <c r="K760" i="9"/>
  <c r="K761" i="9"/>
  <c r="K762" i="9"/>
  <c r="K763" i="9"/>
  <c r="K764" i="9"/>
  <c r="K765" i="9"/>
  <c r="K766" i="9"/>
  <c r="K767" i="9"/>
  <c r="K768" i="9"/>
  <c r="K769" i="9"/>
  <c r="K770" i="9"/>
  <c r="K771" i="9"/>
  <c r="K772" i="9"/>
  <c r="K773" i="9"/>
  <c r="K774" i="9"/>
  <c r="K775" i="9"/>
  <c r="K776" i="9"/>
  <c r="K777" i="9"/>
  <c r="K778" i="9"/>
  <c r="K779" i="9"/>
  <c r="K780" i="9"/>
  <c r="K781" i="9"/>
  <c r="K782" i="9"/>
  <c r="K783" i="9"/>
  <c r="K784" i="9"/>
  <c r="K785" i="9"/>
  <c r="K786" i="9"/>
  <c r="K787" i="9"/>
  <c r="K788" i="9"/>
  <c r="K789" i="9"/>
  <c r="K790" i="9"/>
  <c r="K791" i="9"/>
  <c r="K792" i="9"/>
  <c r="K793" i="9"/>
  <c r="K794" i="9"/>
  <c r="K795" i="9"/>
  <c r="K796" i="9"/>
  <c r="K797" i="9"/>
  <c r="K798" i="9"/>
  <c r="K799" i="9"/>
  <c r="K800" i="9"/>
  <c r="K801" i="9"/>
  <c r="K802" i="9"/>
  <c r="K803" i="9"/>
  <c r="K804" i="9"/>
  <c r="K805" i="9"/>
  <c r="K806" i="9"/>
  <c r="K807" i="9"/>
  <c r="K808" i="9"/>
  <c r="K809" i="9"/>
  <c r="K810" i="9"/>
  <c r="K811" i="9"/>
  <c r="K812" i="9"/>
  <c r="K813" i="9"/>
  <c r="K814" i="9"/>
  <c r="K815" i="9"/>
  <c r="K816" i="9"/>
  <c r="K817" i="9"/>
  <c r="K818" i="9"/>
  <c r="K819" i="9"/>
  <c r="K820" i="9"/>
  <c r="K821" i="9"/>
  <c r="K822" i="9"/>
  <c r="K823" i="9"/>
  <c r="K824" i="9"/>
  <c r="K825" i="9"/>
  <c r="K826" i="9"/>
  <c r="K827" i="9"/>
  <c r="K828" i="9"/>
  <c r="K829" i="9"/>
  <c r="K830" i="9"/>
  <c r="K831" i="9"/>
  <c r="K832" i="9"/>
  <c r="K833" i="9"/>
  <c r="K834" i="9"/>
  <c r="K835" i="9"/>
  <c r="K836" i="9"/>
  <c r="K837" i="9"/>
  <c r="K838" i="9"/>
  <c r="K839" i="9"/>
  <c r="K840" i="9"/>
  <c r="K841" i="9"/>
  <c r="K842" i="9"/>
  <c r="K843" i="9"/>
  <c r="K844" i="9"/>
  <c r="K845" i="9"/>
  <c r="K846" i="9"/>
  <c r="K847" i="9"/>
  <c r="K848" i="9"/>
  <c r="K849" i="9"/>
  <c r="K850" i="9"/>
  <c r="K851" i="9"/>
  <c r="K852" i="9"/>
  <c r="K853" i="9"/>
  <c r="K854" i="9"/>
  <c r="K855" i="9"/>
  <c r="K856" i="9"/>
  <c r="K857" i="9"/>
  <c r="K858" i="9"/>
  <c r="K859" i="9"/>
  <c r="K860" i="9"/>
  <c r="K861" i="9"/>
  <c r="K862" i="9"/>
  <c r="K863" i="9"/>
  <c r="K864" i="9"/>
  <c r="K865" i="9"/>
  <c r="K866" i="9"/>
  <c r="K867" i="9"/>
  <c r="K868" i="9"/>
  <c r="K869" i="9"/>
  <c r="K870" i="9"/>
  <c r="K871" i="9"/>
  <c r="K872" i="9"/>
  <c r="K873" i="9"/>
  <c r="K874" i="9"/>
  <c r="K875" i="9"/>
  <c r="K876" i="9"/>
  <c r="K877" i="9"/>
  <c r="K878" i="9"/>
  <c r="K879" i="9"/>
  <c r="K880" i="9"/>
  <c r="K881" i="9"/>
  <c r="K882" i="9"/>
  <c r="K883" i="9"/>
  <c r="K884" i="9"/>
  <c r="K885" i="9"/>
  <c r="K886" i="9"/>
  <c r="K887" i="9"/>
  <c r="K888" i="9"/>
  <c r="K889" i="9"/>
  <c r="K890" i="9"/>
  <c r="K891" i="9"/>
  <c r="K892" i="9"/>
  <c r="K893" i="9"/>
  <c r="K894" i="9"/>
  <c r="K895" i="9"/>
  <c r="K896" i="9"/>
  <c r="K897" i="9"/>
  <c r="K898" i="9"/>
  <c r="K899" i="9"/>
  <c r="K900" i="9"/>
  <c r="K901" i="9"/>
  <c r="K902" i="9"/>
  <c r="K903" i="9"/>
  <c r="K904" i="9"/>
  <c r="K905" i="9"/>
  <c r="K906" i="9"/>
  <c r="K907" i="9"/>
  <c r="K908" i="9"/>
  <c r="K909" i="9"/>
  <c r="K910" i="9"/>
  <c r="K911" i="9"/>
  <c r="K912" i="9"/>
  <c r="K913" i="9"/>
  <c r="K914" i="9"/>
  <c r="K915" i="9"/>
  <c r="K916" i="9"/>
  <c r="K917" i="9"/>
  <c r="K918" i="9"/>
  <c r="K919" i="9"/>
  <c r="K920" i="9"/>
  <c r="K921" i="9"/>
  <c r="K922" i="9"/>
  <c r="K923" i="9"/>
  <c r="K924" i="9"/>
  <c r="K925" i="9"/>
  <c r="K926" i="9"/>
  <c r="K927" i="9"/>
  <c r="K928" i="9"/>
  <c r="K929" i="9"/>
  <c r="K930" i="9"/>
  <c r="K931" i="9"/>
  <c r="K932" i="9"/>
  <c r="K933" i="9"/>
  <c r="K934" i="9"/>
  <c r="K935" i="9"/>
  <c r="K936" i="9"/>
  <c r="K937" i="9"/>
  <c r="K938" i="9"/>
  <c r="K939" i="9"/>
  <c r="K940" i="9"/>
  <c r="K941" i="9"/>
  <c r="K942" i="9"/>
  <c r="K943" i="9"/>
  <c r="K944" i="9"/>
  <c r="K945" i="9"/>
  <c r="K946" i="9"/>
  <c r="K947" i="9"/>
  <c r="K948" i="9"/>
  <c r="K949" i="9"/>
  <c r="K950" i="9"/>
  <c r="K951" i="9"/>
  <c r="K952" i="9"/>
  <c r="K953" i="9"/>
  <c r="K954" i="9"/>
  <c r="K955" i="9"/>
  <c r="K956" i="9"/>
  <c r="K957" i="9"/>
  <c r="K958" i="9"/>
  <c r="K959" i="9"/>
  <c r="K960" i="9"/>
  <c r="K961" i="9"/>
  <c r="K962" i="9"/>
  <c r="K963" i="9"/>
  <c r="K964" i="9"/>
  <c r="K965" i="9"/>
  <c r="K966" i="9"/>
  <c r="K967" i="9"/>
  <c r="K968" i="9"/>
  <c r="K969" i="9"/>
  <c r="K970" i="9"/>
  <c r="K971" i="9"/>
  <c r="K972" i="9"/>
  <c r="K973" i="9"/>
  <c r="K974" i="9"/>
  <c r="K975" i="9"/>
  <c r="K976" i="9"/>
  <c r="K977" i="9"/>
  <c r="K978" i="9"/>
  <c r="K979" i="9"/>
  <c r="K980" i="9"/>
  <c r="K981" i="9"/>
  <c r="K982" i="9"/>
  <c r="K983" i="9"/>
  <c r="K984" i="9"/>
  <c r="K985" i="9"/>
  <c r="K986" i="9"/>
  <c r="K987" i="9"/>
  <c r="K988" i="9"/>
  <c r="K989" i="9"/>
  <c r="K990" i="9"/>
  <c r="K991" i="9"/>
  <c r="K992" i="9"/>
  <c r="K993" i="9"/>
  <c r="K994" i="9"/>
  <c r="K995" i="9"/>
  <c r="K996" i="9"/>
  <c r="K997" i="9"/>
  <c r="K998" i="9"/>
  <c r="K999" i="9"/>
  <c r="K1000" i="9"/>
  <c r="K1001" i="9"/>
  <c r="K1002" i="9"/>
  <c r="K1003" i="9"/>
  <c r="K1004" i="9"/>
  <c r="K1005" i="9"/>
  <c r="K1006" i="9"/>
  <c r="K1007" i="9"/>
  <c r="K1008" i="9"/>
  <c r="K1009" i="9"/>
  <c r="K1010" i="9"/>
  <c r="K1011" i="9"/>
  <c r="K1012" i="9"/>
  <c r="K1013" i="9"/>
  <c r="K1014" i="9"/>
  <c r="K1015" i="9"/>
  <c r="K1016" i="9"/>
  <c r="K1017" i="9"/>
  <c r="K1018" i="9"/>
  <c r="K1019" i="9"/>
  <c r="K1020" i="9"/>
  <c r="K1021" i="9"/>
  <c r="K1022" i="9"/>
  <c r="K1023" i="9"/>
  <c r="K1024" i="9"/>
  <c r="K1025" i="9"/>
  <c r="K1026" i="9"/>
  <c r="K1027" i="9"/>
  <c r="K1028" i="9"/>
  <c r="K1029" i="9"/>
  <c r="K1030" i="9"/>
  <c r="K1031" i="9"/>
  <c r="K1032" i="9"/>
  <c r="K1033" i="9"/>
  <c r="K1034" i="9"/>
  <c r="K1035" i="9"/>
  <c r="K1036" i="9"/>
  <c r="K1037" i="9"/>
  <c r="K1038" i="9"/>
  <c r="K1039" i="9"/>
  <c r="K1040" i="9"/>
  <c r="K1041" i="9"/>
  <c r="K1042" i="9"/>
  <c r="K1043" i="9"/>
  <c r="K1044" i="9"/>
  <c r="K1045" i="9"/>
  <c r="K1046" i="9"/>
  <c r="K1047" i="9"/>
  <c r="K1048" i="9"/>
  <c r="K1049" i="9"/>
  <c r="K1050" i="9"/>
  <c r="K1051" i="9"/>
  <c r="K1052" i="9"/>
  <c r="K1053" i="9"/>
  <c r="K1054" i="9"/>
  <c r="K1055" i="9"/>
  <c r="K1056" i="9"/>
  <c r="K1057" i="9"/>
  <c r="K1058" i="9"/>
  <c r="K1059" i="9"/>
  <c r="K1060" i="9"/>
  <c r="K1061" i="9"/>
  <c r="K1062" i="9"/>
  <c r="K1063" i="9"/>
  <c r="K1064" i="9"/>
  <c r="K1065" i="9"/>
  <c r="K1066" i="9"/>
  <c r="K1067" i="9"/>
  <c r="K1068" i="9"/>
  <c r="K1069" i="9"/>
  <c r="K1070" i="9"/>
  <c r="K1071" i="9"/>
  <c r="K1072" i="9"/>
  <c r="K1073" i="9"/>
  <c r="K1074" i="9"/>
  <c r="K1075" i="9"/>
  <c r="K1076" i="9"/>
  <c r="K1077" i="9"/>
  <c r="K1078" i="9"/>
  <c r="K1079" i="9"/>
  <c r="K1080" i="9"/>
  <c r="K1081" i="9"/>
  <c r="K1082" i="9"/>
  <c r="K1083" i="9"/>
  <c r="K1084" i="9"/>
  <c r="K1085" i="9"/>
  <c r="K1086" i="9"/>
  <c r="K1087" i="9"/>
  <c r="K1088" i="9"/>
  <c r="K1089" i="9"/>
  <c r="K1090" i="9"/>
  <c r="K1091" i="9"/>
  <c r="K1092" i="9"/>
  <c r="K1093" i="9"/>
  <c r="K1094" i="9"/>
  <c r="K1095" i="9"/>
  <c r="K1096" i="9"/>
  <c r="K1097" i="9"/>
  <c r="K1098" i="9"/>
  <c r="K1099" i="9"/>
  <c r="K1100" i="9"/>
  <c r="K1101" i="9"/>
  <c r="K1102" i="9"/>
  <c r="K1103" i="9"/>
  <c r="K1104" i="9"/>
  <c r="K1105" i="9"/>
  <c r="K1106" i="9"/>
  <c r="K1107" i="9"/>
  <c r="K1108" i="9"/>
  <c r="K1109" i="9"/>
  <c r="K1110" i="9"/>
  <c r="K1111" i="9"/>
  <c r="K1112" i="9"/>
  <c r="K1113" i="9"/>
  <c r="K1114" i="9"/>
  <c r="K1115" i="9"/>
  <c r="K1116" i="9"/>
  <c r="K1117" i="9"/>
  <c r="K1118" i="9"/>
  <c r="K1119" i="9"/>
  <c r="K1120" i="9"/>
  <c r="K1121" i="9"/>
  <c r="K1122" i="9"/>
  <c r="K1123" i="9"/>
  <c r="K1124" i="9"/>
  <c r="K1125" i="9"/>
  <c r="K1126" i="9"/>
  <c r="K1127" i="9"/>
  <c r="K1128" i="9"/>
  <c r="K1129" i="9"/>
  <c r="K1130" i="9"/>
  <c r="K1131" i="9"/>
  <c r="K1132" i="9"/>
  <c r="K1133" i="9"/>
  <c r="K1134" i="9"/>
  <c r="K1135" i="9"/>
  <c r="K1136" i="9"/>
  <c r="K1137" i="9"/>
  <c r="L2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K2" i="2"/>
  <c r="K3" i="2"/>
  <c r="K4" i="2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59" i="2"/>
  <c r="K360" i="2"/>
  <c r="K361" i="2"/>
  <c r="K362" i="2"/>
  <c r="K363" i="2"/>
  <c r="K364" i="2"/>
  <c r="K365" i="2"/>
  <c r="K366" i="2"/>
  <c r="K367" i="2"/>
  <c r="K368" i="2"/>
  <c r="K369" i="2"/>
  <c r="K370" i="2"/>
  <c r="K371" i="2"/>
  <c r="K372" i="2"/>
  <c r="K373" i="2"/>
  <c r="K374" i="2"/>
  <c r="K375" i="2"/>
  <c r="K376" i="2"/>
  <c r="K377" i="2"/>
  <c r="K378" i="2"/>
  <c r="K379" i="2"/>
  <c r="K380" i="2"/>
  <c r="K381" i="2"/>
  <c r="K382" i="2"/>
  <c r="K383" i="2"/>
  <c r="K384" i="2"/>
  <c r="K385" i="2"/>
  <c r="K386" i="2"/>
  <c r="K387" i="2"/>
  <c r="K388" i="2"/>
  <c r="K389" i="2"/>
  <c r="K390" i="2"/>
  <c r="K391" i="2"/>
  <c r="K392" i="2"/>
  <c r="K393" i="2"/>
  <c r="K394" i="2"/>
  <c r="K395" i="2"/>
  <c r="K396" i="2"/>
  <c r="K397" i="2"/>
  <c r="K398" i="2"/>
  <c r="K399" i="2"/>
  <c r="K400" i="2"/>
  <c r="K401" i="2"/>
  <c r="K402" i="2"/>
  <c r="K403" i="2"/>
  <c r="K404" i="2"/>
  <c r="K405" i="2"/>
  <c r="K406" i="2"/>
  <c r="K407" i="2"/>
  <c r="K408" i="2"/>
  <c r="K409" i="2"/>
  <c r="K410" i="2"/>
  <c r="K411" i="2"/>
  <c r="K412" i="2"/>
  <c r="K413" i="2"/>
  <c r="K414" i="2"/>
  <c r="K415" i="2"/>
  <c r="K416" i="2"/>
  <c r="K417" i="2"/>
  <c r="K418" i="2"/>
  <c r="K419" i="2"/>
  <c r="K420" i="2"/>
  <c r="K421" i="2"/>
  <c r="K422" i="2"/>
  <c r="K423" i="2"/>
  <c r="K424" i="2"/>
  <c r="K425" i="2"/>
  <c r="K426" i="2"/>
  <c r="K427" i="2"/>
  <c r="K428" i="2"/>
  <c r="K429" i="2"/>
  <c r="K430" i="2"/>
  <c r="K431" i="2"/>
  <c r="K432" i="2"/>
  <c r="K433" i="2"/>
  <c r="K434" i="2"/>
  <c r="K435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49" i="2"/>
  <c r="K450" i="2"/>
  <c r="K451" i="2"/>
  <c r="K452" i="2"/>
  <c r="K453" i="2"/>
  <c r="K454" i="2"/>
  <c r="K455" i="2"/>
  <c r="K456" i="2"/>
  <c r="K457" i="2"/>
  <c r="K458" i="2"/>
  <c r="K459" i="2"/>
  <c r="K460" i="2"/>
  <c r="K461" i="2"/>
  <c r="K462" i="2"/>
  <c r="K463" i="2"/>
  <c r="K464" i="2"/>
  <c r="K465" i="2"/>
  <c r="K466" i="2"/>
  <c r="K467" i="2"/>
  <c r="K468" i="2"/>
  <c r="K469" i="2"/>
  <c r="K470" i="2"/>
  <c r="K471" i="2"/>
  <c r="K472" i="2"/>
  <c r="K473" i="2"/>
  <c r="K474" i="2"/>
  <c r="K475" i="2"/>
  <c r="K476" i="2"/>
  <c r="K477" i="2"/>
  <c r="K478" i="2"/>
  <c r="K479" i="2"/>
  <c r="K480" i="2"/>
  <c r="K481" i="2"/>
  <c r="K482" i="2"/>
  <c r="K483" i="2"/>
  <c r="K484" i="2"/>
  <c r="K485" i="2"/>
  <c r="K486" i="2"/>
  <c r="K487" i="2"/>
  <c r="K488" i="2"/>
  <c r="K489" i="2"/>
  <c r="K490" i="2"/>
  <c r="K491" i="2"/>
  <c r="K492" i="2"/>
  <c r="K493" i="2"/>
  <c r="K494" i="2"/>
  <c r="K495" i="2"/>
  <c r="K496" i="2"/>
  <c r="K497" i="2"/>
  <c r="K498" i="2"/>
  <c r="K499" i="2"/>
  <c r="K500" i="2"/>
  <c r="K501" i="2"/>
  <c r="K502" i="2"/>
  <c r="K503" i="2"/>
  <c r="K504" i="2"/>
  <c r="K505" i="2"/>
  <c r="K506" i="2"/>
  <c r="K507" i="2"/>
  <c r="K508" i="2"/>
  <c r="K509" i="2"/>
  <c r="K510" i="2"/>
  <c r="K511" i="2"/>
  <c r="K512" i="2"/>
  <c r="K513" i="2"/>
  <c r="K514" i="2"/>
  <c r="K515" i="2"/>
  <c r="K516" i="2"/>
  <c r="K517" i="2"/>
  <c r="K518" i="2"/>
  <c r="K519" i="2"/>
  <c r="K520" i="2"/>
  <c r="K521" i="2"/>
  <c r="K522" i="2"/>
  <c r="K523" i="2"/>
  <c r="K524" i="2"/>
  <c r="K525" i="2"/>
  <c r="K526" i="2"/>
  <c r="K527" i="2"/>
  <c r="K528" i="2"/>
  <c r="K529" i="2"/>
  <c r="K530" i="2"/>
  <c r="K531" i="2"/>
  <c r="K532" i="2"/>
  <c r="K533" i="2"/>
  <c r="K534" i="2"/>
  <c r="K535" i="2"/>
  <c r="K536" i="2"/>
  <c r="K537" i="2"/>
  <c r="K538" i="2"/>
  <c r="K539" i="2"/>
  <c r="K540" i="2"/>
  <c r="K541" i="2"/>
  <c r="K542" i="2"/>
  <c r="K543" i="2"/>
  <c r="K544" i="2"/>
  <c r="K545" i="2"/>
  <c r="K546" i="2"/>
  <c r="K547" i="2"/>
  <c r="K548" i="2"/>
  <c r="K549" i="2"/>
  <c r="K550" i="2"/>
  <c r="K551" i="2"/>
  <c r="K552" i="2"/>
  <c r="K553" i="2"/>
  <c r="K554" i="2"/>
  <c r="K555" i="2"/>
  <c r="K556" i="2"/>
  <c r="K557" i="2"/>
  <c r="K558" i="2"/>
  <c r="K559" i="2"/>
  <c r="K560" i="2"/>
  <c r="K561" i="2"/>
  <c r="K562" i="2"/>
  <c r="K563" i="2"/>
  <c r="K564" i="2"/>
  <c r="K565" i="2"/>
  <c r="K566" i="2"/>
  <c r="K567" i="2"/>
  <c r="K568" i="2"/>
  <c r="K569" i="2"/>
  <c r="K570" i="2"/>
  <c r="K571" i="2"/>
  <c r="K572" i="2"/>
  <c r="K573" i="2"/>
  <c r="K574" i="2"/>
  <c r="K575" i="2"/>
  <c r="K576" i="2"/>
  <c r="K577" i="2"/>
  <c r="K578" i="2"/>
  <c r="K579" i="2"/>
  <c r="K580" i="2"/>
  <c r="K581" i="2"/>
  <c r="K582" i="2"/>
  <c r="K583" i="2"/>
  <c r="K584" i="2"/>
  <c r="K585" i="2"/>
  <c r="K586" i="2"/>
  <c r="K587" i="2"/>
  <c r="K588" i="2"/>
  <c r="K589" i="2"/>
  <c r="K590" i="2"/>
  <c r="K591" i="2"/>
  <c r="K592" i="2"/>
  <c r="K593" i="2"/>
  <c r="K594" i="2"/>
  <c r="K595" i="2"/>
  <c r="K596" i="2"/>
  <c r="K597" i="2"/>
  <c r="K598" i="2"/>
  <c r="K599" i="2"/>
  <c r="K600" i="2"/>
  <c r="K601" i="2"/>
  <c r="K602" i="2"/>
  <c r="K603" i="2"/>
  <c r="K604" i="2"/>
  <c r="K605" i="2"/>
  <c r="K606" i="2"/>
  <c r="K607" i="2"/>
  <c r="K608" i="2"/>
  <c r="K609" i="2"/>
  <c r="K610" i="2"/>
  <c r="K611" i="2"/>
  <c r="K612" i="2"/>
  <c r="K613" i="2"/>
  <c r="K614" i="2"/>
  <c r="K615" i="2"/>
  <c r="K616" i="2"/>
  <c r="K617" i="2"/>
  <c r="K618" i="2"/>
  <c r="K619" i="2"/>
  <c r="K620" i="2"/>
  <c r="K621" i="2"/>
  <c r="K622" i="2"/>
  <c r="K623" i="2"/>
  <c r="K624" i="2"/>
  <c r="K625" i="2"/>
  <c r="K626" i="2"/>
  <c r="K627" i="2"/>
  <c r="K628" i="2"/>
  <c r="K629" i="2"/>
  <c r="K630" i="2"/>
  <c r="K631" i="2"/>
  <c r="K632" i="2"/>
  <c r="K633" i="2"/>
  <c r="K634" i="2"/>
  <c r="K635" i="2"/>
  <c r="K636" i="2"/>
  <c r="K637" i="2"/>
  <c r="K638" i="2"/>
  <c r="K639" i="2"/>
  <c r="K640" i="2"/>
  <c r="K641" i="2"/>
  <c r="K642" i="2"/>
  <c r="K643" i="2"/>
  <c r="K644" i="2"/>
  <c r="K645" i="2"/>
  <c r="K646" i="2"/>
  <c r="K647" i="2"/>
  <c r="K648" i="2"/>
  <c r="K649" i="2"/>
  <c r="K650" i="2"/>
  <c r="K651" i="2"/>
  <c r="K652" i="2"/>
  <c r="K653" i="2"/>
  <c r="K654" i="2"/>
  <c r="K655" i="2"/>
  <c r="K656" i="2"/>
  <c r="K657" i="2"/>
  <c r="K658" i="2"/>
  <c r="K659" i="2"/>
  <c r="K660" i="2"/>
  <c r="K661" i="2"/>
  <c r="K662" i="2"/>
  <c r="K663" i="2"/>
  <c r="K664" i="2"/>
  <c r="K665" i="2"/>
  <c r="K666" i="2"/>
  <c r="K667" i="2"/>
  <c r="K668" i="2"/>
  <c r="K669" i="2"/>
  <c r="K670" i="2"/>
  <c r="K671" i="2"/>
  <c r="K672" i="2"/>
  <c r="K673" i="2"/>
  <c r="K674" i="2"/>
  <c r="K675" i="2"/>
  <c r="K676" i="2"/>
  <c r="K677" i="2"/>
  <c r="K678" i="2"/>
  <c r="K679" i="2"/>
  <c r="K680" i="2"/>
  <c r="K681" i="2"/>
  <c r="K682" i="2"/>
  <c r="K683" i="2"/>
  <c r="K684" i="2"/>
  <c r="K685" i="2"/>
  <c r="K686" i="2"/>
  <c r="K687" i="2"/>
  <c r="K688" i="2"/>
  <c r="K689" i="2"/>
  <c r="K690" i="2"/>
  <c r="K691" i="2"/>
  <c r="K692" i="2"/>
  <c r="K693" i="2"/>
  <c r="K694" i="2"/>
  <c r="K695" i="2"/>
  <c r="K696" i="2"/>
  <c r="K697" i="2"/>
  <c r="K698" i="2"/>
  <c r="K699" i="2"/>
  <c r="K700" i="2"/>
  <c r="K701" i="2"/>
  <c r="K702" i="2"/>
  <c r="K703" i="2"/>
  <c r="K704" i="2"/>
  <c r="K705" i="2"/>
  <c r="K706" i="2"/>
  <c r="K707" i="2"/>
  <c r="K708" i="2"/>
  <c r="K709" i="2"/>
  <c r="K710" i="2"/>
  <c r="K711" i="2"/>
  <c r="K712" i="2"/>
  <c r="K713" i="2"/>
  <c r="K714" i="2"/>
  <c r="K715" i="2"/>
  <c r="K716" i="2"/>
  <c r="K717" i="2"/>
  <c r="K718" i="2"/>
  <c r="K719" i="2"/>
  <c r="K720" i="2"/>
  <c r="K721" i="2"/>
  <c r="K722" i="2"/>
  <c r="K723" i="2"/>
  <c r="K724" i="2"/>
  <c r="K725" i="2"/>
  <c r="K726" i="2"/>
  <c r="K727" i="2"/>
  <c r="K728" i="2"/>
  <c r="K729" i="2"/>
  <c r="K730" i="2"/>
  <c r="K731" i="2"/>
  <c r="K732" i="2"/>
  <c r="K733" i="2"/>
  <c r="K734" i="2"/>
  <c r="K735" i="2"/>
  <c r="K736" i="2"/>
  <c r="K737" i="2"/>
  <c r="K738" i="2"/>
  <c r="K739" i="2"/>
  <c r="K740" i="2"/>
  <c r="K741" i="2"/>
  <c r="K742" i="2"/>
  <c r="K743" i="2"/>
  <c r="K744" i="2"/>
  <c r="K745" i="2"/>
  <c r="K746" i="2"/>
  <c r="K747" i="2"/>
  <c r="K748" i="2"/>
  <c r="K749" i="2"/>
  <c r="K750" i="2"/>
  <c r="K751" i="2"/>
  <c r="K752" i="2"/>
  <c r="K753" i="2"/>
  <c r="K754" i="2"/>
  <c r="K755" i="2"/>
  <c r="K756" i="2"/>
  <c r="K757" i="2"/>
  <c r="K758" i="2"/>
  <c r="K759" i="2"/>
  <c r="K760" i="2"/>
  <c r="K761" i="2"/>
  <c r="K762" i="2"/>
  <c r="K763" i="2"/>
  <c r="K764" i="2"/>
  <c r="K765" i="2"/>
  <c r="K766" i="2"/>
  <c r="K767" i="2"/>
  <c r="K768" i="2"/>
  <c r="K769" i="2"/>
  <c r="K770" i="2"/>
  <c r="K771" i="2"/>
  <c r="K772" i="2"/>
  <c r="K773" i="2"/>
  <c r="K774" i="2"/>
  <c r="K775" i="2"/>
  <c r="K776" i="2"/>
  <c r="K777" i="2"/>
  <c r="K778" i="2"/>
  <c r="K779" i="2"/>
  <c r="K780" i="2"/>
  <c r="K781" i="2"/>
  <c r="K782" i="2"/>
  <c r="K783" i="2"/>
  <c r="K784" i="2"/>
  <c r="K785" i="2"/>
  <c r="K786" i="2"/>
  <c r="K787" i="2"/>
  <c r="K788" i="2"/>
  <c r="K789" i="2"/>
  <c r="K790" i="2"/>
  <c r="K791" i="2"/>
  <c r="K792" i="2"/>
  <c r="K793" i="2"/>
  <c r="K794" i="2"/>
  <c r="K795" i="2"/>
  <c r="K796" i="2"/>
  <c r="K797" i="2"/>
  <c r="K798" i="2"/>
  <c r="K799" i="2"/>
  <c r="K800" i="2"/>
  <c r="K801" i="2"/>
  <c r="K802" i="2"/>
  <c r="K803" i="2"/>
  <c r="K804" i="2"/>
  <c r="K805" i="2"/>
  <c r="K806" i="2"/>
  <c r="K807" i="2"/>
  <c r="K808" i="2"/>
  <c r="K809" i="2"/>
  <c r="K810" i="2"/>
  <c r="K811" i="2"/>
  <c r="K812" i="2"/>
  <c r="K813" i="2"/>
  <c r="K814" i="2"/>
  <c r="K815" i="2"/>
  <c r="K816" i="2"/>
  <c r="K817" i="2"/>
  <c r="K818" i="2"/>
  <c r="K819" i="2"/>
  <c r="K820" i="2"/>
  <c r="K821" i="2"/>
  <c r="K822" i="2"/>
  <c r="K823" i="2"/>
  <c r="K824" i="2"/>
  <c r="K825" i="2"/>
  <c r="K826" i="2"/>
  <c r="K827" i="2"/>
  <c r="K828" i="2"/>
  <c r="K829" i="2"/>
  <c r="K830" i="2"/>
  <c r="K831" i="2"/>
  <c r="K832" i="2"/>
  <c r="K833" i="2"/>
  <c r="K834" i="2"/>
  <c r="K835" i="2"/>
  <c r="K836" i="2"/>
  <c r="K837" i="2"/>
  <c r="K838" i="2"/>
  <c r="K839" i="2"/>
  <c r="K840" i="2"/>
  <c r="K841" i="2"/>
  <c r="K842" i="2"/>
  <c r="K843" i="2"/>
  <c r="K844" i="2"/>
  <c r="K845" i="2"/>
  <c r="K846" i="2"/>
  <c r="K847" i="2"/>
  <c r="K848" i="2"/>
  <c r="K849" i="2"/>
  <c r="K850" i="2"/>
  <c r="K851" i="2"/>
  <c r="K852" i="2"/>
  <c r="K853" i="2"/>
  <c r="K854" i="2"/>
  <c r="K855" i="2"/>
  <c r="K856" i="2"/>
  <c r="K857" i="2"/>
  <c r="K858" i="2"/>
  <c r="K859" i="2"/>
  <c r="K860" i="2"/>
  <c r="K861" i="2"/>
  <c r="K862" i="2"/>
  <c r="K863" i="2"/>
  <c r="K864" i="2"/>
  <c r="K865" i="2"/>
  <c r="K866" i="2"/>
  <c r="K867" i="2"/>
  <c r="K868" i="2"/>
  <c r="K869" i="2"/>
  <c r="K870" i="2"/>
  <c r="K871" i="2"/>
  <c r="K872" i="2"/>
  <c r="K873" i="2"/>
  <c r="K874" i="2"/>
  <c r="K875" i="2"/>
  <c r="K876" i="2"/>
  <c r="K877" i="2"/>
  <c r="K878" i="2"/>
  <c r="K879" i="2"/>
  <c r="K880" i="2"/>
  <c r="K881" i="2"/>
  <c r="K882" i="2"/>
  <c r="K883" i="2"/>
  <c r="K884" i="2"/>
  <c r="K885" i="2"/>
  <c r="K886" i="2"/>
  <c r="K887" i="2"/>
  <c r="K888" i="2"/>
  <c r="K889" i="2"/>
  <c r="K890" i="2"/>
  <c r="K891" i="2"/>
  <c r="K892" i="2"/>
  <c r="K893" i="2"/>
  <c r="K894" i="2"/>
  <c r="K895" i="2"/>
  <c r="K896" i="2"/>
  <c r="K897" i="2"/>
  <c r="K898" i="2"/>
  <c r="K899" i="2"/>
  <c r="K900" i="2"/>
  <c r="K901" i="2"/>
  <c r="K902" i="2"/>
  <c r="K903" i="2"/>
  <c r="K904" i="2"/>
  <c r="K905" i="2"/>
  <c r="K906" i="2"/>
  <c r="K907" i="2"/>
  <c r="K908" i="2"/>
  <c r="K909" i="2"/>
  <c r="K910" i="2"/>
  <c r="K911" i="2"/>
  <c r="K912" i="2"/>
  <c r="K913" i="2"/>
  <c r="K914" i="2"/>
  <c r="K915" i="2"/>
  <c r="K916" i="2"/>
  <c r="K917" i="2"/>
  <c r="K918" i="2"/>
  <c r="K919" i="2"/>
  <c r="K920" i="2"/>
  <c r="K921" i="2"/>
  <c r="K922" i="2"/>
  <c r="K923" i="2"/>
  <c r="K924" i="2"/>
  <c r="K925" i="2"/>
  <c r="K926" i="2"/>
  <c r="K927" i="2"/>
  <c r="K928" i="2"/>
  <c r="K929" i="2"/>
  <c r="K930" i="2"/>
  <c r="K931" i="2"/>
  <c r="K932" i="2"/>
  <c r="K933" i="2"/>
  <c r="K934" i="2"/>
  <c r="K935" i="2"/>
  <c r="K936" i="2"/>
  <c r="K937" i="2"/>
  <c r="K938" i="2"/>
  <c r="K939" i="2"/>
  <c r="K940" i="2"/>
  <c r="K941" i="2"/>
  <c r="K942" i="2"/>
  <c r="K943" i="2"/>
  <c r="K944" i="2"/>
  <c r="K945" i="2"/>
  <c r="K946" i="2"/>
  <c r="K947" i="2"/>
  <c r="K948" i="2"/>
  <c r="K949" i="2"/>
  <c r="K950" i="2"/>
  <c r="L2" i="1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K2" i="1"/>
  <c r="M2" i="1" s="1"/>
  <c r="K3" i="1"/>
  <c r="M3" i="1" s="1"/>
  <c r="K4" i="1"/>
  <c r="M4" i="1" s="1"/>
  <c r="K5" i="1"/>
  <c r="M5" i="1" s="1"/>
  <c r="K6" i="1"/>
  <c r="M6" i="1" s="1"/>
  <c r="K7" i="1"/>
  <c r="M7" i="1" s="1"/>
  <c r="K8" i="1"/>
  <c r="M8" i="1" s="1"/>
  <c r="K9" i="1"/>
  <c r="M9" i="1" s="1"/>
  <c r="K10" i="1"/>
  <c r="M10" i="1" s="1"/>
  <c r="K11" i="1"/>
  <c r="M11" i="1" s="1"/>
  <c r="K12" i="1"/>
  <c r="M12" i="1" s="1"/>
  <c r="K13" i="1"/>
  <c r="M13" i="1" s="1"/>
  <c r="K14" i="1"/>
  <c r="M14" i="1" s="1"/>
  <c r="K15" i="1"/>
  <c r="M15" i="1" s="1"/>
  <c r="K16" i="1"/>
  <c r="M16" i="1" s="1"/>
  <c r="K17" i="1"/>
  <c r="M17" i="1" s="1"/>
  <c r="K18" i="1"/>
  <c r="M18" i="1" s="1"/>
  <c r="K19" i="1"/>
  <c r="M19" i="1" s="1"/>
  <c r="K20" i="1"/>
  <c r="M20" i="1" s="1"/>
  <c r="K21" i="1"/>
  <c r="M21" i="1" s="1"/>
  <c r="K22" i="1"/>
  <c r="M22" i="1" s="1"/>
  <c r="K23" i="1"/>
  <c r="M23" i="1" s="1"/>
  <c r="K24" i="1"/>
  <c r="K25" i="1"/>
  <c r="M25" i="1" s="1"/>
  <c r="K26" i="1"/>
  <c r="M26" i="1" s="1"/>
  <c r="K27" i="1"/>
  <c r="M27" i="1" s="1"/>
  <c r="K28" i="1"/>
  <c r="M28" i="1" s="1"/>
  <c r="K29" i="1"/>
  <c r="M29" i="1" s="1"/>
  <c r="K30" i="1"/>
  <c r="M30" i="1" s="1"/>
  <c r="K31" i="1"/>
  <c r="M31" i="1" s="1"/>
  <c r="K32" i="1"/>
  <c r="K33" i="1"/>
  <c r="M33" i="1" s="1"/>
  <c r="K34" i="1"/>
  <c r="M34" i="1" s="1"/>
  <c r="K35" i="1"/>
  <c r="M35" i="1" s="1"/>
  <c r="K36" i="1"/>
  <c r="M36" i="1" s="1"/>
  <c r="K37" i="1"/>
  <c r="M37" i="1" s="1"/>
  <c r="K38" i="1"/>
  <c r="M38" i="1" s="1"/>
  <c r="K39" i="1"/>
  <c r="M39" i="1" s="1"/>
  <c r="K40" i="1"/>
  <c r="M40" i="1" s="1"/>
  <c r="K41" i="1"/>
  <c r="M41" i="1" s="1"/>
  <c r="K42" i="1"/>
  <c r="M42" i="1" s="1"/>
  <c r="K43" i="1"/>
  <c r="M43" i="1" s="1"/>
  <c r="K44" i="1"/>
  <c r="M44" i="1" s="1"/>
  <c r="K45" i="1"/>
  <c r="M45" i="1" s="1"/>
  <c r="K46" i="1"/>
  <c r="M46" i="1" s="1"/>
  <c r="K47" i="1"/>
  <c r="M47" i="1" s="1"/>
  <c r="K48" i="1"/>
  <c r="M48" i="1" s="1"/>
  <c r="K49" i="1"/>
  <c r="M49" i="1" s="1"/>
  <c r="K50" i="1"/>
  <c r="M50" i="1" s="1"/>
  <c r="K51" i="1"/>
  <c r="M51" i="1" s="1"/>
  <c r="K52" i="1"/>
  <c r="M52" i="1" s="1"/>
  <c r="K53" i="1"/>
  <c r="M53" i="1" s="1"/>
  <c r="K54" i="1"/>
  <c r="M54" i="1" s="1"/>
  <c r="K55" i="1"/>
  <c r="M55" i="1" s="1"/>
  <c r="K56" i="1"/>
  <c r="K57" i="1"/>
  <c r="M57" i="1" s="1"/>
  <c r="K58" i="1"/>
  <c r="M58" i="1" s="1"/>
  <c r="K59" i="1"/>
  <c r="M59" i="1" s="1"/>
  <c r="K60" i="1"/>
  <c r="M60" i="1" s="1"/>
  <c r="K61" i="1"/>
  <c r="M61" i="1" s="1"/>
  <c r="K62" i="1"/>
  <c r="M62" i="1" s="1"/>
  <c r="K63" i="1"/>
  <c r="M63" i="1" s="1"/>
  <c r="K64" i="1"/>
  <c r="K65" i="1"/>
  <c r="M65" i="1" s="1"/>
  <c r="K66" i="1"/>
  <c r="M66" i="1" s="1"/>
  <c r="K67" i="1"/>
  <c r="M67" i="1" s="1"/>
  <c r="K68" i="1"/>
  <c r="M68" i="1" s="1"/>
  <c r="K69" i="1"/>
  <c r="M69" i="1" s="1"/>
  <c r="K70" i="1"/>
  <c r="M70" i="1" s="1"/>
  <c r="K71" i="1"/>
  <c r="M71" i="1" s="1"/>
  <c r="K72" i="1"/>
  <c r="M72" i="1" s="1"/>
  <c r="K73" i="1"/>
  <c r="M73" i="1" s="1"/>
  <c r="K74" i="1"/>
  <c r="M74" i="1" s="1"/>
  <c r="K75" i="1"/>
  <c r="M75" i="1" s="1"/>
  <c r="K76" i="1"/>
  <c r="M76" i="1" s="1"/>
  <c r="K77" i="1"/>
  <c r="M77" i="1" s="1"/>
  <c r="K78" i="1"/>
  <c r="M78" i="1" s="1"/>
  <c r="K79" i="1"/>
  <c r="M79" i="1" s="1"/>
  <c r="K80" i="1"/>
  <c r="M80" i="1" s="1"/>
  <c r="K81" i="1"/>
  <c r="M81" i="1" s="1"/>
  <c r="K82" i="1"/>
  <c r="M82" i="1" s="1"/>
  <c r="K83" i="1"/>
  <c r="M83" i="1" s="1"/>
  <c r="K84" i="1"/>
  <c r="M84" i="1" s="1"/>
  <c r="K85" i="1"/>
  <c r="M85" i="1" s="1"/>
  <c r="K86" i="1"/>
  <c r="M86" i="1" s="1"/>
  <c r="K87" i="1"/>
  <c r="M87" i="1" s="1"/>
  <c r="K88" i="1"/>
  <c r="K89" i="1"/>
  <c r="M89" i="1" s="1"/>
  <c r="K90" i="1"/>
  <c r="M90" i="1" s="1"/>
  <c r="K91" i="1"/>
  <c r="M91" i="1" s="1"/>
  <c r="K92" i="1"/>
  <c r="M92" i="1" s="1"/>
  <c r="K93" i="1"/>
  <c r="M93" i="1" s="1"/>
  <c r="K94" i="1"/>
  <c r="M94" i="1" s="1"/>
  <c r="K95" i="1"/>
  <c r="M95" i="1" s="1"/>
  <c r="K96" i="1"/>
  <c r="K97" i="1"/>
  <c r="M97" i="1" s="1"/>
  <c r="K98" i="1"/>
  <c r="M98" i="1" s="1"/>
  <c r="K99" i="1"/>
  <c r="M99" i="1" s="1"/>
  <c r="K100" i="1"/>
  <c r="M100" i="1" s="1"/>
  <c r="K101" i="1"/>
  <c r="M101" i="1" s="1"/>
  <c r="K102" i="1"/>
  <c r="M102" i="1" s="1"/>
  <c r="K103" i="1"/>
  <c r="M103" i="1" s="1"/>
  <c r="K104" i="1"/>
  <c r="M104" i="1" s="1"/>
  <c r="K105" i="1"/>
  <c r="M105" i="1" s="1"/>
  <c r="K106" i="1"/>
  <c r="M106" i="1" s="1"/>
  <c r="K107" i="1"/>
  <c r="M107" i="1" s="1"/>
  <c r="K108" i="1"/>
  <c r="M108" i="1" s="1"/>
  <c r="K109" i="1"/>
  <c r="M109" i="1" s="1"/>
  <c r="K110" i="1"/>
  <c r="M110" i="1" s="1"/>
  <c r="K111" i="1"/>
  <c r="M111" i="1" s="1"/>
  <c r="K112" i="1"/>
  <c r="M112" i="1" s="1"/>
  <c r="K113" i="1"/>
  <c r="M113" i="1" s="1"/>
  <c r="K114" i="1"/>
  <c r="M114" i="1" s="1"/>
  <c r="K115" i="1"/>
  <c r="M115" i="1" s="1"/>
  <c r="K116" i="1"/>
  <c r="M116" i="1" s="1"/>
  <c r="K117" i="1"/>
  <c r="M117" i="1" s="1"/>
  <c r="K118" i="1"/>
  <c r="M118" i="1" s="1"/>
  <c r="K119" i="1"/>
  <c r="M119" i="1" s="1"/>
  <c r="K120" i="1"/>
  <c r="K121" i="1"/>
  <c r="M121" i="1" s="1"/>
  <c r="K122" i="1"/>
  <c r="M122" i="1" s="1"/>
  <c r="K123" i="1"/>
  <c r="M123" i="1" s="1"/>
  <c r="K124" i="1"/>
  <c r="M124" i="1" s="1"/>
  <c r="K125" i="1"/>
  <c r="M125" i="1" s="1"/>
  <c r="K126" i="1"/>
  <c r="M126" i="1" s="1"/>
  <c r="K127" i="1"/>
  <c r="M127" i="1" s="1"/>
  <c r="K128" i="1"/>
  <c r="K129" i="1"/>
  <c r="M129" i="1" s="1"/>
  <c r="K130" i="1"/>
  <c r="M130" i="1" s="1"/>
  <c r="K131" i="1"/>
  <c r="M131" i="1" s="1"/>
  <c r="K132" i="1"/>
  <c r="M132" i="1" s="1"/>
  <c r="K133" i="1"/>
  <c r="M133" i="1" s="1"/>
  <c r="K134" i="1"/>
  <c r="M134" i="1" s="1"/>
  <c r="K135" i="1"/>
  <c r="M135" i="1" s="1"/>
  <c r="K136" i="1"/>
  <c r="M136" i="1" s="1"/>
  <c r="K137" i="1"/>
  <c r="M137" i="1" s="1"/>
  <c r="K138" i="1"/>
  <c r="M138" i="1" s="1"/>
  <c r="K139" i="1"/>
  <c r="M139" i="1" s="1"/>
  <c r="K140" i="1"/>
  <c r="M140" i="1" s="1"/>
  <c r="K141" i="1"/>
  <c r="M141" i="1" s="1"/>
  <c r="K142" i="1"/>
  <c r="M142" i="1" s="1"/>
  <c r="K143" i="1"/>
  <c r="M143" i="1" s="1"/>
  <c r="K144" i="1"/>
  <c r="M144" i="1" s="1"/>
  <c r="K145" i="1"/>
  <c r="M145" i="1" s="1"/>
  <c r="K146" i="1"/>
  <c r="M146" i="1" s="1"/>
  <c r="K147" i="1"/>
  <c r="M147" i="1" s="1"/>
  <c r="K148" i="1"/>
  <c r="M148" i="1" s="1"/>
  <c r="K149" i="1"/>
  <c r="M149" i="1" s="1"/>
  <c r="K150" i="1"/>
  <c r="M150" i="1" s="1"/>
  <c r="K151" i="1"/>
  <c r="M151" i="1" s="1"/>
  <c r="K152" i="1"/>
  <c r="K153" i="1"/>
  <c r="M153" i="1" s="1"/>
  <c r="K154" i="1"/>
  <c r="M154" i="1" s="1"/>
  <c r="K155" i="1"/>
  <c r="M155" i="1" s="1"/>
  <c r="K156" i="1"/>
  <c r="M156" i="1" s="1"/>
  <c r="K157" i="1"/>
  <c r="M157" i="1" s="1"/>
  <c r="K158" i="1"/>
  <c r="M158" i="1" s="1"/>
  <c r="K159" i="1"/>
  <c r="M159" i="1" s="1"/>
  <c r="K160" i="1"/>
  <c r="K161" i="1"/>
  <c r="M161" i="1" s="1"/>
  <c r="K162" i="1"/>
  <c r="M162" i="1" s="1"/>
  <c r="K163" i="1"/>
  <c r="M163" i="1" s="1"/>
  <c r="K164" i="1"/>
  <c r="M164" i="1" s="1"/>
  <c r="K165" i="1"/>
  <c r="M165" i="1" s="1"/>
  <c r="K166" i="1"/>
  <c r="M166" i="1" s="1"/>
  <c r="K167" i="1"/>
  <c r="M167" i="1" s="1"/>
  <c r="K168" i="1"/>
  <c r="M168" i="1" s="1"/>
  <c r="K169" i="1"/>
  <c r="M169" i="1" s="1"/>
  <c r="K170" i="1"/>
  <c r="M170" i="1" s="1"/>
  <c r="K171" i="1"/>
  <c r="M171" i="1" s="1"/>
  <c r="K172" i="1"/>
  <c r="M172" i="1" s="1"/>
  <c r="K173" i="1"/>
  <c r="M173" i="1" s="1"/>
  <c r="K174" i="1"/>
  <c r="M174" i="1" s="1"/>
  <c r="K175" i="1"/>
  <c r="M175" i="1" s="1"/>
  <c r="K176" i="1"/>
  <c r="M176" i="1" s="1"/>
  <c r="K177" i="1"/>
  <c r="M177" i="1" s="1"/>
  <c r="K178" i="1"/>
  <c r="M178" i="1" s="1"/>
  <c r="K179" i="1"/>
  <c r="M179" i="1" s="1"/>
  <c r="K180" i="1"/>
  <c r="M180" i="1" s="1"/>
  <c r="K181" i="1"/>
  <c r="M181" i="1" s="1"/>
  <c r="K182" i="1"/>
  <c r="M182" i="1" s="1"/>
  <c r="K183" i="1"/>
  <c r="M183" i="1" s="1"/>
  <c r="K184" i="1"/>
  <c r="K185" i="1"/>
  <c r="M185" i="1" s="1"/>
  <c r="K186" i="1"/>
  <c r="M186" i="1" s="1"/>
  <c r="K187" i="1"/>
  <c r="M187" i="1" s="1"/>
  <c r="K188" i="1"/>
  <c r="M188" i="1" s="1"/>
  <c r="K189" i="1"/>
  <c r="M189" i="1" s="1"/>
  <c r="K190" i="1"/>
  <c r="M190" i="1" s="1"/>
  <c r="K191" i="1"/>
  <c r="M191" i="1" s="1"/>
  <c r="K192" i="1"/>
  <c r="K193" i="1"/>
  <c r="M193" i="1" s="1"/>
  <c r="K194" i="1"/>
  <c r="M194" i="1" s="1"/>
  <c r="K195" i="1"/>
  <c r="M195" i="1" s="1"/>
  <c r="K196" i="1"/>
  <c r="M196" i="1" s="1"/>
  <c r="K197" i="1"/>
  <c r="M197" i="1" s="1"/>
  <c r="K198" i="1"/>
  <c r="M198" i="1" s="1"/>
  <c r="K199" i="1"/>
  <c r="M199" i="1" s="1"/>
  <c r="K200" i="1"/>
  <c r="M200" i="1" s="1"/>
  <c r="K201" i="1"/>
  <c r="M201" i="1" s="1"/>
  <c r="K202" i="1"/>
  <c r="M202" i="1" s="1"/>
  <c r="K203" i="1"/>
  <c r="M203" i="1" s="1"/>
  <c r="K204" i="1"/>
  <c r="M204" i="1" s="1"/>
  <c r="K205" i="1"/>
  <c r="M205" i="1" s="1"/>
  <c r="K206" i="1"/>
  <c r="M206" i="1" s="1"/>
  <c r="K207" i="1"/>
  <c r="M207" i="1" s="1"/>
  <c r="K208" i="1"/>
  <c r="M208" i="1" s="1"/>
  <c r="K209" i="1"/>
  <c r="M209" i="1" s="1"/>
  <c r="K210" i="1"/>
  <c r="M210" i="1" s="1"/>
  <c r="K211" i="1"/>
  <c r="M211" i="1" s="1"/>
  <c r="K212" i="1"/>
  <c r="M212" i="1" s="1"/>
  <c r="K213" i="1"/>
  <c r="M213" i="1" s="1"/>
  <c r="K214" i="1"/>
  <c r="M214" i="1" s="1"/>
  <c r="K215" i="1"/>
  <c r="M215" i="1" s="1"/>
  <c r="K216" i="1"/>
  <c r="K217" i="1"/>
  <c r="M217" i="1" s="1"/>
  <c r="K218" i="1"/>
  <c r="M218" i="1" s="1"/>
  <c r="K219" i="1"/>
  <c r="M219" i="1" s="1"/>
  <c r="K220" i="1"/>
  <c r="M220" i="1" s="1"/>
  <c r="K221" i="1"/>
  <c r="M221" i="1" s="1"/>
  <c r="K222" i="1"/>
  <c r="M222" i="1" s="1"/>
  <c r="K223" i="1"/>
  <c r="M223" i="1" s="1"/>
  <c r="K224" i="1"/>
  <c r="K225" i="1"/>
  <c r="M225" i="1" s="1"/>
  <c r="K226" i="1"/>
  <c r="M226" i="1" s="1"/>
  <c r="K227" i="1"/>
  <c r="M227" i="1" s="1"/>
  <c r="K228" i="1"/>
  <c r="M228" i="1" s="1"/>
  <c r="K229" i="1"/>
  <c r="M229" i="1" s="1"/>
  <c r="K230" i="1"/>
  <c r="M230" i="1" s="1"/>
  <c r="K231" i="1"/>
  <c r="M231" i="1" s="1"/>
  <c r="K232" i="1"/>
  <c r="M232" i="1" s="1"/>
  <c r="K233" i="1"/>
  <c r="M233" i="1" s="1"/>
  <c r="K234" i="1"/>
  <c r="M234" i="1" s="1"/>
  <c r="K235" i="1"/>
  <c r="M235" i="1" s="1"/>
  <c r="K236" i="1"/>
  <c r="M236" i="1" s="1"/>
  <c r="K237" i="1"/>
  <c r="M237" i="1" s="1"/>
  <c r="K238" i="1"/>
  <c r="M238" i="1" s="1"/>
  <c r="K239" i="1"/>
  <c r="M239" i="1" s="1"/>
  <c r="K240" i="1"/>
  <c r="M240" i="1" s="1"/>
  <c r="K241" i="1"/>
  <c r="M241" i="1" s="1"/>
  <c r="K242" i="1"/>
  <c r="M242" i="1" s="1"/>
  <c r="K243" i="1"/>
  <c r="M243" i="1" s="1"/>
  <c r="K244" i="1"/>
  <c r="M244" i="1" s="1"/>
  <c r="K245" i="1"/>
  <c r="M245" i="1" s="1"/>
  <c r="K246" i="1"/>
  <c r="M246" i="1" s="1"/>
  <c r="K247" i="1"/>
  <c r="M247" i="1" s="1"/>
  <c r="K248" i="1"/>
  <c r="K249" i="1"/>
  <c r="M249" i="1" s="1"/>
  <c r="K250" i="1"/>
  <c r="M250" i="1" s="1"/>
  <c r="K251" i="1"/>
  <c r="M251" i="1" s="1"/>
  <c r="K252" i="1"/>
  <c r="M252" i="1" s="1"/>
  <c r="K253" i="1"/>
  <c r="M253" i="1" s="1"/>
  <c r="K254" i="1"/>
  <c r="M254" i="1" s="1"/>
  <c r="K255" i="1"/>
  <c r="M255" i="1" s="1"/>
  <c r="K256" i="1"/>
  <c r="K257" i="1"/>
  <c r="M257" i="1" s="1"/>
  <c r="K258" i="1"/>
  <c r="M258" i="1" s="1"/>
  <c r="K259" i="1"/>
  <c r="M259" i="1" s="1"/>
  <c r="K260" i="1"/>
  <c r="M260" i="1" s="1"/>
  <c r="K261" i="1"/>
  <c r="M261" i="1" s="1"/>
  <c r="K262" i="1"/>
  <c r="M262" i="1" s="1"/>
  <c r="K263" i="1"/>
  <c r="M263" i="1" s="1"/>
  <c r="K264" i="1"/>
  <c r="M264" i="1" s="1"/>
  <c r="K265" i="1"/>
  <c r="M265" i="1" s="1"/>
  <c r="K266" i="1"/>
  <c r="M266" i="1" s="1"/>
  <c r="K267" i="1"/>
  <c r="M267" i="1" s="1"/>
  <c r="K268" i="1"/>
  <c r="M268" i="1" s="1"/>
  <c r="K269" i="1"/>
  <c r="M269" i="1" s="1"/>
  <c r="K270" i="1"/>
  <c r="M270" i="1" s="1"/>
  <c r="K271" i="1"/>
  <c r="M271" i="1" s="1"/>
  <c r="K272" i="1"/>
  <c r="M272" i="1" s="1"/>
  <c r="K273" i="1"/>
  <c r="M273" i="1" s="1"/>
  <c r="K274" i="1"/>
  <c r="M274" i="1" s="1"/>
  <c r="K275" i="1"/>
  <c r="M275" i="1" s="1"/>
  <c r="K276" i="1"/>
  <c r="M276" i="1" s="1"/>
  <c r="K277" i="1"/>
  <c r="M277" i="1" s="1"/>
  <c r="K278" i="1"/>
  <c r="M278" i="1" s="1"/>
  <c r="K279" i="1"/>
  <c r="M279" i="1" s="1"/>
  <c r="K280" i="1"/>
  <c r="K281" i="1"/>
  <c r="M281" i="1" s="1"/>
  <c r="K282" i="1"/>
  <c r="M282" i="1" s="1"/>
  <c r="K283" i="1"/>
  <c r="M283" i="1" s="1"/>
  <c r="K284" i="1"/>
  <c r="M284" i="1" s="1"/>
  <c r="K285" i="1"/>
  <c r="M285" i="1" s="1"/>
  <c r="K286" i="1"/>
  <c r="M286" i="1" s="1"/>
  <c r="K287" i="1"/>
  <c r="M287" i="1" s="1"/>
  <c r="K288" i="1"/>
  <c r="K289" i="1"/>
  <c r="M289" i="1" s="1"/>
  <c r="K290" i="1"/>
  <c r="M290" i="1" s="1"/>
  <c r="K291" i="1"/>
  <c r="M291" i="1" s="1"/>
  <c r="K292" i="1"/>
  <c r="M292" i="1" s="1"/>
  <c r="K293" i="1"/>
  <c r="M293" i="1" s="1"/>
  <c r="K294" i="1"/>
  <c r="M294" i="1" s="1"/>
  <c r="K295" i="1"/>
  <c r="M295" i="1" s="1"/>
  <c r="K296" i="1"/>
  <c r="M296" i="1" s="1"/>
  <c r="K297" i="1"/>
  <c r="M297" i="1" s="1"/>
  <c r="K298" i="1"/>
  <c r="M298" i="1" s="1"/>
  <c r="K299" i="1"/>
  <c r="M299" i="1" s="1"/>
  <c r="K300" i="1"/>
  <c r="M300" i="1" s="1"/>
  <c r="K301" i="1"/>
  <c r="M301" i="1" s="1"/>
  <c r="K302" i="1"/>
  <c r="M302" i="1" s="1"/>
  <c r="K303" i="1"/>
  <c r="M303" i="1" s="1"/>
  <c r="K304" i="1"/>
  <c r="M304" i="1" s="1"/>
  <c r="K305" i="1"/>
  <c r="M305" i="1" s="1"/>
  <c r="K306" i="1"/>
  <c r="M306" i="1" s="1"/>
  <c r="K307" i="1"/>
  <c r="M307" i="1" s="1"/>
  <c r="K308" i="1"/>
  <c r="M308" i="1" s="1"/>
  <c r="K309" i="1"/>
  <c r="M309" i="1" s="1"/>
  <c r="K310" i="1"/>
  <c r="M310" i="1" s="1"/>
  <c r="K311" i="1"/>
  <c r="M311" i="1" s="1"/>
  <c r="K312" i="1"/>
  <c r="K313" i="1"/>
  <c r="M313" i="1" s="1"/>
  <c r="K314" i="1"/>
  <c r="M314" i="1" s="1"/>
  <c r="K315" i="1"/>
  <c r="M315" i="1" s="1"/>
  <c r="K316" i="1"/>
  <c r="M316" i="1" s="1"/>
  <c r="K317" i="1"/>
  <c r="M317" i="1" s="1"/>
  <c r="K318" i="1"/>
  <c r="M318" i="1" s="1"/>
  <c r="K319" i="1"/>
  <c r="M319" i="1" s="1"/>
  <c r="K320" i="1"/>
  <c r="K321" i="1"/>
  <c r="M321" i="1" s="1"/>
  <c r="K322" i="1"/>
  <c r="M322" i="1" s="1"/>
  <c r="K323" i="1"/>
  <c r="M323" i="1" s="1"/>
  <c r="K324" i="1"/>
  <c r="M324" i="1" s="1"/>
  <c r="K325" i="1"/>
  <c r="M325" i="1" s="1"/>
  <c r="K326" i="1"/>
  <c r="M326" i="1" s="1"/>
  <c r="K327" i="1"/>
  <c r="M327" i="1" s="1"/>
  <c r="K328" i="1"/>
  <c r="M328" i="1" s="1"/>
  <c r="K329" i="1"/>
  <c r="M329" i="1" s="1"/>
  <c r="K330" i="1"/>
  <c r="M330" i="1" s="1"/>
  <c r="K331" i="1"/>
  <c r="M331" i="1" s="1"/>
  <c r="K332" i="1"/>
  <c r="M332" i="1" s="1"/>
  <c r="K333" i="1"/>
  <c r="M333" i="1" s="1"/>
  <c r="K334" i="1"/>
  <c r="M334" i="1" s="1"/>
  <c r="K335" i="1"/>
  <c r="M335" i="1" s="1"/>
  <c r="K336" i="1"/>
  <c r="M336" i="1" s="1"/>
  <c r="K337" i="1"/>
  <c r="M337" i="1" s="1"/>
  <c r="K338" i="1"/>
  <c r="M338" i="1" s="1"/>
  <c r="K339" i="1"/>
  <c r="M339" i="1" s="1"/>
  <c r="K340" i="1"/>
  <c r="M340" i="1" s="1"/>
  <c r="K341" i="1"/>
  <c r="M341" i="1" s="1"/>
  <c r="K342" i="1"/>
  <c r="M342" i="1" s="1"/>
  <c r="K343" i="1"/>
  <c r="M343" i="1" s="1"/>
  <c r="K344" i="1"/>
  <c r="K345" i="1"/>
  <c r="M345" i="1" s="1"/>
  <c r="K346" i="1"/>
  <c r="M346" i="1" s="1"/>
  <c r="K347" i="1"/>
  <c r="M347" i="1" s="1"/>
  <c r="K348" i="1"/>
  <c r="M348" i="1" s="1"/>
  <c r="K349" i="1"/>
  <c r="M349" i="1" s="1"/>
  <c r="K350" i="1"/>
  <c r="M350" i="1" s="1"/>
  <c r="K351" i="1"/>
  <c r="M351" i="1" s="1"/>
  <c r="K352" i="1"/>
  <c r="K353" i="1"/>
  <c r="M353" i="1" s="1"/>
  <c r="K354" i="1"/>
  <c r="M354" i="1" s="1"/>
  <c r="K355" i="1"/>
  <c r="M355" i="1" s="1"/>
  <c r="K356" i="1"/>
  <c r="M356" i="1" s="1"/>
  <c r="K357" i="1"/>
  <c r="M357" i="1" s="1"/>
  <c r="K358" i="1"/>
  <c r="M358" i="1" s="1"/>
  <c r="K359" i="1"/>
  <c r="M359" i="1" s="1"/>
  <c r="K360" i="1"/>
  <c r="M360" i="1" s="1"/>
  <c r="K361" i="1"/>
  <c r="M361" i="1" s="1"/>
  <c r="K362" i="1"/>
  <c r="M362" i="1" s="1"/>
  <c r="K363" i="1"/>
  <c r="M363" i="1" s="1"/>
  <c r="K364" i="1"/>
  <c r="M364" i="1" s="1"/>
  <c r="K365" i="1"/>
  <c r="M365" i="1" s="1"/>
  <c r="K366" i="1"/>
  <c r="M366" i="1" s="1"/>
  <c r="K367" i="1"/>
  <c r="M367" i="1" s="1"/>
  <c r="K368" i="1"/>
  <c r="M368" i="1" s="1"/>
  <c r="K369" i="1"/>
  <c r="M369" i="1" s="1"/>
  <c r="K370" i="1"/>
  <c r="M370" i="1" s="1"/>
  <c r="K371" i="1"/>
  <c r="M371" i="1" s="1"/>
  <c r="K372" i="1"/>
  <c r="M372" i="1" s="1"/>
  <c r="K373" i="1"/>
  <c r="M373" i="1" s="1"/>
  <c r="K374" i="1"/>
  <c r="M374" i="1" s="1"/>
  <c r="K375" i="1"/>
  <c r="M375" i="1" s="1"/>
  <c r="K376" i="1"/>
  <c r="K377" i="1"/>
  <c r="M377" i="1" s="1"/>
  <c r="K378" i="1"/>
  <c r="M378" i="1" s="1"/>
  <c r="K379" i="1"/>
  <c r="M379" i="1" s="1"/>
  <c r="K380" i="1"/>
  <c r="M380" i="1" s="1"/>
  <c r="K381" i="1"/>
  <c r="M381" i="1" s="1"/>
  <c r="K382" i="1"/>
  <c r="M382" i="1" s="1"/>
  <c r="K383" i="1"/>
  <c r="M383" i="1" s="1"/>
  <c r="K384" i="1"/>
  <c r="K385" i="1"/>
  <c r="M385" i="1" s="1"/>
  <c r="K386" i="1"/>
  <c r="M386" i="1" s="1"/>
  <c r="K387" i="1"/>
  <c r="M387" i="1" s="1"/>
  <c r="K388" i="1"/>
  <c r="M388" i="1" s="1"/>
  <c r="K389" i="1"/>
  <c r="M389" i="1" s="1"/>
  <c r="K390" i="1"/>
  <c r="M390" i="1" s="1"/>
  <c r="K391" i="1"/>
  <c r="M391" i="1" s="1"/>
  <c r="K392" i="1"/>
  <c r="M392" i="1" s="1"/>
  <c r="K393" i="1"/>
  <c r="M393" i="1" s="1"/>
  <c r="K394" i="1"/>
  <c r="M394" i="1" s="1"/>
  <c r="K395" i="1"/>
  <c r="M395" i="1" s="1"/>
  <c r="K396" i="1"/>
  <c r="M396" i="1" s="1"/>
  <c r="K397" i="1"/>
  <c r="M397" i="1" s="1"/>
  <c r="K398" i="1"/>
  <c r="M398" i="1" s="1"/>
  <c r="K399" i="1"/>
  <c r="M399" i="1" s="1"/>
  <c r="K400" i="1"/>
  <c r="M400" i="1" s="1"/>
  <c r="K401" i="1"/>
  <c r="M401" i="1" s="1"/>
  <c r="K402" i="1"/>
  <c r="M402" i="1" s="1"/>
  <c r="K403" i="1"/>
  <c r="M403" i="1" s="1"/>
  <c r="K404" i="1"/>
  <c r="M404" i="1" s="1"/>
  <c r="K405" i="1"/>
  <c r="M405" i="1" s="1"/>
  <c r="K406" i="1"/>
  <c r="M406" i="1" s="1"/>
  <c r="K407" i="1"/>
  <c r="M407" i="1" s="1"/>
  <c r="K408" i="1"/>
  <c r="K409" i="1"/>
  <c r="M409" i="1" s="1"/>
  <c r="K410" i="1"/>
  <c r="M410" i="1" s="1"/>
  <c r="K411" i="1"/>
  <c r="M411" i="1" s="1"/>
  <c r="K412" i="1"/>
  <c r="M412" i="1" s="1"/>
  <c r="K413" i="1"/>
  <c r="M413" i="1" s="1"/>
  <c r="K414" i="1"/>
  <c r="M414" i="1" s="1"/>
  <c r="K415" i="1"/>
  <c r="M415" i="1" s="1"/>
  <c r="K416" i="1"/>
  <c r="K417" i="1"/>
  <c r="M417" i="1" s="1"/>
  <c r="K418" i="1"/>
  <c r="M418" i="1" s="1"/>
  <c r="K419" i="1"/>
  <c r="M419" i="1" s="1"/>
  <c r="K420" i="1"/>
  <c r="M420" i="1" s="1"/>
  <c r="K421" i="1"/>
  <c r="M421" i="1" s="1"/>
  <c r="K422" i="1"/>
  <c r="M422" i="1" s="1"/>
  <c r="K423" i="1"/>
  <c r="M423" i="1" s="1"/>
  <c r="K424" i="1"/>
  <c r="M424" i="1" s="1"/>
  <c r="K425" i="1"/>
  <c r="M425" i="1" s="1"/>
  <c r="K426" i="1"/>
  <c r="M426" i="1" s="1"/>
  <c r="K427" i="1"/>
  <c r="M427" i="1" s="1"/>
  <c r="K428" i="1"/>
  <c r="M428" i="1" s="1"/>
  <c r="K429" i="1"/>
  <c r="M429" i="1" s="1"/>
  <c r="K430" i="1"/>
  <c r="M430" i="1" s="1"/>
  <c r="K431" i="1"/>
  <c r="M431" i="1" s="1"/>
  <c r="K432" i="1"/>
  <c r="M432" i="1" s="1"/>
  <c r="K433" i="1"/>
  <c r="M433" i="1" s="1"/>
  <c r="K434" i="1"/>
  <c r="M434" i="1" s="1"/>
  <c r="K435" i="1"/>
  <c r="M435" i="1" s="1"/>
  <c r="K436" i="1"/>
  <c r="M436" i="1" s="1"/>
  <c r="K437" i="1"/>
  <c r="M437" i="1" s="1"/>
  <c r="K438" i="1"/>
  <c r="M438" i="1" s="1"/>
  <c r="K439" i="1"/>
  <c r="M439" i="1" s="1"/>
  <c r="K440" i="1"/>
  <c r="K441" i="1"/>
  <c r="M441" i="1" s="1"/>
  <c r="K442" i="1"/>
  <c r="M442" i="1" s="1"/>
  <c r="K443" i="1"/>
  <c r="M443" i="1" s="1"/>
  <c r="K444" i="1"/>
  <c r="M444" i="1" s="1"/>
  <c r="K445" i="1"/>
  <c r="M445" i="1" s="1"/>
  <c r="K446" i="1"/>
  <c r="M446" i="1" s="1"/>
  <c r="K447" i="1"/>
  <c r="M447" i="1" s="1"/>
  <c r="K448" i="1"/>
  <c r="K449" i="1"/>
  <c r="M449" i="1" s="1"/>
  <c r="K450" i="1"/>
  <c r="M450" i="1" s="1"/>
  <c r="K451" i="1"/>
  <c r="M451" i="1" s="1"/>
  <c r="K452" i="1"/>
  <c r="M452" i="1" s="1"/>
  <c r="K453" i="1"/>
  <c r="M453" i="1" s="1"/>
  <c r="K454" i="1"/>
  <c r="M454" i="1" s="1"/>
  <c r="K455" i="1"/>
  <c r="M455" i="1" s="1"/>
  <c r="K456" i="1"/>
  <c r="M456" i="1" s="1"/>
  <c r="K457" i="1"/>
  <c r="M457" i="1" s="1"/>
  <c r="K458" i="1"/>
  <c r="M458" i="1" s="1"/>
  <c r="K459" i="1"/>
  <c r="M459" i="1" s="1"/>
  <c r="K460" i="1"/>
  <c r="M460" i="1" s="1"/>
  <c r="K461" i="1"/>
  <c r="M461" i="1" s="1"/>
  <c r="K462" i="1"/>
  <c r="M462" i="1" s="1"/>
  <c r="K463" i="1"/>
  <c r="M463" i="1" s="1"/>
  <c r="K464" i="1"/>
  <c r="M464" i="1" s="1"/>
  <c r="K465" i="1"/>
  <c r="M465" i="1" s="1"/>
  <c r="K466" i="1"/>
  <c r="M466" i="1" s="1"/>
  <c r="K467" i="1"/>
  <c r="M467" i="1" s="1"/>
  <c r="K468" i="1"/>
  <c r="M468" i="1" s="1"/>
  <c r="K469" i="1"/>
  <c r="M469" i="1" s="1"/>
  <c r="K470" i="1"/>
  <c r="M470" i="1" s="1"/>
  <c r="K471" i="1"/>
  <c r="M471" i="1" s="1"/>
  <c r="K472" i="1"/>
  <c r="K473" i="1"/>
  <c r="M473" i="1" s="1"/>
  <c r="K474" i="1"/>
  <c r="M474" i="1" s="1"/>
  <c r="K475" i="1"/>
  <c r="M475" i="1" s="1"/>
  <c r="K476" i="1"/>
  <c r="M476" i="1" s="1"/>
  <c r="K477" i="1"/>
  <c r="M477" i="1" s="1"/>
  <c r="K478" i="1"/>
  <c r="M478" i="1" s="1"/>
  <c r="K479" i="1"/>
  <c r="M479" i="1" s="1"/>
  <c r="K480" i="1"/>
  <c r="K481" i="1"/>
  <c r="M481" i="1" s="1"/>
  <c r="K482" i="1"/>
  <c r="M482" i="1" s="1"/>
  <c r="K483" i="1"/>
  <c r="M483" i="1" s="1"/>
  <c r="K484" i="1"/>
  <c r="M484" i="1" s="1"/>
  <c r="K485" i="1"/>
  <c r="M485" i="1" s="1"/>
  <c r="K486" i="1"/>
  <c r="M486" i="1" s="1"/>
  <c r="K487" i="1"/>
  <c r="M487" i="1" s="1"/>
  <c r="K488" i="1"/>
  <c r="M488" i="1" s="1"/>
  <c r="K489" i="1"/>
  <c r="M489" i="1" s="1"/>
  <c r="K490" i="1"/>
  <c r="M490" i="1" s="1"/>
  <c r="K491" i="1"/>
  <c r="M491" i="1" s="1"/>
  <c r="K492" i="1"/>
  <c r="M492" i="1" s="1"/>
  <c r="K493" i="1"/>
  <c r="M493" i="1" s="1"/>
  <c r="K494" i="1"/>
  <c r="M494" i="1" s="1"/>
  <c r="K495" i="1"/>
  <c r="M495" i="1" s="1"/>
  <c r="K496" i="1"/>
  <c r="M496" i="1" s="1"/>
  <c r="K497" i="1"/>
  <c r="M497" i="1" s="1"/>
  <c r="K498" i="1"/>
  <c r="M498" i="1" s="1"/>
  <c r="K499" i="1"/>
  <c r="M499" i="1" s="1"/>
  <c r="K500" i="1"/>
  <c r="M500" i="1" s="1"/>
  <c r="K501" i="1"/>
  <c r="M501" i="1" s="1"/>
  <c r="K502" i="1"/>
  <c r="M502" i="1" s="1"/>
  <c r="K503" i="1"/>
  <c r="M503" i="1" s="1"/>
  <c r="K504" i="1"/>
  <c r="K505" i="1"/>
  <c r="M505" i="1" s="1"/>
  <c r="K506" i="1"/>
  <c r="M506" i="1" s="1"/>
  <c r="K507" i="1"/>
  <c r="M507" i="1" s="1"/>
  <c r="K508" i="1"/>
  <c r="M508" i="1" s="1"/>
  <c r="K509" i="1"/>
  <c r="M509" i="1" s="1"/>
  <c r="K510" i="1"/>
  <c r="M510" i="1" s="1"/>
  <c r="K511" i="1"/>
  <c r="M511" i="1" s="1"/>
  <c r="K512" i="1"/>
  <c r="K513" i="1"/>
  <c r="M513" i="1" s="1"/>
  <c r="K514" i="1"/>
  <c r="M514" i="1" s="1"/>
  <c r="K515" i="1"/>
  <c r="M515" i="1" s="1"/>
  <c r="K516" i="1"/>
  <c r="M516" i="1" s="1"/>
  <c r="K517" i="1"/>
  <c r="M517" i="1" s="1"/>
  <c r="K518" i="1"/>
  <c r="M518" i="1" s="1"/>
  <c r="K519" i="1"/>
  <c r="M519" i="1" s="1"/>
  <c r="K520" i="1"/>
  <c r="M520" i="1" s="1"/>
  <c r="K521" i="1"/>
  <c r="M521" i="1" s="1"/>
  <c r="K522" i="1"/>
  <c r="M522" i="1" s="1"/>
  <c r="K523" i="1"/>
  <c r="M523" i="1" s="1"/>
  <c r="K524" i="1"/>
  <c r="M524" i="1" s="1"/>
  <c r="K525" i="1"/>
  <c r="M525" i="1" s="1"/>
  <c r="K526" i="1"/>
  <c r="M526" i="1" s="1"/>
  <c r="K527" i="1"/>
  <c r="M527" i="1" s="1"/>
  <c r="K528" i="1"/>
  <c r="M528" i="1" s="1"/>
  <c r="K529" i="1"/>
  <c r="M529" i="1" s="1"/>
  <c r="K530" i="1"/>
  <c r="M530" i="1" s="1"/>
  <c r="K531" i="1"/>
  <c r="M531" i="1" s="1"/>
  <c r="K532" i="1"/>
  <c r="M532" i="1" s="1"/>
  <c r="K533" i="1"/>
  <c r="M533" i="1" s="1"/>
  <c r="K534" i="1"/>
  <c r="M534" i="1" s="1"/>
  <c r="K535" i="1"/>
  <c r="M535" i="1" s="1"/>
  <c r="K536" i="1"/>
  <c r="K537" i="1"/>
  <c r="M537" i="1" s="1"/>
  <c r="K538" i="1"/>
  <c r="M538" i="1" s="1"/>
  <c r="K539" i="1"/>
  <c r="M539" i="1" s="1"/>
  <c r="K540" i="1"/>
  <c r="M540" i="1" s="1"/>
  <c r="K541" i="1"/>
  <c r="M541" i="1" s="1"/>
  <c r="K542" i="1"/>
  <c r="M542" i="1" s="1"/>
  <c r="K543" i="1"/>
  <c r="M543" i="1" s="1"/>
  <c r="K544" i="1"/>
  <c r="K545" i="1"/>
  <c r="M545" i="1" s="1"/>
  <c r="K546" i="1"/>
  <c r="M546" i="1" s="1"/>
  <c r="K547" i="1"/>
  <c r="M547" i="1" s="1"/>
  <c r="K548" i="1"/>
  <c r="M548" i="1" s="1"/>
  <c r="K549" i="1"/>
  <c r="M549" i="1" s="1"/>
  <c r="K550" i="1"/>
  <c r="M550" i="1" s="1"/>
  <c r="K551" i="1"/>
  <c r="M551" i="1" s="1"/>
  <c r="K552" i="1"/>
  <c r="M552" i="1" s="1"/>
  <c r="K553" i="1"/>
  <c r="M553" i="1" s="1"/>
  <c r="K554" i="1"/>
  <c r="M554" i="1" s="1"/>
  <c r="K555" i="1"/>
  <c r="M555" i="1" s="1"/>
  <c r="K556" i="1"/>
  <c r="M556" i="1" s="1"/>
  <c r="K557" i="1"/>
  <c r="M557" i="1" s="1"/>
  <c r="K558" i="1"/>
  <c r="M558" i="1" s="1"/>
  <c r="K559" i="1"/>
  <c r="M559" i="1" s="1"/>
  <c r="K560" i="1"/>
  <c r="M560" i="1" s="1"/>
  <c r="K561" i="1"/>
  <c r="M561" i="1" s="1"/>
  <c r="K562" i="1"/>
  <c r="M562" i="1" s="1"/>
  <c r="K563" i="1"/>
  <c r="M563" i="1" s="1"/>
  <c r="K564" i="1"/>
  <c r="M564" i="1" s="1"/>
  <c r="K565" i="1"/>
  <c r="M565" i="1" s="1"/>
  <c r="K566" i="1"/>
  <c r="M566" i="1" s="1"/>
  <c r="K567" i="1"/>
  <c r="M567" i="1" s="1"/>
  <c r="K568" i="1"/>
  <c r="K569" i="1"/>
  <c r="M569" i="1" s="1"/>
  <c r="K570" i="1"/>
  <c r="M570" i="1" s="1"/>
  <c r="K571" i="1"/>
  <c r="M571" i="1" s="1"/>
  <c r="K572" i="1"/>
  <c r="M572" i="1" s="1"/>
  <c r="K573" i="1"/>
  <c r="M573" i="1" s="1"/>
  <c r="K574" i="1"/>
  <c r="M574" i="1" s="1"/>
  <c r="K575" i="1"/>
  <c r="M575" i="1" s="1"/>
  <c r="K576" i="1"/>
  <c r="K577" i="1"/>
  <c r="M577" i="1" s="1"/>
  <c r="K578" i="1"/>
  <c r="M578" i="1" s="1"/>
  <c r="K579" i="1"/>
  <c r="M579" i="1" s="1"/>
  <c r="K580" i="1"/>
  <c r="M580" i="1" s="1"/>
  <c r="K581" i="1"/>
  <c r="M581" i="1" s="1"/>
  <c r="K582" i="1"/>
  <c r="M582" i="1" s="1"/>
  <c r="K583" i="1"/>
  <c r="M583" i="1" s="1"/>
  <c r="K584" i="1"/>
  <c r="M584" i="1" s="1"/>
  <c r="K585" i="1"/>
  <c r="M585" i="1" s="1"/>
  <c r="K586" i="1"/>
  <c r="M586" i="1" s="1"/>
  <c r="K587" i="1"/>
  <c r="M587" i="1" s="1"/>
  <c r="K588" i="1"/>
  <c r="M588" i="1" s="1"/>
  <c r="K589" i="1"/>
  <c r="M589" i="1" s="1"/>
  <c r="K590" i="1"/>
  <c r="M590" i="1" s="1"/>
  <c r="K591" i="1"/>
  <c r="M591" i="1" s="1"/>
  <c r="K592" i="1"/>
  <c r="M592" i="1" s="1"/>
  <c r="K593" i="1"/>
  <c r="M593" i="1" s="1"/>
  <c r="K594" i="1"/>
  <c r="M594" i="1" s="1"/>
  <c r="K595" i="1"/>
  <c r="M595" i="1" s="1"/>
  <c r="K596" i="1"/>
  <c r="M596" i="1" s="1"/>
  <c r="K597" i="1"/>
  <c r="M597" i="1" s="1"/>
  <c r="K598" i="1"/>
  <c r="M598" i="1" s="1"/>
  <c r="K599" i="1"/>
  <c r="M599" i="1" s="1"/>
  <c r="K600" i="1"/>
  <c r="K601" i="1"/>
  <c r="M601" i="1" s="1"/>
  <c r="K602" i="1"/>
  <c r="M602" i="1" s="1"/>
  <c r="K603" i="1"/>
  <c r="M603" i="1" s="1"/>
  <c r="K604" i="1"/>
  <c r="M604" i="1" s="1"/>
  <c r="K605" i="1"/>
  <c r="M605" i="1" s="1"/>
  <c r="K606" i="1"/>
  <c r="M606" i="1" s="1"/>
  <c r="K607" i="1"/>
  <c r="M607" i="1" s="1"/>
  <c r="K608" i="1"/>
  <c r="K609" i="1"/>
  <c r="M609" i="1" s="1"/>
  <c r="K610" i="1"/>
  <c r="M610" i="1" s="1"/>
  <c r="K611" i="1"/>
  <c r="M611" i="1" s="1"/>
  <c r="K612" i="1"/>
  <c r="M612" i="1" s="1"/>
  <c r="K613" i="1"/>
  <c r="M613" i="1" s="1"/>
  <c r="K614" i="1"/>
  <c r="M614" i="1" s="1"/>
  <c r="K615" i="1"/>
  <c r="M615" i="1" s="1"/>
  <c r="K616" i="1"/>
  <c r="M616" i="1" s="1"/>
  <c r="K617" i="1"/>
  <c r="M617" i="1" s="1"/>
  <c r="K618" i="1"/>
  <c r="M618" i="1" s="1"/>
  <c r="K619" i="1"/>
  <c r="M619" i="1" s="1"/>
  <c r="K620" i="1"/>
  <c r="M620" i="1" s="1"/>
  <c r="K621" i="1"/>
  <c r="M621" i="1" s="1"/>
  <c r="K622" i="1"/>
  <c r="M622" i="1" s="1"/>
  <c r="K623" i="1"/>
  <c r="M623" i="1" s="1"/>
  <c r="K624" i="1"/>
  <c r="M624" i="1" s="1"/>
  <c r="K625" i="1"/>
  <c r="M625" i="1" s="1"/>
  <c r="K626" i="1"/>
  <c r="M626" i="1" s="1"/>
  <c r="K627" i="1"/>
  <c r="M627" i="1" s="1"/>
  <c r="K628" i="1"/>
  <c r="M628" i="1" s="1"/>
  <c r="K629" i="1"/>
  <c r="M629" i="1" s="1"/>
  <c r="K630" i="1"/>
  <c r="M630" i="1" s="1"/>
  <c r="K631" i="1"/>
  <c r="M631" i="1" s="1"/>
  <c r="K632" i="1"/>
  <c r="K633" i="1"/>
  <c r="M633" i="1" s="1"/>
  <c r="K634" i="1"/>
  <c r="M634" i="1" s="1"/>
  <c r="K635" i="1"/>
  <c r="M635" i="1" s="1"/>
  <c r="K636" i="1"/>
  <c r="M636" i="1" s="1"/>
  <c r="K637" i="1"/>
  <c r="M637" i="1" s="1"/>
  <c r="K638" i="1"/>
  <c r="M638" i="1" s="1"/>
  <c r="K639" i="1"/>
  <c r="M639" i="1" s="1"/>
  <c r="K640" i="1"/>
  <c r="K641" i="1"/>
  <c r="M641" i="1" s="1"/>
  <c r="K642" i="1"/>
  <c r="M642" i="1" s="1"/>
  <c r="K643" i="1"/>
  <c r="M643" i="1" s="1"/>
  <c r="K644" i="1"/>
  <c r="M644" i="1" s="1"/>
  <c r="K645" i="1"/>
  <c r="M645" i="1" s="1"/>
  <c r="K646" i="1"/>
  <c r="M646" i="1" s="1"/>
  <c r="K647" i="1"/>
  <c r="M647" i="1" s="1"/>
  <c r="K648" i="1"/>
  <c r="M648" i="1" s="1"/>
  <c r="K649" i="1"/>
  <c r="M649" i="1" s="1"/>
  <c r="K650" i="1"/>
  <c r="M650" i="1" s="1"/>
  <c r="K651" i="1"/>
  <c r="M651" i="1" s="1"/>
  <c r="K652" i="1"/>
  <c r="M652" i="1" s="1"/>
  <c r="K653" i="1"/>
  <c r="M653" i="1" s="1"/>
  <c r="K654" i="1"/>
  <c r="M654" i="1" s="1"/>
  <c r="K655" i="1"/>
  <c r="M655" i="1" s="1"/>
  <c r="K656" i="1"/>
  <c r="M656" i="1" s="1"/>
  <c r="K657" i="1"/>
  <c r="M657" i="1" s="1"/>
  <c r="K658" i="1"/>
  <c r="M658" i="1" s="1"/>
  <c r="K659" i="1"/>
  <c r="M659" i="1" s="1"/>
  <c r="K660" i="1"/>
  <c r="M660" i="1" s="1"/>
  <c r="K661" i="1"/>
  <c r="M661" i="1" s="1"/>
  <c r="K662" i="1"/>
  <c r="M662" i="1" s="1"/>
  <c r="K663" i="1"/>
  <c r="M663" i="1" s="1"/>
  <c r="K664" i="1"/>
  <c r="K665" i="1"/>
  <c r="M665" i="1" s="1"/>
  <c r="K666" i="1"/>
  <c r="M666" i="1" s="1"/>
  <c r="K667" i="1"/>
  <c r="M667" i="1" s="1"/>
  <c r="K668" i="1"/>
  <c r="M668" i="1" s="1"/>
  <c r="K669" i="1"/>
  <c r="M669" i="1" s="1"/>
  <c r="K670" i="1"/>
  <c r="M670" i="1" s="1"/>
  <c r="K671" i="1"/>
  <c r="M671" i="1" s="1"/>
  <c r="K672" i="1"/>
  <c r="K673" i="1"/>
  <c r="M673" i="1" s="1"/>
  <c r="K674" i="1"/>
  <c r="M674" i="1" s="1"/>
  <c r="K675" i="1"/>
  <c r="M675" i="1" s="1"/>
  <c r="K676" i="1"/>
  <c r="M676" i="1" s="1"/>
  <c r="K677" i="1"/>
  <c r="M677" i="1" s="1"/>
  <c r="K678" i="1"/>
  <c r="M678" i="1" s="1"/>
  <c r="K679" i="1"/>
  <c r="M679" i="1" s="1"/>
  <c r="K680" i="1"/>
  <c r="M680" i="1" s="1"/>
  <c r="K681" i="1"/>
  <c r="M681" i="1" s="1"/>
  <c r="K682" i="1"/>
  <c r="M682" i="1" s="1"/>
  <c r="K683" i="1"/>
  <c r="M683" i="1" s="1"/>
  <c r="K684" i="1"/>
  <c r="M684" i="1" s="1"/>
  <c r="K685" i="1"/>
  <c r="M685" i="1" s="1"/>
  <c r="K686" i="1"/>
  <c r="M686" i="1" s="1"/>
  <c r="K687" i="1"/>
  <c r="M687" i="1" s="1"/>
  <c r="K688" i="1"/>
  <c r="M688" i="1" s="1"/>
  <c r="K689" i="1"/>
  <c r="M689" i="1" s="1"/>
  <c r="K690" i="1"/>
  <c r="M690" i="1" s="1"/>
  <c r="K691" i="1"/>
  <c r="M691" i="1" s="1"/>
  <c r="K692" i="1"/>
  <c r="M692" i="1" s="1"/>
  <c r="K693" i="1"/>
  <c r="M693" i="1" s="1"/>
  <c r="K694" i="1"/>
  <c r="M694" i="1" s="1"/>
  <c r="K695" i="1"/>
  <c r="M695" i="1" s="1"/>
  <c r="K696" i="1"/>
  <c r="M696" i="1" s="1"/>
  <c r="K697" i="1"/>
  <c r="M697" i="1" s="1"/>
  <c r="K698" i="1"/>
  <c r="M698" i="1" s="1"/>
  <c r="K699" i="1"/>
  <c r="M699" i="1" s="1"/>
  <c r="K700" i="1"/>
  <c r="M700" i="1" s="1"/>
  <c r="K701" i="1"/>
  <c r="M701" i="1" s="1"/>
  <c r="K702" i="1"/>
  <c r="M702" i="1" s="1"/>
  <c r="K703" i="1"/>
  <c r="M703" i="1" s="1"/>
  <c r="K704" i="1"/>
  <c r="M704" i="1" s="1"/>
  <c r="K705" i="1"/>
  <c r="M705" i="1" s="1"/>
  <c r="K706" i="1"/>
  <c r="M706" i="1" s="1"/>
  <c r="K707" i="1"/>
  <c r="M707" i="1" s="1"/>
  <c r="K708" i="1"/>
  <c r="M708" i="1" s="1"/>
  <c r="K709" i="1"/>
  <c r="M709" i="1" s="1"/>
  <c r="K710" i="1"/>
  <c r="M710" i="1" s="1"/>
  <c r="K711" i="1"/>
  <c r="M711" i="1" s="1"/>
  <c r="K712" i="1"/>
  <c r="M712" i="1" s="1"/>
  <c r="K713" i="1"/>
  <c r="M713" i="1" s="1"/>
  <c r="K714" i="1"/>
  <c r="M714" i="1" s="1"/>
  <c r="K715" i="1"/>
  <c r="M715" i="1" s="1"/>
  <c r="K716" i="1"/>
  <c r="M716" i="1" s="1"/>
  <c r="K717" i="1"/>
  <c r="M717" i="1" s="1"/>
  <c r="K718" i="1"/>
  <c r="M718" i="1" s="1"/>
  <c r="K719" i="1"/>
  <c r="M719" i="1" s="1"/>
  <c r="K720" i="1"/>
  <c r="M720" i="1" s="1"/>
  <c r="K721" i="1"/>
  <c r="M721" i="1" s="1"/>
  <c r="K722" i="1"/>
  <c r="M722" i="1" s="1"/>
  <c r="K723" i="1"/>
  <c r="M723" i="1" s="1"/>
  <c r="K724" i="1"/>
  <c r="M724" i="1" s="1"/>
  <c r="K725" i="1"/>
  <c r="M725" i="1" s="1"/>
  <c r="K726" i="1"/>
  <c r="M726" i="1" s="1"/>
  <c r="K727" i="1"/>
  <c r="M727" i="1" s="1"/>
  <c r="K728" i="1"/>
  <c r="M728" i="1" s="1"/>
  <c r="K729" i="1"/>
  <c r="M729" i="1" s="1"/>
  <c r="K730" i="1"/>
  <c r="M730" i="1" s="1"/>
  <c r="K731" i="1"/>
  <c r="M731" i="1" s="1"/>
  <c r="K732" i="1"/>
  <c r="M732" i="1" s="1"/>
  <c r="K733" i="1"/>
  <c r="M733" i="1" s="1"/>
  <c r="K734" i="1"/>
  <c r="M734" i="1" s="1"/>
  <c r="K735" i="1"/>
  <c r="M735" i="1" s="1"/>
  <c r="K736" i="1"/>
  <c r="M736" i="1" s="1"/>
  <c r="K737" i="1"/>
  <c r="M737" i="1" s="1"/>
  <c r="K738" i="1"/>
  <c r="M738" i="1" s="1"/>
  <c r="K739" i="1"/>
  <c r="M739" i="1" s="1"/>
  <c r="K740" i="1"/>
  <c r="M740" i="1" s="1"/>
  <c r="K741" i="1"/>
  <c r="M741" i="1" s="1"/>
  <c r="K742" i="1"/>
  <c r="M742" i="1" s="1"/>
  <c r="K743" i="1"/>
  <c r="M743" i="1" s="1"/>
  <c r="K744" i="1"/>
  <c r="M744" i="1" s="1"/>
  <c r="K745" i="1"/>
  <c r="M745" i="1" s="1"/>
  <c r="K746" i="1"/>
  <c r="M746" i="1" s="1"/>
  <c r="K747" i="1"/>
  <c r="M747" i="1" s="1"/>
  <c r="K748" i="1"/>
  <c r="M748" i="1" s="1"/>
  <c r="K749" i="1"/>
  <c r="M749" i="1" s="1"/>
  <c r="K750" i="1"/>
  <c r="M750" i="1" s="1"/>
  <c r="K751" i="1"/>
  <c r="M751" i="1" s="1"/>
  <c r="K752" i="1"/>
  <c r="M752" i="1" s="1"/>
  <c r="K753" i="1"/>
  <c r="M753" i="1" s="1"/>
  <c r="K754" i="1"/>
  <c r="M754" i="1" s="1"/>
  <c r="K755" i="1"/>
  <c r="M755" i="1" s="1"/>
  <c r="K756" i="1"/>
  <c r="M756" i="1" s="1"/>
  <c r="K757" i="1"/>
  <c r="M757" i="1" s="1"/>
  <c r="K758" i="1"/>
  <c r="M758" i="1" s="1"/>
  <c r="K759" i="1"/>
  <c r="M759" i="1" s="1"/>
  <c r="K760" i="1"/>
  <c r="M760" i="1" s="1"/>
  <c r="K761" i="1"/>
  <c r="M761" i="1" s="1"/>
  <c r="K762" i="1"/>
  <c r="M762" i="1" s="1"/>
  <c r="K763" i="1"/>
  <c r="M763" i="1" s="1"/>
  <c r="K764" i="1"/>
  <c r="M764" i="1" s="1"/>
  <c r="K765" i="1"/>
  <c r="M765" i="1" s="1"/>
  <c r="K766" i="1"/>
  <c r="M766" i="1" s="1"/>
  <c r="K767" i="1"/>
  <c r="M767" i="1" s="1"/>
  <c r="K768" i="1"/>
  <c r="M768" i="1" s="1"/>
  <c r="K769" i="1"/>
  <c r="M769" i="1" s="1"/>
  <c r="K770" i="1"/>
  <c r="M770" i="1" s="1"/>
  <c r="K771" i="1"/>
  <c r="M771" i="1" s="1"/>
  <c r="K772" i="1"/>
  <c r="M772" i="1" s="1"/>
  <c r="K773" i="1"/>
  <c r="M773" i="1" s="1"/>
  <c r="K774" i="1"/>
  <c r="M774" i="1" s="1"/>
  <c r="K775" i="1"/>
  <c r="M775" i="1" s="1"/>
  <c r="K776" i="1"/>
  <c r="M776" i="1" s="1"/>
  <c r="K777" i="1"/>
  <c r="M777" i="1" s="1"/>
  <c r="K778" i="1"/>
  <c r="M778" i="1" s="1"/>
  <c r="K779" i="1"/>
  <c r="M779" i="1" s="1"/>
  <c r="K780" i="1"/>
  <c r="M780" i="1" s="1"/>
  <c r="K781" i="1"/>
  <c r="M781" i="1" s="1"/>
  <c r="K782" i="1"/>
  <c r="M782" i="1" s="1"/>
  <c r="K783" i="1"/>
  <c r="M783" i="1" s="1"/>
  <c r="K784" i="1"/>
  <c r="M784" i="1" s="1"/>
  <c r="K785" i="1"/>
  <c r="M785" i="1" s="1"/>
  <c r="K786" i="1"/>
  <c r="M786" i="1" s="1"/>
  <c r="K787" i="1"/>
  <c r="M787" i="1" s="1"/>
  <c r="K788" i="1"/>
  <c r="M788" i="1" s="1"/>
  <c r="K789" i="1"/>
  <c r="M789" i="1" s="1"/>
  <c r="K790" i="1"/>
  <c r="M790" i="1" s="1"/>
  <c r="K791" i="1"/>
  <c r="M791" i="1" s="1"/>
  <c r="K792" i="1"/>
  <c r="M792" i="1" s="1"/>
  <c r="K793" i="1"/>
  <c r="M793" i="1" s="1"/>
  <c r="K794" i="1"/>
  <c r="M794" i="1" s="1"/>
  <c r="K795" i="1"/>
  <c r="M795" i="1" s="1"/>
  <c r="K796" i="1"/>
  <c r="M796" i="1" s="1"/>
  <c r="K797" i="1"/>
  <c r="M797" i="1" s="1"/>
  <c r="K798" i="1"/>
  <c r="M798" i="1" s="1"/>
  <c r="K799" i="1"/>
  <c r="M799" i="1" s="1"/>
  <c r="K800" i="1"/>
  <c r="M800" i="1" s="1"/>
  <c r="K801" i="1"/>
  <c r="M801" i="1" s="1"/>
  <c r="K802" i="1"/>
  <c r="M802" i="1" s="1"/>
  <c r="K803" i="1"/>
  <c r="M803" i="1" s="1"/>
  <c r="K804" i="1"/>
  <c r="M804" i="1" s="1"/>
  <c r="K805" i="1"/>
  <c r="M805" i="1" s="1"/>
  <c r="K806" i="1"/>
  <c r="M806" i="1" s="1"/>
  <c r="K807" i="1"/>
  <c r="M807" i="1" s="1"/>
  <c r="K808" i="1"/>
  <c r="M808" i="1" s="1"/>
  <c r="K809" i="1"/>
  <c r="M809" i="1" s="1"/>
  <c r="K810" i="1"/>
  <c r="M810" i="1" s="1"/>
  <c r="K811" i="1"/>
  <c r="M811" i="1" s="1"/>
  <c r="K812" i="1"/>
  <c r="M812" i="1" s="1"/>
  <c r="K813" i="1"/>
  <c r="M813" i="1" s="1"/>
  <c r="K814" i="1"/>
  <c r="M814" i="1" s="1"/>
  <c r="K815" i="1"/>
  <c r="M815" i="1" s="1"/>
  <c r="K816" i="1"/>
  <c r="M816" i="1" s="1"/>
  <c r="K817" i="1"/>
  <c r="M817" i="1" s="1"/>
  <c r="K818" i="1"/>
  <c r="M818" i="1" s="1"/>
  <c r="K819" i="1"/>
  <c r="M819" i="1" s="1"/>
  <c r="K820" i="1"/>
  <c r="M820" i="1" s="1"/>
  <c r="K821" i="1"/>
  <c r="M821" i="1" s="1"/>
  <c r="K822" i="1"/>
  <c r="M822" i="1" s="1"/>
  <c r="K823" i="1"/>
  <c r="M823" i="1" s="1"/>
  <c r="K824" i="1"/>
  <c r="M824" i="1" s="1"/>
  <c r="K825" i="1"/>
  <c r="M825" i="1" s="1"/>
  <c r="K826" i="1"/>
  <c r="M826" i="1" s="1"/>
  <c r="K827" i="1"/>
  <c r="M827" i="1" s="1"/>
  <c r="K828" i="1"/>
  <c r="M828" i="1" s="1"/>
  <c r="K829" i="1"/>
  <c r="M829" i="1" s="1"/>
  <c r="K830" i="1"/>
  <c r="M830" i="1" s="1"/>
  <c r="K831" i="1"/>
  <c r="M831" i="1" s="1"/>
  <c r="K832" i="1"/>
  <c r="M832" i="1" s="1"/>
  <c r="K833" i="1"/>
  <c r="M833" i="1" s="1"/>
  <c r="K834" i="1"/>
  <c r="M834" i="1" s="1"/>
  <c r="K835" i="1"/>
  <c r="M835" i="1" s="1"/>
  <c r="K836" i="1"/>
  <c r="M836" i="1" s="1"/>
  <c r="K837" i="1"/>
  <c r="M837" i="1" s="1"/>
  <c r="K838" i="1"/>
  <c r="M838" i="1" s="1"/>
  <c r="K839" i="1"/>
  <c r="M839" i="1" s="1"/>
  <c r="K840" i="1"/>
  <c r="M840" i="1" s="1"/>
  <c r="K841" i="1"/>
  <c r="M841" i="1" s="1"/>
  <c r="K842" i="1"/>
  <c r="M842" i="1" s="1"/>
  <c r="K843" i="1"/>
  <c r="M843" i="1" s="1"/>
  <c r="K844" i="1"/>
  <c r="M844" i="1" s="1"/>
  <c r="K845" i="1"/>
  <c r="M845" i="1" s="1"/>
  <c r="K846" i="1"/>
  <c r="M846" i="1" s="1"/>
  <c r="K847" i="1"/>
  <c r="M847" i="1" s="1"/>
  <c r="K848" i="1"/>
  <c r="M848" i="1" s="1"/>
  <c r="K849" i="1"/>
  <c r="M849" i="1" s="1"/>
  <c r="K850" i="1"/>
  <c r="M850" i="1" s="1"/>
  <c r="K851" i="1"/>
  <c r="M851" i="1" s="1"/>
  <c r="K852" i="1"/>
  <c r="M852" i="1" s="1"/>
  <c r="K853" i="1"/>
  <c r="M853" i="1" s="1"/>
  <c r="K854" i="1"/>
  <c r="M854" i="1" s="1"/>
  <c r="K855" i="1"/>
  <c r="M855" i="1" s="1"/>
  <c r="K856" i="1"/>
  <c r="M856" i="1" s="1"/>
  <c r="K857" i="1"/>
  <c r="M857" i="1" s="1"/>
  <c r="K858" i="1"/>
  <c r="M858" i="1" s="1"/>
  <c r="K859" i="1"/>
  <c r="M859" i="1" s="1"/>
  <c r="K860" i="1"/>
  <c r="M860" i="1" s="1"/>
</calcChain>
</file>

<file path=xl/sharedStrings.xml><?xml version="1.0" encoding="utf-8"?>
<sst xmlns="http://schemas.openxmlformats.org/spreadsheetml/2006/main" count="132177" uniqueCount="101">
  <si>
    <t>Kanton Abgeber</t>
  </si>
  <si>
    <t>Kanton Abnehmer</t>
  </si>
  <si>
    <t>Düngerart</t>
  </si>
  <si>
    <t>Düngerunterart</t>
  </si>
  <si>
    <t>Betriebsspezifisch</t>
  </si>
  <si>
    <t>FR</t>
  </si>
  <si>
    <t>Hofdünger</t>
  </si>
  <si>
    <t>Gülle</t>
  </si>
  <si>
    <t>Andere Hofdünger</t>
  </si>
  <si>
    <t>Rindvieh Milch- und Mutterkühe/Aufzucht</t>
  </si>
  <si>
    <t>Rindvieh Rindermast</t>
  </si>
  <si>
    <t>Rindvieh/Schweine gemischt</t>
  </si>
  <si>
    <t>Schweine Mast</t>
  </si>
  <si>
    <t>Schweine Zucht</t>
  </si>
  <si>
    <t>Schweine Zucht/Mast</t>
  </si>
  <si>
    <t>Mist</t>
  </si>
  <si>
    <t>Junghennen</t>
  </si>
  <si>
    <t>Kälber</t>
  </si>
  <si>
    <t>Legehennen (Kotband)</t>
  </si>
  <si>
    <t>Legehennen (Kotgrube, Bodenhaltung)</t>
  </si>
  <si>
    <t>Pferde</t>
  </si>
  <si>
    <t>Poulets</t>
  </si>
  <si>
    <t>Rindvieh Milchkühe (Laufstallmist)</t>
  </si>
  <si>
    <t>Schafe</t>
  </si>
  <si>
    <t>Truten</t>
  </si>
  <si>
    <t>Recyclingdünger</t>
  </si>
  <si>
    <t>Betriebsspezifisches Produkt</t>
  </si>
  <si>
    <t>BE</t>
  </si>
  <si>
    <t>VD</t>
  </si>
  <si>
    <t>SO</t>
  </si>
  <si>
    <t>Eigenprodukt</t>
  </si>
  <si>
    <t>Ziegen</t>
  </si>
  <si>
    <t>AG</t>
  </si>
  <si>
    <t>BL</t>
  </si>
  <si>
    <t>LU</t>
  </si>
  <si>
    <t>Kaninchen</t>
  </si>
  <si>
    <t>AR</t>
  </si>
  <si>
    <t>SG</t>
  </si>
  <si>
    <t>SH</t>
  </si>
  <si>
    <t>SZ</t>
  </si>
  <si>
    <t>TG</t>
  </si>
  <si>
    <t>ZG</t>
  </si>
  <si>
    <t>ZH</t>
  </si>
  <si>
    <t>AI</t>
  </si>
  <si>
    <t>FL</t>
  </si>
  <si>
    <t>NE</t>
  </si>
  <si>
    <t>JU</t>
  </si>
  <si>
    <t>GR</t>
  </si>
  <si>
    <t>GE</t>
  </si>
  <si>
    <t>GL</t>
  </si>
  <si>
    <t>Rindvieh Milchkühe</t>
  </si>
  <si>
    <t>NW</t>
  </si>
  <si>
    <t>OW</t>
  </si>
  <si>
    <t>UR</t>
  </si>
  <si>
    <t>Rindvieh Mutterkühe</t>
  </si>
  <si>
    <t>TI</t>
  </si>
  <si>
    <t>VS</t>
  </si>
  <si>
    <t>Schweine (Zucht oder Mast)</t>
  </si>
  <si>
    <t>Menge kg Nges</t>
  </si>
  <si>
    <t>Rindvieh Milchkühe (Stapelmist)</t>
  </si>
  <si>
    <t>Lfg Status Name</t>
  </si>
  <si>
    <t>BESTAETIGT (6)</t>
  </si>
  <si>
    <t>SPAETER_ERFASST (9)</t>
  </si>
  <si>
    <t>(Leer)</t>
  </si>
  <si>
    <t>Jahr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</si>
  <si>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</si>
  <si>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</si>
  <si>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</si>
  <si>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</si>
  <si>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</si>
  <si>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</si>
  <si>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</si>
  <si>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</si>
  <si>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</si>
  <si>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Summe von Anzahl Lieferscheine</t>
  </si>
  <si>
    <t>Anzahl Lieferscheine</t>
  </si>
  <si>
    <t>Menge kg P2O5</t>
  </si>
  <si>
    <t>Menge t Nges</t>
  </si>
  <si>
    <t>Menge t P2O5</t>
  </si>
  <si>
    <t>t Nges pro Lieferschein</t>
  </si>
  <si>
    <t>t P2O5 pro Lieferschein</t>
  </si>
  <si>
    <t>Summe von Menge t Nges</t>
  </si>
  <si>
    <t>Summe von Menge t P2O5</t>
  </si>
  <si>
    <t>Zeilenbeschriftungen</t>
  </si>
  <si>
    <t>Gesamtergebnis</t>
  </si>
  <si>
    <t>Spaltenbeschriftungen</t>
  </si>
  <si>
    <t>Rinder</t>
  </si>
  <si>
    <t>Schweine</t>
  </si>
  <si>
    <t>Geflügel</t>
  </si>
  <si>
    <t>Rinder- und Schweinemist gemischt</t>
  </si>
  <si>
    <t>Übrige Nutztiere Ziegen, Schafe und Kaninchen</t>
  </si>
  <si>
    <t>Lieferscheine 20/21</t>
  </si>
  <si>
    <t>Lieferscheine 22</t>
  </si>
  <si>
    <t>Änderung Lieferscheine in %</t>
  </si>
  <si>
    <t>Nges 20/21</t>
  </si>
  <si>
    <t>Nges 22</t>
  </si>
  <si>
    <t>Änderungen Nges in %</t>
  </si>
  <si>
    <t>P2O5 20/21</t>
  </si>
  <si>
    <t>P2O5 22</t>
  </si>
  <si>
    <t>Änderung P2O5 in %</t>
  </si>
  <si>
    <t>Gesamt Lieferscheine pro Jahr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</si>
</sst>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10">
    <xf numFmtId="0" fontId="0" fillId="0" borderId="0" xfId="0"/>
    <xf numFmtId="2" fontId="0" fillId="0" borderId="0" xfId="0" applyNumberFormat="1"/>
    <xf numFmtId="49" fontId="0" fillId="0" borderId="0" xfId="0" applyNumberFormat="1"/>
    <xf numFmtId="0" fontId="0" fillId="0" borderId="0" xfId="0" pivotButton="1"/>
    <xf numFmtId="1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wrapText="1"/>
    </xf>
    <xf numFmtId="9" fontId="0" fillId="0" borderId="0" xfId="1" applyFont="1"/>
    <xf numFmtId="9" fontId="0" fillId="0" borderId="0" xfId="0" applyNumberFormat="1"/>
    <xf numFmtId="164" fontId="0" fillId="0" borderId="0" xfId="0" applyNumberFormat="1"/>
  </cellXfs>
  <cellStyles count="2">
    <cellStyle name="Prozent" xfId="1" builtinId="5"/>
    <cellStyle name="Standard" xfId="0" builtinId="0"/>
  </cellStyles>
  <dxfs count="140"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30" formatCode="@"/>
    </dxf>
    <dxf>
      <numFmt numFmtId="1" formatCode="0"/>
    </dxf>
    <dxf>
      <numFmt numFmtId="2" formatCode="0.00"/>
    </dxf>
    <dxf>
      <numFmt numFmtId="2" formatCode="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30" formatCode="@"/>
    </dxf>
    <dxf>
      <numFmt numFmtId="1" formatCode="0"/>
    </dxf>
    <dxf>
      <numFmt numFmtId="2" formatCode="0.00"/>
    </dxf>
    <dxf>
      <numFmt numFmtId="2" formatCode="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30" formatCode="@"/>
    </dxf>
    <dxf>
      <numFmt numFmtId="1" formatCode="0"/>
    </dxf>
    <dxf>
      <numFmt numFmtId="2" formatCode="0.00"/>
    </dxf>
    <dxf>
      <numFmt numFmtId="2" formatCode="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30" formatCode="@"/>
    </dxf>
    <dxf>
      <numFmt numFmtId="1" formatCode="0"/>
    </dxf>
    <dxf>
      <numFmt numFmtId="2" formatCode="0.00"/>
    </dxf>
    <dxf>
      <numFmt numFmtId="2" formatCode="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30" formatCode="@"/>
    </dxf>
    <dxf>
      <numFmt numFmtId="1" formatCode="0"/>
    </dxf>
    <dxf>
      <numFmt numFmtId="2" formatCode="0.00"/>
    </dxf>
    <dxf>
      <numFmt numFmtId="2" formatCode="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30" formatCode="@"/>
    </dxf>
    <dxf>
      <numFmt numFmtId="1" formatCode="0"/>
    </dxf>
    <dxf>
      <numFmt numFmtId="2" formatCode="0.00"/>
    </dxf>
    <dxf>
      <numFmt numFmtId="2" formatCode="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30" formatCode="@"/>
    </dxf>
    <dxf>
      <numFmt numFmtId="1" formatCode="0"/>
    </dxf>
    <dxf>
      <numFmt numFmtId="2" formatCode="0.00"/>
    </dxf>
    <dxf>
      <numFmt numFmtId="2" formatCode="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30" formatCode="@"/>
    </dxf>
    <dxf>
      <numFmt numFmtId="1" formatCode="0"/>
    </dxf>
    <dxf>
      <numFmt numFmtId="2" formatCode="0.00"/>
    </dxf>
    <dxf>
      <numFmt numFmtId="2" formatCode="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30" formatCode="@"/>
    </dxf>
    <dxf>
      <numFmt numFmtId="1" formatCode="0"/>
    </dxf>
    <dxf>
      <numFmt numFmtId="2" formatCode="0.00"/>
    </dxf>
    <dxf>
      <numFmt numFmtId="2" formatCode="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30" formatCode="@"/>
    </dxf>
    <dxf>
      <numFmt numFmtId="1" formatCode="0"/>
    </dxf>
    <dxf>
      <numFmt numFmtId="2" formatCode="0.00"/>
    </dxf>
    <dxf>
      <numFmt numFmtId="2" formatCode="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[AB23 HODUFLU Daten.xlsx]Tabelle1!PivotTable2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pPr>
            <a:solidFill>
              <a:schemeClr val="accent1"/>
            </a:solidFill>
            <a:ln>
              <a:noFill/>
            </a:ln>
            <a:effectLst/>
          </c:spPr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pPr>
            <a:solidFill>
              <a:schemeClr val="accent1"/>
            </a:solidFill>
            <a:ln>
              <a:noFill/>
            </a:ln>
            <a:effectLst/>
          </c:spPr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Tabelle1!$C$3</c:f>
              <c:strCache>
                <c:ptCount val="1"/>
                <c:pt idx="0">
                  <c:v>Summe von Menge t Nges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Tabelle1!$A$4:$B$20</c:f>
              <c:multiLvlStrCache>
                <c:ptCount val="17"/>
                <c:lvl>
                  <c:pt idx="0">
                    <c:v>Andere Hofdünger</c:v>
                  </c:pt>
                  <c:pt idx="1">
                    <c:v>Betriebsspezifisches Produkt</c:v>
                  </c:pt>
                  <c:pt idx="2">
                    <c:v>Kälber</c:v>
                  </c:pt>
                  <c:pt idx="3">
                    <c:v>Kaninchen</c:v>
                  </c:pt>
                  <c:pt idx="4">
                    <c:v>Legehennen (Kotband)</c:v>
                  </c:pt>
                  <c:pt idx="5">
                    <c:v>Legehennen (Kotgrube, Bodenhaltung)</c:v>
                  </c:pt>
                  <c:pt idx="6">
                    <c:v>Pferde</c:v>
                  </c:pt>
                  <c:pt idx="7">
                    <c:v>Poulets</c:v>
                  </c:pt>
                  <c:pt idx="8">
                    <c:v>Rindvieh Milch- und Mutterkühe/Aufzucht</c:v>
                  </c:pt>
                  <c:pt idx="9">
                    <c:v>Rindvieh Rindermast</c:v>
                  </c:pt>
                  <c:pt idx="10">
                    <c:v>Rindvieh/Schweine gemischt</c:v>
                  </c:pt>
                  <c:pt idx="11">
                    <c:v>Schafe</c:v>
                  </c:pt>
                  <c:pt idx="12">
                    <c:v>Schweine Mast</c:v>
                  </c:pt>
                  <c:pt idx="13">
                    <c:v>Schweine Zucht</c:v>
                  </c:pt>
                  <c:pt idx="14">
                    <c:v>Schweine Zucht/Mast</c:v>
                  </c:pt>
                  <c:pt idx="15">
                    <c:v>Truten</c:v>
                  </c:pt>
                  <c:pt idx="16">
                    <c:v>Ziegen</c:v>
                  </c:pt>
                </c:lvl>
                <c:lvl>
                  <c:pt idx="0">
                    <c:v>2022</c:v>
                  </c:pt>
                </c:lvl>
              </c:multiLvlStrCache>
            </c:multiLvlStrRef>
          </c:cat>
          <c:val>
            <c:numRef>
              <c:f>Tabelle1!$C$4:$C$20</c:f>
              <c:numCache>
                <c:formatCode>General</c:formatCode>
                <c:ptCount val="17"/>
                <c:pt idx="0">
                  <c:v>3447.096340000001</c:v>
                </c:pt>
                <c:pt idx="1">
                  <c:v>3721.8471399999989</c:v>
                </c:pt>
                <c:pt idx="2">
                  <c:v>76.173829999999995</c:v>
                </c:pt>
                <c:pt idx="3">
                  <c:v>2.6491199999999999</c:v>
                </c:pt>
                <c:pt idx="4">
                  <c:v>495.50208000000003</c:v>
                </c:pt>
                <c:pt idx="5">
                  <c:v>88.997560000000007</c:v>
                </c:pt>
                <c:pt idx="6">
                  <c:v>216.14054000000004</c:v>
                </c:pt>
                <c:pt idx="7">
                  <c:v>530.08643999999981</c:v>
                </c:pt>
                <c:pt idx="8">
                  <c:v>2913.2073099999993</c:v>
                </c:pt>
                <c:pt idx="9">
                  <c:v>228.67412999999993</c:v>
                </c:pt>
                <c:pt idx="10">
                  <c:v>989.26578000000018</c:v>
                </c:pt>
                <c:pt idx="11">
                  <c:v>23.896100000000001</c:v>
                </c:pt>
                <c:pt idx="12">
                  <c:v>2667.3134299999992</c:v>
                </c:pt>
                <c:pt idx="13">
                  <c:v>845.07272999999975</c:v>
                </c:pt>
                <c:pt idx="14">
                  <c:v>1293.2813100000001</c:v>
                </c:pt>
                <c:pt idx="15">
                  <c:v>35.605530000000002</c:v>
                </c:pt>
                <c:pt idx="16">
                  <c:v>18.290600000000001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E1-4EC2-A90A-1272892E8BE5}"/>
            </c:ext>
          </c:extLst>
        </c:ser>
        <c:ser>
          <c:idx val="1"/>
          <c:order val="1"/>
          <c:tx>
            <c:strRef>
              <c:f>Tabelle1!$D$3</c:f>
              <c:strCache>
                <c:ptCount val="1"/>
                <c:pt idx="0">
                  <c:v>Summe von Menge t P2O5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Tabelle1!$A$4:$B$20</c:f>
              <c:multiLvlStrCache>
                <c:ptCount val="17"/>
                <c:lvl>
                  <c:pt idx="0">
                    <c:v>Andere Hofdünger</c:v>
                  </c:pt>
                  <c:pt idx="1">
                    <c:v>Betriebsspezifisches Produkt</c:v>
                  </c:pt>
                  <c:pt idx="2">
                    <c:v>Kälber</c:v>
                  </c:pt>
                  <c:pt idx="3">
                    <c:v>Kaninchen</c:v>
                  </c:pt>
                  <c:pt idx="4">
                    <c:v>Legehennen (Kotband)</c:v>
                  </c:pt>
                  <c:pt idx="5">
                    <c:v>Legehennen (Kotgrube, Bodenhaltung)</c:v>
                  </c:pt>
                  <c:pt idx="6">
                    <c:v>Pferde</c:v>
                  </c:pt>
                  <c:pt idx="7">
                    <c:v>Poulets</c:v>
                  </c:pt>
                  <c:pt idx="8">
                    <c:v>Rindvieh Milch- und Mutterkühe/Aufzucht</c:v>
                  </c:pt>
                  <c:pt idx="9">
                    <c:v>Rindvieh Rindermast</c:v>
                  </c:pt>
                  <c:pt idx="10">
                    <c:v>Rindvieh/Schweine gemischt</c:v>
                  </c:pt>
                  <c:pt idx="11">
                    <c:v>Schafe</c:v>
                  </c:pt>
                  <c:pt idx="12">
                    <c:v>Schweine Mast</c:v>
                  </c:pt>
                  <c:pt idx="13">
                    <c:v>Schweine Zucht</c:v>
                  </c:pt>
                  <c:pt idx="14">
                    <c:v>Schweine Zucht/Mast</c:v>
                  </c:pt>
                  <c:pt idx="15">
                    <c:v>Truten</c:v>
                  </c:pt>
                  <c:pt idx="16">
                    <c:v>Ziegen</c:v>
                  </c:pt>
                </c:lvl>
                <c:lvl>
                  <c:pt idx="0">
                    <c:v>2022</c:v>
                  </c:pt>
                </c:lvl>
              </c:multiLvlStrCache>
            </c:multiLvlStrRef>
          </c:cat>
          <c:val>
            <c:numRef>
              <c:f>Tabelle1!$D$4:$D$20</c:f>
              <c:numCache>
                <c:formatCode>General</c:formatCode>
                <c:ptCount val="17"/>
                <c:pt idx="0">
                  <c:v>1373.4867099999992</c:v>
                </c:pt>
                <c:pt idx="1">
                  <c:v>1742.2718899999998</c:v>
                </c:pt>
                <c:pt idx="2">
                  <c:v>35.348470000000006</c:v>
                </c:pt>
                <c:pt idx="3">
                  <c:v>1.96448</c:v>
                </c:pt>
                <c:pt idx="4">
                  <c:v>370.05778000000004</c:v>
                </c:pt>
                <c:pt idx="5">
                  <c:v>91.341520000000031</c:v>
                </c:pt>
                <c:pt idx="6">
                  <c:v>145.11201999999997</c:v>
                </c:pt>
                <c:pt idx="7">
                  <c:v>268.13550000000015</c:v>
                </c:pt>
                <c:pt idx="8">
                  <c:v>1433.010389999999</c:v>
                </c:pt>
                <c:pt idx="9">
                  <c:v>88.738859999999988</c:v>
                </c:pt>
                <c:pt idx="10">
                  <c:v>481.92162000000008</c:v>
                </c:pt>
                <c:pt idx="11">
                  <c:v>11.083019999999999</c:v>
                </c:pt>
                <c:pt idx="12">
                  <c:v>1203.71578</c:v>
                </c:pt>
                <c:pt idx="13">
                  <c:v>468.93165999999991</c:v>
                </c:pt>
                <c:pt idx="14">
                  <c:v>645.63062000000025</c:v>
                </c:pt>
                <c:pt idx="15">
                  <c:v>30.315289999999997</c:v>
                </c:pt>
                <c:pt idx="16">
                  <c:v>8.0519600000000011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AE1-4EC2-A90A-1272892E8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99"/>
        <c:axId val="1116684303"/>
        <c:axId val="1116684783"/>
      </c:barChart>
      <c:catAx>
        <c:axId val="11166843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0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116684783"/>
        <c:crosses val="autoZero"/>
        <c:auto val="1"/>
        <c:lblAlgn val="ctr"/>
        <c:lblOffset val="100"/>
        <c:noMultiLvlLbl val="0"/>
      </c:catAx>
      <c:valAx>
        <c:axId val="1116684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1166843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[AB23 HODUFLU Daten.xlsx]Tabelle5!PivotTable2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Tabelle5!$B$3:$B$4</c:f>
              <c:strCache>
                <c:ptCount val="1"/>
                <c:pt idx="0">
                  <c:v>(Leer)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Tabelle5!$A$5:$A$14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Tabelle5!$B$5:$B$14</c:f>
              <c:numCache>
                <c:formatCode>General</c:formatCode>
                <c:ptCount val="9"/>
                <c:pt idx="4">
                  <c:v>23</c:v>
                </c:pt>
                <c:pt idx="5">
                  <c:v>386</c:v>
                </c:pt>
                <c:pt idx="6">
                  <c:v>417</c:v>
                </c:pt>
                <c:pt idx="7">
                  <c:v>466</c:v>
                </c:pt>
                <c:pt idx="8">
                  <c:v>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C1-4A49-8EB6-174F18E97FBE}"/>
            </c:ext>
          </c:extLst>
        </c:ser>
        <c:ser>
          <c:idx val="1"/>
          <c:order val="1"/>
          <c:tx>
            <c:strRef>
              <c:f>Tabelle5!$C$3:$C$4</c:f>
              <c:strCache>
                <c:ptCount val="1"/>
                <c:pt idx="0">
                  <c:v>Andere Hofdünger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Tabelle5!$A$5:$A$14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Tabelle5!$C$5:$C$14</c:f>
              <c:numCache>
                <c:formatCode>General</c:formatCode>
                <c:ptCount val="9"/>
                <c:pt idx="0">
                  <c:v>1728</c:v>
                </c:pt>
                <c:pt idx="1">
                  <c:v>2268</c:v>
                </c:pt>
                <c:pt idx="2">
                  <c:v>2590</c:v>
                </c:pt>
                <c:pt idx="3">
                  <c:v>2859</c:v>
                </c:pt>
                <c:pt idx="4">
                  <c:v>3484</c:v>
                </c:pt>
                <c:pt idx="5">
                  <c:v>4198</c:v>
                </c:pt>
                <c:pt idx="6">
                  <c:v>4824</c:v>
                </c:pt>
                <c:pt idx="7">
                  <c:v>4957</c:v>
                </c:pt>
                <c:pt idx="8">
                  <c:v>5871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C1-4A49-8EB6-174F18E97FBE}"/>
            </c:ext>
          </c:extLst>
        </c:ser>
        <c:ser>
          <c:idx val="2"/>
          <c:order val="2"/>
          <c:tx>
            <c:strRef>
              <c:f>Tabelle5!$D$3:$D$4</c:f>
              <c:strCache>
                <c:ptCount val="1"/>
                <c:pt idx="0">
                  <c:v>Betriebsspezifisches Produkt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Tabelle5!$A$5:$A$14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Tabelle5!$D$5:$D$14</c:f>
              <c:numCache>
                <c:formatCode>General</c:formatCode>
                <c:ptCount val="9"/>
                <c:pt idx="0">
                  <c:v>8564</c:v>
                </c:pt>
                <c:pt idx="1">
                  <c:v>10046</c:v>
                </c:pt>
                <c:pt idx="2">
                  <c:v>9553</c:v>
                </c:pt>
                <c:pt idx="3">
                  <c:v>9849</c:v>
                </c:pt>
                <c:pt idx="4">
                  <c:v>10501</c:v>
                </c:pt>
                <c:pt idx="5">
                  <c:v>7955</c:v>
                </c:pt>
                <c:pt idx="6">
                  <c:v>8409</c:v>
                </c:pt>
                <c:pt idx="7">
                  <c:v>8448</c:v>
                </c:pt>
                <c:pt idx="8">
                  <c:v>8761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C1-4A49-8EB6-174F18E97FBE}"/>
            </c:ext>
          </c:extLst>
        </c:ser>
        <c:ser>
          <c:idx val="3"/>
          <c:order val="3"/>
          <c:tx>
            <c:strRef>
              <c:f>Tabelle5!$E$3:$E$4</c:f>
              <c:strCache>
                <c:ptCount val="1"/>
                <c:pt idx="0">
                  <c:v>Junghennen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Tabelle5!$A$5:$A$14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Tabelle5!$E$5:$E$14</c:f>
              <c:numCache>
                <c:formatCode>General</c:formatCode>
                <c:ptCount val="9"/>
                <c:pt idx="0">
                  <c:v>206</c:v>
                </c:pt>
                <c:pt idx="1">
                  <c:v>235</c:v>
                </c:pt>
                <c:pt idx="2">
                  <c:v>230</c:v>
                </c:pt>
                <c:pt idx="3">
                  <c:v>259</c:v>
                </c:pt>
                <c:pt idx="4">
                  <c:v>234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CC1-4A49-8EB6-174F18E97FBE}"/>
            </c:ext>
          </c:extLst>
        </c:ser>
        <c:ser>
          <c:idx val="4"/>
          <c:order val="4"/>
          <c:tx>
            <c:strRef>
              <c:f>Tabelle5!$F$3:$F$4</c:f>
              <c:strCache>
                <c:ptCount val="1"/>
                <c:pt idx="0">
                  <c:v>Kälber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Tabelle5!$A$5:$A$14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Tabelle5!$F$5:$F$14</c:f>
              <c:numCache>
                <c:formatCode>General</c:formatCode>
                <c:ptCount val="9"/>
                <c:pt idx="0">
                  <c:v>144</c:v>
                </c:pt>
                <c:pt idx="1">
                  <c:v>168</c:v>
                </c:pt>
                <c:pt idx="2">
                  <c:v>170</c:v>
                </c:pt>
                <c:pt idx="3">
                  <c:v>181</c:v>
                </c:pt>
                <c:pt idx="4">
                  <c:v>218</c:v>
                </c:pt>
                <c:pt idx="5">
                  <c:v>212</c:v>
                </c:pt>
                <c:pt idx="6">
                  <c:v>196</c:v>
                </c:pt>
                <c:pt idx="7">
                  <c:v>244</c:v>
                </c:pt>
                <c:pt idx="8">
                  <c:v>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CC1-4A49-8EB6-174F18E97FBE}"/>
            </c:ext>
          </c:extLst>
        </c:ser>
        <c:ser>
          <c:idx val="5"/>
          <c:order val="5"/>
          <c:tx>
            <c:strRef>
              <c:f>Tabelle5!$G$3:$G$4</c:f>
              <c:strCache>
                <c:ptCount val="1"/>
                <c:pt idx="0">
                  <c:v>Kaninchen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Tabelle5!$A$5:$A$14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Tabelle5!$G$5:$G$14</c:f>
              <c:numCache>
                <c:formatCode>General</c:formatCode>
                <c:ptCount val="9"/>
                <c:pt idx="0">
                  <c:v>13</c:v>
                </c:pt>
                <c:pt idx="1">
                  <c:v>14</c:v>
                </c:pt>
                <c:pt idx="2">
                  <c:v>14</c:v>
                </c:pt>
                <c:pt idx="3">
                  <c:v>16</c:v>
                </c:pt>
                <c:pt idx="4">
                  <c:v>19</c:v>
                </c:pt>
                <c:pt idx="5">
                  <c:v>16</c:v>
                </c:pt>
                <c:pt idx="6">
                  <c:v>13</c:v>
                </c:pt>
                <c:pt idx="7">
                  <c:v>12</c:v>
                </c:pt>
                <c:pt idx="8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CC1-4A49-8EB6-174F18E97FBE}"/>
            </c:ext>
          </c:extLst>
        </c:ser>
        <c:ser>
          <c:idx val="6"/>
          <c:order val="6"/>
          <c:tx>
            <c:strRef>
              <c:f>Tabelle5!$H$3:$H$4</c:f>
              <c:strCache>
                <c:ptCount val="1"/>
                <c:pt idx="0">
                  <c:v>Legehennen (Kotband)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Tabelle5!$A$5:$A$14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Tabelle5!$H$5:$H$14</c:f>
              <c:numCache>
                <c:formatCode>General</c:formatCode>
                <c:ptCount val="9"/>
                <c:pt idx="0">
                  <c:v>907</c:v>
                </c:pt>
                <c:pt idx="1">
                  <c:v>895</c:v>
                </c:pt>
                <c:pt idx="2">
                  <c:v>815</c:v>
                </c:pt>
                <c:pt idx="3">
                  <c:v>890</c:v>
                </c:pt>
                <c:pt idx="4">
                  <c:v>965</c:v>
                </c:pt>
                <c:pt idx="5">
                  <c:v>1118</c:v>
                </c:pt>
                <c:pt idx="6">
                  <c:v>1145</c:v>
                </c:pt>
                <c:pt idx="7">
                  <c:v>1112</c:v>
                </c:pt>
                <c:pt idx="8">
                  <c:v>1162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CC1-4A49-8EB6-174F18E97FBE}"/>
            </c:ext>
          </c:extLst>
        </c:ser>
        <c:ser>
          <c:idx val="7"/>
          <c:order val="7"/>
          <c:tx>
            <c:strRef>
              <c:f>Tabelle5!$I$3:$I$4</c:f>
              <c:strCache>
                <c:ptCount val="1"/>
                <c:pt idx="0">
                  <c:v>Legehennen (Kotgrube, Bodenhaltung)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Tabelle5!$A$5:$A$14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Tabelle5!$I$5:$I$14</c:f>
              <c:numCache>
                <c:formatCode>General</c:formatCode>
                <c:ptCount val="9"/>
                <c:pt idx="0">
                  <c:v>136</c:v>
                </c:pt>
                <c:pt idx="1">
                  <c:v>199</c:v>
                </c:pt>
                <c:pt idx="2">
                  <c:v>203</c:v>
                </c:pt>
                <c:pt idx="3">
                  <c:v>203</c:v>
                </c:pt>
                <c:pt idx="4">
                  <c:v>190</c:v>
                </c:pt>
                <c:pt idx="5">
                  <c:v>211</c:v>
                </c:pt>
                <c:pt idx="6">
                  <c:v>187</c:v>
                </c:pt>
                <c:pt idx="7">
                  <c:v>188</c:v>
                </c:pt>
                <c:pt idx="8">
                  <c:v>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CC1-4A49-8EB6-174F18E97FBE}"/>
            </c:ext>
          </c:extLst>
        </c:ser>
        <c:ser>
          <c:idx val="8"/>
          <c:order val="8"/>
          <c:tx>
            <c:strRef>
              <c:f>Tabelle5!$J$3:$J$4</c:f>
              <c:strCache>
                <c:ptCount val="1"/>
                <c:pt idx="0">
                  <c:v>Pferde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Tabelle5!$A$5:$A$14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Tabelle5!$J$5:$J$14</c:f>
              <c:numCache>
                <c:formatCode>General</c:formatCode>
                <c:ptCount val="9"/>
                <c:pt idx="0">
                  <c:v>840</c:v>
                </c:pt>
                <c:pt idx="1">
                  <c:v>1050</c:v>
                </c:pt>
                <c:pt idx="2">
                  <c:v>1318</c:v>
                </c:pt>
                <c:pt idx="3">
                  <c:v>1280</c:v>
                </c:pt>
                <c:pt idx="4">
                  <c:v>1499</c:v>
                </c:pt>
                <c:pt idx="5">
                  <c:v>1620</c:v>
                </c:pt>
                <c:pt idx="6">
                  <c:v>1562</c:v>
                </c:pt>
                <c:pt idx="7">
                  <c:v>1592</c:v>
                </c:pt>
                <c:pt idx="8">
                  <c:v>1643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CC1-4A49-8EB6-174F18E97FBE}"/>
            </c:ext>
          </c:extLst>
        </c:ser>
        <c:ser>
          <c:idx val="9"/>
          <c:order val="9"/>
          <c:tx>
            <c:strRef>
              <c:f>Tabelle5!$K$3:$K$4</c:f>
              <c:strCache>
                <c:ptCount val="1"/>
                <c:pt idx="0">
                  <c:v>Poulets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Tabelle5!$A$5:$A$14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Tabelle5!$K$5:$K$14</c:f>
              <c:numCache>
                <c:formatCode>General</c:formatCode>
                <c:ptCount val="9"/>
                <c:pt idx="0">
                  <c:v>1254</c:v>
                </c:pt>
                <c:pt idx="1">
                  <c:v>1543</c:v>
                </c:pt>
                <c:pt idx="2">
                  <c:v>1555</c:v>
                </c:pt>
                <c:pt idx="3">
                  <c:v>1491</c:v>
                </c:pt>
                <c:pt idx="4">
                  <c:v>1575</c:v>
                </c:pt>
                <c:pt idx="5">
                  <c:v>1635</c:v>
                </c:pt>
                <c:pt idx="6">
                  <c:v>1662</c:v>
                </c:pt>
                <c:pt idx="7">
                  <c:v>1665</c:v>
                </c:pt>
                <c:pt idx="8">
                  <c:v>1603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CC1-4A49-8EB6-174F18E97FBE}"/>
            </c:ext>
          </c:extLst>
        </c:ser>
        <c:ser>
          <c:idx val="10"/>
          <c:order val="10"/>
          <c:tx>
            <c:strRef>
              <c:f>Tabelle5!$L$3:$L$4</c:f>
              <c:strCache>
                <c:ptCount val="1"/>
                <c:pt idx="0">
                  <c:v>Rindvieh Milch- und Mutterkühe/Aufzucht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Tabelle5!$A$5:$A$14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Tabelle5!$L$5:$L$14</c:f>
              <c:numCache>
                <c:formatCode>General</c:formatCode>
                <c:ptCount val="9"/>
                <c:pt idx="0">
                  <c:v>3272</c:v>
                </c:pt>
                <c:pt idx="1">
                  <c:v>4346</c:v>
                </c:pt>
                <c:pt idx="2">
                  <c:v>4610</c:v>
                </c:pt>
                <c:pt idx="3">
                  <c:v>4832</c:v>
                </c:pt>
                <c:pt idx="4">
                  <c:v>5145</c:v>
                </c:pt>
                <c:pt idx="5">
                  <c:v>5675</c:v>
                </c:pt>
                <c:pt idx="6">
                  <c:v>6364</c:v>
                </c:pt>
                <c:pt idx="7">
                  <c:v>6759</c:v>
                </c:pt>
                <c:pt idx="8">
                  <c:v>7255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C1-4A49-8EB6-174F18E97FBE}"/>
            </c:ext>
          </c:extLst>
        </c:ser>
        <c:ser>
          <c:idx val="11"/>
          <c:order val="11"/>
          <c:tx>
            <c:strRef>
              <c:f>Tabelle5!$M$3:$M$4</c:f>
              <c:strCache>
                <c:ptCount val="1"/>
                <c:pt idx="0">
                  <c:v>Rindvieh Milchkühe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Tabelle5!$A$5:$A$14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Tabelle5!$M$5:$M$14</c:f>
              <c:numCache>
                <c:formatCode>General</c:formatCode>
                <c:ptCount val="9"/>
                <c:pt idx="0">
                  <c:v>35</c:v>
                </c:pt>
                <c:pt idx="1">
                  <c:v>27</c:v>
                </c:pt>
                <c:pt idx="2">
                  <c:v>32</c:v>
                </c:pt>
                <c:pt idx="3">
                  <c:v>29</c:v>
                </c:pt>
                <c:pt idx="4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CC1-4A49-8EB6-174F18E97FBE}"/>
            </c:ext>
          </c:extLst>
        </c:ser>
        <c:ser>
          <c:idx val="12"/>
          <c:order val="12"/>
          <c:tx>
            <c:strRef>
              <c:f>Tabelle5!$N$3:$N$4</c:f>
              <c:strCache>
                <c:ptCount val="1"/>
                <c:pt idx="0">
                  <c:v>Rindvieh Milchkühe (Laufstallmist)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Tabelle5!$A$5:$A$14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Tabelle5!$N$5:$N$14</c:f>
              <c:numCache>
                <c:formatCode>General</c:formatCode>
                <c:ptCount val="9"/>
                <c:pt idx="0">
                  <c:v>3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CC1-4A49-8EB6-174F18E97FBE}"/>
            </c:ext>
          </c:extLst>
        </c:ser>
        <c:ser>
          <c:idx val="13"/>
          <c:order val="13"/>
          <c:tx>
            <c:strRef>
              <c:f>Tabelle5!$O$3:$O$4</c:f>
              <c:strCache>
                <c:ptCount val="1"/>
                <c:pt idx="0">
                  <c:v>Rindvieh Milchkühe (Stapelmist)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Tabelle5!$A$5:$A$14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Tabelle5!$O$5:$O$14</c:f>
              <c:numCache>
                <c:formatCode>General</c:formatCode>
                <c:ptCount val="9"/>
                <c:pt idx="2">
                  <c:v>3</c:v>
                </c:pt>
                <c:pt idx="3">
                  <c:v>2</c:v>
                </c:pt>
                <c:pt idx="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CC1-4A49-8EB6-174F18E97FBE}"/>
            </c:ext>
          </c:extLst>
        </c:ser>
        <c:ser>
          <c:idx val="14"/>
          <c:order val="14"/>
          <c:tx>
            <c:strRef>
              <c:f>Tabelle5!$P$3:$P$4</c:f>
              <c:strCache>
                <c:ptCount val="1"/>
                <c:pt idx="0">
                  <c:v>Rindvieh Mutterkühe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Tabelle5!$A$5:$A$14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Tabelle5!$P$5:$P$14</c:f>
              <c:numCache>
                <c:formatCode>General</c:formatCode>
                <c:ptCount val="9"/>
                <c:pt idx="0">
                  <c:v>3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CC1-4A49-8EB6-174F18E97FBE}"/>
            </c:ext>
          </c:extLst>
        </c:ser>
        <c:ser>
          <c:idx val="15"/>
          <c:order val="15"/>
          <c:tx>
            <c:strRef>
              <c:f>Tabelle5!$Q$3:$Q$4</c:f>
              <c:strCache>
                <c:ptCount val="1"/>
                <c:pt idx="0">
                  <c:v>Rindvieh Rindermast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Tabelle5!$A$5:$A$14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Tabelle5!$Q$5:$Q$14</c:f>
              <c:numCache>
                <c:formatCode>General</c:formatCode>
                <c:ptCount val="9"/>
                <c:pt idx="0">
                  <c:v>432</c:v>
                </c:pt>
                <c:pt idx="1">
                  <c:v>557</c:v>
                </c:pt>
                <c:pt idx="2">
                  <c:v>613</c:v>
                </c:pt>
                <c:pt idx="3">
                  <c:v>672</c:v>
                </c:pt>
                <c:pt idx="4">
                  <c:v>690</c:v>
                </c:pt>
                <c:pt idx="5">
                  <c:v>608</c:v>
                </c:pt>
                <c:pt idx="6">
                  <c:v>736</c:v>
                </c:pt>
                <c:pt idx="7">
                  <c:v>785</c:v>
                </c:pt>
                <c:pt idx="8">
                  <c:v>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CC1-4A49-8EB6-174F18E97FBE}"/>
            </c:ext>
          </c:extLst>
        </c:ser>
        <c:ser>
          <c:idx val="16"/>
          <c:order val="16"/>
          <c:tx>
            <c:strRef>
              <c:f>Tabelle5!$R$3:$R$4</c:f>
              <c:strCache>
                <c:ptCount val="1"/>
                <c:pt idx="0">
                  <c:v>Rindvieh/Schweine gemischt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Tabelle5!$A$5:$A$14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Tabelle5!$R$5:$R$14</c:f>
              <c:numCache>
                <c:formatCode>General</c:formatCode>
                <c:ptCount val="9"/>
                <c:pt idx="0">
                  <c:v>2177</c:v>
                </c:pt>
                <c:pt idx="1">
                  <c:v>2471</c:v>
                </c:pt>
                <c:pt idx="2">
                  <c:v>2509</c:v>
                </c:pt>
                <c:pt idx="3">
                  <c:v>2490</c:v>
                </c:pt>
                <c:pt idx="4">
                  <c:v>2447</c:v>
                </c:pt>
                <c:pt idx="5">
                  <c:v>2886</c:v>
                </c:pt>
                <c:pt idx="6">
                  <c:v>3001</c:v>
                </c:pt>
                <c:pt idx="7">
                  <c:v>3100</c:v>
                </c:pt>
                <c:pt idx="8">
                  <c:v>3104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CC1-4A49-8EB6-174F18E97FBE}"/>
            </c:ext>
          </c:extLst>
        </c:ser>
        <c:ser>
          <c:idx val="17"/>
          <c:order val="17"/>
          <c:tx>
            <c:strRef>
              <c:f>Tabelle5!$S$3:$S$4</c:f>
              <c:strCache>
                <c:ptCount val="1"/>
                <c:pt idx="0">
                  <c:v>Schafe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Tabelle5!$A$5:$A$14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Tabelle5!$S$5:$S$14</c:f>
              <c:numCache>
                <c:formatCode>General</c:formatCode>
                <c:ptCount val="9"/>
                <c:pt idx="0">
                  <c:v>50</c:v>
                </c:pt>
                <c:pt idx="1">
                  <c:v>65</c:v>
                </c:pt>
                <c:pt idx="2">
                  <c:v>74</c:v>
                </c:pt>
                <c:pt idx="3">
                  <c:v>59</c:v>
                </c:pt>
                <c:pt idx="4">
                  <c:v>80</c:v>
                </c:pt>
                <c:pt idx="5">
                  <c:v>78</c:v>
                </c:pt>
                <c:pt idx="6">
                  <c:v>101</c:v>
                </c:pt>
                <c:pt idx="7">
                  <c:v>118</c:v>
                </c:pt>
                <c:pt idx="8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CC1-4A49-8EB6-174F18E97FBE}"/>
            </c:ext>
          </c:extLst>
        </c:ser>
        <c:ser>
          <c:idx val="18"/>
          <c:order val="18"/>
          <c:tx>
            <c:strRef>
              <c:f>Tabelle5!$T$3:$T$4</c:f>
              <c:strCache>
                <c:ptCount val="1"/>
                <c:pt idx="0">
                  <c:v>Schweine (Zucht oder Mast)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Tabelle5!$A$5:$A$14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Tabelle5!$T$5:$T$14</c:f>
              <c:numCache>
                <c:formatCode>General</c:formatCode>
                <c:ptCount val="9"/>
                <c:pt idx="0">
                  <c:v>3</c:v>
                </c:pt>
                <c:pt idx="1">
                  <c:v>6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CC1-4A49-8EB6-174F18E97FBE}"/>
            </c:ext>
          </c:extLst>
        </c:ser>
        <c:ser>
          <c:idx val="19"/>
          <c:order val="19"/>
          <c:tx>
            <c:strRef>
              <c:f>Tabelle5!$U$3:$U$4</c:f>
              <c:strCache>
                <c:ptCount val="1"/>
                <c:pt idx="0">
                  <c:v>Schweine Mast</c:v>
                </c:pt>
              </c:strCache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Tabelle5!$A$5:$A$14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Tabelle5!$U$5:$U$14</c:f>
              <c:numCache>
                <c:formatCode>General</c:formatCode>
                <c:ptCount val="9"/>
                <c:pt idx="0">
                  <c:v>7698</c:v>
                </c:pt>
                <c:pt idx="1">
                  <c:v>8022</c:v>
                </c:pt>
                <c:pt idx="2">
                  <c:v>8014</c:v>
                </c:pt>
                <c:pt idx="3">
                  <c:v>7866</c:v>
                </c:pt>
                <c:pt idx="4">
                  <c:v>7483</c:v>
                </c:pt>
                <c:pt idx="5">
                  <c:v>8005</c:v>
                </c:pt>
                <c:pt idx="6">
                  <c:v>8359</c:v>
                </c:pt>
                <c:pt idx="7">
                  <c:v>8137</c:v>
                </c:pt>
                <c:pt idx="8">
                  <c:v>8351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CC1-4A49-8EB6-174F18E97FBE}"/>
            </c:ext>
          </c:extLst>
        </c:ser>
        <c:ser>
          <c:idx val="20"/>
          <c:order val="20"/>
          <c:tx>
            <c:strRef>
              <c:f>Tabelle5!$V$3:$V$4</c:f>
              <c:strCache>
                <c:ptCount val="1"/>
                <c:pt idx="0">
                  <c:v>Schweine Zucht</c:v>
                </c:pt>
              </c:strCache>
            </c:strRef>
          </c:tx>
          <c:spPr>
            <a:solidFill>
              <a:schemeClr val="accent3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Tabelle5!$A$5:$A$14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Tabelle5!$V$5:$V$14</c:f>
              <c:numCache>
                <c:formatCode>General</c:formatCode>
                <c:ptCount val="9"/>
                <c:pt idx="0">
                  <c:v>2575</c:v>
                </c:pt>
                <c:pt idx="1">
                  <c:v>2875</c:v>
                </c:pt>
                <c:pt idx="2">
                  <c:v>2831</c:v>
                </c:pt>
                <c:pt idx="3">
                  <c:v>2763</c:v>
                </c:pt>
                <c:pt idx="4">
                  <c:v>2719</c:v>
                </c:pt>
                <c:pt idx="5">
                  <c:v>3110</c:v>
                </c:pt>
                <c:pt idx="6">
                  <c:v>3333</c:v>
                </c:pt>
                <c:pt idx="7">
                  <c:v>3206</c:v>
                </c:pt>
                <c:pt idx="8">
                  <c:v>3220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CC1-4A49-8EB6-174F18E97FBE}"/>
            </c:ext>
          </c:extLst>
        </c:ser>
        <c:ser>
          <c:idx val="21"/>
          <c:order val="21"/>
          <c:tx>
            <c:strRef>
              <c:f>Tabelle5!$W$3:$W$4</c:f>
              <c:strCache>
                <c:ptCount val="1"/>
                <c:pt idx="0">
                  <c:v>Schweine Zucht/Mast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Tabelle5!$A$5:$A$14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Tabelle5!$W$5:$W$14</c:f>
              <c:numCache>
                <c:formatCode>General</c:formatCode>
                <c:ptCount val="9"/>
                <c:pt idx="0">
                  <c:v>3793</c:v>
                </c:pt>
                <c:pt idx="1">
                  <c:v>4189</c:v>
                </c:pt>
                <c:pt idx="2">
                  <c:v>4225</c:v>
                </c:pt>
                <c:pt idx="3">
                  <c:v>4672</c:v>
                </c:pt>
                <c:pt idx="4">
                  <c:v>4153</c:v>
                </c:pt>
                <c:pt idx="5">
                  <c:v>4029</c:v>
                </c:pt>
                <c:pt idx="6">
                  <c:v>4321</c:v>
                </c:pt>
                <c:pt idx="7">
                  <c:v>4234</c:v>
                </c:pt>
                <c:pt idx="8">
                  <c:v>4304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CC1-4A49-8EB6-174F18E97FBE}"/>
            </c:ext>
          </c:extLst>
        </c:ser>
        <c:ser>
          <c:idx val="22"/>
          <c:order val="22"/>
          <c:tx>
            <c:strRef>
              <c:f>Tabelle5!$X$3:$X$4</c:f>
              <c:strCache>
                <c:ptCount val="1"/>
                <c:pt idx="0">
                  <c:v>Truten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Tabelle5!$A$5:$A$14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Tabelle5!$X$5:$X$14</c:f>
              <c:numCache>
                <c:formatCode>General</c:formatCode>
                <c:ptCount val="9"/>
                <c:pt idx="0">
                  <c:v>54</c:v>
                </c:pt>
                <c:pt idx="1">
                  <c:v>62</c:v>
                </c:pt>
                <c:pt idx="2">
                  <c:v>57</c:v>
                </c:pt>
                <c:pt idx="3">
                  <c:v>42</c:v>
                </c:pt>
                <c:pt idx="4">
                  <c:v>49</c:v>
                </c:pt>
                <c:pt idx="5">
                  <c:v>50</c:v>
                </c:pt>
                <c:pt idx="6">
                  <c:v>61</c:v>
                </c:pt>
                <c:pt idx="7">
                  <c:v>61</c:v>
                </c:pt>
                <c:pt idx="8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CC1-4A49-8EB6-174F18E97FBE}"/>
            </c:ext>
          </c:extLst>
        </c:ser>
        <c:ser>
          <c:idx val="23"/>
          <c:order val="23"/>
          <c:tx>
            <c:strRef>
              <c:f>Tabelle5!$Y$3:$Y$4</c:f>
              <c:strCache>
                <c:ptCount val="1"/>
                <c:pt idx="0">
                  <c:v>Ziegen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Tabelle5!$A$5:$A$14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Tabelle5!$Y$5:$Y$14</c:f>
              <c:numCache>
                <c:formatCode>General</c:formatCode>
                <c:ptCount val="9"/>
                <c:pt idx="0">
                  <c:v>16</c:v>
                </c:pt>
                <c:pt idx="1">
                  <c:v>30</c:v>
                </c:pt>
                <c:pt idx="2">
                  <c:v>26</c:v>
                </c:pt>
                <c:pt idx="3">
                  <c:v>35</c:v>
                </c:pt>
                <c:pt idx="4">
                  <c:v>36</c:v>
                </c:pt>
                <c:pt idx="5">
                  <c:v>47</c:v>
                </c:pt>
                <c:pt idx="6">
                  <c:v>51</c:v>
                </c:pt>
                <c:pt idx="7">
                  <c:v>66</c:v>
                </c:pt>
                <c:pt idx="8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8CC1-4A49-8EB6-174F18E97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70162816"/>
        <c:axId val="70156992"/>
      </c:barChart>
      <c:catAx>
        <c:axId val="70162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0156992"/>
        <c:crosses val="autoZero"/>
        <c:auto val="1"/>
        <c:lblAlgn val="ctr"/>
        <c:lblOffset val="100"/>
        <c:noMultiLvlLbl val="0"/>
      </c:catAx>
      <c:valAx>
        <c:axId val="70156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0162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111124</xdr:colOff>
      <xdr:row>3</xdr:row>
      <xdr:rowOff>69850</xdr:rowOff>
    </xdr:from>
    <xdr:to>
      <xdr:col>15</xdr:col>
      <xdr:colOff>38099</xdr:colOff>
      <xdr:row>27</xdr:row>
      <xdr:rowOff>25400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405FFB41-E16F-E970-CAC9-CB0BB3B366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911224</xdr:colOff>
      <xdr:row>15</xdr:row>
      <xdr:rowOff>6350</xdr:rowOff>
    </xdr:from>
    <xdr:to>
      <xdr:col>11</xdr:col>
      <xdr:colOff>0</xdr:colOff>
      <xdr:row>49</xdr:row>
      <xdr:rowOff>57150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211541F8-BCDD-442F-876A-66625013DFB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yan Studer" refreshedDate="45040.133977662037" createdVersion="8" refreshedVersion="8" minRefreshableVersion="3" recordCount="9372" xr:uid="{F09F01EA-41F2-4264-A385-DAED60C47318}">
  <cacheSource type="worksheet">
    <worksheetSource name="Tabelle111"/>
  </cacheSource>
  <cacheFields count="14">
    <cacheField name="Kanton Abgeber" numFmtId="49">
      <sharedItems count="26">
        <s v="FR"/>
        <s v="SO"/>
        <s v="AG"/>
        <s v="AI"/>
        <s v="AR"/>
        <s v="BE"/>
        <s v="BL"/>
        <s v="FL"/>
        <s v="GE"/>
        <s v="GL"/>
        <s v="GR"/>
        <s v="JU"/>
        <s v="LU"/>
        <s v="NE"/>
        <s v="NW"/>
        <s v="OW"/>
        <s v="SG"/>
        <s v="SH"/>
        <s v="SZ"/>
        <s v="TG"/>
        <s v="TI"/>
        <s v="UR"/>
        <s v="VD"/>
        <s v="VS"/>
        <s v="ZG"/>
        <s v="ZH"/>
      </sharedItems>
    </cacheField>
    <cacheField name="Kanton Abnehmer" numFmtId="49">
      <sharedItems count="26">
        <s v="FR"/>
        <s v="BE"/>
        <s v="VD"/>
        <s v="SO"/>
        <s v="AG"/>
        <s v="BL"/>
        <s v="LU"/>
        <s v="AR"/>
        <s v="SG"/>
        <s v="SZ"/>
        <s v="TG"/>
        <s v="ZG"/>
        <s v="ZH"/>
        <s v="AI"/>
        <s v="FL"/>
        <s v="NE"/>
        <s v="JU"/>
        <s v="GR"/>
        <s v="GE"/>
        <s v="GL"/>
        <s v="NW"/>
        <s v="OW"/>
        <s v="SH"/>
        <s v="UR"/>
        <s v="TI"/>
        <s v="VS"/>
      </sharedItems>
    </cacheField>
    <cacheField name="Düngerart" numFmtId="49">
      <sharedItems/>
    </cacheField>
    <cacheField name="Düngerunterart" numFmtId="49">
      <sharedItems count="5">
        <s v="Gülle"/>
        <s v="Mist"/>
        <s v="Recyclingdünger"/>
        <s v="Eigenprodukt"/>
        <s v="(Leer)"/>
      </sharedItems>
    </cacheField>
    <cacheField name="Betriebsspezifisch" numFmtId="49">
      <sharedItems count="24">
        <s v="Andere Hofdünger"/>
        <s v="Rindvieh Milch- und Mutterkühe/Aufzucht"/>
        <s v="Rindvieh Rindermast"/>
        <s v="Rindvieh/Schweine gemischt"/>
        <s v="Schweine Mast"/>
        <s v="Schweine Zucht"/>
        <s v="Schweine Zucht/Mast"/>
        <s v="Junghennen"/>
        <s v="Kälber"/>
        <s v="Legehennen (Kotband)"/>
        <s v="Legehennen (Kotgrube, Bodenhaltung)"/>
        <s v="Pferde"/>
        <s v="Poulets"/>
        <s v="Rindvieh Milchkühe (Laufstallmist)"/>
        <s v="Schafe"/>
        <s v="Truten"/>
        <s v="Betriebsspezifisches Produkt"/>
        <s v="Ziegen"/>
        <s v="Kaninchen"/>
        <s v="Rindvieh Milchkühe"/>
        <s v="Rindvieh Mutterkühe"/>
        <s v="Schweine (Zucht oder Mast)"/>
        <s v="Rindvieh Milchkühe (Stapelmist)"/>
        <s v="(Leer)"/>
      </sharedItems>
    </cacheField>
    <cacheField name="Lfg Status Name" numFmtId="49">
      <sharedItems/>
    </cacheField>
    <cacheField name="Menge kg Nges" numFmtId="2">
      <sharedItems containsSemiMixedTypes="0" containsString="0" containsNumber="1" minValue="0" maxValue="710511.4499999996"/>
    </cacheField>
    <cacheField name="Menge kg P2O5" numFmtId="2">
      <sharedItems containsSemiMixedTypes="0" containsString="0" containsNumber="1" minValue="0.13" maxValue="389608.55000000005"/>
    </cacheField>
    <cacheField name="Anzahl Lieferscheine" numFmtId="1">
      <sharedItems containsSemiMixedTypes="0" containsString="0" containsNumber="1" containsInteger="1" minValue="1" maxValue="2193" count="486">
        <n v="85"/>
        <n v="97"/>
        <n v="4"/>
        <n v="32"/>
        <n v="273"/>
        <n v="40"/>
        <n v="90"/>
        <n v="3"/>
        <n v="19"/>
        <n v="37"/>
        <n v="2"/>
        <n v="15"/>
        <n v="333"/>
        <n v="1"/>
        <n v="24"/>
        <n v="7"/>
        <n v="10"/>
        <n v="176"/>
        <n v="5"/>
        <n v="14"/>
        <n v="6"/>
        <n v="8"/>
        <n v="25"/>
        <n v="9"/>
        <n v="49"/>
        <n v="26"/>
        <n v="51"/>
        <n v="13"/>
        <n v="18"/>
        <n v="196"/>
        <n v="47"/>
        <n v="28"/>
        <n v="229"/>
        <n v="409"/>
        <n v="48"/>
        <n v="267"/>
        <n v="351"/>
        <n v="265"/>
        <n v="114"/>
        <n v="27"/>
        <n v="202"/>
        <n v="11"/>
        <n v="307"/>
        <n v="172"/>
        <n v="111"/>
        <n v="35"/>
        <n v="1291"/>
        <n v="16"/>
        <n v="60"/>
        <n v="17"/>
        <n v="98"/>
        <n v="12"/>
        <n v="50"/>
        <n v="94"/>
        <n v="63"/>
        <n v="23"/>
        <n v="69"/>
        <n v="138"/>
        <n v="64"/>
        <n v="29"/>
        <n v="30"/>
        <n v="498"/>
        <n v="379"/>
        <n v="31"/>
        <n v="535"/>
        <n v="491"/>
        <n v="297"/>
        <n v="642"/>
        <n v="44"/>
        <n v="100"/>
        <n v="96"/>
        <n v="165"/>
        <n v="70"/>
        <n v="1098"/>
        <n v="62"/>
        <n v="87"/>
        <n v="34"/>
        <n v="67"/>
        <n v="144"/>
        <n v="61"/>
        <n v="20"/>
        <n v="147"/>
        <n v="21"/>
        <n v="71"/>
        <n v="22"/>
        <n v="500"/>
        <n v="76"/>
        <n v="65"/>
        <n v="84"/>
        <n v="363"/>
        <n v="66"/>
        <n v="59"/>
        <n v="43"/>
        <n v="1989"/>
        <n v="149"/>
        <n v="315"/>
        <n v="304"/>
        <n v="152"/>
        <n v="206"/>
        <n v="56"/>
        <n v="80"/>
        <n v="33"/>
        <n v="109"/>
        <n v="36"/>
        <n v="178"/>
        <n v="38"/>
        <n v="195"/>
        <n v="162"/>
        <n v="2193"/>
        <n v="830"/>
        <n v="310"/>
        <n v="53"/>
        <n v="121"/>
        <n v="52"/>
        <n v="217"/>
        <n v="81"/>
        <n v="134"/>
        <n v="58"/>
        <n v="113"/>
        <n v="182"/>
        <n v="92"/>
        <n v="46"/>
        <n v="406"/>
        <n v="118"/>
        <n v="1712"/>
        <n v="609"/>
        <n v="740"/>
        <n v="42"/>
        <n v="39"/>
        <n v="215"/>
        <n v="104"/>
        <n v="54"/>
        <n v="68"/>
        <n v="241"/>
        <n v="179"/>
        <n v="140"/>
        <n v="625"/>
        <n v="484"/>
        <n v="101"/>
        <n v="483"/>
        <n v="57"/>
        <n v="275"/>
        <n v="77"/>
        <n v="190"/>
        <n v="391"/>
        <n v="45"/>
        <n v="250"/>
        <n v="378"/>
        <n v="210"/>
        <n v="122"/>
        <n v="203"/>
        <n v="177"/>
        <n v="41"/>
        <n v="1434"/>
        <n v="93"/>
        <n v="145"/>
        <n v="83"/>
        <n v="493"/>
        <n v="447"/>
        <n v="592"/>
        <n v="567"/>
        <n v="301"/>
        <n v="605"/>
        <n v="91"/>
        <n v="151"/>
        <n v="1248"/>
        <n v="73"/>
        <n v="157"/>
        <n v="82"/>
        <n v="79"/>
        <n v="442"/>
        <n v="86"/>
        <n v="353"/>
        <n v="1848"/>
        <n v="148"/>
        <n v="348"/>
        <n v="350"/>
        <n v="213"/>
        <n v="88"/>
        <n v="129"/>
        <n v="163"/>
        <n v="216"/>
        <n v="235"/>
        <n v="444"/>
        <n v="770"/>
        <n v="185"/>
        <n v="200"/>
        <n v="387"/>
        <n v="184"/>
        <n v="488"/>
        <n v="137"/>
        <n v="1626"/>
        <n v="629"/>
        <n v="812"/>
        <n v="168"/>
        <n v="277"/>
        <n v="117"/>
        <n v="74"/>
        <n v="153"/>
        <n v="95"/>
        <n v="334"/>
        <n v="124"/>
        <n v="1287"/>
        <n v="156"/>
        <n v="75"/>
        <n v="198"/>
        <n v="426"/>
        <n v="269"/>
        <n v="360"/>
        <n v="189"/>
        <n v="171"/>
        <n v="99"/>
        <n v="1423"/>
        <n v="354"/>
        <n v="550"/>
        <n v="103"/>
        <n v="637"/>
        <n v="458"/>
        <n v="586"/>
        <n v="602"/>
        <n v="322"/>
        <n v="578"/>
        <n v="128"/>
        <n v="194"/>
        <n v="724"/>
        <n v="174"/>
        <n v="389"/>
        <n v="320"/>
        <n v="1611"/>
        <n v="169"/>
        <n v="413"/>
        <n v="410"/>
        <n v="221"/>
        <n v="233"/>
        <n v="78"/>
        <n v="246"/>
        <n v="218"/>
        <n v="1991"/>
        <n v="487"/>
        <n v="687"/>
        <n v="173"/>
        <n v="317"/>
        <n v="201"/>
        <n v="175"/>
        <n v="55"/>
        <n v="231"/>
        <n v="161"/>
        <n v="199"/>
        <n v="541"/>
        <n v="1590"/>
        <n v="583"/>
        <n v="800"/>
        <n v="160"/>
        <n v="225"/>
        <n v="141"/>
        <n v="125"/>
        <n v="332"/>
        <n v="170"/>
        <n v="339"/>
        <n v="881"/>
        <n v="519"/>
        <n v="467"/>
        <n v="450"/>
        <n v="252"/>
        <n v="183"/>
        <n v="1426"/>
        <n v="167"/>
        <n v="727"/>
        <n v="501"/>
        <n v="560"/>
        <n v="529"/>
        <n v="286"/>
        <n v="628"/>
        <n v="139"/>
        <n v="155"/>
        <n v="688"/>
        <n v="89"/>
        <n v="110"/>
        <n v="283"/>
        <n v="1485"/>
        <n v="419"/>
        <n v="249"/>
        <n v="243"/>
        <n v="112"/>
        <n v="143"/>
        <n v="245"/>
        <n v="207"/>
        <n v="1947"/>
        <n v="429"/>
        <n v="719"/>
        <n v="132"/>
        <n v="342"/>
        <n v="343"/>
        <n v="204"/>
        <n v="518"/>
        <n v="1585"/>
        <n v="543"/>
        <n v="836"/>
        <n v="268"/>
        <n v="158"/>
        <n v="135"/>
        <n v="370"/>
        <n v="166"/>
        <n v="608"/>
        <n v="1240"/>
        <n v="150"/>
        <n v="404"/>
        <n v="479"/>
        <n v="264"/>
        <n v="209"/>
        <n v="1645"/>
        <n v="338"/>
        <n v="615"/>
        <n v="108"/>
        <n v="774"/>
        <n v="502"/>
        <n v="497"/>
        <n v="551"/>
        <n v="531"/>
        <n v="127"/>
        <n v="775"/>
        <n v="72"/>
        <n v="208"/>
        <n v="1416"/>
        <n v="439"/>
        <n v="278"/>
        <n v="116"/>
        <n v="105"/>
        <n v="164"/>
        <n v="130"/>
        <n v="293"/>
        <n v="1885"/>
        <n v="434"/>
        <n v="661"/>
        <n v="464"/>
        <n v="1461"/>
        <n v="507"/>
        <n v="794"/>
        <n v="102"/>
        <n v="107"/>
        <n v="136"/>
        <n v="296"/>
        <n v="1067"/>
        <n v="260"/>
        <n v="180"/>
        <n v="525"/>
        <n v="465"/>
        <n v="288"/>
        <n v="181"/>
        <n v="298"/>
        <n v="1716"/>
        <n v="291"/>
        <n v="563"/>
        <n v="938"/>
        <n v="556"/>
        <n v="455"/>
        <n v="408"/>
        <n v="449"/>
        <n v="222"/>
        <n v="725"/>
        <n v="191"/>
        <n v="248"/>
        <n v="923"/>
        <n v="792"/>
        <n v="521"/>
        <n v="381"/>
        <n v="192"/>
        <n v="227"/>
        <n v="154"/>
        <n v="355"/>
        <n v="1782"/>
        <n v="604"/>
        <n v="347"/>
        <n v="120"/>
        <n v="524"/>
        <n v="1404"/>
        <n v="781"/>
        <n v="131"/>
        <n v="261"/>
        <n v="358"/>
        <n v="133"/>
        <n v="240"/>
        <n v="958"/>
        <n v="514"/>
        <n v="533"/>
        <n v="123"/>
        <n v="236"/>
        <n v="1784"/>
        <n v="574"/>
        <n v="1185"/>
        <n v="659"/>
        <n v="607"/>
        <n v="512"/>
        <n v="481"/>
        <n v="159"/>
        <n v="633"/>
        <n v="232"/>
        <n v="1010"/>
        <n v="869"/>
        <n v="545"/>
        <n v="448"/>
        <n v="237"/>
        <n v="242"/>
        <n v="416"/>
        <n v="1827"/>
        <n v="397"/>
        <n v="683"/>
        <n v="457"/>
        <n v="188"/>
        <n v="337"/>
        <n v="294"/>
        <n v="610"/>
        <n v="1417"/>
        <n v="508"/>
        <n v="806"/>
        <n v="251"/>
        <n v="214"/>
        <n v="375"/>
        <n v="271"/>
        <n v="991"/>
        <n v="247"/>
        <n v="590"/>
        <n v="327"/>
        <n v="146"/>
        <n v="1868"/>
        <n v="357"/>
        <n v="611"/>
        <n v="1128"/>
        <n v="716"/>
        <n v="589"/>
        <n v="417"/>
        <n v="708"/>
        <n v="239"/>
        <n v="388"/>
        <n v="1033"/>
        <n v="865"/>
        <n v="490"/>
        <n v="106"/>
        <n v="405"/>
        <n v="1803"/>
        <n v="672"/>
        <n v="496"/>
        <n v="197"/>
        <n v="238"/>
        <n v="318"/>
        <n v="119"/>
        <n v="1386"/>
        <n v="753"/>
        <n v="212"/>
        <n v="822"/>
        <n v="193"/>
        <n v="506"/>
        <n v="536"/>
        <n v="547"/>
        <n v="309"/>
        <n v="1962"/>
        <n v="325"/>
        <n v="601"/>
        <n v="1425"/>
        <n v="787"/>
        <n v="469"/>
        <n v="653"/>
        <n v="401"/>
        <n v="843"/>
        <n v="211"/>
        <n v="402"/>
        <n v="445"/>
        <n v="1052"/>
        <n v="883"/>
        <n v="565"/>
        <n v="281"/>
        <n v="205"/>
        <n v="414"/>
        <n v="1752"/>
        <n v="349"/>
        <n v="676"/>
        <n v="482"/>
        <n v="219"/>
        <n v="319"/>
        <n v="302"/>
        <n v="1447"/>
        <n v="454"/>
        <n v="763"/>
        <n v="255"/>
        <n v="361"/>
        <n v="766"/>
      </sharedItems>
    </cacheField>
    <cacheField name="Jahr" numFmtId="49">
      <sharedItems count="9">
        <s v="2014"/>
        <s v="2015"/>
        <s v="2016"/>
        <s v="2017"/>
        <s v="2018"/>
        <s v="2019"/>
        <s v="2020"/>
        <s v="2021"/>
        <s v="2022"/>
      </sharedItems>
    </cacheField>
    <cacheField name="Menge t Nges" numFmtId="2">
      <sharedItems containsSemiMixedTypes="0" containsString="0" containsNumber="1" minValue="0" maxValue="710.51144999999963"/>
    </cacheField>
    <cacheField name="Menge t P2O5" numFmtId="2">
      <sharedItems containsSemiMixedTypes="0" containsString="0" containsNumber="1" minValue="1.3000000000000002E-4" maxValue="389.60855000000004"/>
    </cacheField>
    <cacheField name="t Nges pro Lieferschein" numFmtId="2">
      <sharedItems containsSemiMixedTypes="0" containsString="0" containsNumber="1" minValue="0" maxValue="58.877575000000007"/>
    </cacheField>
    <cacheField name="t P2O5 pro Lieferschein" numFmtId="2">
      <sharedItems containsSemiMixedTypes="0" containsString="0" containsNumber="1" minValue="1.3000000000000002E-4" maxValue="11.4095974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372">
  <r>
    <x v="0"/>
    <x v="0"/>
    <s v="Hofdünger"/>
    <x v="0"/>
    <x v="0"/>
    <s v="BESTAETIGT (6)"/>
    <n v="126336.96000000004"/>
    <n v="34620.68"/>
    <x v="0"/>
    <x v="0"/>
    <n v="126.33696000000003"/>
    <n v="34.62068"/>
    <n v="1.4863171764705887"/>
    <n v="0.40730211764705881"/>
  </r>
  <r>
    <x v="0"/>
    <x v="0"/>
    <s v="Hofdünger"/>
    <x v="0"/>
    <x v="1"/>
    <s v="BESTAETIGT (6)"/>
    <n v="87911.939999999988"/>
    <n v="38899.590000000004"/>
    <x v="1"/>
    <x v="0"/>
    <n v="87.911939999999987"/>
    <n v="38.899590000000003"/>
    <n v="0.90630865979381425"/>
    <n v="0.40102670103092786"/>
  </r>
  <r>
    <x v="0"/>
    <x v="0"/>
    <s v="Hofdünger"/>
    <x v="0"/>
    <x v="2"/>
    <s v="BESTAETIGT (6)"/>
    <n v="1572.7"/>
    <n v="827.85"/>
    <x v="2"/>
    <x v="0"/>
    <n v="1.5727"/>
    <n v="0.82784999999999997"/>
    <n v="0.393175"/>
    <n v="0.20696249999999999"/>
  </r>
  <r>
    <x v="0"/>
    <x v="0"/>
    <s v="Hofdünger"/>
    <x v="0"/>
    <x v="3"/>
    <s v="BESTAETIGT (6)"/>
    <n v="18711.57"/>
    <n v="8737.41"/>
    <x v="3"/>
    <x v="0"/>
    <n v="18.711569999999998"/>
    <n v="8.7374100000000006"/>
    <n v="0.58473656249999995"/>
    <n v="0.27304406250000002"/>
  </r>
  <r>
    <x v="0"/>
    <x v="0"/>
    <s v="Hofdünger"/>
    <x v="0"/>
    <x v="4"/>
    <s v="BESTAETIGT (6)"/>
    <n v="93496.520000000033"/>
    <n v="50589.49"/>
    <x v="4"/>
    <x v="0"/>
    <n v="93.496520000000032"/>
    <n v="50.589489999999998"/>
    <n v="0.34247809523809536"/>
    <n v="0.18530948717948717"/>
  </r>
  <r>
    <x v="0"/>
    <x v="0"/>
    <s v="Hofdünger"/>
    <x v="0"/>
    <x v="5"/>
    <s v="BESTAETIGT (6)"/>
    <n v="15916.5"/>
    <n v="8650"/>
    <x v="5"/>
    <x v="0"/>
    <n v="15.916499999999999"/>
    <n v="8.65"/>
    <n v="0.3979125"/>
    <n v="0.21625"/>
  </r>
  <r>
    <x v="0"/>
    <x v="0"/>
    <s v="Hofdünger"/>
    <x v="0"/>
    <x v="6"/>
    <s v="BESTAETIGT (6)"/>
    <n v="43132.810000000005"/>
    <n v="22157.200000000001"/>
    <x v="6"/>
    <x v="0"/>
    <n v="43.132810000000006"/>
    <n v="22.1572"/>
    <n v="0.47925344444444451"/>
    <n v="0.24619111111111111"/>
  </r>
  <r>
    <x v="0"/>
    <x v="0"/>
    <s v="Hofdünger"/>
    <x v="1"/>
    <x v="7"/>
    <s v="BESTAETIGT (6)"/>
    <n v="1736"/>
    <n v="1584"/>
    <x v="7"/>
    <x v="0"/>
    <n v="1.736"/>
    <n v="1.5840000000000001"/>
    <n v="0.57866666666666666"/>
    <n v="0.52800000000000002"/>
  </r>
  <r>
    <x v="0"/>
    <x v="0"/>
    <s v="Hofdünger"/>
    <x v="1"/>
    <x v="8"/>
    <s v="BESTAETIGT (6)"/>
    <n v="9392.0399999999972"/>
    <n v="4077.0399999999991"/>
    <x v="8"/>
    <x v="0"/>
    <n v="9.3920399999999979"/>
    <n v="4.0770399999999993"/>
    <n v="0.49431789473684201"/>
    <n v="0.21458105263157892"/>
  </r>
  <r>
    <x v="0"/>
    <x v="0"/>
    <s v="Hofdünger"/>
    <x v="1"/>
    <x v="9"/>
    <s v="BESTAETIGT (6)"/>
    <n v="23687.3"/>
    <n v="17877.650000000001"/>
    <x v="9"/>
    <x v="0"/>
    <n v="23.6873"/>
    <n v="17.877650000000003"/>
    <n v="0.64019729729729735"/>
    <n v="0.48317972972972978"/>
  </r>
  <r>
    <x v="0"/>
    <x v="0"/>
    <s v="Hofdünger"/>
    <x v="1"/>
    <x v="10"/>
    <s v="BESTAETIGT (6)"/>
    <n v="1069.5"/>
    <n v="867"/>
    <x v="10"/>
    <x v="0"/>
    <n v="1.0694999999999999"/>
    <n v="0.86699999999999999"/>
    <n v="0.53474999999999995"/>
    <n v="0.4335"/>
  </r>
  <r>
    <x v="0"/>
    <x v="0"/>
    <s v="Hofdünger"/>
    <x v="1"/>
    <x v="11"/>
    <s v="BESTAETIGT (6)"/>
    <n v="4813.88"/>
    <n v="4600.68"/>
    <x v="11"/>
    <x v="0"/>
    <n v="4.8138800000000002"/>
    <n v="4.6006800000000005"/>
    <n v="0.32092533333333334"/>
    <n v="0.30671200000000004"/>
  </r>
  <r>
    <x v="0"/>
    <x v="0"/>
    <s v="Hofdünger"/>
    <x v="1"/>
    <x v="12"/>
    <s v="BESTAETIGT (6)"/>
    <n v="103884.96000000002"/>
    <n v="61584.51999999999"/>
    <x v="12"/>
    <x v="0"/>
    <n v="103.88496000000002"/>
    <n v="61.584519999999991"/>
    <n v="0.31196684684684689"/>
    <n v="0.18493849849849847"/>
  </r>
  <r>
    <x v="0"/>
    <x v="0"/>
    <s v="Hofdünger"/>
    <x v="1"/>
    <x v="1"/>
    <s v="BESTAETIGT (6)"/>
    <n v="18615.019999999997"/>
    <n v="10210.1"/>
    <x v="5"/>
    <x v="0"/>
    <n v="18.615019999999998"/>
    <n v="10.210100000000001"/>
    <n v="0.46537549999999994"/>
    <n v="0.25525249999999999"/>
  </r>
  <r>
    <x v="0"/>
    <x v="0"/>
    <s v="Hofdünger"/>
    <x v="1"/>
    <x v="13"/>
    <s v="BESTAETIGT (6)"/>
    <n v="400"/>
    <n v="170"/>
    <x v="13"/>
    <x v="0"/>
    <n v="0.4"/>
    <n v="0.17"/>
    <n v="0.4"/>
    <n v="0.17"/>
  </r>
  <r>
    <x v="0"/>
    <x v="0"/>
    <s v="Hofdünger"/>
    <x v="1"/>
    <x v="2"/>
    <s v="BESTAETIGT (6)"/>
    <n v="13956.09"/>
    <n v="5973.1"/>
    <x v="14"/>
    <x v="0"/>
    <n v="13.95609"/>
    <n v="5.9731000000000005"/>
    <n v="0.58150374999999999"/>
    <n v="0.24887916666666668"/>
  </r>
  <r>
    <x v="0"/>
    <x v="0"/>
    <s v="Hofdünger"/>
    <x v="1"/>
    <x v="14"/>
    <s v="BESTAETIGT (6)"/>
    <n v="125"/>
    <n v="70"/>
    <x v="13"/>
    <x v="0"/>
    <n v="0.125"/>
    <n v="7.0000000000000007E-2"/>
    <n v="0.125"/>
    <n v="7.0000000000000007E-2"/>
  </r>
  <r>
    <x v="0"/>
    <x v="0"/>
    <s v="Hofdünger"/>
    <x v="1"/>
    <x v="4"/>
    <s v="BESTAETIGT (6)"/>
    <n v="3058.6"/>
    <n v="2578"/>
    <x v="15"/>
    <x v="0"/>
    <n v="3.0585999999999998"/>
    <n v="2.5779999999999998"/>
    <n v="0.43694285714285713"/>
    <n v="0.36828571428571427"/>
  </r>
  <r>
    <x v="0"/>
    <x v="0"/>
    <s v="Hofdünger"/>
    <x v="1"/>
    <x v="6"/>
    <s v="BESTAETIGT (6)"/>
    <n v="1658"/>
    <n v="716"/>
    <x v="2"/>
    <x v="0"/>
    <n v="1.6579999999999999"/>
    <n v="0.71599999999999997"/>
    <n v="0.41449999999999998"/>
    <n v="0.17899999999999999"/>
  </r>
  <r>
    <x v="0"/>
    <x v="0"/>
    <s v="Hofdünger"/>
    <x v="1"/>
    <x v="15"/>
    <s v="BESTAETIGT (6)"/>
    <n v="4343"/>
    <n v="3637.5"/>
    <x v="16"/>
    <x v="0"/>
    <n v="4.343"/>
    <n v="3.6375000000000002"/>
    <n v="0.43430000000000002"/>
    <n v="0.36375000000000002"/>
  </r>
  <r>
    <x v="0"/>
    <x v="0"/>
    <s v="Recyclingdünger"/>
    <x v="2"/>
    <x v="16"/>
    <s v="BESTAETIGT (6)"/>
    <n v="108106.95000000003"/>
    <n v="30548.740000000005"/>
    <x v="17"/>
    <x v="0"/>
    <n v="108.10695000000003"/>
    <n v="30.548740000000006"/>
    <n v="0.61424403409090922"/>
    <n v="0.17357238636363639"/>
  </r>
  <r>
    <x v="0"/>
    <x v="1"/>
    <s v="Hofdünger"/>
    <x v="0"/>
    <x v="0"/>
    <s v="BESTAETIGT (6)"/>
    <n v="2815.6099999999997"/>
    <n v="595.08000000000004"/>
    <x v="18"/>
    <x v="0"/>
    <n v="2.8156099999999995"/>
    <n v="0.59508000000000005"/>
    <n v="0.5631219999999999"/>
    <n v="0.11901600000000001"/>
  </r>
  <r>
    <x v="0"/>
    <x v="1"/>
    <s v="Hofdünger"/>
    <x v="0"/>
    <x v="1"/>
    <s v="BESTAETIGT (6)"/>
    <n v="440"/>
    <n v="180"/>
    <x v="10"/>
    <x v="0"/>
    <n v="0.44"/>
    <n v="0.18"/>
    <n v="0.22"/>
    <n v="0.09"/>
  </r>
  <r>
    <x v="0"/>
    <x v="1"/>
    <s v="Hofdünger"/>
    <x v="0"/>
    <x v="6"/>
    <s v="BESTAETIGT (6)"/>
    <n v="193.44"/>
    <n v="81.12"/>
    <x v="13"/>
    <x v="0"/>
    <n v="0.19344"/>
    <n v="8.1119999999999998E-2"/>
    <n v="0.19344"/>
    <n v="8.1119999999999998E-2"/>
  </r>
  <r>
    <x v="0"/>
    <x v="1"/>
    <s v="Hofdünger"/>
    <x v="1"/>
    <x v="12"/>
    <s v="BESTAETIGT (6)"/>
    <n v="6613.9000000000005"/>
    <n v="3917"/>
    <x v="19"/>
    <x v="0"/>
    <n v="6.6139000000000001"/>
    <n v="3.9169999999999998"/>
    <n v="0.4724214285714286"/>
    <n v="0.27978571428571425"/>
  </r>
  <r>
    <x v="0"/>
    <x v="1"/>
    <s v="Hofdünger"/>
    <x v="1"/>
    <x v="2"/>
    <s v="BESTAETIGT (6)"/>
    <n v="121.5"/>
    <n v="51.9"/>
    <x v="13"/>
    <x v="0"/>
    <n v="0.1215"/>
    <n v="5.1900000000000002E-2"/>
    <n v="0.1215"/>
    <n v="5.1900000000000002E-2"/>
  </r>
  <r>
    <x v="0"/>
    <x v="1"/>
    <s v="Recyclingdünger"/>
    <x v="2"/>
    <x v="16"/>
    <s v="BESTAETIGT (6)"/>
    <n v="2133.6"/>
    <n v="889"/>
    <x v="20"/>
    <x v="0"/>
    <n v="2.1335999999999999"/>
    <n v="0.88900000000000001"/>
    <n v="0.35559999999999997"/>
    <n v="0.14816666666666667"/>
  </r>
  <r>
    <x v="0"/>
    <x v="2"/>
    <s v="Hofdünger"/>
    <x v="0"/>
    <x v="1"/>
    <s v="BESTAETIGT (6)"/>
    <n v="1834"/>
    <n v="750.8"/>
    <x v="21"/>
    <x v="0"/>
    <n v="1.8340000000000001"/>
    <n v="0.75079999999999991"/>
    <n v="0.22925000000000001"/>
    <n v="9.3849999999999989E-2"/>
  </r>
  <r>
    <x v="0"/>
    <x v="2"/>
    <s v="Hofdünger"/>
    <x v="0"/>
    <x v="3"/>
    <s v="BESTAETIGT (6)"/>
    <n v="7064.4000000000005"/>
    <n v="3456.51"/>
    <x v="15"/>
    <x v="0"/>
    <n v="7.0644000000000009"/>
    <n v="3.4565100000000002"/>
    <n v="1.0092000000000001"/>
    <n v="0.49378714285714287"/>
  </r>
  <r>
    <x v="0"/>
    <x v="2"/>
    <s v="Hofdünger"/>
    <x v="0"/>
    <x v="4"/>
    <s v="BESTAETIGT (6)"/>
    <n v="5118.07"/>
    <n v="3121.7499999999995"/>
    <x v="22"/>
    <x v="0"/>
    <n v="5.1180699999999995"/>
    <n v="3.1217499999999996"/>
    <n v="0.20472279999999998"/>
    <n v="0.12486999999999998"/>
  </r>
  <r>
    <x v="0"/>
    <x v="2"/>
    <s v="Hofdünger"/>
    <x v="1"/>
    <x v="8"/>
    <s v="BESTAETIGT (6)"/>
    <n v="283.8"/>
    <n v="120.4"/>
    <x v="13"/>
    <x v="0"/>
    <n v="0.2838"/>
    <n v="0.12040000000000001"/>
    <n v="0.2838"/>
    <n v="0.12040000000000001"/>
  </r>
  <r>
    <x v="0"/>
    <x v="2"/>
    <s v="Hofdünger"/>
    <x v="1"/>
    <x v="9"/>
    <s v="BESTAETIGT (6)"/>
    <n v="6692"/>
    <n v="4357.5"/>
    <x v="18"/>
    <x v="0"/>
    <n v="6.6920000000000002"/>
    <n v="4.3574999999999999"/>
    <n v="1.3384"/>
    <n v="0.87149999999999994"/>
  </r>
  <r>
    <x v="0"/>
    <x v="2"/>
    <s v="Hofdünger"/>
    <x v="1"/>
    <x v="12"/>
    <s v="BESTAETIGT (6)"/>
    <n v="3580.9"/>
    <n v="2149"/>
    <x v="23"/>
    <x v="0"/>
    <n v="3.5809000000000002"/>
    <n v="2.149"/>
    <n v="0.39787777777777777"/>
    <n v="0.23877777777777778"/>
  </r>
  <r>
    <x v="0"/>
    <x v="2"/>
    <s v="Hofdünger"/>
    <x v="1"/>
    <x v="1"/>
    <s v="BESTAETIGT (6)"/>
    <n v="398"/>
    <n v="165"/>
    <x v="13"/>
    <x v="0"/>
    <n v="0.39800000000000002"/>
    <n v="0.16500000000000001"/>
    <n v="0.39800000000000002"/>
    <n v="0.16500000000000001"/>
  </r>
  <r>
    <x v="0"/>
    <x v="2"/>
    <s v="Hofdünger"/>
    <x v="1"/>
    <x v="2"/>
    <s v="BESTAETIGT (6)"/>
    <n v="800"/>
    <n v="320"/>
    <x v="10"/>
    <x v="0"/>
    <n v="0.8"/>
    <n v="0.32"/>
    <n v="0.4"/>
    <n v="0.16"/>
  </r>
  <r>
    <x v="0"/>
    <x v="2"/>
    <s v="Recyclingdünger"/>
    <x v="2"/>
    <x v="16"/>
    <s v="BESTAETIGT (6)"/>
    <n v="6793.76"/>
    <n v="3297.7200000000003"/>
    <x v="23"/>
    <x v="0"/>
    <n v="6.7937599999999998"/>
    <n v="3.2977200000000004"/>
    <n v="0.75486222222222221"/>
    <n v="0.36641333333333337"/>
  </r>
  <r>
    <x v="1"/>
    <x v="3"/>
    <s v="Hofdünger"/>
    <x v="3"/>
    <x v="16"/>
    <s v="BESTAETIGT (6)"/>
    <n v="230.4"/>
    <n v="83.2"/>
    <x v="10"/>
    <x v="0"/>
    <n v="0.23039999999999999"/>
    <n v="8.3199999999999996E-2"/>
    <n v="0.1152"/>
    <n v="4.1599999999999998E-2"/>
  </r>
  <r>
    <x v="1"/>
    <x v="3"/>
    <s v="Hofdünger"/>
    <x v="0"/>
    <x v="1"/>
    <s v="BESTAETIGT (6)"/>
    <n v="16283.999999999995"/>
    <n v="6813.3"/>
    <x v="24"/>
    <x v="0"/>
    <n v="16.283999999999995"/>
    <n v="6.8132999999999999"/>
    <n v="0.33232653061224482"/>
    <n v="0.13904693877551019"/>
  </r>
  <r>
    <x v="1"/>
    <x v="3"/>
    <s v="Hofdünger"/>
    <x v="0"/>
    <x v="2"/>
    <s v="BESTAETIGT (6)"/>
    <n v="1355.1"/>
    <n v="534.6"/>
    <x v="20"/>
    <x v="0"/>
    <n v="1.3551"/>
    <n v="0.53460000000000008"/>
    <n v="0.22585"/>
    <n v="8.9100000000000013E-2"/>
  </r>
  <r>
    <x v="1"/>
    <x v="3"/>
    <s v="Hofdünger"/>
    <x v="0"/>
    <x v="3"/>
    <s v="BESTAETIGT (6)"/>
    <n v="5504.49"/>
    <n v="2660.8500000000004"/>
    <x v="25"/>
    <x v="0"/>
    <n v="5.5044899999999997"/>
    <n v="2.6608500000000004"/>
    <n v="0.21171115384615383"/>
    <n v="0.10234038461538462"/>
  </r>
  <r>
    <x v="1"/>
    <x v="3"/>
    <s v="Hofdünger"/>
    <x v="0"/>
    <x v="4"/>
    <s v="BESTAETIGT (6)"/>
    <n v="18203"/>
    <n v="7501.4000000000005"/>
    <x v="26"/>
    <x v="0"/>
    <n v="18.202999999999999"/>
    <n v="7.5014000000000003"/>
    <n v="0.35692156862745095"/>
    <n v="0.14708627450980394"/>
  </r>
  <r>
    <x v="1"/>
    <x v="3"/>
    <s v="Hofdünger"/>
    <x v="0"/>
    <x v="5"/>
    <s v="BESTAETIGT (6)"/>
    <n v="3307.7000000000003"/>
    <n v="2278.1000000000004"/>
    <x v="27"/>
    <x v="0"/>
    <n v="3.3077000000000001"/>
    <n v="2.2781000000000002"/>
    <n v="0.25443846153846156"/>
    <n v="0.17523846153846157"/>
  </r>
  <r>
    <x v="1"/>
    <x v="3"/>
    <s v="Hofdünger"/>
    <x v="0"/>
    <x v="6"/>
    <s v="BESTAETIGT (6)"/>
    <n v="664.2"/>
    <n v="442.8"/>
    <x v="10"/>
    <x v="0"/>
    <n v="0.66420000000000001"/>
    <n v="0.44280000000000003"/>
    <n v="0.33210000000000001"/>
    <n v="0.22140000000000001"/>
  </r>
  <r>
    <x v="1"/>
    <x v="3"/>
    <s v="Hofdünger"/>
    <x v="1"/>
    <x v="8"/>
    <s v="BESTAETIGT (6)"/>
    <n v="291.5"/>
    <n v="126.5"/>
    <x v="13"/>
    <x v="0"/>
    <n v="0.29149999999999998"/>
    <n v="0.1265"/>
    <n v="0.29149999999999998"/>
    <n v="0.1265"/>
  </r>
  <r>
    <x v="1"/>
    <x v="3"/>
    <s v="Hofdünger"/>
    <x v="1"/>
    <x v="11"/>
    <s v="BESTAETIGT (6)"/>
    <n v="922.24"/>
    <n v="524"/>
    <x v="10"/>
    <x v="0"/>
    <n v="0.92224000000000006"/>
    <n v="0.52400000000000002"/>
    <n v="0.46112000000000003"/>
    <n v="0.26200000000000001"/>
  </r>
  <r>
    <x v="1"/>
    <x v="3"/>
    <s v="Hofdünger"/>
    <x v="1"/>
    <x v="12"/>
    <s v="BESTAETIGT (6)"/>
    <n v="5566.1600000000008"/>
    <n v="3256.1400000000008"/>
    <x v="28"/>
    <x v="0"/>
    <n v="5.5661600000000009"/>
    <n v="3.2561400000000007"/>
    <n v="0.30923111111111118"/>
    <n v="0.18089666666666671"/>
  </r>
  <r>
    <x v="1"/>
    <x v="3"/>
    <s v="Hofdünger"/>
    <x v="1"/>
    <x v="1"/>
    <s v="BESTAETIGT (6)"/>
    <n v="843.7"/>
    <n v="384.75"/>
    <x v="7"/>
    <x v="0"/>
    <n v="0.84370000000000001"/>
    <n v="0.38474999999999998"/>
    <n v="0.28123333333333334"/>
    <n v="0.12825"/>
  </r>
  <r>
    <x v="1"/>
    <x v="3"/>
    <s v="Hofdünger"/>
    <x v="1"/>
    <x v="2"/>
    <s v="BESTAETIGT (6)"/>
    <n v="670"/>
    <n v="283"/>
    <x v="10"/>
    <x v="0"/>
    <n v="0.67"/>
    <n v="0.28299999999999997"/>
    <n v="0.33500000000000002"/>
    <n v="0.14149999999999999"/>
  </r>
  <r>
    <x v="1"/>
    <x v="3"/>
    <s v="Hofdünger"/>
    <x v="1"/>
    <x v="17"/>
    <s v="BESTAETIGT (6)"/>
    <n v="300"/>
    <n v="165"/>
    <x v="13"/>
    <x v="0"/>
    <n v="0.3"/>
    <n v="0.16500000000000001"/>
    <n v="0.3"/>
    <n v="0.16500000000000001"/>
  </r>
  <r>
    <x v="1"/>
    <x v="3"/>
    <s v="Recyclingdünger"/>
    <x v="2"/>
    <x v="16"/>
    <s v="BESTAETIGT (6)"/>
    <n v="99207.289999999979"/>
    <n v="43929.229999999981"/>
    <x v="29"/>
    <x v="0"/>
    <n v="99.207289999999972"/>
    <n v="43.929229999999983"/>
    <n v="0.50615964285714277"/>
    <n v="0.22412872448979582"/>
  </r>
  <r>
    <x v="1"/>
    <x v="4"/>
    <s v="Hofdünger"/>
    <x v="0"/>
    <x v="3"/>
    <s v="BESTAETIGT (6)"/>
    <n v="617.20000000000005"/>
    <n v="308.39999999999998"/>
    <x v="7"/>
    <x v="0"/>
    <n v="0.61720000000000008"/>
    <n v="0.30839999999999995"/>
    <n v="0.20573333333333335"/>
    <n v="0.10279999999999999"/>
  </r>
  <r>
    <x v="1"/>
    <x v="4"/>
    <s v="Hofdünger"/>
    <x v="1"/>
    <x v="11"/>
    <s v="BESTAETIGT (6)"/>
    <n v="77.44"/>
    <n v="44"/>
    <x v="10"/>
    <x v="0"/>
    <n v="7.7439999999999995E-2"/>
    <n v="4.3999999999999997E-2"/>
    <n v="3.8719999999999997E-2"/>
    <n v="2.1999999999999999E-2"/>
  </r>
  <r>
    <x v="1"/>
    <x v="4"/>
    <s v="Hofdünger"/>
    <x v="1"/>
    <x v="12"/>
    <s v="BESTAETIGT (6)"/>
    <n v="170"/>
    <n v="102"/>
    <x v="13"/>
    <x v="0"/>
    <n v="0.17"/>
    <n v="0.10199999999999999"/>
    <n v="0.17"/>
    <n v="0.10199999999999999"/>
  </r>
  <r>
    <x v="1"/>
    <x v="4"/>
    <s v="Recyclingdünger"/>
    <x v="2"/>
    <x v="16"/>
    <s v="BESTAETIGT (6)"/>
    <n v="4884"/>
    <n v="2220"/>
    <x v="23"/>
    <x v="0"/>
    <n v="4.8840000000000003"/>
    <n v="2.2200000000000002"/>
    <n v="0.54266666666666674"/>
    <n v="0.2466666666666667"/>
  </r>
  <r>
    <x v="1"/>
    <x v="1"/>
    <s v="Hofdünger"/>
    <x v="3"/>
    <x v="16"/>
    <s v="BESTAETIGT (6)"/>
    <n v="2050.1999999999998"/>
    <n v="1085.4000000000001"/>
    <x v="13"/>
    <x v="0"/>
    <n v="2.0501999999999998"/>
    <n v="1.0854000000000001"/>
    <n v="2.0501999999999998"/>
    <n v="1.0854000000000001"/>
  </r>
  <r>
    <x v="1"/>
    <x v="1"/>
    <s v="Hofdünger"/>
    <x v="0"/>
    <x v="1"/>
    <s v="BESTAETIGT (6)"/>
    <n v="844"/>
    <n v="352.58000000000004"/>
    <x v="2"/>
    <x v="0"/>
    <n v="0.84399999999999997"/>
    <n v="0.35258000000000006"/>
    <n v="0.21099999999999999"/>
    <n v="8.8145000000000015E-2"/>
  </r>
  <r>
    <x v="1"/>
    <x v="1"/>
    <s v="Hofdünger"/>
    <x v="0"/>
    <x v="4"/>
    <s v="BESTAETIGT (6)"/>
    <n v="6058.5"/>
    <n v="2410.4"/>
    <x v="2"/>
    <x v="0"/>
    <n v="6.0585000000000004"/>
    <n v="2.4104000000000001"/>
    <n v="1.5146250000000001"/>
    <n v="0.60260000000000002"/>
  </r>
  <r>
    <x v="1"/>
    <x v="1"/>
    <s v="Hofdünger"/>
    <x v="0"/>
    <x v="5"/>
    <s v="BESTAETIGT (6)"/>
    <n v="2689.86"/>
    <n v="1539.5"/>
    <x v="15"/>
    <x v="0"/>
    <n v="2.6898599999999999"/>
    <n v="1.5395000000000001"/>
    <n v="0.38426571428571427"/>
    <n v="0.21992857142857145"/>
  </r>
  <r>
    <x v="1"/>
    <x v="1"/>
    <s v="Hofdünger"/>
    <x v="1"/>
    <x v="12"/>
    <s v="BESTAETIGT (6)"/>
    <n v="2135"/>
    <n v="1312.5"/>
    <x v="18"/>
    <x v="0"/>
    <n v="2.1349999999999998"/>
    <n v="1.3125"/>
    <n v="0.42699999999999994"/>
    <n v="0.26250000000000001"/>
  </r>
  <r>
    <x v="1"/>
    <x v="1"/>
    <s v="Recyclingdünger"/>
    <x v="2"/>
    <x v="16"/>
    <s v="BESTAETIGT (6)"/>
    <n v="32712.720000000001"/>
    <n v="16759.170000000002"/>
    <x v="30"/>
    <x v="0"/>
    <n v="32.712720000000004"/>
    <n v="16.759170000000001"/>
    <n v="0.69601531914893622"/>
    <n v="0.356578085106383"/>
  </r>
  <r>
    <x v="1"/>
    <x v="5"/>
    <s v="Hofdünger"/>
    <x v="0"/>
    <x v="1"/>
    <s v="BESTAETIGT (6)"/>
    <n v="5783.8600000000006"/>
    <n v="2716.2200000000007"/>
    <x v="31"/>
    <x v="0"/>
    <n v="5.7838600000000007"/>
    <n v="2.7162200000000007"/>
    <n v="0.2065664285714286"/>
    <n v="9.7007857142857173E-2"/>
  </r>
  <r>
    <x v="1"/>
    <x v="5"/>
    <s v="Hofdünger"/>
    <x v="0"/>
    <x v="3"/>
    <s v="BESTAETIGT (6)"/>
    <n v="96"/>
    <n v="52.8"/>
    <x v="13"/>
    <x v="0"/>
    <n v="9.6000000000000002E-2"/>
    <n v="5.28E-2"/>
    <n v="9.6000000000000002E-2"/>
    <n v="5.28E-2"/>
  </r>
  <r>
    <x v="1"/>
    <x v="5"/>
    <s v="Hofdünger"/>
    <x v="1"/>
    <x v="12"/>
    <s v="BESTAETIGT (6)"/>
    <n v="427"/>
    <n v="262.5"/>
    <x v="7"/>
    <x v="0"/>
    <n v="0.42699999999999999"/>
    <n v="0.26250000000000001"/>
    <n v="0.14233333333333334"/>
    <n v="8.7500000000000008E-2"/>
  </r>
  <r>
    <x v="1"/>
    <x v="5"/>
    <s v="Hofdünger"/>
    <x v="1"/>
    <x v="2"/>
    <s v="BESTAETIGT (6)"/>
    <n v="342.22"/>
    <n v="146.18"/>
    <x v="10"/>
    <x v="0"/>
    <n v="0.34222000000000002"/>
    <n v="0.14618"/>
    <n v="0.17111000000000001"/>
    <n v="7.3090000000000002E-2"/>
  </r>
  <r>
    <x v="1"/>
    <x v="5"/>
    <s v="Recyclingdünger"/>
    <x v="2"/>
    <x v="16"/>
    <s v="BESTAETIGT (6)"/>
    <n v="369"/>
    <n v="147.6"/>
    <x v="10"/>
    <x v="0"/>
    <n v="0.36899999999999999"/>
    <n v="0.14759999999999998"/>
    <n v="0.1845"/>
    <n v="7.3799999999999991E-2"/>
  </r>
  <r>
    <x v="1"/>
    <x v="6"/>
    <s v="Hofdünger"/>
    <x v="0"/>
    <x v="1"/>
    <s v="BESTAETIGT (6)"/>
    <n v="200"/>
    <n v="96"/>
    <x v="13"/>
    <x v="0"/>
    <n v="0.2"/>
    <n v="9.6000000000000002E-2"/>
    <n v="0.2"/>
    <n v="9.6000000000000002E-2"/>
  </r>
  <r>
    <x v="2"/>
    <x v="3"/>
    <s v="Hofdünger"/>
    <x v="0"/>
    <x v="1"/>
    <s v="BESTAETIGT (6)"/>
    <n v="965"/>
    <n v="424.6"/>
    <x v="7"/>
    <x v="0"/>
    <n v="0.96499999999999997"/>
    <n v="0.42460000000000003"/>
    <n v="0.32166666666666666"/>
    <n v="0.14153333333333334"/>
  </r>
  <r>
    <x v="2"/>
    <x v="3"/>
    <s v="Hofdünger"/>
    <x v="0"/>
    <x v="3"/>
    <s v="BESTAETIGT (6)"/>
    <n v="540"/>
    <n v="220"/>
    <x v="13"/>
    <x v="0"/>
    <n v="0.54"/>
    <n v="0.22"/>
    <n v="0.54"/>
    <n v="0.22"/>
  </r>
  <r>
    <x v="2"/>
    <x v="3"/>
    <s v="Hofdünger"/>
    <x v="0"/>
    <x v="4"/>
    <s v="BESTAETIGT (6)"/>
    <n v="612"/>
    <n v="367.2"/>
    <x v="10"/>
    <x v="0"/>
    <n v="0.61199999999999999"/>
    <n v="0.36719999999999997"/>
    <n v="0.30599999999999999"/>
    <n v="0.18359999999999999"/>
  </r>
  <r>
    <x v="2"/>
    <x v="3"/>
    <s v="Hofdünger"/>
    <x v="0"/>
    <x v="6"/>
    <s v="BESTAETIGT (6)"/>
    <n v="350"/>
    <n v="200"/>
    <x v="13"/>
    <x v="0"/>
    <n v="0.35"/>
    <n v="0.2"/>
    <n v="0.35"/>
    <n v="0.2"/>
  </r>
  <r>
    <x v="2"/>
    <x v="3"/>
    <s v="Hofdünger"/>
    <x v="1"/>
    <x v="11"/>
    <s v="BESTAETIGT (6)"/>
    <n v="319.60000000000002"/>
    <n v="235"/>
    <x v="10"/>
    <x v="0"/>
    <n v="0.3196"/>
    <n v="0.23499999999999999"/>
    <n v="0.1598"/>
    <n v="0.11749999999999999"/>
  </r>
  <r>
    <x v="2"/>
    <x v="3"/>
    <s v="Hofdünger"/>
    <x v="1"/>
    <x v="4"/>
    <s v="BESTAETIGT (6)"/>
    <n v="299.95999999999998"/>
    <n v="224.64"/>
    <x v="10"/>
    <x v="0"/>
    <n v="0.29996"/>
    <n v="0.22463999999999998"/>
    <n v="0.14998"/>
    <n v="0.11231999999999999"/>
  </r>
  <r>
    <x v="2"/>
    <x v="3"/>
    <s v="Recyclingdünger"/>
    <x v="2"/>
    <x v="16"/>
    <s v="BESTAETIGT (6)"/>
    <n v="356"/>
    <n v="486"/>
    <x v="13"/>
    <x v="0"/>
    <n v="0.35599999999999998"/>
    <n v="0.48599999999999999"/>
    <n v="0.35599999999999998"/>
    <n v="0.48599999999999999"/>
  </r>
  <r>
    <x v="2"/>
    <x v="4"/>
    <s v="Hofdünger"/>
    <x v="0"/>
    <x v="0"/>
    <s v="BESTAETIGT (6)"/>
    <n v="88553.999999999985"/>
    <n v="26876.239999999994"/>
    <x v="32"/>
    <x v="0"/>
    <n v="88.553999999999988"/>
    <n v="26.876239999999996"/>
    <n v="0.38669868995633183"/>
    <n v="0.11736349344978164"/>
  </r>
  <r>
    <x v="2"/>
    <x v="4"/>
    <s v="Hofdünger"/>
    <x v="0"/>
    <x v="1"/>
    <s v="BESTAETIGT (6)"/>
    <n v="101374.99000000003"/>
    <n v="44849.200000000012"/>
    <x v="33"/>
    <x v="0"/>
    <n v="101.37499000000004"/>
    <n v="44.84920000000001"/>
    <n v="0.24786061124694386"/>
    <n v="0.10965574572127142"/>
  </r>
  <r>
    <x v="2"/>
    <x v="4"/>
    <s v="Hofdünger"/>
    <x v="0"/>
    <x v="2"/>
    <s v="BESTAETIGT (6)"/>
    <n v="17769.62"/>
    <n v="8323.01"/>
    <x v="34"/>
    <x v="0"/>
    <n v="17.76962"/>
    <n v="8.32301"/>
    <n v="0.37020041666666664"/>
    <n v="0.17339604166666667"/>
  </r>
  <r>
    <x v="2"/>
    <x v="4"/>
    <s v="Hofdünger"/>
    <x v="0"/>
    <x v="3"/>
    <s v="BESTAETIGT (6)"/>
    <n v="88554.48"/>
    <n v="39374.389999999992"/>
    <x v="35"/>
    <x v="0"/>
    <n v="88.554479999999998"/>
    <n v="39.374389999999991"/>
    <n v="0.33166471910112361"/>
    <n v="0.14746962546816475"/>
  </r>
  <r>
    <x v="2"/>
    <x v="4"/>
    <s v="Hofdünger"/>
    <x v="0"/>
    <x v="4"/>
    <s v="BESTAETIGT (6)"/>
    <n v="138481.79"/>
    <n v="63420.45999999997"/>
    <x v="36"/>
    <x v="0"/>
    <n v="138.48179000000002"/>
    <n v="63.42045999999997"/>
    <n v="0.3945350142450143"/>
    <n v="0.18068507122507113"/>
  </r>
  <r>
    <x v="2"/>
    <x v="4"/>
    <s v="Hofdünger"/>
    <x v="0"/>
    <x v="5"/>
    <s v="BESTAETIGT (6)"/>
    <n v="62816.21"/>
    <n v="34986.679999999993"/>
    <x v="37"/>
    <x v="0"/>
    <n v="62.816209999999998"/>
    <n v="34.986679999999993"/>
    <n v="0.23704230188679246"/>
    <n v="0.13202520754716979"/>
  </r>
  <r>
    <x v="2"/>
    <x v="4"/>
    <s v="Hofdünger"/>
    <x v="0"/>
    <x v="6"/>
    <s v="BESTAETIGT (6)"/>
    <n v="42508.97"/>
    <n v="21500.479999999996"/>
    <x v="38"/>
    <x v="0"/>
    <n v="42.508969999999998"/>
    <n v="21.500479999999996"/>
    <n v="0.37288570175438596"/>
    <n v="0.18860070175438592"/>
  </r>
  <r>
    <x v="2"/>
    <x v="4"/>
    <s v="Hofdünger"/>
    <x v="1"/>
    <x v="0"/>
    <s v="BESTAETIGT (6)"/>
    <n v="7365"/>
    <n v="3500.4"/>
    <x v="39"/>
    <x v="0"/>
    <n v="7.3650000000000002"/>
    <n v="3.5004"/>
    <n v="0.27277777777777779"/>
    <n v="0.12964444444444445"/>
  </r>
  <r>
    <x v="2"/>
    <x v="4"/>
    <s v="Hofdünger"/>
    <x v="1"/>
    <x v="7"/>
    <s v="BESTAETIGT (6)"/>
    <n v="9688.880000000001"/>
    <n v="8797.0600000000013"/>
    <x v="31"/>
    <x v="0"/>
    <n v="9.688880000000001"/>
    <n v="8.7970600000000019"/>
    <n v="0.3460314285714286"/>
    <n v="0.31418071428571437"/>
  </r>
  <r>
    <x v="2"/>
    <x v="4"/>
    <s v="Hofdünger"/>
    <x v="1"/>
    <x v="8"/>
    <s v="BESTAETIGT (6)"/>
    <n v="15775.3"/>
    <n v="7499.4400000000014"/>
    <x v="26"/>
    <x v="0"/>
    <n v="15.7753"/>
    <n v="7.4994400000000017"/>
    <n v="0.30931960784313722"/>
    <n v="0.14704784313725494"/>
  </r>
  <r>
    <x v="2"/>
    <x v="4"/>
    <s v="Hofdünger"/>
    <x v="1"/>
    <x v="18"/>
    <s v="BESTAETIGT (6)"/>
    <n v="2505.6"/>
    <n v="1827"/>
    <x v="18"/>
    <x v="0"/>
    <n v="2.5055999999999998"/>
    <n v="1.827"/>
    <n v="0.50112000000000001"/>
    <n v="0.3654"/>
  </r>
  <r>
    <x v="2"/>
    <x v="4"/>
    <s v="Hofdünger"/>
    <x v="1"/>
    <x v="9"/>
    <s v="BESTAETIGT (6)"/>
    <n v="83935.479999999923"/>
    <n v="56157.939999999981"/>
    <x v="40"/>
    <x v="0"/>
    <n v="83.935479999999927"/>
    <n v="56.157939999999982"/>
    <n v="0.41552217821782145"/>
    <n v="0.27800960396039598"/>
  </r>
  <r>
    <x v="2"/>
    <x v="4"/>
    <s v="Hofdünger"/>
    <x v="1"/>
    <x v="10"/>
    <s v="BESTAETIGT (6)"/>
    <n v="1846.3799999999999"/>
    <n v="1723.4"/>
    <x v="41"/>
    <x v="0"/>
    <n v="1.8463799999999999"/>
    <n v="1.7234"/>
    <n v="0.16785272727272726"/>
    <n v="0.15667272727272727"/>
  </r>
  <r>
    <x v="2"/>
    <x v="4"/>
    <s v="Hofdünger"/>
    <x v="1"/>
    <x v="11"/>
    <s v="BESTAETIGT (6)"/>
    <n v="33337.380000000005"/>
    <n v="30286.540000000005"/>
    <x v="42"/>
    <x v="0"/>
    <n v="33.337380000000003"/>
    <n v="30.286540000000006"/>
    <n v="0.10859081433224757"/>
    <n v="9.8653224755700347E-2"/>
  </r>
  <r>
    <x v="2"/>
    <x v="4"/>
    <s v="Hofdünger"/>
    <x v="1"/>
    <x v="12"/>
    <s v="BESTAETIGT (6)"/>
    <n v="57650.630000000005"/>
    <n v="34009"/>
    <x v="43"/>
    <x v="0"/>
    <n v="57.650630000000007"/>
    <n v="34.009"/>
    <n v="0.33517808139534888"/>
    <n v="0.19772674418604652"/>
  </r>
  <r>
    <x v="2"/>
    <x v="4"/>
    <s v="Hofdünger"/>
    <x v="1"/>
    <x v="1"/>
    <s v="BESTAETIGT (6)"/>
    <n v="23390.910000000007"/>
    <n v="11135.98"/>
    <x v="44"/>
    <x v="0"/>
    <n v="23.390910000000009"/>
    <n v="11.13598"/>
    <n v="0.21072891891891901"/>
    <n v="0.10032414414414415"/>
  </r>
  <r>
    <x v="2"/>
    <x v="4"/>
    <s v="Hofdünger"/>
    <x v="1"/>
    <x v="2"/>
    <s v="BESTAETIGT (6)"/>
    <n v="11939.5"/>
    <n v="5181.1000000000013"/>
    <x v="45"/>
    <x v="0"/>
    <n v="11.939500000000001"/>
    <n v="5.1811000000000016"/>
    <n v="0.34112857142857145"/>
    <n v="0.14803142857142862"/>
  </r>
  <r>
    <x v="2"/>
    <x v="4"/>
    <s v="Hofdünger"/>
    <x v="1"/>
    <x v="14"/>
    <s v="BESTAETIGT (6)"/>
    <n v="2329.6"/>
    <n v="1004.76"/>
    <x v="27"/>
    <x v="0"/>
    <n v="2.3296000000000001"/>
    <n v="1.0047600000000001"/>
    <n v="0.1792"/>
    <n v="7.7289230769230777E-2"/>
  </r>
  <r>
    <x v="2"/>
    <x v="4"/>
    <s v="Hofdünger"/>
    <x v="1"/>
    <x v="4"/>
    <s v="BESTAETIGT (6)"/>
    <n v="1749.03"/>
    <n v="1379.93"/>
    <x v="21"/>
    <x v="0"/>
    <n v="1.7490299999999999"/>
    <n v="1.3799300000000001"/>
    <n v="0.21862874999999998"/>
    <n v="0.17249125000000001"/>
  </r>
  <r>
    <x v="2"/>
    <x v="4"/>
    <s v="Hofdünger"/>
    <x v="1"/>
    <x v="5"/>
    <s v="BESTAETIGT (6)"/>
    <n v="4454.5"/>
    <n v="3364.46"/>
    <x v="19"/>
    <x v="0"/>
    <n v="4.4545000000000003"/>
    <n v="3.3644600000000002"/>
    <n v="0.31817857142857148"/>
    <n v="0.24031857142857144"/>
  </r>
  <r>
    <x v="2"/>
    <x v="4"/>
    <s v="Hofdünger"/>
    <x v="1"/>
    <x v="6"/>
    <s v="BESTAETIGT (6)"/>
    <n v="406.22"/>
    <n v="274.3"/>
    <x v="10"/>
    <x v="0"/>
    <n v="0.40622000000000003"/>
    <n v="0.27429999999999999"/>
    <n v="0.20311000000000001"/>
    <n v="0.13714999999999999"/>
  </r>
  <r>
    <x v="2"/>
    <x v="4"/>
    <s v="Hofdünger"/>
    <x v="1"/>
    <x v="15"/>
    <s v="BESTAETIGT (6)"/>
    <n v="448"/>
    <n v="368"/>
    <x v="13"/>
    <x v="0"/>
    <n v="0.44800000000000001"/>
    <n v="0.36799999999999999"/>
    <n v="0.44800000000000001"/>
    <n v="0.36799999999999999"/>
  </r>
  <r>
    <x v="2"/>
    <x v="4"/>
    <s v="Hofdünger"/>
    <x v="1"/>
    <x v="17"/>
    <s v="BESTAETIGT (6)"/>
    <n v="1052"/>
    <n v="397.3"/>
    <x v="16"/>
    <x v="0"/>
    <n v="1.052"/>
    <n v="0.39729999999999999"/>
    <n v="0.1052"/>
    <n v="3.9730000000000001E-2"/>
  </r>
  <r>
    <x v="2"/>
    <x v="4"/>
    <s v="Recyclingdünger"/>
    <x v="2"/>
    <x v="16"/>
    <s v="BESTAETIGT (6)"/>
    <n v="476540.04000000015"/>
    <n v="197352.55000000002"/>
    <x v="46"/>
    <x v="0"/>
    <n v="476.54004000000015"/>
    <n v="197.35255000000001"/>
    <n v="0.36912474051123173"/>
    <n v="0.15286797056545315"/>
  </r>
  <r>
    <x v="2"/>
    <x v="7"/>
    <s v="Recyclingdünger"/>
    <x v="2"/>
    <x v="16"/>
    <s v="BESTAETIGT (6)"/>
    <n v="11940"/>
    <n v="7960"/>
    <x v="10"/>
    <x v="0"/>
    <n v="11.94"/>
    <n v="7.96"/>
    <n v="5.97"/>
    <n v="3.98"/>
  </r>
  <r>
    <x v="2"/>
    <x v="1"/>
    <s v="Hofdünger"/>
    <x v="0"/>
    <x v="1"/>
    <s v="BESTAETIGT (6)"/>
    <n v="300"/>
    <n v="132"/>
    <x v="13"/>
    <x v="0"/>
    <n v="0.3"/>
    <n v="0.13200000000000001"/>
    <n v="0.3"/>
    <n v="0.13200000000000001"/>
  </r>
  <r>
    <x v="2"/>
    <x v="1"/>
    <s v="Hofdünger"/>
    <x v="0"/>
    <x v="3"/>
    <s v="BESTAETIGT (6)"/>
    <n v="750"/>
    <n v="350"/>
    <x v="7"/>
    <x v="0"/>
    <n v="0.75"/>
    <n v="0.35"/>
    <n v="0.25"/>
    <n v="0.11666666666666665"/>
  </r>
  <r>
    <x v="2"/>
    <x v="1"/>
    <s v="Hofdünger"/>
    <x v="1"/>
    <x v="9"/>
    <s v="BESTAETIGT (6)"/>
    <n v="7422.88"/>
    <n v="4736.28"/>
    <x v="47"/>
    <x v="0"/>
    <n v="7.4228800000000001"/>
    <n v="4.7362799999999998"/>
    <n v="0.46393000000000001"/>
    <n v="0.29601749999999999"/>
  </r>
  <r>
    <x v="2"/>
    <x v="1"/>
    <s v="Hofdünger"/>
    <x v="1"/>
    <x v="11"/>
    <s v="BESTAETIGT (6)"/>
    <n v="2051.4"/>
    <n v="1380"/>
    <x v="21"/>
    <x v="0"/>
    <n v="2.0514000000000001"/>
    <n v="1.38"/>
    <n v="0.25642500000000001"/>
    <n v="0.17249999999999999"/>
  </r>
  <r>
    <x v="2"/>
    <x v="1"/>
    <s v="Hofdünger"/>
    <x v="1"/>
    <x v="12"/>
    <s v="BESTAETIGT (6)"/>
    <n v="510"/>
    <n v="300"/>
    <x v="13"/>
    <x v="0"/>
    <n v="0.51"/>
    <n v="0.3"/>
    <n v="0.51"/>
    <n v="0.3"/>
  </r>
  <r>
    <x v="2"/>
    <x v="5"/>
    <s v="Hofdünger"/>
    <x v="0"/>
    <x v="0"/>
    <s v="BESTAETIGT (6)"/>
    <n v="1562.5"/>
    <n v="625"/>
    <x v="10"/>
    <x v="0"/>
    <n v="1.5625"/>
    <n v="0.625"/>
    <n v="0.78125"/>
    <n v="0.3125"/>
  </r>
  <r>
    <x v="2"/>
    <x v="5"/>
    <s v="Hofdünger"/>
    <x v="0"/>
    <x v="4"/>
    <s v="BESTAETIGT (6)"/>
    <n v="23286"/>
    <n v="13798.099999999999"/>
    <x v="48"/>
    <x v="0"/>
    <n v="23.286000000000001"/>
    <n v="13.798099999999998"/>
    <n v="0.3881"/>
    <n v="0.2299683333333333"/>
  </r>
  <r>
    <x v="2"/>
    <x v="5"/>
    <s v="Hofdünger"/>
    <x v="0"/>
    <x v="6"/>
    <s v="BESTAETIGT (6)"/>
    <n v="386.1"/>
    <n v="187.2"/>
    <x v="10"/>
    <x v="0"/>
    <n v="0.3861"/>
    <n v="0.18719999999999998"/>
    <n v="0.19305"/>
    <n v="9.3599999999999989E-2"/>
  </r>
  <r>
    <x v="2"/>
    <x v="5"/>
    <s v="Hofdünger"/>
    <x v="1"/>
    <x v="0"/>
    <s v="BESTAETIGT (6)"/>
    <n v="2240"/>
    <n v="896"/>
    <x v="2"/>
    <x v="0"/>
    <n v="2.2400000000000002"/>
    <n v="0.89600000000000002"/>
    <n v="0.56000000000000005"/>
    <n v="0.224"/>
  </r>
  <r>
    <x v="2"/>
    <x v="5"/>
    <s v="Hofdünger"/>
    <x v="1"/>
    <x v="9"/>
    <s v="BESTAETIGT (6)"/>
    <n v="905.76"/>
    <n v="644.55999999999995"/>
    <x v="2"/>
    <x v="0"/>
    <n v="0.90576000000000001"/>
    <n v="0.64455999999999991"/>
    <n v="0.22644"/>
    <n v="0.16113999999999998"/>
  </r>
  <r>
    <x v="2"/>
    <x v="5"/>
    <s v="Hofdünger"/>
    <x v="1"/>
    <x v="10"/>
    <s v="BESTAETIGT (6)"/>
    <n v="347.4"/>
    <n v="330"/>
    <x v="10"/>
    <x v="0"/>
    <n v="0.34739999999999999"/>
    <n v="0.33"/>
    <n v="0.17369999999999999"/>
    <n v="0.16500000000000001"/>
  </r>
  <r>
    <x v="2"/>
    <x v="5"/>
    <s v="Hofdünger"/>
    <x v="1"/>
    <x v="11"/>
    <s v="BESTAETIGT (6)"/>
    <n v="1459"/>
    <n v="1634"/>
    <x v="15"/>
    <x v="0"/>
    <n v="1.4590000000000001"/>
    <n v="1.6339999999999999"/>
    <n v="0.20842857142857144"/>
    <n v="0.2334285714285714"/>
  </r>
  <r>
    <x v="2"/>
    <x v="5"/>
    <s v="Recyclingdünger"/>
    <x v="2"/>
    <x v="16"/>
    <s v="BESTAETIGT (6)"/>
    <n v="2527.7999999999997"/>
    <n v="1183.2"/>
    <x v="49"/>
    <x v="0"/>
    <n v="2.5277999999999996"/>
    <n v="1.1832"/>
    <n v="0.14869411764705881"/>
    <n v="6.9599999999999995E-2"/>
  </r>
  <r>
    <x v="2"/>
    <x v="6"/>
    <s v="Hofdünger"/>
    <x v="0"/>
    <x v="1"/>
    <s v="BESTAETIGT (6)"/>
    <n v="580"/>
    <n v="240"/>
    <x v="10"/>
    <x v="0"/>
    <n v="0.57999999999999996"/>
    <n v="0.24"/>
    <n v="0.28999999999999998"/>
    <n v="0.12"/>
  </r>
  <r>
    <x v="2"/>
    <x v="6"/>
    <s v="Hofdünger"/>
    <x v="0"/>
    <x v="3"/>
    <s v="BESTAETIGT (6)"/>
    <n v="4507.3999999999996"/>
    <n v="1960.9999999999998"/>
    <x v="41"/>
    <x v="0"/>
    <n v="4.5073999999999996"/>
    <n v="1.9609999999999999"/>
    <n v="0.40976363636363633"/>
    <n v="0.17827272727272725"/>
  </r>
  <r>
    <x v="2"/>
    <x v="6"/>
    <s v="Hofdünger"/>
    <x v="0"/>
    <x v="4"/>
    <s v="BESTAETIGT (6)"/>
    <n v="734.40000000000009"/>
    <n v="222.70000000000002"/>
    <x v="7"/>
    <x v="0"/>
    <n v="0.73440000000000005"/>
    <n v="0.22270000000000001"/>
    <n v="0.24480000000000002"/>
    <n v="7.4233333333333332E-2"/>
  </r>
  <r>
    <x v="2"/>
    <x v="6"/>
    <s v="Hofdünger"/>
    <x v="0"/>
    <x v="5"/>
    <s v="BESTAETIGT (6)"/>
    <n v="2033.1"/>
    <n v="1091.0999999999999"/>
    <x v="15"/>
    <x v="0"/>
    <n v="2.0331000000000001"/>
    <n v="1.0911"/>
    <n v="0.29044285714285717"/>
    <n v="0.15587142857142858"/>
  </r>
  <r>
    <x v="2"/>
    <x v="6"/>
    <s v="Hofdünger"/>
    <x v="0"/>
    <x v="6"/>
    <s v="BESTAETIGT (6)"/>
    <n v="2168.5"/>
    <n v="970.3"/>
    <x v="23"/>
    <x v="0"/>
    <n v="2.1684999999999999"/>
    <n v="0.97029999999999994"/>
    <n v="0.24094444444444443"/>
    <n v="0.10781111111111111"/>
  </r>
  <r>
    <x v="2"/>
    <x v="6"/>
    <s v="Hofdünger"/>
    <x v="1"/>
    <x v="0"/>
    <s v="BESTAETIGT (6)"/>
    <n v="2614.9"/>
    <n v="2184.6"/>
    <x v="13"/>
    <x v="0"/>
    <n v="2.6149"/>
    <n v="2.1846000000000001"/>
    <n v="2.6149"/>
    <n v="2.1846000000000001"/>
  </r>
  <r>
    <x v="2"/>
    <x v="6"/>
    <s v="Hofdünger"/>
    <x v="1"/>
    <x v="9"/>
    <s v="BESTAETIGT (6)"/>
    <n v="855.35"/>
    <n v="530.15000000000009"/>
    <x v="18"/>
    <x v="0"/>
    <n v="0.85535000000000005"/>
    <n v="0.53015000000000012"/>
    <n v="0.17107"/>
    <n v="0.10603000000000003"/>
  </r>
  <r>
    <x v="2"/>
    <x v="6"/>
    <s v="Hofdünger"/>
    <x v="1"/>
    <x v="11"/>
    <s v="BESTAETIGT (6)"/>
    <n v="2150.8999999999996"/>
    <n v="1709.5"/>
    <x v="21"/>
    <x v="0"/>
    <n v="2.1508999999999996"/>
    <n v="1.7095"/>
    <n v="0.26886249999999995"/>
    <n v="0.2136875"/>
  </r>
  <r>
    <x v="2"/>
    <x v="6"/>
    <s v="Hofdünger"/>
    <x v="1"/>
    <x v="1"/>
    <s v="BESTAETIGT (6)"/>
    <n v="224.1"/>
    <n v="140.4"/>
    <x v="7"/>
    <x v="0"/>
    <n v="0.22409999999999999"/>
    <n v="0.1404"/>
    <n v="7.4700000000000003E-2"/>
    <n v="4.6800000000000001E-2"/>
  </r>
  <r>
    <x v="2"/>
    <x v="6"/>
    <s v="Hofdünger"/>
    <x v="1"/>
    <x v="2"/>
    <s v="BESTAETIGT (6)"/>
    <n v="243"/>
    <n v="103.8"/>
    <x v="13"/>
    <x v="0"/>
    <n v="0.24299999999999999"/>
    <n v="0.1038"/>
    <n v="0.24299999999999999"/>
    <n v="0.1038"/>
  </r>
  <r>
    <x v="2"/>
    <x v="6"/>
    <s v="Recyclingdünger"/>
    <x v="2"/>
    <x v="16"/>
    <s v="BESTAETIGT (6)"/>
    <n v="2219.2000000000003"/>
    <n v="1016"/>
    <x v="23"/>
    <x v="0"/>
    <n v="2.2192000000000003"/>
    <n v="1.016"/>
    <n v="0.24657777777777781"/>
    <n v="0.11288888888888889"/>
  </r>
  <r>
    <x v="2"/>
    <x v="8"/>
    <s v="Hofdünger"/>
    <x v="0"/>
    <x v="4"/>
    <s v="BESTAETIGT (6)"/>
    <n v="180"/>
    <n v="90"/>
    <x v="13"/>
    <x v="0"/>
    <n v="0.18"/>
    <n v="0.09"/>
    <n v="0.18"/>
    <n v="0.09"/>
  </r>
  <r>
    <x v="2"/>
    <x v="9"/>
    <s v="Hofdünger"/>
    <x v="1"/>
    <x v="12"/>
    <s v="BESTAETIGT (6)"/>
    <n v="178.5"/>
    <n v="105"/>
    <x v="13"/>
    <x v="0"/>
    <n v="0.17849999999999999"/>
    <n v="0.105"/>
    <n v="0.17849999999999999"/>
    <n v="0.105"/>
  </r>
  <r>
    <x v="2"/>
    <x v="10"/>
    <s v="Hofdünger"/>
    <x v="0"/>
    <x v="2"/>
    <s v="BESTAETIGT (6)"/>
    <n v="137.6"/>
    <n v="54.4"/>
    <x v="13"/>
    <x v="0"/>
    <n v="0.1376"/>
    <n v="5.4399999999999997E-2"/>
    <n v="0.1376"/>
    <n v="5.4399999999999997E-2"/>
  </r>
  <r>
    <x v="2"/>
    <x v="10"/>
    <s v="Hofdünger"/>
    <x v="1"/>
    <x v="11"/>
    <s v="BESTAETIGT (6)"/>
    <n v="234"/>
    <n v="225"/>
    <x v="13"/>
    <x v="0"/>
    <n v="0.23400000000000001"/>
    <n v="0.22500000000000001"/>
    <n v="0.23400000000000001"/>
    <n v="0.22500000000000001"/>
  </r>
  <r>
    <x v="2"/>
    <x v="10"/>
    <s v="Hofdünger"/>
    <x v="1"/>
    <x v="2"/>
    <s v="BESTAETIGT (6)"/>
    <n v="320"/>
    <n v="136"/>
    <x v="13"/>
    <x v="0"/>
    <n v="0.32"/>
    <n v="0.13600000000000001"/>
    <n v="0.32"/>
    <n v="0.13600000000000001"/>
  </r>
  <r>
    <x v="2"/>
    <x v="10"/>
    <s v="Recyclingdünger"/>
    <x v="2"/>
    <x v="16"/>
    <s v="BESTAETIGT (6)"/>
    <n v="1255"/>
    <n v="692.5"/>
    <x v="18"/>
    <x v="0"/>
    <n v="1.2549999999999999"/>
    <n v="0.6925"/>
    <n v="0.251"/>
    <n v="0.13850000000000001"/>
  </r>
  <r>
    <x v="2"/>
    <x v="11"/>
    <s v="Hofdünger"/>
    <x v="0"/>
    <x v="3"/>
    <s v="BESTAETIGT (6)"/>
    <n v="340.4"/>
    <n v="170.2"/>
    <x v="10"/>
    <x v="0"/>
    <n v="0.34039999999999998"/>
    <n v="0.17019999999999999"/>
    <n v="0.17019999999999999"/>
    <n v="8.5099999999999995E-2"/>
  </r>
  <r>
    <x v="2"/>
    <x v="11"/>
    <s v="Hofdünger"/>
    <x v="0"/>
    <x v="4"/>
    <s v="BESTAETIGT (6)"/>
    <n v="2365"/>
    <n v="1375"/>
    <x v="20"/>
    <x v="0"/>
    <n v="2.3650000000000002"/>
    <n v="1.375"/>
    <n v="0.39416666666666672"/>
    <n v="0.22916666666666666"/>
  </r>
  <r>
    <x v="2"/>
    <x v="11"/>
    <s v="Hofdünger"/>
    <x v="0"/>
    <x v="5"/>
    <s v="BESTAETIGT (6)"/>
    <n v="900"/>
    <n v="450"/>
    <x v="13"/>
    <x v="0"/>
    <n v="0.9"/>
    <n v="0.45"/>
    <n v="0.9"/>
    <n v="0.45"/>
  </r>
  <r>
    <x v="2"/>
    <x v="11"/>
    <s v="Hofdünger"/>
    <x v="1"/>
    <x v="7"/>
    <s v="BESTAETIGT (6)"/>
    <n v="668.8"/>
    <n v="608"/>
    <x v="13"/>
    <x v="0"/>
    <n v="0.66879999999999995"/>
    <n v="0.60799999999999998"/>
    <n v="0.66879999999999995"/>
    <n v="0.60799999999999998"/>
  </r>
  <r>
    <x v="2"/>
    <x v="11"/>
    <s v="Hofdünger"/>
    <x v="1"/>
    <x v="12"/>
    <s v="BESTAETIGT (6)"/>
    <n v="816"/>
    <n v="480"/>
    <x v="10"/>
    <x v="0"/>
    <n v="0.81599999999999995"/>
    <n v="0.48"/>
    <n v="0.40799999999999997"/>
    <n v="0.24"/>
  </r>
  <r>
    <x v="2"/>
    <x v="11"/>
    <s v="Recyclingdünger"/>
    <x v="2"/>
    <x v="16"/>
    <s v="BESTAETIGT (6)"/>
    <n v="630"/>
    <n v="270"/>
    <x v="13"/>
    <x v="0"/>
    <n v="0.63"/>
    <n v="0.27"/>
    <n v="0.63"/>
    <n v="0.27"/>
  </r>
  <r>
    <x v="2"/>
    <x v="12"/>
    <s v="Hofdünger"/>
    <x v="0"/>
    <x v="1"/>
    <s v="BESTAETIGT (6)"/>
    <n v="5287.6399999999994"/>
    <n v="2566.8000000000002"/>
    <x v="19"/>
    <x v="0"/>
    <n v="5.2876399999999997"/>
    <n v="2.5668000000000002"/>
    <n v="0.37768857142857143"/>
    <n v="0.18334285714285717"/>
  </r>
  <r>
    <x v="2"/>
    <x v="12"/>
    <s v="Hofdünger"/>
    <x v="0"/>
    <x v="3"/>
    <s v="BESTAETIGT (6)"/>
    <n v="2200"/>
    <n v="1137.5"/>
    <x v="20"/>
    <x v="0"/>
    <n v="2.2000000000000002"/>
    <n v="1.1375"/>
    <n v="0.3666666666666667"/>
    <n v="0.18958333333333333"/>
  </r>
  <r>
    <x v="2"/>
    <x v="12"/>
    <s v="Hofdünger"/>
    <x v="0"/>
    <x v="4"/>
    <s v="BESTAETIGT (6)"/>
    <n v="4540.2"/>
    <n v="2215"/>
    <x v="27"/>
    <x v="0"/>
    <n v="4.5401999999999996"/>
    <n v="2.2149999999999999"/>
    <n v="0.34924615384615382"/>
    <n v="0.17038461538461538"/>
  </r>
  <r>
    <x v="2"/>
    <x v="12"/>
    <s v="Hofdünger"/>
    <x v="1"/>
    <x v="0"/>
    <s v="BESTAETIGT (6)"/>
    <n v="204"/>
    <n v="340"/>
    <x v="13"/>
    <x v="0"/>
    <n v="0.20399999999999999"/>
    <n v="0.34"/>
    <n v="0.20399999999999999"/>
    <n v="0.34"/>
  </r>
  <r>
    <x v="2"/>
    <x v="12"/>
    <s v="Hofdünger"/>
    <x v="1"/>
    <x v="7"/>
    <s v="BESTAETIGT (6)"/>
    <n v="939.80000000000007"/>
    <n v="858.5"/>
    <x v="7"/>
    <x v="0"/>
    <n v="0.93980000000000008"/>
    <n v="0.85850000000000004"/>
    <n v="0.31326666666666669"/>
    <n v="0.28616666666666668"/>
  </r>
  <r>
    <x v="2"/>
    <x v="12"/>
    <s v="Hofdünger"/>
    <x v="1"/>
    <x v="9"/>
    <s v="BESTAETIGT (6)"/>
    <n v="9245.74"/>
    <n v="5894.4"/>
    <x v="47"/>
    <x v="0"/>
    <n v="9.2457399999999996"/>
    <n v="5.8943999999999992"/>
    <n v="0.57785874999999998"/>
    <n v="0.36839999999999995"/>
  </r>
  <r>
    <x v="2"/>
    <x v="12"/>
    <s v="Hofdünger"/>
    <x v="1"/>
    <x v="11"/>
    <s v="BESTAETIGT (6)"/>
    <n v="294.14"/>
    <n v="275.04000000000002"/>
    <x v="7"/>
    <x v="0"/>
    <n v="0.29414000000000001"/>
    <n v="0.27504000000000001"/>
    <n v="9.8046666666666671E-2"/>
    <n v="9.1679999999999998E-2"/>
  </r>
  <r>
    <x v="2"/>
    <x v="12"/>
    <s v="Hofdünger"/>
    <x v="1"/>
    <x v="12"/>
    <s v="BESTAETIGT (6)"/>
    <n v="374"/>
    <n v="220"/>
    <x v="13"/>
    <x v="0"/>
    <n v="0.374"/>
    <n v="0.22"/>
    <n v="0.374"/>
    <n v="0.22"/>
  </r>
  <r>
    <x v="2"/>
    <x v="12"/>
    <s v="Hofdünger"/>
    <x v="1"/>
    <x v="1"/>
    <s v="BESTAETIGT (6)"/>
    <n v="370.14"/>
    <n v="153.44999999999999"/>
    <x v="13"/>
    <x v="0"/>
    <n v="0.37013999999999997"/>
    <n v="0.15344999999999998"/>
    <n v="0.37013999999999997"/>
    <n v="0.15344999999999998"/>
  </r>
  <r>
    <x v="2"/>
    <x v="12"/>
    <s v="Recyclingdünger"/>
    <x v="2"/>
    <x v="16"/>
    <s v="BESTAETIGT (6)"/>
    <n v="6711"/>
    <n v="2514"/>
    <x v="49"/>
    <x v="0"/>
    <n v="6.7110000000000003"/>
    <n v="2.5139999999999998"/>
    <n v="0.39476470588235296"/>
    <n v="0.14788235294117646"/>
  </r>
  <r>
    <x v="3"/>
    <x v="13"/>
    <s v="Hofdünger"/>
    <x v="3"/>
    <x v="16"/>
    <s v="BESTAETIGT (6)"/>
    <n v="17782.939999999999"/>
    <n v="9104.1100000000024"/>
    <x v="50"/>
    <x v="0"/>
    <n v="17.78294"/>
    <n v="9.1041100000000021"/>
    <n v="0.18145857142857144"/>
    <n v="9.2899081632653077E-2"/>
  </r>
  <r>
    <x v="3"/>
    <x v="13"/>
    <s v="Hofdünger"/>
    <x v="0"/>
    <x v="0"/>
    <s v="BESTAETIGT (6)"/>
    <n v="31.36"/>
    <n v="28"/>
    <x v="13"/>
    <x v="0"/>
    <n v="3.1359999999999999E-2"/>
    <n v="2.8000000000000001E-2"/>
    <n v="3.1359999999999999E-2"/>
    <n v="2.8000000000000001E-2"/>
  </r>
  <r>
    <x v="3"/>
    <x v="13"/>
    <s v="Hofdünger"/>
    <x v="0"/>
    <x v="1"/>
    <s v="BESTAETIGT (6)"/>
    <n v="2194.46"/>
    <n v="914.34"/>
    <x v="51"/>
    <x v="0"/>
    <n v="2.1944599999999999"/>
    <n v="0.91434000000000004"/>
    <n v="0.18287166666666665"/>
    <n v="7.6194999999999999E-2"/>
  </r>
  <r>
    <x v="3"/>
    <x v="13"/>
    <s v="Hofdünger"/>
    <x v="0"/>
    <x v="3"/>
    <s v="BESTAETIGT (6)"/>
    <n v="7896.46"/>
    <n v="3815.6"/>
    <x v="52"/>
    <x v="0"/>
    <n v="7.8964600000000003"/>
    <n v="3.8155999999999999"/>
    <n v="0.15792919999999999"/>
    <n v="7.6311999999999991E-2"/>
  </r>
  <r>
    <x v="3"/>
    <x v="13"/>
    <s v="Hofdünger"/>
    <x v="0"/>
    <x v="4"/>
    <s v="BESTAETIGT (6)"/>
    <n v="15261.77"/>
    <n v="5912.1000000000013"/>
    <x v="53"/>
    <x v="0"/>
    <n v="15.26177"/>
    <n v="5.9121000000000015"/>
    <n v="0.16235925531914894"/>
    <n v="6.2894680851063839E-2"/>
  </r>
  <r>
    <x v="3"/>
    <x v="13"/>
    <s v="Hofdünger"/>
    <x v="0"/>
    <x v="5"/>
    <s v="BESTAETIGT (6)"/>
    <n v="11874.26"/>
    <n v="6622.54"/>
    <x v="54"/>
    <x v="0"/>
    <n v="11.87426"/>
    <n v="6.6225399999999999"/>
    <n v="0.18848031746031746"/>
    <n v="0.10511968253968254"/>
  </r>
  <r>
    <x v="3"/>
    <x v="13"/>
    <s v="Hofdünger"/>
    <x v="0"/>
    <x v="6"/>
    <s v="BESTAETIGT (6)"/>
    <n v="366"/>
    <n v="222"/>
    <x v="10"/>
    <x v="0"/>
    <n v="0.36599999999999999"/>
    <n v="0.222"/>
    <n v="0.183"/>
    <n v="0.111"/>
  </r>
  <r>
    <x v="3"/>
    <x v="13"/>
    <s v="Hofdünger"/>
    <x v="1"/>
    <x v="10"/>
    <s v="BESTAETIGT (6)"/>
    <n v="171.96"/>
    <n v="126.12"/>
    <x v="13"/>
    <x v="0"/>
    <n v="0.17196"/>
    <n v="0.12612000000000001"/>
    <n v="0.17196"/>
    <n v="0.12612000000000001"/>
  </r>
  <r>
    <x v="3"/>
    <x v="13"/>
    <s v="Hofdünger"/>
    <x v="1"/>
    <x v="12"/>
    <s v="BESTAETIGT (6)"/>
    <n v="142.80000000000001"/>
    <n v="84"/>
    <x v="13"/>
    <x v="0"/>
    <n v="0.14280000000000001"/>
    <n v="8.4000000000000005E-2"/>
    <n v="0.14280000000000001"/>
    <n v="8.4000000000000005E-2"/>
  </r>
  <r>
    <x v="3"/>
    <x v="13"/>
    <s v="Hofdünger"/>
    <x v="1"/>
    <x v="5"/>
    <s v="BESTAETIGT (6)"/>
    <n v="124"/>
    <n v="112"/>
    <x v="13"/>
    <x v="0"/>
    <n v="0.124"/>
    <n v="0.112"/>
    <n v="0.124"/>
    <n v="0.112"/>
  </r>
  <r>
    <x v="3"/>
    <x v="7"/>
    <s v="Hofdünger"/>
    <x v="3"/>
    <x v="16"/>
    <s v="BESTAETIGT (6)"/>
    <n v="1527.0500000000002"/>
    <n v="844.05000000000007"/>
    <x v="27"/>
    <x v="0"/>
    <n v="1.5270500000000002"/>
    <n v="0.84405000000000008"/>
    <n v="0.11746538461538464"/>
    <n v="6.4926923076923077E-2"/>
  </r>
  <r>
    <x v="3"/>
    <x v="7"/>
    <s v="Hofdünger"/>
    <x v="0"/>
    <x v="3"/>
    <s v="BESTAETIGT (6)"/>
    <n v="1879.45"/>
    <n v="947.29000000000008"/>
    <x v="51"/>
    <x v="0"/>
    <n v="1.8794500000000001"/>
    <n v="0.94729000000000008"/>
    <n v="0.15662083333333335"/>
    <n v="7.8940833333333335E-2"/>
  </r>
  <r>
    <x v="3"/>
    <x v="7"/>
    <s v="Hofdünger"/>
    <x v="0"/>
    <x v="4"/>
    <s v="BESTAETIGT (6)"/>
    <n v="3343"/>
    <n v="1387.1599999999999"/>
    <x v="55"/>
    <x v="0"/>
    <n v="3.343"/>
    <n v="1.3871599999999999"/>
    <n v="0.14534782608695651"/>
    <n v="6.0311304347826084E-2"/>
  </r>
  <r>
    <x v="3"/>
    <x v="7"/>
    <s v="Hofdünger"/>
    <x v="0"/>
    <x v="5"/>
    <s v="BESTAETIGT (6)"/>
    <n v="2297"/>
    <n v="1348.55"/>
    <x v="27"/>
    <x v="0"/>
    <n v="2.2970000000000002"/>
    <n v="1.3485499999999999"/>
    <n v="0.1766923076923077"/>
    <n v="0.10373461538461538"/>
  </r>
  <r>
    <x v="3"/>
    <x v="7"/>
    <s v="Hofdünger"/>
    <x v="1"/>
    <x v="10"/>
    <s v="BESTAETIGT (6)"/>
    <n v="232.14"/>
    <n v="170.26"/>
    <x v="13"/>
    <x v="0"/>
    <n v="0.23213999999999999"/>
    <n v="0.17025999999999999"/>
    <n v="0.23213999999999999"/>
    <n v="0.17025999999999999"/>
  </r>
  <r>
    <x v="3"/>
    <x v="8"/>
    <s v="Hofdünger"/>
    <x v="3"/>
    <x v="16"/>
    <s v="BESTAETIGT (6)"/>
    <n v="1872.99"/>
    <n v="1078.8"/>
    <x v="27"/>
    <x v="0"/>
    <n v="1.8729899999999999"/>
    <n v="1.0788"/>
    <n v="0.14407615384615385"/>
    <n v="8.2984615384615379E-2"/>
  </r>
  <r>
    <x v="3"/>
    <x v="8"/>
    <s v="Hofdünger"/>
    <x v="0"/>
    <x v="1"/>
    <s v="BESTAETIGT (6)"/>
    <n v="550"/>
    <n v="225"/>
    <x v="10"/>
    <x v="0"/>
    <n v="0.55000000000000004"/>
    <n v="0.22500000000000001"/>
    <n v="0.27500000000000002"/>
    <n v="0.1125"/>
  </r>
  <r>
    <x v="3"/>
    <x v="8"/>
    <s v="Hofdünger"/>
    <x v="0"/>
    <x v="3"/>
    <s v="BESTAETIGT (6)"/>
    <n v="1301.4000000000001"/>
    <n v="641.59999999999991"/>
    <x v="15"/>
    <x v="0"/>
    <n v="1.3014000000000001"/>
    <n v="0.64159999999999995"/>
    <n v="0.18591428571428573"/>
    <n v="9.1657142857142854E-2"/>
  </r>
  <r>
    <x v="3"/>
    <x v="8"/>
    <s v="Hofdünger"/>
    <x v="0"/>
    <x v="4"/>
    <s v="BESTAETIGT (6)"/>
    <n v="1638.4"/>
    <n v="592.79999999999995"/>
    <x v="15"/>
    <x v="0"/>
    <n v="1.6384000000000001"/>
    <n v="0.59279999999999999"/>
    <n v="0.23405714285714288"/>
    <n v="8.4685714285714281E-2"/>
  </r>
  <r>
    <x v="3"/>
    <x v="8"/>
    <s v="Hofdünger"/>
    <x v="0"/>
    <x v="5"/>
    <s v="BESTAETIGT (6)"/>
    <n v="3277.56"/>
    <n v="1702.8999999999999"/>
    <x v="27"/>
    <x v="0"/>
    <n v="3.2775599999999998"/>
    <n v="1.7028999999999999"/>
    <n v="0.25212000000000001"/>
    <n v="0.13099230769230769"/>
  </r>
  <r>
    <x v="3"/>
    <x v="8"/>
    <s v="Hofdünger"/>
    <x v="0"/>
    <x v="6"/>
    <s v="BESTAETIGT (6)"/>
    <n v="313.5"/>
    <n v="218.5"/>
    <x v="10"/>
    <x v="0"/>
    <n v="0.3135"/>
    <n v="0.2185"/>
    <n v="0.15675"/>
    <n v="0.10925"/>
  </r>
  <r>
    <x v="3"/>
    <x v="8"/>
    <s v="Hofdünger"/>
    <x v="1"/>
    <x v="9"/>
    <s v="BESTAETIGT (6)"/>
    <n v="235.2"/>
    <n v="190.4"/>
    <x v="13"/>
    <x v="0"/>
    <n v="0.23519999999999999"/>
    <n v="0.19040000000000001"/>
    <n v="0.23519999999999999"/>
    <n v="0.19040000000000001"/>
  </r>
  <r>
    <x v="3"/>
    <x v="8"/>
    <s v="Hofdünger"/>
    <x v="1"/>
    <x v="10"/>
    <s v="BESTAETIGT (6)"/>
    <n v="729.64"/>
    <n v="569.02"/>
    <x v="10"/>
    <x v="0"/>
    <n v="0.72963999999999996"/>
    <n v="0.56901999999999997"/>
    <n v="0.36481999999999998"/>
    <n v="0.28450999999999999"/>
  </r>
  <r>
    <x v="3"/>
    <x v="8"/>
    <s v="Hofdünger"/>
    <x v="1"/>
    <x v="1"/>
    <s v="BESTAETIGT (6)"/>
    <n v="282.58"/>
    <n v="117.15"/>
    <x v="13"/>
    <x v="0"/>
    <n v="0.28258"/>
    <n v="0.11715"/>
    <n v="0.28258"/>
    <n v="0.11715"/>
  </r>
  <r>
    <x v="3"/>
    <x v="10"/>
    <s v="Hofdünger"/>
    <x v="3"/>
    <x v="16"/>
    <s v="BESTAETIGT (6)"/>
    <n v="96"/>
    <n v="64"/>
    <x v="13"/>
    <x v="0"/>
    <n v="9.6000000000000002E-2"/>
    <n v="6.4000000000000001E-2"/>
    <n v="9.6000000000000002E-2"/>
    <n v="6.4000000000000001E-2"/>
  </r>
  <r>
    <x v="3"/>
    <x v="10"/>
    <s v="Hofdünger"/>
    <x v="0"/>
    <x v="4"/>
    <s v="BESTAETIGT (6)"/>
    <n v="415.22999999999996"/>
    <n v="172.49"/>
    <x v="2"/>
    <x v="0"/>
    <n v="0.41522999999999999"/>
    <n v="0.17249"/>
    <n v="0.1038075"/>
    <n v="4.3122500000000001E-2"/>
  </r>
  <r>
    <x v="3"/>
    <x v="10"/>
    <s v="Hofdünger"/>
    <x v="0"/>
    <x v="5"/>
    <s v="BESTAETIGT (6)"/>
    <n v="200"/>
    <n v="90"/>
    <x v="13"/>
    <x v="0"/>
    <n v="0.2"/>
    <n v="0.09"/>
    <n v="0.2"/>
    <n v="0.09"/>
  </r>
  <r>
    <x v="3"/>
    <x v="10"/>
    <s v="Hofdünger"/>
    <x v="1"/>
    <x v="9"/>
    <s v="BESTAETIGT (6)"/>
    <n v="506.3"/>
    <n v="298.14999999999998"/>
    <x v="10"/>
    <x v="0"/>
    <n v="0.50629999999999997"/>
    <n v="0.29814999999999997"/>
    <n v="0.25314999999999999"/>
    <n v="0.14907499999999999"/>
  </r>
  <r>
    <x v="3"/>
    <x v="10"/>
    <s v="Hofdünger"/>
    <x v="1"/>
    <x v="10"/>
    <s v="BESTAETIGT (6)"/>
    <n v="341.05"/>
    <n v="250.13"/>
    <x v="13"/>
    <x v="0"/>
    <n v="0.34105000000000002"/>
    <n v="0.25013000000000002"/>
    <n v="0.34105000000000002"/>
    <n v="0.25013000000000002"/>
  </r>
  <r>
    <x v="3"/>
    <x v="10"/>
    <s v="Hofdünger"/>
    <x v="1"/>
    <x v="5"/>
    <s v="BESTAETIGT (6)"/>
    <n v="260"/>
    <n v="240"/>
    <x v="13"/>
    <x v="0"/>
    <n v="0.26"/>
    <n v="0.24"/>
    <n v="0.26"/>
    <n v="0.24"/>
  </r>
  <r>
    <x v="3"/>
    <x v="12"/>
    <s v="Hofdünger"/>
    <x v="0"/>
    <x v="2"/>
    <s v="BESTAETIGT (6)"/>
    <n v="571.20000000000005"/>
    <n v="253.68"/>
    <x v="7"/>
    <x v="0"/>
    <n v="0.57120000000000004"/>
    <n v="0.25368000000000002"/>
    <n v="0.19040000000000001"/>
    <n v="8.456000000000001E-2"/>
  </r>
  <r>
    <x v="3"/>
    <x v="12"/>
    <s v="Hofdünger"/>
    <x v="0"/>
    <x v="3"/>
    <s v="BESTAETIGT (6)"/>
    <n v="425.88"/>
    <n v="214.2"/>
    <x v="7"/>
    <x v="0"/>
    <n v="0.42587999999999998"/>
    <n v="0.2142"/>
    <n v="0.14196"/>
    <n v="7.1400000000000005E-2"/>
  </r>
  <r>
    <x v="3"/>
    <x v="12"/>
    <s v="Hofdünger"/>
    <x v="0"/>
    <x v="4"/>
    <s v="BESTAETIGT (6)"/>
    <n v="522.48"/>
    <n v="231.83999999999997"/>
    <x v="20"/>
    <x v="0"/>
    <n v="0.52248000000000006"/>
    <n v="0.23183999999999996"/>
    <n v="8.7080000000000005E-2"/>
    <n v="3.8639999999999994E-2"/>
  </r>
  <r>
    <x v="3"/>
    <x v="12"/>
    <s v="Hofdünger"/>
    <x v="1"/>
    <x v="7"/>
    <s v="BESTAETIGT (6)"/>
    <n v="504.54999999999995"/>
    <n v="461.24"/>
    <x v="7"/>
    <x v="0"/>
    <n v="0.50454999999999994"/>
    <n v="0.46123999999999998"/>
    <n v="0.16818333333333332"/>
    <n v="0.15374666666666667"/>
  </r>
  <r>
    <x v="3"/>
    <x v="12"/>
    <s v="Hofdünger"/>
    <x v="1"/>
    <x v="9"/>
    <s v="BESTAETIGT (6)"/>
    <n v="768"/>
    <n v="620.79999999999995"/>
    <x v="7"/>
    <x v="0"/>
    <n v="0.76800000000000002"/>
    <n v="0.62079999999999991"/>
    <n v="0.25600000000000001"/>
    <n v="0.2069333333333333"/>
  </r>
  <r>
    <x v="3"/>
    <x v="12"/>
    <s v="Hofdünger"/>
    <x v="1"/>
    <x v="10"/>
    <s v="BESTAETIGT (6)"/>
    <n v="163.36000000000001"/>
    <n v="119.81"/>
    <x v="13"/>
    <x v="0"/>
    <n v="0.16336000000000001"/>
    <n v="0.11981"/>
    <n v="0.16336000000000001"/>
    <n v="0.11981"/>
  </r>
  <r>
    <x v="4"/>
    <x v="13"/>
    <s v="Hofdünger"/>
    <x v="3"/>
    <x v="16"/>
    <s v="BESTAETIGT (6)"/>
    <n v="448.66999999999996"/>
    <n v="188.45999999999998"/>
    <x v="7"/>
    <x v="0"/>
    <n v="0.44866999999999996"/>
    <n v="0.18845999999999999"/>
    <n v="0.14955666666666664"/>
    <n v="6.2820000000000001E-2"/>
  </r>
  <r>
    <x v="4"/>
    <x v="13"/>
    <s v="Hofdünger"/>
    <x v="0"/>
    <x v="3"/>
    <s v="BESTAETIGT (6)"/>
    <n v="112.5"/>
    <n v="63"/>
    <x v="13"/>
    <x v="0"/>
    <n v="0.1125"/>
    <n v="6.3E-2"/>
    <n v="0.1125"/>
    <n v="6.3E-2"/>
  </r>
  <r>
    <x v="4"/>
    <x v="13"/>
    <s v="Hofdünger"/>
    <x v="0"/>
    <x v="4"/>
    <s v="BESTAETIGT (6)"/>
    <n v="4927"/>
    <n v="1984.7999999999997"/>
    <x v="5"/>
    <x v="0"/>
    <n v="4.9269999999999996"/>
    <n v="1.9847999999999997"/>
    <n v="0.12317499999999999"/>
    <n v="4.9619999999999991E-2"/>
  </r>
  <r>
    <x v="4"/>
    <x v="13"/>
    <s v="Hofdünger"/>
    <x v="0"/>
    <x v="5"/>
    <s v="BESTAETIGT (6)"/>
    <n v="168"/>
    <n v="96.6"/>
    <x v="13"/>
    <x v="0"/>
    <n v="0.16800000000000001"/>
    <n v="9.6599999999999991E-2"/>
    <n v="0.16800000000000001"/>
    <n v="9.6599999999999991E-2"/>
  </r>
  <r>
    <x v="4"/>
    <x v="13"/>
    <s v="Hofdünger"/>
    <x v="0"/>
    <x v="6"/>
    <s v="BESTAETIGT (6)"/>
    <n v="3737.6000000000013"/>
    <n v="1856"/>
    <x v="14"/>
    <x v="0"/>
    <n v="3.7376000000000014"/>
    <n v="1.8560000000000001"/>
    <n v="0.15573333333333339"/>
    <n v="7.7333333333333337E-2"/>
  </r>
  <r>
    <x v="4"/>
    <x v="13"/>
    <s v="Recyclingdünger"/>
    <x v="2"/>
    <x v="16"/>
    <s v="BESTAETIGT (6)"/>
    <n v="4089.6900000000005"/>
    <n v="561.32999999999993"/>
    <x v="23"/>
    <x v="0"/>
    <n v="4.0896900000000009"/>
    <n v="0.56132999999999988"/>
    <n v="0.45441000000000009"/>
    <n v="6.2369999999999988E-2"/>
  </r>
  <r>
    <x v="4"/>
    <x v="7"/>
    <s v="Hofdünger"/>
    <x v="3"/>
    <x v="16"/>
    <s v="BESTAETIGT (6)"/>
    <n v="12211.06"/>
    <n v="5822.7699999999995"/>
    <x v="56"/>
    <x v="0"/>
    <n v="12.21106"/>
    <n v="5.8227699999999993"/>
    <n v="0.17697188405797101"/>
    <n v="8.4387971014492746E-2"/>
  </r>
  <r>
    <x v="4"/>
    <x v="7"/>
    <s v="Hofdünger"/>
    <x v="0"/>
    <x v="1"/>
    <s v="BESTAETIGT (6)"/>
    <n v="2762"/>
    <n v="1150.3999999999999"/>
    <x v="51"/>
    <x v="0"/>
    <n v="2.762"/>
    <n v="1.1503999999999999"/>
    <n v="0.23016666666666666"/>
    <n v="9.5866666666666656E-2"/>
  </r>
  <r>
    <x v="4"/>
    <x v="7"/>
    <s v="Hofdünger"/>
    <x v="0"/>
    <x v="3"/>
    <s v="BESTAETIGT (6)"/>
    <n v="759.5"/>
    <n v="418.3"/>
    <x v="21"/>
    <x v="0"/>
    <n v="0.75949999999999995"/>
    <n v="0.41830000000000001"/>
    <n v="9.4937499999999994E-2"/>
    <n v="5.2287500000000001E-2"/>
  </r>
  <r>
    <x v="4"/>
    <x v="7"/>
    <s v="Hofdünger"/>
    <x v="0"/>
    <x v="4"/>
    <s v="BESTAETIGT (6)"/>
    <n v="23637.100000000006"/>
    <n v="9056.18"/>
    <x v="57"/>
    <x v="0"/>
    <n v="23.637100000000007"/>
    <n v="9.0561799999999995"/>
    <n v="0.1712833333333334"/>
    <n v="6.5624492753623184E-2"/>
  </r>
  <r>
    <x v="4"/>
    <x v="7"/>
    <s v="Hofdünger"/>
    <x v="0"/>
    <x v="5"/>
    <s v="BESTAETIGT (6)"/>
    <n v="7361.5999999999995"/>
    <n v="3832.9"/>
    <x v="58"/>
    <x v="0"/>
    <n v="7.3615999999999993"/>
    <n v="3.8329"/>
    <n v="0.11502499999999999"/>
    <n v="5.98890625E-2"/>
  </r>
  <r>
    <x v="4"/>
    <x v="7"/>
    <s v="Hofdünger"/>
    <x v="0"/>
    <x v="6"/>
    <s v="BESTAETIGT (6)"/>
    <n v="4906.9999999999991"/>
    <n v="2464.25"/>
    <x v="59"/>
    <x v="0"/>
    <n v="4.9069999999999991"/>
    <n v="2.4642499999999998"/>
    <n v="0.16920689655172411"/>
    <n v="8.4974137931034477E-2"/>
  </r>
  <r>
    <x v="4"/>
    <x v="7"/>
    <s v="Hofdünger"/>
    <x v="1"/>
    <x v="18"/>
    <s v="BESTAETIGT (6)"/>
    <n v="180"/>
    <n v="126"/>
    <x v="10"/>
    <x v="0"/>
    <n v="0.18"/>
    <n v="0.126"/>
    <n v="0.09"/>
    <n v="6.3E-2"/>
  </r>
  <r>
    <x v="4"/>
    <x v="7"/>
    <s v="Hofdünger"/>
    <x v="1"/>
    <x v="9"/>
    <s v="BESTAETIGT (6)"/>
    <n v="271.64"/>
    <n v="219.9"/>
    <x v="10"/>
    <x v="0"/>
    <n v="0.27163999999999999"/>
    <n v="0.21990000000000001"/>
    <n v="0.13582"/>
    <n v="0.10995000000000001"/>
  </r>
  <r>
    <x v="4"/>
    <x v="7"/>
    <s v="Hofdünger"/>
    <x v="1"/>
    <x v="10"/>
    <s v="BESTAETIGT (6)"/>
    <n v="124.2"/>
    <n v="138"/>
    <x v="10"/>
    <x v="0"/>
    <n v="0.1242"/>
    <n v="0.13800000000000001"/>
    <n v="6.2100000000000002E-2"/>
    <n v="6.9000000000000006E-2"/>
  </r>
  <r>
    <x v="4"/>
    <x v="7"/>
    <s v="Hofdünger"/>
    <x v="1"/>
    <x v="1"/>
    <s v="BESTAETIGT (6)"/>
    <n v="180.32"/>
    <n v="117.6"/>
    <x v="7"/>
    <x v="0"/>
    <n v="0.18031999999999998"/>
    <n v="0.1176"/>
    <n v="6.0106666666666662E-2"/>
    <n v="3.9199999999999999E-2"/>
  </r>
  <r>
    <x v="4"/>
    <x v="7"/>
    <s v="Hofdünger"/>
    <x v="1"/>
    <x v="15"/>
    <s v="BESTAETIGT (6)"/>
    <n v="826"/>
    <n v="678.5"/>
    <x v="2"/>
    <x v="0"/>
    <n v="0.82599999999999996"/>
    <n v="0.67849999999999999"/>
    <n v="0.20649999999999999"/>
    <n v="0.169625"/>
  </r>
  <r>
    <x v="4"/>
    <x v="7"/>
    <s v="Recyclingdünger"/>
    <x v="2"/>
    <x v="16"/>
    <s v="BESTAETIGT (6)"/>
    <n v="2219.75"/>
    <n v="361.25"/>
    <x v="20"/>
    <x v="0"/>
    <n v="2.2197499999999999"/>
    <n v="0.36125000000000002"/>
    <n v="0.36995833333333333"/>
    <n v="6.0208333333333336E-2"/>
  </r>
  <r>
    <x v="4"/>
    <x v="14"/>
    <s v="Hofdünger"/>
    <x v="0"/>
    <x v="4"/>
    <s v="BESTAETIGT (6)"/>
    <n v="2760"/>
    <n v="1122"/>
    <x v="15"/>
    <x v="0"/>
    <n v="2.76"/>
    <n v="1.1220000000000001"/>
    <n v="0.39428571428571424"/>
    <n v="0.16028571428571431"/>
  </r>
  <r>
    <x v="4"/>
    <x v="8"/>
    <s v="Hofdünger"/>
    <x v="3"/>
    <x v="16"/>
    <s v="BESTAETIGT (6)"/>
    <n v="1115.9000000000001"/>
    <n v="463.79999999999995"/>
    <x v="23"/>
    <x v="0"/>
    <n v="1.1159000000000001"/>
    <n v="0.46379999999999993"/>
    <n v="0.1239888888888889"/>
    <n v="5.1533333333333327E-2"/>
  </r>
  <r>
    <x v="4"/>
    <x v="8"/>
    <s v="Hofdünger"/>
    <x v="0"/>
    <x v="1"/>
    <s v="BESTAETIGT (6)"/>
    <n v="730.4"/>
    <n v="289.8"/>
    <x v="7"/>
    <x v="0"/>
    <n v="0.73039999999999994"/>
    <n v="0.2898"/>
    <n v="0.24346666666666664"/>
    <n v="9.6600000000000005E-2"/>
  </r>
  <r>
    <x v="4"/>
    <x v="8"/>
    <s v="Hofdünger"/>
    <x v="0"/>
    <x v="3"/>
    <s v="BESTAETIGT (6)"/>
    <n v="323"/>
    <n v="163.6"/>
    <x v="10"/>
    <x v="0"/>
    <n v="0.32300000000000001"/>
    <n v="0.1636"/>
    <n v="0.1615"/>
    <n v="8.1799999999999998E-2"/>
  </r>
  <r>
    <x v="4"/>
    <x v="8"/>
    <s v="Hofdünger"/>
    <x v="0"/>
    <x v="4"/>
    <s v="BESTAETIGT (6)"/>
    <n v="16218.55"/>
    <n v="5644.35"/>
    <x v="58"/>
    <x v="0"/>
    <n v="16.21855"/>
    <n v="5.6443500000000002"/>
    <n v="0.25341484375000001"/>
    <n v="8.8192968750000003E-2"/>
  </r>
  <r>
    <x v="4"/>
    <x v="8"/>
    <s v="Hofdünger"/>
    <x v="0"/>
    <x v="5"/>
    <s v="BESTAETIGT (6)"/>
    <n v="525"/>
    <n v="270"/>
    <x v="13"/>
    <x v="0"/>
    <n v="0.52500000000000002"/>
    <n v="0.27"/>
    <n v="0.52500000000000002"/>
    <n v="0.27"/>
  </r>
  <r>
    <x v="4"/>
    <x v="8"/>
    <s v="Hofdünger"/>
    <x v="0"/>
    <x v="6"/>
    <s v="BESTAETIGT (6)"/>
    <n v="1839.6000000000001"/>
    <n v="913.5"/>
    <x v="21"/>
    <x v="0"/>
    <n v="1.8396000000000001"/>
    <n v="0.91349999999999998"/>
    <n v="0.22995000000000002"/>
    <n v="0.1141875"/>
  </r>
  <r>
    <x v="4"/>
    <x v="8"/>
    <s v="Hofdünger"/>
    <x v="1"/>
    <x v="11"/>
    <s v="BESTAETIGT (6)"/>
    <n v="7.04"/>
    <n v="4"/>
    <x v="13"/>
    <x v="0"/>
    <n v="7.0400000000000003E-3"/>
    <n v="4.0000000000000001E-3"/>
    <n v="7.0400000000000003E-3"/>
    <n v="4.0000000000000001E-3"/>
  </r>
  <r>
    <x v="4"/>
    <x v="8"/>
    <s v="Recyclingdünger"/>
    <x v="2"/>
    <x v="16"/>
    <s v="BESTAETIGT (6)"/>
    <n v="3717.6000000000004"/>
    <n v="791.19999999999993"/>
    <x v="8"/>
    <x v="0"/>
    <n v="3.7176000000000005"/>
    <n v="0.7911999999999999"/>
    <n v="0.19566315789473687"/>
    <n v="4.164210526315789E-2"/>
  </r>
  <r>
    <x v="4"/>
    <x v="10"/>
    <s v="Hofdünger"/>
    <x v="0"/>
    <x v="4"/>
    <s v="BESTAETIGT (6)"/>
    <n v="3607.9999999999995"/>
    <n v="1231.9999999999998"/>
    <x v="16"/>
    <x v="0"/>
    <n v="3.6079999999999997"/>
    <n v="1.2319999999999998"/>
    <n v="0.36079999999999995"/>
    <n v="0.12319999999999998"/>
  </r>
  <r>
    <x v="4"/>
    <x v="10"/>
    <s v="Hofdünger"/>
    <x v="1"/>
    <x v="9"/>
    <s v="BESTAETIGT (6)"/>
    <n v="542.64"/>
    <n v="439.28"/>
    <x v="10"/>
    <x v="0"/>
    <n v="0.54264000000000001"/>
    <n v="0.43927999999999995"/>
    <n v="0.27132000000000001"/>
    <n v="0.21963999999999997"/>
  </r>
  <r>
    <x v="4"/>
    <x v="10"/>
    <s v="Hofdünger"/>
    <x v="1"/>
    <x v="11"/>
    <s v="BESTAETIGT (6)"/>
    <n v="344"/>
    <n v="258"/>
    <x v="7"/>
    <x v="0"/>
    <n v="0.34399999999999997"/>
    <n v="0.25800000000000001"/>
    <n v="0.11466666666666665"/>
    <n v="8.6000000000000007E-2"/>
  </r>
  <r>
    <x v="4"/>
    <x v="10"/>
    <s v="Recyclingdünger"/>
    <x v="2"/>
    <x v="16"/>
    <s v="BESTAETIGT (6)"/>
    <n v="6495.5700000000006"/>
    <n v="1769.4900000000002"/>
    <x v="60"/>
    <x v="0"/>
    <n v="6.4955700000000007"/>
    <n v="1.7694900000000002"/>
    <n v="0.21651900000000002"/>
    <n v="5.8983000000000008E-2"/>
  </r>
  <r>
    <x v="4"/>
    <x v="12"/>
    <s v="Hofdünger"/>
    <x v="0"/>
    <x v="1"/>
    <s v="BESTAETIGT (6)"/>
    <n v="246.4"/>
    <n v="100.8"/>
    <x v="10"/>
    <x v="0"/>
    <n v="0.24640000000000001"/>
    <n v="0.1008"/>
    <n v="0.1232"/>
    <n v="5.04E-2"/>
  </r>
  <r>
    <x v="4"/>
    <x v="12"/>
    <s v="Hofdünger"/>
    <x v="0"/>
    <x v="4"/>
    <s v="BESTAETIGT (6)"/>
    <n v="6330.800000000002"/>
    <n v="1933.4"/>
    <x v="47"/>
    <x v="0"/>
    <n v="6.3308000000000018"/>
    <n v="1.9334"/>
    <n v="0.39567500000000011"/>
    <n v="0.1208375"/>
  </r>
  <r>
    <x v="4"/>
    <x v="12"/>
    <s v="Hofdünger"/>
    <x v="0"/>
    <x v="6"/>
    <s v="BESTAETIGT (6)"/>
    <n v="2044"/>
    <n v="1015"/>
    <x v="13"/>
    <x v="0"/>
    <n v="2.044"/>
    <n v="1.0149999999999999"/>
    <n v="2.044"/>
    <n v="1.0149999999999999"/>
  </r>
  <r>
    <x v="4"/>
    <x v="12"/>
    <s v="Recyclingdünger"/>
    <x v="2"/>
    <x v="16"/>
    <s v="BESTAETIGT (6)"/>
    <n v="196710.93"/>
    <n v="27140.010000000002"/>
    <x v="20"/>
    <x v="0"/>
    <n v="196.71092999999999"/>
    <n v="27.140010000000004"/>
    <n v="32.785154999999996"/>
    <n v="4.5233350000000003"/>
  </r>
  <r>
    <x v="5"/>
    <x v="0"/>
    <s v="Hofdünger"/>
    <x v="0"/>
    <x v="4"/>
    <s v="BESTAETIGT (6)"/>
    <n v="7098"/>
    <n v="3140.8999999999996"/>
    <x v="27"/>
    <x v="0"/>
    <n v="7.0979999999999999"/>
    <n v="3.1408999999999998"/>
    <n v="0.54600000000000004"/>
    <n v="0.2416076923076923"/>
  </r>
  <r>
    <x v="5"/>
    <x v="0"/>
    <s v="Hofdünger"/>
    <x v="0"/>
    <x v="6"/>
    <s v="BESTAETIGT (6)"/>
    <n v="255"/>
    <n v="120"/>
    <x v="13"/>
    <x v="0"/>
    <n v="0.255"/>
    <n v="0.12"/>
    <n v="0.255"/>
    <n v="0.12"/>
  </r>
  <r>
    <x v="5"/>
    <x v="0"/>
    <s v="Hofdünger"/>
    <x v="1"/>
    <x v="12"/>
    <s v="BESTAETIGT (6)"/>
    <n v="8093.46"/>
    <n v="4822.8"/>
    <x v="27"/>
    <x v="0"/>
    <n v="8.0934600000000003"/>
    <n v="4.8228"/>
    <n v="0.62257384615384614"/>
    <n v="0.37098461538461536"/>
  </r>
  <r>
    <x v="5"/>
    <x v="0"/>
    <s v="Hofdünger"/>
    <x v="1"/>
    <x v="1"/>
    <s v="BESTAETIGT (6)"/>
    <n v="600"/>
    <n v="480"/>
    <x v="13"/>
    <x v="0"/>
    <n v="0.6"/>
    <n v="0.48"/>
    <n v="0.6"/>
    <n v="0.48"/>
  </r>
  <r>
    <x v="5"/>
    <x v="0"/>
    <s v="Recyclingdünger"/>
    <x v="2"/>
    <x v="16"/>
    <s v="BESTAETIGT (6)"/>
    <n v="7558.5"/>
    <n v="2934.5"/>
    <x v="15"/>
    <x v="0"/>
    <n v="7.5585000000000004"/>
    <n v="2.9344999999999999"/>
    <n v="1.0797857142857143"/>
    <n v="0.41921428571428571"/>
  </r>
  <r>
    <x v="5"/>
    <x v="3"/>
    <s v="Hofdünger"/>
    <x v="0"/>
    <x v="0"/>
    <s v="BESTAETIGT (6)"/>
    <n v="560"/>
    <n v="224"/>
    <x v="13"/>
    <x v="0"/>
    <n v="0.56000000000000005"/>
    <n v="0.224"/>
    <n v="0.56000000000000005"/>
    <n v="0.224"/>
  </r>
  <r>
    <x v="5"/>
    <x v="3"/>
    <s v="Hofdünger"/>
    <x v="0"/>
    <x v="2"/>
    <s v="BESTAETIGT (6)"/>
    <n v="696"/>
    <n v="264"/>
    <x v="10"/>
    <x v="0"/>
    <n v="0.69599999999999995"/>
    <n v="0.26400000000000001"/>
    <n v="0.34799999999999998"/>
    <n v="0.13200000000000001"/>
  </r>
  <r>
    <x v="5"/>
    <x v="3"/>
    <s v="Hofdünger"/>
    <x v="0"/>
    <x v="3"/>
    <s v="BESTAETIGT (6)"/>
    <n v="375"/>
    <n v="210"/>
    <x v="13"/>
    <x v="0"/>
    <n v="0.375"/>
    <n v="0.21"/>
    <n v="0.375"/>
    <n v="0.21"/>
  </r>
  <r>
    <x v="5"/>
    <x v="3"/>
    <s v="Hofdünger"/>
    <x v="0"/>
    <x v="4"/>
    <s v="BESTAETIGT (6)"/>
    <n v="2916.4"/>
    <n v="1342.2"/>
    <x v="15"/>
    <x v="0"/>
    <n v="2.9163999999999999"/>
    <n v="1.3422000000000001"/>
    <n v="0.4166285714285714"/>
    <n v="0.19174285714285716"/>
  </r>
  <r>
    <x v="5"/>
    <x v="3"/>
    <s v="Hofdünger"/>
    <x v="0"/>
    <x v="5"/>
    <s v="BESTAETIGT (6)"/>
    <n v="308"/>
    <n v="172.7"/>
    <x v="13"/>
    <x v="0"/>
    <n v="0.308"/>
    <n v="0.17269999999999999"/>
    <n v="0.308"/>
    <n v="0.17269999999999999"/>
  </r>
  <r>
    <x v="5"/>
    <x v="3"/>
    <s v="Hofdünger"/>
    <x v="0"/>
    <x v="6"/>
    <s v="BESTAETIGT (6)"/>
    <n v="2297.6999999999998"/>
    <n v="1473.6"/>
    <x v="20"/>
    <x v="0"/>
    <n v="2.2976999999999999"/>
    <n v="1.4735999999999998"/>
    <n v="0.38294999999999996"/>
    <n v="0.24559999999999996"/>
  </r>
  <r>
    <x v="5"/>
    <x v="3"/>
    <s v="Hofdünger"/>
    <x v="1"/>
    <x v="9"/>
    <s v="BESTAETIGT (6)"/>
    <n v="678.5"/>
    <n v="413"/>
    <x v="13"/>
    <x v="0"/>
    <n v="0.67849999999999999"/>
    <n v="0.41299999999999998"/>
    <n v="0.67849999999999999"/>
    <n v="0.41299999999999998"/>
  </r>
  <r>
    <x v="5"/>
    <x v="3"/>
    <s v="Hofdünger"/>
    <x v="1"/>
    <x v="12"/>
    <s v="BESTAETIGT (6)"/>
    <n v="202.8"/>
    <n v="124.8"/>
    <x v="13"/>
    <x v="0"/>
    <n v="0.20280000000000001"/>
    <n v="0.12479999999999999"/>
    <n v="0.20280000000000001"/>
    <n v="0.12479999999999999"/>
  </r>
  <r>
    <x v="5"/>
    <x v="3"/>
    <s v="Hofdünger"/>
    <x v="1"/>
    <x v="1"/>
    <s v="BESTAETIGT (6)"/>
    <n v="413.91999999999996"/>
    <n v="171.6"/>
    <x v="10"/>
    <x v="0"/>
    <n v="0.41391999999999995"/>
    <n v="0.1716"/>
    <n v="0.20695999999999998"/>
    <n v="8.5800000000000001E-2"/>
  </r>
  <r>
    <x v="5"/>
    <x v="3"/>
    <s v="Recyclingdünger"/>
    <x v="2"/>
    <x v="16"/>
    <s v="BESTAETIGT (6)"/>
    <n v="36903.059999999983"/>
    <n v="17232.109999999997"/>
    <x v="48"/>
    <x v="0"/>
    <n v="36.903059999999982"/>
    <n v="17.232109999999999"/>
    <n v="0.61505099999999968"/>
    <n v="0.28720183333333332"/>
  </r>
  <r>
    <x v="5"/>
    <x v="4"/>
    <s v="Hofdünger"/>
    <x v="0"/>
    <x v="2"/>
    <s v="BESTAETIGT (6)"/>
    <n v="624"/>
    <n v="262.08"/>
    <x v="51"/>
    <x v="0"/>
    <n v="0.624"/>
    <n v="0.26207999999999998"/>
    <n v="5.1999999999999998E-2"/>
    <n v="2.1839999999999998E-2"/>
  </r>
  <r>
    <x v="5"/>
    <x v="4"/>
    <s v="Hofdünger"/>
    <x v="1"/>
    <x v="2"/>
    <s v="BESTAETIGT (6)"/>
    <n v="1893.42"/>
    <n v="1266.3"/>
    <x v="7"/>
    <x v="0"/>
    <n v="1.8934200000000001"/>
    <n v="1.2663"/>
    <n v="0.63114000000000003"/>
    <n v="0.42209999999999998"/>
  </r>
  <r>
    <x v="5"/>
    <x v="4"/>
    <s v="Recyclingdünger"/>
    <x v="2"/>
    <x v="16"/>
    <s v="BESTAETIGT (6)"/>
    <n v="1142.2"/>
    <n v="697.26"/>
    <x v="7"/>
    <x v="0"/>
    <n v="1.1422000000000001"/>
    <n v="0.69725999999999999"/>
    <n v="0.38073333333333337"/>
    <n v="0.23241999999999999"/>
  </r>
  <r>
    <x v="5"/>
    <x v="1"/>
    <s v="Hofdünger"/>
    <x v="0"/>
    <x v="0"/>
    <s v="BESTAETIGT (6)"/>
    <n v="130308.29000000002"/>
    <n v="56570.319999999985"/>
    <x v="61"/>
    <x v="0"/>
    <n v="130.30829000000003"/>
    <n v="56.570319999999988"/>
    <n v="0.26166323293172694"/>
    <n v="0.11359502008032125"/>
  </r>
  <r>
    <x v="5"/>
    <x v="1"/>
    <s v="Hofdünger"/>
    <x v="0"/>
    <x v="1"/>
    <s v="BESTAETIGT (6)"/>
    <n v="78195.310000000012"/>
    <n v="31884.26"/>
    <x v="62"/>
    <x v="0"/>
    <n v="78.195310000000006"/>
    <n v="31.884259999999998"/>
    <n v="0.20632007915567285"/>
    <n v="8.4127335092348279E-2"/>
  </r>
  <r>
    <x v="5"/>
    <x v="1"/>
    <s v="Hofdünger"/>
    <x v="0"/>
    <x v="2"/>
    <s v="BESTAETIGT (6)"/>
    <n v="9006.86"/>
    <n v="3587.09"/>
    <x v="63"/>
    <x v="0"/>
    <n v="9.0068600000000014"/>
    <n v="3.5870900000000003"/>
    <n v="0.29054387096774198"/>
    <n v="0.11571258064516129"/>
  </r>
  <r>
    <x v="5"/>
    <x v="1"/>
    <s v="Hofdünger"/>
    <x v="0"/>
    <x v="3"/>
    <s v="BESTAETIGT (6)"/>
    <n v="97755.53"/>
    <n v="46763.669999999991"/>
    <x v="64"/>
    <x v="0"/>
    <n v="97.755529999999993"/>
    <n v="46.763669999999991"/>
    <n v="0.1827206168224299"/>
    <n v="8.7408728971962599E-2"/>
  </r>
  <r>
    <x v="5"/>
    <x v="1"/>
    <s v="Hofdünger"/>
    <x v="0"/>
    <x v="4"/>
    <s v="BESTAETIGT (6)"/>
    <n v="150814.25"/>
    <n v="70638.820000000007"/>
    <x v="65"/>
    <x v="0"/>
    <n v="150.81424999999999"/>
    <n v="70.63882000000001"/>
    <n v="0.30715733197556006"/>
    <n v="0.14386725050916499"/>
  </r>
  <r>
    <x v="5"/>
    <x v="1"/>
    <s v="Hofdünger"/>
    <x v="0"/>
    <x v="5"/>
    <s v="BESTAETIGT (6)"/>
    <n v="53306.619999999995"/>
    <n v="32916.399999999987"/>
    <x v="66"/>
    <x v="0"/>
    <n v="53.306619999999995"/>
    <n v="32.916399999999989"/>
    <n v="0.17948356902356902"/>
    <n v="0.1108296296296296"/>
  </r>
  <r>
    <x v="5"/>
    <x v="1"/>
    <s v="Hofdünger"/>
    <x v="0"/>
    <x v="6"/>
    <s v="BESTAETIGT (6)"/>
    <n v="174547.21000000005"/>
    <n v="90862.240000000078"/>
    <x v="67"/>
    <x v="0"/>
    <n v="174.54721000000006"/>
    <n v="90.862240000000071"/>
    <n v="0.27188038940809978"/>
    <n v="0.14152996884735214"/>
  </r>
  <r>
    <x v="5"/>
    <x v="1"/>
    <s v="Hofdünger"/>
    <x v="1"/>
    <x v="0"/>
    <s v="BESTAETIGT (6)"/>
    <n v="280"/>
    <n v="200"/>
    <x v="13"/>
    <x v="0"/>
    <n v="0.28000000000000003"/>
    <n v="0.2"/>
    <n v="0.28000000000000003"/>
    <n v="0.2"/>
  </r>
  <r>
    <x v="5"/>
    <x v="1"/>
    <s v="Hofdünger"/>
    <x v="1"/>
    <x v="7"/>
    <s v="BESTAETIGT (6)"/>
    <n v="4725.2299999999977"/>
    <n v="4374.97"/>
    <x v="68"/>
    <x v="0"/>
    <n v="4.725229999999998"/>
    <n v="4.3749700000000002"/>
    <n v="0.10739159090909087"/>
    <n v="9.9431136363636374E-2"/>
  </r>
  <r>
    <x v="5"/>
    <x v="1"/>
    <s v="Hofdünger"/>
    <x v="1"/>
    <x v="9"/>
    <s v="BESTAETIGT (6)"/>
    <n v="30217.919999999987"/>
    <n v="25081.72"/>
    <x v="69"/>
    <x v="0"/>
    <n v="30.217919999999989"/>
    <n v="25.081720000000001"/>
    <n v="0.30217919999999987"/>
    <n v="0.25081720000000002"/>
  </r>
  <r>
    <x v="5"/>
    <x v="1"/>
    <s v="Hofdünger"/>
    <x v="1"/>
    <x v="10"/>
    <s v="BESTAETIGT (6)"/>
    <n v="5514.3399999999992"/>
    <n v="5796.3099999999995"/>
    <x v="51"/>
    <x v="0"/>
    <n v="5.5143399999999989"/>
    <n v="5.7963099999999992"/>
    <n v="0.45952833333333326"/>
    <n v="0.48302583333333327"/>
  </r>
  <r>
    <x v="5"/>
    <x v="1"/>
    <s v="Hofdünger"/>
    <x v="1"/>
    <x v="11"/>
    <s v="BESTAETIGT (6)"/>
    <n v="8209.7399999999943"/>
    <n v="4952.3999999999996"/>
    <x v="70"/>
    <x v="0"/>
    <n v="8.2097399999999947"/>
    <n v="4.9523999999999999"/>
    <n v="8.5518124999999945E-2"/>
    <n v="5.1587500000000001E-2"/>
  </r>
  <r>
    <x v="5"/>
    <x v="1"/>
    <s v="Hofdünger"/>
    <x v="1"/>
    <x v="12"/>
    <s v="BESTAETIGT (6)"/>
    <n v="58006.010000000046"/>
    <n v="33884.35000000002"/>
    <x v="71"/>
    <x v="0"/>
    <n v="58.006010000000046"/>
    <n v="33.884350000000019"/>
    <n v="0.35155157575757606"/>
    <n v="0.20535969696969708"/>
  </r>
  <r>
    <x v="5"/>
    <x v="1"/>
    <s v="Hofdünger"/>
    <x v="1"/>
    <x v="1"/>
    <s v="BESTAETIGT (6)"/>
    <n v="17134.009999999998"/>
    <n v="9521.2300000000014"/>
    <x v="72"/>
    <x v="0"/>
    <n v="17.13401"/>
    <n v="9.521230000000001"/>
    <n v="0.24477157142857142"/>
    <n v="0.13601757142857143"/>
  </r>
  <r>
    <x v="5"/>
    <x v="1"/>
    <s v="Hofdünger"/>
    <x v="1"/>
    <x v="2"/>
    <s v="BESTAETIGT (6)"/>
    <n v="2833.78"/>
    <n v="1229.1799999999998"/>
    <x v="41"/>
    <x v="0"/>
    <n v="2.8337800000000004"/>
    <n v="1.2291799999999999"/>
    <n v="0.2576163636363637"/>
    <n v="0.11174363636363636"/>
  </r>
  <r>
    <x v="5"/>
    <x v="1"/>
    <s v="Hofdünger"/>
    <x v="1"/>
    <x v="14"/>
    <s v="BESTAETIGT (6)"/>
    <n v="3.2"/>
    <n v="1.32"/>
    <x v="13"/>
    <x v="0"/>
    <n v="3.2000000000000002E-3"/>
    <n v="1.32E-3"/>
    <n v="3.2000000000000002E-3"/>
    <n v="1.32E-3"/>
  </r>
  <r>
    <x v="5"/>
    <x v="1"/>
    <s v="Hofdünger"/>
    <x v="1"/>
    <x v="4"/>
    <s v="BESTAETIGT (6)"/>
    <n v="5044.8999999999996"/>
    <n v="4162.3999999999996"/>
    <x v="2"/>
    <x v="0"/>
    <n v="5.0448999999999993"/>
    <n v="4.1623999999999999"/>
    <n v="1.2612249999999998"/>
    <n v="1.0406"/>
  </r>
  <r>
    <x v="5"/>
    <x v="1"/>
    <s v="Hofdünger"/>
    <x v="1"/>
    <x v="6"/>
    <s v="BESTAETIGT (6)"/>
    <n v="1134.8600000000001"/>
    <n v="859.42000000000007"/>
    <x v="16"/>
    <x v="0"/>
    <n v="1.1348600000000002"/>
    <n v="0.85942000000000007"/>
    <n v="0.11348600000000002"/>
    <n v="8.5942000000000005E-2"/>
  </r>
  <r>
    <x v="5"/>
    <x v="1"/>
    <s v="Recyclingdünger"/>
    <x v="2"/>
    <x v="16"/>
    <s v="BESTAETIGT (6)"/>
    <n v="417115.50000000087"/>
    <n v="199471.7600000001"/>
    <x v="73"/>
    <x v="0"/>
    <n v="417.11550000000085"/>
    <n v="199.4717600000001"/>
    <n v="0.37988661202185869"/>
    <n v="0.18166826958105656"/>
  </r>
  <r>
    <x v="5"/>
    <x v="6"/>
    <s v="Hofdünger"/>
    <x v="0"/>
    <x v="0"/>
    <s v="BESTAETIGT (6)"/>
    <n v="353"/>
    <n v="196"/>
    <x v="13"/>
    <x v="0"/>
    <n v="0.35299999999999998"/>
    <n v="0.19600000000000001"/>
    <n v="0.35299999999999998"/>
    <n v="0.19600000000000001"/>
  </r>
  <r>
    <x v="5"/>
    <x v="6"/>
    <s v="Hofdünger"/>
    <x v="0"/>
    <x v="4"/>
    <s v="BESTAETIGT (6)"/>
    <n v="102"/>
    <n v="39"/>
    <x v="13"/>
    <x v="0"/>
    <n v="0.10199999999999999"/>
    <n v="3.9E-2"/>
    <n v="0.10199999999999999"/>
    <n v="3.9E-2"/>
  </r>
  <r>
    <x v="5"/>
    <x v="6"/>
    <s v="Hofdünger"/>
    <x v="0"/>
    <x v="5"/>
    <s v="BESTAETIGT (6)"/>
    <n v="3103"/>
    <n v="1551.5"/>
    <x v="7"/>
    <x v="0"/>
    <n v="3.1030000000000002"/>
    <n v="1.5515000000000001"/>
    <n v="1.0343333333333333"/>
    <n v="0.51716666666666666"/>
  </r>
  <r>
    <x v="5"/>
    <x v="6"/>
    <s v="Recyclingdünger"/>
    <x v="2"/>
    <x v="16"/>
    <s v="BESTAETIGT (6)"/>
    <n v="2316.8000000000002"/>
    <n v="960.1"/>
    <x v="7"/>
    <x v="0"/>
    <n v="2.3168000000000002"/>
    <n v="0.96010000000000006"/>
    <n v="0.77226666666666677"/>
    <n v="0.32003333333333334"/>
  </r>
  <r>
    <x v="5"/>
    <x v="15"/>
    <s v="Recyclingdünger"/>
    <x v="2"/>
    <x v="16"/>
    <s v="BESTAETIGT (6)"/>
    <n v="35.700000000000003"/>
    <n v="227.8"/>
    <x v="13"/>
    <x v="0"/>
    <n v="3.5700000000000003E-2"/>
    <n v="0.2278"/>
    <n v="3.5700000000000003E-2"/>
    <n v="0.2278"/>
  </r>
  <r>
    <x v="5"/>
    <x v="8"/>
    <s v="Hofdünger"/>
    <x v="0"/>
    <x v="2"/>
    <s v="BESTAETIGT (6)"/>
    <n v="1111.5"/>
    <n v="864.5"/>
    <x v="47"/>
    <x v="0"/>
    <n v="1.1114999999999999"/>
    <n v="0.86450000000000005"/>
    <n v="6.9468749999999996E-2"/>
    <n v="5.4031250000000003E-2"/>
  </r>
  <r>
    <x v="5"/>
    <x v="10"/>
    <s v="Hofdünger"/>
    <x v="0"/>
    <x v="2"/>
    <s v="BESTAETIGT (6)"/>
    <n v="729.90000000000009"/>
    <n v="567.70000000000005"/>
    <x v="11"/>
    <x v="0"/>
    <n v="0.7299000000000001"/>
    <n v="0.56770000000000009"/>
    <n v="4.8660000000000009E-2"/>
    <n v="3.7846666666666674E-2"/>
  </r>
  <r>
    <x v="5"/>
    <x v="2"/>
    <s v="Hofdünger"/>
    <x v="0"/>
    <x v="3"/>
    <s v="BESTAETIGT (6)"/>
    <n v="156"/>
    <n v="72"/>
    <x v="7"/>
    <x v="0"/>
    <n v="0.156"/>
    <n v="7.1999999999999995E-2"/>
    <n v="5.1999999999999998E-2"/>
    <n v="2.3999999999999997E-2"/>
  </r>
  <r>
    <x v="5"/>
    <x v="2"/>
    <s v="Hofdünger"/>
    <x v="1"/>
    <x v="9"/>
    <s v="BESTAETIGT (6)"/>
    <n v="496.4"/>
    <n v="418.2"/>
    <x v="13"/>
    <x v="0"/>
    <n v="0.49639999999999995"/>
    <n v="0.41820000000000002"/>
    <n v="0.49639999999999995"/>
    <n v="0.41820000000000002"/>
  </r>
  <r>
    <x v="5"/>
    <x v="2"/>
    <s v="Recyclingdünger"/>
    <x v="2"/>
    <x v="16"/>
    <s v="BESTAETIGT (6)"/>
    <n v="639.95000000000005"/>
    <n v="251.5"/>
    <x v="18"/>
    <x v="0"/>
    <n v="0.63995000000000002"/>
    <n v="0.2515"/>
    <n v="0.12798999999999999"/>
    <n v="5.0299999999999997E-2"/>
  </r>
  <r>
    <x v="6"/>
    <x v="3"/>
    <s v="Hofdünger"/>
    <x v="0"/>
    <x v="0"/>
    <s v="BESTAETIGT (6)"/>
    <n v="1225"/>
    <n v="450"/>
    <x v="13"/>
    <x v="0"/>
    <n v="1.2250000000000001"/>
    <n v="0.45"/>
    <n v="1.2250000000000001"/>
    <n v="0.45"/>
  </r>
  <r>
    <x v="6"/>
    <x v="3"/>
    <s v="Hofdünger"/>
    <x v="1"/>
    <x v="9"/>
    <s v="BESTAETIGT (6)"/>
    <n v="735.1"/>
    <n v="524.4"/>
    <x v="18"/>
    <x v="0"/>
    <n v="0.73509999999999998"/>
    <n v="0.52439999999999998"/>
    <n v="0.14701999999999998"/>
    <n v="0.10488"/>
  </r>
  <r>
    <x v="6"/>
    <x v="3"/>
    <s v="Hofdünger"/>
    <x v="1"/>
    <x v="11"/>
    <s v="BESTAETIGT (6)"/>
    <n v="224.2"/>
    <n v="177"/>
    <x v="7"/>
    <x v="0"/>
    <n v="0.22419999999999998"/>
    <n v="0.17699999999999999"/>
    <n v="7.4733333333333332E-2"/>
    <n v="5.8999999999999997E-2"/>
  </r>
  <r>
    <x v="6"/>
    <x v="3"/>
    <s v="Hofdünger"/>
    <x v="1"/>
    <x v="12"/>
    <s v="BESTAETIGT (6)"/>
    <n v="349.56"/>
    <n v="191.88"/>
    <x v="10"/>
    <x v="0"/>
    <n v="0.34955999999999998"/>
    <n v="0.19188"/>
    <n v="0.17477999999999999"/>
    <n v="9.5939999999999998E-2"/>
  </r>
  <r>
    <x v="6"/>
    <x v="3"/>
    <s v="Recyclingdünger"/>
    <x v="2"/>
    <x v="16"/>
    <s v="BESTAETIGT (6)"/>
    <n v="4561.38"/>
    <n v="1711.22"/>
    <x v="27"/>
    <x v="0"/>
    <n v="4.5613799999999998"/>
    <n v="1.71122"/>
    <n v="0.35087538461538459"/>
    <n v="0.13163230769230769"/>
  </r>
  <r>
    <x v="6"/>
    <x v="4"/>
    <s v="Hofdünger"/>
    <x v="0"/>
    <x v="1"/>
    <s v="BESTAETIGT (6)"/>
    <n v="624"/>
    <n v="370.5"/>
    <x v="2"/>
    <x v="0"/>
    <n v="0.624"/>
    <n v="0.3705"/>
    <n v="0.156"/>
    <n v="9.2624999999999999E-2"/>
  </r>
  <r>
    <x v="6"/>
    <x v="4"/>
    <s v="Hofdünger"/>
    <x v="1"/>
    <x v="9"/>
    <s v="BESTAETIGT (6)"/>
    <n v="252"/>
    <n v="204"/>
    <x v="13"/>
    <x v="0"/>
    <n v="0.252"/>
    <n v="0.20399999999999999"/>
    <n v="0.252"/>
    <n v="0.20399999999999999"/>
  </r>
  <r>
    <x v="6"/>
    <x v="4"/>
    <s v="Hofdünger"/>
    <x v="1"/>
    <x v="12"/>
    <s v="BESTAETIGT (6)"/>
    <n v="844.05"/>
    <n v="515.1"/>
    <x v="10"/>
    <x v="0"/>
    <n v="0.84404999999999997"/>
    <n v="0.5151"/>
    <n v="0.42202499999999998"/>
    <n v="0.25755"/>
  </r>
  <r>
    <x v="6"/>
    <x v="4"/>
    <s v="Recyclingdünger"/>
    <x v="2"/>
    <x v="16"/>
    <s v="BESTAETIGT (6)"/>
    <n v="18196.020000000004"/>
    <n v="7243.4600000000009"/>
    <x v="9"/>
    <x v="0"/>
    <n v="18.196020000000004"/>
    <n v="7.2434600000000007"/>
    <n v="0.49178432432432445"/>
    <n v="0.1957691891891892"/>
  </r>
  <r>
    <x v="6"/>
    <x v="5"/>
    <s v="Hofdünger"/>
    <x v="0"/>
    <x v="0"/>
    <s v="BESTAETIGT (6)"/>
    <n v="28340.399999999998"/>
    <n v="12540"/>
    <x v="74"/>
    <x v="0"/>
    <n v="28.340399999999999"/>
    <n v="12.54"/>
    <n v="0.45710322580645157"/>
    <n v="0.20225806451612902"/>
  </r>
  <r>
    <x v="6"/>
    <x v="5"/>
    <s v="Hofdünger"/>
    <x v="0"/>
    <x v="1"/>
    <s v="BESTAETIGT (6)"/>
    <n v="18943.700000000004"/>
    <n v="7983.449999999998"/>
    <x v="75"/>
    <x v="0"/>
    <n v="18.943700000000003"/>
    <n v="7.9834499999999977"/>
    <n v="0.21774367816091958"/>
    <n v="9.1763793103448246E-2"/>
  </r>
  <r>
    <x v="6"/>
    <x v="5"/>
    <s v="Hofdünger"/>
    <x v="0"/>
    <x v="3"/>
    <s v="BESTAETIGT (6)"/>
    <n v="7193.7500000000009"/>
    <n v="3367.57"/>
    <x v="76"/>
    <x v="0"/>
    <n v="7.1937500000000005"/>
    <n v="3.3675700000000002"/>
    <n v="0.2115808823529412"/>
    <n v="9.9046176470588235E-2"/>
  </r>
  <r>
    <x v="6"/>
    <x v="5"/>
    <s v="Hofdünger"/>
    <x v="0"/>
    <x v="4"/>
    <s v="BESTAETIGT (6)"/>
    <n v="6229.16"/>
    <n v="2414.6999999999998"/>
    <x v="3"/>
    <x v="0"/>
    <n v="6.2291600000000003"/>
    <n v="2.4146999999999998"/>
    <n v="0.19466125000000001"/>
    <n v="7.5459374999999995E-2"/>
  </r>
  <r>
    <x v="6"/>
    <x v="5"/>
    <s v="Hofdünger"/>
    <x v="0"/>
    <x v="5"/>
    <s v="BESTAETIGT (6)"/>
    <n v="7450.46"/>
    <n v="4682.28"/>
    <x v="3"/>
    <x v="0"/>
    <n v="7.4504599999999996"/>
    <n v="4.6822799999999996"/>
    <n v="0.23282687499999999"/>
    <n v="0.14632124999999999"/>
  </r>
  <r>
    <x v="6"/>
    <x v="5"/>
    <s v="Hofdünger"/>
    <x v="0"/>
    <x v="6"/>
    <s v="BESTAETIGT (6)"/>
    <n v="4504.2000000000007"/>
    <n v="2315.1999999999998"/>
    <x v="8"/>
    <x v="0"/>
    <n v="4.5042000000000009"/>
    <n v="2.3151999999999999"/>
    <n v="0.23706315789473689"/>
    <n v="0.12185263157894737"/>
  </r>
  <r>
    <x v="6"/>
    <x v="5"/>
    <s v="Hofdünger"/>
    <x v="1"/>
    <x v="18"/>
    <s v="BESTAETIGT (6)"/>
    <n v="190.4"/>
    <n v="135.80000000000001"/>
    <x v="13"/>
    <x v="0"/>
    <n v="0.19040000000000001"/>
    <n v="0.1358"/>
    <n v="0.19040000000000001"/>
    <n v="0.1358"/>
  </r>
  <r>
    <x v="6"/>
    <x v="5"/>
    <s v="Hofdünger"/>
    <x v="1"/>
    <x v="9"/>
    <s v="BESTAETIGT (6)"/>
    <n v="16197.400000000001"/>
    <n v="11814.37"/>
    <x v="77"/>
    <x v="0"/>
    <n v="16.197400000000002"/>
    <n v="11.81437"/>
    <n v="0.24175223880597019"/>
    <n v="0.17633388059701494"/>
  </r>
  <r>
    <x v="6"/>
    <x v="5"/>
    <s v="Hofdünger"/>
    <x v="1"/>
    <x v="11"/>
    <s v="BESTAETIGT (6)"/>
    <n v="2190.7800000000002"/>
    <n v="1856.4499999999996"/>
    <x v="9"/>
    <x v="0"/>
    <n v="2.1907800000000002"/>
    <n v="1.8564499999999995"/>
    <n v="5.9210270270270274E-2"/>
    <n v="5.017432432432431E-2"/>
  </r>
  <r>
    <x v="6"/>
    <x v="5"/>
    <s v="Hofdünger"/>
    <x v="1"/>
    <x v="12"/>
    <s v="BESTAETIGT (6)"/>
    <n v="2958.0200000000004"/>
    <n v="1663.06"/>
    <x v="11"/>
    <x v="0"/>
    <n v="2.9580200000000003"/>
    <n v="1.66306"/>
    <n v="0.19720133333333337"/>
    <n v="0.11087066666666666"/>
  </r>
  <r>
    <x v="6"/>
    <x v="5"/>
    <s v="Hofdünger"/>
    <x v="1"/>
    <x v="1"/>
    <s v="BESTAETIGT (6)"/>
    <n v="629.24"/>
    <n v="380.29999999999995"/>
    <x v="7"/>
    <x v="0"/>
    <n v="0.62924000000000002"/>
    <n v="0.38029999999999997"/>
    <n v="0.20974666666666666"/>
    <n v="0.12676666666666667"/>
  </r>
  <r>
    <x v="6"/>
    <x v="5"/>
    <s v="Hofdünger"/>
    <x v="1"/>
    <x v="4"/>
    <s v="BESTAETIGT (6)"/>
    <n v="709.8"/>
    <n v="637"/>
    <x v="10"/>
    <x v="0"/>
    <n v="0.70979999999999999"/>
    <n v="0.63700000000000001"/>
    <n v="0.35489999999999999"/>
    <n v="0.31850000000000001"/>
  </r>
  <r>
    <x v="6"/>
    <x v="5"/>
    <s v="Hofdünger"/>
    <x v="1"/>
    <x v="5"/>
    <s v="BESTAETIGT (6)"/>
    <n v="424"/>
    <n v="256"/>
    <x v="10"/>
    <x v="0"/>
    <n v="0.42399999999999999"/>
    <n v="0.25600000000000001"/>
    <n v="0.21199999999999999"/>
    <n v="0.128"/>
  </r>
  <r>
    <x v="6"/>
    <x v="5"/>
    <s v="Hofdünger"/>
    <x v="1"/>
    <x v="6"/>
    <s v="BESTAETIGT (6)"/>
    <n v="546"/>
    <n v="385"/>
    <x v="10"/>
    <x v="0"/>
    <n v="0.54600000000000004"/>
    <n v="0.38500000000000001"/>
    <n v="0.27300000000000002"/>
    <n v="0.1925"/>
  </r>
  <r>
    <x v="6"/>
    <x v="5"/>
    <s v="Recyclingdünger"/>
    <x v="2"/>
    <x v="16"/>
    <s v="BESTAETIGT (6)"/>
    <n v="44174.03"/>
    <n v="16697.999999999993"/>
    <x v="78"/>
    <x v="0"/>
    <n v="44.174030000000002"/>
    <n v="16.697999999999993"/>
    <n v="0.30676409722222225"/>
    <n v="0.11595833333333329"/>
  </r>
  <r>
    <x v="6"/>
    <x v="16"/>
    <s v="Hofdünger"/>
    <x v="1"/>
    <x v="11"/>
    <s v="BESTAETIGT (6)"/>
    <n v="218.4"/>
    <n v="240"/>
    <x v="13"/>
    <x v="0"/>
    <n v="0.21840000000000001"/>
    <n v="0.24"/>
    <n v="0.21840000000000001"/>
    <n v="0.24"/>
  </r>
  <r>
    <x v="6"/>
    <x v="16"/>
    <s v="Recyclingdünger"/>
    <x v="2"/>
    <x v="16"/>
    <s v="BESTAETIGT (6)"/>
    <n v="3481"/>
    <n v="1239"/>
    <x v="15"/>
    <x v="0"/>
    <n v="3.4809999999999999"/>
    <n v="1.2390000000000001"/>
    <n v="0.49728571428571428"/>
    <n v="0.17700000000000002"/>
  </r>
  <r>
    <x v="7"/>
    <x v="14"/>
    <s v="Hofdünger"/>
    <x v="0"/>
    <x v="1"/>
    <s v="BESTAETIGT (6)"/>
    <n v="1427.4"/>
    <n v="585.30000000000007"/>
    <x v="21"/>
    <x v="0"/>
    <n v="1.4274"/>
    <n v="0.58530000000000004"/>
    <n v="0.178425"/>
    <n v="7.3162500000000005E-2"/>
  </r>
  <r>
    <x v="7"/>
    <x v="14"/>
    <s v="Hofdünger"/>
    <x v="0"/>
    <x v="4"/>
    <s v="BESTAETIGT (6)"/>
    <n v="1707"/>
    <n v="1075.5"/>
    <x v="7"/>
    <x v="0"/>
    <n v="1.7070000000000001"/>
    <n v="1.0754999999999999"/>
    <n v="0.56900000000000006"/>
    <n v="0.35849999999999999"/>
  </r>
  <r>
    <x v="7"/>
    <x v="14"/>
    <s v="Hofdünger"/>
    <x v="0"/>
    <x v="6"/>
    <s v="BESTAETIGT (6)"/>
    <n v="7132.5"/>
    <n v="2853"/>
    <x v="39"/>
    <x v="0"/>
    <n v="7.1325000000000003"/>
    <n v="2.8530000000000002"/>
    <n v="0.26416666666666666"/>
    <n v="0.10566666666666667"/>
  </r>
  <r>
    <x v="7"/>
    <x v="14"/>
    <s v="Hofdünger"/>
    <x v="1"/>
    <x v="2"/>
    <s v="BESTAETIGT (6)"/>
    <n v="169.6"/>
    <n v="70.400000000000006"/>
    <x v="13"/>
    <x v="0"/>
    <n v="0.1696"/>
    <n v="7.0400000000000004E-2"/>
    <n v="0.1696"/>
    <n v="7.0400000000000004E-2"/>
  </r>
  <r>
    <x v="7"/>
    <x v="17"/>
    <s v="Hofdünger"/>
    <x v="0"/>
    <x v="6"/>
    <s v="BESTAETIGT (6)"/>
    <n v="157.5"/>
    <n v="63"/>
    <x v="13"/>
    <x v="0"/>
    <n v="0.1575"/>
    <n v="6.3E-2"/>
    <n v="0.1575"/>
    <n v="6.3E-2"/>
  </r>
  <r>
    <x v="7"/>
    <x v="8"/>
    <s v="Hofdünger"/>
    <x v="0"/>
    <x v="6"/>
    <s v="BESTAETIGT (6)"/>
    <n v="891"/>
    <n v="356.4"/>
    <x v="2"/>
    <x v="0"/>
    <n v="0.89100000000000001"/>
    <n v="0.35639999999999999"/>
    <n v="0.22275"/>
    <n v="8.9099999999999999E-2"/>
  </r>
  <r>
    <x v="7"/>
    <x v="8"/>
    <s v="Hofdünger"/>
    <x v="1"/>
    <x v="1"/>
    <s v="BESTAETIGT (6)"/>
    <n v="73.599999999999994"/>
    <n v="48"/>
    <x v="13"/>
    <x v="0"/>
    <n v="7.3599999999999999E-2"/>
    <n v="4.8000000000000001E-2"/>
    <n v="7.3599999999999999E-2"/>
    <n v="4.8000000000000001E-2"/>
  </r>
  <r>
    <x v="8"/>
    <x v="18"/>
    <s v="Hofdünger"/>
    <x v="0"/>
    <x v="0"/>
    <s v="BESTAETIGT (6)"/>
    <n v="214.4"/>
    <n v="102.4"/>
    <x v="13"/>
    <x v="0"/>
    <n v="0.21440000000000001"/>
    <n v="0.1024"/>
    <n v="0.21440000000000001"/>
    <n v="0.1024"/>
  </r>
  <r>
    <x v="8"/>
    <x v="18"/>
    <s v="Hofdünger"/>
    <x v="0"/>
    <x v="0"/>
    <s v="SPAETER_ERFASST (9)"/>
    <n v="2626.4"/>
    <n v="1254.3999999999999"/>
    <x v="15"/>
    <x v="0"/>
    <n v="2.6264000000000003"/>
    <n v="1.2544"/>
    <n v="0.37520000000000003"/>
    <n v="0.1792"/>
  </r>
  <r>
    <x v="8"/>
    <x v="18"/>
    <s v="Hofdünger"/>
    <x v="0"/>
    <x v="1"/>
    <s v="BESTAETIGT (6)"/>
    <n v="14104"/>
    <n v="5904"/>
    <x v="10"/>
    <x v="0"/>
    <n v="14.103999999999999"/>
    <n v="5.9039999999999999"/>
    <n v="7.0519999999999996"/>
    <n v="2.952"/>
  </r>
  <r>
    <x v="8"/>
    <x v="18"/>
    <s v="Hofdünger"/>
    <x v="1"/>
    <x v="11"/>
    <s v="SPAETER_ERFASST (9)"/>
    <n v="88"/>
    <n v="50"/>
    <x v="13"/>
    <x v="0"/>
    <n v="8.7999999999999995E-2"/>
    <n v="0.05"/>
    <n v="8.7999999999999995E-2"/>
    <n v="0.05"/>
  </r>
  <r>
    <x v="8"/>
    <x v="18"/>
    <s v="Hofdünger"/>
    <x v="1"/>
    <x v="1"/>
    <s v="BESTAETIGT (6)"/>
    <n v="699.2"/>
    <n v="456"/>
    <x v="13"/>
    <x v="0"/>
    <n v="0.69920000000000004"/>
    <n v="0.45600000000000002"/>
    <n v="0.69920000000000004"/>
    <n v="0.45600000000000002"/>
  </r>
  <r>
    <x v="8"/>
    <x v="18"/>
    <s v="Recyclingdünger"/>
    <x v="2"/>
    <x v="16"/>
    <s v="BESTAETIGT (6)"/>
    <n v="30586.400000000001"/>
    <n v="9895.6"/>
    <x v="16"/>
    <x v="0"/>
    <n v="30.586400000000001"/>
    <n v="9.8956"/>
    <n v="3.05864"/>
    <n v="0.98956"/>
  </r>
  <r>
    <x v="9"/>
    <x v="19"/>
    <s v="Hofdünger"/>
    <x v="0"/>
    <x v="1"/>
    <s v="BESTAETIGT (6)"/>
    <n v="1401"/>
    <n v="579"/>
    <x v="41"/>
    <x v="0"/>
    <n v="1.401"/>
    <n v="0.57899999999999996"/>
    <n v="0.12736363636363637"/>
    <n v="5.2636363636363634E-2"/>
  </r>
  <r>
    <x v="9"/>
    <x v="19"/>
    <s v="Hofdünger"/>
    <x v="0"/>
    <x v="2"/>
    <s v="BESTAETIGT (6)"/>
    <n v="299.2"/>
    <n v="122.4"/>
    <x v="7"/>
    <x v="0"/>
    <n v="0.29919999999999997"/>
    <n v="0.12240000000000001"/>
    <n v="9.9733333333333327E-2"/>
    <n v="4.0800000000000003E-2"/>
  </r>
  <r>
    <x v="9"/>
    <x v="19"/>
    <s v="Hofdünger"/>
    <x v="0"/>
    <x v="3"/>
    <s v="BESTAETIGT (6)"/>
    <n v="198"/>
    <n v="108"/>
    <x v="13"/>
    <x v="0"/>
    <n v="0.19800000000000001"/>
    <n v="0.108"/>
    <n v="0.19800000000000001"/>
    <n v="0.108"/>
  </r>
  <r>
    <x v="9"/>
    <x v="19"/>
    <s v="Hofdünger"/>
    <x v="0"/>
    <x v="4"/>
    <s v="BESTAETIGT (6)"/>
    <n v="9461.5"/>
    <n v="3546"/>
    <x v="14"/>
    <x v="0"/>
    <n v="9.4614999999999991"/>
    <n v="3.5459999999999998"/>
    <n v="0.39422916666666663"/>
    <n v="0.14774999999999999"/>
  </r>
  <r>
    <x v="9"/>
    <x v="19"/>
    <s v="Hofdünger"/>
    <x v="1"/>
    <x v="9"/>
    <s v="BESTAETIGT (6)"/>
    <n v="1678.74"/>
    <n v="1290.4599999999998"/>
    <x v="55"/>
    <x v="0"/>
    <n v="1.6787399999999999"/>
    <n v="1.2904599999999997"/>
    <n v="7.2988695652173904E-2"/>
    <n v="5.6106956521739117E-2"/>
  </r>
  <r>
    <x v="9"/>
    <x v="19"/>
    <s v="Hofdünger"/>
    <x v="1"/>
    <x v="10"/>
    <s v="BESTAETIGT (6)"/>
    <n v="428.75"/>
    <n v="431.2"/>
    <x v="7"/>
    <x v="0"/>
    <n v="0.42875000000000002"/>
    <n v="0.43119999999999997"/>
    <n v="0.14291666666666666"/>
    <n v="0.14373333333333332"/>
  </r>
  <r>
    <x v="9"/>
    <x v="19"/>
    <s v="Hofdünger"/>
    <x v="1"/>
    <x v="1"/>
    <s v="BESTAETIGT (6)"/>
    <n v="350.24"/>
    <n v="145.20000000000002"/>
    <x v="2"/>
    <x v="0"/>
    <n v="0.35024"/>
    <n v="0.14520000000000002"/>
    <n v="8.7559999999999999E-2"/>
    <n v="3.6300000000000006E-2"/>
  </r>
  <r>
    <x v="9"/>
    <x v="19"/>
    <s v="Hofdünger"/>
    <x v="1"/>
    <x v="2"/>
    <s v="BESTAETIGT (6)"/>
    <n v="121.5"/>
    <n v="51.9"/>
    <x v="13"/>
    <x v="0"/>
    <n v="0.1215"/>
    <n v="5.1900000000000002E-2"/>
    <n v="0.1215"/>
    <n v="5.1900000000000002E-2"/>
  </r>
  <r>
    <x v="9"/>
    <x v="8"/>
    <s v="Hofdünger"/>
    <x v="0"/>
    <x v="4"/>
    <s v="BESTAETIGT (6)"/>
    <n v="3312"/>
    <n v="1242"/>
    <x v="21"/>
    <x v="0"/>
    <n v="3.3119999999999998"/>
    <n v="1.242"/>
    <n v="0.41399999999999998"/>
    <n v="0.15525"/>
  </r>
  <r>
    <x v="9"/>
    <x v="9"/>
    <s v="Hofdünger"/>
    <x v="0"/>
    <x v="4"/>
    <s v="BESTAETIGT (6)"/>
    <n v="616"/>
    <n v="231"/>
    <x v="13"/>
    <x v="0"/>
    <n v="0.61599999999999999"/>
    <n v="0.23100000000000001"/>
    <n v="0.61599999999999999"/>
    <n v="0.23100000000000001"/>
  </r>
  <r>
    <x v="9"/>
    <x v="10"/>
    <s v="Hofdünger"/>
    <x v="0"/>
    <x v="4"/>
    <s v="BESTAETIGT (6)"/>
    <n v="712"/>
    <n v="267"/>
    <x v="13"/>
    <x v="0"/>
    <n v="0.71199999999999997"/>
    <n v="0.26700000000000002"/>
    <n v="0.71199999999999997"/>
    <n v="0.26700000000000002"/>
  </r>
  <r>
    <x v="9"/>
    <x v="12"/>
    <s v="Hofdünger"/>
    <x v="1"/>
    <x v="10"/>
    <s v="BESTAETIGT (6)"/>
    <n v="105"/>
    <n v="105.6"/>
    <x v="13"/>
    <x v="0"/>
    <n v="0.105"/>
    <n v="0.1056"/>
    <n v="0.105"/>
    <n v="0.1056"/>
  </r>
  <r>
    <x v="10"/>
    <x v="17"/>
    <s v="Hofdünger"/>
    <x v="0"/>
    <x v="0"/>
    <s v="BESTAETIGT (6)"/>
    <n v="5133.25"/>
    <n v="1541.74"/>
    <x v="23"/>
    <x v="0"/>
    <n v="5.1332500000000003"/>
    <n v="1.5417400000000001"/>
    <n v="0.5703611111111111"/>
    <n v="0.17130444444444445"/>
  </r>
  <r>
    <x v="10"/>
    <x v="17"/>
    <s v="Hofdünger"/>
    <x v="0"/>
    <x v="1"/>
    <s v="BESTAETIGT (6)"/>
    <n v="30638.339999999997"/>
    <n v="12738.699999999999"/>
    <x v="56"/>
    <x v="0"/>
    <n v="30.638339999999996"/>
    <n v="12.7387"/>
    <n v="0.44403391304347822"/>
    <n v="0.18461884057971015"/>
  </r>
  <r>
    <x v="10"/>
    <x v="17"/>
    <s v="Hofdünger"/>
    <x v="0"/>
    <x v="2"/>
    <s v="BESTAETIGT (6)"/>
    <n v="555"/>
    <n v="221"/>
    <x v="7"/>
    <x v="0"/>
    <n v="0.55500000000000005"/>
    <n v="0.221"/>
    <n v="0.18500000000000003"/>
    <n v="7.3666666666666672E-2"/>
  </r>
  <r>
    <x v="10"/>
    <x v="17"/>
    <s v="Hofdünger"/>
    <x v="0"/>
    <x v="3"/>
    <s v="BESTAETIGT (6)"/>
    <n v="21537.8"/>
    <n v="10592"/>
    <x v="27"/>
    <x v="0"/>
    <n v="21.537800000000001"/>
    <n v="10.592000000000001"/>
    <n v="1.6567538461538462"/>
    <n v="0.8147692307692308"/>
  </r>
  <r>
    <x v="10"/>
    <x v="17"/>
    <s v="Hofdünger"/>
    <x v="0"/>
    <x v="4"/>
    <s v="BESTAETIGT (6)"/>
    <n v="9809.5599999999977"/>
    <n v="5054.5300000000016"/>
    <x v="79"/>
    <x v="0"/>
    <n v="9.8095599999999976"/>
    <n v="5.0545300000000015"/>
    <n v="0.16081245901639341"/>
    <n v="8.2861147540983629E-2"/>
  </r>
  <r>
    <x v="10"/>
    <x v="17"/>
    <s v="Hofdünger"/>
    <x v="0"/>
    <x v="5"/>
    <s v="BESTAETIGT (6)"/>
    <n v="987"/>
    <n v="672"/>
    <x v="10"/>
    <x v="0"/>
    <n v="0.98699999999999999"/>
    <n v="0.67200000000000004"/>
    <n v="0.49349999999999999"/>
    <n v="0.33600000000000002"/>
  </r>
  <r>
    <x v="10"/>
    <x v="17"/>
    <s v="Hofdünger"/>
    <x v="0"/>
    <x v="6"/>
    <s v="BESTAETIGT (6)"/>
    <n v="7956"/>
    <n v="5087.5"/>
    <x v="49"/>
    <x v="0"/>
    <n v="7.9560000000000004"/>
    <n v="5.0875000000000004"/>
    <n v="0.46800000000000003"/>
    <n v="0.29926470588235299"/>
  </r>
  <r>
    <x v="10"/>
    <x v="17"/>
    <s v="Hofdünger"/>
    <x v="1"/>
    <x v="7"/>
    <s v="BESTAETIGT (6)"/>
    <n v="4006.6299999999997"/>
    <n v="3472.7000000000003"/>
    <x v="16"/>
    <x v="0"/>
    <n v="4.0066299999999995"/>
    <n v="3.4727000000000001"/>
    <n v="0.40066299999999994"/>
    <n v="0.34727000000000002"/>
  </r>
  <r>
    <x v="10"/>
    <x v="17"/>
    <s v="Hofdünger"/>
    <x v="1"/>
    <x v="8"/>
    <s v="BESTAETIGT (6)"/>
    <n v="47.7"/>
    <n v="20.7"/>
    <x v="13"/>
    <x v="0"/>
    <n v="4.7700000000000006E-2"/>
    <n v="2.07E-2"/>
    <n v="4.7700000000000006E-2"/>
    <n v="2.07E-2"/>
  </r>
  <r>
    <x v="10"/>
    <x v="17"/>
    <s v="Hofdünger"/>
    <x v="1"/>
    <x v="10"/>
    <s v="BESTAETIGT (6)"/>
    <n v="54"/>
    <n v="60"/>
    <x v="13"/>
    <x v="0"/>
    <n v="5.3999999999999999E-2"/>
    <n v="0.06"/>
    <n v="5.3999999999999999E-2"/>
    <n v="0.06"/>
  </r>
  <r>
    <x v="10"/>
    <x v="17"/>
    <s v="Hofdünger"/>
    <x v="1"/>
    <x v="11"/>
    <s v="BESTAETIGT (6)"/>
    <n v="1744.5200000000009"/>
    <n v="1080.76"/>
    <x v="76"/>
    <x v="0"/>
    <n v="1.744520000000001"/>
    <n v="1.0807599999999999"/>
    <n v="5.1309411764705909E-2"/>
    <n v="3.1787058823529411E-2"/>
  </r>
  <r>
    <x v="10"/>
    <x v="17"/>
    <s v="Hofdünger"/>
    <x v="1"/>
    <x v="12"/>
    <s v="BESTAETIGT (6)"/>
    <n v="2380.08"/>
    <n v="1410"/>
    <x v="7"/>
    <x v="0"/>
    <n v="2.38008"/>
    <n v="1.41"/>
    <n v="0.79335999999999995"/>
    <n v="0.47"/>
  </r>
  <r>
    <x v="10"/>
    <x v="17"/>
    <s v="Hofdünger"/>
    <x v="1"/>
    <x v="1"/>
    <s v="BESTAETIGT (6)"/>
    <n v="3391.74"/>
    <n v="1735.8500000000001"/>
    <x v="80"/>
    <x v="0"/>
    <n v="3.39174"/>
    <n v="1.7358500000000001"/>
    <n v="0.16958699999999999"/>
    <n v="8.6792500000000009E-2"/>
  </r>
  <r>
    <x v="10"/>
    <x v="17"/>
    <s v="Hofdünger"/>
    <x v="1"/>
    <x v="14"/>
    <s v="BESTAETIGT (6)"/>
    <n v="152"/>
    <n v="62.7"/>
    <x v="7"/>
    <x v="0"/>
    <n v="0.152"/>
    <n v="6.2700000000000006E-2"/>
    <n v="5.0666666666666665E-2"/>
    <n v="2.0900000000000002E-2"/>
  </r>
  <r>
    <x v="10"/>
    <x v="17"/>
    <s v="Recyclingdünger"/>
    <x v="2"/>
    <x v="16"/>
    <s v="BESTAETIGT (6)"/>
    <n v="76781.960000000006"/>
    <n v="25971.200000000001"/>
    <x v="44"/>
    <x v="0"/>
    <n v="76.781960000000012"/>
    <n v="25.9712"/>
    <n v="0.69172936936936946"/>
    <n v="0.23397477477477477"/>
  </r>
  <r>
    <x v="10"/>
    <x v="8"/>
    <s v="Recyclingdünger"/>
    <x v="2"/>
    <x v="16"/>
    <s v="BESTAETIGT (6)"/>
    <n v="2015.85"/>
    <n v="1165.9000000000001"/>
    <x v="18"/>
    <x v="0"/>
    <n v="2.0158499999999999"/>
    <n v="1.1659000000000002"/>
    <n v="0.40316999999999997"/>
    <n v="0.23318000000000003"/>
  </r>
  <r>
    <x v="10"/>
    <x v="10"/>
    <s v="Recyclingdünger"/>
    <x v="2"/>
    <x v="16"/>
    <s v="BESTAETIGT (6)"/>
    <n v="135.9"/>
    <n v="78.599999999999994"/>
    <x v="13"/>
    <x v="0"/>
    <n v="0.13589999999999999"/>
    <n v="7.8599999999999989E-2"/>
    <n v="0.13589999999999999"/>
    <n v="7.8599999999999989E-2"/>
  </r>
  <r>
    <x v="10"/>
    <x v="12"/>
    <s v="Hofdünger"/>
    <x v="0"/>
    <x v="0"/>
    <s v="BESTAETIGT (6)"/>
    <n v="2987.0399999999995"/>
    <n v="1262.2399999999998"/>
    <x v="39"/>
    <x v="0"/>
    <n v="2.9870399999999995"/>
    <n v="1.2622399999999998"/>
    <n v="0.1106311111111111"/>
    <n v="4.674962962962962E-2"/>
  </r>
  <r>
    <x v="10"/>
    <x v="12"/>
    <s v="Hofdünger"/>
    <x v="0"/>
    <x v="1"/>
    <s v="BESTAETIGT (6)"/>
    <n v="246.4"/>
    <n v="100.8"/>
    <x v="7"/>
    <x v="0"/>
    <n v="0.24640000000000001"/>
    <n v="0.1008"/>
    <n v="8.2133333333333336E-2"/>
    <n v="3.3599999999999998E-2"/>
  </r>
  <r>
    <x v="10"/>
    <x v="12"/>
    <s v="Recyclingdünger"/>
    <x v="2"/>
    <x v="16"/>
    <s v="BESTAETIGT (6)"/>
    <n v="7711.76"/>
    <n v="2343.3199999999997"/>
    <x v="16"/>
    <x v="0"/>
    <n v="7.7117599999999999"/>
    <n v="2.3433199999999998"/>
    <n v="0.77117599999999997"/>
    <n v="0.23433199999999998"/>
  </r>
  <r>
    <x v="11"/>
    <x v="16"/>
    <s v="Hofdünger"/>
    <x v="0"/>
    <x v="1"/>
    <s v="BESTAETIGT (6)"/>
    <n v="34266.530000000006"/>
    <n v="13650.41"/>
    <x v="81"/>
    <x v="0"/>
    <n v="34.266530000000003"/>
    <n v="13.650409999999999"/>
    <n v="0.23310564625850341"/>
    <n v="9.2859931972789106E-2"/>
  </r>
  <r>
    <x v="11"/>
    <x v="16"/>
    <s v="Hofdünger"/>
    <x v="0"/>
    <x v="2"/>
    <s v="BESTAETIGT (6)"/>
    <n v="1947.78"/>
    <n v="811.8"/>
    <x v="7"/>
    <x v="0"/>
    <n v="1.9477800000000001"/>
    <n v="0.81179999999999997"/>
    <n v="0.64926000000000006"/>
    <n v="0.27060000000000001"/>
  </r>
  <r>
    <x v="11"/>
    <x v="16"/>
    <s v="Hofdünger"/>
    <x v="0"/>
    <x v="3"/>
    <s v="BESTAETIGT (6)"/>
    <n v="5693"/>
    <n v="2561"/>
    <x v="15"/>
    <x v="0"/>
    <n v="5.6929999999999996"/>
    <n v="2.5609999999999999"/>
    <n v="0.81328571428571428"/>
    <n v="0.36585714285714283"/>
  </r>
  <r>
    <x v="11"/>
    <x v="16"/>
    <s v="Hofdünger"/>
    <x v="0"/>
    <x v="4"/>
    <s v="BESTAETIGT (6)"/>
    <n v="1374"/>
    <n v="596.4"/>
    <x v="2"/>
    <x v="0"/>
    <n v="1.3740000000000001"/>
    <n v="0.59639999999999993"/>
    <n v="0.34350000000000003"/>
    <n v="0.14909999999999998"/>
  </r>
  <r>
    <x v="11"/>
    <x v="16"/>
    <s v="Hofdünger"/>
    <x v="0"/>
    <x v="5"/>
    <s v="BESTAETIGT (6)"/>
    <n v="3705.57"/>
    <n v="2083.61"/>
    <x v="23"/>
    <x v="0"/>
    <n v="3.7055700000000003"/>
    <n v="2.0836100000000002"/>
    <n v="0.41173000000000004"/>
    <n v="0.23151222222222223"/>
  </r>
  <r>
    <x v="11"/>
    <x v="16"/>
    <s v="Hofdünger"/>
    <x v="1"/>
    <x v="8"/>
    <s v="BESTAETIGT (6)"/>
    <n v="95.4"/>
    <n v="41.4"/>
    <x v="13"/>
    <x v="0"/>
    <n v="9.5400000000000013E-2"/>
    <n v="4.1399999999999999E-2"/>
    <n v="9.5400000000000013E-2"/>
    <n v="4.1399999999999999E-2"/>
  </r>
  <r>
    <x v="11"/>
    <x v="16"/>
    <s v="Hofdünger"/>
    <x v="1"/>
    <x v="9"/>
    <s v="BESTAETIGT (6)"/>
    <n v="860"/>
    <n v="552"/>
    <x v="10"/>
    <x v="0"/>
    <n v="0.86"/>
    <n v="0.55200000000000005"/>
    <n v="0.43"/>
    <n v="0.27600000000000002"/>
  </r>
  <r>
    <x v="11"/>
    <x v="16"/>
    <s v="Hofdünger"/>
    <x v="1"/>
    <x v="11"/>
    <s v="BESTAETIGT (6)"/>
    <n v="1375.2200000000003"/>
    <n v="811.75"/>
    <x v="15"/>
    <x v="0"/>
    <n v="1.3752200000000003"/>
    <n v="0.81174999999999997"/>
    <n v="0.19646000000000005"/>
    <n v="0.11596428571428571"/>
  </r>
  <r>
    <x v="11"/>
    <x v="16"/>
    <s v="Hofdünger"/>
    <x v="1"/>
    <x v="1"/>
    <s v="BESTAETIGT (6)"/>
    <n v="3484.3600000000006"/>
    <n v="1785.5500000000002"/>
    <x v="82"/>
    <x v="0"/>
    <n v="3.4843600000000006"/>
    <n v="1.7855500000000002"/>
    <n v="0.1659219047619048"/>
    <n v="8.5026190476190491E-2"/>
  </r>
  <r>
    <x v="11"/>
    <x v="16"/>
    <s v="Recyclingdünger"/>
    <x v="2"/>
    <x v="16"/>
    <s v="BESTAETIGT (6)"/>
    <n v="23089.140000000003"/>
    <n v="9946.1400000000012"/>
    <x v="82"/>
    <x v="0"/>
    <n v="23.089140000000004"/>
    <n v="9.9461400000000015"/>
    <n v="1.0994828571428574"/>
    <n v="0.47362571428571437"/>
  </r>
  <r>
    <x v="12"/>
    <x v="0"/>
    <s v="Hofdünger"/>
    <x v="3"/>
    <x v="16"/>
    <s v="BESTAETIGT (6)"/>
    <n v="1991.6399999999999"/>
    <n v="1132.8600000000001"/>
    <x v="15"/>
    <x v="0"/>
    <n v="1.9916399999999999"/>
    <n v="1.1328600000000002"/>
    <n v="0.28452"/>
    <n v="0.16183714285714287"/>
  </r>
  <r>
    <x v="12"/>
    <x v="0"/>
    <s v="Hofdünger"/>
    <x v="0"/>
    <x v="3"/>
    <s v="BESTAETIGT (6)"/>
    <n v="998.4"/>
    <n v="398.4"/>
    <x v="13"/>
    <x v="0"/>
    <n v="0.99839999999999995"/>
    <n v="0.39839999999999998"/>
    <n v="0.99839999999999995"/>
    <n v="0.39839999999999998"/>
  </r>
  <r>
    <x v="12"/>
    <x v="0"/>
    <s v="Hofdünger"/>
    <x v="0"/>
    <x v="5"/>
    <s v="BESTAETIGT (6)"/>
    <n v="2015"/>
    <n v="1235"/>
    <x v="16"/>
    <x v="0"/>
    <n v="2.0150000000000001"/>
    <n v="1.2350000000000001"/>
    <n v="0.20150000000000001"/>
    <n v="0.12350000000000001"/>
  </r>
  <r>
    <x v="12"/>
    <x v="0"/>
    <s v="Hofdünger"/>
    <x v="1"/>
    <x v="9"/>
    <s v="BESTAETIGT (6)"/>
    <n v="1039"/>
    <n v="738"/>
    <x v="13"/>
    <x v="0"/>
    <n v="1.0389999999999999"/>
    <n v="0.73799999999999999"/>
    <n v="1.0389999999999999"/>
    <n v="0.73799999999999999"/>
  </r>
  <r>
    <x v="12"/>
    <x v="3"/>
    <s v="Hofdünger"/>
    <x v="3"/>
    <x v="16"/>
    <s v="BESTAETIGT (6)"/>
    <n v="30250.82"/>
    <n v="14538.140000000003"/>
    <x v="83"/>
    <x v="0"/>
    <n v="30.250820000000001"/>
    <n v="14.538140000000004"/>
    <n v="0.42606788732394368"/>
    <n v="0.20476253521126767"/>
  </r>
  <r>
    <x v="12"/>
    <x v="3"/>
    <s v="Hofdünger"/>
    <x v="0"/>
    <x v="0"/>
    <s v="BESTAETIGT (6)"/>
    <n v="7079"/>
    <n v="3355"/>
    <x v="51"/>
    <x v="0"/>
    <n v="7.0789999999999997"/>
    <n v="3.355"/>
    <n v="0.58991666666666664"/>
    <n v="0.27958333333333335"/>
  </r>
  <r>
    <x v="12"/>
    <x v="3"/>
    <s v="Hofdünger"/>
    <x v="0"/>
    <x v="1"/>
    <s v="BESTAETIGT (6)"/>
    <n v="1511.3999999999999"/>
    <n v="619.40000000000009"/>
    <x v="18"/>
    <x v="0"/>
    <n v="1.5113999999999999"/>
    <n v="0.61940000000000006"/>
    <n v="0.30227999999999999"/>
    <n v="0.12388000000000002"/>
  </r>
  <r>
    <x v="12"/>
    <x v="3"/>
    <s v="Hofdünger"/>
    <x v="0"/>
    <x v="3"/>
    <s v="BESTAETIGT (6)"/>
    <n v="1278.8699999999999"/>
    <n v="600.45000000000005"/>
    <x v="20"/>
    <x v="0"/>
    <n v="1.27887"/>
    <n v="0.60045000000000004"/>
    <n v="0.213145"/>
    <n v="0.10007500000000001"/>
  </r>
  <r>
    <x v="12"/>
    <x v="3"/>
    <s v="Hofdünger"/>
    <x v="0"/>
    <x v="4"/>
    <s v="BESTAETIGT (6)"/>
    <n v="5318.0499999999993"/>
    <n v="2282.0500000000002"/>
    <x v="84"/>
    <x v="0"/>
    <n v="5.3180499999999995"/>
    <n v="2.2820500000000004"/>
    <n v="0.24172954545454542"/>
    <n v="0.10372954545454548"/>
  </r>
  <r>
    <x v="12"/>
    <x v="3"/>
    <s v="Hofdünger"/>
    <x v="0"/>
    <x v="5"/>
    <s v="BESTAETIGT (6)"/>
    <n v="1988.15"/>
    <n v="1031.5899999999999"/>
    <x v="23"/>
    <x v="0"/>
    <n v="1.9881500000000001"/>
    <n v="1.03159"/>
    <n v="0.22090555555555558"/>
    <n v="0.11462111111111112"/>
  </r>
  <r>
    <x v="12"/>
    <x v="3"/>
    <s v="Hofdünger"/>
    <x v="0"/>
    <x v="6"/>
    <s v="BESTAETIGT (6)"/>
    <n v="1495"/>
    <n v="664.5"/>
    <x v="7"/>
    <x v="0"/>
    <n v="1.4950000000000001"/>
    <n v="0.66449999999999998"/>
    <n v="0.49833333333333335"/>
    <n v="0.2215"/>
  </r>
  <r>
    <x v="12"/>
    <x v="3"/>
    <s v="Hofdünger"/>
    <x v="1"/>
    <x v="0"/>
    <s v="BESTAETIGT (6)"/>
    <n v="691.25"/>
    <n v="577.5"/>
    <x v="10"/>
    <x v="0"/>
    <n v="0.69125000000000003"/>
    <n v="0.57750000000000001"/>
    <n v="0.34562500000000002"/>
    <n v="0.28875000000000001"/>
  </r>
  <r>
    <x v="12"/>
    <x v="3"/>
    <s v="Hofdünger"/>
    <x v="1"/>
    <x v="9"/>
    <s v="BESTAETIGT (6)"/>
    <n v="2915.4"/>
    <n v="1881.13"/>
    <x v="15"/>
    <x v="0"/>
    <n v="2.9154"/>
    <n v="1.8811300000000002"/>
    <n v="0.41648571428571429"/>
    <n v="0.26873285714285716"/>
  </r>
  <r>
    <x v="12"/>
    <x v="3"/>
    <s v="Hofdünger"/>
    <x v="1"/>
    <x v="10"/>
    <s v="BESTAETIGT (6)"/>
    <n v="243"/>
    <n v="270"/>
    <x v="13"/>
    <x v="0"/>
    <n v="0.24299999999999999"/>
    <n v="0.27"/>
    <n v="0.24299999999999999"/>
    <n v="0.27"/>
  </r>
  <r>
    <x v="12"/>
    <x v="3"/>
    <s v="Hofdünger"/>
    <x v="1"/>
    <x v="12"/>
    <s v="BESTAETIGT (6)"/>
    <n v="2769.92"/>
    <n v="1619.02"/>
    <x v="18"/>
    <x v="0"/>
    <n v="2.7699199999999999"/>
    <n v="1.6190199999999999"/>
    <n v="0.55398400000000003"/>
    <n v="0.32380399999999998"/>
  </r>
  <r>
    <x v="12"/>
    <x v="3"/>
    <s v="Recyclingdünger"/>
    <x v="2"/>
    <x v="16"/>
    <s v="BESTAETIGT (6)"/>
    <n v="5473.2"/>
    <n v="2644.1000000000004"/>
    <x v="21"/>
    <x v="0"/>
    <n v="5.4731999999999994"/>
    <n v="2.6441000000000003"/>
    <n v="0.68414999999999992"/>
    <n v="0.33051250000000004"/>
  </r>
  <r>
    <x v="12"/>
    <x v="4"/>
    <s v="Hofdünger"/>
    <x v="3"/>
    <x v="16"/>
    <s v="BESTAETIGT (6)"/>
    <n v="181439.93000000025"/>
    <n v="83641.349999999948"/>
    <x v="85"/>
    <x v="0"/>
    <n v="181.43993000000026"/>
    <n v="83.641349999999946"/>
    <n v="0.3628798600000005"/>
    <n v="0.1672826999999999"/>
  </r>
  <r>
    <x v="12"/>
    <x v="4"/>
    <s v="Hofdünger"/>
    <x v="0"/>
    <x v="0"/>
    <s v="BESTAETIGT (6)"/>
    <n v="20188.5"/>
    <n v="9882.15"/>
    <x v="52"/>
    <x v="0"/>
    <n v="20.188500000000001"/>
    <n v="9.8821499999999993"/>
    <n v="0.40377000000000002"/>
    <n v="0.19764299999999999"/>
  </r>
  <r>
    <x v="12"/>
    <x v="4"/>
    <s v="Hofdünger"/>
    <x v="0"/>
    <x v="1"/>
    <s v="BESTAETIGT (6)"/>
    <n v="3349.23"/>
    <n v="1418.37"/>
    <x v="27"/>
    <x v="0"/>
    <n v="3.3492299999999999"/>
    <n v="1.4183699999999999"/>
    <n v="0.25763307692307691"/>
    <n v="0.1091053846153846"/>
  </r>
  <r>
    <x v="12"/>
    <x v="4"/>
    <s v="Hofdünger"/>
    <x v="0"/>
    <x v="3"/>
    <s v="BESTAETIGT (6)"/>
    <n v="29030.180000000004"/>
    <n v="13302.209999999997"/>
    <x v="86"/>
    <x v="0"/>
    <n v="29.030180000000005"/>
    <n v="13.302209999999997"/>
    <n v="0.38197605263157902"/>
    <n v="0.17502907894736838"/>
  </r>
  <r>
    <x v="12"/>
    <x v="4"/>
    <s v="Hofdünger"/>
    <x v="0"/>
    <x v="4"/>
    <s v="BESTAETIGT (6)"/>
    <n v="30693.360000000004"/>
    <n v="13591.520000000002"/>
    <x v="70"/>
    <x v="0"/>
    <n v="30.693360000000006"/>
    <n v="13.591520000000003"/>
    <n v="0.31972250000000008"/>
    <n v="0.14157833333333336"/>
  </r>
  <r>
    <x v="12"/>
    <x v="4"/>
    <s v="Hofdünger"/>
    <x v="0"/>
    <x v="5"/>
    <s v="BESTAETIGT (6)"/>
    <n v="25489.82"/>
    <n v="13568.000000000002"/>
    <x v="87"/>
    <x v="0"/>
    <n v="25.489819999999998"/>
    <n v="13.568000000000001"/>
    <n v="0.39215107692307688"/>
    <n v="0.20873846153846157"/>
  </r>
  <r>
    <x v="12"/>
    <x v="4"/>
    <s v="Hofdünger"/>
    <x v="0"/>
    <x v="6"/>
    <s v="BESTAETIGT (6)"/>
    <n v="26247.800000000007"/>
    <n v="13283"/>
    <x v="88"/>
    <x v="0"/>
    <n v="26.247800000000005"/>
    <n v="13.282999999999999"/>
    <n v="0.3124738095238096"/>
    <n v="0.15813095238095237"/>
  </r>
  <r>
    <x v="12"/>
    <x v="4"/>
    <s v="Hofdünger"/>
    <x v="1"/>
    <x v="0"/>
    <s v="BESTAETIGT (6)"/>
    <n v="6285"/>
    <n v="5403"/>
    <x v="23"/>
    <x v="0"/>
    <n v="6.2850000000000001"/>
    <n v="5.4029999999999996"/>
    <n v="0.69833333333333336"/>
    <n v="0.60033333333333327"/>
  </r>
  <r>
    <x v="12"/>
    <x v="4"/>
    <s v="Hofdünger"/>
    <x v="1"/>
    <x v="7"/>
    <s v="BESTAETIGT (6)"/>
    <n v="2198.6799999999998"/>
    <n v="1873.74"/>
    <x v="20"/>
    <x v="0"/>
    <n v="2.19868"/>
    <n v="1.87374"/>
    <n v="0.36644666666666664"/>
    <n v="0.31229000000000001"/>
  </r>
  <r>
    <x v="12"/>
    <x v="4"/>
    <s v="Hofdünger"/>
    <x v="1"/>
    <x v="8"/>
    <s v="BESTAETIGT (6)"/>
    <n v="540.6"/>
    <n v="234.6"/>
    <x v="10"/>
    <x v="0"/>
    <n v="0.54059999999999997"/>
    <n v="0.2346"/>
    <n v="0.27029999999999998"/>
    <n v="0.1173"/>
  </r>
  <r>
    <x v="12"/>
    <x v="4"/>
    <s v="Hofdünger"/>
    <x v="1"/>
    <x v="9"/>
    <s v="BESTAETIGT (6)"/>
    <n v="11713.47"/>
    <n v="7762.78"/>
    <x v="63"/>
    <x v="0"/>
    <n v="11.713469999999999"/>
    <n v="7.7627799999999993"/>
    <n v="0.37785387096774192"/>
    <n v="0.25041225806451611"/>
  </r>
  <r>
    <x v="12"/>
    <x v="4"/>
    <s v="Hofdünger"/>
    <x v="1"/>
    <x v="10"/>
    <s v="BESTAETIGT (6)"/>
    <n v="263.25"/>
    <n v="292.5"/>
    <x v="7"/>
    <x v="0"/>
    <n v="0.26324999999999998"/>
    <n v="0.29249999999999998"/>
    <n v="8.7749999999999995E-2"/>
    <n v="9.7499999999999989E-2"/>
  </r>
  <r>
    <x v="12"/>
    <x v="4"/>
    <s v="Hofdünger"/>
    <x v="1"/>
    <x v="11"/>
    <s v="BESTAETIGT (6)"/>
    <n v="142.80000000000001"/>
    <n v="105"/>
    <x v="13"/>
    <x v="0"/>
    <n v="0.14280000000000001"/>
    <n v="0.105"/>
    <n v="0.14280000000000001"/>
    <n v="0.105"/>
  </r>
  <r>
    <x v="12"/>
    <x v="4"/>
    <s v="Hofdünger"/>
    <x v="1"/>
    <x v="12"/>
    <s v="BESTAETIGT (6)"/>
    <n v="5725.82"/>
    <n v="3558.96"/>
    <x v="23"/>
    <x v="0"/>
    <n v="5.7258199999999997"/>
    <n v="3.5589599999999999"/>
    <n v="0.63620222222222222"/>
    <n v="0.39544000000000001"/>
  </r>
  <r>
    <x v="12"/>
    <x v="4"/>
    <s v="Hofdünger"/>
    <x v="1"/>
    <x v="1"/>
    <s v="BESTAETIGT (6)"/>
    <n v="2444.87"/>
    <n v="1049.69"/>
    <x v="20"/>
    <x v="0"/>
    <n v="2.4448699999999999"/>
    <n v="1.04969"/>
    <n v="0.40747833333333333"/>
    <n v="0.17494833333333334"/>
  </r>
  <r>
    <x v="12"/>
    <x v="4"/>
    <s v="Hofdünger"/>
    <x v="1"/>
    <x v="2"/>
    <s v="BESTAETIGT (6)"/>
    <n v="648"/>
    <n v="276.8"/>
    <x v="13"/>
    <x v="0"/>
    <n v="0.64800000000000002"/>
    <n v="0.27679999999999999"/>
    <n v="0.64800000000000002"/>
    <n v="0.27679999999999999"/>
  </r>
  <r>
    <x v="12"/>
    <x v="4"/>
    <s v="Hofdünger"/>
    <x v="1"/>
    <x v="5"/>
    <s v="BESTAETIGT (6)"/>
    <n v="1489.81"/>
    <n v="916.67000000000007"/>
    <x v="7"/>
    <x v="0"/>
    <n v="1.4898099999999999"/>
    <n v="0.9166700000000001"/>
    <n v="0.49660333333333329"/>
    <n v="0.3055566666666667"/>
  </r>
  <r>
    <x v="12"/>
    <x v="4"/>
    <s v="Hofdünger"/>
    <x v="1"/>
    <x v="6"/>
    <s v="BESTAETIGT (6)"/>
    <n v="2645"/>
    <n v="1805"/>
    <x v="20"/>
    <x v="0"/>
    <n v="2.645"/>
    <n v="1.8049999999999999"/>
    <n v="0.44083333333333335"/>
    <n v="0.30083333333333334"/>
  </r>
  <r>
    <x v="12"/>
    <x v="4"/>
    <s v="Recyclingdünger"/>
    <x v="2"/>
    <x v="16"/>
    <s v="BESTAETIGT (6)"/>
    <n v="12212.6"/>
    <n v="6039.4"/>
    <x v="55"/>
    <x v="0"/>
    <n v="12.2126"/>
    <n v="6.0393999999999997"/>
    <n v="0.53098260869565217"/>
    <n v="0.26258260869565214"/>
  </r>
  <r>
    <x v="12"/>
    <x v="1"/>
    <s v="Hofdünger"/>
    <x v="3"/>
    <x v="16"/>
    <s v="BESTAETIGT (6)"/>
    <n v="126135.36999999997"/>
    <n v="63690.869999999988"/>
    <x v="89"/>
    <x v="0"/>
    <n v="126.13536999999997"/>
    <n v="63.69086999999999"/>
    <n v="0.34748035812672168"/>
    <n v="0.17545694214876031"/>
  </r>
  <r>
    <x v="12"/>
    <x v="1"/>
    <s v="Hofdünger"/>
    <x v="0"/>
    <x v="0"/>
    <s v="BESTAETIGT (6)"/>
    <n v="12369.67"/>
    <n v="5634.45"/>
    <x v="47"/>
    <x v="0"/>
    <n v="12.369669999999999"/>
    <n v="5.6344500000000002"/>
    <n v="0.77310437499999995"/>
    <n v="0.35215312500000001"/>
  </r>
  <r>
    <x v="12"/>
    <x v="1"/>
    <s v="Hofdünger"/>
    <x v="0"/>
    <x v="1"/>
    <s v="BESTAETIGT (6)"/>
    <n v="7881.15"/>
    <n v="3485.2"/>
    <x v="84"/>
    <x v="0"/>
    <n v="7.8811499999999999"/>
    <n v="3.4851999999999999"/>
    <n v="0.35823409090909092"/>
    <n v="0.15841818181818182"/>
  </r>
  <r>
    <x v="12"/>
    <x v="1"/>
    <s v="Hofdünger"/>
    <x v="0"/>
    <x v="3"/>
    <s v="BESTAETIGT (6)"/>
    <n v="16864.079999999998"/>
    <n v="7644.87"/>
    <x v="90"/>
    <x v="0"/>
    <n v="16.864079999999998"/>
    <n v="7.6448700000000001"/>
    <n v="0.2555163636363636"/>
    <n v="0.11583136363636364"/>
  </r>
  <r>
    <x v="12"/>
    <x v="1"/>
    <s v="Hofdünger"/>
    <x v="0"/>
    <x v="4"/>
    <s v="BESTAETIGT (6)"/>
    <n v="24555.620000000006"/>
    <n v="10528.79"/>
    <x v="58"/>
    <x v="0"/>
    <n v="24.555620000000005"/>
    <n v="10.528790000000001"/>
    <n v="0.38368156250000007"/>
    <n v="0.16451234375000001"/>
  </r>
  <r>
    <x v="12"/>
    <x v="1"/>
    <s v="Hofdünger"/>
    <x v="0"/>
    <x v="5"/>
    <s v="BESTAETIGT (6)"/>
    <n v="8947.89"/>
    <n v="5051.82"/>
    <x v="30"/>
    <x v="0"/>
    <n v="8.9478899999999992"/>
    <n v="5.0518199999999993"/>
    <n v="0.19038063829787233"/>
    <n v="0.1074855319148936"/>
  </r>
  <r>
    <x v="12"/>
    <x v="1"/>
    <s v="Hofdünger"/>
    <x v="0"/>
    <x v="6"/>
    <s v="BESTAETIGT (6)"/>
    <n v="13970.330000000002"/>
    <n v="7344.9000000000005"/>
    <x v="59"/>
    <x v="0"/>
    <n v="13.970330000000002"/>
    <n v="7.3449000000000009"/>
    <n v="0.48173551724137942"/>
    <n v="0.2532724137931035"/>
  </r>
  <r>
    <x v="12"/>
    <x v="1"/>
    <s v="Hofdünger"/>
    <x v="1"/>
    <x v="0"/>
    <s v="BESTAETIGT (6)"/>
    <n v="7186.88"/>
    <n v="6065.84"/>
    <x v="16"/>
    <x v="0"/>
    <n v="7.1868800000000004"/>
    <n v="6.0658400000000006"/>
    <n v="0.71868799999999999"/>
    <n v="0.60658400000000001"/>
  </r>
  <r>
    <x v="12"/>
    <x v="1"/>
    <s v="Hofdünger"/>
    <x v="1"/>
    <x v="7"/>
    <s v="BESTAETIGT (6)"/>
    <n v="6000.9100000000008"/>
    <n v="5485.81"/>
    <x v="51"/>
    <x v="0"/>
    <n v="6.0009100000000011"/>
    <n v="5.4858100000000007"/>
    <n v="0.50007583333333339"/>
    <n v="0.4571508333333334"/>
  </r>
  <r>
    <x v="12"/>
    <x v="1"/>
    <s v="Hofdünger"/>
    <x v="1"/>
    <x v="8"/>
    <s v="BESTAETIGT (6)"/>
    <n v="3318.6000000000004"/>
    <n v="1360.6000000000004"/>
    <x v="82"/>
    <x v="0"/>
    <n v="3.3186000000000004"/>
    <n v="1.3606000000000003"/>
    <n v="0.15802857142857146"/>
    <n v="6.4790476190476204E-2"/>
  </r>
  <r>
    <x v="12"/>
    <x v="1"/>
    <s v="Hofdünger"/>
    <x v="1"/>
    <x v="9"/>
    <s v="BESTAETIGT (6)"/>
    <n v="6610.86"/>
    <n v="4469.5599999999995"/>
    <x v="27"/>
    <x v="0"/>
    <n v="6.6108599999999997"/>
    <n v="4.4695599999999995"/>
    <n v="0.50852769230769224"/>
    <n v="0.34381230769230764"/>
  </r>
  <r>
    <x v="12"/>
    <x v="1"/>
    <s v="Hofdünger"/>
    <x v="1"/>
    <x v="10"/>
    <s v="BESTAETIGT (6)"/>
    <n v="17906"/>
    <n v="19738.099999999999"/>
    <x v="55"/>
    <x v="0"/>
    <n v="17.905999999999999"/>
    <n v="19.738099999999999"/>
    <n v="0.77852173913043476"/>
    <n v="0.85817826086956517"/>
  </r>
  <r>
    <x v="12"/>
    <x v="1"/>
    <s v="Hofdünger"/>
    <x v="1"/>
    <x v="11"/>
    <s v="BESTAETIGT (6)"/>
    <n v="114"/>
    <n v="75"/>
    <x v="10"/>
    <x v="0"/>
    <n v="0.114"/>
    <n v="7.4999999999999997E-2"/>
    <n v="5.7000000000000002E-2"/>
    <n v="3.7499999999999999E-2"/>
  </r>
  <r>
    <x v="12"/>
    <x v="1"/>
    <s v="Hofdünger"/>
    <x v="1"/>
    <x v="12"/>
    <s v="BESTAETIGT (6)"/>
    <n v="25497.430000000011"/>
    <n v="15176.019999999997"/>
    <x v="91"/>
    <x v="0"/>
    <n v="25.497430000000012"/>
    <n v="15.176019999999998"/>
    <n v="0.43215983050847478"/>
    <n v="0.25722067796610165"/>
  </r>
  <r>
    <x v="12"/>
    <x v="1"/>
    <s v="Hofdünger"/>
    <x v="1"/>
    <x v="1"/>
    <s v="BESTAETIGT (6)"/>
    <n v="5098.6000000000004"/>
    <n v="2460.0500000000006"/>
    <x v="47"/>
    <x v="0"/>
    <n v="5.0986000000000002"/>
    <n v="2.4600500000000007"/>
    <n v="0.31866250000000002"/>
    <n v="0.15375312500000005"/>
  </r>
  <r>
    <x v="12"/>
    <x v="1"/>
    <s v="Hofdünger"/>
    <x v="1"/>
    <x v="2"/>
    <s v="BESTAETIGT (6)"/>
    <n v="264.89999999999998"/>
    <n v="114.02"/>
    <x v="7"/>
    <x v="0"/>
    <n v="0.26489999999999997"/>
    <n v="0.11402"/>
    <n v="8.829999999999999E-2"/>
    <n v="3.8006666666666668E-2"/>
  </r>
  <r>
    <x v="12"/>
    <x v="1"/>
    <s v="Hofdünger"/>
    <x v="1"/>
    <x v="14"/>
    <s v="BESTAETIGT (6)"/>
    <n v="300"/>
    <n v="123.75"/>
    <x v="13"/>
    <x v="0"/>
    <n v="0.3"/>
    <n v="0.12375"/>
    <n v="0.3"/>
    <n v="0.12375"/>
  </r>
  <r>
    <x v="12"/>
    <x v="1"/>
    <s v="Hofdünger"/>
    <x v="1"/>
    <x v="5"/>
    <s v="BESTAETIGT (6)"/>
    <n v="2243.1999999999998"/>
    <n v="1197.5999999999999"/>
    <x v="18"/>
    <x v="0"/>
    <n v="2.2431999999999999"/>
    <n v="1.1976"/>
    <n v="0.44863999999999998"/>
    <n v="0.23952000000000001"/>
  </r>
  <r>
    <x v="12"/>
    <x v="1"/>
    <s v="Hofdünger"/>
    <x v="1"/>
    <x v="6"/>
    <s v="BESTAETIGT (6)"/>
    <n v="2163.0200000000004"/>
    <n v="1187.08"/>
    <x v="15"/>
    <x v="0"/>
    <n v="2.1630200000000004"/>
    <n v="1.1870799999999999"/>
    <n v="0.30900285714285719"/>
    <n v="0.16958285714285712"/>
  </r>
  <r>
    <x v="12"/>
    <x v="1"/>
    <s v="Recyclingdünger"/>
    <x v="2"/>
    <x v="16"/>
    <s v="BESTAETIGT (6)"/>
    <n v="39126.899999999994"/>
    <n v="19402.800000000003"/>
    <x v="92"/>
    <x v="0"/>
    <n v="39.126899999999992"/>
    <n v="19.402800000000003"/>
    <n v="0.90992790697674397"/>
    <n v="0.45122790697674425"/>
  </r>
  <r>
    <x v="12"/>
    <x v="5"/>
    <s v="Hofdünger"/>
    <x v="3"/>
    <x v="16"/>
    <s v="BESTAETIGT (6)"/>
    <n v="3677.05"/>
    <n v="2343.48"/>
    <x v="21"/>
    <x v="0"/>
    <n v="3.6770500000000004"/>
    <n v="2.34348"/>
    <n v="0.45963125000000005"/>
    <n v="0.292935"/>
  </r>
  <r>
    <x v="12"/>
    <x v="5"/>
    <s v="Hofdünger"/>
    <x v="0"/>
    <x v="0"/>
    <s v="BESTAETIGT (6)"/>
    <n v="766.85"/>
    <n v="360.5"/>
    <x v="10"/>
    <x v="0"/>
    <n v="0.76685000000000003"/>
    <n v="0.36049999999999999"/>
    <n v="0.38342500000000002"/>
    <n v="0.18024999999999999"/>
  </r>
  <r>
    <x v="12"/>
    <x v="5"/>
    <s v="Hofdünger"/>
    <x v="1"/>
    <x v="0"/>
    <s v="BESTAETIGT (6)"/>
    <n v="2079"/>
    <n v="1772"/>
    <x v="15"/>
    <x v="0"/>
    <n v="2.0790000000000002"/>
    <n v="1.772"/>
    <n v="0.29700000000000004"/>
    <n v="0.25314285714285717"/>
  </r>
  <r>
    <x v="12"/>
    <x v="5"/>
    <s v="Hofdünger"/>
    <x v="1"/>
    <x v="9"/>
    <s v="BESTAETIGT (6)"/>
    <n v="2101.59"/>
    <n v="1364.58"/>
    <x v="18"/>
    <x v="0"/>
    <n v="2.1015900000000003"/>
    <n v="1.3645799999999999"/>
    <n v="0.42031800000000008"/>
    <n v="0.27291599999999999"/>
  </r>
  <r>
    <x v="12"/>
    <x v="5"/>
    <s v="Hofdünger"/>
    <x v="1"/>
    <x v="12"/>
    <s v="BESTAETIGT (6)"/>
    <n v="3856.5"/>
    <n v="2411.75"/>
    <x v="18"/>
    <x v="0"/>
    <n v="3.8565"/>
    <n v="2.4117500000000001"/>
    <n v="0.77129999999999999"/>
    <n v="0.48235"/>
  </r>
  <r>
    <x v="12"/>
    <x v="5"/>
    <s v="Hofdünger"/>
    <x v="1"/>
    <x v="5"/>
    <s v="BESTAETIGT (6)"/>
    <n v="256.05"/>
    <n v="207"/>
    <x v="13"/>
    <x v="0"/>
    <n v="0.25605"/>
    <n v="0.20699999999999999"/>
    <n v="0.25605"/>
    <n v="0.20699999999999999"/>
  </r>
  <r>
    <x v="12"/>
    <x v="5"/>
    <s v="Recyclingdünger"/>
    <x v="2"/>
    <x v="16"/>
    <s v="BESTAETIGT (6)"/>
    <n v="840"/>
    <n v="402.5"/>
    <x v="13"/>
    <x v="0"/>
    <n v="0.84"/>
    <n v="0.40250000000000002"/>
    <n v="0.84"/>
    <n v="0.40250000000000002"/>
  </r>
  <r>
    <x v="12"/>
    <x v="16"/>
    <s v="Hofdünger"/>
    <x v="3"/>
    <x v="16"/>
    <s v="BESTAETIGT (6)"/>
    <n v="2854.8399999999997"/>
    <n v="1691.15"/>
    <x v="18"/>
    <x v="0"/>
    <n v="2.8548399999999998"/>
    <n v="1.6911500000000002"/>
    <n v="0.57096799999999992"/>
    <n v="0.33823000000000003"/>
  </r>
  <r>
    <x v="12"/>
    <x v="16"/>
    <s v="Hofdünger"/>
    <x v="1"/>
    <x v="12"/>
    <s v="BESTAETIGT (6)"/>
    <n v="1530"/>
    <n v="900"/>
    <x v="10"/>
    <x v="0"/>
    <n v="1.53"/>
    <n v="0.9"/>
    <n v="0.76500000000000001"/>
    <n v="0.45"/>
  </r>
  <r>
    <x v="12"/>
    <x v="6"/>
    <s v="Hofdünger"/>
    <x v="3"/>
    <x v="16"/>
    <s v="BESTAETIGT (6)"/>
    <n v="570112.75999999978"/>
    <n v="260000.39999999967"/>
    <x v="93"/>
    <x v="0"/>
    <n v="570.11275999999975"/>
    <n v="260.00039999999967"/>
    <n v="0.2866328607340371"/>
    <n v="0.13071915535444931"/>
  </r>
  <r>
    <x v="12"/>
    <x v="6"/>
    <s v="Hofdünger"/>
    <x v="0"/>
    <x v="0"/>
    <s v="BESTAETIGT (6)"/>
    <n v="130769.90000000001"/>
    <n v="51717.740000000005"/>
    <x v="94"/>
    <x v="0"/>
    <n v="130.76990000000001"/>
    <n v="51.717740000000006"/>
    <n v="0.8776503355704699"/>
    <n v="0.34709892617449667"/>
  </r>
  <r>
    <x v="12"/>
    <x v="6"/>
    <s v="Hofdünger"/>
    <x v="0"/>
    <x v="1"/>
    <s v="BESTAETIGT (6)"/>
    <n v="88495.120000000024"/>
    <n v="36619.24"/>
    <x v="69"/>
    <x v="0"/>
    <n v="88.495120000000028"/>
    <n v="36.619239999999998"/>
    <n v="0.88495120000000027"/>
    <n v="0.36619239999999997"/>
  </r>
  <r>
    <x v="12"/>
    <x v="6"/>
    <s v="Hofdünger"/>
    <x v="0"/>
    <x v="19"/>
    <s v="BESTAETIGT (6)"/>
    <n v="3963"/>
    <n v="1631"/>
    <x v="51"/>
    <x v="0"/>
    <n v="3.9630000000000001"/>
    <n v="1.631"/>
    <n v="0.33024999999999999"/>
    <n v="0.13591666666666666"/>
  </r>
  <r>
    <x v="12"/>
    <x v="6"/>
    <s v="Hofdünger"/>
    <x v="0"/>
    <x v="2"/>
    <s v="BESTAETIGT (6)"/>
    <n v="8842"/>
    <n v="3622"/>
    <x v="7"/>
    <x v="0"/>
    <n v="8.8420000000000005"/>
    <n v="3.6219999999999999"/>
    <n v="2.9473333333333334"/>
    <n v="1.2073333333333334"/>
  </r>
  <r>
    <x v="12"/>
    <x v="6"/>
    <s v="Hofdünger"/>
    <x v="0"/>
    <x v="3"/>
    <s v="BESTAETIGT (6)"/>
    <n v="103513.87999999999"/>
    <n v="46615.119999999988"/>
    <x v="95"/>
    <x v="0"/>
    <n v="103.51387999999999"/>
    <n v="46.61511999999999"/>
    <n v="0.328615492063492"/>
    <n v="0.14798450793650791"/>
  </r>
  <r>
    <x v="12"/>
    <x v="6"/>
    <s v="Hofdünger"/>
    <x v="0"/>
    <x v="4"/>
    <s v="BESTAETIGT (6)"/>
    <n v="119717.25000000004"/>
    <n v="50855.830000000038"/>
    <x v="96"/>
    <x v="0"/>
    <n v="119.71725000000005"/>
    <n v="50.85583000000004"/>
    <n v="0.39380674342105282"/>
    <n v="0.16728891447368435"/>
  </r>
  <r>
    <x v="12"/>
    <x v="6"/>
    <s v="Hofdünger"/>
    <x v="0"/>
    <x v="5"/>
    <s v="BESTAETIGT (6)"/>
    <n v="54823.439999999995"/>
    <n v="30310.650000000012"/>
    <x v="97"/>
    <x v="0"/>
    <n v="54.823439999999998"/>
    <n v="30.310650000000013"/>
    <n v="0.36068052631578945"/>
    <n v="0.19941217105263168"/>
  </r>
  <r>
    <x v="12"/>
    <x v="6"/>
    <s v="Hofdünger"/>
    <x v="0"/>
    <x v="6"/>
    <s v="BESTAETIGT (6)"/>
    <n v="68401.760000000038"/>
    <n v="30906.139999999989"/>
    <x v="98"/>
    <x v="0"/>
    <n v="68.401760000000039"/>
    <n v="30.90613999999999"/>
    <n v="0.33204737864077688"/>
    <n v="0.15002980582524267"/>
  </r>
  <r>
    <x v="12"/>
    <x v="6"/>
    <s v="Hofdünger"/>
    <x v="1"/>
    <x v="0"/>
    <s v="BESTAETIGT (6)"/>
    <n v="6894.44"/>
    <n v="5619.9"/>
    <x v="47"/>
    <x v="0"/>
    <n v="6.8944399999999995"/>
    <n v="5.6198999999999995"/>
    <n v="0.43090249999999997"/>
    <n v="0.35124374999999997"/>
  </r>
  <r>
    <x v="12"/>
    <x v="6"/>
    <s v="Hofdünger"/>
    <x v="1"/>
    <x v="7"/>
    <s v="BESTAETIGT (6)"/>
    <n v="2760.4"/>
    <n v="2184.4299999999998"/>
    <x v="41"/>
    <x v="0"/>
    <n v="2.7604000000000002"/>
    <n v="2.1844299999999999"/>
    <n v="0.25094545454545458"/>
    <n v="0.19858454545454543"/>
  </r>
  <r>
    <x v="12"/>
    <x v="6"/>
    <s v="Hofdünger"/>
    <x v="1"/>
    <x v="8"/>
    <s v="BESTAETIGT (6)"/>
    <n v="2910.1800000000003"/>
    <n v="1258.8000000000002"/>
    <x v="41"/>
    <x v="0"/>
    <n v="2.9101800000000004"/>
    <n v="1.2588000000000001"/>
    <n v="0.26456181818181823"/>
    <n v="0.11443636363636366"/>
  </r>
  <r>
    <x v="12"/>
    <x v="6"/>
    <s v="Hofdünger"/>
    <x v="1"/>
    <x v="9"/>
    <s v="BESTAETIGT (6)"/>
    <n v="23304.03"/>
    <n v="16011.69"/>
    <x v="99"/>
    <x v="0"/>
    <n v="23.304029999999997"/>
    <n v="16.011690000000002"/>
    <n v="0.4161433928571428"/>
    <n v="0.28592303571428573"/>
  </r>
  <r>
    <x v="12"/>
    <x v="6"/>
    <s v="Hofdünger"/>
    <x v="1"/>
    <x v="10"/>
    <s v="BESTAETIGT (6)"/>
    <n v="4080.73"/>
    <n v="3534.54"/>
    <x v="51"/>
    <x v="0"/>
    <n v="4.08073"/>
    <n v="3.5345399999999998"/>
    <n v="0.34006083333333331"/>
    <n v="0.294545"/>
  </r>
  <r>
    <x v="12"/>
    <x v="6"/>
    <s v="Hofdünger"/>
    <x v="1"/>
    <x v="11"/>
    <s v="BESTAETIGT (6)"/>
    <n v="6451.9900000000007"/>
    <n v="4439.47"/>
    <x v="50"/>
    <x v="0"/>
    <n v="6.4519900000000003"/>
    <n v="4.43947"/>
    <n v="6.5836632653061222E-2"/>
    <n v="4.5300714285714284E-2"/>
  </r>
  <r>
    <x v="12"/>
    <x v="6"/>
    <s v="Hofdünger"/>
    <x v="1"/>
    <x v="12"/>
    <s v="BESTAETIGT (6)"/>
    <n v="26536.409999999993"/>
    <n v="15686.949999999999"/>
    <x v="75"/>
    <x v="0"/>
    <n v="26.536409999999993"/>
    <n v="15.68695"/>
    <n v="0.30501620689655162"/>
    <n v="0.18030977011494254"/>
  </r>
  <r>
    <x v="12"/>
    <x v="6"/>
    <s v="Hofdünger"/>
    <x v="1"/>
    <x v="1"/>
    <s v="BESTAETIGT (6)"/>
    <n v="9063.7199999999975"/>
    <n v="4568.32"/>
    <x v="34"/>
    <x v="0"/>
    <n v="9.0637199999999982"/>
    <n v="4.5683199999999999"/>
    <n v="0.18882749999999995"/>
    <n v="9.5173333333333332E-2"/>
  </r>
  <r>
    <x v="12"/>
    <x v="6"/>
    <s v="Hofdünger"/>
    <x v="1"/>
    <x v="13"/>
    <s v="BESTAETIGT (6)"/>
    <n v="465.01"/>
    <n v="194.18"/>
    <x v="10"/>
    <x v="0"/>
    <n v="0.46500999999999998"/>
    <n v="0.19418000000000002"/>
    <n v="0.23250499999999999"/>
    <n v="9.709000000000001E-2"/>
  </r>
  <r>
    <x v="12"/>
    <x v="6"/>
    <s v="Hofdünger"/>
    <x v="1"/>
    <x v="2"/>
    <s v="BESTAETIGT (6)"/>
    <n v="2481.4299999999998"/>
    <n v="1067.1300000000001"/>
    <x v="51"/>
    <x v="0"/>
    <n v="2.48143"/>
    <n v="1.0671300000000001"/>
    <n v="0.20678583333333334"/>
    <n v="8.8927500000000007E-2"/>
  </r>
  <r>
    <x v="12"/>
    <x v="6"/>
    <s v="Hofdünger"/>
    <x v="1"/>
    <x v="14"/>
    <s v="BESTAETIGT (6)"/>
    <n v="1088"/>
    <n v="448.8"/>
    <x v="21"/>
    <x v="0"/>
    <n v="1.0880000000000001"/>
    <n v="0.44880000000000003"/>
    <n v="0.13600000000000001"/>
    <n v="5.6100000000000004E-2"/>
  </r>
  <r>
    <x v="12"/>
    <x v="6"/>
    <s v="Hofdünger"/>
    <x v="1"/>
    <x v="4"/>
    <s v="BESTAETIGT (6)"/>
    <n v="174.72"/>
    <n v="156.80000000000001"/>
    <x v="10"/>
    <x v="0"/>
    <n v="0.17471999999999999"/>
    <n v="0.15680000000000002"/>
    <n v="8.7359999999999993E-2"/>
    <n v="7.8400000000000011E-2"/>
  </r>
  <r>
    <x v="12"/>
    <x v="6"/>
    <s v="Hofdünger"/>
    <x v="1"/>
    <x v="5"/>
    <s v="BESTAETIGT (6)"/>
    <n v="3220.7799999999997"/>
    <n v="2055.66"/>
    <x v="11"/>
    <x v="0"/>
    <n v="3.2207799999999995"/>
    <n v="2.05566"/>
    <n v="0.21471866666666664"/>
    <n v="0.137044"/>
  </r>
  <r>
    <x v="12"/>
    <x v="6"/>
    <s v="Hofdünger"/>
    <x v="1"/>
    <x v="6"/>
    <s v="BESTAETIGT (6)"/>
    <n v="1274.69"/>
    <n v="803.96"/>
    <x v="7"/>
    <x v="0"/>
    <n v="1.2746900000000001"/>
    <n v="0.80396000000000001"/>
    <n v="0.4248966666666667"/>
    <n v="0.26798666666666665"/>
  </r>
  <r>
    <x v="12"/>
    <x v="6"/>
    <s v="Hofdünger"/>
    <x v="1"/>
    <x v="17"/>
    <s v="BESTAETIGT (6)"/>
    <n v="1184.8"/>
    <n v="465"/>
    <x v="7"/>
    <x v="0"/>
    <n v="1.1847999999999999"/>
    <n v="0.46500000000000002"/>
    <n v="0.3949333333333333"/>
    <n v="0.155"/>
  </r>
  <r>
    <x v="12"/>
    <x v="6"/>
    <s v="Recyclingdünger"/>
    <x v="2"/>
    <x v="16"/>
    <s v="BESTAETIGT (6)"/>
    <n v="44677.740000000005"/>
    <n v="22910.129999999997"/>
    <x v="100"/>
    <x v="0"/>
    <n v="44.677740000000007"/>
    <n v="22.910129999999999"/>
    <n v="0.55847175000000004"/>
    <n v="0.286376625"/>
  </r>
  <r>
    <x v="12"/>
    <x v="15"/>
    <s v="Hofdünger"/>
    <x v="3"/>
    <x v="16"/>
    <s v="BESTAETIGT (6)"/>
    <n v="664.95"/>
    <n v="251.55"/>
    <x v="13"/>
    <x v="0"/>
    <n v="0.66495000000000004"/>
    <n v="0.25155"/>
    <n v="0.66495000000000004"/>
    <n v="0.25155"/>
  </r>
  <r>
    <x v="12"/>
    <x v="15"/>
    <s v="Hofdünger"/>
    <x v="1"/>
    <x v="12"/>
    <s v="BESTAETIGT (6)"/>
    <n v="1408.9"/>
    <n v="834.39"/>
    <x v="13"/>
    <x v="0"/>
    <n v="1.4089"/>
    <n v="0.83438999999999997"/>
    <n v="1.4089"/>
    <n v="0.83438999999999997"/>
  </r>
  <r>
    <x v="12"/>
    <x v="20"/>
    <s v="Hofdünger"/>
    <x v="3"/>
    <x v="16"/>
    <s v="BESTAETIGT (6)"/>
    <n v="685.80000000000007"/>
    <n v="235.89999999999998"/>
    <x v="7"/>
    <x v="0"/>
    <n v="0.68580000000000008"/>
    <n v="0.23589999999999997"/>
    <n v="0.22860000000000003"/>
    <n v="7.8633333333333319E-2"/>
  </r>
  <r>
    <x v="12"/>
    <x v="20"/>
    <s v="Hofdünger"/>
    <x v="0"/>
    <x v="4"/>
    <s v="BESTAETIGT (6)"/>
    <n v="2102.8000000000002"/>
    <n v="903.3"/>
    <x v="19"/>
    <x v="0"/>
    <n v="2.1028000000000002"/>
    <n v="0.90329999999999999"/>
    <n v="0.15020000000000003"/>
    <n v="6.4521428571428577E-2"/>
  </r>
  <r>
    <x v="12"/>
    <x v="21"/>
    <s v="Hofdünger"/>
    <x v="0"/>
    <x v="4"/>
    <s v="BESTAETIGT (6)"/>
    <n v="4133.5"/>
    <n v="1567.04"/>
    <x v="47"/>
    <x v="0"/>
    <n v="4.1334999999999997"/>
    <n v="1.56704"/>
    <n v="0.25834374999999998"/>
    <n v="9.7939999999999999E-2"/>
  </r>
  <r>
    <x v="12"/>
    <x v="21"/>
    <s v="Hofdünger"/>
    <x v="1"/>
    <x v="0"/>
    <s v="BESTAETIGT (6)"/>
    <n v="131.25"/>
    <n v="150.5"/>
    <x v="13"/>
    <x v="0"/>
    <n v="0.13125000000000001"/>
    <n v="0.15049999999999999"/>
    <n v="0.13125000000000001"/>
    <n v="0.15049999999999999"/>
  </r>
  <r>
    <x v="12"/>
    <x v="21"/>
    <s v="Hofdünger"/>
    <x v="1"/>
    <x v="9"/>
    <s v="BESTAETIGT (6)"/>
    <n v="281.39999999999998"/>
    <n v="227.8"/>
    <x v="10"/>
    <x v="0"/>
    <n v="0.28139999999999998"/>
    <n v="0.2278"/>
    <n v="0.14069999999999999"/>
    <n v="0.1139"/>
  </r>
  <r>
    <x v="12"/>
    <x v="8"/>
    <s v="Hofdünger"/>
    <x v="3"/>
    <x v="16"/>
    <s v="BESTAETIGT (6)"/>
    <n v="2907"/>
    <n v="1105"/>
    <x v="2"/>
    <x v="0"/>
    <n v="2.907"/>
    <n v="1.105"/>
    <n v="0.72675000000000001"/>
    <n v="0.27625"/>
  </r>
  <r>
    <x v="12"/>
    <x v="8"/>
    <s v="Hofdünger"/>
    <x v="1"/>
    <x v="11"/>
    <s v="BESTAETIGT (6)"/>
    <n v="232.5"/>
    <n v="174"/>
    <x v="7"/>
    <x v="0"/>
    <n v="0.23250000000000001"/>
    <n v="0.17399999999999999"/>
    <n v="7.7499999999999999E-2"/>
    <n v="5.7999999999999996E-2"/>
  </r>
  <r>
    <x v="12"/>
    <x v="22"/>
    <s v="Hofdünger"/>
    <x v="1"/>
    <x v="12"/>
    <s v="BESTAETIGT (6)"/>
    <n v="624"/>
    <n v="360"/>
    <x v="13"/>
    <x v="0"/>
    <n v="0.624"/>
    <n v="0.36"/>
    <n v="0.624"/>
    <n v="0.36"/>
  </r>
  <r>
    <x v="12"/>
    <x v="9"/>
    <s v="Hofdünger"/>
    <x v="3"/>
    <x v="16"/>
    <s v="BESTAETIGT (6)"/>
    <n v="2208.58"/>
    <n v="972.65000000000009"/>
    <x v="16"/>
    <x v="0"/>
    <n v="2.20858"/>
    <n v="0.97265000000000013"/>
    <n v="0.220858"/>
    <n v="9.7265000000000018E-2"/>
  </r>
  <r>
    <x v="12"/>
    <x v="9"/>
    <s v="Hofdünger"/>
    <x v="0"/>
    <x v="3"/>
    <s v="BESTAETIGT (6)"/>
    <n v="1293.2"/>
    <n v="574.9"/>
    <x v="10"/>
    <x v="0"/>
    <n v="1.2932000000000001"/>
    <n v="0.57489999999999997"/>
    <n v="0.64660000000000006"/>
    <n v="0.28744999999999998"/>
  </r>
  <r>
    <x v="12"/>
    <x v="9"/>
    <s v="Hofdünger"/>
    <x v="0"/>
    <x v="4"/>
    <s v="BESTAETIGT (6)"/>
    <n v="2053.1999999999998"/>
    <n v="772.56999999999994"/>
    <x v="2"/>
    <x v="0"/>
    <n v="2.0531999999999999"/>
    <n v="0.77256999999999998"/>
    <n v="0.51329999999999998"/>
    <n v="0.19314249999999999"/>
  </r>
  <r>
    <x v="12"/>
    <x v="9"/>
    <s v="Hofdünger"/>
    <x v="0"/>
    <x v="6"/>
    <s v="BESTAETIGT (6)"/>
    <n v="1370.5"/>
    <n v="609.70000000000005"/>
    <x v="7"/>
    <x v="0"/>
    <n v="1.3705000000000001"/>
    <n v="0.60970000000000002"/>
    <n v="0.45683333333333337"/>
    <n v="0.20323333333333335"/>
  </r>
  <r>
    <x v="12"/>
    <x v="9"/>
    <s v="Hofdünger"/>
    <x v="1"/>
    <x v="12"/>
    <s v="BESTAETIGT (6)"/>
    <n v="1859.2"/>
    <n v="1062.3999999999999"/>
    <x v="18"/>
    <x v="0"/>
    <n v="1.8592"/>
    <n v="1.0623999999999998"/>
    <n v="0.37184"/>
    <n v="0.21247999999999995"/>
  </r>
  <r>
    <x v="12"/>
    <x v="10"/>
    <s v="Hofdünger"/>
    <x v="0"/>
    <x v="4"/>
    <s v="BESTAETIGT (6)"/>
    <n v="2176.1"/>
    <n v="800.99"/>
    <x v="21"/>
    <x v="0"/>
    <n v="2.1760999999999999"/>
    <n v="0.80098999999999998"/>
    <n v="0.27201249999999999"/>
    <n v="0.10012375"/>
  </r>
  <r>
    <x v="12"/>
    <x v="10"/>
    <s v="Hofdünger"/>
    <x v="1"/>
    <x v="9"/>
    <s v="BESTAETIGT (6)"/>
    <n v="587.86"/>
    <n v="405.96"/>
    <x v="13"/>
    <x v="0"/>
    <n v="0.58786000000000005"/>
    <n v="0.40595999999999999"/>
    <n v="0.58786000000000005"/>
    <n v="0.40595999999999999"/>
  </r>
  <r>
    <x v="12"/>
    <x v="23"/>
    <s v="Hofdünger"/>
    <x v="3"/>
    <x v="16"/>
    <s v="BESTAETIGT (6)"/>
    <n v="131.04"/>
    <n v="53.97"/>
    <x v="13"/>
    <x v="0"/>
    <n v="0.13103999999999999"/>
    <n v="5.3969999999999997E-2"/>
    <n v="0.13103999999999999"/>
    <n v="5.3969999999999997E-2"/>
  </r>
  <r>
    <x v="12"/>
    <x v="2"/>
    <s v="Hofdünger"/>
    <x v="3"/>
    <x v="16"/>
    <s v="BESTAETIGT (6)"/>
    <n v="7591.8400000000011"/>
    <n v="4338.4599999999991"/>
    <x v="11"/>
    <x v="0"/>
    <n v="7.5918400000000013"/>
    <n v="4.3384599999999995"/>
    <n v="0.50612266666666672"/>
    <n v="0.28923066666666664"/>
  </r>
  <r>
    <x v="12"/>
    <x v="2"/>
    <s v="Hofdünger"/>
    <x v="1"/>
    <x v="0"/>
    <s v="BESTAETIGT (6)"/>
    <n v="175"/>
    <n v="107.5"/>
    <x v="13"/>
    <x v="0"/>
    <n v="0.17499999999999999"/>
    <n v="0.1075"/>
    <n v="0.17499999999999999"/>
    <n v="0.1075"/>
  </r>
  <r>
    <x v="12"/>
    <x v="2"/>
    <s v="Hofdünger"/>
    <x v="1"/>
    <x v="9"/>
    <s v="BESTAETIGT (6)"/>
    <n v="2102.73"/>
    <n v="1510.2"/>
    <x v="10"/>
    <x v="0"/>
    <n v="2.1027300000000002"/>
    <n v="1.5102"/>
    <n v="1.0513650000000001"/>
    <n v="0.75509999999999999"/>
  </r>
  <r>
    <x v="12"/>
    <x v="2"/>
    <s v="Hofdünger"/>
    <x v="1"/>
    <x v="12"/>
    <s v="BESTAETIGT (6)"/>
    <n v="3905.6800000000003"/>
    <n v="2442.0199999999995"/>
    <x v="15"/>
    <x v="0"/>
    <n v="3.9056800000000003"/>
    <n v="2.4420199999999994"/>
    <n v="0.55795428571428574"/>
    <n v="0.34885999999999989"/>
  </r>
  <r>
    <x v="12"/>
    <x v="2"/>
    <s v="Hofdünger"/>
    <x v="1"/>
    <x v="5"/>
    <s v="BESTAETIGT (6)"/>
    <n v="660"/>
    <n v="346.8"/>
    <x v="2"/>
    <x v="0"/>
    <n v="0.66"/>
    <n v="0.3468"/>
    <n v="0.16500000000000001"/>
    <n v="8.6699999999999999E-2"/>
  </r>
  <r>
    <x v="12"/>
    <x v="11"/>
    <s v="Hofdünger"/>
    <x v="3"/>
    <x v="16"/>
    <s v="BESTAETIGT (6)"/>
    <n v="5515.63"/>
    <n v="2441.7200000000003"/>
    <x v="82"/>
    <x v="0"/>
    <n v="5.5156299999999998"/>
    <n v="2.4417200000000001"/>
    <n v="0.26264904761904762"/>
    <n v="0.11627238095238096"/>
  </r>
  <r>
    <x v="12"/>
    <x v="11"/>
    <s v="Hofdünger"/>
    <x v="0"/>
    <x v="1"/>
    <s v="BESTAETIGT (6)"/>
    <n v="609.6"/>
    <n v="264"/>
    <x v="13"/>
    <x v="0"/>
    <n v="0.60960000000000003"/>
    <n v="0.26400000000000001"/>
    <n v="0.60960000000000003"/>
    <n v="0.26400000000000001"/>
  </r>
  <r>
    <x v="12"/>
    <x v="11"/>
    <s v="Hofdünger"/>
    <x v="0"/>
    <x v="4"/>
    <s v="BESTAETIGT (6)"/>
    <n v="3402.6000000000004"/>
    <n v="1319.4900000000002"/>
    <x v="19"/>
    <x v="0"/>
    <n v="3.4026000000000005"/>
    <n v="1.3194900000000003"/>
    <n v="0.24304285714285717"/>
    <n v="9.424928571428573E-2"/>
  </r>
  <r>
    <x v="12"/>
    <x v="11"/>
    <s v="Hofdünger"/>
    <x v="0"/>
    <x v="5"/>
    <s v="BESTAETIGT (6)"/>
    <n v="355.2"/>
    <n v="199.2"/>
    <x v="13"/>
    <x v="0"/>
    <n v="0.35520000000000002"/>
    <n v="0.19919999999999999"/>
    <n v="0.35520000000000002"/>
    <n v="0.19919999999999999"/>
  </r>
  <r>
    <x v="12"/>
    <x v="11"/>
    <s v="Hofdünger"/>
    <x v="0"/>
    <x v="6"/>
    <s v="BESTAETIGT (6)"/>
    <n v="2760"/>
    <n v="1210"/>
    <x v="21"/>
    <x v="0"/>
    <n v="2.76"/>
    <n v="1.21"/>
    <n v="0.34499999999999997"/>
    <n v="0.15125"/>
  </r>
  <r>
    <x v="12"/>
    <x v="11"/>
    <s v="Hofdünger"/>
    <x v="1"/>
    <x v="10"/>
    <s v="BESTAETIGT (6)"/>
    <n v="432"/>
    <n v="480"/>
    <x v="7"/>
    <x v="0"/>
    <n v="0.432"/>
    <n v="0.48"/>
    <n v="0.14399999999999999"/>
    <n v="0.16"/>
  </r>
  <r>
    <x v="12"/>
    <x v="11"/>
    <s v="Hofdünger"/>
    <x v="1"/>
    <x v="12"/>
    <s v="BESTAETIGT (6)"/>
    <n v="394.25"/>
    <n v="270"/>
    <x v="10"/>
    <x v="0"/>
    <n v="0.39424999999999999"/>
    <n v="0.27"/>
    <n v="0.19712499999999999"/>
    <n v="0.13500000000000001"/>
  </r>
  <r>
    <x v="12"/>
    <x v="11"/>
    <s v="Recyclingdünger"/>
    <x v="2"/>
    <x v="16"/>
    <s v="BESTAETIGT (6)"/>
    <n v="3.6"/>
    <n v="18"/>
    <x v="13"/>
    <x v="0"/>
    <n v="3.5999999999999999E-3"/>
    <n v="1.7999999999999999E-2"/>
    <n v="3.5999999999999999E-3"/>
    <n v="1.7999999999999999E-2"/>
  </r>
  <r>
    <x v="12"/>
    <x v="12"/>
    <s v="Hofdünger"/>
    <x v="3"/>
    <x v="16"/>
    <s v="BESTAETIGT (6)"/>
    <n v="9408.92"/>
    <n v="4638.8900000000003"/>
    <x v="101"/>
    <x v="0"/>
    <n v="9.4089200000000002"/>
    <n v="4.63889"/>
    <n v="0.28511878787878786"/>
    <n v="0.14057242424242425"/>
  </r>
  <r>
    <x v="12"/>
    <x v="12"/>
    <s v="Hofdünger"/>
    <x v="0"/>
    <x v="1"/>
    <s v="BESTAETIGT (6)"/>
    <n v="610.20000000000005"/>
    <n v="253.8"/>
    <x v="10"/>
    <x v="0"/>
    <n v="0.61020000000000008"/>
    <n v="0.25380000000000003"/>
    <n v="0.30510000000000004"/>
    <n v="0.12690000000000001"/>
  </r>
  <r>
    <x v="12"/>
    <x v="12"/>
    <s v="Hofdünger"/>
    <x v="0"/>
    <x v="3"/>
    <s v="BESTAETIGT (6)"/>
    <n v="1336.3999999999999"/>
    <n v="564.38"/>
    <x v="18"/>
    <x v="0"/>
    <n v="1.3363999999999998"/>
    <n v="0.56437999999999999"/>
    <n v="0.26727999999999996"/>
    <n v="0.112876"/>
  </r>
  <r>
    <x v="12"/>
    <x v="12"/>
    <s v="Hofdünger"/>
    <x v="0"/>
    <x v="4"/>
    <s v="BESTAETIGT (6)"/>
    <n v="9305.09"/>
    <n v="4474.7700000000004"/>
    <x v="92"/>
    <x v="0"/>
    <n v="9.3050899999999999"/>
    <n v="4.4747700000000004"/>
    <n v="0.21639744186046511"/>
    <n v="0.10406441860465117"/>
  </r>
  <r>
    <x v="12"/>
    <x v="12"/>
    <s v="Hofdünger"/>
    <x v="0"/>
    <x v="5"/>
    <s v="BESTAETIGT (6)"/>
    <n v="4519.3099999999995"/>
    <n v="2356.2399999999998"/>
    <x v="16"/>
    <x v="0"/>
    <n v="4.5193099999999991"/>
    <n v="2.3562399999999997"/>
    <n v="0.45193099999999992"/>
    <n v="0.23562399999999997"/>
  </r>
  <r>
    <x v="12"/>
    <x v="12"/>
    <s v="Hofdünger"/>
    <x v="0"/>
    <x v="6"/>
    <s v="BESTAETIGT (6)"/>
    <n v="1635.8799999999999"/>
    <n v="848.19999999999993"/>
    <x v="18"/>
    <x v="0"/>
    <n v="1.6358799999999998"/>
    <n v="0.84819999999999995"/>
    <n v="0.32717599999999997"/>
    <n v="0.16963999999999999"/>
  </r>
  <r>
    <x v="12"/>
    <x v="12"/>
    <s v="Hofdünger"/>
    <x v="1"/>
    <x v="7"/>
    <s v="BESTAETIGT (6)"/>
    <n v="409.2"/>
    <n v="319.92"/>
    <x v="13"/>
    <x v="0"/>
    <n v="0.40920000000000001"/>
    <n v="0.31992000000000004"/>
    <n v="0.40920000000000001"/>
    <n v="0.31992000000000004"/>
  </r>
  <r>
    <x v="12"/>
    <x v="12"/>
    <s v="Hofdünger"/>
    <x v="1"/>
    <x v="9"/>
    <s v="BESTAETIGT (6)"/>
    <n v="3786.2200000000007"/>
    <n v="2514.7400000000002"/>
    <x v="19"/>
    <x v="0"/>
    <n v="3.7862200000000006"/>
    <n v="2.5147400000000002"/>
    <n v="0.27044428571428575"/>
    <n v="0.17962428571428574"/>
  </r>
  <r>
    <x v="12"/>
    <x v="12"/>
    <s v="Hofdünger"/>
    <x v="1"/>
    <x v="10"/>
    <s v="BESTAETIGT (6)"/>
    <n v="243"/>
    <n v="270"/>
    <x v="13"/>
    <x v="0"/>
    <n v="0.24299999999999999"/>
    <n v="0.27"/>
    <n v="0.24299999999999999"/>
    <n v="0.27"/>
  </r>
  <r>
    <x v="12"/>
    <x v="12"/>
    <s v="Hofdünger"/>
    <x v="1"/>
    <x v="11"/>
    <s v="BESTAETIGT (6)"/>
    <n v="280"/>
    <n v="184"/>
    <x v="13"/>
    <x v="0"/>
    <n v="0.28000000000000003"/>
    <n v="0.184"/>
    <n v="0.28000000000000003"/>
    <n v="0.184"/>
  </r>
  <r>
    <x v="12"/>
    <x v="12"/>
    <s v="Hofdünger"/>
    <x v="1"/>
    <x v="12"/>
    <s v="BESTAETIGT (6)"/>
    <n v="612"/>
    <n v="360"/>
    <x v="13"/>
    <x v="0"/>
    <n v="0.61199999999999999"/>
    <n v="0.36"/>
    <n v="0.61199999999999999"/>
    <n v="0.36"/>
  </r>
  <r>
    <x v="12"/>
    <x v="12"/>
    <s v="Hofdünger"/>
    <x v="1"/>
    <x v="1"/>
    <s v="BESTAETIGT (6)"/>
    <n v="292.5"/>
    <n v="112.5"/>
    <x v="13"/>
    <x v="0"/>
    <n v="0.29249999999999998"/>
    <n v="0.1125"/>
    <n v="0.29249999999999998"/>
    <n v="0.1125"/>
  </r>
  <r>
    <x v="12"/>
    <x v="12"/>
    <s v="Hofdünger"/>
    <x v="1"/>
    <x v="2"/>
    <s v="BESTAETIGT (6)"/>
    <n v="97.5"/>
    <n v="44.75"/>
    <x v="13"/>
    <x v="0"/>
    <n v="9.7500000000000003E-2"/>
    <n v="4.4749999999999998E-2"/>
    <n v="9.7500000000000003E-2"/>
    <n v="4.4749999999999998E-2"/>
  </r>
  <r>
    <x v="13"/>
    <x v="15"/>
    <s v="Hofdünger"/>
    <x v="0"/>
    <x v="0"/>
    <s v="BESTAETIGT (6)"/>
    <n v="12686.550000000001"/>
    <n v="3974.1000000000004"/>
    <x v="11"/>
    <x v="0"/>
    <n v="12.68655"/>
    <n v="3.9741000000000004"/>
    <n v="0.84577000000000002"/>
    <n v="0.26494000000000001"/>
  </r>
  <r>
    <x v="13"/>
    <x v="15"/>
    <s v="Hofdünger"/>
    <x v="0"/>
    <x v="1"/>
    <s v="BESTAETIGT (6)"/>
    <n v="2648.06"/>
    <n v="1030.5999999999999"/>
    <x v="51"/>
    <x v="0"/>
    <n v="2.6480600000000001"/>
    <n v="1.0306"/>
    <n v="0.22067166666666668"/>
    <n v="8.5883333333333325E-2"/>
  </r>
  <r>
    <x v="13"/>
    <x v="15"/>
    <s v="Hofdünger"/>
    <x v="0"/>
    <x v="3"/>
    <s v="BESTAETIGT (6)"/>
    <n v="1600"/>
    <n v="880"/>
    <x v="10"/>
    <x v="0"/>
    <n v="1.6"/>
    <n v="0.88"/>
    <n v="0.8"/>
    <n v="0.44"/>
  </r>
  <r>
    <x v="13"/>
    <x v="15"/>
    <s v="Hofdünger"/>
    <x v="0"/>
    <x v="4"/>
    <s v="BESTAETIGT (6)"/>
    <n v="5950.99"/>
    <n v="3639.92"/>
    <x v="10"/>
    <x v="0"/>
    <n v="5.95099"/>
    <n v="3.63992"/>
    <n v="2.975495"/>
    <n v="1.81996"/>
  </r>
  <r>
    <x v="13"/>
    <x v="15"/>
    <s v="Hofdünger"/>
    <x v="1"/>
    <x v="12"/>
    <s v="BESTAETIGT (6)"/>
    <n v="61.2"/>
    <n v="36"/>
    <x v="13"/>
    <x v="0"/>
    <n v="6.1200000000000004E-2"/>
    <n v="3.5999999999999997E-2"/>
    <n v="6.1200000000000004E-2"/>
    <n v="3.5999999999999997E-2"/>
  </r>
  <r>
    <x v="14"/>
    <x v="4"/>
    <s v="Hofdünger"/>
    <x v="3"/>
    <x v="16"/>
    <s v="BESTAETIGT (6)"/>
    <n v="729"/>
    <n v="466.08"/>
    <x v="13"/>
    <x v="0"/>
    <n v="0.72899999999999998"/>
    <n v="0.46607999999999999"/>
    <n v="0.72899999999999998"/>
    <n v="0.46607999999999999"/>
  </r>
  <r>
    <x v="14"/>
    <x v="4"/>
    <s v="Hofdünger"/>
    <x v="1"/>
    <x v="12"/>
    <s v="BESTAETIGT (6)"/>
    <n v="326.39999999999998"/>
    <n v="192"/>
    <x v="13"/>
    <x v="0"/>
    <n v="0.32639999999999997"/>
    <n v="0.192"/>
    <n v="0.32639999999999997"/>
    <n v="0.192"/>
  </r>
  <r>
    <x v="14"/>
    <x v="1"/>
    <s v="Hofdünger"/>
    <x v="1"/>
    <x v="9"/>
    <s v="BESTAETIGT (6)"/>
    <n v="530.88"/>
    <n v="429.76"/>
    <x v="10"/>
    <x v="0"/>
    <n v="0.53088000000000002"/>
    <n v="0.42975999999999998"/>
    <n v="0.26544000000000001"/>
    <n v="0.21487999999999999"/>
  </r>
  <r>
    <x v="14"/>
    <x v="5"/>
    <s v="Hofdünger"/>
    <x v="1"/>
    <x v="9"/>
    <s v="BESTAETIGT (6)"/>
    <n v="1200"/>
    <n v="780"/>
    <x v="10"/>
    <x v="0"/>
    <n v="1.2"/>
    <n v="0.78"/>
    <n v="0.6"/>
    <n v="0.39"/>
  </r>
  <r>
    <x v="14"/>
    <x v="6"/>
    <s v="Hofdünger"/>
    <x v="3"/>
    <x v="16"/>
    <s v="BESTAETIGT (6)"/>
    <n v="57.9"/>
    <n v="37.5"/>
    <x v="13"/>
    <x v="0"/>
    <n v="5.79E-2"/>
    <n v="3.7499999999999999E-2"/>
    <n v="5.79E-2"/>
    <n v="3.7499999999999999E-2"/>
  </r>
  <r>
    <x v="14"/>
    <x v="6"/>
    <s v="Hofdünger"/>
    <x v="1"/>
    <x v="9"/>
    <s v="BESTAETIGT (6)"/>
    <n v="231.83999999999997"/>
    <n v="187.68"/>
    <x v="10"/>
    <x v="0"/>
    <n v="0.23183999999999996"/>
    <n v="0.18768000000000001"/>
    <n v="0.11591999999999998"/>
    <n v="9.3840000000000007E-2"/>
  </r>
  <r>
    <x v="14"/>
    <x v="6"/>
    <s v="Hofdünger"/>
    <x v="1"/>
    <x v="11"/>
    <s v="BESTAETIGT (6)"/>
    <n v="111"/>
    <n v="97.2"/>
    <x v="13"/>
    <x v="0"/>
    <n v="0.111"/>
    <n v="9.7200000000000009E-2"/>
    <n v="0.111"/>
    <n v="9.7200000000000009E-2"/>
  </r>
  <r>
    <x v="14"/>
    <x v="20"/>
    <s v="Hofdünger"/>
    <x v="3"/>
    <x v="16"/>
    <s v="BESTAETIGT (6)"/>
    <n v="26593.729999999996"/>
    <n v="12433.41"/>
    <x v="102"/>
    <x v="0"/>
    <n v="26.593729999999997"/>
    <n v="12.43341"/>
    <n v="0.24397917431192659"/>
    <n v="0.11406798165137615"/>
  </r>
  <r>
    <x v="14"/>
    <x v="20"/>
    <s v="Hofdünger"/>
    <x v="0"/>
    <x v="1"/>
    <s v="BESTAETIGT (6)"/>
    <n v="435.25"/>
    <n v="176.25"/>
    <x v="18"/>
    <x v="0"/>
    <n v="0.43525000000000003"/>
    <n v="0.17624999999999999"/>
    <n v="8.7050000000000002E-2"/>
    <n v="3.5249999999999997E-2"/>
  </r>
  <r>
    <x v="14"/>
    <x v="20"/>
    <s v="Hofdünger"/>
    <x v="0"/>
    <x v="2"/>
    <s v="BESTAETIGT (6)"/>
    <n v="402.9"/>
    <n v="181.7"/>
    <x v="10"/>
    <x v="0"/>
    <n v="0.40289999999999998"/>
    <n v="0.1817"/>
    <n v="0.20144999999999999"/>
    <n v="9.085E-2"/>
  </r>
  <r>
    <x v="14"/>
    <x v="20"/>
    <s v="Hofdünger"/>
    <x v="0"/>
    <x v="3"/>
    <s v="BESTAETIGT (6)"/>
    <n v="6175.05"/>
    <n v="2869.4700000000012"/>
    <x v="63"/>
    <x v="0"/>
    <n v="6.1750500000000006"/>
    <n v="2.8694700000000011"/>
    <n v="0.19919516129032261"/>
    <n v="9.2563548387096808E-2"/>
  </r>
  <r>
    <x v="14"/>
    <x v="20"/>
    <s v="Hofdünger"/>
    <x v="0"/>
    <x v="4"/>
    <s v="BESTAETIGT (6)"/>
    <n v="15427.650000000001"/>
    <n v="6388.4000000000005"/>
    <x v="86"/>
    <x v="0"/>
    <n v="15.427650000000002"/>
    <n v="6.3884000000000007"/>
    <n v="0.20299539473684214"/>
    <n v="8.4057894736842109E-2"/>
  </r>
  <r>
    <x v="14"/>
    <x v="20"/>
    <s v="Hofdünger"/>
    <x v="0"/>
    <x v="5"/>
    <s v="BESTAETIGT (6)"/>
    <n v="625.5"/>
    <n v="287.7"/>
    <x v="7"/>
    <x v="0"/>
    <n v="0.62549999999999994"/>
    <n v="0.28770000000000001"/>
    <n v="0.20849999999999999"/>
    <n v="9.5899999999999999E-2"/>
  </r>
  <r>
    <x v="14"/>
    <x v="20"/>
    <s v="Hofdünger"/>
    <x v="0"/>
    <x v="6"/>
    <s v="BESTAETIGT (6)"/>
    <n v="2901.8"/>
    <n v="1265"/>
    <x v="21"/>
    <x v="0"/>
    <n v="2.9018000000000002"/>
    <n v="1.2649999999999999"/>
    <n v="0.36272500000000002"/>
    <n v="0.15812499999999999"/>
  </r>
  <r>
    <x v="14"/>
    <x v="20"/>
    <s v="Hofdünger"/>
    <x v="1"/>
    <x v="7"/>
    <s v="BESTAETIGT (6)"/>
    <n v="167.5"/>
    <n v="146.5"/>
    <x v="10"/>
    <x v="0"/>
    <n v="0.16750000000000001"/>
    <n v="0.14649999999999999"/>
    <n v="8.3750000000000005E-2"/>
    <n v="7.3249999999999996E-2"/>
  </r>
  <r>
    <x v="14"/>
    <x v="20"/>
    <s v="Hofdünger"/>
    <x v="1"/>
    <x v="9"/>
    <s v="BESTAETIGT (6)"/>
    <n v="4212.66"/>
    <n v="2709.0200000000004"/>
    <x v="103"/>
    <x v="0"/>
    <n v="4.2126599999999996"/>
    <n v="2.7090200000000006"/>
    <n v="0.11701833333333332"/>
    <n v="7.5250555555555571E-2"/>
  </r>
  <r>
    <x v="14"/>
    <x v="20"/>
    <s v="Hofdünger"/>
    <x v="1"/>
    <x v="11"/>
    <s v="BESTAETIGT (6)"/>
    <n v="10.56"/>
    <n v="6"/>
    <x v="13"/>
    <x v="0"/>
    <n v="1.056E-2"/>
    <n v="6.0000000000000001E-3"/>
    <n v="1.056E-2"/>
    <n v="6.0000000000000001E-3"/>
  </r>
  <r>
    <x v="14"/>
    <x v="20"/>
    <s v="Hofdünger"/>
    <x v="1"/>
    <x v="12"/>
    <s v="BESTAETIGT (6)"/>
    <n v="1931.1999999999998"/>
    <n v="1136"/>
    <x v="21"/>
    <x v="0"/>
    <n v="1.9311999999999998"/>
    <n v="1.1359999999999999"/>
    <n v="0.24139999999999998"/>
    <n v="0.14199999999999999"/>
  </r>
  <r>
    <x v="14"/>
    <x v="20"/>
    <s v="Hofdünger"/>
    <x v="1"/>
    <x v="2"/>
    <s v="BESTAETIGT (6)"/>
    <n v="522.6"/>
    <n v="251.56"/>
    <x v="10"/>
    <x v="0"/>
    <n v="0.52260000000000006"/>
    <n v="0.25156000000000001"/>
    <n v="0.26130000000000003"/>
    <n v="0.12578"/>
  </r>
  <r>
    <x v="14"/>
    <x v="20"/>
    <s v="Recyclingdünger"/>
    <x v="2"/>
    <x v="16"/>
    <s v="BESTAETIGT (6)"/>
    <n v="560"/>
    <n v="344"/>
    <x v="10"/>
    <x v="0"/>
    <n v="0.56000000000000005"/>
    <n v="0.34399999999999997"/>
    <n v="0.28000000000000003"/>
    <n v="0.17199999999999999"/>
  </r>
  <r>
    <x v="14"/>
    <x v="21"/>
    <s v="Hofdünger"/>
    <x v="3"/>
    <x v="16"/>
    <s v="BESTAETIGT (6)"/>
    <n v="132"/>
    <n v="57.6"/>
    <x v="13"/>
    <x v="0"/>
    <n v="0.13200000000000001"/>
    <n v="5.7599999999999998E-2"/>
    <n v="0.13200000000000001"/>
    <n v="5.7599999999999998E-2"/>
  </r>
  <r>
    <x v="14"/>
    <x v="21"/>
    <s v="Hofdünger"/>
    <x v="0"/>
    <x v="4"/>
    <s v="BESTAETIGT (6)"/>
    <n v="330"/>
    <n v="209"/>
    <x v="7"/>
    <x v="0"/>
    <n v="0.33"/>
    <n v="0.20899999999999999"/>
    <n v="0.11"/>
    <n v="6.9666666666666668E-2"/>
  </r>
  <r>
    <x v="14"/>
    <x v="21"/>
    <s v="Hofdünger"/>
    <x v="1"/>
    <x v="9"/>
    <s v="BESTAETIGT (6)"/>
    <n v="1459.2"/>
    <n v="972.6"/>
    <x v="19"/>
    <x v="0"/>
    <n v="1.4592000000000001"/>
    <n v="0.97260000000000002"/>
    <n v="0.10422857142857143"/>
    <n v="6.9471428571428573E-2"/>
  </r>
  <r>
    <x v="14"/>
    <x v="21"/>
    <s v="Hofdünger"/>
    <x v="1"/>
    <x v="12"/>
    <s v="BESTAETIGT (6)"/>
    <n v="136"/>
    <n v="80"/>
    <x v="13"/>
    <x v="0"/>
    <n v="0.13600000000000001"/>
    <n v="0.08"/>
    <n v="0.13600000000000001"/>
    <n v="0.08"/>
  </r>
  <r>
    <x v="14"/>
    <x v="9"/>
    <s v="Hofdünger"/>
    <x v="0"/>
    <x v="1"/>
    <s v="BESTAETIGT (6)"/>
    <n v="86"/>
    <n v="34"/>
    <x v="13"/>
    <x v="0"/>
    <n v="8.5999999999999993E-2"/>
    <n v="3.4000000000000002E-2"/>
    <n v="8.5999999999999993E-2"/>
    <n v="3.4000000000000002E-2"/>
  </r>
  <r>
    <x v="14"/>
    <x v="9"/>
    <s v="Hofdünger"/>
    <x v="0"/>
    <x v="4"/>
    <s v="BESTAETIGT (6)"/>
    <n v="228"/>
    <n v="72"/>
    <x v="13"/>
    <x v="0"/>
    <n v="0.22800000000000001"/>
    <n v="7.1999999999999995E-2"/>
    <n v="0.22800000000000001"/>
    <n v="7.1999999999999995E-2"/>
  </r>
  <r>
    <x v="15"/>
    <x v="0"/>
    <s v="Hofdünger"/>
    <x v="0"/>
    <x v="1"/>
    <s v="BESTAETIGT (6)"/>
    <n v="180.4"/>
    <n v="73.8"/>
    <x v="13"/>
    <x v="0"/>
    <n v="0.1804"/>
    <n v="7.3799999999999991E-2"/>
    <n v="0.1804"/>
    <n v="7.3799999999999991E-2"/>
  </r>
  <r>
    <x v="15"/>
    <x v="0"/>
    <s v="Hofdünger"/>
    <x v="1"/>
    <x v="12"/>
    <s v="BESTAETIGT (6)"/>
    <n v="367.2"/>
    <n v="216"/>
    <x v="13"/>
    <x v="0"/>
    <n v="0.36719999999999997"/>
    <n v="0.216"/>
    <n v="0.36719999999999997"/>
    <n v="0.216"/>
  </r>
  <r>
    <x v="15"/>
    <x v="4"/>
    <s v="Hofdünger"/>
    <x v="0"/>
    <x v="4"/>
    <s v="BESTAETIGT (6)"/>
    <n v="2067.39"/>
    <n v="707.93999999999994"/>
    <x v="23"/>
    <x v="0"/>
    <n v="2.0673900000000001"/>
    <n v="0.7079399999999999"/>
    <n v="0.22971"/>
    <n v="7.8659999999999994E-2"/>
  </r>
  <r>
    <x v="15"/>
    <x v="1"/>
    <s v="Hofdünger"/>
    <x v="1"/>
    <x v="12"/>
    <s v="BESTAETIGT (6)"/>
    <n v="448.8"/>
    <n v="264"/>
    <x v="13"/>
    <x v="0"/>
    <n v="0.44880000000000003"/>
    <n v="0.26400000000000001"/>
    <n v="0.44880000000000003"/>
    <n v="0.26400000000000001"/>
  </r>
  <r>
    <x v="15"/>
    <x v="6"/>
    <s v="Hofdünger"/>
    <x v="0"/>
    <x v="4"/>
    <s v="BESTAETIGT (6)"/>
    <n v="88"/>
    <n v="55"/>
    <x v="13"/>
    <x v="0"/>
    <n v="8.7999999999999995E-2"/>
    <n v="5.5E-2"/>
    <n v="8.7999999999999995E-2"/>
    <n v="5.5E-2"/>
  </r>
  <r>
    <x v="15"/>
    <x v="6"/>
    <s v="Hofdünger"/>
    <x v="1"/>
    <x v="11"/>
    <s v="BESTAETIGT (6)"/>
    <n v="163.19999999999999"/>
    <n v="120"/>
    <x v="13"/>
    <x v="0"/>
    <n v="0.16319999999999998"/>
    <n v="0.12"/>
    <n v="0.16319999999999998"/>
    <n v="0.12"/>
  </r>
  <r>
    <x v="15"/>
    <x v="20"/>
    <s v="Hofdünger"/>
    <x v="0"/>
    <x v="4"/>
    <s v="BESTAETIGT (6)"/>
    <n v="88"/>
    <n v="55"/>
    <x v="13"/>
    <x v="0"/>
    <n v="8.7999999999999995E-2"/>
    <n v="5.5E-2"/>
    <n v="8.7999999999999995E-2"/>
    <n v="5.5E-2"/>
  </r>
  <r>
    <x v="15"/>
    <x v="20"/>
    <s v="Hofdünger"/>
    <x v="0"/>
    <x v="6"/>
    <s v="BESTAETIGT (6)"/>
    <n v="254.4"/>
    <n v="100.7"/>
    <x v="13"/>
    <x v="0"/>
    <n v="0.25440000000000002"/>
    <n v="0.1007"/>
    <n v="0.25440000000000002"/>
    <n v="0.1007"/>
  </r>
  <r>
    <x v="15"/>
    <x v="20"/>
    <s v="Recyclingdünger"/>
    <x v="2"/>
    <x v="16"/>
    <s v="BESTAETIGT (6)"/>
    <n v="3.22"/>
    <n v="12.32"/>
    <x v="13"/>
    <x v="0"/>
    <n v="3.2200000000000002E-3"/>
    <n v="1.2320000000000001E-2"/>
    <n v="3.2200000000000002E-3"/>
    <n v="1.2320000000000001E-2"/>
  </r>
  <r>
    <x v="15"/>
    <x v="21"/>
    <s v="Hofdünger"/>
    <x v="0"/>
    <x v="0"/>
    <s v="BESTAETIGT (6)"/>
    <n v="11979.810000000001"/>
    <n v="5771.4699999999993"/>
    <x v="22"/>
    <x v="0"/>
    <n v="11.979810000000001"/>
    <n v="5.771469999999999"/>
    <n v="0.47919240000000002"/>
    <n v="0.23085879999999995"/>
  </r>
  <r>
    <x v="15"/>
    <x v="21"/>
    <s v="Hofdünger"/>
    <x v="0"/>
    <x v="1"/>
    <s v="BESTAETIGT (6)"/>
    <n v="13510.929999999998"/>
    <n v="6151.74"/>
    <x v="14"/>
    <x v="0"/>
    <n v="13.510929999999998"/>
    <n v="6.1517400000000002"/>
    <n v="0.5629554166666666"/>
    <n v="0.25632250000000001"/>
  </r>
  <r>
    <x v="15"/>
    <x v="21"/>
    <s v="Hofdünger"/>
    <x v="0"/>
    <x v="20"/>
    <s v="BESTAETIGT (6)"/>
    <n v="229.5"/>
    <n v="94.5"/>
    <x v="7"/>
    <x v="0"/>
    <n v="0.22950000000000001"/>
    <n v="9.4500000000000001E-2"/>
    <n v="7.6499999999999999E-2"/>
    <n v="3.15E-2"/>
  </r>
  <r>
    <x v="15"/>
    <x v="21"/>
    <s v="Hofdünger"/>
    <x v="0"/>
    <x v="3"/>
    <s v="BESTAETIGT (6)"/>
    <n v="18228.010000000002"/>
    <n v="7736.8200000000006"/>
    <x v="87"/>
    <x v="0"/>
    <n v="18.228010000000001"/>
    <n v="7.7368200000000007"/>
    <n v="0.28043092307692308"/>
    <n v="0.11902800000000001"/>
  </r>
  <r>
    <x v="15"/>
    <x v="21"/>
    <s v="Hofdünger"/>
    <x v="0"/>
    <x v="4"/>
    <s v="BESTAETIGT (6)"/>
    <n v="38682.869999999995"/>
    <n v="16979.820000000003"/>
    <x v="104"/>
    <x v="0"/>
    <n v="38.682869999999994"/>
    <n v="16.979820000000004"/>
    <n v="0.21731949438202244"/>
    <n v="9.5392247191011262E-2"/>
  </r>
  <r>
    <x v="15"/>
    <x v="21"/>
    <s v="Hofdünger"/>
    <x v="0"/>
    <x v="5"/>
    <s v="BESTAETIGT (6)"/>
    <n v="3318.94"/>
    <n v="2191.6000000000004"/>
    <x v="84"/>
    <x v="0"/>
    <n v="3.31894"/>
    <n v="2.1916000000000002"/>
    <n v="0.1508609090909091"/>
    <n v="9.9618181818181828E-2"/>
  </r>
  <r>
    <x v="15"/>
    <x v="21"/>
    <s v="Hofdünger"/>
    <x v="0"/>
    <x v="6"/>
    <s v="BESTAETIGT (6)"/>
    <n v="5707.4999999999991"/>
    <n v="2266.6999999999994"/>
    <x v="31"/>
    <x v="0"/>
    <n v="5.7074999999999987"/>
    <n v="2.2666999999999993"/>
    <n v="0.20383928571428567"/>
    <n v="8.0953571428571403E-2"/>
  </r>
  <r>
    <x v="15"/>
    <x v="21"/>
    <s v="Hofdünger"/>
    <x v="1"/>
    <x v="8"/>
    <s v="BESTAETIGT (6)"/>
    <n v="758.74"/>
    <n v="402.38"/>
    <x v="13"/>
    <x v="0"/>
    <n v="0.75873999999999997"/>
    <n v="0.40238000000000002"/>
    <n v="0.75873999999999997"/>
    <n v="0.40238000000000002"/>
  </r>
  <r>
    <x v="15"/>
    <x v="21"/>
    <s v="Hofdünger"/>
    <x v="1"/>
    <x v="9"/>
    <s v="BESTAETIGT (6)"/>
    <n v="3010.5600000000009"/>
    <n v="2437.1199999999994"/>
    <x v="5"/>
    <x v="0"/>
    <n v="3.0105600000000008"/>
    <n v="2.4371199999999993"/>
    <n v="7.5264000000000025E-2"/>
    <n v="6.0927999999999982E-2"/>
  </r>
  <r>
    <x v="15"/>
    <x v="21"/>
    <s v="Hofdünger"/>
    <x v="1"/>
    <x v="11"/>
    <s v="BESTAETIGT (6)"/>
    <n v="326.04000000000002"/>
    <n v="316.92"/>
    <x v="13"/>
    <x v="0"/>
    <n v="0.32604"/>
    <n v="0.31692000000000004"/>
    <n v="0.32604"/>
    <n v="0.31692000000000004"/>
  </r>
  <r>
    <x v="15"/>
    <x v="21"/>
    <s v="Hofdünger"/>
    <x v="1"/>
    <x v="12"/>
    <s v="BESTAETIGT (6)"/>
    <n v="3656.01"/>
    <n v="2112.0500000000002"/>
    <x v="21"/>
    <x v="0"/>
    <n v="3.6560100000000002"/>
    <n v="2.11205"/>
    <n v="0.45700125000000003"/>
    <n v="0.26400625"/>
  </r>
  <r>
    <x v="15"/>
    <x v="21"/>
    <s v="Hofdünger"/>
    <x v="1"/>
    <x v="1"/>
    <s v="BESTAETIGT (6)"/>
    <n v="5186.9600000000009"/>
    <n v="3081.0299999999997"/>
    <x v="21"/>
    <x v="0"/>
    <n v="5.1869600000000009"/>
    <n v="3.0810299999999997"/>
    <n v="0.64837000000000011"/>
    <n v="0.38512874999999996"/>
  </r>
  <r>
    <x v="15"/>
    <x v="21"/>
    <s v="Hofdünger"/>
    <x v="1"/>
    <x v="5"/>
    <s v="BESTAETIGT (6)"/>
    <n v="661.2"/>
    <n v="440.79999999999995"/>
    <x v="7"/>
    <x v="0"/>
    <n v="0.66120000000000001"/>
    <n v="0.44079999999999997"/>
    <n v="0.22040000000000001"/>
    <n v="0.14693333333333333"/>
  </r>
  <r>
    <x v="15"/>
    <x v="21"/>
    <s v="Recyclingdünger"/>
    <x v="2"/>
    <x v="16"/>
    <s v="BESTAETIGT (6)"/>
    <n v="35121.08"/>
    <n v="16232.37"/>
    <x v="9"/>
    <x v="0"/>
    <n v="35.121079999999999"/>
    <n v="16.23237"/>
    <n v="0.9492183783783783"/>
    <n v="0.43871270270270268"/>
  </r>
  <r>
    <x v="15"/>
    <x v="2"/>
    <s v="Hofdünger"/>
    <x v="1"/>
    <x v="0"/>
    <s v="BESTAETIGT (6)"/>
    <n v="266"/>
    <n v="115.2"/>
    <x v="13"/>
    <x v="0"/>
    <n v="0.26600000000000001"/>
    <n v="0.1152"/>
    <n v="0.26600000000000001"/>
    <n v="0.1152"/>
  </r>
  <r>
    <x v="15"/>
    <x v="12"/>
    <s v="Hofdünger"/>
    <x v="1"/>
    <x v="1"/>
    <s v="BESTAETIGT (6)"/>
    <n v="292.79999999999995"/>
    <n v="189.60000000000002"/>
    <x v="10"/>
    <x v="0"/>
    <n v="0.29279999999999995"/>
    <n v="0.18960000000000002"/>
    <n v="0.14639999999999997"/>
    <n v="9.4800000000000009E-2"/>
  </r>
  <r>
    <x v="16"/>
    <x v="4"/>
    <s v="Hofdünger"/>
    <x v="0"/>
    <x v="1"/>
    <s v="BESTAETIGT (6)"/>
    <n v="272"/>
    <n v="112"/>
    <x v="13"/>
    <x v="0"/>
    <n v="0.27200000000000002"/>
    <n v="0.112"/>
    <n v="0.27200000000000002"/>
    <n v="0.112"/>
  </r>
  <r>
    <x v="16"/>
    <x v="4"/>
    <s v="Hofdünger"/>
    <x v="1"/>
    <x v="11"/>
    <s v="BESTAETIGT (6)"/>
    <n v="545.6"/>
    <n v="310"/>
    <x v="13"/>
    <x v="0"/>
    <n v="0.54559999999999997"/>
    <n v="0.31"/>
    <n v="0.54559999999999997"/>
    <n v="0.31"/>
  </r>
  <r>
    <x v="16"/>
    <x v="4"/>
    <s v="Hofdünger"/>
    <x v="1"/>
    <x v="12"/>
    <s v="BESTAETIGT (6)"/>
    <n v="576"/>
    <n v="345.6"/>
    <x v="13"/>
    <x v="0"/>
    <n v="0.57599999999999996"/>
    <n v="0.34560000000000002"/>
    <n v="0.57599999999999996"/>
    <n v="0.34560000000000002"/>
  </r>
  <r>
    <x v="16"/>
    <x v="13"/>
    <s v="Hofdünger"/>
    <x v="0"/>
    <x v="3"/>
    <s v="BESTAETIGT (6)"/>
    <n v="468"/>
    <n v="182"/>
    <x v="15"/>
    <x v="0"/>
    <n v="0.46800000000000003"/>
    <n v="0.182"/>
    <n v="6.6857142857142865E-2"/>
    <n v="2.5999999999999999E-2"/>
  </r>
  <r>
    <x v="16"/>
    <x v="13"/>
    <s v="Hofdünger"/>
    <x v="0"/>
    <x v="4"/>
    <s v="BESTAETIGT (6)"/>
    <n v="170.2"/>
    <n v="97.5"/>
    <x v="10"/>
    <x v="0"/>
    <n v="0.17019999999999999"/>
    <n v="9.7500000000000003E-2"/>
    <n v="8.5099999999999995E-2"/>
    <n v="4.8750000000000002E-2"/>
  </r>
  <r>
    <x v="16"/>
    <x v="13"/>
    <s v="Hofdünger"/>
    <x v="0"/>
    <x v="5"/>
    <s v="BESTAETIGT (6)"/>
    <n v="310"/>
    <n v="210"/>
    <x v="13"/>
    <x v="0"/>
    <n v="0.31"/>
    <n v="0.21"/>
    <n v="0.31"/>
    <n v="0.21"/>
  </r>
  <r>
    <x v="16"/>
    <x v="7"/>
    <s v="Hofdünger"/>
    <x v="0"/>
    <x v="0"/>
    <s v="BESTAETIGT (6)"/>
    <n v="42.87"/>
    <n v="16.12"/>
    <x v="13"/>
    <x v="0"/>
    <n v="4.2869999999999998E-2"/>
    <n v="1.6120000000000002E-2"/>
    <n v="4.2869999999999998E-2"/>
    <n v="1.6120000000000002E-2"/>
  </r>
  <r>
    <x v="16"/>
    <x v="7"/>
    <s v="Hofdünger"/>
    <x v="0"/>
    <x v="1"/>
    <s v="BESTAETIGT (6)"/>
    <n v="689.91000000000008"/>
    <n v="297.77999999999997"/>
    <x v="10"/>
    <x v="0"/>
    <n v="0.68991000000000013"/>
    <n v="0.29777999999999999"/>
    <n v="0.34495500000000007"/>
    <n v="0.14888999999999999"/>
  </r>
  <r>
    <x v="16"/>
    <x v="7"/>
    <s v="Hofdünger"/>
    <x v="0"/>
    <x v="3"/>
    <s v="BESTAETIGT (6)"/>
    <n v="914"/>
    <n v="429"/>
    <x v="18"/>
    <x v="0"/>
    <n v="0.91400000000000003"/>
    <n v="0.42899999999999999"/>
    <n v="0.18280000000000002"/>
    <n v="8.5800000000000001E-2"/>
  </r>
  <r>
    <x v="16"/>
    <x v="7"/>
    <s v="Hofdünger"/>
    <x v="0"/>
    <x v="4"/>
    <s v="BESTAETIGT (6)"/>
    <n v="11760.85"/>
    <n v="4150.6000000000004"/>
    <x v="3"/>
    <x v="0"/>
    <n v="11.76085"/>
    <n v="4.1506000000000007"/>
    <n v="0.36752656249999999"/>
    <n v="0.12970625000000002"/>
  </r>
  <r>
    <x v="16"/>
    <x v="7"/>
    <s v="Hofdünger"/>
    <x v="0"/>
    <x v="5"/>
    <s v="BESTAETIGT (6)"/>
    <n v="1618.2"/>
    <n v="905"/>
    <x v="51"/>
    <x v="0"/>
    <n v="1.6182000000000001"/>
    <n v="0.90500000000000003"/>
    <n v="0.13485"/>
    <n v="7.5416666666666674E-2"/>
  </r>
  <r>
    <x v="16"/>
    <x v="7"/>
    <s v="Hofdünger"/>
    <x v="0"/>
    <x v="6"/>
    <s v="BESTAETIGT (6)"/>
    <n v="3354.5"/>
    <n v="1366.2"/>
    <x v="27"/>
    <x v="0"/>
    <n v="3.3544999999999998"/>
    <n v="1.3662000000000001"/>
    <n v="0.25803846153846155"/>
    <n v="0.10509230769230769"/>
  </r>
  <r>
    <x v="16"/>
    <x v="7"/>
    <s v="Hofdünger"/>
    <x v="1"/>
    <x v="15"/>
    <s v="BESTAETIGT (6)"/>
    <n v="280"/>
    <n v="230"/>
    <x v="13"/>
    <x v="0"/>
    <n v="0.28000000000000003"/>
    <n v="0.23"/>
    <n v="0.28000000000000003"/>
    <n v="0.23"/>
  </r>
  <r>
    <x v="16"/>
    <x v="7"/>
    <s v="Recyclingdünger"/>
    <x v="2"/>
    <x v="16"/>
    <s v="BESTAETIGT (6)"/>
    <n v="216"/>
    <n v="47.7"/>
    <x v="13"/>
    <x v="0"/>
    <n v="0.216"/>
    <n v="4.7700000000000006E-2"/>
    <n v="0.216"/>
    <n v="4.7700000000000006E-2"/>
  </r>
  <r>
    <x v="16"/>
    <x v="14"/>
    <s v="Hofdünger"/>
    <x v="0"/>
    <x v="1"/>
    <s v="BESTAETIGT (6)"/>
    <n v="382"/>
    <n v="168"/>
    <x v="7"/>
    <x v="0"/>
    <n v="0.38200000000000001"/>
    <n v="0.16800000000000001"/>
    <n v="0.12733333333333333"/>
    <n v="5.6000000000000001E-2"/>
  </r>
  <r>
    <x v="16"/>
    <x v="14"/>
    <s v="Hofdünger"/>
    <x v="0"/>
    <x v="3"/>
    <s v="BESTAETIGT (6)"/>
    <n v="1500"/>
    <n v="660"/>
    <x v="13"/>
    <x v="0"/>
    <n v="1.5"/>
    <n v="0.66"/>
    <n v="1.5"/>
    <n v="0.66"/>
  </r>
  <r>
    <x v="16"/>
    <x v="14"/>
    <s v="Hofdünger"/>
    <x v="0"/>
    <x v="4"/>
    <s v="BESTAETIGT (6)"/>
    <n v="244.2"/>
    <n v="112.2"/>
    <x v="10"/>
    <x v="0"/>
    <n v="0.2442"/>
    <n v="0.11220000000000001"/>
    <n v="0.1221"/>
    <n v="5.6100000000000004E-2"/>
  </r>
  <r>
    <x v="16"/>
    <x v="14"/>
    <s v="Hofdünger"/>
    <x v="0"/>
    <x v="6"/>
    <s v="BESTAETIGT (6)"/>
    <n v="4653.7300000000005"/>
    <n v="1974.7399999999998"/>
    <x v="19"/>
    <x v="0"/>
    <n v="4.6537300000000004"/>
    <n v="1.9747399999999997"/>
    <n v="0.33240928571428574"/>
    <n v="0.14105285714285712"/>
  </r>
  <r>
    <x v="16"/>
    <x v="14"/>
    <s v="Hofdünger"/>
    <x v="1"/>
    <x v="6"/>
    <s v="BESTAETIGT (6)"/>
    <n v="842.40000000000009"/>
    <n v="756"/>
    <x v="10"/>
    <x v="0"/>
    <n v="0.84240000000000004"/>
    <n v="0.75600000000000001"/>
    <n v="0.42120000000000002"/>
    <n v="0.378"/>
  </r>
  <r>
    <x v="16"/>
    <x v="14"/>
    <s v="Recyclingdünger"/>
    <x v="2"/>
    <x v="16"/>
    <s v="BESTAETIGT (6)"/>
    <n v="13605.6"/>
    <n v="7481.9"/>
    <x v="59"/>
    <x v="0"/>
    <n v="13.605600000000001"/>
    <n v="7.4818999999999996"/>
    <n v="0.46915862068965519"/>
    <n v="0.25799655172413793"/>
  </r>
  <r>
    <x v="16"/>
    <x v="19"/>
    <s v="Hofdünger"/>
    <x v="0"/>
    <x v="3"/>
    <s v="BESTAETIGT (6)"/>
    <n v="510"/>
    <n v="195"/>
    <x v="10"/>
    <x v="0"/>
    <n v="0.51"/>
    <n v="0.19500000000000001"/>
    <n v="0.255"/>
    <n v="9.7500000000000003E-2"/>
  </r>
  <r>
    <x v="16"/>
    <x v="19"/>
    <s v="Hofdünger"/>
    <x v="0"/>
    <x v="4"/>
    <s v="BESTAETIGT (6)"/>
    <n v="1071.17"/>
    <n v="441.46999999999997"/>
    <x v="18"/>
    <x v="0"/>
    <n v="1.0711700000000002"/>
    <n v="0.44146999999999997"/>
    <n v="0.21423400000000004"/>
    <n v="8.8293999999999997E-2"/>
  </r>
  <r>
    <x v="16"/>
    <x v="19"/>
    <s v="Hofdünger"/>
    <x v="0"/>
    <x v="6"/>
    <s v="BESTAETIGT (6)"/>
    <n v="5323.86"/>
    <n v="1749.5700000000002"/>
    <x v="22"/>
    <x v="0"/>
    <n v="5.3238599999999998"/>
    <n v="1.7495700000000001"/>
    <n v="0.21295439999999999"/>
    <n v="6.9982799999999998E-2"/>
  </r>
  <r>
    <x v="16"/>
    <x v="17"/>
    <s v="Hofdünger"/>
    <x v="0"/>
    <x v="1"/>
    <s v="BESTAETIGT (6)"/>
    <n v="580"/>
    <n v="240"/>
    <x v="13"/>
    <x v="0"/>
    <n v="0.57999999999999996"/>
    <n v="0.24"/>
    <n v="0.57999999999999996"/>
    <n v="0.24"/>
  </r>
  <r>
    <x v="16"/>
    <x v="17"/>
    <s v="Hofdünger"/>
    <x v="1"/>
    <x v="7"/>
    <s v="BESTAETIGT (6)"/>
    <n v="203"/>
    <n v="105"/>
    <x v="13"/>
    <x v="0"/>
    <n v="0.20300000000000001"/>
    <n v="0.105"/>
    <n v="0.20300000000000001"/>
    <n v="0.105"/>
  </r>
  <r>
    <x v="16"/>
    <x v="17"/>
    <s v="Hofdünger"/>
    <x v="1"/>
    <x v="5"/>
    <s v="BESTAETIGT (6)"/>
    <n v="109.2"/>
    <n v="98"/>
    <x v="13"/>
    <x v="0"/>
    <n v="0.10920000000000001"/>
    <n v="9.8000000000000004E-2"/>
    <n v="0.10920000000000001"/>
    <n v="9.8000000000000004E-2"/>
  </r>
  <r>
    <x v="16"/>
    <x v="17"/>
    <s v="Recyclingdünger"/>
    <x v="2"/>
    <x v="16"/>
    <s v="BESTAETIGT (6)"/>
    <n v="390"/>
    <n v="225"/>
    <x v="13"/>
    <x v="0"/>
    <n v="0.39"/>
    <n v="0.22500000000000001"/>
    <n v="0.39"/>
    <n v="0.22500000000000001"/>
  </r>
  <r>
    <x v="16"/>
    <x v="6"/>
    <s v="Hofdünger"/>
    <x v="1"/>
    <x v="1"/>
    <s v="BESTAETIGT (6)"/>
    <n v="824.32"/>
    <n v="537.59999999999991"/>
    <x v="2"/>
    <x v="0"/>
    <n v="0.82432000000000005"/>
    <n v="0.53759999999999986"/>
    <n v="0.20608000000000001"/>
    <n v="0.13439999999999996"/>
  </r>
  <r>
    <x v="16"/>
    <x v="8"/>
    <s v="Hofdünger"/>
    <x v="0"/>
    <x v="0"/>
    <s v="BESTAETIGT (6)"/>
    <n v="9683.7699999999986"/>
    <n v="3389.71"/>
    <x v="105"/>
    <x v="0"/>
    <n v="9.6837699999999991"/>
    <n v="3.38971"/>
    <n v="0.25483605263157894"/>
    <n v="8.9202894736842106E-2"/>
  </r>
  <r>
    <x v="16"/>
    <x v="8"/>
    <s v="Hofdünger"/>
    <x v="0"/>
    <x v="1"/>
    <s v="BESTAETIGT (6)"/>
    <n v="52679.960000000006"/>
    <n v="22318.33"/>
    <x v="106"/>
    <x v="0"/>
    <n v="52.679960000000008"/>
    <n v="22.318330000000003"/>
    <n v="0.27015364102564104"/>
    <n v="0.11445297435897438"/>
  </r>
  <r>
    <x v="16"/>
    <x v="8"/>
    <s v="Hofdünger"/>
    <x v="0"/>
    <x v="2"/>
    <s v="BESTAETIGT (6)"/>
    <n v="11836.499999999998"/>
    <n v="4741.3000000000011"/>
    <x v="30"/>
    <x v="0"/>
    <n v="11.836499999999997"/>
    <n v="4.7413000000000007"/>
    <n v="0.25184042553191482"/>
    <n v="0.10087872340425534"/>
  </r>
  <r>
    <x v="16"/>
    <x v="8"/>
    <s v="Hofdünger"/>
    <x v="0"/>
    <x v="3"/>
    <s v="BESTAETIGT (6)"/>
    <n v="32545.25"/>
    <n v="14184.82"/>
    <x v="107"/>
    <x v="0"/>
    <n v="32.545250000000003"/>
    <n v="14.18482"/>
    <n v="0.20089660493827163"/>
    <n v="8.756061728395062E-2"/>
  </r>
  <r>
    <x v="16"/>
    <x v="8"/>
    <s v="Hofdünger"/>
    <x v="0"/>
    <x v="4"/>
    <s v="BESTAETIGT (6)"/>
    <n v="488848.50999999983"/>
    <n v="185673.44000000024"/>
    <x v="108"/>
    <x v="0"/>
    <n v="488.84850999999986"/>
    <n v="185.67344000000023"/>
    <n v="0.22291313725490189"/>
    <n v="8.4666411308709638E-2"/>
  </r>
  <r>
    <x v="16"/>
    <x v="8"/>
    <s v="Hofdünger"/>
    <x v="0"/>
    <x v="5"/>
    <s v="BESTAETIGT (6)"/>
    <n v="83852.670000000013"/>
    <n v="43895.579999999994"/>
    <x v="89"/>
    <x v="0"/>
    <n v="83.852670000000018"/>
    <n v="43.895579999999995"/>
    <n v="0.23099909090909096"/>
    <n v="0.12092446280991734"/>
  </r>
  <r>
    <x v="16"/>
    <x v="8"/>
    <s v="Hofdünger"/>
    <x v="0"/>
    <x v="6"/>
    <s v="BESTAETIGT (6)"/>
    <n v="169690.5000000002"/>
    <n v="78178.12999999999"/>
    <x v="109"/>
    <x v="0"/>
    <n v="169.69050000000021"/>
    <n v="78.178129999999996"/>
    <n v="0.20444638554216893"/>
    <n v="9.4190518072289148E-2"/>
  </r>
  <r>
    <x v="16"/>
    <x v="8"/>
    <s v="Hofdünger"/>
    <x v="1"/>
    <x v="0"/>
    <s v="BESTAETIGT (6)"/>
    <n v="127.4"/>
    <n v="52"/>
    <x v="13"/>
    <x v="0"/>
    <n v="0.12740000000000001"/>
    <n v="5.1999999999999998E-2"/>
    <n v="0.12740000000000001"/>
    <n v="5.1999999999999998E-2"/>
  </r>
  <r>
    <x v="16"/>
    <x v="8"/>
    <s v="Hofdünger"/>
    <x v="1"/>
    <x v="7"/>
    <s v="BESTAETIGT (6)"/>
    <n v="3114.65"/>
    <n v="2061.25"/>
    <x v="27"/>
    <x v="0"/>
    <n v="3.1146500000000001"/>
    <n v="2.0612499999999998"/>
    <n v="0.23958846153846156"/>
    <n v="0.15855769230769229"/>
  </r>
  <r>
    <x v="16"/>
    <x v="8"/>
    <s v="Hofdünger"/>
    <x v="1"/>
    <x v="9"/>
    <s v="BESTAETIGT (6)"/>
    <n v="8298.18"/>
    <n v="5946.9800000000014"/>
    <x v="14"/>
    <x v="0"/>
    <n v="8.2981800000000003"/>
    <n v="5.9469800000000017"/>
    <n v="0.3457575"/>
    <n v="0.2477908333333334"/>
  </r>
  <r>
    <x v="16"/>
    <x v="8"/>
    <s v="Hofdünger"/>
    <x v="1"/>
    <x v="10"/>
    <s v="BESTAETIGT (6)"/>
    <n v="999"/>
    <n v="1101"/>
    <x v="23"/>
    <x v="0"/>
    <n v="0.999"/>
    <n v="1.101"/>
    <n v="0.111"/>
    <n v="0.12233333333333334"/>
  </r>
  <r>
    <x v="16"/>
    <x v="8"/>
    <s v="Hofdünger"/>
    <x v="1"/>
    <x v="11"/>
    <s v="BESTAETIGT (6)"/>
    <n v="1140.5800000000002"/>
    <n v="783.4"/>
    <x v="19"/>
    <x v="0"/>
    <n v="1.1405800000000001"/>
    <n v="0.78339999999999999"/>
    <n v="8.1470000000000015E-2"/>
    <n v="5.5957142857142858E-2"/>
  </r>
  <r>
    <x v="16"/>
    <x v="8"/>
    <s v="Hofdünger"/>
    <x v="1"/>
    <x v="12"/>
    <s v="BESTAETIGT (6)"/>
    <n v="9569.2800000000007"/>
    <n v="5792.54"/>
    <x v="3"/>
    <x v="0"/>
    <n v="9.5692800000000009"/>
    <n v="5.7925399999999998"/>
    <n v="0.29904000000000003"/>
    <n v="0.18101687499999999"/>
  </r>
  <r>
    <x v="16"/>
    <x v="8"/>
    <s v="Hofdünger"/>
    <x v="1"/>
    <x v="1"/>
    <s v="BESTAETIGT (6)"/>
    <n v="966.80000000000007"/>
    <n v="483"/>
    <x v="18"/>
    <x v="0"/>
    <n v="0.9668000000000001"/>
    <n v="0.48299999999999998"/>
    <n v="0.19336000000000003"/>
    <n v="9.6599999999999991E-2"/>
  </r>
  <r>
    <x v="16"/>
    <x v="8"/>
    <s v="Hofdünger"/>
    <x v="1"/>
    <x v="14"/>
    <s v="BESTAETIGT (6)"/>
    <n v="112"/>
    <n v="46.2"/>
    <x v="13"/>
    <x v="0"/>
    <n v="0.112"/>
    <n v="4.6200000000000005E-2"/>
    <n v="0.112"/>
    <n v="4.6200000000000005E-2"/>
  </r>
  <r>
    <x v="16"/>
    <x v="8"/>
    <s v="Hofdünger"/>
    <x v="1"/>
    <x v="15"/>
    <s v="BESTAETIGT (6)"/>
    <n v="913"/>
    <n v="561"/>
    <x v="13"/>
    <x v="0"/>
    <n v="0.91300000000000003"/>
    <n v="0.56100000000000005"/>
    <n v="0.91300000000000003"/>
    <n v="0.56100000000000005"/>
  </r>
  <r>
    <x v="16"/>
    <x v="8"/>
    <s v="Recyclingdünger"/>
    <x v="2"/>
    <x v="16"/>
    <s v="BESTAETIGT (6)"/>
    <n v="120566.21999999991"/>
    <n v="38322.529999999977"/>
    <x v="110"/>
    <x v="0"/>
    <n v="120.56621999999992"/>
    <n v="38.322529999999979"/>
    <n v="0.38892329032258038"/>
    <n v="0.12362106451612896"/>
  </r>
  <r>
    <x v="16"/>
    <x v="22"/>
    <s v="Hofdünger"/>
    <x v="0"/>
    <x v="4"/>
    <s v="BESTAETIGT (6)"/>
    <n v="689.2"/>
    <n v="301.2"/>
    <x v="10"/>
    <x v="0"/>
    <n v="0.68920000000000003"/>
    <n v="0.30119999999999997"/>
    <n v="0.34460000000000002"/>
    <n v="0.15059999999999998"/>
  </r>
  <r>
    <x v="16"/>
    <x v="22"/>
    <s v="Hofdünger"/>
    <x v="1"/>
    <x v="9"/>
    <s v="BESTAETIGT (6)"/>
    <n v="631.22"/>
    <n v="393.31"/>
    <x v="13"/>
    <x v="0"/>
    <n v="0.63122"/>
    <n v="0.39330999999999999"/>
    <n v="0.63122"/>
    <n v="0.39330999999999999"/>
  </r>
  <r>
    <x v="16"/>
    <x v="22"/>
    <s v="Hofdünger"/>
    <x v="1"/>
    <x v="11"/>
    <s v="BESTAETIGT (6)"/>
    <n v="122.4"/>
    <n v="90"/>
    <x v="13"/>
    <x v="0"/>
    <n v="0.12240000000000001"/>
    <n v="0.09"/>
    <n v="0.12240000000000001"/>
    <n v="0.09"/>
  </r>
  <r>
    <x v="16"/>
    <x v="22"/>
    <s v="Hofdünger"/>
    <x v="1"/>
    <x v="12"/>
    <s v="BESTAETIGT (6)"/>
    <n v="1711.8400000000001"/>
    <n v="938.40000000000009"/>
    <x v="18"/>
    <x v="0"/>
    <n v="1.7118400000000003"/>
    <n v="0.93840000000000012"/>
    <n v="0.34236800000000006"/>
    <n v="0.18768000000000001"/>
  </r>
  <r>
    <x v="16"/>
    <x v="22"/>
    <s v="Recyclingdünger"/>
    <x v="2"/>
    <x v="16"/>
    <s v="BESTAETIGT (6)"/>
    <n v="5329.9999999999991"/>
    <n v="3075"/>
    <x v="9"/>
    <x v="0"/>
    <n v="5.3299999999999992"/>
    <n v="3.0750000000000002"/>
    <n v="0.14405405405405403"/>
    <n v="8.310810810810812E-2"/>
  </r>
  <r>
    <x v="16"/>
    <x v="9"/>
    <s v="Hofdünger"/>
    <x v="0"/>
    <x v="1"/>
    <s v="BESTAETIGT (6)"/>
    <n v="1187"/>
    <n v="474.2"/>
    <x v="20"/>
    <x v="0"/>
    <n v="1.1870000000000001"/>
    <n v="0.47420000000000001"/>
    <n v="0.19783333333333333"/>
    <n v="7.903333333333333E-2"/>
  </r>
  <r>
    <x v="16"/>
    <x v="9"/>
    <s v="Hofdünger"/>
    <x v="0"/>
    <x v="3"/>
    <s v="BESTAETIGT (6)"/>
    <n v="627.20000000000005"/>
    <n v="245"/>
    <x v="2"/>
    <x v="0"/>
    <n v="0.62720000000000009"/>
    <n v="0.245"/>
    <n v="0.15680000000000002"/>
    <n v="6.1249999999999999E-2"/>
  </r>
  <r>
    <x v="16"/>
    <x v="9"/>
    <s v="Hofdünger"/>
    <x v="0"/>
    <x v="4"/>
    <s v="BESTAETIGT (6)"/>
    <n v="15549.679999999998"/>
    <n v="7385.1999999999989"/>
    <x v="105"/>
    <x v="0"/>
    <n v="15.549679999999999"/>
    <n v="7.3851999999999993"/>
    <n v="0.40920210526315787"/>
    <n v="0.1943473684210526"/>
  </r>
  <r>
    <x v="16"/>
    <x v="9"/>
    <s v="Hofdünger"/>
    <x v="0"/>
    <x v="5"/>
    <s v="BESTAETIGT (6)"/>
    <n v="3834.599999999999"/>
    <n v="2672.6"/>
    <x v="59"/>
    <x v="0"/>
    <n v="3.8345999999999991"/>
    <n v="2.6726000000000001"/>
    <n v="0.13222758620689651"/>
    <n v="9.2158620689655177E-2"/>
  </r>
  <r>
    <x v="16"/>
    <x v="9"/>
    <s v="Hofdünger"/>
    <x v="0"/>
    <x v="6"/>
    <s v="BESTAETIGT (6)"/>
    <n v="3268.36"/>
    <n v="1207.42"/>
    <x v="51"/>
    <x v="0"/>
    <n v="3.2683599999999999"/>
    <n v="1.2074200000000002"/>
    <n v="0.27236333333333335"/>
    <n v="0.10061833333333335"/>
  </r>
  <r>
    <x v="16"/>
    <x v="9"/>
    <s v="Hofdünger"/>
    <x v="1"/>
    <x v="0"/>
    <s v="BESTAETIGT (6)"/>
    <n v="1101.75"/>
    <n v="951.46"/>
    <x v="13"/>
    <x v="0"/>
    <n v="1.10175"/>
    <n v="0.95146000000000008"/>
    <n v="1.10175"/>
    <n v="0.95146000000000008"/>
  </r>
  <r>
    <x v="16"/>
    <x v="9"/>
    <s v="Hofdünger"/>
    <x v="1"/>
    <x v="11"/>
    <s v="BESTAETIGT (6)"/>
    <n v="63.36"/>
    <n v="36"/>
    <x v="2"/>
    <x v="0"/>
    <n v="6.336E-2"/>
    <n v="3.5999999999999997E-2"/>
    <n v="1.584E-2"/>
    <n v="8.9999999999999993E-3"/>
  </r>
  <r>
    <x v="16"/>
    <x v="9"/>
    <s v="Hofdünger"/>
    <x v="1"/>
    <x v="12"/>
    <s v="BESTAETIGT (6)"/>
    <n v="1456"/>
    <n v="816"/>
    <x v="10"/>
    <x v="0"/>
    <n v="1.456"/>
    <n v="0.81599999999999995"/>
    <n v="0.72799999999999998"/>
    <n v="0.40799999999999997"/>
  </r>
  <r>
    <x v="16"/>
    <x v="9"/>
    <s v="Hofdünger"/>
    <x v="1"/>
    <x v="2"/>
    <s v="BESTAETIGT (6)"/>
    <n v="702"/>
    <n v="299"/>
    <x v="13"/>
    <x v="0"/>
    <n v="0.70199999999999996"/>
    <n v="0.29899999999999999"/>
    <n v="0.70199999999999996"/>
    <n v="0.29899999999999999"/>
  </r>
  <r>
    <x v="16"/>
    <x v="9"/>
    <s v="Recyclingdünger"/>
    <x v="2"/>
    <x v="16"/>
    <s v="BESTAETIGT (6)"/>
    <n v="569.6"/>
    <n v="274.8"/>
    <x v="10"/>
    <x v="0"/>
    <n v="0.5696"/>
    <n v="0.27479999999999999"/>
    <n v="0.2848"/>
    <n v="0.13739999999999999"/>
  </r>
  <r>
    <x v="16"/>
    <x v="10"/>
    <s v="Hofdünger"/>
    <x v="0"/>
    <x v="0"/>
    <s v="BESTAETIGT (6)"/>
    <n v="986.1"/>
    <n v="370.85"/>
    <x v="20"/>
    <x v="0"/>
    <n v="0.98609999999999998"/>
    <n v="0.37085000000000001"/>
    <n v="0.16435"/>
    <n v="6.1808333333333333E-2"/>
  </r>
  <r>
    <x v="16"/>
    <x v="10"/>
    <s v="Hofdünger"/>
    <x v="0"/>
    <x v="1"/>
    <s v="BESTAETIGT (6)"/>
    <n v="4611.1000000000004"/>
    <n v="1910.8"/>
    <x v="49"/>
    <x v="0"/>
    <n v="4.6111000000000004"/>
    <n v="1.9108000000000001"/>
    <n v="0.27124117647058826"/>
    <n v="0.1124"/>
  </r>
  <r>
    <x v="16"/>
    <x v="10"/>
    <s v="Hofdünger"/>
    <x v="0"/>
    <x v="3"/>
    <s v="BESTAETIGT (6)"/>
    <n v="14107.599999999999"/>
    <n v="5765.2"/>
    <x v="111"/>
    <x v="0"/>
    <n v="14.107599999999998"/>
    <n v="5.7652000000000001"/>
    <n v="0.26618113207547167"/>
    <n v="0.10877735849056604"/>
  </r>
  <r>
    <x v="16"/>
    <x v="10"/>
    <s v="Hofdünger"/>
    <x v="0"/>
    <x v="4"/>
    <s v="BESTAETIGT (6)"/>
    <n v="38072.280000000006"/>
    <n v="14784.220000000003"/>
    <x v="112"/>
    <x v="0"/>
    <n v="38.072280000000006"/>
    <n v="14.784220000000003"/>
    <n v="0.31464694214876038"/>
    <n v="0.12218363636363638"/>
  </r>
  <r>
    <x v="16"/>
    <x v="10"/>
    <s v="Hofdünger"/>
    <x v="0"/>
    <x v="5"/>
    <s v="BESTAETIGT (6)"/>
    <n v="11897.419999999998"/>
    <n v="6139.2000000000007"/>
    <x v="113"/>
    <x v="0"/>
    <n v="11.897419999999999"/>
    <n v="6.1392000000000007"/>
    <n v="0.22879653846153844"/>
    <n v="0.11806153846153847"/>
  </r>
  <r>
    <x v="16"/>
    <x v="10"/>
    <s v="Hofdünger"/>
    <x v="0"/>
    <x v="6"/>
    <s v="BESTAETIGT (6)"/>
    <n v="60581.41000000004"/>
    <n v="27185.399999999991"/>
    <x v="114"/>
    <x v="0"/>
    <n v="60.581410000000041"/>
    <n v="27.185399999999991"/>
    <n v="0.27917700460829514"/>
    <n v="0.12527834101382485"/>
  </r>
  <r>
    <x v="16"/>
    <x v="10"/>
    <s v="Hofdünger"/>
    <x v="1"/>
    <x v="8"/>
    <s v="BESTAETIGT (6)"/>
    <n v="566.04"/>
    <n v="245.64"/>
    <x v="7"/>
    <x v="0"/>
    <n v="0.56603999999999999"/>
    <n v="0.24564"/>
    <n v="0.18867999999999999"/>
    <n v="8.1879999999999994E-2"/>
  </r>
  <r>
    <x v="16"/>
    <x v="10"/>
    <s v="Hofdünger"/>
    <x v="1"/>
    <x v="9"/>
    <s v="BESTAETIGT (6)"/>
    <n v="1500.32"/>
    <n v="1107.4399999999998"/>
    <x v="18"/>
    <x v="0"/>
    <n v="1.5003199999999999"/>
    <n v="1.1074399999999998"/>
    <n v="0.300064"/>
    <n v="0.22148799999999996"/>
  </r>
  <r>
    <x v="16"/>
    <x v="10"/>
    <s v="Hofdünger"/>
    <x v="1"/>
    <x v="10"/>
    <s v="BESTAETIGT (6)"/>
    <n v="202.5"/>
    <n v="225"/>
    <x v="13"/>
    <x v="0"/>
    <n v="0.20250000000000001"/>
    <n v="0.22500000000000001"/>
    <n v="0.20250000000000001"/>
    <n v="0.22500000000000001"/>
  </r>
  <r>
    <x v="16"/>
    <x v="10"/>
    <s v="Hofdünger"/>
    <x v="1"/>
    <x v="11"/>
    <s v="BESTAETIGT (6)"/>
    <n v="240.72000000000003"/>
    <n v="177"/>
    <x v="7"/>
    <x v="0"/>
    <n v="0.24072000000000002"/>
    <n v="0.17699999999999999"/>
    <n v="8.0240000000000006E-2"/>
    <n v="5.8999999999999997E-2"/>
  </r>
  <r>
    <x v="16"/>
    <x v="10"/>
    <s v="Hofdünger"/>
    <x v="1"/>
    <x v="12"/>
    <s v="BESTAETIGT (6)"/>
    <n v="1805"/>
    <n v="1146.58"/>
    <x v="2"/>
    <x v="0"/>
    <n v="1.8049999999999999"/>
    <n v="1.1465799999999999"/>
    <n v="0.45124999999999998"/>
    <n v="0.28664499999999998"/>
  </r>
  <r>
    <x v="16"/>
    <x v="10"/>
    <s v="Hofdünger"/>
    <x v="1"/>
    <x v="1"/>
    <s v="BESTAETIGT (6)"/>
    <n v="383"/>
    <n v="202.5"/>
    <x v="7"/>
    <x v="0"/>
    <n v="0.38300000000000001"/>
    <n v="0.20250000000000001"/>
    <n v="0.12766666666666668"/>
    <n v="6.7500000000000004E-2"/>
  </r>
  <r>
    <x v="16"/>
    <x v="10"/>
    <s v="Hofdünger"/>
    <x v="1"/>
    <x v="15"/>
    <s v="BESTAETIGT (6)"/>
    <n v="747"/>
    <n v="459"/>
    <x v="13"/>
    <x v="0"/>
    <n v="0.747"/>
    <n v="0.45900000000000002"/>
    <n v="0.747"/>
    <n v="0.45900000000000002"/>
  </r>
  <r>
    <x v="16"/>
    <x v="10"/>
    <s v="Recyclingdünger"/>
    <x v="2"/>
    <x v="16"/>
    <s v="BESTAETIGT (6)"/>
    <n v="19355.219999999998"/>
    <n v="8928.5999999999985"/>
    <x v="91"/>
    <x v="0"/>
    <n v="19.355219999999999"/>
    <n v="8.9285999999999994"/>
    <n v="0.32805457627118645"/>
    <n v="0.1513322033898305"/>
  </r>
  <r>
    <x v="16"/>
    <x v="2"/>
    <s v="Hofdünger"/>
    <x v="0"/>
    <x v="4"/>
    <s v="BESTAETIGT (6)"/>
    <n v="1261.4000000000001"/>
    <n v="459.95"/>
    <x v="2"/>
    <x v="0"/>
    <n v="1.2614000000000001"/>
    <n v="0.45994999999999997"/>
    <n v="0.31535000000000002"/>
    <n v="0.11498749999999999"/>
  </r>
  <r>
    <x v="16"/>
    <x v="12"/>
    <s v="Hofdünger"/>
    <x v="0"/>
    <x v="0"/>
    <s v="BESTAETIGT (6)"/>
    <n v="1734"/>
    <n v="582"/>
    <x v="2"/>
    <x v="0"/>
    <n v="1.734"/>
    <n v="0.58199999999999996"/>
    <n v="0.4335"/>
    <n v="0.14549999999999999"/>
  </r>
  <r>
    <x v="16"/>
    <x v="12"/>
    <s v="Hofdünger"/>
    <x v="0"/>
    <x v="1"/>
    <s v="BESTAETIGT (6)"/>
    <n v="2346.1999999999998"/>
    <n v="964.59999999999991"/>
    <x v="16"/>
    <x v="0"/>
    <n v="2.3461999999999996"/>
    <n v="0.9645999999999999"/>
    <n v="0.23461999999999997"/>
    <n v="9.645999999999999E-2"/>
  </r>
  <r>
    <x v="16"/>
    <x v="12"/>
    <s v="Hofdünger"/>
    <x v="0"/>
    <x v="3"/>
    <s v="BESTAETIGT (6)"/>
    <n v="242.39999999999998"/>
    <n v="101.8"/>
    <x v="10"/>
    <x v="0"/>
    <n v="0.24239999999999998"/>
    <n v="0.1018"/>
    <n v="0.12119999999999999"/>
    <n v="5.0900000000000001E-2"/>
  </r>
  <r>
    <x v="16"/>
    <x v="12"/>
    <s v="Hofdünger"/>
    <x v="0"/>
    <x v="4"/>
    <s v="BESTAETIGT (6)"/>
    <n v="37417.119999999974"/>
    <n v="14682.859999999993"/>
    <x v="115"/>
    <x v="0"/>
    <n v="37.417119999999976"/>
    <n v="14.682859999999993"/>
    <n v="0.46193975308641944"/>
    <n v="0.18126987654320978"/>
  </r>
  <r>
    <x v="16"/>
    <x v="12"/>
    <s v="Hofdünger"/>
    <x v="0"/>
    <x v="5"/>
    <s v="BESTAETIGT (6)"/>
    <n v="18430.639999999996"/>
    <n v="10141.280000000002"/>
    <x v="68"/>
    <x v="0"/>
    <n v="18.430639999999997"/>
    <n v="10.141280000000002"/>
    <n v="0.41887818181818176"/>
    <n v="0.23048363636363642"/>
  </r>
  <r>
    <x v="16"/>
    <x v="12"/>
    <s v="Hofdünger"/>
    <x v="0"/>
    <x v="6"/>
    <s v="BESTAETIGT (6)"/>
    <n v="23108.079999999998"/>
    <n v="9239.5799999999981"/>
    <x v="9"/>
    <x v="0"/>
    <n v="23.108079999999998"/>
    <n v="9.2395799999999983"/>
    <n v="0.62454270270270262"/>
    <n v="0.24971837837837835"/>
  </r>
  <r>
    <x v="16"/>
    <x v="12"/>
    <s v="Hofdünger"/>
    <x v="1"/>
    <x v="18"/>
    <s v="BESTAETIGT (6)"/>
    <n v="140.1"/>
    <n v="98.1"/>
    <x v="13"/>
    <x v="0"/>
    <n v="0.1401"/>
    <n v="9.8099999999999993E-2"/>
    <n v="0.1401"/>
    <n v="9.8099999999999993E-2"/>
  </r>
  <r>
    <x v="16"/>
    <x v="12"/>
    <s v="Hofdünger"/>
    <x v="1"/>
    <x v="9"/>
    <s v="BESTAETIGT (6)"/>
    <n v="3519.46"/>
    <n v="2337.0300000000002"/>
    <x v="21"/>
    <x v="0"/>
    <n v="3.51946"/>
    <n v="2.3370300000000004"/>
    <n v="0.4399325"/>
    <n v="0.29212875000000005"/>
  </r>
  <r>
    <x v="16"/>
    <x v="12"/>
    <s v="Hofdünger"/>
    <x v="1"/>
    <x v="11"/>
    <s v="BESTAETIGT (6)"/>
    <n v="122.4"/>
    <n v="90"/>
    <x v="13"/>
    <x v="0"/>
    <n v="0.12240000000000001"/>
    <n v="0.09"/>
    <n v="0.12240000000000001"/>
    <n v="0.09"/>
  </r>
  <r>
    <x v="16"/>
    <x v="12"/>
    <s v="Hofdünger"/>
    <x v="1"/>
    <x v="12"/>
    <s v="BESTAETIGT (6)"/>
    <n v="408"/>
    <n v="240"/>
    <x v="10"/>
    <x v="0"/>
    <n v="0.40799999999999997"/>
    <n v="0.24"/>
    <n v="0.20399999999999999"/>
    <n v="0.12"/>
  </r>
  <r>
    <x v="16"/>
    <x v="12"/>
    <s v="Hofdünger"/>
    <x v="1"/>
    <x v="15"/>
    <s v="BESTAETIGT (6)"/>
    <n v="2241"/>
    <n v="1377"/>
    <x v="10"/>
    <x v="0"/>
    <n v="2.2410000000000001"/>
    <n v="1.377"/>
    <n v="1.1205000000000001"/>
    <n v="0.6885"/>
  </r>
  <r>
    <x v="16"/>
    <x v="12"/>
    <s v="Recyclingdünger"/>
    <x v="2"/>
    <x v="16"/>
    <s v="BESTAETIGT (6)"/>
    <n v="109024.1"/>
    <n v="44957.44000000001"/>
    <x v="58"/>
    <x v="0"/>
    <n v="109.0241"/>
    <n v="44.957440000000013"/>
    <n v="1.7035015625000001"/>
    <n v="0.7024600000000002"/>
  </r>
  <r>
    <x v="17"/>
    <x v="22"/>
    <s v="Hofdünger"/>
    <x v="0"/>
    <x v="0"/>
    <s v="BESTAETIGT (6)"/>
    <n v="2315.3999999999996"/>
    <n v="942"/>
    <x v="20"/>
    <x v="0"/>
    <n v="2.3153999999999995"/>
    <n v="0.94199999999999995"/>
    <n v="0.38589999999999991"/>
    <n v="0.157"/>
  </r>
  <r>
    <x v="17"/>
    <x v="22"/>
    <s v="Hofdünger"/>
    <x v="0"/>
    <x v="1"/>
    <s v="BESTAETIGT (6)"/>
    <n v="3573.8"/>
    <n v="1504.3999999999999"/>
    <x v="47"/>
    <x v="0"/>
    <n v="3.5738000000000003"/>
    <n v="1.5044"/>
    <n v="0.22336250000000002"/>
    <n v="9.4024999999999997E-2"/>
  </r>
  <r>
    <x v="17"/>
    <x v="22"/>
    <s v="Hofdünger"/>
    <x v="0"/>
    <x v="2"/>
    <s v="BESTAETIGT (6)"/>
    <n v="1846.48"/>
    <n v="748.36"/>
    <x v="51"/>
    <x v="0"/>
    <n v="1.8464800000000001"/>
    <n v="0.74836000000000003"/>
    <n v="0.15387333333333333"/>
    <n v="6.2363333333333333E-2"/>
  </r>
  <r>
    <x v="17"/>
    <x v="22"/>
    <s v="Hofdünger"/>
    <x v="0"/>
    <x v="3"/>
    <s v="BESTAETIGT (6)"/>
    <n v="3775.5"/>
    <n v="2350.5"/>
    <x v="41"/>
    <x v="0"/>
    <n v="3.7755000000000001"/>
    <n v="2.3504999999999998"/>
    <n v="0.34322727272727271"/>
    <n v="0.21368181818181817"/>
  </r>
  <r>
    <x v="17"/>
    <x v="22"/>
    <s v="Hofdünger"/>
    <x v="0"/>
    <x v="4"/>
    <s v="BESTAETIGT (6)"/>
    <n v="15593.390000000001"/>
    <n v="8623.8799999999992"/>
    <x v="28"/>
    <x v="0"/>
    <n v="15.593390000000001"/>
    <n v="8.6238799999999998"/>
    <n v="0.86629944444444451"/>
    <n v="0.47910444444444444"/>
  </r>
  <r>
    <x v="17"/>
    <x v="22"/>
    <s v="Hofdünger"/>
    <x v="0"/>
    <x v="5"/>
    <s v="BESTAETIGT (6)"/>
    <n v="1383.1999999999998"/>
    <n v="509.6"/>
    <x v="10"/>
    <x v="0"/>
    <n v="1.3831999999999998"/>
    <n v="0.50960000000000005"/>
    <n v="0.69159999999999988"/>
    <n v="0.25480000000000003"/>
  </r>
  <r>
    <x v="17"/>
    <x v="22"/>
    <s v="Hofdünger"/>
    <x v="0"/>
    <x v="6"/>
    <s v="BESTAETIGT (6)"/>
    <n v="9888.9000000000015"/>
    <n v="4923.5"/>
    <x v="39"/>
    <x v="0"/>
    <n v="9.8889000000000014"/>
    <n v="4.9234999999999998"/>
    <n v="0.36625555555555561"/>
    <n v="0.18235185185185185"/>
  </r>
  <r>
    <x v="17"/>
    <x v="22"/>
    <s v="Hofdünger"/>
    <x v="1"/>
    <x v="10"/>
    <s v="BESTAETIGT (6)"/>
    <n v="54"/>
    <n v="60"/>
    <x v="13"/>
    <x v="0"/>
    <n v="5.3999999999999999E-2"/>
    <n v="0.06"/>
    <n v="5.3999999999999999E-2"/>
    <n v="0.06"/>
  </r>
  <r>
    <x v="17"/>
    <x v="22"/>
    <s v="Hofdünger"/>
    <x v="1"/>
    <x v="11"/>
    <s v="BESTAETIGT (6)"/>
    <n v="88"/>
    <n v="50"/>
    <x v="13"/>
    <x v="0"/>
    <n v="8.7999999999999995E-2"/>
    <n v="0.05"/>
    <n v="8.7999999999999995E-2"/>
    <n v="0.05"/>
  </r>
  <r>
    <x v="17"/>
    <x v="22"/>
    <s v="Hofdünger"/>
    <x v="1"/>
    <x v="12"/>
    <s v="BESTAETIGT (6)"/>
    <n v="4729.34"/>
    <n v="2914.33"/>
    <x v="23"/>
    <x v="0"/>
    <n v="4.7293400000000005"/>
    <n v="2.9143300000000001"/>
    <n v="0.52548222222222229"/>
    <n v="0.32381444444444446"/>
  </r>
  <r>
    <x v="17"/>
    <x v="22"/>
    <s v="Hofdünger"/>
    <x v="1"/>
    <x v="1"/>
    <s v="BESTAETIGT (6)"/>
    <n v="259.15999999999997"/>
    <n v="129.30000000000001"/>
    <x v="10"/>
    <x v="0"/>
    <n v="0.25915999999999995"/>
    <n v="0.1293"/>
    <n v="0.12957999999999997"/>
    <n v="6.4649999999999999E-2"/>
  </r>
  <r>
    <x v="17"/>
    <x v="22"/>
    <s v="Hofdünger"/>
    <x v="1"/>
    <x v="2"/>
    <s v="BESTAETIGT (6)"/>
    <n v="5707.01"/>
    <n v="2504.5400000000004"/>
    <x v="21"/>
    <x v="0"/>
    <n v="5.7070100000000004"/>
    <n v="2.5045400000000004"/>
    <n v="0.71337625000000005"/>
    <n v="0.31306750000000005"/>
  </r>
  <r>
    <x v="17"/>
    <x v="22"/>
    <s v="Recyclingdünger"/>
    <x v="2"/>
    <x v="16"/>
    <s v="BESTAETIGT (6)"/>
    <n v="3292.8"/>
    <n v="2004.8"/>
    <x v="20"/>
    <x v="0"/>
    <n v="3.2928000000000002"/>
    <n v="2.0047999999999999"/>
    <n v="0.54880000000000007"/>
    <n v="0.33413333333333334"/>
  </r>
  <r>
    <x v="17"/>
    <x v="10"/>
    <s v="Hofdünger"/>
    <x v="0"/>
    <x v="5"/>
    <s v="BESTAETIGT (6)"/>
    <n v="4158"/>
    <n v="2310"/>
    <x v="41"/>
    <x v="0"/>
    <n v="4.1580000000000004"/>
    <n v="2.31"/>
    <n v="0.37800000000000006"/>
    <n v="0.21"/>
  </r>
  <r>
    <x v="17"/>
    <x v="10"/>
    <s v="Hofdünger"/>
    <x v="0"/>
    <x v="6"/>
    <s v="BESTAETIGT (6)"/>
    <n v="875"/>
    <n v="425"/>
    <x v="13"/>
    <x v="0"/>
    <n v="0.875"/>
    <n v="0.42499999999999999"/>
    <n v="0.875"/>
    <n v="0.42499999999999999"/>
  </r>
  <r>
    <x v="17"/>
    <x v="10"/>
    <s v="Recyclingdünger"/>
    <x v="2"/>
    <x v="16"/>
    <s v="BESTAETIGT (6)"/>
    <n v="588"/>
    <n v="358"/>
    <x v="7"/>
    <x v="0"/>
    <n v="0.58799999999999997"/>
    <n v="0.35799999999999998"/>
    <n v="0.19599999999999998"/>
    <n v="0.11933333333333333"/>
  </r>
  <r>
    <x v="17"/>
    <x v="12"/>
    <s v="Hofdünger"/>
    <x v="0"/>
    <x v="5"/>
    <s v="BESTAETIGT (6)"/>
    <n v="2037.6"/>
    <n v="1132"/>
    <x v="21"/>
    <x v="0"/>
    <n v="2.0375999999999999"/>
    <n v="1.1319999999999999"/>
    <n v="0.25469999999999998"/>
    <n v="0.14149999999999999"/>
  </r>
  <r>
    <x v="17"/>
    <x v="12"/>
    <s v="Recyclingdünger"/>
    <x v="2"/>
    <x v="16"/>
    <s v="BESTAETIGT (6)"/>
    <n v="470.4"/>
    <n v="286.39999999999998"/>
    <x v="10"/>
    <x v="0"/>
    <n v="0.47039999999999998"/>
    <n v="0.28639999999999999"/>
    <n v="0.23519999999999999"/>
    <n v="0.14319999999999999"/>
  </r>
  <r>
    <x v="18"/>
    <x v="4"/>
    <s v="Hofdünger"/>
    <x v="0"/>
    <x v="0"/>
    <s v="BESTAETIGT (6)"/>
    <n v="449.8"/>
    <n v="190.3"/>
    <x v="13"/>
    <x v="0"/>
    <n v="0.44980000000000003"/>
    <n v="0.19030000000000002"/>
    <n v="0.44980000000000003"/>
    <n v="0.19030000000000002"/>
  </r>
  <r>
    <x v="18"/>
    <x v="4"/>
    <s v="Hofdünger"/>
    <x v="1"/>
    <x v="9"/>
    <s v="BESTAETIGT (6)"/>
    <n v="401.1"/>
    <n v="270.2"/>
    <x v="13"/>
    <x v="0"/>
    <n v="0.40110000000000001"/>
    <n v="0.2702"/>
    <n v="0.40110000000000001"/>
    <n v="0.2702"/>
  </r>
  <r>
    <x v="18"/>
    <x v="4"/>
    <s v="Recyclingdünger"/>
    <x v="2"/>
    <x v="16"/>
    <s v="BESTAETIGT (6)"/>
    <n v="384"/>
    <n v="176"/>
    <x v="13"/>
    <x v="0"/>
    <n v="0.38400000000000001"/>
    <n v="0.17599999999999999"/>
    <n v="0.38400000000000001"/>
    <n v="0.17599999999999999"/>
  </r>
  <r>
    <x v="18"/>
    <x v="19"/>
    <s v="Hofdünger"/>
    <x v="0"/>
    <x v="4"/>
    <s v="BESTAETIGT (6)"/>
    <n v="14580"/>
    <n v="2835"/>
    <x v="13"/>
    <x v="0"/>
    <n v="14.58"/>
    <n v="2.835"/>
    <n v="14.58"/>
    <n v="2.835"/>
  </r>
  <r>
    <x v="18"/>
    <x v="6"/>
    <s v="Hofdünger"/>
    <x v="0"/>
    <x v="3"/>
    <s v="BESTAETIGT (6)"/>
    <n v="1110.24"/>
    <n v="418.83"/>
    <x v="18"/>
    <x v="0"/>
    <n v="1.1102400000000001"/>
    <n v="0.41882999999999998"/>
    <n v="0.22204800000000002"/>
    <n v="8.3765999999999993E-2"/>
  </r>
  <r>
    <x v="18"/>
    <x v="6"/>
    <s v="Hofdünger"/>
    <x v="0"/>
    <x v="4"/>
    <s v="BESTAETIGT (6)"/>
    <n v="3961.6000000000004"/>
    <n v="1596.3"/>
    <x v="21"/>
    <x v="0"/>
    <n v="3.9616000000000002"/>
    <n v="1.5963000000000001"/>
    <n v="0.49520000000000003"/>
    <n v="0.19953750000000001"/>
  </r>
  <r>
    <x v="18"/>
    <x v="6"/>
    <s v="Hofdünger"/>
    <x v="0"/>
    <x v="6"/>
    <s v="BESTAETIGT (6)"/>
    <n v="292.5"/>
    <n v="97.5"/>
    <x v="13"/>
    <x v="0"/>
    <n v="0.29249999999999998"/>
    <n v="9.7500000000000003E-2"/>
    <n v="0.29249999999999998"/>
    <n v="9.7500000000000003E-2"/>
  </r>
  <r>
    <x v="18"/>
    <x v="6"/>
    <s v="Hofdünger"/>
    <x v="1"/>
    <x v="9"/>
    <s v="BESTAETIGT (6)"/>
    <n v="458.4"/>
    <n v="308.8"/>
    <x v="10"/>
    <x v="0"/>
    <n v="0.45839999999999997"/>
    <n v="0.30880000000000002"/>
    <n v="0.22919999999999999"/>
    <n v="0.15440000000000001"/>
  </r>
  <r>
    <x v="18"/>
    <x v="6"/>
    <s v="Hofdünger"/>
    <x v="1"/>
    <x v="12"/>
    <s v="BESTAETIGT (6)"/>
    <n v="150.04"/>
    <n v="137.97"/>
    <x v="13"/>
    <x v="0"/>
    <n v="0.15003999999999998"/>
    <n v="0.13797000000000001"/>
    <n v="0.15003999999999998"/>
    <n v="0.13797000000000001"/>
  </r>
  <r>
    <x v="18"/>
    <x v="6"/>
    <s v="Hofdünger"/>
    <x v="1"/>
    <x v="1"/>
    <s v="BESTAETIGT (6)"/>
    <n v="477.36"/>
    <n v="198.89999999999998"/>
    <x v="10"/>
    <x v="0"/>
    <n v="0.47736000000000001"/>
    <n v="0.19889999999999997"/>
    <n v="0.23868"/>
    <n v="9.9449999999999983E-2"/>
  </r>
  <r>
    <x v="18"/>
    <x v="21"/>
    <s v="Hofdünger"/>
    <x v="0"/>
    <x v="3"/>
    <s v="BESTAETIGT (6)"/>
    <n v="1254.3"/>
    <n v="526.79999999999995"/>
    <x v="21"/>
    <x v="0"/>
    <n v="1.2543"/>
    <n v="0.52679999999999993"/>
    <n v="0.1567875"/>
    <n v="6.5849999999999992E-2"/>
  </r>
  <r>
    <x v="18"/>
    <x v="8"/>
    <s v="Hofdünger"/>
    <x v="0"/>
    <x v="1"/>
    <s v="BESTAETIGT (6)"/>
    <n v="1208"/>
    <n v="512"/>
    <x v="13"/>
    <x v="0"/>
    <n v="1.208"/>
    <n v="0.51200000000000001"/>
    <n v="1.208"/>
    <n v="0.51200000000000001"/>
  </r>
  <r>
    <x v="18"/>
    <x v="8"/>
    <s v="Hofdünger"/>
    <x v="0"/>
    <x v="4"/>
    <s v="BESTAETIGT (6)"/>
    <n v="1543.5"/>
    <n v="504"/>
    <x v="21"/>
    <x v="0"/>
    <n v="1.5435000000000001"/>
    <n v="0.504"/>
    <n v="0.19293750000000001"/>
    <n v="6.3E-2"/>
  </r>
  <r>
    <x v="18"/>
    <x v="9"/>
    <s v="Hofdünger"/>
    <x v="0"/>
    <x v="0"/>
    <s v="BESTAETIGT (6)"/>
    <n v="80445.95"/>
    <n v="37655.519999999997"/>
    <x v="57"/>
    <x v="0"/>
    <n v="80.445949999999996"/>
    <n v="37.655519999999996"/>
    <n v="0.58294166666666669"/>
    <n v="0.2728660869565217"/>
  </r>
  <r>
    <x v="18"/>
    <x v="9"/>
    <s v="Hofdünger"/>
    <x v="0"/>
    <x v="1"/>
    <s v="BESTAETIGT (6)"/>
    <n v="62681.05"/>
    <n v="23890.57"/>
    <x v="116"/>
    <x v="0"/>
    <n v="62.681050000000006"/>
    <n v="23.89057"/>
    <n v="0.46776902985074631"/>
    <n v="0.17828783582089552"/>
  </r>
  <r>
    <x v="18"/>
    <x v="9"/>
    <s v="Hofdünger"/>
    <x v="0"/>
    <x v="2"/>
    <s v="BESTAETIGT (6)"/>
    <n v="382.79999999999995"/>
    <n v="145.19999999999999"/>
    <x v="7"/>
    <x v="0"/>
    <n v="0.38279999999999997"/>
    <n v="0.1452"/>
    <n v="0.12759999999999999"/>
    <n v="4.8399999999999999E-2"/>
  </r>
  <r>
    <x v="18"/>
    <x v="9"/>
    <s v="Hofdünger"/>
    <x v="0"/>
    <x v="3"/>
    <s v="BESTAETIGT (6)"/>
    <n v="9705.4"/>
    <n v="3985.67"/>
    <x v="117"/>
    <x v="0"/>
    <n v="9.7053999999999991"/>
    <n v="3.9856700000000003"/>
    <n v="0.16733448275862067"/>
    <n v="6.8718448275862071E-2"/>
  </r>
  <r>
    <x v="18"/>
    <x v="9"/>
    <s v="Hofdünger"/>
    <x v="0"/>
    <x v="4"/>
    <s v="BESTAETIGT (6)"/>
    <n v="48524.990000000005"/>
    <n v="18960.430000000008"/>
    <x v="118"/>
    <x v="0"/>
    <n v="48.524990000000003"/>
    <n v="18.960430000000006"/>
    <n v="0.42942469026548674"/>
    <n v="0.1677914159292036"/>
  </r>
  <r>
    <x v="18"/>
    <x v="9"/>
    <s v="Hofdünger"/>
    <x v="0"/>
    <x v="5"/>
    <s v="BESTAETIGT (6)"/>
    <n v="562.79999999999995"/>
    <n v="294.8"/>
    <x v="18"/>
    <x v="0"/>
    <n v="0.56279999999999997"/>
    <n v="0.29480000000000001"/>
    <n v="0.11255999999999999"/>
    <n v="5.8959999999999999E-2"/>
  </r>
  <r>
    <x v="18"/>
    <x v="9"/>
    <s v="Hofdünger"/>
    <x v="0"/>
    <x v="6"/>
    <s v="BESTAETIGT (6)"/>
    <n v="35200.439999999995"/>
    <n v="16654.189999999999"/>
    <x v="119"/>
    <x v="0"/>
    <n v="35.200439999999993"/>
    <n v="16.65419"/>
    <n v="0.19340901098901095"/>
    <n v="9.1506538461538459E-2"/>
  </r>
  <r>
    <x v="18"/>
    <x v="9"/>
    <s v="Hofdünger"/>
    <x v="1"/>
    <x v="7"/>
    <s v="BESTAETIGT (6)"/>
    <n v="2995"/>
    <n v="4413.96"/>
    <x v="41"/>
    <x v="0"/>
    <n v="2.9950000000000001"/>
    <n v="4.4139600000000003"/>
    <n v="0.27227272727272728"/>
    <n v="0.40126909090909096"/>
  </r>
  <r>
    <x v="18"/>
    <x v="9"/>
    <s v="Hofdünger"/>
    <x v="1"/>
    <x v="8"/>
    <s v="BESTAETIGT (6)"/>
    <n v="725.38"/>
    <n v="314.78999999999996"/>
    <x v="7"/>
    <x v="0"/>
    <n v="0.72538000000000002"/>
    <n v="0.31478999999999996"/>
    <n v="0.24179333333333333"/>
    <n v="0.10492999999999998"/>
  </r>
  <r>
    <x v="18"/>
    <x v="9"/>
    <s v="Hofdünger"/>
    <x v="1"/>
    <x v="9"/>
    <s v="BESTAETIGT (6)"/>
    <n v="2438.7999999999997"/>
    <n v="1773.0100000000002"/>
    <x v="51"/>
    <x v="0"/>
    <n v="2.4387999999999996"/>
    <n v="1.7730100000000002"/>
    <n v="0.20323333333333329"/>
    <n v="0.14775083333333336"/>
  </r>
  <r>
    <x v="18"/>
    <x v="9"/>
    <s v="Hofdünger"/>
    <x v="1"/>
    <x v="11"/>
    <s v="BESTAETIGT (6)"/>
    <n v="435.65"/>
    <n v="247.53"/>
    <x v="19"/>
    <x v="0"/>
    <n v="0.43564999999999998"/>
    <n v="0.24753"/>
    <n v="3.1117857142857142E-2"/>
    <n v="1.7680714285714286E-2"/>
  </r>
  <r>
    <x v="18"/>
    <x v="9"/>
    <s v="Hofdünger"/>
    <x v="1"/>
    <x v="12"/>
    <s v="BESTAETIGT (6)"/>
    <n v="511.5"/>
    <n v="315.25"/>
    <x v="10"/>
    <x v="0"/>
    <n v="0.51149999999999995"/>
    <n v="0.31524999999999997"/>
    <n v="0.25574999999999998"/>
    <n v="0.15762499999999999"/>
  </r>
  <r>
    <x v="18"/>
    <x v="9"/>
    <s v="Hofdünger"/>
    <x v="1"/>
    <x v="1"/>
    <s v="BESTAETIGT (6)"/>
    <n v="1383.7"/>
    <n v="774.75"/>
    <x v="16"/>
    <x v="0"/>
    <n v="1.3837000000000002"/>
    <n v="0.77475000000000005"/>
    <n v="0.13837000000000002"/>
    <n v="7.7475000000000002E-2"/>
  </r>
  <r>
    <x v="18"/>
    <x v="9"/>
    <s v="Hofdünger"/>
    <x v="1"/>
    <x v="2"/>
    <s v="BESTAETIGT (6)"/>
    <n v="698.62000000000012"/>
    <n v="298.42"/>
    <x v="20"/>
    <x v="0"/>
    <n v="0.69862000000000013"/>
    <n v="0.29842000000000002"/>
    <n v="0.11643666666666669"/>
    <n v="4.9736666666666672E-2"/>
  </r>
  <r>
    <x v="18"/>
    <x v="9"/>
    <s v="Hofdünger"/>
    <x v="1"/>
    <x v="14"/>
    <s v="BESTAETIGT (6)"/>
    <n v="992"/>
    <n v="409.19"/>
    <x v="23"/>
    <x v="0"/>
    <n v="0.99199999999999999"/>
    <n v="0.40919"/>
    <n v="0.11022222222222222"/>
    <n v="4.5465555555555558E-2"/>
  </r>
  <r>
    <x v="18"/>
    <x v="9"/>
    <s v="Hofdünger"/>
    <x v="1"/>
    <x v="6"/>
    <s v="BESTAETIGT (6)"/>
    <n v="195"/>
    <n v="175"/>
    <x v="13"/>
    <x v="0"/>
    <n v="0.19500000000000001"/>
    <n v="0.17499999999999999"/>
    <n v="0.19500000000000001"/>
    <n v="0.17499999999999999"/>
  </r>
  <r>
    <x v="18"/>
    <x v="9"/>
    <s v="Hofdünger"/>
    <x v="1"/>
    <x v="17"/>
    <s v="BESTAETIGT (6)"/>
    <n v="40"/>
    <n v="16.5"/>
    <x v="13"/>
    <x v="0"/>
    <n v="0.04"/>
    <n v="1.6500000000000001E-2"/>
    <n v="0.04"/>
    <n v="1.6500000000000001E-2"/>
  </r>
  <r>
    <x v="18"/>
    <x v="9"/>
    <s v="Recyclingdünger"/>
    <x v="2"/>
    <x v="16"/>
    <s v="BESTAETIGT (6)"/>
    <n v="1704.8"/>
    <n v="768"/>
    <x v="23"/>
    <x v="0"/>
    <n v="1.7047999999999999"/>
    <n v="0.76800000000000002"/>
    <n v="0.18942222222222221"/>
    <n v="8.533333333333333E-2"/>
  </r>
  <r>
    <x v="18"/>
    <x v="11"/>
    <s v="Hofdünger"/>
    <x v="0"/>
    <x v="6"/>
    <s v="BESTAETIGT (6)"/>
    <n v="1053"/>
    <n v="540"/>
    <x v="2"/>
    <x v="0"/>
    <n v="1.0529999999999999"/>
    <n v="0.54"/>
    <n v="0.26324999999999998"/>
    <n v="0.13500000000000001"/>
  </r>
  <r>
    <x v="18"/>
    <x v="11"/>
    <s v="Hofdünger"/>
    <x v="1"/>
    <x v="9"/>
    <s v="BESTAETIGT (6)"/>
    <n v="504"/>
    <n v="408"/>
    <x v="13"/>
    <x v="0"/>
    <n v="0.504"/>
    <n v="0.40799999999999997"/>
    <n v="0.504"/>
    <n v="0.40799999999999997"/>
  </r>
  <r>
    <x v="18"/>
    <x v="12"/>
    <s v="Hofdünger"/>
    <x v="0"/>
    <x v="6"/>
    <s v="BESTAETIGT (6)"/>
    <n v="1697.6"/>
    <n v="816.8"/>
    <x v="2"/>
    <x v="0"/>
    <n v="1.6976"/>
    <n v="0.81679999999999997"/>
    <n v="0.4244"/>
    <n v="0.20419999999999999"/>
  </r>
  <r>
    <x v="18"/>
    <x v="12"/>
    <s v="Hofdünger"/>
    <x v="1"/>
    <x v="9"/>
    <s v="BESTAETIGT (6)"/>
    <n v="419.03999999999996"/>
    <n v="308.08000000000004"/>
    <x v="10"/>
    <x v="0"/>
    <n v="0.41903999999999997"/>
    <n v="0.30808000000000002"/>
    <n v="0.20951999999999998"/>
    <n v="0.15404000000000001"/>
  </r>
  <r>
    <x v="19"/>
    <x v="4"/>
    <s v="Hofdünger"/>
    <x v="1"/>
    <x v="12"/>
    <s v="BESTAETIGT (6)"/>
    <n v="7003"/>
    <n v="4086.5"/>
    <x v="27"/>
    <x v="0"/>
    <n v="7.0030000000000001"/>
    <n v="4.0865"/>
    <n v="0.53869230769230769"/>
    <n v="0.31434615384615383"/>
  </r>
  <r>
    <x v="19"/>
    <x v="7"/>
    <s v="Hofdünger"/>
    <x v="0"/>
    <x v="4"/>
    <s v="BESTAETIGT (6)"/>
    <n v="494.4"/>
    <n v="167.04"/>
    <x v="13"/>
    <x v="0"/>
    <n v="0.49439999999999995"/>
    <n v="0.16703999999999999"/>
    <n v="0.49439999999999995"/>
    <n v="0.16703999999999999"/>
  </r>
  <r>
    <x v="19"/>
    <x v="7"/>
    <s v="Hofdünger"/>
    <x v="0"/>
    <x v="5"/>
    <s v="BESTAETIGT (6)"/>
    <n v="354.9"/>
    <n v="215.8"/>
    <x v="10"/>
    <x v="0"/>
    <n v="0.35489999999999999"/>
    <n v="0.21580000000000002"/>
    <n v="0.17745"/>
    <n v="0.10790000000000001"/>
  </r>
  <r>
    <x v="19"/>
    <x v="1"/>
    <s v="Recyclingdünger"/>
    <x v="2"/>
    <x v="16"/>
    <s v="BESTAETIGT (6)"/>
    <n v="1213.5999999999999"/>
    <n v="492"/>
    <x v="13"/>
    <x v="0"/>
    <n v="1.2136"/>
    <n v="0.49199999999999999"/>
    <n v="1.2136"/>
    <n v="0.49199999999999999"/>
  </r>
  <r>
    <x v="19"/>
    <x v="8"/>
    <s v="Hofdünger"/>
    <x v="0"/>
    <x v="1"/>
    <s v="BESTAETIGT (6)"/>
    <n v="1640.6000000000001"/>
    <n v="668.3"/>
    <x v="20"/>
    <x v="0"/>
    <n v="1.6406000000000001"/>
    <n v="0.66830000000000001"/>
    <n v="0.27343333333333336"/>
    <n v="0.11138333333333333"/>
  </r>
  <r>
    <x v="19"/>
    <x v="8"/>
    <s v="Hofdünger"/>
    <x v="0"/>
    <x v="2"/>
    <s v="BESTAETIGT (6)"/>
    <n v="422.4"/>
    <n v="171.6"/>
    <x v="10"/>
    <x v="0"/>
    <n v="0.4224"/>
    <n v="0.1716"/>
    <n v="0.2112"/>
    <n v="8.5800000000000001E-2"/>
  </r>
  <r>
    <x v="19"/>
    <x v="8"/>
    <s v="Hofdünger"/>
    <x v="0"/>
    <x v="3"/>
    <s v="BESTAETIGT (6)"/>
    <n v="500.26"/>
    <n v="222.17000000000002"/>
    <x v="10"/>
    <x v="0"/>
    <n v="0.50026000000000004"/>
    <n v="0.22217000000000001"/>
    <n v="0.25013000000000002"/>
    <n v="0.111085"/>
  </r>
  <r>
    <x v="19"/>
    <x v="8"/>
    <s v="Hofdünger"/>
    <x v="0"/>
    <x v="4"/>
    <s v="BESTAETIGT (6)"/>
    <n v="23119.760000000006"/>
    <n v="9230.1799999999985"/>
    <x v="120"/>
    <x v="0"/>
    <n v="23.119760000000007"/>
    <n v="9.2301799999999989"/>
    <n v="0.25130173913043485"/>
    <n v="0.10032804347826085"/>
  </r>
  <r>
    <x v="19"/>
    <x v="8"/>
    <s v="Hofdünger"/>
    <x v="0"/>
    <x v="5"/>
    <s v="BESTAETIGT (6)"/>
    <n v="9415.7400000000016"/>
    <n v="5230.9299999999994"/>
    <x v="111"/>
    <x v="0"/>
    <n v="9.4157400000000013"/>
    <n v="5.230929999999999"/>
    <n v="0.17765547169811324"/>
    <n v="9.8696792452830168E-2"/>
  </r>
  <r>
    <x v="19"/>
    <x v="8"/>
    <s v="Hofdünger"/>
    <x v="0"/>
    <x v="6"/>
    <s v="BESTAETIGT (6)"/>
    <n v="7676.18"/>
    <n v="2787.5899999999997"/>
    <x v="59"/>
    <x v="0"/>
    <n v="7.6761800000000004"/>
    <n v="2.7875899999999998"/>
    <n v="0.26469586206896556"/>
    <n v="9.6123793103448263E-2"/>
  </r>
  <r>
    <x v="19"/>
    <x v="8"/>
    <s v="Hofdünger"/>
    <x v="1"/>
    <x v="0"/>
    <s v="BESTAETIGT (6)"/>
    <n v="128.94"/>
    <n v="75.599999999999994"/>
    <x v="2"/>
    <x v="0"/>
    <n v="0.12894"/>
    <n v="7.5600000000000001E-2"/>
    <n v="3.2235E-2"/>
    <n v="1.89E-2"/>
  </r>
  <r>
    <x v="19"/>
    <x v="8"/>
    <s v="Hofdünger"/>
    <x v="1"/>
    <x v="7"/>
    <s v="BESTAETIGT (6)"/>
    <n v="241.8"/>
    <n v="221"/>
    <x v="13"/>
    <x v="0"/>
    <n v="0.24180000000000001"/>
    <n v="0.221"/>
    <n v="0.24180000000000001"/>
    <n v="0.221"/>
  </r>
  <r>
    <x v="19"/>
    <x v="8"/>
    <s v="Hofdünger"/>
    <x v="1"/>
    <x v="18"/>
    <s v="BESTAETIGT (6)"/>
    <n v="322.39999999999998"/>
    <n v="249.6"/>
    <x v="13"/>
    <x v="0"/>
    <n v="0.32239999999999996"/>
    <n v="0.24959999999999999"/>
    <n v="0.32239999999999996"/>
    <n v="0.24959999999999999"/>
  </r>
  <r>
    <x v="19"/>
    <x v="8"/>
    <s v="Hofdünger"/>
    <x v="1"/>
    <x v="12"/>
    <s v="BESTAETIGT (6)"/>
    <n v="1505.3000000000002"/>
    <n v="969.2"/>
    <x v="7"/>
    <x v="0"/>
    <n v="1.5053000000000001"/>
    <n v="0.96920000000000006"/>
    <n v="0.50176666666666669"/>
    <n v="0.32306666666666667"/>
  </r>
  <r>
    <x v="19"/>
    <x v="8"/>
    <s v="Recyclingdünger"/>
    <x v="2"/>
    <x v="16"/>
    <s v="BESTAETIGT (6)"/>
    <n v="1580.6"/>
    <n v="663"/>
    <x v="15"/>
    <x v="0"/>
    <n v="1.5806"/>
    <n v="0.66300000000000003"/>
    <n v="0.2258"/>
    <n v="9.4714285714285723E-2"/>
  </r>
  <r>
    <x v="19"/>
    <x v="22"/>
    <s v="Hofdünger"/>
    <x v="0"/>
    <x v="1"/>
    <s v="BESTAETIGT (6)"/>
    <n v="480"/>
    <n v="192"/>
    <x v="10"/>
    <x v="0"/>
    <n v="0.48"/>
    <n v="0.192"/>
    <n v="0.24"/>
    <n v="9.6000000000000002E-2"/>
  </r>
  <r>
    <x v="19"/>
    <x v="22"/>
    <s v="Hofdünger"/>
    <x v="0"/>
    <x v="3"/>
    <s v="BESTAETIGT (6)"/>
    <n v="495"/>
    <n v="270"/>
    <x v="10"/>
    <x v="0"/>
    <n v="0.495"/>
    <n v="0.27"/>
    <n v="0.2475"/>
    <n v="0.13500000000000001"/>
  </r>
  <r>
    <x v="19"/>
    <x v="22"/>
    <s v="Hofdünger"/>
    <x v="0"/>
    <x v="6"/>
    <s v="BESTAETIGT (6)"/>
    <n v="851.2"/>
    <n v="448"/>
    <x v="13"/>
    <x v="0"/>
    <n v="0.85120000000000007"/>
    <n v="0.44800000000000001"/>
    <n v="0.85120000000000007"/>
    <n v="0.44800000000000001"/>
  </r>
  <r>
    <x v="19"/>
    <x v="22"/>
    <s v="Hofdünger"/>
    <x v="1"/>
    <x v="7"/>
    <s v="BESTAETIGT (6)"/>
    <n v="706.8"/>
    <n v="646"/>
    <x v="10"/>
    <x v="0"/>
    <n v="0.70679999999999998"/>
    <n v="0.64600000000000002"/>
    <n v="0.35339999999999999"/>
    <n v="0.32300000000000001"/>
  </r>
  <r>
    <x v="19"/>
    <x v="22"/>
    <s v="Hofdünger"/>
    <x v="1"/>
    <x v="9"/>
    <s v="BESTAETIGT (6)"/>
    <n v="1003.4"/>
    <n v="690.2"/>
    <x v="10"/>
    <x v="0"/>
    <n v="1.0034000000000001"/>
    <n v="0.69020000000000004"/>
    <n v="0.50170000000000003"/>
    <n v="0.34510000000000002"/>
  </r>
  <r>
    <x v="19"/>
    <x v="22"/>
    <s v="Hofdünger"/>
    <x v="1"/>
    <x v="12"/>
    <s v="BESTAETIGT (6)"/>
    <n v="2733"/>
    <n v="1557"/>
    <x v="21"/>
    <x v="0"/>
    <n v="2.7330000000000001"/>
    <n v="1.5569999999999999"/>
    <n v="0.34162500000000001"/>
    <n v="0.19462499999999999"/>
  </r>
  <r>
    <x v="19"/>
    <x v="22"/>
    <s v="Hofdünger"/>
    <x v="1"/>
    <x v="6"/>
    <s v="BESTAETIGT (6)"/>
    <n v="649.35"/>
    <n v="466.2"/>
    <x v="7"/>
    <x v="0"/>
    <n v="0.64934999999999998"/>
    <n v="0.4662"/>
    <n v="0.21645"/>
    <n v="0.15540000000000001"/>
  </r>
  <r>
    <x v="19"/>
    <x v="22"/>
    <s v="Hofdünger"/>
    <x v="1"/>
    <x v="15"/>
    <s v="BESTAETIGT (6)"/>
    <n v="2256.8000000000002"/>
    <n v="1853.8"/>
    <x v="18"/>
    <x v="0"/>
    <n v="2.2568000000000001"/>
    <n v="1.8537999999999999"/>
    <n v="0.45136000000000004"/>
    <n v="0.37075999999999998"/>
  </r>
  <r>
    <x v="19"/>
    <x v="10"/>
    <s v="Hofdünger"/>
    <x v="3"/>
    <x v="16"/>
    <s v="BESTAETIGT (6)"/>
    <n v="2579.4699999999998"/>
    <n v="1133.6500000000001"/>
    <x v="51"/>
    <x v="0"/>
    <n v="2.5794699999999997"/>
    <n v="1.13365"/>
    <n v="0.21495583333333332"/>
    <n v="9.4470833333333337E-2"/>
  </r>
  <r>
    <x v="19"/>
    <x v="10"/>
    <s v="Hofdünger"/>
    <x v="0"/>
    <x v="0"/>
    <s v="BESTAETIGT (6)"/>
    <n v="35358.769999999997"/>
    <n v="13827.279999999993"/>
    <x v="121"/>
    <x v="0"/>
    <n v="35.35877"/>
    <n v="13.827279999999993"/>
    <n v="0.76866891304347829"/>
    <n v="0.30059304347826071"/>
  </r>
  <r>
    <x v="19"/>
    <x v="10"/>
    <s v="Hofdünger"/>
    <x v="0"/>
    <x v="1"/>
    <s v="BESTAETIGT (6)"/>
    <n v="107179.39000000004"/>
    <n v="45755.25"/>
    <x v="122"/>
    <x v="0"/>
    <n v="107.17939000000004"/>
    <n v="45.755249999999997"/>
    <n v="0.26398864532019717"/>
    <n v="0.11269766009852215"/>
  </r>
  <r>
    <x v="19"/>
    <x v="10"/>
    <s v="Hofdünger"/>
    <x v="0"/>
    <x v="19"/>
    <s v="BESTAETIGT (6)"/>
    <n v="2338.6"/>
    <n v="956.7"/>
    <x v="15"/>
    <x v="0"/>
    <n v="2.3386"/>
    <n v="0.95669999999999999"/>
    <n v="0.33408571428571426"/>
    <n v="0.13667142857142858"/>
  </r>
  <r>
    <x v="19"/>
    <x v="10"/>
    <s v="Hofdünger"/>
    <x v="0"/>
    <x v="2"/>
    <s v="BESTAETIGT (6)"/>
    <n v="7782.2999999999993"/>
    <n v="3083.3300000000004"/>
    <x v="22"/>
    <x v="0"/>
    <n v="7.7822999999999993"/>
    <n v="3.0833300000000006"/>
    <n v="0.31129199999999996"/>
    <n v="0.12333320000000002"/>
  </r>
  <r>
    <x v="19"/>
    <x v="10"/>
    <s v="Hofdünger"/>
    <x v="0"/>
    <x v="3"/>
    <s v="BESTAETIGT (6)"/>
    <n v="30794.600000000002"/>
    <n v="16000.419999999998"/>
    <x v="123"/>
    <x v="0"/>
    <n v="30.794600000000003"/>
    <n v="16.000419999999998"/>
    <n v="0.26097118644067802"/>
    <n v="0.13559677966101694"/>
  </r>
  <r>
    <x v="19"/>
    <x v="10"/>
    <s v="Hofdünger"/>
    <x v="0"/>
    <x v="4"/>
    <s v="BESTAETIGT (6)"/>
    <n v="516045.94999999995"/>
    <n v="206984.13000000032"/>
    <x v="124"/>
    <x v="0"/>
    <n v="516.04594999999995"/>
    <n v="206.98413000000033"/>
    <n v="0.30142870911214953"/>
    <n v="0.12090194509345814"/>
  </r>
  <r>
    <x v="19"/>
    <x v="10"/>
    <s v="Hofdünger"/>
    <x v="0"/>
    <x v="5"/>
    <s v="BESTAETIGT (6)"/>
    <n v="140207.75000000003"/>
    <n v="76697.880000000019"/>
    <x v="125"/>
    <x v="0"/>
    <n v="140.20775000000003"/>
    <n v="76.697880000000026"/>
    <n v="0.23022619047619053"/>
    <n v="0.12594068965517247"/>
  </r>
  <r>
    <x v="19"/>
    <x v="10"/>
    <s v="Hofdünger"/>
    <x v="0"/>
    <x v="6"/>
    <s v="BESTAETIGT (6)"/>
    <n v="230476.44000000009"/>
    <n v="104833.62000000001"/>
    <x v="126"/>
    <x v="0"/>
    <n v="230.47644000000008"/>
    <n v="104.83362000000001"/>
    <n v="0.31145464864864875"/>
    <n v="0.14166705405405408"/>
  </r>
  <r>
    <x v="19"/>
    <x v="10"/>
    <s v="Hofdünger"/>
    <x v="1"/>
    <x v="0"/>
    <s v="BESTAETIGT (6)"/>
    <n v="110.52"/>
    <n v="64.8"/>
    <x v="7"/>
    <x v="0"/>
    <n v="0.11051999999999999"/>
    <n v="6.4799999999999996E-2"/>
    <n v="3.6839999999999998E-2"/>
    <n v="2.1599999999999998E-2"/>
  </r>
  <r>
    <x v="19"/>
    <x v="10"/>
    <s v="Hofdünger"/>
    <x v="1"/>
    <x v="7"/>
    <s v="BESTAETIGT (6)"/>
    <n v="14694.339999999998"/>
    <n v="13414"/>
    <x v="127"/>
    <x v="0"/>
    <n v="14.694339999999999"/>
    <n v="13.414"/>
    <n v="0.34986523809523806"/>
    <n v="0.31938095238095238"/>
  </r>
  <r>
    <x v="19"/>
    <x v="10"/>
    <s v="Hofdünger"/>
    <x v="1"/>
    <x v="8"/>
    <s v="BESTAETIGT (6)"/>
    <n v="3668.1299999999997"/>
    <n v="1591.8300000000002"/>
    <x v="27"/>
    <x v="0"/>
    <n v="3.6681299999999997"/>
    <n v="1.5918300000000001"/>
    <n v="0.28216384615384615"/>
    <n v="0.12244846153846155"/>
  </r>
  <r>
    <x v="19"/>
    <x v="10"/>
    <s v="Hofdünger"/>
    <x v="1"/>
    <x v="18"/>
    <s v="BESTAETIGT (6)"/>
    <n v="359.6"/>
    <n v="278.39999999999998"/>
    <x v="7"/>
    <x v="0"/>
    <n v="0.35960000000000003"/>
    <n v="0.27839999999999998"/>
    <n v="0.11986666666666668"/>
    <n v="9.2799999999999994E-2"/>
  </r>
  <r>
    <x v="19"/>
    <x v="10"/>
    <s v="Hofdünger"/>
    <x v="1"/>
    <x v="9"/>
    <s v="BESTAETIGT (6)"/>
    <n v="24821.640000000007"/>
    <n v="17345.200000000004"/>
    <x v="58"/>
    <x v="0"/>
    <n v="24.821640000000006"/>
    <n v="17.345200000000006"/>
    <n v="0.38783812500000009"/>
    <n v="0.27101875000000009"/>
  </r>
  <r>
    <x v="19"/>
    <x v="10"/>
    <s v="Hofdünger"/>
    <x v="1"/>
    <x v="10"/>
    <s v="BESTAETIGT (6)"/>
    <n v="7431.0599999999986"/>
    <n v="7584.86"/>
    <x v="14"/>
    <x v="0"/>
    <n v="7.4310599999999987"/>
    <n v="7.5848599999999999"/>
    <n v="0.30962749999999994"/>
    <n v="0.31603583333333335"/>
  </r>
  <r>
    <x v="19"/>
    <x v="10"/>
    <s v="Hofdünger"/>
    <x v="1"/>
    <x v="11"/>
    <s v="BESTAETIGT (6)"/>
    <n v="6850.8"/>
    <n v="4860.34"/>
    <x v="128"/>
    <x v="0"/>
    <n v="6.8508000000000004"/>
    <n v="4.8603399999999999"/>
    <n v="0.17566153846153848"/>
    <n v="0.12462410256410256"/>
  </r>
  <r>
    <x v="19"/>
    <x v="10"/>
    <s v="Hofdünger"/>
    <x v="1"/>
    <x v="12"/>
    <s v="BESTAETIGT (6)"/>
    <n v="62029.60000000002"/>
    <n v="39168.460000000006"/>
    <x v="71"/>
    <x v="0"/>
    <n v="62.029600000000023"/>
    <n v="39.168460000000003"/>
    <n v="0.37593696969696982"/>
    <n v="0.23738460606060607"/>
  </r>
  <r>
    <x v="19"/>
    <x v="10"/>
    <s v="Hofdünger"/>
    <x v="1"/>
    <x v="1"/>
    <s v="BESTAETIGT (6)"/>
    <n v="3514.099999999999"/>
    <n v="2118.5599999999995"/>
    <x v="55"/>
    <x v="0"/>
    <n v="3.5140999999999991"/>
    <n v="2.1185599999999996"/>
    <n v="0.1527869565217391"/>
    <n v="9.2111304347826065E-2"/>
  </r>
  <r>
    <x v="19"/>
    <x v="10"/>
    <s v="Hofdünger"/>
    <x v="1"/>
    <x v="2"/>
    <s v="BESTAETIGT (6)"/>
    <n v="1865.75"/>
    <n v="985.15"/>
    <x v="23"/>
    <x v="0"/>
    <n v="1.86575"/>
    <n v="0.98514999999999997"/>
    <n v="0.20730555555555555"/>
    <n v="0.10946111111111111"/>
  </r>
  <r>
    <x v="19"/>
    <x v="10"/>
    <s v="Hofdünger"/>
    <x v="1"/>
    <x v="14"/>
    <s v="BESTAETIGT (6)"/>
    <n v="360"/>
    <n v="247.5"/>
    <x v="7"/>
    <x v="0"/>
    <n v="0.36"/>
    <n v="0.2475"/>
    <n v="0.12"/>
    <n v="8.2500000000000004E-2"/>
  </r>
  <r>
    <x v="19"/>
    <x v="10"/>
    <s v="Hofdünger"/>
    <x v="1"/>
    <x v="5"/>
    <s v="BESTAETIGT (6)"/>
    <n v="468"/>
    <n v="420"/>
    <x v="13"/>
    <x v="0"/>
    <n v="0.46800000000000003"/>
    <n v="0.42"/>
    <n v="0.46800000000000003"/>
    <n v="0.42"/>
  </r>
  <r>
    <x v="19"/>
    <x v="10"/>
    <s v="Hofdünger"/>
    <x v="1"/>
    <x v="6"/>
    <s v="BESTAETIGT (6)"/>
    <n v="801.45"/>
    <n v="575.4"/>
    <x v="2"/>
    <x v="0"/>
    <n v="0.80145"/>
    <n v="0.57540000000000002"/>
    <n v="0.2003625"/>
    <n v="0.14385000000000001"/>
  </r>
  <r>
    <x v="19"/>
    <x v="10"/>
    <s v="Hofdünger"/>
    <x v="1"/>
    <x v="15"/>
    <s v="BESTAETIGT (6)"/>
    <n v="5251.4"/>
    <n v="4313.6499999999996"/>
    <x v="11"/>
    <x v="0"/>
    <n v="5.2513999999999994"/>
    <n v="4.31365"/>
    <n v="0.35009333333333331"/>
    <n v="0.28757666666666665"/>
  </r>
  <r>
    <x v="19"/>
    <x v="10"/>
    <s v="Hofdünger"/>
    <x v="1"/>
    <x v="17"/>
    <s v="BESTAETIGT (6)"/>
    <n v="32"/>
    <n v="13.2"/>
    <x v="13"/>
    <x v="0"/>
    <n v="3.2000000000000001E-2"/>
    <n v="1.32E-2"/>
    <n v="3.2000000000000001E-2"/>
    <n v="1.32E-2"/>
  </r>
  <r>
    <x v="19"/>
    <x v="10"/>
    <s v="Recyclingdünger"/>
    <x v="2"/>
    <x v="16"/>
    <s v="BESTAETIGT (6)"/>
    <n v="96238.150000000067"/>
    <n v="41894.200000000004"/>
    <x v="129"/>
    <x v="0"/>
    <n v="96.238150000000061"/>
    <n v="41.894200000000005"/>
    <n v="0.44761930232558167"/>
    <n v="0.19485674418604654"/>
  </r>
  <r>
    <x v="19"/>
    <x v="2"/>
    <s v="Recyclingdünger"/>
    <x v="2"/>
    <x v="16"/>
    <s v="BESTAETIGT (6)"/>
    <n v="691.2"/>
    <n v="281.60000000000002"/>
    <x v="10"/>
    <x v="0"/>
    <n v="0.69120000000000004"/>
    <n v="0.28160000000000002"/>
    <n v="0.34560000000000002"/>
    <n v="0.14080000000000001"/>
  </r>
  <r>
    <x v="19"/>
    <x v="12"/>
    <s v="Hofdünger"/>
    <x v="0"/>
    <x v="0"/>
    <s v="BESTAETIGT (6)"/>
    <n v="822.96"/>
    <n v="320.04000000000002"/>
    <x v="10"/>
    <x v="0"/>
    <n v="0.82296000000000002"/>
    <n v="0.32004000000000005"/>
    <n v="0.41148000000000001"/>
    <n v="0.16002000000000002"/>
  </r>
  <r>
    <x v="19"/>
    <x v="12"/>
    <s v="Hofdünger"/>
    <x v="0"/>
    <x v="1"/>
    <s v="BESTAETIGT (6)"/>
    <n v="1604.4"/>
    <n v="660.59999999999991"/>
    <x v="18"/>
    <x v="0"/>
    <n v="1.6044"/>
    <n v="0.66059999999999985"/>
    <n v="0.32088"/>
    <n v="0.13211999999999996"/>
  </r>
  <r>
    <x v="19"/>
    <x v="12"/>
    <s v="Hofdünger"/>
    <x v="0"/>
    <x v="3"/>
    <s v="BESTAETIGT (6)"/>
    <n v="1005"/>
    <n v="401.5"/>
    <x v="7"/>
    <x v="0"/>
    <n v="1.0049999999999999"/>
    <n v="0.40150000000000002"/>
    <n v="0.33499999999999996"/>
    <n v="0.13383333333333333"/>
  </r>
  <r>
    <x v="19"/>
    <x v="12"/>
    <s v="Hofdünger"/>
    <x v="0"/>
    <x v="4"/>
    <s v="BESTAETIGT (6)"/>
    <n v="24093.739999999991"/>
    <n v="9028.92"/>
    <x v="26"/>
    <x v="0"/>
    <n v="24.09373999999999"/>
    <n v="9.0289199999999994"/>
    <n v="0.47242627450980373"/>
    <n v="0.17703764705882352"/>
  </r>
  <r>
    <x v="19"/>
    <x v="12"/>
    <s v="Hofdünger"/>
    <x v="0"/>
    <x v="5"/>
    <s v="BESTAETIGT (6)"/>
    <n v="5940.6200000000008"/>
    <n v="2835.38"/>
    <x v="11"/>
    <x v="0"/>
    <n v="5.9406200000000009"/>
    <n v="2.8353800000000002"/>
    <n v="0.39604133333333341"/>
    <n v="0.18902533333333335"/>
  </r>
  <r>
    <x v="19"/>
    <x v="12"/>
    <s v="Hofdünger"/>
    <x v="0"/>
    <x v="6"/>
    <s v="BESTAETIGT (6)"/>
    <n v="7050.4400000000005"/>
    <n v="3070.4000000000005"/>
    <x v="8"/>
    <x v="0"/>
    <n v="7.0504400000000009"/>
    <n v="3.0704000000000007"/>
    <n v="0.37107578947368425"/>
    <n v="0.16160000000000005"/>
  </r>
  <r>
    <x v="19"/>
    <x v="12"/>
    <s v="Hofdünger"/>
    <x v="1"/>
    <x v="7"/>
    <s v="BESTAETIGT (6)"/>
    <n v="6427.7100000000009"/>
    <n v="5870.34"/>
    <x v="16"/>
    <x v="0"/>
    <n v="6.4277100000000011"/>
    <n v="5.8703400000000006"/>
    <n v="0.64277100000000009"/>
    <n v="0.58703400000000006"/>
  </r>
  <r>
    <x v="19"/>
    <x v="12"/>
    <s v="Hofdünger"/>
    <x v="1"/>
    <x v="8"/>
    <s v="BESTAETIGT (6)"/>
    <n v="566.04"/>
    <n v="245.64"/>
    <x v="13"/>
    <x v="0"/>
    <n v="0.56603999999999999"/>
    <n v="0.24564"/>
    <n v="0.56603999999999999"/>
    <n v="0.24564"/>
  </r>
  <r>
    <x v="19"/>
    <x v="12"/>
    <s v="Hofdünger"/>
    <x v="1"/>
    <x v="9"/>
    <s v="BESTAETIGT (6)"/>
    <n v="2346.5"/>
    <n v="1778.5"/>
    <x v="18"/>
    <x v="0"/>
    <n v="2.3464999999999998"/>
    <n v="1.7785"/>
    <n v="0.46929999999999994"/>
    <n v="0.35570000000000002"/>
  </r>
  <r>
    <x v="19"/>
    <x v="12"/>
    <s v="Hofdünger"/>
    <x v="1"/>
    <x v="10"/>
    <s v="BESTAETIGT (6)"/>
    <n v="1325.94"/>
    <n v="1322.8600000000001"/>
    <x v="7"/>
    <x v="0"/>
    <n v="1.3259400000000001"/>
    <n v="1.3228600000000001"/>
    <n v="0.44198000000000004"/>
    <n v="0.44095333333333336"/>
  </r>
  <r>
    <x v="19"/>
    <x v="12"/>
    <s v="Hofdünger"/>
    <x v="1"/>
    <x v="11"/>
    <s v="BESTAETIGT (6)"/>
    <n v="709.15999999999985"/>
    <n v="681"/>
    <x v="20"/>
    <x v="0"/>
    <n v="0.7091599999999999"/>
    <n v="0.68100000000000005"/>
    <n v="0.11819333333333332"/>
    <n v="0.1135"/>
  </r>
  <r>
    <x v="19"/>
    <x v="12"/>
    <s v="Hofdünger"/>
    <x v="1"/>
    <x v="12"/>
    <s v="BESTAETIGT (6)"/>
    <n v="168"/>
    <n v="90"/>
    <x v="13"/>
    <x v="0"/>
    <n v="0.16800000000000001"/>
    <n v="0.09"/>
    <n v="0.16800000000000001"/>
    <n v="0.09"/>
  </r>
  <r>
    <x v="19"/>
    <x v="12"/>
    <s v="Hofdünger"/>
    <x v="1"/>
    <x v="5"/>
    <s v="BESTAETIGT (6)"/>
    <n v="232.05"/>
    <n v="208.25"/>
    <x v="13"/>
    <x v="0"/>
    <n v="0.23205000000000001"/>
    <n v="0.20824999999999999"/>
    <n v="0.23205000000000001"/>
    <n v="0.20824999999999999"/>
  </r>
  <r>
    <x v="19"/>
    <x v="12"/>
    <s v="Hofdünger"/>
    <x v="1"/>
    <x v="15"/>
    <s v="BESTAETIGT (6)"/>
    <n v="1890"/>
    <n v="1552.5"/>
    <x v="7"/>
    <x v="0"/>
    <n v="1.89"/>
    <n v="1.5525"/>
    <n v="0.63"/>
    <n v="0.51749999999999996"/>
  </r>
  <r>
    <x v="19"/>
    <x v="12"/>
    <s v="Recyclingdünger"/>
    <x v="2"/>
    <x v="16"/>
    <s v="BESTAETIGT (6)"/>
    <n v="5507.3"/>
    <n v="3088.05"/>
    <x v="23"/>
    <x v="0"/>
    <n v="5.5072999999999999"/>
    <n v="3.08805"/>
    <n v="0.61192222222222226"/>
    <n v="0.34311666666666668"/>
  </r>
  <r>
    <x v="20"/>
    <x v="24"/>
    <s v="Hofdünger"/>
    <x v="0"/>
    <x v="1"/>
    <s v="BESTAETIGT (6)"/>
    <n v="298"/>
    <n v="121"/>
    <x v="10"/>
    <x v="0"/>
    <n v="0.29799999999999999"/>
    <n v="0.121"/>
    <n v="0.14899999999999999"/>
    <n v="6.0499999999999998E-2"/>
  </r>
  <r>
    <x v="20"/>
    <x v="24"/>
    <s v="Hofdünger"/>
    <x v="0"/>
    <x v="5"/>
    <s v="BESTAETIGT (6)"/>
    <n v="5474.4"/>
    <n v="3649.6"/>
    <x v="49"/>
    <x v="0"/>
    <n v="5.4743999999999993"/>
    <n v="3.6496"/>
    <n v="0.32202352941176465"/>
    <n v="0.21468235294117646"/>
  </r>
  <r>
    <x v="21"/>
    <x v="20"/>
    <s v="Hofdünger"/>
    <x v="0"/>
    <x v="4"/>
    <s v="BESTAETIGT (6)"/>
    <n v="1656"/>
    <n v="654.11999999999989"/>
    <x v="21"/>
    <x v="0"/>
    <n v="1.6559999999999999"/>
    <n v="0.65411999999999992"/>
    <n v="0.20699999999999999"/>
    <n v="8.176499999999999E-2"/>
  </r>
  <r>
    <x v="21"/>
    <x v="23"/>
    <s v="Hofdünger"/>
    <x v="0"/>
    <x v="1"/>
    <s v="BESTAETIGT (6)"/>
    <n v="77.84"/>
    <n v="19.32"/>
    <x v="13"/>
    <x v="0"/>
    <n v="7.7840000000000006E-2"/>
    <n v="1.932E-2"/>
    <n v="7.7840000000000006E-2"/>
    <n v="1.932E-2"/>
  </r>
  <r>
    <x v="21"/>
    <x v="23"/>
    <s v="Hofdünger"/>
    <x v="0"/>
    <x v="3"/>
    <s v="BESTAETIGT (6)"/>
    <n v="799.7"/>
    <n v="345.7"/>
    <x v="15"/>
    <x v="0"/>
    <n v="0.79970000000000008"/>
    <n v="0.34570000000000001"/>
    <n v="0.11424285714285716"/>
    <n v="4.938571428571429E-2"/>
  </r>
  <r>
    <x v="21"/>
    <x v="23"/>
    <s v="Hofdünger"/>
    <x v="0"/>
    <x v="4"/>
    <s v="BESTAETIGT (6)"/>
    <n v="19266.909999999996"/>
    <n v="7044.8899999999967"/>
    <x v="130"/>
    <x v="0"/>
    <n v="19.266909999999996"/>
    <n v="7.044889999999997"/>
    <n v="0.18525874999999997"/>
    <n v="6.7739326923076895E-2"/>
  </r>
  <r>
    <x v="21"/>
    <x v="23"/>
    <s v="Hofdünger"/>
    <x v="1"/>
    <x v="10"/>
    <s v="BESTAETIGT (6)"/>
    <n v="226.8"/>
    <n v="252"/>
    <x v="13"/>
    <x v="0"/>
    <n v="0.2268"/>
    <n v="0.252"/>
    <n v="0.2268"/>
    <n v="0.252"/>
  </r>
  <r>
    <x v="21"/>
    <x v="23"/>
    <s v="Hofdünger"/>
    <x v="1"/>
    <x v="11"/>
    <s v="BESTAETIGT (6)"/>
    <n v="183.6"/>
    <n v="135"/>
    <x v="13"/>
    <x v="0"/>
    <n v="0.18359999999999999"/>
    <n v="0.13500000000000001"/>
    <n v="0.18359999999999999"/>
    <n v="0.13500000000000001"/>
  </r>
  <r>
    <x v="21"/>
    <x v="23"/>
    <s v="Hofdünger"/>
    <x v="1"/>
    <x v="1"/>
    <s v="BESTAETIGT (6)"/>
    <n v="310.3"/>
    <n v="198.7"/>
    <x v="10"/>
    <x v="0"/>
    <n v="0.31030000000000002"/>
    <n v="0.19869999999999999"/>
    <n v="0.15515000000000001"/>
    <n v="9.9349999999999994E-2"/>
  </r>
  <r>
    <x v="21"/>
    <x v="25"/>
    <s v="Hofdünger"/>
    <x v="0"/>
    <x v="4"/>
    <s v="BESTAETIGT (6)"/>
    <n v="204.6"/>
    <n v="77.400000000000006"/>
    <x v="13"/>
    <x v="0"/>
    <n v="0.2046"/>
    <n v="7.740000000000001E-2"/>
    <n v="0.2046"/>
    <n v="7.740000000000001E-2"/>
  </r>
  <r>
    <x v="22"/>
    <x v="0"/>
    <s v="Hofdünger"/>
    <x v="1"/>
    <x v="8"/>
    <s v="BESTAETIGT (6)"/>
    <n v="567"/>
    <n v="144"/>
    <x v="10"/>
    <x v="0"/>
    <n v="0.56699999999999995"/>
    <n v="0.14399999999999999"/>
    <n v="0.28349999999999997"/>
    <n v="7.1999999999999995E-2"/>
  </r>
  <r>
    <x v="22"/>
    <x v="0"/>
    <s v="Hofdünger"/>
    <x v="1"/>
    <x v="10"/>
    <s v="BESTAETIGT (6)"/>
    <n v="4010.26"/>
    <n v="4499.12"/>
    <x v="7"/>
    <x v="0"/>
    <n v="4.0102600000000006"/>
    <n v="4.4991199999999996"/>
    <n v="1.3367533333333335"/>
    <n v="1.4997066666666665"/>
  </r>
  <r>
    <x v="22"/>
    <x v="0"/>
    <s v="Hofdünger"/>
    <x v="1"/>
    <x v="1"/>
    <s v="BESTAETIGT (6)"/>
    <n v="716.4"/>
    <n v="297"/>
    <x v="13"/>
    <x v="0"/>
    <n v="0.71639999999999993"/>
    <n v="0.29699999999999999"/>
    <n v="0.71639999999999993"/>
    <n v="0.29699999999999999"/>
  </r>
  <r>
    <x v="22"/>
    <x v="15"/>
    <s v="Hofdünger"/>
    <x v="0"/>
    <x v="4"/>
    <s v="BESTAETIGT (6)"/>
    <n v="320"/>
    <n v="121"/>
    <x v="13"/>
    <x v="0"/>
    <n v="0.32"/>
    <n v="0.121"/>
    <n v="0.32"/>
    <n v="0.121"/>
  </r>
  <r>
    <x v="22"/>
    <x v="15"/>
    <s v="Hofdünger"/>
    <x v="1"/>
    <x v="11"/>
    <s v="BESTAETIGT (6)"/>
    <n v="204"/>
    <n v="150"/>
    <x v="13"/>
    <x v="0"/>
    <n v="0.20399999999999999"/>
    <n v="0.15"/>
    <n v="0.20399999999999999"/>
    <n v="0.15"/>
  </r>
  <r>
    <x v="22"/>
    <x v="2"/>
    <s v="Hofdünger"/>
    <x v="0"/>
    <x v="1"/>
    <s v="BESTAETIGT (6)"/>
    <n v="28298.33"/>
    <n v="11118.16"/>
    <x v="131"/>
    <x v="0"/>
    <n v="28.29833"/>
    <n v="11.11816"/>
    <n v="0.52404314814814812"/>
    <n v="0.20589185185185185"/>
  </r>
  <r>
    <x v="22"/>
    <x v="2"/>
    <s v="Hofdünger"/>
    <x v="0"/>
    <x v="2"/>
    <s v="BESTAETIGT (6)"/>
    <n v="869"/>
    <n v="350"/>
    <x v="7"/>
    <x v="0"/>
    <n v="0.86899999999999999"/>
    <n v="0.35"/>
    <n v="0.28966666666666668"/>
    <n v="0.11666666666666665"/>
  </r>
  <r>
    <x v="22"/>
    <x v="2"/>
    <s v="Hofdünger"/>
    <x v="0"/>
    <x v="4"/>
    <s v="BESTAETIGT (6)"/>
    <n v="29882.7"/>
    <n v="15042.020000000002"/>
    <x v="48"/>
    <x v="0"/>
    <n v="29.8827"/>
    <n v="15.042020000000003"/>
    <n v="0.49804500000000002"/>
    <n v="0.25070033333333336"/>
  </r>
  <r>
    <x v="22"/>
    <x v="2"/>
    <s v="Hofdünger"/>
    <x v="0"/>
    <x v="5"/>
    <s v="BESTAETIGT (6)"/>
    <n v="5490.1"/>
    <n v="3719.1"/>
    <x v="28"/>
    <x v="0"/>
    <n v="5.4901"/>
    <n v="3.7191000000000001"/>
    <n v="0.30500555555555553"/>
    <n v="0.20661666666666667"/>
  </r>
  <r>
    <x v="22"/>
    <x v="2"/>
    <s v="Hofdünger"/>
    <x v="0"/>
    <x v="6"/>
    <s v="BESTAETIGT (6)"/>
    <n v="17427.240000000002"/>
    <n v="11235.800000000003"/>
    <x v="3"/>
    <x v="0"/>
    <n v="17.427240000000001"/>
    <n v="11.235800000000003"/>
    <n v="0.54460125000000004"/>
    <n v="0.35111875000000009"/>
  </r>
  <r>
    <x v="22"/>
    <x v="2"/>
    <s v="Hofdünger"/>
    <x v="1"/>
    <x v="8"/>
    <s v="BESTAETIGT (6)"/>
    <n v="3439.8"/>
    <n v="873.6"/>
    <x v="21"/>
    <x v="0"/>
    <n v="3.4398"/>
    <n v="0.87360000000000004"/>
    <n v="0.429975"/>
    <n v="0.10920000000000001"/>
  </r>
  <r>
    <x v="22"/>
    <x v="2"/>
    <s v="Hofdünger"/>
    <x v="1"/>
    <x v="9"/>
    <s v="BESTAETIGT (6)"/>
    <n v="1751.4"/>
    <n v="1222.8"/>
    <x v="2"/>
    <x v="0"/>
    <n v="1.7514000000000001"/>
    <n v="1.2227999999999999"/>
    <n v="0.43785000000000002"/>
    <n v="0.30569999999999997"/>
  </r>
  <r>
    <x v="22"/>
    <x v="2"/>
    <s v="Hofdünger"/>
    <x v="1"/>
    <x v="10"/>
    <s v="BESTAETIGT (6)"/>
    <n v="2701"/>
    <n v="3390"/>
    <x v="7"/>
    <x v="0"/>
    <n v="2.7010000000000001"/>
    <n v="3.39"/>
    <n v="0.90033333333333332"/>
    <n v="1.1300000000000001"/>
  </r>
  <r>
    <x v="22"/>
    <x v="2"/>
    <s v="Hofdünger"/>
    <x v="1"/>
    <x v="11"/>
    <s v="BESTAETIGT (6)"/>
    <n v="1627.2"/>
    <n v="1095"/>
    <x v="7"/>
    <x v="0"/>
    <n v="1.6272"/>
    <n v="1.095"/>
    <n v="0.54239999999999999"/>
    <n v="0.36499999999999999"/>
  </r>
  <r>
    <x v="22"/>
    <x v="2"/>
    <s v="Hofdünger"/>
    <x v="1"/>
    <x v="12"/>
    <s v="BESTAETIGT (6)"/>
    <n v="3019.2"/>
    <n v="1776"/>
    <x v="20"/>
    <x v="0"/>
    <n v="3.0191999999999997"/>
    <n v="1.776"/>
    <n v="0.50319999999999998"/>
    <n v="0.29599999999999999"/>
  </r>
  <r>
    <x v="22"/>
    <x v="2"/>
    <s v="Hofdünger"/>
    <x v="1"/>
    <x v="1"/>
    <s v="BESTAETIGT (6)"/>
    <n v="16638.939999999999"/>
    <n v="9211.5000000000018"/>
    <x v="127"/>
    <x v="0"/>
    <n v="16.638939999999998"/>
    <n v="9.2115000000000027"/>
    <n v="0.39616523809523807"/>
    <n v="0.21932142857142864"/>
  </r>
  <r>
    <x v="22"/>
    <x v="2"/>
    <s v="Hofdünger"/>
    <x v="1"/>
    <x v="2"/>
    <s v="BESTAETIGT (6)"/>
    <n v="7965.9"/>
    <n v="3528.5400000000004"/>
    <x v="28"/>
    <x v="0"/>
    <n v="7.9658999999999995"/>
    <n v="3.5285400000000005"/>
    <n v="0.44255"/>
    <n v="0.19603000000000004"/>
  </r>
  <r>
    <x v="22"/>
    <x v="2"/>
    <s v="Recyclingdünger"/>
    <x v="2"/>
    <x v="16"/>
    <s v="BESTAETIGT (6)"/>
    <n v="29904.65"/>
    <n v="19587.810000000001"/>
    <x v="59"/>
    <x v="0"/>
    <n v="29.90465"/>
    <n v="19.587810000000001"/>
    <n v="1.0311948275862068"/>
    <n v="0.67544172413793102"/>
  </r>
  <r>
    <x v="22"/>
    <x v="25"/>
    <s v="Hofdünger"/>
    <x v="1"/>
    <x v="12"/>
    <s v="BESTAETIGT (6)"/>
    <n v="1365"/>
    <n v="1105"/>
    <x v="13"/>
    <x v="0"/>
    <n v="1.365"/>
    <n v="1.105"/>
    <n v="1.365"/>
    <n v="1.105"/>
  </r>
  <r>
    <x v="23"/>
    <x v="2"/>
    <s v="Hofdünger"/>
    <x v="1"/>
    <x v="1"/>
    <s v="BESTAETIGT (6)"/>
    <n v="1214.4000000000001"/>
    <n v="792"/>
    <x v="10"/>
    <x v="0"/>
    <n v="1.2144000000000001"/>
    <n v="0.79200000000000004"/>
    <n v="0.60720000000000007"/>
    <n v="0.39600000000000002"/>
  </r>
  <r>
    <x v="23"/>
    <x v="25"/>
    <s v="Hofdünger"/>
    <x v="0"/>
    <x v="0"/>
    <s v="BESTAETIGT (6)"/>
    <n v="2816.4900000000002"/>
    <n v="916.53"/>
    <x v="10"/>
    <x v="0"/>
    <n v="2.8164900000000004"/>
    <n v="0.91652999999999996"/>
    <n v="1.4082450000000002"/>
    <n v="0.45826499999999998"/>
  </r>
  <r>
    <x v="23"/>
    <x v="25"/>
    <s v="Hofdünger"/>
    <x v="1"/>
    <x v="0"/>
    <s v="BESTAETIGT (6)"/>
    <n v="728.81999999999994"/>
    <n v="303.36"/>
    <x v="7"/>
    <x v="0"/>
    <n v="0.72881999999999991"/>
    <n v="0.30336000000000002"/>
    <n v="0.24293999999999996"/>
    <n v="0.10112"/>
  </r>
  <r>
    <x v="23"/>
    <x v="25"/>
    <s v="Hofdünger"/>
    <x v="1"/>
    <x v="9"/>
    <s v="BESTAETIGT (6)"/>
    <n v="4925.76"/>
    <n v="3528"/>
    <x v="20"/>
    <x v="0"/>
    <n v="4.9257600000000004"/>
    <n v="3.528"/>
    <n v="0.82096000000000002"/>
    <n v="0.58799999999999997"/>
  </r>
  <r>
    <x v="23"/>
    <x v="25"/>
    <s v="Hofdünger"/>
    <x v="1"/>
    <x v="10"/>
    <s v="BESTAETIGT (6)"/>
    <n v="3092.04"/>
    <n v="3095.8199999999997"/>
    <x v="7"/>
    <x v="0"/>
    <n v="3.0920399999999999"/>
    <n v="3.0958199999999998"/>
    <n v="1.03068"/>
    <n v="1.0319399999999999"/>
  </r>
  <r>
    <x v="23"/>
    <x v="25"/>
    <s v="Hofdünger"/>
    <x v="1"/>
    <x v="11"/>
    <s v="BESTAETIGT (6)"/>
    <n v="222.72000000000003"/>
    <n v="132"/>
    <x v="18"/>
    <x v="0"/>
    <n v="0.22272000000000003"/>
    <n v="0.13200000000000001"/>
    <n v="4.4544000000000007E-2"/>
    <n v="2.64E-2"/>
  </r>
  <r>
    <x v="23"/>
    <x v="25"/>
    <s v="Hofdünger"/>
    <x v="1"/>
    <x v="1"/>
    <s v="BESTAETIGT (6)"/>
    <n v="4342.3499999999995"/>
    <n v="2814.0000000000009"/>
    <x v="128"/>
    <x v="0"/>
    <n v="4.3423499999999997"/>
    <n v="2.8140000000000009"/>
    <n v="0.11134230769230768"/>
    <n v="7.215384615384618E-2"/>
  </r>
  <r>
    <x v="23"/>
    <x v="25"/>
    <s v="Hofdünger"/>
    <x v="1"/>
    <x v="2"/>
    <s v="BESTAETIGT (6)"/>
    <n v="36.450000000000003"/>
    <n v="15.57"/>
    <x v="10"/>
    <x v="0"/>
    <n v="3.6450000000000003E-2"/>
    <n v="1.5570000000000001E-2"/>
    <n v="1.8225000000000002E-2"/>
    <n v="7.7850000000000003E-3"/>
  </r>
  <r>
    <x v="23"/>
    <x v="25"/>
    <s v="Hofdünger"/>
    <x v="1"/>
    <x v="14"/>
    <s v="BESTAETIGT (6)"/>
    <n v="360"/>
    <n v="148.5"/>
    <x v="21"/>
    <x v="0"/>
    <n v="0.36"/>
    <n v="0.14849999999999999"/>
    <n v="4.4999999999999998E-2"/>
    <n v="1.8562499999999999E-2"/>
  </r>
  <r>
    <x v="24"/>
    <x v="4"/>
    <s v="Hofdünger"/>
    <x v="3"/>
    <x v="16"/>
    <s v="BESTAETIGT (6)"/>
    <n v="3328.5"/>
    <n v="1396.5000000000002"/>
    <x v="2"/>
    <x v="0"/>
    <n v="3.3285"/>
    <n v="1.3965000000000003"/>
    <n v="0.832125"/>
    <n v="0.34912500000000007"/>
  </r>
  <r>
    <x v="24"/>
    <x v="4"/>
    <s v="Hofdünger"/>
    <x v="0"/>
    <x v="0"/>
    <s v="BESTAETIGT (6)"/>
    <n v="2173.8000000000002"/>
    <n v="809.2"/>
    <x v="18"/>
    <x v="0"/>
    <n v="2.1738000000000004"/>
    <n v="0.80920000000000003"/>
    <n v="0.43476000000000009"/>
    <n v="0.16184000000000001"/>
  </r>
  <r>
    <x v="24"/>
    <x v="4"/>
    <s v="Hofdünger"/>
    <x v="0"/>
    <x v="1"/>
    <s v="BESTAETIGT (6)"/>
    <n v="220"/>
    <n v="90"/>
    <x v="13"/>
    <x v="0"/>
    <n v="0.22"/>
    <n v="0.09"/>
    <n v="0.22"/>
    <n v="0.09"/>
  </r>
  <r>
    <x v="24"/>
    <x v="4"/>
    <s v="Hofdünger"/>
    <x v="0"/>
    <x v="3"/>
    <s v="BESTAETIGT (6)"/>
    <n v="1035.5999999999999"/>
    <n v="471.6"/>
    <x v="7"/>
    <x v="0"/>
    <n v="1.0355999999999999"/>
    <n v="0.47160000000000002"/>
    <n v="0.34519999999999995"/>
    <n v="0.15720000000000001"/>
  </r>
  <r>
    <x v="24"/>
    <x v="4"/>
    <s v="Hofdünger"/>
    <x v="0"/>
    <x v="4"/>
    <s v="BESTAETIGT (6)"/>
    <n v="280.56"/>
    <n v="126.84"/>
    <x v="13"/>
    <x v="0"/>
    <n v="0.28055999999999998"/>
    <n v="0.12684000000000001"/>
    <n v="0.28055999999999998"/>
    <n v="0.12684000000000001"/>
  </r>
  <r>
    <x v="24"/>
    <x v="4"/>
    <s v="Hofdünger"/>
    <x v="0"/>
    <x v="6"/>
    <s v="BESTAETIGT (6)"/>
    <n v="288"/>
    <n v="144"/>
    <x v="13"/>
    <x v="0"/>
    <n v="0.28799999999999998"/>
    <n v="0.14399999999999999"/>
    <n v="0.28799999999999998"/>
    <n v="0.14399999999999999"/>
  </r>
  <r>
    <x v="24"/>
    <x v="4"/>
    <s v="Hofdünger"/>
    <x v="1"/>
    <x v="7"/>
    <s v="BESTAETIGT (6)"/>
    <n v="97.24"/>
    <n v="89.08"/>
    <x v="13"/>
    <x v="0"/>
    <n v="9.7239999999999993E-2"/>
    <n v="8.9079999999999993E-2"/>
    <n v="9.7239999999999993E-2"/>
    <n v="8.9079999999999993E-2"/>
  </r>
  <r>
    <x v="24"/>
    <x v="17"/>
    <s v="Hofdünger"/>
    <x v="0"/>
    <x v="1"/>
    <s v="BESTAETIGT (6)"/>
    <n v="717.6"/>
    <n v="276"/>
    <x v="7"/>
    <x v="0"/>
    <n v="0.71760000000000002"/>
    <n v="0.27600000000000002"/>
    <n v="0.2392"/>
    <n v="9.2000000000000012E-2"/>
  </r>
  <r>
    <x v="24"/>
    <x v="6"/>
    <s v="Hofdünger"/>
    <x v="0"/>
    <x v="1"/>
    <s v="BESTAETIGT (6)"/>
    <n v="1024.0999999999999"/>
    <n v="422.40000000000003"/>
    <x v="18"/>
    <x v="0"/>
    <n v="1.0241"/>
    <n v="0.42240000000000005"/>
    <n v="0.20482"/>
    <n v="8.4480000000000013E-2"/>
  </r>
  <r>
    <x v="24"/>
    <x v="6"/>
    <s v="Hofdünger"/>
    <x v="0"/>
    <x v="2"/>
    <s v="BESTAETIGT (6)"/>
    <n v="242"/>
    <n v="99"/>
    <x v="13"/>
    <x v="0"/>
    <n v="0.24199999999999999"/>
    <n v="9.9000000000000005E-2"/>
    <n v="0.24199999999999999"/>
    <n v="9.9000000000000005E-2"/>
  </r>
  <r>
    <x v="24"/>
    <x v="6"/>
    <s v="Hofdünger"/>
    <x v="0"/>
    <x v="3"/>
    <s v="BESTAETIGT (6)"/>
    <n v="463"/>
    <n v="190.5"/>
    <x v="7"/>
    <x v="0"/>
    <n v="0.46300000000000002"/>
    <n v="0.1905"/>
    <n v="0.15433333333333335"/>
    <n v="6.3500000000000001E-2"/>
  </r>
  <r>
    <x v="24"/>
    <x v="9"/>
    <s v="Hofdünger"/>
    <x v="3"/>
    <x v="16"/>
    <s v="BESTAETIGT (6)"/>
    <n v="424.8"/>
    <n v="175.2"/>
    <x v="13"/>
    <x v="0"/>
    <n v="0.42480000000000001"/>
    <n v="0.17519999999999999"/>
    <n v="0.42480000000000001"/>
    <n v="0.17519999999999999"/>
  </r>
  <r>
    <x v="24"/>
    <x v="9"/>
    <s v="Hofdünger"/>
    <x v="0"/>
    <x v="3"/>
    <s v="BESTAETIGT (6)"/>
    <n v="1317.2"/>
    <n v="525.4"/>
    <x v="18"/>
    <x v="0"/>
    <n v="1.3172000000000001"/>
    <n v="0.52539999999999998"/>
    <n v="0.26344000000000001"/>
    <n v="0.10507999999999999"/>
  </r>
  <r>
    <x v="24"/>
    <x v="9"/>
    <s v="Hofdünger"/>
    <x v="0"/>
    <x v="4"/>
    <s v="BESTAETIGT (6)"/>
    <n v="2789.5"/>
    <n v="1275.2"/>
    <x v="47"/>
    <x v="0"/>
    <n v="2.7894999999999999"/>
    <n v="1.2752000000000001"/>
    <n v="0.17434374999999999"/>
    <n v="7.9700000000000007E-2"/>
  </r>
  <r>
    <x v="24"/>
    <x v="9"/>
    <s v="Hofdünger"/>
    <x v="0"/>
    <x v="6"/>
    <s v="BESTAETIGT (6)"/>
    <n v="928"/>
    <n v="464"/>
    <x v="2"/>
    <x v="0"/>
    <n v="0.92800000000000005"/>
    <n v="0.46400000000000002"/>
    <n v="0.23200000000000001"/>
    <n v="0.11600000000000001"/>
  </r>
  <r>
    <x v="24"/>
    <x v="11"/>
    <s v="Hofdünger"/>
    <x v="3"/>
    <x v="16"/>
    <s v="BESTAETIGT (6)"/>
    <n v="12834.380000000001"/>
    <n v="7307.85"/>
    <x v="76"/>
    <x v="0"/>
    <n v="12.834380000000001"/>
    <n v="7.3078500000000002"/>
    <n v="0.37748176470588241"/>
    <n v="0.21493676470588235"/>
  </r>
  <r>
    <x v="24"/>
    <x v="11"/>
    <s v="Hofdünger"/>
    <x v="0"/>
    <x v="0"/>
    <s v="BESTAETIGT (6)"/>
    <n v="108088.19999999998"/>
    <n v="39605"/>
    <x v="99"/>
    <x v="0"/>
    <n v="108.08819999999999"/>
    <n v="39.604999999999997"/>
    <n v="1.9301464285714283"/>
    <n v="0.70723214285714275"/>
  </r>
  <r>
    <x v="24"/>
    <x v="11"/>
    <s v="Hofdünger"/>
    <x v="0"/>
    <x v="1"/>
    <s v="BESTAETIGT (6)"/>
    <n v="54575"/>
    <n v="22652.46"/>
    <x v="132"/>
    <x v="0"/>
    <n v="54.575000000000003"/>
    <n v="22.652459999999998"/>
    <n v="0.80257352941176474"/>
    <n v="0.33312441176470586"/>
  </r>
  <r>
    <x v="24"/>
    <x v="11"/>
    <s v="Hofdünger"/>
    <x v="0"/>
    <x v="19"/>
    <s v="BESTAETIGT (6)"/>
    <n v="9555.7000000000007"/>
    <n v="4187.1000000000004"/>
    <x v="20"/>
    <x v="0"/>
    <n v="9.5556999999999999"/>
    <n v="4.1871"/>
    <n v="1.5926166666666666"/>
    <n v="0.69784999999999997"/>
  </r>
  <r>
    <x v="24"/>
    <x v="11"/>
    <s v="Hofdünger"/>
    <x v="0"/>
    <x v="2"/>
    <s v="BESTAETIGT (6)"/>
    <n v="5059.2"/>
    <n v="2157.6"/>
    <x v="13"/>
    <x v="0"/>
    <n v="5.0591999999999997"/>
    <n v="2.1576"/>
    <n v="5.0591999999999997"/>
    <n v="2.1576"/>
  </r>
  <r>
    <x v="24"/>
    <x v="11"/>
    <s v="Hofdünger"/>
    <x v="0"/>
    <x v="3"/>
    <s v="BESTAETIGT (6)"/>
    <n v="15607.189999999999"/>
    <n v="6927.5100000000011"/>
    <x v="92"/>
    <x v="0"/>
    <n v="15.607189999999999"/>
    <n v="6.9275100000000007"/>
    <n v="0.36295790697674418"/>
    <n v="0.16110488372093024"/>
  </r>
  <r>
    <x v="24"/>
    <x v="11"/>
    <s v="Hofdünger"/>
    <x v="0"/>
    <x v="4"/>
    <s v="BESTAETIGT (6)"/>
    <n v="33563.440000000002"/>
    <n v="14160.359999999995"/>
    <x v="100"/>
    <x v="0"/>
    <n v="33.56344"/>
    <n v="14.160359999999995"/>
    <n v="0.419543"/>
    <n v="0.17700449999999995"/>
  </r>
  <r>
    <x v="24"/>
    <x v="11"/>
    <s v="Hofdünger"/>
    <x v="0"/>
    <x v="5"/>
    <s v="BESTAETIGT (6)"/>
    <n v="16626.399999999998"/>
    <n v="8826.630000000001"/>
    <x v="128"/>
    <x v="0"/>
    <n v="16.626399999999997"/>
    <n v="8.8266300000000015"/>
    <n v="0.42631794871794865"/>
    <n v="0.22632384615384618"/>
  </r>
  <r>
    <x v="24"/>
    <x v="11"/>
    <s v="Hofdünger"/>
    <x v="0"/>
    <x v="6"/>
    <s v="BESTAETIGT (6)"/>
    <n v="4706"/>
    <n v="2358"/>
    <x v="49"/>
    <x v="0"/>
    <n v="4.7060000000000004"/>
    <n v="2.3580000000000001"/>
    <n v="0.27682352941176475"/>
    <n v="0.13870588235294118"/>
  </r>
  <r>
    <x v="24"/>
    <x v="11"/>
    <s v="Hofdünger"/>
    <x v="1"/>
    <x v="7"/>
    <s v="BESTAETIGT (6)"/>
    <n v="35.75"/>
    <n v="32.75"/>
    <x v="13"/>
    <x v="0"/>
    <n v="3.5749999999999997E-2"/>
    <n v="3.2750000000000001E-2"/>
    <n v="3.5749999999999997E-2"/>
    <n v="3.2750000000000001E-2"/>
  </r>
  <r>
    <x v="24"/>
    <x v="11"/>
    <s v="Hofdünger"/>
    <x v="1"/>
    <x v="9"/>
    <s v="BESTAETIGT (6)"/>
    <n v="1596"/>
    <n v="1292"/>
    <x v="20"/>
    <x v="0"/>
    <n v="1.5960000000000001"/>
    <n v="1.292"/>
    <n v="0.26600000000000001"/>
    <n v="0.21533333333333335"/>
  </r>
  <r>
    <x v="24"/>
    <x v="11"/>
    <s v="Hofdünger"/>
    <x v="1"/>
    <x v="11"/>
    <s v="BESTAETIGT (6)"/>
    <n v="88"/>
    <n v="50"/>
    <x v="13"/>
    <x v="0"/>
    <n v="8.7999999999999995E-2"/>
    <n v="0.05"/>
    <n v="8.7999999999999995E-2"/>
    <n v="0.05"/>
  </r>
  <r>
    <x v="24"/>
    <x v="11"/>
    <s v="Hofdünger"/>
    <x v="1"/>
    <x v="12"/>
    <s v="BESTAETIGT (6)"/>
    <n v="1072.5"/>
    <n v="617.70000000000005"/>
    <x v="20"/>
    <x v="0"/>
    <n v="1.0725"/>
    <n v="0.61770000000000003"/>
    <n v="0.17874999999999999"/>
    <n v="0.10295"/>
  </r>
  <r>
    <x v="24"/>
    <x v="11"/>
    <s v="Hofdünger"/>
    <x v="1"/>
    <x v="1"/>
    <s v="BESTAETIGT (6)"/>
    <n v="2516.1000000000004"/>
    <n v="1191.75"/>
    <x v="27"/>
    <x v="0"/>
    <n v="2.5161000000000002"/>
    <n v="1.1917500000000001"/>
    <n v="0.19354615384615387"/>
    <n v="9.1673076923076927E-2"/>
  </r>
  <r>
    <x v="24"/>
    <x v="11"/>
    <s v="Hofdünger"/>
    <x v="1"/>
    <x v="2"/>
    <s v="BESTAETIGT (6)"/>
    <n v="368.55"/>
    <n v="157.43"/>
    <x v="13"/>
    <x v="0"/>
    <n v="0.36854999999999999"/>
    <n v="0.15743000000000001"/>
    <n v="0.36854999999999999"/>
    <n v="0.15743000000000001"/>
  </r>
  <r>
    <x v="24"/>
    <x v="11"/>
    <s v="Recyclingdünger"/>
    <x v="2"/>
    <x v="16"/>
    <s v="BESTAETIGT (6)"/>
    <n v="761.13"/>
    <n v="3841.3999999999996"/>
    <x v="8"/>
    <x v="0"/>
    <n v="0.76112999999999997"/>
    <n v="3.8413999999999997"/>
    <n v="4.0059473684210527E-2"/>
    <n v="0.20217894736842104"/>
  </r>
  <r>
    <x v="24"/>
    <x v="12"/>
    <s v="Hofdünger"/>
    <x v="3"/>
    <x v="16"/>
    <s v="BESTAETIGT (6)"/>
    <n v="9094.6299999999992"/>
    <n v="4934.16"/>
    <x v="84"/>
    <x v="0"/>
    <n v="9.0946299999999987"/>
    <n v="4.9341599999999994"/>
    <n v="0.41339227272727269"/>
    <n v="0.22427999999999998"/>
  </r>
  <r>
    <x v="24"/>
    <x v="12"/>
    <s v="Hofdünger"/>
    <x v="0"/>
    <x v="0"/>
    <s v="BESTAETIGT (6)"/>
    <n v="3746.7000000000003"/>
    <n v="1426.8000000000002"/>
    <x v="15"/>
    <x v="0"/>
    <n v="3.7467000000000001"/>
    <n v="1.4268000000000003"/>
    <n v="0.53524285714285713"/>
    <n v="0.20382857142857147"/>
  </r>
  <r>
    <x v="24"/>
    <x v="12"/>
    <s v="Hofdünger"/>
    <x v="0"/>
    <x v="1"/>
    <s v="BESTAETIGT (6)"/>
    <n v="2028"/>
    <n v="780"/>
    <x v="7"/>
    <x v="0"/>
    <n v="2.028"/>
    <n v="0.78"/>
    <n v="0.67600000000000005"/>
    <n v="0.26"/>
  </r>
  <r>
    <x v="24"/>
    <x v="12"/>
    <s v="Hofdünger"/>
    <x v="0"/>
    <x v="19"/>
    <s v="BESTAETIGT (6)"/>
    <n v="866.80000000000007"/>
    <n v="354.59999999999997"/>
    <x v="7"/>
    <x v="0"/>
    <n v="0.86680000000000001"/>
    <n v="0.35459999999999997"/>
    <n v="0.28893333333333332"/>
    <n v="0.11819999999999999"/>
  </r>
  <r>
    <x v="24"/>
    <x v="12"/>
    <s v="Hofdünger"/>
    <x v="0"/>
    <x v="3"/>
    <s v="BESTAETIGT (6)"/>
    <n v="2445.92"/>
    <n v="1224"/>
    <x v="2"/>
    <x v="0"/>
    <n v="2.4459200000000001"/>
    <n v="1.224"/>
    <n v="0.61148000000000002"/>
    <n v="0.30599999999999999"/>
  </r>
  <r>
    <x v="24"/>
    <x v="12"/>
    <s v="Hofdünger"/>
    <x v="0"/>
    <x v="4"/>
    <s v="BESTAETIGT (6)"/>
    <n v="1802.6399999999999"/>
    <n v="897.96"/>
    <x v="2"/>
    <x v="0"/>
    <n v="1.8026399999999998"/>
    <n v="0.89796000000000009"/>
    <n v="0.45065999999999995"/>
    <n v="0.22449000000000002"/>
  </r>
  <r>
    <x v="24"/>
    <x v="12"/>
    <s v="Hofdünger"/>
    <x v="0"/>
    <x v="5"/>
    <s v="BESTAETIGT (6)"/>
    <n v="2264.16"/>
    <n v="1132.08"/>
    <x v="20"/>
    <x v="0"/>
    <n v="2.26416"/>
    <n v="1.13208"/>
    <n v="0.37735999999999997"/>
    <n v="0.18867999999999999"/>
  </r>
  <r>
    <x v="24"/>
    <x v="12"/>
    <s v="Hofdünger"/>
    <x v="1"/>
    <x v="12"/>
    <s v="BESTAETIGT (6)"/>
    <n v="112.7"/>
    <n v="61.9"/>
    <x v="13"/>
    <x v="0"/>
    <n v="0.11270000000000001"/>
    <n v="6.1899999999999997E-2"/>
    <n v="0.11270000000000001"/>
    <n v="6.1899999999999997E-2"/>
  </r>
  <r>
    <x v="24"/>
    <x v="12"/>
    <s v="Hofdünger"/>
    <x v="1"/>
    <x v="1"/>
    <s v="BESTAETIGT (6)"/>
    <n v="796.59"/>
    <n v="367.4"/>
    <x v="13"/>
    <x v="0"/>
    <n v="0.79659000000000002"/>
    <n v="0.3674"/>
    <n v="0.79659000000000002"/>
    <n v="0.3674"/>
  </r>
  <r>
    <x v="24"/>
    <x v="12"/>
    <s v="Recyclingdünger"/>
    <x v="2"/>
    <x v="16"/>
    <s v="BESTAETIGT (6)"/>
    <n v="1805.16"/>
    <n v="9025.7999999999993"/>
    <x v="3"/>
    <x v="0"/>
    <n v="1.8051600000000001"/>
    <n v="9.0257999999999985"/>
    <n v="5.6411250000000003E-2"/>
    <n v="0.28205624999999995"/>
  </r>
  <r>
    <x v="25"/>
    <x v="4"/>
    <s v="Hofdünger"/>
    <x v="0"/>
    <x v="0"/>
    <s v="BESTAETIGT (6)"/>
    <n v="2608.5"/>
    <n v="1128.5"/>
    <x v="20"/>
    <x v="0"/>
    <n v="2.6084999999999998"/>
    <n v="1.1285000000000001"/>
    <n v="0.43474999999999997"/>
    <n v="0.18808333333333335"/>
  </r>
  <r>
    <x v="25"/>
    <x v="4"/>
    <s v="Hofdünger"/>
    <x v="0"/>
    <x v="2"/>
    <s v="BESTAETIGT (6)"/>
    <n v="680"/>
    <n v="272"/>
    <x v="13"/>
    <x v="0"/>
    <n v="0.68"/>
    <n v="0.27200000000000002"/>
    <n v="0.68"/>
    <n v="0.27200000000000002"/>
  </r>
  <r>
    <x v="25"/>
    <x v="4"/>
    <s v="Hofdünger"/>
    <x v="0"/>
    <x v="6"/>
    <s v="BESTAETIGT (6)"/>
    <n v="1153.5"/>
    <n v="780.09999999999991"/>
    <x v="20"/>
    <x v="0"/>
    <n v="1.1535"/>
    <n v="0.7800999999999999"/>
    <n v="0.19225"/>
    <n v="0.13001666666666664"/>
  </r>
  <r>
    <x v="25"/>
    <x v="4"/>
    <s v="Hofdünger"/>
    <x v="1"/>
    <x v="11"/>
    <s v="BESTAETIGT (6)"/>
    <n v="104"/>
    <n v="100"/>
    <x v="13"/>
    <x v="0"/>
    <n v="0.104"/>
    <n v="0.1"/>
    <n v="0.104"/>
    <n v="0.1"/>
  </r>
  <r>
    <x v="25"/>
    <x v="4"/>
    <s v="Recyclingdünger"/>
    <x v="2"/>
    <x v="16"/>
    <s v="BESTAETIGT (6)"/>
    <n v="19453.7"/>
    <n v="8883.3399999999983"/>
    <x v="79"/>
    <x v="0"/>
    <n v="19.453700000000001"/>
    <n v="8.8833399999999987"/>
    <n v="0.31891311475409839"/>
    <n v="0.1456285245901639"/>
  </r>
  <r>
    <x v="25"/>
    <x v="8"/>
    <s v="Hofdünger"/>
    <x v="0"/>
    <x v="6"/>
    <s v="BESTAETIGT (6)"/>
    <n v="2304.96"/>
    <n v="1122.2399999999998"/>
    <x v="51"/>
    <x v="0"/>
    <n v="2.3049599999999999"/>
    <n v="1.1222399999999997"/>
    <n v="0.19208"/>
    <n v="9.3519999999999978E-2"/>
  </r>
  <r>
    <x v="25"/>
    <x v="22"/>
    <s v="Hofdünger"/>
    <x v="1"/>
    <x v="12"/>
    <s v="BESTAETIGT (6)"/>
    <n v="408"/>
    <n v="240"/>
    <x v="13"/>
    <x v="0"/>
    <n v="0.40799999999999997"/>
    <n v="0.24"/>
    <n v="0.40799999999999997"/>
    <n v="0.24"/>
  </r>
  <r>
    <x v="25"/>
    <x v="22"/>
    <s v="Recyclingdünger"/>
    <x v="2"/>
    <x v="16"/>
    <s v="BESTAETIGT (6)"/>
    <n v="1249.74"/>
    <n v="1088.01"/>
    <x v="2"/>
    <x v="0"/>
    <n v="1.2497400000000001"/>
    <n v="1.0880099999999999"/>
    <n v="0.31243500000000002"/>
    <n v="0.27200249999999998"/>
  </r>
  <r>
    <x v="25"/>
    <x v="9"/>
    <s v="Hofdünger"/>
    <x v="0"/>
    <x v="0"/>
    <s v="BESTAETIGT (6)"/>
    <n v="477"/>
    <n v="174.89999999999998"/>
    <x v="7"/>
    <x v="0"/>
    <n v="0.47699999999999998"/>
    <n v="0.17489999999999997"/>
    <n v="0.159"/>
    <n v="5.8299999999999991E-2"/>
  </r>
  <r>
    <x v="25"/>
    <x v="9"/>
    <s v="Hofdünger"/>
    <x v="0"/>
    <x v="4"/>
    <s v="BESTAETIGT (6)"/>
    <n v="146.69999999999999"/>
    <n v="57.6"/>
    <x v="13"/>
    <x v="0"/>
    <n v="0.1467"/>
    <n v="5.7599999999999998E-2"/>
    <n v="0.1467"/>
    <n v="5.7599999999999998E-2"/>
  </r>
  <r>
    <x v="25"/>
    <x v="9"/>
    <s v="Hofdünger"/>
    <x v="0"/>
    <x v="6"/>
    <s v="BESTAETIGT (6)"/>
    <n v="658.56"/>
    <n v="320.64"/>
    <x v="7"/>
    <x v="0"/>
    <n v="0.65855999999999992"/>
    <n v="0.32063999999999998"/>
    <n v="0.21951999999999997"/>
    <n v="0.10687999999999999"/>
  </r>
  <r>
    <x v="25"/>
    <x v="9"/>
    <s v="Recyclingdünger"/>
    <x v="2"/>
    <x v="16"/>
    <s v="BESTAETIGT (6)"/>
    <n v="2501.6599999999994"/>
    <n v="1100.1199999999999"/>
    <x v="11"/>
    <x v="0"/>
    <n v="2.5016599999999993"/>
    <n v="1.10012"/>
    <n v="0.16677733333333328"/>
    <n v="7.3341333333333328E-2"/>
  </r>
  <r>
    <x v="25"/>
    <x v="10"/>
    <s v="Hofdünger"/>
    <x v="0"/>
    <x v="0"/>
    <s v="BESTAETIGT (6)"/>
    <n v="822.8"/>
    <n v="277.39999999999998"/>
    <x v="10"/>
    <x v="0"/>
    <n v="0.82279999999999998"/>
    <n v="0.27739999999999998"/>
    <n v="0.41139999999999999"/>
    <n v="0.13869999999999999"/>
  </r>
  <r>
    <x v="25"/>
    <x v="10"/>
    <s v="Hofdünger"/>
    <x v="0"/>
    <x v="1"/>
    <s v="BESTAETIGT (6)"/>
    <n v="308"/>
    <n v="126"/>
    <x v="10"/>
    <x v="0"/>
    <n v="0.308"/>
    <n v="0.126"/>
    <n v="0.154"/>
    <n v="6.3E-2"/>
  </r>
  <r>
    <x v="25"/>
    <x v="10"/>
    <s v="Hofdünger"/>
    <x v="0"/>
    <x v="3"/>
    <s v="BESTAETIGT (6)"/>
    <n v="330"/>
    <n v="130"/>
    <x v="10"/>
    <x v="0"/>
    <n v="0.33"/>
    <n v="0.13"/>
    <n v="0.16500000000000001"/>
    <n v="6.5000000000000002E-2"/>
  </r>
  <r>
    <x v="25"/>
    <x v="10"/>
    <s v="Hofdünger"/>
    <x v="0"/>
    <x v="4"/>
    <s v="BESTAETIGT (6)"/>
    <n v="5502.0400000000009"/>
    <n v="1830.18"/>
    <x v="101"/>
    <x v="0"/>
    <n v="5.5020400000000009"/>
    <n v="1.8301800000000001"/>
    <n v="0.16672848484848488"/>
    <n v="5.5460000000000002E-2"/>
  </r>
  <r>
    <x v="25"/>
    <x v="10"/>
    <s v="Hofdünger"/>
    <x v="1"/>
    <x v="8"/>
    <s v="BESTAETIGT (6)"/>
    <n v="1621.8"/>
    <n v="703.8"/>
    <x v="13"/>
    <x v="0"/>
    <n v="1.6217999999999999"/>
    <n v="0.70379999999999998"/>
    <n v="1.6217999999999999"/>
    <n v="0.70379999999999998"/>
  </r>
  <r>
    <x v="25"/>
    <x v="10"/>
    <s v="Hofdünger"/>
    <x v="1"/>
    <x v="9"/>
    <s v="BESTAETIGT (6)"/>
    <n v="268.8"/>
    <n v="217.6"/>
    <x v="13"/>
    <x v="0"/>
    <n v="0.26880000000000004"/>
    <n v="0.21759999999999999"/>
    <n v="0.26880000000000004"/>
    <n v="0.21759999999999999"/>
  </r>
  <r>
    <x v="25"/>
    <x v="10"/>
    <s v="Recyclingdünger"/>
    <x v="2"/>
    <x v="16"/>
    <s v="BESTAETIGT (6)"/>
    <n v="657.05"/>
    <n v="485.68000000000006"/>
    <x v="2"/>
    <x v="0"/>
    <n v="0.65704999999999991"/>
    <n v="0.48568000000000006"/>
    <n v="0.16426249999999998"/>
    <n v="0.12142000000000001"/>
  </r>
  <r>
    <x v="25"/>
    <x v="11"/>
    <s v="Hofdünger"/>
    <x v="0"/>
    <x v="4"/>
    <s v="BESTAETIGT (6)"/>
    <n v="326"/>
    <n v="128"/>
    <x v="13"/>
    <x v="0"/>
    <n v="0.32600000000000001"/>
    <n v="0.128"/>
    <n v="0.32600000000000001"/>
    <n v="0.128"/>
  </r>
  <r>
    <x v="25"/>
    <x v="11"/>
    <s v="Hofdünger"/>
    <x v="1"/>
    <x v="5"/>
    <s v="BESTAETIGT (6)"/>
    <n v="345"/>
    <n v="295"/>
    <x v="13"/>
    <x v="0"/>
    <n v="0.34499999999999997"/>
    <n v="0.29499999999999998"/>
    <n v="0.34499999999999997"/>
    <n v="0.29499999999999998"/>
  </r>
  <r>
    <x v="25"/>
    <x v="11"/>
    <s v="Recyclingdünger"/>
    <x v="2"/>
    <x v="16"/>
    <s v="BESTAETIGT (6)"/>
    <n v="155.04"/>
    <n v="87.72"/>
    <x v="10"/>
    <x v="0"/>
    <n v="0.15503999999999998"/>
    <n v="8.7719999999999992E-2"/>
    <n v="7.7519999999999992E-2"/>
    <n v="4.3859999999999996E-2"/>
  </r>
  <r>
    <x v="25"/>
    <x v="12"/>
    <s v="Hofdünger"/>
    <x v="0"/>
    <x v="0"/>
    <s v="BESTAETIGT (6)"/>
    <n v="50935.18"/>
    <n v="22236.220000000005"/>
    <x v="53"/>
    <x v="0"/>
    <n v="50.935180000000003"/>
    <n v="22.236220000000007"/>
    <n v="0.54186361702127661"/>
    <n v="0.23655553191489367"/>
  </r>
  <r>
    <x v="25"/>
    <x v="12"/>
    <s v="Hofdünger"/>
    <x v="0"/>
    <x v="1"/>
    <s v="BESTAETIGT (6)"/>
    <n v="63719.800000000025"/>
    <n v="26441.45"/>
    <x v="133"/>
    <x v="0"/>
    <n v="63.719800000000028"/>
    <n v="26.44145"/>
    <n v="0.26439751037344411"/>
    <n v="0.1097155601659751"/>
  </r>
  <r>
    <x v="25"/>
    <x v="12"/>
    <s v="Hofdünger"/>
    <x v="0"/>
    <x v="19"/>
    <s v="BESTAETIGT (6)"/>
    <n v="1475.6"/>
    <n v="607.20000000000005"/>
    <x v="15"/>
    <x v="0"/>
    <n v="1.4755999999999998"/>
    <n v="0.60720000000000007"/>
    <n v="0.21079999999999996"/>
    <n v="8.6742857142857149E-2"/>
  </r>
  <r>
    <x v="25"/>
    <x v="12"/>
    <s v="Hofdünger"/>
    <x v="0"/>
    <x v="2"/>
    <s v="BESTAETIGT (6)"/>
    <n v="6937.2000000000016"/>
    <n v="2925.6999999999994"/>
    <x v="59"/>
    <x v="0"/>
    <n v="6.9372000000000016"/>
    <n v="2.9256999999999995"/>
    <n v="0.23921379310344834"/>
    <n v="0.10088620689655171"/>
  </r>
  <r>
    <x v="25"/>
    <x v="12"/>
    <s v="Hofdünger"/>
    <x v="0"/>
    <x v="3"/>
    <s v="BESTAETIGT (6)"/>
    <n v="22417.05"/>
    <n v="10633.350000000002"/>
    <x v="74"/>
    <x v="0"/>
    <n v="22.41705"/>
    <n v="10.633350000000002"/>
    <n v="0.36156532258064517"/>
    <n v="0.17150564516129035"/>
  </r>
  <r>
    <x v="25"/>
    <x v="12"/>
    <s v="Hofdünger"/>
    <x v="0"/>
    <x v="4"/>
    <s v="BESTAETIGT (6)"/>
    <n v="51187.430000000015"/>
    <n v="24390.959999999995"/>
    <x v="134"/>
    <x v="0"/>
    <n v="51.187430000000013"/>
    <n v="24.390959999999996"/>
    <n v="0.28596329608938553"/>
    <n v="0.13626234636871506"/>
  </r>
  <r>
    <x v="25"/>
    <x v="12"/>
    <s v="Hofdünger"/>
    <x v="0"/>
    <x v="5"/>
    <s v="BESTAETIGT (6)"/>
    <n v="16330.350000000004"/>
    <n v="9662.3499999999985"/>
    <x v="115"/>
    <x v="0"/>
    <n v="16.330350000000003"/>
    <n v="9.6623499999999982"/>
    <n v="0.20160925925925929"/>
    <n v="0.11928827160493825"/>
  </r>
  <r>
    <x v="25"/>
    <x v="12"/>
    <s v="Hofdünger"/>
    <x v="0"/>
    <x v="6"/>
    <s v="BESTAETIGT (6)"/>
    <n v="25874.910000000003"/>
    <n v="14500.440000000002"/>
    <x v="135"/>
    <x v="0"/>
    <n v="25.874910000000003"/>
    <n v="14.500440000000003"/>
    <n v="0.18482078571428573"/>
    <n v="0.10357457142857145"/>
  </r>
  <r>
    <x v="25"/>
    <x v="12"/>
    <s v="Hofdünger"/>
    <x v="1"/>
    <x v="0"/>
    <s v="BESTAETIGT (6)"/>
    <n v="2409.7999999999997"/>
    <n v="1828.8000000000002"/>
    <x v="80"/>
    <x v="0"/>
    <n v="2.4097999999999997"/>
    <n v="1.8288000000000002"/>
    <n v="0.12048999999999999"/>
    <n v="9.1440000000000007E-2"/>
  </r>
  <r>
    <x v="25"/>
    <x v="12"/>
    <s v="Hofdünger"/>
    <x v="1"/>
    <x v="8"/>
    <s v="BESTAETIGT (6)"/>
    <n v="973.07999999999993"/>
    <n v="422.28000000000003"/>
    <x v="2"/>
    <x v="0"/>
    <n v="0.97307999999999995"/>
    <n v="0.42228000000000004"/>
    <n v="0.24326999999999999"/>
    <n v="0.10557000000000001"/>
  </r>
  <r>
    <x v="25"/>
    <x v="12"/>
    <s v="Hofdünger"/>
    <x v="1"/>
    <x v="9"/>
    <s v="BESTAETIGT (6)"/>
    <n v="10272.779999999999"/>
    <n v="8423.3099999999977"/>
    <x v="5"/>
    <x v="0"/>
    <n v="10.272779999999999"/>
    <n v="8.4233099999999972"/>
    <n v="0.25681949999999998"/>
    <n v="0.21058274999999993"/>
  </r>
  <r>
    <x v="25"/>
    <x v="12"/>
    <s v="Hofdünger"/>
    <x v="1"/>
    <x v="10"/>
    <s v="BESTAETIGT (6)"/>
    <n v="656.1"/>
    <n v="729"/>
    <x v="18"/>
    <x v="0"/>
    <n v="0.65610000000000002"/>
    <n v="0.72899999999999998"/>
    <n v="0.13122"/>
    <n v="0.14579999999999999"/>
  </r>
  <r>
    <x v="25"/>
    <x v="12"/>
    <s v="Hofdünger"/>
    <x v="1"/>
    <x v="11"/>
    <s v="BESTAETIGT (6)"/>
    <n v="10326.529999999997"/>
    <n v="6627.0300000000025"/>
    <x v="1"/>
    <x v="0"/>
    <n v="10.326529999999996"/>
    <n v="6.6270300000000022"/>
    <n v="0.10645907216494842"/>
    <n v="6.8319896907216515E-2"/>
  </r>
  <r>
    <x v="25"/>
    <x v="12"/>
    <s v="Hofdünger"/>
    <x v="1"/>
    <x v="12"/>
    <s v="BESTAETIGT (6)"/>
    <n v="8825.4700000000012"/>
    <n v="5301.5999999999995"/>
    <x v="14"/>
    <x v="0"/>
    <n v="8.825470000000001"/>
    <n v="5.3015999999999996"/>
    <n v="0.36772791666666671"/>
    <n v="0.22089999999999999"/>
  </r>
  <r>
    <x v="25"/>
    <x v="12"/>
    <s v="Hofdünger"/>
    <x v="1"/>
    <x v="1"/>
    <s v="BESTAETIGT (6)"/>
    <n v="6389.7600000000011"/>
    <n v="2890.83"/>
    <x v="25"/>
    <x v="0"/>
    <n v="6.3897600000000008"/>
    <n v="2.8908299999999998"/>
    <n v="0.24576000000000003"/>
    <n v="0.11118576923076923"/>
  </r>
  <r>
    <x v="25"/>
    <x v="12"/>
    <s v="Hofdünger"/>
    <x v="1"/>
    <x v="2"/>
    <s v="BESTAETIGT (6)"/>
    <n v="2608.1999999999998"/>
    <n v="1114.1200000000001"/>
    <x v="21"/>
    <x v="0"/>
    <n v="2.6081999999999996"/>
    <n v="1.1141200000000002"/>
    <n v="0.32602499999999995"/>
    <n v="0.13926500000000003"/>
  </r>
  <r>
    <x v="25"/>
    <x v="12"/>
    <s v="Hofdünger"/>
    <x v="1"/>
    <x v="14"/>
    <s v="BESTAETIGT (6)"/>
    <n v="336"/>
    <n v="237.6"/>
    <x v="10"/>
    <x v="0"/>
    <n v="0.33600000000000002"/>
    <n v="0.23760000000000001"/>
    <n v="0.16800000000000001"/>
    <n v="0.1188"/>
  </r>
  <r>
    <x v="25"/>
    <x v="12"/>
    <s v="Hofdünger"/>
    <x v="1"/>
    <x v="21"/>
    <s v="BESTAETIGT (6)"/>
    <n v="931.5"/>
    <n v="796.5"/>
    <x v="7"/>
    <x v="0"/>
    <n v="0.93149999999999999"/>
    <n v="0.79649999999999999"/>
    <n v="0.3105"/>
    <n v="0.26550000000000001"/>
  </r>
  <r>
    <x v="25"/>
    <x v="12"/>
    <s v="Hofdünger"/>
    <x v="1"/>
    <x v="5"/>
    <s v="BESTAETIGT (6)"/>
    <n v="690"/>
    <n v="590"/>
    <x v="7"/>
    <x v="0"/>
    <n v="0.69"/>
    <n v="0.59"/>
    <n v="0.22999999999999998"/>
    <n v="0.19666666666666666"/>
  </r>
  <r>
    <x v="25"/>
    <x v="12"/>
    <s v="Hofdünger"/>
    <x v="1"/>
    <x v="6"/>
    <s v="BESTAETIGT (6)"/>
    <n v="490"/>
    <n v="315"/>
    <x v="13"/>
    <x v="0"/>
    <n v="0.49"/>
    <n v="0.315"/>
    <n v="0.49"/>
    <n v="0.315"/>
  </r>
  <r>
    <x v="25"/>
    <x v="12"/>
    <s v="Hofdünger"/>
    <x v="1"/>
    <x v="15"/>
    <s v="BESTAETIGT (6)"/>
    <n v="2898"/>
    <n v="2380.5"/>
    <x v="41"/>
    <x v="0"/>
    <n v="2.8980000000000001"/>
    <n v="2.3805000000000001"/>
    <n v="0.26345454545454544"/>
    <n v="0.21640909090909091"/>
  </r>
  <r>
    <x v="25"/>
    <x v="12"/>
    <s v="Recyclingdünger"/>
    <x v="2"/>
    <x v="16"/>
    <s v="BESTAETIGT (6)"/>
    <n v="335354.50000000012"/>
    <n v="154166.75999999995"/>
    <x v="136"/>
    <x v="0"/>
    <n v="335.35450000000014"/>
    <n v="154.16675999999995"/>
    <n v="0.53656720000000024"/>
    <n v="0.24666681599999993"/>
  </r>
  <r>
    <x v="0"/>
    <x v="0"/>
    <s v="Hofdünger"/>
    <x v="0"/>
    <x v="0"/>
    <s v="BESTAETIGT (6)"/>
    <n v="51794.98"/>
    <n v="14297.87"/>
    <x v="24"/>
    <x v="1"/>
    <n v="51.794980000000002"/>
    <n v="14.297870000000001"/>
    <n v="1.0570404081632654"/>
    <n v="0.29179326530612248"/>
  </r>
  <r>
    <x v="0"/>
    <x v="0"/>
    <s v="Hofdünger"/>
    <x v="0"/>
    <x v="1"/>
    <s v="BESTAETIGT (6)"/>
    <n v="112876.30999999997"/>
    <n v="46971.750000000007"/>
    <x v="17"/>
    <x v="1"/>
    <n v="112.87630999999998"/>
    <n v="46.971750000000007"/>
    <n v="0.64134267045454529"/>
    <n v="0.26688494318181821"/>
  </r>
  <r>
    <x v="0"/>
    <x v="0"/>
    <s v="Hofdünger"/>
    <x v="0"/>
    <x v="2"/>
    <s v="BESTAETIGT (6)"/>
    <n v="2205.7400000000002"/>
    <n v="1118.77"/>
    <x v="11"/>
    <x v="1"/>
    <n v="2.20574"/>
    <n v="1.11877"/>
    <n v="0.14704933333333334"/>
    <n v="7.4584666666666674E-2"/>
  </r>
  <r>
    <x v="0"/>
    <x v="0"/>
    <s v="Hofdünger"/>
    <x v="0"/>
    <x v="3"/>
    <s v="BESTAETIGT (6)"/>
    <n v="21349.010000000002"/>
    <n v="10403.769999999999"/>
    <x v="52"/>
    <x v="1"/>
    <n v="21.349010000000003"/>
    <n v="10.403769999999998"/>
    <n v="0.42698020000000009"/>
    <n v="0.20807539999999997"/>
  </r>
  <r>
    <x v="0"/>
    <x v="0"/>
    <s v="Hofdünger"/>
    <x v="0"/>
    <x v="4"/>
    <s v="BESTAETIGT (6)"/>
    <n v="169182.10999999996"/>
    <n v="94737.670000000042"/>
    <x v="137"/>
    <x v="1"/>
    <n v="169.18210999999997"/>
    <n v="94.737670000000037"/>
    <n v="0.34954981404958668"/>
    <n v="0.19573898760330585"/>
  </r>
  <r>
    <x v="0"/>
    <x v="0"/>
    <s v="Hofdünger"/>
    <x v="0"/>
    <x v="5"/>
    <s v="BESTAETIGT (6)"/>
    <n v="14254.399999999998"/>
    <n v="8827.0500000000011"/>
    <x v="30"/>
    <x v="1"/>
    <n v="14.254399999999999"/>
    <n v="8.8270500000000016"/>
    <n v="0.30328510638297868"/>
    <n v="0.18780957446808513"/>
  </r>
  <r>
    <x v="0"/>
    <x v="0"/>
    <s v="Hofdünger"/>
    <x v="0"/>
    <x v="6"/>
    <s v="BESTAETIGT (6)"/>
    <n v="48675.09"/>
    <n v="25510.799999999999"/>
    <x v="138"/>
    <x v="1"/>
    <n v="48.675089999999997"/>
    <n v="25.5108"/>
    <n v="0.4819315841584158"/>
    <n v="0.25258217821782181"/>
  </r>
  <r>
    <x v="0"/>
    <x v="0"/>
    <s v="Hofdünger"/>
    <x v="1"/>
    <x v="0"/>
    <s v="BESTAETIGT (6)"/>
    <n v="2056.25"/>
    <n v="1947.68"/>
    <x v="7"/>
    <x v="1"/>
    <n v="2.0562499999999999"/>
    <n v="1.9476800000000001"/>
    <n v="0.68541666666666667"/>
    <n v="0.64922666666666673"/>
  </r>
  <r>
    <x v="0"/>
    <x v="0"/>
    <s v="Hofdünger"/>
    <x v="1"/>
    <x v="7"/>
    <s v="BESTAETIGT (6)"/>
    <n v="3010"/>
    <n v="2748.8"/>
    <x v="41"/>
    <x v="1"/>
    <n v="3.01"/>
    <n v="2.7488000000000001"/>
    <n v="0.27363636363636362"/>
    <n v="0.24989090909090911"/>
  </r>
  <r>
    <x v="0"/>
    <x v="0"/>
    <s v="Hofdünger"/>
    <x v="1"/>
    <x v="8"/>
    <s v="BESTAETIGT (6)"/>
    <n v="8356.7000000000007"/>
    <n v="3639.6999999999989"/>
    <x v="25"/>
    <x v="1"/>
    <n v="8.3567"/>
    <n v="3.639699999999999"/>
    <n v="0.32141153846153847"/>
    <n v="0.13998846153846151"/>
  </r>
  <r>
    <x v="0"/>
    <x v="0"/>
    <s v="Hofdünger"/>
    <x v="1"/>
    <x v="9"/>
    <s v="BESTAETIGT (6)"/>
    <n v="33494.200000000012"/>
    <n v="25334.750000000004"/>
    <x v="111"/>
    <x v="1"/>
    <n v="33.494200000000014"/>
    <n v="25.334750000000003"/>
    <n v="0.63196603773584936"/>
    <n v="0.47801415094339628"/>
  </r>
  <r>
    <x v="0"/>
    <x v="0"/>
    <s v="Hofdünger"/>
    <x v="1"/>
    <x v="10"/>
    <s v="BESTAETIGT (6)"/>
    <n v="9024.82"/>
    <n v="6847.42"/>
    <x v="49"/>
    <x v="1"/>
    <n v="9.0248200000000001"/>
    <n v="6.8474200000000005"/>
    <n v="0.53087176470588238"/>
    <n v="0.4027894117647059"/>
  </r>
  <r>
    <x v="0"/>
    <x v="0"/>
    <s v="Hofdünger"/>
    <x v="1"/>
    <x v="11"/>
    <s v="BESTAETIGT (6)"/>
    <n v="6787.7000000000007"/>
    <n v="6127.8"/>
    <x v="3"/>
    <x v="1"/>
    <n v="6.787700000000001"/>
    <n v="6.1278000000000006"/>
    <n v="0.21211562500000003"/>
    <n v="0.19149375000000002"/>
  </r>
  <r>
    <x v="0"/>
    <x v="0"/>
    <s v="Hofdünger"/>
    <x v="1"/>
    <x v="12"/>
    <s v="BESTAETIGT (6)"/>
    <n v="152096.90999999995"/>
    <n v="89810.499999999942"/>
    <x v="139"/>
    <x v="1"/>
    <n v="152.09690999999995"/>
    <n v="89.810499999999948"/>
    <n v="0.3149004347826086"/>
    <n v="0.1859430641821945"/>
  </r>
  <r>
    <x v="0"/>
    <x v="0"/>
    <s v="Hofdünger"/>
    <x v="1"/>
    <x v="1"/>
    <s v="BESTAETIGT (6)"/>
    <n v="23548.140000000003"/>
    <n v="13265.029999999999"/>
    <x v="140"/>
    <x v="1"/>
    <n v="23.548140000000004"/>
    <n v="13.265029999999999"/>
    <n v="0.41312526315789477"/>
    <n v="0.2327198245614035"/>
  </r>
  <r>
    <x v="0"/>
    <x v="0"/>
    <s v="Hofdünger"/>
    <x v="1"/>
    <x v="2"/>
    <s v="BESTAETIGT (6)"/>
    <n v="15285.88"/>
    <n v="6537.83"/>
    <x v="76"/>
    <x v="1"/>
    <n v="15.285879999999999"/>
    <n v="6.5378299999999996"/>
    <n v="0.44958470588235289"/>
    <n v="0.1922891176470588"/>
  </r>
  <r>
    <x v="0"/>
    <x v="0"/>
    <s v="Hofdünger"/>
    <x v="1"/>
    <x v="14"/>
    <s v="BESTAETIGT (6)"/>
    <n v="725"/>
    <n v="317.5"/>
    <x v="10"/>
    <x v="1"/>
    <n v="0.72499999999999998"/>
    <n v="0.3175"/>
    <n v="0.36249999999999999"/>
    <n v="0.15875"/>
  </r>
  <r>
    <x v="0"/>
    <x v="0"/>
    <s v="Hofdünger"/>
    <x v="1"/>
    <x v="4"/>
    <s v="BESTAETIGT (6)"/>
    <n v="1854.22"/>
    <n v="914.21"/>
    <x v="23"/>
    <x v="1"/>
    <n v="1.85422"/>
    <n v="0.91421000000000008"/>
    <n v="0.20602444444444445"/>
    <n v="0.1015788888888889"/>
  </r>
  <r>
    <x v="0"/>
    <x v="0"/>
    <s v="Hofdünger"/>
    <x v="1"/>
    <x v="6"/>
    <s v="BESTAETIGT (6)"/>
    <n v="1378"/>
    <n v="572"/>
    <x v="7"/>
    <x v="1"/>
    <n v="1.3779999999999999"/>
    <n v="0.57199999999999995"/>
    <n v="0.45933333333333332"/>
    <n v="0.19066666666666665"/>
  </r>
  <r>
    <x v="0"/>
    <x v="0"/>
    <s v="Hofdünger"/>
    <x v="1"/>
    <x v="15"/>
    <s v="BESTAETIGT (6)"/>
    <n v="9673"/>
    <n v="8034.5"/>
    <x v="11"/>
    <x v="1"/>
    <n v="9.673"/>
    <n v="8.0344999999999995"/>
    <n v="0.6448666666666667"/>
    <n v="0.53563333333333329"/>
  </r>
  <r>
    <x v="0"/>
    <x v="0"/>
    <s v="Hofdünger"/>
    <x v="1"/>
    <x v="17"/>
    <s v="BESTAETIGT (6)"/>
    <n v="64"/>
    <n v="36"/>
    <x v="13"/>
    <x v="1"/>
    <n v="6.4000000000000001E-2"/>
    <n v="3.5999999999999997E-2"/>
    <n v="6.4000000000000001E-2"/>
    <n v="3.5999999999999997E-2"/>
  </r>
  <r>
    <x v="0"/>
    <x v="0"/>
    <s v="Recyclingdünger"/>
    <x v="2"/>
    <x v="16"/>
    <s v="BESTAETIGT (6)"/>
    <n v="183466.67000000004"/>
    <n v="61110.329999999973"/>
    <x v="141"/>
    <x v="1"/>
    <n v="183.46667000000005"/>
    <n v="61.110329999999969"/>
    <n v="0.66715152727272742"/>
    <n v="0.22221938181818171"/>
  </r>
  <r>
    <x v="0"/>
    <x v="4"/>
    <s v="Recyclingdünger"/>
    <x v="2"/>
    <x v="16"/>
    <s v="BESTAETIGT (6)"/>
    <n v="437"/>
    <n v="175"/>
    <x v="13"/>
    <x v="1"/>
    <n v="0.437"/>
    <n v="0.17499999999999999"/>
    <n v="0.437"/>
    <n v="0.17499999999999999"/>
  </r>
  <r>
    <x v="0"/>
    <x v="1"/>
    <s v="Hofdünger"/>
    <x v="0"/>
    <x v="0"/>
    <s v="BESTAETIGT (6)"/>
    <n v="1672.7"/>
    <n v="462.91"/>
    <x v="18"/>
    <x v="1"/>
    <n v="1.6727000000000001"/>
    <n v="0.46291000000000004"/>
    <n v="0.33454"/>
    <n v="9.2582000000000012E-2"/>
  </r>
  <r>
    <x v="0"/>
    <x v="1"/>
    <s v="Hofdünger"/>
    <x v="0"/>
    <x v="1"/>
    <s v="BESTAETIGT (6)"/>
    <n v="657.8"/>
    <n v="269.10000000000002"/>
    <x v="7"/>
    <x v="1"/>
    <n v="0.65779999999999994"/>
    <n v="0.26910000000000001"/>
    <n v="0.21926666666666664"/>
    <n v="8.9700000000000002E-2"/>
  </r>
  <r>
    <x v="0"/>
    <x v="1"/>
    <s v="Hofdünger"/>
    <x v="0"/>
    <x v="6"/>
    <s v="BESTAETIGT (6)"/>
    <n v="148.80000000000001"/>
    <n v="62.4"/>
    <x v="13"/>
    <x v="1"/>
    <n v="0.14880000000000002"/>
    <n v="6.2399999999999997E-2"/>
    <n v="0.14880000000000002"/>
    <n v="6.2399999999999997E-2"/>
  </r>
  <r>
    <x v="0"/>
    <x v="1"/>
    <s v="Hofdünger"/>
    <x v="1"/>
    <x v="12"/>
    <s v="BESTAETIGT (6)"/>
    <n v="4082.4000000000005"/>
    <n v="2389.5"/>
    <x v="82"/>
    <x v="1"/>
    <n v="4.0824000000000007"/>
    <n v="2.3895"/>
    <n v="0.19440000000000004"/>
    <n v="0.11378571428571428"/>
  </r>
  <r>
    <x v="0"/>
    <x v="1"/>
    <s v="Hofdünger"/>
    <x v="1"/>
    <x v="1"/>
    <s v="BESTAETIGT (6)"/>
    <n v="184"/>
    <n v="120"/>
    <x v="10"/>
    <x v="1"/>
    <n v="0.184"/>
    <n v="0.12"/>
    <n v="9.1999999999999998E-2"/>
    <n v="0.06"/>
  </r>
  <r>
    <x v="0"/>
    <x v="1"/>
    <s v="Hofdünger"/>
    <x v="1"/>
    <x v="15"/>
    <s v="BESTAETIGT (6)"/>
    <n v="406"/>
    <n v="333.5"/>
    <x v="13"/>
    <x v="1"/>
    <n v="0.40600000000000003"/>
    <n v="0.33350000000000002"/>
    <n v="0.40600000000000003"/>
    <n v="0.33350000000000002"/>
  </r>
  <r>
    <x v="0"/>
    <x v="1"/>
    <s v="Recyclingdünger"/>
    <x v="2"/>
    <x v="16"/>
    <s v="BESTAETIGT (6)"/>
    <n v="7535.0900000000011"/>
    <n v="3096.3199999999997"/>
    <x v="8"/>
    <x v="1"/>
    <n v="7.5350900000000012"/>
    <n v="3.0963199999999995"/>
    <n v="0.39658368421052637"/>
    <n v="0.16296421052631577"/>
  </r>
  <r>
    <x v="0"/>
    <x v="2"/>
    <s v="Hofdünger"/>
    <x v="0"/>
    <x v="1"/>
    <s v="BESTAETIGT (6)"/>
    <n v="1499"/>
    <n v="618"/>
    <x v="2"/>
    <x v="1"/>
    <n v="1.4990000000000001"/>
    <n v="0.61799999999999999"/>
    <n v="0.37475000000000003"/>
    <n v="0.1545"/>
  </r>
  <r>
    <x v="0"/>
    <x v="2"/>
    <s v="Hofdünger"/>
    <x v="0"/>
    <x v="3"/>
    <s v="BESTAETIGT (6)"/>
    <n v="5789.6"/>
    <n v="2881.34"/>
    <x v="21"/>
    <x v="1"/>
    <n v="5.7896000000000001"/>
    <n v="2.8813400000000002"/>
    <n v="0.72370000000000001"/>
    <n v="0.36016750000000003"/>
  </r>
  <r>
    <x v="0"/>
    <x v="2"/>
    <s v="Hofdünger"/>
    <x v="0"/>
    <x v="4"/>
    <s v="BESTAETIGT (6)"/>
    <n v="19460.11"/>
    <n v="4628.55"/>
    <x v="51"/>
    <x v="1"/>
    <n v="19.46011"/>
    <n v="4.6285500000000006"/>
    <n v="1.6216758333333334"/>
    <n v="0.38571250000000007"/>
  </r>
  <r>
    <x v="0"/>
    <x v="2"/>
    <s v="Hofdünger"/>
    <x v="1"/>
    <x v="0"/>
    <s v="BESTAETIGT (6)"/>
    <n v="1837.5"/>
    <n v="1383"/>
    <x v="10"/>
    <x v="1"/>
    <n v="1.8374999999999999"/>
    <n v="1.383"/>
    <n v="0.91874999999999996"/>
    <n v="0.6915"/>
  </r>
  <r>
    <x v="0"/>
    <x v="2"/>
    <s v="Hofdünger"/>
    <x v="1"/>
    <x v="9"/>
    <s v="BESTAETIGT (6)"/>
    <n v="5908.75"/>
    <n v="3990.35"/>
    <x v="21"/>
    <x v="1"/>
    <n v="5.9087500000000004"/>
    <n v="3.9903499999999998"/>
    <n v="0.73859375000000005"/>
    <n v="0.49879374999999998"/>
  </r>
  <r>
    <x v="0"/>
    <x v="2"/>
    <s v="Hofdünger"/>
    <x v="1"/>
    <x v="10"/>
    <s v="BESTAETIGT (6)"/>
    <n v="964"/>
    <n v="706"/>
    <x v="10"/>
    <x v="1"/>
    <n v="0.96399999999999997"/>
    <n v="0.70599999999999996"/>
    <n v="0.48199999999999998"/>
    <n v="0.35299999999999998"/>
  </r>
  <r>
    <x v="0"/>
    <x v="2"/>
    <s v="Hofdünger"/>
    <x v="1"/>
    <x v="12"/>
    <s v="BESTAETIGT (6)"/>
    <n v="4415.2"/>
    <n v="2576"/>
    <x v="23"/>
    <x v="1"/>
    <n v="4.4151999999999996"/>
    <n v="2.5760000000000001"/>
    <n v="0.49057777777777772"/>
    <n v="0.28622222222222221"/>
  </r>
  <r>
    <x v="0"/>
    <x v="2"/>
    <s v="Hofdünger"/>
    <x v="1"/>
    <x v="1"/>
    <s v="BESTAETIGT (6)"/>
    <n v="1498.7"/>
    <n v="899.25"/>
    <x v="18"/>
    <x v="1"/>
    <n v="1.4987000000000001"/>
    <n v="0.89924999999999999"/>
    <n v="0.29974000000000001"/>
    <n v="0.17985000000000001"/>
  </r>
  <r>
    <x v="0"/>
    <x v="2"/>
    <s v="Hofdünger"/>
    <x v="1"/>
    <x v="2"/>
    <s v="BESTAETIGT (6)"/>
    <n v="850"/>
    <n v="340"/>
    <x v="10"/>
    <x v="1"/>
    <n v="0.85"/>
    <n v="0.34"/>
    <n v="0.42499999999999999"/>
    <n v="0.17"/>
  </r>
  <r>
    <x v="0"/>
    <x v="2"/>
    <s v="Recyclingdünger"/>
    <x v="2"/>
    <x v="16"/>
    <s v="BESTAETIGT (6)"/>
    <n v="9911.25"/>
    <n v="4104.75"/>
    <x v="51"/>
    <x v="1"/>
    <n v="9.9112500000000008"/>
    <n v="4.1047500000000001"/>
    <n v="0.8259375000000001"/>
    <n v="0.34206249999999999"/>
  </r>
  <r>
    <x v="1"/>
    <x v="3"/>
    <s v="Hofdünger"/>
    <x v="0"/>
    <x v="1"/>
    <s v="BESTAETIGT (6)"/>
    <n v="23504.04"/>
    <n v="9933.52"/>
    <x v="142"/>
    <x v="1"/>
    <n v="23.50404"/>
    <n v="9.9335199999999997"/>
    <n v="0.3052472727272727"/>
    <n v="0.12900675324675323"/>
  </r>
  <r>
    <x v="1"/>
    <x v="3"/>
    <s v="Hofdünger"/>
    <x v="0"/>
    <x v="2"/>
    <s v="BESTAETIGT (6)"/>
    <n v="2529"/>
    <n v="1011"/>
    <x v="15"/>
    <x v="1"/>
    <n v="2.5289999999999999"/>
    <n v="1.0109999999999999"/>
    <n v="0.36128571428571427"/>
    <n v="0.14442857142857141"/>
  </r>
  <r>
    <x v="1"/>
    <x v="3"/>
    <s v="Hofdünger"/>
    <x v="0"/>
    <x v="3"/>
    <s v="BESTAETIGT (6)"/>
    <n v="7656.9000000000005"/>
    <n v="3553.42"/>
    <x v="92"/>
    <x v="1"/>
    <n v="7.6569000000000003"/>
    <n v="3.55342"/>
    <n v="0.17806744186046511"/>
    <n v="8.2637674418604645E-2"/>
  </r>
  <r>
    <x v="1"/>
    <x v="3"/>
    <s v="Hofdünger"/>
    <x v="0"/>
    <x v="4"/>
    <s v="BESTAETIGT (6)"/>
    <n v="21503.320000000003"/>
    <n v="8357.39"/>
    <x v="117"/>
    <x v="1"/>
    <n v="21.503320000000002"/>
    <n v="8.3573899999999988"/>
    <n v="0.37074689655172416"/>
    <n v="0.14409293103448273"/>
  </r>
  <r>
    <x v="1"/>
    <x v="3"/>
    <s v="Hofdünger"/>
    <x v="0"/>
    <x v="5"/>
    <s v="BESTAETIGT (6)"/>
    <n v="5348.74"/>
    <n v="3198.24"/>
    <x v="84"/>
    <x v="1"/>
    <n v="5.3487399999999994"/>
    <n v="3.1982399999999997"/>
    <n v="0.24312454545454543"/>
    <n v="0.14537454545454545"/>
  </r>
  <r>
    <x v="1"/>
    <x v="3"/>
    <s v="Hofdünger"/>
    <x v="0"/>
    <x v="6"/>
    <s v="BESTAETIGT (6)"/>
    <n v="589.5"/>
    <n v="309"/>
    <x v="2"/>
    <x v="1"/>
    <n v="0.58950000000000002"/>
    <n v="0.309"/>
    <n v="0.14737500000000001"/>
    <n v="7.7249999999999999E-2"/>
  </r>
  <r>
    <x v="1"/>
    <x v="3"/>
    <s v="Hofdünger"/>
    <x v="1"/>
    <x v="11"/>
    <s v="BESTAETIGT (6)"/>
    <n v="299.20000000000005"/>
    <n v="170"/>
    <x v="10"/>
    <x v="1"/>
    <n v="0.29920000000000002"/>
    <n v="0.17"/>
    <n v="0.14960000000000001"/>
    <n v="8.5000000000000006E-2"/>
  </r>
  <r>
    <x v="1"/>
    <x v="3"/>
    <s v="Hofdünger"/>
    <x v="1"/>
    <x v="12"/>
    <s v="BESTAETIGT (6)"/>
    <n v="7841.5700000000006"/>
    <n v="4594.2699999999995"/>
    <x v="14"/>
    <x v="1"/>
    <n v="7.8415700000000008"/>
    <n v="4.5942699999999999"/>
    <n v="0.32673208333333337"/>
    <n v="0.19142791666666667"/>
  </r>
  <r>
    <x v="1"/>
    <x v="3"/>
    <s v="Hofdünger"/>
    <x v="1"/>
    <x v="1"/>
    <s v="BESTAETIGT (6)"/>
    <n v="2134.5"/>
    <n v="955.45"/>
    <x v="18"/>
    <x v="1"/>
    <n v="2.1345000000000001"/>
    <n v="0.95545000000000002"/>
    <n v="0.4269"/>
    <n v="0.19109000000000001"/>
  </r>
  <r>
    <x v="1"/>
    <x v="3"/>
    <s v="Hofdünger"/>
    <x v="1"/>
    <x v="17"/>
    <s v="BESTAETIGT (6)"/>
    <n v="840"/>
    <n v="462"/>
    <x v="10"/>
    <x v="1"/>
    <n v="0.84"/>
    <n v="0.46200000000000002"/>
    <n v="0.42"/>
    <n v="0.23100000000000001"/>
  </r>
  <r>
    <x v="1"/>
    <x v="3"/>
    <s v="Recyclingdünger"/>
    <x v="2"/>
    <x v="16"/>
    <s v="BESTAETIGT (6)"/>
    <n v="113505.89"/>
    <n v="50436.499999999993"/>
    <x v="143"/>
    <x v="1"/>
    <n v="113.50588999999999"/>
    <n v="50.436499999999995"/>
    <n v="0.59739942105263155"/>
    <n v="0.26545526315789469"/>
  </r>
  <r>
    <x v="1"/>
    <x v="4"/>
    <s v="Hofdünger"/>
    <x v="0"/>
    <x v="3"/>
    <s v="BESTAETIGT (6)"/>
    <n v="55.02"/>
    <n v="21.42"/>
    <x v="13"/>
    <x v="1"/>
    <n v="5.5020000000000006E-2"/>
    <n v="2.1420000000000002E-2"/>
    <n v="5.5020000000000006E-2"/>
    <n v="2.1420000000000002E-2"/>
  </r>
  <r>
    <x v="1"/>
    <x v="4"/>
    <s v="Hofdünger"/>
    <x v="0"/>
    <x v="6"/>
    <s v="BESTAETIGT (6)"/>
    <n v="59.4"/>
    <n v="39.6"/>
    <x v="13"/>
    <x v="1"/>
    <n v="5.9400000000000001E-2"/>
    <n v="3.9600000000000003E-2"/>
    <n v="5.9400000000000001E-2"/>
    <n v="3.9600000000000003E-2"/>
  </r>
  <r>
    <x v="1"/>
    <x v="4"/>
    <s v="Hofdünger"/>
    <x v="1"/>
    <x v="11"/>
    <s v="BESTAETIGT (6)"/>
    <n v="168.96"/>
    <n v="96"/>
    <x v="2"/>
    <x v="1"/>
    <n v="0.16896"/>
    <n v="9.6000000000000002E-2"/>
    <n v="4.224E-2"/>
    <n v="2.4E-2"/>
  </r>
  <r>
    <x v="1"/>
    <x v="4"/>
    <s v="Hofdünger"/>
    <x v="1"/>
    <x v="12"/>
    <s v="BESTAETIGT (6)"/>
    <n v="488"/>
    <n v="300"/>
    <x v="10"/>
    <x v="1"/>
    <n v="0.48799999999999999"/>
    <n v="0.3"/>
    <n v="0.24399999999999999"/>
    <n v="0.15"/>
  </r>
  <r>
    <x v="1"/>
    <x v="4"/>
    <s v="Hofdünger"/>
    <x v="1"/>
    <x v="1"/>
    <s v="BESTAETIGT (6)"/>
    <n v="1165"/>
    <n v="512.59999999999991"/>
    <x v="2"/>
    <x v="1"/>
    <n v="1.165"/>
    <n v="0.51259999999999994"/>
    <n v="0.29125000000000001"/>
    <n v="0.12814999999999999"/>
  </r>
  <r>
    <x v="1"/>
    <x v="4"/>
    <s v="Recyclingdünger"/>
    <x v="2"/>
    <x v="16"/>
    <s v="BESTAETIGT (6)"/>
    <n v="5544.0000000000009"/>
    <n v="2520"/>
    <x v="27"/>
    <x v="1"/>
    <n v="5.5440000000000005"/>
    <n v="2.52"/>
    <n v="0.4264615384615385"/>
    <n v="0.19384615384615383"/>
  </r>
  <r>
    <x v="1"/>
    <x v="1"/>
    <s v="Hofdünger"/>
    <x v="3"/>
    <x v="16"/>
    <s v="BESTAETIGT (6)"/>
    <n v="2907.1"/>
    <n v="1533.6000000000001"/>
    <x v="19"/>
    <x v="1"/>
    <n v="2.9070999999999998"/>
    <n v="1.5336000000000001"/>
    <n v="0.20764999999999997"/>
    <n v="0.10954285714285715"/>
  </r>
  <r>
    <x v="1"/>
    <x v="1"/>
    <s v="Hofdünger"/>
    <x v="0"/>
    <x v="1"/>
    <s v="BESTAETIGT (6)"/>
    <n v="1932.5"/>
    <n v="801.3599999999999"/>
    <x v="20"/>
    <x v="1"/>
    <n v="1.9325000000000001"/>
    <n v="0.80135999999999985"/>
    <n v="0.32208333333333333"/>
    <n v="0.13355999999999998"/>
  </r>
  <r>
    <x v="1"/>
    <x v="1"/>
    <s v="Hofdünger"/>
    <x v="0"/>
    <x v="4"/>
    <s v="BESTAETIGT (6)"/>
    <n v="6658.51"/>
    <n v="2605.7200000000003"/>
    <x v="2"/>
    <x v="1"/>
    <n v="6.6585100000000006"/>
    <n v="2.6057200000000003"/>
    <n v="1.6646275000000001"/>
    <n v="0.65143000000000006"/>
  </r>
  <r>
    <x v="1"/>
    <x v="1"/>
    <s v="Hofdünger"/>
    <x v="0"/>
    <x v="5"/>
    <s v="BESTAETIGT (6)"/>
    <n v="5060.5999999999995"/>
    <n v="2834.2000000000007"/>
    <x v="28"/>
    <x v="1"/>
    <n v="5.0605999999999991"/>
    <n v="2.8342000000000009"/>
    <n v="0.28114444444444442"/>
    <n v="0.1574555555555556"/>
  </r>
  <r>
    <x v="1"/>
    <x v="1"/>
    <s v="Hofdünger"/>
    <x v="1"/>
    <x v="12"/>
    <s v="BESTAETIGT (6)"/>
    <n v="2135"/>
    <n v="1312.5"/>
    <x v="18"/>
    <x v="1"/>
    <n v="2.1349999999999998"/>
    <n v="1.3125"/>
    <n v="0.42699999999999994"/>
    <n v="0.26250000000000001"/>
  </r>
  <r>
    <x v="1"/>
    <x v="1"/>
    <s v="Hofdünger"/>
    <x v="1"/>
    <x v="1"/>
    <s v="BESTAETIGT (6)"/>
    <n v="240"/>
    <n v="105.6"/>
    <x v="13"/>
    <x v="1"/>
    <n v="0.24"/>
    <n v="0.1056"/>
    <n v="0.24"/>
    <n v="0.1056"/>
  </r>
  <r>
    <x v="1"/>
    <x v="1"/>
    <s v="Recyclingdünger"/>
    <x v="2"/>
    <x v="16"/>
    <s v="BESTAETIGT (6)"/>
    <n v="42240.479999999981"/>
    <n v="23286.649999999994"/>
    <x v="117"/>
    <x v="1"/>
    <n v="42.240479999999984"/>
    <n v="23.286649999999995"/>
    <n v="0.72828413793103419"/>
    <n v="0.40149396551724126"/>
  </r>
  <r>
    <x v="1"/>
    <x v="5"/>
    <s v="Hofdünger"/>
    <x v="0"/>
    <x v="1"/>
    <s v="BESTAETIGT (6)"/>
    <n v="5488.4000000000005"/>
    <n v="2599.4"/>
    <x v="63"/>
    <x v="1"/>
    <n v="5.4884000000000004"/>
    <n v="2.5994000000000002"/>
    <n v="0.17704516129032261"/>
    <n v="8.3851612903225806E-2"/>
  </r>
  <r>
    <x v="1"/>
    <x v="5"/>
    <s v="Hofdünger"/>
    <x v="1"/>
    <x v="7"/>
    <s v="BESTAETIGT (6)"/>
    <n v="431.20000000000005"/>
    <n v="394.1"/>
    <x v="10"/>
    <x v="1"/>
    <n v="0.43120000000000003"/>
    <n v="0.39410000000000001"/>
    <n v="0.21560000000000001"/>
    <n v="0.19705"/>
  </r>
  <r>
    <x v="1"/>
    <x v="5"/>
    <s v="Hofdünger"/>
    <x v="1"/>
    <x v="12"/>
    <s v="BESTAETIGT (6)"/>
    <n v="329.4"/>
    <n v="202.5"/>
    <x v="7"/>
    <x v="1"/>
    <n v="0.32939999999999997"/>
    <n v="0.20250000000000001"/>
    <n v="0.10979999999999999"/>
    <n v="6.7500000000000004E-2"/>
  </r>
  <r>
    <x v="1"/>
    <x v="5"/>
    <s v="Hofdünger"/>
    <x v="1"/>
    <x v="2"/>
    <s v="BESTAETIGT (6)"/>
    <n v="142.56"/>
    <n v="60.89"/>
    <x v="13"/>
    <x v="1"/>
    <n v="0.14255999999999999"/>
    <n v="6.089E-2"/>
    <n v="0.14255999999999999"/>
    <n v="6.089E-2"/>
  </r>
  <r>
    <x v="1"/>
    <x v="5"/>
    <s v="Recyclingdünger"/>
    <x v="2"/>
    <x v="16"/>
    <s v="BESTAETIGT (6)"/>
    <n v="544"/>
    <n v="238.1"/>
    <x v="7"/>
    <x v="1"/>
    <n v="0.54400000000000004"/>
    <n v="0.23810000000000001"/>
    <n v="0.18133333333333335"/>
    <n v="7.9366666666666669E-2"/>
  </r>
  <r>
    <x v="1"/>
    <x v="6"/>
    <s v="Hofdünger"/>
    <x v="0"/>
    <x v="1"/>
    <s v="BESTAETIGT (6)"/>
    <n v="800"/>
    <n v="384"/>
    <x v="13"/>
    <x v="1"/>
    <n v="0.8"/>
    <n v="0.38400000000000001"/>
    <n v="0.8"/>
    <n v="0.38400000000000001"/>
  </r>
  <r>
    <x v="2"/>
    <x v="0"/>
    <s v="Recyclingdünger"/>
    <x v="2"/>
    <x v="16"/>
    <s v="BESTAETIGT (6)"/>
    <n v="5224.08"/>
    <n v="2216.9100000000003"/>
    <x v="20"/>
    <x v="1"/>
    <n v="5.2240799999999998"/>
    <n v="2.2169100000000004"/>
    <n v="0.87068000000000001"/>
    <n v="0.36948500000000006"/>
  </r>
  <r>
    <x v="2"/>
    <x v="3"/>
    <s v="Hofdünger"/>
    <x v="0"/>
    <x v="3"/>
    <s v="BESTAETIGT (6)"/>
    <n v="548.09999999999991"/>
    <n v="223.29999999999998"/>
    <x v="7"/>
    <x v="1"/>
    <n v="0.54809999999999992"/>
    <n v="0.22329999999999997"/>
    <n v="0.18269999999999997"/>
    <n v="7.4433333333333324E-2"/>
  </r>
  <r>
    <x v="2"/>
    <x v="3"/>
    <s v="Hofdünger"/>
    <x v="0"/>
    <x v="4"/>
    <s v="BESTAETIGT (6)"/>
    <n v="648"/>
    <n v="374.4"/>
    <x v="10"/>
    <x v="1"/>
    <n v="0.64800000000000002"/>
    <n v="0.37439999999999996"/>
    <n v="0.32400000000000001"/>
    <n v="0.18719999999999998"/>
  </r>
  <r>
    <x v="2"/>
    <x v="3"/>
    <s v="Hofdünger"/>
    <x v="1"/>
    <x v="9"/>
    <s v="BESTAETIGT (6)"/>
    <n v="369.6"/>
    <n v="299.2"/>
    <x v="13"/>
    <x v="1"/>
    <n v="0.36960000000000004"/>
    <n v="0.29919999999999997"/>
    <n v="0.36960000000000004"/>
    <n v="0.29919999999999997"/>
  </r>
  <r>
    <x v="2"/>
    <x v="3"/>
    <s v="Hofdünger"/>
    <x v="1"/>
    <x v="11"/>
    <s v="BESTAETIGT (6)"/>
    <n v="414.79999999999995"/>
    <n v="305"/>
    <x v="10"/>
    <x v="1"/>
    <n v="0.41479999999999995"/>
    <n v="0.30499999999999999"/>
    <n v="0.20739999999999997"/>
    <n v="0.1525"/>
  </r>
  <r>
    <x v="2"/>
    <x v="3"/>
    <s v="Recyclingdünger"/>
    <x v="2"/>
    <x v="16"/>
    <s v="BESTAETIGT (6)"/>
    <n v="6202.2899999999991"/>
    <n v="2607.9700000000003"/>
    <x v="41"/>
    <x v="1"/>
    <n v="6.2022899999999987"/>
    <n v="2.6079700000000003"/>
    <n v="0.56384454545454532"/>
    <n v="0.23708818181818184"/>
  </r>
  <r>
    <x v="2"/>
    <x v="4"/>
    <s v="Hofdünger"/>
    <x v="0"/>
    <x v="0"/>
    <s v="BESTAETIGT (6)"/>
    <n v="84254.589999999982"/>
    <n v="34205.600000000006"/>
    <x v="98"/>
    <x v="1"/>
    <n v="84.254589999999979"/>
    <n v="34.205600000000004"/>
    <n v="0.40900286407766978"/>
    <n v="0.16604660194174758"/>
  </r>
  <r>
    <x v="2"/>
    <x v="4"/>
    <s v="Hofdünger"/>
    <x v="0"/>
    <x v="1"/>
    <s v="BESTAETIGT (6)"/>
    <n v="108092.58"/>
    <n v="47181.040000000008"/>
    <x v="144"/>
    <x v="1"/>
    <n v="108.09258"/>
    <n v="47.18104000000001"/>
    <n v="0.27645161125319695"/>
    <n v="0.12066762148337598"/>
  </r>
  <r>
    <x v="2"/>
    <x v="4"/>
    <s v="Hofdünger"/>
    <x v="0"/>
    <x v="2"/>
    <s v="BESTAETIGT (6)"/>
    <n v="14120.519999999999"/>
    <n v="5759.82"/>
    <x v="145"/>
    <x v="1"/>
    <n v="14.120519999999999"/>
    <n v="5.7598199999999995"/>
    <n v="0.31378933333333331"/>
    <n v="0.127996"/>
  </r>
  <r>
    <x v="2"/>
    <x v="4"/>
    <s v="Hofdünger"/>
    <x v="0"/>
    <x v="3"/>
    <s v="BESTAETIGT (6)"/>
    <n v="89385.449999999983"/>
    <n v="40059.199999999997"/>
    <x v="146"/>
    <x v="1"/>
    <n v="89.385449999999977"/>
    <n v="40.059199999999997"/>
    <n v="0.35754179999999991"/>
    <n v="0.16023679999999998"/>
  </r>
  <r>
    <x v="2"/>
    <x v="4"/>
    <s v="Hofdünger"/>
    <x v="0"/>
    <x v="4"/>
    <s v="BESTAETIGT (6)"/>
    <n v="151016.14000000004"/>
    <n v="67449.510000000009"/>
    <x v="147"/>
    <x v="1"/>
    <n v="151.01614000000004"/>
    <n v="67.449510000000004"/>
    <n v="0.39951359788359797"/>
    <n v="0.17843785714285715"/>
  </r>
  <r>
    <x v="2"/>
    <x v="4"/>
    <s v="Hofdünger"/>
    <x v="0"/>
    <x v="5"/>
    <s v="BESTAETIGT (6)"/>
    <n v="55259.760000000009"/>
    <n v="30969.819999999989"/>
    <x v="148"/>
    <x v="1"/>
    <n v="55.259760000000007"/>
    <n v="30.969819999999988"/>
    <n v="0.26314171428571431"/>
    <n v="0.14747533333333326"/>
  </r>
  <r>
    <x v="2"/>
    <x v="4"/>
    <s v="Hofdünger"/>
    <x v="0"/>
    <x v="6"/>
    <s v="BESTAETIGT (6)"/>
    <n v="46160.510000000009"/>
    <n v="24186.46"/>
    <x v="149"/>
    <x v="1"/>
    <n v="46.160510000000009"/>
    <n v="24.18646"/>
    <n v="0.37836483606557386"/>
    <n v="0.19824967213114755"/>
  </r>
  <r>
    <x v="2"/>
    <x v="4"/>
    <s v="Hofdünger"/>
    <x v="1"/>
    <x v="0"/>
    <s v="BESTAETIGT (6)"/>
    <n v="4545.7"/>
    <n v="2620.1999999999998"/>
    <x v="19"/>
    <x v="1"/>
    <n v="4.5457000000000001"/>
    <n v="2.6201999999999996"/>
    <n v="0.32469285714285717"/>
    <n v="0.18715714285714283"/>
  </r>
  <r>
    <x v="2"/>
    <x v="4"/>
    <s v="Hofdünger"/>
    <x v="1"/>
    <x v="7"/>
    <s v="BESTAETIGT (6)"/>
    <n v="9594.5"/>
    <n v="8705.880000000001"/>
    <x v="39"/>
    <x v="1"/>
    <n v="9.5945"/>
    <n v="8.7058800000000005"/>
    <n v="0.35535185185185186"/>
    <n v="0.32244"/>
  </r>
  <r>
    <x v="2"/>
    <x v="4"/>
    <s v="Hofdünger"/>
    <x v="1"/>
    <x v="8"/>
    <s v="BESTAETIGT (6)"/>
    <n v="14661.6"/>
    <n v="6749.9900000000007"/>
    <x v="111"/>
    <x v="1"/>
    <n v="14.6616"/>
    <n v="6.7499900000000004"/>
    <n v="0.27663396226415093"/>
    <n v="0.12735830188679245"/>
  </r>
  <r>
    <x v="2"/>
    <x v="4"/>
    <s v="Hofdünger"/>
    <x v="1"/>
    <x v="18"/>
    <s v="BESTAETIGT (6)"/>
    <n v="3749"/>
    <n v="2797.2000000000003"/>
    <x v="20"/>
    <x v="1"/>
    <n v="3.7490000000000001"/>
    <n v="2.7972000000000001"/>
    <n v="0.62483333333333335"/>
    <n v="0.4662"/>
  </r>
  <r>
    <x v="2"/>
    <x v="4"/>
    <s v="Hofdünger"/>
    <x v="1"/>
    <x v="9"/>
    <s v="BESTAETIGT (6)"/>
    <n v="82612.479999999996"/>
    <n v="55560.21"/>
    <x v="150"/>
    <x v="1"/>
    <n v="82.612479999999991"/>
    <n v="55.560209999999998"/>
    <n v="0.40695802955665022"/>
    <n v="0.27369561576354678"/>
  </r>
  <r>
    <x v="2"/>
    <x v="4"/>
    <s v="Hofdünger"/>
    <x v="1"/>
    <x v="10"/>
    <s v="BESTAETIGT (6)"/>
    <n v="1973.8600000000001"/>
    <n v="1927.3"/>
    <x v="51"/>
    <x v="1"/>
    <n v="1.9738600000000002"/>
    <n v="1.9273"/>
    <n v="0.16448833333333335"/>
    <n v="0.16060833333333333"/>
  </r>
  <r>
    <x v="2"/>
    <x v="4"/>
    <s v="Hofdünger"/>
    <x v="1"/>
    <x v="11"/>
    <s v="BESTAETIGT (6)"/>
    <n v="30383.550000000003"/>
    <n v="25909.530000000002"/>
    <x v="66"/>
    <x v="1"/>
    <n v="30.383550000000003"/>
    <n v="25.909530000000004"/>
    <n v="0.10230151515151516"/>
    <n v="8.7237474747474758E-2"/>
  </r>
  <r>
    <x v="2"/>
    <x v="4"/>
    <s v="Hofdünger"/>
    <x v="1"/>
    <x v="12"/>
    <s v="BESTAETIGT (6)"/>
    <n v="62357.959999999992"/>
    <n v="36842"/>
    <x v="151"/>
    <x v="1"/>
    <n v="62.357959999999991"/>
    <n v="36.841999999999999"/>
    <n v="0.35230485875706208"/>
    <n v="0.20814689265536723"/>
  </r>
  <r>
    <x v="2"/>
    <x v="4"/>
    <s v="Hofdünger"/>
    <x v="1"/>
    <x v="1"/>
    <s v="BESTAETIGT (6)"/>
    <n v="22858.820000000011"/>
    <n v="11002.399999999998"/>
    <x v="130"/>
    <x v="1"/>
    <n v="22.858820000000012"/>
    <n v="11.002399999999998"/>
    <n v="0.21979634615384627"/>
    <n v="0.10579230769230767"/>
  </r>
  <r>
    <x v="2"/>
    <x v="4"/>
    <s v="Hofdünger"/>
    <x v="1"/>
    <x v="2"/>
    <s v="BESTAETIGT (6)"/>
    <n v="14392.55"/>
    <n v="6256.2700000000013"/>
    <x v="152"/>
    <x v="1"/>
    <n v="14.39255"/>
    <n v="6.2562700000000016"/>
    <n v="0.35103780487804875"/>
    <n v="0.15259195121951225"/>
  </r>
  <r>
    <x v="2"/>
    <x v="4"/>
    <s v="Hofdünger"/>
    <x v="1"/>
    <x v="14"/>
    <s v="BESTAETIGT (6)"/>
    <n v="1270.2"/>
    <n v="558.45000000000005"/>
    <x v="15"/>
    <x v="1"/>
    <n v="1.2702"/>
    <n v="0.55845"/>
    <n v="0.18145714285714284"/>
    <n v="7.9778571428571435E-2"/>
  </r>
  <r>
    <x v="2"/>
    <x v="4"/>
    <s v="Hofdünger"/>
    <x v="1"/>
    <x v="4"/>
    <s v="BESTAETIGT (6)"/>
    <n v="1371.8999999999999"/>
    <n v="1235.2"/>
    <x v="15"/>
    <x v="1"/>
    <n v="1.3718999999999999"/>
    <n v="1.2352000000000001"/>
    <n v="0.19598571428571426"/>
    <n v="0.17645714285714287"/>
  </r>
  <r>
    <x v="2"/>
    <x v="4"/>
    <s v="Hofdünger"/>
    <x v="1"/>
    <x v="5"/>
    <s v="BESTAETIGT (6)"/>
    <n v="4363.3999999999996"/>
    <n v="3231.7"/>
    <x v="47"/>
    <x v="1"/>
    <n v="4.3633999999999995"/>
    <n v="3.2317"/>
    <n v="0.27271249999999997"/>
    <n v="0.20198125"/>
  </r>
  <r>
    <x v="2"/>
    <x v="4"/>
    <s v="Hofdünger"/>
    <x v="1"/>
    <x v="6"/>
    <s v="BESTAETIGT (6)"/>
    <n v="368"/>
    <n v="240"/>
    <x v="13"/>
    <x v="1"/>
    <n v="0.36799999999999999"/>
    <n v="0.24"/>
    <n v="0.36799999999999999"/>
    <n v="0.24"/>
  </r>
  <r>
    <x v="2"/>
    <x v="4"/>
    <s v="Hofdünger"/>
    <x v="1"/>
    <x v="15"/>
    <s v="BESTAETIGT (6)"/>
    <n v="448"/>
    <n v="368"/>
    <x v="13"/>
    <x v="1"/>
    <n v="0.44800000000000001"/>
    <n v="0.36799999999999999"/>
    <n v="0.44800000000000001"/>
    <n v="0.36799999999999999"/>
  </r>
  <r>
    <x v="2"/>
    <x v="4"/>
    <s v="Hofdünger"/>
    <x v="1"/>
    <x v="17"/>
    <s v="BESTAETIGT (6)"/>
    <n v="860"/>
    <n v="322.39999999999998"/>
    <x v="15"/>
    <x v="1"/>
    <n v="0.86"/>
    <n v="0.32239999999999996"/>
    <n v="0.12285714285714286"/>
    <n v="4.6057142857142852E-2"/>
  </r>
  <r>
    <x v="2"/>
    <x v="4"/>
    <s v="Recyclingdünger"/>
    <x v="2"/>
    <x v="16"/>
    <s v="BESTAETIGT (6)"/>
    <n v="537507.37999999966"/>
    <n v="221745.11000000007"/>
    <x v="153"/>
    <x v="1"/>
    <n v="537.50737999999967"/>
    <n v="221.74511000000007"/>
    <n v="0.37483080892608067"/>
    <n v="0.15463396792189685"/>
  </r>
  <r>
    <x v="2"/>
    <x v="7"/>
    <s v="Recyclingdünger"/>
    <x v="2"/>
    <x v="16"/>
    <s v="BESTAETIGT (6)"/>
    <n v="11730"/>
    <n v="7820"/>
    <x v="13"/>
    <x v="1"/>
    <n v="11.73"/>
    <n v="7.82"/>
    <n v="11.73"/>
    <n v="7.82"/>
  </r>
  <r>
    <x v="2"/>
    <x v="1"/>
    <s v="Hofdünger"/>
    <x v="0"/>
    <x v="3"/>
    <s v="BESTAETIGT (6)"/>
    <n v="750"/>
    <n v="350"/>
    <x v="10"/>
    <x v="1"/>
    <n v="0.75"/>
    <n v="0.35"/>
    <n v="0.375"/>
    <n v="0.17499999999999999"/>
  </r>
  <r>
    <x v="2"/>
    <x v="1"/>
    <s v="Hofdünger"/>
    <x v="1"/>
    <x v="9"/>
    <s v="BESTAETIGT (6)"/>
    <n v="7520.39"/>
    <n v="4806.84"/>
    <x v="47"/>
    <x v="1"/>
    <n v="7.5203899999999999"/>
    <n v="4.8068400000000002"/>
    <n v="0.47002437499999999"/>
    <n v="0.30042750000000001"/>
  </r>
  <r>
    <x v="2"/>
    <x v="1"/>
    <s v="Hofdünger"/>
    <x v="1"/>
    <x v="11"/>
    <s v="BESTAETIGT (6)"/>
    <n v="1350"/>
    <n v="850"/>
    <x v="13"/>
    <x v="1"/>
    <n v="1.35"/>
    <n v="0.85"/>
    <n v="1.35"/>
    <n v="0.85"/>
  </r>
  <r>
    <x v="2"/>
    <x v="1"/>
    <s v="Hofdünger"/>
    <x v="1"/>
    <x v="12"/>
    <s v="BESTAETIGT (6)"/>
    <n v="510"/>
    <n v="300"/>
    <x v="13"/>
    <x v="1"/>
    <n v="0.51"/>
    <n v="0.3"/>
    <n v="0.51"/>
    <n v="0.3"/>
  </r>
  <r>
    <x v="2"/>
    <x v="1"/>
    <s v="Hofdünger"/>
    <x v="1"/>
    <x v="1"/>
    <s v="BESTAETIGT (6)"/>
    <n v="98"/>
    <n v="64"/>
    <x v="13"/>
    <x v="1"/>
    <n v="9.8000000000000004E-2"/>
    <n v="6.4000000000000001E-2"/>
    <n v="9.8000000000000004E-2"/>
    <n v="6.4000000000000001E-2"/>
  </r>
  <r>
    <x v="2"/>
    <x v="5"/>
    <s v="Hofdünger"/>
    <x v="0"/>
    <x v="1"/>
    <s v="BESTAETIGT (6)"/>
    <n v="285.60000000000002"/>
    <n v="117.6"/>
    <x v="13"/>
    <x v="1"/>
    <n v="0.28560000000000002"/>
    <n v="0.1176"/>
    <n v="0.28560000000000002"/>
    <n v="0.1176"/>
  </r>
  <r>
    <x v="2"/>
    <x v="5"/>
    <s v="Hofdünger"/>
    <x v="0"/>
    <x v="3"/>
    <s v="BESTAETIGT (6)"/>
    <n v="464.40000000000003"/>
    <n v="178.2"/>
    <x v="10"/>
    <x v="1"/>
    <n v="0.46440000000000003"/>
    <n v="0.1782"/>
    <n v="0.23220000000000002"/>
    <n v="8.9099999999999999E-2"/>
  </r>
  <r>
    <x v="2"/>
    <x v="5"/>
    <s v="Hofdünger"/>
    <x v="0"/>
    <x v="4"/>
    <s v="BESTAETIGT (6)"/>
    <n v="28224"/>
    <n v="16307.199999999999"/>
    <x v="31"/>
    <x v="1"/>
    <n v="28.224"/>
    <n v="16.307199999999998"/>
    <n v="1.008"/>
    <n v="0.58239999999999992"/>
  </r>
  <r>
    <x v="2"/>
    <x v="5"/>
    <s v="Hofdünger"/>
    <x v="0"/>
    <x v="6"/>
    <s v="BESTAETIGT (6)"/>
    <n v="297"/>
    <n v="144"/>
    <x v="10"/>
    <x v="1"/>
    <n v="0.29699999999999999"/>
    <n v="0.14399999999999999"/>
    <n v="0.14849999999999999"/>
    <n v="7.1999999999999995E-2"/>
  </r>
  <r>
    <x v="2"/>
    <x v="5"/>
    <s v="Hofdünger"/>
    <x v="1"/>
    <x v="0"/>
    <s v="BESTAETIGT (6)"/>
    <n v="1960"/>
    <n v="784"/>
    <x v="2"/>
    <x v="1"/>
    <n v="1.96"/>
    <n v="0.78400000000000003"/>
    <n v="0.49"/>
    <n v="0.19600000000000001"/>
  </r>
  <r>
    <x v="2"/>
    <x v="5"/>
    <s v="Hofdünger"/>
    <x v="1"/>
    <x v="9"/>
    <s v="BESTAETIGT (6)"/>
    <n v="160"/>
    <n v="112"/>
    <x v="13"/>
    <x v="1"/>
    <n v="0.16"/>
    <n v="0.112"/>
    <n v="0.16"/>
    <n v="0.112"/>
  </r>
  <r>
    <x v="2"/>
    <x v="5"/>
    <s v="Hofdünger"/>
    <x v="1"/>
    <x v="10"/>
    <s v="BESTAETIGT (6)"/>
    <n v="173.7"/>
    <n v="165"/>
    <x v="13"/>
    <x v="1"/>
    <n v="0.17369999999999999"/>
    <n v="0.16500000000000001"/>
    <n v="0.17369999999999999"/>
    <n v="0.16500000000000001"/>
  </r>
  <r>
    <x v="2"/>
    <x v="5"/>
    <s v="Hofdünger"/>
    <x v="1"/>
    <x v="11"/>
    <s v="BESTAETIGT (6)"/>
    <n v="424"/>
    <n v="689"/>
    <x v="20"/>
    <x v="1"/>
    <n v="0.42399999999999999"/>
    <n v="0.68899999999999995"/>
    <n v="7.0666666666666669E-2"/>
    <n v="0.11483333333333333"/>
  </r>
  <r>
    <x v="2"/>
    <x v="5"/>
    <s v="Recyclingdünger"/>
    <x v="2"/>
    <x v="16"/>
    <s v="BESTAETIGT (6)"/>
    <n v="3095.2"/>
    <n v="1557.3999999999999"/>
    <x v="82"/>
    <x v="1"/>
    <n v="3.0951999999999997"/>
    <n v="1.5573999999999999"/>
    <n v="0.14739047619047618"/>
    <n v="7.4161904761904762E-2"/>
  </r>
  <r>
    <x v="2"/>
    <x v="6"/>
    <s v="Hofdünger"/>
    <x v="0"/>
    <x v="1"/>
    <s v="BESTAETIGT (6)"/>
    <n v="83.6"/>
    <n v="34.200000000000003"/>
    <x v="13"/>
    <x v="1"/>
    <n v="8.3599999999999994E-2"/>
    <n v="3.4200000000000001E-2"/>
    <n v="8.3599999999999994E-2"/>
    <n v="3.4200000000000001E-2"/>
  </r>
  <r>
    <x v="2"/>
    <x v="6"/>
    <s v="Hofdünger"/>
    <x v="0"/>
    <x v="2"/>
    <s v="BESTAETIGT (6)"/>
    <n v="451"/>
    <n v="184.5"/>
    <x v="10"/>
    <x v="1"/>
    <n v="0.45100000000000001"/>
    <n v="0.1845"/>
    <n v="0.22550000000000001"/>
    <n v="9.2249999999999999E-2"/>
  </r>
  <r>
    <x v="2"/>
    <x v="6"/>
    <s v="Hofdünger"/>
    <x v="0"/>
    <x v="3"/>
    <s v="BESTAETIGT (6)"/>
    <n v="3850.64"/>
    <n v="1871.75"/>
    <x v="21"/>
    <x v="1"/>
    <n v="3.8506399999999998"/>
    <n v="1.87175"/>
    <n v="0.48132999999999998"/>
    <n v="0.23396875"/>
  </r>
  <r>
    <x v="2"/>
    <x v="6"/>
    <s v="Hofdünger"/>
    <x v="0"/>
    <x v="4"/>
    <s v="BESTAETIGT (6)"/>
    <n v="907.5"/>
    <n v="337.5"/>
    <x v="10"/>
    <x v="1"/>
    <n v="0.90749999999999997"/>
    <n v="0.33750000000000002"/>
    <n v="0.45374999999999999"/>
    <n v="0.16875000000000001"/>
  </r>
  <r>
    <x v="2"/>
    <x v="6"/>
    <s v="Hofdünger"/>
    <x v="0"/>
    <x v="5"/>
    <s v="BESTAETIGT (6)"/>
    <n v="590"/>
    <n v="326"/>
    <x v="7"/>
    <x v="1"/>
    <n v="0.59"/>
    <n v="0.32600000000000001"/>
    <n v="0.19666666666666666"/>
    <n v="0.10866666666666668"/>
  </r>
  <r>
    <x v="2"/>
    <x v="6"/>
    <s v="Hofdünger"/>
    <x v="0"/>
    <x v="6"/>
    <s v="BESTAETIGT (6)"/>
    <n v="740.5"/>
    <n v="317.5"/>
    <x v="7"/>
    <x v="1"/>
    <n v="0.74050000000000005"/>
    <n v="0.3175"/>
    <n v="0.24683333333333335"/>
    <n v="0.10583333333333333"/>
  </r>
  <r>
    <x v="2"/>
    <x v="6"/>
    <s v="Hofdünger"/>
    <x v="1"/>
    <x v="9"/>
    <s v="BESTAETIGT (6)"/>
    <n v="2267.96"/>
    <n v="1424.38"/>
    <x v="20"/>
    <x v="1"/>
    <n v="2.26796"/>
    <n v="1.4243800000000002"/>
    <n v="0.37799333333333335"/>
    <n v="0.2373966666666667"/>
  </r>
  <r>
    <x v="2"/>
    <x v="6"/>
    <s v="Hofdünger"/>
    <x v="1"/>
    <x v="11"/>
    <s v="BESTAETIGT (6)"/>
    <n v="1629.8000000000002"/>
    <n v="1290.25"/>
    <x v="19"/>
    <x v="1"/>
    <n v="1.6298000000000001"/>
    <n v="1.2902499999999999"/>
    <n v="0.11641428571428572"/>
    <n v="9.2160714285714276E-2"/>
  </r>
  <r>
    <x v="2"/>
    <x v="6"/>
    <s v="Hofdünger"/>
    <x v="1"/>
    <x v="12"/>
    <s v="BESTAETIGT (6)"/>
    <n v="597.79999999999995"/>
    <n v="364.2"/>
    <x v="10"/>
    <x v="1"/>
    <n v="0.5978"/>
    <n v="0.36419999999999997"/>
    <n v="0.2989"/>
    <n v="0.18209999999999998"/>
  </r>
  <r>
    <x v="2"/>
    <x v="6"/>
    <s v="Hofdünger"/>
    <x v="1"/>
    <x v="1"/>
    <s v="BESTAETIGT (6)"/>
    <n v="420.1"/>
    <n v="268.39999999999998"/>
    <x v="18"/>
    <x v="1"/>
    <n v="0.42010000000000003"/>
    <n v="0.26839999999999997"/>
    <n v="8.4020000000000011E-2"/>
    <n v="5.3679999999999992E-2"/>
  </r>
  <r>
    <x v="2"/>
    <x v="6"/>
    <s v="Hofdünger"/>
    <x v="1"/>
    <x v="2"/>
    <s v="BESTAETIGT (6)"/>
    <n v="587.25"/>
    <n v="250.85"/>
    <x v="10"/>
    <x v="1"/>
    <n v="0.58725000000000005"/>
    <n v="0.25085000000000002"/>
    <n v="0.29362500000000002"/>
    <n v="0.12542500000000001"/>
  </r>
  <r>
    <x v="2"/>
    <x v="6"/>
    <s v="Recyclingdünger"/>
    <x v="2"/>
    <x v="16"/>
    <s v="BESTAETIGT (6)"/>
    <n v="390"/>
    <n v="332.8"/>
    <x v="20"/>
    <x v="1"/>
    <n v="0.39"/>
    <n v="0.33279999999999998"/>
    <n v="6.5000000000000002E-2"/>
    <n v="5.5466666666666664E-2"/>
  </r>
  <r>
    <x v="2"/>
    <x v="9"/>
    <s v="Hofdünger"/>
    <x v="1"/>
    <x v="12"/>
    <s v="BESTAETIGT (6)"/>
    <n v="170"/>
    <n v="100"/>
    <x v="13"/>
    <x v="1"/>
    <n v="0.17"/>
    <n v="0.1"/>
    <n v="0.17"/>
    <n v="0.1"/>
  </r>
  <r>
    <x v="2"/>
    <x v="10"/>
    <s v="Hofdünger"/>
    <x v="1"/>
    <x v="9"/>
    <s v="BESTAETIGT (6)"/>
    <n v="200"/>
    <n v="125"/>
    <x v="13"/>
    <x v="1"/>
    <n v="0.2"/>
    <n v="0.125"/>
    <n v="0.2"/>
    <n v="0.125"/>
  </r>
  <r>
    <x v="2"/>
    <x v="10"/>
    <s v="Hofdünger"/>
    <x v="1"/>
    <x v="2"/>
    <s v="BESTAETIGT (6)"/>
    <n v="240"/>
    <n v="102"/>
    <x v="13"/>
    <x v="1"/>
    <n v="0.24"/>
    <n v="0.10199999999999999"/>
    <n v="0.24"/>
    <n v="0.10199999999999999"/>
  </r>
  <r>
    <x v="2"/>
    <x v="10"/>
    <s v="Recyclingdünger"/>
    <x v="2"/>
    <x v="16"/>
    <s v="BESTAETIGT (6)"/>
    <n v="3200"/>
    <n v="1568"/>
    <x v="23"/>
    <x v="1"/>
    <n v="3.2"/>
    <n v="1.5680000000000001"/>
    <n v="0.35555555555555557"/>
    <n v="0.17422222222222222"/>
  </r>
  <r>
    <x v="2"/>
    <x v="2"/>
    <s v="Hofdünger"/>
    <x v="1"/>
    <x v="9"/>
    <s v="BESTAETIGT (6)"/>
    <n v="477.6"/>
    <n v="299.04000000000002"/>
    <x v="13"/>
    <x v="1"/>
    <n v="0.47760000000000002"/>
    <n v="0.29904000000000003"/>
    <n v="0.47760000000000002"/>
    <n v="0.29904000000000003"/>
  </r>
  <r>
    <x v="2"/>
    <x v="2"/>
    <s v="Hofdünger"/>
    <x v="1"/>
    <x v="1"/>
    <s v="BESTAETIGT (6)"/>
    <n v="378.1"/>
    <n v="156.75"/>
    <x v="13"/>
    <x v="1"/>
    <n v="0.37810000000000005"/>
    <n v="0.15675"/>
    <n v="0.37810000000000005"/>
    <n v="0.15675"/>
  </r>
  <r>
    <x v="2"/>
    <x v="2"/>
    <s v="Recyclingdünger"/>
    <x v="2"/>
    <x v="16"/>
    <s v="BESTAETIGT (6)"/>
    <n v="20119.8"/>
    <n v="7523.68"/>
    <x v="21"/>
    <x v="1"/>
    <n v="20.119799999999998"/>
    <n v="7.5236800000000006"/>
    <n v="2.5149749999999997"/>
    <n v="0.94046000000000007"/>
  </r>
  <r>
    <x v="2"/>
    <x v="11"/>
    <s v="Hofdünger"/>
    <x v="0"/>
    <x v="3"/>
    <s v="BESTAETIGT (6)"/>
    <n v="340.4"/>
    <n v="170.2"/>
    <x v="13"/>
    <x v="1"/>
    <n v="0.34039999999999998"/>
    <n v="0.17019999999999999"/>
    <n v="0.34039999999999998"/>
    <n v="0.17019999999999999"/>
  </r>
  <r>
    <x v="2"/>
    <x v="11"/>
    <s v="Hofdünger"/>
    <x v="0"/>
    <x v="4"/>
    <s v="BESTAETIGT (6)"/>
    <n v="3211"/>
    <n v="1854.4"/>
    <x v="15"/>
    <x v="1"/>
    <n v="3.2109999999999999"/>
    <n v="1.8544"/>
    <n v="0.45871428571428569"/>
    <n v="0.26491428571428571"/>
  </r>
  <r>
    <x v="2"/>
    <x v="11"/>
    <s v="Hofdünger"/>
    <x v="1"/>
    <x v="7"/>
    <s v="BESTAETIGT (6)"/>
    <n v="686.4"/>
    <n v="624"/>
    <x v="13"/>
    <x v="1"/>
    <n v="0.68640000000000001"/>
    <n v="0.624"/>
    <n v="0.68640000000000001"/>
    <n v="0.624"/>
  </r>
  <r>
    <x v="2"/>
    <x v="11"/>
    <s v="Hofdünger"/>
    <x v="1"/>
    <x v="11"/>
    <s v="BESTAETIGT (6)"/>
    <n v="93.6"/>
    <n v="90"/>
    <x v="13"/>
    <x v="1"/>
    <n v="9.3599999999999989E-2"/>
    <n v="0.09"/>
    <n v="9.3599999999999989E-2"/>
    <n v="0.09"/>
  </r>
  <r>
    <x v="2"/>
    <x v="11"/>
    <s v="Hofdünger"/>
    <x v="1"/>
    <x v="12"/>
    <s v="BESTAETIGT (6)"/>
    <n v="1632"/>
    <n v="960"/>
    <x v="10"/>
    <x v="1"/>
    <n v="1.6319999999999999"/>
    <n v="0.96"/>
    <n v="0.81599999999999995"/>
    <n v="0.48"/>
  </r>
  <r>
    <x v="2"/>
    <x v="11"/>
    <s v="Recyclingdünger"/>
    <x v="2"/>
    <x v="16"/>
    <s v="BESTAETIGT (6)"/>
    <n v="1299.5999999999999"/>
    <n v="547.20000000000005"/>
    <x v="13"/>
    <x v="1"/>
    <n v="1.2995999999999999"/>
    <n v="0.54720000000000002"/>
    <n v="1.2995999999999999"/>
    <n v="0.54720000000000002"/>
  </r>
  <r>
    <x v="2"/>
    <x v="12"/>
    <s v="Hofdünger"/>
    <x v="0"/>
    <x v="1"/>
    <s v="BESTAETIGT (6)"/>
    <n v="6708.2500000000009"/>
    <n v="3314.6000000000004"/>
    <x v="8"/>
    <x v="1"/>
    <n v="6.7082500000000005"/>
    <n v="3.3146000000000004"/>
    <n v="0.35306578947368422"/>
    <n v="0.17445263157894739"/>
  </r>
  <r>
    <x v="2"/>
    <x v="12"/>
    <s v="Hofdünger"/>
    <x v="0"/>
    <x v="3"/>
    <s v="BESTAETIGT (6)"/>
    <n v="948.8"/>
    <n v="450.8"/>
    <x v="7"/>
    <x v="1"/>
    <n v="0.94879999999999998"/>
    <n v="0.45080000000000003"/>
    <n v="0.31626666666666664"/>
    <n v="0.15026666666666669"/>
  </r>
  <r>
    <x v="2"/>
    <x v="12"/>
    <s v="Hofdünger"/>
    <x v="0"/>
    <x v="4"/>
    <s v="BESTAETIGT (6)"/>
    <n v="7263.4"/>
    <n v="3405.6"/>
    <x v="11"/>
    <x v="1"/>
    <n v="7.2633999999999999"/>
    <n v="3.4055999999999997"/>
    <n v="0.48422666666666664"/>
    <n v="0.22703999999999999"/>
  </r>
  <r>
    <x v="2"/>
    <x v="12"/>
    <s v="Hofdünger"/>
    <x v="0"/>
    <x v="6"/>
    <s v="BESTAETIGT (6)"/>
    <n v="330"/>
    <n v="190"/>
    <x v="13"/>
    <x v="1"/>
    <n v="0.33"/>
    <n v="0.19"/>
    <n v="0.33"/>
    <n v="0.19"/>
  </r>
  <r>
    <x v="2"/>
    <x v="12"/>
    <s v="Hofdünger"/>
    <x v="1"/>
    <x v="0"/>
    <s v="BESTAETIGT (6)"/>
    <n v="90"/>
    <n v="150"/>
    <x v="13"/>
    <x v="1"/>
    <n v="0.09"/>
    <n v="0.15"/>
    <n v="0.09"/>
    <n v="0.15"/>
  </r>
  <r>
    <x v="2"/>
    <x v="12"/>
    <s v="Hofdünger"/>
    <x v="1"/>
    <x v="7"/>
    <s v="BESTAETIGT (6)"/>
    <n v="837"/>
    <n v="765"/>
    <x v="20"/>
    <x v="1"/>
    <n v="0.83699999999999997"/>
    <n v="0.76500000000000001"/>
    <n v="0.13949999999999999"/>
    <n v="0.1275"/>
  </r>
  <r>
    <x v="2"/>
    <x v="12"/>
    <s v="Hofdünger"/>
    <x v="1"/>
    <x v="9"/>
    <s v="BESTAETIGT (6)"/>
    <n v="8159.45"/>
    <n v="5144.2"/>
    <x v="41"/>
    <x v="1"/>
    <n v="8.1594499999999996"/>
    <n v="5.1441999999999997"/>
    <n v="0.74176818181818183"/>
    <n v="0.46765454545454543"/>
  </r>
  <r>
    <x v="2"/>
    <x v="12"/>
    <s v="Hofdünger"/>
    <x v="1"/>
    <x v="10"/>
    <s v="BESTAETIGT (6)"/>
    <n v="1116"/>
    <n v="900"/>
    <x v="15"/>
    <x v="1"/>
    <n v="1.1160000000000001"/>
    <n v="0.9"/>
    <n v="0.15942857142857145"/>
    <n v="0.12857142857142859"/>
  </r>
  <r>
    <x v="2"/>
    <x v="12"/>
    <s v="Hofdünger"/>
    <x v="1"/>
    <x v="11"/>
    <s v="BESTAETIGT (6)"/>
    <n v="329.34000000000003"/>
    <n v="240.8"/>
    <x v="7"/>
    <x v="1"/>
    <n v="0.32934000000000002"/>
    <n v="0.24080000000000001"/>
    <n v="0.10978"/>
    <n v="8.0266666666666667E-2"/>
  </r>
  <r>
    <x v="2"/>
    <x v="12"/>
    <s v="Hofdünger"/>
    <x v="1"/>
    <x v="12"/>
    <s v="BESTAETIGT (6)"/>
    <n v="204"/>
    <n v="120"/>
    <x v="13"/>
    <x v="1"/>
    <n v="0.20399999999999999"/>
    <n v="0.12"/>
    <n v="0.20399999999999999"/>
    <n v="0.12"/>
  </r>
  <r>
    <x v="2"/>
    <x v="12"/>
    <s v="Hofdünger"/>
    <x v="1"/>
    <x v="1"/>
    <s v="BESTAETIGT (6)"/>
    <n v="477.6"/>
    <n v="198"/>
    <x v="13"/>
    <x v="1"/>
    <n v="0.47760000000000002"/>
    <n v="0.19800000000000001"/>
    <n v="0.47760000000000002"/>
    <n v="0.19800000000000001"/>
  </r>
  <r>
    <x v="2"/>
    <x v="12"/>
    <s v="Recyclingdünger"/>
    <x v="2"/>
    <x v="16"/>
    <s v="BESTAETIGT (6)"/>
    <n v="13865.2"/>
    <n v="5485.5999999999995"/>
    <x v="14"/>
    <x v="1"/>
    <n v="13.865200000000002"/>
    <n v="5.4855999999999998"/>
    <n v="0.57771666666666677"/>
    <n v="0.22856666666666667"/>
  </r>
  <r>
    <x v="3"/>
    <x v="13"/>
    <s v="Hofdünger"/>
    <x v="3"/>
    <x v="16"/>
    <s v="BESTAETIGT (6)"/>
    <n v="13366.559999999998"/>
    <n v="6513.34"/>
    <x v="100"/>
    <x v="1"/>
    <n v="13.366559999999998"/>
    <n v="6.5133400000000004"/>
    <n v="0.16708199999999998"/>
    <n v="8.141675000000001E-2"/>
  </r>
  <r>
    <x v="3"/>
    <x v="13"/>
    <s v="Hofdünger"/>
    <x v="0"/>
    <x v="0"/>
    <s v="BESTAETIGT (6)"/>
    <n v="31.36"/>
    <n v="28"/>
    <x v="13"/>
    <x v="1"/>
    <n v="3.1359999999999999E-2"/>
    <n v="2.8000000000000001E-2"/>
    <n v="3.1359999999999999E-2"/>
    <n v="2.8000000000000001E-2"/>
  </r>
  <r>
    <x v="3"/>
    <x v="13"/>
    <s v="Hofdünger"/>
    <x v="0"/>
    <x v="1"/>
    <s v="BESTAETIGT (6)"/>
    <n v="2329.11"/>
    <n v="977.29000000000008"/>
    <x v="16"/>
    <x v="1"/>
    <n v="2.32911"/>
    <n v="0.9772900000000001"/>
    <n v="0.23291100000000001"/>
    <n v="9.772900000000001E-2"/>
  </r>
  <r>
    <x v="3"/>
    <x v="13"/>
    <s v="Hofdünger"/>
    <x v="0"/>
    <x v="3"/>
    <s v="BESTAETIGT (6)"/>
    <n v="8689.7700000000023"/>
    <n v="4300.4399999999996"/>
    <x v="111"/>
    <x v="1"/>
    <n v="8.6897700000000029"/>
    <n v="4.30044"/>
    <n v="0.16395792452830193"/>
    <n v="8.114037735849057E-2"/>
  </r>
  <r>
    <x v="3"/>
    <x v="13"/>
    <s v="Hofdünger"/>
    <x v="0"/>
    <x v="4"/>
    <s v="BESTAETIGT (6)"/>
    <n v="14989.98"/>
    <n v="5422.5100000000011"/>
    <x v="54"/>
    <x v="1"/>
    <n v="14.989979999999999"/>
    <n v="5.4225100000000008"/>
    <n v="0.23793619047619047"/>
    <n v="8.6071587301587316E-2"/>
  </r>
  <r>
    <x v="3"/>
    <x v="13"/>
    <s v="Hofdünger"/>
    <x v="0"/>
    <x v="5"/>
    <s v="BESTAETIGT (6)"/>
    <n v="15364.589999999998"/>
    <n v="8115.51"/>
    <x v="154"/>
    <x v="1"/>
    <n v="15.364589999999998"/>
    <n v="8.1155100000000004"/>
    <n v="0.1652106451612903"/>
    <n v="8.7263548387096782E-2"/>
  </r>
  <r>
    <x v="3"/>
    <x v="13"/>
    <s v="Hofdünger"/>
    <x v="0"/>
    <x v="6"/>
    <s v="BESTAETIGT (6)"/>
    <n v="2440.5"/>
    <n v="1014.75"/>
    <x v="21"/>
    <x v="1"/>
    <n v="2.4405000000000001"/>
    <n v="1.01475"/>
    <n v="0.30506250000000001"/>
    <n v="0.12684375000000001"/>
  </r>
  <r>
    <x v="3"/>
    <x v="13"/>
    <s v="Hofdünger"/>
    <x v="1"/>
    <x v="8"/>
    <s v="BESTAETIGT (6)"/>
    <n v="40"/>
    <n v="15"/>
    <x v="13"/>
    <x v="1"/>
    <n v="0.04"/>
    <n v="1.4999999999999999E-2"/>
    <n v="0.04"/>
    <n v="1.4999999999999999E-2"/>
  </r>
  <r>
    <x v="3"/>
    <x v="13"/>
    <s v="Hofdünger"/>
    <x v="1"/>
    <x v="10"/>
    <s v="BESTAETIGT (6)"/>
    <n v="171.96"/>
    <n v="126.12"/>
    <x v="13"/>
    <x v="1"/>
    <n v="0.17196"/>
    <n v="0.12612000000000001"/>
    <n v="0.17196"/>
    <n v="0.12612000000000001"/>
  </r>
  <r>
    <x v="3"/>
    <x v="13"/>
    <s v="Hofdünger"/>
    <x v="1"/>
    <x v="5"/>
    <s v="BESTAETIGT (6)"/>
    <n v="124"/>
    <n v="112"/>
    <x v="13"/>
    <x v="1"/>
    <n v="0.124"/>
    <n v="0.112"/>
    <n v="0.124"/>
    <n v="0.112"/>
  </r>
  <r>
    <x v="3"/>
    <x v="7"/>
    <s v="Hofdünger"/>
    <x v="3"/>
    <x v="16"/>
    <s v="BESTAETIGT (6)"/>
    <n v="2057.25"/>
    <n v="1089.25"/>
    <x v="11"/>
    <x v="1"/>
    <n v="2.0572499999999998"/>
    <n v="1.0892500000000001"/>
    <n v="0.13714999999999999"/>
    <n v="7.2616666666666677E-2"/>
  </r>
  <r>
    <x v="3"/>
    <x v="7"/>
    <s v="Hofdünger"/>
    <x v="0"/>
    <x v="1"/>
    <s v="BESTAETIGT (6)"/>
    <n v="180"/>
    <n v="72"/>
    <x v="13"/>
    <x v="1"/>
    <n v="0.18"/>
    <n v="7.1999999999999995E-2"/>
    <n v="0.18"/>
    <n v="7.1999999999999995E-2"/>
  </r>
  <r>
    <x v="3"/>
    <x v="7"/>
    <s v="Hofdünger"/>
    <x v="0"/>
    <x v="3"/>
    <s v="BESTAETIGT (6)"/>
    <n v="2271.5"/>
    <n v="1111.8500000000001"/>
    <x v="19"/>
    <x v="1"/>
    <n v="2.2715000000000001"/>
    <n v="1.1118500000000002"/>
    <n v="0.16225000000000001"/>
    <n v="7.9417857142857165E-2"/>
  </r>
  <r>
    <x v="3"/>
    <x v="7"/>
    <s v="Hofdünger"/>
    <x v="0"/>
    <x v="4"/>
    <s v="BESTAETIGT (6)"/>
    <n v="3151.9"/>
    <n v="1178.75"/>
    <x v="28"/>
    <x v="1"/>
    <n v="3.1518999999999999"/>
    <n v="1.17875"/>
    <n v="0.17510555555555554"/>
    <n v="6.5486111111111106E-2"/>
  </r>
  <r>
    <x v="3"/>
    <x v="7"/>
    <s v="Hofdünger"/>
    <x v="0"/>
    <x v="5"/>
    <s v="BESTAETIGT (6)"/>
    <n v="1525.28"/>
    <n v="872.18"/>
    <x v="23"/>
    <x v="1"/>
    <n v="1.52528"/>
    <n v="0.87217999999999996"/>
    <n v="0.16947555555555555"/>
    <n v="9.6908888888888878E-2"/>
  </r>
  <r>
    <x v="3"/>
    <x v="7"/>
    <s v="Hofdünger"/>
    <x v="0"/>
    <x v="6"/>
    <s v="BESTAETIGT (6)"/>
    <n v="920"/>
    <n v="340"/>
    <x v="7"/>
    <x v="1"/>
    <n v="0.92"/>
    <n v="0.34"/>
    <n v="0.3066666666666667"/>
    <n v="0.11333333333333334"/>
  </r>
  <r>
    <x v="3"/>
    <x v="7"/>
    <s v="Hofdünger"/>
    <x v="1"/>
    <x v="7"/>
    <s v="BESTAETIGT (6)"/>
    <n v="125"/>
    <n v="115"/>
    <x v="13"/>
    <x v="1"/>
    <n v="0.125"/>
    <n v="0.115"/>
    <n v="0.125"/>
    <n v="0.115"/>
  </r>
  <r>
    <x v="3"/>
    <x v="7"/>
    <s v="Hofdünger"/>
    <x v="1"/>
    <x v="9"/>
    <s v="BESTAETIGT (6)"/>
    <n v="100.8"/>
    <n v="81.599999999999994"/>
    <x v="13"/>
    <x v="1"/>
    <n v="0.1008"/>
    <n v="8.1599999999999992E-2"/>
    <n v="0.1008"/>
    <n v="8.1599999999999992E-2"/>
  </r>
  <r>
    <x v="3"/>
    <x v="7"/>
    <s v="Hofdünger"/>
    <x v="1"/>
    <x v="10"/>
    <s v="BESTAETIGT (6)"/>
    <n v="232.14"/>
    <n v="170.26"/>
    <x v="13"/>
    <x v="1"/>
    <n v="0.23213999999999999"/>
    <n v="0.17025999999999999"/>
    <n v="0.23213999999999999"/>
    <n v="0.17025999999999999"/>
  </r>
  <r>
    <x v="3"/>
    <x v="8"/>
    <s v="Hofdünger"/>
    <x v="3"/>
    <x v="16"/>
    <s v="BESTAETIGT (6)"/>
    <n v="1550.59"/>
    <n v="962.6"/>
    <x v="23"/>
    <x v="1"/>
    <n v="1.5505899999999999"/>
    <n v="0.96260000000000001"/>
    <n v="0.17228777777777776"/>
    <n v="0.10695555555555555"/>
  </r>
  <r>
    <x v="3"/>
    <x v="8"/>
    <s v="Hofdünger"/>
    <x v="0"/>
    <x v="1"/>
    <s v="BESTAETIGT (6)"/>
    <n v="762.12"/>
    <n v="321.67"/>
    <x v="7"/>
    <x v="1"/>
    <n v="0.76212000000000002"/>
    <n v="0.32167000000000001"/>
    <n v="0.25403999999999999"/>
    <n v="0.10722333333333334"/>
  </r>
  <r>
    <x v="3"/>
    <x v="8"/>
    <s v="Hofdünger"/>
    <x v="0"/>
    <x v="3"/>
    <s v="BESTAETIGT (6)"/>
    <n v="1010"/>
    <n v="499.8"/>
    <x v="18"/>
    <x v="1"/>
    <n v="1.01"/>
    <n v="0.49980000000000002"/>
    <n v="0.20200000000000001"/>
    <n v="9.9960000000000007E-2"/>
  </r>
  <r>
    <x v="3"/>
    <x v="8"/>
    <s v="Hofdünger"/>
    <x v="0"/>
    <x v="4"/>
    <s v="BESTAETIGT (6)"/>
    <n v="1857.0000000000002"/>
    <n v="682.56"/>
    <x v="27"/>
    <x v="1"/>
    <n v="1.8570000000000002"/>
    <n v="0.68255999999999994"/>
    <n v="0.14284615384615387"/>
    <n v="5.2504615384615379E-2"/>
  </r>
  <r>
    <x v="3"/>
    <x v="8"/>
    <s v="Hofdünger"/>
    <x v="0"/>
    <x v="5"/>
    <s v="BESTAETIGT (6)"/>
    <n v="3210.28"/>
    <n v="1796.05"/>
    <x v="28"/>
    <x v="1"/>
    <n v="3.21028"/>
    <n v="1.7960499999999999"/>
    <n v="0.17834888888888889"/>
    <n v="9.9780555555555553E-2"/>
  </r>
  <r>
    <x v="3"/>
    <x v="8"/>
    <s v="Hofdünger"/>
    <x v="0"/>
    <x v="6"/>
    <s v="BESTAETIGT (6)"/>
    <n v="316.8"/>
    <n v="220.8"/>
    <x v="7"/>
    <x v="1"/>
    <n v="0.31680000000000003"/>
    <n v="0.22080000000000002"/>
    <n v="0.10560000000000001"/>
    <n v="7.3600000000000013E-2"/>
  </r>
  <r>
    <x v="3"/>
    <x v="8"/>
    <s v="Hofdünger"/>
    <x v="1"/>
    <x v="7"/>
    <s v="BESTAETIGT (6)"/>
    <n v="58.25"/>
    <n v="53.25"/>
    <x v="13"/>
    <x v="1"/>
    <n v="5.8250000000000003E-2"/>
    <n v="5.3249999999999999E-2"/>
    <n v="5.8250000000000003E-2"/>
    <n v="5.3249999999999999E-2"/>
  </r>
  <r>
    <x v="3"/>
    <x v="8"/>
    <s v="Hofdünger"/>
    <x v="1"/>
    <x v="9"/>
    <s v="BESTAETIGT (6)"/>
    <n v="823.2"/>
    <n v="666.4"/>
    <x v="10"/>
    <x v="1"/>
    <n v="0.82320000000000004"/>
    <n v="0.66639999999999999"/>
    <n v="0.41160000000000002"/>
    <n v="0.3332"/>
  </r>
  <r>
    <x v="3"/>
    <x v="8"/>
    <s v="Hofdünger"/>
    <x v="1"/>
    <x v="10"/>
    <s v="BESTAETIGT (6)"/>
    <n v="729.64"/>
    <n v="569.02"/>
    <x v="10"/>
    <x v="1"/>
    <n v="0.72963999999999996"/>
    <n v="0.56901999999999997"/>
    <n v="0.36481999999999998"/>
    <n v="0.28450999999999999"/>
  </r>
  <r>
    <x v="3"/>
    <x v="8"/>
    <s v="Hofdünger"/>
    <x v="1"/>
    <x v="1"/>
    <s v="BESTAETIGT (6)"/>
    <n v="190.28"/>
    <n v="170.4"/>
    <x v="13"/>
    <x v="1"/>
    <n v="0.19028"/>
    <n v="0.1704"/>
    <n v="0.19028"/>
    <n v="0.1704"/>
  </r>
  <r>
    <x v="3"/>
    <x v="10"/>
    <s v="Hofdünger"/>
    <x v="0"/>
    <x v="4"/>
    <s v="BESTAETIGT (6)"/>
    <n v="935.33"/>
    <n v="378.64000000000004"/>
    <x v="15"/>
    <x v="1"/>
    <n v="0.93532999999999999"/>
    <n v="0.37864000000000003"/>
    <n v="0.13361857142857142"/>
    <n v="5.4091428571428575E-2"/>
  </r>
  <r>
    <x v="3"/>
    <x v="10"/>
    <s v="Hofdünger"/>
    <x v="1"/>
    <x v="9"/>
    <s v="BESTAETIGT (6)"/>
    <n v="707.90000000000009"/>
    <n v="461.35"/>
    <x v="7"/>
    <x v="1"/>
    <n v="0.70790000000000008"/>
    <n v="0.46135000000000004"/>
    <n v="0.23596666666666669"/>
    <n v="0.15378333333333336"/>
  </r>
  <r>
    <x v="3"/>
    <x v="10"/>
    <s v="Hofdünger"/>
    <x v="1"/>
    <x v="10"/>
    <s v="BESTAETIGT (6)"/>
    <n v="341.05"/>
    <n v="250.13"/>
    <x v="13"/>
    <x v="1"/>
    <n v="0.34105000000000002"/>
    <n v="0.25013000000000002"/>
    <n v="0.34105000000000002"/>
    <n v="0.25013000000000002"/>
  </r>
  <r>
    <x v="3"/>
    <x v="10"/>
    <s v="Hofdünger"/>
    <x v="1"/>
    <x v="5"/>
    <s v="BESTAETIGT (6)"/>
    <n v="260"/>
    <n v="240"/>
    <x v="13"/>
    <x v="1"/>
    <n v="0.26"/>
    <n v="0.24"/>
    <n v="0.26"/>
    <n v="0.24"/>
  </r>
  <r>
    <x v="3"/>
    <x v="12"/>
    <s v="Hofdünger"/>
    <x v="0"/>
    <x v="2"/>
    <s v="BESTAETIGT (6)"/>
    <n v="571.20000000000005"/>
    <n v="253.68"/>
    <x v="7"/>
    <x v="1"/>
    <n v="0.57120000000000004"/>
    <n v="0.25368000000000002"/>
    <n v="0.19040000000000001"/>
    <n v="8.456000000000001E-2"/>
  </r>
  <r>
    <x v="3"/>
    <x v="12"/>
    <s v="Hofdünger"/>
    <x v="0"/>
    <x v="3"/>
    <s v="BESTAETIGT (6)"/>
    <n v="257.88"/>
    <n v="130.19999999999999"/>
    <x v="10"/>
    <x v="1"/>
    <n v="0.25788"/>
    <n v="0.13019999999999998"/>
    <n v="0.12894"/>
    <n v="6.5099999999999991E-2"/>
  </r>
  <r>
    <x v="3"/>
    <x v="12"/>
    <s v="Hofdünger"/>
    <x v="0"/>
    <x v="5"/>
    <s v="BESTAETIGT (6)"/>
    <n v="1108.8000000000002"/>
    <n v="660.8"/>
    <x v="21"/>
    <x v="1"/>
    <n v="1.1088000000000002"/>
    <n v="0.66079999999999994"/>
    <n v="0.13860000000000003"/>
    <n v="8.2599999999999993E-2"/>
  </r>
  <r>
    <x v="3"/>
    <x v="12"/>
    <s v="Hofdünger"/>
    <x v="0"/>
    <x v="6"/>
    <s v="BESTAETIGT (6)"/>
    <n v="504"/>
    <n v="322"/>
    <x v="10"/>
    <x v="1"/>
    <n v="0.504"/>
    <n v="0.32200000000000001"/>
    <n v="0.252"/>
    <n v="0.161"/>
  </r>
  <r>
    <x v="3"/>
    <x v="12"/>
    <s v="Hofdünger"/>
    <x v="1"/>
    <x v="7"/>
    <s v="BESTAETIGT (6)"/>
    <n v="490.33"/>
    <n v="448.24"/>
    <x v="7"/>
    <x v="1"/>
    <n v="0.49032999999999999"/>
    <n v="0.44824000000000003"/>
    <n v="0.16344333333333333"/>
    <n v="0.14941333333333334"/>
  </r>
  <r>
    <x v="3"/>
    <x v="12"/>
    <s v="Hofdünger"/>
    <x v="1"/>
    <x v="9"/>
    <s v="BESTAETIGT (6)"/>
    <n v="4230.4900000000007"/>
    <n v="3357.1"/>
    <x v="21"/>
    <x v="1"/>
    <n v="4.2304900000000005"/>
    <n v="3.3571"/>
    <n v="0.52881125000000007"/>
    <n v="0.4196375"/>
  </r>
  <r>
    <x v="3"/>
    <x v="12"/>
    <s v="Hofdünger"/>
    <x v="1"/>
    <x v="10"/>
    <s v="BESTAETIGT (6)"/>
    <n v="163.36000000000001"/>
    <n v="119.81"/>
    <x v="13"/>
    <x v="1"/>
    <n v="0.16336000000000001"/>
    <n v="0.11981"/>
    <n v="0.16336000000000001"/>
    <n v="0.11981"/>
  </r>
  <r>
    <x v="4"/>
    <x v="13"/>
    <s v="Hofdünger"/>
    <x v="3"/>
    <x v="16"/>
    <s v="BESTAETIGT (6)"/>
    <n v="465.65"/>
    <n v="192.7"/>
    <x v="7"/>
    <x v="1"/>
    <n v="0.46564999999999995"/>
    <n v="0.19269999999999998"/>
    <n v="0.15521666666666664"/>
    <n v="6.4233333333333323E-2"/>
  </r>
  <r>
    <x v="4"/>
    <x v="13"/>
    <s v="Hofdünger"/>
    <x v="0"/>
    <x v="3"/>
    <s v="BESTAETIGT (6)"/>
    <n v="112.5"/>
    <n v="63"/>
    <x v="13"/>
    <x v="1"/>
    <n v="0.1125"/>
    <n v="6.3E-2"/>
    <n v="0.1125"/>
    <n v="6.3E-2"/>
  </r>
  <r>
    <x v="4"/>
    <x v="13"/>
    <s v="Hofdünger"/>
    <x v="0"/>
    <x v="4"/>
    <s v="BESTAETIGT (6)"/>
    <n v="6425.0999999999995"/>
    <n v="2777.2000000000003"/>
    <x v="128"/>
    <x v="1"/>
    <n v="6.4250999999999996"/>
    <n v="2.7772000000000001"/>
    <n v="0.16474615384615385"/>
    <n v="7.1210256410256412E-2"/>
  </r>
  <r>
    <x v="4"/>
    <x v="13"/>
    <s v="Hofdünger"/>
    <x v="0"/>
    <x v="5"/>
    <s v="BESTAETIGT (6)"/>
    <n v="3684.4800000000009"/>
    <n v="1872.6"/>
    <x v="55"/>
    <x v="1"/>
    <n v="3.6844800000000011"/>
    <n v="1.8725999999999998"/>
    <n v="0.16019478260869571"/>
    <n v="8.1417391304347816E-2"/>
  </r>
  <r>
    <x v="4"/>
    <x v="13"/>
    <s v="Hofdünger"/>
    <x v="1"/>
    <x v="15"/>
    <s v="BESTAETIGT (6)"/>
    <n v="98"/>
    <n v="80.5"/>
    <x v="13"/>
    <x v="1"/>
    <n v="9.8000000000000004E-2"/>
    <n v="8.0500000000000002E-2"/>
    <n v="9.8000000000000004E-2"/>
    <n v="8.0500000000000002E-2"/>
  </r>
  <r>
    <x v="4"/>
    <x v="13"/>
    <s v="Recyclingdünger"/>
    <x v="2"/>
    <x v="16"/>
    <s v="BESTAETIGT (6)"/>
    <n v="4364.4800000000005"/>
    <n v="831.68000000000006"/>
    <x v="51"/>
    <x v="1"/>
    <n v="4.3644800000000004"/>
    <n v="0.83168000000000009"/>
    <n v="0.36370666666666668"/>
    <n v="6.9306666666666669E-2"/>
  </r>
  <r>
    <x v="4"/>
    <x v="7"/>
    <s v="Hofdünger"/>
    <x v="3"/>
    <x v="16"/>
    <s v="BESTAETIGT (6)"/>
    <n v="11238.000000000002"/>
    <n v="5265.4800000000014"/>
    <x v="90"/>
    <x v="1"/>
    <n v="11.238000000000001"/>
    <n v="5.265480000000001"/>
    <n v="0.1702727272727273"/>
    <n v="7.9780000000000018E-2"/>
  </r>
  <r>
    <x v="4"/>
    <x v="7"/>
    <s v="Hofdünger"/>
    <x v="0"/>
    <x v="1"/>
    <s v="BESTAETIGT (6)"/>
    <n v="3367.6000000000004"/>
    <n v="1401.6999999999998"/>
    <x v="8"/>
    <x v="1"/>
    <n v="3.3676000000000004"/>
    <n v="1.4016999999999997"/>
    <n v="0.17724210526315792"/>
    <n v="7.3773684210526297E-2"/>
  </r>
  <r>
    <x v="4"/>
    <x v="7"/>
    <s v="Hofdünger"/>
    <x v="0"/>
    <x v="3"/>
    <s v="BESTAETIGT (6)"/>
    <n v="1357.6"/>
    <n v="760.5"/>
    <x v="16"/>
    <x v="1"/>
    <n v="1.3575999999999999"/>
    <n v="0.76049999999999995"/>
    <n v="0.13575999999999999"/>
    <n v="7.6049999999999993E-2"/>
  </r>
  <r>
    <x v="4"/>
    <x v="7"/>
    <s v="Hofdünger"/>
    <x v="0"/>
    <x v="4"/>
    <s v="BESTAETIGT (6)"/>
    <n v="24840.16"/>
    <n v="10448.650000000003"/>
    <x v="155"/>
    <x v="1"/>
    <n v="24.840160000000001"/>
    <n v="10.448650000000002"/>
    <n v="0.17131144827586209"/>
    <n v="7.2059655172413806E-2"/>
  </r>
  <r>
    <x v="4"/>
    <x v="7"/>
    <s v="Hofdünger"/>
    <x v="0"/>
    <x v="5"/>
    <s v="BESTAETIGT (6)"/>
    <n v="11847.999999999996"/>
    <n v="6044.1"/>
    <x v="156"/>
    <x v="1"/>
    <n v="11.847999999999997"/>
    <n v="6.0441000000000003"/>
    <n v="0.14274698795180721"/>
    <n v="7.2820481927710845E-2"/>
  </r>
  <r>
    <x v="4"/>
    <x v="7"/>
    <s v="Hofdünger"/>
    <x v="1"/>
    <x v="18"/>
    <s v="BESTAETIGT (6)"/>
    <n v="152.9"/>
    <n v="107.9"/>
    <x v="13"/>
    <x v="1"/>
    <n v="0.15290000000000001"/>
    <n v="0.10790000000000001"/>
    <n v="0.15290000000000001"/>
    <n v="0.10790000000000001"/>
  </r>
  <r>
    <x v="4"/>
    <x v="7"/>
    <s v="Hofdünger"/>
    <x v="1"/>
    <x v="9"/>
    <s v="BESTAETIGT (6)"/>
    <n v="397.76"/>
    <n v="280.81999999999994"/>
    <x v="2"/>
    <x v="1"/>
    <n v="0.39776"/>
    <n v="0.28081999999999996"/>
    <n v="9.9440000000000001E-2"/>
    <n v="7.020499999999999E-2"/>
  </r>
  <r>
    <x v="4"/>
    <x v="7"/>
    <s v="Hofdünger"/>
    <x v="1"/>
    <x v="11"/>
    <s v="BESTAETIGT (6)"/>
    <n v="102"/>
    <n v="75"/>
    <x v="10"/>
    <x v="1"/>
    <n v="0.10199999999999999"/>
    <n v="7.4999999999999997E-2"/>
    <n v="5.0999999999999997E-2"/>
    <n v="3.7499999999999999E-2"/>
  </r>
  <r>
    <x v="4"/>
    <x v="7"/>
    <s v="Hofdünger"/>
    <x v="1"/>
    <x v="1"/>
    <s v="BESTAETIGT (6)"/>
    <n v="147.19999999999999"/>
    <n v="96"/>
    <x v="10"/>
    <x v="1"/>
    <n v="0.1472"/>
    <n v="9.6000000000000002E-2"/>
    <n v="7.3599999999999999E-2"/>
    <n v="4.8000000000000001E-2"/>
  </r>
  <r>
    <x v="4"/>
    <x v="7"/>
    <s v="Hofdünger"/>
    <x v="1"/>
    <x v="15"/>
    <s v="BESTAETIGT (6)"/>
    <n v="511"/>
    <n v="419.75"/>
    <x v="10"/>
    <x v="1"/>
    <n v="0.51100000000000001"/>
    <n v="0.41975000000000001"/>
    <n v="0.2555"/>
    <n v="0.20987500000000001"/>
  </r>
  <r>
    <x v="4"/>
    <x v="7"/>
    <s v="Recyclingdünger"/>
    <x v="2"/>
    <x v="16"/>
    <s v="BESTAETIGT (6)"/>
    <n v="937.5"/>
    <n v="199.5"/>
    <x v="2"/>
    <x v="1"/>
    <n v="0.9375"/>
    <n v="0.19950000000000001"/>
    <n v="0.234375"/>
    <n v="4.9875000000000003E-2"/>
  </r>
  <r>
    <x v="4"/>
    <x v="14"/>
    <s v="Hofdünger"/>
    <x v="0"/>
    <x v="4"/>
    <s v="BESTAETIGT (6)"/>
    <n v="2060"/>
    <n v="838"/>
    <x v="20"/>
    <x v="1"/>
    <n v="2.06"/>
    <n v="0.83799999999999997"/>
    <n v="0.34333333333333332"/>
    <n v="0.13966666666666666"/>
  </r>
  <r>
    <x v="4"/>
    <x v="8"/>
    <s v="Hofdünger"/>
    <x v="3"/>
    <x v="16"/>
    <s v="BESTAETIGT (6)"/>
    <n v="593.4"/>
    <n v="216.1"/>
    <x v="18"/>
    <x v="1"/>
    <n v="0.59339999999999993"/>
    <n v="0.21609999999999999"/>
    <n v="0.11867999999999998"/>
    <n v="4.3219999999999995E-2"/>
  </r>
  <r>
    <x v="4"/>
    <x v="8"/>
    <s v="Hofdünger"/>
    <x v="0"/>
    <x v="1"/>
    <s v="BESTAETIGT (6)"/>
    <n v="1713.4"/>
    <n v="704.3"/>
    <x v="23"/>
    <x v="1"/>
    <n v="1.7134"/>
    <n v="0.70429999999999993"/>
    <n v="0.19037777777777778"/>
    <n v="7.825555555555555E-2"/>
  </r>
  <r>
    <x v="4"/>
    <x v="8"/>
    <s v="Hofdünger"/>
    <x v="0"/>
    <x v="3"/>
    <s v="BESTAETIGT (6)"/>
    <n v="263"/>
    <n v="130"/>
    <x v="13"/>
    <x v="1"/>
    <n v="0.26300000000000001"/>
    <n v="0.13"/>
    <n v="0.26300000000000001"/>
    <n v="0.13"/>
  </r>
  <r>
    <x v="4"/>
    <x v="8"/>
    <s v="Hofdünger"/>
    <x v="0"/>
    <x v="4"/>
    <s v="BESTAETIGT (6)"/>
    <n v="10557.2"/>
    <n v="3941.2"/>
    <x v="3"/>
    <x v="1"/>
    <n v="10.5572"/>
    <n v="3.9411999999999998"/>
    <n v="0.3299125"/>
    <n v="0.12316249999999999"/>
  </r>
  <r>
    <x v="4"/>
    <x v="8"/>
    <s v="Hofdünger"/>
    <x v="0"/>
    <x v="5"/>
    <s v="BESTAETIGT (6)"/>
    <n v="2833.65"/>
    <n v="1435.5"/>
    <x v="11"/>
    <x v="1"/>
    <n v="2.83365"/>
    <n v="1.4355"/>
    <n v="0.18890999999999999"/>
    <n v="9.5699999999999993E-2"/>
  </r>
  <r>
    <x v="4"/>
    <x v="8"/>
    <s v="Hofdünger"/>
    <x v="1"/>
    <x v="8"/>
    <s v="BESTAETIGT (6)"/>
    <n v="143.10000000000002"/>
    <n v="62.099999999999994"/>
    <x v="7"/>
    <x v="1"/>
    <n v="0.14310000000000003"/>
    <n v="6.2099999999999995E-2"/>
    <n v="4.7700000000000013E-2"/>
    <n v="2.07E-2"/>
  </r>
  <r>
    <x v="4"/>
    <x v="8"/>
    <s v="Hofdünger"/>
    <x v="1"/>
    <x v="1"/>
    <s v="BESTAETIGT (6)"/>
    <n v="59.7"/>
    <n v="24.75"/>
    <x v="13"/>
    <x v="1"/>
    <n v="5.9700000000000003E-2"/>
    <n v="2.4750000000000001E-2"/>
    <n v="5.9700000000000003E-2"/>
    <n v="2.4750000000000001E-2"/>
  </r>
  <r>
    <x v="4"/>
    <x v="8"/>
    <s v="Recyclingdünger"/>
    <x v="2"/>
    <x v="16"/>
    <s v="BESTAETIGT (6)"/>
    <n v="2824.17"/>
    <n v="802.47"/>
    <x v="41"/>
    <x v="1"/>
    <n v="2.8241700000000001"/>
    <n v="0.80247000000000002"/>
    <n v="0.25674272727272729"/>
    <n v="7.2951818181818187E-2"/>
  </r>
  <r>
    <x v="4"/>
    <x v="10"/>
    <s v="Hofdünger"/>
    <x v="0"/>
    <x v="1"/>
    <s v="BESTAETIGT (6)"/>
    <n v="363"/>
    <n v="148.5"/>
    <x v="13"/>
    <x v="1"/>
    <n v="0.36299999999999999"/>
    <n v="0.14849999999999999"/>
    <n v="0.36299999999999999"/>
    <n v="0.14849999999999999"/>
  </r>
  <r>
    <x v="4"/>
    <x v="10"/>
    <s v="Hofdünger"/>
    <x v="0"/>
    <x v="4"/>
    <s v="BESTAETIGT (6)"/>
    <n v="3427"/>
    <n v="1246"/>
    <x v="21"/>
    <x v="1"/>
    <n v="3.427"/>
    <n v="1.246"/>
    <n v="0.42837500000000001"/>
    <n v="0.15575"/>
  </r>
  <r>
    <x v="4"/>
    <x v="10"/>
    <s v="Hofdünger"/>
    <x v="1"/>
    <x v="9"/>
    <s v="BESTAETIGT (6)"/>
    <n v="544.32000000000005"/>
    <n v="440.64"/>
    <x v="10"/>
    <x v="1"/>
    <n v="0.54432000000000003"/>
    <n v="0.44063999999999998"/>
    <n v="0.27216000000000001"/>
    <n v="0.22031999999999999"/>
  </r>
  <r>
    <x v="4"/>
    <x v="10"/>
    <s v="Hofdünger"/>
    <x v="1"/>
    <x v="11"/>
    <s v="BESTAETIGT (6)"/>
    <n v="465.6"/>
    <n v="335"/>
    <x v="7"/>
    <x v="1"/>
    <n v="0.46560000000000001"/>
    <n v="0.33500000000000002"/>
    <n v="0.1552"/>
    <n v="0.11166666666666668"/>
  </r>
  <r>
    <x v="4"/>
    <x v="10"/>
    <s v="Recyclingdünger"/>
    <x v="2"/>
    <x v="16"/>
    <s v="BESTAETIGT (6)"/>
    <n v="2199.7399999999998"/>
    <n v="1070.8399999999999"/>
    <x v="27"/>
    <x v="1"/>
    <n v="2.1997399999999998"/>
    <n v="1.07084"/>
    <n v="0.16921076923076922"/>
    <n v="8.2372307692307689E-2"/>
  </r>
  <r>
    <x v="4"/>
    <x v="12"/>
    <s v="Hofdünger"/>
    <x v="0"/>
    <x v="4"/>
    <s v="BESTAETIGT (6)"/>
    <n v="6715.8000000000011"/>
    <n v="2047.5"/>
    <x v="16"/>
    <x v="1"/>
    <n v="6.7158000000000007"/>
    <n v="2.0474999999999999"/>
    <n v="0.67158000000000007"/>
    <n v="0.20474999999999999"/>
  </r>
  <r>
    <x v="4"/>
    <x v="12"/>
    <s v="Hofdünger"/>
    <x v="0"/>
    <x v="5"/>
    <s v="BESTAETIGT (6)"/>
    <n v="1761.2"/>
    <n v="890.4"/>
    <x v="23"/>
    <x v="1"/>
    <n v="1.7612000000000001"/>
    <n v="0.89039999999999997"/>
    <n v="0.19568888888888891"/>
    <n v="9.8933333333333331E-2"/>
  </r>
  <r>
    <x v="4"/>
    <x v="12"/>
    <s v="Recyclingdünger"/>
    <x v="2"/>
    <x v="16"/>
    <s v="BESTAETIGT (6)"/>
    <n v="214173.81"/>
    <n v="40812.210000000006"/>
    <x v="2"/>
    <x v="1"/>
    <n v="214.17381"/>
    <n v="40.812210000000007"/>
    <n v="53.543452500000001"/>
    <n v="10.203052500000002"/>
  </r>
  <r>
    <x v="5"/>
    <x v="0"/>
    <s v="Hofdünger"/>
    <x v="0"/>
    <x v="1"/>
    <s v="BESTAETIGT (6)"/>
    <n v="2145.3999999999996"/>
    <n v="886.2"/>
    <x v="18"/>
    <x v="1"/>
    <n v="2.1453999999999995"/>
    <n v="0.8862000000000001"/>
    <n v="0.42907999999999991"/>
    <n v="0.17724000000000001"/>
  </r>
  <r>
    <x v="5"/>
    <x v="0"/>
    <s v="Hofdünger"/>
    <x v="0"/>
    <x v="4"/>
    <s v="BESTAETIGT (6)"/>
    <n v="8751.3000000000011"/>
    <n v="3697.2"/>
    <x v="19"/>
    <x v="1"/>
    <n v="8.7513000000000005"/>
    <n v="3.6971999999999996"/>
    <n v="0.62509285714285723"/>
    <n v="0.26408571428571426"/>
  </r>
  <r>
    <x v="5"/>
    <x v="0"/>
    <s v="Hofdünger"/>
    <x v="0"/>
    <x v="6"/>
    <s v="BESTAETIGT (6)"/>
    <n v="825.3"/>
    <n v="353.70000000000005"/>
    <x v="7"/>
    <x v="1"/>
    <n v="0.82529999999999992"/>
    <n v="0.35370000000000007"/>
    <n v="0.27509999999999996"/>
    <n v="0.11790000000000002"/>
  </r>
  <r>
    <x v="5"/>
    <x v="0"/>
    <s v="Hofdünger"/>
    <x v="1"/>
    <x v="12"/>
    <s v="BESTAETIGT (6)"/>
    <n v="2120"/>
    <n v="1236"/>
    <x v="15"/>
    <x v="1"/>
    <n v="2.12"/>
    <n v="1.236"/>
    <n v="0.30285714285714288"/>
    <n v="0.17657142857142857"/>
  </r>
  <r>
    <x v="5"/>
    <x v="0"/>
    <s v="Hofdünger"/>
    <x v="1"/>
    <x v="1"/>
    <s v="BESTAETIGT (6)"/>
    <n v="600"/>
    <n v="480"/>
    <x v="13"/>
    <x v="1"/>
    <n v="0.6"/>
    <n v="0.48"/>
    <n v="0.6"/>
    <n v="0.48"/>
  </r>
  <r>
    <x v="5"/>
    <x v="0"/>
    <s v="Recyclingdünger"/>
    <x v="2"/>
    <x v="16"/>
    <s v="BESTAETIGT (6)"/>
    <n v="4233.0999999999995"/>
    <n v="4760.03"/>
    <x v="41"/>
    <x v="1"/>
    <n v="4.2330999999999994"/>
    <n v="4.7600299999999995"/>
    <n v="0.38482727272727268"/>
    <n v="0.43272999999999995"/>
  </r>
  <r>
    <x v="5"/>
    <x v="3"/>
    <s v="Hofdünger"/>
    <x v="0"/>
    <x v="0"/>
    <s v="BESTAETIGT (6)"/>
    <n v="651"/>
    <n v="260.39999999999998"/>
    <x v="13"/>
    <x v="1"/>
    <n v="0.65100000000000002"/>
    <n v="0.26039999999999996"/>
    <n v="0.65100000000000002"/>
    <n v="0.26039999999999996"/>
  </r>
  <r>
    <x v="5"/>
    <x v="3"/>
    <s v="Hofdünger"/>
    <x v="0"/>
    <x v="2"/>
    <s v="BESTAETIGT (6)"/>
    <n v="696"/>
    <n v="264"/>
    <x v="10"/>
    <x v="1"/>
    <n v="0.69599999999999995"/>
    <n v="0.26400000000000001"/>
    <n v="0.34799999999999998"/>
    <n v="0.13200000000000001"/>
  </r>
  <r>
    <x v="5"/>
    <x v="3"/>
    <s v="Hofdünger"/>
    <x v="0"/>
    <x v="3"/>
    <s v="BESTAETIGT (6)"/>
    <n v="427.5"/>
    <n v="239.4"/>
    <x v="7"/>
    <x v="1"/>
    <n v="0.42749999999999999"/>
    <n v="0.2394"/>
    <n v="0.14249999999999999"/>
    <n v="7.9799999999999996E-2"/>
  </r>
  <r>
    <x v="5"/>
    <x v="3"/>
    <s v="Hofdünger"/>
    <x v="0"/>
    <x v="4"/>
    <s v="BESTAETIGT (6)"/>
    <n v="4442"/>
    <n v="2120"/>
    <x v="41"/>
    <x v="1"/>
    <n v="4.4420000000000002"/>
    <n v="2.12"/>
    <n v="0.40381818181818185"/>
    <n v="0.19272727272727275"/>
  </r>
  <r>
    <x v="5"/>
    <x v="3"/>
    <s v="Hofdünger"/>
    <x v="0"/>
    <x v="6"/>
    <s v="BESTAETIGT (6)"/>
    <n v="2527.2000000000003"/>
    <n v="1614.6000000000001"/>
    <x v="2"/>
    <x v="1"/>
    <n v="2.5272000000000001"/>
    <n v="1.6146"/>
    <n v="0.63180000000000003"/>
    <n v="0.40365000000000001"/>
  </r>
  <r>
    <x v="5"/>
    <x v="3"/>
    <s v="Hofdünger"/>
    <x v="1"/>
    <x v="0"/>
    <s v="BESTAETIGT (6)"/>
    <n v="70"/>
    <n v="43"/>
    <x v="13"/>
    <x v="1"/>
    <n v="7.0000000000000007E-2"/>
    <n v="4.2999999999999997E-2"/>
    <n v="7.0000000000000007E-2"/>
    <n v="4.2999999999999997E-2"/>
  </r>
  <r>
    <x v="5"/>
    <x v="3"/>
    <s v="Hofdünger"/>
    <x v="1"/>
    <x v="9"/>
    <s v="BESTAETIGT (6)"/>
    <n v="678.5"/>
    <n v="413"/>
    <x v="13"/>
    <x v="1"/>
    <n v="0.67849999999999999"/>
    <n v="0.41299999999999998"/>
    <n v="0.67849999999999999"/>
    <n v="0.41299999999999998"/>
  </r>
  <r>
    <x v="5"/>
    <x v="3"/>
    <s v="Hofdünger"/>
    <x v="1"/>
    <x v="1"/>
    <s v="BESTAETIGT (6)"/>
    <n v="628.72"/>
    <n v="330.6"/>
    <x v="7"/>
    <x v="1"/>
    <n v="0.62872000000000006"/>
    <n v="0.3306"/>
    <n v="0.20957333333333336"/>
    <n v="0.11020000000000001"/>
  </r>
  <r>
    <x v="5"/>
    <x v="3"/>
    <s v="Recyclingdünger"/>
    <x v="2"/>
    <x v="16"/>
    <s v="BESTAETIGT (6)"/>
    <n v="44559.700000000004"/>
    <n v="19168.269999999997"/>
    <x v="100"/>
    <x v="1"/>
    <n v="44.559700000000007"/>
    <n v="19.168269999999996"/>
    <n v="0.55699625000000008"/>
    <n v="0.23960337499999995"/>
  </r>
  <r>
    <x v="5"/>
    <x v="4"/>
    <s v="Hofdünger"/>
    <x v="0"/>
    <x v="2"/>
    <s v="BESTAETIGT (6)"/>
    <n v="886.72"/>
    <n v="395.5200000000001"/>
    <x v="23"/>
    <x v="1"/>
    <n v="0.88672000000000006"/>
    <n v="0.39552000000000009"/>
    <n v="9.8524444444444456E-2"/>
    <n v="4.3946666666666676E-2"/>
  </r>
  <r>
    <x v="5"/>
    <x v="4"/>
    <s v="Hofdünger"/>
    <x v="1"/>
    <x v="2"/>
    <s v="BESTAETIGT (6)"/>
    <n v="2062.98"/>
    <n v="1379.7"/>
    <x v="13"/>
    <x v="1"/>
    <n v="2.06298"/>
    <n v="1.3797000000000001"/>
    <n v="2.06298"/>
    <n v="1.3797000000000001"/>
  </r>
  <r>
    <x v="5"/>
    <x v="4"/>
    <s v="Recyclingdünger"/>
    <x v="2"/>
    <x v="16"/>
    <s v="BESTAETIGT (6)"/>
    <n v="2178.71"/>
    <n v="920.85"/>
    <x v="18"/>
    <x v="1"/>
    <n v="2.1787100000000001"/>
    <n v="0.92085000000000006"/>
    <n v="0.43574200000000002"/>
    <n v="0.18417"/>
  </r>
  <r>
    <x v="5"/>
    <x v="1"/>
    <s v="Hofdünger"/>
    <x v="0"/>
    <x v="0"/>
    <s v="BESTAETIGT (6)"/>
    <n v="145277.56000000006"/>
    <n v="65450.549999999988"/>
    <x v="157"/>
    <x v="1"/>
    <n v="145.27756000000005"/>
    <n v="65.450549999999993"/>
    <n v="0.29468064908722119"/>
    <n v="0.13275973630831642"/>
  </r>
  <r>
    <x v="5"/>
    <x v="1"/>
    <s v="Hofdünger"/>
    <x v="0"/>
    <x v="1"/>
    <s v="BESTAETIGT (6)"/>
    <n v="92986.919999999984"/>
    <n v="38123.020000000033"/>
    <x v="158"/>
    <x v="1"/>
    <n v="92.986919999999984"/>
    <n v="38.123020000000032"/>
    <n v="0.20802442953020131"/>
    <n v="8.5286398210290895E-2"/>
  </r>
  <r>
    <x v="5"/>
    <x v="1"/>
    <s v="Hofdünger"/>
    <x v="0"/>
    <x v="2"/>
    <s v="BESTAETIGT (6)"/>
    <n v="14453.350000000002"/>
    <n v="5865.75"/>
    <x v="152"/>
    <x v="1"/>
    <n v="14.453350000000002"/>
    <n v="5.8657500000000002"/>
    <n v="0.35252073170731713"/>
    <n v="0.14306707317073172"/>
  </r>
  <r>
    <x v="5"/>
    <x v="1"/>
    <s v="Hofdünger"/>
    <x v="0"/>
    <x v="3"/>
    <s v="BESTAETIGT (6)"/>
    <n v="106395.54"/>
    <n v="52290.630000000034"/>
    <x v="159"/>
    <x v="1"/>
    <n v="106.39554"/>
    <n v="52.290630000000036"/>
    <n v="0.17972219594594593"/>
    <n v="8.8328766891891952E-2"/>
  </r>
  <r>
    <x v="5"/>
    <x v="1"/>
    <s v="Hofdünger"/>
    <x v="0"/>
    <x v="4"/>
    <s v="BESTAETIGT (6)"/>
    <n v="162923.87999999998"/>
    <n v="77020.779999999912"/>
    <x v="160"/>
    <x v="1"/>
    <n v="162.92387999999997"/>
    <n v="77.020779999999917"/>
    <n v="0.28734370370370366"/>
    <n v="0.13583911816578467"/>
  </r>
  <r>
    <x v="5"/>
    <x v="1"/>
    <s v="Hofdünger"/>
    <x v="0"/>
    <x v="5"/>
    <s v="BESTAETIGT (6)"/>
    <n v="56969.26"/>
    <n v="34401.189999999988"/>
    <x v="161"/>
    <x v="1"/>
    <n v="56.969260000000006"/>
    <n v="34.401189999999986"/>
    <n v="0.18926664451827244"/>
    <n v="0.11428966777408633"/>
  </r>
  <r>
    <x v="5"/>
    <x v="1"/>
    <s v="Hofdünger"/>
    <x v="0"/>
    <x v="6"/>
    <s v="BESTAETIGT (6)"/>
    <n v="141794.73000000007"/>
    <n v="75926.070000000007"/>
    <x v="162"/>
    <x v="1"/>
    <n v="141.79473000000007"/>
    <n v="75.92607000000001"/>
    <n v="0.23437145454545466"/>
    <n v="0.12549763636363637"/>
  </r>
  <r>
    <x v="5"/>
    <x v="1"/>
    <s v="Hofdünger"/>
    <x v="1"/>
    <x v="0"/>
    <s v="BESTAETIGT (6)"/>
    <n v="1436.75"/>
    <n v="1113.7"/>
    <x v="7"/>
    <x v="1"/>
    <n v="1.43675"/>
    <n v="1.1137000000000001"/>
    <n v="0.47891666666666666"/>
    <n v="0.37123333333333336"/>
  </r>
  <r>
    <x v="5"/>
    <x v="1"/>
    <s v="Hofdünger"/>
    <x v="1"/>
    <x v="7"/>
    <s v="BESTAETIGT (6)"/>
    <n v="5633.21"/>
    <n v="5142.2"/>
    <x v="34"/>
    <x v="1"/>
    <n v="5.6332100000000001"/>
    <n v="5.1421999999999999"/>
    <n v="0.11735854166666666"/>
    <n v="0.10712916666666666"/>
  </r>
  <r>
    <x v="5"/>
    <x v="1"/>
    <s v="Hofdünger"/>
    <x v="1"/>
    <x v="8"/>
    <s v="BESTAETIGT (6)"/>
    <n v="420.66"/>
    <n v="283.86"/>
    <x v="13"/>
    <x v="1"/>
    <n v="0.42066000000000003"/>
    <n v="0.28386"/>
    <n v="0.42066000000000003"/>
    <n v="0.28386"/>
  </r>
  <r>
    <x v="5"/>
    <x v="1"/>
    <s v="Hofdünger"/>
    <x v="1"/>
    <x v="9"/>
    <s v="BESTAETIGT (6)"/>
    <n v="31925.369999999995"/>
    <n v="26010.239999999998"/>
    <x v="163"/>
    <x v="1"/>
    <n v="31.925369999999994"/>
    <n v="26.01024"/>
    <n v="0.35082824175824168"/>
    <n v="0.28582681318681319"/>
  </r>
  <r>
    <x v="5"/>
    <x v="1"/>
    <s v="Hofdünger"/>
    <x v="1"/>
    <x v="10"/>
    <s v="BESTAETIGT (6)"/>
    <n v="5697.59"/>
    <n v="5079.17"/>
    <x v="11"/>
    <x v="1"/>
    <n v="5.6975899999999999"/>
    <n v="5.0791700000000004"/>
    <n v="0.37983933333333331"/>
    <n v="0.33861133333333338"/>
  </r>
  <r>
    <x v="5"/>
    <x v="1"/>
    <s v="Hofdünger"/>
    <x v="1"/>
    <x v="11"/>
    <s v="BESTAETIGT (6)"/>
    <n v="13815.599999999993"/>
    <n v="8462.4"/>
    <x v="164"/>
    <x v="1"/>
    <n v="13.815599999999993"/>
    <n v="8.4623999999999988"/>
    <n v="9.1494039735099286E-2"/>
    <n v="5.6042384105960255E-2"/>
  </r>
  <r>
    <x v="5"/>
    <x v="1"/>
    <s v="Hofdünger"/>
    <x v="1"/>
    <x v="12"/>
    <s v="BESTAETIGT (6)"/>
    <n v="39393.390000000007"/>
    <n v="22929.890000000003"/>
    <x v="29"/>
    <x v="1"/>
    <n v="39.393390000000004"/>
    <n v="22.929890000000004"/>
    <n v="0.20098668367346942"/>
    <n v="0.11698923469387756"/>
  </r>
  <r>
    <x v="5"/>
    <x v="1"/>
    <s v="Hofdünger"/>
    <x v="1"/>
    <x v="1"/>
    <s v="BESTAETIGT (6)"/>
    <n v="23134.159999999989"/>
    <n v="12571.910000000002"/>
    <x v="138"/>
    <x v="1"/>
    <n v="23.134159999999987"/>
    <n v="12.571910000000001"/>
    <n v="0.22905108910891075"/>
    <n v="0.12447435643564357"/>
  </r>
  <r>
    <x v="5"/>
    <x v="1"/>
    <s v="Hofdünger"/>
    <x v="1"/>
    <x v="2"/>
    <s v="BESTAETIGT (6)"/>
    <n v="9685.75"/>
    <n v="4349.33"/>
    <x v="28"/>
    <x v="1"/>
    <n v="9.6857500000000005"/>
    <n v="4.3493300000000001"/>
    <n v="0.53809722222222223"/>
    <n v="0.24162944444444445"/>
  </r>
  <r>
    <x v="5"/>
    <x v="1"/>
    <s v="Hofdünger"/>
    <x v="1"/>
    <x v="14"/>
    <s v="BESTAETIGT (6)"/>
    <n v="205.2"/>
    <n v="84.64"/>
    <x v="10"/>
    <x v="1"/>
    <n v="0.20519999999999999"/>
    <n v="8.4640000000000007E-2"/>
    <n v="0.1026"/>
    <n v="4.2320000000000003E-2"/>
  </r>
  <r>
    <x v="5"/>
    <x v="1"/>
    <s v="Hofdünger"/>
    <x v="1"/>
    <x v="21"/>
    <s v="BESTAETIGT (6)"/>
    <n v="715"/>
    <n v="637"/>
    <x v="7"/>
    <x v="1"/>
    <n v="0.71499999999999997"/>
    <n v="0.63700000000000001"/>
    <n v="0.23833333333333331"/>
    <n v="0.21233333333333335"/>
  </r>
  <r>
    <x v="5"/>
    <x v="1"/>
    <s v="Hofdünger"/>
    <x v="1"/>
    <x v="4"/>
    <s v="BESTAETIGT (6)"/>
    <n v="3215.94"/>
    <n v="2886.1000000000004"/>
    <x v="21"/>
    <x v="1"/>
    <n v="3.2159400000000002"/>
    <n v="2.8861000000000003"/>
    <n v="0.40199250000000003"/>
    <n v="0.36076250000000004"/>
  </r>
  <r>
    <x v="5"/>
    <x v="1"/>
    <s v="Hofdünger"/>
    <x v="1"/>
    <x v="5"/>
    <s v="BESTAETIGT (6)"/>
    <n v="405.65999999999997"/>
    <n v="341.58000000000004"/>
    <x v="7"/>
    <x v="1"/>
    <n v="0.40565999999999997"/>
    <n v="0.34158000000000005"/>
    <n v="0.13521999999999998"/>
    <n v="0.11386000000000002"/>
  </r>
  <r>
    <x v="5"/>
    <x v="1"/>
    <s v="Hofdünger"/>
    <x v="1"/>
    <x v="6"/>
    <s v="BESTAETIGT (6)"/>
    <n v="933.48"/>
    <n v="862.58"/>
    <x v="41"/>
    <x v="1"/>
    <n v="0.93347999999999998"/>
    <n v="0.86258000000000001"/>
    <n v="8.4861818181818177E-2"/>
    <n v="7.8416363636363631E-2"/>
  </r>
  <r>
    <x v="5"/>
    <x v="1"/>
    <s v="Hofdünger"/>
    <x v="1"/>
    <x v="17"/>
    <s v="BESTAETIGT (6)"/>
    <n v="64.8"/>
    <n v="26.73"/>
    <x v="10"/>
    <x v="1"/>
    <n v="6.4799999999999996E-2"/>
    <n v="2.673E-2"/>
    <n v="3.2399999999999998E-2"/>
    <n v="1.3365E-2"/>
  </r>
  <r>
    <x v="5"/>
    <x v="1"/>
    <s v="Recyclingdünger"/>
    <x v="2"/>
    <x v="16"/>
    <s v="BESTAETIGT (6)"/>
    <n v="499876.64000000036"/>
    <n v="231639.17000000019"/>
    <x v="165"/>
    <x v="1"/>
    <n v="499.87664000000035"/>
    <n v="231.63917000000018"/>
    <n v="0.40054217948717979"/>
    <n v="0.18560830929487193"/>
  </r>
  <r>
    <x v="5"/>
    <x v="14"/>
    <s v="Hofdünger"/>
    <x v="1"/>
    <x v="2"/>
    <s v="BESTAETIGT (6)"/>
    <n v="456"/>
    <n v="239.4"/>
    <x v="13"/>
    <x v="1"/>
    <n v="0.45600000000000002"/>
    <n v="0.2394"/>
    <n v="0.45600000000000002"/>
    <n v="0.2394"/>
  </r>
  <r>
    <x v="5"/>
    <x v="16"/>
    <s v="Hofdünger"/>
    <x v="0"/>
    <x v="4"/>
    <s v="BESTAETIGT (6)"/>
    <n v="333.3"/>
    <n v="92.4"/>
    <x v="10"/>
    <x v="1"/>
    <n v="0.33329999999999999"/>
    <n v="9.240000000000001E-2"/>
    <n v="0.16664999999999999"/>
    <n v="4.6200000000000005E-2"/>
  </r>
  <r>
    <x v="5"/>
    <x v="16"/>
    <s v="Recyclingdünger"/>
    <x v="2"/>
    <x v="16"/>
    <s v="BESTAETIGT (6)"/>
    <n v="986.31999999999994"/>
    <n v="404.1"/>
    <x v="2"/>
    <x v="1"/>
    <n v="0.98631999999999997"/>
    <n v="0.40410000000000001"/>
    <n v="0.24657999999999999"/>
    <n v="0.101025"/>
  </r>
  <r>
    <x v="5"/>
    <x v="6"/>
    <s v="Hofdünger"/>
    <x v="0"/>
    <x v="0"/>
    <s v="BESTAETIGT (6)"/>
    <n v="315"/>
    <n v="147"/>
    <x v="10"/>
    <x v="1"/>
    <n v="0.315"/>
    <n v="0.14699999999999999"/>
    <n v="0.1575"/>
    <n v="7.3499999999999996E-2"/>
  </r>
  <r>
    <x v="5"/>
    <x v="6"/>
    <s v="Hofdünger"/>
    <x v="0"/>
    <x v="3"/>
    <s v="BESTAETIGT (6)"/>
    <n v="414.9"/>
    <n v="152.80000000000001"/>
    <x v="2"/>
    <x v="1"/>
    <n v="0.41489999999999999"/>
    <n v="0.15280000000000002"/>
    <n v="0.103725"/>
    <n v="3.8200000000000005E-2"/>
  </r>
  <r>
    <x v="5"/>
    <x v="6"/>
    <s v="Hofdünger"/>
    <x v="0"/>
    <x v="5"/>
    <s v="BESTAETIGT (6)"/>
    <n v="3103"/>
    <n v="1551.5"/>
    <x v="7"/>
    <x v="1"/>
    <n v="3.1030000000000002"/>
    <n v="1.5515000000000001"/>
    <n v="1.0343333333333333"/>
    <n v="0.51716666666666666"/>
  </r>
  <r>
    <x v="5"/>
    <x v="6"/>
    <s v="Hofdünger"/>
    <x v="1"/>
    <x v="12"/>
    <s v="BESTAETIGT (6)"/>
    <n v="285.60000000000002"/>
    <n v="168"/>
    <x v="10"/>
    <x v="1"/>
    <n v="0.28560000000000002"/>
    <n v="0.16800000000000001"/>
    <n v="0.14280000000000001"/>
    <n v="8.4000000000000005E-2"/>
  </r>
  <r>
    <x v="5"/>
    <x v="6"/>
    <s v="Recyclingdünger"/>
    <x v="2"/>
    <x v="16"/>
    <s v="BESTAETIGT (6)"/>
    <n v="160.63999999999999"/>
    <n v="178.12"/>
    <x v="10"/>
    <x v="1"/>
    <n v="0.16063999999999998"/>
    <n v="0.17812"/>
    <n v="8.0319999999999989E-2"/>
    <n v="8.906E-2"/>
  </r>
  <r>
    <x v="5"/>
    <x v="15"/>
    <s v="Recyclingdünger"/>
    <x v="2"/>
    <x v="16"/>
    <s v="BESTAETIGT (6)"/>
    <n v="1276.8"/>
    <n v="506"/>
    <x v="10"/>
    <x v="1"/>
    <n v="1.2767999999999999"/>
    <n v="0.50600000000000001"/>
    <n v="0.63839999999999997"/>
    <n v="0.253"/>
  </r>
  <r>
    <x v="5"/>
    <x v="8"/>
    <s v="Hofdünger"/>
    <x v="0"/>
    <x v="2"/>
    <s v="BESTAETIGT (6)"/>
    <n v="1168.2"/>
    <n v="611.1"/>
    <x v="19"/>
    <x v="1"/>
    <n v="1.1682000000000001"/>
    <n v="0.61109999999999998"/>
    <n v="8.3442857142857152E-2"/>
    <n v="4.3650000000000001E-2"/>
  </r>
  <r>
    <x v="5"/>
    <x v="8"/>
    <s v="Hofdünger"/>
    <x v="1"/>
    <x v="2"/>
    <s v="BESTAETIGT (6)"/>
    <n v="130"/>
    <n v="68.25"/>
    <x v="10"/>
    <x v="1"/>
    <n v="0.13"/>
    <n v="6.8250000000000005E-2"/>
    <n v="6.5000000000000002E-2"/>
    <n v="3.4125000000000003E-2"/>
  </r>
  <r>
    <x v="5"/>
    <x v="10"/>
    <s v="Hofdünger"/>
    <x v="0"/>
    <x v="2"/>
    <s v="BESTAETIGT (6)"/>
    <n v="1023.3"/>
    <n v="511.62"/>
    <x v="28"/>
    <x v="1"/>
    <n v="1.0232999999999999"/>
    <n v="0.51161999999999996"/>
    <n v="5.6849999999999991E-2"/>
    <n v="2.8423333333333332E-2"/>
  </r>
  <r>
    <x v="5"/>
    <x v="10"/>
    <s v="Hofdünger"/>
    <x v="1"/>
    <x v="11"/>
    <s v="BESTAETIGT (6)"/>
    <n v="264"/>
    <n v="150"/>
    <x v="13"/>
    <x v="1"/>
    <n v="0.26400000000000001"/>
    <n v="0.15"/>
    <n v="0.26400000000000001"/>
    <n v="0.15"/>
  </r>
  <r>
    <x v="5"/>
    <x v="10"/>
    <s v="Hofdünger"/>
    <x v="1"/>
    <x v="2"/>
    <s v="BESTAETIGT (6)"/>
    <n v="1806"/>
    <n v="948.15000000000009"/>
    <x v="20"/>
    <x v="1"/>
    <n v="1.806"/>
    <n v="0.94815000000000005"/>
    <n v="0.30099999999999999"/>
    <n v="0.158025"/>
  </r>
  <r>
    <x v="5"/>
    <x v="2"/>
    <s v="Hofdünger"/>
    <x v="0"/>
    <x v="1"/>
    <s v="BESTAETIGT (6)"/>
    <n v="193.6"/>
    <n v="79.2"/>
    <x v="10"/>
    <x v="1"/>
    <n v="0.19359999999999999"/>
    <n v="7.9200000000000007E-2"/>
    <n v="9.6799999999999997E-2"/>
    <n v="3.9600000000000003E-2"/>
  </r>
  <r>
    <x v="5"/>
    <x v="2"/>
    <s v="Hofdünger"/>
    <x v="0"/>
    <x v="3"/>
    <s v="BESTAETIGT (6)"/>
    <n v="97.5"/>
    <n v="45"/>
    <x v="10"/>
    <x v="1"/>
    <n v="9.7500000000000003E-2"/>
    <n v="4.4999999999999998E-2"/>
    <n v="4.8750000000000002E-2"/>
    <n v="2.2499999999999999E-2"/>
  </r>
  <r>
    <x v="5"/>
    <x v="2"/>
    <s v="Recyclingdünger"/>
    <x v="2"/>
    <x v="16"/>
    <s v="BESTAETIGT (6)"/>
    <n v="239.34"/>
    <n v="98.46"/>
    <x v="10"/>
    <x v="1"/>
    <n v="0.23934"/>
    <n v="9.8459999999999992E-2"/>
    <n v="0.11967"/>
    <n v="4.9229999999999996E-2"/>
  </r>
  <r>
    <x v="5"/>
    <x v="12"/>
    <s v="Hofdünger"/>
    <x v="1"/>
    <x v="2"/>
    <s v="BESTAETIGT (6)"/>
    <n v="430"/>
    <n v="225.75"/>
    <x v="10"/>
    <x v="1"/>
    <n v="0.43"/>
    <n v="0.22575000000000001"/>
    <n v="0.215"/>
    <n v="0.112875"/>
  </r>
  <r>
    <x v="6"/>
    <x v="3"/>
    <s v="Hofdünger"/>
    <x v="1"/>
    <x v="9"/>
    <s v="BESTAETIGT (6)"/>
    <n v="403.8"/>
    <n v="311.39999999999998"/>
    <x v="10"/>
    <x v="1"/>
    <n v="0.40379999999999999"/>
    <n v="0.31139999999999995"/>
    <n v="0.2019"/>
    <n v="0.15569999999999998"/>
  </r>
  <r>
    <x v="6"/>
    <x v="3"/>
    <s v="Hofdünger"/>
    <x v="1"/>
    <x v="11"/>
    <s v="BESTAETIGT (6)"/>
    <n v="290.5"/>
    <n v="257.5"/>
    <x v="2"/>
    <x v="1"/>
    <n v="0.29049999999999998"/>
    <n v="0.25750000000000001"/>
    <n v="7.2624999999999995E-2"/>
    <n v="6.4375000000000002E-2"/>
  </r>
  <r>
    <x v="6"/>
    <x v="3"/>
    <s v="Hofdünger"/>
    <x v="1"/>
    <x v="12"/>
    <s v="BESTAETIGT (6)"/>
    <n v="660.28"/>
    <n v="362.44"/>
    <x v="10"/>
    <x v="1"/>
    <n v="0.66027999999999998"/>
    <n v="0.36243999999999998"/>
    <n v="0.33013999999999999"/>
    <n v="0.18121999999999999"/>
  </r>
  <r>
    <x v="6"/>
    <x v="3"/>
    <s v="Recyclingdünger"/>
    <x v="2"/>
    <x v="16"/>
    <s v="BESTAETIGT (6)"/>
    <n v="7847.97"/>
    <n v="3171.78"/>
    <x v="19"/>
    <x v="1"/>
    <n v="7.8479700000000001"/>
    <n v="3.17178"/>
    <n v="0.56056928571428577"/>
    <n v="0.22655571428571428"/>
  </r>
  <r>
    <x v="6"/>
    <x v="4"/>
    <s v="Hofdünger"/>
    <x v="0"/>
    <x v="1"/>
    <s v="BESTAETIGT (6)"/>
    <n v="480"/>
    <n v="285"/>
    <x v="7"/>
    <x v="1"/>
    <n v="0.48"/>
    <n v="0.28499999999999998"/>
    <n v="0.16"/>
    <n v="9.4999999999999987E-2"/>
  </r>
  <r>
    <x v="6"/>
    <x v="4"/>
    <s v="Hofdünger"/>
    <x v="1"/>
    <x v="9"/>
    <s v="BESTAETIGT (6)"/>
    <n v="252"/>
    <n v="204"/>
    <x v="13"/>
    <x v="1"/>
    <n v="0.252"/>
    <n v="0.20399999999999999"/>
    <n v="0.252"/>
    <n v="0.20399999999999999"/>
  </r>
  <r>
    <x v="6"/>
    <x v="4"/>
    <s v="Hofdünger"/>
    <x v="1"/>
    <x v="11"/>
    <s v="BESTAETIGT (6)"/>
    <n v="124.8"/>
    <n v="110.4"/>
    <x v="13"/>
    <x v="1"/>
    <n v="0.12479999999999999"/>
    <n v="0.11040000000000001"/>
    <n v="0.12479999999999999"/>
    <n v="0.11040000000000001"/>
  </r>
  <r>
    <x v="6"/>
    <x v="4"/>
    <s v="Hofdünger"/>
    <x v="1"/>
    <x v="12"/>
    <s v="BESTAETIGT (6)"/>
    <n v="689.71999999999991"/>
    <n v="420.97"/>
    <x v="10"/>
    <x v="1"/>
    <n v="0.68971999999999989"/>
    <n v="0.42097000000000001"/>
    <n v="0.34485999999999994"/>
    <n v="0.21048500000000001"/>
  </r>
  <r>
    <x v="6"/>
    <x v="4"/>
    <s v="Recyclingdünger"/>
    <x v="2"/>
    <x v="16"/>
    <s v="BESTAETIGT (6)"/>
    <n v="16017.349999999997"/>
    <n v="6551.96"/>
    <x v="103"/>
    <x v="1"/>
    <n v="16.017349999999997"/>
    <n v="6.5519600000000002"/>
    <n v="0.4449263888888888"/>
    <n v="0.1819988888888889"/>
  </r>
  <r>
    <x v="6"/>
    <x v="5"/>
    <s v="Hofdünger"/>
    <x v="0"/>
    <x v="0"/>
    <s v="BESTAETIGT (6)"/>
    <n v="31069.879999999994"/>
    <n v="9995.48"/>
    <x v="87"/>
    <x v="1"/>
    <n v="31.069879999999994"/>
    <n v="9.9954799999999988"/>
    <n v="0.47799815384615374"/>
    <n v="0.15377661538461537"/>
  </r>
  <r>
    <x v="6"/>
    <x v="5"/>
    <s v="Hofdünger"/>
    <x v="0"/>
    <x v="1"/>
    <s v="BESTAETIGT (6)"/>
    <n v="17575.300000000003"/>
    <n v="7412.5"/>
    <x v="166"/>
    <x v="1"/>
    <n v="17.575300000000002"/>
    <n v="7.4124999999999996"/>
    <n v="0.24075753424657537"/>
    <n v="0.10154109589041095"/>
  </r>
  <r>
    <x v="6"/>
    <x v="5"/>
    <s v="Hofdünger"/>
    <x v="0"/>
    <x v="3"/>
    <s v="BESTAETIGT (6)"/>
    <n v="7642.9999999999991"/>
    <n v="3529.4"/>
    <x v="103"/>
    <x v="1"/>
    <n v="7.6429999999999989"/>
    <n v="3.5293999999999999"/>
    <n v="0.21230555555555553"/>
    <n v="9.8038888888888884E-2"/>
  </r>
  <r>
    <x v="6"/>
    <x v="5"/>
    <s v="Hofdünger"/>
    <x v="0"/>
    <x v="4"/>
    <s v="BESTAETIGT (6)"/>
    <n v="5729.7199999999993"/>
    <n v="1978.7"/>
    <x v="80"/>
    <x v="1"/>
    <n v="5.7297199999999995"/>
    <n v="1.9787000000000001"/>
    <n v="0.28648599999999996"/>
    <n v="9.8935000000000009E-2"/>
  </r>
  <r>
    <x v="6"/>
    <x v="5"/>
    <s v="Hofdünger"/>
    <x v="0"/>
    <x v="5"/>
    <s v="BESTAETIGT (6)"/>
    <n v="5649.24"/>
    <n v="3552.4700000000003"/>
    <x v="31"/>
    <x v="1"/>
    <n v="5.6492399999999998"/>
    <n v="3.5524700000000005"/>
    <n v="0.20175857142857143"/>
    <n v="0.1268739285714286"/>
  </r>
  <r>
    <x v="6"/>
    <x v="5"/>
    <s v="Hofdünger"/>
    <x v="0"/>
    <x v="6"/>
    <s v="BESTAETIGT (6)"/>
    <n v="8854.7000000000007"/>
    <n v="4248.5"/>
    <x v="31"/>
    <x v="1"/>
    <n v="8.8547000000000011"/>
    <n v="4.2484999999999999"/>
    <n v="0.31623928571428578"/>
    <n v="0.15173214285714284"/>
  </r>
  <r>
    <x v="6"/>
    <x v="5"/>
    <s v="Hofdünger"/>
    <x v="1"/>
    <x v="18"/>
    <s v="BESTAETIGT (6)"/>
    <n v="380.8"/>
    <n v="271.60000000000002"/>
    <x v="10"/>
    <x v="1"/>
    <n v="0.38080000000000003"/>
    <n v="0.27160000000000001"/>
    <n v="0.19040000000000001"/>
    <n v="0.1358"/>
  </r>
  <r>
    <x v="6"/>
    <x v="5"/>
    <s v="Hofdünger"/>
    <x v="1"/>
    <x v="9"/>
    <s v="BESTAETIGT (6)"/>
    <n v="17462.730000000003"/>
    <n v="12364.65"/>
    <x v="56"/>
    <x v="1"/>
    <n v="17.462730000000004"/>
    <n v="12.364649999999999"/>
    <n v="0.25308304347826094"/>
    <n v="0.1791978260869565"/>
  </r>
  <r>
    <x v="6"/>
    <x v="5"/>
    <s v="Hofdünger"/>
    <x v="1"/>
    <x v="10"/>
    <s v="BESTAETIGT (6)"/>
    <n v="262.44"/>
    <n v="291.60000000000002"/>
    <x v="13"/>
    <x v="1"/>
    <n v="0.26244000000000001"/>
    <n v="0.29160000000000003"/>
    <n v="0.26244000000000001"/>
    <n v="0.29160000000000003"/>
  </r>
  <r>
    <x v="6"/>
    <x v="5"/>
    <s v="Hofdünger"/>
    <x v="1"/>
    <x v="11"/>
    <s v="BESTAETIGT (6)"/>
    <n v="2121.04"/>
    <n v="1771.5999999999997"/>
    <x v="152"/>
    <x v="1"/>
    <n v="2.1210399999999998"/>
    <n v="1.7715999999999996"/>
    <n v="5.1732682926829261E-2"/>
    <n v="4.3209756097560968E-2"/>
  </r>
  <r>
    <x v="6"/>
    <x v="5"/>
    <s v="Hofdünger"/>
    <x v="1"/>
    <x v="12"/>
    <s v="BESTAETIGT (6)"/>
    <n v="3623.46"/>
    <n v="2080.62"/>
    <x v="8"/>
    <x v="1"/>
    <n v="3.6234600000000001"/>
    <n v="2.0806199999999997"/>
    <n v="0.19070842105263158"/>
    <n v="0.10950631578947367"/>
  </r>
  <r>
    <x v="6"/>
    <x v="5"/>
    <s v="Hofdünger"/>
    <x v="1"/>
    <x v="1"/>
    <s v="BESTAETIGT (6)"/>
    <n v="720.38"/>
    <n v="298.64999999999998"/>
    <x v="7"/>
    <x v="1"/>
    <n v="0.72038000000000002"/>
    <n v="0.29864999999999997"/>
    <n v="0.24012666666666668"/>
    <n v="9.9549999999999986E-2"/>
  </r>
  <r>
    <x v="6"/>
    <x v="5"/>
    <s v="Hofdünger"/>
    <x v="1"/>
    <x v="2"/>
    <s v="BESTAETIGT (6)"/>
    <n v="486"/>
    <n v="207.6"/>
    <x v="13"/>
    <x v="1"/>
    <n v="0.48599999999999999"/>
    <n v="0.20760000000000001"/>
    <n v="0.48599999999999999"/>
    <n v="0.20760000000000001"/>
  </r>
  <r>
    <x v="6"/>
    <x v="5"/>
    <s v="Hofdünger"/>
    <x v="1"/>
    <x v="14"/>
    <s v="BESTAETIGT (6)"/>
    <n v="72"/>
    <n v="29.7"/>
    <x v="13"/>
    <x v="1"/>
    <n v="7.1999999999999995E-2"/>
    <n v="2.9700000000000001E-2"/>
    <n v="7.1999999999999995E-2"/>
    <n v="2.9700000000000001E-2"/>
  </r>
  <r>
    <x v="6"/>
    <x v="5"/>
    <s v="Hofdünger"/>
    <x v="1"/>
    <x v="4"/>
    <s v="BESTAETIGT (6)"/>
    <n v="873.6"/>
    <n v="784"/>
    <x v="10"/>
    <x v="1"/>
    <n v="0.87360000000000004"/>
    <n v="0.78400000000000003"/>
    <n v="0.43680000000000002"/>
    <n v="0.39200000000000002"/>
  </r>
  <r>
    <x v="6"/>
    <x v="5"/>
    <s v="Hofdünger"/>
    <x v="1"/>
    <x v="5"/>
    <s v="BESTAETIGT (6)"/>
    <n v="243.8"/>
    <n v="147.19999999999999"/>
    <x v="13"/>
    <x v="1"/>
    <n v="0.24380000000000002"/>
    <n v="0.1472"/>
    <n v="0.24380000000000002"/>
    <n v="0.1472"/>
  </r>
  <r>
    <x v="6"/>
    <x v="5"/>
    <s v="Hofdünger"/>
    <x v="1"/>
    <x v="6"/>
    <s v="BESTAETIGT (6)"/>
    <n v="280.8"/>
    <n v="198"/>
    <x v="10"/>
    <x v="1"/>
    <n v="0.28079999999999999"/>
    <n v="0.19800000000000001"/>
    <n v="0.1404"/>
    <n v="9.9000000000000005E-2"/>
  </r>
  <r>
    <x v="6"/>
    <x v="5"/>
    <s v="Recyclingdünger"/>
    <x v="2"/>
    <x v="16"/>
    <s v="BESTAETIGT (6)"/>
    <n v="56861.87000000001"/>
    <n v="26535.519999999986"/>
    <x v="167"/>
    <x v="1"/>
    <n v="56.86187000000001"/>
    <n v="26.535519999999988"/>
    <n v="0.36217751592356695"/>
    <n v="0.16901605095541394"/>
  </r>
  <r>
    <x v="6"/>
    <x v="16"/>
    <s v="Hofdünger"/>
    <x v="1"/>
    <x v="11"/>
    <s v="BESTAETIGT (6)"/>
    <n v="218.39999999999998"/>
    <n v="240"/>
    <x v="10"/>
    <x v="1"/>
    <n v="0.21839999999999998"/>
    <n v="0.24"/>
    <n v="0.10919999999999999"/>
    <n v="0.12"/>
  </r>
  <r>
    <x v="6"/>
    <x v="16"/>
    <s v="Recyclingdünger"/>
    <x v="2"/>
    <x v="16"/>
    <s v="BESTAETIGT (6)"/>
    <n v="20581.669999999998"/>
    <n v="7325.6799999999994"/>
    <x v="105"/>
    <x v="1"/>
    <n v="20.581669999999999"/>
    <n v="7.3256799999999993"/>
    <n v="0.54162289473684211"/>
    <n v="0.19278105263157894"/>
  </r>
  <r>
    <x v="7"/>
    <x v="14"/>
    <s v="Hofdünger"/>
    <x v="0"/>
    <x v="1"/>
    <s v="BESTAETIGT (6)"/>
    <n v="1753.3999999999996"/>
    <n v="720.09999999999991"/>
    <x v="21"/>
    <x v="1"/>
    <n v="1.7533999999999996"/>
    <n v="0.72009999999999996"/>
    <n v="0.21917499999999995"/>
    <n v="9.0012499999999995E-2"/>
  </r>
  <r>
    <x v="7"/>
    <x v="14"/>
    <s v="Hofdünger"/>
    <x v="0"/>
    <x v="4"/>
    <s v="BESTAETIGT (6)"/>
    <n v="2352"/>
    <n v="1480.1"/>
    <x v="23"/>
    <x v="1"/>
    <n v="2.3519999999999999"/>
    <n v="1.4801"/>
    <n v="0.26133333333333331"/>
    <n v="0.16445555555555555"/>
  </r>
  <r>
    <x v="7"/>
    <x v="14"/>
    <s v="Hofdünger"/>
    <x v="0"/>
    <x v="6"/>
    <s v="BESTAETIGT (6)"/>
    <n v="6763.5"/>
    <n v="2705.3999999999996"/>
    <x v="22"/>
    <x v="1"/>
    <n v="6.7634999999999996"/>
    <n v="2.7053999999999996"/>
    <n v="0.27054"/>
    <n v="0.10821599999999998"/>
  </r>
  <r>
    <x v="7"/>
    <x v="14"/>
    <s v="Hofdünger"/>
    <x v="1"/>
    <x v="9"/>
    <s v="BESTAETIGT (6)"/>
    <n v="1461.6"/>
    <n v="1183.2"/>
    <x v="13"/>
    <x v="1"/>
    <n v="1.4616"/>
    <n v="1.1832"/>
    <n v="1.4616"/>
    <n v="1.1832"/>
  </r>
  <r>
    <x v="7"/>
    <x v="14"/>
    <s v="Hofdünger"/>
    <x v="1"/>
    <x v="1"/>
    <s v="BESTAETIGT (6)"/>
    <n v="393.76"/>
    <n v="256.8"/>
    <x v="10"/>
    <x v="1"/>
    <n v="0.39376"/>
    <n v="0.25680000000000003"/>
    <n v="0.19688"/>
    <n v="0.12840000000000001"/>
  </r>
  <r>
    <x v="7"/>
    <x v="14"/>
    <s v="Hofdünger"/>
    <x v="1"/>
    <x v="2"/>
    <s v="BESTAETIGT (6)"/>
    <n v="1701"/>
    <n v="726.6"/>
    <x v="10"/>
    <x v="1"/>
    <n v="1.7010000000000001"/>
    <n v="0.72660000000000002"/>
    <n v="0.85050000000000003"/>
    <n v="0.36330000000000001"/>
  </r>
  <r>
    <x v="7"/>
    <x v="17"/>
    <s v="Hofdünger"/>
    <x v="0"/>
    <x v="6"/>
    <s v="BESTAETIGT (6)"/>
    <n v="157.5"/>
    <n v="63"/>
    <x v="13"/>
    <x v="1"/>
    <n v="0.1575"/>
    <n v="6.3E-2"/>
    <n v="0.1575"/>
    <n v="6.3E-2"/>
  </r>
  <r>
    <x v="7"/>
    <x v="8"/>
    <s v="Hofdünger"/>
    <x v="0"/>
    <x v="6"/>
    <s v="BESTAETIGT (6)"/>
    <n v="1026"/>
    <n v="410.4"/>
    <x v="18"/>
    <x v="1"/>
    <n v="1.026"/>
    <n v="0.41039999999999999"/>
    <n v="0.20519999999999999"/>
    <n v="8.208E-2"/>
  </r>
  <r>
    <x v="8"/>
    <x v="18"/>
    <s v="Hofdünger"/>
    <x v="0"/>
    <x v="0"/>
    <s v="BESTAETIGT (6)"/>
    <n v="44579.5"/>
    <n v="14010.7"/>
    <x v="8"/>
    <x v="1"/>
    <n v="44.579500000000003"/>
    <n v="14.0107"/>
    <n v="2.3462894736842106"/>
    <n v="0.73740526315789479"/>
  </r>
  <r>
    <x v="8"/>
    <x v="18"/>
    <s v="Hofdünger"/>
    <x v="0"/>
    <x v="1"/>
    <s v="BESTAETIGT (6)"/>
    <n v="23189.9"/>
    <n v="9707.4"/>
    <x v="20"/>
    <x v="1"/>
    <n v="23.189900000000002"/>
    <n v="9.7073999999999998"/>
    <n v="3.8649833333333334"/>
    <n v="1.6178999999999999"/>
  </r>
  <r>
    <x v="8"/>
    <x v="18"/>
    <s v="Hofdünger"/>
    <x v="0"/>
    <x v="4"/>
    <s v="BESTAETIGT (6)"/>
    <n v="5310"/>
    <n v="3363"/>
    <x v="10"/>
    <x v="1"/>
    <n v="5.31"/>
    <n v="3.363"/>
    <n v="2.6549999999999998"/>
    <n v="1.6815"/>
  </r>
  <r>
    <x v="8"/>
    <x v="18"/>
    <s v="Hofdünger"/>
    <x v="1"/>
    <x v="11"/>
    <s v="BESTAETIGT (6)"/>
    <n v="126.72"/>
    <n v="72"/>
    <x v="10"/>
    <x v="1"/>
    <n v="0.12672"/>
    <n v="7.1999999999999995E-2"/>
    <n v="6.336E-2"/>
    <n v="3.5999999999999997E-2"/>
  </r>
  <r>
    <x v="8"/>
    <x v="18"/>
    <s v="Recyclingdünger"/>
    <x v="2"/>
    <x v="16"/>
    <s v="BESTAETIGT (6)"/>
    <n v="6871.6"/>
    <n v="3190.4"/>
    <x v="23"/>
    <x v="1"/>
    <n v="6.8715999999999999"/>
    <n v="3.1903999999999999"/>
    <n v="0.76351111111111114"/>
    <n v="0.35448888888888885"/>
  </r>
  <r>
    <x v="8"/>
    <x v="18"/>
    <s v="Recyclingdünger"/>
    <x v="2"/>
    <x v="16"/>
    <s v="SPAETER_ERFASST (9)"/>
    <n v="3003"/>
    <n v="1386"/>
    <x v="13"/>
    <x v="1"/>
    <n v="3.0030000000000001"/>
    <n v="1.3859999999999999"/>
    <n v="3.0030000000000001"/>
    <n v="1.3859999999999999"/>
  </r>
  <r>
    <x v="9"/>
    <x v="19"/>
    <s v="Hofdünger"/>
    <x v="0"/>
    <x v="1"/>
    <s v="BESTAETIGT (6)"/>
    <n v="1870.4799999999998"/>
    <n v="938.3"/>
    <x v="41"/>
    <x v="1"/>
    <n v="1.8704799999999997"/>
    <n v="0.93829999999999991"/>
    <n v="0.17004363636363634"/>
    <n v="8.5299999999999987E-2"/>
  </r>
  <r>
    <x v="9"/>
    <x v="19"/>
    <s v="Hofdünger"/>
    <x v="0"/>
    <x v="2"/>
    <s v="BESTAETIGT (6)"/>
    <n v="422.4"/>
    <n v="172.8"/>
    <x v="7"/>
    <x v="1"/>
    <n v="0.4224"/>
    <n v="0.17280000000000001"/>
    <n v="0.14080000000000001"/>
    <n v="5.7600000000000005E-2"/>
  </r>
  <r>
    <x v="9"/>
    <x v="19"/>
    <s v="Hofdünger"/>
    <x v="0"/>
    <x v="3"/>
    <s v="BESTAETIGT (6)"/>
    <n v="1371.6"/>
    <n v="601.6"/>
    <x v="18"/>
    <x v="1"/>
    <n v="1.3715999999999999"/>
    <n v="0.60160000000000002"/>
    <n v="0.27432000000000001"/>
    <n v="0.12032000000000001"/>
  </r>
  <r>
    <x v="9"/>
    <x v="19"/>
    <s v="Hofdünger"/>
    <x v="0"/>
    <x v="4"/>
    <s v="BESTAETIGT (6)"/>
    <n v="8799.5"/>
    <n v="3260.5"/>
    <x v="80"/>
    <x v="1"/>
    <n v="8.7995000000000001"/>
    <n v="3.2605"/>
    <n v="0.439975"/>
    <n v="0.163025"/>
  </r>
  <r>
    <x v="9"/>
    <x v="19"/>
    <s v="Hofdünger"/>
    <x v="1"/>
    <x v="9"/>
    <s v="BESTAETIGT (6)"/>
    <n v="1808.1"/>
    <n v="1389.8999999999999"/>
    <x v="84"/>
    <x v="1"/>
    <n v="1.8080999999999998"/>
    <n v="1.3898999999999999"/>
    <n v="8.2186363636363627E-2"/>
    <n v="6.3177272727272721E-2"/>
  </r>
  <r>
    <x v="9"/>
    <x v="19"/>
    <s v="Hofdünger"/>
    <x v="1"/>
    <x v="10"/>
    <s v="BESTAETIGT (6)"/>
    <n v="402.5"/>
    <n v="404.8"/>
    <x v="7"/>
    <x v="1"/>
    <n v="0.40250000000000002"/>
    <n v="0.40479999999999999"/>
    <n v="0.13416666666666668"/>
    <n v="0.13493333333333332"/>
  </r>
  <r>
    <x v="9"/>
    <x v="19"/>
    <s v="Hofdünger"/>
    <x v="1"/>
    <x v="1"/>
    <s v="BESTAETIGT (6)"/>
    <n v="353.49999999999994"/>
    <n v="192.72"/>
    <x v="7"/>
    <x v="1"/>
    <n v="0.35349999999999993"/>
    <n v="0.19272"/>
    <n v="0.1178333333333333"/>
    <n v="6.4240000000000005E-2"/>
  </r>
  <r>
    <x v="9"/>
    <x v="19"/>
    <s v="Hofdünger"/>
    <x v="1"/>
    <x v="2"/>
    <s v="BESTAETIGT (6)"/>
    <n v="121.5"/>
    <n v="51.9"/>
    <x v="13"/>
    <x v="1"/>
    <n v="0.1215"/>
    <n v="5.1900000000000002E-2"/>
    <n v="0.1215"/>
    <n v="5.1900000000000002E-2"/>
  </r>
  <r>
    <x v="9"/>
    <x v="8"/>
    <s v="Hofdünger"/>
    <x v="0"/>
    <x v="4"/>
    <s v="BESTAETIGT (6)"/>
    <n v="4864"/>
    <n v="1404"/>
    <x v="51"/>
    <x v="1"/>
    <n v="4.8639999999999999"/>
    <n v="1.4039999999999999"/>
    <n v="0.40533333333333332"/>
    <n v="0.11699999999999999"/>
  </r>
  <r>
    <x v="9"/>
    <x v="8"/>
    <s v="Hofdünger"/>
    <x v="1"/>
    <x v="1"/>
    <s v="BESTAETIGT (6)"/>
    <n v="147.19999999999999"/>
    <n v="96"/>
    <x v="13"/>
    <x v="1"/>
    <n v="0.1472"/>
    <n v="9.6000000000000002E-2"/>
    <n v="0.1472"/>
    <n v="9.6000000000000002E-2"/>
  </r>
  <r>
    <x v="9"/>
    <x v="9"/>
    <s v="Hofdünger"/>
    <x v="0"/>
    <x v="4"/>
    <s v="BESTAETIGT (6)"/>
    <n v="760"/>
    <n v="210"/>
    <x v="13"/>
    <x v="1"/>
    <n v="0.76"/>
    <n v="0.21"/>
    <n v="0.76"/>
    <n v="0.21"/>
  </r>
  <r>
    <x v="9"/>
    <x v="12"/>
    <s v="Hofdünger"/>
    <x v="1"/>
    <x v="10"/>
    <s v="BESTAETIGT (6)"/>
    <n v="175"/>
    <n v="176"/>
    <x v="13"/>
    <x v="1"/>
    <n v="0.17499999999999999"/>
    <n v="0.17599999999999999"/>
    <n v="0.17499999999999999"/>
    <n v="0.17599999999999999"/>
  </r>
  <r>
    <x v="10"/>
    <x v="17"/>
    <s v="Hofdünger"/>
    <x v="0"/>
    <x v="0"/>
    <s v="BESTAETIGT (6)"/>
    <n v="13237.46"/>
    <n v="5271.56"/>
    <x v="80"/>
    <x v="1"/>
    <n v="13.237459999999999"/>
    <n v="5.27156"/>
    <n v="0.66187299999999993"/>
    <n v="0.26357799999999998"/>
  </r>
  <r>
    <x v="10"/>
    <x v="17"/>
    <s v="Hofdünger"/>
    <x v="0"/>
    <x v="1"/>
    <s v="BESTAETIGT (6)"/>
    <n v="30424.69"/>
    <n v="12770.560000000001"/>
    <x v="90"/>
    <x v="1"/>
    <n v="30.424689999999998"/>
    <n v="12.770560000000001"/>
    <n v="0.46098015151515148"/>
    <n v="0.19349333333333335"/>
  </r>
  <r>
    <x v="10"/>
    <x v="17"/>
    <s v="Hofdünger"/>
    <x v="0"/>
    <x v="2"/>
    <s v="BESTAETIGT (6)"/>
    <n v="1344.6"/>
    <n v="527.4"/>
    <x v="23"/>
    <x v="1"/>
    <n v="1.3446"/>
    <n v="0.52739999999999998"/>
    <n v="0.14940000000000001"/>
    <n v="5.8599999999999999E-2"/>
  </r>
  <r>
    <x v="10"/>
    <x v="17"/>
    <s v="Hofdünger"/>
    <x v="0"/>
    <x v="3"/>
    <s v="BESTAETIGT (6)"/>
    <n v="13181.48"/>
    <n v="6629.3200000000006"/>
    <x v="11"/>
    <x v="1"/>
    <n v="13.181479999999999"/>
    <n v="6.6293200000000008"/>
    <n v="0.87876533333333329"/>
    <n v="0.44195466666666672"/>
  </r>
  <r>
    <x v="10"/>
    <x v="17"/>
    <s v="Hofdünger"/>
    <x v="0"/>
    <x v="4"/>
    <s v="BESTAETIGT (6)"/>
    <n v="10039.77"/>
    <n v="5162.2100000000009"/>
    <x v="140"/>
    <x v="1"/>
    <n v="10.039770000000001"/>
    <n v="5.1622100000000009"/>
    <n v="0.1761363157894737"/>
    <n v="9.0565087719298262E-2"/>
  </r>
  <r>
    <x v="10"/>
    <x v="17"/>
    <s v="Hofdünger"/>
    <x v="0"/>
    <x v="5"/>
    <s v="BESTAETIGT (6)"/>
    <n v="987"/>
    <n v="672"/>
    <x v="10"/>
    <x v="1"/>
    <n v="0.98699999999999999"/>
    <n v="0.67200000000000004"/>
    <n v="0.49349999999999999"/>
    <n v="0.33600000000000002"/>
  </r>
  <r>
    <x v="10"/>
    <x v="17"/>
    <s v="Hofdünger"/>
    <x v="0"/>
    <x v="6"/>
    <s v="BESTAETIGT (6)"/>
    <n v="3632.4"/>
    <n v="2350.1"/>
    <x v="19"/>
    <x v="1"/>
    <n v="3.6324000000000001"/>
    <n v="2.3500999999999999"/>
    <n v="0.25945714285714289"/>
    <n v="0.16786428571428572"/>
  </r>
  <r>
    <x v="10"/>
    <x v="17"/>
    <s v="Hofdünger"/>
    <x v="1"/>
    <x v="7"/>
    <s v="BESTAETIGT (6)"/>
    <n v="3372.26"/>
    <n v="2990.0300000000007"/>
    <x v="11"/>
    <x v="1"/>
    <n v="3.3722600000000003"/>
    <n v="2.9900300000000009"/>
    <n v="0.22481733333333334"/>
    <n v="0.19933533333333339"/>
  </r>
  <r>
    <x v="10"/>
    <x v="17"/>
    <s v="Hofdünger"/>
    <x v="1"/>
    <x v="8"/>
    <s v="BESTAETIGT (6)"/>
    <n v="114.47999999999996"/>
    <n v="49.68"/>
    <x v="41"/>
    <x v="1"/>
    <n v="0.11447999999999996"/>
    <n v="4.9680000000000002E-2"/>
    <n v="1.0407272727272723E-2"/>
    <n v="4.5163636363636369E-3"/>
  </r>
  <r>
    <x v="10"/>
    <x v="17"/>
    <s v="Hofdünger"/>
    <x v="1"/>
    <x v="10"/>
    <s v="BESTAETIGT (6)"/>
    <n v="297"/>
    <n v="330"/>
    <x v="10"/>
    <x v="1"/>
    <n v="0.29699999999999999"/>
    <n v="0.33"/>
    <n v="0.14849999999999999"/>
    <n v="0.16500000000000001"/>
  </r>
  <r>
    <x v="10"/>
    <x v="17"/>
    <s v="Hofdünger"/>
    <x v="1"/>
    <x v="11"/>
    <s v="BESTAETIGT (6)"/>
    <n v="2039.9199999999998"/>
    <n v="1417"/>
    <x v="60"/>
    <x v="1"/>
    <n v="2.03992"/>
    <n v="1.417"/>
    <n v="6.7997333333333326E-2"/>
    <n v="4.7233333333333336E-2"/>
  </r>
  <r>
    <x v="10"/>
    <x v="17"/>
    <s v="Hofdünger"/>
    <x v="1"/>
    <x v="12"/>
    <s v="BESTAETIGT (6)"/>
    <n v="3022.58"/>
    <n v="1727.3"/>
    <x v="7"/>
    <x v="1"/>
    <n v="3.02258"/>
    <n v="1.7273000000000001"/>
    <n v="1.0075266666666667"/>
    <n v="0.57576666666666665"/>
  </r>
  <r>
    <x v="10"/>
    <x v="17"/>
    <s v="Hofdünger"/>
    <x v="1"/>
    <x v="1"/>
    <s v="BESTAETIGT (6)"/>
    <n v="5637.22"/>
    <n v="2768.75"/>
    <x v="14"/>
    <x v="1"/>
    <n v="5.6372200000000001"/>
    <n v="2.7687499999999998"/>
    <n v="0.23488416666666667"/>
    <n v="0.11536458333333333"/>
  </r>
  <r>
    <x v="10"/>
    <x v="17"/>
    <s v="Hofdünger"/>
    <x v="1"/>
    <x v="14"/>
    <s v="BESTAETIGT (6)"/>
    <n v="576"/>
    <n v="237.6"/>
    <x v="18"/>
    <x v="1"/>
    <n v="0.57599999999999996"/>
    <n v="0.23760000000000001"/>
    <n v="0.1152"/>
    <n v="4.752E-2"/>
  </r>
  <r>
    <x v="10"/>
    <x v="17"/>
    <s v="Hofdünger"/>
    <x v="1"/>
    <x v="4"/>
    <s v="BESTAETIGT (6)"/>
    <n v="67.7"/>
    <n v="60.76"/>
    <x v="13"/>
    <x v="1"/>
    <n v="6.7699999999999996E-2"/>
    <n v="6.0759999999999995E-2"/>
    <n v="6.7699999999999996E-2"/>
    <n v="6.0759999999999995E-2"/>
  </r>
  <r>
    <x v="10"/>
    <x v="17"/>
    <s v="Recyclingdünger"/>
    <x v="2"/>
    <x v="16"/>
    <s v="BESTAETIGT (6)"/>
    <n v="65728.639999999999"/>
    <n v="26134.19"/>
    <x v="168"/>
    <x v="1"/>
    <n v="65.728639999999999"/>
    <n v="26.13419"/>
    <n v="0.80156878048780489"/>
    <n v="0.31870963414634146"/>
  </r>
  <r>
    <x v="10"/>
    <x v="8"/>
    <s v="Hofdünger"/>
    <x v="1"/>
    <x v="1"/>
    <s v="BESTAETIGT (6)"/>
    <n v="95.68"/>
    <n v="62.4"/>
    <x v="13"/>
    <x v="1"/>
    <n v="9.5680000000000001E-2"/>
    <n v="6.2399999999999997E-2"/>
    <n v="9.5680000000000001E-2"/>
    <n v="6.2399999999999997E-2"/>
  </r>
  <r>
    <x v="10"/>
    <x v="8"/>
    <s v="Recyclingdünger"/>
    <x v="2"/>
    <x v="16"/>
    <s v="BESTAETIGT (6)"/>
    <n v="1592.22"/>
    <n v="790.16"/>
    <x v="10"/>
    <x v="1"/>
    <n v="1.59222"/>
    <n v="0.79015999999999997"/>
    <n v="0.79610999999999998"/>
    <n v="0.39507999999999999"/>
  </r>
  <r>
    <x v="10"/>
    <x v="12"/>
    <s v="Hofdünger"/>
    <x v="0"/>
    <x v="0"/>
    <s v="BESTAETIGT (6)"/>
    <n v="3093.7200000000003"/>
    <n v="1307.3200000000004"/>
    <x v="55"/>
    <x v="1"/>
    <n v="3.0937200000000002"/>
    <n v="1.3073200000000005"/>
    <n v="0.13450956521739132"/>
    <n v="5.6840000000000022E-2"/>
  </r>
  <r>
    <x v="10"/>
    <x v="12"/>
    <s v="Hofdünger"/>
    <x v="0"/>
    <x v="1"/>
    <s v="BESTAETIGT (6)"/>
    <n v="429.52000000000004"/>
    <n v="145.6"/>
    <x v="2"/>
    <x v="1"/>
    <n v="0.42952000000000001"/>
    <n v="0.14560000000000001"/>
    <n v="0.10738"/>
    <n v="3.6400000000000002E-2"/>
  </r>
  <r>
    <x v="10"/>
    <x v="12"/>
    <s v="Recyclingdünger"/>
    <x v="2"/>
    <x v="16"/>
    <s v="BESTAETIGT (6)"/>
    <n v="10337.040000000001"/>
    <n v="3371.2"/>
    <x v="49"/>
    <x v="1"/>
    <n v="10.33704"/>
    <n v="3.3712"/>
    <n v="0.60806117647058822"/>
    <n v="0.19830588235294117"/>
  </r>
  <r>
    <x v="11"/>
    <x v="5"/>
    <s v="Hofdünger"/>
    <x v="0"/>
    <x v="1"/>
    <s v="BESTAETIGT (6)"/>
    <n v="49.5"/>
    <n v="20.25"/>
    <x v="13"/>
    <x v="1"/>
    <n v="4.9500000000000002E-2"/>
    <n v="2.0250000000000001E-2"/>
    <n v="4.9500000000000002E-2"/>
    <n v="2.0250000000000001E-2"/>
  </r>
  <r>
    <x v="11"/>
    <x v="16"/>
    <s v="Hofdünger"/>
    <x v="0"/>
    <x v="0"/>
    <s v="BESTAETIGT (6)"/>
    <n v="25501.19"/>
    <n v="9315.68"/>
    <x v="19"/>
    <x v="1"/>
    <n v="25.501189999999998"/>
    <n v="9.3156800000000004"/>
    <n v="1.8215135714285713"/>
    <n v="0.66540571428571427"/>
  </r>
  <r>
    <x v="11"/>
    <x v="16"/>
    <s v="Hofdünger"/>
    <x v="0"/>
    <x v="1"/>
    <s v="BESTAETIGT (6)"/>
    <n v="47917.039999999994"/>
    <n v="19213.440000000002"/>
    <x v="106"/>
    <x v="1"/>
    <n v="47.917039999999993"/>
    <n v="19.213440000000002"/>
    <n v="0.24572841025641021"/>
    <n v="9.8530461538461553E-2"/>
  </r>
  <r>
    <x v="11"/>
    <x v="16"/>
    <s v="Hofdünger"/>
    <x v="0"/>
    <x v="2"/>
    <s v="BESTAETIGT (6)"/>
    <n v="6621.2999999999993"/>
    <n v="2637.1"/>
    <x v="21"/>
    <x v="1"/>
    <n v="6.6212999999999989"/>
    <n v="2.6370999999999998"/>
    <n v="0.82766249999999986"/>
    <n v="0.32963749999999997"/>
  </r>
  <r>
    <x v="11"/>
    <x v="16"/>
    <s v="Hofdünger"/>
    <x v="0"/>
    <x v="3"/>
    <s v="BESTAETIGT (6)"/>
    <n v="13206.94"/>
    <n v="6873.6399999999985"/>
    <x v="28"/>
    <x v="1"/>
    <n v="13.206940000000001"/>
    <n v="6.8736399999999982"/>
    <n v="0.73371888888888892"/>
    <n v="0.38186888888888881"/>
  </r>
  <r>
    <x v="11"/>
    <x v="16"/>
    <s v="Hofdünger"/>
    <x v="0"/>
    <x v="4"/>
    <s v="BESTAETIGT (6)"/>
    <n v="945"/>
    <n v="396"/>
    <x v="10"/>
    <x v="1"/>
    <n v="0.94499999999999995"/>
    <n v="0.39600000000000002"/>
    <n v="0.47249999999999998"/>
    <n v="0.19800000000000001"/>
  </r>
  <r>
    <x v="11"/>
    <x v="16"/>
    <s v="Hofdünger"/>
    <x v="0"/>
    <x v="5"/>
    <s v="BESTAETIGT (6)"/>
    <n v="3184.6200000000003"/>
    <n v="1761.54"/>
    <x v="15"/>
    <x v="1"/>
    <n v="3.1846200000000002"/>
    <n v="1.7615399999999999"/>
    <n v="0.45494571428571434"/>
    <n v="0.25164857142857139"/>
  </r>
  <r>
    <x v="11"/>
    <x v="16"/>
    <s v="Hofdünger"/>
    <x v="1"/>
    <x v="0"/>
    <s v="BESTAETIGT (6)"/>
    <n v="1020.6"/>
    <n v="528.6"/>
    <x v="7"/>
    <x v="1"/>
    <n v="1.0206"/>
    <n v="0.52860000000000007"/>
    <n v="0.3402"/>
    <n v="0.17620000000000002"/>
  </r>
  <r>
    <x v="11"/>
    <x v="16"/>
    <s v="Hofdünger"/>
    <x v="1"/>
    <x v="9"/>
    <s v="BESTAETIGT (6)"/>
    <n v="1518.5"/>
    <n v="1015"/>
    <x v="2"/>
    <x v="1"/>
    <n v="1.5185"/>
    <n v="1.0149999999999999"/>
    <n v="0.37962499999999999"/>
    <n v="0.25374999999999998"/>
  </r>
  <r>
    <x v="11"/>
    <x v="16"/>
    <s v="Hofdünger"/>
    <x v="1"/>
    <x v="11"/>
    <s v="BESTAETIGT (6)"/>
    <n v="1313.5"/>
    <n v="772.25"/>
    <x v="18"/>
    <x v="1"/>
    <n v="1.3134999999999999"/>
    <n v="0.77224999999999999"/>
    <n v="0.26269999999999999"/>
    <n v="0.15445"/>
  </r>
  <r>
    <x v="11"/>
    <x v="16"/>
    <s v="Hofdünger"/>
    <x v="1"/>
    <x v="12"/>
    <s v="BESTAETIGT (6)"/>
    <n v="272"/>
    <n v="160"/>
    <x v="13"/>
    <x v="1"/>
    <n v="0.27200000000000002"/>
    <n v="0.16"/>
    <n v="0.27200000000000002"/>
    <n v="0.16"/>
  </r>
  <r>
    <x v="11"/>
    <x v="16"/>
    <s v="Hofdünger"/>
    <x v="1"/>
    <x v="1"/>
    <s v="BESTAETIGT (6)"/>
    <n v="12020.64"/>
    <n v="7712.16"/>
    <x v="111"/>
    <x v="1"/>
    <n v="12.02064"/>
    <n v="7.7121599999999999"/>
    <n v="0.2268045283018868"/>
    <n v="0.14551245283018868"/>
  </r>
  <r>
    <x v="11"/>
    <x v="16"/>
    <s v="Recyclingdünger"/>
    <x v="2"/>
    <x v="16"/>
    <s v="BESTAETIGT (6)"/>
    <n v="46495.950000000012"/>
    <n v="18112.07"/>
    <x v="30"/>
    <x v="1"/>
    <n v="46.495950000000015"/>
    <n v="18.112069999999999"/>
    <n v="0.98927553191489392"/>
    <n v="0.38536319148936171"/>
  </r>
  <r>
    <x v="11"/>
    <x v="15"/>
    <s v="Hofdünger"/>
    <x v="0"/>
    <x v="4"/>
    <s v="BESTAETIGT (6)"/>
    <n v="300"/>
    <n v="190"/>
    <x v="10"/>
    <x v="1"/>
    <n v="0.3"/>
    <n v="0.19"/>
    <n v="0.15"/>
    <n v="9.5000000000000001E-2"/>
  </r>
  <r>
    <x v="12"/>
    <x v="0"/>
    <s v="Hofdünger"/>
    <x v="3"/>
    <x v="16"/>
    <s v="BESTAETIGT (6)"/>
    <n v="1762.4900000000002"/>
    <n v="960.61"/>
    <x v="18"/>
    <x v="1"/>
    <n v="1.7624900000000003"/>
    <n v="0.96060999999999996"/>
    <n v="0.35249800000000009"/>
    <n v="0.19212199999999999"/>
  </r>
  <r>
    <x v="12"/>
    <x v="0"/>
    <s v="Hofdünger"/>
    <x v="0"/>
    <x v="3"/>
    <s v="BESTAETIGT (6)"/>
    <n v="1102.4000000000001"/>
    <n v="439.9"/>
    <x v="10"/>
    <x v="1"/>
    <n v="1.1024"/>
    <n v="0.43989999999999996"/>
    <n v="0.55120000000000002"/>
    <n v="0.21994999999999998"/>
  </r>
  <r>
    <x v="12"/>
    <x v="0"/>
    <s v="Hofdünger"/>
    <x v="0"/>
    <x v="5"/>
    <s v="BESTAETIGT (6)"/>
    <n v="1860"/>
    <n v="1140"/>
    <x v="41"/>
    <x v="1"/>
    <n v="1.86"/>
    <n v="1.1399999999999999"/>
    <n v="0.1690909090909091"/>
    <n v="0.10363636363636362"/>
  </r>
  <r>
    <x v="12"/>
    <x v="0"/>
    <s v="Hofdünger"/>
    <x v="1"/>
    <x v="9"/>
    <s v="BESTAETIGT (6)"/>
    <n v="1039"/>
    <n v="738"/>
    <x v="13"/>
    <x v="1"/>
    <n v="1.0389999999999999"/>
    <n v="0.73799999999999999"/>
    <n v="1.0389999999999999"/>
    <n v="0.73799999999999999"/>
  </r>
  <r>
    <x v="12"/>
    <x v="3"/>
    <s v="Hofdünger"/>
    <x v="3"/>
    <x v="16"/>
    <s v="BESTAETIGT (6)"/>
    <n v="31992.589999999997"/>
    <n v="15326.049999999996"/>
    <x v="169"/>
    <x v="1"/>
    <n v="31.992589999999996"/>
    <n v="15.326049999999995"/>
    <n v="0.40496949367088603"/>
    <n v="0.19400063291139233"/>
  </r>
  <r>
    <x v="12"/>
    <x v="3"/>
    <s v="Hofdünger"/>
    <x v="0"/>
    <x v="0"/>
    <s v="BESTAETIGT (6)"/>
    <n v="5075.45"/>
    <n v="2247"/>
    <x v="21"/>
    <x v="1"/>
    <n v="5.07545"/>
    <n v="2.2469999999999999"/>
    <n v="0.63443125"/>
    <n v="0.28087499999999999"/>
  </r>
  <r>
    <x v="12"/>
    <x v="3"/>
    <s v="Hofdünger"/>
    <x v="0"/>
    <x v="1"/>
    <s v="BESTAETIGT (6)"/>
    <n v="1100.0999999999999"/>
    <n v="461.1"/>
    <x v="2"/>
    <x v="1"/>
    <n v="1.1000999999999999"/>
    <n v="0.46110000000000001"/>
    <n v="0.27502499999999996"/>
    <n v="0.115275"/>
  </r>
  <r>
    <x v="12"/>
    <x v="3"/>
    <s v="Hofdünger"/>
    <x v="0"/>
    <x v="3"/>
    <s v="BESTAETIGT (6)"/>
    <n v="3015"/>
    <n v="1530.5"/>
    <x v="15"/>
    <x v="1"/>
    <n v="3.0150000000000001"/>
    <n v="1.5305"/>
    <n v="0.43071428571428572"/>
    <n v="0.21864285714285714"/>
  </r>
  <r>
    <x v="12"/>
    <x v="3"/>
    <s v="Hofdünger"/>
    <x v="0"/>
    <x v="4"/>
    <s v="BESTAETIGT (6)"/>
    <n v="6831.6"/>
    <n v="2756.6"/>
    <x v="59"/>
    <x v="1"/>
    <n v="6.8316000000000008"/>
    <n v="2.7565999999999997"/>
    <n v="0.23557241379310348"/>
    <n v="9.505517241379309E-2"/>
  </r>
  <r>
    <x v="12"/>
    <x v="3"/>
    <s v="Hofdünger"/>
    <x v="0"/>
    <x v="5"/>
    <s v="BESTAETIGT (6)"/>
    <n v="3036.0399999999995"/>
    <n v="1588.4"/>
    <x v="41"/>
    <x v="1"/>
    <n v="3.0360399999999994"/>
    <n v="1.5884"/>
    <n v="0.27600363636363628"/>
    <n v="0.1444"/>
  </r>
  <r>
    <x v="12"/>
    <x v="3"/>
    <s v="Hofdünger"/>
    <x v="0"/>
    <x v="6"/>
    <s v="BESTAETIGT (6)"/>
    <n v="1880.7"/>
    <n v="857.2"/>
    <x v="20"/>
    <x v="1"/>
    <n v="1.8807"/>
    <n v="0.85720000000000007"/>
    <n v="0.31345000000000001"/>
    <n v="0.14286666666666667"/>
  </r>
  <r>
    <x v="12"/>
    <x v="3"/>
    <s v="Hofdünger"/>
    <x v="1"/>
    <x v="0"/>
    <s v="BESTAETIGT (6)"/>
    <n v="553"/>
    <n v="434"/>
    <x v="10"/>
    <x v="1"/>
    <n v="0.55300000000000005"/>
    <n v="0.434"/>
    <n v="0.27650000000000002"/>
    <n v="0.217"/>
  </r>
  <r>
    <x v="12"/>
    <x v="3"/>
    <s v="Hofdünger"/>
    <x v="1"/>
    <x v="9"/>
    <s v="BESTAETIGT (6)"/>
    <n v="2840.8799999999997"/>
    <n v="1860.2200000000003"/>
    <x v="15"/>
    <x v="1"/>
    <n v="2.8408799999999998"/>
    <n v="1.8602200000000002"/>
    <n v="0.40583999999999998"/>
    <n v="0.26574571428571431"/>
  </r>
  <r>
    <x v="12"/>
    <x v="3"/>
    <s v="Hofdünger"/>
    <x v="1"/>
    <x v="10"/>
    <s v="BESTAETIGT (6)"/>
    <n v="378"/>
    <n v="420"/>
    <x v="10"/>
    <x v="1"/>
    <n v="0.378"/>
    <n v="0.42"/>
    <n v="0.189"/>
    <n v="0.21"/>
  </r>
  <r>
    <x v="12"/>
    <x v="3"/>
    <s v="Hofdünger"/>
    <x v="1"/>
    <x v="12"/>
    <s v="BESTAETIGT (6)"/>
    <n v="2938.92"/>
    <n v="1662.02"/>
    <x v="15"/>
    <x v="1"/>
    <n v="2.93892"/>
    <n v="1.6620200000000001"/>
    <n v="0.41984571428571427"/>
    <n v="0.23743142857142857"/>
  </r>
  <r>
    <x v="12"/>
    <x v="3"/>
    <s v="Hofdünger"/>
    <x v="1"/>
    <x v="1"/>
    <s v="BESTAETIGT (6)"/>
    <n v="1623"/>
    <n v="690"/>
    <x v="7"/>
    <x v="1"/>
    <n v="1.623"/>
    <n v="0.69"/>
    <n v="0.54100000000000004"/>
    <n v="0.22999999999999998"/>
  </r>
  <r>
    <x v="12"/>
    <x v="3"/>
    <s v="Recyclingdünger"/>
    <x v="2"/>
    <x v="16"/>
    <s v="BESTAETIGT (6)"/>
    <n v="3696.15"/>
    <n v="1789.25"/>
    <x v="21"/>
    <x v="1"/>
    <n v="3.6961500000000003"/>
    <n v="1.78925"/>
    <n v="0.46201875000000003"/>
    <n v="0.22365625"/>
  </r>
  <r>
    <x v="12"/>
    <x v="4"/>
    <s v="Hofdünger"/>
    <x v="3"/>
    <x v="16"/>
    <s v="BESTAETIGT (6)"/>
    <n v="159472.67000000004"/>
    <n v="72786.989999999962"/>
    <x v="170"/>
    <x v="1"/>
    <n v="159.47267000000005"/>
    <n v="72.78698999999996"/>
    <n v="0.36079789592760192"/>
    <n v="0.16467644796380082"/>
  </r>
  <r>
    <x v="12"/>
    <x v="4"/>
    <s v="Hofdünger"/>
    <x v="0"/>
    <x v="0"/>
    <s v="BESTAETIGT (6)"/>
    <n v="13895.2"/>
    <n v="6183.95"/>
    <x v="3"/>
    <x v="1"/>
    <n v="13.895200000000001"/>
    <n v="6.1839499999999994"/>
    <n v="0.43422500000000003"/>
    <n v="0.19324843749999998"/>
  </r>
  <r>
    <x v="12"/>
    <x v="4"/>
    <s v="Hofdünger"/>
    <x v="0"/>
    <x v="1"/>
    <s v="BESTAETIGT (6)"/>
    <n v="5111.95"/>
    <n v="2174.5099999999998"/>
    <x v="82"/>
    <x v="1"/>
    <n v="5.1119500000000002"/>
    <n v="2.1745099999999997"/>
    <n v="0.24342619047619049"/>
    <n v="0.10354809523809523"/>
  </r>
  <r>
    <x v="12"/>
    <x v="4"/>
    <s v="Hofdünger"/>
    <x v="0"/>
    <x v="3"/>
    <s v="BESTAETIGT (6)"/>
    <n v="26311.969999999994"/>
    <n v="11992.279999999999"/>
    <x v="168"/>
    <x v="1"/>
    <n v="26.311969999999995"/>
    <n v="11.992279999999999"/>
    <n v="0.32087768292682922"/>
    <n v="0.14624731707317074"/>
  </r>
  <r>
    <x v="12"/>
    <x v="4"/>
    <s v="Hofdünger"/>
    <x v="0"/>
    <x v="4"/>
    <s v="BESTAETIGT (6)"/>
    <n v="36655.37000000001"/>
    <n v="15489.659999999998"/>
    <x v="70"/>
    <x v="1"/>
    <n v="36.655370000000012"/>
    <n v="15.489659999999999"/>
    <n v="0.38182677083333344"/>
    <n v="0.161350625"/>
  </r>
  <r>
    <x v="12"/>
    <x v="4"/>
    <s v="Hofdünger"/>
    <x v="0"/>
    <x v="5"/>
    <s v="BESTAETIGT (6)"/>
    <n v="23976.039999999997"/>
    <n v="12863.599999999995"/>
    <x v="77"/>
    <x v="1"/>
    <n v="23.976039999999998"/>
    <n v="12.863599999999995"/>
    <n v="0.35785134328358204"/>
    <n v="0.19199402985074618"/>
  </r>
  <r>
    <x v="12"/>
    <x v="4"/>
    <s v="Hofdünger"/>
    <x v="0"/>
    <x v="6"/>
    <s v="BESTAETIGT (6)"/>
    <n v="31230.11"/>
    <n v="15709.389999999996"/>
    <x v="171"/>
    <x v="1"/>
    <n v="31.23011"/>
    <n v="15.709389999999996"/>
    <n v="0.36314081395348835"/>
    <n v="0.18266732558139528"/>
  </r>
  <r>
    <x v="12"/>
    <x v="4"/>
    <s v="Hofdünger"/>
    <x v="1"/>
    <x v="0"/>
    <s v="BESTAETIGT (6)"/>
    <n v="4712.8999999999996"/>
    <n v="3881.2"/>
    <x v="15"/>
    <x v="1"/>
    <n v="4.7128999999999994"/>
    <n v="3.8811999999999998"/>
    <n v="0.67327142857142852"/>
    <n v="0.55445714285714287"/>
  </r>
  <r>
    <x v="12"/>
    <x v="4"/>
    <s v="Hofdünger"/>
    <x v="1"/>
    <x v="7"/>
    <s v="BESTAETIGT (6)"/>
    <n v="1753.4499999999998"/>
    <n v="1574.81"/>
    <x v="18"/>
    <x v="1"/>
    <n v="1.7534499999999997"/>
    <n v="1.57481"/>
    <n v="0.35068999999999995"/>
    <n v="0.31496200000000002"/>
  </r>
  <r>
    <x v="12"/>
    <x v="4"/>
    <s v="Hofdünger"/>
    <x v="1"/>
    <x v="8"/>
    <s v="BESTAETIGT (6)"/>
    <n v="318"/>
    <n v="138"/>
    <x v="13"/>
    <x v="1"/>
    <n v="0.318"/>
    <n v="0.13800000000000001"/>
    <n v="0.318"/>
    <n v="0.13800000000000001"/>
  </r>
  <r>
    <x v="12"/>
    <x v="4"/>
    <s v="Hofdünger"/>
    <x v="1"/>
    <x v="9"/>
    <s v="BESTAETIGT (6)"/>
    <n v="11594.89"/>
    <n v="7816.7199999999984"/>
    <x v="101"/>
    <x v="1"/>
    <n v="11.594889999999999"/>
    <n v="7.8167199999999983"/>
    <n v="0.35136030303030302"/>
    <n v="0.23687030303030299"/>
  </r>
  <r>
    <x v="12"/>
    <x v="4"/>
    <s v="Hofdünger"/>
    <x v="1"/>
    <x v="10"/>
    <s v="BESTAETIGT (6)"/>
    <n v="60.75"/>
    <n v="67.5"/>
    <x v="13"/>
    <x v="1"/>
    <n v="6.0749999999999998E-2"/>
    <n v="6.7500000000000004E-2"/>
    <n v="6.0749999999999998E-2"/>
    <n v="6.7500000000000004E-2"/>
  </r>
  <r>
    <x v="12"/>
    <x v="4"/>
    <s v="Hofdünger"/>
    <x v="1"/>
    <x v="11"/>
    <s v="BESTAETIGT (6)"/>
    <n v="735.19999999999993"/>
    <n v="582.5"/>
    <x v="51"/>
    <x v="1"/>
    <n v="0.73519999999999996"/>
    <n v="0.58250000000000002"/>
    <n v="6.1266666666666664E-2"/>
    <n v="4.854166666666667E-2"/>
  </r>
  <r>
    <x v="12"/>
    <x v="4"/>
    <s v="Hofdünger"/>
    <x v="1"/>
    <x v="12"/>
    <s v="BESTAETIGT (6)"/>
    <n v="7517.619999999999"/>
    <n v="4647.26"/>
    <x v="28"/>
    <x v="1"/>
    <n v="7.5176199999999991"/>
    <n v="4.6472600000000002"/>
    <n v="0.41764555555555549"/>
    <n v="0.25818111111111114"/>
  </r>
  <r>
    <x v="12"/>
    <x v="4"/>
    <s v="Hofdünger"/>
    <x v="1"/>
    <x v="1"/>
    <s v="BESTAETIGT (6)"/>
    <n v="1218.92"/>
    <n v="550.12"/>
    <x v="18"/>
    <x v="1"/>
    <n v="1.21892"/>
    <n v="0.55012000000000005"/>
    <n v="0.243784"/>
    <n v="0.11002400000000001"/>
  </r>
  <r>
    <x v="12"/>
    <x v="4"/>
    <s v="Hofdünger"/>
    <x v="1"/>
    <x v="5"/>
    <s v="BESTAETIGT (6)"/>
    <n v="1366.4"/>
    <n v="805.5"/>
    <x v="7"/>
    <x v="1"/>
    <n v="1.3664000000000001"/>
    <n v="0.80549999999999999"/>
    <n v="0.45546666666666669"/>
    <n v="0.26850000000000002"/>
  </r>
  <r>
    <x v="12"/>
    <x v="4"/>
    <s v="Hofdünger"/>
    <x v="1"/>
    <x v="6"/>
    <s v="BESTAETIGT (6)"/>
    <n v="2099"/>
    <n v="1315"/>
    <x v="2"/>
    <x v="1"/>
    <n v="2.0990000000000002"/>
    <n v="1.3149999999999999"/>
    <n v="0.52475000000000005"/>
    <n v="0.32874999999999999"/>
  </r>
  <r>
    <x v="12"/>
    <x v="4"/>
    <s v="Recyclingdünger"/>
    <x v="2"/>
    <x v="16"/>
    <s v="BESTAETIGT (6)"/>
    <n v="10993.2"/>
    <n v="5300.6"/>
    <x v="59"/>
    <x v="1"/>
    <n v="10.9932"/>
    <n v="5.3006000000000002"/>
    <n v="0.37907586206896549"/>
    <n v="0.18277931034482758"/>
  </r>
  <r>
    <x v="12"/>
    <x v="1"/>
    <s v="Hofdünger"/>
    <x v="3"/>
    <x v="16"/>
    <s v="BESTAETIGT (6)"/>
    <n v="116327.28999999998"/>
    <n v="57888.089999999982"/>
    <x v="172"/>
    <x v="1"/>
    <n v="116.32728999999998"/>
    <n v="57.888089999999984"/>
    <n v="0.32953906515580728"/>
    <n v="0.16398892351274783"/>
  </r>
  <r>
    <x v="12"/>
    <x v="1"/>
    <s v="Hofdünger"/>
    <x v="0"/>
    <x v="0"/>
    <s v="BESTAETIGT (6)"/>
    <n v="11417.070000000002"/>
    <n v="5717.6399999999994"/>
    <x v="101"/>
    <x v="1"/>
    <n v="11.417070000000001"/>
    <n v="5.7176399999999994"/>
    <n v="0.34597181818181821"/>
    <n v="0.17326181818181816"/>
  </r>
  <r>
    <x v="12"/>
    <x v="1"/>
    <s v="Hofdünger"/>
    <x v="0"/>
    <x v="1"/>
    <s v="BESTAETIGT (6)"/>
    <n v="5550.25"/>
    <n v="2435"/>
    <x v="19"/>
    <x v="1"/>
    <n v="5.5502500000000001"/>
    <n v="2.4350000000000001"/>
    <n v="0.39644642857142859"/>
    <n v="0.17392857142857143"/>
  </r>
  <r>
    <x v="12"/>
    <x v="1"/>
    <s v="Hofdünger"/>
    <x v="0"/>
    <x v="3"/>
    <s v="BESTAETIGT (6)"/>
    <n v="21318.140000000003"/>
    <n v="10178.179999999997"/>
    <x v="171"/>
    <x v="1"/>
    <n v="21.318140000000003"/>
    <n v="10.178179999999996"/>
    <n v="0.24788534883720933"/>
    <n v="0.11835093023255809"/>
  </r>
  <r>
    <x v="12"/>
    <x v="1"/>
    <s v="Hofdünger"/>
    <x v="0"/>
    <x v="4"/>
    <s v="BESTAETIGT (6)"/>
    <n v="25950.37"/>
    <n v="11273.52"/>
    <x v="58"/>
    <x v="1"/>
    <n v="25.950369999999999"/>
    <n v="11.273520000000001"/>
    <n v="0.40547453124999999"/>
    <n v="0.17614875000000002"/>
  </r>
  <r>
    <x v="12"/>
    <x v="1"/>
    <s v="Hofdünger"/>
    <x v="0"/>
    <x v="5"/>
    <s v="BESTAETIGT (6)"/>
    <n v="11598.25"/>
    <n v="6735.1100000000006"/>
    <x v="58"/>
    <x v="1"/>
    <n v="11.59825"/>
    <n v="6.7351100000000006"/>
    <n v="0.18122265625"/>
    <n v="0.10523609375000001"/>
  </r>
  <r>
    <x v="12"/>
    <x v="1"/>
    <s v="Hofdünger"/>
    <x v="0"/>
    <x v="6"/>
    <s v="BESTAETIGT (6)"/>
    <n v="9846.65"/>
    <n v="4734.7000000000007"/>
    <x v="34"/>
    <x v="1"/>
    <n v="9.8466500000000003"/>
    <n v="4.734700000000001"/>
    <n v="0.20513854166666667"/>
    <n v="9.863958333333335E-2"/>
  </r>
  <r>
    <x v="12"/>
    <x v="1"/>
    <s v="Hofdünger"/>
    <x v="1"/>
    <x v="0"/>
    <s v="BESTAETIGT (6)"/>
    <n v="9279.75"/>
    <n v="7546.5"/>
    <x v="11"/>
    <x v="1"/>
    <n v="9.2797499999999999"/>
    <n v="7.5465"/>
    <n v="0.61865000000000003"/>
    <n v="0.50309999999999999"/>
  </r>
  <r>
    <x v="12"/>
    <x v="1"/>
    <s v="Hofdünger"/>
    <x v="1"/>
    <x v="7"/>
    <s v="BESTAETIGT (6)"/>
    <n v="5999.75"/>
    <n v="5484.75"/>
    <x v="51"/>
    <x v="1"/>
    <n v="5.9997499999999997"/>
    <n v="5.48475"/>
    <n v="0.49997916666666664"/>
    <n v="0.45706249999999998"/>
  </r>
  <r>
    <x v="12"/>
    <x v="1"/>
    <s v="Hofdünger"/>
    <x v="1"/>
    <x v="8"/>
    <s v="BESTAETIGT (6)"/>
    <n v="3622.96"/>
    <n v="1558.72"/>
    <x v="49"/>
    <x v="1"/>
    <n v="3.62296"/>
    <n v="1.5587200000000001"/>
    <n v="0.21311529411764707"/>
    <n v="9.1689411764705894E-2"/>
  </r>
  <r>
    <x v="12"/>
    <x v="1"/>
    <s v="Hofdünger"/>
    <x v="1"/>
    <x v="9"/>
    <s v="BESTAETIGT (6)"/>
    <n v="9717.7999999999975"/>
    <n v="6528.7899999999991"/>
    <x v="80"/>
    <x v="1"/>
    <n v="9.7177999999999969"/>
    <n v="6.528789999999999"/>
    <n v="0.48588999999999982"/>
    <n v="0.32643949999999994"/>
  </r>
  <r>
    <x v="12"/>
    <x v="1"/>
    <s v="Hofdünger"/>
    <x v="1"/>
    <x v="10"/>
    <s v="BESTAETIGT (6)"/>
    <n v="22086.400000000001"/>
    <n v="23737.9"/>
    <x v="76"/>
    <x v="1"/>
    <n v="22.086400000000001"/>
    <n v="23.7379"/>
    <n v="0.64960000000000007"/>
    <n v="0.69817352941176469"/>
  </r>
  <r>
    <x v="12"/>
    <x v="1"/>
    <s v="Hofdünger"/>
    <x v="1"/>
    <x v="11"/>
    <s v="BESTAETIGT (6)"/>
    <n v="622"/>
    <n v="423"/>
    <x v="20"/>
    <x v="1"/>
    <n v="0.622"/>
    <n v="0.42299999999999999"/>
    <n v="0.10366666666666667"/>
    <n v="7.0499999999999993E-2"/>
  </r>
  <r>
    <x v="12"/>
    <x v="1"/>
    <s v="Hofdünger"/>
    <x v="1"/>
    <x v="12"/>
    <s v="BESTAETIGT (6)"/>
    <n v="28798.510000000013"/>
    <n v="17111.07"/>
    <x v="77"/>
    <x v="1"/>
    <n v="28.798510000000014"/>
    <n v="17.111069999999998"/>
    <n v="0.4298285074626868"/>
    <n v="0.25538910447761193"/>
  </r>
  <r>
    <x v="12"/>
    <x v="1"/>
    <s v="Hofdünger"/>
    <x v="1"/>
    <x v="1"/>
    <s v="BESTAETIGT (6)"/>
    <n v="4512.2999999999993"/>
    <n v="2311.6"/>
    <x v="8"/>
    <x v="1"/>
    <n v="4.5122999999999989"/>
    <n v="2.3115999999999999"/>
    <n v="0.23748947368421047"/>
    <n v="0.12166315789473683"/>
  </r>
  <r>
    <x v="12"/>
    <x v="1"/>
    <s v="Hofdünger"/>
    <x v="1"/>
    <x v="2"/>
    <s v="BESTAETIGT (6)"/>
    <n v="610.20000000000005"/>
    <n v="262.60000000000002"/>
    <x v="7"/>
    <x v="1"/>
    <n v="0.61020000000000008"/>
    <n v="0.2626"/>
    <n v="0.20340000000000003"/>
    <n v="8.7533333333333338E-2"/>
  </r>
  <r>
    <x v="12"/>
    <x v="1"/>
    <s v="Hofdünger"/>
    <x v="1"/>
    <x v="14"/>
    <s v="BESTAETIGT (6)"/>
    <n v="320"/>
    <n v="132"/>
    <x v="10"/>
    <x v="1"/>
    <n v="0.32"/>
    <n v="0.13200000000000001"/>
    <n v="0.16"/>
    <n v="6.6000000000000003E-2"/>
  </r>
  <r>
    <x v="12"/>
    <x v="1"/>
    <s v="Hofdünger"/>
    <x v="1"/>
    <x v="4"/>
    <s v="BESTAETIGT (6)"/>
    <n v="436.8"/>
    <n v="392"/>
    <x v="13"/>
    <x v="1"/>
    <n v="0.43680000000000002"/>
    <n v="0.39200000000000002"/>
    <n v="0.43680000000000002"/>
    <n v="0.39200000000000002"/>
  </r>
  <r>
    <x v="12"/>
    <x v="1"/>
    <s v="Hofdünger"/>
    <x v="1"/>
    <x v="5"/>
    <s v="BESTAETIGT (6)"/>
    <n v="3825.9999999999995"/>
    <n v="2119.2999999999997"/>
    <x v="51"/>
    <x v="1"/>
    <n v="3.8259999999999996"/>
    <n v="2.1192999999999995"/>
    <n v="0.3188333333333333"/>
    <n v="0.17660833333333328"/>
  </r>
  <r>
    <x v="12"/>
    <x v="1"/>
    <s v="Hofdünger"/>
    <x v="1"/>
    <x v="6"/>
    <s v="BESTAETIGT (6)"/>
    <n v="1374.1"/>
    <n v="703.8"/>
    <x v="2"/>
    <x v="1"/>
    <n v="1.3740999999999999"/>
    <n v="0.70379999999999998"/>
    <n v="0.34352499999999997"/>
    <n v="0.17595"/>
  </r>
  <r>
    <x v="12"/>
    <x v="1"/>
    <s v="Hofdünger"/>
    <x v="1"/>
    <x v="17"/>
    <s v="BESTAETIGT (6)"/>
    <n v="576"/>
    <n v="244.79999999999998"/>
    <x v="10"/>
    <x v="1"/>
    <n v="0.57599999999999996"/>
    <n v="0.24479999999999999"/>
    <n v="0.28799999999999998"/>
    <n v="0.12239999999999999"/>
  </r>
  <r>
    <x v="12"/>
    <x v="1"/>
    <s v="Recyclingdünger"/>
    <x v="2"/>
    <x v="16"/>
    <s v="BESTAETIGT (6)"/>
    <n v="34066.93"/>
    <n v="16176.09"/>
    <x v="152"/>
    <x v="1"/>
    <n v="34.066929999999999"/>
    <n v="16.176089999999999"/>
    <n v="0.83090073170731704"/>
    <n v="0.39453878048780483"/>
  </r>
  <r>
    <x v="12"/>
    <x v="5"/>
    <s v="Hofdünger"/>
    <x v="3"/>
    <x v="16"/>
    <s v="BESTAETIGT (6)"/>
    <n v="2265.15"/>
    <n v="1475.7800000000002"/>
    <x v="18"/>
    <x v="1"/>
    <n v="2.2651500000000002"/>
    <n v="1.4757800000000001"/>
    <n v="0.45303000000000004"/>
    <n v="0.29515600000000003"/>
  </r>
  <r>
    <x v="12"/>
    <x v="5"/>
    <s v="Hofdünger"/>
    <x v="0"/>
    <x v="0"/>
    <s v="BESTAETIGT (6)"/>
    <n v="446.5"/>
    <n v="190"/>
    <x v="13"/>
    <x v="1"/>
    <n v="0.44650000000000001"/>
    <n v="0.19"/>
    <n v="0.44650000000000001"/>
    <n v="0.19"/>
  </r>
  <r>
    <x v="12"/>
    <x v="5"/>
    <s v="Hofdünger"/>
    <x v="1"/>
    <x v="0"/>
    <s v="BESTAETIGT (6)"/>
    <n v="2173.5"/>
    <n v="1983"/>
    <x v="23"/>
    <x v="1"/>
    <n v="2.1735000000000002"/>
    <n v="1.9830000000000001"/>
    <n v="0.24150000000000002"/>
    <n v="0.22033333333333335"/>
  </r>
  <r>
    <x v="12"/>
    <x v="5"/>
    <s v="Hofdünger"/>
    <x v="1"/>
    <x v="9"/>
    <s v="BESTAETIGT (6)"/>
    <n v="1655.19"/>
    <n v="1069.3799999999999"/>
    <x v="2"/>
    <x v="1"/>
    <n v="1.6551900000000002"/>
    <n v="1.0693799999999998"/>
    <n v="0.41379750000000004"/>
    <n v="0.26734499999999994"/>
  </r>
  <r>
    <x v="12"/>
    <x v="5"/>
    <s v="Hofdünger"/>
    <x v="1"/>
    <x v="12"/>
    <s v="BESTAETIGT (6)"/>
    <n v="7692.4999999999982"/>
    <n v="4793.75"/>
    <x v="51"/>
    <x v="1"/>
    <n v="7.6924999999999981"/>
    <n v="4.7937500000000002"/>
    <n v="0.64104166666666651"/>
    <n v="0.39947916666666666"/>
  </r>
  <r>
    <x v="12"/>
    <x v="16"/>
    <s v="Hofdünger"/>
    <x v="3"/>
    <x v="16"/>
    <s v="BESTAETIGT (6)"/>
    <n v="2778.2"/>
    <n v="1645.75"/>
    <x v="18"/>
    <x v="1"/>
    <n v="2.7782"/>
    <n v="1.64575"/>
    <n v="0.55564000000000002"/>
    <n v="0.32915"/>
  </r>
  <r>
    <x v="12"/>
    <x v="16"/>
    <s v="Hofdünger"/>
    <x v="1"/>
    <x v="12"/>
    <s v="BESTAETIGT (6)"/>
    <n v="1428"/>
    <n v="840"/>
    <x v="10"/>
    <x v="1"/>
    <n v="1.4279999999999999"/>
    <n v="0.84"/>
    <n v="0.71399999999999997"/>
    <n v="0.42"/>
  </r>
  <r>
    <x v="12"/>
    <x v="6"/>
    <s v="Hofdünger"/>
    <x v="3"/>
    <x v="16"/>
    <s v="BESTAETIGT (6)"/>
    <n v="569713.92000000016"/>
    <n v="258830.91000000015"/>
    <x v="173"/>
    <x v="1"/>
    <n v="569.71392000000014"/>
    <n v="258.83091000000013"/>
    <n v="0.30828675324675331"/>
    <n v="0.14006001623376629"/>
  </r>
  <r>
    <x v="12"/>
    <x v="6"/>
    <s v="Hofdünger"/>
    <x v="0"/>
    <x v="0"/>
    <s v="BESTAETIGT (6)"/>
    <n v="130498.3"/>
    <n v="53122.86"/>
    <x v="174"/>
    <x v="1"/>
    <n v="130.4983"/>
    <n v="53.122860000000003"/>
    <n v="0.88174527027027028"/>
    <n v="0.35893824324324325"/>
  </r>
  <r>
    <x v="12"/>
    <x v="6"/>
    <s v="Hofdünger"/>
    <x v="0"/>
    <x v="1"/>
    <s v="BESTAETIGT (6)"/>
    <n v="91803.09"/>
    <n v="37715.65"/>
    <x v="116"/>
    <x v="1"/>
    <n v="91.803089999999997"/>
    <n v="37.715650000000004"/>
    <n v="0.68509768656716419"/>
    <n v="0.28146007462686568"/>
  </r>
  <r>
    <x v="12"/>
    <x v="6"/>
    <s v="Hofdünger"/>
    <x v="0"/>
    <x v="19"/>
    <s v="BESTAETIGT (6)"/>
    <n v="373.20000000000005"/>
    <n v="152.9"/>
    <x v="18"/>
    <x v="1"/>
    <n v="0.37320000000000003"/>
    <n v="0.15290000000000001"/>
    <n v="7.4640000000000012E-2"/>
    <n v="3.0580000000000003E-2"/>
  </r>
  <r>
    <x v="12"/>
    <x v="6"/>
    <s v="Hofdünger"/>
    <x v="0"/>
    <x v="2"/>
    <s v="BESTAETIGT (6)"/>
    <n v="9989.6299999999992"/>
    <n v="4091.34"/>
    <x v="15"/>
    <x v="1"/>
    <n v="9.98963"/>
    <n v="4.0913399999999998"/>
    <n v="1.42709"/>
    <n v="0.58447714285714281"/>
  </r>
  <r>
    <x v="12"/>
    <x v="6"/>
    <s v="Hofdünger"/>
    <x v="0"/>
    <x v="3"/>
    <s v="BESTAETIGT (6)"/>
    <n v="112018.01"/>
    <n v="50919.7"/>
    <x v="175"/>
    <x v="1"/>
    <n v="112.01800999999999"/>
    <n v="50.919699999999999"/>
    <n v="0.32189083333333329"/>
    <n v="0.14632097701149424"/>
  </r>
  <r>
    <x v="12"/>
    <x v="6"/>
    <s v="Hofdünger"/>
    <x v="0"/>
    <x v="4"/>
    <s v="BESTAETIGT (6)"/>
    <n v="137915.88999999996"/>
    <n v="59018.550000000025"/>
    <x v="176"/>
    <x v="1"/>
    <n v="137.91588999999996"/>
    <n v="59.018550000000026"/>
    <n v="0.39404539999999988"/>
    <n v="0.16862442857142865"/>
  </r>
  <r>
    <x v="12"/>
    <x v="6"/>
    <s v="Hofdünger"/>
    <x v="0"/>
    <x v="5"/>
    <s v="BESTAETIGT (6)"/>
    <n v="67401.049999999988"/>
    <n v="37748.850000000013"/>
    <x v="29"/>
    <x v="1"/>
    <n v="67.401049999999984"/>
    <n v="37.748850000000012"/>
    <n v="0.34388290816326522"/>
    <n v="0.19259617346938782"/>
  </r>
  <r>
    <x v="12"/>
    <x v="6"/>
    <s v="Hofdünger"/>
    <x v="0"/>
    <x v="6"/>
    <s v="BESTAETIGT (6)"/>
    <n v="74010.820000000007"/>
    <n v="34639.14999999998"/>
    <x v="177"/>
    <x v="1"/>
    <n v="74.01082000000001"/>
    <n v="34.639149999999979"/>
    <n v="0.34746863849765264"/>
    <n v="0.16262511737089191"/>
  </r>
  <r>
    <x v="12"/>
    <x v="6"/>
    <s v="Hofdünger"/>
    <x v="1"/>
    <x v="0"/>
    <s v="BESTAETIGT (6)"/>
    <n v="7925.5"/>
    <n v="6019"/>
    <x v="19"/>
    <x v="1"/>
    <n v="7.9255000000000004"/>
    <n v="6.0190000000000001"/>
    <n v="0.56610714285714292"/>
    <n v="0.42992857142857144"/>
  </r>
  <r>
    <x v="12"/>
    <x v="6"/>
    <s v="Hofdünger"/>
    <x v="1"/>
    <x v="7"/>
    <s v="BESTAETIGT (6)"/>
    <n v="2756.3199999999997"/>
    <n v="2218.88"/>
    <x v="21"/>
    <x v="1"/>
    <n v="2.7563199999999997"/>
    <n v="2.21888"/>
    <n v="0.34453999999999996"/>
    <n v="0.27736"/>
  </r>
  <r>
    <x v="12"/>
    <x v="6"/>
    <s v="Hofdünger"/>
    <x v="1"/>
    <x v="8"/>
    <s v="BESTAETIGT (6)"/>
    <n v="2791.68"/>
    <n v="1236.8300000000002"/>
    <x v="11"/>
    <x v="1"/>
    <n v="2.7916799999999999"/>
    <n v="1.2368300000000001"/>
    <n v="0.186112"/>
    <n v="8.2455333333333339E-2"/>
  </r>
  <r>
    <x v="12"/>
    <x v="6"/>
    <s v="Hofdünger"/>
    <x v="1"/>
    <x v="9"/>
    <s v="BESTAETIGT (6)"/>
    <n v="24225.1"/>
    <n v="16711.030000000002"/>
    <x v="121"/>
    <x v="1"/>
    <n v="24.225099999999998"/>
    <n v="16.711030000000001"/>
    <n v="0.52663260869565209"/>
    <n v="0.36328326086956525"/>
  </r>
  <r>
    <x v="12"/>
    <x v="6"/>
    <s v="Hofdünger"/>
    <x v="1"/>
    <x v="10"/>
    <s v="BESTAETIGT (6)"/>
    <n v="5240.58"/>
    <n v="4714.34"/>
    <x v="23"/>
    <x v="1"/>
    <n v="5.2405799999999996"/>
    <n v="4.71434"/>
    <n v="0.58228666666666662"/>
    <n v="0.52381555555555559"/>
  </r>
  <r>
    <x v="12"/>
    <x v="6"/>
    <s v="Hofdünger"/>
    <x v="1"/>
    <x v="11"/>
    <s v="BESTAETIGT (6)"/>
    <n v="6511.8600000000015"/>
    <n v="4398.16"/>
    <x v="171"/>
    <x v="1"/>
    <n v="6.5118600000000013"/>
    <n v="4.3981599999999998"/>
    <n v="7.5719302325581411E-2"/>
    <n v="5.1141395348837208E-2"/>
  </r>
  <r>
    <x v="12"/>
    <x v="6"/>
    <s v="Hofdünger"/>
    <x v="1"/>
    <x v="12"/>
    <s v="BESTAETIGT (6)"/>
    <n v="30278.920000000002"/>
    <n v="17871.36"/>
    <x v="178"/>
    <x v="1"/>
    <n v="30.278920000000003"/>
    <n v="17.871359999999999"/>
    <n v="0.34407863636363639"/>
    <n v="0.20308363636363636"/>
  </r>
  <r>
    <x v="12"/>
    <x v="6"/>
    <s v="Hofdünger"/>
    <x v="1"/>
    <x v="1"/>
    <s v="BESTAETIGT (6)"/>
    <n v="11907.61"/>
    <n v="5992.6500000000005"/>
    <x v="48"/>
    <x v="1"/>
    <n v="11.90761"/>
    <n v="5.9926500000000003"/>
    <n v="0.19846016666666666"/>
    <n v="9.9877500000000008E-2"/>
  </r>
  <r>
    <x v="12"/>
    <x v="6"/>
    <s v="Hofdünger"/>
    <x v="1"/>
    <x v="19"/>
    <s v="BESTAETIGT (6)"/>
    <n v="184.73"/>
    <n v="77.14"/>
    <x v="13"/>
    <x v="1"/>
    <n v="0.18472999999999998"/>
    <n v="7.714E-2"/>
    <n v="0.18472999999999998"/>
    <n v="7.714E-2"/>
  </r>
  <r>
    <x v="12"/>
    <x v="6"/>
    <s v="Hofdünger"/>
    <x v="1"/>
    <x v="13"/>
    <s v="BESTAETIGT (6)"/>
    <n v="280.27999999999997"/>
    <n v="117.04"/>
    <x v="13"/>
    <x v="1"/>
    <n v="0.28027999999999997"/>
    <n v="0.11704000000000001"/>
    <n v="0.28027999999999997"/>
    <n v="0.11704000000000001"/>
  </r>
  <r>
    <x v="12"/>
    <x v="6"/>
    <s v="Hofdünger"/>
    <x v="1"/>
    <x v="2"/>
    <s v="BESTAETIGT (6)"/>
    <n v="2236.54"/>
    <n v="980.27"/>
    <x v="11"/>
    <x v="1"/>
    <n v="2.2365399999999998"/>
    <n v="0.98026999999999997"/>
    <n v="0.14910266666666666"/>
    <n v="6.5351333333333331E-2"/>
  </r>
  <r>
    <x v="12"/>
    <x v="6"/>
    <s v="Hofdünger"/>
    <x v="1"/>
    <x v="14"/>
    <s v="BESTAETIGT (6)"/>
    <n v="908"/>
    <n v="374.55"/>
    <x v="21"/>
    <x v="1"/>
    <n v="0.90800000000000003"/>
    <n v="0.37454999999999999"/>
    <n v="0.1135"/>
    <n v="4.6818749999999999E-2"/>
  </r>
  <r>
    <x v="12"/>
    <x v="6"/>
    <s v="Hofdünger"/>
    <x v="1"/>
    <x v="4"/>
    <s v="BESTAETIGT (6)"/>
    <n v="458.64000000000004"/>
    <n v="411.59999999999997"/>
    <x v="7"/>
    <x v="1"/>
    <n v="0.45864000000000005"/>
    <n v="0.41159999999999997"/>
    <n v="0.15288000000000002"/>
    <n v="0.13719999999999999"/>
  </r>
  <r>
    <x v="12"/>
    <x v="6"/>
    <s v="Hofdünger"/>
    <x v="1"/>
    <x v="5"/>
    <s v="BESTAETIGT (6)"/>
    <n v="4744.22"/>
    <n v="3289.8499999999995"/>
    <x v="84"/>
    <x v="1"/>
    <n v="4.7442200000000003"/>
    <n v="3.2898499999999995"/>
    <n v="0.21564636363636366"/>
    <n v="0.14953863636363635"/>
  </r>
  <r>
    <x v="12"/>
    <x v="6"/>
    <s v="Hofdünger"/>
    <x v="1"/>
    <x v="6"/>
    <s v="BESTAETIGT (6)"/>
    <n v="1080"/>
    <n v="468"/>
    <x v="13"/>
    <x v="1"/>
    <n v="1.08"/>
    <n v="0.46800000000000003"/>
    <n v="1.08"/>
    <n v="0.46800000000000003"/>
  </r>
  <r>
    <x v="12"/>
    <x v="6"/>
    <s v="Hofdünger"/>
    <x v="1"/>
    <x v="17"/>
    <s v="BESTAETIGT (6)"/>
    <n v="666.4"/>
    <n v="245"/>
    <x v="7"/>
    <x v="1"/>
    <n v="0.66639999999999999"/>
    <n v="0.245"/>
    <n v="0.22213333333333332"/>
    <n v="8.1666666666666665E-2"/>
  </r>
  <r>
    <x v="12"/>
    <x v="6"/>
    <s v="Recyclingdünger"/>
    <x v="2"/>
    <x v="16"/>
    <s v="BESTAETIGT (6)"/>
    <n v="37030.550000000003"/>
    <n v="21341.730000000003"/>
    <x v="77"/>
    <x v="1"/>
    <n v="37.030550000000005"/>
    <n v="21.341730000000002"/>
    <n v="0.5526947761194031"/>
    <n v="0.3185332835820896"/>
  </r>
  <r>
    <x v="12"/>
    <x v="15"/>
    <s v="Hofdünger"/>
    <x v="3"/>
    <x v="16"/>
    <s v="BESTAETIGT (6)"/>
    <n v="1000"/>
    <n v="625"/>
    <x v="13"/>
    <x v="1"/>
    <n v="1"/>
    <n v="0.625"/>
    <n v="1"/>
    <n v="0.625"/>
  </r>
  <r>
    <x v="12"/>
    <x v="15"/>
    <s v="Hofdünger"/>
    <x v="0"/>
    <x v="3"/>
    <s v="BESTAETIGT (6)"/>
    <n v="460.35"/>
    <n v="174.15"/>
    <x v="13"/>
    <x v="1"/>
    <n v="0.46035000000000004"/>
    <n v="0.17415"/>
    <n v="0.46035000000000004"/>
    <n v="0.17415"/>
  </r>
  <r>
    <x v="12"/>
    <x v="20"/>
    <s v="Hofdünger"/>
    <x v="3"/>
    <x v="16"/>
    <s v="BESTAETIGT (6)"/>
    <n v="685.8"/>
    <n v="235.9"/>
    <x v="10"/>
    <x v="1"/>
    <n v="0.68579999999999997"/>
    <n v="0.2359"/>
    <n v="0.34289999999999998"/>
    <n v="0.11795"/>
  </r>
  <r>
    <x v="12"/>
    <x v="20"/>
    <s v="Hofdünger"/>
    <x v="0"/>
    <x v="3"/>
    <s v="BESTAETIGT (6)"/>
    <n v="226.8"/>
    <n v="94.5"/>
    <x v="13"/>
    <x v="1"/>
    <n v="0.2268"/>
    <n v="9.4500000000000001E-2"/>
    <n v="0.2268"/>
    <n v="9.4500000000000001E-2"/>
  </r>
  <r>
    <x v="12"/>
    <x v="20"/>
    <s v="Hofdünger"/>
    <x v="0"/>
    <x v="4"/>
    <s v="BESTAETIGT (6)"/>
    <n v="1836"/>
    <n v="796"/>
    <x v="47"/>
    <x v="1"/>
    <n v="1.8360000000000001"/>
    <n v="0.79600000000000004"/>
    <n v="0.11475"/>
    <n v="4.9750000000000003E-2"/>
  </r>
  <r>
    <x v="12"/>
    <x v="21"/>
    <s v="Hofdünger"/>
    <x v="0"/>
    <x v="4"/>
    <s v="BESTAETIGT (6)"/>
    <n v="4111.9800000000005"/>
    <n v="1559.07"/>
    <x v="11"/>
    <x v="1"/>
    <n v="4.1119800000000009"/>
    <n v="1.55907"/>
    <n v="0.27413200000000004"/>
    <n v="0.103938"/>
  </r>
  <r>
    <x v="12"/>
    <x v="21"/>
    <s v="Hofdünger"/>
    <x v="1"/>
    <x v="0"/>
    <s v="BESTAETIGT (6)"/>
    <n v="93.75"/>
    <n v="107.5"/>
    <x v="13"/>
    <x v="1"/>
    <n v="9.375E-2"/>
    <n v="0.1075"/>
    <n v="9.375E-2"/>
    <n v="0.1075"/>
  </r>
  <r>
    <x v="12"/>
    <x v="21"/>
    <s v="Hofdünger"/>
    <x v="1"/>
    <x v="9"/>
    <s v="BESTAETIGT (6)"/>
    <n v="117.6"/>
    <n v="95.2"/>
    <x v="13"/>
    <x v="1"/>
    <n v="0.1176"/>
    <n v="9.5200000000000007E-2"/>
    <n v="0.1176"/>
    <n v="9.5200000000000007E-2"/>
  </r>
  <r>
    <x v="12"/>
    <x v="8"/>
    <s v="Hofdünger"/>
    <x v="3"/>
    <x v="16"/>
    <s v="BESTAETIGT (6)"/>
    <n v="2052"/>
    <n v="780"/>
    <x v="10"/>
    <x v="1"/>
    <n v="2.052"/>
    <n v="0.78"/>
    <n v="1.026"/>
    <n v="0.39"/>
  </r>
  <r>
    <x v="12"/>
    <x v="22"/>
    <s v="Hofdünger"/>
    <x v="3"/>
    <x v="16"/>
    <s v="BESTAETIGT (6)"/>
    <n v="414.48"/>
    <n v="303.82"/>
    <x v="13"/>
    <x v="1"/>
    <n v="0.41448000000000002"/>
    <n v="0.30381999999999998"/>
    <n v="0.41448000000000002"/>
    <n v="0.30381999999999998"/>
  </r>
  <r>
    <x v="12"/>
    <x v="22"/>
    <s v="Hofdünger"/>
    <x v="1"/>
    <x v="12"/>
    <s v="BESTAETIGT (6)"/>
    <n v="624"/>
    <n v="360"/>
    <x v="13"/>
    <x v="1"/>
    <n v="0.624"/>
    <n v="0.36"/>
    <n v="0.624"/>
    <n v="0.36"/>
  </r>
  <r>
    <x v="12"/>
    <x v="9"/>
    <s v="Hofdünger"/>
    <x v="3"/>
    <x v="16"/>
    <s v="BESTAETIGT (6)"/>
    <n v="3664.82"/>
    <n v="1567.8999999999996"/>
    <x v="27"/>
    <x v="1"/>
    <n v="3.6648200000000002"/>
    <n v="1.5678999999999996"/>
    <n v="0.2819092307692308"/>
    <n v="0.12060769230769228"/>
  </r>
  <r>
    <x v="12"/>
    <x v="9"/>
    <s v="Hofdünger"/>
    <x v="0"/>
    <x v="1"/>
    <s v="BESTAETIGT (6)"/>
    <n v="108.8"/>
    <n v="60.4"/>
    <x v="13"/>
    <x v="1"/>
    <n v="0.10879999999999999"/>
    <n v="6.0399999999999995E-2"/>
    <n v="0.10879999999999999"/>
    <n v="6.0399999999999995E-2"/>
  </r>
  <r>
    <x v="12"/>
    <x v="9"/>
    <s v="Hofdünger"/>
    <x v="0"/>
    <x v="3"/>
    <s v="BESTAETIGT (6)"/>
    <n v="1796.4"/>
    <n v="826.5"/>
    <x v="18"/>
    <x v="1"/>
    <n v="1.7964"/>
    <n v="0.82650000000000001"/>
    <n v="0.35927999999999999"/>
    <n v="0.1653"/>
  </r>
  <r>
    <x v="12"/>
    <x v="9"/>
    <s v="Hofdünger"/>
    <x v="0"/>
    <x v="4"/>
    <s v="BESTAETIGT (6)"/>
    <n v="3008.08"/>
    <n v="1113.0500000000002"/>
    <x v="20"/>
    <x v="1"/>
    <n v="3.0080800000000001"/>
    <n v="1.1130500000000001"/>
    <n v="0.50134666666666672"/>
    <n v="0.18550833333333336"/>
  </r>
  <r>
    <x v="12"/>
    <x v="9"/>
    <s v="Hofdünger"/>
    <x v="0"/>
    <x v="6"/>
    <s v="BESTAETIGT (6)"/>
    <n v="385"/>
    <n v="175"/>
    <x v="10"/>
    <x v="1"/>
    <n v="0.38500000000000001"/>
    <n v="0.17499999999999999"/>
    <n v="0.1925"/>
    <n v="8.7499999999999994E-2"/>
  </r>
  <r>
    <x v="12"/>
    <x v="23"/>
    <s v="Hofdünger"/>
    <x v="3"/>
    <x v="16"/>
    <s v="BESTAETIGT (6)"/>
    <n v="131.04"/>
    <n v="53.97"/>
    <x v="13"/>
    <x v="1"/>
    <n v="0.13103999999999999"/>
    <n v="5.3969999999999997E-2"/>
    <n v="0.13103999999999999"/>
    <n v="5.3969999999999997E-2"/>
  </r>
  <r>
    <x v="12"/>
    <x v="2"/>
    <s v="Hofdünger"/>
    <x v="3"/>
    <x v="16"/>
    <s v="BESTAETIGT (6)"/>
    <n v="6766.8"/>
    <n v="3950.73"/>
    <x v="23"/>
    <x v="1"/>
    <n v="6.7667999999999999"/>
    <n v="3.9507300000000001"/>
    <n v="0.75186666666666668"/>
    <n v="0.43897000000000003"/>
  </r>
  <r>
    <x v="12"/>
    <x v="2"/>
    <s v="Hofdünger"/>
    <x v="1"/>
    <x v="9"/>
    <s v="BESTAETIGT (6)"/>
    <n v="1288.23"/>
    <n v="952.2"/>
    <x v="13"/>
    <x v="1"/>
    <n v="1.28823"/>
    <n v="0.95220000000000005"/>
    <n v="1.28823"/>
    <n v="0.95220000000000005"/>
  </r>
  <r>
    <x v="12"/>
    <x v="2"/>
    <s v="Hofdünger"/>
    <x v="1"/>
    <x v="12"/>
    <s v="BESTAETIGT (6)"/>
    <n v="3545.7400000000002"/>
    <n v="2217.11"/>
    <x v="15"/>
    <x v="1"/>
    <n v="3.5457400000000003"/>
    <n v="2.2171099999999999"/>
    <n v="0.50653428571428571"/>
    <n v="0.31673000000000001"/>
  </r>
  <r>
    <x v="12"/>
    <x v="2"/>
    <s v="Hofdünger"/>
    <x v="1"/>
    <x v="5"/>
    <s v="BESTAETIGT (6)"/>
    <n v="655.20000000000005"/>
    <n v="348"/>
    <x v="2"/>
    <x v="1"/>
    <n v="0.6552"/>
    <n v="0.34799999999999998"/>
    <n v="0.1638"/>
    <n v="8.6999999999999994E-2"/>
  </r>
  <r>
    <x v="12"/>
    <x v="11"/>
    <s v="Hofdünger"/>
    <x v="3"/>
    <x v="16"/>
    <s v="BESTAETIGT (6)"/>
    <n v="4058.5300000000007"/>
    <n v="1802.02"/>
    <x v="84"/>
    <x v="1"/>
    <n v="4.0585300000000011"/>
    <n v="1.80202"/>
    <n v="0.1844786363636364"/>
    <n v="8.1909999999999997E-2"/>
  </r>
  <r>
    <x v="12"/>
    <x v="11"/>
    <s v="Hofdünger"/>
    <x v="0"/>
    <x v="1"/>
    <s v="BESTAETIGT (6)"/>
    <n v="88"/>
    <n v="36"/>
    <x v="13"/>
    <x v="1"/>
    <n v="8.7999999999999995E-2"/>
    <n v="3.5999999999999997E-2"/>
    <n v="8.7999999999999995E-2"/>
    <n v="3.5999999999999997E-2"/>
  </r>
  <r>
    <x v="12"/>
    <x v="11"/>
    <s v="Hofdünger"/>
    <x v="0"/>
    <x v="4"/>
    <s v="BESTAETIGT (6)"/>
    <n v="2881.4799999999996"/>
    <n v="1038.9399999999998"/>
    <x v="51"/>
    <x v="1"/>
    <n v="2.8814799999999994"/>
    <n v="1.0389399999999998"/>
    <n v="0.24012333333333327"/>
    <n v="8.6578333333333313E-2"/>
  </r>
  <r>
    <x v="12"/>
    <x v="11"/>
    <s v="Hofdünger"/>
    <x v="0"/>
    <x v="5"/>
    <s v="BESTAETIGT (6)"/>
    <n v="355.2"/>
    <n v="199.2"/>
    <x v="13"/>
    <x v="1"/>
    <n v="0.35520000000000002"/>
    <n v="0.19919999999999999"/>
    <n v="0.35520000000000002"/>
    <n v="0.19919999999999999"/>
  </r>
  <r>
    <x v="12"/>
    <x v="11"/>
    <s v="Hofdünger"/>
    <x v="0"/>
    <x v="6"/>
    <s v="BESTAETIGT (6)"/>
    <n v="3265"/>
    <n v="1345"/>
    <x v="41"/>
    <x v="1"/>
    <n v="3.2650000000000001"/>
    <n v="1.345"/>
    <n v="0.29681818181818181"/>
    <n v="0.12227272727272727"/>
  </r>
  <r>
    <x v="12"/>
    <x v="11"/>
    <s v="Hofdünger"/>
    <x v="1"/>
    <x v="9"/>
    <s v="BESTAETIGT (6)"/>
    <n v="21.84"/>
    <n v="17.68"/>
    <x v="13"/>
    <x v="1"/>
    <n v="2.1839999999999998E-2"/>
    <n v="1.7680000000000001E-2"/>
    <n v="2.1839999999999998E-2"/>
    <n v="1.7680000000000001E-2"/>
  </r>
  <r>
    <x v="12"/>
    <x v="11"/>
    <s v="Hofdünger"/>
    <x v="1"/>
    <x v="10"/>
    <s v="BESTAETIGT (6)"/>
    <n v="202.5"/>
    <n v="225"/>
    <x v="10"/>
    <x v="1"/>
    <n v="0.20250000000000001"/>
    <n v="0.22500000000000001"/>
    <n v="0.10125000000000001"/>
    <n v="0.1125"/>
  </r>
  <r>
    <x v="12"/>
    <x v="11"/>
    <s v="Hofdünger"/>
    <x v="1"/>
    <x v="12"/>
    <s v="BESTAETIGT (6)"/>
    <n v="203"/>
    <n v="120"/>
    <x v="13"/>
    <x v="1"/>
    <n v="0.20300000000000001"/>
    <n v="0.12"/>
    <n v="0.20300000000000001"/>
    <n v="0.12"/>
  </r>
  <r>
    <x v="12"/>
    <x v="12"/>
    <s v="Hofdünger"/>
    <x v="3"/>
    <x v="16"/>
    <s v="BESTAETIGT (6)"/>
    <n v="7537.9999999999991"/>
    <n v="3526.8700000000003"/>
    <x v="25"/>
    <x v="1"/>
    <n v="7.5379999999999994"/>
    <n v="3.5268700000000002"/>
    <n v="0.28992307692307689"/>
    <n v="0.13564884615384615"/>
  </r>
  <r>
    <x v="12"/>
    <x v="12"/>
    <s v="Hofdünger"/>
    <x v="0"/>
    <x v="1"/>
    <s v="BESTAETIGT (6)"/>
    <n v="1057.8000000000002"/>
    <n v="438.2"/>
    <x v="18"/>
    <x v="1"/>
    <n v="1.0578000000000001"/>
    <n v="0.43819999999999998"/>
    <n v="0.21156000000000003"/>
    <n v="8.7639999999999996E-2"/>
  </r>
  <r>
    <x v="12"/>
    <x v="12"/>
    <s v="Hofdünger"/>
    <x v="0"/>
    <x v="3"/>
    <s v="BESTAETIGT (6)"/>
    <n v="1883.7"/>
    <n v="821.6400000000001"/>
    <x v="20"/>
    <x v="1"/>
    <n v="1.8837000000000002"/>
    <n v="0.82164000000000015"/>
    <n v="0.31395000000000001"/>
    <n v="0.13694000000000003"/>
  </r>
  <r>
    <x v="12"/>
    <x v="12"/>
    <s v="Hofdünger"/>
    <x v="0"/>
    <x v="4"/>
    <s v="BESTAETIGT (6)"/>
    <n v="8435.489999999998"/>
    <n v="3729.88"/>
    <x v="60"/>
    <x v="1"/>
    <n v="8.4354899999999979"/>
    <n v="3.7298800000000001"/>
    <n v="0.28118299999999991"/>
    <n v="0.12432933333333333"/>
  </r>
  <r>
    <x v="12"/>
    <x v="12"/>
    <s v="Hofdünger"/>
    <x v="0"/>
    <x v="5"/>
    <s v="BESTAETIGT (6)"/>
    <n v="5151.8"/>
    <n v="3058.1"/>
    <x v="16"/>
    <x v="1"/>
    <n v="5.1518000000000006"/>
    <n v="3.0581"/>
    <n v="0.51518000000000008"/>
    <n v="0.30581000000000003"/>
  </r>
  <r>
    <x v="12"/>
    <x v="12"/>
    <s v="Hofdünger"/>
    <x v="0"/>
    <x v="6"/>
    <s v="BESTAETIGT (6)"/>
    <n v="260.39999999999998"/>
    <n v="130.80000000000001"/>
    <x v="13"/>
    <x v="1"/>
    <n v="0.26039999999999996"/>
    <n v="0.1308"/>
    <n v="0.26039999999999996"/>
    <n v="0.1308"/>
  </r>
  <r>
    <x v="12"/>
    <x v="12"/>
    <s v="Hofdünger"/>
    <x v="1"/>
    <x v="7"/>
    <s v="BESTAETIGT (6)"/>
    <n v="460.35"/>
    <n v="359.91"/>
    <x v="13"/>
    <x v="1"/>
    <n v="0.46035000000000004"/>
    <n v="0.35991000000000001"/>
    <n v="0.46035000000000004"/>
    <n v="0.35991000000000001"/>
  </r>
  <r>
    <x v="12"/>
    <x v="12"/>
    <s v="Hofdünger"/>
    <x v="1"/>
    <x v="9"/>
    <s v="BESTAETIGT (6)"/>
    <n v="4816.97"/>
    <n v="3168.62"/>
    <x v="19"/>
    <x v="1"/>
    <n v="4.8169700000000004"/>
    <n v="3.1686199999999998"/>
    <n v="0.34406928571428574"/>
    <n v="0.22632999999999998"/>
  </r>
  <r>
    <x v="12"/>
    <x v="12"/>
    <s v="Hofdünger"/>
    <x v="1"/>
    <x v="10"/>
    <s v="BESTAETIGT (6)"/>
    <n v="594"/>
    <n v="660"/>
    <x v="7"/>
    <x v="1"/>
    <n v="0.59399999999999997"/>
    <n v="0.66"/>
    <n v="0.19799999999999998"/>
    <n v="0.22"/>
  </r>
  <r>
    <x v="12"/>
    <x v="12"/>
    <s v="Hofdünger"/>
    <x v="1"/>
    <x v="11"/>
    <s v="BESTAETIGT (6)"/>
    <n v="280"/>
    <n v="184"/>
    <x v="13"/>
    <x v="1"/>
    <n v="0.28000000000000003"/>
    <n v="0.184"/>
    <n v="0.28000000000000003"/>
    <n v="0.184"/>
  </r>
  <r>
    <x v="12"/>
    <x v="12"/>
    <s v="Hofdünger"/>
    <x v="1"/>
    <x v="12"/>
    <s v="BESTAETIGT (6)"/>
    <n v="612"/>
    <n v="360"/>
    <x v="13"/>
    <x v="1"/>
    <n v="0.61199999999999999"/>
    <n v="0.36"/>
    <n v="0.61199999999999999"/>
    <n v="0.36"/>
  </r>
  <r>
    <x v="12"/>
    <x v="12"/>
    <s v="Hofdünger"/>
    <x v="1"/>
    <x v="1"/>
    <s v="BESTAETIGT (6)"/>
    <n v="292.5"/>
    <n v="112.5"/>
    <x v="13"/>
    <x v="1"/>
    <n v="0.29249999999999998"/>
    <n v="0.1125"/>
    <n v="0.29249999999999998"/>
    <n v="0.1125"/>
  </r>
  <r>
    <x v="12"/>
    <x v="12"/>
    <s v="Hofdünger"/>
    <x v="1"/>
    <x v="2"/>
    <s v="BESTAETIGT (6)"/>
    <n v="97.5"/>
    <n v="44.75"/>
    <x v="13"/>
    <x v="1"/>
    <n v="9.7500000000000003E-2"/>
    <n v="4.4749999999999998E-2"/>
    <n v="9.7500000000000003E-2"/>
    <n v="4.4749999999999998E-2"/>
  </r>
  <r>
    <x v="13"/>
    <x v="0"/>
    <s v="Hofdünger"/>
    <x v="1"/>
    <x v="1"/>
    <s v="BESTAETIGT (6)"/>
    <n v="1012"/>
    <n v="660"/>
    <x v="13"/>
    <x v="1"/>
    <n v="1.012"/>
    <n v="0.66"/>
    <n v="1.012"/>
    <n v="0.66"/>
  </r>
  <r>
    <x v="13"/>
    <x v="1"/>
    <s v="Hofdünger"/>
    <x v="0"/>
    <x v="1"/>
    <s v="BESTAETIGT (6)"/>
    <n v="102"/>
    <n v="42"/>
    <x v="13"/>
    <x v="1"/>
    <n v="0.10199999999999999"/>
    <n v="4.2000000000000003E-2"/>
    <n v="0.10199999999999999"/>
    <n v="4.2000000000000003E-2"/>
  </r>
  <r>
    <x v="13"/>
    <x v="1"/>
    <s v="Hofdünger"/>
    <x v="0"/>
    <x v="2"/>
    <s v="BESTAETIGT (6)"/>
    <n v="132"/>
    <n v="54"/>
    <x v="13"/>
    <x v="1"/>
    <n v="0.13200000000000001"/>
    <n v="5.3999999999999999E-2"/>
    <n v="0.13200000000000001"/>
    <n v="5.3999999999999999E-2"/>
  </r>
  <r>
    <x v="13"/>
    <x v="1"/>
    <s v="Hofdünger"/>
    <x v="1"/>
    <x v="1"/>
    <s v="BESTAETIGT (6)"/>
    <n v="218.9"/>
    <n v="90.75"/>
    <x v="13"/>
    <x v="1"/>
    <n v="0.21890000000000001"/>
    <n v="9.0749999999999997E-2"/>
    <n v="0.21890000000000001"/>
    <n v="9.0749999999999997E-2"/>
  </r>
  <r>
    <x v="13"/>
    <x v="15"/>
    <s v="Hofdünger"/>
    <x v="0"/>
    <x v="0"/>
    <s v="BESTAETIGT (6)"/>
    <n v="11246.49"/>
    <n v="7585.8899999999994"/>
    <x v="47"/>
    <x v="1"/>
    <n v="11.24649"/>
    <n v="7.5858899999999991"/>
    <n v="0.70290562499999998"/>
    <n v="0.47411812499999995"/>
  </r>
  <r>
    <x v="13"/>
    <x v="15"/>
    <s v="Hofdünger"/>
    <x v="0"/>
    <x v="1"/>
    <s v="BESTAETIGT (6)"/>
    <n v="7508.4"/>
    <n v="3028.6"/>
    <x v="47"/>
    <x v="1"/>
    <n v="7.5084"/>
    <n v="3.0286"/>
    <n v="0.469275"/>
    <n v="0.1892875"/>
  </r>
  <r>
    <x v="13"/>
    <x v="15"/>
    <s v="Hofdünger"/>
    <x v="0"/>
    <x v="4"/>
    <s v="BESTAETIGT (6)"/>
    <n v="8943"/>
    <n v="4801.3"/>
    <x v="82"/>
    <x v="1"/>
    <n v="8.9429999999999996"/>
    <n v="4.8013000000000003"/>
    <n v="0.42585714285714282"/>
    <n v="0.22863333333333336"/>
  </r>
  <r>
    <x v="13"/>
    <x v="15"/>
    <s v="Hofdünger"/>
    <x v="0"/>
    <x v="6"/>
    <s v="BESTAETIGT (6)"/>
    <n v="1512"/>
    <n v="966"/>
    <x v="20"/>
    <x v="1"/>
    <n v="1.512"/>
    <n v="0.96599999999999997"/>
    <n v="0.252"/>
    <n v="0.161"/>
  </r>
  <r>
    <x v="13"/>
    <x v="15"/>
    <s v="Hofdünger"/>
    <x v="1"/>
    <x v="7"/>
    <s v="BESTAETIGT (6)"/>
    <n v="600"/>
    <n v="520"/>
    <x v="13"/>
    <x v="1"/>
    <n v="0.6"/>
    <n v="0.52"/>
    <n v="0.6"/>
    <n v="0.52"/>
  </r>
  <r>
    <x v="13"/>
    <x v="15"/>
    <s v="Hofdünger"/>
    <x v="1"/>
    <x v="9"/>
    <s v="BESTAETIGT (6)"/>
    <n v="588"/>
    <n v="476"/>
    <x v="13"/>
    <x v="1"/>
    <n v="0.58799999999999997"/>
    <n v="0.47599999999999998"/>
    <n v="0.58799999999999997"/>
    <n v="0.47599999999999998"/>
  </r>
  <r>
    <x v="13"/>
    <x v="15"/>
    <s v="Hofdünger"/>
    <x v="1"/>
    <x v="10"/>
    <s v="BESTAETIGT (6)"/>
    <n v="216"/>
    <n v="240"/>
    <x v="13"/>
    <x v="1"/>
    <n v="0.216"/>
    <n v="0.24"/>
    <n v="0.216"/>
    <n v="0.24"/>
  </r>
  <r>
    <x v="13"/>
    <x v="15"/>
    <s v="Hofdünger"/>
    <x v="1"/>
    <x v="11"/>
    <s v="BESTAETIGT (6)"/>
    <n v="1101.5999999999999"/>
    <n v="810"/>
    <x v="13"/>
    <x v="1"/>
    <n v="1.1015999999999999"/>
    <n v="0.81"/>
    <n v="1.1015999999999999"/>
    <n v="0.81"/>
  </r>
  <r>
    <x v="13"/>
    <x v="15"/>
    <s v="Hofdünger"/>
    <x v="1"/>
    <x v="1"/>
    <s v="BESTAETIGT (6)"/>
    <n v="184"/>
    <n v="120"/>
    <x v="13"/>
    <x v="1"/>
    <n v="0.184"/>
    <n v="0.12"/>
    <n v="0.184"/>
    <n v="0.12"/>
  </r>
  <r>
    <x v="14"/>
    <x v="4"/>
    <s v="Hofdünger"/>
    <x v="3"/>
    <x v="16"/>
    <s v="BESTAETIGT (6)"/>
    <n v="729"/>
    <n v="466.08"/>
    <x v="13"/>
    <x v="1"/>
    <n v="0.72899999999999998"/>
    <n v="0.46607999999999999"/>
    <n v="0.72899999999999998"/>
    <n v="0.46607999999999999"/>
  </r>
  <r>
    <x v="14"/>
    <x v="4"/>
    <s v="Hofdünger"/>
    <x v="1"/>
    <x v="12"/>
    <s v="BESTAETIGT (6)"/>
    <n v="408"/>
    <n v="240"/>
    <x v="13"/>
    <x v="1"/>
    <n v="0.40799999999999997"/>
    <n v="0.24"/>
    <n v="0.40799999999999997"/>
    <n v="0.24"/>
  </r>
  <r>
    <x v="14"/>
    <x v="1"/>
    <s v="Hofdünger"/>
    <x v="1"/>
    <x v="9"/>
    <s v="BESTAETIGT (6)"/>
    <n v="644"/>
    <n v="428.4"/>
    <x v="10"/>
    <x v="1"/>
    <n v="0.64400000000000002"/>
    <n v="0.4284"/>
    <n v="0.32200000000000001"/>
    <n v="0.2142"/>
  </r>
  <r>
    <x v="14"/>
    <x v="5"/>
    <s v="Hofdünger"/>
    <x v="1"/>
    <x v="9"/>
    <s v="BESTAETIGT (6)"/>
    <n v="840"/>
    <n v="546"/>
    <x v="13"/>
    <x v="1"/>
    <n v="0.84"/>
    <n v="0.54600000000000004"/>
    <n v="0.84"/>
    <n v="0.54600000000000004"/>
  </r>
  <r>
    <x v="14"/>
    <x v="6"/>
    <s v="Hofdünger"/>
    <x v="3"/>
    <x v="16"/>
    <s v="BESTAETIGT (6)"/>
    <n v="54.04"/>
    <n v="35"/>
    <x v="13"/>
    <x v="1"/>
    <n v="5.4039999999999998E-2"/>
    <n v="3.5000000000000003E-2"/>
    <n v="5.4039999999999998E-2"/>
    <n v="3.5000000000000003E-2"/>
  </r>
  <r>
    <x v="14"/>
    <x v="6"/>
    <s v="Hofdünger"/>
    <x v="1"/>
    <x v="9"/>
    <s v="BESTAETIGT (6)"/>
    <n v="114.24"/>
    <n v="92.48"/>
    <x v="13"/>
    <x v="1"/>
    <n v="0.11423999999999999"/>
    <n v="9.2480000000000007E-2"/>
    <n v="0.11423999999999999"/>
    <n v="9.2480000000000007E-2"/>
  </r>
  <r>
    <x v="14"/>
    <x v="6"/>
    <s v="Hofdünger"/>
    <x v="1"/>
    <x v="11"/>
    <s v="BESTAETIGT (6)"/>
    <n v="111"/>
    <n v="97.2"/>
    <x v="13"/>
    <x v="1"/>
    <n v="0.111"/>
    <n v="9.7200000000000009E-2"/>
    <n v="0.111"/>
    <n v="9.7200000000000009E-2"/>
  </r>
  <r>
    <x v="14"/>
    <x v="20"/>
    <s v="Hofdünger"/>
    <x v="3"/>
    <x v="16"/>
    <s v="BESTAETIGT (6)"/>
    <n v="30757.65"/>
    <n v="14590.059999999996"/>
    <x v="179"/>
    <x v="1"/>
    <n v="30.757650000000002"/>
    <n v="14.590059999999996"/>
    <n v="0.23843139534883723"/>
    <n v="0.11310124031007748"/>
  </r>
  <r>
    <x v="14"/>
    <x v="20"/>
    <s v="Hofdünger"/>
    <x v="0"/>
    <x v="1"/>
    <s v="BESTAETIGT (6)"/>
    <n v="348"/>
    <n v="140"/>
    <x v="7"/>
    <x v="1"/>
    <n v="0.34799999999999998"/>
    <n v="0.14000000000000001"/>
    <n v="0.11599999999999999"/>
    <n v="4.6666666666666669E-2"/>
  </r>
  <r>
    <x v="14"/>
    <x v="20"/>
    <s v="Hofdünger"/>
    <x v="0"/>
    <x v="3"/>
    <s v="BESTAETIGT (6)"/>
    <n v="5549.7400000000007"/>
    <n v="2494.38"/>
    <x v="3"/>
    <x v="1"/>
    <n v="5.5497400000000008"/>
    <n v="2.49438"/>
    <n v="0.17342937500000002"/>
    <n v="7.7949375000000001E-2"/>
  </r>
  <r>
    <x v="14"/>
    <x v="20"/>
    <s v="Hofdünger"/>
    <x v="0"/>
    <x v="4"/>
    <s v="BESTAETIGT (6)"/>
    <n v="14786.439999999999"/>
    <n v="5845.45"/>
    <x v="132"/>
    <x v="1"/>
    <n v="14.786439999999999"/>
    <n v="5.8454499999999996"/>
    <n v="0.21744764705882352"/>
    <n v="8.5962499999999997E-2"/>
  </r>
  <r>
    <x v="14"/>
    <x v="20"/>
    <s v="Hofdünger"/>
    <x v="0"/>
    <x v="5"/>
    <s v="BESTAETIGT (6)"/>
    <n v="625.5"/>
    <n v="287.7"/>
    <x v="10"/>
    <x v="1"/>
    <n v="0.62549999999999994"/>
    <n v="0.28770000000000001"/>
    <n v="0.31274999999999997"/>
    <n v="0.14385000000000001"/>
  </r>
  <r>
    <x v="14"/>
    <x v="20"/>
    <s v="Hofdünger"/>
    <x v="0"/>
    <x v="6"/>
    <s v="BESTAETIGT (6)"/>
    <n v="2802.2000000000003"/>
    <n v="1317"/>
    <x v="21"/>
    <x v="1"/>
    <n v="2.8022000000000005"/>
    <n v="1.3169999999999999"/>
    <n v="0.35027500000000006"/>
    <n v="0.16462499999999999"/>
  </r>
  <r>
    <x v="14"/>
    <x v="20"/>
    <s v="Hofdünger"/>
    <x v="1"/>
    <x v="9"/>
    <s v="BESTAETIGT (6)"/>
    <n v="3825.77"/>
    <n v="2417.4899999999998"/>
    <x v="22"/>
    <x v="1"/>
    <n v="3.8257699999999999"/>
    <n v="2.4174899999999999"/>
    <n v="0.15303079999999999"/>
    <n v="9.6699599999999997E-2"/>
  </r>
  <r>
    <x v="14"/>
    <x v="20"/>
    <s v="Hofdünger"/>
    <x v="1"/>
    <x v="12"/>
    <s v="BESTAETIGT (6)"/>
    <n v="1931.2"/>
    <n v="1136"/>
    <x v="15"/>
    <x v="1"/>
    <n v="1.9312"/>
    <n v="1.1359999999999999"/>
    <n v="0.27588571428571429"/>
    <n v="0.16228571428571428"/>
  </r>
  <r>
    <x v="14"/>
    <x v="20"/>
    <s v="Hofdünger"/>
    <x v="1"/>
    <x v="2"/>
    <s v="BESTAETIGT (6)"/>
    <n v="372.6"/>
    <n v="159.16"/>
    <x v="10"/>
    <x v="1"/>
    <n v="0.37260000000000004"/>
    <n v="0.15916"/>
    <n v="0.18630000000000002"/>
    <n v="7.9579999999999998E-2"/>
  </r>
  <r>
    <x v="14"/>
    <x v="21"/>
    <s v="Hofdünger"/>
    <x v="3"/>
    <x v="16"/>
    <s v="BESTAETIGT (6)"/>
    <n v="132"/>
    <n v="57.6"/>
    <x v="13"/>
    <x v="1"/>
    <n v="0.13200000000000001"/>
    <n v="5.7599999999999998E-2"/>
    <n v="0.13200000000000001"/>
    <n v="5.7599999999999998E-2"/>
  </r>
  <r>
    <x v="14"/>
    <x v="21"/>
    <s v="Hofdünger"/>
    <x v="0"/>
    <x v="4"/>
    <s v="BESTAETIGT (6)"/>
    <n v="216"/>
    <n v="136.80000000000001"/>
    <x v="7"/>
    <x v="1"/>
    <n v="0.216"/>
    <n v="0.1368"/>
    <n v="7.1999999999999995E-2"/>
    <n v="4.5600000000000002E-2"/>
  </r>
  <r>
    <x v="14"/>
    <x v="21"/>
    <s v="Hofdünger"/>
    <x v="1"/>
    <x v="9"/>
    <s v="BESTAETIGT (6)"/>
    <n v="1351.2"/>
    <n v="902.40000000000009"/>
    <x v="15"/>
    <x v="1"/>
    <n v="1.3512"/>
    <n v="0.90240000000000009"/>
    <n v="0.19302857142857141"/>
    <n v="0.12891428571428573"/>
  </r>
  <r>
    <x v="14"/>
    <x v="21"/>
    <s v="Hofdünger"/>
    <x v="1"/>
    <x v="12"/>
    <s v="BESTAETIGT (6)"/>
    <n v="136"/>
    <n v="80"/>
    <x v="13"/>
    <x v="1"/>
    <n v="0.13600000000000001"/>
    <n v="0.08"/>
    <n v="0.13600000000000001"/>
    <n v="0.08"/>
  </r>
  <r>
    <x v="14"/>
    <x v="9"/>
    <s v="Hofdünger"/>
    <x v="0"/>
    <x v="1"/>
    <s v="BESTAETIGT (6)"/>
    <n v="86"/>
    <n v="34"/>
    <x v="13"/>
    <x v="1"/>
    <n v="8.5999999999999993E-2"/>
    <n v="3.4000000000000002E-2"/>
    <n v="8.5999999999999993E-2"/>
    <n v="3.4000000000000002E-2"/>
  </r>
  <r>
    <x v="14"/>
    <x v="9"/>
    <s v="Hofdünger"/>
    <x v="0"/>
    <x v="4"/>
    <s v="BESTAETIGT (6)"/>
    <n v="228"/>
    <n v="72"/>
    <x v="13"/>
    <x v="1"/>
    <n v="0.22800000000000001"/>
    <n v="7.1999999999999995E-2"/>
    <n v="0.22800000000000001"/>
    <n v="7.1999999999999995E-2"/>
  </r>
  <r>
    <x v="15"/>
    <x v="0"/>
    <s v="Hofdünger"/>
    <x v="0"/>
    <x v="1"/>
    <s v="BESTAETIGT (6)"/>
    <n v="180.4"/>
    <n v="73.8"/>
    <x v="13"/>
    <x v="1"/>
    <n v="0.1804"/>
    <n v="7.3799999999999991E-2"/>
    <n v="0.1804"/>
    <n v="7.3799999999999991E-2"/>
  </r>
  <r>
    <x v="15"/>
    <x v="0"/>
    <s v="Hofdünger"/>
    <x v="1"/>
    <x v="12"/>
    <s v="BESTAETIGT (6)"/>
    <n v="367.2"/>
    <n v="216"/>
    <x v="13"/>
    <x v="1"/>
    <n v="0.36719999999999997"/>
    <n v="0.216"/>
    <n v="0.36719999999999997"/>
    <n v="0.216"/>
  </r>
  <r>
    <x v="15"/>
    <x v="4"/>
    <s v="Hofdünger"/>
    <x v="0"/>
    <x v="4"/>
    <s v="BESTAETIGT (6)"/>
    <n v="2954.3700000000003"/>
    <n v="1054.22"/>
    <x v="41"/>
    <x v="1"/>
    <n v="2.9543700000000004"/>
    <n v="1.0542199999999999"/>
    <n v="0.26857909090909093"/>
    <n v="9.5838181818181808E-2"/>
  </r>
  <r>
    <x v="15"/>
    <x v="1"/>
    <s v="Hofdünger"/>
    <x v="1"/>
    <x v="12"/>
    <s v="BESTAETIGT (6)"/>
    <n v="510"/>
    <n v="300"/>
    <x v="13"/>
    <x v="1"/>
    <n v="0.51"/>
    <n v="0.3"/>
    <n v="0.51"/>
    <n v="0.3"/>
  </r>
  <r>
    <x v="15"/>
    <x v="6"/>
    <s v="Hofdünger"/>
    <x v="3"/>
    <x v="16"/>
    <s v="BESTAETIGT (6)"/>
    <n v="330"/>
    <n v="126"/>
    <x v="13"/>
    <x v="1"/>
    <n v="0.33"/>
    <n v="0.126"/>
    <n v="0.33"/>
    <n v="0.126"/>
  </r>
  <r>
    <x v="15"/>
    <x v="20"/>
    <s v="Hofdünger"/>
    <x v="3"/>
    <x v="16"/>
    <s v="BESTAETIGT (6)"/>
    <n v="275"/>
    <n v="105"/>
    <x v="13"/>
    <x v="1"/>
    <n v="0.27500000000000002"/>
    <n v="0.105"/>
    <n v="0.27500000000000002"/>
    <n v="0.105"/>
  </r>
  <r>
    <x v="15"/>
    <x v="20"/>
    <s v="Hofdünger"/>
    <x v="0"/>
    <x v="6"/>
    <s v="BESTAETIGT (6)"/>
    <n v="238.5"/>
    <n v="100.7"/>
    <x v="13"/>
    <x v="1"/>
    <n v="0.23849999999999999"/>
    <n v="0.1007"/>
    <n v="0.23849999999999999"/>
    <n v="0.1007"/>
  </r>
  <r>
    <x v="15"/>
    <x v="20"/>
    <s v="Hofdünger"/>
    <x v="1"/>
    <x v="0"/>
    <s v="BESTAETIGT (6)"/>
    <n v="239.82"/>
    <n v="105.6"/>
    <x v="10"/>
    <x v="1"/>
    <n v="0.23982000000000001"/>
    <n v="0.1056"/>
    <n v="0.11991"/>
    <n v="5.28E-2"/>
  </r>
  <r>
    <x v="15"/>
    <x v="21"/>
    <s v="Hofdünger"/>
    <x v="3"/>
    <x v="16"/>
    <s v="BESTAETIGT (6)"/>
    <n v="398.08000000000004"/>
    <n v="158.19999999999999"/>
    <x v="10"/>
    <x v="1"/>
    <n v="0.39808000000000004"/>
    <n v="0.15819999999999998"/>
    <n v="0.19904000000000002"/>
    <n v="7.909999999999999E-2"/>
  </r>
  <r>
    <x v="15"/>
    <x v="21"/>
    <s v="Hofdünger"/>
    <x v="0"/>
    <x v="0"/>
    <s v="BESTAETIGT (6)"/>
    <n v="48735.67"/>
    <n v="23161.399999999998"/>
    <x v="83"/>
    <x v="1"/>
    <n v="48.735669999999999"/>
    <n v="23.161399999999997"/>
    <n v="0.6864178873239436"/>
    <n v="0.32621690140845067"/>
  </r>
  <r>
    <x v="15"/>
    <x v="21"/>
    <s v="Hofdünger"/>
    <x v="0"/>
    <x v="1"/>
    <s v="BESTAETIGT (6)"/>
    <n v="11634.55"/>
    <n v="4373.1200000000008"/>
    <x v="101"/>
    <x v="1"/>
    <n v="11.634549999999999"/>
    <n v="4.373120000000001"/>
    <n v="0.35256212121212116"/>
    <n v="0.1325187878787879"/>
  </r>
  <r>
    <x v="15"/>
    <x v="21"/>
    <s v="Hofdünger"/>
    <x v="0"/>
    <x v="20"/>
    <s v="BESTAETIGT (6)"/>
    <n v="81.599999999999994"/>
    <n v="33.6"/>
    <x v="13"/>
    <x v="1"/>
    <n v="8.1599999999999992E-2"/>
    <n v="3.3600000000000005E-2"/>
    <n v="8.1599999999999992E-2"/>
    <n v="3.3600000000000005E-2"/>
  </r>
  <r>
    <x v="15"/>
    <x v="21"/>
    <s v="Hofdünger"/>
    <x v="0"/>
    <x v="2"/>
    <s v="BESTAETIGT (6)"/>
    <n v="71.680000000000007"/>
    <n v="31.36"/>
    <x v="13"/>
    <x v="1"/>
    <n v="7.1680000000000008E-2"/>
    <n v="3.1359999999999999E-2"/>
    <n v="7.1680000000000008E-2"/>
    <n v="3.1359999999999999E-2"/>
  </r>
  <r>
    <x v="15"/>
    <x v="21"/>
    <s v="Hofdünger"/>
    <x v="0"/>
    <x v="3"/>
    <s v="BESTAETIGT (6)"/>
    <n v="19640.249999999993"/>
    <n v="8230.8700000000026"/>
    <x v="86"/>
    <x v="1"/>
    <n v="19.640249999999991"/>
    <n v="8.230870000000003"/>
    <n v="0.25842434210526305"/>
    <n v="0.10830092105263162"/>
  </r>
  <r>
    <x v="15"/>
    <x v="21"/>
    <s v="Hofdünger"/>
    <x v="0"/>
    <x v="4"/>
    <s v="BESTAETIGT (6)"/>
    <n v="36045.639999999992"/>
    <n v="15719.83"/>
    <x v="180"/>
    <x v="1"/>
    <n v="36.045639999999992"/>
    <n v="15.71983"/>
    <n v="0.22113889570552142"/>
    <n v="9.6440674846625773E-2"/>
  </r>
  <r>
    <x v="15"/>
    <x v="21"/>
    <s v="Hofdünger"/>
    <x v="0"/>
    <x v="5"/>
    <s v="BESTAETIGT (6)"/>
    <n v="3180.3900000000003"/>
    <n v="1604.28"/>
    <x v="8"/>
    <x v="1"/>
    <n v="3.1803900000000005"/>
    <n v="1.6042799999999999"/>
    <n v="0.16738894736842108"/>
    <n v="8.44357894736842E-2"/>
  </r>
  <r>
    <x v="15"/>
    <x v="21"/>
    <s v="Hofdünger"/>
    <x v="0"/>
    <x v="6"/>
    <s v="BESTAETIGT (6)"/>
    <n v="6167.9"/>
    <n v="2686.4"/>
    <x v="76"/>
    <x v="1"/>
    <n v="6.1678999999999995"/>
    <n v="2.6863999999999999"/>
    <n v="0.18140882352941176"/>
    <n v="7.9011764705882351E-2"/>
  </r>
  <r>
    <x v="15"/>
    <x v="21"/>
    <s v="Hofdünger"/>
    <x v="1"/>
    <x v="0"/>
    <s v="BESTAETIGT (6)"/>
    <n v="386.12"/>
    <n v="168.95999999999998"/>
    <x v="7"/>
    <x v="1"/>
    <n v="0.38612000000000002"/>
    <n v="0.16895999999999997"/>
    <n v="0.12870666666666666"/>
    <n v="5.6319999999999988E-2"/>
  </r>
  <r>
    <x v="15"/>
    <x v="21"/>
    <s v="Hofdünger"/>
    <x v="1"/>
    <x v="8"/>
    <s v="BESTAETIGT (6)"/>
    <n v="758.74"/>
    <n v="402.38"/>
    <x v="13"/>
    <x v="1"/>
    <n v="0.75873999999999997"/>
    <n v="0.40238000000000002"/>
    <n v="0.75873999999999997"/>
    <n v="0.40238000000000002"/>
  </r>
  <r>
    <x v="15"/>
    <x v="21"/>
    <s v="Hofdünger"/>
    <x v="1"/>
    <x v="9"/>
    <s v="BESTAETIGT (6)"/>
    <n v="1411.2"/>
    <n v="1142.3999999999999"/>
    <x v="51"/>
    <x v="1"/>
    <n v="1.4112"/>
    <n v="1.1423999999999999"/>
    <n v="0.1176"/>
    <n v="9.5199999999999993E-2"/>
  </r>
  <r>
    <x v="15"/>
    <x v="21"/>
    <s v="Hofdünger"/>
    <x v="1"/>
    <x v="11"/>
    <s v="BESTAETIGT (6)"/>
    <n v="553.85"/>
    <n v="411.13"/>
    <x v="10"/>
    <x v="1"/>
    <n v="0.55385000000000006"/>
    <n v="0.41113"/>
    <n v="0.27692500000000003"/>
    <n v="0.205565"/>
  </r>
  <r>
    <x v="15"/>
    <x v="21"/>
    <s v="Hofdünger"/>
    <x v="1"/>
    <x v="12"/>
    <s v="BESTAETIGT (6)"/>
    <n v="4347.63"/>
    <n v="2520.65"/>
    <x v="16"/>
    <x v="1"/>
    <n v="4.3476300000000005"/>
    <n v="2.5206500000000003"/>
    <n v="0.43476300000000007"/>
    <n v="0.25206500000000004"/>
  </r>
  <r>
    <x v="15"/>
    <x v="21"/>
    <s v="Hofdünger"/>
    <x v="1"/>
    <x v="1"/>
    <s v="BESTAETIGT (6)"/>
    <n v="4911.82"/>
    <n v="2762.92"/>
    <x v="15"/>
    <x v="1"/>
    <n v="4.9118199999999996"/>
    <n v="2.7629200000000003"/>
    <n v="0.70168857142857133"/>
    <n v="0.39470285714285719"/>
  </r>
  <r>
    <x v="15"/>
    <x v="21"/>
    <s v="Hofdünger"/>
    <x v="1"/>
    <x v="5"/>
    <s v="BESTAETIGT (6)"/>
    <n v="300"/>
    <n v="210"/>
    <x v="10"/>
    <x v="1"/>
    <n v="0.3"/>
    <n v="0.21"/>
    <n v="0.15"/>
    <n v="0.105"/>
  </r>
  <r>
    <x v="15"/>
    <x v="21"/>
    <s v="Recyclingdünger"/>
    <x v="2"/>
    <x v="16"/>
    <s v="BESTAETIGT (6)"/>
    <n v="14364.61"/>
    <n v="6572.1399999999994"/>
    <x v="41"/>
    <x v="1"/>
    <n v="14.364610000000001"/>
    <n v="6.5721399999999992"/>
    <n v="1.3058736363636365"/>
    <n v="0.59746727272727262"/>
  </r>
  <r>
    <x v="15"/>
    <x v="2"/>
    <s v="Hofdünger"/>
    <x v="1"/>
    <x v="0"/>
    <s v="BESTAETIGT (6)"/>
    <n v="595.16999999999996"/>
    <n v="257.76"/>
    <x v="13"/>
    <x v="1"/>
    <n v="0.59516999999999998"/>
    <n v="0.25775999999999999"/>
    <n v="0.59516999999999998"/>
    <n v="0.25775999999999999"/>
  </r>
  <r>
    <x v="15"/>
    <x v="12"/>
    <s v="Hofdünger"/>
    <x v="1"/>
    <x v="1"/>
    <s v="BESTAETIGT (6)"/>
    <n v="219.6"/>
    <n v="142.19999999999999"/>
    <x v="13"/>
    <x v="1"/>
    <n v="0.21959999999999999"/>
    <n v="0.14219999999999999"/>
    <n v="0.21959999999999999"/>
    <n v="0.14219999999999999"/>
  </r>
  <r>
    <x v="16"/>
    <x v="4"/>
    <s v="Hofdünger"/>
    <x v="0"/>
    <x v="6"/>
    <s v="BESTAETIGT (6)"/>
    <n v="975"/>
    <n v="475"/>
    <x v="13"/>
    <x v="1"/>
    <n v="0.97499999999999998"/>
    <n v="0.47499999999999998"/>
    <n v="0.97499999999999998"/>
    <n v="0.47499999999999998"/>
  </r>
  <r>
    <x v="16"/>
    <x v="4"/>
    <s v="Hofdünger"/>
    <x v="1"/>
    <x v="11"/>
    <s v="BESTAETIGT (6)"/>
    <n v="1064.8"/>
    <n v="605"/>
    <x v="16"/>
    <x v="1"/>
    <n v="1.0648"/>
    <n v="0.60499999999999998"/>
    <n v="0.10647999999999999"/>
    <n v="6.0499999999999998E-2"/>
  </r>
  <r>
    <x v="16"/>
    <x v="13"/>
    <s v="Hofdünger"/>
    <x v="0"/>
    <x v="3"/>
    <s v="BESTAETIGT (6)"/>
    <n v="469.8"/>
    <n v="182.7"/>
    <x v="21"/>
    <x v="1"/>
    <n v="0.4698"/>
    <n v="0.1827"/>
    <n v="5.8724999999999999E-2"/>
    <n v="2.28375E-2"/>
  </r>
  <r>
    <x v="16"/>
    <x v="13"/>
    <s v="Hofdünger"/>
    <x v="0"/>
    <x v="5"/>
    <s v="BESTAETIGT (6)"/>
    <n v="428.8"/>
    <n v="271.2"/>
    <x v="10"/>
    <x v="1"/>
    <n v="0.42880000000000001"/>
    <n v="0.2712"/>
    <n v="0.21440000000000001"/>
    <n v="0.1356"/>
  </r>
  <r>
    <x v="16"/>
    <x v="7"/>
    <s v="Hofdünger"/>
    <x v="0"/>
    <x v="1"/>
    <s v="BESTAETIGT (6)"/>
    <n v="717.91000000000008"/>
    <n v="303.77999999999997"/>
    <x v="7"/>
    <x v="1"/>
    <n v="0.71791000000000005"/>
    <n v="0.30377999999999999"/>
    <n v="0.23930333333333334"/>
    <n v="0.10126"/>
  </r>
  <r>
    <x v="16"/>
    <x v="7"/>
    <s v="Hofdünger"/>
    <x v="0"/>
    <x v="3"/>
    <s v="BESTAETIGT (6)"/>
    <n v="854"/>
    <n v="415"/>
    <x v="7"/>
    <x v="1"/>
    <n v="0.85399999999999998"/>
    <n v="0.41499999999999998"/>
    <n v="0.28466666666666668"/>
    <n v="0.13833333333333334"/>
  </r>
  <r>
    <x v="16"/>
    <x v="7"/>
    <s v="Hofdünger"/>
    <x v="0"/>
    <x v="4"/>
    <s v="BESTAETIGT (6)"/>
    <n v="4810.74"/>
    <n v="1740"/>
    <x v="25"/>
    <x v="1"/>
    <n v="4.81074"/>
    <n v="1.74"/>
    <n v="0.18502846153846153"/>
    <n v="6.6923076923076918E-2"/>
  </r>
  <r>
    <x v="16"/>
    <x v="7"/>
    <s v="Hofdünger"/>
    <x v="0"/>
    <x v="5"/>
    <s v="BESTAETIGT (6)"/>
    <n v="4392.2"/>
    <n v="2442"/>
    <x v="60"/>
    <x v="1"/>
    <n v="4.3921999999999999"/>
    <n v="2.4420000000000002"/>
    <n v="0.14640666666666666"/>
    <n v="8.14E-2"/>
  </r>
  <r>
    <x v="16"/>
    <x v="7"/>
    <s v="Hofdünger"/>
    <x v="0"/>
    <x v="6"/>
    <s v="BESTAETIGT (6)"/>
    <n v="4172.75"/>
    <n v="1711.1499999999999"/>
    <x v="8"/>
    <x v="1"/>
    <n v="4.1727499999999997"/>
    <n v="1.7111499999999999"/>
    <n v="0.21961842105263157"/>
    <n v="9.0060526315789466E-2"/>
  </r>
  <r>
    <x v="16"/>
    <x v="14"/>
    <s v="Hofdünger"/>
    <x v="0"/>
    <x v="1"/>
    <s v="BESTAETIGT (6)"/>
    <n v="885.36000000000013"/>
    <n v="392.68"/>
    <x v="21"/>
    <x v="1"/>
    <n v="0.88536000000000015"/>
    <n v="0.39268000000000003"/>
    <n v="0.11067000000000002"/>
    <n v="4.9085000000000004E-2"/>
  </r>
  <r>
    <x v="16"/>
    <x v="14"/>
    <s v="Hofdünger"/>
    <x v="0"/>
    <x v="3"/>
    <s v="BESTAETIGT (6)"/>
    <n v="1500"/>
    <n v="660"/>
    <x v="13"/>
    <x v="1"/>
    <n v="1.5"/>
    <n v="0.66"/>
    <n v="1.5"/>
    <n v="0.66"/>
  </r>
  <r>
    <x v="16"/>
    <x v="14"/>
    <s v="Hofdünger"/>
    <x v="0"/>
    <x v="4"/>
    <s v="BESTAETIGT (6)"/>
    <n v="975"/>
    <n v="466.25"/>
    <x v="10"/>
    <x v="1"/>
    <n v="0.97499999999999998"/>
    <n v="0.46625"/>
    <n v="0.48749999999999999"/>
    <n v="0.233125"/>
  </r>
  <r>
    <x v="16"/>
    <x v="14"/>
    <s v="Hofdünger"/>
    <x v="0"/>
    <x v="6"/>
    <s v="BESTAETIGT (6)"/>
    <n v="5514.54"/>
    <n v="2241.36"/>
    <x v="80"/>
    <x v="1"/>
    <n v="5.5145400000000002"/>
    <n v="2.2413600000000002"/>
    <n v="0.275727"/>
    <n v="0.11206800000000001"/>
  </r>
  <r>
    <x v="16"/>
    <x v="14"/>
    <s v="Hofdünger"/>
    <x v="1"/>
    <x v="2"/>
    <s v="BESTAETIGT (6)"/>
    <n v="759.5"/>
    <n v="496"/>
    <x v="7"/>
    <x v="1"/>
    <n v="0.75949999999999995"/>
    <n v="0.496"/>
    <n v="0.25316666666666665"/>
    <n v="0.16533333333333333"/>
  </r>
  <r>
    <x v="16"/>
    <x v="14"/>
    <s v="Recyclingdünger"/>
    <x v="2"/>
    <x v="16"/>
    <s v="BESTAETIGT (6)"/>
    <n v="19030.399999999998"/>
    <n v="10949"/>
    <x v="152"/>
    <x v="1"/>
    <n v="19.030399999999997"/>
    <n v="10.949"/>
    <n v="0.46415609756097553"/>
    <n v="0.26704878048780489"/>
  </r>
  <r>
    <x v="16"/>
    <x v="19"/>
    <s v="Hofdünger"/>
    <x v="0"/>
    <x v="3"/>
    <s v="BESTAETIGT (6)"/>
    <n v="510"/>
    <n v="195"/>
    <x v="13"/>
    <x v="1"/>
    <n v="0.51"/>
    <n v="0.19500000000000001"/>
    <n v="0.51"/>
    <n v="0.19500000000000001"/>
  </r>
  <r>
    <x v="16"/>
    <x v="19"/>
    <s v="Hofdünger"/>
    <x v="0"/>
    <x v="4"/>
    <s v="BESTAETIGT (6)"/>
    <n v="1275.0999999999999"/>
    <n v="583.59999999999991"/>
    <x v="20"/>
    <x v="1"/>
    <n v="1.2750999999999999"/>
    <n v="0.5835999999999999"/>
    <n v="0.21251666666666666"/>
    <n v="9.7266666666666654E-2"/>
  </r>
  <r>
    <x v="16"/>
    <x v="19"/>
    <s v="Hofdünger"/>
    <x v="0"/>
    <x v="5"/>
    <s v="BESTAETIGT (6)"/>
    <n v="176.4"/>
    <n v="84"/>
    <x v="13"/>
    <x v="1"/>
    <n v="0.1764"/>
    <n v="8.4000000000000005E-2"/>
    <n v="0.1764"/>
    <n v="8.4000000000000005E-2"/>
  </r>
  <r>
    <x v="16"/>
    <x v="19"/>
    <s v="Hofdünger"/>
    <x v="0"/>
    <x v="6"/>
    <s v="BESTAETIGT (6)"/>
    <n v="5240"/>
    <n v="1712.9999999999998"/>
    <x v="25"/>
    <x v="1"/>
    <n v="5.24"/>
    <n v="1.7129999999999999"/>
    <n v="0.20153846153846156"/>
    <n v="6.5884615384615375E-2"/>
  </r>
  <r>
    <x v="16"/>
    <x v="17"/>
    <s v="Hofdünger"/>
    <x v="0"/>
    <x v="1"/>
    <s v="BESTAETIGT (6)"/>
    <n v="580"/>
    <n v="240"/>
    <x v="13"/>
    <x v="1"/>
    <n v="0.57999999999999996"/>
    <n v="0.24"/>
    <n v="0.57999999999999996"/>
    <n v="0.24"/>
  </r>
  <r>
    <x v="16"/>
    <x v="17"/>
    <s v="Hofdünger"/>
    <x v="0"/>
    <x v="4"/>
    <s v="BESTAETIGT (6)"/>
    <n v="444"/>
    <n v="168"/>
    <x v="13"/>
    <x v="1"/>
    <n v="0.44400000000000001"/>
    <n v="0.16800000000000001"/>
    <n v="0.44400000000000001"/>
    <n v="0.16800000000000001"/>
  </r>
  <r>
    <x v="16"/>
    <x v="17"/>
    <s v="Hofdünger"/>
    <x v="0"/>
    <x v="6"/>
    <s v="BESTAETIGT (6)"/>
    <n v="873.6"/>
    <n v="473.2"/>
    <x v="7"/>
    <x v="1"/>
    <n v="0.87360000000000004"/>
    <n v="0.47320000000000001"/>
    <n v="0.29120000000000001"/>
    <n v="0.15773333333333334"/>
  </r>
  <r>
    <x v="16"/>
    <x v="17"/>
    <s v="Hofdünger"/>
    <x v="1"/>
    <x v="12"/>
    <s v="BESTAETIGT (6)"/>
    <n v="356.7"/>
    <n v="194.3"/>
    <x v="13"/>
    <x v="1"/>
    <n v="0.35669999999999996"/>
    <n v="0.1943"/>
    <n v="0.35669999999999996"/>
    <n v="0.1943"/>
  </r>
  <r>
    <x v="16"/>
    <x v="17"/>
    <s v="Recyclingdünger"/>
    <x v="2"/>
    <x v="16"/>
    <s v="BESTAETIGT (6)"/>
    <n v="348.4"/>
    <n v="201"/>
    <x v="13"/>
    <x v="1"/>
    <n v="0.34839999999999999"/>
    <n v="0.20100000000000001"/>
    <n v="0.34839999999999999"/>
    <n v="0.20100000000000001"/>
  </r>
  <r>
    <x v="16"/>
    <x v="8"/>
    <s v="Hofdünger"/>
    <x v="0"/>
    <x v="0"/>
    <s v="BESTAETIGT (6)"/>
    <n v="4413.09"/>
    <n v="1680.1200000000003"/>
    <x v="47"/>
    <x v="1"/>
    <n v="4.4130900000000004"/>
    <n v="1.6801200000000003"/>
    <n v="0.27581812500000003"/>
    <n v="0.10500750000000002"/>
  </r>
  <r>
    <x v="16"/>
    <x v="8"/>
    <s v="Hofdünger"/>
    <x v="0"/>
    <x v="1"/>
    <s v="BESTAETIGT (6)"/>
    <n v="57044.89999999998"/>
    <n v="23919.559999999994"/>
    <x v="181"/>
    <x v="1"/>
    <n v="57.044899999999977"/>
    <n v="23.919559999999993"/>
    <n v="0.26409675925925913"/>
    <n v="0.11073870370370367"/>
  </r>
  <r>
    <x v="16"/>
    <x v="8"/>
    <s v="Hofdünger"/>
    <x v="0"/>
    <x v="2"/>
    <s v="BESTAETIGT (6)"/>
    <n v="10852"/>
    <n v="4271"/>
    <x v="63"/>
    <x v="1"/>
    <n v="10.852"/>
    <n v="4.2709999999999999"/>
    <n v="0.35006451612903228"/>
    <n v="0.1377741935483871"/>
  </r>
  <r>
    <x v="16"/>
    <x v="8"/>
    <s v="Hofdünger"/>
    <x v="0"/>
    <x v="3"/>
    <s v="BESTAETIGT (6)"/>
    <n v="47513.359999999993"/>
    <n v="20735.649999999994"/>
    <x v="182"/>
    <x v="1"/>
    <n v="47.513359999999992"/>
    <n v="20.735649999999993"/>
    <n v="0.20218451063829784"/>
    <n v="8.8236808510638268E-2"/>
  </r>
  <r>
    <x v="16"/>
    <x v="8"/>
    <s v="Hofdünger"/>
    <x v="0"/>
    <x v="4"/>
    <s v="BESTAETIGT (6)"/>
    <n v="516283.12999999942"/>
    <n v="196603.78999999986"/>
    <x v="108"/>
    <x v="1"/>
    <n v="516.28312999999946"/>
    <n v="196.60378999999986"/>
    <n v="0.23542322389420861"/>
    <n v="8.9650611035111655E-2"/>
  </r>
  <r>
    <x v="16"/>
    <x v="8"/>
    <s v="Hofdünger"/>
    <x v="0"/>
    <x v="5"/>
    <s v="BESTAETIGT (6)"/>
    <n v="93155.349999999977"/>
    <n v="49271.820000000007"/>
    <x v="183"/>
    <x v="1"/>
    <n v="93.15534999999997"/>
    <n v="49.271820000000005"/>
    <n v="0.20980934684684677"/>
    <n v="0.11097256756756758"/>
  </r>
  <r>
    <x v="16"/>
    <x v="8"/>
    <s v="Hofdünger"/>
    <x v="0"/>
    <x v="6"/>
    <s v="BESTAETIGT (6)"/>
    <n v="160302.94000000012"/>
    <n v="73175.959999999977"/>
    <x v="184"/>
    <x v="1"/>
    <n v="160.30294000000012"/>
    <n v="73.175959999999975"/>
    <n v="0.20818563636363652"/>
    <n v="9.5033714285714249E-2"/>
  </r>
  <r>
    <x v="16"/>
    <x v="8"/>
    <s v="Hofdünger"/>
    <x v="1"/>
    <x v="0"/>
    <s v="BESTAETIGT (6)"/>
    <n v="127.4"/>
    <n v="52"/>
    <x v="13"/>
    <x v="1"/>
    <n v="0.12740000000000001"/>
    <n v="5.1999999999999998E-2"/>
    <n v="0.12740000000000001"/>
    <n v="5.1999999999999998E-2"/>
  </r>
  <r>
    <x v="16"/>
    <x v="8"/>
    <s v="Hofdünger"/>
    <x v="1"/>
    <x v="7"/>
    <s v="BESTAETIGT (6)"/>
    <n v="174.75"/>
    <n v="159.75"/>
    <x v="13"/>
    <x v="1"/>
    <n v="0.17474999999999999"/>
    <n v="0.15975"/>
    <n v="0.17474999999999999"/>
    <n v="0.15975"/>
  </r>
  <r>
    <x v="16"/>
    <x v="8"/>
    <s v="Hofdünger"/>
    <x v="1"/>
    <x v="9"/>
    <s v="BESTAETIGT (6)"/>
    <n v="6761.4"/>
    <n v="5151.3999999999996"/>
    <x v="80"/>
    <x v="1"/>
    <n v="6.7614000000000001"/>
    <n v="5.1513999999999998"/>
    <n v="0.33806999999999998"/>
    <n v="0.25756999999999997"/>
  </r>
  <r>
    <x v="16"/>
    <x v="8"/>
    <s v="Hofdünger"/>
    <x v="1"/>
    <x v="10"/>
    <s v="BESTAETIGT (6)"/>
    <n v="585"/>
    <n v="602"/>
    <x v="20"/>
    <x v="1"/>
    <n v="0.58499999999999996"/>
    <n v="0.60199999999999998"/>
    <n v="9.7499999999999989E-2"/>
    <n v="0.10033333333333333"/>
  </r>
  <r>
    <x v="16"/>
    <x v="8"/>
    <s v="Hofdünger"/>
    <x v="1"/>
    <x v="11"/>
    <s v="BESTAETIGT (6)"/>
    <n v="2299.92"/>
    <n v="1479.2"/>
    <x v="152"/>
    <x v="1"/>
    <n v="2.2999200000000002"/>
    <n v="1.4792000000000001"/>
    <n v="5.6095609756097564E-2"/>
    <n v="3.6078048780487808E-2"/>
  </r>
  <r>
    <x v="16"/>
    <x v="8"/>
    <s v="Hofdünger"/>
    <x v="1"/>
    <x v="12"/>
    <s v="BESTAETIGT (6)"/>
    <n v="14855.44"/>
    <n v="7935.5500000000011"/>
    <x v="58"/>
    <x v="1"/>
    <n v="14.85544"/>
    <n v="7.935550000000001"/>
    <n v="0.23211625"/>
    <n v="0.12399296875000002"/>
  </r>
  <r>
    <x v="16"/>
    <x v="8"/>
    <s v="Hofdünger"/>
    <x v="1"/>
    <x v="1"/>
    <s v="BESTAETIGT (6)"/>
    <n v="2035.5600000000002"/>
    <n v="966.3"/>
    <x v="16"/>
    <x v="1"/>
    <n v="2.0355600000000003"/>
    <n v="0.96629999999999994"/>
    <n v="0.20355600000000001"/>
    <n v="9.6629999999999994E-2"/>
  </r>
  <r>
    <x v="16"/>
    <x v="8"/>
    <s v="Hofdünger"/>
    <x v="1"/>
    <x v="2"/>
    <s v="BESTAETIGT (6)"/>
    <n v="198.6"/>
    <n v="111.4"/>
    <x v="10"/>
    <x v="1"/>
    <n v="0.1986"/>
    <n v="0.1114"/>
    <n v="9.9299999999999999E-2"/>
    <n v="5.57E-2"/>
  </r>
  <r>
    <x v="16"/>
    <x v="8"/>
    <s v="Hofdünger"/>
    <x v="1"/>
    <x v="14"/>
    <s v="BESTAETIGT (6)"/>
    <n v="536.16"/>
    <n v="221.15"/>
    <x v="2"/>
    <x v="1"/>
    <n v="0.53615999999999997"/>
    <n v="0.22115000000000001"/>
    <n v="0.13403999999999999"/>
    <n v="5.5287500000000003E-2"/>
  </r>
  <r>
    <x v="16"/>
    <x v="8"/>
    <s v="Hofdünger"/>
    <x v="1"/>
    <x v="15"/>
    <s v="BESTAETIGT (6)"/>
    <n v="1560.4"/>
    <n v="958.8"/>
    <x v="13"/>
    <x v="1"/>
    <n v="1.5604"/>
    <n v="0.95879999999999999"/>
    <n v="1.5604"/>
    <n v="0.95879999999999999"/>
  </r>
  <r>
    <x v="16"/>
    <x v="8"/>
    <s v="Recyclingdünger"/>
    <x v="2"/>
    <x v="16"/>
    <s v="BESTAETIGT (6)"/>
    <n v="115015.29000000005"/>
    <n v="38901.430000000022"/>
    <x v="176"/>
    <x v="1"/>
    <n v="115.01529000000005"/>
    <n v="38.901430000000019"/>
    <n v="0.32861511428571444"/>
    <n v="0.11114694285714291"/>
  </r>
  <r>
    <x v="16"/>
    <x v="22"/>
    <s v="Hofdünger"/>
    <x v="0"/>
    <x v="4"/>
    <s v="BESTAETIGT (6)"/>
    <n v="1752"/>
    <n v="677"/>
    <x v="7"/>
    <x v="1"/>
    <n v="1.752"/>
    <n v="0.67700000000000005"/>
    <n v="0.58399999999999996"/>
    <n v="0.22566666666666668"/>
  </r>
  <r>
    <x v="16"/>
    <x v="22"/>
    <s v="Hofdünger"/>
    <x v="1"/>
    <x v="11"/>
    <s v="BESTAETIGT (6)"/>
    <n v="102"/>
    <n v="75"/>
    <x v="13"/>
    <x v="1"/>
    <n v="0.10199999999999999"/>
    <n v="7.4999999999999997E-2"/>
    <n v="0.10199999999999999"/>
    <n v="7.4999999999999997E-2"/>
  </r>
  <r>
    <x v="16"/>
    <x v="22"/>
    <s v="Hofdünger"/>
    <x v="1"/>
    <x v="12"/>
    <s v="BESTAETIGT (6)"/>
    <n v="994.76"/>
    <n v="542.1"/>
    <x v="2"/>
    <x v="1"/>
    <n v="0.99475999999999998"/>
    <n v="0.54210000000000003"/>
    <n v="0.24868999999999999"/>
    <n v="0.13552500000000001"/>
  </r>
  <r>
    <x v="16"/>
    <x v="22"/>
    <s v="Hofdünger"/>
    <x v="1"/>
    <x v="15"/>
    <s v="BESTAETIGT (6)"/>
    <n v="763.6"/>
    <n v="469.2"/>
    <x v="13"/>
    <x v="1"/>
    <n v="0.76360000000000006"/>
    <n v="0.46920000000000001"/>
    <n v="0.76360000000000006"/>
    <n v="0.46920000000000001"/>
  </r>
  <r>
    <x v="16"/>
    <x v="22"/>
    <s v="Recyclingdünger"/>
    <x v="2"/>
    <x v="16"/>
    <s v="BESTAETIGT (6)"/>
    <n v="3529.2000000000016"/>
    <n v="1983"/>
    <x v="128"/>
    <x v="1"/>
    <n v="3.5292000000000017"/>
    <n v="1.9830000000000001"/>
    <n v="9.0492307692307733E-2"/>
    <n v="5.0846153846153846E-2"/>
  </r>
  <r>
    <x v="16"/>
    <x v="9"/>
    <s v="Hofdünger"/>
    <x v="0"/>
    <x v="1"/>
    <s v="BESTAETIGT (6)"/>
    <n v="2082.4499999999998"/>
    <n v="850.80000000000007"/>
    <x v="27"/>
    <x v="1"/>
    <n v="2.0824499999999997"/>
    <n v="0.85080000000000011"/>
    <n v="0.1601884615384615"/>
    <n v="6.5446153846153848E-2"/>
  </r>
  <r>
    <x v="16"/>
    <x v="9"/>
    <s v="Hofdünger"/>
    <x v="0"/>
    <x v="3"/>
    <s v="BESTAETIGT (6)"/>
    <n v="281.60000000000002"/>
    <n v="114.4"/>
    <x v="10"/>
    <x v="1"/>
    <n v="0.28160000000000002"/>
    <n v="0.1144"/>
    <n v="0.14080000000000001"/>
    <n v="5.7200000000000001E-2"/>
  </r>
  <r>
    <x v="16"/>
    <x v="9"/>
    <s v="Hofdünger"/>
    <x v="0"/>
    <x v="4"/>
    <s v="BESTAETIGT (6)"/>
    <n v="17146.89"/>
    <n v="8337.33"/>
    <x v="60"/>
    <x v="1"/>
    <n v="17.146889999999999"/>
    <n v="8.3373299999999997"/>
    <n v="0.57156299999999993"/>
    <n v="0.27791099999999996"/>
  </r>
  <r>
    <x v="16"/>
    <x v="9"/>
    <s v="Hofdünger"/>
    <x v="0"/>
    <x v="5"/>
    <s v="BESTAETIGT (6)"/>
    <n v="4219.2000000000007"/>
    <n v="2920.2000000000007"/>
    <x v="3"/>
    <x v="1"/>
    <n v="4.2192000000000007"/>
    <n v="2.9202000000000008"/>
    <n v="0.13185000000000002"/>
    <n v="9.1256250000000025E-2"/>
  </r>
  <r>
    <x v="16"/>
    <x v="9"/>
    <s v="Hofdünger"/>
    <x v="0"/>
    <x v="6"/>
    <s v="BESTAETIGT (6)"/>
    <n v="4313.7199999999993"/>
    <n v="1735.5199999999998"/>
    <x v="51"/>
    <x v="1"/>
    <n v="4.3137199999999991"/>
    <n v="1.7355199999999997"/>
    <n v="0.35947666666666661"/>
    <n v="0.14462666666666665"/>
  </r>
  <r>
    <x v="16"/>
    <x v="9"/>
    <s v="Hofdünger"/>
    <x v="1"/>
    <x v="0"/>
    <s v="BESTAETIGT (6)"/>
    <n v="871.42"/>
    <n v="680.68"/>
    <x v="13"/>
    <x v="1"/>
    <n v="0.87141999999999997"/>
    <n v="0.68067999999999995"/>
    <n v="0.87141999999999997"/>
    <n v="0.68067999999999995"/>
  </r>
  <r>
    <x v="16"/>
    <x v="9"/>
    <s v="Hofdünger"/>
    <x v="1"/>
    <x v="12"/>
    <s v="BESTAETIGT (6)"/>
    <n v="1742"/>
    <n v="968"/>
    <x v="7"/>
    <x v="1"/>
    <n v="1.742"/>
    <n v="0.96799999999999997"/>
    <n v="0.58066666666666666"/>
    <n v="0.32266666666666666"/>
  </r>
  <r>
    <x v="16"/>
    <x v="9"/>
    <s v="Recyclingdünger"/>
    <x v="2"/>
    <x v="16"/>
    <s v="BESTAETIGT (6)"/>
    <n v="232.96"/>
    <n v="90.16"/>
    <x v="13"/>
    <x v="1"/>
    <n v="0.23296"/>
    <n v="9.015999999999999E-2"/>
    <n v="0.23296"/>
    <n v="9.015999999999999E-2"/>
  </r>
  <r>
    <x v="16"/>
    <x v="10"/>
    <s v="Hofdünger"/>
    <x v="0"/>
    <x v="0"/>
    <s v="BESTAETIGT (6)"/>
    <n v="471.62"/>
    <n v="177.37"/>
    <x v="2"/>
    <x v="1"/>
    <n v="0.47161999999999998"/>
    <n v="0.17737"/>
    <n v="0.117905"/>
    <n v="4.43425E-2"/>
  </r>
  <r>
    <x v="16"/>
    <x v="10"/>
    <s v="Hofdünger"/>
    <x v="0"/>
    <x v="1"/>
    <s v="BESTAETIGT (6)"/>
    <n v="3433.4800000000005"/>
    <n v="1441.36"/>
    <x v="8"/>
    <x v="1"/>
    <n v="3.4334800000000003"/>
    <n v="1.44136"/>
    <n v="0.18070947368421053"/>
    <n v="7.586105263157894E-2"/>
  </r>
  <r>
    <x v="16"/>
    <x v="10"/>
    <s v="Hofdünger"/>
    <x v="0"/>
    <x v="3"/>
    <s v="BESTAETIGT (6)"/>
    <n v="13051.699999999999"/>
    <n v="5242.18"/>
    <x v="121"/>
    <x v="1"/>
    <n v="13.051699999999999"/>
    <n v="5.2421800000000003"/>
    <n v="0.28373260869565214"/>
    <n v="0.1139604347826087"/>
  </r>
  <r>
    <x v="16"/>
    <x v="10"/>
    <s v="Hofdünger"/>
    <x v="0"/>
    <x v="4"/>
    <s v="BESTAETIGT (6)"/>
    <n v="59113.429999999993"/>
    <n v="22759.340000000011"/>
    <x v="185"/>
    <x v="1"/>
    <n v="59.113429999999994"/>
    <n v="22.759340000000012"/>
    <n v="0.31953205405405405"/>
    <n v="0.12302345945945953"/>
  </r>
  <r>
    <x v="16"/>
    <x v="10"/>
    <s v="Hofdünger"/>
    <x v="0"/>
    <x v="5"/>
    <s v="BESTAETIGT (6)"/>
    <n v="15521.449999999999"/>
    <n v="8204.35"/>
    <x v="83"/>
    <x v="1"/>
    <n v="15.52145"/>
    <n v="8.2043499999999998"/>
    <n v="0.21861197183098591"/>
    <n v="0.11555422535211267"/>
  </r>
  <r>
    <x v="16"/>
    <x v="10"/>
    <s v="Hofdünger"/>
    <x v="0"/>
    <x v="6"/>
    <s v="BESTAETIGT (6)"/>
    <n v="62527.790000000015"/>
    <n v="27536.549999999996"/>
    <x v="186"/>
    <x v="1"/>
    <n v="62.527790000000017"/>
    <n v="27.536549999999995"/>
    <n v="0.31263895000000008"/>
    <n v="0.13768274999999996"/>
  </r>
  <r>
    <x v="16"/>
    <x v="10"/>
    <s v="Hofdünger"/>
    <x v="1"/>
    <x v="8"/>
    <s v="BESTAETIGT (6)"/>
    <n v="566.04"/>
    <n v="245.64"/>
    <x v="10"/>
    <x v="1"/>
    <n v="0.56603999999999999"/>
    <n v="0.24564"/>
    <n v="0.28301999999999999"/>
    <n v="0.12282"/>
  </r>
  <r>
    <x v="16"/>
    <x v="10"/>
    <s v="Hofdünger"/>
    <x v="1"/>
    <x v="18"/>
    <s v="BESTAETIGT (6)"/>
    <n v="267"/>
    <n v="183.9"/>
    <x v="13"/>
    <x v="1"/>
    <n v="0.26700000000000002"/>
    <n v="0.18390000000000001"/>
    <n v="0.26700000000000002"/>
    <n v="0.18390000000000001"/>
  </r>
  <r>
    <x v="16"/>
    <x v="10"/>
    <s v="Hofdünger"/>
    <x v="1"/>
    <x v="9"/>
    <s v="BESTAETIGT (6)"/>
    <n v="1546.3"/>
    <n v="1154.0999999999999"/>
    <x v="7"/>
    <x v="1"/>
    <n v="1.5463"/>
    <n v="1.1540999999999999"/>
    <n v="0.5154333333333333"/>
    <n v="0.38469999999999999"/>
  </r>
  <r>
    <x v="16"/>
    <x v="10"/>
    <s v="Hofdünger"/>
    <x v="1"/>
    <x v="10"/>
    <s v="BESTAETIGT (6)"/>
    <n v="405"/>
    <n v="450"/>
    <x v="10"/>
    <x v="1"/>
    <n v="0.40500000000000003"/>
    <n v="0.45"/>
    <n v="0.20250000000000001"/>
    <n v="0.22500000000000001"/>
  </r>
  <r>
    <x v="16"/>
    <x v="10"/>
    <s v="Hofdünger"/>
    <x v="1"/>
    <x v="11"/>
    <s v="BESTAETIGT (6)"/>
    <n v="238"/>
    <n v="175"/>
    <x v="10"/>
    <x v="1"/>
    <n v="0.23799999999999999"/>
    <n v="0.17499999999999999"/>
    <n v="0.11899999999999999"/>
    <n v="8.7499999999999994E-2"/>
  </r>
  <r>
    <x v="16"/>
    <x v="10"/>
    <s v="Hofdünger"/>
    <x v="1"/>
    <x v="12"/>
    <s v="BESTAETIGT (6)"/>
    <n v="2959.37"/>
    <n v="1799.1"/>
    <x v="51"/>
    <x v="1"/>
    <n v="2.9593699999999998"/>
    <n v="1.7990999999999999"/>
    <n v="0.24661416666666666"/>
    <n v="0.149925"/>
  </r>
  <r>
    <x v="16"/>
    <x v="10"/>
    <s v="Hofdünger"/>
    <x v="1"/>
    <x v="1"/>
    <s v="BESTAETIGT (6)"/>
    <n v="611.29999999999995"/>
    <n v="327.75"/>
    <x v="18"/>
    <x v="1"/>
    <n v="0.61129999999999995"/>
    <n v="0.32774999999999999"/>
    <n v="0.12225999999999999"/>
    <n v="6.5549999999999997E-2"/>
  </r>
  <r>
    <x v="16"/>
    <x v="10"/>
    <s v="Hofdünger"/>
    <x v="1"/>
    <x v="15"/>
    <s v="BESTAETIGT (6)"/>
    <n v="3618.8"/>
    <n v="2223.6000000000004"/>
    <x v="2"/>
    <x v="1"/>
    <n v="3.6188000000000002"/>
    <n v="2.2236000000000002"/>
    <n v="0.90470000000000006"/>
    <n v="0.55590000000000006"/>
  </r>
  <r>
    <x v="16"/>
    <x v="10"/>
    <s v="Recyclingdünger"/>
    <x v="2"/>
    <x v="16"/>
    <s v="BESTAETIGT (6)"/>
    <n v="21878.859999999993"/>
    <n v="12097.839999999998"/>
    <x v="91"/>
    <x v="1"/>
    <n v="21.878859999999992"/>
    <n v="12.097839999999998"/>
    <n v="0.3708281355932202"/>
    <n v="0.2050481355932203"/>
  </r>
  <r>
    <x v="16"/>
    <x v="2"/>
    <s v="Hofdünger"/>
    <x v="0"/>
    <x v="4"/>
    <s v="BESTAETIGT (6)"/>
    <n v="1261.4000000000001"/>
    <n v="459.95"/>
    <x v="2"/>
    <x v="1"/>
    <n v="1.2614000000000001"/>
    <n v="0.45994999999999997"/>
    <n v="0.31535000000000002"/>
    <n v="0.11498749999999999"/>
  </r>
  <r>
    <x v="16"/>
    <x v="11"/>
    <s v="Hofdünger"/>
    <x v="0"/>
    <x v="5"/>
    <s v="BESTAETIGT (6)"/>
    <n v="40"/>
    <n v="20"/>
    <x v="13"/>
    <x v="1"/>
    <n v="0.04"/>
    <n v="0.02"/>
    <n v="0.04"/>
    <n v="0.02"/>
  </r>
  <r>
    <x v="16"/>
    <x v="12"/>
    <s v="Hofdünger"/>
    <x v="0"/>
    <x v="1"/>
    <s v="BESTAETIGT (6)"/>
    <n v="1458"/>
    <n v="599"/>
    <x v="20"/>
    <x v="1"/>
    <n v="1.458"/>
    <n v="0.59899999999999998"/>
    <n v="0.24299999999999999"/>
    <n v="9.9833333333333329E-2"/>
  </r>
  <r>
    <x v="16"/>
    <x v="12"/>
    <s v="Hofdünger"/>
    <x v="0"/>
    <x v="3"/>
    <s v="BESTAETIGT (6)"/>
    <n v="168"/>
    <n v="67.2"/>
    <x v="13"/>
    <x v="1"/>
    <n v="0.16800000000000001"/>
    <n v="6.720000000000001E-2"/>
    <n v="0.16800000000000001"/>
    <n v="6.720000000000001E-2"/>
  </r>
  <r>
    <x v="16"/>
    <x v="12"/>
    <s v="Hofdünger"/>
    <x v="0"/>
    <x v="4"/>
    <s v="BESTAETIGT (6)"/>
    <n v="40348.090000000011"/>
    <n v="16095.330000000002"/>
    <x v="75"/>
    <x v="1"/>
    <n v="40.348090000000013"/>
    <n v="16.095330000000001"/>
    <n v="0.46377114942528752"/>
    <n v="0.18500379310344828"/>
  </r>
  <r>
    <x v="16"/>
    <x v="12"/>
    <s v="Hofdünger"/>
    <x v="0"/>
    <x v="5"/>
    <s v="BESTAETIGT (6)"/>
    <n v="19242.55999999999"/>
    <n v="10233.700000000003"/>
    <x v="99"/>
    <x v="1"/>
    <n v="19.24255999999999"/>
    <n v="10.233700000000002"/>
    <n v="0.34361714285714268"/>
    <n v="0.1827446428571429"/>
  </r>
  <r>
    <x v="16"/>
    <x v="12"/>
    <s v="Hofdünger"/>
    <x v="0"/>
    <x v="6"/>
    <s v="BESTAETIGT (6)"/>
    <n v="19700.089999999997"/>
    <n v="8033.0499999999993"/>
    <x v="92"/>
    <x v="1"/>
    <n v="19.700089999999996"/>
    <n v="8.0330499999999994"/>
    <n v="0.45814162790697666"/>
    <n v="0.18681511627906974"/>
  </r>
  <r>
    <x v="16"/>
    <x v="12"/>
    <s v="Hofdünger"/>
    <x v="1"/>
    <x v="7"/>
    <s v="BESTAETIGT (6)"/>
    <n v="466"/>
    <n v="426"/>
    <x v="13"/>
    <x v="1"/>
    <n v="0.46600000000000003"/>
    <n v="0.42599999999999999"/>
    <n v="0.46600000000000003"/>
    <n v="0.42599999999999999"/>
  </r>
  <r>
    <x v="16"/>
    <x v="12"/>
    <s v="Hofdünger"/>
    <x v="1"/>
    <x v="9"/>
    <s v="BESTAETIGT (6)"/>
    <n v="6408.2999999999993"/>
    <n v="4476.0999999999995"/>
    <x v="16"/>
    <x v="1"/>
    <n v="6.4082999999999997"/>
    <n v="4.4760999999999997"/>
    <n v="0.64083000000000001"/>
    <n v="0.44760999999999995"/>
  </r>
  <r>
    <x v="16"/>
    <x v="12"/>
    <s v="Hofdünger"/>
    <x v="1"/>
    <x v="11"/>
    <s v="BESTAETIGT (6)"/>
    <n v="52.8"/>
    <n v="30"/>
    <x v="13"/>
    <x v="1"/>
    <n v="5.28E-2"/>
    <n v="0.03"/>
    <n v="5.28E-2"/>
    <n v="0.03"/>
  </r>
  <r>
    <x v="16"/>
    <x v="12"/>
    <s v="Hofdünger"/>
    <x v="1"/>
    <x v="12"/>
    <s v="BESTAETIGT (6)"/>
    <n v="250"/>
    <n v="132"/>
    <x v="10"/>
    <x v="1"/>
    <n v="0.25"/>
    <n v="0.13200000000000001"/>
    <n v="0.125"/>
    <n v="6.6000000000000003E-2"/>
  </r>
  <r>
    <x v="16"/>
    <x v="12"/>
    <s v="Hofdünger"/>
    <x v="1"/>
    <x v="15"/>
    <s v="BESTAETIGT (6)"/>
    <n v="747"/>
    <n v="459"/>
    <x v="13"/>
    <x v="1"/>
    <n v="0.747"/>
    <n v="0.45900000000000002"/>
    <n v="0.747"/>
    <n v="0.45900000000000002"/>
  </r>
  <r>
    <x v="16"/>
    <x v="12"/>
    <s v="Recyclingdünger"/>
    <x v="2"/>
    <x v="16"/>
    <s v="BESTAETIGT (6)"/>
    <n v="87889.219999999972"/>
    <n v="42441.599999999999"/>
    <x v="145"/>
    <x v="1"/>
    <n v="87.889219999999966"/>
    <n v="42.441600000000001"/>
    <n v="1.953093777777777"/>
    <n v="0.94314666666666669"/>
  </r>
  <r>
    <x v="17"/>
    <x v="22"/>
    <s v="Hofdünger"/>
    <x v="0"/>
    <x v="0"/>
    <s v="BESTAETIGT (6)"/>
    <n v="65998.489999999991"/>
    <n v="25115.899999999998"/>
    <x v="50"/>
    <x v="1"/>
    <n v="65.99848999999999"/>
    <n v="25.115899999999996"/>
    <n v="0.67345397959183662"/>
    <n v="0.25628469387755098"/>
  </r>
  <r>
    <x v="17"/>
    <x v="22"/>
    <s v="Hofdünger"/>
    <x v="0"/>
    <x v="1"/>
    <s v="BESTAETIGT (6)"/>
    <n v="11966.68"/>
    <n v="5015.5200000000004"/>
    <x v="9"/>
    <x v="1"/>
    <n v="11.96668"/>
    <n v="5.0155200000000004"/>
    <n v="0.32342378378378378"/>
    <n v="0.1355545945945946"/>
  </r>
  <r>
    <x v="17"/>
    <x v="22"/>
    <s v="Hofdünger"/>
    <x v="0"/>
    <x v="2"/>
    <s v="BESTAETIGT (6)"/>
    <n v="2772.9"/>
    <n v="1114.6499999999999"/>
    <x v="47"/>
    <x v="1"/>
    <n v="2.7728999999999999"/>
    <n v="1.1146499999999999"/>
    <n v="0.17330625"/>
    <n v="6.9665624999999995E-2"/>
  </r>
  <r>
    <x v="17"/>
    <x v="22"/>
    <s v="Hofdünger"/>
    <x v="0"/>
    <x v="3"/>
    <s v="BESTAETIGT (6)"/>
    <n v="3210.2999999999997"/>
    <n v="2056.34"/>
    <x v="41"/>
    <x v="1"/>
    <n v="3.2102999999999997"/>
    <n v="2.0563400000000001"/>
    <n v="0.29184545454545452"/>
    <n v="0.18694"/>
  </r>
  <r>
    <x v="17"/>
    <x v="22"/>
    <s v="Hofdünger"/>
    <x v="0"/>
    <x v="4"/>
    <s v="BESTAETIGT (6)"/>
    <n v="28929.960000000003"/>
    <n v="13831.990000000002"/>
    <x v="145"/>
    <x v="1"/>
    <n v="28.929960000000001"/>
    <n v="13.831990000000001"/>
    <n v="0.64288800000000001"/>
    <n v="0.30737755555555557"/>
  </r>
  <r>
    <x v="17"/>
    <x v="22"/>
    <s v="Hofdünger"/>
    <x v="0"/>
    <x v="5"/>
    <s v="BESTAETIGT (6)"/>
    <n v="5460.8000000000011"/>
    <n v="2974"/>
    <x v="16"/>
    <x v="1"/>
    <n v="5.4608000000000008"/>
    <n v="2.9740000000000002"/>
    <n v="0.54608000000000012"/>
    <n v="0.2974"/>
  </r>
  <r>
    <x v="17"/>
    <x v="22"/>
    <s v="Hofdünger"/>
    <x v="0"/>
    <x v="6"/>
    <s v="BESTAETIGT (6)"/>
    <n v="12086.8"/>
    <n v="6383.7000000000007"/>
    <x v="128"/>
    <x v="1"/>
    <n v="12.086799999999998"/>
    <n v="6.383700000000001"/>
    <n v="0.3099179487179487"/>
    <n v="0.1636846153846154"/>
  </r>
  <r>
    <x v="17"/>
    <x v="22"/>
    <s v="Hofdünger"/>
    <x v="1"/>
    <x v="8"/>
    <s v="BESTAETIGT (6)"/>
    <n v="63.6"/>
    <n v="27.6"/>
    <x v="13"/>
    <x v="1"/>
    <n v="6.3600000000000004E-2"/>
    <n v="2.7600000000000003E-2"/>
    <n v="6.3600000000000004E-2"/>
    <n v="2.7600000000000003E-2"/>
  </r>
  <r>
    <x v="17"/>
    <x v="22"/>
    <s v="Hofdünger"/>
    <x v="1"/>
    <x v="18"/>
    <s v="BESTAETIGT (6)"/>
    <n v="781.2"/>
    <n v="604.79999999999995"/>
    <x v="10"/>
    <x v="1"/>
    <n v="0.78120000000000001"/>
    <n v="0.6048"/>
    <n v="0.3906"/>
    <n v="0.3024"/>
  </r>
  <r>
    <x v="17"/>
    <x v="22"/>
    <s v="Hofdünger"/>
    <x v="1"/>
    <x v="9"/>
    <s v="BESTAETIGT (6)"/>
    <n v="9576"/>
    <n v="7375.7999999999984"/>
    <x v="51"/>
    <x v="1"/>
    <n v="9.5760000000000005"/>
    <n v="7.3757999999999981"/>
    <n v="0.79800000000000004"/>
    <n v="0.61464999999999981"/>
  </r>
  <r>
    <x v="17"/>
    <x v="22"/>
    <s v="Hofdünger"/>
    <x v="1"/>
    <x v="10"/>
    <s v="BESTAETIGT (6)"/>
    <n v="108"/>
    <n v="120"/>
    <x v="13"/>
    <x v="1"/>
    <n v="0.108"/>
    <n v="0.12"/>
    <n v="0.108"/>
    <n v="0.12"/>
  </r>
  <r>
    <x v="17"/>
    <x v="22"/>
    <s v="Hofdünger"/>
    <x v="1"/>
    <x v="11"/>
    <s v="BESTAETIGT (6)"/>
    <n v="352"/>
    <n v="200"/>
    <x v="2"/>
    <x v="1"/>
    <n v="0.35199999999999998"/>
    <n v="0.2"/>
    <n v="8.7999999999999995E-2"/>
    <n v="0.05"/>
  </r>
  <r>
    <x v="17"/>
    <x v="22"/>
    <s v="Hofdünger"/>
    <x v="1"/>
    <x v="12"/>
    <s v="BESTAETIGT (6)"/>
    <n v="3890.64"/>
    <n v="2397.0699999999997"/>
    <x v="23"/>
    <x v="1"/>
    <n v="3.8906399999999999"/>
    <n v="2.3970699999999998"/>
    <n v="0.43229333333333331"/>
    <n v="0.26634111111111108"/>
  </r>
  <r>
    <x v="17"/>
    <x v="22"/>
    <s v="Hofdünger"/>
    <x v="1"/>
    <x v="1"/>
    <s v="BESTAETIGT (6)"/>
    <n v="1241.76"/>
    <n v="514.79999999999995"/>
    <x v="20"/>
    <x v="1"/>
    <n v="1.24176"/>
    <n v="0.51479999999999992"/>
    <n v="0.20696000000000001"/>
    <n v="8.5799999999999987E-2"/>
  </r>
  <r>
    <x v="17"/>
    <x v="22"/>
    <s v="Hofdünger"/>
    <x v="1"/>
    <x v="2"/>
    <s v="BESTAETIGT (6)"/>
    <n v="17349.590000000004"/>
    <n v="7659.11"/>
    <x v="25"/>
    <x v="1"/>
    <n v="17.349590000000003"/>
    <n v="7.6591100000000001"/>
    <n v="0.6672919230769232"/>
    <n v="0.29458115384615385"/>
  </r>
  <r>
    <x v="17"/>
    <x v="22"/>
    <s v="Hofdünger"/>
    <x v="1"/>
    <x v="14"/>
    <s v="BESTAETIGT (6)"/>
    <n v="96"/>
    <n v="39.6"/>
    <x v="13"/>
    <x v="1"/>
    <n v="9.6000000000000002E-2"/>
    <n v="3.9600000000000003E-2"/>
    <n v="9.6000000000000002E-2"/>
    <n v="3.9600000000000003E-2"/>
  </r>
  <r>
    <x v="17"/>
    <x v="22"/>
    <s v="Hofdünger"/>
    <x v="1"/>
    <x v="15"/>
    <s v="BESTAETIGT (6)"/>
    <n v="99.6"/>
    <n v="61.2"/>
    <x v="13"/>
    <x v="1"/>
    <n v="9.9599999999999994E-2"/>
    <n v="6.1200000000000004E-2"/>
    <n v="9.9599999999999994E-2"/>
    <n v="6.1200000000000004E-2"/>
  </r>
  <r>
    <x v="17"/>
    <x v="22"/>
    <s v="Recyclingdünger"/>
    <x v="2"/>
    <x v="16"/>
    <s v="BESTAETIGT (6)"/>
    <n v="53494.300000000017"/>
    <n v="19015.389999999996"/>
    <x v="74"/>
    <x v="1"/>
    <n v="53.494300000000017"/>
    <n v="19.015389999999996"/>
    <n v="0.86281129032258097"/>
    <n v="0.30669983870967737"/>
  </r>
  <r>
    <x v="17"/>
    <x v="10"/>
    <s v="Hofdünger"/>
    <x v="0"/>
    <x v="4"/>
    <s v="BESTAETIGT (6)"/>
    <n v="338.25"/>
    <n v="117.75"/>
    <x v="13"/>
    <x v="1"/>
    <n v="0.33825"/>
    <n v="0.11774999999999999"/>
    <n v="0.33825"/>
    <n v="0.11774999999999999"/>
  </r>
  <r>
    <x v="17"/>
    <x v="10"/>
    <s v="Hofdünger"/>
    <x v="0"/>
    <x v="6"/>
    <s v="BESTAETIGT (6)"/>
    <n v="840"/>
    <n v="510"/>
    <x v="13"/>
    <x v="1"/>
    <n v="0.84"/>
    <n v="0.51"/>
    <n v="0.84"/>
    <n v="0.51"/>
  </r>
  <r>
    <x v="17"/>
    <x v="10"/>
    <s v="Hofdünger"/>
    <x v="1"/>
    <x v="2"/>
    <s v="BESTAETIGT (6)"/>
    <n v="2494.8999999999996"/>
    <n v="1073.58"/>
    <x v="7"/>
    <x v="1"/>
    <n v="2.4948999999999995"/>
    <n v="1.07358"/>
    <n v="0.83163333333333311"/>
    <n v="0.35786000000000001"/>
  </r>
  <r>
    <x v="17"/>
    <x v="10"/>
    <s v="Recyclingdünger"/>
    <x v="2"/>
    <x v="16"/>
    <s v="BESTAETIGT (6)"/>
    <n v="0"/>
    <n v="120"/>
    <x v="13"/>
    <x v="1"/>
    <n v="0"/>
    <n v="0.12"/>
    <n v="0"/>
    <n v="0.12"/>
  </r>
  <r>
    <x v="17"/>
    <x v="12"/>
    <s v="Hofdünger"/>
    <x v="0"/>
    <x v="4"/>
    <s v="BESTAETIGT (6)"/>
    <n v="473.55"/>
    <n v="164.85"/>
    <x v="13"/>
    <x v="1"/>
    <n v="0.47355000000000003"/>
    <n v="0.16485"/>
    <n v="0.47355000000000003"/>
    <n v="0.16485"/>
  </r>
  <r>
    <x v="17"/>
    <x v="12"/>
    <s v="Hofdünger"/>
    <x v="1"/>
    <x v="11"/>
    <s v="BESTAETIGT (6)"/>
    <n v="102"/>
    <n v="75"/>
    <x v="13"/>
    <x v="1"/>
    <n v="0.10199999999999999"/>
    <n v="7.4999999999999997E-2"/>
    <n v="0.10199999999999999"/>
    <n v="7.4999999999999997E-2"/>
  </r>
  <r>
    <x v="17"/>
    <x v="12"/>
    <s v="Recyclingdünger"/>
    <x v="2"/>
    <x v="16"/>
    <s v="BESTAETIGT (6)"/>
    <n v="0"/>
    <n v="240"/>
    <x v="13"/>
    <x v="1"/>
    <n v="0"/>
    <n v="0.24"/>
    <n v="0"/>
    <n v="0.24"/>
  </r>
  <r>
    <x v="18"/>
    <x v="4"/>
    <s v="Hofdünger"/>
    <x v="0"/>
    <x v="0"/>
    <s v="BESTAETIGT (6)"/>
    <n v="637"/>
    <n v="269.5"/>
    <x v="7"/>
    <x v="1"/>
    <n v="0.63700000000000001"/>
    <n v="0.26950000000000002"/>
    <n v="0.21233333333333335"/>
    <n v="8.9833333333333334E-2"/>
  </r>
  <r>
    <x v="18"/>
    <x v="4"/>
    <s v="Hofdünger"/>
    <x v="1"/>
    <x v="9"/>
    <s v="BESTAETIGT (6)"/>
    <n v="401.1"/>
    <n v="270.2"/>
    <x v="13"/>
    <x v="1"/>
    <n v="0.40110000000000001"/>
    <n v="0.2702"/>
    <n v="0.40110000000000001"/>
    <n v="0.2702"/>
  </r>
  <r>
    <x v="18"/>
    <x v="19"/>
    <s v="Hofdünger"/>
    <x v="0"/>
    <x v="0"/>
    <s v="BESTAETIGT (6)"/>
    <n v="10260"/>
    <n v="2835"/>
    <x v="13"/>
    <x v="1"/>
    <n v="10.26"/>
    <n v="2.835"/>
    <n v="10.26"/>
    <n v="2.835"/>
  </r>
  <r>
    <x v="18"/>
    <x v="6"/>
    <s v="Hofdünger"/>
    <x v="0"/>
    <x v="0"/>
    <s v="BESTAETIGT (6)"/>
    <n v="910"/>
    <n v="385"/>
    <x v="20"/>
    <x v="1"/>
    <n v="0.91"/>
    <n v="0.38500000000000001"/>
    <n v="0.15166666666666667"/>
    <n v="6.4166666666666664E-2"/>
  </r>
  <r>
    <x v="18"/>
    <x v="6"/>
    <s v="Hofdünger"/>
    <x v="0"/>
    <x v="3"/>
    <s v="BESTAETIGT (6)"/>
    <n v="878.93999999999994"/>
    <n v="331.53000000000003"/>
    <x v="2"/>
    <x v="1"/>
    <n v="0.87893999999999994"/>
    <n v="0.33153000000000005"/>
    <n v="0.21973499999999999"/>
    <n v="8.2882500000000012E-2"/>
  </r>
  <r>
    <x v="18"/>
    <x v="6"/>
    <s v="Hofdünger"/>
    <x v="0"/>
    <x v="4"/>
    <s v="BESTAETIGT (6)"/>
    <n v="4353.6000000000004"/>
    <n v="1734.3"/>
    <x v="23"/>
    <x v="1"/>
    <n v="4.3536000000000001"/>
    <n v="1.7343"/>
    <n v="0.48373333333333335"/>
    <n v="0.19269999999999998"/>
  </r>
  <r>
    <x v="18"/>
    <x v="6"/>
    <s v="Hofdünger"/>
    <x v="1"/>
    <x v="9"/>
    <s v="BESTAETIGT (6)"/>
    <n v="630.29999999999995"/>
    <n v="424.6"/>
    <x v="10"/>
    <x v="1"/>
    <n v="0.63029999999999997"/>
    <n v="0.42460000000000003"/>
    <n v="0.31514999999999999"/>
    <n v="0.21230000000000002"/>
  </r>
  <r>
    <x v="18"/>
    <x v="6"/>
    <s v="Hofdünger"/>
    <x v="1"/>
    <x v="12"/>
    <s v="BESTAETIGT (6)"/>
    <n v="150.04"/>
    <n v="137.97"/>
    <x v="13"/>
    <x v="1"/>
    <n v="0.15003999999999998"/>
    <n v="0.13797000000000001"/>
    <n v="0.15003999999999998"/>
    <n v="0.13797000000000001"/>
  </r>
  <r>
    <x v="18"/>
    <x v="6"/>
    <s v="Hofdünger"/>
    <x v="1"/>
    <x v="1"/>
    <s v="BESTAETIGT (6)"/>
    <n v="477.36"/>
    <n v="198.9"/>
    <x v="13"/>
    <x v="1"/>
    <n v="0.47736000000000001"/>
    <n v="0.19889999999999999"/>
    <n v="0.47736000000000001"/>
    <n v="0.19889999999999999"/>
  </r>
  <r>
    <x v="18"/>
    <x v="21"/>
    <s v="Hofdünger"/>
    <x v="0"/>
    <x v="3"/>
    <s v="BESTAETIGT (6)"/>
    <n v="1197"/>
    <n v="451.5"/>
    <x v="2"/>
    <x v="1"/>
    <n v="1.1970000000000001"/>
    <n v="0.45150000000000001"/>
    <n v="0.29925000000000002"/>
    <n v="0.112875"/>
  </r>
  <r>
    <x v="18"/>
    <x v="8"/>
    <s v="Hofdünger"/>
    <x v="0"/>
    <x v="4"/>
    <s v="BESTAETIGT (6)"/>
    <n v="1396.5"/>
    <n v="456"/>
    <x v="10"/>
    <x v="1"/>
    <n v="1.3965000000000001"/>
    <n v="0.45600000000000002"/>
    <n v="0.69825000000000004"/>
    <n v="0.22800000000000001"/>
  </r>
  <r>
    <x v="18"/>
    <x v="9"/>
    <s v="Hofdünger"/>
    <x v="0"/>
    <x v="0"/>
    <s v="BESTAETIGT (6)"/>
    <n v="83606.579999999987"/>
    <n v="35904.150000000009"/>
    <x v="187"/>
    <x v="1"/>
    <n v="83.606579999999994"/>
    <n v="35.904150000000008"/>
    <n v="0.21603767441860464"/>
    <n v="9.2775581395348861E-2"/>
  </r>
  <r>
    <x v="18"/>
    <x v="9"/>
    <s v="Hofdünger"/>
    <x v="0"/>
    <x v="1"/>
    <s v="BESTAETIGT (6)"/>
    <n v="46585.030000000006"/>
    <n v="18432.139999999996"/>
    <x v="181"/>
    <x v="1"/>
    <n v="46.585030000000003"/>
    <n v="18.432139999999997"/>
    <n v="0.2156714351851852"/>
    <n v="8.5333981481481469E-2"/>
  </r>
  <r>
    <x v="18"/>
    <x v="9"/>
    <s v="Hofdünger"/>
    <x v="0"/>
    <x v="2"/>
    <s v="BESTAETIGT (6)"/>
    <n v="243.6"/>
    <n v="92.4"/>
    <x v="10"/>
    <x v="1"/>
    <n v="0.24359999999999998"/>
    <n v="9.240000000000001E-2"/>
    <n v="0.12179999999999999"/>
    <n v="4.6200000000000005E-2"/>
  </r>
  <r>
    <x v="18"/>
    <x v="9"/>
    <s v="Hofdünger"/>
    <x v="0"/>
    <x v="3"/>
    <s v="BESTAETIGT (6)"/>
    <n v="14293.529999999997"/>
    <n v="6342"/>
    <x v="79"/>
    <x v="1"/>
    <n v="14.293529999999997"/>
    <n v="6.3419999999999996"/>
    <n v="0.23432016393442617"/>
    <n v="0.1039672131147541"/>
  </r>
  <r>
    <x v="18"/>
    <x v="9"/>
    <s v="Hofdünger"/>
    <x v="0"/>
    <x v="4"/>
    <s v="BESTAETIGT (6)"/>
    <n v="28009.670000000006"/>
    <n v="13881.570000000007"/>
    <x v="70"/>
    <x v="1"/>
    <n v="28.009670000000007"/>
    <n v="13.881570000000007"/>
    <n v="0.29176739583333339"/>
    <n v="0.14459968750000007"/>
  </r>
  <r>
    <x v="18"/>
    <x v="9"/>
    <s v="Hofdünger"/>
    <x v="0"/>
    <x v="5"/>
    <s v="BESTAETIGT (6)"/>
    <n v="722.4"/>
    <n v="378.4"/>
    <x v="18"/>
    <x v="1"/>
    <n v="0.72239999999999993"/>
    <n v="0.37839999999999996"/>
    <n v="0.14448"/>
    <n v="7.5679999999999997E-2"/>
  </r>
  <r>
    <x v="18"/>
    <x v="9"/>
    <s v="Hofdünger"/>
    <x v="0"/>
    <x v="6"/>
    <s v="BESTAETIGT (6)"/>
    <n v="45817.75"/>
    <n v="21127.72"/>
    <x v="188"/>
    <x v="1"/>
    <n v="45.817749999999997"/>
    <n v="21.12772"/>
    <n v="0.24900951086956519"/>
    <n v="0.1148245652173913"/>
  </r>
  <r>
    <x v="18"/>
    <x v="9"/>
    <s v="Hofdünger"/>
    <x v="1"/>
    <x v="0"/>
    <s v="BESTAETIGT (6)"/>
    <n v="1411.2"/>
    <n v="673.2"/>
    <x v="49"/>
    <x v="1"/>
    <n v="1.4112"/>
    <n v="0.67320000000000002"/>
    <n v="8.3011764705882354E-2"/>
    <n v="3.9600000000000003E-2"/>
  </r>
  <r>
    <x v="18"/>
    <x v="9"/>
    <s v="Hofdünger"/>
    <x v="1"/>
    <x v="7"/>
    <s v="BESTAETIGT (6)"/>
    <n v="1505"/>
    <n v="2086.61"/>
    <x v="23"/>
    <x v="1"/>
    <n v="1.5049999999999999"/>
    <n v="2.0866100000000003"/>
    <n v="0.16722222222222222"/>
    <n v="0.23184555555555558"/>
  </r>
  <r>
    <x v="18"/>
    <x v="9"/>
    <s v="Hofdünger"/>
    <x v="1"/>
    <x v="8"/>
    <s v="BESTAETIGT (6)"/>
    <n v="302.10000000000002"/>
    <n v="131.1"/>
    <x v="20"/>
    <x v="1"/>
    <n v="0.30210000000000004"/>
    <n v="0.13109999999999999"/>
    <n v="5.0350000000000006E-2"/>
    <n v="2.1849999999999998E-2"/>
  </r>
  <r>
    <x v="18"/>
    <x v="9"/>
    <s v="Hofdünger"/>
    <x v="1"/>
    <x v="9"/>
    <s v="BESTAETIGT (6)"/>
    <n v="1381.35"/>
    <n v="1028.7"/>
    <x v="21"/>
    <x v="1"/>
    <n v="1.3813499999999999"/>
    <n v="1.0286999999999999"/>
    <n v="0.17266874999999998"/>
    <n v="0.12858749999999999"/>
  </r>
  <r>
    <x v="18"/>
    <x v="9"/>
    <s v="Hofdünger"/>
    <x v="1"/>
    <x v="10"/>
    <s v="BESTAETIGT (6)"/>
    <n v="216"/>
    <n v="240"/>
    <x v="10"/>
    <x v="1"/>
    <n v="0.216"/>
    <n v="0.24"/>
    <n v="0.108"/>
    <n v="0.12"/>
  </r>
  <r>
    <x v="18"/>
    <x v="9"/>
    <s v="Hofdünger"/>
    <x v="1"/>
    <x v="11"/>
    <s v="BESTAETIGT (6)"/>
    <n v="2274.630000000001"/>
    <n v="1306.04"/>
    <x v="76"/>
    <x v="1"/>
    <n v="2.274630000000001"/>
    <n v="1.3060399999999999"/>
    <n v="6.6900882352941213E-2"/>
    <n v="3.8412941176470587E-2"/>
  </r>
  <r>
    <x v="18"/>
    <x v="9"/>
    <s v="Hofdünger"/>
    <x v="1"/>
    <x v="12"/>
    <s v="BESTAETIGT (6)"/>
    <n v="426.45"/>
    <n v="251.5"/>
    <x v="7"/>
    <x v="1"/>
    <n v="0.42645"/>
    <n v="0.2515"/>
    <n v="0.14215"/>
    <n v="8.3833333333333329E-2"/>
  </r>
  <r>
    <x v="18"/>
    <x v="9"/>
    <s v="Hofdünger"/>
    <x v="1"/>
    <x v="1"/>
    <s v="BESTAETIGT (6)"/>
    <n v="4439.5599999999995"/>
    <n v="2569.3799999999997"/>
    <x v="25"/>
    <x v="1"/>
    <n v="4.4395599999999993"/>
    <n v="2.5693799999999998"/>
    <n v="0.17075230769230768"/>
    <n v="9.8822307692307682E-2"/>
  </r>
  <r>
    <x v="18"/>
    <x v="9"/>
    <s v="Hofdünger"/>
    <x v="1"/>
    <x v="2"/>
    <s v="BESTAETIGT (6)"/>
    <n v="862.65"/>
    <n v="368.49"/>
    <x v="51"/>
    <x v="1"/>
    <n v="0.86265000000000003"/>
    <n v="0.36848999999999998"/>
    <n v="7.1887500000000007E-2"/>
    <n v="3.0707499999999999E-2"/>
  </r>
  <r>
    <x v="18"/>
    <x v="9"/>
    <s v="Hofdünger"/>
    <x v="1"/>
    <x v="14"/>
    <s v="BESTAETIGT (6)"/>
    <n v="980"/>
    <n v="404.25"/>
    <x v="16"/>
    <x v="1"/>
    <n v="0.98"/>
    <n v="0.40425"/>
    <n v="9.8000000000000004E-2"/>
    <n v="4.0425000000000003E-2"/>
  </r>
  <r>
    <x v="18"/>
    <x v="9"/>
    <s v="Hofdünger"/>
    <x v="1"/>
    <x v="6"/>
    <s v="BESTAETIGT (6)"/>
    <n v="195"/>
    <n v="175"/>
    <x v="13"/>
    <x v="1"/>
    <n v="0.19500000000000001"/>
    <n v="0.17499999999999999"/>
    <n v="0.19500000000000001"/>
    <n v="0.17499999999999999"/>
  </r>
  <r>
    <x v="18"/>
    <x v="9"/>
    <s v="Hofdünger"/>
    <x v="1"/>
    <x v="17"/>
    <s v="BESTAETIGT (6)"/>
    <n v="176"/>
    <n v="72.78"/>
    <x v="18"/>
    <x v="1"/>
    <n v="0.17599999999999999"/>
    <n v="7.2779999999999997E-2"/>
    <n v="3.5199999999999995E-2"/>
    <n v="1.4555999999999999E-2"/>
  </r>
  <r>
    <x v="18"/>
    <x v="11"/>
    <s v="Hofdünger"/>
    <x v="0"/>
    <x v="0"/>
    <s v="BESTAETIGT (6)"/>
    <n v="585"/>
    <n v="247.5"/>
    <x v="7"/>
    <x v="1"/>
    <n v="0.58499999999999996"/>
    <n v="0.2475"/>
    <n v="0.19499999999999998"/>
    <n v="8.2500000000000004E-2"/>
  </r>
  <r>
    <x v="18"/>
    <x v="11"/>
    <s v="Hofdünger"/>
    <x v="0"/>
    <x v="6"/>
    <s v="BESTAETIGT (6)"/>
    <n v="1053"/>
    <n v="540"/>
    <x v="2"/>
    <x v="1"/>
    <n v="1.0529999999999999"/>
    <n v="0.54"/>
    <n v="0.26324999999999998"/>
    <n v="0.13500000000000001"/>
  </r>
  <r>
    <x v="18"/>
    <x v="11"/>
    <s v="Hofdünger"/>
    <x v="1"/>
    <x v="9"/>
    <s v="BESTAETIGT (6)"/>
    <n v="504"/>
    <n v="408"/>
    <x v="13"/>
    <x v="1"/>
    <n v="0.504"/>
    <n v="0.40799999999999997"/>
    <n v="0.504"/>
    <n v="0.40799999999999997"/>
  </r>
  <r>
    <x v="18"/>
    <x v="11"/>
    <s v="Hofdünger"/>
    <x v="1"/>
    <x v="1"/>
    <s v="BESTAETIGT (6)"/>
    <n v="59.7"/>
    <n v="24.75"/>
    <x v="13"/>
    <x v="1"/>
    <n v="5.9700000000000003E-2"/>
    <n v="2.4750000000000001E-2"/>
    <n v="5.9700000000000003E-2"/>
    <n v="2.4750000000000001E-2"/>
  </r>
  <r>
    <x v="18"/>
    <x v="12"/>
    <s v="Hofdünger"/>
    <x v="0"/>
    <x v="0"/>
    <s v="BESTAETIGT (6)"/>
    <n v="2211.6"/>
    <n v="611.1"/>
    <x v="10"/>
    <x v="1"/>
    <n v="2.2115999999999998"/>
    <n v="0.61109999999999998"/>
    <n v="1.1057999999999999"/>
    <n v="0.30554999999999999"/>
  </r>
  <r>
    <x v="18"/>
    <x v="12"/>
    <s v="Hofdünger"/>
    <x v="0"/>
    <x v="6"/>
    <s v="BESTAETIGT (6)"/>
    <n v="3017.6"/>
    <n v="1326.8"/>
    <x v="21"/>
    <x v="1"/>
    <n v="3.0175999999999998"/>
    <n v="1.3268"/>
    <n v="0.37719999999999998"/>
    <n v="0.16585"/>
  </r>
  <r>
    <x v="18"/>
    <x v="12"/>
    <s v="Hofdünger"/>
    <x v="1"/>
    <x v="9"/>
    <s v="BESTAETIGT (6)"/>
    <n v="419.03999999999996"/>
    <n v="308.08000000000004"/>
    <x v="10"/>
    <x v="1"/>
    <n v="0.41903999999999997"/>
    <n v="0.30808000000000002"/>
    <n v="0.20951999999999998"/>
    <n v="0.15404000000000001"/>
  </r>
  <r>
    <x v="18"/>
    <x v="12"/>
    <s v="Hofdünger"/>
    <x v="1"/>
    <x v="14"/>
    <s v="BESTAETIGT (6)"/>
    <n v="696"/>
    <n v="287.10000000000002"/>
    <x v="7"/>
    <x v="1"/>
    <n v="0.69599999999999995"/>
    <n v="0.28710000000000002"/>
    <n v="0.23199999999999998"/>
    <n v="9.5700000000000007E-2"/>
  </r>
  <r>
    <x v="19"/>
    <x v="3"/>
    <s v="Recyclingdünger"/>
    <x v="2"/>
    <x v="16"/>
    <s v="BESTAETIGT (6)"/>
    <n v="535.77"/>
    <n v="158.57"/>
    <x v="18"/>
    <x v="1"/>
    <n v="0.53576999999999997"/>
    <n v="0.15856999999999999"/>
    <n v="0.107154"/>
    <n v="3.1713999999999999E-2"/>
  </r>
  <r>
    <x v="19"/>
    <x v="4"/>
    <s v="Hofdünger"/>
    <x v="0"/>
    <x v="1"/>
    <s v="BESTAETIGT (6)"/>
    <n v="132"/>
    <n v="54"/>
    <x v="13"/>
    <x v="1"/>
    <n v="0.13200000000000001"/>
    <n v="5.3999999999999999E-2"/>
    <n v="0.13200000000000001"/>
    <n v="5.3999999999999999E-2"/>
  </r>
  <r>
    <x v="19"/>
    <x v="4"/>
    <s v="Hofdünger"/>
    <x v="1"/>
    <x v="12"/>
    <s v="BESTAETIGT (6)"/>
    <n v="5112"/>
    <n v="3140"/>
    <x v="7"/>
    <x v="1"/>
    <n v="5.1120000000000001"/>
    <n v="3.14"/>
    <n v="1.704"/>
    <n v="1.0466666666666666"/>
  </r>
  <r>
    <x v="19"/>
    <x v="7"/>
    <s v="Hofdünger"/>
    <x v="0"/>
    <x v="1"/>
    <s v="BESTAETIGT (6)"/>
    <n v="27.5"/>
    <n v="11.25"/>
    <x v="13"/>
    <x v="1"/>
    <n v="2.75E-2"/>
    <n v="1.125E-2"/>
    <n v="2.75E-2"/>
    <n v="1.125E-2"/>
  </r>
  <r>
    <x v="19"/>
    <x v="7"/>
    <s v="Hofdünger"/>
    <x v="0"/>
    <x v="5"/>
    <s v="BESTAETIGT (6)"/>
    <n v="109.2"/>
    <n v="66.400000000000006"/>
    <x v="13"/>
    <x v="1"/>
    <n v="0.10920000000000001"/>
    <n v="6.6400000000000001E-2"/>
    <n v="0.10920000000000001"/>
    <n v="6.6400000000000001E-2"/>
  </r>
  <r>
    <x v="19"/>
    <x v="7"/>
    <s v="Hofdünger"/>
    <x v="0"/>
    <x v="6"/>
    <s v="BESTAETIGT (6)"/>
    <n v="251.55"/>
    <n v="89.7"/>
    <x v="10"/>
    <x v="1"/>
    <n v="0.25155"/>
    <n v="8.9700000000000002E-2"/>
    <n v="0.125775"/>
    <n v="4.4850000000000001E-2"/>
  </r>
  <r>
    <x v="19"/>
    <x v="1"/>
    <s v="Hofdünger"/>
    <x v="0"/>
    <x v="2"/>
    <s v="BESTAETIGT (6)"/>
    <n v="471.5"/>
    <n v="307.5"/>
    <x v="13"/>
    <x v="1"/>
    <n v="0.47149999999999997"/>
    <n v="0.3075"/>
    <n v="0.47149999999999997"/>
    <n v="0.3075"/>
  </r>
  <r>
    <x v="19"/>
    <x v="5"/>
    <s v="Recyclingdünger"/>
    <x v="2"/>
    <x v="16"/>
    <s v="BESTAETIGT (6)"/>
    <n v="773.84999999999991"/>
    <n v="229.07000000000002"/>
    <x v="2"/>
    <x v="1"/>
    <n v="0.77384999999999993"/>
    <n v="0.22907000000000002"/>
    <n v="0.19346249999999998"/>
    <n v="5.7267500000000006E-2"/>
  </r>
  <r>
    <x v="19"/>
    <x v="17"/>
    <s v="Recyclingdünger"/>
    <x v="2"/>
    <x v="16"/>
    <s v="BESTAETIGT (6)"/>
    <n v="442.2"/>
    <n v="130.9"/>
    <x v="13"/>
    <x v="1"/>
    <n v="0.44219999999999998"/>
    <n v="0.13090000000000002"/>
    <n v="0.44219999999999998"/>
    <n v="0.13090000000000002"/>
  </r>
  <r>
    <x v="19"/>
    <x v="6"/>
    <s v="Recyclingdünger"/>
    <x v="2"/>
    <x v="16"/>
    <s v="BESTAETIGT (6)"/>
    <n v="759.78"/>
    <n v="224.91000000000003"/>
    <x v="18"/>
    <x v="1"/>
    <n v="0.75978000000000001"/>
    <n v="0.22491000000000003"/>
    <n v="0.15195600000000001"/>
    <n v="4.4982000000000008E-2"/>
  </r>
  <r>
    <x v="19"/>
    <x v="8"/>
    <s v="Hofdünger"/>
    <x v="0"/>
    <x v="0"/>
    <s v="BESTAETIGT (6)"/>
    <n v="181.54"/>
    <n v="77.14"/>
    <x v="13"/>
    <x v="1"/>
    <n v="0.18153999999999998"/>
    <n v="7.714E-2"/>
    <n v="0.18153999999999998"/>
    <n v="7.714E-2"/>
  </r>
  <r>
    <x v="19"/>
    <x v="8"/>
    <s v="Hofdünger"/>
    <x v="0"/>
    <x v="1"/>
    <s v="BESTAETIGT (6)"/>
    <n v="3772.1000000000004"/>
    <n v="1562.6999999999998"/>
    <x v="8"/>
    <x v="1"/>
    <n v="3.7721000000000005"/>
    <n v="1.5626999999999998"/>
    <n v="0.19853157894736845"/>
    <n v="8.2247368421052625E-2"/>
  </r>
  <r>
    <x v="19"/>
    <x v="8"/>
    <s v="Hofdünger"/>
    <x v="0"/>
    <x v="3"/>
    <s v="BESTAETIGT (6)"/>
    <n v="168"/>
    <n v="120"/>
    <x v="13"/>
    <x v="1"/>
    <n v="0.16800000000000001"/>
    <n v="0.12"/>
    <n v="0.16800000000000001"/>
    <n v="0.12"/>
  </r>
  <r>
    <x v="19"/>
    <x v="8"/>
    <s v="Hofdünger"/>
    <x v="0"/>
    <x v="4"/>
    <s v="BESTAETIGT (6)"/>
    <n v="27513.160000000003"/>
    <n v="11175.370000000003"/>
    <x v="156"/>
    <x v="1"/>
    <n v="27.513160000000003"/>
    <n v="11.175370000000003"/>
    <n v="0.33148385542168679"/>
    <n v="0.13464301204819282"/>
  </r>
  <r>
    <x v="19"/>
    <x v="8"/>
    <s v="Hofdünger"/>
    <x v="0"/>
    <x v="5"/>
    <s v="BESTAETIGT (6)"/>
    <n v="7754.01"/>
    <n v="4383.58"/>
    <x v="5"/>
    <x v="1"/>
    <n v="7.7540100000000001"/>
    <n v="4.3835800000000003"/>
    <n v="0.19385025"/>
    <n v="0.10958950000000001"/>
  </r>
  <r>
    <x v="19"/>
    <x v="8"/>
    <s v="Hofdünger"/>
    <x v="0"/>
    <x v="6"/>
    <s v="BESTAETIGT (6)"/>
    <n v="8950.159999999998"/>
    <n v="3530.4400000000014"/>
    <x v="45"/>
    <x v="1"/>
    <n v="8.9501599999999986"/>
    <n v="3.5304400000000014"/>
    <n v="0.25571885714285708"/>
    <n v="0.10086971428571433"/>
  </r>
  <r>
    <x v="19"/>
    <x v="8"/>
    <s v="Hofdünger"/>
    <x v="1"/>
    <x v="0"/>
    <s v="BESTAETIGT (6)"/>
    <n v="92.1"/>
    <n v="54"/>
    <x v="7"/>
    <x v="1"/>
    <n v="9.2099999999999987E-2"/>
    <n v="5.3999999999999999E-2"/>
    <n v="3.0699999999999995E-2"/>
    <n v="1.7999999999999999E-2"/>
  </r>
  <r>
    <x v="19"/>
    <x v="8"/>
    <s v="Hofdünger"/>
    <x v="1"/>
    <x v="9"/>
    <s v="BESTAETIGT (6)"/>
    <n v="28"/>
    <n v="14"/>
    <x v="13"/>
    <x v="1"/>
    <n v="2.8000000000000001E-2"/>
    <n v="1.4E-2"/>
    <n v="2.8000000000000001E-2"/>
    <n v="1.4E-2"/>
  </r>
  <r>
    <x v="19"/>
    <x v="8"/>
    <s v="Hofdünger"/>
    <x v="1"/>
    <x v="12"/>
    <s v="BESTAETIGT (6)"/>
    <n v="2490"/>
    <n v="1500"/>
    <x v="20"/>
    <x v="1"/>
    <n v="2.4900000000000002"/>
    <n v="1.5"/>
    <n v="0.41500000000000004"/>
    <n v="0.25"/>
  </r>
  <r>
    <x v="19"/>
    <x v="8"/>
    <s v="Recyclingdünger"/>
    <x v="2"/>
    <x v="16"/>
    <s v="BESTAETIGT (6)"/>
    <n v="1467.7"/>
    <n v="708.25"/>
    <x v="41"/>
    <x v="1"/>
    <n v="1.4677"/>
    <n v="0.70825000000000005"/>
    <n v="0.13342727272727273"/>
    <n v="6.4386363636363644E-2"/>
  </r>
  <r>
    <x v="19"/>
    <x v="22"/>
    <s v="Hofdünger"/>
    <x v="0"/>
    <x v="1"/>
    <s v="BESTAETIGT (6)"/>
    <n v="972"/>
    <n v="391.20000000000005"/>
    <x v="2"/>
    <x v="1"/>
    <n v="0.97199999999999998"/>
    <n v="0.39120000000000005"/>
    <n v="0.24299999999999999"/>
    <n v="9.7800000000000012E-2"/>
  </r>
  <r>
    <x v="19"/>
    <x v="22"/>
    <s v="Hofdünger"/>
    <x v="0"/>
    <x v="4"/>
    <s v="BESTAETIGT (6)"/>
    <n v="528"/>
    <n v="334.4"/>
    <x v="10"/>
    <x v="1"/>
    <n v="0.52800000000000002"/>
    <n v="0.33439999999999998"/>
    <n v="0.26400000000000001"/>
    <n v="0.16719999999999999"/>
  </r>
  <r>
    <x v="19"/>
    <x v="22"/>
    <s v="Hofdünger"/>
    <x v="0"/>
    <x v="6"/>
    <s v="BESTAETIGT (6)"/>
    <n v="532"/>
    <n v="280"/>
    <x v="13"/>
    <x v="1"/>
    <n v="0.53200000000000003"/>
    <n v="0.28000000000000003"/>
    <n v="0.53200000000000003"/>
    <n v="0.28000000000000003"/>
  </r>
  <r>
    <x v="19"/>
    <x v="22"/>
    <s v="Hofdünger"/>
    <x v="1"/>
    <x v="7"/>
    <s v="BESTAETIGT (6)"/>
    <n v="994.98"/>
    <n v="909.42"/>
    <x v="13"/>
    <x v="1"/>
    <n v="0.99497999999999998"/>
    <n v="0.90942000000000001"/>
    <n v="0.99497999999999998"/>
    <n v="0.90942000000000001"/>
  </r>
  <r>
    <x v="19"/>
    <x v="22"/>
    <s v="Hofdünger"/>
    <x v="1"/>
    <x v="12"/>
    <s v="BESTAETIGT (6)"/>
    <n v="3155.6000000000004"/>
    <n v="1848"/>
    <x v="21"/>
    <x v="1"/>
    <n v="3.1556000000000002"/>
    <n v="1.8480000000000001"/>
    <n v="0.39445000000000002"/>
    <n v="0.23100000000000001"/>
  </r>
  <r>
    <x v="19"/>
    <x v="22"/>
    <s v="Hofdünger"/>
    <x v="1"/>
    <x v="15"/>
    <s v="BESTAETIGT (6)"/>
    <n v="2044"/>
    <n v="1679"/>
    <x v="7"/>
    <x v="1"/>
    <n v="2.044"/>
    <n v="1.679"/>
    <n v="0.68133333333333335"/>
    <n v="0.55966666666666665"/>
  </r>
  <r>
    <x v="19"/>
    <x v="10"/>
    <s v="Hofdünger"/>
    <x v="3"/>
    <x v="16"/>
    <s v="BESTAETIGT (6)"/>
    <n v="3660.6000000000004"/>
    <n v="1579.2"/>
    <x v="19"/>
    <x v="1"/>
    <n v="3.6606000000000005"/>
    <n v="1.5791999999999999"/>
    <n v="0.26147142857142863"/>
    <n v="0.1128"/>
  </r>
  <r>
    <x v="19"/>
    <x v="10"/>
    <s v="Hofdünger"/>
    <x v="0"/>
    <x v="0"/>
    <s v="BESTAETIGT (6)"/>
    <n v="36172.520000000004"/>
    <n v="14960.389999999994"/>
    <x v="79"/>
    <x v="1"/>
    <n v="36.172520000000006"/>
    <n v="14.960389999999993"/>
    <n v="0.59299213114754112"/>
    <n v="0.24525229508196711"/>
  </r>
  <r>
    <x v="19"/>
    <x v="10"/>
    <s v="Hofdünger"/>
    <x v="0"/>
    <x v="1"/>
    <s v="BESTAETIGT (6)"/>
    <n v="137721.58999999997"/>
    <n v="58158.920000000035"/>
    <x v="189"/>
    <x v="1"/>
    <n v="137.72158999999996"/>
    <n v="58.158920000000037"/>
    <n v="0.28221637295081958"/>
    <n v="0.11917811475409844"/>
  </r>
  <r>
    <x v="19"/>
    <x v="10"/>
    <s v="Hofdünger"/>
    <x v="0"/>
    <x v="19"/>
    <s v="BESTAETIGT (6)"/>
    <n v="2688.4"/>
    <n v="1099.8"/>
    <x v="15"/>
    <x v="1"/>
    <n v="2.6884000000000001"/>
    <n v="1.0997999999999999"/>
    <n v="0.38405714285714287"/>
    <n v="0.15711428571428571"/>
  </r>
  <r>
    <x v="19"/>
    <x v="10"/>
    <s v="Hofdünger"/>
    <x v="0"/>
    <x v="2"/>
    <s v="BESTAETIGT (6)"/>
    <n v="5777.56"/>
    <n v="2259.02"/>
    <x v="82"/>
    <x v="1"/>
    <n v="5.7775600000000003"/>
    <n v="2.25902"/>
    <n v="0.27512190476190479"/>
    <n v="0.10757238095238095"/>
  </r>
  <r>
    <x v="19"/>
    <x v="10"/>
    <s v="Hofdünger"/>
    <x v="0"/>
    <x v="3"/>
    <s v="BESTAETIGT (6)"/>
    <n v="50968.910000000011"/>
    <n v="24283.379999999997"/>
    <x v="190"/>
    <x v="1"/>
    <n v="50.968910000000008"/>
    <n v="24.283379999999998"/>
    <n v="0.37203583941605844"/>
    <n v="0.17725094890510948"/>
  </r>
  <r>
    <x v="19"/>
    <x v="10"/>
    <s v="Hofdünger"/>
    <x v="0"/>
    <x v="4"/>
    <s v="BESTAETIGT (6)"/>
    <n v="519928.67"/>
    <n v="208906.18999999983"/>
    <x v="191"/>
    <x v="1"/>
    <n v="519.92867000000001"/>
    <n v="208.90618999999984"/>
    <n v="0.31975932964329645"/>
    <n v="0.12847859163591627"/>
  </r>
  <r>
    <x v="19"/>
    <x v="10"/>
    <s v="Hofdünger"/>
    <x v="0"/>
    <x v="5"/>
    <s v="BESTAETIGT (6)"/>
    <n v="145701.23999999987"/>
    <n v="80710.37999999999"/>
    <x v="192"/>
    <x v="1"/>
    <n v="145.70123999999987"/>
    <n v="80.710379999999986"/>
    <n v="0.23163949125596164"/>
    <n v="0.12831538950715418"/>
  </r>
  <r>
    <x v="19"/>
    <x v="10"/>
    <s v="Hofdünger"/>
    <x v="0"/>
    <x v="6"/>
    <s v="BESTAETIGT (6)"/>
    <n v="248806.58000000002"/>
    <n v="113272.12999999998"/>
    <x v="193"/>
    <x v="1"/>
    <n v="248.80658000000003"/>
    <n v="113.27212999999998"/>
    <n v="0.30641204433497538"/>
    <n v="0.13949769704433496"/>
  </r>
  <r>
    <x v="19"/>
    <x v="10"/>
    <s v="Hofdünger"/>
    <x v="1"/>
    <x v="0"/>
    <s v="BESTAETIGT (6)"/>
    <n v="27.63"/>
    <n v="16.2"/>
    <x v="13"/>
    <x v="1"/>
    <n v="2.7629999999999998E-2"/>
    <n v="1.6199999999999999E-2"/>
    <n v="2.7629999999999998E-2"/>
    <n v="1.6199999999999999E-2"/>
  </r>
  <r>
    <x v="19"/>
    <x v="10"/>
    <s v="Hofdünger"/>
    <x v="1"/>
    <x v="7"/>
    <s v="BESTAETIGT (6)"/>
    <n v="21756.440000000006"/>
    <n v="19117.38"/>
    <x v="91"/>
    <x v="1"/>
    <n v="21.756440000000005"/>
    <n v="19.117380000000001"/>
    <n v="0.36875322033898311"/>
    <n v="0.32402338983050849"/>
  </r>
  <r>
    <x v="19"/>
    <x v="10"/>
    <s v="Hofdünger"/>
    <x v="1"/>
    <x v="8"/>
    <s v="BESTAETIGT (6)"/>
    <n v="4660.0599999999995"/>
    <n v="2035.73"/>
    <x v="49"/>
    <x v="1"/>
    <n v="4.6600599999999996"/>
    <n v="2.03573"/>
    <n v="0.2741211764705882"/>
    <n v="0.11974882352941177"/>
  </r>
  <r>
    <x v="19"/>
    <x v="10"/>
    <s v="Hofdünger"/>
    <x v="1"/>
    <x v="18"/>
    <s v="BESTAETIGT (6)"/>
    <n v="372"/>
    <n v="288"/>
    <x v="10"/>
    <x v="1"/>
    <n v="0.372"/>
    <n v="0.28799999999999998"/>
    <n v="0.186"/>
    <n v="0.14399999999999999"/>
  </r>
  <r>
    <x v="19"/>
    <x v="10"/>
    <s v="Hofdünger"/>
    <x v="1"/>
    <x v="9"/>
    <s v="BESTAETIGT (6)"/>
    <n v="24468.39"/>
    <n v="17435.580000000002"/>
    <x v="79"/>
    <x v="1"/>
    <n v="24.468389999999999"/>
    <n v="17.435580000000002"/>
    <n v="0.4011211475409836"/>
    <n v="0.28582918032786886"/>
  </r>
  <r>
    <x v="19"/>
    <x v="10"/>
    <s v="Hofdünger"/>
    <x v="1"/>
    <x v="10"/>
    <s v="BESTAETIGT (6)"/>
    <n v="10739.28"/>
    <n v="10073.720000000005"/>
    <x v="76"/>
    <x v="1"/>
    <n v="10.739280000000001"/>
    <n v="10.073720000000005"/>
    <n v="0.31586117647058826"/>
    <n v="0.29628588235294134"/>
  </r>
  <r>
    <x v="19"/>
    <x v="10"/>
    <s v="Hofdünger"/>
    <x v="1"/>
    <x v="11"/>
    <s v="BESTAETIGT (6)"/>
    <n v="10264.920000000002"/>
    <n v="7265"/>
    <x v="74"/>
    <x v="1"/>
    <n v="10.264920000000002"/>
    <n v="7.2649999999999997"/>
    <n v="0.16556322580645164"/>
    <n v="0.1171774193548387"/>
  </r>
  <r>
    <x v="19"/>
    <x v="10"/>
    <s v="Hofdünger"/>
    <x v="1"/>
    <x v="12"/>
    <s v="BESTAETIGT (6)"/>
    <n v="57093"/>
    <n v="35114.180000000008"/>
    <x v="194"/>
    <x v="1"/>
    <n v="57.093000000000004"/>
    <n v="35.114180000000005"/>
    <n v="0.33983928571428573"/>
    <n v="0.20901297619047621"/>
  </r>
  <r>
    <x v="19"/>
    <x v="10"/>
    <s v="Hofdünger"/>
    <x v="1"/>
    <x v="1"/>
    <s v="BESTAETIGT (6)"/>
    <n v="6125.5600000000013"/>
    <n v="3920.2000000000003"/>
    <x v="45"/>
    <x v="1"/>
    <n v="6.125560000000001"/>
    <n v="3.9202000000000004"/>
    <n v="0.17501600000000003"/>
    <n v="0.11200571428571429"/>
  </r>
  <r>
    <x v="19"/>
    <x v="10"/>
    <s v="Hofdünger"/>
    <x v="1"/>
    <x v="2"/>
    <s v="BESTAETIGT (6)"/>
    <n v="2140.5"/>
    <n v="1196.6000000000001"/>
    <x v="23"/>
    <x v="1"/>
    <n v="2.1404999999999998"/>
    <n v="1.1966000000000001"/>
    <n v="0.23783333333333331"/>
    <n v="0.13295555555555558"/>
  </r>
  <r>
    <x v="19"/>
    <x v="10"/>
    <s v="Hofdünger"/>
    <x v="1"/>
    <x v="14"/>
    <s v="BESTAETIGT (6)"/>
    <n v="338.6"/>
    <n v="234.3"/>
    <x v="10"/>
    <x v="1"/>
    <n v="0.33860000000000001"/>
    <n v="0.23430000000000001"/>
    <n v="0.16930000000000001"/>
    <n v="0.11715"/>
  </r>
  <r>
    <x v="19"/>
    <x v="10"/>
    <s v="Hofdünger"/>
    <x v="1"/>
    <x v="4"/>
    <s v="BESTAETIGT (6)"/>
    <n v="936"/>
    <n v="840"/>
    <x v="10"/>
    <x v="1"/>
    <n v="0.93600000000000005"/>
    <n v="0.84"/>
    <n v="0.46800000000000003"/>
    <n v="0.42"/>
  </r>
  <r>
    <x v="19"/>
    <x v="10"/>
    <s v="Hofdünger"/>
    <x v="1"/>
    <x v="5"/>
    <s v="BESTAETIGT (6)"/>
    <n v="468"/>
    <n v="420"/>
    <x v="13"/>
    <x v="1"/>
    <n v="0.46800000000000003"/>
    <n v="0.42"/>
    <n v="0.46800000000000003"/>
    <n v="0.42"/>
  </r>
  <r>
    <x v="19"/>
    <x v="10"/>
    <s v="Hofdünger"/>
    <x v="1"/>
    <x v="6"/>
    <s v="BESTAETIGT (6)"/>
    <n v="1412.55"/>
    <n v="877.95"/>
    <x v="20"/>
    <x v="1"/>
    <n v="1.41255"/>
    <n v="0.87795000000000001"/>
    <n v="0.235425"/>
    <n v="0.14632500000000001"/>
  </r>
  <r>
    <x v="19"/>
    <x v="10"/>
    <s v="Hofdünger"/>
    <x v="1"/>
    <x v="15"/>
    <s v="BESTAETIGT (6)"/>
    <n v="7197.4"/>
    <n v="5912.15"/>
    <x v="28"/>
    <x v="1"/>
    <n v="7.1974"/>
    <n v="5.9121499999999996"/>
    <n v="0.39985555555555558"/>
    <n v="0.32845277777777776"/>
  </r>
  <r>
    <x v="19"/>
    <x v="10"/>
    <s v="Hofdünger"/>
    <x v="1"/>
    <x v="17"/>
    <s v="BESTAETIGT (6)"/>
    <n v="792"/>
    <n v="326.70000000000005"/>
    <x v="18"/>
    <x v="1"/>
    <n v="0.79200000000000004"/>
    <n v="0.32670000000000005"/>
    <n v="0.15840000000000001"/>
    <n v="6.5340000000000009E-2"/>
  </r>
  <r>
    <x v="19"/>
    <x v="10"/>
    <s v="Recyclingdünger"/>
    <x v="2"/>
    <x v="16"/>
    <s v="BESTAETIGT (6)"/>
    <n v="114678.36000000003"/>
    <n v="51288.72"/>
    <x v="195"/>
    <x v="1"/>
    <n v="114.67836000000003"/>
    <n v="51.288719999999998"/>
    <n v="0.41400129963898924"/>
    <n v="0.18515783393501803"/>
  </r>
  <r>
    <x v="19"/>
    <x v="12"/>
    <s v="Hofdünger"/>
    <x v="0"/>
    <x v="0"/>
    <s v="BESTAETIGT (6)"/>
    <n v="813.6"/>
    <n v="344.12"/>
    <x v="7"/>
    <x v="1"/>
    <n v="0.81359999999999999"/>
    <n v="0.34411999999999998"/>
    <n v="0.2712"/>
    <n v="0.11470666666666667"/>
  </r>
  <r>
    <x v="19"/>
    <x v="12"/>
    <s v="Hofdünger"/>
    <x v="0"/>
    <x v="1"/>
    <s v="BESTAETIGT (6)"/>
    <n v="2999.3999999999996"/>
    <n v="1233.9000000000001"/>
    <x v="80"/>
    <x v="1"/>
    <n v="2.9993999999999996"/>
    <n v="1.2339"/>
    <n v="0.14996999999999999"/>
    <n v="6.1695E-2"/>
  </r>
  <r>
    <x v="19"/>
    <x v="12"/>
    <s v="Hofdünger"/>
    <x v="0"/>
    <x v="3"/>
    <s v="BESTAETIGT (6)"/>
    <n v="1192.8"/>
    <n v="594.6"/>
    <x v="7"/>
    <x v="1"/>
    <n v="1.1927999999999999"/>
    <n v="0.59460000000000002"/>
    <n v="0.39759999999999995"/>
    <n v="0.19820000000000002"/>
  </r>
  <r>
    <x v="19"/>
    <x v="12"/>
    <s v="Hofdünger"/>
    <x v="0"/>
    <x v="4"/>
    <s v="BESTAETIGT (6)"/>
    <n v="18893.930000000004"/>
    <n v="7402.0199999999995"/>
    <x v="68"/>
    <x v="1"/>
    <n v="18.893930000000005"/>
    <n v="7.4020199999999994"/>
    <n v="0.42940750000000011"/>
    <n v="0.16822772727272725"/>
  </r>
  <r>
    <x v="19"/>
    <x v="12"/>
    <s v="Hofdünger"/>
    <x v="0"/>
    <x v="5"/>
    <s v="BESTAETIGT (6)"/>
    <n v="7230.6600000000017"/>
    <n v="3332.1"/>
    <x v="84"/>
    <x v="1"/>
    <n v="7.2306600000000021"/>
    <n v="3.3321000000000001"/>
    <n v="0.32866636363636376"/>
    <n v="0.1514590909090909"/>
  </r>
  <r>
    <x v="19"/>
    <x v="12"/>
    <s v="Hofdünger"/>
    <x v="0"/>
    <x v="6"/>
    <s v="BESTAETIGT (6)"/>
    <n v="7415.0400000000009"/>
    <n v="3420.1800000000003"/>
    <x v="25"/>
    <x v="1"/>
    <n v="7.4150400000000012"/>
    <n v="3.4201800000000002"/>
    <n v="0.28519384615384619"/>
    <n v="0.13154538461538462"/>
  </r>
  <r>
    <x v="19"/>
    <x v="12"/>
    <s v="Hofdünger"/>
    <x v="1"/>
    <x v="0"/>
    <s v="BESTAETIGT (6)"/>
    <n v="2261.96"/>
    <n v="625.32000000000005"/>
    <x v="13"/>
    <x v="1"/>
    <n v="2.2619600000000002"/>
    <n v="0.6253200000000001"/>
    <n v="2.2619600000000002"/>
    <n v="0.6253200000000001"/>
  </r>
  <r>
    <x v="19"/>
    <x v="12"/>
    <s v="Hofdünger"/>
    <x v="1"/>
    <x v="7"/>
    <s v="BESTAETIGT (6)"/>
    <n v="7039.15"/>
    <n v="6436.15"/>
    <x v="21"/>
    <x v="1"/>
    <n v="7.0391499999999994"/>
    <n v="6.4361499999999996"/>
    <n v="0.87989374999999992"/>
    <n v="0.80451874999999995"/>
  </r>
  <r>
    <x v="19"/>
    <x v="12"/>
    <s v="Hofdünger"/>
    <x v="1"/>
    <x v="8"/>
    <s v="BESTAETIGT (6)"/>
    <n v="143.1"/>
    <n v="62.1"/>
    <x v="13"/>
    <x v="1"/>
    <n v="0.1431"/>
    <n v="6.2100000000000002E-2"/>
    <n v="0.1431"/>
    <n v="6.2100000000000002E-2"/>
  </r>
  <r>
    <x v="19"/>
    <x v="12"/>
    <s v="Hofdünger"/>
    <x v="1"/>
    <x v="9"/>
    <s v="BESTAETIGT (6)"/>
    <n v="1308.3"/>
    <n v="928.7"/>
    <x v="7"/>
    <x v="1"/>
    <n v="1.3083"/>
    <n v="0.92870000000000008"/>
    <n v="0.43609999999999999"/>
    <n v="0.30956666666666671"/>
  </r>
  <r>
    <x v="19"/>
    <x v="12"/>
    <s v="Hofdünger"/>
    <x v="1"/>
    <x v="11"/>
    <s v="BESTAETIGT (6)"/>
    <n v="1763.76"/>
    <n v="1296"/>
    <x v="20"/>
    <x v="1"/>
    <n v="1.76376"/>
    <n v="1.296"/>
    <n v="0.29396"/>
    <n v="0.216"/>
  </r>
  <r>
    <x v="19"/>
    <x v="12"/>
    <s v="Hofdünger"/>
    <x v="1"/>
    <x v="12"/>
    <s v="BESTAETIGT (6)"/>
    <n v="545"/>
    <n v="373.9"/>
    <x v="10"/>
    <x v="1"/>
    <n v="0.54500000000000004"/>
    <n v="0.37389999999999995"/>
    <n v="0.27250000000000002"/>
    <n v="0.18694999999999998"/>
  </r>
  <r>
    <x v="19"/>
    <x v="12"/>
    <s v="Hofdünger"/>
    <x v="1"/>
    <x v="5"/>
    <s v="BESTAETIGT (6)"/>
    <n v="352.17"/>
    <n v="316.05"/>
    <x v="10"/>
    <x v="1"/>
    <n v="0.35217000000000004"/>
    <n v="0.31605"/>
    <n v="0.17608500000000002"/>
    <n v="0.158025"/>
  </r>
  <r>
    <x v="19"/>
    <x v="12"/>
    <s v="Hofdünger"/>
    <x v="1"/>
    <x v="15"/>
    <s v="BESTAETIGT (6)"/>
    <n v="728"/>
    <n v="598"/>
    <x v="13"/>
    <x v="1"/>
    <n v="0.72799999999999998"/>
    <n v="0.59799999999999998"/>
    <n v="0.72799999999999998"/>
    <n v="0.59799999999999998"/>
  </r>
  <r>
    <x v="19"/>
    <x v="12"/>
    <s v="Recyclingdünger"/>
    <x v="2"/>
    <x v="16"/>
    <s v="BESTAETIGT (6)"/>
    <n v="7630"/>
    <n v="3378.55"/>
    <x v="28"/>
    <x v="1"/>
    <n v="7.63"/>
    <n v="3.3785500000000002"/>
    <n v="0.42388888888888887"/>
    <n v="0.18769722222222224"/>
  </r>
  <r>
    <x v="20"/>
    <x v="24"/>
    <s v="Hofdünger"/>
    <x v="0"/>
    <x v="1"/>
    <s v="BESTAETIGT (6)"/>
    <n v="11177.599999999999"/>
    <n v="4574.7"/>
    <x v="23"/>
    <x v="1"/>
    <n v="11.177599999999998"/>
    <n v="4.5747"/>
    <n v="1.2419555555555553"/>
    <n v="0.50829999999999997"/>
  </r>
  <r>
    <x v="20"/>
    <x v="24"/>
    <s v="Hofdünger"/>
    <x v="0"/>
    <x v="3"/>
    <s v="BESTAETIGT (6)"/>
    <n v="7461.96"/>
    <n v="4070.1600000000003"/>
    <x v="47"/>
    <x v="1"/>
    <n v="7.4619600000000004"/>
    <n v="4.0701600000000004"/>
    <n v="0.46637250000000002"/>
    <n v="0.25438500000000003"/>
  </r>
  <r>
    <x v="20"/>
    <x v="24"/>
    <s v="Hofdünger"/>
    <x v="0"/>
    <x v="5"/>
    <s v="BESTAETIGT (6)"/>
    <n v="5094.72"/>
    <n v="3396.48"/>
    <x v="11"/>
    <x v="1"/>
    <n v="5.0947200000000006"/>
    <n v="3.3964799999999999"/>
    <n v="0.33964800000000006"/>
    <n v="0.22643199999999999"/>
  </r>
  <r>
    <x v="20"/>
    <x v="24"/>
    <s v="Hofdünger"/>
    <x v="1"/>
    <x v="1"/>
    <s v="BESTAETIGT (6)"/>
    <n v="877.28000000000009"/>
    <n v="391.2"/>
    <x v="7"/>
    <x v="1"/>
    <n v="0.87728000000000006"/>
    <n v="0.39119999999999999"/>
    <n v="0.29242666666666667"/>
    <n v="0.13039999999999999"/>
  </r>
  <r>
    <x v="20"/>
    <x v="24"/>
    <s v="Hofdünger"/>
    <x v="1"/>
    <x v="5"/>
    <s v="BESTAETIGT (6)"/>
    <n v="436.8"/>
    <n v="392"/>
    <x v="13"/>
    <x v="1"/>
    <n v="0.43680000000000002"/>
    <n v="0.39200000000000002"/>
    <n v="0.43680000000000002"/>
    <n v="0.39200000000000002"/>
  </r>
  <r>
    <x v="20"/>
    <x v="24"/>
    <s v="Hofdünger"/>
    <x v="1"/>
    <x v="17"/>
    <s v="BESTAETIGT (6)"/>
    <n v="80"/>
    <n v="33"/>
    <x v="13"/>
    <x v="1"/>
    <n v="0.08"/>
    <n v="3.3000000000000002E-2"/>
    <n v="0.08"/>
    <n v="3.3000000000000002E-2"/>
  </r>
  <r>
    <x v="20"/>
    <x v="24"/>
    <s v="Recyclingdünger"/>
    <x v="2"/>
    <x v="16"/>
    <s v="BESTAETIGT (6)"/>
    <n v="32334.91"/>
    <n v="7876.91"/>
    <x v="101"/>
    <x v="1"/>
    <n v="32.334910000000001"/>
    <n v="7.8769099999999996"/>
    <n v="0.97984575757575765"/>
    <n v="0.23869424242424242"/>
  </r>
  <r>
    <x v="20"/>
    <x v="12"/>
    <s v="Recyclingdünger"/>
    <x v="2"/>
    <x v="16"/>
    <s v="BESTAETIGT (6)"/>
    <n v="817.6"/>
    <n v="197.1"/>
    <x v="13"/>
    <x v="1"/>
    <n v="0.81759999999999999"/>
    <n v="0.1971"/>
    <n v="0.81759999999999999"/>
    <n v="0.1971"/>
  </r>
  <r>
    <x v="21"/>
    <x v="20"/>
    <s v="Hofdünger"/>
    <x v="0"/>
    <x v="4"/>
    <s v="BESTAETIGT (6)"/>
    <n v="1696"/>
    <n v="669.92"/>
    <x v="51"/>
    <x v="1"/>
    <n v="1.696"/>
    <n v="0.66991999999999996"/>
    <n v="0.14133333333333334"/>
    <n v="5.5826666666666663E-2"/>
  </r>
  <r>
    <x v="21"/>
    <x v="23"/>
    <s v="Hofdünger"/>
    <x v="0"/>
    <x v="1"/>
    <s v="BESTAETIGT (6)"/>
    <n v="105.4"/>
    <n v="29.7"/>
    <x v="10"/>
    <x v="1"/>
    <n v="0.10540000000000001"/>
    <n v="2.9700000000000001E-2"/>
    <n v="5.2700000000000004E-2"/>
    <n v="1.485E-2"/>
  </r>
  <r>
    <x v="21"/>
    <x v="23"/>
    <s v="Hofdünger"/>
    <x v="0"/>
    <x v="3"/>
    <s v="BESTAETIGT (6)"/>
    <n v="530.69999999999993"/>
    <n v="221.79999999999998"/>
    <x v="18"/>
    <x v="1"/>
    <n v="0.53069999999999995"/>
    <n v="0.22179999999999997"/>
    <n v="0.10613999999999998"/>
    <n v="4.4359999999999997E-2"/>
  </r>
  <r>
    <x v="21"/>
    <x v="23"/>
    <s v="Hofdünger"/>
    <x v="0"/>
    <x v="4"/>
    <s v="BESTAETIGT (6)"/>
    <n v="20068.780000000002"/>
    <n v="7366.5600000000013"/>
    <x v="163"/>
    <x v="1"/>
    <n v="20.068780000000004"/>
    <n v="7.3665600000000016"/>
    <n v="0.22053604395604401"/>
    <n v="8.0951208791208804E-2"/>
  </r>
  <r>
    <x v="21"/>
    <x v="23"/>
    <s v="Hofdünger"/>
    <x v="1"/>
    <x v="10"/>
    <s v="BESTAETIGT (6)"/>
    <n v="328.05"/>
    <n v="364.5"/>
    <x v="10"/>
    <x v="1"/>
    <n v="0.32805000000000001"/>
    <n v="0.36449999999999999"/>
    <n v="0.164025"/>
    <n v="0.18225"/>
  </r>
  <r>
    <x v="21"/>
    <x v="23"/>
    <s v="Hofdünger"/>
    <x v="1"/>
    <x v="1"/>
    <s v="BESTAETIGT (6)"/>
    <n v="843.90000000000009"/>
    <n v="546.70000000000005"/>
    <x v="7"/>
    <x v="1"/>
    <n v="0.84390000000000009"/>
    <n v="0.54670000000000007"/>
    <n v="0.28130000000000005"/>
    <n v="0.18223333333333336"/>
  </r>
  <r>
    <x v="21"/>
    <x v="25"/>
    <s v="Hofdünger"/>
    <x v="0"/>
    <x v="4"/>
    <s v="BESTAETIGT (6)"/>
    <n v="204.6"/>
    <n v="77.400000000000006"/>
    <x v="13"/>
    <x v="1"/>
    <n v="0.2046"/>
    <n v="7.740000000000001E-2"/>
    <n v="0.2046"/>
    <n v="7.740000000000001E-2"/>
  </r>
  <r>
    <x v="22"/>
    <x v="0"/>
    <s v="Hofdünger"/>
    <x v="0"/>
    <x v="1"/>
    <s v="BESTAETIGT (6)"/>
    <n v="850"/>
    <n v="350"/>
    <x v="10"/>
    <x v="1"/>
    <n v="0.85"/>
    <n v="0.35"/>
    <n v="0.42499999999999999"/>
    <n v="0.17499999999999999"/>
  </r>
  <r>
    <x v="22"/>
    <x v="0"/>
    <s v="Hofdünger"/>
    <x v="0"/>
    <x v="4"/>
    <s v="BESTAETIGT (6)"/>
    <n v="728"/>
    <n v="458.64"/>
    <x v="10"/>
    <x v="1"/>
    <n v="0.72799999999999998"/>
    <n v="0.45863999999999999"/>
    <n v="0.36399999999999999"/>
    <n v="0.22932"/>
  </r>
  <r>
    <x v="22"/>
    <x v="0"/>
    <s v="Hofdünger"/>
    <x v="0"/>
    <x v="6"/>
    <s v="BESTAETIGT (6)"/>
    <n v="4294.12"/>
    <n v="1639.57"/>
    <x v="27"/>
    <x v="1"/>
    <n v="4.2941199999999995"/>
    <n v="1.63957"/>
    <n v="0.33031692307692306"/>
    <n v="0.12612076923076923"/>
  </r>
  <r>
    <x v="22"/>
    <x v="0"/>
    <s v="Hofdünger"/>
    <x v="1"/>
    <x v="8"/>
    <s v="BESTAETIGT (6)"/>
    <n v="415.8"/>
    <n v="105.6"/>
    <x v="13"/>
    <x v="1"/>
    <n v="0.4158"/>
    <n v="0.1056"/>
    <n v="0.4158"/>
    <n v="0.1056"/>
  </r>
  <r>
    <x v="22"/>
    <x v="0"/>
    <s v="Hofdünger"/>
    <x v="1"/>
    <x v="9"/>
    <s v="BESTAETIGT (6)"/>
    <n v="1814.3999999999999"/>
    <n v="1468.7999999999997"/>
    <x v="15"/>
    <x v="1"/>
    <n v="1.8143999999999998"/>
    <n v="1.4687999999999997"/>
    <n v="0.25919999999999999"/>
    <n v="0.20982857142857139"/>
  </r>
  <r>
    <x v="22"/>
    <x v="0"/>
    <s v="Hofdünger"/>
    <x v="1"/>
    <x v="10"/>
    <s v="BESTAETIGT (6)"/>
    <n v="3875.26"/>
    <n v="4349.12"/>
    <x v="7"/>
    <x v="1"/>
    <n v="3.8752600000000004"/>
    <n v="4.3491200000000001"/>
    <n v="1.2917533333333335"/>
    <n v="1.4497066666666667"/>
  </r>
  <r>
    <x v="22"/>
    <x v="0"/>
    <s v="Hofdünger"/>
    <x v="1"/>
    <x v="1"/>
    <s v="BESTAETIGT (6)"/>
    <n v="537.29999999999995"/>
    <n v="222.75"/>
    <x v="13"/>
    <x v="1"/>
    <n v="0.5373"/>
    <n v="0.22275"/>
    <n v="0.5373"/>
    <n v="0.22275"/>
  </r>
  <r>
    <x v="22"/>
    <x v="0"/>
    <s v="Hofdünger"/>
    <x v="1"/>
    <x v="2"/>
    <s v="BESTAETIGT (6)"/>
    <n v="756"/>
    <n v="322.2"/>
    <x v="10"/>
    <x v="1"/>
    <n v="0.75600000000000001"/>
    <n v="0.32219999999999999"/>
    <n v="0.378"/>
    <n v="0.16109999999999999"/>
  </r>
  <r>
    <x v="22"/>
    <x v="0"/>
    <s v="Recyclingdünger"/>
    <x v="2"/>
    <x v="16"/>
    <s v="BESTAETIGT (6)"/>
    <n v="4141"/>
    <n v="1010"/>
    <x v="2"/>
    <x v="1"/>
    <n v="4.141"/>
    <n v="1.01"/>
    <n v="1.03525"/>
    <n v="0.2525"/>
  </r>
  <r>
    <x v="22"/>
    <x v="18"/>
    <s v="Recyclingdünger"/>
    <x v="2"/>
    <x v="16"/>
    <s v="BESTAETIGT (6)"/>
    <n v="2800.48"/>
    <n v="1574"/>
    <x v="10"/>
    <x v="1"/>
    <n v="2.8004799999999999"/>
    <n v="1.5740000000000001"/>
    <n v="1.4002399999999999"/>
    <n v="0.78700000000000003"/>
  </r>
  <r>
    <x v="22"/>
    <x v="15"/>
    <s v="Hofdünger"/>
    <x v="0"/>
    <x v="4"/>
    <s v="BESTAETIGT (6)"/>
    <n v="1170"/>
    <n v="660.75"/>
    <x v="7"/>
    <x v="1"/>
    <n v="1.17"/>
    <n v="0.66074999999999995"/>
    <n v="0.38999999999999996"/>
    <n v="0.22024999999999997"/>
  </r>
  <r>
    <x v="22"/>
    <x v="15"/>
    <s v="Hofdünger"/>
    <x v="1"/>
    <x v="11"/>
    <s v="BESTAETIGT (6)"/>
    <n v="204"/>
    <n v="150"/>
    <x v="13"/>
    <x v="1"/>
    <n v="0.20399999999999999"/>
    <n v="0.15"/>
    <n v="0.20399999999999999"/>
    <n v="0.15"/>
  </r>
  <r>
    <x v="22"/>
    <x v="2"/>
    <s v="Hofdünger"/>
    <x v="0"/>
    <x v="0"/>
    <s v="BESTAETIGT (6)"/>
    <n v="58609.100000000013"/>
    <n v="20482.699999999997"/>
    <x v="168"/>
    <x v="1"/>
    <n v="58.609100000000012"/>
    <n v="20.482699999999998"/>
    <n v="0.71474512195121964"/>
    <n v="0.24978902439024386"/>
  </r>
  <r>
    <x v="22"/>
    <x v="2"/>
    <s v="Hofdünger"/>
    <x v="0"/>
    <x v="1"/>
    <s v="BESTAETIGT (6)"/>
    <n v="66747.439999999973"/>
    <n v="26674.2"/>
    <x v="196"/>
    <x v="1"/>
    <n v="66.747439999999969"/>
    <n v="26.674199999999999"/>
    <n v="0.57049094017093993"/>
    <n v="0.22798461538461537"/>
  </r>
  <r>
    <x v="22"/>
    <x v="2"/>
    <s v="Hofdünger"/>
    <x v="0"/>
    <x v="2"/>
    <s v="BESTAETIGT (6)"/>
    <n v="6232.6"/>
    <n v="2544.1999999999998"/>
    <x v="51"/>
    <x v="1"/>
    <n v="6.2326000000000006"/>
    <n v="2.5442"/>
    <n v="0.51938333333333342"/>
    <n v="0.21201666666666666"/>
  </r>
  <r>
    <x v="22"/>
    <x v="2"/>
    <s v="Hofdünger"/>
    <x v="0"/>
    <x v="4"/>
    <s v="BESTAETIGT (6)"/>
    <n v="92017.600000000006"/>
    <n v="52886.070000000007"/>
    <x v="17"/>
    <x v="1"/>
    <n v="92.017600000000002"/>
    <n v="52.886070000000004"/>
    <n v="0.5228272727272727"/>
    <n v="0.3004890340909091"/>
  </r>
  <r>
    <x v="22"/>
    <x v="2"/>
    <s v="Hofdünger"/>
    <x v="0"/>
    <x v="5"/>
    <s v="BESTAETIGT (6)"/>
    <n v="6138"/>
    <n v="4158"/>
    <x v="20"/>
    <x v="1"/>
    <n v="6.1379999999999999"/>
    <n v="4.1580000000000004"/>
    <n v="1.0229999999999999"/>
    <n v="0.69300000000000006"/>
  </r>
  <r>
    <x v="22"/>
    <x v="2"/>
    <s v="Hofdünger"/>
    <x v="0"/>
    <x v="6"/>
    <s v="BESTAETIGT (6)"/>
    <n v="43752.11"/>
    <n v="23524.719999999994"/>
    <x v="197"/>
    <x v="1"/>
    <n v="43.752110000000002"/>
    <n v="23.524719999999995"/>
    <n v="0.59124472972972975"/>
    <n v="0.31790162162162156"/>
  </r>
  <r>
    <x v="22"/>
    <x v="2"/>
    <s v="Hofdünger"/>
    <x v="1"/>
    <x v="0"/>
    <s v="BESTAETIGT (6)"/>
    <n v="616"/>
    <n v="728"/>
    <x v="10"/>
    <x v="1"/>
    <n v="0.61599999999999999"/>
    <n v="0.72799999999999998"/>
    <n v="0.308"/>
    <n v="0.36399999999999999"/>
  </r>
  <r>
    <x v="22"/>
    <x v="2"/>
    <s v="Hofdünger"/>
    <x v="1"/>
    <x v="7"/>
    <s v="BESTAETIGT (6)"/>
    <n v="174.75"/>
    <n v="159.75"/>
    <x v="13"/>
    <x v="1"/>
    <n v="0.17474999999999999"/>
    <n v="0.15975"/>
    <n v="0.17474999999999999"/>
    <n v="0.15975"/>
  </r>
  <r>
    <x v="22"/>
    <x v="2"/>
    <s v="Hofdünger"/>
    <x v="1"/>
    <x v="8"/>
    <s v="BESTAETIGT (6)"/>
    <n v="4435.2"/>
    <n v="1126.4000000000001"/>
    <x v="21"/>
    <x v="1"/>
    <n v="4.4352"/>
    <n v="1.1264000000000001"/>
    <n v="0.5544"/>
    <n v="0.14080000000000001"/>
  </r>
  <r>
    <x v="22"/>
    <x v="2"/>
    <s v="Hofdünger"/>
    <x v="1"/>
    <x v="9"/>
    <s v="BESTAETIGT (6)"/>
    <n v="4365.8"/>
    <n v="3913.2"/>
    <x v="51"/>
    <x v="1"/>
    <n v="4.3658000000000001"/>
    <n v="3.9131999999999998"/>
    <n v="0.36381666666666668"/>
    <n v="0.3261"/>
  </r>
  <r>
    <x v="22"/>
    <x v="2"/>
    <s v="Hofdünger"/>
    <x v="1"/>
    <x v="10"/>
    <s v="BESTAETIGT (6)"/>
    <n v="4087.18"/>
    <n v="4875"/>
    <x v="20"/>
    <x v="1"/>
    <n v="4.08718"/>
    <n v="4.875"/>
    <n v="0.68119666666666667"/>
    <n v="0.8125"/>
  </r>
  <r>
    <x v="22"/>
    <x v="2"/>
    <s v="Hofdünger"/>
    <x v="1"/>
    <x v="11"/>
    <s v="BESTAETIGT (6)"/>
    <n v="4418.3999999999996"/>
    <n v="2940"/>
    <x v="27"/>
    <x v="1"/>
    <n v="4.4183999999999992"/>
    <n v="2.94"/>
    <n v="0.33987692307692302"/>
    <n v="0.22615384615384615"/>
  </r>
  <r>
    <x v="22"/>
    <x v="2"/>
    <s v="Hofdünger"/>
    <x v="1"/>
    <x v="12"/>
    <s v="BESTAETIGT (6)"/>
    <n v="13854.210000000001"/>
    <n v="8211.66"/>
    <x v="55"/>
    <x v="1"/>
    <n v="13.85421"/>
    <n v="8.2116600000000002"/>
    <n v="0.60235695652173915"/>
    <n v="0.35702869565217393"/>
  </r>
  <r>
    <x v="22"/>
    <x v="2"/>
    <s v="Hofdünger"/>
    <x v="1"/>
    <x v="1"/>
    <s v="BESTAETIGT (6)"/>
    <n v="30876.780000000002"/>
    <n v="15771.149999999998"/>
    <x v="53"/>
    <x v="1"/>
    <n v="30.876780000000004"/>
    <n v="15.771149999999999"/>
    <n v="0.32847638297872345"/>
    <n v="0.16777819148936168"/>
  </r>
  <r>
    <x v="22"/>
    <x v="2"/>
    <s v="Hofdünger"/>
    <x v="1"/>
    <x v="2"/>
    <s v="BESTAETIGT (6)"/>
    <n v="19537.2"/>
    <n v="8340.1200000000008"/>
    <x v="76"/>
    <x v="1"/>
    <n v="19.537200000000002"/>
    <n v="8.3401200000000006"/>
    <n v="0.57462352941176476"/>
    <n v="0.24529764705882354"/>
  </r>
  <r>
    <x v="22"/>
    <x v="2"/>
    <s v="Hofdünger"/>
    <x v="1"/>
    <x v="14"/>
    <s v="BESTAETIGT (6)"/>
    <n v="310"/>
    <n v="127.87"/>
    <x v="7"/>
    <x v="1"/>
    <n v="0.31"/>
    <n v="0.12787000000000001"/>
    <n v="0.10333333333333333"/>
    <n v="4.2623333333333339E-2"/>
  </r>
  <r>
    <x v="22"/>
    <x v="2"/>
    <s v="Recyclingdünger"/>
    <x v="2"/>
    <x v="16"/>
    <s v="BESTAETIGT (6)"/>
    <n v="138826.17000000001"/>
    <n v="74758.160000000018"/>
    <x v="119"/>
    <x v="1"/>
    <n v="138.82617000000002"/>
    <n v="74.758160000000018"/>
    <n v="0.76278115384615397"/>
    <n v="0.41075912087912098"/>
  </r>
  <r>
    <x v="22"/>
    <x v="25"/>
    <s v="Hofdünger"/>
    <x v="1"/>
    <x v="12"/>
    <s v="BESTAETIGT (6)"/>
    <n v="1365"/>
    <n v="1105"/>
    <x v="13"/>
    <x v="1"/>
    <n v="1.365"/>
    <n v="1.105"/>
    <n v="1.365"/>
    <n v="1.105"/>
  </r>
  <r>
    <x v="22"/>
    <x v="25"/>
    <s v="Recyclingdünger"/>
    <x v="2"/>
    <x v="16"/>
    <s v="BESTAETIGT (6)"/>
    <n v="50293.55"/>
    <n v="20620.850000000002"/>
    <x v="92"/>
    <x v="1"/>
    <n v="50.293550000000003"/>
    <n v="20.620850000000001"/>
    <n v="1.1696174418604652"/>
    <n v="0.47955465116279072"/>
  </r>
  <r>
    <x v="23"/>
    <x v="2"/>
    <s v="Hofdünger"/>
    <x v="1"/>
    <x v="9"/>
    <s v="BESTAETIGT (6)"/>
    <n v="1196.52"/>
    <n v="549"/>
    <x v="7"/>
    <x v="1"/>
    <n v="1.19652"/>
    <n v="0.54900000000000004"/>
    <n v="0.39884000000000003"/>
    <n v="0.18300000000000002"/>
  </r>
  <r>
    <x v="23"/>
    <x v="2"/>
    <s v="Hofdünger"/>
    <x v="1"/>
    <x v="1"/>
    <s v="BESTAETIGT (6)"/>
    <n v="1943.04"/>
    <n v="1267.2"/>
    <x v="16"/>
    <x v="1"/>
    <n v="1.9430399999999999"/>
    <n v="1.2672000000000001"/>
    <n v="0.19430399999999998"/>
    <n v="0.12672"/>
  </r>
  <r>
    <x v="23"/>
    <x v="2"/>
    <s v="Hofdünger"/>
    <x v="1"/>
    <x v="2"/>
    <s v="BESTAETIGT (6)"/>
    <n v="729"/>
    <n v="311.39999999999998"/>
    <x v="13"/>
    <x v="1"/>
    <n v="0.72899999999999998"/>
    <n v="0.31139999999999995"/>
    <n v="0.72899999999999998"/>
    <n v="0.31139999999999995"/>
  </r>
  <r>
    <x v="23"/>
    <x v="25"/>
    <s v="Hofdünger"/>
    <x v="0"/>
    <x v="0"/>
    <s v="BESTAETIGT (6)"/>
    <n v="34544.670000000013"/>
    <n v="12644.419999999998"/>
    <x v="82"/>
    <x v="1"/>
    <n v="34.544670000000011"/>
    <n v="12.644419999999998"/>
    <n v="1.6449842857142862"/>
    <n v="0.60211523809523804"/>
  </r>
  <r>
    <x v="23"/>
    <x v="25"/>
    <s v="Hofdünger"/>
    <x v="0"/>
    <x v="1"/>
    <s v="BESTAETIGT (6)"/>
    <n v="1263.3599999999999"/>
    <n v="499.17000000000007"/>
    <x v="19"/>
    <x v="1"/>
    <n v="1.2633599999999998"/>
    <n v="0.49917000000000006"/>
    <n v="9.0239999999999987E-2"/>
    <n v="3.5655000000000006E-2"/>
  </r>
  <r>
    <x v="23"/>
    <x v="25"/>
    <s v="Hofdünger"/>
    <x v="1"/>
    <x v="0"/>
    <s v="BESTAETIGT (6)"/>
    <n v="229.4"/>
    <n v="154.65000000000003"/>
    <x v="18"/>
    <x v="1"/>
    <n v="0.22939999999999999"/>
    <n v="0.15465000000000004"/>
    <n v="4.5879999999999997E-2"/>
    <n v="3.0930000000000006E-2"/>
  </r>
  <r>
    <x v="23"/>
    <x v="25"/>
    <s v="Hofdünger"/>
    <x v="1"/>
    <x v="9"/>
    <s v="BESTAETIGT (6)"/>
    <n v="6084.45"/>
    <n v="3438.75"/>
    <x v="51"/>
    <x v="1"/>
    <n v="6.0844499999999995"/>
    <n v="3.4387500000000002"/>
    <n v="0.50703749999999992"/>
    <n v="0.2865625"/>
  </r>
  <r>
    <x v="23"/>
    <x v="25"/>
    <s v="Hofdünger"/>
    <x v="1"/>
    <x v="10"/>
    <s v="BESTAETIGT (6)"/>
    <n v="6135.2400000000007"/>
    <n v="6242.75"/>
    <x v="28"/>
    <x v="1"/>
    <n v="6.1352400000000005"/>
    <n v="6.24275"/>
    <n v="0.34084666666666669"/>
    <n v="0.34681944444444446"/>
  </r>
  <r>
    <x v="23"/>
    <x v="25"/>
    <s v="Hofdünger"/>
    <x v="1"/>
    <x v="11"/>
    <s v="BESTAETIGT (6)"/>
    <n v="1943.9600000000003"/>
    <n v="1287.25"/>
    <x v="25"/>
    <x v="1"/>
    <n v="1.9439600000000004"/>
    <n v="1.28725"/>
    <n v="7.4767692307692327E-2"/>
    <n v="4.9509615384615388E-2"/>
  </r>
  <r>
    <x v="23"/>
    <x v="25"/>
    <s v="Hofdünger"/>
    <x v="1"/>
    <x v="1"/>
    <s v="BESTAETIGT (6)"/>
    <n v="22619.950000000004"/>
    <n v="13846.839999999998"/>
    <x v="198"/>
    <x v="1"/>
    <n v="22.619950000000003"/>
    <n v="13.846839999999998"/>
    <n v="0.14784281045751635"/>
    <n v="9.0502222222222206E-2"/>
  </r>
  <r>
    <x v="23"/>
    <x v="25"/>
    <s v="Hofdünger"/>
    <x v="1"/>
    <x v="2"/>
    <s v="BESTAETIGT (6)"/>
    <n v="1996.9399999999998"/>
    <n v="855.0200000000001"/>
    <x v="51"/>
    <x v="1"/>
    <n v="1.9969399999999999"/>
    <n v="0.85502000000000011"/>
    <n v="0.16641166666666665"/>
    <n v="7.1251666666666671E-2"/>
  </r>
  <r>
    <x v="23"/>
    <x v="25"/>
    <s v="Hofdünger"/>
    <x v="1"/>
    <x v="14"/>
    <s v="BESTAETIGT (6)"/>
    <n v="2236"/>
    <n v="922.35"/>
    <x v="51"/>
    <x v="1"/>
    <n v="2.2360000000000002"/>
    <n v="0.92235"/>
    <n v="0.18633333333333335"/>
    <n v="7.68625E-2"/>
  </r>
  <r>
    <x v="23"/>
    <x v="25"/>
    <s v="Hofdünger"/>
    <x v="1"/>
    <x v="17"/>
    <s v="BESTAETIGT (6)"/>
    <n v="120"/>
    <n v="49.5"/>
    <x v="10"/>
    <x v="1"/>
    <n v="0.12"/>
    <n v="4.9500000000000002E-2"/>
    <n v="0.06"/>
    <n v="2.4750000000000001E-2"/>
  </r>
  <r>
    <x v="23"/>
    <x v="25"/>
    <s v="Recyclingdünger"/>
    <x v="2"/>
    <x v="16"/>
    <s v="BESTAETIGT (6)"/>
    <n v="2227.5500000000002"/>
    <n v="11516.3"/>
    <x v="2"/>
    <x v="1"/>
    <n v="2.2275500000000004"/>
    <n v="11.516299999999999"/>
    <n v="0.55688750000000009"/>
    <n v="2.8790749999999998"/>
  </r>
  <r>
    <x v="24"/>
    <x v="4"/>
    <s v="Hofdünger"/>
    <x v="3"/>
    <x v="16"/>
    <s v="BESTAETIGT (6)"/>
    <n v="3124.27"/>
    <n v="1324.68"/>
    <x v="2"/>
    <x v="1"/>
    <n v="3.1242700000000001"/>
    <n v="1.3246800000000001"/>
    <n v="0.78106750000000003"/>
    <n v="0.33117000000000002"/>
  </r>
  <r>
    <x v="24"/>
    <x v="4"/>
    <s v="Hofdünger"/>
    <x v="0"/>
    <x v="0"/>
    <s v="BESTAETIGT (6)"/>
    <n v="6745.6"/>
    <n v="2828.8"/>
    <x v="47"/>
    <x v="1"/>
    <n v="6.7456000000000005"/>
    <n v="2.8288000000000002"/>
    <n v="0.42160000000000003"/>
    <n v="0.17680000000000001"/>
  </r>
  <r>
    <x v="24"/>
    <x v="4"/>
    <s v="Hofdünger"/>
    <x v="0"/>
    <x v="1"/>
    <s v="BESTAETIGT (6)"/>
    <n v="880"/>
    <n v="360"/>
    <x v="7"/>
    <x v="1"/>
    <n v="0.88"/>
    <n v="0.36"/>
    <n v="0.29333333333333333"/>
    <n v="0.12"/>
  </r>
  <r>
    <x v="24"/>
    <x v="4"/>
    <s v="Hofdünger"/>
    <x v="0"/>
    <x v="3"/>
    <s v="BESTAETIGT (6)"/>
    <n v="1020.6000000000001"/>
    <n v="453.59999999999997"/>
    <x v="2"/>
    <x v="1"/>
    <n v="1.0206000000000002"/>
    <n v="0.45359999999999995"/>
    <n v="0.25515000000000004"/>
    <n v="0.11339999999999999"/>
  </r>
  <r>
    <x v="24"/>
    <x v="4"/>
    <s v="Hofdünger"/>
    <x v="0"/>
    <x v="5"/>
    <s v="BESTAETIGT (6)"/>
    <n v="372"/>
    <n v="252"/>
    <x v="13"/>
    <x v="1"/>
    <n v="0.372"/>
    <n v="0.252"/>
    <n v="0.372"/>
    <n v="0.252"/>
  </r>
  <r>
    <x v="24"/>
    <x v="4"/>
    <s v="Hofdünger"/>
    <x v="0"/>
    <x v="6"/>
    <s v="BESTAETIGT (6)"/>
    <n v="2304"/>
    <n v="1312"/>
    <x v="7"/>
    <x v="1"/>
    <n v="2.3039999999999998"/>
    <n v="1.3120000000000001"/>
    <n v="0.7679999999999999"/>
    <n v="0.43733333333333335"/>
  </r>
  <r>
    <x v="24"/>
    <x v="4"/>
    <s v="Hofdünger"/>
    <x v="1"/>
    <x v="0"/>
    <s v="BESTAETIGT (6)"/>
    <n v="300"/>
    <n v="200"/>
    <x v="13"/>
    <x v="1"/>
    <n v="0.3"/>
    <n v="0.2"/>
    <n v="0.3"/>
    <n v="0.2"/>
  </r>
  <r>
    <x v="24"/>
    <x v="4"/>
    <s v="Hofdünger"/>
    <x v="1"/>
    <x v="7"/>
    <s v="BESTAETIGT (6)"/>
    <n v="132.99"/>
    <n v="121.83"/>
    <x v="10"/>
    <x v="1"/>
    <n v="0.13299"/>
    <n v="0.12182999999999999"/>
    <n v="6.6494999999999999E-2"/>
    <n v="6.0914999999999997E-2"/>
  </r>
  <r>
    <x v="24"/>
    <x v="1"/>
    <s v="Hofdünger"/>
    <x v="1"/>
    <x v="11"/>
    <s v="BESTAETIGT (6)"/>
    <n v="960"/>
    <n v="780"/>
    <x v="13"/>
    <x v="1"/>
    <n v="0.96"/>
    <n v="0.78"/>
    <n v="0.96"/>
    <n v="0.78"/>
  </r>
  <r>
    <x v="24"/>
    <x v="17"/>
    <s v="Hofdünger"/>
    <x v="0"/>
    <x v="1"/>
    <s v="BESTAETIGT (6)"/>
    <n v="829.40000000000009"/>
    <n v="319"/>
    <x v="7"/>
    <x v="1"/>
    <n v="0.82940000000000014"/>
    <n v="0.31900000000000001"/>
    <n v="0.27646666666666669"/>
    <n v="0.10633333333333334"/>
  </r>
  <r>
    <x v="24"/>
    <x v="6"/>
    <s v="Hofdünger"/>
    <x v="0"/>
    <x v="1"/>
    <s v="BESTAETIGT (6)"/>
    <n v="667"/>
    <n v="276"/>
    <x v="13"/>
    <x v="1"/>
    <n v="0.66700000000000004"/>
    <n v="0.27600000000000002"/>
    <n v="0.66700000000000004"/>
    <n v="0.27600000000000002"/>
  </r>
  <r>
    <x v="24"/>
    <x v="6"/>
    <s v="Hofdünger"/>
    <x v="0"/>
    <x v="2"/>
    <s v="BESTAETIGT (6)"/>
    <n v="242"/>
    <n v="99"/>
    <x v="13"/>
    <x v="1"/>
    <n v="0.24199999999999999"/>
    <n v="9.9000000000000005E-2"/>
    <n v="0.24199999999999999"/>
    <n v="9.9000000000000005E-2"/>
  </r>
  <r>
    <x v="24"/>
    <x v="6"/>
    <s v="Hofdünger"/>
    <x v="0"/>
    <x v="3"/>
    <s v="BESTAETIGT (6)"/>
    <n v="547"/>
    <n v="226.5"/>
    <x v="10"/>
    <x v="1"/>
    <n v="0.54700000000000004"/>
    <n v="0.22650000000000001"/>
    <n v="0.27350000000000002"/>
    <n v="0.11325"/>
  </r>
  <r>
    <x v="24"/>
    <x v="9"/>
    <s v="Hofdünger"/>
    <x v="3"/>
    <x v="16"/>
    <s v="BESTAETIGT (6)"/>
    <n v="424.8"/>
    <n v="175.2"/>
    <x v="13"/>
    <x v="1"/>
    <n v="0.42480000000000001"/>
    <n v="0.17519999999999999"/>
    <n v="0.42480000000000001"/>
    <n v="0.17519999999999999"/>
  </r>
  <r>
    <x v="24"/>
    <x v="9"/>
    <s v="Hofdünger"/>
    <x v="0"/>
    <x v="0"/>
    <s v="BESTAETIGT (6)"/>
    <n v="310"/>
    <n v="130"/>
    <x v="13"/>
    <x v="1"/>
    <n v="0.31"/>
    <n v="0.13"/>
    <n v="0.31"/>
    <n v="0.13"/>
  </r>
  <r>
    <x v="24"/>
    <x v="9"/>
    <s v="Hofdünger"/>
    <x v="0"/>
    <x v="1"/>
    <s v="BESTAETIGT (6)"/>
    <n v="187"/>
    <n v="76.5"/>
    <x v="13"/>
    <x v="1"/>
    <n v="0.187"/>
    <n v="7.6499999999999999E-2"/>
    <n v="0.187"/>
    <n v="7.6499999999999999E-2"/>
  </r>
  <r>
    <x v="24"/>
    <x v="9"/>
    <s v="Hofdünger"/>
    <x v="0"/>
    <x v="3"/>
    <s v="BESTAETIGT (6)"/>
    <n v="1174.8"/>
    <n v="468.59999999999997"/>
    <x v="18"/>
    <x v="1"/>
    <n v="1.1747999999999998"/>
    <n v="0.46859999999999996"/>
    <n v="0.23495999999999997"/>
    <n v="9.3719999999999998E-2"/>
  </r>
  <r>
    <x v="24"/>
    <x v="9"/>
    <s v="Hofdünger"/>
    <x v="0"/>
    <x v="4"/>
    <s v="BESTAETIGT (6)"/>
    <n v="2870"/>
    <n v="1312"/>
    <x v="49"/>
    <x v="1"/>
    <n v="2.87"/>
    <n v="1.3120000000000001"/>
    <n v="0.16882352941176471"/>
    <n v="7.7176470588235291E-2"/>
  </r>
  <r>
    <x v="24"/>
    <x v="9"/>
    <s v="Hofdünger"/>
    <x v="0"/>
    <x v="6"/>
    <s v="BESTAETIGT (6)"/>
    <n v="784"/>
    <n v="392"/>
    <x v="2"/>
    <x v="1"/>
    <n v="0.78400000000000003"/>
    <n v="0.39200000000000002"/>
    <n v="0.19600000000000001"/>
    <n v="9.8000000000000004E-2"/>
  </r>
  <r>
    <x v="24"/>
    <x v="9"/>
    <s v="Hofdünger"/>
    <x v="1"/>
    <x v="11"/>
    <s v="BESTAETIGT (6)"/>
    <n v="209.79"/>
    <n v="119.22000000000001"/>
    <x v="20"/>
    <x v="1"/>
    <n v="0.20979"/>
    <n v="0.11922000000000001"/>
    <n v="3.4965000000000003E-2"/>
    <n v="1.9870000000000002E-2"/>
  </r>
  <r>
    <x v="24"/>
    <x v="9"/>
    <s v="Hofdünger"/>
    <x v="1"/>
    <x v="12"/>
    <s v="BESTAETIGT (6)"/>
    <n v="240"/>
    <n v="144"/>
    <x v="10"/>
    <x v="1"/>
    <n v="0.24"/>
    <n v="0.14399999999999999"/>
    <n v="0.12"/>
    <n v="7.1999999999999995E-2"/>
  </r>
  <r>
    <x v="24"/>
    <x v="11"/>
    <s v="Hofdünger"/>
    <x v="3"/>
    <x v="16"/>
    <s v="BESTAETIGT (6)"/>
    <n v="27452.59"/>
    <n v="12437.210000000001"/>
    <x v="76"/>
    <x v="1"/>
    <n v="27.452590000000001"/>
    <n v="12.43721"/>
    <n v="0.80742911764705882"/>
    <n v="0.36580029411764708"/>
  </r>
  <r>
    <x v="24"/>
    <x v="11"/>
    <s v="Hofdünger"/>
    <x v="0"/>
    <x v="0"/>
    <s v="BESTAETIGT (6)"/>
    <n v="72790.500000000015"/>
    <n v="30430.000000000004"/>
    <x v="90"/>
    <x v="1"/>
    <n v="72.790500000000009"/>
    <n v="30.430000000000003"/>
    <n v="1.1028863636363637"/>
    <n v="0.46106060606060612"/>
  </r>
  <r>
    <x v="24"/>
    <x v="11"/>
    <s v="Hofdünger"/>
    <x v="0"/>
    <x v="1"/>
    <s v="BESTAETIGT (6)"/>
    <n v="70323.78"/>
    <n v="30330.199999999997"/>
    <x v="199"/>
    <x v="1"/>
    <n v="70.323779999999999"/>
    <n v="30.330199999999998"/>
    <n v="0.74025031578947365"/>
    <n v="0.31926526315789472"/>
  </r>
  <r>
    <x v="24"/>
    <x v="11"/>
    <s v="Hofdünger"/>
    <x v="0"/>
    <x v="19"/>
    <s v="BESTAETIGT (6)"/>
    <n v="2855.68"/>
    <n v="1234.8799999999999"/>
    <x v="2"/>
    <x v="1"/>
    <n v="2.85568"/>
    <n v="1.23488"/>
    <n v="0.71392"/>
    <n v="0.30871999999999999"/>
  </r>
  <r>
    <x v="24"/>
    <x v="11"/>
    <s v="Hofdünger"/>
    <x v="0"/>
    <x v="2"/>
    <s v="BESTAETIGT (6)"/>
    <n v="4243.5"/>
    <n v="1876.4"/>
    <x v="10"/>
    <x v="1"/>
    <n v="4.2435"/>
    <n v="1.8764000000000001"/>
    <n v="2.12175"/>
    <n v="0.93820000000000003"/>
  </r>
  <r>
    <x v="24"/>
    <x v="11"/>
    <s v="Hofdünger"/>
    <x v="0"/>
    <x v="3"/>
    <s v="BESTAETIGT (6)"/>
    <n v="17218.660000000003"/>
    <n v="8128.9999999999991"/>
    <x v="48"/>
    <x v="1"/>
    <n v="17.218660000000003"/>
    <n v="8.1289999999999996"/>
    <n v="0.28697766666666674"/>
    <n v="0.13548333333333332"/>
  </r>
  <r>
    <x v="24"/>
    <x v="11"/>
    <s v="Hofdünger"/>
    <x v="0"/>
    <x v="4"/>
    <s v="BESTAETIGT (6)"/>
    <n v="31634.76"/>
    <n v="13384.439999999999"/>
    <x v="197"/>
    <x v="1"/>
    <n v="31.63476"/>
    <n v="13.384439999999998"/>
    <n v="0.42749675675675675"/>
    <n v="0.18087081081081077"/>
  </r>
  <r>
    <x v="24"/>
    <x v="11"/>
    <s v="Hofdünger"/>
    <x v="0"/>
    <x v="5"/>
    <s v="BESTAETIGT (6)"/>
    <n v="21101.020000000004"/>
    <n v="11902.850000000002"/>
    <x v="68"/>
    <x v="1"/>
    <n v="21.101020000000005"/>
    <n v="11.902850000000003"/>
    <n v="0.4795686363636365"/>
    <n v="0.27051931818181824"/>
  </r>
  <r>
    <x v="24"/>
    <x v="11"/>
    <s v="Hofdünger"/>
    <x v="0"/>
    <x v="6"/>
    <s v="BESTAETIGT (6)"/>
    <n v="6293.4"/>
    <n v="3347.2"/>
    <x v="80"/>
    <x v="1"/>
    <n v="6.2933999999999992"/>
    <n v="3.3472"/>
    <n v="0.31466999999999995"/>
    <n v="0.16736000000000001"/>
  </r>
  <r>
    <x v="24"/>
    <x v="11"/>
    <s v="Hofdünger"/>
    <x v="1"/>
    <x v="9"/>
    <s v="BESTAETIGT (6)"/>
    <n v="1260"/>
    <n v="1020"/>
    <x v="20"/>
    <x v="1"/>
    <n v="1.26"/>
    <n v="1.02"/>
    <n v="0.21"/>
    <n v="0.17"/>
  </r>
  <r>
    <x v="24"/>
    <x v="11"/>
    <s v="Hofdünger"/>
    <x v="1"/>
    <x v="11"/>
    <s v="BESTAETIGT (6)"/>
    <n v="211.2"/>
    <n v="120"/>
    <x v="13"/>
    <x v="1"/>
    <n v="0.2112"/>
    <n v="0.12"/>
    <n v="0.2112"/>
    <n v="0.12"/>
  </r>
  <r>
    <x v="24"/>
    <x v="11"/>
    <s v="Hofdünger"/>
    <x v="1"/>
    <x v="12"/>
    <s v="BESTAETIGT (6)"/>
    <n v="1273.3"/>
    <n v="737.7"/>
    <x v="23"/>
    <x v="1"/>
    <n v="1.2732999999999999"/>
    <n v="0.73770000000000002"/>
    <n v="0.14147777777777776"/>
    <n v="8.1966666666666674E-2"/>
  </r>
  <r>
    <x v="24"/>
    <x v="11"/>
    <s v="Hofdünger"/>
    <x v="1"/>
    <x v="1"/>
    <s v="BESTAETIGT (6)"/>
    <n v="2903.2000000000003"/>
    <n v="1326"/>
    <x v="27"/>
    <x v="1"/>
    <n v="2.9032000000000004"/>
    <n v="1.3260000000000001"/>
    <n v="0.22332307692307696"/>
    <n v="0.10200000000000001"/>
  </r>
  <r>
    <x v="24"/>
    <x v="11"/>
    <s v="Hofdünger"/>
    <x v="1"/>
    <x v="2"/>
    <s v="BESTAETIGT (6)"/>
    <n v="729"/>
    <n v="311.39999999999998"/>
    <x v="13"/>
    <x v="1"/>
    <n v="0.72899999999999998"/>
    <n v="0.31139999999999995"/>
    <n v="0.72899999999999998"/>
    <n v="0.31139999999999995"/>
  </r>
  <r>
    <x v="24"/>
    <x v="11"/>
    <s v="Recyclingdünger"/>
    <x v="2"/>
    <x v="16"/>
    <s v="BESTAETIGT (6)"/>
    <n v="926.97000000000014"/>
    <n v="6001.95"/>
    <x v="31"/>
    <x v="1"/>
    <n v="0.92697000000000018"/>
    <n v="6.0019499999999999"/>
    <n v="3.3106071428571436E-2"/>
    <n v="0.21435535714285714"/>
  </r>
  <r>
    <x v="24"/>
    <x v="12"/>
    <s v="Hofdünger"/>
    <x v="3"/>
    <x v="16"/>
    <s v="BESTAETIGT (6)"/>
    <n v="6146.5899999999992"/>
    <n v="3108.5099999999993"/>
    <x v="28"/>
    <x v="1"/>
    <n v="6.1465899999999989"/>
    <n v="3.1085099999999994"/>
    <n v="0.34147722222222215"/>
    <n v="0.17269499999999996"/>
  </r>
  <r>
    <x v="24"/>
    <x v="12"/>
    <s v="Hofdünger"/>
    <x v="0"/>
    <x v="0"/>
    <s v="BESTAETIGT (6)"/>
    <n v="3605.2999999999997"/>
    <n v="1511.8999999999999"/>
    <x v="15"/>
    <x v="1"/>
    <n v="3.6052999999999997"/>
    <n v="1.5118999999999998"/>
    <n v="0.51504285714285714"/>
    <n v="0.21598571428571425"/>
  </r>
  <r>
    <x v="24"/>
    <x v="12"/>
    <s v="Hofdünger"/>
    <x v="0"/>
    <x v="1"/>
    <s v="BESTAETIGT (6)"/>
    <n v="4180.8"/>
    <n v="1672.8"/>
    <x v="2"/>
    <x v="1"/>
    <n v="4.1808000000000005"/>
    <n v="1.6728000000000001"/>
    <n v="1.0452000000000001"/>
    <n v="0.41820000000000002"/>
  </r>
  <r>
    <x v="24"/>
    <x v="12"/>
    <s v="Hofdünger"/>
    <x v="0"/>
    <x v="19"/>
    <s v="BESTAETIGT (6)"/>
    <n v="1108.8"/>
    <n v="453.6"/>
    <x v="2"/>
    <x v="1"/>
    <n v="1.1088"/>
    <n v="0.4536"/>
    <n v="0.2772"/>
    <n v="0.1134"/>
  </r>
  <r>
    <x v="24"/>
    <x v="12"/>
    <s v="Hofdünger"/>
    <x v="0"/>
    <x v="3"/>
    <s v="BESTAETIGT (6)"/>
    <n v="1366.75"/>
    <n v="610.5"/>
    <x v="7"/>
    <x v="1"/>
    <n v="1.3667499999999999"/>
    <n v="0.61050000000000004"/>
    <n v="0.45558333333333328"/>
    <n v="0.20350000000000001"/>
  </r>
  <r>
    <x v="24"/>
    <x v="12"/>
    <s v="Hofdünger"/>
    <x v="0"/>
    <x v="4"/>
    <s v="BESTAETIGT (6)"/>
    <n v="2282.4399999999996"/>
    <n v="1015.1600000000001"/>
    <x v="16"/>
    <x v="1"/>
    <n v="2.2824399999999998"/>
    <n v="1.0151600000000001"/>
    <n v="0.22824399999999997"/>
    <n v="0.10151600000000001"/>
  </r>
  <r>
    <x v="24"/>
    <x v="12"/>
    <s v="Hofdünger"/>
    <x v="0"/>
    <x v="5"/>
    <s v="BESTAETIGT (6)"/>
    <n v="3952.2400000000002"/>
    <n v="2088.87"/>
    <x v="47"/>
    <x v="1"/>
    <n v="3.9522400000000002"/>
    <n v="2.08887"/>
    <n v="0.24701500000000001"/>
    <n v="0.130554375"/>
  </r>
  <r>
    <x v="24"/>
    <x v="12"/>
    <s v="Hofdünger"/>
    <x v="1"/>
    <x v="9"/>
    <s v="BESTAETIGT (6)"/>
    <n v="151.19999999999999"/>
    <n v="122.4"/>
    <x v="13"/>
    <x v="1"/>
    <n v="0.1512"/>
    <n v="0.12240000000000001"/>
    <n v="0.1512"/>
    <n v="0.12240000000000001"/>
  </r>
  <r>
    <x v="24"/>
    <x v="12"/>
    <s v="Hofdünger"/>
    <x v="1"/>
    <x v="12"/>
    <s v="BESTAETIGT (6)"/>
    <n v="112.7"/>
    <n v="61.9"/>
    <x v="13"/>
    <x v="1"/>
    <n v="0.11270000000000001"/>
    <n v="6.1899999999999997E-2"/>
    <n v="0.11270000000000001"/>
    <n v="6.1899999999999997E-2"/>
  </r>
  <r>
    <x v="24"/>
    <x v="12"/>
    <s v="Recyclingdünger"/>
    <x v="2"/>
    <x v="16"/>
    <s v="BESTAETIGT (6)"/>
    <n v="1464.5899999999997"/>
    <n v="8088"/>
    <x v="45"/>
    <x v="1"/>
    <n v="1.4645899999999996"/>
    <n v="8.0879999999999992"/>
    <n v="4.1845428571428561E-2"/>
    <n v="0.23108571428571426"/>
  </r>
  <r>
    <x v="25"/>
    <x v="4"/>
    <s v="Hofdünger"/>
    <x v="0"/>
    <x v="0"/>
    <s v="BESTAETIGT (6)"/>
    <n v="2091"/>
    <n v="707.75"/>
    <x v="15"/>
    <x v="1"/>
    <n v="2.0910000000000002"/>
    <n v="0.70774999999999999"/>
    <n v="0.29871428571428577"/>
    <n v="0.10110714285714285"/>
  </r>
  <r>
    <x v="25"/>
    <x v="4"/>
    <s v="Hofdünger"/>
    <x v="0"/>
    <x v="2"/>
    <s v="BESTAETIGT (6)"/>
    <n v="646"/>
    <n v="258.39999999999998"/>
    <x v="13"/>
    <x v="1"/>
    <n v="0.64600000000000002"/>
    <n v="0.25839999999999996"/>
    <n v="0.64600000000000002"/>
    <n v="0.25839999999999996"/>
  </r>
  <r>
    <x v="25"/>
    <x v="4"/>
    <s v="Hofdünger"/>
    <x v="0"/>
    <x v="3"/>
    <s v="BESTAETIGT (6)"/>
    <n v="1139.5999999999999"/>
    <n v="461.76"/>
    <x v="10"/>
    <x v="1"/>
    <n v="1.1395999999999999"/>
    <n v="0.46176"/>
    <n v="0.56979999999999997"/>
    <n v="0.23088"/>
  </r>
  <r>
    <x v="25"/>
    <x v="4"/>
    <s v="Hofdünger"/>
    <x v="0"/>
    <x v="5"/>
    <s v="BESTAETIGT (6)"/>
    <n v="500"/>
    <n v="300"/>
    <x v="13"/>
    <x v="1"/>
    <n v="0.5"/>
    <n v="0.3"/>
    <n v="0.5"/>
    <n v="0.3"/>
  </r>
  <r>
    <x v="25"/>
    <x v="4"/>
    <s v="Hofdünger"/>
    <x v="0"/>
    <x v="6"/>
    <s v="BESTAETIGT (6)"/>
    <n v="4071"/>
    <n v="2599.1999999999998"/>
    <x v="47"/>
    <x v="1"/>
    <n v="4.0709999999999997"/>
    <n v="2.5991999999999997"/>
    <n v="0.25443749999999998"/>
    <n v="0.16244999999999998"/>
  </r>
  <r>
    <x v="25"/>
    <x v="4"/>
    <s v="Hofdünger"/>
    <x v="1"/>
    <x v="11"/>
    <s v="BESTAETIGT (6)"/>
    <n v="211.20000000000002"/>
    <n v="120"/>
    <x v="10"/>
    <x v="1"/>
    <n v="0.21120000000000003"/>
    <n v="0.12"/>
    <n v="0.10560000000000001"/>
    <n v="0.06"/>
  </r>
  <r>
    <x v="25"/>
    <x v="4"/>
    <s v="Recyclingdünger"/>
    <x v="2"/>
    <x v="16"/>
    <s v="BESTAETIGT (6)"/>
    <n v="25818.499999999989"/>
    <n v="10846.980000000003"/>
    <x v="140"/>
    <x v="1"/>
    <n v="25.81849999999999"/>
    <n v="10.846980000000004"/>
    <n v="0.452956140350877"/>
    <n v="0.19029789473684217"/>
  </r>
  <r>
    <x v="25"/>
    <x v="17"/>
    <s v="Hofdünger"/>
    <x v="0"/>
    <x v="6"/>
    <s v="BESTAETIGT (6)"/>
    <n v="8390.76"/>
    <n v="3762.9199999999996"/>
    <x v="3"/>
    <x v="1"/>
    <n v="8.3907600000000002"/>
    <n v="3.7629199999999998"/>
    <n v="0.26221125000000001"/>
    <n v="0.11759124999999999"/>
  </r>
  <r>
    <x v="25"/>
    <x v="17"/>
    <s v="Recyclingdünger"/>
    <x v="2"/>
    <x v="16"/>
    <s v="BESTAETIGT (6)"/>
    <n v="2206.4"/>
    <n v="1041.6000000000001"/>
    <x v="18"/>
    <x v="1"/>
    <n v="2.2063999999999999"/>
    <n v="1.0416000000000001"/>
    <n v="0.44128000000000001"/>
    <n v="0.20832000000000001"/>
  </r>
  <r>
    <x v="25"/>
    <x v="8"/>
    <s v="Hofdünger"/>
    <x v="0"/>
    <x v="4"/>
    <s v="BESTAETIGT (6)"/>
    <n v="602.1"/>
    <n v="346.95"/>
    <x v="7"/>
    <x v="1"/>
    <n v="0.60209999999999997"/>
    <n v="0.34694999999999998"/>
    <n v="0.20069999999999999"/>
    <n v="0.11564999999999999"/>
  </r>
  <r>
    <x v="25"/>
    <x v="8"/>
    <s v="Hofdünger"/>
    <x v="0"/>
    <x v="6"/>
    <s v="BESTAETIGT (6)"/>
    <n v="9047.08"/>
    <n v="3930.4799999999996"/>
    <x v="9"/>
    <x v="1"/>
    <n v="9.0470799999999993"/>
    <n v="3.9304799999999998"/>
    <n v="0.24451567567567567"/>
    <n v="0.10622918918918918"/>
  </r>
  <r>
    <x v="25"/>
    <x v="8"/>
    <s v="Hofdünger"/>
    <x v="1"/>
    <x v="11"/>
    <s v="BESTAETIGT (6)"/>
    <n v="114.24"/>
    <n v="84"/>
    <x v="13"/>
    <x v="1"/>
    <n v="0.11423999999999999"/>
    <n v="8.4000000000000005E-2"/>
    <n v="0.11423999999999999"/>
    <n v="8.4000000000000005E-2"/>
  </r>
  <r>
    <x v="25"/>
    <x v="8"/>
    <s v="Recyclingdünger"/>
    <x v="2"/>
    <x v="16"/>
    <s v="BESTAETIGT (6)"/>
    <n v="6951.5999999999995"/>
    <n v="2237.37"/>
    <x v="84"/>
    <x v="1"/>
    <n v="6.9515999999999991"/>
    <n v="2.2373699999999999"/>
    <n v="0.31598181818181814"/>
    <n v="0.10169863636363635"/>
  </r>
  <r>
    <x v="25"/>
    <x v="22"/>
    <s v="Hofdünger"/>
    <x v="0"/>
    <x v="1"/>
    <s v="BESTAETIGT (6)"/>
    <n v="924"/>
    <n v="377.99999999999994"/>
    <x v="18"/>
    <x v="1"/>
    <n v="0.92400000000000004"/>
    <n v="0.37799999999999995"/>
    <n v="0.18480000000000002"/>
    <n v="7.5599999999999987E-2"/>
  </r>
  <r>
    <x v="25"/>
    <x v="22"/>
    <s v="Hofdünger"/>
    <x v="0"/>
    <x v="4"/>
    <s v="BESTAETIGT (6)"/>
    <n v="1037.5"/>
    <n v="330"/>
    <x v="13"/>
    <x v="1"/>
    <n v="1.0375000000000001"/>
    <n v="0.33"/>
    <n v="1.0375000000000001"/>
    <n v="0.33"/>
  </r>
  <r>
    <x v="25"/>
    <x v="22"/>
    <s v="Hofdünger"/>
    <x v="0"/>
    <x v="6"/>
    <s v="BESTAETIGT (6)"/>
    <n v="961.52"/>
    <n v="400.96"/>
    <x v="10"/>
    <x v="1"/>
    <n v="0.96151999999999993"/>
    <n v="0.40095999999999998"/>
    <n v="0.48075999999999997"/>
    <n v="0.20047999999999999"/>
  </r>
  <r>
    <x v="25"/>
    <x v="22"/>
    <s v="Hofdünger"/>
    <x v="1"/>
    <x v="0"/>
    <s v="BESTAETIGT (6)"/>
    <n v="3372.25"/>
    <n v="5094.25"/>
    <x v="23"/>
    <x v="1"/>
    <n v="3.3722500000000002"/>
    <n v="5.0942499999999997"/>
    <n v="0.37469444444444444"/>
    <n v="0.5660277777777778"/>
  </r>
  <r>
    <x v="25"/>
    <x v="22"/>
    <s v="Hofdünger"/>
    <x v="1"/>
    <x v="12"/>
    <s v="BESTAETIGT (6)"/>
    <n v="408"/>
    <n v="240"/>
    <x v="13"/>
    <x v="1"/>
    <n v="0.40799999999999997"/>
    <n v="0.24"/>
    <n v="0.40799999999999997"/>
    <n v="0.24"/>
  </r>
  <r>
    <x v="25"/>
    <x v="22"/>
    <s v="Hofdünger"/>
    <x v="1"/>
    <x v="1"/>
    <s v="BESTAETIGT (6)"/>
    <n v="139.30000000000001"/>
    <n v="57.75"/>
    <x v="13"/>
    <x v="1"/>
    <n v="0.13930000000000001"/>
    <n v="5.7750000000000003E-2"/>
    <n v="0.13930000000000001"/>
    <n v="5.7750000000000003E-2"/>
  </r>
  <r>
    <x v="25"/>
    <x v="22"/>
    <s v="Recyclingdünger"/>
    <x v="2"/>
    <x v="16"/>
    <s v="BESTAETIGT (6)"/>
    <n v="8476.9"/>
    <n v="4048.3900000000003"/>
    <x v="55"/>
    <x v="1"/>
    <n v="8.4768999999999988"/>
    <n v="4.0483900000000004"/>
    <n v="0.36856086956521733"/>
    <n v="0.17601695652173915"/>
  </r>
  <r>
    <x v="25"/>
    <x v="9"/>
    <s v="Hofdünger"/>
    <x v="0"/>
    <x v="0"/>
    <s v="BESTAETIGT (6)"/>
    <n v="594"/>
    <n v="217.8"/>
    <x v="7"/>
    <x v="1"/>
    <n v="0.59399999999999997"/>
    <n v="0.21780000000000002"/>
    <n v="0.19799999999999998"/>
    <n v="7.2600000000000012E-2"/>
  </r>
  <r>
    <x v="25"/>
    <x v="9"/>
    <s v="Hofdünger"/>
    <x v="0"/>
    <x v="4"/>
    <s v="BESTAETIGT (6)"/>
    <n v="626"/>
    <n v="318"/>
    <x v="2"/>
    <x v="1"/>
    <n v="0.626"/>
    <n v="0.318"/>
    <n v="0.1565"/>
    <n v="7.9500000000000001E-2"/>
  </r>
  <r>
    <x v="25"/>
    <x v="9"/>
    <s v="Hofdünger"/>
    <x v="0"/>
    <x v="6"/>
    <s v="BESTAETIGT (6)"/>
    <n v="631.12"/>
    <n v="307.27999999999997"/>
    <x v="7"/>
    <x v="1"/>
    <n v="0.63112000000000001"/>
    <n v="0.30728"/>
    <n v="0.21037333333333333"/>
    <n v="0.10242666666666667"/>
  </r>
  <r>
    <x v="25"/>
    <x v="9"/>
    <s v="Hofdünger"/>
    <x v="1"/>
    <x v="5"/>
    <s v="BESTAETIGT (6)"/>
    <n v="110.4"/>
    <n v="94.4"/>
    <x v="13"/>
    <x v="1"/>
    <n v="0.11040000000000001"/>
    <n v="9.4400000000000012E-2"/>
    <n v="0.11040000000000001"/>
    <n v="9.4400000000000012E-2"/>
  </r>
  <r>
    <x v="25"/>
    <x v="9"/>
    <s v="Recyclingdünger"/>
    <x v="2"/>
    <x v="16"/>
    <s v="BESTAETIGT (6)"/>
    <n v="2937.6399999999994"/>
    <n v="1301.1600000000003"/>
    <x v="80"/>
    <x v="1"/>
    <n v="2.9376399999999996"/>
    <n v="1.3011600000000003"/>
    <n v="0.14688199999999998"/>
    <n v="6.5058000000000019E-2"/>
  </r>
  <r>
    <x v="25"/>
    <x v="10"/>
    <s v="Hofdünger"/>
    <x v="0"/>
    <x v="0"/>
    <s v="BESTAETIGT (6)"/>
    <n v="1245"/>
    <n v="456.5"/>
    <x v="13"/>
    <x v="1"/>
    <n v="1.2450000000000001"/>
    <n v="0.45650000000000002"/>
    <n v="1.2450000000000001"/>
    <n v="0.45650000000000002"/>
  </r>
  <r>
    <x v="25"/>
    <x v="10"/>
    <s v="Hofdünger"/>
    <x v="0"/>
    <x v="1"/>
    <s v="BESTAETIGT (6)"/>
    <n v="505.6"/>
    <n v="208.2"/>
    <x v="7"/>
    <x v="1"/>
    <n v="0.50560000000000005"/>
    <n v="0.2082"/>
    <n v="0.16853333333333334"/>
    <n v="6.9400000000000003E-2"/>
  </r>
  <r>
    <x v="25"/>
    <x v="10"/>
    <s v="Hofdünger"/>
    <x v="0"/>
    <x v="3"/>
    <s v="BESTAETIGT (6)"/>
    <n v="330"/>
    <n v="130"/>
    <x v="13"/>
    <x v="1"/>
    <n v="0.33"/>
    <n v="0.13"/>
    <n v="0.33"/>
    <n v="0.13"/>
  </r>
  <r>
    <x v="25"/>
    <x v="10"/>
    <s v="Hofdünger"/>
    <x v="0"/>
    <x v="4"/>
    <s v="BESTAETIGT (6)"/>
    <n v="5701.6"/>
    <n v="1898.1999999999996"/>
    <x v="39"/>
    <x v="1"/>
    <n v="5.7016"/>
    <n v="1.8981999999999997"/>
    <n v="0.21117037037037037"/>
    <n v="7.0303703703703688E-2"/>
  </r>
  <r>
    <x v="25"/>
    <x v="10"/>
    <s v="Hofdünger"/>
    <x v="0"/>
    <x v="5"/>
    <s v="BESTAETIGT (6)"/>
    <n v="512.5"/>
    <n v="307.5"/>
    <x v="7"/>
    <x v="1"/>
    <n v="0.51249999999999996"/>
    <n v="0.3075"/>
    <n v="0.17083333333333331"/>
    <n v="0.10249999999999999"/>
  </r>
  <r>
    <x v="25"/>
    <x v="10"/>
    <s v="Hofdünger"/>
    <x v="0"/>
    <x v="6"/>
    <s v="BESTAETIGT (6)"/>
    <n v="16335.480000000001"/>
    <n v="6810.0200000000013"/>
    <x v="117"/>
    <x v="1"/>
    <n v="16.33548"/>
    <n v="6.8100200000000015"/>
    <n v="0.28164620689655173"/>
    <n v="0.11741413793103452"/>
  </r>
  <r>
    <x v="25"/>
    <x v="10"/>
    <s v="Hofdünger"/>
    <x v="1"/>
    <x v="0"/>
    <s v="BESTAETIGT (6)"/>
    <n v="1786"/>
    <n v="2698"/>
    <x v="18"/>
    <x v="1"/>
    <n v="1.786"/>
    <n v="2.698"/>
    <n v="0.35720000000000002"/>
    <n v="0.53959999999999997"/>
  </r>
  <r>
    <x v="25"/>
    <x v="10"/>
    <s v="Hofdünger"/>
    <x v="1"/>
    <x v="12"/>
    <s v="BESTAETIGT (6)"/>
    <n v="876"/>
    <n v="591"/>
    <x v="10"/>
    <x v="1"/>
    <n v="0.876"/>
    <n v="0.59099999999999997"/>
    <n v="0.438"/>
    <n v="0.29549999999999998"/>
  </r>
  <r>
    <x v="25"/>
    <x v="10"/>
    <s v="Recyclingdünger"/>
    <x v="2"/>
    <x v="16"/>
    <s v="BESTAETIGT (6)"/>
    <n v="54939.760000000024"/>
    <n v="26738.870000000003"/>
    <x v="118"/>
    <x v="1"/>
    <n v="54.939760000000021"/>
    <n v="26.738870000000002"/>
    <n v="0.48619256637168162"/>
    <n v="0.23662716814159293"/>
  </r>
  <r>
    <x v="25"/>
    <x v="11"/>
    <s v="Hofdünger"/>
    <x v="0"/>
    <x v="4"/>
    <s v="BESTAETIGT (6)"/>
    <n v="586.79999999999995"/>
    <n v="230.4"/>
    <x v="10"/>
    <x v="1"/>
    <n v="0.58679999999999999"/>
    <n v="0.23039999999999999"/>
    <n v="0.29339999999999999"/>
    <n v="0.1152"/>
  </r>
  <r>
    <x v="25"/>
    <x v="11"/>
    <s v="Hofdünger"/>
    <x v="0"/>
    <x v="6"/>
    <s v="BESTAETIGT (6)"/>
    <n v="216"/>
    <n v="138"/>
    <x v="10"/>
    <x v="1"/>
    <n v="0.216"/>
    <n v="0.13800000000000001"/>
    <n v="0.108"/>
    <n v="6.9000000000000006E-2"/>
  </r>
  <r>
    <x v="25"/>
    <x v="11"/>
    <s v="Hofdünger"/>
    <x v="1"/>
    <x v="5"/>
    <s v="BESTAETIGT (6)"/>
    <n v="345"/>
    <n v="295"/>
    <x v="13"/>
    <x v="1"/>
    <n v="0.34499999999999997"/>
    <n v="0.29499999999999998"/>
    <n v="0.34499999999999997"/>
    <n v="0.29499999999999998"/>
  </r>
  <r>
    <x v="25"/>
    <x v="11"/>
    <s v="Recyclingdünger"/>
    <x v="2"/>
    <x v="16"/>
    <s v="BESTAETIGT (6)"/>
    <n v="1325.3500000000001"/>
    <n v="731.75"/>
    <x v="2"/>
    <x v="1"/>
    <n v="1.32535"/>
    <n v="0.73175000000000001"/>
    <n v="0.33133750000000001"/>
    <n v="0.1829375"/>
  </r>
  <r>
    <x v="25"/>
    <x v="12"/>
    <s v="Hofdünger"/>
    <x v="0"/>
    <x v="0"/>
    <s v="BESTAETIGT (6)"/>
    <n v="62673.919999999998"/>
    <n v="24412.750000000007"/>
    <x v="38"/>
    <x v="1"/>
    <n v="62.673919999999995"/>
    <n v="24.412750000000006"/>
    <n v="0.54977122807017542"/>
    <n v="0.21414692982456146"/>
  </r>
  <r>
    <x v="25"/>
    <x v="12"/>
    <s v="Hofdünger"/>
    <x v="0"/>
    <x v="1"/>
    <s v="BESTAETIGT (6)"/>
    <n v="101238.88"/>
    <n v="41720.799999999974"/>
    <x v="200"/>
    <x v="1"/>
    <n v="101.23888000000001"/>
    <n v="41.720799999999976"/>
    <n v="0.30311041916167669"/>
    <n v="0.12491257485029933"/>
  </r>
  <r>
    <x v="25"/>
    <x v="12"/>
    <s v="Hofdünger"/>
    <x v="0"/>
    <x v="19"/>
    <s v="BESTAETIGT (6)"/>
    <n v="1252.5"/>
    <n v="516"/>
    <x v="20"/>
    <x v="1"/>
    <n v="1.2524999999999999"/>
    <n v="0.51600000000000001"/>
    <n v="0.20874999999999999"/>
    <n v="8.6000000000000007E-2"/>
  </r>
  <r>
    <x v="25"/>
    <x v="12"/>
    <s v="Hofdünger"/>
    <x v="0"/>
    <x v="2"/>
    <s v="BESTAETIGT (6)"/>
    <n v="9675.8799999999992"/>
    <n v="3766.3399999999997"/>
    <x v="59"/>
    <x v="1"/>
    <n v="9.6758799999999994"/>
    <n v="3.7663399999999996"/>
    <n v="0.33365103448275862"/>
    <n v="0.12987379310344827"/>
  </r>
  <r>
    <x v="25"/>
    <x v="12"/>
    <s v="Hofdünger"/>
    <x v="0"/>
    <x v="3"/>
    <s v="BESTAETIGT (6)"/>
    <n v="24410.839999999997"/>
    <n v="11594.449999999999"/>
    <x v="142"/>
    <x v="1"/>
    <n v="24.410839999999997"/>
    <n v="11.594449999999998"/>
    <n v="0.31702389610389609"/>
    <n v="0.1505772727272727"/>
  </r>
  <r>
    <x v="25"/>
    <x v="12"/>
    <s v="Hofdünger"/>
    <x v="0"/>
    <x v="4"/>
    <s v="BESTAETIGT (6)"/>
    <n v="61214.05000000001"/>
    <n v="26340.609999999986"/>
    <x v="185"/>
    <x v="1"/>
    <n v="61.214050000000007"/>
    <n v="26.340609999999987"/>
    <n v="0.33088675675675677"/>
    <n v="0.14238167567567561"/>
  </r>
  <r>
    <x v="25"/>
    <x v="12"/>
    <s v="Hofdünger"/>
    <x v="0"/>
    <x v="5"/>
    <s v="BESTAETIGT (6)"/>
    <n v="19998.46"/>
    <n v="11144.880000000001"/>
    <x v="168"/>
    <x v="1"/>
    <n v="19.998459999999998"/>
    <n v="11.144880000000001"/>
    <n v="0.24388365853658533"/>
    <n v="0.13591317073170733"/>
  </r>
  <r>
    <x v="25"/>
    <x v="12"/>
    <s v="Hofdünger"/>
    <x v="0"/>
    <x v="6"/>
    <s v="BESTAETIGT (6)"/>
    <n v="88189.280000000028"/>
    <n v="41078.37999999999"/>
    <x v="12"/>
    <x v="1"/>
    <n v="88.189280000000025"/>
    <n v="41.078379999999989"/>
    <n v="0.26483267267267274"/>
    <n v="0.12335849849849846"/>
  </r>
  <r>
    <x v="25"/>
    <x v="12"/>
    <s v="Hofdünger"/>
    <x v="1"/>
    <x v="0"/>
    <s v="BESTAETIGT (6)"/>
    <n v="13609.280000000002"/>
    <n v="9753.48"/>
    <x v="39"/>
    <x v="1"/>
    <n v="13.609280000000002"/>
    <n v="9.7534799999999997"/>
    <n v="0.5040474074074075"/>
    <n v="0.36124000000000001"/>
  </r>
  <r>
    <x v="25"/>
    <x v="12"/>
    <s v="Hofdünger"/>
    <x v="1"/>
    <x v="7"/>
    <s v="BESTAETIGT (6)"/>
    <n v="2700.2900000000004"/>
    <n v="2061.83"/>
    <x v="41"/>
    <x v="1"/>
    <n v="2.7002900000000003"/>
    <n v="2.0618300000000001"/>
    <n v="0.24548090909090911"/>
    <n v="0.18743909090909092"/>
  </r>
  <r>
    <x v="25"/>
    <x v="12"/>
    <s v="Hofdünger"/>
    <x v="1"/>
    <x v="8"/>
    <s v="BESTAETIGT (6)"/>
    <n v="744.12"/>
    <n v="322.92"/>
    <x v="7"/>
    <x v="1"/>
    <n v="0.74412"/>
    <n v="0.32292000000000004"/>
    <n v="0.24804000000000001"/>
    <n v="0.10764000000000001"/>
  </r>
  <r>
    <x v="25"/>
    <x v="12"/>
    <s v="Hofdünger"/>
    <x v="1"/>
    <x v="9"/>
    <s v="BESTAETIGT (6)"/>
    <n v="10738.74"/>
    <n v="8826.93"/>
    <x v="152"/>
    <x v="1"/>
    <n v="10.73874"/>
    <n v="8.8269300000000008"/>
    <n v="0.26192048780487803"/>
    <n v="0.21529097560975613"/>
  </r>
  <r>
    <x v="25"/>
    <x v="12"/>
    <s v="Hofdünger"/>
    <x v="1"/>
    <x v="10"/>
    <s v="BESTAETIGT (6)"/>
    <n v="2840.14"/>
    <n v="4572"/>
    <x v="20"/>
    <x v="1"/>
    <n v="2.8401399999999999"/>
    <n v="4.5720000000000001"/>
    <n v="0.47335666666666665"/>
    <n v="0.76200000000000001"/>
  </r>
  <r>
    <x v="25"/>
    <x v="12"/>
    <s v="Hofdünger"/>
    <x v="1"/>
    <x v="11"/>
    <s v="BESTAETIGT (6)"/>
    <n v="13646.599999999997"/>
    <n v="8790.9799999999977"/>
    <x v="201"/>
    <x v="1"/>
    <n v="13.646599999999996"/>
    <n v="8.7909799999999976"/>
    <n v="0.11005322580645158"/>
    <n v="7.0894999999999986E-2"/>
  </r>
  <r>
    <x v="25"/>
    <x v="12"/>
    <s v="Hofdünger"/>
    <x v="1"/>
    <x v="12"/>
    <s v="BESTAETIGT (6)"/>
    <n v="10538.53"/>
    <n v="6509.82"/>
    <x v="60"/>
    <x v="1"/>
    <n v="10.538530000000002"/>
    <n v="6.5098199999999995"/>
    <n v="0.35128433333333337"/>
    <n v="0.21699399999999999"/>
  </r>
  <r>
    <x v="25"/>
    <x v="12"/>
    <s v="Hofdünger"/>
    <x v="1"/>
    <x v="1"/>
    <s v="BESTAETIGT (6)"/>
    <n v="8339"/>
    <n v="4437.7800000000007"/>
    <x v="24"/>
    <x v="1"/>
    <n v="8.3390000000000004"/>
    <n v="4.4377800000000009"/>
    <n v="0.17018367346938776"/>
    <n v="9.0566938775510225E-2"/>
  </r>
  <r>
    <x v="25"/>
    <x v="12"/>
    <s v="Hofdünger"/>
    <x v="1"/>
    <x v="2"/>
    <s v="BESTAETIGT (6)"/>
    <n v="4552.25"/>
    <n v="1977.3400000000001"/>
    <x v="11"/>
    <x v="1"/>
    <n v="4.5522499999999999"/>
    <n v="1.9773400000000001"/>
    <n v="0.30348333333333333"/>
    <n v="0.13182266666666667"/>
  </r>
  <r>
    <x v="25"/>
    <x v="12"/>
    <s v="Hofdünger"/>
    <x v="1"/>
    <x v="14"/>
    <s v="BESTAETIGT (6)"/>
    <n v="384"/>
    <n v="257.39999999999998"/>
    <x v="7"/>
    <x v="1"/>
    <n v="0.38400000000000001"/>
    <n v="0.25739999999999996"/>
    <n v="0.128"/>
    <n v="8.5799999999999987E-2"/>
  </r>
  <r>
    <x v="25"/>
    <x v="12"/>
    <s v="Hofdünger"/>
    <x v="1"/>
    <x v="21"/>
    <s v="BESTAETIGT (6)"/>
    <n v="931.5"/>
    <n v="796.5"/>
    <x v="7"/>
    <x v="1"/>
    <n v="0.93149999999999999"/>
    <n v="0.79649999999999999"/>
    <n v="0.3105"/>
    <n v="0.26550000000000001"/>
  </r>
  <r>
    <x v="25"/>
    <x v="12"/>
    <s v="Hofdünger"/>
    <x v="1"/>
    <x v="5"/>
    <s v="BESTAETIGT (6)"/>
    <n v="3811.2"/>
    <n v="3302.8"/>
    <x v="51"/>
    <x v="1"/>
    <n v="3.8111999999999999"/>
    <n v="3.3028000000000004"/>
    <n v="0.31759999999999999"/>
    <n v="0.27523333333333339"/>
  </r>
  <r>
    <x v="25"/>
    <x v="12"/>
    <s v="Hofdünger"/>
    <x v="1"/>
    <x v="6"/>
    <s v="BESTAETIGT (6)"/>
    <n v="490"/>
    <n v="315"/>
    <x v="13"/>
    <x v="1"/>
    <n v="0.49"/>
    <n v="0.315"/>
    <n v="0.49"/>
    <n v="0.315"/>
  </r>
  <r>
    <x v="25"/>
    <x v="12"/>
    <s v="Hofdünger"/>
    <x v="1"/>
    <x v="15"/>
    <s v="BESTAETIGT (6)"/>
    <n v="3007.2"/>
    <n v="2470.1999999999998"/>
    <x v="51"/>
    <x v="1"/>
    <n v="3.0071999999999997"/>
    <n v="2.4701999999999997"/>
    <n v="0.25059999999999999"/>
    <n v="0.20584999999999998"/>
  </r>
  <r>
    <x v="25"/>
    <x v="12"/>
    <s v="Recyclingdünger"/>
    <x v="2"/>
    <x v="16"/>
    <s v="BESTAETIGT (6)"/>
    <n v="670139.60999999894"/>
    <n v="311465.54000000027"/>
    <x v="202"/>
    <x v="1"/>
    <n v="670.13960999999892"/>
    <n v="311.46554000000026"/>
    <n v="0.52069899766899685"/>
    <n v="0.24200896658896678"/>
  </r>
  <r>
    <x v="0"/>
    <x v="0"/>
    <s v="Hofdünger"/>
    <x v="0"/>
    <x v="0"/>
    <s v="BESTAETIGT (6)"/>
    <n v="182284.44999999998"/>
    <n v="62738.439999999995"/>
    <x v="69"/>
    <x v="2"/>
    <n v="182.28444999999999"/>
    <n v="62.738439999999997"/>
    <n v="1.8228445"/>
    <n v="0.62738439999999995"/>
  </r>
  <r>
    <x v="0"/>
    <x v="0"/>
    <s v="Hofdünger"/>
    <x v="0"/>
    <x v="1"/>
    <s v="BESTAETIGT (6)"/>
    <n v="121101.91"/>
    <n v="50543.65"/>
    <x v="203"/>
    <x v="2"/>
    <n v="121.10191"/>
    <n v="50.54365"/>
    <n v="0.77629429487179491"/>
    <n v="0.32399775641025641"/>
  </r>
  <r>
    <x v="0"/>
    <x v="0"/>
    <s v="Hofdünger"/>
    <x v="0"/>
    <x v="19"/>
    <s v="BESTAETIGT (6)"/>
    <n v="88"/>
    <n v="36"/>
    <x v="13"/>
    <x v="2"/>
    <n v="8.7999999999999995E-2"/>
    <n v="3.5999999999999997E-2"/>
    <n v="8.7999999999999995E-2"/>
    <n v="3.5999999999999997E-2"/>
  </r>
  <r>
    <x v="0"/>
    <x v="0"/>
    <s v="Hofdünger"/>
    <x v="0"/>
    <x v="2"/>
    <s v="BESTAETIGT (6)"/>
    <n v="1434.0199999999998"/>
    <n v="760.21"/>
    <x v="19"/>
    <x v="2"/>
    <n v="1.4340199999999999"/>
    <n v="0.76021000000000005"/>
    <n v="0.10242999999999999"/>
    <n v="5.4300714285714292E-2"/>
  </r>
  <r>
    <x v="0"/>
    <x v="0"/>
    <s v="Hofdünger"/>
    <x v="0"/>
    <x v="3"/>
    <s v="BESTAETIGT (6)"/>
    <n v="25179.62"/>
    <n v="12375.400000000001"/>
    <x v="74"/>
    <x v="2"/>
    <n v="25.17962"/>
    <n v="12.375400000000001"/>
    <n v="0.40612290322580646"/>
    <n v="0.19960322580645162"/>
  </r>
  <r>
    <x v="0"/>
    <x v="0"/>
    <s v="Hofdünger"/>
    <x v="0"/>
    <x v="4"/>
    <s v="BESTAETIGT (6)"/>
    <n v="158464.85999999993"/>
    <n v="88965.320000000036"/>
    <x v="139"/>
    <x v="2"/>
    <n v="158.46485999999993"/>
    <n v="88.965320000000034"/>
    <n v="0.32808459627329178"/>
    <n v="0.18419320910973092"/>
  </r>
  <r>
    <x v="0"/>
    <x v="0"/>
    <s v="Hofdünger"/>
    <x v="0"/>
    <x v="5"/>
    <s v="BESTAETIGT (6)"/>
    <n v="8615.2000000000007"/>
    <n v="5661.5"/>
    <x v="105"/>
    <x v="2"/>
    <n v="8.6152000000000015"/>
    <n v="5.6615000000000002"/>
    <n v="0.22671578947368426"/>
    <n v="0.14898684210526317"/>
  </r>
  <r>
    <x v="0"/>
    <x v="0"/>
    <s v="Hofdünger"/>
    <x v="0"/>
    <x v="6"/>
    <s v="BESTAETIGT (6)"/>
    <n v="45426.3"/>
    <n v="23772.6"/>
    <x v="163"/>
    <x v="2"/>
    <n v="45.426300000000005"/>
    <n v="23.772599999999997"/>
    <n v="0.49919010989010992"/>
    <n v="0.26123736263736258"/>
  </r>
  <r>
    <x v="0"/>
    <x v="0"/>
    <s v="Hofdünger"/>
    <x v="1"/>
    <x v="0"/>
    <s v="BESTAETIGT (6)"/>
    <n v="2651.2999999999997"/>
    <n v="2169.06"/>
    <x v="15"/>
    <x v="2"/>
    <n v="2.6512999999999995"/>
    <n v="2.16906"/>
    <n v="0.37875714285714279"/>
    <n v="0.3098657142857143"/>
  </r>
  <r>
    <x v="0"/>
    <x v="0"/>
    <s v="Hofdünger"/>
    <x v="1"/>
    <x v="7"/>
    <s v="BESTAETIGT (6)"/>
    <n v="1283.75"/>
    <n v="1172.25"/>
    <x v="10"/>
    <x v="2"/>
    <n v="1.2837499999999999"/>
    <n v="1.17225"/>
    <n v="0.64187499999999997"/>
    <n v="0.58612500000000001"/>
  </r>
  <r>
    <x v="0"/>
    <x v="0"/>
    <s v="Hofdünger"/>
    <x v="1"/>
    <x v="8"/>
    <s v="BESTAETIGT (6)"/>
    <n v="7138.2000000000007"/>
    <n v="3106.2"/>
    <x v="16"/>
    <x v="2"/>
    <n v="7.1382000000000003"/>
    <n v="3.1061999999999999"/>
    <n v="0.71382000000000001"/>
    <n v="0.31062000000000001"/>
  </r>
  <r>
    <x v="0"/>
    <x v="0"/>
    <s v="Hofdünger"/>
    <x v="1"/>
    <x v="9"/>
    <s v="BESTAETIGT (6)"/>
    <n v="25953.250000000004"/>
    <n v="19110.599999999999"/>
    <x v="121"/>
    <x v="2"/>
    <n v="25.953250000000004"/>
    <n v="19.110599999999998"/>
    <n v="0.56420108695652182"/>
    <n v="0.41544782608695646"/>
  </r>
  <r>
    <x v="0"/>
    <x v="0"/>
    <s v="Hofdünger"/>
    <x v="1"/>
    <x v="10"/>
    <s v="BESTAETIGT (6)"/>
    <n v="14366.1"/>
    <n v="11571.65"/>
    <x v="39"/>
    <x v="2"/>
    <n v="14.366100000000001"/>
    <n v="11.57165"/>
    <n v="0.53207777777777787"/>
    <n v="0.42857962962962964"/>
  </r>
  <r>
    <x v="0"/>
    <x v="0"/>
    <s v="Hofdünger"/>
    <x v="1"/>
    <x v="11"/>
    <s v="BESTAETIGT (6)"/>
    <n v="8585.4500000000007"/>
    <n v="7705"/>
    <x v="145"/>
    <x v="2"/>
    <n v="8.5854500000000016"/>
    <n v="7.7050000000000001"/>
    <n v="0.19078777777777781"/>
    <n v="0.17122222222222222"/>
  </r>
  <r>
    <x v="0"/>
    <x v="0"/>
    <s v="Hofdünger"/>
    <x v="1"/>
    <x v="12"/>
    <s v="BESTAETIGT (6)"/>
    <n v="150065.45000000019"/>
    <n v="88096.049999999945"/>
    <x v="65"/>
    <x v="2"/>
    <n v="150.0654500000002"/>
    <n v="88.096049999999948"/>
    <n v="0.30563228105906354"/>
    <n v="0.17942169042769848"/>
  </r>
  <r>
    <x v="0"/>
    <x v="0"/>
    <s v="Hofdünger"/>
    <x v="1"/>
    <x v="1"/>
    <s v="BESTAETIGT (6)"/>
    <n v="23562.950000000004"/>
    <n v="12667.25"/>
    <x v="91"/>
    <x v="2"/>
    <n v="23.562950000000004"/>
    <n v="12.667249999999999"/>
    <n v="0.39937203389830517"/>
    <n v="0.21469915254237287"/>
  </r>
  <r>
    <x v="0"/>
    <x v="0"/>
    <s v="Hofdünger"/>
    <x v="1"/>
    <x v="2"/>
    <s v="BESTAETIGT (6)"/>
    <n v="12222.970000000001"/>
    <n v="5407.95"/>
    <x v="59"/>
    <x v="2"/>
    <n v="12.222970000000002"/>
    <n v="5.4079499999999996"/>
    <n v="0.42148172413793111"/>
    <n v="0.1864810344827586"/>
  </r>
  <r>
    <x v="0"/>
    <x v="0"/>
    <s v="Hofdünger"/>
    <x v="1"/>
    <x v="14"/>
    <s v="BESTAETIGT (6)"/>
    <n v="685"/>
    <n v="300"/>
    <x v="10"/>
    <x v="2"/>
    <n v="0.68500000000000005"/>
    <n v="0.3"/>
    <n v="0.34250000000000003"/>
    <n v="0.15"/>
  </r>
  <r>
    <x v="0"/>
    <x v="0"/>
    <s v="Hofdünger"/>
    <x v="1"/>
    <x v="4"/>
    <s v="BESTAETIGT (6)"/>
    <n v="1543.71"/>
    <n v="969.42"/>
    <x v="41"/>
    <x v="2"/>
    <n v="1.5437100000000001"/>
    <n v="0.96941999999999995"/>
    <n v="0.14033727272727273"/>
    <n v="8.8129090909090907E-2"/>
  </r>
  <r>
    <x v="0"/>
    <x v="0"/>
    <s v="Hofdünger"/>
    <x v="1"/>
    <x v="6"/>
    <s v="BESTAETIGT (6)"/>
    <n v="1671.9"/>
    <n v="733.5"/>
    <x v="18"/>
    <x v="2"/>
    <n v="1.6719000000000002"/>
    <n v="0.73350000000000004"/>
    <n v="0.33438000000000001"/>
    <n v="0.1467"/>
  </r>
  <r>
    <x v="0"/>
    <x v="0"/>
    <s v="Hofdünger"/>
    <x v="1"/>
    <x v="15"/>
    <s v="BESTAETIGT (6)"/>
    <n v="7061"/>
    <n v="5892.5"/>
    <x v="27"/>
    <x v="2"/>
    <n v="7.0609999999999999"/>
    <n v="5.8925000000000001"/>
    <n v="0.5431538461538461"/>
    <n v="0.45326923076923076"/>
  </r>
  <r>
    <x v="0"/>
    <x v="0"/>
    <s v="Recyclingdünger"/>
    <x v="2"/>
    <x v="16"/>
    <s v="BESTAETIGT (6)"/>
    <n v="78975.239999999976"/>
    <n v="30103.910000000014"/>
    <x v="194"/>
    <x v="2"/>
    <n v="78.975239999999971"/>
    <n v="30.103910000000013"/>
    <n v="0.47009071428571414"/>
    <n v="0.17918994047619055"/>
  </r>
  <r>
    <x v="0"/>
    <x v="4"/>
    <s v="Recyclingdünger"/>
    <x v="2"/>
    <x v="16"/>
    <s v="BESTAETIGT (6)"/>
    <n v="437"/>
    <n v="175"/>
    <x v="13"/>
    <x v="2"/>
    <n v="0.437"/>
    <n v="0.17499999999999999"/>
    <n v="0.437"/>
    <n v="0.17499999999999999"/>
  </r>
  <r>
    <x v="0"/>
    <x v="1"/>
    <s v="Hofdünger"/>
    <x v="0"/>
    <x v="0"/>
    <s v="BESTAETIGT (6)"/>
    <n v="1473.78"/>
    <n v="522.72"/>
    <x v="18"/>
    <x v="2"/>
    <n v="1.4737799999999999"/>
    <n v="0.52272000000000007"/>
    <n v="0.29475599999999996"/>
    <n v="0.10454400000000001"/>
  </r>
  <r>
    <x v="0"/>
    <x v="1"/>
    <s v="Hofdünger"/>
    <x v="0"/>
    <x v="1"/>
    <s v="BESTAETIGT (6)"/>
    <n v="1309"/>
    <n v="535.5"/>
    <x v="18"/>
    <x v="2"/>
    <n v="1.3089999999999999"/>
    <n v="0.53549999999999998"/>
    <n v="0.26179999999999998"/>
    <n v="0.1071"/>
  </r>
  <r>
    <x v="0"/>
    <x v="1"/>
    <s v="Hofdünger"/>
    <x v="0"/>
    <x v="5"/>
    <s v="BESTAETIGT (6)"/>
    <n v="1493.5000000000002"/>
    <n v="926.99999999999989"/>
    <x v="21"/>
    <x v="2"/>
    <n v="1.4935000000000003"/>
    <n v="0.92699999999999994"/>
    <n v="0.18668750000000003"/>
    <n v="0.11587499999999999"/>
  </r>
  <r>
    <x v="0"/>
    <x v="1"/>
    <s v="Hofdünger"/>
    <x v="0"/>
    <x v="6"/>
    <s v="BESTAETIGT (6)"/>
    <n v="133.91999999999999"/>
    <n v="56.16"/>
    <x v="13"/>
    <x v="2"/>
    <n v="0.13391999999999998"/>
    <n v="5.6159999999999995E-2"/>
    <n v="0.13391999999999998"/>
    <n v="5.6159999999999995E-2"/>
  </r>
  <r>
    <x v="0"/>
    <x v="1"/>
    <s v="Hofdünger"/>
    <x v="1"/>
    <x v="12"/>
    <s v="BESTAETIGT (6)"/>
    <n v="4530.6000000000004"/>
    <n v="2617.5"/>
    <x v="84"/>
    <x v="2"/>
    <n v="4.5306000000000006"/>
    <n v="2.6175000000000002"/>
    <n v="0.20593636363636367"/>
    <n v="0.11897727272727274"/>
  </r>
  <r>
    <x v="0"/>
    <x v="1"/>
    <s v="Hofdünger"/>
    <x v="1"/>
    <x v="1"/>
    <s v="BESTAETIGT (6)"/>
    <n v="199"/>
    <n v="82.5"/>
    <x v="13"/>
    <x v="2"/>
    <n v="0.19900000000000001"/>
    <n v="8.2500000000000004E-2"/>
    <n v="0.19900000000000001"/>
    <n v="8.2500000000000004E-2"/>
  </r>
  <r>
    <x v="0"/>
    <x v="1"/>
    <s v="Hofdünger"/>
    <x v="1"/>
    <x v="15"/>
    <s v="BESTAETIGT (6)"/>
    <n v="406"/>
    <n v="333.5"/>
    <x v="13"/>
    <x v="2"/>
    <n v="0.40600000000000003"/>
    <n v="0.33350000000000002"/>
    <n v="0.40600000000000003"/>
    <n v="0.33350000000000002"/>
  </r>
  <r>
    <x v="0"/>
    <x v="1"/>
    <s v="Recyclingdünger"/>
    <x v="2"/>
    <x v="16"/>
    <s v="BESTAETIGT (6)"/>
    <n v="10185.090000000002"/>
    <n v="4164.5200000000004"/>
    <x v="28"/>
    <x v="2"/>
    <n v="10.185090000000002"/>
    <n v="4.1645200000000004"/>
    <n v="0.56583833333333344"/>
    <n v="0.23136222222222225"/>
  </r>
  <r>
    <x v="0"/>
    <x v="15"/>
    <s v="Recyclingdünger"/>
    <x v="2"/>
    <x v="16"/>
    <s v="BESTAETIGT (6)"/>
    <n v="611.79999999999995"/>
    <n v="245"/>
    <x v="13"/>
    <x v="2"/>
    <n v="0.6117999999999999"/>
    <n v="0.245"/>
    <n v="0.6117999999999999"/>
    <n v="0.245"/>
  </r>
  <r>
    <x v="0"/>
    <x v="2"/>
    <s v="Hofdünger"/>
    <x v="0"/>
    <x v="1"/>
    <s v="BESTAETIGT (6)"/>
    <n v="1318.6"/>
    <n v="541.79999999999995"/>
    <x v="7"/>
    <x v="2"/>
    <n v="1.3186"/>
    <n v="0.54179999999999995"/>
    <n v="0.43953333333333333"/>
    <n v="0.18059999999999998"/>
  </r>
  <r>
    <x v="0"/>
    <x v="2"/>
    <s v="Hofdünger"/>
    <x v="0"/>
    <x v="3"/>
    <s v="BESTAETIGT (6)"/>
    <n v="2531.1"/>
    <n v="1395.24"/>
    <x v="10"/>
    <x v="2"/>
    <n v="2.5310999999999999"/>
    <n v="1.39524"/>
    <n v="1.26555"/>
    <n v="0.69762000000000002"/>
  </r>
  <r>
    <x v="0"/>
    <x v="2"/>
    <s v="Hofdünger"/>
    <x v="0"/>
    <x v="4"/>
    <s v="BESTAETIGT (6)"/>
    <n v="15763.869999999999"/>
    <n v="3605.2500000000005"/>
    <x v="21"/>
    <x v="2"/>
    <n v="15.763869999999999"/>
    <n v="3.6052500000000003"/>
    <n v="1.9704837499999999"/>
    <n v="0.45065625000000004"/>
  </r>
  <r>
    <x v="0"/>
    <x v="2"/>
    <s v="Hofdünger"/>
    <x v="0"/>
    <x v="5"/>
    <s v="BESTAETIGT (6)"/>
    <n v="208.8"/>
    <n v="139.19999999999999"/>
    <x v="13"/>
    <x v="2"/>
    <n v="0.20880000000000001"/>
    <n v="0.13919999999999999"/>
    <n v="0.20880000000000001"/>
    <n v="0.13919999999999999"/>
  </r>
  <r>
    <x v="0"/>
    <x v="2"/>
    <s v="Hofdünger"/>
    <x v="1"/>
    <x v="0"/>
    <s v="BESTAETIGT (6)"/>
    <n v="2583.75"/>
    <n v="2054.1"/>
    <x v="10"/>
    <x v="2"/>
    <n v="2.5837500000000002"/>
    <n v="2.0541"/>
    <n v="1.2918750000000001"/>
    <n v="1.02705"/>
  </r>
  <r>
    <x v="0"/>
    <x v="2"/>
    <s v="Hofdünger"/>
    <x v="1"/>
    <x v="8"/>
    <s v="BESTAETIGT (6)"/>
    <n v="814"/>
    <n v="374"/>
    <x v="13"/>
    <x v="2"/>
    <n v="0.81399999999999995"/>
    <n v="0.374"/>
    <n v="0.81399999999999995"/>
    <n v="0.374"/>
  </r>
  <r>
    <x v="0"/>
    <x v="2"/>
    <s v="Hofdünger"/>
    <x v="1"/>
    <x v="9"/>
    <s v="BESTAETIGT (6)"/>
    <n v="8209.25"/>
    <n v="5498.25"/>
    <x v="21"/>
    <x v="2"/>
    <n v="8.2092500000000008"/>
    <n v="5.4982499999999996"/>
    <n v="1.0261562500000001"/>
    <n v="0.68728124999999995"/>
  </r>
  <r>
    <x v="0"/>
    <x v="2"/>
    <s v="Hofdünger"/>
    <x v="1"/>
    <x v="11"/>
    <s v="BESTAETIGT (6)"/>
    <n v="613.76"/>
    <n v="350.8"/>
    <x v="10"/>
    <x v="2"/>
    <n v="0.61375999999999997"/>
    <n v="0.3508"/>
    <n v="0.30687999999999999"/>
    <n v="0.1754"/>
  </r>
  <r>
    <x v="0"/>
    <x v="2"/>
    <s v="Hofdünger"/>
    <x v="1"/>
    <x v="12"/>
    <s v="BESTAETIGT (6)"/>
    <n v="5716.3"/>
    <n v="3353"/>
    <x v="41"/>
    <x v="2"/>
    <n v="5.7163000000000004"/>
    <n v="3.3530000000000002"/>
    <n v="0.51966363636363644"/>
    <n v="0.30481818181818182"/>
  </r>
  <r>
    <x v="0"/>
    <x v="2"/>
    <s v="Hofdünger"/>
    <x v="1"/>
    <x v="1"/>
    <s v="BESTAETIGT (6)"/>
    <n v="766.9"/>
    <n v="405"/>
    <x v="7"/>
    <x v="2"/>
    <n v="0.76690000000000003"/>
    <n v="0.40500000000000003"/>
    <n v="0.25563333333333332"/>
    <n v="0.13500000000000001"/>
  </r>
  <r>
    <x v="0"/>
    <x v="2"/>
    <s v="Hofdünger"/>
    <x v="1"/>
    <x v="2"/>
    <s v="BESTAETIGT (6)"/>
    <n v="1442"/>
    <n v="724"/>
    <x v="7"/>
    <x v="2"/>
    <n v="1.4419999999999999"/>
    <n v="0.72399999999999998"/>
    <n v="0.48066666666666663"/>
    <n v="0.24133333333333332"/>
  </r>
  <r>
    <x v="0"/>
    <x v="2"/>
    <s v="Recyclingdünger"/>
    <x v="2"/>
    <x v="16"/>
    <s v="BESTAETIGT (6)"/>
    <n v="14163.17"/>
    <n v="5671.75"/>
    <x v="19"/>
    <x v="2"/>
    <n v="14.163170000000001"/>
    <n v="5.6717500000000003"/>
    <n v="1.011655"/>
    <n v="0.40512500000000001"/>
  </r>
  <r>
    <x v="1"/>
    <x v="3"/>
    <s v="Hofdünger"/>
    <x v="0"/>
    <x v="1"/>
    <s v="BESTAETIGT (6)"/>
    <n v="25554.98"/>
    <n v="10828.4"/>
    <x v="204"/>
    <x v="2"/>
    <n v="25.55498"/>
    <n v="10.8284"/>
    <n v="0.3407330666666667"/>
    <n v="0.14437866666666668"/>
  </r>
  <r>
    <x v="1"/>
    <x v="3"/>
    <s v="Hofdünger"/>
    <x v="0"/>
    <x v="2"/>
    <s v="BESTAETIGT (6)"/>
    <n v="3568"/>
    <n v="1437"/>
    <x v="23"/>
    <x v="2"/>
    <n v="3.5680000000000001"/>
    <n v="1.4370000000000001"/>
    <n v="0.39644444444444443"/>
    <n v="0.15966666666666668"/>
  </r>
  <r>
    <x v="1"/>
    <x v="3"/>
    <s v="Hofdünger"/>
    <x v="0"/>
    <x v="3"/>
    <s v="BESTAETIGT (6)"/>
    <n v="5472.6900000000005"/>
    <n v="2584.1500000000005"/>
    <x v="84"/>
    <x v="2"/>
    <n v="5.4726900000000009"/>
    <n v="2.5841500000000006"/>
    <n v="0.2487586363636364"/>
    <n v="0.11746136363636367"/>
  </r>
  <r>
    <x v="1"/>
    <x v="3"/>
    <s v="Hofdünger"/>
    <x v="0"/>
    <x v="4"/>
    <s v="BESTAETIGT (6)"/>
    <n v="31891.740000000005"/>
    <n v="12512.67"/>
    <x v="204"/>
    <x v="2"/>
    <n v="31.891740000000006"/>
    <n v="12.51267"/>
    <n v="0.42522320000000008"/>
    <n v="0.1668356"/>
  </r>
  <r>
    <x v="1"/>
    <x v="3"/>
    <s v="Hofdünger"/>
    <x v="0"/>
    <x v="5"/>
    <s v="BESTAETIGT (6)"/>
    <n v="4949.1499999999996"/>
    <n v="3006.12"/>
    <x v="82"/>
    <x v="2"/>
    <n v="4.9491499999999995"/>
    <n v="3.0061199999999997"/>
    <n v="0.23567380952380951"/>
    <n v="0.1431485714285714"/>
  </r>
  <r>
    <x v="1"/>
    <x v="3"/>
    <s v="Hofdünger"/>
    <x v="0"/>
    <x v="6"/>
    <s v="BESTAETIGT (6)"/>
    <n v="6003.5"/>
    <n v="2683"/>
    <x v="19"/>
    <x v="2"/>
    <n v="6.0034999999999998"/>
    <n v="2.6829999999999998"/>
    <n v="0.42882142857142858"/>
    <n v="0.19164285714285714"/>
  </r>
  <r>
    <x v="1"/>
    <x v="3"/>
    <s v="Hofdünger"/>
    <x v="1"/>
    <x v="11"/>
    <s v="BESTAETIGT (6)"/>
    <n v="498"/>
    <n v="315"/>
    <x v="18"/>
    <x v="2"/>
    <n v="0.498"/>
    <n v="0.315"/>
    <n v="9.9599999999999994E-2"/>
    <n v="6.3E-2"/>
  </r>
  <r>
    <x v="1"/>
    <x v="3"/>
    <s v="Hofdünger"/>
    <x v="1"/>
    <x v="12"/>
    <s v="BESTAETIGT (6)"/>
    <n v="7275.170000000001"/>
    <n v="4245.3900000000003"/>
    <x v="84"/>
    <x v="2"/>
    <n v="7.275170000000001"/>
    <n v="4.2453900000000004"/>
    <n v="0.33068954545454549"/>
    <n v="0.19297227272727274"/>
  </r>
  <r>
    <x v="1"/>
    <x v="3"/>
    <s v="Hofdünger"/>
    <x v="1"/>
    <x v="1"/>
    <s v="BESTAETIGT (6)"/>
    <n v="2111.5"/>
    <n v="931.45"/>
    <x v="15"/>
    <x v="2"/>
    <n v="2.1114999999999999"/>
    <n v="0.93145"/>
    <n v="0.30164285714285716"/>
    <n v="0.13306428571428572"/>
  </r>
  <r>
    <x v="1"/>
    <x v="3"/>
    <s v="Hofdünger"/>
    <x v="1"/>
    <x v="2"/>
    <s v="BESTAETIGT (6)"/>
    <n v="567"/>
    <n v="242.2"/>
    <x v="10"/>
    <x v="2"/>
    <n v="0.56699999999999995"/>
    <n v="0.2422"/>
    <n v="0.28349999999999997"/>
    <n v="0.1211"/>
  </r>
  <r>
    <x v="1"/>
    <x v="3"/>
    <s v="Hofdünger"/>
    <x v="1"/>
    <x v="5"/>
    <s v="BESTAETIGT (6)"/>
    <n v="229.32"/>
    <n v="205.8"/>
    <x v="13"/>
    <x v="2"/>
    <n v="0.22932"/>
    <n v="0.20580000000000001"/>
    <n v="0.22932"/>
    <n v="0.20580000000000001"/>
  </r>
  <r>
    <x v="1"/>
    <x v="3"/>
    <s v="Hofdünger"/>
    <x v="1"/>
    <x v="17"/>
    <s v="BESTAETIGT (6)"/>
    <n v="480"/>
    <n v="198"/>
    <x v="10"/>
    <x v="2"/>
    <n v="0.48"/>
    <n v="0.19800000000000001"/>
    <n v="0.24"/>
    <n v="9.9000000000000005E-2"/>
  </r>
  <r>
    <x v="1"/>
    <x v="3"/>
    <s v="Recyclingdünger"/>
    <x v="2"/>
    <x v="16"/>
    <s v="BESTAETIGT (6)"/>
    <n v="18061.110000000004"/>
    <n v="9968.4199999999983"/>
    <x v="24"/>
    <x v="2"/>
    <n v="18.061110000000003"/>
    <n v="9.9684199999999983"/>
    <n v="0.36859408163265311"/>
    <n v="0.20343714285714282"/>
  </r>
  <r>
    <x v="1"/>
    <x v="4"/>
    <s v="Hofdünger"/>
    <x v="0"/>
    <x v="3"/>
    <s v="BESTAETIGT (6)"/>
    <n v="65.5"/>
    <n v="25.5"/>
    <x v="13"/>
    <x v="2"/>
    <n v="6.5500000000000003E-2"/>
    <n v="2.5499999999999998E-2"/>
    <n v="6.5500000000000003E-2"/>
    <n v="2.5499999999999998E-2"/>
  </r>
  <r>
    <x v="1"/>
    <x v="4"/>
    <s v="Hofdünger"/>
    <x v="1"/>
    <x v="11"/>
    <s v="BESTAETIGT (6)"/>
    <n v="119.67999999999999"/>
    <n v="68"/>
    <x v="7"/>
    <x v="2"/>
    <n v="0.11967999999999999"/>
    <n v="6.8000000000000005E-2"/>
    <n v="3.9893333333333329E-2"/>
    <n v="2.2666666666666668E-2"/>
  </r>
  <r>
    <x v="1"/>
    <x v="4"/>
    <s v="Hofdünger"/>
    <x v="1"/>
    <x v="12"/>
    <s v="BESTAETIGT (6)"/>
    <n v="244"/>
    <n v="150"/>
    <x v="13"/>
    <x v="2"/>
    <n v="0.24399999999999999"/>
    <n v="0.15"/>
    <n v="0.24399999999999999"/>
    <n v="0.15"/>
  </r>
  <r>
    <x v="1"/>
    <x v="4"/>
    <s v="Hofdünger"/>
    <x v="1"/>
    <x v="1"/>
    <s v="BESTAETIGT (6)"/>
    <n v="1810"/>
    <n v="796.4"/>
    <x v="21"/>
    <x v="2"/>
    <n v="1.81"/>
    <n v="0.7964"/>
    <n v="0.22625000000000001"/>
    <n v="9.955E-2"/>
  </r>
  <r>
    <x v="1"/>
    <x v="4"/>
    <s v="Recyclingdünger"/>
    <x v="2"/>
    <x v="16"/>
    <s v="BESTAETIGT (6)"/>
    <n v="4206.4000000000005"/>
    <n v="1912"/>
    <x v="21"/>
    <x v="2"/>
    <n v="4.2064000000000004"/>
    <n v="1.9119999999999999"/>
    <n v="0.52580000000000005"/>
    <n v="0.23899999999999999"/>
  </r>
  <r>
    <x v="1"/>
    <x v="1"/>
    <s v="Hofdünger"/>
    <x v="3"/>
    <x v="16"/>
    <s v="BESTAETIGT (6)"/>
    <n v="85"/>
    <n v="45"/>
    <x v="13"/>
    <x v="2"/>
    <n v="8.5000000000000006E-2"/>
    <n v="4.4999999999999998E-2"/>
    <n v="8.5000000000000006E-2"/>
    <n v="4.4999999999999998E-2"/>
  </r>
  <r>
    <x v="1"/>
    <x v="1"/>
    <s v="Hofdünger"/>
    <x v="0"/>
    <x v="1"/>
    <s v="BESTAETIGT (6)"/>
    <n v="2307.8000000000002"/>
    <n v="961.4"/>
    <x v="15"/>
    <x v="2"/>
    <n v="2.3078000000000003"/>
    <n v="0.96140000000000003"/>
    <n v="0.3296857142857143"/>
    <n v="0.13734285714285716"/>
  </r>
  <r>
    <x v="1"/>
    <x v="1"/>
    <s v="Hofdünger"/>
    <x v="0"/>
    <x v="4"/>
    <s v="BESTAETIGT (6)"/>
    <n v="7307.4"/>
    <n v="2857.66"/>
    <x v="15"/>
    <x v="2"/>
    <n v="7.3073999999999995"/>
    <n v="2.8576599999999996"/>
    <n v="1.0439142857142856"/>
    <n v="0.4082371428571428"/>
  </r>
  <r>
    <x v="1"/>
    <x v="1"/>
    <s v="Hofdünger"/>
    <x v="0"/>
    <x v="5"/>
    <s v="BESTAETIGT (6)"/>
    <n v="10418.760000000002"/>
    <n v="6188.1100000000006"/>
    <x v="105"/>
    <x v="2"/>
    <n v="10.418760000000002"/>
    <n v="6.1881100000000009"/>
    <n v="0.27417789473684218"/>
    <n v="0.16284500000000002"/>
  </r>
  <r>
    <x v="1"/>
    <x v="1"/>
    <s v="Hofdünger"/>
    <x v="1"/>
    <x v="12"/>
    <s v="BESTAETIGT (6)"/>
    <n v="2422"/>
    <n v="1470"/>
    <x v="18"/>
    <x v="2"/>
    <n v="2.4220000000000002"/>
    <n v="1.47"/>
    <n v="0.48440000000000005"/>
    <n v="0.29399999999999998"/>
  </r>
  <r>
    <x v="1"/>
    <x v="1"/>
    <s v="Hofdünger"/>
    <x v="1"/>
    <x v="1"/>
    <s v="BESTAETIGT (6)"/>
    <n v="1301.2"/>
    <n v="553.29999999999995"/>
    <x v="15"/>
    <x v="2"/>
    <n v="1.3012000000000001"/>
    <n v="0.5532999999999999"/>
    <n v="0.18588571428571429"/>
    <n v="7.9042857142857123E-2"/>
  </r>
  <r>
    <x v="1"/>
    <x v="5"/>
    <s v="Hofdünger"/>
    <x v="0"/>
    <x v="1"/>
    <s v="BESTAETIGT (6)"/>
    <n v="5668.8"/>
    <n v="2672.3"/>
    <x v="55"/>
    <x v="2"/>
    <n v="5.6688000000000001"/>
    <n v="2.6723000000000003"/>
    <n v="0.2464695652173913"/>
    <n v="0.11618695652173915"/>
  </r>
  <r>
    <x v="1"/>
    <x v="5"/>
    <s v="Hofdünger"/>
    <x v="0"/>
    <x v="3"/>
    <s v="BESTAETIGT (6)"/>
    <n v="78"/>
    <n v="33"/>
    <x v="13"/>
    <x v="2"/>
    <n v="7.8E-2"/>
    <n v="3.3000000000000002E-2"/>
    <n v="7.8E-2"/>
    <n v="3.3000000000000002E-2"/>
  </r>
  <r>
    <x v="1"/>
    <x v="5"/>
    <s v="Hofdünger"/>
    <x v="1"/>
    <x v="7"/>
    <s v="BESTAETIGT (6)"/>
    <n v="431.2"/>
    <n v="394.1"/>
    <x v="13"/>
    <x v="2"/>
    <n v="0.43119999999999997"/>
    <n v="0.39410000000000001"/>
    <n v="0.43119999999999997"/>
    <n v="0.39410000000000001"/>
  </r>
  <r>
    <x v="1"/>
    <x v="5"/>
    <s v="Hofdünger"/>
    <x v="1"/>
    <x v="8"/>
    <s v="BESTAETIGT (6)"/>
    <n v="76.319999999999993"/>
    <n v="33.119999999999997"/>
    <x v="13"/>
    <x v="2"/>
    <n v="7.6319999999999999E-2"/>
    <n v="3.3119999999999997E-2"/>
    <n v="7.6319999999999999E-2"/>
    <n v="3.3119999999999997E-2"/>
  </r>
  <r>
    <x v="1"/>
    <x v="5"/>
    <s v="Hofdünger"/>
    <x v="1"/>
    <x v="12"/>
    <s v="BESTAETIGT (6)"/>
    <n v="433.09999999999997"/>
    <n v="266.25"/>
    <x v="2"/>
    <x v="2"/>
    <n v="0.43309999999999998"/>
    <n v="0.26624999999999999"/>
    <n v="0.108275"/>
    <n v="6.6562499999999997E-2"/>
  </r>
  <r>
    <x v="1"/>
    <x v="5"/>
    <s v="Hofdünger"/>
    <x v="1"/>
    <x v="1"/>
    <s v="BESTAETIGT (6)"/>
    <n v="79.599999999999994"/>
    <n v="33"/>
    <x v="13"/>
    <x v="2"/>
    <n v="7.959999999999999E-2"/>
    <n v="3.3000000000000002E-2"/>
    <n v="7.959999999999999E-2"/>
    <n v="3.3000000000000002E-2"/>
  </r>
  <r>
    <x v="1"/>
    <x v="5"/>
    <s v="Hofdünger"/>
    <x v="1"/>
    <x v="14"/>
    <s v="BESTAETIGT (6)"/>
    <n v="384"/>
    <n v="158.4"/>
    <x v="13"/>
    <x v="2"/>
    <n v="0.38400000000000001"/>
    <n v="0.15840000000000001"/>
    <n v="0.38400000000000001"/>
    <n v="0.15840000000000001"/>
  </r>
  <r>
    <x v="2"/>
    <x v="0"/>
    <s v="Hofdünger"/>
    <x v="1"/>
    <x v="2"/>
    <s v="BESTAETIGT (6)"/>
    <n v="324"/>
    <n v="138.4"/>
    <x v="10"/>
    <x v="2"/>
    <n v="0.32400000000000001"/>
    <n v="0.1384"/>
    <n v="0.16200000000000001"/>
    <n v="6.9199999999999998E-2"/>
  </r>
  <r>
    <x v="2"/>
    <x v="0"/>
    <s v="Recyclingdünger"/>
    <x v="2"/>
    <x v="16"/>
    <s v="BESTAETIGT (6)"/>
    <n v="9335.85"/>
    <n v="17918.669999999998"/>
    <x v="52"/>
    <x v="2"/>
    <n v="9.3358500000000006"/>
    <n v="17.918669999999999"/>
    <n v="0.18671700000000002"/>
    <n v="0.35837339999999995"/>
  </r>
  <r>
    <x v="2"/>
    <x v="3"/>
    <s v="Hofdünger"/>
    <x v="0"/>
    <x v="0"/>
    <s v="BESTAETIGT (6)"/>
    <n v="360"/>
    <n v="165"/>
    <x v="10"/>
    <x v="2"/>
    <n v="0.36"/>
    <n v="0.16500000000000001"/>
    <n v="0.18"/>
    <n v="8.2500000000000004E-2"/>
  </r>
  <r>
    <x v="2"/>
    <x v="3"/>
    <s v="Hofdünger"/>
    <x v="0"/>
    <x v="1"/>
    <s v="BESTAETIGT (6)"/>
    <n v="425"/>
    <n v="175"/>
    <x v="13"/>
    <x v="2"/>
    <n v="0.42499999999999999"/>
    <n v="0.17499999999999999"/>
    <n v="0.42499999999999999"/>
    <n v="0.17499999999999999"/>
  </r>
  <r>
    <x v="2"/>
    <x v="3"/>
    <s v="Hofdünger"/>
    <x v="0"/>
    <x v="3"/>
    <s v="BESTAETIGT (6)"/>
    <n v="359.1"/>
    <n v="146.30000000000001"/>
    <x v="13"/>
    <x v="2"/>
    <n v="0.35910000000000003"/>
    <n v="0.14630000000000001"/>
    <n v="0.35910000000000003"/>
    <n v="0.14630000000000001"/>
  </r>
  <r>
    <x v="2"/>
    <x v="3"/>
    <s v="Hofdünger"/>
    <x v="0"/>
    <x v="4"/>
    <s v="BESTAETIGT (6)"/>
    <n v="405"/>
    <n v="234"/>
    <x v="13"/>
    <x v="2"/>
    <n v="0.40500000000000003"/>
    <n v="0.23400000000000001"/>
    <n v="0.40500000000000003"/>
    <n v="0.23400000000000001"/>
  </r>
  <r>
    <x v="2"/>
    <x v="3"/>
    <s v="Hofdünger"/>
    <x v="1"/>
    <x v="11"/>
    <s v="BESTAETIGT (6)"/>
    <n v="414.79999999999995"/>
    <n v="305"/>
    <x v="10"/>
    <x v="2"/>
    <n v="0.41479999999999995"/>
    <n v="0.30499999999999999"/>
    <n v="0.20739999999999997"/>
    <n v="0.1525"/>
  </r>
  <r>
    <x v="2"/>
    <x v="3"/>
    <s v="Hofdünger"/>
    <x v="1"/>
    <x v="4"/>
    <s v="BESTAETIGT (6)"/>
    <n v="225"/>
    <n v="168.5"/>
    <x v="13"/>
    <x v="2"/>
    <n v="0.22500000000000001"/>
    <n v="0.16850000000000001"/>
    <n v="0.22500000000000001"/>
    <n v="0.16850000000000001"/>
  </r>
  <r>
    <x v="2"/>
    <x v="3"/>
    <s v="Recyclingdünger"/>
    <x v="2"/>
    <x v="16"/>
    <s v="BESTAETIGT (6)"/>
    <n v="71136.749999999985"/>
    <n v="42925.959999999977"/>
    <x v="119"/>
    <x v="2"/>
    <n v="71.136749999999992"/>
    <n v="42.925959999999975"/>
    <n v="0.39086126373626368"/>
    <n v="0.23585692307692294"/>
  </r>
  <r>
    <x v="2"/>
    <x v="4"/>
    <s v="Hofdünger"/>
    <x v="0"/>
    <x v="0"/>
    <s v="BESTAETIGT (6)"/>
    <n v="90338.949999999968"/>
    <n v="36565.450000000004"/>
    <x v="205"/>
    <x v="2"/>
    <n v="90.338949999999969"/>
    <n v="36.565450000000006"/>
    <n v="0.4562573232323231"/>
    <n v="0.18467398989898992"/>
  </r>
  <r>
    <x v="2"/>
    <x v="4"/>
    <s v="Hofdünger"/>
    <x v="0"/>
    <x v="1"/>
    <s v="BESTAETIGT (6)"/>
    <n v="117960.83"/>
    <n v="50802.12999999999"/>
    <x v="206"/>
    <x v="2"/>
    <n v="117.96083"/>
    <n v="50.802129999999991"/>
    <n v="0.27690335680751171"/>
    <n v="0.11925382629107979"/>
  </r>
  <r>
    <x v="2"/>
    <x v="4"/>
    <s v="Hofdünger"/>
    <x v="0"/>
    <x v="2"/>
    <s v="BESTAETIGT (6)"/>
    <n v="17421.04"/>
    <n v="7184.8900000000012"/>
    <x v="131"/>
    <x v="2"/>
    <n v="17.421040000000001"/>
    <n v="7.1848900000000011"/>
    <n v="0.32261185185185187"/>
    <n v="0.13305351851851854"/>
  </r>
  <r>
    <x v="2"/>
    <x v="4"/>
    <s v="Hofdünger"/>
    <x v="0"/>
    <x v="3"/>
    <s v="BESTAETIGT (6)"/>
    <n v="98253.469999999987"/>
    <n v="45897.7"/>
    <x v="207"/>
    <x v="2"/>
    <n v="98.253469999999993"/>
    <n v="45.8977"/>
    <n v="0.36525453531598512"/>
    <n v="0.17062342007434944"/>
  </r>
  <r>
    <x v="2"/>
    <x v="4"/>
    <s v="Hofdünger"/>
    <x v="0"/>
    <x v="4"/>
    <s v="BESTAETIGT (6)"/>
    <n v="147403.79999999996"/>
    <n v="65057.909999999996"/>
    <x v="208"/>
    <x v="2"/>
    <n v="147.40379999999996"/>
    <n v="65.057909999999993"/>
    <n v="0.4094549999999999"/>
    <n v="0.18071641666666666"/>
  </r>
  <r>
    <x v="2"/>
    <x v="4"/>
    <s v="Hofdünger"/>
    <x v="0"/>
    <x v="5"/>
    <s v="BESTAETIGT (6)"/>
    <n v="43914.909999999989"/>
    <n v="24124.600000000002"/>
    <x v="43"/>
    <x v="2"/>
    <n v="43.914909999999992"/>
    <n v="24.124600000000001"/>
    <n v="0.25531924418604646"/>
    <n v="0.1402593023255814"/>
  </r>
  <r>
    <x v="2"/>
    <x v="4"/>
    <s v="Hofdünger"/>
    <x v="0"/>
    <x v="6"/>
    <s v="BESTAETIGT (6)"/>
    <n v="53379.869999999988"/>
    <n v="28969.150000000005"/>
    <x v="198"/>
    <x v="2"/>
    <n v="53.37986999999999"/>
    <n v="28.969150000000006"/>
    <n v="0.34888803921568623"/>
    <n v="0.18934084967320267"/>
  </r>
  <r>
    <x v="2"/>
    <x v="4"/>
    <s v="Hofdünger"/>
    <x v="1"/>
    <x v="0"/>
    <s v="BESTAETIGT (6)"/>
    <n v="9110"/>
    <n v="4160"/>
    <x v="51"/>
    <x v="2"/>
    <n v="9.11"/>
    <n v="4.16"/>
    <n v="0.75916666666666666"/>
    <n v="0.34666666666666668"/>
  </r>
  <r>
    <x v="2"/>
    <x v="4"/>
    <s v="Hofdünger"/>
    <x v="1"/>
    <x v="7"/>
    <s v="BESTAETIGT (6)"/>
    <n v="9513"/>
    <n v="8629.880000000001"/>
    <x v="25"/>
    <x v="2"/>
    <n v="9.5129999999999999"/>
    <n v="8.6298800000000018"/>
    <n v="0.36588461538461536"/>
    <n v="0.33191846153846161"/>
  </r>
  <r>
    <x v="2"/>
    <x v="4"/>
    <s v="Hofdünger"/>
    <x v="1"/>
    <x v="8"/>
    <s v="BESTAETIGT (6)"/>
    <n v="14826.099999999999"/>
    <n v="6643.43"/>
    <x v="140"/>
    <x v="2"/>
    <n v="14.826099999999999"/>
    <n v="6.6434300000000004"/>
    <n v="0.26010701754385962"/>
    <n v="0.11655140350877194"/>
  </r>
  <r>
    <x v="2"/>
    <x v="4"/>
    <s v="Hofdünger"/>
    <x v="1"/>
    <x v="18"/>
    <s v="BESTAETIGT (6)"/>
    <n v="3595.5"/>
    <n v="2587.7000000000003"/>
    <x v="23"/>
    <x v="2"/>
    <n v="3.5954999999999999"/>
    <n v="2.5877000000000003"/>
    <n v="0.39949999999999997"/>
    <n v="0.28752222222222223"/>
  </r>
  <r>
    <x v="2"/>
    <x v="4"/>
    <s v="Hofdünger"/>
    <x v="1"/>
    <x v="9"/>
    <s v="BESTAETIGT (6)"/>
    <n v="87506.00999999998"/>
    <n v="58631.19000000001"/>
    <x v="209"/>
    <x v="2"/>
    <n v="87.506009999999975"/>
    <n v="58.631190000000011"/>
    <n v="0.4629947619047618"/>
    <n v="0.31021793650793655"/>
  </r>
  <r>
    <x v="2"/>
    <x v="4"/>
    <s v="Hofdünger"/>
    <x v="1"/>
    <x v="10"/>
    <s v="BESTAETIGT (6)"/>
    <n v="1916.3400000000001"/>
    <n v="1891.15"/>
    <x v="21"/>
    <x v="2"/>
    <n v="1.9163400000000002"/>
    <n v="1.8911500000000001"/>
    <n v="0.23954250000000002"/>
    <n v="0.23639375000000001"/>
  </r>
  <r>
    <x v="2"/>
    <x v="4"/>
    <s v="Hofdünger"/>
    <x v="1"/>
    <x v="11"/>
    <s v="BESTAETIGT (6)"/>
    <n v="37348.720000000001"/>
    <n v="31298.749999999993"/>
    <x v="89"/>
    <x v="2"/>
    <n v="37.34872"/>
    <n v="31.298749999999991"/>
    <n v="0.10288903581267218"/>
    <n v="8.6222451790633578E-2"/>
  </r>
  <r>
    <x v="2"/>
    <x v="4"/>
    <s v="Hofdünger"/>
    <x v="1"/>
    <x v="12"/>
    <s v="BESTAETIGT (6)"/>
    <n v="64642.739999999991"/>
    <n v="37851.5"/>
    <x v="210"/>
    <x v="2"/>
    <n v="64.642739999999989"/>
    <n v="37.851500000000001"/>
    <n v="0.37802771929824552"/>
    <n v="0.22135380116959066"/>
  </r>
  <r>
    <x v="2"/>
    <x v="4"/>
    <s v="Hofdünger"/>
    <x v="1"/>
    <x v="1"/>
    <s v="BESTAETIGT (6)"/>
    <n v="22886.670000000002"/>
    <n v="11508.82"/>
    <x v="211"/>
    <x v="2"/>
    <n v="22.886670000000002"/>
    <n v="11.50882"/>
    <n v="0.23117848484848488"/>
    <n v="0.11625070707070707"/>
  </r>
  <r>
    <x v="2"/>
    <x v="4"/>
    <s v="Hofdünger"/>
    <x v="1"/>
    <x v="2"/>
    <s v="BESTAETIGT (6)"/>
    <n v="14726.35"/>
    <n v="6430.4100000000017"/>
    <x v="9"/>
    <x v="2"/>
    <n v="14.72635"/>
    <n v="6.430410000000002"/>
    <n v="0.39800945945945948"/>
    <n v="0.17379486486486492"/>
  </r>
  <r>
    <x v="2"/>
    <x v="4"/>
    <s v="Hofdünger"/>
    <x v="1"/>
    <x v="14"/>
    <s v="BESTAETIGT (6)"/>
    <n v="964"/>
    <n v="397.65000000000003"/>
    <x v="20"/>
    <x v="2"/>
    <n v="0.96399999999999997"/>
    <n v="0.39765000000000006"/>
    <n v="0.16066666666666665"/>
    <n v="6.6275000000000014E-2"/>
  </r>
  <r>
    <x v="2"/>
    <x v="4"/>
    <s v="Hofdünger"/>
    <x v="1"/>
    <x v="4"/>
    <s v="BESTAETIGT (6)"/>
    <n v="1136.58"/>
    <n v="962.52"/>
    <x v="2"/>
    <x v="2"/>
    <n v="1.1365799999999999"/>
    <n v="0.96251999999999993"/>
    <n v="0.28414499999999998"/>
    <n v="0.24062999999999998"/>
  </r>
  <r>
    <x v="2"/>
    <x v="4"/>
    <s v="Hofdünger"/>
    <x v="1"/>
    <x v="5"/>
    <s v="BESTAETIGT (6)"/>
    <n v="3601.54"/>
    <n v="2793.28"/>
    <x v="41"/>
    <x v="2"/>
    <n v="3.60154"/>
    <n v="2.7932800000000002"/>
    <n v="0.32741272727272724"/>
    <n v="0.25393454545454547"/>
  </r>
  <r>
    <x v="2"/>
    <x v="4"/>
    <s v="Hofdünger"/>
    <x v="1"/>
    <x v="6"/>
    <s v="BESTAETIGT (6)"/>
    <n v="368"/>
    <n v="240"/>
    <x v="13"/>
    <x v="2"/>
    <n v="0.36799999999999999"/>
    <n v="0.24"/>
    <n v="0.36799999999999999"/>
    <n v="0.24"/>
  </r>
  <r>
    <x v="2"/>
    <x v="4"/>
    <s v="Hofdünger"/>
    <x v="1"/>
    <x v="15"/>
    <s v="BESTAETIGT (6)"/>
    <n v="1260"/>
    <n v="1035"/>
    <x v="10"/>
    <x v="2"/>
    <n v="1.26"/>
    <n v="1.0349999999999999"/>
    <n v="0.63"/>
    <n v="0.51749999999999996"/>
  </r>
  <r>
    <x v="2"/>
    <x v="4"/>
    <s v="Hofdünger"/>
    <x v="1"/>
    <x v="17"/>
    <s v="BESTAETIGT (6)"/>
    <n v="613.6"/>
    <n v="232.8"/>
    <x v="21"/>
    <x v="2"/>
    <n v="0.61360000000000003"/>
    <n v="0.23280000000000001"/>
    <n v="7.6700000000000004E-2"/>
    <n v="2.9100000000000001E-2"/>
  </r>
  <r>
    <x v="2"/>
    <x v="4"/>
    <s v="Recyclingdünger"/>
    <x v="2"/>
    <x v="16"/>
    <s v="BESTAETIGT (6)"/>
    <n v="461265.91999999987"/>
    <n v="245646.40000000026"/>
    <x v="212"/>
    <x v="2"/>
    <n v="461.26591999999988"/>
    <n v="245.64640000000026"/>
    <n v="0.32415033028812362"/>
    <n v="0.17262572030920609"/>
  </r>
  <r>
    <x v="2"/>
    <x v="7"/>
    <s v="Recyclingdünger"/>
    <x v="2"/>
    <x v="16"/>
    <s v="BESTAETIGT (6)"/>
    <n v="11836.4"/>
    <n v="7890"/>
    <x v="7"/>
    <x v="2"/>
    <n v="11.836399999999999"/>
    <n v="7.89"/>
    <n v="3.9454666666666665"/>
    <n v="2.63"/>
  </r>
  <r>
    <x v="2"/>
    <x v="1"/>
    <s v="Hofdünger"/>
    <x v="0"/>
    <x v="3"/>
    <s v="BESTAETIGT (6)"/>
    <n v="435"/>
    <n v="203"/>
    <x v="13"/>
    <x v="2"/>
    <n v="0.435"/>
    <n v="0.20300000000000001"/>
    <n v="0.435"/>
    <n v="0.20300000000000001"/>
  </r>
  <r>
    <x v="2"/>
    <x v="1"/>
    <s v="Hofdünger"/>
    <x v="1"/>
    <x v="9"/>
    <s v="BESTAETIGT (6)"/>
    <n v="7006.09"/>
    <n v="4762.29"/>
    <x v="47"/>
    <x v="2"/>
    <n v="7.0060900000000004"/>
    <n v="4.7622900000000001"/>
    <n v="0.43788062500000002"/>
    <n v="0.29764312500000001"/>
  </r>
  <r>
    <x v="2"/>
    <x v="1"/>
    <s v="Hofdünger"/>
    <x v="1"/>
    <x v="11"/>
    <s v="BESTAETIGT (6)"/>
    <n v="1944"/>
    <n v="1224"/>
    <x v="10"/>
    <x v="2"/>
    <n v="1.944"/>
    <n v="1.224"/>
    <n v="0.97199999999999998"/>
    <n v="0.61199999999999999"/>
  </r>
  <r>
    <x v="2"/>
    <x v="1"/>
    <s v="Hofdünger"/>
    <x v="1"/>
    <x v="12"/>
    <s v="BESTAETIGT (6)"/>
    <n v="1768"/>
    <n v="1040"/>
    <x v="18"/>
    <x v="2"/>
    <n v="1.768"/>
    <n v="1.04"/>
    <n v="0.35360000000000003"/>
    <n v="0.20800000000000002"/>
  </r>
  <r>
    <x v="2"/>
    <x v="1"/>
    <s v="Recyclingdünger"/>
    <x v="2"/>
    <x v="16"/>
    <s v="BESTAETIGT (6)"/>
    <n v="162975.82000000004"/>
    <n v="82767.520000000048"/>
    <x v="213"/>
    <x v="2"/>
    <n v="162.97582000000003"/>
    <n v="82.767520000000047"/>
    <n v="0.46038367231638427"/>
    <n v="0.23380655367231651"/>
  </r>
  <r>
    <x v="2"/>
    <x v="5"/>
    <s v="Hofdünger"/>
    <x v="0"/>
    <x v="0"/>
    <s v="BESTAETIGT (6)"/>
    <n v="596.4"/>
    <n v="250.4"/>
    <x v="10"/>
    <x v="2"/>
    <n v="0.59639999999999993"/>
    <n v="0.25040000000000001"/>
    <n v="0.29819999999999997"/>
    <n v="0.12520000000000001"/>
  </r>
  <r>
    <x v="2"/>
    <x v="5"/>
    <s v="Hofdünger"/>
    <x v="0"/>
    <x v="3"/>
    <s v="BESTAETIGT (6)"/>
    <n v="259.2"/>
    <n v="96"/>
    <x v="13"/>
    <x v="2"/>
    <n v="0.25919999999999999"/>
    <n v="9.6000000000000002E-2"/>
    <n v="0.25919999999999999"/>
    <n v="9.6000000000000002E-2"/>
  </r>
  <r>
    <x v="2"/>
    <x v="5"/>
    <s v="Hofdünger"/>
    <x v="0"/>
    <x v="4"/>
    <s v="BESTAETIGT (6)"/>
    <n v="27193.5"/>
    <n v="15711.8"/>
    <x v="25"/>
    <x v="2"/>
    <n v="27.1935"/>
    <n v="15.711799999999998"/>
    <n v="1.0459038461538461"/>
    <n v="0.60429999999999995"/>
  </r>
  <r>
    <x v="2"/>
    <x v="5"/>
    <s v="Hofdünger"/>
    <x v="0"/>
    <x v="6"/>
    <s v="BESTAETIGT (6)"/>
    <n v="346.5"/>
    <n v="168"/>
    <x v="13"/>
    <x v="2"/>
    <n v="0.34649999999999997"/>
    <n v="0.16800000000000001"/>
    <n v="0.34649999999999997"/>
    <n v="0.16800000000000001"/>
  </r>
  <r>
    <x v="2"/>
    <x v="5"/>
    <s v="Hofdünger"/>
    <x v="1"/>
    <x v="0"/>
    <s v="BESTAETIGT (6)"/>
    <n v="1067.5"/>
    <n v="457.5"/>
    <x v="7"/>
    <x v="2"/>
    <n v="1.0674999999999999"/>
    <n v="0.45750000000000002"/>
    <n v="0.35583333333333328"/>
    <n v="0.1525"/>
  </r>
  <r>
    <x v="2"/>
    <x v="5"/>
    <s v="Hofdünger"/>
    <x v="1"/>
    <x v="9"/>
    <s v="BESTAETIGT (6)"/>
    <n v="160"/>
    <n v="112"/>
    <x v="13"/>
    <x v="2"/>
    <n v="0.16"/>
    <n v="0.112"/>
    <n v="0.16"/>
    <n v="0.112"/>
  </r>
  <r>
    <x v="2"/>
    <x v="5"/>
    <s v="Hofdünger"/>
    <x v="1"/>
    <x v="10"/>
    <s v="BESTAETIGT (6)"/>
    <n v="283.70999999999998"/>
    <n v="269.5"/>
    <x v="10"/>
    <x v="2"/>
    <n v="0.28370999999999996"/>
    <n v="0.26950000000000002"/>
    <n v="0.14185499999999998"/>
    <n v="0.13475000000000001"/>
  </r>
  <r>
    <x v="2"/>
    <x v="5"/>
    <s v="Hofdünger"/>
    <x v="1"/>
    <x v="11"/>
    <s v="BESTAETIGT (6)"/>
    <n v="507"/>
    <n v="767"/>
    <x v="15"/>
    <x v="2"/>
    <n v="0.50700000000000001"/>
    <n v="0.76700000000000002"/>
    <n v="7.2428571428571425E-2"/>
    <n v="0.10957142857142857"/>
  </r>
  <r>
    <x v="2"/>
    <x v="5"/>
    <s v="Recyclingdünger"/>
    <x v="2"/>
    <x v="16"/>
    <s v="BESTAETIGT (6)"/>
    <n v="4014.96"/>
    <n v="1888.34"/>
    <x v="28"/>
    <x v="2"/>
    <n v="4.0149600000000003"/>
    <n v="1.8883399999999999"/>
    <n v="0.22305333333333335"/>
    <n v="0.10490777777777777"/>
  </r>
  <r>
    <x v="2"/>
    <x v="19"/>
    <s v="Recyclingdünger"/>
    <x v="2"/>
    <x v="16"/>
    <s v="BESTAETIGT (6)"/>
    <n v="47.88"/>
    <n v="21.96"/>
    <x v="10"/>
    <x v="2"/>
    <n v="4.7880000000000006E-2"/>
    <n v="2.196E-2"/>
    <n v="2.3940000000000003E-2"/>
    <n v="1.098E-2"/>
  </r>
  <r>
    <x v="2"/>
    <x v="17"/>
    <s v="Recyclingdünger"/>
    <x v="2"/>
    <x v="16"/>
    <s v="BESTAETIGT (6)"/>
    <n v="0"/>
    <n v="470.56"/>
    <x v="10"/>
    <x v="2"/>
    <n v="0"/>
    <n v="0.47055999999999998"/>
    <n v="0"/>
    <n v="0.23527999999999999"/>
  </r>
  <r>
    <x v="2"/>
    <x v="6"/>
    <s v="Hofdünger"/>
    <x v="0"/>
    <x v="1"/>
    <s v="BESTAETIGT (6)"/>
    <n v="1155"/>
    <n v="472.5"/>
    <x v="2"/>
    <x v="2"/>
    <n v="1.155"/>
    <n v="0.47249999999999998"/>
    <n v="0.28875000000000001"/>
    <n v="0.11812499999999999"/>
  </r>
  <r>
    <x v="2"/>
    <x v="6"/>
    <s v="Hofdünger"/>
    <x v="0"/>
    <x v="2"/>
    <s v="BESTAETIGT (6)"/>
    <n v="1255.0999999999999"/>
    <n v="497.29999999999995"/>
    <x v="2"/>
    <x v="2"/>
    <n v="1.2550999999999999"/>
    <n v="0.49729999999999996"/>
    <n v="0.31377499999999997"/>
    <n v="0.12432499999999999"/>
  </r>
  <r>
    <x v="2"/>
    <x v="6"/>
    <s v="Hofdünger"/>
    <x v="0"/>
    <x v="3"/>
    <s v="BESTAETIGT (6)"/>
    <n v="5125.76"/>
    <n v="2627.95"/>
    <x v="15"/>
    <x v="2"/>
    <n v="5.1257600000000005"/>
    <n v="2.6279499999999998"/>
    <n v="0.73225142857142866"/>
    <n v="0.37542142857142852"/>
  </r>
  <r>
    <x v="2"/>
    <x v="6"/>
    <s v="Hofdünger"/>
    <x v="0"/>
    <x v="4"/>
    <s v="BESTAETIGT (6)"/>
    <n v="618"/>
    <n v="245.85"/>
    <x v="7"/>
    <x v="2"/>
    <n v="0.61799999999999999"/>
    <n v="0.24584999999999999"/>
    <n v="0.20599999999999999"/>
    <n v="8.1949999999999995E-2"/>
  </r>
  <r>
    <x v="2"/>
    <x v="6"/>
    <s v="Hofdünger"/>
    <x v="0"/>
    <x v="5"/>
    <s v="BESTAETIGT (6)"/>
    <n v="590"/>
    <n v="326"/>
    <x v="7"/>
    <x v="2"/>
    <n v="0.59"/>
    <n v="0.32600000000000001"/>
    <n v="0.19666666666666666"/>
    <n v="0.10866666666666668"/>
  </r>
  <r>
    <x v="2"/>
    <x v="6"/>
    <s v="Hofdünger"/>
    <x v="0"/>
    <x v="6"/>
    <s v="BESTAETIGT (6)"/>
    <n v="500"/>
    <n v="220"/>
    <x v="10"/>
    <x v="2"/>
    <n v="0.5"/>
    <n v="0.22"/>
    <n v="0.25"/>
    <n v="0.11"/>
  </r>
  <r>
    <x v="2"/>
    <x v="6"/>
    <s v="Hofdünger"/>
    <x v="1"/>
    <x v="9"/>
    <s v="BESTAETIGT (6)"/>
    <n v="1396.62"/>
    <n v="881.43999999999994"/>
    <x v="18"/>
    <x v="2"/>
    <n v="1.39662"/>
    <n v="0.88143999999999989"/>
    <n v="0.27932400000000002"/>
    <n v="0.17628799999999997"/>
  </r>
  <r>
    <x v="2"/>
    <x v="6"/>
    <s v="Hofdünger"/>
    <x v="1"/>
    <x v="11"/>
    <s v="BESTAETIGT (6)"/>
    <n v="1950.02"/>
    <n v="1510.3"/>
    <x v="41"/>
    <x v="2"/>
    <n v="1.9500200000000001"/>
    <n v="1.5103"/>
    <n v="0.17727454545454546"/>
    <n v="0.13730000000000001"/>
  </r>
  <r>
    <x v="2"/>
    <x v="6"/>
    <s v="Hofdünger"/>
    <x v="1"/>
    <x v="1"/>
    <s v="BESTAETIGT (6)"/>
    <n v="224.1"/>
    <n v="140.4"/>
    <x v="2"/>
    <x v="2"/>
    <n v="0.22409999999999999"/>
    <n v="0.1404"/>
    <n v="5.6024999999999998E-2"/>
    <n v="3.5099999999999999E-2"/>
  </r>
  <r>
    <x v="2"/>
    <x v="6"/>
    <s v="Hofdünger"/>
    <x v="1"/>
    <x v="2"/>
    <s v="BESTAETIGT (6)"/>
    <n v="283.5"/>
    <n v="121.1"/>
    <x v="13"/>
    <x v="2"/>
    <n v="0.28349999999999997"/>
    <n v="0.1211"/>
    <n v="0.28349999999999997"/>
    <n v="0.1211"/>
  </r>
  <r>
    <x v="2"/>
    <x v="6"/>
    <s v="Recyclingdünger"/>
    <x v="2"/>
    <x v="16"/>
    <s v="BESTAETIGT (6)"/>
    <n v="29688.32"/>
    <n v="18761.7"/>
    <x v="52"/>
    <x v="2"/>
    <n v="29.688320000000001"/>
    <n v="18.761700000000001"/>
    <n v="0.59376640000000003"/>
    <n v="0.37523400000000001"/>
  </r>
  <r>
    <x v="2"/>
    <x v="8"/>
    <s v="Hofdünger"/>
    <x v="0"/>
    <x v="4"/>
    <s v="BESTAETIGT (6)"/>
    <n v="150"/>
    <n v="75"/>
    <x v="13"/>
    <x v="2"/>
    <n v="0.15"/>
    <n v="7.4999999999999997E-2"/>
    <n v="0.15"/>
    <n v="7.4999999999999997E-2"/>
  </r>
  <r>
    <x v="2"/>
    <x v="8"/>
    <s v="Recyclingdünger"/>
    <x v="2"/>
    <x v="16"/>
    <s v="BESTAETIGT (6)"/>
    <n v="4997.9500000000007"/>
    <n v="2722.82"/>
    <x v="92"/>
    <x v="2"/>
    <n v="4.9979500000000003"/>
    <n v="2.72282"/>
    <n v="0.11623139534883721"/>
    <n v="6.3321395348837212E-2"/>
  </r>
  <r>
    <x v="2"/>
    <x v="22"/>
    <s v="Recyclingdünger"/>
    <x v="2"/>
    <x v="16"/>
    <s v="BESTAETIGT (6)"/>
    <n v="3093.5"/>
    <n v="2148.37"/>
    <x v="18"/>
    <x v="2"/>
    <n v="3.0935000000000001"/>
    <n v="2.1483699999999999"/>
    <n v="0.61870000000000003"/>
    <n v="0.429674"/>
  </r>
  <r>
    <x v="2"/>
    <x v="9"/>
    <s v="Hofdünger"/>
    <x v="1"/>
    <x v="12"/>
    <s v="BESTAETIGT (6)"/>
    <n v="153"/>
    <n v="90"/>
    <x v="13"/>
    <x v="2"/>
    <n v="0.153"/>
    <n v="0.09"/>
    <n v="0.153"/>
    <n v="0.09"/>
  </r>
  <r>
    <x v="2"/>
    <x v="9"/>
    <s v="Recyclingdünger"/>
    <x v="2"/>
    <x v="16"/>
    <s v="BESTAETIGT (6)"/>
    <n v="4578.1500000000005"/>
    <n v="2143.1099999999997"/>
    <x v="14"/>
    <x v="2"/>
    <n v="4.5781500000000008"/>
    <n v="2.1431099999999996"/>
    <n v="0.19075625000000004"/>
    <n v="8.929624999999998E-2"/>
  </r>
  <r>
    <x v="2"/>
    <x v="10"/>
    <s v="Hofdünger"/>
    <x v="0"/>
    <x v="2"/>
    <s v="BESTAETIGT (6)"/>
    <n v="223.6"/>
    <n v="88.4"/>
    <x v="13"/>
    <x v="2"/>
    <n v="0.22359999999999999"/>
    <n v="8.8400000000000006E-2"/>
    <n v="0.22359999999999999"/>
    <n v="8.8400000000000006E-2"/>
  </r>
  <r>
    <x v="2"/>
    <x v="10"/>
    <s v="Hofdünger"/>
    <x v="1"/>
    <x v="11"/>
    <s v="BESTAETIGT (6)"/>
    <n v="187.2"/>
    <n v="180"/>
    <x v="13"/>
    <x v="2"/>
    <n v="0.18719999999999998"/>
    <n v="0.18"/>
    <n v="0.18719999999999998"/>
    <n v="0.18"/>
  </r>
  <r>
    <x v="2"/>
    <x v="10"/>
    <s v="Recyclingdünger"/>
    <x v="2"/>
    <x v="16"/>
    <s v="BESTAETIGT (6)"/>
    <n v="26199.66"/>
    <n v="16443.800000000003"/>
    <x v="132"/>
    <x v="2"/>
    <n v="26.199660000000002"/>
    <n v="16.443800000000003"/>
    <n v="0.38528911764705887"/>
    <n v="0.24182058823529418"/>
  </r>
  <r>
    <x v="2"/>
    <x v="2"/>
    <s v="Hofdünger"/>
    <x v="0"/>
    <x v="3"/>
    <s v="BESTAETIGT (6)"/>
    <n v="1848"/>
    <n v="1008"/>
    <x v="13"/>
    <x v="2"/>
    <n v="1.8480000000000001"/>
    <n v="1.008"/>
    <n v="1.8480000000000001"/>
    <n v="1.008"/>
  </r>
  <r>
    <x v="2"/>
    <x v="2"/>
    <s v="Hofdünger"/>
    <x v="1"/>
    <x v="12"/>
    <s v="BESTAETIGT (6)"/>
    <n v="325.66000000000003"/>
    <n v="203.49"/>
    <x v="13"/>
    <x v="2"/>
    <n v="0.32566000000000001"/>
    <n v="0.20349"/>
    <n v="0.32566000000000001"/>
    <n v="0.20349"/>
  </r>
  <r>
    <x v="2"/>
    <x v="2"/>
    <s v="Recyclingdünger"/>
    <x v="2"/>
    <x v="16"/>
    <s v="BESTAETIGT (6)"/>
    <n v="57343.099999999991"/>
    <n v="23486.41"/>
    <x v="30"/>
    <x v="2"/>
    <n v="57.343099999999993"/>
    <n v="23.486409999999999"/>
    <n v="1.2200659574468085"/>
    <n v="0.49971085106382979"/>
  </r>
  <r>
    <x v="2"/>
    <x v="11"/>
    <s v="Hofdünger"/>
    <x v="0"/>
    <x v="3"/>
    <s v="BESTAETIGT (6)"/>
    <n v="345"/>
    <n v="172.5"/>
    <x v="10"/>
    <x v="2"/>
    <n v="0.34499999999999997"/>
    <n v="0.17249999999999999"/>
    <n v="0.17249999999999999"/>
    <n v="8.6249999999999993E-2"/>
  </r>
  <r>
    <x v="2"/>
    <x v="11"/>
    <s v="Hofdünger"/>
    <x v="0"/>
    <x v="4"/>
    <s v="BESTAETIGT (6)"/>
    <n v="3359.6"/>
    <n v="1940"/>
    <x v="15"/>
    <x v="2"/>
    <n v="3.3595999999999999"/>
    <n v="1.94"/>
    <n v="0.47994285714285712"/>
    <n v="0.27714285714285714"/>
  </r>
  <r>
    <x v="2"/>
    <x v="11"/>
    <s v="Hofdünger"/>
    <x v="1"/>
    <x v="7"/>
    <s v="BESTAETIGT (6)"/>
    <n v="686.4"/>
    <n v="624"/>
    <x v="13"/>
    <x v="2"/>
    <n v="0.68640000000000001"/>
    <n v="0.624"/>
    <n v="0.68640000000000001"/>
    <n v="0.624"/>
  </r>
  <r>
    <x v="2"/>
    <x v="11"/>
    <s v="Hofdünger"/>
    <x v="1"/>
    <x v="12"/>
    <s v="BESTAETIGT (6)"/>
    <n v="850"/>
    <n v="500"/>
    <x v="13"/>
    <x v="2"/>
    <n v="0.85"/>
    <n v="0.5"/>
    <n v="0.85"/>
    <n v="0.5"/>
  </r>
  <r>
    <x v="2"/>
    <x v="12"/>
    <s v="Hofdünger"/>
    <x v="0"/>
    <x v="1"/>
    <s v="BESTAETIGT (6)"/>
    <n v="8198.4"/>
    <n v="4050"/>
    <x v="84"/>
    <x v="2"/>
    <n v="8.1983999999999995"/>
    <n v="4.05"/>
    <n v="0.37265454545454541"/>
    <n v="0.18409090909090908"/>
  </r>
  <r>
    <x v="2"/>
    <x v="12"/>
    <s v="Hofdünger"/>
    <x v="0"/>
    <x v="3"/>
    <s v="BESTAETIGT (6)"/>
    <n v="2801.4199999999996"/>
    <n v="1341.84"/>
    <x v="2"/>
    <x v="2"/>
    <n v="2.8014199999999998"/>
    <n v="1.3418399999999999"/>
    <n v="0.70035499999999995"/>
    <n v="0.33545999999999998"/>
  </r>
  <r>
    <x v="2"/>
    <x v="12"/>
    <s v="Hofdünger"/>
    <x v="0"/>
    <x v="4"/>
    <s v="BESTAETIGT (6)"/>
    <n v="7423.8"/>
    <n v="3644.8"/>
    <x v="47"/>
    <x v="2"/>
    <n v="7.4238"/>
    <n v="3.6448"/>
    <n v="0.4639875"/>
    <n v="0.2278"/>
  </r>
  <r>
    <x v="2"/>
    <x v="12"/>
    <s v="Hofdünger"/>
    <x v="0"/>
    <x v="6"/>
    <s v="BESTAETIGT (6)"/>
    <n v="70.56"/>
    <n v="47.52"/>
    <x v="13"/>
    <x v="2"/>
    <n v="7.0559999999999998E-2"/>
    <n v="4.752E-2"/>
    <n v="7.0559999999999998E-2"/>
    <n v="4.752E-2"/>
  </r>
  <r>
    <x v="2"/>
    <x v="12"/>
    <s v="Hofdünger"/>
    <x v="1"/>
    <x v="0"/>
    <s v="BESTAETIGT (6)"/>
    <n v="105"/>
    <n v="175"/>
    <x v="13"/>
    <x v="2"/>
    <n v="0.105"/>
    <n v="0.17499999999999999"/>
    <n v="0.105"/>
    <n v="0.17499999999999999"/>
  </r>
  <r>
    <x v="2"/>
    <x v="12"/>
    <s v="Hofdünger"/>
    <x v="1"/>
    <x v="7"/>
    <s v="BESTAETIGT (6)"/>
    <n v="1306.7999999999997"/>
    <n v="1193.3999999999999"/>
    <x v="19"/>
    <x v="2"/>
    <n v="1.3067999999999997"/>
    <n v="1.1933999999999998"/>
    <n v="9.334285714285713E-2"/>
    <n v="8.5242857142857134E-2"/>
  </r>
  <r>
    <x v="2"/>
    <x v="12"/>
    <s v="Hofdünger"/>
    <x v="1"/>
    <x v="9"/>
    <s v="BESTAETIGT (6)"/>
    <n v="7882.95"/>
    <n v="4933.2"/>
    <x v="27"/>
    <x v="2"/>
    <n v="7.8829500000000001"/>
    <n v="4.9332000000000003"/>
    <n v="0.60638076923076922"/>
    <n v="0.3794769230769231"/>
  </r>
  <r>
    <x v="2"/>
    <x v="12"/>
    <s v="Hofdünger"/>
    <x v="1"/>
    <x v="10"/>
    <s v="BESTAETIGT (6)"/>
    <n v="639.84"/>
    <n v="720"/>
    <x v="10"/>
    <x v="2"/>
    <n v="0.63984000000000008"/>
    <n v="0.72"/>
    <n v="0.31992000000000004"/>
    <n v="0.36"/>
  </r>
  <r>
    <x v="2"/>
    <x v="12"/>
    <s v="Hofdünger"/>
    <x v="1"/>
    <x v="11"/>
    <s v="BESTAETIGT (6)"/>
    <n v="298.54000000000002"/>
    <n v="212"/>
    <x v="7"/>
    <x v="2"/>
    <n v="0.29854000000000003"/>
    <n v="0.21199999999999999"/>
    <n v="9.9513333333333343E-2"/>
    <n v="7.0666666666666669E-2"/>
  </r>
  <r>
    <x v="2"/>
    <x v="12"/>
    <s v="Hofdünger"/>
    <x v="1"/>
    <x v="12"/>
    <s v="BESTAETIGT (6)"/>
    <n v="2482"/>
    <n v="1460"/>
    <x v="18"/>
    <x v="2"/>
    <n v="2.4820000000000002"/>
    <n v="1.46"/>
    <n v="0.49640000000000006"/>
    <n v="0.29199999999999998"/>
  </r>
  <r>
    <x v="2"/>
    <x v="12"/>
    <s v="Hofdünger"/>
    <x v="1"/>
    <x v="1"/>
    <s v="BESTAETIGT (6)"/>
    <n v="358.20000000000005"/>
    <n v="148.5"/>
    <x v="10"/>
    <x v="2"/>
    <n v="0.35820000000000002"/>
    <n v="0.14849999999999999"/>
    <n v="0.17910000000000001"/>
    <n v="7.4249999999999997E-2"/>
  </r>
  <r>
    <x v="2"/>
    <x v="12"/>
    <s v="Recyclingdünger"/>
    <x v="2"/>
    <x v="16"/>
    <s v="BESTAETIGT (6)"/>
    <n v="417524.25999999978"/>
    <n v="194264.65999999986"/>
    <x v="214"/>
    <x v="2"/>
    <n v="417.5242599999998"/>
    <n v="194.26465999999985"/>
    <n v="0.75913501818181783"/>
    <n v="0.35320847272727246"/>
  </r>
  <r>
    <x v="3"/>
    <x v="13"/>
    <s v="Hofdünger"/>
    <x v="3"/>
    <x v="16"/>
    <s v="BESTAETIGT (6)"/>
    <n v="13493.65"/>
    <n v="6526.1100000000006"/>
    <x v="156"/>
    <x v="2"/>
    <n v="13.493649999999999"/>
    <n v="6.526110000000001"/>
    <n v="0.16257409638554216"/>
    <n v="7.8627831325301212E-2"/>
  </r>
  <r>
    <x v="3"/>
    <x v="13"/>
    <s v="Hofdünger"/>
    <x v="0"/>
    <x v="0"/>
    <s v="BESTAETIGT (6)"/>
    <n v="31.36"/>
    <n v="28"/>
    <x v="13"/>
    <x v="2"/>
    <n v="3.1359999999999999E-2"/>
    <n v="2.8000000000000001E-2"/>
    <n v="3.1359999999999999E-2"/>
    <n v="2.8000000000000001E-2"/>
  </r>
  <r>
    <x v="3"/>
    <x v="13"/>
    <s v="Hofdünger"/>
    <x v="0"/>
    <x v="1"/>
    <s v="BESTAETIGT (6)"/>
    <n v="2557.56"/>
    <n v="1071.5"/>
    <x v="11"/>
    <x v="2"/>
    <n v="2.5575600000000001"/>
    <n v="1.0714999999999999"/>
    <n v="0.17050400000000002"/>
    <n v="7.1433333333333321E-2"/>
  </r>
  <r>
    <x v="3"/>
    <x v="13"/>
    <s v="Hofdünger"/>
    <x v="0"/>
    <x v="3"/>
    <s v="BESTAETIGT (6)"/>
    <n v="7698.6900000000005"/>
    <n v="3669.1800000000007"/>
    <x v="68"/>
    <x v="2"/>
    <n v="7.6986900000000009"/>
    <n v="3.6691800000000008"/>
    <n v="0.17497022727272729"/>
    <n v="8.3390454545454559E-2"/>
  </r>
  <r>
    <x v="3"/>
    <x v="13"/>
    <s v="Hofdünger"/>
    <x v="0"/>
    <x v="4"/>
    <s v="BESTAETIGT (6)"/>
    <n v="16063.21"/>
    <n v="6132.36"/>
    <x v="87"/>
    <x v="2"/>
    <n v="16.063209999999998"/>
    <n v="6.1323599999999994"/>
    <n v="0.24712630769230767"/>
    <n v="9.4343999999999983E-2"/>
  </r>
  <r>
    <x v="3"/>
    <x v="13"/>
    <s v="Hofdünger"/>
    <x v="0"/>
    <x v="5"/>
    <s v="BESTAETIGT (6)"/>
    <n v="18466.620000000003"/>
    <n v="9653.1299999999992"/>
    <x v="215"/>
    <x v="2"/>
    <n v="18.466620000000002"/>
    <n v="9.6531299999999991"/>
    <n v="0.17928757281553401"/>
    <n v="9.3719708737864074E-2"/>
  </r>
  <r>
    <x v="3"/>
    <x v="13"/>
    <s v="Hofdünger"/>
    <x v="0"/>
    <x v="6"/>
    <s v="BESTAETIGT (6)"/>
    <n v="1008"/>
    <n v="512"/>
    <x v="18"/>
    <x v="2"/>
    <n v="1.008"/>
    <n v="0.51200000000000001"/>
    <n v="0.2016"/>
    <n v="0.1024"/>
  </r>
  <r>
    <x v="3"/>
    <x v="13"/>
    <s v="Hofdünger"/>
    <x v="1"/>
    <x v="10"/>
    <s v="BESTAETIGT (6)"/>
    <n v="171.96"/>
    <n v="126.12"/>
    <x v="13"/>
    <x v="2"/>
    <n v="0.17196"/>
    <n v="0.12612000000000001"/>
    <n v="0.17196"/>
    <n v="0.12612000000000001"/>
  </r>
  <r>
    <x v="3"/>
    <x v="13"/>
    <s v="Hofdünger"/>
    <x v="1"/>
    <x v="5"/>
    <s v="BESTAETIGT (6)"/>
    <n v="124"/>
    <n v="112"/>
    <x v="13"/>
    <x v="2"/>
    <n v="0.124"/>
    <n v="0.112"/>
    <n v="0.124"/>
    <n v="0.112"/>
  </r>
  <r>
    <x v="3"/>
    <x v="7"/>
    <s v="Hofdünger"/>
    <x v="3"/>
    <x v="16"/>
    <s v="BESTAETIGT (6)"/>
    <n v="2527.0500000000002"/>
    <n v="1478.65"/>
    <x v="84"/>
    <x v="2"/>
    <n v="2.52705"/>
    <n v="1.47865"/>
    <n v="0.11486590909090909"/>
    <n v="6.7211363636363639E-2"/>
  </r>
  <r>
    <x v="3"/>
    <x v="7"/>
    <s v="Hofdünger"/>
    <x v="0"/>
    <x v="3"/>
    <s v="BESTAETIGT (6)"/>
    <n v="2200"/>
    <n v="1064.7"/>
    <x v="41"/>
    <x v="2"/>
    <n v="2.2000000000000002"/>
    <n v="1.0647"/>
    <n v="0.2"/>
    <n v="9.6790909090909094E-2"/>
  </r>
  <r>
    <x v="3"/>
    <x v="7"/>
    <s v="Hofdünger"/>
    <x v="0"/>
    <x v="4"/>
    <s v="BESTAETIGT (6)"/>
    <n v="3473.8"/>
    <n v="1349.1999999999998"/>
    <x v="49"/>
    <x v="2"/>
    <n v="3.4738000000000002"/>
    <n v="1.3491999999999997"/>
    <n v="0.20434117647058825"/>
    <n v="7.9364705882352921E-2"/>
  </r>
  <r>
    <x v="3"/>
    <x v="7"/>
    <s v="Hofdünger"/>
    <x v="0"/>
    <x v="5"/>
    <s v="BESTAETIGT (6)"/>
    <n v="3619.4"/>
    <n v="1998.1"/>
    <x v="82"/>
    <x v="2"/>
    <n v="3.6194000000000002"/>
    <n v="1.9981"/>
    <n v="0.17235238095238095"/>
    <n v="9.514761904761905E-2"/>
  </r>
  <r>
    <x v="3"/>
    <x v="7"/>
    <s v="Hofdünger"/>
    <x v="0"/>
    <x v="6"/>
    <s v="BESTAETIGT (6)"/>
    <n v="184"/>
    <n v="68"/>
    <x v="13"/>
    <x v="2"/>
    <n v="0.184"/>
    <n v="6.8000000000000005E-2"/>
    <n v="0.184"/>
    <n v="6.8000000000000005E-2"/>
  </r>
  <r>
    <x v="3"/>
    <x v="7"/>
    <s v="Hofdünger"/>
    <x v="1"/>
    <x v="7"/>
    <s v="BESTAETIGT (6)"/>
    <n v="125"/>
    <n v="115"/>
    <x v="13"/>
    <x v="2"/>
    <n v="0.125"/>
    <n v="0.115"/>
    <n v="0.125"/>
    <n v="0.115"/>
  </r>
  <r>
    <x v="3"/>
    <x v="7"/>
    <s v="Hofdünger"/>
    <x v="1"/>
    <x v="9"/>
    <s v="BESTAETIGT (6)"/>
    <n v="176.39999999999998"/>
    <n v="142.80000000000001"/>
    <x v="10"/>
    <x v="2"/>
    <n v="0.17639999999999997"/>
    <n v="0.14280000000000001"/>
    <n v="8.8199999999999987E-2"/>
    <n v="7.1400000000000005E-2"/>
  </r>
  <r>
    <x v="3"/>
    <x v="7"/>
    <s v="Hofdünger"/>
    <x v="1"/>
    <x v="10"/>
    <s v="BESTAETIGT (6)"/>
    <n v="236.44"/>
    <n v="173.41"/>
    <x v="13"/>
    <x v="2"/>
    <n v="0.23644000000000001"/>
    <n v="0.17341000000000001"/>
    <n v="0.23644000000000001"/>
    <n v="0.17341000000000001"/>
  </r>
  <r>
    <x v="3"/>
    <x v="8"/>
    <s v="Hofdünger"/>
    <x v="3"/>
    <x v="16"/>
    <s v="BESTAETIGT (6)"/>
    <n v="1699.99"/>
    <n v="978.43999999999994"/>
    <x v="23"/>
    <x v="2"/>
    <n v="1.6999900000000001"/>
    <n v="0.97843999999999998"/>
    <n v="0.18888777777777779"/>
    <n v="0.10871555555555555"/>
  </r>
  <r>
    <x v="3"/>
    <x v="8"/>
    <s v="Hofdünger"/>
    <x v="0"/>
    <x v="1"/>
    <s v="BESTAETIGT (6)"/>
    <n v="351.25"/>
    <n v="150.75"/>
    <x v="10"/>
    <x v="2"/>
    <n v="0.35125000000000001"/>
    <n v="0.15075"/>
    <n v="0.175625"/>
    <n v="7.5374999999999998E-2"/>
  </r>
  <r>
    <x v="3"/>
    <x v="8"/>
    <s v="Hofdünger"/>
    <x v="0"/>
    <x v="3"/>
    <s v="BESTAETIGT (6)"/>
    <n v="1364.8000000000002"/>
    <n v="680.4"/>
    <x v="23"/>
    <x v="2"/>
    <n v="1.3648000000000002"/>
    <n v="0.6804"/>
    <n v="0.15164444444444447"/>
    <n v="7.5600000000000001E-2"/>
  </r>
  <r>
    <x v="3"/>
    <x v="8"/>
    <s v="Hofdünger"/>
    <x v="0"/>
    <x v="4"/>
    <s v="BESTAETIGT (6)"/>
    <n v="1344"/>
    <n v="593.4"/>
    <x v="15"/>
    <x v="2"/>
    <n v="1.3440000000000001"/>
    <n v="0.59339999999999993"/>
    <n v="0.192"/>
    <n v="8.4771428571428567E-2"/>
  </r>
  <r>
    <x v="3"/>
    <x v="8"/>
    <s v="Hofdünger"/>
    <x v="0"/>
    <x v="5"/>
    <s v="BESTAETIGT (6)"/>
    <n v="2506.58"/>
    <n v="1274.6999999999998"/>
    <x v="27"/>
    <x v="2"/>
    <n v="2.50658"/>
    <n v="1.2746999999999997"/>
    <n v="0.19281384615384617"/>
    <n v="9.805384615384613E-2"/>
  </r>
  <r>
    <x v="3"/>
    <x v="8"/>
    <s v="Hofdünger"/>
    <x v="0"/>
    <x v="6"/>
    <s v="BESTAETIGT (6)"/>
    <n v="520.79999999999995"/>
    <n v="340.4"/>
    <x v="7"/>
    <x v="2"/>
    <n v="0.52079999999999993"/>
    <n v="0.34039999999999998"/>
    <n v="0.17359999999999998"/>
    <n v="0.11346666666666666"/>
  </r>
  <r>
    <x v="3"/>
    <x v="8"/>
    <s v="Hofdünger"/>
    <x v="1"/>
    <x v="9"/>
    <s v="BESTAETIGT (6)"/>
    <n v="823.2"/>
    <n v="666.4"/>
    <x v="10"/>
    <x v="2"/>
    <n v="0.82320000000000004"/>
    <n v="0.66639999999999999"/>
    <n v="0.41160000000000002"/>
    <n v="0.3332"/>
  </r>
  <r>
    <x v="3"/>
    <x v="8"/>
    <s v="Hofdünger"/>
    <x v="1"/>
    <x v="10"/>
    <s v="BESTAETIGT (6)"/>
    <n v="877.24"/>
    <n v="677.28"/>
    <x v="7"/>
    <x v="2"/>
    <n v="0.87724000000000002"/>
    <n v="0.67727999999999999"/>
    <n v="0.29241333333333336"/>
    <n v="0.22575999999999999"/>
  </r>
  <r>
    <x v="3"/>
    <x v="8"/>
    <s v="Hofdünger"/>
    <x v="1"/>
    <x v="12"/>
    <s v="BESTAETIGT (6)"/>
    <n v="571.20000000000005"/>
    <n v="336"/>
    <x v="10"/>
    <x v="2"/>
    <n v="0.57120000000000004"/>
    <n v="0.33600000000000002"/>
    <n v="0.28560000000000002"/>
    <n v="0.16800000000000001"/>
  </r>
  <r>
    <x v="3"/>
    <x v="8"/>
    <s v="Hofdünger"/>
    <x v="1"/>
    <x v="1"/>
    <s v="BESTAETIGT (6)"/>
    <n v="190.28"/>
    <n v="170.4"/>
    <x v="13"/>
    <x v="2"/>
    <n v="0.19028"/>
    <n v="0.1704"/>
    <n v="0.19028"/>
    <n v="0.1704"/>
  </r>
  <r>
    <x v="3"/>
    <x v="10"/>
    <s v="Hofdünger"/>
    <x v="0"/>
    <x v="3"/>
    <s v="BESTAETIGT (6)"/>
    <n v="73.8"/>
    <n v="31.2"/>
    <x v="13"/>
    <x v="2"/>
    <n v="7.3799999999999991E-2"/>
    <n v="3.1199999999999999E-2"/>
    <n v="7.3799999999999991E-2"/>
    <n v="3.1199999999999999E-2"/>
  </r>
  <r>
    <x v="3"/>
    <x v="10"/>
    <s v="Hofdünger"/>
    <x v="0"/>
    <x v="4"/>
    <s v="BESTAETIGT (6)"/>
    <n v="163.27000000000001"/>
    <n v="72.45"/>
    <x v="13"/>
    <x v="2"/>
    <n v="0.16327"/>
    <n v="7.2450000000000001E-2"/>
    <n v="0.16327"/>
    <n v="7.2450000000000001E-2"/>
  </r>
  <r>
    <x v="3"/>
    <x v="10"/>
    <s v="Hofdünger"/>
    <x v="0"/>
    <x v="5"/>
    <s v="BESTAETIGT (6)"/>
    <n v="81"/>
    <n v="49.68"/>
    <x v="13"/>
    <x v="2"/>
    <n v="8.1000000000000003E-2"/>
    <n v="4.9680000000000002E-2"/>
    <n v="8.1000000000000003E-2"/>
    <n v="4.9680000000000002E-2"/>
  </r>
  <r>
    <x v="3"/>
    <x v="10"/>
    <s v="Hofdünger"/>
    <x v="1"/>
    <x v="9"/>
    <s v="BESTAETIGT (6)"/>
    <n v="617.9"/>
    <n v="388.6"/>
    <x v="10"/>
    <x v="2"/>
    <n v="0.6179"/>
    <n v="0.3886"/>
    <n v="0.30895"/>
    <n v="0.1943"/>
  </r>
  <r>
    <x v="3"/>
    <x v="10"/>
    <s v="Hofdünger"/>
    <x v="1"/>
    <x v="10"/>
    <s v="BESTAETIGT (6)"/>
    <n v="660.75"/>
    <n v="606.98"/>
    <x v="10"/>
    <x v="2"/>
    <n v="0.66074999999999995"/>
    <n v="0.60697999999999996"/>
    <n v="0.33037499999999997"/>
    <n v="0.30348999999999998"/>
  </r>
  <r>
    <x v="3"/>
    <x v="10"/>
    <s v="Hofdünger"/>
    <x v="1"/>
    <x v="5"/>
    <s v="BESTAETIGT (6)"/>
    <n v="260"/>
    <n v="240"/>
    <x v="13"/>
    <x v="2"/>
    <n v="0.26"/>
    <n v="0.24"/>
    <n v="0.26"/>
    <n v="0.24"/>
  </r>
  <r>
    <x v="3"/>
    <x v="12"/>
    <s v="Hofdünger"/>
    <x v="3"/>
    <x v="16"/>
    <s v="BESTAETIGT (6)"/>
    <n v="149.85"/>
    <n v="56.43"/>
    <x v="13"/>
    <x v="2"/>
    <n v="0.14984999999999998"/>
    <n v="5.6430000000000001E-2"/>
    <n v="0.14984999999999998"/>
    <n v="5.6430000000000001E-2"/>
  </r>
  <r>
    <x v="3"/>
    <x v="12"/>
    <s v="Hofdünger"/>
    <x v="0"/>
    <x v="2"/>
    <s v="BESTAETIGT (6)"/>
    <n v="550.79999999999995"/>
    <n v="244.62"/>
    <x v="7"/>
    <x v="2"/>
    <n v="0.55079999999999996"/>
    <n v="0.24462"/>
    <n v="0.18359999999999999"/>
    <n v="8.1540000000000001E-2"/>
  </r>
  <r>
    <x v="3"/>
    <x v="12"/>
    <s v="Hofdünger"/>
    <x v="0"/>
    <x v="3"/>
    <s v="BESTAETIGT (6)"/>
    <n v="248.67000000000002"/>
    <n v="125.55000000000001"/>
    <x v="10"/>
    <x v="2"/>
    <n v="0.24867"/>
    <n v="0.12555000000000002"/>
    <n v="0.124335"/>
    <n v="6.2775000000000011E-2"/>
  </r>
  <r>
    <x v="3"/>
    <x v="12"/>
    <s v="Hofdünger"/>
    <x v="0"/>
    <x v="5"/>
    <s v="BESTAETIGT (6)"/>
    <n v="2825.4"/>
    <n v="1567.48"/>
    <x v="41"/>
    <x v="2"/>
    <n v="2.8254000000000001"/>
    <n v="1.56748"/>
    <n v="0.25685454545454545"/>
    <n v="0.14249818181818183"/>
  </r>
  <r>
    <x v="3"/>
    <x v="12"/>
    <s v="Hofdünger"/>
    <x v="0"/>
    <x v="6"/>
    <s v="BESTAETIGT (6)"/>
    <n v="1093.5"/>
    <n v="704.7"/>
    <x v="2"/>
    <x v="2"/>
    <n v="1.0934999999999999"/>
    <n v="0.70469999999999999"/>
    <n v="0.27337499999999998"/>
    <n v="0.176175"/>
  </r>
  <r>
    <x v="3"/>
    <x v="12"/>
    <s v="Hofdünger"/>
    <x v="1"/>
    <x v="7"/>
    <s v="BESTAETIGT (6)"/>
    <n v="656.56999999999994"/>
    <n v="600.21"/>
    <x v="2"/>
    <x v="2"/>
    <n v="0.65656999999999999"/>
    <n v="0.60021000000000002"/>
    <n v="0.1641425"/>
    <n v="0.15005250000000001"/>
  </r>
  <r>
    <x v="3"/>
    <x v="12"/>
    <s v="Hofdünger"/>
    <x v="1"/>
    <x v="9"/>
    <s v="BESTAETIGT (6)"/>
    <n v="992.71"/>
    <n v="803.62"/>
    <x v="13"/>
    <x v="2"/>
    <n v="0.99270999999999998"/>
    <n v="0.80362"/>
    <n v="0.99270999999999998"/>
    <n v="0.80362"/>
  </r>
  <r>
    <x v="3"/>
    <x v="12"/>
    <s v="Hofdünger"/>
    <x v="1"/>
    <x v="10"/>
    <s v="BESTAETIGT (6)"/>
    <n v="164.79"/>
    <n v="120.86"/>
    <x v="13"/>
    <x v="2"/>
    <n v="0.16478999999999999"/>
    <n v="0.12086"/>
    <n v="0.16478999999999999"/>
    <n v="0.12086"/>
  </r>
  <r>
    <x v="4"/>
    <x v="13"/>
    <s v="Hofdünger"/>
    <x v="3"/>
    <x v="16"/>
    <s v="BESTAETIGT (6)"/>
    <n v="2081.88"/>
    <n v="871.8"/>
    <x v="16"/>
    <x v="2"/>
    <n v="2.08188"/>
    <n v="0.87179999999999991"/>
    <n v="0.20818799999999998"/>
    <n v="8.7179999999999994E-2"/>
  </r>
  <r>
    <x v="4"/>
    <x v="13"/>
    <s v="Hofdünger"/>
    <x v="0"/>
    <x v="3"/>
    <s v="BESTAETIGT (6)"/>
    <n v="112.5"/>
    <n v="63"/>
    <x v="13"/>
    <x v="2"/>
    <n v="0.1125"/>
    <n v="6.3E-2"/>
    <n v="0.1125"/>
    <n v="6.3E-2"/>
  </r>
  <r>
    <x v="4"/>
    <x v="13"/>
    <s v="Hofdünger"/>
    <x v="0"/>
    <x v="4"/>
    <s v="BESTAETIGT (6)"/>
    <n v="5520.5999999999995"/>
    <n v="2416"/>
    <x v="152"/>
    <x v="2"/>
    <n v="5.5205999999999991"/>
    <n v="2.4159999999999999"/>
    <n v="0.13464878048780485"/>
    <n v="5.892682926829268E-2"/>
  </r>
  <r>
    <x v="4"/>
    <x v="13"/>
    <s v="Hofdünger"/>
    <x v="0"/>
    <x v="5"/>
    <s v="BESTAETIGT (6)"/>
    <n v="168"/>
    <n v="96.6"/>
    <x v="13"/>
    <x v="2"/>
    <n v="0.16800000000000001"/>
    <n v="9.6599999999999991E-2"/>
    <n v="0.16800000000000001"/>
    <n v="9.6599999999999991E-2"/>
  </r>
  <r>
    <x v="4"/>
    <x v="13"/>
    <s v="Hofdünger"/>
    <x v="0"/>
    <x v="6"/>
    <s v="BESTAETIGT (6)"/>
    <n v="2812.8"/>
    <n v="1406.4"/>
    <x v="22"/>
    <x v="2"/>
    <n v="2.8128000000000002"/>
    <n v="1.4064000000000001"/>
    <n v="0.112512"/>
    <n v="5.6256E-2"/>
  </r>
  <r>
    <x v="4"/>
    <x v="13"/>
    <s v="Hofdünger"/>
    <x v="1"/>
    <x v="15"/>
    <s v="BESTAETIGT (6)"/>
    <n v="112"/>
    <n v="92"/>
    <x v="13"/>
    <x v="2"/>
    <n v="0.112"/>
    <n v="9.1999999999999998E-2"/>
    <n v="0.112"/>
    <n v="9.1999999999999998E-2"/>
  </r>
  <r>
    <x v="4"/>
    <x v="13"/>
    <s v="Recyclingdünger"/>
    <x v="2"/>
    <x v="16"/>
    <s v="BESTAETIGT (6)"/>
    <n v="1524.72"/>
    <n v="334.91999999999996"/>
    <x v="18"/>
    <x v="2"/>
    <n v="1.5247200000000001"/>
    <n v="0.33491999999999994"/>
    <n v="0.30494399999999999"/>
    <n v="6.6983999999999988E-2"/>
  </r>
  <r>
    <x v="4"/>
    <x v="7"/>
    <s v="Hofdünger"/>
    <x v="3"/>
    <x v="16"/>
    <s v="BESTAETIGT (6)"/>
    <n v="10454.39"/>
    <n v="4710.07"/>
    <x v="48"/>
    <x v="2"/>
    <n v="10.45439"/>
    <n v="4.71007"/>
    <n v="0.17423983333333334"/>
    <n v="7.8501166666666664E-2"/>
  </r>
  <r>
    <x v="4"/>
    <x v="7"/>
    <s v="Hofdünger"/>
    <x v="0"/>
    <x v="1"/>
    <s v="BESTAETIGT (6)"/>
    <n v="3854.2"/>
    <n v="1597.4"/>
    <x v="80"/>
    <x v="2"/>
    <n v="3.8541999999999996"/>
    <n v="1.5974000000000002"/>
    <n v="0.19270999999999999"/>
    <n v="7.987000000000001E-2"/>
  </r>
  <r>
    <x v="4"/>
    <x v="7"/>
    <s v="Hofdünger"/>
    <x v="0"/>
    <x v="3"/>
    <s v="BESTAETIGT (6)"/>
    <n v="1521.6"/>
    <n v="847.68000000000006"/>
    <x v="16"/>
    <x v="2"/>
    <n v="1.5215999999999998"/>
    <n v="0.8476800000000001"/>
    <n v="0.15215999999999999"/>
    <n v="8.476800000000001E-2"/>
  </r>
  <r>
    <x v="4"/>
    <x v="7"/>
    <s v="Hofdünger"/>
    <x v="0"/>
    <x v="4"/>
    <s v="BESTAETIGT (6)"/>
    <n v="26358.189999999973"/>
    <n v="11089.909999999998"/>
    <x v="81"/>
    <x v="2"/>
    <n v="26.358189999999972"/>
    <n v="11.089909999999998"/>
    <n v="0.17930741496598621"/>
    <n v="7.5441564625850333E-2"/>
  </r>
  <r>
    <x v="4"/>
    <x v="7"/>
    <s v="Hofdünger"/>
    <x v="0"/>
    <x v="5"/>
    <s v="BESTAETIGT (6)"/>
    <n v="5999.5"/>
    <n v="3112.8999999999992"/>
    <x v="113"/>
    <x v="2"/>
    <n v="5.9995000000000003"/>
    <n v="3.1128999999999993"/>
    <n v="0.11537500000000001"/>
    <n v="5.9863461538461525E-2"/>
  </r>
  <r>
    <x v="4"/>
    <x v="7"/>
    <s v="Hofdünger"/>
    <x v="0"/>
    <x v="6"/>
    <s v="BESTAETIGT (6)"/>
    <n v="4680.7999999999993"/>
    <n v="2346.3999999999996"/>
    <x v="68"/>
    <x v="2"/>
    <n v="4.6807999999999996"/>
    <n v="2.3463999999999996"/>
    <n v="0.10638181818181817"/>
    <n v="5.3327272727272716E-2"/>
  </r>
  <r>
    <x v="4"/>
    <x v="7"/>
    <s v="Hofdünger"/>
    <x v="1"/>
    <x v="8"/>
    <s v="BESTAETIGT (6)"/>
    <n v="22.26"/>
    <n v="9.66"/>
    <x v="13"/>
    <x v="2"/>
    <n v="2.2260000000000002E-2"/>
    <n v="9.6600000000000002E-3"/>
    <n v="2.2260000000000002E-2"/>
    <n v="9.6600000000000002E-3"/>
  </r>
  <r>
    <x v="4"/>
    <x v="7"/>
    <s v="Hofdünger"/>
    <x v="1"/>
    <x v="18"/>
    <s v="BESTAETIGT (6)"/>
    <n v="152.9"/>
    <n v="107.9"/>
    <x v="13"/>
    <x v="2"/>
    <n v="0.15290000000000001"/>
    <n v="0.10790000000000001"/>
    <n v="0.15290000000000001"/>
    <n v="0.10790000000000001"/>
  </r>
  <r>
    <x v="4"/>
    <x v="7"/>
    <s v="Hofdünger"/>
    <x v="1"/>
    <x v="9"/>
    <s v="BESTAETIGT (6)"/>
    <n v="272.16000000000003"/>
    <n v="220.32"/>
    <x v="10"/>
    <x v="2"/>
    <n v="0.27216000000000001"/>
    <n v="0.22031999999999999"/>
    <n v="0.13608000000000001"/>
    <n v="0.11015999999999999"/>
  </r>
  <r>
    <x v="4"/>
    <x v="7"/>
    <s v="Hofdünger"/>
    <x v="1"/>
    <x v="11"/>
    <s v="BESTAETIGT (6)"/>
    <n v="102"/>
    <n v="75"/>
    <x v="10"/>
    <x v="2"/>
    <n v="0.10199999999999999"/>
    <n v="7.4999999999999997E-2"/>
    <n v="5.0999999999999997E-2"/>
    <n v="3.7499999999999999E-2"/>
  </r>
  <r>
    <x v="4"/>
    <x v="7"/>
    <s v="Hofdünger"/>
    <x v="1"/>
    <x v="1"/>
    <s v="BESTAETIGT (6)"/>
    <n v="139.83999999999997"/>
    <n v="91.2"/>
    <x v="7"/>
    <x v="2"/>
    <n v="0.13983999999999996"/>
    <n v="9.1200000000000003E-2"/>
    <n v="4.6613333333333319E-2"/>
    <n v="3.04E-2"/>
  </r>
  <r>
    <x v="4"/>
    <x v="7"/>
    <s v="Hofdünger"/>
    <x v="1"/>
    <x v="15"/>
    <s v="BESTAETIGT (6)"/>
    <n v="511"/>
    <n v="419.75"/>
    <x v="7"/>
    <x v="2"/>
    <n v="0.51100000000000001"/>
    <n v="0.41975000000000001"/>
    <n v="0.17033333333333334"/>
    <n v="0.13991666666666666"/>
  </r>
  <r>
    <x v="4"/>
    <x v="7"/>
    <s v="Recyclingdünger"/>
    <x v="2"/>
    <x v="16"/>
    <s v="BESTAETIGT (6)"/>
    <n v="527.4"/>
    <n v="108.9"/>
    <x v="13"/>
    <x v="2"/>
    <n v="0.52739999999999998"/>
    <n v="0.10890000000000001"/>
    <n v="0.52739999999999998"/>
    <n v="0.10890000000000001"/>
  </r>
  <r>
    <x v="4"/>
    <x v="14"/>
    <s v="Hofdünger"/>
    <x v="0"/>
    <x v="4"/>
    <s v="BESTAETIGT (6)"/>
    <n v="1874.5"/>
    <n v="776.3"/>
    <x v="20"/>
    <x v="2"/>
    <n v="1.8745000000000001"/>
    <n v="0.77629999999999999"/>
    <n v="0.31241666666666668"/>
    <n v="0.12938333333333332"/>
  </r>
  <r>
    <x v="4"/>
    <x v="8"/>
    <s v="Hofdünger"/>
    <x v="3"/>
    <x v="16"/>
    <s v="BESTAETIGT (6)"/>
    <n v="1423.6"/>
    <n v="594.20000000000005"/>
    <x v="15"/>
    <x v="2"/>
    <n v="1.4236"/>
    <n v="0.59420000000000006"/>
    <n v="0.20337142857142856"/>
    <n v="8.48857142857143E-2"/>
  </r>
  <r>
    <x v="4"/>
    <x v="8"/>
    <s v="Hofdünger"/>
    <x v="0"/>
    <x v="1"/>
    <s v="BESTAETIGT (6)"/>
    <n v="1867.5"/>
    <n v="760.44999999999993"/>
    <x v="21"/>
    <x v="2"/>
    <n v="1.8674999999999999"/>
    <n v="0.76044999999999996"/>
    <n v="0.23343749999999999"/>
    <n v="9.5056249999999995E-2"/>
  </r>
  <r>
    <x v="4"/>
    <x v="8"/>
    <s v="Hofdünger"/>
    <x v="0"/>
    <x v="3"/>
    <s v="BESTAETIGT (6)"/>
    <n v="560"/>
    <n v="292"/>
    <x v="7"/>
    <x v="2"/>
    <n v="0.56000000000000005"/>
    <n v="0.29199999999999998"/>
    <n v="0.18666666666666668"/>
    <n v="9.7333333333333327E-2"/>
  </r>
  <r>
    <x v="4"/>
    <x v="8"/>
    <s v="Hofdünger"/>
    <x v="0"/>
    <x v="4"/>
    <s v="BESTAETIGT (6)"/>
    <n v="6740.9000000000005"/>
    <n v="2758.6"/>
    <x v="63"/>
    <x v="2"/>
    <n v="6.7409000000000008"/>
    <n v="2.7585999999999999"/>
    <n v="0.21744838709677422"/>
    <n v="8.8987096774193544E-2"/>
  </r>
  <r>
    <x v="4"/>
    <x v="8"/>
    <s v="Hofdünger"/>
    <x v="0"/>
    <x v="5"/>
    <s v="BESTAETIGT (6)"/>
    <n v="402.5"/>
    <n v="207"/>
    <x v="2"/>
    <x v="2"/>
    <n v="0.40250000000000002"/>
    <n v="0.20699999999999999"/>
    <n v="0.10062500000000001"/>
    <n v="5.1749999999999997E-2"/>
  </r>
  <r>
    <x v="4"/>
    <x v="8"/>
    <s v="Hofdünger"/>
    <x v="0"/>
    <x v="6"/>
    <s v="BESTAETIGT (6)"/>
    <n v="2406.3999999999996"/>
    <n v="1203.1999999999998"/>
    <x v="47"/>
    <x v="2"/>
    <n v="2.4063999999999997"/>
    <n v="1.2031999999999998"/>
    <n v="0.15039999999999998"/>
    <n v="7.5199999999999989E-2"/>
  </r>
  <r>
    <x v="4"/>
    <x v="8"/>
    <s v="Hofdünger"/>
    <x v="1"/>
    <x v="8"/>
    <s v="BESTAETIGT (6)"/>
    <n v="95.4"/>
    <n v="41.4"/>
    <x v="10"/>
    <x v="2"/>
    <n v="9.5400000000000013E-2"/>
    <n v="4.1399999999999999E-2"/>
    <n v="4.7700000000000006E-2"/>
    <n v="2.07E-2"/>
  </r>
  <r>
    <x v="4"/>
    <x v="8"/>
    <s v="Hofdünger"/>
    <x v="1"/>
    <x v="1"/>
    <s v="BESTAETIGT (6)"/>
    <n v="62.56"/>
    <n v="40.799999999999997"/>
    <x v="13"/>
    <x v="2"/>
    <n v="6.2560000000000004E-2"/>
    <n v="4.0799999999999996E-2"/>
    <n v="6.2560000000000004E-2"/>
    <n v="4.0799999999999996E-2"/>
  </r>
  <r>
    <x v="4"/>
    <x v="8"/>
    <s v="Recyclingdünger"/>
    <x v="2"/>
    <x v="16"/>
    <s v="BESTAETIGT (6)"/>
    <n v="1692.92"/>
    <n v="513.62"/>
    <x v="16"/>
    <x v="2"/>
    <n v="1.69292"/>
    <n v="0.51361999999999997"/>
    <n v="0.169292"/>
    <n v="5.1361999999999998E-2"/>
  </r>
  <r>
    <x v="4"/>
    <x v="22"/>
    <s v="Hofdünger"/>
    <x v="1"/>
    <x v="9"/>
    <s v="BESTAETIGT (6)"/>
    <n v="3132.3"/>
    <n v="2105.6999999999998"/>
    <x v="7"/>
    <x v="2"/>
    <n v="3.1323000000000003"/>
    <n v="2.1056999999999997"/>
    <n v="1.0441"/>
    <n v="0.70189999999999986"/>
  </r>
  <r>
    <x v="4"/>
    <x v="10"/>
    <s v="Hofdünger"/>
    <x v="0"/>
    <x v="1"/>
    <s v="BESTAETIGT (6)"/>
    <n v="228.8"/>
    <n v="93.6"/>
    <x v="13"/>
    <x v="2"/>
    <n v="0.2288"/>
    <n v="9.3599999999999989E-2"/>
    <n v="0.2288"/>
    <n v="9.3599999999999989E-2"/>
  </r>
  <r>
    <x v="4"/>
    <x v="10"/>
    <s v="Hofdünger"/>
    <x v="0"/>
    <x v="4"/>
    <s v="BESTAETIGT (6)"/>
    <n v="3651.3"/>
    <n v="1352.9"/>
    <x v="19"/>
    <x v="2"/>
    <n v="3.6513"/>
    <n v="1.3529"/>
    <n v="0.26080714285714285"/>
    <n v="9.6635714285714283E-2"/>
  </r>
  <r>
    <x v="4"/>
    <x v="10"/>
    <s v="Hofdünger"/>
    <x v="1"/>
    <x v="11"/>
    <s v="BESTAETIGT (6)"/>
    <n v="973.6"/>
    <n v="725.14"/>
    <x v="7"/>
    <x v="2"/>
    <n v="0.97360000000000002"/>
    <n v="0.72514000000000001"/>
    <n v="0.32453333333333334"/>
    <n v="0.24171333333333334"/>
  </r>
  <r>
    <x v="4"/>
    <x v="10"/>
    <s v="Recyclingdünger"/>
    <x v="2"/>
    <x v="16"/>
    <s v="BESTAETIGT (6)"/>
    <n v="4199"/>
    <n v="1766"/>
    <x v="22"/>
    <x v="2"/>
    <n v="4.1989999999999998"/>
    <n v="1.766"/>
    <n v="0.16796"/>
    <n v="7.0639999999999994E-2"/>
  </r>
  <r>
    <x v="4"/>
    <x v="12"/>
    <s v="Hofdünger"/>
    <x v="0"/>
    <x v="1"/>
    <s v="BESTAETIGT (6)"/>
    <n v="459"/>
    <n v="189"/>
    <x v="10"/>
    <x v="2"/>
    <n v="0.45900000000000002"/>
    <n v="0.189"/>
    <n v="0.22950000000000001"/>
    <n v="9.4500000000000001E-2"/>
  </r>
  <r>
    <x v="4"/>
    <x v="12"/>
    <s v="Hofdünger"/>
    <x v="0"/>
    <x v="4"/>
    <s v="BESTAETIGT (6)"/>
    <n v="6499.6000000000013"/>
    <n v="2112.7000000000003"/>
    <x v="8"/>
    <x v="2"/>
    <n v="6.4996000000000009"/>
    <n v="2.1127000000000002"/>
    <n v="0.34208421052631582"/>
    <n v="0.11119473684210528"/>
  </r>
  <r>
    <x v="4"/>
    <x v="12"/>
    <s v="Hofdünger"/>
    <x v="0"/>
    <x v="5"/>
    <s v="BESTAETIGT (6)"/>
    <n v="1606.5"/>
    <n v="826.2"/>
    <x v="7"/>
    <x v="2"/>
    <n v="1.6065"/>
    <n v="0.82620000000000005"/>
    <n v="0.53549999999999998"/>
    <n v="0.27540000000000003"/>
  </r>
  <r>
    <x v="4"/>
    <x v="12"/>
    <s v="Hofdünger"/>
    <x v="0"/>
    <x v="6"/>
    <s v="BESTAETIGT (6)"/>
    <n v="2678.4"/>
    <n v="1339.2"/>
    <x v="41"/>
    <x v="2"/>
    <n v="2.6783999999999999"/>
    <n v="1.3391999999999999"/>
    <n v="0.24349090909090909"/>
    <n v="0.12174545454545455"/>
  </r>
  <r>
    <x v="4"/>
    <x v="12"/>
    <s v="Recyclingdünger"/>
    <x v="2"/>
    <x v="16"/>
    <s v="BESTAETIGT (6)"/>
    <n v="230480.78000000003"/>
    <n v="47610.83"/>
    <x v="18"/>
    <x v="2"/>
    <n v="230.48078000000004"/>
    <n v="47.61083"/>
    <n v="46.096156000000008"/>
    <n v="9.5221660000000004"/>
  </r>
  <r>
    <x v="5"/>
    <x v="0"/>
    <s v="Hofdünger"/>
    <x v="0"/>
    <x v="1"/>
    <s v="BESTAETIGT (6)"/>
    <n v="2669.8599999999997"/>
    <n v="1145.0700000000002"/>
    <x v="23"/>
    <x v="2"/>
    <n v="2.6698599999999995"/>
    <n v="1.1450700000000003"/>
    <n v="0.29665111111111103"/>
    <n v="0.12723000000000004"/>
  </r>
  <r>
    <x v="5"/>
    <x v="0"/>
    <s v="Hofdünger"/>
    <x v="0"/>
    <x v="2"/>
    <s v="BESTAETIGT (6)"/>
    <n v="585.20000000000005"/>
    <n v="239.39999999999998"/>
    <x v="10"/>
    <x v="2"/>
    <n v="0.58520000000000005"/>
    <n v="0.23939999999999997"/>
    <n v="0.29260000000000003"/>
    <n v="0.11969999999999999"/>
  </r>
  <r>
    <x v="5"/>
    <x v="0"/>
    <s v="Hofdünger"/>
    <x v="0"/>
    <x v="4"/>
    <s v="BESTAETIGT (6)"/>
    <n v="10424"/>
    <n v="4064"/>
    <x v="47"/>
    <x v="2"/>
    <n v="10.423999999999999"/>
    <n v="4.0640000000000001"/>
    <n v="0.65149999999999997"/>
    <n v="0.254"/>
  </r>
  <r>
    <x v="5"/>
    <x v="0"/>
    <s v="Hofdünger"/>
    <x v="0"/>
    <x v="6"/>
    <s v="BESTAETIGT (6)"/>
    <n v="783.3"/>
    <n v="335.7"/>
    <x v="7"/>
    <x v="2"/>
    <n v="0.7833"/>
    <n v="0.3357"/>
    <n v="0.2611"/>
    <n v="0.1119"/>
  </r>
  <r>
    <x v="5"/>
    <x v="0"/>
    <s v="Hofdünger"/>
    <x v="1"/>
    <x v="9"/>
    <s v="BESTAETIGT (6)"/>
    <n v="607.75"/>
    <n v="446.5"/>
    <x v="13"/>
    <x v="2"/>
    <n v="0.60775000000000001"/>
    <n v="0.44650000000000001"/>
    <n v="0.60775000000000001"/>
    <n v="0.44650000000000001"/>
  </r>
  <r>
    <x v="5"/>
    <x v="0"/>
    <s v="Hofdünger"/>
    <x v="1"/>
    <x v="12"/>
    <s v="BESTAETIGT (6)"/>
    <n v="4168.8999999999996"/>
    <n v="2388.5500000000002"/>
    <x v="27"/>
    <x v="2"/>
    <n v="4.1688999999999998"/>
    <n v="2.3885500000000004"/>
    <n v="0.32068461538461535"/>
    <n v="0.18373461538461541"/>
  </r>
  <r>
    <x v="5"/>
    <x v="0"/>
    <s v="Hofdünger"/>
    <x v="1"/>
    <x v="1"/>
    <s v="BESTAETIGT (6)"/>
    <n v="906.72"/>
    <n v="709.6"/>
    <x v="10"/>
    <x v="2"/>
    <n v="0.90672000000000008"/>
    <n v="0.70960000000000001"/>
    <n v="0.45336000000000004"/>
    <n v="0.3548"/>
  </r>
  <r>
    <x v="5"/>
    <x v="0"/>
    <s v="Recyclingdünger"/>
    <x v="2"/>
    <x v="16"/>
    <s v="BESTAETIGT (6)"/>
    <n v="3044.06"/>
    <n v="2999.99"/>
    <x v="16"/>
    <x v="2"/>
    <n v="3.04406"/>
    <n v="2.9999899999999999"/>
    <n v="0.30440600000000001"/>
    <n v="0.29999900000000002"/>
  </r>
  <r>
    <x v="5"/>
    <x v="3"/>
    <s v="Hofdünger"/>
    <x v="0"/>
    <x v="0"/>
    <s v="BESTAETIGT (6)"/>
    <n v="27321.620000000003"/>
    <n v="11699.990000000002"/>
    <x v="145"/>
    <x v="2"/>
    <n v="27.321620000000003"/>
    <n v="11.699990000000001"/>
    <n v="0.60714711111111119"/>
    <n v="0.25999977777777783"/>
  </r>
  <r>
    <x v="5"/>
    <x v="3"/>
    <s v="Hofdünger"/>
    <x v="0"/>
    <x v="1"/>
    <s v="BESTAETIGT (6)"/>
    <n v="406"/>
    <n v="168"/>
    <x v="13"/>
    <x v="2"/>
    <n v="0.40600000000000003"/>
    <n v="0.16800000000000001"/>
    <n v="0.40600000000000003"/>
    <n v="0.16800000000000001"/>
  </r>
  <r>
    <x v="5"/>
    <x v="3"/>
    <s v="Hofdünger"/>
    <x v="0"/>
    <x v="2"/>
    <s v="BESTAETIGT (6)"/>
    <n v="606.1"/>
    <n v="229.9"/>
    <x v="13"/>
    <x v="2"/>
    <n v="0.60609999999999997"/>
    <n v="0.22989999999999999"/>
    <n v="0.60609999999999997"/>
    <n v="0.22989999999999999"/>
  </r>
  <r>
    <x v="5"/>
    <x v="3"/>
    <s v="Hofdünger"/>
    <x v="0"/>
    <x v="3"/>
    <s v="BESTAETIGT (6)"/>
    <n v="1239"/>
    <n v="685.2"/>
    <x v="10"/>
    <x v="2"/>
    <n v="1.2390000000000001"/>
    <n v="0.68520000000000003"/>
    <n v="0.61950000000000005"/>
    <n v="0.34260000000000002"/>
  </r>
  <r>
    <x v="5"/>
    <x v="3"/>
    <s v="Hofdünger"/>
    <x v="0"/>
    <x v="4"/>
    <s v="BESTAETIGT (6)"/>
    <n v="7222.6"/>
    <n v="3675"/>
    <x v="8"/>
    <x v="2"/>
    <n v="7.2226000000000008"/>
    <n v="3.6749999999999998"/>
    <n v="0.38013684210526322"/>
    <n v="0.19342105263157894"/>
  </r>
  <r>
    <x v="5"/>
    <x v="3"/>
    <s v="Hofdünger"/>
    <x v="0"/>
    <x v="5"/>
    <s v="BESTAETIGT (6)"/>
    <n v="303.8"/>
    <n v="207.7"/>
    <x v="10"/>
    <x v="2"/>
    <n v="0.30380000000000001"/>
    <n v="0.2077"/>
    <n v="0.15190000000000001"/>
    <n v="0.10385"/>
  </r>
  <r>
    <x v="5"/>
    <x v="3"/>
    <s v="Hofdünger"/>
    <x v="0"/>
    <x v="6"/>
    <s v="BESTAETIGT (6)"/>
    <n v="3735.4"/>
    <n v="2372.1999999999998"/>
    <x v="41"/>
    <x v="2"/>
    <n v="3.7354000000000003"/>
    <n v="2.3721999999999999"/>
    <n v="0.33958181818181821"/>
    <n v="0.21565454545454543"/>
  </r>
  <r>
    <x v="5"/>
    <x v="3"/>
    <s v="Hofdünger"/>
    <x v="1"/>
    <x v="0"/>
    <s v="BESTAETIGT (6)"/>
    <n v="245"/>
    <n v="150.5"/>
    <x v="10"/>
    <x v="2"/>
    <n v="0.245"/>
    <n v="0.15049999999999999"/>
    <n v="0.1225"/>
    <n v="7.5249999999999997E-2"/>
  </r>
  <r>
    <x v="5"/>
    <x v="3"/>
    <s v="Hofdünger"/>
    <x v="1"/>
    <x v="9"/>
    <s v="BESTAETIGT (6)"/>
    <n v="678.5"/>
    <n v="413"/>
    <x v="13"/>
    <x v="2"/>
    <n v="0.67849999999999999"/>
    <n v="0.41299999999999998"/>
    <n v="0.67849999999999999"/>
    <n v="0.41299999999999998"/>
  </r>
  <r>
    <x v="5"/>
    <x v="3"/>
    <s v="Hofdünger"/>
    <x v="1"/>
    <x v="12"/>
    <s v="BESTAETIGT (6)"/>
    <n v="508.8"/>
    <n v="304.8"/>
    <x v="2"/>
    <x v="2"/>
    <n v="0.50880000000000003"/>
    <n v="0.30480000000000002"/>
    <n v="0.12720000000000001"/>
    <n v="7.6200000000000004E-2"/>
  </r>
  <r>
    <x v="5"/>
    <x v="3"/>
    <s v="Hofdünger"/>
    <x v="1"/>
    <x v="1"/>
    <s v="BESTAETIGT (6)"/>
    <n v="445.76"/>
    <n v="184.8"/>
    <x v="13"/>
    <x v="2"/>
    <n v="0.44575999999999999"/>
    <n v="0.18480000000000002"/>
    <n v="0.44575999999999999"/>
    <n v="0.18480000000000002"/>
  </r>
  <r>
    <x v="5"/>
    <x v="3"/>
    <s v="Hofdünger"/>
    <x v="1"/>
    <x v="2"/>
    <s v="BESTAETIGT (6)"/>
    <n v="421.2"/>
    <n v="179.92"/>
    <x v="13"/>
    <x v="2"/>
    <n v="0.42119999999999996"/>
    <n v="0.17992"/>
    <n v="0.42119999999999996"/>
    <n v="0.17992"/>
  </r>
  <r>
    <x v="5"/>
    <x v="3"/>
    <s v="Recyclingdünger"/>
    <x v="2"/>
    <x v="16"/>
    <s v="BESTAETIGT (6)"/>
    <n v="19375.300000000003"/>
    <n v="7060.9000000000005"/>
    <x v="59"/>
    <x v="2"/>
    <n v="19.375300000000003"/>
    <n v="7.0609000000000002"/>
    <n v="0.66811379310344843"/>
    <n v="0.24347931034482759"/>
  </r>
  <r>
    <x v="5"/>
    <x v="4"/>
    <s v="Hofdünger"/>
    <x v="0"/>
    <x v="0"/>
    <s v="BESTAETIGT (6)"/>
    <n v="8170.9199999999992"/>
    <n v="3510.1400000000003"/>
    <x v="21"/>
    <x v="2"/>
    <n v="8.1709199999999989"/>
    <n v="3.5101400000000003"/>
    <n v="1.0213649999999999"/>
    <n v="0.43876750000000003"/>
  </r>
  <r>
    <x v="5"/>
    <x v="4"/>
    <s v="Hofdünger"/>
    <x v="0"/>
    <x v="2"/>
    <s v="BESTAETIGT (6)"/>
    <n v="1012.6800000000001"/>
    <n v="438.48"/>
    <x v="41"/>
    <x v="2"/>
    <n v="1.01268"/>
    <n v="0.43848000000000004"/>
    <n v="9.2061818181818189E-2"/>
    <n v="3.9861818181818186E-2"/>
  </r>
  <r>
    <x v="5"/>
    <x v="4"/>
    <s v="Hofdünger"/>
    <x v="1"/>
    <x v="2"/>
    <s v="BESTAETIGT (6)"/>
    <n v="1786.6599999999999"/>
    <n v="1194.9000000000001"/>
    <x v="10"/>
    <x v="2"/>
    <n v="1.7866599999999999"/>
    <n v="1.1949000000000001"/>
    <n v="0.89332999999999996"/>
    <n v="0.59745000000000004"/>
  </r>
  <r>
    <x v="5"/>
    <x v="1"/>
    <s v="Hofdünger"/>
    <x v="0"/>
    <x v="0"/>
    <s v="BESTAETIGT (6)"/>
    <n v="264300.46000000002"/>
    <n v="121238.17000000001"/>
    <x v="216"/>
    <x v="2"/>
    <n v="264.30046000000004"/>
    <n v="121.23817000000001"/>
    <n v="0.41491437990580854"/>
    <n v="0.19032679748822609"/>
  </r>
  <r>
    <x v="5"/>
    <x v="1"/>
    <s v="Hofdünger"/>
    <x v="0"/>
    <x v="1"/>
    <s v="BESTAETIGT (6)"/>
    <n v="96901.290000000037"/>
    <n v="39620.339999999975"/>
    <x v="217"/>
    <x v="2"/>
    <n v="96.901290000000031"/>
    <n v="39.620339999999977"/>
    <n v="0.21157486899563327"/>
    <n v="8.6507292576419162E-2"/>
  </r>
  <r>
    <x v="5"/>
    <x v="1"/>
    <s v="Hofdünger"/>
    <x v="0"/>
    <x v="2"/>
    <s v="BESTAETIGT (6)"/>
    <n v="15085.520000000002"/>
    <n v="6138.16"/>
    <x v="26"/>
    <x v="2"/>
    <n v="15.085520000000002"/>
    <n v="6.1381600000000001"/>
    <n v="0.29579450980392163"/>
    <n v="0.12035607843137255"/>
  </r>
  <r>
    <x v="5"/>
    <x v="1"/>
    <s v="Hofdünger"/>
    <x v="0"/>
    <x v="3"/>
    <s v="BESTAETIGT (6)"/>
    <n v="109051.48000000004"/>
    <n v="53037.689999999988"/>
    <x v="218"/>
    <x v="2"/>
    <n v="109.05148000000004"/>
    <n v="53.037689999999991"/>
    <n v="0.18609467576791816"/>
    <n v="9.0508003412969273E-2"/>
  </r>
  <r>
    <x v="5"/>
    <x v="1"/>
    <s v="Hofdünger"/>
    <x v="0"/>
    <x v="4"/>
    <s v="BESTAETIGT (6)"/>
    <n v="158479.40999999989"/>
    <n v="71862.730000000025"/>
    <x v="219"/>
    <x v="2"/>
    <n v="158.47940999999989"/>
    <n v="71.862730000000028"/>
    <n v="0.26325483388704302"/>
    <n v="0.11937330564784057"/>
  </r>
  <r>
    <x v="5"/>
    <x v="1"/>
    <s v="Hofdünger"/>
    <x v="0"/>
    <x v="5"/>
    <s v="BESTAETIGT (6)"/>
    <n v="60297.600000000006"/>
    <n v="36785.599999999991"/>
    <x v="220"/>
    <x v="2"/>
    <n v="60.297600000000003"/>
    <n v="36.785599999999988"/>
    <n v="0.18725962732919255"/>
    <n v="0.11424099378881984"/>
  </r>
  <r>
    <x v="5"/>
    <x v="1"/>
    <s v="Hofdünger"/>
    <x v="0"/>
    <x v="6"/>
    <s v="BESTAETIGT (6)"/>
    <n v="137743.72000000003"/>
    <n v="72868.530000000013"/>
    <x v="221"/>
    <x v="2"/>
    <n v="137.74372000000002"/>
    <n v="72.868530000000007"/>
    <n v="0.2383109342560554"/>
    <n v="0.12607012110726645"/>
  </r>
  <r>
    <x v="5"/>
    <x v="1"/>
    <s v="Hofdünger"/>
    <x v="1"/>
    <x v="0"/>
    <s v="BESTAETIGT (6)"/>
    <n v="1450.3"/>
    <n v="982.4"/>
    <x v="2"/>
    <x v="2"/>
    <n v="1.4502999999999999"/>
    <n v="0.98239999999999994"/>
    <n v="0.36257499999999998"/>
    <n v="0.24559999999999998"/>
  </r>
  <r>
    <x v="5"/>
    <x v="1"/>
    <s v="Hofdünger"/>
    <x v="1"/>
    <x v="7"/>
    <s v="BESTAETIGT (6)"/>
    <n v="7888.9600000000009"/>
    <n v="7224.3499999999995"/>
    <x v="34"/>
    <x v="2"/>
    <n v="7.8889600000000009"/>
    <n v="7.2243499999999994"/>
    <n v="0.16435333333333335"/>
    <n v="0.15050729166666665"/>
  </r>
  <r>
    <x v="5"/>
    <x v="1"/>
    <s v="Hofdünger"/>
    <x v="1"/>
    <x v="8"/>
    <s v="BESTAETIGT (6)"/>
    <n v="2145.9"/>
    <n v="1428.9"/>
    <x v="15"/>
    <x v="2"/>
    <n v="2.1459000000000001"/>
    <n v="1.4289000000000001"/>
    <n v="0.30655714285714286"/>
    <n v="0.20412857142857144"/>
  </r>
  <r>
    <x v="5"/>
    <x v="1"/>
    <s v="Hofdünger"/>
    <x v="1"/>
    <x v="9"/>
    <s v="BESTAETIGT (6)"/>
    <n v="45104.530000000028"/>
    <n v="37384.639999999999"/>
    <x v="178"/>
    <x v="2"/>
    <n v="45.104530000000025"/>
    <n v="37.384639999999997"/>
    <n v="0.51255147727272754"/>
    <n v="0.42482545454545451"/>
  </r>
  <r>
    <x v="5"/>
    <x v="1"/>
    <s v="Hofdünger"/>
    <x v="1"/>
    <x v="10"/>
    <s v="BESTAETIGT (6)"/>
    <n v="6109.26"/>
    <n v="6172.68"/>
    <x v="16"/>
    <x v="2"/>
    <n v="6.1092599999999999"/>
    <n v="6.1726800000000006"/>
    <n v="0.61092599999999997"/>
    <n v="0.61726800000000004"/>
  </r>
  <r>
    <x v="5"/>
    <x v="1"/>
    <s v="Hofdünger"/>
    <x v="1"/>
    <x v="11"/>
    <s v="BESTAETIGT (6)"/>
    <n v="14995.479999999992"/>
    <n v="8978.7800000000007"/>
    <x v="222"/>
    <x v="2"/>
    <n v="14.995479999999992"/>
    <n v="8.9787800000000004"/>
    <n v="0.11715218749999994"/>
    <n v="7.0146718750000003E-2"/>
  </r>
  <r>
    <x v="5"/>
    <x v="1"/>
    <s v="Hofdünger"/>
    <x v="1"/>
    <x v="12"/>
    <s v="BESTAETIGT (6)"/>
    <n v="44899.32"/>
    <n v="26324.660000000007"/>
    <x v="223"/>
    <x v="2"/>
    <n v="44.899320000000003"/>
    <n v="26.324660000000009"/>
    <n v="0.231439793814433"/>
    <n v="0.13569412371134026"/>
  </r>
  <r>
    <x v="5"/>
    <x v="1"/>
    <s v="Hofdünger"/>
    <x v="1"/>
    <x v="1"/>
    <s v="BESTAETIGT (6)"/>
    <n v="22834.140000000007"/>
    <n v="12064.470000000001"/>
    <x v="130"/>
    <x v="2"/>
    <n v="22.834140000000005"/>
    <n v="12.064470000000002"/>
    <n v="0.21955903846153851"/>
    <n v="0.11600451923076925"/>
  </r>
  <r>
    <x v="5"/>
    <x v="1"/>
    <s v="Hofdünger"/>
    <x v="1"/>
    <x v="2"/>
    <s v="BESTAETIGT (6)"/>
    <n v="11320.000000000002"/>
    <n v="4876.28"/>
    <x v="103"/>
    <x v="2"/>
    <n v="11.320000000000002"/>
    <n v="4.8762799999999995"/>
    <n v="0.31444444444444453"/>
    <n v="0.1354522222222222"/>
  </r>
  <r>
    <x v="5"/>
    <x v="1"/>
    <s v="Hofdünger"/>
    <x v="1"/>
    <x v="14"/>
    <s v="BESTAETIGT (6)"/>
    <n v="204.8"/>
    <n v="84.48"/>
    <x v="10"/>
    <x v="2"/>
    <n v="0.20480000000000001"/>
    <n v="8.448E-2"/>
    <n v="0.1024"/>
    <n v="4.224E-2"/>
  </r>
  <r>
    <x v="5"/>
    <x v="1"/>
    <s v="Hofdünger"/>
    <x v="1"/>
    <x v="21"/>
    <s v="BESTAETIGT (6)"/>
    <n v="577.5"/>
    <n v="514.5"/>
    <x v="7"/>
    <x v="2"/>
    <n v="0.57750000000000001"/>
    <n v="0.51449999999999996"/>
    <n v="0.1925"/>
    <n v="0.17149999999999999"/>
  </r>
  <r>
    <x v="5"/>
    <x v="1"/>
    <s v="Hofdünger"/>
    <x v="1"/>
    <x v="4"/>
    <s v="BESTAETIGT (6)"/>
    <n v="4516.6000000000004"/>
    <n v="3919"/>
    <x v="21"/>
    <x v="2"/>
    <n v="4.5166000000000004"/>
    <n v="3.919"/>
    <n v="0.56457500000000005"/>
    <n v="0.489875"/>
  </r>
  <r>
    <x v="5"/>
    <x v="1"/>
    <s v="Hofdünger"/>
    <x v="1"/>
    <x v="5"/>
    <s v="BESTAETIGT (6)"/>
    <n v="491.4"/>
    <n v="441"/>
    <x v="2"/>
    <x v="2"/>
    <n v="0.4914"/>
    <n v="0.441"/>
    <n v="0.12285"/>
    <n v="0.11025"/>
  </r>
  <r>
    <x v="5"/>
    <x v="1"/>
    <s v="Hofdünger"/>
    <x v="1"/>
    <x v="6"/>
    <s v="BESTAETIGT (6)"/>
    <n v="1297.76"/>
    <n v="880"/>
    <x v="23"/>
    <x v="2"/>
    <n v="1.29776"/>
    <n v="0.88"/>
    <n v="0.14419555555555555"/>
    <n v="9.7777777777777783E-2"/>
  </r>
  <r>
    <x v="5"/>
    <x v="1"/>
    <s v="Hofdünger"/>
    <x v="1"/>
    <x v="17"/>
    <s v="BESTAETIGT (6)"/>
    <n v="388"/>
    <n v="160.05000000000001"/>
    <x v="10"/>
    <x v="2"/>
    <n v="0.38800000000000001"/>
    <n v="0.16005"/>
    <n v="0.19400000000000001"/>
    <n v="8.0024999999999999E-2"/>
  </r>
  <r>
    <x v="5"/>
    <x v="1"/>
    <s v="Recyclingdünger"/>
    <x v="2"/>
    <x v="16"/>
    <s v="BESTAETIGT (6)"/>
    <n v="204902.94"/>
    <n v="121748.53999999992"/>
    <x v="224"/>
    <x v="2"/>
    <n v="204.90294"/>
    <n v="121.74853999999992"/>
    <n v="0.28301511049723754"/>
    <n v="0.16816096685082862"/>
  </r>
  <r>
    <x v="5"/>
    <x v="14"/>
    <s v="Hofdünger"/>
    <x v="1"/>
    <x v="2"/>
    <s v="BESTAETIGT (6)"/>
    <n v="134.4"/>
    <n v="89.6"/>
    <x v="13"/>
    <x v="2"/>
    <n v="0.13440000000000002"/>
    <n v="8.9599999999999999E-2"/>
    <n v="0.13440000000000002"/>
    <n v="8.9599999999999999E-2"/>
  </r>
  <r>
    <x v="5"/>
    <x v="16"/>
    <s v="Recyclingdünger"/>
    <x v="2"/>
    <x v="16"/>
    <s v="BESTAETIGT (6)"/>
    <n v="632"/>
    <n v="279"/>
    <x v="13"/>
    <x v="2"/>
    <n v="0.63200000000000001"/>
    <n v="0.27900000000000003"/>
    <n v="0.63200000000000001"/>
    <n v="0.27900000000000003"/>
  </r>
  <r>
    <x v="5"/>
    <x v="6"/>
    <s v="Hofdünger"/>
    <x v="0"/>
    <x v="0"/>
    <s v="BESTAETIGT (6)"/>
    <n v="190.25"/>
    <n v="95"/>
    <x v="10"/>
    <x v="2"/>
    <n v="0.19025"/>
    <n v="9.5000000000000001E-2"/>
    <n v="9.5125000000000001E-2"/>
    <n v="4.7500000000000001E-2"/>
  </r>
  <r>
    <x v="5"/>
    <x v="6"/>
    <s v="Hofdünger"/>
    <x v="0"/>
    <x v="1"/>
    <s v="BESTAETIGT (6)"/>
    <n v="110"/>
    <n v="45"/>
    <x v="13"/>
    <x v="2"/>
    <n v="0.11"/>
    <n v="4.4999999999999998E-2"/>
    <n v="0.11"/>
    <n v="4.4999999999999998E-2"/>
  </r>
  <r>
    <x v="5"/>
    <x v="6"/>
    <s v="Hofdünger"/>
    <x v="0"/>
    <x v="4"/>
    <s v="BESTAETIGT (6)"/>
    <n v="1080"/>
    <n v="675"/>
    <x v="13"/>
    <x v="2"/>
    <n v="1.08"/>
    <n v="0.67500000000000004"/>
    <n v="1.08"/>
    <n v="0.67500000000000004"/>
  </r>
  <r>
    <x v="5"/>
    <x v="6"/>
    <s v="Hofdünger"/>
    <x v="0"/>
    <x v="5"/>
    <s v="BESTAETIGT (6)"/>
    <n v="2942.5"/>
    <n v="1551.5"/>
    <x v="2"/>
    <x v="2"/>
    <n v="2.9424999999999999"/>
    <n v="1.5515000000000001"/>
    <n v="0.73562499999999997"/>
    <n v="0.38787500000000003"/>
  </r>
  <r>
    <x v="5"/>
    <x v="6"/>
    <s v="Recyclingdünger"/>
    <x v="2"/>
    <x v="16"/>
    <s v="BESTAETIGT (6)"/>
    <n v="1459.2"/>
    <n v="522.70000000000005"/>
    <x v="10"/>
    <x v="2"/>
    <n v="1.4592000000000001"/>
    <n v="0.52270000000000005"/>
    <n v="0.72960000000000003"/>
    <n v="0.26135000000000003"/>
  </r>
  <r>
    <x v="5"/>
    <x v="15"/>
    <s v="Hofdünger"/>
    <x v="0"/>
    <x v="0"/>
    <s v="BESTAETIGT (6)"/>
    <n v="1468.72"/>
    <n v="653.52"/>
    <x v="10"/>
    <x v="2"/>
    <n v="1.46872"/>
    <n v="0.65351999999999999"/>
    <n v="0.73436000000000001"/>
    <n v="0.32675999999999999"/>
  </r>
  <r>
    <x v="5"/>
    <x v="15"/>
    <s v="Hofdünger"/>
    <x v="0"/>
    <x v="1"/>
    <s v="BESTAETIGT (6)"/>
    <n v="660"/>
    <n v="270"/>
    <x v="13"/>
    <x v="2"/>
    <n v="0.66"/>
    <n v="0.27"/>
    <n v="0.66"/>
    <n v="0.27"/>
  </r>
  <r>
    <x v="5"/>
    <x v="8"/>
    <s v="Hofdünger"/>
    <x v="0"/>
    <x v="2"/>
    <s v="BESTAETIGT (6)"/>
    <n v="1328.8"/>
    <n v="543.59999999999991"/>
    <x v="8"/>
    <x v="2"/>
    <n v="1.3288"/>
    <n v="0.54359999999999986"/>
    <n v="6.9936842105263158E-2"/>
    <n v="2.8610526315789465E-2"/>
  </r>
  <r>
    <x v="5"/>
    <x v="8"/>
    <s v="Hofdünger"/>
    <x v="1"/>
    <x v="2"/>
    <s v="BESTAETIGT (6)"/>
    <n v="103.5"/>
    <n v="69"/>
    <x v="7"/>
    <x v="2"/>
    <n v="0.10349999999999999"/>
    <n v="6.9000000000000006E-2"/>
    <n v="3.4499999999999996E-2"/>
    <n v="2.3000000000000003E-2"/>
  </r>
  <r>
    <x v="5"/>
    <x v="10"/>
    <s v="Hofdünger"/>
    <x v="0"/>
    <x v="2"/>
    <s v="BESTAETIGT (6)"/>
    <n v="1099.45"/>
    <n v="449.76"/>
    <x v="49"/>
    <x v="2"/>
    <n v="1.09945"/>
    <n v="0.44975999999999999"/>
    <n v="6.4673529411764713E-2"/>
    <n v="2.6456470588235293E-2"/>
  </r>
  <r>
    <x v="5"/>
    <x v="10"/>
    <s v="Hofdünger"/>
    <x v="1"/>
    <x v="2"/>
    <s v="BESTAETIGT (6)"/>
    <n v="1657.5"/>
    <n v="1105"/>
    <x v="21"/>
    <x v="2"/>
    <n v="1.6575"/>
    <n v="1.105"/>
    <n v="0.2071875"/>
    <n v="0.138125"/>
  </r>
  <r>
    <x v="5"/>
    <x v="2"/>
    <s v="Hofdünger"/>
    <x v="0"/>
    <x v="1"/>
    <s v="BESTAETIGT (6)"/>
    <n v="246.4"/>
    <n v="100.8"/>
    <x v="13"/>
    <x v="2"/>
    <n v="0.24640000000000001"/>
    <n v="0.1008"/>
    <n v="0.24640000000000001"/>
    <n v="0.1008"/>
  </r>
  <r>
    <x v="5"/>
    <x v="2"/>
    <s v="Hofdünger"/>
    <x v="0"/>
    <x v="3"/>
    <s v="BESTAETIGT (6)"/>
    <n v="253.5"/>
    <n v="117"/>
    <x v="2"/>
    <x v="2"/>
    <n v="0.2535"/>
    <n v="0.11700000000000001"/>
    <n v="6.3375000000000001E-2"/>
    <n v="2.9250000000000002E-2"/>
  </r>
  <r>
    <x v="5"/>
    <x v="2"/>
    <s v="Hofdünger"/>
    <x v="1"/>
    <x v="1"/>
    <s v="BESTAETIGT (6)"/>
    <n v="176.64"/>
    <n v="115.2"/>
    <x v="13"/>
    <x v="2"/>
    <n v="0.17663999999999999"/>
    <n v="0.1152"/>
    <n v="0.17663999999999999"/>
    <n v="0.1152"/>
  </r>
  <r>
    <x v="5"/>
    <x v="2"/>
    <s v="Recyclingdünger"/>
    <x v="2"/>
    <x v="16"/>
    <s v="BESTAETIGT (6)"/>
    <n v="487.06"/>
    <n v="195.95999999999998"/>
    <x v="7"/>
    <x v="2"/>
    <n v="0.48705999999999999"/>
    <n v="0.19595999999999997"/>
    <n v="0.16235333333333332"/>
    <n v="6.5319999999999989E-2"/>
  </r>
  <r>
    <x v="5"/>
    <x v="12"/>
    <s v="Hofdünger"/>
    <x v="0"/>
    <x v="2"/>
    <s v="BESTAETIGT (6)"/>
    <n v="30.25"/>
    <n v="12.37"/>
    <x v="13"/>
    <x v="2"/>
    <n v="3.0249999999999999E-2"/>
    <n v="1.2369999999999999E-2"/>
    <n v="3.0249999999999999E-2"/>
    <n v="1.2369999999999999E-2"/>
  </r>
  <r>
    <x v="5"/>
    <x v="12"/>
    <s v="Hofdünger"/>
    <x v="1"/>
    <x v="2"/>
    <s v="BESTAETIGT (6)"/>
    <n v="585"/>
    <n v="390"/>
    <x v="7"/>
    <x v="2"/>
    <n v="0.58499999999999996"/>
    <n v="0.39"/>
    <n v="0.19499999999999998"/>
    <n v="0.13"/>
  </r>
  <r>
    <x v="6"/>
    <x v="3"/>
    <s v="Hofdünger"/>
    <x v="0"/>
    <x v="1"/>
    <s v="BESTAETIGT (6)"/>
    <n v="910.80000000000007"/>
    <n v="372.59999999999997"/>
    <x v="7"/>
    <x v="2"/>
    <n v="0.91080000000000005"/>
    <n v="0.37259999999999999"/>
    <n v="0.30360000000000004"/>
    <n v="0.12419999999999999"/>
  </r>
  <r>
    <x v="6"/>
    <x v="3"/>
    <s v="Hofdünger"/>
    <x v="0"/>
    <x v="6"/>
    <s v="BESTAETIGT (6)"/>
    <n v="216"/>
    <n v="96"/>
    <x v="13"/>
    <x v="2"/>
    <n v="0.216"/>
    <n v="9.6000000000000002E-2"/>
    <n v="0.216"/>
    <n v="9.6000000000000002E-2"/>
  </r>
  <r>
    <x v="6"/>
    <x v="3"/>
    <s v="Hofdünger"/>
    <x v="1"/>
    <x v="9"/>
    <s v="BESTAETIGT (6)"/>
    <n v="411.6"/>
    <n v="258"/>
    <x v="10"/>
    <x v="2"/>
    <n v="0.41160000000000002"/>
    <n v="0.25800000000000001"/>
    <n v="0.20580000000000001"/>
    <n v="0.129"/>
  </r>
  <r>
    <x v="6"/>
    <x v="3"/>
    <s v="Hofdünger"/>
    <x v="1"/>
    <x v="10"/>
    <s v="BESTAETIGT (6)"/>
    <n v="82.5"/>
    <n v="76"/>
    <x v="13"/>
    <x v="2"/>
    <n v="8.2500000000000004E-2"/>
    <n v="7.5999999999999998E-2"/>
    <n v="8.2500000000000004E-2"/>
    <n v="7.5999999999999998E-2"/>
  </r>
  <r>
    <x v="6"/>
    <x v="3"/>
    <s v="Hofdünger"/>
    <x v="1"/>
    <x v="11"/>
    <s v="BESTAETIGT (6)"/>
    <n v="262"/>
    <n v="235"/>
    <x v="10"/>
    <x v="2"/>
    <n v="0.26200000000000001"/>
    <n v="0.23499999999999999"/>
    <n v="0.13100000000000001"/>
    <n v="0.11749999999999999"/>
  </r>
  <r>
    <x v="6"/>
    <x v="3"/>
    <s v="Hofdünger"/>
    <x v="1"/>
    <x v="12"/>
    <s v="BESTAETIGT (6)"/>
    <n v="1300.5999999999999"/>
    <n v="738.25"/>
    <x v="2"/>
    <x v="2"/>
    <n v="1.3006"/>
    <n v="0.73824999999999996"/>
    <n v="0.32514999999999999"/>
    <n v="0.18456249999999999"/>
  </r>
  <r>
    <x v="6"/>
    <x v="3"/>
    <s v="Recyclingdünger"/>
    <x v="2"/>
    <x v="16"/>
    <s v="BESTAETIGT (6)"/>
    <n v="4348.76"/>
    <n v="1747.4"/>
    <x v="51"/>
    <x v="2"/>
    <n v="4.3487600000000004"/>
    <n v="1.7474000000000001"/>
    <n v="0.3623966666666667"/>
    <n v="0.14561666666666667"/>
  </r>
  <r>
    <x v="6"/>
    <x v="4"/>
    <s v="Hofdünger"/>
    <x v="0"/>
    <x v="0"/>
    <s v="BESTAETIGT (6)"/>
    <n v="164.1"/>
    <n v="52.5"/>
    <x v="13"/>
    <x v="2"/>
    <n v="0.1641"/>
    <n v="5.2499999999999998E-2"/>
    <n v="0.1641"/>
    <n v="5.2499999999999998E-2"/>
  </r>
  <r>
    <x v="6"/>
    <x v="4"/>
    <s v="Hofdünger"/>
    <x v="0"/>
    <x v="1"/>
    <s v="BESTAETIGT (6)"/>
    <n v="320"/>
    <n v="190"/>
    <x v="13"/>
    <x v="2"/>
    <n v="0.32"/>
    <n v="0.19"/>
    <n v="0.32"/>
    <n v="0.19"/>
  </r>
  <r>
    <x v="6"/>
    <x v="4"/>
    <s v="Hofdünger"/>
    <x v="1"/>
    <x v="9"/>
    <s v="BESTAETIGT (6)"/>
    <n v="252"/>
    <n v="204"/>
    <x v="13"/>
    <x v="2"/>
    <n v="0.252"/>
    <n v="0.20399999999999999"/>
    <n v="0.252"/>
    <n v="0.20399999999999999"/>
  </r>
  <r>
    <x v="6"/>
    <x v="4"/>
    <s v="Hofdünger"/>
    <x v="1"/>
    <x v="11"/>
    <s v="BESTAETIGT (6)"/>
    <n v="236.6"/>
    <n v="209.3"/>
    <x v="10"/>
    <x v="2"/>
    <n v="0.2366"/>
    <n v="0.20930000000000001"/>
    <n v="0.1183"/>
    <n v="0.10465000000000001"/>
  </r>
  <r>
    <x v="6"/>
    <x v="4"/>
    <s v="Hofdünger"/>
    <x v="1"/>
    <x v="12"/>
    <s v="BESTAETIGT (6)"/>
    <n v="595.79999999999995"/>
    <n v="363.6"/>
    <x v="13"/>
    <x v="2"/>
    <n v="0.5958"/>
    <n v="0.36360000000000003"/>
    <n v="0.5958"/>
    <n v="0.36360000000000003"/>
  </r>
  <r>
    <x v="6"/>
    <x v="4"/>
    <s v="Recyclingdünger"/>
    <x v="2"/>
    <x v="16"/>
    <s v="BESTAETIGT (6)"/>
    <n v="13339.659999999998"/>
    <n v="5458.78"/>
    <x v="3"/>
    <x v="2"/>
    <n v="13.339659999999999"/>
    <n v="5.45878"/>
    <n v="0.41686437499999995"/>
    <n v="0.170586875"/>
  </r>
  <r>
    <x v="6"/>
    <x v="1"/>
    <s v="Recyclingdünger"/>
    <x v="2"/>
    <x v="16"/>
    <s v="BESTAETIGT (6)"/>
    <n v="276.04000000000002"/>
    <n v="127.87"/>
    <x v="13"/>
    <x v="2"/>
    <n v="0.27604000000000001"/>
    <n v="0.12787000000000001"/>
    <n v="0.27604000000000001"/>
    <n v="0.12787000000000001"/>
  </r>
  <r>
    <x v="6"/>
    <x v="5"/>
    <s v="Hofdünger"/>
    <x v="0"/>
    <x v="0"/>
    <s v="BESTAETIGT (6)"/>
    <n v="32108.899999999998"/>
    <n v="10272.5"/>
    <x v="91"/>
    <x v="2"/>
    <n v="32.108899999999998"/>
    <n v="10.272500000000001"/>
    <n v="0.54421864406779663"/>
    <n v="0.17411016949152544"/>
  </r>
  <r>
    <x v="6"/>
    <x v="5"/>
    <s v="Hofdünger"/>
    <x v="0"/>
    <x v="1"/>
    <s v="BESTAETIGT (6)"/>
    <n v="16243.2"/>
    <n v="6841.1"/>
    <x v="48"/>
    <x v="2"/>
    <n v="16.243200000000002"/>
    <n v="6.8411"/>
    <n v="0.27072000000000002"/>
    <n v="0.11401833333333333"/>
  </r>
  <r>
    <x v="6"/>
    <x v="5"/>
    <s v="Hofdünger"/>
    <x v="0"/>
    <x v="19"/>
    <s v="BESTAETIGT (6)"/>
    <n v="397.29999999999995"/>
    <n v="164.39999999999998"/>
    <x v="7"/>
    <x v="2"/>
    <n v="0.39729999999999993"/>
    <n v="0.16439999999999999"/>
    <n v="0.13243333333333332"/>
    <n v="5.4799999999999995E-2"/>
  </r>
  <r>
    <x v="6"/>
    <x v="5"/>
    <s v="Hofdünger"/>
    <x v="0"/>
    <x v="3"/>
    <s v="BESTAETIGT (6)"/>
    <n v="7262.5999999999985"/>
    <n v="3321.92"/>
    <x v="60"/>
    <x v="2"/>
    <n v="7.2625999999999982"/>
    <n v="3.32192"/>
    <n v="0.24208666666666662"/>
    <n v="0.11073066666666667"/>
  </r>
  <r>
    <x v="6"/>
    <x v="5"/>
    <s v="Hofdünger"/>
    <x v="0"/>
    <x v="4"/>
    <s v="BESTAETIGT (6)"/>
    <n v="5116.5599999999995"/>
    <n v="1774.2"/>
    <x v="8"/>
    <x v="2"/>
    <n v="5.1165599999999998"/>
    <n v="1.7742"/>
    <n v="0.26929263157894734"/>
    <n v="9.3378947368421047E-2"/>
  </r>
  <r>
    <x v="6"/>
    <x v="5"/>
    <s v="Hofdünger"/>
    <x v="0"/>
    <x v="5"/>
    <s v="BESTAETIGT (6)"/>
    <n v="7554.23"/>
    <n v="4426.079999999999"/>
    <x v="25"/>
    <x v="2"/>
    <n v="7.5542299999999996"/>
    <n v="4.4260799999999989"/>
    <n v="0.29054730769230769"/>
    <n v="0.17023384615384612"/>
  </r>
  <r>
    <x v="6"/>
    <x v="5"/>
    <s v="Hofdünger"/>
    <x v="0"/>
    <x v="6"/>
    <s v="BESTAETIGT (6)"/>
    <n v="4934.5999999999995"/>
    <n v="2571.5"/>
    <x v="82"/>
    <x v="2"/>
    <n v="4.9345999999999997"/>
    <n v="2.5714999999999999"/>
    <n v="0.23498095238095237"/>
    <n v="0.12245238095238095"/>
  </r>
  <r>
    <x v="6"/>
    <x v="5"/>
    <s v="Hofdünger"/>
    <x v="1"/>
    <x v="9"/>
    <s v="BESTAETIGT (6)"/>
    <n v="13853.910000000002"/>
    <n v="9465.6100000000024"/>
    <x v="131"/>
    <x v="2"/>
    <n v="13.853910000000001"/>
    <n v="9.4656100000000016"/>
    <n v="0.25655388888888891"/>
    <n v="0.1752890740740741"/>
  </r>
  <r>
    <x v="6"/>
    <x v="5"/>
    <s v="Hofdünger"/>
    <x v="1"/>
    <x v="10"/>
    <s v="BESTAETIGT (6)"/>
    <n v="2607"/>
    <n v="2458"/>
    <x v="11"/>
    <x v="2"/>
    <n v="2.6070000000000002"/>
    <n v="2.4580000000000002"/>
    <n v="0.17380000000000001"/>
    <n v="0.16386666666666669"/>
  </r>
  <r>
    <x v="6"/>
    <x v="5"/>
    <s v="Hofdünger"/>
    <x v="1"/>
    <x v="11"/>
    <s v="BESTAETIGT (6)"/>
    <n v="2776.86"/>
    <n v="2161.4499999999998"/>
    <x v="105"/>
    <x v="2"/>
    <n v="2.7768600000000001"/>
    <n v="2.1614499999999999"/>
    <n v="7.307526315789474E-2"/>
    <n v="5.6880263157894732E-2"/>
  </r>
  <r>
    <x v="6"/>
    <x v="5"/>
    <s v="Hofdünger"/>
    <x v="1"/>
    <x v="12"/>
    <s v="BESTAETIGT (6)"/>
    <n v="3849.4999999999991"/>
    <n v="2221"/>
    <x v="19"/>
    <x v="2"/>
    <n v="3.849499999999999"/>
    <n v="2.2210000000000001"/>
    <n v="0.27496428571428566"/>
    <n v="0.15864285714285714"/>
  </r>
  <r>
    <x v="6"/>
    <x v="5"/>
    <s v="Hofdünger"/>
    <x v="1"/>
    <x v="1"/>
    <s v="BESTAETIGT (6)"/>
    <n v="889.3"/>
    <n v="505.94"/>
    <x v="18"/>
    <x v="2"/>
    <n v="0.88929999999999998"/>
    <n v="0.50593999999999995"/>
    <n v="0.17785999999999999"/>
    <n v="0.10118799999999999"/>
  </r>
  <r>
    <x v="6"/>
    <x v="5"/>
    <s v="Hofdünger"/>
    <x v="1"/>
    <x v="14"/>
    <s v="BESTAETIGT (6)"/>
    <n v="256"/>
    <n v="105.6"/>
    <x v="13"/>
    <x v="2"/>
    <n v="0.25600000000000001"/>
    <n v="0.1056"/>
    <n v="0.25600000000000001"/>
    <n v="0.1056"/>
  </r>
  <r>
    <x v="6"/>
    <x v="5"/>
    <s v="Hofdünger"/>
    <x v="1"/>
    <x v="4"/>
    <s v="BESTAETIGT (6)"/>
    <n v="436.8"/>
    <n v="392"/>
    <x v="13"/>
    <x v="2"/>
    <n v="0.43680000000000002"/>
    <n v="0.39200000000000002"/>
    <n v="0.43680000000000002"/>
    <n v="0.39200000000000002"/>
  </r>
  <r>
    <x v="6"/>
    <x v="5"/>
    <s v="Hofdünger"/>
    <x v="1"/>
    <x v="5"/>
    <s v="BESTAETIGT (6)"/>
    <n v="159"/>
    <n v="96"/>
    <x v="13"/>
    <x v="2"/>
    <n v="0.159"/>
    <n v="9.6000000000000002E-2"/>
    <n v="0.159"/>
    <n v="9.6000000000000002E-2"/>
  </r>
  <r>
    <x v="6"/>
    <x v="5"/>
    <s v="Hofdünger"/>
    <x v="1"/>
    <x v="6"/>
    <s v="BESTAETIGT (6)"/>
    <n v="491.4"/>
    <n v="346.5"/>
    <x v="10"/>
    <x v="2"/>
    <n v="0.4914"/>
    <n v="0.34649999999999997"/>
    <n v="0.2457"/>
    <n v="0.17324999999999999"/>
  </r>
  <r>
    <x v="6"/>
    <x v="5"/>
    <s v="Recyclingdünger"/>
    <x v="2"/>
    <x v="16"/>
    <s v="BESTAETIGT (6)"/>
    <n v="54376.020000000011"/>
    <n v="27584.870000000003"/>
    <x v="225"/>
    <x v="2"/>
    <n v="54.376020000000011"/>
    <n v="27.584870000000002"/>
    <n v="0.31250586206896558"/>
    <n v="0.15853373563218393"/>
  </r>
  <r>
    <x v="6"/>
    <x v="16"/>
    <s v="Hofdünger"/>
    <x v="1"/>
    <x v="11"/>
    <s v="BESTAETIGT (6)"/>
    <n v="218.4"/>
    <n v="240"/>
    <x v="13"/>
    <x v="2"/>
    <n v="0.21840000000000001"/>
    <n v="0.24"/>
    <n v="0.21840000000000001"/>
    <n v="0.24"/>
  </r>
  <r>
    <x v="6"/>
    <x v="16"/>
    <s v="Recyclingdünger"/>
    <x v="2"/>
    <x v="16"/>
    <s v="BESTAETIGT (6)"/>
    <n v="18275.25"/>
    <n v="6504.7499999999991"/>
    <x v="45"/>
    <x v="2"/>
    <n v="18.27525"/>
    <n v="6.5047499999999987"/>
    <n v="0.52215"/>
    <n v="0.18584999999999996"/>
  </r>
  <r>
    <x v="7"/>
    <x v="14"/>
    <s v="Hofdünger"/>
    <x v="0"/>
    <x v="1"/>
    <s v="BESTAETIGT (6)"/>
    <n v="1109.08"/>
    <n v="431.40000000000003"/>
    <x v="18"/>
    <x v="2"/>
    <n v="1.1090799999999998"/>
    <n v="0.43140000000000006"/>
    <n v="0.22181599999999996"/>
    <n v="8.6280000000000009E-2"/>
  </r>
  <r>
    <x v="7"/>
    <x v="14"/>
    <s v="Hofdünger"/>
    <x v="0"/>
    <x v="2"/>
    <s v="BESTAETIGT (6)"/>
    <n v="484"/>
    <n v="198"/>
    <x v="13"/>
    <x v="2"/>
    <n v="0.48399999999999999"/>
    <n v="0.19800000000000001"/>
    <n v="0.48399999999999999"/>
    <n v="0.19800000000000001"/>
  </r>
  <r>
    <x v="7"/>
    <x v="14"/>
    <s v="Hofdünger"/>
    <x v="0"/>
    <x v="6"/>
    <s v="BESTAETIGT (6)"/>
    <n v="6903"/>
    <n v="2761.2"/>
    <x v="25"/>
    <x v="2"/>
    <n v="6.9029999999999996"/>
    <n v="2.7611999999999997"/>
    <n v="0.26549999999999996"/>
    <n v="0.10619999999999999"/>
  </r>
  <r>
    <x v="7"/>
    <x v="14"/>
    <s v="Hofdünger"/>
    <x v="1"/>
    <x v="9"/>
    <s v="BESTAETIGT (6)"/>
    <n v="1293.5999999999999"/>
    <n v="1047.2"/>
    <x v="13"/>
    <x v="2"/>
    <n v="1.2935999999999999"/>
    <n v="1.0472000000000001"/>
    <n v="1.2935999999999999"/>
    <n v="1.0472000000000001"/>
  </r>
  <r>
    <x v="7"/>
    <x v="14"/>
    <s v="Hofdünger"/>
    <x v="1"/>
    <x v="1"/>
    <s v="BESTAETIGT (6)"/>
    <n v="44.16"/>
    <n v="28.8"/>
    <x v="13"/>
    <x v="2"/>
    <n v="4.4159999999999998E-2"/>
    <n v="2.8799999999999999E-2"/>
    <n v="4.4159999999999998E-2"/>
    <n v="2.8799999999999999E-2"/>
  </r>
  <r>
    <x v="7"/>
    <x v="14"/>
    <s v="Hofdünger"/>
    <x v="1"/>
    <x v="2"/>
    <s v="BESTAETIGT (6)"/>
    <n v="769.5"/>
    <n v="328.7"/>
    <x v="13"/>
    <x v="2"/>
    <n v="0.76949999999999996"/>
    <n v="0.32869999999999999"/>
    <n v="0.76949999999999996"/>
    <n v="0.32869999999999999"/>
  </r>
  <r>
    <x v="7"/>
    <x v="17"/>
    <s v="Hofdünger"/>
    <x v="0"/>
    <x v="6"/>
    <s v="BESTAETIGT (6)"/>
    <n v="189"/>
    <n v="75.599999999999994"/>
    <x v="13"/>
    <x v="2"/>
    <n v="0.189"/>
    <n v="7.5600000000000001E-2"/>
    <n v="0.189"/>
    <n v="7.5600000000000001E-2"/>
  </r>
  <r>
    <x v="7"/>
    <x v="8"/>
    <s v="Hofdünger"/>
    <x v="0"/>
    <x v="2"/>
    <s v="BESTAETIGT (6)"/>
    <n v="440.3"/>
    <n v="218.3"/>
    <x v="7"/>
    <x v="2"/>
    <n v="0.44030000000000002"/>
    <n v="0.21830000000000002"/>
    <n v="0.14676666666666668"/>
    <n v="7.2766666666666674E-2"/>
  </r>
  <r>
    <x v="7"/>
    <x v="8"/>
    <s v="Hofdünger"/>
    <x v="0"/>
    <x v="6"/>
    <s v="BESTAETIGT (6)"/>
    <n v="1026"/>
    <n v="410.4"/>
    <x v="18"/>
    <x v="2"/>
    <n v="1.026"/>
    <n v="0.41039999999999999"/>
    <n v="0.20519999999999999"/>
    <n v="8.208E-2"/>
  </r>
  <r>
    <x v="8"/>
    <x v="18"/>
    <s v="Hofdünger"/>
    <x v="0"/>
    <x v="0"/>
    <s v="BESTAETIGT (6)"/>
    <n v="57020.25"/>
    <n v="17920.650000000001"/>
    <x v="19"/>
    <x v="2"/>
    <n v="57.020249999999997"/>
    <n v="17.920650000000002"/>
    <n v="4.0728749999999998"/>
    <n v="1.2800464285714288"/>
  </r>
  <r>
    <x v="8"/>
    <x v="18"/>
    <s v="Hofdünger"/>
    <x v="0"/>
    <x v="1"/>
    <s v="BESTAETIGT (6)"/>
    <n v="31591.86"/>
    <n v="13145.999999999998"/>
    <x v="15"/>
    <x v="2"/>
    <n v="31.59186"/>
    <n v="13.145999999999999"/>
    <n v="4.5131228571428572"/>
    <n v="1.8779999999999999"/>
  </r>
  <r>
    <x v="8"/>
    <x v="18"/>
    <s v="Hofdünger"/>
    <x v="0"/>
    <x v="4"/>
    <s v="BESTAETIGT (6)"/>
    <n v="7650"/>
    <n v="4845"/>
    <x v="13"/>
    <x v="2"/>
    <n v="7.65"/>
    <n v="4.8449999999999998"/>
    <n v="7.65"/>
    <n v="4.8449999999999998"/>
  </r>
  <r>
    <x v="8"/>
    <x v="18"/>
    <s v="Hofdünger"/>
    <x v="1"/>
    <x v="11"/>
    <s v="BESTAETIGT (6)"/>
    <n v="5549.28"/>
    <n v="3153"/>
    <x v="16"/>
    <x v="2"/>
    <n v="5.5492799999999995"/>
    <n v="3.153"/>
    <n v="0.55492799999999998"/>
    <n v="0.31530000000000002"/>
  </r>
  <r>
    <x v="8"/>
    <x v="18"/>
    <s v="Recyclingdünger"/>
    <x v="2"/>
    <x v="16"/>
    <s v="BESTAETIGT (6)"/>
    <n v="46820.299999999996"/>
    <n v="20572.5"/>
    <x v="49"/>
    <x v="2"/>
    <n v="46.820299999999996"/>
    <n v="20.572500000000002"/>
    <n v="2.7541352941176469"/>
    <n v="1.2101470588235295"/>
  </r>
  <r>
    <x v="8"/>
    <x v="2"/>
    <s v="Hofdünger"/>
    <x v="1"/>
    <x v="11"/>
    <s v="BESTAETIGT (6)"/>
    <n v="616"/>
    <n v="350"/>
    <x v="10"/>
    <x v="2"/>
    <n v="0.61599999999999999"/>
    <n v="0.35"/>
    <n v="0.308"/>
    <n v="0.17499999999999999"/>
  </r>
  <r>
    <x v="9"/>
    <x v="19"/>
    <s v="Hofdünger"/>
    <x v="0"/>
    <x v="1"/>
    <s v="BESTAETIGT (6)"/>
    <n v="1858.2700000000002"/>
    <n v="865.45"/>
    <x v="11"/>
    <x v="2"/>
    <n v="1.8582700000000003"/>
    <n v="0.86545000000000005"/>
    <n v="0.12388466666666668"/>
    <n v="5.7696666666666667E-2"/>
  </r>
  <r>
    <x v="9"/>
    <x v="19"/>
    <s v="Hofdünger"/>
    <x v="0"/>
    <x v="2"/>
    <s v="BESTAETIGT (6)"/>
    <n v="387.20000000000005"/>
    <n v="158.4"/>
    <x v="2"/>
    <x v="2"/>
    <n v="0.38720000000000004"/>
    <n v="0.15840000000000001"/>
    <n v="9.6800000000000011E-2"/>
    <n v="3.9600000000000003E-2"/>
  </r>
  <r>
    <x v="9"/>
    <x v="19"/>
    <s v="Hofdünger"/>
    <x v="0"/>
    <x v="3"/>
    <s v="BESTAETIGT (6)"/>
    <n v="921.6"/>
    <n v="457.6"/>
    <x v="20"/>
    <x v="2"/>
    <n v="0.92159999999999997"/>
    <n v="0.45760000000000001"/>
    <n v="0.15359999999999999"/>
    <n v="7.6266666666666663E-2"/>
  </r>
  <r>
    <x v="9"/>
    <x v="19"/>
    <s v="Hofdünger"/>
    <x v="0"/>
    <x v="4"/>
    <s v="BESTAETIGT (6)"/>
    <n v="5897.6"/>
    <n v="2209"/>
    <x v="28"/>
    <x v="2"/>
    <n v="5.8976000000000006"/>
    <n v="2.2090000000000001"/>
    <n v="0.32764444444444446"/>
    <n v="0.12272222222222223"/>
  </r>
  <r>
    <x v="9"/>
    <x v="19"/>
    <s v="Hofdünger"/>
    <x v="1"/>
    <x v="9"/>
    <s v="BESTAETIGT (6)"/>
    <n v="1778.7"/>
    <n v="1367.3000000000002"/>
    <x v="82"/>
    <x v="2"/>
    <n v="1.7786999999999999"/>
    <n v="1.3673000000000002"/>
    <n v="8.4699999999999998E-2"/>
    <n v="6.5109523809523812E-2"/>
  </r>
  <r>
    <x v="9"/>
    <x v="19"/>
    <s v="Hofdünger"/>
    <x v="1"/>
    <x v="10"/>
    <s v="BESTAETIGT (6)"/>
    <n v="682.5"/>
    <n v="686.4"/>
    <x v="10"/>
    <x v="2"/>
    <n v="0.6825"/>
    <n v="0.68640000000000001"/>
    <n v="0.34125"/>
    <n v="0.34320000000000001"/>
  </r>
  <r>
    <x v="9"/>
    <x v="19"/>
    <s v="Hofdünger"/>
    <x v="1"/>
    <x v="11"/>
    <s v="BESTAETIGT (6)"/>
    <n v="8.8000000000000007"/>
    <n v="5"/>
    <x v="13"/>
    <x v="2"/>
    <n v="8.8000000000000005E-3"/>
    <n v="5.0000000000000001E-3"/>
    <n v="8.8000000000000005E-3"/>
    <n v="5.0000000000000001E-3"/>
  </r>
  <r>
    <x v="9"/>
    <x v="19"/>
    <s v="Hofdünger"/>
    <x v="1"/>
    <x v="1"/>
    <s v="BESTAETIGT (6)"/>
    <n v="274.15999999999997"/>
    <n v="178.8"/>
    <x v="7"/>
    <x v="2"/>
    <n v="0.27415999999999996"/>
    <n v="0.17880000000000001"/>
    <n v="9.1386666666666658E-2"/>
    <n v="5.9600000000000007E-2"/>
  </r>
  <r>
    <x v="9"/>
    <x v="8"/>
    <s v="Hofdünger"/>
    <x v="0"/>
    <x v="4"/>
    <s v="BESTAETIGT (6)"/>
    <n v="616"/>
    <n v="231"/>
    <x v="10"/>
    <x v="2"/>
    <n v="0.61599999999999999"/>
    <n v="0.23100000000000001"/>
    <n v="0.308"/>
    <n v="0.11550000000000001"/>
  </r>
  <r>
    <x v="9"/>
    <x v="8"/>
    <s v="Hofdünger"/>
    <x v="1"/>
    <x v="1"/>
    <s v="BESTAETIGT (6)"/>
    <n v="147.19999999999999"/>
    <n v="96"/>
    <x v="13"/>
    <x v="2"/>
    <n v="0.1472"/>
    <n v="9.6000000000000002E-2"/>
    <n v="0.1472"/>
    <n v="9.6000000000000002E-2"/>
  </r>
  <r>
    <x v="9"/>
    <x v="12"/>
    <s v="Hofdünger"/>
    <x v="0"/>
    <x v="4"/>
    <s v="BESTAETIGT (6)"/>
    <n v="864"/>
    <n v="324"/>
    <x v="13"/>
    <x v="2"/>
    <n v="0.86399999999999999"/>
    <n v="0.32400000000000001"/>
    <n v="0.86399999999999999"/>
    <n v="0.32400000000000001"/>
  </r>
  <r>
    <x v="10"/>
    <x v="17"/>
    <s v="Hofdünger"/>
    <x v="0"/>
    <x v="0"/>
    <s v="BESTAETIGT (6)"/>
    <n v="20573.200000000004"/>
    <n v="6715.6599999999989"/>
    <x v="8"/>
    <x v="2"/>
    <n v="20.573200000000003"/>
    <n v="6.7156599999999989"/>
    <n v="1.0828000000000002"/>
    <n v="0.35345578947368417"/>
  </r>
  <r>
    <x v="10"/>
    <x v="17"/>
    <s v="Hofdünger"/>
    <x v="0"/>
    <x v="1"/>
    <s v="BESTAETIGT (6)"/>
    <n v="31257.200000000001"/>
    <n v="13176.63"/>
    <x v="204"/>
    <x v="2"/>
    <n v="31.257200000000001"/>
    <n v="13.176629999999999"/>
    <n v="0.41676266666666667"/>
    <n v="0.17568839999999999"/>
  </r>
  <r>
    <x v="10"/>
    <x v="17"/>
    <s v="Hofdünger"/>
    <x v="0"/>
    <x v="2"/>
    <s v="BESTAETIGT (6)"/>
    <n v="625.6"/>
    <n v="251.2"/>
    <x v="2"/>
    <x v="2"/>
    <n v="0.62560000000000004"/>
    <n v="0.25119999999999998"/>
    <n v="0.15640000000000001"/>
    <n v="6.2799999999999995E-2"/>
  </r>
  <r>
    <x v="10"/>
    <x v="17"/>
    <s v="Hofdünger"/>
    <x v="0"/>
    <x v="3"/>
    <s v="BESTAETIGT (6)"/>
    <n v="20720.879999999997"/>
    <n v="10962.119999999999"/>
    <x v="27"/>
    <x v="2"/>
    <n v="20.720879999999998"/>
    <n v="10.962119999999999"/>
    <n v="1.593913846153846"/>
    <n v="0.84323999999999988"/>
  </r>
  <r>
    <x v="10"/>
    <x v="17"/>
    <s v="Hofdünger"/>
    <x v="0"/>
    <x v="4"/>
    <s v="BESTAETIGT (6)"/>
    <n v="11902.580000000002"/>
    <n v="6270.7900000000009"/>
    <x v="99"/>
    <x v="2"/>
    <n v="11.902580000000002"/>
    <n v="6.2707900000000008"/>
    <n v="0.21254607142857146"/>
    <n v="0.11197839285714287"/>
  </r>
  <r>
    <x v="10"/>
    <x v="17"/>
    <s v="Hofdünger"/>
    <x v="0"/>
    <x v="5"/>
    <s v="BESTAETIGT (6)"/>
    <n v="1278.4000000000001"/>
    <n v="870.40000000000009"/>
    <x v="10"/>
    <x v="2"/>
    <n v="1.2784"/>
    <n v="0.87040000000000006"/>
    <n v="0.63919999999999999"/>
    <n v="0.43520000000000003"/>
  </r>
  <r>
    <x v="10"/>
    <x v="17"/>
    <s v="Hofdünger"/>
    <x v="0"/>
    <x v="6"/>
    <s v="BESTAETIGT (6)"/>
    <n v="6867"/>
    <n v="4488.5"/>
    <x v="19"/>
    <x v="2"/>
    <n v="6.867"/>
    <n v="4.4885000000000002"/>
    <n v="0.49049999999999999"/>
    <n v="0.32060714285714287"/>
  </r>
  <r>
    <x v="10"/>
    <x v="17"/>
    <s v="Hofdünger"/>
    <x v="1"/>
    <x v="7"/>
    <s v="BESTAETIGT (6)"/>
    <n v="6916.7800000000007"/>
    <n v="6152.7699999999995"/>
    <x v="11"/>
    <x v="2"/>
    <n v="6.916780000000001"/>
    <n v="6.1527699999999994"/>
    <n v="0.46111866666666673"/>
    <n v="0.41018466666666664"/>
  </r>
  <r>
    <x v="10"/>
    <x v="17"/>
    <s v="Hofdünger"/>
    <x v="1"/>
    <x v="8"/>
    <s v="BESTAETIGT (6)"/>
    <n v="106.53000000000002"/>
    <n v="46.230000000000011"/>
    <x v="51"/>
    <x v="2"/>
    <n v="0.10653000000000001"/>
    <n v="4.6230000000000014E-2"/>
    <n v="8.8775000000000017E-3"/>
    <n v="3.8525000000000013E-3"/>
  </r>
  <r>
    <x v="10"/>
    <x v="17"/>
    <s v="Hofdünger"/>
    <x v="1"/>
    <x v="10"/>
    <s v="BESTAETIGT (6)"/>
    <n v="290.25"/>
    <n v="322.5"/>
    <x v="10"/>
    <x v="2"/>
    <n v="0.29025000000000001"/>
    <n v="0.32250000000000001"/>
    <n v="0.145125"/>
    <n v="0.16125"/>
  </r>
  <r>
    <x v="10"/>
    <x v="17"/>
    <s v="Hofdünger"/>
    <x v="1"/>
    <x v="11"/>
    <s v="BESTAETIGT (6)"/>
    <n v="1075.0000000000002"/>
    <n v="711.25"/>
    <x v="25"/>
    <x v="2"/>
    <n v="1.0750000000000002"/>
    <n v="0.71125000000000005"/>
    <n v="4.1346153846153852E-2"/>
    <n v="2.7355769230769232E-2"/>
  </r>
  <r>
    <x v="10"/>
    <x v="17"/>
    <s v="Hofdünger"/>
    <x v="1"/>
    <x v="12"/>
    <s v="BESTAETIGT (6)"/>
    <n v="1756.39"/>
    <n v="1010"/>
    <x v="13"/>
    <x v="2"/>
    <n v="1.7563900000000001"/>
    <n v="1.01"/>
    <n v="1.7563900000000001"/>
    <n v="1.01"/>
  </r>
  <r>
    <x v="10"/>
    <x v="17"/>
    <s v="Hofdünger"/>
    <x v="1"/>
    <x v="1"/>
    <s v="BESTAETIGT (6)"/>
    <n v="6094.66"/>
    <n v="3430.9500000000003"/>
    <x v="31"/>
    <x v="2"/>
    <n v="6.0946600000000002"/>
    <n v="3.4309500000000002"/>
    <n v="0.21766642857142857"/>
    <n v="0.12253392857142857"/>
  </r>
  <r>
    <x v="10"/>
    <x v="17"/>
    <s v="Hofdünger"/>
    <x v="1"/>
    <x v="2"/>
    <s v="BESTAETIGT (6)"/>
    <n v="121.5"/>
    <n v="51.9"/>
    <x v="13"/>
    <x v="2"/>
    <n v="0.1215"/>
    <n v="5.1900000000000002E-2"/>
    <n v="0.1215"/>
    <n v="5.1900000000000002E-2"/>
  </r>
  <r>
    <x v="10"/>
    <x v="17"/>
    <s v="Hofdünger"/>
    <x v="1"/>
    <x v="14"/>
    <s v="BESTAETIGT (6)"/>
    <n v="1850"/>
    <n v="1126.3699999999999"/>
    <x v="10"/>
    <x v="2"/>
    <n v="1.85"/>
    <n v="1.1263699999999999"/>
    <n v="0.92500000000000004"/>
    <n v="0.56318499999999994"/>
  </r>
  <r>
    <x v="10"/>
    <x v="17"/>
    <s v="Recyclingdünger"/>
    <x v="2"/>
    <x v="16"/>
    <s v="BESTAETIGT (6)"/>
    <n v="56441.19"/>
    <n v="20117.990000000002"/>
    <x v="168"/>
    <x v="2"/>
    <n v="56.441189999999999"/>
    <n v="20.117990000000002"/>
    <n v="0.68830719512195115"/>
    <n v="0.24534134146341466"/>
  </r>
  <r>
    <x v="10"/>
    <x v="8"/>
    <s v="Hofdünger"/>
    <x v="1"/>
    <x v="0"/>
    <s v="BESTAETIGT (6)"/>
    <n v="141"/>
    <n v="213"/>
    <x v="13"/>
    <x v="2"/>
    <n v="0.14099999999999999"/>
    <n v="0.21299999999999999"/>
    <n v="0.14099999999999999"/>
    <n v="0.21299999999999999"/>
  </r>
  <r>
    <x v="10"/>
    <x v="12"/>
    <s v="Hofdünger"/>
    <x v="0"/>
    <x v="0"/>
    <s v="BESTAETIGT (6)"/>
    <n v="8653.7699999999986"/>
    <n v="2827.17"/>
    <x v="25"/>
    <x v="2"/>
    <n v="8.653769999999998"/>
    <n v="2.8271700000000002"/>
    <n v="0.33283730769230763"/>
    <n v="0.1087373076923077"/>
  </r>
  <r>
    <x v="10"/>
    <x v="12"/>
    <s v="Hofdünger"/>
    <x v="0"/>
    <x v="1"/>
    <s v="BESTAETIGT (6)"/>
    <n v="176.58"/>
    <n v="43.2"/>
    <x v="10"/>
    <x v="2"/>
    <n v="0.17658000000000001"/>
    <n v="4.3200000000000002E-2"/>
    <n v="8.8290000000000007E-2"/>
    <n v="2.1600000000000001E-2"/>
  </r>
  <r>
    <x v="10"/>
    <x v="12"/>
    <s v="Hofdünger"/>
    <x v="1"/>
    <x v="11"/>
    <s v="BESTAETIGT (6)"/>
    <n v="114.4"/>
    <n v="65"/>
    <x v="13"/>
    <x v="2"/>
    <n v="0.1144"/>
    <n v="6.5000000000000002E-2"/>
    <n v="0.1144"/>
    <n v="6.5000000000000002E-2"/>
  </r>
  <r>
    <x v="10"/>
    <x v="12"/>
    <s v="Recyclingdünger"/>
    <x v="2"/>
    <x v="16"/>
    <s v="BESTAETIGT (6)"/>
    <n v="4364.5499999999993"/>
    <n v="1073.25"/>
    <x v="82"/>
    <x v="2"/>
    <n v="4.3645499999999995"/>
    <n v="1.07325"/>
    <n v="0.20783571428571426"/>
    <n v="5.1107142857142858E-2"/>
  </r>
  <r>
    <x v="11"/>
    <x v="16"/>
    <s v="Hofdünger"/>
    <x v="0"/>
    <x v="0"/>
    <s v="BESTAETIGT (6)"/>
    <n v="76822.409999999974"/>
    <n v="25065.130000000008"/>
    <x v="79"/>
    <x v="2"/>
    <n v="76.822409999999977"/>
    <n v="25.065130000000007"/>
    <n v="1.2593837704918029"/>
    <n v="0.41090377049180338"/>
  </r>
  <r>
    <x v="11"/>
    <x v="16"/>
    <s v="Hofdünger"/>
    <x v="0"/>
    <x v="1"/>
    <s v="BESTAETIGT (6)"/>
    <n v="52768.42"/>
    <n v="21351.030000000002"/>
    <x v="223"/>
    <x v="2"/>
    <n v="52.768419999999999"/>
    <n v="21.351030000000002"/>
    <n v="0.27200216494845358"/>
    <n v="0.11005685567010311"/>
  </r>
  <r>
    <x v="11"/>
    <x v="16"/>
    <s v="Hofdünger"/>
    <x v="0"/>
    <x v="19"/>
    <s v="BESTAETIGT (6)"/>
    <n v="440"/>
    <n v="180"/>
    <x v="13"/>
    <x v="2"/>
    <n v="0.44"/>
    <n v="0.18"/>
    <n v="0.44"/>
    <n v="0.18"/>
  </r>
  <r>
    <x v="11"/>
    <x v="16"/>
    <s v="Hofdünger"/>
    <x v="0"/>
    <x v="2"/>
    <s v="BESTAETIGT (6)"/>
    <n v="5601"/>
    <n v="2571.5"/>
    <x v="2"/>
    <x v="2"/>
    <n v="5.601"/>
    <n v="2.5714999999999999"/>
    <n v="1.40025"/>
    <n v="0.64287499999999997"/>
  </r>
  <r>
    <x v="11"/>
    <x v="16"/>
    <s v="Hofdünger"/>
    <x v="0"/>
    <x v="3"/>
    <s v="BESTAETIGT (6)"/>
    <n v="16066.33"/>
    <n v="8130.53"/>
    <x v="49"/>
    <x v="2"/>
    <n v="16.066330000000001"/>
    <n v="8.1305300000000003"/>
    <n v="0.94507823529411772"/>
    <n v="0.47826647058823529"/>
  </r>
  <r>
    <x v="11"/>
    <x v="16"/>
    <s v="Hofdünger"/>
    <x v="0"/>
    <x v="4"/>
    <s v="BESTAETIGT (6)"/>
    <n v="897"/>
    <n v="381"/>
    <x v="10"/>
    <x v="2"/>
    <n v="0.89700000000000002"/>
    <n v="0.38100000000000001"/>
    <n v="0.44850000000000001"/>
    <n v="0.1905"/>
  </r>
  <r>
    <x v="11"/>
    <x v="16"/>
    <s v="Hofdünger"/>
    <x v="0"/>
    <x v="5"/>
    <s v="BESTAETIGT (6)"/>
    <n v="3245.5"/>
    <n v="1800.5"/>
    <x v="21"/>
    <x v="2"/>
    <n v="3.2454999999999998"/>
    <n v="1.8005"/>
    <n v="0.40568749999999998"/>
    <n v="0.2250625"/>
  </r>
  <r>
    <x v="11"/>
    <x v="16"/>
    <s v="Hofdünger"/>
    <x v="1"/>
    <x v="0"/>
    <s v="BESTAETIGT (6)"/>
    <n v="519.75"/>
    <n v="244.75"/>
    <x v="10"/>
    <x v="2"/>
    <n v="0.51975000000000005"/>
    <n v="0.24475"/>
    <n v="0.25987500000000002"/>
    <n v="0.122375"/>
  </r>
  <r>
    <x v="11"/>
    <x v="16"/>
    <s v="Hofdünger"/>
    <x v="1"/>
    <x v="8"/>
    <s v="BESTAETIGT (6)"/>
    <n v="477"/>
    <n v="207"/>
    <x v="13"/>
    <x v="2"/>
    <n v="0.47699999999999998"/>
    <n v="0.20699999999999999"/>
    <n v="0.47699999999999998"/>
    <n v="0.20699999999999999"/>
  </r>
  <r>
    <x v="11"/>
    <x v="16"/>
    <s v="Hofdünger"/>
    <x v="1"/>
    <x v="9"/>
    <s v="BESTAETIGT (6)"/>
    <n v="1350.5"/>
    <n v="879"/>
    <x v="7"/>
    <x v="2"/>
    <n v="1.3505"/>
    <n v="0.879"/>
    <n v="0.45016666666666666"/>
    <n v="0.29299999999999998"/>
  </r>
  <r>
    <x v="11"/>
    <x v="16"/>
    <s v="Hofdünger"/>
    <x v="1"/>
    <x v="11"/>
    <s v="BESTAETIGT (6)"/>
    <n v="2006.22"/>
    <n v="1192.55"/>
    <x v="41"/>
    <x v="2"/>
    <n v="2.0062199999999999"/>
    <n v="1.19255"/>
    <n v="0.18238363636363636"/>
    <n v="0.10841363636363636"/>
  </r>
  <r>
    <x v="11"/>
    <x v="16"/>
    <s v="Hofdünger"/>
    <x v="1"/>
    <x v="12"/>
    <s v="BESTAETIGT (6)"/>
    <n v="1598.4"/>
    <n v="937.5"/>
    <x v="7"/>
    <x v="2"/>
    <n v="1.5984"/>
    <n v="0.9375"/>
    <n v="0.53280000000000005"/>
    <n v="0.3125"/>
  </r>
  <r>
    <x v="11"/>
    <x v="16"/>
    <s v="Hofdünger"/>
    <x v="1"/>
    <x v="1"/>
    <s v="BESTAETIGT (6)"/>
    <n v="7335.27"/>
    <n v="5267.1200000000008"/>
    <x v="45"/>
    <x v="2"/>
    <n v="7.3352700000000004"/>
    <n v="5.2671200000000011"/>
    <n v="0.20957914285714288"/>
    <n v="0.15048914285714288"/>
  </r>
  <r>
    <x v="11"/>
    <x v="16"/>
    <s v="Hofdünger"/>
    <x v="1"/>
    <x v="2"/>
    <s v="BESTAETIGT (6)"/>
    <n v="24.3"/>
    <n v="10.38"/>
    <x v="13"/>
    <x v="2"/>
    <n v="2.4300000000000002E-2"/>
    <n v="1.038E-2"/>
    <n v="2.4300000000000002E-2"/>
    <n v="1.038E-2"/>
  </r>
  <r>
    <x v="11"/>
    <x v="16"/>
    <s v="Recyclingdünger"/>
    <x v="2"/>
    <x v="16"/>
    <s v="BESTAETIGT (6)"/>
    <n v="13378.580000000002"/>
    <n v="5420.1399999999994"/>
    <x v="27"/>
    <x v="2"/>
    <n v="13.378580000000001"/>
    <n v="5.4201399999999991"/>
    <n v="1.0291215384615386"/>
    <n v="0.4169338461538461"/>
  </r>
  <r>
    <x v="11"/>
    <x v="15"/>
    <s v="Hofdünger"/>
    <x v="0"/>
    <x v="4"/>
    <s v="BESTAETIGT (6)"/>
    <n v="600"/>
    <n v="380"/>
    <x v="10"/>
    <x v="2"/>
    <n v="0.6"/>
    <n v="0.38"/>
    <n v="0.3"/>
    <n v="0.19"/>
  </r>
  <r>
    <x v="12"/>
    <x v="0"/>
    <s v="Hofdünger"/>
    <x v="3"/>
    <x v="16"/>
    <s v="BESTAETIGT (6)"/>
    <n v="1764.9900000000002"/>
    <n v="960.61"/>
    <x v="18"/>
    <x v="2"/>
    <n v="1.7649900000000003"/>
    <n v="0.96060999999999996"/>
    <n v="0.35299800000000003"/>
    <n v="0.19212199999999999"/>
  </r>
  <r>
    <x v="12"/>
    <x v="0"/>
    <s v="Hofdünger"/>
    <x v="0"/>
    <x v="3"/>
    <s v="BESTAETIGT (6)"/>
    <n v="1331.2"/>
    <n v="531.20000000000005"/>
    <x v="10"/>
    <x v="2"/>
    <n v="1.3311999999999999"/>
    <n v="0.53120000000000001"/>
    <n v="0.66559999999999997"/>
    <n v="0.2656"/>
  </r>
  <r>
    <x v="12"/>
    <x v="0"/>
    <s v="Hofdünger"/>
    <x v="0"/>
    <x v="5"/>
    <s v="BESTAETIGT (6)"/>
    <n v="2232"/>
    <n v="1368"/>
    <x v="16"/>
    <x v="2"/>
    <n v="2.2320000000000002"/>
    <n v="1.3680000000000001"/>
    <n v="0.22320000000000001"/>
    <n v="0.1368"/>
  </r>
  <r>
    <x v="12"/>
    <x v="0"/>
    <s v="Hofdünger"/>
    <x v="1"/>
    <x v="9"/>
    <s v="BESTAETIGT (6)"/>
    <n v="1039"/>
    <n v="738"/>
    <x v="13"/>
    <x v="2"/>
    <n v="1.0389999999999999"/>
    <n v="0.73799999999999999"/>
    <n v="1.0389999999999999"/>
    <n v="0.73799999999999999"/>
  </r>
  <r>
    <x v="12"/>
    <x v="3"/>
    <s v="Hofdünger"/>
    <x v="3"/>
    <x v="16"/>
    <s v="BESTAETIGT (6)"/>
    <n v="24167.249999999996"/>
    <n v="11803.75"/>
    <x v="87"/>
    <x v="2"/>
    <n v="24.167249999999996"/>
    <n v="11.803750000000001"/>
    <n v="0.3718038461538461"/>
    <n v="0.18159615384615385"/>
  </r>
  <r>
    <x v="12"/>
    <x v="3"/>
    <s v="Hofdünger"/>
    <x v="0"/>
    <x v="0"/>
    <s v="BESTAETIGT (6)"/>
    <n v="5348.75"/>
    <n v="2442.5"/>
    <x v="16"/>
    <x v="2"/>
    <n v="5.3487499999999999"/>
    <n v="2.4424999999999999"/>
    <n v="0.53487499999999999"/>
    <n v="0.24424999999999999"/>
  </r>
  <r>
    <x v="12"/>
    <x v="3"/>
    <s v="Hofdünger"/>
    <x v="0"/>
    <x v="1"/>
    <s v="BESTAETIGT (6)"/>
    <n v="1824"/>
    <n v="768"/>
    <x v="15"/>
    <x v="2"/>
    <n v="1.8240000000000001"/>
    <n v="0.76800000000000002"/>
    <n v="0.26057142857142856"/>
    <n v="0.10971428571428572"/>
  </r>
  <r>
    <x v="12"/>
    <x v="3"/>
    <s v="Hofdünger"/>
    <x v="0"/>
    <x v="3"/>
    <s v="BESTAETIGT (6)"/>
    <n v="4896.8500000000004"/>
    <n v="1900.65"/>
    <x v="16"/>
    <x v="2"/>
    <n v="4.8968500000000006"/>
    <n v="1.9006500000000002"/>
    <n v="0.48968500000000004"/>
    <n v="0.19006500000000001"/>
  </r>
  <r>
    <x v="12"/>
    <x v="3"/>
    <s v="Hofdünger"/>
    <x v="0"/>
    <x v="4"/>
    <s v="BESTAETIGT (6)"/>
    <n v="8716.9500000000007"/>
    <n v="3415.3"/>
    <x v="76"/>
    <x v="2"/>
    <n v="8.7169500000000006"/>
    <n v="3.4153000000000002"/>
    <n v="0.25638088235294121"/>
    <n v="0.10045000000000001"/>
  </r>
  <r>
    <x v="12"/>
    <x v="3"/>
    <s v="Hofdünger"/>
    <x v="0"/>
    <x v="5"/>
    <s v="BESTAETIGT (6)"/>
    <n v="2442.35"/>
    <n v="1241.5899999999999"/>
    <x v="16"/>
    <x v="2"/>
    <n v="2.4423499999999998"/>
    <n v="1.24159"/>
    <n v="0.24423499999999998"/>
    <n v="0.12415899999999999"/>
  </r>
  <r>
    <x v="12"/>
    <x v="3"/>
    <s v="Hofdünger"/>
    <x v="0"/>
    <x v="6"/>
    <s v="BESTAETIGT (6)"/>
    <n v="2332.52"/>
    <n v="1052.2"/>
    <x v="15"/>
    <x v="2"/>
    <n v="2.3325200000000001"/>
    <n v="1.0522"/>
    <n v="0.33321714285714288"/>
    <n v="0.15031428571428571"/>
  </r>
  <r>
    <x v="12"/>
    <x v="3"/>
    <s v="Hofdünger"/>
    <x v="1"/>
    <x v="0"/>
    <s v="BESTAETIGT (6)"/>
    <n v="1264"/>
    <n v="992"/>
    <x v="7"/>
    <x v="2"/>
    <n v="1.264"/>
    <n v="0.99199999999999999"/>
    <n v="0.42133333333333334"/>
    <n v="0.33066666666666666"/>
  </r>
  <r>
    <x v="12"/>
    <x v="3"/>
    <s v="Hofdünger"/>
    <x v="1"/>
    <x v="9"/>
    <s v="BESTAETIGT (6)"/>
    <n v="1575.03"/>
    <n v="1029.52"/>
    <x v="2"/>
    <x v="2"/>
    <n v="1.5750299999999999"/>
    <n v="1.02952"/>
    <n v="0.39375749999999998"/>
    <n v="0.25738"/>
  </r>
  <r>
    <x v="12"/>
    <x v="3"/>
    <s v="Hofdünger"/>
    <x v="1"/>
    <x v="10"/>
    <s v="BESTAETIGT (6)"/>
    <n v="378"/>
    <n v="420"/>
    <x v="7"/>
    <x v="2"/>
    <n v="0.378"/>
    <n v="0.42"/>
    <n v="0.126"/>
    <n v="0.13999999999999999"/>
  </r>
  <r>
    <x v="12"/>
    <x v="3"/>
    <s v="Hofdünger"/>
    <x v="1"/>
    <x v="12"/>
    <s v="BESTAETIGT (6)"/>
    <n v="2847.1200000000008"/>
    <n v="1610.4199999999996"/>
    <x v="16"/>
    <x v="2"/>
    <n v="2.8471200000000008"/>
    <n v="1.6104199999999995"/>
    <n v="0.28471200000000008"/>
    <n v="0.16104199999999996"/>
  </r>
  <r>
    <x v="12"/>
    <x v="3"/>
    <s v="Hofdünger"/>
    <x v="1"/>
    <x v="1"/>
    <s v="BESTAETIGT (6)"/>
    <n v="1577"/>
    <n v="664"/>
    <x v="7"/>
    <x v="2"/>
    <n v="1.577"/>
    <n v="0.66400000000000003"/>
    <n v="0.52566666666666662"/>
    <n v="0.22133333333333335"/>
  </r>
  <r>
    <x v="12"/>
    <x v="3"/>
    <s v="Hofdünger"/>
    <x v="1"/>
    <x v="5"/>
    <s v="BESTAETIGT (6)"/>
    <n v="368.08"/>
    <n v="423.72"/>
    <x v="13"/>
    <x v="2"/>
    <n v="0.36807999999999996"/>
    <n v="0.42372000000000004"/>
    <n v="0.36807999999999996"/>
    <n v="0.42372000000000004"/>
  </r>
  <r>
    <x v="12"/>
    <x v="4"/>
    <s v="Hofdünger"/>
    <x v="3"/>
    <x v="16"/>
    <s v="BESTAETIGT (6)"/>
    <n v="145471.84"/>
    <n v="66504.130000000019"/>
    <x v="226"/>
    <x v="2"/>
    <n v="145.47183999999999"/>
    <n v="66.504130000000018"/>
    <n v="0.37396359897172232"/>
    <n v="0.17096177377892036"/>
  </r>
  <r>
    <x v="12"/>
    <x v="4"/>
    <s v="Hofdünger"/>
    <x v="0"/>
    <x v="0"/>
    <s v="BESTAETIGT (6)"/>
    <n v="17994.25"/>
    <n v="8037"/>
    <x v="24"/>
    <x v="2"/>
    <n v="17.994250000000001"/>
    <n v="8.0370000000000008"/>
    <n v="0.3672295918367347"/>
    <n v="0.16402040816326532"/>
  </r>
  <r>
    <x v="12"/>
    <x v="4"/>
    <s v="Hofdünger"/>
    <x v="0"/>
    <x v="1"/>
    <s v="BESTAETIGT (6)"/>
    <n v="8073.5000000000009"/>
    <n v="3367.7"/>
    <x v="59"/>
    <x v="2"/>
    <n v="8.073500000000001"/>
    <n v="3.3676999999999997"/>
    <n v="0.27839655172413796"/>
    <n v="0.11612758620689655"/>
  </r>
  <r>
    <x v="12"/>
    <x v="4"/>
    <s v="Hofdünger"/>
    <x v="0"/>
    <x v="3"/>
    <s v="BESTAETIGT (6)"/>
    <n v="33312.409999999989"/>
    <n v="15231.609999999999"/>
    <x v="138"/>
    <x v="2"/>
    <n v="33.312409999999986"/>
    <n v="15.231609999999998"/>
    <n v="0.32982584158415829"/>
    <n v="0.15080801980198019"/>
  </r>
  <r>
    <x v="12"/>
    <x v="4"/>
    <s v="Hofdünger"/>
    <x v="0"/>
    <x v="4"/>
    <s v="BESTAETIGT (6)"/>
    <n v="34759.259999999995"/>
    <n v="14950.939999999999"/>
    <x v="120"/>
    <x v="2"/>
    <n v="34.759259999999998"/>
    <n v="14.950939999999999"/>
    <n v="0.37781804347826087"/>
    <n v="0.16251021739130433"/>
  </r>
  <r>
    <x v="12"/>
    <x v="4"/>
    <s v="Hofdünger"/>
    <x v="0"/>
    <x v="5"/>
    <s v="BESTAETIGT (6)"/>
    <n v="29290.010000000002"/>
    <n v="15719.989999999998"/>
    <x v="83"/>
    <x v="2"/>
    <n v="29.290010000000002"/>
    <n v="15.719989999999997"/>
    <n v="0.41253535211267611"/>
    <n v="0.22140830985915488"/>
  </r>
  <r>
    <x v="12"/>
    <x v="4"/>
    <s v="Hofdünger"/>
    <x v="0"/>
    <x v="6"/>
    <s v="BESTAETIGT (6)"/>
    <n v="36720.069999999992"/>
    <n v="18759.180000000008"/>
    <x v="0"/>
    <x v="2"/>
    <n v="36.720069999999993"/>
    <n v="18.759180000000008"/>
    <n v="0.43200082352941166"/>
    <n v="0.22069623529411775"/>
  </r>
  <r>
    <x v="12"/>
    <x v="4"/>
    <s v="Hofdünger"/>
    <x v="1"/>
    <x v="0"/>
    <s v="BESTAETIGT (6)"/>
    <n v="1098.5"/>
    <n v="1126"/>
    <x v="18"/>
    <x v="2"/>
    <n v="1.0985"/>
    <n v="1.1259999999999999"/>
    <n v="0.21970000000000001"/>
    <n v="0.22519999999999998"/>
  </r>
  <r>
    <x v="12"/>
    <x v="4"/>
    <s v="Hofdünger"/>
    <x v="1"/>
    <x v="7"/>
    <s v="BESTAETIGT (6)"/>
    <n v="1753.4499999999998"/>
    <n v="1574.81"/>
    <x v="18"/>
    <x v="2"/>
    <n v="1.7534499999999997"/>
    <n v="1.57481"/>
    <n v="0.35068999999999995"/>
    <n v="0.31496200000000002"/>
  </r>
  <r>
    <x v="12"/>
    <x v="4"/>
    <s v="Hofdünger"/>
    <x v="1"/>
    <x v="8"/>
    <s v="BESTAETIGT (6)"/>
    <n v="514.79999999999995"/>
    <n v="234.4"/>
    <x v="7"/>
    <x v="2"/>
    <n v="0.51479999999999992"/>
    <n v="0.2344"/>
    <n v="0.17159999999999997"/>
    <n v="7.8133333333333332E-2"/>
  </r>
  <r>
    <x v="12"/>
    <x v="4"/>
    <s v="Hofdünger"/>
    <x v="1"/>
    <x v="9"/>
    <s v="BESTAETIGT (6)"/>
    <n v="11419.67"/>
    <n v="7659.2600000000011"/>
    <x v="3"/>
    <x v="2"/>
    <n v="11.41967"/>
    <n v="7.6592600000000015"/>
    <n v="0.3568646875"/>
    <n v="0.23935187500000005"/>
  </r>
  <r>
    <x v="12"/>
    <x v="4"/>
    <s v="Hofdünger"/>
    <x v="1"/>
    <x v="10"/>
    <s v="BESTAETIGT (6)"/>
    <n v="337.5"/>
    <n v="375"/>
    <x v="10"/>
    <x v="2"/>
    <n v="0.33750000000000002"/>
    <n v="0.375"/>
    <n v="0.16875000000000001"/>
    <n v="0.1875"/>
  </r>
  <r>
    <x v="12"/>
    <x v="4"/>
    <s v="Hofdünger"/>
    <x v="1"/>
    <x v="11"/>
    <s v="BESTAETIGT (6)"/>
    <n v="95.039999999999992"/>
    <n v="54"/>
    <x v="7"/>
    <x v="2"/>
    <n v="9.5039999999999986E-2"/>
    <n v="5.3999999999999999E-2"/>
    <n v="3.1679999999999993E-2"/>
    <n v="1.7999999999999999E-2"/>
  </r>
  <r>
    <x v="12"/>
    <x v="4"/>
    <s v="Hofdünger"/>
    <x v="1"/>
    <x v="12"/>
    <s v="BESTAETIGT (6)"/>
    <n v="10042.06"/>
    <n v="6022.2000000000007"/>
    <x v="80"/>
    <x v="2"/>
    <n v="10.042059999999999"/>
    <n v="6.0222000000000007"/>
    <n v="0.50210299999999997"/>
    <n v="0.30111000000000004"/>
  </r>
  <r>
    <x v="12"/>
    <x v="4"/>
    <s v="Hofdünger"/>
    <x v="1"/>
    <x v="1"/>
    <s v="BESTAETIGT (6)"/>
    <n v="1737.6700000000003"/>
    <n v="815.69"/>
    <x v="15"/>
    <x v="2"/>
    <n v="1.7376700000000003"/>
    <n v="0.81569000000000003"/>
    <n v="0.24823857142857148"/>
    <n v="0.11652714285714286"/>
  </r>
  <r>
    <x v="12"/>
    <x v="4"/>
    <s v="Hofdünger"/>
    <x v="1"/>
    <x v="2"/>
    <s v="BESTAETIGT (6)"/>
    <n v="356.4"/>
    <n v="152.24"/>
    <x v="10"/>
    <x v="2"/>
    <n v="0.35639999999999999"/>
    <n v="0.15224000000000001"/>
    <n v="0.1782"/>
    <n v="7.6120000000000007E-2"/>
  </r>
  <r>
    <x v="12"/>
    <x v="4"/>
    <s v="Hofdünger"/>
    <x v="1"/>
    <x v="5"/>
    <s v="BESTAETIGT (6)"/>
    <n v="1656.8000000000002"/>
    <n v="1060.3"/>
    <x v="18"/>
    <x v="2"/>
    <n v="1.6568000000000003"/>
    <n v="1.0603"/>
    <n v="0.33136000000000004"/>
    <n v="0.21206"/>
  </r>
  <r>
    <x v="12"/>
    <x v="4"/>
    <s v="Hofdünger"/>
    <x v="1"/>
    <x v="6"/>
    <s v="BESTAETIGT (6)"/>
    <n v="1843"/>
    <n v="1199"/>
    <x v="7"/>
    <x v="2"/>
    <n v="1.843"/>
    <n v="1.1990000000000001"/>
    <n v="0.61433333333333329"/>
    <n v="0.39966666666666667"/>
  </r>
  <r>
    <x v="12"/>
    <x v="4"/>
    <s v="Recyclingdünger"/>
    <x v="2"/>
    <x v="16"/>
    <s v="BESTAETIGT (6)"/>
    <n v="1327.6"/>
    <n v="1128"/>
    <x v="41"/>
    <x v="2"/>
    <n v="1.3275999999999999"/>
    <n v="1.1279999999999999"/>
    <n v="0.12069090909090908"/>
    <n v="0.10254545454545454"/>
  </r>
  <r>
    <x v="12"/>
    <x v="1"/>
    <s v="Hofdünger"/>
    <x v="3"/>
    <x v="16"/>
    <s v="BESTAETIGT (6)"/>
    <n v="104004.48999999989"/>
    <n v="51871.62999999999"/>
    <x v="227"/>
    <x v="2"/>
    <n v="104.00448999999989"/>
    <n v="51.871629999999989"/>
    <n v="0.32501403124999967"/>
    <n v="0.16209884374999997"/>
  </r>
  <r>
    <x v="12"/>
    <x v="1"/>
    <s v="Hofdünger"/>
    <x v="0"/>
    <x v="0"/>
    <s v="BESTAETIGT (6)"/>
    <n v="20221.500000000004"/>
    <n v="9730.1500000000015"/>
    <x v="34"/>
    <x v="2"/>
    <n v="20.221500000000002"/>
    <n v="9.7301500000000019"/>
    <n v="0.42128125000000005"/>
    <n v="0.20271145833333337"/>
  </r>
  <r>
    <x v="12"/>
    <x v="1"/>
    <s v="Hofdünger"/>
    <x v="0"/>
    <x v="1"/>
    <s v="BESTAETIGT (6)"/>
    <n v="5509.1"/>
    <n v="2337.6"/>
    <x v="11"/>
    <x v="2"/>
    <n v="5.5091000000000001"/>
    <n v="2.3376000000000001"/>
    <n v="0.36727333333333334"/>
    <n v="0.15584000000000001"/>
  </r>
  <r>
    <x v="12"/>
    <x v="1"/>
    <s v="Hofdünger"/>
    <x v="0"/>
    <x v="2"/>
    <s v="BESTAETIGT (6)"/>
    <n v="105.6"/>
    <n v="43.2"/>
    <x v="13"/>
    <x v="2"/>
    <n v="0.1056"/>
    <n v="4.3200000000000002E-2"/>
    <n v="0.1056"/>
    <n v="4.3200000000000002E-2"/>
  </r>
  <r>
    <x v="12"/>
    <x v="1"/>
    <s v="Hofdünger"/>
    <x v="0"/>
    <x v="3"/>
    <s v="BESTAETIGT (6)"/>
    <n v="23857.82"/>
    <n v="10855.350000000004"/>
    <x v="69"/>
    <x v="2"/>
    <n v="23.85782"/>
    <n v="10.855350000000003"/>
    <n v="0.23857819999999999"/>
    <n v="0.10855350000000002"/>
  </r>
  <r>
    <x v="12"/>
    <x v="1"/>
    <s v="Hofdünger"/>
    <x v="0"/>
    <x v="4"/>
    <s v="BESTAETIGT (6)"/>
    <n v="32833.040000000008"/>
    <n v="14431.239999999998"/>
    <x v="154"/>
    <x v="2"/>
    <n v="32.833040000000011"/>
    <n v="14.431239999999997"/>
    <n v="0.35304344086021516"/>
    <n v="0.15517462365591395"/>
  </r>
  <r>
    <x v="12"/>
    <x v="1"/>
    <s v="Hofdünger"/>
    <x v="0"/>
    <x v="5"/>
    <s v="BESTAETIGT (6)"/>
    <n v="11963.539999999997"/>
    <n v="6830.8500000000013"/>
    <x v="79"/>
    <x v="2"/>
    <n v="11.963539999999997"/>
    <n v="6.8308500000000016"/>
    <n v="0.19612360655737698"/>
    <n v="0.11198114754098364"/>
  </r>
  <r>
    <x v="12"/>
    <x v="1"/>
    <s v="Hofdünger"/>
    <x v="0"/>
    <x v="6"/>
    <s v="BESTAETIGT (6)"/>
    <n v="8856.34"/>
    <n v="4065.6499999999996"/>
    <x v="39"/>
    <x v="2"/>
    <n v="8.8563399999999994"/>
    <n v="4.0656499999999998"/>
    <n v="0.32801259259259258"/>
    <n v="0.15057962962962962"/>
  </r>
  <r>
    <x v="12"/>
    <x v="1"/>
    <s v="Hofdünger"/>
    <x v="1"/>
    <x v="0"/>
    <s v="BESTAETIGT (6)"/>
    <n v="7503.25"/>
    <n v="6187.5"/>
    <x v="27"/>
    <x v="2"/>
    <n v="7.5032500000000004"/>
    <n v="6.1875"/>
    <n v="0.57717307692307696"/>
    <n v="0.47596153846153844"/>
  </r>
  <r>
    <x v="12"/>
    <x v="1"/>
    <s v="Hofdünger"/>
    <x v="1"/>
    <x v="7"/>
    <s v="BESTAETIGT (6)"/>
    <n v="5894.9000000000005"/>
    <n v="5388.9"/>
    <x v="51"/>
    <x v="2"/>
    <n v="5.8949000000000007"/>
    <n v="5.3888999999999996"/>
    <n v="0.49124166666666674"/>
    <n v="0.44907499999999995"/>
  </r>
  <r>
    <x v="12"/>
    <x v="1"/>
    <s v="Hofdünger"/>
    <x v="1"/>
    <x v="8"/>
    <s v="BESTAETIGT (6)"/>
    <n v="3395.4600000000005"/>
    <n v="1480.2700000000002"/>
    <x v="19"/>
    <x v="2"/>
    <n v="3.3954600000000004"/>
    <n v="1.4802700000000002"/>
    <n v="0.24253285714285716"/>
    <n v="0.10573357142857144"/>
  </r>
  <r>
    <x v="12"/>
    <x v="1"/>
    <s v="Hofdünger"/>
    <x v="1"/>
    <x v="9"/>
    <s v="BESTAETIGT (6)"/>
    <n v="9096.1999999999989"/>
    <n v="6172.579999999999"/>
    <x v="28"/>
    <x v="2"/>
    <n v="9.0961999999999996"/>
    <n v="6.1725799999999991"/>
    <n v="0.50534444444444437"/>
    <n v="0.34292111111111107"/>
  </r>
  <r>
    <x v="12"/>
    <x v="1"/>
    <s v="Hofdünger"/>
    <x v="1"/>
    <x v="10"/>
    <s v="BESTAETIGT (6)"/>
    <n v="19389.599999999999"/>
    <n v="20649.3"/>
    <x v="14"/>
    <x v="2"/>
    <n v="19.389599999999998"/>
    <n v="20.6493"/>
    <n v="0.80789999999999995"/>
    <n v="0.86038749999999997"/>
  </r>
  <r>
    <x v="12"/>
    <x v="1"/>
    <s v="Hofdünger"/>
    <x v="1"/>
    <x v="11"/>
    <s v="BESTAETIGT (6)"/>
    <n v="1132.8"/>
    <n v="833.2"/>
    <x v="21"/>
    <x v="2"/>
    <n v="1.1328"/>
    <n v="0.83320000000000005"/>
    <n v="0.1416"/>
    <n v="0.10415000000000001"/>
  </r>
  <r>
    <x v="12"/>
    <x v="1"/>
    <s v="Hofdünger"/>
    <x v="1"/>
    <x v="12"/>
    <s v="BESTAETIGT (6)"/>
    <n v="40841.600000000013"/>
    <n v="24346.399999999991"/>
    <x v="75"/>
    <x v="2"/>
    <n v="40.841600000000014"/>
    <n v="24.346399999999992"/>
    <n v="0.4694436781609197"/>
    <n v="0.27984367816091943"/>
  </r>
  <r>
    <x v="12"/>
    <x v="1"/>
    <s v="Hofdünger"/>
    <x v="1"/>
    <x v="1"/>
    <s v="BESTAETIGT (6)"/>
    <n v="8053.29"/>
    <n v="4481.05"/>
    <x v="9"/>
    <x v="2"/>
    <n v="8.0532900000000005"/>
    <n v="4.4810499999999998"/>
    <n v="0.2176564864864865"/>
    <n v="0.12110945945945946"/>
  </r>
  <r>
    <x v="12"/>
    <x v="1"/>
    <s v="Hofdünger"/>
    <x v="1"/>
    <x v="2"/>
    <s v="BESTAETIGT (6)"/>
    <n v="282.75"/>
    <n v="121.05"/>
    <x v="10"/>
    <x v="2"/>
    <n v="0.28275"/>
    <n v="0.12104999999999999"/>
    <n v="0.141375"/>
    <n v="6.0524999999999995E-2"/>
  </r>
  <r>
    <x v="12"/>
    <x v="1"/>
    <s v="Hofdünger"/>
    <x v="1"/>
    <x v="14"/>
    <s v="BESTAETIGT (6)"/>
    <n v="140"/>
    <n v="57.75"/>
    <x v="13"/>
    <x v="2"/>
    <n v="0.14000000000000001"/>
    <n v="5.7750000000000003E-2"/>
    <n v="0.14000000000000001"/>
    <n v="5.7750000000000003E-2"/>
  </r>
  <r>
    <x v="12"/>
    <x v="1"/>
    <s v="Hofdünger"/>
    <x v="1"/>
    <x v="4"/>
    <s v="BESTAETIGT (6)"/>
    <n v="382.2"/>
    <n v="343"/>
    <x v="13"/>
    <x v="2"/>
    <n v="0.38219999999999998"/>
    <n v="0.34300000000000003"/>
    <n v="0.38219999999999998"/>
    <n v="0.34300000000000003"/>
  </r>
  <r>
    <x v="12"/>
    <x v="1"/>
    <s v="Hofdünger"/>
    <x v="1"/>
    <x v="5"/>
    <s v="BESTAETIGT (6)"/>
    <n v="2262.1999999999998"/>
    <n v="1249.8000000000002"/>
    <x v="20"/>
    <x v="2"/>
    <n v="2.2622"/>
    <n v="1.2498000000000002"/>
    <n v="0.37703333333333333"/>
    <n v="0.20830000000000004"/>
  </r>
  <r>
    <x v="12"/>
    <x v="1"/>
    <s v="Hofdünger"/>
    <x v="1"/>
    <x v="6"/>
    <s v="BESTAETIGT (6)"/>
    <n v="385"/>
    <n v="189"/>
    <x v="13"/>
    <x v="2"/>
    <n v="0.38500000000000001"/>
    <n v="0.189"/>
    <n v="0.38500000000000001"/>
    <n v="0.189"/>
  </r>
  <r>
    <x v="12"/>
    <x v="1"/>
    <s v="Hofdünger"/>
    <x v="1"/>
    <x v="17"/>
    <s v="BESTAETIGT (6)"/>
    <n v="200"/>
    <n v="85"/>
    <x v="13"/>
    <x v="2"/>
    <n v="0.2"/>
    <n v="8.5000000000000006E-2"/>
    <n v="0.2"/>
    <n v="8.5000000000000006E-2"/>
  </r>
  <r>
    <x v="12"/>
    <x v="1"/>
    <s v="Recyclingdünger"/>
    <x v="2"/>
    <x v="16"/>
    <s v="BESTAETIGT (6)"/>
    <n v="628.32000000000005"/>
    <n v="398.72"/>
    <x v="13"/>
    <x v="2"/>
    <n v="0.6283200000000001"/>
    <n v="0.39872000000000002"/>
    <n v="0.6283200000000001"/>
    <n v="0.39872000000000002"/>
  </r>
  <r>
    <x v="12"/>
    <x v="5"/>
    <s v="Hofdünger"/>
    <x v="3"/>
    <x v="16"/>
    <s v="BESTAETIGT (6)"/>
    <n v="2236.66"/>
    <n v="1466.52"/>
    <x v="18"/>
    <x v="2"/>
    <n v="2.2366599999999996"/>
    <n v="1.46652"/>
    <n v="0.44733199999999995"/>
    <n v="0.29330400000000001"/>
  </r>
  <r>
    <x v="12"/>
    <x v="5"/>
    <s v="Hofdünger"/>
    <x v="0"/>
    <x v="0"/>
    <s v="BESTAETIGT (6)"/>
    <n v="893"/>
    <n v="380"/>
    <x v="2"/>
    <x v="2"/>
    <n v="0.89300000000000002"/>
    <n v="0.38"/>
    <n v="0.22325"/>
    <n v="9.5000000000000001E-2"/>
  </r>
  <r>
    <x v="12"/>
    <x v="5"/>
    <s v="Hofdünger"/>
    <x v="0"/>
    <x v="4"/>
    <s v="BESTAETIGT (6)"/>
    <n v="351"/>
    <n v="171.6"/>
    <x v="13"/>
    <x v="2"/>
    <n v="0.35099999999999998"/>
    <n v="0.1716"/>
    <n v="0.35099999999999998"/>
    <n v="0.1716"/>
  </r>
  <r>
    <x v="12"/>
    <x v="5"/>
    <s v="Hofdünger"/>
    <x v="1"/>
    <x v="0"/>
    <s v="BESTAETIGT (6)"/>
    <n v="1485"/>
    <n v="1242"/>
    <x v="20"/>
    <x v="2"/>
    <n v="1.4850000000000001"/>
    <n v="1.242"/>
    <n v="0.24750000000000003"/>
    <n v="0.20699999999999999"/>
  </r>
  <r>
    <x v="12"/>
    <x v="5"/>
    <s v="Hofdünger"/>
    <x v="1"/>
    <x v="9"/>
    <s v="BESTAETIGT (6)"/>
    <n v="1655.19"/>
    <n v="1069.3799999999999"/>
    <x v="2"/>
    <x v="2"/>
    <n v="1.6551900000000002"/>
    <n v="1.0693799999999998"/>
    <n v="0.41379750000000004"/>
    <n v="0.26734499999999994"/>
  </r>
  <r>
    <x v="12"/>
    <x v="16"/>
    <s v="Hofdünger"/>
    <x v="3"/>
    <x v="16"/>
    <s v="BESTAETIGT (6)"/>
    <n v="2337.52"/>
    <n v="1384.7"/>
    <x v="18"/>
    <x v="2"/>
    <n v="2.33752"/>
    <n v="1.3847"/>
    <n v="0.46750400000000003"/>
    <n v="0.27694000000000002"/>
  </r>
  <r>
    <x v="12"/>
    <x v="16"/>
    <s v="Hofdünger"/>
    <x v="1"/>
    <x v="12"/>
    <s v="BESTAETIGT (6)"/>
    <n v="1279.6199999999999"/>
    <n v="773.76"/>
    <x v="10"/>
    <x v="2"/>
    <n v="1.27962"/>
    <n v="0.77376"/>
    <n v="0.63980999999999999"/>
    <n v="0.38688"/>
  </r>
  <r>
    <x v="12"/>
    <x v="6"/>
    <s v="Hofdünger"/>
    <x v="3"/>
    <x v="16"/>
    <s v="BESTAETIGT (6)"/>
    <n v="492398.71999999956"/>
    <n v="223799.04000000012"/>
    <x v="228"/>
    <x v="2"/>
    <n v="492.39871999999957"/>
    <n v="223.79904000000013"/>
    <n v="0.30564787088764717"/>
    <n v="0.13891932960893863"/>
  </r>
  <r>
    <x v="12"/>
    <x v="6"/>
    <s v="Hofdünger"/>
    <x v="0"/>
    <x v="0"/>
    <s v="BESTAETIGT (6)"/>
    <n v="196411.54999999996"/>
    <n v="81579.139999999985"/>
    <x v="229"/>
    <x v="2"/>
    <n v="196.41154999999995"/>
    <n v="81.579139999999981"/>
    <n v="1.1621985207100589"/>
    <n v="0.48271680473372769"/>
  </r>
  <r>
    <x v="12"/>
    <x v="6"/>
    <s v="Hofdünger"/>
    <x v="0"/>
    <x v="1"/>
    <s v="BESTAETIGT (6)"/>
    <n v="102623.49999999999"/>
    <n v="42417.78"/>
    <x v="78"/>
    <x v="2"/>
    <n v="102.62349999999998"/>
    <n v="42.41778"/>
    <n v="0.71266319444444426"/>
    <n v="0.29456791666666665"/>
  </r>
  <r>
    <x v="12"/>
    <x v="6"/>
    <s v="Hofdünger"/>
    <x v="0"/>
    <x v="19"/>
    <s v="BESTAETIGT (6)"/>
    <n v="859.00000000000011"/>
    <n v="355.91999999999996"/>
    <x v="20"/>
    <x v="2"/>
    <n v="0.8590000000000001"/>
    <n v="0.35591999999999996"/>
    <n v="0.14316666666666669"/>
    <n v="5.9319999999999991E-2"/>
  </r>
  <r>
    <x v="12"/>
    <x v="6"/>
    <s v="Hofdünger"/>
    <x v="0"/>
    <x v="2"/>
    <s v="BESTAETIGT (6)"/>
    <n v="9810.1299999999992"/>
    <n v="4025.84"/>
    <x v="23"/>
    <x v="2"/>
    <n v="9.8101299999999991"/>
    <n v="4.0258400000000005"/>
    <n v="1.0900144444444444"/>
    <n v="0.44731555555555563"/>
  </r>
  <r>
    <x v="12"/>
    <x v="6"/>
    <s v="Hofdünger"/>
    <x v="0"/>
    <x v="3"/>
    <s v="BESTAETIGT (6)"/>
    <n v="134388.02999999997"/>
    <n v="60462.989999999983"/>
    <x v="230"/>
    <x v="2"/>
    <n v="134.38802999999996"/>
    <n v="60.462989999999984"/>
    <n v="0.32539474576271177"/>
    <n v="0.1463994915254237"/>
  </r>
  <r>
    <x v="12"/>
    <x v="6"/>
    <s v="Hofdünger"/>
    <x v="0"/>
    <x v="4"/>
    <s v="BESTAETIGT (6)"/>
    <n v="160100.05999999997"/>
    <n v="67677.589999999982"/>
    <x v="231"/>
    <x v="2"/>
    <n v="160.10005999999996"/>
    <n v="67.677589999999981"/>
    <n v="0.39048795121951207"/>
    <n v="0.16506729268292678"/>
  </r>
  <r>
    <x v="12"/>
    <x v="6"/>
    <s v="Hofdünger"/>
    <x v="0"/>
    <x v="5"/>
    <s v="BESTAETIGT (6)"/>
    <n v="69534.080000000002"/>
    <n v="38202.819999999992"/>
    <x v="232"/>
    <x v="2"/>
    <n v="69.534080000000003"/>
    <n v="38.202819999999996"/>
    <n v="0.31463384615384615"/>
    <n v="0.17286343891402714"/>
  </r>
  <r>
    <x v="12"/>
    <x v="6"/>
    <s v="Hofdünger"/>
    <x v="0"/>
    <x v="6"/>
    <s v="BESTAETIGT (6)"/>
    <n v="91423.770000000019"/>
    <n v="42631.62999999999"/>
    <x v="233"/>
    <x v="2"/>
    <n v="91.423770000000019"/>
    <n v="42.631629999999987"/>
    <n v="0.39237669527897001"/>
    <n v="0.18296836909871239"/>
  </r>
  <r>
    <x v="12"/>
    <x v="6"/>
    <s v="Hofdünger"/>
    <x v="1"/>
    <x v="0"/>
    <s v="BESTAETIGT (6)"/>
    <n v="7856"/>
    <n v="5768"/>
    <x v="51"/>
    <x v="2"/>
    <n v="7.8559999999999999"/>
    <n v="5.7679999999999998"/>
    <n v="0.65466666666666662"/>
    <n v="0.48066666666666663"/>
  </r>
  <r>
    <x v="12"/>
    <x v="6"/>
    <s v="Hofdünger"/>
    <x v="1"/>
    <x v="7"/>
    <s v="BESTAETIGT (6)"/>
    <n v="2344.8099999999995"/>
    <n v="1825.95"/>
    <x v="51"/>
    <x v="2"/>
    <n v="2.3448099999999994"/>
    <n v="1.82595"/>
    <n v="0.19540083333333327"/>
    <n v="0.15216250000000001"/>
  </r>
  <r>
    <x v="12"/>
    <x v="6"/>
    <s v="Hofdünger"/>
    <x v="1"/>
    <x v="8"/>
    <s v="BESTAETIGT (6)"/>
    <n v="3375.18"/>
    <n v="1472.6399999999999"/>
    <x v="11"/>
    <x v="2"/>
    <n v="3.3751799999999998"/>
    <n v="1.4726399999999999"/>
    <n v="0.22501199999999999"/>
    <n v="9.8175999999999999E-2"/>
  </r>
  <r>
    <x v="12"/>
    <x v="6"/>
    <s v="Hofdünger"/>
    <x v="1"/>
    <x v="9"/>
    <s v="BESTAETIGT (6)"/>
    <n v="22368.249999999996"/>
    <n v="15655.619999999999"/>
    <x v="5"/>
    <x v="2"/>
    <n v="22.368249999999996"/>
    <n v="15.655619999999999"/>
    <n v="0.5592062499999999"/>
    <n v="0.39139049999999997"/>
  </r>
  <r>
    <x v="12"/>
    <x v="6"/>
    <s v="Hofdünger"/>
    <x v="1"/>
    <x v="10"/>
    <s v="BESTAETIGT (6)"/>
    <n v="4211.1100000000006"/>
    <n v="3523.2799999999997"/>
    <x v="23"/>
    <x v="2"/>
    <n v="4.2111100000000006"/>
    <n v="3.5232799999999997"/>
    <n v="0.46790111111111116"/>
    <n v="0.39147555555555552"/>
  </r>
  <r>
    <x v="12"/>
    <x v="6"/>
    <s v="Hofdünger"/>
    <x v="1"/>
    <x v="11"/>
    <s v="BESTAETIGT (6)"/>
    <n v="7472.6499999999978"/>
    <n v="5124.0700000000006"/>
    <x v="142"/>
    <x v="2"/>
    <n v="7.472649999999998"/>
    <n v="5.1240700000000006"/>
    <n v="9.7047402597402577E-2"/>
    <n v="6.654636363636364E-2"/>
  </r>
  <r>
    <x v="12"/>
    <x v="6"/>
    <s v="Hofdünger"/>
    <x v="1"/>
    <x v="12"/>
    <s v="BESTAETIGT (6)"/>
    <n v="24413.910000000003"/>
    <n v="14447.680000000002"/>
    <x v="72"/>
    <x v="2"/>
    <n v="24.413910000000005"/>
    <n v="14.447680000000002"/>
    <n v="0.34877014285714292"/>
    <n v="0.20639542857142859"/>
  </r>
  <r>
    <x v="12"/>
    <x v="6"/>
    <s v="Hofdünger"/>
    <x v="1"/>
    <x v="1"/>
    <s v="BESTAETIGT (6)"/>
    <n v="19631.330000000005"/>
    <n v="9412.880000000001"/>
    <x v="154"/>
    <x v="2"/>
    <n v="19.631330000000005"/>
    <n v="9.4128800000000012"/>
    <n v="0.21108956989247318"/>
    <n v="0.10121376344086022"/>
  </r>
  <r>
    <x v="12"/>
    <x v="6"/>
    <s v="Hofdünger"/>
    <x v="1"/>
    <x v="19"/>
    <s v="BESTAETIGT (6)"/>
    <n v="184.73"/>
    <n v="77.14"/>
    <x v="13"/>
    <x v="2"/>
    <n v="0.18472999999999998"/>
    <n v="7.714E-2"/>
    <n v="0.18472999999999998"/>
    <n v="7.714E-2"/>
  </r>
  <r>
    <x v="12"/>
    <x v="6"/>
    <s v="Hofdünger"/>
    <x v="1"/>
    <x v="2"/>
    <s v="BESTAETIGT (6)"/>
    <n v="4942.5300000000007"/>
    <n v="2080.54"/>
    <x v="27"/>
    <x v="2"/>
    <n v="4.9425300000000005"/>
    <n v="2.0805400000000001"/>
    <n v="0.38019461538461541"/>
    <n v="0.16004153846153846"/>
  </r>
  <r>
    <x v="12"/>
    <x v="6"/>
    <s v="Hofdünger"/>
    <x v="1"/>
    <x v="14"/>
    <s v="BESTAETIGT (6)"/>
    <n v="731.88"/>
    <n v="320.94"/>
    <x v="20"/>
    <x v="2"/>
    <n v="0.73187999999999998"/>
    <n v="0.32094"/>
    <n v="0.12197999999999999"/>
    <n v="5.3490000000000003E-2"/>
  </r>
  <r>
    <x v="12"/>
    <x v="6"/>
    <s v="Hofdünger"/>
    <x v="1"/>
    <x v="4"/>
    <s v="BESTAETIGT (6)"/>
    <n v="964.62000000000012"/>
    <n v="814.8"/>
    <x v="15"/>
    <x v="2"/>
    <n v="0.96462000000000014"/>
    <n v="0.81479999999999997"/>
    <n v="0.13780285714285717"/>
    <n v="0.11639999999999999"/>
  </r>
  <r>
    <x v="12"/>
    <x v="6"/>
    <s v="Hofdünger"/>
    <x v="1"/>
    <x v="5"/>
    <s v="BESTAETIGT (6)"/>
    <n v="6153.11"/>
    <n v="3938.18"/>
    <x v="31"/>
    <x v="2"/>
    <n v="6.1531099999999999"/>
    <n v="3.93818"/>
    <n v="0.21975392857142856"/>
    <n v="0.14064928571428573"/>
  </r>
  <r>
    <x v="12"/>
    <x v="6"/>
    <s v="Hofdünger"/>
    <x v="1"/>
    <x v="6"/>
    <s v="BESTAETIGT (6)"/>
    <n v="1533.2"/>
    <n v="708.35"/>
    <x v="10"/>
    <x v="2"/>
    <n v="1.5332000000000001"/>
    <n v="0.70835000000000004"/>
    <n v="0.76660000000000006"/>
    <n v="0.35417500000000002"/>
  </r>
  <r>
    <x v="12"/>
    <x v="6"/>
    <s v="Hofdünger"/>
    <x v="1"/>
    <x v="17"/>
    <s v="BESTAETIGT (6)"/>
    <n v="1240"/>
    <n v="488"/>
    <x v="7"/>
    <x v="2"/>
    <n v="1.24"/>
    <n v="0.48799999999999999"/>
    <n v="0.41333333333333333"/>
    <n v="0.16266666666666665"/>
  </r>
  <r>
    <x v="12"/>
    <x v="6"/>
    <s v="Recyclingdünger"/>
    <x v="2"/>
    <x v="16"/>
    <s v="BESTAETIGT (6)"/>
    <n v="16410.239999999998"/>
    <n v="11023.949999999999"/>
    <x v="121"/>
    <x v="2"/>
    <n v="16.410239999999998"/>
    <n v="11.023949999999999"/>
    <n v="0.35674434782608694"/>
    <n v="0.23965108695652174"/>
  </r>
  <r>
    <x v="12"/>
    <x v="15"/>
    <s v="Hofdünger"/>
    <x v="3"/>
    <x v="16"/>
    <s v="BESTAETIGT (6)"/>
    <n v="720"/>
    <n v="450"/>
    <x v="13"/>
    <x v="2"/>
    <n v="0.72"/>
    <n v="0.45"/>
    <n v="0.72"/>
    <n v="0.45"/>
  </r>
  <r>
    <x v="12"/>
    <x v="15"/>
    <s v="Hofdünger"/>
    <x v="0"/>
    <x v="3"/>
    <s v="BESTAETIGT (6)"/>
    <n v="460.35"/>
    <n v="174.15"/>
    <x v="13"/>
    <x v="2"/>
    <n v="0.46035000000000004"/>
    <n v="0.17415"/>
    <n v="0.46035000000000004"/>
    <n v="0.17415"/>
  </r>
  <r>
    <x v="12"/>
    <x v="20"/>
    <s v="Hofdünger"/>
    <x v="3"/>
    <x v="16"/>
    <s v="BESTAETIGT (6)"/>
    <n v="615.6"/>
    <n v="205.7"/>
    <x v="10"/>
    <x v="2"/>
    <n v="0.61560000000000004"/>
    <n v="0.20569999999999999"/>
    <n v="0.30780000000000002"/>
    <n v="0.10285"/>
  </r>
  <r>
    <x v="12"/>
    <x v="20"/>
    <s v="Hofdünger"/>
    <x v="0"/>
    <x v="1"/>
    <s v="BESTAETIGT (6)"/>
    <n v="483.9"/>
    <n v="199.8"/>
    <x v="7"/>
    <x v="2"/>
    <n v="0.4839"/>
    <n v="0.19980000000000001"/>
    <n v="0.1613"/>
    <n v="6.6600000000000006E-2"/>
  </r>
  <r>
    <x v="12"/>
    <x v="20"/>
    <s v="Hofdünger"/>
    <x v="0"/>
    <x v="4"/>
    <s v="BESTAETIGT (6)"/>
    <n v="1889.3999999999999"/>
    <n v="815.90000000000009"/>
    <x v="49"/>
    <x v="2"/>
    <n v="1.8894"/>
    <n v="0.81590000000000007"/>
    <n v="0.11114117647058823"/>
    <n v="4.7994117647058826E-2"/>
  </r>
  <r>
    <x v="12"/>
    <x v="20"/>
    <s v="Hofdünger"/>
    <x v="1"/>
    <x v="9"/>
    <s v="BESTAETIGT (6)"/>
    <n v="178.07999999999998"/>
    <n v="144.16"/>
    <x v="10"/>
    <x v="2"/>
    <n v="0.17807999999999999"/>
    <n v="0.14416000000000001"/>
    <n v="8.9039999999999994E-2"/>
    <n v="7.2080000000000005E-2"/>
  </r>
  <r>
    <x v="12"/>
    <x v="21"/>
    <s v="Hofdünger"/>
    <x v="1"/>
    <x v="9"/>
    <s v="BESTAETIGT (6)"/>
    <n v="151.19999999999999"/>
    <n v="122.4"/>
    <x v="13"/>
    <x v="2"/>
    <n v="0.1512"/>
    <n v="0.12240000000000001"/>
    <n v="0.1512"/>
    <n v="0.12240000000000001"/>
  </r>
  <r>
    <x v="12"/>
    <x v="21"/>
    <s v="Hofdünger"/>
    <x v="1"/>
    <x v="10"/>
    <s v="BESTAETIGT (6)"/>
    <n v="148.5"/>
    <n v="165"/>
    <x v="13"/>
    <x v="2"/>
    <n v="0.14849999999999999"/>
    <n v="0.16500000000000001"/>
    <n v="0.14849999999999999"/>
    <n v="0.16500000000000001"/>
  </r>
  <r>
    <x v="12"/>
    <x v="8"/>
    <s v="Hofdünger"/>
    <x v="3"/>
    <x v="16"/>
    <s v="BESTAETIGT (6)"/>
    <n v="1368"/>
    <n v="518.5"/>
    <x v="10"/>
    <x v="2"/>
    <n v="1.3680000000000001"/>
    <n v="0.51849999999999996"/>
    <n v="0.68400000000000005"/>
    <n v="0.25924999999999998"/>
  </r>
  <r>
    <x v="12"/>
    <x v="8"/>
    <s v="Hofdünger"/>
    <x v="0"/>
    <x v="4"/>
    <s v="BESTAETIGT (6)"/>
    <n v="897.75"/>
    <n v="338.62"/>
    <x v="13"/>
    <x v="2"/>
    <n v="0.89775000000000005"/>
    <n v="0.33862000000000003"/>
    <n v="0.89775000000000005"/>
    <n v="0.33862000000000003"/>
  </r>
  <r>
    <x v="12"/>
    <x v="22"/>
    <s v="Hofdünger"/>
    <x v="1"/>
    <x v="12"/>
    <s v="BESTAETIGT (6)"/>
    <n v="624"/>
    <n v="360"/>
    <x v="13"/>
    <x v="2"/>
    <n v="0.624"/>
    <n v="0.36"/>
    <n v="0.624"/>
    <n v="0.36"/>
  </r>
  <r>
    <x v="12"/>
    <x v="9"/>
    <s v="Hofdünger"/>
    <x v="3"/>
    <x v="16"/>
    <s v="BESTAETIGT (6)"/>
    <n v="2929.12"/>
    <n v="1242.82"/>
    <x v="51"/>
    <x v="2"/>
    <n v="2.9291199999999997"/>
    <n v="1.24282"/>
    <n v="0.2440933333333333"/>
    <n v="0.10356833333333333"/>
  </r>
  <r>
    <x v="12"/>
    <x v="9"/>
    <s v="Hofdünger"/>
    <x v="0"/>
    <x v="1"/>
    <s v="BESTAETIGT (6)"/>
    <n v="170"/>
    <n v="70"/>
    <x v="13"/>
    <x v="2"/>
    <n v="0.17"/>
    <n v="7.0000000000000007E-2"/>
    <n v="0.17"/>
    <n v="7.0000000000000007E-2"/>
  </r>
  <r>
    <x v="12"/>
    <x v="9"/>
    <s v="Hofdünger"/>
    <x v="0"/>
    <x v="3"/>
    <s v="BESTAETIGT (6)"/>
    <n v="1323.2"/>
    <n v="692.4"/>
    <x v="10"/>
    <x v="2"/>
    <n v="1.3232000000000002"/>
    <n v="0.69240000000000002"/>
    <n v="0.66160000000000008"/>
    <n v="0.34620000000000001"/>
  </r>
  <r>
    <x v="12"/>
    <x v="9"/>
    <s v="Hofdünger"/>
    <x v="0"/>
    <x v="4"/>
    <s v="BESTAETIGT (6)"/>
    <n v="2274.4499999999998"/>
    <n v="832.95"/>
    <x v="15"/>
    <x v="2"/>
    <n v="2.2744499999999999"/>
    <n v="0.83295000000000008"/>
    <n v="0.32492142857142853"/>
    <n v="0.11899285714285715"/>
  </r>
  <r>
    <x v="12"/>
    <x v="9"/>
    <s v="Hofdünger"/>
    <x v="0"/>
    <x v="6"/>
    <s v="BESTAETIGT (6)"/>
    <n v="1391.5"/>
    <n v="609.70000000000005"/>
    <x v="2"/>
    <x v="2"/>
    <n v="1.3915"/>
    <n v="0.60970000000000002"/>
    <n v="0.34787499999999999"/>
    <n v="0.152425"/>
  </r>
  <r>
    <x v="12"/>
    <x v="2"/>
    <s v="Hofdünger"/>
    <x v="3"/>
    <x v="16"/>
    <s v="BESTAETIGT (6)"/>
    <n v="6220.1200000000008"/>
    <n v="3782.18"/>
    <x v="23"/>
    <x v="2"/>
    <n v="6.2201200000000005"/>
    <n v="3.7821799999999999"/>
    <n v="0.69112444444444454"/>
    <n v="0.42024222222222218"/>
  </r>
  <r>
    <x v="12"/>
    <x v="2"/>
    <s v="Hofdünger"/>
    <x v="0"/>
    <x v="4"/>
    <s v="BESTAETIGT (6)"/>
    <n v="900"/>
    <n v="570"/>
    <x v="13"/>
    <x v="2"/>
    <n v="0.9"/>
    <n v="0.56999999999999995"/>
    <n v="0.9"/>
    <n v="0.56999999999999995"/>
  </r>
  <r>
    <x v="12"/>
    <x v="2"/>
    <s v="Hofdünger"/>
    <x v="1"/>
    <x v="9"/>
    <s v="BESTAETIGT (6)"/>
    <n v="1288.23"/>
    <n v="952.2"/>
    <x v="13"/>
    <x v="2"/>
    <n v="1.28823"/>
    <n v="0.95220000000000005"/>
    <n v="1.28823"/>
    <n v="0.95220000000000005"/>
  </r>
  <r>
    <x v="12"/>
    <x v="2"/>
    <s v="Hofdünger"/>
    <x v="1"/>
    <x v="12"/>
    <s v="BESTAETIGT (6)"/>
    <n v="3347.96"/>
    <n v="2070.0400000000004"/>
    <x v="20"/>
    <x v="2"/>
    <n v="3.34796"/>
    <n v="2.0700400000000005"/>
    <n v="0.55799333333333334"/>
    <n v="0.34500666666666674"/>
  </r>
  <r>
    <x v="12"/>
    <x v="2"/>
    <s v="Hofdünger"/>
    <x v="1"/>
    <x v="5"/>
    <s v="BESTAETIGT (6)"/>
    <n v="660"/>
    <n v="346.8"/>
    <x v="13"/>
    <x v="2"/>
    <n v="0.66"/>
    <n v="0.3468"/>
    <n v="0.66"/>
    <n v="0.3468"/>
  </r>
  <r>
    <x v="12"/>
    <x v="11"/>
    <s v="Hofdünger"/>
    <x v="3"/>
    <x v="16"/>
    <s v="BESTAETIGT (6)"/>
    <n v="5946.72"/>
    <n v="2407.7200000000003"/>
    <x v="82"/>
    <x v="2"/>
    <n v="5.94672"/>
    <n v="2.4077200000000003"/>
    <n v="0.28317714285714285"/>
    <n v="0.11465333333333334"/>
  </r>
  <r>
    <x v="12"/>
    <x v="11"/>
    <s v="Hofdünger"/>
    <x v="0"/>
    <x v="4"/>
    <s v="BESTAETIGT (6)"/>
    <n v="1263.6000000000001"/>
    <n v="531"/>
    <x v="41"/>
    <x v="2"/>
    <n v="1.2636000000000001"/>
    <n v="0.53100000000000003"/>
    <n v="0.11487272727272728"/>
    <n v="4.8272727272727273E-2"/>
  </r>
  <r>
    <x v="12"/>
    <x v="11"/>
    <s v="Hofdünger"/>
    <x v="0"/>
    <x v="5"/>
    <s v="BESTAETIGT (6)"/>
    <n v="355.2"/>
    <n v="199.2"/>
    <x v="13"/>
    <x v="2"/>
    <n v="0.35520000000000002"/>
    <n v="0.19919999999999999"/>
    <n v="0.35520000000000002"/>
    <n v="0.19919999999999999"/>
  </r>
  <r>
    <x v="12"/>
    <x v="11"/>
    <s v="Hofdünger"/>
    <x v="0"/>
    <x v="6"/>
    <s v="BESTAETIGT (6)"/>
    <n v="2886.5"/>
    <n v="1164.25"/>
    <x v="23"/>
    <x v="2"/>
    <n v="2.8864999999999998"/>
    <n v="1.16425"/>
    <n v="0.32072222222222219"/>
    <n v="0.12936111111111112"/>
  </r>
  <r>
    <x v="12"/>
    <x v="11"/>
    <s v="Hofdünger"/>
    <x v="1"/>
    <x v="9"/>
    <s v="BESTAETIGT (6)"/>
    <n v="84"/>
    <n v="68"/>
    <x v="13"/>
    <x v="2"/>
    <n v="8.4000000000000005E-2"/>
    <n v="6.8000000000000005E-2"/>
    <n v="8.4000000000000005E-2"/>
    <n v="6.8000000000000005E-2"/>
  </r>
  <r>
    <x v="12"/>
    <x v="11"/>
    <s v="Hofdünger"/>
    <x v="1"/>
    <x v="11"/>
    <s v="BESTAETIGT (6)"/>
    <n v="56.3"/>
    <n v="41.4"/>
    <x v="10"/>
    <x v="2"/>
    <n v="5.6299999999999996E-2"/>
    <n v="4.1399999999999999E-2"/>
    <n v="2.8149999999999998E-2"/>
    <n v="2.07E-2"/>
  </r>
  <r>
    <x v="12"/>
    <x v="11"/>
    <s v="Hofdünger"/>
    <x v="1"/>
    <x v="12"/>
    <s v="BESTAETIGT (6)"/>
    <n v="203"/>
    <n v="120"/>
    <x v="13"/>
    <x v="2"/>
    <n v="0.20300000000000001"/>
    <n v="0.12"/>
    <n v="0.20300000000000001"/>
    <n v="0.12"/>
  </r>
  <r>
    <x v="12"/>
    <x v="12"/>
    <s v="Hofdünger"/>
    <x v="3"/>
    <x v="16"/>
    <s v="BESTAETIGT (6)"/>
    <n v="8135.6999999999989"/>
    <n v="3796.5600000000004"/>
    <x v="60"/>
    <x v="2"/>
    <n v="8.1356999999999982"/>
    <n v="3.7965600000000004"/>
    <n v="0.27118999999999993"/>
    <n v="0.12655200000000003"/>
  </r>
  <r>
    <x v="12"/>
    <x v="12"/>
    <s v="Hofdünger"/>
    <x v="0"/>
    <x v="0"/>
    <s v="BESTAETIGT (6)"/>
    <n v="1527.6000000000001"/>
    <n v="633.6"/>
    <x v="15"/>
    <x v="2"/>
    <n v="1.5276000000000001"/>
    <n v="0.63360000000000005"/>
    <n v="0.21822857142857144"/>
    <n v="9.0514285714285728E-2"/>
  </r>
  <r>
    <x v="12"/>
    <x v="12"/>
    <s v="Hofdünger"/>
    <x v="0"/>
    <x v="1"/>
    <s v="BESTAETIGT (6)"/>
    <n v="939.19999999999993"/>
    <n v="386.1"/>
    <x v="7"/>
    <x v="2"/>
    <n v="0.93919999999999992"/>
    <n v="0.3861"/>
    <n v="0.31306666666666666"/>
    <n v="0.12870000000000001"/>
  </r>
  <r>
    <x v="12"/>
    <x v="12"/>
    <s v="Hofdünger"/>
    <x v="0"/>
    <x v="3"/>
    <s v="BESTAETIGT (6)"/>
    <n v="4606.5499999999993"/>
    <n v="2089.04"/>
    <x v="47"/>
    <x v="2"/>
    <n v="4.6065499999999995"/>
    <n v="2.0890399999999998"/>
    <n v="0.28790937499999997"/>
    <n v="0.13056499999999999"/>
  </r>
  <r>
    <x v="12"/>
    <x v="12"/>
    <s v="Hofdünger"/>
    <x v="0"/>
    <x v="4"/>
    <s v="BESTAETIGT (6)"/>
    <n v="7376.33"/>
    <n v="3193.3600000000006"/>
    <x v="39"/>
    <x v="2"/>
    <n v="7.3763300000000003"/>
    <n v="3.1933600000000006"/>
    <n v="0.27319740740740744"/>
    <n v="0.11827259259259261"/>
  </r>
  <r>
    <x v="12"/>
    <x v="12"/>
    <s v="Hofdünger"/>
    <x v="0"/>
    <x v="5"/>
    <s v="BESTAETIGT (6)"/>
    <n v="1085.0999999999999"/>
    <n v="747.6"/>
    <x v="7"/>
    <x v="2"/>
    <n v="1.0851"/>
    <n v="0.74760000000000004"/>
    <n v="0.36169999999999997"/>
    <n v="0.2492"/>
  </r>
  <r>
    <x v="12"/>
    <x v="12"/>
    <s v="Hofdünger"/>
    <x v="0"/>
    <x v="6"/>
    <s v="BESTAETIGT (6)"/>
    <n v="179.01"/>
    <n v="74.97"/>
    <x v="13"/>
    <x v="2"/>
    <n v="0.17901"/>
    <n v="7.4969999999999995E-2"/>
    <n v="0.17901"/>
    <n v="7.4969999999999995E-2"/>
  </r>
  <r>
    <x v="12"/>
    <x v="12"/>
    <s v="Hofdünger"/>
    <x v="1"/>
    <x v="7"/>
    <s v="BESTAETIGT (6)"/>
    <n v="460.35"/>
    <n v="359.91"/>
    <x v="13"/>
    <x v="2"/>
    <n v="0.46035000000000004"/>
    <n v="0.35991000000000001"/>
    <n v="0.46035000000000004"/>
    <n v="0.35991000000000001"/>
  </r>
  <r>
    <x v="12"/>
    <x v="12"/>
    <s v="Hofdünger"/>
    <x v="1"/>
    <x v="9"/>
    <s v="BESTAETIGT (6)"/>
    <n v="4558.1200000000008"/>
    <n v="3016.69"/>
    <x v="27"/>
    <x v="2"/>
    <n v="4.5581200000000006"/>
    <n v="3.0166900000000001"/>
    <n v="0.35062461538461542"/>
    <n v="0.23205307692307692"/>
  </r>
  <r>
    <x v="12"/>
    <x v="12"/>
    <s v="Hofdünger"/>
    <x v="1"/>
    <x v="10"/>
    <s v="BESTAETIGT (6)"/>
    <n v="594"/>
    <n v="660"/>
    <x v="7"/>
    <x v="2"/>
    <n v="0.59399999999999997"/>
    <n v="0.66"/>
    <n v="0.19799999999999998"/>
    <n v="0.22"/>
  </r>
  <r>
    <x v="12"/>
    <x v="12"/>
    <s v="Hofdünger"/>
    <x v="1"/>
    <x v="11"/>
    <s v="BESTAETIGT (6)"/>
    <n v="280"/>
    <n v="184"/>
    <x v="13"/>
    <x v="2"/>
    <n v="0.28000000000000003"/>
    <n v="0.184"/>
    <n v="0.28000000000000003"/>
    <n v="0.184"/>
  </r>
  <r>
    <x v="12"/>
    <x v="12"/>
    <s v="Hofdünger"/>
    <x v="1"/>
    <x v="12"/>
    <s v="BESTAETIGT (6)"/>
    <n v="904.8"/>
    <n v="522.24"/>
    <x v="10"/>
    <x v="2"/>
    <n v="0.90479999999999994"/>
    <n v="0.52224000000000004"/>
    <n v="0.45239999999999997"/>
    <n v="0.26112000000000002"/>
  </r>
  <r>
    <x v="12"/>
    <x v="12"/>
    <s v="Hofdünger"/>
    <x v="1"/>
    <x v="1"/>
    <s v="BESTAETIGT (6)"/>
    <n v="292.5"/>
    <n v="112.5"/>
    <x v="13"/>
    <x v="2"/>
    <n v="0.29249999999999998"/>
    <n v="0.1125"/>
    <n v="0.29249999999999998"/>
    <n v="0.1125"/>
  </r>
  <r>
    <x v="13"/>
    <x v="1"/>
    <s v="Hofdünger"/>
    <x v="0"/>
    <x v="1"/>
    <s v="BESTAETIGT (6)"/>
    <n v="170"/>
    <n v="70"/>
    <x v="13"/>
    <x v="2"/>
    <n v="0.17"/>
    <n v="7.0000000000000007E-2"/>
    <n v="0.17"/>
    <n v="7.0000000000000007E-2"/>
  </r>
  <r>
    <x v="13"/>
    <x v="1"/>
    <s v="Hofdünger"/>
    <x v="1"/>
    <x v="1"/>
    <s v="BESTAETIGT (6)"/>
    <n v="368"/>
    <n v="240"/>
    <x v="13"/>
    <x v="2"/>
    <n v="0.36799999999999999"/>
    <n v="0.24"/>
    <n v="0.36799999999999999"/>
    <n v="0.24"/>
  </r>
  <r>
    <x v="13"/>
    <x v="1"/>
    <s v="Recyclingdünger"/>
    <x v="2"/>
    <x v="16"/>
    <s v="BESTAETIGT (6)"/>
    <n v="0"/>
    <n v="518.84"/>
    <x v="10"/>
    <x v="2"/>
    <n v="0"/>
    <n v="0.51884000000000008"/>
    <n v="0"/>
    <n v="0.25942000000000004"/>
  </r>
  <r>
    <x v="13"/>
    <x v="16"/>
    <s v="Recyclingdünger"/>
    <x v="2"/>
    <x v="16"/>
    <s v="BESTAETIGT (6)"/>
    <n v="0"/>
    <n v="470.9"/>
    <x v="20"/>
    <x v="2"/>
    <n v="0"/>
    <n v="0.47089999999999999"/>
    <n v="0"/>
    <n v="7.8483333333333336E-2"/>
  </r>
  <r>
    <x v="13"/>
    <x v="15"/>
    <s v="Hofdünger"/>
    <x v="0"/>
    <x v="0"/>
    <s v="BESTAETIGT (6)"/>
    <n v="139.44"/>
    <n v="43.68"/>
    <x v="13"/>
    <x v="2"/>
    <n v="0.13944000000000001"/>
    <n v="4.3679999999999997E-2"/>
    <n v="0.13944000000000001"/>
    <n v="4.3679999999999997E-2"/>
  </r>
  <r>
    <x v="13"/>
    <x v="15"/>
    <s v="Hofdünger"/>
    <x v="0"/>
    <x v="1"/>
    <s v="BESTAETIGT (6)"/>
    <n v="34026.399999999994"/>
    <n v="13930.800000000001"/>
    <x v="63"/>
    <x v="2"/>
    <n v="34.026399999999995"/>
    <n v="13.930800000000001"/>
    <n v="1.0976258064516127"/>
    <n v="0.44938064516129039"/>
  </r>
  <r>
    <x v="13"/>
    <x v="15"/>
    <s v="Hofdünger"/>
    <x v="0"/>
    <x v="3"/>
    <s v="BESTAETIGT (6)"/>
    <n v="1453.3"/>
    <n v="664.6"/>
    <x v="15"/>
    <x v="2"/>
    <n v="1.4533"/>
    <n v="0.66459999999999997"/>
    <n v="0.20761428571428572"/>
    <n v="9.4942857142857134E-2"/>
  </r>
  <r>
    <x v="13"/>
    <x v="15"/>
    <s v="Hofdünger"/>
    <x v="0"/>
    <x v="4"/>
    <s v="BESTAETIGT (6)"/>
    <n v="28395.200000000001"/>
    <n v="16685.489999999998"/>
    <x v="118"/>
    <x v="2"/>
    <n v="28.395199999999999"/>
    <n v="16.685489999999998"/>
    <n v="0.25128495575221238"/>
    <n v="0.14765920353982298"/>
  </r>
  <r>
    <x v="13"/>
    <x v="15"/>
    <s v="Hofdünger"/>
    <x v="0"/>
    <x v="6"/>
    <s v="BESTAETIGT (6)"/>
    <n v="7403.3999999999987"/>
    <n v="4902.6000000000004"/>
    <x v="9"/>
    <x v="2"/>
    <n v="7.4033999999999986"/>
    <n v="4.9026000000000005"/>
    <n v="0.20009189189189186"/>
    <n v="0.13250270270270273"/>
  </r>
  <r>
    <x v="13"/>
    <x v="15"/>
    <s v="Hofdünger"/>
    <x v="1"/>
    <x v="7"/>
    <s v="BESTAETIGT (6)"/>
    <n v="405"/>
    <n v="351"/>
    <x v="10"/>
    <x v="2"/>
    <n v="0.40500000000000003"/>
    <n v="0.35099999999999998"/>
    <n v="0.20250000000000001"/>
    <n v="0.17549999999999999"/>
  </r>
  <r>
    <x v="13"/>
    <x v="15"/>
    <s v="Hofdünger"/>
    <x v="1"/>
    <x v="9"/>
    <s v="BESTAETIGT (6)"/>
    <n v="189"/>
    <n v="153"/>
    <x v="13"/>
    <x v="2"/>
    <n v="0.189"/>
    <n v="0.153"/>
    <n v="0.189"/>
    <n v="0.153"/>
  </r>
  <r>
    <x v="13"/>
    <x v="15"/>
    <s v="Hofdünger"/>
    <x v="1"/>
    <x v="10"/>
    <s v="BESTAETIGT (6)"/>
    <n v="216"/>
    <n v="240"/>
    <x v="13"/>
    <x v="2"/>
    <n v="0.216"/>
    <n v="0.24"/>
    <n v="0.216"/>
    <n v="0.24"/>
  </r>
  <r>
    <x v="13"/>
    <x v="15"/>
    <s v="Hofdünger"/>
    <x v="1"/>
    <x v="11"/>
    <s v="BESTAETIGT (6)"/>
    <n v="1200"/>
    <n v="2400"/>
    <x v="13"/>
    <x v="2"/>
    <n v="1.2"/>
    <n v="2.4"/>
    <n v="1.2"/>
    <n v="2.4"/>
  </r>
  <r>
    <x v="13"/>
    <x v="15"/>
    <s v="Hofdünger"/>
    <x v="1"/>
    <x v="1"/>
    <s v="BESTAETIGT (6)"/>
    <n v="1878.96"/>
    <n v="1183.8"/>
    <x v="18"/>
    <x v="2"/>
    <n v="1.87896"/>
    <n v="1.1838"/>
    <n v="0.37579200000000001"/>
    <n v="0.23676"/>
  </r>
  <r>
    <x v="13"/>
    <x v="15"/>
    <s v="Recyclingdünger"/>
    <x v="2"/>
    <x v="16"/>
    <s v="BESTAETIGT (6)"/>
    <n v="61689.42"/>
    <n v="20610.809999999994"/>
    <x v="3"/>
    <x v="2"/>
    <n v="61.689419999999998"/>
    <n v="20.610809999999994"/>
    <n v="1.9277943749999999"/>
    <n v="0.6440878124999998"/>
  </r>
  <r>
    <x v="14"/>
    <x v="4"/>
    <s v="Hofdünger"/>
    <x v="3"/>
    <x v="16"/>
    <s v="BESTAETIGT (6)"/>
    <n v="1129"/>
    <n v="712.68"/>
    <x v="10"/>
    <x v="2"/>
    <n v="1.129"/>
    <n v="0.71267999999999998"/>
    <n v="0.5645"/>
    <n v="0.35633999999999999"/>
  </r>
  <r>
    <x v="14"/>
    <x v="4"/>
    <s v="Hofdünger"/>
    <x v="1"/>
    <x v="9"/>
    <s v="BESTAETIGT (6)"/>
    <n v="322"/>
    <n v="214.2"/>
    <x v="10"/>
    <x v="2"/>
    <n v="0.32200000000000001"/>
    <n v="0.2142"/>
    <n v="0.161"/>
    <n v="0.1071"/>
  </r>
  <r>
    <x v="14"/>
    <x v="1"/>
    <s v="Hofdünger"/>
    <x v="1"/>
    <x v="9"/>
    <s v="BESTAETIGT (6)"/>
    <n v="368"/>
    <n v="244.8"/>
    <x v="13"/>
    <x v="2"/>
    <n v="0.36799999999999999"/>
    <n v="0.24480000000000002"/>
    <n v="0.36799999999999999"/>
    <n v="0.24480000000000002"/>
  </r>
  <r>
    <x v="14"/>
    <x v="5"/>
    <s v="Hofdünger"/>
    <x v="1"/>
    <x v="9"/>
    <s v="BESTAETIGT (6)"/>
    <n v="840"/>
    <n v="546"/>
    <x v="13"/>
    <x v="2"/>
    <n v="0.84"/>
    <n v="0.54600000000000004"/>
    <n v="0.84"/>
    <n v="0.54600000000000004"/>
  </r>
  <r>
    <x v="14"/>
    <x v="6"/>
    <s v="Hofdünger"/>
    <x v="3"/>
    <x v="16"/>
    <s v="BESTAETIGT (6)"/>
    <n v="57.9"/>
    <n v="37.5"/>
    <x v="13"/>
    <x v="2"/>
    <n v="5.79E-2"/>
    <n v="3.7499999999999999E-2"/>
    <n v="5.79E-2"/>
    <n v="3.7499999999999999E-2"/>
  </r>
  <r>
    <x v="14"/>
    <x v="6"/>
    <s v="Hofdünger"/>
    <x v="1"/>
    <x v="11"/>
    <s v="BESTAETIGT (6)"/>
    <n v="111"/>
    <n v="97.2"/>
    <x v="13"/>
    <x v="2"/>
    <n v="0.111"/>
    <n v="9.7200000000000009E-2"/>
    <n v="0.111"/>
    <n v="9.7200000000000009E-2"/>
  </r>
  <r>
    <x v="14"/>
    <x v="20"/>
    <s v="Hofdünger"/>
    <x v="3"/>
    <x v="16"/>
    <s v="BESTAETIGT (6)"/>
    <n v="27492.42"/>
    <n v="12967.629999999996"/>
    <x v="118"/>
    <x v="2"/>
    <n v="27.492419999999999"/>
    <n v="12.967629999999996"/>
    <n v="0.24329575221238936"/>
    <n v="0.11475778761061943"/>
  </r>
  <r>
    <x v="14"/>
    <x v="20"/>
    <s v="Hofdünger"/>
    <x v="0"/>
    <x v="1"/>
    <s v="BESTAETIGT (6)"/>
    <n v="435"/>
    <n v="176"/>
    <x v="2"/>
    <x v="2"/>
    <n v="0.435"/>
    <n v="0.17599999999999999"/>
    <n v="0.10875"/>
    <n v="4.3999999999999997E-2"/>
  </r>
  <r>
    <x v="14"/>
    <x v="20"/>
    <s v="Hofdünger"/>
    <x v="0"/>
    <x v="3"/>
    <s v="BESTAETIGT (6)"/>
    <n v="5586.0400000000009"/>
    <n v="2552.6799999999998"/>
    <x v="76"/>
    <x v="2"/>
    <n v="5.5860400000000006"/>
    <n v="2.5526799999999996"/>
    <n v="0.16429529411764707"/>
    <n v="7.5078823529411753E-2"/>
  </r>
  <r>
    <x v="14"/>
    <x v="20"/>
    <s v="Hofdünger"/>
    <x v="0"/>
    <x v="4"/>
    <s v="BESTAETIGT (6)"/>
    <n v="14077.539999999997"/>
    <n v="5519.4500000000007"/>
    <x v="91"/>
    <x v="2"/>
    <n v="14.077539999999997"/>
    <n v="5.5194500000000009"/>
    <n v="0.23860237288135588"/>
    <n v="9.3550000000000008E-2"/>
  </r>
  <r>
    <x v="14"/>
    <x v="20"/>
    <s v="Hofdünger"/>
    <x v="0"/>
    <x v="5"/>
    <s v="BESTAETIGT (6)"/>
    <n v="625.5"/>
    <n v="287.7"/>
    <x v="7"/>
    <x v="2"/>
    <n v="0.62549999999999994"/>
    <n v="0.28770000000000001"/>
    <n v="0.20849999999999999"/>
    <n v="9.5899999999999999E-2"/>
  </r>
  <r>
    <x v="14"/>
    <x v="20"/>
    <s v="Hofdünger"/>
    <x v="0"/>
    <x v="6"/>
    <s v="BESTAETIGT (6)"/>
    <n v="5705.6999999999989"/>
    <n v="2521.5999999999995"/>
    <x v="49"/>
    <x v="2"/>
    <n v="5.7056999999999993"/>
    <n v="2.5215999999999994"/>
    <n v="0.33562941176470584"/>
    <n v="0.14832941176470585"/>
  </r>
  <r>
    <x v="14"/>
    <x v="20"/>
    <s v="Hofdünger"/>
    <x v="1"/>
    <x v="7"/>
    <s v="BESTAETIGT (6)"/>
    <n v="448"/>
    <n v="364"/>
    <x v="7"/>
    <x v="2"/>
    <n v="0.44800000000000001"/>
    <n v="0.36399999999999999"/>
    <n v="0.14933333333333335"/>
    <n v="0.12133333333333333"/>
  </r>
  <r>
    <x v="14"/>
    <x v="20"/>
    <s v="Hofdünger"/>
    <x v="1"/>
    <x v="9"/>
    <s v="BESTAETIGT (6)"/>
    <n v="3654.87"/>
    <n v="2271.6799999999998"/>
    <x v="55"/>
    <x v="2"/>
    <n v="3.6548699999999998"/>
    <n v="2.2716799999999999"/>
    <n v="0.15890739130434781"/>
    <n v="9.8768695652173916E-2"/>
  </r>
  <r>
    <x v="14"/>
    <x v="20"/>
    <s v="Hofdünger"/>
    <x v="1"/>
    <x v="12"/>
    <s v="BESTAETIGT (6)"/>
    <n v="2216.8000000000002"/>
    <n v="1304"/>
    <x v="15"/>
    <x v="2"/>
    <n v="2.2168000000000001"/>
    <n v="1.304"/>
    <n v="0.31668571428571429"/>
    <n v="0.1862857142857143"/>
  </r>
  <r>
    <x v="14"/>
    <x v="21"/>
    <s v="Hofdünger"/>
    <x v="3"/>
    <x v="16"/>
    <s v="BESTAETIGT (6)"/>
    <n v="132"/>
    <n v="57.6"/>
    <x v="13"/>
    <x v="2"/>
    <n v="0.13200000000000001"/>
    <n v="5.7599999999999998E-2"/>
    <n v="0.13200000000000001"/>
    <n v="5.7599999999999998E-2"/>
  </r>
  <r>
    <x v="14"/>
    <x v="21"/>
    <s v="Hofdünger"/>
    <x v="0"/>
    <x v="4"/>
    <s v="BESTAETIGT (6)"/>
    <n v="255"/>
    <n v="161.5"/>
    <x v="10"/>
    <x v="2"/>
    <n v="0.255"/>
    <n v="0.1615"/>
    <n v="0.1275"/>
    <n v="8.0750000000000002E-2"/>
  </r>
  <r>
    <x v="14"/>
    <x v="21"/>
    <s v="Hofdünger"/>
    <x v="1"/>
    <x v="9"/>
    <s v="BESTAETIGT (6)"/>
    <n v="1578"/>
    <n v="1025.7"/>
    <x v="21"/>
    <x v="2"/>
    <n v="1.5780000000000001"/>
    <n v="1.0257000000000001"/>
    <n v="0.19725000000000001"/>
    <n v="0.12821250000000001"/>
  </r>
  <r>
    <x v="14"/>
    <x v="21"/>
    <s v="Hofdünger"/>
    <x v="1"/>
    <x v="12"/>
    <s v="BESTAETIGT (6)"/>
    <n v="163.19999999999999"/>
    <n v="96"/>
    <x v="13"/>
    <x v="2"/>
    <n v="0.16319999999999998"/>
    <n v="9.6000000000000002E-2"/>
    <n v="0.16319999999999998"/>
    <n v="9.6000000000000002E-2"/>
  </r>
  <r>
    <x v="14"/>
    <x v="9"/>
    <s v="Hofdünger"/>
    <x v="0"/>
    <x v="1"/>
    <s v="BESTAETIGT (6)"/>
    <n v="86"/>
    <n v="34"/>
    <x v="13"/>
    <x v="2"/>
    <n v="8.5999999999999993E-2"/>
    <n v="3.4000000000000002E-2"/>
    <n v="8.5999999999999993E-2"/>
    <n v="3.4000000000000002E-2"/>
  </r>
  <r>
    <x v="14"/>
    <x v="9"/>
    <s v="Hofdünger"/>
    <x v="0"/>
    <x v="4"/>
    <s v="BESTAETIGT (6)"/>
    <n v="228"/>
    <n v="72"/>
    <x v="13"/>
    <x v="2"/>
    <n v="0.22800000000000001"/>
    <n v="7.1999999999999995E-2"/>
    <n v="0.22800000000000001"/>
    <n v="7.1999999999999995E-2"/>
  </r>
  <r>
    <x v="14"/>
    <x v="25"/>
    <s v="Hofdünger"/>
    <x v="0"/>
    <x v="4"/>
    <s v="BESTAETIGT (6)"/>
    <n v="205.2"/>
    <n v="64.8"/>
    <x v="13"/>
    <x v="2"/>
    <n v="0.20519999999999999"/>
    <n v="6.4799999999999996E-2"/>
    <n v="0.20519999999999999"/>
    <n v="6.4799999999999996E-2"/>
  </r>
  <r>
    <x v="14"/>
    <x v="12"/>
    <s v="Hofdünger"/>
    <x v="1"/>
    <x v="9"/>
    <s v="BESTAETIGT (6)"/>
    <n v="480"/>
    <n v="312"/>
    <x v="13"/>
    <x v="2"/>
    <n v="0.48"/>
    <n v="0.312"/>
    <n v="0.48"/>
    <n v="0.312"/>
  </r>
  <r>
    <x v="15"/>
    <x v="0"/>
    <s v="Hofdünger"/>
    <x v="0"/>
    <x v="1"/>
    <s v="BESTAETIGT (6)"/>
    <n v="176"/>
    <n v="72"/>
    <x v="13"/>
    <x v="2"/>
    <n v="0.17599999999999999"/>
    <n v="7.1999999999999995E-2"/>
    <n v="0.17599999999999999"/>
    <n v="7.1999999999999995E-2"/>
  </r>
  <r>
    <x v="15"/>
    <x v="0"/>
    <s v="Hofdünger"/>
    <x v="1"/>
    <x v="12"/>
    <s v="BESTAETIGT (6)"/>
    <n v="367.2"/>
    <n v="216"/>
    <x v="13"/>
    <x v="2"/>
    <n v="0.36719999999999997"/>
    <n v="0.216"/>
    <n v="0.36719999999999997"/>
    <n v="0.216"/>
  </r>
  <r>
    <x v="15"/>
    <x v="3"/>
    <s v="Hofdünger"/>
    <x v="1"/>
    <x v="12"/>
    <s v="BESTAETIGT (6)"/>
    <n v="540"/>
    <n v="320"/>
    <x v="13"/>
    <x v="2"/>
    <n v="0.54"/>
    <n v="0.32"/>
    <n v="0.54"/>
    <n v="0.32"/>
  </r>
  <r>
    <x v="15"/>
    <x v="4"/>
    <s v="Hofdünger"/>
    <x v="0"/>
    <x v="4"/>
    <s v="BESTAETIGT (6)"/>
    <n v="3057.2100000000005"/>
    <n v="1160.46"/>
    <x v="19"/>
    <x v="2"/>
    <n v="3.0572100000000004"/>
    <n v="1.16046"/>
    <n v="0.21837214285714288"/>
    <n v="8.2890000000000005E-2"/>
  </r>
  <r>
    <x v="15"/>
    <x v="1"/>
    <s v="Hofdünger"/>
    <x v="1"/>
    <x v="12"/>
    <s v="BESTAETIGT (6)"/>
    <n v="510"/>
    <n v="300"/>
    <x v="13"/>
    <x v="2"/>
    <n v="0.51"/>
    <n v="0.3"/>
    <n v="0.51"/>
    <n v="0.3"/>
  </r>
  <r>
    <x v="15"/>
    <x v="20"/>
    <s v="Hofdünger"/>
    <x v="0"/>
    <x v="0"/>
    <s v="BESTAETIGT (6)"/>
    <n v="282.2"/>
    <n v="113.05"/>
    <x v="10"/>
    <x v="2"/>
    <n v="0.28220000000000001"/>
    <n v="0.11305"/>
    <n v="0.1411"/>
    <n v="5.6524999999999999E-2"/>
  </r>
  <r>
    <x v="15"/>
    <x v="20"/>
    <s v="Hofdünger"/>
    <x v="0"/>
    <x v="4"/>
    <s v="BESTAETIGT (6)"/>
    <n v="240"/>
    <n v="152"/>
    <x v="13"/>
    <x v="2"/>
    <n v="0.24"/>
    <n v="0.152"/>
    <n v="0.24"/>
    <n v="0.152"/>
  </r>
  <r>
    <x v="15"/>
    <x v="20"/>
    <s v="Hofdünger"/>
    <x v="1"/>
    <x v="0"/>
    <s v="BESTAETIGT (6)"/>
    <n v="126.94"/>
    <n v="61.84"/>
    <x v="13"/>
    <x v="2"/>
    <n v="0.12694"/>
    <n v="6.1840000000000006E-2"/>
    <n v="0.12694"/>
    <n v="6.1840000000000006E-2"/>
  </r>
  <r>
    <x v="15"/>
    <x v="21"/>
    <s v="Hofdünger"/>
    <x v="3"/>
    <x v="16"/>
    <s v="BESTAETIGT (6)"/>
    <n v="561.04"/>
    <n v="226.1"/>
    <x v="7"/>
    <x v="2"/>
    <n v="0.56103999999999998"/>
    <n v="0.2261"/>
    <n v="0.18701333333333334"/>
    <n v="7.5366666666666665E-2"/>
  </r>
  <r>
    <x v="15"/>
    <x v="21"/>
    <s v="Hofdünger"/>
    <x v="0"/>
    <x v="0"/>
    <s v="BESTAETIGT (6)"/>
    <n v="63027.740000000027"/>
    <n v="27001.280000000006"/>
    <x v="156"/>
    <x v="2"/>
    <n v="63.02774000000003"/>
    <n v="27.001280000000005"/>
    <n v="0.75937036144578351"/>
    <n v="0.32531662650602416"/>
  </r>
  <r>
    <x v="15"/>
    <x v="21"/>
    <s v="Hofdünger"/>
    <x v="0"/>
    <x v="1"/>
    <s v="BESTAETIGT (6)"/>
    <n v="11094.41"/>
    <n v="4148.25"/>
    <x v="63"/>
    <x v="2"/>
    <n v="11.09441"/>
    <n v="4.14825"/>
    <n v="0.35788419354838708"/>
    <n v="0.13381451612903225"/>
  </r>
  <r>
    <x v="15"/>
    <x v="21"/>
    <s v="Hofdünger"/>
    <x v="0"/>
    <x v="20"/>
    <s v="BESTAETIGT (6)"/>
    <n v="81.599999999999994"/>
    <n v="33.6"/>
    <x v="13"/>
    <x v="2"/>
    <n v="8.1599999999999992E-2"/>
    <n v="3.3600000000000005E-2"/>
    <n v="8.1599999999999992E-2"/>
    <n v="3.3600000000000005E-2"/>
  </r>
  <r>
    <x v="15"/>
    <x v="21"/>
    <s v="Hofdünger"/>
    <x v="0"/>
    <x v="2"/>
    <s v="BESTAETIGT (6)"/>
    <n v="81.92"/>
    <n v="35.839999999999996"/>
    <x v="10"/>
    <x v="2"/>
    <n v="8.1920000000000007E-2"/>
    <n v="3.5839999999999997E-2"/>
    <n v="4.0960000000000003E-2"/>
    <n v="1.7919999999999998E-2"/>
  </r>
  <r>
    <x v="15"/>
    <x v="21"/>
    <s v="Hofdünger"/>
    <x v="0"/>
    <x v="3"/>
    <s v="BESTAETIGT (6)"/>
    <n v="18649.809999999998"/>
    <n v="7739.95"/>
    <x v="234"/>
    <x v="2"/>
    <n v="18.649809999999999"/>
    <n v="7.7399499999999994"/>
    <n v="0.23910012820512819"/>
    <n v="9.9230128205128193E-2"/>
  </r>
  <r>
    <x v="15"/>
    <x v="21"/>
    <s v="Hofdünger"/>
    <x v="0"/>
    <x v="4"/>
    <s v="BESTAETIGT (6)"/>
    <n v="36306.950000000004"/>
    <n v="14643.26"/>
    <x v="57"/>
    <x v="2"/>
    <n v="36.306950000000008"/>
    <n v="14.64326"/>
    <n v="0.26309384057971019"/>
    <n v="0.10611057971014493"/>
  </r>
  <r>
    <x v="15"/>
    <x v="21"/>
    <s v="Hofdünger"/>
    <x v="0"/>
    <x v="5"/>
    <s v="BESTAETIGT (6)"/>
    <n v="3067.3"/>
    <n v="1564.0099999999998"/>
    <x v="19"/>
    <x v="2"/>
    <n v="3.0673000000000004"/>
    <n v="1.5640099999999997"/>
    <n v="0.21909285714285717"/>
    <n v="0.11171499999999998"/>
  </r>
  <r>
    <x v="15"/>
    <x v="21"/>
    <s v="Hofdünger"/>
    <x v="0"/>
    <x v="6"/>
    <s v="BESTAETIGT (6)"/>
    <n v="8360.0899999999983"/>
    <n v="3487.26"/>
    <x v="54"/>
    <x v="2"/>
    <n v="8.3600899999999978"/>
    <n v="3.48726"/>
    <n v="0.13269984126984125"/>
    <n v="5.5353333333333331E-2"/>
  </r>
  <r>
    <x v="15"/>
    <x v="21"/>
    <s v="Hofdünger"/>
    <x v="1"/>
    <x v="0"/>
    <s v="BESTAETIGT (6)"/>
    <n v="2098.54"/>
    <n v="989.52"/>
    <x v="11"/>
    <x v="2"/>
    <n v="2.0985399999999998"/>
    <n v="0.98951999999999996"/>
    <n v="0.13990266666666665"/>
    <n v="6.5967999999999999E-2"/>
  </r>
  <r>
    <x v="15"/>
    <x v="21"/>
    <s v="Hofdünger"/>
    <x v="1"/>
    <x v="8"/>
    <s v="BESTAETIGT (6)"/>
    <n v="758.74"/>
    <n v="402.38"/>
    <x v="13"/>
    <x v="2"/>
    <n v="0.75873999999999997"/>
    <n v="0.40238000000000002"/>
    <n v="0.75873999999999997"/>
    <n v="0.40238000000000002"/>
  </r>
  <r>
    <x v="15"/>
    <x v="21"/>
    <s v="Hofdünger"/>
    <x v="1"/>
    <x v="9"/>
    <s v="BESTAETIGT (6)"/>
    <n v="1486.7999999999997"/>
    <n v="1203.5999999999997"/>
    <x v="41"/>
    <x v="2"/>
    <n v="1.4867999999999997"/>
    <n v="1.2035999999999998"/>
    <n v="0.13516363636363635"/>
    <n v="0.1094181818181818"/>
  </r>
  <r>
    <x v="15"/>
    <x v="21"/>
    <s v="Hofdünger"/>
    <x v="1"/>
    <x v="11"/>
    <s v="BESTAETIGT (6)"/>
    <n v="608.96"/>
    <n v="346"/>
    <x v="10"/>
    <x v="2"/>
    <n v="0.60896000000000006"/>
    <n v="0.34599999999999997"/>
    <n v="0.30448000000000003"/>
    <n v="0.17299999999999999"/>
  </r>
  <r>
    <x v="15"/>
    <x v="21"/>
    <s v="Hofdünger"/>
    <x v="1"/>
    <x v="12"/>
    <s v="BESTAETIGT (6)"/>
    <n v="4377.2000000000007"/>
    <n v="2506.8000000000002"/>
    <x v="51"/>
    <x v="2"/>
    <n v="4.3772000000000011"/>
    <n v="2.5068000000000001"/>
    <n v="0.36476666666666674"/>
    <n v="0.2089"/>
  </r>
  <r>
    <x v="15"/>
    <x v="21"/>
    <s v="Hofdünger"/>
    <x v="1"/>
    <x v="1"/>
    <s v="BESTAETIGT (6)"/>
    <n v="5511.7999999999993"/>
    <n v="3167.7700000000004"/>
    <x v="41"/>
    <x v="2"/>
    <n v="5.5117999999999991"/>
    <n v="3.1677700000000004"/>
    <n v="0.50107272727272723"/>
    <n v="0.28797909090909096"/>
  </r>
  <r>
    <x v="15"/>
    <x v="21"/>
    <s v="Hofdünger"/>
    <x v="1"/>
    <x v="5"/>
    <s v="BESTAETIGT (6)"/>
    <n v="486"/>
    <n v="340.2"/>
    <x v="2"/>
    <x v="2"/>
    <n v="0.48599999999999999"/>
    <n v="0.3402"/>
    <n v="0.1215"/>
    <n v="8.5050000000000001E-2"/>
  </r>
  <r>
    <x v="15"/>
    <x v="21"/>
    <s v="Recyclingdünger"/>
    <x v="2"/>
    <x v="16"/>
    <s v="BESTAETIGT (6)"/>
    <n v="997.5"/>
    <n v="432"/>
    <x v="13"/>
    <x v="2"/>
    <n v="0.99750000000000005"/>
    <n v="0.432"/>
    <n v="0.99750000000000005"/>
    <n v="0.432"/>
  </r>
  <r>
    <x v="15"/>
    <x v="2"/>
    <s v="Hofdünger"/>
    <x v="1"/>
    <x v="0"/>
    <s v="BESTAETIGT (6)"/>
    <n v="595.16999999999996"/>
    <n v="257.76"/>
    <x v="13"/>
    <x v="2"/>
    <n v="0.59516999999999998"/>
    <n v="0.25775999999999999"/>
    <n v="0.59516999999999998"/>
    <n v="0.25775999999999999"/>
  </r>
  <r>
    <x v="15"/>
    <x v="12"/>
    <s v="Hofdünger"/>
    <x v="1"/>
    <x v="1"/>
    <s v="BESTAETIGT (6)"/>
    <n v="219.6"/>
    <n v="142.19999999999999"/>
    <x v="13"/>
    <x v="2"/>
    <n v="0.21959999999999999"/>
    <n v="0.14219999999999999"/>
    <n v="0.21959999999999999"/>
    <n v="0.14219999999999999"/>
  </r>
  <r>
    <x v="16"/>
    <x v="4"/>
    <s v="Hofdünger"/>
    <x v="1"/>
    <x v="11"/>
    <s v="BESTAETIGT (6)"/>
    <n v="8417.8400000000038"/>
    <n v="5044"/>
    <x v="101"/>
    <x v="2"/>
    <n v="8.4178400000000035"/>
    <n v="5.0439999999999996"/>
    <n v="0.2550860606060607"/>
    <n v="0.15284848484848484"/>
  </r>
  <r>
    <x v="16"/>
    <x v="13"/>
    <s v="Hofdünger"/>
    <x v="0"/>
    <x v="3"/>
    <s v="BESTAETIGT (6)"/>
    <n v="210"/>
    <n v="90"/>
    <x v="2"/>
    <x v="2"/>
    <n v="0.21"/>
    <n v="0.09"/>
    <n v="5.2499999999999998E-2"/>
    <n v="2.2499999999999999E-2"/>
  </r>
  <r>
    <x v="16"/>
    <x v="13"/>
    <s v="Hofdünger"/>
    <x v="0"/>
    <x v="4"/>
    <s v="BESTAETIGT (6)"/>
    <n v="104.4"/>
    <n v="36"/>
    <x v="13"/>
    <x v="2"/>
    <n v="0.10440000000000001"/>
    <n v="3.5999999999999997E-2"/>
    <n v="0.10440000000000001"/>
    <n v="3.5999999999999997E-2"/>
  </r>
  <r>
    <x v="16"/>
    <x v="13"/>
    <s v="Hofdünger"/>
    <x v="0"/>
    <x v="5"/>
    <s v="BESTAETIGT (6)"/>
    <n v="463.24"/>
    <n v="235.07999999999998"/>
    <x v="10"/>
    <x v="2"/>
    <n v="0.46323999999999999"/>
    <n v="0.23507999999999998"/>
    <n v="0.23161999999999999"/>
    <n v="0.11753999999999999"/>
  </r>
  <r>
    <x v="16"/>
    <x v="7"/>
    <s v="Hofdünger"/>
    <x v="0"/>
    <x v="1"/>
    <s v="BESTAETIGT (6)"/>
    <n v="577.6"/>
    <n v="247.2"/>
    <x v="2"/>
    <x v="2"/>
    <n v="0.5776"/>
    <n v="0.24719999999999998"/>
    <n v="0.1444"/>
    <n v="6.1799999999999994E-2"/>
  </r>
  <r>
    <x v="16"/>
    <x v="7"/>
    <s v="Hofdünger"/>
    <x v="0"/>
    <x v="3"/>
    <s v="BESTAETIGT (6)"/>
    <n v="1382"/>
    <n v="613"/>
    <x v="7"/>
    <x v="2"/>
    <n v="1.3819999999999999"/>
    <n v="0.61299999999999999"/>
    <n v="0.46066666666666661"/>
    <n v="0.20433333333333334"/>
  </r>
  <r>
    <x v="16"/>
    <x v="7"/>
    <s v="Hofdünger"/>
    <x v="0"/>
    <x v="4"/>
    <s v="BESTAETIGT (6)"/>
    <n v="6981.52"/>
    <n v="2664.7400000000002"/>
    <x v="39"/>
    <x v="2"/>
    <n v="6.9815200000000006"/>
    <n v="2.6647400000000001"/>
    <n v="0.25857481481481481"/>
    <n v="9.8694074074074073E-2"/>
  </r>
  <r>
    <x v="16"/>
    <x v="7"/>
    <s v="Hofdünger"/>
    <x v="0"/>
    <x v="5"/>
    <s v="BESTAETIGT (6)"/>
    <n v="3396.4"/>
    <n v="1757.3999999999999"/>
    <x v="39"/>
    <x v="2"/>
    <n v="3.3964000000000003"/>
    <n v="1.7573999999999999"/>
    <n v="0.12579259259259259"/>
    <n v="6.5088888888888877E-2"/>
  </r>
  <r>
    <x v="16"/>
    <x v="7"/>
    <s v="Hofdünger"/>
    <x v="0"/>
    <x v="6"/>
    <s v="BESTAETIGT (6)"/>
    <n v="3417.34"/>
    <n v="1426.12"/>
    <x v="28"/>
    <x v="2"/>
    <n v="3.4173400000000003"/>
    <n v="1.4261199999999998"/>
    <n v="0.18985222222222223"/>
    <n v="7.9228888888888876E-2"/>
  </r>
  <r>
    <x v="16"/>
    <x v="7"/>
    <s v="Hofdünger"/>
    <x v="1"/>
    <x v="11"/>
    <s v="BESTAETIGT (6)"/>
    <n v="475.20000000000005"/>
    <n v="270"/>
    <x v="20"/>
    <x v="2"/>
    <n v="0.47520000000000007"/>
    <n v="0.27"/>
    <n v="7.9200000000000007E-2"/>
    <n v="4.5000000000000005E-2"/>
  </r>
  <r>
    <x v="16"/>
    <x v="7"/>
    <s v="Hofdünger"/>
    <x v="1"/>
    <x v="12"/>
    <s v="BESTAETIGT (6)"/>
    <n v="2203.1999999999998"/>
    <n v="1296"/>
    <x v="10"/>
    <x v="2"/>
    <n v="2.2031999999999998"/>
    <n v="1.296"/>
    <n v="1.1015999999999999"/>
    <n v="0.64800000000000002"/>
  </r>
  <r>
    <x v="16"/>
    <x v="14"/>
    <s v="Hofdünger"/>
    <x v="0"/>
    <x v="1"/>
    <s v="BESTAETIGT (6)"/>
    <n v="382"/>
    <n v="168"/>
    <x v="7"/>
    <x v="2"/>
    <n v="0.38200000000000001"/>
    <n v="0.16800000000000001"/>
    <n v="0.12733333333333333"/>
    <n v="5.6000000000000001E-2"/>
  </r>
  <r>
    <x v="16"/>
    <x v="14"/>
    <s v="Hofdünger"/>
    <x v="0"/>
    <x v="3"/>
    <s v="BESTAETIGT (6)"/>
    <n v="750"/>
    <n v="330"/>
    <x v="13"/>
    <x v="2"/>
    <n v="0.75"/>
    <n v="0.33"/>
    <n v="0.75"/>
    <n v="0.33"/>
  </r>
  <r>
    <x v="16"/>
    <x v="14"/>
    <s v="Hofdünger"/>
    <x v="0"/>
    <x v="4"/>
    <s v="BESTAETIGT (6)"/>
    <n v="2836.8"/>
    <n v="1292.27"/>
    <x v="16"/>
    <x v="2"/>
    <n v="2.8368000000000002"/>
    <n v="1.29227"/>
    <n v="0.28368000000000004"/>
    <n v="0.12922700000000001"/>
  </r>
  <r>
    <x v="16"/>
    <x v="14"/>
    <s v="Hofdünger"/>
    <x v="0"/>
    <x v="6"/>
    <s v="BESTAETIGT (6)"/>
    <n v="7765.2"/>
    <n v="3145.2999999999997"/>
    <x v="14"/>
    <x v="2"/>
    <n v="7.7652000000000001"/>
    <n v="3.1452999999999998"/>
    <n v="0.32355"/>
    <n v="0.13105416666666667"/>
  </r>
  <r>
    <x v="16"/>
    <x v="14"/>
    <s v="Hofdünger"/>
    <x v="1"/>
    <x v="9"/>
    <s v="BESTAETIGT (6)"/>
    <n v="134.4"/>
    <n v="108.8"/>
    <x v="13"/>
    <x v="2"/>
    <n v="0.13440000000000002"/>
    <n v="0.10879999999999999"/>
    <n v="0.13440000000000002"/>
    <n v="0.10879999999999999"/>
  </r>
  <r>
    <x v="16"/>
    <x v="14"/>
    <s v="Hofdünger"/>
    <x v="1"/>
    <x v="11"/>
    <s v="BESTAETIGT (6)"/>
    <n v="102"/>
    <n v="75"/>
    <x v="13"/>
    <x v="2"/>
    <n v="0.10199999999999999"/>
    <n v="7.4999999999999997E-2"/>
    <n v="0.10199999999999999"/>
    <n v="7.4999999999999997E-2"/>
  </r>
  <r>
    <x v="16"/>
    <x v="14"/>
    <s v="Hofdünger"/>
    <x v="1"/>
    <x v="1"/>
    <s v="BESTAETIGT (6)"/>
    <n v="720.3"/>
    <n v="470.4"/>
    <x v="10"/>
    <x v="2"/>
    <n v="0.72029999999999994"/>
    <n v="0.47039999999999998"/>
    <n v="0.36014999999999997"/>
    <n v="0.23519999999999999"/>
  </r>
  <r>
    <x v="16"/>
    <x v="14"/>
    <s v="Recyclingdünger"/>
    <x v="2"/>
    <x v="16"/>
    <s v="BESTAETIGT (6)"/>
    <n v="0"/>
    <n v="11490.63"/>
    <x v="92"/>
    <x v="2"/>
    <n v="0"/>
    <n v="11.490629999999999"/>
    <n v="0"/>
    <n v="0.26722395348837208"/>
  </r>
  <r>
    <x v="16"/>
    <x v="19"/>
    <s v="Hofdünger"/>
    <x v="0"/>
    <x v="0"/>
    <s v="BESTAETIGT (6)"/>
    <n v="380"/>
    <n v="105"/>
    <x v="13"/>
    <x v="2"/>
    <n v="0.38"/>
    <n v="0.105"/>
    <n v="0.38"/>
    <n v="0.105"/>
  </r>
  <r>
    <x v="16"/>
    <x v="19"/>
    <s v="Hofdünger"/>
    <x v="0"/>
    <x v="3"/>
    <s v="BESTAETIGT (6)"/>
    <n v="510"/>
    <n v="195"/>
    <x v="13"/>
    <x v="2"/>
    <n v="0.51"/>
    <n v="0.19500000000000001"/>
    <n v="0.51"/>
    <n v="0.19500000000000001"/>
  </r>
  <r>
    <x v="16"/>
    <x v="19"/>
    <s v="Hofdünger"/>
    <x v="0"/>
    <x v="4"/>
    <s v="BESTAETIGT (6)"/>
    <n v="856.30000000000007"/>
    <n v="374.59999999999997"/>
    <x v="18"/>
    <x v="2"/>
    <n v="0.85630000000000006"/>
    <n v="0.37459999999999999"/>
    <n v="0.17126000000000002"/>
    <n v="7.492E-2"/>
  </r>
  <r>
    <x v="16"/>
    <x v="19"/>
    <s v="Hofdünger"/>
    <x v="0"/>
    <x v="6"/>
    <s v="BESTAETIGT (6)"/>
    <n v="5403.86"/>
    <n v="1853.28"/>
    <x v="14"/>
    <x v="2"/>
    <n v="5.4038599999999999"/>
    <n v="1.85328"/>
    <n v="0.22516083333333334"/>
    <n v="7.7219999999999997E-2"/>
  </r>
  <r>
    <x v="16"/>
    <x v="17"/>
    <s v="Hofdünger"/>
    <x v="0"/>
    <x v="1"/>
    <s v="BESTAETIGT (6)"/>
    <n v="290"/>
    <n v="120"/>
    <x v="13"/>
    <x v="2"/>
    <n v="0.28999999999999998"/>
    <n v="0.12"/>
    <n v="0.28999999999999998"/>
    <n v="0.12"/>
  </r>
  <r>
    <x v="16"/>
    <x v="17"/>
    <s v="Hofdünger"/>
    <x v="0"/>
    <x v="6"/>
    <s v="BESTAETIGT (6)"/>
    <n v="1037.5999999999999"/>
    <n v="451.2"/>
    <x v="2"/>
    <x v="2"/>
    <n v="1.0375999999999999"/>
    <n v="0.45119999999999999"/>
    <n v="0.25939999999999996"/>
    <n v="0.1128"/>
  </r>
  <r>
    <x v="16"/>
    <x v="17"/>
    <s v="Recyclingdünger"/>
    <x v="2"/>
    <x v="16"/>
    <s v="BESTAETIGT (6)"/>
    <n v="0"/>
    <n v="204"/>
    <x v="13"/>
    <x v="2"/>
    <n v="0"/>
    <n v="0.20399999999999999"/>
    <n v="0"/>
    <n v="0.20399999999999999"/>
  </r>
  <r>
    <x v="16"/>
    <x v="8"/>
    <s v="Hofdünger"/>
    <x v="0"/>
    <x v="0"/>
    <s v="BESTAETIGT (6)"/>
    <n v="24070.9"/>
    <n v="8128.3"/>
    <x v="9"/>
    <x v="2"/>
    <n v="24.070900000000002"/>
    <n v="8.1282999999999994"/>
    <n v="0.65056486486486487"/>
    <n v="0.21968378378378378"/>
  </r>
  <r>
    <x v="16"/>
    <x v="8"/>
    <s v="Hofdünger"/>
    <x v="0"/>
    <x v="1"/>
    <s v="BESTAETIGT (6)"/>
    <n v="63298.230000000018"/>
    <n v="26465.16"/>
    <x v="235"/>
    <x v="2"/>
    <n v="63.298230000000018"/>
    <n v="26.465160000000001"/>
    <n v="0.25730987804878058"/>
    <n v="0.1075819512195122"/>
  </r>
  <r>
    <x v="16"/>
    <x v="8"/>
    <s v="Hofdünger"/>
    <x v="0"/>
    <x v="19"/>
    <s v="BESTAETIGT (6)"/>
    <n v="220"/>
    <n v="90"/>
    <x v="13"/>
    <x v="2"/>
    <n v="0.22"/>
    <n v="0.09"/>
    <n v="0.22"/>
    <n v="0.09"/>
  </r>
  <r>
    <x v="16"/>
    <x v="8"/>
    <s v="Hofdünger"/>
    <x v="0"/>
    <x v="2"/>
    <s v="BESTAETIGT (6)"/>
    <n v="8810.5999999999985"/>
    <n v="3569.2000000000003"/>
    <x v="84"/>
    <x v="2"/>
    <n v="8.8105999999999991"/>
    <n v="3.5692000000000004"/>
    <n v="0.40048181818181816"/>
    <n v="0.16223636363636365"/>
  </r>
  <r>
    <x v="16"/>
    <x v="8"/>
    <s v="Hofdünger"/>
    <x v="0"/>
    <x v="3"/>
    <s v="BESTAETIGT (6)"/>
    <n v="43028.369999999988"/>
    <n v="18880.990000000002"/>
    <x v="236"/>
    <x v="2"/>
    <n v="43.028369999999988"/>
    <n v="18.880990000000001"/>
    <n v="0.1973778440366972"/>
    <n v="8.6610045871559641E-2"/>
  </r>
  <r>
    <x v="16"/>
    <x v="8"/>
    <s v="Hofdünger"/>
    <x v="0"/>
    <x v="4"/>
    <s v="BESTAETIGT (6)"/>
    <n v="507673.85"/>
    <n v="193106.37000000011"/>
    <x v="237"/>
    <x v="2"/>
    <n v="507.67384999999996"/>
    <n v="193.10637000000011"/>
    <n v="0.25498435459568053"/>
    <n v="9.6989638372677101E-2"/>
  </r>
  <r>
    <x v="16"/>
    <x v="8"/>
    <s v="Hofdünger"/>
    <x v="0"/>
    <x v="5"/>
    <s v="BESTAETIGT (6)"/>
    <n v="98105.300000000017"/>
    <n v="51754.33"/>
    <x v="238"/>
    <x v="2"/>
    <n v="98.105300000000014"/>
    <n v="51.754330000000003"/>
    <n v="0.20144825462012322"/>
    <n v="0.1062717248459959"/>
  </r>
  <r>
    <x v="16"/>
    <x v="8"/>
    <s v="Hofdünger"/>
    <x v="0"/>
    <x v="6"/>
    <s v="BESTAETIGT (6)"/>
    <n v="151720.15999999995"/>
    <n v="68699.670000000056"/>
    <x v="239"/>
    <x v="2"/>
    <n v="151.72015999999994"/>
    <n v="68.699670000000054"/>
    <n v="0.22084448326055303"/>
    <n v="9.9999519650655094E-2"/>
  </r>
  <r>
    <x v="16"/>
    <x v="8"/>
    <s v="Hofdünger"/>
    <x v="1"/>
    <x v="0"/>
    <s v="BESTAETIGT (6)"/>
    <n v="127.4"/>
    <n v="52"/>
    <x v="13"/>
    <x v="2"/>
    <n v="0.12740000000000001"/>
    <n v="5.1999999999999998E-2"/>
    <n v="0.12740000000000001"/>
    <n v="5.1999999999999998E-2"/>
  </r>
  <r>
    <x v="16"/>
    <x v="8"/>
    <s v="Hofdünger"/>
    <x v="1"/>
    <x v="7"/>
    <s v="BESTAETIGT (6)"/>
    <n v="1632.75"/>
    <n v="961.64999999999986"/>
    <x v="15"/>
    <x v="2"/>
    <n v="1.6327499999999999"/>
    <n v="0.96164999999999989"/>
    <n v="0.23324999999999999"/>
    <n v="0.13737857142857141"/>
  </r>
  <r>
    <x v="16"/>
    <x v="8"/>
    <s v="Hofdünger"/>
    <x v="1"/>
    <x v="8"/>
    <s v="BESTAETIGT (6)"/>
    <n v="95.4"/>
    <n v="41.4"/>
    <x v="13"/>
    <x v="2"/>
    <n v="9.5400000000000013E-2"/>
    <n v="4.1399999999999999E-2"/>
    <n v="9.5400000000000013E-2"/>
    <n v="4.1399999999999999E-2"/>
  </r>
  <r>
    <x v="16"/>
    <x v="8"/>
    <s v="Hofdünger"/>
    <x v="1"/>
    <x v="9"/>
    <s v="BESTAETIGT (6)"/>
    <n v="6685.1100000000006"/>
    <n v="5061.6000000000004"/>
    <x v="8"/>
    <x v="2"/>
    <n v="6.6851100000000008"/>
    <n v="5.0616000000000003"/>
    <n v="0.35184789473684214"/>
    <n v="0.26640000000000003"/>
  </r>
  <r>
    <x v="16"/>
    <x v="8"/>
    <s v="Hofdünger"/>
    <x v="1"/>
    <x v="10"/>
    <s v="BESTAETIGT (6)"/>
    <n v="625.5"/>
    <n v="674"/>
    <x v="18"/>
    <x v="2"/>
    <n v="0.62549999999999994"/>
    <n v="0.67400000000000004"/>
    <n v="0.12509999999999999"/>
    <n v="0.1348"/>
  </r>
  <r>
    <x v="16"/>
    <x v="8"/>
    <s v="Hofdünger"/>
    <x v="1"/>
    <x v="11"/>
    <s v="BESTAETIGT (6)"/>
    <n v="10057.450000000004"/>
    <n v="6283.2099999999991"/>
    <x v="240"/>
    <x v="2"/>
    <n v="10.057450000000005"/>
    <n v="6.2832099999999995"/>
    <n v="5.8135549132948001E-2"/>
    <n v="3.6319132947976875E-2"/>
  </r>
  <r>
    <x v="16"/>
    <x v="8"/>
    <s v="Hofdünger"/>
    <x v="1"/>
    <x v="12"/>
    <s v="BESTAETIGT (6)"/>
    <n v="10741.21"/>
    <n v="6126.38"/>
    <x v="30"/>
    <x v="2"/>
    <n v="10.741209999999999"/>
    <n v="6.1263800000000002"/>
    <n v="0.22853638297872339"/>
    <n v="0.13034851063829789"/>
  </r>
  <r>
    <x v="16"/>
    <x v="8"/>
    <s v="Hofdünger"/>
    <x v="1"/>
    <x v="1"/>
    <s v="BESTAETIGT (6)"/>
    <n v="3670.86"/>
    <n v="2026.3"/>
    <x v="28"/>
    <x v="2"/>
    <n v="3.6708600000000002"/>
    <n v="2.0263"/>
    <n v="0.20393666666666668"/>
    <n v="0.11257222222222223"/>
  </r>
  <r>
    <x v="16"/>
    <x v="8"/>
    <s v="Hofdünger"/>
    <x v="1"/>
    <x v="2"/>
    <s v="BESTAETIGT (6)"/>
    <n v="254.12"/>
    <n v="108.53999999999999"/>
    <x v="2"/>
    <x v="2"/>
    <n v="0.25412000000000001"/>
    <n v="0.10854"/>
    <n v="6.3530000000000003E-2"/>
    <n v="2.7134999999999999E-2"/>
  </r>
  <r>
    <x v="16"/>
    <x v="8"/>
    <s v="Hofdünger"/>
    <x v="1"/>
    <x v="14"/>
    <s v="BESTAETIGT (6)"/>
    <n v="226.79999999999998"/>
    <n v="93.54"/>
    <x v="20"/>
    <x v="2"/>
    <n v="0.22679999999999997"/>
    <n v="9.3540000000000012E-2"/>
    <n v="3.7799999999999993E-2"/>
    <n v="1.5590000000000001E-2"/>
  </r>
  <r>
    <x v="16"/>
    <x v="8"/>
    <s v="Recyclingdünger"/>
    <x v="2"/>
    <x v="16"/>
    <s v="BESTAETIGT (6)"/>
    <n v="75796.059999999983"/>
    <n v="40855.680000000037"/>
    <x v="241"/>
    <x v="2"/>
    <n v="75.796059999999983"/>
    <n v="40.855680000000035"/>
    <n v="0.23910429022082014"/>
    <n v="0.12888227129337551"/>
  </r>
  <r>
    <x v="16"/>
    <x v="22"/>
    <s v="Hofdünger"/>
    <x v="0"/>
    <x v="1"/>
    <s v="BESTAETIGT (6)"/>
    <n v="725"/>
    <n v="300"/>
    <x v="13"/>
    <x v="2"/>
    <n v="0.72499999999999998"/>
    <n v="0.3"/>
    <n v="0.72499999999999998"/>
    <n v="0.3"/>
  </r>
  <r>
    <x v="16"/>
    <x v="22"/>
    <s v="Hofdünger"/>
    <x v="1"/>
    <x v="11"/>
    <s v="BESTAETIGT (6)"/>
    <n v="102"/>
    <n v="75"/>
    <x v="13"/>
    <x v="2"/>
    <n v="0.10199999999999999"/>
    <n v="7.4999999999999997E-2"/>
    <n v="0.10199999999999999"/>
    <n v="7.4999999999999997E-2"/>
  </r>
  <r>
    <x v="16"/>
    <x v="22"/>
    <s v="Hofdünger"/>
    <x v="1"/>
    <x v="12"/>
    <s v="BESTAETIGT (6)"/>
    <n v="979.68"/>
    <n v="549.12"/>
    <x v="2"/>
    <x v="2"/>
    <n v="0.97968"/>
    <n v="0.54912000000000005"/>
    <n v="0.24492"/>
    <n v="0.13728000000000001"/>
  </r>
  <r>
    <x v="16"/>
    <x v="22"/>
    <s v="Hofdünger"/>
    <x v="1"/>
    <x v="15"/>
    <s v="BESTAETIGT (6)"/>
    <n v="763.6"/>
    <n v="469.2"/>
    <x v="13"/>
    <x v="2"/>
    <n v="0.76360000000000006"/>
    <n v="0.46920000000000001"/>
    <n v="0.76360000000000006"/>
    <n v="0.46920000000000001"/>
  </r>
  <r>
    <x v="16"/>
    <x v="22"/>
    <s v="Recyclingdünger"/>
    <x v="2"/>
    <x v="16"/>
    <s v="BESTAETIGT (6)"/>
    <n v="0"/>
    <n v="2794.8599999999997"/>
    <x v="121"/>
    <x v="2"/>
    <n v="0"/>
    <n v="2.7948599999999995"/>
    <n v="0"/>
    <n v="6.0757826086956512E-2"/>
  </r>
  <r>
    <x v="16"/>
    <x v="9"/>
    <s v="Hofdünger"/>
    <x v="0"/>
    <x v="0"/>
    <s v="BESTAETIGT (6)"/>
    <n v="1817.28"/>
    <n v="617.14"/>
    <x v="18"/>
    <x v="2"/>
    <n v="1.81728"/>
    <n v="0.61714000000000002"/>
    <n v="0.363456"/>
    <n v="0.12342800000000001"/>
  </r>
  <r>
    <x v="16"/>
    <x v="9"/>
    <s v="Hofdünger"/>
    <x v="0"/>
    <x v="1"/>
    <s v="BESTAETIGT (6)"/>
    <n v="3048.9"/>
    <n v="1261"/>
    <x v="49"/>
    <x v="2"/>
    <n v="3.0489000000000002"/>
    <n v="1.2609999999999999"/>
    <n v="0.17934705882352941"/>
    <n v="7.4176470588235288E-2"/>
  </r>
  <r>
    <x v="16"/>
    <x v="9"/>
    <s v="Hofdünger"/>
    <x v="0"/>
    <x v="3"/>
    <s v="BESTAETIGT (6)"/>
    <n v="676.8"/>
    <n v="273.3"/>
    <x v="2"/>
    <x v="2"/>
    <n v="0.67679999999999996"/>
    <n v="0.27329999999999999"/>
    <n v="0.16919999999999999"/>
    <n v="6.8324999999999997E-2"/>
  </r>
  <r>
    <x v="16"/>
    <x v="9"/>
    <s v="Hofdünger"/>
    <x v="0"/>
    <x v="4"/>
    <s v="BESTAETIGT (6)"/>
    <n v="17862.489999999998"/>
    <n v="8512.0999999999985"/>
    <x v="63"/>
    <x v="2"/>
    <n v="17.862489999999998"/>
    <n v="8.5120999999999984"/>
    <n v="0.57620935483870961"/>
    <n v="0.27458387096774189"/>
  </r>
  <r>
    <x v="16"/>
    <x v="9"/>
    <s v="Hofdünger"/>
    <x v="0"/>
    <x v="5"/>
    <s v="BESTAETIGT (6)"/>
    <n v="4210.8"/>
    <n v="2934.8"/>
    <x v="3"/>
    <x v="2"/>
    <n v="4.2107999999999999"/>
    <n v="2.9348000000000001"/>
    <n v="0.1315875"/>
    <n v="9.1712500000000002E-2"/>
  </r>
  <r>
    <x v="16"/>
    <x v="9"/>
    <s v="Hofdünger"/>
    <x v="0"/>
    <x v="6"/>
    <s v="BESTAETIGT (6)"/>
    <n v="1752.78"/>
    <n v="664.44"/>
    <x v="15"/>
    <x v="2"/>
    <n v="1.75278"/>
    <n v="0.66444000000000003"/>
    <n v="0.25039714285714287"/>
    <n v="9.4920000000000004E-2"/>
  </r>
  <r>
    <x v="16"/>
    <x v="9"/>
    <s v="Hofdünger"/>
    <x v="1"/>
    <x v="0"/>
    <s v="BESTAETIGT (6)"/>
    <n v="1246.44"/>
    <n v="727.56"/>
    <x v="13"/>
    <x v="2"/>
    <n v="1.24644"/>
    <n v="0.72755999999999998"/>
    <n v="1.24644"/>
    <n v="0.72755999999999998"/>
  </r>
  <r>
    <x v="16"/>
    <x v="9"/>
    <s v="Hofdünger"/>
    <x v="1"/>
    <x v="11"/>
    <s v="BESTAETIGT (6)"/>
    <n v="137.28"/>
    <n v="78"/>
    <x v="15"/>
    <x v="2"/>
    <n v="0.13728000000000001"/>
    <n v="7.8E-2"/>
    <n v="1.9611428571428575E-2"/>
    <n v="1.1142857142857144E-2"/>
  </r>
  <r>
    <x v="16"/>
    <x v="9"/>
    <s v="Hofdünger"/>
    <x v="1"/>
    <x v="12"/>
    <s v="BESTAETIGT (6)"/>
    <n v="286"/>
    <n v="152"/>
    <x v="13"/>
    <x v="2"/>
    <n v="0.28599999999999998"/>
    <n v="0.152"/>
    <n v="0.28599999999999998"/>
    <n v="0.152"/>
  </r>
  <r>
    <x v="16"/>
    <x v="9"/>
    <s v="Hofdünger"/>
    <x v="1"/>
    <x v="1"/>
    <s v="BESTAETIGT (6)"/>
    <n v="294.39999999999998"/>
    <n v="192"/>
    <x v="13"/>
    <x v="2"/>
    <n v="0.2944"/>
    <n v="0.192"/>
    <n v="0.2944"/>
    <n v="0.192"/>
  </r>
  <r>
    <x v="16"/>
    <x v="9"/>
    <s v="Recyclingdünger"/>
    <x v="2"/>
    <x v="16"/>
    <s v="BESTAETIGT (6)"/>
    <n v="312"/>
    <n v="174"/>
    <x v="13"/>
    <x v="2"/>
    <n v="0.312"/>
    <n v="0.17399999999999999"/>
    <n v="0.312"/>
    <n v="0.17399999999999999"/>
  </r>
  <r>
    <x v="16"/>
    <x v="10"/>
    <s v="Hofdünger"/>
    <x v="0"/>
    <x v="0"/>
    <s v="BESTAETIGT (6)"/>
    <n v="180.6"/>
    <n v="64.5"/>
    <x v="10"/>
    <x v="2"/>
    <n v="0.18059999999999998"/>
    <n v="6.4500000000000002E-2"/>
    <n v="9.0299999999999991E-2"/>
    <n v="3.2250000000000001E-2"/>
  </r>
  <r>
    <x v="16"/>
    <x v="10"/>
    <s v="Hofdünger"/>
    <x v="0"/>
    <x v="1"/>
    <s v="BESTAETIGT (6)"/>
    <n v="8007.0499999999993"/>
    <n v="3341.9"/>
    <x v="3"/>
    <x v="2"/>
    <n v="8.0070499999999996"/>
    <n v="3.3418999999999999"/>
    <n v="0.25022031249999999"/>
    <n v="0.104434375"/>
  </r>
  <r>
    <x v="16"/>
    <x v="10"/>
    <s v="Hofdünger"/>
    <x v="0"/>
    <x v="3"/>
    <s v="BESTAETIGT (6)"/>
    <n v="16002.580000000002"/>
    <n v="6309.7500000000027"/>
    <x v="99"/>
    <x v="2"/>
    <n v="16.002580000000002"/>
    <n v="6.3097500000000029"/>
    <n v="0.28576035714285719"/>
    <n v="0.11267410714285719"/>
  </r>
  <r>
    <x v="16"/>
    <x v="10"/>
    <s v="Hofdünger"/>
    <x v="0"/>
    <x v="4"/>
    <s v="BESTAETIGT (6)"/>
    <n v="63792.100000000006"/>
    <n v="24632.600000000009"/>
    <x v="242"/>
    <x v="2"/>
    <n v="63.792100000000005"/>
    <n v="24.632600000000011"/>
    <n v="0.31737363184079603"/>
    <n v="0.12255024875621896"/>
  </r>
  <r>
    <x v="16"/>
    <x v="10"/>
    <s v="Hofdünger"/>
    <x v="0"/>
    <x v="5"/>
    <s v="BESTAETIGT (6)"/>
    <n v="14035.880000000001"/>
    <n v="7835.7700000000023"/>
    <x v="197"/>
    <x v="2"/>
    <n v="14.035880000000001"/>
    <n v="7.8357700000000019"/>
    <n v="0.18967405405405408"/>
    <n v="0.10588878378378382"/>
  </r>
  <r>
    <x v="16"/>
    <x v="10"/>
    <s v="Hofdünger"/>
    <x v="0"/>
    <x v="6"/>
    <s v="BESTAETIGT (6)"/>
    <n v="52716.809999999983"/>
    <n v="23520.939999999991"/>
    <x v="243"/>
    <x v="2"/>
    <n v="52.716809999999981"/>
    <n v="23.520939999999992"/>
    <n v="0.3012389142857142"/>
    <n v="0.1344053714285714"/>
  </r>
  <r>
    <x v="16"/>
    <x v="10"/>
    <s v="Hofdünger"/>
    <x v="1"/>
    <x v="8"/>
    <s v="BESTAETIGT (6)"/>
    <n v="693.24"/>
    <n v="300.83999999999997"/>
    <x v="10"/>
    <x v="2"/>
    <n v="0.69323999999999997"/>
    <n v="0.30084"/>
    <n v="0.34661999999999998"/>
    <n v="0.15042"/>
  </r>
  <r>
    <x v="16"/>
    <x v="10"/>
    <s v="Hofdünger"/>
    <x v="1"/>
    <x v="18"/>
    <s v="BESTAETIGT (6)"/>
    <n v="49.6"/>
    <n v="38.4"/>
    <x v="13"/>
    <x v="2"/>
    <n v="4.9599999999999998E-2"/>
    <n v="3.8399999999999997E-2"/>
    <n v="4.9599999999999998E-2"/>
    <n v="3.8399999999999997E-2"/>
  </r>
  <r>
    <x v="16"/>
    <x v="10"/>
    <s v="Hofdünger"/>
    <x v="1"/>
    <x v="9"/>
    <s v="BESTAETIGT (6)"/>
    <n v="982.8"/>
    <n v="795.6"/>
    <x v="7"/>
    <x v="2"/>
    <n v="0.98280000000000001"/>
    <n v="0.79559999999999997"/>
    <n v="0.3276"/>
    <n v="0.26519999999999999"/>
  </r>
  <r>
    <x v="16"/>
    <x v="10"/>
    <s v="Hofdünger"/>
    <x v="1"/>
    <x v="11"/>
    <s v="BESTAETIGT (6)"/>
    <n v="1962.0799999999995"/>
    <n v="1263"/>
    <x v="82"/>
    <x v="2"/>
    <n v="1.9620799999999994"/>
    <n v="1.2629999999999999"/>
    <n v="9.343238095238092E-2"/>
    <n v="6.0142857142857137E-2"/>
  </r>
  <r>
    <x v="16"/>
    <x v="10"/>
    <s v="Hofdünger"/>
    <x v="1"/>
    <x v="12"/>
    <s v="BESTAETIGT (6)"/>
    <n v="4053.25"/>
    <n v="2463.2000000000003"/>
    <x v="11"/>
    <x v="2"/>
    <n v="4.0532500000000002"/>
    <n v="2.4632000000000001"/>
    <n v="0.27021666666666666"/>
    <n v="0.16421333333333335"/>
  </r>
  <r>
    <x v="16"/>
    <x v="10"/>
    <s v="Hofdünger"/>
    <x v="1"/>
    <x v="1"/>
    <s v="BESTAETIGT (6)"/>
    <n v="1488.68"/>
    <n v="813.9"/>
    <x v="23"/>
    <x v="2"/>
    <n v="1.48868"/>
    <n v="0.81389999999999996"/>
    <n v="0.16540888888888888"/>
    <n v="9.0433333333333324E-2"/>
  </r>
  <r>
    <x v="16"/>
    <x v="10"/>
    <s v="Hofdünger"/>
    <x v="1"/>
    <x v="2"/>
    <s v="BESTAETIGT (6)"/>
    <n v="133.65"/>
    <n v="57.09"/>
    <x v="13"/>
    <x v="2"/>
    <n v="0.13365000000000002"/>
    <n v="5.7090000000000002E-2"/>
    <n v="0.13365000000000002"/>
    <n v="5.7090000000000002E-2"/>
  </r>
  <r>
    <x v="16"/>
    <x v="10"/>
    <s v="Hofdünger"/>
    <x v="1"/>
    <x v="14"/>
    <s v="BESTAETIGT (6)"/>
    <n v="120"/>
    <n v="49.5"/>
    <x v="13"/>
    <x v="2"/>
    <n v="0.12"/>
    <n v="4.9500000000000002E-2"/>
    <n v="0.12"/>
    <n v="4.9500000000000002E-2"/>
  </r>
  <r>
    <x v="16"/>
    <x v="10"/>
    <s v="Hofdünger"/>
    <x v="1"/>
    <x v="15"/>
    <s v="BESTAETIGT (6)"/>
    <n v="4548.3999999999996"/>
    <n v="2794.8"/>
    <x v="7"/>
    <x v="2"/>
    <n v="4.5484"/>
    <n v="2.7948000000000004"/>
    <n v="1.5161333333333333"/>
    <n v="0.93160000000000009"/>
  </r>
  <r>
    <x v="16"/>
    <x v="2"/>
    <s v="Hofdünger"/>
    <x v="0"/>
    <x v="4"/>
    <s v="BESTAETIGT (6)"/>
    <n v="1308.5999999999999"/>
    <n v="459.95"/>
    <x v="10"/>
    <x v="2"/>
    <n v="1.3086"/>
    <n v="0.45994999999999997"/>
    <n v="0.65429999999999999"/>
    <n v="0.22997499999999998"/>
  </r>
  <r>
    <x v="16"/>
    <x v="2"/>
    <s v="Hofdünger"/>
    <x v="1"/>
    <x v="11"/>
    <s v="BESTAETIGT (6)"/>
    <n v="21.12"/>
    <n v="12"/>
    <x v="13"/>
    <x v="2"/>
    <n v="2.112E-2"/>
    <n v="1.2E-2"/>
    <n v="2.112E-2"/>
    <n v="1.2E-2"/>
  </r>
  <r>
    <x v="16"/>
    <x v="11"/>
    <s v="Hofdünger"/>
    <x v="0"/>
    <x v="4"/>
    <s v="BESTAETIGT (6)"/>
    <n v="266.7"/>
    <n v="138.6"/>
    <x v="13"/>
    <x v="2"/>
    <n v="0.26669999999999999"/>
    <n v="0.1386"/>
    <n v="0.26669999999999999"/>
    <n v="0.1386"/>
  </r>
  <r>
    <x v="16"/>
    <x v="11"/>
    <s v="Hofdünger"/>
    <x v="0"/>
    <x v="5"/>
    <s v="BESTAETIGT (6)"/>
    <n v="200"/>
    <n v="100"/>
    <x v="13"/>
    <x v="2"/>
    <n v="0.2"/>
    <n v="0.1"/>
    <n v="0.2"/>
    <n v="0.1"/>
  </r>
  <r>
    <x v="16"/>
    <x v="12"/>
    <s v="Hofdünger"/>
    <x v="0"/>
    <x v="1"/>
    <s v="BESTAETIGT (6)"/>
    <n v="1510.9999999999998"/>
    <n v="621.00000000000011"/>
    <x v="23"/>
    <x v="2"/>
    <n v="1.5109999999999997"/>
    <n v="0.62100000000000011"/>
    <n v="0.16788888888888887"/>
    <n v="6.9000000000000006E-2"/>
  </r>
  <r>
    <x v="16"/>
    <x v="12"/>
    <s v="Hofdünger"/>
    <x v="0"/>
    <x v="2"/>
    <s v="BESTAETIGT (6)"/>
    <n v="178.2"/>
    <n v="81"/>
    <x v="13"/>
    <x v="2"/>
    <n v="0.1782"/>
    <n v="8.1000000000000003E-2"/>
    <n v="0.1782"/>
    <n v="8.1000000000000003E-2"/>
  </r>
  <r>
    <x v="16"/>
    <x v="12"/>
    <s v="Hofdünger"/>
    <x v="0"/>
    <x v="4"/>
    <s v="BESTAETIGT (6)"/>
    <n v="49930.369999999988"/>
    <n v="20611.820000000011"/>
    <x v="115"/>
    <x v="2"/>
    <n v="49.930369999999989"/>
    <n v="20.611820000000012"/>
    <n v="0.61642432098765421"/>
    <n v="0.25446691358024709"/>
  </r>
  <r>
    <x v="16"/>
    <x v="12"/>
    <s v="Hofdünger"/>
    <x v="0"/>
    <x v="5"/>
    <s v="BESTAETIGT (6)"/>
    <n v="21397.05"/>
    <n v="11081"/>
    <x v="244"/>
    <x v="2"/>
    <n v="21.39705"/>
    <n v="11.081"/>
    <n v="0.38903727272727273"/>
    <n v="0.20147272727272728"/>
  </r>
  <r>
    <x v="16"/>
    <x v="12"/>
    <s v="Hofdünger"/>
    <x v="0"/>
    <x v="6"/>
    <s v="BESTAETIGT (6)"/>
    <n v="13106.529999999999"/>
    <n v="5770.2699999999959"/>
    <x v="34"/>
    <x v="2"/>
    <n v="13.106529999999999"/>
    <n v="5.7702699999999956"/>
    <n v="0.27305270833333334"/>
    <n v="0.12021395833333325"/>
  </r>
  <r>
    <x v="16"/>
    <x v="12"/>
    <s v="Hofdünger"/>
    <x v="1"/>
    <x v="7"/>
    <s v="BESTAETIGT (6)"/>
    <n v="291.25"/>
    <n v="266.25"/>
    <x v="13"/>
    <x v="2"/>
    <n v="0.29125000000000001"/>
    <n v="0.26624999999999999"/>
    <n v="0.29125000000000001"/>
    <n v="0.26624999999999999"/>
  </r>
  <r>
    <x v="16"/>
    <x v="12"/>
    <s v="Hofdünger"/>
    <x v="1"/>
    <x v="9"/>
    <s v="BESTAETIGT (6)"/>
    <n v="1863.8"/>
    <n v="1410"/>
    <x v="18"/>
    <x v="2"/>
    <n v="1.8637999999999999"/>
    <n v="1.41"/>
    <n v="0.37275999999999998"/>
    <n v="0.28199999999999997"/>
  </r>
  <r>
    <x v="16"/>
    <x v="12"/>
    <s v="Hofdünger"/>
    <x v="1"/>
    <x v="10"/>
    <s v="BESTAETIGT (6)"/>
    <n v="395.19"/>
    <n v="377.29"/>
    <x v="13"/>
    <x v="2"/>
    <n v="0.39518999999999999"/>
    <n v="0.37729000000000001"/>
    <n v="0.39518999999999999"/>
    <n v="0.37729000000000001"/>
  </r>
  <r>
    <x v="16"/>
    <x v="12"/>
    <s v="Hofdünger"/>
    <x v="1"/>
    <x v="11"/>
    <s v="BESTAETIGT (6)"/>
    <n v="102"/>
    <n v="75"/>
    <x v="13"/>
    <x v="2"/>
    <n v="0.10199999999999999"/>
    <n v="7.4999999999999997E-2"/>
    <n v="0.10199999999999999"/>
    <n v="7.4999999999999997E-2"/>
  </r>
  <r>
    <x v="16"/>
    <x v="12"/>
    <s v="Hofdünger"/>
    <x v="1"/>
    <x v="12"/>
    <s v="BESTAETIGT (6)"/>
    <n v="125"/>
    <n v="66"/>
    <x v="13"/>
    <x v="2"/>
    <n v="0.125"/>
    <n v="6.6000000000000003E-2"/>
    <n v="0.125"/>
    <n v="6.6000000000000003E-2"/>
  </r>
  <r>
    <x v="16"/>
    <x v="12"/>
    <s v="Hofdünger"/>
    <x v="1"/>
    <x v="1"/>
    <s v="BESTAETIGT (6)"/>
    <n v="395.98"/>
    <n v="181.65"/>
    <x v="10"/>
    <x v="2"/>
    <n v="0.39598"/>
    <n v="0.18165000000000001"/>
    <n v="0.19799"/>
    <n v="9.0825000000000003E-2"/>
  </r>
  <r>
    <x v="16"/>
    <x v="12"/>
    <s v="Hofdünger"/>
    <x v="1"/>
    <x v="15"/>
    <s v="BESTAETIGT (6)"/>
    <n v="1527.2"/>
    <n v="938.4"/>
    <x v="13"/>
    <x v="2"/>
    <n v="1.5272000000000001"/>
    <n v="0.93840000000000001"/>
    <n v="1.5272000000000001"/>
    <n v="0.93840000000000001"/>
  </r>
  <r>
    <x v="16"/>
    <x v="12"/>
    <s v="Recyclingdünger"/>
    <x v="2"/>
    <x v="16"/>
    <s v="BESTAETIGT (6)"/>
    <n v="5103"/>
    <n v="1032.75"/>
    <x v="23"/>
    <x v="2"/>
    <n v="5.1029999999999998"/>
    <n v="1.0327500000000001"/>
    <n v="0.56699999999999995"/>
    <n v="0.11475"/>
  </r>
  <r>
    <x v="17"/>
    <x v="22"/>
    <s v="Hofdünger"/>
    <x v="0"/>
    <x v="0"/>
    <s v="BESTAETIGT (6)"/>
    <n v="41373.090000000004"/>
    <n v="13573.999999999996"/>
    <x v="52"/>
    <x v="2"/>
    <n v="41.373090000000005"/>
    <n v="13.573999999999996"/>
    <n v="0.82746180000000014"/>
    <n v="0.27147999999999994"/>
  </r>
  <r>
    <x v="17"/>
    <x v="22"/>
    <s v="Hofdünger"/>
    <x v="0"/>
    <x v="1"/>
    <s v="BESTAETIGT (6)"/>
    <n v="10790.9"/>
    <n v="4746.4000000000005"/>
    <x v="39"/>
    <x v="2"/>
    <n v="10.790899999999999"/>
    <n v="4.7464000000000004"/>
    <n v="0.39966296296296294"/>
    <n v="0.17579259259259261"/>
  </r>
  <r>
    <x v="17"/>
    <x v="22"/>
    <s v="Hofdünger"/>
    <x v="0"/>
    <x v="2"/>
    <s v="BESTAETIGT (6)"/>
    <n v="12046.699999999999"/>
    <n v="4762.83"/>
    <x v="80"/>
    <x v="2"/>
    <n v="12.0467"/>
    <n v="4.7628300000000001"/>
    <n v="0.60233499999999995"/>
    <n v="0.23814150000000001"/>
  </r>
  <r>
    <x v="17"/>
    <x v="22"/>
    <s v="Hofdünger"/>
    <x v="0"/>
    <x v="3"/>
    <s v="BESTAETIGT (6)"/>
    <n v="3585.2"/>
    <n v="2290.1599999999994"/>
    <x v="47"/>
    <x v="2"/>
    <n v="3.5851999999999999"/>
    <n v="2.2901599999999993"/>
    <n v="0.224075"/>
    <n v="0.14313499999999996"/>
  </r>
  <r>
    <x v="17"/>
    <x v="22"/>
    <s v="Hofdünger"/>
    <x v="0"/>
    <x v="4"/>
    <s v="BESTAETIGT (6)"/>
    <n v="28269.380000000008"/>
    <n v="13315.569999999994"/>
    <x v="127"/>
    <x v="2"/>
    <n v="28.269380000000009"/>
    <n v="13.315569999999994"/>
    <n v="0.6730804761904764"/>
    <n v="0.31703738095238082"/>
  </r>
  <r>
    <x v="17"/>
    <x v="22"/>
    <s v="Hofdünger"/>
    <x v="0"/>
    <x v="5"/>
    <s v="BESTAETIGT (6)"/>
    <n v="5055.6000000000004"/>
    <n v="2509.6000000000004"/>
    <x v="15"/>
    <x v="2"/>
    <n v="5.0556000000000001"/>
    <n v="2.5096000000000003"/>
    <n v="0.72222857142857144"/>
    <n v="0.35851428571428573"/>
  </r>
  <r>
    <x v="17"/>
    <x v="22"/>
    <s v="Hofdünger"/>
    <x v="0"/>
    <x v="6"/>
    <s v="BESTAETIGT (6)"/>
    <n v="11103"/>
    <n v="5814.8"/>
    <x v="101"/>
    <x v="2"/>
    <n v="11.103"/>
    <n v="5.8148"/>
    <n v="0.33645454545454545"/>
    <n v="0.17620606060606062"/>
  </r>
  <r>
    <x v="17"/>
    <x v="22"/>
    <s v="Hofdünger"/>
    <x v="1"/>
    <x v="18"/>
    <s v="BESTAETIGT (6)"/>
    <n v="1364"/>
    <n v="1056"/>
    <x v="10"/>
    <x v="2"/>
    <n v="1.3640000000000001"/>
    <n v="1.056"/>
    <n v="0.68200000000000005"/>
    <n v="0.52800000000000002"/>
  </r>
  <r>
    <x v="17"/>
    <x v="22"/>
    <s v="Hofdünger"/>
    <x v="1"/>
    <x v="9"/>
    <s v="BESTAETIGT (6)"/>
    <n v="20042.400000000001"/>
    <n v="15437.419999999998"/>
    <x v="27"/>
    <x v="2"/>
    <n v="20.042400000000001"/>
    <n v="15.437419999999998"/>
    <n v="1.541723076923077"/>
    <n v="1.187493846153846"/>
  </r>
  <r>
    <x v="17"/>
    <x v="22"/>
    <s v="Hofdünger"/>
    <x v="1"/>
    <x v="11"/>
    <s v="BESTAETIGT (6)"/>
    <n v="313.27999999999997"/>
    <n v="178"/>
    <x v="7"/>
    <x v="2"/>
    <n v="0.31327999999999995"/>
    <n v="0.17799999999999999"/>
    <n v="0.10442666666666665"/>
    <n v="5.9333333333333328E-2"/>
  </r>
  <r>
    <x v="17"/>
    <x v="22"/>
    <s v="Hofdünger"/>
    <x v="1"/>
    <x v="12"/>
    <s v="BESTAETIGT (6)"/>
    <n v="3865.0099999999998"/>
    <n v="2438.34"/>
    <x v="27"/>
    <x v="2"/>
    <n v="3.8650099999999998"/>
    <n v="2.4383400000000002"/>
    <n v="0.29730846153846152"/>
    <n v="0.18756461538461539"/>
  </r>
  <r>
    <x v="17"/>
    <x v="22"/>
    <s v="Hofdünger"/>
    <x v="1"/>
    <x v="1"/>
    <s v="BESTAETIGT (6)"/>
    <n v="3498.42"/>
    <n v="1450.35"/>
    <x v="15"/>
    <x v="2"/>
    <n v="3.4984199999999999"/>
    <n v="1.4503499999999998"/>
    <n v="0.49977428571428567"/>
    <n v="0.20719285714285712"/>
  </r>
  <r>
    <x v="17"/>
    <x v="22"/>
    <s v="Hofdünger"/>
    <x v="1"/>
    <x v="2"/>
    <s v="BESTAETIGT (6)"/>
    <n v="16420.870000000003"/>
    <n v="7260.8799999999983"/>
    <x v="55"/>
    <x v="2"/>
    <n v="16.420870000000004"/>
    <n v="7.2608799999999984"/>
    <n v="0.71395086956521758"/>
    <n v="0.31569043478260861"/>
  </r>
  <r>
    <x v="17"/>
    <x v="22"/>
    <s v="Hofdünger"/>
    <x v="1"/>
    <x v="14"/>
    <s v="BESTAETIGT (6)"/>
    <n v="96"/>
    <n v="39.6"/>
    <x v="13"/>
    <x v="2"/>
    <n v="9.6000000000000002E-2"/>
    <n v="3.9600000000000003E-2"/>
    <n v="9.6000000000000002E-2"/>
    <n v="3.9600000000000003E-2"/>
  </r>
  <r>
    <x v="17"/>
    <x v="22"/>
    <s v="Recyclingdünger"/>
    <x v="2"/>
    <x v="16"/>
    <s v="BESTAETIGT (6)"/>
    <n v="150847.84000000003"/>
    <n v="53201.149999999994"/>
    <x v="223"/>
    <x v="2"/>
    <n v="150.84784000000002"/>
    <n v="53.201149999999991"/>
    <n v="0.7775661855670104"/>
    <n v="0.27423273195876285"/>
  </r>
  <r>
    <x v="17"/>
    <x v="10"/>
    <s v="Hofdünger"/>
    <x v="0"/>
    <x v="4"/>
    <s v="BESTAETIGT (6)"/>
    <n v="4424.3099999999995"/>
    <n v="1540.17"/>
    <x v="7"/>
    <x v="2"/>
    <n v="4.4243099999999993"/>
    <n v="1.54017"/>
    <n v="1.4747699999999997"/>
    <n v="0.51339000000000001"/>
  </r>
  <r>
    <x v="17"/>
    <x v="10"/>
    <s v="Hofdünger"/>
    <x v="0"/>
    <x v="6"/>
    <s v="BESTAETIGT (6)"/>
    <n v="756"/>
    <n v="459"/>
    <x v="13"/>
    <x v="2"/>
    <n v="0.75600000000000001"/>
    <n v="0.45900000000000002"/>
    <n v="0.75600000000000001"/>
    <n v="0.45900000000000002"/>
  </r>
  <r>
    <x v="17"/>
    <x v="10"/>
    <s v="Recyclingdünger"/>
    <x v="2"/>
    <x v="16"/>
    <s v="BESTAETIGT (6)"/>
    <n v="940.4"/>
    <n v="474.4"/>
    <x v="10"/>
    <x v="2"/>
    <n v="0.94040000000000001"/>
    <n v="0.47439999999999999"/>
    <n v="0.47020000000000001"/>
    <n v="0.23719999999999999"/>
  </r>
  <r>
    <x v="17"/>
    <x v="12"/>
    <s v="Hofdünger"/>
    <x v="0"/>
    <x v="1"/>
    <s v="BESTAETIGT (6)"/>
    <n v="1414"/>
    <n v="350"/>
    <x v="10"/>
    <x v="2"/>
    <n v="1.4139999999999999"/>
    <n v="0.35"/>
    <n v="0.70699999999999996"/>
    <n v="0.17499999999999999"/>
  </r>
  <r>
    <x v="17"/>
    <x v="12"/>
    <s v="Hofdünger"/>
    <x v="1"/>
    <x v="11"/>
    <s v="BESTAETIGT (6)"/>
    <n v="102"/>
    <n v="75"/>
    <x v="13"/>
    <x v="2"/>
    <n v="0.10199999999999999"/>
    <n v="7.4999999999999997E-2"/>
    <n v="0.10199999999999999"/>
    <n v="7.4999999999999997E-2"/>
  </r>
  <r>
    <x v="17"/>
    <x v="12"/>
    <s v="Recyclingdünger"/>
    <x v="2"/>
    <x v="16"/>
    <s v="BESTAETIGT (6)"/>
    <n v="1490.4"/>
    <n v="654.3599999999999"/>
    <x v="7"/>
    <x v="2"/>
    <n v="1.4904000000000002"/>
    <n v="0.65435999999999994"/>
    <n v="0.49680000000000007"/>
    <n v="0.21811999999999998"/>
  </r>
  <r>
    <x v="18"/>
    <x v="4"/>
    <s v="Hofdünger"/>
    <x v="0"/>
    <x v="0"/>
    <s v="BESTAETIGT (6)"/>
    <n v="391.05"/>
    <n v="183.67"/>
    <x v="13"/>
    <x v="2"/>
    <n v="0.39105000000000001"/>
    <n v="0.18367"/>
    <n v="0.39105000000000001"/>
    <n v="0.18367"/>
  </r>
  <r>
    <x v="18"/>
    <x v="4"/>
    <s v="Hofdünger"/>
    <x v="0"/>
    <x v="4"/>
    <s v="BESTAETIGT (6)"/>
    <n v="287"/>
    <n v="122.5"/>
    <x v="13"/>
    <x v="2"/>
    <n v="0.28699999999999998"/>
    <n v="0.1225"/>
    <n v="0.28699999999999998"/>
    <n v="0.1225"/>
  </r>
  <r>
    <x v="18"/>
    <x v="4"/>
    <s v="Recyclingdünger"/>
    <x v="2"/>
    <x v="16"/>
    <s v="BESTAETIGT (6)"/>
    <n v="390"/>
    <n v="75"/>
    <x v="13"/>
    <x v="2"/>
    <n v="0.39"/>
    <n v="7.4999999999999997E-2"/>
    <n v="0.39"/>
    <n v="7.4999999999999997E-2"/>
  </r>
  <r>
    <x v="18"/>
    <x v="6"/>
    <s v="Hofdünger"/>
    <x v="0"/>
    <x v="0"/>
    <s v="BESTAETIGT (6)"/>
    <n v="957"/>
    <n v="449.5"/>
    <x v="2"/>
    <x v="2"/>
    <n v="0.95699999999999996"/>
    <n v="0.44950000000000001"/>
    <n v="0.23924999999999999"/>
    <n v="0.112375"/>
  </r>
  <r>
    <x v="18"/>
    <x v="6"/>
    <s v="Hofdünger"/>
    <x v="0"/>
    <x v="3"/>
    <s v="BESTAETIGT (6)"/>
    <n v="813.49"/>
    <n v="306.89"/>
    <x v="7"/>
    <x v="2"/>
    <n v="0.81349000000000005"/>
    <n v="0.30689"/>
    <n v="0.27116333333333337"/>
    <n v="0.10229666666666666"/>
  </r>
  <r>
    <x v="18"/>
    <x v="6"/>
    <s v="Hofdünger"/>
    <x v="0"/>
    <x v="4"/>
    <s v="BESTAETIGT (6)"/>
    <n v="4540.8"/>
    <n v="1817.1"/>
    <x v="21"/>
    <x v="2"/>
    <n v="4.5407999999999999"/>
    <n v="1.8170999999999999"/>
    <n v="0.56759999999999999"/>
    <n v="0.22713749999999999"/>
  </r>
  <r>
    <x v="18"/>
    <x v="6"/>
    <s v="Hofdünger"/>
    <x v="0"/>
    <x v="6"/>
    <s v="BESTAETIGT (6)"/>
    <n v="292.5"/>
    <n v="97.5"/>
    <x v="13"/>
    <x v="2"/>
    <n v="0.29249999999999998"/>
    <n v="9.7500000000000003E-2"/>
    <n v="0.29249999999999998"/>
    <n v="9.7500000000000003E-2"/>
  </r>
  <r>
    <x v="18"/>
    <x v="6"/>
    <s v="Hofdünger"/>
    <x v="1"/>
    <x v="9"/>
    <s v="BESTAETIGT (6)"/>
    <n v="630.29999999999995"/>
    <n v="424.6"/>
    <x v="10"/>
    <x v="2"/>
    <n v="0.63029999999999997"/>
    <n v="0.42460000000000003"/>
    <n v="0.31514999999999999"/>
    <n v="0.21230000000000002"/>
  </r>
  <r>
    <x v="18"/>
    <x v="6"/>
    <s v="Hofdünger"/>
    <x v="1"/>
    <x v="12"/>
    <s v="BESTAETIGT (6)"/>
    <n v="150.04"/>
    <n v="137.97"/>
    <x v="13"/>
    <x v="2"/>
    <n v="0.15003999999999998"/>
    <n v="0.13797000000000001"/>
    <n v="0.15003999999999998"/>
    <n v="0.13797000000000001"/>
  </r>
  <r>
    <x v="18"/>
    <x v="6"/>
    <s v="Hofdünger"/>
    <x v="1"/>
    <x v="1"/>
    <s v="BESTAETIGT (6)"/>
    <n v="477.36"/>
    <n v="198.9"/>
    <x v="13"/>
    <x v="2"/>
    <n v="0.47736000000000001"/>
    <n v="0.19889999999999999"/>
    <n v="0.47736000000000001"/>
    <n v="0.19889999999999999"/>
  </r>
  <r>
    <x v="18"/>
    <x v="8"/>
    <s v="Hofdünger"/>
    <x v="0"/>
    <x v="0"/>
    <s v="BESTAETIGT (6)"/>
    <n v="9469.6"/>
    <n v="2616.6"/>
    <x v="7"/>
    <x v="2"/>
    <n v="9.4695999999999998"/>
    <n v="2.6166"/>
    <n v="3.1565333333333334"/>
    <n v="0.87219999999999998"/>
  </r>
  <r>
    <x v="18"/>
    <x v="8"/>
    <s v="Hofdünger"/>
    <x v="0"/>
    <x v="3"/>
    <s v="BESTAETIGT (6)"/>
    <n v="570"/>
    <n v="267.89999999999998"/>
    <x v="10"/>
    <x v="2"/>
    <n v="0.56999999999999995"/>
    <n v="0.26789999999999997"/>
    <n v="0.28499999999999998"/>
    <n v="0.13394999999999999"/>
  </r>
  <r>
    <x v="18"/>
    <x v="9"/>
    <s v="Hofdünger"/>
    <x v="0"/>
    <x v="0"/>
    <s v="BESTAETIGT (6)"/>
    <n v="83367.469999999987"/>
    <n v="37555.219999999994"/>
    <x v="42"/>
    <x v="2"/>
    <n v="83.367469999999983"/>
    <n v="37.555219999999991"/>
    <n v="0.2715552768729641"/>
    <n v="0.12232970684039085"/>
  </r>
  <r>
    <x v="18"/>
    <x v="9"/>
    <s v="Hofdünger"/>
    <x v="0"/>
    <x v="1"/>
    <s v="BESTAETIGT (6)"/>
    <n v="57019.059999999976"/>
    <n v="23603.050000000007"/>
    <x v="245"/>
    <x v="2"/>
    <n v="57.019059999999975"/>
    <n v="23.603050000000007"/>
    <n v="0.24683575757575746"/>
    <n v="0.10217770562770566"/>
  </r>
  <r>
    <x v="18"/>
    <x v="9"/>
    <s v="Hofdünger"/>
    <x v="0"/>
    <x v="3"/>
    <s v="BESTAETIGT (6)"/>
    <n v="14304.859999999999"/>
    <n v="6129.3200000000006"/>
    <x v="131"/>
    <x v="2"/>
    <n v="14.304859999999998"/>
    <n v="6.1293200000000008"/>
    <n v="0.26490481481481476"/>
    <n v="0.11350592592592594"/>
  </r>
  <r>
    <x v="18"/>
    <x v="9"/>
    <s v="Hofdünger"/>
    <x v="0"/>
    <x v="4"/>
    <s v="BESTAETIGT (6)"/>
    <n v="34520.699999999997"/>
    <n v="17345.099999999999"/>
    <x v="246"/>
    <x v="2"/>
    <n v="34.520699999999998"/>
    <n v="17.345099999999999"/>
    <n v="0.2144142857142857"/>
    <n v="0.1077335403726708"/>
  </r>
  <r>
    <x v="18"/>
    <x v="9"/>
    <s v="Hofdünger"/>
    <x v="0"/>
    <x v="5"/>
    <s v="BESTAETIGT (6)"/>
    <n v="814.8"/>
    <n v="426.8"/>
    <x v="18"/>
    <x v="2"/>
    <n v="0.81479999999999997"/>
    <n v="0.42680000000000001"/>
    <n v="0.16295999999999999"/>
    <n v="8.5360000000000005E-2"/>
  </r>
  <r>
    <x v="18"/>
    <x v="9"/>
    <s v="Hofdünger"/>
    <x v="0"/>
    <x v="6"/>
    <s v="BESTAETIGT (6)"/>
    <n v="44674.99000000002"/>
    <n v="20290.16"/>
    <x v="247"/>
    <x v="2"/>
    <n v="44.674990000000022"/>
    <n v="20.29016"/>
    <n v="0.22449743718592977"/>
    <n v="0.10196060301507538"/>
  </r>
  <r>
    <x v="18"/>
    <x v="9"/>
    <s v="Hofdünger"/>
    <x v="1"/>
    <x v="0"/>
    <s v="BESTAETIGT (6)"/>
    <n v="1976.1"/>
    <n v="941"/>
    <x v="60"/>
    <x v="2"/>
    <n v="1.9761"/>
    <n v="0.94099999999999995"/>
    <n v="6.5869999999999998E-2"/>
    <n v="3.1366666666666668E-2"/>
  </r>
  <r>
    <x v="18"/>
    <x v="9"/>
    <s v="Hofdünger"/>
    <x v="1"/>
    <x v="7"/>
    <s v="BESTAETIGT (6)"/>
    <n v="929.67"/>
    <n v="832.61999999999989"/>
    <x v="18"/>
    <x v="2"/>
    <n v="0.92967"/>
    <n v="0.83261999999999992"/>
    <n v="0.18593399999999999"/>
    <n v="0.16652399999999998"/>
  </r>
  <r>
    <x v="18"/>
    <x v="9"/>
    <s v="Hofdünger"/>
    <x v="1"/>
    <x v="8"/>
    <s v="BESTAETIGT (6)"/>
    <n v="85.86"/>
    <n v="37.26"/>
    <x v="10"/>
    <x v="2"/>
    <n v="8.5860000000000006E-2"/>
    <n v="3.7260000000000001E-2"/>
    <n v="4.2930000000000003E-2"/>
    <n v="1.8630000000000001E-2"/>
  </r>
  <r>
    <x v="18"/>
    <x v="9"/>
    <s v="Hofdünger"/>
    <x v="1"/>
    <x v="9"/>
    <s v="BESTAETIGT (6)"/>
    <n v="1996.5900000000001"/>
    <n v="1511.1799999999998"/>
    <x v="41"/>
    <x v="2"/>
    <n v="1.9965900000000001"/>
    <n v="1.5111799999999997"/>
    <n v="0.18150818181818182"/>
    <n v="0.13737999999999997"/>
  </r>
  <r>
    <x v="18"/>
    <x v="9"/>
    <s v="Hofdünger"/>
    <x v="1"/>
    <x v="10"/>
    <s v="BESTAETIGT (6)"/>
    <n v="54"/>
    <n v="60"/>
    <x v="10"/>
    <x v="2"/>
    <n v="5.3999999999999999E-2"/>
    <n v="0.06"/>
    <n v="2.7E-2"/>
    <n v="0.03"/>
  </r>
  <r>
    <x v="18"/>
    <x v="9"/>
    <s v="Hofdünger"/>
    <x v="1"/>
    <x v="11"/>
    <s v="BESTAETIGT (6)"/>
    <n v="668.8"/>
    <n v="380"/>
    <x v="28"/>
    <x v="2"/>
    <n v="0.66879999999999995"/>
    <n v="0.38"/>
    <n v="3.7155555555555553E-2"/>
    <n v="2.1111111111111112E-2"/>
  </r>
  <r>
    <x v="18"/>
    <x v="9"/>
    <s v="Hofdünger"/>
    <x v="1"/>
    <x v="12"/>
    <s v="BESTAETIGT (6)"/>
    <n v="1848.9"/>
    <n v="1085.4000000000001"/>
    <x v="49"/>
    <x v="2"/>
    <n v="1.8489"/>
    <n v="1.0854000000000001"/>
    <n v="0.10875882352941177"/>
    <n v="6.3847058823529423E-2"/>
  </r>
  <r>
    <x v="18"/>
    <x v="9"/>
    <s v="Hofdünger"/>
    <x v="1"/>
    <x v="1"/>
    <s v="BESTAETIGT (6)"/>
    <n v="5307.1799999999985"/>
    <n v="3157.65"/>
    <x v="59"/>
    <x v="2"/>
    <n v="5.3071799999999989"/>
    <n v="3.1576500000000003"/>
    <n v="0.1830062068965517"/>
    <n v="0.1088844827586207"/>
  </r>
  <r>
    <x v="18"/>
    <x v="9"/>
    <s v="Hofdünger"/>
    <x v="1"/>
    <x v="2"/>
    <s v="BESTAETIGT (6)"/>
    <n v="919.35"/>
    <n v="392.70999999999992"/>
    <x v="27"/>
    <x v="2"/>
    <n v="0.91935"/>
    <n v="0.39270999999999995"/>
    <n v="7.071923076923077E-2"/>
    <n v="3.0208461538461535E-2"/>
  </r>
  <r>
    <x v="18"/>
    <x v="9"/>
    <s v="Hofdünger"/>
    <x v="1"/>
    <x v="14"/>
    <s v="BESTAETIGT (6)"/>
    <n v="792"/>
    <n v="326.7"/>
    <x v="23"/>
    <x v="2"/>
    <n v="0.79200000000000004"/>
    <n v="0.32669999999999999"/>
    <n v="8.8000000000000009E-2"/>
    <n v="3.6299999999999999E-2"/>
  </r>
  <r>
    <x v="18"/>
    <x v="9"/>
    <s v="Hofdünger"/>
    <x v="1"/>
    <x v="17"/>
    <s v="BESTAETIGT (6)"/>
    <n v="88"/>
    <n v="36.480000000000004"/>
    <x v="10"/>
    <x v="2"/>
    <n v="8.7999999999999995E-2"/>
    <n v="3.6480000000000005E-2"/>
    <n v="4.3999999999999997E-2"/>
    <n v="1.8240000000000003E-2"/>
  </r>
  <r>
    <x v="18"/>
    <x v="9"/>
    <s v="Recyclingdünger"/>
    <x v="2"/>
    <x v="16"/>
    <s v="BESTAETIGT (6)"/>
    <n v="8824.9"/>
    <n v="2073.79"/>
    <x v="80"/>
    <x v="2"/>
    <n v="8.8248999999999995"/>
    <n v="2.0737899999999998"/>
    <n v="0.441245"/>
    <n v="0.10368949999999999"/>
  </r>
  <r>
    <x v="18"/>
    <x v="11"/>
    <s v="Hofdünger"/>
    <x v="0"/>
    <x v="0"/>
    <s v="BESTAETIGT (6)"/>
    <n v="660"/>
    <n v="310"/>
    <x v="15"/>
    <x v="2"/>
    <n v="0.66"/>
    <n v="0.31"/>
    <n v="9.4285714285714292E-2"/>
    <n v="4.4285714285714282E-2"/>
  </r>
  <r>
    <x v="18"/>
    <x v="11"/>
    <s v="Hofdünger"/>
    <x v="0"/>
    <x v="6"/>
    <s v="BESTAETIGT (6)"/>
    <n v="974.5"/>
    <n v="494.5"/>
    <x v="18"/>
    <x v="2"/>
    <n v="0.97450000000000003"/>
    <n v="0.4945"/>
    <n v="0.19490000000000002"/>
    <n v="9.8900000000000002E-2"/>
  </r>
  <r>
    <x v="18"/>
    <x v="11"/>
    <s v="Hofdünger"/>
    <x v="1"/>
    <x v="9"/>
    <s v="BESTAETIGT (6)"/>
    <n v="336"/>
    <n v="272"/>
    <x v="13"/>
    <x v="2"/>
    <n v="0.33600000000000002"/>
    <n v="0.27200000000000002"/>
    <n v="0.33600000000000002"/>
    <n v="0.27200000000000002"/>
  </r>
  <r>
    <x v="18"/>
    <x v="11"/>
    <s v="Recyclingdünger"/>
    <x v="2"/>
    <x v="16"/>
    <s v="BESTAETIGT (6)"/>
    <n v="208"/>
    <n v="40"/>
    <x v="13"/>
    <x v="2"/>
    <n v="0.20799999999999999"/>
    <n v="0.04"/>
    <n v="0.20799999999999999"/>
    <n v="0.04"/>
  </r>
  <r>
    <x v="18"/>
    <x v="12"/>
    <s v="Hofdünger"/>
    <x v="0"/>
    <x v="0"/>
    <s v="BESTAETIGT (6)"/>
    <n v="2257.2000000000003"/>
    <n v="623.69999999999993"/>
    <x v="7"/>
    <x v="2"/>
    <n v="2.2572000000000001"/>
    <n v="0.62369999999999992"/>
    <n v="0.75240000000000007"/>
    <n v="0.20789999999999997"/>
  </r>
  <r>
    <x v="18"/>
    <x v="12"/>
    <s v="Hofdünger"/>
    <x v="0"/>
    <x v="6"/>
    <s v="BESTAETIGT (6)"/>
    <n v="2599.6"/>
    <n v="1165.3"/>
    <x v="15"/>
    <x v="2"/>
    <n v="2.5995999999999997"/>
    <n v="1.1653"/>
    <n v="0.37137142857142852"/>
    <n v="0.16647142857142858"/>
  </r>
  <r>
    <x v="18"/>
    <x v="12"/>
    <s v="Hofdünger"/>
    <x v="1"/>
    <x v="9"/>
    <s v="BESTAETIGT (6)"/>
    <n v="229.2"/>
    <n v="154.4"/>
    <x v="13"/>
    <x v="2"/>
    <n v="0.22919999999999999"/>
    <n v="0.15440000000000001"/>
    <n v="0.22919999999999999"/>
    <n v="0.15440000000000001"/>
  </r>
  <r>
    <x v="18"/>
    <x v="12"/>
    <s v="Hofdünger"/>
    <x v="1"/>
    <x v="14"/>
    <s v="BESTAETIGT (6)"/>
    <n v="80"/>
    <n v="33"/>
    <x v="13"/>
    <x v="2"/>
    <n v="0.08"/>
    <n v="3.3000000000000002E-2"/>
    <n v="0.08"/>
    <n v="3.3000000000000002E-2"/>
  </r>
  <r>
    <x v="19"/>
    <x v="3"/>
    <s v="Hofdünger"/>
    <x v="0"/>
    <x v="6"/>
    <s v="BESTAETIGT (6)"/>
    <n v="7410"/>
    <n v="3458"/>
    <x v="15"/>
    <x v="2"/>
    <n v="7.41"/>
    <n v="3.4580000000000002"/>
    <n v="1.0585714285714285"/>
    <n v="0.49400000000000005"/>
  </r>
  <r>
    <x v="19"/>
    <x v="3"/>
    <s v="Recyclingdünger"/>
    <x v="2"/>
    <x v="16"/>
    <s v="BESTAETIGT (6)"/>
    <n v="1725.5600000000002"/>
    <n v="510.74999999999994"/>
    <x v="47"/>
    <x v="2"/>
    <n v="1.7255600000000002"/>
    <n v="0.51074999999999993"/>
    <n v="0.10784750000000001"/>
    <n v="3.1921874999999995E-2"/>
  </r>
  <r>
    <x v="19"/>
    <x v="4"/>
    <s v="Hofdünger"/>
    <x v="0"/>
    <x v="0"/>
    <s v="BESTAETIGT (6)"/>
    <n v="1024.9000000000001"/>
    <n v="360.1"/>
    <x v="10"/>
    <x v="2"/>
    <n v="1.0249000000000001"/>
    <n v="0.36010000000000003"/>
    <n v="0.51245000000000007"/>
    <n v="0.18005000000000002"/>
  </r>
  <r>
    <x v="19"/>
    <x v="4"/>
    <s v="Hofdünger"/>
    <x v="0"/>
    <x v="1"/>
    <s v="BESTAETIGT (6)"/>
    <n v="330"/>
    <n v="135"/>
    <x v="13"/>
    <x v="2"/>
    <n v="0.33"/>
    <n v="0.13500000000000001"/>
    <n v="0.33"/>
    <n v="0.13500000000000001"/>
  </r>
  <r>
    <x v="19"/>
    <x v="4"/>
    <s v="Hofdünger"/>
    <x v="1"/>
    <x v="12"/>
    <s v="BESTAETIGT (6)"/>
    <n v="2242.4"/>
    <n v="1444"/>
    <x v="7"/>
    <x v="2"/>
    <n v="2.2423999999999999"/>
    <n v="1.444"/>
    <n v="0.74746666666666661"/>
    <n v="0.48133333333333334"/>
  </r>
  <r>
    <x v="19"/>
    <x v="4"/>
    <s v="Recyclingdünger"/>
    <x v="2"/>
    <x v="16"/>
    <s v="BESTAETIGT (6)"/>
    <n v="10065.719999999999"/>
    <n v="2979.5100000000007"/>
    <x v="128"/>
    <x v="2"/>
    <n v="10.065719999999999"/>
    <n v="2.9795100000000008"/>
    <n v="0.25809538461538456"/>
    <n v="7.6397692307692333E-2"/>
  </r>
  <r>
    <x v="19"/>
    <x v="13"/>
    <s v="Hofdünger"/>
    <x v="0"/>
    <x v="5"/>
    <s v="BESTAETIGT (6)"/>
    <n v="198"/>
    <n v="90"/>
    <x v="13"/>
    <x v="2"/>
    <n v="0.19800000000000001"/>
    <n v="0.09"/>
    <n v="0.19800000000000001"/>
    <n v="0.09"/>
  </r>
  <r>
    <x v="19"/>
    <x v="7"/>
    <s v="Hofdünger"/>
    <x v="0"/>
    <x v="1"/>
    <s v="BESTAETIGT (6)"/>
    <n v="1215.95"/>
    <n v="502.65"/>
    <x v="20"/>
    <x v="2"/>
    <n v="1.2159500000000001"/>
    <n v="0.50264999999999993"/>
    <n v="0.20265833333333336"/>
    <n v="8.3774999999999988E-2"/>
  </r>
  <r>
    <x v="19"/>
    <x v="7"/>
    <s v="Hofdünger"/>
    <x v="0"/>
    <x v="5"/>
    <s v="BESTAETIGT (6)"/>
    <n v="491.4"/>
    <n v="298.8"/>
    <x v="10"/>
    <x v="2"/>
    <n v="0.4914"/>
    <n v="0.29880000000000001"/>
    <n v="0.2457"/>
    <n v="0.14940000000000001"/>
  </r>
  <r>
    <x v="19"/>
    <x v="5"/>
    <s v="Recyclingdünger"/>
    <x v="2"/>
    <x v="16"/>
    <s v="BESTAETIGT (6)"/>
    <n v="541.07999999999993"/>
    <n v="160.16"/>
    <x v="10"/>
    <x v="2"/>
    <n v="0.54107999999999989"/>
    <n v="0.16016"/>
    <n v="0.27053999999999995"/>
    <n v="8.0079999999999998E-2"/>
  </r>
  <r>
    <x v="19"/>
    <x v="17"/>
    <s v="Hofdünger"/>
    <x v="0"/>
    <x v="5"/>
    <s v="BESTAETIGT (6)"/>
    <n v="1379.5"/>
    <n v="667.5"/>
    <x v="10"/>
    <x v="2"/>
    <n v="1.3794999999999999"/>
    <n v="0.66749999999999998"/>
    <n v="0.68974999999999997"/>
    <n v="0.33374999999999999"/>
  </r>
  <r>
    <x v="19"/>
    <x v="17"/>
    <s v="Recyclingdünger"/>
    <x v="2"/>
    <x v="16"/>
    <s v="BESTAETIGT (6)"/>
    <n v="2339.64"/>
    <n v="692.57999999999993"/>
    <x v="7"/>
    <x v="2"/>
    <n v="2.3396399999999997"/>
    <n v="0.69257999999999997"/>
    <n v="0.77987999999999991"/>
    <n v="0.23085999999999998"/>
  </r>
  <r>
    <x v="19"/>
    <x v="8"/>
    <s v="Hofdünger"/>
    <x v="0"/>
    <x v="1"/>
    <s v="BESTAETIGT (6)"/>
    <n v="4303.5"/>
    <n v="1760.9499999999998"/>
    <x v="8"/>
    <x v="2"/>
    <n v="4.3034999999999997"/>
    <n v="1.7609499999999998"/>
    <n v="0.22649999999999998"/>
    <n v="9.2681578947368407E-2"/>
  </r>
  <r>
    <x v="19"/>
    <x v="8"/>
    <s v="Hofdünger"/>
    <x v="0"/>
    <x v="3"/>
    <s v="BESTAETIGT (6)"/>
    <n v="343"/>
    <n v="245"/>
    <x v="13"/>
    <x v="2"/>
    <n v="0.34300000000000003"/>
    <n v="0.245"/>
    <n v="0.34300000000000003"/>
    <n v="0.245"/>
  </r>
  <r>
    <x v="19"/>
    <x v="8"/>
    <s v="Hofdünger"/>
    <x v="0"/>
    <x v="4"/>
    <s v="BESTAETIGT (6)"/>
    <n v="31483.87"/>
    <n v="12730.600000000004"/>
    <x v="50"/>
    <x v="2"/>
    <n v="31.48387"/>
    <n v="12.730600000000004"/>
    <n v="0.32126397959183672"/>
    <n v="0.1299040816326531"/>
  </r>
  <r>
    <x v="19"/>
    <x v="8"/>
    <s v="Hofdünger"/>
    <x v="0"/>
    <x v="5"/>
    <s v="BESTAETIGT (6)"/>
    <n v="9695.36"/>
    <n v="5415.8599999999988"/>
    <x v="34"/>
    <x v="2"/>
    <n v="9.6953600000000009"/>
    <n v="5.4158599999999986"/>
    <n v="0.20198666666666668"/>
    <n v="0.11283041666666664"/>
  </r>
  <r>
    <x v="19"/>
    <x v="8"/>
    <s v="Hofdünger"/>
    <x v="0"/>
    <x v="6"/>
    <s v="BESTAETIGT (6)"/>
    <n v="7447.83"/>
    <n v="2925.3200000000011"/>
    <x v="92"/>
    <x v="2"/>
    <n v="7.4478299999999997"/>
    <n v="2.925320000000001"/>
    <n v="0.17320534883720928"/>
    <n v="6.8030697674418633E-2"/>
  </r>
  <r>
    <x v="19"/>
    <x v="8"/>
    <s v="Hofdünger"/>
    <x v="1"/>
    <x v="0"/>
    <s v="BESTAETIGT (6)"/>
    <n v="119.72999999999999"/>
    <n v="70.2"/>
    <x v="2"/>
    <x v="2"/>
    <n v="0.11972999999999999"/>
    <n v="7.0199999999999999E-2"/>
    <n v="2.9932499999999997E-2"/>
    <n v="1.755E-2"/>
  </r>
  <r>
    <x v="19"/>
    <x v="8"/>
    <s v="Hofdünger"/>
    <x v="1"/>
    <x v="9"/>
    <s v="BESTAETIGT (6)"/>
    <n v="12"/>
    <n v="6"/>
    <x v="13"/>
    <x v="2"/>
    <n v="1.2E-2"/>
    <n v="6.0000000000000001E-3"/>
    <n v="1.2E-2"/>
    <n v="6.0000000000000001E-3"/>
  </r>
  <r>
    <x v="19"/>
    <x v="8"/>
    <s v="Hofdünger"/>
    <x v="1"/>
    <x v="12"/>
    <s v="BESTAETIGT (6)"/>
    <n v="744"/>
    <n v="484"/>
    <x v="10"/>
    <x v="2"/>
    <n v="0.74399999999999999"/>
    <n v="0.48399999999999999"/>
    <n v="0.372"/>
    <n v="0.24199999999999999"/>
  </r>
  <r>
    <x v="19"/>
    <x v="8"/>
    <s v="Recyclingdünger"/>
    <x v="2"/>
    <x v="16"/>
    <s v="BESTAETIGT (6)"/>
    <n v="855.3"/>
    <n v="1562.58"/>
    <x v="19"/>
    <x v="2"/>
    <n v="0.85529999999999995"/>
    <n v="1.5625799999999999"/>
    <n v="6.1092857142857136E-2"/>
    <n v="0.11161285714285714"/>
  </r>
  <r>
    <x v="19"/>
    <x v="22"/>
    <s v="Hofdünger"/>
    <x v="0"/>
    <x v="1"/>
    <s v="BESTAETIGT (6)"/>
    <n v="417.6"/>
    <n v="172.8"/>
    <x v="10"/>
    <x v="2"/>
    <n v="0.41760000000000003"/>
    <n v="0.17280000000000001"/>
    <n v="0.20880000000000001"/>
    <n v="8.6400000000000005E-2"/>
  </r>
  <r>
    <x v="19"/>
    <x v="22"/>
    <s v="Hofdünger"/>
    <x v="0"/>
    <x v="4"/>
    <s v="BESTAETIGT (6)"/>
    <n v="180"/>
    <n v="114"/>
    <x v="13"/>
    <x v="2"/>
    <n v="0.18"/>
    <n v="0.114"/>
    <n v="0.18"/>
    <n v="0.114"/>
  </r>
  <r>
    <x v="19"/>
    <x v="22"/>
    <s v="Hofdünger"/>
    <x v="0"/>
    <x v="6"/>
    <s v="BESTAETIGT (6)"/>
    <n v="972"/>
    <n v="486"/>
    <x v="10"/>
    <x v="2"/>
    <n v="0.97199999999999998"/>
    <n v="0.48599999999999999"/>
    <n v="0.48599999999999999"/>
    <n v="0.24299999999999999"/>
  </r>
  <r>
    <x v="19"/>
    <x v="22"/>
    <s v="Hofdünger"/>
    <x v="1"/>
    <x v="9"/>
    <s v="BESTAETIGT (6)"/>
    <n v="535.5"/>
    <n v="395.5"/>
    <x v="13"/>
    <x v="2"/>
    <n v="0.53549999999999998"/>
    <n v="0.39550000000000002"/>
    <n v="0.53549999999999998"/>
    <n v="0.39550000000000002"/>
  </r>
  <r>
    <x v="19"/>
    <x v="22"/>
    <s v="Hofdünger"/>
    <x v="1"/>
    <x v="12"/>
    <s v="BESTAETIGT (6)"/>
    <n v="2967.6"/>
    <n v="1728"/>
    <x v="21"/>
    <x v="2"/>
    <n v="2.9676"/>
    <n v="1.728"/>
    <n v="0.37095"/>
    <n v="0.216"/>
  </r>
  <r>
    <x v="19"/>
    <x v="22"/>
    <s v="Hofdünger"/>
    <x v="1"/>
    <x v="1"/>
    <s v="BESTAETIGT (6)"/>
    <n v="199"/>
    <n v="82.5"/>
    <x v="13"/>
    <x v="2"/>
    <n v="0.19900000000000001"/>
    <n v="8.2500000000000004E-2"/>
    <n v="0.19900000000000001"/>
    <n v="8.2500000000000004E-2"/>
  </r>
  <r>
    <x v="19"/>
    <x v="22"/>
    <s v="Hofdünger"/>
    <x v="1"/>
    <x v="15"/>
    <s v="BESTAETIGT (6)"/>
    <n v="2198"/>
    <n v="1805.5"/>
    <x v="2"/>
    <x v="2"/>
    <n v="2.198"/>
    <n v="1.8055000000000001"/>
    <n v="0.54949999999999999"/>
    <n v="0.45137500000000003"/>
  </r>
  <r>
    <x v="19"/>
    <x v="10"/>
    <s v="Hofdünger"/>
    <x v="3"/>
    <x v="16"/>
    <s v="BESTAETIGT (6)"/>
    <n v="4131.6100000000006"/>
    <n v="1838.9500000000003"/>
    <x v="49"/>
    <x v="2"/>
    <n v="4.1316100000000002"/>
    <n v="1.8389500000000003"/>
    <n v="0.24303588235294118"/>
    <n v="0.10817352941176472"/>
  </r>
  <r>
    <x v="19"/>
    <x v="10"/>
    <s v="Hofdünger"/>
    <x v="0"/>
    <x v="0"/>
    <s v="BESTAETIGT (6)"/>
    <n v="62806.019999999982"/>
    <n v="25062.000000000007"/>
    <x v="50"/>
    <x v="2"/>
    <n v="62.806019999999982"/>
    <n v="25.062000000000008"/>
    <n v="0.64087775510204059"/>
    <n v="0.2557346938775511"/>
  </r>
  <r>
    <x v="19"/>
    <x v="10"/>
    <s v="Hofdünger"/>
    <x v="0"/>
    <x v="1"/>
    <s v="BESTAETIGT (6)"/>
    <n v="149512.80000000002"/>
    <n v="64606.299999999974"/>
    <x v="248"/>
    <x v="2"/>
    <n v="149.51280000000003"/>
    <n v="64.606299999999976"/>
    <n v="0.27636377079482444"/>
    <n v="0.1194201478743068"/>
  </r>
  <r>
    <x v="19"/>
    <x v="10"/>
    <s v="Hofdünger"/>
    <x v="0"/>
    <x v="19"/>
    <s v="BESTAETIGT (6)"/>
    <n v="1419"/>
    <n v="580.5"/>
    <x v="7"/>
    <x v="2"/>
    <n v="1.419"/>
    <n v="0.58050000000000002"/>
    <n v="0.47300000000000003"/>
    <n v="0.19350000000000001"/>
  </r>
  <r>
    <x v="19"/>
    <x v="10"/>
    <s v="Hofdünger"/>
    <x v="0"/>
    <x v="2"/>
    <s v="BESTAETIGT (6)"/>
    <n v="8318.7000000000007"/>
    <n v="3174.1099999999992"/>
    <x v="55"/>
    <x v="2"/>
    <n v="8.3187000000000015"/>
    <n v="3.1741099999999993"/>
    <n v="0.36168260869565222"/>
    <n v="0.13800478260869561"/>
  </r>
  <r>
    <x v="19"/>
    <x v="10"/>
    <s v="Hofdünger"/>
    <x v="0"/>
    <x v="3"/>
    <s v="BESTAETIGT (6)"/>
    <n v="55543.810000000005"/>
    <n v="27550.110000000004"/>
    <x v="211"/>
    <x v="2"/>
    <n v="55.543810000000008"/>
    <n v="27.550110000000004"/>
    <n v="0.56104858585858597"/>
    <n v="0.27828393939393942"/>
  </r>
  <r>
    <x v="19"/>
    <x v="10"/>
    <s v="Hofdünger"/>
    <x v="0"/>
    <x v="4"/>
    <s v="BESTAETIGT (6)"/>
    <n v="502490.93000000034"/>
    <n v="201779.12999999995"/>
    <x v="249"/>
    <x v="2"/>
    <n v="502.49093000000033"/>
    <n v="201.77912999999995"/>
    <n v="0.31603203144654107"/>
    <n v="0.12690511320754713"/>
  </r>
  <r>
    <x v="19"/>
    <x v="10"/>
    <s v="Hofdünger"/>
    <x v="0"/>
    <x v="5"/>
    <s v="BESTAETIGT (6)"/>
    <n v="144240.05999999994"/>
    <n v="80558.060000000056"/>
    <x v="250"/>
    <x v="2"/>
    <n v="144.24005999999994"/>
    <n v="80.558060000000054"/>
    <n v="0.2474100514579759"/>
    <n v="0.13817849056603784"/>
  </r>
  <r>
    <x v="19"/>
    <x v="10"/>
    <s v="Hofdünger"/>
    <x v="0"/>
    <x v="6"/>
    <s v="BESTAETIGT (6)"/>
    <n v="243979.44000000032"/>
    <n v="113731.22000000015"/>
    <x v="251"/>
    <x v="2"/>
    <n v="243.97944000000032"/>
    <n v="113.73122000000015"/>
    <n v="0.30497430000000042"/>
    <n v="0.14216402500000019"/>
  </r>
  <r>
    <x v="19"/>
    <x v="10"/>
    <s v="Hofdünger"/>
    <x v="1"/>
    <x v="0"/>
    <s v="BESTAETIGT (6)"/>
    <n v="505.73"/>
    <n v="317.68"/>
    <x v="2"/>
    <x v="2"/>
    <n v="0.50573000000000001"/>
    <n v="0.31768000000000002"/>
    <n v="0.1264325"/>
    <n v="7.9420000000000004E-2"/>
  </r>
  <r>
    <x v="19"/>
    <x v="10"/>
    <s v="Hofdünger"/>
    <x v="1"/>
    <x v="7"/>
    <s v="BESTAETIGT (6)"/>
    <n v="19514.439999999999"/>
    <n v="17791.93"/>
    <x v="244"/>
    <x v="2"/>
    <n v="19.51444"/>
    <n v="17.791930000000001"/>
    <n v="0.35480800000000001"/>
    <n v="0.32348963636363637"/>
  </r>
  <r>
    <x v="19"/>
    <x v="10"/>
    <s v="Hofdünger"/>
    <x v="1"/>
    <x v="8"/>
    <s v="BESTAETIGT (6)"/>
    <n v="4240.78"/>
    <n v="1830.7200000000005"/>
    <x v="82"/>
    <x v="2"/>
    <n v="4.24078"/>
    <n v="1.8307200000000006"/>
    <n v="0.20194190476190477"/>
    <n v="8.7177142857142884E-2"/>
  </r>
  <r>
    <x v="19"/>
    <x v="10"/>
    <s v="Hofdünger"/>
    <x v="1"/>
    <x v="18"/>
    <s v="BESTAETIGT (6)"/>
    <n v="86.8"/>
    <n v="67.2"/>
    <x v="13"/>
    <x v="2"/>
    <n v="8.6800000000000002E-2"/>
    <n v="6.720000000000001E-2"/>
    <n v="8.6800000000000002E-2"/>
    <n v="6.720000000000001E-2"/>
  </r>
  <r>
    <x v="19"/>
    <x v="10"/>
    <s v="Hofdünger"/>
    <x v="1"/>
    <x v="9"/>
    <s v="BESTAETIGT (6)"/>
    <n v="21044.38"/>
    <n v="15324.19"/>
    <x v="244"/>
    <x v="2"/>
    <n v="21.04438"/>
    <n v="15.32419"/>
    <n v="0.38262509090909091"/>
    <n v="0.27862163636363635"/>
  </r>
  <r>
    <x v="19"/>
    <x v="10"/>
    <s v="Hofdünger"/>
    <x v="1"/>
    <x v="10"/>
    <s v="BESTAETIGT (6)"/>
    <n v="13477.710000000001"/>
    <n v="12399.88"/>
    <x v="101"/>
    <x v="2"/>
    <n v="13.47771"/>
    <n v="12.39988"/>
    <n v="0.40841545454545453"/>
    <n v="0.37575393939393936"/>
  </r>
  <r>
    <x v="19"/>
    <x v="10"/>
    <s v="Hofdünger"/>
    <x v="1"/>
    <x v="11"/>
    <s v="BESTAETIGT (6)"/>
    <n v="13012.36"/>
    <n v="8903.82"/>
    <x v="58"/>
    <x v="2"/>
    <n v="13.012360000000001"/>
    <n v="8.9038199999999996"/>
    <n v="0.20331812500000002"/>
    <n v="0.13912218749999999"/>
  </r>
  <r>
    <x v="19"/>
    <x v="10"/>
    <s v="Hofdünger"/>
    <x v="1"/>
    <x v="12"/>
    <s v="BESTAETIGT (6)"/>
    <n v="60822.579999999994"/>
    <n v="37799.830000000016"/>
    <x v="252"/>
    <x v="2"/>
    <n v="60.822579999999995"/>
    <n v="37.799830000000014"/>
    <n v="0.38014112499999997"/>
    <n v="0.23624893750000009"/>
  </r>
  <r>
    <x v="19"/>
    <x v="10"/>
    <s v="Hofdünger"/>
    <x v="1"/>
    <x v="1"/>
    <s v="BESTAETIGT (6)"/>
    <n v="9050"/>
    <n v="5451.04"/>
    <x v="128"/>
    <x v="2"/>
    <n v="9.0500000000000007"/>
    <n v="5.4510399999999999"/>
    <n v="0.23205128205128206"/>
    <n v="0.13977025641025639"/>
  </r>
  <r>
    <x v="19"/>
    <x v="10"/>
    <s v="Hofdünger"/>
    <x v="1"/>
    <x v="2"/>
    <s v="BESTAETIGT (6)"/>
    <n v="3443"/>
    <n v="1788.8799999999997"/>
    <x v="27"/>
    <x v="2"/>
    <n v="3.4430000000000001"/>
    <n v="1.7888799999999996"/>
    <n v="0.26484615384615384"/>
    <n v="0.13760615384615382"/>
  </r>
  <r>
    <x v="19"/>
    <x v="10"/>
    <s v="Hofdünger"/>
    <x v="1"/>
    <x v="14"/>
    <s v="BESTAETIGT (6)"/>
    <n v="1640"/>
    <n v="688.05000000000007"/>
    <x v="20"/>
    <x v="2"/>
    <n v="1.64"/>
    <n v="0.68805000000000005"/>
    <n v="0.27333333333333332"/>
    <n v="0.11467500000000001"/>
  </r>
  <r>
    <x v="19"/>
    <x v="10"/>
    <s v="Hofdünger"/>
    <x v="1"/>
    <x v="4"/>
    <s v="BESTAETIGT (6)"/>
    <n v="942.24"/>
    <n v="845.6"/>
    <x v="7"/>
    <x v="2"/>
    <n v="0.94223999999999997"/>
    <n v="0.84560000000000002"/>
    <n v="0.31407999999999997"/>
    <n v="0.28186666666666665"/>
  </r>
  <r>
    <x v="19"/>
    <x v="10"/>
    <s v="Hofdünger"/>
    <x v="1"/>
    <x v="5"/>
    <s v="BESTAETIGT (6)"/>
    <n v="468"/>
    <n v="420"/>
    <x v="13"/>
    <x v="2"/>
    <n v="0.46800000000000003"/>
    <n v="0.42"/>
    <n v="0.46800000000000003"/>
    <n v="0.42"/>
  </r>
  <r>
    <x v="19"/>
    <x v="10"/>
    <s v="Hofdünger"/>
    <x v="1"/>
    <x v="6"/>
    <s v="BESTAETIGT (6)"/>
    <n v="568"/>
    <n v="344"/>
    <x v="13"/>
    <x v="2"/>
    <n v="0.56799999999999995"/>
    <n v="0.34399999999999997"/>
    <n v="0.56799999999999995"/>
    <n v="0.34399999999999997"/>
  </r>
  <r>
    <x v="19"/>
    <x v="10"/>
    <s v="Hofdünger"/>
    <x v="1"/>
    <x v="15"/>
    <s v="BESTAETIGT (6)"/>
    <n v="5055.3999999999996"/>
    <n v="4152.6499999999996"/>
    <x v="49"/>
    <x v="2"/>
    <n v="5.0553999999999997"/>
    <n v="4.1526499999999995"/>
    <n v="0.2973764705882353"/>
    <n v="0.24427352941176467"/>
  </r>
  <r>
    <x v="19"/>
    <x v="10"/>
    <s v="Recyclingdünger"/>
    <x v="2"/>
    <x v="16"/>
    <s v="BESTAETIGT (6)"/>
    <n v="95720.35000000002"/>
    <n v="49316.36"/>
    <x v="253"/>
    <x v="2"/>
    <n v="95.720350000000025"/>
    <n v="49.316360000000003"/>
    <n v="0.4254237777777779"/>
    <n v="0.21918382222222224"/>
  </r>
  <r>
    <x v="19"/>
    <x v="12"/>
    <s v="Hofdünger"/>
    <x v="0"/>
    <x v="0"/>
    <s v="BESTAETIGT (6)"/>
    <n v="1589.8500000000001"/>
    <n v="601.04999999999995"/>
    <x v="21"/>
    <x v="2"/>
    <n v="1.5898500000000002"/>
    <n v="0.60104999999999997"/>
    <n v="0.19873125000000003"/>
    <n v="7.5131249999999997E-2"/>
  </r>
  <r>
    <x v="19"/>
    <x v="12"/>
    <s v="Hofdünger"/>
    <x v="0"/>
    <x v="1"/>
    <s v="BESTAETIGT (6)"/>
    <n v="4716.7"/>
    <n v="1942.15"/>
    <x v="8"/>
    <x v="2"/>
    <n v="4.7166999999999994"/>
    <n v="1.94215"/>
    <n v="0.24824736842105261"/>
    <n v="0.10221842105263158"/>
  </r>
  <r>
    <x v="19"/>
    <x v="12"/>
    <s v="Hofdünger"/>
    <x v="0"/>
    <x v="3"/>
    <s v="BESTAETIGT (6)"/>
    <n v="1797.8"/>
    <n v="960.4"/>
    <x v="18"/>
    <x v="2"/>
    <n v="1.7978000000000001"/>
    <n v="0.96040000000000003"/>
    <n v="0.35955999999999999"/>
    <n v="0.19208"/>
  </r>
  <r>
    <x v="19"/>
    <x v="12"/>
    <s v="Hofdünger"/>
    <x v="0"/>
    <x v="4"/>
    <s v="BESTAETIGT (6)"/>
    <n v="33971.29"/>
    <n v="12913.570000000002"/>
    <x v="99"/>
    <x v="2"/>
    <n v="33.971290000000003"/>
    <n v="12.913570000000002"/>
    <n v="0.60663017857142865"/>
    <n v="0.23059946428571432"/>
  </r>
  <r>
    <x v="19"/>
    <x v="12"/>
    <s v="Hofdünger"/>
    <x v="0"/>
    <x v="5"/>
    <s v="BESTAETIGT (6)"/>
    <n v="5294.2999999999993"/>
    <n v="2694.7699999999995"/>
    <x v="55"/>
    <x v="2"/>
    <n v="5.2942999999999989"/>
    <n v="2.6947699999999997"/>
    <n v="0.23018695652173909"/>
    <n v="0.11716391304347824"/>
  </r>
  <r>
    <x v="19"/>
    <x v="12"/>
    <s v="Hofdünger"/>
    <x v="0"/>
    <x v="6"/>
    <s v="BESTAETIGT (6)"/>
    <n v="7773.68"/>
    <n v="3536.3700000000003"/>
    <x v="80"/>
    <x v="2"/>
    <n v="7.7736800000000006"/>
    <n v="3.5363700000000002"/>
    <n v="0.38868400000000003"/>
    <n v="0.17681850000000002"/>
  </r>
  <r>
    <x v="19"/>
    <x v="12"/>
    <s v="Hofdünger"/>
    <x v="1"/>
    <x v="0"/>
    <s v="BESTAETIGT (6)"/>
    <n v="1675.01"/>
    <n v="621.86"/>
    <x v="51"/>
    <x v="2"/>
    <n v="1.6750099999999999"/>
    <n v="0.62185999999999997"/>
    <n v="0.13958416666666665"/>
    <n v="5.1821666666666662E-2"/>
  </r>
  <r>
    <x v="19"/>
    <x v="12"/>
    <s v="Hofdünger"/>
    <x v="1"/>
    <x v="7"/>
    <s v="BESTAETIGT (6)"/>
    <n v="4468.5999999999995"/>
    <n v="4066.9"/>
    <x v="20"/>
    <x v="2"/>
    <n v="4.4685999999999995"/>
    <n v="4.0669000000000004"/>
    <n v="0.74476666666666658"/>
    <n v="0.67781666666666673"/>
  </r>
  <r>
    <x v="19"/>
    <x v="12"/>
    <s v="Hofdünger"/>
    <x v="1"/>
    <x v="9"/>
    <s v="BESTAETIGT (6)"/>
    <n v="868.66000000000008"/>
    <n v="733.22"/>
    <x v="10"/>
    <x v="2"/>
    <n v="0.8686600000000001"/>
    <n v="0.73321999999999998"/>
    <n v="0.43433000000000005"/>
    <n v="0.36660999999999999"/>
  </r>
  <r>
    <x v="19"/>
    <x v="12"/>
    <s v="Hofdünger"/>
    <x v="1"/>
    <x v="10"/>
    <s v="BESTAETIGT (6)"/>
    <n v="607.5"/>
    <n v="675"/>
    <x v="10"/>
    <x v="2"/>
    <n v="0.60750000000000004"/>
    <n v="0.67500000000000004"/>
    <n v="0.30375000000000002"/>
    <n v="0.33750000000000002"/>
  </r>
  <r>
    <x v="19"/>
    <x v="12"/>
    <s v="Hofdünger"/>
    <x v="1"/>
    <x v="11"/>
    <s v="BESTAETIGT (6)"/>
    <n v="375.36"/>
    <n v="276"/>
    <x v="13"/>
    <x v="2"/>
    <n v="0.37536000000000003"/>
    <n v="0.27600000000000002"/>
    <n v="0.37536000000000003"/>
    <n v="0.27600000000000002"/>
  </r>
  <r>
    <x v="19"/>
    <x v="12"/>
    <s v="Hofdünger"/>
    <x v="1"/>
    <x v="12"/>
    <s v="BESTAETIGT (6)"/>
    <n v="1886.05"/>
    <n v="1219.9000000000001"/>
    <x v="7"/>
    <x v="2"/>
    <n v="1.88605"/>
    <n v="1.2199"/>
    <n v="0.62868333333333337"/>
    <n v="0.40663333333333335"/>
  </r>
  <r>
    <x v="19"/>
    <x v="12"/>
    <s v="Hofdünger"/>
    <x v="1"/>
    <x v="5"/>
    <s v="BESTAETIGT (6)"/>
    <n v="603.43000000000006"/>
    <n v="468.77"/>
    <x v="10"/>
    <x v="2"/>
    <n v="0.60343000000000002"/>
    <n v="0.46876999999999996"/>
    <n v="0.30171500000000001"/>
    <n v="0.23438499999999998"/>
  </r>
  <r>
    <x v="19"/>
    <x v="12"/>
    <s v="Hofdünger"/>
    <x v="1"/>
    <x v="17"/>
    <s v="BESTAETIGT (6)"/>
    <n v="368"/>
    <n v="151.80000000000001"/>
    <x v="13"/>
    <x v="2"/>
    <n v="0.36799999999999999"/>
    <n v="0.15180000000000002"/>
    <n v="0.36799999999999999"/>
    <n v="0.15180000000000002"/>
  </r>
  <r>
    <x v="19"/>
    <x v="12"/>
    <s v="Recyclingdünger"/>
    <x v="2"/>
    <x v="16"/>
    <s v="BESTAETIGT (6)"/>
    <n v="30571.410000000003"/>
    <n v="11790.81"/>
    <x v="59"/>
    <x v="2"/>
    <n v="30.571410000000004"/>
    <n v="11.790809999999999"/>
    <n v="1.054186551724138"/>
    <n v="0.40657965517241373"/>
  </r>
  <r>
    <x v="20"/>
    <x v="24"/>
    <s v="Hofdünger"/>
    <x v="0"/>
    <x v="1"/>
    <s v="BESTAETIGT (6)"/>
    <n v="8839.7999999999993"/>
    <n v="3601.15"/>
    <x v="51"/>
    <x v="2"/>
    <n v="8.8397999999999985"/>
    <n v="3.6011500000000001"/>
    <n v="0.73664999999999992"/>
    <n v="0.30009583333333334"/>
  </r>
  <r>
    <x v="20"/>
    <x v="24"/>
    <s v="Hofdünger"/>
    <x v="0"/>
    <x v="2"/>
    <s v="BESTAETIGT (6)"/>
    <n v="1065.8"/>
    <n v="429.92"/>
    <x v="7"/>
    <x v="2"/>
    <n v="1.0657999999999999"/>
    <n v="0.42992000000000002"/>
    <n v="0.35526666666666662"/>
    <n v="0.14330666666666667"/>
  </r>
  <r>
    <x v="20"/>
    <x v="24"/>
    <s v="Hofdünger"/>
    <x v="0"/>
    <x v="3"/>
    <s v="BESTAETIGT (6)"/>
    <n v="8124.6000000000013"/>
    <n v="4431.6000000000004"/>
    <x v="28"/>
    <x v="2"/>
    <n v="8.1246000000000009"/>
    <n v="4.4316000000000004"/>
    <n v="0.45136666666666669"/>
    <n v="0.24620000000000003"/>
  </r>
  <r>
    <x v="20"/>
    <x v="24"/>
    <s v="Hofdünger"/>
    <x v="0"/>
    <x v="5"/>
    <s v="BESTAETIGT (6)"/>
    <n v="4656"/>
    <n v="3104"/>
    <x v="11"/>
    <x v="2"/>
    <n v="4.6559999999999997"/>
    <n v="3.1040000000000001"/>
    <n v="0.31039999999999995"/>
    <n v="0.20693333333333333"/>
  </r>
  <r>
    <x v="20"/>
    <x v="24"/>
    <s v="Hofdünger"/>
    <x v="0"/>
    <x v="6"/>
    <s v="BESTAETIGT (6)"/>
    <n v="607.5"/>
    <n v="405"/>
    <x v="13"/>
    <x v="2"/>
    <n v="0.60750000000000004"/>
    <n v="0.40500000000000003"/>
    <n v="0.60750000000000004"/>
    <n v="0.40500000000000003"/>
  </r>
  <r>
    <x v="20"/>
    <x v="24"/>
    <s v="Hofdünger"/>
    <x v="1"/>
    <x v="11"/>
    <s v="BESTAETIGT (6)"/>
    <n v="116.28"/>
    <n v="85.5"/>
    <x v="10"/>
    <x v="2"/>
    <n v="0.11627999999999999"/>
    <n v="8.5500000000000007E-2"/>
    <n v="5.8139999999999997E-2"/>
    <n v="4.2750000000000003E-2"/>
  </r>
  <r>
    <x v="20"/>
    <x v="24"/>
    <s v="Hofdünger"/>
    <x v="1"/>
    <x v="1"/>
    <s v="BESTAETIGT (6)"/>
    <n v="1748"/>
    <n v="1140"/>
    <x v="20"/>
    <x v="2"/>
    <n v="1.748"/>
    <n v="1.1399999999999999"/>
    <n v="0.29133333333333333"/>
    <n v="0.18999999999999997"/>
  </r>
  <r>
    <x v="20"/>
    <x v="24"/>
    <s v="Hofdünger"/>
    <x v="1"/>
    <x v="2"/>
    <s v="BESTAETIGT (6)"/>
    <n v="563.48"/>
    <n v="240.68"/>
    <x v="47"/>
    <x v="2"/>
    <n v="0.56347999999999998"/>
    <n v="0.24068000000000001"/>
    <n v="3.5217499999999999E-2"/>
    <n v="1.50425E-2"/>
  </r>
  <r>
    <x v="20"/>
    <x v="24"/>
    <s v="Hofdünger"/>
    <x v="1"/>
    <x v="14"/>
    <s v="BESTAETIGT (6)"/>
    <n v="32"/>
    <n v="13.2"/>
    <x v="7"/>
    <x v="2"/>
    <n v="3.2000000000000001E-2"/>
    <n v="1.32E-2"/>
    <n v="1.0666666666666666E-2"/>
    <n v="4.4000000000000003E-3"/>
  </r>
  <r>
    <x v="20"/>
    <x v="24"/>
    <s v="Hofdünger"/>
    <x v="1"/>
    <x v="5"/>
    <s v="BESTAETIGT (6)"/>
    <n v="1168.44"/>
    <n v="1048.5999999999999"/>
    <x v="18"/>
    <x v="2"/>
    <n v="1.1684400000000001"/>
    <n v="1.0486"/>
    <n v="0.23368800000000003"/>
    <n v="0.20971999999999999"/>
  </r>
  <r>
    <x v="20"/>
    <x v="24"/>
    <s v="Recyclingdünger"/>
    <x v="2"/>
    <x v="16"/>
    <s v="BESTAETIGT (6)"/>
    <n v="1305.5"/>
    <n v="315.75"/>
    <x v="7"/>
    <x v="2"/>
    <n v="1.3055000000000001"/>
    <n v="0.31574999999999998"/>
    <n v="0.4351666666666667"/>
    <n v="0.10525"/>
  </r>
  <r>
    <x v="21"/>
    <x v="20"/>
    <s v="Hofdünger"/>
    <x v="0"/>
    <x v="4"/>
    <s v="BESTAETIGT (6)"/>
    <n v="1092"/>
    <n v="431.34000000000003"/>
    <x v="16"/>
    <x v="2"/>
    <n v="1.0920000000000001"/>
    <n v="0.43134000000000006"/>
    <n v="0.10920000000000001"/>
    <n v="4.3134000000000006E-2"/>
  </r>
  <r>
    <x v="21"/>
    <x v="23"/>
    <s v="Hofdünger"/>
    <x v="0"/>
    <x v="1"/>
    <s v="BESTAETIGT (6)"/>
    <n v="227.68"/>
    <n v="60.04"/>
    <x v="7"/>
    <x v="2"/>
    <n v="0.22767999999999999"/>
    <n v="6.0039999999999996E-2"/>
    <n v="7.5893333333333327E-2"/>
    <n v="2.0013333333333331E-2"/>
  </r>
  <r>
    <x v="21"/>
    <x v="23"/>
    <s v="Hofdünger"/>
    <x v="0"/>
    <x v="3"/>
    <s v="BESTAETIGT (6)"/>
    <n v="670.19999999999993"/>
    <n v="284.8"/>
    <x v="15"/>
    <x v="2"/>
    <n v="0.67019999999999991"/>
    <n v="0.2848"/>
    <n v="9.574285714285713E-2"/>
    <n v="4.0685714285714283E-2"/>
  </r>
  <r>
    <x v="21"/>
    <x v="23"/>
    <s v="Hofdünger"/>
    <x v="0"/>
    <x v="4"/>
    <s v="BESTAETIGT (6)"/>
    <n v="18455.07"/>
    <n v="6796.89"/>
    <x v="88"/>
    <x v="2"/>
    <n v="18.455069999999999"/>
    <n v="6.7968900000000003"/>
    <n v="0.21970321428571427"/>
    <n v="8.091535714285715E-2"/>
  </r>
  <r>
    <x v="21"/>
    <x v="23"/>
    <s v="Hofdünger"/>
    <x v="1"/>
    <x v="10"/>
    <s v="BESTAETIGT (6)"/>
    <n v="226.8"/>
    <n v="252"/>
    <x v="13"/>
    <x v="2"/>
    <n v="0.2268"/>
    <n v="0.252"/>
    <n v="0.2268"/>
    <n v="0.252"/>
  </r>
  <r>
    <x v="21"/>
    <x v="23"/>
    <s v="Hofdünger"/>
    <x v="1"/>
    <x v="11"/>
    <s v="BESTAETIGT (6)"/>
    <n v="183.6"/>
    <n v="135"/>
    <x v="13"/>
    <x v="2"/>
    <n v="0.18359999999999999"/>
    <n v="0.13500000000000001"/>
    <n v="0.18359999999999999"/>
    <n v="0.13500000000000001"/>
  </r>
  <r>
    <x v="21"/>
    <x v="23"/>
    <s v="Hofdünger"/>
    <x v="1"/>
    <x v="1"/>
    <s v="BESTAETIGT (6)"/>
    <n v="604.70000000000005"/>
    <n v="390.7"/>
    <x v="10"/>
    <x v="2"/>
    <n v="0.60470000000000002"/>
    <n v="0.39069999999999999"/>
    <n v="0.30235000000000001"/>
    <n v="0.19535"/>
  </r>
  <r>
    <x v="21"/>
    <x v="25"/>
    <s v="Hofdünger"/>
    <x v="0"/>
    <x v="4"/>
    <s v="BESTAETIGT (6)"/>
    <n v="204.6"/>
    <n v="77.400000000000006"/>
    <x v="13"/>
    <x v="2"/>
    <n v="0.2046"/>
    <n v="7.740000000000001E-2"/>
    <n v="0.2046"/>
    <n v="7.740000000000001E-2"/>
  </r>
  <r>
    <x v="22"/>
    <x v="0"/>
    <s v="Hofdünger"/>
    <x v="0"/>
    <x v="1"/>
    <s v="BESTAETIGT (6)"/>
    <n v="680"/>
    <n v="280"/>
    <x v="13"/>
    <x v="2"/>
    <n v="0.68"/>
    <n v="0.28000000000000003"/>
    <n v="0.68"/>
    <n v="0.28000000000000003"/>
  </r>
  <r>
    <x v="22"/>
    <x v="0"/>
    <s v="Hofdünger"/>
    <x v="0"/>
    <x v="4"/>
    <s v="BESTAETIGT (6)"/>
    <n v="3898"/>
    <n v="2464.6899999999996"/>
    <x v="16"/>
    <x v="2"/>
    <n v="3.8980000000000001"/>
    <n v="2.4646899999999996"/>
    <n v="0.38980000000000004"/>
    <n v="0.24646899999999997"/>
  </r>
  <r>
    <x v="22"/>
    <x v="0"/>
    <s v="Hofdünger"/>
    <x v="0"/>
    <x v="6"/>
    <s v="BESTAETIGT (6)"/>
    <n v="5850.62"/>
    <n v="2233.87"/>
    <x v="27"/>
    <x v="2"/>
    <n v="5.8506200000000002"/>
    <n v="2.23387"/>
    <n v="0.45004769230769232"/>
    <n v="0.17183615384615386"/>
  </r>
  <r>
    <x v="22"/>
    <x v="0"/>
    <s v="Hofdünger"/>
    <x v="1"/>
    <x v="8"/>
    <s v="BESTAETIGT (6)"/>
    <n v="516.6"/>
    <n v="131.19999999999999"/>
    <x v="10"/>
    <x v="2"/>
    <n v="0.51660000000000006"/>
    <n v="0.13119999999999998"/>
    <n v="0.25830000000000003"/>
    <n v="6.5599999999999992E-2"/>
  </r>
  <r>
    <x v="22"/>
    <x v="0"/>
    <s v="Hofdünger"/>
    <x v="1"/>
    <x v="9"/>
    <s v="BESTAETIGT (6)"/>
    <n v="1327.2"/>
    <n v="1074.4000000000001"/>
    <x v="18"/>
    <x v="2"/>
    <n v="1.3271999999999999"/>
    <n v="1.0744"/>
    <n v="0.26544000000000001"/>
    <n v="0.21488000000000002"/>
  </r>
  <r>
    <x v="22"/>
    <x v="0"/>
    <s v="Hofdünger"/>
    <x v="1"/>
    <x v="10"/>
    <s v="BESTAETIGT (6)"/>
    <n v="3200.26"/>
    <n v="3599.12"/>
    <x v="10"/>
    <x v="2"/>
    <n v="3.2002600000000001"/>
    <n v="3.5991200000000001"/>
    <n v="1.6001300000000001"/>
    <n v="1.79956"/>
  </r>
  <r>
    <x v="22"/>
    <x v="0"/>
    <s v="Hofdünger"/>
    <x v="1"/>
    <x v="11"/>
    <s v="BESTAETIGT (6)"/>
    <n v="285.60000000000002"/>
    <n v="210"/>
    <x v="13"/>
    <x v="2"/>
    <n v="0.28560000000000002"/>
    <n v="0.21"/>
    <n v="0.28560000000000002"/>
    <n v="0.21"/>
  </r>
  <r>
    <x v="22"/>
    <x v="0"/>
    <s v="Hofdünger"/>
    <x v="1"/>
    <x v="1"/>
    <s v="BESTAETIGT (6)"/>
    <n v="1492.5"/>
    <n v="618.75"/>
    <x v="7"/>
    <x v="2"/>
    <n v="1.4924999999999999"/>
    <n v="0.61875000000000002"/>
    <n v="0.4975"/>
    <n v="0.20625000000000002"/>
  </r>
  <r>
    <x v="22"/>
    <x v="0"/>
    <s v="Hofdünger"/>
    <x v="1"/>
    <x v="2"/>
    <s v="BESTAETIGT (6)"/>
    <n v="445.5"/>
    <n v="190.3"/>
    <x v="10"/>
    <x v="2"/>
    <n v="0.44550000000000001"/>
    <n v="0.19030000000000002"/>
    <n v="0.22275"/>
    <n v="9.5150000000000012E-2"/>
  </r>
  <r>
    <x v="22"/>
    <x v="0"/>
    <s v="Recyclingdünger"/>
    <x v="2"/>
    <x v="16"/>
    <s v="BESTAETIGT (6)"/>
    <n v="14353.55"/>
    <n v="4142.05"/>
    <x v="21"/>
    <x v="2"/>
    <n v="14.353549999999998"/>
    <n v="4.1420500000000002"/>
    <n v="1.7941937499999998"/>
    <n v="0.51775625000000003"/>
  </r>
  <r>
    <x v="22"/>
    <x v="1"/>
    <s v="Hofdünger"/>
    <x v="1"/>
    <x v="11"/>
    <s v="BESTAETIGT (6)"/>
    <n v="880"/>
    <n v="500"/>
    <x v="13"/>
    <x v="2"/>
    <n v="0.88"/>
    <n v="0.5"/>
    <n v="0.88"/>
    <n v="0.5"/>
  </r>
  <r>
    <x v="22"/>
    <x v="18"/>
    <s v="Recyclingdünger"/>
    <x v="2"/>
    <x v="16"/>
    <s v="BESTAETIGT (6)"/>
    <n v="2.08"/>
    <n v="78"/>
    <x v="13"/>
    <x v="2"/>
    <n v="2.0800000000000003E-3"/>
    <n v="7.8E-2"/>
    <n v="2.0800000000000003E-3"/>
    <n v="7.8E-2"/>
  </r>
  <r>
    <x v="22"/>
    <x v="15"/>
    <s v="Hofdünger"/>
    <x v="0"/>
    <x v="4"/>
    <s v="BESTAETIGT (6)"/>
    <n v="1504"/>
    <n v="872.02"/>
    <x v="20"/>
    <x v="2"/>
    <n v="1.504"/>
    <n v="0.87202000000000002"/>
    <n v="0.25066666666666665"/>
    <n v="0.14533666666666667"/>
  </r>
  <r>
    <x v="22"/>
    <x v="15"/>
    <s v="Hofdünger"/>
    <x v="1"/>
    <x v="11"/>
    <s v="BESTAETIGT (6)"/>
    <n v="122.4"/>
    <n v="90"/>
    <x v="13"/>
    <x v="2"/>
    <n v="0.12240000000000001"/>
    <n v="0.09"/>
    <n v="0.12240000000000001"/>
    <n v="0.09"/>
  </r>
  <r>
    <x v="22"/>
    <x v="15"/>
    <s v="Hofdünger"/>
    <x v="1"/>
    <x v="12"/>
    <s v="BESTAETIGT (6)"/>
    <n v="3022.04"/>
    <n v="1998.39"/>
    <x v="15"/>
    <x v="2"/>
    <n v="3.0220400000000001"/>
    <n v="1.9983900000000001"/>
    <n v="0.43171999999999999"/>
    <n v="0.28548428571428575"/>
  </r>
  <r>
    <x v="22"/>
    <x v="2"/>
    <s v="Hofdünger"/>
    <x v="0"/>
    <x v="0"/>
    <s v="BESTAETIGT (6)"/>
    <n v="51278.29"/>
    <n v="14025.740000000002"/>
    <x v="54"/>
    <x v="2"/>
    <n v="51.278289999999998"/>
    <n v="14.025740000000001"/>
    <n v="0.81394111111111112"/>
    <n v="0.22263079365079366"/>
  </r>
  <r>
    <x v="22"/>
    <x v="2"/>
    <s v="Hofdünger"/>
    <x v="0"/>
    <x v="1"/>
    <s v="BESTAETIGT (6)"/>
    <n v="99542.38"/>
    <n v="40332.47"/>
    <x v="174"/>
    <x v="2"/>
    <n v="99.542380000000009"/>
    <n v="40.332470000000001"/>
    <n v="0.67258364864864872"/>
    <n v="0.2725166891891892"/>
  </r>
  <r>
    <x v="22"/>
    <x v="2"/>
    <s v="Hofdünger"/>
    <x v="0"/>
    <x v="2"/>
    <s v="BESTAETIGT (6)"/>
    <n v="5754.4"/>
    <n v="2336.8000000000002"/>
    <x v="21"/>
    <x v="2"/>
    <n v="5.7543999999999995"/>
    <n v="2.3368000000000002"/>
    <n v="0.71929999999999994"/>
    <n v="0.29210000000000003"/>
  </r>
  <r>
    <x v="22"/>
    <x v="2"/>
    <s v="Hofdünger"/>
    <x v="0"/>
    <x v="4"/>
    <s v="BESTAETIGT (6)"/>
    <n v="73469.100000000006"/>
    <n v="44243.760000000009"/>
    <x v="97"/>
    <x v="2"/>
    <n v="73.469100000000012"/>
    <n v="44.243760000000009"/>
    <n v="0.48334934210526326"/>
    <n v="0.2910773684210527"/>
  </r>
  <r>
    <x v="22"/>
    <x v="2"/>
    <s v="Hofdünger"/>
    <x v="0"/>
    <x v="5"/>
    <s v="BESTAETIGT (6)"/>
    <n v="5874.5"/>
    <n v="3979.5"/>
    <x v="16"/>
    <x v="2"/>
    <n v="5.8745000000000003"/>
    <n v="3.9794999999999998"/>
    <n v="0.58745000000000003"/>
    <n v="0.39794999999999997"/>
  </r>
  <r>
    <x v="22"/>
    <x v="2"/>
    <s v="Hofdünger"/>
    <x v="0"/>
    <x v="6"/>
    <s v="BESTAETIGT (6)"/>
    <n v="35649.939999999995"/>
    <n v="18471.540000000005"/>
    <x v="111"/>
    <x v="2"/>
    <n v="35.649939999999994"/>
    <n v="18.471540000000005"/>
    <n v="0.67264037735849047"/>
    <n v="0.34851962264150954"/>
  </r>
  <r>
    <x v="22"/>
    <x v="2"/>
    <s v="Hofdünger"/>
    <x v="1"/>
    <x v="7"/>
    <s v="BESTAETIGT (6)"/>
    <n v="1246.55"/>
    <n v="1139.55"/>
    <x v="2"/>
    <x v="2"/>
    <n v="1.24655"/>
    <n v="1.1395500000000001"/>
    <n v="0.31163750000000001"/>
    <n v="0.28488750000000002"/>
  </r>
  <r>
    <x v="22"/>
    <x v="2"/>
    <s v="Hofdünger"/>
    <x v="1"/>
    <x v="8"/>
    <s v="BESTAETIGT (6)"/>
    <n v="4989.6000000000004"/>
    <n v="1267.2"/>
    <x v="41"/>
    <x v="2"/>
    <n v="4.9896000000000003"/>
    <n v="1.2672000000000001"/>
    <n v="0.4536"/>
    <n v="0.11520000000000001"/>
  </r>
  <r>
    <x v="22"/>
    <x v="2"/>
    <s v="Hofdünger"/>
    <x v="1"/>
    <x v="9"/>
    <s v="BESTAETIGT (6)"/>
    <n v="7045.6"/>
    <n v="6512.8"/>
    <x v="27"/>
    <x v="2"/>
    <n v="7.0456000000000003"/>
    <n v="6.5128000000000004"/>
    <n v="0.54196923076923076"/>
    <n v="0.50098461538461536"/>
  </r>
  <r>
    <x v="22"/>
    <x v="2"/>
    <s v="Hofdünger"/>
    <x v="1"/>
    <x v="10"/>
    <s v="BESTAETIGT (6)"/>
    <n v="6412.5"/>
    <n v="7125"/>
    <x v="21"/>
    <x v="2"/>
    <n v="6.4124999999999996"/>
    <n v="7.125"/>
    <n v="0.80156249999999996"/>
    <n v="0.890625"/>
  </r>
  <r>
    <x v="22"/>
    <x v="2"/>
    <s v="Hofdünger"/>
    <x v="1"/>
    <x v="11"/>
    <s v="BESTAETIGT (6)"/>
    <n v="12117.279999999999"/>
    <n v="7703"/>
    <x v="22"/>
    <x v="2"/>
    <n v="12.117279999999999"/>
    <n v="7.7030000000000003"/>
    <n v="0.48469119999999999"/>
    <n v="0.30812"/>
  </r>
  <r>
    <x v="22"/>
    <x v="2"/>
    <s v="Hofdünger"/>
    <x v="1"/>
    <x v="12"/>
    <s v="BESTAETIGT (6)"/>
    <n v="13787.939999999999"/>
    <n v="8145.44"/>
    <x v="84"/>
    <x v="2"/>
    <n v="13.787939999999999"/>
    <n v="8.1454399999999989"/>
    <n v="0.62672454545454537"/>
    <n v="0.3702472727272727"/>
  </r>
  <r>
    <x v="22"/>
    <x v="2"/>
    <s v="Hofdünger"/>
    <x v="1"/>
    <x v="1"/>
    <s v="BESTAETIGT (6)"/>
    <n v="29344.78"/>
    <n v="14664.650000000001"/>
    <x v="115"/>
    <x v="2"/>
    <n v="29.34478"/>
    <n v="14.664650000000002"/>
    <n v="0.36228123456790123"/>
    <n v="0.18104506172839507"/>
  </r>
  <r>
    <x v="22"/>
    <x v="2"/>
    <s v="Hofdünger"/>
    <x v="1"/>
    <x v="2"/>
    <s v="BESTAETIGT (6)"/>
    <n v="20277"/>
    <n v="8661.2000000000025"/>
    <x v="9"/>
    <x v="2"/>
    <n v="20.277000000000001"/>
    <n v="8.6612000000000027"/>
    <n v="0.5480270270270271"/>
    <n v="0.23408648648648656"/>
  </r>
  <r>
    <x v="22"/>
    <x v="2"/>
    <s v="Hofdünger"/>
    <x v="1"/>
    <x v="14"/>
    <s v="BESTAETIGT (6)"/>
    <n v="60"/>
    <n v="24.75"/>
    <x v="10"/>
    <x v="2"/>
    <n v="0.06"/>
    <n v="2.4750000000000001E-2"/>
    <n v="0.03"/>
    <n v="1.2375000000000001E-2"/>
  </r>
  <r>
    <x v="22"/>
    <x v="2"/>
    <s v="Hofdünger"/>
    <x v="1"/>
    <x v="15"/>
    <s v="BESTAETIGT (6)"/>
    <n v="66.36"/>
    <n v="58.31"/>
    <x v="13"/>
    <x v="2"/>
    <n v="6.6360000000000002E-2"/>
    <n v="5.8310000000000001E-2"/>
    <n v="6.6360000000000002E-2"/>
    <n v="5.8310000000000001E-2"/>
  </r>
  <r>
    <x v="22"/>
    <x v="2"/>
    <s v="Recyclingdünger"/>
    <x v="2"/>
    <x v="16"/>
    <s v="BESTAETIGT (6)"/>
    <n v="144112.77000000002"/>
    <n v="79293.650000000009"/>
    <x v="225"/>
    <x v="2"/>
    <n v="144.11277000000001"/>
    <n v="79.293650000000014"/>
    <n v="0.82823431034482764"/>
    <n v="0.45571063218390812"/>
  </r>
  <r>
    <x v="22"/>
    <x v="25"/>
    <s v="Hofdünger"/>
    <x v="1"/>
    <x v="12"/>
    <s v="BESTAETIGT (6)"/>
    <n v="1365"/>
    <n v="1105"/>
    <x v="13"/>
    <x v="2"/>
    <n v="1.365"/>
    <n v="1.105"/>
    <n v="1.365"/>
    <n v="1.105"/>
  </r>
  <r>
    <x v="22"/>
    <x v="25"/>
    <s v="Recyclingdünger"/>
    <x v="2"/>
    <x v="16"/>
    <s v="BESTAETIGT (6)"/>
    <n v="11348.999999999998"/>
    <n v="4636"/>
    <x v="27"/>
    <x v="2"/>
    <n v="11.348999999999998"/>
    <n v="4.6360000000000001"/>
    <n v="0.87299999999999989"/>
    <n v="0.35661538461538461"/>
  </r>
  <r>
    <x v="23"/>
    <x v="2"/>
    <s v="Hofdünger"/>
    <x v="1"/>
    <x v="1"/>
    <s v="BESTAETIGT (6)"/>
    <n v="1928.32"/>
    <n v="1257.5999999999999"/>
    <x v="15"/>
    <x v="2"/>
    <n v="1.92832"/>
    <n v="1.2575999999999998"/>
    <n v="0.27547428571428573"/>
    <n v="0.17965714285714282"/>
  </r>
  <r>
    <x v="23"/>
    <x v="2"/>
    <s v="Hofdünger"/>
    <x v="1"/>
    <x v="2"/>
    <s v="BESTAETIGT (6)"/>
    <n v="1215"/>
    <n v="519"/>
    <x v="13"/>
    <x v="2"/>
    <n v="1.2150000000000001"/>
    <n v="0.51900000000000002"/>
    <n v="1.2150000000000001"/>
    <n v="0.51900000000000002"/>
  </r>
  <r>
    <x v="23"/>
    <x v="25"/>
    <s v="Hofdünger"/>
    <x v="0"/>
    <x v="0"/>
    <s v="BESTAETIGT (6)"/>
    <n v="35316.82"/>
    <n v="12842.480000000001"/>
    <x v="16"/>
    <x v="2"/>
    <n v="35.31682"/>
    <n v="12.842480000000002"/>
    <n v="3.531682"/>
    <n v="1.2842480000000003"/>
  </r>
  <r>
    <x v="23"/>
    <x v="25"/>
    <s v="Hofdünger"/>
    <x v="0"/>
    <x v="1"/>
    <s v="BESTAETIGT (6)"/>
    <n v="6873.6"/>
    <n v="3013.3999999999996"/>
    <x v="27"/>
    <x v="2"/>
    <n v="6.8736000000000006"/>
    <n v="3.0133999999999999"/>
    <n v="0.5287384615384616"/>
    <n v="0.23179999999999998"/>
  </r>
  <r>
    <x v="23"/>
    <x v="25"/>
    <s v="Hofdünger"/>
    <x v="1"/>
    <x v="0"/>
    <s v="BESTAETIGT (6)"/>
    <n v="430.89999999999992"/>
    <n v="290.51"/>
    <x v="23"/>
    <x v="2"/>
    <n v="0.43089999999999989"/>
    <n v="0.29050999999999999"/>
    <n v="4.7877777777777769E-2"/>
    <n v="3.2278888888888885E-2"/>
  </r>
  <r>
    <x v="23"/>
    <x v="25"/>
    <s v="Hofdünger"/>
    <x v="1"/>
    <x v="9"/>
    <s v="BESTAETIGT (6)"/>
    <n v="7733.58"/>
    <n v="4901"/>
    <x v="51"/>
    <x v="2"/>
    <n v="7.7335799999999999"/>
    <n v="4.9009999999999998"/>
    <n v="0.64446499999999995"/>
    <n v="0.40841666666666665"/>
  </r>
  <r>
    <x v="23"/>
    <x v="25"/>
    <s v="Hofdünger"/>
    <x v="1"/>
    <x v="10"/>
    <s v="BESTAETIGT (6)"/>
    <n v="15610.7"/>
    <n v="16959.3"/>
    <x v="28"/>
    <x v="2"/>
    <n v="15.610700000000001"/>
    <n v="16.959299999999999"/>
    <n v="0.86726111111111115"/>
    <n v="0.94218333333333326"/>
  </r>
  <r>
    <x v="23"/>
    <x v="25"/>
    <s v="Hofdünger"/>
    <x v="1"/>
    <x v="11"/>
    <s v="BESTAETIGT (6)"/>
    <n v="2642.7199999999993"/>
    <n v="1792"/>
    <x v="60"/>
    <x v="2"/>
    <n v="2.6427199999999993"/>
    <n v="1.792"/>
    <n v="8.8090666666666637E-2"/>
    <n v="5.9733333333333333E-2"/>
  </r>
  <r>
    <x v="23"/>
    <x v="25"/>
    <s v="Hofdünger"/>
    <x v="1"/>
    <x v="1"/>
    <s v="BESTAETIGT (6)"/>
    <n v="20151.71"/>
    <n v="12176.659999999998"/>
    <x v="254"/>
    <x v="2"/>
    <n v="20.151709999999998"/>
    <n v="12.176659999999998"/>
    <n v="0.14291992907801418"/>
    <n v="8.6359290780141831E-2"/>
  </r>
  <r>
    <x v="23"/>
    <x v="25"/>
    <s v="Hofdünger"/>
    <x v="1"/>
    <x v="2"/>
    <s v="BESTAETIGT (6)"/>
    <n v="271.35000000000002"/>
    <n v="115.91"/>
    <x v="2"/>
    <x v="2"/>
    <n v="0.27135000000000004"/>
    <n v="0.11591"/>
    <n v="6.7837500000000009E-2"/>
    <n v="2.89775E-2"/>
  </r>
  <r>
    <x v="23"/>
    <x v="25"/>
    <s v="Hofdünger"/>
    <x v="1"/>
    <x v="14"/>
    <s v="BESTAETIGT (6)"/>
    <n v="2020"/>
    <n v="833.22"/>
    <x v="84"/>
    <x v="2"/>
    <n v="2.02"/>
    <n v="0.83322000000000007"/>
    <n v="9.1818181818181813E-2"/>
    <n v="3.7873636363636366E-2"/>
  </r>
  <r>
    <x v="23"/>
    <x v="25"/>
    <s v="Hofdünger"/>
    <x v="1"/>
    <x v="17"/>
    <s v="BESTAETIGT (6)"/>
    <n v="741"/>
    <n v="337.65"/>
    <x v="15"/>
    <x v="2"/>
    <n v="0.74099999999999999"/>
    <n v="0.33764999999999995"/>
    <n v="0.10585714285714286"/>
    <n v="4.8235714285714278E-2"/>
  </r>
  <r>
    <x v="23"/>
    <x v="25"/>
    <s v="Recyclingdünger"/>
    <x v="2"/>
    <x v="16"/>
    <s v="BESTAETIGT (6)"/>
    <n v="8266.81"/>
    <n v="2090.0199999999991"/>
    <x v="52"/>
    <x v="2"/>
    <n v="8.2668099999999995"/>
    <n v="2.0900199999999991"/>
    <n v="0.16533619999999999"/>
    <n v="4.1800399999999981E-2"/>
  </r>
  <r>
    <x v="24"/>
    <x v="4"/>
    <s v="Hofdünger"/>
    <x v="3"/>
    <x v="16"/>
    <s v="BESTAETIGT (6)"/>
    <n v="154.44"/>
    <n v="65.34"/>
    <x v="13"/>
    <x v="2"/>
    <n v="0.15443999999999999"/>
    <n v="6.5340000000000009E-2"/>
    <n v="0.15443999999999999"/>
    <n v="6.5340000000000009E-2"/>
  </r>
  <r>
    <x v="24"/>
    <x v="4"/>
    <s v="Hofdünger"/>
    <x v="0"/>
    <x v="0"/>
    <s v="BESTAETIGT (6)"/>
    <n v="5031.7999999999993"/>
    <n v="2043.6"/>
    <x v="16"/>
    <x v="2"/>
    <n v="5.0317999999999996"/>
    <n v="2.0436000000000001"/>
    <n v="0.50317999999999996"/>
    <n v="0.20436000000000001"/>
  </r>
  <r>
    <x v="24"/>
    <x v="4"/>
    <s v="Hofdünger"/>
    <x v="0"/>
    <x v="1"/>
    <s v="BESTAETIGT (6)"/>
    <n v="396"/>
    <n v="162"/>
    <x v="13"/>
    <x v="2"/>
    <n v="0.39600000000000002"/>
    <n v="0.16200000000000001"/>
    <n v="0.39600000000000002"/>
    <n v="0.16200000000000001"/>
  </r>
  <r>
    <x v="24"/>
    <x v="4"/>
    <s v="Hofdünger"/>
    <x v="0"/>
    <x v="3"/>
    <s v="BESTAETIGT (6)"/>
    <n v="837"/>
    <n v="372"/>
    <x v="10"/>
    <x v="2"/>
    <n v="0.83699999999999997"/>
    <n v="0.372"/>
    <n v="0.41849999999999998"/>
    <n v="0.186"/>
  </r>
  <r>
    <x v="24"/>
    <x v="4"/>
    <s v="Hofdünger"/>
    <x v="0"/>
    <x v="5"/>
    <s v="BESTAETIGT (6)"/>
    <n v="301"/>
    <n v="150"/>
    <x v="13"/>
    <x v="2"/>
    <n v="0.30099999999999999"/>
    <n v="0.15"/>
    <n v="0.30099999999999999"/>
    <n v="0.15"/>
  </r>
  <r>
    <x v="24"/>
    <x v="4"/>
    <s v="Hofdünger"/>
    <x v="0"/>
    <x v="6"/>
    <s v="BESTAETIGT (6)"/>
    <n v="1500"/>
    <n v="870"/>
    <x v="13"/>
    <x v="2"/>
    <n v="1.5"/>
    <n v="0.87"/>
    <n v="1.5"/>
    <n v="0.87"/>
  </r>
  <r>
    <x v="24"/>
    <x v="1"/>
    <s v="Hofdünger"/>
    <x v="1"/>
    <x v="11"/>
    <s v="BESTAETIGT (6)"/>
    <n v="1889.2"/>
    <n v="1603"/>
    <x v="10"/>
    <x v="2"/>
    <n v="1.8892"/>
    <n v="1.603"/>
    <n v="0.9446"/>
    <n v="0.80149999999999999"/>
  </r>
  <r>
    <x v="24"/>
    <x v="17"/>
    <s v="Hofdünger"/>
    <x v="3"/>
    <x v="16"/>
    <s v="BESTAETIGT (6)"/>
    <n v="273.60000000000002"/>
    <n v="110.16"/>
    <x v="13"/>
    <x v="2"/>
    <n v="0.27360000000000001"/>
    <n v="0.11015999999999999"/>
    <n v="0.27360000000000001"/>
    <n v="0.11015999999999999"/>
  </r>
  <r>
    <x v="24"/>
    <x v="17"/>
    <s v="Hofdünger"/>
    <x v="0"/>
    <x v="1"/>
    <s v="BESTAETIGT (6)"/>
    <n v="642.20000000000005"/>
    <n v="247"/>
    <x v="10"/>
    <x v="2"/>
    <n v="0.64219999999999999"/>
    <n v="0.247"/>
    <n v="0.3211"/>
    <n v="0.1235"/>
  </r>
  <r>
    <x v="24"/>
    <x v="6"/>
    <s v="Hofdünger"/>
    <x v="0"/>
    <x v="0"/>
    <s v="BESTAETIGT (6)"/>
    <n v="1344"/>
    <n v="552.6"/>
    <x v="18"/>
    <x v="2"/>
    <n v="1.3440000000000001"/>
    <n v="0.55259999999999998"/>
    <n v="0.26880000000000004"/>
    <n v="0.11051999999999999"/>
  </r>
  <r>
    <x v="24"/>
    <x v="6"/>
    <s v="Hofdünger"/>
    <x v="0"/>
    <x v="1"/>
    <s v="BESTAETIGT (6)"/>
    <n v="330"/>
    <n v="135"/>
    <x v="13"/>
    <x v="2"/>
    <n v="0.33"/>
    <n v="0.13500000000000001"/>
    <n v="0.33"/>
    <n v="0.13500000000000001"/>
  </r>
  <r>
    <x v="24"/>
    <x v="6"/>
    <s v="Hofdünger"/>
    <x v="0"/>
    <x v="2"/>
    <s v="BESTAETIGT (6)"/>
    <n v="528"/>
    <n v="216"/>
    <x v="13"/>
    <x v="2"/>
    <n v="0.52800000000000002"/>
    <n v="0.216"/>
    <n v="0.52800000000000002"/>
    <n v="0.216"/>
  </r>
  <r>
    <x v="24"/>
    <x v="6"/>
    <s v="Hofdünger"/>
    <x v="0"/>
    <x v="3"/>
    <s v="BESTAETIGT (6)"/>
    <n v="1427"/>
    <n v="744.5"/>
    <x v="10"/>
    <x v="2"/>
    <n v="1.427"/>
    <n v="0.74450000000000005"/>
    <n v="0.71350000000000002"/>
    <n v="0.37225000000000003"/>
  </r>
  <r>
    <x v="24"/>
    <x v="6"/>
    <s v="Hofdünger"/>
    <x v="0"/>
    <x v="5"/>
    <s v="BESTAETIGT (6)"/>
    <n v="306.89999999999998"/>
    <n v="207.9"/>
    <x v="13"/>
    <x v="2"/>
    <n v="0.30689999999999995"/>
    <n v="0.2079"/>
    <n v="0.30689999999999995"/>
    <n v="0.2079"/>
  </r>
  <r>
    <x v="24"/>
    <x v="9"/>
    <s v="Hofdünger"/>
    <x v="3"/>
    <x v="16"/>
    <s v="BESTAETIGT (6)"/>
    <n v="158.85"/>
    <n v="57.15"/>
    <x v="13"/>
    <x v="2"/>
    <n v="0.15884999999999999"/>
    <n v="5.7149999999999999E-2"/>
    <n v="0.15884999999999999"/>
    <n v="5.7149999999999999E-2"/>
  </r>
  <r>
    <x v="24"/>
    <x v="9"/>
    <s v="Hofdünger"/>
    <x v="0"/>
    <x v="1"/>
    <s v="BESTAETIGT (6)"/>
    <n v="170"/>
    <n v="70"/>
    <x v="13"/>
    <x v="2"/>
    <n v="0.17"/>
    <n v="7.0000000000000007E-2"/>
    <n v="0.17"/>
    <n v="7.0000000000000007E-2"/>
  </r>
  <r>
    <x v="24"/>
    <x v="9"/>
    <s v="Hofdünger"/>
    <x v="0"/>
    <x v="3"/>
    <s v="BESTAETIGT (6)"/>
    <n v="534"/>
    <n v="213"/>
    <x v="7"/>
    <x v="2"/>
    <n v="0.53400000000000003"/>
    <n v="0.21299999999999999"/>
    <n v="0.17800000000000002"/>
    <n v="7.0999999999999994E-2"/>
  </r>
  <r>
    <x v="24"/>
    <x v="9"/>
    <s v="Hofdünger"/>
    <x v="0"/>
    <x v="4"/>
    <s v="BESTAETIGT (6)"/>
    <n v="2524.5"/>
    <n v="1224"/>
    <x v="47"/>
    <x v="2"/>
    <n v="2.5245000000000002"/>
    <n v="1.224"/>
    <n v="0.15778125000000001"/>
    <n v="7.6499999999999999E-2"/>
  </r>
  <r>
    <x v="24"/>
    <x v="9"/>
    <s v="Hofdünger"/>
    <x v="0"/>
    <x v="6"/>
    <s v="BESTAETIGT (6)"/>
    <n v="816"/>
    <n v="384"/>
    <x v="2"/>
    <x v="2"/>
    <n v="0.81599999999999995"/>
    <n v="0.38400000000000001"/>
    <n v="0.20399999999999999"/>
    <n v="9.6000000000000002E-2"/>
  </r>
  <r>
    <x v="24"/>
    <x v="9"/>
    <s v="Hofdünger"/>
    <x v="1"/>
    <x v="12"/>
    <s v="BESTAETIGT (6)"/>
    <n v="100"/>
    <n v="60"/>
    <x v="13"/>
    <x v="2"/>
    <n v="0.1"/>
    <n v="0.06"/>
    <n v="0.1"/>
    <n v="0.06"/>
  </r>
  <r>
    <x v="24"/>
    <x v="11"/>
    <s v="Hofdünger"/>
    <x v="3"/>
    <x v="16"/>
    <s v="BESTAETIGT (6)"/>
    <n v="18076.89"/>
    <n v="8517.279999999997"/>
    <x v="111"/>
    <x v="2"/>
    <n v="18.076889999999999"/>
    <n v="8.5172799999999977"/>
    <n v="0.34107339622641508"/>
    <n v="0.16070339622641505"/>
  </r>
  <r>
    <x v="24"/>
    <x v="11"/>
    <s v="Hofdünger"/>
    <x v="0"/>
    <x v="0"/>
    <s v="BESTAETIGT (6)"/>
    <n v="63971.700000000004"/>
    <n v="25624.500000000004"/>
    <x v="169"/>
    <x v="2"/>
    <n v="63.971700000000006"/>
    <n v="25.624500000000005"/>
    <n v="0.80976835443037987"/>
    <n v="0.32436075949367094"/>
  </r>
  <r>
    <x v="24"/>
    <x v="11"/>
    <s v="Hofdünger"/>
    <x v="0"/>
    <x v="1"/>
    <s v="BESTAETIGT (6)"/>
    <n v="68883.44"/>
    <n v="29859.98"/>
    <x v="234"/>
    <x v="2"/>
    <n v="68.883440000000007"/>
    <n v="29.85998"/>
    <n v="0.88312102564102568"/>
    <n v="0.38282025641025641"/>
  </r>
  <r>
    <x v="24"/>
    <x v="11"/>
    <s v="Hofdünger"/>
    <x v="0"/>
    <x v="19"/>
    <s v="BESTAETIGT (6)"/>
    <n v="4382.68"/>
    <n v="1863.0800000000002"/>
    <x v="20"/>
    <x v="2"/>
    <n v="4.3826800000000006"/>
    <n v="1.8630800000000001"/>
    <n v="0.7304466666666668"/>
    <n v="0.31051333333333336"/>
  </r>
  <r>
    <x v="24"/>
    <x v="11"/>
    <s v="Hofdünger"/>
    <x v="0"/>
    <x v="2"/>
    <s v="BESTAETIGT (6)"/>
    <n v="8100.2"/>
    <n v="3091.8"/>
    <x v="41"/>
    <x v="2"/>
    <n v="8.1001999999999992"/>
    <n v="3.0918000000000001"/>
    <n v="0.73638181818181814"/>
    <n v="0.28107272727272731"/>
  </r>
  <r>
    <x v="24"/>
    <x v="11"/>
    <s v="Hofdünger"/>
    <x v="0"/>
    <x v="3"/>
    <s v="BESTAETIGT (6)"/>
    <n v="14666.700000000003"/>
    <n v="6897"/>
    <x v="140"/>
    <x v="2"/>
    <n v="14.666700000000002"/>
    <n v="6.8970000000000002"/>
    <n v="0.25731052631578949"/>
    <n v="0.12100000000000001"/>
  </r>
  <r>
    <x v="24"/>
    <x v="11"/>
    <s v="Hofdünger"/>
    <x v="0"/>
    <x v="4"/>
    <s v="BESTAETIGT (6)"/>
    <n v="30387.57"/>
    <n v="13010.919999999998"/>
    <x v="197"/>
    <x v="2"/>
    <n v="30.38757"/>
    <n v="13.010919999999999"/>
    <n v="0.41064283783783784"/>
    <n v="0.17582324324324322"/>
  </r>
  <r>
    <x v="24"/>
    <x v="11"/>
    <s v="Hofdünger"/>
    <x v="0"/>
    <x v="5"/>
    <s v="BESTAETIGT (6)"/>
    <n v="20433.390000000003"/>
    <n v="11750.35"/>
    <x v="145"/>
    <x v="2"/>
    <n v="20.433390000000003"/>
    <n v="11.750350000000001"/>
    <n v="0.45407533333333339"/>
    <n v="0.2611188888888889"/>
  </r>
  <r>
    <x v="24"/>
    <x v="11"/>
    <s v="Hofdünger"/>
    <x v="0"/>
    <x v="6"/>
    <s v="BESTAETIGT (6)"/>
    <n v="7920.8"/>
    <n v="4069.2"/>
    <x v="59"/>
    <x v="2"/>
    <n v="7.9207999999999998"/>
    <n v="4.0691999999999995"/>
    <n v="0.27313103448275861"/>
    <n v="0.14031724137931031"/>
  </r>
  <r>
    <x v="24"/>
    <x v="11"/>
    <s v="Hofdünger"/>
    <x v="1"/>
    <x v="9"/>
    <s v="BESTAETIGT (6)"/>
    <n v="924"/>
    <n v="748"/>
    <x v="18"/>
    <x v="2"/>
    <n v="0.92400000000000004"/>
    <n v="0.748"/>
    <n v="0.18480000000000002"/>
    <n v="0.14960000000000001"/>
  </r>
  <r>
    <x v="24"/>
    <x v="11"/>
    <s v="Hofdünger"/>
    <x v="1"/>
    <x v="11"/>
    <s v="BESTAETIGT (6)"/>
    <n v="211.2"/>
    <n v="120"/>
    <x v="13"/>
    <x v="2"/>
    <n v="0.2112"/>
    <n v="0.12"/>
    <n v="0.2112"/>
    <n v="0.12"/>
  </r>
  <r>
    <x v="24"/>
    <x v="11"/>
    <s v="Hofdünger"/>
    <x v="1"/>
    <x v="12"/>
    <s v="BESTAETIGT (6)"/>
    <n v="1190.0999999999999"/>
    <n v="689.7"/>
    <x v="23"/>
    <x v="2"/>
    <n v="1.1900999999999999"/>
    <n v="0.68970000000000009"/>
    <n v="0.13223333333333331"/>
    <n v="7.6633333333333345E-2"/>
  </r>
  <r>
    <x v="24"/>
    <x v="11"/>
    <s v="Hofdünger"/>
    <x v="1"/>
    <x v="1"/>
    <s v="BESTAETIGT (6)"/>
    <n v="3344.4599999999996"/>
    <n v="1696.0500000000002"/>
    <x v="27"/>
    <x v="2"/>
    <n v="3.3444599999999998"/>
    <n v="1.6960500000000003"/>
    <n v="0.25726615384615381"/>
    <n v="0.13046538461538465"/>
  </r>
  <r>
    <x v="24"/>
    <x v="11"/>
    <s v="Hofdünger"/>
    <x v="1"/>
    <x v="2"/>
    <s v="BESTAETIGT (6)"/>
    <n v="1012.5"/>
    <n v="432.5"/>
    <x v="13"/>
    <x v="2"/>
    <n v="1.0125"/>
    <n v="0.4325"/>
    <n v="1.0125"/>
    <n v="0.4325"/>
  </r>
  <r>
    <x v="24"/>
    <x v="11"/>
    <s v="Recyclingdünger"/>
    <x v="2"/>
    <x v="16"/>
    <s v="BESTAETIGT (6)"/>
    <n v="4868.2700000000004"/>
    <n v="9367.7499999999982"/>
    <x v="31"/>
    <x v="2"/>
    <n v="4.8682700000000008"/>
    <n v="9.3677499999999974"/>
    <n v="0.17386678571428574"/>
    <n v="0.33456249999999993"/>
  </r>
  <r>
    <x v="24"/>
    <x v="12"/>
    <s v="Hofdünger"/>
    <x v="3"/>
    <x v="16"/>
    <s v="BESTAETIGT (6)"/>
    <n v="3874.7099999999991"/>
    <n v="2252.1000000000004"/>
    <x v="41"/>
    <x v="2"/>
    <n v="3.874709999999999"/>
    <n v="2.2521000000000004"/>
    <n v="0.35224636363636352"/>
    <n v="0.20473636363636369"/>
  </r>
  <r>
    <x v="24"/>
    <x v="12"/>
    <s v="Hofdünger"/>
    <x v="0"/>
    <x v="0"/>
    <s v="BESTAETIGT (6)"/>
    <n v="2024.2"/>
    <n v="837.59999999999991"/>
    <x v="2"/>
    <x v="2"/>
    <n v="2.0242"/>
    <n v="0.8375999999999999"/>
    <n v="0.50605"/>
    <n v="0.20939999999999998"/>
  </r>
  <r>
    <x v="24"/>
    <x v="12"/>
    <s v="Hofdünger"/>
    <x v="0"/>
    <x v="1"/>
    <s v="BESTAETIGT (6)"/>
    <n v="1794"/>
    <n v="690"/>
    <x v="10"/>
    <x v="2"/>
    <n v="1.794"/>
    <n v="0.69"/>
    <n v="0.89700000000000002"/>
    <n v="0.34499999999999997"/>
  </r>
  <r>
    <x v="24"/>
    <x v="12"/>
    <s v="Hofdünger"/>
    <x v="0"/>
    <x v="19"/>
    <s v="BESTAETIGT (6)"/>
    <n v="1223.2"/>
    <n v="500.4"/>
    <x v="2"/>
    <x v="2"/>
    <n v="1.2232000000000001"/>
    <n v="0.50039999999999996"/>
    <n v="0.30580000000000002"/>
    <n v="0.12509999999999999"/>
  </r>
  <r>
    <x v="24"/>
    <x v="12"/>
    <s v="Hofdünger"/>
    <x v="0"/>
    <x v="3"/>
    <s v="BESTAETIGT (6)"/>
    <n v="1639.25"/>
    <n v="748.5"/>
    <x v="2"/>
    <x v="2"/>
    <n v="1.6392500000000001"/>
    <n v="0.74850000000000005"/>
    <n v="0.40981250000000002"/>
    <n v="0.18712500000000001"/>
  </r>
  <r>
    <x v="24"/>
    <x v="12"/>
    <s v="Hofdünger"/>
    <x v="0"/>
    <x v="4"/>
    <s v="BESTAETIGT (6)"/>
    <n v="2441.7999999999997"/>
    <n v="1170.1999999999998"/>
    <x v="21"/>
    <x v="2"/>
    <n v="2.4417999999999997"/>
    <n v="1.1701999999999999"/>
    <n v="0.30522499999999997"/>
    <n v="0.14627499999999999"/>
  </r>
  <r>
    <x v="24"/>
    <x v="12"/>
    <s v="Hofdünger"/>
    <x v="0"/>
    <x v="5"/>
    <s v="BESTAETIGT (6)"/>
    <n v="2880.72"/>
    <n v="1575.75"/>
    <x v="16"/>
    <x v="2"/>
    <n v="2.8807199999999997"/>
    <n v="1.57575"/>
    <n v="0.28807199999999999"/>
    <n v="0.15757499999999999"/>
  </r>
  <r>
    <x v="24"/>
    <x v="12"/>
    <s v="Hofdünger"/>
    <x v="1"/>
    <x v="12"/>
    <s v="BESTAETIGT (6)"/>
    <n v="112.7"/>
    <n v="61.9"/>
    <x v="13"/>
    <x v="2"/>
    <n v="0.11270000000000001"/>
    <n v="6.1899999999999997E-2"/>
    <n v="0.11270000000000001"/>
    <n v="6.1899999999999997E-2"/>
  </r>
  <r>
    <x v="24"/>
    <x v="12"/>
    <s v="Recyclingdünger"/>
    <x v="2"/>
    <x v="16"/>
    <s v="BESTAETIGT (6)"/>
    <n v="2404.92"/>
    <n v="7704.7600000000011"/>
    <x v="60"/>
    <x v="2"/>
    <n v="2.4049200000000002"/>
    <n v="7.7047600000000012"/>
    <n v="8.0163999999999999E-2"/>
    <n v="0.25682533333333335"/>
  </r>
  <r>
    <x v="25"/>
    <x v="4"/>
    <s v="Hofdünger"/>
    <x v="0"/>
    <x v="2"/>
    <s v="BESTAETIGT (6)"/>
    <n v="208"/>
    <n v="80"/>
    <x v="13"/>
    <x v="2"/>
    <n v="0.20799999999999999"/>
    <n v="0.08"/>
    <n v="0.20799999999999999"/>
    <n v="0.08"/>
  </r>
  <r>
    <x v="25"/>
    <x v="4"/>
    <s v="Hofdünger"/>
    <x v="0"/>
    <x v="3"/>
    <s v="BESTAETIGT (6)"/>
    <n v="1224.3"/>
    <n v="496.08"/>
    <x v="7"/>
    <x v="2"/>
    <n v="1.2242999999999999"/>
    <n v="0.49607999999999997"/>
    <n v="0.40809999999999996"/>
    <n v="0.16535999999999998"/>
  </r>
  <r>
    <x v="25"/>
    <x v="4"/>
    <s v="Hofdünger"/>
    <x v="0"/>
    <x v="6"/>
    <s v="BESTAETIGT (6)"/>
    <n v="3331"/>
    <n v="2146"/>
    <x v="23"/>
    <x v="2"/>
    <n v="3.331"/>
    <n v="2.1459999999999999"/>
    <n v="0.37011111111111111"/>
    <n v="0.23844444444444443"/>
  </r>
  <r>
    <x v="25"/>
    <x v="4"/>
    <s v="Hofdünger"/>
    <x v="1"/>
    <x v="10"/>
    <s v="BESTAETIGT (6)"/>
    <n v="108"/>
    <n v="120"/>
    <x v="13"/>
    <x v="2"/>
    <n v="0.108"/>
    <n v="0.12"/>
    <n v="0.108"/>
    <n v="0.12"/>
  </r>
  <r>
    <x v="25"/>
    <x v="4"/>
    <s v="Hofdünger"/>
    <x v="1"/>
    <x v="11"/>
    <s v="BESTAETIGT (6)"/>
    <n v="228.8"/>
    <n v="130"/>
    <x v="10"/>
    <x v="2"/>
    <n v="0.2288"/>
    <n v="0.13"/>
    <n v="0.1144"/>
    <n v="6.5000000000000002E-2"/>
  </r>
  <r>
    <x v="25"/>
    <x v="4"/>
    <s v="Recyclingdünger"/>
    <x v="2"/>
    <x v="16"/>
    <s v="BESTAETIGT (6)"/>
    <n v="12040.949999999995"/>
    <n v="4967.380000000001"/>
    <x v="31"/>
    <x v="2"/>
    <n v="12.040949999999995"/>
    <n v="4.9673800000000012"/>
    <n v="0.43003392857142841"/>
    <n v="0.1774064285714286"/>
  </r>
  <r>
    <x v="25"/>
    <x v="7"/>
    <s v="Hofdünger"/>
    <x v="0"/>
    <x v="6"/>
    <s v="BESTAETIGT (6)"/>
    <n v="324"/>
    <n v="135"/>
    <x v="13"/>
    <x v="2"/>
    <n v="0.32400000000000001"/>
    <n v="0.13500000000000001"/>
    <n v="0.32400000000000001"/>
    <n v="0.13500000000000001"/>
  </r>
  <r>
    <x v="25"/>
    <x v="1"/>
    <s v="Hofdünger"/>
    <x v="1"/>
    <x v="11"/>
    <s v="BESTAETIGT (6)"/>
    <n v="853.60000000000025"/>
    <n v="485"/>
    <x v="41"/>
    <x v="2"/>
    <n v="0.85360000000000025"/>
    <n v="0.48499999999999999"/>
    <n v="7.7600000000000016E-2"/>
    <n v="4.409090909090909E-2"/>
  </r>
  <r>
    <x v="25"/>
    <x v="17"/>
    <s v="Hofdünger"/>
    <x v="0"/>
    <x v="6"/>
    <s v="BESTAETIGT (6)"/>
    <n v="9549.899999999996"/>
    <n v="4892.13"/>
    <x v="52"/>
    <x v="2"/>
    <n v="9.5498999999999956"/>
    <n v="4.8921299999999999"/>
    <n v="0.19099799999999992"/>
    <n v="9.7842600000000002E-2"/>
  </r>
  <r>
    <x v="25"/>
    <x v="17"/>
    <s v="Hofdünger"/>
    <x v="1"/>
    <x v="0"/>
    <s v="BESTAETIGT (6)"/>
    <n v="141"/>
    <n v="213"/>
    <x v="13"/>
    <x v="2"/>
    <n v="0.14099999999999999"/>
    <n v="0.21299999999999999"/>
    <n v="0.14099999999999999"/>
    <n v="0.21299999999999999"/>
  </r>
  <r>
    <x v="25"/>
    <x v="17"/>
    <s v="Hofdünger"/>
    <x v="1"/>
    <x v="11"/>
    <s v="BESTAETIGT (6)"/>
    <n v="114.4"/>
    <n v="65"/>
    <x v="13"/>
    <x v="2"/>
    <n v="0.1144"/>
    <n v="6.5000000000000002E-2"/>
    <n v="0.1144"/>
    <n v="6.5000000000000002E-2"/>
  </r>
  <r>
    <x v="25"/>
    <x v="17"/>
    <s v="Hofdünger"/>
    <x v="1"/>
    <x v="1"/>
    <s v="BESTAETIGT (6)"/>
    <n v="257.60000000000002"/>
    <n v="168"/>
    <x v="13"/>
    <x v="2"/>
    <n v="0.2576"/>
    <n v="0.16800000000000001"/>
    <n v="0.2576"/>
    <n v="0.16800000000000001"/>
  </r>
  <r>
    <x v="25"/>
    <x v="6"/>
    <s v="Hofdünger"/>
    <x v="0"/>
    <x v="1"/>
    <s v="BESTAETIGT (6)"/>
    <n v="220"/>
    <n v="90"/>
    <x v="13"/>
    <x v="2"/>
    <n v="0.22"/>
    <n v="0.09"/>
    <n v="0.22"/>
    <n v="0.09"/>
  </r>
  <r>
    <x v="25"/>
    <x v="8"/>
    <s v="Hofdünger"/>
    <x v="0"/>
    <x v="1"/>
    <s v="BESTAETIGT (6)"/>
    <n v="81.599999999999994"/>
    <n v="33.6"/>
    <x v="13"/>
    <x v="2"/>
    <n v="8.1599999999999992E-2"/>
    <n v="3.3600000000000005E-2"/>
    <n v="8.1599999999999992E-2"/>
    <n v="3.3600000000000005E-2"/>
  </r>
  <r>
    <x v="25"/>
    <x v="8"/>
    <s v="Hofdünger"/>
    <x v="0"/>
    <x v="4"/>
    <s v="BESTAETIGT (6)"/>
    <n v="468.3"/>
    <n v="269.85000000000002"/>
    <x v="10"/>
    <x v="2"/>
    <n v="0.46829999999999999"/>
    <n v="0.26985000000000003"/>
    <n v="0.23415"/>
    <n v="0.13492500000000002"/>
  </r>
  <r>
    <x v="25"/>
    <x v="8"/>
    <s v="Hofdünger"/>
    <x v="0"/>
    <x v="6"/>
    <s v="BESTAETIGT (6)"/>
    <n v="4534.9899999999989"/>
    <n v="2050.0999999999995"/>
    <x v="39"/>
    <x v="2"/>
    <n v="4.5349899999999987"/>
    <n v="2.0500999999999996"/>
    <n v="0.16796259259259255"/>
    <n v="7.5929629629629611E-2"/>
  </r>
  <r>
    <x v="25"/>
    <x v="8"/>
    <s v="Hofdünger"/>
    <x v="1"/>
    <x v="11"/>
    <s v="BESTAETIGT (6)"/>
    <n v="102"/>
    <n v="75"/>
    <x v="13"/>
    <x v="2"/>
    <n v="0.10199999999999999"/>
    <n v="7.4999999999999997E-2"/>
    <n v="0.10199999999999999"/>
    <n v="7.4999999999999997E-2"/>
  </r>
  <r>
    <x v="25"/>
    <x v="8"/>
    <s v="Hofdünger"/>
    <x v="1"/>
    <x v="1"/>
    <s v="BESTAETIGT (6)"/>
    <n v="214.92"/>
    <n v="89.1"/>
    <x v="13"/>
    <x v="2"/>
    <n v="0.21492"/>
    <n v="8.9099999999999999E-2"/>
    <n v="0.21492"/>
    <n v="8.9099999999999999E-2"/>
  </r>
  <r>
    <x v="25"/>
    <x v="8"/>
    <s v="Recyclingdünger"/>
    <x v="2"/>
    <x v="16"/>
    <s v="BESTAETIGT (6)"/>
    <n v="4310.1100000000006"/>
    <n v="1662.19"/>
    <x v="47"/>
    <x v="2"/>
    <n v="4.3101100000000008"/>
    <n v="1.6621900000000001"/>
    <n v="0.26938187500000005"/>
    <n v="0.103886875"/>
  </r>
  <r>
    <x v="25"/>
    <x v="22"/>
    <s v="Hofdünger"/>
    <x v="0"/>
    <x v="1"/>
    <s v="BESTAETIGT (6)"/>
    <n v="408.8"/>
    <n v="168.6"/>
    <x v="7"/>
    <x v="2"/>
    <n v="0.4088"/>
    <n v="0.1686"/>
    <n v="0.13626666666666667"/>
    <n v="5.62E-2"/>
  </r>
  <r>
    <x v="25"/>
    <x v="22"/>
    <s v="Hofdünger"/>
    <x v="0"/>
    <x v="2"/>
    <s v="BESTAETIGT (6)"/>
    <n v="2.2000000000000002"/>
    <n v="0.9"/>
    <x v="13"/>
    <x v="2"/>
    <n v="2.2000000000000001E-3"/>
    <n v="8.9999999999999998E-4"/>
    <n v="2.2000000000000001E-3"/>
    <n v="8.9999999999999998E-4"/>
  </r>
  <r>
    <x v="25"/>
    <x v="22"/>
    <s v="Hofdünger"/>
    <x v="0"/>
    <x v="6"/>
    <s v="BESTAETIGT (6)"/>
    <n v="1214.46"/>
    <n v="506.52000000000004"/>
    <x v="7"/>
    <x v="2"/>
    <n v="1.2144600000000001"/>
    <n v="0.50652000000000008"/>
    <n v="0.40482000000000001"/>
    <n v="0.16884000000000002"/>
  </r>
  <r>
    <x v="25"/>
    <x v="22"/>
    <s v="Hofdünger"/>
    <x v="1"/>
    <x v="0"/>
    <s v="BESTAETIGT (6)"/>
    <n v="2021"/>
    <n v="3053"/>
    <x v="20"/>
    <x v="2"/>
    <n v="2.0209999999999999"/>
    <n v="3.0529999999999999"/>
    <n v="0.33683333333333332"/>
    <n v="0.50883333333333336"/>
  </r>
  <r>
    <x v="25"/>
    <x v="22"/>
    <s v="Hofdünger"/>
    <x v="1"/>
    <x v="11"/>
    <s v="BESTAETIGT (6)"/>
    <n v="423"/>
    <n v="639"/>
    <x v="13"/>
    <x v="2"/>
    <n v="0.42299999999999999"/>
    <n v="0.63900000000000001"/>
    <n v="0.42299999999999999"/>
    <n v="0.63900000000000001"/>
  </r>
  <r>
    <x v="25"/>
    <x v="22"/>
    <s v="Recyclingdünger"/>
    <x v="2"/>
    <x v="16"/>
    <s v="BESTAETIGT (6)"/>
    <n v="8087.82"/>
    <n v="4999.46"/>
    <x v="80"/>
    <x v="2"/>
    <n v="8.0878199999999989"/>
    <n v="4.99946"/>
    <n v="0.40439099999999994"/>
    <n v="0.249973"/>
  </r>
  <r>
    <x v="25"/>
    <x v="9"/>
    <s v="Hofdünger"/>
    <x v="0"/>
    <x v="0"/>
    <s v="BESTAETIGT (6)"/>
    <n v="306"/>
    <n v="112.2"/>
    <x v="13"/>
    <x v="2"/>
    <n v="0.30599999999999999"/>
    <n v="0.11220000000000001"/>
    <n v="0.30599999999999999"/>
    <n v="0.11220000000000001"/>
  </r>
  <r>
    <x v="25"/>
    <x v="9"/>
    <s v="Hofdünger"/>
    <x v="0"/>
    <x v="4"/>
    <s v="BESTAETIGT (6)"/>
    <n v="746"/>
    <n v="394"/>
    <x v="2"/>
    <x v="2"/>
    <n v="0.746"/>
    <n v="0.39400000000000002"/>
    <n v="0.1865"/>
    <n v="9.8500000000000004E-2"/>
  </r>
  <r>
    <x v="25"/>
    <x v="9"/>
    <s v="Hofdünger"/>
    <x v="0"/>
    <x v="6"/>
    <s v="BESTAETIGT (6)"/>
    <n v="617.40000000000009"/>
    <n v="300.60000000000002"/>
    <x v="7"/>
    <x v="2"/>
    <n v="0.61740000000000006"/>
    <n v="0.30060000000000003"/>
    <n v="0.20580000000000001"/>
    <n v="0.10020000000000001"/>
  </r>
  <r>
    <x v="25"/>
    <x v="10"/>
    <s v="Hofdünger"/>
    <x v="0"/>
    <x v="0"/>
    <s v="BESTAETIGT (6)"/>
    <n v="1977.2"/>
    <n v="686.5"/>
    <x v="2"/>
    <x v="2"/>
    <n v="1.9772000000000001"/>
    <n v="0.6865"/>
    <n v="0.49430000000000002"/>
    <n v="0.171625"/>
  </r>
  <r>
    <x v="25"/>
    <x v="10"/>
    <s v="Hofdünger"/>
    <x v="0"/>
    <x v="1"/>
    <s v="BESTAETIGT (6)"/>
    <n v="774"/>
    <n v="318"/>
    <x v="18"/>
    <x v="2"/>
    <n v="0.77400000000000002"/>
    <n v="0.318"/>
    <n v="0.15479999999999999"/>
    <n v="6.3600000000000004E-2"/>
  </r>
  <r>
    <x v="25"/>
    <x v="10"/>
    <s v="Hofdünger"/>
    <x v="0"/>
    <x v="3"/>
    <s v="BESTAETIGT (6)"/>
    <n v="429"/>
    <n v="169"/>
    <x v="10"/>
    <x v="2"/>
    <n v="0.42899999999999999"/>
    <n v="0.16900000000000001"/>
    <n v="0.2145"/>
    <n v="8.4500000000000006E-2"/>
  </r>
  <r>
    <x v="25"/>
    <x v="10"/>
    <s v="Hofdünger"/>
    <x v="0"/>
    <x v="4"/>
    <s v="BESTAETIGT (6)"/>
    <n v="5713.5999999999995"/>
    <n v="1902.4"/>
    <x v="60"/>
    <x v="2"/>
    <n v="5.7135999999999996"/>
    <n v="1.9024000000000001"/>
    <n v="0.19045333333333331"/>
    <n v="6.3413333333333335E-2"/>
  </r>
  <r>
    <x v="25"/>
    <x v="10"/>
    <s v="Hofdünger"/>
    <x v="0"/>
    <x v="5"/>
    <s v="BESTAETIGT (6)"/>
    <n v="875"/>
    <n v="525"/>
    <x v="7"/>
    <x v="2"/>
    <n v="0.875"/>
    <n v="0.52500000000000002"/>
    <n v="0.29166666666666669"/>
    <n v="0.17500000000000002"/>
  </r>
  <r>
    <x v="25"/>
    <x v="10"/>
    <s v="Hofdünger"/>
    <x v="0"/>
    <x v="6"/>
    <s v="BESTAETIGT (6)"/>
    <n v="17998.809999999998"/>
    <n v="7505.9299999999985"/>
    <x v="127"/>
    <x v="2"/>
    <n v="17.998809999999999"/>
    <n v="7.5059299999999984"/>
    <n v="0.4285430952380952"/>
    <n v="0.17871261904761901"/>
  </r>
  <r>
    <x v="25"/>
    <x v="10"/>
    <s v="Hofdünger"/>
    <x v="1"/>
    <x v="0"/>
    <s v="BESTAETIGT (6)"/>
    <n v="1692"/>
    <n v="2556"/>
    <x v="2"/>
    <x v="2"/>
    <n v="1.6919999999999999"/>
    <n v="2.556"/>
    <n v="0.42299999999999999"/>
    <n v="0.63900000000000001"/>
  </r>
  <r>
    <x v="25"/>
    <x v="10"/>
    <s v="Hofdünger"/>
    <x v="1"/>
    <x v="12"/>
    <s v="BESTAETIGT (6)"/>
    <n v="1994.04"/>
    <n v="1443.72"/>
    <x v="18"/>
    <x v="2"/>
    <n v="1.99404"/>
    <n v="1.4437200000000001"/>
    <n v="0.398808"/>
    <n v="0.288744"/>
  </r>
  <r>
    <x v="25"/>
    <x v="10"/>
    <s v="Hofdünger"/>
    <x v="1"/>
    <x v="22"/>
    <s v="BESTAETIGT (6)"/>
    <n v="441.6"/>
    <n v="288"/>
    <x v="10"/>
    <x v="2"/>
    <n v="0.44160000000000005"/>
    <n v="0.28799999999999998"/>
    <n v="0.22080000000000002"/>
    <n v="0.14399999999999999"/>
  </r>
  <r>
    <x v="25"/>
    <x v="10"/>
    <s v="Recyclingdünger"/>
    <x v="2"/>
    <x v="16"/>
    <s v="BESTAETIGT (6)"/>
    <n v="37488.479999999996"/>
    <n v="18866.159999999996"/>
    <x v="234"/>
    <x v="2"/>
    <n v="37.488479999999996"/>
    <n v="18.866159999999997"/>
    <n v="0.48062153846153838"/>
    <n v="0.24187384615384611"/>
  </r>
  <r>
    <x v="25"/>
    <x v="11"/>
    <s v="Hofdünger"/>
    <x v="0"/>
    <x v="4"/>
    <s v="BESTAETIGT (6)"/>
    <n v="326"/>
    <n v="128"/>
    <x v="13"/>
    <x v="2"/>
    <n v="0.32600000000000001"/>
    <n v="0.128"/>
    <n v="0.32600000000000001"/>
    <n v="0.128"/>
  </r>
  <r>
    <x v="25"/>
    <x v="11"/>
    <s v="Hofdünger"/>
    <x v="0"/>
    <x v="6"/>
    <s v="BESTAETIGT (6)"/>
    <n v="1368"/>
    <n v="874"/>
    <x v="2"/>
    <x v="2"/>
    <n v="1.3680000000000001"/>
    <n v="0.874"/>
    <n v="0.34200000000000003"/>
    <n v="0.2185"/>
  </r>
  <r>
    <x v="25"/>
    <x v="11"/>
    <s v="Hofdünger"/>
    <x v="1"/>
    <x v="5"/>
    <s v="BESTAETIGT (6)"/>
    <n v="724.5"/>
    <n v="619.5"/>
    <x v="7"/>
    <x v="2"/>
    <n v="0.72450000000000003"/>
    <n v="0.61950000000000005"/>
    <n v="0.24150000000000002"/>
    <n v="0.20650000000000002"/>
  </r>
  <r>
    <x v="25"/>
    <x v="11"/>
    <s v="Recyclingdünger"/>
    <x v="2"/>
    <x v="16"/>
    <s v="BESTAETIGT (6)"/>
    <n v="166.44"/>
    <n v="94.17"/>
    <x v="10"/>
    <x v="2"/>
    <n v="0.16644"/>
    <n v="9.4170000000000004E-2"/>
    <n v="8.3220000000000002E-2"/>
    <n v="4.7085000000000002E-2"/>
  </r>
  <r>
    <x v="25"/>
    <x v="12"/>
    <s v="Hofdünger"/>
    <x v="0"/>
    <x v="0"/>
    <s v="BESTAETIGT (6)"/>
    <n v="61902.36"/>
    <n v="24813.480000000003"/>
    <x v="255"/>
    <x v="2"/>
    <n v="61.902360000000002"/>
    <n v="24.813480000000002"/>
    <n v="0.49521888000000003"/>
    <n v="0.19850784000000002"/>
  </r>
  <r>
    <x v="25"/>
    <x v="12"/>
    <s v="Hofdünger"/>
    <x v="0"/>
    <x v="1"/>
    <s v="BESTAETIGT (6)"/>
    <n v="109785.53000000001"/>
    <n v="44709.090000000004"/>
    <x v="256"/>
    <x v="2"/>
    <n v="109.78553000000001"/>
    <n v="44.709090000000003"/>
    <n v="0.3306793072289157"/>
    <n v="0.13466593373493976"/>
  </r>
  <r>
    <x v="25"/>
    <x v="12"/>
    <s v="Hofdünger"/>
    <x v="0"/>
    <x v="19"/>
    <s v="BESTAETIGT (6)"/>
    <n v="1017.8000000000001"/>
    <n v="417.9"/>
    <x v="20"/>
    <x v="2"/>
    <n v="1.0178"/>
    <n v="0.41789999999999999"/>
    <n v="0.16963333333333333"/>
    <n v="6.9650000000000004E-2"/>
  </r>
  <r>
    <x v="25"/>
    <x v="12"/>
    <s v="Hofdünger"/>
    <x v="0"/>
    <x v="2"/>
    <s v="BESTAETIGT (6)"/>
    <n v="11725.71"/>
    <n v="4569.6200000000008"/>
    <x v="101"/>
    <x v="2"/>
    <n v="11.725709999999999"/>
    <n v="4.5696200000000005"/>
    <n v="0.35532454545454545"/>
    <n v="0.13847333333333334"/>
  </r>
  <r>
    <x v="25"/>
    <x v="12"/>
    <s v="Hofdünger"/>
    <x v="0"/>
    <x v="3"/>
    <s v="BESTAETIGT (6)"/>
    <n v="23640.6"/>
    <n v="11074.36"/>
    <x v="77"/>
    <x v="2"/>
    <n v="23.640599999999999"/>
    <n v="11.07436"/>
    <n v="0.35284477611940296"/>
    <n v="0.1652889552238806"/>
  </r>
  <r>
    <x v="25"/>
    <x v="12"/>
    <s v="Hofdünger"/>
    <x v="0"/>
    <x v="4"/>
    <s v="BESTAETIGT (6)"/>
    <n v="56181.300000000017"/>
    <n v="23867.01"/>
    <x v="257"/>
    <x v="2"/>
    <n v="56.181300000000014"/>
    <n v="23.867009999999997"/>
    <n v="0.33047823529411774"/>
    <n v="0.14039417647058822"/>
  </r>
  <r>
    <x v="25"/>
    <x v="12"/>
    <s v="Hofdünger"/>
    <x v="0"/>
    <x v="5"/>
    <s v="BESTAETIGT (6)"/>
    <n v="18173.300000000003"/>
    <n v="9621.9"/>
    <x v="58"/>
    <x v="2"/>
    <n v="18.173300000000005"/>
    <n v="9.6219000000000001"/>
    <n v="0.28395781250000007"/>
    <n v="0.1503421875"/>
  </r>
  <r>
    <x v="25"/>
    <x v="12"/>
    <s v="Hofdünger"/>
    <x v="0"/>
    <x v="6"/>
    <s v="BESTAETIGT (6)"/>
    <n v="98109.480000000083"/>
    <n v="44313.72"/>
    <x v="258"/>
    <x v="2"/>
    <n v="98.10948000000009"/>
    <n v="44.313720000000004"/>
    <n v="0.28940849557522152"/>
    <n v="0.13071893805309737"/>
  </r>
  <r>
    <x v="25"/>
    <x v="12"/>
    <s v="Hofdünger"/>
    <x v="1"/>
    <x v="0"/>
    <s v="BESTAETIGT (6)"/>
    <n v="13272.42"/>
    <n v="7018.66"/>
    <x v="68"/>
    <x v="2"/>
    <n v="13.27242"/>
    <n v="7.0186599999999997"/>
    <n v="0.3016459090909091"/>
    <n v="0.15951499999999999"/>
  </r>
  <r>
    <x v="25"/>
    <x v="12"/>
    <s v="Hofdünger"/>
    <x v="1"/>
    <x v="7"/>
    <s v="BESTAETIGT (6)"/>
    <n v="2323"/>
    <n v="1719.96"/>
    <x v="18"/>
    <x v="2"/>
    <n v="2.323"/>
    <n v="1.7199599999999999"/>
    <n v="0.46460000000000001"/>
    <n v="0.34399199999999996"/>
  </r>
  <r>
    <x v="25"/>
    <x v="12"/>
    <s v="Hofdünger"/>
    <x v="1"/>
    <x v="8"/>
    <s v="BESTAETIGT (6)"/>
    <n v="979.44"/>
    <n v="425.04"/>
    <x v="20"/>
    <x v="2"/>
    <n v="0.97944000000000009"/>
    <n v="0.42504000000000003"/>
    <n v="0.16324000000000002"/>
    <n v="7.084E-2"/>
  </r>
  <r>
    <x v="25"/>
    <x v="12"/>
    <s v="Hofdünger"/>
    <x v="1"/>
    <x v="9"/>
    <s v="BESTAETIGT (6)"/>
    <n v="10989.900000000001"/>
    <n v="9027.4500000000007"/>
    <x v="105"/>
    <x v="2"/>
    <n v="10.989900000000002"/>
    <n v="9.02745"/>
    <n v="0.28920789473684216"/>
    <n v="0.23756447368421052"/>
  </r>
  <r>
    <x v="25"/>
    <x v="12"/>
    <s v="Hofdünger"/>
    <x v="1"/>
    <x v="10"/>
    <s v="BESTAETIGT (6)"/>
    <n v="2435.04"/>
    <n v="3417"/>
    <x v="16"/>
    <x v="2"/>
    <n v="2.4350399999999999"/>
    <n v="3.4169999999999998"/>
    <n v="0.243504"/>
    <n v="0.3417"/>
  </r>
  <r>
    <x v="25"/>
    <x v="12"/>
    <s v="Hofdünger"/>
    <x v="1"/>
    <x v="11"/>
    <s v="BESTAETIGT (6)"/>
    <n v="17644.740000000002"/>
    <n v="11482.19"/>
    <x v="254"/>
    <x v="2"/>
    <n v="17.644740000000002"/>
    <n v="11.482190000000001"/>
    <n v="0.12514000000000003"/>
    <n v="8.1433971631205679E-2"/>
  </r>
  <r>
    <x v="25"/>
    <x v="12"/>
    <s v="Hofdünger"/>
    <x v="1"/>
    <x v="12"/>
    <s v="BESTAETIGT (6)"/>
    <n v="10860.080000000002"/>
    <n v="6654.04"/>
    <x v="76"/>
    <x v="2"/>
    <n v="10.860080000000002"/>
    <n v="6.6540400000000002"/>
    <n v="0.31941411764705885"/>
    <n v="0.19570705882352943"/>
  </r>
  <r>
    <x v="25"/>
    <x v="12"/>
    <s v="Hofdünger"/>
    <x v="1"/>
    <x v="1"/>
    <s v="BESTAETIGT (6)"/>
    <n v="10117.450000000003"/>
    <n v="5187.239999999998"/>
    <x v="83"/>
    <x v="2"/>
    <n v="10.117450000000003"/>
    <n v="5.1872399999999983"/>
    <n v="0.14249929577464793"/>
    <n v="7.3059718309859134E-2"/>
  </r>
  <r>
    <x v="25"/>
    <x v="12"/>
    <s v="Hofdünger"/>
    <x v="1"/>
    <x v="22"/>
    <s v="BESTAETIGT (6)"/>
    <n v="220.8"/>
    <n v="144"/>
    <x v="13"/>
    <x v="2"/>
    <n v="0.22080000000000002"/>
    <n v="0.14399999999999999"/>
    <n v="0.22080000000000002"/>
    <n v="0.14399999999999999"/>
  </r>
  <r>
    <x v="25"/>
    <x v="12"/>
    <s v="Hofdünger"/>
    <x v="1"/>
    <x v="2"/>
    <s v="BESTAETIGT (6)"/>
    <n v="3394.1500000000005"/>
    <n v="1484.3400000000001"/>
    <x v="41"/>
    <x v="2"/>
    <n v="3.3941500000000007"/>
    <n v="1.4843400000000002"/>
    <n v="0.30855909090909095"/>
    <n v="0.13494000000000003"/>
  </r>
  <r>
    <x v="25"/>
    <x v="12"/>
    <s v="Hofdünger"/>
    <x v="1"/>
    <x v="14"/>
    <s v="BESTAETIGT (6)"/>
    <n v="192"/>
    <n v="128.69999999999999"/>
    <x v="10"/>
    <x v="2"/>
    <n v="0.192"/>
    <n v="0.12869999999999998"/>
    <n v="9.6000000000000002E-2"/>
    <n v="6.4349999999999991E-2"/>
  </r>
  <r>
    <x v="25"/>
    <x v="12"/>
    <s v="Hofdünger"/>
    <x v="1"/>
    <x v="21"/>
    <s v="BESTAETIGT (6)"/>
    <n v="448.5"/>
    <n v="383.5"/>
    <x v="10"/>
    <x v="2"/>
    <n v="0.44850000000000001"/>
    <n v="0.38350000000000001"/>
    <n v="0.22425"/>
    <n v="0.19175"/>
  </r>
  <r>
    <x v="25"/>
    <x v="12"/>
    <s v="Hofdünger"/>
    <x v="1"/>
    <x v="4"/>
    <s v="BESTAETIGT (6)"/>
    <n v="330.12"/>
    <n v="338.8"/>
    <x v="7"/>
    <x v="2"/>
    <n v="0.33012000000000002"/>
    <n v="0.33879999999999999"/>
    <n v="0.11004000000000001"/>
    <n v="0.11293333333333333"/>
  </r>
  <r>
    <x v="25"/>
    <x v="12"/>
    <s v="Hofdünger"/>
    <x v="1"/>
    <x v="5"/>
    <s v="BESTAETIGT (6)"/>
    <n v="3564.6"/>
    <n v="3085"/>
    <x v="16"/>
    <x v="2"/>
    <n v="3.5646"/>
    <n v="3.085"/>
    <n v="0.35646"/>
    <n v="0.3085"/>
  </r>
  <r>
    <x v="25"/>
    <x v="12"/>
    <s v="Hofdünger"/>
    <x v="1"/>
    <x v="6"/>
    <s v="BESTAETIGT (6)"/>
    <n v="564.20000000000005"/>
    <n v="390.5"/>
    <x v="10"/>
    <x v="2"/>
    <n v="0.56420000000000003"/>
    <n v="0.39050000000000001"/>
    <n v="0.28210000000000002"/>
    <n v="0.19525000000000001"/>
  </r>
  <r>
    <x v="25"/>
    <x v="12"/>
    <s v="Hofdünger"/>
    <x v="1"/>
    <x v="15"/>
    <s v="BESTAETIGT (6)"/>
    <n v="2673.9999999999995"/>
    <n v="2196.5"/>
    <x v="16"/>
    <x v="2"/>
    <n v="2.6739999999999995"/>
    <n v="2.1964999999999999"/>
    <n v="0.26739999999999997"/>
    <n v="0.21964999999999998"/>
  </r>
  <r>
    <x v="25"/>
    <x v="12"/>
    <s v="Recyclingdünger"/>
    <x v="2"/>
    <x v="16"/>
    <s v="BESTAETIGT (6)"/>
    <n v="325230.02000000014"/>
    <n v="175991.51000000018"/>
    <x v="259"/>
    <x v="2"/>
    <n v="325.23002000000014"/>
    <n v="175.99151000000018"/>
    <n v="0.36916006810442692"/>
    <n v="0.19976334846765059"/>
  </r>
  <r>
    <x v="0"/>
    <x v="0"/>
    <s v="Hofdünger"/>
    <x v="0"/>
    <x v="0"/>
    <s v="BESTAETIGT (6)"/>
    <n v="205257.61000000004"/>
    <n v="75466.12000000001"/>
    <x v="135"/>
    <x v="3"/>
    <n v="205.25761000000006"/>
    <n v="75.466120000000004"/>
    <n v="1.4661257857142862"/>
    <n v="0.53904371428571429"/>
  </r>
  <r>
    <x v="0"/>
    <x v="0"/>
    <s v="Hofdünger"/>
    <x v="0"/>
    <x v="1"/>
    <s v="BESTAETIGT (6)"/>
    <n v="145519.33000000005"/>
    <n v="63494.920000000006"/>
    <x v="71"/>
    <x v="3"/>
    <n v="145.51933000000005"/>
    <n v="63.494920000000008"/>
    <n v="0.88193533333333363"/>
    <n v="0.38481769696969703"/>
  </r>
  <r>
    <x v="0"/>
    <x v="0"/>
    <s v="Hofdünger"/>
    <x v="0"/>
    <x v="2"/>
    <s v="BESTAETIGT (6)"/>
    <n v="1800.54"/>
    <n v="865.96"/>
    <x v="28"/>
    <x v="3"/>
    <n v="1.80054"/>
    <n v="0.86596000000000006"/>
    <n v="0.10003000000000001"/>
    <n v="4.8108888888888895E-2"/>
  </r>
  <r>
    <x v="0"/>
    <x v="0"/>
    <s v="Hofdünger"/>
    <x v="0"/>
    <x v="3"/>
    <s v="BESTAETIGT (6)"/>
    <n v="19938.640000000003"/>
    <n v="9571.73"/>
    <x v="131"/>
    <x v="3"/>
    <n v="19.938640000000003"/>
    <n v="9.5717299999999987"/>
    <n v="0.3692340740740741"/>
    <n v="0.17725425925925922"/>
  </r>
  <r>
    <x v="0"/>
    <x v="0"/>
    <s v="Hofdünger"/>
    <x v="0"/>
    <x v="4"/>
    <s v="BESTAETIGT (6)"/>
    <n v="185786.49999999997"/>
    <n v="103343.74000000002"/>
    <x v="260"/>
    <x v="3"/>
    <n v="185.78649999999996"/>
    <n v="103.34374000000003"/>
    <n v="0.35797013487475909"/>
    <n v="0.1991208863198459"/>
  </r>
  <r>
    <x v="0"/>
    <x v="0"/>
    <s v="Hofdünger"/>
    <x v="0"/>
    <x v="5"/>
    <s v="BESTAETIGT (6)"/>
    <n v="9330.5999999999985"/>
    <n v="6254.7"/>
    <x v="63"/>
    <x v="3"/>
    <n v="9.3305999999999987"/>
    <n v="6.2546999999999997"/>
    <n v="0.3009870967741935"/>
    <n v="0.20176451612903226"/>
  </r>
  <r>
    <x v="0"/>
    <x v="0"/>
    <s v="Hofdünger"/>
    <x v="0"/>
    <x v="6"/>
    <s v="BESTAETIGT (6)"/>
    <n v="37631.11"/>
    <n v="19749.200000000004"/>
    <x v="204"/>
    <x v="3"/>
    <n v="37.63111"/>
    <n v="19.749200000000005"/>
    <n v="0.50174813333333335"/>
    <n v="0.26332266666666676"/>
  </r>
  <r>
    <x v="0"/>
    <x v="0"/>
    <s v="Hofdünger"/>
    <x v="1"/>
    <x v="0"/>
    <s v="BESTAETIGT (6)"/>
    <n v="2061.25"/>
    <n v="1523.44"/>
    <x v="7"/>
    <x v="3"/>
    <n v="2.0612499999999998"/>
    <n v="1.5234400000000001"/>
    <n v="0.68708333333333327"/>
    <n v="0.50781333333333334"/>
  </r>
  <r>
    <x v="0"/>
    <x v="0"/>
    <s v="Hofdünger"/>
    <x v="1"/>
    <x v="7"/>
    <s v="BESTAETIGT (6)"/>
    <n v="2714.6"/>
    <n v="2478.6"/>
    <x v="2"/>
    <x v="3"/>
    <n v="2.7145999999999999"/>
    <n v="2.4785999999999997"/>
    <n v="0.67864999999999998"/>
    <n v="0.61964999999999992"/>
  </r>
  <r>
    <x v="0"/>
    <x v="0"/>
    <s v="Hofdünger"/>
    <x v="1"/>
    <x v="8"/>
    <s v="BESTAETIGT (6)"/>
    <n v="12795.34"/>
    <n v="5548.9400000000005"/>
    <x v="16"/>
    <x v="3"/>
    <n v="12.795339999999999"/>
    <n v="5.5489400000000009"/>
    <n v="1.2795339999999999"/>
    <n v="0.55489400000000011"/>
  </r>
  <r>
    <x v="0"/>
    <x v="0"/>
    <s v="Hofdünger"/>
    <x v="1"/>
    <x v="9"/>
    <s v="BESTAETIGT (6)"/>
    <n v="26306.799999999999"/>
    <n v="19188.7"/>
    <x v="127"/>
    <x v="3"/>
    <n v="26.306799999999999"/>
    <n v="19.188700000000001"/>
    <n v="0.62635238095238088"/>
    <n v="0.45687380952380952"/>
  </r>
  <r>
    <x v="0"/>
    <x v="0"/>
    <s v="Hofdünger"/>
    <x v="1"/>
    <x v="10"/>
    <s v="BESTAETIGT (6)"/>
    <n v="16797.099999999999"/>
    <n v="12995.85"/>
    <x v="31"/>
    <x v="3"/>
    <n v="16.797099999999997"/>
    <n v="12.995850000000001"/>
    <n v="0.59989642857142844"/>
    <n v="0.46413750000000004"/>
  </r>
  <r>
    <x v="0"/>
    <x v="0"/>
    <s v="Hofdünger"/>
    <x v="1"/>
    <x v="11"/>
    <s v="BESTAETIGT (6)"/>
    <n v="4484.9099999999989"/>
    <n v="4138.96"/>
    <x v="76"/>
    <x v="3"/>
    <n v="4.4849099999999993"/>
    <n v="4.13896"/>
    <n v="0.13190911764705882"/>
    <n v="0.12173411764705883"/>
  </r>
  <r>
    <x v="0"/>
    <x v="0"/>
    <s v="Hofdünger"/>
    <x v="1"/>
    <x v="12"/>
    <s v="BESTAETIGT (6)"/>
    <n v="144799.77000000008"/>
    <n v="84554.890000000043"/>
    <x v="261"/>
    <x v="3"/>
    <n v="144.79977000000008"/>
    <n v="84.554890000000043"/>
    <n v="0.31006374732334063"/>
    <n v="0.18105972162740908"/>
  </r>
  <r>
    <x v="0"/>
    <x v="0"/>
    <s v="Hofdünger"/>
    <x v="1"/>
    <x v="1"/>
    <s v="BESTAETIGT (6)"/>
    <n v="20570.599999999991"/>
    <n v="10192.929999999998"/>
    <x v="34"/>
    <x v="3"/>
    <n v="20.570599999999992"/>
    <n v="10.192929999999999"/>
    <n v="0.42855416666666651"/>
    <n v="0.21235270833333331"/>
  </r>
  <r>
    <x v="0"/>
    <x v="0"/>
    <s v="Hofdünger"/>
    <x v="1"/>
    <x v="2"/>
    <s v="BESTAETIGT (6)"/>
    <n v="8533.590000000002"/>
    <n v="3751.8199999999988"/>
    <x v="39"/>
    <x v="3"/>
    <n v="8.533590000000002"/>
    <n v="3.7518199999999986"/>
    <n v="0.31605888888888894"/>
    <n v="0.13895629629629624"/>
  </r>
  <r>
    <x v="0"/>
    <x v="0"/>
    <s v="Hofdünger"/>
    <x v="1"/>
    <x v="14"/>
    <s v="BESTAETIGT (6)"/>
    <n v="925"/>
    <n v="400"/>
    <x v="7"/>
    <x v="3"/>
    <n v="0.92500000000000004"/>
    <n v="0.4"/>
    <n v="0.30833333333333335"/>
    <n v="0.13333333333333333"/>
  </r>
  <r>
    <x v="0"/>
    <x v="0"/>
    <s v="Hofdünger"/>
    <x v="1"/>
    <x v="4"/>
    <s v="BESTAETIGT (6)"/>
    <n v="1709.07"/>
    <n v="903.34"/>
    <x v="41"/>
    <x v="3"/>
    <n v="1.7090699999999999"/>
    <n v="0.90334000000000003"/>
    <n v="0.15536999999999998"/>
    <n v="8.2121818181818185E-2"/>
  </r>
  <r>
    <x v="0"/>
    <x v="0"/>
    <s v="Hofdünger"/>
    <x v="1"/>
    <x v="6"/>
    <s v="BESTAETIGT (6)"/>
    <n v="1699.2"/>
    <n v="758"/>
    <x v="18"/>
    <x v="3"/>
    <n v="1.6992"/>
    <n v="0.75800000000000001"/>
    <n v="0.33984000000000003"/>
    <n v="0.15160000000000001"/>
  </r>
  <r>
    <x v="0"/>
    <x v="0"/>
    <s v="Hofdünger"/>
    <x v="1"/>
    <x v="15"/>
    <s v="BESTAETIGT (6)"/>
    <n v="7184"/>
    <n v="6007.5"/>
    <x v="47"/>
    <x v="3"/>
    <n v="7.1840000000000002"/>
    <n v="6.0075000000000003"/>
    <n v="0.44900000000000001"/>
    <n v="0.37546875000000002"/>
  </r>
  <r>
    <x v="0"/>
    <x v="0"/>
    <s v="Hofdünger"/>
    <x v="1"/>
    <x v="17"/>
    <s v="BESTAETIGT (6)"/>
    <n v="144"/>
    <n v="81"/>
    <x v="13"/>
    <x v="3"/>
    <n v="0.14399999999999999"/>
    <n v="8.1000000000000003E-2"/>
    <n v="0.14399999999999999"/>
    <n v="8.1000000000000003E-2"/>
  </r>
  <r>
    <x v="0"/>
    <x v="0"/>
    <s v="Recyclingdünger"/>
    <x v="2"/>
    <x v="16"/>
    <s v="BESTAETIGT (6)"/>
    <n v="70062.5"/>
    <n v="29584.140000000007"/>
    <x v="196"/>
    <x v="3"/>
    <n v="70.0625"/>
    <n v="29.584140000000005"/>
    <n v="0.59882478632478631"/>
    <n v="0.25285589743589748"/>
  </r>
  <r>
    <x v="0"/>
    <x v="1"/>
    <s v="Hofdünger"/>
    <x v="0"/>
    <x v="0"/>
    <s v="BESTAETIGT (6)"/>
    <n v="2057.4"/>
    <n v="847.8"/>
    <x v="2"/>
    <x v="3"/>
    <n v="2.0573999999999999"/>
    <n v="0.8478"/>
    <n v="0.51434999999999997"/>
    <n v="0.21195"/>
  </r>
  <r>
    <x v="0"/>
    <x v="1"/>
    <s v="Hofdünger"/>
    <x v="0"/>
    <x v="1"/>
    <s v="BESTAETIGT (6)"/>
    <n v="92.4"/>
    <n v="37.799999999999997"/>
    <x v="13"/>
    <x v="3"/>
    <n v="9.240000000000001E-2"/>
    <n v="3.78E-2"/>
    <n v="9.240000000000001E-2"/>
    <n v="3.78E-2"/>
  </r>
  <r>
    <x v="0"/>
    <x v="1"/>
    <s v="Hofdünger"/>
    <x v="0"/>
    <x v="5"/>
    <s v="BESTAETIGT (6)"/>
    <n v="2032.8000000000004"/>
    <n v="1355.1999999999998"/>
    <x v="28"/>
    <x v="3"/>
    <n v="2.0328000000000004"/>
    <n v="1.3551999999999997"/>
    <n v="0.11293333333333336"/>
    <n v="7.5288888888888877E-2"/>
  </r>
  <r>
    <x v="0"/>
    <x v="1"/>
    <s v="Hofdünger"/>
    <x v="0"/>
    <x v="6"/>
    <s v="BESTAETIGT (6)"/>
    <n v="117"/>
    <n v="55.5"/>
    <x v="13"/>
    <x v="3"/>
    <n v="0.11700000000000001"/>
    <n v="5.5500000000000001E-2"/>
    <n v="0.11700000000000001"/>
    <n v="5.5500000000000001E-2"/>
  </r>
  <r>
    <x v="0"/>
    <x v="1"/>
    <s v="Hofdünger"/>
    <x v="1"/>
    <x v="12"/>
    <s v="BESTAETIGT (6)"/>
    <n v="3738.6000000000004"/>
    <n v="2135.9"/>
    <x v="27"/>
    <x v="3"/>
    <n v="3.7386000000000004"/>
    <n v="2.1358999999999999"/>
    <n v="0.28758461538461544"/>
    <n v="0.1643"/>
  </r>
  <r>
    <x v="0"/>
    <x v="1"/>
    <s v="Hofdünger"/>
    <x v="1"/>
    <x v="15"/>
    <s v="BESTAETIGT (6)"/>
    <n v="406"/>
    <n v="333.5"/>
    <x v="13"/>
    <x v="3"/>
    <n v="0.40600000000000003"/>
    <n v="0.33350000000000002"/>
    <n v="0.40600000000000003"/>
    <n v="0.33350000000000002"/>
  </r>
  <r>
    <x v="0"/>
    <x v="1"/>
    <s v="Recyclingdünger"/>
    <x v="2"/>
    <x v="16"/>
    <s v="BESTAETIGT (6)"/>
    <n v="15025.099999999997"/>
    <n v="6055.02"/>
    <x v="59"/>
    <x v="3"/>
    <n v="15.025099999999997"/>
    <n v="6.0550200000000007"/>
    <n v="0.51810689655172404"/>
    <n v="0.20879379310344831"/>
  </r>
  <r>
    <x v="0"/>
    <x v="15"/>
    <s v="Recyclingdünger"/>
    <x v="2"/>
    <x v="16"/>
    <s v="BESTAETIGT (6)"/>
    <n v="1245.45"/>
    <n v="498.75"/>
    <x v="13"/>
    <x v="3"/>
    <n v="1.2454499999999999"/>
    <n v="0.49875000000000003"/>
    <n v="1.2454499999999999"/>
    <n v="0.49875000000000003"/>
  </r>
  <r>
    <x v="0"/>
    <x v="2"/>
    <s v="Hofdünger"/>
    <x v="0"/>
    <x v="1"/>
    <s v="BESTAETIGT (6)"/>
    <n v="11429.6"/>
    <n v="4721"/>
    <x v="20"/>
    <x v="3"/>
    <n v="11.429600000000001"/>
    <n v="4.7210000000000001"/>
    <n v="1.9049333333333334"/>
    <n v="0.78683333333333338"/>
  </r>
  <r>
    <x v="0"/>
    <x v="2"/>
    <s v="Hofdünger"/>
    <x v="0"/>
    <x v="3"/>
    <s v="BESTAETIGT (6)"/>
    <n v="5052"/>
    <n v="2778.6"/>
    <x v="13"/>
    <x v="3"/>
    <n v="5.0519999999999996"/>
    <n v="2.7786"/>
    <n v="5.0519999999999996"/>
    <n v="2.7786"/>
  </r>
  <r>
    <x v="0"/>
    <x v="2"/>
    <s v="Hofdünger"/>
    <x v="0"/>
    <x v="4"/>
    <s v="BESTAETIGT (6)"/>
    <n v="22237.489999999998"/>
    <n v="4982"/>
    <x v="23"/>
    <x v="3"/>
    <n v="22.237489999999998"/>
    <n v="4.9820000000000002"/>
    <n v="2.4708322222222221"/>
    <n v="0.55355555555555558"/>
  </r>
  <r>
    <x v="0"/>
    <x v="2"/>
    <s v="Hofdünger"/>
    <x v="0"/>
    <x v="5"/>
    <s v="BESTAETIGT (6)"/>
    <n v="4258.8"/>
    <n v="2839.2"/>
    <x v="18"/>
    <x v="3"/>
    <n v="4.2587999999999999"/>
    <n v="2.8391999999999999"/>
    <n v="0.85175999999999996"/>
    <n v="0.56784000000000001"/>
  </r>
  <r>
    <x v="0"/>
    <x v="2"/>
    <s v="Hofdünger"/>
    <x v="1"/>
    <x v="0"/>
    <s v="BESTAETIGT (6)"/>
    <n v="1312.5"/>
    <n v="1243.1999999999998"/>
    <x v="10"/>
    <x v="3"/>
    <n v="1.3125"/>
    <n v="1.2431999999999999"/>
    <n v="0.65625"/>
    <n v="0.62159999999999993"/>
  </r>
  <r>
    <x v="0"/>
    <x v="2"/>
    <s v="Hofdünger"/>
    <x v="1"/>
    <x v="8"/>
    <s v="BESTAETIGT (6)"/>
    <n v="999"/>
    <n v="459"/>
    <x v="10"/>
    <x v="3"/>
    <n v="0.999"/>
    <n v="0.45900000000000002"/>
    <n v="0.4995"/>
    <n v="0.22950000000000001"/>
  </r>
  <r>
    <x v="0"/>
    <x v="2"/>
    <s v="Hofdünger"/>
    <x v="1"/>
    <x v="9"/>
    <s v="BESTAETIGT (6)"/>
    <n v="8023.5"/>
    <n v="5562.8"/>
    <x v="41"/>
    <x v="3"/>
    <n v="8.0235000000000003"/>
    <n v="5.5628000000000002"/>
    <n v="0.7294090909090909"/>
    <n v="0.50570909090909089"/>
  </r>
  <r>
    <x v="0"/>
    <x v="2"/>
    <s v="Hofdünger"/>
    <x v="1"/>
    <x v="10"/>
    <s v="BESTAETIGT (6)"/>
    <n v="1893"/>
    <n v="1214"/>
    <x v="2"/>
    <x v="3"/>
    <n v="1.893"/>
    <n v="1.214"/>
    <n v="0.47325"/>
    <n v="0.30349999999999999"/>
  </r>
  <r>
    <x v="0"/>
    <x v="2"/>
    <s v="Hofdünger"/>
    <x v="1"/>
    <x v="11"/>
    <s v="BESTAETIGT (6)"/>
    <n v="2244.7999999999997"/>
    <n v="1325.2"/>
    <x v="41"/>
    <x v="3"/>
    <n v="2.2447999999999997"/>
    <n v="1.3252000000000002"/>
    <n v="0.20407272727272724"/>
    <n v="0.12047272727272729"/>
  </r>
  <r>
    <x v="0"/>
    <x v="2"/>
    <s v="Hofdünger"/>
    <x v="1"/>
    <x v="12"/>
    <s v="BESTAETIGT (6)"/>
    <n v="5152.4000000000005"/>
    <n v="3023.2"/>
    <x v="21"/>
    <x v="3"/>
    <n v="5.152400000000001"/>
    <n v="3.0231999999999997"/>
    <n v="0.64405000000000012"/>
    <n v="0.37789999999999996"/>
  </r>
  <r>
    <x v="0"/>
    <x v="2"/>
    <s v="Hofdünger"/>
    <x v="1"/>
    <x v="1"/>
    <s v="BESTAETIGT (6)"/>
    <n v="887"/>
    <n v="418.7"/>
    <x v="7"/>
    <x v="3"/>
    <n v="0.88700000000000001"/>
    <n v="0.41869999999999996"/>
    <n v="0.29566666666666669"/>
    <n v="0.13956666666666664"/>
  </r>
  <r>
    <x v="0"/>
    <x v="2"/>
    <s v="Hofdünger"/>
    <x v="1"/>
    <x v="2"/>
    <s v="BESTAETIGT (6)"/>
    <n v="850"/>
    <n v="340"/>
    <x v="10"/>
    <x v="3"/>
    <n v="0.85"/>
    <n v="0.34"/>
    <n v="0.42499999999999999"/>
    <n v="0.17"/>
  </r>
  <r>
    <x v="0"/>
    <x v="2"/>
    <s v="Recyclingdünger"/>
    <x v="2"/>
    <x v="16"/>
    <s v="BESTAETIGT (6)"/>
    <n v="7909.7"/>
    <n v="3167.5"/>
    <x v="18"/>
    <x v="3"/>
    <n v="7.9097"/>
    <n v="3.1675"/>
    <n v="1.5819399999999999"/>
    <n v="0.63349999999999995"/>
  </r>
  <r>
    <x v="1"/>
    <x v="3"/>
    <s v="Hofdünger"/>
    <x v="0"/>
    <x v="1"/>
    <s v="BESTAETIGT (6)"/>
    <n v="28914.799999999999"/>
    <n v="12233.460000000003"/>
    <x v="53"/>
    <x v="3"/>
    <n v="28.9148"/>
    <n v="12.233460000000003"/>
    <n v="0.30760425531914892"/>
    <n v="0.13014319148936174"/>
  </r>
  <r>
    <x v="1"/>
    <x v="3"/>
    <s v="Hofdünger"/>
    <x v="0"/>
    <x v="2"/>
    <s v="BESTAETIGT (6)"/>
    <n v="4145"/>
    <n v="1667.3799999999999"/>
    <x v="47"/>
    <x v="3"/>
    <n v="4.1449999999999996"/>
    <n v="1.6673799999999999"/>
    <n v="0.25906249999999997"/>
    <n v="0.10421124999999999"/>
  </r>
  <r>
    <x v="1"/>
    <x v="3"/>
    <s v="Hofdünger"/>
    <x v="0"/>
    <x v="3"/>
    <s v="BESTAETIGT (6)"/>
    <n v="5375.88"/>
    <n v="2428.56"/>
    <x v="101"/>
    <x v="3"/>
    <n v="5.3758800000000004"/>
    <n v="2.4285600000000001"/>
    <n v="0.16290545454545455"/>
    <n v="7.3592727272727268E-2"/>
  </r>
  <r>
    <x v="1"/>
    <x v="3"/>
    <s v="Hofdünger"/>
    <x v="0"/>
    <x v="4"/>
    <s v="BESTAETIGT (6)"/>
    <n v="28085.279999999999"/>
    <n v="11023.380000000003"/>
    <x v="197"/>
    <x v="3"/>
    <n v="28.085279999999997"/>
    <n v="11.023380000000003"/>
    <n v="0.37953081081081075"/>
    <n v="0.14896459459459463"/>
  </r>
  <r>
    <x v="1"/>
    <x v="3"/>
    <s v="Hofdünger"/>
    <x v="0"/>
    <x v="5"/>
    <s v="BESTAETIGT (6)"/>
    <n v="3864.73"/>
    <n v="2271.85"/>
    <x v="28"/>
    <x v="3"/>
    <n v="3.8647300000000002"/>
    <n v="2.2718499999999997"/>
    <n v="0.21470722222222224"/>
    <n v="0.12621388888888888"/>
  </r>
  <r>
    <x v="1"/>
    <x v="3"/>
    <s v="Hofdünger"/>
    <x v="0"/>
    <x v="6"/>
    <s v="BESTAETIGT (6)"/>
    <n v="6925.5"/>
    <n v="3042"/>
    <x v="49"/>
    <x v="3"/>
    <n v="6.9255000000000004"/>
    <n v="3.0419999999999998"/>
    <n v="0.40738235294117647"/>
    <n v="0.17894117647058821"/>
  </r>
  <r>
    <x v="1"/>
    <x v="3"/>
    <s v="Hofdünger"/>
    <x v="1"/>
    <x v="11"/>
    <s v="BESTAETIGT (6)"/>
    <n v="1218.1400000000001"/>
    <n v="906.1"/>
    <x v="2"/>
    <x v="3"/>
    <n v="1.21814"/>
    <n v="0.90610000000000002"/>
    <n v="0.304535"/>
    <n v="0.226525"/>
  </r>
  <r>
    <x v="1"/>
    <x v="3"/>
    <s v="Hofdünger"/>
    <x v="1"/>
    <x v="12"/>
    <s v="BESTAETIGT (6)"/>
    <n v="6093.62"/>
    <n v="3594.91"/>
    <x v="82"/>
    <x v="3"/>
    <n v="6.0936199999999996"/>
    <n v="3.59491"/>
    <n v="0.29017238095238096"/>
    <n v="0.17118619047619049"/>
  </r>
  <r>
    <x v="1"/>
    <x v="3"/>
    <s v="Hofdünger"/>
    <x v="1"/>
    <x v="1"/>
    <s v="BESTAETIGT (6)"/>
    <n v="2270.84"/>
    <n v="1433.7"/>
    <x v="2"/>
    <x v="3"/>
    <n v="2.2708400000000002"/>
    <n v="1.4337"/>
    <n v="0.56771000000000005"/>
    <n v="0.35842499999999999"/>
  </r>
  <r>
    <x v="1"/>
    <x v="3"/>
    <s v="Hofdünger"/>
    <x v="1"/>
    <x v="2"/>
    <s v="BESTAETIGT (6)"/>
    <n v="3167.1"/>
    <n v="1352.86"/>
    <x v="2"/>
    <x v="3"/>
    <n v="3.1671"/>
    <n v="1.35286"/>
    <n v="0.79177500000000001"/>
    <n v="0.33821499999999999"/>
  </r>
  <r>
    <x v="1"/>
    <x v="3"/>
    <s v="Hofdünger"/>
    <x v="1"/>
    <x v="5"/>
    <s v="BESTAETIGT (6)"/>
    <n v="229.32"/>
    <n v="205.8"/>
    <x v="13"/>
    <x v="3"/>
    <n v="0.22932"/>
    <n v="0.20580000000000001"/>
    <n v="0.22932"/>
    <n v="0.20580000000000001"/>
  </r>
  <r>
    <x v="1"/>
    <x v="3"/>
    <s v="Hofdünger"/>
    <x v="1"/>
    <x v="17"/>
    <s v="BESTAETIGT (6)"/>
    <n v="680"/>
    <n v="280.5"/>
    <x v="10"/>
    <x v="3"/>
    <n v="0.68"/>
    <n v="0.28050000000000003"/>
    <n v="0.34"/>
    <n v="0.14025000000000001"/>
  </r>
  <r>
    <x v="1"/>
    <x v="3"/>
    <s v="Recyclingdünger"/>
    <x v="2"/>
    <x v="16"/>
    <s v="BESTAETIGT (6)"/>
    <n v="22960.209999999988"/>
    <n v="10881.52"/>
    <x v="145"/>
    <x v="3"/>
    <n v="22.960209999999989"/>
    <n v="10.88152"/>
    <n v="0.51022688888888867"/>
    <n v="0.24181155555555556"/>
  </r>
  <r>
    <x v="1"/>
    <x v="4"/>
    <s v="Hofdünger"/>
    <x v="0"/>
    <x v="1"/>
    <s v="BESTAETIGT (6)"/>
    <n v="1985"/>
    <n v="873.4"/>
    <x v="18"/>
    <x v="3"/>
    <n v="1.9850000000000001"/>
    <n v="0.87339999999999995"/>
    <n v="0.39700000000000002"/>
    <n v="0.17468"/>
  </r>
  <r>
    <x v="1"/>
    <x v="4"/>
    <s v="Hofdünger"/>
    <x v="0"/>
    <x v="3"/>
    <s v="BESTAETIGT (6)"/>
    <n v="153.30000000000001"/>
    <n v="63"/>
    <x v="13"/>
    <x v="3"/>
    <n v="0.15330000000000002"/>
    <n v="6.3E-2"/>
    <n v="0.15330000000000002"/>
    <n v="6.3E-2"/>
  </r>
  <r>
    <x v="1"/>
    <x v="4"/>
    <s v="Hofdünger"/>
    <x v="0"/>
    <x v="4"/>
    <s v="BESTAETIGT (6)"/>
    <n v="685.25"/>
    <n v="262.2"/>
    <x v="2"/>
    <x v="3"/>
    <n v="0.68525000000000003"/>
    <n v="0.26219999999999999"/>
    <n v="0.17131250000000001"/>
    <n v="6.5549999999999997E-2"/>
  </r>
  <r>
    <x v="1"/>
    <x v="4"/>
    <s v="Hofdünger"/>
    <x v="0"/>
    <x v="6"/>
    <s v="BESTAETIGT (6)"/>
    <n v="270"/>
    <n v="180"/>
    <x v="13"/>
    <x v="3"/>
    <n v="0.27"/>
    <n v="0.18"/>
    <n v="0.27"/>
    <n v="0.18"/>
  </r>
  <r>
    <x v="1"/>
    <x v="4"/>
    <s v="Hofdünger"/>
    <x v="1"/>
    <x v="11"/>
    <s v="BESTAETIGT (6)"/>
    <n v="35.200000000000003"/>
    <n v="20"/>
    <x v="13"/>
    <x v="3"/>
    <n v="3.5200000000000002E-2"/>
    <n v="0.02"/>
    <n v="3.5200000000000002E-2"/>
    <n v="0.02"/>
  </r>
  <r>
    <x v="1"/>
    <x v="4"/>
    <s v="Hofdünger"/>
    <x v="1"/>
    <x v="12"/>
    <s v="BESTAETIGT (6)"/>
    <n v="219.6"/>
    <n v="135"/>
    <x v="13"/>
    <x v="3"/>
    <n v="0.21959999999999999"/>
    <n v="0.13500000000000001"/>
    <n v="0.21959999999999999"/>
    <n v="0.13500000000000001"/>
  </r>
  <r>
    <x v="1"/>
    <x v="4"/>
    <s v="Recyclingdünger"/>
    <x v="2"/>
    <x v="16"/>
    <s v="BESTAETIGT (6)"/>
    <n v="5407.6"/>
    <n v="2458"/>
    <x v="41"/>
    <x v="3"/>
    <n v="5.4076000000000004"/>
    <n v="2.4580000000000002"/>
    <n v="0.49160000000000004"/>
    <n v="0.22345454545454546"/>
  </r>
  <r>
    <x v="1"/>
    <x v="1"/>
    <s v="Hofdünger"/>
    <x v="0"/>
    <x v="1"/>
    <s v="BESTAETIGT (6)"/>
    <n v="3087.6000000000004"/>
    <n v="1301.4000000000001"/>
    <x v="11"/>
    <x v="3"/>
    <n v="3.0876000000000006"/>
    <n v="1.3014000000000001"/>
    <n v="0.20584000000000005"/>
    <n v="8.6760000000000004E-2"/>
  </r>
  <r>
    <x v="1"/>
    <x v="1"/>
    <s v="Hofdünger"/>
    <x v="0"/>
    <x v="4"/>
    <s v="BESTAETIGT (6)"/>
    <n v="7437.6500000000005"/>
    <n v="2964.56"/>
    <x v="20"/>
    <x v="3"/>
    <n v="7.4376500000000005"/>
    <n v="2.9645600000000001"/>
    <n v="1.2396083333333334"/>
    <n v="0.49409333333333333"/>
  </r>
  <r>
    <x v="1"/>
    <x v="1"/>
    <s v="Hofdünger"/>
    <x v="0"/>
    <x v="5"/>
    <s v="BESTAETIGT (6)"/>
    <n v="7785.53"/>
    <n v="4657.8500000000013"/>
    <x v="76"/>
    <x v="3"/>
    <n v="7.7855299999999996"/>
    <n v="4.6578500000000016"/>
    <n v="0.22898617647058822"/>
    <n v="0.13699558823529417"/>
  </r>
  <r>
    <x v="1"/>
    <x v="1"/>
    <s v="Hofdünger"/>
    <x v="1"/>
    <x v="12"/>
    <s v="BESTAETIGT (6)"/>
    <n v="2965.2"/>
    <n v="1802.5"/>
    <x v="21"/>
    <x v="3"/>
    <n v="2.9651999999999998"/>
    <n v="1.8025"/>
    <n v="0.37064999999999998"/>
    <n v="0.2253125"/>
  </r>
  <r>
    <x v="1"/>
    <x v="1"/>
    <s v="Recyclingdünger"/>
    <x v="2"/>
    <x v="16"/>
    <s v="BESTAETIGT (6)"/>
    <n v="294"/>
    <n v="142.80000000000001"/>
    <x v="13"/>
    <x v="3"/>
    <n v="0.29399999999999998"/>
    <n v="0.14280000000000001"/>
    <n v="0.29399999999999998"/>
    <n v="0.14280000000000001"/>
  </r>
  <r>
    <x v="1"/>
    <x v="5"/>
    <s v="Hofdünger"/>
    <x v="0"/>
    <x v="1"/>
    <s v="BESTAETIGT (6)"/>
    <n v="5577.3599999999988"/>
    <n v="2630.26"/>
    <x v="3"/>
    <x v="3"/>
    <n v="5.5773599999999988"/>
    <n v="2.6302600000000003"/>
    <n v="0.17429249999999996"/>
    <n v="8.2195625000000008E-2"/>
  </r>
  <r>
    <x v="1"/>
    <x v="5"/>
    <s v="Hofdünger"/>
    <x v="1"/>
    <x v="7"/>
    <s v="BESTAETIGT (6)"/>
    <n v="579.04"/>
    <n v="529.22"/>
    <x v="7"/>
    <x v="3"/>
    <n v="0.57904"/>
    <n v="0.52922000000000002"/>
    <n v="0.19301333333333334"/>
    <n v="0.17640666666666668"/>
  </r>
  <r>
    <x v="1"/>
    <x v="5"/>
    <s v="Hofdünger"/>
    <x v="1"/>
    <x v="12"/>
    <s v="BESTAETIGT (6)"/>
    <n v="427"/>
    <n v="262.5"/>
    <x v="7"/>
    <x v="3"/>
    <n v="0.42699999999999999"/>
    <n v="0.26250000000000001"/>
    <n v="0.14233333333333334"/>
    <n v="8.7500000000000008E-2"/>
  </r>
  <r>
    <x v="1"/>
    <x v="5"/>
    <s v="Hofdünger"/>
    <x v="1"/>
    <x v="1"/>
    <s v="BESTAETIGT (6)"/>
    <n v="266.65999999999997"/>
    <n v="110.55"/>
    <x v="10"/>
    <x v="3"/>
    <n v="0.26665999999999995"/>
    <n v="0.11055"/>
    <n v="0.13332999999999998"/>
    <n v="5.5274999999999998E-2"/>
  </r>
  <r>
    <x v="2"/>
    <x v="0"/>
    <s v="Hofdünger"/>
    <x v="1"/>
    <x v="1"/>
    <s v="BESTAETIGT (6)"/>
    <n v="736"/>
    <n v="480"/>
    <x v="13"/>
    <x v="3"/>
    <n v="0.73599999999999999"/>
    <n v="0.48"/>
    <n v="0.73599999999999999"/>
    <n v="0.48"/>
  </r>
  <r>
    <x v="2"/>
    <x v="0"/>
    <s v="Hofdünger"/>
    <x v="1"/>
    <x v="5"/>
    <s v="BESTAETIGT (6)"/>
    <n v="218.4"/>
    <n v="196"/>
    <x v="13"/>
    <x v="3"/>
    <n v="0.21840000000000001"/>
    <n v="0.19600000000000001"/>
    <n v="0.21840000000000001"/>
    <n v="0.19600000000000001"/>
  </r>
  <r>
    <x v="2"/>
    <x v="0"/>
    <s v="Recyclingdünger"/>
    <x v="2"/>
    <x v="16"/>
    <s v="BESTAETIGT (6)"/>
    <n v="36996.089999999997"/>
    <n v="17171.810000000009"/>
    <x v="127"/>
    <x v="3"/>
    <n v="36.996089999999995"/>
    <n v="17.171810000000008"/>
    <n v="0.88085928571428562"/>
    <n v="0.40885261904761921"/>
  </r>
  <r>
    <x v="2"/>
    <x v="3"/>
    <s v="Hofdünger"/>
    <x v="0"/>
    <x v="0"/>
    <s v="BESTAETIGT (6)"/>
    <n v="240"/>
    <n v="110"/>
    <x v="13"/>
    <x v="3"/>
    <n v="0.24"/>
    <n v="0.11"/>
    <n v="0.24"/>
    <n v="0.11"/>
  </r>
  <r>
    <x v="2"/>
    <x v="3"/>
    <s v="Hofdünger"/>
    <x v="0"/>
    <x v="1"/>
    <s v="BESTAETIGT (6)"/>
    <n v="595"/>
    <n v="245"/>
    <x v="10"/>
    <x v="3"/>
    <n v="0.59499999999999997"/>
    <n v="0.245"/>
    <n v="0.29749999999999999"/>
    <n v="0.1225"/>
  </r>
  <r>
    <x v="2"/>
    <x v="3"/>
    <s v="Hofdünger"/>
    <x v="0"/>
    <x v="3"/>
    <s v="BESTAETIGT (6)"/>
    <n v="337.9"/>
    <n v="130.80000000000001"/>
    <x v="10"/>
    <x v="3"/>
    <n v="0.33789999999999998"/>
    <n v="0.1308"/>
    <n v="0.16894999999999999"/>
    <n v="6.54E-2"/>
  </r>
  <r>
    <x v="2"/>
    <x v="3"/>
    <s v="Hofdünger"/>
    <x v="0"/>
    <x v="4"/>
    <s v="BESTAETIGT (6)"/>
    <n v="324"/>
    <n v="187.2"/>
    <x v="13"/>
    <x v="3"/>
    <n v="0.32400000000000001"/>
    <n v="0.18719999999999998"/>
    <n v="0.32400000000000001"/>
    <n v="0.18719999999999998"/>
  </r>
  <r>
    <x v="2"/>
    <x v="3"/>
    <s v="Hofdünger"/>
    <x v="1"/>
    <x v="11"/>
    <s v="BESTAETIGT (6)"/>
    <n v="414.79999999999995"/>
    <n v="305"/>
    <x v="10"/>
    <x v="3"/>
    <n v="0.41479999999999995"/>
    <n v="0.30499999999999999"/>
    <n v="0.20739999999999997"/>
    <n v="0.1525"/>
  </r>
  <r>
    <x v="2"/>
    <x v="3"/>
    <s v="Hofdünger"/>
    <x v="1"/>
    <x v="12"/>
    <s v="BESTAETIGT (6)"/>
    <n v="1301"/>
    <n v="767.8"/>
    <x v="2"/>
    <x v="3"/>
    <n v="1.3009999999999999"/>
    <n v="0.76779999999999993"/>
    <n v="0.32524999999999998"/>
    <n v="0.19194999999999998"/>
  </r>
  <r>
    <x v="2"/>
    <x v="3"/>
    <s v="Hofdünger"/>
    <x v="1"/>
    <x v="1"/>
    <s v="BESTAETIGT (6)"/>
    <n v="1012"/>
    <n v="660"/>
    <x v="10"/>
    <x v="3"/>
    <n v="1.012"/>
    <n v="0.66"/>
    <n v="0.50600000000000001"/>
    <n v="0.33"/>
  </r>
  <r>
    <x v="2"/>
    <x v="3"/>
    <s v="Hofdünger"/>
    <x v="1"/>
    <x v="2"/>
    <s v="BESTAETIGT (6)"/>
    <n v="364.5"/>
    <n v="155.69999999999999"/>
    <x v="10"/>
    <x v="3"/>
    <n v="0.36449999999999999"/>
    <n v="0.15569999999999998"/>
    <n v="0.18225"/>
    <n v="7.7849999999999989E-2"/>
  </r>
  <r>
    <x v="2"/>
    <x v="3"/>
    <s v="Hofdünger"/>
    <x v="1"/>
    <x v="4"/>
    <s v="BESTAETIGT (6)"/>
    <n v="225"/>
    <n v="168.5"/>
    <x v="13"/>
    <x v="3"/>
    <n v="0.22500000000000001"/>
    <n v="0.16850000000000001"/>
    <n v="0.22500000000000001"/>
    <n v="0.16850000000000001"/>
  </r>
  <r>
    <x v="2"/>
    <x v="3"/>
    <s v="Recyclingdünger"/>
    <x v="2"/>
    <x v="16"/>
    <s v="BESTAETIGT (6)"/>
    <n v="91063.77"/>
    <n v="38965.609999999993"/>
    <x v="210"/>
    <x v="3"/>
    <n v="91.063770000000005"/>
    <n v="38.965609999999991"/>
    <n v="0.53253666666666666"/>
    <n v="0.22786906432748533"/>
  </r>
  <r>
    <x v="2"/>
    <x v="4"/>
    <s v="Hofdünger"/>
    <x v="0"/>
    <x v="0"/>
    <s v="BESTAETIGT (6)"/>
    <n v="95810.3"/>
    <n v="42231.6"/>
    <x v="245"/>
    <x v="3"/>
    <n v="95.810299999999998"/>
    <n v="42.2316"/>
    <n v="0.41476320346320344"/>
    <n v="0.18282077922077922"/>
  </r>
  <r>
    <x v="2"/>
    <x v="4"/>
    <s v="Hofdünger"/>
    <x v="0"/>
    <x v="1"/>
    <s v="BESTAETIGT (6)"/>
    <n v="106809.05000000002"/>
    <n v="45436.200000000004"/>
    <x v="262"/>
    <x v="3"/>
    <n v="106.80905000000001"/>
    <n v="45.436200000000007"/>
    <n v="0.23735344444444448"/>
    <n v="0.10096933333333334"/>
  </r>
  <r>
    <x v="2"/>
    <x v="4"/>
    <s v="Hofdünger"/>
    <x v="0"/>
    <x v="2"/>
    <s v="BESTAETIGT (6)"/>
    <n v="18500.009999999998"/>
    <n v="7716.75"/>
    <x v="244"/>
    <x v="3"/>
    <n v="18.50001"/>
    <n v="7.7167500000000002"/>
    <n v="0.33636381818181815"/>
    <n v="0.14030454545454546"/>
  </r>
  <r>
    <x v="2"/>
    <x v="4"/>
    <s v="Hofdünger"/>
    <x v="0"/>
    <x v="3"/>
    <s v="BESTAETIGT (6)"/>
    <n v="110940.63999999998"/>
    <n v="51321.42"/>
    <x v="263"/>
    <x v="3"/>
    <n v="110.94063999999999"/>
    <n v="51.321419999999996"/>
    <n v="0.44024063492063487"/>
    <n v="0.20365642857142854"/>
  </r>
  <r>
    <x v="2"/>
    <x v="4"/>
    <s v="Hofdünger"/>
    <x v="0"/>
    <x v="4"/>
    <s v="BESTAETIGT (6)"/>
    <n v="148117.28000000003"/>
    <n v="63303.460000000014"/>
    <x v="213"/>
    <x v="3"/>
    <n v="148.11728000000002"/>
    <n v="63.303460000000015"/>
    <n v="0.41841039548022607"/>
    <n v="0.17882333333333339"/>
  </r>
  <r>
    <x v="2"/>
    <x v="4"/>
    <s v="Hofdünger"/>
    <x v="0"/>
    <x v="5"/>
    <s v="BESTAETIGT (6)"/>
    <n v="44268.309999999976"/>
    <n v="25059.49"/>
    <x v="203"/>
    <x v="3"/>
    <n v="44.268309999999978"/>
    <n v="25.05949"/>
    <n v="0.28377121794871779"/>
    <n v="0.1606377564102564"/>
  </r>
  <r>
    <x v="2"/>
    <x v="4"/>
    <s v="Hofdünger"/>
    <x v="0"/>
    <x v="6"/>
    <s v="BESTAETIGT (6)"/>
    <n v="55300.58"/>
    <n v="29071.690000000006"/>
    <x v="151"/>
    <x v="3"/>
    <n v="55.300580000000004"/>
    <n v="29.071690000000007"/>
    <n v="0.31243265536723164"/>
    <n v="0.16424683615819213"/>
  </r>
  <r>
    <x v="2"/>
    <x v="4"/>
    <s v="Hofdünger"/>
    <x v="1"/>
    <x v="0"/>
    <s v="BESTAETIGT (6)"/>
    <n v="9375.9699999999993"/>
    <n v="5115.09"/>
    <x v="11"/>
    <x v="3"/>
    <n v="9.3759699999999988"/>
    <n v="5.1150900000000004"/>
    <n v="0.6250646666666666"/>
    <n v="0.34100600000000003"/>
  </r>
  <r>
    <x v="2"/>
    <x v="4"/>
    <s v="Hofdünger"/>
    <x v="1"/>
    <x v="7"/>
    <s v="BESTAETIGT (6)"/>
    <n v="10459.349999999999"/>
    <n v="9494.1099999999988"/>
    <x v="76"/>
    <x v="3"/>
    <n v="10.459349999999999"/>
    <n v="9.4941099999999992"/>
    <n v="0.30762794117647058"/>
    <n v="0.27923852941176469"/>
  </r>
  <r>
    <x v="2"/>
    <x v="4"/>
    <s v="Hofdünger"/>
    <x v="1"/>
    <x v="8"/>
    <s v="BESTAETIGT (6)"/>
    <n v="13462.64"/>
    <n v="5913.7000000000007"/>
    <x v="99"/>
    <x v="3"/>
    <n v="13.462639999999999"/>
    <n v="5.9137000000000004"/>
    <n v="0.24040428571428568"/>
    <n v="0.10560178571428572"/>
  </r>
  <r>
    <x v="2"/>
    <x v="4"/>
    <s v="Hofdünger"/>
    <x v="1"/>
    <x v="18"/>
    <s v="BESTAETIGT (6)"/>
    <n v="5035.2999999999993"/>
    <n v="3648.2999999999997"/>
    <x v="41"/>
    <x v="3"/>
    <n v="5.0352999999999994"/>
    <n v="3.6482999999999999"/>
    <n v="0.45775454545454541"/>
    <n v="0.33166363636363633"/>
  </r>
  <r>
    <x v="2"/>
    <x v="4"/>
    <s v="Hofdünger"/>
    <x v="1"/>
    <x v="9"/>
    <s v="BESTAETIGT (6)"/>
    <n v="86919.00999999998"/>
    <n v="58709.359999999986"/>
    <x v="264"/>
    <x v="3"/>
    <n v="86.919009999999986"/>
    <n v="58.70935999999999"/>
    <n v="0.47496726775956277"/>
    <n v="0.32081617486338793"/>
  </r>
  <r>
    <x v="2"/>
    <x v="4"/>
    <s v="Hofdünger"/>
    <x v="1"/>
    <x v="10"/>
    <s v="BESTAETIGT (6)"/>
    <n v="940.18000000000006"/>
    <n v="938.25"/>
    <x v="16"/>
    <x v="3"/>
    <n v="0.94018000000000002"/>
    <n v="0.93825000000000003"/>
    <n v="9.4018000000000004E-2"/>
    <n v="9.3825000000000006E-2"/>
  </r>
  <r>
    <x v="2"/>
    <x v="4"/>
    <s v="Hofdünger"/>
    <x v="1"/>
    <x v="11"/>
    <s v="BESTAETIGT (6)"/>
    <n v="34826.629999999997"/>
    <n v="28190.350000000006"/>
    <x v="12"/>
    <x v="3"/>
    <n v="34.826629999999994"/>
    <n v="28.190350000000006"/>
    <n v="0.10458447447447446"/>
    <n v="8.4655705705705728E-2"/>
  </r>
  <r>
    <x v="2"/>
    <x v="4"/>
    <s v="Hofdünger"/>
    <x v="1"/>
    <x v="12"/>
    <s v="BESTAETIGT (6)"/>
    <n v="63237.549999999974"/>
    <n v="36669.599999999999"/>
    <x v="134"/>
    <x v="3"/>
    <n v="63.23754999999997"/>
    <n v="36.669599999999996"/>
    <n v="0.35328240223463669"/>
    <n v="0.20485810055865919"/>
  </r>
  <r>
    <x v="2"/>
    <x v="4"/>
    <s v="Hofdünger"/>
    <x v="1"/>
    <x v="1"/>
    <s v="BESTAETIGT (6)"/>
    <n v="19719.44000000001"/>
    <n v="9888.91"/>
    <x v="88"/>
    <x v="3"/>
    <n v="19.719440000000009"/>
    <n v="9.8889099999999992"/>
    <n v="0.23475523809523821"/>
    <n v="0.11772511904761904"/>
  </r>
  <r>
    <x v="2"/>
    <x v="4"/>
    <s v="Hofdünger"/>
    <x v="1"/>
    <x v="2"/>
    <s v="BESTAETIGT (6)"/>
    <n v="14098.400000000001"/>
    <n v="6142.46"/>
    <x v="105"/>
    <x v="3"/>
    <n v="14.098400000000002"/>
    <n v="6.1424599999999998"/>
    <n v="0.37101052631578951"/>
    <n v="0.1616436842105263"/>
  </r>
  <r>
    <x v="2"/>
    <x v="4"/>
    <s v="Hofdünger"/>
    <x v="1"/>
    <x v="14"/>
    <s v="BESTAETIGT (6)"/>
    <n v="1024"/>
    <n v="422.40000000000003"/>
    <x v="21"/>
    <x v="3"/>
    <n v="1.024"/>
    <n v="0.42240000000000005"/>
    <n v="0.128"/>
    <n v="5.2800000000000007E-2"/>
  </r>
  <r>
    <x v="2"/>
    <x v="4"/>
    <s v="Hofdünger"/>
    <x v="1"/>
    <x v="4"/>
    <s v="BESTAETIGT (6)"/>
    <n v="948.6"/>
    <n v="793.81999999999994"/>
    <x v="18"/>
    <x v="3"/>
    <n v="0.9486"/>
    <n v="0.79381999999999997"/>
    <n v="0.18972"/>
    <n v="0.15876399999999999"/>
  </r>
  <r>
    <x v="2"/>
    <x v="4"/>
    <s v="Hofdünger"/>
    <x v="1"/>
    <x v="5"/>
    <s v="BESTAETIGT (6)"/>
    <n v="2600.8000000000002"/>
    <n v="2062.6"/>
    <x v="23"/>
    <x v="3"/>
    <n v="2.6008"/>
    <n v="2.0625999999999998"/>
    <n v="0.28897777777777778"/>
    <n v="0.22917777777777776"/>
  </r>
  <r>
    <x v="2"/>
    <x v="4"/>
    <s v="Hofdünger"/>
    <x v="1"/>
    <x v="6"/>
    <s v="BESTAETIGT (6)"/>
    <n v="1219.3"/>
    <n v="824.5"/>
    <x v="2"/>
    <x v="3"/>
    <n v="1.2193000000000001"/>
    <n v="0.82450000000000001"/>
    <n v="0.30482500000000001"/>
    <n v="0.206125"/>
  </r>
  <r>
    <x v="2"/>
    <x v="4"/>
    <s v="Hofdünger"/>
    <x v="1"/>
    <x v="15"/>
    <s v="BESTAETIGT (6)"/>
    <n v="2520"/>
    <n v="2070"/>
    <x v="10"/>
    <x v="3"/>
    <n v="2.52"/>
    <n v="2.0699999999999998"/>
    <n v="1.26"/>
    <n v="1.0349999999999999"/>
  </r>
  <r>
    <x v="2"/>
    <x v="4"/>
    <s v="Hofdünger"/>
    <x v="1"/>
    <x v="17"/>
    <s v="BESTAETIGT (6)"/>
    <n v="416"/>
    <n v="158.63999999999999"/>
    <x v="18"/>
    <x v="3"/>
    <n v="0.41599999999999998"/>
    <n v="0.15863999999999998"/>
    <n v="8.3199999999999996E-2"/>
    <n v="3.1727999999999992E-2"/>
  </r>
  <r>
    <x v="2"/>
    <x v="4"/>
    <s v="Recyclingdünger"/>
    <x v="2"/>
    <x v="16"/>
    <s v="BESTAETIGT (6)"/>
    <n v="613469.23999999964"/>
    <n v="263518.69000000029"/>
    <x v="265"/>
    <x v="3"/>
    <n v="613.46923999999967"/>
    <n v="263.51869000000028"/>
    <n v="0.43020283309957902"/>
    <n v="0.18479571528751773"/>
  </r>
  <r>
    <x v="2"/>
    <x v="7"/>
    <s v="Recyclingdünger"/>
    <x v="2"/>
    <x v="16"/>
    <s v="BESTAETIGT (6)"/>
    <n v="12570"/>
    <n v="8380"/>
    <x v="13"/>
    <x v="3"/>
    <n v="12.57"/>
    <n v="8.3800000000000008"/>
    <n v="12.57"/>
    <n v="8.3800000000000008"/>
  </r>
  <r>
    <x v="2"/>
    <x v="1"/>
    <s v="Hofdünger"/>
    <x v="0"/>
    <x v="3"/>
    <s v="BESTAETIGT (6)"/>
    <n v="570"/>
    <n v="266"/>
    <x v="13"/>
    <x v="3"/>
    <n v="0.56999999999999995"/>
    <n v="0.26600000000000001"/>
    <n v="0.56999999999999995"/>
    <n v="0.26600000000000001"/>
  </r>
  <r>
    <x v="2"/>
    <x v="1"/>
    <s v="Hofdünger"/>
    <x v="1"/>
    <x v="9"/>
    <s v="BESTAETIGT (6)"/>
    <n v="7751.7"/>
    <n v="5259.65"/>
    <x v="49"/>
    <x v="3"/>
    <n v="7.7516999999999996"/>
    <n v="5.2596499999999997"/>
    <n v="0.45598235294117645"/>
    <n v="0.30939117647058823"/>
  </r>
  <r>
    <x v="2"/>
    <x v="1"/>
    <s v="Hofdünger"/>
    <x v="1"/>
    <x v="11"/>
    <s v="BESTAETIGT (6)"/>
    <n v="2430"/>
    <n v="1530"/>
    <x v="13"/>
    <x v="3"/>
    <n v="2.4300000000000002"/>
    <n v="1.53"/>
    <n v="2.4300000000000002"/>
    <n v="1.53"/>
  </r>
  <r>
    <x v="2"/>
    <x v="1"/>
    <s v="Hofdünger"/>
    <x v="1"/>
    <x v="12"/>
    <s v="BESTAETIGT (6)"/>
    <n v="1785"/>
    <n v="1050"/>
    <x v="18"/>
    <x v="3"/>
    <n v="1.7849999999999999"/>
    <n v="1.05"/>
    <n v="0.35699999999999998"/>
    <n v="0.21000000000000002"/>
  </r>
  <r>
    <x v="2"/>
    <x v="1"/>
    <s v="Hofdünger"/>
    <x v="1"/>
    <x v="1"/>
    <s v="BESTAETIGT (6)"/>
    <n v="103.04"/>
    <n v="67.2"/>
    <x v="13"/>
    <x v="3"/>
    <n v="0.10304000000000001"/>
    <n v="6.720000000000001E-2"/>
    <n v="0.10304000000000001"/>
    <n v="6.720000000000001E-2"/>
  </r>
  <r>
    <x v="2"/>
    <x v="1"/>
    <s v="Hofdünger"/>
    <x v="1"/>
    <x v="2"/>
    <s v="BESTAETIGT (6)"/>
    <n v="81"/>
    <n v="34.6"/>
    <x v="13"/>
    <x v="3"/>
    <n v="8.1000000000000003E-2"/>
    <n v="3.4599999999999999E-2"/>
    <n v="8.1000000000000003E-2"/>
    <n v="3.4599999999999999E-2"/>
  </r>
  <r>
    <x v="2"/>
    <x v="1"/>
    <s v="Recyclingdünger"/>
    <x v="2"/>
    <x v="16"/>
    <s v="BESTAETIGT (6)"/>
    <n v="164325.28"/>
    <n v="65418.079999999944"/>
    <x v="172"/>
    <x v="3"/>
    <n v="164.32527999999999"/>
    <n v="65.418079999999946"/>
    <n v="0.46551070821529744"/>
    <n v="0.18532033994334263"/>
  </r>
  <r>
    <x v="2"/>
    <x v="5"/>
    <s v="Hofdünger"/>
    <x v="0"/>
    <x v="0"/>
    <s v="BESTAETIGT (6)"/>
    <n v="1440"/>
    <n v="660"/>
    <x v="13"/>
    <x v="3"/>
    <n v="1.44"/>
    <n v="0.66"/>
    <n v="1.44"/>
    <n v="0.66"/>
  </r>
  <r>
    <x v="2"/>
    <x v="5"/>
    <s v="Hofdünger"/>
    <x v="0"/>
    <x v="1"/>
    <s v="BESTAETIGT (6)"/>
    <n v="736.4"/>
    <n v="304.39999999999998"/>
    <x v="10"/>
    <x v="3"/>
    <n v="0.73639999999999994"/>
    <n v="0.3044"/>
    <n v="0.36819999999999997"/>
    <n v="0.1522"/>
  </r>
  <r>
    <x v="2"/>
    <x v="5"/>
    <s v="Hofdünger"/>
    <x v="0"/>
    <x v="4"/>
    <s v="BESTAETIGT (6)"/>
    <n v="27391.5"/>
    <n v="15826.2"/>
    <x v="55"/>
    <x v="3"/>
    <n v="27.391500000000001"/>
    <n v="15.8262"/>
    <n v="1.1909347826086958"/>
    <n v="0.688095652173913"/>
  </r>
  <r>
    <x v="2"/>
    <x v="5"/>
    <s v="Hofdünger"/>
    <x v="0"/>
    <x v="6"/>
    <s v="BESTAETIGT (6)"/>
    <n v="1072.5"/>
    <n v="520"/>
    <x v="2"/>
    <x v="3"/>
    <n v="1.0725"/>
    <n v="0.52"/>
    <n v="0.268125"/>
    <n v="0.13"/>
  </r>
  <r>
    <x v="2"/>
    <x v="5"/>
    <s v="Hofdünger"/>
    <x v="1"/>
    <x v="0"/>
    <s v="BESTAETIGT (6)"/>
    <n v="444"/>
    <n v="216"/>
    <x v="13"/>
    <x v="3"/>
    <n v="0.44400000000000001"/>
    <n v="0.216"/>
    <n v="0.44400000000000001"/>
    <n v="0.216"/>
  </r>
  <r>
    <x v="2"/>
    <x v="5"/>
    <s v="Hofdünger"/>
    <x v="1"/>
    <x v="9"/>
    <s v="BESTAETIGT (6)"/>
    <n v="1040"/>
    <n v="728"/>
    <x v="7"/>
    <x v="3"/>
    <n v="1.04"/>
    <n v="0.72799999999999998"/>
    <n v="0.34666666666666668"/>
    <n v="0.24266666666666667"/>
  </r>
  <r>
    <x v="2"/>
    <x v="5"/>
    <s v="Hofdünger"/>
    <x v="1"/>
    <x v="10"/>
    <s v="BESTAETIGT (6)"/>
    <n v="173.7"/>
    <n v="165"/>
    <x v="13"/>
    <x v="3"/>
    <n v="0.17369999999999999"/>
    <n v="0.16500000000000001"/>
    <n v="0.17369999999999999"/>
    <n v="0.16500000000000001"/>
  </r>
  <r>
    <x v="2"/>
    <x v="5"/>
    <s v="Hofdünger"/>
    <x v="1"/>
    <x v="11"/>
    <s v="BESTAETIGT (6)"/>
    <n v="320"/>
    <n v="520"/>
    <x v="2"/>
    <x v="3"/>
    <n v="0.32"/>
    <n v="0.52"/>
    <n v="0.08"/>
    <n v="0.13"/>
  </r>
  <r>
    <x v="2"/>
    <x v="5"/>
    <s v="Recyclingdünger"/>
    <x v="2"/>
    <x v="16"/>
    <s v="BESTAETIGT (6)"/>
    <n v="2135.7799999999997"/>
    <n v="994.16"/>
    <x v="21"/>
    <x v="3"/>
    <n v="2.1357799999999996"/>
    <n v="0.99415999999999993"/>
    <n v="0.26697249999999995"/>
    <n v="0.12426999999999999"/>
  </r>
  <r>
    <x v="2"/>
    <x v="19"/>
    <s v="Recyclingdünger"/>
    <x v="2"/>
    <x v="16"/>
    <s v="BESTAETIGT (6)"/>
    <n v="28.8"/>
    <n v="14.1"/>
    <x v="13"/>
    <x v="3"/>
    <n v="2.8799999999999999E-2"/>
    <n v="1.41E-2"/>
    <n v="2.8799999999999999E-2"/>
    <n v="1.41E-2"/>
  </r>
  <r>
    <x v="2"/>
    <x v="17"/>
    <s v="Recyclingdünger"/>
    <x v="2"/>
    <x v="16"/>
    <s v="BESTAETIGT (6)"/>
    <n v="273"/>
    <n v="653.39"/>
    <x v="18"/>
    <x v="3"/>
    <n v="0.27300000000000002"/>
    <n v="0.65339000000000003"/>
    <n v="5.4600000000000003E-2"/>
    <n v="0.13067800000000002"/>
  </r>
  <r>
    <x v="2"/>
    <x v="6"/>
    <s v="Hofdünger"/>
    <x v="0"/>
    <x v="1"/>
    <s v="BESTAETIGT (6)"/>
    <n v="1777.8999999999996"/>
    <n v="728.8"/>
    <x v="21"/>
    <x v="3"/>
    <n v="1.7778999999999996"/>
    <n v="0.7288"/>
    <n v="0.22223749999999995"/>
    <n v="9.11E-2"/>
  </r>
  <r>
    <x v="2"/>
    <x v="6"/>
    <s v="Hofdünger"/>
    <x v="0"/>
    <x v="2"/>
    <s v="BESTAETIGT (6)"/>
    <n v="841.05"/>
    <n v="340.90000000000003"/>
    <x v="7"/>
    <x v="3"/>
    <n v="0.84104999999999996"/>
    <n v="0.34090000000000004"/>
    <n v="0.28034999999999999"/>
    <n v="0.11363333333333335"/>
  </r>
  <r>
    <x v="2"/>
    <x v="6"/>
    <s v="Hofdünger"/>
    <x v="0"/>
    <x v="3"/>
    <s v="BESTAETIGT (6)"/>
    <n v="2750.8900000000003"/>
    <n v="1497.53"/>
    <x v="21"/>
    <x v="3"/>
    <n v="2.7508900000000005"/>
    <n v="1.49753"/>
    <n v="0.34386125000000006"/>
    <n v="0.18719125"/>
  </r>
  <r>
    <x v="2"/>
    <x v="6"/>
    <s v="Hofdünger"/>
    <x v="0"/>
    <x v="4"/>
    <s v="BESTAETIGT (6)"/>
    <n v="915.8"/>
    <n v="480.2"/>
    <x v="7"/>
    <x v="3"/>
    <n v="0.91579999999999995"/>
    <n v="0.48020000000000002"/>
    <n v="0.30526666666666663"/>
    <n v="0.16006666666666666"/>
  </r>
  <r>
    <x v="2"/>
    <x v="6"/>
    <s v="Hofdünger"/>
    <x v="0"/>
    <x v="6"/>
    <s v="BESTAETIGT (6)"/>
    <n v="1289"/>
    <n v="545"/>
    <x v="20"/>
    <x v="3"/>
    <n v="1.2889999999999999"/>
    <n v="0.54500000000000004"/>
    <n v="0.21483333333333332"/>
    <n v="9.0833333333333335E-2"/>
  </r>
  <r>
    <x v="2"/>
    <x v="6"/>
    <s v="Hofdünger"/>
    <x v="1"/>
    <x v="9"/>
    <s v="BESTAETIGT (6)"/>
    <n v="3974.76"/>
    <n v="2520.1800000000003"/>
    <x v="19"/>
    <x v="3"/>
    <n v="3.9747600000000003"/>
    <n v="2.5201800000000003"/>
    <n v="0.28391142857142859"/>
    <n v="0.18001285714285717"/>
  </r>
  <r>
    <x v="2"/>
    <x v="6"/>
    <s v="Hofdünger"/>
    <x v="1"/>
    <x v="11"/>
    <s v="BESTAETIGT (6)"/>
    <n v="1661.3"/>
    <n v="1314.7"/>
    <x v="2"/>
    <x v="3"/>
    <n v="1.6613"/>
    <n v="1.3147"/>
    <n v="0.415325"/>
    <n v="0.32867499999999999"/>
  </r>
  <r>
    <x v="2"/>
    <x v="6"/>
    <s v="Hofdünger"/>
    <x v="1"/>
    <x v="12"/>
    <s v="BESTAETIGT (6)"/>
    <n v="364.5"/>
    <n v="162"/>
    <x v="10"/>
    <x v="3"/>
    <n v="0.36449999999999999"/>
    <n v="0.16200000000000001"/>
    <n v="0.18225"/>
    <n v="8.1000000000000003E-2"/>
  </r>
  <r>
    <x v="2"/>
    <x v="6"/>
    <s v="Hofdünger"/>
    <x v="1"/>
    <x v="1"/>
    <s v="BESTAETIGT (6)"/>
    <n v="422.81"/>
    <n v="200.76"/>
    <x v="2"/>
    <x v="3"/>
    <n v="0.42281000000000002"/>
    <n v="0.20075999999999999"/>
    <n v="0.1057025"/>
    <n v="5.0189999999999999E-2"/>
  </r>
  <r>
    <x v="2"/>
    <x v="6"/>
    <s v="Hofdünger"/>
    <x v="1"/>
    <x v="2"/>
    <s v="BESTAETIGT (6)"/>
    <n v="150"/>
    <n v="62.8"/>
    <x v="13"/>
    <x v="3"/>
    <n v="0.15"/>
    <n v="6.2799999999999995E-2"/>
    <n v="0.15"/>
    <n v="6.2799999999999995E-2"/>
  </r>
  <r>
    <x v="2"/>
    <x v="6"/>
    <s v="Recyclingdünger"/>
    <x v="2"/>
    <x v="16"/>
    <s v="BESTAETIGT (6)"/>
    <n v="79838.010000000024"/>
    <n v="47353.05"/>
    <x v="103"/>
    <x v="3"/>
    <n v="79.838010000000025"/>
    <n v="47.353050000000003"/>
    <n v="2.2177225000000007"/>
    <n v="1.3153625"/>
  </r>
  <r>
    <x v="2"/>
    <x v="8"/>
    <s v="Recyclingdünger"/>
    <x v="2"/>
    <x v="16"/>
    <s v="BESTAETIGT (6)"/>
    <n v="5675.4100000000026"/>
    <n v="2695.25"/>
    <x v="101"/>
    <x v="3"/>
    <n v="5.675410000000003"/>
    <n v="2.6952500000000001"/>
    <n v="0.17198212121212131"/>
    <n v="8.1674242424242427E-2"/>
  </r>
  <r>
    <x v="2"/>
    <x v="22"/>
    <s v="Recyclingdünger"/>
    <x v="2"/>
    <x v="16"/>
    <s v="BESTAETIGT (6)"/>
    <n v="3428.49"/>
    <n v="1701.12"/>
    <x v="15"/>
    <x v="3"/>
    <n v="3.4284899999999996"/>
    <n v="1.70112"/>
    <n v="0.48978428571428567"/>
    <n v="0.24301714285714285"/>
  </r>
  <r>
    <x v="2"/>
    <x v="9"/>
    <s v="Hofdünger"/>
    <x v="1"/>
    <x v="12"/>
    <s v="BESTAETIGT (6)"/>
    <n v="121.5"/>
    <n v="54"/>
    <x v="13"/>
    <x v="3"/>
    <n v="0.1215"/>
    <n v="5.3999999999999999E-2"/>
    <n v="0.1215"/>
    <n v="5.3999999999999999E-2"/>
  </r>
  <r>
    <x v="2"/>
    <x v="9"/>
    <s v="Recyclingdünger"/>
    <x v="2"/>
    <x v="16"/>
    <s v="BESTAETIGT (6)"/>
    <n v="4913.7300000000014"/>
    <n v="2232.81"/>
    <x v="39"/>
    <x v="3"/>
    <n v="4.913730000000001"/>
    <n v="2.2328099999999997"/>
    <n v="0.18199000000000004"/>
    <n v="8.2696666666666654E-2"/>
  </r>
  <r>
    <x v="2"/>
    <x v="10"/>
    <s v="Hofdünger"/>
    <x v="0"/>
    <x v="2"/>
    <s v="BESTAETIGT (6)"/>
    <n v="68.8"/>
    <n v="27.2"/>
    <x v="13"/>
    <x v="3"/>
    <n v="6.88E-2"/>
    <n v="2.7199999999999998E-2"/>
    <n v="6.88E-2"/>
    <n v="2.7199999999999998E-2"/>
  </r>
  <r>
    <x v="2"/>
    <x v="10"/>
    <s v="Hofdünger"/>
    <x v="0"/>
    <x v="3"/>
    <s v="BESTAETIGT (6)"/>
    <n v="480"/>
    <n v="247.5"/>
    <x v="13"/>
    <x v="3"/>
    <n v="0.48"/>
    <n v="0.2475"/>
    <n v="0.48"/>
    <n v="0.2475"/>
  </r>
  <r>
    <x v="2"/>
    <x v="10"/>
    <s v="Hofdünger"/>
    <x v="1"/>
    <x v="9"/>
    <s v="BESTAETIGT (6)"/>
    <n v="197"/>
    <n v="120"/>
    <x v="13"/>
    <x v="3"/>
    <n v="0.19700000000000001"/>
    <n v="0.12"/>
    <n v="0.19700000000000001"/>
    <n v="0.12"/>
  </r>
  <r>
    <x v="2"/>
    <x v="10"/>
    <s v="Hofdünger"/>
    <x v="1"/>
    <x v="2"/>
    <s v="BESTAETIGT (6)"/>
    <n v="480"/>
    <n v="204"/>
    <x v="13"/>
    <x v="3"/>
    <n v="0.48"/>
    <n v="0.20399999999999999"/>
    <n v="0.48"/>
    <n v="0.20399999999999999"/>
  </r>
  <r>
    <x v="2"/>
    <x v="10"/>
    <s v="Recyclingdünger"/>
    <x v="2"/>
    <x v="16"/>
    <s v="BESTAETIGT (6)"/>
    <n v="25087.929999999993"/>
    <n v="11820.730000000001"/>
    <x v="48"/>
    <x v="3"/>
    <n v="25.087929999999993"/>
    <n v="11.820730000000001"/>
    <n v="0.41813216666666653"/>
    <n v="0.19701216666666668"/>
  </r>
  <r>
    <x v="2"/>
    <x v="2"/>
    <s v="Hofdünger"/>
    <x v="1"/>
    <x v="12"/>
    <s v="BESTAETIGT (6)"/>
    <n v="342.8"/>
    <n v="214.2"/>
    <x v="13"/>
    <x v="3"/>
    <n v="0.34279999999999999"/>
    <n v="0.2142"/>
    <n v="0.34279999999999999"/>
    <n v="0.2142"/>
  </r>
  <r>
    <x v="2"/>
    <x v="2"/>
    <s v="Recyclingdünger"/>
    <x v="2"/>
    <x v="16"/>
    <s v="BESTAETIGT (6)"/>
    <n v="67706.249999999985"/>
    <n v="28270.560000000009"/>
    <x v="87"/>
    <x v="3"/>
    <n v="67.706249999999983"/>
    <n v="28.27056000000001"/>
    <n v="1.0416346153846152"/>
    <n v="0.43493169230769246"/>
  </r>
  <r>
    <x v="2"/>
    <x v="11"/>
    <s v="Hofdünger"/>
    <x v="0"/>
    <x v="0"/>
    <s v="BESTAETIGT (6)"/>
    <n v="1740"/>
    <n v="840"/>
    <x v="2"/>
    <x v="3"/>
    <n v="1.74"/>
    <n v="0.84"/>
    <n v="0.435"/>
    <n v="0.21"/>
  </r>
  <r>
    <x v="2"/>
    <x v="11"/>
    <s v="Hofdünger"/>
    <x v="0"/>
    <x v="3"/>
    <s v="BESTAETIGT (6)"/>
    <n v="584.20000000000005"/>
    <n v="292.10000000000002"/>
    <x v="13"/>
    <x v="3"/>
    <n v="0.58420000000000005"/>
    <n v="0.29210000000000003"/>
    <n v="0.58420000000000005"/>
    <n v="0.29210000000000003"/>
  </r>
  <r>
    <x v="2"/>
    <x v="11"/>
    <s v="Hofdünger"/>
    <x v="0"/>
    <x v="4"/>
    <s v="BESTAETIGT (6)"/>
    <n v="2377.9"/>
    <n v="1382.5"/>
    <x v="20"/>
    <x v="3"/>
    <n v="2.3778999999999999"/>
    <n v="1.3825000000000001"/>
    <n v="0.39631666666666665"/>
    <n v="0.23041666666666669"/>
  </r>
  <r>
    <x v="2"/>
    <x v="11"/>
    <s v="Hofdünger"/>
    <x v="0"/>
    <x v="6"/>
    <s v="BESTAETIGT (6)"/>
    <n v="900"/>
    <n v="450"/>
    <x v="10"/>
    <x v="3"/>
    <n v="0.9"/>
    <n v="0.45"/>
    <n v="0.45"/>
    <n v="0.22500000000000001"/>
  </r>
  <r>
    <x v="2"/>
    <x v="11"/>
    <s v="Hofdünger"/>
    <x v="1"/>
    <x v="7"/>
    <s v="BESTAETIGT (6)"/>
    <n v="668.8"/>
    <n v="608"/>
    <x v="13"/>
    <x v="3"/>
    <n v="0.66879999999999995"/>
    <n v="0.60799999999999998"/>
    <n v="0.66879999999999995"/>
    <n v="0.60799999999999998"/>
  </r>
  <r>
    <x v="2"/>
    <x v="11"/>
    <s v="Hofdünger"/>
    <x v="1"/>
    <x v="12"/>
    <s v="BESTAETIGT (6)"/>
    <n v="935"/>
    <n v="550"/>
    <x v="13"/>
    <x v="3"/>
    <n v="0.93500000000000005"/>
    <n v="0.55000000000000004"/>
    <n v="0.93500000000000005"/>
    <n v="0.55000000000000004"/>
  </r>
  <r>
    <x v="2"/>
    <x v="11"/>
    <s v="Hofdünger"/>
    <x v="1"/>
    <x v="1"/>
    <s v="BESTAETIGT (6)"/>
    <n v="166.5"/>
    <n v="67.5"/>
    <x v="13"/>
    <x v="3"/>
    <n v="0.16650000000000001"/>
    <n v="6.7500000000000004E-2"/>
    <n v="0.16650000000000001"/>
    <n v="6.7500000000000004E-2"/>
  </r>
  <r>
    <x v="2"/>
    <x v="11"/>
    <s v="Recyclingdünger"/>
    <x v="2"/>
    <x v="16"/>
    <s v="BESTAETIGT (6)"/>
    <n v="100"/>
    <n v="62.5"/>
    <x v="13"/>
    <x v="3"/>
    <n v="0.1"/>
    <n v="6.25E-2"/>
    <n v="0.1"/>
    <n v="6.25E-2"/>
  </r>
  <r>
    <x v="2"/>
    <x v="12"/>
    <s v="Hofdünger"/>
    <x v="0"/>
    <x v="1"/>
    <s v="BESTAETIGT (6)"/>
    <n v="8841"/>
    <n v="4403.7"/>
    <x v="63"/>
    <x v="3"/>
    <n v="8.8409999999999993"/>
    <n v="4.4036999999999997"/>
    <n v="0.28519354838709676"/>
    <n v="0.14205483870967742"/>
  </r>
  <r>
    <x v="2"/>
    <x v="12"/>
    <s v="Hofdünger"/>
    <x v="0"/>
    <x v="3"/>
    <s v="BESTAETIGT (6)"/>
    <n v="1297.0999999999999"/>
    <n v="619.70000000000005"/>
    <x v="20"/>
    <x v="3"/>
    <n v="1.2970999999999999"/>
    <n v="0.61970000000000003"/>
    <n v="0.21618333333333331"/>
    <n v="0.10328333333333334"/>
  </r>
  <r>
    <x v="2"/>
    <x v="12"/>
    <s v="Hofdünger"/>
    <x v="0"/>
    <x v="4"/>
    <s v="BESTAETIGT (6)"/>
    <n v="7250.4"/>
    <n v="3468.4"/>
    <x v="47"/>
    <x v="3"/>
    <n v="7.2504"/>
    <n v="3.4683999999999999"/>
    <n v="0.45315"/>
    <n v="0.216775"/>
  </r>
  <r>
    <x v="2"/>
    <x v="12"/>
    <s v="Hofdünger"/>
    <x v="0"/>
    <x v="6"/>
    <s v="BESTAETIGT (6)"/>
    <n v="70.56"/>
    <n v="47.52"/>
    <x v="13"/>
    <x v="3"/>
    <n v="7.0559999999999998E-2"/>
    <n v="4.752E-2"/>
    <n v="7.0559999999999998E-2"/>
    <n v="4.752E-2"/>
  </r>
  <r>
    <x v="2"/>
    <x v="12"/>
    <s v="Hofdünger"/>
    <x v="1"/>
    <x v="0"/>
    <s v="BESTAETIGT (6)"/>
    <n v="228"/>
    <n v="368"/>
    <x v="10"/>
    <x v="3"/>
    <n v="0.22800000000000001"/>
    <n v="0.36799999999999999"/>
    <n v="0.114"/>
    <n v="0.184"/>
  </r>
  <r>
    <x v="2"/>
    <x v="12"/>
    <s v="Hofdünger"/>
    <x v="1"/>
    <x v="7"/>
    <s v="BESTAETIGT (6)"/>
    <n v="1480.0000000000002"/>
    <n v="1360"/>
    <x v="31"/>
    <x v="3"/>
    <n v="1.4800000000000002"/>
    <n v="1.36"/>
    <n v="5.2857142857142866E-2"/>
    <n v="4.8571428571428578E-2"/>
  </r>
  <r>
    <x v="2"/>
    <x v="12"/>
    <s v="Hofdünger"/>
    <x v="1"/>
    <x v="9"/>
    <s v="BESTAETIGT (6)"/>
    <n v="7233.65"/>
    <n v="4480.5"/>
    <x v="41"/>
    <x v="3"/>
    <n v="7.2336499999999999"/>
    <n v="4.4805000000000001"/>
    <n v="0.6576045454545455"/>
    <n v="0.40731818181818186"/>
  </r>
  <r>
    <x v="2"/>
    <x v="12"/>
    <s v="Hofdünger"/>
    <x v="1"/>
    <x v="10"/>
    <s v="BESTAETIGT (6)"/>
    <n v="810"/>
    <n v="900"/>
    <x v="7"/>
    <x v="3"/>
    <n v="0.81"/>
    <n v="0.9"/>
    <n v="0.27"/>
    <n v="0.3"/>
  </r>
  <r>
    <x v="2"/>
    <x v="12"/>
    <s v="Hofdünger"/>
    <x v="1"/>
    <x v="11"/>
    <s v="BESTAETIGT (6)"/>
    <n v="298.53999999999996"/>
    <n v="212"/>
    <x v="7"/>
    <x v="3"/>
    <n v="0.29853999999999997"/>
    <n v="0.21199999999999999"/>
    <n v="9.9513333333333329E-2"/>
    <n v="7.0666666666666669E-2"/>
  </r>
  <r>
    <x v="2"/>
    <x v="12"/>
    <s v="Hofdünger"/>
    <x v="1"/>
    <x v="12"/>
    <s v="BESTAETIGT (6)"/>
    <n v="960"/>
    <n v="420"/>
    <x v="10"/>
    <x v="3"/>
    <n v="0.96"/>
    <n v="0.42"/>
    <n v="0.48"/>
    <n v="0.21"/>
  </r>
  <r>
    <x v="2"/>
    <x v="12"/>
    <s v="Hofdünger"/>
    <x v="1"/>
    <x v="1"/>
    <s v="BESTAETIGT (6)"/>
    <n v="1337.28"/>
    <n v="554.4"/>
    <x v="7"/>
    <x v="3"/>
    <n v="1.33728"/>
    <n v="0.5544"/>
    <n v="0.44575999999999999"/>
    <n v="0.18479999999999999"/>
  </r>
  <r>
    <x v="2"/>
    <x v="12"/>
    <s v="Recyclingdünger"/>
    <x v="2"/>
    <x v="16"/>
    <s v="BESTAETIGT (6)"/>
    <n v="434811.8299999999"/>
    <n v="189731.13000000015"/>
    <x v="260"/>
    <x v="3"/>
    <n v="434.81182999999987"/>
    <n v="189.73113000000015"/>
    <n v="0.8377877263969169"/>
    <n v="0.36557057803468235"/>
  </r>
  <r>
    <x v="3"/>
    <x v="13"/>
    <s v="Hofdünger"/>
    <x v="3"/>
    <x v="16"/>
    <s v="BESTAETIGT (6)"/>
    <n v="11016.310000000003"/>
    <n v="5397.7500000000009"/>
    <x v="83"/>
    <x v="3"/>
    <n v="11.016310000000002"/>
    <n v="5.3977500000000012"/>
    <n v="0.15515929577464793"/>
    <n v="7.6024647887323965E-2"/>
  </r>
  <r>
    <x v="3"/>
    <x v="13"/>
    <s v="Hofdünger"/>
    <x v="0"/>
    <x v="0"/>
    <s v="BESTAETIGT (6)"/>
    <n v="31.36"/>
    <n v="28"/>
    <x v="13"/>
    <x v="3"/>
    <n v="3.1359999999999999E-2"/>
    <n v="2.8000000000000001E-2"/>
    <n v="3.1359999999999999E-2"/>
    <n v="2.8000000000000001E-2"/>
  </r>
  <r>
    <x v="3"/>
    <x v="13"/>
    <s v="Hofdünger"/>
    <x v="0"/>
    <x v="1"/>
    <s v="BESTAETIGT (6)"/>
    <n v="3068.48"/>
    <n v="1285.44"/>
    <x v="28"/>
    <x v="3"/>
    <n v="3.0684800000000001"/>
    <n v="1.2854400000000001"/>
    <n v="0.17047111111111113"/>
    <n v="7.1413333333333343E-2"/>
  </r>
  <r>
    <x v="3"/>
    <x v="13"/>
    <s v="Hofdünger"/>
    <x v="0"/>
    <x v="3"/>
    <s v="BESTAETIGT (6)"/>
    <n v="11120.599999999999"/>
    <n v="5137.6099999999997"/>
    <x v="54"/>
    <x v="3"/>
    <n v="11.120599999999998"/>
    <n v="5.1376099999999996"/>
    <n v="0.1765174603174603"/>
    <n v="8.1549365079365069E-2"/>
  </r>
  <r>
    <x v="3"/>
    <x v="13"/>
    <s v="Hofdünger"/>
    <x v="0"/>
    <x v="4"/>
    <s v="BESTAETIGT (6)"/>
    <n v="14838.340000000002"/>
    <n v="5570.98"/>
    <x v="244"/>
    <x v="3"/>
    <n v="14.838340000000002"/>
    <n v="5.5709799999999996"/>
    <n v="0.26978800000000003"/>
    <n v="0.10129054545454545"/>
  </r>
  <r>
    <x v="3"/>
    <x v="13"/>
    <s v="Hofdünger"/>
    <x v="0"/>
    <x v="5"/>
    <s v="BESTAETIGT (6)"/>
    <n v="20058.120000000003"/>
    <n v="10463.219999999999"/>
    <x v="38"/>
    <x v="3"/>
    <n v="20.058120000000002"/>
    <n v="10.46322"/>
    <n v="0.17594842105263159"/>
    <n v="9.1782631578947366E-2"/>
  </r>
  <r>
    <x v="3"/>
    <x v="13"/>
    <s v="Hofdünger"/>
    <x v="0"/>
    <x v="6"/>
    <s v="BESTAETIGT (6)"/>
    <n v="786"/>
    <n v="531"/>
    <x v="15"/>
    <x v="3"/>
    <n v="0.78600000000000003"/>
    <n v="0.53100000000000003"/>
    <n v="0.11228571428571429"/>
    <n v="7.5857142857142859E-2"/>
  </r>
  <r>
    <x v="3"/>
    <x v="13"/>
    <s v="Hofdünger"/>
    <x v="1"/>
    <x v="9"/>
    <s v="BESTAETIGT (6)"/>
    <n v="339.6"/>
    <n v="262"/>
    <x v="10"/>
    <x v="3"/>
    <n v="0.33960000000000001"/>
    <n v="0.26200000000000001"/>
    <n v="0.16980000000000001"/>
    <n v="0.13100000000000001"/>
  </r>
  <r>
    <x v="3"/>
    <x v="13"/>
    <s v="Hofdünger"/>
    <x v="1"/>
    <x v="1"/>
    <s v="BESTAETIGT (6)"/>
    <n v="88.32"/>
    <n v="57.6"/>
    <x v="10"/>
    <x v="3"/>
    <n v="8.8319999999999996E-2"/>
    <n v="5.7599999999999998E-2"/>
    <n v="4.4159999999999998E-2"/>
    <n v="2.8799999999999999E-2"/>
  </r>
  <r>
    <x v="3"/>
    <x v="13"/>
    <s v="Hofdünger"/>
    <x v="1"/>
    <x v="5"/>
    <s v="BESTAETIGT (6)"/>
    <n v="155"/>
    <n v="140"/>
    <x v="13"/>
    <x v="3"/>
    <n v="0.155"/>
    <n v="0.14000000000000001"/>
    <n v="0.155"/>
    <n v="0.14000000000000001"/>
  </r>
  <r>
    <x v="3"/>
    <x v="7"/>
    <s v="Hofdünger"/>
    <x v="3"/>
    <x v="16"/>
    <s v="BESTAETIGT (6)"/>
    <n v="2672.45"/>
    <n v="1485.2499999999995"/>
    <x v="84"/>
    <x v="3"/>
    <n v="2.67245"/>
    <n v="1.4852499999999995"/>
    <n v="0.121475"/>
    <n v="6.7511363636363619E-2"/>
  </r>
  <r>
    <x v="3"/>
    <x v="7"/>
    <s v="Hofdünger"/>
    <x v="0"/>
    <x v="3"/>
    <s v="BESTAETIGT (6)"/>
    <n v="2793.5199999999995"/>
    <n v="1322.94"/>
    <x v="47"/>
    <x v="3"/>
    <n v="2.7935199999999996"/>
    <n v="1.32294"/>
    <n v="0.17459499999999997"/>
    <n v="8.268375E-2"/>
  </r>
  <r>
    <x v="3"/>
    <x v="7"/>
    <s v="Hofdünger"/>
    <x v="0"/>
    <x v="4"/>
    <s v="BESTAETIGT (6)"/>
    <n v="2377.6000000000004"/>
    <n v="950.6"/>
    <x v="51"/>
    <x v="3"/>
    <n v="2.3776000000000002"/>
    <n v="0.9506"/>
    <n v="0.19813333333333336"/>
    <n v="7.9216666666666671E-2"/>
  </r>
  <r>
    <x v="3"/>
    <x v="7"/>
    <s v="Hofdünger"/>
    <x v="0"/>
    <x v="5"/>
    <s v="BESTAETIGT (6)"/>
    <n v="4291.6000000000004"/>
    <n v="2357.5"/>
    <x v="55"/>
    <x v="3"/>
    <n v="4.2916000000000007"/>
    <n v="2.3574999999999999"/>
    <n v="0.18659130434782611"/>
    <n v="0.10249999999999999"/>
  </r>
  <r>
    <x v="3"/>
    <x v="7"/>
    <s v="Hofdünger"/>
    <x v="0"/>
    <x v="6"/>
    <s v="BESTAETIGT (6)"/>
    <n v="296.31"/>
    <n v="200.03"/>
    <x v="7"/>
    <x v="3"/>
    <n v="0.29631000000000002"/>
    <n v="0.20003000000000001"/>
    <n v="9.8770000000000011E-2"/>
    <n v="6.6676666666666676E-2"/>
  </r>
  <r>
    <x v="3"/>
    <x v="7"/>
    <s v="Hofdünger"/>
    <x v="1"/>
    <x v="7"/>
    <s v="BESTAETIGT (6)"/>
    <n v="125"/>
    <n v="115"/>
    <x v="13"/>
    <x v="3"/>
    <n v="0.125"/>
    <n v="0.115"/>
    <n v="0.125"/>
    <n v="0.115"/>
  </r>
  <r>
    <x v="3"/>
    <x v="7"/>
    <s v="Hofdünger"/>
    <x v="1"/>
    <x v="9"/>
    <s v="BESTAETIGT (6)"/>
    <n v="578.91999999999996"/>
    <n v="450.99999999999994"/>
    <x v="2"/>
    <x v="3"/>
    <n v="0.57891999999999999"/>
    <n v="0.45099999999999996"/>
    <n v="0.14473"/>
    <n v="0.11274999999999999"/>
  </r>
  <r>
    <x v="3"/>
    <x v="14"/>
    <s v="Hofdünger"/>
    <x v="0"/>
    <x v="4"/>
    <s v="BESTAETIGT (6)"/>
    <n v="684"/>
    <n v="234"/>
    <x v="10"/>
    <x v="3"/>
    <n v="0.68400000000000005"/>
    <n v="0.23400000000000001"/>
    <n v="0.34200000000000003"/>
    <n v="0.11700000000000001"/>
  </r>
  <r>
    <x v="3"/>
    <x v="8"/>
    <s v="Hofdünger"/>
    <x v="3"/>
    <x v="16"/>
    <s v="BESTAETIGT (6)"/>
    <n v="463.99"/>
    <n v="294"/>
    <x v="18"/>
    <x v="3"/>
    <n v="0.46399000000000001"/>
    <n v="0.29399999999999998"/>
    <n v="9.2798000000000005E-2"/>
    <n v="5.8799999999999998E-2"/>
  </r>
  <r>
    <x v="3"/>
    <x v="8"/>
    <s v="Hofdünger"/>
    <x v="0"/>
    <x v="1"/>
    <s v="BESTAETIGT (6)"/>
    <n v="525.5"/>
    <n v="217.2"/>
    <x v="2"/>
    <x v="3"/>
    <n v="0.52549999999999997"/>
    <n v="0.21719999999999998"/>
    <n v="0.13137499999999999"/>
    <n v="5.4299999999999994E-2"/>
  </r>
  <r>
    <x v="3"/>
    <x v="8"/>
    <s v="Hofdünger"/>
    <x v="0"/>
    <x v="3"/>
    <s v="BESTAETIGT (6)"/>
    <n v="579"/>
    <n v="259.8"/>
    <x v="2"/>
    <x v="3"/>
    <n v="0.57899999999999996"/>
    <n v="0.25980000000000003"/>
    <n v="0.14474999999999999"/>
    <n v="6.4950000000000008E-2"/>
  </r>
  <r>
    <x v="3"/>
    <x v="8"/>
    <s v="Hofdünger"/>
    <x v="0"/>
    <x v="4"/>
    <s v="BESTAETIGT (6)"/>
    <n v="2943.2"/>
    <n v="1038.5999999999999"/>
    <x v="23"/>
    <x v="3"/>
    <n v="2.9432"/>
    <n v="1.0386"/>
    <n v="0.32702222222222221"/>
    <n v="0.1154"/>
  </r>
  <r>
    <x v="3"/>
    <x v="8"/>
    <s v="Hofdünger"/>
    <x v="0"/>
    <x v="5"/>
    <s v="BESTAETIGT (6)"/>
    <n v="3336.1800000000003"/>
    <n v="1773.8999999999999"/>
    <x v="47"/>
    <x v="3"/>
    <n v="3.3361800000000001"/>
    <n v="1.7738999999999998"/>
    <n v="0.20851125000000001"/>
    <n v="0.11086874999999999"/>
  </r>
  <r>
    <x v="3"/>
    <x v="8"/>
    <s v="Hofdünger"/>
    <x v="0"/>
    <x v="6"/>
    <s v="BESTAETIGT (6)"/>
    <n v="947.31"/>
    <n v="618.02999999999986"/>
    <x v="20"/>
    <x v="3"/>
    <n v="0.94730999999999999"/>
    <n v="0.61802999999999986"/>
    <n v="0.157885"/>
    <n v="0.10300499999999997"/>
  </r>
  <r>
    <x v="3"/>
    <x v="8"/>
    <s v="Hofdünger"/>
    <x v="1"/>
    <x v="9"/>
    <s v="BESTAETIGT (6)"/>
    <n v="579.15000000000009"/>
    <n v="425.25"/>
    <x v="7"/>
    <x v="3"/>
    <n v="0.57915000000000005"/>
    <n v="0.42525000000000002"/>
    <n v="0.19305000000000003"/>
    <n v="0.14175000000000001"/>
  </r>
  <r>
    <x v="3"/>
    <x v="8"/>
    <s v="Hofdünger"/>
    <x v="1"/>
    <x v="10"/>
    <s v="BESTAETIGT (6)"/>
    <n v="476"/>
    <n v="383"/>
    <x v="13"/>
    <x v="3"/>
    <n v="0.47599999999999998"/>
    <n v="0.38300000000000001"/>
    <n v="0.47599999999999998"/>
    <n v="0.38300000000000001"/>
  </r>
  <r>
    <x v="3"/>
    <x v="8"/>
    <s v="Hofdünger"/>
    <x v="1"/>
    <x v="12"/>
    <s v="BESTAETIGT (6)"/>
    <n v="1437.9"/>
    <n v="861.6"/>
    <x v="15"/>
    <x v="3"/>
    <n v="1.4379000000000002"/>
    <n v="0.86160000000000003"/>
    <n v="0.20541428571428574"/>
    <n v="0.12308571428571428"/>
  </r>
  <r>
    <x v="3"/>
    <x v="8"/>
    <s v="Hofdünger"/>
    <x v="1"/>
    <x v="1"/>
    <s v="BESTAETIGT (6)"/>
    <n v="214.4"/>
    <n v="192"/>
    <x v="13"/>
    <x v="3"/>
    <n v="0.21440000000000001"/>
    <n v="0.192"/>
    <n v="0.21440000000000001"/>
    <n v="0.192"/>
  </r>
  <r>
    <x v="3"/>
    <x v="22"/>
    <s v="Hofdünger"/>
    <x v="1"/>
    <x v="9"/>
    <s v="BESTAETIGT (6)"/>
    <n v="235.2"/>
    <n v="190.4"/>
    <x v="13"/>
    <x v="3"/>
    <n v="0.23519999999999999"/>
    <n v="0.19040000000000001"/>
    <n v="0.23519999999999999"/>
    <n v="0.19040000000000001"/>
  </r>
  <r>
    <x v="3"/>
    <x v="10"/>
    <s v="Hofdünger"/>
    <x v="0"/>
    <x v="3"/>
    <s v="BESTAETIGT (6)"/>
    <n v="181.12"/>
    <n v="72.45"/>
    <x v="13"/>
    <x v="3"/>
    <n v="0.18112"/>
    <n v="7.2450000000000001E-2"/>
    <n v="0.18112"/>
    <n v="7.2450000000000001E-2"/>
  </r>
  <r>
    <x v="3"/>
    <x v="10"/>
    <s v="Hofdünger"/>
    <x v="0"/>
    <x v="4"/>
    <s v="BESTAETIGT (6)"/>
    <n v="215.2"/>
    <n v="114.24000000000001"/>
    <x v="10"/>
    <x v="3"/>
    <n v="0.2152"/>
    <n v="0.11424000000000001"/>
    <n v="0.1076"/>
    <n v="5.7120000000000004E-2"/>
  </r>
  <r>
    <x v="3"/>
    <x v="10"/>
    <s v="Hofdünger"/>
    <x v="0"/>
    <x v="6"/>
    <s v="BESTAETIGT (6)"/>
    <n v="199.92"/>
    <n v="134.96"/>
    <x v="13"/>
    <x v="3"/>
    <n v="0.19991999999999999"/>
    <n v="0.13496"/>
    <n v="0.19991999999999999"/>
    <n v="0.13496"/>
  </r>
  <r>
    <x v="3"/>
    <x v="10"/>
    <s v="Hofdünger"/>
    <x v="1"/>
    <x v="9"/>
    <s v="BESTAETIGT (6)"/>
    <n v="617.9"/>
    <n v="388.6"/>
    <x v="10"/>
    <x v="3"/>
    <n v="0.6179"/>
    <n v="0.3886"/>
    <n v="0.30895"/>
    <n v="0.1943"/>
  </r>
  <r>
    <x v="3"/>
    <x v="10"/>
    <s v="Hofdünger"/>
    <x v="1"/>
    <x v="5"/>
    <s v="BESTAETIGT (6)"/>
    <n v="260"/>
    <n v="240"/>
    <x v="13"/>
    <x v="3"/>
    <n v="0.26"/>
    <n v="0.24"/>
    <n v="0.26"/>
    <n v="0.24"/>
  </r>
  <r>
    <x v="3"/>
    <x v="12"/>
    <s v="Hofdünger"/>
    <x v="0"/>
    <x v="2"/>
    <s v="BESTAETIGT (6)"/>
    <n v="550.79999999999995"/>
    <n v="244.62"/>
    <x v="7"/>
    <x v="3"/>
    <n v="0.55079999999999996"/>
    <n v="0.24462"/>
    <n v="0.18359999999999999"/>
    <n v="8.1540000000000001E-2"/>
  </r>
  <r>
    <x v="3"/>
    <x v="12"/>
    <s v="Hofdünger"/>
    <x v="0"/>
    <x v="3"/>
    <s v="BESTAETIGT (6)"/>
    <n v="808.67"/>
    <n v="397.55000000000007"/>
    <x v="18"/>
    <x v="3"/>
    <n v="0.80867"/>
    <n v="0.39755000000000007"/>
    <n v="0.16173399999999999"/>
    <n v="7.9510000000000011E-2"/>
  </r>
  <r>
    <x v="3"/>
    <x v="12"/>
    <s v="Hofdünger"/>
    <x v="0"/>
    <x v="5"/>
    <s v="BESTAETIGT (6)"/>
    <n v="2631"/>
    <n v="1437.88"/>
    <x v="15"/>
    <x v="3"/>
    <n v="2.6309999999999998"/>
    <n v="1.43788"/>
    <n v="0.37585714285714283"/>
    <n v="0.20541142857142858"/>
  </r>
  <r>
    <x v="3"/>
    <x v="12"/>
    <s v="Hofdünger"/>
    <x v="0"/>
    <x v="6"/>
    <s v="BESTAETIGT (6)"/>
    <n v="1009.92"/>
    <n v="658.76"/>
    <x v="20"/>
    <x v="3"/>
    <n v="1.0099199999999999"/>
    <n v="0.65876000000000001"/>
    <n v="0.16832"/>
    <n v="0.10979333333333334"/>
  </r>
  <r>
    <x v="3"/>
    <x v="12"/>
    <s v="Hofdünger"/>
    <x v="1"/>
    <x v="7"/>
    <s v="BESTAETIGT (6)"/>
    <n v="654.25"/>
    <n v="598.09"/>
    <x v="2"/>
    <x v="3"/>
    <n v="0.65425"/>
    <n v="0.59809000000000001"/>
    <n v="0.1635625"/>
    <n v="0.1495225"/>
  </r>
  <r>
    <x v="3"/>
    <x v="12"/>
    <s v="Hofdünger"/>
    <x v="1"/>
    <x v="9"/>
    <s v="BESTAETIGT (6)"/>
    <n v="326.04000000000002"/>
    <n v="239.4"/>
    <x v="13"/>
    <x v="3"/>
    <n v="0.32604"/>
    <n v="0.2394"/>
    <n v="0.32604"/>
    <n v="0.2394"/>
  </r>
  <r>
    <x v="4"/>
    <x v="13"/>
    <s v="Hofdünger"/>
    <x v="3"/>
    <x v="16"/>
    <s v="BESTAETIGT (6)"/>
    <n v="720"/>
    <n v="256"/>
    <x v="13"/>
    <x v="3"/>
    <n v="0.72"/>
    <n v="0.25600000000000001"/>
    <n v="0.72"/>
    <n v="0.25600000000000001"/>
  </r>
  <r>
    <x v="4"/>
    <x v="13"/>
    <s v="Hofdünger"/>
    <x v="0"/>
    <x v="1"/>
    <s v="BESTAETIGT (6)"/>
    <n v="154"/>
    <n v="63"/>
    <x v="13"/>
    <x v="3"/>
    <n v="0.154"/>
    <n v="6.3E-2"/>
    <n v="0.154"/>
    <n v="6.3E-2"/>
  </r>
  <r>
    <x v="4"/>
    <x v="13"/>
    <s v="Hofdünger"/>
    <x v="0"/>
    <x v="3"/>
    <s v="BESTAETIGT (6)"/>
    <n v="165"/>
    <n v="90"/>
    <x v="13"/>
    <x v="3"/>
    <n v="0.16500000000000001"/>
    <n v="0.09"/>
    <n v="0.16500000000000001"/>
    <n v="0.09"/>
  </r>
  <r>
    <x v="4"/>
    <x v="13"/>
    <s v="Hofdünger"/>
    <x v="0"/>
    <x v="4"/>
    <s v="BESTAETIGT (6)"/>
    <n v="6015.05"/>
    <n v="2561.4999999999995"/>
    <x v="152"/>
    <x v="3"/>
    <n v="6.0150500000000005"/>
    <n v="2.5614999999999997"/>
    <n v="0.14670853658536587"/>
    <n v="6.2475609756097554E-2"/>
  </r>
  <r>
    <x v="4"/>
    <x v="13"/>
    <s v="Hofdünger"/>
    <x v="0"/>
    <x v="5"/>
    <s v="BESTAETIGT (6)"/>
    <n v="168"/>
    <n v="96.6"/>
    <x v="13"/>
    <x v="3"/>
    <n v="0.16800000000000001"/>
    <n v="9.6599999999999991E-2"/>
    <n v="0.16800000000000001"/>
    <n v="9.6599999999999991E-2"/>
  </r>
  <r>
    <x v="4"/>
    <x v="13"/>
    <s v="Hofdünger"/>
    <x v="0"/>
    <x v="6"/>
    <s v="BESTAETIGT (6)"/>
    <n v="2864"/>
    <n v="1432"/>
    <x v="39"/>
    <x v="3"/>
    <n v="2.8639999999999999"/>
    <n v="1.4319999999999999"/>
    <n v="0.10607407407407407"/>
    <n v="5.3037037037037035E-2"/>
  </r>
  <r>
    <x v="4"/>
    <x v="13"/>
    <s v="Hofdünger"/>
    <x v="1"/>
    <x v="1"/>
    <s v="BESTAETIGT (6)"/>
    <n v="40.479999999999997"/>
    <n v="26.4"/>
    <x v="13"/>
    <x v="3"/>
    <n v="4.0479999999999995E-2"/>
    <n v="2.64E-2"/>
    <n v="4.0479999999999995E-2"/>
    <n v="2.64E-2"/>
  </r>
  <r>
    <x v="4"/>
    <x v="13"/>
    <s v="Hofdünger"/>
    <x v="1"/>
    <x v="15"/>
    <s v="BESTAETIGT (6)"/>
    <n v="112"/>
    <n v="92"/>
    <x v="13"/>
    <x v="3"/>
    <n v="0.112"/>
    <n v="9.1999999999999998E-2"/>
    <n v="0.112"/>
    <n v="9.1999999999999998E-2"/>
  </r>
  <r>
    <x v="4"/>
    <x v="13"/>
    <s v="Recyclingdünger"/>
    <x v="2"/>
    <x v="16"/>
    <s v="BESTAETIGT (6)"/>
    <n v="1781.8000000000002"/>
    <n v="338.24"/>
    <x v="18"/>
    <x v="3"/>
    <n v="1.7818000000000003"/>
    <n v="0.33823999999999999"/>
    <n v="0.35636000000000007"/>
    <n v="6.7648E-2"/>
  </r>
  <r>
    <x v="4"/>
    <x v="7"/>
    <s v="Hofdünger"/>
    <x v="3"/>
    <x v="16"/>
    <s v="BESTAETIGT (6)"/>
    <n v="11266.710000000001"/>
    <n v="5196.76"/>
    <x v="87"/>
    <x v="3"/>
    <n v="11.266710000000002"/>
    <n v="5.1967600000000003"/>
    <n v="0.17333400000000002"/>
    <n v="7.9950153846153851E-2"/>
  </r>
  <r>
    <x v="4"/>
    <x v="7"/>
    <s v="Hofdünger"/>
    <x v="0"/>
    <x v="1"/>
    <s v="BESTAETIGT (6)"/>
    <n v="4175.7000000000007"/>
    <n v="1731.15"/>
    <x v="25"/>
    <x v="3"/>
    <n v="4.1757000000000009"/>
    <n v="1.7311500000000002"/>
    <n v="0.16060384615384618"/>
    <n v="6.6582692307692315E-2"/>
  </r>
  <r>
    <x v="4"/>
    <x v="7"/>
    <s v="Hofdünger"/>
    <x v="0"/>
    <x v="3"/>
    <s v="BESTAETIGT (6)"/>
    <n v="1915.8999999999999"/>
    <n v="1066.92"/>
    <x v="19"/>
    <x v="3"/>
    <n v="1.9158999999999999"/>
    <n v="1.0669200000000001"/>
    <n v="0.13685"/>
    <n v="7.6208571428571431E-2"/>
  </r>
  <r>
    <x v="4"/>
    <x v="7"/>
    <s v="Hofdünger"/>
    <x v="0"/>
    <x v="4"/>
    <s v="BESTAETIGT (6)"/>
    <n v="28566.98000000001"/>
    <n v="12055.789999999988"/>
    <x v="266"/>
    <x v="3"/>
    <n v="28.566980000000012"/>
    <n v="12.055789999999988"/>
    <n v="0.17105976047904198"/>
    <n v="7.219035928143705E-2"/>
  </r>
  <r>
    <x v="4"/>
    <x v="7"/>
    <s v="Hofdünger"/>
    <x v="0"/>
    <x v="5"/>
    <s v="BESTAETIGT (6)"/>
    <n v="1921.5"/>
    <n v="988.2"/>
    <x v="23"/>
    <x v="3"/>
    <n v="1.9215"/>
    <n v="0.98820000000000008"/>
    <n v="0.2135"/>
    <n v="0.10980000000000001"/>
  </r>
  <r>
    <x v="4"/>
    <x v="7"/>
    <s v="Hofdünger"/>
    <x v="0"/>
    <x v="6"/>
    <s v="BESTAETIGT (6)"/>
    <n v="5184.3799999999992"/>
    <n v="2670.08"/>
    <x v="5"/>
    <x v="3"/>
    <n v="5.1843799999999991"/>
    <n v="2.67008"/>
    <n v="0.12960949999999999"/>
    <n v="6.6752000000000006E-2"/>
  </r>
  <r>
    <x v="4"/>
    <x v="7"/>
    <s v="Hofdünger"/>
    <x v="1"/>
    <x v="18"/>
    <s v="BESTAETIGT (6)"/>
    <n v="152.9"/>
    <n v="107.9"/>
    <x v="13"/>
    <x v="3"/>
    <n v="0.15290000000000001"/>
    <n v="0.10790000000000001"/>
    <n v="0.15290000000000001"/>
    <n v="0.10790000000000001"/>
  </r>
  <r>
    <x v="4"/>
    <x v="7"/>
    <s v="Hofdünger"/>
    <x v="1"/>
    <x v="9"/>
    <s v="BESTAETIGT (6)"/>
    <n v="271.64"/>
    <n v="219.9"/>
    <x v="10"/>
    <x v="3"/>
    <n v="0.27163999999999999"/>
    <n v="0.21990000000000001"/>
    <n v="0.13582"/>
    <n v="0.10995000000000001"/>
  </r>
  <r>
    <x v="4"/>
    <x v="7"/>
    <s v="Hofdünger"/>
    <x v="1"/>
    <x v="11"/>
    <s v="BESTAETIGT (6)"/>
    <n v="57.120000000000005"/>
    <n v="42"/>
    <x v="10"/>
    <x v="3"/>
    <n v="5.7120000000000004E-2"/>
    <n v="4.2000000000000003E-2"/>
    <n v="2.8560000000000002E-2"/>
    <n v="2.1000000000000001E-2"/>
  </r>
  <r>
    <x v="4"/>
    <x v="7"/>
    <s v="Hofdünger"/>
    <x v="1"/>
    <x v="1"/>
    <s v="BESTAETIGT (6)"/>
    <n v="40.479999999999997"/>
    <n v="26.4"/>
    <x v="13"/>
    <x v="3"/>
    <n v="4.0479999999999995E-2"/>
    <n v="2.64E-2"/>
    <n v="4.0479999999999995E-2"/>
    <n v="2.64E-2"/>
  </r>
  <r>
    <x v="4"/>
    <x v="7"/>
    <s v="Hofdünger"/>
    <x v="1"/>
    <x v="15"/>
    <s v="BESTAETIGT (6)"/>
    <n v="511"/>
    <n v="419.75"/>
    <x v="10"/>
    <x v="3"/>
    <n v="0.51100000000000001"/>
    <n v="0.41975000000000001"/>
    <n v="0.2555"/>
    <n v="0.20987500000000001"/>
  </r>
  <r>
    <x v="4"/>
    <x v="7"/>
    <s v="Recyclingdünger"/>
    <x v="2"/>
    <x v="16"/>
    <s v="BESTAETIGT (6)"/>
    <n v="690"/>
    <n v="174.5"/>
    <x v="7"/>
    <x v="3"/>
    <n v="0.69"/>
    <n v="0.17449999999999999"/>
    <n v="0.22999999999999998"/>
    <n v="5.8166666666666665E-2"/>
  </r>
  <r>
    <x v="4"/>
    <x v="14"/>
    <s v="Hofdünger"/>
    <x v="0"/>
    <x v="4"/>
    <s v="BESTAETIGT (6)"/>
    <n v="2106"/>
    <n v="889.2"/>
    <x v="23"/>
    <x v="3"/>
    <n v="2.1059999999999999"/>
    <n v="0.88919999999999999"/>
    <n v="0.23399999999999999"/>
    <n v="9.8799999999999999E-2"/>
  </r>
  <r>
    <x v="4"/>
    <x v="8"/>
    <s v="Hofdünger"/>
    <x v="3"/>
    <x v="16"/>
    <s v="BESTAETIGT (6)"/>
    <n v="384"/>
    <n v="137.6"/>
    <x v="7"/>
    <x v="3"/>
    <n v="0.38400000000000001"/>
    <n v="0.1376"/>
    <n v="0.128"/>
    <n v="4.5866666666666667E-2"/>
  </r>
  <r>
    <x v="4"/>
    <x v="8"/>
    <s v="Hofdünger"/>
    <x v="0"/>
    <x v="1"/>
    <s v="BESTAETIGT (6)"/>
    <n v="924"/>
    <n v="378"/>
    <x v="20"/>
    <x v="3"/>
    <n v="0.92400000000000004"/>
    <n v="0.378"/>
    <n v="0.154"/>
    <n v="6.3E-2"/>
  </r>
  <r>
    <x v="4"/>
    <x v="8"/>
    <s v="Hofdünger"/>
    <x v="0"/>
    <x v="3"/>
    <s v="BESTAETIGT (6)"/>
    <n v="395"/>
    <n v="202"/>
    <x v="10"/>
    <x v="3"/>
    <n v="0.39500000000000002"/>
    <n v="0.20200000000000001"/>
    <n v="0.19750000000000001"/>
    <n v="0.10100000000000001"/>
  </r>
  <r>
    <x v="4"/>
    <x v="8"/>
    <s v="Hofdünger"/>
    <x v="0"/>
    <x v="4"/>
    <s v="BESTAETIGT (6)"/>
    <n v="4405"/>
    <n v="1746.5"/>
    <x v="49"/>
    <x v="3"/>
    <n v="4.4050000000000002"/>
    <n v="1.7464999999999999"/>
    <n v="0.25911764705882356"/>
    <n v="0.10273529411764705"/>
  </r>
  <r>
    <x v="4"/>
    <x v="8"/>
    <s v="Hofdünger"/>
    <x v="0"/>
    <x v="5"/>
    <s v="BESTAETIGT (6)"/>
    <n v="437.5"/>
    <n v="225"/>
    <x v="7"/>
    <x v="3"/>
    <n v="0.4375"/>
    <n v="0.22500000000000001"/>
    <n v="0.14583333333333334"/>
    <n v="7.4999999999999997E-2"/>
  </r>
  <r>
    <x v="4"/>
    <x v="8"/>
    <s v="Hofdünger"/>
    <x v="0"/>
    <x v="6"/>
    <s v="BESTAETIGT (6)"/>
    <n v="3043.2000000000003"/>
    <n v="1521.6000000000001"/>
    <x v="19"/>
    <x v="3"/>
    <n v="3.0432000000000001"/>
    <n v="1.5216000000000001"/>
    <n v="0.21737142857142858"/>
    <n v="0.10868571428571429"/>
  </r>
  <r>
    <x v="4"/>
    <x v="8"/>
    <s v="Hofdünger"/>
    <x v="1"/>
    <x v="1"/>
    <s v="BESTAETIGT (6)"/>
    <n v="39.799999999999997"/>
    <n v="16.5"/>
    <x v="13"/>
    <x v="3"/>
    <n v="3.9799999999999995E-2"/>
    <n v="1.6500000000000001E-2"/>
    <n v="3.9799999999999995E-2"/>
    <n v="1.6500000000000001E-2"/>
  </r>
  <r>
    <x v="4"/>
    <x v="8"/>
    <s v="Recyclingdünger"/>
    <x v="2"/>
    <x v="16"/>
    <s v="BESTAETIGT (6)"/>
    <n v="2806.52"/>
    <n v="1009.7"/>
    <x v="84"/>
    <x v="3"/>
    <n v="2.8065199999999999"/>
    <n v="1.0097"/>
    <n v="0.12756909090909091"/>
    <n v="4.5895454545454545E-2"/>
  </r>
  <r>
    <x v="4"/>
    <x v="22"/>
    <s v="Hofdünger"/>
    <x v="1"/>
    <x v="9"/>
    <s v="BESTAETIGT (6)"/>
    <n v="753.6"/>
    <n v="508.8"/>
    <x v="13"/>
    <x v="3"/>
    <n v="0.75360000000000005"/>
    <n v="0.50880000000000003"/>
    <n v="0.75360000000000005"/>
    <n v="0.50880000000000003"/>
  </r>
  <r>
    <x v="4"/>
    <x v="22"/>
    <s v="Hofdünger"/>
    <x v="1"/>
    <x v="11"/>
    <s v="BESTAETIGT (6)"/>
    <n v="187.68"/>
    <n v="138"/>
    <x v="13"/>
    <x v="3"/>
    <n v="0.18768000000000001"/>
    <n v="0.13800000000000001"/>
    <n v="0.18768000000000001"/>
    <n v="0.13800000000000001"/>
  </r>
  <r>
    <x v="4"/>
    <x v="10"/>
    <s v="Hofdünger"/>
    <x v="0"/>
    <x v="1"/>
    <s v="BESTAETIGT (6)"/>
    <n v="484"/>
    <n v="198"/>
    <x v="7"/>
    <x v="3"/>
    <n v="0.48399999999999999"/>
    <n v="0.19800000000000001"/>
    <n v="0.16133333333333333"/>
    <n v="6.6000000000000003E-2"/>
  </r>
  <r>
    <x v="4"/>
    <x v="10"/>
    <s v="Hofdünger"/>
    <x v="0"/>
    <x v="4"/>
    <s v="BESTAETIGT (6)"/>
    <n v="3538.8"/>
    <n v="1305.4000000000001"/>
    <x v="51"/>
    <x v="3"/>
    <n v="3.5388000000000002"/>
    <n v="1.3054000000000001"/>
    <n v="0.2949"/>
    <n v="0.10878333333333334"/>
  </r>
  <r>
    <x v="4"/>
    <x v="10"/>
    <s v="Hofdünger"/>
    <x v="0"/>
    <x v="6"/>
    <s v="BESTAETIGT (6)"/>
    <n v="598.4"/>
    <n v="299.2"/>
    <x v="10"/>
    <x v="3"/>
    <n v="0.59839999999999993"/>
    <n v="0.29919999999999997"/>
    <n v="0.29919999999999997"/>
    <n v="0.14959999999999998"/>
  </r>
  <r>
    <x v="4"/>
    <x v="10"/>
    <s v="Hofdünger"/>
    <x v="1"/>
    <x v="9"/>
    <s v="BESTAETIGT (6)"/>
    <n v="268.8"/>
    <n v="217.6"/>
    <x v="13"/>
    <x v="3"/>
    <n v="0.26880000000000004"/>
    <n v="0.21759999999999999"/>
    <n v="0.26880000000000004"/>
    <n v="0.21759999999999999"/>
  </r>
  <r>
    <x v="4"/>
    <x v="10"/>
    <s v="Hofdünger"/>
    <x v="1"/>
    <x v="11"/>
    <s v="BESTAETIGT (6)"/>
    <n v="571.20000000000005"/>
    <n v="420"/>
    <x v="10"/>
    <x v="3"/>
    <n v="0.57120000000000004"/>
    <n v="0.42"/>
    <n v="0.28560000000000002"/>
    <n v="0.21"/>
  </r>
  <r>
    <x v="4"/>
    <x v="10"/>
    <s v="Recyclingdünger"/>
    <x v="2"/>
    <x v="16"/>
    <s v="BESTAETIGT (6)"/>
    <n v="1650"/>
    <n v="774.5"/>
    <x v="41"/>
    <x v="3"/>
    <n v="1.65"/>
    <n v="0.77449999999999997"/>
    <n v="0.15"/>
    <n v="7.0409090909090907E-2"/>
  </r>
  <r>
    <x v="4"/>
    <x v="12"/>
    <s v="Hofdünger"/>
    <x v="0"/>
    <x v="4"/>
    <s v="BESTAETIGT (6)"/>
    <n v="3321"/>
    <n v="1012.5"/>
    <x v="16"/>
    <x v="3"/>
    <n v="3.3210000000000002"/>
    <n v="1.0125"/>
    <n v="0.33210000000000001"/>
    <n v="0.10124999999999999"/>
  </r>
  <r>
    <x v="4"/>
    <x v="12"/>
    <s v="Hofdünger"/>
    <x v="0"/>
    <x v="6"/>
    <s v="BESTAETIGT (6)"/>
    <n v="777.59999999999991"/>
    <n v="388.79999999999995"/>
    <x v="10"/>
    <x v="3"/>
    <n v="0.77759999999999996"/>
    <n v="0.38879999999999998"/>
    <n v="0.38879999999999998"/>
    <n v="0.19439999999999999"/>
  </r>
  <r>
    <x v="4"/>
    <x v="12"/>
    <s v="Hofdünger"/>
    <x v="1"/>
    <x v="11"/>
    <s v="BESTAETIGT (6)"/>
    <n v="383.52"/>
    <n v="282"/>
    <x v="13"/>
    <x v="3"/>
    <n v="0.38351999999999997"/>
    <n v="0.28199999999999997"/>
    <n v="0.38351999999999997"/>
    <n v="0.28199999999999997"/>
  </r>
  <r>
    <x v="4"/>
    <x v="12"/>
    <s v="Recyclingdünger"/>
    <x v="2"/>
    <x v="16"/>
    <s v="BESTAETIGT (6)"/>
    <n v="235510.30000000002"/>
    <n v="44707.040000000001"/>
    <x v="2"/>
    <x v="3"/>
    <n v="235.51030000000003"/>
    <n v="44.707039999999999"/>
    <n v="58.877575000000007"/>
    <n v="11.17676"/>
  </r>
  <r>
    <x v="5"/>
    <x v="0"/>
    <s v="Hofdünger"/>
    <x v="0"/>
    <x v="0"/>
    <s v="BESTAETIGT (6)"/>
    <n v="104"/>
    <n v="45"/>
    <x v="13"/>
    <x v="3"/>
    <n v="0.104"/>
    <n v="4.4999999999999998E-2"/>
    <n v="0.104"/>
    <n v="4.4999999999999998E-2"/>
  </r>
  <r>
    <x v="5"/>
    <x v="0"/>
    <s v="Hofdünger"/>
    <x v="0"/>
    <x v="1"/>
    <s v="BESTAETIGT (6)"/>
    <n v="1041.3599999999999"/>
    <n v="420.09999999999997"/>
    <x v="20"/>
    <x v="3"/>
    <n v="1.0413599999999998"/>
    <n v="0.42009999999999997"/>
    <n v="0.17355999999999996"/>
    <n v="7.0016666666666658E-2"/>
  </r>
  <r>
    <x v="5"/>
    <x v="0"/>
    <s v="Hofdünger"/>
    <x v="0"/>
    <x v="4"/>
    <s v="BESTAETIGT (6)"/>
    <n v="9400.4599999999973"/>
    <n v="3644.9"/>
    <x v="8"/>
    <x v="3"/>
    <n v="9.4004599999999972"/>
    <n v="3.6449000000000003"/>
    <n v="0.49476105263157882"/>
    <n v="0.19183684210526317"/>
  </r>
  <r>
    <x v="5"/>
    <x v="0"/>
    <s v="Hofdünger"/>
    <x v="0"/>
    <x v="6"/>
    <s v="BESTAETIGT (6)"/>
    <n v="651"/>
    <n v="279"/>
    <x v="10"/>
    <x v="3"/>
    <n v="0.65100000000000002"/>
    <n v="0.27900000000000003"/>
    <n v="0.32550000000000001"/>
    <n v="0.13950000000000001"/>
  </r>
  <r>
    <x v="5"/>
    <x v="0"/>
    <s v="Hofdünger"/>
    <x v="1"/>
    <x v="9"/>
    <s v="BESTAETIGT (6)"/>
    <n v="607.75"/>
    <n v="446.5"/>
    <x v="13"/>
    <x v="3"/>
    <n v="0.60775000000000001"/>
    <n v="0.44650000000000001"/>
    <n v="0.60775000000000001"/>
    <n v="0.44650000000000001"/>
  </r>
  <r>
    <x v="5"/>
    <x v="0"/>
    <s v="Hofdünger"/>
    <x v="1"/>
    <x v="11"/>
    <s v="BESTAETIGT (6)"/>
    <n v="1144"/>
    <n v="650"/>
    <x v="7"/>
    <x v="3"/>
    <n v="1.1439999999999999"/>
    <n v="0.65"/>
    <n v="0.3813333333333333"/>
    <n v="0.21666666666666667"/>
  </r>
  <r>
    <x v="5"/>
    <x v="0"/>
    <s v="Hofdünger"/>
    <x v="1"/>
    <x v="12"/>
    <s v="BESTAETIGT (6)"/>
    <n v="3102.1800000000003"/>
    <n v="1483"/>
    <x v="23"/>
    <x v="3"/>
    <n v="3.1021800000000002"/>
    <n v="1.4830000000000001"/>
    <n v="0.3446866666666667"/>
    <n v="0.1647777777777778"/>
  </r>
  <r>
    <x v="5"/>
    <x v="0"/>
    <s v="Hofdünger"/>
    <x v="1"/>
    <x v="1"/>
    <s v="BESTAETIGT (6)"/>
    <n v="800"/>
    <n v="640"/>
    <x v="13"/>
    <x v="3"/>
    <n v="0.8"/>
    <n v="0.64"/>
    <n v="0.8"/>
    <n v="0.64"/>
  </r>
  <r>
    <x v="5"/>
    <x v="0"/>
    <s v="Recyclingdünger"/>
    <x v="2"/>
    <x v="16"/>
    <s v="BESTAETIGT (6)"/>
    <n v="6208.59"/>
    <n v="2200.94"/>
    <x v="23"/>
    <x v="3"/>
    <n v="6.2085900000000001"/>
    <n v="2.2009400000000001"/>
    <n v="0.68984333333333336"/>
    <n v="0.2445488888888889"/>
  </r>
  <r>
    <x v="5"/>
    <x v="3"/>
    <s v="Hofdünger"/>
    <x v="0"/>
    <x v="0"/>
    <s v="BESTAETIGT (6)"/>
    <n v="37642.25"/>
    <n v="16189.740000000002"/>
    <x v="142"/>
    <x v="3"/>
    <n v="37.642249999999997"/>
    <n v="16.18974"/>
    <n v="0.48886038961038958"/>
    <n v="0.21025636363636363"/>
  </r>
  <r>
    <x v="5"/>
    <x v="3"/>
    <s v="Hofdünger"/>
    <x v="0"/>
    <x v="1"/>
    <s v="BESTAETIGT (6)"/>
    <n v="613.70000000000005"/>
    <n v="253.4"/>
    <x v="10"/>
    <x v="3"/>
    <n v="0.61370000000000002"/>
    <n v="0.25340000000000001"/>
    <n v="0.30685000000000001"/>
    <n v="0.12670000000000001"/>
  </r>
  <r>
    <x v="5"/>
    <x v="3"/>
    <s v="Hofdünger"/>
    <x v="0"/>
    <x v="2"/>
    <s v="BESTAETIGT (6)"/>
    <n v="513.29999999999995"/>
    <n v="194.7"/>
    <x v="13"/>
    <x v="3"/>
    <n v="0.51329999999999998"/>
    <n v="0.19469999999999998"/>
    <n v="0.51329999999999998"/>
    <n v="0.19469999999999998"/>
  </r>
  <r>
    <x v="5"/>
    <x v="3"/>
    <s v="Hofdünger"/>
    <x v="0"/>
    <x v="3"/>
    <s v="BESTAETIGT (6)"/>
    <n v="973"/>
    <n v="536.4"/>
    <x v="10"/>
    <x v="3"/>
    <n v="0.97299999999999998"/>
    <n v="0.53639999999999999"/>
    <n v="0.48649999999999999"/>
    <n v="0.26819999999999999"/>
  </r>
  <r>
    <x v="5"/>
    <x v="3"/>
    <s v="Hofdünger"/>
    <x v="0"/>
    <x v="4"/>
    <s v="BESTAETIGT (6)"/>
    <n v="9086.7999999999993"/>
    <n v="4480.5999999999995"/>
    <x v="80"/>
    <x v="3"/>
    <n v="9.0867999999999984"/>
    <n v="4.480599999999999"/>
    <n v="0.45433999999999991"/>
    <n v="0.22402999999999995"/>
  </r>
  <r>
    <x v="5"/>
    <x v="3"/>
    <s v="Hofdünger"/>
    <x v="0"/>
    <x v="5"/>
    <s v="BESTAETIGT (6)"/>
    <n v="362.6"/>
    <n v="247.89999999999998"/>
    <x v="10"/>
    <x v="3"/>
    <n v="0.36260000000000003"/>
    <n v="0.24789999999999998"/>
    <n v="0.18130000000000002"/>
    <n v="0.12394999999999999"/>
  </r>
  <r>
    <x v="5"/>
    <x v="3"/>
    <s v="Hofdünger"/>
    <x v="0"/>
    <x v="6"/>
    <s v="BESTAETIGT (6)"/>
    <n v="2304.2399999999998"/>
    <n v="1437.7"/>
    <x v="21"/>
    <x v="3"/>
    <n v="2.3042399999999996"/>
    <n v="1.4377"/>
    <n v="0.28802999999999995"/>
    <n v="0.1797125"/>
  </r>
  <r>
    <x v="5"/>
    <x v="3"/>
    <s v="Hofdünger"/>
    <x v="1"/>
    <x v="0"/>
    <s v="BESTAETIGT (6)"/>
    <n v="385"/>
    <n v="236.5"/>
    <x v="10"/>
    <x v="3"/>
    <n v="0.38500000000000001"/>
    <n v="0.23649999999999999"/>
    <n v="0.1925"/>
    <n v="0.11824999999999999"/>
  </r>
  <r>
    <x v="5"/>
    <x v="3"/>
    <s v="Hofdünger"/>
    <x v="1"/>
    <x v="9"/>
    <s v="BESTAETIGT (6)"/>
    <n v="678.5"/>
    <n v="413"/>
    <x v="13"/>
    <x v="3"/>
    <n v="0.67849999999999999"/>
    <n v="0.41299999999999998"/>
    <n v="0.67849999999999999"/>
    <n v="0.41299999999999998"/>
  </r>
  <r>
    <x v="5"/>
    <x v="3"/>
    <s v="Hofdünger"/>
    <x v="1"/>
    <x v="12"/>
    <s v="BESTAETIGT (6)"/>
    <n v="306"/>
    <n v="180"/>
    <x v="10"/>
    <x v="3"/>
    <n v="0.30599999999999999"/>
    <n v="0.18"/>
    <n v="0.153"/>
    <n v="0.09"/>
  </r>
  <r>
    <x v="5"/>
    <x v="3"/>
    <s v="Hofdünger"/>
    <x v="1"/>
    <x v="1"/>
    <s v="BESTAETIGT (6)"/>
    <n v="318.39999999999998"/>
    <n v="132"/>
    <x v="13"/>
    <x v="3"/>
    <n v="0.31839999999999996"/>
    <n v="0.13200000000000001"/>
    <n v="0.31839999999999996"/>
    <n v="0.13200000000000001"/>
  </r>
  <r>
    <x v="5"/>
    <x v="3"/>
    <s v="Recyclingdünger"/>
    <x v="2"/>
    <x v="16"/>
    <s v="BESTAETIGT (6)"/>
    <n v="6093.4"/>
    <n v="2956.8"/>
    <x v="51"/>
    <x v="3"/>
    <n v="6.0933999999999999"/>
    <n v="2.9568000000000003"/>
    <n v="0.50778333333333336"/>
    <n v="0.24640000000000004"/>
  </r>
  <r>
    <x v="5"/>
    <x v="4"/>
    <s v="Hofdünger"/>
    <x v="0"/>
    <x v="0"/>
    <s v="BESTAETIGT (6)"/>
    <n v="3767.34"/>
    <n v="1746.43"/>
    <x v="21"/>
    <x v="3"/>
    <n v="3.7673400000000004"/>
    <n v="1.7464300000000001"/>
    <n v="0.47091750000000004"/>
    <n v="0.21830375000000002"/>
  </r>
  <r>
    <x v="5"/>
    <x v="4"/>
    <s v="Hofdünger"/>
    <x v="0"/>
    <x v="2"/>
    <s v="BESTAETIGT (6)"/>
    <n v="1474.4000000000003"/>
    <n v="638.40000000000009"/>
    <x v="11"/>
    <x v="3"/>
    <n v="1.4744000000000004"/>
    <n v="0.63840000000000008"/>
    <n v="9.8293333333333358E-2"/>
    <n v="4.2560000000000008E-2"/>
  </r>
  <r>
    <x v="5"/>
    <x v="4"/>
    <s v="Hofdünger"/>
    <x v="1"/>
    <x v="2"/>
    <s v="BESTAETIGT (6)"/>
    <n v="2876.24"/>
    <n v="1923.6"/>
    <x v="15"/>
    <x v="3"/>
    <n v="2.8762399999999997"/>
    <n v="1.9236"/>
    <n v="0.41089142857142852"/>
    <n v="0.27479999999999999"/>
  </r>
  <r>
    <x v="5"/>
    <x v="4"/>
    <s v="Recyclingdünger"/>
    <x v="2"/>
    <x v="16"/>
    <s v="BESTAETIGT (6)"/>
    <n v="48"/>
    <n v="60.8"/>
    <x v="13"/>
    <x v="3"/>
    <n v="4.8000000000000001E-2"/>
    <n v="6.08E-2"/>
    <n v="4.8000000000000001E-2"/>
    <n v="6.08E-2"/>
  </r>
  <r>
    <x v="5"/>
    <x v="1"/>
    <s v="Hofdünger"/>
    <x v="0"/>
    <x v="0"/>
    <s v="BESTAETIGT (6)"/>
    <n v="275740.73000000016"/>
    <n v="130644.13999999998"/>
    <x v="267"/>
    <x v="3"/>
    <n v="275.74073000000016"/>
    <n v="130.64413999999999"/>
    <n v="0.37928573590096309"/>
    <n v="0.17970308115543326"/>
  </r>
  <r>
    <x v="5"/>
    <x v="1"/>
    <s v="Hofdünger"/>
    <x v="0"/>
    <x v="1"/>
    <s v="BESTAETIGT (6)"/>
    <n v="114087.25999999995"/>
    <n v="46996.13"/>
    <x v="268"/>
    <x v="3"/>
    <n v="114.08725999999996"/>
    <n v="46.996130000000001"/>
    <n v="0.22771908183632728"/>
    <n v="9.380465069860279E-2"/>
  </r>
  <r>
    <x v="5"/>
    <x v="1"/>
    <s v="Hofdünger"/>
    <x v="0"/>
    <x v="2"/>
    <s v="BESTAETIGT (6)"/>
    <n v="13399.119999999997"/>
    <n v="5438.32"/>
    <x v="26"/>
    <x v="3"/>
    <n v="13.399119999999996"/>
    <n v="5.43832"/>
    <n v="0.26272784313725484"/>
    <n v="0.10663372549019608"/>
  </r>
  <r>
    <x v="5"/>
    <x v="1"/>
    <s v="Hofdünger"/>
    <x v="0"/>
    <x v="3"/>
    <s v="BESTAETIGT (6)"/>
    <n v="106848.74"/>
    <n v="51699.359999999979"/>
    <x v="269"/>
    <x v="3"/>
    <n v="106.84874000000001"/>
    <n v="51.699359999999977"/>
    <n v="0.19080132142857145"/>
    <n v="9.2320285714285674E-2"/>
  </r>
  <r>
    <x v="5"/>
    <x v="1"/>
    <s v="Hofdünger"/>
    <x v="0"/>
    <x v="4"/>
    <s v="BESTAETIGT (6)"/>
    <n v="144908.07999999993"/>
    <n v="66341.680000000008"/>
    <x v="270"/>
    <x v="3"/>
    <n v="144.90807999999993"/>
    <n v="66.341680000000011"/>
    <n v="0.27392831758034014"/>
    <n v="0.12540960302457468"/>
  </r>
  <r>
    <x v="5"/>
    <x v="1"/>
    <s v="Hofdünger"/>
    <x v="0"/>
    <x v="5"/>
    <s v="BESTAETIGT (6)"/>
    <n v="54063.060000000005"/>
    <n v="33268.899999999987"/>
    <x v="271"/>
    <x v="3"/>
    <n v="54.063060000000007"/>
    <n v="33.268899999999988"/>
    <n v="0.18903167832167836"/>
    <n v="0.11632482517482513"/>
  </r>
  <r>
    <x v="5"/>
    <x v="1"/>
    <s v="Hofdünger"/>
    <x v="0"/>
    <x v="6"/>
    <s v="BESTAETIGT (6)"/>
    <n v="146057.53000000014"/>
    <n v="77816.770000000019"/>
    <x v="272"/>
    <x v="3"/>
    <n v="146.05753000000016"/>
    <n v="77.81677000000002"/>
    <n v="0.23257568471337606"/>
    <n v="0.12391205414012742"/>
  </r>
  <r>
    <x v="5"/>
    <x v="1"/>
    <s v="Hofdünger"/>
    <x v="1"/>
    <x v="0"/>
    <s v="BESTAETIGT (6)"/>
    <n v="1831.77"/>
    <n v="1169.98"/>
    <x v="41"/>
    <x v="3"/>
    <n v="1.8317699999999999"/>
    <n v="1.16998"/>
    <n v="0.16652454545454545"/>
    <n v="0.10636181818181818"/>
  </r>
  <r>
    <x v="5"/>
    <x v="1"/>
    <s v="Hofdünger"/>
    <x v="1"/>
    <x v="7"/>
    <s v="BESTAETIGT (6)"/>
    <n v="6897.5799999999972"/>
    <n v="6314.5499999999965"/>
    <x v="24"/>
    <x v="3"/>
    <n v="6.8975799999999969"/>
    <n v="6.3145499999999961"/>
    <n v="0.14076693877551014"/>
    <n v="0.12886836734693868"/>
  </r>
  <r>
    <x v="5"/>
    <x v="1"/>
    <s v="Hofdünger"/>
    <x v="1"/>
    <x v="8"/>
    <s v="BESTAETIGT (6)"/>
    <n v="7189.9699999999993"/>
    <n v="4541.57"/>
    <x v="80"/>
    <x v="3"/>
    <n v="7.1899699999999998"/>
    <n v="4.5415700000000001"/>
    <n v="0.3594985"/>
    <n v="0.22707850000000002"/>
  </r>
  <r>
    <x v="5"/>
    <x v="1"/>
    <s v="Hofdünger"/>
    <x v="1"/>
    <x v="9"/>
    <s v="BESTAETIGT (6)"/>
    <n v="44806.030000000006"/>
    <n v="36169.680000000008"/>
    <x v="50"/>
    <x v="3"/>
    <n v="44.806030000000007"/>
    <n v="36.169680000000007"/>
    <n v="0.45720438775510214"/>
    <n v="0.36907836734693883"/>
  </r>
  <r>
    <x v="5"/>
    <x v="1"/>
    <s v="Hofdünger"/>
    <x v="1"/>
    <x v="10"/>
    <s v="BESTAETIGT (6)"/>
    <n v="5474.25"/>
    <n v="6082.5"/>
    <x v="16"/>
    <x v="3"/>
    <n v="5.4742499999999996"/>
    <n v="6.0824999999999996"/>
    <n v="0.54742499999999994"/>
    <n v="0.60824999999999996"/>
  </r>
  <r>
    <x v="5"/>
    <x v="1"/>
    <s v="Hofdünger"/>
    <x v="1"/>
    <x v="11"/>
    <s v="BESTAETIGT (6)"/>
    <n v="22021.810000000009"/>
    <n v="13097.099999999999"/>
    <x v="273"/>
    <x v="3"/>
    <n v="22.021810000000009"/>
    <n v="13.097099999999999"/>
    <n v="0.15843028776978424"/>
    <n v="9.4223741007194245E-2"/>
  </r>
  <r>
    <x v="5"/>
    <x v="1"/>
    <s v="Hofdünger"/>
    <x v="1"/>
    <x v="12"/>
    <s v="BESTAETIGT (6)"/>
    <n v="40805.79"/>
    <n v="23512.860000000008"/>
    <x v="274"/>
    <x v="3"/>
    <n v="40.805790000000002"/>
    <n v="23.512860000000007"/>
    <n v="0.26326316129032257"/>
    <n v="0.15169587096774198"/>
  </r>
  <r>
    <x v="5"/>
    <x v="1"/>
    <s v="Hofdünger"/>
    <x v="1"/>
    <x v="1"/>
    <s v="BESTAETIGT (6)"/>
    <n v="24831.389999999996"/>
    <n v="13288.119999999999"/>
    <x v="38"/>
    <x v="3"/>
    <n v="24.831389999999995"/>
    <n v="13.288119999999999"/>
    <n v="0.21781921052631575"/>
    <n v="0.11656245614035086"/>
  </r>
  <r>
    <x v="5"/>
    <x v="1"/>
    <s v="Hofdünger"/>
    <x v="1"/>
    <x v="2"/>
    <s v="BESTAETIGT (6)"/>
    <n v="10427.280000000001"/>
    <n v="4524.4800000000005"/>
    <x v="45"/>
    <x v="3"/>
    <n v="10.427280000000001"/>
    <n v="4.5244800000000005"/>
    <n v="0.29792228571428575"/>
    <n v="0.12927085714285716"/>
  </r>
  <r>
    <x v="5"/>
    <x v="1"/>
    <s v="Hofdünger"/>
    <x v="1"/>
    <x v="14"/>
    <s v="BESTAETIGT (6)"/>
    <n v="346.8"/>
    <n v="143.05000000000001"/>
    <x v="2"/>
    <x v="3"/>
    <n v="0.3468"/>
    <n v="0.14305000000000001"/>
    <n v="8.6699999999999999E-2"/>
    <n v="3.5762500000000003E-2"/>
  </r>
  <r>
    <x v="5"/>
    <x v="1"/>
    <s v="Hofdünger"/>
    <x v="1"/>
    <x v="4"/>
    <s v="BESTAETIGT (6)"/>
    <n v="447.72"/>
    <n v="401.8"/>
    <x v="10"/>
    <x v="3"/>
    <n v="0.44772000000000001"/>
    <n v="0.40179999999999999"/>
    <n v="0.22386"/>
    <n v="0.2009"/>
  </r>
  <r>
    <x v="5"/>
    <x v="1"/>
    <s v="Hofdünger"/>
    <x v="1"/>
    <x v="5"/>
    <s v="BESTAETIGT (6)"/>
    <n v="404.03999999999996"/>
    <n v="362.6"/>
    <x v="2"/>
    <x v="3"/>
    <n v="0.40403999999999995"/>
    <n v="0.36260000000000003"/>
    <n v="0.10100999999999999"/>
    <n v="9.0650000000000008E-2"/>
  </r>
  <r>
    <x v="5"/>
    <x v="1"/>
    <s v="Hofdünger"/>
    <x v="1"/>
    <x v="6"/>
    <s v="BESTAETIGT (6)"/>
    <n v="1248.3000000000002"/>
    <n v="820.80000000000007"/>
    <x v="21"/>
    <x v="3"/>
    <n v="1.2483000000000002"/>
    <n v="0.82080000000000009"/>
    <n v="0.15603750000000002"/>
    <n v="0.10260000000000001"/>
  </r>
  <r>
    <x v="5"/>
    <x v="1"/>
    <s v="Hofdünger"/>
    <x v="1"/>
    <x v="17"/>
    <s v="BESTAETIGT (6)"/>
    <n v="128"/>
    <n v="52.8"/>
    <x v="13"/>
    <x v="3"/>
    <n v="0.128"/>
    <n v="5.28E-2"/>
    <n v="0.128"/>
    <n v="5.28E-2"/>
  </r>
  <r>
    <x v="5"/>
    <x v="1"/>
    <s v="Recyclingdünger"/>
    <x v="2"/>
    <x v="16"/>
    <s v="BESTAETIGT (6)"/>
    <n v="234974.55000000019"/>
    <n v="128128.42000000004"/>
    <x v="275"/>
    <x v="3"/>
    <n v="234.97455000000019"/>
    <n v="128.12842000000003"/>
    <n v="0.34153277616279099"/>
    <n v="0.18623316860465122"/>
  </r>
  <r>
    <x v="5"/>
    <x v="14"/>
    <s v="Hofdünger"/>
    <x v="1"/>
    <x v="2"/>
    <s v="BESTAETIGT (6)"/>
    <n v="50.400000000000006"/>
    <n v="33.599999999999994"/>
    <x v="10"/>
    <x v="3"/>
    <n v="5.0400000000000007E-2"/>
    <n v="3.3599999999999991E-2"/>
    <n v="2.5200000000000004E-2"/>
    <n v="1.6799999999999995E-2"/>
  </r>
  <r>
    <x v="5"/>
    <x v="16"/>
    <s v="Hofdünger"/>
    <x v="0"/>
    <x v="4"/>
    <s v="BESTAETIGT (6)"/>
    <n v="757.5"/>
    <n v="210"/>
    <x v="10"/>
    <x v="3"/>
    <n v="0.75749999999999995"/>
    <n v="0.21"/>
    <n v="0.37874999999999998"/>
    <n v="0.105"/>
  </r>
  <r>
    <x v="5"/>
    <x v="16"/>
    <s v="Hofdünger"/>
    <x v="1"/>
    <x v="12"/>
    <s v="BESTAETIGT (6)"/>
    <n v="204"/>
    <n v="120"/>
    <x v="13"/>
    <x v="3"/>
    <n v="0.20399999999999999"/>
    <n v="0.12"/>
    <n v="0.20399999999999999"/>
    <n v="0.12"/>
  </r>
  <r>
    <x v="5"/>
    <x v="16"/>
    <s v="Recyclingdünger"/>
    <x v="2"/>
    <x v="16"/>
    <s v="BESTAETIGT (6)"/>
    <n v="531.70000000000005"/>
    <n v="195.75"/>
    <x v="10"/>
    <x v="3"/>
    <n v="0.53170000000000006"/>
    <n v="0.19575000000000001"/>
    <n v="0.26585000000000003"/>
    <n v="9.7875000000000004E-2"/>
  </r>
  <r>
    <x v="5"/>
    <x v="6"/>
    <s v="Hofdünger"/>
    <x v="0"/>
    <x v="0"/>
    <s v="BESTAETIGT (6)"/>
    <n v="1230.1600000000001"/>
    <n v="616.14"/>
    <x v="20"/>
    <x v="3"/>
    <n v="1.2301600000000001"/>
    <n v="0.61614000000000002"/>
    <n v="0.20502666666666669"/>
    <n v="0.10269"/>
  </r>
  <r>
    <x v="5"/>
    <x v="6"/>
    <s v="Hofdünger"/>
    <x v="0"/>
    <x v="3"/>
    <s v="BESTAETIGT (6)"/>
    <n v="138"/>
    <n v="60"/>
    <x v="13"/>
    <x v="3"/>
    <n v="0.13800000000000001"/>
    <n v="0.06"/>
    <n v="0.13800000000000001"/>
    <n v="0.06"/>
  </r>
  <r>
    <x v="5"/>
    <x v="6"/>
    <s v="Hofdünger"/>
    <x v="0"/>
    <x v="4"/>
    <s v="BESTAETIGT (6)"/>
    <n v="74.5"/>
    <n v="34.5"/>
    <x v="13"/>
    <x v="3"/>
    <n v="7.4499999999999997E-2"/>
    <n v="3.4500000000000003E-2"/>
    <n v="7.4499999999999997E-2"/>
    <n v="3.4500000000000003E-2"/>
  </r>
  <r>
    <x v="5"/>
    <x v="6"/>
    <s v="Hofdünger"/>
    <x v="0"/>
    <x v="5"/>
    <s v="BESTAETIGT (6)"/>
    <n v="4155.7"/>
    <n v="2077.85"/>
    <x v="7"/>
    <x v="3"/>
    <n v="4.1556999999999995"/>
    <n v="2.0778499999999998"/>
    <n v="1.3852333333333331"/>
    <n v="0.69261666666666655"/>
  </r>
  <r>
    <x v="5"/>
    <x v="6"/>
    <s v="Hofdünger"/>
    <x v="1"/>
    <x v="11"/>
    <s v="BESTAETIGT (6)"/>
    <n v="1450.24"/>
    <n v="824"/>
    <x v="13"/>
    <x v="3"/>
    <n v="1.45024"/>
    <n v="0.82399999999999995"/>
    <n v="1.45024"/>
    <n v="0.82399999999999995"/>
  </r>
  <r>
    <x v="5"/>
    <x v="6"/>
    <s v="Recyclingdünger"/>
    <x v="2"/>
    <x v="16"/>
    <s v="BESTAETIGT (6)"/>
    <n v="402.65"/>
    <n v="188.8"/>
    <x v="10"/>
    <x v="3"/>
    <n v="0.40264999999999995"/>
    <n v="0.18880000000000002"/>
    <n v="0.20132499999999998"/>
    <n v="9.4400000000000012E-2"/>
  </r>
  <r>
    <x v="5"/>
    <x v="15"/>
    <s v="Hofdünger"/>
    <x v="0"/>
    <x v="0"/>
    <s v="BESTAETIGT (6)"/>
    <n v="1360.32"/>
    <n v="667.52"/>
    <x v="10"/>
    <x v="3"/>
    <n v="1.36032"/>
    <n v="0.66752"/>
    <n v="0.68015999999999999"/>
    <n v="0.33376"/>
  </r>
  <r>
    <x v="5"/>
    <x v="15"/>
    <s v="Hofdünger"/>
    <x v="0"/>
    <x v="1"/>
    <s v="BESTAETIGT (6)"/>
    <n v="154"/>
    <n v="63"/>
    <x v="13"/>
    <x v="3"/>
    <n v="0.154"/>
    <n v="6.3E-2"/>
    <n v="0.154"/>
    <n v="6.3E-2"/>
  </r>
  <r>
    <x v="5"/>
    <x v="8"/>
    <s v="Hofdünger"/>
    <x v="0"/>
    <x v="2"/>
    <s v="BESTAETIGT (6)"/>
    <n v="1889.8000000000002"/>
    <n v="773.1"/>
    <x v="59"/>
    <x v="3"/>
    <n v="1.8898000000000001"/>
    <n v="0.77310000000000001"/>
    <n v="6.5165517241379312E-2"/>
    <n v="2.6658620689655174E-2"/>
  </r>
  <r>
    <x v="5"/>
    <x v="8"/>
    <s v="Hofdünger"/>
    <x v="1"/>
    <x v="2"/>
    <s v="BESTAETIGT (6)"/>
    <n v="103.5"/>
    <n v="69"/>
    <x v="7"/>
    <x v="3"/>
    <n v="0.10349999999999999"/>
    <n v="6.9000000000000006E-2"/>
    <n v="3.4499999999999996E-2"/>
    <n v="2.3000000000000003E-2"/>
  </r>
  <r>
    <x v="5"/>
    <x v="10"/>
    <s v="Hofdünger"/>
    <x v="0"/>
    <x v="2"/>
    <s v="BESTAETIGT (6)"/>
    <n v="250.25"/>
    <n v="102.37"/>
    <x v="18"/>
    <x v="3"/>
    <n v="0.25024999999999997"/>
    <n v="0.10237"/>
    <n v="5.0049999999999997E-2"/>
    <n v="2.0473999999999999E-2"/>
  </r>
  <r>
    <x v="5"/>
    <x v="10"/>
    <s v="Hofdünger"/>
    <x v="1"/>
    <x v="11"/>
    <s v="BESTAETIGT (6)"/>
    <n v="528"/>
    <n v="300"/>
    <x v="13"/>
    <x v="3"/>
    <n v="0.52800000000000002"/>
    <n v="0.3"/>
    <n v="0.52800000000000002"/>
    <n v="0.3"/>
  </r>
  <r>
    <x v="5"/>
    <x v="10"/>
    <s v="Hofdünger"/>
    <x v="1"/>
    <x v="2"/>
    <s v="BESTAETIGT (6)"/>
    <n v="1395"/>
    <n v="930"/>
    <x v="20"/>
    <x v="3"/>
    <n v="1.395"/>
    <n v="0.93"/>
    <n v="0.23250000000000001"/>
    <n v="0.155"/>
  </r>
  <r>
    <x v="5"/>
    <x v="2"/>
    <s v="Hofdünger"/>
    <x v="0"/>
    <x v="0"/>
    <s v="BESTAETIGT (6)"/>
    <n v="102"/>
    <n v="46"/>
    <x v="13"/>
    <x v="3"/>
    <n v="0.10199999999999999"/>
    <n v="4.5999999999999999E-2"/>
    <n v="0.10199999999999999"/>
    <n v="4.5999999999999999E-2"/>
  </r>
  <r>
    <x v="5"/>
    <x v="2"/>
    <s v="Hofdünger"/>
    <x v="0"/>
    <x v="1"/>
    <s v="BESTAETIGT (6)"/>
    <n v="123.2"/>
    <n v="50.4"/>
    <x v="13"/>
    <x v="3"/>
    <n v="0.1232"/>
    <n v="5.04E-2"/>
    <n v="0.1232"/>
    <n v="5.04E-2"/>
  </r>
  <r>
    <x v="5"/>
    <x v="2"/>
    <s v="Hofdünger"/>
    <x v="0"/>
    <x v="3"/>
    <s v="BESTAETIGT (6)"/>
    <n v="214.5"/>
    <n v="99"/>
    <x v="18"/>
    <x v="3"/>
    <n v="0.2145"/>
    <n v="9.9000000000000005E-2"/>
    <n v="4.2900000000000001E-2"/>
    <n v="1.9800000000000002E-2"/>
  </r>
  <r>
    <x v="5"/>
    <x v="2"/>
    <s v="Hofdünger"/>
    <x v="1"/>
    <x v="1"/>
    <s v="BESTAETIGT (6)"/>
    <n v="169.28"/>
    <n v="110.4"/>
    <x v="13"/>
    <x v="3"/>
    <n v="0.16928000000000001"/>
    <n v="0.11040000000000001"/>
    <n v="0.16928000000000001"/>
    <n v="0.11040000000000001"/>
  </r>
  <r>
    <x v="5"/>
    <x v="2"/>
    <s v="Recyclingdünger"/>
    <x v="2"/>
    <x v="16"/>
    <s v="BESTAETIGT (6)"/>
    <n v="466.78999999999996"/>
    <n v="134.51999999999998"/>
    <x v="7"/>
    <x v="3"/>
    <n v="0.46678999999999998"/>
    <n v="0.13451999999999997"/>
    <n v="0.15559666666666666"/>
    <n v="4.4839999999999991E-2"/>
  </r>
  <r>
    <x v="5"/>
    <x v="11"/>
    <s v="Recyclingdünger"/>
    <x v="2"/>
    <x v="16"/>
    <s v="BESTAETIGT (6)"/>
    <n v="558.6"/>
    <n v="239.4"/>
    <x v="10"/>
    <x v="3"/>
    <n v="0.55859999999999999"/>
    <n v="0.2394"/>
    <n v="0.27929999999999999"/>
    <n v="0.1197"/>
  </r>
  <r>
    <x v="5"/>
    <x v="12"/>
    <s v="Hofdünger"/>
    <x v="0"/>
    <x v="2"/>
    <s v="BESTAETIGT (6)"/>
    <n v="110"/>
    <n v="45"/>
    <x v="13"/>
    <x v="3"/>
    <n v="0.11"/>
    <n v="4.4999999999999998E-2"/>
    <n v="0.11"/>
    <n v="4.4999999999999998E-2"/>
  </r>
  <r>
    <x v="6"/>
    <x v="3"/>
    <s v="Hofdünger"/>
    <x v="0"/>
    <x v="1"/>
    <s v="BESTAETIGT (6)"/>
    <n v="774.4"/>
    <n v="316.8"/>
    <x v="10"/>
    <x v="3"/>
    <n v="0.77439999999999998"/>
    <n v="0.31680000000000003"/>
    <n v="0.38719999999999999"/>
    <n v="0.15840000000000001"/>
  </r>
  <r>
    <x v="6"/>
    <x v="3"/>
    <s v="Hofdünger"/>
    <x v="0"/>
    <x v="6"/>
    <s v="BESTAETIGT (6)"/>
    <n v="324"/>
    <n v="144"/>
    <x v="13"/>
    <x v="3"/>
    <n v="0.32400000000000001"/>
    <n v="0.14399999999999999"/>
    <n v="0.32400000000000001"/>
    <n v="0.14399999999999999"/>
  </r>
  <r>
    <x v="6"/>
    <x v="3"/>
    <s v="Hofdünger"/>
    <x v="1"/>
    <x v="11"/>
    <s v="BESTAETIGT (6)"/>
    <n v="370.09999999999997"/>
    <n v="348.5"/>
    <x v="2"/>
    <x v="3"/>
    <n v="0.37009999999999998"/>
    <n v="0.34849999999999998"/>
    <n v="9.2524999999999996E-2"/>
    <n v="8.7124999999999994E-2"/>
  </r>
  <r>
    <x v="6"/>
    <x v="3"/>
    <s v="Hofdünger"/>
    <x v="1"/>
    <x v="12"/>
    <s v="BESTAETIGT (6)"/>
    <n v="1837.6"/>
    <n v="1050.4000000000001"/>
    <x v="18"/>
    <x v="3"/>
    <n v="1.8375999999999999"/>
    <n v="1.0504"/>
    <n v="0.36751999999999996"/>
    <n v="0.21007999999999999"/>
  </r>
  <r>
    <x v="6"/>
    <x v="3"/>
    <s v="Recyclingdünger"/>
    <x v="2"/>
    <x v="16"/>
    <s v="BESTAETIGT (6)"/>
    <n v="7654.57"/>
    <n v="2930.4200000000005"/>
    <x v="19"/>
    <x v="3"/>
    <n v="7.6545699999999997"/>
    <n v="2.9304200000000007"/>
    <n v="0.54675499999999999"/>
    <n v="0.20931571428571433"/>
  </r>
  <r>
    <x v="6"/>
    <x v="4"/>
    <s v="Hofdünger"/>
    <x v="1"/>
    <x v="11"/>
    <s v="BESTAETIGT (6)"/>
    <n v="275.60000000000002"/>
    <n v="243.8"/>
    <x v="7"/>
    <x v="3"/>
    <n v="0.27560000000000001"/>
    <n v="0.24380000000000002"/>
    <n v="9.1866666666666666E-2"/>
    <n v="8.1266666666666668E-2"/>
  </r>
  <r>
    <x v="6"/>
    <x v="4"/>
    <s v="Hofdünger"/>
    <x v="1"/>
    <x v="12"/>
    <s v="BESTAETIGT (6)"/>
    <n v="595.79999999999995"/>
    <n v="363.6"/>
    <x v="13"/>
    <x v="3"/>
    <n v="0.5958"/>
    <n v="0.36360000000000003"/>
    <n v="0.5958"/>
    <n v="0.36360000000000003"/>
  </r>
  <r>
    <x v="6"/>
    <x v="4"/>
    <s v="Recyclingdünger"/>
    <x v="2"/>
    <x v="16"/>
    <s v="BESTAETIGT (6)"/>
    <n v="12350.220000000001"/>
    <n v="4946.9799999999996"/>
    <x v="60"/>
    <x v="3"/>
    <n v="12.350220000000002"/>
    <n v="4.9469799999999999"/>
    <n v="0.41167400000000004"/>
    <n v="0.16489933333333334"/>
  </r>
  <r>
    <x v="6"/>
    <x v="1"/>
    <s v="Hofdünger"/>
    <x v="1"/>
    <x v="9"/>
    <s v="BESTAETIGT (6)"/>
    <n v="369.6"/>
    <n v="299.2"/>
    <x v="13"/>
    <x v="3"/>
    <n v="0.36960000000000004"/>
    <n v="0.29919999999999997"/>
    <n v="0.36960000000000004"/>
    <n v="0.29919999999999997"/>
  </r>
  <r>
    <x v="6"/>
    <x v="5"/>
    <s v="Hofdünger"/>
    <x v="0"/>
    <x v="0"/>
    <s v="BESTAETIGT (6)"/>
    <n v="26474.1"/>
    <n v="9880.7999999999975"/>
    <x v="58"/>
    <x v="3"/>
    <n v="26.4741"/>
    <n v="9.8807999999999971"/>
    <n v="0.4136578125"/>
    <n v="0.15438749999999996"/>
  </r>
  <r>
    <x v="6"/>
    <x v="5"/>
    <s v="Hofdünger"/>
    <x v="0"/>
    <x v="1"/>
    <s v="BESTAETIGT (6)"/>
    <n v="22518.550000000007"/>
    <n v="9447.1"/>
    <x v="276"/>
    <x v="3"/>
    <n v="22.518550000000008"/>
    <n v="9.4471000000000007"/>
    <n v="0.25301741573033715"/>
    <n v="0.10614719101123596"/>
  </r>
  <r>
    <x v="6"/>
    <x v="5"/>
    <s v="Hofdünger"/>
    <x v="0"/>
    <x v="19"/>
    <s v="BESTAETIGT (6)"/>
    <n v="139.19999999999999"/>
    <n v="57.6"/>
    <x v="13"/>
    <x v="3"/>
    <n v="0.13919999999999999"/>
    <n v="5.7599999999999998E-2"/>
    <n v="0.13919999999999999"/>
    <n v="5.7599999999999998E-2"/>
  </r>
  <r>
    <x v="6"/>
    <x v="5"/>
    <s v="Hofdünger"/>
    <x v="0"/>
    <x v="3"/>
    <s v="BESTAETIGT (6)"/>
    <n v="5508.9999999999991"/>
    <n v="2522.8200000000002"/>
    <x v="39"/>
    <x v="3"/>
    <n v="5.5089999999999995"/>
    <n v="2.5228200000000003"/>
    <n v="0.20403703703703702"/>
    <n v="9.3437777777777786E-2"/>
  </r>
  <r>
    <x v="6"/>
    <x v="5"/>
    <s v="Hofdünger"/>
    <x v="0"/>
    <x v="4"/>
    <s v="BESTAETIGT (6)"/>
    <n v="4430.4400000000005"/>
    <n v="1348.04"/>
    <x v="11"/>
    <x v="3"/>
    <n v="4.4304400000000008"/>
    <n v="1.3480399999999999"/>
    <n v="0.29536266666666672"/>
    <n v="8.9869333333333329E-2"/>
  </r>
  <r>
    <x v="6"/>
    <x v="5"/>
    <s v="Hofdünger"/>
    <x v="0"/>
    <x v="5"/>
    <s v="BESTAETIGT (6)"/>
    <n v="7014.5"/>
    <n v="4123.6099999999997"/>
    <x v="60"/>
    <x v="3"/>
    <n v="7.0145"/>
    <n v="4.1236099999999993"/>
    <n v="0.23381666666666667"/>
    <n v="0.13745366666666664"/>
  </r>
  <r>
    <x v="6"/>
    <x v="5"/>
    <s v="Hofdünger"/>
    <x v="0"/>
    <x v="6"/>
    <s v="BESTAETIGT (6)"/>
    <n v="10884.640000000001"/>
    <n v="5337"/>
    <x v="152"/>
    <x v="3"/>
    <n v="10.884640000000001"/>
    <n v="5.3369999999999997"/>
    <n v="0.2654790243902439"/>
    <n v="0.13017073170731708"/>
  </r>
  <r>
    <x v="6"/>
    <x v="5"/>
    <s v="Hofdünger"/>
    <x v="1"/>
    <x v="0"/>
    <s v="BESTAETIGT (6)"/>
    <n v="816.3900000000001"/>
    <n v="459.31"/>
    <x v="18"/>
    <x v="3"/>
    <n v="0.81639000000000006"/>
    <n v="0.45931"/>
    <n v="0.16327800000000001"/>
    <n v="9.1861999999999999E-2"/>
  </r>
  <r>
    <x v="6"/>
    <x v="5"/>
    <s v="Hofdünger"/>
    <x v="1"/>
    <x v="9"/>
    <s v="BESTAETIGT (6)"/>
    <n v="16261.58"/>
    <n v="11270.640000000003"/>
    <x v="48"/>
    <x v="3"/>
    <n v="16.261579999999999"/>
    <n v="11.270640000000004"/>
    <n v="0.27102633333333331"/>
    <n v="0.18784400000000007"/>
  </r>
  <r>
    <x v="6"/>
    <x v="5"/>
    <s v="Hofdünger"/>
    <x v="1"/>
    <x v="10"/>
    <s v="BESTAETIGT (6)"/>
    <n v="3715.5"/>
    <n v="3561.2000000000003"/>
    <x v="27"/>
    <x v="3"/>
    <n v="3.7155"/>
    <n v="3.5612000000000004"/>
    <n v="0.28580769230769232"/>
    <n v="0.27393846153846158"/>
  </r>
  <r>
    <x v="6"/>
    <x v="5"/>
    <s v="Hofdünger"/>
    <x v="1"/>
    <x v="11"/>
    <s v="BESTAETIGT (6)"/>
    <n v="2749.1"/>
    <n v="2252.889999999999"/>
    <x v="128"/>
    <x v="3"/>
    <n v="2.7490999999999999"/>
    <n v="2.2528899999999989"/>
    <n v="7.0489743589743581E-2"/>
    <n v="5.7766410256410231E-2"/>
  </r>
  <r>
    <x v="6"/>
    <x v="5"/>
    <s v="Hofdünger"/>
    <x v="1"/>
    <x v="12"/>
    <s v="BESTAETIGT (6)"/>
    <n v="2813.5999999999995"/>
    <n v="1629.05"/>
    <x v="51"/>
    <x v="3"/>
    <n v="2.8135999999999997"/>
    <n v="1.6290499999999999"/>
    <n v="0.23446666666666663"/>
    <n v="0.13575416666666665"/>
  </r>
  <r>
    <x v="6"/>
    <x v="5"/>
    <s v="Hofdünger"/>
    <x v="1"/>
    <x v="1"/>
    <s v="BESTAETIGT (6)"/>
    <n v="274.62"/>
    <n v="113.85"/>
    <x v="10"/>
    <x v="3"/>
    <n v="0.27462000000000003"/>
    <n v="0.11384999999999999"/>
    <n v="0.13731000000000002"/>
    <n v="5.6924999999999996E-2"/>
  </r>
  <r>
    <x v="6"/>
    <x v="5"/>
    <s v="Hofdünger"/>
    <x v="1"/>
    <x v="4"/>
    <s v="BESTAETIGT (6)"/>
    <n v="709.8"/>
    <n v="637"/>
    <x v="10"/>
    <x v="3"/>
    <n v="0.70979999999999999"/>
    <n v="0.63700000000000001"/>
    <n v="0.35489999999999999"/>
    <n v="0.31850000000000001"/>
  </r>
  <r>
    <x v="6"/>
    <x v="5"/>
    <s v="Recyclingdünger"/>
    <x v="2"/>
    <x v="16"/>
    <s v="BESTAETIGT (6)"/>
    <n v="116039.97000000007"/>
    <n v="49836.439999999995"/>
    <x v="210"/>
    <x v="3"/>
    <n v="116.03997000000007"/>
    <n v="49.836439999999996"/>
    <n v="0.6785963157894741"/>
    <n v="0.29144116959064326"/>
  </r>
  <r>
    <x v="6"/>
    <x v="16"/>
    <s v="Recyclingdünger"/>
    <x v="2"/>
    <x v="16"/>
    <s v="BESTAETIGT (6)"/>
    <n v="15667.449999999999"/>
    <n v="5576.55"/>
    <x v="103"/>
    <x v="3"/>
    <n v="15.667449999999999"/>
    <n v="5.5765500000000001"/>
    <n v="0.43520694444444441"/>
    <n v="0.15490416666666668"/>
  </r>
  <r>
    <x v="6"/>
    <x v="12"/>
    <s v="Hofdünger"/>
    <x v="1"/>
    <x v="11"/>
    <s v="BESTAETIGT (6)"/>
    <n v="792"/>
    <n v="450"/>
    <x v="13"/>
    <x v="3"/>
    <n v="0.79200000000000004"/>
    <n v="0.45"/>
    <n v="0.79200000000000004"/>
    <n v="0.45"/>
  </r>
  <r>
    <x v="7"/>
    <x v="14"/>
    <s v="Hofdünger"/>
    <x v="0"/>
    <x v="1"/>
    <s v="BESTAETIGT (6)"/>
    <n v="3674.7200000000003"/>
    <n v="1496.8"/>
    <x v="20"/>
    <x v="3"/>
    <n v="3.6747200000000002"/>
    <n v="1.4967999999999999"/>
    <n v="0.61245333333333341"/>
    <n v="0.24946666666666664"/>
  </r>
  <r>
    <x v="7"/>
    <x v="14"/>
    <s v="Hofdünger"/>
    <x v="0"/>
    <x v="2"/>
    <s v="BESTAETIGT (6)"/>
    <n v="320.60000000000002"/>
    <n v="145.6"/>
    <x v="10"/>
    <x v="3"/>
    <n v="0.3206"/>
    <n v="0.14560000000000001"/>
    <n v="0.1603"/>
    <n v="7.2800000000000004E-2"/>
  </r>
  <r>
    <x v="7"/>
    <x v="14"/>
    <s v="Hofdünger"/>
    <x v="0"/>
    <x v="4"/>
    <s v="BESTAETIGT (6)"/>
    <n v="936"/>
    <n v="592.79999999999995"/>
    <x v="10"/>
    <x v="3"/>
    <n v="0.93600000000000005"/>
    <n v="0.59279999999999999"/>
    <n v="0.46800000000000003"/>
    <n v="0.2964"/>
  </r>
  <r>
    <x v="7"/>
    <x v="14"/>
    <s v="Hofdünger"/>
    <x v="0"/>
    <x v="6"/>
    <s v="BESTAETIGT (6)"/>
    <n v="6817.5"/>
    <n v="2727.0000000000005"/>
    <x v="39"/>
    <x v="3"/>
    <n v="6.8174999999999999"/>
    <n v="2.7270000000000003"/>
    <n v="0.2525"/>
    <n v="0.10100000000000001"/>
  </r>
  <r>
    <x v="7"/>
    <x v="14"/>
    <s v="Hofdünger"/>
    <x v="1"/>
    <x v="1"/>
    <s v="BESTAETIGT (6)"/>
    <n v="669.36"/>
    <n v="379.8"/>
    <x v="2"/>
    <x v="3"/>
    <n v="0.66936000000000007"/>
    <n v="0.37980000000000003"/>
    <n v="0.16734000000000002"/>
    <n v="9.4950000000000007E-2"/>
  </r>
  <r>
    <x v="7"/>
    <x v="14"/>
    <s v="Hofdünger"/>
    <x v="1"/>
    <x v="2"/>
    <s v="BESTAETIGT (6)"/>
    <n v="137.69999999999999"/>
    <n v="58.82"/>
    <x v="13"/>
    <x v="3"/>
    <n v="0.13769999999999999"/>
    <n v="5.8819999999999997E-2"/>
    <n v="0.13769999999999999"/>
    <n v="5.8819999999999997E-2"/>
  </r>
  <r>
    <x v="7"/>
    <x v="17"/>
    <s v="Hofdünger"/>
    <x v="0"/>
    <x v="6"/>
    <s v="BESTAETIGT (6)"/>
    <n v="157.5"/>
    <n v="63"/>
    <x v="13"/>
    <x v="3"/>
    <n v="0.1575"/>
    <n v="6.3E-2"/>
    <n v="0.1575"/>
    <n v="6.3E-2"/>
  </r>
  <r>
    <x v="7"/>
    <x v="8"/>
    <s v="Hofdünger"/>
    <x v="0"/>
    <x v="2"/>
    <s v="BESTAETIGT (6)"/>
    <n v="428.4"/>
    <n v="212.39999999999998"/>
    <x v="7"/>
    <x v="3"/>
    <n v="0.4284"/>
    <n v="0.21239999999999998"/>
    <n v="0.14280000000000001"/>
    <n v="7.0799999999999988E-2"/>
  </r>
  <r>
    <x v="7"/>
    <x v="8"/>
    <s v="Hofdünger"/>
    <x v="0"/>
    <x v="6"/>
    <s v="BESTAETIGT (6)"/>
    <n v="612"/>
    <n v="244.8"/>
    <x v="2"/>
    <x v="3"/>
    <n v="0.61199999999999999"/>
    <n v="0.24480000000000002"/>
    <n v="0.153"/>
    <n v="6.1200000000000004E-2"/>
  </r>
  <r>
    <x v="8"/>
    <x v="18"/>
    <s v="Hofdünger"/>
    <x v="0"/>
    <x v="0"/>
    <s v="BESTAETIGT (6)"/>
    <n v="58870"/>
    <n v="18502"/>
    <x v="19"/>
    <x v="3"/>
    <n v="58.87"/>
    <n v="18.501999999999999"/>
    <n v="4.2050000000000001"/>
    <n v="1.3215714285714284"/>
  </r>
  <r>
    <x v="8"/>
    <x v="18"/>
    <s v="Hofdünger"/>
    <x v="0"/>
    <x v="1"/>
    <s v="BESTAETIGT (6)"/>
    <n v="34386.839999999997"/>
    <n v="14370.6"/>
    <x v="15"/>
    <x v="3"/>
    <n v="34.386839999999999"/>
    <n v="14.3706"/>
    <n v="4.9124057142857138"/>
    <n v="2.052942857142857"/>
  </r>
  <r>
    <x v="8"/>
    <x v="18"/>
    <s v="Hofdünger"/>
    <x v="0"/>
    <x v="4"/>
    <s v="BESTAETIGT (6)"/>
    <n v="6210"/>
    <n v="3933"/>
    <x v="7"/>
    <x v="3"/>
    <n v="6.21"/>
    <n v="3.9329999999999998"/>
    <n v="2.0699999999999998"/>
    <n v="1.3109999999999999"/>
  </r>
  <r>
    <x v="8"/>
    <x v="18"/>
    <s v="Hofdünger"/>
    <x v="1"/>
    <x v="11"/>
    <s v="BESTAETIGT (6)"/>
    <n v="8726.08"/>
    <n v="4958"/>
    <x v="84"/>
    <x v="3"/>
    <n v="8.7260799999999996"/>
    <n v="4.9580000000000002"/>
    <n v="0.39663999999999999"/>
    <n v="0.22536363636363638"/>
  </r>
  <r>
    <x v="8"/>
    <x v="18"/>
    <s v="Hofdünger"/>
    <x v="1"/>
    <x v="11"/>
    <s v="SPAETER_ERFASST (9)"/>
    <n v="566"/>
    <n v="400"/>
    <x v="10"/>
    <x v="3"/>
    <n v="0.56599999999999995"/>
    <n v="0.4"/>
    <n v="0.28299999999999997"/>
    <n v="0.2"/>
  </r>
  <r>
    <x v="8"/>
    <x v="18"/>
    <s v="Hofdünger"/>
    <x v="1"/>
    <x v="17"/>
    <s v="BESTAETIGT (6)"/>
    <n v="160"/>
    <n v="66"/>
    <x v="13"/>
    <x v="3"/>
    <n v="0.16"/>
    <n v="6.6000000000000003E-2"/>
    <n v="0.16"/>
    <n v="6.6000000000000003E-2"/>
  </r>
  <r>
    <x v="8"/>
    <x v="18"/>
    <s v="Recyclingdünger"/>
    <x v="2"/>
    <x v="16"/>
    <s v="BESTAETIGT (6)"/>
    <n v="39825.020000000004"/>
    <n v="18276.97"/>
    <x v="8"/>
    <x v="3"/>
    <n v="39.825020000000002"/>
    <n v="18.276970000000002"/>
    <n v="2.0960536842105264"/>
    <n v="0.96194578947368437"/>
  </r>
  <r>
    <x v="8"/>
    <x v="2"/>
    <s v="Hofdünger"/>
    <x v="1"/>
    <x v="9"/>
    <s v="BESTAETIGT (6)"/>
    <n v="672"/>
    <n v="544"/>
    <x v="13"/>
    <x v="3"/>
    <n v="0.67200000000000004"/>
    <n v="0.54400000000000004"/>
    <n v="0.67200000000000004"/>
    <n v="0.54400000000000004"/>
  </r>
  <r>
    <x v="8"/>
    <x v="2"/>
    <s v="Hofdünger"/>
    <x v="1"/>
    <x v="11"/>
    <s v="BESTAETIGT (6)"/>
    <n v="264"/>
    <n v="150"/>
    <x v="13"/>
    <x v="3"/>
    <n v="0.26400000000000001"/>
    <n v="0.15"/>
    <n v="0.26400000000000001"/>
    <n v="0.15"/>
  </r>
  <r>
    <x v="9"/>
    <x v="19"/>
    <s v="Hofdünger"/>
    <x v="0"/>
    <x v="1"/>
    <s v="BESTAETIGT (6)"/>
    <n v="1785.7"/>
    <n v="885.5"/>
    <x v="51"/>
    <x v="3"/>
    <n v="1.7857000000000001"/>
    <n v="0.88549999999999995"/>
    <n v="0.14880833333333335"/>
    <n v="7.3791666666666658E-2"/>
  </r>
  <r>
    <x v="9"/>
    <x v="19"/>
    <s v="Hofdünger"/>
    <x v="0"/>
    <x v="2"/>
    <s v="BESTAETIGT (6)"/>
    <n v="616"/>
    <n v="252"/>
    <x v="7"/>
    <x v="3"/>
    <n v="0.61599999999999999"/>
    <n v="0.252"/>
    <n v="0.20533333333333334"/>
    <n v="8.4000000000000005E-2"/>
  </r>
  <r>
    <x v="9"/>
    <x v="19"/>
    <s v="Hofdünger"/>
    <x v="0"/>
    <x v="3"/>
    <s v="BESTAETIGT (6)"/>
    <n v="1368"/>
    <n v="624.79999999999995"/>
    <x v="20"/>
    <x v="3"/>
    <n v="1.3680000000000001"/>
    <n v="0.62479999999999991"/>
    <n v="0.22800000000000001"/>
    <n v="0.10413333333333331"/>
  </r>
  <r>
    <x v="9"/>
    <x v="19"/>
    <s v="Hofdünger"/>
    <x v="0"/>
    <x v="4"/>
    <s v="BESTAETIGT (6)"/>
    <n v="4323.55"/>
    <n v="1618.5"/>
    <x v="19"/>
    <x v="3"/>
    <n v="4.32355"/>
    <n v="1.6185"/>
    <n v="0.30882500000000002"/>
    <n v="0.11560714285714287"/>
  </r>
  <r>
    <x v="9"/>
    <x v="19"/>
    <s v="Hofdünger"/>
    <x v="1"/>
    <x v="9"/>
    <s v="BESTAETIGT (6)"/>
    <n v="1323"/>
    <n v="1016.9999999999999"/>
    <x v="49"/>
    <x v="3"/>
    <n v="1.323"/>
    <n v="1.0169999999999999"/>
    <n v="7.7823529411764708E-2"/>
    <n v="5.9823529411764699E-2"/>
  </r>
  <r>
    <x v="9"/>
    <x v="19"/>
    <s v="Hofdünger"/>
    <x v="1"/>
    <x v="10"/>
    <s v="BESTAETIGT (6)"/>
    <n v="612.5"/>
    <n v="616"/>
    <x v="10"/>
    <x v="3"/>
    <n v="0.61250000000000004"/>
    <n v="0.61599999999999999"/>
    <n v="0.30625000000000002"/>
    <n v="0.308"/>
  </r>
  <r>
    <x v="9"/>
    <x v="19"/>
    <s v="Hofdünger"/>
    <x v="1"/>
    <x v="1"/>
    <s v="BESTAETIGT (6)"/>
    <n v="251.2"/>
    <n v="126"/>
    <x v="10"/>
    <x v="3"/>
    <n v="0.25119999999999998"/>
    <n v="0.126"/>
    <n v="0.12559999999999999"/>
    <n v="6.3E-2"/>
  </r>
  <r>
    <x v="9"/>
    <x v="19"/>
    <s v="Hofdünger"/>
    <x v="1"/>
    <x v="2"/>
    <s v="BESTAETIGT (6)"/>
    <n v="162"/>
    <n v="69.2"/>
    <x v="13"/>
    <x v="3"/>
    <n v="0.16200000000000001"/>
    <n v="6.9199999999999998E-2"/>
    <n v="0.16200000000000001"/>
    <n v="6.9199999999999998E-2"/>
  </r>
  <r>
    <x v="9"/>
    <x v="8"/>
    <s v="Hofdünger"/>
    <x v="0"/>
    <x v="4"/>
    <s v="BESTAETIGT (6)"/>
    <n v="592"/>
    <n v="222"/>
    <x v="10"/>
    <x v="3"/>
    <n v="0.59199999999999997"/>
    <n v="0.222"/>
    <n v="0.29599999999999999"/>
    <n v="0.111"/>
  </r>
  <r>
    <x v="9"/>
    <x v="12"/>
    <s v="Hofdünger"/>
    <x v="0"/>
    <x v="4"/>
    <s v="BESTAETIGT (6)"/>
    <n v="1296"/>
    <n v="486"/>
    <x v="13"/>
    <x v="3"/>
    <n v="1.296"/>
    <n v="0.48599999999999999"/>
    <n v="1.296"/>
    <n v="0.48599999999999999"/>
  </r>
  <r>
    <x v="10"/>
    <x v="17"/>
    <s v="Hofdünger"/>
    <x v="0"/>
    <x v="0"/>
    <s v="BESTAETIGT (6)"/>
    <n v="16592.43"/>
    <n v="5810.63"/>
    <x v="11"/>
    <x v="3"/>
    <n v="16.59243"/>
    <n v="5.8106299999999997"/>
    <n v="1.1061620000000001"/>
    <n v="0.38737533333333329"/>
  </r>
  <r>
    <x v="10"/>
    <x v="17"/>
    <s v="Hofdünger"/>
    <x v="0"/>
    <x v="1"/>
    <s v="BESTAETIGT (6)"/>
    <n v="32379.589999999993"/>
    <n v="13171.49"/>
    <x v="117"/>
    <x v="3"/>
    <n v="32.379589999999993"/>
    <n v="13.17149"/>
    <n v="0.55826879310344812"/>
    <n v="0.22709465517241381"/>
  </r>
  <r>
    <x v="10"/>
    <x v="17"/>
    <s v="Hofdünger"/>
    <x v="0"/>
    <x v="2"/>
    <s v="BESTAETIGT (6)"/>
    <n v="696"/>
    <n v="280"/>
    <x v="18"/>
    <x v="3"/>
    <n v="0.69599999999999995"/>
    <n v="0.28000000000000003"/>
    <n v="0.13919999999999999"/>
    <n v="5.6000000000000008E-2"/>
  </r>
  <r>
    <x v="10"/>
    <x v="17"/>
    <s v="Hofdünger"/>
    <x v="0"/>
    <x v="3"/>
    <s v="BESTAETIGT (6)"/>
    <n v="22674.16"/>
    <n v="11862.86"/>
    <x v="28"/>
    <x v="3"/>
    <n v="22.674160000000001"/>
    <n v="11.862860000000001"/>
    <n v="1.2596755555555557"/>
    <n v="0.6590477777777779"/>
  </r>
  <r>
    <x v="10"/>
    <x v="17"/>
    <s v="Hofdünger"/>
    <x v="0"/>
    <x v="4"/>
    <s v="BESTAETIGT (6)"/>
    <n v="11510.719999999998"/>
    <n v="5986.8099999999986"/>
    <x v="131"/>
    <x v="3"/>
    <n v="11.510719999999997"/>
    <n v="5.9868099999999984"/>
    <n v="0.21316148148148142"/>
    <n v="0.11086685185185183"/>
  </r>
  <r>
    <x v="10"/>
    <x v="17"/>
    <s v="Hofdünger"/>
    <x v="0"/>
    <x v="5"/>
    <s v="BESTAETIGT (6)"/>
    <n v="1212.5999999999999"/>
    <n v="825.59999999999991"/>
    <x v="10"/>
    <x v="3"/>
    <n v="1.2125999999999999"/>
    <n v="0.82559999999999989"/>
    <n v="0.60629999999999995"/>
    <n v="0.41279999999999994"/>
  </r>
  <r>
    <x v="10"/>
    <x v="17"/>
    <s v="Hofdünger"/>
    <x v="0"/>
    <x v="6"/>
    <s v="BESTAETIGT (6)"/>
    <n v="6192.9"/>
    <n v="4048.6"/>
    <x v="11"/>
    <x v="3"/>
    <n v="6.1928999999999998"/>
    <n v="4.0485999999999995"/>
    <n v="0.41286"/>
    <n v="0.26990666666666663"/>
  </r>
  <r>
    <x v="10"/>
    <x v="17"/>
    <s v="Hofdünger"/>
    <x v="1"/>
    <x v="7"/>
    <s v="BESTAETIGT (6)"/>
    <n v="4849.51"/>
    <n v="4357.09"/>
    <x v="41"/>
    <x v="3"/>
    <n v="4.8495100000000004"/>
    <n v="4.3570900000000004"/>
    <n v="0.44086454545454551"/>
    <n v="0.39609909090909096"/>
  </r>
  <r>
    <x v="10"/>
    <x v="17"/>
    <s v="Hofdünger"/>
    <x v="1"/>
    <x v="8"/>
    <s v="BESTAETIGT (6)"/>
    <n v="60.42"/>
    <n v="26.22"/>
    <x v="21"/>
    <x v="3"/>
    <n v="6.0420000000000001E-2"/>
    <n v="2.622E-2"/>
    <n v="7.5525000000000002E-3"/>
    <n v="3.2775E-3"/>
  </r>
  <r>
    <x v="10"/>
    <x v="17"/>
    <s v="Hofdünger"/>
    <x v="1"/>
    <x v="9"/>
    <s v="BESTAETIGT (6)"/>
    <n v="1075.2"/>
    <n v="870.4"/>
    <x v="7"/>
    <x v="3"/>
    <n v="1.0752000000000002"/>
    <n v="0.87039999999999995"/>
    <n v="0.35840000000000005"/>
    <n v="0.2901333333333333"/>
  </r>
  <r>
    <x v="10"/>
    <x v="17"/>
    <s v="Hofdünger"/>
    <x v="1"/>
    <x v="10"/>
    <s v="BESTAETIGT (6)"/>
    <n v="283.5"/>
    <n v="315"/>
    <x v="10"/>
    <x v="3"/>
    <n v="0.28349999999999997"/>
    <n v="0.315"/>
    <n v="0.14174999999999999"/>
    <n v="0.1575"/>
  </r>
  <r>
    <x v="10"/>
    <x v="17"/>
    <s v="Hofdünger"/>
    <x v="1"/>
    <x v="11"/>
    <s v="BESTAETIGT (6)"/>
    <n v="950.52"/>
    <n v="747.5"/>
    <x v="84"/>
    <x v="3"/>
    <n v="0.95052000000000003"/>
    <n v="0.74750000000000005"/>
    <n v="4.3205454545454547E-2"/>
    <n v="3.3977272727272731E-2"/>
  </r>
  <r>
    <x v="10"/>
    <x v="17"/>
    <s v="Hofdünger"/>
    <x v="1"/>
    <x v="12"/>
    <s v="BESTAETIGT (6)"/>
    <n v="1648.57"/>
    <n v="948"/>
    <x v="10"/>
    <x v="3"/>
    <n v="1.6485699999999999"/>
    <n v="0.94799999999999995"/>
    <n v="0.82428499999999993"/>
    <n v="0.47399999999999998"/>
  </r>
  <r>
    <x v="10"/>
    <x v="17"/>
    <s v="Hofdünger"/>
    <x v="1"/>
    <x v="1"/>
    <s v="BESTAETIGT (6)"/>
    <n v="5934.0200000000013"/>
    <n v="3072.75"/>
    <x v="60"/>
    <x v="3"/>
    <n v="5.9340200000000012"/>
    <n v="3.0727500000000001"/>
    <n v="0.19780066666666671"/>
    <n v="0.102425"/>
  </r>
  <r>
    <x v="10"/>
    <x v="17"/>
    <s v="Hofdünger"/>
    <x v="1"/>
    <x v="2"/>
    <s v="BESTAETIGT (6)"/>
    <n v="243"/>
    <n v="103.8"/>
    <x v="13"/>
    <x v="3"/>
    <n v="0.24299999999999999"/>
    <n v="0.1038"/>
    <n v="0.24299999999999999"/>
    <n v="0.1038"/>
  </r>
  <r>
    <x v="10"/>
    <x v="17"/>
    <s v="Hofdünger"/>
    <x v="1"/>
    <x v="14"/>
    <s v="BESTAETIGT (6)"/>
    <n v="44"/>
    <n v="18.149999999999999"/>
    <x v="10"/>
    <x v="3"/>
    <n v="4.3999999999999997E-2"/>
    <n v="1.8149999999999999E-2"/>
    <n v="2.1999999999999999E-2"/>
    <n v="9.0749999999999997E-3"/>
  </r>
  <r>
    <x v="10"/>
    <x v="17"/>
    <s v="Recyclingdünger"/>
    <x v="2"/>
    <x v="16"/>
    <s v="BESTAETIGT (6)"/>
    <n v="62754.720000000001"/>
    <n v="22239.349999999995"/>
    <x v="86"/>
    <x v="3"/>
    <n v="62.754719999999999"/>
    <n v="22.239349999999995"/>
    <n v="0.82572000000000001"/>
    <n v="0.2926230263157894"/>
  </r>
  <r>
    <x v="10"/>
    <x v="8"/>
    <s v="Hofdünger"/>
    <x v="1"/>
    <x v="9"/>
    <s v="BESTAETIGT (6)"/>
    <n v="619.91999999999985"/>
    <n v="501.84000000000003"/>
    <x v="15"/>
    <x v="3"/>
    <n v="0.6199199999999998"/>
    <n v="0.50184000000000006"/>
    <n v="8.8559999999999972E-2"/>
    <n v="7.1691428571428586E-2"/>
  </r>
  <r>
    <x v="10"/>
    <x v="12"/>
    <s v="Hofdünger"/>
    <x v="0"/>
    <x v="0"/>
    <s v="BESTAETIGT (6)"/>
    <n v="2579.3699999999994"/>
    <n v="1089.9700000000005"/>
    <x v="80"/>
    <x v="3"/>
    <n v="2.5793699999999995"/>
    <n v="1.0899700000000005"/>
    <n v="0.12896849999999999"/>
    <n v="5.4498500000000026E-2"/>
  </r>
  <r>
    <x v="10"/>
    <x v="12"/>
    <s v="Hofdünger"/>
    <x v="0"/>
    <x v="1"/>
    <s v="BESTAETIGT (6)"/>
    <n v="383.67"/>
    <n v="113.4"/>
    <x v="10"/>
    <x v="3"/>
    <n v="0.38367000000000001"/>
    <n v="0.1134"/>
    <n v="0.19183500000000001"/>
    <n v="5.67E-2"/>
  </r>
  <r>
    <x v="10"/>
    <x v="12"/>
    <s v="Hofdünger"/>
    <x v="0"/>
    <x v="3"/>
    <s v="BESTAETIGT (6)"/>
    <n v="62.5"/>
    <n v="35"/>
    <x v="13"/>
    <x v="3"/>
    <n v="6.25E-2"/>
    <n v="3.5000000000000003E-2"/>
    <n v="6.25E-2"/>
    <n v="3.5000000000000003E-2"/>
  </r>
  <r>
    <x v="10"/>
    <x v="12"/>
    <s v="Hofdünger"/>
    <x v="1"/>
    <x v="11"/>
    <s v="BESTAETIGT (6)"/>
    <n v="47.52"/>
    <n v="27"/>
    <x v="13"/>
    <x v="3"/>
    <n v="4.752E-2"/>
    <n v="2.7E-2"/>
    <n v="4.752E-2"/>
    <n v="2.7E-2"/>
  </r>
  <r>
    <x v="10"/>
    <x v="12"/>
    <s v="Recyclingdünger"/>
    <x v="2"/>
    <x v="16"/>
    <s v="BESTAETIGT (6)"/>
    <n v="10878.299999999994"/>
    <n v="2819.0699999999993"/>
    <x v="105"/>
    <x v="3"/>
    <n v="10.878299999999994"/>
    <n v="2.8190699999999991"/>
    <n v="0.28627105263157882"/>
    <n v="7.4186052631578916E-2"/>
  </r>
  <r>
    <x v="11"/>
    <x v="5"/>
    <s v="Hofdünger"/>
    <x v="0"/>
    <x v="1"/>
    <s v="SPAETER_ERFASST (9)"/>
    <n v="193.6"/>
    <n v="79.2"/>
    <x v="13"/>
    <x v="3"/>
    <n v="0.19359999999999999"/>
    <n v="7.9200000000000007E-2"/>
    <n v="0.19359999999999999"/>
    <n v="7.9200000000000007E-2"/>
  </r>
  <r>
    <x v="11"/>
    <x v="16"/>
    <s v="Hofdünger"/>
    <x v="0"/>
    <x v="0"/>
    <s v="BESTAETIGT (6)"/>
    <n v="83939.58"/>
    <n v="27563.730000000003"/>
    <x v="113"/>
    <x v="3"/>
    <n v="83.939580000000007"/>
    <n v="27.563730000000003"/>
    <n v="1.6142226923076923"/>
    <n v="0.53007173076923086"/>
  </r>
  <r>
    <x v="11"/>
    <x v="16"/>
    <s v="Hofdünger"/>
    <x v="0"/>
    <x v="1"/>
    <s v="BESTAETIGT (6)"/>
    <n v="50968.47"/>
    <n v="20944.919999999995"/>
    <x v="119"/>
    <x v="3"/>
    <n v="50.968470000000003"/>
    <n v="20.944919999999996"/>
    <n v="0.28004653846153849"/>
    <n v="0.115081978021978"/>
  </r>
  <r>
    <x v="11"/>
    <x v="16"/>
    <s v="Hofdünger"/>
    <x v="0"/>
    <x v="1"/>
    <s v="SPAETER_ERFASST (9)"/>
    <n v="180.4"/>
    <n v="73.8"/>
    <x v="10"/>
    <x v="3"/>
    <n v="0.1804"/>
    <n v="7.3799999999999991E-2"/>
    <n v="9.0200000000000002E-2"/>
    <n v="3.6899999999999995E-2"/>
  </r>
  <r>
    <x v="11"/>
    <x v="16"/>
    <s v="Hofdünger"/>
    <x v="0"/>
    <x v="19"/>
    <s v="BESTAETIGT (6)"/>
    <n v="440"/>
    <n v="180"/>
    <x v="13"/>
    <x v="3"/>
    <n v="0.44"/>
    <n v="0.18"/>
    <n v="0.44"/>
    <n v="0.18"/>
  </r>
  <r>
    <x v="11"/>
    <x v="16"/>
    <s v="Hofdünger"/>
    <x v="0"/>
    <x v="2"/>
    <s v="BESTAETIGT (6)"/>
    <n v="7116.61"/>
    <n v="2886.3199999999997"/>
    <x v="51"/>
    <x v="3"/>
    <n v="7.1166099999999997"/>
    <n v="2.8863199999999996"/>
    <n v="0.5930508333333333"/>
    <n v="0.24052666666666664"/>
  </r>
  <r>
    <x v="11"/>
    <x v="16"/>
    <s v="Hofdünger"/>
    <x v="0"/>
    <x v="3"/>
    <s v="BESTAETIGT (6)"/>
    <n v="9282.7200000000012"/>
    <n v="4726.0599999999995"/>
    <x v="51"/>
    <x v="3"/>
    <n v="9.2827200000000012"/>
    <n v="4.7260599999999995"/>
    <n v="0.77356000000000014"/>
    <n v="0.39383833333333329"/>
  </r>
  <r>
    <x v="11"/>
    <x v="16"/>
    <s v="Hofdünger"/>
    <x v="0"/>
    <x v="4"/>
    <s v="BESTAETIGT (6)"/>
    <n v="2211.5"/>
    <n v="948.3"/>
    <x v="7"/>
    <x v="3"/>
    <n v="2.2115"/>
    <n v="0.94829999999999992"/>
    <n v="0.73716666666666664"/>
    <n v="0.31609999999999999"/>
  </r>
  <r>
    <x v="11"/>
    <x v="16"/>
    <s v="Hofdünger"/>
    <x v="0"/>
    <x v="5"/>
    <s v="BESTAETIGT (6)"/>
    <n v="2200"/>
    <n v="1300"/>
    <x v="18"/>
    <x v="3"/>
    <n v="2.2000000000000002"/>
    <n v="1.3"/>
    <n v="0.44000000000000006"/>
    <n v="0.26"/>
  </r>
  <r>
    <x v="11"/>
    <x v="16"/>
    <s v="Hofdünger"/>
    <x v="0"/>
    <x v="6"/>
    <s v="BESTAETIGT (6)"/>
    <n v="230.34"/>
    <n v="122.76"/>
    <x v="13"/>
    <x v="3"/>
    <n v="0.23034000000000002"/>
    <n v="0.12276000000000001"/>
    <n v="0.23034000000000002"/>
    <n v="0.12276000000000001"/>
  </r>
  <r>
    <x v="11"/>
    <x v="16"/>
    <s v="Hofdünger"/>
    <x v="1"/>
    <x v="0"/>
    <s v="BESTAETIGT (6)"/>
    <n v="831.6"/>
    <n v="391.59999999999997"/>
    <x v="2"/>
    <x v="3"/>
    <n v="0.83160000000000001"/>
    <n v="0.39159999999999995"/>
    <n v="0.2079"/>
    <n v="9.7899999999999987E-2"/>
  </r>
  <r>
    <x v="11"/>
    <x v="16"/>
    <s v="Hofdünger"/>
    <x v="1"/>
    <x v="8"/>
    <s v="BESTAETIGT (6)"/>
    <n v="1340.37"/>
    <n v="581.66999999999996"/>
    <x v="13"/>
    <x v="3"/>
    <n v="1.3403699999999998"/>
    <n v="0.58166999999999991"/>
    <n v="1.3403699999999998"/>
    <n v="0.58166999999999991"/>
  </r>
  <r>
    <x v="11"/>
    <x v="16"/>
    <s v="Hofdünger"/>
    <x v="1"/>
    <x v="9"/>
    <s v="BESTAETIGT (6)"/>
    <n v="1182.5"/>
    <n v="759"/>
    <x v="10"/>
    <x v="3"/>
    <n v="1.1825000000000001"/>
    <n v="0.75900000000000001"/>
    <n v="0.59125000000000005"/>
    <n v="0.3795"/>
  </r>
  <r>
    <x v="11"/>
    <x v="16"/>
    <s v="Hofdünger"/>
    <x v="1"/>
    <x v="11"/>
    <s v="BESTAETIGT (6)"/>
    <n v="2146.7799999999997"/>
    <n v="1301.05"/>
    <x v="23"/>
    <x v="3"/>
    <n v="2.1467799999999997"/>
    <n v="1.30105"/>
    <n v="0.23853111111111108"/>
    <n v="0.14456111111111111"/>
  </r>
  <r>
    <x v="11"/>
    <x v="16"/>
    <s v="Hofdünger"/>
    <x v="1"/>
    <x v="12"/>
    <s v="BESTAETIGT (6)"/>
    <n v="1802.4"/>
    <n v="1057.5"/>
    <x v="10"/>
    <x v="3"/>
    <n v="1.8024"/>
    <n v="1.0575000000000001"/>
    <n v="0.9012"/>
    <n v="0.52875000000000005"/>
  </r>
  <r>
    <x v="11"/>
    <x v="16"/>
    <s v="Hofdünger"/>
    <x v="1"/>
    <x v="1"/>
    <s v="BESTAETIGT (6)"/>
    <n v="4819.8"/>
    <n v="2623.49"/>
    <x v="128"/>
    <x v="3"/>
    <n v="4.8197999999999999"/>
    <n v="2.6234899999999999"/>
    <n v="0.12358461538461538"/>
    <n v="6.7268974358974359E-2"/>
  </r>
  <r>
    <x v="11"/>
    <x v="16"/>
    <s v="Hofdünger"/>
    <x v="1"/>
    <x v="2"/>
    <s v="SPAETER_ERFASST (9)"/>
    <n v="24.3"/>
    <n v="10.38"/>
    <x v="13"/>
    <x v="3"/>
    <n v="2.4300000000000002E-2"/>
    <n v="1.038E-2"/>
    <n v="2.4300000000000002E-2"/>
    <n v="1.038E-2"/>
  </r>
  <r>
    <x v="11"/>
    <x v="16"/>
    <s v="Hofdünger"/>
    <x v="1"/>
    <x v="14"/>
    <s v="BESTAETIGT (6)"/>
    <n v="1664"/>
    <n v="686.4"/>
    <x v="13"/>
    <x v="3"/>
    <n v="1.6639999999999999"/>
    <n v="0.68640000000000001"/>
    <n v="1.6639999999999999"/>
    <n v="0.68640000000000001"/>
  </r>
  <r>
    <x v="11"/>
    <x v="16"/>
    <s v="Recyclingdünger"/>
    <x v="2"/>
    <x v="16"/>
    <s v="BESTAETIGT (6)"/>
    <n v="17465.32"/>
    <n v="8144.92"/>
    <x v="47"/>
    <x v="3"/>
    <n v="17.465319999999998"/>
    <n v="8.1449200000000008"/>
    <n v="1.0915824999999999"/>
    <n v="0.50905750000000005"/>
  </r>
  <r>
    <x v="11"/>
    <x v="15"/>
    <s v="Hofdünger"/>
    <x v="0"/>
    <x v="4"/>
    <s v="BESTAETIGT (6)"/>
    <n v="600"/>
    <n v="380"/>
    <x v="13"/>
    <x v="3"/>
    <n v="0.6"/>
    <n v="0.38"/>
    <n v="0.6"/>
    <n v="0.38"/>
  </r>
  <r>
    <x v="12"/>
    <x v="0"/>
    <s v="Hofdünger"/>
    <x v="3"/>
    <x v="16"/>
    <s v="BESTAETIGT (6)"/>
    <n v="1131.24"/>
    <n v="706.92000000000007"/>
    <x v="7"/>
    <x v="3"/>
    <n v="1.13124"/>
    <n v="0.7069200000000001"/>
    <n v="0.37708000000000003"/>
    <n v="0.23564000000000004"/>
  </r>
  <r>
    <x v="12"/>
    <x v="0"/>
    <s v="Hofdünger"/>
    <x v="0"/>
    <x v="5"/>
    <s v="BESTAETIGT (6)"/>
    <n v="2046"/>
    <n v="1254"/>
    <x v="23"/>
    <x v="3"/>
    <n v="2.0459999999999998"/>
    <n v="1.254"/>
    <n v="0.2273333333333333"/>
    <n v="0.13933333333333334"/>
  </r>
  <r>
    <x v="12"/>
    <x v="0"/>
    <s v="Hofdünger"/>
    <x v="1"/>
    <x v="9"/>
    <s v="BESTAETIGT (6)"/>
    <n v="1039"/>
    <n v="738"/>
    <x v="13"/>
    <x v="3"/>
    <n v="1.0389999999999999"/>
    <n v="0.73799999999999999"/>
    <n v="1.0389999999999999"/>
    <n v="0.73799999999999999"/>
  </r>
  <r>
    <x v="12"/>
    <x v="3"/>
    <s v="Hofdünger"/>
    <x v="3"/>
    <x v="16"/>
    <s v="BESTAETIGT (6)"/>
    <n v="23563.47"/>
    <n v="11388"/>
    <x v="74"/>
    <x v="3"/>
    <n v="23.563470000000002"/>
    <n v="11.388"/>
    <n v="0.38005596774193551"/>
    <n v="0.18367741935483869"/>
  </r>
  <r>
    <x v="12"/>
    <x v="3"/>
    <s v="Hofdünger"/>
    <x v="0"/>
    <x v="0"/>
    <s v="BESTAETIGT (6)"/>
    <n v="5302.5"/>
    <n v="2482.5"/>
    <x v="41"/>
    <x v="3"/>
    <n v="5.3025000000000002"/>
    <n v="2.4824999999999999"/>
    <n v="0.48204545454545455"/>
    <n v="0.22568181818181818"/>
  </r>
  <r>
    <x v="12"/>
    <x v="3"/>
    <s v="Hofdünger"/>
    <x v="0"/>
    <x v="1"/>
    <s v="BESTAETIGT (6)"/>
    <n v="1472.5"/>
    <n v="622.5"/>
    <x v="15"/>
    <x v="3"/>
    <n v="1.4724999999999999"/>
    <n v="0.62250000000000005"/>
    <n v="0.21035714285714285"/>
    <n v="8.892857142857144E-2"/>
  </r>
  <r>
    <x v="12"/>
    <x v="3"/>
    <s v="Hofdünger"/>
    <x v="0"/>
    <x v="3"/>
    <s v="BESTAETIGT (6)"/>
    <n v="5684.19"/>
    <n v="2258.4700000000003"/>
    <x v="51"/>
    <x v="3"/>
    <n v="5.6841899999999992"/>
    <n v="2.2584700000000004"/>
    <n v="0.47368249999999995"/>
    <n v="0.18820583333333338"/>
  </r>
  <r>
    <x v="12"/>
    <x v="3"/>
    <s v="Hofdünger"/>
    <x v="0"/>
    <x v="4"/>
    <s v="BESTAETIGT (6)"/>
    <n v="5636.95"/>
    <n v="2234.1"/>
    <x v="60"/>
    <x v="3"/>
    <n v="5.6369499999999997"/>
    <n v="2.2340999999999998"/>
    <n v="0.18789833333333333"/>
    <n v="7.4469999999999995E-2"/>
  </r>
  <r>
    <x v="12"/>
    <x v="3"/>
    <s v="Hofdünger"/>
    <x v="0"/>
    <x v="5"/>
    <s v="BESTAETIGT (6)"/>
    <n v="1570.75"/>
    <n v="828.74"/>
    <x v="15"/>
    <x v="3"/>
    <n v="1.5707500000000001"/>
    <n v="0.82874000000000003"/>
    <n v="0.22439285714285714"/>
    <n v="0.11839142857142858"/>
  </r>
  <r>
    <x v="12"/>
    <x v="3"/>
    <s v="Hofdünger"/>
    <x v="0"/>
    <x v="6"/>
    <s v="BESTAETIGT (6)"/>
    <n v="3534.92"/>
    <n v="1521.5"/>
    <x v="21"/>
    <x v="3"/>
    <n v="3.5349200000000001"/>
    <n v="1.5215000000000001"/>
    <n v="0.44186500000000001"/>
    <n v="0.19018750000000001"/>
  </r>
  <r>
    <x v="12"/>
    <x v="3"/>
    <s v="Hofdünger"/>
    <x v="1"/>
    <x v="0"/>
    <s v="BESTAETIGT (6)"/>
    <n v="273"/>
    <n v="210"/>
    <x v="13"/>
    <x v="3"/>
    <n v="0.27300000000000002"/>
    <n v="0.21"/>
    <n v="0.27300000000000002"/>
    <n v="0.21"/>
  </r>
  <r>
    <x v="12"/>
    <x v="3"/>
    <s v="Hofdünger"/>
    <x v="1"/>
    <x v="9"/>
    <s v="BESTAETIGT (6)"/>
    <n v="2416.5"/>
    <n v="1684.31"/>
    <x v="20"/>
    <x v="3"/>
    <n v="2.4165000000000001"/>
    <n v="1.68431"/>
    <n v="0.40275"/>
    <n v="0.28071833333333335"/>
  </r>
  <r>
    <x v="12"/>
    <x v="3"/>
    <s v="Hofdünger"/>
    <x v="1"/>
    <x v="10"/>
    <s v="BESTAETIGT (6)"/>
    <n v="1174.5"/>
    <n v="1305"/>
    <x v="7"/>
    <x v="3"/>
    <n v="1.1745000000000001"/>
    <n v="1.3049999999999999"/>
    <n v="0.39150000000000001"/>
    <n v="0.435"/>
  </r>
  <r>
    <x v="12"/>
    <x v="3"/>
    <s v="Hofdünger"/>
    <x v="1"/>
    <x v="12"/>
    <s v="BESTAETIGT (6)"/>
    <n v="3789.7199999999993"/>
    <n v="2249.3200000000002"/>
    <x v="15"/>
    <x v="3"/>
    <n v="3.7897199999999995"/>
    <n v="2.24932"/>
    <n v="0.54138857142857133"/>
    <n v="0.32133142857142855"/>
  </r>
  <r>
    <x v="12"/>
    <x v="3"/>
    <s v="Hofdünger"/>
    <x v="1"/>
    <x v="1"/>
    <s v="BESTAETIGT (6)"/>
    <n v="1623"/>
    <n v="690"/>
    <x v="7"/>
    <x v="3"/>
    <n v="1.623"/>
    <n v="0.69"/>
    <n v="0.54100000000000004"/>
    <n v="0.22999999999999998"/>
  </r>
  <r>
    <x v="12"/>
    <x v="3"/>
    <s v="Hofdünger"/>
    <x v="1"/>
    <x v="4"/>
    <s v="BESTAETIGT (6)"/>
    <n v="174.72"/>
    <n v="156.80000000000001"/>
    <x v="13"/>
    <x v="3"/>
    <n v="0.17471999999999999"/>
    <n v="0.15680000000000002"/>
    <n v="0.17471999999999999"/>
    <n v="0.15680000000000002"/>
  </r>
  <r>
    <x v="12"/>
    <x v="3"/>
    <s v="Hofdünger"/>
    <x v="1"/>
    <x v="5"/>
    <s v="BESTAETIGT (6)"/>
    <n v="368.08"/>
    <n v="423.72"/>
    <x v="13"/>
    <x v="3"/>
    <n v="0.36807999999999996"/>
    <n v="0.42372000000000004"/>
    <n v="0.36807999999999996"/>
    <n v="0.42372000000000004"/>
  </r>
  <r>
    <x v="12"/>
    <x v="3"/>
    <s v="Recyclingdünger"/>
    <x v="2"/>
    <x v="16"/>
    <s v="BESTAETIGT (6)"/>
    <n v="5796.0999999999995"/>
    <n v="3469.3999999999996"/>
    <x v="23"/>
    <x v="3"/>
    <n v="5.7960999999999991"/>
    <n v="3.4693999999999998"/>
    <n v="0.64401111111111098"/>
    <n v="0.38548888888888888"/>
  </r>
  <r>
    <x v="12"/>
    <x v="4"/>
    <s v="Hofdünger"/>
    <x v="3"/>
    <x v="16"/>
    <s v="BESTAETIGT (6)"/>
    <n v="130859.53999999991"/>
    <n v="60017.270000000004"/>
    <x v="172"/>
    <x v="3"/>
    <n v="130.8595399999999"/>
    <n v="60.017270000000003"/>
    <n v="0.37070691218130281"/>
    <n v="0.17002059490084986"/>
  </r>
  <r>
    <x v="12"/>
    <x v="4"/>
    <s v="Hofdünger"/>
    <x v="0"/>
    <x v="0"/>
    <s v="BESTAETIGT (6)"/>
    <n v="16276.600000000002"/>
    <n v="7473.2000000000016"/>
    <x v="30"/>
    <x v="3"/>
    <n v="16.276600000000002"/>
    <n v="7.4732000000000021"/>
    <n v="0.3463106382978724"/>
    <n v="0.15900425531914897"/>
  </r>
  <r>
    <x v="12"/>
    <x v="4"/>
    <s v="Hofdünger"/>
    <x v="0"/>
    <x v="1"/>
    <s v="BESTAETIGT (6)"/>
    <n v="7947.1299999999983"/>
    <n v="3362.9"/>
    <x v="76"/>
    <x v="3"/>
    <n v="7.9471299999999987"/>
    <n v="3.3629000000000002"/>
    <n v="0.23373911764705879"/>
    <n v="9.8908823529411771E-2"/>
  </r>
  <r>
    <x v="12"/>
    <x v="4"/>
    <s v="Hofdünger"/>
    <x v="0"/>
    <x v="3"/>
    <s v="BESTAETIGT (6)"/>
    <n v="35863.07"/>
    <n v="16574.369999999995"/>
    <x v="277"/>
    <x v="3"/>
    <n v="35.86307"/>
    <n v="16.574369999999995"/>
    <n v="0.32602790909090912"/>
    <n v="0.15067609090909087"/>
  </r>
  <r>
    <x v="12"/>
    <x v="4"/>
    <s v="Hofdünger"/>
    <x v="0"/>
    <x v="4"/>
    <s v="BESTAETIGT (6)"/>
    <n v="33523.470000000008"/>
    <n v="13885.689999999999"/>
    <x v="120"/>
    <x v="3"/>
    <n v="33.52347000000001"/>
    <n v="13.885689999999999"/>
    <n v="0.36438554347826096"/>
    <n v="0.15093141304347824"/>
  </r>
  <r>
    <x v="12"/>
    <x v="4"/>
    <s v="Hofdünger"/>
    <x v="0"/>
    <x v="5"/>
    <s v="BESTAETIGT (6)"/>
    <n v="30225.320000000003"/>
    <n v="16275.579999999998"/>
    <x v="276"/>
    <x v="3"/>
    <n v="30.225320000000004"/>
    <n v="16.275579999999998"/>
    <n v="0.33961033707865174"/>
    <n v="0.1828716853932584"/>
  </r>
  <r>
    <x v="12"/>
    <x v="4"/>
    <s v="Hofdünger"/>
    <x v="0"/>
    <x v="6"/>
    <s v="BESTAETIGT (6)"/>
    <n v="37412.379999999997"/>
    <n v="18689.469999999998"/>
    <x v="120"/>
    <x v="3"/>
    <n v="37.412379999999999"/>
    <n v="18.689469999999996"/>
    <n v="0.40665630434782607"/>
    <n v="0.20314641304347822"/>
  </r>
  <r>
    <x v="12"/>
    <x v="4"/>
    <s v="Hofdünger"/>
    <x v="1"/>
    <x v="0"/>
    <s v="BESTAETIGT (6)"/>
    <n v="1733.5"/>
    <n v="1402"/>
    <x v="20"/>
    <x v="3"/>
    <n v="1.7335"/>
    <n v="1.4019999999999999"/>
    <n v="0.28891666666666665"/>
    <n v="0.23366666666666666"/>
  </r>
  <r>
    <x v="12"/>
    <x v="4"/>
    <s v="Hofdünger"/>
    <x v="1"/>
    <x v="7"/>
    <s v="BESTAETIGT (6)"/>
    <n v="1868.35"/>
    <n v="1684.15"/>
    <x v="18"/>
    <x v="3"/>
    <n v="1.86835"/>
    <n v="1.68415"/>
    <n v="0.37367"/>
    <n v="0.33683000000000002"/>
  </r>
  <r>
    <x v="12"/>
    <x v="4"/>
    <s v="Hofdünger"/>
    <x v="1"/>
    <x v="8"/>
    <s v="BESTAETIGT (6)"/>
    <n v="222.6"/>
    <n v="96.6"/>
    <x v="10"/>
    <x v="3"/>
    <n v="0.22259999999999999"/>
    <n v="9.6599999999999991E-2"/>
    <n v="0.1113"/>
    <n v="4.8299999999999996E-2"/>
  </r>
  <r>
    <x v="12"/>
    <x v="4"/>
    <s v="Hofdünger"/>
    <x v="1"/>
    <x v="9"/>
    <s v="BESTAETIGT (6)"/>
    <n v="11161.400000000001"/>
    <n v="7772.829999999999"/>
    <x v="31"/>
    <x v="3"/>
    <n v="11.161400000000002"/>
    <n v="7.772829999999999"/>
    <n v="0.39862142857142863"/>
    <n v="0.27760107142857138"/>
  </r>
  <r>
    <x v="12"/>
    <x v="4"/>
    <s v="Hofdünger"/>
    <x v="1"/>
    <x v="10"/>
    <s v="BESTAETIGT (6)"/>
    <n v="1215"/>
    <n v="1350"/>
    <x v="10"/>
    <x v="3"/>
    <n v="1.2150000000000001"/>
    <n v="1.35"/>
    <n v="0.60750000000000004"/>
    <n v="0.67500000000000004"/>
  </r>
  <r>
    <x v="12"/>
    <x v="4"/>
    <s v="Hofdünger"/>
    <x v="1"/>
    <x v="11"/>
    <s v="BESTAETIGT (6)"/>
    <n v="63.36"/>
    <n v="36"/>
    <x v="10"/>
    <x v="3"/>
    <n v="6.336E-2"/>
    <n v="3.5999999999999997E-2"/>
    <n v="3.168E-2"/>
    <n v="1.7999999999999999E-2"/>
  </r>
  <r>
    <x v="12"/>
    <x v="4"/>
    <s v="Hofdünger"/>
    <x v="1"/>
    <x v="12"/>
    <s v="BESTAETIGT (6)"/>
    <n v="13382.88"/>
    <n v="8027.7900000000009"/>
    <x v="103"/>
    <x v="3"/>
    <n v="13.382879999999998"/>
    <n v="8.0277900000000013"/>
    <n v="0.37174666666666661"/>
    <n v="0.22299416666666672"/>
  </r>
  <r>
    <x v="12"/>
    <x v="4"/>
    <s v="Hofdünger"/>
    <x v="1"/>
    <x v="1"/>
    <s v="BESTAETIGT (6)"/>
    <n v="1723.8600000000001"/>
    <n v="866.54"/>
    <x v="15"/>
    <x v="3"/>
    <n v="1.7238600000000002"/>
    <n v="0.86653999999999998"/>
    <n v="0.24626571428571431"/>
    <n v="0.12379142857142857"/>
  </r>
  <r>
    <x v="12"/>
    <x v="4"/>
    <s v="Hofdünger"/>
    <x v="1"/>
    <x v="2"/>
    <s v="BESTAETIGT (6)"/>
    <n v="648"/>
    <n v="276.8"/>
    <x v="2"/>
    <x v="3"/>
    <n v="0.64800000000000002"/>
    <n v="0.27679999999999999"/>
    <n v="0.16200000000000001"/>
    <n v="6.9199999999999998E-2"/>
  </r>
  <r>
    <x v="12"/>
    <x v="4"/>
    <s v="Hofdünger"/>
    <x v="1"/>
    <x v="5"/>
    <s v="BESTAETIGT (6)"/>
    <n v="2146.6999999999998"/>
    <n v="1350.0499999999997"/>
    <x v="15"/>
    <x v="3"/>
    <n v="2.1466999999999996"/>
    <n v="1.3500499999999998"/>
    <n v="0.30667142857142854"/>
    <n v="0.19286428571428568"/>
  </r>
  <r>
    <x v="12"/>
    <x v="4"/>
    <s v="Hofdünger"/>
    <x v="1"/>
    <x v="6"/>
    <s v="BESTAETIGT (6)"/>
    <n v="1299"/>
    <n v="952.5"/>
    <x v="10"/>
    <x v="3"/>
    <n v="1.2989999999999999"/>
    <n v="0.95250000000000001"/>
    <n v="0.64949999999999997"/>
    <n v="0.47625000000000001"/>
  </r>
  <r>
    <x v="12"/>
    <x v="4"/>
    <s v="Recyclingdünger"/>
    <x v="2"/>
    <x v="16"/>
    <s v="BESTAETIGT (6)"/>
    <n v="13491.259999999998"/>
    <n v="7594.9"/>
    <x v="59"/>
    <x v="3"/>
    <n v="13.491259999999999"/>
    <n v="7.5949"/>
    <n v="0.46521586206896548"/>
    <n v="0.26189310344827588"/>
  </r>
  <r>
    <x v="12"/>
    <x v="1"/>
    <s v="Hofdünger"/>
    <x v="3"/>
    <x v="16"/>
    <s v="BESTAETIGT (6)"/>
    <n v="91161.339999999953"/>
    <n v="45781.19"/>
    <x v="278"/>
    <x v="3"/>
    <n v="91.161339999999953"/>
    <n v="45.781190000000002"/>
    <n v="0.32212487632508818"/>
    <n v="0.1617709893992933"/>
  </r>
  <r>
    <x v="12"/>
    <x v="1"/>
    <s v="Hofdünger"/>
    <x v="0"/>
    <x v="0"/>
    <s v="BESTAETIGT (6)"/>
    <n v="16137.200000000003"/>
    <n v="7899.99"/>
    <x v="127"/>
    <x v="3"/>
    <n v="16.137200000000004"/>
    <n v="7.8999899999999998"/>
    <n v="0.38421904761904768"/>
    <n v="0.18809499999999998"/>
  </r>
  <r>
    <x v="12"/>
    <x v="1"/>
    <s v="Hofdünger"/>
    <x v="0"/>
    <x v="1"/>
    <s v="BESTAETIGT (6)"/>
    <n v="4317.2"/>
    <n v="1763.6"/>
    <x v="49"/>
    <x v="3"/>
    <n v="4.3171999999999997"/>
    <n v="1.7635999999999998"/>
    <n v="0.25395294117647055"/>
    <n v="0.10374117647058823"/>
  </r>
  <r>
    <x v="12"/>
    <x v="1"/>
    <s v="Hofdünger"/>
    <x v="0"/>
    <x v="2"/>
    <s v="BESTAETIGT (6)"/>
    <n v="112.2"/>
    <n v="45.9"/>
    <x v="10"/>
    <x v="3"/>
    <n v="0.11220000000000001"/>
    <n v="4.5899999999999996E-2"/>
    <n v="5.6100000000000004E-2"/>
    <n v="2.2949999999999998E-2"/>
  </r>
  <r>
    <x v="12"/>
    <x v="1"/>
    <s v="Hofdünger"/>
    <x v="0"/>
    <x v="3"/>
    <s v="BESTAETIGT (6)"/>
    <n v="27563.729999999989"/>
    <n v="12584.529999999993"/>
    <x v="6"/>
    <x v="3"/>
    <n v="27.563729999999989"/>
    <n v="12.584529999999994"/>
    <n v="0.30626366666666655"/>
    <n v="0.13982811111111104"/>
  </r>
  <r>
    <x v="12"/>
    <x v="1"/>
    <s v="Hofdünger"/>
    <x v="0"/>
    <x v="4"/>
    <s v="BESTAETIGT (6)"/>
    <n v="35041.930000000008"/>
    <n v="15619.639999999996"/>
    <x v="154"/>
    <x v="3"/>
    <n v="35.041930000000008"/>
    <n v="15.619639999999995"/>
    <n v="0.37679494623655924"/>
    <n v="0.16795311827956985"/>
  </r>
  <r>
    <x v="12"/>
    <x v="1"/>
    <s v="Hofdünger"/>
    <x v="0"/>
    <x v="5"/>
    <s v="BESTAETIGT (6)"/>
    <n v="14547.9"/>
    <n v="8506.94"/>
    <x v="117"/>
    <x v="3"/>
    <n v="14.5479"/>
    <n v="8.5069400000000002"/>
    <n v="0.25082586206896551"/>
    <n v="0.14667137931034482"/>
  </r>
  <r>
    <x v="12"/>
    <x v="1"/>
    <s v="Hofdünger"/>
    <x v="0"/>
    <x v="6"/>
    <s v="BESTAETIGT (6)"/>
    <n v="9050.58"/>
    <n v="4015.7"/>
    <x v="82"/>
    <x v="3"/>
    <n v="9.0505800000000001"/>
    <n v="4.0156999999999998"/>
    <n v="0.43098000000000003"/>
    <n v="0.19122380952380952"/>
  </r>
  <r>
    <x v="12"/>
    <x v="1"/>
    <s v="Hofdünger"/>
    <x v="1"/>
    <x v="0"/>
    <s v="BESTAETIGT (6)"/>
    <n v="10377.299999999999"/>
    <n v="8101.2"/>
    <x v="22"/>
    <x v="3"/>
    <n v="10.3773"/>
    <n v="8.1012000000000004"/>
    <n v="0.41509200000000002"/>
    <n v="0.324048"/>
  </r>
  <r>
    <x v="12"/>
    <x v="1"/>
    <s v="Hofdünger"/>
    <x v="1"/>
    <x v="7"/>
    <s v="BESTAETIGT (6)"/>
    <n v="6757.0000000000009"/>
    <n v="6177"/>
    <x v="19"/>
    <x v="3"/>
    <n v="6.7570000000000006"/>
    <n v="6.1769999999999996"/>
    <n v="0.48264285714285721"/>
    <n v="0.44121428571428567"/>
  </r>
  <r>
    <x v="12"/>
    <x v="1"/>
    <s v="Hofdünger"/>
    <x v="1"/>
    <x v="8"/>
    <s v="BESTAETIGT (6)"/>
    <n v="3755.7200000000003"/>
    <n v="1614.04"/>
    <x v="19"/>
    <x v="3"/>
    <n v="3.7557200000000002"/>
    <n v="1.6140399999999999"/>
    <n v="0.26826571428571427"/>
    <n v="0.11528857142857142"/>
  </r>
  <r>
    <x v="12"/>
    <x v="1"/>
    <s v="Hofdünger"/>
    <x v="1"/>
    <x v="9"/>
    <s v="BESTAETIGT (6)"/>
    <n v="12256.830000000002"/>
    <n v="8326.82"/>
    <x v="22"/>
    <x v="3"/>
    <n v="12.256830000000003"/>
    <n v="8.3268199999999997"/>
    <n v="0.49027320000000008"/>
    <n v="0.3330728"/>
  </r>
  <r>
    <x v="12"/>
    <x v="1"/>
    <s v="Hofdünger"/>
    <x v="1"/>
    <x v="10"/>
    <s v="BESTAETIGT (6)"/>
    <n v="21711.33"/>
    <n v="23353.41"/>
    <x v="39"/>
    <x v="3"/>
    <n v="21.71133"/>
    <n v="23.35341"/>
    <n v="0.8041233333333333"/>
    <n v="0.86494111111111116"/>
  </r>
  <r>
    <x v="12"/>
    <x v="1"/>
    <s v="Hofdünger"/>
    <x v="1"/>
    <x v="11"/>
    <s v="BESTAETIGT (6)"/>
    <n v="1691.6000000000001"/>
    <n v="1103.2"/>
    <x v="16"/>
    <x v="3"/>
    <n v="1.6916000000000002"/>
    <n v="1.1032"/>
    <n v="0.16916000000000003"/>
    <n v="0.11032"/>
  </r>
  <r>
    <x v="12"/>
    <x v="1"/>
    <s v="Hofdünger"/>
    <x v="1"/>
    <x v="12"/>
    <s v="BESTAETIGT (6)"/>
    <n v="44310.05000000001"/>
    <n v="26364.379999999997"/>
    <x v="120"/>
    <x v="3"/>
    <n v="44.310050000000011"/>
    <n v="26.364379999999997"/>
    <n v="0.4816309782608697"/>
    <n v="0.28656934782608695"/>
  </r>
  <r>
    <x v="12"/>
    <x v="1"/>
    <s v="Hofdünger"/>
    <x v="1"/>
    <x v="1"/>
    <s v="BESTAETIGT (6)"/>
    <n v="8592.92"/>
    <n v="4738.4500000000007"/>
    <x v="127"/>
    <x v="3"/>
    <n v="8.5929199999999994"/>
    <n v="4.7384500000000012"/>
    <n v="0.20459333333333332"/>
    <n v="0.11282023809523813"/>
  </r>
  <r>
    <x v="12"/>
    <x v="1"/>
    <s v="Hofdünger"/>
    <x v="1"/>
    <x v="2"/>
    <s v="BESTAETIGT (6)"/>
    <n v="286.2"/>
    <n v="124.2"/>
    <x v="13"/>
    <x v="3"/>
    <n v="0.28620000000000001"/>
    <n v="0.1242"/>
    <n v="0.28620000000000001"/>
    <n v="0.1242"/>
  </r>
  <r>
    <x v="12"/>
    <x v="1"/>
    <s v="Hofdünger"/>
    <x v="1"/>
    <x v="14"/>
    <s v="BESTAETIGT (6)"/>
    <n v="640"/>
    <n v="264"/>
    <x v="10"/>
    <x v="3"/>
    <n v="0.64"/>
    <n v="0.26400000000000001"/>
    <n v="0.32"/>
    <n v="0.13200000000000001"/>
  </r>
  <r>
    <x v="12"/>
    <x v="1"/>
    <s v="Hofdünger"/>
    <x v="1"/>
    <x v="4"/>
    <s v="BESTAETIGT (6)"/>
    <n v="198.45"/>
    <n v="98"/>
    <x v="13"/>
    <x v="3"/>
    <n v="0.19844999999999999"/>
    <n v="9.8000000000000004E-2"/>
    <n v="0.19844999999999999"/>
    <n v="9.8000000000000004E-2"/>
  </r>
  <r>
    <x v="12"/>
    <x v="1"/>
    <s v="Hofdünger"/>
    <x v="1"/>
    <x v="5"/>
    <s v="BESTAETIGT (6)"/>
    <n v="3572.6"/>
    <n v="2160.9"/>
    <x v="41"/>
    <x v="3"/>
    <n v="3.5726"/>
    <n v="2.1609000000000003"/>
    <n v="0.32478181818181817"/>
    <n v="0.19644545454545456"/>
  </r>
  <r>
    <x v="12"/>
    <x v="1"/>
    <s v="Hofdünger"/>
    <x v="1"/>
    <x v="6"/>
    <s v="BESTAETIGT (6)"/>
    <n v="1126.4000000000001"/>
    <n v="588.70000000000005"/>
    <x v="7"/>
    <x v="3"/>
    <n v="1.1264000000000001"/>
    <n v="0.5887"/>
    <n v="0.37546666666666667"/>
    <n v="0.19623333333333334"/>
  </r>
  <r>
    <x v="12"/>
    <x v="1"/>
    <s v="Recyclingdünger"/>
    <x v="2"/>
    <x v="16"/>
    <s v="BESTAETIGT (6)"/>
    <n v="37612.26"/>
    <n v="21885"/>
    <x v="26"/>
    <x v="3"/>
    <n v="37.612259999999999"/>
    <n v="21.885000000000002"/>
    <n v="0.73749529411764703"/>
    <n v="0.42911764705882355"/>
  </r>
  <r>
    <x v="12"/>
    <x v="5"/>
    <s v="Hofdünger"/>
    <x v="3"/>
    <x v="16"/>
    <s v="BESTAETIGT (6)"/>
    <n v="1569.55"/>
    <n v="1096.8700000000001"/>
    <x v="7"/>
    <x v="3"/>
    <n v="1.56955"/>
    <n v="1.09687"/>
    <n v="0.52318333333333333"/>
    <n v="0.36562333333333336"/>
  </r>
  <r>
    <x v="12"/>
    <x v="5"/>
    <s v="Hofdünger"/>
    <x v="0"/>
    <x v="0"/>
    <s v="BESTAETIGT (6)"/>
    <n v="661.65"/>
    <n v="357.75"/>
    <x v="7"/>
    <x v="3"/>
    <n v="0.66164999999999996"/>
    <n v="0.35775000000000001"/>
    <n v="0.22055"/>
    <n v="0.11925000000000001"/>
  </r>
  <r>
    <x v="12"/>
    <x v="5"/>
    <s v="Hofdünger"/>
    <x v="0"/>
    <x v="4"/>
    <s v="BESTAETIGT (6)"/>
    <n v="729"/>
    <n v="282.60000000000002"/>
    <x v="13"/>
    <x v="3"/>
    <n v="0.72899999999999998"/>
    <n v="0.28260000000000002"/>
    <n v="0.72899999999999998"/>
    <n v="0.28260000000000002"/>
  </r>
  <r>
    <x v="12"/>
    <x v="5"/>
    <s v="Hofdünger"/>
    <x v="1"/>
    <x v="0"/>
    <s v="BESTAETIGT (6)"/>
    <n v="1546.75"/>
    <n v="1177"/>
    <x v="15"/>
    <x v="3"/>
    <n v="1.5467500000000001"/>
    <n v="1.177"/>
    <n v="0.22096428571428572"/>
    <n v="0.16814285714285715"/>
  </r>
  <r>
    <x v="12"/>
    <x v="5"/>
    <s v="Hofdünger"/>
    <x v="1"/>
    <x v="9"/>
    <s v="BESTAETIGT (6)"/>
    <n v="1459.1999999999998"/>
    <n v="970.31999999999994"/>
    <x v="2"/>
    <x v="3"/>
    <n v="1.4591999999999998"/>
    <n v="0.97031999999999996"/>
    <n v="0.36479999999999996"/>
    <n v="0.24257999999999999"/>
  </r>
  <r>
    <x v="12"/>
    <x v="5"/>
    <s v="Recyclingdünger"/>
    <x v="2"/>
    <x v="16"/>
    <s v="BESTAETIGT (6)"/>
    <n v="521"/>
    <n v="305"/>
    <x v="13"/>
    <x v="3"/>
    <n v="0.52100000000000002"/>
    <n v="0.30499999999999999"/>
    <n v="0.52100000000000002"/>
    <n v="0.30499999999999999"/>
  </r>
  <r>
    <x v="12"/>
    <x v="16"/>
    <s v="Hofdünger"/>
    <x v="3"/>
    <x v="16"/>
    <s v="BESTAETIGT (6)"/>
    <n v="1916"/>
    <n v="1135"/>
    <x v="2"/>
    <x v="3"/>
    <n v="1.9159999999999999"/>
    <n v="1.135"/>
    <n v="0.47899999999999998"/>
    <n v="0.28375"/>
  </r>
  <r>
    <x v="12"/>
    <x v="16"/>
    <s v="Hofdünger"/>
    <x v="1"/>
    <x v="12"/>
    <s v="BESTAETIGT (6)"/>
    <n v="1738.2"/>
    <n v="1041.3"/>
    <x v="7"/>
    <x v="3"/>
    <n v="1.7382"/>
    <n v="1.0412999999999999"/>
    <n v="0.57940000000000003"/>
    <n v="0.34709999999999996"/>
  </r>
  <r>
    <x v="12"/>
    <x v="6"/>
    <s v="Hofdünger"/>
    <x v="3"/>
    <x v="16"/>
    <s v="BESTAETIGT (6)"/>
    <n v="463922.10999999923"/>
    <n v="210760.14999999988"/>
    <x v="279"/>
    <x v="3"/>
    <n v="463.92210999999924"/>
    <n v="210.76014999999987"/>
    <n v="0.31240546127946078"/>
    <n v="0.14192602693602685"/>
  </r>
  <r>
    <x v="12"/>
    <x v="6"/>
    <s v="Hofdünger"/>
    <x v="0"/>
    <x v="0"/>
    <s v="BESTAETIGT (6)"/>
    <n v="152508.19999999998"/>
    <n v="63031.170000000006"/>
    <x v="254"/>
    <x v="3"/>
    <n v="152.50819999999999"/>
    <n v="63.031170000000003"/>
    <n v="1.081618439716312"/>
    <n v="0.44702957446808511"/>
  </r>
  <r>
    <x v="12"/>
    <x v="6"/>
    <s v="Hofdünger"/>
    <x v="0"/>
    <x v="1"/>
    <s v="BESTAETIGT (6)"/>
    <n v="109944.65000000001"/>
    <n v="45739.080000000009"/>
    <x v="246"/>
    <x v="3"/>
    <n v="109.94465000000001"/>
    <n v="45.739080000000008"/>
    <n v="0.68288602484472061"/>
    <n v="0.28409366459627333"/>
  </r>
  <r>
    <x v="12"/>
    <x v="6"/>
    <s v="Hofdünger"/>
    <x v="0"/>
    <x v="19"/>
    <s v="BESTAETIGT (6)"/>
    <n v="2850.9000000000005"/>
    <n v="1188.5099999999998"/>
    <x v="41"/>
    <x v="3"/>
    <n v="2.8509000000000007"/>
    <n v="1.1885099999999997"/>
    <n v="0.25917272727272733"/>
    <n v="0.10804636363636361"/>
  </r>
  <r>
    <x v="12"/>
    <x v="6"/>
    <s v="Hofdünger"/>
    <x v="0"/>
    <x v="2"/>
    <s v="BESTAETIGT (6)"/>
    <n v="8725"/>
    <n v="3574"/>
    <x v="7"/>
    <x v="3"/>
    <n v="8.7249999999999996"/>
    <n v="3.5739999999999998"/>
    <n v="2.9083333333333332"/>
    <n v="1.1913333333333334"/>
  </r>
  <r>
    <x v="12"/>
    <x v="6"/>
    <s v="Hofdünger"/>
    <x v="0"/>
    <x v="3"/>
    <s v="BESTAETIGT (6)"/>
    <n v="142346.69999999995"/>
    <n v="65486.169999999991"/>
    <x v="170"/>
    <x v="3"/>
    <n v="142.34669999999994"/>
    <n v="65.486169999999987"/>
    <n v="0.32205135746606323"/>
    <n v="0.14815875565610856"/>
  </r>
  <r>
    <x v="12"/>
    <x v="6"/>
    <s v="Hofdünger"/>
    <x v="0"/>
    <x v="4"/>
    <s v="BESTAETIGT (6)"/>
    <n v="161085.81999999983"/>
    <n v="69439.399999999994"/>
    <x v="280"/>
    <x v="3"/>
    <n v="161.08581999999984"/>
    <n v="69.439399999999992"/>
    <n v="0.38445303102625261"/>
    <n v="0.16572649164677802"/>
  </r>
  <r>
    <x v="12"/>
    <x v="6"/>
    <s v="Hofdünger"/>
    <x v="0"/>
    <x v="5"/>
    <s v="BESTAETIGT (6)"/>
    <n v="79829.500000000029"/>
    <n v="44750.10000000002"/>
    <x v="281"/>
    <x v="3"/>
    <n v="79.829500000000024"/>
    <n v="44.750100000000018"/>
    <n v="0.32060040160642578"/>
    <n v="0.1797192771084338"/>
  </r>
  <r>
    <x v="12"/>
    <x v="6"/>
    <s v="Hofdünger"/>
    <x v="0"/>
    <x v="6"/>
    <s v="BESTAETIGT (6)"/>
    <n v="95899.310000000027"/>
    <n v="44626.299999999996"/>
    <x v="282"/>
    <x v="3"/>
    <n v="95.899310000000028"/>
    <n v="44.626299999999993"/>
    <n v="0.39464736625514413"/>
    <n v="0.18364732510288062"/>
  </r>
  <r>
    <x v="12"/>
    <x v="6"/>
    <s v="Hofdünger"/>
    <x v="1"/>
    <x v="0"/>
    <s v="BESTAETIGT (6)"/>
    <n v="13096.749999999998"/>
    <n v="9343.4000000000015"/>
    <x v="22"/>
    <x v="3"/>
    <n v="13.096749999999998"/>
    <n v="9.3434000000000008"/>
    <n v="0.52386999999999995"/>
    <n v="0.37373600000000001"/>
  </r>
  <r>
    <x v="12"/>
    <x v="6"/>
    <s v="Hofdünger"/>
    <x v="1"/>
    <x v="7"/>
    <s v="BESTAETIGT (6)"/>
    <n v="2661.2500000000005"/>
    <n v="2019.2600000000002"/>
    <x v="41"/>
    <x v="3"/>
    <n v="2.6612500000000003"/>
    <n v="2.0192600000000001"/>
    <n v="0.24193181818181822"/>
    <n v="0.1835690909090909"/>
  </r>
  <r>
    <x v="12"/>
    <x v="6"/>
    <s v="Hofdünger"/>
    <x v="1"/>
    <x v="8"/>
    <s v="BESTAETIGT (6)"/>
    <n v="7371.02"/>
    <n v="3227.5600000000004"/>
    <x v="14"/>
    <x v="3"/>
    <n v="7.3710200000000006"/>
    <n v="3.2275600000000004"/>
    <n v="0.30712583333333338"/>
    <n v="0.13448166666666669"/>
  </r>
  <r>
    <x v="12"/>
    <x v="6"/>
    <s v="Hofdünger"/>
    <x v="1"/>
    <x v="9"/>
    <s v="BESTAETIGT (6)"/>
    <n v="26170.440000000002"/>
    <n v="18508.95"/>
    <x v="113"/>
    <x v="3"/>
    <n v="26.170440000000003"/>
    <n v="18.508950000000002"/>
    <n v="0.50327769230769237"/>
    <n v="0.35594134615384621"/>
  </r>
  <r>
    <x v="12"/>
    <x v="6"/>
    <s v="Hofdünger"/>
    <x v="1"/>
    <x v="10"/>
    <s v="BESTAETIGT (6)"/>
    <n v="3981.31"/>
    <n v="3332.63"/>
    <x v="16"/>
    <x v="3"/>
    <n v="3.9813100000000001"/>
    <n v="3.33263"/>
    <n v="0.39813100000000001"/>
    <n v="0.33326299999999998"/>
  </r>
  <r>
    <x v="12"/>
    <x v="6"/>
    <s v="Hofdünger"/>
    <x v="1"/>
    <x v="11"/>
    <s v="BESTAETIGT (6)"/>
    <n v="6563.0700000000033"/>
    <n v="4475.49"/>
    <x v="88"/>
    <x v="3"/>
    <n v="6.5630700000000033"/>
    <n v="4.4754899999999997"/>
    <n v="7.8131785714285751E-2"/>
    <n v="5.3279642857142852E-2"/>
  </r>
  <r>
    <x v="12"/>
    <x v="6"/>
    <s v="Hofdünger"/>
    <x v="1"/>
    <x v="12"/>
    <s v="BESTAETIGT (6)"/>
    <n v="33964.120000000003"/>
    <n v="20086.489999999998"/>
    <x v="1"/>
    <x v="3"/>
    <n v="33.964120000000001"/>
    <n v="20.086489999999998"/>
    <n v="0.3501455670103093"/>
    <n v="0.20707721649484534"/>
  </r>
  <r>
    <x v="12"/>
    <x v="6"/>
    <s v="Hofdünger"/>
    <x v="1"/>
    <x v="1"/>
    <s v="BESTAETIGT (6)"/>
    <n v="19473.11"/>
    <n v="9448.9599999999991"/>
    <x v="75"/>
    <x v="3"/>
    <n v="19.473110000000002"/>
    <n v="9.4489599999999996"/>
    <n v="0.22382885057471266"/>
    <n v="0.1086087356321839"/>
  </r>
  <r>
    <x v="12"/>
    <x v="6"/>
    <s v="Hofdünger"/>
    <x v="1"/>
    <x v="2"/>
    <s v="BESTAETIGT (6)"/>
    <n v="4544.8"/>
    <n v="1930.82"/>
    <x v="19"/>
    <x v="3"/>
    <n v="4.5448000000000004"/>
    <n v="1.93082"/>
    <n v="0.32462857142857143"/>
    <n v="0.13791571428571428"/>
  </r>
  <r>
    <x v="12"/>
    <x v="6"/>
    <s v="Hofdünger"/>
    <x v="1"/>
    <x v="14"/>
    <s v="BESTAETIGT (6)"/>
    <n v="585.76"/>
    <n v="270.72000000000003"/>
    <x v="7"/>
    <x v="3"/>
    <n v="0.58575999999999995"/>
    <n v="0.27072000000000002"/>
    <n v="0.19525333333333331"/>
    <n v="9.0240000000000001E-2"/>
  </r>
  <r>
    <x v="12"/>
    <x v="6"/>
    <s v="Hofdünger"/>
    <x v="1"/>
    <x v="4"/>
    <s v="BESTAETIGT (6)"/>
    <n v="1905.54"/>
    <n v="1710.1"/>
    <x v="20"/>
    <x v="3"/>
    <n v="1.90554"/>
    <n v="1.7101"/>
    <n v="0.31758999999999998"/>
    <n v="0.28501666666666664"/>
  </r>
  <r>
    <x v="12"/>
    <x v="6"/>
    <s v="Hofdünger"/>
    <x v="1"/>
    <x v="5"/>
    <s v="BESTAETIGT (6)"/>
    <n v="5806.44"/>
    <n v="3880.15"/>
    <x v="84"/>
    <x v="3"/>
    <n v="5.8064399999999994"/>
    <n v="3.88015"/>
    <n v="0.26392909090909089"/>
    <n v="0.17637045454545455"/>
  </r>
  <r>
    <x v="12"/>
    <x v="6"/>
    <s v="Hofdünger"/>
    <x v="1"/>
    <x v="6"/>
    <s v="BESTAETIGT (6)"/>
    <n v="367.42"/>
    <n v="240.3"/>
    <x v="7"/>
    <x v="3"/>
    <n v="0.36742000000000002"/>
    <n v="0.24030000000000001"/>
    <n v="0.12247333333333334"/>
    <n v="8.0100000000000005E-2"/>
  </r>
  <r>
    <x v="12"/>
    <x v="6"/>
    <s v="Hofdünger"/>
    <x v="1"/>
    <x v="17"/>
    <s v="BESTAETIGT (6)"/>
    <n v="1618.4"/>
    <n v="632.5"/>
    <x v="2"/>
    <x v="3"/>
    <n v="1.6184000000000001"/>
    <n v="0.63249999999999995"/>
    <n v="0.40460000000000002"/>
    <n v="0.15812499999999999"/>
  </r>
  <r>
    <x v="12"/>
    <x v="6"/>
    <s v="Recyclingdünger"/>
    <x v="2"/>
    <x v="16"/>
    <s v="BESTAETIGT (6)"/>
    <n v="85018.810000000012"/>
    <n v="42865.039999999979"/>
    <x v="102"/>
    <x v="3"/>
    <n v="85.018810000000016"/>
    <n v="42.865039999999979"/>
    <n v="0.7799890825688075"/>
    <n v="0.39325724770642184"/>
  </r>
  <r>
    <x v="12"/>
    <x v="15"/>
    <s v="Hofdünger"/>
    <x v="3"/>
    <x v="16"/>
    <s v="BESTAETIGT (6)"/>
    <n v="720"/>
    <n v="450"/>
    <x v="13"/>
    <x v="3"/>
    <n v="0.72"/>
    <n v="0.45"/>
    <n v="0.72"/>
    <n v="0.45"/>
  </r>
  <r>
    <x v="12"/>
    <x v="15"/>
    <s v="Hofdünger"/>
    <x v="0"/>
    <x v="3"/>
    <s v="BESTAETIGT (6)"/>
    <n v="460.35"/>
    <n v="174.15"/>
    <x v="13"/>
    <x v="3"/>
    <n v="0.46035000000000004"/>
    <n v="0.17415"/>
    <n v="0.46035000000000004"/>
    <n v="0.17415"/>
  </r>
  <r>
    <x v="12"/>
    <x v="20"/>
    <s v="Hofdünger"/>
    <x v="3"/>
    <x v="16"/>
    <s v="BESTAETIGT (6)"/>
    <n v="685.8"/>
    <n v="235.9"/>
    <x v="7"/>
    <x v="3"/>
    <n v="0.68579999999999997"/>
    <n v="0.2359"/>
    <n v="0.2286"/>
    <n v="7.8633333333333333E-2"/>
  </r>
  <r>
    <x v="12"/>
    <x v="20"/>
    <s v="Hofdünger"/>
    <x v="0"/>
    <x v="1"/>
    <s v="BESTAETIGT (6)"/>
    <n v="708.3"/>
    <n v="292.2"/>
    <x v="2"/>
    <x v="3"/>
    <n v="0.70829999999999993"/>
    <n v="0.29220000000000002"/>
    <n v="0.17707499999999998"/>
    <n v="7.3050000000000004E-2"/>
  </r>
  <r>
    <x v="12"/>
    <x v="20"/>
    <s v="Hofdünger"/>
    <x v="0"/>
    <x v="4"/>
    <s v="BESTAETIGT (6)"/>
    <n v="1823.6000000000001"/>
    <n v="792.1"/>
    <x v="11"/>
    <x v="3"/>
    <n v="1.8236000000000001"/>
    <n v="0.79210000000000003"/>
    <n v="0.12157333333333334"/>
    <n v="5.2806666666666668E-2"/>
  </r>
  <r>
    <x v="12"/>
    <x v="21"/>
    <s v="Hofdünger"/>
    <x v="3"/>
    <x v="16"/>
    <s v="BESTAETIGT (6)"/>
    <n v="229.02"/>
    <n v="83.82"/>
    <x v="13"/>
    <x v="3"/>
    <n v="0.22902"/>
    <n v="8.3819999999999992E-2"/>
    <n v="0.22902"/>
    <n v="8.3819999999999992E-2"/>
  </r>
  <r>
    <x v="12"/>
    <x v="21"/>
    <s v="Hofdünger"/>
    <x v="0"/>
    <x v="1"/>
    <s v="BESTAETIGT (6)"/>
    <n v="183.6"/>
    <n v="75.599999999999994"/>
    <x v="13"/>
    <x v="3"/>
    <n v="0.18359999999999999"/>
    <n v="7.5600000000000001E-2"/>
    <n v="0.18359999999999999"/>
    <n v="7.5600000000000001E-2"/>
  </r>
  <r>
    <x v="12"/>
    <x v="8"/>
    <s v="Hofdünger"/>
    <x v="0"/>
    <x v="1"/>
    <s v="BESTAETIGT (6)"/>
    <n v="480"/>
    <n v="200"/>
    <x v="13"/>
    <x v="3"/>
    <n v="0.48"/>
    <n v="0.2"/>
    <n v="0.48"/>
    <n v="0.2"/>
  </r>
  <r>
    <x v="12"/>
    <x v="8"/>
    <s v="Hofdünger"/>
    <x v="0"/>
    <x v="4"/>
    <s v="BESTAETIGT (6)"/>
    <n v="1165"/>
    <n v="360"/>
    <x v="13"/>
    <x v="3"/>
    <n v="1.165"/>
    <n v="0.36"/>
    <n v="1.165"/>
    <n v="0.36"/>
  </r>
  <r>
    <x v="12"/>
    <x v="8"/>
    <s v="Hofdünger"/>
    <x v="0"/>
    <x v="5"/>
    <s v="BESTAETIGT (6)"/>
    <n v="190"/>
    <n v="130"/>
    <x v="13"/>
    <x v="3"/>
    <n v="0.19"/>
    <n v="0.13"/>
    <n v="0.19"/>
    <n v="0.13"/>
  </r>
  <r>
    <x v="12"/>
    <x v="22"/>
    <s v="Hofdünger"/>
    <x v="1"/>
    <x v="12"/>
    <s v="BESTAETIGT (6)"/>
    <n v="624"/>
    <n v="360"/>
    <x v="13"/>
    <x v="3"/>
    <n v="0.624"/>
    <n v="0.36"/>
    <n v="0.624"/>
    <n v="0.36"/>
  </r>
  <r>
    <x v="12"/>
    <x v="9"/>
    <s v="Hofdünger"/>
    <x v="3"/>
    <x v="16"/>
    <s v="BESTAETIGT (6)"/>
    <n v="3390.15"/>
    <n v="1412.92"/>
    <x v="51"/>
    <x v="3"/>
    <n v="3.3901500000000002"/>
    <n v="1.4129200000000002"/>
    <n v="0.2825125"/>
    <n v="0.11774333333333335"/>
  </r>
  <r>
    <x v="12"/>
    <x v="9"/>
    <s v="Hofdünger"/>
    <x v="0"/>
    <x v="1"/>
    <s v="BESTAETIGT (6)"/>
    <n v="306"/>
    <n v="126"/>
    <x v="13"/>
    <x v="3"/>
    <n v="0.30599999999999999"/>
    <n v="0.126"/>
    <n v="0.30599999999999999"/>
    <n v="0.126"/>
  </r>
  <r>
    <x v="12"/>
    <x v="9"/>
    <s v="Hofdünger"/>
    <x v="0"/>
    <x v="3"/>
    <s v="BESTAETIGT (6)"/>
    <n v="1323.2"/>
    <n v="692.4"/>
    <x v="10"/>
    <x v="3"/>
    <n v="1.3232000000000002"/>
    <n v="0.69240000000000002"/>
    <n v="0.66160000000000008"/>
    <n v="0.34620000000000001"/>
  </r>
  <r>
    <x v="12"/>
    <x v="9"/>
    <s v="Hofdünger"/>
    <x v="0"/>
    <x v="4"/>
    <s v="BESTAETIGT (6)"/>
    <n v="2819.88"/>
    <n v="1005.48"/>
    <x v="15"/>
    <x v="3"/>
    <n v="2.8198799999999999"/>
    <n v="1.0054799999999999"/>
    <n v="0.40283999999999998"/>
    <n v="0.14363999999999999"/>
  </r>
  <r>
    <x v="12"/>
    <x v="9"/>
    <s v="Hofdünger"/>
    <x v="0"/>
    <x v="6"/>
    <s v="BESTAETIGT (6)"/>
    <n v="693.09999999999991"/>
    <n v="298.75"/>
    <x v="2"/>
    <x v="3"/>
    <n v="0.69309999999999994"/>
    <n v="0.29875000000000002"/>
    <n v="0.17327499999999998"/>
    <n v="7.4687500000000004E-2"/>
  </r>
  <r>
    <x v="12"/>
    <x v="9"/>
    <s v="Hofdünger"/>
    <x v="1"/>
    <x v="12"/>
    <s v="BESTAETIGT (6)"/>
    <n v="285.60000000000002"/>
    <n v="168"/>
    <x v="13"/>
    <x v="3"/>
    <n v="0.28560000000000002"/>
    <n v="0.16800000000000001"/>
    <n v="0.28560000000000002"/>
    <n v="0.16800000000000001"/>
  </r>
  <r>
    <x v="12"/>
    <x v="2"/>
    <s v="Hofdünger"/>
    <x v="3"/>
    <x v="16"/>
    <s v="BESTAETIGT (6)"/>
    <n v="4785.33"/>
    <n v="3056.76"/>
    <x v="15"/>
    <x v="3"/>
    <n v="4.7853300000000001"/>
    <n v="3.0567600000000001"/>
    <n v="0.68361857142857141"/>
    <n v="0.43668000000000001"/>
  </r>
  <r>
    <x v="12"/>
    <x v="2"/>
    <s v="Hofdünger"/>
    <x v="0"/>
    <x v="1"/>
    <s v="BESTAETIGT (6)"/>
    <n v="2413.5"/>
    <n v="1002.5"/>
    <x v="7"/>
    <x v="3"/>
    <n v="2.4135"/>
    <n v="1.0024999999999999"/>
    <n v="0.80449999999999999"/>
    <n v="0.33416666666666667"/>
  </r>
  <r>
    <x v="12"/>
    <x v="2"/>
    <s v="Hofdünger"/>
    <x v="0"/>
    <x v="3"/>
    <s v="BESTAETIGT (6)"/>
    <n v="875"/>
    <n v="490"/>
    <x v="13"/>
    <x v="3"/>
    <n v="0.875"/>
    <n v="0.49"/>
    <n v="0.875"/>
    <n v="0.49"/>
  </r>
  <r>
    <x v="12"/>
    <x v="2"/>
    <s v="Hofdünger"/>
    <x v="0"/>
    <x v="4"/>
    <s v="BESTAETIGT (6)"/>
    <n v="400"/>
    <n v="250"/>
    <x v="13"/>
    <x v="3"/>
    <n v="0.4"/>
    <n v="0.25"/>
    <n v="0.4"/>
    <n v="0.25"/>
  </r>
  <r>
    <x v="12"/>
    <x v="2"/>
    <s v="Hofdünger"/>
    <x v="0"/>
    <x v="5"/>
    <s v="BESTAETIGT (6)"/>
    <n v="4752.3999999999996"/>
    <n v="3126"/>
    <x v="27"/>
    <x v="3"/>
    <n v="4.7523999999999997"/>
    <n v="3.1259999999999999"/>
    <n v="0.36556923076923076"/>
    <n v="0.24046153846153845"/>
  </r>
  <r>
    <x v="12"/>
    <x v="2"/>
    <s v="Hofdünger"/>
    <x v="1"/>
    <x v="0"/>
    <s v="BESTAETIGT (6)"/>
    <n v="1248"/>
    <n v="520"/>
    <x v="13"/>
    <x v="3"/>
    <n v="1.248"/>
    <n v="0.52"/>
    <n v="1.248"/>
    <n v="0.52"/>
  </r>
  <r>
    <x v="12"/>
    <x v="2"/>
    <s v="Hofdünger"/>
    <x v="1"/>
    <x v="9"/>
    <s v="BESTAETIGT (6)"/>
    <n v="1288.23"/>
    <n v="952.2"/>
    <x v="13"/>
    <x v="3"/>
    <n v="1.28823"/>
    <n v="0.95220000000000005"/>
    <n v="1.28823"/>
    <n v="0.95220000000000005"/>
  </r>
  <r>
    <x v="12"/>
    <x v="2"/>
    <s v="Hofdünger"/>
    <x v="1"/>
    <x v="12"/>
    <s v="BESTAETIGT (6)"/>
    <n v="3239.46"/>
    <n v="2025.59"/>
    <x v="20"/>
    <x v="3"/>
    <n v="3.2394600000000002"/>
    <n v="2.0255899999999998"/>
    <n v="0.53991"/>
    <n v="0.33759833333333328"/>
  </r>
  <r>
    <x v="12"/>
    <x v="2"/>
    <s v="Hofdünger"/>
    <x v="1"/>
    <x v="5"/>
    <s v="BESTAETIGT (6)"/>
    <n v="660"/>
    <n v="346.8"/>
    <x v="10"/>
    <x v="3"/>
    <n v="0.66"/>
    <n v="0.3468"/>
    <n v="0.33"/>
    <n v="0.1734"/>
  </r>
  <r>
    <x v="12"/>
    <x v="11"/>
    <s v="Hofdünger"/>
    <x v="3"/>
    <x v="16"/>
    <s v="BESTAETIGT (6)"/>
    <n v="3304.86"/>
    <n v="1469.36"/>
    <x v="27"/>
    <x v="3"/>
    <n v="3.3048600000000001"/>
    <n v="1.46936"/>
    <n v="0.25422"/>
    <n v="0.1130276923076923"/>
  </r>
  <r>
    <x v="12"/>
    <x v="11"/>
    <s v="Hofdünger"/>
    <x v="0"/>
    <x v="4"/>
    <s v="BESTAETIGT (6)"/>
    <n v="4249.6000000000004"/>
    <n v="1730.1000000000001"/>
    <x v="19"/>
    <x v="3"/>
    <n v="4.2496"/>
    <n v="1.7301000000000002"/>
    <n v="0.30354285714285717"/>
    <n v="0.12357857142857144"/>
  </r>
  <r>
    <x v="12"/>
    <x v="11"/>
    <s v="Hofdünger"/>
    <x v="0"/>
    <x v="6"/>
    <s v="BESTAETIGT (6)"/>
    <n v="3682.9"/>
    <n v="1461.25"/>
    <x v="16"/>
    <x v="3"/>
    <n v="3.6829000000000001"/>
    <n v="1.4612499999999999"/>
    <n v="0.36829000000000001"/>
    <n v="0.146125"/>
  </r>
  <r>
    <x v="12"/>
    <x v="11"/>
    <s v="Hofdünger"/>
    <x v="1"/>
    <x v="11"/>
    <s v="BESTAETIGT (6)"/>
    <n v="21.33"/>
    <n v="15.69"/>
    <x v="13"/>
    <x v="3"/>
    <n v="2.1329999999999998E-2"/>
    <n v="1.5689999999999999E-2"/>
    <n v="2.1329999999999998E-2"/>
    <n v="1.5689999999999999E-2"/>
  </r>
  <r>
    <x v="12"/>
    <x v="11"/>
    <s v="Hofdünger"/>
    <x v="1"/>
    <x v="12"/>
    <s v="BESTAETIGT (6)"/>
    <n v="203"/>
    <n v="120"/>
    <x v="13"/>
    <x v="3"/>
    <n v="0.20300000000000001"/>
    <n v="0.12"/>
    <n v="0.20300000000000001"/>
    <n v="0.12"/>
  </r>
  <r>
    <x v="12"/>
    <x v="12"/>
    <s v="Hofdünger"/>
    <x v="3"/>
    <x v="16"/>
    <s v="BESTAETIGT (6)"/>
    <n v="5858.2"/>
    <n v="2881.8"/>
    <x v="39"/>
    <x v="3"/>
    <n v="5.8582000000000001"/>
    <n v="2.8818000000000001"/>
    <n v="0.21697037037037037"/>
    <n v="0.10673333333333333"/>
  </r>
  <r>
    <x v="12"/>
    <x v="12"/>
    <s v="Hofdünger"/>
    <x v="0"/>
    <x v="0"/>
    <s v="BESTAETIGT (6)"/>
    <n v="334.8"/>
    <n v="135"/>
    <x v="10"/>
    <x v="3"/>
    <n v="0.33479999999999999"/>
    <n v="0.13500000000000001"/>
    <n v="0.16739999999999999"/>
    <n v="6.7500000000000004E-2"/>
  </r>
  <r>
    <x v="12"/>
    <x v="12"/>
    <s v="Hofdünger"/>
    <x v="0"/>
    <x v="1"/>
    <s v="BESTAETIGT (6)"/>
    <n v="519"/>
    <n v="213"/>
    <x v="7"/>
    <x v="3"/>
    <n v="0.51900000000000002"/>
    <n v="0.21299999999999999"/>
    <n v="0.17300000000000001"/>
    <n v="7.0999999999999994E-2"/>
  </r>
  <r>
    <x v="12"/>
    <x v="12"/>
    <s v="Hofdünger"/>
    <x v="0"/>
    <x v="3"/>
    <s v="BESTAETIGT (6)"/>
    <n v="2986.56"/>
    <n v="1561.77"/>
    <x v="27"/>
    <x v="3"/>
    <n v="2.9865599999999999"/>
    <n v="1.5617699999999999"/>
    <n v="0.22973538461538462"/>
    <n v="0.12013615384615384"/>
  </r>
  <r>
    <x v="12"/>
    <x v="12"/>
    <s v="Hofdünger"/>
    <x v="0"/>
    <x v="4"/>
    <s v="BESTAETIGT (6)"/>
    <n v="7582.37"/>
    <n v="3500.32"/>
    <x v="31"/>
    <x v="3"/>
    <n v="7.5823700000000001"/>
    <n v="3.5003200000000003"/>
    <n v="0.27079892857142857"/>
    <n v="0.12501142857142858"/>
  </r>
  <r>
    <x v="12"/>
    <x v="12"/>
    <s v="Hofdünger"/>
    <x v="0"/>
    <x v="5"/>
    <s v="BESTAETIGT (6)"/>
    <n v="871.2"/>
    <n v="602.70000000000005"/>
    <x v="10"/>
    <x v="3"/>
    <n v="0.87120000000000009"/>
    <n v="0.60270000000000001"/>
    <n v="0.43560000000000004"/>
    <n v="0.30135000000000001"/>
  </r>
  <r>
    <x v="12"/>
    <x v="12"/>
    <s v="Hofdünger"/>
    <x v="0"/>
    <x v="6"/>
    <s v="BESTAETIGT (6)"/>
    <n v="228.96"/>
    <n v="105.3"/>
    <x v="13"/>
    <x v="3"/>
    <n v="0.22896"/>
    <n v="0.10529999999999999"/>
    <n v="0.22896"/>
    <n v="0.10529999999999999"/>
  </r>
  <r>
    <x v="12"/>
    <x v="12"/>
    <s v="Hofdünger"/>
    <x v="1"/>
    <x v="7"/>
    <s v="BESTAETIGT (6)"/>
    <n v="460.35"/>
    <n v="359.91"/>
    <x v="13"/>
    <x v="3"/>
    <n v="0.46035000000000004"/>
    <n v="0.35991000000000001"/>
    <n v="0.46035000000000004"/>
    <n v="0.35991000000000001"/>
  </r>
  <r>
    <x v="12"/>
    <x v="12"/>
    <s v="Hofdünger"/>
    <x v="1"/>
    <x v="9"/>
    <s v="BESTAETIGT (6)"/>
    <n v="5339.32"/>
    <n v="3649.0899999999992"/>
    <x v="47"/>
    <x v="3"/>
    <n v="5.3393199999999998"/>
    <n v="3.6490899999999993"/>
    <n v="0.33370749999999999"/>
    <n v="0.22806812499999995"/>
  </r>
  <r>
    <x v="12"/>
    <x v="12"/>
    <s v="Hofdünger"/>
    <x v="1"/>
    <x v="10"/>
    <s v="BESTAETIGT (6)"/>
    <n v="243"/>
    <n v="270"/>
    <x v="13"/>
    <x v="3"/>
    <n v="0.24299999999999999"/>
    <n v="0.27"/>
    <n v="0.24299999999999999"/>
    <n v="0.27"/>
  </r>
  <r>
    <x v="12"/>
    <x v="12"/>
    <s v="Hofdünger"/>
    <x v="1"/>
    <x v="11"/>
    <s v="BESTAETIGT (6)"/>
    <n v="280"/>
    <n v="184"/>
    <x v="13"/>
    <x v="3"/>
    <n v="0.28000000000000003"/>
    <n v="0.184"/>
    <n v="0.28000000000000003"/>
    <n v="0.184"/>
  </r>
  <r>
    <x v="12"/>
    <x v="12"/>
    <s v="Hofdünger"/>
    <x v="1"/>
    <x v="12"/>
    <s v="BESTAETIGT (6)"/>
    <n v="612"/>
    <n v="360"/>
    <x v="13"/>
    <x v="3"/>
    <n v="0.61199999999999999"/>
    <n v="0.36"/>
    <n v="0.61199999999999999"/>
    <n v="0.36"/>
  </r>
  <r>
    <x v="12"/>
    <x v="12"/>
    <s v="Hofdünger"/>
    <x v="1"/>
    <x v="1"/>
    <s v="BESTAETIGT (6)"/>
    <n v="292.5"/>
    <n v="112.5"/>
    <x v="13"/>
    <x v="3"/>
    <n v="0.29249999999999998"/>
    <n v="0.1125"/>
    <n v="0.29249999999999998"/>
    <n v="0.1125"/>
  </r>
  <r>
    <x v="12"/>
    <x v="12"/>
    <s v="Recyclingdünger"/>
    <x v="2"/>
    <x v="16"/>
    <s v="BESTAETIGT (6)"/>
    <n v="4382.45"/>
    <n v="2709.85"/>
    <x v="18"/>
    <x v="3"/>
    <n v="4.3824499999999995"/>
    <n v="2.7098499999999999"/>
    <n v="0.87648999999999988"/>
    <n v="0.54196999999999995"/>
  </r>
  <r>
    <x v="13"/>
    <x v="1"/>
    <s v="Recyclingdünger"/>
    <x v="2"/>
    <x v="16"/>
    <s v="BESTAETIGT (6)"/>
    <n v="1427.3600000000001"/>
    <n v="551.48"/>
    <x v="7"/>
    <x v="3"/>
    <n v="1.4273600000000002"/>
    <n v="0.55147999999999997"/>
    <n v="0.47578666666666675"/>
    <n v="0.18382666666666667"/>
  </r>
  <r>
    <x v="13"/>
    <x v="16"/>
    <s v="Recyclingdünger"/>
    <x v="2"/>
    <x v="16"/>
    <s v="BESTAETIGT (6)"/>
    <n v="1758.93"/>
    <n v="639.96"/>
    <x v="15"/>
    <x v="3"/>
    <n v="1.7589300000000001"/>
    <n v="0.63996000000000008"/>
    <n v="0.25127571428571432"/>
    <n v="9.1422857142857153E-2"/>
  </r>
  <r>
    <x v="13"/>
    <x v="15"/>
    <s v="Hofdünger"/>
    <x v="0"/>
    <x v="1"/>
    <s v="BESTAETIGT (6)"/>
    <n v="39569.35"/>
    <n v="16216.58"/>
    <x v="101"/>
    <x v="3"/>
    <n v="39.56935"/>
    <n v="16.21658"/>
    <n v="1.1990712121212121"/>
    <n v="0.49141151515151515"/>
  </r>
  <r>
    <x v="13"/>
    <x v="15"/>
    <s v="Hofdünger"/>
    <x v="0"/>
    <x v="3"/>
    <s v="BESTAETIGT (6)"/>
    <n v="1327.5"/>
    <n v="778"/>
    <x v="23"/>
    <x v="3"/>
    <n v="1.3274999999999999"/>
    <n v="0.77800000000000002"/>
    <n v="0.14749999999999999"/>
    <n v="8.6444444444444449E-2"/>
  </r>
  <r>
    <x v="13"/>
    <x v="15"/>
    <s v="Hofdünger"/>
    <x v="0"/>
    <x v="4"/>
    <s v="BESTAETIGT (6)"/>
    <n v="26145.5"/>
    <n v="15192.199999999997"/>
    <x v="283"/>
    <x v="3"/>
    <n v="26.145499999999998"/>
    <n v="15.192199999999998"/>
    <n v="0.23344196428571426"/>
    <n v="0.13564464285714284"/>
  </r>
  <r>
    <x v="13"/>
    <x v="15"/>
    <s v="Hofdünger"/>
    <x v="0"/>
    <x v="6"/>
    <s v="BESTAETIGT (6)"/>
    <n v="7955.55"/>
    <n v="5270.6999999999989"/>
    <x v="5"/>
    <x v="3"/>
    <n v="7.9555500000000006"/>
    <n v="5.2706999999999988"/>
    <n v="0.19888875"/>
    <n v="0.13176749999999998"/>
  </r>
  <r>
    <x v="13"/>
    <x v="15"/>
    <s v="Hofdünger"/>
    <x v="1"/>
    <x v="7"/>
    <s v="BESTAETIGT (6)"/>
    <n v="360"/>
    <n v="312"/>
    <x v="13"/>
    <x v="3"/>
    <n v="0.36"/>
    <n v="0.312"/>
    <n v="0.36"/>
    <n v="0.312"/>
  </r>
  <r>
    <x v="13"/>
    <x v="15"/>
    <s v="Hofdünger"/>
    <x v="1"/>
    <x v="9"/>
    <s v="BESTAETIGT (6)"/>
    <n v="115.5"/>
    <n v="93.5"/>
    <x v="13"/>
    <x v="3"/>
    <n v="0.11550000000000001"/>
    <n v="9.35E-2"/>
    <n v="0.11550000000000001"/>
    <n v="9.35E-2"/>
  </r>
  <r>
    <x v="13"/>
    <x v="15"/>
    <s v="Hofdünger"/>
    <x v="1"/>
    <x v="11"/>
    <s v="BESTAETIGT (6)"/>
    <n v="2959.08"/>
    <n v="2934"/>
    <x v="20"/>
    <x v="3"/>
    <n v="2.9590799999999997"/>
    <n v="2.9340000000000002"/>
    <n v="0.49317999999999995"/>
    <n v="0.48900000000000005"/>
  </r>
  <r>
    <x v="13"/>
    <x v="15"/>
    <s v="Hofdünger"/>
    <x v="1"/>
    <x v="1"/>
    <s v="BESTAETIGT (6)"/>
    <n v="1265.92"/>
    <n v="825.6"/>
    <x v="7"/>
    <x v="3"/>
    <n v="1.2659200000000002"/>
    <n v="0.8256"/>
    <n v="0.42197333333333337"/>
    <n v="0.2752"/>
  </r>
  <r>
    <x v="13"/>
    <x v="15"/>
    <s v="Recyclingdünger"/>
    <x v="2"/>
    <x v="16"/>
    <s v="BESTAETIGT (6)"/>
    <n v="75333.310000000012"/>
    <n v="33639.409999999996"/>
    <x v="244"/>
    <x v="3"/>
    <n v="75.333310000000012"/>
    <n v="33.639409999999998"/>
    <n v="1.3696965454545456"/>
    <n v="0.61162563636363632"/>
  </r>
  <r>
    <x v="13"/>
    <x v="2"/>
    <s v="Recyclingdünger"/>
    <x v="2"/>
    <x v="16"/>
    <s v="BESTAETIGT (6)"/>
    <n v="1568.7"/>
    <n v="680.6"/>
    <x v="13"/>
    <x v="3"/>
    <n v="1.5687"/>
    <n v="0.68059999999999998"/>
    <n v="1.5687"/>
    <n v="0.68059999999999998"/>
  </r>
  <r>
    <x v="14"/>
    <x v="4"/>
    <s v="Hofdünger"/>
    <x v="3"/>
    <x v="16"/>
    <s v="BESTAETIGT (6)"/>
    <n v="1620"/>
    <n v="838.68000000000006"/>
    <x v="10"/>
    <x v="3"/>
    <n v="1.62"/>
    <n v="0.83868000000000009"/>
    <n v="0.81"/>
    <n v="0.41934000000000005"/>
  </r>
  <r>
    <x v="14"/>
    <x v="4"/>
    <s v="Hofdünger"/>
    <x v="1"/>
    <x v="9"/>
    <s v="BESTAETIGT (6)"/>
    <n v="322"/>
    <n v="214.2"/>
    <x v="10"/>
    <x v="3"/>
    <n v="0.32200000000000001"/>
    <n v="0.2142"/>
    <n v="0.161"/>
    <n v="0.1071"/>
  </r>
  <r>
    <x v="14"/>
    <x v="1"/>
    <s v="Hofdünger"/>
    <x v="1"/>
    <x v="9"/>
    <s v="BESTAETIGT (6)"/>
    <n v="1311"/>
    <n v="843.40000000000009"/>
    <x v="7"/>
    <x v="3"/>
    <n v="1.3109999999999999"/>
    <n v="0.84340000000000004"/>
    <n v="0.437"/>
    <n v="0.28113333333333335"/>
  </r>
  <r>
    <x v="14"/>
    <x v="6"/>
    <s v="Hofdünger"/>
    <x v="0"/>
    <x v="1"/>
    <s v="BESTAETIGT (6)"/>
    <n v="68.400000000000006"/>
    <n v="49.36"/>
    <x v="13"/>
    <x v="3"/>
    <n v="6.8400000000000002E-2"/>
    <n v="4.9360000000000001E-2"/>
    <n v="6.8400000000000002E-2"/>
    <n v="4.9360000000000001E-2"/>
  </r>
  <r>
    <x v="14"/>
    <x v="6"/>
    <s v="Hofdünger"/>
    <x v="1"/>
    <x v="9"/>
    <s v="BESTAETIGT (6)"/>
    <n v="514.80000000000007"/>
    <n v="344.4"/>
    <x v="7"/>
    <x v="3"/>
    <n v="0.51480000000000004"/>
    <n v="0.34439999999999998"/>
    <n v="0.1716"/>
    <n v="0.1148"/>
  </r>
  <r>
    <x v="14"/>
    <x v="6"/>
    <s v="Hofdünger"/>
    <x v="1"/>
    <x v="11"/>
    <s v="BESTAETIGT (6)"/>
    <n v="111"/>
    <n v="97.2"/>
    <x v="13"/>
    <x v="3"/>
    <n v="0.111"/>
    <n v="9.7200000000000009E-2"/>
    <n v="0.111"/>
    <n v="9.7200000000000009E-2"/>
  </r>
  <r>
    <x v="14"/>
    <x v="20"/>
    <s v="Hofdünger"/>
    <x v="3"/>
    <x v="16"/>
    <s v="BESTAETIGT (6)"/>
    <n v="26048.96999999999"/>
    <n v="12276.120000000006"/>
    <x v="118"/>
    <x v="3"/>
    <n v="26.04896999999999"/>
    <n v="12.276120000000006"/>
    <n v="0.23052185840707956"/>
    <n v="0.10863823008849563"/>
  </r>
  <r>
    <x v="14"/>
    <x v="20"/>
    <s v="Hofdünger"/>
    <x v="0"/>
    <x v="1"/>
    <s v="BESTAETIGT (6)"/>
    <n v="259"/>
    <n v="104"/>
    <x v="10"/>
    <x v="3"/>
    <n v="0.25900000000000001"/>
    <n v="0.104"/>
    <n v="0.1295"/>
    <n v="5.1999999999999998E-2"/>
  </r>
  <r>
    <x v="14"/>
    <x v="20"/>
    <s v="Hofdünger"/>
    <x v="0"/>
    <x v="3"/>
    <s v="BESTAETIGT (6)"/>
    <n v="5030.3999999999996"/>
    <n v="2312.58"/>
    <x v="63"/>
    <x v="3"/>
    <n v="5.0303999999999993"/>
    <n v="2.3125800000000001"/>
    <n v="0.16227096774193547"/>
    <n v="7.4599354838709678E-2"/>
  </r>
  <r>
    <x v="14"/>
    <x v="20"/>
    <s v="Hofdünger"/>
    <x v="0"/>
    <x v="4"/>
    <s v="BESTAETIGT (6)"/>
    <n v="13617.949999999999"/>
    <n v="5420.2500000000009"/>
    <x v="140"/>
    <x v="3"/>
    <n v="13.617949999999999"/>
    <n v="5.4202500000000011"/>
    <n v="0.23891140350877191"/>
    <n v="9.5092105263157908E-2"/>
  </r>
  <r>
    <x v="14"/>
    <x v="20"/>
    <s v="Hofdünger"/>
    <x v="0"/>
    <x v="5"/>
    <s v="BESTAETIGT (6)"/>
    <n v="625.5"/>
    <n v="287.7"/>
    <x v="7"/>
    <x v="3"/>
    <n v="0.62549999999999994"/>
    <n v="0.28770000000000001"/>
    <n v="0.20849999999999999"/>
    <n v="9.5899999999999999E-2"/>
  </r>
  <r>
    <x v="14"/>
    <x v="20"/>
    <s v="Hofdünger"/>
    <x v="0"/>
    <x v="6"/>
    <s v="BESTAETIGT (6)"/>
    <n v="5705.7"/>
    <n v="2521.5999999999995"/>
    <x v="49"/>
    <x v="3"/>
    <n v="5.7057000000000002"/>
    <n v="2.5215999999999994"/>
    <n v="0.3356294117647059"/>
    <n v="0.14832941176470585"/>
  </r>
  <r>
    <x v="14"/>
    <x v="20"/>
    <s v="Hofdünger"/>
    <x v="1"/>
    <x v="7"/>
    <s v="BESTAETIGT (6)"/>
    <n v="480"/>
    <n v="390"/>
    <x v="7"/>
    <x v="3"/>
    <n v="0.48"/>
    <n v="0.39"/>
    <n v="0.16"/>
    <n v="0.13"/>
  </r>
  <r>
    <x v="14"/>
    <x v="20"/>
    <s v="Hofdünger"/>
    <x v="1"/>
    <x v="9"/>
    <s v="BESTAETIGT (6)"/>
    <n v="3996.9300000000003"/>
    <n v="2519.54"/>
    <x v="63"/>
    <x v="3"/>
    <n v="3.9969300000000003"/>
    <n v="2.5195400000000001"/>
    <n v="0.12893322580645161"/>
    <n v="8.1275483870967752E-2"/>
  </r>
  <r>
    <x v="14"/>
    <x v="20"/>
    <s v="Hofdünger"/>
    <x v="1"/>
    <x v="12"/>
    <s v="BESTAETIGT (6)"/>
    <n v="1550.3999999999999"/>
    <n v="912"/>
    <x v="18"/>
    <x v="3"/>
    <n v="1.5503999999999998"/>
    <n v="0.91200000000000003"/>
    <n v="0.31007999999999997"/>
    <n v="0.18240000000000001"/>
  </r>
  <r>
    <x v="14"/>
    <x v="21"/>
    <s v="Hofdünger"/>
    <x v="3"/>
    <x v="16"/>
    <s v="BESTAETIGT (6)"/>
    <n v="132"/>
    <n v="57.6"/>
    <x v="13"/>
    <x v="3"/>
    <n v="0.13200000000000001"/>
    <n v="5.7599999999999998E-2"/>
    <n v="0.13200000000000001"/>
    <n v="5.7599999999999998E-2"/>
  </r>
  <r>
    <x v="14"/>
    <x v="21"/>
    <s v="Hofdünger"/>
    <x v="0"/>
    <x v="4"/>
    <s v="BESTAETIGT (6)"/>
    <n v="240"/>
    <n v="152"/>
    <x v="10"/>
    <x v="3"/>
    <n v="0.24"/>
    <n v="0.152"/>
    <n v="0.12"/>
    <n v="7.5999999999999998E-2"/>
  </r>
  <r>
    <x v="14"/>
    <x v="21"/>
    <s v="Hofdünger"/>
    <x v="1"/>
    <x v="9"/>
    <s v="BESTAETIGT (6)"/>
    <n v="1578"/>
    <n v="1025.7"/>
    <x v="23"/>
    <x v="3"/>
    <n v="1.5780000000000001"/>
    <n v="1.0257000000000001"/>
    <n v="0.17533333333333334"/>
    <n v="0.11396666666666667"/>
  </r>
  <r>
    <x v="14"/>
    <x v="21"/>
    <s v="Hofdünger"/>
    <x v="1"/>
    <x v="12"/>
    <s v="BESTAETIGT (6)"/>
    <n v="163.19999999999999"/>
    <n v="96"/>
    <x v="13"/>
    <x v="3"/>
    <n v="0.16319999999999998"/>
    <n v="9.6000000000000002E-2"/>
    <n v="0.16319999999999998"/>
    <n v="9.6000000000000002E-2"/>
  </r>
  <r>
    <x v="14"/>
    <x v="9"/>
    <s v="Hofdünger"/>
    <x v="0"/>
    <x v="1"/>
    <s v="BESTAETIGT (6)"/>
    <n v="86"/>
    <n v="34"/>
    <x v="13"/>
    <x v="3"/>
    <n v="8.5999999999999993E-2"/>
    <n v="3.4000000000000002E-2"/>
    <n v="8.5999999999999993E-2"/>
    <n v="3.4000000000000002E-2"/>
  </r>
  <r>
    <x v="14"/>
    <x v="9"/>
    <s v="Hofdünger"/>
    <x v="0"/>
    <x v="4"/>
    <s v="BESTAETIGT (6)"/>
    <n v="228"/>
    <n v="72"/>
    <x v="13"/>
    <x v="3"/>
    <n v="0.22800000000000001"/>
    <n v="7.1999999999999995E-2"/>
    <n v="0.22800000000000001"/>
    <n v="7.1999999999999995E-2"/>
  </r>
  <r>
    <x v="14"/>
    <x v="25"/>
    <s v="Hofdünger"/>
    <x v="0"/>
    <x v="6"/>
    <s v="BESTAETIGT (6)"/>
    <n v="205.2"/>
    <n v="61.2"/>
    <x v="13"/>
    <x v="3"/>
    <n v="0.20519999999999999"/>
    <n v="6.1200000000000004E-2"/>
    <n v="0.20519999999999999"/>
    <n v="6.1200000000000004E-2"/>
  </r>
  <r>
    <x v="15"/>
    <x v="0"/>
    <s v="Hofdünger"/>
    <x v="0"/>
    <x v="1"/>
    <s v="BESTAETIGT (6)"/>
    <n v="176"/>
    <n v="72"/>
    <x v="13"/>
    <x v="3"/>
    <n v="0.17599999999999999"/>
    <n v="7.1999999999999995E-2"/>
    <n v="0.17599999999999999"/>
    <n v="7.1999999999999995E-2"/>
  </r>
  <r>
    <x v="15"/>
    <x v="0"/>
    <s v="Hofdünger"/>
    <x v="1"/>
    <x v="12"/>
    <s v="BESTAETIGT (6)"/>
    <n v="408"/>
    <n v="240"/>
    <x v="13"/>
    <x v="3"/>
    <n v="0.40799999999999997"/>
    <n v="0.24"/>
    <n v="0.40799999999999997"/>
    <n v="0.24"/>
  </r>
  <r>
    <x v="15"/>
    <x v="3"/>
    <s v="Hofdünger"/>
    <x v="1"/>
    <x v="12"/>
    <s v="BESTAETIGT (6)"/>
    <n v="486"/>
    <n v="288"/>
    <x v="13"/>
    <x v="3"/>
    <n v="0.48599999999999999"/>
    <n v="0.28799999999999998"/>
    <n v="0.48599999999999999"/>
    <n v="0.28799999999999998"/>
  </r>
  <r>
    <x v="15"/>
    <x v="4"/>
    <s v="Hofdünger"/>
    <x v="0"/>
    <x v="4"/>
    <s v="BESTAETIGT (6)"/>
    <n v="3255"/>
    <n v="1296"/>
    <x v="19"/>
    <x v="3"/>
    <n v="3.2549999999999999"/>
    <n v="1.296"/>
    <n v="0.23249999999999998"/>
    <n v="9.2571428571428568E-2"/>
  </r>
  <r>
    <x v="15"/>
    <x v="1"/>
    <s v="Hofdünger"/>
    <x v="1"/>
    <x v="12"/>
    <s v="BESTAETIGT (6)"/>
    <n v="469.2"/>
    <n v="276"/>
    <x v="13"/>
    <x v="3"/>
    <n v="0.46920000000000001"/>
    <n v="0.27600000000000002"/>
    <n v="0.46920000000000001"/>
    <n v="0.27600000000000002"/>
  </r>
  <r>
    <x v="15"/>
    <x v="6"/>
    <s v="Hofdünger"/>
    <x v="3"/>
    <x v="16"/>
    <s v="BESTAETIGT (6)"/>
    <n v="110"/>
    <n v="42"/>
    <x v="13"/>
    <x v="3"/>
    <n v="0.11"/>
    <n v="4.2000000000000003E-2"/>
    <n v="0.11"/>
    <n v="4.2000000000000003E-2"/>
  </r>
  <r>
    <x v="15"/>
    <x v="20"/>
    <s v="Hofdünger"/>
    <x v="0"/>
    <x v="0"/>
    <s v="BESTAETIGT (6)"/>
    <n v="265.60000000000002"/>
    <n v="106.39999999999999"/>
    <x v="10"/>
    <x v="3"/>
    <n v="0.2656"/>
    <n v="0.10639999999999999"/>
    <n v="0.1328"/>
    <n v="5.3199999999999997E-2"/>
  </r>
  <r>
    <x v="15"/>
    <x v="20"/>
    <s v="Hofdünger"/>
    <x v="0"/>
    <x v="4"/>
    <s v="BESTAETIGT (6)"/>
    <n v="210"/>
    <n v="133"/>
    <x v="13"/>
    <x v="3"/>
    <n v="0.21"/>
    <n v="0.13300000000000001"/>
    <n v="0.21"/>
    <n v="0.13300000000000001"/>
  </r>
  <r>
    <x v="15"/>
    <x v="21"/>
    <s v="Hofdünger"/>
    <x v="3"/>
    <x v="16"/>
    <s v="BESTAETIGT (6)"/>
    <n v="4992.9600000000019"/>
    <n v="2080.3999999999996"/>
    <x v="105"/>
    <x v="3"/>
    <n v="4.9929600000000018"/>
    <n v="2.0803999999999996"/>
    <n v="0.13139368421052636"/>
    <n v="5.4747368421052621E-2"/>
  </r>
  <r>
    <x v="15"/>
    <x v="21"/>
    <s v="Hofdünger"/>
    <x v="0"/>
    <x v="0"/>
    <s v="BESTAETIGT (6)"/>
    <n v="53474.590000000004"/>
    <n v="23129.459999999995"/>
    <x v="86"/>
    <x v="3"/>
    <n v="53.474590000000006"/>
    <n v="23.129459999999995"/>
    <n v="0.70361302631578959"/>
    <n v="0.30433499999999991"/>
  </r>
  <r>
    <x v="15"/>
    <x v="21"/>
    <s v="Hofdünger"/>
    <x v="0"/>
    <x v="1"/>
    <s v="BESTAETIGT (6)"/>
    <n v="12171.349999999999"/>
    <n v="4519.630000000001"/>
    <x v="152"/>
    <x v="3"/>
    <n v="12.171349999999999"/>
    <n v="4.5196300000000011"/>
    <n v="0.29686219512195117"/>
    <n v="0.11023487804878052"/>
  </r>
  <r>
    <x v="15"/>
    <x v="21"/>
    <s v="Hofdünger"/>
    <x v="0"/>
    <x v="2"/>
    <s v="BESTAETIGT (6)"/>
    <n v="71.680000000000007"/>
    <n v="31.36"/>
    <x v="13"/>
    <x v="3"/>
    <n v="7.1680000000000008E-2"/>
    <n v="3.1359999999999999E-2"/>
    <n v="7.1680000000000008E-2"/>
    <n v="3.1359999999999999E-2"/>
  </r>
  <r>
    <x v="15"/>
    <x v="21"/>
    <s v="Hofdünger"/>
    <x v="0"/>
    <x v="3"/>
    <s v="BESTAETIGT (6)"/>
    <n v="19298.330000000002"/>
    <n v="8469.8499999999985"/>
    <x v="142"/>
    <x v="3"/>
    <n v="19.29833"/>
    <n v="8.4698499999999992"/>
    <n v="0.25062766233766232"/>
    <n v="0.10999805194805194"/>
  </r>
  <r>
    <x v="15"/>
    <x v="21"/>
    <s v="Hofdünger"/>
    <x v="0"/>
    <x v="4"/>
    <s v="BESTAETIGT (6)"/>
    <n v="37924.970000000008"/>
    <n v="15284.919999999996"/>
    <x v="284"/>
    <x v="3"/>
    <n v="37.924970000000009"/>
    <n v="15.284919999999996"/>
    <n v="0.26520958041958048"/>
    <n v="0.10688755244755242"/>
  </r>
  <r>
    <x v="15"/>
    <x v="21"/>
    <s v="Hofdünger"/>
    <x v="0"/>
    <x v="5"/>
    <s v="BESTAETIGT (6)"/>
    <n v="1948.4"/>
    <n v="1284"/>
    <x v="23"/>
    <x v="3"/>
    <n v="1.9484000000000001"/>
    <n v="1.284"/>
    <n v="0.2164888888888889"/>
    <n v="0.14266666666666666"/>
  </r>
  <r>
    <x v="15"/>
    <x v="21"/>
    <s v="Hofdünger"/>
    <x v="0"/>
    <x v="6"/>
    <s v="BESTAETIGT (6)"/>
    <n v="3739.3899999999994"/>
    <n v="1762.87"/>
    <x v="8"/>
    <x v="3"/>
    <n v="3.7393899999999993"/>
    <n v="1.7628699999999999"/>
    <n v="0.19680999999999996"/>
    <n v="9.2782631578947367E-2"/>
  </r>
  <r>
    <x v="15"/>
    <x v="21"/>
    <s v="Hofdünger"/>
    <x v="1"/>
    <x v="0"/>
    <s v="BESTAETIGT (6)"/>
    <n v="5255.7"/>
    <n v="2598.1000000000004"/>
    <x v="19"/>
    <x v="3"/>
    <n v="5.2557"/>
    <n v="2.5981000000000005"/>
    <n v="0.37540714285714288"/>
    <n v="0.18557857142857145"/>
  </r>
  <r>
    <x v="15"/>
    <x v="21"/>
    <s v="Hofdünger"/>
    <x v="1"/>
    <x v="9"/>
    <s v="BESTAETIGT (6)"/>
    <n v="1654.8"/>
    <n v="1339.6000000000001"/>
    <x v="41"/>
    <x v="3"/>
    <n v="1.6548"/>
    <n v="1.3396000000000001"/>
    <n v="0.15043636363636365"/>
    <n v="0.1217818181818182"/>
  </r>
  <r>
    <x v="15"/>
    <x v="21"/>
    <s v="Hofdünger"/>
    <x v="1"/>
    <x v="10"/>
    <s v="BESTAETIGT (6)"/>
    <n v="6.75"/>
    <n v="7.5"/>
    <x v="13"/>
    <x v="3"/>
    <n v="6.7499999999999999E-3"/>
    <n v="7.4999999999999997E-3"/>
    <n v="6.7499999999999999E-3"/>
    <n v="7.4999999999999997E-3"/>
  </r>
  <r>
    <x v="15"/>
    <x v="21"/>
    <s v="Hofdünger"/>
    <x v="1"/>
    <x v="12"/>
    <s v="BESTAETIGT (6)"/>
    <n v="3304.2"/>
    <n v="1877.79"/>
    <x v="15"/>
    <x v="3"/>
    <n v="3.3041999999999998"/>
    <n v="1.8777900000000001"/>
    <n v="0.47202857142857141"/>
    <n v="0.26825571428571432"/>
  </r>
  <r>
    <x v="15"/>
    <x v="21"/>
    <s v="Hofdünger"/>
    <x v="1"/>
    <x v="1"/>
    <s v="BESTAETIGT (6)"/>
    <n v="6714.12"/>
    <n v="3708.67"/>
    <x v="11"/>
    <x v="3"/>
    <n v="6.7141200000000003"/>
    <n v="3.7086700000000001"/>
    <n v="0.44760800000000001"/>
    <n v="0.24724466666666667"/>
  </r>
  <r>
    <x v="15"/>
    <x v="21"/>
    <s v="Hofdünger"/>
    <x v="1"/>
    <x v="2"/>
    <s v="BESTAETIGT (6)"/>
    <n v="222.75"/>
    <n v="95.15"/>
    <x v="13"/>
    <x v="3"/>
    <n v="0.22275"/>
    <n v="9.5150000000000012E-2"/>
    <n v="0.22275"/>
    <n v="9.5150000000000012E-2"/>
  </r>
  <r>
    <x v="15"/>
    <x v="21"/>
    <s v="Hofdünger"/>
    <x v="1"/>
    <x v="14"/>
    <s v="BESTAETIGT (6)"/>
    <n v="280"/>
    <n v="115.5"/>
    <x v="10"/>
    <x v="3"/>
    <n v="0.28000000000000003"/>
    <n v="0.11550000000000001"/>
    <n v="0.14000000000000001"/>
    <n v="5.7750000000000003E-2"/>
  </r>
  <r>
    <x v="15"/>
    <x v="21"/>
    <s v="Hofdünger"/>
    <x v="1"/>
    <x v="5"/>
    <s v="BESTAETIGT (6)"/>
    <n v="582"/>
    <n v="407.4"/>
    <x v="7"/>
    <x v="3"/>
    <n v="0.58199999999999996"/>
    <n v="0.40739999999999998"/>
    <n v="0.19399999999999998"/>
    <n v="0.1358"/>
  </r>
  <r>
    <x v="15"/>
    <x v="21"/>
    <s v="Recyclingdünger"/>
    <x v="2"/>
    <x v="16"/>
    <s v="BESTAETIGT (6)"/>
    <n v="997.5"/>
    <n v="432"/>
    <x v="13"/>
    <x v="3"/>
    <n v="0.99750000000000005"/>
    <n v="0.432"/>
    <n v="0.99750000000000005"/>
    <n v="0.432"/>
  </r>
  <r>
    <x v="15"/>
    <x v="2"/>
    <s v="Hofdünger"/>
    <x v="1"/>
    <x v="0"/>
    <s v="BESTAETIGT (6)"/>
    <n v="595.16999999999996"/>
    <n v="257.76"/>
    <x v="13"/>
    <x v="3"/>
    <n v="0.59516999999999998"/>
    <n v="0.25775999999999999"/>
    <n v="0.59516999999999998"/>
    <n v="0.25775999999999999"/>
  </r>
  <r>
    <x v="16"/>
    <x v="4"/>
    <s v="Hofdünger"/>
    <x v="1"/>
    <x v="11"/>
    <s v="BESTAETIGT (6)"/>
    <n v="9241.5999999999985"/>
    <n v="5810"/>
    <x v="103"/>
    <x v="3"/>
    <n v="9.2415999999999983"/>
    <n v="5.81"/>
    <n v="0.25671111111111106"/>
    <n v="0.16138888888888889"/>
  </r>
  <r>
    <x v="16"/>
    <x v="13"/>
    <s v="Hofdünger"/>
    <x v="0"/>
    <x v="3"/>
    <s v="BESTAETIGT (6)"/>
    <n v="336"/>
    <n v="144"/>
    <x v="21"/>
    <x v="3"/>
    <n v="0.33600000000000002"/>
    <n v="0.14399999999999999"/>
    <n v="4.2000000000000003E-2"/>
    <n v="1.7999999999999999E-2"/>
  </r>
  <r>
    <x v="16"/>
    <x v="13"/>
    <s v="Hofdünger"/>
    <x v="0"/>
    <x v="4"/>
    <s v="BESTAETIGT (6)"/>
    <n v="72"/>
    <n v="32"/>
    <x v="13"/>
    <x v="3"/>
    <n v="7.1999999999999995E-2"/>
    <n v="3.2000000000000001E-2"/>
    <n v="7.1999999999999995E-2"/>
    <n v="3.2000000000000001E-2"/>
  </r>
  <r>
    <x v="16"/>
    <x v="13"/>
    <s v="Hofdünger"/>
    <x v="0"/>
    <x v="5"/>
    <s v="BESTAETIGT (6)"/>
    <n v="333"/>
    <n v="171"/>
    <x v="13"/>
    <x v="3"/>
    <n v="0.33300000000000002"/>
    <n v="0.17100000000000001"/>
    <n v="0.33300000000000002"/>
    <n v="0.17100000000000001"/>
  </r>
  <r>
    <x v="16"/>
    <x v="7"/>
    <s v="Hofdünger"/>
    <x v="0"/>
    <x v="0"/>
    <s v="BESTAETIGT (6)"/>
    <n v="978.6"/>
    <n v="349.5"/>
    <x v="10"/>
    <x v="3"/>
    <n v="0.97860000000000003"/>
    <n v="0.34949999999999998"/>
    <n v="0.48930000000000001"/>
    <n v="0.17474999999999999"/>
  </r>
  <r>
    <x v="16"/>
    <x v="7"/>
    <s v="Hofdünger"/>
    <x v="0"/>
    <x v="1"/>
    <s v="BESTAETIGT (6)"/>
    <n v="746"/>
    <n v="314.39999999999998"/>
    <x v="18"/>
    <x v="3"/>
    <n v="0.746"/>
    <n v="0.31439999999999996"/>
    <n v="0.1492"/>
    <n v="6.2879999999999991E-2"/>
  </r>
  <r>
    <x v="16"/>
    <x v="7"/>
    <s v="Hofdünger"/>
    <x v="0"/>
    <x v="3"/>
    <s v="BESTAETIGT (6)"/>
    <n v="2184"/>
    <n v="911"/>
    <x v="15"/>
    <x v="3"/>
    <n v="2.1840000000000002"/>
    <n v="0.91100000000000003"/>
    <n v="0.312"/>
    <n v="0.13014285714285714"/>
  </r>
  <r>
    <x v="16"/>
    <x v="7"/>
    <s v="Hofdünger"/>
    <x v="0"/>
    <x v="4"/>
    <s v="BESTAETIGT (6)"/>
    <n v="5597.3600000000006"/>
    <n v="2177.3999999999996"/>
    <x v="14"/>
    <x v="3"/>
    <n v="5.597360000000001"/>
    <n v="2.1773999999999996"/>
    <n v="0.23322333333333337"/>
    <n v="9.0724999999999986E-2"/>
  </r>
  <r>
    <x v="16"/>
    <x v="7"/>
    <s v="Hofdünger"/>
    <x v="0"/>
    <x v="5"/>
    <s v="BESTAETIGT (6)"/>
    <n v="3587"/>
    <n v="1813"/>
    <x v="22"/>
    <x v="3"/>
    <n v="3.5870000000000002"/>
    <n v="1.8129999999999999"/>
    <n v="0.14348"/>
    <n v="7.2520000000000001E-2"/>
  </r>
  <r>
    <x v="16"/>
    <x v="7"/>
    <s v="Hofdünger"/>
    <x v="0"/>
    <x v="6"/>
    <s v="BESTAETIGT (6)"/>
    <n v="4068.7"/>
    <n v="1661"/>
    <x v="84"/>
    <x v="3"/>
    <n v="4.0686999999999998"/>
    <n v="1.661"/>
    <n v="0.18494090909090907"/>
    <n v="7.5499999999999998E-2"/>
  </r>
  <r>
    <x v="16"/>
    <x v="7"/>
    <s v="Hofdünger"/>
    <x v="1"/>
    <x v="12"/>
    <s v="BESTAETIGT (6)"/>
    <n v="2570.4"/>
    <n v="1512"/>
    <x v="13"/>
    <x v="3"/>
    <n v="2.5704000000000002"/>
    <n v="1.512"/>
    <n v="2.5704000000000002"/>
    <n v="1.512"/>
  </r>
  <r>
    <x v="16"/>
    <x v="14"/>
    <s v="Hofdünger"/>
    <x v="0"/>
    <x v="1"/>
    <s v="BESTAETIGT (6)"/>
    <n v="1164.5999999999999"/>
    <n v="505.41"/>
    <x v="16"/>
    <x v="3"/>
    <n v="1.1645999999999999"/>
    <n v="0.50541000000000003"/>
    <n v="0.11645999999999998"/>
    <n v="5.0541000000000003E-2"/>
  </r>
  <r>
    <x v="16"/>
    <x v="14"/>
    <s v="Hofdünger"/>
    <x v="0"/>
    <x v="3"/>
    <s v="BESTAETIGT (6)"/>
    <n v="750"/>
    <n v="330"/>
    <x v="13"/>
    <x v="3"/>
    <n v="0.75"/>
    <n v="0.33"/>
    <n v="0.75"/>
    <n v="0.33"/>
  </r>
  <r>
    <x v="16"/>
    <x v="14"/>
    <s v="Hofdünger"/>
    <x v="0"/>
    <x v="4"/>
    <s v="BESTAETIGT (6)"/>
    <n v="2542.9499999999998"/>
    <n v="1113"/>
    <x v="21"/>
    <x v="3"/>
    <n v="2.5429499999999998"/>
    <n v="1.113"/>
    <n v="0.31786874999999998"/>
    <n v="0.139125"/>
  </r>
  <r>
    <x v="16"/>
    <x v="14"/>
    <s v="Hofdünger"/>
    <x v="0"/>
    <x v="6"/>
    <s v="BESTAETIGT (6)"/>
    <n v="5349.71"/>
    <n v="2204.21"/>
    <x v="27"/>
    <x v="3"/>
    <n v="5.34971"/>
    <n v="2.2042100000000002"/>
    <n v="0.41151615384615386"/>
    <n v="0.16955461538461541"/>
  </r>
  <r>
    <x v="16"/>
    <x v="14"/>
    <s v="Hofdünger"/>
    <x v="1"/>
    <x v="11"/>
    <s v="BESTAETIGT (6)"/>
    <n v="102"/>
    <n v="75"/>
    <x v="13"/>
    <x v="3"/>
    <n v="0.10199999999999999"/>
    <n v="7.4999999999999997E-2"/>
    <n v="0.10199999999999999"/>
    <n v="7.4999999999999997E-2"/>
  </r>
  <r>
    <x v="16"/>
    <x v="14"/>
    <s v="Hofdünger"/>
    <x v="1"/>
    <x v="1"/>
    <s v="BESTAETIGT (6)"/>
    <n v="514.5"/>
    <n v="336"/>
    <x v="10"/>
    <x v="3"/>
    <n v="0.51449999999999996"/>
    <n v="0.33600000000000002"/>
    <n v="0.25724999999999998"/>
    <n v="0.16800000000000001"/>
  </r>
  <r>
    <x v="16"/>
    <x v="14"/>
    <s v="Recyclingdünger"/>
    <x v="2"/>
    <x v="16"/>
    <s v="BESTAETIGT (6)"/>
    <n v="21550.399999999998"/>
    <n v="13041.039999999997"/>
    <x v="30"/>
    <x v="3"/>
    <n v="21.550399999999996"/>
    <n v="13.041039999999997"/>
    <n v="0.45851914893617013"/>
    <n v="0.27746893617021268"/>
  </r>
  <r>
    <x v="16"/>
    <x v="19"/>
    <s v="Hofdünger"/>
    <x v="0"/>
    <x v="3"/>
    <s v="BESTAETIGT (6)"/>
    <n v="510"/>
    <n v="195"/>
    <x v="13"/>
    <x v="3"/>
    <n v="0.51"/>
    <n v="0.19500000000000001"/>
    <n v="0.51"/>
    <n v="0.19500000000000001"/>
  </r>
  <r>
    <x v="16"/>
    <x v="19"/>
    <s v="Hofdünger"/>
    <x v="0"/>
    <x v="4"/>
    <s v="BESTAETIGT (6)"/>
    <n v="1998.1999999999998"/>
    <n v="795"/>
    <x v="21"/>
    <x v="3"/>
    <n v="1.9981999999999998"/>
    <n v="0.79500000000000004"/>
    <n v="0.24977499999999997"/>
    <n v="9.9375000000000005E-2"/>
  </r>
  <r>
    <x v="16"/>
    <x v="19"/>
    <s v="Hofdünger"/>
    <x v="0"/>
    <x v="5"/>
    <s v="BESTAETIGT (6)"/>
    <n v="179.2"/>
    <n v="84"/>
    <x v="13"/>
    <x v="3"/>
    <n v="0.1792"/>
    <n v="8.4000000000000005E-2"/>
    <n v="0.1792"/>
    <n v="8.4000000000000005E-2"/>
  </r>
  <r>
    <x v="16"/>
    <x v="19"/>
    <s v="Hofdünger"/>
    <x v="0"/>
    <x v="6"/>
    <s v="BESTAETIGT (6)"/>
    <n v="4642"/>
    <n v="1582.5"/>
    <x v="82"/>
    <x v="3"/>
    <n v="4.6420000000000003"/>
    <n v="1.5825"/>
    <n v="0.22104761904761908"/>
    <n v="7.5357142857142859E-2"/>
  </r>
  <r>
    <x v="16"/>
    <x v="19"/>
    <s v="Recyclingdünger"/>
    <x v="2"/>
    <x v="16"/>
    <s v="BESTAETIGT (6)"/>
    <n v="0"/>
    <n v="13"/>
    <x v="13"/>
    <x v="3"/>
    <n v="0"/>
    <n v="1.2999999999999999E-2"/>
    <n v="0"/>
    <n v="1.2999999999999999E-2"/>
  </r>
  <r>
    <x v="16"/>
    <x v="17"/>
    <s v="Hofdünger"/>
    <x v="0"/>
    <x v="4"/>
    <s v="BESTAETIGT (6)"/>
    <n v="463"/>
    <n v="166"/>
    <x v="10"/>
    <x v="3"/>
    <n v="0.46300000000000002"/>
    <n v="0.16600000000000001"/>
    <n v="0.23150000000000001"/>
    <n v="8.3000000000000004E-2"/>
  </r>
  <r>
    <x v="16"/>
    <x v="17"/>
    <s v="Hofdünger"/>
    <x v="0"/>
    <x v="6"/>
    <s v="BESTAETIGT (6)"/>
    <n v="1734"/>
    <n v="767"/>
    <x v="2"/>
    <x v="3"/>
    <n v="1.734"/>
    <n v="0.76700000000000002"/>
    <n v="0.4335"/>
    <n v="0.19175"/>
  </r>
  <r>
    <x v="16"/>
    <x v="17"/>
    <s v="Recyclingdünger"/>
    <x v="2"/>
    <x v="16"/>
    <s v="BESTAETIGT (6)"/>
    <n v="319.60000000000002"/>
    <n v="196.52"/>
    <x v="13"/>
    <x v="3"/>
    <n v="0.3196"/>
    <n v="0.19652"/>
    <n v="0.3196"/>
    <n v="0.19652"/>
  </r>
  <r>
    <x v="16"/>
    <x v="8"/>
    <s v="Hofdünger"/>
    <x v="0"/>
    <x v="0"/>
    <s v="BESTAETIGT (6)"/>
    <n v="4546.8"/>
    <n v="1687.4999999999998"/>
    <x v="41"/>
    <x v="3"/>
    <n v="4.5468000000000002"/>
    <n v="1.6874999999999998"/>
    <n v="0.41334545454545457"/>
    <n v="0.15340909090909088"/>
  </r>
  <r>
    <x v="16"/>
    <x v="8"/>
    <s v="Hofdünger"/>
    <x v="0"/>
    <x v="1"/>
    <s v="BESTAETIGT (6)"/>
    <n v="67869.45"/>
    <n v="28323.7"/>
    <x v="285"/>
    <x v="3"/>
    <n v="67.869450000000001"/>
    <n v="28.323700000000002"/>
    <n v="0.27701816326530615"/>
    <n v="0.11560693877551022"/>
  </r>
  <r>
    <x v="16"/>
    <x v="8"/>
    <s v="Hofdünger"/>
    <x v="0"/>
    <x v="2"/>
    <s v="BESTAETIGT (6)"/>
    <n v="8420.1999999999989"/>
    <n v="3402.9000000000005"/>
    <x v="55"/>
    <x v="3"/>
    <n v="8.4201999999999995"/>
    <n v="3.4029000000000007"/>
    <n v="0.36609565217391304"/>
    <n v="0.14795217391304352"/>
  </r>
  <r>
    <x v="16"/>
    <x v="8"/>
    <s v="Hofdünger"/>
    <x v="0"/>
    <x v="3"/>
    <s v="BESTAETIGT (6)"/>
    <n v="40015.949999999997"/>
    <n v="17439.37"/>
    <x v="286"/>
    <x v="3"/>
    <n v="40.015949999999997"/>
    <n v="17.43937"/>
    <n v="0.193313768115942"/>
    <n v="8.4248164251207736E-2"/>
  </r>
  <r>
    <x v="16"/>
    <x v="8"/>
    <s v="Hofdünger"/>
    <x v="0"/>
    <x v="4"/>
    <s v="BESTAETIGT (6)"/>
    <n v="480456.99000000017"/>
    <n v="184643.2099999999"/>
    <x v="287"/>
    <x v="3"/>
    <n v="480.45699000000019"/>
    <n v="184.6432099999999"/>
    <n v="0.24676784283513106"/>
    <n v="9.4834725218284482E-2"/>
  </r>
  <r>
    <x v="16"/>
    <x v="8"/>
    <s v="Hofdünger"/>
    <x v="0"/>
    <x v="5"/>
    <s v="BESTAETIGT (6)"/>
    <n v="86993.249999999956"/>
    <n v="45828.430000000008"/>
    <x v="288"/>
    <x v="3"/>
    <n v="86.993249999999961"/>
    <n v="45.828430000000004"/>
    <n v="0.20278146853146845"/>
    <n v="0.10682617715617716"/>
  </r>
  <r>
    <x v="16"/>
    <x v="8"/>
    <s v="Hofdünger"/>
    <x v="0"/>
    <x v="6"/>
    <s v="BESTAETIGT (6)"/>
    <n v="160143.27999999997"/>
    <n v="72190.909999999989"/>
    <x v="289"/>
    <x v="3"/>
    <n v="160.14327999999998"/>
    <n v="72.190909999999988"/>
    <n v="0.22273057023643947"/>
    <n v="0.1004046036161335"/>
  </r>
  <r>
    <x v="16"/>
    <x v="8"/>
    <s v="Hofdünger"/>
    <x v="1"/>
    <x v="0"/>
    <s v="BESTAETIGT (6)"/>
    <n v="470.4"/>
    <n v="192"/>
    <x v="13"/>
    <x v="3"/>
    <n v="0.47039999999999998"/>
    <n v="0.192"/>
    <n v="0.47039999999999998"/>
    <n v="0.192"/>
  </r>
  <r>
    <x v="16"/>
    <x v="8"/>
    <s v="Hofdünger"/>
    <x v="1"/>
    <x v="7"/>
    <s v="BESTAETIGT (6)"/>
    <n v="349.5"/>
    <n v="319.5"/>
    <x v="13"/>
    <x v="3"/>
    <n v="0.34949999999999998"/>
    <n v="0.31950000000000001"/>
    <n v="0.34949999999999998"/>
    <n v="0.31950000000000001"/>
  </r>
  <r>
    <x v="16"/>
    <x v="8"/>
    <s v="Hofdünger"/>
    <x v="1"/>
    <x v="8"/>
    <s v="BESTAETIGT (6)"/>
    <n v="47.7"/>
    <n v="20.7"/>
    <x v="13"/>
    <x v="3"/>
    <n v="4.7700000000000006E-2"/>
    <n v="2.07E-2"/>
    <n v="4.7700000000000006E-2"/>
    <n v="2.07E-2"/>
  </r>
  <r>
    <x v="16"/>
    <x v="8"/>
    <s v="Hofdünger"/>
    <x v="1"/>
    <x v="9"/>
    <s v="BESTAETIGT (6)"/>
    <n v="11215.099999999999"/>
    <n v="7762.1"/>
    <x v="28"/>
    <x v="3"/>
    <n v="11.215099999999998"/>
    <n v="7.7621000000000002"/>
    <n v="0.62306111111111095"/>
    <n v="0.43122777777777777"/>
  </r>
  <r>
    <x v="16"/>
    <x v="8"/>
    <s v="Hofdünger"/>
    <x v="1"/>
    <x v="10"/>
    <s v="BESTAETIGT (6)"/>
    <n v="792"/>
    <n v="748"/>
    <x v="20"/>
    <x v="3"/>
    <n v="0.79200000000000004"/>
    <n v="0.748"/>
    <n v="0.13200000000000001"/>
    <n v="0.12466666666666666"/>
  </r>
  <r>
    <x v="16"/>
    <x v="8"/>
    <s v="Hofdünger"/>
    <x v="1"/>
    <x v="11"/>
    <s v="BESTAETIGT (6)"/>
    <n v="5850.9600000000019"/>
    <n v="3761.4600000000005"/>
    <x v="290"/>
    <x v="3"/>
    <n v="5.8509600000000015"/>
    <n v="3.7614600000000005"/>
    <n v="4.4325454545454557E-2"/>
    <n v="2.8495909090909096E-2"/>
  </r>
  <r>
    <x v="16"/>
    <x v="8"/>
    <s v="Hofdünger"/>
    <x v="1"/>
    <x v="12"/>
    <s v="BESTAETIGT (6)"/>
    <n v="10549.859999999999"/>
    <n v="6051.6399999999994"/>
    <x v="127"/>
    <x v="3"/>
    <n v="10.549859999999999"/>
    <n v="6.051639999999999"/>
    <n v="0.25118714285714283"/>
    <n v="0.14408666666666664"/>
  </r>
  <r>
    <x v="16"/>
    <x v="8"/>
    <s v="Hofdünger"/>
    <x v="1"/>
    <x v="1"/>
    <s v="BESTAETIGT (6)"/>
    <n v="2266.8000000000002"/>
    <n v="1119"/>
    <x v="11"/>
    <x v="3"/>
    <n v="2.2668000000000004"/>
    <n v="1.119"/>
    <n v="0.15112000000000003"/>
    <n v="7.46E-2"/>
  </r>
  <r>
    <x v="16"/>
    <x v="8"/>
    <s v="Hofdünger"/>
    <x v="1"/>
    <x v="2"/>
    <s v="BESTAETIGT (6)"/>
    <n v="873.46"/>
    <n v="372.87"/>
    <x v="51"/>
    <x v="3"/>
    <n v="0.87346000000000001"/>
    <n v="0.37286999999999998"/>
    <n v="7.278833333333333E-2"/>
    <n v="3.1072499999999999E-2"/>
  </r>
  <r>
    <x v="16"/>
    <x v="8"/>
    <s v="Hofdünger"/>
    <x v="1"/>
    <x v="14"/>
    <s v="BESTAETIGT (6)"/>
    <n v="180"/>
    <n v="74.25"/>
    <x v="10"/>
    <x v="3"/>
    <n v="0.18"/>
    <n v="7.4249999999999997E-2"/>
    <n v="0.09"/>
    <n v="3.7124999999999998E-2"/>
  </r>
  <r>
    <x v="16"/>
    <x v="8"/>
    <s v="Recyclingdünger"/>
    <x v="2"/>
    <x v="16"/>
    <s v="BESTAETIGT (6)"/>
    <n v="128040.22999999997"/>
    <n v="54117.439999999988"/>
    <x v="291"/>
    <x v="3"/>
    <n v="128.04022999999998"/>
    <n v="54.117439999999988"/>
    <n v="0.37438663742690054"/>
    <n v="0.15823812865497072"/>
  </r>
  <r>
    <x v="16"/>
    <x v="22"/>
    <s v="Hofdünger"/>
    <x v="0"/>
    <x v="1"/>
    <s v="BESTAETIGT (6)"/>
    <n v="580"/>
    <n v="240"/>
    <x v="13"/>
    <x v="3"/>
    <n v="0.57999999999999996"/>
    <n v="0.24"/>
    <n v="0.57999999999999996"/>
    <n v="0.24"/>
  </r>
  <r>
    <x v="16"/>
    <x v="22"/>
    <s v="Hofdünger"/>
    <x v="0"/>
    <x v="4"/>
    <s v="BESTAETIGT (6)"/>
    <n v="307.8"/>
    <n v="145.80000000000001"/>
    <x v="13"/>
    <x v="3"/>
    <n v="0.30780000000000002"/>
    <n v="0.14580000000000001"/>
    <n v="0.30780000000000002"/>
    <n v="0.14580000000000001"/>
  </r>
  <r>
    <x v="16"/>
    <x v="22"/>
    <s v="Hofdünger"/>
    <x v="1"/>
    <x v="11"/>
    <s v="BESTAETIGT (6)"/>
    <n v="102"/>
    <n v="75"/>
    <x v="13"/>
    <x v="3"/>
    <n v="0.10199999999999999"/>
    <n v="7.4999999999999997E-2"/>
    <n v="0.10199999999999999"/>
    <n v="7.4999999999999997E-2"/>
  </r>
  <r>
    <x v="16"/>
    <x v="22"/>
    <s v="Hofdünger"/>
    <x v="1"/>
    <x v="12"/>
    <s v="BESTAETIGT (6)"/>
    <n v="2404.6800000000003"/>
    <n v="1381.12"/>
    <x v="20"/>
    <x v="3"/>
    <n v="2.4046800000000004"/>
    <n v="1.3811199999999999"/>
    <n v="0.40078000000000008"/>
    <n v="0.23018666666666665"/>
  </r>
  <r>
    <x v="16"/>
    <x v="22"/>
    <s v="Hofdünger"/>
    <x v="1"/>
    <x v="1"/>
    <s v="BESTAETIGT (6)"/>
    <n v="80.959999999999994"/>
    <n v="52.8"/>
    <x v="13"/>
    <x v="3"/>
    <n v="8.095999999999999E-2"/>
    <n v="5.28E-2"/>
    <n v="8.095999999999999E-2"/>
    <n v="5.28E-2"/>
  </r>
  <r>
    <x v="16"/>
    <x v="22"/>
    <s v="Hofdünger"/>
    <x v="1"/>
    <x v="15"/>
    <s v="BESTAETIGT (6)"/>
    <n v="828"/>
    <n v="690"/>
    <x v="10"/>
    <x v="3"/>
    <n v="0.82799999999999996"/>
    <n v="0.69"/>
    <n v="0.41399999999999998"/>
    <n v="0.34499999999999997"/>
  </r>
  <r>
    <x v="16"/>
    <x v="22"/>
    <s v="Recyclingdünger"/>
    <x v="2"/>
    <x v="16"/>
    <s v="BESTAETIGT (6)"/>
    <n v="3308.8000000000011"/>
    <n v="1805.9100000000012"/>
    <x v="103"/>
    <x v="3"/>
    <n v="3.3088000000000011"/>
    <n v="1.8059100000000012"/>
    <n v="9.1911111111111138E-2"/>
    <n v="5.0164166666666704E-2"/>
  </r>
  <r>
    <x v="16"/>
    <x v="9"/>
    <s v="Hofdünger"/>
    <x v="0"/>
    <x v="1"/>
    <s v="BESTAETIGT (6)"/>
    <n v="3185.3999999999996"/>
    <n v="1323.2"/>
    <x v="47"/>
    <x v="3"/>
    <n v="3.1853999999999996"/>
    <n v="1.3232000000000002"/>
    <n v="0.19908749999999997"/>
    <n v="8.270000000000001E-2"/>
  </r>
  <r>
    <x v="16"/>
    <x v="9"/>
    <s v="Hofdünger"/>
    <x v="0"/>
    <x v="3"/>
    <s v="BESTAETIGT (6)"/>
    <n v="496"/>
    <n v="193.75"/>
    <x v="7"/>
    <x v="3"/>
    <n v="0.496"/>
    <n v="0.19375000000000001"/>
    <n v="0.16533333333333333"/>
    <n v="6.458333333333334E-2"/>
  </r>
  <r>
    <x v="16"/>
    <x v="9"/>
    <s v="Hofdünger"/>
    <x v="0"/>
    <x v="4"/>
    <s v="BESTAETIGT (6)"/>
    <n v="19846.79"/>
    <n v="9441.75"/>
    <x v="59"/>
    <x v="3"/>
    <n v="19.846790000000002"/>
    <n v="9.4417500000000008"/>
    <n v="0.68437206896551728"/>
    <n v="0.32557758620689659"/>
  </r>
  <r>
    <x v="16"/>
    <x v="9"/>
    <s v="Hofdünger"/>
    <x v="0"/>
    <x v="5"/>
    <s v="BESTAETIGT (6)"/>
    <n v="5082.3300000000008"/>
    <n v="3542.2300000000005"/>
    <x v="76"/>
    <x v="3"/>
    <n v="5.0823300000000007"/>
    <n v="3.5422300000000004"/>
    <n v="0.14948029411764707"/>
    <n v="0.10418323529411766"/>
  </r>
  <r>
    <x v="16"/>
    <x v="9"/>
    <s v="Hofdünger"/>
    <x v="0"/>
    <x v="6"/>
    <s v="BESTAETIGT (6)"/>
    <n v="3434.34"/>
    <n v="1225.1799999999998"/>
    <x v="51"/>
    <x v="3"/>
    <n v="3.4343400000000002"/>
    <n v="1.2251799999999999"/>
    <n v="0.28619500000000003"/>
    <n v="0.10209833333333333"/>
  </r>
  <r>
    <x v="16"/>
    <x v="9"/>
    <s v="Hofdünger"/>
    <x v="1"/>
    <x v="0"/>
    <s v="BESTAETIGT (6)"/>
    <n v="1458.6"/>
    <n v="851.4"/>
    <x v="13"/>
    <x v="3"/>
    <n v="1.4585999999999999"/>
    <n v="0.85139999999999993"/>
    <n v="1.4585999999999999"/>
    <n v="0.85139999999999993"/>
  </r>
  <r>
    <x v="16"/>
    <x v="9"/>
    <s v="Hofdünger"/>
    <x v="1"/>
    <x v="11"/>
    <s v="BESTAETIGT (6)"/>
    <n v="221.76000000000002"/>
    <n v="126"/>
    <x v="51"/>
    <x v="3"/>
    <n v="0.22176000000000001"/>
    <n v="0.126"/>
    <n v="1.848E-2"/>
    <n v="1.0500000000000001E-2"/>
  </r>
  <r>
    <x v="16"/>
    <x v="9"/>
    <s v="Hofdünger"/>
    <x v="1"/>
    <x v="12"/>
    <s v="BESTAETIGT (6)"/>
    <n v="264"/>
    <n v="144"/>
    <x v="13"/>
    <x v="3"/>
    <n v="0.26400000000000001"/>
    <n v="0.14399999999999999"/>
    <n v="0.26400000000000001"/>
    <n v="0.14399999999999999"/>
  </r>
  <r>
    <x v="16"/>
    <x v="9"/>
    <s v="Recyclingdünger"/>
    <x v="2"/>
    <x v="16"/>
    <s v="BESTAETIGT (6)"/>
    <n v="0"/>
    <n v="186"/>
    <x v="13"/>
    <x v="3"/>
    <n v="0"/>
    <n v="0.186"/>
    <n v="0"/>
    <n v="0.186"/>
  </r>
  <r>
    <x v="16"/>
    <x v="10"/>
    <s v="Hofdünger"/>
    <x v="0"/>
    <x v="0"/>
    <s v="BESTAETIGT (6)"/>
    <n v="938.7"/>
    <n v="335.25"/>
    <x v="15"/>
    <x v="3"/>
    <n v="0.93870000000000009"/>
    <n v="0.33524999999999999"/>
    <n v="0.13410000000000002"/>
    <n v="4.789285714285714E-2"/>
  </r>
  <r>
    <x v="16"/>
    <x v="10"/>
    <s v="Hofdünger"/>
    <x v="0"/>
    <x v="1"/>
    <s v="BESTAETIGT (6)"/>
    <n v="9384.010000000002"/>
    <n v="3895.7199999999993"/>
    <x v="92"/>
    <x v="3"/>
    <n v="9.3840100000000017"/>
    <n v="3.8957199999999994"/>
    <n v="0.21823279069767446"/>
    <n v="9.0598139534883701E-2"/>
  </r>
  <r>
    <x v="16"/>
    <x v="10"/>
    <s v="Hofdünger"/>
    <x v="0"/>
    <x v="3"/>
    <s v="BESTAETIGT (6)"/>
    <n v="16256.85"/>
    <n v="6730.8700000000008"/>
    <x v="99"/>
    <x v="3"/>
    <n v="16.25685"/>
    <n v="6.7308700000000012"/>
    <n v="0.29030089285714283"/>
    <n v="0.12019410714285717"/>
  </r>
  <r>
    <x v="16"/>
    <x v="10"/>
    <s v="Hofdünger"/>
    <x v="0"/>
    <x v="4"/>
    <s v="BESTAETIGT (6)"/>
    <n v="53400.719999999987"/>
    <n v="20324.34"/>
    <x v="246"/>
    <x v="3"/>
    <n v="53.400719999999986"/>
    <n v="20.324339999999999"/>
    <n v="0.33168149068322972"/>
    <n v="0.12623813664596273"/>
  </r>
  <r>
    <x v="16"/>
    <x v="10"/>
    <s v="Hofdünger"/>
    <x v="0"/>
    <x v="5"/>
    <s v="BESTAETIGT (6)"/>
    <n v="15632.46"/>
    <n v="8472.380000000001"/>
    <x v="83"/>
    <x v="3"/>
    <n v="15.632459999999998"/>
    <n v="8.4723800000000011"/>
    <n v="0.22017549295774647"/>
    <n v="0.1193292957746479"/>
  </r>
  <r>
    <x v="16"/>
    <x v="10"/>
    <s v="Hofdünger"/>
    <x v="0"/>
    <x v="6"/>
    <s v="BESTAETIGT (6)"/>
    <n v="51203.470000000023"/>
    <n v="22896.820000000011"/>
    <x v="210"/>
    <x v="3"/>
    <n v="51.203470000000024"/>
    <n v="22.896820000000012"/>
    <n v="0.29943549707602352"/>
    <n v="0.13389953216374276"/>
  </r>
  <r>
    <x v="16"/>
    <x v="10"/>
    <s v="Hofdünger"/>
    <x v="1"/>
    <x v="8"/>
    <s v="BESTAETIGT (6)"/>
    <n v="422.94000000000005"/>
    <n v="183.54"/>
    <x v="2"/>
    <x v="3"/>
    <n v="0.42294000000000004"/>
    <n v="0.18353999999999998"/>
    <n v="0.10573500000000001"/>
    <n v="4.5884999999999995E-2"/>
  </r>
  <r>
    <x v="16"/>
    <x v="10"/>
    <s v="Hofdünger"/>
    <x v="1"/>
    <x v="9"/>
    <s v="BESTAETIGT (6)"/>
    <n v="974.8"/>
    <n v="773.6"/>
    <x v="7"/>
    <x v="3"/>
    <n v="0.9748"/>
    <n v="0.77360000000000007"/>
    <n v="0.32493333333333335"/>
    <n v="0.25786666666666669"/>
  </r>
  <r>
    <x v="16"/>
    <x v="10"/>
    <s v="Hofdünger"/>
    <x v="1"/>
    <x v="10"/>
    <s v="BESTAETIGT (6)"/>
    <n v="337.5"/>
    <n v="375"/>
    <x v="10"/>
    <x v="3"/>
    <n v="0.33750000000000002"/>
    <n v="0.375"/>
    <n v="0.16875000000000001"/>
    <n v="0.1875"/>
  </r>
  <r>
    <x v="16"/>
    <x v="10"/>
    <s v="Hofdünger"/>
    <x v="1"/>
    <x v="11"/>
    <s v="BESTAETIGT (6)"/>
    <n v="2487.52"/>
    <n v="1457"/>
    <x v="84"/>
    <x v="3"/>
    <n v="2.48752"/>
    <n v="1.4570000000000001"/>
    <n v="0.11306909090909091"/>
    <n v="6.6227272727272732E-2"/>
  </r>
  <r>
    <x v="16"/>
    <x v="10"/>
    <s v="Hofdünger"/>
    <x v="1"/>
    <x v="12"/>
    <s v="BESTAETIGT (6)"/>
    <n v="3582.2500000000005"/>
    <n v="2181.2399999999998"/>
    <x v="49"/>
    <x v="3"/>
    <n v="3.5822500000000006"/>
    <n v="2.1812399999999998"/>
    <n v="0.21072058823529416"/>
    <n v="0.12830823529411764"/>
  </r>
  <r>
    <x v="16"/>
    <x v="10"/>
    <s v="Hofdünger"/>
    <x v="1"/>
    <x v="1"/>
    <s v="BESTAETIGT (6)"/>
    <n v="1299.26"/>
    <n v="661.05000000000007"/>
    <x v="16"/>
    <x v="3"/>
    <n v="1.2992600000000001"/>
    <n v="0.66105000000000003"/>
    <n v="0.12992600000000001"/>
    <n v="6.6104999999999997E-2"/>
  </r>
  <r>
    <x v="16"/>
    <x v="2"/>
    <s v="Hofdünger"/>
    <x v="0"/>
    <x v="4"/>
    <s v="BESTAETIGT (6)"/>
    <n v="1357.4"/>
    <n v="474.95"/>
    <x v="7"/>
    <x v="3"/>
    <n v="1.3574000000000002"/>
    <n v="0.47494999999999998"/>
    <n v="0.45246666666666674"/>
    <n v="0.15831666666666666"/>
  </r>
  <r>
    <x v="16"/>
    <x v="11"/>
    <s v="Hofdünger"/>
    <x v="0"/>
    <x v="4"/>
    <s v="BESTAETIGT (6)"/>
    <n v="228.6"/>
    <n v="118.8"/>
    <x v="13"/>
    <x v="3"/>
    <n v="0.2286"/>
    <n v="0.1188"/>
    <n v="0.2286"/>
    <n v="0.1188"/>
  </r>
  <r>
    <x v="16"/>
    <x v="11"/>
    <s v="Hofdünger"/>
    <x v="0"/>
    <x v="5"/>
    <s v="BESTAETIGT (6)"/>
    <n v="280"/>
    <n v="140"/>
    <x v="13"/>
    <x v="3"/>
    <n v="0.28000000000000003"/>
    <n v="0.14000000000000001"/>
    <n v="0.28000000000000003"/>
    <n v="0.14000000000000001"/>
  </r>
  <r>
    <x v="16"/>
    <x v="12"/>
    <s v="Hofdünger"/>
    <x v="0"/>
    <x v="1"/>
    <s v="BESTAETIGT (6)"/>
    <n v="1769.9999999999998"/>
    <n v="727.8"/>
    <x v="23"/>
    <x v="3"/>
    <n v="1.7699999999999998"/>
    <n v="0.7278"/>
    <n v="0.19666666666666666"/>
    <n v="8.086666666666667E-2"/>
  </r>
  <r>
    <x v="16"/>
    <x v="12"/>
    <s v="Hofdünger"/>
    <x v="0"/>
    <x v="2"/>
    <s v="BESTAETIGT (6)"/>
    <n v="178.2"/>
    <n v="72.900000000000006"/>
    <x v="13"/>
    <x v="3"/>
    <n v="0.1782"/>
    <n v="7.2900000000000006E-2"/>
    <n v="0.1782"/>
    <n v="7.2900000000000006E-2"/>
  </r>
  <r>
    <x v="16"/>
    <x v="12"/>
    <s v="Hofdünger"/>
    <x v="0"/>
    <x v="3"/>
    <s v="BESTAETIGT (6)"/>
    <n v="84"/>
    <n v="33.6"/>
    <x v="13"/>
    <x v="3"/>
    <n v="8.4000000000000005E-2"/>
    <n v="3.3600000000000005E-2"/>
    <n v="8.4000000000000005E-2"/>
    <n v="3.3600000000000005E-2"/>
  </r>
  <r>
    <x v="16"/>
    <x v="12"/>
    <s v="Hofdünger"/>
    <x v="0"/>
    <x v="4"/>
    <s v="BESTAETIGT (6)"/>
    <n v="50329.869999999966"/>
    <n v="21269.580000000005"/>
    <x v="1"/>
    <x v="3"/>
    <n v="50.329869999999964"/>
    <n v="21.269580000000005"/>
    <n v="0.51886463917525738"/>
    <n v="0.21927402061855675"/>
  </r>
  <r>
    <x v="16"/>
    <x v="12"/>
    <s v="Hofdünger"/>
    <x v="0"/>
    <x v="5"/>
    <s v="BESTAETIGT (6)"/>
    <n v="12598.199999999997"/>
    <n v="6410.6"/>
    <x v="76"/>
    <x v="3"/>
    <n v="12.598199999999997"/>
    <n v="6.4106000000000005"/>
    <n v="0.37053529411764696"/>
    <n v="0.18854705882352943"/>
  </r>
  <r>
    <x v="16"/>
    <x v="12"/>
    <s v="Hofdünger"/>
    <x v="0"/>
    <x v="6"/>
    <s v="BESTAETIGT (6)"/>
    <n v="14809.23"/>
    <n v="7298.7199999999993"/>
    <x v="103"/>
    <x v="3"/>
    <n v="14.809229999999999"/>
    <n v="7.2987199999999994"/>
    <n v="0.4113675"/>
    <n v="0.20274222222222221"/>
  </r>
  <r>
    <x v="16"/>
    <x v="12"/>
    <s v="Hofdünger"/>
    <x v="1"/>
    <x v="7"/>
    <s v="BESTAETIGT (6)"/>
    <n v="291.25"/>
    <n v="266.25"/>
    <x v="13"/>
    <x v="3"/>
    <n v="0.29125000000000001"/>
    <n v="0.26624999999999999"/>
    <n v="0.29125000000000001"/>
    <n v="0.26624999999999999"/>
  </r>
  <r>
    <x v="16"/>
    <x v="12"/>
    <s v="Hofdünger"/>
    <x v="1"/>
    <x v="8"/>
    <s v="BESTAETIGT (6)"/>
    <n v="305.27999999999997"/>
    <n v="132.47999999999999"/>
    <x v="2"/>
    <x v="3"/>
    <n v="0.30528"/>
    <n v="0.13247999999999999"/>
    <n v="7.6319999999999999E-2"/>
    <n v="3.3119999999999997E-2"/>
  </r>
  <r>
    <x v="16"/>
    <x v="12"/>
    <s v="Hofdünger"/>
    <x v="1"/>
    <x v="9"/>
    <s v="BESTAETIGT (6)"/>
    <n v="1962.6799999999998"/>
    <n v="1441.72"/>
    <x v="20"/>
    <x v="3"/>
    <n v="1.9626799999999998"/>
    <n v="1.4417200000000001"/>
    <n v="0.32711333333333331"/>
    <n v="0.24028666666666668"/>
  </r>
  <r>
    <x v="16"/>
    <x v="12"/>
    <s v="Hofdünger"/>
    <x v="1"/>
    <x v="10"/>
    <s v="BESTAETIGT (6)"/>
    <n v="297"/>
    <n v="330"/>
    <x v="13"/>
    <x v="3"/>
    <n v="0.29699999999999999"/>
    <n v="0.33"/>
    <n v="0.29699999999999999"/>
    <n v="0.33"/>
  </r>
  <r>
    <x v="16"/>
    <x v="12"/>
    <s v="Hofdünger"/>
    <x v="1"/>
    <x v="11"/>
    <s v="BESTAETIGT (6)"/>
    <n v="564.96000000000015"/>
    <n v="321"/>
    <x v="16"/>
    <x v="3"/>
    <n v="0.56496000000000013"/>
    <n v="0.32100000000000001"/>
    <n v="5.6496000000000011E-2"/>
    <n v="3.2100000000000004E-2"/>
  </r>
  <r>
    <x v="16"/>
    <x v="12"/>
    <s v="Hofdünger"/>
    <x v="1"/>
    <x v="12"/>
    <s v="BESTAETIGT (6)"/>
    <n v="125"/>
    <n v="66"/>
    <x v="13"/>
    <x v="3"/>
    <n v="0.125"/>
    <n v="6.6000000000000003E-2"/>
    <n v="0.125"/>
    <n v="6.6000000000000003E-2"/>
  </r>
  <r>
    <x v="16"/>
    <x v="12"/>
    <s v="Hofdünger"/>
    <x v="1"/>
    <x v="15"/>
    <s v="BESTAETIGT (6)"/>
    <n v="4046.6000000000004"/>
    <n v="2580.1"/>
    <x v="7"/>
    <x v="3"/>
    <n v="4.0466000000000006"/>
    <n v="2.5800999999999998"/>
    <n v="1.3488666666666669"/>
    <n v="0.86003333333333332"/>
  </r>
  <r>
    <x v="16"/>
    <x v="12"/>
    <s v="Recyclingdünger"/>
    <x v="2"/>
    <x v="16"/>
    <s v="BESTAETIGT (6)"/>
    <n v="4612.1399999999994"/>
    <n v="1100.3199999999997"/>
    <x v="47"/>
    <x v="3"/>
    <n v="4.6121399999999992"/>
    <n v="1.1003199999999997"/>
    <n v="0.28825874999999995"/>
    <n v="6.8769999999999984E-2"/>
  </r>
  <r>
    <x v="17"/>
    <x v="4"/>
    <s v="Recyclingdünger"/>
    <x v="2"/>
    <x v="16"/>
    <s v="BESTAETIGT (6)"/>
    <n v="499.2"/>
    <n v="160.68"/>
    <x v="13"/>
    <x v="3"/>
    <n v="0.49919999999999998"/>
    <n v="0.16068000000000002"/>
    <n v="0.49919999999999998"/>
    <n v="0.16068000000000002"/>
  </r>
  <r>
    <x v="17"/>
    <x v="22"/>
    <s v="Hofdünger"/>
    <x v="0"/>
    <x v="0"/>
    <s v="BESTAETIGT (6)"/>
    <n v="88374.88"/>
    <n v="32313.35"/>
    <x v="77"/>
    <x v="3"/>
    <n v="88.374880000000005"/>
    <n v="32.31335"/>
    <n v="1.3190280597014925"/>
    <n v="0.48228880597014923"/>
  </r>
  <r>
    <x v="17"/>
    <x v="22"/>
    <s v="Hofdünger"/>
    <x v="0"/>
    <x v="1"/>
    <s v="BESTAETIGT (6)"/>
    <n v="10324.099999999999"/>
    <n v="4535.1000000000004"/>
    <x v="63"/>
    <x v="3"/>
    <n v="10.324099999999998"/>
    <n v="4.5351000000000008"/>
    <n v="0.33303548387096765"/>
    <n v="0.14629354838709679"/>
  </r>
  <r>
    <x v="17"/>
    <x v="22"/>
    <s v="Hofdünger"/>
    <x v="0"/>
    <x v="2"/>
    <s v="BESTAETIGT (6)"/>
    <n v="4419.3999999999996"/>
    <n v="1780.9"/>
    <x v="84"/>
    <x v="3"/>
    <n v="4.4193999999999996"/>
    <n v="1.7809000000000001"/>
    <n v="0.20088181818181816"/>
    <n v="8.0950000000000008E-2"/>
  </r>
  <r>
    <x v="17"/>
    <x v="22"/>
    <s v="Hofdünger"/>
    <x v="0"/>
    <x v="3"/>
    <s v="BESTAETIGT (6)"/>
    <n v="3707.4"/>
    <n v="2315.9200000000005"/>
    <x v="27"/>
    <x v="3"/>
    <n v="3.7074000000000003"/>
    <n v="2.3159200000000006"/>
    <n v="0.28518461538461543"/>
    <n v="0.17814769230769237"/>
  </r>
  <r>
    <x v="17"/>
    <x v="22"/>
    <s v="Hofdünger"/>
    <x v="0"/>
    <x v="4"/>
    <s v="BESTAETIGT (6)"/>
    <n v="26473.420000000002"/>
    <n v="12697.180000000004"/>
    <x v="128"/>
    <x v="3"/>
    <n v="26.473420000000001"/>
    <n v="12.697180000000005"/>
    <n v="0.678805641025641"/>
    <n v="0.32556871794871806"/>
  </r>
  <r>
    <x v="17"/>
    <x v="22"/>
    <s v="Hofdünger"/>
    <x v="0"/>
    <x v="5"/>
    <s v="BESTAETIGT (6)"/>
    <n v="4622.8"/>
    <n v="2371.6"/>
    <x v="21"/>
    <x v="3"/>
    <n v="4.6227999999999998"/>
    <n v="2.3715999999999999"/>
    <n v="0.57784999999999997"/>
    <n v="0.29644999999999999"/>
  </r>
  <r>
    <x v="17"/>
    <x v="22"/>
    <s v="Hofdünger"/>
    <x v="0"/>
    <x v="6"/>
    <s v="BESTAETIGT (6)"/>
    <n v="10329.699999999999"/>
    <n v="5006.8"/>
    <x v="101"/>
    <x v="3"/>
    <n v="10.329699999999999"/>
    <n v="5.0068000000000001"/>
    <n v="0.31302121212121209"/>
    <n v="0.15172121212121212"/>
  </r>
  <r>
    <x v="17"/>
    <x v="22"/>
    <s v="Hofdünger"/>
    <x v="1"/>
    <x v="8"/>
    <s v="BESTAETIGT (6)"/>
    <n v="47.7"/>
    <n v="20.7"/>
    <x v="13"/>
    <x v="3"/>
    <n v="4.7700000000000006E-2"/>
    <n v="2.07E-2"/>
    <n v="4.7700000000000006E-2"/>
    <n v="2.07E-2"/>
  </r>
  <r>
    <x v="17"/>
    <x v="22"/>
    <s v="Hofdünger"/>
    <x v="1"/>
    <x v="18"/>
    <s v="BESTAETIGT (6)"/>
    <n v="1116"/>
    <n v="864"/>
    <x v="10"/>
    <x v="3"/>
    <n v="1.1160000000000001"/>
    <n v="0.86399999999999999"/>
    <n v="0.55800000000000005"/>
    <n v="0.432"/>
  </r>
  <r>
    <x v="17"/>
    <x v="22"/>
    <s v="Hofdünger"/>
    <x v="1"/>
    <x v="9"/>
    <s v="BESTAETIGT (6)"/>
    <n v="9576"/>
    <n v="7375.7999999999984"/>
    <x v="51"/>
    <x v="3"/>
    <n v="9.5760000000000005"/>
    <n v="7.3757999999999981"/>
    <n v="0.79800000000000004"/>
    <n v="0.61464999999999981"/>
  </r>
  <r>
    <x v="17"/>
    <x v="22"/>
    <s v="Hofdünger"/>
    <x v="1"/>
    <x v="11"/>
    <s v="BESTAETIGT (6)"/>
    <n v="440.00000000000006"/>
    <n v="250"/>
    <x v="20"/>
    <x v="3"/>
    <n v="0.44000000000000006"/>
    <n v="0.25"/>
    <n v="7.3333333333333348E-2"/>
    <n v="4.1666666666666664E-2"/>
  </r>
  <r>
    <x v="17"/>
    <x v="22"/>
    <s v="Hofdünger"/>
    <x v="1"/>
    <x v="12"/>
    <s v="BESTAETIGT (6)"/>
    <n v="4399.8599999999997"/>
    <n v="2933.9699999999993"/>
    <x v="16"/>
    <x v="3"/>
    <n v="4.3998599999999994"/>
    <n v="2.9339699999999995"/>
    <n v="0.43998599999999993"/>
    <n v="0.29339699999999996"/>
  </r>
  <r>
    <x v="17"/>
    <x v="22"/>
    <s v="Hofdünger"/>
    <x v="1"/>
    <x v="1"/>
    <s v="BESTAETIGT (6)"/>
    <n v="2819.7999999999997"/>
    <n v="1186.5"/>
    <x v="15"/>
    <x v="3"/>
    <n v="2.8197999999999999"/>
    <n v="1.1865000000000001"/>
    <n v="0.40282857142857142"/>
    <n v="0.16950000000000001"/>
  </r>
  <r>
    <x v="17"/>
    <x v="22"/>
    <s v="Hofdünger"/>
    <x v="1"/>
    <x v="2"/>
    <s v="BESTAETIGT (6)"/>
    <n v="19490.539999999997"/>
    <n v="8605.4600000000009"/>
    <x v="55"/>
    <x v="3"/>
    <n v="19.490539999999996"/>
    <n v="8.6054600000000008"/>
    <n v="0.84741478260869552"/>
    <n v="0.37415043478260873"/>
  </r>
  <r>
    <x v="17"/>
    <x v="22"/>
    <s v="Recyclingdünger"/>
    <x v="2"/>
    <x v="16"/>
    <s v="BESTAETIGT (6)"/>
    <n v="128656.03000000003"/>
    <n v="42661.010000000046"/>
    <x v="209"/>
    <x v="3"/>
    <n v="128.65603000000002"/>
    <n v="42.661010000000047"/>
    <n v="0.68071973544973552"/>
    <n v="0.22571962962962988"/>
  </r>
  <r>
    <x v="17"/>
    <x v="10"/>
    <s v="Hofdünger"/>
    <x v="0"/>
    <x v="0"/>
    <s v="BESTAETIGT (6)"/>
    <n v="2014"/>
    <n v="714.4"/>
    <x v="10"/>
    <x v="3"/>
    <n v="2.0139999999999998"/>
    <n v="0.71439999999999992"/>
    <n v="1.0069999999999999"/>
    <n v="0.35719999999999996"/>
  </r>
  <r>
    <x v="17"/>
    <x v="10"/>
    <s v="Hofdünger"/>
    <x v="0"/>
    <x v="4"/>
    <s v="BESTAETIGT (6)"/>
    <n v="5669.07"/>
    <n v="1973.4900000000002"/>
    <x v="20"/>
    <x v="3"/>
    <n v="5.6690699999999996"/>
    <n v="1.9734900000000002"/>
    <n v="0.94484499999999993"/>
    <n v="0.32891500000000001"/>
  </r>
  <r>
    <x v="17"/>
    <x v="10"/>
    <s v="Hofdünger"/>
    <x v="0"/>
    <x v="6"/>
    <s v="BESTAETIGT (6)"/>
    <n v="924"/>
    <n v="495"/>
    <x v="13"/>
    <x v="3"/>
    <n v="0.92400000000000004"/>
    <n v="0.495"/>
    <n v="0.92400000000000004"/>
    <n v="0.495"/>
  </r>
  <r>
    <x v="17"/>
    <x v="10"/>
    <s v="Recyclingdünger"/>
    <x v="2"/>
    <x v="16"/>
    <s v="BESTAETIGT (6)"/>
    <n v="639.67999999999995"/>
    <n v="304.39999999999998"/>
    <x v="13"/>
    <x v="3"/>
    <n v="0.63967999999999992"/>
    <n v="0.3044"/>
    <n v="0.63967999999999992"/>
    <n v="0.3044"/>
  </r>
  <r>
    <x v="17"/>
    <x v="12"/>
    <s v="Hofdünger"/>
    <x v="0"/>
    <x v="1"/>
    <s v="BESTAETIGT (6)"/>
    <n v="1919"/>
    <n v="475"/>
    <x v="13"/>
    <x v="3"/>
    <n v="1.919"/>
    <n v="0.47499999999999998"/>
    <n v="1.919"/>
    <n v="0.47499999999999998"/>
  </r>
  <r>
    <x v="17"/>
    <x v="12"/>
    <s v="Recyclingdünger"/>
    <x v="2"/>
    <x v="16"/>
    <s v="BESTAETIGT (6)"/>
    <n v="1407.72"/>
    <n v="493.91999999999996"/>
    <x v="7"/>
    <x v="3"/>
    <n v="1.4077200000000001"/>
    <n v="0.49391999999999997"/>
    <n v="0.46924000000000005"/>
    <n v="0.16463999999999998"/>
  </r>
  <r>
    <x v="18"/>
    <x v="4"/>
    <s v="Hofdünger"/>
    <x v="0"/>
    <x v="0"/>
    <s v="BESTAETIGT (6)"/>
    <n v="267.3"/>
    <n v="125.55"/>
    <x v="10"/>
    <x v="3"/>
    <n v="0.26730000000000004"/>
    <n v="0.12554999999999999"/>
    <n v="0.13365000000000002"/>
    <n v="6.2774999999999997E-2"/>
  </r>
  <r>
    <x v="18"/>
    <x v="4"/>
    <s v="Hofdünger"/>
    <x v="0"/>
    <x v="4"/>
    <s v="BESTAETIGT (6)"/>
    <n v="512.5"/>
    <n v="218.75"/>
    <x v="10"/>
    <x v="3"/>
    <n v="0.51249999999999996"/>
    <n v="0.21875"/>
    <n v="0.25624999999999998"/>
    <n v="0.109375"/>
  </r>
  <r>
    <x v="18"/>
    <x v="4"/>
    <s v="Recyclingdünger"/>
    <x v="2"/>
    <x v="16"/>
    <s v="BESTAETIGT (6)"/>
    <n v="390"/>
    <n v="75"/>
    <x v="13"/>
    <x v="3"/>
    <n v="0.39"/>
    <n v="7.4999999999999997E-2"/>
    <n v="0.39"/>
    <n v="7.4999999999999997E-2"/>
  </r>
  <r>
    <x v="18"/>
    <x v="19"/>
    <s v="Hofdünger"/>
    <x v="0"/>
    <x v="0"/>
    <s v="BESTAETIGT (6)"/>
    <n v="2660"/>
    <n v="735"/>
    <x v="7"/>
    <x v="3"/>
    <n v="2.66"/>
    <n v="0.73499999999999999"/>
    <n v="0.88666666666666671"/>
    <n v="0.245"/>
  </r>
  <r>
    <x v="18"/>
    <x v="6"/>
    <s v="Hofdünger"/>
    <x v="0"/>
    <x v="0"/>
    <s v="BESTAETIGT (6)"/>
    <n v="1039.5"/>
    <n v="488.25"/>
    <x v="20"/>
    <x v="3"/>
    <n v="1.0395000000000001"/>
    <n v="0.48825000000000002"/>
    <n v="0.17325000000000002"/>
    <n v="8.1375000000000003E-2"/>
  </r>
  <r>
    <x v="18"/>
    <x v="6"/>
    <s v="Hofdünger"/>
    <x v="0"/>
    <x v="3"/>
    <s v="BESTAETIGT (6)"/>
    <n v="954.84"/>
    <n v="360.24"/>
    <x v="7"/>
    <x v="3"/>
    <n v="0.95484000000000002"/>
    <n v="0.36024"/>
    <n v="0.31828000000000001"/>
    <n v="0.12008000000000001"/>
  </r>
  <r>
    <x v="18"/>
    <x v="6"/>
    <s v="Hofdünger"/>
    <x v="0"/>
    <x v="4"/>
    <s v="BESTAETIGT (6)"/>
    <n v="4490.8"/>
    <n v="1874.1"/>
    <x v="21"/>
    <x v="3"/>
    <n v="4.4908000000000001"/>
    <n v="1.8740999999999999"/>
    <n v="0.56135000000000002"/>
    <n v="0.23426249999999998"/>
  </r>
  <r>
    <x v="18"/>
    <x v="6"/>
    <s v="Hofdünger"/>
    <x v="0"/>
    <x v="6"/>
    <s v="BESTAETIGT (6)"/>
    <n v="680.5"/>
    <n v="275.5"/>
    <x v="10"/>
    <x v="3"/>
    <n v="0.68049999999999999"/>
    <n v="0.27550000000000002"/>
    <n v="0.34025"/>
    <n v="0.13775000000000001"/>
  </r>
  <r>
    <x v="18"/>
    <x v="6"/>
    <s v="Hofdünger"/>
    <x v="1"/>
    <x v="12"/>
    <s v="BESTAETIGT (6)"/>
    <n v="150.04"/>
    <n v="137.97"/>
    <x v="13"/>
    <x v="3"/>
    <n v="0.15003999999999998"/>
    <n v="0.13797000000000001"/>
    <n v="0.15003999999999998"/>
    <n v="0.13797000000000001"/>
  </r>
  <r>
    <x v="18"/>
    <x v="6"/>
    <s v="Hofdünger"/>
    <x v="1"/>
    <x v="1"/>
    <s v="BESTAETIGT (6)"/>
    <n v="645.28000000000009"/>
    <n v="289.5"/>
    <x v="7"/>
    <x v="3"/>
    <n v="0.64528000000000008"/>
    <n v="0.28949999999999998"/>
    <n v="0.21509333333333336"/>
    <n v="9.6499999999999989E-2"/>
  </r>
  <r>
    <x v="18"/>
    <x v="6"/>
    <s v="Recyclingdünger"/>
    <x v="2"/>
    <x v="16"/>
    <s v="BESTAETIGT (6)"/>
    <n v="910"/>
    <n v="175"/>
    <x v="13"/>
    <x v="3"/>
    <n v="0.91"/>
    <n v="0.17499999999999999"/>
    <n v="0.91"/>
    <n v="0.17499999999999999"/>
  </r>
  <r>
    <x v="18"/>
    <x v="8"/>
    <s v="Hofdünger"/>
    <x v="0"/>
    <x v="0"/>
    <s v="BESTAETIGT (6)"/>
    <n v="5453"/>
    <n v="1506.75"/>
    <x v="51"/>
    <x v="3"/>
    <n v="5.4530000000000003"/>
    <n v="1.50675"/>
    <n v="0.45441666666666669"/>
    <n v="0.12556249999999999"/>
  </r>
  <r>
    <x v="18"/>
    <x v="8"/>
    <s v="Hofdünger"/>
    <x v="0"/>
    <x v="4"/>
    <s v="BESTAETIGT (6)"/>
    <n v="1396.5"/>
    <n v="456"/>
    <x v="15"/>
    <x v="3"/>
    <n v="1.3965000000000001"/>
    <n v="0.45600000000000002"/>
    <n v="0.19950000000000001"/>
    <n v="6.5142857142857141E-2"/>
  </r>
  <r>
    <x v="18"/>
    <x v="8"/>
    <s v="Hofdünger"/>
    <x v="0"/>
    <x v="6"/>
    <s v="BESTAETIGT (6)"/>
    <n v="462"/>
    <n v="198"/>
    <x v="13"/>
    <x v="3"/>
    <n v="0.46200000000000002"/>
    <n v="0.19800000000000001"/>
    <n v="0.46200000000000002"/>
    <n v="0.19800000000000001"/>
  </r>
  <r>
    <x v="18"/>
    <x v="9"/>
    <s v="Hofdünger"/>
    <x v="0"/>
    <x v="0"/>
    <s v="BESTAETIGT (6)"/>
    <n v="91009.849999999977"/>
    <n v="40664.26999999999"/>
    <x v="292"/>
    <x v="3"/>
    <n v="91.009849999999972"/>
    <n v="40.664269999999988"/>
    <n v="0.2653348396501457"/>
    <n v="0.11855472303206993"/>
  </r>
  <r>
    <x v="18"/>
    <x v="9"/>
    <s v="Hofdünger"/>
    <x v="0"/>
    <x v="1"/>
    <s v="BESTAETIGT (6)"/>
    <n v="56121.359999999986"/>
    <n v="23495.760000000002"/>
    <x v="177"/>
    <x v="3"/>
    <n v="56.121359999999989"/>
    <n v="23.495760000000001"/>
    <n v="0.26348056338028164"/>
    <n v="0.1103087323943662"/>
  </r>
  <r>
    <x v="18"/>
    <x v="9"/>
    <s v="Hofdünger"/>
    <x v="0"/>
    <x v="3"/>
    <s v="BESTAETIGT (6)"/>
    <n v="13311.619999999999"/>
    <n v="5943.1900000000005"/>
    <x v="26"/>
    <x v="3"/>
    <n v="13.31162"/>
    <n v="5.9431900000000004"/>
    <n v="0.26101215686274509"/>
    <n v="0.11653313725490197"/>
  </r>
  <r>
    <x v="18"/>
    <x v="9"/>
    <s v="Hofdünger"/>
    <x v="0"/>
    <x v="4"/>
    <s v="BESTAETIGT (6)"/>
    <n v="29490.150000000012"/>
    <n v="15177.350000000006"/>
    <x v="44"/>
    <x v="3"/>
    <n v="29.490150000000014"/>
    <n v="15.177350000000006"/>
    <n v="0.26567702702702717"/>
    <n v="0.13673288288288293"/>
  </r>
  <r>
    <x v="18"/>
    <x v="9"/>
    <s v="Hofdünger"/>
    <x v="0"/>
    <x v="6"/>
    <s v="BESTAETIGT (6)"/>
    <n v="46650.060000000019"/>
    <n v="21359.29"/>
    <x v="293"/>
    <x v="3"/>
    <n v="46.650060000000018"/>
    <n v="21.359290000000001"/>
    <n v="0.22867676470588244"/>
    <n v="0.10470240196078433"/>
  </r>
  <r>
    <x v="18"/>
    <x v="9"/>
    <s v="Hofdünger"/>
    <x v="1"/>
    <x v="0"/>
    <s v="BESTAETIGT (6)"/>
    <n v="798"/>
    <n v="380"/>
    <x v="16"/>
    <x v="3"/>
    <n v="0.79800000000000004"/>
    <n v="0.38"/>
    <n v="7.980000000000001E-2"/>
    <n v="3.7999999999999999E-2"/>
  </r>
  <r>
    <x v="18"/>
    <x v="9"/>
    <s v="Hofdünger"/>
    <x v="1"/>
    <x v="7"/>
    <s v="BESTAETIGT (6)"/>
    <n v="2989.16"/>
    <n v="3186.49"/>
    <x v="47"/>
    <x v="3"/>
    <n v="2.98916"/>
    <n v="3.1864899999999996"/>
    <n v="0.1868225"/>
    <n v="0.19915562499999998"/>
  </r>
  <r>
    <x v="18"/>
    <x v="9"/>
    <s v="Hofdünger"/>
    <x v="1"/>
    <x v="8"/>
    <s v="BESTAETIGT (6)"/>
    <n v="47.7"/>
    <n v="20.7"/>
    <x v="13"/>
    <x v="3"/>
    <n v="4.7700000000000006E-2"/>
    <n v="2.07E-2"/>
    <n v="4.7700000000000006E-2"/>
    <n v="2.07E-2"/>
  </r>
  <r>
    <x v="18"/>
    <x v="9"/>
    <s v="Hofdünger"/>
    <x v="1"/>
    <x v="9"/>
    <s v="BESTAETIGT (6)"/>
    <n v="1705.1999999999998"/>
    <n v="1380.4"/>
    <x v="41"/>
    <x v="3"/>
    <n v="1.7051999999999998"/>
    <n v="1.3804000000000001"/>
    <n v="0.1550181818181818"/>
    <n v="0.1254909090909091"/>
  </r>
  <r>
    <x v="18"/>
    <x v="9"/>
    <s v="Hofdünger"/>
    <x v="1"/>
    <x v="10"/>
    <s v="BESTAETIGT (6)"/>
    <n v="54"/>
    <n v="60"/>
    <x v="13"/>
    <x v="3"/>
    <n v="5.3999999999999999E-2"/>
    <n v="0.06"/>
    <n v="5.3999999999999999E-2"/>
    <n v="0.06"/>
  </r>
  <r>
    <x v="18"/>
    <x v="9"/>
    <s v="Hofdünger"/>
    <x v="1"/>
    <x v="11"/>
    <s v="BESTAETIGT (6)"/>
    <n v="659.3599999999999"/>
    <n v="381"/>
    <x v="47"/>
    <x v="3"/>
    <n v="0.65935999999999995"/>
    <n v="0.38100000000000001"/>
    <n v="4.1209999999999997E-2"/>
    <n v="2.38125E-2"/>
  </r>
  <r>
    <x v="18"/>
    <x v="9"/>
    <s v="Hofdünger"/>
    <x v="1"/>
    <x v="12"/>
    <s v="BESTAETIGT (6)"/>
    <n v="1486.8"/>
    <n v="878"/>
    <x v="16"/>
    <x v="3"/>
    <n v="1.4867999999999999"/>
    <n v="0.878"/>
    <n v="0.14867999999999998"/>
    <n v="8.7800000000000003E-2"/>
  </r>
  <r>
    <x v="18"/>
    <x v="9"/>
    <s v="Hofdünger"/>
    <x v="1"/>
    <x v="1"/>
    <s v="BESTAETIGT (6)"/>
    <n v="5090.4399999999996"/>
    <n v="3026.7"/>
    <x v="60"/>
    <x v="3"/>
    <n v="5.0904399999999992"/>
    <n v="3.0266999999999999"/>
    <n v="0.1696813333333333"/>
    <n v="0.10088999999999999"/>
  </r>
  <r>
    <x v="18"/>
    <x v="9"/>
    <s v="Hofdünger"/>
    <x v="1"/>
    <x v="2"/>
    <s v="BESTAETIGT (6)"/>
    <n v="1008.4399999999999"/>
    <n v="430.76"/>
    <x v="19"/>
    <x v="3"/>
    <n v="1.00844"/>
    <n v="0.43075999999999998"/>
    <n v="7.2031428571428566E-2"/>
    <n v="3.0768571428571426E-2"/>
  </r>
  <r>
    <x v="18"/>
    <x v="9"/>
    <s v="Hofdünger"/>
    <x v="1"/>
    <x v="14"/>
    <s v="BESTAETIGT (6)"/>
    <n v="480"/>
    <n v="198"/>
    <x v="7"/>
    <x v="3"/>
    <n v="0.48"/>
    <n v="0.19800000000000001"/>
    <n v="0.16"/>
    <n v="6.6000000000000003E-2"/>
  </r>
  <r>
    <x v="18"/>
    <x v="9"/>
    <s v="Hofdünger"/>
    <x v="1"/>
    <x v="17"/>
    <s v="BESTAETIGT (6)"/>
    <n v="728"/>
    <n v="302.88"/>
    <x v="7"/>
    <x v="3"/>
    <n v="0.72799999999999998"/>
    <n v="0.30287999999999998"/>
    <n v="0.24266666666666667"/>
    <n v="0.10095999999999999"/>
  </r>
  <r>
    <x v="18"/>
    <x v="9"/>
    <s v="Recyclingdünger"/>
    <x v="2"/>
    <x v="16"/>
    <s v="BESTAETIGT (6)"/>
    <n v="9157.2000000000007"/>
    <n v="1766.22"/>
    <x v="80"/>
    <x v="3"/>
    <n v="9.1572000000000013"/>
    <n v="1.7662200000000001"/>
    <n v="0.45786000000000004"/>
    <n v="8.8311000000000001E-2"/>
  </r>
  <r>
    <x v="18"/>
    <x v="10"/>
    <s v="Hofdünger"/>
    <x v="1"/>
    <x v="9"/>
    <s v="BESTAETIGT (6)"/>
    <n v="314.16000000000003"/>
    <n v="254.32"/>
    <x v="13"/>
    <x v="3"/>
    <n v="0.31416000000000005"/>
    <n v="0.25431999999999999"/>
    <n v="0.31416000000000005"/>
    <n v="0.25431999999999999"/>
  </r>
  <r>
    <x v="18"/>
    <x v="11"/>
    <s v="Hofdünger"/>
    <x v="0"/>
    <x v="0"/>
    <s v="BESTAETIGT (6)"/>
    <n v="990"/>
    <n v="465"/>
    <x v="21"/>
    <x v="3"/>
    <n v="0.99"/>
    <n v="0.46500000000000002"/>
    <n v="0.12375"/>
    <n v="5.8125000000000003E-2"/>
  </r>
  <r>
    <x v="18"/>
    <x v="11"/>
    <s v="Hofdünger"/>
    <x v="0"/>
    <x v="1"/>
    <s v="BESTAETIGT (6)"/>
    <n v="170"/>
    <n v="70"/>
    <x v="13"/>
    <x v="3"/>
    <n v="0.17"/>
    <n v="7.0000000000000007E-2"/>
    <n v="0.17"/>
    <n v="7.0000000000000007E-2"/>
  </r>
  <r>
    <x v="18"/>
    <x v="11"/>
    <s v="Hofdünger"/>
    <x v="0"/>
    <x v="6"/>
    <s v="BESTAETIGT (6)"/>
    <n v="1053"/>
    <n v="540"/>
    <x v="7"/>
    <x v="3"/>
    <n v="1.0529999999999999"/>
    <n v="0.54"/>
    <n v="0.35099999999999998"/>
    <n v="0.18000000000000002"/>
  </r>
  <r>
    <x v="18"/>
    <x v="11"/>
    <s v="Hofdünger"/>
    <x v="1"/>
    <x v="9"/>
    <s v="BESTAETIGT (6)"/>
    <n v="420"/>
    <n v="340"/>
    <x v="10"/>
    <x v="3"/>
    <n v="0.42"/>
    <n v="0.34"/>
    <n v="0.21"/>
    <n v="0.17"/>
  </r>
  <r>
    <x v="18"/>
    <x v="11"/>
    <s v="Recyclingdünger"/>
    <x v="2"/>
    <x v="16"/>
    <s v="BESTAETIGT (6)"/>
    <n v="273"/>
    <n v="52.5"/>
    <x v="10"/>
    <x v="3"/>
    <n v="0.27300000000000002"/>
    <n v="5.2499999999999998E-2"/>
    <n v="0.13650000000000001"/>
    <n v="2.6249999999999999E-2"/>
  </r>
  <r>
    <x v="18"/>
    <x v="12"/>
    <s v="Hofdünger"/>
    <x v="0"/>
    <x v="0"/>
    <s v="BESTAETIGT (6)"/>
    <n v="2359.8000000000002"/>
    <n v="652.04999999999995"/>
    <x v="7"/>
    <x v="3"/>
    <n v="2.3598000000000003"/>
    <n v="0.65204999999999991"/>
    <n v="0.78660000000000008"/>
    <n v="0.21734999999999996"/>
  </r>
  <r>
    <x v="18"/>
    <x v="12"/>
    <s v="Hofdünger"/>
    <x v="0"/>
    <x v="1"/>
    <s v="BESTAETIGT (6)"/>
    <n v="145"/>
    <n v="60"/>
    <x v="13"/>
    <x v="3"/>
    <n v="0.14499999999999999"/>
    <n v="0.06"/>
    <n v="0.14499999999999999"/>
    <n v="0.06"/>
  </r>
  <r>
    <x v="18"/>
    <x v="12"/>
    <s v="Hofdünger"/>
    <x v="0"/>
    <x v="6"/>
    <s v="BESTAETIGT (6)"/>
    <n v="2555.6"/>
    <n v="1148.3"/>
    <x v="15"/>
    <x v="3"/>
    <n v="2.5556000000000001"/>
    <n v="1.1482999999999999"/>
    <n v="0.36508571428571429"/>
    <n v="0.16404285714285713"/>
  </r>
  <r>
    <x v="18"/>
    <x v="12"/>
    <s v="Hofdünger"/>
    <x v="1"/>
    <x v="9"/>
    <s v="BESTAETIGT (6)"/>
    <n v="504"/>
    <n v="408"/>
    <x v="2"/>
    <x v="3"/>
    <n v="0.504"/>
    <n v="0.40799999999999997"/>
    <n v="0.126"/>
    <n v="0.10199999999999999"/>
  </r>
  <r>
    <x v="19"/>
    <x v="3"/>
    <s v="Hofdünger"/>
    <x v="0"/>
    <x v="5"/>
    <s v="BESTAETIGT (6)"/>
    <n v="7575"/>
    <n v="3535"/>
    <x v="14"/>
    <x v="3"/>
    <n v="7.5750000000000002"/>
    <n v="3.5350000000000001"/>
    <n v="0.31562499999999999"/>
    <n v="0.14729166666666668"/>
  </r>
  <r>
    <x v="19"/>
    <x v="4"/>
    <s v="Hofdünger"/>
    <x v="0"/>
    <x v="5"/>
    <s v="BESTAETIGT (6)"/>
    <n v="45"/>
    <n v="21"/>
    <x v="13"/>
    <x v="3"/>
    <n v="4.4999999999999998E-2"/>
    <n v="2.1000000000000001E-2"/>
    <n v="4.4999999999999998E-2"/>
    <n v="2.1000000000000001E-2"/>
  </r>
  <r>
    <x v="19"/>
    <x v="4"/>
    <s v="Hofdünger"/>
    <x v="1"/>
    <x v="9"/>
    <s v="BESTAETIGT (6)"/>
    <n v="184.8"/>
    <n v="149.6"/>
    <x v="13"/>
    <x v="3"/>
    <n v="0.18480000000000002"/>
    <n v="0.14959999999999998"/>
    <n v="0.18480000000000002"/>
    <n v="0.14959999999999998"/>
  </r>
  <r>
    <x v="19"/>
    <x v="4"/>
    <s v="Hofdünger"/>
    <x v="1"/>
    <x v="12"/>
    <s v="BESTAETIGT (6)"/>
    <n v="1914"/>
    <n v="990"/>
    <x v="13"/>
    <x v="3"/>
    <n v="1.9139999999999999"/>
    <n v="0.99"/>
    <n v="1.9139999999999999"/>
    <n v="0.99"/>
  </r>
  <r>
    <x v="19"/>
    <x v="4"/>
    <s v="Recyclingdünger"/>
    <x v="2"/>
    <x v="16"/>
    <s v="BESTAETIGT (6)"/>
    <n v="3116.85"/>
    <n v="922.63999999999987"/>
    <x v="10"/>
    <x v="3"/>
    <n v="3.1168499999999999"/>
    <n v="0.9226399999999999"/>
    <n v="1.5584249999999999"/>
    <n v="0.46131999999999995"/>
  </r>
  <r>
    <x v="19"/>
    <x v="13"/>
    <s v="Hofdünger"/>
    <x v="0"/>
    <x v="5"/>
    <s v="BESTAETIGT (6)"/>
    <n v="198"/>
    <n v="90"/>
    <x v="13"/>
    <x v="3"/>
    <n v="0.19800000000000001"/>
    <n v="0.09"/>
    <n v="0.19800000000000001"/>
    <n v="0.09"/>
  </r>
  <r>
    <x v="19"/>
    <x v="13"/>
    <s v="Hofdünger"/>
    <x v="1"/>
    <x v="9"/>
    <s v="BESTAETIGT (6)"/>
    <n v="100.8"/>
    <n v="81.599999999999994"/>
    <x v="13"/>
    <x v="3"/>
    <n v="0.1008"/>
    <n v="8.1599999999999992E-2"/>
    <n v="0.1008"/>
    <n v="8.1599999999999992E-2"/>
  </r>
  <r>
    <x v="19"/>
    <x v="7"/>
    <s v="Hofdünger"/>
    <x v="0"/>
    <x v="1"/>
    <s v="BESTAETIGT (6)"/>
    <n v="374"/>
    <n v="154.5"/>
    <x v="7"/>
    <x v="3"/>
    <n v="0.374"/>
    <n v="0.1545"/>
    <n v="0.12466666666666666"/>
    <n v="5.1499999999999997E-2"/>
  </r>
  <r>
    <x v="19"/>
    <x v="7"/>
    <s v="Hofdünger"/>
    <x v="0"/>
    <x v="4"/>
    <s v="BESTAETIGT (6)"/>
    <n v="225"/>
    <n v="82.5"/>
    <x v="13"/>
    <x v="3"/>
    <n v="0.22500000000000001"/>
    <n v="8.2500000000000004E-2"/>
    <n v="0.22500000000000001"/>
    <n v="8.2500000000000004E-2"/>
  </r>
  <r>
    <x v="19"/>
    <x v="7"/>
    <s v="Hofdünger"/>
    <x v="0"/>
    <x v="5"/>
    <s v="BESTAETIGT (6)"/>
    <n v="5340.5"/>
    <n v="2801.1000000000004"/>
    <x v="131"/>
    <x v="3"/>
    <n v="5.3404999999999996"/>
    <n v="2.8011000000000004"/>
    <n v="9.8898148148148138E-2"/>
    <n v="5.1872222222222229E-2"/>
  </r>
  <r>
    <x v="19"/>
    <x v="7"/>
    <s v="Hofdünger"/>
    <x v="0"/>
    <x v="6"/>
    <s v="BESTAETIGT (6)"/>
    <n v="157.94999999999999"/>
    <n v="62.400000000000006"/>
    <x v="10"/>
    <x v="3"/>
    <n v="0.15794999999999998"/>
    <n v="6.2400000000000004E-2"/>
    <n v="7.897499999999999E-2"/>
    <n v="3.1200000000000002E-2"/>
  </r>
  <r>
    <x v="19"/>
    <x v="17"/>
    <s v="Hofdünger"/>
    <x v="0"/>
    <x v="4"/>
    <s v="BESTAETIGT (6)"/>
    <n v="155.65"/>
    <n v="68.2"/>
    <x v="13"/>
    <x v="3"/>
    <n v="0.15565000000000001"/>
    <n v="6.8199999999999997E-2"/>
    <n v="0.15565000000000001"/>
    <n v="6.8199999999999997E-2"/>
  </r>
  <r>
    <x v="19"/>
    <x v="6"/>
    <s v="Recyclingdünger"/>
    <x v="2"/>
    <x v="16"/>
    <s v="BESTAETIGT (6)"/>
    <n v="0"/>
    <n v="84"/>
    <x v="13"/>
    <x v="3"/>
    <n v="0"/>
    <n v="8.4000000000000005E-2"/>
    <n v="0"/>
    <n v="8.4000000000000005E-2"/>
  </r>
  <r>
    <x v="19"/>
    <x v="8"/>
    <s v="Hofdünger"/>
    <x v="0"/>
    <x v="0"/>
    <s v="BESTAETIGT (6)"/>
    <n v="142.4"/>
    <n v="61.6"/>
    <x v="13"/>
    <x v="3"/>
    <n v="0.1424"/>
    <n v="6.1600000000000002E-2"/>
    <n v="0.1424"/>
    <n v="6.1600000000000002E-2"/>
  </r>
  <r>
    <x v="19"/>
    <x v="8"/>
    <s v="Hofdünger"/>
    <x v="0"/>
    <x v="1"/>
    <s v="BESTAETIGT (6)"/>
    <n v="2319"/>
    <n v="950.7"/>
    <x v="16"/>
    <x v="3"/>
    <n v="2.319"/>
    <n v="0.9507000000000001"/>
    <n v="0.2319"/>
    <n v="9.5070000000000016E-2"/>
  </r>
  <r>
    <x v="19"/>
    <x v="8"/>
    <s v="Hofdünger"/>
    <x v="0"/>
    <x v="3"/>
    <s v="BESTAETIGT (6)"/>
    <n v="446.5"/>
    <n v="303.5"/>
    <x v="10"/>
    <x v="3"/>
    <n v="0.44650000000000001"/>
    <n v="0.30349999999999999"/>
    <n v="0.22325"/>
    <n v="0.15175"/>
  </r>
  <r>
    <x v="19"/>
    <x v="8"/>
    <s v="Hofdünger"/>
    <x v="0"/>
    <x v="4"/>
    <s v="BESTAETIGT (6)"/>
    <n v="29023.119999999999"/>
    <n v="11395.879999999997"/>
    <x v="53"/>
    <x v="3"/>
    <n v="29.023119999999999"/>
    <n v="11.395879999999998"/>
    <n v="0.30875659574468084"/>
    <n v="0.12123276595744679"/>
  </r>
  <r>
    <x v="19"/>
    <x v="8"/>
    <s v="Hofdünger"/>
    <x v="0"/>
    <x v="5"/>
    <s v="BESTAETIGT (6)"/>
    <n v="9032.2000000000007"/>
    <n v="5051.3"/>
    <x v="145"/>
    <x v="3"/>
    <n v="9.0322000000000013"/>
    <n v="5.0513000000000003"/>
    <n v="0.20071555555555559"/>
    <n v="0.11225111111111112"/>
  </r>
  <r>
    <x v="19"/>
    <x v="8"/>
    <s v="Hofdünger"/>
    <x v="0"/>
    <x v="6"/>
    <s v="BESTAETIGT (6)"/>
    <n v="7712.0000000000009"/>
    <n v="3398.1"/>
    <x v="68"/>
    <x v="3"/>
    <n v="7.7120000000000006"/>
    <n v="3.3980999999999999"/>
    <n v="0.17527272727272727"/>
    <n v="7.7229545454545453E-2"/>
  </r>
  <r>
    <x v="19"/>
    <x v="8"/>
    <s v="Hofdünger"/>
    <x v="1"/>
    <x v="0"/>
    <s v="BESTAETIGT (6)"/>
    <n v="147.36000000000001"/>
    <n v="86.399999999999991"/>
    <x v="18"/>
    <x v="3"/>
    <n v="0.14736000000000002"/>
    <n v="8.6399999999999991E-2"/>
    <n v="2.9472000000000005E-2"/>
    <n v="1.7279999999999997E-2"/>
  </r>
  <r>
    <x v="19"/>
    <x v="8"/>
    <s v="Hofdünger"/>
    <x v="1"/>
    <x v="7"/>
    <s v="BESTAETIGT (6)"/>
    <n v="257.39999999999998"/>
    <n v="234"/>
    <x v="13"/>
    <x v="3"/>
    <n v="0.25739999999999996"/>
    <n v="0.23400000000000001"/>
    <n v="0.25739999999999996"/>
    <n v="0.23400000000000001"/>
  </r>
  <r>
    <x v="19"/>
    <x v="8"/>
    <s v="Hofdünger"/>
    <x v="1"/>
    <x v="9"/>
    <s v="BESTAETIGT (6)"/>
    <n v="20"/>
    <n v="10"/>
    <x v="13"/>
    <x v="3"/>
    <n v="0.02"/>
    <n v="0.01"/>
    <n v="0.02"/>
    <n v="0.01"/>
  </r>
  <r>
    <x v="19"/>
    <x v="8"/>
    <s v="Hofdünger"/>
    <x v="1"/>
    <x v="1"/>
    <s v="BESTAETIGT (6)"/>
    <n v="58.88"/>
    <n v="38.4"/>
    <x v="13"/>
    <x v="3"/>
    <n v="5.8880000000000002E-2"/>
    <n v="3.8399999999999997E-2"/>
    <n v="5.8880000000000002E-2"/>
    <n v="3.8399999999999997E-2"/>
  </r>
  <r>
    <x v="19"/>
    <x v="8"/>
    <s v="Hofdünger"/>
    <x v="1"/>
    <x v="15"/>
    <s v="BESTAETIGT (6)"/>
    <n v="1400"/>
    <n v="1150"/>
    <x v="13"/>
    <x v="3"/>
    <n v="1.4"/>
    <n v="1.1499999999999999"/>
    <n v="1.4"/>
    <n v="1.1499999999999999"/>
  </r>
  <r>
    <x v="19"/>
    <x v="8"/>
    <s v="Recyclingdünger"/>
    <x v="2"/>
    <x v="16"/>
    <s v="BESTAETIGT (6)"/>
    <n v="0"/>
    <n v="688"/>
    <x v="16"/>
    <x v="3"/>
    <n v="0"/>
    <n v="0.68799999999999994"/>
    <n v="0"/>
    <n v="6.88E-2"/>
  </r>
  <r>
    <x v="19"/>
    <x v="22"/>
    <s v="Hofdünger"/>
    <x v="0"/>
    <x v="1"/>
    <s v="BESTAETIGT (6)"/>
    <n v="476.49999999999994"/>
    <n v="200.99999999999997"/>
    <x v="7"/>
    <x v="3"/>
    <n v="0.47649999999999992"/>
    <n v="0.20099999999999998"/>
    <n v="0.1588333333333333"/>
    <n v="6.699999999999999E-2"/>
  </r>
  <r>
    <x v="19"/>
    <x v="22"/>
    <s v="Hofdünger"/>
    <x v="0"/>
    <x v="4"/>
    <s v="BESTAETIGT (6)"/>
    <n v="2001"/>
    <n v="879.8"/>
    <x v="10"/>
    <x v="3"/>
    <n v="2.0009999999999999"/>
    <n v="0.87979999999999992"/>
    <n v="1.0004999999999999"/>
    <n v="0.43989999999999996"/>
  </r>
  <r>
    <x v="19"/>
    <x v="22"/>
    <s v="Hofdünger"/>
    <x v="0"/>
    <x v="6"/>
    <s v="BESTAETIGT (6)"/>
    <n v="1620"/>
    <n v="810"/>
    <x v="7"/>
    <x v="3"/>
    <n v="1.62"/>
    <n v="0.81"/>
    <n v="0.54"/>
    <n v="0.27"/>
  </r>
  <r>
    <x v="19"/>
    <x v="22"/>
    <s v="Hofdünger"/>
    <x v="1"/>
    <x v="7"/>
    <s v="BESTAETIGT (6)"/>
    <n v="2704.8"/>
    <n v="2442.6000000000004"/>
    <x v="7"/>
    <x v="3"/>
    <n v="2.7048000000000001"/>
    <n v="2.4426000000000005"/>
    <n v="0.90160000000000007"/>
    <n v="0.81420000000000015"/>
  </r>
  <r>
    <x v="19"/>
    <x v="22"/>
    <s v="Hofdünger"/>
    <x v="1"/>
    <x v="8"/>
    <s v="BESTAETIGT (6)"/>
    <n v="381.6"/>
    <n v="165.6"/>
    <x v="13"/>
    <x v="3"/>
    <n v="0.38160000000000005"/>
    <n v="0.1656"/>
    <n v="0.38160000000000005"/>
    <n v="0.1656"/>
  </r>
  <r>
    <x v="19"/>
    <x v="22"/>
    <s v="Hofdünger"/>
    <x v="1"/>
    <x v="9"/>
    <s v="BESTAETIGT (6)"/>
    <n v="535.5"/>
    <n v="395.5"/>
    <x v="13"/>
    <x v="3"/>
    <n v="0.53549999999999998"/>
    <n v="0.39550000000000002"/>
    <n v="0.53549999999999998"/>
    <n v="0.39550000000000002"/>
  </r>
  <r>
    <x v="19"/>
    <x v="22"/>
    <s v="Hofdünger"/>
    <x v="1"/>
    <x v="11"/>
    <s v="BESTAETIGT (6)"/>
    <n v="391.68"/>
    <n v="288"/>
    <x v="10"/>
    <x v="3"/>
    <n v="0.39168000000000003"/>
    <n v="0.28799999999999998"/>
    <n v="0.19584000000000001"/>
    <n v="0.14399999999999999"/>
  </r>
  <r>
    <x v="19"/>
    <x v="22"/>
    <s v="Hofdünger"/>
    <x v="1"/>
    <x v="12"/>
    <s v="BESTAETIGT (6)"/>
    <n v="5666.1"/>
    <n v="3407.5"/>
    <x v="19"/>
    <x v="3"/>
    <n v="5.6661000000000001"/>
    <n v="3.4075000000000002"/>
    <n v="0.40472142857142857"/>
    <n v="0.24339285714285716"/>
  </r>
  <r>
    <x v="19"/>
    <x v="22"/>
    <s v="Hofdünger"/>
    <x v="1"/>
    <x v="1"/>
    <s v="BESTAETIGT (6)"/>
    <n v="846.4"/>
    <n v="552"/>
    <x v="2"/>
    <x v="3"/>
    <n v="0.84639999999999993"/>
    <n v="0.55200000000000005"/>
    <n v="0.21159999999999998"/>
    <n v="0.13800000000000001"/>
  </r>
  <r>
    <x v="19"/>
    <x v="22"/>
    <s v="Hofdünger"/>
    <x v="1"/>
    <x v="2"/>
    <s v="BESTAETIGT (6)"/>
    <n v="170.1"/>
    <n v="72.66"/>
    <x v="13"/>
    <x v="3"/>
    <n v="0.1701"/>
    <n v="7.2660000000000002E-2"/>
    <n v="0.1701"/>
    <n v="7.2660000000000002E-2"/>
  </r>
  <r>
    <x v="19"/>
    <x v="22"/>
    <s v="Hofdünger"/>
    <x v="1"/>
    <x v="4"/>
    <s v="BESTAETIGT (6)"/>
    <n v="312"/>
    <n v="280"/>
    <x v="13"/>
    <x v="3"/>
    <n v="0.312"/>
    <n v="0.28000000000000003"/>
    <n v="0.312"/>
    <n v="0.28000000000000003"/>
  </r>
  <r>
    <x v="19"/>
    <x v="22"/>
    <s v="Hofdünger"/>
    <x v="1"/>
    <x v="15"/>
    <s v="BESTAETIGT (6)"/>
    <n v="2730"/>
    <n v="2242.5"/>
    <x v="7"/>
    <x v="3"/>
    <n v="2.73"/>
    <n v="2.2425000000000002"/>
    <n v="0.91"/>
    <n v="0.74750000000000005"/>
  </r>
  <r>
    <x v="19"/>
    <x v="22"/>
    <s v="Recyclingdünger"/>
    <x v="2"/>
    <x v="16"/>
    <s v="BESTAETIGT (6)"/>
    <n v="298.2"/>
    <n v="169.05"/>
    <x v="13"/>
    <x v="3"/>
    <n v="0.29819999999999997"/>
    <n v="0.16905000000000001"/>
    <n v="0.29819999999999997"/>
    <n v="0.16905000000000001"/>
  </r>
  <r>
    <x v="19"/>
    <x v="10"/>
    <s v="Hofdünger"/>
    <x v="3"/>
    <x v="16"/>
    <s v="BESTAETIGT (6)"/>
    <n v="1986.79"/>
    <n v="947.05"/>
    <x v="2"/>
    <x v="3"/>
    <n v="1.9867900000000001"/>
    <n v="0.94704999999999995"/>
    <n v="0.49669750000000001"/>
    <n v="0.23676249999999999"/>
  </r>
  <r>
    <x v="19"/>
    <x v="10"/>
    <s v="Hofdünger"/>
    <x v="0"/>
    <x v="0"/>
    <s v="BESTAETIGT (6)"/>
    <n v="38509.969999999994"/>
    <n v="15786.71"/>
    <x v="77"/>
    <x v="3"/>
    <n v="38.509969999999996"/>
    <n v="15.786709999999999"/>
    <n v="0.574775671641791"/>
    <n v="0.23562253731343283"/>
  </r>
  <r>
    <x v="19"/>
    <x v="10"/>
    <s v="Hofdünger"/>
    <x v="0"/>
    <x v="1"/>
    <s v="BESTAETIGT (6)"/>
    <n v="147186.65999999995"/>
    <n v="62444.869999999995"/>
    <x v="294"/>
    <x v="3"/>
    <n v="147.18665999999993"/>
    <n v="62.444869999999995"/>
    <n v="0.28414413127413113"/>
    <n v="0.12054994208494207"/>
  </r>
  <r>
    <x v="19"/>
    <x v="10"/>
    <s v="Hofdünger"/>
    <x v="0"/>
    <x v="2"/>
    <s v="BESTAETIGT (6)"/>
    <n v="8848.6799999999967"/>
    <n v="3414.62"/>
    <x v="101"/>
    <x v="3"/>
    <n v="8.8486799999999963"/>
    <n v="3.4146199999999998"/>
    <n v="0.26814181818181809"/>
    <n v="0.10347333333333332"/>
  </r>
  <r>
    <x v="19"/>
    <x v="10"/>
    <s v="Hofdünger"/>
    <x v="0"/>
    <x v="3"/>
    <s v="BESTAETIGT (6)"/>
    <n v="46622.450000000004"/>
    <n v="22384.5"/>
    <x v="75"/>
    <x v="3"/>
    <n v="46.622450000000008"/>
    <n v="22.384499999999999"/>
    <n v="0.53589022988505752"/>
    <n v="0.25729310344827583"/>
  </r>
  <r>
    <x v="19"/>
    <x v="10"/>
    <s v="Hofdünger"/>
    <x v="0"/>
    <x v="4"/>
    <s v="BESTAETIGT (6)"/>
    <n v="505510.50999999989"/>
    <n v="201728.05999999985"/>
    <x v="295"/>
    <x v="3"/>
    <n v="505.5105099999999"/>
    <n v="201.72805999999986"/>
    <n v="0.31893407570977911"/>
    <n v="0.12727322397476332"/>
  </r>
  <r>
    <x v="19"/>
    <x v="10"/>
    <s v="Hofdünger"/>
    <x v="0"/>
    <x v="5"/>
    <s v="BESTAETIGT (6)"/>
    <n v="136106.4599999999"/>
    <n v="73526.739999999991"/>
    <x v="296"/>
    <x v="3"/>
    <n v="136.10645999999991"/>
    <n v="73.52673999999999"/>
    <n v="0.25065646408839765"/>
    <n v="0.13540836095764269"/>
  </r>
  <r>
    <x v="19"/>
    <x v="10"/>
    <s v="Hofdünger"/>
    <x v="0"/>
    <x v="6"/>
    <s v="BESTAETIGT (6)"/>
    <n v="244278.76"/>
    <n v="113141.37000000007"/>
    <x v="297"/>
    <x v="3"/>
    <n v="244.27876000000001"/>
    <n v="113.14137000000007"/>
    <n v="0.29219947368421051"/>
    <n v="0.135336566985646"/>
  </r>
  <r>
    <x v="19"/>
    <x v="10"/>
    <s v="Hofdünger"/>
    <x v="1"/>
    <x v="0"/>
    <s v="BESTAETIGT (6)"/>
    <n v="2655.5499999999997"/>
    <n v="1557"/>
    <x v="20"/>
    <x v="3"/>
    <n v="2.6555499999999999"/>
    <n v="1.5569999999999999"/>
    <n v="0.44259166666666666"/>
    <n v="0.25950000000000001"/>
  </r>
  <r>
    <x v="19"/>
    <x v="10"/>
    <s v="Hofdünger"/>
    <x v="1"/>
    <x v="7"/>
    <s v="BESTAETIGT (6)"/>
    <n v="20343.280000000006"/>
    <n v="18552.439999999995"/>
    <x v="48"/>
    <x v="3"/>
    <n v="20.343280000000007"/>
    <n v="18.552439999999994"/>
    <n v="0.33905466666666678"/>
    <n v="0.30920733333333322"/>
  </r>
  <r>
    <x v="19"/>
    <x v="10"/>
    <s v="Hofdünger"/>
    <x v="1"/>
    <x v="8"/>
    <s v="BESTAETIGT (6)"/>
    <n v="4011.1"/>
    <n v="1736.05"/>
    <x v="28"/>
    <x v="3"/>
    <n v="4.0110999999999999"/>
    <n v="1.7360499999999999"/>
    <n v="0.22283888888888889"/>
    <n v="9.6447222222222212E-2"/>
  </r>
  <r>
    <x v="19"/>
    <x v="10"/>
    <s v="Hofdünger"/>
    <x v="1"/>
    <x v="18"/>
    <s v="BESTAETIGT (6)"/>
    <n v="297.60000000000002"/>
    <n v="230.4"/>
    <x v="10"/>
    <x v="3"/>
    <n v="0.29760000000000003"/>
    <n v="0.23039999999999999"/>
    <n v="0.14880000000000002"/>
    <n v="0.1152"/>
  </r>
  <r>
    <x v="19"/>
    <x v="10"/>
    <s v="Hofdünger"/>
    <x v="1"/>
    <x v="9"/>
    <s v="BESTAETIGT (6)"/>
    <n v="23427.020000000008"/>
    <n v="16526.949999999997"/>
    <x v="30"/>
    <x v="3"/>
    <n v="23.427020000000006"/>
    <n v="16.526949999999996"/>
    <n v="0.49844723404255331"/>
    <n v="0.35163723404255309"/>
  </r>
  <r>
    <x v="19"/>
    <x v="10"/>
    <s v="Hofdünger"/>
    <x v="1"/>
    <x v="10"/>
    <s v="BESTAETIGT (6)"/>
    <n v="17162.71"/>
    <n v="15455.099999999999"/>
    <x v="68"/>
    <x v="3"/>
    <n v="17.162710000000001"/>
    <n v="15.455099999999998"/>
    <n v="0.39006159090909093"/>
    <n v="0.35125227272727266"/>
  </r>
  <r>
    <x v="19"/>
    <x v="10"/>
    <s v="Hofdünger"/>
    <x v="1"/>
    <x v="11"/>
    <s v="BESTAETIGT (6)"/>
    <n v="10051.019999999997"/>
    <n v="6837.54"/>
    <x v="91"/>
    <x v="3"/>
    <n v="10.051019999999998"/>
    <n v="6.8375399999999997"/>
    <n v="0.17035627118644064"/>
    <n v="0.11589050847457627"/>
  </r>
  <r>
    <x v="19"/>
    <x v="10"/>
    <s v="Hofdünger"/>
    <x v="1"/>
    <x v="12"/>
    <s v="BESTAETIGT (6)"/>
    <n v="56801.88"/>
    <n v="34152.15"/>
    <x v="190"/>
    <x v="3"/>
    <n v="56.801879999999997"/>
    <n v="34.152149999999999"/>
    <n v="0.4146122627737226"/>
    <n v="0.24928576642335765"/>
  </r>
  <r>
    <x v="19"/>
    <x v="10"/>
    <s v="Hofdünger"/>
    <x v="1"/>
    <x v="1"/>
    <s v="BESTAETIGT (6)"/>
    <n v="8165.04"/>
    <n v="4634.09"/>
    <x v="152"/>
    <x v="3"/>
    <n v="8.1650399999999994"/>
    <n v="4.6340900000000005"/>
    <n v="0.19914731707317071"/>
    <n v="0.11302658536585367"/>
  </r>
  <r>
    <x v="19"/>
    <x v="10"/>
    <s v="Hofdünger"/>
    <x v="1"/>
    <x v="2"/>
    <s v="BESTAETIGT (6)"/>
    <n v="2928.45"/>
    <n v="1278.77"/>
    <x v="11"/>
    <x v="3"/>
    <n v="2.9284499999999998"/>
    <n v="1.27877"/>
    <n v="0.19522999999999999"/>
    <n v="8.5251333333333332E-2"/>
  </r>
  <r>
    <x v="19"/>
    <x v="10"/>
    <s v="Hofdünger"/>
    <x v="1"/>
    <x v="14"/>
    <s v="BESTAETIGT (6)"/>
    <n v="1420"/>
    <n v="585.75"/>
    <x v="10"/>
    <x v="3"/>
    <n v="1.42"/>
    <n v="0.58574999999999999"/>
    <n v="0.71"/>
    <n v="0.292875"/>
  </r>
  <r>
    <x v="19"/>
    <x v="10"/>
    <s v="Hofdünger"/>
    <x v="1"/>
    <x v="4"/>
    <s v="BESTAETIGT (6)"/>
    <n v="904.8"/>
    <n v="812"/>
    <x v="7"/>
    <x v="3"/>
    <n v="0.90479999999999994"/>
    <n v="0.81200000000000006"/>
    <n v="0.30159999999999998"/>
    <n v="0.27066666666666667"/>
  </r>
  <r>
    <x v="19"/>
    <x v="10"/>
    <s v="Hofdünger"/>
    <x v="1"/>
    <x v="6"/>
    <s v="BESTAETIGT (6)"/>
    <n v="81.900000000000006"/>
    <n v="73.5"/>
    <x v="13"/>
    <x v="3"/>
    <n v="8.1900000000000001E-2"/>
    <n v="7.3499999999999996E-2"/>
    <n v="8.1900000000000001E-2"/>
    <n v="7.3499999999999996E-2"/>
  </r>
  <r>
    <x v="19"/>
    <x v="10"/>
    <s v="Hofdünger"/>
    <x v="1"/>
    <x v="15"/>
    <s v="BESTAETIGT (6)"/>
    <n v="3127.6000000000004"/>
    <n v="2569.1000000000004"/>
    <x v="41"/>
    <x v="3"/>
    <n v="3.1276000000000002"/>
    <n v="2.5691000000000002"/>
    <n v="0.28432727272727276"/>
    <n v="0.23355454545454546"/>
  </r>
  <r>
    <x v="19"/>
    <x v="10"/>
    <s v="Hofdünger"/>
    <x v="1"/>
    <x v="17"/>
    <s v="BESTAETIGT (6)"/>
    <n v="504"/>
    <n v="168"/>
    <x v="13"/>
    <x v="3"/>
    <n v="0.504"/>
    <n v="0.16800000000000001"/>
    <n v="0.504"/>
    <n v="0.16800000000000001"/>
  </r>
  <r>
    <x v="19"/>
    <x v="10"/>
    <s v="Recyclingdünger"/>
    <x v="2"/>
    <x v="16"/>
    <s v="BESTAETIGT (6)"/>
    <n v="97790.479999999967"/>
    <n v="52322.239999999991"/>
    <x v="298"/>
    <x v="3"/>
    <n v="97.790479999999974"/>
    <n v="52.322239999999994"/>
    <n v="0.36488985074626856"/>
    <n v="0.19523223880597013"/>
  </r>
  <r>
    <x v="19"/>
    <x v="12"/>
    <s v="Hofdünger"/>
    <x v="0"/>
    <x v="0"/>
    <s v="BESTAETIGT (6)"/>
    <n v="3139.8500000000004"/>
    <n v="1311.5199999999998"/>
    <x v="23"/>
    <x v="3"/>
    <n v="3.1398500000000005"/>
    <n v="1.3115199999999998"/>
    <n v="0.34887222222222225"/>
    <n v="0.14572444444444443"/>
  </r>
  <r>
    <x v="19"/>
    <x v="12"/>
    <s v="Hofdünger"/>
    <x v="0"/>
    <x v="1"/>
    <s v="BESTAETIGT (6)"/>
    <n v="3254.6000000000004"/>
    <n v="1336.8"/>
    <x v="28"/>
    <x v="3"/>
    <n v="3.2546000000000004"/>
    <n v="1.3368"/>
    <n v="0.18081111111111114"/>
    <n v="7.4266666666666661E-2"/>
  </r>
  <r>
    <x v="19"/>
    <x v="12"/>
    <s v="Hofdünger"/>
    <x v="0"/>
    <x v="3"/>
    <s v="BESTAETIGT (6)"/>
    <n v="1760.1"/>
    <n v="917.4"/>
    <x v="7"/>
    <x v="3"/>
    <n v="1.7601"/>
    <n v="0.91739999999999999"/>
    <n v="0.5867"/>
    <n v="0.30580000000000002"/>
  </r>
  <r>
    <x v="19"/>
    <x v="12"/>
    <s v="Hofdünger"/>
    <x v="0"/>
    <x v="4"/>
    <s v="BESTAETIGT (6)"/>
    <n v="33265.730000000003"/>
    <n v="12852.250000000007"/>
    <x v="115"/>
    <x v="3"/>
    <n v="33.265730000000005"/>
    <n v="12.852250000000007"/>
    <n v="0.41068802469135807"/>
    <n v="0.15866975308641984"/>
  </r>
  <r>
    <x v="19"/>
    <x v="12"/>
    <s v="Hofdünger"/>
    <x v="0"/>
    <x v="5"/>
    <s v="BESTAETIGT (6)"/>
    <n v="6640.2400000000007"/>
    <n v="3230.7299999999996"/>
    <x v="31"/>
    <x v="3"/>
    <n v="6.6402400000000004"/>
    <n v="3.2307299999999994"/>
    <n v="0.2371514285714286"/>
    <n v="0.11538321428571427"/>
  </r>
  <r>
    <x v="19"/>
    <x v="12"/>
    <s v="Hofdünger"/>
    <x v="0"/>
    <x v="6"/>
    <s v="BESTAETIGT (6)"/>
    <n v="6795.7400000000007"/>
    <n v="3175.48"/>
    <x v="19"/>
    <x v="3"/>
    <n v="6.7957400000000003"/>
    <n v="3.1754799999999999"/>
    <n v="0.48541000000000001"/>
    <n v="0.22681999999999999"/>
  </r>
  <r>
    <x v="19"/>
    <x v="12"/>
    <s v="Hofdünger"/>
    <x v="1"/>
    <x v="0"/>
    <s v="BESTAETIGT (6)"/>
    <n v="646.29"/>
    <n v="239.94"/>
    <x v="21"/>
    <x v="3"/>
    <n v="0.64628999999999992"/>
    <n v="0.23993999999999999"/>
    <n v="8.078624999999999E-2"/>
    <n v="2.9992499999999998E-2"/>
  </r>
  <r>
    <x v="19"/>
    <x v="12"/>
    <s v="Hofdünger"/>
    <x v="1"/>
    <x v="7"/>
    <s v="BESTAETIGT (6)"/>
    <n v="1157"/>
    <n v="1059.5"/>
    <x v="10"/>
    <x v="3"/>
    <n v="1.157"/>
    <n v="1.0595000000000001"/>
    <n v="0.57850000000000001"/>
    <n v="0.52975000000000005"/>
  </r>
  <r>
    <x v="19"/>
    <x v="12"/>
    <s v="Hofdünger"/>
    <x v="1"/>
    <x v="9"/>
    <s v="BESTAETIGT (6)"/>
    <n v="2470.69"/>
    <n v="1889.98"/>
    <x v="20"/>
    <x v="3"/>
    <n v="2.4706900000000003"/>
    <n v="1.88998"/>
    <n v="0.41178166666666671"/>
    <n v="0.31499666666666665"/>
  </r>
  <r>
    <x v="19"/>
    <x v="12"/>
    <s v="Hofdünger"/>
    <x v="1"/>
    <x v="10"/>
    <s v="BESTAETIGT (6)"/>
    <n v="675"/>
    <n v="750"/>
    <x v="10"/>
    <x v="3"/>
    <n v="0.67500000000000004"/>
    <n v="0.75"/>
    <n v="0.33750000000000002"/>
    <n v="0.375"/>
  </r>
  <r>
    <x v="19"/>
    <x v="12"/>
    <s v="Hofdünger"/>
    <x v="1"/>
    <x v="11"/>
    <s v="BESTAETIGT (6)"/>
    <n v="488.31999999999994"/>
    <n v="332"/>
    <x v="7"/>
    <x v="3"/>
    <n v="0.48831999999999992"/>
    <n v="0.33200000000000002"/>
    <n v="0.1627733333333333"/>
    <n v="0.11066666666666668"/>
  </r>
  <r>
    <x v="19"/>
    <x v="12"/>
    <s v="Hofdünger"/>
    <x v="1"/>
    <x v="12"/>
    <s v="BESTAETIGT (6)"/>
    <n v="1000"/>
    <n v="640"/>
    <x v="13"/>
    <x v="3"/>
    <n v="1"/>
    <n v="0.64"/>
    <n v="1"/>
    <n v="0.64"/>
  </r>
  <r>
    <x v="19"/>
    <x v="12"/>
    <s v="Hofdünger"/>
    <x v="1"/>
    <x v="1"/>
    <s v="BESTAETIGT (6)"/>
    <n v="677.12"/>
    <n v="441.6"/>
    <x v="10"/>
    <x v="3"/>
    <n v="0.67712000000000006"/>
    <n v="0.44160000000000005"/>
    <n v="0.33856000000000003"/>
    <n v="0.22080000000000002"/>
  </r>
  <r>
    <x v="19"/>
    <x v="12"/>
    <s v="Hofdünger"/>
    <x v="1"/>
    <x v="5"/>
    <s v="BESTAETIGT (6)"/>
    <n v="232.05"/>
    <n v="208.25"/>
    <x v="13"/>
    <x v="3"/>
    <n v="0.23205000000000001"/>
    <n v="0.20824999999999999"/>
    <n v="0.23205000000000001"/>
    <n v="0.20824999999999999"/>
  </r>
  <r>
    <x v="19"/>
    <x v="12"/>
    <s v="Recyclingdünger"/>
    <x v="2"/>
    <x v="16"/>
    <s v="BESTAETIGT (6)"/>
    <n v="140251.19"/>
    <n v="29145.449999999997"/>
    <x v="59"/>
    <x v="3"/>
    <n v="140.25119000000001"/>
    <n v="29.145449999999997"/>
    <n v="4.8362479310344835"/>
    <n v="1.0050155172413793"/>
  </r>
  <r>
    <x v="20"/>
    <x v="24"/>
    <s v="Hofdünger"/>
    <x v="0"/>
    <x v="1"/>
    <s v="BESTAETIGT (6)"/>
    <n v="15598.4"/>
    <n v="6398.0000000000009"/>
    <x v="5"/>
    <x v="3"/>
    <n v="15.5984"/>
    <n v="6.3980000000000006"/>
    <n v="0.38995999999999997"/>
    <n v="0.15995000000000001"/>
  </r>
  <r>
    <x v="20"/>
    <x v="24"/>
    <s v="Hofdünger"/>
    <x v="0"/>
    <x v="2"/>
    <s v="BESTAETIGT (6)"/>
    <n v="651"/>
    <n v="264"/>
    <x v="10"/>
    <x v="3"/>
    <n v="0.65100000000000002"/>
    <n v="0.26400000000000001"/>
    <n v="0.32550000000000001"/>
    <n v="0.13200000000000001"/>
  </r>
  <r>
    <x v="20"/>
    <x v="24"/>
    <s v="Hofdünger"/>
    <x v="0"/>
    <x v="3"/>
    <s v="BESTAETIGT (6)"/>
    <n v="11369.160000000002"/>
    <n v="6201.3599999999988"/>
    <x v="76"/>
    <x v="3"/>
    <n v="11.369160000000001"/>
    <n v="6.2013599999999984"/>
    <n v="0.33438705882352943"/>
    <n v="0.18239294117647054"/>
  </r>
  <r>
    <x v="20"/>
    <x v="24"/>
    <s v="Hofdünger"/>
    <x v="0"/>
    <x v="5"/>
    <s v="BESTAETIGT (6)"/>
    <n v="6192"/>
    <n v="4128"/>
    <x v="47"/>
    <x v="3"/>
    <n v="6.1920000000000002"/>
    <n v="4.1280000000000001"/>
    <n v="0.38700000000000001"/>
    <n v="0.25800000000000001"/>
  </r>
  <r>
    <x v="20"/>
    <x v="24"/>
    <s v="Hofdünger"/>
    <x v="0"/>
    <x v="6"/>
    <s v="BESTAETIGT (6)"/>
    <n v="607.5"/>
    <n v="405"/>
    <x v="13"/>
    <x v="3"/>
    <n v="0.60750000000000004"/>
    <n v="0.40500000000000003"/>
    <n v="0.60750000000000004"/>
    <n v="0.40500000000000003"/>
  </r>
  <r>
    <x v="20"/>
    <x v="24"/>
    <s v="Hofdünger"/>
    <x v="1"/>
    <x v="11"/>
    <s v="BESTAETIGT (6)"/>
    <n v="1165.3599999999999"/>
    <n v="678.5"/>
    <x v="7"/>
    <x v="3"/>
    <n v="1.16536"/>
    <n v="0.67849999999999999"/>
    <n v="0.38845333333333332"/>
    <n v="0.22616666666666665"/>
  </r>
  <r>
    <x v="20"/>
    <x v="24"/>
    <s v="Hofdünger"/>
    <x v="1"/>
    <x v="1"/>
    <s v="BESTAETIGT (6)"/>
    <n v="2780.36"/>
    <n v="1482.3000000000006"/>
    <x v="145"/>
    <x v="3"/>
    <n v="2.7803599999999999"/>
    <n v="1.4823000000000006"/>
    <n v="6.178577777777778E-2"/>
    <n v="3.2940000000000011E-2"/>
  </r>
  <r>
    <x v="20"/>
    <x v="24"/>
    <s v="Hofdünger"/>
    <x v="1"/>
    <x v="2"/>
    <s v="BESTAETIGT (6)"/>
    <n v="389.2"/>
    <n v="166.25"/>
    <x v="21"/>
    <x v="3"/>
    <n v="0.38919999999999999"/>
    <n v="0.16625000000000001"/>
    <n v="4.8649999999999999E-2"/>
    <n v="2.0781250000000001E-2"/>
  </r>
  <r>
    <x v="20"/>
    <x v="24"/>
    <s v="Hofdünger"/>
    <x v="1"/>
    <x v="5"/>
    <s v="BESTAETIGT (6)"/>
    <n v="2549.8200000000002"/>
    <n v="2288.3000000000002"/>
    <x v="23"/>
    <x v="3"/>
    <n v="2.54982"/>
    <n v="2.2883"/>
    <n v="0.28331333333333331"/>
    <n v="0.25425555555555557"/>
  </r>
  <r>
    <x v="20"/>
    <x v="24"/>
    <s v="Hofdünger"/>
    <x v="1"/>
    <x v="17"/>
    <s v="BESTAETIGT (6)"/>
    <n v="492"/>
    <n v="202.95"/>
    <x v="23"/>
    <x v="3"/>
    <n v="0.49199999999999999"/>
    <n v="0.20294999999999999"/>
    <n v="5.4666666666666669E-2"/>
    <n v="2.2550000000000001E-2"/>
  </r>
  <r>
    <x v="20"/>
    <x v="24"/>
    <s v="Recyclingdünger"/>
    <x v="2"/>
    <x v="16"/>
    <s v="BESTAETIGT (6)"/>
    <n v="44055.62"/>
    <n v="8585.26"/>
    <x v="75"/>
    <x v="3"/>
    <n v="44.055620000000005"/>
    <n v="8.5852599999999999"/>
    <n v="0.50638643678160922"/>
    <n v="9.8681149425287357E-2"/>
  </r>
  <r>
    <x v="20"/>
    <x v="12"/>
    <s v="Recyclingdünger"/>
    <x v="2"/>
    <x v="16"/>
    <s v="BESTAETIGT (6)"/>
    <n v="169.37"/>
    <n v="30"/>
    <x v="13"/>
    <x v="3"/>
    <n v="0.16936999999999999"/>
    <n v="0.03"/>
    <n v="0.16936999999999999"/>
    <n v="0.03"/>
  </r>
  <r>
    <x v="21"/>
    <x v="20"/>
    <s v="Hofdünger"/>
    <x v="0"/>
    <x v="4"/>
    <s v="BESTAETIGT (6)"/>
    <n v="1648"/>
    <n v="650.95999999999992"/>
    <x v="11"/>
    <x v="3"/>
    <n v="1.6479999999999999"/>
    <n v="0.65095999999999987"/>
    <n v="0.10986666666666665"/>
    <n v="4.3397333333333322E-2"/>
  </r>
  <r>
    <x v="21"/>
    <x v="23"/>
    <s v="Hofdünger"/>
    <x v="0"/>
    <x v="1"/>
    <s v="BESTAETIGT (6)"/>
    <n v="1359.24"/>
    <n v="532.02"/>
    <x v="18"/>
    <x v="3"/>
    <n v="1.35924"/>
    <n v="0.53201999999999994"/>
    <n v="0.27184799999999998"/>
    <n v="0.10640399999999998"/>
  </r>
  <r>
    <x v="21"/>
    <x v="23"/>
    <s v="Hofdünger"/>
    <x v="0"/>
    <x v="3"/>
    <s v="BESTAETIGT (6)"/>
    <n v="321.2"/>
    <n v="125.4"/>
    <x v="7"/>
    <x v="3"/>
    <n v="0.32119999999999999"/>
    <n v="0.12540000000000001"/>
    <n v="0.10706666666666666"/>
    <n v="4.1800000000000004E-2"/>
  </r>
  <r>
    <x v="21"/>
    <x v="23"/>
    <s v="Hofdünger"/>
    <x v="0"/>
    <x v="4"/>
    <s v="BESTAETIGT (6)"/>
    <n v="18659.689999999995"/>
    <n v="6850.829999999999"/>
    <x v="169"/>
    <x v="3"/>
    <n v="18.659689999999994"/>
    <n v="6.8508299999999993"/>
    <n v="0.23619860759493663"/>
    <n v="8.6719367088607585E-2"/>
  </r>
  <r>
    <x v="21"/>
    <x v="23"/>
    <s v="Hofdünger"/>
    <x v="1"/>
    <x v="11"/>
    <s v="BESTAETIGT (6)"/>
    <n v="183.6"/>
    <n v="135"/>
    <x v="13"/>
    <x v="3"/>
    <n v="0.18359999999999999"/>
    <n v="0.13500000000000001"/>
    <n v="0.18359999999999999"/>
    <n v="0.13500000000000001"/>
  </r>
  <r>
    <x v="21"/>
    <x v="23"/>
    <s v="Hofdünger"/>
    <x v="1"/>
    <x v="1"/>
    <s v="BESTAETIGT (6)"/>
    <n v="678.30000000000007"/>
    <n v="438.7"/>
    <x v="7"/>
    <x v="3"/>
    <n v="0.67830000000000001"/>
    <n v="0.43869999999999998"/>
    <n v="0.2261"/>
    <n v="0.14623333333333333"/>
  </r>
  <r>
    <x v="21"/>
    <x v="25"/>
    <s v="Hofdünger"/>
    <x v="0"/>
    <x v="4"/>
    <s v="BESTAETIGT (6)"/>
    <n v="204.6"/>
    <n v="77.400000000000006"/>
    <x v="13"/>
    <x v="3"/>
    <n v="0.2046"/>
    <n v="7.740000000000001E-2"/>
    <n v="0.2046"/>
    <n v="7.740000000000001E-2"/>
  </r>
  <r>
    <x v="22"/>
    <x v="0"/>
    <s v="Hofdünger"/>
    <x v="0"/>
    <x v="1"/>
    <s v="BESTAETIGT (6)"/>
    <n v="2894.8"/>
    <n v="1200.8"/>
    <x v="7"/>
    <x v="3"/>
    <n v="2.8948"/>
    <n v="1.2007999999999999"/>
    <n v="0.96493333333333331"/>
    <n v="0.4002666666666666"/>
  </r>
  <r>
    <x v="22"/>
    <x v="0"/>
    <s v="Hofdünger"/>
    <x v="0"/>
    <x v="4"/>
    <s v="BESTAETIGT (6)"/>
    <n v="2665"/>
    <n v="1685.25"/>
    <x v="41"/>
    <x v="3"/>
    <n v="2.665"/>
    <n v="1.6852499999999999"/>
    <n v="0.24227272727272728"/>
    <n v="0.15320454545454545"/>
  </r>
  <r>
    <x v="22"/>
    <x v="0"/>
    <s v="Hofdünger"/>
    <x v="0"/>
    <x v="6"/>
    <s v="BESTAETIGT (6)"/>
    <n v="6111.87"/>
    <n v="2333.62"/>
    <x v="28"/>
    <x v="3"/>
    <n v="6.1118699999999997"/>
    <n v="2.3336199999999998"/>
    <n v="0.33954833333333334"/>
    <n v="0.12964555555555554"/>
  </r>
  <r>
    <x v="22"/>
    <x v="0"/>
    <s v="Hofdünger"/>
    <x v="1"/>
    <x v="8"/>
    <s v="BESTAETIGT (6)"/>
    <n v="567"/>
    <n v="144"/>
    <x v="13"/>
    <x v="3"/>
    <n v="0.56699999999999995"/>
    <n v="0.14399999999999999"/>
    <n v="0.56699999999999995"/>
    <n v="0.14399999999999999"/>
  </r>
  <r>
    <x v="22"/>
    <x v="0"/>
    <s v="Hofdünger"/>
    <x v="1"/>
    <x v="9"/>
    <s v="BESTAETIGT (6)"/>
    <n v="621.6"/>
    <n v="503.2"/>
    <x v="10"/>
    <x v="3"/>
    <n v="0.62160000000000004"/>
    <n v="0.50319999999999998"/>
    <n v="0.31080000000000002"/>
    <n v="0.25159999999999999"/>
  </r>
  <r>
    <x v="22"/>
    <x v="0"/>
    <s v="Hofdünger"/>
    <x v="1"/>
    <x v="10"/>
    <s v="BESTAETIGT (6)"/>
    <n v="3200.26"/>
    <n v="3599.12"/>
    <x v="10"/>
    <x v="3"/>
    <n v="3.2002600000000001"/>
    <n v="3.5991200000000001"/>
    <n v="1.6001300000000001"/>
    <n v="1.79956"/>
  </r>
  <r>
    <x v="22"/>
    <x v="0"/>
    <s v="Hofdünger"/>
    <x v="1"/>
    <x v="12"/>
    <s v="BESTAETIGT (6)"/>
    <n v="1020"/>
    <n v="600"/>
    <x v="13"/>
    <x v="3"/>
    <n v="1.02"/>
    <n v="0.6"/>
    <n v="1.02"/>
    <n v="0.6"/>
  </r>
  <r>
    <x v="22"/>
    <x v="0"/>
    <s v="Hofdünger"/>
    <x v="1"/>
    <x v="1"/>
    <s v="BESTAETIGT (6)"/>
    <n v="780.08"/>
    <n v="323.39999999999998"/>
    <x v="10"/>
    <x v="3"/>
    <n v="0.78008"/>
    <n v="0.32339999999999997"/>
    <n v="0.39004"/>
    <n v="0.16169999999999998"/>
  </r>
  <r>
    <x v="22"/>
    <x v="0"/>
    <s v="Recyclingdünger"/>
    <x v="2"/>
    <x v="16"/>
    <s v="BESTAETIGT (6)"/>
    <n v="10338.300000000001"/>
    <n v="3254.62"/>
    <x v="16"/>
    <x v="3"/>
    <n v="10.3383"/>
    <n v="3.2546200000000001"/>
    <n v="1.03383"/>
    <n v="0.32546200000000003"/>
  </r>
  <r>
    <x v="22"/>
    <x v="18"/>
    <s v="Recyclingdünger"/>
    <x v="2"/>
    <x v="16"/>
    <s v="BESTAETIGT (6)"/>
    <n v="1380"/>
    <n v="630"/>
    <x v="10"/>
    <x v="3"/>
    <n v="1.38"/>
    <n v="0.63"/>
    <n v="0.69"/>
    <n v="0.315"/>
  </r>
  <r>
    <x v="22"/>
    <x v="6"/>
    <s v="Hofdünger"/>
    <x v="0"/>
    <x v="5"/>
    <s v="BESTAETIGT (6)"/>
    <n v="3784.8"/>
    <n v="2589.6"/>
    <x v="10"/>
    <x v="3"/>
    <n v="3.7848000000000002"/>
    <n v="2.5895999999999999"/>
    <n v="1.8924000000000001"/>
    <n v="1.2948"/>
  </r>
  <r>
    <x v="22"/>
    <x v="15"/>
    <s v="Hofdünger"/>
    <x v="0"/>
    <x v="4"/>
    <s v="BESTAETIGT (6)"/>
    <n v="1090"/>
    <n v="609.95000000000005"/>
    <x v="18"/>
    <x v="3"/>
    <n v="1.0900000000000001"/>
    <n v="0.60994999999999999"/>
    <n v="0.21800000000000003"/>
    <n v="0.12199"/>
  </r>
  <r>
    <x v="22"/>
    <x v="15"/>
    <s v="Hofdünger"/>
    <x v="1"/>
    <x v="11"/>
    <s v="BESTAETIGT (6)"/>
    <n v="469.2"/>
    <n v="345"/>
    <x v="10"/>
    <x v="3"/>
    <n v="0.46920000000000001"/>
    <n v="0.34499999999999997"/>
    <n v="0.2346"/>
    <n v="0.17249999999999999"/>
  </r>
  <r>
    <x v="22"/>
    <x v="15"/>
    <s v="Hofdünger"/>
    <x v="1"/>
    <x v="12"/>
    <s v="BESTAETIGT (6)"/>
    <n v="3013.27"/>
    <n v="1840.92"/>
    <x v="20"/>
    <x v="3"/>
    <n v="3.0132699999999999"/>
    <n v="1.8409200000000001"/>
    <n v="0.50221166666666661"/>
    <n v="0.30682000000000004"/>
  </r>
  <r>
    <x v="22"/>
    <x v="2"/>
    <s v="Hofdünger"/>
    <x v="0"/>
    <x v="0"/>
    <s v="BESTAETIGT (6)"/>
    <n v="94456.92"/>
    <n v="30437.920000000002"/>
    <x v="118"/>
    <x v="3"/>
    <n v="94.456919999999997"/>
    <n v="30.437920000000002"/>
    <n v="0.83590194690265485"/>
    <n v="0.26936212389380532"/>
  </r>
  <r>
    <x v="22"/>
    <x v="2"/>
    <s v="Hofdünger"/>
    <x v="0"/>
    <x v="1"/>
    <s v="BESTAETIGT (6)"/>
    <n v="112809.49"/>
    <n v="45828.800000000003"/>
    <x v="299"/>
    <x v="3"/>
    <n v="112.80949000000001"/>
    <n v="45.828800000000001"/>
    <n v="0.7139841139240507"/>
    <n v="0.29005569620253163"/>
  </r>
  <r>
    <x v="22"/>
    <x v="2"/>
    <s v="Hofdünger"/>
    <x v="0"/>
    <x v="2"/>
    <s v="BESTAETIGT (6)"/>
    <n v="1672.2"/>
    <n v="677.9"/>
    <x v="18"/>
    <x v="3"/>
    <n v="1.6722000000000001"/>
    <n v="0.67789999999999995"/>
    <n v="0.33444000000000002"/>
    <n v="0.13557999999999998"/>
  </r>
  <r>
    <x v="22"/>
    <x v="2"/>
    <s v="Hofdünger"/>
    <x v="0"/>
    <x v="3"/>
    <s v="BESTAETIGT (6)"/>
    <n v="3000"/>
    <n v="1680"/>
    <x v="13"/>
    <x v="3"/>
    <n v="3"/>
    <n v="1.68"/>
    <n v="3"/>
    <n v="1.68"/>
  </r>
  <r>
    <x v="22"/>
    <x v="2"/>
    <s v="Hofdünger"/>
    <x v="0"/>
    <x v="4"/>
    <s v="BESTAETIGT (6)"/>
    <n v="81908.2"/>
    <n v="42334.430000000015"/>
    <x v="300"/>
    <x v="3"/>
    <n v="81.908199999999994"/>
    <n v="42.334430000000012"/>
    <n v="0.60672740740740738"/>
    <n v="0.31358837037037046"/>
  </r>
  <r>
    <x v="22"/>
    <x v="2"/>
    <s v="Hofdünger"/>
    <x v="0"/>
    <x v="5"/>
    <s v="BESTAETIGT (6)"/>
    <n v="6556.5"/>
    <n v="4441.5"/>
    <x v="16"/>
    <x v="3"/>
    <n v="6.5564999999999998"/>
    <n v="4.4414999999999996"/>
    <n v="0.65564999999999996"/>
    <n v="0.44414999999999993"/>
  </r>
  <r>
    <x v="22"/>
    <x v="2"/>
    <s v="Hofdünger"/>
    <x v="0"/>
    <x v="6"/>
    <s v="BESTAETIGT (6)"/>
    <n v="37681.070000000007"/>
    <n v="20031.52"/>
    <x v="54"/>
    <x v="3"/>
    <n v="37.681070000000005"/>
    <n v="20.03152"/>
    <n v="0.59811222222222227"/>
    <n v="0.31796063492063492"/>
  </r>
  <r>
    <x v="22"/>
    <x v="2"/>
    <s v="Hofdünger"/>
    <x v="1"/>
    <x v="7"/>
    <s v="BESTAETIGT (6)"/>
    <n v="2003.8"/>
    <n v="1831.8"/>
    <x v="2"/>
    <x v="3"/>
    <n v="2.0038"/>
    <n v="1.8317999999999999"/>
    <n v="0.50095000000000001"/>
    <n v="0.45794999999999997"/>
  </r>
  <r>
    <x v="22"/>
    <x v="2"/>
    <s v="Hofdünger"/>
    <x v="1"/>
    <x v="8"/>
    <s v="BESTAETIGT (6)"/>
    <n v="3924.9"/>
    <n v="996.8"/>
    <x v="15"/>
    <x v="3"/>
    <n v="3.9249000000000001"/>
    <n v="0.99679999999999991"/>
    <n v="0.56069999999999998"/>
    <n v="0.1424"/>
  </r>
  <r>
    <x v="22"/>
    <x v="2"/>
    <s v="Hofdünger"/>
    <x v="1"/>
    <x v="9"/>
    <s v="BESTAETIGT (6)"/>
    <n v="7700.8"/>
    <n v="7043.2"/>
    <x v="51"/>
    <x v="3"/>
    <n v="7.7008000000000001"/>
    <n v="7.0431999999999997"/>
    <n v="0.64173333333333338"/>
    <n v="0.58693333333333331"/>
  </r>
  <r>
    <x v="22"/>
    <x v="2"/>
    <s v="Hofdünger"/>
    <x v="1"/>
    <x v="10"/>
    <s v="BESTAETIGT (6)"/>
    <n v="7392.9"/>
    <n v="8233.7999999999993"/>
    <x v="16"/>
    <x v="3"/>
    <n v="7.3929"/>
    <n v="8.2337999999999987"/>
    <n v="0.73929"/>
    <n v="0.82337999999999989"/>
  </r>
  <r>
    <x v="22"/>
    <x v="2"/>
    <s v="Hofdünger"/>
    <x v="1"/>
    <x v="11"/>
    <s v="BESTAETIGT (6)"/>
    <n v="6801.5999999999995"/>
    <n v="4260"/>
    <x v="47"/>
    <x v="3"/>
    <n v="6.8015999999999996"/>
    <n v="4.26"/>
    <n v="0.42509999999999998"/>
    <n v="0.26624999999999999"/>
  </r>
  <r>
    <x v="22"/>
    <x v="2"/>
    <s v="Hofdünger"/>
    <x v="1"/>
    <x v="12"/>
    <s v="BESTAETIGT (6)"/>
    <n v="13614.15"/>
    <n v="7979.4000000000005"/>
    <x v="80"/>
    <x v="3"/>
    <n v="13.61415"/>
    <n v="7.9794000000000009"/>
    <n v="0.68070750000000002"/>
    <n v="0.39897000000000005"/>
  </r>
  <r>
    <x v="22"/>
    <x v="2"/>
    <s v="Hofdünger"/>
    <x v="1"/>
    <x v="1"/>
    <s v="BESTAETIGT (6)"/>
    <n v="32428.279999999995"/>
    <n v="15633.399999999998"/>
    <x v="154"/>
    <x v="3"/>
    <n v="32.428279999999994"/>
    <n v="15.633399999999998"/>
    <n v="0.34869118279569888"/>
    <n v="0.16810107526881718"/>
  </r>
  <r>
    <x v="22"/>
    <x v="2"/>
    <s v="Hofdünger"/>
    <x v="1"/>
    <x v="2"/>
    <s v="BESTAETIGT (6)"/>
    <n v="25555.499999999996"/>
    <n v="10916.100000000002"/>
    <x v="52"/>
    <x v="3"/>
    <n v="25.555499999999995"/>
    <n v="10.916100000000002"/>
    <n v="0.51110999999999995"/>
    <n v="0.21832200000000004"/>
  </r>
  <r>
    <x v="22"/>
    <x v="2"/>
    <s v="Hofdünger"/>
    <x v="1"/>
    <x v="14"/>
    <s v="BESTAETIGT (6)"/>
    <n v="620"/>
    <n v="255.75"/>
    <x v="10"/>
    <x v="3"/>
    <n v="0.62"/>
    <n v="0.25574999999999998"/>
    <n v="0.31"/>
    <n v="0.12787499999999999"/>
  </r>
  <r>
    <x v="22"/>
    <x v="2"/>
    <s v="Recyclingdünger"/>
    <x v="2"/>
    <x v="16"/>
    <s v="BESTAETIGT (6)"/>
    <n v="121496.19000000002"/>
    <n v="91840.059999999983"/>
    <x v="188"/>
    <x v="3"/>
    <n v="121.49619000000001"/>
    <n v="91.84005999999998"/>
    <n v="0.66030538043478271"/>
    <n v="0.49913076086956509"/>
  </r>
  <r>
    <x v="22"/>
    <x v="25"/>
    <s v="Hofdünger"/>
    <x v="1"/>
    <x v="12"/>
    <s v="BESTAETIGT (6)"/>
    <n v="1365"/>
    <n v="1105"/>
    <x v="13"/>
    <x v="3"/>
    <n v="1.365"/>
    <n v="1.105"/>
    <n v="1.365"/>
    <n v="1.105"/>
  </r>
  <r>
    <x v="22"/>
    <x v="25"/>
    <s v="Hofdünger"/>
    <x v="1"/>
    <x v="1"/>
    <s v="BESTAETIGT (6)"/>
    <n v="176.64"/>
    <n v="115.2"/>
    <x v="10"/>
    <x v="3"/>
    <n v="0.17663999999999999"/>
    <n v="0.1152"/>
    <n v="8.8319999999999996E-2"/>
    <n v="5.7599999999999998E-2"/>
  </r>
  <r>
    <x v="22"/>
    <x v="25"/>
    <s v="Recyclingdünger"/>
    <x v="2"/>
    <x v="16"/>
    <s v="BESTAETIGT (6)"/>
    <n v="14924.399999999998"/>
    <n v="5797.8000000000011"/>
    <x v="49"/>
    <x v="3"/>
    <n v="14.924399999999999"/>
    <n v="5.7978000000000014"/>
    <n v="0.87790588235294109"/>
    <n v="0.34104705882352948"/>
  </r>
  <r>
    <x v="23"/>
    <x v="0"/>
    <s v="Hofdünger"/>
    <x v="1"/>
    <x v="9"/>
    <s v="BESTAETIGT (6)"/>
    <n v="116.56"/>
    <n v="82"/>
    <x v="13"/>
    <x v="3"/>
    <n v="0.11656"/>
    <n v="8.2000000000000003E-2"/>
    <n v="0.11656"/>
    <n v="8.2000000000000003E-2"/>
  </r>
  <r>
    <x v="23"/>
    <x v="0"/>
    <s v="Hofdünger"/>
    <x v="1"/>
    <x v="10"/>
    <s v="BESTAETIGT (6)"/>
    <n v="3510"/>
    <n v="3900"/>
    <x v="13"/>
    <x v="3"/>
    <n v="3.51"/>
    <n v="3.9"/>
    <n v="3.51"/>
    <n v="3.9"/>
  </r>
  <r>
    <x v="23"/>
    <x v="2"/>
    <s v="Hofdünger"/>
    <x v="1"/>
    <x v="9"/>
    <s v="BESTAETIGT (6)"/>
    <n v="1456"/>
    <n v="828"/>
    <x v="10"/>
    <x v="3"/>
    <n v="1.456"/>
    <n v="0.82799999999999996"/>
    <n v="0.72799999999999998"/>
    <n v="0.41399999999999998"/>
  </r>
  <r>
    <x v="23"/>
    <x v="2"/>
    <s v="Hofdünger"/>
    <x v="1"/>
    <x v="1"/>
    <s v="BESTAETIGT (6)"/>
    <n v="978.88"/>
    <n v="638.4"/>
    <x v="2"/>
    <x v="3"/>
    <n v="0.97887999999999997"/>
    <n v="0.63839999999999997"/>
    <n v="0.24471999999999999"/>
    <n v="0.15959999999999999"/>
  </r>
  <r>
    <x v="23"/>
    <x v="25"/>
    <s v="Hofdünger"/>
    <x v="0"/>
    <x v="0"/>
    <s v="BESTAETIGT (6)"/>
    <n v="31313.7"/>
    <n v="11245.2"/>
    <x v="51"/>
    <x v="3"/>
    <n v="31.313700000000001"/>
    <n v="11.245200000000001"/>
    <n v="2.6094750000000002"/>
    <n v="0.93710000000000004"/>
  </r>
  <r>
    <x v="23"/>
    <x v="25"/>
    <s v="Hofdünger"/>
    <x v="0"/>
    <x v="1"/>
    <s v="BESTAETIGT (6)"/>
    <n v="15942.41"/>
    <n v="7406.08"/>
    <x v="15"/>
    <x v="3"/>
    <n v="15.942410000000001"/>
    <n v="7.4060800000000002"/>
    <n v="2.2774871428571428"/>
    <n v="1.0580114285714286"/>
  </r>
  <r>
    <x v="23"/>
    <x v="25"/>
    <s v="Hofdünger"/>
    <x v="1"/>
    <x v="9"/>
    <s v="BESTAETIGT (6)"/>
    <n v="11441.44"/>
    <n v="7720.66"/>
    <x v="49"/>
    <x v="3"/>
    <n v="11.44144"/>
    <n v="7.7206599999999996"/>
    <n v="0.67302588235294114"/>
    <n v="0.45415647058823527"/>
  </r>
  <r>
    <x v="23"/>
    <x v="25"/>
    <s v="Hofdünger"/>
    <x v="1"/>
    <x v="10"/>
    <s v="BESTAETIGT (6)"/>
    <n v="756"/>
    <n v="840"/>
    <x v="20"/>
    <x v="3"/>
    <n v="0.75600000000000001"/>
    <n v="0.84"/>
    <n v="0.126"/>
    <n v="0.13999999999999999"/>
  </r>
  <r>
    <x v="23"/>
    <x v="25"/>
    <s v="Hofdünger"/>
    <x v="1"/>
    <x v="11"/>
    <s v="BESTAETIGT (6)"/>
    <n v="1773.7600000000002"/>
    <n v="1211"/>
    <x v="101"/>
    <x v="3"/>
    <n v="1.7737600000000002"/>
    <n v="1.2110000000000001"/>
    <n v="5.3750303030303037E-2"/>
    <n v="3.66969696969697E-2"/>
  </r>
  <r>
    <x v="23"/>
    <x v="25"/>
    <s v="Hofdünger"/>
    <x v="1"/>
    <x v="1"/>
    <s v="BESTAETIGT (6)"/>
    <n v="20285.790000000005"/>
    <n v="13183.97"/>
    <x v="222"/>
    <x v="3"/>
    <n v="20.285790000000006"/>
    <n v="13.183969999999999"/>
    <n v="0.15848273437500005"/>
    <n v="0.10299976562499999"/>
  </r>
  <r>
    <x v="23"/>
    <x v="25"/>
    <s v="Hofdünger"/>
    <x v="1"/>
    <x v="2"/>
    <s v="BESTAETIGT (6)"/>
    <n v="2146.5"/>
    <n v="916.9"/>
    <x v="7"/>
    <x v="3"/>
    <n v="2.1465000000000001"/>
    <n v="0.91689999999999994"/>
    <n v="0.71550000000000002"/>
    <n v="0.30563333333333331"/>
  </r>
  <r>
    <x v="23"/>
    <x v="25"/>
    <s v="Hofdünger"/>
    <x v="1"/>
    <x v="14"/>
    <s v="BESTAETIGT (6)"/>
    <n v="1134"/>
    <n v="467.77000000000004"/>
    <x v="28"/>
    <x v="3"/>
    <n v="1.1339999999999999"/>
    <n v="0.46777000000000002"/>
    <n v="6.3E-2"/>
    <n v="2.5987222222222224E-2"/>
  </r>
  <r>
    <x v="23"/>
    <x v="25"/>
    <s v="Hofdünger"/>
    <x v="1"/>
    <x v="17"/>
    <s v="BESTAETIGT (6)"/>
    <n v="1004"/>
    <n v="414.14999999999992"/>
    <x v="21"/>
    <x v="3"/>
    <n v="1.004"/>
    <n v="0.41414999999999991"/>
    <n v="0.1255"/>
    <n v="5.1768749999999988E-2"/>
  </r>
  <r>
    <x v="23"/>
    <x v="25"/>
    <s v="Recyclingdünger"/>
    <x v="2"/>
    <x v="16"/>
    <s v="BESTAETIGT (6)"/>
    <n v="13601.27"/>
    <n v="3654.44"/>
    <x v="41"/>
    <x v="3"/>
    <n v="13.601270000000001"/>
    <n v="3.6544400000000001"/>
    <n v="1.236479090909091"/>
    <n v="0.33222181818181817"/>
  </r>
  <r>
    <x v="24"/>
    <x v="4"/>
    <s v="Hofdünger"/>
    <x v="3"/>
    <x v="16"/>
    <s v="BESTAETIGT (6)"/>
    <n v="829.40000000000009"/>
    <n v="350.90000000000003"/>
    <x v="2"/>
    <x v="3"/>
    <n v="0.82940000000000014"/>
    <n v="0.35090000000000005"/>
    <n v="0.20735000000000003"/>
    <n v="8.7725000000000011E-2"/>
  </r>
  <r>
    <x v="24"/>
    <x v="4"/>
    <s v="Hofdünger"/>
    <x v="0"/>
    <x v="0"/>
    <s v="BESTAETIGT (6)"/>
    <n v="5551"/>
    <n v="2262.5"/>
    <x v="41"/>
    <x v="3"/>
    <n v="5.5510000000000002"/>
    <n v="2.2625000000000002"/>
    <n v="0.50463636363636366"/>
    <n v="0.20568181818181819"/>
  </r>
  <r>
    <x v="24"/>
    <x v="4"/>
    <s v="Hofdünger"/>
    <x v="0"/>
    <x v="1"/>
    <s v="BESTAETIGT (6)"/>
    <n v="297"/>
    <n v="121.5"/>
    <x v="2"/>
    <x v="3"/>
    <n v="0.29699999999999999"/>
    <n v="0.1215"/>
    <n v="7.4249999999999997E-2"/>
    <n v="3.0374999999999999E-2"/>
  </r>
  <r>
    <x v="24"/>
    <x v="4"/>
    <s v="Hofdünger"/>
    <x v="0"/>
    <x v="3"/>
    <s v="BESTAETIGT (6)"/>
    <n v="115.5"/>
    <n v="63"/>
    <x v="13"/>
    <x v="3"/>
    <n v="0.11550000000000001"/>
    <n v="6.3E-2"/>
    <n v="0.11550000000000001"/>
    <n v="6.3E-2"/>
  </r>
  <r>
    <x v="24"/>
    <x v="17"/>
    <s v="Hofdünger"/>
    <x v="3"/>
    <x v="16"/>
    <s v="BESTAETIGT (6)"/>
    <n v="273.60000000000002"/>
    <n v="110.16"/>
    <x v="13"/>
    <x v="3"/>
    <n v="0.27360000000000001"/>
    <n v="0.11015999999999999"/>
    <n v="0.27360000000000001"/>
    <n v="0.11015999999999999"/>
  </r>
  <r>
    <x v="24"/>
    <x v="17"/>
    <s v="Hofdünger"/>
    <x v="0"/>
    <x v="1"/>
    <s v="BESTAETIGT (6)"/>
    <n v="642.20000000000005"/>
    <n v="247"/>
    <x v="10"/>
    <x v="3"/>
    <n v="0.64219999999999999"/>
    <n v="0.247"/>
    <n v="0.3211"/>
    <n v="0.1235"/>
  </r>
  <r>
    <x v="24"/>
    <x v="6"/>
    <s v="Hofdünger"/>
    <x v="0"/>
    <x v="0"/>
    <s v="BESTAETIGT (6)"/>
    <n v="334.8"/>
    <n v="135"/>
    <x v="10"/>
    <x v="3"/>
    <n v="0.33479999999999999"/>
    <n v="0.13500000000000001"/>
    <n v="0.16739999999999999"/>
    <n v="6.7500000000000004E-2"/>
  </r>
  <r>
    <x v="24"/>
    <x v="6"/>
    <s v="Hofdünger"/>
    <x v="0"/>
    <x v="1"/>
    <s v="BESTAETIGT (6)"/>
    <n v="60.94"/>
    <n v="24.93"/>
    <x v="13"/>
    <x v="3"/>
    <n v="6.0940000000000001E-2"/>
    <n v="2.4930000000000001E-2"/>
    <n v="6.0940000000000001E-2"/>
    <n v="2.4930000000000001E-2"/>
  </r>
  <r>
    <x v="24"/>
    <x v="6"/>
    <s v="Hofdünger"/>
    <x v="0"/>
    <x v="2"/>
    <s v="BESTAETIGT (6)"/>
    <n v="484"/>
    <n v="198"/>
    <x v="10"/>
    <x v="3"/>
    <n v="0.48399999999999999"/>
    <n v="0.19800000000000001"/>
    <n v="0.24199999999999999"/>
    <n v="9.9000000000000005E-2"/>
  </r>
  <r>
    <x v="24"/>
    <x v="6"/>
    <s v="Hofdünger"/>
    <x v="0"/>
    <x v="3"/>
    <s v="BESTAETIGT (6)"/>
    <n v="1320"/>
    <n v="726"/>
    <x v="13"/>
    <x v="3"/>
    <n v="1.32"/>
    <n v="0.72599999999999998"/>
    <n v="1.32"/>
    <n v="0.72599999999999998"/>
  </r>
  <r>
    <x v="24"/>
    <x v="6"/>
    <s v="Hofdünger"/>
    <x v="0"/>
    <x v="4"/>
    <s v="BESTAETIGT (6)"/>
    <n v="262.5"/>
    <n v="112.5"/>
    <x v="13"/>
    <x v="3"/>
    <n v="0.26250000000000001"/>
    <n v="0.1125"/>
    <n v="0.26250000000000001"/>
    <n v="0.1125"/>
  </r>
  <r>
    <x v="24"/>
    <x v="6"/>
    <s v="Hofdünger"/>
    <x v="0"/>
    <x v="5"/>
    <s v="BESTAETIGT (6)"/>
    <n v="487.2"/>
    <n v="304.2"/>
    <x v="10"/>
    <x v="3"/>
    <n v="0.48719999999999997"/>
    <n v="0.30419999999999997"/>
    <n v="0.24359999999999998"/>
    <n v="0.15209999999999999"/>
  </r>
  <r>
    <x v="24"/>
    <x v="9"/>
    <s v="Hofdünger"/>
    <x v="3"/>
    <x v="16"/>
    <s v="BESTAETIGT (6)"/>
    <n v="105.9"/>
    <n v="38.1"/>
    <x v="13"/>
    <x v="3"/>
    <n v="0.10590000000000001"/>
    <n v="3.8100000000000002E-2"/>
    <n v="0.10590000000000001"/>
    <n v="3.8100000000000002E-2"/>
  </r>
  <r>
    <x v="24"/>
    <x v="9"/>
    <s v="Hofdünger"/>
    <x v="0"/>
    <x v="1"/>
    <s v="BESTAETIGT (6)"/>
    <n v="550"/>
    <n v="225"/>
    <x v="13"/>
    <x v="3"/>
    <n v="0.55000000000000004"/>
    <n v="0.22500000000000001"/>
    <n v="0.55000000000000004"/>
    <n v="0.22500000000000001"/>
  </r>
  <r>
    <x v="24"/>
    <x v="9"/>
    <s v="Hofdünger"/>
    <x v="0"/>
    <x v="4"/>
    <s v="BESTAETIGT (6)"/>
    <n v="3114"/>
    <n v="1465.5"/>
    <x v="8"/>
    <x v="3"/>
    <n v="3.1139999999999999"/>
    <n v="1.4655"/>
    <n v="0.16389473684210526"/>
    <n v="7.7131578947368426E-2"/>
  </r>
  <r>
    <x v="24"/>
    <x v="9"/>
    <s v="Hofdünger"/>
    <x v="0"/>
    <x v="6"/>
    <s v="BESTAETIGT (6)"/>
    <n v="1339.5"/>
    <n v="627"/>
    <x v="18"/>
    <x v="3"/>
    <n v="1.3394999999999999"/>
    <n v="0.627"/>
    <n v="0.26789999999999997"/>
    <n v="0.12540000000000001"/>
  </r>
  <r>
    <x v="24"/>
    <x v="9"/>
    <s v="Hofdünger"/>
    <x v="1"/>
    <x v="12"/>
    <s v="BESTAETIGT (6)"/>
    <n v="240"/>
    <n v="144"/>
    <x v="10"/>
    <x v="3"/>
    <n v="0.24"/>
    <n v="0.14399999999999999"/>
    <n v="0.12"/>
    <n v="7.1999999999999995E-2"/>
  </r>
  <r>
    <x v="24"/>
    <x v="11"/>
    <s v="Hofdünger"/>
    <x v="3"/>
    <x v="16"/>
    <s v="BESTAETIGT (6)"/>
    <n v="9229.5"/>
    <n v="3886.11"/>
    <x v="60"/>
    <x v="3"/>
    <n v="9.2294999999999998"/>
    <n v="3.88611"/>
    <n v="0.30764999999999998"/>
    <n v="0.12953699999999999"/>
  </r>
  <r>
    <x v="24"/>
    <x v="11"/>
    <s v="Hofdünger"/>
    <x v="0"/>
    <x v="0"/>
    <s v="BESTAETIGT (6)"/>
    <n v="70723.5"/>
    <n v="29620.05"/>
    <x v="142"/>
    <x v="3"/>
    <n v="70.723500000000001"/>
    <n v="29.620049999999999"/>
    <n v="0.91848701298701296"/>
    <n v="0.38467597402597403"/>
  </r>
  <r>
    <x v="24"/>
    <x v="11"/>
    <s v="Hofdünger"/>
    <x v="0"/>
    <x v="1"/>
    <s v="BESTAETIGT (6)"/>
    <n v="68583.75"/>
    <n v="29549.74"/>
    <x v="132"/>
    <x v="3"/>
    <n v="68.583749999999995"/>
    <n v="29.54974"/>
    <n v="1.0085845588235294"/>
    <n v="0.43455500000000002"/>
  </r>
  <r>
    <x v="24"/>
    <x v="11"/>
    <s v="Hofdünger"/>
    <x v="0"/>
    <x v="19"/>
    <s v="BESTAETIGT (6)"/>
    <n v="5323.3"/>
    <n v="2263.3000000000002"/>
    <x v="16"/>
    <x v="3"/>
    <n v="5.3233000000000006"/>
    <n v="2.2633000000000001"/>
    <n v="0.53233000000000008"/>
    <n v="0.22633"/>
  </r>
  <r>
    <x v="24"/>
    <x v="11"/>
    <s v="Hofdünger"/>
    <x v="0"/>
    <x v="2"/>
    <s v="BESTAETIGT (6)"/>
    <n v="9071.6999999999989"/>
    <n v="3460.2999999999997"/>
    <x v="27"/>
    <x v="3"/>
    <n v="9.0716999999999981"/>
    <n v="3.4602999999999997"/>
    <n v="0.69782307692307677"/>
    <n v="0.26617692307692303"/>
  </r>
  <r>
    <x v="24"/>
    <x v="11"/>
    <s v="Hofdünger"/>
    <x v="0"/>
    <x v="3"/>
    <s v="BESTAETIGT (6)"/>
    <n v="12194.69"/>
    <n v="5675.1500000000005"/>
    <x v="24"/>
    <x v="3"/>
    <n v="12.194690000000001"/>
    <n v="5.6751500000000004"/>
    <n v="0.24887122448979596"/>
    <n v="0.11581938775510205"/>
  </r>
  <r>
    <x v="24"/>
    <x v="11"/>
    <s v="Hofdünger"/>
    <x v="0"/>
    <x v="4"/>
    <s v="BESTAETIGT (6)"/>
    <n v="33006.969999999994"/>
    <n v="15196.63"/>
    <x v="120"/>
    <x v="3"/>
    <n v="33.006969999999995"/>
    <n v="15.196629999999999"/>
    <n v="0.3587714130434782"/>
    <n v="0.16518076086956521"/>
  </r>
  <r>
    <x v="24"/>
    <x v="11"/>
    <s v="Hofdünger"/>
    <x v="0"/>
    <x v="5"/>
    <s v="BESTAETIGT (6)"/>
    <n v="18779.300000000003"/>
    <n v="10591.060000000001"/>
    <x v="30"/>
    <x v="3"/>
    <n v="18.779300000000003"/>
    <n v="10.591060000000001"/>
    <n v="0.39955957446808515"/>
    <n v="0.22534170212765958"/>
  </r>
  <r>
    <x v="24"/>
    <x v="11"/>
    <s v="Hofdünger"/>
    <x v="0"/>
    <x v="6"/>
    <s v="BESTAETIGT (6)"/>
    <n v="10423.5"/>
    <n v="5341"/>
    <x v="82"/>
    <x v="3"/>
    <n v="10.423500000000001"/>
    <n v="5.3410000000000002"/>
    <n v="0.49635714285714289"/>
    <n v="0.25433333333333336"/>
  </r>
  <r>
    <x v="24"/>
    <x v="11"/>
    <s v="Hofdünger"/>
    <x v="1"/>
    <x v="9"/>
    <s v="BESTAETIGT (6)"/>
    <n v="1092"/>
    <n v="884"/>
    <x v="7"/>
    <x v="3"/>
    <n v="1.0920000000000001"/>
    <n v="0.88400000000000001"/>
    <n v="0.36400000000000005"/>
    <n v="0.29466666666666669"/>
  </r>
  <r>
    <x v="24"/>
    <x v="11"/>
    <s v="Hofdünger"/>
    <x v="1"/>
    <x v="11"/>
    <s v="BESTAETIGT (6)"/>
    <n v="591.20000000000005"/>
    <n v="370"/>
    <x v="7"/>
    <x v="3"/>
    <n v="0.59120000000000006"/>
    <n v="0.37"/>
    <n v="0.1970666666666667"/>
    <n v="0.12333333333333334"/>
  </r>
  <r>
    <x v="24"/>
    <x v="11"/>
    <s v="Hofdünger"/>
    <x v="1"/>
    <x v="12"/>
    <s v="BESTAETIGT (6)"/>
    <n v="1100.0999999999999"/>
    <n v="635.70000000000005"/>
    <x v="15"/>
    <x v="3"/>
    <n v="1.1000999999999999"/>
    <n v="0.63570000000000004"/>
    <n v="0.15715714285714283"/>
    <n v="9.0814285714285722E-2"/>
  </r>
  <r>
    <x v="24"/>
    <x v="11"/>
    <s v="Hofdünger"/>
    <x v="1"/>
    <x v="1"/>
    <s v="BESTAETIGT (6)"/>
    <n v="2400.7399999999998"/>
    <n v="1108.95"/>
    <x v="21"/>
    <x v="3"/>
    <n v="2.4007399999999999"/>
    <n v="1.1089500000000001"/>
    <n v="0.30009249999999998"/>
    <n v="0.13861875000000001"/>
  </r>
  <r>
    <x v="24"/>
    <x v="11"/>
    <s v="Hofdünger"/>
    <x v="1"/>
    <x v="2"/>
    <s v="BESTAETIGT (6)"/>
    <n v="1053"/>
    <n v="449.8"/>
    <x v="13"/>
    <x v="3"/>
    <n v="1.0529999999999999"/>
    <n v="0.44980000000000003"/>
    <n v="1.0529999999999999"/>
    <n v="0.44980000000000003"/>
  </r>
  <r>
    <x v="24"/>
    <x v="11"/>
    <s v="Hofdünger"/>
    <x v="1"/>
    <x v="5"/>
    <s v="BESTAETIGT (6)"/>
    <n v="131.04"/>
    <n v="117.6"/>
    <x v="13"/>
    <x v="3"/>
    <n v="0.13103999999999999"/>
    <n v="0.1176"/>
    <n v="0.13103999999999999"/>
    <n v="0.1176"/>
  </r>
  <r>
    <x v="24"/>
    <x v="11"/>
    <s v="Recyclingdünger"/>
    <x v="2"/>
    <x v="16"/>
    <s v="BESTAETIGT (6)"/>
    <n v="7643.1900000000005"/>
    <n v="8026.4399999999987"/>
    <x v="9"/>
    <x v="3"/>
    <n v="7.6431900000000006"/>
    <n v="8.0264399999999991"/>
    <n v="0.20657270270270273"/>
    <n v="0.21693081081081078"/>
  </r>
  <r>
    <x v="24"/>
    <x v="12"/>
    <s v="Hofdünger"/>
    <x v="0"/>
    <x v="0"/>
    <s v="BESTAETIGT (6)"/>
    <n v="2855.6"/>
    <n v="1221.25"/>
    <x v="23"/>
    <x v="3"/>
    <n v="2.8555999999999999"/>
    <n v="1.2212499999999999"/>
    <n v="0.3172888888888889"/>
    <n v="0.13569444444444445"/>
  </r>
  <r>
    <x v="24"/>
    <x v="12"/>
    <s v="Hofdünger"/>
    <x v="0"/>
    <x v="1"/>
    <s v="BESTAETIGT (6)"/>
    <n v="2420.4"/>
    <n v="942"/>
    <x v="7"/>
    <x v="3"/>
    <n v="2.4203999999999999"/>
    <n v="0.94199999999999995"/>
    <n v="0.80679999999999996"/>
    <n v="0.314"/>
  </r>
  <r>
    <x v="24"/>
    <x v="12"/>
    <s v="Hofdünger"/>
    <x v="0"/>
    <x v="3"/>
    <s v="BESTAETIGT (6)"/>
    <n v="1515.5"/>
    <n v="699"/>
    <x v="20"/>
    <x v="3"/>
    <n v="1.5155000000000001"/>
    <n v="0.69899999999999995"/>
    <n v="0.25258333333333333"/>
    <n v="0.11649999999999999"/>
  </r>
  <r>
    <x v="24"/>
    <x v="12"/>
    <s v="Hofdünger"/>
    <x v="0"/>
    <x v="4"/>
    <s v="BESTAETIGT (6)"/>
    <n v="6380.88"/>
    <n v="3434.3100000000004"/>
    <x v="8"/>
    <x v="3"/>
    <n v="6.3808800000000003"/>
    <n v="3.4343100000000004"/>
    <n v="0.33583578947368425"/>
    <n v="0.18075315789473687"/>
  </r>
  <r>
    <x v="24"/>
    <x v="12"/>
    <s v="Hofdünger"/>
    <x v="0"/>
    <x v="5"/>
    <s v="BESTAETIGT (6)"/>
    <n v="4362.3"/>
    <n v="2513.1"/>
    <x v="11"/>
    <x v="3"/>
    <n v="4.3623000000000003"/>
    <n v="2.5131000000000001"/>
    <n v="0.29082000000000002"/>
    <n v="0.16753999999999999"/>
  </r>
  <r>
    <x v="24"/>
    <x v="12"/>
    <s v="Hofdünger"/>
    <x v="0"/>
    <x v="6"/>
    <s v="BESTAETIGT (6)"/>
    <n v="500"/>
    <n v="290"/>
    <x v="10"/>
    <x v="3"/>
    <n v="0.5"/>
    <n v="0.28999999999999998"/>
    <n v="0.25"/>
    <n v="0.14499999999999999"/>
  </r>
  <r>
    <x v="24"/>
    <x v="12"/>
    <s v="Hofdünger"/>
    <x v="1"/>
    <x v="12"/>
    <s v="BESTAETIGT (6)"/>
    <n v="112.7"/>
    <n v="61.9"/>
    <x v="13"/>
    <x v="3"/>
    <n v="0.11270000000000001"/>
    <n v="6.1899999999999997E-2"/>
    <n v="0.11270000000000001"/>
    <n v="6.1899999999999997E-2"/>
  </r>
  <r>
    <x v="24"/>
    <x v="12"/>
    <s v="Recyclingdünger"/>
    <x v="2"/>
    <x v="16"/>
    <s v="BESTAETIGT (6)"/>
    <n v="2932.9300000000003"/>
    <n v="8493.4500000000007"/>
    <x v="76"/>
    <x v="3"/>
    <n v="2.9329300000000003"/>
    <n v="8.4934500000000011"/>
    <n v="8.6262647058823541E-2"/>
    <n v="0.24980735294117651"/>
  </r>
  <r>
    <x v="25"/>
    <x v="3"/>
    <s v="Recyclingdünger"/>
    <x v="2"/>
    <x v="16"/>
    <s v="BESTAETIGT (6)"/>
    <n v="189"/>
    <n v="102.6"/>
    <x v="13"/>
    <x v="3"/>
    <n v="0.189"/>
    <n v="0.1026"/>
    <n v="0.189"/>
    <n v="0.1026"/>
  </r>
  <r>
    <x v="25"/>
    <x v="4"/>
    <s v="Hofdünger"/>
    <x v="0"/>
    <x v="0"/>
    <s v="BESTAETIGT (6)"/>
    <n v="6966.7199999999993"/>
    <n v="2487.1799999999998"/>
    <x v="51"/>
    <x v="3"/>
    <n v="6.9667199999999996"/>
    <n v="2.4871799999999999"/>
    <n v="0.58055999999999996"/>
    <n v="0.207265"/>
  </r>
  <r>
    <x v="25"/>
    <x v="4"/>
    <s v="Hofdünger"/>
    <x v="0"/>
    <x v="1"/>
    <s v="BESTAETIGT (6)"/>
    <n v="594"/>
    <n v="243"/>
    <x v="10"/>
    <x v="3"/>
    <n v="0.59399999999999997"/>
    <n v="0.24299999999999999"/>
    <n v="0.29699999999999999"/>
    <n v="0.1215"/>
  </r>
  <r>
    <x v="25"/>
    <x v="4"/>
    <s v="Hofdünger"/>
    <x v="0"/>
    <x v="3"/>
    <s v="BESTAETIGT (6)"/>
    <n v="1170.4000000000001"/>
    <n v="474.24"/>
    <x v="10"/>
    <x v="3"/>
    <n v="1.1704000000000001"/>
    <n v="0.47423999999999999"/>
    <n v="0.58520000000000005"/>
    <n v="0.23712"/>
  </r>
  <r>
    <x v="25"/>
    <x v="4"/>
    <s v="Hofdünger"/>
    <x v="0"/>
    <x v="6"/>
    <s v="BESTAETIGT (6)"/>
    <n v="3965.7"/>
    <n v="2539.1"/>
    <x v="19"/>
    <x v="3"/>
    <n v="3.9657"/>
    <n v="2.5390999999999999"/>
    <n v="0.28326428571428569"/>
    <n v="0.1813642857142857"/>
  </r>
  <r>
    <x v="25"/>
    <x v="4"/>
    <s v="Hofdünger"/>
    <x v="1"/>
    <x v="10"/>
    <s v="BESTAETIGT (6)"/>
    <n v="108"/>
    <n v="120"/>
    <x v="13"/>
    <x v="3"/>
    <n v="0.108"/>
    <n v="0.12"/>
    <n v="0.108"/>
    <n v="0.12"/>
  </r>
  <r>
    <x v="25"/>
    <x v="4"/>
    <s v="Hofdünger"/>
    <x v="1"/>
    <x v="11"/>
    <s v="BESTAETIGT (6)"/>
    <n v="140.80000000000001"/>
    <n v="80"/>
    <x v="13"/>
    <x v="3"/>
    <n v="0.14080000000000001"/>
    <n v="0.08"/>
    <n v="0.14080000000000001"/>
    <n v="0.08"/>
  </r>
  <r>
    <x v="25"/>
    <x v="4"/>
    <s v="Hofdünger"/>
    <x v="1"/>
    <x v="12"/>
    <s v="BESTAETIGT (6)"/>
    <n v="326.39999999999998"/>
    <n v="192"/>
    <x v="13"/>
    <x v="3"/>
    <n v="0.32639999999999997"/>
    <n v="0.192"/>
    <n v="0.32639999999999997"/>
    <n v="0.192"/>
  </r>
  <r>
    <x v="25"/>
    <x v="4"/>
    <s v="Recyclingdünger"/>
    <x v="2"/>
    <x v="16"/>
    <s v="BESTAETIGT (6)"/>
    <n v="9620.7999999999993"/>
    <n v="3865.6600000000017"/>
    <x v="31"/>
    <x v="3"/>
    <n v="9.6207999999999991"/>
    <n v="3.8656600000000019"/>
    <n v="0.34359999999999996"/>
    <n v="0.13805928571428577"/>
  </r>
  <r>
    <x v="25"/>
    <x v="1"/>
    <s v="Hofdünger"/>
    <x v="0"/>
    <x v="4"/>
    <s v="BESTAETIGT (6)"/>
    <n v="281.39999999999998"/>
    <n v="90"/>
    <x v="13"/>
    <x v="3"/>
    <n v="0.28139999999999998"/>
    <n v="0.09"/>
    <n v="0.28139999999999998"/>
    <n v="0.09"/>
  </r>
  <r>
    <x v="25"/>
    <x v="1"/>
    <s v="Hofdünger"/>
    <x v="1"/>
    <x v="11"/>
    <s v="BESTAETIGT (6)"/>
    <n v="712.80000000000007"/>
    <n v="405"/>
    <x v="23"/>
    <x v="3"/>
    <n v="0.7128000000000001"/>
    <n v="0.40500000000000003"/>
    <n v="7.9200000000000007E-2"/>
    <n v="4.5000000000000005E-2"/>
  </r>
  <r>
    <x v="25"/>
    <x v="17"/>
    <s v="Hofdünger"/>
    <x v="0"/>
    <x v="0"/>
    <s v="BESTAETIGT (6)"/>
    <n v="617.22"/>
    <n v="260.82"/>
    <x v="18"/>
    <x v="3"/>
    <n v="0.61721999999999999"/>
    <n v="0.26082"/>
    <n v="0.123444"/>
    <n v="5.2164000000000002E-2"/>
  </r>
  <r>
    <x v="25"/>
    <x v="17"/>
    <s v="Hofdünger"/>
    <x v="0"/>
    <x v="6"/>
    <s v="BESTAETIGT (6)"/>
    <n v="12396.239999999994"/>
    <n v="6006.1500000000033"/>
    <x v="234"/>
    <x v="3"/>
    <n v="12.396239999999993"/>
    <n v="6.0061500000000034"/>
    <n v="0.15892615384615377"/>
    <n v="7.7001923076923121E-2"/>
  </r>
  <r>
    <x v="25"/>
    <x v="17"/>
    <s v="Hofdünger"/>
    <x v="1"/>
    <x v="11"/>
    <s v="BESTAETIGT (6)"/>
    <n v="141"/>
    <n v="213"/>
    <x v="13"/>
    <x v="3"/>
    <n v="0.14099999999999999"/>
    <n v="0.21299999999999999"/>
    <n v="0.14099999999999999"/>
    <n v="0.21299999999999999"/>
  </r>
  <r>
    <x v="25"/>
    <x v="17"/>
    <s v="Recyclingdünger"/>
    <x v="2"/>
    <x v="16"/>
    <s v="BESTAETIGT (6)"/>
    <n v="961.47"/>
    <n v="289.44"/>
    <x v="18"/>
    <x v="3"/>
    <n v="0.96147000000000005"/>
    <n v="0.28943999999999998"/>
    <n v="0.19229400000000002"/>
    <n v="5.7887999999999995E-2"/>
  </r>
  <r>
    <x v="25"/>
    <x v="6"/>
    <s v="Hofdünger"/>
    <x v="0"/>
    <x v="1"/>
    <s v="BESTAETIGT (6)"/>
    <n v="220"/>
    <n v="90"/>
    <x v="13"/>
    <x v="3"/>
    <n v="0.22"/>
    <n v="0.09"/>
    <n v="0.22"/>
    <n v="0.09"/>
  </r>
  <r>
    <x v="25"/>
    <x v="6"/>
    <s v="Hofdünger"/>
    <x v="0"/>
    <x v="6"/>
    <s v="BESTAETIGT (6)"/>
    <n v="223.56"/>
    <n v="142.83000000000001"/>
    <x v="13"/>
    <x v="3"/>
    <n v="0.22356000000000001"/>
    <n v="0.14283000000000001"/>
    <n v="0.22356000000000001"/>
    <n v="0.14283000000000001"/>
  </r>
  <r>
    <x v="25"/>
    <x v="8"/>
    <s v="Hofdünger"/>
    <x v="0"/>
    <x v="0"/>
    <s v="BESTAETIGT (6)"/>
    <n v="102.87"/>
    <n v="43.47"/>
    <x v="13"/>
    <x v="3"/>
    <n v="0.10287"/>
    <n v="4.3470000000000002E-2"/>
    <n v="0.10287"/>
    <n v="4.3470000000000002E-2"/>
  </r>
  <r>
    <x v="25"/>
    <x v="8"/>
    <s v="Hofdünger"/>
    <x v="0"/>
    <x v="1"/>
    <s v="BESTAETIGT (6)"/>
    <n v="153"/>
    <n v="63"/>
    <x v="13"/>
    <x v="3"/>
    <n v="0.153"/>
    <n v="6.3E-2"/>
    <n v="0.153"/>
    <n v="6.3E-2"/>
  </r>
  <r>
    <x v="25"/>
    <x v="8"/>
    <s v="Hofdünger"/>
    <x v="0"/>
    <x v="4"/>
    <s v="BESTAETIGT (6)"/>
    <n v="200.7"/>
    <n v="115.65"/>
    <x v="13"/>
    <x v="3"/>
    <n v="0.20069999999999999"/>
    <n v="0.11565"/>
    <n v="0.20069999999999999"/>
    <n v="0.11565"/>
  </r>
  <r>
    <x v="25"/>
    <x v="8"/>
    <s v="Hofdünger"/>
    <x v="0"/>
    <x v="6"/>
    <s v="BESTAETIGT (6)"/>
    <n v="5783.0199999999986"/>
    <n v="2572.4599999999996"/>
    <x v="76"/>
    <x v="3"/>
    <n v="5.7830199999999987"/>
    <n v="2.5724599999999995"/>
    <n v="0.17008882352941174"/>
    <n v="7.5660588235294104E-2"/>
  </r>
  <r>
    <x v="25"/>
    <x v="8"/>
    <s v="Recyclingdünger"/>
    <x v="2"/>
    <x v="16"/>
    <s v="BESTAETIGT (6)"/>
    <n v="6409.6400000000012"/>
    <n v="2473.8599999999992"/>
    <x v="59"/>
    <x v="3"/>
    <n v="6.4096400000000013"/>
    <n v="2.4738599999999993"/>
    <n v="0.22102206896551729"/>
    <n v="8.5305517241379289E-2"/>
  </r>
  <r>
    <x v="25"/>
    <x v="22"/>
    <s v="Hofdünger"/>
    <x v="0"/>
    <x v="0"/>
    <s v="BESTAETIGT (6)"/>
    <n v="873.60000000000014"/>
    <n v="374.40000000000003"/>
    <x v="2"/>
    <x v="3"/>
    <n v="0.87360000000000015"/>
    <n v="0.37440000000000001"/>
    <n v="0.21840000000000004"/>
    <n v="9.3600000000000003E-2"/>
  </r>
  <r>
    <x v="25"/>
    <x v="22"/>
    <s v="Hofdünger"/>
    <x v="0"/>
    <x v="1"/>
    <s v="BESTAETIGT (6)"/>
    <n v="497.8"/>
    <n v="204.29999999999998"/>
    <x v="2"/>
    <x v="3"/>
    <n v="0.49780000000000002"/>
    <n v="0.20429999999999998"/>
    <n v="0.12445000000000001"/>
    <n v="5.1074999999999995E-2"/>
  </r>
  <r>
    <x v="25"/>
    <x v="22"/>
    <s v="Hofdünger"/>
    <x v="0"/>
    <x v="6"/>
    <s v="BESTAETIGT (6)"/>
    <n v="924.21"/>
    <n v="385.28999999999996"/>
    <x v="7"/>
    <x v="3"/>
    <n v="0.92421000000000009"/>
    <n v="0.38528999999999997"/>
    <n v="0.30807000000000001"/>
    <n v="0.12842999999999999"/>
  </r>
  <r>
    <x v="25"/>
    <x v="22"/>
    <s v="Hofdünger"/>
    <x v="1"/>
    <x v="11"/>
    <s v="BESTAETIGT (6)"/>
    <n v="1504"/>
    <n v="2272"/>
    <x v="18"/>
    <x v="3"/>
    <n v="1.504"/>
    <n v="2.2719999999999998"/>
    <n v="0.30080000000000001"/>
    <n v="0.45439999999999997"/>
  </r>
  <r>
    <x v="25"/>
    <x v="22"/>
    <s v="Recyclingdünger"/>
    <x v="2"/>
    <x v="16"/>
    <s v="BESTAETIGT (6)"/>
    <n v="14123.54"/>
    <n v="8747.0400000000027"/>
    <x v="59"/>
    <x v="3"/>
    <n v="14.12354"/>
    <n v="8.7470400000000019"/>
    <n v="0.48701862068965518"/>
    <n v="0.3016220689655173"/>
  </r>
  <r>
    <x v="25"/>
    <x v="9"/>
    <s v="Hofdünger"/>
    <x v="0"/>
    <x v="4"/>
    <s v="BESTAETIGT (6)"/>
    <n v="920.8"/>
    <n v="520.4"/>
    <x v="2"/>
    <x v="3"/>
    <n v="0.92079999999999995"/>
    <n v="0.52039999999999997"/>
    <n v="0.23019999999999999"/>
    <n v="0.13009999999999999"/>
  </r>
  <r>
    <x v="25"/>
    <x v="9"/>
    <s v="Hofdünger"/>
    <x v="0"/>
    <x v="6"/>
    <s v="BESTAETIGT (6)"/>
    <n v="617.40000000000009"/>
    <n v="300.60000000000002"/>
    <x v="7"/>
    <x v="3"/>
    <n v="0.61740000000000006"/>
    <n v="0.30060000000000003"/>
    <n v="0.20580000000000001"/>
    <n v="0.10020000000000001"/>
  </r>
  <r>
    <x v="25"/>
    <x v="9"/>
    <s v="Recyclingdünger"/>
    <x v="2"/>
    <x v="16"/>
    <s v="BESTAETIGT (6)"/>
    <n v="1068.74"/>
    <n v="461.32000000000005"/>
    <x v="2"/>
    <x v="3"/>
    <n v="1.06874"/>
    <n v="0.46132000000000006"/>
    <n v="0.26718500000000001"/>
    <n v="0.11533000000000002"/>
  </r>
  <r>
    <x v="25"/>
    <x v="10"/>
    <s v="Hofdünger"/>
    <x v="0"/>
    <x v="0"/>
    <s v="BESTAETIGT (6)"/>
    <n v="996.8"/>
    <n v="427.19999999999993"/>
    <x v="2"/>
    <x v="3"/>
    <n v="0.99679999999999991"/>
    <n v="0.42719999999999991"/>
    <n v="0.24919999999999998"/>
    <n v="0.10679999999999998"/>
  </r>
  <r>
    <x v="25"/>
    <x v="10"/>
    <s v="Hofdünger"/>
    <x v="0"/>
    <x v="1"/>
    <s v="BESTAETIGT (6)"/>
    <n v="1241.5999999999999"/>
    <n v="511.4"/>
    <x v="2"/>
    <x v="3"/>
    <n v="1.2415999999999998"/>
    <n v="0.51139999999999997"/>
    <n v="0.31039999999999995"/>
    <n v="0.12784999999999999"/>
  </r>
  <r>
    <x v="25"/>
    <x v="10"/>
    <s v="Hofdünger"/>
    <x v="0"/>
    <x v="3"/>
    <s v="BESTAETIGT (6)"/>
    <n v="660"/>
    <n v="260"/>
    <x v="10"/>
    <x v="3"/>
    <n v="0.66"/>
    <n v="0.26"/>
    <n v="0.33"/>
    <n v="0.13"/>
  </r>
  <r>
    <x v="25"/>
    <x v="10"/>
    <s v="Hofdünger"/>
    <x v="0"/>
    <x v="4"/>
    <s v="BESTAETIGT (6)"/>
    <n v="3037.6000000000004"/>
    <n v="1156.8"/>
    <x v="27"/>
    <x v="3"/>
    <n v="3.0376000000000003"/>
    <n v="1.1568000000000001"/>
    <n v="0.23366153846153848"/>
    <n v="8.8984615384615384E-2"/>
  </r>
  <r>
    <x v="25"/>
    <x v="10"/>
    <s v="Hofdünger"/>
    <x v="0"/>
    <x v="5"/>
    <s v="BESTAETIGT (6)"/>
    <n v="862.5"/>
    <n v="517.5"/>
    <x v="20"/>
    <x v="3"/>
    <n v="0.86250000000000004"/>
    <n v="0.51749999999999996"/>
    <n v="0.14375000000000002"/>
    <n v="8.6249999999999993E-2"/>
  </r>
  <r>
    <x v="25"/>
    <x v="10"/>
    <s v="Hofdünger"/>
    <x v="0"/>
    <x v="6"/>
    <s v="BESTAETIGT (6)"/>
    <n v="20986.829999999998"/>
    <n v="8769.6000000000022"/>
    <x v="58"/>
    <x v="3"/>
    <n v="20.986829999999998"/>
    <n v="8.7696000000000023"/>
    <n v="0.32791921874999996"/>
    <n v="0.13702500000000004"/>
  </r>
  <r>
    <x v="25"/>
    <x v="10"/>
    <s v="Hofdünger"/>
    <x v="1"/>
    <x v="9"/>
    <s v="BESTAETIGT (6)"/>
    <n v="252"/>
    <n v="204"/>
    <x v="13"/>
    <x v="3"/>
    <n v="0.252"/>
    <n v="0.20399999999999999"/>
    <n v="0.252"/>
    <n v="0.20399999999999999"/>
  </r>
  <r>
    <x v="25"/>
    <x v="10"/>
    <s v="Hofdünger"/>
    <x v="1"/>
    <x v="11"/>
    <s v="BESTAETIGT (6)"/>
    <n v="1697.2"/>
    <n v="2212.8000000000002"/>
    <x v="15"/>
    <x v="3"/>
    <n v="1.6972"/>
    <n v="2.2128000000000001"/>
    <n v="0.24245714285714287"/>
    <n v="0.31611428571428574"/>
  </r>
  <r>
    <x v="25"/>
    <x v="10"/>
    <s v="Hofdünger"/>
    <x v="1"/>
    <x v="12"/>
    <s v="BESTAETIGT (6)"/>
    <n v="1587.3000000000002"/>
    <n v="876.90000000000009"/>
    <x v="2"/>
    <x v="3"/>
    <n v="1.5873000000000002"/>
    <n v="0.87690000000000012"/>
    <n v="0.39682500000000004"/>
    <n v="0.21922500000000003"/>
  </r>
  <r>
    <x v="25"/>
    <x v="10"/>
    <s v="Hofdünger"/>
    <x v="1"/>
    <x v="1"/>
    <s v="BESTAETIGT (6)"/>
    <n v="111.44"/>
    <n v="46.2"/>
    <x v="13"/>
    <x v="3"/>
    <n v="0.11144"/>
    <n v="4.6200000000000005E-2"/>
    <n v="0.11144"/>
    <n v="4.6200000000000005E-2"/>
  </r>
  <r>
    <x v="25"/>
    <x v="10"/>
    <s v="Hofdünger"/>
    <x v="1"/>
    <x v="22"/>
    <s v="BESTAETIGT (6)"/>
    <n v="257.60000000000002"/>
    <n v="168"/>
    <x v="13"/>
    <x v="3"/>
    <n v="0.2576"/>
    <n v="0.16800000000000001"/>
    <n v="0.2576"/>
    <n v="0.16800000000000001"/>
  </r>
  <r>
    <x v="25"/>
    <x v="10"/>
    <s v="Hofdünger"/>
    <x v="1"/>
    <x v="14"/>
    <s v="BESTAETIGT (6)"/>
    <n v="480"/>
    <n v="198"/>
    <x v="13"/>
    <x v="3"/>
    <n v="0.48"/>
    <n v="0.19800000000000001"/>
    <n v="0.48"/>
    <n v="0.19800000000000001"/>
  </r>
  <r>
    <x v="25"/>
    <x v="10"/>
    <s v="Recyclingdünger"/>
    <x v="2"/>
    <x v="16"/>
    <s v="BESTAETIGT (6)"/>
    <n v="54843.880000000034"/>
    <n v="24092.150000000016"/>
    <x v="190"/>
    <x v="3"/>
    <n v="54.843880000000034"/>
    <n v="24.092150000000014"/>
    <n v="0.40032029197080315"/>
    <n v="0.1758551094890512"/>
  </r>
  <r>
    <x v="25"/>
    <x v="11"/>
    <s v="Hofdünger"/>
    <x v="0"/>
    <x v="4"/>
    <s v="BESTAETIGT (6)"/>
    <n v="260.8"/>
    <n v="102.4"/>
    <x v="13"/>
    <x v="3"/>
    <n v="0.26080000000000003"/>
    <n v="0.1024"/>
    <n v="0.26080000000000003"/>
    <n v="0.1024"/>
  </r>
  <r>
    <x v="25"/>
    <x v="11"/>
    <s v="Hofdünger"/>
    <x v="0"/>
    <x v="5"/>
    <s v="BESTAETIGT (6)"/>
    <n v="62.4"/>
    <n v="41.6"/>
    <x v="13"/>
    <x v="3"/>
    <n v="6.2399999999999997E-2"/>
    <n v="4.1599999999999998E-2"/>
    <n v="6.2399999999999997E-2"/>
    <n v="4.1599999999999998E-2"/>
  </r>
  <r>
    <x v="25"/>
    <x v="11"/>
    <s v="Hofdünger"/>
    <x v="0"/>
    <x v="6"/>
    <s v="BESTAETIGT (6)"/>
    <n v="720"/>
    <n v="460"/>
    <x v="20"/>
    <x v="3"/>
    <n v="0.72"/>
    <n v="0.46"/>
    <n v="0.12"/>
    <n v="7.6666666666666675E-2"/>
  </r>
  <r>
    <x v="25"/>
    <x v="11"/>
    <s v="Hofdünger"/>
    <x v="1"/>
    <x v="5"/>
    <s v="BESTAETIGT (6)"/>
    <n v="273"/>
    <n v="245"/>
    <x v="13"/>
    <x v="3"/>
    <n v="0.27300000000000002"/>
    <n v="0.245"/>
    <n v="0.27300000000000002"/>
    <n v="0.245"/>
  </r>
  <r>
    <x v="25"/>
    <x v="11"/>
    <s v="Recyclingdünger"/>
    <x v="2"/>
    <x v="16"/>
    <s v="BESTAETIGT (6)"/>
    <n v="370.65000000000003"/>
    <n v="184.8"/>
    <x v="10"/>
    <x v="3"/>
    <n v="0.37065000000000003"/>
    <n v="0.18480000000000002"/>
    <n v="0.18532500000000002"/>
    <n v="9.240000000000001E-2"/>
  </r>
  <r>
    <x v="25"/>
    <x v="12"/>
    <s v="Hofdünger"/>
    <x v="0"/>
    <x v="0"/>
    <s v="BESTAETIGT (6)"/>
    <n v="68807.87999999999"/>
    <n v="28993.39000000001"/>
    <x v="240"/>
    <x v="3"/>
    <n v="68.807879999999983"/>
    <n v="28.993390000000009"/>
    <n v="0.39773341040462418"/>
    <n v="0.1675918497109827"/>
  </r>
  <r>
    <x v="25"/>
    <x v="12"/>
    <s v="Hofdünger"/>
    <x v="0"/>
    <x v="1"/>
    <s v="BESTAETIGT (6)"/>
    <n v="122080.57999999999"/>
    <n v="51823.159999999996"/>
    <x v="301"/>
    <x v="3"/>
    <n v="122.08057999999998"/>
    <n v="51.823159999999994"/>
    <n v="0.32994751351351348"/>
    <n v="0.14006259459459458"/>
  </r>
  <r>
    <x v="25"/>
    <x v="12"/>
    <s v="Hofdünger"/>
    <x v="0"/>
    <x v="19"/>
    <s v="BESTAETIGT (6)"/>
    <n v="1306.4000000000001"/>
    <n v="535.79999999999995"/>
    <x v="20"/>
    <x v="3"/>
    <n v="1.3064"/>
    <n v="0.53579999999999994"/>
    <n v="0.21773333333333333"/>
    <n v="8.929999999999999E-2"/>
  </r>
  <r>
    <x v="25"/>
    <x v="12"/>
    <s v="Hofdünger"/>
    <x v="0"/>
    <x v="2"/>
    <s v="BESTAETIGT (6)"/>
    <n v="12173.76"/>
    <n v="4758.0599999999995"/>
    <x v="145"/>
    <x v="3"/>
    <n v="12.17376"/>
    <n v="4.7580599999999995"/>
    <n v="0.27052799999999999"/>
    <n v="0.10573466666666666"/>
  </r>
  <r>
    <x v="25"/>
    <x v="12"/>
    <s v="Hofdünger"/>
    <x v="0"/>
    <x v="3"/>
    <s v="BESTAETIGT (6)"/>
    <n v="22062"/>
    <n v="10590.119999999999"/>
    <x v="74"/>
    <x v="3"/>
    <n v="22.062000000000001"/>
    <n v="10.590119999999999"/>
    <n v="0.35583870967741937"/>
    <n v="0.17080838709677418"/>
  </r>
  <r>
    <x v="25"/>
    <x v="12"/>
    <s v="Hofdünger"/>
    <x v="0"/>
    <x v="4"/>
    <s v="BESTAETIGT (6)"/>
    <n v="53937.34"/>
    <n v="22785.850000000009"/>
    <x v="302"/>
    <x v="3"/>
    <n v="53.937339999999999"/>
    <n v="22.785850000000011"/>
    <n v="0.32492373493975901"/>
    <n v="0.1372641566265061"/>
  </r>
  <r>
    <x v="25"/>
    <x v="12"/>
    <s v="Hofdünger"/>
    <x v="0"/>
    <x v="5"/>
    <s v="BESTAETIGT (6)"/>
    <n v="19970.200000000004"/>
    <n v="11130.800000000001"/>
    <x v="166"/>
    <x v="3"/>
    <n v="19.970200000000006"/>
    <n v="11.130800000000001"/>
    <n v="0.27356438356164392"/>
    <n v="0.15247671232876714"/>
  </r>
  <r>
    <x v="25"/>
    <x v="12"/>
    <s v="Hofdünger"/>
    <x v="0"/>
    <x v="6"/>
    <s v="BESTAETIGT (6)"/>
    <n v="141915.83999999994"/>
    <n v="63381.319999999978"/>
    <x v="303"/>
    <x v="3"/>
    <n v="141.91583999999995"/>
    <n v="63.381319999999981"/>
    <n v="0.2334142105263157"/>
    <n v="0.10424559210526313"/>
  </r>
  <r>
    <x v="25"/>
    <x v="12"/>
    <s v="Hofdünger"/>
    <x v="1"/>
    <x v="0"/>
    <s v="BESTAETIGT (6)"/>
    <n v="10556.59"/>
    <n v="3328.400000000001"/>
    <x v="68"/>
    <x v="3"/>
    <n v="10.55659"/>
    <n v="3.3284000000000011"/>
    <n v="0.23992250000000001"/>
    <n v="7.5645454545454571E-2"/>
  </r>
  <r>
    <x v="25"/>
    <x v="12"/>
    <s v="Hofdünger"/>
    <x v="1"/>
    <x v="7"/>
    <s v="BESTAETIGT (6)"/>
    <n v="1157.92"/>
    <n v="855.19"/>
    <x v="13"/>
    <x v="3"/>
    <n v="1.1579200000000001"/>
    <n v="0.85519000000000001"/>
    <n v="1.1579200000000001"/>
    <n v="0.85519000000000001"/>
  </r>
  <r>
    <x v="25"/>
    <x v="12"/>
    <s v="Hofdünger"/>
    <x v="1"/>
    <x v="8"/>
    <s v="BESTAETIGT (6)"/>
    <n v="1071.6599999999999"/>
    <n v="465.06000000000006"/>
    <x v="20"/>
    <x v="3"/>
    <n v="1.0716599999999998"/>
    <n v="0.46506000000000008"/>
    <n v="0.17860999999999996"/>
    <n v="7.7510000000000009E-2"/>
  </r>
  <r>
    <x v="25"/>
    <x v="12"/>
    <s v="Hofdünger"/>
    <x v="1"/>
    <x v="9"/>
    <s v="BESTAETIGT (6)"/>
    <n v="20627.940000000006"/>
    <n v="16628.009999999998"/>
    <x v="244"/>
    <x v="3"/>
    <n v="20.627940000000006"/>
    <n v="16.62801"/>
    <n v="0.37505345454545463"/>
    <n v="0.30232745454545457"/>
  </r>
  <r>
    <x v="25"/>
    <x v="12"/>
    <s v="Hofdünger"/>
    <x v="1"/>
    <x v="10"/>
    <s v="BESTAETIGT (6)"/>
    <n v="2267.87"/>
    <n v="3228"/>
    <x v="23"/>
    <x v="3"/>
    <n v="2.2678699999999998"/>
    <n v="3.2280000000000002"/>
    <n v="0.25198555555555552"/>
    <n v="0.35866666666666669"/>
  </r>
  <r>
    <x v="25"/>
    <x v="12"/>
    <s v="Hofdünger"/>
    <x v="1"/>
    <x v="11"/>
    <s v="BESTAETIGT (6)"/>
    <n v="16760.649999999998"/>
    <n v="12638.28"/>
    <x v="284"/>
    <x v="3"/>
    <n v="16.760649999999998"/>
    <n v="12.63828"/>
    <n v="0.11720734265734264"/>
    <n v="8.8379580419580425E-2"/>
  </r>
  <r>
    <x v="25"/>
    <x v="12"/>
    <s v="Hofdünger"/>
    <x v="1"/>
    <x v="12"/>
    <s v="BESTAETIGT (6)"/>
    <n v="9894.3000000000011"/>
    <n v="5919.7999999999993"/>
    <x v="101"/>
    <x v="3"/>
    <n v="9.8943000000000012"/>
    <n v="5.9197999999999995"/>
    <n v="0.29982727272727278"/>
    <n v="0.17938787878787876"/>
  </r>
  <r>
    <x v="25"/>
    <x v="12"/>
    <s v="Hofdünger"/>
    <x v="1"/>
    <x v="1"/>
    <s v="BESTAETIGT (6)"/>
    <n v="9298.3800000000028"/>
    <n v="4929.3799999999992"/>
    <x v="87"/>
    <x v="3"/>
    <n v="9.2983800000000034"/>
    <n v="4.9293799999999992"/>
    <n v="0.14305200000000004"/>
    <n v="7.5836615384615377E-2"/>
  </r>
  <r>
    <x v="25"/>
    <x v="12"/>
    <s v="Hofdünger"/>
    <x v="1"/>
    <x v="22"/>
    <s v="BESTAETIGT (6)"/>
    <n v="257.60000000000002"/>
    <n v="168"/>
    <x v="13"/>
    <x v="3"/>
    <n v="0.2576"/>
    <n v="0.16800000000000001"/>
    <n v="0.2576"/>
    <n v="0.16800000000000001"/>
  </r>
  <r>
    <x v="25"/>
    <x v="12"/>
    <s v="Hofdünger"/>
    <x v="1"/>
    <x v="2"/>
    <s v="BESTAETIGT (6)"/>
    <n v="4892.3999999999996"/>
    <n v="2089.84"/>
    <x v="49"/>
    <x v="3"/>
    <n v="4.8923999999999994"/>
    <n v="2.0898400000000001"/>
    <n v="0.28778823529411762"/>
    <n v="0.12293176470588237"/>
  </r>
  <r>
    <x v="25"/>
    <x v="12"/>
    <s v="Hofdünger"/>
    <x v="1"/>
    <x v="14"/>
    <s v="BESTAETIGT (6)"/>
    <n v="620"/>
    <n v="354.75"/>
    <x v="20"/>
    <x v="3"/>
    <n v="0.62"/>
    <n v="0.35475000000000001"/>
    <n v="0.10333333333333333"/>
    <n v="5.9125000000000004E-2"/>
  </r>
  <r>
    <x v="25"/>
    <x v="12"/>
    <s v="Hofdünger"/>
    <x v="1"/>
    <x v="4"/>
    <s v="BESTAETIGT (6)"/>
    <n v="802.62"/>
    <n v="720.3"/>
    <x v="7"/>
    <x v="3"/>
    <n v="0.80262"/>
    <n v="0.72029999999999994"/>
    <n v="0.26754"/>
    <n v="0.24009999999999998"/>
  </r>
  <r>
    <x v="25"/>
    <x v="12"/>
    <s v="Hofdünger"/>
    <x v="1"/>
    <x v="5"/>
    <s v="BESTAETIGT (6)"/>
    <n v="3916.86"/>
    <n v="3485.9"/>
    <x v="27"/>
    <x v="3"/>
    <n v="3.9168600000000002"/>
    <n v="3.4859"/>
    <n v="0.30129692307692307"/>
    <n v="0.26814615384615387"/>
  </r>
  <r>
    <x v="25"/>
    <x v="12"/>
    <s v="Hofdünger"/>
    <x v="1"/>
    <x v="6"/>
    <s v="BESTAETIGT (6)"/>
    <n v="525"/>
    <n v="337.5"/>
    <x v="13"/>
    <x v="3"/>
    <n v="0.52500000000000002"/>
    <n v="0.33750000000000002"/>
    <n v="0.52500000000000002"/>
    <n v="0.33750000000000002"/>
  </r>
  <r>
    <x v="25"/>
    <x v="12"/>
    <s v="Recyclingdünger"/>
    <x v="2"/>
    <x v="16"/>
    <s v="BESTAETIGT (6)"/>
    <n v="429954.54999999882"/>
    <n v="213175.20999999944"/>
    <x v="304"/>
    <x v="3"/>
    <n v="429.95454999999885"/>
    <n v="213.17520999999945"/>
    <n v="0.3467375403225797"/>
    <n v="0.17191549193548342"/>
  </r>
  <r>
    <x v="0"/>
    <x v="0"/>
    <s v="Hofdünger"/>
    <x v="0"/>
    <x v="0"/>
    <s v="BESTAETIGT (6)"/>
    <n v="319222.08000000013"/>
    <n v="113356.73000000003"/>
    <x v="293"/>
    <x v="4"/>
    <n v="319.22208000000012"/>
    <n v="113.35673000000003"/>
    <n v="1.5648141176470594"/>
    <n v="0.55567024509803931"/>
  </r>
  <r>
    <x v="0"/>
    <x v="0"/>
    <s v="Hofdünger"/>
    <x v="0"/>
    <x v="1"/>
    <s v="BESTAETIGT (6)"/>
    <n v="158484.75999999998"/>
    <n v="67466.11"/>
    <x v="305"/>
    <x v="4"/>
    <n v="158.48475999999999"/>
    <n v="67.46611"/>
    <n v="1.0565650666666666"/>
    <n v="0.44977406666666669"/>
  </r>
  <r>
    <x v="0"/>
    <x v="0"/>
    <s v="Hofdünger"/>
    <x v="0"/>
    <x v="2"/>
    <s v="BESTAETIGT (6)"/>
    <n v="2975.2"/>
    <n v="1538.8999999999999"/>
    <x v="19"/>
    <x v="4"/>
    <n v="2.9751999999999996"/>
    <n v="1.5388999999999999"/>
    <n v="0.21251428571428568"/>
    <n v="0.10992142857142857"/>
  </r>
  <r>
    <x v="0"/>
    <x v="0"/>
    <s v="Hofdünger"/>
    <x v="0"/>
    <x v="3"/>
    <s v="BESTAETIGT (6)"/>
    <n v="19599.48"/>
    <n v="9257.0300000000007"/>
    <x v="52"/>
    <x v="4"/>
    <n v="19.59948"/>
    <n v="9.2570300000000003"/>
    <n v="0.39198959999999999"/>
    <n v="0.18514060000000002"/>
  </r>
  <r>
    <x v="0"/>
    <x v="0"/>
    <s v="Hofdünger"/>
    <x v="0"/>
    <x v="4"/>
    <s v="BESTAETIGT (6)"/>
    <n v="146416.80000000002"/>
    <n v="82836.890000000029"/>
    <x v="306"/>
    <x v="4"/>
    <n v="146.41680000000002"/>
    <n v="82.836890000000025"/>
    <n v="0.3624178217821783"/>
    <n v="0.20504180693069313"/>
  </r>
  <r>
    <x v="0"/>
    <x v="0"/>
    <s v="Hofdünger"/>
    <x v="0"/>
    <x v="5"/>
    <s v="BESTAETIGT (6)"/>
    <n v="32854"/>
    <n v="22369"/>
    <x v="25"/>
    <x v="4"/>
    <n v="32.853999999999999"/>
    <n v="22.369"/>
    <n v="1.2636153846153846"/>
    <n v="0.86034615384615387"/>
  </r>
  <r>
    <x v="0"/>
    <x v="0"/>
    <s v="Hofdünger"/>
    <x v="0"/>
    <x v="6"/>
    <s v="BESTAETIGT (6)"/>
    <n v="41836.340000000011"/>
    <n v="20890.300000000003"/>
    <x v="168"/>
    <x v="4"/>
    <n v="41.836340000000014"/>
    <n v="20.890300000000003"/>
    <n v="0.51019926829268314"/>
    <n v="0.25475975609756102"/>
  </r>
  <r>
    <x v="0"/>
    <x v="0"/>
    <s v="Hofdünger"/>
    <x v="1"/>
    <x v="0"/>
    <s v="BESTAETIGT (6)"/>
    <n v="8058.15"/>
    <n v="6752.4"/>
    <x v="16"/>
    <x v="4"/>
    <n v="8.0581499999999995"/>
    <n v="6.7523999999999997"/>
    <n v="0.80581499999999995"/>
    <n v="0.67523999999999995"/>
  </r>
  <r>
    <x v="0"/>
    <x v="0"/>
    <s v="Hofdünger"/>
    <x v="1"/>
    <x v="7"/>
    <s v="BESTAETIGT (6)"/>
    <n v="2683.3"/>
    <n v="2449.8000000000002"/>
    <x v="20"/>
    <x v="4"/>
    <n v="2.6833"/>
    <n v="2.4498000000000002"/>
    <n v="0.44721666666666665"/>
    <n v="0.40830000000000005"/>
  </r>
  <r>
    <x v="0"/>
    <x v="0"/>
    <s v="Hofdünger"/>
    <x v="1"/>
    <x v="8"/>
    <s v="BESTAETIGT (6)"/>
    <n v="7850.18"/>
    <n v="3415.3900000000003"/>
    <x v="21"/>
    <x v="4"/>
    <n v="7.8501799999999999"/>
    <n v="3.4153900000000004"/>
    <n v="0.98127249999999999"/>
    <n v="0.42692375000000005"/>
  </r>
  <r>
    <x v="0"/>
    <x v="0"/>
    <s v="Hofdünger"/>
    <x v="1"/>
    <x v="9"/>
    <s v="BESTAETIGT (6)"/>
    <n v="30138.13"/>
    <n v="22193.520000000004"/>
    <x v="117"/>
    <x v="4"/>
    <n v="30.13813"/>
    <n v="22.193520000000003"/>
    <n v="0.51962293103448276"/>
    <n v="0.38264689655172418"/>
  </r>
  <r>
    <x v="0"/>
    <x v="0"/>
    <s v="Hofdünger"/>
    <x v="1"/>
    <x v="10"/>
    <s v="BESTAETIGT (6)"/>
    <n v="13069.050000000001"/>
    <n v="9977.1"/>
    <x v="55"/>
    <x v="4"/>
    <n v="13.069050000000001"/>
    <n v="9.9771000000000001"/>
    <n v="0.56821956521739136"/>
    <n v="0.43378695652173915"/>
  </r>
  <r>
    <x v="0"/>
    <x v="0"/>
    <s v="Hofdünger"/>
    <x v="1"/>
    <x v="11"/>
    <s v="BESTAETIGT (6)"/>
    <n v="8953.0399999999991"/>
    <n v="5953"/>
    <x v="105"/>
    <x v="4"/>
    <n v="8.9530399999999997"/>
    <n v="5.9530000000000003"/>
    <n v="0.23560631578947366"/>
    <n v="0.15665789473684211"/>
  </r>
  <r>
    <x v="0"/>
    <x v="0"/>
    <s v="Hofdünger"/>
    <x v="1"/>
    <x v="12"/>
    <s v="BESTAETIGT (6)"/>
    <n v="144131.21"/>
    <n v="79948.009999999922"/>
    <x v="307"/>
    <x v="4"/>
    <n v="144.13120999999998"/>
    <n v="79.948009999999925"/>
    <n v="0.30090022964509389"/>
    <n v="0.16690607515657604"/>
  </r>
  <r>
    <x v="0"/>
    <x v="0"/>
    <s v="Hofdünger"/>
    <x v="1"/>
    <x v="1"/>
    <s v="BESTAETIGT (6)"/>
    <n v="26028.44"/>
    <n v="12232.4"/>
    <x v="99"/>
    <x v="4"/>
    <n v="26.02844"/>
    <n v="12.2324"/>
    <n v="0.46479357142857142"/>
    <n v="0.21843571428571429"/>
  </r>
  <r>
    <x v="0"/>
    <x v="0"/>
    <s v="Hofdünger"/>
    <x v="1"/>
    <x v="2"/>
    <s v="BESTAETIGT (6)"/>
    <n v="14222.15"/>
    <n v="6104.85"/>
    <x v="39"/>
    <x v="4"/>
    <n v="14.222149999999999"/>
    <n v="6.1048500000000008"/>
    <n v="0.52674629629629621"/>
    <n v="0.22610555555555559"/>
  </r>
  <r>
    <x v="0"/>
    <x v="0"/>
    <s v="Hofdünger"/>
    <x v="1"/>
    <x v="14"/>
    <s v="BESTAETIGT (6)"/>
    <n v="1805"/>
    <n v="763"/>
    <x v="20"/>
    <x v="4"/>
    <n v="1.8049999999999999"/>
    <n v="0.76300000000000001"/>
    <n v="0.30083333333333334"/>
    <n v="0.12716666666666668"/>
  </r>
  <r>
    <x v="0"/>
    <x v="0"/>
    <s v="Hofdünger"/>
    <x v="1"/>
    <x v="4"/>
    <s v="BESTAETIGT (6)"/>
    <n v="1051.04"/>
    <n v="601.5200000000001"/>
    <x v="16"/>
    <x v="4"/>
    <n v="1.05104"/>
    <n v="0.60152000000000005"/>
    <n v="0.105104"/>
    <n v="6.0152000000000004E-2"/>
  </r>
  <r>
    <x v="0"/>
    <x v="0"/>
    <s v="Hofdünger"/>
    <x v="1"/>
    <x v="6"/>
    <s v="BESTAETIGT (6)"/>
    <n v="1590"/>
    <n v="660"/>
    <x v="2"/>
    <x v="4"/>
    <n v="1.59"/>
    <n v="0.66"/>
    <n v="0.39750000000000002"/>
    <n v="0.16500000000000001"/>
  </r>
  <r>
    <x v="0"/>
    <x v="0"/>
    <s v="Hofdünger"/>
    <x v="1"/>
    <x v="15"/>
    <s v="BESTAETIGT (6)"/>
    <n v="9946.2999999999993"/>
    <n v="8269"/>
    <x v="8"/>
    <x v="4"/>
    <n v="9.946299999999999"/>
    <n v="8.2690000000000001"/>
    <n v="0.5234894736842105"/>
    <n v="0.43521052631578949"/>
  </r>
  <r>
    <x v="0"/>
    <x v="0"/>
    <s v="Hofdünger"/>
    <x v="1"/>
    <x v="17"/>
    <s v="BESTAETIGT (6)"/>
    <n v="144"/>
    <n v="81"/>
    <x v="13"/>
    <x v="4"/>
    <n v="0.14399999999999999"/>
    <n v="8.1000000000000003E-2"/>
    <n v="0.14399999999999999"/>
    <n v="8.1000000000000003E-2"/>
  </r>
  <r>
    <x v="0"/>
    <x v="0"/>
    <s v="Recyclingdünger"/>
    <x v="2"/>
    <x v="16"/>
    <s v="BESTAETIGT (6)"/>
    <n v="85338.939999999973"/>
    <n v="36222.35"/>
    <x v="300"/>
    <x v="4"/>
    <n v="85.33893999999998"/>
    <n v="36.222349999999999"/>
    <n v="0.6321402962962962"/>
    <n v="0.26831370370370372"/>
  </r>
  <r>
    <x v="0"/>
    <x v="1"/>
    <s v="Hofdünger"/>
    <x v="0"/>
    <x v="0"/>
    <s v="BESTAETIGT (6)"/>
    <n v="3270.82"/>
    <n v="1240.92"/>
    <x v="20"/>
    <x v="4"/>
    <n v="3.2708200000000001"/>
    <n v="1.24092"/>
    <n v="0.54513666666666671"/>
    <n v="0.20682"/>
  </r>
  <r>
    <x v="0"/>
    <x v="1"/>
    <s v="Hofdünger"/>
    <x v="0"/>
    <x v="1"/>
    <s v="BESTAETIGT (6)"/>
    <n v="946.5"/>
    <n v="402"/>
    <x v="20"/>
    <x v="4"/>
    <n v="0.94650000000000001"/>
    <n v="0.40200000000000002"/>
    <n v="0.15775"/>
    <n v="6.7000000000000004E-2"/>
  </r>
  <r>
    <x v="0"/>
    <x v="1"/>
    <s v="Hofdünger"/>
    <x v="0"/>
    <x v="5"/>
    <s v="BESTAETIGT (6)"/>
    <n v="2412.0000000000005"/>
    <n v="1540.7999999999997"/>
    <x v="19"/>
    <x v="4"/>
    <n v="2.4120000000000004"/>
    <n v="1.5407999999999997"/>
    <n v="0.17228571428571432"/>
    <n v="0.11005714285714284"/>
  </r>
  <r>
    <x v="0"/>
    <x v="1"/>
    <s v="Hofdünger"/>
    <x v="0"/>
    <x v="6"/>
    <s v="BESTAETIGT (6)"/>
    <n v="156"/>
    <n v="74"/>
    <x v="13"/>
    <x v="4"/>
    <n v="0.156"/>
    <n v="7.3999999999999996E-2"/>
    <n v="0.156"/>
    <n v="7.3999999999999996E-2"/>
  </r>
  <r>
    <x v="0"/>
    <x v="1"/>
    <s v="Hofdünger"/>
    <x v="1"/>
    <x v="11"/>
    <s v="BESTAETIGT (6)"/>
    <n v="352"/>
    <n v="200"/>
    <x v="15"/>
    <x v="4"/>
    <n v="0.35199999999999998"/>
    <n v="0.2"/>
    <n v="5.0285714285714281E-2"/>
    <n v="2.8571428571428574E-2"/>
  </r>
  <r>
    <x v="0"/>
    <x v="1"/>
    <s v="Hofdünger"/>
    <x v="1"/>
    <x v="12"/>
    <s v="BESTAETIGT (6)"/>
    <n v="4271.8900000000003"/>
    <n v="2418.2199999999998"/>
    <x v="49"/>
    <x v="4"/>
    <n v="4.27189"/>
    <n v="2.4182199999999998"/>
    <n v="0.2512876470588235"/>
    <n v="0.14224823529411765"/>
  </r>
  <r>
    <x v="0"/>
    <x v="1"/>
    <s v="Hofdünger"/>
    <x v="1"/>
    <x v="15"/>
    <s v="BESTAETIGT (6)"/>
    <n v="406"/>
    <n v="333.5"/>
    <x v="13"/>
    <x v="4"/>
    <n v="0.40600000000000003"/>
    <n v="0.33350000000000002"/>
    <n v="0.40600000000000003"/>
    <n v="0.33350000000000002"/>
  </r>
  <r>
    <x v="0"/>
    <x v="1"/>
    <s v="Recyclingdünger"/>
    <x v="2"/>
    <x v="16"/>
    <s v="BESTAETIGT (6)"/>
    <n v="23578.050000000003"/>
    <n v="9353.7500000000018"/>
    <x v="101"/>
    <x v="4"/>
    <n v="23.578050000000005"/>
    <n v="9.3537500000000016"/>
    <n v="0.71448636363636375"/>
    <n v="0.28344696969696975"/>
  </r>
  <r>
    <x v="0"/>
    <x v="15"/>
    <s v="Hofdünger"/>
    <x v="1"/>
    <x v="12"/>
    <s v="BESTAETIGT (6)"/>
    <n v="734.40000000000009"/>
    <n v="432"/>
    <x v="7"/>
    <x v="4"/>
    <n v="0.73440000000000005"/>
    <n v="0.432"/>
    <n v="0.24480000000000002"/>
    <n v="0.14399999999999999"/>
  </r>
  <r>
    <x v="0"/>
    <x v="15"/>
    <s v="Recyclingdünger"/>
    <x v="2"/>
    <x v="16"/>
    <s v="BESTAETIGT (6)"/>
    <n v="1507.65"/>
    <n v="603.75"/>
    <x v="7"/>
    <x v="4"/>
    <n v="1.5076500000000002"/>
    <n v="0.60375000000000001"/>
    <n v="0.50255000000000005"/>
    <n v="0.20125000000000001"/>
  </r>
  <r>
    <x v="0"/>
    <x v="2"/>
    <s v="Hofdünger"/>
    <x v="0"/>
    <x v="1"/>
    <s v="BESTAETIGT (6)"/>
    <n v="6718.7"/>
    <n v="2774.6"/>
    <x v="19"/>
    <x v="4"/>
    <n v="6.7187000000000001"/>
    <n v="2.7746"/>
    <n v="0.47990714285714287"/>
    <n v="0.19818571428571427"/>
  </r>
  <r>
    <x v="0"/>
    <x v="2"/>
    <s v="Hofdünger"/>
    <x v="0"/>
    <x v="3"/>
    <s v="BESTAETIGT (6)"/>
    <n v="12000"/>
    <n v="6600"/>
    <x v="13"/>
    <x v="4"/>
    <n v="12"/>
    <n v="6.6"/>
    <n v="12"/>
    <n v="6.6"/>
  </r>
  <r>
    <x v="0"/>
    <x v="2"/>
    <s v="Hofdünger"/>
    <x v="0"/>
    <x v="4"/>
    <s v="BESTAETIGT (6)"/>
    <n v="34628.14"/>
    <n v="6923.84"/>
    <x v="47"/>
    <x v="4"/>
    <n v="34.628140000000002"/>
    <n v="6.9238400000000002"/>
    <n v="2.1642587500000001"/>
    <n v="0.43274000000000001"/>
  </r>
  <r>
    <x v="0"/>
    <x v="2"/>
    <s v="Hofdünger"/>
    <x v="0"/>
    <x v="5"/>
    <s v="BESTAETIGT (6)"/>
    <n v="4917.6000000000004"/>
    <n v="3278.4"/>
    <x v="7"/>
    <x v="4"/>
    <n v="4.9176000000000002"/>
    <n v="3.2784"/>
    <n v="1.6392"/>
    <n v="1.0928"/>
  </r>
  <r>
    <x v="0"/>
    <x v="2"/>
    <s v="Hofdünger"/>
    <x v="1"/>
    <x v="0"/>
    <s v="BESTAETIGT (6)"/>
    <n v="1125"/>
    <n v="1065.5999999999999"/>
    <x v="13"/>
    <x v="4"/>
    <n v="1.125"/>
    <n v="1.0655999999999999"/>
    <n v="1.125"/>
    <n v="1.0655999999999999"/>
  </r>
  <r>
    <x v="0"/>
    <x v="2"/>
    <s v="Hofdünger"/>
    <x v="1"/>
    <x v="9"/>
    <s v="BESTAETIGT (6)"/>
    <n v="7751.0999999999995"/>
    <n v="5538.65"/>
    <x v="21"/>
    <x v="4"/>
    <n v="7.7510999999999992"/>
    <n v="5.5386499999999996"/>
    <n v="0.9688874999999999"/>
    <n v="0.69233124999999995"/>
  </r>
  <r>
    <x v="0"/>
    <x v="2"/>
    <s v="Hofdünger"/>
    <x v="1"/>
    <x v="10"/>
    <s v="BESTAETIGT (6)"/>
    <n v="1873.1"/>
    <n v="1277"/>
    <x v="2"/>
    <x v="4"/>
    <n v="1.8731"/>
    <n v="1.2769999999999999"/>
    <n v="0.468275"/>
    <n v="0.31924999999999998"/>
  </r>
  <r>
    <x v="0"/>
    <x v="2"/>
    <s v="Hofdünger"/>
    <x v="1"/>
    <x v="11"/>
    <s v="BESTAETIGT (6)"/>
    <n v="129.6"/>
    <n v="129.6"/>
    <x v="19"/>
    <x v="4"/>
    <n v="0.12959999999999999"/>
    <n v="0.12959999999999999"/>
    <n v="9.2571428571428561E-3"/>
    <n v="9.2571428571428561E-3"/>
  </r>
  <r>
    <x v="0"/>
    <x v="2"/>
    <s v="Hofdünger"/>
    <x v="1"/>
    <x v="12"/>
    <s v="BESTAETIGT (6)"/>
    <n v="8376.8499999999985"/>
    <n v="4809.3"/>
    <x v="19"/>
    <x v="4"/>
    <n v="8.3768499999999992"/>
    <n v="4.8093000000000004"/>
    <n v="0.5983464285714285"/>
    <n v="0.34352142857142859"/>
  </r>
  <r>
    <x v="0"/>
    <x v="2"/>
    <s v="Hofdünger"/>
    <x v="1"/>
    <x v="1"/>
    <s v="BESTAETIGT (6)"/>
    <n v="1805.4"/>
    <n v="1021.9"/>
    <x v="18"/>
    <x v="4"/>
    <n v="1.8054000000000001"/>
    <n v="1.0219"/>
    <n v="0.36108000000000001"/>
    <n v="0.20438000000000001"/>
  </r>
  <r>
    <x v="0"/>
    <x v="2"/>
    <s v="Hofdünger"/>
    <x v="1"/>
    <x v="2"/>
    <s v="BESTAETIGT (6)"/>
    <n v="1772.5"/>
    <n v="725.5"/>
    <x v="2"/>
    <x v="4"/>
    <n v="1.7725"/>
    <n v="0.72550000000000003"/>
    <n v="0.44312499999999999"/>
    <n v="0.18137500000000001"/>
  </r>
  <r>
    <x v="0"/>
    <x v="2"/>
    <s v="Recyclingdünger"/>
    <x v="2"/>
    <x v="16"/>
    <s v="BESTAETIGT (6)"/>
    <n v="12137.45"/>
    <n v="5048.75"/>
    <x v="21"/>
    <x v="4"/>
    <n v="12.137450000000001"/>
    <n v="5.0487500000000001"/>
    <n v="1.5171812500000001"/>
    <n v="0.63109375000000001"/>
  </r>
  <r>
    <x v="1"/>
    <x v="3"/>
    <s v="Hofdünger"/>
    <x v="0"/>
    <x v="1"/>
    <s v="BESTAETIGT (6)"/>
    <n v="31785.029999999988"/>
    <n v="13461.810000000001"/>
    <x v="70"/>
    <x v="4"/>
    <n v="31.785029999999988"/>
    <n v="13.461810000000002"/>
    <n v="0.3310940624999999"/>
    <n v="0.14022718750000002"/>
  </r>
  <r>
    <x v="1"/>
    <x v="3"/>
    <s v="Hofdünger"/>
    <x v="0"/>
    <x v="2"/>
    <s v="BESTAETIGT (6)"/>
    <n v="4596.68"/>
    <n v="1815.0600000000002"/>
    <x v="47"/>
    <x v="4"/>
    <n v="4.5966800000000001"/>
    <n v="1.8150600000000001"/>
    <n v="0.28729250000000001"/>
    <n v="0.11344125000000001"/>
  </r>
  <r>
    <x v="1"/>
    <x v="3"/>
    <s v="Hofdünger"/>
    <x v="0"/>
    <x v="3"/>
    <s v="BESTAETIGT (6)"/>
    <n v="5994.32"/>
    <n v="2741.9599999999996"/>
    <x v="45"/>
    <x v="4"/>
    <n v="5.9943200000000001"/>
    <n v="2.7419599999999997"/>
    <n v="0.1712662857142857"/>
    <n v="7.8341714285714278E-2"/>
  </r>
  <r>
    <x v="1"/>
    <x v="3"/>
    <s v="Hofdünger"/>
    <x v="0"/>
    <x v="4"/>
    <s v="BESTAETIGT (6)"/>
    <n v="31337.91"/>
    <n v="12378.789999999994"/>
    <x v="276"/>
    <x v="4"/>
    <n v="31.337910000000001"/>
    <n v="12.378789999999993"/>
    <n v="0.35211134831460678"/>
    <n v="0.13908752808988756"/>
  </r>
  <r>
    <x v="1"/>
    <x v="3"/>
    <s v="Hofdünger"/>
    <x v="0"/>
    <x v="5"/>
    <s v="BESTAETIGT (6)"/>
    <n v="3748.5"/>
    <n v="1985.35"/>
    <x v="51"/>
    <x v="4"/>
    <n v="3.7484999999999999"/>
    <n v="1.9853499999999999"/>
    <n v="0.31237500000000001"/>
    <n v="0.16544583333333332"/>
  </r>
  <r>
    <x v="1"/>
    <x v="3"/>
    <s v="Hofdünger"/>
    <x v="0"/>
    <x v="6"/>
    <s v="BESTAETIGT (6)"/>
    <n v="9071.4"/>
    <n v="4175.8"/>
    <x v="25"/>
    <x v="4"/>
    <n v="9.0713999999999988"/>
    <n v="4.1758000000000006"/>
    <n v="0.34889999999999993"/>
    <n v="0.16060769230769234"/>
  </r>
  <r>
    <x v="1"/>
    <x v="3"/>
    <s v="Hofdünger"/>
    <x v="1"/>
    <x v="8"/>
    <s v="BESTAETIGT (6)"/>
    <n v="318"/>
    <n v="138"/>
    <x v="13"/>
    <x v="4"/>
    <n v="0.318"/>
    <n v="0.13800000000000001"/>
    <n v="0.318"/>
    <n v="0.13800000000000001"/>
  </r>
  <r>
    <x v="1"/>
    <x v="3"/>
    <s v="Hofdünger"/>
    <x v="1"/>
    <x v="11"/>
    <s v="BESTAETIGT (6)"/>
    <n v="1546.96"/>
    <n v="896"/>
    <x v="16"/>
    <x v="4"/>
    <n v="1.5469600000000001"/>
    <n v="0.89600000000000002"/>
    <n v="0.154696"/>
    <n v="8.9599999999999999E-2"/>
  </r>
  <r>
    <x v="1"/>
    <x v="3"/>
    <s v="Hofdünger"/>
    <x v="1"/>
    <x v="12"/>
    <s v="BESTAETIGT (6)"/>
    <n v="7284.0000000000018"/>
    <n v="4004.6800000000003"/>
    <x v="25"/>
    <x v="4"/>
    <n v="7.2840000000000016"/>
    <n v="4.0046800000000005"/>
    <n v="0.2801538461538462"/>
    <n v="0.15402615384615387"/>
  </r>
  <r>
    <x v="1"/>
    <x v="3"/>
    <s v="Hofdünger"/>
    <x v="1"/>
    <x v="1"/>
    <s v="BESTAETIGT (6)"/>
    <n v="2912.0199999999995"/>
    <n v="1702.3500000000001"/>
    <x v="21"/>
    <x v="4"/>
    <n v="2.9120199999999996"/>
    <n v="1.70235"/>
    <n v="0.36400249999999995"/>
    <n v="0.21279375"/>
  </r>
  <r>
    <x v="1"/>
    <x v="3"/>
    <s v="Hofdünger"/>
    <x v="1"/>
    <x v="2"/>
    <s v="BESTAETIGT (6)"/>
    <n v="382.06"/>
    <n v="152.45999999999998"/>
    <x v="10"/>
    <x v="4"/>
    <n v="0.38206000000000001"/>
    <n v="0.15245999999999998"/>
    <n v="0.19103000000000001"/>
    <n v="7.6229999999999992E-2"/>
  </r>
  <r>
    <x v="1"/>
    <x v="3"/>
    <s v="Hofdünger"/>
    <x v="1"/>
    <x v="5"/>
    <s v="BESTAETIGT (6)"/>
    <n v="229.32"/>
    <n v="205.8"/>
    <x v="13"/>
    <x v="4"/>
    <n v="0.22932"/>
    <n v="0.20580000000000001"/>
    <n v="0.22932"/>
    <n v="0.20580000000000001"/>
  </r>
  <r>
    <x v="1"/>
    <x v="3"/>
    <s v="Hofdünger"/>
    <x v="1"/>
    <x v="17"/>
    <s v="BESTAETIGT (6)"/>
    <n v="1440"/>
    <n v="594"/>
    <x v="10"/>
    <x v="4"/>
    <n v="1.44"/>
    <n v="0.59399999999999997"/>
    <n v="0.72"/>
    <n v="0.29699999999999999"/>
  </r>
  <r>
    <x v="1"/>
    <x v="3"/>
    <s v="Recyclingdünger"/>
    <x v="2"/>
    <x v="16"/>
    <s v="BESTAETIGT (6)"/>
    <n v="78710.45"/>
    <n v="39099.949999999975"/>
    <x v="43"/>
    <x v="4"/>
    <n v="78.710449999999994"/>
    <n v="39.099949999999978"/>
    <n v="0.45761889534883715"/>
    <n v="0.22732529069767429"/>
  </r>
  <r>
    <x v="1"/>
    <x v="4"/>
    <s v="Hofdünger"/>
    <x v="0"/>
    <x v="1"/>
    <s v="BESTAETIGT (6)"/>
    <n v="2070"/>
    <n v="910.8"/>
    <x v="20"/>
    <x v="4"/>
    <n v="2.0699999999999998"/>
    <n v="0.91079999999999994"/>
    <n v="0.34499999999999997"/>
    <n v="0.15179999999999999"/>
  </r>
  <r>
    <x v="1"/>
    <x v="4"/>
    <s v="Hofdünger"/>
    <x v="0"/>
    <x v="3"/>
    <s v="BESTAETIGT (6)"/>
    <n v="175.2"/>
    <n v="72"/>
    <x v="13"/>
    <x v="4"/>
    <n v="0.17519999999999999"/>
    <n v="7.1999999999999995E-2"/>
    <n v="0.17519999999999999"/>
    <n v="7.1999999999999995E-2"/>
  </r>
  <r>
    <x v="1"/>
    <x v="4"/>
    <s v="Hofdünger"/>
    <x v="0"/>
    <x v="4"/>
    <s v="BESTAETIGT (6)"/>
    <n v="667.5"/>
    <n v="252"/>
    <x v="7"/>
    <x v="4"/>
    <n v="0.66749999999999998"/>
    <n v="0.252"/>
    <n v="0.2225"/>
    <n v="8.4000000000000005E-2"/>
  </r>
  <r>
    <x v="1"/>
    <x v="4"/>
    <s v="Hofdünger"/>
    <x v="0"/>
    <x v="6"/>
    <s v="BESTAETIGT (6)"/>
    <n v="252"/>
    <n v="147"/>
    <x v="10"/>
    <x v="4"/>
    <n v="0.252"/>
    <n v="0.14699999999999999"/>
    <n v="0.126"/>
    <n v="7.3499999999999996E-2"/>
  </r>
  <r>
    <x v="1"/>
    <x v="4"/>
    <s v="Hofdünger"/>
    <x v="1"/>
    <x v="11"/>
    <s v="BESTAETIGT (6)"/>
    <n v="84.48"/>
    <n v="48"/>
    <x v="10"/>
    <x v="4"/>
    <n v="8.448E-2"/>
    <n v="4.8000000000000001E-2"/>
    <n v="4.224E-2"/>
    <n v="2.4E-2"/>
  </r>
  <r>
    <x v="1"/>
    <x v="4"/>
    <s v="Recyclingdünger"/>
    <x v="2"/>
    <x v="16"/>
    <s v="BESTAETIGT (6)"/>
    <n v="5143.5999999999995"/>
    <n v="2338"/>
    <x v="51"/>
    <x v="4"/>
    <n v="5.1435999999999993"/>
    <n v="2.3380000000000001"/>
    <n v="0.42863333333333326"/>
    <n v="0.19483333333333333"/>
  </r>
  <r>
    <x v="1"/>
    <x v="1"/>
    <s v="Hofdünger"/>
    <x v="0"/>
    <x v="1"/>
    <s v="BESTAETIGT (6)"/>
    <n v="4048.9"/>
    <n v="1697.8200000000002"/>
    <x v="11"/>
    <x v="4"/>
    <n v="4.0488999999999997"/>
    <n v="1.6978200000000001"/>
    <n v="0.26992666666666665"/>
    <n v="0.11318800000000001"/>
  </r>
  <r>
    <x v="1"/>
    <x v="1"/>
    <s v="Hofdünger"/>
    <x v="0"/>
    <x v="4"/>
    <s v="BESTAETIGT (6)"/>
    <n v="6455.8700000000008"/>
    <n v="3491.35"/>
    <x v="2"/>
    <x v="4"/>
    <n v="6.4558700000000009"/>
    <n v="3.4913499999999997"/>
    <n v="1.6139675000000002"/>
    <n v="0.87283749999999993"/>
  </r>
  <r>
    <x v="1"/>
    <x v="1"/>
    <s v="Hofdünger"/>
    <x v="0"/>
    <x v="5"/>
    <s v="BESTAETIGT (6)"/>
    <n v="10727.900000000003"/>
    <n v="6334.2000000000016"/>
    <x v="30"/>
    <x v="4"/>
    <n v="10.727900000000004"/>
    <n v="6.3342000000000018"/>
    <n v="0.22825319148936177"/>
    <n v="0.13477021276595749"/>
  </r>
  <r>
    <x v="1"/>
    <x v="1"/>
    <s v="Hofdünger"/>
    <x v="0"/>
    <x v="6"/>
    <s v="BESTAETIGT (6)"/>
    <n v="316.5"/>
    <n v="128.25"/>
    <x v="13"/>
    <x v="4"/>
    <n v="0.3165"/>
    <n v="0.12825"/>
    <n v="0.3165"/>
    <n v="0.12825"/>
  </r>
  <r>
    <x v="1"/>
    <x v="1"/>
    <s v="Hofdünger"/>
    <x v="1"/>
    <x v="11"/>
    <s v="BESTAETIGT (6)"/>
    <n v="800.8"/>
    <n v="455"/>
    <x v="23"/>
    <x v="4"/>
    <n v="0.80079999999999996"/>
    <n v="0.45500000000000002"/>
    <n v="8.8977777777777767E-2"/>
    <n v="5.0555555555555555E-2"/>
  </r>
  <r>
    <x v="1"/>
    <x v="1"/>
    <s v="Hofdünger"/>
    <x v="1"/>
    <x v="12"/>
    <s v="BESTAETIGT (6)"/>
    <n v="3441"/>
    <n v="2077.5"/>
    <x v="16"/>
    <x v="4"/>
    <n v="3.4409999999999998"/>
    <n v="2.0775000000000001"/>
    <n v="0.34409999999999996"/>
    <n v="0.20775000000000002"/>
  </r>
  <r>
    <x v="1"/>
    <x v="1"/>
    <s v="Hofdünger"/>
    <x v="1"/>
    <x v="1"/>
    <s v="BESTAETIGT (6)"/>
    <n v="590.94000000000005"/>
    <n v="297.45"/>
    <x v="7"/>
    <x v="4"/>
    <n v="0.59094000000000002"/>
    <n v="0.29744999999999999"/>
    <n v="0.19698000000000002"/>
    <n v="9.9150000000000002E-2"/>
  </r>
  <r>
    <x v="1"/>
    <x v="1"/>
    <s v="Recyclingdünger"/>
    <x v="2"/>
    <x v="16"/>
    <s v="BESTAETIGT (6)"/>
    <n v="21275.400000000005"/>
    <n v="10439.940000000002"/>
    <x v="101"/>
    <x v="4"/>
    <n v="21.275400000000005"/>
    <n v="10.439940000000002"/>
    <n v="0.64470909090909101"/>
    <n v="0.31636181818181824"/>
  </r>
  <r>
    <x v="1"/>
    <x v="5"/>
    <s v="Hofdünger"/>
    <x v="0"/>
    <x v="1"/>
    <s v="BESTAETIGT (6)"/>
    <n v="6232.3999999999987"/>
    <n v="2943.4000000000005"/>
    <x v="60"/>
    <x v="4"/>
    <n v="6.2323999999999984"/>
    <n v="2.9434000000000005"/>
    <n v="0.20774666666666661"/>
    <n v="9.8113333333333344E-2"/>
  </r>
  <r>
    <x v="1"/>
    <x v="5"/>
    <s v="Hofdünger"/>
    <x v="0"/>
    <x v="3"/>
    <s v="BESTAETIGT (6)"/>
    <n v="192"/>
    <n v="105.6"/>
    <x v="13"/>
    <x v="4"/>
    <n v="0.192"/>
    <n v="0.1056"/>
    <n v="0.192"/>
    <n v="0.1056"/>
  </r>
  <r>
    <x v="1"/>
    <x v="5"/>
    <s v="Hofdünger"/>
    <x v="1"/>
    <x v="7"/>
    <s v="BESTAETIGT (6)"/>
    <n v="344.96000000000004"/>
    <n v="315.27999999999997"/>
    <x v="10"/>
    <x v="4"/>
    <n v="0.34496000000000004"/>
    <n v="0.31527999999999995"/>
    <n v="0.17248000000000002"/>
    <n v="0.15763999999999997"/>
  </r>
  <r>
    <x v="1"/>
    <x v="5"/>
    <s v="Hofdünger"/>
    <x v="1"/>
    <x v="11"/>
    <s v="BESTAETIGT (6)"/>
    <n v="155.19999999999999"/>
    <n v="95"/>
    <x v="7"/>
    <x v="4"/>
    <n v="0.15519999999999998"/>
    <n v="9.5000000000000001E-2"/>
    <n v="5.1733333333333326E-2"/>
    <n v="3.1666666666666669E-2"/>
  </r>
  <r>
    <x v="1"/>
    <x v="5"/>
    <s v="Hofdünger"/>
    <x v="1"/>
    <x v="12"/>
    <s v="BESTAETIGT (6)"/>
    <n v="786.2"/>
    <n v="476.2"/>
    <x v="20"/>
    <x v="4"/>
    <n v="0.78620000000000001"/>
    <n v="0.47620000000000001"/>
    <n v="0.13103333333333333"/>
    <n v="7.9366666666666669E-2"/>
  </r>
  <r>
    <x v="1"/>
    <x v="5"/>
    <s v="Hofdünger"/>
    <x v="1"/>
    <x v="1"/>
    <s v="BESTAETIGT (6)"/>
    <n v="238.8"/>
    <n v="99"/>
    <x v="13"/>
    <x v="4"/>
    <n v="0.23880000000000001"/>
    <n v="9.9000000000000005E-2"/>
    <n v="0.23880000000000001"/>
    <n v="9.9000000000000005E-2"/>
  </r>
  <r>
    <x v="1"/>
    <x v="5"/>
    <s v="Recyclingdünger"/>
    <x v="2"/>
    <x v="16"/>
    <s v="BESTAETIGT (6)"/>
    <n v="868.32"/>
    <n v="501.16"/>
    <x v="18"/>
    <x v="4"/>
    <n v="0.86832000000000009"/>
    <n v="0.50116000000000005"/>
    <n v="0.17366400000000001"/>
    <n v="0.10023200000000002"/>
  </r>
  <r>
    <x v="1"/>
    <x v="12"/>
    <s v="Recyclingdünger"/>
    <x v="2"/>
    <x v="16"/>
    <s v="BESTAETIGT (6)"/>
    <n v="626.55999999999995"/>
    <n v="256.95999999999998"/>
    <x v="13"/>
    <x v="4"/>
    <n v="0.62655999999999989"/>
    <n v="0.25695999999999997"/>
    <n v="0.62655999999999989"/>
    <n v="0.25695999999999997"/>
  </r>
  <r>
    <x v="2"/>
    <x v="0"/>
    <s v="Hofdünger"/>
    <x v="1"/>
    <x v="1"/>
    <s v="BESTAETIGT (6)"/>
    <n v="993.6"/>
    <n v="648"/>
    <x v="13"/>
    <x v="4"/>
    <n v="0.99360000000000004"/>
    <n v="0.64800000000000002"/>
    <n v="0.99360000000000004"/>
    <n v="0.64800000000000002"/>
  </r>
  <r>
    <x v="2"/>
    <x v="0"/>
    <s v="Hofdünger"/>
    <x v="1"/>
    <x v="2"/>
    <s v="BESTAETIGT (6)"/>
    <n v="89.1"/>
    <n v="38.06"/>
    <x v="13"/>
    <x v="4"/>
    <n v="8.9099999999999999E-2"/>
    <n v="3.8060000000000004E-2"/>
    <n v="8.9099999999999999E-2"/>
    <n v="3.8060000000000004E-2"/>
  </r>
  <r>
    <x v="2"/>
    <x v="0"/>
    <s v="Hofdünger"/>
    <x v="1"/>
    <x v="5"/>
    <s v="BESTAETIGT (6)"/>
    <n v="136.5"/>
    <n v="122.5"/>
    <x v="13"/>
    <x v="4"/>
    <n v="0.13650000000000001"/>
    <n v="0.1225"/>
    <n v="0.13650000000000001"/>
    <n v="0.1225"/>
  </r>
  <r>
    <x v="2"/>
    <x v="0"/>
    <s v="Hofdünger"/>
    <x v="1"/>
    <x v="6"/>
    <s v="BESTAETIGT (6)"/>
    <n v="573.30000000000007"/>
    <n v="514.5"/>
    <x v="7"/>
    <x v="4"/>
    <n v="0.57330000000000003"/>
    <n v="0.51449999999999996"/>
    <n v="0.19110000000000002"/>
    <n v="0.17149999999999999"/>
  </r>
  <r>
    <x v="2"/>
    <x v="0"/>
    <s v="Recyclingdünger"/>
    <x v="2"/>
    <x v="16"/>
    <s v="BESTAETIGT (6)"/>
    <n v="34994.939999999995"/>
    <n v="15128.77"/>
    <x v="152"/>
    <x v="4"/>
    <n v="34.994939999999993"/>
    <n v="15.128770000000001"/>
    <n v="0.85353512195121928"/>
    <n v="0.36899439024390246"/>
  </r>
  <r>
    <x v="2"/>
    <x v="3"/>
    <s v="Hofdünger"/>
    <x v="0"/>
    <x v="1"/>
    <s v="BESTAETIGT (6)"/>
    <n v="255"/>
    <n v="105"/>
    <x v="13"/>
    <x v="4"/>
    <n v="0.255"/>
    <n v="0.105"/>
    <n v="0.255"/>
    <n v="0.105"/>
  </r>
  <r>
    <x v="2"/>
    <x v="3"/>
    <s v="Hofdünger"/>
    <x v="0"/>
    <x v="3"/>
    <s v="BESTAETIGT (6)"/>
    <n v="527"/>
    <n v="204"/>
    <x v="10"/>
    <x v="4"/>
    <n v="0.52700000000000002"/>
    <n v="0.20399999999999999"/>
    <n v="0.26350000000000001"/>
    <n v="0.10199999999999999"/>
  </r>
  <r>
    <x v="2"/>
    <x v="3"/>
    <s v="Hofdünger"/>
    <x v="0"/>
    <x v="4"/>
    <s v="BESTAETIGT (6)"/>
    <n v="648"/>
    <n v="374.4"/>
    <x v="10"/>
    <x v="4"/>
    <n v="0.64800000000000002"/>
    <n v="0.37439999999999996"/>
    <n v="0.32400000000000001"/>
    <n v="0.18719999999999998"/>
  </r>
  <r>
    <x v="2"/>
    <x v="3"/>
    <s v="Hofdünger"/>
    <x v="1"/>
    <x v="8"/>
    <s v="BESTAETIGT (6)"/>
    <n v="79.5"/>
    <n v="34.5"/>
    <x v="13"/>
    <x v="4"/>
    <n v="7.9500000000000001E-2"/>
    <n v="3.4500000000000003E-2"/>
    <n v="7.9500000000000001E-2"/>
    <n v="3.4500000000000003E-2"/>
  </r>
  <r>
    <x v="2"/>
    <x v="3"/>
    <s v="Hofdünger"/>
    <x v="1"/>
    <x v="9"/>
    <s v="BESTAETIGT (6)"/>
    <n v="466.75"/>
    <n v="307.5"/>
    <x v="13"/>
    <x v="4"/>
    <n v="0.46675"/>
    <n v="0.3075"/>
    <n v="0.46675"/>
    <n v="0.3075"/>
  </r>
  <r>
    <x v="2"/>
    <x v="3"/>
    <s v="Hofdünger"/>
    <x v="1"/>
    <x v="11"/>
    <s v="BESTAETIGT (6)"/>
    <n v="414.79999999999995"/>
    <n v="305"/>
    <x v="10"/>
    <x v="4"/>
    <n v="0.41479999999999995"/>
    <n v="0.30499999999999999"/>
    <n v="0.20739999999999997"/>
    <n v="0.1525"/>
  </r>
  <r>
    <x v="2"/>
    <x v="3"/>
    <s v="Hofdünger"/>
    <x v="1"/>
    <x v="12"/>
    <s v="BESTAETIGT (6)"/>
    <n v="5429.4000000000005"/>
    <n v="3208.8"/>
    <x v="41"/>
    <x v="4"/>
    <n v="5.4294000000000002"/>
    <n v="3.2088000000000001"/>
    <n v="0.49358181818181818"/>
    <n v="0.29170909090909092"/>
  </r>
  <r>
    <x v="2"/>
    <x v="3"/>
    <s v="Hofdünger"/>
    <x v="1"/>
    <x v="1"/>
    <s v="BESTAETIGT (6)"/>
    <n v="1030.4000000000001"/>
    <n v="672"/>
    <x v="10"/>
    <x v="4"/>
    <n v="1.0304"/>
    <n v="0.67200000000000004"/>
    <n v="0.51519999999999999"/>
    <n v="0.33600000000000002"/>
  </r>
  <r>
    <x v="2"/>
    <x v="3"/>
    <s v="Hofdünger"/>
    <x v="1"/>
    <x v="2"/>
    <s v="BESTAETIGT (6)"/>
    <n v="194.4"/>
    <n v="83.04"/>
    <x v="10"/>
    <x v="4"/>
    <n v="0.19440000000000002"/>
    <n v="8.3040000000000003E-2"/>
    <n v="9.7200000000000009E-2"/>
    <n v="4.1520000000000001E-2"/>
  </r>
  <r>
    <x v="2"/>
    <x v="3"/>
    <s v="Hofdünger"/>
    <x v="1"/>
    <x v="4"/>
    <s v="BESTAETIGT (6)"/>
    <n v="225"/>
    <n v="168.5"/>
    <x v="13"/>
    <x v="4"/>
    <n v="0.22500000000000001"/>
    <n v="0.16850000000000001"/>
    <n v="0.22500000000000001"/>
    <n v="0.16850000000000001"/>
  </r>
  <r>
    <x v="2"/>
    <x v="3"/>
    <s v="Recyclingdünger"/>
    <x v="2"/>
    <x v="16"/>
    <s v="BESTAETIGT (6)"/>
    <n v="27690.219999999998"/>
    <n v="10833.640000000001"/>
    <x v="91"/>
    <x v="4"/>
    <n v="27.690219999999997"/>
    <n v="10.833640000000001"/>
    <n v="0.46932576271186432"/>
    <n v="0.18362101694915256"/>
  </r>
  <r>
    <x v="2"/>
    <x v="4"/>
    <s v="Hofdünger"/>
    <x v="0"/>
    <x v="0"/>
    <s v="BESTAETIGT (6)"/>
    <n v="125621.74999999999"/>
    <n v="48591.259999999987"/>
    <x v="308"/>
    <x v="4"/>
    <n v="125.62174999999999"/>
    <n v="48.591259999999984"/>
    <n v="0.4758399621212121"/>
    <n v="0.18405780303030297"/>
  </r>
  <r>
    <x v="2"/>
    <x v="4"/>
    <s v="Hofdünger"/>
    <x v="0"/>
    <x v="1"/>
    <s v="BESTAETIGT (6)"/>
    <n v="126377.20000000003"/>
    <n v="53529.479999999974"/>
    <x v="158"/>
    <x v="4"/>
    <n v="126.37720000000003"/>
    <n v="53.529479999999971"/>
    <n v="0.28272304250559294"/>
    <n v="0.11975275167785228"/>
  </r>
  <r>
    <x v="2"/>
    <x v="4"/>
    <s v="Hofdünger"/>
    <x v="0"/>
    <x v="2"/>
    <s v="BESTAETIGT (6)"/>
    <n v="20829.8"/>
    <n v="8697.25"/>
    <x v="79"/>
    <x v="4"/>
    <n v="20.829799999999999"/>
    <n v="8.6972500000000004"/>
    <n v="0.34147213114754094"/>
    <n v="0.14257786885245902"/>
  </r>
  <r>
    <x v="2"/>
    <x v="4"/>
    <s v="Hofdünger"/>
    <x v="0"/>
    <x v="3"/>
    <s v="BESTAETIGT (6)"/>
    <n v="87936.67"/>
    <n v="39300.769999999997"/>
    <x v="309"/>
    <x v="4"/>
    <n v="87.936669999999992"/>
    <n v="39.30077"/>
    <n v="0.42074961722488036"/>
    <n v="0.18804196172248805"/>
  </r>
  <r>
    <x v="2"/>
    <x v="4"/>
    <s v="Hofdünger"/>
    <x v="0"/>
    <x v="4"/>
    <s v="BESTAETIGT (6)"/>
    <n v="139000.60999999993"/>
    <n v="59324.520000000004"/>
    <x v="258"/>
    <x v="4"/>
    <n v="139.00060999999994"/>
    <n v="59.324520000000007"/>
    <n v="0.41003129793510307"/>
    <n v="0.17499858407079649"/>
  </r>
  <r>
    <x v="2"/>
    <x v="4"/>
    <s v="Hofdünger"/>
    <x v="0"/>
    <x v="5"/>
    <s v="BESTAETIGT (6)"/>
    <n v="36028.459999999985"/>
    <n v="19585.099999999999"/>
    <x v="94"/>
    <x v="4"/>
    <n v="36.028459999999981"/>
    <n v="19.585099999999997"/>
    <n v="0.24180174496644283"/>
    <n v="0.1314436241610738"/>
  </r>
  <r>
    <x v="2"/>
    <x v="4"/>
    <s v="Hofdünger"/>
    <x v="0"/>
    <x v="6"/>
    <s v="BESTAETIGT (6)"/>
    <n v="63648.050000000017"/>
    <n v="34299.299999999996"/>
    <x v="129"/>
    <x v="4"/>
    <n v="63.648050000000019"/>
    <n v="34.299299999999995"/>
    <n v="0.29603744186046521"/>
    <n v="0.15953162790697673"/>
  </r>
  <r>
    <x v="2"/>
    <x v="4"/>
    <s v="Hofdünger"/>
    <x v="1"/>
    <x v="0"/>
    <s v="BESTAETIGT (6)"/>
    <n v="15952.11"/>
    <n v="8760.61"/>
    <x v="80"/>
    <x v="4"/>
    <n v="15.952110000000001"/>
    <n v="8.7606099999999998"/>
    <n v="0.79760550000000008"/>
    <n v="0.43803049999999999"/>
  </r>
  <r>
    <x v="2"/>
    <x v="4"/>
    <s v="Hofdünger"/>
    <x v="1"/>
    <x v="7"/>
    <s v="BESTAETIGT (6)"/>
    <n v="12611.67"/>
    <n v="11459.910000000002"/>
    <x v="92"/>
    <x v="4"/>
    <n v="12.61167"/>
    <n v="11.459910000000002"/>
    <n v="0.29329465116279069"/>
    <n v="0.26650953488372098"/>
  </r>
  <r>
    <x v="2"/>
    <x v="4"/>
    <s v="Hofdünger"/>
    <x v="1"/>
    <x v="8"/>
    <s v="BESTAETIGT (6)"/>
    <n v="13621.939999999999"/>
    <n v="6093.1100000000006"/>
    <x v="117"/>
    <x v="4"/>
    <n v="13.621939999999999"/>
    <n v="6.0931100000000002"/>
    <n v="0.23486103448275861"/>
    <n v="0.10505362068965518"/>
  </r>
  <r>
    <x v="2"/>
    <x v="4"/>
    <s v="Hofdünger"/>
    <x v="1"/>
    <x v="18"/>
    <s v="BESTAETIGT (6)"/>
    <n v="6070.2999999999993"/>
    <n v="4398.4999999999991"/>
    <x v="11"/>
    <x v="4"/>
    <n v="6.0702999999999996"/>
    <n v="4.3984999999999994"/>
    <n v="0.40468666666666664"/>
    <n v="0.29323333333333329"/>
  </r>
  <r>
    <x v="2"/>
    <x v="4"/>
    <s v="Hofdünger"/>
    <x v="1"/>
    <x v="9"/>
    <s v="BESTAETIGT (6)"/>
    <n v="91394.670000000013"/>
    <n v="61490.959999999985"/>
    <x v="188"/>
    <x v="4"/>
    <n v="91.394670000000019"/>
    <n v="61.490959999999987"/>
    <n v="0.49671016304347837"/>
    <n v="0.33418999999999993"/>
  </r>
  <r>
    <x v="2"/>
    <x v="4"/>
    <s v="Hofdünger"/>
    <x v="1"/>
    <x v="10"/>
    <s v="BESTAETIGT (6)"/>
    <n v="1059.7"/>
    <n v="1082.25"/>
    <x v="41"/>
    <x v="4"/>
    <n v="1.0597000000000001"/>
    <n v="1.0822499999999999"/>
    <n v="9.6336363636363651E-2"/>
    <n v="9.8386363636363633E-2"/>
  </r>
  <r>
    <x v="2"/>
    <x v="4"/>
    <s v="Hofdünger"/>
    <x v="1"/>
    <x v="11"/>
    <s v="BESTAETIGT (6)"/>
    <n v="37178.619999999988"/>
    <n v="29856.600000000009"/>
    <x v="36"/>
    <x v="4"/>
    <n v="37.178619999999988"/>
    <n v="29.856600000000011"/>
    <n v="0.10592199430199427"/>
    <n v="8.5061538461538494E-2"/>
  </r>
  <r>
    <x v="2"/>
    <x v="4"/>
    <s v="Hofdünger"/>
    <x v="1"/>
    <x v="12"/>
    <s v="BESTAETIGT (6)"/>
    <n v="53660.720000000008"/>
    <n v="30207.1"/>
    <x v="194"/>
    <x v="4"/>
    <n v="53.660720000000012"/>
    <n v="30.207099999999997"/>
    <n v="0.3194090476190477"/>
    <n v="0.17980416666666665"/>
  </r>
  <r>
    <x v="2"/>
    <x v="4"/>
    <s v="Hofdünger"/>
    <x v="1"/>
    <x v="1"/>
    <s v="BESTAETIGT (6)"/>
    <n v="22104.489999999998"/>
    <n v="11233.769999999997"/>
    <x v="154"/>
    <x v="4"/>
    <n v="22.104489999999998"/>
    <n v="11.233769999999996"/>
    <n v="0.23768268817204299"/>
    <n v="0.12079322580645158"/>
  </r>
  <r>
    <x v="2"/>
    <x v="4"/>
    <s v="Hofdünger"/>
    <x v="1"/>
    <x v="2"/>
    <s v="BESTAETIGT (6)"/>
    <n v="18068"/>
    <n v="7879.4999999999991"/>
    <x v="68"/>
    <x v="4"/>
    <n v="18.068000000000001"/>
    <n v="7.8794999999999993"/>
    <n v="0.41063636363636369"/>
    <n v="0.17907954545454544"/>
  </r>
  <r>
    <x v="2"/>
    <x v="4"/>
    <s v="Hofdünger"/>
    <x v="1"/>
    <x v="14"/>
    <s v="BESTAETIGT (6)"/>
    <n v="1344"/>
    <n v="560.75"/>
    <x v="21"/>
    <x v="4"/>
    <n v="1.3440000000000001"/>
    <n v="0.56074999999999997"/>
    <n v="0.16800000000000001"/>
    <n v="7.0093749999999996E-2"/>
  </r>
  <r>
    <x v="2"/>
    <x v="4"/>
    <s v="Hofdünger"/>
    <x v="1"/>
    <x v="4"/>
    <s v="BESTAETIGT (6)"/>
    <n v="948.6"/>
    <n v="793.81999999999994"/>
    <x v="2"/>
    <x v="4"/>
    <n v="0.9486"/>
    <n v="0.79381999999999997"/>
    <n v="0.23715"/>
    <n v="0.19845499999999999"/>
  </r>
  <r>
    <x v="2"/>
    <x v="4"/>
    <s v="Hofdünger"/>
    <x v="1"/>
    <x v="5"/>
    <s v="BESTAETIGT (6)"/>
    <n v="2225.4"/>
    <n v="1774.8"/>
    <x v="18"/>
    <x v="4"/>
    <n v="2.2254"/>
    <n v="1.7747999999999999"/>
    <n v="0.44508000000000003"/>
    <n v="0.35496"/>
  </r>
  <r>
    <x v="2"/>
    <x v="4"/>
    <s v="Hofdünger"/>
    <x v="1"/>
    <x v="6"/>
    <s v="BESTAETIGT (6)"/>
    <n v="1028"/>
    <n v="660"/>
    <x v="7"/>
    <x v="4"/>
    <n v="1.028"/>
    <n v="0.66"/>
    <n v="0.34266666666666667"/>
    <n v="0.22"/>
  </r>
  <r>
    <x v="2"/>
    <x v="4"/>
    <s v="Hofdünger"/>
    <x v="1"/>
    <x v="15"/>
    <s v="BESTAETIGT (6)"/>
    <n v="2520"/>
    <n v="2070"/>
    <x v="7"/>
    <x v="4"/>
    <n v="2.52"/>
    <n v="2.0699999999999998"/>
    <n v="0.84"/>
    <n v="0.69"/>
  </r>
  <r>
    <x v="2"/>
    <x v="4"/>
    <s v="Hofdünger"/>
    <x v="1"/>
    <x v="17"/>
    <s v="BESTAETIGT (6)"/>
    <n v="424"/>
    <n v="157.63999999999999"/>
    <x v="2"/>
    <x v="4"/>
    <n v="0.42399999999999999"/>
    <n v="0.15763999999999997"/>
    <n v="0.106"/>
    <n v="3.9409999999999994E-2"/>
  </r>
  <r>
    <x v="2"/>
    <x v="4"/>
    <s v="Recyclingdünger"/>
    <x v="2"/>
    <x v="16"/>
    <s v="BESTAETIGT (6)"/>
    <n v="661151.6399999999"/>
    <n v="279669.12000000005"/>
    <x v="310"/>
    <x v="4"/>
    <n v="661.15163999999993"/>
    <n v="279.66912000000008"/>
    <n v="0.40191589057750754"/>
    <n v="0.17001162310030399"/>
  </r>
  <r>
    <x v="2"/>
    <x v="4"/>
    <s v="(Leer)"/>
    <x v="4"/>
    <x v="23"/>
    <s v="BESTAETIGT (6)"/>
    <n v="960"/>
    <n v="690"/>
    <x v="13"/>
    <x v="4"/>
    <n v="0.96"/>
    <n v="0.69"/>
    <n v="0.96"/>
    <n v="0.69"/>
  </r>
  <r>
    <x v="2"/>
    <x v="7"/>
    <s v="Recyclingdünger"/>
    <x v="2"/>
    <x v="16"/>
    <s v="BESTAETIGT (6)"/>
    <n v="12630"/>
    <n v="8420"/>
    <x v="13"/>
    <x v="4"/>
    <n v="12.63"/>
    <n v="8.42"/>
    <n v="12.63"/>
    <n v="8.42"/>
  </r>
  <r>
    <x v="2"/>
    <x v="1"/>
    <s v="Hofdünger"/>
    <x v="0"/>
    <x v="3"/>
    <s v="BESTAETIGT (6)"/>
    <n v="750"/>
    <n v="350"/>
    <x v="10"/>
    <x v="4"/>
    <n v="0.75"/>
    <n v="0.35"/>
    <n v="0.375"/>
    <n v="0.17499999999999999"/>
  </r>
  <r>
    <x v="2"/>
    <x v="1"/>
    <s v="Hofdünger"/>
    <x v="1"/>
    <x v="9"/>
    <s v="BESTAETIGT (6)"/>
    <n v="7943.5"/>
    <n v="5294.45"/>
    <x v="49"/>
    <x v="4"/>
    <n v="7.9435000000000002"/>
    <n v="5.2944499999999994"/>
    <n v="0.46726470588235297"/>
    <n v="0.31143823529411763"/>
  </r>
  <r>
    <x v="2"/>
    <x v="1"/>
    <s v="Hofdünger"/>
    <x v="1"/>
    <x v="11"/>
    <s v="BESTAETIGT (6)"/>
    <n v="2065.5"/>
    <n v="1300.5"/>
    <x v="13"/>
    <x v="4"/>
    <n v="2.0655000000000001"/>
    <n v="1.3005"/>
    <n v="2.0655000000000001"/>
    <n v="1.3005"/>
  </r>
  <r>
    <x v="2"/>
    <x v="1"/>
    <s v="Hofdünger"/>
    <x v="1"/>
    <x v="12"/>
    <s v="BESTAETIGT (6)"/>
    <n v="3170.3999999999996"/>
    <n v="1827"/>
    <x v="15"/>
    <x v="4"/>
    <n v="3.1703999999999994"/>
    <n v="1.827"/>
    <n v="0.45291428571428566"/>
    <n v="0.26100000000000001"/>
  </r>
  <r>
    <x v="2"/>
    <x v="1"/>
    <s v="Recyclingdünger"/>
    <x v="2"/>
    <x v="16"/>
    <s v="BESTAETIGT (6)"/>
    <n v="131496.48999999993"/>
    <n v="56858.679999999935"/>
    <x v="311"/>
    <x v="4"/>
    <n v="131.49648999999994"/>
    <n v="56.858679999999936"/>
    <n v="0.38904286982248504"/>
    <n v="0.16822094674556193"/>
  </r>
  <r>
    <x v="2"/>
    <x v="5"/>
    <s v="Hofdünger"/>
    <x v="0"/>
    <x v="3"/>
    <s v="BESTAETIGT (6)"/>
    <n v="340.2"/>
    <n v="126"/>
    <x v="13"/>
    <x v="4"/>
    <n v="0.3402"/>
    <n v="0.126"/>
    <n v="0.3402"/>
    <n v="0.126"/>
  </r>
  <r>
    <x v="2"/>
    <x v="5"/>
    <s v="Hofdünger"/>
    <x v="0"/>
    <x v="4"/>
    <s v="BESTAETIGT (6)"/>
    <n v="22045.5"/>
    <n v="12737.4"/>
    <x v="49"/>
    <x v="4"/>
    <n v="22.045500000000001"/>
    <n v="12.737399999999999"/>
    <n v="1.2967941176470588"/>
    <n v="0.74925882352941175"/>
  </r>
  <r>
    <x v="2"/>
    <x v="5"/>
    <s v="Hofdünger"/>
    <x v="0"/>
    <x v="6"/>
    <s v="BESTAETIGT (6)"/>
    <n v="410.85"/>
    <n v="199.2"/>
    <x v="10"/>
    <x v="4"/>
    <n v="0.41085000000000005"/>
    <n v="0.19919999999999999"/>
    <n v="0.20542500000000002"/>
    <n v="9.9599999999999994E-2"/>
  </r>
  <r>
    <x v="2"/>
    <x v="5"/>
    <s v="Hofdünger"/>
    <x v="1"/>
    <x v="0"/>
    <s v="BESTAETIGT (6)"/>
    <n v="1110"/>
    <n v="540"/>
    <x v="2"/>
    <x v="4"/>
    <n v="1.1100000000000001"/>
    <n v="0.54"/>
    <n v="0.27750000000000002"/>
    <n v="0.13500000000000001"/>
  </r>
  <r>
    <x v="2"/>
    <x v="5"/>
    <s v="Hofdünger"/>
    <x v="1"/>
    <x v="9"/>
    <s v="BESTAETIGT (6)"/>
    <n v="720"/>
    <n v="504"/>
    <x v="13"/>
    <x v="4"/>
    <n v="0.72"/>
    <n v="0.504"/>
    <n v="0.72"/>
    <n v="0.504"/>
  </r>
  <r>
    <x v="2"/>
    <x v="5"/>
    <s v="Hofdünger"/>
    <x v="1"/>
    <x v="10"/>
    <s v="BESTAETIGT (6)"/>
    <n v="231.6"/>
    <n v="220"/>
    <x v="10"/>
    <x v="4"/>
    <n v="0.2316"/>
    <n v="0.22"/>
    <n v="0.1158"/>
    <n v="0.11"/>
  </r>
  <r>
    <x v="2"/>
    <x v="5"/>
    <s v="Hofdünger"/>
    <x v="1"/>
    <x v="11"/>
    <s v="BESTAETIGT (6)"/>
    <n v="672"/>
    <n v="720"/>
    <x v="15"/>
    <x v="4"/>
    <n v="0.67200000000000004"/>
    <n v="0.72"/>
    <n v="9.6000000000000002E-2"/>
    <n v="0.10285714285714286"/>
  </r>
  <r>
    <x v="2"/>
    <x v="5"/>
    <s v="Recyclingdünger"/>
    <x v="2"/>
    <x v="16"/>
    <s v="BESTAETIGT (6)"/>
    <n v="2196.8000000000002"/>
    <n v="935.40000000000009"/>
    <x v="20"/>
    <x v="4"/>
    <n v="2.1968000000000001"/>
    <n v="0.93540000000000012"/>
    <n v="0.36613333333333337"/>
    <n v="0.15590000000000001"/>
  </r>
  <r>
    <x v="2"/>
    <x v="17"/>
    <s v="Hofdünger"/>
    <x v="0"/>
    <x v="6"/>
    <s v="BESTAETIGT (6)"/>
    <n v="518.4"/>
    <n v="243"/>
    <x v="13"/>
    <x v="4"/>
    <n v="0.51839999999999997"/>
    <n v="0.24299999999999999"/>
    <n v="0.51839999999999997"/>
    <n v="0.24299999999999999"/>
  </r>
  <r>
    <x v="2"/>
    <x v="17"/>
    <s v="Recyclingdünger"/>
    <x v="2"/>
    <x v="16"/>
    <s v="BESTAETIGT (6)"/>
    <n v="1289.3100000000004"/>
    <n v="709.5"/>
    <x v="15"/>
    <x v="4"/>
    <n v="1.2893100000000004"/>
    <n v="0.70950000000000002"/>
    <n v="0.18418714285714291"/>
    <n v="0.10135714285714285"/>
  </r>
  <r>
    <x v="2"/>
    <x v="6"/>
    <s v="Hofdünger"/>
    <x v="0"/>
    <x v="0"/>
    <s v="BESTAETIGT (6)"/>
    <n v="374"/>
    <n v="154"/>
    <x v="10"/>
    <x v="4"/>
    <n v="0.374"/>
    <n v="0.154"/>
    <n v="0.187"/>
    <n v="7.6999999999999999E-2"/>
  </r>
  <r>
    <x v="2"/>
    <x v="6"/>
    <s v="Hofdünger"/>
    <x v="0"/>
    <x v="1"/>
    <s v="BESTAETIGT (6)"/>
    <n v="1688.5"/>
    <n v="690.75"/>
    <x v="21"/>
    <x v="4"/>
    <n v="1.6884999999999999"/>
    <n v="0.69074999999999998"/>
    <n v="0.21106249999999999"/>
    <n v="8.6343749999999997E-2"/>
  </r>
  <r>
    <x v="2"/>
    <x v="6"/>
    <s v="Hofdünger"/>
    <x v="0"/>
    <x v="2"/>
    <s v="BESTAETIGT (6)"/>
    <n v="1410"/>
    <n v="566"/>
    <x v="10"/>
    <x v="4"/>
    <n v="1.41"/>
    <n v="0.56599999999999995"/>
    <n v="0.70499999999999996"/>
    <n v="0.28299999999999997"/>
  </r>
  <r>
    <x v="2"/>
    <x v="6"/>
    <s v="Hofdünger"/>
    <x v="0"/>
    <x v="3"/>
    <s v="BESTAETIGT (6)"/>
    <n v="1556.25"/>
    <n v="845.9"/>
    <x v="20"/>
    <x v="4"/>
    <n v="1.5562499999999999"/>
    <n v="0.84589999999999999"/>
    <n v="0.25937499999999997"/>
    <n v="0.14098333333333332"/>
  </r>
  <r>
    <x v="2"/>
    <x v="6"/>
    <s v="Hofdünger"/>
    <x v="0"/>
    <x v="4"/>
    <s v="BESTAETIGT (6)"/>
    <n v="1899.02"/>
    <n v="929.73"/>
    <x v="20"/>
    <x v="4"/>
    <n v="1.8990199999999999"/>
    <n v="0.92973000000000006"/>
    <n v="0.3165033333333333"/>
    <n v="0.15495500000000001"/>
  </r>
  <r>
    <x v="2"/>
    <x v="6"/>
    <s v="Hofdünger"/>
    <x v="0"/>
    <x v="6"/>
    <s v="BESTAETIGT (6)"/>
    <n v="1526.4"/>
    <n v="626"/>
    <x v="20"/>
    <x v="4"/>
    <n v="1.5264000000000002"/>
    <n v="0.626"/>
    <n v="0.25440000000000002"/>
    <n v="0.10433333333333333"/>
  </r>
  <r>
    <x v="2"/>
    <x v="6"/>
    <s v="Hofdünger"/>
    <x v="1"/>
    <x v="9"/>
    <s v="BESTAETIGT (6)"/>
    <n v="6998.3600000000006"/>
    <n v="4533.88"/>
    <x v="84"/>
    <x v="4"/>
    <n v="6.9983600000000008"/>
    <n v="4.5338799999999999"/>
    <n v="0.31810727272727274"/>
    <n v="0.20608545454545454"/>
  </r>
  <r>
    <x v="2"/>
    <x v="6"/>
    <s v="Hofdünger"/>
    <x v="1"/>
    <x v="11"/>
    <s v="BESTAETIGT (6)"/>
    <n v="1755.64"/>
    <n v="1382.06"/>
    <x v="20"/>
    <x v="4"/>
    <n v="1.7556400000000001"/>
    <n v="1.3820599999999998"/>
    <n v="0.29260666666666668"/>
    <n v="0.23034333333333332"/>
  </r>
  <r>
    <x v="2"/>
    <x v="6"/>
    <s v="Hofdünger"/>
    <x v="1"/>
    <x v="12"/>
    <s v="BESTAETIGT (6)"/>
    <n v="1930"/>
    <n v="959.24"/>
    <x v="20"/>
    <x v="4"/>
    <n v="1.93"/>
    <n v="0.95923999999999998"/>
    <n v="0.32166666666666666"/>
    <n v="0.15987333333333334"/>
  </r>
  <r>
    <x v="2"/>
    <x v="6"/>
    <s v="Hofdünger"/>
    <x v="1"/>
    <x v="1"/>
    <s v="BESTAETIGT (6)"/>
    <n v="643.66999999999996"/>
    <n v="410.44"/>
    <x v="18"/>
    <x v="4"/>
    <n v="0.64366999999999996"/>
    <n v="0.41043999999999997"/>
    <n v="0.12873399999999999"/>
    <n v="8.2087999999999994E-2"/>
  </r>
  <r>
    <x v="2"/>
    <x v="6"/>
    <s v="Hofdünger"/>
    <x v="1"/>
    <x v="2"/>
    <s v="BESTAETIGT (6)"/>
    <n v="162"/>
    <n v="69.2"/>
    <x v="13"/>
    <x v="4"/>
    <n v="0.16200000000000001"/>
    <n v="6.9199999999999998E-2"/>
    <n v="0.16200000000000001"/>
    <n v="6.9199999999999998E-2"/>
  </r>
  <r>
    <x v="2"/>
    <x v="6"/>
    <s v="Hofdünger"/>
    <x v="1"/>
    <x v="5"/>
    <s v="BESTAETIGT (6)"/>
    <n v="600.6"/>
    <n v="539"/>
    <x v="13"/>
    <x v="4"/>
    <n v="0.60060000000000002"/>
    <n v="0.53900000000000003"/>
    <n v="0.60060000000000002"/>
    <n v="0.53900000000000003"/>
  </r>
  <r>
    <x v="2"/>
    <x v="6"/>
    <s v="Recyclingdünger"/>
    <x v="2"/>
    <x v="16"/>
    <s v="BESTAETIGT (6)"/>
    <n v="59504.469999999994"/>
    <n v="46505.63"/>
    <x v="34"/>
    <x v="4"/>
    <n v="59.504469999999991"/>
    <n v="46.505629999999996"/>
    <n v="1.2396764583333331"/>
    <n v="0.96886729166666663"/>
  </r>
  <r>
    <x v="2"/>
    <x v="8"/>
    <s v="Hofdünger"/>
    <x v="0"/>
    <x v="6"/>
    <s v="BESTAETIGT (6)"/>
    <n v="3996"/>
    <n v="1806.3"/>
    <x v="23"/>
    <x v="4"/>
    <n v="3.996"/>
    <n v="1.8063"/>
    <n v="0.44400000000000001"/>
    <n v="0.20069999999999999"/>
  </r>
  <r>
    <x v="2"/>
    <x v="8"/>
    <s v="Recyclingdünger"/>
    <x v="2"/>
    <x v="16"/>
    <s v="BESTAETIGT (6)"/>
    <n v="7349.8600000000006"/>
    <n v="4227.2099999999991"/>
    <x v="63"/>
    <x v="4"/>
    <n v="7.3498600000000005"/>
    <n v="4.2272099999999995"/>
    <n v="0.23709225806451614"/>
    <n v="0.13636161290322579"/>
  </r>
  <r>
    <x v="2"/>
    <x v="22"/>
    <s v="Recyclingdünger"/>
    <x v="2"/>
    <x v="16"/>
    <s v="BESTAETIGT (6)"/>
    <n v="11860.18"/>
    <n v="4749.97"/>
    <x v="84"/>
    <x v="4"/>
    <n v="11.86018"/>
    <n v="4.7499700000000002"/>
    <n v="0.53909909090909092"/>
    <n v="0.21590772727272728"/>
  </r>
  <r>
    <x v="2"/>
    <x v="9"/>
    <s v="Hofdünger"/>
    <x v="0"/>
    <x v="3"/>
    <s v="BESTAETIGT (6)"/>
    <n v="345"/>
    <n v="172.5"/>
    <x v="10"/>
    <x v="4"/>
    <n v="0.34499999999999997"/>
    <n v="0.17249999999999999"/>
    <n v="0.17249999999999999"/>
    <n v="8.6249999999999993E-2"/>
  </r>
  <r>
    <x v="2"/>
    <x v="9"/>
    <s v="Hofdünger"/>
    <x v="0"/>
    <x v="4"/>
    <s v="BESTAETIGT (6)"/>
    <n v="222.3"/>
    <n v="86.45"/>
    <x v="13"/>
    <x v="4"/>
    <n v="0.2223"/>
    <n v="8.6449999999999999E-2"/>
    <n v="0.2223"/>
    <n v="8.6449999999999999E-2"/>
  </r>
  <r>
    <x v="2"/>
    <x v="9"/>
    <s v="Hofdünger"/>
    <x v="1"/>
    <x v="12"/>
    <s v="BESTAETIGT (6)"/>
    <n v="117"/>
    <n v="45"/>
    <x v="13"/>
    <x v="4"/>
    <n v="0.11700000000000001"/>
    <n v="4.4999999999999998E-2"/>
    <n v="0.11700000000000001"/>
    <n v="4.4999999999999998E-2"/>
  </r>
  <r>
    <x v="2"/>
    <x v="9"/>
    <s v="Recyclingdünger"/>
    <x v="2"/>
    <x v="16"/>
    <s v="BESTAETIGT (6)"/>
    <n v="3405.6100000000015"/>
    <n v="1972.8700000000003"/>
    <x v="103"/>
    <x v="4"/>
    <n v="3.4056100000000016"/>
    <n v="1.9728700000000003"/>
    <n v="9.4600277777777825E-2"/>
    <n v="5.4801944444444452E-2"/>
  </r>
  <r>
    <x v="2"/>
    <x v="10"/>
    <s v="Hofdünger"/>
    <x v="0"/>
    <x v="0"/>
    <s v="BESTAETIGT (6)"/>
    <n v="1160"/>
    <n v="400"/>
    <x v="13"/>
    <x v="4"/>
    <n v="1.1599999999999999"/>
    <n v="0.4"/>
    <n v="1.1599999999999999"/>
    <n v="0.4"/>
  </r>
  <r>
    <x v="2"/>
    <x v="10"/>
    <s v="Hofdünger"/>
    <x v="0"/>
    <x v="2"/>
    <s v="BESTAETIGT (6)"/>
    <n v="202.1"/>
    <n v="79.900000000000006"/>
    <x v="13"/>
    <x v="4"/>
    <n v="0.2021"/>
    <n v="7.9899999999999999E-2"/>
    <n v="0.2021"/>
    <n v="7.9899999999999999E-2"/>
  </r>
  <r>
    <x v="2"/>
    <x v="10"/>
    <s v="Recyclingdünger"/>
    <x v="2"/>
    <x v="16"/>
    <s v="BESTAETIGT (6)"/>
    <n v="38863.249999999978"/>
    <n v="20195.909999999996"/>
    <x v="130"/>
    <x v="4"/>
    <n v="38.863249999999979"/>
    <n v="20.195909999999998"/>
    <n v="0.37368509615384593"/>
    <n v="0.19419144230769228"/>
  </r>
  <r>
    <x v="2"/>
    <x v="2"/>
    <s v="Recyclingdünger"/>
    <x v="2"/>
    <x v="16"/>
    <s v="BESTAETIGT (6)"/>
    <n v="63568.599999999991"/>
    <n v="33222.380000000012"/>
    <x v="0"/>
    <x v="4"/>
    <n v="63.568599999999989"/>
    <n v="33.222380000000015"/>
    <n v="0.74786588235294105"/>
    <n v="0.39085152941176488"/>
  </r>
  <r>
    <x v="2"/>
    <x v="11"/>
    <s v="Hofdünger"/>
    <x v="0"/>
    <x v="0"/>
    <s v="BESTAETIGT (6)"/>
    <n v="1700"/>
    <n v="700"/>
    <x v="7"/>
    <x v="4"/>
    <n v="1.7"/>
    <n v="0.7"/>
    <n v="0.56666666666666665"/>
    <n v="0.23333333333333331"/>
  </r>
  <r>
    <x v="2"/>
    <x v="11"/>
    <s v="Hofdünger"/>
    <x v="0"/>
    <x v="3"/>
    <s v="BESTAETIGT (6)"/>
    <n v="575"/>
    <n v="287.5"/>
    <x v="13"/>
    <x v="4"/>
    <n v="0.57499999999999996"/>
    <n v="0.28749999999999998"/>
    <n v="0.57499999999999996"/>
    <n v="0.28749999999999998"/>
  </r>
  <r>
    <x v="2"/>
    <x v="11"/>
    <s v="Hofdünger"/>
    <x v="0"/>
    <x v="4"/>
    <s v="BESTAETIGT (6)"/>
    <n v="2266.1"/>
    <n v="1317.5"/>
    <x v="18"/>
    <x v="4"/>
    <n v="2.2660999999999998"/>
    <n v="1.3174999999999999"/>
    <n v="0.45321999999999996"/>
    <n v="0.26349999999999996"/>
  </r>
  <r>
    <x v="2"/>
    <x v="11"/>
    <s v="Hofdünger"/>
    <x v="0"/>
    <x v="6"/>
    <s v="BESTAETIGT (6)"/>
    <n v="900"/>
    <n v="450"/>
    <x v="13"/>
    <x v="4"/>
    <n v="0.9"/>
    <n v="0.45"/>
    <n v="0.9"/>
    <n v="0.45"/>
  </r>
  <r>
    <x v="2"/>
    <x v="11"/>
    <s v="Hofdünger"/>
    <x v="1"/>
    <x v="12"/>
    <s v="BESTAETIGT (6)"/>
    <n v="960"/>
    <n v="420"/>
    <x v="10"/>
    <x v="4"/>
    <n v="0.96"/>
    <n v="0.42"/>
    <n v="0.48"/>
    <n v="0.21"/>
  </r>
  <r>
    <x v="2"/>
    <x v="11"/>
    <s v="Hofdünger"/>
    <x v="1"/>
    <x v="1"/>
    <s v="BESTAETIGT (6)"/>
    <n v="166.5"/>
    <n v="67.5"/>
    <x v="13"/>
    <x v="4"/>
    <n v="0.16650000000000001"/>
    <n v="6.7500000000000004E-2"/>
    <n v="0.16650000000000001"/>
    <n v="6.7500000000000004E-2"/>
  </r>
  <r>
    <x v="2"/>
    <x v="11"/>
    <s v="Recyclingdünger"/>
    <x v="2"/>
    <x v="16"/>
    <s v="BESTAETIGT (6)"/>
    <n v="4399.8"/>
    <n v="1829.7999999999997"/>
    <x v="15"/>
    <x v="4"/>
    <n v="4.3997999999999999"/>
    <n v="1.8297999999999996"/>
    <n v="0.62854285714285718"/>
    <n v="0.26139999999999997"/>
  </r>
  <r>
    <x v="2"/>
    <x v="12"/>
    <s v="Hofdünger"/>
    <x v="0"/>
    <x v="1"/>
    <s v="BESTAETIGT (6)"/>
    <n v="11452.800000000003"/>
    <n v="5659.1999999999989"/>
    <x v="128"/>
    <x v="4"/>
    <n v="11.452800000000003"/>
    <n v="5.6591999999999993"/>
    <n v="0.29366153846153853"/>
    <n v="0.1451076923076923"/>
  </r>
  <r>
    <x v="2"/>
    <x v="12"/>
    <s v="Hofdünger"/>
    <x v="0"/>
    <x v="3"/>
    <s v="BESTAETIGT (6)"/>
    <n v="1004.8"/>
    <n v="476.8"/>
    <x v="20"/>
    <x v="4"/>
    <n v="1.0047999999999999"/>
    <n v="0.4768"/>
    <n v="0.16746666666666665"/>
    <n v="7.9466666666666672E-2"/>
  </r>
  <r>
    <x v="2"/>
    <x v="12"/>
    <s v="Hofdünger"/>
    <x v="0"/>
    <x v="4"/>
    <s v="BESTAETIGT (6)"/>
    <n v="7173.2"/>
    <n v="3438.8"/>
    <x v="11"/>
    <x v="4"/>
    <n v="7.1731999999999996"/>
    <n v="3.4388000000000001"/>
    <n v="0.47821333333333332"/>
    <n v="0.22925333333333334"/>
  </r>
  <r>
    <x v="2"/>
    <x v="12"/>
    <s v="Hofdünger"/>
    <x v="0"/>
    <x v="6"/>
    <s v="BESTAETIGT (6)"/>
    <n v="309.12"/>
    <n v="163.52000000000001"/>
    <x v="13"/>
    <x v="4"/>
    <n v="0.30912000000000001"/>
    <n v="0.16352"/>
    <n v="0.30912000000000001"/>
    <n v="0.16352"/>
  </r>
  <r>
    <x v="2"/>
    <x v="12"/>
    <s v="Hofdünger"/>
    <x v="1"/>
    <x v="0"/>
    <s v="BESTAETIGT (6)"/>
    <n v="120"/>
    <n v="200"/>
    <x v="13"/>
    <x v="4"/>
    <n v="0.12"/>
    <n v="0.2"/>
    <n v="0.12"/>
    <n v="0.2"/>
  </r>
  <r>
    <x v="2"/>
    <x v="12"/>
    <s v="Hofdünger"/>
    <x v="1"/>
    <x v="7"/>
    <s v="BESTAETIGT (6)"/>
    <n v="902.80000000000018"/>
    <n v="829.5999999999998"/>
    <x v="11"/>
    <x v="4"/>
    <n v="0.90280000000000016"/>
    <n v="0.82959999999999978"/>
    <n v="6.018666666666668E-2"/>
    <n v="5.530666666666665E-2"/>
  </r>
  <r>
    <x v="2"/>
    <x v="12"/>
    <s v="Hofdünger"/>
    <x v="1"/>
    <x v="9"/>
    <s v="BESTAETIGT (6)"/>
    <n v="5184.8500000000004"/>
    <n v="3232.5"/>
    <x v="23"/>
    <x v="4"/>
    <n v="5.18485"/>
    <n v="3.2324999999999999"/>
    <n v="0.57609444444444446"/>
    <n v="0.35916666666666663"/>
  </r>
  <r>
    <x v="2"/>
    <x v="12"/>
    <s v="Hofdünger"/>
    <x v="1"/>
    <x v="10"/>
    <s v="BESTAETIGT (6)"/>
    <n v="661.5"/>
    <n v="735"/>
    <x v="7"/>
    <x v="4"/>
    <n v="0.66149999999999998"/>
    <n v="0.73499999999999999"/>
    <n v="0.2205"/>
    <n v="0.245"/>
  </r>
  <r>
    <x v="2"/>
    <x v="12"/>
    <s v="Hofdünger"/>
    <x v="1"/>
    <x v="11"/>
    <s v="BESTAETIGT (6)"/>
    <n v="407"/>
    <n v="316"/>
    <x v="2"/>
    <x v="4"/>
    <n v="0.40699999999999997"/>
    <n v="0.316"/>
    <n v="0.10174999999999999"/>
    <n v="7.9000000000000001E-2"/>
  </r>
  <r>
    <x v="2"/>
    <x v="12"/>
    <s v="Hofdünger"/>
    <x v="1"/>
    <x v="1"/>
    <s v="BESTAETIGT (6)"/>
    <n v="676.6"/>
    <n v="280.5"/>
    <x v="13"/>
    <x v="4"/>
    <n v="0.67659999999999998"/>
    <n v="0.28050000000000003"/>
    <n v="0.67659999999999998"/>
    <n v="0.28050000000000003"/>
  </r>
  <r>
    <x v="2"/>
    <x v="12"/>
    <s v="Hofdünger"/>
    <x v="1"/>
    <x v="2"/>
    <s v="BESTAETIGT (6)"/>
    <n v="400"/>
    <n v="170"/>
    <x v="10"/>
    <x v="4"/>
    <n v="0.4"/>
    <n v="0.17"/>
    <n v="0.2"/>
    <n v="8.5000000000000006E-2"/>
  </r>
  <r>
    <x v="2"/>
    <x v="12"/>
    <s v="Recyclingdünger"/>
    <x v="2"/>
    <x v="16"/>
    <s v="BESTAETIGT (6)"/>
    <n v="318764.28000000026"/>
    <n v="163789.64000000004"/>
    <x v="312"/>
    <x v="4"/>
    <n v="318.76428000000027"/>
    <n v="163.78964000000005"/>
    <n v="0.51831590243902481"/>
    <n v="0.26632461788617895"/>
  </r>
  <r>
    <x v="3"/>
    <x v="13"/>
    <s v="Hofdünger"/>
    <x v="3"/>
    <x v="16"/>
    <s v="BESTAETIGT (6)"/>
    <n v="10762.500000000002"/>
    <n v="5163.76"/>
    <x v="87"/>
    <x v="4"/>
    <n v="10.762500000000001"/>
    <n v="5.1637599999999999"/>
    <n v="0.16557692307692309"/>
    <n v="7.9442461538461531E-2"/>
  </r>
  <r>
    <x v="3"/>
    <x v="13"/>
    <s v="Hofdünger"/>
    <x v="0"/>
    <x v="0"/>
    <s v="BESTAETIGT (6)"/>
    <n v="31.36"/>
    <n v="28"/>
    <x v="13"/>
    <x v="4"/>
    <n v="3.1359999999999999E-2"/>
    <n v="2.8000000000000001E-2"/>
    <n v="3.1359999999999999E-2"/>
    <n v="2.8000000000000001E-2"/>
  </r>
  <r>
    <x v="3"/>
    <x v="13"/>
    <s v="Hofdünger"/>
    <x v="0"/>
    <x v="1"/>
    <s v="BESTAETIGT (6)"/>
    <n v="3163.9799999999996"/>
    <n v="1323.74"/>
    <x v="8"/>
    <x v="4"/>
    <n v="3.1639799999999996"/>
    <n v="1.3237399999999999"/>
    <n v="0.1665252631578947"/>
    <n v="6.9670526315789474E-2"/>
  </r>
  <r>
    <x v="3"/>
    <x v="13"/>
    <s v="Hofdünger"/>
    <x v="0"/>
    <x v="3"/>
    <s v="BESTAETIGT (6)"/>
    <n v="8770.7300000000014"/>
    <n v="4115.8000000000011"/>
    <x v="145"/>
    <x v="4"/>
    <n v="8.7707300000000021"/>
    <n v="4.115800000000001"/>
    <n v="0.19490511111111117"/>
    <n v="9.146222222222225E-2"/>
  </r>
  <r>
    <x v="3"/>
    <x v="13"/>
    <s v="Hofdünger"/>
    <x v="0"/>
    <x v="4"/>
    <s v="BESTAETIGT (6)"/>
    <n v="17044.2"/>
    <n v="6465.5"/>
    <x v="132"/>
    <x v="4"/>
    <n v="17.0442"/>
    <n v="6.4654999999999996"/>
    <n v="0.25064999999999998"/>
    <n v="9.5080882352941168E-2"/>
  </r>
  <r>
    <x v="3"/>
    <x v="13"/>
    <s v="Hofdünger"/>
    <x v="0"/>
    <x v="5"/>
    <s v="BESTAETIGT (6)"/>
    <n v="20859.53000000001"/>
    <n v="10654.409999999998"/>
    <x v="1"/>
    <x v="4"/>
    <n v="20.85953000000001"/>
    <n v="10.654409999999999"/>
    <n v="0.21504670103092793"/>
    <n v="0.10983927835051545"/>
  </r>
  <r>
    <x v="3"/>
    <x v="13"/>
    <s v="Hofdünger"/>
    <x v="0"/>
    <x v="6"/>
    <s v="BESTAETIGT (6)"/>
    <n v="2610.9899999999998"/>
    <n v="1566.22"/>
    <x v="8"/>
    <x v="4"/>
    <n v="2.6109899999999997"/>
    <n v="1.5662199999999999"/>
    <n v="0.13742052631578947"/>
    <n v="8.2432631578947368E-2"/>
  </r>
  <r>
    <x v="3"/>
    <x v="13"/>
    <s v="Hofdünger"/>
    <x v="1"/>
    <x v="9"/>
    <s v="BESTAETIGT (6)"/>
    <n v="255.6"/>
    <n v="194"/>
    <x v="10"/>
    <x v="4"/>
    <n v="0.25559999999999999"/>
    <n v="0.19400000000000001"/>
    <n v="0.1278"/>
    <n v="9.7000000000000003E-2"/>
  </r>
  <r>
    <x v="3"/>
    <x v="7"/>
    <s v="Hofdünger"/>
    <x v="3"/>
    <x v="16"/>
    <s v="BESTAETIGT (6)"/>
    <n v="1702.2"/>
    <n v="993.35"/>
    <x v="47"/>
    <x v="4"/>
    <n v="1.7021999999999999"/>
    <n v="0.99335000000000007"/>
    <n v="0.1063875"/>
    <n v="6.2084375000000004E-2"/>
  </r>
  <r>
    <x v="3"/>
    <x v="7"/>
    <s v="Hofdünger"/>
    <x v="0"/>
    <x v="1"/>
    <s v="BESTAETIGT (6)"/>
    <n v="174"/>
    <n v="72"/>
    <x v="13"/>
    <x v="4"/>
    <n v="0.17399999999999999"/>
    <n v="7.1999999999999995E-2"/>
    <n v="0.17399999999999999"/>
    <n v="7.1999999999999995E-2"/>
  </r>
  <r>
    <x v="3"/>
    <x v="7"/>
    <s v="Hofdünger"/>
    <x v="0"/>
    <x v="3"/>
    <s v="BESTAETIGT (6)"/>
    <n v="3063.12"/>
    <n v="1505.3400000000001"/>
    <x v="11"/>
    <x v="4"/>
    <n v="3.0631200000000001"/>
    <n v="1.5053400000000001"/>
    <n v="0.204208"/>
    <n v="0.10035600000000001"/>
  </r>
  <r>
    <x v="3"/>
    <x v="7"/>
    <s v="Hofdünger"/>
    <x v="0"/>
    <x v="4"/>
    <s v="BESTAETIGT (6)"/>
    <n v="2758.24"/>
    <n v="1073.1200000000001"/>
    <x v="41"/>
    <x v="4"/>
    <n v="2.7582399999999998"/>
    <n v="1.0731200000000001"/>
    <n v="0.25074909090909087"/>
    <n v="9.7556363636363649E-2"/>
  </r>
  <r>
    <x v="3"/>
    <x v="7"/>
    <s v="Hofdünger"/>
    <x v="0"/>
    <x v="5"/>
    <s v="BESTAETIGT (6)"/>
    <n v="4436.2000000000007"/>
    <n v="2362"/>
    <x v="82"/>
    <x v="4"/>
    <n v="4.4362000000000004"/>
    <n v="2.3620000000000001"/>
    <n v="0.21124761904761907"/>
    <n v="0.11247619047619048"/>
  </r>
  <r>
    <x v="3"/>
    <x v="7"/>
    <s v="Hofdünger"/>
    <x v="0"/>
    <x v="6"/>
    <s v="BESTAETIGT (6)"/>
    <n v="617.40000000000009"/>
    <n v="369.20000000000005"/>
    <x v="20"/>
    <x v="4"/>
    <n v="0.61740000000000006"/>
    <n v="0.36920000000000003"/>
    <n v="0.10290000000000001"/>
    <n v="6.1533333333333336E-2"/>
  </r>
  <r>
    <x v="3"/>
    <x v="7"/>
    <s v="Hofdünger"/>
    <x v="1"/>
    <x v="7"/>
    <s v="BESTAETIGT (6)"/>
    <n v="125"/>
    <n v="115"/>
    <x v="13"/>
    <x v="4"/>
    <n v="0.125"/>
    <n v="0.115"/>
    <n v="0.125"/>
    <n v="0.115"/>
  </r>
  <r>
    <x v="3"/>
    <x v="7"/>
    <s v="Hofdünger"/>
    <x v="1"/>
    <x v="9"/>
    <s v="BESTAETIGT (6)"/>
    <n v="335.32"/>
    <n v="253.79999999999998"/>
    <x v="10"/>
    <x v="4"/>
    <n v="0.33532000000000001"/>
    <n v="0.25379999999999997"/>
    <n v="0.16766"/>
    <n v="0.12689999999999999"/>
  </r>
  <r>
    <x v="3"/>
    <x v="14"/>
    <s v="Hofdünger"/>
    <x v="0"/>
    <x v="4"/>
    <s v="BESTAETIGT (6)"/>
    <n v="570"/>
    <n v="195"/>
    <x v="10"/>
    <x v="4"/>
    <n v="0.56999999999999995"/>
    <n v="0.19500000000000001"/>
    <n v="0.28499999999999998"/>
    <n v="9.7500000000000003E-2"/>
  </r>
  <r>
    <x v="3"/>
    <x v="17"/>
    <s v="Hofdünger"/>
    <x v="0"/>
    <x v="5"/>
    <s v="BESTAETIGT (6)"/>
    <n v="204"/>
    <n v="108"/>
    <x v="13"/>
    <x v="4"/>
    <n v="0.20399999999999999"/>
    <n v="0.108"/>
    <n v="0.20399999999999999"/>
    <n v="0.108"/>
  </r>
  <r>
    <x v="3"/>
    <x v="8"/>
    <s v="Hofdünger"/>
    <x v="3"/>
    <x v="16"/>
    <s v="BESTAETIGT (6)"/>
    <n v="713.8"/>
    <n v="382.2"/>
    <x v="20"/>
    <x v="4"/>
    <n v="0.71379999999999999"/>
    <n v="0.38219999999999998"/>
    <n v="0.11896666666666667"/>
    <n v="6.3699999999999993E-2"/>
  </r>
  <r>
    <x v="3"/>
    <x v="8"/>
    <s v="Hofdünger"/>
    <x v="0"/>
    <x v="1"/>
    <s v="BESTAETIGT (6)"/>
    <n v="540.04999999999995"/>
    <n v="223.92000000000002"/>
    <x v="2"/>
    <x v="4"/>
    <n v="0.54004999999999992"/>
    <n v="0.22392000000000001"/>
    <n v="0.13501249999999998"/>
    <n v="5.5980000000000002E-2"/>
  </r>
  <r>
    <x v="3"/>
    <x v="8"/>
    <s v="Hofdünger"/>
    <x v="0"/>
    <x v="3"/>
    <s v="BESTAETIGT (6)"/>
    <n v="641.4"/>
    <n v="297.59999999999997"/>
    <x v="2"/>
    <x v="4"/>
    <n v="0.64139999999999997"/>
    <n v="0.29759999999999998"/>
    <n v="0.16034999999999999"/>
    <n v="7.4399999999999994E-2"/>
  </r>
  <r>
    <x v="3"/>
    <x v="8"/>
    <s v="Hofdünger"/>
    <x v="0"/>
    <x v="4"/>
    <s v="BESTAETIGT (6)"/>
    <n v="4932.7999999999993"/>
    <n v="1709.8"/>
    <x v="41"/>
    <x v="4"/>
    <n v="4.9327999999999994"/>
    <n v="1.7098"/>
    <n v="0.44843636363636358"/>
    <n v="0.15543636363636362"/>
  </r>
  <r>
    <x v="3"/>
    <x v="8"/>
    <s v="Hofdünger"/>
    <x v="0"/>
    <x v="5"/>
    <s v="BESTAETIGT (6)"/>
    <n v="3158.3799999999997"/>
    <n v="1609.1"/>
    <x v="8"/>
    <x v="4"/>
    <n v="3.1583799999999997"/>
    <n v="1.6091"/>
    <n v="0.16623052631578947"/>
    <n v="8.4689473684210523E-2"/>
  </r>
  <r>
    <x v="3"/>
    <x v="8"/>
    <s v="Hofdünger"/>
    <x v="0"/>
    <x v="6"/>
    <s v="BESTAETIGT (6)"/>
    <n v="2212.2000000000003"/>
    <n v="1378.6000000000001"/>
    <x v="16"/>
    <x v="4"/>
    <n v="2.2122000000000002"/>
    <n v="1.3786"/>
    <n v="0.22122000000000003"/>
    <n v="0.13786000000000001"/>
  </r>
  <r>
    <x v="3"/>
    <x v="8"/>
    <s v="Hofdünger"/>
    <x v="1"/>
    <x v="9"/>
    <s v="BESTAETIGT (6)"/>
    <n v="579.15"/>
    <n v="425.25"/>
    <x v="7"/>
    <x v="4"/>
    <n v="0.57914999999999994"/>
    <n v="0.42525000000000002"/>
    <n v="0.19304999999999997"/>
    <n v="0.14175000000000001"/>
  </r>
  <r>
    <x v="3"/>
    <x v="8"/>
    <s v="Hofdünger"/>
    <x v="1"/>
    <x v="10"/>
    <s v="BESTAETIGT (6)"/>
    <n v="476"/>
    <n v="383"/>
    <x v="13"/>
    <x v="4"/>
    <n v="0.47599999999999998"/>
    <n v="0.38300000000000001"/>
    <n v="0.47599999999999998"/>
    <n v="0.38300000000000001"/>
  </r>
  <r>
    <x v="3"/>
    <x v="8"/>
    <s v="Hofdünger"/>
    <x v="1"/>
    <x v="12"/>
    <s v="BESTAETIGT (6)"/>
    <n v="1099.1499999999999"/>
    <n v="662.16"/>
    <x v="20"/>
    <x v="4"/>
    <n v="1.0991499999999998"/>
    <n v="0.66215999999999997"/>
    <n v="0.18319166666666664"/>
    <n v="0.11036"/>
  </r>
  <r>
    <x v="3"/>
    <x v="8"/>
    <s v="Hofdünger"/>
    <x v="1"/>
    <x v="1"/>
    <s v="BESTAETIGT (6)"/>
    <n v="318.39999999999998"/>
    <n v="132"/>
    <x v="13"/>
    <x v="4"/>
    <n v="0.31839999999999996"/>
    <n v="0.13200000000000001"/>
    <n v="0.31839999999999996"/>
    <n v="0.13200000000000001"/>
  </r>
  <r>
    <x v="3"/>
    <x v="10"/>
    <s v="Hofdünger"/>
    <x v="3"/>
    <x v="16"/>
    <s v="BESTAETIGT (6)"/>
    <n v="134.4"/>
    <n v="89.04"/>
    <x v="13"/>
    <x v="4"/>
    <n v="0.13440000000000002"/>
    <n v="8.9040000000000008E-2"/>
    <n v="0.13440000000000002"/>
    <n v="8.9040000000000008E-2"/>
  </r>
  <r>
    <x v="3"/>
    <x v="10"/>
    <s v="Hofdünger"/>
    <x v="0"/>
    <x v="4"/>
    <s v="BESTAETIGT (6)"/>
    <n v="128"/>
    <n v="48"/>
    <x v="13"/>
    <x v="4"/>
    <n v="0.128"/>
    <n v="4.8000000000000001E-2"/>
    <n v="0.128"/>
    <n v="4.8000000000000001E-2"/>
  </r>
  <r>
    <x v="3"/>
    <x v="10"/>
    <s v="Hofdünger"/>
    <x v="1"/>
    <x v="9"/>
    <s v="BESTAETIGT (6)"/>
    <n v="651.5"/>
    <n v="415.8"/>
    <x v="10"/>
    <x v="4"/>
    <n v="0.65149999999999997"/>
    <n v="0.4158"/>
    <n v="0.32574999999999998"/>
    <n v="0.2079"/>
  </r>
  <r>
    <x v="3"/>
    <x v="10"/>
    <s v="Hofdünger"/>
    <x v="1"/>
    <x v="5"/>
    <s v="BESTAETIGT (6)"/>
    <n v="273"/>
    <n v="245"/>
    <x v="13"/>
    <x v="4"/>
    <n v="0.27300000000000002"/>
    <n v="0.245"/>
    <n v="0.27300000000000002"/>
    <n v="0.245"/>
  </r>
  <r>
    <x v="3"/>
    <x v="12"/>
    <s v="Hofdünger"/>
    <x v="0"/>
    <x v="2"/>
    <s v="BESTAETIGT (6)"/>
    <n v="91.8"/>
    <n v="40.770000000000003"/>
    <x v="13"/>
    <x v="4"/>
    <n v="9.1799999999999993E-2"/>
    <n v="4.0770000000000001E-2"/>
    <n v="9.1799999999999993E-2"/>
    <n v="4.0770000000000001E-2"/>
  </r>
  <r>
    <x v="3"/>
    <x v="12"/>
    <s v="Hofdünger"/>
    <x v="0"/>
    <x v="3"/>
    <s v="BESTAETIGT (6)"/>
    <n v="248.67000000000002"/>
    <n v="125.55000000000001"/>
    <x v="10"/>
    <x v="4"/>
    <n v="0.24867"/>
    <n v="0.12555000000000002"/>
    <n v="0.124335"/>
    <n v="6.2775000000000011E-2"/>
  </r>
  <r>
    <x v="3"/>
    <x v="12"/>
    <s v="Hofdünger"/>
    <x v="0"/>
    <x v="5"/>
    <s v="BESTAETIGT (6)"/>
    <n v="2386.8000000000002"/>
    <n v="1263.5999999999999"/>
    <x v="23"/>
    <x v="4"/>
    <n v="2.3868"/>
    <n v="1.2635999999999998"/>
    <n v="0.26519999999999999"/>
    <n v="0.14039999999999997"/>
  </r>
  <r>
    <x v="3"/>
    <x v="12"/>
    <s v="Hofdünger"/>
    <x v="0"/>
    <x v="6"/>
    <s v="BESTAETIGT (6)"/>
    <n v="2467.7700000000004"/>
    <n v="1401.7600000000002"/>
    <x v="16"/>
    <x v="4"/>
    <n v="2.4677700000000002"/>
    <n v="1.4017600000000001"/>
    <n v="0.24677700000000002"/>
    <n v="0.14017600000000002"/>
  </r>
  <r>
    <x v="3"/>
    <x v="12"/>
    <s v="Hofdünger"/>
    <x v="1"/>
    <x v="7"/>
    <s v="BESTAETIGT (6)"/>
    <n v="119.76"/>
    <n v="109.48"/>
    <x v="13"/>
    <x v="4"/>
    <n v="0.11976000000000001"/>
    <n v="0.10948000000000001"/>
    <n v="0.11976000000000001"/>
    <n v="0.10948000000000001"/>
  </r>
  <r>
    <x v="3"/>
    <x v="12"/>
    <s v="Hofdünger"/>
    <x v="1"/>
    <x v="8"/>
    <s v="BESTAETIGT (6)"/>
    <n v="69.959999999999994"/>
    <n v="30.36"/>
    <x v="13"/>
    <x v="4"/>
    <n v="6.9959999999999994E-2"/>
    <n v="3.0359999999999998E-2"/>
    <n v="6.9959999999999994E-2"/>
    <n v="3.0359999999999998E-2"/>
  </r>
  <r>
    <x v="3"/>
    <x v="12"/>
    <s v="Hofdünger"/>
    <x v="1"/>
    <x v="9"/>
    <s v="BESTAETIGT (6)"/>
    <n v="489.06000000000006"/>
    <n v="359.1"/>
    <x v="10"/>
    <x v="4"/>
    <n v="0.48906000000000005"/>
    <n v="0.35910000000000003"/>
    <n v="0.24453000000000003"/>
    <n v="0.17955000000000002"/>
  </r>
  <r>
    <x v="4"/>
    <x v="13"/>
    <s v="Hofdünger"/>
    <x v="3"/>
    <x v="16"/>
    <s v="BESTAETIGT (6)"/>
    <n v="720"/>
    <n v="256"/>
    <x v="7"/>
    <x v="4"/>
    <n v="0.72"/>
    <n v="0.25600000000000001"/>
    <n v="0.24"/>
    <n v="8.533333333333333E-2"/>
  </r>
  <r>
    <x v="4"/>
    <x v="13"/>
    <s v="Hofdünger"/>
    <x v="0"/>
    <x v="3"/>
    <s v="BESTAETIGT (6)"/>
    <n v="160"/>
    <n v="88"/>
    <x v="13"/>
    <x v="4"/>
    <n v="0.16"/>
    <n v="8.7999999999999995E-2"/>
    <n v="0.16"/>
    <n v="8.7999999999999995E-2"/>
  </r>
  <r>
    <x v="4"/>
    <x v="13"/>
    <s v="Hofdünger"/>
    <x v="0"/>
    <x v="4"/>
    <s v="BESTAETIGT (6)"/>
    <n v="6103.8999999999987"/>
    <n v="2550.3000000000002"/>
    <x v="92"/>
    <x v="4"/>
    <n v="6.1038999999999985"/>
    <n v="2.5503"/>
    <n v="0.14195116279069764"/>
    <n v="5.9309302325581396E-2"/>
  </r>
  <r>
    <x v="4"/>
    <x v="13"/>
    <s v="Hofdünger"/>
    <x v="0"/>
    <x v="6"/>
    <s v="BESTAETIGT (6)"/>
    <n v="3344"/>
    <n v="1672"/>
    <x v="59"/>
    <x v="4"/>
    <n v="3.3439999999999999"/>
    <n v="1.6719999999999999"/>
    <n v="0.1153103448275862"/>
    <n v="5.7655172413793102E-2"/>
  </r>
  <r>
    <x v="4"/>
    <x v="13"/>
    <s v="Hofdünger"/>
    <x v="1"/>
    <x v="14"/>
    <s v="BESTAETIGT (6)"/>
    <n v="160"/>
    <n v="66"/>
    <x v="13"/>
    <x v="4"/>
    <n v="0.16"/>
    <n v="6.6000000000000003E-2"/>
    <n v="0.16"/>
    <n v="6.6000000000000003E-2"/>
  </r>
  <r>
    <x v="4"/>
    <x v="13"/>
    <s v="Hofdünger"/>
    <x v="1"/>
    <x v="15"/>
    <s v="BESTAETIGT (6)"/>
    <n v="112"/>
    <n v="92"/>
    <x v="13"/>
    <x v="4"/>
    <n v="0.112"/>
    <n v="9.1999999999999998E-2"/>
    <n v="0.112"/>
    <n v="9.1999999999999998E-2"/>
  </r>
  <r>
    <x v="4"/>
    <x v="13"/>
    <s v="Recyclingdünger"/>
    <x v="2"/>
    <x v="16"/>
    <s v="BESTAETIGT (6)"/>
    <n v="887.84"/>
    <n v="243.68"/>
    <x v="7"/>
    <x v="4"/>
    <n v="0.88784000000000007"/>
    <n v="0.24368000000000001"/>
    <n v="0.29594666666666669"/>
    <n v="8.1226666666666669E-2"/>
  </r>
  <r>
    <x v="4"/>
    <x v="7"/>
    <s v="Hofdünger"/>
    <x v="3"/>
    <x v="16"/>
    <s v="BESTAETIGT (6)"/>
    <n v="11403.9"/>
    <n v="5204.9600000000009"/>
    <x v="99"/>
    <x v="4"/>
    <n v="11.4039"/>
    <n v="5.2049600000000007"/>
    <n v="0.20364107142857144"/>
    <n v="9.2945714285714298E-2"/>
  </r>
  <r>
    <x v="4"/>
    <x v="7"/>
    <s v="Hofdünger"/>
    <x v="0"/>
    <x v="1"/>
    <s v="BESTAETIGT (6)"/>
    <n v="6747.5000000000009"/>
    <n v="2784.45"/>
    <x v="128"/>
    <x v="4"/>
    <n v="6.7475000000000005"/>
    <n v="2.7844499999999996"/>
    <n v="0.17301282051282052"/>
    <n v="7.1396153846153831E-2"/>
  </r>
  <r>
    <x v="4"/>
    <x v="7"/>
    <s v="Hofdünger"/>
    <x v="0"/>
    <x v="3"/>
    <s v="BESTAETIGT (6)"/>
    <n v="1751.3999999999999"/>
    <n v="981.56000000000006"/>
    <x v="51"/>
    <x v="4"/>
    <n v="1.7513999999999998"/>
    <n v="0.9815600000000001"/>
    <n v="0.14595"/>
    <n v="8.179666666666667E-2"/>
  </r>
  <r>
    <x v="4"/>
    <x v="7"/>
    <s v="Hofdünger"/>
    <x v="0"/>
    <x v="4"/>
    <s v="BESTAETIGT (6)"/>
    <n v="25295.83"/>
    <n v="9942.17"/>
    <x v="155"/>
    <x v="4"/>
    <n v="25.295830000000002"/>
    <n v="9.9421700000000008"/>
    <n v="0.17445400000000003"/>
    <n v="6.8566689655172416E-2"/>
  </r>
  <r>
    <x v="4"/>
    <x v="7"/>
    <s v="Hofdünger"/>
    <x v="0"/>
    <x v="5"/>
    <s v="BESTAETIGT (6)"/>
    <n v="1238.3"/>
    <n v="597.79999999999995"/>
    <x v="18"/>
    <x v="4"/>
    <n v="1.2383"/>
    <n v="0.5978"/>
    <n v="0.24765999999999999"/>
    <n v="0.11956"/>
  </r>
  <r>
    <x v="4"/>
    <x v="7"/>
    <s v="Hofdünger"/>
    <x v="0"/>
    <x v="6"/>
    <s v="BESTAETIGT (6)"/>
    <n v="5927.2"/>
    <n v="2929.2200000000003"/>
    <x v="111"/>
    <x v="4"/>
    <n v="5.9272"/>
    <n v="2.9292200000000004"/>
    <n v="0.11183396226415095"/>
    <n v="5.5268301886792458E-2"/>
  </r>
  <r>
    <x v="4"/>
    <x v="7"/>
    <s v="Hofdünger"/>
    <x v="1"/>
    <x v="0"/>
    <s v="BESTAETIGT (6)"/>
    <n v="160.56"/>
    <n v="124.8"/>
    <x v="13"/>
    <x v="4"/>
    <n v="0.16056000000000001"/>
    <n v="0.12479999999999999"/>
    <n v="0.16056000000000001"/>
    <n v="0.12479999999999999"/>
  </r>
  <r>
    <x v="4"/>
    <x v="7"/>
    <s v="Hofdünger"/>
    <x v="1"/>
    <x v="9"/>
    <s v="BESTAETIGT (6)"/>
    <n v="271.32"/>
    <n v="219.64000000000001"/>
    <x v="10"/>
    <x v="4"/>
    <n v="0.27132000000000001"/>
    <n v="0.21964"/>
    <n v="0.13566"/>
    <n v="0.10982"/>
  </r>
  <r>
    <x v="4"/>
    <x v="7"/>
    <s v="Hofdünger"/>
    <x v="1"/>
    <x v="11"/>
    <s v="BESTAETIGT (6)"/>
    <n v="28.560000000000002"/>
    <n v="21"/>
    <x v="10"/>
    <x v="4"/>
    <n v="2.8560000000000002E-2"/>
    <n v="2.1000000000000001E-2"/>
    <n v="1.4280000000000001E-2"/>
    <n v="1.0500000000000001E-2"/>
  </r>
  <r>
    <x v="4"/>
    <x v="7"/>
    <s v="Hofdünger"/>
    <x v="1"/>
    <x v="1"/>
    <s v="BESTAETIGT (6)"/>
    <n v="40.479999999999997"/>
    <n v="26.4"/>
    <x v="13"/>
    <x v="4"/>
    <n v="4.0479999999999995E-2"/>
    <n v="2.64E-2"/>
    <n v="4.0479999999999995E-2"/>
    <n v="2.64E-2"/>
  </r>
  <r>
    <x v="4"/>
    <x v="7"/>
    <s v="Hofdünger"/>
    <x v="1"/>
    <x v="2"/>
    <s v="BESTAETIGT (6)"/>
    <n v="20.25"/>
    <n v="8.65"/>
    <x v="13"/>
    <x v="4"/>
    <n v="2.0250000000000001E-2"/>
    <n v="8.6499999999999997E-3"/>
    <n v="2.0250000000000001E-2"/>
    <n v="8.6499999999999997E-3"/>
  </r>
  <r>
    <x v="4"/>
    <x v="7"/>
    <s v="Hofdünger"/>
    <x v="1"/>
    <x v="15"/>
    <s v="BESTAETIGT (6)"/>
    <n v="511"/>
    <n v="419.75"/>
    <x v="10"/>
    <x v="4"/>
    <n v="0.51100000000000001"/>
    <n v="0.41975000000000001"/>
    <n v="0.2555"/>
    <n v="0.20987500000000001"/>
  </r>
  <r>
    <x v="4"/>
    <x v="7"/>
    <s v="Recyclingdünger"/>
    <x v="2"/>
    <x v="16"/>
    <s v="BESTAETIGT (6)"/>
    <n v="325.2"/>
    <n v="80.400000000000006"/>
    <x v="13"/>
    <x v="4"/>
    <n v="0.32519999999999999"/>
    <n v="8.0399999999999999E-2"/>
    <n v="0.32519999999999999"/>
    <n v="8.0399999999999999E-2"/>
  </r>
  <r>
    <x v="4"/>
    <x v="14"/>
    <s v="Hofdünger"/>
    <x v="0"/>
    <x v="4"/>
    <s v="BESTAETIGT (6)"/>
    <n v="1404"/>
    <n v="592.79999999999995"/>
    <x v="18"/>
    <x v="4"/>
    <n v="1.4039999999999999"/>
    <n v="0.59279999999999999"/>
    <n v="0.28079999999999999"/>
    <n v="0.11856"/>
  </r>
  <r>
    <x v="4"/>
    <x v="8"/>
    <s v="Hofdünger"/>
    <x v="3"/>
    <x v="16"/>
    <s v="BESTAETIGT (6)"/>
    <n v="174"/>
    <n v="66.2"/>
    <x v="10"/>
    <x v="4"/>
    <n v="0.17399999999999999"/>
    <n v="6.6200000000000009E-2"/>
    <n v="8.6999999999999994E-2"/>
    <n v="3.3100000000000004E-2"/>
  </r>
  <r>
    <x v="4"/>
    <x v="8"/>
    <s v="Hofdünger"/>
    <x v="0"/>
    <x v="1"/>
    <s v="BESTAETIGT (6)"/>
    <n v="1128"/>
    <n v="452.8"/>
    <x v="15"/>
    <x v="4"/>
    <n v="1.1279999999999999"/>
    <n v="0.45280000000000004"/>
    <n v="0.16114285714285712"/>
    <n v="6.4685714285714291E-2"/>
  </r>
  <r>
    <x v="4"/>
    <x v="8"/>
    <s v="Hofdünger"/>
    <x v="0"/>
    <x v="3"/>
    <s v="BESTAETIGT (6)"/>
    <n v="263"/>
    <n v="130"/>
    <x v="13"/>
    <x v="4"/>
    <n v="0.26300000000000001"/>
    <n v="0.13"/>
    <n v="0.26300000000000001"/>
    <n v="0.13"/>
  </r>
  <r>
    <x v="4"/>
    <x v="8"/>
    <s v="Hofdünger"/>
    <x v="0"/>
    <x v="4"/>
    <s v="BESTAETIGT (6)"/>
    <n v="8419.8000000000011"/>
    <n v="3677.7500000000005"/>
    <x v="127"/>
    <x v="4"/>
    <n v="8.4198000000000004"/>
    <n v="3.6777500000000005"/>
    <n v="0.20047142857142858"/>
    <n v="8.7565476190476207E-2"/>
  </r>
  <r>
    <x v="4"/>
    <x v="8"/>
    <s v="Hofdünger"/>
    <x v="0"/>
    <x v="5"/>
    <s v="BESTAETIGT (6)"/>
    <n v="565.5"/>
    <n v="273"/>
    <x v="2"/>
    <x v="4"/>
    <n v="0.5655"/>
    <n v="0.27300000000000002"/>
    <n v="0.141375"/>
    <n v="6.8250000000000005E-2"/>
  </r>
  <r>
    <x v="4"/>
    <x v="8"/>
    <s v="Hofdünger"/>
    <x v="0"/>
    <x v="6"/>
    <s v="BESTAETIGT (6)"/>
    <n v="2531.1999999999994"/>
    <n v="1235.1999999999998"/>
    <x v="11"/>
    <x v="4"/>
    <n v="2.5311999999999992"/>
    <n v="1.2351999999999999"/>
    <n v="0.16874666666666663"/>
    <n v="8.2346666666666651E-2"/>
  </r>
  <r>
    <x v="4"/>
    <x v="8"/>
    <s v="Hofdünger"/>
    <x v="1"/>
    <x v="1"/>
    <s v="BESTAETIGT (6)"/>
    <n v="73.599999999999994"/>
    <n v="48"/>
    <x v="13"/>
    <x v="4"/>
    <n v="7.3599999999999999E-2"/>
    <n v="4.8000000000000001E-2"/>
    <n v="7.3599999999999999E-2"/>
    <n v="4.8000000000000001E-2"/>
  </r>
  <r>
    <x v="4"/>
    <x v="8"/>
    <s v="Recyclingdünger"/>
    <x v="2"/>
    <x v="16"/>
    <s v="BESTAETIGT (6)"/>
    <n v="2780.7200000000003"/>
    <n v="1090.94"/>
    <x v="11"/>
    <x v="4"/>
    <n v="2.7807200000000001"/>
    <n v="1.09094"/>
    <n v="0.18538133333333334"/>
    <n v="7.272933333333334E-2"/>
  </r>
  <r>
    <x v="4"/>
    <x v="22"/>
    <s v="Hofdünger"/>
    <x v="0"/>
    <x v="1"/>
    <s v="BESTAETIGT (6)"/>
    <n v="423.5"/>
    <n v="173.25"/>
    <x v="10"/>
    <x v="4"/>
    <n v="0.42349999999999999"/>
    <n v="0.17324999999999999"/>
    <n v="0.21174999999999999"/>
    <n v="8.6624999999999994E-2"/>
  </r>
  <r>
    <x v="4"/>
    <x v="22"/>
    <s v="Hofdünger"/>
    <x v="0"/>
    <x v="4"/>
    <s v="BESTAETIGT (6)"/>
    <n v="720"/>
    <n v="340"/>
    <x v="13"/>
    <x v="4"/>
    <n v="0.72"/>
    <n v="0.34"/>
    <n v="0.72"/>
    <n v="0.34"/>
  </r>
  <r>
    <x v="4"/>
    <x v="22"/>
    <s v="Hofdünger"/>
    <x v="1"/>
    <x v="9"/>
    <s v="BESTAETIGT (6)"/>
    <n v="1413"/>
    <n v="954"/>
    <x v="13"/>
    <x v="4"/>
    <n v="1.413"/>
    <n v="0.95399999999999996"/>
    <n v="1.413"/>
    <n v="0.95399999999999996"/>
  </r>
  <r>
    <x v="4"/>
    <x v="22"/>
    <s v="Recyclingdünger"/>
    <x v="2"/>
    <x v="16"/>
    <s v="BESTAETIGT (6)"/>
    <n v="558.26"/>
    <n v="138.02000000000001"/>
    <x v="13"/>
    <x v="4"/>
    <n v="0.55825999999999998"/>
    <n v="0.13802"/>
    <n v="0.55825999999999998"/>
    <n v="0.13802"/>
  </r>
  <r>
    <x v="4"/>
    <x v="10"/>
    <s v="Hofdünger"/>
    <x v="0"/>
    <x v="1"/>
    <s v="BESTAETIGT (6)"/>
    <n v="416.9"/>
    <n v="170.55"/>
    <x v="18"/>
    <x v="4"/>
    <n v="0.41689999999999999"/>
    <n v="0.17055000000000001"/>
    <n v="8.3379999999999996E-2"/>
    <n v="3.4110000000000001E-2"/>
  </r>
  <r>
    <x v="4"/>
    <x v="10"/>
    <s v="Hofdünger"/>
    <x v="0"/>
    <x v="4"/>
    <s v="BESTAETIGT (6)"/>
    <n v="2173.4499999999998"/>
    <n v="770.65"/>
    <x v="21"/>
    <x v="4"/>
    <n v="2.1734499999999999"/>
    <n v="0.77064999999999995"/>
    <n v="0.27168124999999999"/>
    <n v="9.6331249999999993E-2"/>
  </r>
  <r>
    <x v="4"/>
    <x v="10"/>
    <s v="Hofdünger"/>
    <x v="0"/>
    <x v="6"/>
    <s v="BESTAETIGT (6)"/>
    <n v="899.4"/>
    <n v="428.79999999999995"/>
    <x v="10"/>
    <x v="4"/>
    <n v="0.89939999999999998"/>
    <n v="0.42879999999999996"/>
    <n v="0.44969999999999999"/>
    <n v="0.21439999999999998"/>
  </r>
  <r>
    <x v="4"/>
    <x v="10"/>
    <s v="Hofdünger"/>
    <x v="1"/>
    <x v="9"/>
    <s v="BESTAETIGT (6)"/>
    <n v="588"/>
    <n v="476"/>
    <x v="10"/>
    <x v="4"/>
    <n v="0.58799999999999997"/>
    <n v="0.47599999999999998"/>
    <n v="0.29399999999999998"/>
    <n v="0.23799999999999999"/>
  </r>
  <r>
    <x v="4"/>
    <x v="10"/>
    <s v="Hofdünger"/>
    <x v="1"/>
    <x v="11"/>
    <s v="BESTAETIGT (6)"/>
    <n v="502.19999999999993"/>
    <n v="405"/>
    <x v="2"/>
    <x v="4"/>
    <n v="0.50219999999999998"/>
    <n v="0.40500000000000003"/>
    <n v="0.12554999999999999"/>
    <n v="0.10125000000000001"/>
  </r>
  <r>
    <x v="4"/>
    <x v="10"/>
    <s v="Recyclingdünger"/>
    <x v="2"/>
    <x v="16"/>
    <s v="BESTAETIGT (6)"/>
    <n v="6108.8"/>
    <n v="2098.1"/>
    <x v="25"/>
    <x v="4"/>
    <n v="6.1088000000000005"/>
    <n v="2.0981000000000001"/>
    <n v="0.23495384615384618"/>
    <n v="8.0696153846153848E-2"/>
  </r>
  <r>
    <x v="4"/>
    <x v="12"/>
    <s v="Hofdünger"/>
    <x v="0"/>
    <x v="4"/>
    <s v="BESTAETIGT (6)"/>
    <n v="2245.5"/>
    <n v="864.34999999999991"/>
    <x v="20"/>
    <x v="4"/>
    <n v="2.2454999999999998"/>
    <n v="0.86434999999999995"/>
    <n v="0.37424999999999997"/>
    <n v="0.14405833333333332"/>
  </r>
  <r>
    <x v="4"/>
    <x v="12"/>
    <s v="Hofdünger"/>
    <x v="0"/>
    <x v="6"/>
    <s v="BESTAETIGT (6)"/>
    <n v="2419.1999999999998"/>
    <n v="1209.5999999999999"/>
    <x v="23"/>
    <x v="4"/>
    <n v="2.4192"/>
    <n v="1.2096"/>
    <n v="0.26879999999999998"/>
    <n v="0.13439999999999999"/>
  </r>
  <r>
    <x v="4"/>
    <x v="12"/>
    <s v="Recyclingdünger"/>
    <x v="2"/>
    <x v="16"/>
    <s v="BESTAETIGT (6)"/>
    <n v="184597.07"/>
    <n v="45638.389999999992"/>
    <x v="2"/>
    <x v="4"/>
    <n v="184.59707"/>
    <n v="45.638389999999994"/>
    <n v="46.149267500000001"/>
    <n v="11.409597499999999"/>
  </r>
  <r>
    <x v="5"/>
    <x v="0"/>
    <s v="Hofdünger"/>
    <x v="0"/>
    <x v="0"/>
    <s v="BESTAETIGT (6)"/>
    <n v="899"/>
    <n v="461.2"/>
    <x v="15"/>
    <x v="4"/>
    <n v="0.89900000000000002"/>
    <n v="0.4612"/>
    <n v="0.12842857142857142"/>
    <n v="6.5885714285714284E-2"/>
  </r>
  <r>
    <x v="5"/>
    <x v="0"/>
    <s v="Hofdünger"/>
    <x v="0"/>
    <x v="1"/>
    <s v="BESTAETIGT (6)"/>
    <n v="5267.6399999999994"/>
    <n v="2310.2600000000002"/>
    <x v="47"/>
    <x v="4"/>
    <n v="5.2676399999999992"/>
    <n v="2.3102600000000004"/>
    <n v="0.32922749999999995"/>
    <n v="0.14439125000000003"/>
  </r>
  <r>
    <x v="5"/>
    <x v="0"/>
    <s v="Hofdünger"/>
    <x v="0"/>
    <x v="3"/>
    <s v="BESTAETIGT (6)"/>
    <n v="252"/>
    <n v="117"/>
    <x v="13"/>
    <x v="4"/>
    <n v="0.252"/>
    <n v="0.11700000000000001"/>
    <n v="0.252"/>
    <n v="0.11700000000000001"/>
  </r>
  <r>
    <x v="5"/>
    <x v="0"/>
    <s v="Hofdünger"/>
    <x v="0"/>
    <x v="4"/>
    <s v="BESTAETIGT (6)"/>
    <n v="6372.5"/>
    <n v="2538.3000000000002"/>
    <x v="41"/>
    <x v="4"/>
    <n v="6.3724999999999996"/>
    <n v="2.5383"/>
    <n v="0.57931818181818173"/>
    <n v="0.23075454545454546"/>
  </r>
  <r>
    <x v="5"/>
    <x v="0"/>
    <s v="Hofdünger"/>
    <x v="1"/>
    <x v="7"/>
    <s v="BESTAETIGT (6)"/>
    <n v="371.2"/>
    <n v="339.2"/>
    <x v="13"/>
    <x v="4"/>
    <n v="0.37119999999999997"/>
    <n v="0.3392"/>
    <n v="0.37119999999999997"/>
    <n v="0.3392"/>
  </r>
  <r>
    <x v="5"/>
    <x v="0"/>
    <s v="Hofdünger"/>
    <x v="1"/>
    <x v="9"/>
    <s v="BESTAETIGT (6)"/>
    <n v="453.6"/>
    <n v="367.2"/>
    <x v="13"/>
    <x v="4"/>
    <n v="0.4536"/>
    <n v="0.36719999999999997"/>
    <n v="0.4536"/>
    <n v="0.36719999999999997"/>
  </r>
  <r>
    <x v="5"/>
    <x v="0"/>
    <s v="Hofdünger"/>
    <x v="1"/>
    <x v="11"/>
    <s v="BESTAETIGT (6)"/>
    <n v="2147.2000000000003"/>
    <n v="1220"/>
    <x v="41"/>
    <x v="4"/>
    <n v="2.1472000000000002"/>
    <n v="1.22"/>
    <n v="0.19520000000000001"/>
    <n v="0.1109090909090909"/>
  </r>
  <r>
    <x v="5"/>
    <x v="0"/>
    <s v="Hofdünger"/>
    <x v="1"/>
    <x v="12"/>
    <s v="BESTAETIGT (6)"/>
    <n v="5368.85"/>
    <n v="3089.25"/>
    <x v="20"/>
    <x v="4"/>
    <n v="5.3688500000000001"/>
    <n v="3.0892499999999998"/>
    <n v="0.89480833333333332"/>
    <n v="0.51487499999999997"/>
  </r>
  <r>
    <x v="5"/>
    <x v="0"/>
    <s v="Hofdünger"/>
    <x v="1"/>
    <x v="1"/>
    <s v="BESTAETIGT (6)"/>
    <n v="1116.48"/>
    <n v="846.4"/>
    <x v="10"/>
    <x v="4"/>
    <n v="1.1164799999999999"/>
    <n v="0.84639999999999993"/>
    <n v="0.55823999999999996"/>
    <n v="0.42319999999999997"/>
  </r>
  <r>
    <x v="5"/>
    <x v="0"/>
    <s v="Recyclingdünger"/>
    <x v="2"/>
    <x v="16"/>
    <s v="BESTAETIGT (6)"/>
    <n v="7113.3600000000006"/>
    <n v="2476.2800000000002"/>
    <x v="41"/>
    <x v="4"/>
    <n v="7.113360000000001"/>
    <n v="2.47628"/>
    <n v="0.64666909090909097"/>
    <n v="0.22511636363636364"/>
  </r>
  <r>
    <x v="5"/>
    <x v="3"/>
    <s v="Hofdünger"/>
    <x v="0"/>
    <x v="0"/>
    <s v="BESTAETIGT (6)"/>
    <n v="42746.32"/>
    <n v="18963.45"/>
    <x v="313"/>
    <x v="4"/>
    <n v="42.746319999999997"/>
    <n v="18.963450000000002"/>
    <n v="0.39579925925925924"/>
    <n v="0.17558750000000001"/>
  </r>
  <r>
    <x v="5"/>
    <x v="3"/>
    <s v="Hofdünger"/>
    <x v="0"/>
    <x v="1"/>
    <s v="BESTAETIGT (6)"/>
    <n v="1032.4000000000001"/>
    <n v="433.2"/>
    <x v="2"/>
    <x v="4"/>
    <n v="1.0324"/>
    <n v="0.43319999999999997"/>
    <n v="0.2581"/>
    <n v="0.10829999999999999"/>
  </r>
  <r>
    <x v="5"/>
    <x v="3"/>
    <s v="Hofdünger"/>
    <x v="0"/>
    <x v="2"/>
    <s v="BESTAETIGT (6)"/>
    <n v="829.4"/>
    <n v="314.60000000000002"/>
    <x v="13"/>
    <x v="4"/>
    <n v="0.82940000000000003"/>
    <n v="0.31460000000000005"/>
    <n v="0.82940000000000003"/>
    <n v="0.31460000000000005"/>
  </r>
  <r>
    <x v="5"/>
    <x v="3"/>
    <s v="Hofdünger"/>
    <x v="0"/>
    <x v="3"/>
    <s v="BESTAETIGT (6)"/>
    <n v="125"/>
    <n v="70"/>
    <x v="13"/>
    <x v="4"/>
    <n v="0.125"/>
    <n v="7.0000000000000007E-2"/>
    <n v="0.125"/>
    <n v="7.0000000000000007E-2"/>
  </r>
  <r>
    <x v="5"/>
    <x v="3"/>
    <s v="Hofdünger"/>
    <x v="0"/>
    <x v="4"/>
    <s v="BESTAETIGT (6)"/>
    <n v="6842.16"/>
    <n v="3136.7200000000003"/>
    <x v="8"/>
    <x v="4"/>
    <n v="6.8421599999999998"/>
    <n v="3.1367200000000004"/>
    <n v="0.36011368421052631"/>
    <n v="0.16509052631578949"/>
  </r>
  <r>
    <x v="5"/>
    <x v="3"/>
    <s v="Hofdünger"/>
    <x v="0"/>
    <x v="5"/>
    <s v="BESTAETIGT (6)"/>
    <n v="323.39999999999998"/>
    <n v="221.1"/>
    <x v="7"/>
    <x v="4"/>
    <n v="0.32339999999999997"/>
    <n v="0.22109999999999999"/>
    <n v="0.10779999999999999"/>
    <n v="7.3700000000000002E-2"/>
  </r>
  <r>
    <x v="5"/>
    <x v="3"/>
    <s v="Hofdünger"/>
    <x v="1"/>
    <x v="0"/>
    <s v="BESTAETIGT (6)"/>
    <n v="350"/>
    <n v="215"/>
    <x v="10"/>
    <x v="4"/>
    <n v="0.35"/>
    <n v="0.215"/>
    <n v="0.17499999999999999"/>
    <n v="0.1075"/>
  </r>
  <r>
    <x v="5"/>
    <x v="3"/>
    <s v="Hofdünger"/>
    <x v="1"/>
    <x v="9"/>
    <s v="BESTAETIGT (6)"/>
    <n v="678.5"/>
    <n v="413"/>
    <x v="13"/>
    <x v="4"/>
    <n v="0.67849999999999999"/>
    <n v="0.41299999999999998"/>
    <n v="0.67849999999999999"/>
    <n v="0.41299999999999998"/>
  </r>
  <r>
    <x v="5"/>
    <x v="3"/>
    <s v="Hofdünger"/>
    <x v="1"/>
    <x v="11"/>
    <s v="BESTAETIGT (6)"/>
    <n v="79.2"/>
    <n v="45"/>
    <x v="13"/>
    <x v="4"/>
    <n v="7.9200000000000007E-2"/>
    <n v="4.4999999999999998E-2"/>
    <n v="7.9200000000000007E-2"/>
    <n v="4.4999999999999998E-2"/>
  </r>
  <r>
    <x v="5"/>
    <x v="3"/>
    <s v="Hofdünger"/>
    <x v="1"/>
    <x v="12"/>
    <s v="BESTAETIGT (6)"/>
    <n v="1647.3"/>
    <n v="849.3"/>
    <x v="7"/>
    <x v="4"/>
    <n v="1.6473"/>
    <n v="0.84929999999999994"/>
    <n v="0.54910000000000003"/>
    <n v="0.28309999999999996"/>
  </r>
  <r>
    <x v="5"/>
    <x v="3"/>
    <s v="Hofdünger"/>
    <x v="1"/>
    <x v="1"/>
    <s v="BESTAETIGT (6)"/>
    <n v="447.2"/>
    <n v="216"/>
    <x v="10"/>
    <x v="4"/>
    <n v="0.44719999999999999"/>
    <n v="0.216"/>
    <n v="0.22359999999999999"/>
    <n v="0.108"/>
  </r>
  <r>
    <x v="5"/>
    <x v="3"/>
    <s v="Hofdünger"/>
    <x v="1"/>
    <x v="2"/>
    <s v="BESTAETIGT (6)"/>
    <n v="324"/>
    <n v="138.4"/>
    <x v="13"/>
    <x v="4"/>
    <n v="0.32400000000000001"/>
    <n v="0.1384"/>
    <n v="0.32400000000000001"/>
    <n v="0.1384"/>
  </r>
  <r>
    <x v="5"/>
    <x v="3"/>
    <s v="Hofdünger"/>
    <x v="1"/>
    <x v="4"/>
    <s v="BESTAETIGT (6)"/>
    <n v="191.1"/>
    <n v="171.5"/>
    <x v="13"/>
    <x v="4"/>
    <n v="0.19109999999999999"/>
    <n v="0.17150000000000001"/>
    <n v="0.19109999999999999"/>
    <n v="0.17150000000000001"/>
  </r>
  <r>
    <x v="5"/>
    <x v="3"/>
    <s v="Recyclingdünger"/>
    <x v="2"/>
    <x v="16"/>
    <s v="BESTAETIGT (6)"/>
    <n v="20376.740000000005"/>
    <n v="8869.68"/>
    <x v="127"/>
    <x v="4"/>
    <n v="20.376740000000005"/>
    <n v="8.8696800000000007"/>
    <n v="0.48516047619047631"/>
    <n v="0.21118285714285717"/>
  </r>
  <r>
    <x v="5"/>
    <x v="4"/>
    <s v="Hofdünger"/>
    <x v="0"/>
    <x v="0"/>
    <s v="BESTAETIGT (6)"/>
    <n v="1381.9"/>
    <n v="571.5"/>
    <x v="2"/>
    <x v="4"/>
    <n v="1.3819000000000001"/>
    <n v="0.57150000000000001"/>
    <n v="0.34547500000000003"/>
    <n v="0.142875"/>
  </r>
  <r>
    <x v="5"/>
    <x v="4"/>
    <s v="Hofdünger"/>
    <x v="0"/>
    <x v="2"/>
    <s v="BESTAETIGT (6)"/>
    <n v="1080.5799999999997"/>
    <n v="467.88000000000005"/>
    <x v="27"/>
    <x v="4"/>
    <n v="1.0805799999999997"/>
    <n v="0.46788000000000007"/>
    <n v="8.3121538461538441E-2"/>
    <n v="3.5990769230769236E-2"/>
  </r>
  <r>
    <x v="5"/>
    <x v="4"/>
    <s v="Hofdünger"/>
    <x v="0"/>
    <x v="5"/>
    <s v="BESTAETIGT (6)"/>
    <n v="290"/>
    <n v="150"/>
    <x v="13"/>
    <x v="4"/>
    <n v="0.28999999999999998"/>
    <n v="0.15"/>
    <n v="0.28999999999999998"/>
    <n v="0.15"/>
  </r>
  <r>
    <x v="5"/>
    <x v="4"/>
    <s v="Hofdünger"/>
    <x v="0"/>
    <x v="6"/>
    <s v="BESTAETIGT (6)"/>
    <n v="145.80000000000001"/>
    <n v="93.15"/>
    <x v="13"/>
    <x v="4"/>
    <n v="0.14580000000000001"/>
    <n v="9.3150000000000011E-2"/>
    <n v="0.14580000000000001"/>
    <n v="9.3150000000000011E-2"/>
  </r>
  <r>
    <x v="5"/>
    <x v="4"/>
    <s v="Hofdünger"/>
    <x v="1"/>
    <x v="2"/>
    <s v="BESTAETIGT (6)"/>
    <n v="2982.9999999999995"/>
    <n v="1995"/>
    <x v="16"/>
    <x v="4"/>
    <n v="2.9829999999999997"/>
    <n v="1.9950000000000001"/>
    <n v="0.29829999999999995"/>
    <n v="0.19950000000000001"/>
  </r>
  <r>
    <x v="5"/>
    <x v="1"/>
    <s v="Hofdünger"/>
    <x v="0"/>
    <x v="0"/>
    <s v="BESTAETIGT (6)"/>
    <n v="303482.58999999991"/>
    <n v="141754.39999999997"/>
    <x v="314"/>
    <x v="4"/>
    <n v="303.4825899999999"/>
    <n v="141.75439999999998"/>
    <n v="0.39209636950904381"/>
    <n v="0.18314521963824287"/>
  </r>
  <r>
    <x v="5"/>
    <x v="1"/>
    <s v="Hofdünger"/>
    <x v="0"/>
    <x v="1"/>
    <s v="BESTAETIGT (6)"/>
    <n v="125389.60999999996"/>
    <n v="52170.43"/>
    <x v="315"/>
    <x v="4"/>
    <n v="125.38960999999996"/>
    <n v="52.170430000000003"/>
    <n v="0.24978009960159356"/>
    <n v="0.10392515936254981"/>
  </r>
  <r>
    <x v="5"/>
    <x v="1"/>
    <s v="Hofdünger"/>
    <x v="0"/>
    <x v="2"/>
    <s v="BESTAETIGT (6)"/>
    <n v="13978.300000000001"/>
    <n v="5690.3899999999985"/>
    <x v="74"/>
    <x v="4"/>
    <n v="13.978300000000001"/>
    <n v="5.6903899999999989"/>
    <n v="0.22545645161290323"/>
    <n v="9.1780483870967725E-2"/>
  </r>
  <r>
    <x v="5"/>
    <x v="1"/>
    <s v="Hofdünger"/>
    <x v="0"/>
    <x v="3"/>
    <s v="BESTAETIGT (6)"/>
    <n v="98973.519999999946"/>
    <n v="47424.939999999988"/>
    <x v="316"/>
    <x v="4"/>
    <n v="98.973519999999951"/>
    <n v="47.424939999999985"/>
    <n v="0.19914189134808843"/>
    <n v="9.54224144869215E-2"/>
  </r>
  <r>
    <x v="5"/>
    <x v="1"/>
    <s v="Hofdünger"/>
    <x v="0"/>
    <x v="4"/>
    <s v="BESTAETIGT (6)"/>
    <n v="159322.47"/>
    <n v="73118.579999999987"/>
    <x v="317"/>
    <x v="4"/>
    <n v="159.32247000000001"/>
    <n v="73.11857999999998"/>
    <n v="0.2891514882032668"/>
    <n v="0.1327015970961887"/>
  </r>
  <r>
    <x v="5"/>
    <x v="1"/>
    <s v="Hofdünger"/>
    <x v="0"/>
    <x v="5"/>
    <s v="BESTAETIGT (6)"/>
    <n v="61917.629999999983"/>
    <n v="37558.639999999999"/>
    <x v="220"/>
    <x v="4"/>
    <n v="61.917629999999981"/>
    <n v="37.558639999999997"/>
    <n v="0.19229077639751546"/>
    <n v="0.11664173913043477"/>
  </r>
  <r>
    <x v="5"/>
    <x v="1"/>
    <s v="Hofdünger"/>
    <x v="0"/>
    <x v="6"/>
    <s v="BESTAETIGT (6)"/>
    <n v="132544.33000000013"/>
    <n v="69425.640000000029"/>
    <x v="318"/>
    <x v="4"/>
    <n v="132.54433000000014"/>
    <n v="69.42564000000003"/>
    <n v="0.24961267419962363"/>
    <n v="0.13074508474576277"/>
  </r>
  <r>
    <x v="5"/>
    <x v="1"/>
    <s v="Hofdünger"/>
    <x v="1"/>
    <x v="0"/>
    <s v="BESTAETIGT (6)"/>
    <n v="2646.57"/>
    <n v="1782.7800000000002"/>
    <x v="15"/>
    <x v="4"/>
    <n v="2.6465700000000001"/>
    <n v="1.7827800000000003"/>
    <n v="0.37808142857142857"/>
    <n v="0.25468285714285716"/>
  </r>
  <r>
    <x v="5"/>
    <x v="1"/>
    <s v="Hofdünger"/>
    <x v="1"/>
    <x v="7"/>
    <s v="BESTAETIGT (6)"/>
    <n v="5183.3"/>
    <n v="4750.7499999999991"/>
    <x v="76"/>
    <x v="4"/>
    <n v="5.1833"/>
    <n v="4.7507499999999991"/>
    <n v="0.15245"/>
    <n v="0.13972794117647055"/>
  </r>
  <r>
    <x v="5"/>
    <x v="1"/>
    <s v="Hofdünger"/>
    <x v="1"/>
    <x v="8"/>
    <s v="BESTAETIGT (6)"/>
    <n v="6269.46"/>
    <n v="4030.86"/>
    <x v="49"/>
    <x v="4"/>
    <n v="6.2694600000000005"/>
    <n v="4.0308600000000006"/>
    <n v="0.36879176470588237"/>
    <n v="0.2371094117647059"/>
  </r>
  <r>
    <x v="5"/>
    <x v="1"/>
    <s v="Hofdünger"/>
    <x v="1"/>
    <x v="18"/>
    <s v="BESTAETIGT (6)"/>
    <n v="55.8"/>
    <n v="43.2"/>
    <x v="13"/>
    <x v="4"/>
    <n v="5.5799999999999995E-2"/>
    <n v="4.3200000000000002E-2"/>
    <n v="5.5799999999999995E-2"/>
    <n v="4.3200000000000002E-2"/>
  </r>
  <r>
    <x v="5"/>
    <x v="1"/>
    <s v="Hofdünger"/>
    <x v="1"/>
    <x v="9"/>
    <s v="BESTAETIGT (6)"/>
    <n v="43743.26999999999"/>
    <n v="34839.479999999996"/>
    <x v="211"/>
    <x v="4"/>
    <n v="43.743269999999988"/>
    <n v="34.839479999999995"/>
    <n v="0.44185121212121198"/>
    <n v="0.35191393939393933"/>
  </r>
  <r>
    <x v="5"/>
    <x v="1"/>
    <s v="Hofdünger"/>
    <x v="1"/>
    <x v="10"/>
    <s v="BESTAETIGT (6)"/>
    <n v="6092.82"/>
    <n v="6753.2699999999995"/>
    <x v="19"/>
    <x v="4"/>
    <n v="6.0928199999999997"/>
    <n v="6.7532699999999997"/>
    <n v="0.43520142857142857"/>
    <n v="0.48237642857142854"/>
  </r>
  <r>
    <x v="5"/>
    <x v="1"/>
    <s v="Hofdünger"/>
    <x v="1"/>
    <x v="11"/>
    <s v="BESTAETIGT (6)"/>
    <n v="21514.560000000019"/>
    <n v="12849.2"/>
    <x v="266"/>
    <x v="4"/>
    <n v="21.514560000000021"/>
    <n v="12.849200000000002"/>
    <n v="0.12882970059880253"/>
    <n v="7.6941317365269477E-2"/>
  </r>
  <r>
    <x v="5"/>
    <x v="1"/>
    <s v="Hofdünger"/>
    <x v="1"/>
    <x v="12"/>
    <s v="BESTAETIGT (6)"/>
    <n v="47243.849999999984"/>
    <n v="26798.040000000008"/>
    <x v="252"/>
    <x v="4"/>
    <n v="47.243849999999981"/>
    <n v="26.798040000000007"/>
    <n v="0.29527406249999988"/>
    <n v="0.16748775000000005"/>
  </r>
  <r>
    <x v="5"/>
    <x v="1"/>
    <s v="Hofdünger"/>
    <x v="1"/>
    <x v="1"/>
    <s v="BESTAETIGT (6)"/>
    <n v="26903.820000000007"/>
    <n v="14418.920000000002"/>
    <x v="319"/>
    <x v="4"/>
    <n v="26.903820000000007"/>
    <n v="14.418920000000002"/>
    <n v="0.21184110236220477"/>
    <n v="0.11353480314960632"/>
  </r>
  <r>
    <x v="5"/>
    <x v="1"/>
    <s v="Hofdünger"/>
    <x v="1"/>
    <x v="2"/>
    <s v="BESTAETIGT (6)"/>
    <n v="9692.06"/>
    <n v="4175.43"/>
    <x v="76"/>
    <x v="4"/>
    <n v="9.6920599999999997"/>
    <n v="4.1754300000000004"/>
    <n v="0.28506058823529412"/>
    <n v="0.12280676470588237"/>
  </r>
  <r>
    <x v="5"/>
    <x v="1"/>
    <s v="Hofdünger"/>
    <x v="1"/>
    <x v="14"/>
    <s v="BESTAETIGT (6)"/>
    <n v="1233"/>
    <n v="548.94000000000005"/>
    <x v="21"/>
    <x v="4"/>
    <n v="1.2330000000000001"/>
    <n v="0.54894000000000009"/>
    <n v="0.15412500000000001"/>
    <n v="6.8617500000000012E-2"/>
  </r>
  <r>
    <x v="5"/>
    <x v="1"/>
    <s v="Hofdünger"/>
    <x v="1"/>
    <x v="4"/>
    <s v="BESTAETIGT (6)"/>
    <n v="3417.96"/>
    <n v="3067.4"/>
    <x v="21"/>
    <x v="4"/>
    <n v="3.4179599999999999"/>
    <n v="3.0674000000000001"/>
    <n v="0.42724499999999999"/>
    <n v="0.38342500000000002"/>
  </r>
  <r>
    <x v="5"/>
    <x v="1"/>
    <s v="Hofdünger"/>
    <x v="1"/>
    <x v="5"/>
    <s v="BESTAETIGT (6)"/>
    <n v="398.58"/>
    <n v="357.7"/>
    <x v="2"/>
    <x v="4"/>
    <n v="0.39857999999999999"/>
    <n v="0.35769999999999996"/>
    <n v="9.9644999999999997E-2"/>
    <n v="8.9424999999999991E-2"/>
  </r>
  <r>
    <x v="5"/>
    <x v="1"/>
    <s v="Hofdünger"/>
    <x v="1"/>
    <x v="17"/>
    <s v="BESTAETIGT (6)"/>
    <n v="109.3"/>
    <n v="47.15"/>
    <x v="2"/>
    <x v="4"/>
    <n v="0.10929999999999999"/>
    <n v="4.7149999999999997E-2"/>
    <n v="2.7324999999999999E-2"/>
    <n v="1.1787499999999999E-2"/>
  </r>
  <r>
    <x v="5"/>
    <x v="1"/>
    <s v="Recyclingdünger"/>
    <x v="2"/>
    <x v="16"/>
    <s v="BESTAETIGT (6)"/>
    <n v="345135.06000000058"/>
    <n v="170768.88000000003"/>
    <x v="320"/>
    <x v="4"/>
    <n v="345.13506000000058"/>
    <n v="170.76888000000002"/>
    <n v="0.44533556129032331"/>
    <n v="0.2203469419354839"/>
  </r>
  <r>
    <x v="5"/>
    <x v="1"/>
    <s v="(Leer)"/>
    <x v="4"/>
    <x v="23"/>
    <s v="BESTAETIGT (6)"/>
    <n v="787.5"/>
    <n v="637.5"/>
    <x v="13"/>
    <x v="4"/>
    <n v="0.78749999999999998"/>
    <n v="0.63749999999999996"/>
    <n v="0.78749999999999998"/>
    <n v="0.63749999999999996"/>
  </r>
  <r>
    <x v="5"/>
    <x v="14"/>
    <s v="Hofdünger"/>
    <x v="1"/>
    <x v="2"/>
    <s v="BESTAETIGT (6)"/>
    <n v="189"/>
    <n v="126"/>
    <x v="10"/>
    <x v="4"/>
    <n v="0.189"/>
    <n v="0.126"/>
    <n v="9.4500000000000001E-2"/>
    <n v="6.3E-2"/>
  </r>
  <r>
    <x v="5"/>
    <x v="16"/>
    <s v="Hofdünger"/>
    <x v="0"/>
    <x v="1"/>
    <s v="BESTAETIGT (6)"/>
    <n v="319"/>
    <n v="130.5"/>
    <x v="10"/>
    <x v="4"/>
    <n v="0.31900000000000001"/>
    <n v="0.1305"/>
    <n v="0.1595"/>
    <n v="6.5250000000000002E-2"/>
  </r>
  <r>
    <x v="5"/>
    <x v="16"/>
    <s v="Hofdünger"/>
    <x v="0"/>
    <x v="6"/>
    <s v="BESTAETIGT (6)"/>
    <n v="360"/>
    <n v="230"/>
    <x v="13"/>
    <x v="4"/>
    <n v="0.36"/>
    <n v="0.23"/>
    <n v="0.36"/>
    <n v="0.23"/>
  </r>
  <r>
    <x v="5"/>
    <x v="16"/>
    <s v="Hofdünger"/>
    <x v="1"/>
    <x v="9"/>
    <s v="BESTAETIGT (6)"/>
    <n v="143.30000000000001"/>
    <n v="110.9"/>
    <x v="13"/>
    <x v="4"/>
    <n v="0.14330000000000001"/>
    <n v="0.11090000000000001"/>
    <n v="0.14330000000000001"/>
    <n v="0.11090000000000001"/>
  </r>
  <r>
    <x v="5"/>
    <x v="16"/>
    <s v="Hofdünger"/>
    <x v="1"/>
    <x v="12"/>
    <s v="BESTAETIGT (6)"/>
    <n v="918"/>
    <n v="540"/>
    <x v="10"/>
    <x v="4"/>
    <n v="0.91800000000000004"/>
    <n v="0.54"/>
    <n v="0.45900000000000002"/>
    <n v="0.27"/>
  </r>
  <r>
    <x v="5"/>
    <x v="16"/>
    <s v="Hofdünger"/>
    <x v="1"/>
    <x v="1"/>
    <s v="BESTAETIGT (6)"/>
    <n v="1060"/>
    <n v="440"/>
    <x v="13"/>
    <x v="4"/>
    <n v="1.06"/>
    <n v="0.44"/>
    <n v="1.06"/>
    <n v="0.44"/>
  </r>
  <r>
    <x v="5"/>
    <x v="16"/>
    <s v="Recyclingdünger"/>
    <x v="2"/>
    <x v="16"/>
    <s v="BESTAETIGT (6)"/>
    <n v="1445"/>
    <n v="472.5"/>
    <x v="10"/>
    <x v="4"/>
    <n v="1.4450000000000001"/>
    <n v="0.47249999999999998"/>
    <n v="0.72250000000000003"/>
    <n v="0.23624999999999999"/>
  </r>
  <r>
    <x v="5"/>
    <x v="6"/>
    <s v="Hofdünger"/>
    <x v="0"/>
    <x v="0"/>
    <s v="BESTAETIGT (6)"/>
    <n v="3097.3300000000004"/>
    <n v="1667.0200000000007"/>
    <x v="84"/>
    <x v="4"/>
    <n v="3.0973300000000004"/>
    <n v="1.6670200000000006"/>
    <n v="0.14078772727272729"/>
    <n v="7.577363636363639E-2"/>
  </r>
  <r>
    <x v="5"/>
    <x v="6"/>
    <s v="Hofdünger"/>
    <x v="0"/>
    <x v="4"/>
    <s v="BESTAETIGT (6)"/>
    <n v="880"/>
    <n v="400"/>
    <x v="13"/>
    <x v="4"/>
    <n v="0.88"/>
    <n v="0.4"/>
    <n v="0.88"/>
    <n v="0.4"/>
  </r>
  <r>
    <x v="5"/>
    <x v="6"/>
    <s v="Hofdünger"/>
    <x v="0"/>
    <x v="5"/>
    <s v="BESTAETIGT (6)"/>
    <n v="4123.8"/>
    <n v="2133"/>
    <x v="18"/>
    <x v="4"/>
    <n v="4.1238000000000001"/>
    <n v="2.133"/>
    <n v="0.82476000000000005"/>
    <n v="0.42659999999999998"/>
  </r>
  <r>
    <x v="5"/>
    <x v="6"/>
    <s v="Hofdünger"/>
    <x v="1"/>
    <x v="8"/>
    <s v="BESTAETIGT (6)"/>
    <n v="332.1"/>
    <n v="224.10000000000002"/>
    <x v="10"/>
    <x v="4"/>
    <n v="0.33210000000000001"/>
    <n v="0.22410000000000002"/>
    <n v="0.16605"/>
    <n v="0.11205000000000001"/>
  </r>
  <r>
    <x v="5"/>
    <x v="6"/>
    <s v="Hofdünger"/>
    <x v="1"/>
    <x v="11"/>
    <s v="BESTAETIGT (6)"/>
    <n v="2136.6400000000003"/>
    <n v="1214"/>
    <x v="23"/>
    <x v="4"/>
    <n v="2.1366400000000003"/>
    <n v="1.214"/>
    <n v="0.23740444444444447"/>
    <n v="0.13488888888888889"/>
  </r>
  <r>
    <x v="5"/>
    <x v="6"/>
    <s v="Hofdünger"/>
    <x v="1"/>
    <x v="12"/>
    <s v="BESTAETIGT (6)"/>
    <n v="1020"/>
    <n v="600"/>
    <x v="13"/>
    <x v="4"/>
    <n v="1.02"/>
    <n v="0.6"/>
    <n v="1.02"/>
    <n v="0.6"/>
  </r>
  <r>
    <x v="5"/>
    <x v="15"/>
    <s v="Hofdünger"/>
    <x v="0"/>
    <x v="0"/>
    <s v="BESTAETIGT (6)"/>
    <n v="725.04"/>
    <n v="367.84000000000003"/>
    <x v="10"/>
    <x v="4"/>
    <n v="0.72504000000000002"/>
    <n v="0.36784000000000006"/>
    <n v="0.36252000000000001"/>
    <n v="0.18392000000000003"/>
  </r>
  <r>
    <x v="5"/>
    <x v="15"/>
    <s v="Hofdünger"/>
    <x v="0"/>
    <x v="1"/>
    <s v="BESTAETIGT (6)"/>
    <n v="174"/>
    <n v="72"/>
    <x v="13"/>
    <x v="4"/>
    <n v="0.17399999999999999"/>
    <n v="7.1999999999999995E-2"/>
    <n v="0.17399999999999999"/>
    <n v="7.1999999999999995E-2"/>
  </r>
  <r>
    <x v="5"/>
    <x v="8"/>
    <s v="Hofdünger"/>
    <x v="0"/>
    <x v="2"/>
    <s v="BESTAETIGT (6)"/>
    <n v="1575.2"/>
    <n v="644.4"/>
    <x v="59"/>
    <x v="4"/>
    <n v="1.5752000000000002"/>
    <n v="0.64439999999999997"/>
    <n v="5.4317241379310349E-2"/>
    <n v="2.2220689655172411E-2"/>
  </r>
  <r>
    <x v="5"/>
    <x v="8"/>
    <s v="Hofdünger"/>
    <x v="1"/>
    <x v="2"/>
    <s v="BESTAETIGT (6)"/>
    <n v="216"/>
    <n v="144"/>
    <x v="18"/>
    <x v="4"/>
    <n v="0.216"/>
    <n v="0.14399999999999999"/>
    <n v="4.3200000000000002E-2"/>
    <n v="2.8799999999999999E-2"/>
  </r>
  <r>
    <x v="5"/>
    <x v="10"/>
    <s v="Hofdünger"/>
    <x v="0"/>
    <x v="2"/>
    <s v="BESTAETIGT (6)"/>
    <n v="103.5"/>
    <n v="43.5"/>
    <x v="10"/>
    <x v="4"/>
    <n v="0.10349999999999999"/>
    <n v="4.3499999999999997E-2"/>
    <n v="5.1749999999999997E-2"/>
    <n v="2.1749999999999999E-2"/>
  </r>
  <r>
    <x v="5"/>
    <x v="10"/>
    <s v="Hofdünger"/>
    <x v="1"/>
    <x v="11"/>
    <s v="BESTAETIGT (6)"/>
    <n v="1584"/>
    <n v="900"/>
    <x v="7"/>
    <x v="4"/>
    <n v="1.5840000000000001"/>
    <n v="0.9"/>
    <n v="0.52800000000000002"/>
    <n v="0.3"/>
  </r>
  <r>
    <x v="5"/>
    <x v="10"/>
    <s v="Hofdünger"/>
    <x v="1"/>
    <x v="2"/>
    <s v="BESTAETIGT (6)"/>
    <n v="1194"/>
    <n v="796"/>
    <x v="2"/>
    <x v="4"/>
    <n v="1.194"/>
    <n v="0.79600000000000004"/>
    <n v="0.29849999999999999"/>
    <n v="0.19900000000000001"/>
  </r>
  <r>
    <x v="5"/>
    <x v="2"/>
    <s v="Hofdünger"/>
    <x v="0"/>
    <x v="3"/>
    <s v="BESTAETIGT (6)"/>
    <n v="156"/>
    <n v="72"/>
    <x v="7"/>
    <x v="4"/>
    <n v="0.156"/>
    <n v="7.1999999999999995E-2"/>
    <n v="5.1999999999999998E-2"/>
    <n v="2.3999999999999997E-2"/>
  </r>
  <r>
    <x v="5"/>
    <x v="2"/>
    <s v="Hofdünger"/>
    <x v="1"/>
    <x v="1"/>
    <s v="BESTAETIGT (6)"/>
    <n v="784.68000000000006"/>
    <n v="369.9"/>
    <x v="10"/>
    <x v="4"/>
    <n v="0.78468000000000004"/>
    <n v="0.36989999999999995"/>
    <n v="0.39234000000000002"/>
    <n v="0.18494999999999998"/>
  </r>
  <r>
    <x v="5"/>
    <x v="2"/>
    <s v="Recyclingdünger"/>
    <x v="2"/>
    <x v="16"/>
    <s v="BESTAETIGT (6)"/>
    <n v="718.02"/>
    <n v="189.95999999999998"/>
    <x v="18"/>
    <x v="4"/>
    <n v="0.71801999999999999"/>
    <n v="0.18995999999999999"/>
    <n v="0.14360400000000001"/>
    <n v="3.7991999999999998E-2"/>
  </r>
  <r>
    <x v="5"/>
    <x v="11"/>
    <s v="Hofdünger"/>
    <x v="0"/>
    <x v="0"/>
    <s v="BESTAETIGT (6)"/>
    <n v="430.92"/>
    <n v="170.1"/>
    <x v="13"/>
    <x v="4"/>
    <n v="0.43092000000000003"/>
    <n v="0.1701"/>
    <n v="0.43092000000000003"/>
    <n v="0.1701"/>
  </r>
  <r>
    <x v="5"/>
    <x v="11"/>
    <s v="Hofdünger"/>
    <x v="1"/>
    <x v="11"/>
    <s v="BESTAETIGT (6)"/>
    <n v="88"/>
    <n v="50"/>
    <x v="13"/>
    <x v="4"/>
    <n v="8.7999999999999995E-2"/>
    <n v="0.05"/>
    <n v="8.7999999999999995E-2"/>
    <n v="0.05"/>
  </r>
  <r>
    <x v="5"/>
    <x v="12"/>
    <s v="Hofdünger"/>
    <x v="1"/>
    <x v="11"/>
    <s v="BESTAETIGT (6)"/>
    <n v="176"/>
    <n v="100"/>
    <x v="13"/>
    <x v="4"/>
    <n v="0.17599999999999999"/>
    <n v="0.1"/>
    <n v="0.17599999999999999"/>
    <n v="0.1"/>
  </r>
  <r>
    <x v="6"/>
    <x v="3"/>
    <s v="Hofdünger"/>
    <x v="0"/>
    <x v="1"/>
    <s v="BESTAETIGT (6)"/>
    <n v="520.79999999999995"/>
    <n v="247.8"/>
    <x v="13"/>
    <x v="4"/>
    <n v="0.52079999999999993"/>
    <n v="0.24780000000000002"/>
    <n v="0.52079999999999993"/>
    <n v="0.24780000000000002"/>
  </r>
  <r>
    <x v="6"/>
    <x v="3"/>
    <s v="Hofdünger"/>
    <x v="1"/>
    <x v="9"/>
    <s v="BESTAETIGT (6)"/>
    <n v="243.75"/>
    <n v="154.69999999999999"/>
    <x v="13"/>
    <x v="4"/>
    <n v="0.24374999999999999"/>
    <n v="0.15469999999999998"/>
    <n v="0.24374999999999999"/>
    <n v="0.15469999999999998"/>
  </r>
  <r>
    <x v="6"/>
    <x v="3"/>
    <s v="Hofdünger"/>
    <x v="1"/>
    <x v="10"/>
    <s v="BESTAETIGT (6)"/>
    <n v="462"/>
    <n v="425.6"/>
    <x v="13"/>
    <x v="4"/>
    <n v="0.46200000000000002"/>
    <n v="0.42560000000000003"/>
    <n v="0.46200000000000002"/>
    <n v="0.42560000000000003"/>
  </r>
  <r>
    <x v="6"/>
    <x v="3"/>
    <s v="Hofdünger"/>
    <x v="1"/>
    <x v="11"/>
    <s v="BESTAETIGT (6)"/>
    <n v="171"/>
    <n v="135"/>
    <x v="7"/>
    <x v="4"/>
    <n v="0.17100000000000001"/>
    <n v="0.13500000000000001"/>
    <n v="5.7000000000000002E-2"/>
    <n v="4.5000000000000005E-2"/>
  </r>
  <r>
    <x v="6"/>
    <x v="3"/>
    <s v="Hofdünger"/>
    <x v="1"/>
    <x v="12"/>
    <s v="BESTAETIGT (6)"/>
    <n v="1503.4500000000003"/>
    <n v="855.75"/>
    <x v="2"/>
    <x v="4"/>
    <n v="1.5034500000000002"/>
    <n v="0.85575000000000001"/>
    <n v="0.37586250000000004"/>
    <n v="0.2139375"/>
  </r>
  <r>
    <x v="6"/>
    <x v="3"/>
    <s v="Recyclingdünger"/>
    <x v="2"/>
    <x v="16"/>
    <s v="BESTAETIGT (6)"/>
    <n v="9451.9399999999987"/>
    <n v="3593.8800000000006"/>
    <x v="28"/>
    <x v="4"/>
    <n v="9.4519399999999987"/>
    <n v="3.5938800000000004"/>
    <n v="0.52510777777777773"/>
    <n v="0.19966000000000003"/>
  </r>
  <r>
    <x v="6"/>
    <x v="4"/>
    <s v="Hofdünger"/>
    <x v="1"/>
    <x v="9"/>
    <s v="BESTAETIGT (6)"/>
    <n v="244.8"/>
    <n v="148.80000000000001"/>
    <x v="13"/>
    <x v="4"/>
    <n v="0.24480000000000002"/>
    <n v="0.14880000000000002"/>
    <n v="0.24480000000000002"/>
    <n v="0.14880000000000002"/>
  </r>
  <r>
    <x v="6"/>
    <x v="4"/>
    <s v="Hofdünger"/>
    <x v="1"/>
    <x v="11"/>
    <s v="BESTAETIGT (6)"/>
    <n v="297.7"/>
    <n v="263.35000000000002"/>
    <x v="7"/>
    <x v="4"/>
    <n v="0.29769999999999996"/>
    <n v="0.26335000000000003"/>
    <n v="9.9233333333333326E-2"/>
    <n v="8.7783333333333338E-2"/>
  </r>
  <r>
    <x v="6"/>
    <x v="4"/>
    <s v="Recyclingdünger"/>
    <x v="2"/>
    <x v="16"/>
    <s v="BESTAETIGT (6)"/>
    <n v="17614.8"/>
    <n v="7045.92"/>
    <x v="34"/>
    <x v="4"/>
    <n v="17.614799999999999"/>
    <n v="7.0459199999999997"/>
    <n v="0.366975"/>
    <n v="0.14679"/>
  </r>
  <r>
    <x v="6"/>
    <x v="5"/>
    <s v="Hofdünger"/>
    <x v="0"/>
    <x v="0"/>
    <s v="BESTAETIGT (6)"/>
    <n v="30779.759999999995"/>
    <n v="11873.840000000004"/>
    <x v="197"/>
    <x v="4"/>
    <n v="30.779759999999996"/>
    <n v="11.873840000000003"/>
    <n v="0.41594270270270267"/>
    <n v="0.16045729729729735"/>
  </r>
  <r>
    <x v="6"/>
    <x v="5"/>
    <s v="Hofdünger"/>
    <x v="0"/>
    <x v="1"/>
    <s v="BESTAETIGT (6)"/>
    <n v="26953.9"/>
    <n v="11309.800000000001"/>
    <x v="215"/>
    <x v="4"/>
    <n v="26.953900000000001"/>
    <n v="11.309800000000001"/>
    <n v="0.2616883495145631"/>
    <n v="0.10980388349514564"/>
  </r>
  <r>
    <x v="6"/>
    <x v="5"/>
    <s v="Hofdünger"/>
    <x v="0"/>
    <x v="19"/>
    <s v="BESTAETIGT (6)"/>
    <n v="522"/>
    <n v="216"/>
    <x v="13"/>
    <x v="4"/>
    <n v="0.52200000000000002"/>
    <n v="0.216"/>
    <n v="0.52200000000000002"/>
    <n v="0.216"/>
  </r>
  <r>
    <x v="6"/>
    <x v="5"/>
    <s v="Hofdünger"/>
    <x v="0"/>
    <x v="3"/>
    <s v="BESTAETIGT (6)"/>
    <n v="6078.45"/>
    <n v="2769.6500000000005"/>
    <x v="59"/>
    <x v="4"/>
    <n v="6.0784500000000001"/>
    <n v="2.7696500000000004"/>
    <n v="0.20960172413793104"/>
    <n v="9.550517241379311E-2"/>
  </r>
  <r>
    <x v="6"/>
    <x v="5"/>
    <s v="Hofdünger"/>
    <x v="0"/>
    <x v="4"/>
    <s v="BESTAETIGT (6)"/>
    <n v="5546.3200000000006"/>
    <n v="2008.12"/>
    <x v="14"/>
    <x v="4"/>
    <n v="5.5463200000000006"/>
    <n v="2.0081199999999999"/>
    <n v="0.2310966666666667"/>
    <n v="8.3671666666666658E-2"/>
  </r>
  <r>
    <x v="6"/>
    <x v="5"/>
    <s v="Hofdünger"/>
    <x v="0"/>
    <x v="5"/>
    <s v="BESTAETIGT (6)"/>
    <n v="6935.5399999999991"/>
    <n v="4173.2900000000009"/>
    <x v="25"/>
    <x v="4"/>
    <n v="6.9355399999999987"/>
    <n v="4.1732900000000006"/>
    <n v="0.26675153846153843"/>
    <n v="0.16051115384615386"/>
  </r>
  <r>
    <x v="6"/>
    <x v="5"/>
    <s v="Hofdünger"/>
    <x v="0"/>
    <x v="6"/>
    <s v="BESTAETIGT (6)"/>
    <n v="11852.54"/>
    <n v="5667.9400000000005"/>
    <x v="45"/>
    <x v="4"/>
    <n v="11.852540000000001"/>
    <n v="5.6679400000000006"/>
    <n v="0.33864400000000006"/>
    <n v="0.16194114285714287"/>
  </r>
  <r>
    <x v="6"/>
    <x v="5"/>
    <s v="Hofdünger"/>
    <x v="1"/>
    <x v="0"/>
    <s v="BESTAETIGT (6)"/>
    <n v="856.8"/>
    <n v="730.8"/>
    <x v="7"/>
    <x v="4"/>
    <n v="0.85680000000000001"/>
    <n v="0.73080000000000001"/>
    <n v="0.28560000000000002"/>
    <n v="0.24360000000000001"/>
  </r>
  <r>
    <x v="6"/>
    <x v="5"/>
    <s v="Hofdünger"/>
    <x v="1"/>
    <x v="8"/>
    <s v="BESTAETIGT (6)"/>
    <n v="44.52"/>
    <n v="19.32"/>
    <x v="13"/>
    <x v="4"/>
    <n v="4.4520000000000004E-2"/>
    <n v="1.932E-2"/>
    <n v="4.4520000000000004E-2"/>
    <n v="1.932E-2"/>
  </r>
  <r>
    <x v="6"/>
    <x v="5"/>
    <s v="Hofdünger"/>
    <x v="1"/>
    <x v="9"/>
    <s v="BESTAETIGT (6)"/>
    <n v="15971.65"/>
    <n v="11123.27"/>
    <x v="48"/>
    <x v="4"/>
    <n v="15.97165"/>
    <n v="11.12327"/>
    <n v="0.26619416666666668"/>
    <n v="0.18538783333333334"/>
  </r>
  <r>
    <x v="6"/>
    <x v="5"/>
    <s v="Hofdünger"/>
    <x v="1"/>
    <x v="10"/>
    <s v="BESTAETIGT (6)"/>
    <n v="2541"/>
    <n v="2340.8000000000002"/>
    <x v="15"/>
    <x v="4"/>
    <n v="2.5409999999999999"/>
    <n v="2.3408000000000002"/>
    <n v="0.36299999999999999"/>
    <n v="0.33440000000000003"/>
  </r>
  <r>
    <x v="6"/>
    <x v="5"/>
    <s v="Hofdünger"/>
    <x v="1"/>
    <x v="11"/>
    <s v="BESTAETIGT (6)"/>
    <n v="3469.3400000000006"/>
    <n v="2736.5199999999991"/>
    <x v="52"/>
    <x v="4"/>
    <n v="3.4693400000000008"/>
    <n v="2.7365199999999992"/>
    <n v="6.9386800000000012E-2"/>
    <n v="5.4730399999999985E-2"/>
  </r>
  <r>
    <x v="6"/>
    <x v="5"/>
    <s v="Hofdünger"/>
    <x v="1"/>
    <x v="12"/>
    <s v="BESTAETIGT (6)"/>
    <n v="3635.5000000000005"/>
    <n v="2114.6"/>
    <x v="47"/>
    <x v="4"/>
    <n v="3.6355000000000004"/>
    <n v="2.1145999999999998"/>
    <n v="0.22721875000000002"/>
    <n v="0.13216249999999999"/>
  </r>
  <r>
    <x v="6"/>
    <x v="5"/>
    <s v="Hofdünger"/>
    <x v="1"/>
    <x v="1"/>
    <s v="BESTAETIGT (6)"/>
    <n v="613.83999999999992"/>
    <n v="298.2"/>
    <x v="2"/>
    <x v="4"/>
    <n v="0.61383999999999994"/>
    <n v="0.29819999999999997"/>
    <n v="0.15345999999999999"/>
    <n v="7.4549999999999991E-2"/>
  </r>
  <r>
    <x v="6"/>
    <x v="5"/>
    <s v="Hofdünger"/>
    <x v="1"/>
    <x v="2"/>
    <s v="BESTAETIGT (6)"/>
    <n v="243"/>
    <n v="103.8"/>
    <x v="13"/>
    <x v="4"/>
    <n v="0.24299999999999999"/>
    <n v="0.1038"/>
    <n v="0.24299999999999999"/>
    <n v="0.1038"/>
  </r>
  <r>
    <x v="6"/>
    <x v="5"/>
    <s v="Hofdünger"/>
    <x v="1"/>
    <x v="14"/>
    <s v="BESTAETIGT (6)"/>
    <n v="220"/>
    <n v="90.75"/>
    <x v="13"/>
    <x v="4"/>
    <n v="0.22"/>
    <n v="9.0749999999999997E-2"/>
    <n v="0.22"/>
    <n v="9.0749999999999997E-2"/>
  </r>
  <r>
    <x v="6"/>
    <x v="5"/>
    <s v="Hofdünger"/>
    <x v="1"/>
    <x v="5"/>
    <s v="BESTAETIGT (6)"/>
    <n v="106"/>
    <n v="64"/>
    <x v="13"/>
    <x v="4"/>
    <n v="0.106"/>
    <n v="6.4000000000000001E-2"/>
    <n v="0.106"/>
    <n v="6.4000000000000001E-2"/>
  </r>
  <r>
    <x v="6"/>
    <x v="5"/>
    <s v="Recyclingdünger"/>
    <x v="2"/>
    <x v="16"/>
    <s v="BESTAETIGT (6)"/>
    <n v="43238.039999999994"/>
    <n v="19664.949999999993"/>
    <x v="198"/>
    <x v="4"/>
    <n v="43.238039999999991"/>
    <n v="19.664949999999994"/>
    <n v="0.28260156862745089"/>
    <n v="0.12852908496732021"/>
  </r>
  <r>
    <x v="6"/>
    <x v="16"/>
    <s v="Recyclingdünger"/>
    <x v="2"/>
    <x v="16"/>
    <s v="BESTAETIGT (6)"/>
    <n v="20033.45"/>
    <n v="7130.55"/>
    <x v="9"/>
    <x v="4"/>
    <n v="20.033450000000002"/>
    <n v="7.1305500000000004"/>
    <n v="0.5414445945945946"/>
    <n v="0.19271756756756758"/>
  </r>
  <r>
    <x v="6"/>
    <x v="12"/>
    <s v="Hofdünger"/>
    <x v="1"/>
    <x v="11"/>
    <s v="BESTAETIGT (6)"/>
    <n v="792"/>
    <n v="450"/>
    <x v="13"/>
    <x v="4"/>
    <n v="0.79200000000000004"/>
    <n v="0.45"/>
    <n v="0.79200000000000004"/>
    <n v="0.45"/>
  </r>
  <r>
    <x v="7"/>
    <x v="14"/>
    <s v="Hofdünger"/>
    <x v="0"/>
    <x v="0"/>
    <s v="BESTAETIGT (6)"/>
    <n v="366.03"/>
    <n v="186.69"/>
    <x v="10"/>
    <x v="4"/>
    <n v="0.36602999999999997"/>
    <n v="0.18668999999999999"/>
    <n v="0.18301499999999998"/>
    <n v="9.3344999999999997E-2"/>
  </r>
  <r>
    <x v="7"/>
    <x v="14"/>
    <s v="Hofdünger"/>
    <x v="0"/>
    <x v="1"/>
    <s v="BESTAETIGT (6)"/>
    <n v="4582.58"/>
    <n v="1866.5500000000002"/>
    <x v="27"/>
    <x v="4"/>
    <n v="4.5825800000000001"/>
    <n v="1.8665500000000002"/>
    <n v="0.35250615384615386"/>
    <n v="0.14358076923076923"/>
  </r>
  <r>
    <x v="7"/>
    <x v="14"/>
    <s v="Hofdünger"/>
    <x v="0"/>
    <x v="2"/>
    <s v="BESTAETIGT (6)"/>
    <n v="366.52"/>
    <n v="181.72"/>
    <x v="10"/>
    <x v="4"/>
    <n v="0.36651999999999996"/>
    <n v="0.18171999999999999"/>
    <n v="0.18325999999999998"/>
    <n v="9.0859999999999996E-2"/>
  </r>
  <r>
    <x v="7"/>
    <x v="14"/>
    <s v="Hofdünger"/>
    <x v="0"/>
    <x v="4"/>
    <s v="BESTAETIGT (6)"/>
    <n v="1310"/>
    <n v="738"/>
    <x v="7"/>
    <x v="4"/>
    <n v="1.31"/>
    <n v="0.73799999999999999"/>
    <n v="0.4366666666666667"/>
    <n v="0.246"/>
  </r>
  <r>
    <x v="7"/>
    <x v="14"/>
    <s v="Hofdünger"/>
    <x v="0"/>
    <x v="6"/>
    <s v="BESTAETIGT (6)"/>
    <n v="7249.5"/>
    <n v="2899.8"/>
    <x v="39"/>
    <x v="4"/>
    <n v="7.2495000000000003"/>
    <n v="2.8998000000000004"/>
    <n v="0.26850000000000002"/>
    <n v="0.10740000000000001"/>
  </r>
  <r>
    <x v="7"/>
    <x v="14"/>
    <s v="Hofdünger"/>
    <x v="1"/>
    <x v="1"/>
    <s v="BESTAETIGT (6)"/>
    <n v="128.80000000000001"/>
    <n v="84"/>
    <x v="13"/>
    <x v="4"/>
    <n v="0.1288"/>
    <n v="8.4000000000000005E-2"/>
    <n v="0.1288"/>
    <n v="8.4000000000000005E-2"/>
  </r>
  <r>
    <x v="7"/>
    <x v="14"/>
    <s v="Hofdünger"/>
    <x v="1"/>
    <x v="2"/>
    <s v="BESTAETIGT (6)"/>
    <n v="162"/>
    <n v="69.2"/>
    <x v="13"/>
    <x v="4"/>
    <n v="0.16200000000000001"/>
    <n v="6.9199999999999998E-2"/>
    <n v="0.16200000000000001"/>
    <n v="6.9199999999999998E-2"/>
  </r>
  <r>
    <x v="7"/>
    <x v="17"/>
    <s v="Hofdünger"/>
    <x v="0"/>
    <x v="6"/>
    <s v="BESTAETIGT (6)"/>
    <n v="189"/>
    <n v="75.599999999999994"/>
    <x v="13"/>
    <x v="4"/>
    <n v="0.189"/>
    <n v="7.5600000000000001E-2"/>
    <n v="0.189"/>
    <n v="7.5600000000000001E-2"/>
  </r>
  <r>
    <x v="7"/>
    <x v="8"/>
    <s v="Hofdünger"/>
    <x v="0"/>
    <x v="0"/>
    <s v="BESTAETIGT (6)"/>
    <n v="139.44"/>
    <n v="71.12"/>
    <x v="13"/>
    <x v="4"/>
    <n v="0.13944000000000001"/>
    <n v="7.1120000000000003E-2"/>
    <n v="0.13944000000000001"/>
    <n v="7.1120000000000003E-2"/>
  </r>
  <r>
    <x v="7"/>
    <x v="8"/>
    <s v="Hofdünger"/>
    <x v="0"/>
    <x v="2"/>
    <s v="BESTAETIGT (6)"/>
    <n v="416.5"/>
    <n v="206.49999999999997"/>
    <x v="7"/>
    <x v="4"/>
    <n v="0.41649999999999998"/>
    <n v="0.20649999999999996"/>
    <n v="0.13883333333333334"/>
    <n v="6.8833333333333316E-2"/>
  </r>
  <r>
    <x v="7"/>
    <x v="8"/>
    <s v="Hofdünger"/>
    <x v="0"/>
    <x v="6"/>
    <s v="BESTAETIGT (6)"/>
    <n v="688.5"/>
    <n v="275.39999999999998"/>
    <x v="2"/>
    <x v="4"/>
    <n v="0.6885"/>
    <n v="0.27539999999999998"/>
    <n v="0.172125"/>
    <n v="6.8849999999999995E-2"/>
  </r>
  <r>
    <x v="8"/>
    <x v="18"/>
    <s v="Hofdünger"/>
    <x v="0"/>
    <x v="0"/>
    <s v="BESTAETIGT (6)"/>
    <n v="46427.5"/>
    <n v="14591.5"/>
    <x v="8"/>
    <x v="4"/>
    <n v="46.427500000000002"/>
    <n v="14.5915"/>
    <n v="2.4435526315789473"/>
    <n v="0.76797368421052636"/>
  </r>
  <r>
    <x v="8"/>
    <x v="18"/>
    <s v="Hofdünger"/>
    <x v="0"/>
    <x v="1"/>
    <s v="BESTAETIGT (6)"/>
    <n v="20984.82"/>
    <n v="8746.7999999999993"/>
    <x v="20"/>
    <x v="4"/>
    <n v="20.984819999999999"/>
    <n v="8.7467999999999986"/>
    <n v="3.4974699999999999"/>
    <n v="1.4577999999999998"/>
  </r>
  <r>
    <x v="8"/>
    <x v="18"/>
    <s v="Hofdünger"/>
    <x v="0"/>
    <x v="4"/>
    <s v="BESTAETIGT (6)"/>
    <n v="5310"/>
    <n v="3363"/>
    <x v="13"/>
    <x v="4"/>
    <n v="5.31"/>
    <n v="3.363"/>
    <n v="5.31"/>
    <n v="3.363"/>
  </r>
  <r>
    <x v="8"/>
    <x v="18"/>
    <s v="Hofdünger"/>
    <x v="1"/>
    <x v="11"/>
    <s v="BESTAETIGT (6)"/>
    <n v="9301.6"/>
    <n v="5285"/>
    <x v="14"/>
    <x v="4"/>
    <n v="9.3016000000000005"/>
    <n v="5.2850000000000001"/>
    <n v="0.38756666666666667"/>
    <n v="0.22020833333333334"/>
  </r>
  <r>
    <x v="8"/>
    <x v="18"/>
    <s v="Hofdünger"/>
    <x v="1"/>
    <x v="17"/>
    <s v="BESTAETIGT (6)"/>
    <n v="320"/>
    <n v="132"/>
    <x v="10"/>
    <x v="4"/>
    <n v="0.32"/>
    <n v="0.13200000000000001"/>
    <n v="0.16"/>
    <n v="6.6000000000000003E-2"/>
  </r>
  <r>
    <x v="8"/>
    <x v="18"/>
    <s v="Recyclingdünger"/>
    <x v="2"/>
    <x v="16"/>
    <s v="BESTAETIGT (6)"/>
    <n v="38546.450000000004"/>
    <n v="17008.78"/>
    <x v="28"/>
    <x v="4"/>
    <n v="38.546450000000007"/>
    <n v="17.008779999999998"/>
    <n v="2.1414694444444446"/>
    <n v="0.94493222222222206"/>
  </r>
  <r>
    <x v="8"/>
    <x v="2"/>
    <s v="Hofdünger"/>
    <x v="1"/>
    <x v="9"/>
    <s v="BESTAETIGT (6)"/>
    <n v="2688"/>
    <n v="2176"/>
    <x v="10"/>
    <x v="4"/>
    <n v="2.6880000000000002"/>
    <n v="2.1760000000000002"/>
    <n v="1.3440000000000001"/>
    <n v="1.0880000000000001"/>
  </r>
  <r>
    <x v="8"/>
    <x v="2"/>
    <s v="Hofdünger"/>
    <x v="1"/>
    <x v="11"/>
    <s v="BESTAETIGT (6)"/>
    <n v="264"/>
    <n v="150"/>
    <x v="13"/>
    <x v="4"/>
    <n v="0.26400000000000001"/>
    <n v="0.15"/>
    <n v="0.26400000000000001"/>
    <n v="0.15"/>
  </r>
  <r>
    <x v="9"/>
    <x v="19"/>
    <s v="Hofdünger"/>
    <x v="0"/>
    <x v="1"/>
    <s v="BESTAETIGT (6)"/>
    <n v="2788.1799999999994"/>
    <n v="1296.3"/>
    <x v="80"/>
    <x v="4"/>
    <n v="2.7881799999999992"/>
    <n v="1.2963"/>
    <n v="0.13940899999999995"/>
    <n v="6.4814999999999998E-2"/>
  </r>
  <r>
    <x v="9"/>
    <x v="19"/>
    <s v="Hofdünger"/>
    <x v="0"/>
    <x v="2"/>
    <s v="BESTAETIGT (6)"/>
    <n v="556.6"/>
    <n v="227.7"/>
    <x v="2"/>
    <x v="4"/>
    <n v="0.55659999999999998"/>
    <n v="0.22769999999999999"/>
    <n v="0.13915"/>
    <n v="5.6924999999999996E-2"/>
  </r>
  <r>
    <x v="9"/>
    <x v="19"/>
    <s v="Hofdünger"/>
    <x v="0"/>
    <x v="3"/>
    <s v="BESTAETIGT (6)"/>
    <n v="1492"/>
    <n v="700"/>
    <x v="23"/>
    <x v="4"/>
    <n v="1.492"/>
    <n v="0.7"/>
    <n v="0.16577777777777777"/>
    <n v="7.7777777777777779E-2"/>
  </r>
  <r>
    <x v="9"/>
    <x v="19"/>
    <s v="Hofdünger"/>
    <x v="0"/>
    <x v="4"/>
    <s v="BESTAETIGT (6)"/>
    <n v="4772.6499999999996"/>
    <n v="1788"/>
    <x v="47"/>
    <x v="4"/>
    <n v="4.7726499999999996"/>
    <n v="1.788"/>
    <n v="0.29829062499999998"/>
    <n v="0.11175"/>
  </r>
  <r>
    <x v="9"/>
    <x v="19"/>
    <s v="Hofdünger"/>
    <x v="1"/>
    <x v="9"/>
    <s v="BESTAETIGT (6)"/>
    <n v="1781.6399999999996"/>
    <n v="1369.5599999999997"/>
    <x v="39"/>
    <x v="4"/>
    <n v="1.7816399999999997"/>
    <n v="1.3695599999999997"/>
    <n v="6.5986666666666652E-2"/>
    <n v="5.0724444444444433E-2"/>
  </r>
  <r>
    <x v="9"/>
    <x v="19"/>
    <s v="Hofdünger"/>
    <x v="1"/>
    <x v="10"/>
    <s v="BESTAETIGT (6)"/>
    <n v="542.5"/>
    <n v="545.6"/>
    <x v="7"/>
    <x v="4"/>
    <n v="0.54249999999999998"/>
    <n v="0.54559999999999997"/>
    <n v="0.18083333333333332"/>
    <n v="0.18186666666666665"/>
  </r>
  <r>
    <x v="9"/>
    <x v="19"/>
    <s v="Hofdünger"/>
    <x v="1"/>
    <x v="11"/>
    <s v="BESTAETIGT (6)"/>
    <n v="204"/>
    <n v="150"/>
    <x v="13"/>
    <x v="4"/>
    <n v="0.20399999999999999"/>
    <n v="0.15"/>
    <n v="0.20399999999999999"/>
    <n v="0.15"/>
  </r>
  <r>
    <x v="9"/>
    <x v="19"/>
    <s v="Hofdünger"/>
    <x v="1"/>
    <x v="1"/>
    <s v="BESTAETIGT (6)"/>
    <n v="237.84"/>
    <n v="136.19999999999999"/>
    <x v="2"/>
    <x v="4"/>
    <n v="0.23784"/>
    <n v="0.13619999999999999"/>
    <n v="5.9459999999999999E-2"/>
    <n v="3.4049999999999997E-2"/>
  </r>
  <r>
    <x v="9"/>
    <x v="19"/>
    <s v="Hofdünger"/>
    <x v="1"/>
    <x v="2"/>
    <s v="BESTAETIGT (6)"/>
    <n v="162"/>
    <n v="69.2"/>
    <x v="13"/>
    <x v="4"/>
    <n v="0.16200000000000001"/>
    <n v="6.9199999999999998E-2"/>
    <n v="0.16200000000000001"/>
    <n v="6.9199999999999998E-2"/>
  </r>
  <r>
    <x v="9"/>
    <x v="8"/>
    <s v="Hofdünger"/>
    <x v="0"/>
    <x v="4"/>
    <s v="BESTAETIGT (6)"/>
    <n v="704"/>
    <n v="264"/>
    <x v="10"/>
    <x v="4"/>
    <n v="0.70399999999999996"/>
    <n v="0.26400000000000001"/>
    <n v="0.35199999999999998"/>
    <n v="0.13200000000000001"/>
  </r>
  <r>
    <x v="9"/>
    <x v="9"/>
    <s v="Hofdünger"/>
    <x v="0"/>
    <x v="4"/>
    <s v="BESTAETIGT (6)"/>
    <n v="192"/>
    <n v="72"/>
    <x v="13"/>
    <x v="4"/>
    <n v="0.192"/>
    <n v="7.1999999999999995E-2"/>
    <n v="0.192"/>
    <n v="7.1999999999999995E-2"/>
  </r>
  <r>
    <x v="9"/>
    <x v="12"/>
    <s v="Hofdünger"/>
    <x v="0"/>
    <x v="4"/>
    <s v="BESTAETIGT (6)"/>
    <n v="864"/>
    <n v="324"/>
    <x v="13"/>
    <x v="4"/>
    <n v="0.86399999999999999"/>
    <n v="0.32400000000000001"/>
    <n v="0.86399999999999999"/>
    <n v="0.32400000000000001"/>
  </r>
  <r>
    <x v="10"/>
    <x v="14"/>
    <s v="Hofdünger"/>
    <x v="1"/>
    <x v="11"/>
    <s v="BESTAETIGT (6)"/>
    <n v="53.28"/>
    <n v="33"/>
    <x v="10"/>
    <x v="4"/>
    <n v="5.3280000000000001E-2"/>
    <n v="3.3000000000000002E-2"/>
    <n v="2.664E-2"/>
    <n v="1.6500000000000001E-2"/>
  </r>
  <r>
    <x v="10"/>
    <x v="14"/>
    <s v="Hofdünger"/>
    <x v="1"/>
    <x v="1"/>
    <s v="BESTAETIGT (6)"/>
    <n v="276"/>
    <n v="180"/>
    <x v="10"/>
    <x v="4"/>
    <n v="0.27600000000000002"/>
    <n v="0.18"/>
    <n v="0.13800000000000001"/>
    <n v="0.09"/>
  </r>
  <r>
    <x v="10"/>
    <x v="17"/>
    <s v="Hofdünger"/>
    <x v="0"/>
    <x v="0"/>
    <s v="BESTAETIGT (6)"/>
    <n v="53176.97"/>
    <n v="19624.48"/>
    <x v="48"/>
    <x v="4"/>
    <n v="53.176970000000004"/>
    <n v="19.624479999999998"/>
    <n v="0.88628283333333335"/>
    <n v="0.32707466666666662"/>
  </r>
  <r>
    <x v="10"/>
    <x v="17"/>
    <s v="Hofdünger"/>
    <x v="0"/>
    <x v="1"/>
    <s v="BESTAETIGT (6)"/>
    <n v="32704.730000000003"/>
    <n v="13141.100000000002"/>
    <x v="166"/>
    <x v="4"/>
    <n v="32.704730000000005"/>
    <n v="13.141100000000002"/>
    <n v="0.44801000000000007"/>
    <n v="0.18001506849315072"/>
  </r>
  <r>
    <x v="10"/>
    <x v="17"/>
    <s v="Hofdünger"/>
    <x v="0"/>
    <x v="2"/>
    <s v="BESTAETIGT (6)"/>
    <n v="668"/>
    <n v="268"/>
    <x v="18"/>
    <x v="4"/>
    <n v="0.66800000000000004"/>
    <n v="0.26800000000000002"/>
    <n v="0.1336"/>
    <n v="5.3600000000000002E-2"/>
  </r>
  <r>
    <x v="10"/>
    <x v="17"/>
    <s v="Hofdünger"/>
    <x v="0"/>
    <x v="3"/>
    <s v="BESTAETIGT (6)"/>
    <n v="22741.38"/>
    <n v="11410.92"/>
    <x v="11"/>
    <x v="4"/>
    <n v="22.741379999999999"/>
    <n v="11.410920000000001"/>
    <n v="1.516092"/>
    <n v="0.76072800000000007"/>
  </r>
  <r>
    <x v="10"/>
    <x v="17"/>
    <s v="Hofdünger"/>
    <x v="0"/>
    <x v="4"/>
    <s v="BESTAETIGT (6)"/>
    <n v="8020.5"/>
    <n v="4816.0499999999993"/>
    <x v="101"/>
    <x v="4"/>
    <n v="8.0205000000000002"/>
    <n v="4.8160499999999988"/>
    <n v="0.24304545454545456"/>
    <n v="0.14594090909090907"/>
  </r>
  <r>
    <x v="10"/>
    <x v="17"/>
    <s v="Hofdünger"/>
    <x v="0"/>
    <x v="5"/>
    <s v="BESTAETIGT (6)"/>
    <n v="827.2"/>
    <n v="563.20000000000005"/>
    <x v="10"/>
    <x v="4"/>
    <n v="0.82720000000000005"/>
    <n v="0.56320000000000003"/>
    <n v="0.41360000000000002"/>
    <n v="0.28160000000000002"/>
  </r>
  <r>
    <x v="10"/>
    <x v="17"/>
    <s v="Hofdünger"/>
    <x v="0"/>
    <x v="6"/>
    <s v="BESTAETIGT (6)"/>
    <n v="3528"/>
    <n v="2195.1999999999998"/>
    <x v="41"/>
    <x v="4"/>
    <n v="3.528"/>
    <n v="2.1951999999999998"/>
    <n v="0.32072727272727275"/>
    <n v="0.19956363636363636"/>
  </r>
  <r>
    <x v="10"/>
    <x v="17"/>
    <s v="Hofdünger"/>
    <x v="1"/>
    <x v="7"/>
    <s v="BESTAETIGT (6)"/>
    <n v="4358.9500000000007"/>
    <n v="3797.3700000000003"/>
    <x v="41"/>
    <x v="4"/>
    <n v="4.358950000000001"/>
    <n v="3.7973700000000004"/>
    <n v="0.39626818181818191"/>
    <n v="0.3452154545454546"/>
  </r>
  <r>
    <x v="10"/>
    <x v="17"/>
    <s v="Hofdünger"/>
    <x v="1"/>
    <x v="8"/>
    <s v="BESTAETIGT (6)"/>
    <n v="31.8"/>
    <n v="13.799999999999999"/>
    <x v="18"/>
    <x v="4"/>
    <n v="3.1800000000000002E-2"/>
    <n v="1.38E-2"/>
    <n v="6.3600000000000002E-3"/>
    <n v="2.7599999999999999E-3"/>
  </r>
  <r>
    <x v="10"/>
    <x v="17"/>
    <s v="Hofdünger"/>
    <x v="1"/>
    <x v="9"/>
    <s v="BESTAETIGT (6)"/>
    <n v="1142.4000000000001"/>
    <n v="924.8"/>
    <x v="7"/>
    <x v="4"/>
    <n v="1.1424000000000001"/>
    <n v="0.92479999999999996"/>
    <n v="0.38080000000000003"/>
    <n v="0.30826666666666663"/>
  </r>
  <r>
    <x v="10"/>
    <x v="17"/>
    <s v="Hofdünger"/>
    <x v="1"/>
    <x v="10"/>
    <s v="BESTAETIGT (6)"/>
    <n v="47.25"/>
    <n v="52.5"/>
    <x v="13"/>
    <x v="4"/>
    <n v="4.725E-2"/>
    <n v="5.2499999999999998E-2"/>
    <n v="4.725E-2"/>
    <n v="5.2499999999999998E-2"/>
  </r>
  <r>
    <x v="10"/>
    <x v="17"/>
    <s v="Hofdünger"/>
    <x v="1"/>
    <x v="11"/>
    <s v="BESTAETIGT (6)"/>
    <n v="2150.2199999999998"/>
    <n v="1879.8200000000002"/>
    <x v="8"/>
    <x v="4"/>
    <n v="2.15022"/>
    <n v="1.8798200000000003"/>
    <n v="0.11316947368421053"/>
    <n v="9.8937894736842114E-2"/>
  </r>
  <r>
    <x v="10"/>
    <x v="17"/>
    <s v="Hofdünger"/>
    <x v="1"/>
    <x v="12"/>
    <s v="BESTAETIGT (6)"/>
    <n v="1711.17"/>
    <n v="984"/>
    <x v="10"/>
    <x v="4"/>
    <n v="1.7111700000000001"/>
    <n v="0.98399999999999999"/>
    <n v="0.85558500000000004"/>
    <n v="0.49199999999999999"/>
  </r>
  <r>
    <x v="10"/>
    <x v="17"/>
    <s v="Hofdünger"/>
    <x v="1"/>
    <x v="1"/>
    <s v="BESTAETIGT (6)"/>
    <n v="6074.76"/>
    <n v="3362.7"/>
    <x v="3"/>
    <x v="4"/>
    <n v="6.0747600000000004"/>
    <n v="3.3626999999999998"/>
    <n v="0.18983625000000001"/>
    <n v="0.10508437499999999"/>
  </r>
  <r>
    <x v="10"/>
    <x v="17"/>
    <s v="Hofdünger"/>
    <x v="1"/>
    <x v="2"/>
    <s v="BESTAETIGT (6)"/>
    <n v="60.75"/>
    <n v="25.95"/>
    <x v="13"/>
    <x v="4"/>
    <n v="6.0749999999999998E-2"/>
    <n v="2.5950000000000001E-2"/>
    <n v="6.0749999999999998E-2"/>
    <n v="2.5950000000000001E-2"/>
  </r>
  <r>
    <x v="10"/>
    <x v="17"/>
    <s v="Hofdünger"/>
    <x v="1"/>
    <x v="14"/>
    <s v="BESTAETIGT (6)"/>
    <n v="44"/>
    <n v="18.149999999999999"/>
    <x v="10"/>
    <x v="4"/>
    <n v="4.3999999999999997E-2"/>
    <n v="1.8149999999999999E-2"/>
    <n v="2.1999999999999999E-2"/>
    <n v="9.0749999999999997E-3"/>
  </r>
  <r>
    <x v="10"/>
    <x v="17"/>
    <s v="Recyclingdünger"/>
    <x v="2"/>
    <x v="16"/>
    <s v="BESTAETIGT (6)"/>
    <n v="27074.529999999995"/>
    <n v="10636.150000000001"/>
    <x v="111"/>
    <x v="4"/>
    <n v="27.074529999999996"/>
    <n v="10.636150000000001"/>
    <n v="0.51084018867924519"/>
    <n v="0.20068207547169811"/>
  </r>
  <r>
    <x v="10"/>
    <x v="17"/>
    <s v="(Leer)"/>
    <x v="4"/>
    <x v="23"/>
    <s v="BESTAETIGT (6)"/>
    <n v="392"/>
    <n v="256"/>
    <x v="13"/>
    <x v="4"/>
    <n v="0.39200000000000002"/>
    <n v="0.25600000000000001"/>
    <n v="0.39200000000000002"/>
    <n v="0.25600000000000001"/>
  </r>
  <r>
    <x v="10"/>
    <x v="8"/>
    <s v="Hofdünger"/>
    <x v="1"/>
    <x v="9"/>
    <s v="BESTAETIGT (6)"/>
    <n v="2133.6"/>
    <n v="1727.2"/>
    <x v="10"/>
    <x v="4"/>
    <n v="2.1335999999999999"/>
    <n v="1.7272000000000001"/>
    <n v="1.0668"/>
    <n v="0.86360000000000003"/>
  </r>
  <r>
    <x v="10"/>
    <x v="8"/>
    <s v="Hofdünger"/>
    <x v="1"/>
    <x v="1"/>
    <s v="BESTAETIGT (6)"/>
    <n v="184"/>
    <n v="120"/>
    <x v="13"/>
    <x v="4"/>
    <n v="0.184"/>
    <n v="0.12"/>
    <n v="0.184"/>
    <n v="0.12"/>
  </r>
  <r>
    <x v="10"/>
    <x v="12"/>
    <s v="Hofdünger"/>
    <x v="0"/>
    <x v="0"/>
    <s v="BESTAETIGT (6)"/>
    <n v="6470.8199999999979"/>
    <n v="2639.0699999999997"/>
    <x v="152"/>
    <x v="4"/>
    <n v="6.470819999999998"/>
    <n v="2.6390699999999998"/>
    <n v="0.15782487804878043"/>
    <n v="6.436756097560975E-2"/>
  </r>
  <r>
    <x v="10"/>
    <x v="12"/>
    <s v="Hofdünger"/>
    <x v="0"/>
    <x v="1"/>
    <s v="BESTAETIGT (6)"/>
    <n v="176.58"/>
    <n v="43.2"/>
    <x v="10"/>
    <x v="4"/>
    <n v="0.17658000000000001"/>
    <n v="4.3200000000000002E-2"/>
    <n v="8.8290000000000007E-2"/>
    <n v="2.1600000000000001E-2"/>
  </r>
  <r>
    <x v="10"/>
    <x v="12"/>
    <s v="Recyclingdünger"/>
    <x v="2"/>
    <x v="16"/>
    <s v="BESTAETIGT (6)"/>
    <n v="10660.139999999996"/>
    <n v="3114.4500000000025"/>
    <x v="87"/>
    <x v="4"/>
    <n v="10.660139999999997"/>
    <n v="3.1144500000000024"/>
    <n v="0.1640021538461538"/>
    <n v="4.7914615384615424E-2"/>
  </r>
  <r>
    <x v="11"/>
    <x v="16"/>
    <s v="Hofdünger"/>
    <x v="0"/>
    <x v="0"/>
    <s v="BESTAETIGT (6)"/>
    <n v="117345.43999999999"/>
    <n v="36504.230000000003"/>
    <x v="56"/>
    <x v="4"/>
    <n v="117.34543999999998"/>
    <n v="36.50423"/>
    <n v="1.7006585507246375"/>
    <n v="0.52904681159420286"/>
  </r>
  <r>
    <x v="11"/>
    <x v="16"/>
    <s v="Hofdünger"/>
    <x v="0"/>
    <x v="1"/>
    <s v="BESTAETIGT (6)"/>
    <n v="61807.260000000009"/>
    <n v="25808.940000000006"/>
    <x v="223"/>
    <x v="4"/>
    <n v="61.807260000000007"/>
    <n v="25.808940000000007"/>
    <n v="0.31859412371134022"/>
    <n v="0.13303577319587631"/>
  </r>
  <r>
    <x v="11"/>
    <x v="16"/>
    <s v="Hofdünger"/>
    <x v="0"/>
    <x v="1"/>
    <s v="SPAETER_ERFASST (9)"/>
    <n v="1005.4"/>
    <n v="396.5"/>
    <x v="2"/>
    <x v="4"/>
    <n v="1.0054000000000001"/>
    <n v="0.39650000000000002"/>
    <n v="0.25135000000000002"/>
    <n v="9.9125000000000005E-2"/>
  </r>
  <r>
    <x v="11"/>
    <x v="16"/>
    <s v="Hofdünger"/>
    <x v="0"/>
    <x v="19"/>
    <s v="BESTAETIGT (6)"/>
    <n v="440"/>
    <n v="180"/>
    <x v="13"/>
    <x v="4"/>
    <n v="0.44"/>
    <n v="0.18"/>
    <n v="0.44"/>
    <n v="0.18"/>
  </r>
  <r>
    <x v="11"/>
    <x v="16"/>
    <s v="Hofdünger"/>
    <x v="0"/>
    <x v="2"/>
    <s v="BESTAETIGT (6)"/>
    <n v="5155.75"/>
    <n v="2114.6"/>
    <x v="23"/>
    <x v="4"/>
    <n v="5.1557500000000003"/>
    <n v="2.1145999999999998"/>
    <n v="0.57286111111111115"/>
    <n v="0.23495555555555553"/>
  </r>
  <r>
    <x v="11"/>
    <x v="16"/>
    <s v="Hofdünger"/>
    <x v="0"/>
    <x v="3"/>
    <s v="BESTAETIGT (6)"/>
    <n v="8103.0999999999995"/>
    <n v="4275.42"/>
    <x v="21"/>
    <x v="4"/>
    <n v="8.1030999999999995"/>
    <n v="4.2754200000000004"/>
    <n v="1.0128874999999999"/>
    <n v="0.53442750000000006"/>
  </r>
  <r>
    <x v="11"/>
    <x v="16"/>
    <s v="Hofdünger"/>
    <x v="0"/>
    <x v="4"/>
    <s v="BESTAETIGT (6)"/>
    <n v="1500"/>
    <n v="625"/>
    <x v="2"/>
    <x v="4"/>
    <n v="1.5"/>
    <n v="0.625"/>
    <n v="0.375"/>
    <n v="0.15625"/>
  </r>
  <r>
    <x v="11"/>
    <x v="16"/>
    <s v="Hofdünger"/>
    <x v="0"/>
    <x v="5"/>
    <s v="BESTAETIGT (6)"/>
    <n v="2070"/>
    <n v="1150"/>
    <x v="15"/>
    <x v="4"/>
    <n v="2.0699999999999998"/>
    <n v="1.1499999999999999"/>
    <n v="0.29571428571428571"/>
    <n v="0.16428571428571428"/>
  </r>
  <r>
    <x v="11"/>
    <x v="16"/>
    <s v="Hofdünger"/>
    <x v="0"/>
    <x v="6"/>
    <s v="BESTAETIGT (6)"/>
    <n v="191.95"/>
    <n v="102.3"/>
    <x v="13"/>
    <x v="4"/>
    <n v="0.19194999999999998"/>
    <n v="0.1023"/>
    <n v="0.19194999999999998"/>
    <n v="0.1023"/>
  </r>
  <r>
    <x v="11"/>
    <x v="16"/>
    <s v="Hofdünger"/>
    <x v="1"/>
    <x v="0"/>
    <s v="BESTAETIGT (6)"/>
    <n v="461.16"/>
    <n v="217.16000000000003"/>
    <x v="7"/>
    <x v="4"/>
    <n v="0.46116000000000001"/>
    <n v="0.21716000000000002"/>
    <n v="0.15372"/>
    <n v="7.2386666666666669E-2"/>
  </r>
  <r>
    <x v="11"/>
    <x v="16"/>
    <s v="Hofdünger"/>
    <x v="1"/>
    <x v="7"/>
    <s v="BESTAETIGT (6)"/>
    <n v="1549.45"/>
    <n v="1416.45"/>
    <x v="13"/>
    <x v="4"/>
    <n v="1.54945"/>
    <n v="1.41645"/>
    <n v="1.54945"/>
    <n v="1.41645"/>
  </r>
  <r>
    <x v="11"/>
    <x v="16"/>
    <s v="Hofdünger"/>
    <x v="1"/>
    <x v="8"/>
    <s v="BESTAETIGT (6)"/>
    <n v="785.46"/>
    <n v="340.86"/>
    <x v="13"/>
    <x v="4"/>
    <n v="0.78546000000000005"/>
    <n v="0.34086"/>
    <n v="0.78546000000000005"/>
    <n v="0.34086"/>
  </r>
  <r>
    <x v="11"/>
    <x v="16"/>
    <s v="Hofdünger"/>
    <x v="1"/>
    <x v="9"/>
    <s v="BESTAETIGT (6)"/>
    <n v="2694.5"/>
    <n v="1919"/>
    <x v="18"/>
    <x v="4"/>
    <n v="2.6945000000000001"/>
    <n v="1.919"/>
    <n v="0.53890000000000005"/>
    <n v="0.38380000000000003"/>
  </r>
  <r>
    <x v="11"/>
    <x v="16"/>
    <s v="Hofdünger"/>
    <x v="1"/>
    <x v="11"/>
    <s v="BESTAETIGT (6)"/>
    <n v="1941.8"/>
    <n v="1202.5"/>
    <x v="23"/>
    <x v="4"/>
    <n v="1.9418"/>
    <n v="1.2024999999999999"/>
    <n v="0.21575555555555556"/>
    <n v="0.1336111111111111"/>
  </r>
  <r>
    <x v="11"/>
    <x v="16"/>
    <s v="Hofdünger"/>
    <x v="1"/>
    <x v="12"/>
    <s v="BESTAETIGT (6)"/>
    <n v="2434.8000000000002"/>
    <n v="1429.5"/>
    <x v="7"/>
    <x v="4"/>
    <n v="2.4348000000000001"/>
    <n v="1.4295"/>
    <n v="0.81159999999999999"/>
    <n v="0.47649999999999998"/>
  </r>
  <r>
    <x v="11"/>
    <x v="16"/>
    <s v="Hofdünger"/>
    <x v="1"/>
    <x v="1"/>
    <s v="BESTAETIGT (6)"/>
    <n v="11665.07"/>
    <n v="6412.2199999999993"/>
    <x v="26"/>
    <x v="4"/>
    <n v="11.66507"/>
    <n v="6.4122199999999996"/>
    <n v="0.22872686274509804"/>
    <n v="0.12572980392156863"/>
  </r>
  <r>
    <x v="11"/>
    <x v="16"/>
    <s v="Hofdünger"/>
    <x v="1"/>
    <x v="1"/>
    <s v="SPAETER_ERFASST (9)"/>
    <n v="78.5"/>
    <n v="51.2"/>
    <x v="10"/>
    <x v="4"/>
    <n v="7.85E-2"/>
    <n v="5.1200000000000002E-2"/>
    <n v="3.925E-2"/>
    <n v="2.5600000000000001E-2"/>
  </r>
  <r>
    <x v="11"/>
    <x v="16"/>
    <s v="Hofdünger"/>
    <x v="1"/>
    <x v="2"/>
    <s v="BESTAETIGT (6)"/>
    <n v="2635.2"/>
    <n v="1124.32"/>
    <x v="7"/>
    <x v="4"/>
    <n v="2.6351999999999998"/>
    <n v="1.12432"/>
    <n v="0.87839999999999996"/>
    <n v="0.37477333333333335"/>
  </r>
  <r>
    <x v="11"/>
    <x v="16"/>
    <s v="Hofdünger"/>
    <x v="1"/>
    <x v="14"/>
    <s v="BESTAETIGT (6)"/>
    <n v="2004"/>
    <n v="826.65"/>
    <x v="13"/>
    <x v="4"/>
    <n v="2.004"/>
    <n v="0.82665"/>
    <n v="2.004"/>
    <n v="0.82665"/>
  </r>
  <r>
    <x v="11"/>
    <x v="16"/>
    <s v="Recyclingdünger"/>
    <x v="2"/>
    <x v="16"/>
    <s v="BESTAETIGT (6)"/>
    <n v="17260.72"/>
    <n v="7339.2000000000007"/>
    <x v="47"/>
    <x v="4"/>
    <n v="17.260720000000003"/>
    <n v="7.3392000000000008"/>
    <n v="1.0787950000000002"/>
    <n v="0.45870000000000005"/>
  </r>
  <r>
    <x v="11"/>
    <x v="2"/>
    <s v="Hofdünger"/>
    <x v="0"/>
    <x v="1"/>
    <s v="BESTAETIGT (6)"/>
    <n v="1201.68"/>
    <n v="492.84000000000003"/>
    <x v="10"/>
    <x v="4"/>
    <n v="1.2016800000000001"/>
    <n v="0.49284000000000006"/>
    <n v="0.60084000000000004"/>
    <n v="0.24642000000000003"/>
  </r>
  <r>
    <x v="12"/>
    <x v="0"/>
    <s v="Hofdünger"/>
    <x v="3"/>
    <x v="16"/>
    <s v="BESTAETIGT (6)"/>
    <n v="769.42000000000007"/>
    <n v="471.33"/>
    <x v="10"/>
    <x v="4"/>
    <n v="0.7694200000000001"/>
    <n v="0.47132999999999997"/>
    <n v="0.38471000000000005"/>
    <n v="0.23566499999999999"/>
  </r>
  <r>
    <x v="12"/>
    <x v="0"/>
    <s v="Hofdünger"/>
    <x v="0"/>
    <x v="5"/>
    <s v="BESTAETIGT (6)"/>
    <n v="2387"/>
    <n v="1463"/>
    <x v="27"/>
    <x v="4"/>
    <n v="2.387"/>
    <n v="1.4630000000000001"/>
    <n v="0.18361538461538462"/>
    <n v="0.11253846153846155"/>
  </r>
  <r>
    <x v="12"/>
    <x v="0"/>
    <s v="Hofdünger"/>
    <x v="1"/>
    <x v="9"/>
    <s v="BESTAETIGT (6)"/>
    <n v="1039"/>
    <n v="738"/>
    <x v="13"/>
    <x v="4"/>
    <n v="1.0389999999999999"/>
    <n v="0.73799999999999999"/>
    <n v="1.0389999999999999"/>
    <n v="0.73799999999999999"/>
  </r>
  <r>
    <x v="12"/>
    <x v="3"/>
    <s v="Hofdünger"/>
    <x v="3"/>
    <x v="16"/>
    <s v="BESTAETIGT (6)"/>
    <n v="22495.910000000007"/>
    <n v="10651.760000000004"/>
    <x v="79"/>
    <x v="4"/>
    <n v="22.495910000000006"/>
    <n v="10.651760000000003"/>
    <n v="0.36878540983606567"/>
    <n v="0.17461901639344268"/>
  </r>
  <r>
    <x v="12"/>
    <x v="3"/>
    <s v="Hofdünger"/>
    <x v="0"/>
    <x v="0"/>
    <s v="BESTAETIGT (6)"/>
    <n v="3598.5"/>
    <n v="1717"/>
    <x v="23"/>
    <x v="4"/>
    <n v="3.5985"/>
    <n v="1.7170000000000001"/>
    <n v="0.39983333333333332"/>
    <n v="0.1907777777777778"/>
  </r>
  <r>
    <x v="12"/>
    <x v="3"/>
    <s v="Hofdünger"/>
    <x v="0"/>
    <x v="3"/>
    <s v="BESTAETIGT (6)"/>
    <n v="9338.5499999999975"/>
    <n v="4170.05"/>
    <x v="8"/>
    <x v="4"/>
    <n v="9.3385499999999979"/>
    <n v="4.1700499999999998"/>
    <n v="0.49150263157894725"/>
    <n v="0.21947631578947369"/>
  </r>
  <r>
    <x v="12"/>
    <x v="3"/>
    <s v="Hofdünger"/>
    <x v="0"/>
    <x v="4"/>
    <s v="BESTAETIGT (6)"/>
    <n v="7927.4200000000019"/>
    <n v="3261.35"/>
    <x v="39"/>
    <x v="4"/>
    <n v="7.9274200000000015"/>
    <n v="3.2613499999999997"/>
    <n v="0.29360814814814823"/>
    <n v="0.12079074074074073"/>
  </r>
  <r>
    <x v="12"/>
    <x v="3"/>
    <s v="Hofdünger"/>
    <x v="0"/>
    <x v="5"/>
    <s v="BESTAETIGT (6)"/>
    <n v="2966.2999999999993"/>
    <n v="1520.0399999999997"/>
    <x v="27"/>
    <x v="4"/>
    <n v="2.9662999999999995"/>
    <n v="1.5200399999999998"/>
    <n v="0.22817692307692303"/>
    <n v="0.11692615384615383"/>
  </r>
  <r>
    <x v="12"/>
    <x v="3"/>
    <s v="Hofdünger"/>
    <x v="0"/>
    <x v="6"/>
    <s v="BESTAETIGT (6)"/>
    <n v="2005.46"/>
    <n v="857.3"/>
    <x v="18"/>
    <x v="4"/>
    <n v="2.0054600000000002"/>
    <n v="0.85729999999999995"/>
    <n v="0.40109200000000006"/>
    <n v="0.17146"/>
  </r>
  <r>
    <x v="12"/>
    <x v="3"/>
    <s v="Hofdünger"/>
    <x v="1"/>
    <x v="0"/>
    <s v="BESTAETIGT (6)"/>
    <n v="607.18000000000006"/>
    <n v="374.64"/>
    <x v="10"/>
    <x v="4"/>
    <n v="0.60718000000000005"/>
    <n v="0.37463999999999997"/>
    <n v="0.30359000000000003"/>
    <n v="0.18731999999999999"/>
  </r>
  <r>
    <x v="12"/>
    <x v="3"/>
    <s v="Hofdünger"/>
    <x v="1"/>
    <x v="9"/>
    <s v="BESTAETIGT (6)"/>
    <n v="2680.98"/>
    <n v="1857.4299999999998"/>
    <x v="20"/>
    <x v="4"/>
    <n v="2.6809799999999999"/>
    <n v="1.8574299999999999"/>
    <n v="0.44683"/>
    <n v="0.30957166666666663"/>
  </r>
  <r>
    <x v="12"/>
    <x v="3"/>
    <s v="Hofdünger"/>
    <x v="1"/>
    <x v="10"/>
    <s v="BESTAETIGT (6)"/>
    <n v="1579.5"/>
    <n v="1755"/>
    <x v="7"/>
    <x v="4"/>
    <n v="1.5794999999999999"/>
    <n v="1.7549999999999999"/>
    <n v="0.52649999999999997"/>
    <n v="0.58499999999999996"/>
  </r>
  <r>
    <x v="12"/>
    <x v="3"/>
    <s v="Hofdünger"/>
    <x v="1"/>
    <x v="11"/>
    <s v="BESTAETIGT (6)"/>
    <n v="35.200000000000003"/>
    <n v="20"/>
    <x v="13"/>
    <x v="4"/>
    <n v="3.5200000000000002E-2"/>
    <n v="0.02"/>
    <n v="3.5200000000000002E-2"/>
    <n v="0.02"/>
  </r>
  <r>
    <x v="12"/>
    <x v="3"/>
    <s v="Hofdünger"/>
    <x v="1"/>
    <x v="12"/>
    <s v="BESTAETIGT (6)"/>
    <n v="4409.9000000000005"/>
    <n v="2648.92"/>
    <x v="41"/>
    <x v="4"/>
    <n v="4.4099000000000004"/>
    <n v="2.6489199999999999"/>
    <n v="0.40090000000000003"/>
    <n v="0.24081090909090908"/>
  </r>
  <r>
    <x v="12"/>
    <x v="3"/>
    <s v="Hofdünger"/>
    <x v="1"/>
    <x v="1"/>
    <s v="BESTAETIGT (6)"/>
    <n v="1485"/>
    <n v="612"/>
    <x v="10"/>
    <x v="4"/>
    <n v="1.4850000000000001"/>
    <n v="0.61199999999999999"/>
    <n v="0.74250000000000005"/>
    <n v="0.30599999999999999"/>
  </r>
  <r>
    <x v="12"/>
    <x v="3"/>
    <s v="Hofdünger"/>
    <x v="1"/>
    <x v="5"/>
    <s v="BESTAETIGT (6)"/>
    <n v="490.2"/>
    <n v="564.29999999999995"/>
    <x v="13"/>
    <x v="4"/>
    <n v="0.49019999999999997"/>
    <n v="0.56429999999999991"/>
    <n v="0.49019999999999997"/>
    <n v="0.56429999999999991"/>
  </r>
  <r>
    <x v="12"/>
    <x v="3"/>
    <s v="Recyclingdünger"/>
    <x v="2"/>
    <x v="16"/>
    <s v="BESTAETIGT (6)"/>
    <n v="5762"/>
    <n v="4770.8"/>
    <x v="28"/>
    <x v="4"/>
    <n v="5.7619999999999996"/>
    <n v="4.7708000000000004"/>
    <n v="0.32011111111111107"/>
    <n v="0.26504444444444447"/>
  </r>
  <r>
    <x v="12"/>
    <x v="4"/>
    <s v="Hofdünger"/>
    <x v="3"/>
    <x v="16"/>
    <s v="BESTAETIGT (6)"/>
    <n v="123730.56999999992"/>
    <n v="56432.099999999969"/>
    <x v="213"/>
    <x v="4"/>
    <n v="123.73056999999991"/>
    <n v="56.43209999999997"/>
    <n v="0.34952138418079071"/>
    <n v="0.1594127118644067"/>
  </r>
  <r>
    <x v="12"/>
    <x v="4"/>
    <s v="Hofdünger"/>
    <x v="0"/>
    <x v="0"/>
    <s v="BESTAETIGT (6)"/>
    <n v="24834.649999999994"/>
    <n v="11352.849999999995"/>
    <x v="87"/>
    <x v="4"/>
    <n v="24.834649999999993"/>
    <n v="11.352849999999995"/>
    <n v="0.38207153846153835"/>
    <n v="0.17465923076923068"/>
  </r>
  <r>
    <x v="12"/>
    <x v="4"/>
    <s v="Hofdünger"/>
    <x v="0"/>
    <x v="1"/>
    <s v="BESTAETIGT (6)"/>
    <n v="7124.65"/>
    <n v="3027.45"/>
    <x v="63"/>
    <x v="4"/>
    <n v="7.1246499999999999"/>
    <n v="3.02745"/>
    <n v="0.22982741935483872"/>
    <n v="9.7659677419354843E-2"/>
  </r>
  <r>
    <x v="12"/>
    <x v="4"/>
    <s v="Hofdünger"/>
    <x v="0"/>
    <x v="3"/>
    <s v="BESTAETIGT (6)"/>
    <n v="32077.070000000007"/>
    <n v="14527.579999999994"/>
    <x v="199"/>
    <x v="4"/>
    <n v="32.077070000000006"/>
    <n v="14.527579999999995"/>
    <n v="0.3376533684210527"/>
    <n v="0.15292189473684206"/>
  </r>
  <r>
    <x v="12"/>
    <x v="4"/>
    <s v="Hofdünger"/>
    <x v="0"/>
    <x v="4"/>
    <s v="BESTAETIGT (6)"/>
    <n v="34786.770000000004"/>
    <n v="13527.789999999999"/>
    <x v="178"/>
    <x v="4"/>
    <n v="34.786770000000004"/>
    <n v="13.52779"/>
    <n v="0.39530420454545462"/>
    <n v="0.15372488636363635"/>
  </r>
  <r>
    <x v="12"/>
    <x v="4"/>
    <s v="Hofdünger"/>
    <x v="0"/>
    <x v="5"/>
    <s v="BESTAETIGT (6)"/>
    <n v="27665.190000000002"/>
    <n v="14507.22"/>
    <x v="321"/>
    <x v="4"/>
    <n v="27.665190000000003"/>
    <n v="14.50722"/>
    <n v="0.38423875000000002"/>
    <n v="0.20148916666666666"/>
  </r>
  <r>
    <x v="12"/>
    <x v="4"/>
    <s v="Hofdünger"/>
    <x v="0"/>
    <x v="6"/>
    <s v="BESTAETIGT (6)"/>
    <n v="31086.61"/>
    <n v="15653.229999999998"/>
    <x v="166"/>
    <x v="4"/>
    <n v="31.08661"/>
    <n v="15.653229999999997"/>
    <n v="0.42584397260273971"/>
    <n v="0.21442780821917803"/>
  </r>
  <r>
    <x v="12"/>
    <x v="4"/>
    <s v="Hofdünger"/>
    <x v="1"/>
    <x v="0"/>
    <s v="BESTAETIGT (6)"/>
    <n v="2052.2600000000002"/>
    <n v="1237.92"/>
    <x v="20"/>
    <x v="4"/>
    <n v="2.0522600000000004"/>
    <n v="1.2379200000000001"/>
    <n v="0.34204333333333342"/>
    <n v="0.20632000000000003"/>
  </r>
  <r>
    <x v="12"/>
    <x v="4"/>
    <s v="Hofdünger"/>
    <x v="1"/>
    <x v="7"/>
    <s v="BESTAETIGT (6)"/>
    <n v="3183.95"/>
    <n v="2882.31"/>
    <x v="21"/>
    <x v="4"/>
    <n v="3.1839499999999998"/>
    <n v="2.8823099999999999"/>
    <n v="0.39799374999999998"/>
    <n v="0.36028874999999999"/>
  </r>
  <r>
    <x v="12"/>
    <x v="4"/>
    <s v="Hofdünger"/>
    <x v="1"/>
    <x v="9"/>
    <s v="BESTAETIGT (6)"/>
    <n v="12720.460000000001"/>
    <n v="8652.7200000000012"/>
    <x v="60"/>
    <x v="4"/>
    <n v="12.720460000000001"/>
    <n v="8.6527200000000004"/>
    <n v="0.42401533333333336"/>
    <n v="0.28842400000000001"/>
  </r>
  <r>
    <x v="12"/>
    <x v="4"/>
    <s v="Hofdünger"/>
    <x v="1"/>
    <x v="10"/>
    <s v="BESTAETIGT (6)"/>
    <n v="1431"/>
    <n v="1590"/>
    <x v="7"/>
    <x v="4"/>
    <n v="1.431"/>
    <n v="1.59"/>
    <n v="0.47700000000000004"/>
    <n v="0.53"/>
  </r>
  <r>
    <x v="12"/>
    <x v="4"/>
    <s v="Hofdünger"/>
    <x v="1"/>
    <x v="11"/>
    <s v="BESTAETIGT (6)"/>
    <n v="813.04"/>
    <n v="597.20000000000005"/>
    <x v="20"/>
    <x v="4"/>
    <n v="0.81303999999999998"/>
    <n v="0.59720000000000006"/>
    <n v="0.13550666666666666"/>
    <n v="9.9533333333333349E-2"/>
  </r>
  <r>
    <x v="12"/>
    <x v="4"/>
    <s v="Hofdünger"/>
    <x v="1"/>
    <x v="12"/>
    <s v="BESTAETIGT (6)"/>
    <n v="17292.000000000004"/>
    <n v="10146.83"/>
    <x v="127"/>
    <x v="4"/>
    <n v="17.292000000000005"/>
    <n v="10.14683"/>
    <n v="0.41171428571428581"/>
    <n v="0.24159119047619046"/>
  </r>
  <r>
    <x v="12"/>
    <x v="4"/>
    <s v="Hofdünger"/>
    <x v="1"/>
    <x v="1"/>
    <s v="BESTAETIGT (6)"/>
    <n v="2179.3399999999997"/>
    <n v="1003.5"/>
    <x v="23"/>
    <x v="4"/>
    <n v="2.1793399999999998"/>
    <n v="1.0035000000000001"/>
    <n v="0.24214888888888886"/>
    <n v="0.1115"/>
  </r>
  <r>
    <x v="12"/>
    <x v="4"/>
    <s v="Hofdünger"/>
    <x v="1"/>
    <x v="2"/>
    <s v="BESTAETIGT (6)"/>
    <n v="729"/>
    <n v="311.39999999999998"/>
    <x v="2"/>
    <x v="4"/>
    <n v="0.72899999999999998"/>
    <n v="0.31139999999999995"/>
    <n v="0.18225"/>
    <n v="7.7849999999999989E-2"/>
  </r>
  <r>
    <x v="12"/>
    <x v="4"/>
    <s v="Hofdünger"/>
    <x v="1"/>
    <x v="5"/>
    <s v="BESTAETIGT (6)"/>
    <n v="1615.3"/>
    <n v="1056.45"/>
    <x v="18"/>
    <x v="4"/>
    <n v="1.6153"/>
    <n v="1.0564500000000001"/>
    <n v="0.32306000000000001"/>
    <n v="0.21129000000000003"/>
  </r>
  <r>
    <x v="12"/>
    <x v="4"/>
    <s v="Hofdünger"/>
    <x v="1"/>
    <x v="6"/>
    <s v="BESTAETIGT (6)"/>
    <n v="819"/>
    <n v="735"/>
    <x v="13"/>
    <x v="4"/>
    <n v="0.81899999999999995"/>
    <n v="0.73499999999999999"/>
    <n v="0.81899999999999995"/>
    <n v="0.73499999999999999"/>
  </r>
  <r>
    <x v="12"/>
    <x v="4"/>
    <s v="Recyclingdünger"/>
    <x v="2"/>
    <x v="16"/>
    <s v="BESTAETIGT (6)"/>
    <n v="15189.35"/>
    <n v="10330.969999999998"/>
    <x v="59"/>
    <x v="4"/>
    <n v="15.189350000000001"/>
    <n v="10.330969999999997"/>
    <n v="0.52377068965517248"/>
    <n v="0.3562403448275861"/>
  </r>
  <r>
    <x v="12"/>
    <x v="1"/>
    <s v="Hofdünger"/>
    <x v="3"/>
    <x v="16"/>
    <s v="BESTAETIGT (6)"/>
    <n v="62729.380000000005"/>
    <n v="31263.360000000001"/>
    <x v="322"/>
    <x v="4"/>
    <n v="62.729380000000006"/>
    <n v="31.263360000000002"/>
    <n v="0.30158355769230771"/>
    <n v="0.1503046153846154"/>
  </r>
  <r>
    <x v="12"/>
    <x v="1"/>
    <s v="Hofdünger"/>
    <x v="0"/>
    <x v="0"/>
    <s v="BESTAETIGT (6)"/>
    <n v="40888.540000000015"/>
    <n v="17616.089999999997"/>
    <x v="69"/>
    <x v="4"/>
    <n v="40.888540000000013"/>
    <n v="17.616089999999996"/>
    <n v="0.40888540000000012"/>
    <n v="0.17616089999999995"/>
  </r>
  <r>
    <x v="12"/>
    <x v="1"/>
    <s v="Hofdünger"/>
    <x v="0"/>
    <x v="1"/>
    <s v="BESTAETIGT (6)"/>
    <n v="4077.29"/>
    <n v="1721.54"/>
    <x v="49"/>
    <x v="4"/>
    <n v="4.0772899999999996"/>
    <n v="1.7215400000000001"/>
    <n v="0.23984058823529408"/>
    <n v="0.10126705882352942"/>
  </r>
  <r>
    <x v="12"/>
    <x v="1"/>
    <s v="Hofdünger"/>
    <x v="0"/>
    <x v="2"/>
    <s v="BESTAETIGT (6)"/>
    <n v="151.79999999999998"/>
    <n v="62.1"/>
    <x v="10"/>
    <x v="4"/>
    <n v="0.15179999999999999"/>
    <n v="6.2100000000000002E-2"/>
    <n v="7.5899999999999995E-2"/>
    <n v="3.1050000000000001E-2"/>
  </r>
  <r>
    <x v="12"/>
    <x v="1"/>
    <s v="Hofdünger"/>
    <x v="0"/>
    <x v="3"/>
    <s v="BESTAETIGT (6)"/>
    <n v="23335.510000000002"/>
    <n v="10436.750000000002"/>
    <x v="120"/>
    <x v="4"/>
    <n v="23.335510000000003"/>
    <n v="10.436750000000002"/>
    <n v="0.25364684782608699"/>
    <n v="0.11344293478260871"/>
  </r>
  <r>
    <x v="12"/>
    <x v="1"/>
    <s v="Hofdünger"/>
    <x v="0"/>
    <x v="4"/>
    <s v="BESTAETIGT (6)"/>
    <n v="33441.15"/>
    <n v="14878.179999999998"/>
    <x v="75"/>
    <x v="4"/>
    <n v="33.44115"/>
    <n v="14.878179999999999"/>
    <n v="0.38438103448275862"/>
    <n v="0.17101356321839079"/>
  </r>
  <r>
    <x v="12"/>
    <x v="1"/>
    <s v="Hofdünger"/>
    <x v="0"/>
    <x v="5"/>
    <s v="BESTAETIGT (6)"/>
    <n v="14568.089999999998"/>
    <n v="7742.0100000000011"/>
    <x v="156"/>
    <x v="4"/>
    <n v="14.568089999999998"/>
    <n v="7.7420100000000014"/>
    <n v="0.175519156626506"/>
    <n v="9.3277228915662661E-2"/>
  </r>
  <r>
    <x v="12"/>
    <x v="1"/>
    <s v="Hofdünger"/>
    <x v="0"/>
    <x v="6"/>
    <s v="BESTAETIGT (6)"/>
    <n v="10768.110000000002"/>
    <n v="5006.45"/>
    <x v="5"/>
    <x v="4"/>
    <n v="10.768110000000002"/>
    <n v="5.0064500000000001"/>
    <n v="0.26920275000000005"/>
    <n v="0.12516125"/>
  </r>
  <r>
    <x v="12"/>
    <x v="1"/>
    <s v="Hofdünger"/>
    <x v="1"/>
    <x v="0"/>
    <s v="BESTAETIGT (6)"/>
    <n v="10250.539999999999"/>
    <n v="6307.72"/>
    <x v="60"/>
    <x v="4"/>
    <n v="10.250539999999999"/>
    <n v="6.3077200000000007"/>
    <n v="0.34168466666666664"/>
    <n v="0.21025733333333335"/>
  </r>
  <r>
    <x v="12"/>
    <x v="1"/>
    <s v="Hofdünger"/>
    <x v="1"/>
    <x v="7"/>
    <s v="BESTAETIGT (6)"/>
    <n v="4473.5999999999995"/>
    <n v="4089.5999999999995"/>
    <x v="23"/>
    <x v="4"/>
    <n v="4.4735999999999994"/>
    <n v="4.089599999999999"/>
    <n v="0.4970666666666666"/>
    <n v="0.45439999999999992"/>
  </r>
  <r>
    <x v="12"/>
    <x v="1"/>
    <s v="Hofdünger"/>
    <x v="1"/>
    <x v="8"/>
    <s v="BESTAETIGT (6)"/>
    <n v="4210.3500000000004"/>
    <n v="1815.8999999999999"/>
    <x v="55"/>
    <x v="4"/>
    <n v="4.21035"/>
    <n v="1.8158999999999998"/>
    <n v="0.18305869565217392"/>
    <n v="7.8952173913043475E-2"/>
  </r>
  <r>
    <x v="12"/>
    <x v="1"/>
    <s v="Hofdünger"/>
    <x v="1"/>
    <x v="9"/>
    <s v="BESTAETIGT (6)"/>
    <n v="14218.81"/>
    <n v="9692.59"/>
    <x v="59"/>
    <x v="4"/>
    <n v="14.21881"/>
    <n v="9.6925900000000009"/>
    <n v="0.49030379310344824"/>
    <n v="0.33422724137931037"/>
  </r>
  <r>
    <x v="12"/>
    <x v="1"/>
    <s v="Hofdünger"/>
    <x v="1"/>
    <x v="10"/>
    <s v="BESTAETIGT (6)"/>
    <n v="12755.4"/>
    <n v="13830.900000000001"/>
    <x v="84"/>
    <x v="4"/>
    <n v="12.7554"/>
    <n v="13.830900000000002"/>
    <n v="0.57979090909090913"/>
    <n v="0.62867727272727281"/>
  </r>
  <r>
    <x v="12"/>
    <x v="1"/>
    <s v="Hofdünger"/>
    <x v="1"/>
    <x v="11"/>
    <s v="BESTAETIGT (6)"/>
    <n v="1299.6000000000001"/>
    <n v="842.7"/>
    <x v="23"/>
    <x v="4"/>
    <n v="1.2996000000000001"/>
    <n v="0.8427"/>
    <n v="0.1444"/>
    <n v="9.3633333333333332E-2"/>
  </r>
  <r>
    <x v="12"/>
    <x v="1"/>
    <s v="Hofdünger"/>
    <x v="1"/>
    <x v="12"/>
    <s v="BESTAETIGT (6)"/>
    <n v="37265.139999999992"/>
    <n v="21903.500000000004"/>
    <x v="168"/>
    <x v="4"/>
    <n v="37.265139999999995"/>
    <n v="21.903500000000005"/>
    <n v="0.45445292682926824"/>
    <n v="0.26711585365853663"/>
  </r>
  <r>
    <x v="12"/>
    <x v="1"/>
    <s v="Hofdünger"/>
    <x v="1"/>
    <x v="1"/>
    <s v="BESTAETIGT (6)"/>
    <n v="5342.3300000000008"/>
    <n v="3022.2000000000003"/>
    <x v="59"/>
    <x v="4"/>
    <n v="5.3423300000000005"/>
    <n v="3.0222000000000002"/>
    <n v="0.18421827586206899"/>
    <n v="0.10421379310344828"/>
  </r>
  <r>
    <x v="12"/>
    <x v="1"/>
    <s v="Hofdünger"/>
    <x v="1"/>
    <x v="2"/>
    <s v="BESTAETIGT (6)"/>
    <n v="429.15000000000003"/>
    <n v="184.82999999999998"/>
    <x v="2"/>
    <x v="4"/>
    <n v="0.42915000000000003"/>
    <n v="0.18482999999999999"/>
    <n v="0.10728750000000001"/>
    <n v="4.6207499999999999E-2"/>
  </r>
  <r>
    <x v="12"/>
    <x v="1"/>
    <s v="Hofdünger"/>
    <x v="1"/>
    <x v="14"/>
    <s v="BESTAETIGT (6)"/>
    <n v="696"/>
    <n v="287.10000000000002"/>
    <x v="18"/>
    <x v="4"/>
    <n v="0.69599999999999995"/>
    <n v="0.28710000000000002"/>
    <n v="0.13919999999999999"/>
    <n v="5.7420000000000006E-2"/>
  </r>
  <r>
    <x v="12"/>
    <x v="1"/>
    <s v="Hofdünger"/>
    <x v="1"/>
    <x v="5"/>
    <s v="BESTAETIGT (6)"/>
    <n v="3611.7499999999995"/>
    <n v="2158.9"/>
    <x v="23"/>
    <x v="4"/>
    <n v="3.6117499999999993"/>
    <n v="2.1589"/>
    <n v="0.40130555555555547"/>
    <n v="0.23987777777777777"/>
  </r>
  <r>
    <x v="12"/>
    <x v="1"/>
    <s v="Hofdünger"/>
    <x v="1"/>
    <x v="6"/>
    <s v="BESTAETIGT (6)"/>
    <n v="758.07999999999993"/>
    <n v="402.03999999999996"/>
    <x v="10"/>
    <x v="4"/>
    <n v="0.75807999999999998"/>
    <n v="0.40203999999999995"/>
    <n v="0.37903999999999999"/>
    <n v="0.20101999999999998"/>
  </r>
  <r>
    <x v="12"/>
    <x v="1"/>
    <s v="Recyclingdünger"/>
    <x v="2"/>
    <x v="16"/>
    <s v="BESTAETIGT (6)"/>
    <n v="26419.280000000002"/>
    <n v="21003.580000000009"/>
    <x v="87"/>
    <x v="4"/>
    <n v="26.419280000000004"/>
    <n v="21.00358000000001"/>
    <n v="0.40645046153846159"/>
    <n v="0.32313200000000014"/>
  </r>
  <r>
    <x v="12"/>
    <x v="5"/>
    <s v="Hofdünger"/>
    <x v="3"/>
    <x v="16"/>
    <s v="BESTAETIGT (6)"/>
    <n v="1652.03"/>
    <n v="1161.3500000000001"/>
    <x v="2"/>
    <x v="4"/>
    <n v="1.6520299999999999"/>
    <n v="1.1613500000000001"/>
    <n v="0.41300749999999997"/>
    <n v="0.29033750000000003"/>
  </r>
  <r>
    <x v="12"/>
    <x v="5"/>
    <s v="Hofdünger"/>
    <x v="0"/>
    <x v="0"/>
    <s v="BESTAETIGT (6)"/>
    <n v="592.20000000000005"/>
    <n v="252"/>
    <x v="10"/>
    <x v="4"/>
    <n v="0.59220000000000006"/>
    <n v="0.252"/>
    <n v="0.29610000000000003"/>
    <n v="0.126"/>
  </r>
  <r>
    <x v="12"/>
    <x v="5"/>
    <s v="Hofdünger"/>
    <x v="0"/>
    <x v="4"/>
    <s v="BESTAETIGT (6)"/>
    <n v="655.20000000000005"/>
    <n v="324.24"/>
    <x v="10"/>
    <x v="4"/>
    <n v="0.6552"/>
    <n v="0.32424000000000003"/>
    <n v="0.3276"/>
    <n v="0.16212000000000001"/>
  </r>
  <r>
    <x v="12"/>
    <x v="5"/>
    <s v="Hofdünger"/>
    <x v="0"/>
    <x v="5"/>
    <s v="BESTAETIGT (6)"/>
    <n v="111.51"/>
    <n v="53.46"/>
    <x v="13"/>
    <x v="4"/>
    <n v="0.11151000000000001"/>
    <n v="5.3460000000000001E-2"/>
    <n v="0.11151000000000001"/>
    <n v="5.3460000000000001E-2"/>
  </r>
  <r>
    <x v="12"/>
    <x v="5"/>
    <s v="Hofdünger"/>
    <x v="1"/>
    <x v="0"/>
    <s v="BESTAETIGT (6)"/>
    <n v="1539.45"/>
    <n v="1081.5"/>
    <x v="21"/>
    <x v="4"/>
    <n v="1.53945"/>
    <n v="1.0814999999999999"/>
    <n v="0.19243125"/>
    <n v="0.13518749999999999"/>
  </r>
  <r>
    <x v="12"/>
    <x v="5"/>
    <s v="Hofdünger"/>
    <x v="1"/>
    <x v="9"/>
    <s v="BESTAETIGT (6)"/>
    <n v="1655.19"/>
    <n v="1069.3799999999999"/>
    <x v="2"/>
    <x v="4"/>
    <n v="1.6551900000000002"/>
    <n v="1.0693799999999998"/>
    <n v="0.41379750000000004"/>
    <n v="0.26734499999999994"/>
  </r>
  <r>
    <x v="12"/>
    <x v="5"/>
    <s v="Hofdünger"/>
    <x v="1"/>
    <x v="12"/>
    <s v="BESTAETIGT (6)"/>
    <n v="1320"/>
    <n v="756.48"/>
    <x v="7"/>
    <x v="4"/>
    <n v="1.32"/>
    <n v="0.75648000000000004"/>
    <n v="0.44"/>
    <n v="0.25216"/>
  </r>
  <r>
    <x v="12"/>
    <x v="5"/>
    <s v="Recyclingdünger"/>
    <x v="2"/>
    <x v="16"/>
    <s v="BESTAETIGT (6)"/>
    <n v="2262.63"/>
    <n v="1306.93"/>
    <x v="21"/>
    <x v="4"/>
    <n v="2.2626300000000001"/>
    <n v="1.3069300000000001"/>
    <n v="0.28282875000000002"/>
    <n v="0.16336625000000002"/>
  </r>
  <r>
    <x v="12"/>
    <x v="18"/>
    <s v="Recyclingdünger"/>
    <x v="2"/>
    <x v="16"/>
    <s v="BESTAETIGT (6)"/>
    <n v="361.03"/>
    <n v="205.43"/>
    <x v="13"/>
    <x v="4"/>
    <n v="0.36102999999999996"/>
    <n v="0.20543"/>
    <n v="0.36102999999999996"/>
    <n v="0.20543"/>
  </r>
  <r>
    <x v="12"/>
    <x v="16"/>
    <s v="Hofdünger"/>
    <x v="3"/>
    <x v="16"/>
    <s v="BESTAETIGT (6)"/>
    <n v="2598.1800000000003"/>
    <n v="1531.97"/>
    <x v="20"/>
    <x v="4"/>
    <n v="2.5981800000000002"/>
    <n v="1.5319700000000001"/>
    <n v="0.43303000000000003"/>
    <n v="0.25532833333333332"/>
  </r>
  <r>
    <x v="12"/>
    <x v="16"/>
    <s v="Hofdünger"/>
    <x v="1"/>
    <x v="0"/>
    <s v="BESTAETIGT (6)"/>
    <n v="262.5"/>
    <n v="175"/>
    <x v="13"/>
    <x v="4"/>
    <n v="0.26250000000000001"/>
    <n v="0.17499999999999999"/>
    <n v="0.26250000000000001"/>
    <n v="0.17499999999999999"/>
  </r>
  <r>
    <x v="12"/>
    <x v="16"/>
    <s v="Hofdünger"/>
    <x v="1"/>
    <x v="7"/>
    <s v="BESTAETIGT (6)"/>
    <n v="955.3"/>
    <n v="873.3"/>
    <x v="10"/>
    <x v="4"/>
    <n v="0.95529999999999993"/>
    <n v="0.87329999999999997"/>
    <n v="0.47764999999999996"/>
    <n v="0.43664999999999998"/>
  </r>
  <r>
    <x v="12"/>
    <x v="16"/>
    <s v="Hofdünger"/>
    <x v="1"/>
    <x v="9"/>
    <s v="BESTAETIGT (6)"/>
    <n v="186"/>
    <n v="150"/>
    <x v="13"/>
    <x v="4"/>
    <n v="0.186"/>
    <n v="0.15"/>
    <n v="0.186"/>
    <n v="0.15"/>
  </r>
  <r>
    <x v="12"/>
    <x v="16"/>
    <s v="Hofdünger"/>
    <x v="1"/>
    <x v="10"/>
    <s v="BESTAETIGT (6)"/>
    <n v="3458.5"/>
    <n v="3382.0000000000005"/>
    <x v="15"/>
    <x v="4"/>
    <n v="3.4584999999999999"/>
    <n v="3.3820000000000006"/>
    <n v="0.49407142857142855"/>
    <n v="0.48314285714285721"/>
  </r>
  <r>
    <x v="12"/>
    <x v="16"/>
    <s v="Hofdünger"/>
    <x v="1"/>
    <x v="12"/>
    <s v="BESTAETIGT (6)"/>
    <n v="4305"/>
    <n v="2626.8100000000004"/>
    <x v="21"/>
    <x v="4"/>
    <n v="4.3049999999999997"/>
    <n v="2.6268100000000003"/>
    <n v="0.53812499999999996"/>
    <n v="0.32835125000000004"/>
  </r>
  <r>
    <x v="12"/>
    <x v="6"/>
    <s v="Hofdünger"/>
    <x v="3"/>
    <x v="16"/>
    <s v="BESTAETIGT (6)"/>
    <n v="454117.93999999971"/>
    <n v="208191.46"/>
    <x v="323"/>
    <x v="4"/>
    <n v="454.11793999999969"/>
    <n v="208.19145999999998"/>
    <n v="0.32070475988700542"/>
    <n v="0.14702786723163841"/>
  </r>
  <r>
    <x v="12"/>
    <x v="6"/>
    <s v="Hofdünger"/>
    <x v="0"/>
    <x v="0"/>
    <s v="BESTAETIGT (6)"/>
    <n v="164656.69"/>
    <n v="72386.98000000001"/>
    <x v="151"/>
    <x v="4"/>
    <n v="164.65669"/>
    <n v="72.386980000000008"/>
    <n v="0.9302637853107345"/>
    <n v="0.408965988700565"/>
  </r>
  <r>
    <x v="12"/>
    <x v="6"/>
    <s v="Hofdünger"/>
    <x v="0"/>
    <x v="1"/>
    <s v="BESTAETIGT (6)"/>
    <n v="116180.66999999997"/>
    <n v="48709.759999999995"/>
    <x v="188"/>
    <x v="4"/>
    <n v="116.18066999999996"/>
    <n v="48.709759999999996"/>
    <n v="0.63141668478260848"/>
    <n v="0.26472695652173911"/>
  </r>
  <r>
    <x v="12"/>
    <x v="6"/>
    <s v="Hofdünger"/>
    <x v="0"/>
    <x v="19"/>
    <s v="BESTAETIGT (6)"/>
    <n v="2654.3"/>
    <n v="1108.31"/>
    <x v="20"/>
    <x v="4"/>
    <n v="2.6543000000000001"/>
    <n v="1.1083099999999999"/>
    <n v="0.44238333333333335"/>
    <n v="0.18471833333333332"/>
  </r>
  <r>
    <x v="12"/>
    <x v="6"/>
    <s v="Hofdünger"/>
    <x v="0"/>
    <x v="2"/>
    <s v="BESTAETIGT (6)"/>
    <n v="10671.17"/>
    <n v="4369.42"/>
    <x v="23"/>
    <x v="4"/>
    <n v="10.67117"/>
    <n v="4.3694199999999999"/>
    <n v="1.1856855555555557"/>
    <n v="0.4854911111111111"/>
  </r>
  <r>
    <x v="12"/>
    <x v="6"/>
    <s v="Hofdünger"/>
    <x v="0"/>
    <x v="3"/>
    <s v="BESTAETIGT (6)"/>
    <n v="173262.8899999999"/>
    <n v="81659.330000000031"/>
    <x v="296"/>
    <x v="4"/>
    <n v="173.26288999999989"/>
    <n v="81.659330000000026"/>
    <n v="0.31908451197053384"/>
    <n v="0.15038550644567225"/>
  </r>
  <r>
    <x v="12"/>
    <x v="6"/>
    <s v="Hofdünger"/>
    <x v="0"/>
    <x v="4"/>
    <s v="BESTAETIGT (6)"/>
    <n v="169274.28999999998"/>
    <n v="72506.170000000056"/>
    <x v="324"/>
    <x v="4"/>
    <n v="169.27428999999998"/>
    <n v="72.506170000000054"/>
    <n v="0.38559063781321179"/>
    <n v="0.16516211845102519"/>
  </r>
  <r>
    <x v="12"/>
    <x v="6"/>
    <s v="Hofdünger"/>
    <x v="0"/>
    <x v="5"/>
    <s v="BESTAETIGT (6)"/>
    <n v="92225.450000000012"/>
    <n v="50424.190000000024"/>
    <x v="298"/>
    <x v="4"/>
    <n v="92.225450000000009"/>
    <n v="50.424190000000024"/>
    <n v="0.34412481343283585"/>
    <n v="0.18814996268656725"/>
  </r>
  <r>
    <x v="12"/>
    <x v="6"/>
    <s v="Hofdünger"/>
    <x v="0"/>
    <x v="6"/>
    <s v="BESTAETIGT (6)"/>
    <n v="106664.75000000001"/>
    <n v="50722.150000000016"/>
    <x v="325"/>
    <x v="4"/>
    <n v="106.66475000000001"/>
    <n v="50.722150000000013"/>
    <n v="0.38368615107913673"/>
    <n v="0.1824537769784173"/>
  </r>
  <r>
    <x v="12"/>
    <x v="6"/>
    <s v="Hofdünger"/>
    <x v="1"/>
    <x v="0"/>
    <s v="BESTAETIGT (6)"/>
    <n v="19586.650000000001"/>
    <n v="12048.070000000002"/>
    <x v="131"/>
    <x v="4"/>
    <n v="19.586650000000002"/>
    <n v="12.048070000000001"/>
    <n v="0.36271574074074081"/>
    <n v="0.22311240740740743"/>
  </r>
  <r>
    <x v="12"/>
    <x v="6"/>
    <s v="Hofdünger"/>
    <x v="1"/>
    <x v="7"/>
    <s v="BESTAETIGT (6)"/>
    <n v="3899.0699999999997"/>
    <n v="3171.61"/>
    <x v="11"/>
    <x v="4"/>
    <n v="3.8990699999999996"/>
    <n v="3.1716100000000003"/>
    <n v="0.25993799999999995"/>
    <n v="0.21144066666666669"/>
  </r>
  <r>
    <x v="12"/>
    <x v="6"/>
    <s v="Hofdünger"/>
    <x v="1"/>
    <x v="8"/>
    <s v="BESTAETIGT (6)"/>
    <n v="10640.030000000002"/>
    <n v="4919.37"/>
    <x v="145"/>
    <x v="4"/>
    <n v="10.640030000000003"/>
    <n v="4.9193699999999998"/>
    <n v="0.23644511111111119"/>
    <n v="0.10931933333333332"/>
  </r>
  <r>
    <x v="12"/>
    <x v="6"/>
    <s v="Hofdünger"/>
    <x v="1"/>
    <x v="9"/>
    <s v="BESTAETIGT (6)"/>
    <n v="30726.94"/>
    <n v="21484.420000000002"/>
    <x v="140"/>
    <x v="4"/>
    <n v="30.726939999999999"/>
    <n v="21.484420000000004"/>
    <n v="0.53906912280701758"/>
    <n v="0.37691964912280707"/>
  </r>
  <r>
    <x v="12"/>
    <x v="6"/>
    <s v="Hofdünger"/>
    <x v="1"/>
    <x v="10"/>
    <s v="BESTAETIGT (6)"/>
    <n v="4529.8500000000004"/>
    <n v="3963.0299999999997"/>
    <x v="51"/>
    <x v="4"/>
    <n v="4.5298500000000006"/>
    <n v="3.9630299999999998"/>
    <n v="0.37748750000000003"/>
    <n v="0.3302525"/>
  </r>
  <r>
    <x v="12"/>
    <x v="6"/>
    <s v="Hofdünger"/>
    <x v="1"/>
    <x v="11"/>
    <s v="BESTAETIGT (6)"/>
    <n v="7883.7400000000007"/>
    <n v="5180.53"/>
    <x v="326"/>
    <x v="4"/>
    <n v="7.8837400000000004"/>
    <n v="5.1805300000000001"/>
    <n v="6.7963275862068975E-2"/>
    <n v="4.4659741379310343E-2"/>
  </r>
  <r>
    <x v="12"/>
    <x v="6"/>
    <s v="Hofdünger"/>
    <x v="1"/>
    <x v="12"/>
    <s v="BESTAETIGT (6)"/>
    <n v="44183.340000000004"/>
    <n v="25677.030000000006"/>
    <x v="327"/>
    <x v="4"/>
    <n v="44.183340000000001"/>
    <n v="25.677030000000006"/>
    <n v="0.42079371428571427"/>
    <n v="0.2445431428571429"/>
  </r>
  <r>
    <x v="12"/>
    <x v="6"/>
    <s v="Hofdünger"/>
    <x v="1"/>
    <x v="1"/>
    <s v="BESTAETIGT (6)"/>
    <n v="30429.570000000014"/>
    <n v="15936.7"/>
    <x v="155"/>
    <x v="4"/>
    <n v="30.429570000000016"/>
    <n v="15.9367"/>
    <n v="0.20985910344827596"/>
    <n v="0.10990827586206897"/>
  </r>
  <r>
    <x v="12"/>
    <x v="6"/>
    <s v="Hofdünger"/>
    <x v="1"/>
    <x v="2"/>
    <s v="BESTAETIGT (6)"/>
    <n v="5397.4000000000015"/>
    <n v="2287.87"/>
    <x v="14"/>
    <x v="4"/>
    <n v="5.3974000000000011"/>
    <n v="2.2878699999999998"/>
    <n v="0.22489166666666671"/>
    <n v="9.5327916666666665E-2"/>
  </r>
  <r>
    <x v="12"/>
    <x v="6"/>
    <s v="Hofdünger"/>
    <x v="1"/>
    <x v="14"/>
    <s v="BESTAETIGT (6)"/>
    <n v="1424.72"/>
    <n v="617.11"/>
    <x v="16"/>
    <x v="4"/>
    <n v="1.42472"/>
    <n v="0.61711000000000005"/>
    <n v="0.14247199999999999"/>
    <n v="6.1711000000000002E-2"/>
  </r>
  <r>
    <x v="12"/>
    <x v="6"/>
    <s v="Hofdünger"/>
    <x v="1"/>
    <x v="4"/>
    <s v="BESTAETIGT (6)"/>
    <n v="724.71"/>
    <n v="547.4"/>
    <x v="18"/>
    <x v="4"/>
    <n v="0.72471000000000008"/>
    <n v="0.5474"/>
    <n v="0.14494200000000002"/>
    <n v="0.10947999999999999"/>
  </r>
  <r>
    <x v="12"/>
    <x v="6"/>
    <s v="Hofdünger"/>
    <x v="1"/>
    <x v="5"/>
    <s v="BESTAETIGT (6)"/>
    <n v="6946.8900000000012"/>
    <n v="4981.2999999999993"/>
    <x v="31"/>
    <x v="4"/>
    <n v="6.9468900000000016"/>
    <n v="4.9812999999999992"/>
    <n v="0.24810321428571433"/>
    <n v="0.17790357142857141"/>
  </r>
  <r>
    <x v="12"/>
    <x v="6"/>
    <s v="Hofdünger"/>
    <x v="1"/>
    <x v="6"/>
    <s v="BESTAETIGT (6)"/>
    <n v="1422.1399999999999"/>
    <n v="809.78"/>
    <x v="15"/>
    <x v="4"/>
    <n v="1.42214"/>
    <n v="0.80977999999999994"/>
    <n v="0.20316285714285715"/>
    <n v="0.11568285714285713"/>
  </r>
  <r>
    <x v="12"/>
    <x v="6"/>
    <s v="Hofdünger"/>
    <x v="1"/>
    <x v="17"/>
    <s v="BESTAETIGT (6)"/>
    <n v="1824"/>
    <n v="719.75"/>
    <x v="15"/>
    <x v="4"/>
    <n v="1.8240000000000001"/>
    <n v="0.71975"/>
    <n v="0.26057142857142856"/>
    <n v="0.10282142857142858"/>
  </r>
  <r>
    <x v="12"/>
    <x v="6"/>
    <s v="Recyclingdünger"/>
    <x v="2"/>
    <x v="16"/>
    <s v="BESTAETIGT (6)"/>
    <n v="79249.409999999989"/>
    <n v="45972.52"/>
    <x v="305"/>
    <x v="4"/>
    <n v="79.249409999999983"/>
    <n v="45.972519999999996"/>
    <n v="0.52832939999999984"/>
    <n v="0.30648346666666665"/>
  </r>
  <r>
    <x v="12"/>
    <x v="15"/>
    <s v="Hofdünger"/>
    <x v="3"/>
    <x v="16"/>
    <s v="BESTAETIGT (6)"/>
    <n v="720"/>
    <n v="450"/>
    <x v="13"/>
    <x v="4"/>
    <n v="0.72"/>
    <n v="0.45"/>
    <n v="0.72"/>
    <n v="0.45"/>
  </r>
  <r>
    <x v="12"/>
    <x v="20"/>
    <s v="Hofdünger"/>
    <x v="3"/>
    <x v="16"/>
    <s v="BESTAETIGT (6)"/>
    <n v="140.4"/>
    <n v="60.4"/>
    <x v="13"/>
    <x v="4"/>
    <n v="0.1404"/>
    <n v="6.0399999999999995E-2"/>
    <n v="0.1404"/>
    <n v="6.0399999999999995E-2"/>
  </r>
  <r>
    <x v="12"/>
    <x v="20"/>
    <s v="Hofdünger"/>
    <x v="0"/>
    <x v="0"/>
    <s v="BESTAETIGT (6)"/>
    <n v="283.20000000000005"/>
    <n v="105"/>
    <x v="10"/>
    <x v="4"/>
    <n v="0.28320000000000006"/>
    <n v="0.105"/>
    <n v="0.14160000000000003"/>
    <n v="5.2499999999999998E-2"/>
  </r>
  <r>
    <x v="12"/>
    <x v="20"/>
    <s v="Hofdünger"/>
    <x v="0"/>
    <x v="1"/>
    <s v="BESTAETIGT (6)"/>
    <n v="697.1"/>
    <n v="288"/>
    <x v="2"/>
    <x v="4"/>
    <n v="0.69710000000000005"/>
    <n v="0.28799999999999998"/>
    <n v="0.17427500000000001"/>
    <n v="7.1999999999999995E-2"/>
  </r>
  <r>
    <x v="12"/>
    <x v="20"/>
    <s v="Hofdünger"/>
    <x v="0"/>
    <x v="3"/>
    <s v="BESTAETIGT (6)"/>
    <n v="247.5"/>
    <n v="135"/>
    <x v="13"/>
    <x v="4"/>
    <n v="0.2475"/>
    <n v="0.13500000000000001"/>
    <n v="0.2475"/>
    <n v="0.13500000000000001"/>
  </r>
  <r>
    <x v="12"/>
    <x v="20"/>
    <s v="Hofdünger"/>
    <x v="0"/>
    <x v="4"/>
    <s v="BESTAETIGT (6)"/>
    <n v="420"/>
    <n v="200"/>
    <x v="2"/>
    <x v="4"/>
    <n v="0.42"/>
    <n v="0.2"/>
    <n v="0.105"/>
    <n v="0.05"/>
  </r>
  <r>
    <x v="12"/>
    <x v="21"/>
    <s v="Hofdünger"/>
    <x v="3"/>
    <x v="16"/>
    <s v="BESTAETIGT (6)"/>
    <n v="229.02"/>
    <n v="83.82"/>
    <x v="13"/>
    <x v="4"/>
    <n v="0.22902"/>
    <n v="8.3819999999999992E-2"/>
    <n v="0.22902"/>
    <n v="8.3819999999999992E-2"/>
  </r>
  <r>
    <x v="12"/>
    <x v="21"/>
    <s v="Hofdünger"/>
    <x v="0"/>
    <x v="1"/>
    <s v="BESTAETIGT (6)"/>
    <n v="183.6"/>
    <n v="75.599999999999994"/>
    <x v="13"/>
    <x v="4"/>
    <n v="0.18359999999999999"/>
    <n v="7.5600000000000001E-2"/>
    <n v="0.18359999999999999"/>
    <n v="7.5600000000000001E-2"/>
  </r>
  <r>
    <x v="12"/>
    <x v="8"/>
    <s v="Hofdünger"/>
    <x v="3"/>
    <x v="16"/>
    <s v="BESTAETIGT (6)"/>
    <n v="183"/>
    <n v="95.5"/>
    <x v="13"/>
    <x v="4"/>
    <n v="0.183"/>
    <n v="9.5500000000000002E-2"/>
    <n v="0.183"/>
    <n v="9.5500000000000002E-2"/>
  </r>
  <r>
    <x v="12"/>
    <x v="8"/>
    <s v="Hofdünger"/>
    <x v="0"/>
    <x v="1"/>
    <s v="BESTAETIGT (6)"/>
    <n v="528"/>
    <n v="220"/>
    <x v="13"/>
    <x v="4"/>
    <n v="0.52800000000000002"/>
    <n v="0.22"/>
    <n v="0.52800000000000002"/>
    <n v="0.22"/>
  </r>
  <r>
    <x v="12"/>
    <x v="22"/>
    <s v="Hofdünger"/>
    <x v="1"/>
    <x v="12"/>
    <s v="BESTAETIGT (6)"/>
    <n v="520"/>
    <n v="240"/>
    <x v="13"/>
    <x v="4"/>
    <n v="0.52"/>
    <n v="0.24"/>
    <n v="0.52"/>
    <n v="0.24"/>
  </r>
  <r>
    <x v="12"/>
    <x v="22"/>
    <s v="Recyclingdünger"/>
    <x v="2"/>
    <x v="16"/>
    <s v="BESTAETIGT (6)"/>
    <n v="470"/>
    <n v="242"/>
    <x v="10"/>
    <x v="4"/>
    <n v="0.47"/>
    <n v="0.24199999999999999"/>
    <n v="0.23499999999999999"/>
    <n v="0.121"/>
  </r>
  <r>
    <x v="12"/>
    <x v="9"/>
    <s v="Hofdünger"/>
    <x v="3"/>
    <x v="16"/>
    <s v="BESTAETIGT (6)"/>
    <n v="3392.01"/>
    <n v="1467.43"/>
    <x v="41"/>
    <x v="4"/>
    <n v="3.3920100000000004"/>
    <n v="1.46743"/>
    <n v="0.3083645454545455"/>
    <n v="0.13340272727272728"/>
  </r>
  <r>
    <x v="12"/>
    <x v="9"/>
    <s v="Hofdünger"/>
    <x v="0"/>
    <x v="1"/>
    <s v="BESTAETIGT (6)"/>
    <n v="305.76"/>
    <n v="115.44"/>
    <x v="13"/>
    <x v="4"/>
    <n v="0.30575999999999998"/>
    <n v="0.11544"/>
    <n v="0.30575999999999998"/>
    <n v="0.11544"/>
  </r>
  <r>
    <x v="12"/>
    <x v="9"/>
    <s v="Hofdünger"/>
    <x v="0"/>
    <x v="3"/>
    <s v="BESTAETIGT (6)"/>
    <n v="1323.2"/>
    <n v="692.4"/>
    <x v="10"/>
    <x v="4"/>
    <n v="1.3232000000000002"/>
    <n v="0.69240000000000002"/>
    <n v="0.66160000000000008"/>
    <n v="0.34620000000000001"/>
  </r>
  <r>
    <x v="12"/>
    <x v="9"/>
    <s v="Hofdünger"/>
    <x v="0"/>
    <x v="4"/>
    <s v="BESTAETIGT (6)"/>
    <n v="2724.08"/>
    <n v="997.28"/>
    <x v="15"/>
    <x v="4"/>
    <n v="2.7240799999999998"/>
    <n v="0.99727999999999994"/>
    <n v="0.38915428571428567"/>
    <n v="0.14246857142857142"/>
  </r>
  <r>
    <x v="12"/>
    <x v="9"/>
    <s v="Hofdünger"/>
    <x v="0"/>
    <x v="5"/>
    <s v="BESTAETIGT (6)"/>
    <n v="273.8"/>
    <n v="140.6"/>
    <x v="13"/>
    <x v="4"/>
    <n v="0.27379999999999999"/>
    <n v="0.1406"/>
    <n v="0.27379999999999999"/>
    <n v="0.1406"/>
  </r>
  <r>
    <x v="12"/>
    <x v="9"/>
    <s v="Hofdünger"/>
    <x v="0"/>
    <x v="6"/>
    <s v="BESTAETIGT (6)"/>
    <n v="720"/>
    <n v="300"/>
    <x v="2"/>
    <x v="4"/>
    <n v="0.72"/>
    <n v="0.3"/>
    <n v="0.18"/>
    <n v="7.4999999999999997E-2"/>
  </r>
  <r>
    <x v="12"/>
    <x v="9"/>
    <s v="Hofdünger"/>
    <x v="1"/>
    <x v="12"/>
    <s v="BESTAETIGT (6)"/>
    <n v="737.40000000000009"/>
    <n v="450.6"/>
    <x v="7"/>
    <x v="4"/>
    <n v="0.73740000000000006"/>
    <n v="0.4506"/>
    <n v="0.24580000000000002"/>
    <n v="0.1502"/>
  </r>
  <r>
    <x v="12"/>
    <x v="10"/>
    <s v="Hofdünger"/>
    <x v="3"/>
    <x v="16"/>
    <s v="BESTAETIGT (6)"/>
    <n v="2359.5"/>
    <n v="1144"/>
    <x v="20"/>
    <x v="4"/>
    <n v="2.3595000000000002"/>
    <n v="1.1439999999999999"/>
    <n v="0.39325000000000004"/>
    <n v="0.19066666666666665"/>
  </r>
  <r>
    <x v="12"/>
    <x v="10"/>
    <s v="Hofdünger"/>
    <x v="1"/>
    <x v="12"/>
    <s v="BESTAETIGT (6)"/>
    <n v="816"/>
    <n v="480"/>
    <x v="13"/>
    <x v="4"/>
    <n v="0.81599999999999995"/>
    <n v="0.48"/>
    <n v="0.81599999999999995"/>
    <n v="0.48"/>
  </r>
  <r>
    <x v="12"/>
    <x v="23"/>
    <s v="Hofdünger"/>
    <x v="3"/>
    <x v="16"/>
    <s v="BESTAETIGT (6)"/>
    <n v="85.65"/>
    <n v="53.55"/>
    <x v="13"/>
    <x v="4"/>
    <n v="8.5650000000000004E-2"/>
    <n v="5.355E-2"/>
    <n v="8.5650000000000004E-2"/>
    <n v="5.355E-2"/>
  </r>
  <r>
    <x v="12"/>
    <x v="2"/>
    <s v="Hofdünger"/>
    <x v="3"/>
    <x v="16"/>
    <s v="BESTAETIGT (6)"/>
    <n v="3525.0299999999997"/>
    <n v="2074.31"/>
    <x v="2"/>
    <x v="4"/>
    <n v="3.5250299999999997"/>
    <n v="2.0743100000000001"/>
    <n v="0.88125749999999992"/>
    <n v="0.51857750000000002"/>
  </r>
  <r>
    <x v="12"/>
    <x v="2"/>
    <s v="Hofdünger"/>
    <x v="0"/>
    <x v="1"/>
    <s v="BESTAETIGT (6)"/>
    <n v="3649.8"/>
    <n v="1524.6"/>
    <x v="10"/>
    <x v="4"/>
    <n v="3.6498000000000004"/>
    <n v="1.5246"/>
    <n v="1.8249000000000002"/>
    <n v="0.76229999999999998"/>
  </r>
  <r>
    <x v="12"/>
    <x v="2"/>
    <s v="Hofdünger"/>
    <x v="0"/>
    <x v="5"/>
    <s v="BESTAETIGT (6)"/>
    <n v="885.69"/>
    <n v="517.06999999999994"/>
    <x v="2"/>
    <x v="4"/>
    <n v="0.88569000000000009"/>
    <n v="0.51706999999999992"/>
    <n v="0.22142250000000002"/>
    <n v="0.12926749999999998"/>
  </r>
  <r>
    <x v="12"/>
    <x v="2"/>
    <s v="Hofdünger"/>
    <x v="0"/>
    <x v="6"/>
    <s v="BESTAETIGT (6)"/>
    <n v="1678.65"/>
    <n v="771.90000000000009"/>
    <x v="7"/>
    <x v="4"/>
    <n v="1.6786500000000002"/>
    <n v="0.77190000000000014"/>
    <n v="0.5595500000000001"/>
    <n v="0.25730000000000003"/>
  </r>
  <r>
    <x v="12"/>
    <x v="2"/>
    <s v="Hofdünger"/>
    <x v="1"/>
    <x v="0"/>
    <s v="BESTAETIGT (6)"/>
    <n v="2208.96"/>
    <n v="1094.08"/>
    <x v="7"/>
    <x v="4"/>
    <n v="2.2089600000000003"/>
    <n v="1.0940799999999999"/>
    <n v="0.73632000000000009"/>
    <n v="0.36469333333333331"/>
  </r>
  <r>
    <x v="12"/>
    <x v="2"/>
    <s v="Hofdünger"/>
    <x v="1"/>
    <x v="9"/>
    <s v="BESTAETIGT (6)"/>
    <n v="1362.91"/>
    <n v="1007.4"/>
    <x v="7"/>
    <x v="4"/>
    <n v="1.3629100000000001"/>
    <n v="1.0074000000000001"/>
    <n v="0.45430333333333334"/>
    <n v="0.33580000000000004"/>
  </r>
  <r>
    <x v="12"/>
    <x v="2"/>
    <s v="Hofdünger"/>
    <x v="1"/>
    <x v="12"/>
    <s v="BESTAETIGT (6)"/>
    <n v="3009.92"/>
    <n v="1851.58"/>
    <x v="2"/>
    <x v="4"/>
    <n v="3.0099200000000002"/>
    <n v="1.85158"/>
    <n v="0.75248000000000004"/>
    <n v="0.462895"/>
  </r>
  <r>
    <x v="12"/>
    <x v="2"/>
    <s v="Hofdünger"/>
    <x v="1"/>
    <x v="5"/>
    <s v="BESTAETIGT (6)"/>
    <n v="660"/>
    <n v="346.8"/>
    <x v="13"/>
    <x v="4"/>
    <n v="0.66"/>
    <n v="0.3468"/>
    <n v="0.66"/>
    <n v="0.3468"/>
  </r>
  <r>
    <x v="12"/>
    <x v="2"/>
    <s v="Recyclingdünger"/>
    <x v="2"/>
    <x v="16"/>
    <s v="BESTAETIGT (6)"/>
    <n v="1663.74"/>
    <n v="946.69"/>
    <x v="13"/>
    <x v="4"/>
    <n v="1.66374"/>
    <n v="0.94669000000000003"/>
    <n v="1.66374"/>
    <n v="0.94669000000000003"/>
  </r>
  <r>
    <x v="12"/>
    <x v="11"/>
    <s v="Hofdünger"/>
    <x v="3"/>
    <x v="16"/>
    <s v="BESTAETIGT (6)"/>
    <n v="2627.2799999999997"/>
    <n v="997.49999999999989"/>
    <x v="15"/>
    <x v="4"/>
    <n v="2.6272799999999998"/>
    <n v="0.99749999999999983"/>
    <n v="0.37532571428571426"/>
    <n v="0.14249999999999999"/>
  </r>
  <r>
    <x v="12"/>
    <x v="11"/>
    <s v="Hofdünger"/>
    <x v="0"/>
    <x v="3"/>
    <s v="BESTAETIGT (6)"/>
    <n v="474.48"/>
    <n v="218.33999999999997"/>
    <x v="10"/>
    <x v="4"/>
    <n v="0.47448000000000001"/>
    <n v="0.21833999999999998"/>
    <n v="0.23724000000000001"/>
    <n v="0.10916999999999999"/>
  </r>
  <r>
    <x v="12"/>
    <x v="11"/>
    <s v="Hofdünger"/>
    <x v="0"/>
    <x v="4"/>
    <s v="BESTAETIGT (6)"/>
    <n v="2786.04"/>
    <n v="1074.9000000000001"/>
    <x v="16"/>
    <x v="4"/>
    <n v="2.7860399999999998"/>
    <n v="1.0749000000000002"/>
    <n v="0.27860399999999996"/>
    <n v="0.10749000000000002"/>
  </r>
  <r>
    <x v="12"/>
    <x v="11"/>
    <s v="Hofdünger"/>
    <x v="0"/>
    <x v="6"/>
    <s v="BESTAETIGT (6)"/>
    <n v="6057.25"/>
    <n v="2386.5"/>
    <x v="41"/>
    <x v="4"/>
    <n v="6.0572499999999998"/>
    <n v="2.3864999999999998"/>
    <n v="0.55065909090909093"/>
    <n v="0.21695454545454543"/>
  </r>
  <r>
    <x v="12"/>
    <x v="11"/>
    <s v="Hofdünger"/>
    <x v="1"/>
    <x v="12"/>
    <s v="BESTAETIGT (6)"/>
    <n v="203"/>
    <n v="120"/>
    <x v="13"/>
    <x v="4"/>
    <n v="0.20300000000000001"/>
    <n v="0.12"/>
    <n v="0.20300000000000001"/>
    <n v="0.12"/>
  </r>
  <r>
    <x v="12"/>
    <x v="11"/>
    <s v="Recyclingdünger"/>
    <x v="2"/>
    <x v="16"/>
    <s v="BESTAETIGT (6)"/>
    <n v="330.12"/>
    <n v="220.08"/>
    <x v="13"/>
    <x v="4"/>
    <n v="0.33012000000000002"/>
    <n v="0.22008000000000003"/>
    <n v="0.33012000000000002"/>
    <n v="0.22008000000000003"/>
  </r>
  <r>
    <x v="12"/>
    <x v="12"/>
    <s v="Hofdünger"/>
    <x v="3"/>
    <x v="16"/>
    <s v="BESTAETIGT (6)"/>
    <n v="5318.9400000000005"/>
    <n v="2285.12"/>
    <x v="55"/>
    <x v="4"/>
    <n v="5.3189400000000004"/>
    <n v="2.28512"/>
    <n v="0.23125826086956525"/>
    <n v="9.9353043478260877E-2"/>
  </r>
  <r>
    <x v="12"/>
    <x v="12"/>
    <s v="Hofdünger"/>
    <x v="0"/>
    <x v="0"/>
    <s v="BESTAETIGT (6)"/>
    <n v="1510.8"/>
    <n v="755"/>
    <x v="7"/>
    <x v="4"/>
    <n v="1.5107999999999999"/>
    <n v="0.755"/>
    <n v="0.50359999999999994"/>
    <n v="0.25166666666666665"/>
  </r>
  <r>
    <x v="12"/>
    <x v="12"/>
    <s v="Hofdünger"/>
    <x v="0"/>
    <x v="3"/>
    <s v="BESTAETIGT (6)"/>
    <n v="4298.3500000000004"/>
    <n v="2186.83"/>
    <x v="51"/>
    <x v="4"/>
    <n v="4.2983500000000001"/>
    <n v="2.1868300000000001"/>
    <n v="0.35819583333333332"/>
    <n v="0.18223583333333335"/>
  </r>
  <r>
    <x v="12"/>
    <x v="12"/>
    <s v="Hofdünger"/>
    <x v="0"/>
    <x v="4"/>
    <s v="BESTAETIGT (6)"/>
    <n v="6688.62"/>
    <n v="3141.6400000000003"/>
    <x v="55"/>
    <x v="4"/>
    <n v="6.6886200000000002"/>
    <n v="3.1416400000000002"/>
    <n v="0.29080956521739132"/>
    <n v="0.13659304347826087"/>
  </r>
  <r>
    <x v="12"/>
    <x v="12"/>
    <s v="Hofdünger"/>
    <x v="0"/>
    <x v="5"/>
    <s v="BESTAETIGT (6)"/>
    <n v="1127.2"/>
    <n v="636.37"/>
    <x v="2"/>
    <x v="4"/>
    <n v="1.1272"/>
    <n v="0.63636999999999999"/>
    <n v="0.28179999999999999"/>
    <n v="0.1590925"/>
  </r>
  <r>
    <x v="12"/>
    <x v="12"/>
    <s v="Hofdünger"/>
    <x v="0"/>
    <x v="6"/>
    <s v="BESTAETIGT (6)"/>
    <n v="2579.9899999999998"/>
    <n v="1368.4"/>
    <x v="7"/>
    <x v="4"/>
    <n v="2.5799899999999996"/>
    <n v="1.3684000000000001"/>
    <n v="0.85999666666666652"/>
    <n v="0.45613333333333334"/>
  </r>
  <r>
    <x v="12"/>
    <x v="12"/>
    <s v="Hofdünger"/>
    <x v="1"/>
    <x v="7"/>
    <s v="BESTAETIGT (6)"/>
    <n v="460.35"/>
    <n v="359.91"/>
    <x v="13"/>
    <x v="4"/>
    <n v="0.46035000000000004"/>
    <n v="0.35991000000000001"/>
    <n v="0.46035000000000004"/>
    <n v="0.35991000000000001"/>
  </r>
  <r>
    <x v="12"/>
    <x v="12"/>
    <s v="Hofdünger"/>
    <x v="1"/>
    <x v="9"/>
    <s v="BESTAETIGT (6)"/>
    <n v="3968.71"/>
    <n v="2648.4100000000003"/>
    <x v="27"/>
    <x v="4"/>
    <n v="3.9687100000000002"/>
    <n v="2.6484100000000002"/>
    <n v="0.30528538461538463"/>
    <n v="0.20372384615384617"/>
  </r>
  <r>
    <x v="12"/>
    <x v="12"/>
    <s v="Hofdünger"/>
    <x v="1"/>
    <x v="10"/>
    <s v="BESTAETIGT (6)"/>
    <n v="432"/>
    <n v="480"/>
    <x v="10"/>
    <x v="4"/>
    <n v="0.432"/>
    <n v="0.48"/>
    <n v="0.216"/>
    <n v="0.24"/>
  </r>
  <r>
    <x v="12"/>
    <x v="12"/>
    <s v="Hofdünger"/>
    <x v="1"/>
    <x v="11"/>
    <s v="BESTAETIGT (6)"/>
    <n v="280"/>
    <n v="184"/>
    <x v="13"/>
    <x v="4"/>
    <n v="0.28000000000000003"/>
    <n v="0.184"/>
    <n v="0.28000000000000003"/>
    <n v="0.184"/>
  </r>
  <r>
    <x v="12"/>
    <x v="12"/>
    <s v="Hofdünger"/>
    <x v="1"/>
    <x v="12"/>
    <s v="BESTAETIGT (6)"/>
    <n v="612"/>
    <n v="360"/>
    <x v="13"/>
    <x v="4"/>
    <n v="0.61199999999999999"/>
    <n v="0.36"/>
    <n v="0.61199999999999999"/>
    <n v="0.36"/>
  </r>
  <r>
    <x v="12"/>
    <x v="12"/>
    <s v="Hofdünger"/>
    <x v="1"/>
    <x v="1"/>
    <s v="BESTAETIGT (6)"/>
    <n v="292.5"/>
    <n v="112.5"/>
    <x v="13"/>
    <x v="4"/>
    <n v="0.29249999999999998"/>
    <n v="0.1125"/>
    <n v="0.29249999999999998"/>
    <n v="0.1125"/>
  </r>
  <r>
    <x v="12"/>
    <x v="12"/>
    <s v="Recyclingdünger"/>
    <x v="2"/>
    <x v="16"/>
    <s v="BESTAETIGT (6)"/>
    <n v="3409.84"/>
    <n v="2324.5499999999997"/>
    <x v="18"/>
    <x v="4"/>
    <n v="3.40984"/>
    <n v="2.3245499999999999"/>
    <n v="0.68196800000000002"/>
    <n v="0.46490999999999999"/>
  </r>
  <r>
    <x v="13"/>
    <x v="1"/>
    <s v="Hofdünger"/>
    <x v="0"/>
    <x v="1"/>
    <s v="BESTAETIGT (6)"/>
    <n v="931.64"/>
    <n v="383.08"/>
    <x v="2"/>
    <x v="4"/>
    <n v="0.93164000000000002"/>
    <n v="0.38307999999999998"/>
    <n v="0.23291000000000001"/>
    <n v="9.5769999999999994E-2"/>
  </r>
  <r>
    <x v="13"/>
    <x v="1"/>
    <s v="Hofdünger"/>
    <x v="0"/>
    <x v="4"/>
    <s v="BESTAETIGT (6)"/>
    <n v="585.6"/>
    <n v="368.28"/>
    <x v="7"/>
    <x v="4"/>
    <n v="0.58560000000000001"/>
    <n v="0.36828"/>
    <n v="0.19520000000000001"/>
    <n v="0.12275999999999999"/>
  </r>
  <r>
    <x v="13"/>
    <x v="1"/>
    <s v="Hofdünger"/>
    <x v="1"/>
    <x v="1"/>
    <s v="BESTAETIGT (6)"/>
    <n v="368"/>
    <n v="240"/>
    <x v="13"/>
    <x v="4"/>
    <n v="0.36799999999999999"/>
    <n v="0.24"/>
    <n v="0.36799999999999999"/>
    <n v="0.24"/>
  </r>
  <r>
    <x v="13"/>
    <x v="1"/>
    <s v="Recyclingdünger"/>
    <x v="2"/>
    <x v="16"/>
    <s v="BESTAETIGT (6)"/>
    <n v="2115.8000000000002"/>
    <n v="840.3"/>
    <x v="10"/>
    <x v="4"/>
    <n v="2.1158000000000001"/>
    <n v="0.84029999999999994"/>
    <n v="1.0579000000000001"/>
    <n v="0.42014999999999997"/>
  </r>
  <r>
    <x v="13"/>
    <x v="16"/>
    <s v="Recyclingdünger"/>
    <x v="2"/>
    <x v="16"/>
    <s v="BESTAETIGT (6)"/>
    <n v="2959.36"/>
    <n v="1109.7600000000002"/>
    <x v="23"/>
    <x v="4"/>
    <n v="2.9593600000000002"/>
    <n v="1.1097600000000003"/>
    <n v="0.32881777777777782"/>
    <n v="0.1233066666666667"/>
  </r>
  <r>
    <x v="13"/>
    <x v="15"/>
    <s v="Hofdünger"/>
    <x v="0"/>
    <x v="1"/>
    <s v="BESTAETIGT (6)"/>
    <n v="45231.4"/>
    <n v="18548"/>
    <x v="5"/>
    <x v="4"/>
    <n v="45.231400000000001"/>
    <n v="18.547999999999998"/>
    <n v="1.1307849999999999"/>
    <n v="0.46369999999999995"/>
  </r>
  <r>
    <x v="13"/>
    <x v="15"/>
    <s v="Hofdünger"/>
    <x v="0"/>
    <x v="2"/>
    <s v="BESTAETIGT (6)"/>
    <n v="159.6"/>
    <n v="52.2"/>
    <x v="13"/>
    <x v="4"/>
    <n v="0.15959999999999999"/>
    <n v="5.2200000000000003E-2"/>
    <n v="0.15959999999999999"/>
    <n v="5.2200000000000003E-2"/>
  </r>
  <r>
    <x v="13"/>
    <x v="15"/>
    <s v="Hofdünger"/>
    <x v="0"/>
    <x v="3"/>
    <s v="BESTAETIGT (6)"/>
    <n v="1199.55"/>
    <n v="765.2"/>
    <x v="21"/>
    <x v="4"/>
    <n v="1.1995499999999999"/>
    <n v="0.76519999999999999"/>
    <n v="0.14994374999999999"/>
    <n v="9.5649999999999999E-2"/>
  </r>
  <r>
    <x v="13"/>
    <x v="15"/>
    <s v="Hofdünger"/>
    <x v="0"/>
    <x v="4"/>
    <s v="BESTAETIGT (6)"/>
    <n v="41630.949999999997"/>
    <n v="23452.25"/>
    <x v="328"/>
    <x v="4"/>
    <n v="41.630949999999999"/>
    <n v="23.452249999999999"/>
    <n v="0.25384725609756098"/>
    <n v="0.14300152439024391"/>
  </r>
  <r>
    <x v="13"/>
    <x v="15"/>
    <s v="Hofdünger"/>
    <x v="0"/>
    <x v="6"/>
    <s v="BESTAETIGT (6)"/>
    <n v="2699.1000000000004"/>
    <n v="1761.4"/>
    <x v="27"/>
    <x v="4"/>
    <n v="2.6991000000000005"/>
    <n v="1.7614000000000001"/>
    <n v="0.20762307692307697"/>
    <n v="0.13549230769230769"/>
  </r>
  <r>
    <x v="13"/>
    <x v="15"/>
    <s v="Hofdünger"/>
    <x v="1"/>
    <x v="7"/>
    <s v="BESTAETIGT (6)"/>
    <n v="780"/>
    <n v="676"/>
    <x v="10"/>
    <x v="4"/>
    <n v="0.78"/>
    <n v="0.67600000000000005"/>
    <n v="0.39"/>
    <n v="0.33800000000000002"/>
  </r>
  <r>
    <x v="13"/>
    <x v="15"/>
    <s v="Hofdünger"/>
    <x v="1"/>
    <x v="8"/>
    <s v="BESTAETIGT (6)"/>
    <n v="248.04"/>
    <n v="107.64"/>
    <x v="13"/>
    <x v="4"/>
    <n v="0.24803999999999998"/>
    <n v="0.10764"/>
    <n v="0.24803999999999998"/>
    <n v="0.10764"/>
  </r>
  <r>
    <x v="13"/>
    <x v="15"/>
    <s v="Hofdünger"/>
    <x v="1"/>
    <x v="9"/>
    <s v="BESTAETIGT (6)"/>
    <n v="588"/>
    <n v="476"/>
    <x v="2"/>
    <x v="4"/>
    <n v="0.58799999999999997"/>
    <n v="0.47599999999999998"/>
    <n v="0.14699999999999999"/>
    <n v="0.11899999999999999"/>
  </r>
  <r>
    <x v="13"/>
    <x v="15"/>
    <s v="Hofdünger"/>
    <x v="1"/>
    <x v="10"/>
    <s v="BESTAETIGT (6)"/>
    <n v="216"/>
    <n v="240"/>
    <x v="13"/>
    <x v="4"/>
    <n v="0.216"/>
    <n v="0.24"/>
    <n v="0.216"/>
    <n v="0.24"/>
  </r>
  <r>
    <x v="13"/>
    <x v="15"/>
    <s v="Hofdünger"/>
    <x v="1"/>
    <x v="11"/>
    <s v="BESTAETIGT (6)"/>
    <n v="950.8"/>
    <n v="615"/>
    <x v="2"/>
    <x v="4"/>
    <n v="0.95079999999999998"/>
    <n v="0.61499999999999999"/>
    <n v="0.23769999999999999"/>
    <n v="0.15375"/>
  </r>
  <r>
    <x v="13"/>
    <x v="15"/>
    <s v="Hofdünger"/>
    <x v="1"/>
    <x v="1"/>
    <s v="BESTAETIGT (6)"/>
    <n v="2123.3599999999997"/>
    <n v="1384.8"/>
    <x v="2"/>
    <x v="4"/>
    <n v="2.1233599999999995"/>
    <n v="1.3848"/>
    <n v="0.53083999999999987"/>
    <n v="0.34620000000000001"/>
  </r>
  <r>
    <x v="13"/>
    <x v="15"/>
    <s v="Hofdünger"/>
    <x v="1"/>
    <x v="2"/>
    <s v="BESTAETIGT (6)"/>
    <n v="202.5"/>
    <n v="86.5"/>
    <x v="13"/>
    <x v="4"/>
    <n v="0.20250000000000001"/>
    <n v="8.6499999999999994E-2"/>
    <n v="0.20250000000000001"/>
    <n v="8.6499999999999994E-2"/>
  </r>
  <r>
    <x v="13"/>
    <x v="15"/>
    <s v="Recyclingdünger"/>
    <x v="2"/>
    <x v="16"/>
    <s v="BESTAETIGT (6)"/>
    <n v="86922.329999999987"/>
    <n v="38277.470000000008"/>
    <x v="90"/>
    <x v="4"/>
    <n v="86.922329999999988"/>
    <n v="38.277470000000008"/>
    <n v="1.3170049999999998"/>
    <n v="0.57996166666666682"/>
  </r>
  <r>
    <x v="13"/>
    <x v="2"/>
    <s v="Recyclingdünger"/>
    <x v="2"/>
    <x v="16"/>
    <s v="BESTAETIGT (6)"/>
    <n v="1008.78"/>
    <n v="465.71999999999997"/>
    <x v="10"/>
    <x v="4"/>
    <n v="1.00878"/>
    <n v="0.46571999999999997"/>
    <n v="0.50439000000000001"/>
    <n v="0.23285999999999998"/>
  </r>
  <r>
    <x v="14"/>
    <x v="4"/>
    <s v="Hofdünger"/>
    <x v="0"/>
    <x v="4"/>
    <s v="BESTAETIGT (6)"/>
    <n v="826.2"/>
    <n v="356.4"/>
    <x v="10"/>
    <x v="4"/>
    <n v="0.82620000000000005"/>
    <n v="0.35639999999999999"/>
    <n v="0.41310000000000002"/>
    <n v="0.1782"/>
  </r>
  <r>
    <x v="14"/>
    <x v="4"/>
    <s v="Hofdünger"/>
    <x v="1"/>
    <x v="9"/>
    <s v="BESTAETIGT (6)"/>
    <n v="889"/>
    <n v="673.2"/>
    <x v="7"/>
    <x v="4"/>
    <n v="0.88900000000000001"/>
    <n v="0.67320000000000002"/>
    <n v="0.29633333333333334"/>
    <n v="0.22440000000000002"/>
  </r>
  <r>
    <x v="14"/>
    <x v="1"/>
    <s v="Hofdünger"/>
    <x v="1"/>
    <x v="9"/>
    <s v="BESTAETIGT (6)"/>
    <n v="1288"/>
    <n v="828.8"/>
    <x v="7"/>
    <x v="4"/>
    <n v="1.288"/>
    <n v="0.82879999999999998"/>
    <n v="0.42933333333333334"/>
    <n v="0.27626666666666666"/>
  </r>
  <r>
    <x v="14"/>
    <x v="6"/>
    <s v="Hofdünger"/>
    <x v="0"/>
    <x v="1"/>
    <s v="BESTAETIGT (6)"/>
    <n v="68.400000000000006"/>
    <n v="49.36"/>
    <x v="13"/>
    <x v="4"/>
    <n v="6.8400000000000002E-2"/>
    <n v="4.9360000000000001E-2"/>
    <n v="6.8400000000000002E-2"/>
    <n v="4.9360000000000001E-2"/>
  </r>
  <r>
    <x v="14"/>
    <x v="6"/>
    <s v="Hofdünger"/>
    <x v="1"/>
    <x v="11"/>
    <s v="BESTAETIGT (6)"/>
    <n v="111"/>
    <n v="97.2"/>
    <x v="13"/>
    <x v="4"/>
    <n v="0.111"/>
    <n v="9.7200000000000009E-2"/>
    <n v="0.111"/>
    <n v="9.7200000000000009E-2"/>
  </r>
  <r>
    <x v="14"/>
    <x v="20"/>
    <s v="Hofdünger"/>
    <x v="3"/>
    <x v="16"/>
    <s v="BESTAETIGT (6)"/>
    <n v="18481.429999999997"/>
    <n v="8616.0800000000017"/>
    <x v="115"/>
    <x v="4"/>
    <n v="18.481429999999996"/>
    <n v="8.616080000000002"/>
    <n v="0.22816580246913576"/>
    <n v="0.10637135802469139"/>
  </r>
  <r>
    <x v="14"/>
    <x v="20"/>
    <s v="Hofdünger"/>
    <x v="0"/>
    <x v="1"/>
    <s v="BESTAETIGT (6)"/>
    <n v="738"/>
    <n v="300.5"/>
    <x v="20"/>
    <x v="4"/>
    <n v="0.73799999999999999"/>
    <n v="0.30049999999999999"/>
    <n v="0.123"/>
    <n v="5.0083333333333334E-2"/>
  </r>
  <r>
    <x v="14"/>
    <x v="20"/>
    <s v="Hofdünger"/>
    <x v="0"/>
    <x v="3"/>
    <s v="BESTAETIGT (6)"/>
    <n v="4970.55"/>
    <n v="2298.27"/>
    <x v="31"/>
    <x v="4"/>
    <n v="4.9705500000000002"/>
    <n v="2.29827"/>
    <n v="0.17751964285714286"/>
    <n v="8.2081071428571434E-2"/>
  </r>
  <r>
    <x v="14"/>
    <x v="20"/>
    <s v="Hofdünger"/>
    <x v="0"/>
    <x v="4"/>
    <s v="BESTAETIGT (6)"/>
    <n v="15376.399999999998"/>
    <n v="6176.5"/>
    <x v="83"/>
    <x v="4"/>
    <n v="15.376399999999999"/>
    <n v="6.1764999999999999"/>
    <n v="0.21656901408450702"/>
    <n v="8.6992957746478874E-2"/>
  </r>
  <r>
    <x v="14"/>
    <x v="20"/>
    <s v="Hofdünger"/>
    <x v="0"/>
    <x v="5"/>
    <s v="BESTAETIGT (6)"/>
    <n v="876.9"/>
    <n v="384.30000000000007"/>
    <x v="18"/>
    <x v="4"/>
    <n v="0.87690000000000001"/>
    <n v="0.38430000000000009"/>
    <n v="0.17538000000000001"/>
    <n v="7.6860000000000012E-2"/>
  </r>
  <r>
    <x v="14"/>
    <x v="20"/>
    <s v="Hofdünger"/>
    <x v="0"/>
    <x v="6"/>
    <s v="BESTAETIGT (6)"/>
    <n v="10501.699999999999"/>
    <n v="4912.6999999999989"/>
    <x v="101"/>
    <x v="4"/>
    <n v="10.5017"/>
    <n v="4.9126999999999992"/>
    <n v="0.31823333333333331"/>
    <n v="0.14886969696969696"/>
  </r>
  <r>
    <x v="14"/>
    <x v="20"/>
    <s v="Hofdünger"/>
    <x v="1"/>
    <x v="7"/>
    <s v="BESTAETIGT (6)"/>
    <n v="304"/>
    <n v="247"/>
    <x v="10"/>
    <x v="4"/>
    <n v="0.30399999999999999"/>
    <n v="0.247"/>
    <n v="0.152"/>
    <n v="0.1235"/>
  </r>
  <r>
    <x v="14"/>
    <x v="20"/>
    <s v="Hofdünger"/>
    <x v="1"/>
    <x v="9"/>
    <s v="BESTAETIGT (6)"/>
    <n v="4137.6600000000008"/>
    <n v="2679.77"/>
    <x v="45"/>
    <x v="4"/>
    <n v="4.1376600000000003"/>
    <n v="2.67977"/>
    <n v="0.11821885714285715"/>
    <n v="7.6564857142857143E-2"/>
  </r>
  <r>
    <x v="14"/>
    <x v="20"/>
    <s v="Hofdünger"/>
    <x v="1"/>
    <x v="12"/>
    <s v="BESTAETIGT (6)"/>
    <n v="2135.1999999999998"/>
    <n v="1256"/>
    <x v="15"/>
    <x v="4"/>
    <n v="2.1351999999999998"/>
    <n v="1.256"/>
    <n v="0.30502857142857137"/>
    <n v="0.17942857142857144"/>
  </r>
  <r>
    <x v="14"/>
    <x v="20"/>
    <s v="Hofdünger"/>
    <x v="1"/>
    <x v="1"/>
    <s v="BESTAETIGT (6)"/>
    <n v="33.799999999999997"/>
    <n v="22.5"/>
    <x v="13"/>
    <x v="4"/>
    <n v="3.3799999999999997E-2"/>
    <n v="2.2499999999999999E-2"/>
    <n v="3.3799999999999997E-2"/>
    <n v="2.2499999999999999E-2"/>
  </r>
  <r>
    <x v="14"/>
    <x v="20"/>
    <s v="Hofdünger"/>
    <x v="1"/>
    <x v="2"/>
    <s v="BESTAETIGT (6)"/>
    <n v="170.1"/>
    <n v="72.660000000000011"/>
    <x v="7"/>
    <x v="4"/>
    <n v="0.1701"/>
    <n v="7.2660000000000016E-2"/>
    <n v="5.67E-2"/>
    <n v="2.4220000000000005E-2"/>
  </r>
  <r>
    <x v="14"/>
    <x v="20"/>
    <s v="Hofdünger"/>
    <x v="1"/>
    <x v="14"/>
    <s v="BESTAETIGT (6)"/>
    <n v="120"/>
    <n v="49.5"/>
    <x v="13"/>
    <x v="4"/>
    <n v="0.12"/>
    <n v="4.9500000000000002E-2"/>
    <n v="0.12"/>
    <n v="4.9500000000000002E-2"/>
  </r>
  <r>
    <x v="14"/>
    <x v="21"/>
    <s v="Hofdünger"/>
    <x v="3"/>
    <x v="16"/>
    <s v="BESTAETIGT (6)"/>
    <n v="132"/>
    <n v="57.6"/>
    <x v="13"/>
    <x v="4"/>
    <n v="0.13200000000000001"/>
    <n v="5.7599999999999998E-2"/>
    <n v="0.13200000000000001"/>
    <n v="5.7599999999999998E-2"/>
  </r>
  <r>
    <x v="14"/>
    <x v="21"/>
    <s v="Hofdünger"/>
    <x v="0"/>
    <x v="4"/>
    <s v="BESTAETIGT (6)"/>
    <n v="255"/>
    <n v="161.5"/>
    <x v="10"/>
    <x v="4"/>
    <n v="0.255"/>
    <n v="0.1615"/>
    <n v="0.1275"/>
    <n v="8.0750000000000002E-2"/>
  </r>
  <r>
    <x v="14"/>
    <x v="21"/>
    <s v="Hofdünger"/>
    <x v="1"/>
    <x v="8"/>
    <s v="BESTAETIGT (6)"/>
    <n v="19.079999999999998"/>
    <n v="8.2799999999999994"/>
    <x v="13"/>
    <x v="4"/>
    <n v="1.908E-2"/>
    <n v="8.2799999999999992E-3"/>
    <n v="1.908E-2"/>
    <n v="8.2799999999999992E-3"/>
  </r>
  <r>
    <x v="14"/>
    <x v="21"/>
    <s v="Hofdünger"/>
    <x v="1"/>
    <x v="9"/>
    <s v="BESTAETIGT (6)"/>
    <n v="1494"/>
    <n v="984.50000000000011"/>
    <x v="23"/>
    <x v="4"/>
    <n v="1.494"/>
    <n v="0.98450000000000015"/>
    <n v="0.16600000000000001"/>
    <n v="0.10938888888888891"/>
  </r>
  <r>
    <x v="14"/>
    <x v="21"/>
    <s v="Hofdünger"/>
    <x v="1"/>
    <x v="12"/>
    <s v="BESTAETIGT (6)"/>
    <n v="652.79999999999995"/>
    <n v="384"/>
    <x v="10"/>
    <x v="4"/>
    <n v="0.65279999999999994"/>
    <n v="0.38400000000000001"/>
    <n v="0.32639999999999997"/>
    <n v="0.192"/>
  </r>
  <r>
    <x v="14"/>
    <x v="9"/>
    <s v="Hofdünger"/>
    <x v="0"/>
    <x v="1"/>
    <s v="BESTAETIGT (6)"/>
    <n v="86"/>
    <n v="34"/>
    <x v="13"/>
    <x v="4"/>
    <n v="8.5999999999999993E-2"/>
    <n v="3.4000000000000002E-2"/>
    <n v="8.5999999999999993E-2"/>
    <n v="3.4000000000000002E-2"/>
  </r>
  <r>
    <x v="14"/>
    <x v="9"/>
    <s v="Hofdünger"/>
    <x v="0"/>
    <x v="4"/>
    <s v="BESTAETIGT (6)"/>
    <n v="228"/>
    <n v="72"/>
    <x v="13"/>
    <x v="4"/>
    <n v="0.22800000000000001"/>
    <n v="7.1999999999999995E-2"/>
    <n v="0.22800000000000001"/>
    <n v="7.1999999999999995E-2"/>
  </r>
  <r>
    <x v="14"/>
    <x v="25"/>
    <s v="Hofdünger"/>
    <x v="0"/>
    <x v="6"/>
    <s v="BESTAETIGT (6)"/>
    <n v="205.2"/>
    <n v="61.2"/>
    <x v="13"/>
    <x v="4"/>
    <n v="0.20519999999999999"/>
    <n v="6.1200000000000004E-2"/>
    <n v="0.20519999999999999"/>
    <n v="6.1200000000000004E-2"/>
  </r>
  <r>
    <x v="15"/>
    <x v="0"/>
    <s v="Hofdünger"/>
    <x v="0"/>
    <x v="1"/>
    <s v="BESTAETIGT (6)"/>
    <n v="165"/>
    <n v="67.5"/>
    <x v="13"/>
    <x v="4"/>
    <n v="0.16500000000000001"/>
    <n v="6.7500000000000004E-2"/>
    <n v="0.16500000000000001"/>
    <n v="6.7500000000000004E-2"/>
  </r>
  <r>
    <x v="15"/>
    <x v="0"/>
    <s v="Hofdünger"/>
    <x v="1"/>
    <x v="12"/>
    <s v="BESTAETIGT (6)"/>
    <n v="448.8"/>
    <n v="264"/>
    <x v="13"/>
    <x v="4"/>
    <n v="0.44880000000000003"/>
    <n v="0.26400000000000001"/>
    <n v="0.44880000000000003"/>
    <n v="0.26400000000000001"/>
  </r>
  <r>
    <x v="15"/>
    <x v="3"/>
    <s v="Hofdünger"/>
    <x v="1"/>
    <x v="12"/>
    <s v="BESTAETIGT (6)"/>
    <n v="540"/>
    <n v="320"/>
    <x v="13"/>
    <x v="4"/>
    <n v="0.54"/>
    <n v="0.32"/>
    <n v="0.54"/>
    <n v="0.32"/>
  </r>
  <r>
    <x v="15"/>
    <x v="4"/>
    <s v="Hofdünger"/>
    <x v="0"/>
    <x v="4"/>
    <s v="BESTAETIGT (6)"/>
    <n v="3028.2"/>
    <n v="1209.5999999999999"/>
    <x v="41"/>
    <x v="4"/>
    <n v="3.0282"/>
    <n v="1.2096"/>
    <n v="0.27529090909090909"/>
    <n v="0.10996363636363636"/>
  </r>
  <r>
    <x v="15"/>
    <x v="4"/>
    <s v="Hofdünger"/>
    <x v="1"/>
    <x v="9"/>
    <s v="BESTAETIGT (6)"/>
    <n v="336"/>
    <n v="272"/>
    <x v="13"/>
    <x v="4"/>
    <n v="0.33600000000000002"/>
    <n v="0.27200000000000002"/>
    <n v="0.33600000000000002"/>
    <n v="0.27200000000000002"/>
  </r>
  <r>
    <x v="15"/>
    <x v="1"/>
    <s v="Hofdünger"/>
    <x v="0"/>
    <x v="1"/>
    <s v="BESTAETIGT (6)"/>
    <n v="174"/>
    <n v="72"/>
    <x v="13"/>
    <x v="4"/>
    <n v="0.17399999999999999"/>
    <n v="7.1999999999999995E-2"/>
    <n v="0.17399999999999999"/>
    <n v="7.1999999999999995E-2"/>
  </r>
  <r>
    <x v="15"/>
    <x v="1"/>
    <s v="Hofdünger"/>
    <x v="1"/>
    <x v="9"/>
    <s v="BESTAETIGT (6)"/>
    <n v="588"/>
    <n v="476"/>
    <x v="13"/>
    <x v="4"/>
    <n v="0.58799999999999997"/>
    <n v="0.47599999999999998"/>
    <n v="0.58799999999999997"/>
    <n v="0.47599999999999998"/>
  </r>
  <r>
    <x v="15"/>
    <x v="1"/>
    <s v="Hofdünger"/>
    <x v="1"/>
    <x v="12"/>
    <s v="BESTAETIGT (6)"/>
    <n v="408"/>
    <n v="240"/>
    <x v="13"/>
    <x v="4"/>
    <n v="0.40799999999999997"/>
    <n v="0.24"/>
    <n v="0.40799999999999997"/>
    <n v="0.24"/>
  </r>
  <r>
    <x v="15"/>
    <x v="6"/>
    <s v="Hofdünger"/>
    <x v="1"/>
    <x v="11"/>
    <s v="BESTAETIGT (6)"/>
    <n v="163.19999999999999"/>
    <n v="120"/>
    <x v="13"/>
    <x v="4"/>
    <n v="0.16319999999999998"/>
    <n v="0.12"/>
    <n v="0.16319999999999998"/>
    <n v="0.12"/>
  </r>
  <r>
    <x v="15"/>
    <x v="6"/>
    <s v="Hofdünger"/>
    <x v="1"/>
    <x v="1"/>
    <s v="BESTAETIGT (6)"/>
    <n v="366"/>
    <n v="237"/>
    <x v="13"/>
    <x v="4"/>
    <n v="0.36599999999999999"/>
    <n v="0.23699999999999999"/>
    <n v="0.36599999999999999"/>
    <n v="0.23699999999999999"/>
  </r>
  <r>
    <x v="15"/>
    <x v="20"/>
    <s v="Hofdünger"/>
    <x v="0"/>
    <x v="0"/>
    <s v="BESTAETIGT (6)"/>
    <n v="707.61"/>
    <n v="309.14999999999998"/>
    <x v="10"/>
    <x v="4"/>
    <n v="0.70760999999999996"/>
    <n v="0.30914999999999998"/>
    <n v="0.35380499999999998"/>
    <n v="0.15457499999999999"/>
  </r>
  <r>
    <x v="15"/>
    <x v="20"/>
    <s v="Hofdünger"/>
    <x v="0"/>
    <x v="4"/>
    <s v="BESTAETIGT (6)"/>
    <n v="210"/>
    <n v="133"/>
    <x v="13"/>
    <x v="4"/>
    <n v="0.21"/>
    <n v="0.13300000000000001"/>
    <n v="0.21"/>
    <n v="0.13300000000000001"/>
  </r>
  <r>
    <x v="15"/>
    <x v="20"/>
    <s v="Hofdünger"/>
    <x v="1"/>
    <x v="0"/>
    <s v="BESTAETIGT (6)"/>
    <n v="220"/>
    <n v="118.8"/>
    <x v="13"/>
    <x v="4"/>
    <n v="0.22"/>
    <n v="0.1188"/>
    <n v="0.22"/>
    <n v="0.1188"/>
  </r>
  <r>
    <x v="15"/>
    <x v="21"/>
    <s v="Hofdünger"/>
    <x v="0"/>
    <x v="0"/>
    <s v="BESTAETIGT (6)"/>
    <n v="52546.35"/>
    <n v="22957.130000000005"/>
    <x v="115"/>
    <x v="4"/>
    <n v="52.546349999999997"/>
    <n v="22.957130000000003"/>
    <n v="0.64872037037037034"/>
    <n v="0.28342135802469137"/>
  </r>
  <r>
    <x v="15"/>
    <x v="21"/>
    <s v="Hofdünger"/>
    <x v="0"/>
    <x v="1"/>
    <s v="BESTAETIGT (6)"/>
    <n v="12955.980000000001"/>
    <n v="5048.05"/>
    <x v="152"/>
    <x v="4"/>
    <n v="12.955980000000002"/>
    <n v="5.0480499999999999"/>
    <n v="0.31599951219512201"/>
    <n v="0.12312317073170731"/>
  </r>
  <r>
    <x v="15"/>
    <x v="21"/>
    <s v="Hofdünger"/>
    <x v="0"/>
    <x v="2"/>
    <s v="BESTAETIGT (6)"/>
    <n v="568"/>
    <n v="236"/>
    <x v="10"/>
    <x v="4"/>
    <n v="0.56799999999999995"/>
    <n v="0.23599999999999999"/>
    <n v="0.28399999999999997"/>
    <n v="0.11799999999999999"/>
  </r>
  <r>
    <x v="15"/>
    <x v="21"/>
    <s v="Hofdünger"/>
    <x v="0"/>
    <x v="3"/>
    <s v="BESTAETIGT (6)"/>
    <n v="18053.320000000003"/>
    <n v="8006.08"/>
    <x v="321"/>
    <x v="4"/>
    <n v="18.053320000000003"/>
    <n v="8.0060800000000008"/>
    <n v="0.25074055555555558"/>
    <n v="0.11119555555555556"/>
  </r>
  <r>
    <x v="15"/>
    <x v="21"/>
    <s v="Hofdünger"/>
    <x v="0"/>
    <x v="4"/>
    <s v="BESTAETIGT (6)"/>
    <n v="34921.410000000003"/>
    <n v="14056.02"/>
    <x v="329"/>
    <x v="4"/>
    <n v="34.921410000000002"/>
    <n v="14.05602"/>
    <n v="0.26862623076923076"/>
    <n v="0.10812323076923078"/>
  </r>
  <r>
    <x v="15"/>
    <x v="21"/>
    <s v="Hofdünger"/>
    <x v="0"/>
    <x v="5"/>
    <s v="BESTAETIGT (6)"/>
    <n v="2008.8"/>
    <n v="1339.2"/>
    <x v="23"/>
    <x v="4"/>
    <n v="2.0087999999999999"/>
    <n v="1.3391999999999999"/>
    <n v="0.22319999999999998"/>
    <n v="0.14879999999999999"/>
  </r>
  <r>
    <x v="15"/>
    <x v="21"/>
    <s v="Hofdünger"/>
    <x v="0"/>
    <x v="6"/>
    <s v="BESTAETIGT (6)"/>
    <n v="8435.5699999999979"/>
    <n v="3639.9100000000012"/>
    <x v="132"/>
    <x v="4"/>
    <n v="8.4355699999999985"/>
    <n v="3.6399100000000013"/>
    <n v="0.12405249999999998"/>
    <n v="5.352808823529414E-2"/>
  </r>
  <r>
    <x v="15"/>
    <x v="21"/>
    <s v="Hofdünger"/>
    <x v="1"/>
    <x v="0"/>
    <s v="BESTAETIGT (6)"/>
    <n v="6741.27"/>
    <n v="3378.3599999999997"/>
    <x v="14"/>
    <x v="4"/>
    <n v="6.7412700000000001"/>
    <n v="3.3783599999999998"/>
    <n v="0.28088625"/>
    <n v="0.140765"/>
  </r>
  <r>
    <x v="15"/>
    <x v="21"/>
    <s v="Hofdünger"/>
    <x v="1"/>
    <x v="9"/>
    <s v="BESTAETIGT (6)"/>
    <n v="1654.8"/>
    <n v="1339.6"/>
    <x v="23"/>
    <x v="4"/>
    <n v="1.6548"/>
    <n v="1.3395999999999999"/>
    <n v="0.18386666666666668"/>
    <n v="0.14884444444444445"/>
  </r>
  <r>
    <x v="15"/>
    <x v="21"/>
    <s v="Hofdünger"/>
    <x v="1"/>
    <x v="10"/>
    <s v="BESTAETIGT (6)"/>
    <n v="787.15"/>
    <n v="483.35"/>
    <x v="13"/>
    <x v="4"/>
    <n v="0.78715000000000002"/>
    <n v="0.48335"/>
    <n v="0.78715000000000002"/>
    <n v="0.48335"/>
  </r>
  <r>
    <x v="15"/>
    <x v="21"/>
    <s v="Hofdünger"/>
    <x v="1"/>
    <x v="11"/>
    <s v="BESTAETIGT (6)"/>
    <n v="472.79999999999995"/>
    <n v="318.57"/>
    <x v="10"/>
    <x v="4"/>
    <n v="0.47279999999999994"/>
    <n v="0.31857000000000002"/>
    <n v="0.23639999999999997"/>
    <n v="0.15928500000000001"/>
  </r>
  <r>
    <x v="15"/>
    <x v="21"/>
    <s v="Hofdünger"/>
    <x v="1"/>
    <x v="12"/>
    <s v="BESTAETIGT (6)"/>
    <n v="1377"/>
    <n v="810"/>
    <x v="20"/>
    <x v="4"/>
    <n v="1.377"/>
    <n v="0.81"/>
    <n v="0.22950000000000001"/>
    <n v="0.13500000000000001"/>
  </r>
  <r>
    <x v="15"/>
    <x v="21"/>
    <s v="Hofdünger"/>
    <x v="1"/>
    <x v="1"/>
    <s v="BESTAETIGT (6)"/>
    <n v="6816.92"/>
    <n v="3867.3699999999994"/>
    <x v="47"/>
    <x v="4"/>
    <n v="6.8169199999999996"/>
    <n v="3.8673699999999993"/>
    <n v="0.42605749999999998"/>
    <n v="0.24171062499999996"/>
  </r>
  <r>
    <x v="15"/>
    <x v="21"/>
    <s v="Hofdünger"/>
    <x v="1"/>
    <x v="2"/>
    <s v="BESTAETIGT (6)"/>
    <n v="324"/>
    <n v="138.4"/>
    <x v="13"/>
    <x v="4"/>
    <n v="0.32400000000000001"/>
    <n v="0.1384"/>
    <n v="0.32400000000000001"/>
    <n v="0.1384"/>
  </r>
  <r>
    <x v="15"/>
    <x v="21"/>
    <s v="Hofdünger"/>
    <x v="1"/>
    <x v="5"/>
    <s v="BESTAETIGT (6)"/>
    <n v="492"/>
    <n v="344.4"/>
    <x v="10"/>
    <x v="4"/>
    <n v="0.49199999999999999"/>
    <n v="0.34439999999999998"/>
    <n v="0.246"/>
    <n v="0.17219999999999999"/>
  </r>
  <r>
    <x v="15"/>
    <x v="21"/>
    <s v="Recyclingdünger"/>
    <x v="2"/>
    <x v="16"/>
    <s v="BESTAETIGT (6)"/>
    <n v="1455.1499999999999"/>
    <n v="978.8599999999999"/>
    <x v="20"/>
    <x v="4"/>
    <n v="1.4551499999999999"/>
    <n v="0.97885999999999995"/>
    <n v="0.24252499999999999"/>
    <n v="0.16314333333333333"/>
  </r>
  <r>
    <x v="15"/>
    <x v="2"/>
    <s v="Hofdünger"/>
    <x v="1"/>
    <x v="0"/>
    <s v="BESTAETIGT (6)"/>
    <n v="480"/>
    <n v="259.2"/>
    <x v="13"/>
    <x v="4"/>
    <n v="0.48"/>
    <n v="0.25919999999999999"/>
    <n v="0.48"/>
    <n v="0.25919999999999999"/>
  </r>
  <r>
    <x v="15"/>
    <x v="12"/>
    <s v="Hofdünger"/>
    <x v="0"/>
    <x v="4"/>
    <s v="BESTAETIGT (6)"/>
    <n v="340.2"/>
    <n v="129.6"/>
    <x v="13"/>
    <x v="4"/>
    <n v="0.3402"/>
    <n v="0.12959999999999999"/>
    <n v="0.3402"/>
    <n v="0.12959999999999999"/>
  </r>
  <r>
    <x v="15"/>
    <x v="12"/>
    <s v="Hofdünger"/>
    <x v="1"/>
    <x v="1"/>
    <s v="BESTAETIGT (6)"/>
    <n v="292.8"/>
    <n v="189.6"/>
    <x v="10"/>
    <x v="4"/>
    <n v="0.2928"/>
    <n v="0.18959999999999999"/>
    <n v="0.1464"/>
    <n v="9.4799999999999995E-2"/>
  </r>
  <r>
    <x v="16"/>
    <x v="4"/>
    <s v="Hofdünger"/>
    <x v="1"/>
    <x v="11"/>
    <s v="BESTAETIGT (6)"/>
    <n v="7105.920000000001"/>
    <n v="4617"/>
    <x v="22"/>
    <x v="4"/>
    <n v="7.1059200000000011"/>
    <n v="4.617"/>
    <n v="0.28423680000000007"/>
    <n v="0.18468000000000001"/>
  </r>
  <r>
    <x v="16"/>
    <x v="4"/>
    <s v="Hofdünger"/>
    <x v="1"/>
    <x v="17"/>
    <s v="BESTAETIGT (6)"/>
    <n v="400"/>
    <n v="165"/>
    <x v="13"/>
    <x v="4"/>
    <n v="0.4"/>
    <n v="0.16500000000000001"/>
    <n v="0.4"/>
    <n v="0.16500000000000001"/>
  </r>
  <r>
    <x v="16"/>
    <x v="4"/>
    <s v="Recyclingdünger"/>
    <x v="2"/>
    <x v="16"/>
    <s v="BESTAETIGT (6)"/>
    <n v="251.10000000000002"/>
    <n v="48.599999999999994"/>
    <x v="7"/>
    <x v="4"/>
    <n v="0.25110000000000005"/>
    <n v="4.8599999999999997E-2"/>
    <n v="8.3700000000000011E-2"/>
    <n v="1.6199999999999999E-2"/>
  </r>
  <r>
    <x v="16"/>
    <x v="13"/>
    <s v="Hofdünger"/>
    <x v="0"/>
    <x v="3"/>
    <s v="BESTAETIGT (6)"/>
    <n v="324"/>
    <n v="136"/>
    <x v="18"/>
    <x v="4"/>
    <n v="0.32400000000000001"/>
    <n v="0.13600000000000001"/>
    <n v="6.4799999999999996E-2"/>
    <n v="2.7200000000000002E-2"/>
  </r>
  <r>
    <x v="16"/>
    <x v="13"/>
    <s v="Hofdünger"/>
    <x v="0"/>
    <x v="5"/>
    <s v="BESTAETIGT (6)"/>
    <n v="436.6"/>
    <n v="222.2"/>
    <x v="10"/>
    <x v="4"/>
    <n v="0.43660000000000004"/>
    <n v="0.22219999999999998"/>
    <n v="0.21830000000000002"/>
    <n v="0.11109999999999999"/>
  </r>
  <r>
    <x v="16"/>
    <x v="7"/>
    <s v="Hofdünger"/>
    <x v="0"/>
    <x v="0"/>
    <s v="BESTAETIGT (6)"/>
    <n v="431.95000000000005"/>
    <n v="165.73000000000002"/>
    <x v="7"/>
    <x v="4"/>
    <n v="0.43195000000000006"/>
    <n v="0.16573000000000002"/>
    <n v="0.14398333333333335"/>
    <n v="5.5243333333333339E-2"/>
  </r>
  <r>
    <x v="16"/>
    <x v="7"/>
    <s v="Hofdünger"/>
    <x v="0"/>
    <x v="1"/>
    <s v="BESTAETIGT (6)"/>
    <n v="572.4"/>
    <n v="235.8"/>
    <x v="2"/>
    <x v="4"/>
    <n v="0.57240000000000002"/>
    <n v="0.23580000000000001"/>
    <n v="0.1431"/>
    <n v="5.8950000000000002E-2"/>
  </r>
  <r>
    <x v="16"/>
    <x v="7"/>
    <s v="Hofdünger"/>
    <x v="0"/>
    <x v="3"/>
    <s v="BESTAETIGT (6)"/>
    <n v="1773.5"/>
    <n v="786"/>
    <x v="20"/>
    <x v="4"/>
    <n v="1.7735000000000001"/>
    <n v="0.78600000000000003"/>
    <n v="0.29558333333333336"/>
    <n v="0.13100000000000001"/>
  </r>
  <r>
    <x v="16"/>
    <x v="7"/>
    <s v="Hofdünger"/>
    <x v="0"/>
    <x v="4"/>
    <s v="BESTAETIGT (6)"/>
    <n v="6075.55"/>
    <n v="2311.1499999999996"/>
    <x v="14"/>
    <x v="4"/>
    <n v="6.0755499999999998"/>
    <n v="2.3111499999999996"/>
    <n v="0.25314791666666664"/>
    <n v="9.629791666666665E-2"/>
  </r>
  <r>
    <x v="16"/>
    <x v="7"/>
    <s v="Hofdünger"/>
    <x v="0"/>
    <x v="5"/>
    <s v="BESTAETIGT (6)"/>
    <n v="2572.3999999999996"/>
    <n v="1332.72"/>
    <x v="82"/>
    <x v="4"/>
    <n v="2.5723999999999996"/>
    <n v="1.3327200000000001"/>
    <n v="0.12249523809523807"/>
    <n v="6.3462857142857154E-2"/>
  </r>
  <r>
    <x v="16"/>
    <x v="7"/>
    <s v="Hofdünger"/>
    <x v="0"/>
    <x v="6"/>
    <s v="BESTAETIGT (6)"/>
    <n v="3477"/>
    <n v="1429.8999999999999"/>
    <x v="11"/>
    <x v="4"/>
    <n v="3.4769999999999999"/>
    <n v="1.4298999999999999"/>
    <n v="0.23179999999999998"/>
    <n v="9.5326666666666657E-2"/>
  </r>
  <r>
    <x v="16"/>
    <x v="7"/>
    <s v="Recyclingdünger"/>
    <x v="2"/>
    <x v="16"/>
    <s v="BESTAETIGT (6)"/>
    <n v="325.5"/>
    <n v="63"/>
    <x v="10"/>
    <x v="4"/>
    <n v="0.32550000000000001"/>
    <n v="6.3E-2"/>
    <n v="0.16275000000000001"/>
    <n v="3.15E-2"/>
  </r>
  <r>
    <x v="16"/>
    <x v="14"/>
    <s v="Hofdünger"/>
    <x v="0"/>
    <x v="1"/>
    <s v="BESTAETIGT (6)"/>
    <n v="915.72000000000014"/>
    <n v="407.73999999999995"/>
    <x v="51"/>
    <x v="4"/>
    <n v="0.91572000000000009"/>
    <n v="0.40773999999999994"/>
    <n v="7.6310000000000003E-2"/>
    <n v="3.3978333333333326E-2"/>
  </r>
  <r>
    <x v="16"/>
    <x v="14"/>
    <s v="Hofdünger"/>
    <x v="0"/>
    <x v="3"/>
    <s v="BESTAETIGT (6)"/>
    <n v="875"/>
    <n v="385"/>
    <x v="10"/>
    <x v="4"/>
    <n v="0.875"/>
    <n v="0.38500000000000001"/>
    <n v="0.4375"/>
    <n v="0.1925"/>
  </r>
  <r>
    <x v="16"/>
    <x v="14"/>
    <s v="Hofdünger"/>
    <x v="0"/>
    <x v="4"/>
    <s v="BESTAETIGT (6)"/>
    <n v="1969.75"/>
    <n v="868"/>
    <x v="20"/>
    <x v="4"/>
    <n v="1.9697499999999999"/>
    <n v="0.86799999999999999"/>
    <n v="0.32829166666666665"/>
    <n v="0.14466666666666667"/>
  </r>
  <r>
    <x v="16"/>
    <x v="14"/>
    <s v="Hofdünger"/>
    <x v="0"/>
    <x v="5"/>
    <s v="BESTAETIGT (6)"/>
    <n v="1002.8"/>
    <n v="463.6"/>
    <x v="2"/>
    <x v="4"/>
    <n v="1.0027999999999999"/>
    <n v="0.46360000000000001"/>
    <n v="0.25069999999999998"/>
    <n v="0.1159"/>
  </r>
  <r>
    <x v="16"/>
    <x v="14"/>
    <s v="Hofdünger"/>
    <x v="0"/>
    <x v="6"/>
    <s v="BESTAETIGT (6)"/>
    <n v="4293.3999999999996"/>
    <n v="1780.9999999999998"/>
    <x v="16"/>
    <x v="4"/>
    <n v="4.2933999999999992"/>
    <n v="1.7809999999999997"/>
    <n v="0.42933999999999994"/>
    <n v="0.17809999999999998"/>
  </r>
  <r>
    <x v="16"/>
    <x v="14"/>
    <s v="Hofdünger"/>
    <x v="1"/>
    <x v="0"/>
    <s v="BESTAETIGT (6)"/>
    <n v="784"/>
    <n v="512"/>
    <x v="10"/>
    <x v="4"/>
    <n v="0.78400000000000003"/>
    <n v="0.51200000000000001"/>
    <n v="0.39200000000000002"/>
    <n v="0.25600000000000001"/>
  </r>
  <r>
    <x v="16"/>
    <x v="14"/>
    <s v="Recyclingdünger"/>
    <x v="2"/>
    <x v="16"/>
    <s v="BESTAETIGT (6)"/>
    <n v="35010.850000000013"/>
    <n v="19751.489999999998"/>
    <x v="142"/>
    <x v="4"/>
    <n v="35.010850000000012"/>
    <n v="19.751489999999997"/>
    <n v="0.45468636363636378"/>
    <n v="0.2565128571428571"/>
  </r>
  <r>
    <x v="16"/>
    <x v="19"/>
    <s v="Hofdünger"/>
    <x v="0"/>
    <x v="3"/>
    <s v="BESTAETIGT (6)"/>
    <n v="510"/>
    <n v="195"/>
    <x v="13"/>
    <x v="4"/>
    <n v="0.51"/>
    <n v="0.19500000000000001"/>
    <n v="0.51"/>
    <n v="0.19500000000000001"/>
  </r>
  <r>
    <x v="16"/>
    <x v="19"/>
    <s v="Hofdünger"/>
    <x v="0"/>
    <x v="4"/>
    <s v="BESTAETIGT (6)"/>
    <n v="1656.2"/>
    <n v="766.32"/>
    <x v="15"/>
    <x v="4"/>
    <n v="1.6562000000000001"/>
    <n v="0.76632"/>
    <n v="0.2366"/>
    <n v="0.10947428571428572"/>
  </r>
  <r>
    <x v="16"/>
    <x v="19"/>
    <s v="Hofdünger"/>
    <x v="0"/>
    <x v="5"/>
    <s v="BESTAETIGT (6)"/>
    <n v="1005"/>
    <n v="650"/>
    <x v="7"/>
    <x v="4"/>
    <n v="1.0049999999999999"/>
    <n v="0.65"/>
    <n v="0.33499999999999996"/>
    <n v="0.21666666666666667"/>
  </r>
  <r>
    <x v="16"/>
    <x v="19"/>
    <s v="Hofdünger"/>
    <x v="0"/>
    <x v="6"/>
    <s v="BESTAETIGT (6)"/>
    <n v="5038"/>
    <n v="1717.5"/>
    <x v="55"/>
    <x v="4"/>
    <n v="5.0380000000000003"/>
    <n v="1.7175"/>
    <n v="0.21904347826086959"/>
    <n v="7.4673913043478257E-2"/>
  </r>
  <r>
    <x v="16"/>
    <x v="17"/>
    <s v="Hofdünger"/>
    <x v="0"/>
    <x v="4"/>
    <s v="BESTAETIGT (6)"/>
    <n v="562.79999999999995"/>
    <n v="201"/>
    <x v="10"/>
    <x v="4"/>
    <n v="0.56279999999999997"/>
    <n v="0.20100000000000001"/>
    <n v="0.28139999999999998"/>
    <n v="0.10050000000000001"/>
  </r>
  <r>
    <x v="16"/>
    <x v="17"/>
    <s v="Hofdünger"/>
    <x v="0"/>
    <x v="6"/>
    <s v="BESTAETIGT (6)"/>
    <n v="3355.8"/>
    <n v="1690.8"/>
    <x v="16"/>
    <x v="4"/>
    <n v="3.3558000000000003"/>
    <n v="1.6907999999999999"/>
    <n v="0.33558000000000004"/>
    <n v="0.16907999999999998"/>
  </r>
  <r>
    <x v="16"/>
    <x v="17"/>
    <s v="Hofdünger"/>
    <x v="1"/>
    <x v="0"/>
    <s v="BESTAETIGT (6)"/>
    <n v="147"/>
    <n v="96"/>
    <x v="13"/>
    <x v="4"/>
    <n v="0.14699999999999999"/>
    <n v="9.6000000000000002E-2"/>
    <n v="0.14699999999999999"/>
    <n v="9.6000000000000002E-2"/>
  </r>
  <r>
    <x v="16"/>
    <x v="17"/>
    <s v="Recyclingdünger"/>
    <x v="2"/>
    <x v="16"/>
    <s v="BESTAETIGT (6)"/>
    <n v="774.42000000000007"/>
    <n v="392.86"/>
    <x v="7"/>
    <x v="4"/>
    <n v="0.77442000000000011"/>
    <n v="0.39285999999999999"/>
    <n v="0.25814000000000004"/>
    <n v="0.13095333333333334"/>
  </r>
  <r>
    <x v="16"/>
    <x v="8"/>
    <s v="Hofdünger"/>
    <x v="0"/>
    <x v="0"/>
    <s v="BESTAETIGT (6)"/>
    <n v="34563.56"/>
    <n v="14291.57"/>
    <x v="156"/>
    <x v="4"/>
    <n v="34.563559999999995"/>
    <n v="14.29157"/>
    <n v="0.41642843373493971"/>
    <n v="0.17218759036144579"/>
  </r>
  <r>
    <x v="16"/>
    <x v="8"/>
    <s v="Hofdünger"/>
    <x v="0"/>
    <x v="1"/>
    <s v="BESTAETIGT (6)"/>
    <n v="84506.560000000012"/>
    <n v="35071.300000000003"/>
    <x v="330"/>
    <x v="4"/>
    <n v="84.506560000000007"/>
    <n v="35.071300000000001"/>
    <n v="0.28841829351535841"/>
    <n v="0.11969726962457339"/>
  </r>
  <r>
    <x v="16"/>
    <x v="8"/>
    <s v="Hofdünger"/>
    <x v="0"/>
    <x v="2"/>
    <s v="BESTAETIGT (6)"/>
    <n v="8032.2"/>
    <n v="3263.9"/>
    <x v="22"/>
    <x v="4"/>
    <n v="8.0321999999999996"/>
    <n v="3.2639"/>
    <n v="0.32128799999999996"/>
    <n v="0.13055600000000001"/>
  </r>
  <r>
    <x v="16"/>
    <x v="8"/>
    <s v="Hofdünger"/>
    <x v="0"/>
    <x v="3"/>
    <s v="BESTAETIGT (6)"/>
    <n v="41946.53"/>
    <n v="18190.369999999995"/>
    <x v="286"/>
    <x v="4"/>
    <n v="41.946529999999996"/>
    <n v="18.190369999999994"/>
    <n v="0.20264024154589369"/>
    <n v="8.7876183574879196E-2"/>
  </r>
  <r>
    <x v="16"/>
    <x v="8"/>
    <s v="Hofdünger"/>
    <x v="0"/>
    <x v="4"/>
    <s v="BESTAETIGT (6)"/>
    <n v="456822.39000000071"/>
    <n v="180344.63999999996"/>
    <x v="331"/>
    <x v="4"/>
    <n v="456.82239000000072"/>
    <n v="180.34463999999997"/>
    <n v="0.24234609549071656"/>
    <n v="9.5673549071618028E-2"/>
  </r>
  <r>
    <x v="16"/>
    <x v="8"/>
    <s v="Hofdünger"/>
    <x v="0"/>
    <x v="5"/>
    <s v="BESTAETIGT (6)"/>
    <n v="86036.74000000002"/>
    <n v="45706.860000000015"/>
    <x v="332"/>
    <x v="4"/>
    <n v="86.036740000000023"/>
    <n v="45.706860000000013"/>
    <n v="0.19824133640553002"/>
    <n v="0.10531534562211985"/>
  </r>
  <r>
    <x v="16"/>
    <x v="8"/>
    <s v="Hofdünger"/>
    <x v="0"/>
    <x v="6"/>
    <s v="BESTAETIGT (6)"/>
    <n v="146292.20000000004"/>
    <n v="67006.76999999999"/>
    <x v="333"/>
    <x v="4"/>
    <n v="146.29220000000004"/>
    <n v="67.006769999999989"/>
    <n v="0.22131951588502274"/>
    <n v="0.10137181543116489"/>
  </r>
  <r>
    <x v="16"/>
    <x v="8"/>
    <s v="Hofdünger"/>
    <x v="1"/>
    <x v="0"/>
    <s v="BESTAETIGT (6)"/>
    <n v="863.24"/>
    <n v="574.28"/>
    <x v="23"/>
    <x v="4"/>
    <n v="0.86324000000000001"/>
    <n v="0.57428000000000001"/>
    <n v="9.5915555555555559E-2"/>
    <n v="6.3808888888888887E-2"/>
  </r>
  <r>
    <x v="16"/>
    <x v="8"/>
    <s v="Hofdünger"/>
    <x v="1"/>
    <x v="8"/>
    <s v="BESTAETIGT (6)"/>
    <n v="292.56"/>
    <n v="126.96000000000001"/>
    <x v="18"/>
    <x v="4"/>
    <n v="0.29255999999999999"/>
    <n v="0.12696000000000002"/>
    <n v="5.8511999999999995E-2"/>
    <n v="2.5392000000000005E-2"/>
  </r>
  <r>
    <x v="16"/>
    <x v="8"/>
    <s v="Hofdünger"/>
    <x v="1"/>
    <x v="9"/>
    <s v="BESTAETIGT (6)"/>
    <n v="10209.5"/>
    <n v="6890.9"/>
    <x v="28"/>
    <x v="4"/>
    <n v="10.2095"/>
    <n v="6.8908999999999994"/>
    <n v="0.56719444444444445"/>
    <n v="0.38282777777777777"/>
  </r>
  <r>
    <x v="16"/>
    <x v="8"/>
    <s v="Hofdünger"/>
    <x v="1"/>
    <x v="10"/>
    <s v="BESTAETIGT (6)"/>
    <n v="1853.4299999999998"/>
    <n v="1782.47"/>
    <x v="21"/>
    <x v="4"/>
    <n v="1.8534299999999999"/>
    <n v="1.78247"/>
    <n v="0.23167874999999999"/>
    <n v="0.22280875"/>
  </r>
  <r>
    <x v="16"/>
    <x v="8"/>
    <s v="Hofdünger"/>
    <x v="1"/>
    <x v="11"/>
    <s v="BESTAETIGT (6)"/>
    <n v="6891.3700000000026"/>
    <n v="4458.78"/>
    <x v="57"/>
    <x v="4"/>
    <n v="6.8913700000000029"/>
    <n v="4.45878"/>
    <n v="4.9937463768115961E-2"/>
    <n v="3.2309999999999998E-2"/>
  </r>
  <r>
    <x v="16"/>
    <x v="8"/>
    <s v="Hofdünger"/>
    <x v="1"/>
    <x v="12"/>
    <s v="BESTAETIGT (6)"/>
    <n v="13785.79"/>
    <n v="7616.7799999999979"/>
    <x v="140"/>
    <x v="4"/>
    <n v="13.78579"/>
    <n v="7.6167799999999977"/>
    <n v="0.2418559649122807"/>
    <n v="0.13362771929824557"/>
  </r>
  <r>
    <x v="16"/>
    <x v="8"/>
    <s v="Hofdünger"/>
    <x v="1"/>
    <x v="1"/>
    <s v="BESTAETIGT (6)"/>
    <n v="4720.7000000000007"/>
    <n v="2578.8000000000002"/>
    <x v="76"/>
    <x v="4"/>
    <n v="4.7207000000000008"/>
    <n v="2.5788000000000002"/>
    <n v="0.13884411764705884"/>
    <n v="7.584705882352942E-2"/>
  </r>
  <r>
    <x v="16"/>
    <x v="8"/>
    <s v="Hofdünger"/>
    <x v="1"/>
    <x v="2"/>
    <s v="BESTAETIGT (6)"/>
    <n v="522.44999999999993"/>
    <n v="222.86999999999998"/>
    <x v="2"/>
    <x v="4"/>
    <n v="0.52244999999999997"/>
    <n v="0.22286999999999998"/>
    <n v="0.13061249999999999"/>
    <n v="5.5717499999999996E-2"/>
  </r>
  <r>
    <x v="16"/>
    <x v="8"/>
    <s v="Hofdünger"/>
    <x v="1"/>
    <x v="14"/>
    <s v="BESTAETIGT (6)"/>
    <n v="1116"/>
    <n v="460.35"/>
    <x v="18"/>
    <x v="4"/>
    <n v="1.1160000000000001"/>
    <n v="0.46035000000000004"/>
    <n v="0.22320000000000001"/>
    <n v="9.2070000000000013E-2"/>
  </r>
  <r>
    <x v="16"/>
    <x v="8"/>
    <s v="Hofdünger"/>
    <x v="1"/>
    <x v="4"/>
    <s v="BESTAETIGT (6)"/>
    <n v="81.900000000000006"/>
    <n v="73.5"/>
    <x v="13"/>
    <x v="4"/>
    <n v="8.1900000000000001E-2"/>
    <n v="7.3499999999999996E-2"/>
    <n v="8.1900000000000001E-2"/>
    <n v="7.3499999999999996E-2"/>
  </r>
  <r>
    <x v="16"/>
    <x v="8"/>
    <s v="Hofdünger"/>
    <x v="1"/>
    <x v="15"/>
    <s v="BESTAETIGT (6)"/>
    <n v="626"/>
    <n v="517.5"/>
    <x v="10"/>
    <x v="4"/>
    <n v="0.626"/>
    <n v="0.51749999999999996"/>
    <n v="0.313"/>
    <n v="0.25874999999999998"/>
  </r>
  <r>
    <x v="16"/>
    <x v="8"/>
    <s v="Recyclingdünger"/>
    <x v="2"/>
    <x v="16"/>
    <s v="BESTAETIGT (6)"/>
    <n v="138617.83999999982"/>
    <n v="58290.359999999957"/>
    <x v="334"/>
    <x v="4"/>
    <n v="138.61783999999983"/>
    <n v="58.290359999999957"/>
    <n v="0.29874534482758586"/>
    <n v="0.12562577586206888"/>
  </r>
  <r>
    <x v="16"/>
    <x v="8"/>
    <s v="(Leer)"/>
    <x v="4"/>
    <x v="23"/>
    <s v="BESTAETIGT (6)"/>
    <n v="179.2"/>
    <n v="136"/>
    <x v="13"/>
    <x v="4"/>
    <n v="0.1792"/>
    <n v="0.13600000000000001"/>
    <n v="0.1792"/>
    <n v="0.13600000000000001"/>
  </r>
  <r>
    <x v="16"/>
    <x v="22"/>
    <s v="Hofdünger"/>
    <x v="0"/>
    <x v="1"/>
    <s v="BESTAETIGT (6)"/>
    <n v="544.5"/>
    <n v="222.75"/>
    <x v="10"/>
    <x v="4"/>
    <n v="0.54449999999999998"/>
    <n v="0.22275"/>
    <n v="0.27224999999999999"/>
    <n v="0.111375"/>
  </r>
  <r>
    <x v="16"/>
    <x v="22"/>
    <s v="Hofdünger"/>
    <x v="0"/>
    <x v="4"/>
    <s v="BESTAETIGT (6)"/>
    <n v="513"/>
    <n v="243"/>
    <x v="13"/>
    <x v="4"/>
    <n v="0.51300000000000001"/>
    <n v="0.24299999999999999"/>
    <n v="0.51300000000000001"/>
    <n v="0.24299999999999999"/>
  </r>
  <r>
    <x v="16"/>
    <x v="22"/>
    <s v="Hofdünger"/>
    <x v="1"/>
    <x v="0"/>
    <s v="BESTAETIGT (6)"/>
    <n v="190.06"/>
    <n v="147.06"/>
    <x v="10"/>
    <x v="4"/>
    <n v="0.19006000000000001"/>
    <n v="0.14706"/>
    <n v="9.5030000000000003E-2"/>
    <n v="7.3529999999999998E-2"/>
  </r>
  <r>
    <x v="16"/>
    <x v="22"/>
    <s v="Hofdünger"/>
    <x v="1"/>
    <x v="12"/>
    <s v="BESTAETIGT (6)"/>
    <n v="642.76"/>
    <n v="357.34000000000003"/>
    <x v="7"/>
    <x v="4"/>
    <n v="0.64276"/>
    <n v="0.35734000000000005"/>
    <n v="0.21425333333333332"/>
    <n v="0.11911333333333335"/>
  </r>
  <r>
    <x v="16"/>
    <x v="22"/>
    <s v="Hofdünger"/>
    <x v="1"/>
    <x v="15"/>
    <s v="BESTAETIGT (6)"/>
    <n v="2373.6"/>
    <n v="1978"/>
    <x v="10"/>
    <x v="4"/>
    <n v="2.3735999999999997"/>
    <n v="1.978"/>
    <n v="1.1867999999999999"/>
    <n v="0.98899999999999999"/>
  </r>
  <r>
    <x v="16"/>
    <x v="22"/>
    <s v="Recyclingdünger"/>
    <x v="2"/>
    <x v="16"/>
    <s v="BESTAETIGT (6)"/>
    <n v="3145.66"/>
    <n v="1816.3100000000004"/>
    <x v="63"/>
    <x v="4"/>
    <n v="3.1456599999999999"/>
    <n v="1.8163100000000003"/>
    <n v="0.10147290322580645"/>
    <n v="5.8590645161290332E-2"/>
  </r>
  <r>
    <x v="16"/>
    <x v="9"/>
    <s v="Hofdünger"/>
    <x v="0"/>
    <x v="1"/>
    <s v="BESTAETIGT (6)"/>
    <n v="5252.7999999999993"/>
    <n v="2225.86"/>
    <x v="101"/>
    <x v="4"/>
    <n v="5.2527999999999997"/>
    <n v="2.2258599999999999"/>
    <n v="0.15917575757575755"/>
    <n v="6.7450303030303027E-2"/>
  </r>
  <r>
    <x v="16"/>
    <x v="9"/>
    <s v="Hofdünger"/>
    <x v="0"/>
    <x v="2"/>
    <s v="BESTAETIGT (6)"/>
    <n v="290.39999999999998"/>
    <n v="118.8"/>
    <x v="13"/>
    <x v="4"/>
    <n v="0.29039999999999999"/>
    <n v="0.1188"/>
    <n v="0.29039999999999999"/>
    <n v="0.1188"/>
  </r>
  <r>
    <x v="16"/>
    <x v="9"/>
    <s v="Hofdünger"/>
    <x v="0"/>
    <x v="3"/>
    <s v="BESTAETIGT (6)"/>
    <n v="899.6"/>
    <n v="357"/>
    <x v="2"/>
    <x v="4"/>
    <n v="0.89960000000000007"/>
    <n v="0.35699999999999998"/>
    <n v="0.22490000000000002"/>
    <n v="8.9249999999999996E-2"/>
  </r>
  <r>
    <x v="16"/>
    <x v="9"/>
    <s v="Hofdünger"/>
    <x v="0"/>
    <x v="4"/>
    <s v="BESTAETIGT (6)"/>
    <n v="17393.289999999997"/>
    <n v="8323.7400000000016"/>
    <x v="76"/>
    <x v="4"/>
    <n v="17.393289999999997"/>
    <n v="8.3237400000000008"/>
    <n v="0.51156735294117639"/>
    <n v="0.24481588235294119"/>
  </r>
  <r>
    <x v="16"/>
    <x v="9"/>
    <s v="Hofdünger"/>
    <x v="0"/>
    <x v="5"/>
    <s v="BESTAETIGT (6)"/>
    <n v="4832.8500000000004"/>
    <n v="3368.3500000000004"/>
    <x v="60"/>
    <x v="4"/>
    <n v="4.8328500000000005"/>
    <n v="3.3683500000000004"/>
    <n v="0.16109500000000002"/>
    <n v="0.11227833333333334"/>
  </r>
  <r>
    <x v="16"/>
    <x v="9"/>
    <s v="Hofdünger"/>
    <x v="0"/>
    <x v="6"/>
    <s v="BESTAETIGT (6)"/>
    <n v="2085.06"/>
    <n v="826.31999999999994"/>
    <x v="20"/>
    <x v="4"/>
    <n v="2.0850599999999999"/>
    <n v="0.82631999999999994"/>
    <n v="0.34750999999999999"/>
    <n v="0.13771999999999998"/>
  </r>
  <r>
    <x v="16"/>
    <x v="9"/>
    <s v="Hofdünger"/>
    <x v="1"/>
    <x v="0"/>
    <s v="BESTAETIGT (6)"/>
    <n v="1458.6"/>
    <n v="851.4"/>
    <x v="13"/>
    <x v="4"/>
    <n v="1.4585999999999999"/>
    <n v="0.85139999999999993"/>
    <n v="1.4585999999999999"/>
    <n v="0.85139999999999993"/>
  </r>
  <r>
    <x v="16"/>
    <x v="9"/>
    <s v="Hofdünger"/>
    <x v="1"/>
    <x v="11"/>
    <s v="BESTAETIGT (6)"/>
    <n v="47.519999999999996"/>
    <n v="27"/>
    <x v="7"/>
    <x v="4"/>
    <n v="4.7519999999999993E-2"/>
    <n v="2.7E-2"/>
    <n v="1.5839999999999996E-2"/>
    <n v="8.9999999999999993E-3"/>
  </r>
  <r>
    <x v="16"/>
    <x v="9"/>
    <s v="Hofdünger"/>
    <x v="1"/>
    <x v="12"/>
    <s v="BESTAETIGT (6)"/>
    <n v="196.5"/>
    <n v="108"/>
    <x v="13"/>
    <x v="4"/>
    <n v="0.19650000000000001"/>
    <n v="0.108"/>
    <n v="0.19650000000000001"/>
    <n v="0.108"/>
  </r>
  <r>
    <x v="16"/>
    <x v="9"/>
    <s v="Hofdünger"/>
    <x v="1"/>
    <x v="1"/>
    <s v="BESTAETIGT (6)"/>
    <n v="55.2"/>
    <n v="36"/>
    <x v="13"/>
    <x v="4"/>
    <n v="5.5200000000000006E-2"/>
    <n v="3.5999999999999997E-2"/>
    <n v="5.5200000000000006E-2"/>
    <n v="3.5999999999999997E-2"/>
  </r>
  <r>
    <x v="16"/>
    <x v="9"/>
    <s v="Recyclingdünger"/>
    <x v="2"/>
    <x v="16"/>
    <s v="BESTAETIGT (6)"/>
    <n v="348"/>
    <n v="204"/>
    <x v="13"/>
    <x v="4"/>
    <n v="0.34799999999999998"/>
    <n v="0.20399999999999999"/>
    <n v="0.34799999999999998"/>
    <n v="0.20399999999999999"/>
  </r>
  <r>
    <x v="16"/>
    <x v="10"/>
    <s v="Hofdünger"/>
    <x v="0"/>
    <x v="0"/>
    <s v="BESTAETIGT (6)"/>
    <n v="813.54000000000008"/>
    <n v="318.70000000000005"/>
    <x v="15"/>
    <x v="4"/>
    <n v="0.81354000000000004"/>
    <n v="0.31870000000000004"/>
    <n v="0.11622"/>
    <n v="4.5528571428571432E-2"/>
  </r>
  <r>
    <x v="16"/>
    <x v="10"/>
    <s v="Hofdünger"/>
    <x v="0"/>
    <x v="1"/>
    <s v="BESTAETIGT (6)"/>
    <n v="10512.45"/>
    <n v="4355.7"/>
    <x v="77"/>
    <x v="4"/>
    <n v="10.512450000000001"/>
    <n v="4.3556999999999997"/>
    <n v="0.15690223880597018"/>
    <n v="6.5010447761194023E-2"/>
  </r>
  <r>
    <x v="16"/>
    <x v="10"/>
    <s v="Hofdünger"/>
    <x v="0"/>
    <x v="3"/>
    <s v="BESTAETIGT (6)"/>
    <n v="15869.000000000004"/>
    <n v="6781.1599999999989"/>
    <x v="48"/>
    <x v="4"/>
    <n v="15.869000000000003"/>
    <n v="6.781159999999999"/>
    <n v="0.2644833333333334"/>
    <n v="0.11301933333333332"/>
  </r>
  <r>
    <x v="16"/>
    <x v="10"/>
    <s v="Hofdünger"/>
    <x v="0"/>
    <x v="4"/>
    <s v="BESTAETIGT (6)"/>
    <n v="52418.370000000024"/>
    <n v="20799.140000000003"/>
    <x v="167"/>
    <x v="4"/>
    <n v="52.418370000000024"/>
    <n v="20.799140000000001"/>
    <n v="0.33387496815286638"/>
    <n v="0.13247859872611467"/>
  </r>
  <r>
    <x v="16"/>
    <x v="10"/>
    <s v="Hofdünger"/>
    <x v="0"/>
    <x v="5"/>
    <s v="BESTAETIGT (6)"/>
    <n v="13434.39"/>
    <n v="7474.34"/>
    <x v="87"/>
    <x v="4"/>
    <n v="13.434389999999999"/>
    <n v="7.4743399999999998"/>
    <n v="0.20668292307692307"/>
    <n v="0.11498984615384615"/>
  </r>
  <r>
    <x v="16"/>
    <x v="10"/>
    <s v="Hofdünger"/>
    <x v="0"/>
    <x v="6"/>
    <s v="BESTAETIGT (6)"/>
    <n v="44481.34"/>
    <n v="20147.989999999994"/>
    <x v="252"/>
    <x v="4"/>
    <n v="44.481339999999996"/>
    <n v="20.147989999999993"/>
    <n v="0.27800837499999997"/>
    <n v="0.12592493749999994"/>
  </r>
  <r>
    <x v="16"/>
    <x v="10"/>
    <s v="Hofdünger"/>
    <x v="1"/>
    <x v="0"/>
    <s v="BESTAETIGT (6)"/>
    <n v="89.88"/>
    <n v="81.06"/>
    <x v="13"/>
    <x v="4"/>
    <n v="8.9880000000000002E-2"/>
    <n v="8.1060000000000007E-2"/>
    <n v="8.9880000000000002E-2"/>
    <n v="8.1060000000000007E-2"/>
  </r>
  <r>
    <x v="16"/>
    <x v="10"/>
    <s v="Hofdünger"/>
    <x v="1"/>
    <x v="8"/>
    <s v="BESTAETIGT (6)"/>
    <n v="483.36"/>
    <n v="209.76"/>
    <x v="7"/>
    <x v="4"/>
    <n v="0.48336000000000001"/>
    <n v="0.20976"/>
    <n v="0.16112000000000001"/>
    <n v="6.9919999999999996E-2"/>
  </r>
  <r>
    <x v="16"/>
    <x v="10"/>
    <s v="Hofdünger"/>
    <x v="1"/>
    <x v="9"/>
    <s v="BESTAETIGT (6)"/>
    <n v="705.6"/>
    <n v="571.20000000000005"/>
    <x v="13"/>
    <x v="4"/>
    <n v="0.7056"/>
    <n v="0.57120000000000004"/>
    <n v="0.7056"/>
    <n v="0.57120000000000004"/>
  </r>
  <r>
    <x v="16"/>
    <x v="10"/>
    <s v="Hofdünger"/>
    <x v="1"/>
    <x v="10"/>
    <s v="BESTAETIGT (6)"/>
    <n v="114.75"/>
    <n v="127.5"/>
    <x v="13"/>
    <x v="4"/>
    <n v="0.11475"/>
    <n v="0.1275"/>
    <n v="0.11475"/>
    <n v="0.1275"/>
  </r>
  <r>
    <x v="16"/>
    <x v="10"/>
    <s v="Hofdünger"/>
    <x v="1"/>
    <x v="11"/>
    <s v="BESTAETIGT (6)"/>
    <n v="2277.9200000000005"/>
    <n v="1357"/>
    <x v="8"/>
    <x v="4"/>
    <n v="2.2779200000000004"/>
    <n v="1.357"/>
    <n v="0.11989052631578949"/>
    <n v="7.1421052631578941E-2"/>
  </r>
  <r>
    <x v="16"/>
    <x v="10"/>
    <s v="Hofdünger"/>
    <x v="1"/>
    <x v="12"/>
    <s v="BESTAETIGT (6)"/>
    <n v="4316.7"/>
    <n v="2596"/>
    <x v="28"/>
    <x v="4"/>
    <n v="4.3167"/>
    <n v="2.5960000000000001"/>
    <n v="0.23981666666666668"/>
    <n v="0.14422222222222222"/>
  </r>
  <r>
    <x v="16"/>
    <x v="10"/>
    <s v="Hofdünger"/>
    <x v="1"/>
    <x v="1"/>
    <s v="BESTAETIGT (6)"/>
    <n v="1755.6"/>
    <n v="1005"/>
    <x v="51"/>
    <x v="4"/>
    <n v="1.7555999999999998"/>
    <n v="1.0049999999999999"/>
    <n v="0.14629999999999999"/>
    <n v="8.3749999999999991E-2"/>
  </r>
  <r>
    <x v="16"/>
    <x v="10"/>
    <s v="Hofdünger"/>
    <x v="1"/>
    <x v="15"/>
    <s v="BESTAETIGT (6)"/>
    <n v="717.6"/>
    <n v="598"/>
    <x v="13"/>
    <x v="4"/>
    <n v="0.71760000000000002"/>
    <n v="0.59799999999999998"/>
    <n v="0.71760000000000002"/>
    <n v="0.59799999999999998"/>
  </r>
  <r>
    <x v="16"/>
    <x v="10"/>
    <s v="Recyclingdünger"/>
    <x v="2"/>
    <x v="16"/>
    <s v="BESTAETIGT (6)"/>
    <n v="2054.8000000000002"/>
    <n v="846.16"/>
    <x v="2"/>
    <x v="4"/>
    <n v="2.0548000000000002"/>
    <n v="0.84616000000000002"/>
    <n v="0.51370000000000005"/>
    <n v="0.21154000000000001"/>
  </r>
  <r>
    <x v="16"/>
    <x v="2"/>
    <s v="Hofdünger"/>
    <x v="0"/>
    <x v="4"/>
    <s v="BESTAETIGT (6)"/>
    <n v="1268.8"/>
    <n v="446"/>
    <x v="7"/>
    <x v="4"/>
    <n v="1.2687999999999999"/>
    <n v="0.44600000000000001"/>
    <n v="0.42293333333333333"/>
    <n v="0.14866666666666667"/>
  </r>
  <r>
    <x v="16"/>
    <x v="11"/>
    <s v="Hofdünger"/>
    <x v="0"/>
    <x v="5"/>
    <s v="BESTAETIGT (6)"/>
    <n v="406.4"/>
    <n v="203.2"/>
    <x v="13"/>
    <x v="4"/>
    <n v="0.40639999999999998"/>
    <n v="0.20319999999999999"/>
    <n v="0.40639999999999998"/>
    <n v="0.20319999999999999"/>
  </r>
  <r>
    <x v="16"/>
    <x v="12"/>
    <s v="Hofdünger"/>
    <x v="0"/>
    <x v="1"/>
    <s v="BESTAETIGT (6)"/>
    <n v="1735.4899999999998"/>
    <n v="698.39999999999986"/>
    <x v="21"/>
    <x v="4"/>
    <n v="1.7354899999999998"/>
    <n v="0.69839999999999991"/>
    <n v="0.21693624999999997"/>
    <n v="8.7299999999999989E-2"/>
  </r>
  <r>
    <x v="16"/>
    <x v="12"/>
    <s v="Hofdünger"/>
    <x v="0"/>
    <x v="2"/>
    <s v="BESTAETIGT (6)"/>
    <n v="176"/>
    <n v="72"/>
    <x v="13"/>
    <x v="4"/>
    <n v="0.17599999999999999"/>
    <n v="7.1999999999999995E-2"/>
    <n v="0.17599999999999999"/>
    <n v="7.1999999999999995E-2"/>
  </r>
  <r>
    <x v="16"/>
    <x v="12"/>
    <s v="Hofdünger"/>
    <x v="0"/>
    <x v="3"/>
    <s v="BESTAETIGT (6)"/>
    <n v="215"/>
    <n v="90"/>
    <x v="13"/>
    <x v="4"/>
    <n v="0.215"/>
    <n v="0.09"/>
    <n v="0.215"/>
    <n v="0.09"/>
  </r>
  <r>
    <x v="16"/>
    <x v="12"/>
    <s v="Hofdünger"/>
    <x v="0"/>
    <x v="4"/>
    <s v="BESTAETIGT (6)"/>
    <n v="39982.039999999994"/>
    <n v="17612.07"/>
    <x v="100"/>
    <x v="4"/>
    <n v="39.982039999999991"/>
    <n v="17.612069999999999"/>
    <n v="0.49977549999999987"/>
    <n v="0.220150875"/>
  </r>
  <r>
    <x v="16"/>
    <x v="12"/>
    <s v="Hofdünger"/>
    <x v="0"/>
    <x v="5"/>
    <s v="BESTAETIGT (6)"/>
    <n v="11578.59"/>
    <n v="5425.08"/>
    <x v="27"/>
    <x v="4"/>
    <n v="11.57859"/>
    <n v="5.4250800000000003"/>
    <n v="0.8906607692307692"/>
    <n v="0.4173138461538462"/>
  </r>
  <r>
    <x v="16"/>
    <x v="12"/>
    <s v="Hofdünger"/>
    <x v="0"/>
    <x v="6"/>
    <s v="BESTAETIGT (6)"/>
    <n v="14518.02"/>
    <n v="7243.6200000000008"/>
    <x v="5"/>
    <x v="4"/>
    <n v="14.51802"/>
    <n v="7.2436200000000008"/>
    <n v="0.36295050000000001"/>
    <n v="0.18109050000000002"/>
  </r>
  <r>
    <x v="16"/>
    <x v="12"/>
    <s v="Hofdünger"/>
    <x v="1"/>
    <x v="0"/>
    <s v="BESTAETIGT (6)"/>
    <n v="99.45"/>
    <n v="76.95"/>
    <x v="13"/>
    <x v="4"/>
    <n v="9.9449999999999997E-2"/>
    <n v="7.6950000000000005E-2"/>
    <n v="9.9449999999999997E-2"/>
    <n v="7.6950000000000005E-2"/>
  </r>
  <r>
    <x v="16"/>
    <x v="12"/>
    <s v="Hofdünger"/>
    <x v="1"/>
    <x v="7"/>
    <s v="BESTAETIGT (6)"/>
    <n v="291.25"/>
    <n v="266.25"/>
    <x v="13"/>
    <x v="4"/>
    <n v="0.29125000000000001"/>
    <n v="0.26624999999999999"/>
    <n v="0.29125000000000001"/>
    <n v="0.26624999999999999"/>
  </r>
  <r>
    <x v="16"/>
    <x v="12"/>
    <s v="Hofdünger"/>
    <x v="1"/>
    <x v="8"/>
    <s v="BESTAETIGT (6)"/>
    <n v="305.27999999999997"/>
    <n v="132.47999999999999"/>
    <x v="2"/>
    <x v="4"/>
    <n v="0.30528"/>
    <n v="0.13247999999999999"/>
    <n v="7.6319999999999999E-2"/>
    <n v="3.3119999999999997E-2"/>
  </r>
  <r>
    <x v="16"/>
    <x v="12"/>
    <s v="Hofdünger"/>
    <x v="1"/>
    <x v="9"/>
    <s v="BESTAETIGT (6)"/>
    <n v="1478.3999999999999"/>
    <n v="1196.8"/>
    <x v="2"/>
    <x v="4"/>
    <n v="1.4783999999999999"/>
    <n v="1.1967999999999999"/>
    <n v="0.36959999999999998"/>
    <n v="0.29919999999999997"/>
  </r>
  <r>
    <x v="16"/>
    <x v="12"/>
    <s v="Hofdünger"/>
    <x v="1"/>
    <x v="10"/>
    <s v="BESTAETIGT (6)"/>
    <n v="202.5"/>
    <n v="225"/>
    <x v="13"/>
    <x v="4"/>
    <n v="0.20250000000000001"/>
    <n v="0.22500000000000001"/>
    <n v="0.20250000000000001"/>
    <n v="0.22500000000000001"/>
  </r>
  <r>
    <x v="16"/>
    <x v="12"/>
    <s v="Hofdünger"/>
    <x v="1"/>
    <x v="11"/>
    <s v="BESTAETIGT (6)"/>
    <n v="635.3599999999999"/>
    <n v="361"/>
    <x v="19"/>
    <x v="4"/>
    <n v="0.63535999999999992"/>
    <n v="0.36099999999999999"/>
    <n v="4.5382857142857135E-2"/>
    <n v="2.5785714285714283E-2"/>
  </r>
  <r>
    <x v="16"/>
    <x v="12"/>
    <s v="Hofdünger"/>
    <x v="1"/>
    <x v="12"/>
    <s v="BESTAETIGT (6)"/>
    <n v="250"/>
    <n v="132"/>
    <x v="10"/>
    <x v="4"/>
    <n v="0.25"/>
    <n v="0.13200000000000001"/>
    <n v="0.125"/>
    <n v="6.6000000000000003E-2"/>
  </r>
  <r>
    <x v="16"/>
    <x v="12"/>
    <s v="Hofdünger"/>
    <x v="1"/>
    <x v="15"/>
    <s v="BESTAETIGT (6)"/>
    <n v="634.79999999999995"/>
    <n v="529"/>
    <x v="13"/>
    <x v="4"/>
    <n v="0.63479999999999992"/>
    <n v="0.52900000000000003"/>
    <n v="0.63479999999999992"/>
    <n v="0.52900000000000003"/>
  </r>
  <r>
    <x v="16"/>
    <x v="12"/>
    <s v="Recyclingdünger"/>
    <x v="2"/>
    <x v="16"/>
    <s v="BESTAETIGT (6)"/>
    <n v="1127"/>
    <n v="332"/>
    <x v="7"/>
    <x v="4"/>
    <n v="1.127"/>
    <n v="0.33200000000000002"/>
    <n v="0.37566666666666665"/>
    <n v="0.11066666666666668"/>
  </r>
  <r>
    <x v="17"/>
    <x v="4"/>
    <s v="Hofdünger"/>
    <x v="0"/>
    <x v="3"/>
    <s v="BESTAETIGT (6)"/>
    <n v="316.8"/>
    <n v="172.8"/>
    <x v="13"/>
    <x v="4"/>
    <n v="0.31680000000000003"/>
    <n v="0.17280000000000001"/>
    <n v="0.31680000000000003"/>
    <n v="0.17280000000000001"/>
  </r>
  <r>
    <x v="17"/>
    <x v="4"/>
    <s v="Recyclingdünger"/>
    <x v="2"/>
    <x v="16"/>
    <s v="BESTAETIGT (6)"/>
    <n v="3184.8599999999997"/>
    <n v="1025.1199999999999"/>
    <x v="10"/>
    <x v="4"/>
    <n v="3.1848599999999996"/>
    <n v="1.0251199999999998"/>
    <n v="1.5924299999999998"/>
    <n v="0.5125599999999999"/>
  </r>
  <r>
    <x v="17"/>
    <x v="22"/>
    <s v="Hofdünger"/>
    <x v="0"/>
    <x v="0"/>
    <s v="BESTAETIGT (6)"/>
    <n v="71792.030000000013"/>
    <n v="23162.199999999997"/>
    <x v="169"/>
    <x v="4"/>
    <n v="71.792030000000011"/>
    <n v="23.162199999999999"/>
    <n v="0.90875987341772169"/>
    <n v="0.29319240506329114"/>
  </r>
  <r>
    <x v="17"/>
    <x v="22"/>
    <s v="Hofdünger"/>
    <x v="0"/>
    <x v="1"/>
    <s v="BESTAETIGT (6)"/>
    <n v="11061.05"/>
    <n v="4877"/>
    <x v="101"/>
    <x v="4"/>
    <n v="11.06105"/>
    <n v="4.8769999999999998"/>
    <n v="0.33518333333333333"/>
    <n v="0.14778787878787877"/>
  </r>
  <r>
    <x v="17"/>
    <x v="22"/>
    <s v="Hofdünger"/>
    <x v="0"/>
    <x v="2"/>
    <s v="BESTAETIGT (6)"/>
    <n v="4633.2999999999993"/>
    <n v="1832.8"/>
    <x v="84"/>
    <x v="4"/>
    <n v="4.6332999999999993"/>
    <n v="1.8328"/>
    <n v="0.21060454545454543"/>
    <n v="8.3309090909090902E-2"/>
  </r>
  <r>
    <x v="17"/>
    <x v="22"/>
    <s v="Hofdünger"/>
    <x v="0"/>
    <x v="3"/>
    <s v="BESTAETIGT (6)"/>
    <n v="6687.7999999999993"/>
    <n v="3991.04"/>
    <x v="49"/>
    <x v="4"/>
    <n v="6.6877999999999993"/>
    <n v="3.9910399999999999"/>
    <n v="0.39339999999999997"/>
    <n v="0.23476705882352941"/>
  </r>
  <r>
    <x v="17"/>
    <x v="22"/>
    <s v="Hofdünger"/>
    <x v="0"/>
    <x v="4"/>
    <s v="BESTAETIGT (6)"/>
    <n v="29803.72"/>
    <n v="13683.57"/>
    <x v="103"/>
    <x v="4"/>
    <n v="29.803720000000002"/>
    <n v="13.68357"/>
    <n v="0.82788111111111118"/>
    <n v="0.38009916666666665"/>
  </r>
  <r>
    <x v="17"/>
    <x v="22"/>
    <s v="Hofdünger"/>
    <x v="0"/>
    <x v="5"/>
    <s v="BESTAETIGT (6)"/>
    <n v="4686.8"/>
    <n v="2388.4"/>
    <x v="16"/>
    <x v="4"/>
    <n v="4.6867999999999999"/>
    <n v="2.3884000000000003"/>
    <n v="0.46867999999999999"/>
    <n v="0.23884000000000002"/>
  </r>
  <r>
    <x v="17"/>
    <x v="22"/>
    <s v="Hofdünger"/>
    <x v="0"/>
    <x v="6"/>
    <s v="BESTAETIGT (6)"/>
    <n v="9854.9999999999982"/>
    <n v="4680.3999999999996"/>
    <x v="103"/>
    <x v="4"/>
    <n v="9.8549999999999986"/>
    <n v="4.6803999999999997"/>
    <n v="0.27374999999999994"/>
    <n v="0.13001111111111111"/>
  </r>
  <r>
    <x v="17"/>
    <x v="22"/>
    <s v="Hofdünger"/>
    <x v="1"/>
    <x v="0"/>
    <s v="BESTAETIGT (6)"/>
    <n v="8263.36"/>
    <n v="3636.6400000000003"/>
    <x v="47"/>
    <x v="4"/>
    <n v="8.2633600000000005"/>
    <n v="3.6366400000000003"/>
    <n v="0.51646000000000003"/>
    <n v="0.22729000000000002"/>
  </r>
  <r>
    <x v="17"/>
    <x v="22"/>
    <s v="Hofdünger"/>
    <x v="1"/>
    <x v="8"/>
    <s v="BESTAETIGT (6)"/>
    <n v="114.48"/>
    <n v="49.68"/>
    <x v="13"/>
    <x v="4"/>
    <n v="0.11448"/>
    <n v="4.9680000000000002E-2"/>
    <n v="0.11448"/>
    <n v="4.9680000000000002E-2"/>
  </r>
  <r>
    <x v="17"/>
    <x v="22"/>
    <s v="Hofdünger"/>
    <x v="1"/>
    <x v="18"/>
    <s v="BESTAETIGT (6)"/>
    <n v="1240"/>
    <n v="960"/>
    <x v="10"/>
    <x v="4"/>
    <n v="1.24"/>
    <n v="0.96"/>
    <n v="0.62"/>
    <n v="0.48"/>
  </r>
  <r>
    <x v="17"/>
    <x v="22"/>
    <s v="Hofdünger"/>
    <x v="1"/>
    <x v="9"/>
    <s v="BESTAETIGT (6)"/>
    <n v="9576"/>
    <n v="7375.7999999999984"/>
    <x v="51"/>
    <x v="4"/>
    <n v="9.5760000000000005"/>
    <n v="7.3757999999999981"/>
    <n v="0.79800000000000004"/>
    <n v="0.61464999999999981"/>
  </r>
  <r>
    <x v="17"/>
    <x v="22"/>
    <s v="Hofdünger"/>
    <x v="1"/>
    <x v="10"/>
    <s v="BESTAETIGT (6)"/>
    <n v="189"/>
    <n v="210"/>
    <x v="13"/>
    <x v="4"/>
    <n v="0.189"/>
    <n v="0.21"/>
    <n v="0.189"/>
    <n v="0.21"/>
  </r>
  <r>
    <x v="17"/>
    <x v="22"/>
    <s v="Hofdünger"/>
    <x v="1"/>
    <x v="11"/>
    <s v="BESTAETIGT (6)"/>
    <n v="941.6"/>
    <n v="610"/>
    <x v="21"/>
    <x v="4"/>
    <n v="0.94159999999999999"/>
    <n v="0.61"/>
    <n v="0.1177"/>
    <n v="7.6249999999999998E-2"/>
  </r>
  <r>
    <x v="17"/>
    <x v="22"/>
    <s v="Hofdünger"/>
    <x v="1"/>
    <x v="12"/>
    <s v="BESTAETIGT (6)"/>
    <n v="3895.2799999999997"/>
    <n v="2651.0400000000004"/>
    <x v="16"/>
    <x v="4"/>
    <n v="3.8952799999999996"/>
    <n v="2.6510400000000005"/>
    <n v="0.38952799999999999"/>
    <n v="0.26510400000000006"/>
  </r>
  <r>
    <x v="17"/>
    <x v="22"/>
    <s v="Hofdünger"/>
    <x v="1"/>
    <x v="1"/>
    <s v="BESTAETIGT (6)"/>
    <n v="3506.38"/>
    <n v="1453.65"/>
    <x v="19"/>
    <x v="4"/>
    <n v="3.5063800000000001"/>
    <n v="1.4536500000000001"/>
    <n v="0.25045571428571428"/>
    <n v="0.10383214285714286"/>
  </r>
  <r>
    <x v="17"/>
    <x v="22"/>
    <s v="Hofdünger"/>
    <x v="1"/>
    <x v="2"/>
    <s v="BESTAETIGT (6)"/>
    <n v="9985.91"/>
    <n v="4455.54"/>
    <x v="15"/>
    <x v="4"/>
    <n v="9.9859100000000005"/>
    <n v="4.4555400000000001"/>
    <n v="1.4265585714285716"/>
    <n v="0.63650571428571434"/>
  </r>
  <r>
    <x v="17"/>
    <x v="22"/>
    <s v="Recyclingdünger"/>
    <x v="2"/>
    <x v="16"/>
    <s v="BESTAETIGT (6)"/>
    <n v="136594.82"/>
    <n v="45259.790000000037"/>
    <x v="114"/>
    <x v="4"/>
    <n v="136.59482"/>
    <n v="45.259790000000038"/>
    <n v="0.62946921658986177"/>
    <n v="0.20857046082949326"/>
  </r>
  <r>
    <x v="17"/>
    <x v="10"/>
    <s v="Hofdünger"/>
    <x v="0"/>
    <x v="0"/>
    <s v="BESTAETIGT (6)"/>
    <n v="3725.5"/>
    <n v="1234.5"/>
    <x v="7"/>
    <x v="4"/>
    <n v="3.7254999999999998"/>
    <n v="1.2344999999999999"/>
    <n v="1.2418333333333333"/>
    <n v="0.41149999999999998"/>
  </r>
  <r>
    <x v="17"/>
    <x v="10"/>
    <s v="Hofdünger"/>
    <x v="0"/>
    <x v="4"/>
    <s v="BESTAETIGT (6)"/>
    <n v="5275.16"/>
    <n v="1907.32"/>
    <x v="18"/>
    <x v="4"/>
    <n v="5.2751599999999996"/>
    <n v="1.9073199999999999"/>
    <n v="1.055032"/>
    <n v="0.38146399999999997"/>
  </r>
  <r>
    <x v="17"/>
    <x v="10"/>
    <s v="Hofdünger"/>
    <x v="0"/>
    <x v="6"/>
    <s v="BESTAETIGT (6)"/>
    <n v="918"/>
    <n v="476"/>
    <x v="13"/>
    <x v="4"/>
    <n v="0.91800000000000004"/>
    <n v="0.47599999999999998"/>
    <n v="0.91800000000000004"/>
    <n v="0.47599999999999998"/>
  </r>
  <r>
    <x v="17"/>
    <x v="10"/>
    <s v="Hofdünger"/>
    <x v="1"/>
    <x v="12"/>
    <s v="BESTAETIGT (6)"/>
    <n v="958.8"/>
    <n v="564"/>
    <x v="10"/>
    <x v="4"/>
    <n v="0.95879999999999999"/>
    <n v="0.56399999999999995"/>
    <n v="0.47939999999999999"/>
    <n v="0.28199999999999997"/>
  </r>
  <r>
    <x v="17"/>
    <x v="10"/>
    <s v="Hofdünger"/>
    <x v="1"/>
    <x v="2"/>
    <s v="BESTAETIGT (6)"/>
    <n v="1312.2"/>
    <n v="560.52"/>
    <x v="13"/>
    <x v="4"/>
    <n v="1.3122"/>
    <n v="0.56052000000000002"/>
    <n v="1.3122"/>
    <n v="0.56052000000000002"/>
  </r>
  <r>
    <x v="17"/>
    <x v="10"/>
    <s v="Hofdünger"/>
    <x v="1"/>
    <x v="4"/>
    <s v="BESTAETIGT (6)"/>
    <n v="1769.04"/>
    <n v="1587.6"/>
    <x v="13"/>
    <x v="4"/>
    <n v="1.7690399999999999"/>
    <n v="1.5875999999999999"/>
    <n v="1.7690399999999999"/>
    <n v="1.5875999999999999"/>
  </r>
  <r>
    <x v="17"/>
    <x v="10"/>
    <s v="Recyclingdünger"/>
    <x v="2"/>
    <x v="16"/>
    <s v="BESTAETIGT (6)"/>
    <n v="666.77"/>
    <n v="301.93"/>
    <x v="10"/>
    <x v="4"/>
    <n v="0.66676999999999997"/>
    <n v="0.30193000000000003"/>
    <n v="0.33338499999999999"/>
    <n v="0.15096500000000002"/>
  </r>
  <r>
    <x v="17"/>
    <x v="12"/>
    <s v="Hofdünger"/>
    <x v="0"/>
    <x v="4"/>
    <s v="BESTAETIGT (6)"/>
    <n v="586.29999999999995"/>
    <n v="204.1"/>
    <x v="13"/>
    <x v="4"/>
    <n v="0.58629999999999993"/>
    <n v="0.2041"/>
    <n v="0.58629999999999993"/>
    <n v="0.2041"/>
  </r>
  <r>
    <x v="17"/>
    <x v="12"/>
    <s v="Hofdünger"/>
    <x v="1"/>
    <x v="11"/>
    <s v="BESTAETIGT (6)"/>
    <n v="102"/>
    <n v="75"/>
    <x v="13"/>
    <x v="4"/>
    <n v="0.10199999999999999"/>
    <n v="7.4999999999999997E-2"/>
    <n v="0.10199999999999999"/>
    <n v="7.4999999999999997E-2"/>
  </r>
  <r>
    <x v="17"/>
    <x v="12"/>
    <s v="Hofdünger"/>
    <x v="1"/>
    <x v="1"/>
    <s v="BESTAETIGT (6)"/>
    <n v="706.42000000000007"/>
    <n v="310.35000000000002"/>
    <x v="20"/>
    <x v="4"/>
    <n v="0.70642000000000005"/>
    <n v="0.31035000000000001"/>
    <n v="0.11773666666666667"/>
    <n v="5.1725E-2"/>
  </r>
  <r>
    <x v="17"/>
    <x v="12"/>
    <s v="Recyclingdünger"/>
    <x v="2"/>
    <x v="16"/>
    <s v="BESTAETIGT (6)"/>
    <n v="63.54"/>
    <n v="32.76"/>
    <x v="13"/>
    <x v="4"/>
    <n v="6.3539999999999999E-2"/>
    <n v="3.2759999999999997E-2"/>
    <n v="6.3539999999999999E-2"/>
    <n v="3.2759999999999997E-2"/>
  </r>
  <r>
    <x v="18"/>
    <x v="4"/>
    <s v="Hofdünger"/>
    <x v="0"/>
    <x v="0"/>
    <s v="BESTAETIGT (6)"/>
    <n v="523.04999999999995"/>
    <n v="245.67000000000002"/>
    <x v="10"/>
    <x v="4"/>
    <n v="0.5230499999999999"/>
    <n v="0.24567000000000003"/>
    <n v="0.26152499999999995"/>
    <n v="0.12283500000000001"/>
  </r>
  <r>
    <x v="18"/>
    <x v="4"/>
    <s v="Recyclingdünger"/>
    <x v="2"/>
    <x v="16"/>
    <s v="BESTAETIGT (6)"/>
    <n v="375"/>
    <n v="105"/>
    <x v="13"/>
    <x v="4"/>
    <n v="0.375"/>
    <n v="0.105"/>
    <n v="0.375"/>
    <n v="0.105"/>
  </r>
  <r>
    <x v="18"/>
    <x v="19"/>
    <s v="Hofdünger"/>
    <x v="0"/>
    <x v="0"/>
    <s v="BESTAETIGT (6)"/>
    <n v="1842.5"/>
    <n v="577.5"/>
    <x v="7"/>
    <x v="4"/>
    <n v="1.8425"/>
    <n v="0.57750000000000001"/>
    <n v="0.61416666666666664"/>
    <n v="0.1925"/>
  </r>
  <r>
    <x v="18"/>
    <x v="6"/>
    <s v="Hofdünger"/>
    <x v="0"/>
    <x v="0"/>
    <s v="BESTAETIGT (6)"/>
    <n v="2263.8000000000002"/>
    <n v="1063.29"/>
    <x v="23"/>
    <x v="4"/>
    <n v="2.2638000000000003"/>
    <n v="1.0632900000000001"/>
    <n v="0.25153333333333339"/>
    <n v="0.11814333333333334"/>
  </r>
  <r>
    <x v="18"/>
    <x v="6"/>
    <s v="Hofdünger"/>
    <x v="0"/>
    <x v="1"/>
    <s v="BESTAETIGT (6)"/>
    <n v="442"/>
    <n v="182"/>
    <x v="7"/>
    <x v="4"/>
    <n v="0.442"/>
    <n v="0.182"/>
    <n v="0.14733333333333334"/>
    <n v="6.0666666666666667E-2"/>
  </r>
  <r>
    <x v="18"/>
    <x v="6"/>
    <s v="Hofdünger"/>
    <x v="0"/>
    <x v="3"/>
    <s v="BESTAETIGT (6)"/>
    <n v="1001.1"/>
    <n v="377.70000000000005"/>
    <x v="2"/>
    <x v="4"/>
    <n v="1.0011000000000001"/>
    <n v="0.37770000000000004"/>
    <n v="0.25027500000000003"/>
    <n v="9.4425000000000009E-2"/>
  </r>
  <r>
    <x v="18"/>
    <x v="6"/>
    <s v="Hofdünger"/>
    <x v="0"/>
    <x v="4"/>
    <s v="BESTAETIGT (6)"/>
    <n v="3678.7999999999997"/>
    <n v="1458.1999999999998"/>
    <x v="20"/>
    <x v="4"/>
    <n v="3.6787999999999998"/>
    <n v="1.4581999999999997"/>
    <n v="0.61313333333333331"/>
    <n v="0.2430333333333333"/>
  </r>
  <r>
    <x v="18"/>
    <x v="6"/>
    <s v="Hofdünger"/>
    <x v="0"/>
    <x v="6"/>
    <s v="BESTAETIGT (6)"/>
    <n v="680.5"/>
    <n v="275.5"/>
    <x v="10"/>
    <x v="4"/>
    <n v="0.68049999999999999"/>
    <n v="0.27550000000000002"/>
    <n v="0.34025"/>
    <n v="0.13775000000000001"/>
  </r>
  <r>
    <x v="18"/>
    <x v="6"/>
    <s v="Hofdünger"/>
    <x v="1"/>
    <x v="12"/>
    <s v="BESTAETIGT (6)"/>
    <n v="150.04"/>
    <n v="137.97"/>
    <x v="13"/>
    <x v="4"/>
    <n v="0.15003999999999998"/>
    <n v="0.13797000000000001"/>
    <n v="0.15003999999999998"/>
    <n v="0.13797000000000001"/>
  </r>
  <r>
    <x v="18"/>
    <x v="6"/>
    <s v="Recyclingdünger"/>
    <x v="2"/>
    <x v="16"/>
    <s v="BESTAETIGT (6)"/>
    <n v="1000"/>
    <n v="280"/>
    <x v="13"/>
    <x v="4"/>
    <n v="1"/>
    <n v="0.28000000000000003"/>
    <n v="1"/>
    <n v="0.28000000000000003"/>
  </r>
  <r>
    <x v="18"/>
    <x v="8"/>
    <s v="Hofdünger"/>
    <x v="0"/>
    <x v="0"/>
    <s v="BESTAETIGT (6)"/>
    <n v="4478.95"/>
    <n v="1403.8500000000001"/>
    <x v="27"/>
    <x v="4"/>
    <n v="4.4789500000000002"/>
    <n v="1.40385"/>
    <n v="0.34453461538461538"/>
    <n v="0.10798846153846155"/>
  </r>
  <r>
    <x v="18"/>
    <x v="8"/>
    <s v="Hofdünger"/>
    <x v="0"/>
    <x v="4"/>
    <s v="BESTAETIGT (6)"/>
    <n v="1148.55"/>
    <n v="447.45"/>
    <x v="10"/>
    <x v="4"/>
    <n v="1.14855"/>
    <n v="0.44745000000000001"/>
    <n v="0.57427499999999998"/>
    <n v="0.22372500000000001"/>
  </r>
  <r>
    <x v="18"/>
    <x v="8"/>
    <s v="Hofdünger"/>
    <x v="0"/>
    <x v="6"/>
    <s v="BESTAETIGT (6)"/>
    <n v="812"/>
    <n v="335"/>
    <x v="10"/>
    <x v="4"/>
    <n v="0.81200000000000006"/>
    <n v="0.33500000000000002"/>
    <n v="0.40600000000000003"/>
    <n v="0.16750000000000001"/>
  </r>
  <r>
    <x v="18"/>
    <x v="8"/>
    <s v="Hofdünger"/>
    <x v="1"/>
    <x v="12"/>
    <s v="BESTAETIGT (6)"/>
    <n v="1044.05"/>
    <n v="512.04999999999995"/>
    <x v="13"/>
    <x v="4"/>
    <n v="1.0440499999999999"/>
    <n v="0.51205000000000001"/>
    <n v="1.0440499999999999"/>
    <n v="0.51205000000000001"/>
  </r>
  <r>
    <x v="18"/>
    <x v="9"/>
    <s v="Hofdünger"/>
    <x v="0"/>
    <x v="0"/>
    <s v="BESTAETIGT (6)"/>
    <n v="92763.55"/>
    <n v="39688.22"/>
    <x v="96"/>
    <x v="4"/>
    <n v="92.763550000000009"/>
    <n v="39.688220000000001"/>
    <n v="0.30514325657894742"/>
    <n v="0.13055335526315789"/>
  </r>
  <r>
    <x v="18"/>
    <x v="9"/>
    <s v="Hofdünger"/>
    <x v="0"/>
    <x v="1"/>
    <s v="BESTAETIGT (6)"/>
    <n v="55564.55"/>
    <n v="22955.470000000005"/>
    <x v="286"/>
    <x v="4"/>
    <n v="55.564550000000004"/>
    <n v="22.955470000000005"/>
    <n v="0.26842777777777782"/>
    <n v="0.11089599033816427"/>
  </r>
  <r>
    <x v="18"/>
    <x v="9"/>
    <s v="Hofdünger"/>
    <x v="0"/>
    <x v="3"/>
    <s v="BESTAETIGT (6)"/>
    <n v="13280.34"/>
    <n v="5931.3300000000008"/>
    <x v="121"/>
    <x v="4"/>
    <n v="13.280340000000001"/>
    <n v="5.9313300000000009"/>
    <n v="0.28870304347826087"/>
    <n v="0.12894195652173915"/>
  </r>
  <r>
    <x v="18"/>
    <x v="9"/>
    <s v="Hofdünger"/>
    <x v="0"/>
    <x v="4"/>
    <s v="BESTAETIGT (6)"/>
    <n v="30488.719999999994"/>
    <n v="15451.259999999995"/>
    <x v="86"/>
    <x v="4"/>
    <n v="30.488719999999994"/>
    <n v="15.451259999999994"/>
    <n v="0.40116736842105255"/>
    <n v="0.20330605263157886"/>
  </r>
  <r>
    <x v="18"/>
    <x v="9"/>
    <s v="Hofdünger"/>
    <x v="0"/>
    <x v="6"/>
    <s v="BESTAETIGT (6)"/>
    <n v="41388.020000000011"/>
    <n v="18825.859999999997"/>
    <x v="119"/>
    <x v="4"/>
    <n v="41.388020000000012"/>
    <n v="18.825859999999999"/>
    <n v="0.22740670329670337"/>
    <n v="0.10343879120879119"/>
  </r>
  <r>
    <x v="18"/>
    <x v="9"/>
    <s v="Hofdünger"/>
    <x v="1"/>
    <x v="0"/>
    <s v="BESTAETIGT (6)"/>
    <n v="1620"/>
    <n v="776.75"/>
    <x v="16"/>
    <x v="4"/>
    <n v="1.62"/>
    <n v="0.77675000000000005"/>
    <n v="0.16200000000000001"/>
    <n v="7.7675000000000008E-2"/>
  </r>
  <r>
    <x v="18"/>
    <x v="9"/>
    <s v="Hofdünger"/>
    <x v="1"/>
    <x v="7"/>
    <s v="BESTAETIGT (6)"/>
    <n v="2095.1999999999998"/>
    <n v="1846.6100000000001"/>
    <x v="16"/>
    <x v="4"/>
    <n v="2.0951999999999997"/>
    <n v="1.8466100000000001"/>
    <n v="0.20951999999999998"/>
    <n v="0.18466100000000002"/>
  </r>
  <r>
    <x v="18"/>
    <x v="9"/>
    <s v="Hofdünger"/>
    <x v="1"/>
    <x v="8"/>
    <s v="BESTAETIGT (6)"/>
    <n v="318"/>
    <n v="138"/>
    <x v="20"/>
    <x v="4"/>
    <n v="0.318"/>
    <n v="0.13800000000000001"/>
    <n v="5.2999999999999999E-2"/>
    <n v="2.3000000000000003E-2"/>
  </r>
  <r>
    <x v="18"/>
    <x v="9"/>
    <s v="Hofdünger"/>
    <x v="1"/>
    <x v="9"/>
    <s v="BESTAETIGT (6)"/>
    <n v="1637.9999999999998"/>
    <n v="1326.0000000000002"/>
    <x v="51"/>
    <x v="4"/>
    <n v="1.6379999999999997"/>
    <n v="1.3260000000000003"/>
    <n v="0.13649999999999998"/>
    <n v="0.11050000000000003"/>
  </r>
  <r>
    <x v="18"/>
    <x v="9"/>
    <s v="Hofdünger"/>
    <x v="1"/>
    <x v="10"/>
    <s v="BESTAETIGT (6)"/>
    <n v="69.16"/>
    <n v="76.87"/>
    <x v="10"/>
    <x v="4"/>
    <n v="6.9159999999999999E-2"/>
    <n v="7.6870000000000008E-2"/>
    <n v="3.458E-2"/>
    <n v="3.8435000000000004E-2"/>
  </r>
  <r>
    <x v="18"/>
    <x v="9"/>
    <s v="Hofdünger"/>
    <x v="1"/>
    <x v="11"/>
    <s v="BESTAETIGT (6)"/>
    <n v="1100.2399999999998"/>
    <n v="724"/>
    <x v="47"/>
    <x v="4"/>
    <n v="1.1002399999999999"/>
    <n v="0.72399999999999998"/>
    <n v="6.8764999999999993E-2"/>
    <n v="4.5249999999999999E-2"/>
  </r>
  <r>
    <x v="18"/>
    <x v="9"/>
    <s v="Hofdünger"/>
    <x v="1"/>
    <x v="12"/>
    <s v="BESTAETIGT (6)"/>
    <n v="1345.8"/>
    <n v="794"/>
    <x v="16"/>
    <x v="4"/>
    <n v="1.3457999999999999"/>
    <n v="0.79400000000000004"/>
    <n v="0.13457999999999998"/>
    <n v="7.9399999999999998E-2"/>
  </r>
  <r>
    <x v="18"/>
    <x v="9"/>
    <s v="Hofdünger"/>
    <x v="1"/>
    <x v="1"/>
    <s v="BESTAETIGT (6)"/>
    <n v="5377.8199999999988"/>
    <n v="3101.25"/>
    <x v="103"/>
    <x v="4"/>
    <n v="5.3778199999999989"/>
    <n v="3.1012499999999998"/>
    <n v="0.14938388888888887"/>
    <n v="8.6145833333333324E-2"/>
  </r>
  <r>
    <x v="18"/>
    <x v="9"/>
    <s v="Hofdünger"/>
    <x v="1"/>
    <x v="2"/>
    <s v="BESTAETIGT (6)"/>
    <n v="1138.05"/>
    <n v="486.13"/>
    <x v="49"/>
    <x v="4"/>
    <n v="1.13805"/>
    <n v="0.48613000000000001"/>
    <n v="6.6944117647058821E-2"/>
    <n v="2.8595882352941176E-2"/>
  </r>
  <r>
    <x v="18"/>
    <x v="9"/>
    <s v="Hofdünger"/>
    <x v="1"/>
    <x v="14"/>
    <s v="BESTAETIGT (6)"/>
    <n v="472"/>
    <n v="194.7"/>
    <x v="2"/>
    <x v="4"/>
    <n v="0.47199999999999998"/>
    <n v="0.19469999999999998"/>
    <n v="0.11799999999999999"/>
    <n v="4.8674999999999996E-2"/>
  </r>
  <r>
    <x v="18"/>
    <x v="9"/>
    <s v="Hofdünger"/>
    <x v="1"/>
    <x v="17"/>
    <s v="BESTAETIGT (6)"/>
    <n v="24"/>
    <n v="9.9"/>
    <x v="13"/>
    <x v="4"/>
    <n v="2.4E-2"/>
    <n v="9.9000000000000008E-3"/>
    <n v="2.4E-2"/>
    <n v="9.9000000000000008E-3"/>
  </r>
  <r>
    <x v="18"/>
    <x v="9"/>
    <s v="Recyclingdünger"/>
    <x v="2"/>
    <x v="16"/>
    <s v="BESTAETIGT (6)"/>
    <n v="9621.1"/>
    <n v="2713.54"/>
    <x v="55"/>
    <x v="4"/>
    <n v="9.6211000000000002"/>
    <n v="2.7135400000000001"/>
    <n v="0.41830869565217393"/>
    <n v="0.11798"/>
  </r>
  <r>
    <x v="18"/>
    <x v="10"/>
    <s v="Hofdünger"/>
    <x v="1"/>
    <x v="9"/>
    <s v="BESTAETIGT (6)"/>
    <n v="336"/>
    <n v="272"/>
    <x v="13"/>
    <x v="4"/>
    <n v="0.33600000000000002"/>
    <n v="0.27200000000000002"/>
    <n v="0.33600000000000002"/>
    <n v="0.27200000000000002"/>
  </r>
  <r>
    <x v="18"/>
    <x v="11"/>
    <s v="Hofdünger"/>
    <x v="0"/>
    <x v="0"/>
    <s v="BESTAETIGT (6)"/>
    <n v="907.5"/>
    <n v="426.25"/>
    <x v="15"/>
    <x v="4"/>
    <n v="0.90749999999999997"/>
    <n v="0.42625000000000002"/>
    <n v="0.12964285714285714"/>
    <n v="6.0892857142857144E-2"/>
  </r>
  <r>
    <x v="18"/>
    <x v="11"/>
    <s v="Hofdünger"/>
    <x v="0"/>
    <x v="6"/>
    <s v="BESTAETIGT (6)"/>
    <n v="1053"/>
    <n v="540"/>
    <x v="7"/>
    <x v="4"/>
    <n v="1.0529999999999999"/>
    <n v="0.54"/>
    <n v="0.35099999999999998"/>
    <n v="0.18000000000000002"/>
  </r>
  <r>
    <x v="18"/>
    <x v="12"/>
    <s v="Hofdünger"/>
    <x v="0"/>
    <x v="0"/>
    <s v="BESTAETIGT (6)"/>
    <n v="1989.9"/>
    <n v="623.70000000000005"/>
    <x v="13"/>
    <x v="4"/>
    <n v="1.9899"/>
    <n v="0.62370000000000003"/>
    <n v="1.9899"/>
    <n v="0.62370000000000003"/>
  </r>
  <r>
    <x v="18"/>
    <x v="12"/>
    <s v="Hofdünger"/>
    <x v="0"/>
    <x v="1"/>
    <s v="BESTAETIGT (6)"/>
    <n v="145"/>
    <n v="60"/>
    <x v="13"/>
    <x v="4"/>
    <n v="0.14499999999999999"/>
    <n v="0.06"/>
    <n v="0.14499999999999999"/>
    <n v="0.06"/>
  </r>
  <r>
    <x v="18"/>
    <x v="12"/>
    <s v="Hofdünger"/>
    <x v="0"/>
    <x v="6"/>
    <s v="BESTAETIGT (6)"/>
    <n v="2428"/>
    <n v="1099"/>
    <x v="20"/>
    <x v="4"/>
    <n v="2.4279999999999999"/>
    <n v="1.099"/>
    <n v="0.40466666666666667"/>
    <n v="0.18316666666666667"/>
  </r>
  <r>
    <x v="18"/>
    <x v="12"/>
    <s v="Hofdünger"/>
    <x v="1"/>
    <x v="9"/>
    <s v="BESTAETIGT (6)"/>
    <n v="504"/>
    <n v="408"/>
    <x v="7"/>
    <x v="4"/>
    <n v="0.504"/>
    <n v="0.40799999999999997"/>
    <n v="0.16800000000000001"/>
    <n v="0.13599999999999998"/>
  </r>
  <r>
    <x v="19"/>
    <x v="3"/>
    <s v="Hofdünger"/>
    <x v="0"/>
    <x v="5"/>
    <s v="BESTAETIGT (6)"/>
    <n v="7812"/>
    <n v="3645.6"/>
    <x v="49"/>
    <x v="4"/>
    <n v="7.8120000000000003"/>
    <n v="3.6456"/>
    <n v="0.45952941176470591"/>
    <n v="0.21444705882352941"/>
  </r>
  <r>
    <x v="19"/>
    <x v="3"/>
    <s v="Hofdünger"/>
    <x v="0"/>
    <x v="6"/>
    <s v="BESTAETIGT (6)"/>
    <n v="360"/>
    <n v="168"/>
    <x v="13"/>
    <x v="4"/>
    <n v="0.36"/>
    <n v="0.16800000000000001"/>
    <n v="0.36"/>
    <n v="0.16800000000000001"/>
  </r>
  <r>
    <x v="19"/>
    <x v="3"/>
    <s v="Recyclingdünger"/>
    <x v="2"/>
    <x v="16"/>
    <s v="BESTAETIGT (6)"/>
    <n v="3097.6899999999996"/>
    <n v="698.83999999999992"/>
    <x v="18"/>
    <x v="4"/>
    <n v="3.0976899999999996"/>
    <n v="0.69883999999999991"/>
    <n v="0.61953799999999992"/>
    <n v="0.13976799999999998"/>
  </r>
  <r>
    <x v="19"/>
    <x v="4"/>
    <s v="Hofdünger"/>
    <x v="0"/>
    <x v="5"/>
    <s v="BESTAETIGT (6)"/>
    <n v="45"/>
    <n v="21"/>
    <x v="13"/>
    <x v="4"/>
    <n v="4.4999999999999998E-2"/>
    <n v="2.1000000000000001E-2"/>
    <n v="4.4999999999999998E-2"/>
    <n v="2.1000000000000001E-2"/>
  </r>
  <r>
    <x v="19"/>
    <x v="4"/>
    <s v="Hofdünger"/>
    <x v="1"/>
    <x v="9"/>
    <s v="BESTAETIGT (6)"/>
    <n v="1956.3"/>
    <n v="1492.2"/>
    <x v="2"/>
    <x v="4"/>
    <n v="1.9562999999999999"/>
    <n v="1.4922"/>
    <n v="0.48907499999999998"/>
    <n v="0.37304999999999999"/>
  </r>
  <r>
    <x v="19"/>
    <x v="4"/>
    <s v="Hofdünger"/>
    <x v="1"/>
    <x v="12"/>
    <s v="BESTAETIGT (6)"/>
    <n v="1530"/>
    <n v="900"/>
    <x v="13"/>
    <x v="4"/>
    <n v="1.53"/>
    <n v="0.9"/>
    <n v="1.53"/>
    <n v="0.9"/>
  </r>
  <r>
    <x v="19"/>
    <x v="4"/>
    <s v="Recyclingdünger"/>
    <x v="2"/>
    <x v="16"/>
    <s v="BESTAETIGT (6)"/>
    <n v="8271.01"/>
    <n v="1633.92"/>
    <x v="20"/>
    <x v="4"/>
    <n v="8.2710100000000004"/>
    <n v="1.63392"/>
    <n v="1.3785016666666667"/>
    <n v="0.27232000000000001"/>
  </r>
  <r>
    <x v="19"/>
    <x v="13"/>
    <s v="Hofdünger"/>
    <x v="0"/>
    <x v="5"/>
    <s v="BESTAETIGT (6)"/>
    <n v="198"/>
    <n v="90"/>
    <x v="13"/>
    <x v="4"/>
    <n v="0.19800000000000001"/>
    <n v="0.09"/>
    <n v="0.19800000000000001"/>
    <n v="0.09"/>
  </r>
  <r>
    <x v="19"/>
    <x v="7"/>
    <s v="Hofdünger"/>
    <x v="0"/>
    <x v="1"/>
    <s v="BESTAETIGT (6)"/>
    <n v="27.5"/>
    <n v="11.25"/>
    <x v="13"/>
    <x v="4"/>
    <n v="2.75E-2"/>
    <n v="1.125E-2"/>
    <n v="2.75E-2"/>
    <n v="1.125E-2"/>
  </r>
  <r>
    <x v="19"/>
    <x v="7"/>
    <s v="Hofdünger"/>
    <x v="0"/>
    <x v="4"/>
    <s v="BESTAETIGT (6)"/>
    <n v="200.64"/>
    <n v="77"/>
    <x v="13"/>
    <x v="4"/>
    <n v="0.20063999999999999"/>
    <n v="7.6999999999999999E-2"/>
    <n v="0.20063999999999999"/>
    <n v="7.6999999999999999E-2"/>
  </r>
  <r>
    <x v="19"/>
    <x v="7"/>
    <s v="Hofdünger"/>
    <x v="0"/>
    <x v="5"/>
    <s v="BESTAETIGT (6)"/>
    <n v="5859.2999999999984"/>
    <n v="3062.6000000000008"/>
    <x v="26"/>
    <x v="4"/>
    <n v="5.8592999999999984"/>
    <n v="3.0626000000000007"/>
    <n v="0.11488823529411761"/>
    <n v="6.0050980392156873E-2"/>
  </r>
  <r>
    <x v="19"/>
    <x v="7"/>
    <s v="Hofdünger"/>
    <x v="0"/>
    <x v="6"/>
    <s v="BESTAETIGT (6)"/>
    <n v="164"/>
    <n v="64"/>
    <x v="13"/>
    <x v="4"/>
    <n v="0.16400000000000001"/>
    <n v="6.4000000000000001E-2"/>
    <n v="0.16400000000000001"/>
    <n v="6.4000000000000001E-2"/>
  </r>
  <r>
    <x v="19"/>
    <x v="7"/>
    <s v="Hofdünger"/>
    <x v="1"/>
    <x v="12"/>
    <s v="BESTAETIGT (6)"/>
    <n v="540"/>
    <n v="270"/>
    <x v="13"/>
    <x v="4"/>
    <n v="0.54"/>
    <n v="0.27"/>
    <n v="0.54"/>
    <n v="0.27"/>
  </r>
  <r>
    <x v="19"/>
    <x v="1"/>
    <s v="Recyclingdünger"/>
    <x v="2"/>
    <x v="16"/>
    <s v="BESTAETIGT (6)"/>
    <n v="1158.04"/>
    <n v="19.61"/>
    <x v="7"/>
    <x v="4"/>
    <n v="1.15804"/>
    <n v="1.9609999999999999E-2"/>
    <n v="0.38601333333333332"/>
    <n v="6.5366666666666663E-3"/>
  </r>
  <r>
    <x v="19"/>
    <x v="17"/>
    <s v="Hofdünger"/>
    <x v="0"/>
    <x v="4"/>
    <s v="BESTAETIGT (6)"/>
    <n v="603.62"/>
    <n v="264"/>
    <x v="13"/>
    <x v="4"/>
    <n v="0.60362000000000005"/>
    <n v="0.26400000000000001"/>
    <n v="0.60362000000000005"/>
    <n v="0.26400000000000001"/>
  </r>
  <r>
    <x v="19"/>
    <x v="17"/>
    <s v="Hofdünger"/>
    <x v="0"/>
    <x v="6"/>
    <s v="BESTAETIGT (6)"/>
    <n v="92.67"/>
    <n v="33.270000000000003"/>
    <x v="13"/>
    <x v="4"/>
    <n v="9.2670000000000002E-2"/>
    <n v="3.3270000000000001E-2"/>
    <n v="9.2670000000000002E-2"/>
    <n v="3.3270000000000001E-2"/>
  </r>
  <r>
    <x v="19"/>
    <x v="17"/>
    <s v="Hofdünger"/>
    <x v="1"/>
    <x v="1"/>
    <s v="BESTAETIGT (6)"/>
    <n v="111.44"/>
    <n v="46.2"/>
    <x v="13"/>
    <x v="4"/>
    <n v="0.11144"/>
    <n v="4.6200000000000005E-2"/>
    <n v="0.11144"/>
    <n v="4.6200000000000005E-2"/>
  </r>
  <r>
    <x v="19"/>
    <x v="17"/>
    <s v="Recyclingdünger"/>
    <x v="2"/>
    <x v="16"/>
    <s v="BESTAETIGT (6)"/>
    <n v="491.58"/>
    <n v="8.33"/>
    <x v="13"/>
    <x v="4"/>
    <n v="0.49157999999999996"/>
    <n v="8.3300000000000006E-3"/>
    <n v="0.49157999999999996"/>
    <n v="8.3300000000000006E-3"/>
  </r>
  <r>
    <x v="19"/>
    <x v="8"/>
    <s v="Hofdünger"/>
    <x v="0"/>
    <x v="0"/>
    <s v="BESTAETIGT (6)"/>
    <n v="854.4"/>
    <n v="369.6"/>
    <x v="13"/>
    <x v="4"/>
    <n v="0.85439999999999994"/>
    <n v="0.36960000000000004"/>
    <n v="0.85439999999999994"/>
    <n v="0.36960000000000004"/>
  </r>
  <r>
    <x v="19"/>
    <x v="8"/>
    <s v="Hofdünger"/>
    <x v="0"/>
    <x v="1"/>
    <s v="BESTAETIGT (6)"/>
    <n v="1998"/>
    <n v="839"/>
    <x v="21"/>
    <x v="4"/>
    <n v="1.998"/>
    <n v="0.83899999999999997"/>
    <n v="0.24975"/>
    <n v="0.104875"/>
  </r>
  <r>
    <x v="19"/>
    <x v="8"/>
    <s v="Hofdünger"/>
    <x v="0"/>
    <x v="2"/>
    <s v="BESTAETIGT (6)"/>
    <n v="61.2"/>
    <n v="24.48"/>
    <x v="13"/>
    <x v="4"/>
    <n v="6.1200000000000004E-2"/>
    <n v="2.4480000000000002E-2"/>
    <n v="6.1200000000000004E-2"/>
    <n v="2.4480000000000002E-2"/>
  </r>
  <r>
    <x v="19"/>
    <x v="8"/>
    <s v="Hofdünger"/>
    <x v="0"/>
    <x v="3"/>
    <s v="BESTAETIGT (6)"/>
    <n v="457.2"/>
    <n v="285.3"/>
    <x v="10"/>
    <x v="4"/>
    <n v="0.4572"/>
    <n v="0.2853"/>
    <n v="0.2286"/>
    <n v="0.14265"/>
  </r>
  <r>
    <x v="19"/>
    <x v="8"/>
    <s v="Hofdünger"/>
    <x v="0"/>
    <x v="4"/>
    <s v="BESTAETIGT (6)"/>
    <n v="26367.669999999995"/>
    <n v="10617.790000000003"/>
    <x v="115"/>
    <x v="4"/>
    <n v="26.367669999999993"/>
    <n v="10.617790000000003"/>
    <n v="0.3255267901234567"/>
    <n v="0.13108382716049385"/>
  </r>
  <r>
    <x v="19"/>
    <x v="8"/>
    <s v="Hofdünger"/>
    <x v="0"/>
    <x v="5"/>
    <s v="BESTAETIGT (6)"/>
    <n v="9588.0400000000009"/>
    <n v="5372.28"/>
    <x v="121"/>
    <x v="4"/>
    <n v="9.5880400000000012"/>
    <n v="5.3722799999999999"/>
    <n v="0.20843565217391308"/>
    <n v="0.11678869565217391"/>
  </r>
  <r>
    <x v="19"/>
    <x v="8"/>
    <s v="Hofdünger"/>
    <x v="0"/>
    <x v="6"/>
    <s v="BESTAETIGT (6)"/>
    <n v="9922.5499999999993"/>
    <n v="4289.3"/>
    <x v="68"/>
    <x v="4"/>
    <n v="9.9225499999999993"/>
    <n v="4.2892999999999999"/>
    <n v="0.22551249999999998"/>
    <n v="9.7484090909090909E-2"/>
  </r>
  <r>
    <x v="19"/>
    <x v="8"/>
    <s v="Hofdünger"/>
    <x v="1"/>
    <x v="0"/>
    <s v="BESTAETIGT (6)"/>
    <n v="101.31"/>
    <n v="59.400000000000006"/>
    <x v="7"/>
    <x v="4"/>
    <n v="0.10131"/>
    <n v="5.9400000000000008E-2"/>
    <n v="3.3770000000000001E-2"/>
    <n v="1.9800000000000002E-2"/>
  </r>
  <r>
    <x v="19"/>
    <x v="8"/>
    <s v="Hofdünger"/>
    <x v="1"/>
    <x v="7"/>
    <s v="BESTAETIGT (6)"/>
    <n v="153.4"/>
    <n v="139.49"/>
    <x v="13"/>
    <x v="4"/>
    <n v="0.15340000000000001"/>
    <n v="0.13949"/>
    <n v="0.15340000000000001"/>
    <n v="0.13949"/>
  </r>
  <r>
    <x v="19"/>
    <x v="8"/>
    <s v="Hofdünger"/>
    <x v="1"/>
    <x v="9"/>
    <s v="BESTAETIGT (6)"/>
    <n v="1823"/>
    <n v="1164"/>
    <x v="7"/>
    <x v="4"/>
    <n v="1.823"/>
    <n v="1.1639999999999999"/>
    <n v="0.60766666666666669"/>
    <n v="0.38799999999999996"/>
  </r>
  <r>
    <x v="19"/>
    <x v="8"/>
    <s v="Hofdünger"/>
    <x v="1"/>
    <x v="11"/>
    <s v="BESTAETIGT (6)"/>
    <n v="595.68000000000006"/>
    <n v="438"/>
    <x v="7"/>
    <x v="4"/>
    <n v="0.5956800000000001"/>
    <n v="0.438"/>
    <n v="0.19856000000000004"/>
    <n v="0.14599999999999999"/>
  </r>
  <r>
    <x v="19"/>
    <x v="8"/>
    <s v="Hofdünger"/>
    <x v="1"/>
    <x v="12"/>
    <s v="BESTAETIGT (6)"/>
    <n v="259.89999999999998"/>
    <n v="160.6"/>
    <x v="7"/>
    <x v="4"/>
    <n v="0.25989999999999996"/>
    <n v="0.16059999999999999"/>
    <n v="8.6633333333333326E-2"/>
    <n v="5.3533333333333329E-2"/>
  </r>
  <r>
    <x v="19"/>
    <x v="8"/>
    <s v="Hofdünger"/>
    <x v="1"/>
    <x v="1"/>
    <s v="BESTAETIGT (6)"/>
    <n v="103.04"/>
    <n v="67.2"/>
    <x v="13"/>
    <x v="4"/>
    <n v="0.10304000000000001"/>
    <n v="6.720000000000001E-2"/>
    <n v="0.10304000000000001"/>
    <n v="6.720000000000001E-2"/>
  </r>
  <r>
    <x v="19"/>
    <x v="8"/>
    <s v="Recyclingdünger"/>
    <x v="2"/>
    <x v="16"/>
    <s v="BESTAETIGT (6)"/>
    <n v="15933.610000000002"/>
    <n v="4197.4699999999993"/>
    <x v="9"/>
    <x v="4"/>
    <n v="15.933610000000002"/>
    <n v="4.1974699999999991"/>
    <n v="0.43063810810810815"/>
    <n v="0.11344513513513511"/>
  </r>
  <r>
    <x v="19"/>
    <x v="22"/>
    <s v="Hofdünger"/>
    <x v="0"/>
    <x v="1"/>
    <s v="BESTAETIGT (6)"/>
    <n v="1270.2"/>
    <n v="525.6"/>
    <x v="18"/>
    <x v="4"/>
    <n v="1.2702"/>
    <n v="0.52560000000000007"/>
    <n v="0.25403999999999999"/>
    <n v="0.10512000000000002"/>
  </r>
  <r>
    <x v="19"/>
    <x v="22"/>
    <s v="Hofdünger"/>
    <x v="0"/>
    <x v="6"/>
    <s v="BESTAETIGT (6)"/>
    <n v="540"/>
    <n v="270"/>
    <x v="13"/>
    <x v="4"/>
    <n v="0.54"/>
    <n v="0.27"/>
    <n v="0.54"/>
    <n v="0.27"/>
  </r>
  <r>
    <x v="19"/>
    <x v="22"/>
    <s v="Hofdünger"/>
    <x v="1"/>
    <x v="7"/>
    <s v="BESTAETIGT (6)"/>
    <n v="1097.5999999999999"/>
    <n v="991.2"/>
    <x v="10"/>
    <x v="4"/>
    <n v="1.0975999999999999"/>
    <n v="0.99120000000000008"/>
    <n v="0.54879999999999995"/>
    <n v="0.49560000000000004"/>
  </r>
  <r>
    <x v="19"/>
    <x v="22"/>
    <s v="Hofdünger"/>
    <x v="1"/>
    <x v="9"/>
    <s v="BESTAETIGT (6)"/>
    <n v="1971.5"/>
    <n v="1315.5"/>
    <x v="10"/>
    <x v="4"/>
    <n v="1.9715"/>
    <n v="1.3154999999999999"/>
    <n v="0.98575000000000002"/>
    <n v="0.65774999999999995"/>
  </r>
  <r>
    <x v="19"/>
    <x v="22"/>
    <s v="Hofdünger"/>
    <x v="1"/>
    <x v="12"/>
    <s v="BESTAETIGT (6)"/>
    <n v="3222.5"/>
    <n v="1760"/>
    <x v="15"/>
    <x v="4"/>
    <n v="3.2225000000000001"/>
    <n v="1.76"/>
    <n v="0.46035714285714285"/>
    <n v="0.25142857142857145"/>
  </r>
  <r>
    <x v="19"/>
    <x v="22"/>
    <s v="Hofdünger"/>
    <x v="1"/>
    <x v="1"/>
    <s v="BESTAETIGT (6)"/>
    <n v="398"/>
    <n v="165"/>
    <x v="10"/>
    <x v="4"/>
    <n v="0.39800000000000002"/>
    <n v="0.16500000000000001"/>
    <n v="0.19900000000000001"/>
    <n v="8.2500000000000004E-2"/>
  </r>
  <r>
    <x v="19"/>
    <x v="22"/>
    <s v="Hofdünger"/>
    <x v="1"/>
    <x v="15"/>
    <s v="BESTAETIGT (6)"/>
    <n v="2660"/>
    <n v="2185"/>
    <x v="2"/>
    <x v="4"/>
    <n v="2.66"/>
    <n v="2.1850000000000001"/>
    <n v="0.66500000000000004"/>
    <n v="0.54625000000000001"/>
  </r>
  <r>
    <x v="19"/>
    <x v="22"/>
    <s v="Recyclingdünger"/>
    <x v="2"/>
    <x v="16"/>
    <s v="BESTAETIGT (6)"/>
    <n v="1227.2"/>
    <n v="20.8"/>
    <x v="10"/>
    <x v="4"/>
    <n v="1.2272000000000001"/>
    <n v="2.0799999999999999E-2"/>
    <n v="0.61360000000000003"/>
    <n v="1.04E-2"/>
  </r>
  <r>
    <x v="19"/>
    <x v="10"/>
    <s v="Hofdünger"/>
    <x v="3"/>
    <x v="16"/>
    <s v="BESTAETIGT (6)"/>
    <n v="2460.0699999999997"/>
    <n v="1172.6500000000001"/>
    <x v="2"/>
    <x v="4"/>
    <n v="2.4600699999999995"/>
    <n v="1.1726500000000002"/>
    <n v="0.61501749999999988"/>
    <n v="0.29316250000000005"/>
  </r>
  <r>
    <x v="19"/>
    <x v="10"/>
    <s v="Hofdünger"/>
    <x v="0"/>
    <x v="0"/>
    <s v="BESTAETIGT (6)"/>
    <n v="64110.96"/>
    <n v="26734.289999999997"/>
    <x v="88"/>
    <x v="4"/>
    <n v="64.110960000000006"/>
    <n v="26.734289999999998"/>
    <n v="0.7632257142857144"/>
    <n v="0.31826535714285714"/>
  </r>
  <r>
    <x v="19"/>
    <x v="10"/>
    <s v="Hofdünger"/>
    <x v="0"/>
    <x v="1"/>
    <s v="BESTAETIGT (6)"/>
    <n v="146377.08000000005"/>
    <n v="61862.349999999977"/>
    <x v="268"/>
    <x v="4"/>
    <n v="146.37708000000003"/>
    <n v="61.862349999999978"/>
    <n v="0.29216982035928152"/>
    <n v="0.123477744510978"/>
  </r>
  <r>
    <x v="19"/>
    <x v="10"/>
    <s v="Hofdünger"/>
    <x v="0"/>
    <x v="2"/>
    <s v="BESTAETIGT (6)"/>
    <n v="6288.1999999999989"/>
    <n v="2407.42"/>
    <x v="14"/>
    <x v="4"/>
    <n v="6.2881999999999989"/>
    <n v="2.4074200000000001"/>
    <n v="0.26200833333333329"/>
    <n v="0.10030916666666667"/>
  </r>
  <r>
    <x v="19"/>
    <x v="10"/>
    <s v="Hofdünger"/>
    <x v="0"/>
    <x v="3"/>
    <s v="BESTAETIGT (6)"/>
    <n v="61122.6"/>
    <n v="29628.800000000007"/>
    <x v="211"/>
    <x v="4"/>
    <n v="61.122599999999998"/>
    <n v="29.628800000000005"/>
    <n v="0.61739999999999995"/>
    <n v="0.29928080808080815"/>
  </r>
  <r>
    <x v="19"/>
    <x v="10"/>
    <s v="Hofdünger"/>
    <x v="0"/>
    <x v="4"/>
    <s v="BESTAETIGT (6)"/>
    <n v="499969.10999999993"/>
    <n v="201818.32000000015"/>
    <x v="335"/>
    <x v="4"/>
    <n v="499.96910999999994"/>
    <n v="201.81832000000014"/>
    <n v="0.34221020533880897"/>
    <n v="0.13813711156741967"/>
  </r>
  <r>
    <x v="19"/>
    <x v="10"/>
    <s v="Hofdünger"/>
    <x v="0"/>
    <x v="5"/>
    <s v="BESTAETIGT (6)"/>
    <n v="139448.49999999991"/>
    <n v="76207.630000000048"/>
    <x v="336"/>
    <x v="4"/>
    <n v="139.44849999999991"/>
    <n v="76.207630000000051"/>
    <n v="0.27504635108481246"/>
    <n v="0.15031090729783048"/>
  </r>
  <r>
    <x v="19"/>
    <x v="10"/>
    <s v="Hofdünger"/>
    <x v="0"/>
    <x v="6"/>
    <s v="BESTAETIGT (6)"/>
    <n v="250743.84000000003"/>
    <n v="114846.38000000012"/>
    <x v="337"/>
    <x v="4"/>
    <n v="250.74384000000003"/>
    <n v="114.84638000000012"/>
    <n v="0.31579828715365243"/>
    <n v="0.14464279596977345"/>
  </r>
  <r>
    <x v="19"/>
    <x v="10"/>
    <s v="Hofdünger"/>
    <x v="1"/>
    <x v="0"/>
    <s v="BESTAETIGT (6)"/>
    <n v="94.63"/>
    <n v="55.08"/>
    <x v="7"/>
    <x v="4"/>
    <n v="9.4629999999999992E-2"/>
    <n v="5.5079999999999997E-2"/>
    <n v="3.1543333333333333E-2"/>
    <n v="1.8359999999999998E-2"/>
  </r>
  <r>
    <x v="19"/>
    <x v="10"/>
    <s v="Hofdünger"/>
    <x v="1"/>
    <x v="7"/>
    <s v="BESTAETIGT (6)"/>
    <n v="23119.629999999997"/>
    <n v="21100.19"/>
    <x v="48"/>
    <x v="4"/>
    <n v="23.119629999999997"/>
    <n v="21.100189999999998"/>
    <n v="0.38532716666666661"/>
    <n v="0.35166983333333329"/>
  </r>
  <r>
    <x v="19"/>
    <x v="10"/>
    <s v="Hofdünger"/>
    <x v="1"/>
    <x v="8"/>
    <s v="BESTAETIGT (6)"/>
    <n v="3661.72"/>
    <n v="1605.82"/>
    <x v="11"/>
    <x v="4"/>
    <n v="3.6617199999999999"/>
    <n v="1.60582"/>
    <n v="0.24411466666666665"/>
    <n v="0.10705466666666667"/>
  </r>
  <r>
    <x v="19"/>
    <x v="10"/>
    <s v="Hofdünger"/>
    <x v="1"/>
    <x v="18"/>
    <s v="BESTAETIGT (6)"/>
    <n v="148.80000000000001"/>
    <n v="115.2"/>
    <x v="13"/>
    <x v="4"/>
    <n v="0.14880000000000002"/>
    <n v="0.1152"/>
    <n v="0.14880000000000002"/>
    <n v="0.1152"/>
  </r>
  <r>
    <x v="19"/>
    <x v="10"/>
    <s v="Hofdünger"/>
    <x v="1"/>
    <x v="9"/>
    <s v="BESTAETIGT (6)"/>
    <n v="39325.020000000011"/>
    <n v="28587.80999999999"/>
    <x v="168"/>
    <x v="4"/>
    <n v="39.325020000000009"/>
    <n v="28.58780999999999"/>
    <n v="0.47957341463414643"/>
    <n v="0.34863182926829256"/>
  </r>
  <r>
    <x v="19"/>
    <x v="10"/>
    <s v="Hofdünger"/>
    <x v="1"/>
    <x v="10"/>
    <s v="BESTAETIGT (6)"/>
    <n v="11019.300000000001"/>
    <n v="10556.540000000003"/>
    <x v="59"/>
    <x v="4"/>
    <n v="11.019300000000001"/>
    <n v="10.556540000000002"/>
    <n v="0.37997586206896555"/>
    <n v="0.36401862068965524"/>
  </r>
  <r>
    <x v="19"/>
    <x v="10"/>
    <s v="Hofdünger"/>
    <x v="1"/>
    <x v="11"/>
    <s v="BESTAETIGT (6)"/>
    <n v="11474.560000000003"/>
    <n v="7981.77"/>
    <x v="58"/>
    <x v="4"/>
    <n v="11.474560000000004"/>
    <n v="7.98177"/>
    <n v="0.17929000000000006"/>
    <n v="0.12471515625"/>
  </r>
  <r>
    <x v="19"/>
    <x v="10"/>
    <s v="Hofdünger"/>
    <x v="1"/>
    <x v="12"/>
    <s v="BESTAETIGT (6)"/>
    <n v="54768.500000000007"/>
    <n v="33874.26"/>
    <x v="155"/>
    <x v="4"/>
    <n v="54.76850000000001"/>
    <n v="33.87426"/>
    <n v="0.37771379310344833"/>
    <n v="0.23361558620689654"/>
  </r>
  <r>
    <x v="19"/>
    <x v="10"/>
    <s v="Hofdünger"/>
    <x v="1"/>
    <x v="1"/>
    <s v="BESTAETIGT (6)"/>
    <n v="7218.59"/>
    <n v="4081.7899999999995"/>
    <x v="63"/>
    <x v="4"/>
    <n v="7.2185899999999998"/>
    <n v="4.0817899999999998"/>
    <n v="0.23285774193548386"/>
    <n v="0.13167064516129032"/>
  </r>
  <r>
    <x v="19"/>
    <x v="10"/>
    <s v="Hofdünger"/>
    <x v="1"/>
    <x v="2"/>
    <s v="BESTAETIGT (6)"/>
    <n v="2320.8000000000002"/>
    <n v="1005.2799999999999"/>
    <x v="27"/>
    <x v="4"/>
    <n v="2.3208000000000002"/>
    <n v="1.00528"/>
    <n v="0.17852307692307695"/>
    <n v="7.7329230769230761E-2"/>
  </r>
  <r>
    <x v="19"/>
    <x v="10"/>
    <s v="Hofdünger"/>
    <x v="1"/>
    <x v="14"/>
    <s v="BESTAETIGT (6)"/>
    <n v="2196.4"/>
    <n v="1011.5"/>
    <x v="15"/>
    <x v="4"/>
    <n v="2.1964000000000001"/>
    <n v="1.0115000000000001"/>
    <n v="0.31377142857142859"/>
    <n v="0.14450000000000002"/>
  </r>
  <r>
    <x v="19"/>
    <x v="10"/>
    <s v="Hofdünger"/>
    <x v="1"/>
    <x v="4"/>
    <s v="BESTAETIGT (6)"/>
    <n v="1397.76"/>
    <n v="1254.4000000000001"/>
    <x v="18"/>
    <x v="4"/>
    <n v="1.3977599999999999"/>
    <n v="1.2544000000000002"/>
    <n v="0.27955199999999997"/>
    <n v="0.25088000000000005"/>
  </r>
  <r>
    <x v="19"/>
    <x v="10"/>
    <s v="Hofdünger"/>
    <x v="1"/>
    <x v="6"/>
    <s v="BESTAETIGT (6)"/>
    <n v="90.09"/>
    <n v="80.849999999999994"/>
    <x v="13"/>
    <x v="4"/>
    <n v="9.0090000000000003E-2"/>
    <n v="8.0849999999999991E-2"/>
    <n v="9.0090000000000003E-2"/>
    <n v="8.0849999999999991E-2"/>
  </r>
  <r>
    <x v="19"/>
    <x v="10"/>
    <s v="Hofdünger"/>
    <x v="1"/>
    <x v="15"/>
    <s v="BESTAETIGT (6)"/>
    <n v="9534"/>
    <n v="7831.5"/>
    <x v="23"/>
    <x v="4"/>
    <n v="9.5340000000000007"/>
    <n v="7.8315000000000001"/>
    <n v="1.0593333333333335"/>
    <n v="0.87016666666666664"/>
  </r>
  <r>
    <x v="19"/>
    <x v="10"/>
    <s v="Recyclingdünger"/>
    <x v="2"/>
    <x v="16"/>
    <s v="BESTAETIGT (6)"/>
    <n v="111963.11"/>
    <n v="59460.449999999983"/>
    <x v="227"/>
    <x v="4"/>
    <n v="111.96311"/>
    <n v="59.46044999999998"/>
    <n v="0.34988471874999999"/>
    <n v="0.18581390624999994"/>
  </r>
  <r>
    <x v="19"/>
    <x v="10"/>
    <s v="(Leer)"/>
    <x v="4"/>
    <x v="23"/>
    <s v="BESTAETIGT (6)"/>
    <n v="1240"/>
    <n v="1209"/>
    <x v="10"/>
    <x v="4"/>
    <n v="1.24"/>
    <n v="1.2090000000000001"/>
    <n v="0.62"/>
    <n v="0.60450000000000004"/>
  </r>
  <r>
    <x v="19"/>
    <x v="12"/>
    <s v="Hofdünger"/>
    <x v="0"/>
    <x v="0"/>
    <s v="BESTAETIGT (6)"/>
    <n v="7911.45"/>
    <n v="3281.75"/>
    <x v="8"/>
    <x v="4"/>
    <n v="7.9114499999999994"/>
    <n v="3.2817500000000002"/>
    <n v="0.41639210526315784"/>
    <n v="0.17272368421052633"/>
  </r>
  <r>
    <x v="19"/>
    <x v="12"/>
    <s v="Hofdünger"/>
    <x v="0"/>
    <x v="1"/>
    <s v="BESTAETIGT (6)"/>
    <n v="2750.15"/>
    <n v="1129.0500000000002"/>
    <x v="11"/>
    <x v="4"/>
    <n v="2.7501500000000001"/>
    <n v="1.1290500000000001"/>
    <n v="0.18334333333333333"/>
    <n v="7.5270000000000004E-2"/>
  </r>
  <r>
    <x v="19"/>
    <x v="12"/>
    <s v="Hofdünger"/>
    <x v="0"/>
    <x v="3"/>
    <s v="BESTAETIGT (6)"/>
    <n v="2366.4"/>
    <n v="1339.8"/>
    <x v="2"/>
    <x v="4"/>
    <n v="2.3664000000000001"/>
    <n v="1.3397999999999999"/>
    <n v="0.59160000000000001"/>
    <n v="0.33494999999999997"/>
  </r>
  <r>
    <x v="19"/>
    <x v="12"/>
    <s v="Hofdünger"/>
    <x v="0"/>
    <x v="4"/>
    <s v="BESTAETIGT (6)"/>
    <n v="22840.940000000002"/>
    <n v="9020.7000000000007"/>
    <x v="26"/>
    <x v="4"/>
    <n v="22.840940000000003"/>
    <n v="9.0207000000000015"/>
    <n v="0.44786156862745102"/>
    <n v="0.17687647058823533"/>
  </r>
  <r>
    <x v="19"/>
    <x v="12"/>
    <s v="Hofdünger"/>
    <x v="0"/>
    <x v="5"/>
    <s v="BESTAETIGT (6)"/>
    <n v="5574.25"/>
    <n v="2734.4999999999995"/>
    <x v="14"/>
    <x v="4"/>
    <n v="5.5742500000000001"/>
    <n v="2.7344999999999997"/>
    <n v="0.23226041666666666"/>
    <n v="0.11393749999999998"/>
  </r>
  <r>
    <x v="19"/>
    <x v="12"/>
    <s v="Hofdünger"/>
    <x v="0"/>
    <x v="6"/>
    <s v="BESTAETIGT (6)"/>
    <n v="7216.3499999999995"/>
    <n v="3375.0799999999995"/>
    <x v="51"/>
    <x v="4"/>
    <n v="7.2163499999999994"/>
    <n v="3.3750799999999996"/>
    <n v="0.60136249999999991"/>
    <n v="0.28125666666666665"/>
  </r>
  <r>
    <x v="19"/>
    <x v="12"/>
    <s v="Hofdünger"/>
    <x v="1"/>
    <x v="7"/>
    <s v="BESTAETIGT (6)"/>
    <n v="1068"/>
    <n v="978"/>
    <x v="10"/>
    <x v="4"/>
    <n v="1.0680000000000001"/>
    <n v="0.97799999999999998"/>
    <n v="0.53400000000000003"/>
    <n v="0.48899999999999999"/>
  </r>
  <r>
    <x v="19"/>
    <x v="12"/>
    <s v="Hofdünger"/>
    <x v="1"/>
    <x v="9"/>
    <s v="BESTAETIGT (6)"/>
    <n v="2359.8000000000002"/>
    <n v="1882.16"/>
    <x v="15"/>
    <x v="4"/>
    <n v="2.3598000000000003"/>
    <n v="1.8821600000000001"/>
    <n v="0.33711428571428576"/>
    <n v="0.26888000000000001"/>
  </r>
  <r>
    <x v="19"/>
    <x v="12"/>
    <s v="Hofdünger"/>
    <x v="1"/>
    <x v="10"/>
    <s v="BESTAETIGT (6)"/>
    <n v="567"/>
    <n v="630"/>
    <x v="10"/>
    <x v="4"/>
    <n v="0.56699999999999995"/>
    <n v="0.63"/>
    <n v="0.28349999999999997"/>
    <n v="0.315"/>
  </r>
  <r>
    <x v="19"/>
    <x v="12"/>
    <s v="Hofdünger"/>
    <x v="1"/>
    <x v="11"/>
    <s v="BESTAETIGT (6)"/>
    <n v="704"/>
    <n v="400"/>
    <x v="20"/>
    <x v="4"/>
    <n v="0.70399999999999996"/>
    <n v="0.4"/>
    <n v="0.11733333333333333"/>
    <n v="6.6666666666666666E-2"/>
  </r>
  <r>
    <x v="19"/>
    <x v="12"/>
    <s v="Hofdünger"/>
    <x v="1"/>
    <x v="12"/>
    <s v="BESTAETIGT (6)"/>
    <n v="1824"/>
    <n v="1020"/>
    <x v="7"/>
    <x v="4"/>
    <n v="1.8240000000000001"/>
    <n v="1.02"/>
    <n v="0.60799999999999998"/>
    <n v="0.34"/>
  </r>
  <r>
    <x v="19"/>
    <x v="12"/>
    <s v="Hofdünger"/>
    <x v="1"/>
    <x v="1"/>
    <s v="BESTAETIGT (6)"/>
    <n v="257.60000000000002"/>
    <n v="168"/>
    <x v="13"/>
    <x v="4"/>
    <n v="0.2576"/>
    <n v="0.16800000000000001"/>
    <n v="0.2576"/>
    <n v="0.16800000000000001"/>
  </r>
  <r>
    <x v="19"/>
    <x v="12"/>
    <s v="Hofdünger"/>
    <x v="1"/>
    <x v="5"/>
    <s v="BESTAETIGT (6)"/>
    <n v="232.05"/>
    <n v="208.25"/>
    <x v="13"/>
    <x v="4"/>
    <n v="0.23205000000000001"/>
    <n v="0.20824999999999999"/>
    <n v="0.23205000000000001"/>
    <n v="0.20824999999999999"/>
  </r>
  <r>
    <x v="19"/>
    <x v="12"/>
    <s v="Hofdünger"/>
    <x v="1"/>
    <x v="15"/>
    <s v="BESTAETIGT (6)"/>
    <n v="1078"/>
    <n v="885.5"/>
    <x v="7"/>
    <x v="4"/>
    <n v="1.0780000000000001"/>
    <n v="0.88549999999999995"/>
    <n v="0.35933333333333334"/>
    <n v="0.29516666666666663"/>
  </r>
  <r>
    <x v="19"/>
    <x v="12"/>
    <s v="Recyclingdünger"/>
    <x v="2"/>
    <x v="16"/>
    <s v="BESTAETIGT (6)"/>
    <n v="6204"/>
    <n v="4640.9399999999987"/>
    <x v="8"/>
    <x v="4"/>
    <n v="6.2039999999999997"/>
    <n v="4.6409399999999987"/>
    <n v="0.32652631578947366"/>
    <n v="0.24425999999999992"/>
  </r>
  <r>
    <x v="20"/>
    <x v="24"/>
    <s v="Hofdünger"/>
    <x v="0"/>
    <x v="0"/>
    <s v="BESTAETIGT (6)"/>
    <n v="4953.7399999999989"/>
    <n v="1546.8199999999997"/>
    <x v="51"/>
    <x v="4"/>
    <n v="4.9537399999999989"/>
    <n v="1.5468199999999996"/>
    <n v="0.41281166666666658"/>
    <n v="0.12890166666666664"/>
  </r>
  <r>
    <x v="20"/>
    <x v="24"/>
    <s v="Hofdünger"/>
    <x v="0"/>
    <x v="1"/>
    <s v="BESTAETIGT (6)"/>
    <n v="20894.39"/>
    <n v="8512.0300000000007"/>
    <x v="45"/>
    <x v="4"/>
    <n v="20.894389999999998"/>
    <n v="8.5120300000000011"/>
    <n v="0.59698257142857136"/>
    <n v="0.24320085714285716"/>
  </r>
  <r>
    <x v="20"/>
    <x v="24"/>
    <s v="Hofdünger"/>
    <x v="0"/>
    <x v="2"/>
    <s v="BESTAETIGT (6)"/>
    <n v="396"/>
    <n v="162"/>
    <x v="13"/>
    <x v="4"/>
    <n v="0.39600000000000002"/>
    <n v="0.16200000000000001"/>
    <n v="0.39600000000000002"/>
    <n v="0.16200000000000001"/>
  </r>
  <r>
    <x v="20"/>
    <x v="24"/>
    <s v="Hofdünger"/>
    <x v="0"/>
    <x v="3"/>
    <s v="BESTAETIGT (6)"/>
    <n v="12073.71"/>
    <n v="6585.66"/>
    <x v="3"/>
    <x v="4"/>
    <n v="12.073709999999998"/>
    <n v="6.5856599999999998"/>
    <n v="0.37730343749999995"/>
    <n v="0.205801875"/>
  </r>
  <r>
    <x v="20"/>
    <x v="24"/>
    <s v="Hofdünger"/>
    <x v="0"/>
    <x v="5"/>
    <s v="BESTAETIGT (6)"/>
    <n v="5832"/>
    <n v="3888"/>
    <x v="41"/>
    <x v="4"/>
    <n v="5.8319999999999999"/>
    <n v="3.8879999999999999"/>
    <n v="0.5301818181818182"/>
    <n v="0.35345454545454547"/>
  </r>
  <r>
    <x v="20"/>
    <x v="24"/>
    <s v="Hofdünger"/>
    <x v="0"/>
    <x v="6"/>
    <s v="BESTAETIGT (6)"/>
    <n v="607.5"/>
    <n v="405"/>
    <x v="13"/>
    <x v="4"/>
    <n v="0.60750000000000004"/>
    <n v="0.40500000000000003"/>
    <n v="0.60750000000000004"/>
    <n v="0.40500000000000003"/>
  </r>
  <r>
    <x v="20"/>
    <x v="24"/>
    <s v="Hofdünger"/>
    <x v="1"/>
    <x v="10"/>
    <s v="BESTAETIGT (6)"/>
    <n v="375.57"/>
    <n v="417.3"/>
    <x v="13"/>
    <x v="4"/>
    <n v="0.37557000000000001"/>
    <n v="0.4173"/>
    <n v="0.37557000000000001"/>
    <n v="0.4173"/>
  </r>
  <r>
    <x v="20"/>
    <x v="24"/>
    <s v="Hofdünger"/>
    <x v="1"/>
    <x v="11"/>
    <s v="BESTAETIGT (6)"/>
    <n v="2883.92"/>
    <n v="1657"/>
    <x v="80"/>
    <x v="4"/>
    <n v="2.8839200000000003"/>
    <n v="1.657"/>
    <n v="0.14419600000000002"/>
    <n v="8.2850000000000007E-2"/>
  </r>
  <r>
    <x v="20"/>
    <x v="24"/>
    <s v="Hofdünger"/>
    <x v="1"/>
    <x v="1"/>
    <s v="BESTAETIGT (6)"/>
    <n v="4095.7999999999988"/>
    <n v="2117.6500000000005"/>
    <x v="9"/>
    <x v="4"/>
    <n v="4.0957999999999988"/>
    <n v="2.1176500000000007"/>
    <n v="0.11069729729729727"/>
    <n v="5.7233783783783805E-2"/>
  </r>
  <r>
    <x v="20"/>
    <x v="24"/>
    <s v="Hofdünger"/>
    <x v="1"/>
    <x v="2"/>
    <s v="BESTAETIGT (6)"/>
    <n v="1210.27"/>
    <n v="426.35"/>
    <x v="21"/>
    <x v="4"/>
    <n v="1.21027"/>
    <n v="0.42635000000000001"/>
    <n v="0.15128374999999999"/>
    <n v="5.3293750000000001E-2"/>
  </r>
  <r>
    <x v="20"/>
    <x v="24"/>
    <s v="Hofdünger"/>
    <x v="1"/>
    <x v="14"/>
    <s v="BESTAETIGT (6)"/>
    <n v="571.1"/>
    <n v="246.85"/>
    <x v="7"/>
    <x v="4"/>
    <n v="0.57110000000000005"/>
    <n v="0.24684999999999999"/>
    <n v="0.19036666666666668"/>
    <n v="8.2283333333333333E-2"/>
  </r>
  <r>
    <x v="20"/>
    <x v="24"/>
    <s v="Hofdünger"/>
    <x v="1"/>
    <x v="5"/>
    <s v="BESTAETIGT (6)"/>
    <n v="1856.4"/>
    <n v="1666"/>
    <x v="23"/>
    <x v="4"/>
    <n v="1.8564000000000001"/>
    <n v="1.6659999999999999"/>
    <n v="0.20626666666666668"/>
    <n v="0.18511111111111112"/>
  </r>
  <r>
    <x v="20"/>
    <x v="24"/>
    <s v="Hofdünger"/>
    <x v="1"/>
    <x v="17"/>
    <s v="BESTAETIGT (6)"/>
    <n v="908"/>
    <n v="374.55"/>
    <x v="23"/>
    <x v="4"/>
    <n v="0.90800000000000003"/>
    <n v="0.37454999999999999"/>
    <n v="0.10088888888888889"/>
    <n v="4.1616666666666663E-2"/>
  </r>
  <r>
    <x v="20"/>
    <x v="24"/>
    <s v="Recyclingdünger"/>
    <x v="2"/>
    <x v="16"/>
    <s v="BESTAETIGT (6)"/>
    <n v="59568.74"/>
    <n v="14128.900000000001"/>
    <x v="44"/>
    <x v="4"/>
    <n v="59.568739999999998"/>
    <n v="14.128900000000002"/>
    <n v="0.5366553153153153"/>
    <n v="0.1272873873873874"/>
  </r>
  <r>
    <x v="21"/>
    <x v="20"/>
    <s v="Hofdünger"/>
    <x v="0"/>
    <x v="4"/>
    <s v="BESTAETIGT (6)"/>
    <n v="1676"/>
    <n v="662.02"/>
    <x v="41"/>
    <x v="4"/>
    <n v="1.6759999999999999"/>
    <n v="0.66201999999999994"/>
    <n v="0.15236363636363637"/>
    <n v="6.0183636363636356E-2"/>
  </r>
  <r>
    <x v="21"/>
    <x v="23"/>
    <s v="Hofdünger"/>
    <x v="0"/>
    <x v="1"/>
    <s v="BESTAETIGT (6)"/>
    <n v="620.70000000000005"/>
    <n v="190.4"/>
    <x v="2"/>
    <x v="4"/>
    <n v="0.62070000000000003"/>
    <n v="0.19040000000000001"/>
    <n v="0.15517500000000001"/>
    <n v="4.7600000000000003E-2"/>
  </r>
  <r>
    <x v="21"/>
    <x v="23"/>
    <s v="Hofdünger"/>
    <x v="0"/>
    <x v="3"/>
    <s v="BESTAETIGT (6)"/>
    <n v="379.6"/>
    <n v="148.19999999999999"/>
    <x v="10"/>
    <x v="4"/>
    <n v="0.37960000000000005"/>
    <n v="0.1482"/>
    <n v="0.18980000000000002"/>
    <n v="7.4099999999999999E-2"/>
  </r>
  <r>
    <x v="21"/>
    <x v="23"/>
    <s v="Hofdünger"/>
    <x v="0"/>
    <x v="4"/>
    <s v="BESTAETIGT (6)"/>
    <n v="20924.150000000001"/>
    <n v="7649"/>
    <x v="171"/>
    <x v="4"/>
    <n v="20.924150000000001"/>
    <n v="7.649"/>
    <n v="0.24330406976744187"/>
    <n v="8.8941860465116276E-2"/>
  </r>
  <r>
    <x v="21"/>
    <x v="23"/>
    <s v="Hofdünger"/>
    <x v="1"/>
    <x v="11"/>
    <s v="BESTAETIGT (6)"/>
    <n v="17.600000000000001"/>
    <n v="10"/>
    <x v="13"/>
    <x v="4"/>
    <n v="1.7600000000000001E-2"/>
    <n v="0.01"/>
    <n v="1.7600000000000001E-2"/>
    <n v="0.01"/>
  </r>
  <r>
    <x v="21"/>
    <x v="23"/>
    <s v="Hofdünger"/>
    <x v="1"/>
    <x v="1"/>
    <s v="BESTAETIGT (6)"/>
    <n v="562.54"/>
    <n v="366.14"/>
    <x v="10"/>
    <x v="4"/>
    <n v="0.56253999999999993"/>
    <n v="0.36613999999999997"/>
    <n v="0.28126999999999996"/>
    <n v="0.18306999999999998"/>
  </r>
  <r>
    <x v="21"/>
    <x v="25"/>
    <s v="Hofdünger"/>
    <x v="0"/>
    <x v="4"/>
    <s v="BESTAETIGT (6)"/>
    <n v="204.6"/>
    <n v="77.400000000000006"/>
    <x v="13"/>
    <x v="4"/>
    <n v="0.2046"/>
    <n v="7.740000000000001E-2"/>
    <n v="0.2046"/>
    <n v="7.740000000000001E-2"/>
  </r>
  <r>
    <x v="22"/>
    <x v="0"/>
    <s v="Hofdünger"/>
    <x v="0"/>
    <x v="1"/>
    <s v="BESTAETIGT (6)"/>
    <n v="1731"/>
    <n v="711"/>
    <x v="7"/>
    <x v="4"/>
    <n v="1.7310000000000001"/>
    <n v="0.71099999999999997"/>
    <n v="0.57700000000000007"/>
    <n v="0.23699999999999999"/>
  </r>
  <r>
    <x v="22"/>
    <x v="0"/>
    <s v="Hofdünger"/>
    <x v="0"/>
    <x v="4"/>
    <s v="BESTAETIGT (6)"/>
    <n v="2124"/>
    <n v="1338.12"/>
    <x v="23"/>
    <x v="4"/>
    <n v="2.1240000000000001"/>
    <n v="1.33812"/>
    <n v="0.23600000000000002"/>
    <n v="0.14868000000000001"/>
  </r>
  <r>
    <x v="22"/>
    <x v="0"/>
    <s v="Hofdünger"/>
    <x v="0"/>
    <x v="6"/>
    <s v="BESTAETIGT (6)"/>
    <n v="7858.12"/>
    <n v="3000.37"/>
    <x v="11"/>
    <x v="4"/>
    <n v="7.8581199999999995"/>
    <n v="3.0003699999999998"/>
    <n v="0.5238746666666666"/>
    <n v="0.20002466666666666"/>
  </r>
  <r>
    <x v="22"/>
    <x v="0"/>
    <s v="Hofdünger"/>
    <x v="1"/>
    <x v="8"/>
    <s v="BESTAETIGT (6)"/>
    <n v="478.8"/>
    <n v="121.6"/>
    <x v="13"/>
    <x v="4"/>
    <n v="0.4788"/>
    <n v="0.1216"/>
    <n v="0.4788"/>
    <n v="0.1216"/>
  </r>
  <r>
    <x v="22"/>
    <x v="0"/>
    <s v="Hofdünger"/>
    <x v="1"/>
    <x v="9"/>
    <s v="BESTAETIGT (6)"/>
    <n v="1848"/>
    <n v="1496"/>
    <x v="10"/>
    <x v="4"/>
    <n v="1.8480000000000001"/>
    <n v="1.496"/>
    <n v="0.92400000000000004"/>
    <n v="0.748"/>
  </r>
  <r>
    <x v="22"/>
    <x v="0"/>
    <s v="Hofdünger"/>
    <x v="1"/>
    <x v="10"/>
    <s v="BESTAETIGT (6)"/>
    <n v="1199.5"/>
    <n v="1349"/>
    <x v="13"/>
    <x v="4"/>
    <n v="1.1995"/>
    <n v="1.349"/>
    <n v="1.1995"/>
    <n v="1.349"/>
  </r>
  <r>
    <x v="22"/>
    <x v="0"/>
    <s v="Hofdünger"/>
    <x v="1"/>
    <x v="11"/>
    <s v="BESTAETIGT (6)"/>
    <n v="570"/>
    <n v="375"/>
    <x v="10"/>
    <x v="4"/>
    <n v="0.56999999999999995"/>
    <n v="0.375"/>
    <n v="0.28499999999999998"/>
    <n v="0.1875"/>
  </r>
  <r>
    <x v="22"/>
    <x v="0"/>
    <s v="Hofdünger"/>
    <x v="1"/>
    <x v="12"/>
    <s v="BESTAETIGT (6)"/>
    <n v="2244"/>
    <n v="1320"/>
    <x v="7"/>
    <x v="4"/>
    <n v="2.2440000000000002"/>
    <n v="1.32"/>
    <n v="0.74800000000000011"/>
    <n v="0.44"/>
  </r>
  <r>
    <x v="22"/>
    <x v="0"/>
    <s v="Hofdünger"/>
    <x v="1"/>
    <x v="1"/>
    <s v="BESTAETIGT (6)"/>
    <n v="962"/>
    <n v="425.5"/>
    <x v="13"/>
    <x v="4"/>
    <n v="0.96199999999999997"/>
    <n v="0.42549999999999999"/>
    <n v="0.96199999999999997"/>
    <n v="0.42549999999999999"/>
  </r>
  <r>
    <x v="22"/>
    <x v="0"/>
    <s v="Recyclingdünger"/>
    <x v="2"/>
    <x v="16"/>
    <s v="BESTAETIGT (6)"/>
    <n v="13830.3"/>
    <n v="4129"/>
    <x v="16"/>
    <x v="4"/>
    <n v="13.830299999999999"/>
    <n v="4.1289999999999996"/>
    <n v="1.38303"/>
    <n v="0.41289999999999993"/>
  </r>
  <r>
    <x v="22"/>
    <x v="18"/>
    <s v="Recyclingdünger"/>
    <x v="2"/>
    <x v="16"/>
    <s v="BESTAETIGT (6)"/>
    <n v="782"/>
    <n v="357"/>
    <x v="10"/>
    <x v="4"/>
    <n v="0.78200000000000003"/>
    <n v="0.35699999999999998"/>
    <n v="0.39100000000000001"/>
    <n v="0.17849999999999999"/>
  </r>
  <r>
    <x v="22"/>
    <x v="15"/>
    <s v="Hofdünger"/>
    <x v="0"/>
    <x v="4"/>
    <s v="BESTAETIGT (6)"/>
    <n v="432"/>
    <n v="274.32"/>
    <x v="7"/>
    <x v="4"/>
    <n v="0.432"/>
    <n v="0.27432000000000001"/>
    <n v="0.14399999999999999"/>
    <n v="9.1440000000000007E-2"/>
  </r>
  <r>
    <x v="22"/>
    <x v="15"/>
    <s v="Hofdünger"/>
    <x v="1"/>
    <x v="11"/>
    <s v="BESTAETIGT (6)"/>
    <n v="163.19999999999999"/>
    <n v="120"/>
    <x v="13"/>
    <x v="4"/>
    <n v="0.16319999999999998"/>
    <n v="0.12"/>
    <n v="0.16319999999999998"/>
    <n v="0.12"/>
  </r>
  <r>
    <x v="22"/>
    <x v="15"/>
    <s v="Hofdünger"/>
    <x v="1"/>
    <x v="12"/>
    <s v="BESTAETIGT (6)"/>
    <n v="2471.3200000000002"/>
    <n v="1522.72"/>
    <x v="18"/>
    <x v="4"/>
    <n v="2.47132"/>
    <n v="1.5227200000000001"/>
    <n v="0.49426399999999998"/>
    <n v="0.30454400000000004"/>
  </r>
  <r>
    <x v="22"/>
    <x v="2"/>
    <s v="Hofdünger"/>
    <x v="0"/>
    <x v="0"/>
    <s v="BESTAETIGT (6)"/>
    <n v="81321.020000000019"/>
    <n v="26892.640000000007"/>
    <x v="338"/>
    <x v="4"/>
    <n v="81.321020000000019"/>
    <n v="26.892640000000007"/>
    <n v="0.79726490196078448"/>
    <n v="0.26365333333333341"/>
  </r>
  <r>
    <x v="22"/>
    <x v="2"/>
    <s v="Hofdünger"/>
    <x v="0"/>
    <x v="1"/>
    <s v="BESTAETIGT (6)"/>
    <n v="110301.29000000001"/>
    <n v="44954.9"/>
    <x v="198"/>
    <x v="4"/>
    <n v="110.30129000000001"/>
    <n v="44.954900000000002"/>
    <n v="0.72092346405228769"/>
    <n v="0.29382287581699346"/>
  </r>
  <r>
    <x v="22"/>
    <x v="2"/>
    <s v="Hofdünger"/>
    <x v="0"/>
    <x v="2"/>
    <s v="BESTAETIGT (6)"/>
    <n v="5909.1"/>
    <n v="2380.1"/>
    <x v="47"/>
    <x v="4"/>
    <n v="5.9091000000000005"/>
    <n v="2.3801000000000001"/>
    <n v="0.36931875000000003"/>
    <n v="0.14875625000000001"/>
  </r>
  <r>
    <x v="22"/>
    <x v="2"/>
    <s v="Hofdünger"/>
    <x v="0"/>
    <x v="3"/>
    <s v="BESTAETIGT (6)"/>
    <n v="330"/>
    <n v="184.8"/>
    <x v="13"/>
    <x v="4"/>
    <n v="0.33"/>
    <n v="0.18480000000000002"/>
    <n v="0.33"/>
    <n v="0.18480000000000002"/>
  </r>
  <r>
    <x v="22"/>
    <x v="2"/>
    <s v="Hofdünger"/>
    <x v="0"/>
    <x v="4"/>
    <s v="BESTAETIGT (6)"/>
    <n v="44991.1"/>
    <n v="27068.93"/>
    <x v="338"/>
    <x v="4"/>
    <n v="44.991099999999996"/>
    <n v="27.068930000000002"/>
    <n v="0.44108921568627446"/>
    <n v="0.26538166666666668"/>
  </r>
  <r>
    <x v="22"/>
    <x v="2"/>
    <s v="Hofdünger"/>
    <x v="0"/>
    <x v="5"/>
    <s v="BESTAETIGT (6)"/>
    <n v="7787.2"/>
    <n v="5275.2000000000007"/>
    <x v="23"/>
    <x v="4"/>
    <n v="7.7871999999999995"/>
    <n v="5.2752000000000008"/>
    <n v="0.86524444444444437"/>
    <n v="0.5861333333333334"/>
  </r>
  <r>
    <x v="22"/>
    <x v="2"/>
    <s v="Hofdünger"/>
    <x v="0"/>
    <x v="6"/>
    <s v="BESTAETIGT (6)"/>
    <n v="33553.439999999995"/>
    <n v="17271.739999999998"/>
    <x v="152"/>
    <x v="4"/>
    <n v="33.553439999999995"/>
    <n v="17.271739999999998"/>
    <n v="0.81837658536585356"/>
    <n v="0.42126195121951215"/>
  </r>
  <r>
    <x v="22"/>
    <x v="2"/>
    <s v="Hofdünger"/>
    <x v="1"/>
    <x v="7"/>
    <s v="BESTAETIGT (6)"/>
    <n v="2213.5"/>
    <n v="2023.5"/>
    <x v="2"/>
    <x v="4"/>
    <n v="2.2134999999999998"/>
    <n v="2.0234999999999999"/>
    <n v="0.55337499999999995"/>
    <n v="0.50587499999999996"/>
  </r>
  <r>
    <x v="22"/>
    <x v="2"/>
    <s v="Hofdünger"/>
    <x v="1"/>
    <x v="8"/>
    <s v="BESTAETIGT (6)"/>
    <n v="4145.3999999999996"/>
    <n v="1052.8"/>
    <x v="18"/>
    <x v="4"/>
    <n v="4.1453999999999995"/>
    <n v="1.0528"/>
    <n v="0.82907999999999993"/>
    <n v="0.21056"/>
  </r>
  <r>
    <x v="22"/>
    <x v="2"/>
    <s v="Hofdünger"/>
    <x v="1"/>
    <x v="9"/>
    <s v="BESTAETIGT (6)"/>
    <n v="11480.8"/>
    <n v="10103.199999999999"/>
    <x v="51"/>
    <x v="4"/>
    <n v="11.480799999999999"/>
    <n v="10.103199999999999"/>
    <n v="0.95673333333333321"/>
    <n v="0.84193333333333331"/>
  </r>
  <r>
    <x v="22"/>
    <x v="2"/>
    <s v="Hofdünger"/>
    <x v="1"/>
    <x v="10"/>
    <s v="BESTAETIGT (6)"/>
    <n v="5804.35"/>
    <n v="5942.9"/>
    <x v="20"/>
    <x v="4"/>
    <n v="5.8043500000000003"/>
    <n v="5.9428999999999998"/>
    <n v="0.96739166666666676"/>
    <n v="0.99048333333333327"/>
  </r>
  <r>
    <x v="22"/>
    <x v="2"/>
    <s v="Hofdünger"/>
    <x v="1"/>
    <x v="11"/>
    <s v="BESTAETIGT (6)"/>
    <n v="10516"/>
    <n v="6950"/>
    <x v="55"/>
    <x v="4"/>
    <n v="10.516"/>
    <n v="6.95"/>
    <n v="0.45721739130434785"/>
    <n v="0.30217391304347829"/>
  </r>
  <r>
    <x v="22"/>
    <x v="2"/>
    <s v="Hofdünger"/>
    <x v="1"/>
    <x v="12"/>
    <s v="BESTAETIGT (6)"/>
    <n v="17801.700000000004"/>
    <n v="10317.4"/>
    <x v="14"/>
    <x v="4"/>
    <n v="17.801700000000004"/>
    <n v="10.317399999999999"/>
    <n v="0.74173750000000016"/>
    <n v="0.42989166666666662"/>
  </r>
  <r>
    <x v="22"/>
    <x v="2"/>
    <s v="Hofdünger"/>
    <x v="1"/>
    <x v="1"/>
    <s v="BESTAETIGT (6)"/>
    <n v="41971.120000000024"/>
    <n v="21545.600000000002"/>
    <x v="339"/>
    <x v="4"/>
    <n v="41.971120000000028"/>
    <n v="21.545600000000004"/>
    <n v="0.39225345794392547"/>
    <n v="0.20136074766355144"/>
  </r>
  <r>
    <x v="22"/>
    <x v="2"/>
    <s v="Hofdünger"/>
    <x v="1"/>
    <x v="2"/>
    <s v="BESTAETIGT (6)"/>
    <n v="25327.399999999998"/>
    <n v="10435.480000000001"/>
    <x v="24"/>
    <x v="4"/>
    <n v="25.327399999999997"/>
    <n v="10.435480000000002"/>
    <n v="0.51688571428571428"/>
    <n v="0.21296897959183678"/>
  </r>
  <r>
    <x v="22"/>
    <x v="2"/>
    <s v="Hofdünger"/>
    <x v="1"/>
    <x v="14"/>
    <s v="BESTAETIGT (6)"/>
    <n v="780"/>
    <n v="321.75"/>
    <x v="7"/>
    <x v="4"/>
    <n v="0.78"/>
    <n v="0.32174999999999998"/>
    <n v="0.26"/>
    <n v="0.10725"/>
  </r>
  <r>
    <x v="22"/>
    <x v="2"/>
    <s v="Recyclingdünger"/>
    <x v="2"/>
    <x v="16"/>
    <s v="BESTAETIGT (6)"/>
    <n v="226321.59"/>
    <n v="112880.69"/>
    <x v="232"/>
    <x v="4"/>
    <n v="226.32158999999999"/>
    <n v="112.88069"/>
    <n v="1.0240795927601809"/>
    <n v="0.51077235294117651"/>
  </r>
  <r>
    <x v="22"/>
    <x v="2"/>
    <s v="(Leer)"/>
    <x v="4"/>
    <x v="23"/>
    <s v="BESTAETIGT (6)"/>
    <n v="420"/>
    <n v="340"/>
    <x v="13"/>
    <x v="4"/>
    <n v="0.42"/>
    <n v="0.34"/>
    <n v="0.42"/>
    <n v="0.34"/>
  </r>
  <r>
    <x v="22"/>
    <x v="25"/>
    <s v="Hofdünger"/>
    <x v="0"/>
    <x v="1"/>
    <s v="BESTAETIGT (6)"/>
    <n v="154"/>
    <n v="63"/>
    <x v="10"/>
    <x v="4"/>
    <n v="0.154"/>
    <n v="6.3E-2"/>
    <n v="7.6999999999999999E-2"/>
    <n v="3.15E-2"/>
  </r>
  <r>
    <x v="22"/>
    <x v="25"/>
    <s v="Hofdünger"/>
    <x v="1"/>
    <x v="12"/>
    <s v="BESTAETIGT (6)"/>
    <n v="1365"/>
    <n v="1105"/>
    <x v="13"/>
    <x v="4"/>
    <n v="1.365"/>
    <n v="1.105"/>
    <n v="1.365"/>
    <n v="1.105"/>
  </r>
  <r>
    <x v="22"/>
    <x v="25"/>
    <s v="Hofdünger"/>
    <x v="1"/>
    <x v="1"/>
    <s v="BESTAETIGT (6)"/>
    <n v="276"/>
    <n v="180"/>
    <x v="13"/>
    <x v="4"/>
    <n v="0.27600000000000002"/>
    <n v="0.18"/>
    <n v="0.27600000000000002"/>
    <n v="0.18"/>
  </r>
  <r>
    <x v="22"/>
    <x v="25"/>
    <s v="Recyclingdünger"/>
    <x v="2"/>
    <x v="16"/>
    <s v="BESTAETIGT (6)"/>
    <n v="16149.599999999999"/>
    <n v="6411.9999999999991"/>
    <x v="84"/>
    <x v="4"/>
    <n v="16.1496"/>
    <n v="6.411999999999999"/>
    <n v="0.73407272727272721"/>
    <n v="0.29145454545454541"/>
  </r>
  <r>
    <x v="23"/>
    <x v="0"/>
    <s v="Hofdünger"/>
    <x v="0"/>
    <x v="0"/>
    <s v="BESTAETIGT (6)"/>
    <n v="105.25"/>
    <n v="34.25"/>
    <x v="13"/>
    <x v="4"/>
    <n v="0.10525"/>
    <n v="3.4250000000000003E-2"/>
    <n v="0.10525"/>
    <n v="3.4250000000000003E-2"/>
  </r>
  <r>
    <x v="23"/>
    <x v="0"/>
    <s v="Hofdünger"/>
    <x v="1"/>
    <x v="9"/>
    <s v="BESTAETIGT (6)"/>
    <n v="1167.6100000000001"/>
    <n v="845.47"/>
    <x v="10"/>
    <x v="4"/>
    <n v="1.16761"/>
    <n v="0.84547000000000005"/>
    <n v="0.58380500000000002"/>
    <n v="0.42273500000000003"/>
  </r>
  <r>
    <x v="23"/>
    <x v="0"/>
    <s v="Hofdünger"/>
    <x v="1"/>
    <x v="10"/>
    <s v="BESTAETIGT (6)"/>
    <n v="4252.5"/>
    <n v="4725"/>
    <x v="13"/>
    <x v="4"/>
    <n v="4.2525000000000004"/>
    <n v="4.7249999999999996"/>
    <n v="4.2525000000000004"/>
    <n v="4.7249999999999996"/>
  </r>
  <r>
    <x v="23"/>
    <x v="2"/>
    <s v="Hofdünger"/>
    <x v="1"/>
    <x v="10"/>
    <s v="BESTAETIGT (6)"/>
    <n v="1365"/>
    <n v="1105"/>
    <x v="13"/>
    <x v="4"/>
    <n v="1.365"/>
    <n v="1.105"/>
    <n v="1.365"/>
    <n v="1.105"/>
  </r>
  <r>
    <x v="23"/>
    <x v="2"/>
    <s v="Hofdünger"/>
    <x v="1"/>
    <x v="1"/>
    <s v="BESTAETIGT (6)"/>
    <n v="1258.56"/>
    <n v="820.8"/>
    <x v="18"/>
    <x v="4"/>
    <n v="1.2585599999999999"/>
    <n v="0.82079999999999997"/>
    <n v="0.25171199999999999"/>
    <n v="0.16416"/>
  </r>
  <r>
    <x v="23"/>
    <x v="2"/>
    <s v="Hofdünger"/>
    <x v="1"/>
    <x v="2"/>
    <s v="BESTAETIGT (6)"/>
    <n v="2571.75"/>
    <n v="1098.55"/>
    <x v="10"/>
    <x v="4"/>
    <n v="2.5717500000000002"/>
    <n v="1.0985499999999999"/>
    <n v="1.2858750000000001"/>
    <n v="0.54927499999999996"/>
  </r>
  <r>
    <x v="23"/>
    <x v="25"/>
    <s v="Hofdünger"/>
    <x v="0"/>
    <x v="0"/>
    <s v="BESTAETIGT (6)"/>
    <n v="28148.769999999997"/>
    <n v="10086.670000000002"/>
    <x v="23"/>
    <x v="4"/>
    <n v="28.148769999999995"/>
    <n v="10.086670000000002"/>
    <n v="3.1276411111111107"/>
    <n v="1.1207411111111112"/>
  </r>
  <r>
    <x v="23"/>
    <x v="25"/>
    <s v="Hofdünger"/>
    <x v="0"/>
    <x v="1"/>
    <s v="BESTAETIGT (6)"/>
    <n v="13837.189999999999"/>
    <n v="6437.5"/>
    <x v="41"/>
    <x v="4"/>
    <n v="13.837189999999998"/>
    <n v="6.4375"/>
    <n v="1.2579263636363633"/>
    <n v="0.58522727272727271"/>
  </r>
  <r>
    <x v="23"/>
    <x v="25"/>
    <s v="Hofdünger"/>
    <x v="0"/>
    <x v="3"/>
    <s v="BESTAETIGT (6)"/>
    <n v="375"/>
    <n v="210"/>
    <x v="13"/>
    <x v="4"/>
    <n v="0.375"/>
    <n v="0.21"/>
    <n v="0.375"/>
    <n v="0.21"/>
  </r>
  <r>
    <x v="23"/>
    <x v="25"/>
    <s v="Hofdünger"/>
    <x v="1"/>
    <x v="8"/>
    <s v="BESTAETIGT (6)"/>
    <n v="24.54"/>
    <n v="11.64"/>
    <x v="21"/>
    <x v="4"/>
    <n v="2.4539999999999999E-2"/>
    <n v="1.1640000000000001E-2"/>
    <n v="3.0674999999999999E-3"/>
    <n v="1.4550000000000001E-3"/>
  </r>
  <r>
    <x v="23"/>
    <x v="25"/>
    <s v="Hofdünger"/>
    <x v="1"/>
    <x v="9"/>
    <s v="BESTAETIGT (6)"/>
    <n v="12542.560000000001"/>
    <n v="9969.119999999999"/>
    <x v="47"/>
    <x v="4"/>
    <n v="12.542560000000002"/>
    <n v="9.9691199999999984"/>
    <n v="0.78391000000000011"/>
    <n v="0.6230699999999999"/>
  </r>
  <r>
    <x v="23"/>
    <x v="25"/>
    <s v="Hofdünger"/>
    <x v="1"/>
    <x v="10"/>
    <s v="BESTAETIGT (6)"/>
    <n v="985.5"/>
    <n v="1095"/>
    <x v="20"/>
    <x v="4"/>
    <n v="0.98550000000000004"/>
    <n v="1.095"/>
    <n v="0.16425000000000001"/>
    <n v="0.1825"/>
  </r>
  <r>
    <x v="23"/>
    <x v="25"/>
    <s v="Hofdünger"/>
    <x v="1"/>
    <x v="11"/>
    <s v="BESTAETIGT (6)"/>
    <n v="2148.8000000000002"/>
    <n v="1465"/>
    <x v="45"/>
    <x v="4"/>
    <n v="2.1488"/>
    <n v="1.4650000000000001"/>
    <n v="6.1394285714285714E-2"/>
    <n v="4.1857142857142857E-2"/>
  </r>
  <r>
    <x v="23"/>
    <x v="25"/>
    <s v="Hofdünger"/>
    <x v="1"/>
    <x v="1"/>
    <s v="BESTAETIGT (6)"/>
    <n v="20809.80000000001"/>
    <n v="12682.750000000004"/>
    <x v="290"/>
    <x v="4"/>
    <n v="20.80980000000001"/>
    <n v="12.682750000000004"/>
    <n v="0.15765000000000007"/>
    <n v="9.6081439393939427E-2"/>
  </r>
  <r>
    <x v="23"/>
    <x v="25"/>
    <s v="Hofdünger"/>
    <x v="1"/>
    <x v="14"/>
    <s v="BESTAETIGT (6)"/>
    <n v="1682"/>
    <n v="693.82"/>
    <x v="41"/>
    <x v="4"/>
    <n v="1.6819999999999999"/>
    <n v="0.6938200000000001"/>
    <n v="0.15290909090909091"/>
    <n v="6.3074545454545466E-2"/>
  </r>
  <r>
    <x v="23"/>
    <x v="25"/>
    <s v="Hofdünger"/>
    <x v="1"/>
    <x v="17"/>
    <s v="BESTAETIGT (6)"/>
    <n v="1064"/>
    <n v="438.9"/>
    <x v="18"/>
    <x v="4"/>
    <n v="1.0640000000000001"/>
    <n v="0.43889999999999996"/>
    <n v="0.21280000000000002"/>
    <n v="8.7779999999999997E-2"/>
  </r>
  <r>
    <x v="23"/>
    <x v="25"/>
    <s v="Recyclingdünger"/>
    <x v="2"/>
    <x v="16"/>
    <s v="BESTAETIGT (6)"/>
    <n v="6379.52"/>
    <n v="1514.24"/>
    <x v="2"/>
    <x v="4"/>
    <n v="6.3795200000000003"/>
    <n v="1.51424"/>
    <n v="1.5948800000000001"/>
    <n v="0.37856000000000001"/>
  </r>
  <r>
    <x v="24"/>
    <x v="4"/>
    <s v="Hofdünger"/>
    <x v="3"/>
    <x v="16"/>
    <s v="BESTAETIGT (6)"/>
    <n v="577.72"/>
    <n v="244.42000000000002"/>
    <x v="10"/>
    <x v="4"/>
    <n v="0.57772000000000001"/>
    <n v="0.24442000000000003"/>
    <n v="0.28886000000000001"/>
    <n v="0.12221000000000001"/>
  </r>
  <r>
    <x v="24"/>
    <x v="4"/>
    <s v="Hofdünger"/>
    <x v="0"/>
    <x v="0"/>
    <s v="BESTAETIGT (6)"/>
    <n v="4645.2"/>
    <n v="2156.6999999999998"/>
    <x v="21"/>
    <x v="4"/>
    <n v="4.6452"/>
    <n v="2.1566999999999998"/>
    <n v="0.58065"/>
    <n v="0.26958749999999998"/>
  </r>
  <r>
    <x v="24"/>
    <x v="4"/>
    <s v="Hofdünger"/>
    <x v="0"/>
    <x v="1"/>
    <s v="BESTAETIGT (6)"/>
    <n v="831.6"/>
    <n v="340.2"/>
    <x v="7"/>
    <x v="4"/>
    <n v="0.83160000000000001"/>
    <n v="0.3402"/>
    <n v="0.2772"/>
    <n v="0.1134"/>
  </r>
  <r>
    <x v="24"/>
    <x v="4"/>
    <s v="Hofdünger"/>
    <x v="0"/>
    <x v="3"/>
    <s v="BESTAETIGT (6)"/>
    <n v="218.7"/>
    <n v="97.2"/>
    <x v="13"/>
    <x v="4"/>
    <n v="0.21869999999999998"/>
    <n v="9.7200000000000009E-2"/>
    <n v="0.21869999999999998"/>
    <n v="9.7200000000000009E-2"/>
  </r>
  <r>
    <x v="24"/>
    <x v="4"/>
    <s v="Hofdünger"/>
    <x v="0"/>
    <x v="4"/>
    <s v="BESTAETIGT (6)"/>
    <n v="2183.6"/>
    <n v="1215"/>
    <x v="2"/>
    <x v="4"/>
    <n v="2.1835999999999998"/>
    <n v="1.2150000000000001"/>
    <n v="0.54589999999999994"/>
    <n v="0.30375000000000002"/>
  </r>
  <r>
    <x v="24"/>
    <x v="4"/>
    <s v="Hofdünger"/>
    <x v="0"/>
    <x v="5"/>
    <s v="BESTAETIGT (6)"/>
    <n v="533"/>
    <n v="318"/>
    <x v="2"/>
    <x v="4"/>
    <n v="0.53300000000000003"/>
    <n v="0.318"/>
    <n v="0.13325000000000001"/>
    <n v="7.9500000000000001E-2"/>
  </r>
  <r>
    <x v="24"/>
    <x v="4"/>
    <s v="Hofdünger"/>
    <x v="0"/>
    <x v="6"/>
    <s v="BESTAETIGT (6)"/>
    <n v="900"/>
    <n v="522"/>
    <x v="13"/>
    <x v="4"/>
    <n v="0.9"/>
    <n v="0.52200000000000002"/>
    <n v="0.9"/>
    <n v="0.52200000000000002"/>
  </r>
  <r>
    <x v="24"/>
    <x v="4"/>
    <s v="Recyclingdünger"/>
    <x v="2"/>
    <x v="16"/>
    <s v="BESTAETIGT (6)"/>
    <n v="62.72"/>
    <n v="313.60000000000002"/>
    <x v="13"/>
    <x v="4"/>
    <n v="6.2719999999999998E-2"/>
    <n v="0.31360000000000005"/>
    <n v="6.2719999999999998E-2"/>
    <n v="0.31360000000000005"/>
  </r>
  <r>
    <x v="24"/>
    <x v="17"/>
    <s v="Hofdünger"/>
    <x v="3"/>
    <x v="16"/>
    <s v="BESTAETIGT (6)"/>
    <n v="273.60000000000002"/>
    <n v="110.16"/>
    <x v="13"/>
    <x v="4"/>
    <n v="0.27360000000000001"/>
    <n v="0.11015999999999999"/>
    <n v="0.27360000000000001"/>
    <n v="0.11015999999999999"/>
  </r>
  <r>
    <x v="24"/>
    <x v="17"/>
    <s v="Hofdünger"/>
    <x v="0"/>
    <x v="1"/>
    <s v="BESTAETIGT (6)"/>
    <n v="642.20000000000005"/>
    <n v="247"/>
    <x v="10"/>
    <x v="4"/>
    <n v="0.64219999999999999"/>
    <n v="0.247"/>
    <n v="0.3211"/>
    <n v="0.1235"/>
  </r>
  <r>
    <x v="24"/>
    <x v="6"/>
    <s v="Hofdünger"/>
    <x v="3"/>
    <x v="16"/>
    <s v="BESTAETIGT (6)"/>
    <n v="77.22"/>
    <n v="32.67"/>
    <x v="13"/>
    <x v="4"/>
    <n v="7.7219999999999997E-2"/>
    <n v="3.2670000000000005E-2"/>
    <n v="7.7219999999999997E-2"/>
    <n v="3.2670000000000005E-2"/>
  </r>
  <r>
    <x v="24"/>
    <x v="6"/>
    <s v="Hofdünger"/>
    <x v="0"/>
    <x v="0"/>
    <s v="BESTAETIGT (6)"/>
    <n v="168"/>
    <n v="78"/>
    <x v="13"/>
    <x v="4"/>
    <n v="0.16800000000000001"/>
    <n v="7.8E-2"/>
    <n v="0.16800000000000001"/>
    <n v="7.8E-2"/>
  </r>
  <r>
    <x v="24"/>
    <x v="6"/>
    <s v="Hofdünger"/>
    <x v="0"/>
    <x v="2"/>
    <s v="BESTAETIGT (6)"/>
    <n v="484"/>
    <n v="198"/>
    <x v="10"/>
    <x v="4"/>
    <n v="0.48399999999999999"/>
    <n v="0.19800000000000001"/>
    <n v="0.24199999999999999"/>
    <n v="9.9000000000000005E-2"/>
  </r>
  <r>
    <x v="24"/>
    <x v="6"/>
    <s v="Hofdünger"/>
    <x v="0"/>
    <x v="3"/>
    <s v="BESTAETIGT (6)"/>
    <n v="1480"/>
    <n v="814"/>
    <x v="13"/>
    <x v="4"/>
    <n v="1.48"/>
    <n v="0.81399999999999995"/>
    <n v="1.48"/>
    <n v="0.81399999999999995"/>
  </r>
  <r>
    <x v="24"/>
    <x v="6"/>
    <s v="Hofdünger"/>
    <x v="0"/>
    <x v="4"/>
    <s v="BESTAETIGT (6)"/>
    <n v="262.5"/>
    <n v="112.5"/>
    <x v="13"/>
    <x v="4"/>
    <n v="0.26250000000000001"/>
    <n v="0.1125"/>
    <n v="0.26250000000000001"/>
    <n v="0.1125"/>
  </r>
  <r>
    <x v="24"/>
    <x v="6"/>
    <s v="Hofdünger"/>
    <x v="0"/>
    <x v="5"/>
    <s v="BESTAETIGT (6)"/>
    <n v="228"/>
    <n v="120"/>
    <x v="13"/>
    <x v="4"/>
    <n v="0.22800000000000001"/>
    <n v="0.12"/>
    <n v="0.22800000000000001"/>
    <n v="0.12"/>
  </r>
  <r>
    <x v="24"/>
    <x v="9"/>
    <s v="Hofdünger"/>
    <x v="0"/>
    <x v="4"/>
    <s v="BESTAETIGT (6)"/>
    <n v="3423"/>
    <n v="1603.5"/>
    <x v="49"/>
    <x v="4"/>
    <n v="3.423"/>
    <n v="1.6034999999999999"/>
    <n v="0.2013529411764706"/>
    <n v="9.4323529411764695E-2"/>
  </r>
  <r>
    <x v="24"/>
    <x v="9"/>
    <s v="Hofdünger"/>
    <x v="0"/>
    <x v="6"/>
    <s v="BESTAETIGT (6)"/>
    <n v="1306.0999999999999"/>
    <n v="617.9"/>
    <x v="18"/>
    <x v="4"/>
    <n v="1.3060999999999998"/>
    <n v="0.6179"/>
    <n v="0.26121999999999995"/>
    <n v="0.12358"/>
  </r>
  <r>
    <x v="24"/>
    <x v="11"/>
    <s v="Hofdünger"/>
    <x v="3"/>
    <x v="16"/>
    <s v="BESTAETIGT (6)"/>
    <n v="10271.289999999999"/>
    <n v="4274.1099999999988"/>
    <x v="101"/>
    <x v="4"/>
    <n v="10.271289999999999"/>
    <n v="4.2741099999999985"/>
    <n v="0.3112512121212121"/>
    <n v="0.1295184848484848"/>
  </r>
  <r>
    <x v="24"/>
    <x v="11"/>
    <s v="Hofdünger"/>
    <x v="0"/>
    <x v="0"/>
    <s v="BESTAETIGT (6)"/>
    <n v="64688.400000000009"/>
    <n v="30017.399999999994"/>
    <x v="204"/>
    <x v="4"/>
    <n v="64.688400000000016"/>
    <n v="30.017399999999995"/>
    <n v="0.86251200000000017"/>
    <n v="0.40023199999999992"/>
  </r>
  <r>
    <x v="24"/>
    <x v="11"/>
    <s v="Hofdünger"/>
    <x v="0"/>
    <x v="1"/>
    <s v="BESTAETIGT (6)"/>
    <n v="54661.46"/>
    <n v="23602.35"/>
    <x v="166"/>
    <x v="4"/>
    <n v="54.661459999999998"/>
    <n v="23.602349999999998"/>
    <n v="0.74878712328767116"/>
    <n v="0.32331986301369858"/>
  </r>
  <r>
    <x v="24"/>
    <x v="11"/>
    <s v="Hofdünger"/>
    <x v="0"/>
    <x v="19"/>
    <s v="BESTAETIGT (6)"/>
    <n v="1827.7"/>
    <n v="762.2"/>
    <x v="18"/>
    <x v="4"/>
    <n v="1.8277000000000001"/>
    <n v="0.7622000000000001"/>
    <n v="0.36554000000000003"/>
    <n v="0.15244000000000002"/>
  </r>
  <r>
    <x v="24"/>
    <x v="11"/>
    <s v="Hofdünger"/>
    <x v="0"/>
    <x v="2"/>
    <s v="BESTAETIGT (6)"/>
    <n v="2474.4499999999998"/>
    <n v="974.55"/>
    <x v="20"/>
    <x v="4"/>
    <n v="2.47445"/>
    <n v="0.97454999999999992"/>
    <n v="0.41240833333333332"/>
    <n v="0.16242499999999999"/>
  </r>
  <r>
    <x v="24"/>
    <x v="11"/>
    <s v="Hofdünger"/>
    <x v="0"/>
    <x v="3"/>
    <s v="BESTAETIGT (6)"/>
    <n v="16512.88"/>
    <n v="7686.5399999999991"/>
    <x v="127"/>
    <x v="4"/>
    <n v="16.512880000000003"/>
    <n v="7.686539999999999"/>
    <n v="0.39316380952380958"/>
    <n v="0.18301285714285712"/>
  </r>
  <r>
    <x v="24"/>
    <x v="11"/>
    <s v="Hofdünger"/>
    <x v="0"/>
    <x v="4"/>
    <s v="BESTAETIGT (6)"/>
    <n v="35352.220000000008"/>
    <n v="15957.259999999998"/>
    <x v="69"/>
    <x v="4"/>
    <n v="35.35222000000001"/>
    <n v="15.957259999999998"/>
    <n v="0.35352220000000012"/>
    <n v="0.15957259999999998"/>
  </r>
  <r>
    <x v="24"/>
    <x v="11"/>
    <s v="Hofdünger"/>
    <x v="0"/>
    <x v="5"/>
    <s v="BESTAETIGT (6)"/>
    <n v="14575.059999999998"/>
    <n v="8479.09"/>
    <x v="127"/>
    <x v="4"/>
    <n v="14.575059999999997"/>
    <n v="8.4790899999999993"/>
    <n v="0.347025238095238"/>
    <n v="0.20188309523809522"/>
  </r>
  <r>
    <x v="24"/>
    <x v="11"/>
    <s v="Hofdünger"/>
    <x v="0"/>
    <x v="6"/>
    <s v="BESTAETIGT (6)"/>
    <n v="7574.9399999999987"/>
    <n v="3847.6600000000003"/>
    <x v="82"/>
    <x v="4"/>
    <n v="7.5749399999999989"/>
    <n v="3.8476600000000003"/>
    <n v="0.36071142857142852"/>
    <n v="0.18322190476190478"/>
  </r>
  <r>
    <x v="24"/>
    <x v="11"/>
    <s v="Hofdünger"/>
    <x v="1"/>
    <x v="9"/>
    <s v="BESTAETIGT (6)"/>
    <n v="1092"/>
    <n v="884"/>
    <x v="7"/>
    <x v="4"/>
    <n v="1.0920000000000001"/>
    <n v="0.88400000000000001"/>
    <n v="0.36400000000000005"/>
    <n v="0.29466666666666669"/>
  </r>
  <r>
    <x v="24"/>
    <x v="11"/>
    <s v="Hofdünger"/>
    <x v="1"/>
    <x v="11"/>
    <s v="BESTAETIGT (6)"/>
    <n v="352"/>
    <n v="200"/>
    <x v="2"/>
    <x v="4"/>
    <n v="0.35199999999999998"/>
    <n v="0.2"/>
    <n v="8.7999999999999995E-2"/>
    <n v="0.05"/>
  </r>
  <r>
    <x v="24"/>
    <x v="11"/>
    <s v="Hofdünger"/>
    <x v="1"/>
    <x v="12"/>
    <s v="BESTAETIGT (6)"/>
    <n v="1098.0999999999999"/>
    <n v="635.70000000000005"/>
    <x v="21"/>
    <x v="4"/>
    <n v="1.0980999999999999"/>
    <n v="0.63570000000000004"/>
    <n v="0.13726249999999998"/>
    <n v="7.9462500000000005E-2"/>
  </r>
  <r>
    <x v="24"/>
    <x v="11"/>
    <s v="Hofdünger"/>
    <x v="1"/>
    <x v="1"/>
    <s v="BESTAETIGT (6)"/>
    <n v="2900.54"/>
    <n v="1328.07"/>
    <x v="16"/>
    <x v="4"/>
    <n v="2.9005399999999999"/>
    <n v="1.3280699999999999"/>
    <n v="0.29005399999999998"/>
    <n v="0.13280699999999998"/>
  </r>
  <r>
    <x v="24"/>
    <x v="11"/>
    <s v="Hofdünger"/>
    <x v="1"/>
    <x v="2"/>
    <s v="BESTAETIGT (6)"/>
    <n v="1393.6"/>
    <n v="594.76"/>
    <x v="10"/>
    <x v="4"/>
    <n v="1.3935999999999999"/>
    <n v="0.59475999999999996"/>
    <n v="0.69679999999999997"/>
    <n v="0.29737999999999998"/>
  </r>
  <r>
    <x v="24"/>
    <x v="11"/>
    <s v="Recyclingdünger"/>
    <x v="2"/>
    <x v="16"/>
    <s v="BESTAETIGT (6)"/>
    <n v="8875.1399999999976"/>
    <n v="7814.48"/>
    <x v="31"/>
    <x v="4"/>
    <n v="8.8751399999999983"/>
    <n v="7.8144799999999996"/>
    <n v="0.31696928571428568"/>
    <n v="0.27908857142857141"/>
  </r>
  <r>
    <x v="24"/>
    <x v="12"/>
    <s v="Hofdünger"/>
    <x v="3"/>
    <x v="16"/>
    <s v="BESTAETIGT (6)"/>
    <n v="720"/>
    <n v="299.25"/>
    <x v="13"/>
    <x v="4"/>
    <n v="0.72"/>
    <n v="0.29925000000000002"/>
    <n v="0.72"/>
    <n v="0.29925000000000002"/>
  </r>
  <r>
    <x v="24"/>
    <x v="12"/>
    <s v="Hofdünger"/>
    <x v="0"/>
    <x v="0"/>
    <s v="BESTAETIGT (6)"/>
    <n v="1657.6"/>
    <n v="760.25"/>
    <x v="18"/>
    <x v="4"/>
    <n v="1.6576"/>
    <n v="0.76024999999999998"/>
    <n v="0.33151999999999998"/>
    <n v="0.15204999999999999"/>
  </r>
  <r>
    <x v="24"/>
    <x v="12"/>
    <s v="Hofdünger"/>
    <x v="0"/>
    <x v="1"/>
    <s v="BESTAETIGT (6)"/>
    <n v="2012.4"/>
    <n v="774"/>
    <x v="10"/>
    <x v="4"/>
    <n v="2.0124"/>
    <n v="0.77400000000000002"/>
    <n v="1.0062"/>
    <n v="0.38700000000000001"/>
  </r>
  <r>
    <x v="24"/>
    <x v="12"/>
    <s v="Hofdünger"/>
    <x v="0"/>
    <x v="3"/>
    <s v="BESTAETIGT (6)"/>
    <n v="1268"/>
    <n v="600"/>
    <x v="2"/>
    <x v="4"/>
    <n v="1.268"/>
    <n v="0.6"/>
    <n v="0.317"/>
    <n v="0.15"/>
  </r>
  <r>
    <x v="24"/>
    <x v="12"/>
    <s v="Hofdünger"/>
    <x v="0"/>
    <x v="4"/>
    <s v="BESTAETIGT (6)"/>
    <n v="10244.519999999997"/>
    <n v="4432.12"/>
    <x v="39"/>
    <x v="4"/>
    <n v="10.244519999999996"/>
    <n v="4.4321200000000003"/>
    <n v="0.37942666666666652"/>
    <n v="0.1641525925925926"/>
  </r>
  <r>
    <x v="24"/>
    <x v="12"/>
    <s v="Hofdünger"/>
    <x v="0"/>
    <x v="5"/>
    <s v="BESTAETIGT (6)"/>
    <n v="1945.25"/>
    <n v="1317.75"/>
    <x v="20"/>
    <x v="4"/>
    <n v="1.9452499999999999"/>
    <n v="1.31775"/>
    <n v="0.32420833333333332"/>
    <n v="0.21962499999999999"/>
  </r>
  <r>
    <x v="24"/>
    <x v="12"/>
    <s v="Hofdünger"/>
    <x v="0"/>
    <x v="6"/>
    <s v="BESTAETIGT (6)"/>
    <n v="1350"/>
    <n v="783"/>
    <x v="10"/>
    <x v="4"/>
    <n v="1.35"/>
    <n v="0.78300000000000003"/>
    <n v="0.67500000000000004"/>
    <n v="0.39150000000000001"/>
  </r>
  <r>
    <x v="24"/>
    <x v="12"/>
    <s v="Hofdünger"/>
    <x v="1"/>
    <x v="12"/>
    <s v="BESTAETIGT (6)"/>
    <n v="112.7"/>
    <n v="61.9"/>
    <x v="13"/>
    <x v="4"/>
    <n v="0.11270000000000001"/>
    <n v="6.1899999999999997E-2"/>
    <n v="0.11270000000000001"/>
    <n v="6.1899999999999997E-2"/>
  </r>
  <r>
    <x v="24"/>
    <x v="12"/>
    <s v="Recyclingdünger"/>
    <x v="2"/>
    <x v="16"/>
    <s v="BESTAETIGT (6)"/>
    <n v="2246.4299999999998"/>
    <n v="7441.2700000000013"/>
    <x v="60"/>
    <x v="4"/>
    <n v="2.2464299999999997"/>
    <n v="7.4412700000000012"/>
    <n v="7.4880999999999989E-2"/>
    <n v="0.24804233333333336"/>
  </r>
  <r>
    <x v="25"/>
    <x v="0"/>
    <s v="Hofdünger"/>
    <x v="0"/>
    <x v="4"/>
    <s v="BESTAETIGT (6)"/>
    <n v="963.2"/>
    <n v="301"/>
    <x v="7"/>
    <x v="4"/>
    <n v="0.96320000000000006"/>
    <n v="0.30099999999999999"/>
    <n v="0.32106666666666667"/>
    <n v="0.10033333333333333"/>
  </r>
  <r>
    <x v="25"/>
    <x v="0"/>
    <s v="Hofdünger"/>
    <x v="1"/>
    <x v="0"/>
    <s v="BESTAETIGT (6)"/>
    <n v="982.8"/>
    <n v="604.79999999999995"/>
    <x v="18"/>
    <x v="4"/>
    <n v="0.98280000000000001"/>
    <n v="0.6048"/>
    <n v="0.19656000000000001"/>
    <n v="0.12096"/>
  </r>
  <r>
    <x v="25"/>
    <x v="3"/>
    <s v="Hofdünger"/>
    <x v="1"/>
    <x v="0"/>
    <s v="BESTAETIGT (6)"/>
    <n v="298.35000000000002"/>
    <n v="183.6"/>
    <x v="10"/>
    <x v="4"/>
    <n v="0.29835"/>
    <n v="0.18359999999999999"/>
    <n v="0.149175"/>
    <n v="9.1799999999999993E-2"/>
  </r>
  <r>
    <x v="25"/>
    <x v="3"/>
    <s v="Recyclingdünger"/>
    <x v="2"/>
    <x v="16"/>
    <s v="BESTAETIGT (6)"/>
    <n v="1563.5"/>
    <n v="26.5"/>
    <x v="7"/>
    <x v="4"/>
    <n v="1.5634999999999999"/>
    <n v="2.6499999999999999E-2"/>
    <n v="0.52116666666666667"/>
    <n v="8.8333333333333337E-3"/>
  </r>
  <r>
    <x v="25"/>
    <x v="4"/>
    <s v="Hofdünger"/>
    <x v="0"/>
    <x v="0"/>
    <s v="BESTAETIGT (6)"/>
    <n v="4145.5"/>
    <n v="1470.07"/>
    <x v="16"/>
    <x v="4"/>
    <n v="4.1455000000000002"/>
    <n v="1.47007"/>
    <n v="0.41455000000000003"/>
    <n v="0.147007"/>
  </r>
  <r>
    <x v="25"/>
    <x v="4"/>
    <s v="Hofdünger"/>
    <x v="0"/>
    <x v="1"/>
    <s v="BESTAETIGT (6)"/>
    <n v="415.79999999999995"/>
    <n v="170.10000000000002"/>
    <x v="10"/>
    <x v="4"/>
    <n v="0.41579999999999995"/>
    <n v="0.17010000000000003"/>
    <n v="0.20789999999999997"/>
    <n v="8.5050000000000014E-2"/>
  </r>
  <r>
    <x v="25"/>
    <x v="4"/>
    <s v="Hofdünger"/>
    <x v="0"/>
    <x v="3"/>
    <s v="BESTAETIGT (6)"/>
    <n v="770"/>
    <n v="312"/>
    <x v="13"/>
    <x v="4"/>
    <n v="0.77"/>
    <n v="0.312"/>
    <n v="0.77"/>
    <n v="0.312"/>
  </r>
  <r>
    <x v="25"/>
    <x v="4"/>
    <s v="Hofdünger"/>
    <x v="0"/>
    <x v="4"/>
    <s v="BESTAETIGT (6)"/>
    <n v="1087.8"/>
    <n v="576.20000000000005"/>
    <x v="18"/>
    <x v="4"/>
    <n v="1.0877999999999999"/>
    <n v="0.57620000000000005"/>
    <n v="0.21755999999999998"/>
    <n v="0.11524000000000001"/>
  </r>
  <r>
    <x v="25"/>
    <x v="4"/>
    <s v="Hofdünger"/>
    <x v="0"/>
    <x v="6"/>
    <s v="BESTAETIGT (6)"/>
    <n v="9024.2999999999993"/>
    <n v="5032.6999999999989"/>
    <x v="49"/>
    <x v="4"/>
    <n v="9.0242999999999984"/>
    <n v="5.0326999999999993"/>
    <n v="0.53084117647058815"/>
    <n v="0.2960411764705882"/>
  </r>
  <r>
    <x v="25"/>
    <x v="4"/>
    <s v="Hofdünger"/>
    <x v="1"/>
    <x v="0"/>
    <s v="BESTAETIGT (6)"/>
    <n v="473.84999999999997"/>
    <n v="291.60000000000002"/>
    <x v="10"/>
    <x v="4"/>
    <n v="0.47384999999999999"/>
    <n v="0.29160000000000003"/>
    <n v="0.236925"/>
    <n v="0.14580000000000001"/>
  </r>
  <r>
    <x v="25"/>
    <x v="4"/>
    <s v="Hofdünger"/>
    <x v="1"/>
    <x v="10"/>
    <s v="BESTAETIGT (6)"/>
    <n v="101.25"/>
    <n v="112.5"/>
    <x v="13"/>
    <x v="4"/>
    <n v="0.10125000000000001"/>
    <n v="0.1125"/>
    <n v="0.10125000000000001"/>
    <n v="0.1125"/>
  </r>
  <r>
    <x v="25"/>
    <x v="4"/>
    <s v="Hofdünger"/>
    <x v="1"/>
    <x v="11"/>
    <s v="BESTAETIGT (6)"/>
    <n v="1372.8"/>
    <n v="780"/>
    <x v="11"/>
    <x v="4"/>
    <n v="1.3728"/>
    <n v="0.78"/>
    <n v="9.1520000000000004E-2"/>
    <n v="5.2000000000000005E-2"/>
  </r>
  <r>
    <x v="25"/>
    <x v="4"/>
    <s v="Hofdünger"/>
    <x v="1"/>
    <x v="12"/>
    <s v="BESTAETIGT (6)"/>
    <n v="204"/>
    <n v="120"/>
    <x v="13"/>
    <x v="4"/>
    <n v="0.20399999999999999"/>
    <n v="0.12"/>
    <n v="0.20399999999999999"/>
    <n v="0.12"/>
  </r>
  <r>
    <x v="25"/>
    <x v="4"/>
    <s v="Recyclingdünger"/>
    <x v="2"/>
    <x v="16"/>
    <s v="BESTAETIGT (6)"/>
    <n v="7912.09"/>
    <n v="3322.4100000000003"/>
    <x v="47"/>
    <x v="4"/>
    <n v="7.9120900000000001"/>
    <n v="3.3224100000000005"/>
    <n v="0.494505625"/>
    <n v="0.20765062500000003"/>
  </r>
  <r>
    <x v="25"/>
    <x v="7"/>
    <s v="Hofdünger"/>
    <x v="1"/>
    <x v="12"/>
    <s v="BESTAETIGT (6)"/>
    <n v="919.33"/>
    <n v="332.81"/>
    <x v="10"/>
    <x v="4"/>
    <n v="0.91933000000000009"/>
    <n v="0.33280999999999999"/>
    <n v="0.45966500000000005"/>
    <n v="0.166405"/>
  </r>
  <r>
    <x v="25"/>
    <x v="7"/>
    <s v="Recyclingdünger"/>
    <x v="2"/>
    <x v="16"/>
    <s v="BESTAETIGT (6)"/>
    <n v="547.41999999999996"/>
    <n v="135.34"/>
    <x v="7"/>
    <x v="4"/>
    <n v="0.54741999999999991"/>
    <n v="0.13534000000000002"/>
    <n v="0.18247333333333329"/>
    <n v="4.5113333333333339E-2"/>
  </r>
  <r>
    <x v="25"/>
    <x v="1"/>
    <s v="Hofdünger"/>
    <x v="1"/>
    <x v="0"/>
    <s v="BESTAETIGT (6)"/>
    <n v="3071.25"/>
    <n v="1890"/>
    <x v="11"/>
    <x v="4"/>
    <n v="3.07125"/>
    <n v="1.89"/>
    <n v="0.20475000000000002"/>
    <n v="0.126"/>
  </r>
  <r>
    <x v="25"/>
    <x v="1"/>
    <s v="Hofdünger"/>
    <x v="1"/>
    <x v="11"/>
    <s v="BESTAETIGT (6)"/>
    <n v="932.80000000000018"/>
    <n v="530"/>
    <x v="51"/>
    <x v="4"/>
    <n v="0.93280000000000018"/>
    <n v="0.53"/>
    <n v="7.7733333333333349E-2"/>
    <n v="4.4166666666666667E-2"/>
  </r>
  <r>
    <x v="25"/>
    <x v="1"/>
    <s v="Recyclingdünger"/>
    <x v="2"/>
    <x v="16"/>
    <s v="BESTAETIGT (6)"/>
    <n v="429.48"/>
    <n v="71.28"/>
    <x v="7"/>
    <x v="4"/>
    <n v="0.42948000000000003"/>
    <n v="7.1279999999999996E-2"/>
    <n v="0.14316000000000001"/>
    <n v="2.376E-2"/>
  </r>
  <r>
    <x v="25"/>
    <x v="14"/>
    <s v="Recyclingdünger"/>
    <x v="2"/>
    <x v="16"/>
    <s v="BESTAETIGT (6)"/>
    <n v="76.14"/>
    <n v="19.440000000000001"/>
    <x v="13"/>
    <x v="4"/>
    <n v="7.6139999999999999E-2"/>
    <n v="1.9440000000000002E-2"/>
    <n v="7.6139999999999999E-2"/>
    <n v="1.9440000000000002E-2"/>
  </r>
  <r>
    <x v="25"/>
    <x v="19"/>
    <s v="Recyclingdünger"/>
    <x v="2"/>
    <x v="16"/>
    <s v="BESTAETIGT (6)"/>
    <n v="164.5"/>
    <n v="64.400000000000006"/>
    <x v="10"/>
    <x v="4"/>
    <n v="0.16450000000000001"/>
    <n v="6.4399999999999999E-2"/>
    <n v="8.2250000000000004E-2"/>
    <n v="3.2199999999999999E-2"/>
  </r>
  <r>
    <x v="25"/>
    <x v="17"/>
    <s v="Hofdünger"/>
    <x v="0"/>
    <x v="0"/>
    <s v="BESTAETIGT (6)"/>
    <n v="5816.8799999999983"/>
    <n v="2367.09"/>
    <x v="101"/>
    <x v="4"/>
    <n v="5.8168799999999985"/>
    <n v="2.3670900000000001"/>
    <n v="0.17626909090909088"/>
    <n v="7.1730000000000002E-2"/>
  </r>
  <r>
    <x v="25"/>
    <x v="17"/>
    <s v="Hofdünger"/>
    <x v="0"/>
    <x v="6"/>
    <s v="BESTAETIGT (6)"/>
    <n v="604.80000000000007"/>
    <n v="283.5"/>
    <x v="7"/>
    <x v="4"/>
    <n v="0.60480000000000012"/>
    <n v="0.28349999999999997"/>
    <n v="0.20160000000000003"/>
    <n v="9.4499999999999987E-2"/>
  </r>
  <r>
    <x v="25"/>
    <x v="17"/>
    <s v="Hofdünger"/>
    <x v="1"/>
    <x v="11"/>
    <s v="BESTAETIGT (6)"/>
    <n v="1621.7199999999998"/>
    <n v="1231.3900000000001"/>
    <x v="18"/>
    <x v="4"/>
    <n v="1.6217199999999998"/>
    <n v="1.2313900000000002"/>
    <n v="0.32434399999999997"/>
    <n v="0.24627800000000005"/>
  </r>
  <r>
    <x v="25"/>
    <x v="17"/>
    <s v="Recyclingdünger"/>
    <x v="2"/>
    <x v="16"/>
    <s v="BESTAETIGT (6)"/>
    <n v="10568.339999999995"/>
    <n v="3041.0100000000025"/>
    <x v="132"/>
    <x v="4"/>
    <n v="10.568339999999994"/>
    <n v="3.0410100000000027"/>
    <n v="0.15541676470588225"/>
    <n v="4.4720735294117686E-2"/>
  </r>
  <r>
    <x v="25"/>
    <x v="6"/>
    <s v="Hofdünger"/>
    <x v="0"/>
    <x v="1"/>
    <s v="BESTAETIGT (6)"/>
    <n v="228.8"/>
    <n v="93.6"/>
    <x v="13"/>
    <x v="4"/>
    <n v="0.2288"/>
    <n v="9.3599999999999989E-2"/>
    <n v="0.2288"/>
    <n v="9.3599999999999989E-2"/>
  </r>
  <r>
    <x v="25"/>
    <x v="6"/>
    <s v="Hofdünger"/>
    <x v="1"/>
    <x v="0"/>
    <s v="BESTAETIGT (6)"/>
    <n v="1298.6999999999998"/>
    <n v="799.2"/>
    <x v="15"/>
    <x v="4"/>
    <n v="1.2986999999999997"/>
    <n v="0.79920000000000002"/>
    <n v="0.1855285714285714"/>
    <n v="0.11417142857142858"/>
  </r>
  <r>
    <x v="25"/>
    <x v="8"/>
    <s v="Hofdünger"/>
    <x v="0"/>
    <x v="0"/>
    <s v="BESTAETIGT (6)"/>
    <n v="411.48"/>
    <n v="173.88"/>
    <x v="2"/>
    <x v="4"/>
    <n v="0.41148000000000001"/>
    <n v="0.17388000000000001"/>
    <n v="0.10287"/>
    <n v="4.3470000000000002E-2"/>
  </r>
  <r>
    <x v="25"/>
    <x v="8"/>
    <s v="Hofdünger"/>
    <x v="0"/>
    <x v="1"/>
    <s v="BESTAETIGT (6)"/>
    <n v="156.6"/>
    <n v="64.8"/>
    <x v="13"/>
    <x v="4"/>
    <n v="0.15659999999999999"/>
    <n v="6.4799999999999996E-2"/>
    <n v="0.15659999999999999"/>
    <n v="6.4799999999999996E-2"/>
  </r>
  <r>
    <x v="25"/>
    <x v="8"/>
    <s v="Hofdünger"/>
    <x v="0"/>
    <x v="4"/>
    <s v="BESTAETIGT (6)"/>
    <n v="401.4"/>
    <n v="231.3"/>
    <x v="10"/>
    <x v="4"/>
    <n v="0.40139999999999998"/>
    <n v="0.23130000000000001"/>
    <n v="0.20069999999999999"/>
    <n v="0.11565"/>
  </r>
  <r>
    <x v="25"/>
    <x v="8"/>
    <s v="Hofdünger"/>
    <x v="0"/>
    <x v="6"/>
    <s v="BESTAETIGT (6)"/>
    <n v="5360.6399999999994"/>
    <n v="2507.25"/>
    <x v="25"/>
    <x v="4"/>
    <n v="5.3606399999999992"/>
    <n v="2.50725"/>
    <n v="0.2061784615384615"/>
    <n v="9.6432692307692303E-2"/>
  </r>
  <r>
    <x v="25"/>
    <x v="8"/>
    <s v="Hofdünger"/>
    <x v="1"/>
    <x v="11"/>
    <s v="BESTAETIGT (6)"/>
    <n v="178.8"/>
    <n v="120.6"/>
    <x v="13"/>
    <x v="4"/>
    <n v="0.17880000000000001"/>
    <n v="0.1206"/>
    <n v="0.17880000000000001"/>
    <n v="0.1206"/>
  </r>
  <r>
    <x v="25"/>
    <x v="8"/>
    <s v="Recyclingdünger"/>
    <x v="2"/>
    <x v="16"/>
    <s v="BESTAETIGT (6)"/>
    <n v="5169.38"/>
    <n v="1809.9600000000005"/>
    <x v="31"/>
    <x v="4"/>
    <n v="5.1693800000000003"/>
    <n v="1.8099600000000005"/>
    <n v="0.1846207142857143"/>
    <n v="6.4641428571428586E-2"/>
  </r>
  <r>
    <x v="25"/>
    <x v="22"/>
    <s v="Hofdünger"/>
    <x v="0"/>
    <x v="0"/>
    <s v="BESTAETIGT (6)"/>
    <n v="520"/>
    <n v="249.6"/>
    <x v="10"/>
    <x v="4"/>
    <n v="0.52"/>
    <n v="0.24959999999999999"/>
    <n v="0.26"/>
    <n v="0.12479999999999999"/>
  </r>
  <r>
    <x v="25"/>
    <x v="22"/>
    <s v="Hofdünger"/>
    <x v="0"/>
    <x v="1"/>
    <s v="BESTAETIGT (6)"/>
    <n v="123.2"/>
    <n v="50.4"/>
    <x v="10"/>
    <x v="4"/>
    <n v="0.1232"/>
    <n v="5.04E-2"/>
    <n v="6.1600000000000002E-2"/>
    <n v="2.52E-2"/>
  </r>
  <r>
    <x v="25"/>
    <x v="22"/>
    <s v="Hofdünger"/>
    <x v="0"/>
    <x v="6"/>
    <s v="BESTAETIGT (6)"/>
    <n v="1332.7200000000003"/>
    <n v="637.19999999999993"/>
    <x v="18"/>
    <x v="4"/>
    <n v="1.3327200000000003"/>
    <n v="0.63719999999999988"/>
    <n v="0.26654400000000006"/>
    <n v="0.12743999999999997"/>
  </r>
  <r>
    <x v="25"/>
    <x v="22"/>
    <s v="Hofdünger"/>
    <x v="1"/>
    <x v="10"/>
    <s v="BESTAETIGT (6)"/>
    <n v="405"/>
    <n v="450"/>
    <x v="13"/>
    <x v="4"/>
    <n v="0.40500000000000003"/>
    <n v="0.45"/>
    <n v="0.40500000000000003"/>
    <n v="0.45"/>
  </r>
  <r>
    <x v="25"/>
    <x v="22"/>
    <s v="Hofdünger"/>
    <x v="1"/>
    <x v="11"/>
    <s v="BESTAETIGT (6)"/>
    <n v="4157.1000000000004"/>
    <n v="2803.95"/>
    <x v="18"/>
    <x v="4"/>
    <n v="4.1571000000000007"/>
    <n v="2.8039499999999999"/>
    <n v="0.83142000000000016"/>
    <n v="0.56079000000000001"/>
  </r>
  <r>
    <x v="25"/>
    <x v="22"/>
    <s v="Recyclingdünger"/>
    <x v="2"/>
    <x v="16"/>
    <s v="BESTAETIGT (6)"/>
    <n v="7550.16"/>
    <n v="5287.93"/>
    <x v="39"/>
    <x v="4"/>
    <n v="7.55016"/>
    <n v="5.2879300000000002"/>
    <n v="0.27963555555555558"/>
    <n v="0.19584925925925928"/>
  </r>
  <r>
    <x v="25"/>
    <x v="9"/>
    <s v="Hofdünger"/>
    <x v="0"/>
    <x v="4"/>
    <s v="BESTAETIGT (6)"/>
    <n v="735.6"/>
    <n v="418.8"/>
    <x v="7"/>
    <x v="4"/>
    <n v="0.73560000000000003"/>
    <n v="0.41880000000000001"/>
    <n v="0.2452"/>
    <n v="0.1396"/>
  </r>
  <r>
    <x v="25"/>
    <x v="9"/>
    <s v="Hofdünger"/>
    <x v="0"/>
    <x v="6"/>
    <s v="BESTAETIGT (6)"/>
    <n v="823.2"/>
    <n v="400.8"/>
    <x v="2"/>
    <x v="4"/>
    <n v="0.82320000000000004"/>
    <n v="0.40079999999999999"/>
    <n v="0.20580000000000001"/>
    <n v="0.1002"/>
  </r>
  <r>
    <x v="25"/>
    <x v="9"/>
    <s v="Hofdünger"/>
    <x v="1"/>
    <x v="0"/>
    <s v="BESTAETIGT (6)"/>
    <n v="351"/>
    <n v="216"/>
    <x v="10"/>
    <x v="4"/>
    <n v="0.35099999999999998"/>
    <n v="0.216"/>
    <n v="0.17549999999999999"/>
    <n v="0.108"/>
  </r>
  <r>
    <x v="25"/>
    <x v="9"/>
    <s v="Recyclingdünger"/>
    <x v="2"/>
    <x v="16"/>
    <s v="BESTAETIGT (6)"/>
    <n v="1916.55"/>
    <n v="807.06000000000006"/>
    <x v="18"/>
    <x v="4"/>
    <n v="1.91655"/>
    <n v="0.80706000000000011"/>
    <n v="0.38330999999999998"/>
    <n v="0.16141200000000003"/>
  </r>
  <r>
    <x v="25"/>
    <x v="10"/>
    <s v="Hofdünger"/>
    <x v="0"/>
    <x v="0"/>
    <s v="BESTAETIGT (6)"/>
    <n v="202.5"/>
    <n v="97.2"/>
    <x v="13"/>
    <x v="4"/>
    <n v="0.20250000000000001"/>
    <n v="9.7200000000000009E-2"/>
    <n v="0.20250000000000001"/>
    <n v="9.7200000000000009E-2"/>
  </r>
  <r>
    <x v="25"/>
    <x v="10"/>
    <s v="Hofdünger"/>
    <x v="0"/>
    <x v="1"/>
    <s v="BESTAETIGT (6)"/>
    <n v="1559.2"/>
    <n v="645"/>
    <x v="2"/>
    <x v="4"/>
    <n v="1.5592000000000001"/>
    <n v="0.64500000000000002"/>
    <n v="0.38980000000000004"/>
    <n v="0.16125"/>
  </r>
  <r>
    <x v="25"/>
    <x v="10"/>
    <s v="Hofdünger"/>
    <x v="0"/>
    <x v="3"/>
    <s v="BESTAETIGT (6)"/>
    <n v="858"/>
    <n v="338"/>
    <x v="10"/>
    <x v="4"/>
    <n v="0.85799999999999998"/>
    <n v="0.33800000000000002"/>
    <n v="0.42899999999999999"/>
    <n v="0.16900000000000001"/>
  </r>
  <r>
    <x v="25"/>
    <x v="10"/>
    <s v="Hofdünger"/>
    <x v="0"/>
    <x v="4"/>
    <s v="BESTAETIGT (6)"/>
    <n v="2856.8"/>
    <n v="1102.8"/>
    <x v="41"/>
    <x v="4"/>
    <n v="2.8568000000000002"/>
    <n v="1.1028"/>
    <n v="0.25970909090909094"/>
    <n v="0.10025454545454546"/>
  </r>
  <r>
    <x v="25"/>
    <x v="10"/>
    <s v="Hofdünger"/>
    <x v="0"/>
    <x v="5"/>
    <s v="BESTAETIGT (6)"/>
    <n v="1087.5"/>
    <n v="652.5"/>
    <x v="15"/>
    <x v="4"/>
    <n v="1.0874999999999999"/>
    <n v="0.65249999999999997"/>
    <n v="0.15535714285714283"/>
    <n v="9.3214285714285708E-2"/>
  </r>
  <r>
    <x v="25"/>
    <x v="10"/>
    <s v="Hofdünger"/>
    <x v="0"/>
    <x v="6"/>
    <s v="BESTAETIGT (6)"/>
    <n v="14814.42"/>
    <n v="6313.2800000000016"/>
    <x v="103"/>
    <x v="4"/>
    <n v="14.81442"/>
    <n v="6.3132800000000016"/>
    <n v="0.41151166666666666"/>
    <n v="0.17536888888888894"/>
  </r>
  <r>
    <x v="25"/>
    <x v="10"/>
    <s v="Hofdünger"/>
    <x v="1"/>
    <x v="0"/>
    <s v="BESTAETIGT (6)"/>
    <n v="707.84999999999991"/>
    <n v="172.4"/>
    <x v="2"/>
    <x v="4"/>
    <n v="0.70784999999999987"/>
    <n v="0.1724"/>
    <n v="0.17696249999999997"/>
    <n v="4.3099999999999999E-2"/>
  </r>
  <r>
    <x v="25"/>
    <x v="10"/>
    <s v="Hofdünger"/>
    <x v="1"/>
    <x v="9"/>
    <s v="BESTAETIGT (6)"/>
    <n v="252"/>
    <n v="204"/>
    <x v="13"/>
    <x v="4"/>
    <n v="0.252"/>
    <n v="0.20399999999999999"/>
    <n v="0.252"/>
    <n v="0.20399999999999999"/>
  </r>
  <r>
    <x v="25"/>
    <x v="10"/>
    <s v="Hofdünger"/>
    <x v="1"/>
    <x v="11"/>
    <s v="BESTAETIGT (6)"/>
    <n v="2184.04"/>
    <n v="1674.4"/>
    <x v="20"/>
    <x v="4"/>
    <n v="2.18404"/>
    <n v="1.6744000000000001"/>
    <n v="0.36400666666666665"/>
    <n v="0.27906666666666669"/>
  </r>
  <r>
    <x v="25"/>
    <x v="10"/>
    <s v="Hofdünger"/>
    <x v="1"/>
    <x v="12"/>
    <s v="BESTAETIGT (6)"/>
    <n v="1601.6"/>
    <n v="884.8"/>
    <x v="2"/>
    <x v="4"/>
    <n v="1.6015999999999999"/>
    <n v="0.88479999999999992"/>
    <n v="0.40039999999999998"/>
    <n v="0.22119999999999998"/>
  </r>
  <r>
    <x v="25"/>
    <x v="10"/>
    <s v="Hofdünger"/>
    <x v="1"/>
    <x v="22"/>
    <s v="BESTAETIGT (6)"/>
    <n v="198.72"/>
    <n v="129.6"/>
    <x v="13"/>
    <x v="4"/>
    <n v="0.19872000000000001"/>
    <n v="0.12959999999999999"/>
    <n v="0.19872000000000001"/>
    <n v="0.12959999999999999"/>
  </r>
  <r>
    <x v="25"/>
    <x v="10"/>
    <s v="Hofdünger"/>
    <x v="1"/>
    <x v="2"/>
    <s v="BESTAETIGT (6)"/>
    <n v="202.5"/>
    <n v="86.5"/>
    <x v="13"/>
    <x v="4"/>
    <n v="0.20250000000000001"/>
    <n v="8.6499999999999994E-2"/>
    <n v="0.20250000000000001"/>
    <n v="8.6499999999999994E-2"/>
  </r>
  <r>
    <x v="25"/>
    <x v="10"/>
    <s v="Recyclingdünger"/>
    <x v="2"/>
    <x v="16"/>
    <s v="BESTAETIGT (6)"/>
    <n v="46640.9"/>
    <n v="15975.049999999994"/>
    <x v="340"/>
    <x v="4"/>
    <n v="46.640900000000002"/>
    <n v="15.975049999999994"/>
    <n v="0.34294779411764709"/>
    <n v="0.11746360294117643"/>
  </r>
  <r>
    <x v="25"/>
    <x v="10"/>
    <s v="(Leer)"/>
    <x v="4"/>
    <x v="23"/>
    <s v="BESTAETIGT (6)"/>
    <n v="2715.7200000000003"/>
    <n v="371.49"/>
    <x v="18"/>
    <x v="4"/>
    <n v="2.7157200000000001"/>
    <n v="0.37148999999999999"/>
    <n v="0.54314400000000007"/>
    <n v="7.4298000000000003E-2"/>
  </r>
  <r>
    <x v="25"/>
    <x v="11"/>
    <s v="Hofdünger"/>
    <x v="0"/>
    <x v="4"/>
    <s v="BESTAETIGT (6)"/>
    <n v="163"/>
    <n v="64"/>
    <x v="13"/>
    <x v="4"/>
    <n v="0.16300000000000001"/>
    <n v="6.4000000000000001E-2"/>
    <n v="0.16300000000000001"/>
    <n v="6.4000000000000001E-2"/>
  </r>
  <r>
    <x v="25"/>
    <x v="11"/>
    <s v="Hofdünger"/>
    <x v="0"/>
    <x v="6"/>
    <s v="BESTAETIGT (6)"/>
    <n v="684"/>
    <n v="437"/>
    <x v="7"/>
    <x v="4"/>
    <n v="0.68400000000000005"/>
    <n v="0.437"/>
    <n v="0.22800000000000001"/>
    <n v="0.14566666666666667"/>
  </r>
  <r>
    <x v="25"/>
    <x v="11"/>
    <s v="Hofdünger"/>
    <x v="1"/>
    <x v="5"/>
    <s v="BESTAETIGT (6)"/>
    <n v="491.4"/>
    <n v="441"/>
    <x v="10"/>
    <x v="4"/>
    <n v="0.4914"/>
    <n v="0.441"/>
    <n v="0.2457"/>
    <n v="0.2205"/>
  </r>
  <r>
    <x v="25"/>
    <x v="12"/>
    <s v="Hofdünger"/>
    <x v="0"/>
    <x v="0"/>
    <s v="BESTAETIGT (6)"/>
    <n v="107462.61"/>
    <n v="43769.139999999992"/>
    <x v="257"/>
    <x v="4"/>
    <n v="107.46261"/>
    <n v="43.769139999999993"/>
    <n v="0.63213299999999994"/>
    <n v="0.25746552941176465"/>
  </r>
  <r>
    <x v="25"/>
    <x v="12"/>
    <s v="Hofdünger"/>
    <x v="0"/>
    <x v="1"/>
    <s v="BESTAETIGT (6)"/>
    <n v="108459.65"/>
    <n v="45260.130000000005"/>
    <x v="89"/>
    <x v="4"/>
    <n v="108.45965"/>
    <n v="45.260130000000004"/>
    <n v="0.29878691460055096"/>
    <n v="0.12468355371900827"/>
  </r>
  <r>
    <x v="25"/>
    <x v="12"/>
    <s v="Hofdünger"/>
    <x v="0"/>
    <x v="19"/>
    <s v="BESTAETIGT (6)"/>
    <n v="1156.4000000000001"/>
    <n v="473.4"/>
    <x v="18"/>
    <x v="4"/>
    <n v="1.1564000000000001"/>
    <n v="0.47339999999999999"/>
    <n v="0.23128000000000001"/>
    <n v="9.468E-2"/>
  </r>
  <r>
    <x v="25"/>
    <x v="12"/>
    <s v="Hofdünger"/>
    <x v="0"/>
    <x v="2"/>
    <s v="BESTAETIGT (6)"/>
    <n v="8506.24"/>
    <n v="3336.69"/>
    <x v="145"/>
    <x v="4"/>
    <n v="8.50624"/>
    <n v="3.3366899999999999"/>
    <n v="0.18902755555555556"/>
    <n v="7.4148666666666668E-2"/>
  </r>
  <r>
    <x v="25"/>
    <x v="12"/>
    <s v="Hofdünger"/>
    <x v="0"/>
    <x v="3"/>
    <s v="BESTAETIGT (6)"/>
    <n v="39904.400000000001"/>
    <n v="18978.170000000002"/>
    <x v="77"/>
    <x v="4"/>
    <n v="39.904400000000003"/>
    <n v="18.978170000000002"/>
    <n v="0.59558805970149253"/>
    <n v="0.28325626865671644"/>
  </r>
  <r>
    <x v="25"/>
    <x v="12"/>
    <s v="Hofdünger"/>
    <x v="0"/>
    <x v="4"/>
    <s v="BESTAETIGT (6)"/>
    <n v="52962.650000000009"/>
    <n v="22520.3"/>
    <x v="274"/>
    <x v="4"/>
    <n v="52.962650000000011"/>
    <n v="22.520299999999999"/>
    <n v="0.34169451612903234"/>
    <n v="0.14529225806451612"/>
  </r>
  <r>
    <x v="25"/>
    <x v="12"/>
    <s v="Hofdünger"/>
    <x v="0"/>
    <x v="5"/>
    <s v="BESTAETIGT (6)"/>
    <n v="20871.749999999996"/>
    <n v="11088.099999999999"/>
    <x v="234"/>
    <x v="4"/>
    <n v="20.871749999999995"/>
    <n v="11.088099999999999"/>
    <n v="0.2675865384615384"/>
    <n v="0.14215512820512818"/>
  </r>
  <r>
    <x v="25"/>
    <x v="12"/>
    <s v="Hofdünger"/>
    <x v="0"/>
    <x v="6"/>
    <s v="BESTAETIGT (6)"/>
    <n v="80636.049999999988"/>
    <n v="39718.380000000005"/>
    <x v="341"/>
    <x v="4"/>
    <n v="80.636049999999983"/>
    <n v="39.718380000000003"/>
    <n v="0.2724190878378378"/>
    <n v="0.13418371621621622"/>
  </r>
  <r>
    <x v="25"/>
    <x v="12"/>
    <s v="Hofdünger"/>
    <x v="1"/>
    <x v="0"/>
    <s v="BESTAETIGT (6)"/>
    <n v="18954.140000000003"/>
    <n v="4418.079999999999"/>
    <x v="91"/>
    <x v="4"/>
    <n v="18.954140000000002"/>
    <n v="4.4180799999999989"/>
    <n v="0.32125661016949159"/>
    <n v="7.4882711864406759E-2"/>
  </r>
  <r>
    <x v="25"/>
    <x v="12"/>
    <s v="Hofdünger"/>
    <x v="1"/>
    <x v="8"/>
    <s v="BESTAETIGT (6)"/>
    <n v="969.90000000000009"/>
    <n v="420.9"/>
    <x v="18"/>
    <x v="4"/>
    <n v="0.9699000000000001"/>
    <n v="0.4209"/>
    <n v="0.19398000000000001"/>
    <n v="8.4180000000000005E-2"/>
  </r>
  <r>
    <x v="25"/>
    <x v="12"/>
    <s v="Hofdünger"/>
    <x v="1"/>
    <x v="9"/>
    <s v="BESTAETIGT (6)"/>
    <n v="24787.420000000002"/>
    <n v="18686.640000000003"/>
    <x v="113"/>
    <x v="4"/>
    <n v="24.787420000000001"/>
    <n v="18.686640000000004"/>
    <n v="0.47668115384615384"/>
    <n v="0.35935846153846163"/>
  </r>
  <r>
    <x v="25"/>
    <x v="12"/>
    <s v="Hofdünger"/>
    <x v="1"/>
    <x v="10"/>
    <s v="BESTAETIGT (6)"/>
    <n v="1059.8499999999999"/>
    <n v="1178.0999999999999"/>
    <x v="15"/>
    <x v="4"/>
    <n v="1.05985"/>
    <n v="1.1780999999999999"/>
    <n v="0.15140714285714285"/>
    <n v="0.16829999999999998"/>
  </r>
  <r>
    <x v="25"/>
    <x v="12"/>
    <s v="Hofdünger"/>
    <x v="1"/>
    <x v="11"/>
    <s v="BESTAETIGT (6)"/>
    <n v="19395.310000000001"/>
    <n v="12801.930000000004"/>
    <x v="71"/>
    <x v="4"/>
    <n v="19.395310000000002"/>
    <n v="12.801930000000004"/>
    <n v="0.11754733333333335"/>
    <n v="7.7587454545454571E-2"/>
  </r>
  <r>
    <x v="25"/>
    <x v="12"/>
    <s v="Hofdünger"/>
    <x v="1"/>
    <x v="12"/>
    <s v="BESTAETIGT (6)"/>
    <n v="7630.2000000000007"/>
    <n v="4559.8"/>
    <x v="31"/>
    <x v="4"/>
    <n v="7.6302000000000003"/>
    <n v="4.5598000000000001"/>
    <n v="0.27250714285714289"/>
    <n v="0.16284999999999999"/>
  </r>
  <r>
    <x v="25"/>
    <x v="12"/>
    <s v="Hofdünger"/>
    <x v="1"/>
    <x v="1"/>
    <s v="BESTAETIGT (6)"/>
    <n v="11506.530000000002"/>
    <n v="6088.7499999999991"/>
    <x v="132"/>
    <x v="4"/>
    <n v="11.506530000000003"/>
    <n v="6.0887499999999992"/>
    <n v="0.16921367647058827"/>
    <n v="8.9540441176470573E-2"/>
  </r>
  <r>
    <x v="25"/>
    <x v="12"/>
    <s v="Hofdünger"/>
    <x v="1"/>
    <x v="22"/>
    <s v="BESTAETIGT (6)"/>
    <n v="537.28"/>
    <n v="350.40000000000003"/>
    <x v="7"/>
    <x v="4"/>
    <n v="0.53727999999999998"/>
    <n v="0.35040000000000004"/>
    <n v="0.17909333333333333"/>
    <n v="0.11680000000000001"/>
  </r>
  <r>
    <x v="25"/>
    <x v="12"/>
    <s v="Hofdünger"/>
    <x v="1"/>
    <x v="2"/>
    <s v="BESTAETIGT (6)"/>
    <n v="4398.2999999999993"/>
    <n v="1878.7800000000002"/>
    <x v="8"/>
    <x v="4"/>
    <n v="4.398299999999999"/>
    <n v="1.8787800000000001"/>
    <n v="0.23148947368421047"/>
    <n v="9.8883157894736853E-2"/>
  </r>
  <r>
    <x v="25"/>
    <x v="12"/>
    <s v="Hofdünger"/>
    <x v="1"/>
    <x v="14"/>
    <s v="BESTAETIGT (6)"/>
    <n v="520"/>
    <n v="313.5"/>
    <x v="2"/>
    <x v="4"/>
    <n v="0.52"/>
    <n v="0.3135"/>
    <n v="0.13"/>
    <n v="7.8375E-2"/>
  </r>
  <r>
    <x v="25"/>
    <x v="12"/>
    <s v="Hofdünger"/>
    <x v="1"/>
    <x v="4"/>
    <s v="BESTAETIGT (6)"/>
    <n v="191.1"/>
    <n v="171.5"/>
    <x v="10"/>
    <x v="4"/>
    <n v="0.19109999999999999"/>
    <n v="0.17150000000000001"/>
    <n v="9.5549999999999996E-2"/>
    <n v="8.5750000000000007E-2"/>
  </r>
  <r>
    <x v="25"/>
    <x v="12"/>
    <s v="Hofdünger"/>
    <x v="1"/>
    <x v="5"/>
    <s v="BESTAETIGT (6)"/>
    <n v="3494.4"/>
    <n v="3136"/>
    <x v="27"/>
    <x v="4"/>
    <n v="3.4944000000000002"/>
    <n v="3.1360000000000001"/>
    <n v="0.26880000000000004"/>
    <n v="0.24123076923076925"/>
  </r>
  <r>
    <x v="25"/>
    <x v="12"/>
    <s v="Hofdünger"/>
    <x v="1"/>
    <x v="6"/>
    <s v="BESTAETIGT (6)"/>
    <n v="525"/>
    <n v="337.5"/>
    <x v="13"/>
    <x v="4"/>
    <n v="0.52500000000000002"/>
    <n v="0.33750000000000002"/>
    <n v="0.52500000000000002"/>
    <n v="0.33750000000000002"/>
  </r>
  <r>
    <x v="25"/>
    <x v="12"/>
    <s v="Hofdünger"/>
    <x v="1"/>
    <x v="15"/>
    <s v="BESTAETIGT (6)"/>
    <n v="210"/>
    <n v="187.5"/>
    <x v="13"/>
    <x v="4"/>
    <n v="0.21"/>
    <n v="0.1875"/>
    <n v="0.21"/>
    <n v="0.1875"/>
  </r>
  <r>
    <x v="25"/>
    <x v="12"/>
    <s v="Recyclingdünger"/>
    <x v="2"/>
    <x v="16"/>
    <s v="BESTAETIGT (6)"/>
    <n v="331124.53999999916"/>
    <n v="149725.94000000024"/>
    <x v="342"/>
    <x v="4"/>
    <n v="331.12453999999917"/>
    <n v="149.72594000000024"/>
    <n v="0.31033227741330754"/>
    <n v="0.1403242174320527"/>
  </r>
  <r>
    <x v="25"/>
    <x v="12"/>
    <s v="(Leer)"/>
    <x v="4"/>
    <x v="23"/>
    <s v="BESTAETIGT (6)"/>
    <n v="6156.4799999999987"/>
    <n v="842.16000000000008"/>
    <x v="41"/>
    <x v="4"/>
    <n v="6.1564799999999984"/>
    <n v="0.84216000000000013"/>
    <n v="0.55967999999999984"/>
    <n v="7.6560000000000017E-2"/>
  </r>
  <r>
    <x v="0"/>
    <x v="0"/>
    <s v="Hofdünger"/>
    <x v="0"/>
    <x v="0"/>
    <s v="BESTAETIGT (6)"/>
    <n v="380608.08999999997"/>
    <n v="136980.87999999998"/>
    <x v="343"/>
    <x v="5"/>
    <n v="380.60808999999995"/>
    <n v="136.98087999999998"/>
    <n v="1.4638772692307691"/>
    <n v="0.52684953846153837"/>
  </r>
  <r>
    <x v="0"/>
    <x v="0"/>
    <s v="Hofdünger"/>
    <x v="0"/>
    <x v="1"/>
    <s v="BESTAETIGT (6)"/>
    <n v="179068.65999999997"/>
    <n v="73119.189999999988"/>
    <x v="344"/>
    <x v="5"/>
    <n v="179.06865999999997"/>
    <n v="73.119189999999989"/>
    <n v="0.99482588888888868"/>
    <n v="0.40621772222222219"/>
  </r>
  <r>
    <x v="0"/>
    <x v="0"/>
    <s v="Hofdünger"/>
    <x v="0"/>
    <x v="2"/>
    <s v="BESTAETIGT (6)"/>
    <n v="942.25000000000023"/>
    <n v="393.09999999999997"/>
    <x v="11"/>
    <x v="5"/>
    <n v="0.94225000000000025"/>
    <n v="0.39309999999999995"/>
    <n v="6.2816666666666687E-2"/>
    <n v="2.6206666666666663E-2"/>
  </r>
  <r>
    <x v="0"/>
    <x v="0"/>
    <s v="Hofdünger"/>
    <x v="0"/>
    <x v="3"/>
    <s v="BESTAETIGT (6)"/>
    <n v="24012.240000000005"/>
    <n v="11883.760000000004"/>
    <x v="24"/>
    <x v="5"/>
    <n v="24.012240000000006"/>
    <n v="11.883760000000004"/>
    <n v="0.49004571428571442"/>
    <n v="0.24252571428571437"/>
  </r>
  <r>
    <x v="0"/>
    <x v="0"/>
    <s v="Hofdünger"/>
    <x v="0"/>
    <x v="4"/>
    <s v="BESTAETIGT (6)"/>
    <n v="200988.67999999991"/>
    <n v="108270.84999999996"/>
    <x v="260"/>
    <x v="5"/>
    <n v="200.9886799999999"/>
    <n v="108.27084999999997"/>
    <n v="0.38726142581888229"/>
    <n v="0.20861435452793828"/>
  </r>
  <r>
    <x v="0"/>
    <x v="0"/>
    <s v="Hofdünger"/>
    <x v="0"/>
    <x v="5"/>
    <s v="BESTAETIGT (6)"/>
    <n v="38781.649999999994"/>
    <n v="26182.55"/>
    <x v="105"/>
    <x v="5"/>
    <n v="38.781649999999992"/>
    <n v="26.182549999999999"/>
    <n v="1.0205697368421049"/>
    <n v="0.68901447368421054"/>
  </r>
  <r>
    <x v="0"/>
    <x v="0"/>
    <s v="Hofdünger"/>
    <x v="0"/>
    <x v="6"/>
    <s v="BESTAETIGT (6)"/>
    <n v="19109.72"/>
    <n v="9550.0600000000013"/>
    <x v="60"/>
    <x v="5"/>
    <n v="19.109720000000003"/>
    <n v="9.550060000000002"/>
    <n v="0.63699066666666682"/>
    <n v="0.31833533333333341"/>
  </r>
  <r>
    <x v="0"/>
    <x v="0"/>
    <s v="Hofdünger"/>
    <x v="1"/>
    <x v="0"/>
    <s v="BESTAETIGT (6)"/>
    <n v="3640.98"/>
    <n v="2663.16"/>
    <x v="2"/>
    <x v="5"/>
    <n v="3.6409799999999999"/>
    <n v="2.66316"/>
    <n v="0.91024499999999997"/>
    <n v="0.66578999999999999"/>
  </r>
  <r>
    <x v="0"/>
    <x v="0"/>
    <s v="Hofdünger"/>
    <x v="1"/>
    <x v="8"/>
    <s v="BESTAETIGT (6)"/>
    <n v="3074"/>
    <n v="1399"/>
    <x v="15"/>
    <x v="5"/>
    <n v="3.0739999999999998"/>
    <n v="1.399"/>
    <n v="0.43914285714285711"/>
    <n v="0.19985714285714287"/>
  </r>
  <r>
    <x v="0"/>
    <x v="0"/>
    <s v="Hofdünger"/>
    <x v="1"/>
    <x v="9"/>
    <s v="BESTAETIGT (6)"/>
    <n v="31525.93"/>
    <n v="23230.580000000005"/>
    <x v="321"/>
    <x v="5"/>
    <n v="31.525929999999999"/>
    <n v="23.230580000000007"/>
    <n v="0.43786013888888886"/>
    <n v="0.32264694444444453"/>
  </r>
  <r>
    <x v="0"/>
    <x v="0"/>
    <s v="Hofdünger"/>
    <x v="1"/>
    <x v="10"/>
    <s v="BESTAETIGT (6)"/>
    <n v="17710.5"/>
    <n v="14364.900000000001"/>
    <x v="25"/>
    <x v="5"/>
    <n v="17.7105"/>
    <n v="14.364900000000002"/>
    <n v="0.68117307692307694"/>
    <n v="0.55249615384615391"/>
  </r>
  <r>
    <x v="0"/>
    <x v="0"/>
    <s v="Hofdünger"/>
    <x v="1"/>
    <x v="11"/>
    <s v="BESTAETIGT (6)"/>
    <n v="15752.999999999998"/>
    <n v="10128"/>
    <x v="79"/>
    <x v="5"/>
    <n v="15.752999999999998"/>
    <n v="10.128"/>
    <n v="0.25824590163934424"/>
    <n v="0.16603278688524589"/>
  </r>
  <r>
    <x v="0"/>
    <x v="0"/>
    <s v="Hofdünger"/>
    <x v="1"/>
    <x v="12"/>
    <s v="BESTAETIGT (6)"/>
    <n v="131372.06000000003"/>
    <n v="68098.389999999941"/>
    <x v="345"/>
    <x v="5"/>
    <n v="131.37206000000003"/>
    <n v="68.098389999999938"/>
    <n v="0.25023249523809532"/>
    <n v="0.12971121904761893"/>
  </r>
  <r>
    <x v="0"/>
    <x v="0"/>
    <s v="Hofdünger"/>
    <x v="1"/>
    <x v="1"/>
    <s v="BESTAETIGT (6)"/>
    <n v="24591.45"/>
    <n v="12339.949999999999"/>
    <x v="321"/>
    <x v="5"/>
    <n v="24.591450000000002"/>
    <n v="12.339949999999998"/>
    <n v="0.34154791666666667"/>
    <n v="0.17138819444444442"/>
  </r>
  <r>
    <x v="0"/>
    <x v="0"/>
    <s v="Hofdünger"/>
    <x v="1"/>
    <x v="2"/>
    <s v="BESTAETIGT (6)"/>
    <n v="11954.759999999998"/>
    <n v="5052.3300000000008"/>
    <x v="45"/>
    <x v="5"/>
    <n v="11.954759999999998"/>
    <n v="5.0523300000000004"/>
    <n v="0.34156457142857138"/>
    <n v="0.14435228571428574"/>
  </r>
  <r>
    <x v="0"/>
    <x v="0"/>
    <s v="Hofdünger"/>
    <x v="1"/>
    <x v="14"/>
    <s v="BESTAETIGT (6)"/>
    <n v="1640"/>
    <n v="740"/>
    <x v="2"/>
    <x v="5"/>
    <n v="1.64"/>
    <n v="0.74"/>
    <n v="0.41"/>
    <n v="0.185"/>
  </r>
  <r>
    <x v="0"/>
    <x v="0"/>
    <s v="Hofdünger"/>
    <x v="1"/>
    <x v="4"/>
    <s v="BESTAETIGT (6)"/>
    <n v="921.2"/>
    <n v="510.56"/>
    <x v="20"/>
    <x v="5"/>
    <n v="0.92120000000000002"/>
    <n v="0.51056000000000001"/>
    <n v="0.15353333333333333"/>
    <n v="8.509333333333334E-2"/>
  </r>
  <r>
    <x v="0"/>
    <x v="0"/>
    <s v="Hofdünger"/>
    <x v="1"/>
    <x v="15"/>
    <s v="BESTAETIGT (6)"/>
    <n v="11470.2"/>
    <n v="9559.4500000000007"/>
    <x v="82"/>
    <x v="5"/>
    <n v="11.4702"/>
    <n v="9.55945"/>
    <n v="0.54620000000000002"/>
    <n v="0.45521190476190476"/>
  </r>
  <r>
    <x v="0"/>
    <x v="0"/>
    <s v="Hofdünger"/>
    <x v="1"/>
    <x v="17"/>
    <s v="BESTAETIGT (6)"/>
    <n v="120"/>
    <n v="67.5"/>
    <x v="13"/>
    <x v="5"/>
    <n v="0.12"/>
    <n v="6.7500000000000004E-2"/>
    <n v="0.12"/>
    <n v="6.7500000000000004E-2"/>
  </r>
  <r>
    <x v="0"/>
    <x v="0"/>
    <s v="Recyclingdünger"/>
    <x v="2"/>
    <x v="16"/>
    <s v="BESTAETIGT (6)"/>
    <n v="90160.100000000035"/>
    <n v="40872.079999999994"/>
    <x v="123"/>
    <x v="5"/>
    <n v="90.160100000000028"/>
    <n v="40.872079999999997"/>
    <n v="0.76406864406779684"/>
    <n v="0.3463735593220339"/>
  </r>
  <r>
    <x v="0"/>
    <x v="0"/>
    <s v="(Leer)"/>
    <x v="4"/>
    <x v="23"/>
    <s v="BESTAETIGT (6)"/>
    <n v="5260"/>
    <n v="4656"/>
    <x v="51"/>
    <x v="5"/>
    <n v="5.26"/>
    <n v="4.6559999999999997"/>
    <n v="0.4383333333333333"/>
    <n v="0.38799999999999996"/>
  </r>
  <r>
    <x v="0"/>
    <x v="1"/>
    <s v="Hofdünger"/>
    <x v="0"/>
    <x v="0"/>
    <s v="BESTAETIGT (6)"/>
    <n v="2494.8000000000002"/>
    <n v="930.15999999999985"/>
    <x v="2"/>
    <x v="5"/>
    <n v="2.4948000000000001"/>
    <n v="0.93015999999999988"/>
    <n v="0.62370000000000003"/>
    <n v="0.23253999999999997"/>
  </r>
  <r>
    <x v="0"/>
    <x v="1"/>
    <s v="Hofdünger"/>
    <x v="0"/>
    <x v="1"/>
    <s v="BESTAETIGT (6)"/>
    <n v="482.8"/>
    <n v="217.8"/>
    <x v="2"/>
    <x v="5"/>
    <n v="0.48280000000000001"/>
    <n v="0.21780000000000002"/>
    <n v="0.1207"/>
    <n v="5.4450000000000005E-2"/>
  </r>
  <r>
    <x v="0"/>
    <x v="1"/>
    <s v="Hofdünger"/>
    <x v="0"/>
    <x v="3"/>
    <s v="BESTAETIGT (6)"/>
    <n v="24.8"/>
    <n v="10.5"/>
    <x v="13"/>
    <x v="5"/>
    <n v="2.4799999999999999E-2"/>
    <n v="1.0500000000000001E-2"/>
    <n v="2.4799999999999999E-2"/>
    <n v="1.0500000000000001E-2"/>
  </r>
  <r>
    <x v="0"/>
    <x v="1"/>
    <s v="Hofdünger"/>
    <x v="0"/>
    <x v="4"/>
    <s v="BESTAETIGT (6)"/>
    <n v="96.39"/>
    <n v="50.23"/>
    <x v="10"/>
    <x v="5"/>
    <n v="9.6390000000000003E-2"/>
    <n v="5.0229999999999997E-2"/>
    <n v="4.8195000000000002E-2"/>
    <n v="2.5114999999999998E-2"/>
  </r>
  <r>
    <x v="0"/>
    <x v="1"/>
    <s v="Hofdünger"/>
    <x v="0"/>
    <x v="5"/>
    <s v="BESTAETIGT (6)"/>
    <n v="1705.2000000000005"/>
    <n v="1058.3999999999999"/>
    <x v="27"/>
    <x v="5"/>
    <n v="1.7052000000000005"/>
    <n v="1.0583999999999998"/>
    <n v="0.13116923076923082"/>
    <n v="8.1415384615384598E-2"/>
  </r>
  <r>
    <x v="0"/>
    <x v="1"/>
    <s v="Hofdünger"/>
    <x v="0"/>
    <x v="6"/>
    <s v="BESTAETIGT (6)"/>
    <n v="507"/>
    <n v="240.5"/>
    <x v="10"/>
    <x v="5"/>
    <n v="0.50700000000000001"/>
    <n v="0.24049999999999999"/>
    <n v="0.2535"/>
    <n v="0.12025"/>
  </r>
  <r>
    <x v="0"/>
    <x v="1"/>
    <s v="Hofdünger"/>
    <x v="1"/>
    <x v="11"/>
    <s v="BESTAETIGT (6)"/>
    <n v="176"/>
    <n v="100"/>
    <x v="18"/>
    <x v="5"/>
    <n v="0.17599999999999999"/>
    <n v="0.1"/>
    <n v="3.5199999999999995E-2"/>
    <n v="0.02"/>
  </r>
  <r>
    <x v="0"/>
    <x v="1"/>
    <s v="Hofdünger"/>
    <x v="1"/>
    <x v="12"/>
    <s v="BESTAETIGT (6)"/>
    <n v="4117.3"/>
    <n v="2204.5099999999998"/>
    <x v="47"/>
    <x v="5"/>
    <n v="4.1173000000000002"/>
    <n v="2.20451"/>
    <n v="0.25733125000000001"/>
    <n v="0.137781875"/>
  </r>
  <r>
    <x v="0"/>
    <x v="1"/>
    <s v="Hofdünger"/>
    <x v="1"/>
    <x v="1"/>
    <s v="BESTAETIGT (6)"/>
    <n v="66.599999999999994"/>
    <n v="43.2"/>
    <x v="13"/>
    <x v="5"/>
    <n v="6.6599999999999993E-2"/>
    <n v="4.3200000000000002E-2"/>
    <n v="6.6599999999999993E-2"/>
    <n v="4.3200000000000002E-2"/>
  </r>
  <r>
    <x v="0"/>
    <x v="1"/>
    <s v="Hofdünger"/>
    <x v="1"/>
    <x v="14"/>
    <s v="BESTAETIGT (6)"/>
    <n v="275"/>
    <n v="120"/>
    <x v="13"/>
    <x v="5"/>
    <n v="0.27500000000000002"/>
    <n v="0.12"/>
    <n v="0.27500000000000002"/>
    <n v="0.12"/>
  </r>
  <r>
    <x v="0"/>
    <x v="1"/>
    <s v="Hofdünger"/>
    <x v="1"/>
    <x v="15"/>
    <s v="BESTAETIGT (6)"/>
    <n v="210"/>
    <n v="172.5"/>
    <x v="13"/>
    <x v="5"/>
    <n v="0.21"/>
    <n v="0.17249999999999999"/>
    <n v="0.21"/>
    <n v="0.17249999999999999"/>
  </r>
  <r>
    <x v="0"/>
    <x v="1"/>
    <s v="Recyclingdünger"/>
    <x v="2"/>
    <x v="16"/>
    <s v="BESTAETIGT (6)"/>
    <n v="7722.5899999999974"/>
    <n v="3006.5"/>
    <x v="14"/>
    <x v="5"/>
    <n v="7.7225899999999976"/>
    <n v="3.0065"/>
    <n v="0.32177458333333325"/>
    <n v="0.12527083333333333"/>
  </r>
  <r>
    <x v="0"/>
    <x v="15"/>
    <s v="Hofdünger"/>
    <x v="1"/>
    <x v="12"/>
    <s v="BESTAETIGT (6)"/>
    <n v="691.2"/>
    <n v="367.20000000000005"/>
    <x v="7"/>
    <x v="5"/>
    <n v="0.69120000000000004"/>
    <n v="0.36720000000000003"/>
    <n v="0.23040000000000002"/>
    <n v="0.12240000000000001"/>
  </r>
  <r>
    <x v="0"/>
    <x v="15"/>
    <s v="Recyclingdünger"/>
    <x v="2"/>
    <x v="16"/>
    <s v="BESTAETIGT (6)"/>
    <n v="895.85"/>
    <n v="358.75"/>
    <x v="10"/>
    <x v="5"/>
    <n v="0.89585000000000004"/>
    <n v="0.35875000000000001"/>
    <n v="0.44792500000000002"/>
    <n v="0.17937500000000001"/>
  </r>
  <r>
    <x v="0"/>
    <x v="2"/>
    <s v="Hofdünger"/>
    <x v="0"/>
    <x v="0"/>
    <s v="BESTAETIGT (6)"/>
    <n v="6650"/>
    <n v="2907"/>
    <x v="13"/>
    <x v="5"/>
    <n v="6.65"/>
    <n v="2.907"/>
    <n v="6.65"/>
    <n v="2.907"/>
  </r>
  <r>
    <x v="0"/>
    <x v="2"/>
    <s v="Hofdünger"/>
    <x v="0"/>
    <x v="1"/>
    <s v="BESTAETIGT (6)"/>
    <n v="22050.68"/>
    <n v="9293.56"/>
    <x v="11"/>
    <x v="5"/>
    <n v="22.05068"/>
    <n v="9.2935599999999994"/>
    <n v="1.4700453333333334"/>
    <n v="0.6195706666666666"/>
  </r>
  <r>
    <x v="0"/>
    <x v="2"/>
    <s v="Hofdünger"/>
    <x v="0"/>
    <x v="4"/>
    <s v="BESTAETIGT (6)"/>
    <n v="27526.969999999998"/>
    <n v="14132.25"/>
    <x v="28"/>
    <x v="5"/>
    <n v="27.526969999999999"/>
    <n v="14.132250000000001"/>
    <n v="1.5292761111111111"/>
    <n v="0.78512500000000007"/>
  </r>
  <r>
    <x v="0"/>
    <x v="2"/>
    <s v="Hofdünger"/>
    <x v="0"/>
    <x v="5"/>
    <s v="BESTAETIGT (6)"/>
    <n v="5641.2"/>
    <n v="3760.8"/>
    <x v="21"/>
    <x v="5"/>
    <n v="5.6411999999999995"/>
    <n v="3.7608000000000001"/>
    <n v="0.70514999999999994"/>
    <n v="0.47010000000000002"/>
  </r>
  <r>
    <x v="0"/>
    <x v="2"/>
    <s v="Hofdünger"/>
    <x v="1"/>
    <x v="0"/>
    <s v="BESTAETIGT (6)"/>
    <n v="1710"/>
    <n v="940.5"/>
    <x v="10"/>
    <x v="5"/>
    <n v="1.71"/>
    <n v="0.9405"/>
    <n v="0.85499999999999998"/>
    <n v="0.47025"/>
  </r>
  <r>
    <x v="0"/>
    <x v="2"/>
    <s v="Hofdünger"/>
    <x v="1"/>
    <x v="9"/>
    <s v="BESTAETIGT (6)"/>
    <n v="7592.6"/>
    <n v="5490.5"/>
    <x v="21"/>
    <x v="5"/>
    <n v="7.5926"/>
    <n v="5.4904999999999999"/>
    <n v="0.949075"/>
    <n v="0.68631249999999999"/>
  </r>
  <r>
    <x v="0"/>
    <x v="2"/>
    <s v="Hofdünger"/>
    <x v="1"/>
    <x v="10"/>
    <s v="BESTAETIGT (6)"/>
    <n v="2212.6"/>
    <n v="1543.7"/>
    <x v="7"/>
    <x v="5"/>
    <n v="2.2126000000000001"/>
    <n v="1.5437000000000001"/>
    <n v="0.73753333333333337"/>
    <n v="0.51456666666666673"/>
  </r>
  <r>
    <x v="0"/>
    <x v="2"/>
    <s v="Hofdünger"/>
    <x v="1"/>
    <x v="11"/>
    <s v="BESTAETIGT (6)"/>
    <n v="282.23999999999995"/>
    <n v="214.2"/>
    <x v="18"/>
    <x v="5"/>
    <n v="0.28223999999999994"/>
    <n v="0.2142"/>
    <n v="5.6447999999999984E-2"/>
    <n v="4.2840000000000003E-2"/>
  </r>
  <r>
    <x v="0"/>
    <x v="2"/>
    <s v="Hofdünger"/>
    <x v="1"/>
    <x v="12"/>
    <s v="BESTAETIGT (6)"/>
    <n v="6733.65"/>
    <n v="3577.4"/>
    <x v="11"/>
    <x v="5"/>
    <n v="6.7336499999999999"/>
    <n v="3.5773999999999999"/>
    <n v="0.44890999999999998"/>
    <n v="0.23849333333333333"/>
  </r>
  <r>
    <x v="0"/>
    <x v="2"/>
    <s v="Hofdünger"/>
    <x v="1"/>
    <x v="1"/>
    <s v="BESTAETIGT (6)"/>
    <n v="2171.6"/>
    <n v="1298.9000000000001"/>
    <x v="16"/>
    <x v="5"/>
    <n v="2.1715999999999998"/>
    <n v="1.2989000000000002"/>
    <n v="0.21715999999999996"/>
    <n v="0.12989000000000001"/>
  </r>
  <r>
    <x v="0"/>
    <x v="2"/>
    <s v="Hofdünger"/>
    <x v="1"/>
    <x v="2"/>
    <s v="BESTAETIGT (6)"/>
    <n v="2331.25"/>
    <n v="961.25"/>
    <x v="20"/>
    <x v="5"/>
    <n v="2.3312499999999998"/>
    <n v="0.96125000000000005"/>
    <n v="0.38854166666666662"/>
    <n v="0.16020833333333334"/>
  </r>
  <r>
    <x v="0"/>
    <x v="2"/>
    <s v="Recyclingdünger"/>
    <x v="2"/>
    <x v="16"/>
    <s v="BESTAETIGT (6)"/>
    <n v="11058.9"/>
    <n v="4697.5"/>
    <x v="23"/>
    <x v="5"/>
    <n v="11.0589"/>
    <n v="4.6974999999999998"/>
    <n v="1.2287666666666666"/>
    <n v="0.52194444444444443"/>
  </r>
  <r>
    <x v="0"/>
    <x v="25"/>
    <s v="Hofdünger"/>
    <x v="1"/>
    <x v="10"/>
    <s v="BESTAETIGT (6)"/>
    <n v="13770"/>
    <n v="15300"/>
    <x v="15"/>
    <x v="5"/>
    <n v="13.77"/>
    <n v="15.3"/>
    <n v="1.9671428571428571"/>
    <n v="2.1857142857142859"/>
  </r>
  <r>
    <x v="1"/>
    <x v="3"/>
    <s v="Hofdünger"/>
    <x v="0"/>
    <x v="1"/>
    <s v="BESTAETIGT (6)"/>
    <n v="35339.339999999997"/>
    <n v="14774.180000000002"/>
    <x v="53"/>
    <x v="5"/>
    <n v="35.33934"/>
    <n v="14.774180000000003"/>
    <n v="0.37595042553191488"/>
    <n v="0.1571721276595745"/>
  </r>
  <r>
    <x v="1"/>
    <x v="3"/>
    <s v="Hofdünger"/>
    <x v="0"/>
    <x v="2"/>
    <s v="BESTAETIGT (6)"/>
    <n v="5049.53"/>
    <n v="2019.67"/>
    <x v="8"/>
    <x v="5"/>
    <n v="5.0495299999999999"/>
    <n v="2.0196700000000001"/>
    <n v="0.26576473684210528"/>
    <n v="0.10629842105263158"/>
  </r>
  <r>
    <x v="1"/>
    <x v="3"/>
    <s v="Hofdünger"/>
    <x v="0"/>
    <x v="3"/>
    <s v="BESTAETIGT (6)"/>
    <n v="4357.5200000000004"/>
    <n v="1945.5999999999997"/>
    <x v="80"/>
    <x v="5"/>
    <n v="4.3575200000000001"/>
    <n v="1.9455999999999998"/>
    <n v="0.21787600000000001"/>
    <n v="9.7279999999999991E-2"/>
  </r>
  <r>
    <x v="1"/>
    <x v="3"/>
    <s v="Hofdünger"/>
    <x v="0"/>
    <x v="4"/>
    <s v="BESTAETIGT (6)"/>
    <n v="29061.810000000005"/>
    <n v="11838.1"/>
    <x v="0"/>
    <x v="5"/>
    <n v="29.061810000000005"/>
    <n v="11.838100000000001"/>
    <n v="0.34190364705882359"/>
    <n v="0.13927176470588237"/>
  </r>
  <r>
    <x v="1"/>
    <x v="3"/>
    <s v="Hofdünger"/>
    <x v="0"/>
    <x v="5"/>
    <s v="BESTAETIGT (6)"/>
    <n v="4080.11"/>
    <n v="2163.35"/>
    <x v="47"/>
    <x v="5"/>
    <n v="4.0801100000000003"/>
    <n v="2.1633499999999999"/>
    <n v="0.25500687500000002"/>
    <n v="0.13520937499999999"/>
  </r>
  <r>
    <x v="1"/>
    <x v="3"/>
    <s v="Hofdünger"/>
    <x v="0"/>
    <x v="6"/>
    <s v="BESTAETIGT (6)"/>
    <n v="19975.8"/>
    <n v="9561.6500000000015"/>
    <x v="56"/>
    <x v="5"/>
    <n v="19.9758"/>
    <n v="9.561650000000002"/>
    <n v="0.28950434782608697"/>
    <n v="0.13857463768115946"/>
  </r>
  <r>
    <x v="1"/>
    <x v="3"/>
    <s v="Hofdünger"/>
    <x v="1"/>
    <x v="8"/>
    <s v="BESTAETIGT (6)"/>
    <n v="343.5"/>
    <n v="156"/>
    <x v="10"/>
    <x v="5"/>
    <n v="0.34350000000000003"/>
    <n v="0.156"/>
    <n v="0.17175000000000001"/>
    <n v="7.8E-2"/>
  </r>
  <r>
    <x v="1"/>
    <x v="3"/>
    <s v="Hofdünger"/>
    <x v="1"/>
    <x v="9"/>
    <s v="BESTAETIGT (6)"/>
    <n v="2822.4"/>
    <n v="2284.8000000000002"/>
    <x v="15"/>
    <x v="5"/>
    <n v="2.8224"/>
    <n v="2.2848000000000002"/>
    <n v="0.4032"/>
    <n v="0.32640000000000002"/>
  </r>
  <r>
    <x v="1"/>
    <x v="3"/>
    <s v="Hofdünger"/>
    <x v="1"/>
    <x v="11"/>
    <s v="BESTAETIGT (6)"/>
    <n v="2571.36"/>
    <n v="1461"/>
    <x v="28"/>
    <x v="5"/>
    <n v="2.5713600000000003"/>
    <n v="1.4610000000000001"/>
    <n v="0.14285333333333336"/>
    <n v="8.1166666666666665E-2"/>
  </r>
  <r>
    <x v="1"/>
    <x v="3"/>
    <s v="Hofdünger"/>
    <x v="1"/>
    <x v="12"/>
    <s v="BESTAETIGT (6)"/>
    <n v="4217.2199999999993"/>
    <n v="2097.13"/>
    <x v="49"/>
    <x v="5"/>
    <n v="4.2172199999999993"/>
    <n v="2.0971299999999999"/>
    <n v="0.24807176470588232"/>
    <n v="0.12336058823529411"/>
  </r>
  <r>
    <x v="1"/>
    <x v="3"/>
    <s v="Hofdünger"/>
    <x v="1"/>
    <x v="1"/>
    <s v="BESTAETIGT (6)"/>
    <n v="2617.6000000000004"/>
    <n v="1702.5"/>
    <x v="2"/>
    <x v="5"/>
    <n v="2.6176000000000004"/>
    <n v="1.7024999999999999"/>
    <n v="0.65440000000000009"/>
    <n v="0.42562499999999998"/>
  </r>
  <r>
    <x v="1"/>
    <x v="3"/>
    <s v="Hofdünger"/>
    <x v="1"/>
    <x v="5"/>
    <s v="BESTAETIGT (6)"/>
    <n v="229.32"/>
    <n v="205.8"/>
    <x v="13"/>
    <x v="5"/>
    <n v="0.22932"/>
    <n v="0.20580000000000001"/>
    <n v="0.22932"/>
    <n v="0.20580000000000001"/>
  </r>
  <r>
    <x v="1"/>
    <x v="3"/>
    <s v="Hofdünger"/>
    <x v="1"/>
    <x v="17"/>
    <s v="BESTAETIGT (6)"/>
    <n v="1353"/>
    <n v="610.5"/>
    <x v="2"/>
    <x v="5"/>
    <n v="1.353"/>
    <n v="0.61050000000000004"/>
    <n v="0.33825"/>
    <n v="0.15262500000000001"/>
  </r>
  <r>
    <x v="1"/>
    <x v="3"/>
    <s v="Recyclingdünger"/>
    <x v="2"/>
    <x v="16"/>
    <s v="BESTAETIGT (6)"/>
    <n v="98814.229999999952"/>
    <n v="42364.04"/>
    <x v="150"/>
    <x v="5"/>
    <n v="98.814229999999952"/>
    <n v="42.364040000000003"/>
    <n v="0.48676960591132984"/>
    <n v="0.20868985221674879"/>
  </r>
  <r>
    <x v="1"/>
    <x v="4"/>
    <s v="Hofdünger"/>
    <x v="0"/>
    <x v="1"/>
    <s v="BESTAETIGT (6)"/>
    <n v="1207.5"/>
    <n v="531.29999999999995"/>
    <x v="2"/>
    <x v="5"/>
    <n v="1.2075"/>
    <n v="0.53129999999999999"/>
    <n v="0.301875"/>
    <n v="0.132825"/>
  </r>
  <r>
    <x v="1"/>
    <x v="4"/>
    <s v="Hofdünger"/>
    <x v="0"/>
    <x v="2"/>
    <s v="BESTAETIGT (6)"/>
    <n v="585.20000000000005"/>
    <n v="191.4"/>
    <x v="13"/>
    <x v="5"/>
    <n v="0.58520000000000005"/>
    <n v="0.19140000000000001"/>
    <n v="0.58520000000000005"/>
    <n v="0.19140000000000001"/>
  </r>
  <r>
    <x v="1"/>
    <x v="4"/>
    <s v="Hofdünger"/>
    <x v="0"/>
    <x v="3"/>
    <s v="BESTAETIGT (6)"/>
    <n v="175.2"/>
    <n v="72"/>
    <x v="13"/>
    <x v="5"/>
    <n v="0.17519999999999999"/>
    <n v="7.1999999999999995E-2"/>
    <n v="0.17519999999999999"/>
    <n v="7.1999999999999995E-2"/>
  </r>
  <r>
    <x v="1"/>
    <x v="4"/>
    <s v="Hofdünger"/>
    <x v="0"/>
    <x v="4"/>
    <s v="BESTAETIGT (6)"/>
    <n v="890"/>
    <n v="336"/>
    <x v="2"/>
    <x v="5"/>
    <n v="0.89"/>
    <n v="0.33600000000000002"/>
    <n v="0.2225"/>
    <n v="8.4000000000000005E-2"/>
  </r>
  <r>
    <x v="1"/>
    <x v="4"/>
    <s v="Hofdünger"/>
    <x v="0"/>
    <x v="6"/>
    <s v="BESTAETIGT (6)"/>
    <n v="135"/>
    <n v="58.5"/>
    <x v="13"/>
    <x v="5"/>
    <n v="0.13500000000000001"/>
    <n v="5.8500000000000003E-2"/>
    <n v="0.13500000000000001"/>
    <n v="5.8500000000000003E-2"/>
  </r>
  <r>
    <x v="1"/>
    <x v="4"/>
    <s v="Hofdünger"/>
    <x v="1"/>
    <x v="9"/>
    <s v="BESTAETIGT (6)"/>
    <n v="218.4"/>
    <n v="176.8"/>
    <x v="13"/>
    <x v="5"/>
    <n v="0.21840000000000001"/>
    <n v="0.17680000000000001"/>
    <n v="0.21840000000000001"/>
    <n v="0.17680000000000001"/>
  </r>
  <r>
    <x v="1"/>
    <x v="4"/>
    <s v="Hofdünger"/>
    <x v="1"/>
    <x v="11"/>
    <s v="BESTAETIGT (6)"/>
    <n v="112.64"/>
    <n v="64"/>
    <x v="7"/>
    <x v="5"/>
    <n v="0.11264"/>
    <n v="6.4000000000000001E-2"/>
    <n v="3.7546666666666666E-2"/>
    <n v="2.1333333333333333E-2"/>
  </r>
  <r>
    <x v="1"/>
    <x v="4"/>
    <s v="Recyclingdünger"/>
    <x v="2"/>
    <x v="16"/>
    <s v="BESTAETIGT (6)"/>
    <n v="5000"/>
    <n v="2500"/>
    <x v="51"/>
    <x v="5"/>
    <n v="5"/>
    <n v="2.5"/>
    <n v="0.41666666666666669"/>
    <n v="0.20833333333333334"/>
  </r>
  <r>
    <x v="1"/>
    <x v="1"/>
    <s v="Hofdünger"/>
    <x v="0"/>
    <x v="1"/>
    <s v="BESTAETIGT (6)"/>
    <n v="6948"/>
    <n v="2909.8"/>
    <x v="84"/>
    <x v="5"/>
    <n v="6.9480000000000004"/>
    <n v="2.9098000000000002"/>
    <n v="0.31581818181818183"/>
    <n v="0.13226363636363636"/>
  </r>
  <r>
    <x v="1"/>
    <x v="1"/>
    <s v="Hofdünger"/>
    <x v="0"/>
    <x v="4"/>
    <s v="BESTAETIGT (6)"/>
    <n v="5435.04"/>
    <n v="2536.5600000000004"/>
    <x v="18"/>
    <x v="5"/>
    <n v="5.4350399999999999"/>
    <n v="2.5365600000000006"/>
    <n v="1.087008"/>
    <n v="0.5073120000000001"/>
  </r>
  <r>
    <x v="1"/>
    <x v="1"/>
    <s v="Hofdünger"/>
    <x v="0"/>
    <x v="5"/>
    <s v="BESTAETIGT (6)"/>
    <n v="9963.7699999999986"/>
    <n v="5926.0700000000015"/>
    <x v="99"/>
    <x v="5"/>
    <n v="9.9637699999999985"/>
    <n v="5.9260700000000019"/>
    <n v="0.17792446428571426"/>
    <n v="0.1058226785714286"/>
  </r>
  <r>
    <x v="1"/>
    <x v="1"/>
    <s v="Hofdünger"/>
    <x v="1"/>
    <x v="11"/>
    <s v="BESTAETIGT (6)"/>
    <n v="3132.7999999999984"/>
    <n v="1780"/>
    <x v="68"/>
    <x v="5"/>
    <n v="3.1327999999999983"/>
    <n v="1.78"/>
    <n v="7.1199999999999958E-2"/>
    <n v="4.0454545454545458E-2"/>
  </r>
  <r>
    <x v="1"/>
    <x v="1"/>
    <s v="Hofdünger"/>
    <x v="1"/>
    <x v="12"/>
    <s v="BESTAETIGT (6)"/>
    <n v="1374.1"/>
    <n v="765.8"/>
    <x v="2"/>
    <x v="5"/>
    <n v="1.3740999999999999"/>
    <n v="0.76579999999999993"/>
    <n v="0.34352499999999997"/>
    <n v="0.19144999999999998"/>
  </r>
  <r>
    <x v="1"/>
    <x v="1"/>
    <s v="Hofdünger"/>
    <x v="1"/>
    <x v="1"/>
    <s v="BESTAETIGT (6)"/>
    <n v="567.79999999999995"/>
    <n v="306"/>
    <x v="10"/>
    <x v="5"/>
    <n v="0.56779999999999997"/>
    <n v="0.30599999999999999"/>
    <n v="0.28389999999999999"/>
    <n v="0.153"/>
  </r>
  <r>
    <x v="1"/>
    <x v="1"/>
    <s v="Recyclingdünger"/>
    <x v="2"/>
    <x v="16"/>
    <s v="BESTAETIGT (6)"/>
    <n v="19956.239999999998"/>
    <n v="8941.9800000000014"/>
    <x v="76"/>
    <x v="5"/>
    <n v="19.956239999999998"/>
    <n v="8.9419800000000009"/>
    <n v="0.58694823529411755"/>
    <n v="0.26299941176470593"/>
  </r>
  <r>
    <x v="1"/>
    <x v="5"/>
    <s v="Hofdünger"/>
    <x v="0"/>
    <x v="1"/>
    <s v="BESTAETIGT (6)"/>
    <n v="5151.3600000000006"/>
    <n v="2370.88"/>
    <x v="22"/>
    <x v="5"/>
    <n v="5.1513600000000004"/>
    <n v="2.3708800000000001"/>
    <n v="0.20605440000000003"/>
    <n v="9.4835200000000008E-2"/>
  </r>
  <r>
    <x v="1"/>
    <x v="5"/>
    <s v="Hofdünger"/>
    <x v="0"/>
    <x v="2"/>
    <s v="BESTAETIGT (6)"/>
    <n v="460"/>
    <n v="180"/>
    <x v="13"/>
    <x v="5"/>
    <n v="0.46"/>
    <n v="0.18"/>
    <n v="0.46"/>
    <n v="0.18"/>
  </r>
  <r>
    <x v="1"/>
    <x v="5"/>
    <s v="Hofdünger"/>
    <x v="0"/>
    <x v="4"/>
    <s v="BESTAETIGT (6)"/>
    <n v="450.32"/>
    <n v="221.52"/>
    <x v="13"/>
    <x v="5"/>
    <n v="0.45032"/>
    <n v="0.22152000000000002"/>
    <n v="0.45032"/>
    <n v="0.22152000000000002"/>
  </r>
  <r>
    <x v="1"/>
    <x v="5"/>
    <s v="Hofdünger"/>
    <x v="1"/>
    <x v="12"/>
    <s v="BESTAETIGT (6)"/>
    <n v="343.99"/>
    <n v="182.82"/>
    <x v="7"/>
    <x v="5"/>
    <n v="0.34399000000000002"/>
    <n v="0.18281999999999998"/>
    <n v="0.11466333333333334"/>
    <n v="6.0939999999999994E-2"/>
  </r>
  <r>
    <x v="1"/>
    <x v="5"/>
    <s v="Hofdünger"/>
    <x v="1"/>
    <x v="1"/>
    <s v="BESTAETIGT (6)"/>
    <n v="184"/>
    <n v="82.5"/>
    <x v="13"/>
    <x v="5"/>
    <n v="0.184"/>
    <n v="8.2500000000000004E-2"/>
    <n v="0.184"/>
    <n v="8.2500000000000004E-2"/>
  </r>
  <r>
    <x v="1"/>
    <x v="5"/>
    <s v="Recyclingdünger"/>
    <x v="2"/>
    <x v="16"/>
    <s v="BESTAETIGT (6)"/>
    <n v="1208.74"/>
    <n v="439.4"/>
    <x v="2"/>
    <x v="5"/>
    <n v="1.2087399999999999"/>
    <n v="0.43939999999999996"/>
    <n v="0.30218499999999998"/>
    <n v="0.10984999999999999"/>
  </r>
  <r>
    <x v="1"/>
    <x v="5"/>
    <s v="(Leer)"/>
    <x v="4"/>
    <x v="23"/>
    <s v="BESTAETIGT (6)"/>
    <n v="312"/>
    <n v="360"/>
    <x v="13"/>
    <x v="5"/>
    <n v="0.312"/>
    <n v="0.36"/>
    <n v="0.312"/>
    <n v="0.36"/>
  </r>
  <r>
    <x v="1"/>
    <x v="10"/>
    <s v="Hofdünger"/>
    <x v="0"/>
    <x v="6"/>
    <s v="BESTAETIGT (6)"/>
    <n v="513"/>
    <n v="266"/>
    <x v="10"/>
    <x v="5"/>
    <n v="0.51300000000000001"/>
    <n v="0.26600000000000001"/>
    <n v="0.25650000000000001"/>
    <n v="0.13300000000000001"/>
  </r>
  <r>
    <x v="2"/>
    <x v="0"/>
    <s v="Hofdünger"/>
    <x v="1"/>
    <x v="0"/>
    <s v="BESTAETIGT (6)"/>
    <n v="624"/>
    <n v="537.6"/>
    <x v="7"/>
    <x v="5"/>
    <n v="0.624"/>
    <n v="0.53760000000000008"/>
    <n v="0.20799999999999999"/>
    <n v="0.17920000000000003"/>
  </r>
  <r>
    <x v="2"/>
    <x v="0"/>
    <s v="Hofdünger"/>
    <x v="1"/>
    <x v="1"/>
    <s v="BESTAETIGT (6)"/>
    <n v="456.3"/>
    <n v="303.75"/>
    <x v="13"/>
    <x v="5"/>
    <n v="0.45630000000000004"/>
    <n v="0.30375000000000002"/>
    <n v="0.45630000000000004"/>
    <n v="0.30375000000000002"/>
  </r>
  <r>
    <x v="2"/>
    <x v="0"/>
    <s v="Recyclingdünger"/>
    <x v="2"/>
    <x v="16"/>
    <s v="BESTAETIGT (6)"/>
    <n v="52468.779999999992"/>
    <n v="20818.420000000006"/>
    <x v="113"/>
    <x v="5"/>
    <n v="52.468779999999988"/>
    <n v="20.818420000000007"/>
    <n v="1.0090149999999998"/>
    <n v="0.40035423076923088"/>
  </r>
  <r>
    <x v="2"/>
    <x v="3"/>
    <s v="Hofdünger"/>
    <x v="0"/>
    <x v="0"/>
    <s v="BESTAETIGT (6)"/>
    <n v="1909.3600000000001"/>
    <n v="797.36"/>
    <x v="18"/>
    <x v="5"/>
    <n v="1.9093600000000002"/>
    <n v="0.79736000000000007"/>
    <n v="0.38187200000000004"/>
    <n v="0.159472"/>
  </r>
  <r>
    <x v="2"/>
    <x v="3"/>
    <s v="Hofdünger"/>
    <x v="0"/>
    <x v="1"/>
    <s v="BESTAETIGT (6)"/>
    <n v="507.5"/>
    <n v="210"/>
    <x v="10"/>
    <x v="5"/>
    <n v="0.50749999999999995"/>
    <n v="0.21"/>
    <n v="0.25374999999999998"/>
    <n v="0.105"/>
  </r>
  <r>
    <x v="2"/>
    <x v="3"/>
    <s v="Hofdünger"/>
    <x v="0"/>
    <x v="3"/>
    <s v="BESTAETIGT (6)"/>
    <n v="465"/>
    <n v="180"/>
    <x v="13"/>
    <x v="5"/>
    <n v="0.46500000000000002"/>
    <n v="0.18"/>
    <n v="0.46500000000000002"/>
    <n v="0.18"/>
  </r>
  <r>
    <x v="2"/>
    <x v="3"/>
    <s v="Hofdünger"/>
    <x v="0"/>
    <x v="4"/>
    <s v="BESTAETIGT (6)"/>
    <n v="848"/>
    <n v="454.4"/>
    <x v="7"/>
    <x v="5"/>
    <n v="0.84799999999999998"/>
    <n v="0.45439999999999997"/>
    <n v="0.28266666666666668"/>
    <n v="0.15146666666666667"/>
  </r>
  <r>
    <x v="2"/>
    <x v="3"/>
    <s v="Hofdünger"/>
    <x v="0"/>
    <x v="6"/>
    <s v="BESTAETIGT (6)"/>
    <n v="219.95"/>
    <n v="124.5"/>
    <x v="13"/>
    <x v="5"/>
    <n v="0.21994999999999998"/>
    <n v="0.1245"/>
    <n v="0.21994999999999998"/>
    <n v="0.1245"/>
  </r>
  <r>
    <x v="2"/>
    <x v="3"/>
    <s v="Hofdünger"/>
    <x v="1"/>
    <x v="0"/>
    <s v="BESTAETIGT (6)"/>
    <n v="506"/>
    <n v="407"/>
    <x v="13"/>
    <x v="5"/>
    <n v="0.50600000000000001"/>
    <n v="0.40699999999999997"/>
    <n v="0.50600000000000001"/>
    <n v="0.40699999999999997"/>
  </r>
  <r>
    <x v="2"/>
    <x v="3"/>
    <s v="Hofdünger"/>
    <x v="1"/>
    <x v="11"/>
    <s v="BESTAETIGT (6)"/>
    <n v="414.79999999999995"/>
    <n v="305"/>
    <x v="10"/>
    <x v="5"/>
    <n v="0.41479999999999995"/>
    <n v="0.30499999999999999"/>
    <n v="0.20739999999999997"/>
    <n v="0.1525"/>
  </r>
  <r>
    <x v="2"/>
    <x v="3"/>
    <s v="Hofdünger"/>
    <x v="1"/>
    <x v="12"/>
    <s v="BESTAETIGT (6)"/>
    <n v="3500.01"/>
    <n v="1665.6399999999999"/>
    <x v="23"/>
    <x v="5"/>
    <n v="3.5000100000000001"/>
    <n v="1.6656399999999998"/>
    <n v="0.38889000000000001"/>
    <n v="0.18507111111111108"/>
  </r>
  <r>
    <x v="2"/>
    <x v="3"/>
    <s v="Hofdünger"/>
    <x v="1"/>
    <x v="1"/>
    <s v="BESTAETIGT (6)"/>
    <n v="239.2"/>
    <n v="107.25"/>
    <x v="13"/>
    <x v="5"/>
    <n v="0.2392"/>
    <n v="0.10725"/>
    <n v="0.2392"/>
    <n v="0.10725"/>
  </r>
  <r>
    <x v="2"/>
    <x v="3"/>
    <s v="Recyclingdünger"/>
    <x v="2"/>
    <x v="16"/>
    <s v="BESTAETIGT (6)"/>
    <n v="41503.49000000002"/>
    <n v="17496.210000000003"/>
    <x v="234"/>
    <x v="5"/>
    <n v="41.503490000000021"/>
    <n v="17.496210000000001"/>
    <n v="0.53209602564102587"/>
    <n v="0.22431038461538463"/>
  </r>
  <r>
    <x v="2"/>
    <x v="4"/>
    <s v="Hofdünger"/>
    <x v="0"/>
    <x v="0"/>
    <s v="BESTAETIGT (6)"/>
    <n v="122513.40000000002"/>
    <n v="49093.80999999999"/>
    <x v="245"/>
    <x v="5"/>
    <n v="122.51340000000002"/>
    <n v="49.093809999999991"/>
    <n v="0.53036103896103903"/>
    <n v="0.21252731601731598"/>
  </r>
  <r>
    <x v="2"/>
    <x v="4"/>
    <s v="Hofdünger"/>
    <x v="0"/>
    <x v="1"/>
    <s v="BESTAETIGT (6)"/>
    <n v="130441.74999999997"/>
    <n v="55258.500000000029"/>
    <x v="346"/>
    <x v="5"/>
    <n v="130.44174999999998"/>
    <n v="55.258500000000026"/>
    <n v="0.28051989247311826"/>
    <n v="0.1188354838709678"/>
  </r>
  <r>
    <x v="2"/>
    <x v="4"/>
    <s v="Hofdünger"/>
    <x v="0"/>
    <x v="2"/>
    <s v="BESTAETIGT (6)"/>
    <n v="19308.100000000002"/>
    <n v="8333.9"/>
    <x v="34"/>
    <x v="5"/>
    <n v="19.308100000000003"/>
    <n v="8.3338999999999999"/>
    <n v="0.4022520833333334"/>
    <n v="0.17362291666666665"/>
  </r>
  <r>
    <x v="2"/>
    <x v="4"/>
    <s v="Hofdünger"/>
    <x v="0"/>
    <x v="3"/>
    <s v="BESTAETIGT (6)"/>
    <n v="73729.059999999969"/>
    <n v="33888.410000000003"/>
    <x v="223"/>
    <x v="5"/>
    <n v="73.729059999999976"/>
    <n v="33.88841"/>
    <n v="0.38004670103092769"/>
    <n v="0.17468252577319587"/>
  </r>
  <r>
    <x v="2"/>
    <x v="4"/>
    <s v="Hofdünger"/>
    <x v="0"/>
    <x v="4"/>
    <s v="BESTAETIGT (6)"/>
    <n v="131631.46"/>
    <n v="57726.259999999987"/>
    <x v="347"/>
    <x v="5"/>
    <n v="131.63146"/>
    <n v="57.726259999999989"/>
    <n v="0.45705368055555556"/>
    <n v="0.20043840277777775"/>
  </r>
  <r>
    <x v="2"/>
    <x v="4"/>
    <s v="Hofdünger"/>
    <x v="0"/>
    <x v="5"/>
    <s v="BESTAETIGT (6)"/>
    <n v="37549.060000000005"/>
    <n v="20561.699999999997"/>
    <x v="78"/>
    <x v="5"/>
    <n v="37.549060000000004"/>
    <n v="20.561699999999998"/>
    <n v="0.26075736111111114"/>
    <n v="0.14278958333333333"/>
  </r>
  <r>
    <x v="2"/>
    <x v="4"/>
    <s v="Hofdünger"/>
    <x v="0"/>
    <x v="6"/>
    <s v="BESTAETIGT (6)"/>
    <n v="60023.760000000017"/>
    <n v="30943.459999999995"/>
    <x v="119"/>
    <x v="5"/>
    <n v="60.023760000000017"/>
    <n v="30.943459999999995"/>
    <n v="0.32980087912087924"/>
    <n v="0.17001901098901095"/>
  </r>
  <r>
    <x v="2"/>
    <x v="4"/>
    <s v="Hofdünger"/>
    <x v="1"/>
    <x v="0"/>
    <s v="BESTAETIGT (6)"/>
    <n v="14848"/>
    <n v="6922.6"/>
    <x v="39"/>
    <x v="5"/>
    <n v="14.848000000000001"/>
    <n v="6.9226000000000001"/>
    <n v="0.54992592592592593"/>
    <n v="0.25639259259259262"/>
  </r>
  <r>
    <x v="2"/>
    <x v="4"/>
    <s v="Hofdünger"/>
    <x v="1"/>
    <x v="8"/>
    <s v="BESTAETIGT (6)"/>
    <n v="17195.099999999999"/>
    <n v="8173.170000000001"/>
    <x v="58"/>
    <x v="5"/>
    <n v="17.1951"/>
    <n v="8.1731700000000007"/>
    <n v="0.2686734375"/>
    <n v="0.12770578125000001"/>
  </r>
  <r>
    <x v="2"/>
    <x v="4"/>
    <s v="Hofdünger"/>
    <x v="1"/>
    <x v="18"/>
    <s v="BESTAETIGT (6)"/>
    <n v="5352.0999999999995"/>
    <n v="3879.2999999999997"/>
    <x v="41"/>
    <x v="5"/>
    <n v="5.3520999999999992"/>
    <n v="3.8792999999999997"/>
    <n v="0.48655454545454541"/>
    <n v="0.35266363636363635"/>
  </r>
  <r>
    <x v="2"/>
    <x v="4"/>
    <s v="Hofdünger"/>
    <x v="1"/>
    <x v="9"/>
    <s v="BESTAETIGT (6)"/>
    <n v="88391.280000000028"/>
    <n v="61412.670000000027"/>
    <x v="348"/>
    <x v="5"/>
    <n v="88.391280000000023"/>
    <n v="61.412670000000027"/>
    <n v="0.48834961325966864"/>
    <n v="0.33929651933701671"/>
  </r>
  <r>
    <x v="2"/>
    <x v="4"/>
    <s v="Hofdünger"/>
    <x v="1"/>
    <x v="10"/>
    <s v="BESTAETIGT (6)"/>
    <n v="1465.2"/>
    <n v="1532.5"/>
    <x v="23"/>
    <x v="5"/>
    <n v="1.4652000000000001"/>
    <n v="1.5325"/>
    <n v="0.1628"/>
    <n v="0.17027777777777778"/>
  </r>
  <r>
    <x v="2"/>
    <x v="4"/>
    <s v="Hofdünger"/>
    <x v="1"/>
    <x v="11"/>
    <s v="BESTAETIGT (6)"/>
    <n v="36190.85"/>
    <n v="28420.010000000002"/>
    <x v="349"/>
    <x v="5"/>
    <n v="36.190849999999998"/>
    <n v="28.420010000000001"/>
    <n v="0.12144580536912751"/>
    <n v="9.5369161073825509E-2"/>
  </r>
  <r>
    <x v="2"/>
    <x v="4"/>
    <s v="Hofdünger"/>
    <x v="1"/>
    <x v="12"/>
    <s v="BESTAETIGT (6)"/>
    <n v="40013.890000000014"/>
    <n v="22069.039999999994"/>
    <x v="44"/>
    <x v="5"/>
    <n v="40.013890000000011"/>
    <n v="22.069039999999994"/>
    <n v="0.36048549549549558"/>
    <n v="0.19882018018018013"/>
  </r>
  <r>
    <x v="2"/>
    <x v="4"/>
    <s v="Hofdünger"/>
    <x v="1"/>
    <x v="1"/>
    <s v="BESTAETIGT (6)"/>
    <n v="20729.679999999997"/>
    <n v="10451.34"/>
    <x v="156"/>
    <x v="5"/>
    <n v="20.729679999999998"/>
    <n v="10.45134"/>
    <n v="0.24975518072289155"/>
    <n v="0.12591975903614458"/>
  </r>
  <r>
    <x v="2"/>
    <x v="4"/>
    <s v="Hofdünger"/>
    <x v="1"/>
    <x v="2"/>
    <s v="BESTAETIGT (6)"/>
    <n v="16629.45"/>
    <n v="7131.93"/>
    <x v="127"/>
    <x v="5"/>
    <n v="16.629450000000002"/>
    <n v="7.1319300000000005"/>
    <n v="0.39593928571428577"/>
    <n v="0.16980785714285715"/>
  </r>
  <r>
    <x v="2"/>
    <x v="4"/>
    <s v="Hofdünger"/>
    <x v="1"/>
    <x v="14"/>
    <s v="BESTAETIGT (6)"/>
    <n v="1325.4"/>
    <n v="574.17000000000007"/>
    <x v="41"/>
    <x v="5"/>
    <n v="1.3254000000000001"/>
    <n v="0.57417000000000007"/>
    <n v="0.12049090909090911"/>
    <n v="5.2197272727272731E-2"/>
  </r>
  <r>
    <x v="2"/>
    <x v="4"/>
    <s v="Hofdünger"/>
    <x v="1"/>
    <x v="4"/>
    <s v="BESTAETIGT (6)"/>
    <n v="1768.5"/>
    <n v="1493.94"/>
    <x v="15"/>
    <x v="5"/>
    <n v="1.7685"/>
    <n v="1.49394"/>
    <n v="0.25264285714285711"/>
    <n v="0.21342"/>
  </r>
  <r>
    <x v="2"/>
    <x v="4"/>
    <s v="Hofdünger"/>
    <x v="1"/>
    <x v="5"/>
    <s v="BESTAETIGT (6)"/>
    <n v="1887"/>
    <n v="1506"/>
    <x v="2"/>
    <x v="5"/>
    <n v="1.887"/>
    <n v="1.506"/>
    <n v="0.47175"/>
    <n v="0.3765"/>
  </r>
  <r>
    <x v="2"/>
    <x v="4"/>
    <s v="Hofdünger"/>
    <x v="1"/>
    <x v="15"/>
    <s v="BESTAETIGT (6)"/>
    <n v="2520"/>
    <n v="2070"/>
    <x v="7"/>
    <x v="5"/>
    <n v="2.52"/>
    <n v="2.0699999999999998"/>
    <n v="0.84"/>
    <n v="0.69"/>
  </r>
  <r>
    <x v="2"/>
    <x v="4"/>
    <s v="Hofdünger"/>
    <x v="1"/>
    <x v="17"/>
    <s v="BESTAETIGT (6)"/>
    <n v="412"/>
    <n v="181.64"/>
    <x v="2"/>
    <x v="5"/>
    <n v="0.41199999999999998"/>
    <n v="0.18164"/>
    <n v="0.10299999999999999"/>
    <n v="4.5409999999999999E-2"/>
  </r>
  <r>
    <x v="2"/>
    <x v="4"/>
    <s v="Recyclingdünger"/>
    <x v="2"/>
    <x v="16"/>
    <s v="BESTAETIGT (6)"/>
    <n v="686477.15000000014"/>
    <n v="329791.83999999979"/>
    <x v="350"/>
    <x v="5"/>
    <n v="686.47715000000017"/>
    <n v="329.79183999999981"/>
    <n v="0.40004495920745931"/>
    <n v="0.19218638694638684"/>
  </r>
  <r>
    <x v="2"/>
    <x v="4"/>
    <s v="(Leer)"/>
    <x v="4"/>
    <x v="23"/>
    <s v="BESTAETIGT (6)"/>
    <n v="15082.369999999999"/>
    <n v="13075.299999999997"/>
    <x v="52"/>
    <x v="5"/>
    <n v="15.082369999999999"/>
    <n v="13.075299999999997"/>
    <n v="0.30164740000000001"/>
    <n v="0.26150599999999996"/>
  </r>
  <r>
    <x v="2"/>
    <x v="7"/>
    <s v="Recyclingdünger"/>
    <x v="2"/>
    <x v="16"/>
    <s v="BESTAETIGT (6)"/>
    <n v="12480"/>
    <n v="8320"/>
    <x v="13"/>
    <x v="5"/>
    <n v="12.48"/>
    <n v="8.32"/>
    <n v="12.48"/>
    <n v="8.32"/>
  </r>
  <r>
    <x v="2"/>
    <x v="1"/>
    <s v="Hofdünger"/>
    <x v="0"/>
    <x v="3"/>
    <s v="BESTAETIGT (6)"/>
    <n v="750"/>
    <n v="350"/>
    <x v="7"/>
    <x v="5"/>
    <n v="0.75"/>
    <n v="0.35"/>
    <n v="0.25"/>
    <n v="0.11666666666666665"/>
  </r>
  <r>
    <x v="2"/>
    <x v="1"/>
    <s v="Hofdünger"/>
    <x v="1"/>
    <x v="9"/>
    <s v="BESTAETIGT (6)"/>
    <n v="7816"/>
    <n v="5244"/>
    <x v="49"/>
    <x v="5"/>
    <n v="7.8159999999999998"/>
    <n v="5.2439999999999998"/>
    <n v="0.45976470588235291"/>
    <n v="0.30847058823529411"/>
  </r>
  <r>
    <x v="2"/>
    <x v="1"/>
    <s v="Hofdünger"/>
    <x v="1"/>
    <x v="11"/>
    <s v="BESTAETIGT (6)"/>
    <n v="2160"/>
    <n v="1360"/>
    <x v="13"/>
    <x v="5"/>
    <n v="2.16"/>
    <n v="1.36"/>
    <n v="2.16"/>
    <n v="1.36"/>
  </r>
  <r>
    <x v="2"/>
    <x v="1"/>
    <s v="Hofdünger"/>
    <x v="1"/>
    <x v="12"/>
    <s v="BESTAETIGT (6)"/>
    <n v="4879.2"/>
    <n v="2743.2"/>
    <x v="16"/>
    <x v="5"/>
    <n v="4.8792"/>
    <n v="2.7431999999999999"/>
    <n v="0.48792000000000002"/>
    <n v="0.27432000000000001"/>
  </r>
  <r>
    <x v="2"/>
    <x v="1"/>
    <s v="Hofdünger"/>
    <x v="1"/>
    <x v="1"/>
    <s v="BESTAETIGT (6)"/>
    <n v="13.52"/>
    <n v="9"/>
    <x v="13"/>
    <x v="5"/>
    <n v="1.3519999999999999E-2"/>
    <n v="8.9999999999999993E-3"/>
    <n v="1.3519999999999999E-2"/>
    <n v="8.9999999999999993E-3"/>
  </r>
  <r>
    <x v="2"/>
    <x v="1"/>
    <s v="Recyclingdünger"/>
    <x v="2"/>
    <x v="16"/>
    <s v="BESTAETIGT (6)"/>
    <n v="123401.05999999994"/>
    <n v="49983.300000000017"/>
    <x v="351"/>
    <x v="5"/>
    <n v="123.40105999999994"/>
    <n v="49.983300000000014"/>
    <n v="0.42405862542955308"/>
    <n v="0.17176391752577325"/>
  </r>
  <r>
    <x v="2"/>
    <x v="1"/>
    <s v="(Leer)"/>
    <x v="4"/>
    <x v="23"/>
    <s v="BESTAETIGT (6)"/>
    <n v="780"/>
    <n v="900"/>
    <x v="10"/>
    <x v="5"/>
    <n v="0.78"/>
    <n v="0.9"/>
    <n v="0.39"/>
    <n v="0.45"/>
  </r>
  <r>
    <x v="2"/>
    <x v="5"/>
    <s v="Hofdünger"/>
    <x v="0"/>
    <x v="0"/>
    <s v="BESTAETIGT (6)"/>
    <n v="1221"/>
    <n v="481"/>
    <x v="7"/>
    <x v="5"/>
    <n v="1.2210000000000001"/>
    <n v="0.48099999999999998"/>
    <n v="0.40700000000000003"/>
    <n v="0.16033333333333333"/>
  </r>
  <r>
    <x v="2"/>
    <x v="5"/>
    <s v="Hofdünger"/>
    <x v="0"/>
    <x v="4"/>
    <s v="BESTAETIGT (6)"/>
    <n v="26388"/>
    <n v="15246.4"/>
    <x v="49"/>
    <x v="5"/>
    <n v="26.388000000000002"/>
    <n v="15.2464"/>
    <n v="1.5522352941176472"/>
    <n v="0.89684705882352933"/>
  </r>
  <r>
    <x v="2"/>
    <x v="5"/>
    <s v="Hofdünger"/>
    <x v="0"/>
    <x v="6"/>
    <s v="BESTAETIGT (6)"/>
    <n v="600.6"/>
    <n v="291.2"/>
    <x v="7"/>
    <x v="5"/>
    <n v="0.60060000000000002"/>
    <n v="0.29120000000000001"/>
    <n v="0.20020000000000002"/>
    <n v="9.7066666666666676E-2"/>
  </r>
  <r>
    <x v="2"/>
    <x v="5"/>
    <s v="Hofdünger"/>
    <x v="1"/>
    <x v="0"/>
    <s v="BESTAETIGT (6)"/>
    <n v="960"/>
    <n v="432"/>
    <x v="10"/>
    <x v="5"/>
    <n v="0.96"/>
    <n v="0.432"/>
    <n v="0.48"/>
    <n v="0.216"/>
  </r>
  <r>
    <x v="2"/>
    <x v="5"/>
    <s v="Hofdünger"/>
    <x v="1"/>
    <x v="9"/>
    <s v="BESTAETIGT (6)"/>
    <n v="720"/>
    <n v="504"/>
    <x v="13"/>
    <x v="5"/>
    <n v="0.72"/>
    <n v="0.504"/>
    <n v="0.72"/>
    <n v="0.504"/>
  </r>
  <r>
    <x v="2"/>
    <x v="5"/>
    <s v="Hofdünger"/>
    <x v="1"/>
    <x v="10"/>
    <s v="BESTAETIGT (6)"/>
    <n v="231.6"/>
    <n v="220"/>
    <x v="13"/>
    <x v="5"/>
    <n v="0.2316"/>
    <n v="0.22"/>
    <n v="0.2316"/>
    <n v="0.22"/>
  </r>
  <r>
    <x v="2"/>
    <x v="5"/>
    <s v="Hofdünger"/>
    <x v="1"/>
    <x v="11"/>
    <s v="BESTAETIGT (6)"/>
    <n v="320"/>
    <n v="520"/>
    <x v="2"/>
    <x v="5"/>
    <n v="0.32"/>
    <n v="0.52"/>
    <n v="0.08"/>
    <n v="0.13"/>
  </r>
  <r>
    <x v="2"/>
    <x v="5"/>
    <s v="Recyclingdünger"/>
    <x v="2"/>
    <x v="16"/>
    <s v="BESTAETIGT (6)"/>
    <n v="1963.6"/>
    <n v="1635.2"/>
    <x v="16"/>
    <x v="5"/>
    <n v="1.9636"/>
    <n v="1.6352"/>
    <n v="0.19636000000000001"/>
    <n v="0.16352"/>
  </r>
  <r>
    <x v="2"/>
    <x v="19"/>
    <s v="Recyclingdünger"/>
    <x v="2"/>
    <x v="16"/>
    <s v="BESTAETIGT (6)"/>
    <n v="63.209999999999994"/>
    <n v="24.990000000000002"/>
    <x v="10"/>
    <x v="5"/>
    <n v="6.3209999999999988E-2"/>
    <n v="2.4990000000000002E-2"/>
    <n v="3.1604999999999994E-2"/>
    <n v="1.2495000000000001E-2"/>
  </r>
  <r>
    <x v="2"/>
    <x v="17"/>
    <s v="Hofdünger"/>
    <x v="0"/>
    <x v="6"/>
    <s v="BESTAETIGT (6)"/>
    <n v="324"/>
    <n v="175.5"/>
    <x v="7"/>
    <x v="5"/>
    <n v="0.32400000000000001"/>
    <n v="0.17549999999999999"/>
    <n v="0.108"/>
    <n v="5.8499999999999996E-2"/>
  </r>
  <r>
    <x v="2"/>
    <x v="17"/>
    <s v="Recyclingdünger"/>
    <x v="2"/>
    <x v="16"/>
    <s v="BESTAETIGT (6)"/>
    <n v="1035.3"/>
    <n v="509.02"/>
    <x v="2"/>
    <x v="5"/>
    <n v="1.0352999999999999"/>
    <n v="0.50902000000000003"/>
    <n v="0.25882499999999997"/>
    <n v="0.12725500000000001"/>
  </r>
  <r>
    <x v="2"/>
    <x v="6"/>
    <s v="Hofdünger"/>
    <x v="0"/>
    <x v="0"/>
    <s v="BESTAETIGT (6)"/>
    <n v="1834.6"/>
    <n v="762"/>
    <x v="2"/>
    <x v="5"/>
    <n v="1.8346"/>
    <n v="0.76200000000000001"/>
    <n v="0.45865"/>
    <n v="0.1905"/>
  </r>
  <r>
    <x v="2"/>
    <x v="6"/>
    <s v="Hofdünger"/>
    <x v="0"/>
    <x v="1"/>
    <s v="BESTAETIGT (6)"/>
    <n v="3010.0000000000005"/>
    <n v="1152"/>
    <x v="51"/>
    <x v="5"/>
    <n v="3.0100000000000007"/>
    <n v="1.1519999999999999"/>
    <n v="0.25083333333333341"/>
    <n v="9.5999999999999988E-2"/>
  </r>
  <r>
    <x v="2"/>
    <x v="6"/>
    <s v="Hofdünger"/>
    <x v="0"/>
    <x v="2"/>
    <s v="BESTAETIGT (6)"/>
    <n v="717.5"/>
    <n v="282.5"/>
    <x v="13"/>
    <x v="5"/>
    <n v="0.71750000000000003"/>
    <n v="0.28249999999999997"/>
    <n v="0.71750000000000003"/>
    <n v="0.28249999999999997"/>
  </r>
  <r>
    <x v="2"/>
    <x v="6"/>
    <s v="Hofdünger"/>
    <x v="0"/>
    <x v="3"/>
    <s v="BESTAETIGT (6)"/>
    <n v="1842.6"/>
    <n v="793.34999999999991"/>
    <x v="2"/>
    <x v="5"/>
    <n v="1.8426"/>
    <n v="0.79334999999999989"/>
    <n v="0.46065"/>
    <n v="0.19833749999999997"/>
  </r>
  <r>
    <x v="2"/>
    <x v="6"/>
    <s v="Hofdünger"/>
    <x v="0"/>
    <x v="4"/>
    <s v="BESTAETIGT (6)"/>
    <n v="1286.8499999999999"/>
    <n v="603.65"/>
    <x v="18"/>
    <x v="5"/>
    <n v="1.2868499999999998"/>
    <n v="0.60365000000000002"/>
    <n v="0.25736999999999999"/>
    <n v="0.12073"/>
  </r>
  <r>
    <x v="2"/>
    <x v="6"/>
    <s v="Hofdünger"/>
    <x v="0"/>
    <x v="6"/>
    <s v="BESTAETIGT (6)"/>
    <n v="1908.9"/>
    <n v="915.30000000000007"/>
    <x v="20"/>
    <x v="5"/>
    <n v="1.9089"/>
    <n v="0.91530000000000011"/>
    <n v="0.31814999999999999"/>
    <n v="0.15255000000000002"/>
  </r>
  <r>
    <x v="2"/>
    <x v="6"/>
    <s v="Hofdünger"/>
    <x v="1"/>
    <x v="9"/>
    <s v="BESTAETIGT (6)"/>
    <n v="8679.3599999999969"/>
    <n v="5767.7300000000032"/>
    <x v="14"/>
    <x v="5"/>
    <n v="8.6793599999999973"/>
    <n v="5.7677300000000029"/>
    <n v="0.36163999999999991"/>
    <n v="0.24032208333333346"/>
  </r>
  <r>
    <x v="2"/>
    <x v="6"/>
    <s v="Hofdünger"/>
    <x v="1"/>
    <x v="11"/>
    <s v="BESTAETIGT (6)"/>
    <n v="2130.46"/>
    <n v="1605.56"/>
    <x v="15"/>
    <x v="5"/>
    <n v="2.1304600000000002"/>
    <n v="1.6055599999999999"/>
    <n v="0.30435142857142861"/>
    <n v="0.22936571428571426"/>
  </r>
  <r>
    <x v="2"/>
    <x v="6"/>
    <s v="Hofdünger"/>
    <x v="1"/>
    <x v="12"/>
    <s v="BESTAETIGT (6)"/>
    <n v="1648"/>
    <n v="895"/>
    <x v="2"/>
    <x v="5"/>
    <n v="1.6479999999999999"/>
    <n v="0.89500000000000002"/>
    <n v="0.41199999999999998"/>
    <n v="0.22375"/>
  </r>
  <r>
    <x v="2"/>
    <x v="6"/>
    <s v="Hofdünger"/>
    <x v="1"/>
    <x v="1"/>
    <s v="BESTAETIGT (6)"/>
    <n v="1525.8999999999999"/>
    <n v="934.5"/>
    <x v="23"/>
    <x v="5"/>
    <n v="1.5258999999999998"/>
    <n v="0.9345"/>
    <n v="0.16954444444444441"/>
    <n v="0.10383333333333333"/>
  </r>
  <r>
    <x v="2"/>
    <x v="6"/>
    <s v="Hofdünger"/>
    <x v="1"/>
    <x v="2"/>
    <s v="BESTAETIGT (6)"/>
    <n v="162"/>
    <n v="69.2"/>
    <x v="13"/>
    <x v="5"/>
    <n v="0.16200000000000001"/>
    <n v="6.9199999999999998E-2"/>
    <n v="0.16200000000000001"/>
    <n v="6.9199999999999998E-2"/>
  </r>
  <r>
    <x v="2"/>
    <x v="6"/>
    <s v="Recyclingdünger"/>
    <x v="2"/>
    <x v="16"/>
    <s v="BESTAETIGT (6)"/>
    <n v="69378.2"/>
    <n v="44197.65"/>
    <x v="121"/>
    <x v="5"/>
    <n v="69.378199999999993"/>
    <n v="44.197650000000003"/>
    <n v="1.5082217391304347"/>
    <n v="0.96081847826086964"/>
  </r>
  <r>
    <x v="2"/>
    <x v="6"/>
    <s v="(Leer)"/>
    <x v="4"/>
    <x v="23"/>
    <s v="BESTAETIGT (6)"/>
    <n v="82.5"/>
    <n v="35.5"/>
    <x v="13"/>
    <x v="5"/>
    <n v="8.2500000000000004E-2"/>
    <n v="3.5499999999999997E-2"/>
    <n v="8.2500000000000004E-2"/>
    <n v="3.5499999999999997E-2"/>
  </r>
  <r>
    <x v="2"/>
    <x v="15"/>
    <s v="Recyclingdünger"/>
    <x v="2"/>
    <x v="16"/>
    <s v="BESTAETIGT (6)"/>
    <n v="815.9"/>
    <n v="326.3"/>
    <x v="7"/>
    <x v="5"/>
    <n v="0.81589999999999996"/>
    <n v="0.32630000000000003"/>
    <n v="0.27196666666666663"/>
    <n v="0.10876666666666668"/>
  </r>
  <r>
    <x v="2"/>
    <x v="8"/>
    <s v="Hofdünger"/>
    <x v="0"/>
    <x v="6"/>
    <s v="BESTAETIGT (6)"/>
    <n v="4536"/>
    <n v="2238.3000000000002"/>
    <x v="8"/>
    <x v="5"/>
    <n v="4.5359999999999996"/>
    <n v="2.2383000000000002"/>
    <n v="0.23873684210526314"/>
    <n v="0.11780526315789475"/>
  </r>
  <r>
    <x v="2"/>
    <x v="8"/>
    <s v="Recyclingdünger"/>
    <x v="2"/>
    <x v="16"/>
    <s v="BESTAETIGT (6)"/>
    <n v="16499.34"/>
    <n v="7693.54"/>
    <x v="121"/>
    <x v="5"/>
    <n v="16.49934"/>
    <n v="7.6935399999999996"/>
    <n v="0.35868130434782608"/>
    <n v="0.16725086956521737"/>
  </r>
  <r>
    <x v="2"/>
    <x v="22"/>
    <s v="Recyclingdünger"/>
    <x v="2"/>
    <x v="16"/>
    <s v="BESTAETIGT (6)"/>
    <n v="35452.209999999992"/>
    <n v="14047.930000000002"/>
    <x v="105"/>
    <x v="5"/>
    <n v="35.452209999999994"/>
    <n v="14.047930000000003"/>
    <n v="0.93295289473684195"/>
    <n v="0.36968236842105268"/>
  </r>
  <r>
    <x v="2"/>
    <x v="9"/>
    <s v="Hofdünger"/>
    <x v="0"/>
    <x v="1"/>
    <s v="BESTAETIGT (6)"/>
    <n v="715"/>
    <n v="292.5"/>
    <x v="10"/>
    <x v="5"/>
    <n v="0.71499999999999997"/>
    <n v="0.29249999999999998"/>
    <n v="0.35749999999999998"/>
    <n v="0.14624999999999999"/>
  </r>
  <r>
    <x v="2"/>
    <x v="9"/>
    <s v="Hofdünger"/>
    <x v="0"/>
    <x v="3"/>
    <s v="BESTAETIGT (6)"/>
    <n v="276"/>
    <n v="138"/>
    <x v="13"/>
    <x v="5"/>
    <n v="0.27600000000000002"/>
    <n v="0.13800000000000001"/>
    <n v="0.27600000000000002"/>
    <n v="0.13800000000000001"/>
  </r>
  <r>
    <x v="2"/>
    <x v="9"/>
    <s v="Hofdünger"/>
    <x v="0"/>
    <x v="4"/>
    <s v="BESTAETIGT (6)"/>
    <n v="420"/>
    <n v="216"/>
    <x v="13"/>
    <x v="5"/>
    <n v="0.42"/>
    <n v="0.216"/>
    <n v="0.42"/>
    <n v="0.216"/>
  </r>
  <r>
    <x v="2"/>
    <x v="9"/>
    <s v="Hofdünger"/>
    <x v="1"/>
    <x v="12"/>
    <s v="BESTAETIGT (6)"/>
    <n v="117"/>
    <n v="45"/>
    <x v="13"/>
    <x v="5"/>
    <n v="0.11700000000000001"/>
    <n v="4.4999999999999998E-2"/>
    <n v="0.11700000000000001"/>
    <n v="4.4999999999999998E-2"/>
  </r>
  <r>
    <x v="2"/>
    <x v="9"/>
    <s v="Recyclingdünger"/>
    <x v="2"/>
    <x v="16"/>
    <s v="BESTAETIGT (6)"/>
    <n v="4973.6399999999994"/>
    <n v="2167.56"/>
    <x v="60"/>
    <x v="5"/>
    <n v="4.9736399999999996"/>
    <n v="2.1675599999999999"/>
    <n v="0.16578799999999999"/>
    <n v="7.2251999999999997E-2"/>
  </r>
  <r>
    <x v="2"/>
    <x v="10"/>
    <s v="Recyclingdünger"/>
    <x v="2"/>
    <x v="16"/>
    <s v="BESTAETIGT (6)"/>
    <n v="31733.279999999995"/>
    <n v="15349.840000000002"/>
    <x v="86"/>
    <x v="5"/>
    <n v="31.733279999999993"/>
    <n v="15.349840000000002"/>
    <n v="0.41754315789473678"/>
    <n v="0.20197157894736845"/>
  </r>
  <r>
    <x v="2"/>
    <x v="2"/>
    <s v="Recyclingdünger"/>
    <x v="2"/>
    <x v="16"/>
    <s v="BESTAETIGT (6)"/>
    <n v="78784.869999999966"/>
    <n v="31073.38"/>
    <x v="0"/>
    <x v="5"/>
    <n v="78.78486999999997"/>
    <n v="31.07338"/>
    <n v="0.92688082352941137"/>
    <n v="0.36556917647058823"/>
  </r>
  <r>
    <x v="2"/>
    <x v="11"/>
    <s v="Hofdünger"/>
    <x v="0"/>
    <x v="0"/>
    <s v="BESTAETIGT (6)"/>
    <n v="2450"/>
    <n v="980"/>
    <x v="20"/>
    <x v="5"/>
    <n v="2.4500000000000002"/>
    <n v="0.98"/>
    <n v="0.40833333333333338"/>
    <n v="0.16333333333333333"/>
  </r>
  <r>
    <x v="2"/>
    <x v="11"/>
    <s v="Hofdünger"/>
    <x v="0"/>
    <x v="1"/>
    <s v="BESTAETIGT (6)"/>
    <n v="495"/>
    <n v="202.5"/>
    <x v="13"/>
    <x v="5"/>
    <n v="0.495"/>
    <n v="0.20250000000000001"/>
    <n v="0.495"/>
    <n v="0.20250000000000001"/>
  </r>
  <r>
    <x v="2"/>
    <x v="11"/>
    <s v="Hofdünger"/>
    <x v="0"/>
    <x v="3"/>
    <s v="BESTAETIGT (6)"/>
    <n v="575"/>
    <n v="287.5"/>
    <x v="13"/>
    <x v="5"/>
    <n v="0.57499999999999996"/>
    <n v="0.28749999999999998"/>
    <n v="0.57499999999999996"/>
    <n v="0.28749999999999998"/>
  </r>
  <r>
    <x v="2"/>
    <x v="11"/>
    <s v="Hofdünger"/>
    <x v="0"/>
    <x v="4"/>
    <s v="BESTAETIGT (6)"/>
    <n v="1919"/>
    <n v="982.2"/>
    <x v="18"/>
    <x v="5"/>
    <n v="1.919"/>
    <n v="0.98220000000000007"/>
    <n v="0.38380000000000003"/>
    <n v="0.19644"/>
  </r>
  <r>
    <x v="2"/>
    <x v="11"/>
    <s v="Hofdünger"/>
    <x v="0"/>
    <x v="6"/>
    <s v="BESTAETIGT (6)"/>
    <n v="900"/>
    <n v="420"/>
    <x v="13"/>
    <x v="5"/>
    <n v="0.9"/>
    <n v="0.42"/>
    <n v="0.9"/>
    <n v="0.42"/>
  </r>
  <r>
    <x v="2"/>
    <x v="11"/>
    <s v="Hofdünger"/>
    <x v="1"/>
    <x v="12"/>
    <s v="BESTAETIGT (6)"/>
    <n v="960"/>
    <n v="420"/>
    <x v="13"/>
    <x v="5"/>
    <n v="0.96"/>
    <n v="0.42"/>
    <n v="0.96"/>
    <n v="0.42"/>
  </r>
  <r>
    <x v="2"/>
    <x v="11"/>
    <s v="Hofdünger"/>
    <x v="1"/>
    <x v="1"/>
    <s v="BESTAETIGT (6)"/>
    <n v="166.5"/>
    <n v="67.5"/>
    <x v="13"/>
    <x v="5"/>
    <n v="0.16650000000000001"/>
    <n v="6.7500000000000004E-2"/>
    <n v="0.16650000000000001"/>
    <n v="6.7500000000000004E-2"/>
  </r>
  <r>
    <x v="2"/>
    <x v="11"/>
    <s v="Recyclingdünger"/>
    <x v="2"/>
    <x v="16"/>
    <s v="BESTAETIGT (6)"/>
    <n v="5623"/>
    <n v="2387"/>
    <x v="21"/>
    <x v="5"/>
    <n v="5.6230000000000002"/>
    <n v="2.387"/>
    <n v="0.70287500000000003"/>
    <n v="0.298375"/>
  </r>
  <r>
    <x v="2"/>
    <x v="12"/>
    <s v="Hofdünger"/>
    <x v="0"/>
    <x v="0"/>
    <s v="BESTAETIGT (6)"/>
    <n v="1100.32"/>
    <n v="476.32"/>
    <x v="13"/>
    <x v="5"/>
    <n v="1.10032"/>
    <n v="0.47631999999999997"/>
    <n v="1.10032"/>
    <n v="0.47631999999999997"/>
  </r>
  <r>
    <x v="2"/>
    <x v="12"/>
    <s v="Hofdünger"/>
    <x v="0"/>
    <x v="1"/>
    <s v="BESTAETIGT (6)"/>
    <n v="10618.199999999999"/>
    <n v="5265"/>
    <x v="105"/>
    <x v="5"/>
    <n v="10.618199999999998"/>
    <n v="5.2649999999999997"/>
    <n v="0.27942631578947363"/>
    <n v="0.13855263157894737"/>
  </r>
  <r>
    <x v="2"/>
    <x v="12"/>
    <s v="Hofdünger"/>
    <x v="0"/>
    <x v="3"/>
    <s v="BESTAETIGT (6)"/>
    <n v="1092.5"/>
    <n v="525.25"/>
    <x v="18"/>
    <x v="5"/>
    <n v="1.0925"/>
    <n v="0.52524999999999999"/>
    <n v="0.2185"/>
    <n v="0.10505"/>
  </r>
  <r>
    <x v="2"/>
    <x v="12"/>
    <s v="Hofdünger"/>
    <x v="0"/>
    <x v="4"/>
    <s v="BESTAETIGT (6)"/>
    <n v="7614.6"/>
    <n v="3633.1999999999994"/>
    <x v="8"/>
    <x v="5"/>
    <n v="7.6146000000000003"/>
    <n v="3.6331999999999995"/>
    <n v="0.40076842105263161"/>
    <n v="0.19122105263157893"/>
  </r>
  <r>
    <x v="2"/>
    <x v="12"/>
    <s v="Hofdünger"/>
    <x v="0"/>
    <x v="6"/>
    <s v="BESTAETIGT (6)"/>
    <n v="246.96"/>
    <n v="166.32"/>
    <x v="10"/>
    <x v="5"/>
    <n v="0.24696000000000001"/>
    <n v="0.16632"/>
    <n v="0.12348000000000001"/>
    <n v="8.3159999999999998E-2"/>
  </r>
  <r>
    <x v="2"/>
    <x v="12"/>
    <s v="Hofdünger"/>
    <x v="1"/>
    <x v="9"/>
    <s v="BESTAETIGT (6)"/>
    <n v="2917.25"/>
    <n v="2017.15"/>
    <x v="18"/>
    <x v="5"/>
    <n v="2.9172500000000001"/>
    <n v="2.01715"/>
    <n v="0.58345000000000002"/>
    <n v="0.40343000000000001"/>
  </r>
  <r>
    <x v="2"/>
    <x v="12"/>
    <s v="Hofdünger"/>
    <x v="1"/>
    <x v="10"/>
    <s v="BESTAETIGT (6)"/>
    <n v="931"/>
    <n v="1050"/>
    <x v="20"/>
    <x v="5"/>
    <n v="0.93100000000000005"/>
    <n v="1.05"/>
    <n v="0.15516666666666667"/>
    <n v="0.17500000000000002"/>
  </r>
  <r>
    <x v="2"/>
    <x v="12"/>
    <s v="Hofdünger"/>
    <x v="1"/>
    <x v="11"/>
    <s v="BESTAETIGT (6)"/>
    <n v="346.06000000000006"/>
    <n v="261.60000000000002"/>
    <x v="2"/>
    <x v="5"/>
    <n v="0.34606000000000003"/>
    <n v="0.2616"/>
    <n v="8.6515000000000009E-2"/>
    <n v="6.54E-2"/>
  </r>
  <r>
    <x v="2"/>
    <x v="12"/>
    <s v="Hofdünger"/>
    <x v="1"/>
    <x v="12"/>
    <s v="BESTAETIGT (6)"/>
    <n v="680"/>
    <n v="400"/>
    <x v="13"/>
    <x v="5"/>
    <n v="0.68"/>
    <n v="0.4"/>
    <n v="0.68"/>
    <n v="0.4"/>
  </r>
  <r>
    <x v="2"/>
    <x v="12"/>
    <s v="Hofdünger"/>
    <x v="1"/>
    <x v="1"/>
    <s v="BESTAETIGT (6)"/>
    <n v="375"/>
    <n v="460"/>
    <x v="10"/>
    <x v="5"/>
    <n v="0.375"/>
    <n v="0.46"/>
    <n v="0.1875"/>
    <n v="0.23"/>
  </r>
  <r>
    <x v="2"/>
    <x v="12"/>
    <s v="Hofdünger"/>
    <x v="1"/>
    <x v="2"/>
    <s v="BESTAETIGT (6)"/>
    <n v="639.9"/>
    <n v="273.34000000000003"/>
    <x v="10"/>
    <x v="5"/>
    <n v="0.63990000000000002"/>
    <n v="0.27334000000000003"/>
    <n v="0.31995000000000001"/>
    <n v="0.13667000000000001"/>
  </r>
  <r>
    <x v="2"/>
    <x v="12"/>
    <s v="Recyclingdünger"/>
    <x v="2"/>
    <x v="16"/>
    <s v="BESTAETIGT (6)"/>
    <n v="310766.73000000033"/>
    <n v="136731.08000000002"/>
    <x v="352"/>
    <x v="5"/>
    <n v="310.76673000000034"/>
    <n v="136.73108000000002"/>
    <n v="0.55198353463587979"/>
    <n v="0.24286159857904088"/>
  </r>
  <r>
    <x v="2"/>
    <x v="12"/>
    <s v="(Leer)"/>
    <x v="4"/>
    <x v="23"/>
    <s v="BESTAETIGT (6)"/>
    <n v="547.6"/>
    <n v="503.19999999999993"/>
    <x v="18"/>
    <x v="5"/>
    <n v="0.54759999999999998"/>
    <n v="0.50319999999999998"/>
    <n v="0.10951999999999999"/>
    <n v="0.10063999999999999"/>
  </r>
  <r>
    <x v="3"/>
    <x v="13"/>
    <s v="Hofdünger"/>
    <x v="0"/>
    <x v="0"/>
    <s v="BESTAETIGT (6)"/>
    <n v="31.36"/>
    <n v="28"/>
    <x v="13"/>
    <x v="5"/>
    <n v="3.1359999999999999E-2"/>
    <n v="2.8000000000000001E-2"/>
    <n v="3.1359999999999999E-2"/>
    <n v="2.8000000000000001E-2"/>
  </r>
  <r>
    <x v="3"/>
    <x v="13"/>
    <s v="Hofdünger"/>
    <x v="0"/>
    <x v="1"/>
    <s v="BESTAETIGT (6)"/>
    <n v="4264.5"/>
    <n v="1775.6"/>
    <x v="82"/>
    <x v="5"/>
    <n v="4.2645"/>
    <n v="1.7755999999999998"/>
    <n v="0.20307142857142857"/>
    <n v="8.4552380952380948E-2"/>
  </r>
  <r>
    <x v="3"/>
    <x v="13"/>
    <s v="Hofdünger"/>
    <x v="0"/>
    <x v="3"/>
    <s v="BESTAETIGT (6)"/>
    <n v="14694.630000000001"/>
    <n v="7243.83"/>
    <x v="86"/>
    <x v="5"/>
    <n v="14.694630000000002"/>
    <n v="7.24383"/>
    <n v="0.19335039473684212"/>
    <n v="9.5313552631578952E-2"/>
  </r>
  <r>
    <x v="3"/>
    <x v="13"/>
    <s v="Hofdünger"/>
    <x v="0"/>
    <x v="4"/>
    <s v="BESTAETIGT (6)"/>
    <n v="18550.340000000004"/>
    <n v="7774.34"/>
    <x v="142"/>
    <x v="5"/>
    <n v="18.550340000000002"/>
    <n v="7.7743400000000005"/>
    <n v="0.24091350649350651"/>
    <n v="0.10096545454545455"/>
  </r>
  <r>
    <x v="3"/>
    <x v="13"/>
    <s v="Hofdünger"/>
    <x v="0"/>
    <x v="5"/>
    <s v="BESTAETIGT (6)"/>
    <n v="22129.350000000002"/>
    <n v="11927.850000000002"/>
    <x v="313"/>
    <x v="5"/>
    <n v="22.129350000000002"/>
    <n v="11.927850000000003"/>
    <n v="0.2049013888888889"/>
    <n v="0.11044305555555559"/>
  </r>
  <r>
    <x v="3"/>
    <x v="13"/>
    <s v="Hofdünger"/>
    <x v="0"/>
    <x v="6"/>
    <s v="BESTAETIGT (6)"/>
    <n v="4756.2"/>
    <n v="2449.35"/>
    <x v="55"/>
    <x v="5"/>
    <n v="4.7561999999999998"/>
    <n v="2.4493499999999999"/>
    <n v="0.20679130434782608"/>
    <n v="0.10649347826086956"/>
  </r>
  <r>
    <x v="3"/>
    <x v="13"/>
    <s v="Hofdünger"/>
    <x v="1"/>
    <x v="9"/>
    <s v="BESTAETIGT (6)"/>
    <n v="267.60000000000002"/>
    <n v="206"/>
    <x v="10"/>
    <x v="5"/>
    <n v="0.2676"/>
    <n v="0.20599999999999999"/>
    <n v="0.1338"/>
    <n v="0.10299999999999999"/>
  </r>
  <r>
    <x v="3"/>
    <x v="13"/>
    <s v="Hofdünger"/>
    <x v="1"/>
    <x v="1"/>
    <s v="BESTAETIGT (6)"/>
    <n v="33.799999999999997"/>
    <n v="22.5"/>
    <x v="13"/>
    <x v="5"/>
    <n v="3.3799999999999997E-2"/>
    <n v="2.2499999999999999E-2"/>
    <n v="3.3799999999999997E-2"/>
    <n v="2.2499999999999999E-2"/>
  </r>
  <r>
    <x v="3"/>
    <x v="13"/>
    <s v="(Leer)"/>
    <x v="4"/>
    <x v="23"/>
    <s v="BESTAETIGT (6)"/>
    <n v="382.2"/>
    <n v="202.8"/>
    <x v="10"/>
    <x v="5"/>
    <n v="0.38219999999999998"/>
    <n v="0.20280000000000001"/>
    <n v="0.19109999999999999"/>
    <n v="0.1014"/>
  </r>
  <r>
    <x v="3"/>
    <x v="7"/>
    <s v="Hofdünger"/>
    <x v="0"/>
    <x v="1"/>
    <s v="BESTAETIGT (6)"/>
    <n v="58"/>
    <n v="24"/>
    <x v="13"/>
    <x v="5"/>
    <n v="5.8000000000000003E-2"/>
    <n v="2.4E-2"/>
    <n v="5.8000000000000003E-2"/>
    <n v="2.4E-2"/>
  </r>
  <r>
    <x v="3"/>
    <x v="7"/>
    <s v="Hofdünger"/>
    <x v="0"/>
    <x v="3"/>
    <s v="BESTAETIGT (6)"/>
    <n v="3187.87"/>
    <n v="1526.5900000000001"/>
    <x v="8"/>
    <x v="5"/>
    <n v="3.1878699999999998"/>
    <n v="1.5265900000000001"/>
    <n v="0.16778263157894735"/>
    <n v="8.0346842105263161E-2"/>
  </r>
  <r>
    <x v="3"/>
    <x v="7"/>
    <s v="Hofdünger"/>
    <x v="0"/>
    <x v="4"/>
    <s v="BESTAETIGT (6)"/>
    <n v="1933.84"/>
    <n v="874.91999999999985"/>
    <x v="16"/>
    <x v="5"/>
    <n v="1.93384"/>
    <n v="0.87491999999999981"/>
    <n v="0.193384"/>
    <n v="8.7491999999999986E-2"/>
  </r>
  <r>
    <x v="3"/>
    <x v="7"/>
    <s v="Hofdünger"/>
    <x v="0"/>
    <x v="5"/>
    <s v="BESTAETIGT (6)"/>
    <n v="6482.1999999999989"/>
    <n v="3921.3"/>
    <x v="63"/>
    <x v="5"/>
    <n v="6.4821999999999989"/>
    <n v="3.9213"/>
    <n v="0.20910322580645158"/>
    <n v="0.12649354838709678"/>
  </r>
  <r>
    <x v="3"/>
    <x v="7"/>
    <s v="Hofdünger"/>
    <x v="0"/>
    <x v="6"/>
    <s v="BESTAETIGT (6)"/>
    <n v="832.80000000000007"/>
    <n v="428.09999999999997"/>
    <x v="18"/>
    <x v="5"/>
    <n v="0.8328000000000001"/>
    <n v="0.42809999999999998"/>
    <n v="0.16656000000000001"/>
    <n v="8.5620000000000002E-2"/>
  </r>
  <r>
    <x v="3"/>
    <x v="7"/>
    <s v="Hofdünger"/>
    <x v="1"/>
    <x v="9"/>
    <s v="BESTAETIGT (6)"/>
    <n v="470.1"/>
    <n v="365.5"/>
    <x v="2"/>
    <x v="5"/>
    <n v="0.47010000000000002"/>
    <n v="0.36549999999999999"/>
    <n v="0.117525"/>
    <n v="9.1374999999999998E-2"/>
  </r>
  <r>
    <x v="3"/>
    <x v="7"/>
    <s v="(Leer)"/>
    <x v="4"/>
    <x v="23"/>
    <s v="BESTAETIGT (6)"/>
    <n v="125"/>
    <n v="115"/>
    <x v="13"/>
    <x v="5"/>
    <n v="0.125"/>
    <n v="0.115"/>
    <n v="0.125"/>
    <n v="0.115"/>
  </r>
  <r>
    <x v="3"/>
    <x v="14"/>
    <s v="Hofdünger"/>
    <x v="0"/>
    <x v="4"/>
    <s v="BESTAETIGT (6)"/>
    <n v="1482"/>
    <n v="507"/>
    <x v="2"/>
    <x v="5"/>
    <n v="1.482"/>
    <n v="0.50700000000000001"/>
    <n v="0.3705"/>
    <n v="0.12675"/>
  </r>
  <r>
    <x v="3"/>
    <x v="8"/>
    <s v="Hofdünger"/>
    <x v="0"/>
    <x v="1"/>
    <s v="BESTAETIGT (6)"/>
    <n v="532.04999999999995"/>
    <n v="220.25"/>
    <x v="2"/>
    <x v="5"/>
    <n v="0.53204999999999991"/>
    <n v="0.22025"/>
    <n v="0.13301249999999998"/>
    <n v="5.50625E-2"/>
  </r>
  <r>
    <x v="3"/>
    <x v="8"/>
    <s v="Hofdünger"/>
    <x v="0"/>
    <x v="3"/>
    <s v="BESTAETIGT (6)"/>
    <n v="721.3"/>
    <n v="374.7"/>
    <x v="2"/>
    <x v="5"/>
    <n v="0.72129999999999994"/>
    <n v="0.37469999999999998"/>
    <n v="0.18032499999999999"/>
    <n v="9.3674999999999994E-2"/>
  </r>
  <r>
    <x v="3"/>
    <x v="8"/>
    <s v="Hofdünger"/>
    <x v="0"/>
    <x v="4"/>
    <s v="BESTAETIGT (6)"/>
    <n v="6958.08"/>
    <n v="2556.56"/>
    <x v="11"/>
    <x v="5"/>
    <n v="6.9580799999999998"/>
    <n v="2.5565600000000002"/>
    <n v="0.46387200000000001"/>
    <n v="0.17043733333333336"/>
  </r>
  <r>
    <x v="3"/>
    <x v="8"/>
    <s v="Hofdünger"/>
    <x v="0"/>
    <x v="5"/>
    <s v="BESTAETIGT (6)"/>
    <n v="3130.2"/>
    <n v="1776.3"/>
    <x v="19"/>
    <x v="5"/>
    <n v="3.1301999999999999"/>
    <n v="1.7763"/>
    <n v="0.22358571428571428"/>
    <n v="0.12687857142857142"/>
  </r>
  <r>
    <x v="3"/>
    <x v="8"/>
    <s v="Hofdünger"/>
    <x v="0"/>
    <x v="6"/>
    <s v="BESTAETIGT (6)"/>
    <n v="1611.8000000000002"/>
    <n v="932"/>
    <x v="20"/>
    <x v="5"/>
    <n v="1.6118000000000001"/>
    <n v="0.93200000000000005"/>
    <n v="0.26863333333333334"/>
    <n v="0.15533333333333335"/>
  </r>
  <r>
    <x v="3"/>
    <x v="8"/>
    <s v="Hofdünger"/>
    <x v="1"/>
    <x v="9"/>
    <s v="BESTAETIGT (6)"/>
    <n v="697.68"/>
    <n v="524.4"/>
    <x v="7"/>
    <x v="5"/>
    <n v="0.69767999999999997"/>
    <n v="0.52439999999999998"/>
    <n v="0.23255999999999999"/>
    <n v="0.17479999999999998"/>
  </r>
  <r>
    <x v="3"/>
    <x v="8"/>
    <s v="Hofdünger"/>
    <x v="1"/>
    <x v="12"/>
    <s v="BESTAETIGT (6)"/>
    <n v="1012.7"/>
    <n v="610.08000000000004"/>
    <x v="20"/>
    <x v="5"/>
    <n v="1.0127000000000002"/>
    <n v="0.61008000000000007"/>
    <n v="0.16878333333333337"/>
    <n v="0.10168000000000001"/>
  </r>
  <r>
    <x v="3"/>
    <x v="8"/>
    <s v="Hofdünger"/>
    <x v="1"/>
    <x v="1"/>
    <s v="BESTAETIGT (6)"/>
    <n v="294.39999999999998"/>
    <n v="132"/>
    <x v="13"/>
    <x v="5"/>
    <n v="0.2944"/>
    <n v="0.13200000000000001"/>
    <n v="0.2944"/>
    <n v="0.13200000000000001"/>
  </r>
  <r>
    <x v="3"/>
    <x v="10"/>
    <s v="Hofdünger"/>
    <x v="0"/>
    <x v="3"/>
    <s v="BESTAETIGT (6)"/>
    <n v="337.8"/>
    <n v="206.1"/>
    <x v="10"/>
    <x v="5"/>
    <n v="0.33779999999999999"/>
    <n v="0.20610000000000001"/>
    <n v="0.16889999999999999"/>
    <n v="0.10305"/>
  </r>
  <r>
    <x v="3"/>
    <x v="10"/>
    <s v="Hofdünger"/>
    <x v="0"/>
    <x v="4"/>
    <s v="BESTAETIGT (6)"/>
    <n v="180"/>
    <n v="72"/>
    <x v="13"/>
    <x v="5"/>
    <n v="0.18"/>
    <n v="7.1999999999999995E-2"/>
    <n v="0.18"/>
    <n v="7.1999999999999995E-2"/>
  </r>
  <r>
    <x v="3"/>
    <x v="10"/>
    <s v="Hofdünger"/>
    <x v="1"/>
    <x v="9"/>
    <s v="BESTAETIGT (6)"/>
    <n v="416.3"/>
    <n v="225.4"/>
    <x v="13"/>
    <x v="5"/>
    <n v="0.4163"/>
    <n v="0.22540000000000002"/>
    <n v="0.4163"/>
    <n v="0.22540000000000002"/>
  </r>
  <r>
    <x v="3"/>
    <x v="10"/>
    <s v="Hofdünger"/>
    <x v="1"/>
    <x v="5"/>
    <s v="BESTAETIGT (6)"/>
    <n v="273"/>
    <n v="245"/>
    <x v="13"/>
    <x v="5"/>
    <n v="0.27300000000000002"/>
    <n v="0.245"/>
    <n v="0.27300000000000002"/>
    <n v="0.245"/>
  </r>
  <r>
    <x v="3"/>
    <x v="12"/>
    <s v="Hofdünger"/>
    <x v="0"/>
    <x v="5"/>
    <s v="BESTAETIGT (6)"/>
    <n v="2491.02"/>
    <n v="1317.6000000000001"/>
    <x v="27"/>
    <x v="5"/>
    <n v="2.4910199999999998"/>
    <n v="1.3176000000000001"/>
    <n v="0.19161692307692307"/>
    <n v="0.10135384615384616"/>
  </r>
  <r>
    <x v="3"/>
    <x v="12"/>
    <s v="Hofdünger"/>
    <x v="0"/>
    <x v="6"/>
    <s v="BESTAETIGT (6)"/>
    <n v="635.04"/>
    <n v="306.18"/>
    <x v="10"/>
    <x v="5"/>
    <n v="0.63503999999999994"/>
    <n v="0.30618000000000001"/>
    <n v="0.31751999999999997"/>
    <n v="0.15309"/>
  </r>
  <r>
    <x v="3"/>
    <x v="12"/>
    <s v="Hofdünger"/>
    <x v="1"/>
    <x v="9"/>
    <s v="BESTAETIGT (6)"/>
    <n v="348.84"/>
    <n v="262.2"/>
    <x v="13"/>
    <x v="5"/>
    <n v="0.34883999999999998"/>
    <n v="0.26219999999999999"/>
    <n v="0.34883999999999998"/>
    <n v="0.26219999999999999"/>
  </r>
  <r>
    <x v="4"/>
    <x v="13"/>
    <s v="Hofdünger"/>
    <x v="0"/>
    <x v="1"/>
    <s v="BESTAETIGT (6)"/>
    <n v="116"/>
    <n v="48"/>
    <x v="13"/>
    <x v="5"/>
    <n v="0.11600000000000001"/>
    <n v="4.8000000000000001E-2"/>
    <n v="0.11600000000000001"/>
    <n v="4.8000000000000001E-2"/>
  </r>
  <r>
    <x v="4"/>
    <x v="13"/>
    <s v="Hofdünger"/>
    <x v="0"/>
    <x v="3"/>
    <s v="BESTAETIGT (6)"/>
    <n v="160"/>
    <n v="88"/>
    <x v="13"/>
    <x v="5"/>
    <n v="0.16"/>
    <n v="8.7999999999999995E-2"/>
    <n v="0.16"/>
    <n v="8.7999999999999995E-2"/>
  </r>
  <r>
    <x v="4"/>
    <x v="13"/>
    <s v="Hofdünger"/>
    <x v="0"/>
    <x v="4"/>
    <s v="BESTAETIGT (6)"/>
    <n v="6432.1"/>
    <n v="3174.4"/>
    <x v="30"/>
    <x v="5"/>
    <n v="6.4321000000000002"/>
    <n v="3.1743999999999999"/>
    <n v="0.1368531914893617"/>
    <n v="6.7540425531914888E-2"/>
  </r>
  <r>
    <x v="4"/>
    <x v="13"/>
    <s v="Hofdünger"/>
    <x v="0"/>
    <x v="6"/>
    <s v="BESTAETIGT (6)"/>
    <n v="3547.6"/>
    <n v="1783.8"/>
    <x v="59"/>
    <x v="5"/>
    <n v="3.5476000000000001"/>
    <n v="1.7838000000000001"/>
    <n v="0.12233103448275863"/>
    <n v="6.1510344827586209E-2"/>
  </r>
  <r>
    <x v="4"/>
    <x v="13"/>
    <s v="Hofdünger"/>
    <x v="1"/>
    <x v="15"/>
    <s v="BESTAETIGT (6)"/>
    <n v="112"/>
    <n v="92"/>
    <x v="13"/>
    <x v="5"/>
    <n v="0.112"/>
    <n v="9.1999999999999998E-2"/>
    <n v="0.112"/>
    <n v="9.1999999999999998E-2"/>
  </r>
  <r>
    <x v="4"/>
    <x v="13"/>
    <s v="Recyclingdünger"/>
    <x v="2"/>
    <x v="16"/>
    <s v="BESTAETIGT (6)"/>
    <n v="919.5"/>
    <n v="222"/>
    <x v="10"/>
    <x v="5"/>
    <n v="0.91949999999999998"/>
    <n v="0.222"/>
    <n v="0.45974999999999999"/>
    <n v="0.111"/>
  </r>
  <r>
    <x v="4"/>
    <x v="7"/>
    <s v="Hofdünger"/>
    <x v="0"/>
    <x v="1"/>
    <s v="BESTAETIGT (6)"/>
    <n v="5775.6"/>
    <n v="2384.0500000000002"/>
    <x v="5"/>
    <x v="5"/>
    <n v="5.7756000000000007"/>
    <n v="2.3840500000000002"/>
    <n v="0.14439000000000002"/>
    <n v="5.9601250000000008E-2"/>
  </r>
  <r>
    <x v="4"/>
    <x v="7"/>
    <s v="Hofdünger"/>
    <x v="0"/>
    <x v="2"/>
    <s v="BESTAETIGT (6)"/>
    <n v="145"/>
    <n v="60"/>
    <x v="13"/>
    <x v="5"/>
    <n v="0.14499999999999999"/>
    <n v="0.06"/>
    <n v="0.14499999999999999"/>
    <n v="0.06"/>
  </r>
  <r>
    <x v="4"/>
    <x v="7"/>
    <s v="Hofdünger"/>
    <x v="0"/>
    <x v="3"/>
    <s v="BESTAETIGT (6)"/>
    <n v="3130.05"/>
    <n v="1555.3200000000002"/>
    <x v="8"/>
    <x v="5"/>
    <n v="3.1300500000000002"/>
    <n v="1.5553200000000003"/>
    <n v="0.16473947368421055"/>
    <n v="8.1858947368421073E-2"/>
  </r>
  <r>
    <x v="4"/>
    <x v="7"/>
    <s v="Hofdünger"/>
    <x v="0"/>
    <x v="4"/>
    <s v="BESTAETIGT (6)"/>
    <n v="25517.319999999996"/>
    <n v="11371.950000000003"/>
    <x v="81"/>
    <x v="5"/>
    <n v="25.517319999999994"/>
    <n v="11.371950000000002"/>
    <n v="0.17358721088435369"/>
    <n v="7.7360204081632661E-2"/>
  </r>
  <r>
    <x v="4"/>
    <x v="7"/>
    <s v="Hofdünger"/>
    <x v="0"/>
    <x v="5"/>
    <s v="BESTAETIGT (6)"/>
    <n v="2674.3"/>
    <n v="1472.8000000000002"/>
    <x v="19"/>
    <x v="5"/>
    <n v="2.6743000000000001"/>
    <n v="1.4728000000000001"/>
    <n v="0.19102142857142859"/>
    <n v="0.1052"/>
  </r>
  <r>
    <x v="4"/>
    <x v="7"/>
    <s v="Hofdünger"/>
    <x v="0"/>
    <x v="6"/>
    <s v="BESTAETIGT (6)"/>
    <n v="9197.6999999999989"/>
    <n v="4673.5500000000011"/>
    <x v="166"/>
    <x v="5"/>
    <n v="9.1976999999999993"/>
    <n v="4.6735500000000014"/>
    <n v="0.12599589041095891"/>
    <n v="6.4021232876712353E-2"/>
  </r>
  <r>
    <x v="4"/>
    <x v="7"/>
    <s v="Hofdünger"/>
    <x v="1"/>
    <x v="9"/>
    <s v="BESTAETIGT (6)"/>
    <n v="2181.4499999999998"/>
    <n v="1765.92"/>
    <x v="47"/>
    <x v="5"/>
    <n v="2.1814499999999999"/>
    <n v="1.7659200000000002"/>
    <n v="0.13634062499999999"/>
    <n v="0.11037000000000001"/>
  </r>
  <r>
    <x v="4"/>
    <x v="7"/>
    <s v="Hofdünger"/>
    <x v="1"/>
    <x v="11"/>
    <s v="BESTAETIGT (6)"/>
    <n v="24.48"/>
    <n v="18"/>
    <x v="10"/>
    <x v="5"/>
    <n v="2.4480000000000002E-2"/>
    <n v="1.7999999999999999E-2"/>
    <n v="1.2240000000000001E-2"/>
    <n v="8.9999999999999993E-3"/>
  </r>
  <r>
    <x v="4"/>
    <x v="7"/>
    <s v="Hofdünger"/>
    <x v="1"/>
    <x v="1"/>
    <s v="BESTAETIGT (6)"/>
    <n v="40.56"/>
    <n v="27"/>
    <x v="13"/>
    <x v="5"/>
    <n v="4.0559999999999999E-2"/>
    <n v="2.7E-2"/>
    <n v="4.0559999999999999E-2"/>
    <n v="2.7E-2"/>
  </r>
  <r>
    <x v="4"/>
    <x v="7"/>
    <s v="Hofdünger"/>
    <x v="1"/>
    <x v="14"/>
    <s v="BESTAETIGT (6)"/>
    <n v="160"/>
    <n v="66"/>
    <x v="13"/>
    <x v="5"/>
    <n v="0.16"/>
    <n v="6.6000000000000003E-2"/>
    <n v="0.16"/>
    <n v="6.6000000000000003E-2"/>
  </r>
  <r>
    <x v="4"/>
    <x v="7"/>
    <s v="Hofdünger"/>
    <x v="1"/>
    <x v="15"/>
    <s v="BESTAETIGT (6)"/>
    <n v="511"/>
    <n v="419.75"/>
    <x v="10"/>
    <x v="5"/>
    <n v="0.51100000000000001"/>
    <n v="0.41975000000000001"/>
    <n v="0.2555"/>
    <n v="0.20987500000000001"/>
  </r>
  <r>
    <x v="4"/>
    <x v="7"/>
    <s v="Recyclingdünger"/>
    <x v="2"/>
    <x v="16"/>
    <s v="BESTAETIGT (6)"/>
    <n v="778.51"/>
    <n v="187.95999999999998"/>
    <x v="7"/>
    <x v="5"/>
    <n v="0.77851000000000004"/>
    <n v="0.18795999999999999"/>
    <n v="0.25950333333333336"/>
    <n v="6.2653333333333325E-2"/>
  </r>
  <r>
    <x v="4"/>
    <x v="7"/>
    <s v="(Leer)"/>
    <x v="4"/>
    <x v="23"/>
    <s v="BESTAETIGT (6)"/>
    <n v="416.82"/>
    <n v="175.54999999999998"/>
    <x v="10"/>
    <x v="5"/>
    <n v="0.41681999999999997"/>
    <n v="0.17554999999999998"/>
    <n v="0.20840999999999998"/>
    <n v="8.7774999999999992E-2"/>
  </r>
  <r>
    <x v="4"/>
    <x v="14"/>
    <s v="Hofdünger"/>
    <x v="0"/>
    <x v="4"/>
    <s v="BESTAETIGT (6)"/>
    <n v="2538"/>
    <n v="1071.6000000000001"/>
    <x v="21"/>
    <x v="5"/>
    <n v="2.5379999999999998"/>
    <n v="1.0716000000000001"/>
    <n v="0.31724999999999998"/>
    <n v="0.13395000000000001"/>
  </r>
  <r>
    <x v="4"/>
    <x v="17"/>
    <s v="Hofdünger"/>
    <x v="0"/>
    <x v="6"/>
    <s v="BESTAETIGT (6)"/>
    <n v="110"/>
    <n v="45"/>
    <x v="13"/>
    <x v="5"/>
    <n v="0.11"/>
    <n v="4.4999999999999998E-2"/>
    <n v="0.11"/>
    <n v="4.4999999999999998E-2"/>
  </r>
  <r>
    <x v="4"/>
    <x v="17"/>
    <s v="Recyclingdünger"/>
    <x v="2"/>
    <x v="16"/>
    <s v="BESTAETIGT (6)"/>
    <n v="1180.02"/>
    <n v="284.89999999999998"/>
    <x v="13"/>
    <x v="5"/>
    <n v="1.1800200000000001"/>
    <n v="0.28489999999999999"/>
    <n v="1.1800200000000001"/>
    <n v="0.28489999999999999"/>
  </r>
  <r>
    <x v="4"/>
    <x v="8"/>
    <s v="Hofdünger"/>
    <x v="0"/>
    <x v="1"/>
    <s v="BESTAETIGT (6)"/>
    <n v="641"/>
    <n v="257.89999999999998"/>
    <x v="7"/>
    <x v="5"/>
    <n v="0.64100000000000001"/>
    <n v="0.25789999999999996"/>
    <n v="0.21366666666666667"/>
    <n v="8.596666666666665E-2"/>
  </r>
  <r>
    <x v="4"/>
    <x v="8"/>
    <s v="Hofdünger"/>
    <x v="0"/>
    <x v="2"/>
    <s v="BESTAETIGT (6)"/>
    <n v="401.8"/>
    <n v="158.19999999999999"/>
    <x v="13"/>
    <x v="5"/>
    <n v="0.40179999999999999"/>
    <n v="0.15819999999999998"/>
    <n v="0.40179999999999999"/>
    <n v="0.15819999999999998"/>
  </r>
  <r>
    <x v="4"/>
    <x v="8"/>
    <s v="Hofdünger"/>
    <x v="0"/>
    <x v="3"/>
    <s v="BESTAETIGT (6)"/>
    <n v="263"/>
    <n v="130"/>
    <x v="13"/>
    <x v="5"/>
    <n v="0.26300000000000001"/>
    <n v="0.13"/>
    <n v="0.26300000000000001"/>
    <n v="0.13"/>
  </r>
  <r>
    <x v="4"/>
    <x v="8"/>
    <s v="Hofdünger"/>
    <x v="0"/>
    <x v="4"/>
    <s v="BESTAETIGT (6)"/>
    <n v="9349.8000000000011"/>
    <n v="4797.5"/>
    <x v="24"/>
    <x v="5"/>
    <n v="9.3498000000000019"/>
    <n v="4.7975000000000003"/>
    <n v="0.19081224489795923"/>
    <n v="9.7908163265306131E-2"/>
  </r>
  <r>
    <x v="4"/>
    <x v="8"/>
    <s v="Hofdünger"/>
    <x v="0"/>
    <x v="5"/>
    <s v="BESTAETIGT (6)"/>
    <n v="875"/>
    <n v="450"/>
    <x v="2"/>
    <x v="5"/>
    <n v="0.875"/>
    <n v="0.45"/>
    <n v="0.21875"/>
    <n v="0.1125"/>
  </r>
  <r>
    <x v="4"/>
    <x v="8"/>
    <s v="Hofdünger"/>
    <x v="0"/>
    <x v="6"/>
    <s v="BESTAETIGT (6)"/>
    <n v="5900.9999999999991"/>
    <n v="2733.8999999999996"/>
    <x v="63"/>
    <x v="5"/>
    <n v="5.9009999999999989"/>
    <n v="2.7338999999999998"/>
    <n v="0.19035483870967737"/>
    <n v="8.8190322580645159E-2"/>
  </r>
  <r>
    <x v="4"/>
    <x v="8"/>
    <s v="Hofdünger"/>
    <x v="1"/>
    <x v="8"/>
    <s v="BESTAETIGT (6)"/>
    <n v="90"/>
    <n v="45"/>
    <x v="13"/>
    <x v="5"/>
    <n v="0.09"/>
    <n v="4.4999999999999998E-2"/>
    <n v="0.09"/>
    <n v="4.4999999999999998E-2"/>
  </r>
  <r>
    <x v="4"/>
    <x v="8"/>
    <s v="Hofdünger"/>
    <x v="1"/>
    <x v="11"/>
    <s v="BESTAETIGT (6)"/>
    <n v="100.44"/>
    <n v="81"/>
    <x v="13"/>
    <x v="5"/>
    <n v="0.10044"/>
    <n v="8.1000000000000003E-2"/>
    <n v="0.10044"/>
    <n v="8.1000000000000003E-2"/>
  </r>
  <r>
    <x v="4"/>
    <x v="8"/>
    <s v="Hofdünger"/>
    <x v="1"/>
    <x v="12"/>
    <s v="BESTAETIGT (6)"/>
    <n v="1044.48"/>
    <n v="614.4"/>
    <x v="7"/>
    <x v="5"/>
    <n v="1.0444800000000001"/>
    <n v="0.61439999999999995"/>
    <n v="0.34816000000000003"/>
    <n v="0.20479999999999998"/>
  </r>
  <r>
    <x v="4"/>
    <x v="8"/>
    <s v="Recyclingdünger"/>
    <x v="2"/>
    <x v="16"/>
    <s v="BESTAETIGT (6)"/>
    <n v="5010.53"/>
    <n v="1439.86"/>
    <x v="27"/>
    <x v="5"/>
    <n v="5.0105300000000002"/>
    <n v="1.4398599999999999"/>
    <n v="0.38542538461538461"/>
    <n v="0.11075846153846153"/>
  </r>
  <r>
    <x v="4"/>
    <x v="22"/>
    <s v="Hofdünger"/>
    <x v="0"/>
    <x v="6"/>
    <s v="BESTAETIGT (6)"/>
    <n v="243.2"/>
    <n v="121.6"/>
    <x v="13"/>
    <x v="5"/>
    <n v="0.2432"/>
    <n v="0.1216"/>
    <n v="0.2432"/>
    <n v="0.1216"/>
  </r>
  <r>
    <x v="4"/>
    <x v="22"/>
    <s v="Hofdünger"/>
    <x v="1"/>
    <x v="9"/>
    <s v="BESTAETIGT (6)"/>
    <n v="1413"/>
    <n v="954"/>
    <x v="13"/>
    <x v="5"/>
    <n v="1.413"/>
    <n v="0.95399999999999996"/>
    <n v="1.413"/>
    <n v="0.95399999999999996"/>
  </r>
  <r>
    <x v="4"/>
    <x v="10"/>
    <s v="Hofdünger"/>
    <x v="0"/>
    <x v="4"/>
    <s v="BESTAETIGT (6)"/>
    <n v="1005.8"/>
    <n v="610.45000000000005"/>
    <x v="18"/>
    <x v="5"/>
    <n v="1.0058"/>
    <n v="0.61045000000000005"/>
    <n v="0.20116000000000001"/>
    <n v="0.12209"/>
  </r>
  <r>
    <x v="4"/>
    <x v="10"/>
    <s v="Hofdünger"/>
    <x v="0"/>
    <x v="6"/>
    <s v="BESTAETIGT (6)"/>
    <n v="268.79999999999995"/>
    <n v="134.39999999999998"/>
    <x v="10"/>
    <x v="5"/>
    <n v="0.26879999999999993"/>
    <n v="0.13439999999999996"/>
    <n v="0.13439999999999996"/>
    <n v="6.7199999999999982E-2"/>
  </r>
  <r>
    <x v="4"/>
    <x v="10"/>
    <s v="Hofdünger"/>
    <x v="1"/>
    <x v="9"/>
    <s v="BESTAETIGT (6)"/>
    <n v="835.29"/>
    <n v="676.19"/>
    <x v="7"/>
    <x v="5"/>
    <n v="0.83528999999999998"/>
    <n v="0.67619000000000007"/>
    <n v="0.27843000000000001"/>
    <n v="0.22539666666666669"/>
  </r>
  <r>
    <x v="4"/>
    <x v="10"/>
    <s v="Hofdünger"/>
    <x v="1"/>
    <x v="11"/>
    <s v="BESTAETIGT (6)"/>
    <n v="100.44"/>
    <n v="81"/>
    <x v="13"/>
    <x v="5"/>
    <n v="0.10044"/>
    <n v="8.1000000000000003E-2"/>
    <n v="0.10044"/>
    <n v="8.1000000000000003E-2"/>
  </r>
  <r>
    <x v="4"/>
    <x v="10"/>
    <s v="Recyclingdünger"/>
    <x v="2"/>
    <x v="16"/>
    <s v="BESTAETIGT (6)"/>
    <n v="5527.78"/>
    <n v="1794.88"/>
    <x v="47"/>
    <x v="5"/>
    <n v="5.5277799999999999"/>
    <n v="1.79488"/>
    <n v="0.34548624999999999"/>
    <n v="0.11218"/>
  </r>
  <r>
    <x v="4"/>
    <x v="12"/>
    <s v="Hofdünger"/>
    <x v="0"/>
    <x v="1"/>
    <s v="BESTAETIGT (6)"/>
    <n v="118.8"/>
    <n v="48.6"/>
    <x v="13"/>
    <x v="5"/>
    <n v="0.1188"/>
    <n v="4.8600000000000004E-2"/>
    <n v="0.1188"/>
    <n v="4.8600000000000004E-2"/>
  </r>
  <r>
    <x v="4"/>
    <x v="12"/>
    <s v="Hofdünger"/>
    <x v="0"/>
    <x v="4"/>
    <s v="BESTAETIGT (6)"/>
    <n v="1166.4000000000001"/>
    <n v="550.79999999999995"/>
    <x v="7"/>
    <x v="5"/>
    <n v="1.1664000000000001"/>
    <n v="0.55079999999999996"/>
    <n v="0.38880000000000003"/>
    <n v="0.18359999999999999"/>
  </r>
  <r>
    <x v="4"/>
    <x v="12"/>
    <s v="Hofdünger"/>
    <x v="0"/>
    <x v="6"/>
    <s v="BESTAETIGT (6)"/>
    <n v="4217.78"/>
    <n v="2145.4699999999993"/>
    <x v="41"/>
    <x v="5"/>
    <n v="4.2177799999999994"/>
    <n v="2.1454699999999995"/>
    <n v="0.38343454545454542"/>
    <n v="0.19504272727272723"/>
  </r>
  <r>
    <x v="4"/>
    <x v="12"/>
    <s v="Hofdünger"/>
    <x v="1"/>
    <x v="11"/>
    <s v="BESTAETIGT (6)"/>
    <n v="290.15999999999997"/>
    <n v="234"/>
    <x v="10"/>
    <x v="5"/>
    <n v="0.29015999999999997"/>
    <n v="0.23400000000000001"/>
    <n v="0.14507999999999999"/>
    <n v="0.11700000000000001"/>
  </r>
  <r>
    <x v="4"/>
    <x v="12"/>
    <s v="Recyclingdünger"/>
    <x v="2"/>
    <x v="16"/>
    <s v="BESTAETIGT (6)"/>
    <n v="221022.13"/>
    <n v="53400.959999999999"/>
    <x v="18"/>
    <x v="5"/>
    <n v="221.02213"/>
    <n v="53.400959999999998"/>
    <n v="44.204425999999998"/>
    <n v="10.680192"/>
  </r>
  <r>
    <x v="5"/>
    <x v="0"/>
    <s v="Hofdünger"/>
    <x v="0"/>
    <x v="0"/>
    <s v="BESTAETIGT (6)"/>
    <n v="287"/>
    <n v="139.4"/>
    <x v="10"/>
    <x v="5"/>
    <n v="0.28699999999999998"/>
    <n v="0.1394"/>
    <n v="0.14349999999999999"/>
    <n v="6.9699999999999998E-2"/>
  </r>
  <r>
    <x v="5"/>
    <x v="0"/>
    <s v="Hofdünger"/>
    <x v="0"/>
    <x v="1"/>
    <s v="BESTAETIGT (6)"/>
    <n v="5660.92"/>
    <n v="2533.8199999999997"/>
    <x v="80"/>
    <x v="5"/>
    <n v="5.66092"/>
    <n v="2.5338199999999995"/>
    <n v="0.28304600000000002"/>
    <n v="0.12669099999999997"/>
  </r>
  <r>
    <x v="5"/>
    <x v="0"/>
    <s v="Hofdünger"/>
    <x v="0"/>
    <x v="3"/>
    <s v="BESTAETIGT (6)"/>
    <n v="252"/>
    <n v="117"/>
    <x v="13"/>
    <x v="5"/>
    <n v="0.252"/>
    <n v="0.11700000000000001"/>
    <n v="0.252"/>
    <n v="0.11700000000000001"/>
  </r>
  <r>
    <x v="5"/>
    <x v="0"/>
    <s v="Hofdünger"/>
    <x v="0"/>
    <x v="4"/>
    <s v="BESTAETIGT (6)"/>
    <n v="4397.6000000000004"/>
    <n v="1775.4"/>
    <x v="15"/>
    <x v="5"/>
    <n v="4.3976000000000006"/>
    <n v="1.7754000000000001"/>
    <n v="0.62822857142857147"/>
    <n v="0.25362857142857143"/>
  </r>
  <r>
    <x v="5"/>
    <x v="0"/>
    <s v="Hofdünger"/>
    <x v="1"/>
    <x v="11"/>
    <s v="BESTAETIGT (6)"/>
    <n v="791.99999999999989"/>
    <n v="450"/>
    <x v="41"/>
    <x v="5"/>
    <n v="0.79199999999999993"/>
    <n v="0.45"/>
    <n v="7.1999999999999995E-2"/>
    <n v="4.0909090909090909E-2"/>
  </r>
  <r>
    <x v="5"/>
    <x v="0"/>
    <s v="Hofdünger"/>
    <x v="1"/>
    <x v="12"/>
    <s v="BESTAETIGT (6)"/>
    <n v="1568.3000000000002"/>
    <n v="823.5"/>
    <x v="2"/>
    <x v="5"/>
    <n v="1.5683000000000002"/>
    <n v="0.82350000000000001"/>
    <n v="0.39207500000000006"/>
    <n v="0.205875"/>
  </r>
  <r>
    <x v="5"/>
    <x v="0"/>
    <s v="Hofdünger"/>
    <x v="1"/>
    <x v="1"/>
    <s v="BESTAETIGT (6)"/>
    <n v="1847.7999999999997"/>
    <n v="1337.5"/>
    <x v="18"/>
    <x v="5"/>
    <n v="1.8477999999999997"/>
    <n v="1.3374999999999999"/>
    <n v="0.36955999999999994"/>
    <n v="0.26749999999999996"/>
  </r>
  <r>
    <x v="5"/>
    <x v="0"/>
    <s v="Hofdünger"/>
    <x v="1"/>
    <x v="4"/>
    <s v="BESTAETIGT (6)"/>
    <n v="436.8"/>
    <n v="392"/>
    <x v="10"/>
    <x v="5"/>
    <n v="0.43680000000000002"/>
    <n v="0.39200000000000002"/>
    <n v="0.21840000000000001"/>
    <n v="0.19600000000000001"/>
  </r>
  <r>
    <x v="5"/>
    <x v="0"/>
    <s v="Recyclingdünger"/>
    <x v="2"/>
    <x v="16"/>
    <s v="BESTAETIGT (6)"/>
    <n v="21732.269999999997"/>
    <n v="7961.84"/>
    <x v="49"/>
    <x v="5"/>
    <n v="21.732269999999996"/>
    <n v="7.9618400000000005"/>
    <n v="1.2783688235294115"/>
    <n v="0.46834352941176471"/>
  </r>
  <r>
    <x v="5"/>
    <x v="3"/>
    <s v="Hofdünger"/>
    <x v="0"/>
    <x v="0"/>
    <s v="BESTAETIGT (6)"/>
    <n v="36316.399999999994"/>
    <n v="17986.609999999997"/>
    <x v="69"/>
    <x v="5"/>
    <n v="36.316399999999994"/>
    <n v="17.986609999999995"/>
    <n v="0.36316399999999993"/>
    <n v="0.17986609999999995"/>
  </r>
  <r>
    <x v="5"/>
    <x v="3"/>
    <s v="Hofdünger"/>
    <x v="0"/>
    <x v="1"/>
    <s v="BESTAETIGT (6)"/>
    <n v="2349"/>
    <n v="1007"/>
    <x v="2"/>
    <x v="5"/>
    <n v="2.3490000000000002"/>
    <n v="1.0069999999999999"/>
    <n v="0.58725000000000005"/>
    <n v="0.25174999999999997"/>
  </r>
  <r>
    <x v="5"/>
    <x v="3"/>
    <s v="Hofdünger"/>
    <x v="0"/>
    <x v="4"/>
    <s v="BESTAETIGT (6)"/>
    <n v="7652.11"/>
    <n v="3164.55"/>
    <x v="55"/>
    <x v="5"/>
    <n v="7.6521099999999995"/>
    <n v="3.1645500000000002"/>
    <n v="0.33270043478260869"/>
    <n v="0.13758913043478263"/>
  </r>
  <r>
    <x v="5"/>
    <x v="3"/>
    <s v="Hofdünger"/>
    <x v="0"/>
    <x v="5"/>
    <s v="BESTAETIGT (6)"/>
    <n v="852.5"/>
    <n v="577.5"/>
    <x v="10"/>
    <x v="5"/>
    <n v="0.85250000000000004"/>
    <n v="0.57750000000000001"/>
    <n v="0.42625000000000002"/>
    <n v="0.28875000000000001"/>
  </r>
  <r>
    <x v="5"/>
    <x v="3"/>
    <s v="Hofdünger"/>
    <x v="0"/>
    <x v="6"/>
    <s v="BESTAETIGT (6)"/>
    <n v="2344.8000000000002"/>
    <n v="1608.6"/>
    <x v="18"/>
    <x v="5"/>
    <n v="2.3448000000000002"/>
    <n v="1.6085999999999998"/>
    <n v="0.46896000000000004"/>
    <n v="0.32171999999999995"/>
  </r>
  <r>
    <x v="5"/>
    <x v="3"/>
    <s v="Hofdünger"/>
    <x v="1"/>
    <x v="0"/>
    <s v="BESTAETIGT (6)"/>
    <n v="332.5"/>
    <n v="204.25"/>
    <x v="10"/>
    <x v="5"/>
    <n v="0.33250000000000002"/>
    <n v="0.20424999999999999"/>
    <n v="0.16625000000000001"/>
    <n v="0.10212499999999999"/>
  </r>
  <r>
    <x v="5"/>
    <x v="3"/>
    <s v="Hofdünger"/>
    <x v="1"/>
    <x v="9"/>
    <s v="BESTAETIGT (6)"/>
    <n v="1182.5"/>
    <n v="821"/>
    <x v="10"/>
    <x v="5"/>
    <n v="1.1825000000000001"/>
    <n v="0.82099999999999995"/>
    <n v="0.59125000000000005"/>
    <n v="0.41049999999999998"/>
  </r>
  <r>
    <x v="5"/>
    <x v="3"/>
    <s v="Hofdünger"/>
    <x v="1"/>
    <x v="10"/>
    <s v="BESTAETIGT (6)"/>
    <n v="1147.5"/>
    <n v="1275"/>
    <x v="10"/>
    <x v="5"/>
    <n v="1.1475"/>
    <n v="1.2749999999999999"/>
    <n v="0.57374999999999998"/>
    <n v="0.63749999999999996"/>
  </r>
  <r>
    <x v="5"/>
    <x v="3"/>
    <s v="Hofdünger"/>
    <x v="1"/>
    <x v="11"/>
    <s v="BESTAETIGT (6)"/>
    <n v="88"/>
    <n v="50"/>
    <x v="13"/>
    <x v="5"/>
    <n v="8.7999999999999995E-2"/>
    <n v="0.05"/>
    <n v="8.7999999999999995E-2"/>
    <n v="0.05"/>
  </r>
  <r>
    <x v="5"/>
    <x v="3"/>
    <s v="Hofdünger"/>
    <x v="1"/>
    <x v="12"/>
    <s v="BESTAETIGT (6)"/>
    <n v="1786.5"/>
    <n v="949.5"/>
    <x v="7"/>
    <x v="5"/>
    <n v="1.7865"/>
    <n v="0.94950000000000001"/>
    <n v="0.59550000000000003"/>
    <n v="0.3165"/>
  </r>
  <r>
    <x v="5"/>
    <x v="3"/>
    <s v="Hofdünger"/>
    <x v="1"/>
    <x v="1"/>
    <s v="BESTAETIGT (6)"/>
    <n v="423.2"/>
    <n v="189.75"/>
    <x v="13"/>
    <x v="5"/>
    <n v="0.42319999999999997"/>
    <n v="0.18975"/>
    <n v="0.42319999999999997"/>
    <n v="0.18975"/>
  </r>
  <r>
    <x v="5"/>
    <x v="3"/>
    <s v="Hofdünger"/>
    <x v="1"/>
    <x v="2"/>
    <s v="BESTAETIGT (6)"/>
    <n v="1032.75"/>
    <n v="441.15000000000003"/>
    <x v="10"/>
    <x v="5"/>
    <n v="1.0327500000000001"/>
    <n v="0.44115000000000004"/>
    <n v="0.51637500000000003"/>
    <n v="0.22057500000000002"/>
  </r>
  <r>
    <x v="5"/>
    <x v="3"/>
    <s v="Hofdünger"/>
    <x v="1"/>
    <x v="4"/>
    <s v="BESTAETIGT (6)"/>
    <n v="245.7"/>
    <n v="220.5"/>
    <x v="13"/>
    <x v="5"/>
    <n v="0.2457"/>
    <n v="0.2205"/>
    <n v="0.2457"/>
    <n v="0.2205"/>
  </r>
  <r>
    <x v="5"/>
    <x v="3"/>
    <s v="Recyclingdünger"/>
    <x v="2"/>
    <x v="16"/>
    <s v="BESTAETIGT (6)"/>
    <n v="16813.859999999997"/>
    <n v="5951.56"/>
    <x v="22"/>
    <x v="5"/>
    <n v="16.813859999999998"/>
    <n v="5.9515600000000006"/>
    <n v="0.67255439999999989"/>
    <n v="0.23806240000000004"/>
  </r>
  <r>
    <x v="5"/>
    <x v="4"/>
    <s v="Hofdünger"/>
    <x v="0"/>
    <x v="0"/>
    <s v="BESTAETIGT (6)"/>
    <n v="4817.3399999999992"/>
    <n v="2207.19"/>
    <x v="16"/>
    <x v="5"/>
    <n v="4.8173399999999988"/>
    <n v="2.2071900000000002"/>
    <n v="0.48173399999999988"/>
    <n v="0.22071900000000003"/>
  </r>
  <r>
    <x v="5"/>
    <x v="4"/>
    <s v="Hofdünger"/>
    <x v="0"/>
    <x v="1"/>
    <s v="BESTAETIGT (6)"/>
    <n v="4775.6800000000012"/>
    <n v="1879.3599999999997"/>
    <x v="25"/>
    <x v="5"/>
    <n v="4.7756800000000013"/>
    <n v="1.8793599999999997"/>
    <n v="0.18368000000000004"/>
    <n v="7.2283076923076908E-2"/>
  </r>
  <r>
    <x v="5"/>
    <x v="4"/>
    <s v="Hofdünger"/>
    <x v="0"/>
    <x v="6"/>
    <s v="BESTAETIGT (6)"/>
    <n v="241.5"/>
    <n v="147"/>
    <x v="13"/>
    <x v="5"/>
    <n v="0.24149999999999999"/>
    <n v="0.14699999999999999"/>
    <n v="0.24149999999999999"/>
    <n v="0.14699999999999999"/>
  </r>
  <r>
    <x v="5"/>
    <x v="4"/>
    <s v="Hofdünger"/>
    <x v="1"/>
    <x v="1"/>
    <s v="BESTAETIGT (6)"/>
    <n v="909"/>
    <n v="382.5"/>
    <x v="13"/>
    <x v="5"/>
    <n v="0.90900000000000003"/>
    <n v="0.38250000000000001"/>
    <n v="0.90900000000000003"/>
    <n v="0.38250000000000001"/>
  </r>
  <r>
    <x v="5"/>
    <x v="1"/>
    <s v="Hofdünger"/>
    <x v="0"/>
    <x v="0"/>
    <s v="BESTAETIGT (6)"/>
    <n v="326180.18000000046"/>
    <n v="152195.91000000006"/>
    <x v="353"/>
    <x v="5"/>
    <n v="326.18018000000046"/>
    <n v="152.19591000000005"/>
    <n v="0.34774006396588536"/>
    <n v="0.16225576759061838"/>
  </r>
  <r>
    <x v="5"/>
    <x v="1"/>
    <s v="Hofdünger"/>
    <x v="0"/>
    <x v="1"/>
    <s v="BESTAETIGT (6)"/>
    <n v="135619.68"/>
    <n v="56145.36"/>
    <x v="354"/>
    <x v="5"/>
    <n v="135.61967999999999"/>
    <n v="56.145360000000004"/>
    <n v="0.24392028776978414"/>
    <n v="0.10098086330935252"/>
  </r>
  <r>
    <x v="5"/>
    <x v="1"/>
    <s v="Hofdünger"/>
    <x v="0"/>
    <x v="2"/>
    <s v="BESTAETIGT (6)"/>
    <n v="16238.81"/>
    <n v="6741.26"/>
    <x v="26"/>
    <x v="5"/>
    <n v="16.238810000000001"/>
    <n v="6.7412600000000005"/>
    <n v="0.31840803921568628"/>
    <n v="0.13218156862745098"/>
  </r>
  <r>
    <x v="5"/>
    <x v="1"/>
    <s v="Hofdünger"/>
    <x v="0"/>
    <x v="3"/>
    <s v="BESTAETIGT (6)"/>
    <n v="100519.35000000003"/>
    <n v="46414.830000000016"/>
    <x v="355"/>
    <x v="5"/>
    <n v="100.51935000000003"/>
    <n v="46.414830000000016"/>
    <n v="0.22092164835164843"/>
    <n v="0.10201061538461542"/>
  </r>
  <r>
    <x v="5"/>
    <x v="1"/>
    <s v="Hofdünger"/>
    <x v="0"/>
    <x v="4"/>
    <s v="BESTAETIGT (6)"/>
    <n v="164313.72000000006"/>
    <n v="73903.689999999973"/>
    <x v="64"/>
    <x v="5"/>
    <n v="164.31372000000005"/>
    <n v="73.903689999999969"/>
    <n v="0.30712844859813093"/>
    <n v="0.13813773831775694"/>
  </r>
  <r>
    <x v="5"/>
    <x v="1"/>
    <s v="Hofdünger"/>
    <x v="0"/>
    <x v="5"/>
    <s v="BESTAETIGT (6)"/>
    <n v="84710.840000000011"/>
    <n v="50569.609999999979"/>
    <x v="356"/>
    <x v="5"/>
    <n v="84.710840000000005"/>
    <n v="50.569609999999976"/>
    <n v="0.20762460784313727"/>
    <n v="0.12394512254901954"/>
  </r>
  <r>
    <x v="5"/>
    <x v="1"/>
    <s v="Hofdünger"/>
    <x v="0"/>
    <x v="6"/>
    <s v="BESTAETIGT (6)"/>
    <n v="118223.74999999999"/>
    <n v="63752.259999999995"/>
    <x v="357"/>
    <x v="5"/>
    <n v="118.22374999999998"/>
    <n v="63.752259999999993"/>
    <n v="0.26330456570155897"/>
    <n v="0.14198721603563472"/>
  </r>
  <r>
    <x v="5"/>
    <x v="1"/>
    <s v="Hofdünger"/>
    <x v="1"/>
    <x v="0"/>
    <s v="BESTAETIGT (6)"/>
    <n v="566.17999999999995"/>
    <n v="313.16999999999996"/>
    <x v="2"/>
    <x v="5"/>
    <n v="0.56617999999999991"/>
    <n v="0.31316999999999995"/>
    <n v="0.14154499999999998"/>
    <n v="7.8292499999999987E-2"/>
  </r>
  <r>
    <x v="5"/>
    <x v="1"/>
    <s v="Hofdünger"/>
    <x v="1"/>
    <x v="8"/>
    <s v="BESTAETIGT (6)"/>
    <n v="1710"/>
    <n v="855"/>
    <x v="51"/>
    <x v="5"/>
    <n v="1.71"/>
    <n v="0.85499999999999998"/>
    <n v="0.14249999999999999"/>
    <n v="7.1249999999999994E-2"/>
  </r>
  <r>
    <x v="5"/>
    <x v="1"/>
    <s v="Hofdünger"/>
    <x v="1"/>
    <x v="9"/>
    <s v="BESTAETIGT (6)"/>
    <n v="47401.619999999988"/>
    <n v="38593.26"/>
    <x v="215"/>
    <x v="5"/>
    <n v="47.401619999999987"/>
    <n v="38.593260000000001"/>
    <n v="0.46020990291262126"/>
    <n v="0.37469184466019417"/>
  </r>
  <r>
    <x v="5"/>
    <x v="1"/>
    <s v="Hofdünger"/>
    <x v="1"/>
    <x v="10"/>
    <s v="BESTAETIGT (6)"/>
    <n v="10158.75"/>
    <n v="11287.5"/>
    <x v="47"/>
    <x v="5"/>
    <n v="10.15875"/>
    <n v="11.2875"/>
    <n v="0.63492187499999997"/>
    <n v="0.70546874999999998"/>
  </r>
  <r>
    <x v="5"/>
    <x v="1"/>
    <s v="Hofdünger"/>
    <x v="1"/>
    <x v="11"/>
    <s v="BESTAETIGT (6)"/>
    <n v="23484.830000000013"/>
    <n v="13998.36"/>
    <x v="358"/>
    <x v="5"/>
    <n v="23.484830000000013"/>
    <n v="13.99836"/>
    <n v="0.10578752252252258"/>
    <n v="6.3055675675675674E-2"/>
  </r>
  <r>
    <x v="5"/>
    <x v="1"/>
    <s v="Hofdünger"/>
    <x v="1"/>
    <x v="12"/>
    <s v="BESTAETIGT (6)"/>
    <n v="61988.189999999988"/>
    <n v="32164.98000000001"/>
    <x v="150"/>
    <x v="5"/>
    <n v="61.988189999999989"/>
    <n v="32.164980000000007"/>
    <n v="0.30536054187192113"/>
    <n v="0.15844817733990152"/>
  </r>
  <r>
    <x v="5"/>
    <x v="1"/>
    <s v="Hofdünger"/>
    <x v="1"/>
    <x v="1"/>
    <s v="BESTAETIGT (6)"/>
    <n v="36497.870000000017"/>
    <n v="20742.689999999999"/>
    <x v="328"/>
    <x v="5"/>
    <n v="36.49787000000002"/>
    <n v="20.74269"/>
    <n v="0.22254798780487817"/>
    <n v="0.12647981707317074"/>
  </r>
  <r>
    <x v="5"/>
    <x v="1"/>
    <s v="Hofdünger"/>
    <x v="1"/>
    <x v="2"/>
    <s v="BESTAETIGT (6)"/>
    <n v="12385.289999999999"/>
    <n v="5143.49"/>
    <x v="152"/>
    <x v="5"/>
    <n v="12.385289999999999"/>
    <n v="5.1434899999999999"/>
    <n v="0.30208024390243904"/>
    <n v="0.1254509756097561"/>
  </r>
  <r>
    <x v="5"/>
    <x v="1"/>
    <s v="Hofdünger"/>
    <x v="1"/>
    <x v="14"/>
    <s v="BESTAETIGT (6)"/>
    <n v="2571.25"/>
    <n v="1176.02"/>
    <x v="49"/>
    <x v="5"/>
    <n v="2.57125"/>
    <n v="1.1760200000000001"/>
    <n v="0.15125"/>
    <n v="6.9177647058823538E-2"/>
  </r>
  <r>
    <x v="5"/>
    <x v="1"/>
    <s v="Hofdünger"/>
    <x v="1"/>
    <x v="4"/>
    <s v="BESTAETIGT (6)"/>
    <n v="1829.1"/>
    <n v="1641.5"/>
    <x v="21"/>
    <x v="5"/>
    <n v="1.8290999999999999"/>
    <n v="1.6415"/>
    <n v="0.22863749999999999"/>
    <n v="0.20518749999999999"/>
  </r>
  <r>
    <x v="5"/>
    <x v="1"/>
    <s v="Hofdünger"/>
    <x v="1"/>
    <x v="5"/>
    <s v="BESTAETIGT (6)"/>
    <n v="1594.32"/>
    <n v="1430.8"/>
    <x v="20"/>
    <x v="5"/>
    <n v="1.59432"/>
    <n v="1.4307999999999998"/>
    <n v="0.26572000000000001"/>
    <n v="0.23846666666666663"/>
  </r>
  <r>
    <x v="5"/>
    <x v="1"/>
    <s v="Hofdünger"/>
    <x v="1"/>
    <x v="17"/>
    <s v="BESTAETIGT (6)"/>
    <n v="213.2"/>
    <n v="96.2"/>
    <x v="13"/>
    <x v="5"/>
    <n v="0.2132"/>
    <n v="9.6200000000000008E-2"/>
    <n v="0.2132"/>
    <n v="9.6200000000000008E-2"/>
  </r>
  <r>
    <x v="5"/>
    <x v="1"/>
    <s v="Recyclingdünger"/>
    <x v="2"/>
    <x v="16"/>
    <s v="BESTAETIGT (6)"/>
    <n v="353891.39000000013"/>
    <n v="178733.52000000002"/>
    <x v="359"/>
    <x v="5"/>
    <n v="353.89139000000011"/>
    <n v="178.73352000000003"/>
    <n v="0.48812605517241398"/>
    <n v="0.24652899310344831"/>
  </r>
  <r>
    <x v="5"/>
    <x v="1"/>
    <s v="(Leer)"/>
    <x v="4"/>
    <x v="23"/>
    <s v="BESTAETIGT (6)"/>
    <n v="10260.609999999999"/>
    <n v="8505.08"/>
    <x v="101"/>
    <x v="5"/>
    <n v="10.260609999999998"/>
    <n v="8.5050799999999995"/>
    <n v="0.31092757575757568"/>
    <n v="0.25772969696969694"/>
  </r>
  <r>
    <x v="5"/>
    <x v="5"/>
    <s v="Hofdünger"/>
    <x v="1"/>
    <x v="10"/>
    <s v="BESTAETIGT (6)"/>
    <n v="607.5"/>
    <n v="675"/>
    <x v="13"/>
    <x v="5"/>
    <n v="0.60750000000000004"/>
    <n v="0.67500000000000004"/>
    <n v="0.60750000000000004"/>
    <n v="0.67500000000000004"/>
  </r>
  <r>
    <x v="5"/>
    <x v="16"/>
    <s v="Hofdünger"/>
    <x v="0"/>
    <x v="0"/>
    <s v="BESTAETIGT (6)"/>
    <n v="2449.86"/>
    <n v="1105.8599999999999"/>
    <x v="16"/>
    <x v="5"/>
    <n v="2.4498600000000001"/>
    <n v="1.1058599999999998"/>
    <n v="0.24498600000000001"/>
    <n v="0.11058599999999999"/>
  </r>
  <r>
    <x v="5"/>
    <x v="16"/>
    <s v="Hofdünger"/>
    <x v="0"/>
    <x v="1"/>
    <s v="BESTAETIGT (6)"/>
    <n v="340.56"/>
    <n v="139.32"/>
    <x v="10"/>
    <x v="5"/>
    <n v="0.34056000000000003"/>
    <n v="0.13932"/>
    <n v="0.17028000000000001"/>
    <n v="6.966E-2"/>
  </r>
  <r>
    <x v="5"/>
    <x v="16"/>
    <s v="Hofdünger"/>
    <x v="0"/>
    <x v="4"/>
    <s v="BESTAETIGT (6)"/>
    <n v="472.68"/>
    <n v="131.04"/>
    <x v="13"/>
    <x v="5"/>
    <n v="0.47267999999999999"/>
    <n v="0.13103999999999999"/>
    <n v="0.47267999999999999"/>
    <n v="0.13103999999999999"/>
  </r>
  <r>
    <x v="5"/>
    <x v="16"/>
    <s v="Hofdünger"/>
    <x v="1"/>
    <x v="12"/>
    <s v="BESTAETIGT (6)"/>
    <n v="460.8"/>
    <n v="244.8"/>
    <x v="13"/>
    <x v="5"/>
    <n v="0.46079999999999999"/>
    <n v="0.24480000000000002"/>
    <n v="0.46079999999999999"/>
    <n v="0.24480000000000002"/>
  </r>
  <r>
    <x v="5"/>
    <x v="16"/>
    <s v="Hofdünger"/>
    <x v="1"/>
    <x v="1"/>
    <s v="BESTAETIGT (6)"/>
    <n v="351.52"/>
    <n v="234"/>
    <x v="10"/>
    <x v="5"/>
    <n v="0.35152"/>
    <n v="0.23400000000000001"/>
    <n v="0.17576"/>
    <n v="0.11700000000000001"/>
  </r>
  <r>
    <x v="5"/>
    <x v="16"/>
    <s v="Recyclingdünger"/>
    <x v="2"/>
    <x v="16"/>
    <s v="BESTAETIGT (6)"/>
    <n v="4695.0999999999995"/>
    <n v="1828"/>
    <x v="18"/>
    <x v="5"/>
    <n v="4.6950999999999992"/>
    <n v="1.8280000000000001"/>
    <n v="0.93901999999999985"/>
    <n v="0.36560000000000004"/>
  </r>
  <r>
    <x v="5"/>
    <x v="6"/>
    <s v="Hofdünger"/>
    <x v="0"/>
    <x v="0"/>
    <s v="BESTAETIGT (6)"/>
    <n v="9776.84"/>
    <n v="4530.6499999999987"/>
    <x v="49"/>
    <x v="5"/>
    <n v="9.77684"/>
    <n v="4.5306499999999987"/>
    <n v="0.5751082352941177"/>
    <n v="0.26650882352941169"/>
  </r>
  <r>
    <x v="5"/>
    <x v="6"/>
    <s v="Hofdünger"/>
    <x v="0"/>
    <x v="1"/>
    <s v="BESTAETIGT (6)"/>
    <n v="362.5"/>
    <n v="150"/>
    <x v="13"/>
    <x v="5"/>
    <n v="0.36249999999999999"/>
    <n v="0.15"/>
    <n v="0.36249999999999999"/>
    <n v="0.15"/>
  </r>
  <r>
    <x v="5"/>
    <x v="6"/>
    <s v="Hofdünger"/>
    <x v="0"/>
    <x v="4"/>
    <s v="BESTAETIGT (6)"/>
    <n v="85.75"/>
    <n v="29.25"/>
    <x v="13"/>
    <x v="5"/>
    <n v="8.5750000000000007E-2"/>
    <n v="2.9250000000000002E-2"/>
    <n v="8.5750000000000007E-2"/>
    <n v="2.9250000000000002E-2"/>
  </r>
  <r>
    <x v="5"/>
    <x v="6"/>
    <s v="Hofdünger"/>
    <x v="0"/>
    <x v="5"/>
    <s v="BESTAETIGT (6)"/>
    <n v="430.11"/>
    <n v="259.2"/>
    <x v="2"/>
    <x v="5"/>
    <n v="0.43010999999999999"/>
    <n v="0.25919999999999999"/>
    <n v="0.1075275"/>
    <n v="6.4799999999999996E-2"/>
  </r>
  <r>
    <x v="5"/>
    <x v="6"/>
    <s v="Hofdünger"/>
    <x v="0"/>
    <x v="6"/>
    <s v="BESTAETIGT (6)"/>
    <n v="3571.9"/>
    <n v="2174.1999999999998"/>
    <x v="20"/>
    <x v="5"/>
    <n v="3.5719000000000003"/>
    <n v="2.1741999999999999"/>
    <n v="0.59531666666666672"/>
    <n v="0.36236666666666667"/>
  </r>
  <r>
    <x v="5"/>
    <x v="6"/>
    <s v="Hofdünger"/>
    <x v="1"/>
    <x v="8"/>
    <s v="BESTAETIGT (6)"/>
    <n v="900"/>
    <n v="450"/>
    <x v="7"/>
    <x v="5"/>
    <n v="0.9"/>
    <n v="0.45"/>
    <n v="0.3"/>
    <n v="0.15"/>
  </r>
  <r>
    <x v="5"/>
    <x v="6"/>
    <s v="Hofdünger"/>
    <x v="1"/>
    <x v="11"/>
    <s v="BESTAETIGT (6)"/>
    <n v="1496.0000000000002"/>
    <n v="850"/>
    <x v="8"/>
    <x v="5"/>
    <n v="1.4960000000000002"/>
    <n v="0.85"/>
    <n v="7.8736842105263175E-2"/>
    <n v="4.4736842105263158E-2"/>
  </r>
  <r>
    <x v="5"/>
    <x v="6"/>
    <s v="Hofdünger"/>
    <x v="1"/>
    <x v="1"/>
    <s v="BESTAETIGT (6)"/>
    <n v="118.3"/>
    <n v="78.75"/>
    <x v="13"/>
    <x v="5"/>
    <n v="0.1183"/>
    <n v="7.8750000000000001E-2"/>
    <n v="0.1183"/>
    <n v="7.8750000000000001E-2"/>
  </r>
  <r>
    <x v="5"/>
    <x v="6"/>
    <s v="Hofdünger"/>
    <x v="1"/>
    <x v="17"/>
    <s v="BESTAETIGT (6)"/>
    <n v="246"/>
    <n v="111"/>
    <x v="10"/>
    <x v="5"/>
    <n v="0.246"/>
    <n v="0.111"/>
    <n v="0.123"/>
    <n v="5.5500000000000001E-2"/>
  </r>
  <r>
    <x v="5"/>
    <x v="6"/>
    <s v="Recyclingdünger"/>
    <x v="2"/>
    <x v="16"/>
    <s v="BESTAETIGT (6)"/>
    <n v="117"/>
    <n v="40.5"/>
    <x v="13"/>
    <x v="5"/>
    <n v="0.11700000000000001"/>
    <n v="4.0500000000000001E-2"/>
    <n v="0.11700000000000001"/>
    <n v="4.0500000000000001E-2"/>
  </r>
  <r>
    <x v="5"/>
    <x v="15"/>
    <s v="Hofdünger"/>
    <x v="0"/>
    <x v="0"/>
    <s v="BESTAETIGT (6)"/>
    <n v="1909.6900000000003"/>
    <n v="826.68999999999994"/>
    <x v="7"/>
    <x v="5"/>
    <n v="1.9096900000000003"/>
    <n v="0.82668999999999992"/>
    <n v="0.63656333333333348"/>
    <n v="0.27556333333333333"/>
  </r>
  <r>
    <x v="5"/>
    <x v="15"/>
    <s v="Hofdünger"/>
    <x v="1"/>
    <x v="9"/>
    <s v="BESTAETIGT (6)"/>
    <n v="286.60000000000002"/>
    <n v="221.8"/>
    <x v="13"/>
    <x v="5"/>
    <n v="0.28660000000000002"/>
    <n v="0.22180000000000002"/>
    <n v="0.28660000000000002"/>
    <n v="0.22180000000000002"/>
  </r>
  <r>
    <x v="5"/>
    <x v="15"/>
    <s v="Hofdünger"/>
    <x v="1"/>
    <x v="11"/>
    <s v="BESTAETIGT (6)"/>
    <n v="1056"/>
    <n v="600"/>
    <x v="13"/>
    <x v="5"/>
    <n v="1.056"/>
    <n v="0.6"/>
    <n v="1.056"/>
    <n v="0.6"/>
  </r>
  <r>
    <x v="5"/>
    <x v="8"/>
    <s v="Hofdünger"/>
    <x v="0"/>
    <x v="2"/>
    <s v="BESTAETIGT (6)"/>
    <n v="1371.7"/>
    <n v="561.15"/>
    <x v="14"/>
    <x v="5"/>
    <n v="1.3717000000000001"/>
    <n v="0.56114999999999993"/>
    <n v="5.7154166666666673E-2"/>
    <n v="2.3381249999999996E-2"/>
  </r>
  <r>
    <x v="5"/>
    <x v="8"/>
    <s v="Hofdünger"/>
    <x v="1"/>
    <x v="2"/>
    <s v="BESTAETIGT (6)"/>
    <n v="108"/>
    <n v="72"/>
    <x v="10"/>
    <x v="5"/>
    <n v="0.108"/>
    <n v="7.1999999999999995E-2"/>
    <n v="5.3999999999999999E-2"/>
    <n v="3.5999999999999997E-2"/>
  </r>
  <r>
    <x v="5"/>
    <x v="22"/>
    <s v="Hofdünger"/>
    <x v="1"/>
    <x v="11"/>
    <s v="BESTAETIGT (6)"/>
    <n v="176"/>
    <n v="100"/>
    <x v="13"/>
    <x v="5"/>
    <n v="0.17599999999999999"/>
    <n v="0.1"/>
    <n v="0.17599999999999999"/>
    <n v="0.1"/>
  </r>
  <r>
    <x v="5"/>
    <x v="10"/>
    <s v="Hofdünger"/>
    <x v="0"/>
    <x v="2"/>
    <s v="BESTAETIGT (6)"/>
    <n v="165"/>
    <n v="67.5"/>
    <x v="10"/>
    <x v="5"/>
    <n v="0.16500000000000001"/>
    <n v="6.7500000000000004E-2"/>
    <n v="8.2500000000000004E-2"/>
    <n v="3.3750000000000002E-2"/>
  </r>
  <r>
    <x v="5"/>
    <x v="10"/>
    <s v="Hofdünger"/>
    <x v="1"/>
    <x v="11"/>
    <s v="BESTAETIGT (6)"/>
    <n v="440"/>
    <n v="250"/>
    <x v="18"/>
    <x v="5"/>
    <n v="0.44"/>
    <n v="0.25"/>
    <n v="8.7999999999999995E-2"/>
    <n v="0.05"/>
  </r>
  <r>
    <x v="5"/>
    <x v="10"/>
    <s v="Hofdünger"/>
    <x v="1"/>
    <x v="2"/>
    <s v="BESTAETIGT (6)"/>
    <n v="1563"/>
    <n v="1042"/>
    <x v="18"/>
    <x v="5"/>
    <n v="1.5629999999999999"/>
    <n v="1.042"/>
    <n v="0.31259999999999999"/>
    <n v="0.2084"/>
  </r>
  <r>
    <x v="5"/>
    <x v="2"/>
    <s v="Hofdünger"/>
    <x v="0"/>
    <x v="3"/>
    <s v="BESTAETIGT (6)"/>
    <n v="290.55"/>
    <n v="140.4"/>
    <x v="18"/>
    <x v="5"/>
    <n v="0.29055000000000003"/>
    <n v="0.1404"/>
    <n v="5.8110000000000009E-2"/>
    <n v="2.8080000000000001E-2"/>
  </r>
  <r>
    <x v="5"/>
    <x v="2"/>
    <s v="Hofdünger"/>
    <x v="1"/>
    <x v="1"/>
    <s v="BESTAETIGT (6)"/>
    <n v="1283.1399999999999"/>
    <n v="614.25"/>
    <x v="10"/>
    <x v="5"/>
    <n v="1.2831399999999999"/>
    <n v="0.61424999999999996"/>
    <n v="0.64156999999999997"/>
    <n v="0.30712499999999998"/>
  </r>
  <r>
    <x v="5"/>
    <x v="2"/>
    <s v="Recyclingdünger"/>
    <x v="2"/>
    <x v="16"/>
    <s v="BESTAETIGT (6)"/>
    <n v="1382.1299999999999"/>
    <n v="687.67"/>
    <x v="15"/>
    <x v="5"/>
    <n v="1.3821299999999999"/>
    <n v="0.68767"/>
    <n v="0.19744714285714285"/>
    <n v="9.8238571428571425E-2"/>
  </r>
  <r>
    <x v="6"/>
    <x v="3"/>
    <s v="Hofdünger"/>
    <x v="0"/>
    <x v="6"/>
    <s v="BESTAETIGT (6)"/>
    <n v="297"/>
    <n v="132"/>
    <x v="13"/>
    <x v="5"/>
    <n v="0.29699999999999999"/>
    <n v="0.13200000000000001"/>
    <n v="0.29699999999999999"/>
    <n v="0.13200000000000001"/>
  </r>
  <r>
    <x v="6"/>
    <x v="3"/>
    <s v="Hofdünger"/>
    <x v="1"/>
    <x v="9"/>
    <s v="BESTAETIGT (6)"/>
    <n v="1531.5"/>
    <n v="975"/>
    <x v="15"/>
    <x v="5"/>
    <n v="1.5315000000000001"/>
    <n v="0.97499999999999998"/>
    <n v="0.21878571428571431"/>
    <n v="0.13928571428571429"/>
  </r>
  <r>
    <x v="6"/>
    <x v="3"/>
    <s v="Hofdünger"/>
    <x v="1"/>
    <x v="11"/>
    <s v="BESTAETIGT (6)"/>
    <n v="150.1"/>
    <n v="118.5"/>
    <x v="7"/>
    <x v="5"/>
    <n v="0.15009999999999998"/>
    <n v="0.11849999999999999"/>
    <n v="5.0033333333333325E-2"/>
    <n v="3.95E-2"/>
  </r>
  <r>
    <x v="6"/>
    <x v="3"/>
    <s v="Hofdünger"/>
    <x v="1"/>
    <x v="12"/>
    <s v="BESTAETIGT (6)"/>
    <n v="1102.98"/>
    <n v="599.33999999999992"/>
    <x v="7"/>
    <x v="5"/>
    <n v="1.1029800000000001"/>
    <n v="0.59933999999999987"/>
    <n v="0.36766000000000004"/>
    <n v="0.19977999999999996"/>
  </r>
  <r>
    <x v="6"/>
    <x v="3"/>
    <s v="Recyclingdünger"/>
    <x v="2"/>
    <x v="16"/>
    <s v="BESTAETIGT (6)"/>
    <n v="6232.0500000000011"/>
    <n v="2234.89"/>
    <x v="23"/>
    <x v="5"/>
    <n v="6.232050000000001"/>
    <n v="2.23489"/>
    <n v="0.69245000000000012"/>
    <n v="0.2483211111111111"/>
  </r>
  <r>
    <x v="6"/>
    <x v="4"/>
    <s v="Hofdünger"/>
    <x v="1"/>
    <x v="11"/>
    <s v="BESTAETIGT (6)"/>
    <n v="215.8"/>
    <n v="190.9"/>
    <x v="10"/>
    <x v="5"/>
    <n v="0.21580000000000002"/>
    <n v="0.19090000000000001"/>
    <n v="0.10790000000000001"/>
    <n v="9.5450000000000007E-2"/>
  </r>
  <r>
    <x v="6"/>
    <x v="4"/>
    <s v="Recyclingdünger"/>
    <x v="2"/>
    <x v="16"/>
    <s v="BESTAETIGT (6)"/>
    <n v="18495.460000000006"/>
    <n v="8255.2300000000032"/>
    <x v="34"/>
    <x v="5"/>
    <n v="18.495460000000005"/>
    <n v="8.2552300000000027"/>
    <n v="0.38532208333333345"/>
    <n v="0.17198395833333338"/>
  </r>
  <r>
    <x v="6"/>
    <x v="5"/>
    <s v="Hofdünger"/>
    <x v="0"/>
    <x v="0"/>
    <s v="BESTAETIGT (6)"/>
    <n v="31645.499999999996"/>
    <n v="11771.25"/>
    <x v="90"/>
    <x v="5"/>
    <n v="31.645499999999995"/>
    <n v="11.77125"/>
    <n v="0.47947727272727264"/>
    <n v="0.17835227272727272"/>
  </r>
  <r>
    <x v="6"/>
    <x v="5"/>
    <s v="Hofdünger"/>
    <x v="0"/>
    <x v="1"/>
    <s v="BESTAETIGT (6)"/>
    <n v="25801.1"/>
    <n v="10801.15"/>
    <x v="138"/>
    <x v="5"/>
    <n v="25.801099999999998"/>
    <n v="10.80115"/>
    <n v="0.25545643564356435"/>
    <n v="0.10694207920792079"/>
  </r>
  <r>
    <x v="6"/>
    <x v="5"/>
    <s v="Hofdünger"/>
    <x v="0"/>
    <x v="2"/>
    <s v="BESTAETIGT (6)"/>
    <n v="466.55"/>
    <n v="184.45"/>
    <x v="7"/>
    <x v="5"/>
    <n v="0.46655000000000002"/>
    <n v="0.18444999999999998"/>
    <n v="0.15551666666666666"/>
    <n v="6.1483333333333327E-2"/>
  </r>
  <r>
    <x v="6"/>
    <x v="5"/>
    <s v="Hofdünger"/>
    <x v="0"/>
    <x v="3"/>
    <s v="BESTAETIGT (6)"/>
    <n v="4054.9000000000005"/>
    <n v="1882.08"/>
    <x v="28"/>
    <x v="5"/>
    <n v="4.0549000000000008"/>
    <n v="1.88208"/>
    <n v="0.22527222222222226"/>
    <n v="0.10456"/>
  </r>
  <r>
    <x v="6"/>
    <x v="5"/>
    <s v="Hofdünger"/>
    <x v="0"/>
    <x v="4"/>
    <s v="BESTAETIGT (6)"/>
    <n v="6966.11"/>
    <n v="2593.46"/>
    <x v="14"/>
    <x v="5"/>
    <n v="6.9661099999999996"/>
    <n v="2.5934599999999999"/>
    <n v="0.29025458333333332"/>
    <n v="0.10806083333333333"/>
  </r>
  <r>
    <x v="6"/>
    <x v="5"/>
    <s v="Hofdünger"/>
    <x v="0"/>
    <x v="5"/>
    <s v="BESTAETIGT (6)"/>
    <n v="8362.7000000000007"/>
    <n v="4755.0599999999995"/>
    <x v="60"/>
    <x v="5"/>
    <n v="8.3627000000000002"/>
    <n v="4.7550599999999994"/>
    <n v="0.27875666666666665"/>
    <n v="0.15850199999999998"/>
  </r>
  <r>
    <x v="6"/>
    <x v="5"/>
    <s v="Hofdünger"/>
    <x v="0"/>
    <x v="6"/>
    <s v="BESTAETIGT (6)"/>
    <n v="9455.4900000000016"/>
    <n v="4980.04"/>
    <x v="101"/>
    <x v="5"/>
    <n v="9.4554900000000011"/>
    <n v="4.9800399999999998"/>
    <n v="0.28653000000000001"/>
    <n v="0.15091030303030303"/>
  </r>
  <r>
    <x v="6"/>
    <x v="5"/>
    <s v="Hofdünger"/>
    <x v="1"/>
    <x v="0"/>
    <s v="BESTAETIGT (6)"/>
    <n v="737.8"/>
    <n v="629.29999999999995"/>
    <x v="13"/>
    <x v="5"/>
    <n v="0.7377999999999999"/>
    <n v="0.62929999999999997"/>
    <n v="0.7377999999999999"/>
    <n v="0.62929999999999997"/>
  </r>
  <r>
    <x v="6"/>
    <x v="5"/>
    <s v="Hofdünger"/>
    <x v="1"/>
    <x v="9"/>
    <s v="BESTAETIGT (6)"/>
    <n v="14832.86"/>
    <n v="10484.91"/>
    <x v="244"/>
    <x v="5"/>
    <n v="14.83286"/>
    <n v="10.484909999999999"/>
    <n v="0.26968836363636361"/>
    <n v="0.19063472727272726"/>
  </r>
  <r>
    <x v="6"/>
    <x v="5"/>
    <s v="Hofdünger"/>
    <x v="1"/>
    <x v="10"/>
    <s v="BESTAETIGT (6)"/>
    <n v="2904"/>
    <n v="2675.2000000000003"/>
    <x v="21"/>
    <x v="5"/>
    <n v="2.9039999999999999"/>
    <n v="2.6752000000000002"/>
    <n v="0.36299999999999999"/>
    <n v="0.33440000000000003"/>
  </r>
  <r>
    <x v="6"/>
    <x v="5"/>
    <s v="Hofdünger"/>
    <x v="1"/>
    <x v="11"/>
    <s v="BESTAETIGT (6)"/>
    <n v="4764.66"/>
    <n v="3334.6"/>
    <x v="121"/>
    <x v="5"/>
    <n v="4.7646600000000001"/>
    <n v="3.3346"/>
    <n v="0.10357956521739131"/>
    <n v="7.2491304347826094E-2"/>
  </r>
  <r>
    <x v="6"/>
    <x v="5"/>
    <s v="Hofdünger"/>
    <x v="1"/>
    <x v="12"/>
    <s v="BESTAETIGT (6)"/>
    <n v="3867.1500000000005"/>
    <n v="2203.5"/>
    <x v="19"/>
    <x v="5"/>
    <n v="3.8671500000000005"/>
    <n v="2.2035"/>
    <n v="0.27622500000000005"/>
    <n v="0.15739285714285714"/>
  </r>
  <r>
    <x v="6"/>
    <x v="5"/>
    <s v="Hofdünger"/>
    <x v="1"/>
    <x v="1"/>
    <s v="BESTAETIGT (6)"/>
    <n v="73.599999999999994"/>
    <n v="33"/>
    <x v="13"/>
    <x v="5"/>
    <n v="7.3599999999999999E-2"/>
    <n v="3.3000000000000002E-2"/>
    <n v="7.3599999999999999E-2"/>
    <n v="3.3000000000000002E-2"/>
  </r>
  <r>
    <x v="6"/>
    <x v="5"/>
    <s v="Hofdünger"/>
    <x v="1"/>
    <x v="14"/>
    <s v="BESTAETIGT (6)"/>
    <n v="233.7"/>
    <n v="105.45"/>
    <x v="13"/>
    <x v="5"/>
    <n v="0.23369999999999999"/>
    <n v="0.10545"/>
    <n v="0.23369999999999999"/>
    <n v="0.10545"/>
  </r>
  <r>
    <x v="6"/>
    <x v="5"/>
    <s v="Hofdünger"/>
    <x v="1"/>
    <x v="4"/>
    <s v="BESTAETIGT (6)"/>
    <n v="245.7"/>
    <n v="220.5"/>
    <x v="13"/>
    <x v="5"/>
    <n v="0.2457"/>
    <n v="0.2205"/>
    <n v="0.2457"/>
    <n v="0.2205"/>
  </r>
  <r>
    <x v="6"/>
    <x v="5"/>
    <s v="Hofdünger"/>
    <x v="1"/>
    <x v="5"/>
    <s v="BESTAETIGT (6)"/>
    <n v="378"/>
    <n v="552"/>
    <x v="10"/>
    <x v="5"/>
    <n v="0.378"/>
    <n v="0.55200000000000005"/>
    <n v="0.189"/>
    <n v="0.27600000000000002"/>
  </r>
  <r>
    <x v="6"/>
    <x v="5"/>
    <s v="Recyclingdünger"/>
    <x v="2"/>
    <x v="16"/>
    <s v="BESTAETIGT (6)"/>
    <n v="33037.900000000009"/>
    <n v="16146.660000000003"/>
    <x v="283"/>
    <x v="5"/>
    <n v="33.037900000000008"/>
    <n v="16.146660000000004"/>
    <n v="0.29498125000000008"/>
    <n v="0.14416660714285717"/>
  </r>
  <r>
    <x v="6"/>
    <x v="16"/>
    <s v="Recyclingdünger"/>
    <x v="2"/>
    <x v="16"/>
    <s v="BESTAETIGT (6)"/>
    <n v="3658.34"/>
    <n v="1325.72"/>
    <x v="2"/>
    <x v="5"/>
    <n v="3.6583399999999999"/>
    <n v="1.32572"/>
    <n v="0.91458499999999998"/>
    <n v="0.33143"/>
  </r>
  <r>
    <x v="6"/>
    <x v="6"/>
    <s v="Hofdünger"/>
    <x v="0"/>
    <x v="5"/>
    <s v="BESTAETIGT (6)"/>
    <n v="112.8"/>
    <n v="70.8"/>
    <x v="13"/>
    <x v="5"/>
    <n v="0.1128"/>
    <n v="7.0800000000000002E-2"/>
    <n v="0.1128"/>
    <n v="7.0800000000000002E-2"/>
  </r>
  <r>
    <x v="6"/>
    <x v="12"/>
    <s v="Hofdünger"/>
    <x v="1"/>
    <x v="11"/>
    <s v="BESTAETIGT (6)"/>
    <n v="792"/>
    <n v="450"/>
    <x v="13"/>
    <x v="5"/>
    <n v="0.79200000000000004"/>
    <n v="0.45"/>
    <n v="0.79200000000000004"/>
    <n v="0.45"/>
  </r>
  <r>
    <x v="7"/>
    <x v="14"/>
    <s v="Hofdünger"/>
    <x v="0"/>
    <x v="0"/>
    <s v="BESTAETIGT (6)"/>
    <n v="1206.54"/>
    <n v="567.66"/>
    <x v="20"/>
    <x v="5"/>
    <n v="1.2065399999999999"/>
    <n v="0.56765999999999994"/>
    <n v="0.20108999999999999"/>
    <n v="9.4609999999999986E-2"/>
  </r>
  <r>
    <x v="7"/>
    <x v="14"/>
    <s v="Hofdünger"/>
    <x v="0"/>
    <x v="1"/>
    <s v="BESTAETIGT (6)"/>
    <n v="4558"/>
    <n v="1867.8000000000002"/>
    <x v="41"/>
    <x v="5"/>
    <n v="4.5579999999999998"/>
    <n v="1.8678000000000001"/>
    <n v="0.41436363636363632"/>
    <n v="0.16980000000000001"/>
  </r>
  <r>
    <x v="7"/>
    <x v="14"/>
    <s v="Hofdünger"/>
    <x v="0"/>
    <x v="4"/>
    <s v="BESTAETIGT (6)"/>
    <n v="845"/>
    <n v="416"/>
    <x v="10"/>
    <x v="5"/>
    <n v="0.84499999999999997"/>
    <n v="0.41599999999999998"/>
    <n v="0.42249999999999999"/>
    <n v="0.20799999999999999"/>
  </r>
  <r>
    <x v="7"/>
    <x v="14"/>
    <s v="Hofdünger"/>
    <x v="0"/>
    <x v="6"/>
    <s v="BESTAETIGT (6)"/>
    <n v="6844.5"/>
    <n v="2737.7999999999997"/>
    <x v="84"/>
    <x v="5"/>
    <n v="6.8445"/>
    <n v="2.7377999999999996"/>
    <n v="0.31111363636363637"/>
    <n v="0.12444545454545453"/>
  </r>
  <r>
    <x v="7"/>
    <x v="14"/>
    <s v="Hofdünger"/>
    <x v="1"/>
    <x v="9"/>
    <s v="BESTAETIGT (6)"/>
    <n v="2352"/>
    <n v="1904"/>
    <x v="13"/>
    <x v="5"/>
    <n v="2.3519999999999999"/>
    <n v="1.9039999999999999"/>
    <n v="2.3519999999999999"/>
    <n v="1.9039999999999999"/>
  </r>
  <r>
    <x v="7"/>
    <x v="14"/>
    <s v="Hofdünger"/>
    <x v="1"/>
    <x v="1"/>
    <s v="BESTAETIGT (6)"/>
    <n v="250.4"/>
    <n v="129.9"/>
    <x v="7"/>
    <x v="5"/>
    <n v="0.25040000000000001"/>
    <n v="0.12990000000000002"/>
    <n v="8.3466666666666675E-2"/>
    <n v="4.3300000000000005E-2"/>
  </r>
  <r>
    <x v="7"/>
    <x v="14"/>
    <s v="Hofdünger"/>
    <x v="1"/>
    <x v="2"/>
    <s v="BESTAETIGT (6)"/>
    <n v="1020.6"/>
    <n v="435.96"/>
    <x v="18"/>
    <x v="5"/>
    <n v="1.0206"/>
    <n v="0.43595999999999996"/>
    <n v="0.20412"/>
    <n v="8.7191999999999992E-2"/>
  </r>
  <r>
    <x v="7"/>
    <x v="14"/>
    <s v="(Leer)"/>
    <x v="4"/>
    <x v="23"/>
    <s v="BESTAETIGT (6)"/>
    <n v="52.5"/>
    <n v="42.5"/>
    <x v="13"/>
    <x v="5"/>
    <n v="5.2499999999999998E-2"/>
    <n v="4.2500000000000003E-2"/>
    <n v="5.2499999999999998E-2"/>
    <n v="4.2500000000000003E-2"/>
  </r>
  <r>
    <x v="7"/>
    <x v="17"/>
    <s v="Hofdünger"/>
    <x v="0"/>
    <x v="6"/>
    <s v="BESTAETIGT (6)"/>
    <n v="378"/>
    <n v="151.19999999999999"/>
    <x v="10"/>
    <x v="5"/>
    <n v="0.378"/>
    <n v="0.1512"/>
    <n v="0.189"/>
    <n v="7.5600000000000001E-2"/>
  </r>
  <r>
    <x v="7"/>
    <x v="8"/>
    <s v="Hofdünger"/>
    <x v="0"/>
    <x v="0"/>
    <s v="BESTAETIGT (6)"/>
    <n v="423.3"/>
    <n v="215.9"/>
    <x v="7"/>
    <x v="5"/>
    <n v="0.42330000000000001"/>
    <n v="0.21590000000000001"/>
    <n v="0.1411"/>
    <n v="7.1966666666666665E-2"/>
  </r>
  <r>
    <x v="7"/>
    <x v="8"/>
    <s v="Hofdünger"/>
    <x v="0"/>
    <x v="6"/>
    <s v="BESTAETIGT (6)"/>
    <n v="648"/>
    <n v="259.2"/>
    <x v="7"/>
    <x v="5"/>
    <n v="0.64800000000000002"/>
    <n v="0.25919999999999999"/>
    <n v="0.216"/>
    <n v="8.6399999999999991E-2"/>
  </r>
  <r>
    <x v="8"/>
    <x v="18"/>
    <s v="Hofdünger"/>
    <x v="0"/>
    <x v="0"/>
    <s v="BESTAETIGT (6)"/>
    <n v="52132.5"/>
    <n v="16384.5"/>
    <x v="27"/>
    <x v="5"/>
    <n v="52.1325"/>
    <n v="16.384499999999999"/>
    <n v="4.0101923076923081"/>
    <n v="1.2603461538461538"/>
  </r>
  <r>
    <x v="8"/>
    <x v="18"/>
    <s v="Hofdünger"/>
    <x v="0"/>
    <x v="1"/>
    <s v="BESTAETIGT (6)"/>
    <n v="31796.400000000001"/>
    <n v="13309.2"/>
    <x v="23"/>
    <x v="5"/>
    <n v="31.796400000000002"/>
    <n v="13.309200000000001"/>
    <n v="3.5329333333333337"/>
    <n v="1.4788000000000001"/>
  </r>
  <r>
    <x v="8"/>
    <x v="18"/>
    <s v="Hofdünger"/>
    <x v="0"/>
    <x v="4"/>
    <s v="BESTAETIGT (6)"/>
    <n v="5005"/>
    <n v="2464"/>
    <x v="10"/>
    <x v="5"/>
    <n v="5.0049999999999999"/>
    <n v="2.464"/>
    <n v="2.5024999999999999"/>
    <n v="1.232"/>
  </r>
  <r>
    <x v="8"/>
    <x v="18"/>
    <s v="Hofdünger"/>
    <x v="1"/>
    <x v="0"/>
    <s v="BESTAETIGT (6)"/>
    <n v="612"/>
    <n v="272"/>
    <x v="13"/>
    <x v="5"/>
    <n v="0.61199999999999999"/>
    <n v="0.27200000000000002"/>
    <n v="0.61199999999999999"/>
    <n v="0.27200000000000002"/>
  </r>
  <r>
    <x v="8"/>
    <x v="18"/>
    <s v="Hofdünger"/>
    <x v="1"/>
    <x v="9"/>
    <s v="BESTAETIGT (6)"/>
    <n v="840"/>
    <n v="680"/>
    <x v="10"/>
    <x v="5"/>
    <n v="0.84"/>
    <n v="0.68"/>
    <n v="0.42"/>
    <n v="0.34"/>
  </r>
  <r>
    <x v="8"/>
    <x v="18"/>
    <s v="Hofdünger"/>
    <x v="1"/>
    <x v="11"/>
    <s v="BESTAETIGT (6)"/>
    <n v="12795.199999999999"/>
    <n v="7270"/>
    <x v="59"/>
    <x v="5"/>
    <n v="12.795199999999999"/>
    <n v="7.27"/>
    <n v="0.44121379310344827"/>
    <n v="0.25068965517241376"/>
  </r>
  <r>
    <x v="8"/>
    <x v="18"/>
    <s v="Hofdünger"/>
    <x v="1"/>
    <x v="1"/>
    <s v="BESTAETIGT (6)"/>
    <n v="338"/>
    <n v="225"/>
    <x v="13"/>
    <x v="5"/>
    <n v="0.33800000000000002"/>
    <n v="0.22500000000000001"/>
    <n v="0.33800000000000002"/>
    <n v="0.22500000000000001"/>
  </r>
  <r>
    <x v="8"/>
    <x v="18"/>
    <s v="Recyclingdünger"/>
    <x v="2"/>
    <x v="16"/>
    <s v="BESTAETIGT (6)"/>
    <n v="5951.1"/>
    <n v="3811.6999999999994"/>
    <x v="21"/>
    <x v="5"/>
    <n v="5.9511000000000003"/>
    <n v="3.8116999999999992"/>
    <n v="0.74388750000000003"/>
    <n v="0.4764624999999999"/>
  </r>
  <r>
    <x v="8"/>
    <x v="2"/>
    <s v="Hofdünger"/>
    <x v="0"/>
    <x v="0"/>
    <s v="BESTAETIGT (6)"/>
    <n v="1368.5"/>
    <n v="430.1"/>
    <x v="2"/>
    <x v="5"/>
    <n v="1.3685"/>
    <n v="0.43010000000000004"/>
    <n v="0.34212500000000001"/>
    <n v="0.10752500000000001"/>
  </r>
  <r>
    <x v="8"/>
    <x v="2"/>
    <s v="Hofdünger"/>
    <x v="1"/>
    <x v="9"/>
    <s v="BESTAETIGT (6)"/>
    <n v="2688"/>
    <n v="2176"/>
    <x v="2"/>
    <x v="5"/>
    <n v="2.6880000000000002"/>
    <n v="2.1760000000000002"/>
    <n v="0.67200000000000004"/>
    <n v="0.54400000000000004"/>
  </r>
  <r>
    <x v="9"/>
    <x v="19"/>
    <s v="Hofdünger"/>
    <x v="0"/>
    <x v="1"/>
    <s v="BESTAETIGT (6)"/>
    <n v="1785.0599999999997"/>
    <n v="906.1"/>
    <x v="27"/>
    <x v="5"/>
    <n v="1.7850599999999996"/>
    <n v="0.90610000000000002"/>
    <n v="0.13731230769230768"/>
    <n v="6.9699999999999998E-2"/>
  </r>
  <r>
    <x v="9"/>
    <x v="19"/>
    <s v="Hofdünger"/>
    <x v="0"/>
    <x v="2"/>
    <s v="BESTAETIGT (6)"/>
    <n v="326.8"/>
    <n v="129.19999999999999"/>
    <x v="10"/>
    <x v="5"/>
    <n v="0.32680000000000003"/>
    <n v="0.12919999999999998"/>
    <n v="0.16340000000000002"/>
    <n v="6.4599999999999991E-2"/>
  </r>
  <r>
    <x v="9"/>
    <x v="19"/>
    <s v="Hofdünger"/>
    <x v="0"/>
    <x v="3"/>
    <s v="BESTAETIGT (6)"/>
    <n v="639.04"/>
    <n v="259.04000000000002"/>
    <x v="2"/>
    <x v="5"/>
    <n v="0.63903999999999994"/>
    <n v="0.25904000000000005"/>
    <n v="0.15975999999999999"/>
    <n v="6.4760000000000012E-2"/>
  </r>
  <r>
    <x v="9"/>
    <x v="19"/>
    <s v="Hofdünger"/>
    <x v="0"/>
    <x v="4"/>
    <s v="BESTAETIGT (6)"/>
    <n v="6742.65"/>
    <n v="2526.5"/>
    <x v="80"/>
    <x v="5"/>
    <n v="6.7426499999999994"/>
    <n v="2.5265"/>
    <n v="0.33713249999999995"/>
    <n v="0.12632499999999999"/>
  </r>
  <r>
    <x v="9"/>
    <x v="19"/>
    <s v="Hofdünger"/>
    <x v="1"/>
    <x v="9"/>
    <s v="BESTAETIGT (6)"/>
    <n v="1227.45"/>
    <n v="943.55"/>
    <x v="49"/>
    <x v="5"/>
    <n v="1.2274500000000002"/>
    <n v="0.94355"/>
    <n v="7.2202941176470595E-2"/>
    <n v="5.5502941176470588E-2"/>
  </r>
  <r>
    <x v="9"/>
    <x v="19"/>
    <s v="Hofdünger"/>
    <x v="1"/>
    <x v="10"/>
    <s v="BESTAETIGT (6)"/>
    <n v="910"/>
    <n v="915.19999999999993"/>
    <x v="18"/>
    <x v="5"/>
    <n v="0.91"/>
    <n v="0.9151999999999999"/>
    <n v="0.182"/>
    <n v="0.18303999999999998"/>
  </r>
  <r>
    <x v="9"/>
    <x v="19"/>
    <s v="Hofdünger"/>
    <x v="1"/>
    <x v="1"/>
    <s v="BESTAETIGT (6)"/>
    <n v="256.78000000000003"/>
    <n v="126.15"/>
    <x v="10"/>
    <x v="5"/>
    <n v="0.25678000000000001"/>
    <n v="0.12615000000000001"/>
    <n v="0.12839"/>
    <n v="6.3075000000000006E-2"/>
  </r>
  <r>
    <x v="9"/>
    <x v="8"/>
    <s v="Hofdünger"/>
    <x v="0"/>
    <x v="4"/>
    <s v="BESTAETIGT (6)"/>
    <n v="1320"/>
    <n v="495"/>
    <x v="2"/>
    <x v="5"/>
    <n v="1.32"/>
    <n v="0.495"/>
    <n v="0.33"/>
    <n v="0.12375"/>
  </r>
  <r>
    <x v="9"/>
    <x v="9"/>
    <s v="Hofdünger"/>
    <x v="0"/>
    <x v="4"/>
    <s v="BESTAETIGT (6)"/>
    <n v="200"/>
    <n v="75"/>
    <x v="13"/>
    <x v="5"/>
    <n v="0.2"/>
    <n v="7.4999999999999997E-2"/>
    <n v="0.2"/>
    <n v="7.4999999999999997E-2"/>
  </r>
  <r>
    <x v="9"/>
    <x v="9"/>
    <s v="Hofdünger"/>
    <x v="1"/>
    <x v="10"/>
    <s v="BESTAETIGT (6)"/>
    <n v="140"/>
    <n v="140.80000000000001"/>
    <x v="13"/>
    <x v="5"/>
    <n v="0.14000000000000001"/>
    <n v="0.14080000000000001"/>
    <n v="0.14000000000000001"/>
    <n v="0.14080000000000001"/>
  </r>
  <r>
    <x v="9"/>
    <x v="12"/>
    <s v="Hofdünger"/>
    <x v="0"/>
    <x v="4"/>
    <s v="BESTAETIGT (6)"/>
    <n v="1080"/>
    <n v="405"/>
    <x v="13"/>
    <x v="5"/>
    <n v="1.08"/>
    <n v="0.40500000000000003"/>
    <n v="1.08"/>
    <n v="0.40500000000000003"/>
  </r>
  <r>
    <x v="10"/>
    <x v="14"/>
    <s v="Recyclingdünger"/>
    <x v="2"/>
    <x v="16"/>
    <s v="BESTAETIGT (6)"/>
    <n v="911.59999999999991"/>
    <n v="238.92000000000002"/>
    <x v="10"/>
    <x v="5"/>
    <n v="0.91159999999999985"/>
    <n v="0.23892000000000002"/>
    <n v="0.45579999999999993"/>
    <n v="0.11946000000000001"/>
  </r>
  <r>
    <x v="10"/>
    <x v="17"/>
    <s v="Hofdünger"/>
    <x v="0"/>
    <x v="0"/>
    <s v="BESTAETIGT (6)"/>
    <n v="47312.76"/>
    <n v="15534.119999999997"/>
    <x v="26"/>
    <x v="5"/>
    <n v="47.312760000000004"/>
    <n v="15.534119999999998"/>
    <n v="0.92770117647058836"/>
    <n v="0.30459058823529406"/>
  </r>
  <r>
    <x v="10"/>
    <x v="17"/>
    <s v="Hofdünger"/>
    <x v="0"/>
    <x v="1"/>
    <s v="BESTAETIGT (6)"/>
    <n v="31875.209999999995"/>
    <n v="13145.85"/>
    <x v="83"/>
    <x v="5"/>
    <n v="31.875209999999996"/>
    <n v="13.145850000000001"/>
    <n v="0.44894661971830979"/>
    <n v="0.18515281690140847"/>
  </r>
  <r>
    <x v="10"/>
    <x v="17"/>
    <s v="Hofdünger"/>
    <x v="0"/>
    <x v="2"/>
    <s v="BESTAETIGT (6)"/>
    <n v="836.2"/>
    <n v="312.3"/>
    <x v="2"/>
    <x v="5"/>
    <n v="0.83620000000000005"/>
    <n v="0.31230000000000002"/>
    <n v="0.20905000000000001"/>
    <n v="7.8075000000000006E-2"/>
  </r>
  <r>
    <x v="10"/>
    <x v="17"/>
    <s v="Hofdünger"/>
    <x v="0"/>
    <x v="3"/>
    <s v="BESTAETIGT (6)"/>
    <n v="20268.7"/>
    <n v="11029.57"/>
    <x v="11"/>
    <x v="5"/>
    <n v="20.268699999999999"/>
    <n v="11.02957"/>
    <n v="1.3512466666666667"/>
    <n v="0.73530466666666661"/>
  </r>
  <r>
    <x v="10"/>
    <x v="17"/>
    <s v="Hofdünger"/>
    <x v="0"/>
    <x v="4"/>
    <s v="BESTAETIGT (6)"/>
    <n v="11284.709999999997"/>
    <n v="6057.1599999999989"/>
    <x v="145"/>
    <x v="5"/>
    <n v="11.284709999999997"/>
    <n v="6.0571599999999988"/>
    <n v="0.25077133333333329"/>
    <n v="0.13460355555555553"/>
  </r>
  <r>
    <x v="10"/>
    <x v="17"/>
    <s v="Hofdünger"/>
    <x v="0"/>
    <x v="5"/>
    <s v="BESTAETIGT (6)"/>
    <n v="517"/>
    <n v="352"/>
    <x v="13"/>
    <x v="5"/>
    <n v="0.51700000000000002"/>
    <n v="0.35199999999999998"/>
    <n v="0.51700000000000002"/>
    <n v="0.35199999999999998"/>
  </r>
  <r>
    <x v="10"/>
    <x v="17"/>
    <s v="Hofdünger"/>
    <x v="0"/>
    <x v="6"/>
    <s v="BESTAETIGT (6)"/>
    <n v="892.62"/>
    <n v="369.9"/>
    <x v="2"/>
    <x v="5"/>
    <n v="0.89261999999999997"/>
    <n v="0.36989999999999995"/>
    <n v="0.22315499999999999"/>
    <n v="9.2474999999999988E-2"/>
  </r>
  <r>
    <x v="10"/>
    <x v="17"/>
    <s v="Hofdünger"/>
    <x v="1"/>
    <x v="0"/>
    <s v="BESTAETIGT (6)"/>
    <n v="801"/>
    <n v="468"/>
    <x v="13"/>
    <x v="5"/>
    <n v="0.80100000000000005"/>
    <n v="0.46800000000000003"/>
    <n v="0.80100000000000005"/>
    <n v="0.46800000000000003"/>
  </r>
  <r>
    <x v="10"/>
    <x v="17"/>
    <s v="Hofdünger"/>
    <x v="1"/>
    <x v="9"/>
    <s v="BESTAETIGT (6)"/>
    <n v="806.4"/>
    <n v="652.79999999999995"/>
    <x v="10"/>
    <x v="5"/>
    <n v="0.80640000000000001"/>
    <n v="0.65279999999999994"/>
    <n v="0.4032"/>
    <n v="0.32639999999999997"/>
  </r>
  <r>
    <x v="10"/>
    <x v="17"/>
    <s v="Hofdünger"/>
    <x v="1"/>
    <x v="10"/>
    <s v="BESTAETIGT (6)"/>
    <n v="324"/>
    <n v="360"/>
    <x v="10"/>
    <x v="5"/>
    <n v="0.32400000000000001"/>
    <n v="0.36"/>
    <n v="0.16200000000000001"/>
    <n v="0.18"/>
  </r>
  <r>
    <x v="10"/>
    <x v="17"/>
    <s v="Hofdünger"/>
    <x v="1"/>
    <x v="11"/>
    <s v="BESTAETIGT (6)"/>
    <n v="1252.8699999999999"/>
    <n v="831.48"/>
    <x v="8"/>
    <x v="5"/>
    <n v="1.2528699999999999"/>
    <n v="0.83148"/>
    <n v="6.5940526315789463E-2"/>
    <n v="4.3762105263157894E-2"/>
  </r>
  <r>
    <x v="10"/>
    <x v="17"/>
    <s v="Hofdünger"/>
    <x v="1"/>
    <x v="12"/>
    <s v="BESTAETIGT (6)"/>
    <n v="1197.1199999999999"/>
    <n v="635.97"/>
    <x v="10"/>
    <x v="5"/>
    <n v="1.19712"/>
    <n v="0.63597000000000004"/>
    <n v="0.59855999999999998"/>
    <n v="0.31798500000000002"/>
  </r>
  <r>
    <x v="10"/>
    <x v="17"/>
    <s v="Hofdünger"/>
    <x v="1"/>
    <x v="1"/>
    <s v="BESTAETIGT (6)"/>
    <n v="6372.3099999999995"/>
    <n v="3904.27"/>
    <x v="63"/>
    <x v="5"/>
    <n v="6.3723099999999997"/>
    <n v="3.9042699999999999"/>
    <n v="0.20555838709677418"/>
    <n v="0.1259441935483871"/>
  </r>
  <r>
    <x v="10"/>
    <x v="17"/>
    <s v="Hofdünger"/>
    <x v="1"/>
    <x v="2"/>
    <s v="BESTAETIGT (6)"/>
    <n v="662.8"/>
    <n v="246.2"/>
    <x v="7"/>
    <x v="5"/>
    <n v="0.66279999999999994"/>
    <n v="0.2462"/>
    <n v="0.22093333333333331"/>
    <n v="8.2066666666666663E-2"/>
  </r>
  <r>
    <x v="10"/>
    <x v="17"/>
    <s v="Hofdünger"/>
    <x v="1"/>
    <x v="14"/>
    <s v="BESTAETIGT (6)"/>
    <n v="496.09999999999997"/>
    <n v="223.84999999999997"/>
    <x v="2"/>
    <x v="5"/>
    <n v="0.49609999999999999"/>
    <n v="0.22384999999999997"/>
    <n v="0.124025"/>
    <n v="5.5962499999999991E-2"/>
  </r>
  <r>
    <x v="10"/>
    <x v="17"/>
    <s v="Hofdünger"/>
    <x v="1"/>
    <x v="17"/>
    <s v="BESTAETIGT (6)"/>
    <n v="82"/>
    <n v="37"/>
    <x v="13"/>
    <x v="5"/>
    <n v="8.2000000000000003E-2"/>
    <n v="3.6999999999999998E-2"/>
    <n v="8.2000000000000003E-2"/>
    <n v="3.6999999999999998E-2"/>
  </r>
  <r>
    <x v="10"/>
    <x v="17"/>
    <s v="Recyclingdünger"/>
    <x v="2"/>
    <x v="16"/>
    <s v="BESTAETIGT (6)"/>
    <n v="33992.530000000013"/>
    <n v="11001.860000000002"/>
    <x v="204"/>
    <x v="5"/>
    <n v="33.992530000000016"/>
    <n v="11.001860000000002"/>
    <n v="0.45323373333333355"/>
    <n v="0.14669146666666669"/>
  </r>
  <r>
    <x v="10"/>
    <x v="17"/>
    <s v="(Leer)"/>
    <x v="4"/>
    <x v="23"/>
    <s v="BESTAETIGT (6)"/>
    <n v="4698.66"/>
    <n v="4100.7800000000007"/>
    <x v="23"/>
    <x v="5"/>
    <n v="4.6986600000000003"/>
    <n v="4.1007800000000003"/>
    <n v="0.52207333333333339"/>
    <n v="0.45564222222222228"/>
  </r>
  <r>
    <x v="10"/>
    <x v="8"/>
    <s v="Hofdünger"/>
    <x v="1"/>
    <x v="1"/>
    <s v="BESTAETIGT (6)"/>
    <n v="202.8"/>
    <n v="135"/>
    <x v="13"/>
    <x v="5"/>
    <n v="0.20280000000000001"/>
    <n v="0.13500000000000001"/>
    <n v="0.20280000000000001"/>
    <n v="0.13500000000000001"/>
  </r>
  <r>
    <x v="10"/>
    <x v="12"/>
    <s v="Hofdünger"/>
    <x v="0"/>
    <x v="0"/>
    <s v="BESTAETIGT (6)"/>
    <n v="4454.4599999999991"/>
    <n v="1867.3200000000004"/>
    <x v="101"/>
    <x v="5"/>
    <n v="4.4544599999999992"/>
    <n v="1.8673200000000003"/>
    <n v="0.13498363636363633"/>
    <n v="5.6585454545454557E-2"/>
  </r>
  <r>
    <x v="10"/>
    <x v="12"/>
    <s v="Hofdünger"/>
    <x v="0"/>
    <x v="1"/>
    <s v="BESTAETIGT (6)"/>
    <n v="234.89999999999998"/>
    <n v="97.199999999999989"/>
    <x v="7"/>
    <x v="5"/>
    <n v="0.23489999999999997"/>
    <n v="9.7199999999999995E-2"/>
    <n v="7.8299999999999995E-2"/>
    <n v="3.2399999999999998E-2"/>
  </r>
  <r>
    <x v="10"/>
    <x v="12"/>
    <s v="Hofdünger"/>
    <x v="0"/>
    <x v="2"/>
    <s v="BESTAETIGT (6)"/>
    <n v="174.15"/>
    <n v="68.849999999999994"/>
    <x v="13"/>
    <x v="5"/>
    <n v="0.17415"/>
    <n v="6.8849999999999995E-2"/>
    <n v="0.17415"/>
    <n v="6.8849999999999995E-2"/>
  </r>
  <r>
    <x v="10"/>
    <x v="12"/>
    <s v="Recyclingdünger"/>
    <x v="2"/>
    <x v="16"/>
    <s v="BESTAETIGT (6)"/>
    <n v="11651.310000000007"/>
    <n v="3534.8400000000029"/>
    <x v="115"/>
    <x v="5"/>
    <n v="11.651310000000008"/>
    <n v="3.5348400000000031"/>
    <n v="0.14384333333333343"/>
    <n v="4.364000000000004E-2"/>
  </r>
  <r>
    <x v="11"/>
    <x v="16"/>
    <s v="Hofdünger"/>
    <x v="0"/>
    <x v="0"/>
    <s v="BESTAETIGT (6)"/>
    <n v="116590.69000000002"/>
    <n v="29221.789999999997"/>
    <x v="132"/>
    <x v="5"/>
    <n v="116.59069000000002"/>
    <n v="29.221789999999999"/>
    <n v="1.7145689705882357"/>
    <n v="0.42973220588235295"/>
  </r>
  <r>
    <x v="11"/>
    <x v="16"/>
    <s v="Hofdünger"/>
    <x v="0"/>
    <x v="1"/>
    <s v="BESTAETIGT (6)"/>
    <n v="58347.670000000006"/>
    <n v="24030.729999999992"/>
    <x v="247"/>
    <x v="5"/>
    <n v="58.347670000000008"/>
    <n v="24.030729999999991"/>
    <n v="0.29320437185929654"/>
    <n v="0.1207574371859296"/>
  </r>
  <r>
    <x v="11"/>
    <x v="16"/>
    <s v="Hofdünger"/>
    <x v="0"/>
    <x v="1"/>
    <s v="SPAETER_ERFASST (9)"/>
    <n v="519.1"/>
    <n v="214.8"/>
    <x v="10"/>
    <x v="5"/>
    <n v="0.51910000000000001"/>
    <n v="0.21480000000000002"/>
    <n v="0.25955"/>
    <n v="0.10740000000000001"/>
  </r>
  <r>
    <x v="11"/>
    <x v="16"/>
    <s v="Hofdünger"/>
    <x v="0"/>
    <x v="2"/>
    <s v="BESTAETIGT (6)"/>
    <n v="4625.95"/>
    <n v="1660.6"/>
    <x v="23"/>
    <x v="5"/>
    <n v="4.6259499999999996"/>
    <n v="1.6605999999999999"/>
    <n v="0.51399444444444442"/>
    <n v="0.1845111111111111"/>
  </r>
  <r>
    <x v="11"/>
    <x v="16"/>
    <s v="Hofdünger"/>
    <x v="0"/>
    <x v="3"/>
    <s v="BESTAETIGT (6)"/>
    <n v="4448.67"/>
    <n v="2423.73"/>
    <x v="18"/>
    <x v="5"/>
    <n v="4.4486699999999999"/>
    <n v="2.4237299999999999"/>
    <n v="0.88973400000000002"/>
    <n v="0.48474600000000001"/>
  </r>
  <r>
    <x v="11"/>
    <x v="16"/>
    <s v="Hofdünger"/>
    <x v="0"/>
    <x v="4"/>
    <s v="BESTAETIGT (6)"/>
    <n v="2130"/>
    <n v="1088"/>
    <x v="2"/>
    <x v="5"/>
    <n v="2.13"/>
    <n v="1.0880000000000001"/>
    <n v="0.53249999999999997"/>
    <n v="0.27200000000000002"/>
  </r>
  <r>
    <x v="11"/>
    <x v="16"/>
    <s v="Hofdünger"/>
    <x v="0"/>
    <x v="5"/>
    <s v="BESTAETIGT (6)"/>
    <n v="2454.6799999999998"/>
    <n v="1269.18"/>
    <x v="15"/>
    <x v="5"/>
    <n v="2.4546799999999998"/>
    <n v="1.26918"/>
    <n v="0.35066857142857139"/>
    <n v="0.18131142857142857"/>
  </r>
  <r>
    <x v="11"/>
    <x v="16"/>
    <s v="Hofdünger"/>
    <x v="1"/>
    <x v="0"/>
    <s v="BESTAETIGT (6)"/>
    <n v="979.99"/>
    <n v="434.83"/>
    <x v="20"/>
    <x v="5"/>
    <n v="0.97999000000000003"/>
    <n v="0.43482999999999999"/>
    <n v="0.16333166666666668"/>
    <n v="7.247166666666667E-2"/>
  </r>
  <r>
    <x v="11"/>
    <x v="16"/>
    <s v="Hofdünger"/>
    <x v="1"/>
    <x v="9"/>
    <s v="BESTAETIGT (6)"/>
    <n v="2589.5"/>
    <n v="1834"/>
    <x v="18"/>
    <x v="5"/>
    <n v="2.5895000000000001"/>
    <n v="1.8340000000000001"/>
    <n v="0.51790000000000003"/>
    <n v="0.36680000000000001"/>
  </r>
  <r>
    <x v="11"/>
    <x v="16"/>
    <s v="Hofdünger"/>
    <x v="1"/>
    <x v="11"/>
    <s v="BESTAETIGT (6)"/>
    <n v="2085.1799999999998"/>
    <n v="1329"/>
    <x v="16"/>
    <x v="5"/>
    <n v="2.0851799999999998"/>
    <n v="1.329"/>
    <n v="0.20851799999999998"/>
    <n v="0.13289999999999999"/>
  </r>
  <r>
    <x v="11"/>
    <x v="16"/>
    <s v="Hofdünger"/>
    <x v="1"/>
    <x v="11"/>
    <s v="SPAETER_ERFASST (9)"/>
    <n v="285.60000000000002"/>
    <n v="210"/>
    <x v="13"/>
    <x v="5"/>
    <n v="0.28560000000000002"/>
    <n v="0.21"/>
    <n v="0.28560000000000002"/>
    <n v="0.21"/>
  </r>
  <r>
    <x v="11"/>
    <x v="16"/>
    <s v="Hofdünger"/>
    <x v="1"/>
    <x v="12"/>
    <s v="BESTAETIGT (6)"/>
    <n v="1814.4"/>
    <n v="982.5"/>
    <x v="10"/>
    <x v="5"/>
    <n v="1.8144"/>
    <n v="0.98250000000000004"/>
    <n v="0.90720000000000001"/>
    <n v="0.49125000000000002"/>
  </r>
  <r>
    <x v="11"/>
    <x v="16"/>
    <s v="Hofdünger"/>
    <x v="1"/>
    <x v="1"/>
    <s v="BESTAETIGT (6)"/>
    <n v="4615.3900000000021"/>
    <n v="2539.7400000000002"/>
    <x v="24"/>
    <x v="5"/>
    <n v="4.6153900000000023"/>
    <n v="2.5397400000000001"/>
    <n v="9.4191632653061269E-2"/>
    <n v="5.1831428571428577E-2"/>
  </r>
  <r>
    <x v="11"/>
    <x v="16"/>
    <s v="Hofdünger"/>
    <x v="1"/>
    <x v="2"/>
    <s v="BESTAETIGT (6)"/>
    <n v="2210.5500000000002"/>
    <n v="934.19"/>
    <x v="2"/>
    <x v="5"/>
    <n v="2.21055"/>
    <n v="0.93419000000000008"/>
    <n v="0.5526375"/>
    <n v="0.23354750000000002"/>
  </r>
  <r>
    <x v="11"/>
    <x v="16"/>
    <s v="Hofdünger"/>
    <x v="1"/>
    <x v="14"/>
    <s v="BESTAETIGT (6)"/>
    <n v="1080"/>
    <n v="445.5"/>
    <x v="13"/>
    <x v="5"/>
    <n v="1.08"/>
    <n v="0.44550000000000001"/>
    <n v="1.08"/>
    <n v="0.44550000000000001"/>
  </r>
  <r>
    <x v="11"/>
    <x v="16"/>
    <s v="Recyclingdünger"/>
    <x v="2"/>
    <x v="16"/>
    <s v="BESTAETIGT (6)"/>
    <n v="16426.41"/>
    <n v="5451.0899999999992"/>
    <x v="19"/>
    <x v="5"/>
    <n v="16.426410000000001"/>
    <n v="5.4510899999999989"/>
    <n v="1.1733150000000001"/>
    <n v="0.38936357142857136"/>
  </r>
  <r>
    <x v="11"/>
    <x v="2"/>
    <s v="Hofdünger"/>
    <x v="0"/>
    <x v="1"/>
    <s v="BESTAETIGT (6)"/>
    <n v="279.3"/>
    <n v="115.9"/>
    <x v="13"/>
    <x v="5"/>
    <n v="0.27929999999999999"/>
    <n v="0.1159"/>
    <n v="0.27929999999999999"/>
    <n v="0.1159"/>
  </r>
  <r>
    <x v="12"/>
    <x v="0"/>
    <s v="Hofdünger"/>
    <x v="0"/>
    <x v="5"/>
    <s v="BESTAETIGT (6)"/>
    <n v="2139"/>
    <n v="1449"/>
    <x v="16"/>
    <x v="5"/>
    <n v="2.1389999999999998"/>
    <n v="1.4490000000000001"/>
    <n v="0.21389999999999998"/>
    <n v="0.1449"/>
  </r>
  <r>
    <x v="12"/>
    <x v="0"/>
    <s v="Hofdünger"/>
    <x v="1"/>
    <x v="9"/>
    <s v="BESTAETIGT (6)"/>
    <n v="1039"/>
    <n v="738"/>
    <x v="13"/>
    <x v="5"/>
    <n v="1.0389999999999999"/>
    <n v="0.73799999999999999"/>
    <n v="1.0389999999999999"/>
    <n v="0.73799999999999999"/>
  </r>
  <r>
    <x v="12"/>
    <x v="0"/>
    <s v="Hofdünger"/>
    <x v="1"/>
    <x v="12"/>
    <s v="BESTAETIGT (6)"/>
    <n v="537.6"/>
    <n v="285.60000000000002"/>
    <x v="13"/>
    <x v="5"/>
    <n v="0.53760000000000008"/>
    <n v="0.28560000000000002"/>
    <n v="0.53760000000000008"/>
    <n v="0.28560000000000002"/>
  </r>
  <r>
    <x v="12"/>
    <x v="0"/>
    <s v="Recyclingdünger"/>
    <x v="2"/>
    <x v="16"/>
    <s v="BESTAETIGT (6)"/>
    <n v="493.5"/>
    <n v="254.10000000000002"/>
    <x v="10"/>
    <x v="5"/>
    <n v="0.49349999999999999"/>
    <n v="0.25410000000000005"/>
    <n v="0.24675"/>
    <n v="0.12705000000000002"/>
  </r>
  <r>
    <x v="12"/>
    <x v="3"/>
    <s v="Hofdünger"/>
    <x v="0"/>
    <x v="0"/>
    <s v="BESTAETIGT (6)"/>
    <n v="11905.560000000001"/>
    <n v="5312.61"/>
    <x v="14"/>
    <x v="5"/>
    <n v="11.905560000000001"/>
    <n v="5.3126099999999994"/>
    <n v="0.49606500000000003"/>
    <n v="0.22135874999999997"/>
  </r>
  <r>
    <x v="12"/>
    <x v="3"/>
    <s v="Hofdünger"/>
    <x v="0"/>
    <x v="3"/>
    <s v="BESTAETIGT (6)"/>
    <n v="9950.4"/>
    <n v="4455.4699999999993"/>
    <x v="22"/>
    <x v="5"/>
    <n v="9.9504000000000001"/>
    <n v="4.4554699999999992"/>
    <n v="0.39801599999999998"/>
    <n v="0.17821879999999996"/>
  </r>
  <r>
    <x v="12"/>
    <x v="3"/>
    <s v="Hofdünger"/>
    <x v="0"/>
    <x v="4"/>
    <s v="BESTAETIGT (6)"/>
    <n v="14636.919999999998"/>
    <n v="5952.3899999999994"/>
    <x v="92"/>
    <x v="5"/>
    <n v="14.636919999999998"/>
    <n v="5.9523899999999994"/>
    <n v="0.34039348837209299"/>
    <n v="0.13842767441860462"/>
  </r>
  <r>
    <x v="12"/>
    <x v="3"/>
    <s v="Hofdünger"/>
    <x v="0"/>
    <x v="5"/>
    <s v="BESTAETIGT (6)"/>
    <n v="3417.79"/>
    <n v="1845.1199999999997"/>
    <x v="27"/>
    <x v="5"/>
    <n v="3.4177900000000001"/>
    <n v="1.8451199999999996"/>
    <n v="0.26290692307692309"/>
    <n v="0.14193230769230766"/>
  </r>
  <r>
    <x v="12"/>
    <x v="3"/>
    <s v="Hofdünger"/>
    <x v="0"/>
    <x v="6"/>
    <s v="BESTAETIGT (6)"/>
    <n v="3309.73"/>
    <n v="1626.8500000000001"/>
    <x v="16"/>
    <x v="5"/>
    <n v="3.3097300000000001"/>
    <n v="1.6268500000000001"/>
    <n v="0.33097300000000002"/>
    <n v="0.16268500000000002"/>
  </r>
  <r>
    <x v="12"/>
    <x v="3"/>
    <s v="Hofdünger"/>
    <x v="1"/>
    <x v="0"/>
    <s v="BESTAETIGT (6)"/>
    <n v="273"/>
    <n v="175"/>
    <x v="13"/>
    <x v="5"/>
    <n v="0.27300000000000002"/>
    <n v="0.17499999999999999"/>
    <n v="0.27300000000000002"/>
    <n v="0.17499999999999999"/>
  </r>
  <r>
    <x v="12"/>
    <x v="3"/>
    <s v="Hofdünger"/>
    <x v="1"/>
    <x v="9"/>
    <s v="BESTAETIGT (6)"/>
    <n v="5806.93"/>
    <n v="3968.03"/>
    <x v="41"/>
    <x v="5"/>
    <n v="5.8069300000000004"/>
    <n v="3.9680300000000002"/>
    <n v="0.52790272727272736"/>
    <n v="0.36073"/>
  </r>
  <r>
    <x v="12"/>
    <x v="3"/>
    <s v="Hofdünger"/>
    <x v="1"/>
    <x v="10"/>
    <s v="BESTAETIGT (6)"/>
    <n v="364.5"/>
    <n v="405"/>
    <x v="13"/>
    <x v="5"/>
    <n v="0.36449999999999999"/>
    <n v="0.40500000000000003"/>
    <n v="0.36449999999999999"/>
    <n v="0.40500000000000003"/>
  </r>
  <r>
    <x v="12"/>
    <x v="3"/>
    <s v="Hofdünger"/>
    <x v="1"/>
    <x v="11"/>
    <s v="BESTAETIGT (6)"/>
    <n v="35.200000000000003"/>
    <n v="20"/>
    <x v="13"/>
    <x v="5"/>
    <n v="3.5200000000000002E-2"/>
    <n v="0.02"/>
    <n v="3.5200000000000002E-2"/>
    <n v="0.02"/>
  </r>
  <r>
    <x v="12"/>
    <x v="3"/>
    <s v="Hofdünger"/>
    <x v="1"/>
    <x v="12"/>
    <s v="BESTAETIGT (6)"/>
    <n v="2031.32"/>
    <n v="1159.42"/>
    <x v="20"/>
    <x v="5"/>
    <n v="2.03132"/>
    <n v="1.1594200000000001"/>
    <n v="0.33855333333333332"/>
    <n v="0.1932366666666667"/>
  </r>
  <r>
    <x v="12"/>
    <x v="3"/>
    <s v="Hofdünger"/>
    <x v="1"/>
    <x v="1"/>
    <s v="BESTAETIGT (6)"/>
    <n v="1650.9"/>
    <n v="691.5"/>
    <x v="7"/>
    <x v="5"/>
    <n v="1.6509"/>
    <n v="0.6915"/>
    <n v="0.55030000000000001"/>
    <n v="0.23050000000000001"/>
  </r>
  <r>
    <x v="12"/>
    <x v="3"/>
    <s v="Hofdünger"/>
    <x v="1"/>
    <x v="5"/>
    <s v="BESTAETIGT (6)"/>
    <n v="497"/>
    <n v="505.5"/>
    <x v="10"/>
    <x v="5"/>
    <n v="0.497"/>
    <n v="0.50549999999999995"/>
    <n v="0.2485"/>
    <n v="0.25274999999999997"/>
  </r>
  <r>
    <x v="12"/>
    <x v="3"/>
    <s v="Recyclingdünger"/>
    <x v="2"/>
    <x v="16"/>
    <s v="BESTAETIGT (6)"/>
    <n v="15277.900000000001"/>
    <n v="9832.5599999999977"/>
    <x v="60"/>
    <x v="5"/>
    <n v="15.277900000000001"/>
    <n v="9.8325599999999973"/>
    <n v="0.5092633333333334"/>
    <n v="0.32775199999999993"/>
  </r>
  <r>
    <x v="12"/>
    <x v="4"/>
    <s v="Hofdünger"/>
    <x v="0"/>
    <x v="0"/>
    <s v="BESTAETIGT (6)"/>
    <n v="40088.599999999991"/>
    <n v="18376.849999999999"/>
    <x v="70"/>
    <x v="5"/>
    <n v="40.088599999999992"/>
    <n v="18.376849999999997"/>
    <n v="0.41758958333333324"/>
    <n v="0.19142552083333331"/>
  </r>
  <r>
    <x v="12"/>
    <x v="4"/>
    <s v="Hofdünger"/>
    <x v="0"/>
    <x v="1"/>
    <s v="BESTAETIGT (6)"/>
    <n v="15177.409999999993"/>
    <n v="6440.1399999999985"/>
    <x v="24"/>
    <x v="5"/>
    <n v="15.177409999999993"/>
    <n v="6.4401399999999986"/>
    <n v="0.30974306122448964"/>
    <n v="0.13143142857142853"/>
  </r>
  <r>
    <x v="12"/>
    <x v="4"/>
    <s v="Hofdünger"/>
    <x v="0"/>
    <x v="3"/>
    <s v="BESTAETIGT (6)"/>
    <n v="61404.709999999992"/>
    <n v="27615.540000000005"/>
    <x v="360"/>
    <x v="5"/>
    <n v="61.404709999999994"/>
    <n v="27.615540000000003"/>
    <n v="0.32149062827225128"/>
    <n v="0.14458397905759163"/>
  </r>
  <r>
    <x v="12"/>
    <x v="4"/>
    <s v="Hofdünger"/>
    <x v="0"/>
    <x v="4"/>
    <s v="BESTAETIGT (6)"/>
    <n v="67584.520000000019"/>
    <n v="27873.81"/>
    <x v="194"/>
    <x v="5"/>
    <n v="67.584520000000012"/>
    <n v="27.873810000000002"/>
    <n v="0.40228880952380958"/>
    <n v="0.16591553571428572"/>
  </r>
  <r>
    <x v="12"/>
    <x v="4"/>
    <s v="Hofdünger"/>
    <x v="0"/>
    <x v="5"/>
    <s v="BESTAETIGT (6)"/>
    <n v="41632.759999999987"/>
    <n v="22549.180000000004"/>
    <x v="255"/>
    <x v="5"/>
    <n v="41.63275999999999"/>
    <n v="22.549180000000003"/>
    <n v="0.33306207999999993"/>
    <n v="0.18039344000000002"/>
  </r>
  <r>
    <x v="12"/>
    <x v="4"/>
    <s v="Hofdünger"/>
    <x v="0"/>
    <x v="6"/>
    <s v="BESTAETIGT (6)"/>
    <n v="52290.66"/>
    <n v="24878.839999999997"/>
    <x v="329"/>
    <x v="5"/>
    <n v="52.290660000000003"/>
    <n v="24.878839999999997"/>
    <n v="0.40223584615384617"/>
    <n v="0.19137569230769227"/>
  </r>
  <r>
    <x v="12"/>
    <x v="4"/>
    <s v="Hofdünger"/>
    <x v="1"/>
    <x v="0"/>
    <s v="BESTAETIGT (6)"/>
    <n v="3239.3"/>
    <n v="2364.4"/>
    <x v="16"/>
    <x v="5"/>
    <n v="3.2393000000000001"/>
    <n v="2.3644000000000003"/>
    <n v="0.32393"/>
    <n v="0.23644000000000004"/>
  </r>
  <r>
    <x v="12"/>
    <x v="4"/>
    <s v="Hofdünger"/>
    <x v="1"/>
    <x v="8"/>
    <s v="BESTAETIGT (6)"/>
    <n v="2769"/>
    <n v="1230"/>
    <x v="2"/>
    <x v="5"/>
    <n v="2.7690000000000001"/>
    <n v="1.23"/>
    <n v="0.69225000000000003"/>
    <n v="0.3075"/>
  </r>
  <r>
    <x v="12"/>
    <x v="4"/>
    <s v="Hofdünger"/>
    <x v="1"/>
    <x v="9"/>
    <s v="BESTAETIGT (6)"/>
    <n v="13192.47"/>
    <n v="8972.9500000000025"/>
    <x v="101"/>
    <x v="5"/>
    <n v="13.19247"/>
    <n v="8.9729500000000026"/>
    <n v="0.39977181818181817"/>
    <n v="0.27190757575757585"/>
  </r>
  <r>
    <x v="12"/>
    <x v="4"/>
    <s v="Hofdünger"/>
    <x v="1"/>
    <x v="10"/>
    <s v="BESTAETIGT (6)"/>
    <n v="3024"/>
    <n v="3360"/>
    <x v="2"/>
    <x v="5"/>
    <n v="3.024"/>
    <n v="3.36"/>
    <n v="0.75600000000000001"/>
    <n v="0.84"/>
  </r>
  <r>
    <x v="12"/>
    <x v="4"/>
    <s v="Hofdünger"/>
    <x v="1"/>
    <x v="11"/>
    <s v="BESTAETIGT (6)"/>
    <n v="324.08000000000004"/>
    <n v="193"/>
    <x v="18"/>
    <x v="5"/>
    <n v="0.32408000000000003"/>
    <n v="0.193"/>
    <n v="6.4816000000000012E-2"/>
    <n v="3.8600000000000002E-2"/>
  </r>
  <r>
    <x v="12"/>
    <x v="4"/>
    <s v="Hofdünger"/>
    <x v="1"/>
    <x v="12"/>
    <s v="BESTAETIGT (6)"/>
    <n v="17566.770000000008"/>
    <n v="9831.5599999999977"/>
    <x v="9"/>
    <x v="5"/>
    <n v="17.566770000000009"/>
    <n v="9.8315599999999979"/>
    <n v="0.47477756756756778"/>
    <n v="0.26571783783783776"/>
  </r>
  <r>
    <x v="12"/>
    <x v="4"/>
    <s v="Hofdünger"/>
    <x v="1"/>
    <x v="1"/>
    <s v="BESTAETIGT (6)"/>
    <n v="3879.95"/>
    <n v="1814.24"/>
    <x v="51"/>
    <x v="5"/>
    <n v="3.87995"/>
    <n v="1.8142400000000001"/>
    <n v="0.32332916666666667"/>
    <n v="0.15118666666666666"/>
  </r>
  <r>
    <x v="12"/>
    <x v="4"/>
    <s v="Hofdünger"/>
    <x v="1"/>
    <x v="2"/>
    <s v="BESTAETIGT (6)"/>
    <n v="901.25"/>
    <n v="482.48999999999995"/>
    <x v="18"/>
    <x v="5"/>
    <n v="0.90125"/>
    <n v="0.48248999999999997"/>
    <n v="0.18024999999999999"/>
    <n v="9.6498E-2"/>
  </r>
  <r>
    <x v="12"/>
    <x v="4"/>
    <s v="Hofdünger"/>
    <x v="1"/>
    <x v="5"/>
    <s v="BESTAETIGT (6)"/>
    <n v="1999.86"/>
    <n v="1392.5500000000002"/>
    <x v="21"/>
    <x v="5"/>
    <n v="1.99986"/>
    <n v="1.3925500000000002"/>
    <n v="0.2499825"/>
    <n v="0.17406875000000002"/>
  </r>
  <r>
    <x v="12"/>
    <x v="4"/>
    <s v="Recyclingdünger"/>
    <x v="2"/>
    <x v="16"/>
    <s v="BESTAETIGT (6)"/>
    <n v="37498.119999999995"/>
    <n v="27984.850000000002"/>
    <x v="117"/>
    <x v="5"/>
    <n v="37.498119999999993"/>
    <n v="27.984850000000002"/>
    <n v="0.64651931034482746"/>
    <n v="0.48249741379310346"/>
  </r>
  <r>
    <x v="12"/>
    <x v="4"/>
    <s v="(Leer)"/>
    <x v="4"/>
    <x v="23"/>
    <s v="BESTAETIGT (6)"/>
    <n v="7215.0100000000011"/>
    <n v="5550.91"/>
    <x v="82"/>
    <x v="5"/>
    <n v="7.2150100000000013"/>
    <n v="5.55091"/>
    <n v="0.3435719047619048"/>
    <n v="0.26432904761904763"/>
  </r>
  <r>
    <x v="12"/>
    <x v="1"/>
    <s v="Hofdünger"/>
    <x v="3"/>
    <x v="16"/>
    <s v="BESTAETIGT (6)"/>
    <n v="1319.78"/>
    <n v="825.51"/>
    <x v="10"/>
    <x v="5"/>
    <n v="1.31978"/>
    <n v="0.82550999999999997"/>
    <n v="0.65988999999999998"/>
    <n v="0.41275499999999998"/>
  </r>
  <r>
    <x v="12"/>
    <x v="1"/>
    <s v="Hofdünger"/>
    <x v="0"/>
    <x v="0"/>
    <s v="BESTAETIGT (6)"/>
    <n v="58114.329999999973"/>
    <n v="25106.71999999999"/>
    <x v="180"/>
    <x v="5"/>
    <n v="58.114329999999974"/>
    <n v="25.106719999999989"/>
    <n v="0.35652963190184034"/>
    <n v="0.15402895705521466"/>
  </r>
  <r>
    <x v="12"/>
    <x v="1"/>
    <s v="Hofdünger"/>
    <x v="0"/>
    <x v="1"/>
    <s v="BESTAETIGT (6)"/>
    <n v="4687.8099999999995"/>
    <n v="1950.92"/>
    <x v="8"/>
    <x v="5"/>
    <n v="4.6878099999999998"/>
    <n v="1.95092"/>
    <n v="0.24672684210526316"/>
    <n v="0.10267999999999999"/>
  </r>
  <r>
    <x v="12"/>
    <x v="1"/>
    <s v="Hofdünger"/>
    <x v="0"/>
    <x v="2"/>
    <s v="BESTAETIGT (6)"/>
    <n v="122.55"/>
    <n v="48.45"/>
    <x v="10"/>
    <x v="5"/>
    <n v="0.12254999999999999"/>
    <n v="4.845E-2"/>
    <n v="6.1274999999999996E-2"/>
    <n v="2.4225E-2"/>
  </r>
  <r>
    <x v="12"/>
    <x v="1"/>
    <s v="Hofdünger"/>
    <x v="0"/>
    <x v="3"/>
    <s v="BESTAETIGT (6)"/>
    <n v="24213.689999999995"/>
    <n v="11308.509999999997"/>
    <x v="178"/>
    <x v="5"/>
    <n v="24.213689999999996"/>
    <n v="11.308509999999997"/>
    <n v="0.27515556818181813"/>
    <n v="0.12850579545454541"/>
  </r>
  <r>
    <x v="12"/>
    <x v="1"/>
    <s v="Hofdünger"/>
    <x v="0"/>
    <x v="4"/>
    <s v="BESTAETIGT (6)"/>
    <n v="45952.35"/>
    <n v="19882.920000000002"/>
    <x v="340"/>
    <x v="5"/>
    <n v="45.952349999999996"/>
    <n v="19.882920000000002"/>
    <n v="0.33788492647058821"/>
    <n v="0.14619794117647061"/>
  </r>
  <r>
    <x v="12"/>
    <x v="1"/>
    <s v="Hofdünger"/>
    <x v="0"/>
    <x v="5"/>
    <s v="BESTAETIGT (6)"/>
    <n v="15981.090000000004"/>
    <n v="8410.6699999999983"/>
    <x v="142"/>
    <x v="5"/>
    <n v="15.981090000000004"/>
    <n v="8.4106699999999979"/>
    <n v="0.20754662337662341"/>
    <n v="0.10922948051948049"/>
  </r>
  <r>
    <x v="12"/>
    <x v="1"/>
    <s v="Hofdünger"/>
    <x v="0"/>
    <x v="6"/>
    <s v="BESTAETIGT (6)"/>
    <n v="10462.42"/>
    <n v="5217.8799999999992"/>
    <x v="9"/>
    <x v="5"/>
    <n v="10.46242"/>
    <n v="5.2178799999999992"/>
    <n v="0.2827681081081081"/>
    <n v="0.14102378378378377"/>
  </r>
  <r>
    <x v="12"/>
    <x v="1"/>
    <s v="Hofdünger"/>
    <x v="1"/>
    <x v="0"/>
    <s v="BESTAETIGT (6)"/>
    <n v="6862.920000000001"/>
    <n v="4457.7299999999996"/>
    <x v="39"/>
    <x v="5"/>
    <n v="6.8629200000000008"/>
    <n v="4.4577299999999997"/>
    <n v="0.25418222222222225"/>
    <n v="0.16510111111111112"/>
  </r>
  <r>
    <x v="12"/>
    <x v="1"/>
    <s v="Hofdünger"/>
    <x v="1"/>
    <x v="8"/>
    <s v="BESTAETIGT (6)"/>
    <n v="1978.9500000000003"/>
    <n v="971.85"/>
    <x v="41"/>
    <x v="5"/>
    <n v="1.9789500000000002"/>
    <n v="0.97184999999999999"/>
    <n v="0.17990454545454548"/>
    <n v="8.8349999999999998E-2"/>
  </r>
  <r>
    <x v="12"/>
    <x v="1"/>
    <s v="Hofdünger"/>
    <x v="1"/>
    <x v="9"/>
    <s v="BESTAETIGT (6)"/>
    <n v="26909.160000000003"/>
    <n v="19017.399999999998"/>
    <x v="24"/>
    <x v="5"/>
    <n v="26.909160000000004"/>
    <n v="19.017399999999999"/>
    <n v="0.54916653061224496"/>
    <n v="0.3881102040816326"/>
  </r>
  <r>
    <x v="12"/>
    <x v="1"/>
    <s v="Hofdünger"/>
    <x v="1"/>
    <x v="10"/>
    <s v="BESTAETIGT (6)"/>
    <n v="15224"/>
    <n v="16178.6"/>
    <x v="55"/>
    <x v="5"/>
    <n v="15.224"/>
    <n v="16.178599999999999"/>
    <n v="0.66191304347826085"/>
    <n v="0.70341739130434777"/>
  </r>
  <r>
    <x v="12"/>
    <x v="1"/>
    <s v="Hofdünger"/>
    <x v="1"/>
    <x v="11"/>
    <s v="BESTAETIGT (6)"/>
    <n v="901.36"/>
    <n v="573.5"/>
    <x v="15"/>
    <x v="5"/>
    <n v="0.90136000000000005"/>
    <n v="0.57350000000000001"/>
    <n v="0.12876571428571429"/>
    <n v="8.1928571428571434E-2"/>
  </r>
  <r>
    <x v="12"/>
    <x v="1"/>
    <s v="Hofdünger"/>
    <x v="1"/>
    <x v="12"/>
    <s v="BESTAETIGT (6)"/>
    <n v="53137.159999999982"/>
    <n v="29089.249999999996"/>
    <x v="196"/>
    <x v="5"/>
    <n v="53.13715999999998"/>
    <n v="29.089249999999996"/>
    <n v="0.45416376068376052"/>
    <n v="0.24862606837606835"/>
  </r>
  <r>
    <x v="12"/>
    <x v="1"/>
    <s v="Hofdünger"/>
    <x v="1"/>
    <x v="1"/>
    <s v="BESTAETIGT (6)"/>
    <n v="4157.41"/>
    <n v="2324.3000000000002"/>
    <x v="25"/>
    <x v="5"/>
    <n v="4.1574099999999996"/>
    <n v="2.3243"/>
    <n v="0.15990038461538461"/>
    <n v="8.9396153846153847E-2"/>
  </r>
  <r>
    <x v="12"/>
    <x v="1"/>
    <s v="Hofdünger"/>
    <x v="1"/>
    <x v="2"/>
    <s v="BESTAETIGT (6)"/>
    <n v="336.15"/>
    <n v="143.59"/>
    <x v="10"/>
    <x v="5"/>
    <n v="0.33615"/>
    <n v="0.14359"/>
    <n v="0.168075"/>
    <n v="7.1794999999999998E-2"/>
  </r>
  <r>
    <x v="12"/>
    <x v="1"/>
    <s v="Hofdünger"/>
    <x v="1"/>
    <x v="14"/>
    <s v="BESTAETIGT (6)"/>
    <n v="459.2"/>
    <n v="207.2"/>
    <x v="7"/>
    <x v="5"/>
    <n v="0.4592"/>
    <n v="0.2072"/>
    <n v="0.15306666666666666"/>
    <n v="6.9066666666666665E-2"/>
  </r>
  <r>
    <x v="12"/>
    <x v="1"/>
    <s v="Hofdünger"/>
    <x v="1"/>
    <x v="4"/>
    <s v="BESTAETIGT (6)"/>
    <n v="1226.92"/>
    <n v="701.60000000000014"/>
    <x v="20"/>
    <x v="5"/>
    <n v="1.22692"/>
    <n v="0.70160000000000011"/>
    <n v="0.20448666666666668"/>
    <n v="0.11693333333333335"/>
  </r>
  <r>
    <x v="12"/>
    <x v="1"/>
    <s v="Hofdünger"/>
    <x v="1"/>
    <x v="5"/>
    <s v="BESTAETIGT (6)"/>
    <n v="5899.8600000000015"/>
    <n v="4960.3500000000004"/>
    <x v="14"/>
    <x v="5"/>
    <n v="5.8998600000000012"/>
    <n v="4.96035"/>
    <n v="0.24582750000000006"/>
    <n v="0.20668125000000001"/>
  </r>
  <r>
    <x v="12"/>
    <x v="1"/>
    <s v="Hofdünger"/>
    <x v="1"/>
    <x v="17"/>
    <s v="BESTAETIGT (6)"/>
    <n v="164"/>
    <n v="74"/>
    <x v="13"/>
    <x v="5"/>
    <n v="0.16400000000000001"/>
    <n v="7.3999999999999996E-2"/>
    <n v="0.16400000000000001"/>
    <n v="7.3999999999999996E-2"/>
  </r>
  <r>
    <x v="12"/>
    <x v="1"/>
    <s v="Recyclingdünger"/>
    <x v="2"/>
    <x v="16"/>
    <s v="BESTAETIGT (6)"/>
    <n v="49325.35"/>
    <n v="33447.289999999994"/>
    <x v="107"/>
    <x v="5"/>
    <n v="49.32535"/>
    <n v="33.447289999999995"/>
    <n v="0.30447746913580248"/>
    <n v="0.20646475308641973"/>
  </r>
  <r>
    <x v="12"/>
    <x v="1"/>
    <s v="(Leer)"/>
    <x v="4"/>
    <x v="23"/>
    <s v="BESTAETIGT (6)"/>
    <n v="10826.119999999999"/>
    <n v="6943.11"/>
    <x v="101"/>
    <x v="5"/>
    <n v="10.82612"/>
    <n v="6.9431099999999999"/>
    <n v="0.32806424242424242"/>
    <n v="0.21039727272727271"/>
  </r>
  <r>
    <x v="12"/>
    <x v="5"/>
    <s v="Hofdünger"/>
    <x v="0"/>
    <x v="0"/>
    <s v="BESTAETIGT (6)"/>
    <n v="1362.3"/>
    <n v="591.75"/>
    <x v="7"/>
    <x v="5"/>
    <n v="1.3622999999999998"/>
    <n v="0.59175"/>
    <n v="0.45409999999999995"/>
    <n v="0.19725000000000001"/>
  </r>
  <r>
    <x v="12"/>
    <x v="5"/>
    <s v="Hofdünger"/>
    <x v="1"/>
    <x v="0"/>
    <s v="BESTAETIGT (6)"/>
    <n v="1140"/>
    <n v="800"/>
    <x v="7"/>
    <x v="5"/>
    <n v="1.1399999999999999"/>
    <n v="0.8"/>
    <n v="0.37999999999999995"/>
    <n v="0.26666666666666666"/>
  </r>
  <r>
    <x v="12"/>
    <x v="5"/>
    <s v="Hofdünger"/>
    <x v="1"/>
    <x v="9"/>
    <s v="BESTAETIGT (6)"/>
    <n v="1719.6"/>
    <n v="1115.52"/>
    <x v="2"/>
    <x v="5"/>
    <n v="1.7196"/>
    <n v="1.1155200000000001"/>
    <n v="0.4299"/>
    <n v="0.27888000000000002"/>
  </r>
  <r>
    <x v="12"/>
    <x v="5"/>
    <s v="Hofdünger"/>
    <x v="1"/>
    <x v="12"/>
    <s v="BESTAETIGT (6)"/>
    <n v="1161.5999999999999"/>
    <n v="630.48"/>
    <x v="7"/>
    <x v="5"/>
    <n v="1.1616"/>
    <n v="0.63048000000000004"/>
    <n v="0.38719999999999999"/>
    <n v="0.21016000000000001"/>
  </r>
  <r>
    <x v="12"/>
    <x v="5"/>
    <s v="Hofdünger"/>
    <x v="1"/>
    <x v="2"/>
    <s v="BESTAETIGT (6)"/>
    <n v="283.5"/>
    <n v="121.1"/>
    <x v="13"/>
    <x v="5"/>
    <n v="0.28349999999999997"/>
    <n v="0.1211"/>
    <n v="0.28349999999999997"/>
    <n v="0.1211"/>
  </r>
  <r>
    <x v="12"/>
    <x v="5"/>
    <s v="Recyclingdünger"/>
    <x v="2"/>
    <x v="16"/>
    <s v="BESTAETIGT (6)"/>
    <n v="2613.9299999999998"/>
    <n v="1375.7"/>
    <x v="15"/>
    <x v="5"/>
    <n v="2.6139299999999999"/>
    <n v="1.3757000000000001"/>
    <n v="0.37341857142857143"/>
    <n v="0.19652857142857144"/>
  </r>
  <r>
    <x v="12"/>
    <x v="5"/>
    <s v="(Leer)"/>
    <x v="4"/>
    <x v="23"/>
    <s v="BESTAETIGT (6)"/>
    <n v="641.54999999999995"/>
    <n v="501.55"/>
    <x v="13"/>
    <x v="5"/>
    <n v="0.64154999999999995"/>
    <n v="0.50155000000000005"/>
    <n v="0.64154999999999995"/>
    <n v="0.50155000000000005"/>
  </r>
  <r>
    <x v="12"/>
    <x v="16"/>
    <s v="Hofdünger"/>
    <x v="0"/>
    <x v="4"/>
    <s v="BESTAETIGT (6)"/>
    <n v="924"/>
    <n v="392.70000000000005"/>
    <x v="10"/>
    <x v="5"/>
    <n v="0.92400000000000004"/>
    <n v="0.39270000000000005"/>
    <n v="0.46200000000000002"/>
    <n v="0.19635000000000002"/>
  </r>
  <r>
    <x v="12"/>
    <x v="16"/>
    <s v="Hofdünger"/>
    <x v="0"/>
    <x v="5"/>
    <s v="BESTAETIGT (6)"/>
    <n v="282.75"/>
    <n v="140.25"/>
    <x v="13"/>
    <x v="5"/>
    <n v="0.28275"/>
    <n v="0.14025000000000001"/>
    <n v="0.28275"/>
    <n v="0.14025000000000001"/>
  </r>
  <r>
    <x v="12"/>
    <x v="16"/>
    <s v="Hofdünger"/>
    <x v="1"/>
    <x v="0"/>
    <s v="BESTAETIGT (6)"/>
    <n v="1438"/>
    <n v="1290"/>
    <x v="7"/>
    <x v="5"/>
    <n v="1.4379999999999999"/>
    <n v="1.29"/>
    <n v="0.47933333333333333"/>
    <n v="0.43"/>
  </r>
  <r>
    <x v="12"/>
    <x v="16"/>
    <s v="Hofdünger"/>
    <x v="1"/>
    <x v="9"/>
    <s v="BESTAETIGT (6)"/>
    <n v="2217.6"/>
    <n v="1795.2"/>
    <x v="2"/>
    <x v="5"/>
    <n v="2.2176"/>
    <n v="1.7952000000000001"/>
    <n v="0.5544"/>
    <n v="0.44880000000000003"/>
  </r>
  <r>
    <x v="12"/>
    <x v="16"/>
    <s v="Hofdünger"/>
    <x v="1"/>
    <x v="10"/>
    <s v="BESTAETIGT (6)"/>
    <n v="2469.1"/>
    <n v="2006.2"/>
    <x v="7"/>
    <x v="5"/>
    <n v="2.4691000000000001"/>
    <n v="2.0062000000000002"/>
    <n v="0.82303333333333339"/>
    <n v="0.6687333333333334"/>
  </r>
  <r>
    <x v="12"/>
    <x v="16"/>
    <s v="Hofdünger"/>
    <x v="1"/>
    <x v="12"/>
    <s v="BESTAETIGT (6)"/>
    <n v="8411.52"/>
    <n v="4931.72"/>
    <x v="11"/>
    <x v="5"/>
    <n v="8.4115200000000012"/>
    <n v="4.9317200000000003"/>
    <n v="0.56076800000000004"/>
    <n v="0.32878133333333337"/>
  </r>
  <r>
    <x v="12"/>
    <x v="16"/>
    <s v="Hofdünger"/>
    <x v="1"/>
    <x v="5"/>
    <s v="BESTAETIGT (6)"/>
    <n v="518.70000000000005"/>
    <n v="317.10000000000002"/>
    <x v="13"/>
    <x v="5"/>
    <n v="0.51870000000000005"/>
    <n v="0.31710000000000005"/>
    <n v="0.51870000000000005"/>
    <n v="0.31710000000000005"/>
  </r>
  <r>
    <x v="12"/>
    <x v="16"/>
    <s v="Recyclingdünger"/>
    <x v="2"/>
    <x v="16"/>
    <s v="BESTAETIGT (6)"/>
    <n v="734.7"/>
    <n v="705.3"/>
    <x v="2"/>
    <x v="5"/>
    <n v="0.73470000000000002"/>
    <n v="0.70529999999999993"/>
    <n v="0.183675"/>
    <n v="0.17632499999999998"/>
  </r>
  <r>
    <x v="12"/>
    <x v="16"/>
    <s v="(Leer)"/>
    <x v="4"/>
    <x v="23"/>
    <s v="BESTAETIGT (6)"/>
    <n v="1534"/>
    <n v="1770"/>
    <x v="7"/>
    <x v="5"/>
    <n v="1.534"/>
    <n v="1.77"/>
    <n v="0.51133333333333331"/>
    <n v="0.59"/>
  </r>
  <r>
    <x v="12"/>
    <x v="6"/>
    <s v="Hofdünger"/>
    <x v="3"/>
    <x v="16"/>
    <s v="BESTAETIGT (6)"/>
    <n v="2395.65"/>
    <n v="968.15"/>
    <x v="21"/>
    <x v="5"/>
    <n v="2.3956500000000003"/>
    <n v="0.96814999999999996"/>
    <n v="0.29945625000000003"/>
    <n v="0.12101874999999999"/>
  </r>
  <r>
    <x v="12"/>
    <x v="6"/>
    <s v="Hofdünger"/>
    <x v="0"/>
    <x v="0"/>
    <s v="BESTAETIGT (6)"/>
    <n v="192740.83000000007"/>
    <n v="86650.66"/>
    <x v="361"/>
    <x v="5"/>
    <n v="192.74083000000007"/>
    <n v="86.650660000000002"/>
    <n v="0.77718076612903253"/>
    <n v="0.34939782258064517"/>
  </r>
  <r>
    <x v="12"/>
    <x v="6"/>
    <s v="Hofdünger"/>
    <x v="0"/>
    <x v="1"/>
    <s v="BESTAETIGT (6)"/>
    <n v="174760.97999999998"/>
    <n v="72962.699999999983"/>
    <x v="200"/>
    <x v="5"/>
    <n v="174.76097999999999"/>
    <n v="72.962699999999984"/>
    <n v="0.52323646706586824"/>
    <n v="0.21845119760479037"/>
  </r>
  <r>
    <x v="12"/>
    <x v="6"/>
    <s v="Hofdünger"/>
    <x v="0"/>
    <x v="2"/>
    <s v="BESTAETIGT (6)"/>
    <n v="11857.619999999999"/>
    <n v="4797.97"/>
    <x v="41"/>
    <x v="5"/>
    <n v="11.857619999999999"/>
    <n v="4.7979700000000003"/>
    <n v="1.0779654545454544"/>
    <n v="0.43617909090909096"/>
  </r>
  <r>
    <x v="12"/>
    <x v="6"/>
    <s v="Hofdünger"/>
    <x v="0"/>
    <x v="3"/>
    <s v="BESTAETIGT (6)"/>
    <n v="292478.64999999997"/>
    <n v="133097.73000000001"/>
    <x v="362"/>
    <x v="5"/>
    <n v="292.47864999999996"/>
    <n v="133.09773000000001"/>
    <n v="0.3168782773564463"/>
    <n v="0.14420122426868906"/>
  </r>
  <r>
    <x v="12"/>
    <x v="6"/>
    <s v="Hofdünger"/>
    <x v="0"/>
    <x v="4"/>
    <s v="BESTAETIGT (6)"/>
    <n v="290009.42000000004"/>
    <n v="122767.91999999997"/>
    <x v="363"/>
    <x v="5"/>
    <n v="290.00942000000003"/>
    <n v="122.76791999999998"/>
    <n v="0.36617351010101012"/>
    <n v="0.15500999999999998"/>
  </r>
  <r>
    <x v="12"/>
    <x v="6"/>
    <s v="Hofdünger"/>
    <x v="0"/>
    <x v="5"/>
    <s v="BESTAETIGT (6)"/>
    <n v="170158.66999999998"/>
    <n v="95709.03"/>
    <x v="364"/>
    <x v="5"/>
    <n v="170.15866999999997"/>
    <n v="95.709029999999998"/>
    <n v="0.32660013435700569"/>
    <n v="0.1837025527831094"/>
  </r>
  <r>
    <x v="12"/>
    <x v="6"/>
    <s v="Hofdünger"/>
    <x v="0"/>
    <x v="6"/>
    <s v="BESTAETIGT (6)"/>
    <n v="144384.94"/>
    <n v="69525.819999999992"/>
    <x v="365"/>
    <x v="5"/>
    <n v="144.38494"/>
    <n v="69.525819999999996"/>
    <n v="0.37896309711286091"/>
    <n v="0.18248246719160105"/>
  </r>
  <r>
    <x v="12"/>
    <x v="6"/>
    <s v="Hofdünger"/>
    <x v="1"/>
    <x v="0"/>
    <s v="BESTAETIGT (6)"/>
    <n v="27723.670000000002"/>
    <n v="17183.850000000002"/>
    <x v="75"/>
    <x v="5"/>
    <n v="27.723670000000002"/>
    <n v="17.183850000000003"/>
    <n v="0.31866287356321843"/>
    <n v="0.19751551724137933"/>
  </r>
  <r>
    <x v="12"/>
    <x v="6"/>
    <s v="Hofdünger"/>
    <x v="1"/>
    <x v="8"/>
    <s v="BESTAETIGT (6)"/>
    <n v="14674.15"/>
    <n v="7131.4699999999993"/>
    <x v="91"/>
    <x v="5"/>
    <n v="14.674149999999999"/>
    <n v="7.1314699999999993"/>
    <n v="0.248714406779661"/>
    <n v="0.12087237288135592"/>
  </r>
  <r>
    <x v="12"/>
    <x v="6"/>
    <s v="Hofdünger"/>
    <x v="1"/>
    <x v="18"/>
    <s v="BESTAETIGT (6)"/>
    <n v="52.7"/>
    <n v="40.799999999999997"/>
    <x v="13"/>
    <x v="5"/>
    <n v="5.2700000000000004E-2"/>
    <n v="4.0799999999999996E-2"/>
    <n v="5.2700000000000004E-2"/>
    <n v="4.0799999999999996E-2"/>
  </r>
  <r>
    <x v="12"/>
    <x v="6"/>
    <s v="Hofdünger"/>
    <x v="1"/>
    <x v="9"/>
    <s v="BESTAETIGT (6)"/>
    <n v="39558.189999999995"/>
    <n v="27554.060000000005"/>
    <x v="234"/>
    <x v="5"/>
    <n v="39.558189999999996"/>
    <n v="27.554060000000003"/>
    <n v="0.50715628205128205"/>
    <n v="0.35325717948717955"/>
  </r>
  <r>
    <x v="12"/>
    <x v="6"/>
    <s v="Hofdünger"/>
    <x v="1"/>
    <x v="10"/>
    <s v="BESTAETIGT (6)"/>
    <n v="1364.03"/>
    <n v="1199.94"/>
    <x v="16"/>
    <x v="5"/>
    <n v="1.3640300000000001"/>
    <n v="1.19994"/>
    <n v="0.136403"/>
    <n v="0.119994"/>
  </r>
  <r>
    <x v="12"/>
    <x v="6"/>
    <s v="Hofdünger"/>
    <x v="1"/>
    <x v="11"/>
    <s v="BESTAETIGT (6)"/>
    <n v="15808.69"/>
    <n v="10652.749999999993"/>
    <x v="366"/>
    <x v="5"/>
    <n v="15.80869"/>
    <n v="10.652749999999992"/>
    <n v="8.2336927083333331E-2"/>
    <n v="5.5483072916666626E-2"/>
  </r>
  <r>
    <x v="12"/>
    <x v="6"/>
    <s v="Hofdünger"/>
    <x v="1"/>
    <x v="12"/>
    <s v="BESTAETIGT (6)"/>
    <n v="46349.04"/>
    <n v="25094.029999999995"/>
    <x v="38"/>
    <x v="5"/>
    <n v="46.349040000000002"/>
    <n v="25.094029999999997"/>
    <n v="0.40657052631578949"/>
    <n v="0.22012307017543856"/>
  </r>
  <r>
    <x v="12"/>
    <x v="6"/>
    <s v="Hofdünger"/>
    <x v="1"/>
    <x v="1"/>
    <s v="BESTAETIGT (6)"/>
    <n v="36790.270000000011"/>
    <n v="19651.339999999997"/>
    <x v="188"/>
    <x v="5"/>
    <n v="36.790270000000014"/>
    <n v="19.651339999999998"/>
    <n v="0.19994711956521746"/>
    <n v="0.10680076086956521"/>
  </r>
  <r>
    <x v="12"/>
    <x v="6"/>
    <s v="Hofdünger"/>
    <x v="1"/>
    <x v="2"/>
    <s v="BESTAETIGT (6)"/>
    <n v="10425.470000000001"/>
    <n v="4727.8600000000006"/>
    <x v="76"/>
    <x v="5"/>
    <n v="10.425470000000001"/>
    <n v="4.7278600000000006"/>
    <n v="0.30663147058823531"/>
    <n v="0.13905470588235297"/>
  </r>
  <r>
    <x v="12"/>
    <x v="6"/>
    <s v="Hofdünger"/>
    <x v="1"/>
    <x v="14"/>
    <s v="BESTAETIGT (6)"/>
    <n v="1468.6"/>
    <n v="671.9"/>
    <x v="20"/>
    <x v="5"/>
    <n v="1.4685999999999999"/>
    <n v="0.67189999999999994"/>
    <n v="0.24476666666666666"/>
    <n v="0.11198333333333332"/>
  </r>
  <r>
    <x v="12"/>
    <x v="6"/>
    <s v="Hofdünger"/>
    <x v="1"/>
    <x v="4"/>
    <s v="BESTAETIGT (6)"/>
    <n v="2072.5099999999998"/>
    <n v="1308.6600000000001"/>
    <x v="23"/>
    <x v="5"/>
    <n v="2.0725099999999999"/>
    <n v="1.3086600000000002"/>
    <n v="0.23027888888888887"/>
    <n v="0.14540666666666668"/>
  </r>
  <r>
    <x v="12"/>
    <x v="6"/>
    <s v="Hofdünger"/>
    <x v="1"/>
    <x v="5"/>
    <s v="BESTAETIGT (6)"/>
    <n v="9586.6"/>
    <n v="7167.9699999999993"/>
    <x v="45"/>
    <x v="5"/>
    <n v="9.5866000000000007"/>
    <n v="7.1679699999999995"/>
    <n v="0.27390285714285717"/>
    <n v="0.20479914285714285"/>
  </r>
  <r>
    <x v="12"/>
    <x v="6"/>
    <s v="Hofdünger"/>
    <x v="1"/>
    <x v="17"/>
    <s v="BESTAETIGT (6)"/>
    <n v="3628.24"/>
    <n v="1516.42"/>
    <x v="51"/>
    <x v="5"/>
    <n v="3.6282399999999999"/>
    <n v="1.5164200000000001"/>
    <n v="0.30235333333333331"/>
    <n v="0.12636833333333333"/>
  </r>
  <r>
    <x v="12"/>
    <x v="6"/>
    <s v="Recyclingdünger"/>
    <x v="2"/>
    <x v="16"/>
    <s v="BESTAETIGT (6)"/>
    <n v="129229.76999999999"/>
    <n v="67484.960000000006"/>
    <x v="367"/>
    <x v="5"/>
    <n v="129.22977"/>
    <n v="67.484960000000001"/>
    <n v="0.56929414096916298"/>
    <n v="0.2972905726872247"/>
  </r>
  <r>
    <x v="12"/>
    <x v="6"/>
    <s v="(Leer)"/>
    <x v="4"/>
    <x v="23"/>
    <s v="BESTAETIGT (6)"/>
    <n v="13405.140000000001"/>
    <n v="8691.2899999999991"/>
    <x v="26"/>
    <x v="5"/>
    <n v="13.405140000000001"/>
    <n v="8.6912899999999986"/>
    <n v="0.26284588235294121"/>
    <n v="0.17041745098039213"/>
  </r>
  <r>
    <x v="12"/>
    <x v="15"/>
    <s v="Hofdünger"/>
    <x v="0"/>
    <x v="0"/>
    <s v="BESTAETIGT (6)"/>
    <n v="1491.3000000000002"/>
    <n v="631.20000000000005"/>
    <x v="10"/>
    <x v="5"/>
    <n v="1.4913000000000003"/>
    <n v="0.63120000000000009"/>
    <n v="0.74565000000000015"/>
    <n v="0.31560000000000005"/>
  </r>
  <r>
    <x v="12"/>
    <x v="15"/>
    <s v="Hofdünger"/>
    <x v="1"/>
    <x v="12"/>
    <s v="BESTAETIGT (6)"/>
    <n v="691.2"/>
    <n v="367.2"/>
    <x v="13"/>
    <x v="5"/>
    <n v="0.69120000000000004"/>
    <n v="0.36719999999999997"/>
    <n v="0.69120000000000004"/>
    <n v="0.36719999999999997"/>
  </r>
  <r>
    <x v="12"/>
    <x v="20"/>
    <s v="Hofdünger"/>
    <x v="0"/>
    <x v="0"/>
    <s v="BESTAETIGT (6)"/>
    <n v="285"/>
    <n v="114"/>
    <x v="10"/>
    <x v="5"/>
    <n v="0.28499999999999998"/>
    <n v="0.114"/>
    <n v="0.14249999999999999"/>
    <n v="5.7000000000000002E-2"/>
  </r>
  <r>
    <x v="12"/>
    <x v="20"/>
    <s v="Hofdünger"/>
    <x v="0"/>
    <x v="1"/>
    <s v="BESTAETIGT (6)"/>
    <n v="986"/>
    <n v="408"/>
    <x v="20"/>
    <x v="5"/>
    <n v="0.98599999999999999"/>
    <n v="0.40799999999999997"/>
    <n v="0.16433333333333333"/>
    <n v="6.7999999999999991E-2"/>
  </r>
  <r>
    <x v="12"/>
    <x v="20"/>
    <s v="Hofdünger"/>
    <x v="0"/>
    <x v="4"/>
    <s v="BESTAETIGT (6)"/>
    <n v="420"/>
    <n v="200"/>
    <x v="2"/>
    <x v="5"/>
    <n v="0.42"/>
    <n v="0.2"/>
    <n v="0.105"/>
    <n v="0.05"/>
  </r>
  <r>
    <x v="12"/>
    <x v="20"/>
    <s v="Recyclingdünger"/>
    <x v="2"/>
    <x v="16"/>
    <s v="BESTAETIGT (6)"/>
    <n v="188"/>
    <n v="96.8"/>
    <x v="13"/>
    <x v="5"/>
    <n v="0.188"/>
    <n v="9.6799999999999997E-2"/>
    <n v="0.188"/>
    <n v="9.6799999999999997E-2"/>
  </r>
  <r>
    <x v="12"/>
    <x v="21"/>
    <s v="Hofdünger"/>
    <x v="0"/>
    <x v="1"/>
    <s v="BESTAETIGT (6)"/>
    <n v="182.7"/>
    <n v="75.599999999999994"/>
    <x v="13"/>
    <x v="5"/>
    <n v="0.1827"/>
    <n v="7.5600000000000001E-2"/>
    <n v="0.1827"/>
    <n v="7.5600000000000001E-2"/>
  </r>
  <r>
    <x v="12"/>
    <x v="21"/>
    <s v="Recyclingdünger"/>
    <x v="2"/>
    <x v="16"/>
    <s v="BESTAETIGT (6)"/>
    <n v="303"/>
    <n v="128.25"/>
    <x v="13"/>
    <x v="5"/>
    <n v="0.30299999999999999"/>
    <n v="0.12825"/>
    <n v="0.30299999999999999"/>
    <n v="0.12825"/>
  </r>
  <r>
    <x v="12"/>
    <x v="8"/>
    <s v="Hofdünger"/>
    <x v="0"/>
    <x v="1"/>
    <s v="BESTAETIGT (6)"/>
    <n v="480"/>
    <n v="200"/>
    <x v="13"/>
    <x v="5"/>
    <n v="0.48"/>
    <n v="0.2"/>
    <n v="0.48"/>
    <n v="0.2"/>
  </r>
  <r>
    <x v="12"/>
    <x v="8"/>
    <s v="Hofdünger"/>
    <x v="0"/>
    <x v="5"/>
    <s v="BESTAETIGT (6)"/>
    <n v="195.5"/>
    <n v="99"/>
    <x v="13"/>
    <x v="5"/>
    <n v="0.19550000000000001"/>
    <n v="9.9000000000000005E-2"/>
    <n v="0.19550000000000001"/>
    <n v="9.9000000000000005E-2"/>
  </r>
  <r>
    <x v="12"/>
    <x v="22"/>
    <s v="Hofdünger"/>
    <x v="0"/>
    <x v="0"/>
    <s v="BESTAETIGT (6)"/>
    <n v="87.5"/>
    <n v="41.25"/>
    <x v="13"/>
    <x v="5"/>
    <n v="8.7499999999999994E-2"/>
    <n v="4.1250000000000002E-2"/>
    <n v="8.7499999999999994E-2"/>
    <n v="4.1250000000000002E-2"/>
  </r>
  <r>
    <x v="12"/>
    <x v="22"/>
    <s v="Hofdünger"/>
    <x v="1"/>
    <x v="12"/>
    <s v="BESTAETIGT (6)"/>
    <n v="520"/>
    <n v="240"/>
    <x v="13"/>
    <x v="5"/>
    <n v="0.52"/>
    <n v="0.24"/>
    <n v="0.52"/>
    <n v="0.24"/>
  </r>
  <r>
    <x v="12"/>
    <x v="9"/>
    <s v="Hofdünger"/>
    <x v="0"/>
    <x v="1"/>
    <s v="BESTAETIGT (6)"/>
    <n v="1159.0999999999999"/>
    <n v="468.58000000000004"/>
    <x v="2"/>
    <x v="5"/>
    <n v="1.1591"/>
    <n v="0.46858000000000005"/>
    <n v="0.289775"/>
    <n v="0.11714500000000001"/>
  </r>
  <r>
    <x v="12"/>
    <x v="9"/>
    <s v="Hofdünger"/>
    <x v="0"/>
    <x v="3"/>
    <s v="BESTAETIGT (6)"/>
    <n v="2623.7"/>
    <n v="1051.9000000000001"/>
    <x v="15"/>
    <x v="5"/>
    <n v="2.6236999999999999"/>
    <n v="1.0519000000000001"/>
    <n v="0.37481428571428571"/>
    <n v="0.15027142857142858"/>
  </r>
  <r>
    <x v="12"/>
    <x v="9"/>
    <s v="Hofdünger"/>
    <x v="0"/>
    <x v="4"/>
    <s v="BESTAETIGT (6)"/>
    <n v="2070.8100000000004"/>
    <n v="787.68999999999994"/>
    <x v="20"/>
    <x v="5"/>
    <n v="2.0708100000000003"/>
    <n v="0.78768999999999989"/>
    <n v="0.34513500000000003"/>
    <n v="0.13128166666666666"/>
  </r>
  <r>
    <x v="12"/>
    <x v="9"/>
    <s v="Hofdünger"/>
    <x v="0"/>
    <x v="5"/>
    <s v="BESTAETIGT (6)"/>
    <n v="999.12"/>
    <n v="601.20000000000005"/>
    <x v="7"/>
    <x v="5"/>
    <n v="0.99912000000000001"/>
    <n v="0.60120000000000007"/>
    <n v="0.33304"/>
    <n v="0.20040000000000002"/>
  </r>
  <r>
    <x v="12"/>
    <x v="9"/>
    <s v="Hofdünger"/>
    <x v="0"/>
    <x v="6"/>
    <s v="BESTAETIGT (6)"/>
    <n v="420"/>
    <n v="175"/>
    <x v="10"/>
    <x v="5"/>
    <n v="0.42"/>
    <n v="0.17499999999999999"/>
    <n v="0.21"/>
    <n v="8.7499999999999994E-2"/>
  </r>
  <r>
    <x v="12"/>
    <x v="9"/>
    <s v="Hofdünger"/>
    <x v="1"/>
    <x v="12"/>
    <s v="BESTAETIGT (6)"/>
    <n v="858.5"/>
    <n v="515"/>
    <x v="7"/>
    <x v="5"/>
    <n v="0.85850000000000004"/>
    <n v="0.51500000000000001"/>
    <n v="0.28616666666666668"/>
    <n v="0.17166666666666666"/>
  </r>
  <r>
    <x v="12"/>
    <x v="9"/>
    <s v="(Leer)"/>
    <x v="4"/>
    <x v="23"/>
    <s v="BESTAETIGT (6)"/>
    <n v="238.29"/>
    <n v="186.29"/>
    <x v="13"/>
    <x v="5"/>
    <n v="0.23829"/>
    <n v="0.18628999999999998"/>
    <n v="0.23829"/>
    <n v="0.18628999999999998"/>
  </r>
  <r>
    <x v="12"/>
    <x v="10"/>
    <s v="Hofdünger"/>
    <x v="0"/>
    <x v="1"/>
    <s v="BESTAETIGT (6)"/>
    <n v="1071"/>
    <n v="469"/>
    <x v="2"/>
    <x v="5"/>
    <n v="1.071"/>
    <n v="0.46899999999999997"/>
    <n v="0.26774999999999999"/>
    <n v="0.11724999999999999"/>
  </r>
  <r>
    <x v="12"/>
    <x v="10"/>
    <s v="Hofdünger"/>
    <x v="0"/>
    <x v="5"/>
    <s v="BESTAETIGT (6)"/>
    <n v="2251.8000000000002"/>
    <n v="1156.4799999999998"/>
    <x v="18"/>
    <x v="5"/>
    <n v="2.2518000000000002"/>
    <n v="1.1564799999999997"/>
    <n v="0.45036000000000004"/>
    <n v="0.23129599999999995"/>
  </r>
  <r>
    <x v="12"/>
    <x v="10"/>
    <s v="Hofdünger"/>
    <x v="1"/>
    <x v="10"/>
    <s v="BESTAETIGT (6)"/>
    <n v="270"/>
    <n v="300"/>
    <x v="13"/>
    <x v="5"/>
    <n v="0.27"/>
    <n v="0.3"/>
    <n v="0.27"/>
    <n v="0.3"/>
  </r>
  <r>
    <x v="12"/>
    <x v="10"/>
    <s v="Recyclingdünger"/>
    <x v="2"/>
    <x v="16"/>
    <s v="BESTAETIGT (6)"/>
    <n v="1287"/>
    <n v="891"/>
    <x v="13"/>
    <x v="5"/>
    <n v="1.2869999999999999"/>
    <n v="0.89100000000000001"/>
    <n v="1.2869999999999999"/>
    <n v="0.89100000000000001"/>
  </r>
  <r>
    <x v="12"/>
    <x v="2"/>
    <s v="Hofdünger"/>
    <x v="0"/>
    <x v="6"/>
    <s v="BESTAETIGT (6)"/>
    <n v="2862.73"/>
    <n v="1316.3799999999999"/>
    <x v="15"/>
    <x v="5"/>
    <n v="2.86273"/>
    <n v="1.3163799999999999"/>
    <n v="0.40896142857142859"/>
    <n v="0.1880542857142857"/>
  </r>
  <r>
    <x v="12"/>
    <x v="2"/>
    <s v="Hofdünger"/>
    <x v="1"/>
    <x v="0"/>
    <s v="BESTAETIGT (6)"/>
    <n v="1248"/>
    <n v="520"/>
    <x v="13"/>
    <x v="5"/>
    <n v="1.248"/>
    <n v="0.52"/>
    <n v="1.248"/>
    <n v="0.52"/>
  </r>
  <r>
    <x v="12"/>
    <x v="2"/>
    <s v="Hofdünger"/>
    <x v="1"/>
    <x v="9"/>
    <s v="BESTAETIGT (6)"/>
    <n v="3732.1099999999997"/>
    <n v="2719.5"/>
    <x v="18"/>
    <x v="5"/>
    <n v="3.7321099999999996"/>
    <n v="2.7195"/>
    <n v="0.74642199999999992"/>
    <n v="0.54390000000000005"/>
  </r>
  <r>
    <x v="12"/>
    <x v="2"/>
    <s v="Hofdünger"/>
    <x v="1"/>
    <x v="12"/>
    <s v="BESTAETIGT (6)"/>
    <n v="4454.74"/>
    <n v="2560.71"/>
    <x v="20"/>
    <x v="5"/>
    <n v="4.4547400000000001"/>
    <n v="2.5607099999999998"/>
    <n v="0.74245666666666665"/>
    <n v="0.42678499999999997"/>
  </r>
  <r>
    <x v="12"/>
    <x v="2"/>
    <s v="Hofdünger"/>
    <x v="1"/>
    <x v="2"/>
    <s v="BESTAETIGT (6)"/>
    <n v="162"/>
    <n v="69.2"/>
    <x v="13"/>
    <x v="5"/>
    <n v="0.16200000000000001"/>
    <n v="6.9199999999999998E-2"/>
    <n v="0.16200000000000001"/>
    <n v="6.9199999999999998E-2"/>
  </r>
  <r>
    <x v="12"/>
    <x v="2"/>
    <s v="Hofdünger"/>
    <x v="1"/>
    <x v="5"/>
    <s v="BESTAETIGT (6)"/>
    <n v="2571.84"/>
    <n v="2093.7200000000003"/>
    <x v="18"/>
    <x v="5"/>
    <n v="2.5718400000000003"/>
    <n v="2.0937200000000002"/>
    <n v="0.51436800000000005"/>
    <n v="0.41874400000000006"/>
  </r>
  <r>
    <x v="12"/>
    <x v="11"/>
    <s v="Hofdünger"/>
    <x v="0"/>
    <x v="1"/>
    <s v="BESTAETIGT (6)"/>
    <n v="2354.58"/>
    <n v="1019.7"/>
    <x v="13"/>
    <x v="5"/>
    <n v="2.3545799999999999"/>
    <n v="1.0197000000000001"/>
    <n v="2.3545799999999999"/>
    <n v="1.0197000000000001"/>
  </r>
  <r>
    <x v="12"/>
    <x v="11"/>
    <s v="Hofdünger"/>
    <x v="0"/>
    <x v="3"/>
    <s v="BESTAETIGT (6)"/>
    <n v="1327.46"/>
    <n v="556.36"/>
    <x v="18"/>
    <x v="5"/>
    <n v="1.3274600000000001"/>
    <n v="0.55635999999999997"/>
    <n v="0.26549200000000001"/>
    <n v="0.111272"/>
  </r>
  <r>
    <x v="12"/>
    <x v="11"/>
    <s v="Hofdünger"/>
    <x v="0"/>
    <x v="4"/>
    <s v="BESTAETIGT (6)"/>
    <n v="4265.7300000000005"/>
    <n v="1777.7500000000002"/>
    <x v="19"/>
    <x v="5"/>
    <n v="4.2657300000000005"/>
    <n v="1.7777500000000002"/>
    <n v="0.30469500000000005"/>
    <n v="0.12698214285714288"/>
  </r>
  <r>
    <x v="12"/>
    <x v="11"/>
    <s v="Hofdünger"/>
    <x v="0"/>
    <x v="6"/>
    <s v="BESTAETIGT (6)"/>
    <n v="4916.3500000000004"/>
    <n v="1979.95"/>
    <x v="51"/>
    <x v="5"/>
    <n v="4.9163500000000004"/>
    <n v="1.9799500000000001"/>
    <n v="0.40969583333333337"/>
    <n v="0.16499583333333334"/>
  </r>
  <r>
    <x v="12"/>
    <x v="11"/>
    <s v="Hofdünger"/>
    <x v="1"/>
    <x v="12"/>
    <s v="BESTAETIGT (6)"/>
    <n v="203"/>
    <n v="120"/>
    <x v="13"/>
    <x v="5"/>
    <n v="0.20300000000000001"/>
    <n v="0.12"/>
    <n v="0.20300000000000001"/>
    <n v="0.12"/>
  </r>
  <r>
    <x v="12"/>
    <x v="11"/>
    <s v="Recyclingdünger"/>
    <x v="2"/>
    <x v="16"/>
    <s v="BESTAETIGT (6)"/>
    <n v="235"/>
    <n v="121"/>
    <x v="13"/>
    <x v="5"/>
    <n v="0.23499999999999999"/>
    <n v="0.121"/>
    <n v="0.23499999999999999"/>
    <n v="0.121"/>
  </r>
  <r>
    <x v="12"/>
    <x v="12"/>
    <s v="Hofdünger"/>
    <x v="0"/>
    <x v="0"/>
    <s v="BESTAETIGT (6)"/>
    <n v="2206.5"/>
    <n v="888"/>
    <x v="51"/>
    <x v="5"/>
    <n v="2.2065000000000001"/>
    <n v="0.88800000000000001"/>
    <n v="0.18387500000000001"/>
    <n v="7.3999999999999996E-2"/>
  </r>
  <r>
    <x v="12"/>
    <x v="12"/>
    <s v="Hofdünger"/>
    <x v="0"/>
    <x v="1"/>
    <s v="BESTAETIGT (6)"/>
    <n v="138.75"/>
    <n v="60"/>
    <x v="13"/>
    <x v="5"/>
    <n v="0.13875000000000001"/>
    <n v="0.06"/>
    <n v="0.13875000000000001"/>
    <n v="0.06"/>
  </r>
  <r>
    <x v="12"/>
    <x v="12"/>
    <s v="Hofdünger"/>
    <x v="0"/>
    <x v="3"/>
    <s v="BESTAETIGT (6)"/>
    <n v="3409.8899999999994"/>
    <n v="1643.3000000000002"/>
    <x v="27"/>
    <x v="5"/>
    <n v="3.4098899999999994"/>
    <n v="1.6433000000000002"/>
    <n v="0.26229923076923073"/>
    <n v="0.12640769230769233"/>
  </r>
  <r>
    <x v="12"/>
    <x v="12"/>
    <s v="Hofdünger"/>
    <x v="0"/>
    <x v="4"/>
    <s v="BESTAETIGT (6)"/>
    <n v="4650.0499999999993"/>
    <n v="2136.0499999999997"/>
    <x v="82"/>
    <x v="5"/>
    <n v="4.6500499999999994"/>
    <n v="2.1360499999999996"/>
    <n v="0.22143095238095234"/>
    <n v="0.10171666666666665"/>
  </r>
  <r>
    <x v="12"/>
    <x v="12"/>
    <s v="Hofdünger"/>
    <x v="0"/>
    <x v="6"/>
    <s v="BESTAETIGT (6)"/>
    <n v="5097.409999999998"/>
    <n v="2513.67"/>
    <x v="8"/>
    <x v="5"/>
    <n v="5.0974099999999982"/>
    <n v="2.5136700000000003"/>
    <n v="0.26828473684210519"/>
    <n v="0.13229842105263159"/>
  </r>
  <r>
    <x v="12"/>
    <x v="12"/>
    <s v="Hofdünger"/>
    <x v="1"/>
    <x v="9"/>
    <s v="BESTAETIGT (6)"/>
    <n v="3589.0499999999993"/>
    <n v="2406.36"/>
    <x v="51"/>
    <x v="5"/>
    <n v="3.5890499999999994"/>
    <n v="2.4063600000000003"/>
    <n v="0.29908749999999995"/>
    <n v="0.20053000000000001"/>
  </r>
  <r>
    <x v="12"/>
    <x v="12"/>
    <s v="Hofdünger"/>
    <x v="1"/>
    <x v="10"/>
    <s v="BESTAETIGT (6)"/>
    <n v="378"/>
    <n v="420"/>
    <x v="10"/>
    <x v="5"/>
    <n v="0.378"/>
    <n v="0.42"/>
    <n v="0.189"/>
    <n v="0.21"/>
  </r>
  <r>
    <x v="12"/>
    <x v="12"/>
    <s v="Hofdünger"/>
    <x v="1"/>
    <x v="11"/>
    <s v="BESTAETIGT (6)"/>
    <n v="280"/>
    <n v="184"/>
    <x v="13"/>
    <x v="5"/>
    <n v="0.28000000000000003"/>
    <n v="0.184"/>
    <n v="0.28000000000000003"/>
    <n v="0.184"/>
  </r>
  <r>
    <x v="12"/>
    <x v="12"/>
    <s v="Hofdünger"/>
    <x v="1"/>
    <x v="12"/>
    <s v="BESTAETIGT (6)"/>
    <n v="576"/>
    <n v="306"/>
    <x v="13"/>
    <x v="5"/>
    <n v="0.57599999999999996"/>
    <n v="0.30599999999999999"/>
    <n v="0.57599999999999996"/>
    <n v="0.30599999999999999"/>
  </r>
  <r>
    <x v="12"/>
    <x v="12"/>
    <s v="Hofdünger"/>
    <x v="1"/>
    <x v="1"/>
    <s v="BESTAETIGT (6)"/>
    <n v="292.5"/>
    <n v="112.5"/>
    <x v="13"/>
    <x v="5"/>
    <n v="0.29249999999999998"/>
    <n v="0.1125"/>
    <n v="0.29249999999999998"/>
    <n v="0.1125"/>
  </r>
  <r>
    <x v="12"/>
    <x v="12"/>
    <s v="Recyclingdünger"/>
    <x v="2"/>
    <x v="16"/>
    <s v="BESTAETIGT (6)"/>
    <n v="2281.75"/>
    <n v="1406.05"/>
    <x v="2"/>
    <x v="5"/>
    <n v="2.2817500000000002"/>
    <n v="1.40605"/>
    <n v="0.57043750000000004"/>
    <n v="0.35151250000000001"/>
  </r>
  <r>
    <x v="12"/>
    <x v="12"/>
    <s v="(Leer)"/>
    <x v="4"/>
    <x v="23"/>
    <s v="BESTAETIGT (6)"/>
    <n v="460.35"/>
    <n v="359.91"/>
    <x v="13"/>
    <x v="5"/>
    <n v="0.46035000000000004"/>
    <n v="0.35991000000000001"/>
    <n v="0.46035000000000004"/>
    <n v="0.35991000000000001"/>
  </r>
  <r>
    <x v="13"/>
    <x v="1"/>
    <s v="Hofdünger"/>
    <x v="1"/>
    <x v="9"/>
    <s v="BESTAETIGT (6)"/>
    <n v="1512"/>
    <n v="1224"/>
    <x v="10"/>
    <x v="5"/>
    <n v="1.512"/>
    <n v="1.224"/>
    <n v="0.75600000000000001"/>
    <n v="0.61199999999999999"/>
  </r>
  <r>
    <x v="13"/>
    <x v="1"/>
    <s v="Hofdünger"/>
    <x v="1"/>
    <x v="12"/>
    <s v="BESTAETIGT (6)"/>
    <n v="288"/>
    <n v="153"/>
    <x v="13"/>
    <x v="5"/>
    <n v="0.28799999999999998"/>
    <n v="0.153"/>
    <n v="0.28799999999999998"/>
    <n v="0.153"/>
  </r>
  <r>
    <x v="13"/>
    <x v="1"/>
    <s v="Recyclingdünger"/>
    <x v="2"/>
    <x v="16"/>
    <s v="BESTAETIGT (6)"/>
    <n v="1246.3799999999999"/>
    <n v="1003.34"/>
    <x v="2"/>
    <x v="5"/>
    <n v="1.2463799999999998"/>
    <n v="1.0033400000000001"/>
    <n v="0.31159499999999996"/>
    <n v="0.25083500000000003"/>
  </r>
  <r>
    <x v="13"/>
    <x v="16"/>
    <s v="Recyclingdünger"/>
    <x v="2"/>
    <x v="16"/>
    <s v="BESTAETIGT (6)"/>
    <n v="1068.6500000000001"/>
    <n v="851.43000000000006"/>
    <x v="21"/>
    <x v="5"/>
    <n v="1.0686500000000001"/>
    <n v="0.85143000000000002"/>
    <n v="0.13358125000000001"/>
    <n v="0.10642875"/>
  </r>
  <r>
    <x v="13"/>
    <x v="15"/>
    <s v="Hofdünger"/>
    <x v="0"/>
    <x v="1"/>
    <s v="BESTAETIGT (6)"/>
    <n v="50578.920000000013"/>
    <n v="20725.840000000004"/>
    <x v="45"/>
    <x v="5"/>
    <n v="50.578920000000011"/>
    <n v="20.725840000000005"/>
    <n v="1.4451120000000004"/>
    <n v="0.59216685714285733"/>
  </r>
  <r>
    <x v="13"/>
    <x v="15"/>
    <s v="Hofdünger"/>
    <x v="0"/>
    <x v="2"/>
    <s v="BESTAETIGT (6)"/>
    <n v="129"/>
    <n v="51"/>
    <x v="13"/>
    <x v="5"/>
    <n v="0.129"/>
    <n v="5.0999999999999997E-2"/>
    <n v="0.129"/>
    <n v="5.0999999999999997E-2"/>
  </r>
  <r>
    <x v="13"/>
    <x v="15"/>
    <s v="Hofdünger"/>
    <x v="0"/>
    <x v="3"/>
    <s v="BESTAETIGT (6)"/>
    <n v="1686.25"/>
    <n v="1320.02"/>
    <x v="19"/>
    <x v="5"/>
    <n v="1.68625"/>
    <n v="1.32002"/>
    <n v="0.12044642857142858"/>
    <n v="9.4287142857142861E-2"/>
  </r>
  <r>
    <x v="13"/>
    <x v="15"/>
    <s v="Hofdünger"/>
    <x v="0"/>
    <x v="4"/>
    <s v="BESTAETIGT (6)"/>
    <n v="39580.820000000014"/>
    <n v="19952.799999999988"/>
    <x v="368"/>
    <x v="5"/>
    <n v="39.580820000000017"/>
    <n v="19.952799999999989"/>
    <n v="0.2570183116883118"/>
    <n v="0.1295636363636363"/>
  </r>
  <r>
    <x v="13"/>
    <x v="15"/>
    <s v="Hofdünger"/>
    <x v="1"/>
    <x v="8"/>
    <s v="BESTAETIGT (6)"/>
    <n v="300"/>
    <n v="150"/>
    <x v="13"/>
    <x v="5"/>
    <n v="0.3"/>
    <n v="0.15"/>
    <n v="0.3"/>
    <n v="0.15"/>
  </r>
  <r>
    <x v="13"/>
    <x v="15"/>
    <s v="Hofdünger"/>
    <x v="1"/>
    <x v="9"/>
    <s v="BESTAETIGT (6)"/>
    <n v="7379.4"/>
    <n v="5973.8000000000011"/>
    <x v="11"/>
    <x v="5"/>
    <n v="7.3793999999999995"/>
    <n v="5.9738000000000007"/>
    <n v="0.49195999999999995"/>
    <n v="0.3982533333333334"/>
  </r>
  <r>
    <x v="13"/>
    <x v="15"/>
    <s v="Hofdünger"/>
    <x v="1"/>
    <x v="11"/>
    <s v="BESTAETIGT (6)"/>
    <n v="440"/>
    <n v="250"/>
    <x v="13"/>
    <x v="5"/>
    <n v="0.44"/>
    <n v="0.25"/>
    <n v="0.44"/>
    <n v="0.25"/>
  </r>
  <r>
    <x v="13"/>
    <x v="15"/>
    <s v="Hofdünger"/>
    <x v="1"/>
    <x v="12"/>
    <s v="BESTAETIGT (6)"/>
    <n v="2304"/>
    <n v="1224"/>
    <x v="20"/>
    <x v="5"/>
    <n v="2.3039999999999998"/>
    <n v="1.224"/>
    <n v="0.38399999999999995"/>
    <n v="0.20399999999999999"/>
  </r>
  <r>
    <x v="13"/>
    <x v="15"/>
    <s v="Hofdünger"/>
    <x v="1"/>
    <x v="1"/>
    <s v="BESTAETIGT (6)"/>
    <n v="2112.5"/>
    <n v="1406.25"/>
    <x v="20"/>
    <x v="5"/>
    <n v="2.1124999999999998"/>
    <n v="1.40625"/>
    <n v="0.3520833333333333"/>
    <n v="0.234375"/>
  </r>
  <r>
    <x v="13"/>
    <x v="15"/>
    <s v="Hofdünger"/>
    <x v="1"/>
    <x v="2"/>
    <s v="BESTAETIGT (6)"/>
    <n v="462"/>
    <n v="147"/>
    <x v="10"/>
    <x v="5"/>
    <n v="0.46200000000000002"/>
    <n v="0.14699999999999999"/>
    <n v="0.23100000000000001"/>
    <n v="7.3499999999999996E-2"/>
  </r>
  <r>
    <x v="13"/>
    <x v="15"/>
    <s v="Recyclingdünger"/>
    <x v="2"/>
    <x v="16"/>
    <s v="BESTAETIGT (6)"/>
    <n v="76511.000000000015"/>
    <n v="35647.030000000006"/>
    <x v="168"/>
    <x v="5"/>
    <n v="76.51100000000001"/>
    <n v="35.647030000000008"/>
    <n v="0.9330609756097562"/>
    <n v="0.43471987804878059"/>
  </r>
  <r>
    <x v="13"/>
    <x v="2"/>
    <s v="Hofdünger"/>
    <x v="1"/>
    <x v="1"/>
    <s v="BESTAETIGT (6)"/>
    <n v="676"/>
    <n v="450"/>
    <x v="13"/>
    <x v="5"/>
    <n v="0.67600000000000005"/>
    <n v="0.45"/>
    <n v="0.67600000000000005"/>
    <n v="0.45"/>
  </r>
  <r>
    <x v="13"/>
    <x v="2"/>
    <s v="Recyclingdünger"/>
    <x v="2"/>
    <x v="16"/>
    <s v="BESTAETIGT (6)"/>
    <n v="1951.77"/>
    <n v="731.87"/>
    <x v="10"/>
    <x v="5"/>
    <n v="1.95177"/>
    <n v="0.73187000000000002"/>
    <n v="0.975885"/>
    <n v="0.36593500000000001"/>
  </r>
  <r>
    <x v="14"/>
    <x v="4"/>
    <s v="Hofdünger"/>
    <x v="0"/>
    <x v="4"/>
    <s v="BESTAETIGT (6)"/>
    <n v="413.09999999999997"/>
    <n v="178.2"/>
    <x v="10"/>
    <x v="5"/>
    <n v="0.41309999999999997"/>
    <n v="0.1782"/>
    <n v="0.20654999999999998"/>
    <n v="8.9099999999999999E-2"/>
  </r>
  <r>
    <x v="14"/>
    <x v="4"/>
    <s v="Hofdünger"/>
    <x v="1"/>
    <x v="9"/>
    <s v="BESTAETIGT (6)"/>
    <n v="889"/>
    <n v="673.2"/>
    <x v="7"/>
    <x v="5"/>
    <n v="0.88900000000000001"/>
    <n v="0.67320000000000002"/>
    <n v="0.29633333333333334"/>
    <n v="0.22440000000000002"/>
  </r>
  <r>
    <x v="14"/>
    <x v="1"/>
    <s v="Hofdünger"/>
    <x v="1"/>
    <x v="9"/>
    <s v="BESTAETIGT (6)"/>
    <n v="848"/>
    <n v="556.79999999999995"/>
    <x v="10"/>
    <x v="5"/>
    <n v="0.84799999999999998"/>
    <n v="0.55679999999999996"/>
    <n v="0.42399999999999999"/>
    <n v="0.27839999999999998"/>
  </r>
  <r>
    <x v="14"/>
    <x v="6"/>
    <s v="Hofdünger"/>
    <x v="1"/>
    <x v="0"/>
    <s v="BESTAETIGT (6)"/>
    <n v="68.400000000000006"/>
    <n v="49.36"/>
    <x v="13"/>
    <x v="5"/>
    <n v="6.8400000000000002E-2"/>
    <n v="4.9360000000000001E-2"/>
    <n v="6.8400000000000002E-2"/>
    <n v="4.9360000000000001E-2"/>
  </r>
  <r>
    <x v="14"/>
    <x v="6"/>
    <s v="Hofdünger"/>
    <x v="1"/>
    <x v="11"/>
    <s v="BESTAETIGT (6)"/>
    <n v="181.4"/>
    <n v="137.19999999999999"/>
    <x v="10"/>
    <x v="5"/>
    <n v="0.18140000000000001"/>
    <n v="0.13719999999999999"/>
    <n v="9.0700000000000003E-2"/>
    <n v="6.8599999999999994E-2"/>
  </r>
  <r>
    <x v="14"/>
    <x v="20"/>
    <s v="Hofdünger"/>
    <x v="3"/>
    <x v="16"/>
    <s v="BESTAETIGT (6)"/>
    <n v="524.70000000000005"/>
    <n v="207.9"/>
    <x v="10"/>
    <x v="5"/>
    <n v="0.52470000000000006"/>
    <n v="0.2079"/>
    <n v="0.26235000000000003"/>
    <n v="0.10395"/>
  </r>
  <r>
    <x v="14"/>
    <x v="20"/>
    <s v="Hofdünger"/>
    <x v="0"/>
    <x v="0"/>
    <s v="BESTAETIGT (6)"/>
    <n v="1113.5999999999999"/>
    <n v="464"/>
    <x v="2"/>
    <x v="5"/>
    <n v="1.1135999999999999"/>
    <n v="0.46400000000000002"/>
    <n v="0.27839999999999998"/>
    <n v="0.11600000000000001"/>
  </r>
  <r>
    <x v="14"/>
    <x v="20"/>
    <s v="Hofdünger"/>
    <x v="0"/>
    <x v="1"/>
    <s v="BESTAETIGT (6)"/>
    <n v="706"/>
    <n v="287"/>
    <x v="18"/>
    <x v="5"/>
    <n v="0.70599999999999996"/>
    <n v="0.28699999999999998"/>
    <n v="0.14119999999999999"/>
    <n v="5.7399999999999993E-2"/>
  </r>
  <r>
    <x v="14"/>
    <x v="20"/>
    <s v="Hofdünger"/>
    <x v="0"/>
    <x v="3"/>
    <s v="BESTAETIGT (6)"/>
    <n v="8222.130000000001"/>
    <n v="3412.8500000000004"/>
    <x v="127"/>
    <x v="5"/>
    <n v="8.2221300000000017"/>
    <n v="3.4128500000000002"/>
    <n v="0.19576500000000005"/>
    <n v="8.1258333333333335E-2"/>
  </r>
  <r>
    <x v="14"/>
    <x v="20"/>
    <s v="Hofdünger"/>
    <x v="0"/>
    <x v="4"/>
    <s v="BESTAETIGT (6)"/>
    <n v="23763.259999999995"/>
    <n v="10546.759999999998"/>
    <x v="44"/>
    <x v="5"/>
    <n v="23.763259999999995"/>
    <n v="10.546759999999999"/>
    <n v="0.21408342342342337"/>
    <n v="9.5015855855855841E-2"/>
  </r>
  <r>
    <x v="14"/>
    <x v="20"/>
    <s v="Hofdünger"/>
    <x v="0"/>
    <x v="5"/>
    <s v="BESTAETIGT (6)"/>
    <n v="2261.5499999999997"/>
    <n v="1345.0500000000002"/>
    <x v="28"/>
    <x v="5"/>
    <n v="2.2615499999999997"/>
    <n v="1.3450500000000001"/>
    <n v="0.12564166666666665"/>
    <n v="7.4725E-2"/>
  </r>
  <r>
    <x v="14"/>
    <x v="20"/>
    <s v="Hofdünger"/>
    <x v="0"/>
    <x v="6"/>
    <s v="BESTAETIGT (6)"/>
    <n v="10930.799999999997"/>
    <n v="5121.7"/>
    <x v="9"/>
    <x v="5"/>
    <n v="10.930799999999998"/>
    <n v="5.1216999999999997"/>
    <n v="0.29542702702702694"/>
    <n v="0.1384243243243243"/>
  </r>
  <r>
    <x v="14"/>
    <x v="20"/>
    <s v="Hofdünger"/>
    <x v="1"/>
    <x v="7"/>
    <s v="BESTAETIGT (6)"/>
    <n v="176"/>
    <n v="143"/>
    <x v="13"/>
    <x v="5"/>
    <n v="0.17599999999999999"/>
    <n v="0.14299999999999999"/>
    <n v="0.17599999999999999"/>
    <n v="0.14299999999999999"/>
  </r>
  <r>
    <x v="14"/>
    <x v="20"/>
    <s v="Hofdünger"/>
    <x v="1"/>
    <x v="9"/>
    <s v="BESTAETIGT (6)"/>
    <n v="5343.6600000000026"/>
    <n v="3671.3699999999985"/>
    <x v="52"/>
    <x v="5"/>
    <n v="5.3436600000000025"/>
    <n v="3.6713699999999987"/>
    <n v="0.10687320000000006"/>
    <n v="7.3427399999999976E-2"/>
  </r>
  <r>
    <x v="14"/>
    <x v="20"/>
    <s v="Hofdünger"/>
    <x v="1"/>
    <x v="10"/>
    <s v="BESTAETIGT (6)"/>
    <n v="211.68"/>
    <n v="170.1"/>
    <x v="13"/>
    <x v="5"/>
    <n v="0.21168000000000001"/>
    <n v="0.1701"/>
    <n v="0.21168000000000001"/>
    <n v="0.1701"/>
  </r>
  <r>
    <x v="14"/>
    <x v="20"/>
    <s v="Hofdünger"/>
    <x v="1"/>
    <x v="12"/>
    <s v="BESTAETIGT (6)"/>
    <n v="1414.4"/>
    <n v="832"/>
    <x v="18"/>
    <x v="5"/>
    <n v="1.4144000000000001"/>
    <n v="0.83199999999999996"/>
    <n v="0.28288000000000002"/>
    <n v="0.16639999999999999"/>
  </r>
  <r>
    <x v="14"/>
    <x v="20"/>
    <s v="Hofdünger"/>
    <x v="1"/>
    <x v="2"/>
    <s v="BESTAETIGT (6)"/>
    <n v="210.6"/>
    <n v="89.960000000000008"/>
    <x v="10"/>
    <x v="5"/>
    <n v="0.21059999999999998"/>
    <n v="8.9960000000000012E-2"/>
    <n v="0.10529999999999999"/>
    <n v="4.4980000000000006E-2"/>
  </r>
  <r>
    <x v="14"/>
    <x v="20"/>
    <s v="Recyclingdünger"/>
    <x v="2"/>
    <x v="16"/>
    <s v="BESTAETIGT (6)"/>
    <n v="42.3"/>
    <n v="17.5"/>
    <x v="13"/>
    <x v="5"/>
    <n v="4.2299999999999997E-2"/>
    <n v="1.7500000000000002E-2"/>
    <n v="4.2299999999999997E-2"/>
    <n v="1.7500000000000002E-2"/>
  </r>
  <r>
    <x v="14"/>
    <x v="20"/>
    <s v="(Leer)"/>
    <x v="4"/>
    <x v="23"/>
    <s v="BESTAETIGT (6)"/>
    <n v="304"/>
    <n v="247"/>
    <x v="10"/>
    <x v="5"/>
    <n v="0.30399999999999999"/>
    <n v="0.247"/>
    <n v="0.152"/>
    <n v="0.1235"/>
  </r>
  <r>
    <x v="14"/>
    <x v="21"/>
    <s v="Hofdünger"/>
    <x v="0"/>
    <x v="4"/>
    <s v="BESTAETIGT (6)"/>
    <n v="260"/>
    <n v="128"/>
    <x v="10"/>
    <x v="5"/>
    <n v="0.26"/>
    <n v="0.128"/>
    <n v="0.13"/>
    <n v="6.4000000000000001E-2"/>
  </r>
  <r>
    <x v="14"/>
    <x v="21"/>
    <s v="Hofdünger"/>
    <x v="1"/>
    <x v="9"/>
    <s v="BESTAETIGT (6)"/>
    <n v="1044"/>
    <n v="692"/>
    <x v="21"/>
    <x v="5"/>
    <n v="1.044"/>
    <n v="0.69199999999999995"/>
    <n v="0.1305"/>
    <n v="8.6499999999999994E-2"/>
  </r>
  <r>
    <x v="14"/>
    <x v="21"/>
    <s v="Hofdünger"/>
    <x v="1"/>
    <x v="12"/>
    <s v="BESTAETIGT (6)"/>
    <n v="453"/>
    <n v="222"/>
    <x v="10"/>
    <x v="5"/>
    <n v="0.45300000000000001"/>
    <n v="0.222"/>
    <n v="0.22650000000000001"/>
    <n v="0.111"/>
  </r>
  <r>
    <x v="14"/>
    <x v="9"/>
    <s v="Hofdünger"/>
    <x v="0"/>
    <x v="1"/>
    <s v="BESTAETIGT (6)"/>
    <n v="86"/>
    <n v="34"/>
    <x v="13"/>
    <x v="5"/>
    <n v="8.5999999999999993E-2"/>
    <n v="3.4000000000000002E-2"/>
    <n v="8.5999999999999993E-2"/>
    <n v="3.4000000000000002E-2"/>
  </r>
  <r>
    <x v="14"/>
    <x v="9"/>
    <s v="Hofdünger"/>
    <x v="0"/>
    <x v="4"/>
    <s v="BESTAETIGT (6)"/>
    <n v="228"/>
    <n v="72"/>
    <x v="13"/>
    <x v="5"/>
    <n v="0.22800000000000001"/>
    <n v="7.1999999999999995E-2"/>
    <n v="0.22800000000000001"/>
    <n v="7.1999999999999995E-2"/>
  </r>
  <r>
    <x v="14"/>
    <x v="23"/>
    <s v="Hofdünger"/>
    <x v="1"/>
    <x v="10"/>
    <s v="BESTAETIGT (6)"/>
    <n v="112"/>
    <n v="90"/>
    <x v="13"/>
    <x v="5"/>
    <n v="0.112"/>
    <n v="0.09"/>
    <n v="0.112"/>
    <n v="0.09"/>
  </r>
  <r>
    <x v="14"/>
    <x v="25"/>
    <s v="Hofdünger"/>
    <x v="0"/>
    <x v="6"/>
    <s v="BESTAETIGT (6)"/>
    <n v="205.2"/>
    <n v="61.2"/>
    <x v="13"/>
    <x v="5"/>
    <n v="0.20519999999999999"/>
    <n v="6.1200000000000004E-2"/>
    <n v="0.20519999999999999"/>
    <n v="6.1200000000000004E-2"/>
  </r>
  <r>
    <x v="15"/>
    <x v="0"/>
    <s v="Hofdünger"/>
    <x v="0"/>
    <x v="1"/>
    <s v="BESTAETIGT (6)"/>
    <n v="184.8"/>
    <n v="75.599999999999994"/>
    <x v="13"/>
    <x v="5"/>
    <n v="0.18480000000000002"/>
    <n v="7.5600000000000001E-2"/>
    <n v="0.18480000000000002"/>
    <n v="7.5600000000000001E-2"/>
  </r>
  <r>
    <x v="15"/>
    <x v="0"/>
    <s v="Hofdünger"/>
    <x v="1"/>
    <x v="12"/>
    <s v="BESTAETIGT (6)"/>
    <n v="422.4"/>
    <n v="224.4"/>
    <x v="13"/>
    <x v="5"/>
    <n v="0.4224"/>
    <n v="0.22440000000000002"/>
    <n v="0.4224"/>
    <n v="0.22440000000000002"/>
  </r>
  <r>
    <x v="15"/>
    <x v="0"/>
    <s v="Hofdünger"/>
    <x v="1"/>
    <x v="1"/>
    <s v="BESTAETIGT (6)"/>
    <n v="101.4"/>
    <n v="67.5"/>
    <x v="13"/>
    <x v="5"/>
    <n v="0.1014"/>
    <n v="6.7500000000000004E-2"/>
    <n v="0.1014"/>
    <n v="6.7500000000000004E-2"/>
  </r>
  <r>
    <x v="15"/>
    <x v="3"/>
    <s v="Hofdünger"/>
    <x v="1"/>
    <x v="12"/>
    <s v="BESTAETIGT (6)"/>
    <n v="513"/>
    <n v="304"/>
    <x v="13"/>
    <x v="5"/>
    <n v="0.51300000000000001"/>
    <n v="0.30399999999999999"/>
    <n v="0.51300000000000001"/>
    <n v="0.30399999999999999"/>
  </r>
  <r>
    <x v="15"/>
    <x v="4"/>
    <s v="Hofdünger"/>
    <x v="0"/>
    <x v="4"/>
    <s v="BESTAETIGT (6)"/>
    <n v="2801.4"/>
    <n v="1123.2"/>
    <x v="51"/>
    <x v="5"/>
    <n v="2.8014000000000001"/>
    <n v="1.1232"/>
    <n v="0.23345000000000002"/>
    <n v="9.3600000000000003E-2"/>
  </r>
  <r>
    <x v="15"/>
    <x v="1"/>
    <s v="Hofdünger"/>
    <x v="1"/>
    <x v="12"/>
    <s v="BESTAETIGT (6)"/>
    <n v="852.6"/>
    <n v="444.6"/>
    <x v="10"/>
    <x v="5"/>
    <n v="0.85260000000000002"/>
    <n v="0.4446"/>
    <n v="0.42630000000000001"/>
    <n v="0.2223"/>
  </r>
  <r>
    <x v="15"/>
    <x v="16"/>
    <s v="Hofdünger"/>
    <x v="1"/>
    <x v="9"/>
    <s v="BESTAETIGT (6)"/>
    <n v="957.6"/>
    <n v="775.2"/>
    <x v="10"/>
    <x v="5"/>
    <n v="0.95760000000000001"/>
    <n v="0.7752"/>
    <n v="0.4788"/>
    <n v="0.3876"/>
  </r>
  <r>
    <x v="15"/>
    <x v="16"/>
    <s v="Hofdünger"/>
    <x v="1"/>
    <x v="12"/>
    <s v="BESTAETIGT (6)"/>
    <n v="302.39999999999998"/>
    <n v="156.6"/>
    <x v="13"/>
    <x v="5"/>
    <n v="0.3024"/>
    <n v="0.15659999999999999"/>
    <n v="0.3024"/>
    <n v="0.15659999999999999"/>
  </r>
  <r>
    <x v="15"/>
    <x v="6"/>
    <s v="Hofdünger"/>
    <x v="0"/>
    <x v="4"/>
    <s v="BESTAETIGT (6)"/>
    <n v="3003.9900000000002"/>
    <n v="1283.1500000000001"/>
    <x v="18"/>
    <x v="5"/>
    <n v="3.0039900000000004"/>
    <n v="1.28315"/>
    <n v="0.60079800000000005"/>
    <n v="0.25663000000000002"/>
  </r>
  <r>
    <x v="15"/>
    <x v="20"/>
    <s v="Hofdünger"/>
    <x v="0"/>
    <x v="0"/>
    <s v="BESTAETIGT (6)"/>
    <n v="321.35999999999996"/>
    <n v="140.4"/>
    <x v="10"/>
    <x v="5"/>
    <n v="0.32135999999999998"/>
    <n v="0.1404"/>
    <n v="0.16067999999999999"/>
    <n v="7.0199999999999999E-2"/>
  </r>
  <r>
    <x v="15"/>
    <x v="20"/>
    <s v="Hofdünger"/>
    <x v="0"/>
    <x v="4"/>
    <s v="BESTAETIGT (6)"/>
    <n v="70"/>
    <n v="36"/>
    <x v="13"/>
    <x v="5"/>
    <n v="7.0000000000000007E-2"/>
    <n v="3.5999999999999997E-2"/>
    <n v="7.0000000000000007E-2"/>
    <n v="3.5999999999999997E-2"/>
  </r>
  <r>
    <x v="15"/>
    <x v="20"/>
    <s v="Hofdünger"/>
    <x v="1"/>
    <x v="0"/>
    <s v="BESTAETIGT (6)"/>
    <n v="272.55"/>
    <n v="117.3"/>
    <x v="13"/>
    <x v="5"/>
    <n v="0.27255000000000001"/>
    <n v="0.1173"/>
    <n v="0.27255000000000001"/>
    <n v="0.1173"/>
  </r>
  <r>
    <x v="15"/>
    <x v="21"/>
    <s v="Hofdünger"/>
    <x v="0"/>
    <x v="0"/>
    <s v="BESTAETIGT (6)"/>
    <n v="57656.719999999994"/>
    <n v="24000.55"/>
    <x v="50"/>
    <x v="5"/>
    <n v="57.656719999999993"/>
    <n v="24.00055"/>
    <n v="0.58833387755102029"/>
    <n v="0.24490357142857144"/>
  </r>
  <r>
    <x v="15"/>
    <x v="21"/>
    <s v="Hofdünger"/>
    <x v="0"/>
    <x v="1"/>
    <s v="BESTAETIGT (6)"/>
    <n v="30677.340000000004"/>
    <n v="11181.400000000001"/>
    <x v="52"/>
    <x v="5"/>
    <n v="30.677340000000004"/>
    <n v="11.181400000000002"/>
    <n v="0.61354680000000006"/>
    <n v="0.22362800000000005"/>
  </r>
  <r>
    <x v="15"/>
    <x v="21"/>
    <s v="Hofdünger"/>
    <x v="0"/>
    <x v="2"/>
    <s v="BESTAETIGT (6)"/>
    <n v="64"/>
    <n v="28"/>
    <x v="13"/>
    <x v="5"/>
    <n v="6.4000000000000001E-2"/>
    <n v="2.8000000000000001E-2"/>
    <n v="6.4000000000000001E-2"/>
    <n v="2.8000000000000001E-2"/>
  </r>
  <r>
    <x v="15"/>
    <x v="21"/>
    <s v="Hofdünger"/>
    <x v="0"/>
    <x v="3"/>
    <s v="BESTAETIGT (6)"/>
    <n v="6860.31"/>
    <n v="3016.81"/>
    <x v="26"/>
    <x v="5"/>
    <n v="6.8603100000000001"/>
    <n v="3.01681"/>
    <n v="0.13451588235294118"/>
    <n v="5.9153137254901962E-2"/>
  </r>
  <r>
    <x v="15"/>
    <x v="21"/>
    <s v="Hofdünger"/>
    <x v="0"/>
    <x v="4"/>
    <s v="BESTAETIGT (6)"/>
    <n v="30667.98"/>
    <n v="13035.92"/>
    <x v="179"/>
    <x v="5"/>
    <n v="30.66798"/>
    <n v="13.035920000000001"/>
    <n v="0.23773627906976744"/>
    <n v="0.10105364341085273"/>
  </r>
  <r>
    <x v="15"/>
    <x v="21"/>
    <s v="Hofdünger"/>
    <x v="0"/>
    <x v="5"/>
    <s v="BESTAETIGT (6)"/>
    <n v="3550.1800000000003"/>
    <n v="1940.6799999999998"/>
    <x v="82"/>
    <x v="5"/>
    <n v="3.5501800000000001"/>
    <n v="1.9406799999999997"/>
    <n v="0.16905619047619047"/>
    <n v="9.241333333333332E-2"/>
  </r>
  <r>
    <x v="15"/>
    <x v="21"/>
    <s v="Hofdünger"/>
    <x v="0"/>
    <x v="6"/>
    <s v="BESTAETIGT (6)"/>
    <n v="6111.9999999999991"/>
    <n v="2452.1200000000008"/>
    <x v="68"/>
    <x v="5"/>
    <n v="6.1119999999999992"/>
    <n v="2.4521200000000007"/>
    <n v="0.1389090909090909"/>
    <n v="5.5730000000000016E-2"/>
  </r>
  <r>
    <x v="15"/>
    <x v="21"/>
    <s v="Hofdünger"/>
    <x v="1"/>
    <x v="0"/>
    <s v="BESTAETIGT (6)"/>
    <n v="1640.0400000000002"/>
    <n v="705.83999999999992"/>
    <x v="23"/>
    <x v="5"/>
    <n v="1.6400400000000002"/>
    <n v="0.70583999999999991"/>
    <n v="0.18222666666666668"/>
    <n v="7.8426666666666658E-2"/>
  </r>
  <r>
    <x v="15"/>
    <x v="21"/>
    <s v="Hofdünger"/>
    <x v="1"/>
    <x v="9"/>
    <s v="BESTAETIGT (6)"/>
    <n v="2089.85"/>
    <n v="1595.4499999999998"/>
    <x v="23"/>
    <x v="5"/>
    <n v="2.0898499999999998"/>
    <n v="1.5954499999999998"/>
    <n v="0.23220555555555553"/>
    <n v="0.17727222222222219"/>
  </r>
  <r>
    <x v="15"/>
    <x v="21"/>
    <s v="Hofdünger"/>
    <x v="1"/>
    <x v="10"/>
    <s v="BESTAETIGT (6)"/>
    <n v="135"/>
    <n v="150"/>
    <x v="13"/>
    <x v="5"/>
    <n v="0.13500000000000001"/>
    <n v="0.15"/>
    <n v="0.13500000000000001"/>
    <n v="0.15"/>
  </r>
  <r>
    <x v="15"/>
    <x v="21"/>
    <s v="Hofdünger"/>
    <x v="1"/>
    <x v="11"/>
    <s v="BESTAETIGT (6)"/>
    <n v="105.6"/>
    <n v="60"/>
    <x v="13"/>
    <x v="5"/>
    <n v="0.1056"/>
    <n v="0.06"/>
    <n v="0.1056"/>
    <n v="0.06"/>
  </r>
  <r>
    <x v="15"/>
    <x v="21"/>
    <s v="Hofdünger"/>
    <x v="1"/>
    <x v="12"/>
    <s v="BESTAETIGT (6)"/>
    <n v="4305.6400000000003"/>
    <n v="2140.8000000000002"/>
    <x v="16"/>
    <x v="5"/>
    <n v="4.3056400000000004"/>
    <n v="2.1408"/>
    <n v="0.43056400000000006"/>
    <n v="0.21407999999999999"/>
  </r>
  <r>
    <x v="15"/>
    <x v="21"/>
    <s v="Hofdünger"/>
    <x v="1"/>
    <x v="1"/>
    <s v="BESTAETIGT (6)"/>
    <n v="6666.5299999999988"/>
    <n v="3672.4899999999993"/>
    <x v="47"/>
    <x v="5"/>
    <n v="6.666529999999999"/>
    <n v="3.6724899999999994"/>
    <n v="0.41665812499999993"/>
    <n v="0.22953062499999996"/>
  </r>
  <r>
    <x v="15"/>
    <x v="21"/>
    <s v="Hofdünger"/>
    <x v="1"/>
    <x v="2"/>
    <s v="BESTAETIGT (6)"/>
    <n v="885.45"/>
    <n v="278.27"/>
    <x v="10"/>
    <x v="5"/>
    <n v="0.88545000000000007"/>
    <n v="0.27826999999999996"/>
    <n v="0.44272500000000004"/>
    <n v="0.13913499999999998"/>
  </r>
  <r>
    <x v="15"/>
    <x v="21"/>
    <s v="Hofdünger"/>
    <x v="1"/>
    <x v="5"/>
    <s v="BESTAETIGT (6)"/>
    <n v="662.29"/>
    <n v="451.14"/>
    <x v="2"/>
    <x v="5"/>
    <n v="0.66228999999999993"/>
    <n v="0.45113999999999999"/>
    <n v="0.16557249999999998"/>
    <n v="0.112785"/>
  </r>
  <r>
    <x v="15"/>
    <x v="21"/>
    <s v="Recyclingdünger"/>
    <x v="2"/>
    <x v="16"/>
    <s v="BESTAETIGT (6)"/>
    <n v="3102.4300000000003"/>
    <n v="2731.99"/>
    <x v="49"/>
    <x v="5"/>
    <n v="3.1024300000000005"/>
    <n v="2.7319899999999997"/>
    <n v="0.1824958823529412"/>
    <n v="0.16070529411764703"/>
  </r>
  <r>
    <x v="15"/>
    <x v="21"/>
    <s v="(Leer)"/>
    <x v="4"/>
    <x v="23"/>
    <s v="BESTAETIGT (6)"/>
    <n v="3356.92"/>
    <n v="2200.6"/>
    <x v="7"/>
    <x v="5"/>
    <n v="3.3569200000000001"/>
    <n v="2.2006000000000001"/>
    <n v="1.1189733333333334"/>
    <n v="0.73353333333333337"/>
  </r>
  <r>
    <x v="15"/>
    <x v="9"/>
    <s v="(Leer)"/>
    <x v="4"/>
    <x v="23"/>
    <s v="BESTAETIGT (6)"/>
    <n v="263.25"/>
    <n v="248.62"/>
    <x v="10"/>
    <x v="5"/>
    <n v="0.26324999999999998"/>
    <n v="0.24862000000000001"/>
    <n v="0.13162499999999999"/>
    <n v="0.12431"/>
  </r>
  <r>
    <x v="15"/>
    <x v="2"/>
    <s v="Hofdünger"/>
    <x v="1"/>
    <x v="0"/>
    <s v="BESTAETIGT (6)"/>
    <n v="568.79999999999995"/>
    <n v="244.8"/>
    <x v="13"/>
    <x v="5"/>
    <n v="0.56879999999999997"/>
    <n v="0.24480000000000002"/>
    <n v="0.56879999999999997"/>
    <n v="0.24480000000000002"/>
  </r>
  <r>
    <x v="15"/>
    <x v="12"/>
    <s v="Hofdünger"/>
    <x v="1"/>
    <x v="1"/>
    <s v="BESTAETIGT (6)"/>
    <n v="244"/>
    <n v="158"/>
    <x v="10"/>
    <x v="5"/>
    <n v="0.24399999999999999"/>
    <n v="0.158"/>
    <n v="0.122"/>
    <n v="7.9000000000000001E-2"/>
  </r>
  <r>
    <x v="16"/>
    <x v="4"/>
    <s v="Hofdünger"/>
    <x v="0"/>
    <x v="1"/>
    <s v="BESTAETIGT (6)"/>
    <n v="59.4"/>
    <n v="24.3"/>
    <x v="13"/>
    <x v="5"/>
    <n v="5.9400000000000001E-2"/>
    <n v="2.4300000000000002E-2"/>
    <n v="5.9400000000000001E-2"/>
    <n v="2.4300000000000002E-2"/>
  </r>
  <r>
    <x v="16"/>
    <x v="4"/>
    <s v="Hofdünger"/>
    <x v="0"/>
    <x v="6"/>
    <s v="BESTAETIGT (6)"/>
    <n v="3045.6000000000004"/>
    <n v="1649.6999999999998"/>
    <x v="20"/>
    <x v="5"/>
    <n v="3.0456000000000003"/>
    <n v="1.6496999999999997"/>
    <n v="0.50760000000000005"/>
    <n v="0.27494999999999997"/>
  </r>
  <r>
    <x v="16"/>
    <x v="4"/>
    <s v="Hofdünger"/>
    <x v="1"/>
    <x v="11"/>
    <s v="BESTAETIGT (6)"/>
    <n v="3788"/>
    <n v="2725"/>
    <x v="39"/>
    <x v="5"/>
    <n v="3.7879999999999998"/>
    <n v="2.7250000000000001"/>
    <n v="0.14029629629629628"/>
    <n v="0.10092592592592593"/>
  </r>
  <r>
    <x v="16"/>
    <x v="4"/>
    <s v="Hofdünger"/>
    <x v="1"/>
    <x v="17"/>
    <s v="BESTAETIGT (6)"/>
    <n v="184.5"/>
    <n v="83.25"/>
    <x v="13"/>
    <x v="5"/>
    <n v="0.1845"/>
    <n v="8.3250000000000005E-2"/>
    <n v="0.1845"/>
    <n v="8.3250000000000005E-2"/>
  </r>
  <r>
    <x v="16"/>
    <x v="4"/>
    <s v="Recyclingdünger"/>
    <x v="2"/>
    <x v="16"/>
    <s v="BESTAETIGT (6)"/>
    <n v="60.21"/>
    <n v="18.899999999999999"/>
    <x v="13"/>
    <x v="5"/>
    <n v="6.021E-2"/>
    <n v="1.89E-2"/>
    <n v="6.021E-2"/>
    <n v="1.89E-2"/>
  </r>
  <r>
    <x v="16"/>
    <x v="13"/>
    <s v="Hofdünger"/>
    <x v="0"/>
    <x v="3"/>
    <s v="BESTAETIGT (6)"/>
    <n v="210"/>
    <n v="90"/>
    <x v="2"/>
    <x v="5"/>
    <n v="0.21"/>
    <n v="0.09"/>
    <n v="5.2499999999999998E-2"/>
    <n v="2.2499999999999999E-2"/>
  </r>
  <r>
    <x v="16"/>
    <x v="13"/>
    <s v="Hofdünger"/>
    <x v="0"/>
    <x v="4"/>
    <s v="BESTAETIGT (6)"/>
    <n v="250.5"/>
    <n v="106"/>
    <x v="13"/>
    <x v="5"/>
    <n v="0.2505"/>
    <n v="0.106"/>
    <n v="0.2505"/>
    <n v="0.106"/>
  </r>
  <r>
    <x v="16"/>
    <x v="13"/>
    <s v="Hofdünger"/>
    <x v="0"/>
    <x v="5"/>
    <s v="BESTAETIGT (6)"/>
    <n v="463.24"/>
    <n v="235.07999999999998"/>
    <x v="10"/>
    <x v="5"/>
    <n v="0.46323999999999999"/>
    <n v="0.23507999999999998"/>
    <n v="0.23161999999999999"/>
    <n v="0.11753999999999999"/>
  </r>
  <r>
    <x v="16"/>
    <x v="13"/>
    <s v="Recyclingdünger"/>
    <x v="2"/>
    <x v="16"/>
    <s v="BESTAETIGT (6)"/>
    <n v="77"/>
    <n v="17.5"/>
    <x v="13"/>
    <x v="5"/>
    <n v="7.6999999999999999E-2"/>
    <n v="1.7500000000000002E-2"/>
    <n v="7.6999999999999999E-2"/>
    <n v="1.7500000000000002E-2"/>
  </r>
  <r>
    <x v="16"/>
    <x v="7"/>
    <s v="Hofdünger"/>
    <x v="0"/>
    <x v="1"/>
    <s v="BESTAETIGT (6)"/>
    <n v="2341.6"/>
    <n v="967.8"/>
    <x v="15"/>
    <x v="5"/>
    <n v="2.3416000000000001"/>
    <n v="0.96779999999999999"/>
    <n v="0.33451428571428571"/>
    <n v="0.13825714285714286"/>
  </r>
  <r>
    <x v="16"/>
    <x v="7"/>
    <s v="Hofdünger"/>
    <x v="0"/>
    <x v="3"/>
    <s v="BESTAETIGT (6)"/>
    <n v="2353.9"/>
    <n v="967.65"/>
    <x v="16"/>
    <x v="5"/>
    <n v="2.3538999999999999"/>
    <n v="0.96765000000000001"/>
    <n v="0.23538999999999999"/>
    <n v="9.6765000000000004E-2"/>
  </r>
  <r>
    <x v="16"/>
    <x v="7"/>
    <s v="Hofdünger"/>
    <x v="0"/>
    <x v="4"/>
    <s v="BESTAETIGT (6)"/>
    <n v="7987.38"/>
    <n v="3231.07"/>
    <x v="128"/>
    <x v="5"/>
    <n v="7.9873799999999999"/>
    <n v="3.2310700000000003"/>
    <n v="0.20480461538461539"/>
    <n v="8.2847948717948733E-2"/>
  </r>
  <r>
    <x v="16"/>
    <x v="7"/>
    <s v="Hofdünger"/>
    <x v="0"/>
    <x v="5"/>
    <s v="BESTAETIGT (6)"/>
    <n v="3271.2"/>
    <n v="1705.8700000000001"/>
    <x v="82"/>
    <x v="5"/>
    <n v="3.2711999999999999"/>
    <n v="1.7058700000000002"/>
    <n v="0.15577142857142856"/>
    <n v="8.1231904761904769E-2"/>
  </r>
  <r>
    <x v="16"/>
    <x v="7"/>
    <s v="Hofdünger"/>
    <x v="0"/>
    <x v="6"/>
    <s v="BESTAETIGT (6)"/>
    <n v="1449"/>
    <n v="664"/>
    <x v="15"/>
    <x v="5"/>
    <n v="1.4490000000000001"/>
    <n v="0.66400000000000003"/>
    <n v="0.20700000000000002"/>
    <n v="9.4857142857142862E-2"/>
  </r>
  <r>
    <x v="16"/>
    <x v="7"/>
    <s v="Hofdünger"/>
    <x v="1"/>
    <x v="11"/>
    <s v="BESTAETIGT (6)"/>
    <n v="122.4"/>
    <n v="90"/>
    <x v="13"/>
    <x v="5"/>
    <n v="0.12240000000000001"/>
    <n v="0.09"/>
    <n v="0.12240000000000001"/>
    <n v="0.09"/>
  </r>
  <r>
    <x v="16"/>
    <x v="7"/>
    <s v="Hofdünger"/>
    <x v="1"/>
    <x v="12"/>
    <s v="BESTAETIGT (6)"/>
    <n v="2060.8000000000002"/>
    <n v="828"/>
    <x v="18"/>
    <x v="5"/>
    <n v="2.0608"/>
    <n v="0.82799999999999996"/>
    <n v="0.41215999999999997"/>
    <n v="0.1656"/>
  </r>
  <r>
    <x v="16"/>
    <x v="7"/>
    <s v="Recyclingdünger"/>
    <x v="2"/>
    <x v="16"/>
    <s v="BESTAETIGT (6)"/>
    <n v="539"/>
    <n v="122.5"/>
    <x v="7"/>
    <x v="5"/>
    <n v="0.53900000000000003"/>
    <n v="0.1225"/>
    <n v="0.17966666666666667"/>
    <n v="4.0833333333333333E-2"/>
  </r>
  <r>
    <x v="16"/>
    <x v="14"/>
    <s v="Hofdünger"/>
    <x v="0"/>
    <x v="1"/>
    <s v="BESTAETIGT (6)"/>
    <n v="205.44"/>
    <n v="96.3"/>
    <x v="13"/>
    <x v="5"/>
    <n v="0.20544000000000001"/>
    <n v="9.6299999999999997E-2"/>
    <n v="0.20544000000000001"/>
    <n v="9.6299999999999997E-2"/>
  </r>
  <r>
    <x v="16"/>
    <x v="14"/>
    <s v="Hofdünger"/>
    <x v="0"/>
    <x v="3"/>
    <s v="BESTAETIGT (6)"/>
    <n v="1025"/>
    <n v="451"/>
    <x v="10"/>
    <x v="5"/>
    <n v="1.0249999999999999"/>
    <n v="0.45100000000000001"/>
    <n v="0.51249999999999996"/>
    <n v="0.22550000000000001"/>
  </r>
  <r>
    <x v="16"/>
    <x v="14"/>
    <s v="Hofdünger"/>
    <x v="0"/>
    <x v="4"/>
    <s v="BESTAETIGT (6)"/>
    <n v="1637.0300000000002"/>
    <n v="747.8"/>
    <x v="18"/>
    <x v="5"/>
    <n v="1.6370300000000002"/>
    <n v="0.74779999999999991"/>
    <n v="0.32740600000000003"/>
    <n v="0.14955999999999997"/>
  </r>
  <r>
    <x v="16"/>
    <x v="14"/>
    <s v="Hofdünger"/>
    <x v="0"/>
    <x v="5"/>
    <s v="BESTAETIGT (6)"/>
    <n v="1410.35"/>
    <n v="757.80000000000007"/>
    <x v="21"/>
    <x v="5"/>
    <n v="1.41035"/>
    <n v="0.75780000000000003"/>
    <n v="0.17629375"/>
    <n v="9.4725000000000004E-2"/>
  </r>
  <r>
    <x v="16"/>
    <x v="14"/>
    <s v="Hofdünger"/>
    <x v="0"/>
    <x v="6"/>
    <s v="BESTAETIGT (6)"/>
    <n v="2782.14"/>
    <n v="1259.2"/>
    <x v="20"/>
    <x v="5"/>
    <n v="2.7821400000000001"/>
    <n v="1.2592000000000001"/>
    <n v="0.46368999999999999"/>
    <n v="0.20986666666666667"/>
  </r>
  <r>
    <x v="16"/>
    <x v="14"/>
    <s v="Hofdünger"/>
    <x v="1"/>
    <x v="0"/>
    <s v="BESTAETIGT (6)"/>
    <n v="318.5"/>
    <n v="208"/>
    <x v="13"/>
    <x v="5"/>
    <n v="0.31850000000000001"/>
    <n v="0.20799999999999999"/>
    <n v="0.31850000000000001"/>
    <n v="0.20799999999999999"/>
  </r>
  <r>
    <x v="16"/>
    <x v="14"/>
    <s v="Hofdünger"/>
    <x v="1"/>
    <x v="14"/>
    <s v="BESTAETIGT (6)"/>
    <n v="643.70000000000005"/>
    <n v="290.45"/>
    <x v="13"/>
    <x v="5"/>
    <n v="0.64370000000000005"/>
    <n v="0.29044999999999999"/>
    <n v="0.64370000000000005"/>
    <n v="0.29044999999999999"/>
  </r>
  <r>
    <x v="16"/>
    <x v="14"/>
    <s v="Recyclingdünger"/>
    <x v="2"/>
    <x v="16"/>
    <s v="BESTAETIGT (6)"/>
    <n v="34363.279999999977"/>
    <n v="19386.359999999997"/>
    <x v="234"/>
    <x v="5"/>
    <n v="34.363279999999975"/>
    <n v="19.386359999999996"/>
    <n v="0.44055487179487146"/>
    <n v="0.24854307692307687"/>
  </r>
  <r>
    <x v="16"/>
    <x v="19"/>
    <s v="Hofdünger"/>
    <x v="0"/>
    <x v="1"/>
    <s v="BESTAETIGT (6)"/>
    <n v="480"/>
    <n v="200.32"/>
    <x v="10"/>
    <x v="5"/>
    <n v="0.48"/>
    <n v="0.20032"/>
    <n v="0.24"/>
    <n v="0.10016"/>
  </r>
  <r>
    <x v="16"/>
    <x v="19"/>
    <s v="Hofdünger"/>
    <x v="0"/>
    <x v="3"/>
    <s v="BESTAETIGT (6)"/>
    <n v="510"/>
    <n v="195"/>
    <x v="13"/>
    <x v="5"/>
    <n v="0.51"/>
    <n v="0.19500000000000001"/>
    <n v="0.51"/>
    <n v="0.19500000000000001"/>
  </r>
  <r>
    <x v="16"/>
    <x v="19"/>
    <s v="Hofdünger"/>
    <x v="0"/>
    <x v="4"/>
    <s v="BESTAETIGT (6)"/>
    <n v="1063.2"/>
    <n v="547.6"/>
    <x v="7"/>
    <x v="5"/>
    <n v="1.0632000000000001"/>
    <n v="0.54759999999999998"/>
    <n v="0.35440000000000005"/>
    <n v="0.18253333333333333"/>
  </r>
  <r>
    <x v="16"/>
    <x v="19"/>
    <s v="Hofdünger"/>
    <x v="0"/>
    <x v="5"/>
    <s v="BESTAETIGT (6)"/>
    <n v="180"/>
    <n v="75"/>
    <x v="13"/>
    <x v="5"/>
    <n v="0.18"/>
    <n v="7.4999999999999997E-2"/>
    <n v="0.18"/>
    <n v="7.4999999999999997E-2"/>
  </r>
  <r>
    <x v="16"/>
    <x v="19"/>
    <s v="Hofdünger"/>
    <x v="0"/>
    <x v="6"/>
    <s v="BESTAETIGT (6)"/>
    <n v="5379.2"/>
    <n v="2239.6"/>
    <x v="84"/>
    <x v="5"/>
    <n v="5.3792"/>
    <n v="2.2395999999999998"/>
    <n v="0.2445090909090909"/>
    <n v="0.10179999999999999"/>
  </r>
  <r>
    <x v="16"/>
    <x v="17"/>
    <s v="Hofdünger"/>
    <x v="0"/>
    <x v="1"/>
    <s v="BESTAETIGT (6)"/>
    <n v="1451.5"/>
    <n v="595.5"/>
    <x v="18"/>
    <x v="5"/>
    <n v="1.4515"/>
    <n v="0.59550000000000003"/>
    <n v="0.2903"/>
    <n v="0.11910000000000001"/>
  </r>
  <r>
    <x v="16"/>
    <x v="17"/>
    <s v="Hofdünger"/>
    <x v="0"/>
    <x v="6"/>
    <s v="BESTAETIGT (6)"/>
    <n v="3713.9900000000002"/>
    <n v="1767.1999999999998"/>
    <x v="20"/>
    <x v="5"/>
    <n v="3.7139900000000003"/>
    <n v="1.7671999999999999"/>
    <n v="0.61899833333333343"/>
    <n v="0.29453333333333331"/>
  </r>
  <r>
    <x v="16"/>
    <x v="17"/>
    <s v="Hofdünger"/>
    <x v="1"/>
    <x v="0"/>
    <s v="BESTAETIGT (6)"/>
    <n v="98"/>
    <n v="64"/>
    <x v="13"/>
    <x v="5"/>
    <n v="9.8000000000000004E-2"/>
    <n v="6.4000000000000001E-2"/>
    <n v="9.8000000000000004E-2"/>
    <n v="6.4000000000000001E-2"/>
  </r>
  <r>
    <x v="16"/>
    <x v="17"/>
    <s v="Hofdünger"/>
    <x v="1"/>
    <x v="1"/>
    <s v="BESTAETIGT (6)"/>
    <n v="283.92"/>
    <n v="189"/>
    <x v="13"/>
    <x v="5"/>
    <n v="0.28392000000000001"/>
    <n v="0.189"/>
    <n v="0.28392000000000001"/>
    <n v="0.189"/>
  </r>
  <r>
    <x v="16"/>
    <x v="17"/>
    <s v="Recyclingdünger"/>
    <x v="2"/>
    <x v="16"/>
    <s v="BESTAETIGT (6)"/>
    <n v="3165.1200000000003"/>
    <n v="1795.5"/>
    <x v="10"/>
    <x v="5"/>
    <n v="3.1651200000000004"/>
    <n v="1.7955000000000001"/>
    <n v="1.5825600000000002"/>
    <n v="0.89775000000000005"/>
  </r>
  <r>
    <x v="16"/>
    <x v="8"/>
    <s v="Hofdünger"/>
    <x v="0"/>
    <x v="0"/>
    <s v="BESTAETIGT (6)"/>
    <n v="43245.749999999993"/>
    <n v="17161.150000000001"/>
    <x v="300"/>
    <x v="5"/>
    <n v="43.245749999999994"/>
    <n v="17.161150000000003"/>
    <n v="0.32033888888888884"/>
    <n v="0.12711962962962964"/>
  </r>
  <r>
    <x v="16"/>
    <x v="8"/>
    <s v="Hofdünger"/>
    <x v="0"/>
    <x v="1"/>
    <s v="BESTAETIGT (6)"/>
    <n v="98158.990000000034"/>
    <n v="40689.930000000015"/>
    <x v="369"/>
    <x v="5"/>
    <n v="98.158990000000031"/>
    <n v="40.689930000000018"/>
    <n v="0.27650419718309865"/>
    <n v="0.11461952112676062"/>
  </r>
  <r>
    <x v="16"/>
    <x v="8"/>
    <s v="Hofdünger"/>
    <x v="0"/>
    <x v="2"/>
    <s v="BESTAETIGT (6)"/>
    <n v="6212.65"/>
    <n v="2460.3500000000004"/>
    <x v="23"/>
    <x v="5"/>
    <n v="6.21265"/>
    <n v="2.4603500000000005"/>
    <n v="0.69029444444444443"/>
    <n v="0.27337222222222229"/>
  </r>
  <r>
    <x v="16"/>
    <x v="8"/>
    <s v="Hofdünger"/>
    <x v="0"/>
    <x v="3"/>
    <s v="BESTAETIGT (6)"/>
    <n v="38143.880000000005"/>
    <n v="15606.079999999998"/>
    <x v="366"/>
    <x v="5"/>
    <n v="38.143880000000003"/>
    <n v="15.606079999999999"/>
    <n v="0.19866604166666668"/>
    <n v="8.1281666666666655E-2"/>
  </r>
  <r>
    <x v="16"/>
    <x v="8"/>
    <s v="Hofdünger"/>
    <x v="0"/>
    <x v="4"/>
    <s v="BESTAETIGT (6)"/>
    <n v="428722.73000000016"/>
    <n v="175099.18000000014"/>
    <x v="370"/>
    <x v="5"/>
    <n v="428.72273000000018"/>
    <n v="175.09918000000013"/>
    <n v="0.24058514590347935"/>
    <n v="9.8259921436588182E-2"/>
  </r>
  <r>
    <x v="16"/>
    <x v="8"/>
    <s v="Hofdünger"/>
    <x v="0"/>
    <x v="5"/>
    <s v="BESTAETIGT (6)"/>
    <n v="77369.37000000001"/>
    <n v="40683.360000000022"/>
    <x v="226"/>
    <x v="5"/>
    <n v="77.369370000000004"/>
    <n v="40.683360000000022"/>
    <n v="0.19889298200514141"/>
    <n v="0.10458447300771213"/>
  </r>
  <r>
    <x v="16"/>
    <x v="8"/>
    <s v="Hofdünger"/>
    <x v="0"/>
    <x v="6"/>
    <s v="BESTAETIGT (6)"/>
    <n v="137303.49000000002"/>
    <n v="66546.599999999991"/>
    <x v="371"/>
    <x v="5"/>
    <n v="137.30349000000001"/>
    <n v="66.546599999999998"/>
    <n v="0.22732365894039736"/>
    <n v="0.11017649006622517"/>
  </r>
  <r>
    <x v="16"/>
    <x v="8"/>
    <s v="Hofdünger"/>
    <x v="1"/>
    <x v="0"/>
    <s v="BESTAETIGT (6)"/>
    <n v="1351.46"/>
    <n v="1428.94"/>
    <x v="41"/>
    <x v="5"/>
    <n v="1.3514600000000001"/>
    <n v="1.4289400000000001"/>
    <n v="0.12286000000000001"/>
    <n v="0.12990363636363636"/>
  </r>
  <r>
    <x v="16"/>
    <x v="8"/>
    <s v="Hofdünger"/>
    <x v="1"/>
    <x v="8"/>
    <s v="BESTAETIGT (6)"/>
    <n v="642"/>
    <n v="321"/>
    <x v="21"/>
    <x v="5"/>
    <n v="0.64200000000000002"/>
    <n v="0.32100000000000001"/>
    <n v="8.0250000000000002E-2"/>
    <n v="4.0125000000000001E-2"/>
  </r>
  <r>
    <x v="16"/>
    <x v="8"/>
    <s v="Hofdünger"/>
    <x v="1"/>
    <x v="9"/>
    <s v="BESTAETIGT (6)"/>
    <n v="7624.11"/>
    <n v="5651.2199999999993"/>
    <x v="55"/>
    <x v="5"/>
    <n v="7.6241099999999999"/>
    <n v="5.6512199999999995"/>
    <n v="0.33148304347826085"/>
    <n v="0.24570521739130433"/>
  </r>
  <r>
    <x v="16"/>
    <x v="8"/>
    <s v="Hofdünger"/>
    <x v="1"/>
    <x v="10"/>
    <s v="BESTAETIGT (6)"/>
    <n v="792"/>
    <n v="748"/>
    <x v="20"/>
    <x v="5"/>
    <n v="0.79200000000000004"/>
    <n v="0.748"/>
    <n v="0.13200000000000001"/>
    <n v="0.12466666666666666"/>
  </r>
  <r>
    <x v="16"/>
    <x v="8"/>
    <s v="Hofdünger"/>
    <x v="1"/>
    <x v="11"/>
    <s v="BESTAETIGT (6)"/>
    <n v="7887.590000000002"/>
    <n v="5053.7"/>
    <x v="252"/>
    <x v="5"/>
    <n v="7.8875900000000021"/>
    <n v="5.0537000000000001"/>
    <n v="4.9297437500000013E-2"/>
    <n v="3.1585624999999999E-2"/>
  </r>
  <r>
    <x v="16"/>
    <x v="8"/>
    <s v="Hofdünger"/>
    <x v="1"/>
    <x v="12"/>
    <s v="BESTAETIGT (6)"/>
    <n v="15013.140000000001"/>
    <n v="7956.3600000000015"/>
    <x v="117"/>
    <x v="5"/>
    <n v="15.013140000000002"/>
    <n v="7.9563600000000019"/>
    <n v="0.25884724137931037"/>
    <n v="0.1371786206896552"/>
  </r>
  <r>
    <x v="16"/>
    <x v="8"/>
    <s v="Hofdünger"/>
    <x v="1"/>
    <x v="1"/>
    <s v="BESTAETIGT (6)"/>
    <n v="5347.0599999999986"/>
    <n v="3176.7700000000004"/>
    <x v="152"/>
    <x v="5"/>
    <n v="5.3470599999999981"/>
    <n v="3.1767700000000003"/>
    <n v="0.13041609756097555"/>
    <n v="7.7482195121951231E-2"/>
  </r>
  <r>
    <x v="16"/>
    <x v="8"/>
    <s v="Hofdünger"/>
    <x v="1"/>
    <x v="2"/>
    <s v="BESTAETIGT (6)"/>
    <n v="374.62"/>
    <n v="160.01999999999998"/>
    <x v="7"/>
    <x v="5"/>
    <n v="0.37462000000000001"/>
    <n v="0.16002"/>
    <n v="0.12487333333333334"/>
    <n v="5.3339999999999999E-2"/>
  </r>
  <r>
    <x v="16"/>
    <x v="8"/>
    <s v="Hofdünger"/>
    <x v="1"/>
    <x v="14"/>
    <s v="BESTAETIGT (6)"/>
    <n v="225.5"/>
    <n v="101.75"/>
    <x v="10"/>
    <x v="5"/>
    <n v="0.22550000000000001"/>
    <n v="0.10174999999999999"/>
    <n v="0.11275"/>
    <n v="5.0874999999999997E-2"/>
  </r>
  <r>
    <x v="16"/>
    <x v="8"/>
    <s v="Hofdünger"/>
    <x v="1"/>
    <x v="15"/>
    <s v="BESTAETIGT (6)"/>
    <n v="3923.2"/>
    <n v="3266"/>
    <x v="7"/>
    <x v="5"/>
    <n v="3.9232"/>
    <n v="3.266"/>
    <n v="1.3077333333333334"/>
    <n v="1.0886666666666667"/>
  </r>
  <r>
    <x v="16"/>
    <x v="8"/>
    <s v="Hofdünger"/>
    <x v="1"/>
    <x v="17"/>
    <s v="BESTAETIGT (6)"/>
    <n v="120"/>
    <n v="49.5"/>
    <x v="13"/>
    <x v="5"/>
    <n v="0.12"/>
    <n v="4.9500000000000002E-2"/>
    <n v="0.12"/>
    <n v="4.9500000000000002E-2"/>
  </r>
  <r>
    <x v="16"/>
    <x v="8"/>
    <s v="Recyclingdünger"/>
    <x v="2"/>
    <x v="16"/>
    <s v="BESTAETIGT (6)"/>
    <n v="133492.58000000002"/>
    <n v="57639.990000000071"/>
    <x v="372"/>
    <x v="5"/>
    <n v="133.49258"/>
    <n v="57.639990000000068"/>
    <n v="0.3847048414985591"/>
    <n v="0.16610948126801173"/>
  </r>
  <r>
    <x v="16"/>
    <x v="8"/>
    <s v="(Leer)"/>
    <x v="4"/>
    <x v="23"/>
    <s v="BESTAETIGT (6)"/>
    <n v="6301.05"/>
    <n v="2534"/>
    <x v="51"/>
    <x v="5"/>
    <n v="6.30105"/>
    <n v="2.5339999999999998"/>
    <n v="0.52508750000000004"/>
    <n v="0.21116666666666664"/>
  </r>
  <r>
    <x v="16"/>
    <x v="22"/>
    <s v="Hofdünger"/>
    <x v="0"/>
    <x v="1"/>
    <s v="BESTAETIGT (6)"/>
    <n v="484"/>
    <n v="198"/>
    <x v="13"/>
    <x v="5"/>
    <n v="0.48399999999999999"/>
    <n v="0.19800000000000001"/>
    <n v="0.48399999999999999"/>
    <n v="0.19800000000000001"/>
  </r>
  <r>
    <x v="16"/>
    <x v="22"/>
    <s v="Hofdünger"/>
    <x v="0"/>
    <x v="4"/>
    <s v="BESTAETIGT (6)"/>
    <n v="291.60000000000002"/>
    <n v="145.80000000000001"/>
    <x v="13"/>
    <x v="5"/>
    <n v="0.29160000000000003"/>
    <n v="0.14580000000000001"/>
    <n v="0.29160000000000003"/>
    <n v="0.14580000000000001"/>
  </r>
  <r>
    <x v="16"/>
    <x v="22"/>
    <s v="Hofdünger"/>
    <x v="1"/>
    <x v="0"/>
    <s v="BESTAETIGT (6)"/>
    <n v="213.9"/>
    <n v="232.5"/>
    <x v="10"/>
    <x v="5"/>
    <n v="0.21390000000000001"/>
    <n v="0.23250000000000001"/>
    <n v="0.10695"/>
    <n v="0.11625000000000001"/>
  </r>
  <r>
    <x v="16"/>
    <x v="22"/>
    <s v="Hofdünger"/>
    <x v="1"/>
    <x v="12"/>
    <s v="BESTAETIGT (6)"/>
    <n v="153.6"/>
    <n v="81.599999999999994"/>
    <x v="13"/>
    <x v="5"/>
    <n v="0.15359999999999999"/>
    <n v="8.1599999999999992E-2"/>
    <n v="0.15359999999999999"/>
    <n v="8.1599999999999992E-2"/>
  </r>
  <r>
    <x v="16"/>
    <x v="22"/>
    <s v="Recyclingdünger"/>
    <x v="2"/>
    <x v="16"/>
    <s v="BESTAETIGT (6)"/>
    <n v="3827.0399999999986"/>
    <n v="2243.16"/>
    <x v="14"/>
    <x v="5"/>
    <n v="3.8270399999999984"/>
    <n v="2.24316"/>
    <n v="0.15945999999999994"/>
    <n v="9.3465000000000006E-2"/>
  </r>
  <r>
    <x v="16"/>
    <x v="9"/>
    <s v="Hofdünger"/>
    <x v="0"/>
    <x v="1"/>
    <s v="BESTAETIGT (6)"/>
    <n v="6109.3"/>
    <n v="2588.9499999999994"/>
    <x v="103"/>
    <x v="5"/>
    <n v="6.1093000000000002"/>
    <n v="2.5889499999999992"/>
    <n v="0.16970277777777779"/>
    <n v="7.1915277777777759E-2"/>
  </r>
  <r>
    <x v="16"/>
    <x v="9"/>
    <s v="Hofdünger"/>
    <x v="0"/>
    <x v="3"/>
    <s v="BESTAETIGT (6)"/>
    <n v="1111.5999999999999"/>
    <n v="430"/>
    <x v="2"/>
    <x v="5"/>
    <n v="1.1115999999999999"/>
    <n v="0.43"/>
    <n v="0.27789999999999998"/>
    <n v="0.1075"/>
  </r>
  <r>
    <x v="16"/>
    <x v="9"/>
    <s v="Hofdünger"/>
    <x v="0"/>
    <x v="4"/>
    <s v="BESTAETIGT (6)"/>
    <n v="15760.82"/>
    <n v="7648.94"/>
    <x v="84"/>
    <x v="5"/>
    <n v="15.760819999999999"/>
    <n v="7.6489399999999996"/>
    <n v="0.71640090909090903"/>
    <n v="0.34767909090909088"/>
  </r>
  <r>
    <x v="16"/>
    <x v="9"/>
    <s v="Hofdünger"/>
    <x v="0"/>
    <x v="6"/>
    <s v="BESTAETIGT (6)"/>
    <n v="8209.380000000001"/>
    <n v="4319.58"/>
    <x v="92"/>
    <x v="5"/>
    <n v="8.2093800000000012"/>
    <n v="4.3195800000000002"/>
    <n v="0.19091581395348839"/>
    <n v="0.1004553488372093"/>
  </r>
  <r>
    <x v="16"/>
    <x v="9"/>
    <s v="Hofdünger"/>
    <x v="1"/>
    <x v="0"/>
    <s v="BESTAETIGT (6)"/>
    <n v="1458.6"/>
    <n v="851.4"/>
    <x v="13"/>
    <x v="5"/>
    <n v="1.4585999999999999"/>
    <n v="0.85139999999999993"/>
    <n v="1.4585999999999999"/>
    <n v="0.85139999999999993"/>
  </r>
  <r>
    <x v="16"/>
    <x v="9"/>
    <s v="Hofdünger"/>
    <x v="1"/>
    <x v="12"/>
    <s v="BESTAETIGT (6)"/>
    <n v="157"/>
    <n v="77"/>
    <x v="13"/>
    <x v="5"/>
    <n v="0.157"/>
    <n v="7.6999999999999999E-2"/>
    <n v="0.157"/>
    <n v="7.6999999999999999E-2"/>
  </r>
  <r>
    <x v="16"/>
    <x v="9"/>
    <s v="Recyclingdünger"/>
    <x v="2"/>
    <x v="16"/>
    <s v="BESTAETIGT (6)"/>
    <n v="626.4"/>
    <n v="367.2"/>
    <x v="10"/>
    <x v="5"/>
    <n v="0.62639999999999996"/>
    <n v="0.36719999999999997"/>
    <n v="0.31319999999999998"/>
    <n v="0.18359999999999999"/>
  </r>
  <r>
    <x v="16"/>
    <x v="10"/>
    <s v="Hofdünger"/>
    <x v="0"/>
    <x v="0"/>
    <s v="BESTAETIGT (6)"/>
    <n v="4538"/>
    <n v="1797.6999999999998"/>
    <x v="16"/>
    <x v="5"/>
    <n v="4.5380000000000003"/>
    <n v="1.7976999999999999"/>
    <n v="0.45380000000000004"/>
    <n v="0.17976999999999999"/>
  </r>
  <r>
    <x v="16"/>
    <x v="10"/>
    <s v="Hofdünger"/>
    <x v="0"/>
    <x v="1"/>
    <s v="BESTAETIGT (6)"/>
    <n v="13293.6"/>
    <n v="5496.5499999999993"/>
    <x v="87"/>
    <x v="5"/>
    <n v="13.2936"/>
    <n v="5.4965499999999992"/>
    <n v="0.20451692307692307"/>
    <n v="8.4562307692307673E-2"/>
  </r>
  <r>
    <x v="16"/>
    <x v="10"/>
    <s v="Hofdünger"/>
    <x v="0"/>
    <x v="3"/>
    <s v="BESTAETIGT (6)"/>
    <n v="16288.2"/>
    <n v="7037.31"/>
    <x v="99"/>
    <x v="5"/>
    <n v="16.2882"/>
    <n v="7.0373100000000006"/>
    <n v="0.29086071428571431"/>
    <n v="0.12566625000000001"/>
  </r>
  <r>
    <x v="16"/>
    <x v="10"/>
    <s v="Hofdünger"/>
    <x v="0"/>
    <x v="4"/>
    <s v="BESTAETIGT (6)"/>
    <n v="59945.160000000033"/>
    <n v="24473.17"/>
    <x v="104"/>
    <x v="5"/>
    <n v="59.94516000000003"/>
    <n v="24.47317"/>
    <n v="0.336770561797753"/>
    <n v="0.13748971910112359"/>
  </r>
  <r>
    <x v="16"/>
    <x v="10"/>
    <s v="Hofdünger"/>
    <x v="0"/>
    <x v="5"/>
    <s v="BESTAETIGT (6)"/>
    <n v="12713.350000000002"/>
    <n v="6938.3899999999985"/>
    <x v="99"/>
    <x v="5"/>
    <n v="12.713350000000002"/>
    <n v="6.9383899999999983"/>
    <n v="0.22702410714285717"/>
    <n v="0.12389982142857139"/>
  </r>
  <r>
    <x v="16"/>
    <x v="10"/>
    <s v="Hofdünger"/>
    <x v="0"/>
    <x v="6"/>
    <s v="BESTAETIGT (6)"/>
    <n v="32917.97"/>
    <n v="16296.529999999999"/>
    <x v="373"/>
    <x v="5"/>
    <n v="32.917970000000004"/>
    <n v="16.296529999999997"/>
    <n v="0.27431641666666667"/>
    <n v="0.13580441666666665"/>
  </r>
  <r>
    <x v="16"/>
    <x v="10"/>
    <s v="Hofdünger"/>
    <x v="1"/>
    <x v="0"/>
    <s v="BESTAETIGT (6)"/>
    <n v="138"/>
    <n v="150"/>
    <x v="13"/>
    <x v="5"/>
    <n v="0.13800000000000001"/>
    <n v="0.15"/>
    <n v="0.13800000000000001"/>
    <n v="0.15"/>
  </r>
  <r>
    <x v="16"/>
    <x v="10"/>
    <s v="Hofdünger"/>
    <x v="1"/>
    <x v="8"/>
    <s v="BESTAETIGT (6)"/>
    <n v="324"/>
    <n v="162"/>
    <x v="10"/>
    <x v="5"/>
    <n v="0.32400000000000001"/>
    <n v="0.16200000000000001"/>
    <n v="0.16200000000000001"/>
    <n v="8.1000000000000003E-2"/>
  </r>
  <r>
    <x v="16"/>
    <x v="10"/>
    <s v="Hofdünger"/>
    <x v="1"/>
    <x v="9"/>
    <s v="BESTAETIGT (6)"/>
    <n v="1447.6"/>
    <n v="1109.8"/>
    <x v="7"/>
    <x v="5"/>
    <n v="1.4476"/>
    <n v="1.1097999999999999"/>
    <n v="0.48253333333333331"/>
    <n v="0.36993333333333328"/>
  </r>
  <r>
    <x v="16"/>
    <x v="10"/>
    <s v="Hofdünger"/>
    <x v="1"/>
    <x v="11"/>
    <s v="BESTAETIGT (6)"/>
    <n v="2555.6"/>
    <n v="1645"/>
    <x v="80"/>
    <x v="5"/>
    <n v="2.5556000000000001"/>
    <n v="1.645"/>
    <n v="0.12778"/>
    <n v="8.2250000000000004E-2"/>
  </r>
  <r>
    <x v="16"/>
    <x v="10"/>
    <s v="Hofdünger"/>
    <x v="1"/>
    <x v="12"/>
    <s v="BESTAETIGT (6)"/>
    <n v="3782.8"/>
    <n v="2267.7999999999997"/>
    <x v="47"/>
    <x v="5"/>
    <n v="3.7828000000000004"/>
    <n v="2.2677999999999998"/>
    <n v="0.23642500000000002"/>
    <n v="0.14173749999999999"/>
  </r>
  <r>
    <x v="16"/>
    <x v="10"/>
    <s v="Hofdünger"/>
    <x v="1"/>
    <x v="1"/>
    <s v="BESTAETIGT (6)"/>
    <n v="3175.18"/>
    <n v="1938.75"/>
    <x v="49"/>
    <x v="5"/>
    <n v="3.1751799999999997"/>
    <n v="1.93875"/>
    <n v="0.18677529411764704"/>
    <n v="0.11404411764705882"/>
  </r>
  <r>
    <x v="16"/>
    <x v="10"/>
    <s v="Hofdünger"/>
    <x v="1"/>
    <x v="14"/>
    <s v="BESTAETIGT (6)"/>
    <n v="2542"/>
    <n v="1147"/>
    <x v="10"/>
    <x v="5"/>
    <n v="2.5419999999999998"/>
    <n v="1.147"/>
    <n v="1.2709999999999999"/>
    <n v="0.57350000000000001"/>
  </r>
  <r>
    <x v="16"/>
    <x v="10"/>
    <s v="Hofdünger"/>
    <x v="1"/>
    <x v="15"/>
    <s v="BESTAETIGT (6)"/>
    <n v="745.2"/>
    <n v="621"/>
    <x v="13"/>
    <x v="5"/>
    <n v="0.74520000000000008"/>
    <n v="0.621"/>
    <n v="0.74520000000000008"/>
    <n v="0.621"/>
  </r>
  <r>
    <x v="16"/>
    <x v="10"/>
    <s v="Hofdünger"/>
    <x v="1"/>
    <x v="17"/>
    <s v="BESTAETIGT (6)"/>
    <n v="600"/>
    <n v="247.5"/>
    <x v="2"/>
    <x v="5"/>
    <n v="0.6"/>
    <n v="0.2475"/>
    <n v="0.15"/>
    <n v="6.1874999999999999E-2"/>
  </r>
  <r>
    <x v="16"/>
    <x v="10"/>
    <s v="Recyclingdünger"/>
    <x v="2"/>
    <x v="16"/>
    <s v="BESTAETIGT (6)"/>
    <n v="488.4"/>
    <n v="252.4"/>
    <x v="10"/>
    <x v="5"/>
    <n v="0.4884"/>
    <n v="0.25240000000000001"/>
    <n v="0.2442"/>
    <n v="0.12620000000000001"/>
  </r>
  <r>
    <x v="16"/>
    <x v="10"/>
    <s v="(Leer)"/>
    <x v="4"/>
    <x v="23"/>
    <s v="BESTAETIGT (6)"/>
    <n v="141"/>
    <n v="104"/>
    <x v="13"/>
    <x v="5"/>
    <n v="0.14099999999999999"/>
    <n v="0.104"/>
    <n v="0.14099999999999999"/>
    <n v="0.104"/>
  </r>
  <r>
    <x v="16"/>
    <x v="2"/>
    <s v="Hofdünger"/>
    <x v="0"/>
    <x v="0"/>
    <s v="BESTAETIGT (6)"/>
    <n v="595.79999999999995"/>
    <n v="228.6"/>
    <x v="13"/>
    <x v="5"/>
    <n v="0.5958"/>
    <n v="0.2286"/>
    <n v="0.5958"/>
    <n v="0.2286"/>
  </r>
  <r>
    <x v="16"/>
    <x v="2"/>
    <s v="Hofdünger"/>
    <x v="0"/>
    <x v="4"/>
    <s v="BESTAETIGT (6)"/>
    <n v="1296"/>
    <n v="468"/>
    <x v="10"/>
    <x v="5"/>
    <n v="1.296"/>
    <n v="0.46800000000000003"/>
    <n v="0.64800000000000002"/>
    <n v="0.23400000000000001"/>
  </r>
  <r>
    <x v="16"/>
    <x v="2"/>
    <s v="Recyclingdünger"/>
    <x v="2"/>
    <x v="16"/>
    <s v="BESTAETIGT (6)"/>
    <n v="401.4"/>
    <n v="126"/>
    <x v="13"/>
    <x v="5"/>
    <n v="0.40139999999999998"/>
    <n v="0.126"/>
    <n v="0.40139999999999998"/>
    <n v="0.126"/>
  </r>
  <r>
    <x v="16"/>
    <x v="11"/>
    <s v="Hofdünger"/>
    <x v="0"/>
    <x v="5"/>
    <s v="BESTAETIGT (6)"/>
    <n v="454.4"/>
    <n v="227.2"/>
    <x v="13"/>
    <x v="5"/>
    <n v="0.45439999999999997"/>
    <n v="0.22719999999999999"/>
    <n v="0.45439999999999997"/>
    <n v="0.22719999999999999"/>
  </r>
  <r>
    <x v="16"/>
    <x v="12"/>
    <s v="Hofdünger"/>
    <x v="0"/>
    <x v="0"/>
    <s v="BESTAETIGT (6)"/>
    <n v="792"/>
    <n v="316.8"/>
    <x v="10"/>
    <x v="5"/>
    <n v="0.79200000000000004"/>
    <n v="0.31680000000000003"/>
    <n v="0.39600000000000002"/>
    <n v="0.15840000000000001"/>
  </r>
  <r>
    <x v="16"/>
    <x v="12"/>
    <s v="Hofdünger"/>
    <x v="0"/>
    <x v="1"/>
    <s v="BESTAETIGT (6)"/>
    <n v="1714.4999999999998"/>
    <n v="704.7"/>
    <x v="2"/>
    <x v="5"/>
    <n v="1.7144999999999997"/>
    <n v="0.70469999999999999"/>
    <n v="0.42862499999999992"/>
    <n v="0.176175"/>
  </r>
  <r>
    <x v="16"/>
    <x v="12"/>
    <s v="Hofdünger"/>
    <x v="0"/>
    <x v="3"/>
    <s v="BESTAETIGT (6)"/>
    <n v="198"/>
    <n v="93.5"/>
    <x v="13"/>
    <x v="5"/>
    <n v="0.19800000000000001"/>
    <n v="9.35E-2"/>
    <n v="0.19800000000000001"/>
    <n v="9.35E-2"/>
  </r>
  <r>
    <x v="16"/>
    <x v="12"/>
    <s v="Hofdünger"/>
    <x v="0"/>
    <x v="4"/>
    <s v="BESTAETIGT (6)"/>
    <n v="32553.309999999987"/>
    <n v="15428.329999999993"/>
    <x v="166"/>
    <x v="5"/>
    <n v="32.553309999999989"/>
    <n v="15.428329999999992"/>
    <n v="0.44593575342465741"/>
    <n v="0.21134698630136975"/>
  </r>
  <r>
    <x v="16"/>
    <x v="12"/>
    <s v="Hofdünger"/>
    <x v="0"/>
    <x v="5"/>
    <s v="BESTAETIGT (6)"/>
    <n v="8031.4199999999983"/>
    <n v="3891.84"/>
    <x v="80"/>
    <x v="5"/>
    <n v="8.0314199999999989"/>
    <n v="3.8918400000000002"/>
    <n v="0.40157099999999996"/>
    <n v="0.19459200000000001"/>
  </r>
  <r>
    <x v="16"/>
    <x v="12"/>
    <s v="Hofdünger"/>
    <x v="0"/>
    <x v="6"/>
    <s v="BESTAETIGT (6)"/>
    <n v="11672.529999999999"/>
    <n v="6312.2299999999987"/>
    <x v="59"/>
    <x v="5"/>
    <n v="11.672529999999998"/>
    <n v="6.3122299999999987"/>
    <n v="0.40250103448275854"/>
    <n v="0.21766310344827583"/>
  </r>
  <r>
    <x v="16"/>
    <x v="12"/>
    <s v="Hofdünger"/>
    <x v="1"/>
    <x v="0"/>
    <s v="BESTAETIGT (6)"/>
    <n v="151.80000000000001"/>
    <n v="165"/>
    <x v="13"/>
    <x v="5"/>
    <n v="0.15180000000000002"/>
    <n v="0.16500000000000001"/>
    <n v="0.15180000000000002"/>
    <n v="0.16500000000000001"/>
  </r>
  <r>
    <x v="16"/>
    <x v="12"/>
    <s v="Hofdünger"/>
    <x v="1"/>
    <x v="8"/>
    <s v="BESTAETIGT (6)"/>
    <n v="288"/>
    <n v="144"/>
    <x v="7"/>
    <x v="5"/>
    <n v="0.28799999999999998"/>
    <n v="0.14399999999999999"/>
    <n v="9.5999999999999988E-2"/>
    <n v="4.7999999999999994E-2"/>
  </r>
  <r>
    <x v="16"/>
    <x v="12"/>
    <s v="Hofdünger"/>
    <x v="1"/>
    <x v="9"/>
    <s v="BESTAETIGT (6)"/>
    <n v="1159.1999999999998"/>
    <n v="899.3"/>
    <x v="10"/>
    <x v="5"/>
    <n v="1.1591999999999998"/>
    <n v="0.89929999999999999"/>
    <n v="0.57959999999999989"/>
    <n v="0.44964999999999999"/>
  </r>
  <r>
    <x v="16"/>
    <x v="12"/>
    <s v="Hofdünger"/>
    <x v="1"/>
    <x v="10"/>
    <s v="BESTAETIGT (6)"/>
    <n v="297"/>
    <n v="330"/>
    <x v="13"/>
    <x v="5"/>
    <n v="0.29699999999999999"/>
    <n v="0.33"/>
    <n v="0.29699999999999999"/>
    <n v="0.33"/>
  </r>
  <r>
    <x v="16"/>
    <x v="12"/>
    <s v="Hofdünger"/>
    <x v="1"/>
    <x v="11"/>
    <s v="BESTAETIGT (6)"/>
    <n v="922.15999999999974"/>
    <n v="541"/>
    <x v="49"/>
    <x v="5"/>
    <n v="0.92215999999999976"/>
    <n v="0.54100000000000004"/>
    <n v="5.4244705882352924E-2"/>
    <n v="3.1823529411764709E-2"/>
  </r>
  <r>
    <x v="16"/>
    <x v="12"/>
    <s v="Hofdünger"/>
    <x v="1"/>
    <x v="12"/>
    <s v="BESTAETIGT (6)"/>
    <n v="250"/>
    <n v="132"/>
    <x v="10"/>
    <x v="5"/>
    <n v="0.25"/>
    <n v="0.13200000000000001"/>
    <n v="0.125"/>
    <n v="6.6000000000000003E-2"/>
  </r>
  <r>
    <x v="16"/>
    <x v="12"/>
    <s v="Recyclingdünger"/>
    <x v="2"/>
    <x v="16"/>
    <s v="BESTAETIGT (6)"/>
    <n v="481.67999999999995"/>
    <n v="151.20000000000002"/>
    <x v="2"/>
    <x v="5"/>
    <n v="0.48167999999999994"/>
    <n v="0.15120000000000003"/>
    <n v="0.12041999999999999"/>
    <n v="3.7800000000000007E-2"/>
  </r>
  <r>
    <x v="16"/>
    <x v="12"/>
    <s v="(Leer)"/>
    <x v="4"/>
    <x v="23"/>
    <s v="BESTAETIGT (6)"/>
    <n v="291.25"/>
    <n v="266.25"/>
    <x v="13"/>
    <x v="5"/>
    <n v="0.29125000000000001"/>
    <n v="0.26624999999999999"/>
    <n v="0.29125000000000001"/>
    <n v="0.26624999999999999"/>
  </r>
  <r>
    <x v="17"/>
    <x v="4"/>
    <s v="Hofdünger"/>
    <x v="0"/>
    <x v="3"/>
    <s v="BESTAETIGT (6)"/>
    <n v="627.83999999999992"/>
    <n v="291.83999999999997"/>
    <x v="10"/>
    <x v="5"/>
    <n v="0.62783999999999995"/>
    <n v="0.29183999999999999"/>
    <n v="0.31391999999999998"/>
    <n v="0.14591999999999999"/>
  </r>
  <r>
    <x v="17"/>
    <x v="4"/>
    <s v="Recyclingdünger"/>
    <x v="2"/>
    <x v="16"/>
    <s v="BESTAETIGT (6)"/>
    <n v="460.2"/>
    <n v="7.8"/>
    <x v="13"/>
    <x v="5"/>
    <n v="0.4602"/>
    <n v="7.7999999999999996E-3"/>
    <n v="0.4602"/>
    <n v="7.7999999999999996E-3"/>
  </r>
  <r>
    <x v="17"/>
    <x v="22"/>
    <s v="Hofdünger"/>
    <x v="0"/>
    <x v="0"/>
    <s v="BESTAETIGT (6)"/>
    <n v="72409.610000000015"/>
    <n v="22892.65"/>
    <x v="88"/>
    <x v="5"/>
    <n v="72.409610000000015"/>
    <n v="22.89265"/>
    <n v="0.86201916666666689"/>
    <n v="0.27253154761904763"/>
  </r>
  <r>
    <x v="17"/>
    <x v="22"/>
    <s v="Hofdünger"/>
    <x v="0"/>
    <x v="1"/>
    <s v="BESTAETIGT (6)"/>
    <n v="10723.300000000005"/>
    <n v="4714.2"/>
    <x v="3"/>
    <x v="5"/>
    <n v="10.723300000000005"/>
    <n v="4.7141999999999999"/>
    <n v="0.33510312500000017"/>
    <n v="0.14731875"/>
  </r>
  <r>
    <x v="17"/>
    <x v="22"/>
    <s v="Hofdünger"/>
    <x v="0"/>
    <x v="2"/>
    <s v="BESTAETIGT (6)"/>
    <n v="3541.36"/>
    <n v="1378.57"/>
    <x v="49"/>
    <x v="5"/>
    <n v="3.5413600000000001"/>
    <n v="1.3785699999999999"/>
    <n v="0.20831529411764707"/>
    <n v="8.1092352941176463E-2"/>
  </r>
  <r>
    <x v="17"/>
    <x v="22"/>
    <s v="Hofdünger"/>
    <x v="0"/>
    <x v="3"/>
    <s v="BESTAETIGT (6)"/>
    <n v="6783.2"/>
    <n v="3970.44"/>
    <x v="47"/>
    <x v="5"/>
    <n v="6.7831999999999999"/>
    <n v="3.97044"/>
    <n v="0.42394999999999999"/>
    <n v="0.2481525"/>
  </r>
  <r>
    <x v="17"/>
    <x v="22"/>
    <s v="Hofdünger"/>
    <x v="0"/>
    <x v="4"/>
    <s v="BESTAETIGT (6)"/>
    <n v="32246.06"/>
    <n v="14381.300000000001"/>
    <x v="24"/>
    <x v="5"/>
    <n v="32.24606"/>
    <n v="14.381300000000001"/>
    <n v="0.65808285714285719"/>
    <n v="0.29349591836734695"/>
  </r>
  <r>
    <x v="17"/>
    <x v="22"/>
    <s v="Hofdünger"/>
    <x v="0"/>
    <x v="5"/>
    <s v="BESTAETIGT (6)"/>
    <n v="5280.4"/>
    <n v="2674"/>
    <x v="51"/>
    <x v="5"/>
    <n v="5.2803999999999993"/>
    <n v="2.6739999999999999"/>
    <n v="0.44003333333333328"/>
    <n v="0.22283333333333333"/>
  </r>
  <r>
    <x v="17"/>
    <x v="22"/>
    <s v="Hofdünger"/>
    <x v="0"/>
    <x v="6"/>
    <s v="BESTAETIGT (6)"/>
    <n v="9221.5499999999993"/>
    <n v="4493.3999999999996"/>
    <x v="3"/>
    <x v="5"/>
    <n v="9.2215499999999988"/>
    <n v="4.4933999999999994"/>
    <n v="0.28817343749999996"/>
    <n v="0.14041874999999998"/>
  </r>
  <r>
    <x v="17"/>
    <x v="22"/>
    <s v="Hofdünger"/>
    <x v="1"/>
    <x v="0"/>
    <s v="BESTAETIGT (6)"/>
    <n v="6909.2800000000007"/>
    <n v="3040.7199999999993"/>
    <x v="19"/>
    <x v="5"/>
    <n v="6.9092800000000008"/>
    <n v="3.0407199999999994"/>
    <n v="0.49352000000000007"/>
    <n v="0.21719428571428567"/>
  </r>
  <r>
    <x v="17"/>
    <x v="22"/>
    <s v="Hofdünger"/>
    <x v="1"/>
    <x v="8"/>
    <s v="BESTAETIGT (6)"/>
    <n v="915"/>
    <n v="457.5"/>
    <x v="7"/>
    <x v="5"/>
    <n v="0.91500000000000004"/>
    <n v="0.45750000000000002"/>
    <n v="0.30499999999999999"/>
    <n v="0.1525"/>
  </r>
  <r>
    <x v="17"/>
    <x v="22"/>
    <s v="Hofdünger"/>
    <x v="1"/>
    <x v="18"/>
    <s v="BESTAETIGT (6)"/>
    <n v="992"/>
    <n v="768"/>
    <x v="10"/>
    <x v="5"/>
    <n v="0.99199999999999999"/>
    <n v="0.76800000000000002"/>
    <n v="0.496"/>
    <n v="0.38400000000000001"/>
  </r>
  <r>
    <x v="17"/>
    <x v="22"/>
    <s v="Hofdünger"/>
    <x v="1"/>
    <x v="9"/>
    <s v="BESTAETIGT (6)"/>
    <n v="8226.52"/>
    <n v="6545.0999999999995"/>
    <x v="51"/>
    <x v="5"/>
    <n v="8.2265200000000007"/>
    <n v="6.5450999999999997"/>
    <n v="0.68554333333333339"/>
    <n v="0.54542499999999994"/>
  </r>
  <r>
    <x v="17"/>
    <x v="22"/>
    <s v="Hofdünger"/>
    <x v="1"/>
    <x v="10"/>
    <s v="BESTAETIGT (6)"/>
    <n v="270"/>
    <n v="300"/>
    <x v="13"/>
    <x v="5"/>
    <n v="0.27"/>
    <n v="0.3"/>
    <n v="0.27"/>
    <n v="0.3"/>
  </r>
  <r>
    <x v="17"/>
    <x v="22"/>
    <s v="Hofdünger"/>
    <x v="1"/>
    <x v="11"/>
    <s v="BESTAETIGT (6)"/>
    <n v="598.4"/>
    <n v="415"/>
    <x v="7"/>
    <x v="5"/>
    <n v="0.59839999999999993"/>
    <n v="0.41499999999999998"/>
    <n v="0.19946666666666665"/>
    <n v="0.13833333333333334"/>
  </r>
  <r>
    <x v="17"/>
    <x v="22"/>
    <s v="Hofdünger"/>
    <x v="1"/>
    <x v="12"/>
    <s v="BESTAETIGT (6)"/>
    <n v="6187"/>
    <n v="3153.9999999999995"/>
    <x v="27"/>
    <x v="5"/>
    <n v="6.1870000000000003"/>
    <n v="3.1539999999999995"/>
    <n v="0.47592307692307695"/>
    <n v="0.24261538461538457"/>
  </r>
  <r>
    <x v="17"/>
    <x v="22"/>
    <s v="Hofdünger"/>
    <x v="1"/>
    <x v="1"/>
    <s v="BESTAETIGT (6)"/>
    <n v="2612.8000000000002"/>
    <n v="1171.5"/>
    <x v="16"/>
    <x v="5"/>
    <n v="2.6128"/>
    <n v="1.1715"/>
    <n v="0.26128000000000001"/>
    <n v="0.11715"/>
  </r>
  <r>
    <x v="17"/>
    <x v="22"/>
    <s v="Hofdünger"/>
    <x v="1"/>
    <x v="2"/>
    <s v="BESTAETIGT (6)"/>
    <n v="9391.15"/>
    <n v="4175.4799999999996"/>
    <x v="20"/>
    <x v="5"/>
    <n v="9.3911499999999997"/>
    <n v="4.1754799999999994"/>
    <n v="1.5651916666666665"/>
    <n v="0.69591333333333327"/>
  </r>
  <r>
    <x v="17"/>
    <x v="22"/>
    <s v="Hofdünger"/>
    <x v="1"/>
    <x v="4"/>
    <s v="BESTAETIGT (6)"/>
    <n v="273"/>
    <n v="245"/>
    <x v="13"/>
    <x v="5"/>
    <n v="0.27300000000000002"/>
    <n v="0.245"/>
    <n v="0.27300000000000002"/>
    <n v="0.245"/>
  </r>
  <r>
    <x v="17"/>
    <x v="22"/>
    <s v="Recyclingdünger"/>
    <x v="2"/>
    <x v="16"/>
    <s v="BESTAETIGT (6)"/>
    <n v="139523.55000000005"/>
    <n v="42603.410000000011"/>
    <x v="4"/>
    <x v="5"/>
    <n v="139.52355000000006"/>
    <n v="42.603410000000011"/>
    <n v="0.51107527472527492"/>
    <n v="0.15605644688644693"/>
  </r>
  <r>
    <x v="17"/>
    <x v="10"/>
    <s v="Hofdünger"/>
    <x v="0"/>
    <x v="0"/>
    <s v="BESTAETIGT (6)"/>
    <n v="4354.25"/>
    <n v="1409"/>
    <x v="7"/>
    <x v="5"/>
    <n v="4.3542500000000004"/>
    <n v="1.409"/>
    <n v="1.4514166666666668"/>
    <n v="0.46966666666666668"/>
  </r>
  <r>
    <x v="17"/>
    <x v="10"/>
    <s v="Hofdünger"/>
    <x v="0"/>
    <x v="4"/>
    <s v="BESTAETIGT (6)"/>
    <n v="2948"/>
    <n v="1072"/>
    <x v="20"/>
    <x v="5"/>
    <n v="2.948"/>
    <n v="1.0720000000000001"/>
    <n v="0.49133333333333334"/>
    <n v="0.17866666666666667"/>
  </r>
  <r>
    <x v="17"/>
    <x v="10"/>
    <s v="Hofdünger"/>
    <x v="0"/>
    <x v="6"/>
    <s v="BESTAETIGT (6)"/>
    <n v="918"/>
    <n v="504"/>
    <x v="13"/>
    <x v="5"/>
    <n v="0.91800000000000004"/>
    <n v="0.504"/>
    <n v="0.91800000000000004"/>
    <n v="0.504"/>
  </r>
  <r>
    <x v="17"/>
    <x v="10"/>
    <s v="Hofdünger"/>
    <x v="1"/>
    <x v="4"/>
    <s v="BESTAETIGT (6)"/>
    <n v="3259.62"/>
    <n v="2925.3"/>
    <x v="2"/>
    <x v="5"/>
    <n v="3.25962"/>
    <n v="2.9253"/>
    <n v="0.81490499999999999"/>
    <n v="0.731325"/>
  </r>
  <r>
    <x v="17"/>
    <x v="10"/>
    <s v="Recyclingdünger"/>
    <x v="2"/>
    <x v="16"/>
    <s v="BESTAETIGT (6)"/>
    <n v="788.53"/>
    <n v="90.190000000000012"/>
    <x v="7"/>
    <x v="5"/>
    <n v="0.78852999999999995"/>
    <n v="9.0190000000000006E-2"/>
    <n v="0.26284333333333332"/>
    <n v="3.0063333333333334E-2"/>
  </r>
  <r>
    <x v="17"/>
    <x v="12"/>
    <s v="Hofdünger"/>
    <x v="0"/>
    <x v="4"/>
    <s v="BESTAETIGT (6)"/>
    <n v="2855.6"/>
    <n v="1038.4000000000001"/>
    <x v="2"/>
    <x v="5"/>
    <n v="2.8555999999999999"/>
    <n v="1.0384"/>
    <n v="0.71389999999999998"/>
    <n v="0.2596"/>
  </r>
  <r>
    <x v="17"/>
    <x v="12"/>
    <s v="Hofdünger"/>
    <x v="1"/>
    <x v="11"/>
    <s v="BESTAETIGT (6)"/>
    <n v="102"/>
    <n v="75"/>
    <x v="13"/>
    <x v="5"/>
    <n v="0.10199999999999999"/>
    <n v="7.4999999999999997E-2"/>
    <n v="0.10199999999999999"/>
    <n v="7.4999999999999997E-2"/>
  </r>
  <r>
    <x v="17"/>
    <x v="12"/>
    <s v="Hofdünger"/>
    <x v="1"/>
    <x v="1"/>
    <s v="BESTAETIGT (6)"/>
    <n v="1137.3600000000001"/>
    <n v="536.4"/>
    <x v="16"/>
    <x v="5"/>
    <n v="1.1373600000000001"/>
    <n v="0.53639999999999999"/>
    <n v="0.11373600000000002"/>
    <n v="5.364E-2"/>
  </r>
  <r>
    <x v="17"/>
    <x v="12"/>
    <s v="Recyclingdünger"/>
    <x v="2"/>
    <x v="16"/>
    <s v="BESTAETIGT (6)"/>
    <n v="1802.24"/>
    <n v="575.26"/>
    <x v="2"/>
    <x v="5"/>
    <n v="1.8022400000000001"/>
    <n v="0.57525999999999999"/>
    <n v="0.45056000000000002"/>
    <n v="0.143815"/>
  </r>
  <r>
    <x v="18"/>
    <x v="4"/>
    <s v="Hofdünger"/>
    <x v="0"/>
    <x v="0"/>
    <s v="BESTAETIGT (6)"/>
    <n v="297.97000000000003"/>
    <n v="106.17"/>
    <x v="10"/>
    <x v="5"/>
    <n v="0.29797000000000001"/>
    <n v="0.10617"/>
    <n v="0.14898500000000001"/>
    <n v="5.3085E-2"/>
  </r>
  <r>
    <x v="18"/>
    <x v="4"/>
    <s v="Recyclingdünger"/>
    <x v="2"/>
    <x v="16"/>
    <s v="BESTAETIGT (6)"/>
    <n v="300"/>
    <n v="84"/>
    <x v="13"/>
    <x v="5"/>
    <n v="0.3"/>
    <n v="8.4000000000000005E-2"/>
    <n v="0.3"/>
    <n v="8.4000000000000005E-2"/>
  </r>
  <r>
    <x v="18"/>
    <x v="19"/>
    <s v="Hofdünger"/>
    <x v="0"/>
    <x v="0"/>
    <s v="BESTAETIGT (6)"/>
    <n v="1995"/>
    <n v="655.5"/>
    <x v="7"/>
    <x v="5"/>
    <n v="1.9950000000000001"/>
    <n v="0.65549999999999997"/>
    <n v="0.66500000000000004"/>
    <n v="0.2185"/>
  </r>
  <r>
    <x v="18"/>
    <x v="6"/>
    <s v="Hofdünger"/>
    <x v="0"/>
    <x v="0"/>
    <s v="BESTAETIGT (6)"/>
    <n v="3456.0699999999997"/>
    <n v="1231.47"/>
    <x v="41"/>
    <x v="5"/>
    <n v="3.4560699999999995"/>
    <n v="1.2314700000000001"/>
    <n v="0.31418818181818176"/>
    <n v="0.11195181818181819"/>
  </r>
  <r>
    <x v="18"/>
    <x v="6"/>
    <s v="Hofdünger"/>
    <x v="0"/>
    <x v="1"/>
    <s v="BESTAETIGT (6)"/>
    <n v="646.40000000000009"/>
    <n v="266.40000000000003"/>
    <x v="7"/>
    <x v="5"/>
    <n v="0.64640000000000009"/>
    <n v="0.26640000000000003"/>
    <n v="0.2154666666666667"/>
    <n v="8.8800000000000004E-2"/>
  </r>
  <r>
    <x v="18"/>
    <x v="6"/>
    <s v="Hofdünger"/>
    <x v="0"/>
    <x v="3"/>
    <s v="BESTAETIGT (6)"/>
    <n v="1001.0999999999999"/>
    <n v="377.7"/>
    <x v="15"/>
    <x v="5"/>
    <n v="1.0010999999999999"/>
    <n v="0.37769999999999998"/>
    <n v="0.1430142857142857"/>
    <n v="5.3957142857142856E-2"/>
  </r>
  <r>
    <x v="18"/>
    <x v="6"/>
    <s v="Hofdünger"/>
    <x v="0"/>
    <x v="4"/>
    <s v="BESTAETIGT (6)"/>
    <n v="2176.1999999999998"/>
    <n v="910.39"/>
    <x v="2"/>
    <x v="5"/>
    <n v="2.1761999999999997"/>
    <n v="0.91039000000000003"/>
    <n v="0.54404999999999992"/>
    <n v="0.22759750000000001"/>
  </r>
  <r>
    <x v="18"/>
    <x v="6"/>
    <s v="Hofdünger"/>
    <x v="0"/>
    <x v="6"/>
    <s v="BESTAETIGT (6)"/>
    <n v="680.5"/>
    <n v="275.5"/>
    <x v="10"/>
    <x v="5"/>
    <n v="0.68049999999999999"/>
    <n v="0.27550000000000002"/>
    <n v="0.34025"/>
    <n v="0.13775000000000001"/>
  </r>
  <r>
    <x v="18"/>
    <x v="6"/>
    <s v="Hofdünger"/>
    <x v="1"/>
    <x v="12"/>
    <s v="BESTAETIGT (6)"/>
    <n v="150.04"/>
    <n v="137.97"/>
    <x v="13"/>
    <x v="5"/>
    <n v="0.15003999999999998"/>
    <n v="0.13797000000000001"/>
    <n v="0.15003999999999998"/>
    <n v="0.13797000000000001"/>
  </r>
  <r>
    <x v="18"/>
    <x v="6"/>
    <s v="Recyclingdünger"/>
    <x v="2"/>
    <x v="16"/>
    <s v="BESTAETIGT (6)"/>
    <n v="950"/>
    <n v="266"/>
    <x v="13"/>
    <x v="5"/>
    <n v="0.95"/>
    <n v="0.26600000000000001"/>
    <n v="0.95"/>
    <n v="0.26600000000000001"/>
  </r>
  <r>
    <x v="18"/>
    <x v="8"/>
    <s v="Hofdünger"/>
    <x v="0"/>
    <x v="0"/>
    <s v="BESTAETIGT (6)"/>
    <n v="4504.5"/>
    <n v="1480.05"/>
    <x v="16"/>
    <x v="5"/>
    <n v="4.5045000000000002"/>
    <n v="1.4800499999999999"/>
    <n v="0.45045000000000002"/>
    <n v="0.148005"/>
  </r>
  <r>
    <x v="18"/>
    <x v="8"/>
    <s v="Hofdünger"/>
    <x v="0"/>
    <x v="4"/>
    <s v="BESTAETIGT (6)"/>
    <n v="806"/>
    <n v="314"/>
    <x v="10"/>
    <x v="5"/>
    <n v="0.80600000000000005"/>
    <n v="0.314"/>
    <n v="0.40300000000000002"/>
    <n v="0.157"/>
  </r>
  <r>
    <x v="18"/>
    <x v="8"/>
    <s v="Hofdünger"/>
    <x v="0"/>
    <x v="6"/>
    <s v="BESTAETIGT (6)"/>
    <n v="730.8"/>
    <n v="313.2"/>
    <x v="7"/>
    <x v="5"/>
    <n v="0.73080000000000001"/>
    <n v="0.31319999999999998"/>
    <n v="0.24360000000000001"/>
    <n v="0.10439999999999999"/>
  </r>
  <r>
    <x v="18"/>
    <x v="8"/>
    <s v="Hofdünger"/>
    <x v="1"/>
    <x v="12"/>
    <s v="BESTAETIGT (6)"/>
    <n v="797"/>
    <n v="372"/>
    <x v="13"/>
    <x v="5"/>
    <n v="0.79700000000000004"/>
    <n v="0.372"/>
    <n v="0.79700000000000004"/>
    <n v="0.372"/>
  </r>
  <r>
    <x v="18"/>
    <x v="9"/>
    <s v="Hofdünger"/>
    <x v="0"/>
    <x v="0"/>
    <s v="BESTAETIGT (6)"/>
    <n v="103319.34999999999"/>
    <n v="37491.899999999994"/>
    <x v="161"/>
    <x v="5"/>
    <n v="103.31934999999999"/>
    <n v="37.491899999999994"/>
    <n v="0.3432536544850498"/>
    <n v="0.12455780730897008"/>
  </r>
  <r>
    <x v="18"/>
    <x v="9"/>
    <s v="Hofdünger"/>
    <x v="0"/>
    <x v="1"/>
    <s v="BESTAETIGT (6)"/>
    <n v="56220.329999999987"/>
    <n v="23061.980000000003"/>
    <x v="177"/>
    <x v="5"/>
    <n v="56.22032999999999"/>
    <n v="23.061980000000002"/>
    <n v="0.26394521126760556"/>
    <n v="0.10827220657276997"/>
  </r>
  <r>
    <x v="18"/>
    <x v="9"/>
    <s v="Hofdünger"/>
    <x v="0"/>
    <x v="3"/>
    <s v="BESTAETIGT (6)"/>
    <n v="11115.92"/>
    <n v="5032.8899999999994"/>
    <x v="5"/>
    <x v="5"/>
    <n v="11.115920000000001"/>
    <n v="5.0328899999999992"/>
    <n v="0.27789800000000003"/>
    <n v="0.12582224999999997"/>
  </r>
  <r>
    <x v="18"/>
    <x v="9"/>
    <s v="Hofdünger"/>
    <x v="0"/>
    <x v="4"/>
    <s v="BESTAETIGT (6)"/>
    <n v="44818.96"/>
    <n v="20034.02"/>
    <x v="283"/>
    <x v="5"/>
    <n v="44.818959999999997"/>
    <n v="20.034020000000002"/>
    <n v="0.40016928571428567"/>
    <n v="0.17887517857142859"/>
  </r>
  <r>
    <x v="18"/>
    <x v="9"/>
    <s v="Hofdünger"/>
    <x v="0"/>
    <x v="5"/>
    <s v="BESTAETIGT (6)"/>
    <n v="852"/>
    <n v="394.05"/>
    <x v="13"/>
    <x v="5"/>
    <n v="0.85199999999999998"/>
    <n v="0.39405000000000001"/>
    <n v="0.85199999999999998"/>
    <n v="0.39405000000000001"/>
  </r>
  <r>
    <x v="18"/>
    <x v="9"/>
    <s v="Hofdünger"/>
    <x v="0"/>
    <x v="6"/>
    <s v="BESTAETIGT (6)"/>
    <n v="42055.360000000015"/>
    <n v="18935.329999999998"/>
    <x v="240"/>
    <x v="5"/>
    <n v="42.055360000000015"/>
    <n v="18.935329999999997"/>
    <n v="0.24309456647398853"/>
    <n v="0.10945277456647397"/>
  </r>
  <r>
    <x v="18"/>
    <x v="9"/>
    <s v="Hofdünger"/>
    <x v="1"/>
    <x v="0"/>
    <s v="BESTAETIGT (6)"/>
    <n v="1062"/>
    <n v="519"/>
    <x v="18"/>
    <x v="5"/>
    <n v="1.0620000000000001"/>
    <n v="0.51900000000000002"/>
    <n v="0.21240000000000001"/>
    <n v="0.1038"/>
  </r>
  <r>
    <x v="18"/>
    <x v="9"/>
    <s v="Hofdünger"/>
    <x v="1"/>
    <x v="8"/>
    <s v="BESTAETIGT (6)"/>
    <n v="240"/>
    <n v="120"/>
    <x v="7"/>
    <x v="5"/>
    <n v="0.24"/>
    <n v="0.12"/>
    <n v="0.08"/>
    <n v="0.04"/>
  </r>
  <r>
    <x v="18"/>
    <x v="9"/>
    <s v="Hofdünger"/>
    <x v="1"/>
    <x v="9"/>
    <s v="BESTAETIGT (6)"/>
    <n v="1175.9999999999998"/>
    <n v="952"/>
    <x v="21"/>
    <x v="5"/>
    <n v="1.1759999999999997"/>
    <n v="0.95199999999999996"/>
    <n v="0.14699999999999996"/>
    <n v="0.11899999999999999"/>
  </r>
  <r>
    <x v="18"/>
    <x v="9"/>
    <s v="Hofdünger"/>
    <x v="1"/>
    <x v="10"/>
    <s v="BESTAETIGT (6)"/>
    <n v="60.75"/>
    <n v="67.5"/>
    <x v="13"/>
    <x v="5"/>
    <n v="6.0749999999999998E-2"/>
    <n v="6.7500000000000004E-2"/>
    <n v="6.0749999999999998E-2"/>
    <n v="6.7500000000000004E-2"/>
  </r>
  <r>
    <x v="18"/>
    <x v="9"/>
    <s v="Hofdünger"/>
    <x v="1"/>
    <x v="11"/>
    <s v="BESTAETIGT (6)"/>
    <n v="1911.0399999999997"/>
    <n v="1304"/>
    <x v="8"/>
    <x v="5"/>
    <n v="1.9110399999999996"/>
    <n v="1.304"/>
    <n v="0.10058105263157893"/>
    <n v="6.8631578947368418E-2"/>
  </r>
  <r>
    <x v="18"/>
    <x v="9"/>
    <s v="Hofdünger"/>
    <x v="1"/>
    <x v="12"/>
    <s v="BESTAETIGT (6)"/>
    <n v="1515"/>
    <n v="880.4"/>
    <x v="27"/>
    <x v="5"/>
    <n v="1.5149999999999999"/>
    <n v="0.88039999999999996"/>
    <n v="0.11653846153846154"/>
    <n v="6.7723076923076914E-2"/>
  </r>
  <r>
    <x v="18"/>
    <x v="9"/>
    <s v="Hofdünger"/>
    <x v="1"/>
    <x v="1"/>
    <s v="BESTAETIGT (6)"/>
    <n v="3617.9399999999996"/>
    <n v="2129.37"/>
    <x v="31"/>
    <x v="5"/>
    <n v="3.6179399999999995"/>
    <n v="2.1293699999999998"/>
    <n v="0.12921214285714283"/>
    <n v="7.6048928571428559E-2"/>
  </r>
  <r>
    <x v="18"/>
    <x v="9"/>
    <s v="Hofdünger"/>
    <x v="1"/>
    <x v="2"/>
    <s v="BESTAETIGT (6)"/>
    <n v="797.34999999999991"/>
    <n v="288.57"/>
    <x v="41"/>
    <x v="5"/>
    <n v="0.79734999999999989"/>
    <n v="0.28856999999999999"/>
    <n v="7.2486363636363627E-2"/>
    <n v="2.6233636363636362E-2"/>
  </r>
  <r>
    <x v="18"/>
    <x v="9"/>
    <s v="Hofdünger"/>
    <x v="1"/>
    <x v="14"/>
    <s v="BESTAETIGT (6)"/>
    <n v="287"/>
    <n v="129.5"/>
    <x v="10"/>
    <x v="5"/>
    <n v="0.28699999999999998"/>
    <n v="0.1295"/>
    <n v="0.14349999999999999"/>
    <n v="6.4750000000000002E-2"/>
  </r>
  <r>
    <x v="18"/>
    <x v="9"/>
    <s v="Hofdünger"/>
    <x v="1"/>
    <x v="5"/>
    <s v="BESTAETIGT (6)"/>
    <n v="131.04"/>
    <n v="117.6"/>
    <x v="13"/>
    <x v="5"/>
    <n v="0.13103999999999999"/>
    <n v="0.1176"/>
    <n v="0.13103999999999999"/>
    <n v="0.1176"/>
  </r>
  <r>
    <x v="18"/>
    <x v="9"/>
    <s v="Recyclingdünger"/>
    <x v="2"/>
    <x v="16"/>
    <s v="BESTAETIGT (6)"/>
    <n v="10230.44"/>
    <n v="2895.76"/>
    <x v="25"/>
    <x v="5"/>
    <n v="10.23044"/>
    <n v="2.8957600000000001"/>
    <n v="0.39347846153846155"/>
    <n v="0.11137538461538463"/>
  </r>
  <r>
    <x v="18"/>
    <x v="9"/>
    <s v="(Leer)"/>
    <x v="4"/>
    <x v="23"/>
    <s v="BESTAETIGT (6)"/>
    <n v="2045.5"/>
    <n v="1925.37"/>
    <x v="51"/>
    <x v="5"/>
    <n v="2.0455000000000001"/>
    <n v="1.9253699999999998"/>
    <n v="0.17045833333333335"/>
    <n v="0.16044749999999999"/>
  </r>
  <r>
    <x v="18"/>
    <x v="10"/>
    <s v="Hofdünger"/>
    <x v="1"/>
    <x v="9"/>
    <s v="BESTAETIGT (6)"/>
    <n v="336"/>
    <n v="272"/>
    <x v="13"/>
    <x v="5"/>
    <n v="0.33600000000000002"/>
    <n v="0.27200000000000002"/>
    <n v="0.33600000000000002"/>
    <n v="0.27200000000000002"/>
  </r>
  <r>
    <x v="18"/>
    <x v="23"/>
    <s v="Hofdünger"/>
    <x v="0"/>
    <x v="0"/>
    <s v="BESTAETIGT (6)"/>
    <n v="326.25"/>
    <n v="116.25"/>
    <x v="13"/>
    <x v="5"/>
    <n v="0.32624999999999998"/>
    <n v="0.11625000000000001"/>
    <n v="0.32624999999999998"/>
    <n v="0.11625000000000001"/>
  </r>
  <r>
    <x v="18"/>
    <x v="2"/>
    <s v="Hofdünger"/>
    <x v="0"/>
    <x v="0"/>
    <s v="BESTAETIGT (6)"/>
    <n v="1174.23"/>
    <n v="418.4"/>
    <x v="10"/>
    <x v="5"/>
    <n v="1.1742300000000001"/>
    <n v="0.41839999999999999"/>
    <n v="0.58711500000000005"/>
    <n v="0.2092"/>
  </r>
  <r>
    <x v="18"/>
    <x v="11"/>
    <s v="Hofdünger"/>
    <x v="0"/>
    <x v="0"/>
    <s v="BESTAETIGT (6)"/>
    <n v="870"/>
    <n v="310"/>
    <x v="2"/>
    <x v="5"/>
    <n v="0.87"/>
    <n v="0.31"/>
    <n v="0.2175"/>
    <n v="7.7499999999999999E-2"/>
  </r>
  <r>
    <x v="18"/>
    <x v="11"/>
    <s v="Hofdünger"/>
    <x v="0"/>
    <x v="6"/>
    <s v="BESTAETIGT (6)"/>
    <n v="351"/>
    <n v="180"/>
    <x v="13"/>
    <x v="5"/>
    <n v="0.35099999999999998"/>
    <n v="0.18"/>
    <n v="0.35099999999999998"/>
    <n v="0.18"/>
  </r>
  <r>
    <x v="18"/>
    <x v="11"/>
    <s v="Hofdünger"/>
    <x v="1"/>
    <x v="9"/>
    <s v="BESTAETIGT (6)"/>
    <n v="168"/>
    <n v="136"/>
    <x v="10"/>
    <x v="5"/>
    <n v="0.16800000000000001"/>
    <n v="0.13600000000000001"/>
    <n v="8.4000000000000005E-2"/>
    <n v="6.8000000000000005E-2"/>
  </r>
  <r>
    <x v="18"/>
    <x v="11"/>
    <s v="Recyclingdünger"/>
    <x v="2"/>
    <x v="16"/>
    <s v="BESTAETIGT (6)"/>
    <n v="450"/>
    <n v="126"/>
    <x v="13"/>
    <x v="5"/>
    <n v="0.45"/>
    <n v="0.126"/>
    <n v="0.45"/>
    <n v="0.126"/>
  </r>
  <r>
    <x v="18"/>
    <x v="12"/>
    <s v="Hofdünger"/>
    <x v="0"/>
    <x v="0"/>
    <s v="BESTAETIGT (6)"/>
    <n v="2079"/>
    <n v="683.1"/>
    <x v="10"/>
    <x v="5"/>
    <n v="2.0790000000000002"/>
    <n v="0.68310000000000004"/>
    <n v="1.0395000000000001"/>
    <n v="0.34155000000000002"/>
  </r>
  <r>
    <x v="18"/>
    <x v="12"/>
    <s v="Hofdünger"/>
    <x v="0"/>
    <x v="1"/>
    <s v="BESTAETIGT (6)"/>
    <n v="585"/>
    <n v="240"/>
    <x v="7"/>
    <x v="5"/>
    <n v="0.58499999999999996"/>
    <n v="0.24"/>
    <n v="0.19499999999999998"/>
    <n v="0.08"/>
  </r>
  <r>
    <x v="18"/>
    <x v="12"/>
    <s v="Hofdünger"/>
    <x v="0"/>
    <x v="6"/>
    <s v="BESTAETIGT (6)"/>
    <n v="2379.6"/>
    <n v="1080.3"/>
    <x v="20"/>
    <x v="5"/>
    <n v="2.3795999999999999"/>
    <n v="1.0803"/>
    <n v="0.39660000000000001"/>
    <n v="0.18005000000000002"/>
  </r>
  <r>
    <x v="18"/>
    <x v="12"/>
    <s v="Hofdünger"/>
    <x v="1"/>
    <x v="9"/>
    <s v="BESTAETIGT (6)"/>
    <n v="504"/>
    <n v="408"/>
    <x v="7"/>
    <x v="5"/>
    <n v="0.504"/>
    <n v="0.40799999999999997"/>
    <n v="0.16800000000000001"/>
    <n v="0.13599999999999998"/>
  </r>
  <r>
    <x v="19"/>
    <x v="4"/>
    <s v="Hofdünger"/>
    <x v="1"/>
    <x v="9"/>
    <s v="BESTAETIGT (6)"/>
    <n v="1524.9"/>
    <n v="1152.5999999999999"/>
    <x v="7"/>
    <x v="5"/>
    <n v="1.5249000000000001"/>
    <n v="1.1525999999999998"/>
    <n v="0.50830000000000009"/>
    <n v="0.38419999999999993"/>
  </r>
  <r>
    <x v="19"/>
    <x v="4"/>
    <s v="(Leer)"/>
    <x v="4"/>
    <x v="23"/>
    <s v="BESTAETIGT (6)"/>
    <n v="1560"/>
    <n v="1202.5"/>
    <x v="10"/>
    <x v="5"/>
    <n v="1.56"/>
    <n v="1.2024999999999999"/>
    <n v="0.78"/>
    <n v="0.60124999999999995"/>
  </r>
  <r>
    <x v="19"/>
    <x v="13"/>
    <s v="Hofdünger"/>
    <x v="0"/>
    <x v="5"/>
    <s v="BESTAETIGT (6)"/>
    <n v="198"/>
    <n v="90"/>
    <x v="13"/>
    <x v="5"/>
    <n v="0.19800000000000001"/>
    <n v="0.09"/>
    <n v="0.19800000000000001"/>
    <n v="0.09"/>
  </r>
  <r>
    <x v="19"/>
    <x v="7"/>
    <s v="Hofdünger"/>
    <x v="0"/>
    <x v="1"/>
    <s v="BESTAETIGT (6)"/>
    <n v="27.5"/>
    <n v="11.25"/>
    <x v="13"/>
    <x v="5"/>
    <n v="2.75E-2"/>
    <n v="1.125E-2"/>
    <n v="2.75E-2"/>
    <n v="1.125E-2"/>
  </r>
  <r>
    <x v="19"/>
    <x v="7"/>
    <s v="Hofdünger"/>
    <x v="0"/>
    <x v="4"/>
    <s v="BESTAETIGT (6)"/>
    <n v="287.49"/>
    <n v="117"/>
    <x v="7"/>
    <x v="5"/>
    <n v="0.28749000000000002"/>
    <n v="0.11700000000000001"/>
    <n v="9.5830000000000012E-2"/>
    <n v="3.9E-2"/>
  </r>
  <r>
    <x v="19"/>
    <x v="7"/>
    <s v="Hofdünger"/>
    <x v="0"/>
    <x v="5"/>
    <s v="BESTAETIGT (6)"/>
    <n v="5746.3"/>
    <n v="2975.6"/>
    <x v="30"/>
    <x v="5"/>
    <n v="5.7462999999999997"/>
    <n v="2.9756"/>
    <n v="0.12226170212765956"/>
    <n v="6.331063829787234E-2"/>
  </r>
  <r>
    <x v="19"/>
    <x v="7"/>
    <s v="Hofdünger"/>
    <x v="0"/>
    <x v="6"/>
    <s v="BESTAETIGT (6)"/>
    <n v="135"/>
    <n v="57.6"/>
    <x v="13"/>
    <x v="5"/>
    <n v="0.13500000000000001"/>
    <n v="5.7599999999999998E-2"/>
    <n v="0.13500000000000001"/>
    <n v="5.7599999999999998E-2"/>
  </r>
  <r>
    <x v="19"/>
    <x v="1"/>
    <s v="Hofdünger"/>
    <x v="1"/>
    <x v="1"/>
    <s v="BESTAETIGT (6)"/>
    <n v="103.04"/>
    <n v="46.2"/>
    <x v="13"/>
    <x v="5"/>
    <n v="0.10304000000000001"/>
    <n v="4.6200000000000005E-2"/>
    <n v="0.10304000000000001"/>
    <n v="4.6200000000000005E-2"/>
  </r>
  <r>
    <x v="19"/>
    <x v="14"/>
    <s v="Hofdünger"/>
    <x v="0"/>
    <x v="4"/>
    <s v="BESTAETIGT (6)"/>
    <n v="338.4"/>
    <n v="151.19999999999999"/>
    <x v="13"/>
    <x v="5"/>
    <n v="0.33839999999999998"/>
    <n v="0.1512"/>
    <n v="0.33839999999999998"/>
    <n v="0.1512"/>
  </r>
  <r>
    <x v="19"/>
    <x v="17"/>
    <s v="Hofdünger"/>
    <x v="0"/>
    <x v="1"/>
    <s v="BESTAETIGT (6)"/>
    <n v="239.25"/>
    <n v="99"/>
    <x v="13"/>
    <x v="5"/>
    <n v="0.23924999999999999"/>
    <n v="9.9000000000000005E-2"/>
    <n v="0.23924999999999999"/>
    <n v="9.9000000000000005E-2"/>
  </r>
  <r>
    <x v="19"/>
    <x v="17"/>
    <s v="Hofdünger"/>
    <x v="0"/>
    <x v="4"/>
    <s v="BESTAETIGT (6)"/>
    <n v="536.25"/>
    <n v="165"/>
    <x v="13"/>
    <x v="5"/>
    <n v="0.53625"/>
    <n v="0.16500000000000001"/>
    <n v="0.53625"/>
    <n v="0.16500000000000001"/>
  </r>
  <r>
    <x v="19"/>
    <x v="17"/>
    <s v="Hofdünger"/>
    <x v="1"/>
    <x v="1"/>
    <s v="BESTAETIGT (6)"/>
    <n v="101.4"/>
    <n v="67.5"/>
    <x v="13"/>
    <x v="5"/>
    <n v="0.1014"/>
    <n v="6.7500000000000004E-2"/>
    <n v="0.1014"/>
    <n v="6.7500000000000004E-2"/>
  </r>
  <r>
    <x v="19"/>
    <x v="6"/>
    <s v="Hofdünger"/>
    <x v="1"/>
    <x v="9"/>
    <s v="BESTAETIGT (6)"/>
    <n v="100.8"/>
    <n v="81.599999999999994"/>
    <x v="13"/>
    <x v="5"/>
    <n v="0.1008"/>
    <n v="8.1599999999999992E-2"/>
    <n v="0.1008"/>
    <n v="8.1599999999999992E-2"/>
  </r>
  <r>
    <x v="19"/>
    <x v="8"/>
    <s v="Hofdünger"/>
    <x v="0"/>
    <x v="0"/>
    <s v="BESTAETIGT (6)"/>
    <n v="701.40000000000009"/>
    <n v="315"/>
    <x v="7"/>
    <x v="5"/>
    <n v="0.70140000000000013"/>
    <n v="0.315"/>
    <n v="0.23380000000000004"/>
    <n v="0.105"/>
  </r>
  <r>
    <x v="19"/>
    <x v="8"/>
    <s v="Hofdünger"/>
    <x v="0"/>
    <x v="1"/>
    <s v="BESTAETIGT (6)"/>
    <n v="5894.8"/>
    <n v="2532.3999999999996"/>
    <x v="47"/>
    <x v="5"/>
    <n v="5.8948"/>
    <n v="2.5323999999999995"/>
    <n v="0.368425"/>
    <n v="0.15827499999999997"/>
  </r>
  <r>
    <x v="19"/>
    <x v="8"/>
    <s v="Hofdünger"/>
    <x v="0"/>
    <x v="3"/>
    <s v="BESTAETIGT (6)"/>
    <n v="1004"/>
    <n v="620"/>
    <x v="2"/>
    <x v="5"/>
    <n v="1.004"/>
    <n v="0.62"/>
    <n v="0.251"/>
    <n v="0.155"/>
  </r>
  <r>
    <x v="19"/>
    <x v="8"/>
    <s v="Hofdünger"/>
    <x v="0"/>
    <x v="4"/>
    <s v="BESTAETIGT (6)"/>
    <n v="24360.54"/>
    <n v="10432.86"/>
    <x v="53"/>
    <x v="5"/>
    <n v="24.36054"/>
    <n v="10.43286"/>
    <n v="0.25915468085106386"/>
    <n v="0.11098787234042554"/>
  </r>
  <r>
    <x v="19"/>
    <x v="8"/>
    <s v="Hofdünger"/>
    <x v="0"/>
    <x v="5"/>
    <s v="BESTAETIGT (6)"/>
    <n v="12073.66"/>
    <n v="6621.3799999999992"/>
    <x v="244"/>
    <x v="5"/>
    <n v="12.07366"/>
    <n v="6.6213799999999994"/>
    <n v="0.21952109090909092"/>
    <n v="0.12038872727272726"/>
  </r>
  <r>
    <x v="19"/>
    <x v="8"/>
    <s v="Hofdünger"/>
    <x v="0"/>
    <x v="6"/>
    <s v="BESTAETIGT (6)"/>
    <n v="11080.11"/>
    <n v="5008.67"/>
    <x v="145"/>
    <x v="5"/>
    <n v="11.080110000000001"/>
    <n v="5.0086700000000004"/>
    <n v="0.2462246666666667"/>
    <n v="0.11130377777777779"/>
  </r>
  <r>
    <x v="19"/>
    <x v="8"/>
    <s v="Hofdünger"/>
    <x v="1"/>
    <x v="0"/>
    <s v="BESTAETIGT (6)"/>
    <n v="48"/>
    <n v="28"/>
    <x v="10"/>
    <x v="5"/>
    <n v="4.8000000000000001E-2"/>
    <n v="2.8000000000000001E-2"/>
    <n v="2.4E-2"/>
    <n v="1.4E-2"/>
  </r>
  <r>
    <x v="19"/>
    <x v="8"/>
    <s v="Hofdünger"/>
    <x v="1"/>
    <x v="9"/>
    <s v="BESTAETIGT (6)"/>
    <n v="28"/>
    <n v="14"/>
    <x v="13"/>
    <x v="5"/>
    <n v="2.8000000000000001E-2"/>
    <n v="1.4E-2"/>
    <n v="2.8000000000000001E-2"/>
    <n v="1.4E-2"/>
  </r>
  <r>
    <x v="19"/>
    <x v="8"/>
    <s v="Hofdünger"/>
    <x v="1"/>
    <x v="11"/>
    <s v="BESTAETIGT (6)"/>
    <n v="742.56000000000006"/>
    <n v="546"/>
    <x v="7"/>
    <x v="5"/>
    <n v="0.74256000000000011"/>
    <n v="0.54600000000000004"/>
    <n v="0.24752000000000005"/>
    <n v="0.18200000000000002"/>
  </r>
  <r>
    <x v="19"/>
    <x v="8"/>
    <s v="Hofdünger"/>
    <x v="1"/>
    <x v="12"/>
    <s v="BESTAETIGT (6)"/>
    <n v="104"/>
    <n v="44"/>
    <x v="13"/>
    <x v="5"/>
    <n v="0.104"/>
    <n v="4.3999999999999997E-2"/>
    <n v="0.104"/>
    <n v="4.3999999999999997E-2"/>
  </r>
  <r>
    <x v="19"/>
    <x v="8"/>
    <s v="Hofdünger"/>
    <x v="1"/>
    <x v="15"/>
    <s v="BESTAETIGT (6)"/>
    <n v="1288"/>
    <n v="1058"/>
    <x v="13"/>
    <x v="5"/>
    <n v="1.288"/>
    <n v="1.0580000000000001"/>
    <n v="1.288"/>
    <n v="1.0580000000000001"/>
  </r>
  <r>
    <x v="19"/>
    <x v="8"/>
    <s v="Recyclingdünger"/>
    <x v="2"/>
    <x v="16"/>
    <s v="BESTAETIGT (6)"/>
    <n v="2067.48"/>
    <n v="866.12"/>
    <x v="19"/>
    <x v="5"/>
    <n v="2.0674800000000002"/>
    <n v="0.86612"/>
    <n v="0.14767714285714287"/>
    <n v="6.1865714285714288E-2"/>
  </r>
  <r>
    <x v="19"/>
    <x v="8"/>
    <s v="(Leer)"/>
    <x v="4"/>
    <x v="23"/>
    <s v="BESTAETIGT (6)"/>
    <n v="153.4"/>
    <n v="139.49"/>
    <x v="13"/>
    <x v="5"/>
    <n v="0.15340000000000001"/>
    <n v="0.13949"/>
    <n v="0.15340000000000001"/>
    <n v="0.13949"/>
  </r>
  <r>
    <x v="19"/>
    <x v="22"/>
    <s v="Hofdünger"/>
    <x v="0"/>
    <x v="1"/>
    <s v="BESTAETIGT (6)"/>
    <n v="2133.25"/>
    <n v="891.8"/>
    <x v="15"/>
    <x v="5"/>
    <n v="2.1332499999999999"/>
    <n v="0.89179999999999993"/>
    <n v="0.30474999999999997"/>
    <n v="0.12739999999999999"/>
  </r>
  <r>
    <x v="19"/>
    <x v="22"/>
    <s v="Hofdünger"/>
    <x v="0"/>
    <x v="4"/>
    <s v="BESTAETIGT (6)"/>
    <n v="823.2"/>
    <n v="313.60000000000002"/>
    <x v="7"/>
    <x v="5"/>
    <n v="0.82320000000000004"/>
    <n v="0.31360000000000005"/>
    <n v="0.27440000000000003"/>
    <n v="0.10453333333333335"/>
  </r>
  <r>
    <x v="19"/>
    <x v="22"/>
    <s v="Hofdünger"/>
    <x v="0"/>
    <x v="6"/>
    <s v="BESTAETIGT (6)"/>
    <n v="1512"/>
    <n v="777.6"/>
    <x v="10"/>
    <x v="5"/>
    <n v="1.512"/>
    <n v="0.77760000000000007"/>
    <n v="0.75600000000000001"/>
    <n v="0.38880000000000003"/>
  </r>
  <r>
    <x v="19"/>
    <x v="22"/>
    <s v="Hofdünger"/>
    <x v="1"/>
    <x v="10"/>
    <s v="BESTAETIGT (6)"/>
    <n v="240"/>
    <n v="208"/>
    <x v="13"/>
    <x v="5"/>
    <n v="0.24"/>
    <n v="0.20799999999999999"/>
    <n v="0.24"/>
    <n v="0.20799999999999999"/>
  </r>
  <r>
    <x v="19"/>
    <x v="22"/>
    <s v="Hofdünger"/>
    <x v="1"/>
    <x v="12"/>
    <s v="BESTAETIGT (6)"/>
    <n v="1999.8"/>
    <n v="1050"/>
    <x v="2"/>
    <x v="5"/>
    <n v="1.9998"/>
    <n v="1.05"/>
    <n v="0.49995000000000001"/>
    <n v="0.26250000000000001"/>
  </r>
  <r>
    <x v="19"/>
    <x v="22"/>
    <s v="Hofdünger"/>
    <x v="1"/>
    <x v="1"/>
    <s v="BESTAETIGT (6)"/>
    <n v="184"/>
    <n v="82.5"/>
    <x v="13"/>
    <x v="5"/>
    <n v="0.184"/>
    <n v="8.2500000000000004E-2"/>
    <n v="0.184"/>
    <n v="8.2500000000000004E-2"/>
  </r>
  <r>
    <x v="19"/>
    <x v="22"/>
    <s v="Hofdünger"/>
    <x v="1"/>
    <x v="15"/>
    <s v="BESTAETIGT (6)"/>
    <n v="1540"/>
    <n v="1265"/>
    <x v="10"/>
    <x v="5"/>
    <n v="1.54"/>
    <n v="1.2649999999999999"/>
    <n v="0.77"/>
    <n v="0.63249999999999995"/>
  </r>
  <r>
    <x v="19"/>
    <x v="22"/>
    <s v="Recyclingdünger"/>
    <x v="2"/>
    <x v="16"/>
    <s v="BESTAETIGT (6)"/>
    <n v="1399.04"/>
    <n v="777.92"/>
    <x v="10"/>
    <x v="5"/>
    <n v="1.3990400000000001"/>
    <n v="0.77791999999999994"/>
    <n v="0.69952000000000003"/>
    <n v="0.38895999999999997"/>
  </r>
  <r>
    <x v="19"/>
    <x v="10"/>
    <s v="Hofdünger"/>
    <x v="0"/>
    <x v="0"/>
    <s v="BESTAETIGT (6)"/>
    <n v="118157.25999999994"/>
    <n v="49909.020000000004"/>
    <x v="210"/>
    <x v="5"/>
    <n v="118.15725999999994"/>
    <n v="49.909020000000005"/>
    <n v="0.69097812865497044"/>
    <n v="0.29186561403508776"/>
  </r>
  <r>
    <x v="19"/>
    <x v="10"/>
    <s v="Hofdünger"/>
    <x v="0"/>
    <x v="1"/>
    <s v="BESTAETIGT (6)"/>
    <n v="161302.70000000004"/>
    <n v="68378.210000000021"/>
    <x v="374"/>
    <x v="5"/>
    <n v="161.30270000000004"/>
    <n v="68.378210000000024"/>
    <n v="0.30782958015267187"/>
    <n v="0.13049276717557257"/>
  </r>
  <r>
    <x v="19"/>
    <x v="10"/>
    <s v="Hofdünger"/>
    <x v="0"/>
    <x v="2"/>
    <s v="BESTAETIGT (6)"/>
    <n v="9230.8799999999992"/>
    <n v="3554.35"/>
    <x v="60"/>
    <x v="5"/>
    <n v="9.2308799999999991"/>
    <n v="3.5543499999999999"/>
    <n v="0.30769599999999997"/>
    <n v="0.11847833333333332"/>
  </r>
  <r>
    <x v="19"/>
    <x v="10"/>
    <s v="Hofdünger"/>
    <x v="0"/>
    <x v="3"/>
    <s v="BESTAETIGT (6)"/>
    <n v="82491.790000000008"/>
    <n v="38091.26"/>
    <x v="339"/>
    <x v="5"/>
    <n v="82.491790000000009"/>
    <n v="38.091260000000005"/>
    <n v="0.77095130841121506"/>
    <n v="0.35599308411214958"/>
  </r>
  <r>
    <x v="19"/>
    <x v="10"/>
    <s v="Hofdünger"/>
    <x v="0"/>
    <x v="4"/>
    <s v="BESTAETIGT (6)"/>
    <n v="440248.96999999962"/>
    <n v="183126.73999999987"/>
    <x v="375"/>
    <x v="5"/>
    <n v="440.24896999999964"/>
    <n v="183.12673999999987"/>
    <n v="0.31356764245014218"/>
    <n v="0.13043215099715091"/>
  </r>
  <r>
    <x v="19"/>
    <x v="10"/>
    <s v="Hofdünger"/>
    <x v="0"/>
    <x v="5"/>
    <s v="BESTAETIGT (6)"/>
    <n v="131359.94000000006"/>
    <n v="72010.15999999996"/>
    <x v="65"/>
    <x v="5"/>
    <n v="131.35994000000005"/>
    <n v="72.010159999999956"/>
    <n v="0.26753551934826897"/>
    <n v="0.1466602036659877"/>
  </r>
  <r>
    <x v="19"/>
    <x v="10"/>
    <s v="Hofdünger"/>
    <x v="0"/>
    <x v="6"/>
    <s v="BESTAETIGT (6)"/>
    <n v="231744.43000000011"/>
    <n v="113210.42000000007"/>
    <x v="376"/>
    <x v="5"/>
    <n v="231.74443000000011"/>
    <n v="113.21042000000007"/>
    <n v="0.29672782330345726"/>
    <n v="0.14495572343149818"/>
  </r>
  <r>
    <x v="19"/>
    <x v="10"/>
    <s v="Hofdünger"/>
    <x v="1"/>
    <x v="0"/>
    <s v="BESTAETIGT (6)"/>
    <n v="2010.3"/>
    <n v="2080.9499999999998"/>
    <x v="2"/>
    <x v="5"/>
    <n v="2.0103"/>
    <n v="2.0809499999999996"/>
    <n v="0.50257499999999999"/>
    <n v="0.52023749999999991"/>
  </r>
  <r>
    <x v="19"/>
    <x v="10"/>
    <s v="Hofdünger"/>
    <x v="1"/>
    <x v="8"/>
    <s v="BESTAETIGT (6)"/>
    <n v="3461"/>
    <n v="1565.8000000000002"/>
    <x v="16"/>
    <x v="5"/>
    <n v="3.4609999999999999"/>
    <n v="1.5658000000000001"/>
    <n v="0.34609999999999996"/>
    <n v="0.15658"/>
  </r>
  <r>
    <x v="19"/>
    <x v="10"/>
    <s v="Hofdünger"/>
    <x v="1"/>
    <x v="18"/>
    <s v="BESTAETIGT (6)"/>
    <n v="124"/>
    <n v="96"/>
    <x v="13"/>
    <x v="5"/>
    <n v="0.124"/>
    <n v="9.6000000000000002E-2"/>
    <n v="0.124"/>
    <n v="9.6000000000000002E-2"/>
  </r>
  <r>
    <x v="19"/>
    <x v="10"/>
    <s v="Hofdünger"/>
    <x v="1"/>
    <x v="9"/>
    <s v="BESTAETIGT (6)"/>
    <n v="51971.26999999999"/>
    <n v="38092.26999999999"/>
    <x v="339"/>
    <x v="5"/>
    <n v="51.97126999999999"/>
    <n v="38.092269999999992"/>
    <n v="0.48571280373831766"/>
    <n v="0.3560025233644859"/>
  </r>
  <r>
    <x v="19"/>
    <x v="10"/>
    <s v="Hofdünger"/>
    <x v="1"/>
    <x v="10"/>
    <s v="BESTAETIGT (6)"/>
    <n v="9569.52"/>
    <n v="8465.6"/>
    <x v="60"/>
    <x v="5"/>
    <n v="9.5695200000000007"/>
    <n v="8.4656000000000002"/>
    <n v="0.31898400000000005"/>
    <n v="0.2821866666666667"/>
  </r>
  <r>
    <x v="19"/>
    <x v="10"/>
    <s v="Hofdünger"/>
    <x v="1"/>
    <x v="11"/>
    <s v="BESTAETIGT (6)"/>
    <n v="10915.8"/>
    <n v="7627.24"/>
    <x v="140"/>
    <x v="5"/>
    <n v="10.915799999999999"/>
    <n v="7.6272399999999996"/>
    <n v="0.19150526315789473"/>
    <n v="0.13381122807017543"/>
  </r>
  <r>
    <x v="19"/>
    <x v="10"/>
    <s v="Hofdünger"/>
    <x v="1"/>
    <x v="12"/>
    <s v="BESTAETIGT (6)"/>
    <n v="54636.98"/>
    <n v="30078.959999999995"/>
    <x v="81"/>
    <x v="5"/>
    <n v="54.636980000000001"/>
    <n v="30.078959999999995"/>
    <n v="0.37168013605442179"/>
    <n v="0.20461877551020405"/>
  </r>
  <r>
    <x v="19"/>
    <x v="10"/>
    <s v="Hofdünger"/>
    <x v="1"/>
    <x v="1"/>
    <s v="BESTAETIGT (6)"/>
    <n v="6140.3199999999988"/>
    <n v="3337.6499999999996"/>
    <x v="5"/>
    <x v="5"/>
    <n v="6.1403199999999991"/>
    <n v="3.3376499999999996"/>
    <n v="0.15350799999999998"/>
    <n v="8.3441249999999995E-2"/>
  </r>
  <r>
    <x v="19"/>
    <x v="10"/>
    <s v="Hofdünger"/>
    <x v="1"/>
    <x v="2"/>
    <s v="BESTAETIGT (6)"/>
    <n v="3914.84"/>
    <n v="1629.34"/>
    <x v="23"/>
    <x v="5"/>
    <n v="3.9148400000000003"/>
    <n v="1.62934"/>
    <n v="0.43498222222222227"/>
    <n v="0.18103777777777777"/>
  </r>
  <r>
    <x v="19"/>
    <x v="10"/>
    <s v="Hofdünger"/>
    <x v="1"/>
    <x v="14"/>
    <s v="BESTAETIGT (6)"/>
    <n v="952.9"/>
    <n v="648.25"/>
    <x v="2"/>
    <x v="5"/>
    <n v="0.95289999999999997"/>
    <n v="0.64824999999999999"/>
    <n v="0.23822499999999999"/>
    <n v="0.1620625"/>
  </r>
  <r>
    <x v="19"/>
    <x v="10"/>
    <s v="Hofdünger"/>
    <x v="1"/>
    <x v="4"/>
    <s v="BESTAETIGT (6)"/>
    <n v="867.3599999999999"/>
    <n v="778.4"/>
    <x v="2"/>
    <x v="5"/>
    <n v="0.86735999999999991"/>
    <n v="0.77839999999999998"/>
    <n v="0.21683999999999998"/>
    <n v="0.1946"/>
  </r>
  <r>
    <x v="19"/>
    <x v="10"/>
    <s v="Hofdünger"/>
    <x v="1"/>
    <x v="5"/>
    <s v="BESTAETIGT (6)"/>
    <n v="627.9"/>
    <n v="563.5"/>
    <x v="10"/>
    <x v="5"/>
    <n v="0.62790000000000001"/>
    <n v="0.5635"/>
    <n v="0.31395000000000001"/>
    <n v="0.28175"/>
  </r>
  <r>
    <x v="19"/>
    <x v="10"/>
    <s v="Hofdünger"/>
    <x v="1"/>
    <x v="15"/>
    <s v="BESTAETIGT (6)"/>
    <n v="11170.269999999999"/>
    <n v="9175.14"/>
    <x v="19"/>
    <x v="5"/>
    <n v="11.170269999999999"/>
    <n v="9.175139999999999"/>
    <n v="0.79787642857142849"/>
    <n v="0.65536714285714281"/>
  </r>
  <r>
    <x v="19"/>
    <x v="10"/>
    <s v="Hofdünger"/>
    <x v="1"/>
    <x v="17"/>
    <s v="BESTAETIGT (6)"/>
    <n v="1056"/>
    <n v="352"/>
    <x v="7"/>
    <x v="5"/>
    <n v="1.056"/>
    <n v="0.35199999999999998"/>
    <n v="0.35200000000000004"/>
    <n v="0.11733333333333333"/>
  </r>
  <r>
    <x v="19"/>
    <x v="10"/>
    <s v="Recyclingdünger"/>
    <x v="2"/>
    <x v="16"/>
    <s v="BESTAETIGT (6)"/>
    <n v="82181.289999999994"/>
    <n v="44007.22"/>
    <x v="282"/>
    <x v="5"/>
    <n v="82.18128999999999"/>
    <n v="44.007220000000004"/>
    <n v="0.33819460905349791"/>
    <n v="0.18109967078189301"/>
  </r>
  <r>
    <x v="19"/>
    <x v="10"/>
    <s v="(Leer)"/>
    <x v="4"/>
    <x v="23"/>
    <s v="BESTAETIGT (6)"/>
    <n v="38664.129999999997"/>
    <n v="33654.620000000003"/>
    <x v="171"/>
    <x v="5"/>
    <n v="38.66413"/>
    <n v="33.654620000000001"/>
    <n v="0.44958290697674419"/>
    <n v="0.39133279069767446"/>
  </r>
  <r>
    <x v="19"/>
    <x v="12"/>
    <s v="Hofdünger"/>
    <x v="0"/>
    <x v="0"/>
    <s v="BESTAETIGT (6)"/>
    <n v="11277.07"/>
    <n v="4513.74"/>
    <x v="14"/>
    <x v="5"/>
    <n v="11.27707"/>
    <n v="4.5137399999999994"/>
    <n v="0.46987791666666667"/>
    <n v="0.18807249999999998"/>
  </r>
  <r>
    <x v="19"/>
    <x v="12"/>
    <s v="Hofdünger"/>
    <x v="0"/>
    <x v="1"/>
    <s v="BESTAETIGT (6)"/>
    <n v="6071"/>
    <n v="2491.1999999999998"/>
    <x v="8"/>
    <x v="5"/>
    <n v="6.0709999999999997"/>
    <n v="2.4911999999999996"/>
    <n v="0.31952631578947366"/>
    <n v="0.13111578947368419"/>
  </r>
  <r>
    <x v="19"/>
    <x v="12"/>
    <s v="Hofdünger"/>
    <x v="0"/>
    <x v="3"/>
    <s v="BESTAETIGT (6)"/>
    <n v="2487.52"/>
    <n v="1302.98"/>
    <x v="20"/>
    <x v="5"/>
    <n v="2.48752"/>
    <n v="1.30298"/>
    <n v="0.41458666666666666"/>
    <n v="0.21716333333333335"/>
  </r>
  <r>
    <x v="19"/>
    <x v="12"/>
    <s v="Hofdünger"/>
    <x v="0"/>
    <x v="4"/>
    <s v="BESTAETIGT (6)"/>
    <n v="19434.759999999998"/>
    <n v="8085.6500000000005"/>
    <x v="145"/>
    <x v="5"/>
    <n v="19.434759999999997"/>
    <n v="8.0856500000000011"/>
    <n v="0.43188355555555547"/>
    <n v="0.17968111111111112"/>
  </r>
  <r>
    <x v="19"/>
    <x v="12"/>
    <s v="Hofdünger"/>
    <x v="0"/>
    <x v="5"/>
    <s v="BESTAETIGT (6)"/>
    <n v="3641.94"/>
    <n v="1978.7199999999998"/>
    <x v="49"/>
    <x v="5"/>
    <n v="3.64194"/>
    <n v="1.9787199999999998"/>
    <n v="0.21423176470588234"/>
    <n v="0.11639529411764704"/>
  </r>
  <r>
    <x v="19"/>
    <x v="12"/>
    <s v="Hofdünger"/>
    <x v="0"/>
    <x v="6"/>
    <s v="BESTAETIGT (6)"/>
    <n v="5935.28"/>
    <n v="2746.06"/>
    <x v="49"/>
    <x v="5"/>
    <n v="5.9352799999999997"/>
    <n v="2.7460599999999999"/>
    <n v="0.34913411764705882"/>
    <n v="0.16153294117647057"/>
  </r>
  <r>
    <x v="19"/>
    <x v="12"/>
    <s v="Hofdünger"/>
    <x v="1"/>
    <x v="8"/>
    <s v="BESTAETIGT (6)"/>
    <n v="270"/>
    <n v="135"/>
    <x v="10"/>
    <x v="5"/>
    <n v="0.27"/>
    <n v="0.13500000000000001"/>
    <n v="0.13500000000000001"/>
    <n v="6.7500000000000004E-2"/>
  </r>
  <r>
    <x v="19"/>
    <x v="12"/>
    <s v="Hofdünger"/>
    <x v="1"/>
    <x v="9"/>
    <s v="BESTAETIGT (6)"/>
    <n v="3579.3500000000008"/>
    <n v="2871.6600000000003"/>
    <x v="16"/>
    <x v="5"/>
    <n v="3.5793500000000007"/>
    <n v="2.8716600000000003"/>
    <n v="0.35793500000000006"/>
    <n v="0.28716600000000003"/>
  </r>
  <r>
    <x v="19"/>
    <x v="12"/>
    <s v="Hofdünger"/>
    <x v="1"/>
    <x v="10"/>
    <s v="BESTAETIGT (6)"/>
    <n v="162"/>
    <n v="180"/>
    <x v="13"/>
    <x v="5"/>
    <n v="0.16200000000000001"/>
    <n v="0.18"/>
    <n v="0.16200000000000001"/>
    <n v="0.18"/>
  </r>
  <r>
    <x v="19"/>
    <x v="12"/>
    <s v="Hofdünger"/>
    <x v="1"/>
    <x v="11"/>
    <s v="BESTAETIGT (6)"/>
    <n v="440.64"/>
    <n v="324"/>
    <x v="10"/>
    <x v="5"/>
    <n v="0.44063999999999998"/>
    <n v="0.32400000000000001"/>
    <n v="0.22031999999999999"/>
    <n v="0.16200000000000001"/>
  </r>
  <r>
    <x v="19"/>
    <x v="12"/>
    <s v="Hofdünger"/>
    <x v="1"/>
    <x v="12"/>
    <s v="BESTAETIGT (6)"/>
    <n v="3686.3999999999996"/>
    <n v="1958.3999999999999"/>
    <x v="20"/>
    <x v="5"/>
    <n v="3.6863999999999995"/>
    <n v="1.9583999999999999"/>
    <n v="0.61439999999999995"/>
    <n v="0.32639999999999997"/>
  </r>
  <r>
    <x v="19"/>
    <x v="12"/>
    <s v="Hofdünger"/>
    <x v="1"/>
    <x v="1"/>
    <s v="BESTAETIGT (6)"/>
    <n v="652.28"/>
    <n v="326.25"/>
    <x v="10"/>
    <x v="5"/>
    <n v="0.65227999999999997"/>
    <n v="0.32624999999999998"/>
    <n v="0.32613999999999999"/>
    <n v="0.16312499999999999"/>
  </r>
  <r>
    <x v="19"/>
    <x v="12"/>
    <s v="Hofdünger"/>
    <x v="1"/>
    <x v="5"/>
    <s v="BESTAETIGT (6)"/>
    <n v="232.05"/>
    <n v="208.25"/>
    <x v="13"/>
    <x v="5"/>
    <n v="0.23205000000000001"/>
    <n v="0.20824999999999999"/>
    <n v="0.23205000000000001"/>
    <n v="0.20824999999999999"/>
  </r>
  <r>
    <x v="19"/>
    <x v="12"/>
    <s v="Recyclingdünger"/>
    <x v="2"/>
    <x v="16"/>
    <s v="BESTAETIGT (6)"/>
    <n v="6605.85"/>
    <n v="2902.16"/>
    <x v="27"/>
    <x v="5"/>
    <n v="6.6058500000000002"/>
    <n v="2.9021599999999999"/>
    <n v="0.50814230769230773"/>
    <n v="0.22324307692307691"/>
  </r>
  <r>
    <x v="19"/>
    <x v="12"/>
    <s v="(Leer)"/>
    <x v="4"/>
    <x v="23"/>
    <s v="BESTAETIGT (6)"/>
    <n v="1231.4000000000001"/>
    <n v="1217.4000000000001"/>
    <x v="7"/>
    <x v="5"/>
    <n v="1.2314000000000001"/>
    <n v="1.2174"/>
    <n v="0.4104666666666667"/>
    <n v="0.40579999999999999"/>
  </r>
  <r>
    <x v="20"/>
    <x v="24"/>
    <s v="Hofdünger"/>
    <x v="0"/>
    <x v="0"/>
    <s v="BESTAETIGT (6)"/>
    <n v="6329.3899999999994"/>
    <n v="1869.62"/>
    <x v="20"/>
    <x v="5"/>
    <n v="6.3293899999999992"/>
    <n v="1.8696199999999998"/>
    <n v="1.0548983333333333"/>
    <n v="0.31160333333333329"/>
  </r>
  <r>
    <x v="20"/>
    <x v="24"/>
    <s v="Hofdünger"/>
    <x v="0"/>
    <x v="1"/>
    <s v="BESTAETIGT (6)"/>
    <n v="22457.399999999994"/>
    <n v="9208.7000000000044"/>
    <x v="68"/>
    <x v="5"/>
    <n v="22.457399999999993"/>
    <n v="9.2087000000000039"/>
    <n v="0.51039545454545443"/>
    <n v="0.20928863636363645"/>
  </r>
  <r>
    <x v="20"/>
    <x v="24"/>
    <s v="Hofdünger"/>
    <x v="0"/>
    <x v="3"/>
    <s v="BESTAETIGT (6)"/>
    <n v="10323.690000000002"/>
    <n v="4032.7"/>
    <x v="59"/>
    <x v="5"/>
    <n v="10.323690000000003"/>
    <n v="4.0327000000000002"/>
    <n v="0.35598931034482767"/>
    <n v="0.13905862068965519"/>
  </r>
  <r>
    <x v="20"/>
    <x v="24"/>
    <s v="Hofdünger"/>
    <x v="0"/>
    <x v="5"/>
    <s v="BESTAETIGT (6)"/>
    <n v="5440"/>
    <n v="3628"/>
    <x v="51"/>
    <x v="5"/>
    <n v="5.44"/>
    <n v="3.6280000000000001"/>
    <n v="0.45333333333333337"/>
    <n v="0.30233333333333334"/>
  </r>
  <r>
    <x v="20"/>
    <x v="24"/>
    <s v="Hofdünger"/>
    <x v="1"/>
    <x v="11"/>
    <s v="BESTAETIGT (6)"/>
    <n v="3238.6400000000003"/>
    <n v="1916.5"/>
    <x v="59"/>
    <x v="5"/>
    <n v="3.2386400000000002"/>
    <n v="1.9165000000000001"/>
    <n v="0.11167724137931036"/>
    <n v="6.608620689655173E-2"/>
  </r>
  <r>
    <x v="20"/>
    <x v="24"/>
    <s v="Hofdünger"/>
    <x v="1"/>
    <x v="1"/>
    <s v="BESTAETIGT (6)"/>
    <n v="4996.4700000000012"/>
    <n v="2489.8600000000006"/>
    <x v="59"/>
    <x v="5"/>
    <n v="4.9964700000000013"/>
    <n v="2.4898600000000006"/>
    <n v="0.1722920689655173"/>
    <n v="8.5857241379310362E-2"/>
  </r>
  <r>
    <x v="20"/>
    <x v="24"/>
    <s v="Hofdünger"/>
    <x v="1"/>
    <x v="2"/>
    <s v="BESTAETIGT (6)"/>
    <n v="364.5"/>
    <n v="155.69999999999999"/>
    <x v="13"/>
    <x v="5"/>
    <n v="0.36449999999999999"/>
    <n v="0.15569999999999998"/>
    <n v="0.36449999999999999"/>
    <n v="0.15569999999999998"/>
  </r>
  <r>
    <x v="20"/>
    <x v="24"/>
    <s v="Hofdünger"/>
    <x v="1"/>
    <x v="14"/>
    <s v="BESTAETIGT (6)"/>
    <n v="287"/>
    <n v="129.5"/>
    <x v="13"/>
    <x v="5"/>
    <n v="0.28699999999999998"/>
    <n v="0.1295"/>
    <n v="0.28699999999999998"/>
    <n v="0.1295"/>
  </r>
  <r>
    <x v="20"/>
    <x v="24"/>
    <s v="Hofdünger"/>
    <x v="1"/>
    <x v="5"/>
    <s v="BESTAETIGT (6)"/>
    <n v="1283.0999999999999"/>
    <n v="1151.5"/>
    <x v="20"/>
    <x v="5"/>
    <n v="1.2830999999999999"/>
    <n v="1.1515"/>
    <n v="0.21384999999999998"/>
    <n v="0.19191666666666665"/>
  </r>
  <r>
    <x v="20"/>
    <x v="24"/>
    <s v="Hofdünger"/>
    <x v="1"/>
    <x v="17"/>
    <s v="BESTAETIGT (6)"/>
    <n v="916.35"/>
    <n v="413.47"/>
    <x v="20"/>
    <x v="5"/>
    <n v="0.91635"/>
    <n v="0.41347"/>
    <n v="0.152725"/>
    <n v="6.8911666666666663E-2"/>
  </r>
  <r>
    <x v="20"/>
    <x v="24"/>
    <s v="Recyclingdünger"/>
    <x v="2"/>
    <x v="16"/>
    <s v="BESTAETIGT (6)"/>
    <n v="33909.669999999991"/>
    <n v="10341.919999999998"/>
    <x v="72"/>
    <x v="5"/>
    <n v="33.909669999999991"/>
    <n v="10.341919999999998"/>
    <n v="0.48442385714285702"/>
    <n v="0.14774171428571425"/>
  </r>
  <r>
    <x v="21"/>
    <x v="20"/>
    <s v="Hofdünger"/>
    <x v="0"/>
    <x v="4"/>
    <s v="BESTAETIGT (6)"/>
    <n v="1108"/>
    <n v="437.66"/>
    <x v="23"/>
    <x v="5"/>
    <n v="1.1080000000000001"/>
    <n v="0.43766000000000005"/>
    <n v="0.12311111111111112"/>
    <n v="4.8628888888888895E-2"/>
  </r>
  <r>
    <x v="21"/>
    <x v="23"/>
    <s v="Hofdünger"/>
    <x v="0"/>
    <x v="1"/>
    <s v="BESTAETIGT (6)"/>
    <n v="197.14"/>
    <n v="52.47"/>
    <x v="10"/>
    <x v="5"/>
    <n v="0.19713999999999998"/>
    <n v="5.2469999999999996E-2"/>
    <n v="9.8569999999999991E-2"/>
    <n v="2.6234999999999998E-2"/>
  </r>
  <r>
    <x v="21"/>
    <x v="23"/>
    <s v="Hofdünger"/>
    <x v="0"/>
    <x v="3"/>
    <s v="BESTAETIGT (6)"/>
    <n v="525.6"/>
    <n v="205.2"/>
    <x v="10"/>
    <x v="5"/>
    <n v="0.52560000000000007"/>
    <n v="0.20519999999999999"/>
    <n v="0.26280000000000003"/>
    <n v="0.1026"/>
  </r>
  <r>
    <x v="21"/>
    <x v="23"/>
    <s v="Hofdünger"/>
    <x v="0"/>
    <x v="4"/>
    <s v="BESTAETIGT (6)"/>
    <n v="14940.250000000002"/>
    <n v="5359.46"/>
    <x v="140"/>
    <x v="5"/>
    <n v="14.940250000000002"/>
    <n v="5.3594600000000003"/>
    <n v="0.26210964912280704"/>
    <n v="9.4025614035087732E-2"/>
  </r>
  <r>
    <x v="21"/>
    <x v="23"/>
    <s v="Hofdünger"/>
    <x v="1"/>
    <x v="10"/>
    <s v="BESTAETIGT (6)"/>
    <n v="384.75"/>
    <n v="427.5"/>
    <x v="2"/>
    <x v="5"/>
    <n v="0.38474999999999998"/>
    <n v="0.42749999999999999"/>
    <n v="9.6187499999999995E-2"/>
    <n v="0.106875"/>
  </r>
  <r>
    <x v="21"/>
    <x v="23"/>
    <s v="Hofdünger"/>
    <x v="1"/>
    <x v="1"/>
    <s v="BESTAETIGT (6)"/>
    <n v="517.54"/>
    <n v="343.64"/>
    <x v="10"/>
    <x v="5"/>
    <n v="0.51754"/>
    <n v="0.34364"/>
    <n v="0.25877"/>
    <n v="0.17182"/>
  </r>
  <r>
    <x v="22"/>
    <x v="0"/>
    <s v="Hofdünger"/>
    <x v="0"/>
    <x v="0"/>
    <s v="BESTAETIGT (6)"/>
    <n v="1857.5"/>
    <n v="965.90000000000009"/>
    <x v="7"/>
    <x v="5"/>
    <n v="1.8574999999999999"/>
    <n v="0.96590000000000009"/>
    <n v="0.61916666666666664"/>
    <n v="0.32196666666666668"/>
  </r>
  <r>
    <x v="22"/>
    <x v="0"/>
    <s v="Hofdünger"/>
    <x v="0"/>
    <x v="1"/>
    <s v="BESTAETIGT (6)"/>
    <n v="2325.6"/>
    <n v="964.8"/>
    <x v="7"/>
    <x v="5"/>
    <n v="2.3256000000000001"/>
    <n v="0.96479999999999999"/>
    <n v="0.7752"/>
    <n v="0.3216"/>
  </r>
  <r>
    <x v="22"/>
    <x v="0"/>
    <s v="Hofdünger"/>
    <x v="0"/>
    <x v="4"/>
    <s v="BESTAETIGT (6)"/>
    <n v="3134.9"/>
    <n v="1542.1"/>
    <x v="20"/>
    <x v="5"/>
    <n v="3.1349"/>
    <n v="1.5420999999999998"/>
    <n v="0.5224833333333333"/>
    <n v="0.25701666666666662"/>
  </r>
  <r>
    <x v="22"/>
    <x v="0"/>
    <s v="Hofdünger"/>
    <x v="0"/>
    <x v="6"/>
    <s v="BESTAETIGT (6)"/>
    <n v="8742.23"/>
    <n v="3337.93"/>
    <x v="80"/>
    <x v="5"/>
    <n v="8.7422299999999993"/>
    <n v="3.3379299999999996"/>
    <n v="0.43711149999999999"/>
    <n v="0.16689649999999998"/>
  </r>
  <r>
    <x v="22"/>
    <x v="0"/>
    <s v="Hofdünger"/>
    <x v="1"/>
    <x v="8"/>
    <s v="BESTAETIGT (6)"/>
    <n v="718.2"/>
    <n v="182.4"/>
    <x v="10"/>
    <x v="5"/>
    <n v="0.71820000000000006"/>
    <n v="0.18240000000000001"/>
    <n v="0.35910000000000003"/>
    <n v="9.1200000000000003E-2"/>
  </r>
  <r>
    <x v="22"/>
    <x v="0"/>
    <s v="Hofdünger"/>
    <x v="1"/>
    <x v="9"/>
    <s v="BESTAETIGT (6)"/>
    <n v="420"/>
    <n v="340"/>
    <x v="13"/>
    <x v="5"/>
    <n v="0.42"/>
    <n v="0.34"/>
    <n v="0.42"/>
    <n v="0.34"/>
  </r>
  <r>
    <x v="22"/>
    <x v="0"/>
    <s v="Hofdünger"/>
    <x v="1"/>
    <x v="10"/>
    <s v="BESTAETIGT (6)"/>
    <n v="900"/>
    <n v="1350"/>
    <x v="13"/>
    <x v="5"/>
    <n v="0.9"/>
    <n v="1.35"/>
    <n v="0.9"/>
    <n v="1.35"/>
  </r>
  <r>
    <x v="22"/>
    <x v="0"/>
    <s v="Hofdünger"/>
    <x v="1"/>
    <x v="11"/>
    <s v="BESTAETIGT (6)"/>
    <n v="306"/>
    <n v="225"/>
    <x v="13"/>
    <x v="5"/>
    <n v="0.30599999999999999"/>
    <n v="0.22500000000000001"/>
    <n v="0.30599999999999999"/>
    <n v="0.22500000000000001"/>
  </r>
  <r>
    <x v="22"/>
    <x v="0"/>
    <s v="Hofdünger"/>
    <x v="1"/>
    <x v="1"/>
    <s v="BESTAETIGT (6)"/>
    <n v="809.6"/>
    <n v="363"/>
    <x v="10"/>
    <x v="5"/>
    <n v="0.80959999999999999"/>
    <n v="0.36299999999999999"/>
    <n v="0.40479999999999999"/>
    <n v="0.18149999999999999"/>
  </r>
  <r>
    <x v="22"/>
    <x v="0"/>
    <s v="Recyclingdünger"/>
    <x v="2"/>
    <x v="16"/>
    <s v="BESTAETIGT (6)"/>
    <n v="10488.8"/>
    <n v="3229.5"/>
    <x v="27"/>
    <x v="5"/>
    <n v="10.488799999999999"/>
    <n v="3.2294999999999998"/>
    <n v="0.80683076923076924"/>
    <n v="0.24842307692307691"/>
  </r>
  <r>
    <x v="22"/>
    <x v="18"/>
    <s v="Recyclingdünger"/>
    <x v="2"/>
    <x v="16"/>
    <s v="BESTAETIGT (6)"/>
    <n v="2392"/>
    <n v="1092"/>
    <x v="10"/>
    <x v="5"/>
    <n v="2.3919999999999999"/>
    <n v="1.0920000000000001"/>
    <n v="1.196"/>
    <n v="0.54600000000000004"/>
  </r>
  <r>
    <x v="22"/>
    <x v="15"/>
    <s v="Hofdünger"/>
    <x v="0"/>
    <x v="4"/>
    <s v="BESTAETIGT (6)"/>
    <n v="404"/>
    <n v="256.54000000000002"/>
    <x v="7"/>
    <x v="5"/>
    <n v="0.40400000000000003"/>
    <n v="0.25654000000000005"/>
    <n v="0.13466666666666668"/>
    <n v="8.5513333333333344E-2"/>
  </r>
  <r>
    <x v="22"/>
    <x v="15"/>
    <s v="Hofdünger"/>
    <x v="1"/>
    <x v="11"/>
    <s v="BESTAETIGT (6)"/>
    <n v="163.19999999999999"/>
    <n v="120"/>
    <x v="13"/>
    <x v="5"/>
    <n v="0.16319999999999998"/>
    <n v="0.12"/>
    <n v="0.16319999999999998"/>
    <n v="0.12"/>
  </r>
  <r>
    <x v="22"/>
    <x v="15"/>
    <s v="Hofdünger"/>
    <x v="1"/>
    <x v="12"/>
    <s v="BESTAETIGT (6)"/>
    <n v="2103.6000000000004"/>
    <n v="962.40000000000009"/>
    <x v="18"/>
    <x v="5"/>
    <n v="2.1036000000000006"/>
    <n v="0.96240000000000014"/>
    <n v="0.42072000000000009"/>
    <n v="0.19248000000000004"/>
  </r>
  <r>
    <x v="22"/>
    <x v="15"/>
    <s v="(Leer)"/>
    <x v="4"/>
    <x v="23"/>
    <s v="BESTAETIGT (6)"/>
    <n v="135"/>
    <n v="180"/>
    <x v="13"/>
    <x v="5"/>
    <n v="0.13500000000000001"/>
    <n v="0.18"/>
    <n v="0.13500000000000001"/>
    <n v="0.18"/>
  </r>
  <r>
    <x v="22"/>
    <x v="2"/>
    <s v="Hofdünger"/>
    <x v="0"/>
    <x v="0"/>
    <s v="BESTAETIGT (6)"/>
    <n v="132526.58000000002"/>
    <n v="43487.300000000017"/>
    <x v="254"/>
    <x v="5"/>
    <n v="132.52658000000002"/>
    <n v="43.487300000000019"/>
    <n v="0.93990482269503561"/>
    <n v="0.30842056737588663"/>
  </r>
  <r>
    <x v="22"/>
    <x v="2"/>
    <s v="Hofdünger"/>
    <x v="0"/>
    <x v="1"/>
    <s v="BESTAETIGT (6)"/>
    <n v="114647.55"/>
    <n v="46900.800000000003"/>
    <x v="106"/>
    <x v="5"/>
    <n v="114.64755000000001"/>
    <n v="46.900800000000004"/>
    <n v="0.58793615384615394"/>
    <n v="0.2405169230769231"/>
  </r>
  <r>
    <x v="22"/>
    <x v="2"/>
    <s v="Hofdünger"/>
    <x v="0"/>
    <x v="2"/>
    <s v="BESTAETIGT (6)"/>
    <n v="6506.1799999999994"/>
    <n v="2463.8200000000002"/>
    <x v="11"/>
    <x v="5"/>
    <n v="6.5061799999999996"/>
    <n v="2.4638200000000001"/>
    <n v="0.43374533333333332"/>
    <n v="0.16425466666666669"/>
  </r>
  <r>
    <x v="22"/>
    <x v="2"/>
    <s v="Hofdünger"/>
    <x v="0"/>
    <x v="3"/>
    <s v="BESTAETIGT (6)"/>
    <n v="204"/>
    <n v="119"/>
    <x v="10"/>
    <x v="5"/>
    <n v="0.20399999999999999"/>
    <n v="0.11899999999999999"/>
    <n v="0.10199999999999999"/>
    <n v="5.9499999999999997E-2"/>
  </r>
  <r>
    <x v="22"/>
    <x v="2"/>
    <s v="Hofdünger"/>
    <x v="0"/>
    <x v="4"/>
    <s v="BESTAETIGT (6)"/>
    <n v="51036.469999999994"/>
    <n v="25380.920000000002"/>
    <x v="69"/>
    <x v="5"/>
    <n v="51.036469999999994"/>
    <n v="25.380920000000003"/>
    <n v="0.51036469999999989"/>
    <n v="0.25380920000000001"/>
  </r>
  <r>
    <x v="22"/>
    <x v="2"/>
    <s v="Hofdünger"/>
    <x v="0"/>
    <x v="5"/>
    <s v="BESTAETIGT (6)"/>
    <n v="7109.0999999999995"/>
    <n v="4795.3"/>
    <x v="23"/>
    <x v="5"/>
    <n v="7.1090999999999998"/>
    <n v="4.7953000000000001"/>
    <n v="0.78989999999999994"/>
    <n v="0.53281111111111112"/>
  </r>
  <r>
    <x v="22"/>
    <x v="2"/>
    <s v="Hofdünger"/>
    <x v="0"/>
    <x v="6"/>
    <s v="BESTAETIGT (6)"/>
    <n v="46985"/>
    <n v="23210.5"/>
    <x v="103"/>
    <x v="5"/>
    <n v="46.984999999999999"/>
    <n v="23.2105"/>
    <n v="1.3051388888888888"/>
    <n v="0.64473611111111107"/>
  </r>
  <r>
    <x v="22"/>
    <x v="2"/>
    <s v="Hofdünger"/>
    <x v="1"/>
    <x v="8"/>
    <s v="BESTAETIGT (6)"/>
    <n v="4473"/>
    <n v="1136"/>
    <x v="20"/>
    <x v="5"/>
    <n v="4.4729999999999999"/>
    <n v="1.1359999999999999"/>
    <n v="0.74549999999999994"/>
    <n v="0.18933333333333333"/>
  </r>
  <r>
    <x v="22"/>
    <x v="2"/>
    <s v="Hofdünger"/>
    <x v="1"/>
    <x v="9"/>
    <s v="BESTAETIGT (6)"/>
    <n v="10439.200000000001"/>
    <n v="9260"/>
    <x v="51"/>
    <x v="5"/>
    <n v="10.439200000000001"/>
    <n v="9.26"/>
    <n v="0.86993333333333345"/>
    <n v="0.77166666666666661"/>
  </r>
  <r>
    <x v="22"/>
    <x v="2"/>
    <s v="Hofdünger"/>
    <x v="1"/>
    <x v="10"/>
    <s v="BESTAETIGT (6)"/>
    <n v="5407.75"/>
    <n v="5701.25"/>
    <x v="18"/>
    <x v="5"/>
    <n v="5.4077500000000001"/>
    <n v="5.7012499999999999"/>
    <n v="1.08155"/>
    <n v="1.14025"/>
  </r>
  <r>
    <x v="22"/>
    <x v="2"/>
    <s v="Hofdünger"/>
    <x v="1"/>
    <x v="11"/>
    <s v="BESTAETIGT (6)"/>
    <n v="5325.44"/>
    <n v="3319"/>
    <x v="28"/>
    <x v="5"/>
    <n v="5.3254399999999995"/>
    <n v="3.319"/>
    <n v="0.29585777777777778"/>
    <n v="0.18438888888888888"/>
  </r>
  <r>
    <x v="22"/>
    <x v="2"/>
    <s v="Hofdünger"/>
    <x v="1"/>
    <x v="12"/>
    <s v="BESTAETIGT (6)"/>
    <n v="24044.449999999997"/>
    <n v="12590.8"/>
    <x v="31"/>
    <x v="5"/>
    <n v="24.044449999999998"/>
    <n v="12.5908"/>
    <n v="0.85873035714285706"/>
    <n v="0.44967142857142856"/>
  </r>
  <r>
    <x v="22"/>
    <x v="2"/>
    <s v="Hofdünger"/>
    <x v="1"/>
    <x v="1"/>
    <s v="BESTAETIGT (6)"/>
    <n v="38360.999999999985"/>
    <n v="20344.359999999997"/>
    <x v="69"/>
    <x v="5"/>
    <n v="38.360999999999983"/>
    <n v="20.344359999999998"/>
    <n v="0.38360999999999984"/>
    <n v="0.20344359999999997"/>
  </r>
  <r>
    <x v="22"/>
    <x v="2"/>
    <s v="Hofdünger"/>
    <x v="1"/>
    <x v="2"/>
    <s v="BESTAETIGT (6)"/>
    <n v="16763.169999999998"/>
    <n v="6607.0700000000015"/>
    <x v="9"/>
    <x v="5"/>
    <n v="16.763169999999999"/>
    <n v="6.6070700000000011"/>
    <n v="0.45305864864864864"/>
    <n v="0.17856945945945948"/>
  </r>
  <r>
    <x v="22"/>
    <x v="2"/>
    <s v="Hofdünger"/>
    <x v="1"/>
    <x v="14"/>
    <s v="BESTAETIGT (6)"/>
    <n v="393.6"/>
    <n v="177.6"/>
    <x v="10"/>
    <x v="5"/>
    <n v="0.39360000000000001"/>
    <n v="0.17760000000000001"/>
    <n v="0.1968"/>
    <n v="8.8800000000000004E-2"/>
  </r>
  <r>
    <x v="22"/>
    <x v="2"/>
    <s v="Recyclingdünger"/>
    <x v="2"/>
    <x v="16"/>
    <s v="BESTAETIGT (6)"/>
    <n v="202683.97000000003"/>
    <n v="92618.23000000001"/>
    <x v="29"/>
    <x v="5"/>
    <n v="202.68397000000002"/>
    <n v="92.618230000000011"/>
    <n v="1.034101887755102"/>
    <n v="0.47254198979591844"/>
  </r>
  <r>
    <x v="22"/>
    <x v="2"/>
    <s v="(Leer)"/>
    <x v="4"/>
    <x v="23"/>
    <s v="BESTAETIGT (6)"/>
    <n v="3470"/>
    <n v="3010"/>
    <x v="21"/>
    <x v="5"/>
    <n v="3.47"/>
    <n v="3.01"/>
    <n v="0.43375000000000002"/>
    <n v="0.37624999999999997"/>
  </r>
  <r>
    <x v="22"/>
    <x v="25"/>
    <s v="Hofdünger"/>
    <x v="1"/>
    <x v="1"/>
    <s v="BESTAETIGT (6)"/>
    <n v="169"/>
    <n v="112.5"/>
    <x v="13"/>
    <x v="5"/>
    <n v="0.16900000000000001"/>
    <n v="0.1125"/>
    <n v="0.16900000000000001"/>
    <n v="0.1125"/>
  </r>
  <r>
    <x v="22"/>
    <x v="25"/>
    <s v="Recyclingdünger"/>
    <x v="2"/>
    <x v="16"/>
    <s v="BESTAETIGT (6)"/>
    <n v="14873.800000000001"/>
    <n v="5957.1"/>
    <x v="80"/>
    <x v="5"/>
    <n v="14.873800000000001"/>
    <n v="5.9571000000000005"/>
    <n v="0.74369000000000007"/>
    <n v="0.29785500000000004"/>
  </r>
  <r>
    <x v="22"/>
    <x v="25"/>
    <s v="(Leer)"/>
    <x v="4"/>
    <x v="23"/>
    <s v="BESTAETIGT (6)"/>
    <n v="845"/>
    <n v="975"/>
    <x v="13"/>
    <x v="5"/>
    <n v="0.84499999999999997"/>
    <n v="0.97499999999999998"/>
    <n v="0.84499999999999997"/>
    <n v="0.97499999999999998"/>
  </r>
  <r>
    <x v="23"/>
    <x v="0"/>
    <s v="Hofdünger"/>
    <x v="1"/>
    <x v="10"/>
    <s v="BESTAETIGT (6)"/>
    <n v="9922.5"/>
    <n v="11025"/>
    <x v="10"/>
    <x v="5"/>
    <n v="9.9224999999999994"/>
    <n v="11.025"/>
    <n v="4.9612499999999997"/>
    <n v="5.5125000000000002"/>
  </r>
  <r>
    <x v="23"/>
    <x v="2"/>
    <s v="Hofdünger"/>
    <x v="1"/>
    <x v="1"/>
    <s v="BESTAETIGT (6)"/>
    <n v="1335.1"/>
    <n v="888.75"/>
    <x v="15"/>
    <x v="5"/>
    <n v="1.3351"/>
    <n v="0.88875000000000004"/>
    <n v="0.19072857142857141"/>
    <n v="0.12696428571428572"/>
  </r>
  <r>
    <x v="23"/>
    <x v="2"/>
    <s v="Hofdünger"/>
    <x v="1"/>
    <x v="2"/>
    <s v="BESTAETIGT (6)"/>
    <n v="2025"/>
    <n v="865"/>
    <x v="13"/>
    <x v="5"/>
    <n v="2.0249999999999999"/>
    <n v="0.86499999999999999"/>
    <n v="2.0249999999999999"/>
    <n v="0.86499999999999999"/>
  </r>
  <r>
    <x v="23"/>
    <x v="25"/>
    <s v="Hofdünger"/>
    <x v="0"/>
    <x v="0"/>
    <s v="BESTAETIGT (6)"/>
    <n v="29477.360000000004"/>
    <n v="10719.039999999999"/>
    <x v="41"/>
    <x v="5"/>
    <n v="29.477360000000004"/>
    <n v="10.71904"/>
    <n v="2.6797600000000004"/>
    <n v="0.97445818181818178"/>
  </r>
  <r>
    <x v="23"/>
    <x v="25"/>
    <s v="Hofdünger"/>
    <x v="0"/>
    <x v="1"/>
    <s v="BESTAETIGT (6)"/>
    <n v="1265.4000000000001"/>
    <n v="519.29999999999995"/>
    <x v="7"/>
    <x v="5"/>
    <n v="1.2654000000000001"/>
    <n v="0.51929999999999998"/>
    <n v="0.42180000000000001"/>
    <n v="0.1731"/>
  </r>
  <r>
    <x v="23"/>
    <x v="25"/>
    <s v="Hofdünger"/>
    <x v="0"/>
    <x v="3"/>
    <s v="BESTAETIGT (6)"/>
    <n v="375"/>
    <n v="210"/>
    <x v="13"/>
    <x v="5"/>
    <n v="0.375"/>
    <n v="0.21"/>
    <n v="0.375"/>
    <n v="0.21"/>
  </r>
  <r>
    <x v="23"/>
    <x v="25"/>
    <s v="Hofdünger"/>
    <x v="1"/>
    <x v="9"/>
    <s v="BESTAETIGT (6)"/>
    <n v="14287.810000000003"/>
    <n v="11004.790000000003"/>
    <x v="84"/>
    <x v="5"/>
    <n v="14.287810000000004"/>
    <n v="11.004790000000003"/>
    <n v="0.64944590909090927"/>
    <n v="0.5002177272727274"/>
  </r>
  <r>
    <x v="23"/>
    <x v="25"/>
    <s v="Hofdünger"/>
    <x v="1"/>
    <x v="10"/>
    <s v="BESTAETIGT (6)"/>
    <n v="1363.5"/>
    <n v="1515"/>
    <x v="19"/>
    <x v="5"/>
    <n v="1.3634999999999999"/>
    <n v="1.5149999999999999"/>
    <n v="9.7392857142857142E-2"/>
    <n v="0.10821428571428571"/>
  </r>
  <r>
    <x v="23"/>
    <x v="25"/>
    <s v="Hofdünger"/>
    <x v="1"/>
    <x v="11"/>
    <s v="BESTAETIGT (6)"/>
    <n v="2840.1600000000003"/>
    <n v="1821"/>
    <x v="103"/>
    <x v="5"/>
    <n v="2.8401600000000005"/>
    <n v="1.821"/>
    <n v="7.8893333333333343E-2"/>
    <n v="5.0583333333333334E-2"/>
  </r>
  <r>
    <x v="23"/>
    <x v="25"/>
    <s v="Hofdünger"/>
    <x v="1"/>
    <x v="1"/>
    <s v="BESTAETIGT (6)"/>
    <n v="15201.769999999995"/>
    <n v="9644.6000000000022"/>
    <x v="377"/>
    <x v="5"/>
    <n v="15.201769999999994"/>
    <n v="9.6446000000000023"/>
    <n v="0.11604404580152668"/>
    <n v="7.3622900763358798E-2"/>
  </r>
  <r>
    <x v="23"/>
    <x v="25"/>
    <s v="Hofdünger"/>
    <x v="1"/>
    <x v="2"/>
    <s v="BESTAETIGT (6)"/>
    <n v="405"/>
    <n v="172.99999999999997"/>
    <x v="16"/>
    <x v="5"/>
    <n v="0.40500000000000003"/>
    <n v="0.17299999999999996"/>
    <n v="4.0500000000000001E-2"/>
    <n v="1.7299999999999996E-2"/>
  </r>
  <r>
    <x v="23"/>
    <x v="25"/>
    <s v="Hofdünger"/>
    <x v="1"/>
    <x v="14"/>
    <s v="BESTAETIGT (6)"/>
    <n v="897.89999999999975"/>
    <n v="405.15000000000009"/>
    <x v="16"/>
    <x v="5"/>
    <n v="0.8978999999999997"/>
    <n v="0.40515000000000007"/>
    <n v="8.9789999999999967E-2"/>
    <n v="4.0515000000000009E-2"/>
  </r>
  <r>
    <x v="23"/>
    <x v="25"/>
    <s v="Hofdünger"/>
    <x v="1"/>
    <x v="17"/>
    <s v="BESTAETIGT (6)"/>
    <n v="454"/>
    <n v="263.5"/>
    <x v="2"/>
    <x v="5"/>
    <n v="0.45400000000000001"/>
    <n v="0.26350000000000001"/>
    <n v="0.1135"/>
    <n v="6.5875000000000003E-2"/>
  </r>
  <r>
    <x v="23"/>
    <x v="25"/>
    <s v="Recyclingdünger"/>
    <x v="2"/>
    <x v="16"/>
    <s v="BESTAETIGT (6)"/>
    <n v="3010.89"/>
    <n v="1076.51"/>
    <x v="15"/>
    <x v="5"/>
    <n v="3.0108899999999998"/>
    <n v="1.0765100000000001"/>
    <n v="0.43012714285714282"/>
    <n v="0.15378714285714287"/>
  </r>
  <r>
    <x v="24"/>
    <x v="4"/>
    <s v="Hofdünger"/>
    <x v="0"/>
    <x v="0"/>
    <s v="BESTAETIGT (6)"/>
    <n v="4270"/>
    <n v="1982.5"/>
    <x v="23"/>
    <x v="5"/>
    <n v="4.2699999999999996"/>
    <n v="1.9824999999999999"/>
    <n v="0.47444444444444439"/>
    <n v="0.22027777777777777"/>
  </r>
  <r>
    <x v="24"/>
    <x v="4"/>
    <s v="Hofdünger"/>
    <x v="0"/>
    <x v="1"/>
    <s v="BESTAETIGT (6)"/>
    <n v="242"/>
    <n v="99"/>
    <x v="13"/>
    <x v="5"/>
    <n v="0.24199999999999999"/>
    <n v="9.9000000000000005E-2"/>
    <n v="0.24199999999999999"/>
    <n v="9.9000000000000005E-2"/>
  </r>
  <r>
    <x v="24"/>
    <x v="4"/>
    <s v="Hofdünger"/>
    <x v="0"/>
    <x v="3"/>
    <s v="BESTAETIGT (6)"/>
    <n v="618.29999999999995"/>
    <n v="274.8"/>
    <x v="10"/>
    <x v="5"/>
    <n v="0.61829999999999996"/>
    <n v="0.27479999999999999"/>
    <n v="0.30914999999999998"/>
    <n v="0.13739999999999999"/>
  </r>
  <r>
    <x v="24"/>
    <x v="4"/>
    <s v="Hofdünger"/>
    <x v="0"/>
    <x v="4"/>
    <s v="BESTAETIGT (6)"/>
    <n v="1096.5"/>
    <n v="584.5"/>
    <x v="2"/>
    <x v="5"/>
    <n v="1.0965"/>
    <n v="0.58450000000000002"/>
    <n v="0.27412500000000001"/>
    <n v="0.146125"/>
  </r>
  <r>
    <x v="24"/>
    <x v="4"/>
    <s v="Hofdünger"/>
    <x v="0"/>
    <x v="5"/>
    <s v="BESTAETIGT (6)"/>
    <n v="759.8"/>
    <n v="445.8"/>
    <x v="2"/>
    <x v="5"/>
    <n v="0.75979999999999992"/>
    <n v="0.44580000000000003"/>
    <n v="0.18994999999999998"/>
    <n v="0.11145000000000001"/>
  </r>
  <r>
    <x v="24"/>
    <x v="4"/>
    <s v="Recyclingdünger"/>
    <x v="2"/>
    <x v="16"/>
    <s v="BESTAETIGT (6)"/>
    <n v="47.04"/>
    <n v="235.2"/>
    <x v="13"/>
    <x v="5"/>
    <n v="4.7039999999999998E-2"/>
    <n v="0.23519999999999999"/>
    <n v="4.7039999999999998E-2"/>
    <n v="0.23519999999999999"/>
  </r>
  <r>
    <x v="24"/>
    <x v="17"/>
    <s v="Hofdünger"/>
    <x v="0"/>
    <x v="1"/>
    <s v="BESTAETIGT (6)"/>
    <n v="642.20000000000005"/>
    <n v="247"/>
    <x v="10"/>
    <x v="5"/>
    <n v="0.64219999999999999"/>
    <n v="0.247"/>
    <n v="0.3211"/>
    <n v="0.1235"/>
  </r>
  <r>
    <x v="24"/>
    <x v="17"/>
    <s v="Hofdünger"/>
    <x v="0"/>
    <x v="4"/>
    <s v="BESTAETIGT (6)"/>
    <n v="221"/>
    <n v="108.8"/>
    <x v="13"/>
    <x v="5"/>
    <n v="0.221"/>
    <n v="0.10879999999999999"/>
    <n v="0.221"/>
    <n v="0.10879999999999999"/>
  </r>
  <r>
    <x v="24"/>
    <x v="6"/>
    <s v="Hofdünger"/>
    <x v="0"/>
    <x v="0"/>
    <s v="BESTAETIGT (6)"/>
    <n v="831.59999999999991"/>
    <n v="386.1"/>
    <x v="7"/>
    <x v="5"/>
    <n v="0.83159999999999989"/>
    <n v="0.3861"/>
    <n v="0.27719999999999995"/>
    <n v="0.12870000000000001"/>
  </r>
  <r>
    <x v="24"/>
    <x v="6"/>
    <s v="Hofdünger"/>
    <x v="0"/>
    <x v="1"/>
    <s v="BESTAETIGT (6)"/>
    <n v="651.20000000000005"/>
    <n v="271.92"/>
    <x v="10"/>
    <x v="5"/>
    <n v="0.6512"/>
    <n v="0.27192"/>
    <n v="0.3256"/>
    <n v="0.13596"/>
  </r>
  <r>
    <x v="24"/>
    <x v="6"/>
    <s v="Hofdünger"/>
    <x v="0"/>
    <x v="3"/>
    <s v="BESTAETIGT (6)"/>
    <n v="1036.8"/>
    <n v="461.7"/>
    <x v="10"/>
    <x v="5"/>
    <n v="1.0367999999999999"/>
    <n v="0.4617"/>
    <n v="0.51839999999999997"/>
    <n v="0.23085"/>
  </r>
  <r>
    <x v="24"/>
    <x v="6"/>
    <s v="Hofdünger"/>
    <x v="0"/>
    <x v="4"/>
    <s v="BESTAETIGT (6)"/>
    <n v="262.5"/>
    <n v="112.5"/>
    <x v="13"/>
    <x v="5"/>
    <n v="0.26250000000000001"/>
    <n v="0.1125"/>
    <n v="0.26250000000000001"/>
    <n v="0.1125"/>
  </r>
  <r>
    <x v="24"/>
    <x v="9"/>
    <s v="Hofdünger"/>
    <x v="0"/>
    <x v="4"/>
    <s v="BESTAETIGT (6)"/>
    <n v="3449"/>
    <n v="1623"/>
    <x v="8"/>
    <x v="5"/>
    <n v="3.4489999999999998"/>
    <n v="1.623"/>
    <n v="0.18152631578947367"/>
    <n v="8.5421052631578953E-2"/>
  </r>
  <r>
    <x v="24"/>
    <x v="9"/>
    <s v="Hofdünger"/>
    <x v="0"/>
    <x v="6"/>
    <s v="BESTAETIGT (6)"/>
    <n v="759.64"/>
    <n v="353.55999999999995"/>
    <x v="2"/>
    <x v="5"/>
    <n v="0.75963999999999998"/>
    <n v="0.35355999999999993"/>
    <n v="0.18991"/>
    <n v="8.8389999999999982E-2"/>
  </r>
  <r>
    <x v="24"/>
    <x v="11"/>
    <s v="Hofdünger"/>
    <x v="0"/>
    <x v="0"/>
    <s v="BESTAETIGT (6)"/>
    <n v="58141.1"/>
    <n v="26952.100000000002"/>
    <x v="58"/>
    <x v="5"/>
    <n v="58.141100000000002"/>
    <n v="26.952100000000002"/>
    <n v="0.90845468750000002"/>
    <n v="0.42112656250000002"/>
  </r>
  <r>
    <x v="24"/>
    <x v="11"/>
    <s v="Hofdünger"/>
    <x v="0"/>
    <x v="1"/>
    <s v="BESTAETIGT (6)"/>
    <n v="54017.46"/>
    <n v="23530.13"/>
    <x v="56"/>
    <x v="5"/>
    <n v="54.01746"/>
    <n v="23.53013"/>
    <n v="0.78286173913043478"/>
    <n v="0.34101637681159419"/>
  </r>
  <r>
    <x v="24"/>
    <x v="11"/>
    <s v="Hofdünger"/>
    <x v="0"/>
    <x v="2"/>
    <s v="BESTAETIGT (6)"/>
    <n v="3739.41"/>
    <n v="1472.5900000000001"/>
    <x v="18"/>
    <x v="5"/>
    <n v="3.7394099999999999"/>
    <n v="1.4725900000000001"/>
    <n v="0.74788199999999994"/>
    <n v="0.294518"/>
  </r>
  <r>
    <x v="24"/>
    <x v="11"/>
    <s v="Hofdünger"/>
    <x v="0"/>
    <x v="3"/>
    <s v="BESTAETIGT (6)"/>
    <n v="20534.969999999994"/>
    <n v="9501.16"/>
    <x v="113"/>
    <x v="5"/>
    <n v="20.534969999999994"/>
    <n v="9.5011600000000005"/>
    <n v="0.39490326923076913"/>
    <n v="0.18271461538461539"/>
  </r>
  <r>
    <x v="24"/>
    <x v="11"/>
    <s v="Hofdünger"/>
    <x v="0"/>
    <x v="4"/>
    <s v="BESTAETIGT (6)"/>
    <n v="36473.01999999999"/>
    <n v="15955.39"/>
    <x v="102"/>
    <x v="5"/>
    <n v="36.473019999999991"/>
    <n v="15.95539"/>
    <n v="0.33461486238532101"/>
    <n v="0.14637972477064221"/>
  </r>
  <r>
    <x v="24"/>
    <x v="11"/>
    <s v="Hofdünger"/>
    <x v="0"/>
    <x v="5"/>
    <s v="BESTAETIGT (6)"/>
    <n v="18270.469999999998"/>
    <n v="10450.359999999999"/>
    <x v="91"/>
    <x v="5"/>
    <n v="18.270469999999996"/>
    <n v="10.450359999999998"/>
    <n v="0.30966898305084739"/>
    <n v="0.17712474576271184"/>
  </r>
  <r>
    <x v="24"/>
    <x v="11"/>
    <s v="Hofdünger"/>
    <x v="0"/>
    <x v="6"/>
    <s v="BESTAETIGT (6)"/>
    <n v="10126.549999999999"/>
    <n v="5309.1500000000005"/>
    <x v="39"/>
    <x v="5"/>
    <n v="10.12655"/>
    <n v="5.3091500000000007"/>
    <n v="0.37505740740740739"/>
    <n v="0.19663518518518522"/>
  </r>
  <r>
    <x v="24"/>
    <x v="11"/>
    <s v="Hofdünger"/>
    <x v="1"/>
    <x v="0"/>
    <s v="BESTAETIGT (6)"/>
    <n v="810"/>
    <n v="540"/>
    <x v="13"/>
    <x v="5"/>
    <n v="0.81"/>
    <n v="0.54"/>
    <n v="0.81"/>
    <n v="0.54"/>
  </r>
  <r>
    <x v="24"/>
    <x v="11"/>
    <s v="Hofdünger"/>
    <x v="1"/>
    <x v="8"/>
    <s v="BESTAETIGT (6)"/>
    <n v="1275"/>
    <n v="639.5"/>
    <x v="7"/>
    <x v="5"/>
    <n v="1.2749999999999999"/>
    <n v="0.63949999999999996"/>
    <n v="0.42499999999999999"/>
    <n v="0.21316666666666664"/>
  </r>
  <r>
    <x v="24"/>
    <x v="11"/>
    <s v="Hofdünger"/>
    <x v="1"/>
    <x v="9"/>
    <s v="BESTAETIGT (6)"/>
    <n v="1092"/>
    <n v="884"/>
    <x v="13"/>
    <x v="5"/>
    <n v="1.0920000000000001"/>
    <n v="0.88400000000000001"/>
    <n v="1.0920000000000001"/>
    <n v="0.88400000000000001"/>
  </r>
  <r>
    <x v="24"/>
    <x v="11"/>
    <s v="Hofdünger"/>
    <x v="1"/>
    <x v="11"/>
    <s v="BESTAETIGT (6)"/>
    <n v="176"/>
    <n v="100"/>
    <x v="13"/>
    <x v="5"/>
    <n v="0.17599999999999999"/>
    <n v="0.1"/>
    <n v="0.17599999999999999"/>
    <n v="0.1"/>
  </r>
  <r>
    <x v="24"/>
    <x v="11"/>
    <s v="Hofdünger"/>
    <x v="1"/>
    <x v="12"/>
    <s v="BESTAETIGT (6)"/>
    <n v="1108.0999999999999"/>
    <n v="614.70000000000005"/>
    <x v="21"/>
    <x v="5"/>
    <n v="1.1080999999999999"/>
    <n v="0.61470000000000002"/>
    <n v="0.13851249999999998"/>
    <n v="7.6837500000000003E-2"/>
  </r>
  <r>
    <x v="24"/>
    <x v="11"/>
    <s v="Hofdünger"/>
    <x v="1"/>
    <x v="1"/>
    <s v="BESTAETIGT (6)"/>
    <n v="20044.62"/>
    <n v="9756.2199999999993"/>
    <x v="20"/>
    <x v="5"/>
    <n v="20.044619999999998"/>
    <n v="9.756219999999999"/>
    <n v="3.3407699999999996"/>
    <n v="1.6260366666666666"/>
  </r>
  <r>
    <x v="24"/>
    <x v="11"/>
    <s v="Hofdünger"/>
    <x v="1"/>
    <x v="2"/>
    <s v="BESTAETIGT (6)"/>
    <n v="1560.86"/>
    <n v="666.73"/>
    <x v="7"/>
    <x v="5"/>
    <n v="1.5608599999999999"/>
    <n v="0.66673000000000004"/>
    <n v="0.52028666666666668"/>
    <n v="0.22224333333333335"/>
  </r>
  <r>
    <x v="24"/>
    <x v="11"/>
    <s v="Hofdünger"/>
    <x v="1"/>
    <x v="17"/>
    <s v="BESTAETIGT (6)"/>
    <n v="720"/>
    <n v="297"/>
    <x v="13"/>
    <x v="5"/>
    <n v="0.72"/>
    <n v="0.29699999999999999"/>
    <n v="0.72"/>
    <n v="0.29699999999999999"/>
  </r>
  <r>
    <x v="24"/>
    <x v="11"/>
    <s v="Recyclingdünger"/>
    <x v="2"/>
    <x v="16"/>
    <s v="BESTAETIGT (6)"/>
    <n v="11939.509999999998"/>
    <n v="9783.6700000000019"/>
    <x v="128"/>
    <x v="5"/>
    <n v="11.939509999999999"/>
    <n v="9.7836700000000025"/>
    <n v="0.30614128205128199"/>
    <n v="0.25086333333333338"/>
  </r>
  <r>
    <x v="24"/>
    <x v="12"/>
    <s v="Hofdünger"/>
    <x v="0"/>
    <x v="0"/>
    <s v="BESTAETIGT (6)"/>
    <n v="1248.8"/>
    <n v="579.79999999999995"/>
    <x v="20"/>
    <x v="5"/>
    <n v="1.2487999999999999"/>
    <n v="0.57979999999999998"/>
    <n v="0.20813333333333331"/>
    <n v="9.6633333333333335E-2"/>
  </r>
  <r>
    <x v="24"/>
    <x v="12"/>
    <s v="Hofdünger"/>
    <x v="0"/>
    <x v="1"/>
    <s v="BESTAETIGT (6)"/>
    <n v="2274.6"/>
    <n v="880.5"/>
    <x v="2"/>
    <x v="5"/>
    <n v="2.2746"/>
    <n v="0.88049999999999995"/>
    <n v="0.56864999999999999"/>
    <n v="0.22012499999999999"/>
  </r>
  <r>
    <x v="24"/>
    <x v="12"/>
    <s v="Hofdünger"/>
    <x v="0"/>
    <x v="2"/>
    <s v="BESTAETIGT (6)"/>
    <n v="1951.6"/>
    <n v="906.1"/>
    <x v="7"/>
    <x v="5"/>
    <n v="1.9516"/>
    <n v="0.90610000000000002"/>
    <n v="0.6505333333333333"/>
    <n v="0.30203333333333332"/>
  </r>
  <r>
    <x v="24"/>
    <x v="12"/>
    <s v="Hofdünger"/>
    <x v="0"/>
    <x v="3"/>
    <s v="BESTAETIGT (6)"/>
    <n v="1832.5"/>
    <n v="849"/>
    <x v="20"/>
    <x v="5"/>
    <n v="1.8325"/>
    <n v="0.84899999999999998"/>
    <n v="0.30541666666666667"/>
    <n v="0.14149999999999999"/>
  </r>
  <r>
    <x v="24"/>
    <x v="12"/>
    <s v="Hofdünger"/>
    <x v="0"/>
    <x v="4"/>
    <s v="BESTAETIGT (6)"/>
    <n v="11109.330000000002"/>
    <n v="5147.3799999999992"/>
    <x v="128"/>
    <x v="5"/>
    <n v="11.109330000000002"/>
    <n v="5.1473799999999992"/>
    <n v="0.28485461538461543"/>
    <n v="0.13198410256410253"/>
  </r>
  <r>
    <x v="24"/>
    <x v="12"/>
    <s v="Hofdünger"/>
    <x v="0"/>
    <x v="5"/>
    <s v="BESTAETIGT (6)"/>
    <n v="1133.0500000000002"/>
    <n v="767.55000000000007"/>
    <x v="18"/>
    <x v="5"/>
    <n v="1.1330500000000001"/>
    <n v="0.76755000000000007"/>
    <n v="0.22661000000000003"/>
    <n v="0.15351000000000001"/>
  </r>
  <r>
    <x v="24"/>
    <x v="12"/>
    <s v="Hofdünger"/>
    <x v="1"/>
    <x v="12"/>
    <s v="BESTAETIGT (6)"/>
    <n v="112.7"/>
    <n v="61.9"/>
    <x v="13"/>
    <x v="5"/>
    <n v="0.11270000000000001"/>
    <n v="6.1899999999999997E-2"/>
    <n v="0.11270000000000001"/>
    <n v="6.1899999999999997E-2"/>
  </r>
  <r>
    <x v="24"/>
    <x v="12"/>
    <s v="Recyclingdünger"/>
    <x v="2"/>
    <x v="16"/>
    <s v="BESTAETIGT (6)"/>
    <n v="2061.0300000000002"/>
    <n v="8321.5499999999993"/>
    <x v="22"/>
    <x v="5"/>
    <n v="2.0610300000000001"/>
    <n v="8.3215499999999984"/>
    <n v="8.2441200000000006E-2"/>
    <n v="0.33286199999999994"/>
  </r>
  <r>
    <x v="25"/>
    <x v="0"/>
    <s v="Hofdünger"/>
    <x v="0"/>
    <x v="4"/>
    <s v="BESTAETIGT (6)"/>
    <n v="772.2"/>
    <n v="252"/>
    <x v="10"/>
    <x v="5"/>
    <n v="0.7722"/>
    <n v="0.252"/>
    <n v="0.3861"/>
    <n v="0.126"/>
  </r>
  <r>
    <x v="25"/>
    <x v="0"/>
    <s v="Hofdünger"/>
    <x v="1"/>
    <x v="0"/>
    <s v="BESTAETIGT (6)"/>
    <n v="175.5"/>
    <n v="108"/>
    <x v="13"/>
    <x v="5"/>
    <n v="0.17549999999999999"/>
    <n v="0.108"/>
    <n v="0.17549999999999999"/>
    <n v="0.108"/>
  </r>
  <r>
    <x v="25"/>
    <x v="0"/>
    <s v="Hofdünger"/>
    <x v="1"/>
    <x v="9"/>
    <s v="BESTAETIGT (6)"/>
    <n v="252"/>
    <n v="204"/>
    <x v="13"/>
    <x v="5"/>
    <n v="0.252"/>
    <n v="0.20399999999999999"/>
    <n v="0.252"/>
    <n v="0.20399999999999999"/>
  </r>
  <r>
    <x v="25"/>
    <x v="3"/>
    <s v="Hofdünger"/>
    <x v="1"/>
    <x v="0"/>
    <s v="BESTAETIGT (6)"/>
    <n v="965.25"/>
    <n v="594"/>
    <x v="18"/>
    <x v="5"/>
    <n v="0.96525000000000005"/>
    <n v="0.59399999999999997"/>
    <n v="0.19305"/>
    <n v="0.11879999999999999"/>
  </r>
  <r>
    <x v="25"/>
    <x v="3"/>
    <s v="Recyclingdünger"/>
    <x v="2"/>
    <x v="16"/>
    <s v="BESTAETIGT (6)"/>
    <n v="2891"/>
    <n v="49"/>
    <x v="13"/>
    <x v="5"/>
    <n v="2.891"/>
    <n v="4.9000000000000002E-2"/>
    <n v="2.891"/>
    <n v="4.9000000000000002E-2"/>
  </r>
  <r>
    <x v="25"/>
    <x v="4"/>
    <s v="Hofdünger"/>
    <x v="0"/>
    <x v="0"/>
    <s v="BESTAETIGT (6)"/>
    <n v="1833.2"/>
    <n v="792.6"/>
    <x v="18"/>
    <x v="5"/>
    <n v="1.8331999999999999"/>
    <n v="0.79259999999999997"/>
    <n v="0.36663999999999997"/>
    <n v="0.15851999999999999"/>
  </r>
  <r>
    <x v="25"/>
    <x v="4"/>
    <s v="Hofdünger"/>
    <x v="0"/>
    <x v="1"/>
    <s v="BESTAETIGT (6)"/>
    <n v="403.6"/>
    <n v="187.2"/>
    <x v="7"/>
    <x v="5"/>
    <n v="0.40360000000000001"/>
    <n v="0.18719999999999998"/>
    <n v="0.13453333333333334"/>
    <n v="6.239999999999999E-2"/>
  </r>
  <r>
    <x v="25"/>
    <x v="4"/>
    <s v="Hofdünger"/>
    <x v="0"/>
    <x v="3"/>
    <s v="BESTAETIGT (6)"/>
    <n v="770"/>
    <n v="312"/>
    <x v="13"/>
    <x v="5"/>
    <n v="0.77"/>
    <n v="0.312"/>
    <n v="0.77"/>
    <n v="0.312"/>
  </r>
  <r>
    <x v="25"/>
    <x v="4"/>
    <s v="Hofdünger"/>
    <x v="0"/>
    <x v="4"/>
    <s v="BESTAETIGT (6)"/>
    <n v="1386.2"/>
    <n v="682.2"/>
    <x v="2"/>
    <x v="5"/>
    <n v="1.3862000000000001"/>
    <n v="0.68220000000000003"/>
    <n v="0.34655000000000002"/>
    <n v="0.17055000000000001"/>
  </r>
  <r>
    <x v="25"/>
    <x v="4"/>
    <s v="Hofdünger"/>
    <x v="0"/>
    <x v="6"/>
    <s v="BESTAETIGT (6)"/>
    <n v="4926.24"/>
    <n v="2884.2200000000003"/>
    <x v="47"/>
    <x v="5"/>
    <n v="4.92624"/>
    <n v="2.8842200000000005"/>
    <n v="0.30789"/>
    <n v="0.18026375000000003"/>
  </r>
  <r>
    <x v="25"/>
    <x v="4"/>
    <s v="Hofdünger"/>
    <x v="1"/>
    <x v="0"/>
    <s v="BESTAETIGT (6)"/>
    <n v="2667.6"/>
    <n v="1641.5999999999995"/>
    <x v="8"/>
    <x v="5"/>
    <n v="2.6675999999999997"/>
    <n v="1.6415999999999995"/>
    <n v="0.1404"/>
    <n v="8.6399999999999977E-2"/>
  </r>
  <r>
    <x v="25"/>
    <x v="4"/>
    <s v="Hofdünger"/>
    <x v="1"/>
    <x v="9"/>
    <s v="BESTAETIGT (6)"/>
    <n v="302.39999999999998"/>
    <n v="244.8"/>
    <x v="13"/>
    <x v="5"/>
    <n v="0.3024"/>
    <n v="0.24480000000000002"/>
    <n v="0.3024"/>
    <n v="0.24480000000000002"/>
  </r>
  <r>
    <x v="25"/>
    <x v="4"/>
    <s v="Hofdünger"/>
    <x v="1"/>
    <x v="10"/>
    <s v="BESTAETIGT (6)"/>
    <n v="101.25"/>
    <n v="112.5"/>
    <x v="13"/>
    <x v="5"/>
    <n v="0.10125000000000001"/>
    <n v="0.1125"/>
    <n v="0.10125000000000001"/>
    <n v="0.1125"/>
  </r>
  <r>
    <x v="25"/>
    <x v="4"/>
    <s v="Hofdünger"/>
    <x v="1"/>
    <x v="11"/>
    <s v="BESTAETIGT (6)"/>
    <n v="2217.6"/>
    <n v="1260"/>
    <x v="14"/>
    <x v="5"/>
    <n v="2.2176"/>
    <n v="1.26"/>
    <n v="9.2399999999999996E-2"/>
    <n v="5.2499999999999998E-2"/>
  </r>
  <r>
    <x v="25"/>
    <x v="4"/>
    <s v="Recyclingdünger"/>
    <x v="2"/>
    <x v="16"/>
    <s v="BESTAETIGT (6)"/>
    <n v="4255.71"/>
    <n v="2053.3900000000003"/>
    <x v="23"/>
    <x v="5"/>
    <n v="4.2557099999999997"/>
    <n v="2.0533900000000003"/>
    <n v="0.47285666666666665"/>
    <n v="0.22815444444444447"/>
  </r>
  <r>
    <x v="25"/>
    <x v="7"/>
    <s v="Recyclingdünger"/>
    <x v="2"/>
    <x v="16"/>
    <s v="BESTAETIGT (6)"/>
    <n v="778.49"/>
    <n v="187.96"/>
    <x v="2"/>
    <x v="5"/>
    <n v="0.77849000000000002"/>
    <n v="0.18796000000000002"/>
    <n v="0.1946225"/>
    <n v="4.6990000000000004E-2"/>
  </r>
  <r>
    <x v="25"/>
    <x v="1"/>
    <s v="Hofdünger"/>
    <x v="1"/>
    <x v="0"/>
    <s v="BESTAETIGT (6)"/>
    <n v="2123.5500000000002"/>
    <n v="1306.8"/>
    <x v="51"/>
    <x v="5"/>
    <n v="2.1235500000000003"/>
    <n v="1.3068"/>
    <n v="0.17696250000000002"/>
    <n v="0.1089"/>
  </r>
  <r>
    <x v="25"/>
    <x v="1"/>
    <s v="Hofdünger"/>
    <x v="1"/>
    <x v="11"/>
    <s v="BESTAETIGT (6)"/>
    <n v="475.2"/>
    <n v="270"/>
    <x v="20"/>
    <x v="5"/>
    <n v="0.47520000000000001"/>
    <n v="0.27"/>
    <n v="7.9200000000000007E-2"/>
    <n v="4.5000000000000005E-2"/>
  </r>
  <r>
    <x v="25"/>
    <x v="1"/>
    <s v="Recyclingdünger"/>
    <x v="2"/>
    <x v="16"/>
    <s v="BESTAETIGT (6)"/>
    <n v="419.95"/>
    <n v="58.3"/>
    <x v="10"/>
    <x v="5"/>
    <n v="0.41994999999999999"/>
    <n v="5.8299999999999998E-2"/>
    <n v="0.20997499999999999"/>
    <n v="2.9149999999999999E-2"/>
  </r>
  <r>
    <x v="25"/>
    <x v="14"/>
    <s v="Hofdünger"/>
    <x v="0"/>
    <x v="0"/>
    <s v="BESTAETIGT (6)"/>
    <n v="205.74"/>
    <n v="86.94"/>
    <x v="13"/>
    <x v="5"/>
    <n v="0.20574000000000001"/>
    <n v="8.6940000000000003E-2"/>
    <n v="0.20574000000000001"/>
    <n v="8.6940000000000003E-2"/>
  </r>
  <r>
    <x v="25"/>
    <x v="14"/>
    <s v="Recyclingdünger"/>
    <x v="2"/>
    <x v="16"/>
    <s v="BESTAETIGT (6)"/>
    <n v="301.05"/>
    <n v="94.5"/>
    <x v="13"/>
    <x v="5"/>
    <n v="0.30104999999999998"/>
    <n v="9.4500000000000001E-2"/>
    <n v="0.30104999999999998"/>
    <n v="9.4500000000000001E-2"/>
  </r>
  <r>
    <x v="25"/>
    <x v="19"/>
    <s v="Recyclingdünger"/>
    <x v="2"/>
    <x v="16"/>
    <s v="BESTAETIGT (6)"/>
    <n v="141"/>
    <n v="55.2"/>
    <x v="13"/>
    <x v="5"/>
    <n v="0.14099999999999999"/>
    <n v="5.5200000000000006E-2"/>
    <n v="0.14099999999999999"/>
    <n v="5.5200000000000006E-2"/>
  </r>
  <r>
    <x v="25"/>
    <x v="17"/>
    <s v="Hofdünger"/>
    <x v="0"/>
    <x v="0"/>
    <s v="BESTAETIGT (6)"/>
    <n v="3372.4199999999996"/>
    <n v="1410.0800000000004"/>
    <x v="55"/>
    <x v="5"/>
    <n v="3.3724199999999995"/>
    <n v="1.4100800000000004"/>
    <n v="0.1466269565217391"/>
    <n v="6.1307826086956542E-2"/>
  </r>
  <r>
    <x v="25"/>
    <x v="17"/>
    <s v="Hofdünger"/>
    <x v="0"/>
    <x v="2"/>
    <s v="BESTAETIGT (6)"/>
    <n v="174.15"/>
    <n v="68.849999999999994"/>
    <x v="13"/>
    <x v="5"/>
    <n v="0.17415"/>
    <n v="6.8849999999999995E-2"/>
    <n v="0.17415"/>
    <n v="6.8849999999999995E-2"/>
  </r>
  <r>
    <x v="25"/>
    <x v="17"/>
    <s v="Hofdünger"/>
    <x v="0"/>
    <x v="6"/>
    <s v="BESTAETIGT (6)"/>
    <n v="2011.02"/>
    <n v="797.4"/>
    <x v="27"/>
    <x v="5"/>
    <n v="2.0110199999999998"/>
    <n v="0.7974"/>
    <n v="0.15469384615384613"/>
    <n v="6.1338461538461536E-2"/>
  </r>
  <r>
    <x v="25"/>
    <x v="17"/>
    <s v="Hofdünger"/>
    <x v="1"/>
    <x v="0"/>
    <s v="BESTAETIGT (6)"/>
    <n v="1023.5"/>
    <n v="598"/>
    <x v="7"/>
    <x v="5"/>
    <n v="1.0235000000000001"/>
    <n v="0.59799999999999998"/>
    <n v="0.34116666666666667"/>
    <n v="0.19933333333333333"/>
  </r>
  <r>
    <x v="25"/>
    <x v="17"/>
    <s v="Hofdünger"/>
    <x v="1"/>
    <x v="11"/>
    <s v="BESTAETIGT (6)"/>
    <n v="286.08"/>
    <n v="192.96"/>
    <x v="13"/>
    <x v="5"/>
    <n v="0.28608"/>
    <n v="0.19296000000000002"/>
    <n v="0.28608"/>
    <n v="0.19296000000000002"/>
  </r>
  <r>
    <x v="25"/>
    <x v="17"/>
    <s v="Recyclingdünger"/>
    <x v="2"/>
    <x v="16"/>
    <s v="BESTAETIGT (6)"/>
    <n v="15714.870000000012"/>
    <n v="5003.5200000000023"/>
    <x v="53"/>
    <x v="5"/>
    <n v="15.714870000000012"/>
    <n v="5.0035200000000026"/>
    <n v="0.1671794680851065"/>
    <n v="5.3228936170212793E-2"/>
  </r>
  <r>
    <x v="25"/>
    <x v="6"/>
    <s v="Hofdünger"/>
    <x v="0"/>
    <x v="6"/>
    <s v="BESTAETIGT (6)"/>
    <n v="85.75"/>
    <n v="41.75"/>
    <x v="13"/>
    <x v="5"/>
    <n v="8.5750000000000007E-2"/>
    <n v="4.1750000000000002E-2"/>
    <n v="8.5750000000000007E-2"/>
    <n v="4.1750000000000002E-2"/>
  </r>
  <r>
    <x v="25"/>
    <x v="6"/>
    <s v="Hofdünger"/>
    <x v="1"/>
    <x v="0"/>
    <s v="BESTAETIGT (6)"/>
    <n v="3706.5600000000004"/>
    <n v="2280.9600000000009"/>
    <x v="28"/>
    <x v="5"/>
    <n v="3.7065600000000005"/>
    <n v="2.2809600000000008"/>
    <n v="0.20592000000000002"/>
    <n v="0.12672000000000005"/>
  </r>
  <r>
    <x v="25"/>
    <x v="8"/>
    <s v="Hofdünger"/>
    <x v="0"/>
    <x v="0"/>
    <s v="BESTAETIGT (6)"/>
    <n v="411.48"/>
    <n v="173.88"/>
    <x v="2"/>
    <x v="5"/>
    <n v="0.41148000000000001"/>
    <n v="0.17388000000000001"/>
    <n v="0.10287"/>
    <n v="4.3470000000000002E-2"/>
  </r>
  <r>
    <x v="25"/>
    <x v="8"/>
    <s v="Hofdünger"/>
    <x v="0"/>
    <x v="4"/>
    <s v="BESTAETIGT (6)"/>
    <n v="535.20000000000005"/>
    <n v="308.39999999999998"/>
    <x v="10"/>
    <x v="5"/>
    <n v="0.53520000000000001"/>
    <n v="0.30839999999999995"/>
    <n v="0.2676"/>
    <n v="0.15419999999999998"/>
  </r>
  <r>
    <x v="25"/>
    <x v="8"/>
    <s v="Hofdünger"/>
    <x v="0"/>
    <x v="6"/>
    <s v="BESTAETIGT (6)"/>
    <n v="2164.5700000000002"/>
    <n v="1049.03"/>
    <x v="19"/>
    <x v="5"/>
    <n v="2.1645700000000003"/>
    <n v="1.0490299999999999"/>
    <n v="0.15461214285714289"/>
    <n v="7.4930714285714281E-2"/>
  </r>
  <r>
    <x v="25"/>
    <x v="8"/>
    <s v="Hofdünger"/>
    <x v="1"/>
    <x v="0"/>
    <s v="BESTAETIGT (6)"/>
    <n v="356"/>
    <n v="208"/>
    <x v="13"/>
    <x v="5"/>
    <n v="0.35599999999999998"/>
    <n v="0.20799999999999999"/>
    <n v="0.35599999999999998"/>
    <n v="0.20799999999999999"/>
  </r>
  <r>
    <x v="25"/>
    <x v="8"/>
    <s v="Recyclingdünger"/>
    <x v="2"/>
    <x v="16"/>
    <s v="BESTAETIGT (6)"/>
    <n v="4096.8999999999996"/>
    <n v="1347.27"/>
    <x v="25"/>
    <x v="5"/>
    <n v="4.0968999999999998"/>
    <n v="1.34727"/>
    <n v="0.15757307692307693"/>
    <n v="5.1818076923076925E-2"/>
  </r>
  <r>
    <x v="25"/>
    <x v="22"/>
    <s v="Hofdünger"/>
    <x v="0"/>
    <x v="0"/>
    <s v="BESTAETIGT (6)"/>
    <n v="3600"/>
    <n v="1563.8999999999999"/>
    <x v="18"/>
    <x v="5"/>
    <n v="3.6"/>
    <n v="1.5638999999999998"/>
    <n v="0.72"/>
    <n v="0.31277999999999995"/>
  </r>
  <r>
    <x v="25"/>
    <x v="22"/>
    <s v="Hofdünger"/>
    <x v="0"/>
    <x v="1"/>
    <s v="BESTAETIGT (6)"/>
    <n v="61.6"/>
    <n v="25.2"/>
    <x v="13"/>
    <x v="5"/>
    <n v="6.1600000000000002E-2"/>
    <n v="2.52E-2"/>
    <n v="6.1600000000000002E-2"/>
    <n v="2.52E-2"/>
  </r>
  <r>
    <x v="25"/>
    <x v="22"/>
    <s v="Hofdünger"/>
    <x v="0"/>
    <x v="6"/>
    <s v="BESTAETIGT (6)"/>
    <n v="577.79999999999995"/>
    <n v="288.36"/>
    <x v="10"/>
    <x v="5"/>
    <n v="0.57779999999999998"/>
    <n v="0.28836000000000001"/>
    <n v="0.28889999999999999"/>
    <n v="0.14418"/>
  </r>
  <r>
    <x v="25"/>
    <x v="22"/>
    <s v="Hofdünger"/>
    <x v="1"/>
    <x v="0"/>
    <s v="BESTAETIGT (6)"/>
    <n v="1780"/>
    <n v="1040"/>
    <x v="18"/>
    <x v="5"/>
    <n v="1.78"/>
    <n v="1.04"/>
    <n v="0.35599999999999998"/>
    <n v="0.20800000000000002"/>
  </r>
  <r>
    <x v="25"/>
    <x v="22"/>
    <s v="Recyclingdünger"/>
    <x v="2"/>
    <x v="16"/>
    <s v="BESTAETIGT (6)"/>
    <n v="8949.6099999999988"/>
    <n v="4588.4600000000009"/>
    <x v="127"/>
    <x v="5"/>
    <n v="8.9496099999999981"/>
    <n v="4.5884600000000013"/>
    <n v="0.21308595238095235"/>
    <n v="0.10924904761904765"/>
  </r>
  <r>
    <x v="25"/>
    <x v="9"/>
    <s v="Hofdünger"/>
    <x v="0"/>
    <x v="4"/>
    <s v="BESTAETIGT (6)"/>
    <n v="1004.0799999999999"/>
    <n v="394.24"/>
    <x v="2"/>
    <x v="5"/>
    <n v="1.0040799999999999"/>
    <n v="0.39424000000000003"/>
    <n v="0.25101999999999997"/>
    <n v="9.8560000000000009E-2"/>
  </r>
  <r>
    <x v="25"/>
    <x v="9"/>
    <s v="Hofdünger"/>
    <x v="0"/>
    <x v="6"/>
    <s v="BESTAETIGT (6)"/>
    <n v="411.6"/>
    <n v="200.39999999999998"/>
    <x v="10"/>
    <x v="5"/>
    <n v="0.41160000000000002"/>
    <n v="0.20039999999999997"/>
    <n v="0.20580000000000001"/>
    <n v="0.10019999999999998"/>
  </r>
  <r>
    <x v="25"/>
    <x v="9"/>
    <s v="Hofdünger"/>
    <x v="1"/>
    <x v="0"/>
    <s v="BESTAETIGT (6)"/>
    <n v="351"/>
    <n v="216"/>
    <x v="13"/>
    <x v="5"/>
    <n v="0.35099999999999998"/>
    <n v="0.216"/>
    <n v="0.35099999999999998"/>
    <n v="0.216"/>
  </r>
  <r>
    <x v="25"/>
    <x v="9"/>
    <s v="Hofdünger"/>
    <x v="1"/>
    <x v="5"/>
    <s v="BESTAETIGT (6)"/>
    <n v="245.7"/>
    <n v="220.5"/>
    <x v="13"/>
    <x v="5"/>
    <n v="0.2457"/>
    <n v="0.2205"/>
    <n v="0.2457"/>
    <n v="0.2205"/>
  </r>
  <r>
    <x v="25"/>
    <x v="9"/>
    <s v="Recyclingdünger"/>
    <x v="2"/>
    <x v="16"/>
    <s v="BESTAETIGT (6)"/>
    <n v="1308.98"/>
    <n v="640.84"/>
    <x v="2"/>
    <x v="5"/>
    <n v="1.30898"/>
    <n v="0.64084000000000008"/>
    <n v="0.32724500000000001"/>
    <n v="0.16021000000000002"/>
  </r>
  <r>
    <x v="25"/>
    <x v="10"/>
    <s v="Hofdünger"/>
    <x v="0"/>
    <x v="0"/>
    <s v="BESTAETIGT (6)"/>
    <n v="259.2"/>
    <n v="97.2"/>
    <x v="13"/>
    <x v="5"/>
    <n v="0.25919999999999999"/>
    <n v="9.7200000000000009E-2"/>
    <n v="0.25919999999999999"/>
    <n v="9.7200000000000009E-2"/>
  </r>
  <r>
    <x v="25"/>
    <x v="10"/>
    <s v="Hofdünger"/>
    <x v="0"/>
    <x v="1"/>
    <s v="BESTAETIGT (6)"/>
    <n v="2991.2"/>
    <n v="1227.5999999999999"/>
    <x v="2"/>
    <x v="5"/>
    <n v="2.9911999999999996"/>
    <n v="1.2275999999999998"/>
    <n v="0.74779999999999991"/>
    <n v="0.30689999999999995"/>
  </r>
  <r>
    <x v="25"/>
    <x v="10"/>
    <s v="Hofdünger"/>
    <x v="0"/>
    <x v="3"/>
    <s v="BESTAETIGT (6)"/>
    <n v="1917.48"/>
    <n v="843.8"/>
    <x v="18"/>
    <x v="5"/>
    <n v="1.9174800000000001"/>
    <n v="0.84379999999999999"/>
    <n v="0.383496"/>
    <n v="0.16875999999999999"/>
  </r>
  <r>
    <x v="25"/>
    <x v="10"/>
    <s v="Hofdünger"/>
    <x v="0"/>
    <x v="4"/>
    <s v="BESTAETIGT (6)"/>
    <n v="2896.05"/>
    <n v="1233.1500000000001"/>
    <x v="27"/>
    <x v="5"/>
    <n v="2.8960500000000002"/>
    <n v="1.2331500000000002"/>
    <n v="0.22277307692307693"/>
    <n v="9.4857692307692323E-2"/>
  </r>
  <r>
    <x v="25"/>
    <x v="10"/>
    <s v="Hofdünger"/>
    <x v="0"/>
    <x v="5"/>
    <s v="BESTAETIGT (6)"/>
    <n v="1375.6"/>
    <n v="577.70000000000005"/>
    <x v="15"/>
    <x v="5"/>
    <n v="1.3755999999999999"/>
    <n v="0.57769999999999999"/>
    <n v="0.1965142857142857"/>
    <n v="8.2528571428571423E-2"/>
  </r>
  <r>
    <x v="25"/>
    <x v="10"/>
    <s v="Hofdünger"/>
    <x v="0"/>
    <x v="6"/>
    <s v="BESTAETIGT (6)"/>
    <n v="11545.74"/>
    <n v="5418.6299999999992"/>
    <x v="101"/>
    <x v="5"/>
    <n v="11.54574"/>
    <n v="5.4186299999999994"/>
    <n v="0.34987090909090912"/>
    <n v="0.16420090909090906"/>
  </r>
  <r>
    <x v="25"/>
    <x v="10"/>
    <s v="Hofdünger"/>
    <x v="1"/>
    <x v="0"/>
    <s v="BESTAETIGT (6)"/>
    <n v="7256.8799999999992"/>
    <n v="2426.2400000000002"/>
    <x v="51"/>
    <x v="5"/>
    <n v="7.2568799999999989"/>
    <n v="2.4262400000000004"/>
    <n v="0.60473999999999994"/>
    <n v="0.20218666666666671"/>
  </r>
  <r>
    <x v="25"/>
    <x v="10"/>
    <s v="Hofdünger"/>
    <x v="1"/>
    <x v="11"/>
    <s v="BESTAETIGT (6)"/>
    <n v="389.76"/>
    <n v="276"/>
    <x v="7"/>
    <x v="5"/>
    <n v="0.38976"/>
    <n v="0.27600000000000002"/>
    <n v="0.12992000000000001"/>
    <n v="9.2000000000000012E-2"/>
  </r>
  <r>
    <x v="25"/>
    <x v="10"/>
    <s v="Hofdünger"/>
    <x v="1"/>
    <x v="12"/>
    <s v="BESTAETIGT (6)"/>
    <n v="1521.8"/>
    <n v="657.4"/>
    <x v="2"/>
    <x v="5"/>
    <n v="1.5218"/>
    <n v="0.65739999999999998"/>
    <n v="0.38045000000000001"/>
    <n v="0.16435"/>
  </r>
  <r>
    <x v="25"/>
    <x v="10"/>
    <s v="Hofdünger"/>
    <x v="1"/>
    <x v="1"/>
    <s v="BESTAETIGT (6)"/>
    <n v="324.48"/>
    <n v="216"/>
    <x v="10"/>
    <x v="5"/>
    <n v="0.32447999999999999"/>
    <n v="0.216"/>
    <n v="0.16224"/>
    <n v="0.108"/>
  </r>
  <r>
    <x v="25"/>
    <x v="10"/>
    <s v="Recyclingdünger"/>
    <x v="2"/>
    <x v="16"/>
    <s v="BESTAETIGT (6)"/>
    <n v="57019.109999999993"/>
    <n v="15381.410000000003"/>
    <x v="135"/>
    <x v="5"/>
    <n v="57.019109999999991"/>
    <n v="15.381410000000004"/>
    <n v="0.40727935714285707"/>
    <n v="0.10986721428571432"/>
  </r>
  <r>
    <x v="25"/>
    <x v="10"/>
    <s v="(Leer)"/>
    <x v="4"/>
    <x v="23"/>
    <s v="BESTAETIGT (6)"/>
    <n v="8344.32"/>
    <n v="1141.44"/>
    <x v="51"/>
    <x v="5"/>
    <n v="8.3443199999999997"/>
    <n v="1.14144"/>
    <n v="0.69535999999999998"/>
    <n v="9.5119999999999996E-2"/>
  </r>
  <r>
    <x v="25"/>
    <x v="11"/>
    <s v="Hofdünger"/>
    <x v="0"/>
    <x v="4"/>
    <s v="BESTAETIGT (6)"/>
    <n v="260.8"/>
    <n v="102.4"/>
    <x v="13"/>
    <x v="5"/>
    <n v="0.26080000000000003"/>
    <n v="0.1024"/>
    <n v="0.26080000000000003"/>
    <n v="0.1024"/>
  </r>
  <r>
    <x v="25"/>
    <x v="11"/>
    <s v="Hofdünger"/>
    <x v="0"/>
    <x v="6"/>
    <s v="BESTAETIGT (6)"/>
    <n v="324"/>
    <n v="207"/>
    <x v="7"/>
    <x v="5"/>
    <n v="0.32400000000000001"/>
    <n v="0.20699999999999999"/>
    <n v="0.108"/>
    <n v="6.8999999999999992E-2"/>
  </r>
  <r>
    <x v="25"/>
    <x v="11"/>
    <s v="Hofdünger"/>
    <x v="1"/>
    <x v="5"/>
    <s v="BESTAETIGT (6)"/>
    <n v="546"/>
    <n v="490"/>
    <x v="10"/>
    <x v="5"/>
    <n v="0.54600000000000004"/>
    <n v="0.49"/>
    <n v="0.27300000000000002"/>
    <n v="0.245"/>
  </r>
  <r>
    <x v="25"/>
    <x v="11"/>
    <s v="Recyclingdünger"/>
    <x v="2"/>
    <x v="16"/>
    <s v="BESTAETIGT (6)"/>
    <n v="699.2"/>
    <n v="469.77"/>
    <x v="13"/>
    <x v="5"/>
    <n v="0.69920000000000004"/>
    <n v="0.46976999999999997"/>
    <n v="0.69920000000000004"/>
    <n v="0.46976999999999997"/>
  </r>
  <r>
    <x v="25"/>
    <x v="12"/>
    <s v="Hofdünger"/>
    <x v="0"/>
    <x v="0"/>
    <s v="BESTAETIGT (6)"/>
    <n v="126568.49000000002"/>
    <n v="51291.250000000007"/>
    <x v="378"/>
    <x v="5"/>
    <n v="126.56849000000003"/>
    <n v="51.291250000000005"/>
    <n v="0.48493674329501923"/>
    <n v="0.1965181992337165"/>
  </r>
  <r>
    <x v="25"/>
    <x v="12"/>
    <s v="Hofdünger"/>
    <x v="0"/>
    <x v="1"/>
    <s v="BESTAETIGT (6)"/>
    <n v="104603.24999999999"/>
    <n v="43438.090000000011"/>
    <x v="379"/>
    <x v="5"/>
    <n v="104.60324999999999"/>
    <n v="43.43809000000001"/>
    <n v="0.29218784916201113"/>
    <n v="0.12133544692737433"/>
  </r>
  <r>
    <x v="25"/>
    <x v="12"/>
    <s v="Hofdünger"/>
    <x v="0"/>
    <x v="2"/>
    <s v="BESTAETIGT (6)"/>
    <n v="7281.47"/>
    <n v="2776.8900000000003"/>
    <x v="59"/>
    <x v="5"/>
    <n v="7.2814700000000006"/>
    <n v="2.7768900000000003"/>
    <n v="0.25108517241379313"/>
    <n v="9.5754827586206903E-2"/>
  </r>
  <r>
    <x v="25"/>
    <x v="12"/>
    <s v="Hofdünger"/>
    <x v="0"/>
    <x v="3"/>
    <s v="BESTAETIGT (6)"/>
    <n v="39996.79"/>
    <n v="19415.419999999998"/>
    <x v="132"/>
    <x v="5"/>
    <n v="39.996790000000004"/>
    <n v="19.415419999999997"/>
    <n v="0.58818808823529423"/>
    <n v="0.28552088235294115"/>
  </r>
  <r>
    <x v="25"/>
    <x v="12"/>
    <s v="Hofdünger"/>
    <x v="0"/>
    <x v="4"/>
    <s v="BESTAETIGT (6)"/>
    <n v="43515.950000000004"/>
    <n v="17751.340000000004"/>
    <x v="380"/>
    <x v="5"/>
    <n v="43.515950000000004"/>
    <n v="17.751340000000003"/>
    <n v="0.32718759398496244"/>
    <n v="0.1334687218045113"/>
  </r>
  <r>
    <x v="25"/>
    <x v="12"/>
    <s v="Hofdünger"/>
    <x v="0"/>
    <x v="5"/>
    <s v="BESTAETIGT (6)"/>
    <n v="20354.699999999993"/>
    <n v="10825.100000000002"/>
    <x v="132"/>
    <x v="5"/>
    <n v="20.354699999999994"/>
    <n v="10.825100000000003"/>
    <n v="0.29933382352941168"/>
    <n v="0.15919264705882358"/>
  </r>
  <r>
    <x v="25"/>
    <x v="12"/>
    <s v="Hofdünger"/>
    <x v="0"/>
    <x v="6"/>
    <s v="BESTAETIGT (6)"/>
    <n v="70841.12000000001"/>
    <n v="38296.660000000025"/>
    <x v="381"/>
    <x v="5"/>
    <n v="70.841120000000004"/>
    <n v="38.296660000000024"/>
    <n v="0.29517133333333334"/>
    <n v="0.15956941666666677"/>
  </r>
  <r>
    <x v="25"/>
    <x v="12"/>
    <s v="Hofdünger"/>
    <x v="1"/>
    <x v="0"/>
    <s v="BESTAETIGT (6)"/>
    <n v="23300.290000000012"/>
    <n v="7774.7500000000018"/>
    <x v="321"/>
    <x v="5"/>
    <n v="23.300290000000011"/>
    <n v="7.7747500000000018"/>
    <n v="0.32361513888888904"/>
    <n v="0.10798263888888891"/>
  </r>
  <r>
    <x v="25"/>
    <x v="12"/>
    <s v="Hofdünger"/>
    <x v="1"/>
    <x v="8"/>
    <s v="BESTAETIGT (6)"/>
    <n v="1320"/>
    <n v="660"/>
    <x v="20"/>
    <x v="5"/>
    <n v="1.32"/>
    <n v="0.66"/>
    <n v="0.22"/>
    <n v="0.11"/>
  </r>
  <r>
    <x v="25"/>
    <x v="12"/>
    <s v="Hofdünger"/>
    <x v="1"/>
    <x v="18"/>
    <s v="BESTAETIGT (6)"/>
    <n v="6.2"/>
    <n v="4.8"/>
    <x v="13"/>
    <x v="5"/>
    <n v="6.1999999999999998E-3"/>
    <n v="4.7999999999999996E-3"/>
    <n v="6.1999999999999998E-3"/>
    <n v="4.7999999999999996E-3"/>
  </r>
  <r>
    <x v="25"/>
    <x v="12"/>
    <s v="Hofdünger"/>
    <x v="1"/>
    <x v="9"/>
    <s v="BESTAETIGT (6)"/>
    <n v="31445.280000000002"/>
    <n v="24238.209999999995"/>
    <x v="72"/>
    <x v="5"/>
    <n v="31.445280000000004"/>
    <n v="24.238209999999995"/>
    <n v="0.44921828571428579"/>
    <n v="0.34626014285714279"/>
  </r>
  <r>
    <x v="25"/>
    <x v="12"/>
    <s v="Hofdünger"/>
    <x v="1"/>
    <x v="10"/>
    <s v="BESTAETIGT (6)"/>
    <n v="548.1"/>
    <n v="609"/>
    <x v="23"/>
    <x v="5"/>
    <n v="0.54810000000000003"/>
    <n v="0.60899999999999999"/>
    <n v="6.0900000000000003E-2"/>
    <n v="6.7666666666666667E-2"/>
  </r>
  <r>
    <x v="25"/>
    <x v="12"/>
    <s v="Hofdünger"/>
    <x v="1"/>
    <x v="11"/>
    <s v="BESTAETIGT (6)"/>
    <n v="13631.219999999996"/>
    <n v="8915.39"/>
    <x v="164"/>
    <x v="5"/>
    <n v="13.631219999999995"/>
    <n v="8.9153899999999986"/>
    <n v="9.0272980132450303E-2"/>
    <n v="5.9042317880794691E-2"/>
  </r>
  <r>
    <x v="25"/>
    <x v="12"/>
    <s v="Hofdünger"/>
    <x v="1"/>
    <x v="12"/>
    <s v="BESTAETIGT (6)"/>
    <n v="6985.2"/>
    <n v="3919.2000000000003"/>
    <x v="14"/>
    <x v="5"/>
    <n v="6.9851999999999999"/>
    <n v="3.9192000000000005"/>
    <n v="0.29104999999999998"/>
    <n v="0.16330000000000003"/>
  </r>
  <r>
    <x v="25"/>
    <x v="12"/>
    <s v="Hofdünger"/>
    <x v="1"/>
    <x v="1"/>
    <s v="BESTAETIGT (6)"/>
    <n v="10072.300000000001"/>
    <n v="5447.29"/>
    <x v="156"/>
    <x v="5"/>
    <n v="10.0723"/>
    <n v="5.4472899999999997"/>
    <n v="0.12135301204819278"/>
    <n v="6.5629999999999994E-2"/>
  </r>
  <r>
    <x v="25"/>
    <x v="12"/>
    <s v="Hofdünger"/>
    <x v="1"/>
    <x v="2"/>
    <s v="BESTAETIGT (6)"/>
    <n v="7810.48"/>
    <n v="3454.8399999999997"/>
    <x v="55"/>
    <x v="5"/>
    <n v="7.8104799999999992"/>
    <n v="3.4548399999999999"/>
    <n v="0.3395860869565217"/>
    <n v="0.1502104347826087"/>
  </r>
  <r>
    <x v="25"/>
    <x v="12"/>
    <s v="Hofdünger"/>
    <x v="1"/>
    <x v="14"/>
    <s v="BESTAETIGT (6)"/>
    <n v="393.6"/>
    <n v="177.6"/>
    <x v="18"/>
    <x v="5"/>
    <n v="0.39360000000000001"/>
    <n v="0.17760000000000001"/>
    <n v="7.8719999999999998E-2"/>
    <n v="3.5520000000000003E-2"/>
  </r>
  <r>
    <x v="25"/>
    <x v="12"/>
    <s v="Hofdünger"/>
    <x v="1"/>
    <x v="4"/>
    <s v="BESTAETIGT (6)"/>
    <n v="439.53"/>
    <n v="394.45"/>
    <x v="2"/>
    <x v="5"/>
    <n v="0.43952999999999998"/>
    <n v="0.39444999999999997"/>
    <n v="0.10988249999999999"/>
    <n v="9.8612499999999992E-2"/>
  </r>
  <r>
    <x v="25"/>
    <x v="12"/>
    <s v="Hofdünger"/>
    <x v="1"/>
    <x v="5"/>
    <s v="BESTAETIGT (6)"/>
    <n v="4559.1000000000004"/>
    <n v="4091.5"/>
    <x v="41"/>
    <x v="5"/>
    <n v="4.5590999999999999"/>
    <n v="4.0914999999999999"/>
    <n v="0.41446363636363637"/>
    <n v="0.37195454545454543"/>
  </r>
  <r>
    <x v="25"/>
    <x v="12"/>
    <s v="Hofdünger"/>
    <x v="1"/>
    <x v="15"/>
    <s v="BESTAETIGT (6)"/>
    <n v="70"/>
    <n v="62.5"/>
    <x v="13"/>
    <x v="5"/>
    <n v="7.0000000000000007E-2"/>
    <n v="6.25E-2"/>
    <n v="7.0000000000000007E-2"/>
    <n v="6.25E-2"/>
  </r>
  <r>
    <x v="25"/>
    <x v="12"/>
    <s v="Hofdünger"/>
    <x v="1"/>
    <x v="17"/>
    <s v="BESTAETIGT (6)"/>
    <n v="98.4"/>
    <n v="44.4"/>
    <x v="13"/>
    <x v="5"/>
    <n v="9.8400000000000001E-2"/>
    <n v="4.4400000000000002E-2"/>
    <n v="9.8400000000000001E-2"/>
    <n v="4.4400000000000002E-2"/>
  </r>
  <r>
    <x v="25"/>
    <x v="12"/>
    <s v="Recyclingdünger"/>
    <x v="2"/>
    <x v="16"/>
    <s v="BESTAETIGT (6)"/>
    <n v="304170.39999999991"/>
    <n v="128889.09999999989"/>
    <x v="382"/>
    <x v="5"/>
    <n v="304.17039999999992"/>
    <n v="128.8890999999999"/>
    <n v="0.31750563674321497"/>
    <n v="0.13453977035490594"/>
  </r>
  <r>
    <x v="25"/>
    <x v="12"/>
    <s v="(Leer)"/>
    <x v="4"/>
    <x v="23"/>
    <s v="BESTAETIGT (6)"/>
    <n v="1967.0800000000002"/>
    <n v="645.40000000000009"/>
    <x v="23"/>
    <x v="5"/>
    <n v="1.9670800000000002"/>
    <n v="0.64540000000000008"/>
    <n v="0.21856444444444445"/>
    <n v="7.1711111111111114E-2"/>
  </r>
  <r>
    <x v="0"/>
    <x v="0"/>
    <s v="Hofdünger"/>
    <x v="0"/>
    <x v="0"/>
    <s v="BESTAETIGT (6)"/>
    <n v="362452.41"/>
    <n v="138496.65999999997"/>
    <x v="235"/>
    <x v="6"/>
    <n v="362.45240999999999"/>
    <n v="138.49665999999996"/>
    <n v="1.4733837804878047"/>
    <n v="0.56299455284552835"/>
  </r>
  <r>
    <x v="0"/>
    <x v="0"/>
    <s v="Hofdünger"/>
    <x v="0"/>
    <x v="1"/>
    <s v="BESTAETIGT (6)"/>
    <n v="189265.45"/>
    <n v="82172.230000000025"/>
    <x v="119"/>
    <x v="6"/>
    <n v="189.26545000000002"/>
    <n v="82.172230000000027"/>
    <n v="1.0399200549450551"/>
    <n v="0.45149576923076939"/>
  </r>
  <r>
    <x v="0"/>
    <x v="0"/>
    <s v="Hofdünger"/>
    <x v="0"/>
    <x v="2"/>
    <s v="BESTAETIGT (6)"/>
    <n v="937.0200000000001"/>
    <n v="369.5"/>
    <x v="11"/>
    <x v="6"/>
    <n v="0.93702000000000008"/>
    <n v="0.3695"/>
    <n v="6.2468000000000003E-2"/>
    <n v="2.4633333333333333E-2"/>
  </r>
  <r>
    <x v="0"/>
    <x v="0"/>
    <s v="Hofdünger"/>
    <x v="0"/>
    <x v="3"/>
    <s v="BESTAETIGT (6)"/>
    <n v="21980.679999999997"/>
    <n v="10835.019999999999"/>
    <x v="111"/>
    <x v="6"/>
    <n v="21.980679999999996"/>
    <n v="10.835019999999998"/>
    <n v="0.41472981132075465"/>
    <n v="0.20443433962264149"/>
  </r>
  <r>
    <x v="0"/>
    <x v="0"/>
    <s v="Hofdünger"/>
    <x v="0"/>
    <x v="4"/>
    <s v="BESTAETIGT (6)"/>
    <n v="202396.19999999984"/>
    <n v="107110.76"/>
    <x v="383"/>
    <x v="6"/>
    <n v="202.39619999999985"/>
    <n v="107.11076"/>
    <n v="0.3937669260700386"/>
    <n v="0.20838669260700388"/>
  </r>
  <r>
    <x v="0"/>
    <x v="0"/>
    <s v="Hofdünger"/>
    <x v="0"/>
    <x v="5"/>
    <s v="BESTAETIGT (6)"/>
    <n v="51845.009999999995"/>
    <n v="35171.210000000006"/>
    <x v="92"/>
    <x v="6"/>
    <n v="51.845009999999995"/>
    <n v="35.171210000000009"/>
    <n v="1.2056979069767442"/>
    <n v="0.81793511627907001"/>
  </r>
  <r>
    <x v="0"/>
    <x v="0"/>
    <s v="Hofdünger"/>
    <x v="0"/>
    <x v="6"/>
    <s v="BESTAETIGT (6)"/>
    <n v="22109.129999999997"/>
    <n v="11373.33"/>
    <x v="128"/>
    <x v="6"/>
    <n v="22.109129999999997"/>
    <n v="11.373329999999999"/>
    <n v="0.56690076923076915"/>
    <n v="0.29162384615384612"/>
  </r>
  <r>
    <x v="0"/>
    <x v="0"/>
    <s v="Hofdünger"/>
    <x v="1"/>
    <x v="0"/>
    <s v="BESTAETIGT (6)"/>
    <n v="8524.2099999999991"/>
    <n v="5078.4299999999994"/>
    <x v="16"/>
    <x v="6"/>
    <n v="8.5242099999999983"/>
    <n v="5.0784299999999991"/>
    <n v="0.85242099999999987"/>
    <n v="0.50784299999999993"/>
  </r>
  <r>
    <x v="0"/>
    <x v="0"/>
    <s v="Hofdünger"/>
    <x v="1"/>
    <x v="8"/>
    <s v="BESTAETIGT (6)"/>
    <n v="7742.04"/>
    <n v="3398.22"/>
    <x v="15"/>
    <x v="6"/>
    <n v="7.7420400000000003"/>
    <n v="3.3982199999999998"/>
    <n v="1.1060057142857143"/>
    <n v="0.48545999999999995"/>
  </r>
  <r>
    <x v="0"/>
    <x v="0"/>
    <s v="Hofdünger"/>
    <x v="1"/>
    <x v="9"/>
    <s v="BESTAETIGT (6)"/>
    <n v="44207.93"/>
    <n v="32778.229999999996"/>
    <x v="166"/>
    <x v="6"/>
    <n v="44.207929999999998"/>
    <n v="32.778229999999994"/>
    <n v="0.60558808219178084"/>
    <n v="0.44901684931506841"/>
  </r>
  <r>
    <x v="0"/>
    <x v="0"/>
    <s v="Hofdünger"/>
    <x v="1"/>
    <x v="10"/>
    <s v="BESTAETIGT (6)"/>
    <n v="10915.18"/>
    <n v="8755.5600000000013"/>
    <x v="11"/>
    <x v="6"/>
    <n v="10.915179999999999"/>
    <n v="8.7555600000000009"/>
    <n v="0.72767866666666658"/>
    <n v="0.58370400000000011"/>
  </r>
  <r>
    <x v="0"/>
    <x v="0"/>
    <s v="Hofdünger"/>
    <x v="1"/>
    <x v="11"/>
    <s v="BESTAETIGT (6)"/>
    <n v="15036.679999999998"/>
    <n v="9850.0400000000009"/>
    <x v="58"/>
    <x v="6"/>
    <n v="15.036679999999999"/>
    <n v="9.8500400000000017"/>
    <n v="0.23494812499999998"/>
    <n v="0.15390687500000003"/>
  </r>
  <r>
    <x v="0"/>
    <x v="0"/>
    <s v="Hofdünger"/>
    <x v="1"/>
    <x v="12"/>
    <s v="BESTAETIGT (6)"/>
    <n v="133565.57000000012"/>
    <n v="70172.509999999937"/>
    <x v="384"/>
    <x v="6"/>
    <n v="133.56557000000012"/>
    <n v="70.172509999999932"/>
    <n v="0.25059206378986892"/>
    <n v="0.13165574108817998"/>
  </r>
  <r>
    <x v="0"/>
    <x v="0"/>
    <s v="Hofdünger"/>
    <x v="1"/>
    <x v="1"/>
    <s v="BESTAETIGT (6)"/>
    <n v="20545.019999999997"/>
    <n v="11318.57"/>
    <x v="87"/>
    <x v="6"/>
    <n v="20.545019999999997"/>
    <n v="11.318569999999999"/>
    <n v="0.31607723076923072"/>
    <n v="0.17413184615384614"/>
  </r>
  <r>
    <x v="0"/>
    <x v="0"/>
    <s v="Hofdünger"/>
    <x v="1"/>
    <x v="2"/>
    <s v="BESTAETIGT (6)"/>
    <n v="8994.57"/>
    <n v="3941.38"/>
    <x v="60"/>
    <x v="6"/>
    <n v="8.9945699999999995"/>
    <n v="3.9413800000000001"/>
    <n v="0.299819"/>
    <n v="0.13137933333333335"/>
  </r>
  <r>
    <x v="0"/>
    <x v="0"/>
    <s v="Hofdünger"/>
    <x v="1"/>
    <x v="14"/>
    <s v="BESTAETIGT (6)"/>
    <n v="2808.5"/>
    <n v="1267.25"/>
    <x v="20"/>
    <x v="6"/>
    <n v="2.8085"/>
    <n v="1.26725"/>
    <n v="0.46808333333333335"/>
    <n v="0.21120833333333333"/>
  </r>
  <r>
    <x v="0"/>
    <x v="0"/>
    <s v="Hofdünger"/>
    <x v="1"/>
    <x v="4"/>
    <s v="BESTAETIGT (6)"/>
    <n v="823.95"/>
    <n v="715.81000000000006"/>
    <x v="20"/>
    <x v="6"/>
    <n v="0.82395000000000007"/>
    <n v="0.71581000000000006"/>
    <n v="0.137325"/>
    <n v="0.11930166666666668"/>
  </r>
  <r>
    <x v="0"/>
    <x v="0"/>
    <s v="Hofdünger"/>
    <x v="1"/>
    <x v="15"/>
    <s v="BESTAETIGT (6)"/>
    <n v="13757.5"/>
    <n v="11427"/>
    <x v="22"/>
    <x v="6"/>
    <n v="13.7575"/>
    <n v="11.427"/>
    <n v="0.55030000000000001"/>
    <n v="0.45707999999999999"/>
  </r>
  <r>
    <x v="0"/>
    <x v="0"/>
    <s v="Hofdünger"/>
    <x v="1"/>
    <x v="17"/>
    <s v="BESTAETIGT (6)"/>
    <n v="144"/>
    <n v="81"/>
    <x v="13"/>
    <x v="6"/>
    <n v="0.14399999999999999"/>
    <n v="8.1000000000000003E-2"/>
    <n v="0.14399999999999999"/>
    <n v="8.1000000000000003E-2"/>
  </r>
  <r>
    <x v="0"/>
    <x v="0"/>
    <s v="Recyclingdünger"/>
    <x v="2"/>
    <x v="16"/>
    <s v="BESTAETIGT (6)"/>
    <n v="80333.539999999964"/>
    <n v="34585.789999999994"/>
    <x v="201"/>
    <x v="6"/>
    <n v="80.333539999999971"/>
    <n v="34.585789999999996"/>
    <n v="0.64785112903225783"/>
    <n v="0.27891766129032253"/>
  </r>
  <r>
    <x v="0"/>
    <x v="0"/>
    <s v="(Leer)"/>
    <x v="4"/>
    <x v="23"/>
    <s v="BESTAETIGT (6)"/>
    <n v="12332.850000000002"/>
    <n v="11661.12"/>
    <x v="11"/>
    <x v="6"/>
    <n v="12.332850000000002"/>
    <n v="11.66112"/>
    <n v="0.8221900000000002"/>
    <n v="0.77740799999999999"/>
  </r>
  <r>
    <x v="0"/>
    <x v="1"/>
    <s v="Hofdünger"/>
    <x v="0"/>
    <x v="0"/>
    <s v="BESTAETIGT (6)"/>
    <n v="1969.1200000000001"/>
    <n v="699.36"/>
    <x v="7"/>
    <x v="6"/>
    <n v="1.9691200000000002"/>
    <n v="0.69935999999999998"/>
    <n v="0.65637333333333336"/>
    <n v="0.23311999999999999"/>
  </r>
  <r>
    <x v="0"/>
    <x v="1"/>
    <s v="Hofdünger"/>
    <x v="0"/>
    <x v="1"/>
    <s v="BESTAETIGT (6)"/>
    <n v="941.5"/>
    <n v="430.5"/>
    <x v="20"/>
    <x v="6"/>
    <n v="0.9415"/>
    <n v="0.43049999999999999"/>
    <n v="0.15691666666666668"/>
    <n v="7.1749999999999994E-2"/>
  </r>
  <r>
    <x v="0"/>
    <x v="1"/>
    <s v="Hofdünger"/>
    <x v="0"/>
    <x v="3"/>
    <s v="BESTAETIGT (6)"/>
    <n v="483.6"/>
    <n v="204.75"/>
    <x v="10"/>
    <x v="6"/>
    <n v="0.48360000000000003"/>
    <n v="0.20474999999999999"/>
    <n v="0.24180000000000001"/>
    <n v="0.10237499999999999"/>
  </r>
  <r>
    <x v="0"/>
    <x v="1"/>
    <s v="Hofdünger"/>
    <x v="0"/>
    <x v="4"/>
    <s v="BESTAETIGT (6)"/>
    <n v="5354.25"/>
    <n v="2194.85"/>
    <x v="23"/>
    <x v="6"/>
    <n v="5.3542500000000004"/>
    <n v="2.1948499999999997"/>
    <n v="0.59491666666666676"/>
    <n v="0.24387222222222218"/>
  </r>
  <r>
    <x v="0"/>
    <x v="1"/>
    <s v="Hofdünger"/>
    <x v="0"/>
    <x v="5"/>
    <s v="BESTAETIGT (6)"/>
    <n v="2516.6000000000004"/>
    <n v="1592.1"/>
    <x v="49"/>
    <x v="6"/>
    <n v="2.5166000000000004"/>
    <n v="1.5920999999999998"/>
    <n v="0.14803529411764707"/>
    <n v="9.3652941176470578E-2"/>
  </r>
  <r>
    <x v="0"/>
    <x v="1"/>
    <s v="Hofdünger"/>
    <x v="0"/>
    <x v="6"/>
    <s v="BESTAETIGT (6)"/>
    <n v="312"/>
    <n v="148"/>
    <x v="13"/>
    <x v="6"/>
    <n v="0.312"/>
    <n v="0.14799999999999999"/>
    <n v="0.312"/>
    <n v="0.14799999999999999"/>
  </r>
  <r>
    <x v="0"/>
    <x v="1"/>
    <s v="Hofdünger"/>
    <x v="1"/>
    <x v="12"/>
    <s v="BESTAETIGT (6)"/>
    <n v="2210.1200000000003"/>
    <n v="1173.71"/>
    <x v="16"/>
    <x v="6"/>
    <n v="2.2101200000000003"/>
    <n v="1.17371"/>
    <n v="0.22101200000000004"/>
    <n v="0.117371"/>
  </r>
  <r>
    <x v="0"/>
    <x v="1"/>
    <s v="Hofdünger"/>
    <x v="1"/>
    <x v="14"/>
    <s v="BESTAETIGT (6)"/>
    <n v="275"/>
    <n v="120"/>
    <x v="13"/>
    <x v="6"/>
    <n v="0.27500000000000002"/>
    <n v="0.12"/>
    <n v="0.27500000000000002"/>
    <n v="0.12"/>
  </r>
  <r>
    <x v="0"/>
    <x v="1"/>
    <s v="Hofdünger"/>
    <x v="1"/>
    <x v="15"/>
    <s v="BESTAETIGT (6)"/>
    <n v="210"/>
    <n v="172.5"/>
    <x v="13"/>
    <x v="6"/>
    <n v="0.21"/>
    <n v="0.17249999999999999"/>
    <n v="0.21"/>
    <n v="0.17249999999999999"/>
  </r>
  <r>
    <x v="0"/>
    <x v="1"/>
    <s v="Recyclingdünger"/>
    <x v="2"/>
    <x v="16"/>
    <s v="BESTAETIGT (6)"/>
    <n v="13547.880000000003"/>
    <n v="5493.34"/>
    <x v="22"/>
    <x v="6"/>
    <n v="13.547880000000003"/>
    <n v="5.4933399999999999"/>
    <n v="0.54191520000000015"/>
    <n v="0.2197336"/>
  </r>
  <r>
    <x v="0"/>
    <x v="15"/>
    <s v="Hofdünger"/>
    <x v="1"/>
    <x v="12"/>
    <s v="BESTAETIGT (6)"/>
    <n v="691.2"/>
    <n v="367.20000000000005"/>
    <x v="7"/>
    <x v="6"/>
    <n v="0.69120000000000004"/>
    <n v="0.36720000000000003"/>
    <n v="0.23040000000000002"/>
    <n v="0.12240000000000001"/>
  </r>
  <r>
    <x v="0"/>
    <x v="15"/>
    <s v="Recyclingdünger"/>
    <x v="2"/>
    <x v="16"/>
    <s v="BESTAETIGT (6)"/>
    <n v="643.20000000000005"/>
    <n v="264"/>
    <x v="7"/>
    <x v="6"/>
    <n v="0.64319999999999999"/>
    <n v="0.26400000000000001"/>
    <n v="0.21440000000000001"/>
    <n v="8.8000000000000009E-2"/>
  </r>
  <r>
    <x v="0"/>
    <x v="2"/>
    <s v="Hofdünger"/>
    <x v="0"/>
    <x v="0"/>
    <s v="BESTAETIGT (6)"/>
    <n v="5953.5"/>
    <n v="2097"/>
    <x v="2"/>
    <x v="6"/>
    <n v="5.9535"/>
    <n v="2.097"/>
    <n v="1.488375"/>
    <n v="0.52424999999999999"/>
  </r>
  <r>
    <x v="0"/>
    <x v="2"/>
    <s v="Hofdünger"/>
    <x v="0"/>
    <x v="1"/>
    <s v="BESTAETIGT (6)"/>
    <n v="10975.18"/>
    <n v="4783.1100000000006"/>
    <x v="80"/>
    <x v="6"/>
    <n v="10.97518"/>
    <n v="4.7831100000000006"/>
    <n v="0.548759"/>
    <n v="0.23915550000000002"/>
  </r>
  <r>
    <x v="0"/>
    <x v="2"/>
    <s v="Hofdünger"/>
    <x v="0"/>
    <x v="2"/>
    <s v="BESTAETIGT (6)"/>
    <n v="430.5"/>
    <n v="169.5"/>
    <x v="13"/>
    <x v="6"/>
    <n v="0.43049999999999999"/>
    <n v="0.16950000000000001"/>
    <n v="0.43049999999999999"/>
    <n v="0.16950000000000001"/>
  </r>
  <r>
    <x v="0"/>
    <x v="2"/>
    <s v="Hofdünger"/>
    <x v="0"/>
    <x v="4"/>
    <s v="BESTAETIGT (6)"/>
    <n v="34972.009999999995"/>
    <n v="17697.05"/>
    <x v="22"/>
    <x v="6"/>
    <n v="34.972009999999997"/>
    <n v="17.697050000000001"/>
    <n v="1.3988803999999999"/>
    <n v="0.70788200000000001"/>
  </r>
  <r>
    <x v="0"/>
    <x v="2"/>
    <s v="Hofdünger"/>
    <x v="0"/>
    <x v="5"/>
    <s v="BESTAETIGT (6)"/>
    <n v="6635.9999999999991"/>
    <n v="4424"/>
    <x v="15"/>
    <x v="6"/>
    <n v="6.6359999999999992"/>
    <n v="4.4240000000000004"/>
    <n v="0.94799999999999984"/>
    <n v="0.63200000000000001"/>
  </r>
  <r>
    <x v="0"/>
    <x v="2"/>
    <s v="Hofdünger"/>
    <x v="1"/>
    <x v="9"/>
    <s v="BESTAETIGT (6)"/>
    <n v="8321.5"/>
    <n v="5670.5"/>
    <x v="15"/>
    <x v="6"/>
    <n v="8.3215000000000003"/>
    <n v="5.6704999999999997"/>
    <n v="1.1887857142857143"/>
    <n v="0.81007142857142855"/>
  </r>
  <r>
    <x v="0"/>
    <x v="2"/>
    <s v="Hofdünger"/>
    <x v="1"/>
    <x v="10"/>
    <s v="BESTAETIGT (6)"/>
    <n v="1066.5"/>
    <n v="1083"/>
    <x v="10"/>
    <x v="6"/>
    <n v="1.0665"/>
    <n v="1.083"/>
    <n v="0.53325"/>
    <n v="0.54149999999999998"/>
  </r>
  <r>
    <x v="0"/>
    <x v="2"/>
    <s v="Hofdünger"/>
    <x v="1"/>
    <x v="11"/>
    <s v="BESTAETIGT (6)"/>
    <n v="220.56"/>
    <n v="186"/>
    <x v="18"/>
    <x v="6"/>
    <n v="0.22056000000000001"/>
    <n v="0.186"/>
    <n v="4.4111999999999998E-2"/>
    <n v="3.7199999999999997E-2"/>
  </r>
  <r>
    <x v="0"/>
    <x v="2"/>
    <s v="Hofdünger"/>
    <x v="1"/>
    <x v="12"/>
    <s v="BESTAETIGT (6)"/>
    <n v="12523.25"/>
    <n v="6905.95"/>
    <x v="63"/>
    <x v="6"/>
    <n v="12.523250000000001"/>
    <n v="6.9059499999999998"/>
    <n v="0.40397580645161291"/>
    <n v="0.22277258064516128"/>
  </r>
  <r>
    <x v="0"/>
    <x v="2"/>
    <s v="Hofdünger"/>
    <x v="1"/>
    <x v="1"/>
    <s v="BESTAETIGT (6)"/>
    <n v="3252.1"/>
    <n v="1795.75"/>
    <x v="51"/>
    <x v="6"/>
    <n v="3.2521"/>
    <n v="1.79575"/>
    <n v="0.27100833333333335"/>
    <n v="0.14964583333333334"/>
  </r>
  <r>
    <x v="0"/>
    <x v="2"/>
    <s v="Hofdünger"/>
    <x v="1"/>
    <x v="2"/>
    <s v="BESTAETIGT (6)"/>
    <n v="2848"/>
    <n v="1301"/>
    <x v="18"/>
    <x v="6"/>
    <n v="2.8479999999999999"/>
    <n v="1.3009999999999999"/>
    <n v="0.5696"/>
    <n v="0.26019999999999999"/>
  </r>
  <r>
    <x v="0"/>
    <x v="2"/>
    <s v="Recyclingdünger"/>
    <x v="2"/>
    <x v="16"/>
    <s v="BESTAETIGT (6)"/>
    <n v="20437.980000000003"/>
    <n v="8787.0999999999985"/>
    <x v="41"/>
    <x v="6"/>
    <n v="20.437980000000003"/>
    <n v="8.7870999999999988"/>
    <n v="1.8579981818181821"/>
    <n v="0.79882727272727261"/>
  </r>
  <r>
    <x v="1"/>
    <x v="3"/>
    <s v="Hofdünger"/>
    <x v="0"/>
    <x v="1"/>
    <s v="BESTAETIGT (6)"/>
    <n v="41395.119999999995"/>
    <n v="17593.540000000012"/>
    <x v="385"/>
    <x v="6"/>
    <n v="41.395119999999999"/>
    <n v="17.593540000000012"/>
    <n v="0.33654569105691057"/>
    <n v="0.14303691056910578"/>
  </r>
  <r>
    <x v="1"/>
    <x v="3"/>
    <s v="Hofdünger"/>
    <x v="0"/>
    <x v="2"/>
    <s v="BESTAETIGT (6)"/>
    <n v="8099.95"/>
    <n v="3225.0500000000006"/>
    <x v="28"/>
    <x v="6"/>
    <n v="8.0999499999999998"/>
    <n v="3.2250500000000004"/>
    <n v="0.44999722222222222"/>
    <n v="0.17916944444444446"/>
  </r>
  <r>
    <x v="1"/>
    <x v="3"/>
    <s v="Hofdünger"/>
    <x v="0"/>
    <x v="3"/>
    <s v="BESTAETIGT (6)"/>
    <n v="4804.09"/>
    <n v="2170.15"/>
    <x v="84"/>
    <x v="6"/>
    <n v="4.8040900000000004"/>
    <n v="2.17015"/>
    <n v="0.2183677272727273"/>
    <n v="9.8643181818181824E-2"/>
  </r>
  <r>
    <x v="1"/>
    <x v="3"/>
    <s v="Hofdünger"/>
    <x v="0"/>
    <x v="4"/>
    <s v="BESTAETIGT (6)"/>
    <n v="30214.170000000002"/>
    <n v="12481.519999999999"/>
    <x v="100"/>
    <x v="6"/>
    <n v="30.214170000000003"/>
    <n v="12.481519999999998"/>
    <n v="0.37767712500000006"/>
    <n v="0.15601899999999996"/>
  </r>
  <r>
    <x v="1"/>
    <x v="3"/>
    <s v="Hofdünger"/>
    <x v="0"/>
    <x v="5"/>
    <s v="BESTAETIGT (6)"/>
    <n v="3959.41"/>
    <n v="2235.5499999999997"/>
    <x v="28"/>
    <x v="6"/>
    <n v="3.9594099999999997"/>
    <n v="2.2355499999999999"/>
    <n v="0.2199672222222222"/>
    <n v="0.12419722222222222"/>
  </r>
  <r>
    <x v="1"/>
    <x v="3"/>
    <s v="Hofdünger"/>
    <x v="0"/>
    <x v="6"/>
    <s v="BESTAETIGT (6)"/>
    <n v="27628.000000000004"/>
    <n v="15408.499999999998"/>
    <x v="83"/>
    <x v="6"/>
    <n v="27.628000000000004"/>
    <n v="15.408499999999998"/>
    <n v="0.38912676056338036"/>
    <n v="0.21702112676056334"/>
  </r>
  <r>
    <x v="1"/>
    <x v="3"/>
    <s v="Hofdünger"/>
    <x v="1"/>
    <x v="8"/>
    <s v="BESTAETIGT (6)"/>
    <n v="150"/>
    <n v="75"/>
    <x v="13"/>
    <x v="6"/>
    <n v="0.15"/>
    <n v="7.4999999999999997E-2"/>
    <n v="0.15"/>
    <n v="7.4999999999999997E-2"/>
  </r>
  <r>
    <x v="1"/>
    <x v="3"/>
    <s v="Hofdünger"/>
    <x v="1"/>
    <x v="9"/>
    <s v="BESTAETIGT (6)"/>
    <n v="2604"/>
    <n v="2108"/>
    <x v="21"/>
    <x v="6"/>
    <n v="2.6040000000000001"/>
    <n v="2.1080000000000001"/>
    <n v="0.32550000000000001"/>
    <n v="0.26350000000000001"/>
  </r>
  <r>
    <x v="1"/>
    <x v="3"/>
    <s v="Hofdünger"/>
    <x v="1"/>
    <x v="11"/>
    <s v="BESTAETIGT (6)"/>
    <n v="2031.2"/>
    <n v="1315"/>
    <x v="41"/>
    <x v="6"/>
    <n v="2.0312000000000001"/>
    <n v="1.3149999999999999"/>
    <n v="0.18465454545454546"/>
    <n v="0.11954545454545454"/>
  </r>
  <r>
    <x v="1"/>
    <x v="3"/>
    <s v="Hofdünger"/>
    <x v="1"/>
    <x v="12"/>
    <s v="BESTAETIGT (6)"/>
    <n v="5809.5"/>
    <n v="3031.360000000001"/>
    <x v="8"/>
    <x v="6"/>
    <n v="5.8094999999999999"/>
    <n v="3.0313600000000012"/>
    <n v="0.30576315789473685"/>
    <n v="0.1595452631578948"/>
  </r>
  <r>
    <x v="1"/>
    <x v="3"/>
    <s v="Hofdünger"/>
    <x v="1"/>
    <x v="1"/>
    <s v="BESTAETIGT (6)"/>
    <n v="2516.2000000000003"/>
    <n v="1635"/>
    <x v="2"/>
    <x v="6"/>
    <n v="2.5162000000000004"/>
    <n v="1.635"/>
    <n v="0.62905000000000011"/>
    <n v="0.40875"/>
  </r>
  <r>
    <x v="1"/>
    <x v="3"/>
    <s v="Hofdünger"/>
    <x v="1"/>
    <x v="2"/>
    <s v="BESTAETIGT (6)"/>
    <n v="2786.4"/>
    <n v="1190.24"/>
    <x v="16"/>
    <x v="6"/>
    <n v="2.7864"/>
    <n v="1.19024"/>
    <n v="0.27864"/>
    <n v="0.11902399999999999"/>
  </r>
  <r>
    <x v="1"/>
    <x v="3"/>
    <s v="Hofdünger"/>
    <x v="1"/>
    <x v="5"/>
    <s v="BESTAETIGT (6)"/>
    <n v="229.32"/>
    <n v="205.8"/>
    <x v="13"/>
    <x v="6"/>
    <n v="0.22932"/>
    <n v="0.20580000000000001"/>
    <n v="0.22932"/>
    <n v="0.20580000000000001"/>
  </r>
  <r>
    <x v="1"/>
    <x v="3"/>
    <s v="Hofdünger"/>
    <x v="1"/>
    <x v="17"/>
    <s v="BESTAETIGT (6)"/>
    <n v="2419"/>
    <n v="1091.5"/>
    <x v="7"/>
    <x v="6"/>
    <n v="2.419"/>
    <n v="1.0914999999999999"/>
    <n v="0.80633333333333335"/>
    <n v="0.36383333333333329"/>
  </r>
  <r>
    <x v="1"/>
    <x v="3"/>
    <s v="Recyclingdünger"/>
    <x v="2"/>
    <x v="16"/>
    <s v="BESTAETIGT (6)"/>
    <n v="90728.339999999895"/>
    <n v="39678.410000000076"/>
    <x v="223"/>
    <x v="6"/>
    <n v="90.728339999999889"/>
    <n v="39.678410000000078"/>
    <n v="0.4676718556701025"/>
    <n v="0.20452788659793855"/>
  </r>
  <r>
    <x v="1"/>
    <x v="4"/>
    <s v="Hofdünger"/>
    <x v="0"/>
    <x v="1"/>
    <s v="BESTAETIGT (6)"/>
    <n v="525"/>
    <n v="231"/>
    <x v="13"/>
    <x v="6"/>
    <n v="0.52500000000000002"/>
    <n v="0.23100000000000001"/>
    <n v="0.52500000000000002"/>
    <n v="0.23100000000000001"/>
  </r>
  <r>
    <x v="1"/>
    <x v="4"/>
    <s v="Hofdünger"/>
    <x v="0"/>
    <x v="4"/>
    <s v="BESTAETIGT (6)"/>
    <n v="890"/>
    <n v="336"/>
    <x v="18"/>
    <x v="6"/>
    <n v="0.89"/>
    <n v="0.33600000000000002"/>
    <n v="0.17799999999999999"/>
    <n v="6.720000000000001E-2"/>
  </r>
  <r>
    <x v="1"/>
    <x v="4"/>
    <s v="Hofdünger"/>
    <x v="1"/>
    <x v="9"/>
    <s v="BESTAETIGT (6)"/>
    <n v="957.6"/>
    <n v="775.2"/>
    <x v="7"/>
    <x v="6"/>
    <n v="0.95760000000000001"/>
    <n v="0.7752"/>
    <n v="0.31919999999999998"/>
    <n v="0.25840000000000002"/>
  </r>
  <r>
    <x v="1"/>
    <x v="4"/>
    <s v="Hofdünger"/>
    <x v="1"/>
    <x v="11"/>
    <s v="BESTAETIGT (6)"/>
    <n v="1714.24"/>
    <n v="974"/>
    <x v="80"/>
    <x v="6"/>
    <n v="1.71424"/>
    <n v="0.97399999999999998"/>
    <n v="8.5711999999999997E-2"/>
    <n v="4.87E-2"/>
  </r>
  <r>
    <x v="1"/>
    <x v="4"/>
    <s v="Recyclingdünger"/>
    <x v="2"/>
    <x v="16"/>
    <s v="BESTAETIGT (6)"/>
    <n v="4936"/>
    <n v="2468"/>
    <x v="21"/>
    <x v="6"/>
    <n v="4.9359999999999999"/>
    <n v="2.468"/>
    <n v="0.61699999999999999"/>
    <n v="0.3085"/>
  </r>
  <r>
    <x v="1"/>
    <x v="1"/>
    <s v="Hofdünger"/>
    <x v="0"/>
    <x v="1"/>
    <s v="BESTAETIGT (6)"/>
    <n v="7848.79"/>
    <n v="3280.5599999999995"/>
    <x v="60"/>
    <x v="6"/>
    <n v="7.8487900000000002"/>
    <n v="3.2805599999999995"/>
    <n v="0.26162633333333335"/>
    <n v="0.10935199999999998"/>
  </r>
  <r>
    <x v="1"/>
    <x v="1"/>
    <s v="Hofdünger"/>
    <x v="0"/>
    <x v="2"/>
    <s v="BESTAETIGT (6)"/>
    <n v="280"/>
    <n v="110"/>
    <x v="13"/>
    <x v="6"/>
    <n v="0.28000000000000003"/>
    <n v="0.11"/>
    <n v="0.28000000000000003"/>
    <n v="0.11"/>
  </r>
  <r>
    <x v="1"/>
    <x v="1"/>
    <s v="Hofdünger"/>
    <x v="0"/>
    <x v="4"/>
    <s v="BESTAETIGT (6)"/>
    <n v="7063.5"/>
    <n v="3186.76"/>
    <x v="23"/>
    <x v="6"/>
    <n v="7.0635000000000003"/>
    <n v="3.18676"/>
    <n v="0.78483333333333338"/>
    <n v="0.35408444444444442"/>
  </r>
  <r>
    <x v="1"/>
    <x v="1"/>
    <s v="Hofdünger"/>
    <x v="0"/>
    <x v="5"/>
    <s v="BESTAETIGT (6)"/>
    <n v="8329.15"/>
    <n v="4930.8500000000004"/>
    <x v="9"/>
    <x v="6"/>
    <n v="8.3291500000000003"/>
    <n v="4.9308500000000004"/>
    <n v="0.22511216216216218"/>
    <n v="0.13326621621621623"/>
  </r>
  <r>
    <x v="1"/>
    <x v="1"/>
    <s v="Hofdünger"/>
    <x v="1"/>
    <x v="11"/>
    <s v="BESTAETIGT (6)"/>
    <n v="3000.7999999999984"/>
    <n v="1705"/>
    <x v="68"/>
    <x v="6"/>
    <n v="3.0007999999999986"/>
    <n v="1.7050000000000001"/>
    <n v="6.8199999999999969E-2"/>
    <n v="3.875E-2"/>
  </r>
  <r>
    <x v="1"/>
    <x v="1"/>
    <s v="Hofdünger"/>
    <x v="1"/>
    <x v="12"/>
    <s v="BESTAETIGT (6)"/>
    <n v="1209.4499999999998"/>
    <n v="642.75"/>
    <x v="2"/>
    <x v="6"/>
    <n v="1.2094499999999999"/>
    <n v="0.64275000000000004"/>
    <n v="0.30236249999999998"/>
    <n v="0.16068750000000001"/>
  </r>
  <r>
    <x v="1"/>
    <x v="1"/>
    <s v="Hofdünger"/>
    <x v="1"/>
    <x v="1"/>
    <s v="BESTAETIGT (6)"/>
    <n v="717.26"/>
    <n v="421.48"/>
    <x v="7"/>
    <x v="6"/>
    <n v="0.71726000000000001"/>
    <n v="0.42148000000000002"/>
    <n v="0.23908666666666667"/>
    <n v="0.14049333333333333"/>
  </r>
  <r>
    <x v="1"/>
    <x v="1"/>
    <s v="Recyclingdünger"/>
    <x v="2"/>
    <x v="16"/>
    <s v="BESTAETIGT (6)"/>
    <n v="24110.399999999994"/>
    <n v="11093.04"/>
    <x v="31"/>
    <x v="6"/>
    <n v="24.110399999999995"/>
    <n v="11.09304"/>
    <n v="0.86108571428571412"/>
    <n v="0.39618000000000003"/>
  </r>
  <r>
    <x v="1"/>
    <x v="5"/>
    <s v="Hofdünger"/>
    <x v="0"/>
    <x v="1"/>
    <s v="BESTAETIGT (6)"/>
    <n v="5344.0000000000009"/>
    <n v="2506.9600000000005"/>
    <x v="101"/>
    <x v="6"/>
    <n v="5.3440000000000012"/>
    <n v="2.5069600000000003"/>
    <n v="0.16193939393939397"/>
    <n v="7.5968484848484855E-2"/>
  </r>
  <r>
    <x v="1"/>
    <x v="5"/>
    <s v="Hofdünger"/>
    <x v="0"/>
    <x v="5"/>
    <s v="BESTAETIGT (6)"/>
    <n v="316.8"/>
    <n v="211.2"/>
    <x v="13"/>
    <x v="6"/>
    <n v="0.31680000000000003"/>
    <n v="0.2112"/>
    <n v="0.31680000000000003"/>
    <n v="0.2112"/>
  </r>
  <r>
    <x v="1"/>
    <x v="5"/>
    <s v="Hofdünger"/>
    <x v="1"/>
    <x v="12"/>
    <s v="BESTAETIGT (6)"/>
    <n v="1019.72"/>
    <n v="547.38"/>
    <x v="18"/>
    <x v="6"/>
    <n v="1.01972"/>
    <n v="0.54737999999999998"/>
    <n v="0.20394399999999999"/>
    <n v="0.10947599999999999"/>
  </r>
  <r>
    <x v="1"/>
    <x v="5"/>
    <s v="Recyclingdünger"/>
    <x v="2"/>
    <x v="16"/>
    <s v="BESTAETIGT (6)"/>
    <n v="725.28"/>
    <n v="314.15999999999997"/>
    <x v="2"/>
    <x v="6"/>
    <n v="0.72527999999999992"/>
    <n v="0.31415999999999999"/>
    <n v="0.18131999999999998"/>
    <n v="7.8539999999999999E-2"/>
  </r>
  <r>
    <x v="1"/>
    <x v="5"/>
    <s v="(Leer)"/>
    <x v="4"/>
    <x v="23"/>
    <s v="BESTAETIGT (6)"/>
    <n v="295.68"/>
    <n v="270.24"/>
    <x v="13"/>
    <x v="6"/>
    <n v="0.29568"/>
    <n v="0.27024000000000004"/>
    <n v="0.29568"/>
    <n v="0.27024000000000004"/>
  </r>
  <r>
    <x v="1"/>
    <x v="6"/>
    <s v="Hofdünger"/>
    <x v="0"/>
    <x v="1"/>
    <s v="BESTAETIGT (6)"/>
    <n v="52.2"/>
    <n v="21.6"/>
    <x v="13"/>
    <x v="6"/>
    <n v="5.2200000000000003E-2"/>
    <n v="2.1600000000000001E-2"/>
    <n v="5.2200000000000003E-2"/>
    <n v="2.1600000000000001E-2"/>
  </r>
  <r>
    <x v="1"/>
    <x v="6"/>
    <s v="Recyclingdünger"/>
    <x v="2"/>
    <x v="16"/>
    <s v="BESTAETIGT (6)"/>
    <n v="645.54"/>
    <n v="267.95999999999998"/>
    <x v="10"/>
    <x v="6"/>
    <n v="0.64554"/>
    <n v="0.26795999999999998"/>
    <n v="0.32277"/>
    <n v="0.13397999999999999"/>
  </r>
  <r>
    <x v="1"/>
    <x v="10"/>
    <s v="Hofdünger"/>
    <x v="0"/>
    <x v="6"/>
    <s v="BESTAETIGT (6)"/>
    <n v="405"/>
    <n v="210"/>
    <x v="13"/>
    <x v="6"/>
    <n v="0.40500000000000003"/>
    <n v="0.21"/>
    <n v="0.40500000000000003"/>
    <n v="0.21"/>
  </r>
  <r>
    <x v="1"/>
    <x v="12"/>
    <s v="Recyclingdünger"/>
    <x v="2"/>
    <x v="16"/>
    <s v="BESTAETIGT (6)"/>
    <n v="1185.48"/>
    <n v="598.08000000000004"/>
    <x v="13"/>
    <x v="6"/>
    <n v="1.1854800000000001"/>
    <n v="0.59808000000000006"/>
    <n v="1.1854800000000001"/>
    <n v="0.59808000000000006"/>
  </r>
  <r>
    <x v="2"/>
    <x v="0"/>
    <s v="Recyclingdünger"/>
    <x v="2"/>
    <x v="16"/>
    <s v="BESTAETIGT (6)"/>
    <n v="49152.950000000004"/>
    <n v="18324.959999999992"/>
    <x v="169"/>
    <x v="6"/>
    <n v="49.152950000000004"/>
    <n v="18.32495999999999"/>
    <n v="0.62218924050632918"/>
    <n v="0.23196151898734166"/>
  </r>
  <r>
    <x v="2"/>
    <x v="3"/>
    <s v="Hofdünger"/>
    <x v="0"/>
    <x v="0"/>
    <s v="BESTAETIGT (6)"/>
    <n v="2381.6799999999998"/>
    <n v="995.88"/>
    <x v="20"/>
    <x v="6"/>
    <n v="2.3816799999999998"/>
    <n v="0.99587999999999999"/>
    <n v="0.39694666666666661"/>
    <n v="0.16597999999999999"/>
  </r>
  <r>
    <x v="2"/>
    <x v="3"/>
    <s v="Hofdünger"/>
    <x v="0"/>
    <x v="1"/>
    <s v="BESTAETIGT (6)"/>
    <n v="699.88"/>
    <n v="290.88"/>
    <x v="7"/>
    <x v="6"/>
    <n v="0.69987999999999995"/>
    <n v="0.29087999999999997"/>
    <n v="0.23329333333333332"/>
    <n v="9.6959999999999991E-2"/>
  </r>
  <r>
    <x v="2"/>
    <x v="3"/>
    <s v="Hofdünger"/>
    <x v="0"/>
    <x v="3"/>
    <s v="BESTAETIGT (6)"/>
    <n v="260.39999999999998"/>
    <n v="100.8"/>
    <x v="13"/>
    <x v="6"/>
    <n v="0.26039999999999996"/>
    <n v="0.1008"/>
    <n v="0.26039999999999996"/>
    <n v="0.1008"/>
  </r>
  <r>
    <x v="2"/>
    <x v="3"/>
    <s v="Hofdünger"/>
    <x v="0"/>
    <x v="4"/>
    <s v="BESTAETIGT (6)"/>
    <n v="259.2"/>
    <n v="129.6"/>
    <x v="13"/>
    <x v="6"/>
    <n v="0.25919999999999999"/>
    <n v="0.12959999999999999"/>
    <n v="0.25919999999999999"/>
    <n v="0.12959999999999999"/>
  </r>
  <r>
    <x v="2"/>
    <x v="3"/>
    <s v="Hofdünger"/>
    <x v="0"/>
    <x v="6"/>
    <s v="BESTAETIGT (6)"/>
    <n v="66.25"/>
    <n v="37.5"/>
    <x v="13"/>
    <x v="6"/>
    <n v="6.6250000000000003E-2"/>
    <n v="3.7499999999999999E-2"/>
    <n v="6.6250000000000003E-2"/>
    <n v="3.7499999999999999E-2"/>
  </r>
  <r>
    <x v="2"/>
    <x v="3"/>
    <s v="Hofdünger"/>
    <x v="1"/>
    <x v="11"/>
    <s v="BESTAETIGT (6)"/>
    <n v="557.6"/>
    <n v="410"/>
    <x v="10"/>
    <x v="6"/>
    <n v="0.55759999999999998"/>
    <n v="0.41"/>
    <n v="0.27879999999999999"/>
    <n v="0.20499999999999999"/>
  </r>
  <r>
    <x v="2"/>
    <x v="3"/>
    <s v="Hofdünger"/>
    <x v="1"/>
    <x v="12"/>
    <s v="BESTAETIGT (6)"/>
    <n v="3786.61"/>
    <n v="1791.44"/>
    <x v="27"/>
    <x v="6"/>
    <n v="3.78661"/>
    <n v="1.7914400000000001"/>
    <n v="0.29127769230769229"/>
    <n v="0.13780307692307694"/>
  </r>
  <r>
    <x v="2"/>
    <x v="3"/>
    <s v="Hofdünger"/>
    <x v="1"/>
    <x v="1"/>
    <s v="BESTAETIGT (6)"/>
    <n v="338"/>
    <n v="225"/>
    <x v="13"/>
    <x v="6"/>
    <n v="0.33800000000000002"/>
    <n v="0.22500000000000001"/>
    <n v="0.33800000000000002"/>
    <n v="0.22500000000000001"/>
  </r>
  <r>
    <x v="2"/>
    <x v="3"/>
    <s v="Recyclingdünger"/>
    <x v="2"/>
    <x v="16"/>
    <s v="BESTAETIGT (6)"/>
    <n v="40583.420000000013"/>
    <n v="17353.02"/>
    <x v="338"/>
    <x v="6"/>
    <n v="40.583420000000011"/>
    <n v="17.353020000000001"/>
    <n v="0.39787666666666677"/>
    <n v="0.17012764705882355"/>
  </r>
  <r>
    <x v="2"/>
    <x v="4"/>
    <s v="Hofdünger"/>
    <x v="0"/>
    <x v="0"/>
    <s v="BESTAETIGT (6)"/>
    <n v="131182.74"/>
    <n v="51329.74"/>
    <x v="386"/>
    <x v="6"/>
    <n v="131.18274"/>
    <n v="51.329740000000001"/>
    <n v="0.5558590677966101"/>
    <n v="0.21749889830508476"/>
  </r>
  <r>
    <x v="2"/>
    <x v="4"/>
    <s v="Hofdünger"/>
    <x v="0"/>
    <x v="1"/>
    <s v="BESTAETIGT (6)"/>
    <n v="146888.97000000006"/>
    <n v="62087.639999999992"/>
    <x v="374"/>
    <x v="6"/>
    <n v="146.88897000000006"/>
    <n v="62.087639999999993"/>
    <n v="0.28032246183206116"/>
    <n v="0.11848786259541984"/>
  </r>
  <r>
    <x v="2"/>
    <x v="4"/>
    <s v="Hofdünger"/>
    <x v="0"/>
    <x v="2"/>
    <s v="BESTAETIGT (6)"/>
    <n v="28628.200000000004"/>
    <n v="12034.999999999996"/>
    <x v="83"/>
    <x v="6"/>
    <n v="28.628200000000003"/>
    <n v="12.034999999999997"/>
    <n v="0.40321408450704233"/>
    <n v="0.16950704225352109"/>
  </r>
  <r>
    <x v="2"/>
    <x v="4"/>
    <s v="Hofdünger"/>
    <x v="0"/>
    <x v="3"/>
    <s v="BESTAETIGT (6)"/>
    <n v="73539.259999999995"/>
    <n v="33022.080000000002"/>
    <x v="223"/>
    <x v="6"/>
    <n v="73.539259999999999"/>
    <n v="33.022080000000003"/>
    <n v="0.37906835051546389"/>
    <n v="0.17021690721649485"/>
  </r>
  <r>
    <x v="2"/>
    <x v="4"/>
    <s v="Hofdünger"/>
    <x v="0"/>
    <x v="4"/>
    <s v="BESTAETIGT (6)"/>
    <n v="132991.87"/>
    <n v="59588.719999999994"/>
    <x v="96"/>
    <x v="6"/>
    <n v="132.99187000000001"/>
    <n v="59.588719999999995"/>
    <n v="0.43747325657894737"/>
    <n v="0.19601552631578945"/>
  </r>
  <r>
    <x v="2"/>
    <x v="4"/>
    <s v="Hofdünger"/>
    <x v="0"/>
    <x v="5"/>
    <s v="BESTAETIGT (6)"/>
    <n v="39386.159999999996"/>
    <n v="21596.080000000009"/>
    <x v="107"/>
    <x v="6"/>
    <n v="39.386159999999997"/>
    <n v="21.596080000000008"/>
    <n v="0.24312444444444442"/>
    <n v="0.13330913580246917"/>
  </r>
  <r>
    <x v="2"/>
    <x v="4"/>
    <s v="Hofdünger"/>
    <x v="0"/>
    <x v="6"/>
    <s v="BESTAETIGT (6)"/>
    <n v="67461.329999999987"/>
    <n v="34549.869999999995"/>
    <x v="205"/>
    <x v="6"/>
    <n v="67.46132999999999"/>
    <n v="34.549869999999999"/>
    <n v="0.34071378787878781"/>
    <n v="0.17449429292929292"/>
  </r>
  <r>
    <x v="2"/>
    <x v="4"/>
    <s v="Hofdünger"/>
    <x v="1"/>
    <x v="0"/>
    <s v="BESTAETIGT (6)"/>
    <n v="22662.3"/>
    <n v="10651.599999999999"/>
    <x v="152"/>
    <x v="6"/>
    <n v="22.662299999999998"/>
    <n v="10.651599999999998"/>
    <n v="0.55273902439024392"/>
    <n v="0.25979512195121945"/>
  </r>
  <r>
    <x v="2"/>
    <x v="4"/>
    <s v="Hofdünger"/>
    <x v="1"/>
    <x v="8"/>
    <s v="BESTAETIGT (6)"/>
    <n v="12457.599999999999"/>
    <n v="5907.9500000000007"/>
    <x v="113"/>
    <x v="6"/>
    <n v="12.457599999999999"/>
    <n v="5.9079500000000005"/>
    <n v="0.23956923076923076"/>
    <n v="0.11361442307692309"/>
  </r>
  <r>
    <x v="2"/>
    <x v="4"/>
    <s v="Hofdünger"/>
    <x v="1"/>
    <x v="18"/>
    <s v="BESTAETIGT (6)"/>
    <n v="4564.0599999999995"/>
    <n v="3350.46"/>
    <x v="15"/>
    <x v="6"/>
    <n v="4.5640599999999996"/>
    <n v="3.35046"/>
    <n v="0.65200857142857138"/>
    <n v="0.47863714285714287"/>
  </r>
  <r>
    <x v="2"/>
    <x v="4"/>
    <s v="Hofdünger"/>
    <x v="1"/>
    <x v="9"/>
    <s v="BESTAETIGT (6)"/>
    <n v="90866"/>
    <n v="63331.150000000016"/>
    <x v="106"/>
    <x v="6"/>
    <n v="90.866"/>
    <n v="63.331150000000015"/>
    <n v="0.46597948717948717"/>
    <n v="0.32477512820512827"/>
  </r>
  <r>
    <x v="2"/>
    <x v="4"/>
    <s v="Hofdünger"/>
    <x v="1"/>
    <x v="10"/>
    <s v="BESTAETIGT (6)"/>
    <n v="486"/>
    <n v="545.25"/>
    <x v="2"/>
    <x v="6"/>
    <n v="0.48599999999999999"/>
    <n v="0.54525000000000001"/>
    <n v="0.1215"/>
    <n v="0.1363125"/>
  </r>
  <r>
    <x v="2"/>
    <x v="4"/>
    <s v="Hofdünger"/>
    <x v="1"/>
    <x v="11"/>
    <s v="BESTAETIGT (6)"/>
    <n v="38473.350000000013"/>
    <n v="29943.940000000006"/>
    <x v="110"/>
    <x v="6"/>
    <n v="38.473350000000011"/>
    <n v="29.943940000000005"/>
    <n v="0.12410758064516132"/>
    <n v="9.6593354838709691E-2"/>
  </r>
  <r>
    <x v="2"/>
    <x v="4"/>
    <s v="Hofdünger"/>
    <x v="1"/>
    <x v="12"/>
    <s v="BESTAETIGT (6)"/>
    <n v="43571.74"/>
    <n v="22804.439999999995"/>
    <x v="290"/>
    <x v="6"/>
    <n v="43.571739999999998"/>
    <n v="22.804439999999996"/>
    <n v="0.33008893939393941"/>
    <n v="0.17276090909090905"/>
  </r>
  <r>
    <x v="2"/>
    <x v="4"/>
    <s v="Hofdünger"/>
    <x v="1"/>
    <x v="1"/>
    <s v="BESTAETIGT (6)"/>
    <n v="22417.760000000002"/>
    <n v="12459.200000000003"/>
    <x v="197"/>
    <x v="6"/>
    <n v="22.417760000000001"/>
    <n v="12.459200000000003"/>
    <n v="0.30294270270270274"/>
    <n v="0.1683675675675676"/>
  </r>
  <r>
    <x v="2"/>
    <x v="4"/>
    <s v="Hofdünger"/>
    <x v="1"/>
    <x v="2"/>
    <s v="BESTAETIGT (6)"/>
    <n v="16006.1"/>
    <n v="6934.6599999999989"/>
    <x v="5"/>
    <x v="6"/>
    <n v="16.0061"/>
    <n v="6.9346599999999992"/>
    <n v="0.40015250000000002"/>
    <n v="0.17336649999999998"/>
  </r>
  <r>
    <x v="2"/>
    <x v="4"/>
    <s v="Hofdünger"/>
    <x v="1"/>
    <x v="14"/>
    <s v="BESTAETIGT (6)"/>
    <n v="1433.9"/>
    <n v="619.9"/>
    <x v="27"/>
    <x v="6"/>
    <n v="1.4339000000000002"/>
    <n v="0.61990000000000001"/>
    <n v="0.11030000000000001"/>
    <n v="4.7684615384615388E-2"/>
  </r>
  <r>
    <x v="2"/>
    <x v="4"/>
    <s v="Hofdünger"/>
    <x v="1"/>
    <x v="4"/>
    <s v="BESTAETIGT (6)"/>
    <n v="2533.5"/>
    <n v="2195.75"/>
    <x v="21"/>
    <x v="6"/>
    <n v="2.5335000000000001"/>
    <n v="2.1957499999999999"/>
    <n v="0.31668750000000001"/>
    <n v="0.27446874999999998"/>
  </r>
  <r>
    <x v="2"/>
    <x v="4"/>
    <s v="Hofdünger"/>
    <x v="1"/>
    <x v="4"/>
    <s v="SPAETER_ERFASST (9)"/>
    <n v="450"/>
    <n v="337"/>
    <x v="13"/>
    <x v="6"/>
    <n v="0.45"/>
    <n v="0.33700000000000002"/>
    <n v="0.45"/>
    <n v="0.33700000000000002"/>
  </r>
  <r>
    <x v="2"/>
    <x v="4"/>
    <s v="Hofdünger"/>
    <x v="1"/>
    <x v="5"/>
    <s v="BESTAETIGT (6)"/>
    <n v="1350.6"/>
    <n v="1064"/>
    <x v="7"/>
    <x v="6"/>
    <n v="1.3505999999999998"/>
    <n v="1.0640000000000001"/>
    <n v="0.45019999999999993"/>
    <n v="0.35466666666666669"/>
  </r>
  <r>
    <x v="2"/>
    <x v="4"/>
    <s v="Hofdünger"/>
    <x v="1"/>
    <x v="15"/>
    <s v="BESTAETIGT (6)"/>
    <n v="2940"/>
    <n v="2415"/>
    <x v="2"/>
    <x v="6"/>
    <n v="2.94"/>
    <n v="2.415"/>
    <n v="0.73499999999999999"/>
    <n v="0.60375000000000001"/>
  </r>
  <r>
    <x v="2"/>
    <x v="4"/>
    <s v="Hofdünger"/>
    <x v="1"/>
    <x v="17"/>
    <s v="BESTAETIGT (6)"/>
    <n v="376"/>
    <n v="166.82"/>
    <x v="2"/>
    <x v="6"/>
    <n v="0.376"/>
    <n v="0.16682"/>
    <n v="9.4E-2"/>
    <n v="4.1704999999999999E-2"/>
  </r>
  <r>
    <x v="2"/>
    <x v="4"/>
    <s v="Recyclingdünger"/>
    <x v="2"/>
    <x v="16"/>
    <s v="BESTAETIGT (6)"/>
    <n v="687204.62000000023"/>
    <n v="337112.31999999972"/>
    <x v="387"/>
    <x v="6"/>
    <n v="687.2046200000002"/>
    <n v="337.11231999999973"/>
    <n v="0.38520438340807184"/>
    <n v="0.18896430493273528"/>
  </r>
  <r>
    <x v="2"/>
    <x v="4"/>
    <s v="(Leer)"/>
    <x v="4"/>
    <x v="23"/>
    <s v="BESTAETIGT (6)"/>
    <n v="14950.07"/>
    <n v="13013.569999999998"/>
    <x v="121"/>
    <x v="6"/>
    <n v="14.95007"/>
    <n v="13.013569999999998"/>
    <n v="0.32500152173913044"/>
    <n v="0.28290369565217388"/>
  </r>
  <r>
    <x v="2"/>
    <x v="7"/>
    <s v="Recyclingdünger"/>
    <x v="2"/>
    <x v="16"/>
    <s v="BESTAETIGT (6)"/>
    <n v="12973.7"/>
    <n v="8394.1"/>
    <x v="2"/>
    <x v="6"/>
    <n v="12.973700000000001"/>
    <n v="8.3940999999999999"/>
    <n v="3.2434250000000002"/>
    <n v="2.098525"/>
  </r>
  <r>
    <x v="2"/>
    <x v="1"/>
    <s v="Hofdünger"/>
    <x v="0"/>
    <x v="3"/>
    <s v="BESTAETIGT (6)"/>
    <n v="750"/>
    <n v="350"/>
    <x v="10"/>
    <x v="6"/>
    <n v="0.75"/>
    <n v="0.35"/>
    <n v="0.375"/>
    <n v="0.17499999999999999"/>
  </r>
  <r>
    <x v="2"/>
    <x v="1"/>
    <s v="Hofdünger"/>
    <x v="1"/>
    <x v="0"/>
    <s v="BESTAETIGT (6)"/>
    <n v="860"/>
    <n v="660"/>
    <x v="2"/>
    <x v="6"/>
    <n v="0.86"/>
    <n v="0.66"/>
    <n v="0.215"/>
    <n v="0.16500000000000001"/>
  </r>
  <r>
    <x v="2"/>
    <x v="1"/>
    <s v="Hofdünger"/>
    <x v="1"/>
    <x v="9"/>
    <s v="BESTAETIGT (6)"/>
    <n v="7369.8"/>
    <n v="5556.4000000000015"/>
    <x v="28"/>
    <x v="6"/>
    <n v="7.3698000000000006"/>
    <n v="5.5564000000000018"/>
    <n v="0.40943333333333337"/>
    <n v="0.30868888888888901"/>
  </r>
  <r>
    <x v="2"/>
    <x v="1"/>
    <s v="Hofdünger"/>
    <x v="1"/>
    <x v="11"/>
    <s v="BESTAETIGT (6)"/>
    <n v="2503.8000000000002"/>
    <n v="1557"/>
    <x v="20"/>
    <x v="6"/>
    <n v="2.5038"/>
    <n v="1.5569999999999999"/>
    <n v="0.4173"/>
    <n v="0.25950000000000001"/>
  </r>
  <r>
    <x v="2"/>
    <x v="1"/>
    <s v="Hofdünger"/>
    <x v="1"/>
    <x v="12"/>
    <s v="BESTAETIGT (6)"/>
    <n v="4512.6000000000004"/>
    <n v="2710.5"/>
    <x v="23"/>
    <x v="6"/>
    <n v="4.5125999999999999"/>
    <n v="2.7105000000000001"/>
    <n v="0.50139999999999996"/>
    <n v="0.30116666666666669"/>
  </r>
  <r>
    <x v="2"/>
    <x v="1"/>
    <s v="Hofdünger"/>
    <x v="1"/>
    <x v="1"/>
    <s v="BESTAETIGT (6)"/>
    <n v="688.18000000000006"/>
    <n v="461.25"/>
    <x v="18"/>
    <x v="6"/>
    <n v="0.68818000000000001"/>
    <n v="0.46124999999999999"/>
    <n v="0.13763600000000001"/>
    <n v="9.2249999999999999E-2"/>
  </r>
  <r>
    <x v="2"/>
    <x v="1"/>
    <s v="Hofdünger"/>
    <x v="1"/>
    <x v="14"/>
    <s v="BESTAETIGT (6)"/>
    <n v="369"/>
    <n v="166.5"/>
    <x v="7"/>
    <x v="6"/>
    <n v="0.36899999999999999"/>
    <n v="0.16650000000000001"/>
    <n v="0.123"/>
    <n v="5.5500000000000001E-2"/>
  </r>
  <r>
    <x v="2"/>
    <x v="1"/>
    <s v="Hofdünger"/>
    <x v="1"/>
    <x v="5"/>
    <s v="BESTAETIGT (6)"/>
    <n v="163.80000000000001"/>
    <n v="147"/>
    <x v="13"/>
    <x v="6"/>
    <n v="0.1638"/>
    <n v="0.14699999999999999"/>
    <n v="0.1638"/>
    <n v="0.14699999999999999"/>
  </r>
  <r>
    <x v="2"/>
    <x v="1"/>
    <s v="Hofdünger"/>
    <x v="1"/>
    <x v="17"/>
    <s v="BESTAETIGT (6)"/>
    <n v="123"/>
    <n v="55.5"/>
    <x v="13"/>
    <x v="6"/>
    <n v="0.123"/>
    <n v="5.5500000000000001E-2"/>
    <n v="0.123"/>
    <n v="5.5500000000000001E-2"/>
  </r>
  <r>
    <x v="2"/>
    <x v="1"/>
    <s v="Recyclingdünger"/>
    <x v="2"/>
    <x v="16"/>
    <s v="BESTAETIGT (6)"/>
    <n v="142268.3900000001"/>
    <n v="55859.05"/>
    <x v="301"/>
    <x v="6"/>
    <n v="142.2683900000001"/>
    <n v="55.859050000000003"/>
    <n v="0.38450916216216241"/>
    <n v="0.15097040540540541"/>
  </r>
  <r>
    <x v="2"/>
    <x v="1"/>
    <s v="(Leer)"/>
    <x v="4"/>
    <x v="23"/>
    <s v="BESTAETIGT (6)"/>
    <n v="1404"/>
    <n v="1344"/>
    <x v="2"/>
    <x v="6"/>
    <n v="1.4039999999999999"/>
    <n v="1.3440000000000001"/>
    <n v="0.35099999999999998"/>
    <n v="0.33600000000000002"/>
  </r>
  <r>
    <x v="2"/>
    <x v="5"/>
    <s v="Hofdünger"/>
    <x v="0"/>
    <x v="0"/>
    <s v="BESTAETIGT (6)"/>
    <n v="648.79999999999995"/>
    <n v="259.2"/>
    <x v="10"/>
    <x v="6"/>
    <n v="0.64879999999999993"/>
    <n v="0.25919999999999999"/>
    <n v="0.32439999999999997"/>
    <n v="0.12959999999999999"/>
  </r>
  <r>
    <x v="2"/>
    <x v="5"/>
    <s v="Hofdünger"/>
    <x v="0"/>
    <x v="3"/>
    <s v="BESTAETIGT (6)"/>
    <n v="32.4"/>
    <n v="12"/>
    <x v="13"/>
    <x v="6"/>
    <n v="3.2399999999999998E-2"/>
    <n v="1.2E-2"/>
    <n v="3.2399999999999998E-2"/>
    <n v="1.2E-2"/>
  </r>
  <r>
    <x v="2"/>
    <x v="5"/>
    <s v="Hofdünger"/>
    <x v="0"/>
    <x v="4"/>
    <s v="BESTAETIGT (6)"/>
    <n v="26734.5"/>
    <n v="13527.3"/>
    <x v="47"/>
    <x v="6"/>
    <n v="26.734500000000001"/>
    <n v="13.527299999999999"/>
    <n v="1.67090625"/>
    <n v="0.84545624999999991"/>
  </r>
  <r>
    <x v="2"/>
    <x v="5"/>
    <s v="Hofdünger"/>
    <x v="0"/>
    <x v="6"/>
    <s v="BESTAETIGT (6)"/>
    <n v="755.7"/>
    <n v="366.4"/>
    <x v="18"/>
    <x v="6"/>
    <n v="0.75570000000000004"/>
    <n v="0.3664"/>
    <n v="0.15114"/>
    <n v="7.3279999999999998E-2"/>
  </r>
  <r>
    <x v="2"/>
    <x v="5"/>
    <s v="Hofdünger"/>
    <x v="1"/>
    <x v="0"/>
    <s v="BESTAETIGT (6)"/>
    <n v="1176"/>
    <n v="532"/>
    <x v="2"/>
    <x v="6"/>
    <n v="1.1759999999999999"/>
    <n v="0.53200000000000003"/>
    <n v="0.29399999999999998"/>
    <n v="0.13300000000000001"/>
  </r>
  <r>
    <x v="2"/>
    <x v="5"/>
    <s v="Hofdünger"/>
    <x v="1"/>
    <x v="9"/>
    <s v="BESTAETIGT (6)"/>
    <n v="920"/>
    <n v="644"/>
    <x v="10"/>
    <x v="6"/>
    <n v="0.92"/>
    <n v="0.64400000000000002"/>
    <n v="0.46"/>
    <n v="0.32200000000000001"/>
  </r>
  <r>
    <x v="2"/>
    <x v="5"/>
    <s v="Hofdünger"/>
    <x v="1"/>
    <x v="11"/>
    <s v="BESTAETIGT (6)"/>
    <n v="571.20000000000005"/>
    <n v="705"/>
    <x v="18"/>
    <x v="6"/>
    <n v="0.57120000000000004"/>
    <n v="0.70499999999999996"/>
    <n v="0.11424000000000001"/>
    <n v="0.14099999999999999"/>
  </r>
  <r>
    <x v="2"/>
    <x v="5"/>
    <s v="Recyclingdünger"/>
    <x v="2"/>
    <x v="16"/>
    <s v="BESTAETIGT (6)"/>
    <n v="4719.8899999999994"/>
    <n v="3756.92"/>
    <x v="80"/>
    <x v="6"/>
    <n v="4.7198899999999995"/>
    <n v="3.75692"/>
    <n v="0.23599449999999997"/>
    <n v="0.18784600000000001"/>
  </r>
  <r>
    <x v="2"/>
    <x v="19"/>
    <s v="Recyclingdünger"/>
    <x v="2"/>
    <x v="16"/>
    <s v="BESTAETIGT (6)"/>
    <n v="1462.4699999999998"/>
    <n v="594.15"/>
    <x v="20"/>
    <x v="6"/>
    <n v="1.4624699999999997"/>
    <n v="0.59414999999999996"/>
    <n v="0.24374499999999996"/>
    <n v="9.9024999999999988E-2"/>
  </r>
  <r>
    <x v="2"/>
    <x v="17"/>
    <s v="Recyclingdünger"/>
    <x v="2"/>
    <x v="16"/>
    <s v="BESTAETIGT (6)"/>
    <n v="5393.0800000000008"/>
    <n v="2445.2400000000002"/>
    <x v="16"/>
    <x v="6"/>
    <n v="5.3930800000000012"/>
    <n v="2.4452400000000001"/>
    <n v="0.53930800000000012"/>
    <n v="0.24452400000000002"/>
  </r>
  <r>
    <x v="2"/>
    <x v="16"/>
    <s v="Recyclingdünger"/>
    <x v="2"/>
    <x v="16"/>
    <s v="BESTAETIGT (6)"/>
    <n v="265.2"/>
    <n v="105.06"/>
    <x v="13"/>
    <x v="6"/>
    <n v="0.26519999999999999"/>
    <n v="0.10506"/>
    <n v="0.26519999999999999"/>
    <n v="0.10506"/>
  </r>
  <r>
    <x v="2"/>
    <x v="6"/>
    <s v="Hofdünger"/>
    <x v="0"/>
    <x v="0"/>
    <s v="BESTAETIGT (6)"/>
    <n v="985.19999999999993"/>
    <n v="434.2"/>
    <x v="7"/>
    <x v="6"/>
    <n v="0.98519999999999996"/>
    <n v="0.43419999999999997"/>
    <n v="0.32839999999999997"/>
    <n v="0.14473333333333332"/>
  </r>
  <r>
    <x v="2"/>
    <x v="6"/>
    <s v="Hofdünger"/>
    <x v="0"/>
    <x v="1"/>
    <s v="BESTAETIGT (6)"/>
    <n v="3901"/>
    <n v="1599"/>
    <x v="19"/>
    <x v="6"/>
    <n v="3.9009999999999998"/>
    <n v="1.599"/>
    <n v="0.27864285714285714"/>
    <n v="0.11421428571428571"/>
  </r>
  <r>
    <x v="2"/>
    <x v="6"/>
    <s v="Hofdünger"/>
    <x v="0"/>
    <x v="2"/>
    <s v="BESTAETIGT (6)"/>
    <n v="688.8"/>
    <n v="271.2"/>
    <x v="13"/>
    <x v="6"/>
    <n v="0.68879999999999997"/>
    <n v="0.2712"/>
    <n v="0.68879999999999997"/>
    <n v="0.2712"/>
  </r>
  <r>
    <x v="2"/>
    <x v="6"/>
    <s v="Hofdünger"/>
    <x v="0"/>
    <x v="3"/>
    <s v="BESTAETIGT (6)"/>
    <n v="1749.75"/>
    <n v="762.75"/>
    <x v="10"/>
    <x v="6"/>
    <n v="1.7497499999999999"/>
    <n v="0.76275000000000004"/>
    <n v="0.87487499999999996"/>
    <n v="0.38137500000000002"/>
  </r>
  <r>
    <x v="2"/>
    <x v="6"/>
    <s v="Hofdünger"/>
    <x v="0"/>
    <x v="4"/>
    <s v="BESTAETIGT (6)"/>
    <n v="1193.3"/>
    <n v="533.70000000000005"/>
    <x v="18"/>
    <x v="6"/>
    <n v="1.1933"/>
    <n v="0.53370000000000006"/>
    <n v="0.23866000000000001"/>
    <n v="0.10674000000000002"/>
  </r>
  <r>
    <x v="2"/>
    <x v="6"/>
    <s v="Hofdünger"/>
    <x v="0"/>
    <x v="5"/>
    <s v="BESTAETIGT (6)"/>
    <n v="230"/>
    <n v="129"/>
    <x v="10"/>
    <x v="6"/>
    <n v="0.23"/>
    <n v="0.129"/>
    <n v="0.115"/>
    <n v="6.4500000000000002E-2"/>
  </r>
  <r>
    <x v="2"/>
    <x v="6"/>
    <s v="Hofdünger"/>
    <x v="0"/>
    <x v="6"/>
    <s v="BESTAETIGT (6)"/>
    <n v="2215.6099999999997"/>
    <n v="925.71"/>
    <x v="41"/>
    <x v="6"/>
    <n v="2.2156099999999999"/>
    <n v="0.92571000000000003"/>
    <n v="0.20141909090909091"/>
    <n v="8.4155454545454547E-2"/>
  </r>
  <r>
    <x v="2"/>
    <x v="6"/>
    <s v="Hofdünger"/>
    <x v="1"/>
    <x v="9"/>
    <s v="BESTAETIGT (6)"/>
    <n v="8644.86"/>
    <n v="5743.8800000000019"/>
    <x v="14"/>
    <x v="6"/>
    <n v="8.6448600000000013"/>
    <n v="5.7438800000000017"/>
    <n v="0.36020250000000004"/>
    <n v="0.23932833333333339"/>
  </r>
  <r>
    <x v="2"/>
    <x v="6"/>
    <s v="Hofdünger"/>
    <x v="1"/>
    <x v="11"/>
    <s v="BESTAETIGT (6)"/>
    <n v="2015.46"/>
    <n v="1537.5"/>
    <x v="15"/>
    <x v="6"/>
    <n v="2.01546"/>
    <n v="1.5375000000000001"/>
    <n v="0.28792285714285715"/>
    <n v="0.21964285714285717"/>
  </r>
  <r>
    <x v="2"/>
    <x v="6"/>
    <s v="Hofdünger"/>
    <x v="1"/>
    <x v="1"/>
    <s v="BESTAETIGT (6)"/>
    <n v="1174.8"/>
    <n v="780.75"/>
    <x v="20"/>
    <x v="6"/>
    <n v="1.1747999999999998"/>
    <n v="0.78075000000000006"/>
    <n v="0.19579999999999997"/>
    <n v="0.13012500000000002"/>
  </r>
  <r>
    <x v="2"/>
    <x v="6"/>
    <s v="Hofdünger"/>
    <x v="1"/>
    <x v="2"/>
    <s v="BESTAETIGT (6)"/>
    <n v="315.89999999999998"/>
    <n v="134.94"/>
    <x v="10"/>
    <x v="6"/>
    <n v="0.31589999999999996"/>
    <n v="0.13494"/>
    <n v="0.15794999999999998"/>
    <n v="6.7470000000000002E-2"/>
  </r>
  <r>
    <x v="2"/>
    <x v="6"/>
    <s v="Recyclingdünger"/>
    <x v="2"/>
    <x v="16"/>
    <s v="BESTAETIGT (6)"/>
    <n v="93887.77"/>
    <n v="50376.310000000005"/>
    <x v="34"/>
    <x v="6"/>
    <n v="93.887770000000003"/>
    <n v="50.376310000000004"/>
    <n v="1.9559952083333334"/>
    <n v="1.0495064583333333"/>
  </r>
  <r>
    <x v="2"/>
    <x v="15"/>
    <s v="Recyclingdünger"/>
    <x v="2"/>
    <x v="16"/>
    <s v="BESTAETIGT (6)"/>
    <n v="1230.7"/>
    <n v="446.4"/>
    <x v="13"/>
    <x v="6"/>
    <n v="1.2307000000000001"/>
    <n v="0.44639999999999996"/>
    <n v="1.2307000000000001"/>
    <n v="0.44639999999999996"/>
  </r>
  <r>
    <x v="2"/>
    <x v="8"/>
    <s v="Hofdünger"/>
    <x v="0"/>
    <x v="6"/>
    <s v="BESTAETIGT (6)"/>
    <n v="348.29999999999995"/>
    <n v="180.9"/>
    <x v="10"/>
    <x v="6"/>
    <n v="0.34829999999999994"/>
    <n v="0.18090000000000001"/>
    <n v="0.17414999999999997"/>
    <n v="9.0450000000000003E-2"/>
  </r>
  <r>
    <x v="2"/>
    <x v="8"/>
    <s v="Recyclingdünger"/>
    <x v="2"/>
    <x v="16"/>
    <s v="BESTAETIGT (6)"/>
    <n v="16318.290000000005"/>
    <n v="6752.4000000000005"/>
    <x v="111"/>
    <x v="6"/>
    <n v="16.318290000000005"/>
    <n v="6.7524000000000006"/>
    <n v="0.30789226415094351"/>
    <n v="0.12740377358490568"/>
  </r>
  <r>
    <x v="2"/>
    <x v="22"/>
    <s v="Recyclingdünger"/>
    <x v="2"/>
    <x v="16"/>
    <s v="BESTAETIGT (6)"/>
    <n v="81117.61"/>
    <n v="34864.32"/>
    <x v="91"/>
    <x v="6"/>
    <n v="81.117609999999999"/>
    <n v="34.864319999999999"/>
    <n v="1.374874745762712"/>
    <n v="0.5909206779661017"/>
  </r>
  <r>
    <x v="2"/>
    <x v="9"/>
    <s v="Hofdünger"/>
    <x v="0"/>
    <x v="1"/>
    <s v="BESTAETIGT (6)"/>
    <n v="198"/>
    <n v="81"/>
    <x v="13"/>
    <x v="6"/>
    <n v="0.19800000000000001"/>
    <n v="8.1000000000000003E-2"/>
    <n v="0.19800000000000001"/>
    <n v="8.1000000000000003E-2"/>
  </r>
  <r>
    <x v="2"/>
    <x v="9"/>
    <s v="Hofdünger"/>
    <x v="0"/>
    <x v="3"/>
    <s v="BESTAETIGT (6)"/>
    <n v="69"/>
    <n v="34.5"/>
    <x v="13"/>
    <x v="6"/>
    <n v="6.9000000000000006E-2"/>
    <n v="3.4500000000000003E-2"/>
    <n v="6.9000000000000006E-2"/>
    <n v="3.4500000000000003E-2"/>
  </r>
  <r>
    <x v="2"/>
    <x v="9"/>
    <s v="Hofdünger"/>
    <x v="0"/>
    <x v="4"/>
    <s v="BESTAETIGT (6)"/>
    <n v="315"/>
    <n v="162"/>
    <x v="13"/>
    <x v="6"/>
    <n v="0.315"/>
    <n v="0.16200000000000001"/>
    <n v="0.315"/>
    <n v="0.16200000000000001"/>
  </r>
  <r>
    <x v="2"/>
    <x v="9"/>
    <s v="Hofdünger"/>
    <x v="0"/>
    <x v="6"/>
    <s v="BESTAETIGT (6)"/>
    <n v="973.5"/>
    <n v="391.5"/>
    <x v="7"/>
    <x v="6"/>
    <n v="0.97350000000000003"/>
    <n v="0.39150000000000001"/>
    <n v="0.32450000000000001"/>
    <n v="0.1305"/>
  </r>
  <r>
    <x v="2"/>
    <x v="9"/>
    <s v="Recyclingdünger"/>
    <x v="2"/>
    <x v="16"/>
    <s v="BESTAETIGT (6)"/>
    <n v="5719.78"/>
    <n v="2477.5800000000008"/>
    <x v="45"/>
    <x v="6"/>
    <n v="5.7197800000000001"/>
    <n v="2.477580000000001"/>
    <n v="0.16342228571428571"/>
    <n v="7.0788000000000031E-2"/>
  </r>
  <r>
    <x v="2"/>
    <x v="10"/>
    <s v="Recyclingdünger"/>
    <x v="2"/>
    <x v="16"/>
    <s v="BESTAETIGT (6)"/>
    <n v="47426.34"/>
    <n v="20146.189999999999"/>
    <x v="313"/>
    <x v="6"/>
    <n v="47.426339999999996"/>
    <n v="20.146189999999997"/>
    <n v="0.43913277777777776"/>
    <n v="0.18653879629629627"/>
  </r>
  <r>
    <x v="2"/>
    <x v="2"/>
    <s v="Recyclingdünger"/>
    <x v="2"/>
    <x v="16"/>
    <s v="BESTAETIGT (6)"/>
    <n v="110843.87999999999"/>
    <n v="44517.080000000009"/>
    <x v="277"/>
    <x v="6"/>
    <n v="110.84387999999998"/>
    <n v="44.517080000000007"/>
    <n v="1.0076716363636362"/>
    <n v="0.40470072727272732"/>
  </r>
  <r>
    <x v="2"/>
    <x v="11"/>
    <s v="Hofdünger"/>
    <x v="0"/>
    <x v="0"/>
    <s v="BESTAETIGT (6)"/>
    <n v="1360"/>
    <n v="552.5"/>
    <x v="7"/>
    <x v="6"/>
    <n v="1.36"/>
    <n v="0.55249999999999999"/>
    <n v="0.45333333333333337"/>
    <n v="0.18416666666666667"/>
  </r>
  <r>
    <x v="2"/>
    <x v="11"/>
    <s v="Hofdünger"/>
    <x v="0"/>
    <x v="1"/>
    <s v="BESTAETIGT (6)"/>
    <n v="880"/>
    <n v="360"/>
    <x v="10"/>
    <x v="6"/>
    <n v="0.88"/>
    <n v="0.36"/>
    <n v="0.44"/>
    <n v="0.18"/>
  </r>
  <r>
    <x v="2"/>
    <x v="11"/>
    <s v="Hofdünger"/>
    <x v="0"/>
    <x v="3"/>
    <s v="BESTAETIGT (6)"/>
    <n v="414"/>
    <n v="207"/>
    <x v="13"/>
    <x v="6"/>
    <n v="0.41399999999999998"/>
    <n v="0.20699999999999999"/>
    <n v="0.41399999999999998"/>
    <n v="0.20699999999999999"/>
  </r>
  <r>
    <x v="2"/>
    <x v="11"/>
    <s v="Hofdünger"/>
    <x v="0"/>
    <x v="4"/>
    <s v="BESTAETIGT (6)"/>
    <n v="2163"/>
    <n v="1112.3999999999999"/>
    <x v="20"/>
    <x v="6"/>
    <n v="2.1629999999999998"/>
    <n v="1.1123999999999998"/>
    <n v="0.36049999999999999"/>
    <n v="0.18539999999999998"/>
  </r>
  <r>
    <x v="2"/>
    <x v="11"/>
    <s v="Hofdünger"/>
    <x v="0"/>
    <x v="5"/>
    <s v="BESTAETIGT (6)"/>
    <n v="231"/>
    <n v="133"/>
    <x v="13"/>
    <x v="6"/>
    <n v="0.23100000000000001"/>
    <n v="0.13300000000000001"/>
    <n v="0.23100000000000001"/>
    <n v="0.13300000000000001"/>
  </r>
  <r>
    <x v="2"/>
    <x v="11"/>
    <s v="Hofdünger"/>
    <x v="0"/>
    <x v="6"/>
    <s v="BESTAETIGT (6)"/>
    <n v="1496.02"/>
    <n v="619.57999999999993"/>
    <x v="2"/>
    <x v="6"/>
    <n v="1.4960199999999999"/>
    <n v="0.61957999999999991"/>
    <n v="0.37400499999999998"/>
    <n v="0.15489499999999998"/>
  </r>
  <r>
    <x v="2"/>
    <x v="11"/>
    <s v="Hofdünger"/>
    <x v="1"/>
    <x v="12"/>
    <s v="BESTAETIGT (6)"/>
    <n v="361.6"/>
    <n v="160"/>
    <x v="13"/>
    <x v="6"/>
    <n v="0.36160000000000003"/>
    <n v="0.16"/>
    <n v="0.36160000000000003"/>
    <n v="0.16"/>
  </r>
  <r>
    <x v="2"/>
    <x v="11"/>
    <s v="Recyclingdünger"/>
    <x v="2"/>
    <x v="16"/>
    <s v="BESTAETIGT (6)"/>
    <n v="3862"/>
    <n v="1825.1999999999998"/>
    <x v="18"/>
    <x v="6"/>
    <n v="3.8620000000000001"/>
    <n v="1.8251999999999997"/>
    <n v="0.77239999999999998"/>
    <n v="0.36503999999999992"/>
  </r>
  <r>
    <x v="2"/>
    <x v="12"/>
    <s v="Hofdünger"/>
    <x v="0"/>
    <x v="0"/>
    <s v="BESTAETIGT (6)"/>
    <n v="2008.88"/>
    <n v="847.88"/>
    <x v="10"/>
    <x v="6"/>
    <n v="2.00888"/>
    <n v="0.84787999999999997"/>
    <n v="1.00444"/>
    <n v="0.42393999999999998"/>
  </r>
  <r>
    <x v="2"/>
    <x v="12"/>
    <s v="Hofdünger"/>
    <x v="0"/>
    <x v="1"/>
    <s v="BESTAETIGT (6)"/>
    <n v="9456"/>
    <n v="4674.5"/>
    <x v="25"/>
    <x v="6"/>
    <n v="9.4559999999999995"/>
    <n v="4.6745000000000001"/>
    <n v="0.36369230769230765"/>
    <n v="0.17978846153846154"/>
  </r>
  <r>
    <x v="2"/>
    <x v="12"/>
    <s v="Hofdünger"/>
    <x v="0"/>
    <x v="2"/>
    <s v="BESTAETIGT (6)"/>
    <n v="1241"/>
    <n v="479"/>
    <x v="10"/>
    <x v="6"/>
    <n v="1.2410000000000001"/>
    <n v="0.47899999999999998"/>
    <n v="0.62050000000000005"/>
    <n v="0.23949999999999999"/>
  </r>
  <r>
    <x v="2"/>
    <x v="12"/>
    <s v="Hofdünger"/>
    <x v="0"/>
    <x v="3"/>
    <s v="BESTAETIGT (6)"/>
    <n v="714"/>
    <n v="306"/>
    <x v="2"/>
    <x v="6"/>
    <n v="0.71399999999999997"/>
    <n v="0.30599999999999999"/>
    <n v="0.17849999999999999"/>
    <n v="7.6499999999999999E-2"/>
  </r>
  <r>
    <x v="2"/>
    <x v="12"/>
    <s v="Hofdünger"/>
    <x v="0"/>
    <x v="4"/>
    <s v="BESTAETIGT (6)"/>
    <n v="6312.4"/>
    <n v="2907.95"/>
    <x v="28"/>
    <x v="6"/>
    <n v="6.3123999999999993"/>
    <n v="2.90795"/>
    <n v="0.35068888888888883"/>
    <n v="0.16155277777777777"/>
  </r>
  <r>
    <x v="2"/>
    <x v="12"/>
    <s v="Hofdünger"/>
    <x v="0"/>
    <x v="6"/>
    <s v="BESTAETIGT (6)"/>
    <n v="505.44000000000005"/>
    <n v="277.67999999999995"/>
    <x v="7"/>
    <x v="6"/>
    <n v="0.50544"/>
    <n v="0.27767999999999993"/>
    <n v="0.16847999999999999"/>
    <n v="9.2559999999999976E-2"/>
  </r>
  <r>
    <x v="2"/>
    <x v="12"/>
    <s v="Hofdünger"/>
    <x v="1"/>
    <x v="9"/>
    <s v="BESTAETIGT (6)"/>
    <n v="2315"/>
    <n v="1646.5"/>
    <x v="7"/>
    <x v="6"/>
    <n v="2.3149999999999999"/>
    <n v="1.6465000000000001"/>
    <n v="0.77166666666666661"/>
    <n v="0.5488333333333334"/>
  </r>
  <r>
    <x v="2"/>
    <x v="12"/>
    <s v="Hofdünger"/>
    <x v="1"/>
    <x v="11"/>
    <s v="BESTAETIGT (6)"/>
    <n v="387.18"/>
    <n v="336"/>
    <x v="7"/>
    <x v="6"/>
    <n v="0.38718000000000002"/>
    <n v="0.33600000000000002"/>
    <n v="0.12906000000000001"/>
    <n v="0.112"/>
  </r>
  <r>
    <x v="2"/>
    <x v="12"/>
    <s v="Hofdünger"/>
    <x v="1"/>
    <x v="1"/>
    <s v="BESTAETIGT (6)"/>
    <n v="893.60000000000014"/>
    <n v="403.95"/>
    <x v="2"/>
    <x v="6"/>
    <n v="0.89360000000000017"/>
    <n v="0.40394999999999998"/>
    <n v="0.22340000000000004"/>
    <n v="0.10098749999999999"/>
  </r>
  <r>
    <x v="2"/>
    <x v="12"/>
    <s v="Recyclingdünger"/>
    <x v="2"/>
    <x v="16"/>
    <s v="BESTAETIGT (6)"/>
    <n v="292782.35000000021"/>
    <n v="123785.21999999981"/>
    <x v="388"/>
    <x v="6"/>
    <n v="292.78235000000024"/>
    <n v="123.78521999999981"/>
    <n v="0.51007378048780527"/>
    <n v="0.21565369337979062"/>
  </r>
  <r>
    <x v="2"/>
    <x v="12"/>
    <s v="(Leer)"/>
    <x v="4"/>
    <x v="23"/>
    <s v="BESTAETIGT (6)"/>
    <n v="1619.55"/>
    <n v="1387.1399999999996"/>
    <x v="49"/>
    <x v="6"/>
    <n v="1.61955"/>
    <n v="1.3871399999999996"/>
    <n v="9.5267647058823526E-2"/>
    <n v="8.159647058823527E-2"/>
  </r>
  <r>
    <x v="3"/>
    <x v="13"/>
    <s v="Hofdünger"/>
    <x v="0"/>
    <x v="0"/>
    <s v="BESTAETIGT (6)"/>
    <n v="31.36"/>
    <n v="28"/>
    <x v="13"/>
    <x v="6"/>
    <n v="3.1359999999999999E-2"/>
    <n v="2.8000000000000001E-2"/>
    <n v="3.1359999999999999E-2"/>
    <n v="2.8000000000000001E-2"/>
  </r>
  <r>
    <x v="3"/>
    <x v="13"/>
    <s v="Hofdünger"/>
    <x v="0"/>
    <x v="1"/>
    <s v="BESTAETIGT (6)"/>
    <n v="4606.57"/>
    <n v="1922.5600000000002"/>
    <x v="14"/>
    <x v="6"/>
    <n v="4.6065699999999996"/>
    <n v="1.9225600000000003"/>
    <n v="0.19194041666666664"/>
    <n v="8.0106666666666673E-2"/>
  </r>
  <r>
    <x v="3"/>
    <x v="13"/>
    <s v="Hofdünger"/>
    <x v="0"/>
    <x v="3"/>
    <s v="BESTAETIGT (6)"/>
    <n v="13497.899999999998"/>
    <n v="6701.4299999999994"/>
    <x v="56"/>
    <x v="6"/>
    <n v="13.497899999999998"/>
    <n v="6.7014299999999993"/>
    <n v="0.19562173913043476"/>
    <n v="9.7122173913043466E-2"/>
  </r>
  <r>
    <x v="3"/>
    <x v="13"/>
    <s v="Hofdünger"/>
    <x v="0"/>
    <x v="4"/>
    <s v="BESTAETIGT (6)"/>
    <n v="18225.359999999997"/>
    <n v="7588.7299999999987"/>
    <x v="88"/>
    <x v="6"/>
    <n v="18.225359999999998"/>
    <n v="7.5887299999999991"/>
    <n v="0.2169685714285714"/>
    <n v="9.0342023809523803E-2"/>
  </r>
  <r>
    <x v="3"/>
    <x v="13"/>
    <s v="Hofdünger"/>
    <x v="0"/>
    <x v="5"/>
    <s v="BESTAETIGT (6)"/>
    <n v="23188.879999999997"/>
    <n v="12492.299999999997"/>
    <x v="283"/>
    <x v="6"/>
    <n v="23.188879999999997"/>
    <n v="12.492299999999997"/>
    <n v="0.20704357142857141"/>
    <n v="0.11153839285714283"/>
  </r>
  <r>
    <x v="3"/>
    <x v="13"/>
    <s v="Hofdünger"/>
    <x v="0"/>
    <x v="6"/>
    <s v="BESTAETIGT (6)"/>
    <n v="4886.4999999999991"/>
    <n v="2640"/>
    <x v="22"/>
    <x v="6"/>
    <n v="4.886499999999999"/>
    <n v="2.64"/>
    <n v="0.19545999999999997"/>
    <n v="0.1056"/>
  </r>
  <r>
    <x v="3"/>
    <x v="13"/>
    <s v="Hofdünger"/>
    <x v="1"/>
    <x v="9"/>
    <s v="BESTAETIGT (6)"/>
    <n v="285.60000000000002"/>
    <n v="231.2"/>
    <x v="10"/>
    <x v="6"/>
    <n v="0.28560000000000002"/>
    <n v="0.23119999999999999"/>
    <n v="0.14280000000000001"/>
    <n v="0.11559999999999999"/>
  </r>
  <r>
    <x v="3"/>
    <x v="13"/>
    <s v="Hofdünger"/>
    <x v="1"/>
    <x v="1"/>
    <s v="BESTAETIGT (6)"/>
    <n v="388.7"/>
    <n v="258.75"/>
    <x v="7"/>
    <x v="6"/>
    <n v="0.38869999999999999"/>
    <n v="0.25874999999999998"/>
    <n v="0.12956666666666666"/>
    <n v="8.6249999999999993E-2"/>
  </r>
  <r>
    <x v="3"/>
    <x v="13"/>
    <s v="Hofdünger"/>
    <x v="1"/>
    <x v="5"/>
    <s v="BESTAETIGT (6)"/>
    <n v="77.5"/>
    <n v="70"/>
    <x v="13"/>
    <x v="6"/>
    <n v="7.7499999999999999E-2"/>
    <n v="7.0000000000000007E-2"/>
    <n v="7.7499999999999999E-2"/>
    <n v="7.0000000000000007E-2"/>
  </r>
  <r>
    <x v="3"/>
    <x v="13"/>
    <s v="(Leer)"/>
    <x v="4"/>
    <x v="23"/>
    <s v="BESTAETIGT (6)"/>
    <n v="573.29999999999995"/>
    <n v="304.20000000000005"/>
    <x v="2"/>
    <x v="6"/>
    <n v="0.57329999999999992"/>
    <n v="0.30420000000000003"/>
    <n v="0.14332499999999998"/>
    <n v="7.6050000000000006E-2"/>
  </r>
  <r>
    <x v="3"/>
    <x v="7"/>
    <s v="Hofdünger"/>
    <x v="0"/>
    <x v="1"/>
    <s v="BESTAETIGT (6)"/>
    <n v="232"/>
    <n v="96"/>
    <x v="2"/>
    <x v="6"/>
    <n v="0.23200000000000001"/>
    <n v="9.6000000000000002E-2"/>
    <n v="5.8000000000000003E-2"/>
    <n v="2.4E-2"/>
  </r>
  <r>
    <x v="3"/>
    <x v="7"/>
    <s v="Hofdünger"/>
    <x v="0"/>
    <x v="3"/>
    <s v="BESTAETIGT (6)"/>
    <n v="3284.3199999999997"/>
    <n v="1599.04"/>
    <x v="28"/>
    <x v="6"/>
    <n v="3.2843199999999997"/>
    <n v="1.59904"/>
    <n v="0.18246222222222219"/>
    <n v="8.8835555555555556E-2"/>
  </r>
  <r>
    <x v="3"/>
    <x v="7"/>
    <s v="Hofdünger"/>
    <x v="0"/>
    <x v="4"/>
    <s v="BESTAETIGT (6)"/>
    <n v="1855.0000000000002"/>
    <n v="831.80000000000007"/>
    <x v="51"/>
    <x v="6"/>
    <n v="1.8550000000000002"/>
    <n v="0.83180000000000009"/>
    <n v="0.15458333333333335"/>
    <n v="6.9316666666666679E-2"/>
  </r>
  <r>
    <x v="3"/>
    <x v="7"/>
    <s v="Hofdünger"/>
    <x v="0"/>
    <x v="5"/>
    <s v="BESTAETIGT (6)"/>
    <n v="7043.3999999999978"/>
    <n v="4117.1000000000004"/>
    <x v="152"/>
    <x v="6"/>
    <n v="7.0433999999999974"/>
    <n v="4.1171000000000006"/>
    <n v="0.17179024390243897"/>
    <n v="0.10041707317073173"/>
  </r>
  <r>
    <x v="3"/>
    <x v="7"/>
    <s v="Hofdünger"/>
    <x v="0"/>
    <x v="6"/>
    <s v="BESTAETIGT (6)"/>
    <n v="1179.2"/>
    <n v="571.9"/>
    <x v="20"/>
    <x v="6"/>
    <n v="1.1792"/>
    <n v="0.57189999999999996"/>
    <n v="0.19653333333333334"/>
    <n v="9.5316666666666661E-2"/>
  </r>
  <r>
    <x v="3"/>
    <x v="7"/>
    <s v="Hofdünger"/>
    <x v="1"/>
    <x v="9"/>
    <s v="BESTAETIGT (6)"/>
    <n v="361.2"/>
    <n v="292.39999999999998"/>
    <x v="2"/>
    <x v="6"/>
    <n v="0.36119999999999997"/>
    <n v="0.29239999999999999"/>
    <n v="9.0299999999999991E-2"/>
    <n v="7.3099999999999998E-2"/>
  </r>
  <r>
    <x v="3"/>
    <x v="7"/>
    <s v="Hofdünger"/>
    <x v="1"/>
    <x v="5"/>
    <s v="BESTAETIGT (6)"/>
    <n v="54.6"/>
    <n v="49"/>
    <x v="13"/>
    <x v="6"/>
    <n v="5.4600000000000003E-2"/>
    <n v="4.9000000000000002E-2"/>
    <n v="5.4600000000000003E-2"/>
    <n v="4.9000000000000002E-2"/>
  </r>
  <r>
    <x v="3"/>
    <x v="14"/>
    <s v="Hofdünger"/>
    <x v="0"/>
    <x v="4"/>
    <s v="BESTAETIGT (6)"/>
    <n v="1178"/>
    <n v="403"/>
    <x v="7"/>
    <x v="6"/>
    <n v="1.1779999999999999"/>
    <n v="0.40300000000000002"/>
    <n v="0.39266666666666666"/>
    <n v="0.13433333333333333"/>
  </r>
  <r>
    <x v="3"/>
    <x v="19"/>
    <s v="Hofdünger"/>
    <x v="1"/>
    <x v="9"/>
    <s v="BESTAETIGT (6)"/>
    <n v="252"/>
    <n v="204"/>
    <x v="13"/>
    <x v="6"/>
    <n v="0.252"/>
    <n v="0.20399999999999999"/>
    <n v="0.252"/>
    <n v="0.20399999999999999"/>
  </r>
  <r>
    <x v="3"/>
    <x v="8"/>
    <s v="Hofdünger"/>
    <x v="0"/>
    <x v="1"/>
    <s v="BESTAETIGT (6)"/>
    <n v="1155.5"/>
    <n v="474"/>
    <x v="16"/>
    <x v="6"/>
    <n v="1.1555"/>
    <n v="0.47399999999999998"/>
    <n v="0.11555"/>
    <n v="4.7399999999999998E-2"/>
  </r>
  <r>
    <x v="3"/>
    <x v="8"/>
    <s v="Hofdünger"/>
    <x v="0"/>
    <x v="3"/>
    <s v="BESTAETIGT (6)"/>
    <n v="855.2"/>
    <n v="425.8"/>
    <x v="2"/>
    <x v="6"/>
    <n v="0.85520000000000007"/>
    <n v="0.42580000000000001"/>
    <n v="0.21380000000000002"/>
    <n v="0.10645"/>
  </r>
  <r>
    <x v="3"/>
    <x v="8"/>
    <s v="Hofdünger"/>
    <x v="0"/>
    <x v="4"/>
    <s v="BESTAETIGT (6)"/>
    <n v="13935.880000000001"/>
    <n v="4914.6000000000004"/>
    <x v="145"/>
    <x v="6"/>
    <n v="13.935880000000001"/>
    <n v="4.9146000000000001"/>
    <n v="0.30968622222222225"/>
    <n v="0.10921333333333333"/>
  </r>
  <r>
    <x v="3"/>
    <x v="8"/>
    <s v="Hofdünger"/>
    <x v="0"/>
    <x v="5"/>
    <s v="BESTAETIGT (6)"/>
    <n v="3318.4799999999996"/>
    <n v="1936.5"/>
    <x v="47"/>
    <x v="6"/>
    <n v="3.3184799999999997"/>
    <n v="1.9365000000000001"/>
    <n v="0.20740499999999998"/>
    <n v="0.12103125000000001"/>
  </r>
  <r>
    <x v="3"/>
    <x v="8"/>
    <s v="Hofdünger"/>
    <x v="0"/>
    <x v="6"/>
    <s v="BESTAETIGT (6)"/>
    <n v="963.6"/>
    <n v="510.45"/>
    <x v="18"/>
    <x v="6"/>
    <n v="0.96360000000000001"/>
    <n v="0.51044999999999996"/>
    <n v="0.19272"/>
    <n v="0.10208999999999999"/>
  </r>
  <r>
    <x v="3"/>
    <x v="8"/>
    <s v="Hofdünger"/>
    <x v="1"/>
    <x v="9"/>
    <s v="BESTAETIGT (6)"/>
    <n v="567.84"/>
    <n v="459.67999999999995"/>
    <x v="10"/>
    <x v="6"/>
    <n v="0.56784000000000001"/>
    <n v="0.45967999999999998"/>
    <n v="0.28392000000000001"/>
    <n v="0.22983999999999999"/>
  </r>
  <r>
    <x v="3"/>
    <x v="8"/>
    <s v="Hofdünger"/>
    <x v="1"/>
    <x v="10"/>
    <s v="BESTAETIGT (6)"/>
    <n v="523.6"/>
    <n v="430.1"/>
    <x v="13"/>
    <x v="6"/>
    <n v="0.52360000000000007"/>
    <n v="0.43010000000000004"/>
    <n v="0.52360000000000007"/>
    <n v="0.43010000000000004"/>
  </r>
  <r>
    <x v="3"/>
    <x v="8"/>
    <s v="Hofdünger"/>
    <x v="1"/>
    <x v="12"/>
    <s v="BESTAETIGT (6)"/>
    <n v="827.44"/>
    <n v="498.48"/>
    <x v="18"/>
    <x v="6"/>
    <n v="0.82744000000000006"/>
    <n v="0.49848000000000003"/>
    <n v="0.16548800000000002"/>
    <n v="9.9696000000000007E-2"/>
  </r>
  <r>
    <x v="3"/>
    <x v="8"/>
    <s v="Hofdünger"/>
    <x v="1"/>
    <x v="1"/>
    <s v="BESTAETIGT (6)"/>
    <n v="294.39999999999998"/>
    <n v="132"/>
    <x v="10"/>
    <x v="6"/>
    <n v="0.2944"/>
    <n v="0.13200000000000001"/>
    <n v="0.1472"/>
    <n v="6.6000000000000003E-2"/>
  </r>
  <r>
    <x v="3"/>
    <x v="10"/>
    <s v="Hofdünger"/>
    <x v="0"/>
    <x v="4"/>
    <s v="BESTAETIGT (6)"/>
    <n v="180"/>
    <n v="72"/>
    <x v="13"/>
    <x v="6"/>
    <n v="0.18"/>
    <n v="7.1999999999999995E-2"/>
    <n v="0.18"/>
    <n v="7.1999999999999995E-2"/>
  </r>
  <r>
    <x v="3"/>
    <x v="10"/>
    <s v="Hofdünger"/>
    <x v="0"/>
    <x v="5"/>
    <s v="BESTAETIGT (6)"/>
    <n v="161.19999999999999"/>
    <n v="109.2"/>
    <x v="13"/>
    <x v="6"/>
    <n v="0.16119999999999998"/>
    <n v="0.10920000000000001"/>
    <n v="0.16119999999999998"/>
    <n v="0.10920000000000001"/>
  </r>
  <r>
    <x v="3"/>
    <x v="10"/>
    <s v="Hofdünger"/>
    <x v="1"/>
    <x v="9"/>
    <s v="BESTAETIGT (6)"/>
    <n v="416.3"/>
    <n v="225.4"/>
    <x v="13"/>
    <x v="6"/>
    <n v="0.4163"/>
    <n v="0.22540000000000002"/>
    <n v="0.4163"/>
    <n v="0.22540000000000002"/>
  </r>
  <r>
    <x v="3"/>
    <x v="10"/>
    <s v="(Leer)"/>
    <x v="4"/>
    <x v="23"/>
    <s v="BESTAETIGT (6)"/>
    <n v="210.42"/>
    <n v="167.33"/>
    <x v="13"/>
    <x v="6"/>
    <n v="0.21042"/>
    <n v="0.16733000000000001"/>
    <n v="0.21042"/>
    <n v="0.16733000000000001"/>
  </r>
  <r>
    <x v="3"/>
    <x v="12"/>
    <s v="Hofdünger"/>
    <x v="0"/>
    <x v="5"/>
    <s v="BESTAETIGT (6)"/>
    <n v="2184.4199999999996"/>
    <n v="1139.4000000000001"/>
    <x v="41"/>
    <x v="6"/>
    <n v="2.1844199999999998"/>
    <n v="1.1394000000000002"/>
    <n v="0.19858363636363635"/>
    <n v="0.10358181818181821"/>
  </r>
  <r>
    <x v="3"/>
    <x v="12"/>
    <s v="Hofdünger"/>
    <x v="0"/>
    <x v="6"/>
    <s v="BESTAETIGT (6)"/>
    <n v="1360.8000000000002"/>
    <n v="656.1"/>
    <x v="15"/>
    <x v="6"/>
    <n v="1.3608000000000002"/>
    <n v="0.65610000000000002"/>
    <n v="0.19440000000000004"/>
    <n v="9.3728571428571425E-2"/>
  </r>
  <r>
    <x v="3"/>
    <x v="12"/>
    <s v="Hofdünger"/>
    <x v="1"/>
    <x v="9"/>
    <s v="BESTAETIGT (6)"/>
    <n v="534.24"/>
    <n v="412.64"/>
    <x v="10"/>
    <x v="6"/>
    <n v="0.53424000000000005"/>
    <n v="0.41264000000000001"/>
    <n v="0.26712000000000002"/>
    <n v="0.20632"/>
  </r>
  <r>
    <x v="4"/>
    <x v="13"/>
    <s v="Hofdünger"/>
    <x v="0"/>
    <x v="1"/>
    <s v="BESTAETIGT (6)"/>
    <n v="66"/>
    <n v="27"/>
    <x v="13"/>
    <x v="6"/>
    <n v="6.6000000000000003E-2"/>
    <n v="2.7E-2"/>
    <n v="6.6000000000000003E-2"/>
    <n v="2.7E-2"/>
  </r>
  <r>
    <x v="4"/>
    <x v="13"/>
    <s v="Hofdünger"/>
    <x v="0"/>
    <x v="4"/>
    <s v="BESTAETIGT (6)"/>
    <n v="6728.1000000000013"/>
    <n v="3233.2999999999997"/>
    <x v="52"/>
    <x v="6"/>
    <n v="6.7281000000000013"/>
    <n v="3.2332999999999998"/>
    <n v="0.13456200000000001"/>
    <n v="6.4666000000000001E-2"/>
  </r>
  <r>
    <x v="4"/>
    <x v="13"/>
    <s v="Hofdünger"/>
    <x v="0"/>
    <x v="6"/>
    <s v="BESTAETIGT (6)"/>
    <n v="3610"/>
    <n v="1812.2"/>
    <x v="60"/>
    <x v="6"/>
    <n v="3.61"/>
    <n v="1.8122"/>
    <n v="0.12033333333333333"/>
    <n v="6.0406666666666671E-2"/>
  </r>
  <r>
    <x v="4"/>
    <x v="13"/>
    <s v="Hofdünger"/>
    <x v="1"/>
    <x v="8"/>
    <s v="BESTAETIGT (6)"/>
    <n v="72"/>
    <n v="36"/>
    <x v="10"/>
    <x v="6"/>
    <n v="7.1999999999999995E-2"/>
    <n v="3.5999999999999997E-2"/>
    <n v="3.5999999999999997E-2"/>
    <n v="1.7999999999999999E-2"/>
  </r>
  <r>
    <x v="4"/>
    <x v="13"/>
    <s v="Hofdünger"/>
    <x v="1"/>
    <x v="15"/>
    <s v="BESTAETIGT (6)"/>
    <n v="112"/>
    <n v="92"/>
    <x v="13"/>
    <x v="6"/>
    <n v="0.112"/>
    <n v="9.1999999999999998E-2"/>
    <n v="0.112"/>
    <n v="9.1999999999999998E-2"/>
  </r>
  <r>
    <x v="4"/>
    <x v="13"/>
    <s v="Recyclingdünger"/>
    <x v="2"/>
    <x v="16"/>
    <s v="BESTAETIGT (6)"/>
    <n v="248"/>
    <n v="155"/>
    <x v="7"/>
    <x v="6"/>
    <n v="0.248"/>
    <n v="0.155"/>
    <n v="8.2666666666666666E-2"/>
    <n v="5.1666666666666666E-2"/>
  </r>
  <r>
    <x v="4"/>
    <x v="7"/>
    <s v="Hofdünger"/>
    <x v="0"/>
    <x v="1"/>
    <s v="BESTAETIGT (6)"/>
    <n v="6080.9"/>
    <n v="2489.85"/>
    <x v="92"/>
    <x v="6"/>
    <n v="6.0808999999999997"/>
    <n v="2.4898500000000001"/>
    <n v="0.14141627906976745"/>
    <n v="5.7903488372093026E-2"/>
  </r>
  <r>
    <x v="4"/>
    <x v="7"/>
    <s v="Hofdünger"/>
    <x v="0"/>
    <x v="3"/>
    <s v="BESTAETIGT (6)"/>
    <n v="4812.8799999999992"/>
    <n v="2262.9300000000003"/>
    <x v="63"/>
    <x v="6"/>
    <n v="4.8128799999999989"/>
    <n v="2.2629300000000003"/>
    <n v="0.15525419354838707"/>
    <n v="7.2997741935483876E-2"/>
  </r>
  <r>
    <x v="4"/>
    <x v="7"/>
    <s v="Hofdünger"/>
    <x v="0"/>
    <x v="4"/>
    <s v="BESTAETIGT (6)"/>
    <n v="23425.21"/>
    <n v="10538.220000000003"/>
    <x v="203"/>
    <x v="6"/>
    <n v="23.42521"/>
    <n v="10.538220000000003"/>
    <n v="0.15016160256410258"/>
    <n v="6.7552692307692327E-2"/>
  </r>
  <r>
    <x v="4"/>
    <x v="7"/>
    <s v="Hofdünger"/>
    <x v="0"/>
    <x v="5"/>
    <s v="BESTAETIGT (6)"/>
    <n v="3799.44"/>
    <n v="2066.12"/>
    <x v="28"/>
    <x v="6"/>
    <n v="3.7994400000000002"/>
    <n v="2.0661199999999997"/>
    <n v="0.21108000000000002"/>
    <n v="0.11478444444444443"/>
  </r>
  <r>
    <x v="4"/>
    <x v="7"/>
    <s v="Hofdünger"/>
    <x v="0"/>
    <x v="6"/>
    <s v="BESTAETIGT (6)"/>
    <n v="8575.86"/>
    <n v="4423.6600000000008"/>
    <x v="321"/>
    <x v="6"/>
    <n v="8.5758600000000005"/>
    <n v="4.4236600000000008"/>
    <n v="0.11910916666666667"/>
    <n v="6.1439722222222236E-2"/>
  </r>
  <r>
    <x v="4"/>
    <x v="7"/>
    <s v="Hofdünger"/>
    <x v="1"/>
    <x v="8"/>
    <s v="BESTAETIGT (6)"/>
    <n v="45"/>
    <n v="22.5"/>
    <x v="13"/>
    <x v="6"/>
    <n v="4.4999999999999998E-2"/>
    <n v="2.2499999999999999E-2"/>
    <n v="4.4999999999999998E-2"/>
    <n v="2.2499999999999999E-2"/>
  </r>
  <r>
    <x v="4"/>
    <x v="7"/>
    <s v="Hofdünger"/>
    <x v="1"/>
    <x v="9"/>
    <s v="BESTAETIGT (6)"/>
    <n v="2001.79"/>
    <n v="1508.1000000000001"/>
    <x v="27"/>
    <x v="6"/>
    <n v="2.0017900000000002"/>
    <n v="1.5081000000000002"/>
    <n v="0.15398384615384617"/>
    <n v="0.11600769230769233"/>
  </r>
  <r>
    <x v="4"/>
    <x v="7"/>
    <s v="Hofdünger"/>
    <x v="1"/>
    <x v="11"/>
    <s v="BESTAETIGT (6)"/>
    <n v="81.599999999999994"/>
    <n v="60"/>
    <x v="10"/>
    <x v="6"/>
    <n v="8.1599999999999992E-2"/>
    <n v="0.06"/>
    <n v="4.0799999999999996E-2"/>
    <n v="0.03"/>
  </r>
  <r>
    <x v="4"/>
    <x v="7"/>
    <s v="Hofdünger"/>
    <x v="1"/>
    <x v="1"/>
    <s v="BESTAETIGT (6)"/>
    <n v="57.46"/>
    <n v="38.25"/>
    <x v="10"/>
    <x v="6"/>
    <n v="5.7460000000000004E-2"/>
    <n v="3.8249999999999999E-2"/>
    <n v="2.8730000000000002E-2"/>
    <n v="1.9125E-2"/>
  </r>
  <r>
    <x v="4"/>
    <x v="7"/>
    <s v="Hofdünger"/>
    <x v="1"/>
    <x v="14"/>
    <s v="BESTAETIGT (6)"/>
    <n v="221.5"/>
    <n v="93.75"/>
    <x v="10"/>
    <x v="6"/>
    <n v="0.2215"/>
    <n v="9.375E-2"/>
    <n v="0.11075"/>
    <n v="4.6875E-2"/>
  </r>
  <r>
    <x v="4"/>
    <x v="7"/>
    <s v="Hofdünger"/>
    <x v="1"/>
    <x v="4"/>
    <s v="BESTAETIGT (6)"/>
    <n v="397.2"/>
    <n v="225.6"/>
    <x v="13"/>
    <x v="6"/>
    <n v="0.3972"/>
    <n v="0.22559999999999999"/>
    <n v="0.3972"/>
    <n v="0.22559999999999999"/>
  </r>
  <r>
    <x v="4"/>
    <x v="7"/>
    <s v="Hofdünger"/>
    <x v="1"/>
    <x v="15"/>
    <s v="BESTAETIGT (6)"/>
    <n v="511"/>
    <n v="419.75"/>
    <x v="7"/>
    <x v="6"/>
    <n v="0.51100000000000001"/>
    <n v="0.41975000000000001"/>
    <n v="0.17033333333333334"/>
    <n v="0.13991666666666666"/>
  </r>
  <r>
    <x v="4"/>
    <x v="7"/>
    <s v="Recyclingdünger"/>
    <x v="2"/>
    <x v="16"/>
    <s v="BESTAETIGT (6)"/>
    <n v="355.85"/>
    <n v="90.2"/>
    <x v="13"/>
    <x v="6"/>
    <n v="0.35585"/>
    <n v="9.0200000000000002E-2"/>
    <n v="0.35585"/>
    <n v="9.0200000000000002E-2"/>
  </r>
  <r>
    <x v="4"/>
    <x v="14"/>
    <s v="Hofdünger"/>
    <x v="0"/>
    <x v="1"/>
    <s v="BESTAETIGT (6)"/>
    <n v="79.2"/>
    <n v="32.4"/>
    <x v="13"/>
    <x v="6"/>
    <n v="7.9200000000000007E-2"/>
    <n v="3.2399999999999998E-2"/>
    <n v="7.9200000000000007E-2"/>
    <n v="3.2399999999999998E-2"/>
  </r>
  <r>
    <x v="4"/>
    <x v="14"/>
    <s v="Hofdünger"/>
    <x v="0"/>
    <x v="4"/>
    <s v="BESTAETIGT (6)"/>
    <n v="2592"/>
    <n v="1094.4000000000001"/>
    <x v="15"/>
    <x v="6"/>
    <n v="2.5920000000000001"/>
    <n v="1.0944"/>
    <n v="0.37028571428571427"/>
    <n v="0.15634285714285714"/>
  </r>
  <r>
    <x v="4"/>
    <x v="17"/>
    <s v="Hofdünger"/>
    <x v="0"/>
    <x v="6"/>
    <s v="BESTAETIGT (6)"/>
    <n v="308"/>
    <n v="126"/>
    <x v="10"/>
    <x v="6"/>
    <n v="0.308"/>
    <n v="0.126"/>
    <n v="0.154"/>
    <n v="6.3E-2"/>
  </r>
  <r>
    <x v="4"/>
    <x v="8"/>
    <s v="Hofdünger"/>
    <x v="0"/>
    <x v="1"/>
    <s v="BESTAETIGT (6)"/>
    <n v="633"/>
    <n v="259.5"/>
    <x v="2"/>
    <x v="6"/>
    <n v="0.63300000000000001"/>
    <n v="0.25950000000000001"/>
    <n v="0.15825"/>
    <n v="6.4875000000000002E-2"/>
  </r>
  <r>
    <x v="4"/>
    <x v="8"/>
    <s v="Hofdünger"/>
    <x v="0"/>
    <x v="3"/>
    <s v="BESTAETIGT (6)"/>
    <n v="810.56"/>
    <n v="365.74"/>
    <x v="7"/>
    <x v="6"/>
    <n v="0.81055999999999995"/>
    <n v="0.36574000000000001"/>
    <n v="0.27018666666666663"/>
    <n v="0.12191333333333333"/>
  </r>
  <r>
    <x v="4"/>
    <x v="8"/>
    <s v="Hofdünger"/>
    <x v="0"/>
    <x v="4"/>
    <s v="BESTAETIGT (6)"/>
    <n v="9356.0999999999985"/>
    <n v="4854.5999999999995"/>
    <x v="121"/>
    <x v="6"/>
    <n v="9.3560999999999979"/>
    <n v="4.8545999999999996"/>
    <n v="0.20339347826086951"/>
    <n v="0.10553478260869564"/>
  </r>
  <r>
    <x v="4"/>
    <x v="8"/>
    <s v="Hofdünger"/>
    <x v="0"/>
    <x v="5"/>
    <s v="BESTAETIGT (6)"/>
    <n v="1384"/>
    <n v="727.85"/>
    <x v="20"/>
    <x v="6"/>
    <n v="1.3839999999999999"/>
    <n v="0.72785"/>
    <n v="0.23066666666666666"/>
    <n v="0.12130833333333334"/>
  </r>
  <r>
    <x v="4"/>
    <x v="8"/>
    <s v="Hofdünger"/>
    <x v="0"/>
    <x v="6"/>
    <s v="BESTAETIGT (6)"/>
    <n v="3869.2999999999997"/>
    <n v="1854.4999999999998"/>
    <x v="22"/>
    <x v="6"/>
    <n v="3.8692999999999995"/>
    <n v="1.8544999999999998"/>
    <n v="0.15477199999999999"/>
    <n v="7.4179999999999996E-2"/>
  </r>
  <r>
    <x v="4"/>
    <x v="8"/>
    <s v="Hofdünger"/>
    <x v="1"/>
    <x v="8"/>
    <s v="BESTAETIGT (6)"/>
    <n v="90"/>
    <n v="45"/>
    <x v="13"/>
    <x v="6"/>
    <n v="0.09"/>
    <n v="4.4999999999999998E-2"/>
    <n v="0.09"/>
    <n v="4.4999999999999998E-2"/>
  </r>
  <r>
    <x v="4"/>
    <x v="8"/>
    <s v="Hofdünger"/>
    <x v="1"/>
    <x v="9"/>
    <s v="BESTAETIGT (6)"/>
    <n v="210"/>
    <n v="170"/>
    <x v="13"/>
    <x v="6"/>
    <n v="0.21"/>
    <n v="0.17"/>
    <n v="0.21"/>
    <n v="0.17"/>
  </r>
  <r>
    <x v="4"/>
    <x v="8"/>
    <s v="Hofdünger"/>
    <x v="1"/>
    <x v="1"/>
    <s v="BESTAETIGT (6)"/>
    <n v="184.54"/>
    <n v="108.45"/>
    <x v="10"/>
    <x v="6"/>
    <n v="0.18453999999999998"/>
    <n v="0.10845"/>
    <n v="9.2269999999999991E-2"/>
    <n v="5.4225000000000002E-2"/>
  </r>
  <r>
    <x v="4"/>
    <x v="8"/>
    <s v="Hofdünger"/>
    <x v="1"/>
    <x v="2"/>
    <s v="BESTAETIGT (6)"/>
    <n v="81"/>
    <n v="34.6"/>
    <x v="13"/>
    <x v="6"/>
    <n v="8.1000000000000003E-2"/>
    <n v="3.4599999999999999E-2"/>
    <n v="8.1000000000000003E-2"/>
    <n v="3.4599999999999999E-2"/>
  </r>
  <r>
    <x v="4"/>
    <x v="8"/>
    <s v="Recyclingdünger"/>
    <x v="2"/>
    <x v="16"/>
    <s v="BESTAETIGT (6)"/>
    <n v="3008.62"/>
    <n v="1417.5"/>
    <x v="27"/>
    <x v="6"/>
    <n v="3.0086200000000001"/>
    <n v="1.4175"/>
    <n v="0.23143230769230769"/>
    <n v="0.10903846153846154"/>
  </r>
  <r>
    <x v="4"/>
    <x v="22"/>
    <s v="Recyclingdünger"/>
    <x v="2"/>
    <x v="16"/>
    <s v="BESTAETIGT (6)"/>
    <n v="665.6"/>
    <n v="531.20000000000005"/>
    <x v="13"/>
    <x v="6"/>
    <n v="0.66559999999999997"/>
    <n v="0.53120000000000001"/>
    <n v="0.66559999999999997"/>
    <n v="0.53120000000000001"/>
  </r>
  <r>
    <x v="4"/>
    <x v="22"/>
    <s v="(Leer)"/>
    <x v="4"/>
    <x v="23"/>
    <s v="BESTAETIGT (6)"/>
    <n v="1413"/>
    <n v="954"/>
    <x v="13"/>
    <x v="6"/>
    <n v="1.413"/>
    <n v="0.95399999999999996"/>
    <n v="1.413"/>
    <n v="0.95399999999999996"/>
  </r>
  <r>
    <x v="4"/>
    <x v="10"/>
    <s v="Hofdünger"/>
    <x v="0"/>
    <x v="4"/>
    <s v="BESTAETIGT (6)"/>
    <n v="1327.8"/>
    <n v="741.8"/>
    <x v="21"/>
    <x v="6"/>
    <n v="1.3277999999999999"/>
    <n v="0.7417999999999999"/>
    <n v="0.16597499999999998"/>
    <n v="9.2724999999999988E-2"/>
  </r>
  <r>
    <x v="4"/>
    <x v="10"/>
    <s v="Hofdünger"/>
    <x v="0"/>
    <x v="5"/>
    <s v="BESTAETIGT (6)"/>
    <n v="577.5"/>
    <n v="298.37"/>
    <x v="10"/>
    <x v="6"/>
    <n v="0.57750000000000001"/>
    <n v="0.29837000000000002"/>
    <n v="0.28875000000000001"/>
    <n v="0.14918500000000001"/>
  </r>
  <r>
    <x v="4"/>
    <x v="10"/>
    <s v="Hofdünger"/>
    <x v="0"/>
    <x v="6"/>
    <s v="BESTAETIGT (6)"/>
    <n v="155"/>
    <n v="95"/>
    <x v="13"/>
    <x v="6"/>
    <n v="0.155"/>
    <n v="9.5000000000000001E-2"/>
    <n v="0.155"/>
    <n v="9.5000000000000001E-2"/>
  </r>
  <r>
    <x v="4"/>
    <x v="10"/>
    <s v="Hofdünger"/>
    <x v="1"/>
    <x v="9"/>
    <s v="BESTAETIGT (6)"/>
    <n v="692.66000000000008"/>
    <n v="560.72"/>
    <x v="7"/>
    <x v="6"/>
    <n v="0.69266000000000005"/>
    <n v="0.56072"/>
    <n v="0.23088666666666668"/>
    <n v="0.18690666666666667"/>
  </r>
  <r>
    <x v="4"/>
    <x v="10"/>
    <s v="Hofdünger"/>
    <x v="1"/>
    <x v="11"/>
    <s v="BESTAETIGT (6)"/>
    <n v="300.48"/>
    <n v="231"/>
    <x v="2"/>
    <x v="6"/>
    <n v="0.30048000000000002"/>
    <n v="0.23100000000000001"/>
    <n v="7.5120000000000006E-2"/>
    <n v="5.7750000000000003E-2"/>
  </r>
  <r>
    <x v="4"/>
    <x v="10"/>
    <s v="Recyclingdünger"/>
    <x v="2"/>
    <x v="16"/>
    <s v="BESTAETIGT (6)"/>
    <n v="8060.95"/>
    <n v="4866.7700000000004"/>
    <x v="84"/>
    <x v="6"/>
    <n v="8.0609500000000001"/>
    <n v="4.8667700000000007"/>
    <n v="0.36640681818181819"/>
    <n v="0.22121681818181821"/>
  </r>
  <r>
    <x v="4"/>
    <x v="12"/>
    <s v="Hofdünger"/>
    <x v="0"/>
    <x v="4"/>
    <s v="BESTAETIGT (6)"/>
    <n v="2214.4"/>
    <n v="1028"/>
    <x v="18"/>
    <x v="6"/>
    <n v="2.2143999999999999"/>
    <n v="1.028"/>
    <n v="0.44288"/>
    <n v="0.2056"/>
  </r>
  <r>
    <x v="4"/>
    <x v="12"/>
    <s v="Hofdünger"/>
    <x v="0"/>
    <x v="6"/>
    <s v="BESTAETIGT (6)"/>
    <n v="7968.9500000000007"/>
    <n v="4591.55"/>
    <x v="11"/>
    <x v="6"/>
    <n v="7.9689500000000004"/>
    <n v="4.5915499999999998"/>
    <n v="0.53126333333333331"/>
    <n v="0.30610333333333334"/>
  </r>
  <r>
    <x v="4"/>
    <x v="12"/>
    <s v="Hofdünger"/>
    <x v="1"/>
    <x v="11"/>
    <s v="BESTAETIGT (6)"/>
    <n v="241.8"/>
    <n v="195"/>
    <x v="13"/>
    <x v="6"/>
    <n v="0.24180000000000001"/>
    <n v="0.19500000000000001"/>
    <n v="0.24180000000000001"/>
    <n v="0.19500000000000001"/>
  </r>
  <r>
    <x v="4"/>
    <x v="12"/>
    <s v="Recyclingdünger"/>
    <x v="2"/>
    <x v="16"/>
    <s v="BESTAETIGT (6)"/>
    <n v="183747.44999999998"/>
    <n v="65857.45"/>
    <x v="21"/>
    <x v="6"/>
    <n v="183.74744999999999"/>
    <n v="65.85745"/>
    <n v="22.968431249999998"/>
    <n v="8.23218125"/>
  </r>
  <r>
    <x v="5"/>
    <x v="0"/>
    <s v="Hofdünger"/>
    <x v="0"/>
    <x v="0"/>
    <s v="BESTAETIGT (6)"/>
    <n v="1004.5"/>
    <n v="487.9"/>
    <x v="2"/>
    <x v="6"/>
    <n v="1.0044999999999999"/>
    <n v="0.4879"/>
    <n v="0.25112499999999999"/>
    <n v="0.121975"/>
  </r>
  <r>
    <x v="5"/>
    <x v="0"/>
    <s v="Hofdünger"/>
    <x v="0"/>
    <x v="1"/>
    <s v="BESTAETIGT (6)"/>
    <n v="5199.3599999999988"/>
    <n v="2373.0799999999995"/>
    <x v="84"/>
    <x v="6"/>
    <n v="5.1993599999999986"/>
    <n v="2.3730799999999994"/>
    <n v="0.23633454545454538"/>
    <n v="0.1078672727272727"/>
  </r>
  <r>
    <x v="5"/>
    <x v="0"/>
    <s v="Hofdünger"/>
    <x v="0"/>
    <x v="4"/>
    <s v="BESTAETIGT (6)"/>
    <n v="952.90000000000009"/>
    <n v="414.09999999999997"/>
    <x v="20"/>
    <x v="6"/>
    <n v="0.95290000000000008"/>
    <n v="0.41409999999999997"/>
    <n v="0.15881666666666669"/>
    <n v="6.9016666666666657E-2"/>
  </r>
  <r>
    <x v="5"/>
    <x v="0"/>
    <s v="Hofdünger"/>
    <x v="0"/>
    <x v="6"/>
    <s v="BESTAETIGT (6)"/>
    <n v="720"/>
    <n v="380"/>
    <x v="13"/>
    <x v="6"/>
    <n v="0.72"/>
    <n v="0.38"/>
    <n v="0.72"/>
    <n v="0.38"/>
  </r>
  <r>
    <x v="5"/>
    <x v="0"/>
    <s v="Hofdünger"/>
    <x v="1"/>
    <x v="11"/>
    <s v="BESTAETIGT (6)"/>
    <n v="1408"/>
    <n v="800"/>
    <x v="2"/>
    <x v="6"/>
    <n v="1.4079999999999999"/>
    <n v="0.8"/>
    <n v="0.35199999999999998"/>
    <n v="0.2"/>
  </r>
  <r>
    <x v="5"/>
    <x v="0"/>
    <s v="Hofdünger"/>
    <x v="1"/>
    <x v="12"/>
    <s v="BESTAETIGT (6)"/>
    <n v="11379.45"/>
    <n v="5897.6999999999989"/>
    <x v="80"/>
    <x v="6"/>
    <n v="11.37945"/>
    <n v="5.8976999999999986"/>
    <n v="0.56897249999999999"/>
    <n v="0.29488499999999995"/>
  </r>
  <r>
    <x v="5"/>
    <x v="0"/>
    <s v="Hofdünger"/>
    <x v="1"/>
    <x v="1"/>
    <s v="BESTAETIGT (6)"/>
    <n v="1645"/>
    <n v="1202.5"/>
    <x v="10"/>
    <x v="6"/>
    <n v="1.645"/>
    <n v="1.2024999999999999"/>
    <n v="0.82250000000000001"/>
    <n v="0.60124999999999995"/>
  </r>
  <r>
    <x v="5"/>
    <x v="0"/>
    <s v="Hofdünger"/>
    <x v="1"/>
    <x v="4"/>
    <s v="BESTAETIGT (6)"/>
    <n v="218.4"/>
    <n v="196"/>
    <x v="13"/>
    <x v="6"/>
    <n v="0.21840000000000001"/>
    <n v="0.19600000000000001"/>
    <n v="0.21840000000000001"/>
    <n v="0.19600000000000001"/>
  </r>
  <r>
    <x v="5"/>
    <x v="0"/>
    <s v="Hofdünger"/>
    <x v="1"/>
    <x v="17"/>
    <s v="BESTAETIGT (6)"/>
    <n v="123"/>
    <n v="55.5"/>
    <x v="13"/>
    <x v="6"/>
    <n v="0.123"/>
    <n v="5.5500000000000001E-2"/>
    <n v="0.123"/>
    <n v="5.5500000000000001E-2"/>
  </r>
  <r>
    <x v="5"/>
    <x v="0"/>
    <s v="Recyclingdünger"/>
    <x v="2"/>
    <x v="16"/>
    <s v="BESTAETIGT (6)"/>
    <n v="27478.799999999999"/>
    <n v="10199"/>
    <x v="28"/>
    <x v="6"/>
    <n v="27.4788"/>
    <n v="10.199"/>
    <n v="1.5266"/>
    <n v="0.56661111111111107"/>
  </r>
  <r>
    <x v="5"/>
    <x v="3"/>
    <s v="Hofdünger"/>
    <x v="0"/>
    <x v="0"/>
    <s v="BESTAETIGT (6)"/>
    <n v="48486.909999999982"/>
    <n v="23779.179999999993"/>
    <x v="70"/>
    <x v="6"/>
    <n v="48.48690999999998"/>
    <n v="23.779179999999993"/>
    <n v="0.50507197916666646"/>
    <n v="0.24769979166666659"/>
  </r>
  <r>
    <x v="5"/>
    <x v="3"/>
    <s v="Hofdünger"/>
    <x v="0"/>
    <x v="1"/>
    <s v="BESTAETIGT (6)"/>
    <n v="2614"/>
    <n v="1076"/>
    <x v="15"/>
    <x v="6"/>
    <n v="2.6139999999999999"/>
    <n v="1.0760000000000001"/>
    <n v="0.37342857142857139"/>
    <n v="0.15371428571428572"/>
  </r>
  <r>
    <x v="5"/>
    <x v="3"/>
    <s v="Hofdünger"/>
    <x v="0"/>
    <x v="3"/>
    <s v="BESTAETIGT (6)"/>
    <n v="422.4"/>
    <n v="195"/>
    <x v="7"/>
    <x v="6"/>
    <n v="0.4224"/>
    <n v="0.19500000000000001"/>
    <n v="0.14080000000000001"/>
    <n v="6.5000000000000002E-2"/>
  </r>
  <r>
    <x v="5"/>
    <x v="3"/>
    <s v="Hofdünger"/>
    <x v="0"/>
    <x v="4"/>
    <s v="BESTAETIGT (6)"/>
    <n v="7071.15"/>
    <n v="2938.1400000000003"/>
    <x v="14"/>
    <x v="6"/>
    <n v="7.0711499999999994"/>
    <n v="2.9381400000000002"/>
    <n v="0.29463124999999996"/>
    <n v="0.1224225"/>
  </r>
  <r>
    <x v="5"/>
    <x v="3"/>
    <s v="Hofdünger"/>
    <x v="0"/>
    <x v="6"/>
    <s v="BESTAETIGT (6)"/>
    <n v="2297.1999999999998"/>
    <n v="1556.3000000000002"/>
    <x v="18"/>
    <x v="6"/>
    <n v="2.2971999999999997"/>
    <n v="1.5563000000000002"/>
    <n v="0.45943999999999996"/>
    <n v="0.31126000000000004"/>
  </r>
  <r>
    <x v="5"/>
    <x v="3"/>
    <s v="Hofdünger"/>
    <x v="1"/>
    <x v="0"/>
    <s v="BESTAETIGT (6)"/>
    <n v="108"/>
    <n v="72"/>
    <x v="10"/>
    <x v="6"/>
    <n v="0.108"/>
    <n v="7.1999999999999995E-2"/>
    <n v="5.3999999999999999E-2"/>
    <n v="3.5999999999999997E-2"/>
  </r>
  <r>
    <x v="5"/>
    <x v="3"/>
    <s v="Hofdünger"/>
    <x v="1"/>
    <x v="9"/>
    <s v="BESTAETIGT (6)"/>
    <n v="678.5"/>
    <n v="413"/>
    <x v="13"/>
    <x v="6"/>
    <n v="0.67849999999999999"/>
    <n v="0.41299999999999998"/>
    <n v="0.67849999999999999"/>
    <n v="0.41299999999999998"/>
  </r>
  <r>
    <x v="5"/>
    <x v="3"/>
    <s v="Hofdünger"/>
    <x v="1"/>
    <x v="10"/>
    <s v="BESTAETIGT (6)"/>
    <n v="675"/>
    <n v="750"/>
    <x v="13"/>
    <x v="6"/>
    <n v="0.67500000000000004"/>
    <n v="0.75"/>
    <n v="0.67500000000000004"/>
    <n v="0.75"/>
  </r>
  <r>
    <x v="5"/>
    <x v="3"/>
    <s v="Hofdünger"/>
    <x v="1"/>
    <x v="12"/>
    <s v="BESTAETIGT (6)"/>
    <n v="1517.6999999999998"/>
    <n v="806.7"/>
    <x v="2"/>
    <x v="6"/>
    <n v="1.5176999999999998"/>
    <n v="0.80670000000000008"/>
    <n v="0.37942499999999996"/>
    <n v="0.20167500000000002"/>
  </r>
  <r>
    <x v="5"/>
    <x v="3"/>
    <s v="Hofdünger"/>
    <x v="1"/>
    <x v="1"/>
    <s v="BESTAETIGT (6)"/>
    <n v="2074.4"/>
    <n v="1077"/>
    <x v="2"/>
    <x v="6"/>
    <n v="2.0744000000000002"/>
    <n v="1.077"/>
    <n v="0.51860000000000006"/>
    <n v="0.26924999999999999"/>
  </r>
  <r>
    <x v="5"/>
    <x v="3"/>
    <s v="Hofdünger"/>
    <x v="1"/>
    <x v="2"/>
    <s v="BESTAETIGT (6)"/>
    <n v="526.5"/>
    <n v="224.89999999999998"/>
    <x v="10"/>
    <x v="6"/>
    <n v="0.52649999999999997"/>
    <n v="0.22489999999999999"/>
    <n v="0.26324999999999998"/>
    <n v="0.11244999999999999"/>
  </r>
  <r>
    <x v="5"/>
    <x v="3"/>
    <s v="Recyclingdünger"/>
    <x v="2"/>
    <x v="16"/>
    <s v="BESTAETIGT (6)"/>
    <n v="15274.000000000004"/>
    <n v="6379.7999999999975"/>
    <x v="3"/>
    <x v="6"/>
    <n v="15.274000000000004"/>
    <n v="6.3797999999999977"/>
    <n v="0.47731250000000014"/>
    <n v="0.19936874999999993"/>
  </r>
  <r>
    <x v="5"/>
    <x v="3"/>
    <s v="(Leer)"/>
    <x v="4"/>
    <x v="23"/>
    <s v="BESTAETIGT (6)"/>
    <n v="450"/>
    <n v="425"/>
    <x v="13"/>
    <x v="6"/>
    <n v="0.45"/>
    <n v="0.42499999999999999"/>
    <n v="0.45"/>
    <n v="0.42499999999999999"/>
  </r>
  <r>
    <x v="5"/>
    <x v="4"/>
    <s v="Hofdünger"/>
    <x v="0"/>
    <x v="0"/>
    <s v="BESTAETIGT (6)"/>
    <n v="8124.61"/>
    <n v="3333.4300000000003"/>
    <x v="51"/>
    <x v="6"/>
    <n v="8.1246100000000006"/>
    <n v="3.3334300000000003"/>
    <n v="0.67705083333333338"/>
    <n v="0.27778583333333334"/>
  </r>
  <r>
    <x v="5"/>
    <x v="4"/>
    <s v="Hofdünger"/>
    <x v="0"/>
    <x v="1"/>
    <s v="BESTAETIGT (6)"/>
    <n v="3429.44"/>
    <n v="1354.7200000000005"/>
    <x v="101"/>
    <x v="6"/>
    <n v="3.42944"/>
    <n v="1.3547200000000006"/>
    <n v="0.10392242424242425"/>
    <n v="4.1052121212121227E-2"/>
  </r>
  <r>
    <x v="5"/>
    <x v="4"/>
    <s v="Hofdünger"/>
    <x v="0"/>
    <x v="2"/>
    <s v="BESTAETIGT (6)"/>
    <n v="212.8"/>
    <n v="39.200000000000003"/>
    <x v="10"/>
    <x v="6"/>
    <n v="0.21280000000000002"/>
    <n v="3.9200000000000006E-2"/>
    <n v="0.10640000000000001"/>
    <n v="1.9600000000000003E-2"/>
  </r>
  <r>
    <x v="5"/>
    <x v="4"/>
    <s v="Hofdünger"/>
    <x v="0"/>
    <x v="6"/>
    <s v="BESTAETIGT (6)"/>
    <n v="189"/>
    <n v="105"/>
    <x v="13"/>
    <x v="6"/>
    <n v="0.189"/>
    <n v="0.105"/>
    <n v="0.189"/>
    <n v="0.105"/>
  </r>
  <r>
    <x v="5"/>
    <x v="4"/>
    <s v="Hofdünger"/>
    <x v="1"/>
    <x v="1"/>
    <s v="BESTAETIGT (6)"/>
    <n v="2231.5500000000002"/>
    <n v="909.15"/>
    <x v="18"/>
    <x v="6"/>
    <n v="2.2315500000000004"/>
    <n v="0.90915000000000001"/>
    <n v="0.4463100000000001"/>
    <n v="0.18182999999999999"/>
  </r>
  <r>
    <x v="5"/>
    <x v="4"/>
    <s v="Hofdünger"/>
    <x v="1"/>
    <x v="2"/>
    <s v="BESTAETIGT (6)"/>
    <n v="129.6"/>
    <n v="55.36"/>
    <x v="10"/>
    <x v="6"/>
    <n v="0.12959999999999999"/>
    <n v="5.5359999999999999E-2"/>
    <n v="6.4799999999999996E-2"/>
    <n v="2.768E-2"/>
  </r>
  <r>
    <x v="5"/>
    <x v="1"/>
    <s v="Hofdünger"/>
    <x v="0"/>
    <x v="0"/>
    <s v="BESTAETIGT (6)"/>
    <n v="451377.93999999983"/>
    <n v="217442.06"/>
    <x v="389"/>
    <x v="6"/>
    <n v="451.37793999999985"/>
    <n v="217.44206"/>
    <n v="0.38090965400843868"/>
    <n v="0.18349540928270042"/>
  </r>
  <r>
    <x v="5"/>
    <x v="1"/>
    <s v="Hofdünger"/>
    <x v="0"/>
    <x v="1"/>
    <s v="BESTAETIGT (6)"/>
    <n v="154499.11000000004"/>
    <n v="64279.920000000042"/>
    <x v="390"/>
    <x v="6"/>
    <n v="154.49911000000003"/>
    <n v="64.279920000000047"/>
    <n v="0.23444477996965105"/>
    <n v="9.7541608497723892E-2"/>
  </r>
  <r>
    <x v="5"/>
    <x v="1"/>
    <s v="Hofdünger"/>
    <x v="0"/>
    <x v="2"/>
    <s v="BESTAETIGT (6)"/>
    <n v="17904.239999999998"/>
    <n v="7318.4099999999971"/>
    <x v="58"/>
    <x v="6"/>
    <n v="17.904239999999998"/>
    <n v="7.3184099999999974"/>
    <n v="0.27975374999999997"/>
    <n v="0.11435015624999996"/>
  </r>
  <r>
    <x v="5"/>
    <x v="1"/>
    <s v="Hofdünger"/>
    <x v="0"/>
    <x v="3"/>
    <s v="BESTAETIGT (6)"/>
    <n v="104696.57"/>
    <n v="48283.010000000017"/>
    <x v="137"/>
    <x v="6"/>
    <n v="104.69657000000001"/>
    <n v="48.283010000000019"/>
    <n v="0.21631522727272728"/>
    <n v="9.9758285123966978E-2"/>
  </r>
  <r>
    <x v="5"/>
    <x v="1"/>
    <s v="Hofdünger"/>
    <x v="0"/>
    <x v="4"/>
    <s v="BESTAETIGT (6)"/>
    <n v="167302.59000000023"/>
    <n v="76734.149999999951"/>
    <x v="391"/>
    <x v="6"/>
    <n v="167.30259000000024"/>
    <n v="76.734149999999957"/>
    <n v="0.27562205930807288"/>
    <n v="0.12641540362438214"/>
  </r>
  <r>
    <x v="5"/>
    <x v="1"/>
    <s v="Hofdünger"/>
    <x v="0"/>
    <x v="5"/>
    <s v="BESTAETIGT (6)"/>
    <n v="90287.289999999906"/>
    <n v="53493.369999999959"/>
    <x v="392"/>
    <x v="6"/>
    <n v="90.287289999999899"/>
    <n v="53.493369999999956"/>
    <n v="0.1763423632812498"/>
    <n v="0.10447923828124991"/>
  </r>
  <r>
    <x v="5"/>
    <x v="1"/>
    <s v="Hofdünger"/>
    <x v="0"/>
    <x v="6"/>
    <s v="BESTAETIGT (6)"/>
    <n v="121029.21999999994"/>
    <n v="64975.430000000008"/>
    <x v="393"/>
    <x v="6"/>
    <n v="121.02921999999994"/>
    <n v="64.975430000000003"/>
    <n v="0.2516199999999999"/>
    <n v="0.13508405405405405"/>
  </r>
  <r>
    <x v="5"/>
    <x v="1"/>
    <s v="Hofdünger"/>
    <x v="1"/>
    <x v="0"/>
    <s v="BESTAETIGT (6)"/>
    <n v="1162.0999999999999"/>
    <n v="668.3"/>
    <x v="18"/>
    <x v="6"/>
    <n v="1.1620999999999999"/>
    <n v="0.66830000000000001"/>
    <n v="0.23241999999999999"/>
    <n v="0.13366"/>
  </r>
  <r>
    <x v="5"/>
    <x v="1"/>
    <s v="Hofdünger"/>
    <x v="1"/>
    <x v="8"/>
    <s v="BESTAETIGT (6)"/>
    <n v="1094.04"/>
    <n v="557.22"/>
    <x v="20"/>
    <x v="6"/>
    <n v="1.0940399999999999"/>
    <n v="0.55722000000000005"/>
    <n v="0.18233999999999997"/>
    <n v="9.2870000000000008E-2"/>
  </r>
  <r>
    <x v="5"/>
    <x v="1"/>
    <s v="Hofdünger"/>
    <x v="1"/>
    <x v="9"/>
    <s v="BESTAETIGT (6)"/>
    <n v="39933.980000000003"/>
    <n v="31184.96000000001"/>
    <x v="339"/>
    <x v="6"/>
    <n v="39.933980000000005"/>
    <n v="31.184960000000011"/>
    <n v="0.37321476635514023"/>
    <n v="0.29144822429906553"/>
  </r>
  <r>
    <x v="5"/>
    <x v="1"/>
    <s v="Hofdünger"/>
    <x v="1"/>
    <x v="10"/>
    <s v="BESTAETIGT (6)"/>
    <n v="15622.2"/>
    <n v="17178"/>
    <x v="55"/>
    <x v="6"/>
    <n v="15.622200000000001"/>
    <n v="17.178000000000001"/>
    <n v="0.67922608695652176"/>
    <n v="0.74686956521739134"/>
  </r>
  <r>
    <x v="5"/>
    <x v="1"/>
    <s v="Hofdünger"/>
    <x v="1"/>
    <x v="11"/>
    <s v="BESTAETIGT (6)"/>
    <n v="24156.26999999999"/>
    <n v="14635.800000000001"/>
    <x v="188"/>
    <x v="6"/>
    <n v="24.156269999999989"/>
    <n v="14.635800000000001"/>
    <n v="0.13128407608695647"/>
    <n v="7.9542391304347829E-2"/>
  </r>
  <r>
    <x v="5"/>
    <x v="1"/>
    <s v="Hofdünger"/>
    <x v="1"/>
    <x v="12"/>
    <s v="BESTAETIGT (6)"/>
    <n v="78647.309999999983"/>
    <n v="40552.42000000002"/>
    <x v="186"/>
    <x v="6"/>
    <n v="78.647309999999976"/>
    <n v="40.552420000000019"/>
    <n v="0.39323654999999991"/>
    <n v="0.20276210000000008"/>
  </r>
  <r>
    <x v="5"/>
    <x v="1"/>
    <s v="Hofdünger"/>
    <x v="1"/>
    <x v="1"/>
    <s v="BESTAETIGT (6)"/>
    <n v="38577.820000000014"/>
    <n v="21936.17"/>
    <x v="394"/>
    <x v="6"/>
    <n v="38.577820000000017"/>
    <n v="21.936169999999997"/>
    <n v="0.24262779874213847"/>
    <n v="0.13796333333333333"/>
  </r>
  <r>
    <x v="5"/>
    <x v="1"/>
    <s v="Hofdünger"/>
    <x v="1"/>
    <x v="2"/>
    <s v="BESTAETIGT (6)"/>
    <n v="19287.329999999998"/>
    <n v="8566.86"/>
    <x v="204"/>
    <x v="6"/>
    <n v="19.287329999999997"/>
    <n v="8.5668600000000001"/>
    <n v="0.25716439999999996"/>
    <n v="0.1142248"/>
  </r>
  <r>
    <x v="5"/>
    <x v="1"/>
    <s v="Hofdünger"/>
    <x v="1"/>
    <x v="14"/>
    <s v="BESTAETIGT (6)"/>
    <n v="2489.9"/>
    <n v="1183.6300000000001"/>
    <x v="47"/>
    <x v="6"/>
    <n v="2.4899"/>
    <n v="1.1836300000000002"/>
    <n v="0.15561875"/>
    <n v="7.3976875000000011E-2"/>
  </r>
  <r>
    <x v="5"/>
    <x v="1"/>
    <s v="Hofdünger"/>
    <x v="1"/>
    <x v="4"/>
    <s v="BESTAETIGT (6)"/>
    <n v="1539.7199999999998"/>
    <n v="1381.8"/>
    <x v="18"/>
    <x v="6"/>
    <n v="1.5397199999999998"/>
    <n v="1.3817999999999999"/>
    <n v="0.30794399999999994"/>
    <n v="0.27635999999999999"/>
  </r>
  <r>
    <x v="5"/>
    <x v="1"/>
    <s v="Hofdünger"/>
    <x v="1"/>
    <x v="5"/>
    <s v="BESTAETIGT (6)"/>
    <n v="978.04000000000008"/>
    <n v="841.7"/>
    <x v="18"/>
    <x v="6"/>
    <n v="0.97804000000000013"/>
    <n v="0.8417"/>
    <n v="0.19560800000000003"/>
    <n v="0.16833999999999999"/>
  </r>
  <r>
    <x v="5"/>
    <x v="1"/>
    <s v="Hofdünger"/>
    <x v="1"/>
    <x v="17"/>
    <s v="BESTAETIGT (6)"/>
    <n v="641.65"/>
    <n v="289.52"/>
    <x v="7"/>
    <x v="6"/>
    <n v="0.64164999999999994"/>
    <n v="0.28952"/>
    <n v="0.21388333333333331"/>
    <n v="9.6506666666666671E-2"/>
  </r>
  <r>
    <x v="5"/>
    <x v="1"/>
    <s v="Recyclingdünger"/>
    <x v="2"/>
    <x v="16"/>
    <s v="BESTAETIGT (6)"/>
    <n v="389837.77000000008"/>
    <n v="175001.25000000003"/>
    <x v="395"/>
    <x v="6"/>
    <n v="389.83777000000009"/>
    <n v="175.00125000000003"/>
    <n v="0.61585745655608226"/>
    <n v="0.27646327014218014"/>
  </r>
  <r>
    <x v="5"/>
    <x v="1"/>
    <s v="(Leer)"/>
    <x v="4"/>
    <x v="23"/>
    <s v="BESTAETIGT (6)"/>
    <n v="12808.69"/>
    <n v="10930.77"/>
    <x v="92"/>
    <x v="6"/>
    <n v="12.80869"/>
    <n v="10.930770000000001"/>
    <n v="0.29787651162790696"/>
    <n v="0.2542039534883721"/>
  </r>
  <r>
    <x v="5"/>
    <x v="5"/>
    <s v="Hofdünger"/>
    <x v="0"/>
    <x v="0"/>
    <s v="BESTAETIGT (6)"/>
    <n v="492.24"/>
    <n v="187.32"/>
    <x v="13"/>
    <x v="6"/>
    <n v="0.49224000000000001"/>
    <n v="0.18731999999999999"/>
    <n v="0.49224000000000001"/>
    <n v="0.18731999999999999"/>
  </r>
  <r>
    <x v="5"/>
    <x v="16"/>
    <s v="Hofdünger"/>
    <x v="0"/>
    <x v="0"/>
    <s v="BESTAETIGT (6)"/>
    <n v="3688.06"/>
    <n v="1943.0799999999997"/>
    <x v="11"/>
    <x v="6"/>
    <n v="3.6880600000000001"/>
    <n v="1.9430799999999997"/>
    <n v="0.24587066666666668"/>
    <n v="0.12953866666666664"/>
  </r>
  <r>
    <x v="5"/>
    <x v="16"/>
    <s v="Hofdünger"/>
    <x v="0"/>
    <x v="1"/>
    <s v="BESTAETIGT (6)"/>
    <n v="415.8"/>
    <n v="170.1"/>
    <x v="10"/>
    <x v="6"/>
    <n v="0.4158"/>
    <n v="0.1701"/>
    <n v="0.2079"/>
    <n v="8.5050000000000001E-2"/>
  </r>
  <r>
    <x v="5"/>
    <x v="16"/>
    <s v="Hofdünger"/>
    <x v="1"/>
    <x v="12"/>
    <s v="BESTAETIGT (6)"/>
    <n v="614.4"/>
    <n v="326.39999999999998"/>
    <x v="13"/>
    <x v="6"/>
    <n v="0.61439999999999995"/>
    <n v="0.32639999999999997"/>
    <n v="0.61439999999999995"/>
    <n v="0.32639999999999997"/>
  </r>
  <r>
    <x v="5"/>
    <x v="16"/>
    <s v="Hofdünger"/>
    <x v="1"/>
    <x v="1"/>
    <s v="BESTAETIGT (6)"/>
    <n v="1561.1399999999999"/>
    <n v="959.25"/>
    <x v="7"/>
    <x v="6"/>
    <n v="1.56114"/>
    <n v="0.95925000000000005"/>
    <n v="0.52037999999999995"/>
    <n v="0.31975000000000003"/>
  </r>
  <r>
    <x v="5"/>
    <x v="16"/>
    <s v="Hofdünger"/>
    <x v="1"/>
    <x v="14"/>
    <s v="BESTAETIGT (6)"/>
    <n v="53.3"/>
    <n v="24.05"/>
    <x v="13"/>
    <x v="6"/>
    <n v="5.33E-2"/>
    <n v="2.4050000000000002E-2"/>
    <n v="5.33E-2"/>
    <n v="2.4050000000000002E-2"/>
  </r>
  <r>
    <x v="5"/>
    <x v="16"/>
    <s v="Recyclingdünger"/>
    <x v="2"/>
    <x v="16"/>
    <s v="BESTAETIGT (6)"/>
    <n v="797"/>
    <n v="324"/>
    <x v="13"/>
    <x v="6"/>
    <n v="0.79700000000000004"/>
    <n v="0.32400000000000001"/>
    <n v="0.79700000000000004"/>
    <n v="0.32400000000000001"/>
  </r>
  <r>
    <x v="5"/>
    <x v="6"/>
    <s v="Hofdünger"/>
    <x v="0"/>
    <x v="0"/>
    <s v="BESTAETIGT (6)"/>
    <n v="11171.170000000002"/>
    <n v="4565.5900000000011"/>
    <x v="55"/>
    <x v="6"/>
    <n v="11.171170000000002"/>
    <n v="4.5655900000000011"/>
    <n v="0.48570304347826093"/>
    <n v="0.19850391304347831"/>
  </r>
  <r>
    <x v="5"/>
    <x v="6"/>
    <s v="Hofdünger"/>
    <x v="0"/>
    <x v="1"/>
    <s v="BESTAETIGT (6)"/>
    <n v="168.8"/>
    <n v="75.2"/>
    <x v="13"/>
    <x v="6"/>
    <n v="0.16880000000000001"/>
    <n v="7.5200000000000003E-2"/>
    <n v="0.16880000000000001"/>
    <n v="7.5200000000000003E-2"/>
  </r>
  <r>
    <x v="5"/>
    <x v="6"/>
    <s v="Hofdünger"/>
    <x v="0"/>
    <x v="2"/>
    <s v="BESTAETIGT (6)"/>
    <n v="86"/>
    <n v="34"/>
    <x v="13"/>
    <x v="6"/>
    <n v="8.5999999999999993E-2"/>
    <n v="3.4000000000000002E-2"/>
    <n v="8.5999999999999993E-2"/>
    <n v="3.4000000000000002E-2"/>
  </r>
  <r>
    <x v="5"/>
    <x v="6"/>
    <s v="Hofdünger"/>
    <x v="0"/>
    <x v="4"/>
    <s v="BESTAETIGT (6)"/>
    <n v="3400.24"/>
    <n v="1377.1200000000001"/>
    <x v="20"/>
    <x v="6"/>
    <n v="3.4002399999999997"/>
    <n v="1.3771200000000001"/>
    <n v="0.56670666666666658"/>
    <n v="0.22952000000000003"/>
  </r>
  <r>
    <x v="5"/>
    <x v="6"/>
    <s v="Hofdünger"/>
    <x v="0"/>
    <x v="5"/>
    <s v="BESTAETIGT (6)"/>
    <n v="831.2"/>
    <n v="439.40000000000003"/>
    <x v="21"/>
    <x v="6"/>
    <n v="0.83120000000000005"/>
    <n v="0.43940000000000001"/>
    <n v="0.10390000000000001"/>
    <n v="5.4925000000000002E-2"/>
  </r>
  <r>
    <x v="5"/>
    <x v="6"/>
    <s v="Hofdünger"/>
    <x v="0"/>
    <x v="6"/>
    <s v="BESTAETIGT (6)"/>
    <n v="3957.9"/>
    <n v="2274"/>
    <x v="20"/>
    <x v="6"/>
    <n v="3.9579"/>
    <n v="2.274"/>
    <n v="0.65964999999999996"/>
    <n v="0.379"/>
  </r>
  <r>
    <x v="5"/>
    <x v="6"/>
    <s v="Hofdünger"/>
    <x v="1"/>
    <x v="8"/>
    <s v="BESTAETIGT (6)"/>
    <n v="942"/>
    <n v="471"/>
    <x v="2"/>
    <x v="6"/>
    <n v="0.94199999999999995"/>
    <n v="0.47099999999999997"/>
    <n v="0.23549999999999999"/>
    <n v="0.11774999999999999"/>
  </r>
  <r>
    <x v="5"/>
    <x v="6"/>
    <s v="Hofdünger"/>
    <x v="1"/>
    <x v="11"/>
    <s v="BESTAETIGT (6)"/>
    <n v="1284.8000000000002"/>
    <n v="730"/>
    <x v="11"/>
    <x v="6"/>
    <n v="1.2848000000000002"/>
    <n v="0.73"/>
    <n v="8.5653333333333345E-2"/>
    <n v="4.8666666666666664E-2"/>
  </r>
  <r>
    <x v="5"/>
    <x v="6"/>
    <s v="Hofdünger"/>
    <x v="1"/>
    <x v="17"/>
    <s v="BESTAETIGT (6)"/>
    <n v="328"/>
    <n v="148"/>
    <x v="10"/>
    <x v="6"/>
    <n v="0.32800000000000001"/>
    <n v="0.14799999999999999"/>
    <n v="0.16400000000000001"/>
    <n v="7.3999999999999996E-2"/>
  </r>
  <r>
    <x v="5"/>
    <x v="6"/>
    <s v="(Leer)"/>
    <x v="4"/>
    <x v="23"/>
    <s v="BESTAETIGT (6)"/>
    <n v="371.25"/>
    <n v="349.79999999999995"/>
    <x v="10"/>
    <x v="6"/>
    <n v="0.37125000000000002"/>
    <n v="0.34979999999999994"/>
    <n v="0.18562500000000001"/>
    <n v="0.17489999999999997"/>
  </r>
  <r>
    <x v="5"/>
    <x v="15"/>
    <s v="Hofdünger"/>
    <x v="0"/>
    <x v="0"/>
    <s v="BESTAETIGT (6)"/>
    <n v="2468.4800000000005"/>
    <n v="1296.17"/>
    <x v="2"/>
    <x v="6"/>
    <n v="2.4684800000000005"/>
    <n v="1.29617"/>
    <n v="0.61712000000000011"/>
    <n v="0.32404250000000001"/>
  </r>
  <r>
    <x v="5"/>
    <x v="15"/>
    <s v="Hofdünger"/>
    <x v="1"/>
    <x v="9"/>
    <s v="BESTAETIGT (6)"/>
    <n v="286.60000000000002"/>
    <n v="221.8"/>
    <x v="13"/>
    <x v="6"/>
    <n v="0.28660000000000002"/>
    <n v="0.22180000000000002"/>
    <n v="0.28660000000000002"/>
    <n v="0.22180000000000002"/>
  </r>
  <r>
    <x v="5"/>
    <x v="8"/>
    <s v="Hofdünger"/>
    <x v="0"/>
    <x v="2"/>
    <s v="BESTAETIGT (6)"/>
    <n v="1663.1999999999998"/>
    <n v="680.40000000000009"/>
    <x v="84"/>
    <x v="6"/>
    <n v="1.6631999999999998"/>
    <n v="0.68040000000000012"/>
    <n v="7.5599999999999987E-2"/>
    <n v="3.0927272727272734E-2"/>
  </r>
  <r>
    <x v="5"/>
    <x v="8"/>
    <s v="Hofdünger"/>
    <x v="1"/>
    <x v="2"/>
    <s v="BESTAETIGT (6)"/>
    <n v="36"/>
    <n v="24"/>
    <x v="13"/>
    <x v="6"/>
    <n v="3.5999999999999997E-2"/>
    <n v="2.4E-2"/>
    <n v="3.5999999999999997E-2"/>
    <n v="2.4E-2"/>
  </r>
  <r>
    <x v="5"/>
    <x v="10"/>
    <s v="Hofdünger"/>
    <x v="1"/>
    <x v="11"/>
    <s v="BESTAETIGT (6)"/>
    <n v="880"/>
    <n v="500"/>
    <x v="10"/>
    <x v="6"/>
    <n v="0.88"/>
    <n v="0.5"/>
    <n v="0.44"/>
    <n v="0.25"/>
  </r>
  <r>
    <x v="5"/>
    <x v="10"/>
    <s v="Hofdünger"/>
    <x v="1"/>
    <x v="2"/>
    <s v="BESTAETIGT (6)"/>
    <n v="981"/>
    <n v="654"/>
    <x v="7"/>
    <x v="6"/>
    <n v="0.98099999999999998"/>
    <n v="0.65400000000000003"/>
    <n v="0.32700000000000001"/>
    <n v="0.218"/>
  </r>
  <r>
    <x v="5"/>
    <x v="2"/>
    <s v="Hofdünger"/>
    <x v="0"/>
    <x v="1"/>
    <s v="BESTAETIGT (6)"/>
    <n v="440"/>
    <n v="180"/>
    <x v="10"/>
    <x v="6"/>
    <n v="0.44"/>
    <n v="0.18"/>
    <n v="0.22"/>
    <n v="0.09"/>
  </r>
  <r>
    <x v="5"/>
    <x v="2"/>
    <s v="Hofdünger"/>
    <x v="1"/>
    <x v="1"/>
    <s v="BESTAETIGT (6)"/>
    <n v="270.84000000000003"/>
    <n v="161.1"/>
    <x v="10"/>
    <x v="6"/>
    <n v="0.27084000000000003"/>
    <n v="0.16109999999999999"/>
    <n v="0.13542000000000001"/>
    <n v="8.0549999999999997E-2"/>
  </r>
  <r>
    <x v="5"/>
    <x v="2"/>
    <s v="Recyclingdünger"/>
    <x v="2"/>
    <x v="16"/>
    <s v="BESTAETIGT (6)"/>
    <n v="707.4"/>
    <n v="326.7"/>
    <x v="10"/>
    <x v="6"/>
    <n v="0.70740000000000003"/>
    <n v="0.32669999999999999"/>
    <n v="0.35370000000000001"/>
    <n v="0.16335"/>
  </r>
  <r>
    <x v="6"/>
    <x v="3"/>
    <s v="Hofdünger"/>
    <x v="0"/>
    <x v="0"/>
    <s v="BESTAETIGT (6)"/>
    <n v="158.75"/>
    <n v="49.25"/>
    <x v="13"/>
    <x v="6"/>
    <n v="0.15875"/>
    <n v="4.9250000000000002E-2"/>
    <n v="0.15875"/>
    <n v="4.9250000000000002E-2"/>
  </r>
  <r>
    <x v="6"/>
    <x v="3"/>
    <s v="Hofdünger"/>
    <x v="0"/>
    <x v="5"/>
    <s v="BESTAETIGT (6)"/>
    <n v="157.91999999999999"/>
    <n v="99.12"/>
    <x v="13"/>
    <x v="6"/>
    <n v="0.15791999999999998"/>
    <n v="9.912E-2"/>
    <n v="0.15791999999999998"/>
    <n v="9.912E-2"/>
  </r>
  <r>
    <x v="6"/>
    <x v="3"/>
    <s v="Hofdünger"/>
    <x v="0"/>
    <x v="6"/>
    <s v="BESTAETIGT (6)"/>
    <n v="900.5"/>
    <n v="385.5"/>
    <x v="2"/>
    <x v="6"/>
    <n v="0.90049999999999997"/>
    <n v="0.38550000000000001"/>
    <n v="0.22512499999999999"/>
    <n v="9.6375000000000002E-2"/>
  </r>
  <r>
    <x v="6"/>
    <x v="3"/>
    <s v="Hofdünger"/>
    <x v="1"/>
    <x v="9"/>
    <s v="BESTAETIGT (6)"/>
    <n v="2279.12"/>
    <n v="1505.05"/>
    <x v="21"/>
    <x v="6"/>
    <n v="2.2791199999999998"/>
    <n v="1.50505"/>
    <n v="0.28488999999999998"/>
    <n v="0.18813125"/>
  </r>
  <r>
    <x v="6"/>
    <x v="3"/>
    <s v="Hofdünger"/>
    <x v="1"/>
    <x v="11"/>
    <s v="BESTAETIGT (6)"/>
    <n v="163.4"/>
    <n v="129"/>
    <x v="2"/>
    <x v="6"/>
    <n v="0.16340000000000002"/>
    <n v="0.129"/>
    <n v="4.0850000000000004E-2"/>
    <n v="3.2250000000000001E-2"/>
  </r>
  <r>
    <x v="6"/>
    <x v="3"/>
    <s v="Hofdünger"/>
    <x v="1"/>
    <x v="12"/>
    <s v="BESTAETIGT (6)"/>
    <n v="1006.76"/>
    <n v="547.88"/>
    <x v="7"/>
    <x v="6"/>
    <n v="1.0067600000000001"/>
    <n v="0.54788000000000003"/>
    <n v="0.3355866666666667"/>
    <n v="0.18262666666666669"/>
  </r>
  <r>
    <x v="6"/>
    <x v="3"/>
    <s v="Recyclingdünger"/>
    <x v="2"/>
    <x v="16"/>
    <s v="BESTAETIGT (6)"/>
    <n v="9393.7200000000012"/>
    <n v="3146.3999999999996"/>
    <x v="41"/>
    <x v="6"/>
    <n v="9.3937200000000018"/>
    <n v="3.1463999999999994"/>
    <n v="0.85397454545454565"/>
    <n v="0.28603636363636359"/>
  </r>
  <r>
    <x v="6"/>
    <x v="4"/>
    <s v="Hofdünger"/>
    <x v="1"/>
    <x v="11"/>
    <s v="BESTAETIGT (6)"/>
    <n v="254.8"/>
    <n v="225.4"/>
    <x v="10"/>
    <x v="6"/>
    <n v="0.25480000000000003"/>
    <n v="0.22540000000000002"/>
    <n v="0.12740000000000001"/>
    <n v="0.11270000000000001"/>
  </r>
  <r>
    <x v="6"/>
    <x v="4"/>
    <s v="Recyclingdünger"/>
    <x v="2"/>
    <x v="16"/>
    <s v="BESTAETIGT (6)"/>
    <n v="12930.160000000002"/>
    <n v="5849.2899999999991"/>
    <x v="3"/>
    <x v="6"/>
    <n v="12.930160000000003"/>
    <n v="5.849289999999999"/>
    <n v="0.40406750000000008"/>
    <n v="0.18279031249999997"/>
  </r>
  <r>
    <x v="6"/>
    <x v="5"/>
    <s v="Hofdünger"/>
    <x v="0"/>
    <x v="0"/>
    <s v="BESTAETIGT (6)"/>
    <n v="34709.1"/>
    <n v="10768.020000000002"/>
    <x v="58"/>
    <x v="6"/>
    <n v="34.709099999999999"/>
    <n v="10.768020000000002"/>
    <n v="0.54232968749999999"/>
    <n v="0.16825031250000003"/>
  </r>
  <r>
    <x v="6"/>
    <x v="5"/>
    <s v="Hofdünger"/>
    <x v="0"/>
    <x v="1"/>
    <s v="BESTAETIGT (6)"/>
    <n v="22811.399999999998"/>
    <n v="9467.35"/>
    <x v="1"/>
    <x v="6"/>
    <n v="22.811399999999999"/>
    <n v="9.4673499999999997"/>
    <n v="0.23516907216494845"/>
    <n v="9.7601546391752572E-2"/>
  </r>
  <r>
    <x v="6"/>
    <x v="5"/>
    <s v="Hofdünger"/>
    <x v="0"/>
    <x v="3"/>
    <s v="BESTAETIGT (6)"/>
    <n v="5627.35"/>
    <n v="2762.0499999999997"/>
    <x v="22"/>
    <x v="6"/>
    <n v="5.6273500000000007"/>
    <n v="2.7620499999999999"/>
    <n v="0.22509400000000002"/>
    <n v="0.110482"/>
  </r>
  <r>
    <x v="6"/>
    <x v="5"/>
    <s v="Hofdünger"/>
    <x v="0"/>
    <x v="4"/>
    <s v="BESTAETIGT (6)"/>
    <n v="6286.81"/>
    <n v="2256.9500000000003"/>
    <x v="59"/>
    <x v="6"/>
    <n v="6.28681"/>
    <n v="2.2569500000000002"/>
    <n v="0.21678655172413794"/>
    <n v="7.7825862068965523E-2"/>
  </r>
  <r>
    <x v="6"/>
    <x v="5"/>
    <s v="Hofdünger"/>
    <x v="0"/>
    <x v="5"/>
    <s v="BESTAETIGT (6)"/>
    <n v="6779.2999999999984"/>
    <n v="3774.2500000000005"/>
    <x v="63"/>
    <x v="6"/>
    <n v="6.7792999999999983"/>
    <n v="3.7742500000000003"/>
    <n v="0.21868709677419348"/>
    <n v="0.12175000000000001"/>
  </r>
  <r>
    <x v="6"/>
    <x v="5"/>
    <s v="Hofdünger"/>
    <x v="0"/>
    <x v="6"/>
    <s v="BESTAETIGT (6)"/>
    <n v="10031.99"/>
    <n v="5223.7000000000007"/>
    <x v="76"/>
    <x v="6"/>
    <n v="10.03199"/>
    <n v="5.2237000000000009"/>
    <n v="0.29505852941176469"/>
    <n v="0.15363823529411769"/>
  </r>
  <r>
    <x v="6"/>
    <x v="5"/>
    <s v="Hofdünger"/>
    <x v="1"/>
    <x v="9"/>
    <s v="BESTAETIGT (6)"/>
    <n v="13822.330000000002"/>
    <n v="10501.470000000001"/>
    <x v="145"/>
    <x v="6"/>
    <n v="13.822330000000001"/>
    <n v="10.501470000000001"/>
    <n v="0.30716288888888893"/>
    <n v="0.23336600000000002"/>
  </r>
  <r>
    <x v="6"/>
    <x v="5"/>
    <s v="Hofdünger"/>
    <x v="1"/>
    <x v="10"/>
    <s v="BESTAETIGT (6)"/>
    <n v="1432.5"/>
    <n v="1378.6"/>
    <x v="20"/>
    <x v="6"/>
    <n v="1.4325000000000001"/>
    <n v="1.3785999999999998"/>
    <n v="0.23875000000000002"/>
    <n v="0.22976666666666665"/>
  </r>
  <r>
    <x v="6"/>
    <x v="5"/>
    <s v="Hofdünger"/>
    <x v="1"/>
    <x v="11"/>
    <s v="BESTAETIGT (6)"/>
    <n v="2608.85"/>
    <n v="2027.78"/>
    <x v="45"/>
    <x v="6"/>
    <n v="2.6088499999999999"/>
    <n v="2.0277799999999999"/>
    <n v="7.4538571428571426E-2"/>
    <n v="5.7936571428571428E-2"/>
  </r>
  <r>
    <x v="6"/>
    <x v="5"/>
    <s v="Hofdünger"/>
    <x v="1"/>
    <x v="12"/>
    <s v="BESTAETIGT (6)"/>
    <n v="4005.4"/>
    <n v="2283.6999999999998"/>
    <x v="19"/>
    <x v="6"/>
    <n v="4.0053999999999998"/>
    <n v="2.2836999999999996"/>
    <n v="0.28609999999999997"/>
    <n v="0.16312142857142856"/>
  </r>
  <r>
    <x v="6"/>
    <x v="5"/>
    <s v="Hofdünger"/>
    <x v="1"/>
    <x v="1"/>
    <s v="BESTAETIGT (6)"/>
    <n v="540.79999999999995"/>
    <n v="360"/>
    <x v="10"/>
    <x v="6"/>
    <n v="0.54079999999999995"/>
    <n v="0.36"/>
    <n v="0.27039999999999997"/>
    <n v="0.18"/>
  </r>
  <r>
    <x v="6"/>
    <x v="5"/>
    <s v="Hofdünger"/>
    <x v="1"/>
    <x v="14"/>
    <s v="BESTAETIGT (6)"/>
    <n v="229.6"/>
    <n v="103.6"/>
    <x v="13"/>
    <x v="6"/>
    <n v="0.2296"/>
    <n v="0.1036"/>
    <n v="0.2296"/>
    <n v="0.1036"/>
  </r>
  <r>
    <x v="6"/>
    <x v="5"/>
    <s v="Hofdünger"/>
    <x v="1"/>
    <x v="5"/>
    <s v="BESTAETIGT (6)"/>
    <n v="1007.3000000000001"/>
    <n v="1074"/>
    <x v="2"/>
    <x v="6"/>
    <n v="1.0073000000000001"/>
    <n v="1.0740000000000001"/>
    <n v="0.25182500000000002"/>
    <n v="0.26850000000000002"/>
  </r>
  <r>
    <x v="6"/>
    <x v="5"/>
    <s v="Recyclingdünger"/>
    <x v="2"/>
    <x v="16"/>
    <s v="BESTAETIGT (6)"/>
    <n v="30708.33"/>
    <n v="16082.120000000006"/>
    <x v="373"/>
    <x v="6"/>
    <n v="30.70833"/>
    <n v="16.082120000000007"/>
    <n v="0.25590275000000001"/>
    <n v="0.13401766666666673"/>
  </r>
  <r>
    <x v="6"/>
    <x v="5"/>
    <s v="(Leer)"/>
    <x v="4"/>
    <x v="23"/>
    <s v="BESTAETIGT (6)"/>
    <n v="99.36"/>
    <n v="57.84"/>
    <x v="13"/>
    <x v="6"/>
    <n v="9.9360000000000004E-2"/>
    <n v="5.7840000000000003E-2"/>
    <n v="9.9360000000000004E-2"/>
    <n v="5.7840000000000003E-2"/>
  </r>
  <r>
    <x v="6"/>
    <x v="6"/>
    <s v="Hofdünger"/>
    <x v="0"/>
    <x v="5"/>
    <s v="BESTAETIGT (6)"/>
    <n v="817.8"/>
    <n v="513.29999999999995"/>
    <x v="13"/>
    <x v="6"/>
    <n v="0.81779999999999997"/>
    <n v="0.51329999999999998"/>
    <n v="0.81779999999999997"/>
    <n v="0.51329999999999998"/>
  </r>
  <r>
    <x v="6"/>
    <x v="12"/>
    <s v="Hofdünger"/>
    <x v="1"/>
    <x v="11"/>
    <s v="BESTAETIGT (6)"/>
    <n v="792"/>
    <n v="450"/>
    <x v="13"/>
    <x v="6"/>
    <n v="0.79200000000000004"/>
    <n v="0.45"/>
    <n v="0.79200000000000004"/>
    <n v="0.45"/>
  </r>
  <r>
    <x v="7"/>
    <x v="14"/>
    <s v="Hofdünger"/>
    <x v="0"/>
    <x v="0"/>
    <s v="BESTAETIGT (6)"/>
    <n v="784.5"/>
    <n v="347.1"/>
    <x v="18"/>
    <x v="6"/>
    <n v="0.78449999999999998"/>
    <n v="0.34710000000000002"/>
    <n v="0.15689999999999998"/>
    <n v="6.9420000000000009E-2"/>
  </r>
  <r>
    <x v="7"/>
    <x v="14"/>
    <s v="Hofdünger"/>
    <x v="0"/>
    <x v="1"/>
    <s v="BESTAETIGT (6)"/>
    <n v="4550.0000000000009"/>
    <n v="1868.5499999999997"/>
    <x v="51"/>
    <x v="6"/>
    <n v="4.5500000000000007"/>
    <n v="1.8685499999999997"/>
    <n v="0.37916666666666671"/>
    <n v="0.15571249999999998"/>
  </r>
  <r>
    <x v="7"/>
    <x v="14"/>
    <s v="Hofdünger"/>
    <x v="0"/>
    <x v="2"/>
    <s v="BESTAETIGT (6)"/>
    <n v="326.8"/>
    <n v="129.19999999999999"/>
    <x v="13"/>
    <x v="6"/>
    <n v="0.32680000000000003"/>
    <n v="0.12919999999999998"/>
    <n v="0.32680000000000003"/>
    <n v="0.12919999999999998"/>
  </r>
  <r>
    <x v="7"/>
    <x v="14"/>
    <s v="Hofdünger"/>
    <x v="0"/>
    <x v="4"/>
    <s v="BESTAETIGT (6)"/>
    <n v="812.5"/>
    <n v="400"/>
    <x v="10"/>
    <x v="6"/>
    <n v="0.8125"/>
    <n v="0.4"/>
    <n v="0.40625"/>
    <n v="0.2"/>
  </r>
  <r>
    <x v="7"/>
    <x v="14"/>
    <s v="Hofdünger"/>
    <x v="0"/>
    <x v="6"/>
    <s v="BESTAETIGT (6)"/>
    <n v="7029"/>
    <n v="2811.6"/>
    <x v="39"/>
    <x v="6"/>
    <n v="7.0289999999999999"/>
    <n v="2.8115999999999999"/>
    <n v="0.26033333333333331"/>
    <n v="0.10413333333333333"/>
  </r>
  <r>
    <x v="7"/>
    <x v="14"/>
    <s v="Hofdünger"/>
    <x v="1"/>
    <x v="9"/>
    <s v="BESTAETIGT (6)"/>
    <n v="1008"/>
    <n v="816"/>
    <x v="10"/>
    <x v="6"/>
    <n v="1.008"/>
    <n v="0.81599999999999995"/>
    <n v="0.504"/>
    <n v="0.40799999999999997"/>
  </r>
  <r>
    <x v="7"/>
    <x v="14"/>
    <s v="Hofdünger"/>
    <x v="1"/>
    <x v="2"/>
    <s v="BESTAETIGT (6)"/>
    <n v="2770.2"/>
    <n v="1183.3200000000002"/>
    <x v="2"/>
    <x v="6"/>
    <n v="2.7702"/>
    <n v="1.1833200000000001"/>
    <n v="0.69255"/>
    <n v="0.29583000000000004"/>
  </r>
  <r>
    <x v="7"/>
    <x v="17"/>
    <s v="Hofdünger"/>
    <x v="0"/>
    <x v="6"/>
    <s v="BESTAETIGT (6)"/>
    <n v="157.5"/>
    <n v="63"/>
    <x v="13"/>
    <x v="6"/>
    <n v="0.1575"/>
    <n v="6.3E-2"/>
    <n v="0.1575"/>
    <n v="6.3E-2"/>
  </r>
  <r>
    <x v="7"/>
    <x v="8"/>
    <s v="Hofdünger"/>
    <x v="0"/>
    <x v="0"/>
    <s v="BESTAETIGT (6)"/>
    <n v="159.36000000000001"/>
    <n v="81.28"/>
    <x v="13"/>
    <x v="6"/>
    <n v="0.15936"/>
    <n v="8.1280000000000005E-2"/>
    <n v="0.15936"/>
    <n v="8.1280000000000005E-2"/>
  </r>
  <r>
    <x v="7"/>
    <x v="8"/>
    <s v="Hofdünger"/>
    <x v="0"/>
    <x v="1"/>
    <s v="BESTAETIGT (6)"/>
    <n v="307.39999999999998"/>
    <n v="127.2"/>
    <x v="10"/>
    <x v="6"/>
    <n v="0.30739999999999995"/>
    <n v="0.12720000000000001"/>
    <n v="0.15369999999999998"/>
    <n v="6.3600000000000004E-2"/>
  </r>
  <r>
    <x v="7"/>
    <x v="8"/>
    <s v="Hofdünger"/>
    <x v="0"/>
    <x v="6"/>
    <s v="BESTAETIGT (6)"/>
    <n v="297"/>
    <n v="118.80000000000001"/>
    <x v="7"/>
    <x v="6"/>
    <n v="0.29699999999999999"/>
    <n v="0.11880000000000002"/>
    <n v="9.8999999999999991E-2"/>
    <n v="3.9600000000000003E-2"/>
  </r>
  <r>
    <x v="8"/>
    <x v="18"/>
    <s v="Hofdünger"/>
    <x v="0"/>
    <x v="0"/>
    <s v="BESTAETIGT (6)"/>
    <n v="49157.5"/>
    <n v="15449.5"/>
    <x v="47"/>
    <x v="6"/>
    <n v="49.157499999999999"/>
    <n v="15.4495"/>
    <n v="3.0723437499999999"/>
    <n v="0.96559375000000003"/>
  </r>
  <r>
    <x v="8"/>
    <x v="18"/>
    <s v="Hofdünger"/>
    <x v="0"/>
    <x v="1"/>
    <s v="BESTAETIGT (6)"/>
    <n v="29662.799999999999"/>
    <n v="12389.4"/>
    <x v="21"/>
    <x v="6"/>
    <n v="29.662800000000001"/>
    <n v="12.3894"/>
    <n v="3.7078500000000001"/>
    <n v="1.548675"/>
  </r>
  <r>
    <x v="8"/>
    <x v="18"/>
    <s v="Hofdünger"/>
    <x v="0"/>
    <x v="4"/>
    <s v="BESTAETIGT (6)"/>
    <n v="5622.5"/>
    <n v="2768"/>
    <x v="10"/>
    <x v="6"/>
    <n v="5.6224999999999996"/>
    <n v="2.7679999999999998"/>
    <n v="2.8112499999999998"/>
    <n v="1.3839999999999999"/>
  </r>
  <r>
    <x v="8"/>
    <x v="18"/>
    <s v="Hofdünger"/>
    <x v="1"/>
    <x v="9"/>
    <s v="BESTAETIGT (6)"/>
    <n v="806.4"/>
    <n v="652.79999999999995"/>
    <x v="13"/>
    <x v="6"/>
    <n v="0.80640000000000001"/>
    <n v="0.65279999999999994"/>
    <n v="0.80640000000000001"/>
    <n v="0.65279999999999994"/>
  </r>
  <r>
    <x v="8"/>
    <x v="18"/>
    <s v="Hofdünger"/>
    <x v="1"/>
    <x v="11"/>
    <s v="BESTAETIGT (6)"/>
    <n v="13930.400000000001"/>
    <n v="7915"/>
    <x v="101"/>
    <x v="6"/>
    <n v="13.930400000000002"/>
    <n v="7.915"/>
    <n v="0.42213333333333342"/>
    <n v="0.23984848484848484"/>
  </r>
  <r>
    <x v="8"/>
    <x v="18"/>
    <s v="Hofdünger"/>
    <x v="1"/>
    <x v="1"/>
    <s v="BESTAETIGT (6)"/>
    <n v="1508.8"/>
    <n v="676.5"/>
    <x v="13"/>
    <x v="6"/>
    <n v="1.5087999999999999"/>
    <n v="0.67649999999999999"/>
    <n v="1.5087999999999999"/>
    <n v="0.67649999999999999"/>
  </r>
  <r>
    <x v="8"/>
    <x v="18"/>
    <s v="Hofdünger"/>
    <x v="1"/>
    <x v="2"/>
    <s v="BESTAETIGT (6)"/>
    <n v="405"/>
    <n v="173"/>
    <x v="2"/>
    <x v="6"/>
    <n v="0.40500000000000003"/>
    <n v="0.17299999999999999"/>
    <n v="0.10125000000000001"/>
    <n v="4.3249999999999997E-2"/>
  </r>
  <r>
    <x v="8"/>
    <x v="18"/>
    <s v="Hofdünger"/>
    <x v="1"/>
    <x v="17"/>
    <s v="BESTAETIGT (6)"/>
    <n v="164"/>
    <n v="74"/>
    <x v="13"/>
    <x v="6"/>
    <n v="0.16400000000000001"/>
    <n v="7.3999999999999996E-2"/>
    <n v="0.16400000000000001"/>
    <n v="7.3999999999999996E-2"/>
  </r>
  <r>
    <x v="8"/>
    <x v="18"/>
    <s v="Recyclingdünger"/>
    <x v="2"/>
    <x v="16"/>
    <s v="BESTAETIGT (6)"/>
    <n v="18510.2"/>
    <n v="4584.2000000000007"/>
    <x v="41"/>
    <x v="6"/>
    <n v="18.510200000000001"/>
    <n v="4.5842000000000009"/>
    <n v="1.6827454545454545"/>
    <n v="0.41674545454545464"/>
  </r>
  <r>
    <x v="8"/>
    <x v="2"/>
    <s v="Hofdünger"/>
    <x v="0"/>
    <x v="0"/>
    <s v="BESTAETIGT (6)"/>
    <n v="476"/>
    <n v="149.6"/>
    <x v="13"/>
    <x v="6"/>
    <n v="0.47599999999999998"/>
    <n v="0.14959999999999998"/>
    <n v="0.47599999999999998"/>
    <n v="0.14959999999999998"/>
  </r>
  <r>
    <x v="8"/>
    <x v="2"/>
    <s v="Hofdünger"/>
    <x v="1"/>
    <x v="9"/>
    <s v="BESTAETIGT (6)"/>
    <n v="554.4"/>
    <n v="448.8"/>
    <x v="13"/>
    <x v="6"/>
    <n v="0.5544"/>
    <n v="0.44880000000000003"/>
    <n v="0.5544"/>
    <n v="0.44880000000000003"/>
  </r>
  <r>
    <x v="9"/>
    <x v="19"/>
    <s v="Hofdünger"/>
    <x v="0"/>
    <x v="1"/>
    <s v="BESTAETIGT (6)"/>
    <n v="2161.9500000000003"/>
    <n v="1126.2500000000002"/>
    <x v="19"/>
    <x v="6"/>
    <n v="2.1619500000000005"/>
    <n v="1.1262500000000002"/>
    <n v="0.15442500000000003"/>
    <n v="8.0446428571428585E-2"/>
  </r>
  <r>
    <x v="9"/>
    <x v="19"/>
    <s v="Hofdünger"/>
    <x v="0"/>
    <x v="2"/>
    <s v="BESTAETIGT (6)"/>
    <n v="533.20000000000005"/>
    <n v="210.79999999999998"/>
    <x v="2"/>
    <x v="6"/>
    <n v="0.53320000000000001"/>
    <n v="0.21079999999999999"/>
    <n v="0.1333"/>
    <n v="5.2699999999999997E-2"/>
  </r>
  <r>
    <x v="9"/>
    <x v="19"/>
    <s v="Hofdünger"/>
    <x v="0"/>
    <x v="3"/>
    <s v="BESTAETIGT (6)"/>
    <n v="586.72"/>
    <n v="236.72"/>
    <x v="7"/>
    <x v="6"/>
    <n v="0.58672000000000002"/>
    <n v="0.23671999999999999"/>
    <n v="0.19557333333333335"/>
    <n v="7.8906666666666667E-2"/>
  </r>
  <r>
    <x v="9"/>
    <x v="19"/>
    <s v="Hofdünger"/>
    <x v="0"/>
    <x v="4"/>
    <s v="BESTAETIGT (6)"/>
    <n v="5025.2"/>
    <n v="1882.5"/>
    <x v="19"/>
    <x v="6"/>
    <n v="5.0251999999999999"/>
    <n v="1.8825000000000001"/>
    <n v="0.35894285714285712"/>
    <n v="0.13446428571428573"/>
  </r>
  <r>
    <x v="9"/>
    <x v="19"/>
    <s v="Hofdünger"/>
    <x v="1"/>
    <x v="9"/>
    <s v="BESTAETIGT (6)"/>
    <n v="529.19999999999993"/>
    <n v="406.80000000000007"/>
    <x v="21"/>
    <x v="6"/>
    <n v="0.52919999999999989"/>
    <n v="0.40680000000000005"/>
    <n v="6.6149999999999987E-2"/>
    <n v="5.0850000000000006E-2"/>
  </r>
  <r>
    <x v="9"/>
    <x v="19"/>
    <s v="Hofdünger"/>
    <x v="1"/>
    <x v="10"/>
    <s v="BESTAETIGT (6)"/>
    <n v="1400"/>
    <n v="1408"/>
    <x v="20"/>
    <x v="6"/>
    <n v="1.4"/>
    <n v="1.4079999999999999"/>
    <n v="0.23333333333333331"/>
    <n v="0.23466666666666666"/>
  </r>
  <r>
    <x v="9"/>
    <x v="19"/>
    <s v="Hofdünger"/>
    <x v="1"/>
    <x v="1"/>
    <s v="BESTAETIGT (6)"/>
    <n v="243.35999999999999"/>
    <n v="162"/>
    <x v="2"/>
    <x v="6"/>
    <n v="0.24335999999999999"/>
    <n v="0.16200000000000001"/>
    <n v="6.0839999999999998E-2"/>
    <n v="4.0500000000000001E-2"/>
  </r>
  <r>
    <x v="9"/>
    <x v="8"/>
    <s v="Hofdünger"/>
    <x v="0"/>
    <x v="4"/>
    <s v="BESTAETIGT (6)"/>
    <n v="1360"/>
    <n v="510"/>
    <x v="2"/>
    <x v="6"/>
    <n v="1.36"/>
    <n v="0.51"/>
    <n v="0.34"/>
    <n v="0.1275"/>
  </r>
  <r>
    <x v="9"/>
    <x v="9"/>
    <s v="Hofdünger"/>
    <x v="0"/>
    <x v="4"/>
    <s v="BESTAETIGT (6)"/>
    <n v="480"/>
    <n v="180"/>
    <x v="13"/>
    <x v="6"/>
    <n v="0.48"/>
    <n v="0.18"/>
    <n v="0.48"/>
    <n v="0.18"/>
  </r>
  <r>
    <x v="9"/>
    <x v="9"/>
    <s v="Hofdünger"/>
    <x v="1"/>
    <x v="10"/>
    <s v="BESTAETIGT (6)"/>
    <n v="140"/>
    <n v="140.80000000000001"/>
    <x v="10"/>
    <x v="6"/>
    <n v="0.14000000000000001"/>
    <n v="0.14080000000000001"/>
    <n v="7.0000000000000007E-2"/>
    <n v="7.0400000000000004E-2"/>
  </r>
  <r>
    <x v="9"/>
    <x v="12"/>
    <s v="Hofdünger"/>
    <x v="0"/>
    <x v="4"/>
    <s v="BESTAETIGT (6)"/>
    <n v="972"/>
    <n v="364.5"/>
    <x v="13"/>
    <x v="6"/>
    <n v="0.97199999999999998"/>
    <n v="0.36449999999999999"/>
    <n v="0.97199999999999998"/>
    <n v="0.36449999999999999"/>
  </r>
  <r>
    <x v="10"/>
    <x v="14"/>
    <s v="Recyclingdünger"/>
    <x v="2"/>
    <x v="16"/>
    <s v="BESTAETIGT (6)"/>
    <n v="548.1"/>
    <n v="262.70999999999998"/>
    <x v="13"/>
    <x v="6"/>
    <n v="0.54810000000000003"/>
    <n v="0.26271"/>
    <n v="0.54810000000000003"/>
    <n v="0.26271"/>
  </r>
  <r>
    <x v="10"/>
    <x v="17"/>
    <s v="Hofdünger"/>
    <x v="0"/>
    <x v="0"/>
    <s v="BESTAETIGT (6)"/>
    <n v="54629.78"/>
    <n v="15971.899999999998"/>
    <x v="77"/>
    <x v="6"/>
    <n v="54.629779999999997"/>
    <n v="15.971899999999998"/>
    <n v="0.81536985074626855"/>
    <n v="0.23838656716417908"/>
  </r>
  <r>
    <x v="10"/>
    <x v="17"/>
    <s v="Hofdünger"/>
    <x v="0"/>
    <x v="1"/>
    <s v="BESTAETIGT (6)"/>
    <n v="43186.569999999992"/>
    <n v="18222.47"/>
    <x v="276"/>
    <x v="6"/>
    <n v="43.186569999999989"/>
    <n v="18.222470000000001"/>
    <n v="0.48524235955056166"/>
    <n v="0.20474685393258429"/>
  </r>
  <r>
    <x v="10"/>
    <x v="17"/>
    <s v="Hofdünger"/>
    <x v="0"/>
    <x v="2"/>
    <s v="BESTAETIGT (6)"/>
    <n v="258"/>
    <n v="102"/>
    <x v="10"/>
    <x v="6"/>
    <n v="0.25800000000000001"/>
    <n v="0.10199999999999999"/>
    <n v="0.129"/>
    <n v="5.0999999999999997E-2"/>
  </r>
  <r>
    <x v="10"/>
    <x v="17"/>
    <s v="Hofdünger"/>
    <x v="0"/>
    <x v="3"/>
    <s v="BESTAETIGT (6)"/>
    <n v="13099.6"/>
    <n v="6507.34"/>
    <x v="28"/>
    <x v="6"/>
    <n v="13.099600000000001"/>
    <n v="6.5073400000000001"/>
    <n v="0.7277555555555556"/>
    <n v="0.36151888888888889"/>
  </r>
  <r>
    <x v="10"/>
    <x v="17"/>
    <s v="Hofdünger"/>
    <x v="0"/>
    <x v="4"/>
    <s v="BESTAETIGT (6)"/>
    <n v="10386.749999999998"/>
    <n v="5596.7"/>
    <x v="127"/>
    <x v="6"/>
    <n v="10.386749999999997"/>
    <n v="5.5967000000000002"/>
    <n v="0.24730357142857137"/>
    <n v="0.1332547619047619"/>
  </r>
  <r>
    <x v="10"/>
    <x v="17"/>
    <s v="Hofdünger"/>
    <x v="0"/>
    <x v="5"/>
    <s v="BESTAETIGT (6)"/>
    <n v="883.6"/>
    <n v="601.6"/>
    <x v="10"/>
    <x v="6"/>
    <n v="0.88360000000000005"/>
    <n v="0.60160000000000002"/>
    <n v="0.44180000000000003"/>
    <n v="0.30080000000000001"/>
  </r>
  <r>
    <x v="10"/>
    <x v="17"/>
    <s v="Hofdünger"/>
    <x v="0"/>
    <x v="6"/>
    <s v="BESTAETIGT (6)"/>
    <n v="3603.7"/>
    <n v="2342.0500000000002"/>
    <x v="7"/>
    <x v="6"/>
    <n v="3.6036999999999999"/>
    <n v="2.34205"/>
    <n v="1.2012333333333334"/>
    <n v="0.78068333333333328"/>
  </r>
  <r>
    <x v="10"/>
    <x v="17"/>
    <s v="Hofdünger"/>
    <x v="1"/>
    <x v="0"/>
    <s v="BESTAETIGT (6)"/>
    <n v="756.5"/>
    <n v="442"/>
    <x v="10"/>
    <x v="6"/>
    <n v="0.75649999999999995"/>
    <n v="0.442"/>
    <n v="0.37824999999999998"/>
    <n v="0.221"/>
  </r>
  <r>
    <x v="10"/>
    <x v="17"/>
    <s v="Hofdünger"/>
    <x v="1"/>
    <x v="9"/>
    <s v="BESTAETIGT (6)"/>
    <n v="1209.5999999999999"/>
    <n v="979.19999999999993"/>
    <x v="7"/>
    <x v="6"/>
    <n v="1.2096"/>
    <n v="0.97919999999999996"/>
    <n v="0.4032"/>
    <n v="0.32639999999999997"/>
  </r>
  <r>
    <x v="10"/>
    <x v="17"/>
    <s v="Hofdünger"/>
    <x v="1"/>
    <x v="10"/>
    <s v="BESTAETIGT (6)"/>
    <n v="330.75"/>
    <n v="367.5"/>
    <x v="10"/>
    <x v="6"/>
    <n v="0.33074999999999999"/>
    <n v="0.36749999999999999"/>
    <n v="0.16537499999999999"/>
    <n v="0.18375"/>
  </r>
  <r>
    <x v="10"/>
    <x v="17"/>
    <s v="Hofdünger"/>
    <x v="1"/>
    <x v="11"/>
    <s v="BESTAETIGT (6)"/>
    <n v="683.25"/>
    <n v="479.6"/>
    <x v="47"/>
    <x v="6"/>
    <n v="0.68325000000000002"/>
    <n v="0.47960000000000003"/>
    <n v="4.2703125000000001E-2"/>
    <n v="2.9975000000000002E-2"/>
  </r>
  <r>
    <x v="10"/>
    <x v="17"/>
    <s v="Hofdünger"/>
    <x v="1"/>
    <x v="12"/>
    <s v="BESTAETIGT (6)"/>
    <n v="1159.68"/>
    <n v="616.07999999999993"/>
    <x v="10"/>
    <x v="6"/>
    <n v="1.15968"/>
    <n v="0.61607999999999996"/>
    <n v="0.57984000000000002"/>
    <n v="0.30803999999999998"/>
  </r>
  <r>
    <x v="10"/>
    <x v="17"/>
    <s v="Hofdünger"/>
    <x v="1"/>
    <x v="1"/>
    <s v="BESTAETIGT (6)"/>
    <n v="5213.0500000000011"/>
    <n v="3043.5799999999995"/>
    <x v="128"/>
    <x v="6"/>
    <n v="5.2130500000000008"/>
    <n v="3.0435799999999995"/>
    <n v="0.13366794871794874"/>
    <n v="7.8040512820512803E-2"/>
  </r>
  <r>
    <x v="10"/>
    <x v="17"/>
    <s v="Hofdünger"/>
    <x v="1"/>
    <x v="2"/>
    <s v="BESTAETIGT (6)"/>
    <n v="903.15"/>
    <n v="385.79"/>
    <x v="18"/>
    <x v="6"/>
    <n v="0.90315000000000001"/>
    <n v="0.38579000000000002"/>
    <n v="0.18063000000000001"/>
    <n v="7.7158000000000004E-2"/>
  </r>
  <r>
    <x v="10"/>
    <x v="17"/>
    <s v="Hofdünger"/>
    <x v="1"/>
    <x v="14"/>
    <s v="BESTAETIGT (6)"/>
    <n v="975.8"/>
    <n v="440.29999999999995"/>
    <x v="23"/>
    <x v="6"/>
    <n v="0.9758"/>
    <n v="0.44029999999999997"/>
    <n v="0.10842222222222223"/>
    <n v="4.8922222222222221E-2"/>
  </r>
  <r>
    <x v="10"/>
    <x v="17"/>
    <s v="Recyclingdünger"/>
    <x v="2"/>
    <x v="16"/>
    <s v="BESTAETIGT (6)"/>
    <n v="33202.399999999994"/>
    <n v="11304.179999999998"/>
    <x v="54"/>
    <x v="6"/>
    <n v="33.202399999999997"/>
    <n v="11.304179999999999"/>
    <n v="0.52702222222222217"/>
    <n v="0.17943142857142855"/>
  </r>
  <r>
    <x v="10"/>
    <x v="17"/>
    <s v="(Leer)"/>
    <x v="4"/>
    <x v="23"/>
    <s v="BESTAETIGT (6)"/>
    <n v="5471.96"/>
    <n v="5085.68"/>
    <x v="51"/>
    <x v="6"/>
    <n v="5.4719600000000002"/>
    <n v="5.08568"/>
    <n v="0.45599666666666666"/>
    <n v="0.42380666666666666"/>
  </r>
  <r>
    <x v="10"/>
    <x v="8"/>
    <s v="Hofdünger"/>
    <x v="1"/>
    <x v="1"/>
    <s v="BESTAETIGT (6)"/>
    <n v="101.4"/>
    <n v="67.5"/>
    <x v="13"/>
    <x v="6"/>
    <n v="0.1014"/>
    <n v="6.7500000000000004E-2"/>
    <n v="0.1014"/>
    <n v="6.7500000000000004E-2"/>
  </r>
  <r>
    <x v="10"/>
    <x v="8"/>
    <s v="Recyclingdünger"/>
    <x v="2"/>
    <x v="16"/>
    <s v="BESTAETIGT (6)"/>
    <n v="548.1"/>
    <n v="262.71000000000004"/>
    <x v="10"/>
    <x v="6"/>
    <n v="0.54810000000000003"/>
    <n v="0.26271000000000005"/>
    <n v="0.27405000000000002"/>
    <n v="0.13135500000000003"/>
  </r>
  <r>
    <x v="10"/>
    <x v="12"/>
    <s v="Hofdünger"/>
    <x v="0"/>
    <x v="0"/>
    <s v="BESTAETIGT (6)"/>
    <n v="3916.6799999999985"/>
    <n v="1655.0800000000004"/>
    <x v="63"/>
    <x v="6"/>
    <n v="3.9166799999999986"/>
    <n v="1.6550800000000003"/>
    <n v="0.12634451612903222"/>
    <n v="5.3389677419354846E-2"/>
  </r>
  <r>
    <x v="10"/>
    <x v="12"/>
    <s v="Recyclingdünger"/>
    <x v="2"/>
    <x v="16"/>
    <s v="BESTAETIGT (6)"/>
    <n v="11120.58"/>
    <n v="3480.4799999999991"/>
    <x v="276"/>
    <x v="6"/>
    <n v="11.12058"/>
    <n v="3.4804799999999991"/>
    <n v="0.12495033707865169"/>
    <n v="3.9106516853932571E-2"/>
  </r>
  <r>
    <x v="10"/>
    <x v="12"/>
    <s v="(Leer)"/>
    <x v="4"/>
    <x v="23"/>
    <s v="BESTAETIGT (6)"/>
    <n v="1891.8"/>
    <n v="1625.4"/>
    <x v="10"/>
    <x v="6"/>
    <n v="1.8917999999999999"/>
    <n v="1.6254000000000002"/>
    <n v="0.94589999999999996"/>
    <n v="0.81270000000000009"/>
  </r>
  <r>
    <x v="11"/>
    <x v="1"/>
    <s v="Hofdünger"/>
    <x v="0"/>
    <x v="1"/>
    <s v="BESTAETIGT (6)"/>
    <n v="28.6"/>
    <n v="11.7"/>
    <x v="13"/>
    <x v="6"/>
    <n v="2.86E-2"/>
    <n v="1.1699999999999999E-2"/>
    <n v="2.86E-2"/>
    <n v="1.1699999999999999E-2"/>
  </r>
  <r>
    <x v="11"/>
    <x v="1"/>
    <s v="(Leer)"/>
    <x v="4"/>
    <x v="23"/>
    <s v="BESTAETIGT (6)"/>
    <n v="312"/>
    <n v="360"/>
    <x v="10"/>
    <x v="6"/>
    <n v="0.312"/>
    <n v="0.36"/>
    <n v="0.156"/>
    <n v="0.18"/>
  </r>
  <r>
    <x v="11"/>
    <x v="16"/>
    <s v="Hofdünger"/>
    <x v="0"/>
    <x v="0"/>
    <s v="BESTAETIGT (6)"/>
    <n v="121005.63999999998"/>
    <n v="38733.58"/>
    <x v="168"/>
    <x v="6"/>
    <n v="121.00563999999999"/>
    <n v="38.733580000000003"/>
    <n v="1.4756785365853657"/>
    <n v="0.47236073170731713"/>
  </r>
  <r>
    <x v="11"/>
    <x v="16"/>
    <s v="Hofdünger"/>
    <x v="0"/>
    <x v="1"/>
    <s v="BESTAETIGT (6)"/>
    <n v="80660.930000000022"/>
    <n v="32832.940000000017"/>
    <x v="396"/>
    <x v="6"/>
    <n v="80.660930000000022"/>
    <n v="32.832940000000015"/>
    <n v="0.34767642241379321"/>
    <n v="0.14152129310344835"/>
  </r>
  <r>
    <x v="11"/>
    <x v="16"/>
    <s v="Hofdünger"/>
    <x v="0"/>
    <x v="2"/>
    <s v="BESTAETIGT (6)"/>
    <n v="7039.0500000000011"/>
    <n v="2593.5000000000005"/>
    <x v="19"/>
    <x v="6"/>
    <n v="7.0390500000000014"/>
    <n v="2.5935000000000006"/>
    <n v="0.50278928571428583"/>
    <n v="0.18525000000000005"/>
  </r>
  <r>
    <x v="11"/>
    <x v="16"/>
    <s v="Hofdünger"/>
    <x v="0"/>
    <x v="3"/>
    <s v="BESTAETIGT (6)"/>
    <n v="10176.31"/>
    <n v="4380.04"/>
    <x v="16"/>
    <x v="6"/>
    <n v="10.176309999999999"/>
    <n v="4.3800400000000002"/>
    <n v="1.017631"/>
    <n v="0.438004"/>
  </r>
  <r>
    <x v="11"/>
    <x v="16"/>
    <s v="Hofdünger"/>
    <x v="0"/>
    <x v="4"/>
    <s v="BESTAETIGT (6)"/>
    <n v="2130"/>
    <n v="1088"/>
    <x v="2"/>
    <x v="6"/>
    <n v="2.13"/>
    <n v="1.0880000000000001"/>
    <n v="0.53249999999999997"/>
    <n v="0.27200000000000002"/>
  </r>
  <r>
    <x v="11"/>
    <x v="16"/>
    <s v="Hofdünger"/>
    <x v="0"/>
    <x v="5"/>
    <s v="BESTAETIGT (6)"/>
    <n v="2427.12"/>
    <n v="1402.62"/>
    <x v="21"/>
    <x v="6"/>
    <n v="2.4271199999999999"/>
    <n v="1.40262"/>
    <n v="0.30338999999999999"/>
    <n v="0.1753275"/>
  </r>
  <r>
    <x v="11"/>
    <x v="16"/>
    <s v="Hofdünger"/>
    <x v="0"/>
    <x v="6"/>
    <s v="BESTAETIGT (6)"/>
    <n v="631"/>
    <n v="320"/>
    <x v="13"/>
    <x v="6"/>
    <n v="0.63100000000000001"/>
    <n v="0.32"/>
    <n v="0.63100000000000001"/>
    <n v="0.32"/>
  </r>
  <r>
    <x v="11"/>
    <x v="16"/>
    <s v="Hofdünger"/>
    <x v="1"/>
    <x v="0"/>
    <s v="BESTAETIGT (6)"/>
    <n v="874.31"/>
    <n v="415.14"/>
    <x v="18"/>
    <x v="6"/>
    <n v="0.87430999999999992"/>
    <n v="0.41514000000000001"/>
    <n v="0.17486199999999999"/>
    <n v="8.3028000000000005E-2"/>
  </r>
  <r>
    <x v="11"/>
    <x v="16"/>
    <s v="Hofdünger"/>
    <x v="1"/>
    <x v="9"/>
    <s v="BESTAETIGT (6)"/>
    <n v="4869.8"/>
    <n v="3411.3"/>
    <x v="15"/>
    <x v="6"/>
    <n v="4.8698000000000006"/>
    <n v="3.4113000000000002"/>
    <n v="0.69568571428571435"/>
    <n v="0.48732857142857144"/>
  </r>
  <r>
    <x v="11"/>
    <x v="16"/>
    <s v="Hofdünger"/>
    <x v="1"/>
    <x v="11"/>
    <s v="BESTAETIGT (6)"/>
    <n v="3001.1"/>
    <n v="1936"/>
    <x v="27"/>
    <x v="6"/>
    <n v="3.0011000000000001"/>
    <n v="1.9359999999999999"/>
    <n v="0.23085384615384616"/>
    <n v="0.14892307692307691"/>
  </r>
  <r>
    <x v="11"/>
    <x v="16"/>
    <s v="Hofdünger"/>
    <x v="1"/>
    <x v="1"/>
    <s v="BESTAETIGT (6)"/>
    <n v="8321.6700000000019"/>
    <n v="5154.3500000000004"/>
    <x v="79"/>
    <x v="6"/>
    <n v="8.321670000000001"/>
    <n v="5.15435"/>
    <n v="0.13642081967213116"/>
    <n v="8.4497540983606553E-2"/>
  </r>
  <r>
    <x v="11"/>
    <x v="16"/>
    <s v="Hofdünger"/>
    <x v="1"/>
    <x v="1"/>
    <s v="SPAETER_ERFASST (9)"/>
    <n v="338"/>
    <n v="225"/>
    <x v="13"/>
    <x v="6"/>
    <n v="0.33800000000000002"/>
    <n v="0.22500000000000001"/>
    <n v="0.33800000000000002"/>
    <n v="0.22500000000000001"/>
  </r>
  <r>
    <x v="11"/>
    <x v="16"/>
    <s v="Hofdünger"/>
    <x v="1"/>
    <x v="2"/>
    <s v="BESTAETIGT (6)"/>
    <n v="6806.3"/>
    <n v="3041.68"/>
    <x v="18"/>
    <x v="6"/>
    <n v="6.8063000000000002"/>
    <n v="3.0416799999999999"/>
    <n v="1.3612600000000001"/>
    <n v="0.60833599999999999"/>
  </r>
  <r>
    <x v="11"/>
    <x v="16"/>
    <s v="Hofdünger"/>
    <x v="1"/>
    <x v="14"/>
    <s v="BESTAETIGT (6)"/>
    <n v="1600"/>
    <n v="660"/>
    <x v="13"/>
    <x v="6"/>
    <n v="1.6"/>
    <n v="0.66"/>
    <n v="1.6"/>
    <n v="0.66"/>
  </r>
  <r>
    <x v="11"/>
    <x v="16"/>
    <s v="Recyclingdünger"/>
    <x v="2"/>
    <x v="16"/>
    <s v="BESTAETIGT (6)"/>
    <n v="18834.300000000003"/>
    <n v="6665.1"/>
    <x v="11"/>
    <x v="6"/>
    <n v="18.834300000000002"/>
    <n v="6.6651000000000007"/>
    <n v="1.2556200000000002"/>
    <n v="0.44434000000000007"/>
  </r>
  <r>
    <x v="12"/>
    <x v="0"/>
    <s v="Hofdünger"/>
    <x v="0"/>
    <x v="5"/>
    <s v="BESTAETIGT (6)"/>
    <n v="2635"/>
    <n v="1785"/>
    <x v="41"/>
    <x v="6"/>
    <n v="2.6349999999999998"/>
    <n v="1.7849999999999999"/>
    <n v="0.23954545454545453"/>
    <n v="0.16227272727272726"/>
  </r>
  <r>
    <x v="12"/>
    <x v="0"/>
    <s v="Hofdünger"/>
    <x v="1"/>
    <x v="9"/>
    <s v="BESTAETIGT (6)"/>
    <n v="1039"/>
    <n v="738"/>
    <x v="13"/>
    <x v="6"/>
    <n v="1.0389999999999999"/>
    <n v="0.73799999999999999"/>
    <n v="1.0389999999999999"/>
    <n v="0.73799999999999999"/>
  </r>
  <r>
    <x v="12"/>
    <x v="0"/>
    <s v="Hofdünger"/>
    <x v="1"/>
    <x v="12"/>
    <s v="BESTAETIGT (6)"/>
    <n v="768"/>
    <n v="408"/>
    <x v="13"/>
    <x v="6"/>
    <n v="0.76800000000000002"/>
    <n v="0.40799999999999997"/>
    <n v="0.76800000000000002"/>
    <n v="0.40799999999999997"/>
  </r>
  <r>
    <x v="12"/>
    <x v="3"/>
    <s v="Hofdünger"/>
    <x v="0"/>
    <x v="0"/>
    <s v="BESTAETIGT (6)"/>
    <n v="18666.600000000006"/>
    <n v="7946.5499999999993"/>
    <x v="101"/>
    <x v="6"/>
    <n v="18.666600000000006"/>
    <n v="7.9465499999999993"/>
    <n v="0.56565454545454563"/>
    <n v="0.24080454545454544"/>
  </r>
  <r>
    <x v="12"/>
    <x v="3"/>
    <s v="Hofdünger"/>
    <x v="0"/>
    <x v="1"/>
    <s v="BESTAETIGT (6)"/>
    <n v="354"/>
    <n v="150"/>
    <x v="10"/>
    <x v="6"/>
    <n v="0.35399999999999998"/>
    <n v="0.15"/>
    <n v="0.17699999999999999"/>
    <n v="7.4999999999999997E-2"/>
  </r>
  <r>
    <x v="12"/>
    <x v="3"/>
    <s v="Hofdünger"/>
    <x v="0"/>
    <x v="2"/>
    <s v="BESTAETIGT (6)"/>
    <n v="387.45"/>
    <n v="152.55000000000001"/>
    <x v="13"/>
    <x v="6"/>
    <n v="0.38744999999999996"/>
    <n v="0.15255000000000002"/>
    <n v="0.38744999999999996"/>
    <n v="0.15255000000000002"/>
  </r>
  <r>
    <x v="12"/>
    <x v="3"/>
    <s v="Hofdünger"/>
    <x v="0"/>
    <x v="3"/>
    <s v="BESTAETIGT (6)"/>
    <n v="6903.6500000000005"/>
    <n v="3083.95"/>
    <x v="49"/>
    <x v="6"/>
    <n v="6.9036500000000007"/>
    <n v="3.0839499999999997"/>
    <n v="0.40609705882352948"/>
    <n v="0.18140882352941176"/>
  </r>
  <r>
    <x v="12"/>
    <x v="3"/>
    <s v="Hofdünger"/>
    <x v="0"/>
    <x v="4"/>
    <s v="BESTAETIGT (6)"/>
    <n v="8358.25"/>
    <n v="3557.9999999999995"/>
    <x v="60"/>
    <x v="6"/>
    <n v="8.35825"/>
    <n v="3.5579999999999994"/>
    <n v="0.27860833333333335"/>
    <n v="0.11859999999999998"/>
  </r>
  <r>
    <x v="12"/>
    <x v="3"/>
    <s v="Hofdünger"/>
    <x v="0"/>
    <x v="5"/>
    <s v="BESTAETIGT (6)"/>
    <n v="4818.0200000000004"/>
    <n v="2514.2200000000003"/>
    <x v="82"/>
    <x v="6"/>
    <n v="4.8180200000000006"/>
    <n v="2.5142200000000003"/>
    <n v="0.22942952380952383"/>
    <n v="0.11972476190476192"/>
  </r>
  <r>
    <x v="12"/>
    <x v="3"/>
    <s v="Hofdünger"/>
    <x v="0"/>
    <x v="6"/>
    <s v="BESTAETIGT (6)"/>
    <n v="2620.7599999999998"/>
    <n v="1336.1599999999999"/>
    <x v="23"/>
    <x v="6"/>
    <n v="2.6207599999999998"/>
    <n v="1.3361599999999998"/>
    <n v="0.29119555555555554"/>
    <n v="0.14846222222222219"/>
  </r>
  <r>
    <x v="12"/>
    <x v="3"/>
    <s v="Hofdünger"/>
    <x v="1"/>
    <x v="9"/>
    <s v="BESTAETIGT (6)"/>
    <n v="5241.13"/>
    <n v="3561.2299999999996"/>
    <x v="27"/>
    <x v="6"/>
    <n v="5.2411300000000001"/>
    <n v="3.5612299999999997"/>
    <n v="0.40316384615384615"/>
    <n v="0.27394076923076921"/>
  </r>
  <r>
    <x v="12"/>
    <x v="3"/>
    <s v="Hofdünger"/>
    <x v="1"/>
    <x v="10"/>
    <s v="BESTAETIGT (6)"/>
    <n v="364.5"/>
    <n v="405"/>
    <x v="13"/>
    <x v="6"/>
    <n v="0.36449999999999999"/>
    <n v="0.40500000000000003"/>
    <n v="0.36449999999999999"/>
    <n v="0.40500000000000003"/>
  </r>
  <r>
    <x v="12"/>
    <x v="3"/>
    <s v="Hofdünger"/>
    <x v="1"/>
    <x v="11"/>
    <s v="BESTAETIGT (6)"/>
    <n v="35.200000000000003"/>
    <n v="20"/>
    <x v="13"/>
    <x v="6"/>
    <n v="3.5200000000000002E-2"/>
    <n v="0.02"/>
    <n v="3.5200000000000002E-2"/>
    <n v="0.02"/>
  </r>
  <r>
    <x v="12"/>
    <x v="3"/>
    <s v="Hofdünger"/>
    <x v="1"/>
    <x v="12"/>
    <s v="BESTAETIGT (6)"/>
    <n v="2233.67"/>
    <n v="1268.27"/>
    <x v="18"/>
    <x v="6"/>
    <n v="2.23367"/>
    <n v="1.26827"/>
    <n v="0.44673400000000002"/>
    <n v="0.25365399999999999"/>
  </r>
  <r>
    <x v="12"/>
    <x v="3"/>
    <s v="Hofdünger"/>
    <x v="1"/>
    <x v="1"/>
    <s v="BESTAETIGT (6)"/>
    <n v="1485"/>
    <n v="612"/>
    <x v="10"/>
    <x v="6"/>
    <n v="1.4850000000000001"/>
    <n v="0.61199999999999999"/>
    <n v="0.74250000000000005"/>
    <n v="0.30599999999999999"/>
  </r>
  <r>
    <x v="12"/>
    <x v="3"/>
    <s v="Hofdünger"/>
    <x v="1"/>
    <x v="5"/>
    <s v="BESTAETIGT (6)"/>
    <n v="731"/>
    <n v="841.5"/>
    <x v="7"/>
    <x v="6"/>
    <n v="0.73099999999999998"/>
    <n v="0.84150000000000003"/>
    <n v="0.24366666666666667"/>
    <n v="0.28050000000000003"/>
  </r>
  <r>
    <x v="12"/>
    <x v="3"/>
    <s v="Recyclingdünger"/>
    <x v="2"/>
    <x v="16"/>
    <s v="BESTAETIGT (6)"/>
    <n v="25032.43"/>
    <n v="13009.789999999997"/>
    <x v="111"/>
    <x v="6"/>
    <n v="25.032430000000002"/>
    <n v="13.009789999999997"/>
    <n v="0.47231000000000001"/>
    <n v="0.24546773584905654"/>
  </r>
  <r>
    <x v="12"/>
    <x v="4"/>
    <s v="Hofdünger"/>
    <x v="0"/>
    <x v="0"/>
    <s v="BESTAETIGT (6)"/>
    <n v="53755.269999999975"/>
    <n v="25041.23000000001"/>
    <x v="373"/>
    <x v="6"/>
    <n v="53.755269999999975"/>
    <n v="25.041230000000009"/>
    <n v="0.44796058333333311"/>
    <n v="0.20867691666666674"/>
  </r>
  <r>
    <x v="12"/>
    <x v="4"/>
    <s v="Hofdünger"/>
    <x v="0"/>
    <x v="1"/>
    <s v="BESTAETIGT (6)"/>
    <n v="16986.77"/>
    <n v="7276.4100000000008"/>
    <x v="113"/>
    <x v="6"/>
    <n v="16.98677"/>
    <n v="7.2764100000000012"/>
    <n v="0.32666865384615384"/>
    <n v="0.13993096153846157"/>
  </r>
  <r>
    <x v="12"/>
    <x v="4"/>
    <s v="Hofdünger"/>
    <x v="0"/>
    <x v="2"/>
    <s v="BESTAETIGT (6)"/>
    <n v="322.5"/>
    <n v="127.5"/>
    <x v="13"/>
    <x v="6"/>
    <n v="0.32250000000000001"/>
    <n v="0.1275"/>
    <n v="0.32250000000000001"/>
    <n v="0.1275"/>
  </r>
  <r>
    <x v="12"/>
    <x v="4"/>
    <s v="Hofdünger"/>
    <x v="0"/>
    <x v="3"/>
    <s v="BESTAETIGT (6)"/>
    <n v="59055.109999999979"/>
    <n v="26743.470000000005"/>
    <x v="257"/>
    <x v="6"/>
    <n v="59.055109999999978"/>
    <n v="26.743470000000006"/>
    <n v="0.34738299999999989"/>
    <n v="0.15731452941176474"/>
  </r>
  <r>
    <x v="12"/>
    <x v="4"/>
    <s v="Hofdünger"/>
    <x v="0"/>
    <x v="4"/>
    <s v="BESTAETIGT (6)"/>
    <n v="70981.040000000008"/>
    <n v="29760.29"/>
    <x v="194"/>
    <x v="6"/>
    <n v="70.981040000000007"/>
    <n v="29.760290000000001"/>
    <n v="0.42250619047619054"/>
    <n v="0.17714458333333333"/>
  </r>
  <r>
    <x v="12"/>
    <x v="4"/>
    <s v="Hofdünger"/>
    <x v="0"/>
    <x v="5"/>
    <s v="BESTAETIGT (6)"/>
    <n v="34889.179999999986"/>
    <n v="19499.419999999998"/>
    <x v="283"/>
    <x v="6"/>
    <n v="34.889179999999989"/>
    <n v="19.499419999999997"/>
    <n v="0.31151053571428561"/>
    <n v="0.17410196428571426"/>
  </r>
  <r>
    <x v="12"/>
    <x v="4"/>
    <s v="Hofdünger"/>
    <x v="0"/>
    <x v="6"/>
    <s v="BESTAETIGT (6)"/>
    <n v="56492.499999999985"/>
    <n v="26614.220000000005"/>
    <x v="174"/>
    <x v="6"/>
    <n v="56.492499999999986"/>
    <n v="26.614220000000003"/>
    <n v="0.38170608108108101"/>
    <n v="0.17982581081081084"/>
  </r>
  <r>
    <x v="12"/>
    <x v="4"/>
    <s v="Hofdünger"/>
    <x v="1"/>
    <x v="0"/>
    <s v="BESTAETIGT (6)"/>
    <n v="4530.76"/>
    <n v="3240.6400000000003"/>
    <x v="11"/>
    <x v="6"/>
    <n v="4.5307599999999999"/>
    <n v="3.2406400000000004"/>
    <n v="0.30205066666666663"/>
    <n v="0.21604266666666669"/>
  </r>
  <r>
    <x v="12"/>
    <x v="4"/>
    <s v="Hofdünger"/>
    <x v="1"/>
    <x v="8"/>
    <s v="BESTAETIGT (6)"/>
    <n v="1806.6999999999998"/>
    <n v="754"/>
    <x v="7"/>
    <x v="6"/>
    <n v="1.8066999999999998"/>
    <n v="0.754"/>
    <n v="0.60223333333333329"/>
    <n v="0.25133333333333335"/>
  </r>
  <r>
    <x v="12"/>
    <x v="4"/>
    <s v="Hofdünger"/>
    <x v="1"/>
    <x v="9"/>
    <s v="BESTAETIGT (6)"/>
    <n v="13782.23"/>
    <n v="10077.26"/>
    <x v="152"/>
    <x v="6"/>
    <n v="13.78223"/>
    <n v="10.077260000000001"/>
    <n v="0.33615195121951219"/>
    <n v="0.24578682926829271"/>
  </r>
  <r>
    <x v="12"/>
    <x v="4"/>
    <s v="Hofdünger"/>
    <x v="1"/>
    <x v="11"/>
    <s v="BESTAETIGT (6)"/>
    <n v="294.56"/>
    <n v="196"/>
    <x v="10"/>
    <x v="6"/>
    <n v="0.29455999999999999"/>
    <n v="0.19600000000000001"/>
    <n v="0.14727999999999999"/>
    <n v="9.8000000000000004E-2"/>
  </r>
  <r>
    <x v="12"/>
    <x v="4"/>
    <s v="Hofdünger"/>
    <x v="1"/>
    <x v="12"/>
    <s v="BESTAETIGT (6)"/>
    <n v="17183.029999999995"/>
    <n v="9579.0799999999963"/>
    <x v="152"/>
    <x v="6"/>
    <n v="17.183029999999995"/>
    <n v="9.5790799999999958"/>
    <n v="0.4190982926829267"/>
    <n v="0.2336360975609755"/>
  </r>
  <r>
    <x v="12"/>
    <x v="4"/>
    <s v="Hofdünger"/>
    <x v="1"/>
    <x v="1"/>
    <s v="BESTAETIGT (6)"/>
    <n v="5947.36"/>
    <n v="2834.25"/>
    <x v="51"/>
    <x v="6"/>
    <n v="5.9473599999999998"/>
    <n v="2.8342499999999999"/>
    <n v="0.49561333333333329"/>
    <n v="0.23618749999999999"/>
  </r>
  <r>
    <x v="12"/>
    <x v="4"/>
    <s v="Hofdünger"/>
    <x v="1"/>
    <x v="2"/>
    <s v="BESTAETIGT (6)"/>
    <n v="598.6"/>
    <n v="381.30000000000007"/>
    <x v="7"/>
    <x v="6"/>
    <n v="0.59860000000000002"/>
    <n v="0.38130000000000008"/>
    <n v="0.19953333333333334"/>
    <n v="0.12710000000000002"/>
  </r>
  <r>
    <x v="12"/>
    <x v="4"/>
    <s v="Hofdünger"/>
    <x v="1"/>
    <x v="5"/>
    <s v="BESTAETIGT (6)"/>
    <n v="2900.9799999999996"/>
    <n v="2361.85"/>
    <x v="16"/>
    <x v="6"/>
    <n v="2.9009799999999997"/>
    <n v="2.36185"/>
    <n v="0.29009799999999997"/>
    <n v="0.23618500000000001"/>
  </r>
  <r>
    <x v="12"/>
    <x v="4"/>
    <s v="Recyclingdünger"/>
    <x v="2"/>
    <x v="16"/>
    <s v="BESTAETIGT (6)"/>
    <n v="43870.939999999995"/>
    <n v="31308.76"/>
    <x v="48"/>
    <x v="6"/>
    <n v="43.870939999999997"/>
    <n v="31.308759999999999"/>
    <n v="0.73118233333333327"/>
    <n v="0.5218126666666667"/>
  </r>
  <r>
    <x v="12"/>
    <x v="4"/>
    <s v="(Leer)"/>
    <x v="4"/>
    <x v="23"/>
    <s v="BESTAETIGT (6)"/>
    <n v="9203.5400000000009"/>
    <n v="7164.71"/>
    <x v="82"/>
    <x v="6"/>
    <n v="9.2035400000000003"/>
    <n v="7.1647100000000004"/>
    <n v="0.43826380952380956"/>
    <n v="0.34117666666666668"/>
  </r>
  <r>
    <x v="12"/>
    <x v="1"/>
    <s v="Hofdünger"/>
    <x v="0"/>
    <x v="0"/>
    <s v="BESTAETIGT (6)"/>
    <n v="49934.880000000005"/>
    <n v="21580.69999999999"/>
    <x v="194"/>
    <x v="6"/>
    <n v="49.934880000000007"/>
    <n v="21.58069999999999"/>
    <n v="0.29723142857142859"/>
    <n v="0.12845654761904757"/>
  </r>
  <r>
    <x v="12"/>
    <x v="1"/>
    <s v="Hofdünger"/>
    <x v="0"/>
    <x v="1"/>
    <s v="BESTAETIGT (6)"/>
    <n v="3683.6600000000003"/>
    <n v="1526.3199999999997"/>
    <x v="19"/>
    <x v="6"/>
    <n v="3.6836600000000002"/>
    <n v="1.5263199999999997"/>
    <n v="0.26311857142857142"/>
    <n v="0.10902285714285712"/>
  </r>
  <r>
    <x v="12"/>
    <x v="1"/>
    <s v="Hofdünger"/>
    <x v="0"/>
    <x v="2"/>
    <s v="BESTAETIGT (6)"/>
    <n v="187.05"/>
    <n v="73.95"/>
    <x v="10"/>
    <x v="6"/>
    <n v="0.18705000000000002"/>
    <n v="7.3950000000000002E-2"/>
    <n v="9.3525000000000011E-2"/>
    <n v="3.6975000000000001E-2"/>
  </r>
  <r>
    <x v="12"/>
    <x v="1"/>
    <s v="Hofdünger"/>
    <x v="0"/>
    <x v="3"/>
    <s v="BESTAETIGT (6)"/>
    <n v="18105.490000000002"/>
    <n v="8226.8100000000013"/>
    <x v="83"/>
    <x v="6"/>
    <n v="18.105490000000003"/>
    <n v="8.2268100000000022"/>
    <n v="0.25500690140845073"/>
    <n v="0.11587056338028172"/>
  </r>
  <r>
    <x v="12"/>
    <x v="1"/>
    <s v="Hofdünger"/>
    <x v="0"/>
    <x v="4"/>
    <s v="BESTAETIGT (6)"/>
    <n v="43440.599999999991"/>
    <n v="18704.710000000003"/>
    <x v="290"/>
    <x v="6"/>
    <n v="43.440599999999989"/>
    <n v="18.704710000000002"/>
    <n v="0.32909545454545447"/>
    <n v="0.1417023484848485"/>
  </r>
  <r>
    <x v="12"/>
    <x v="1"/>
    <s v="Hofdünger"/>
    <x v="0"/>
    <x v="5"/>
    <s v="BESTAETIGT (6)"/>
    <n v="17789.940000000002"/>
    <n v="9289.8100000000031"/>
    <x v="178"/>
    <x v="6"/>
    <n v="17.789940000000001"/>
    <n v="9.2898100000000028"/>
    <n v="0.2021584090909091"/>
    <n v="0.10556602272727277"/>
  </r>
  <r>
    <x v="12"/>
    <x v="1"/>
    <s v="Hofdünger"/>
    <x v="0"/>
    <x v="6"/>
    <s v="BESTAETIGT (6)"/>
    <n v="10015.5"/>
    <n v="4664.82"/>
    <x v="45"/>
    <x v="6"/>
    <n v="10.015499999999999"/>
    <n v="4.6648199999999997"/>
    <n v="0.28615714285714283"/>
    <n v="0.13328057142857141"/>
  </r>
  <r>
    <x v="12"/>
    <x v="1"/>
    <s v="Hofdünger"/>
    <x v="1"/>
    <x v="0"/>
    <s v="BESTAETIGT (6)"/>
    <n v="9728.15"/>
    <n v="7780.35"/>
    <x v="76"/>
    <x v="6"/>
    <n v="9.7281499999999994"/>
    <n v="7.7803500000000003"/>
    <n v="0.28612205882352937"/>
    <n v="0.22883382352941178"/>
  </r>
  <r>
    <x v="12"/>
    <x v="1"/>
    <s v="Hofdünger"/>
    <x v="1"/>
    <x v="8"/>
    <s v="BESTAETIGT (6)"/>
    <n v="2581.35"/>
    <n v="1284.5999999999999"/>
    <x v="23"/>
    <x v="6"/>
    <n v="2.58135"/>
    <n v="1.2846"/>
    <n v="0.28681666666666666"/>
    <n v="0.14273333333333332"/>
  </r>
  <r>
    <x v="12"/>
    <x v="1"/>
    <s v="Hofdünger"/>
    <x v="1"/>
    <x v="9"/>
    <s v="BESTAETIGT (6)"/>
    <n v="23693.85"/>
    <n v="16583.45"/>
    <x v="92"/>
    <x v="6"/>
    <n v="23.693849999999998"/>
    <n v="16.583449999999999"/>
    <n v="0.55101976744186043"/>
    <n v="0.38566162790697672"/>
  </r>
  <r>
    <x v="12"/>
    <x v="1"/>
    <s v="Hofdünger"/>
    <x v="1"/>
    <x v="10"/>
    <s v="BESTAETIGT (6)"/>
    <n v="18537.599999999999"/>
    <n v="20007"/>
    <x v="39"/>
    <x v="6"/>
    <n v="18.537599999999998"/>
    <n v="20.007000000000001"/>
    <n v="0.68657777777777773"/>
    <n v="0.7410000000000001"/>
  </r>
  <r>
    <x v="12"/>
    <x v="1"/>
    <s v="Hofdünger"/>
    <x v="1"/>
    <x v="11"/>
    <s v="BESTAETIGT (6)"/>
    <n v="860.64"/>
    <n v="489"/>
    <x v="23"/>
    <x v="6"/>
    <n v="0.86063999999999996"/>
    <n v="0.48899999999999999"/>
    <n v="9.5626666666666665E-2"/>
    <n v="5.4333333333333331E-2"/>
  </r>
  <r>
    <x v="12"/>
    <x v="1"/>
    <s v="Hofdünger"/>
    <x v="1"/>
    <x v="12"/>
    <s v="BESTAETIGT (6)"/>
    <n v="50298.47"/>
    <n v="25848.720000000005"/>
    <x v="38"/>
    <x v="6"/>
    <n v="50.298470000000002"/>
    <n v="25.848720000000004"/>
    <n v="0.44121464912280706"/>
    <n v="0.22674315789473687"/>
  </r>
  <r>
    <x v="12"/>
    <x v="1"/>
    <s v="Hofdünger"/>
    <x v="1"/>
    <x v="1"/>
    <s v="BESTAETIGT (6)"/>
    <n v="5587.77"/>
    <n v="3353.24"/>
    <x v="63"/>
    <x v="6"/>
    <n v="5.5877700000000008"/>
    <n v="3.35324"/>
    <n v="0.18025064516129036"/>
    <n v="0.10816903225806451"/>
  </r>
  <r>
    <x v="12"/>
    <x v="1"/>
    <s v="Hofdünger"/>
    <x v="1"/>
    <x v="2"/>
    <s v="BESTAETIGT (6)"/>
    <n v="4765.0000000000009"/>
    <n v="2282.5499999999997"/>
    <x v="21"/>
    <x v="6"/>
    <n v="4.7650000000000006"/>
    <n v="2.2825499999999996"/>
    <n v="0.59562500000000007"/>
    <n v="0.28531874999999995"/>
  </r>
  <r>
    <x v="12"/>
    <x v="1"/>
    <s v="Hofdünger"/>
    <x v="1"/>
    <x v="14"/>
    <s v="BESTAETIGT (6)"/>
    <n v="123"/>
    <n v="55.5"/>
    <x v="13"/>
    <x v="6"/>
    <n v="0.123"/>
    <n v="5.5500000000000001E-2"/>
    <n v="0.123"/>
    <n v="5.5500000000000001E-2"/>
  </r>
  <r>
    <x v="12"/>
    <x v="1"/>
    <s v="Hofdünger"/>
    <x v="1"/>
    <x v="4"/>
    <s v="BESTAETIGT (6)"/>
    <n v="798"/>
    <n v="438.55"/>
    <x v="18"/>
    <x v="6"/>
    <n v="0.79800000000000004"/>
    <n v="0.43855"/>
    <n v="0.15960000000000002"/>
    <n v="8.7709999999999996E-2"/>
  </r>
  <r>
    <x v="12"/>
    <x v="1"/>
    <s v="Hofdünger"/>
    <x v="1"/>
    <x v="5"/>
    <s v="BESTAETIGT (6)"/>
    <n v="4622.6900000000005"/>
    <n v="3821.5"/>
    <x v="49"/>
    <x v="6"/>
    <n v="4.6226900000000004"/>
    <n v="3.8214999999999999"/>
    <n v="0.27192294117647059"/>
    <n v="0.22479411764705881"/>
  </r>
  <r>
    <x v="12"/>
    <x v="1"/>
    <s v="Recyclingdünger"/>
    <x v="2"/>
    <x v="16"/>
    <s v="BESTAETIGT (6)"/>
    <n v="57873.599999999984"/>
    <n v="34208.800000000017"/>
    <x v="246"/>
    <x v="6"/>
    <n v="57.873599999999982"/>
    <n v="34.208800000000018"/>
    <n v="0.35946335403726698"/>
    <n v="0.21247701863354049"/>
  </r>
  <r>
    <x v="12"/>
    <x v="1"/>
    <s v="(Leer)"/>
    <x v="4"/>
    <x v="23"/>
    <s v="BESTAETIGT (6)"/>
    <n v="15032.87"/>
    <n v="13098.32"/>
    <x v="59"/>
    <x v="6"/>
    <n v="15.032870000000001"/>
    <n v="13.098319999999999"/>
    <n v="0.5183748275862069"/>
    <n v="0.45166620689655168"/>
  </r>
  <r>
    <x v="12"/>
    <x v="5"/>
    <s v="Hofdünger"/>
    <x v="0"/>
    <x v="0"/>
    <s v="BESTAETIGT (6)"/>
    <n v="1230.6999999999998"/>
    <n v="528.25"/>
    <x v="2"/>
    <x v="6"/>
    <n v="1.2306999999999999"/>
    <n v="0.52825"/>
    <n v="0.30767499999999998"/>
    <n v="0.1320625"/>
  </r>
  <r>
    <x v="12"/>
    <x v="5"/>
    <s v="Hofdünger"/>
    <x v="0"/>
    <x v="4"/>
    <s v="BESTAETIGT (6)"/>
    <n v="216.5"/>
    <n v="106.5"/>
    <x v="13"/>
    <x v="6"/>
    <n v="0.2165"/>
    <n v="0.1065"/>
    <n v="0.2165"/>
    <n v="0.1065"/>
  </r>
  <r>
    <x v="12"/>
    <x v="5"/>
    <s v="Hofdünger"/>
    <x v="0"/>
    <x v="6"/>
    <s v="BESTAETIGT (6)"/>
    <n v="218.4"/>
    <n v="106.4"/>
    <x v="13"/>
    <x v="6"/>
    <n v="0.21840000000000001"/>
    <n v="0.10640000000000001"/>
    <n v="0.21840000000000001"/>
    <n v="0.10640000000000001"/>
  </r>
  <r>
    <x v="12"/>
    <x v="5"/>
    <s v="Hofdünger"/>
    <x v="1"/>
    <x v="0"/>
    <s v="BESTAETIGT (6)"/>
    <n v="1065"/>
    <n v="775"/>
    <x v="10"/>
    <x v="6"/>
    <n v="1.0649999999999999"/>
    <n v="0.77500000000000002"/>
    <n v="0.53249999999999997"/>
    <n v="0.38750000000000001"/>
  </r>
  <r>
    <x v="12"/>
    <x v="5"/>
    <s v="Hofdünger"/>
    <x v="1"/>
    <x v="9"/>
    <s v="BESTAETIGT (6)"/>
    <n v="2134.92"/>
    <n v="1387.5"/>
    <x v="2"/>
    <x v="6"/>
    <n v="2.1349200000000002"/>
    <n v="1.3875"/>
    <n v="0.53373000000000004"/>
    <n v="0.34687499999999999"/>
  </r>
  <r>
    <x v="12"/>
    <x v="5"/>
    <s v="Hofdünger"/>
    <x v="1"/>
    <x v="10"/>
    <s v="BESTAETIGT (6)"/>
    <n v="607.5"/>
    <n v="675"/>
    <x v="13"/>
    <x v="6"/>
    <n v="0.60750000000000004"/>
    <n v="0.67500000000000004"/>
    <n v="0.60750000000000004"/>
    <n v="0.67500000000000004"/>
  </r>
  <r>
    <x v="12"/>
    <x v="5"/>
    <s v="Hofdünger"/>
    <x v="1"/>
    <x v="12"/>
    <s v="BESTAETIGT (6)"/>
    <n v="1129.5999999999999"/>
    <n v="519.68000000000006"/>
    <x v="10"/>
    <x v="6"/>
    <n v="1.1295999999999999"/>
    <n v="0.51968000000000003"/>
    <n v="0.56479999999999997"/>
    <n v="0.25984000000000002"/>
  </r>
  <r>
    <x v="12"/>
    <x v="5"/>
    <s v="Recyclingdünger"/>
    <x v="2"/>
    <x v="16"/>
    <s v="BESTAETIGT (6)"/>
    <n v="2715.57"/>
    <n v="1466.22"/>
    <x v="16"/>
    <x v="6"/>
    <n v="2.71557"/>
    <n v="1.4662200000000001"/>
    <n v="0.27155699999999999"/>
    <n v="0.146622"/>
  </r>
  <r>
    <x v="12"/>
    <x v="5"/>
    <s v="(Leer)"/>
    <x v="4"/>
    <x v="23"/>
    <s v="BESTAETIGT (6)"/>
    <n v="641.54999999999995"/>
    <n v="501.55"/>
    <x v="13"/>
    <x v="6"/>
    <n v="0.64154999999999995"/>
    <n v="0.50155000000000005"/>
    <n v="0.64154999999999995"/>
    <n v="0.50155000000000005"/>
  </r>
  <r>
    <x v="12"/>
    <x v="16"/>
    <s v="Hofdünger"/>
    <x v="0"/>
    <x v="0"/>
    <s v="BESTAETIGT (6)"/>
    <n v="728.5"/>
    <n v="310"/>
    <x v="13"/>
    <x v="6"/>
    <n v="0.72850000000000004"/>
    <n v="0.31"/>
    <n v="0.72850000000000004"/>
    <n v="0.31"/>
  </r>
  <r>
    <x v="12"/>
    <x v="16"/>
    <s v="Hofdünger"/>
    <x v="0"/>
    <x v="4"/>
    <s v="BESTAETIGT (6)"/>
    <n v="500"/>
    <n v="212.5"/>
    <x v="13"/>
    <x v="6"/>
    <n v="0.5"/>
    <n v="0.21249999999999999"/>
    <n v="0.5"/>
    <n v="0.21249999999999999"/>
  </r>
  <r>
    <x v="12"/>
    <x v="16"/>
    <s v="Hofdünger"/>
    <x v="0"/>
    <x v="5"/>
    <s v="BESTAETIGT (6)"/>
    <n v="761.54"/>
    <n v="377.74"/>
    <x v="10"/>
    <x v="6"/>
    <n v="0.76153999999999999"/>
    <n v="0.37774000000000002"/>
    <n v="0.38077"/>
    <n v="0.18887000000000001"/>
  </r>
  <r>
    <x v="12"/>
    <x v="16"/>
    <s v="Hofdünger"/>
    <x v="1"/>
    <x v="0"/>
    <s v="BESTAETIGT (6)"/>
    <n v="360"/>
    <n v="300"/>
    <x v="13"/>
    <x v="6"/>
    <n v="0.36"/>
    <n v="0.3"/>
    <n v="0.36"/>
    <n v="0.3"/>
  </r>
  <r>
    <x v="12"/>
    <x v="16"/>
    <s v="Hofdünger"/>
    <x v="1"/>
    <x v="9"/>
    <s v="BESTAETIGT (6)"/>
    <n v="4570.2000000000007"/>
    <n v="3690.4"/>
    <x v="21"/>
    <x v="6"/>
    <n v="4.5702000000000007"/>
    <n v="3.6903999999999999"/>
    <n v="0.57127500000000009"/>
    <n v="0.46129999999999999"/>
  </r>
  <r>
    <x v="12"/>
    <x v="16"/>
    <s v="Hofdünger"/>
    <x v="1"/>
    <x v="12"/>
    <s v="BESTAETIGT (6)"/>
    <n v="8236.9500000000007"/>
    <n v="4866.5800000000008"/>
    <x v="19"/>
    <x v="6"/>
    <n v="8.2369500000000002"/>
    <n v="4.8665800000000008"/>
    <n v="0.58835357142857148"/>
    <n v="0.34761285714285722"/>
  </r>
  <r>
    <x v="12"/>
    <x v="16"/>
    <s v="Recyclingdünger"/>
    <x v="2"/>
    <x v="16"/>
    <s v="BESTAETIGT (6)"/>
    <n v="2737.52"/>
    <n v="2523.36"/>
    <x v="19"/>
    <x v="6"/>
    <n v="2.73752"/>
    <n v="2.5233600000000003"/>
    <n v="0.19553714285714285"/>
    <n v="0.18024000000000001"/>
  </r>
  <r>
    <x v="12"/>
    <x v="16"/>
    <s v="(Leer)"/>
    <x v="4"/>
    <x v="23"/>
    <s v="BESTAETIGT (6)"/>
    <n v="1488.1"/>
    <n v="1612.2"/>
    <x v="7"/>
    <x v="6"/>
    <n v="1.4881"/>
    <n v="1.6122000000000001"/>
    <n v="0.49603333333333333"/>
    <n v="0.53739999999999999"/>
  </r>
  <r>
    <x v="12"/>
    <x v="6"/>
    <s v="Hofdünger"/>
    <x v="3"/>
    <x v="16"/>
    <s v="BESTAETIGT (6)"/>
    <n v="236.52"/>
    <n v="106.38"/>
    <x v="13"/>
    <x v="6"/>
    <n v="0.23652000000000001"/>
    <n v="0.10638"/>
    <n v="0.23652000000000001"/>
    <n v="0.10638"/>
  </r>
  <r>
    <x v="12"/>
    <x v="6"/>
    <s v="Hofdünger"/>
    <x v="0"/>
    <x v="0"/>
    <s v="BESTAETIGT (6)"/>
    <n v="204282.69"/>
    <n v="93072.760000000024"/>
    <x v="263"/>
    <x v="6"/>
    <n v="204.28269"/>
    <n v="93.072760000000031"/>
    <n v="0.81064559523809521"/>
    <n v="0.36933634920634933"/>
  </r>
  <r>
    <x v="12"/>
    <x v="6"/>
    <s v="Hofdünger"/>
    <x v="0"/>
    <x v="1"/>
    <s v="BESTAETIGT (6)"/>
    <n v="173135.95000000004"/>
    <n v="71637.089999999982"/>
    <x v="369"/>
    <x v="6"/>
    <n v="173.13595000000004"/>
    <n v="71.637089999999986"/>
    <n v="0.4877069014084508"/>
    <n v="0.20179461971830981"/>
  </r>
  <r>
    <x v="12"/>
    <x v="6"/>
    <s v="Hofdünger"/>
    <x v="0"/>
    <x v="2"/>
    <s v="BESTAETIGT (6)"/>
    <n v="12044.24"/>
    <n v="4890.53"/>
    <x v="27"/>
    <x v="6"/>
    <n v="12.04424"/>
    <n v="4.89053"/>
    <n v="0.92647999999999997"/>
    <n v="0.37619461538461541"/>
  </r>
  <r>
    <x v="12"/>
    <x v="6"/>
    <s v="Hofdünger"/>
    <x v="0"/>
    <x v="3"/>
    <s v="BESTAETIGT (6)"/>
    <n v="318343.22000000026"/>
    <n v="146152.18999999997"/>
    <x v="397"/>
    <x v="6"/>
    <n v="318.34322000000026"/>
    <n v="146.15218999999996"/>
    <n v="0.3151913069306933"/>
    <n v="0.14470513861386136"/>
  </r>
  <r>
    <x v="12"/>
    <x v="6"/>
    <s v="Hofdünger"/>
    <x v="0"/>
    <x v="4"/>
    <s v="BESTAETIGT (6)"/>
    <n v="319689.64000000007"/>
    <n v="135559.8299999999"/>
    <x v="398"/>
    <x v="6"/>
    <n v="319.68964000000005"/>
    <n v="135.55982999999989"/>
    <n v="0.36788220943613353"/>
    <n v="0.15599520138089745"/>
  </r>
  <r>
    <x v="12"/>
    <x v="6"/>
    <s v="Hofdünger"/>
    <x v="0"/>
    <x v="5"/>
    <s v="BESTAETIGT (6)"/>
    <n v="171849.47999999995"/>
    <n v="95683.710000000036"/>
    <x v="399"/>
    <x v="6"/>
    <n v="171.84947999999994"/>
    <n v="95.683710000000033"/>
    <n v="0.31532014678899073"/>
    <n v="0.17556644036697253"/>
  </r>
  <r>
    <x v="12"/>
    <x v="6"/>
    <s v="Hofdünger"/>
    <x v="0"/>
    <x v="6"/>
    <s v="BESTAETIGT (6)"/>
    <n v="158338.53999999998"/>
    <n v="76480.220000000059"/>
    <x v="400"/>
    <x v="6"/>
    <n v="158.33853999999997"/>
    <n v="76.48022000000006"/>
    <n v="0.35343424107142851"/>
    <n v="0.17071477678571442"/>
  </r>
  <r>
    <x v="12"/>
    <x v="6"/>
    <s v="Hofdünger"/>
    <x v="1"/>
    <x v="0"/>
    <s v="BESTAETIGT (6)"/>
    <n v="16026.999999999998"/>
    <n v="11122.18"/>
    <x v="26"/>
    <x v="6"/>
    <n v="16.026999999999997"/>
    <n v="11.12218"/>
    <n v="0.31425490196078426"/>
    <n v="0.21808196078431372"/>
  </r>
  <r>
    <x v="12"/>
    <x v="6"/>
    <s v="Hofdünger"/>
    <x v="1"/>
    <x v="8"/>
    <s v="BESTAETIGT (6)"/>
    <n v="11508.369999999999"/>
    <n v="5757.91"/>
    <x v="24"/>
    <x v="6"/>
    <n v="11.508369999999999"/>
    <n v="5.7579099999999999"/>
    <n v="0.23486469387755102"/>
    <n v="0.11750836734693877"/>
  </r>
  <r>
    <x v="12"/>
    <x v="6"/>
    <s v="Hofdünger"/>
    <x v="1"/>
    <x v="18"/>
    <s v="BESTAETIGT (6)"/>
    <n v="124"/>
    <n v="96"/>
    <x v="10"/>
    <x v="6"/>
    <n v="0.124"/>
    <n v="9.6000000000000002E-2"/>
    <n v="6.2E-2"/>
    <n v="4.8000000000000001E-2"/>
  </r>
  <r>
    <x v="12"/>
    <x v="6"/>
    <s v="Hofdünger"/>
    <x v="1"/>
    <x v="9"/>
    <s v="BESTAETIGT (6)"/>
    <n v="37291.589999999997"/>
    <n v="26310.520000000004"/>
    <x v="204"/>
    <x v="6"/>
    <n v="37.291589999999999"/>
    <n v="26.310520000000004"/>
    <n v="0.49722119999999997"/>
    <n v="0.3508069333333334"/>
  </r>
  <r>
    <x v="12"/>
    <x v="6"/>
    <s v="Hofdünger"/>
    <x v="1"/>
    <x v="10"/>
    <s v="BESTAETIGT (6)"/>
    <n v="2530.0299999999997"/>
    <n v="2338.04"/>
    <x v="11"/>
    <x v="6"/>
    <n v="2.5300299999999996"/>
    <n v="2.3380399999999999"/>
    <n v="0.16866866666666663"/>
    <n v="0.15586933333333333"/>
  </r>
  <r>
    <x v="12"/>
    <x v="6"/>
    <s v="Hofdünger"/>
    <x v="1"/>
    <x v="11"/>
    <s v="BESTAETIGT (6)"/>
    <n v="14747.459999999979"/>
    <n v="9199.7699999999986"/>
    <x v="17"/>
    <x v="6"/>
    <n v="14.747459999999979"/>
    <n v="9.1997699999999991"/>
    <n v="8.3792386363636243E-2"/>
    <n v="5.2271420454545449E-2"/>
  </r>
  <r>
    <x v="12"/>
    <x v="6"/>
    <s v="Hofdünger"/>
    <x v="1"/>
    <x v="12"/>
    <s v="BESTAETIGT (6)"/>
    <n v="38313.369999999995"/>
    <n v="19428.099999999999"/>
    <x v="199"/>
    <x v="6"/>
    <n v="38.313369999999992"/>
    <n v="19.428099999999997"/>
    <n v="0.4032986315789473"/>
    <n v="0.20450631578947365"/>
  </r>
  <r>
    <x v="12"/>
    <x v="6"/>
    <s v="Hofdünger"/>
    <x v="1"/>
    <x v="1"/>
    <s v="BESTAETIGT (6)"/>
    <n v="41222.639999999999"/>
    <n v="23836.649999999994"/>
    <x v="401"/>
    <x v="6"/>
    <n v="41.222639999999998"/>
    <n v="23.836649999999995"/>
    <n v="0.17393518987341772"/>
    <n v="0.10057658227848099"/>
  </r>
  <r>
    <x v="12"/>
    <x v="6"/>
    <s v="Hofdünger"/>
    <x v="1"/>
    <x v="2"/>
    <s v="BESTAETIGT (6)"/>
    <n v="13873.400000000001"/>
    <n v="5940.2100000000009"/>
    <x v="26"/>
    <x v="6"/>
    <n v="13.873400000000002"/>
    <n v="5.9402100000000013"/>
    <n v="0.27202745098039222"/>
    <n v="0.11647470588235297"/>
  </r>
  <r>
    <x v="12"/>
    <x v="6"/>
    <s v="Hofdünger"/>
    <x v="1"/>
    <x v="14"/>
    <s v="BESTAETIGT (6)"/>
    <n v="2204.46"/>
    <n v="1006.47"/>
    <x v="41"/>
    <x v="6"/>
    <n v="2.2044600000000001"/>
    <n v="1.00647"/>
    <n v="0.20040545454545455"/>
    <n v="9.1497272727272719E-2"/>
  </r>
  <r>
    <x v="12"/>
    <x v="6"/>
    <s v="Hofdünger"/>
    <x v="1"/>
    <x v="4"/>
    <s v="BESTAETIGT (6)"/>
    <n v="2672.62"/>
    <n v="1929.61"/>
    <x v="51"/>
    <x v="6"/>
    <n v="2.6726199999999998"/>
    <n v="1.9296099999999998"/>
    <n v="0.22271833333333332"/>
    <n v="0.16080083333333331"/>
  </r>
  <r>
    <x v="12"/>
    <x v="6"/>
    <s v="Hofdünger"/>
    <x v="1"/>
    <x v="5"/>
    <s v="BESTAETIGT (6)"/>
    <n v="8645.869999999999"/>
    <n v="6128.9199999999992"/>
    <x v="101"/>
    <x v="6"/>
    <n v="8.6458699999999986"/>
    <n v="6.128919999999999"/>
    <n v="0.26199606060606057"/>
    <n v="0.18572484848484846"/>
  </r>
  <r>
    <x v="12"/>
    <x v="6"/>
    <s v="Hofdünger"/>
    <x v="1"/>
    <x v="17"/>
    <s v="BESTAETIGT (6)"/>
    <n v="3258.94"/>
    <n v="1383.67"/>
    <x v="16"/>
    <x v="6"/>
    <n v="3.2589399999999999"/>
    <n v="1.3836700000000002"/>
    <n v="0.32589400000000002"/>
    <n v="0.13836700000000002"/>
  </r>
  <r>
    <x v="12"/>
    <x v="6"/>
    <s v="Recyclingdünger"/>
    <x v="2"/>
    <x v="16"/>
    <s v="BESTAETIGT (6)"/>
    <n v="130980.71999999999"/>
    <n v="64578.150000000009"/>
    <x v="402"/>
    <x v="6"/>
    <n v="130.98071999999999"/>
    <n v="64.578150000000008"/>
    <n v="0.54124264462809912"/>
    <n v="0.26685185950413226"/>
  </r>
  <r>
    <x v="12"/>
    <x v="6"/>
    <s v="(Leer)"/>
    <x v="4"/>
    <x v="23"/>
    <s v="BESTAETIGT (6)"/>
    <n v="10772.359999999999"/>
    <n v="8026.2000000000007"/>
    <x v="60"/>
    <x v="6"/>
    <n v="10.772359999999999"/>
    <n v="8.0262000000000011"/>
    <n v="0.35907866666666666"/>
    <n v="0.26754000000000006"/>
  </r>
  <r>
    <x v="12"/>
    <x v="15"/>
    <s v="Hofdünger"/>
    <x v="0"/>
    <x v="0"/>
    <s v="BESTAETIGT (6)"/>
    <n v="1518.1"/>
    <n v="646"/>
    <x v="10"/>
    <x v="6"/>
    <n v="1.5181"/>
    <n v="0.64600000000000002"/>
    <n v="0.75905"/>
    <n v="0.32300000000000001"/>
  </r>
  <r>
    <x v="12"/>
    <x v="15"/>
    <s v="Hofdünger"/>
    <x v="1"/>
    <x v="12"/>
    <s v="BESTAETIGT (6)"/>
    <n v="691.2"/>
    <n v="367.2"/>
    <x v="13"/>
    <x v="6"/>
    <n v="0.69120000000000004"/>
    <n v="0.36719999999999997"/>
    <n v="0.69120000000000004"/>
    <n v="0.36719999999999997"/>
  </r>
  <r>
    <x v="12"/>
    <x v="20"/>
    <s v="Hofdünger"/>
    <x v="0"/>
    <x v="0"/>
    <s v="BESTAETIGT (6)"/>
    <n v="285"/>
    <n v="123"/>
    <x v="10"/>
    <x v="6"/>
    <n v="0.28499999999999998"/>
    <n v="0.123"/>
    <n v="0.14249999999999999"/>
    <n v="6.1499999999999999E-2"/>
  </r>
  <r>
    <x v="12"/>
    <x v="20"/>
    <s v="Hofdünger"/>
    <x v="0"/>
    <x v="1"/>
    <s v="BESTAETIGT (6)"/>
    <n v="556.79999999999995"/>
    <n v="230.4"/>
    <x v="7"/>
    <x v="6"/>
    <n v="0.55679999999999996"/>
    <n v="0.23039999999999999"/>
    <n v="0.18559999999999999"/>
    <n v="7.6799999999999993E-2"/>
  </r>
  <r>
    <x v="12"/>
    <x v="20"/>
    <s v="Hofdünger"/>
    <x v="0"/>
    <x v="3"/>
    <s v="BESTAETIGT (6)"/>
    <n v="330"/>
    <n v="180"/>
    <x v="13"/>
    <x v="6"/>
    <n v="0.33"/>
    <n v="0.18"/>
    <n v="0.33"/>
    <n v="0.18"/>
  </r>
  <r>
    <x v="12"/>
    <x v="20"/>
    <s v="Hofdünger"/>
    <x v="0"/>
    <x v="4"/>
    <s v="BESTAETIGT (6)"/>
    <n v="504"/>
    <n v="240"/>
    <x v="18"/>
    <x v="6"/>
    <n v="0.504"/>
    <n v="0.24"/>
    <n v="0.1008"/>
    <n v="4.8000000000000001E-2"/>
  </r>
  <r>
    <x v="12"/>
    <x v="20"/>
    <s v="Hofdünger"/>
    <x v="0"/>
    <x v="6"/>
    <s v="BESTAETIGT (6)"/>
    <n v="154"/>
    <n v="52.85"/>
    <x v="13"/>
    <x v="6"/>
    <n v="0.154"/>
    <n v="5.2850000000000001E-2"/>
    <n v="0.154"/>
    <n v="5.2850000000000001E-2"/>
  </r>
  <r>
    <x v="12"/>
    <x v="20"/>
    <s v="Recyclingdünger"/>
    <x v="2"/>
    <x v="16"/>
    <s v="BESTAETIGT (6)"/>
    <n v="117.5"/>
    <n v="60.5"/>
    <x v="13"/>
    <x v="6"/>
    <n v="0.11749999999999999"/>
    <n v="6.0499999999999998E-2"/>
    <n v="0.11749999999999999"/>
    <n v="6.0499999999999998E-2"/>
  </r>
  <r>
    <x v="12"/>
    <x v="21"/>
    <s v="Hofdünger"/>
    <x v="0"/>
    <x v="1"/>
    <s v="BESTAETIGT (6)"/>
    <n v="503.4"/>
    <n v="208.2"/>
    <x v="10"/>
    <x v="6"/>
    <n v="0.50339999999999996"/>
    <n v="0.2082"/>
    <n v="0.25169999999999998"/>
    <n v="0.1041"/>
  </r>
  <r>
    <x v="12"/>
    <x v="21"/>
    <s v="Recyclingdünger"/>
    <x v="2"/>
    <x v="16"/>
    <s v="BESTAETIGT (6)"/>
    <n v="242.4"/>
    <n v="102.6"/>
    <x v="13"/>
    <x v="6"/>
    <n v="0.2424"/>
    <n v="0.1026"/>
    <n v="0.2424"/>
    <n v="0.1026"/>
  </r>
  <r>
    <x v="12"/>
    <x v="8"/>
    <s v="Hofdünger"/>
    <x v="0"/>
    <x v="1"/>
    <s v="BESTAETIGT (6)"/>
    <n v="240"/>
    <n v="100"/>
    <x v="13"/>
    <x v="6"/>
    <n v="0.24"/>
    <n v="0.1"/>
    <n v="0.24"/>
    <n v="0.1"/>
  </r>
  <r>
    <x v="12"/>
    <x v="8"/>
    <s v="Hofdünger"/>
    <x v="0"/>
    <x v="5"/>
    <s v="BESTAETIGT (6)"/>
    <n v="166.5"/>
    <n v="91.5"/>
    <x v="13"/>
    <x v="6"/>
    <n v="0.16650000000000001"/>
    <n v="9.1499999999999998E-2"/>
    <n v="0.16650000000000001"/>
    <n v="9.1499999999999998E-2"/>
  </r>
  <r>
    <x v="12"/>
    <x v="22"/>
    <s v="Hofdünger"/>
    <x v="1"/>
    <x v="12"/>
    <s v="BESTAETIGT (6)"/>
    <n v="520"/>
    <n v="240"/>
    <x v="13"/>
    <x v="6"/>
    <n v="0.52"/>
    <n v="0.24"/>
    <n v="0.52"/>
    <n v="0.24"/>
  </r>
  <r>
    <x v="12"/>
    <x v="9"/>
    <s v="Hofdünger"/>
    <x v="0"/>
    <x v="1"/>
    <s v="BESTAETIGT (6)"/>
    <n v="1280.0999999999999"/>
    <n v="518.08000000000004"/>
    <x v="7"/>
    <x v="6"/>
    <n v="1.2801"/>
    <n v="0.5180800000000001"/>
    <n v="0.42670000000000002"/>
    <n v="0.17269333333333337"/>
  </r>
  <r>
    <x v="12"/>
    <x v="9"/>
    <s v="Hofdünger"/>
    <x v="0"/>
    <x v="3"/>
    <s v="BESTAETIGT (6)"/>
    <n v="2479.7999999999997"/>
    <n v="995.4"/>
    <x v="51"/>
    <x v="6"/>
    <n v="2.4797999999999996"/>
    <n v="0.99539999999999995"/>
    <n v="0.20664999999999997"/>
    <n v="8.2949999999999996E-2"/>
  </r>
  <r>
    <x v="12"/>
    <x v="9"/>
    <s v="Hofdünger"/>
    <x v="0"/>
    <x v="4"/>
    <s v="BESTAETIGT (6)"/>
    <n v="1710.98"/>
    <n v="621.78"/>
    <x v="15"/>
    <x v="6"/>
    <n v="1.7109799999999999"/>
    <n v="0.62178"/>
    <n v="0.24442571428571427"/>
    <n v="8.8825714285714286E-2"/>
  </r>
  <r>
    <x v="12"/>
    <x v="9"/>
    <s v="Hofdünger"/>
    <x v="0"/>
    <x v="5"/>
    <s v="BESTAETIGT (6)"/>
    <n v="920.68000000000006"/>
    <n v="571.97"/>
    <x v="7"/>
    <x v="6"/>
    <n v="0.92068000000000005"/>
    <n v="0.57196999999999998"/>
    <n v="0.30689333333333335"/>
    <n v="0.19065666666666667"/>
  </r>
  <r>
    <x v="12"/>
    <x v="9"/>
    <s v="Hofdünger"/>
    <x v="0"/>
    <x v="6"/>
    <s v="BESTAETIGT (6)"/>
    <n v="420"/>
    <n v="175"/>
    <x v="10"/>
    <x v="6"/>
    <n v="0.42"/>
    <n v="0.17499999999999999"/>
    <n v="0.21"/>
    <n v="8.7499999999999994E-2"/>
  </r>
  <r>
    <x v="12"/>
    <x v="9"/>
    <s v="Hofdünger"/>
    <x v="1"/>
    <x v="9"/>
    <s v="BESTAETIGT (6)"/>
    <n v="806.4"/>
    <n v="652.79999999999995"/>
    <x v="13"/>
    <x v="6"/>
    <n v="0.80640000000000001"/>
    <n v="0.65279999999999994"/>
    <n v="0.80640000000000001"/>
    <n v="0.65279999999999994"/>
  </r>
  <r>
    <x v="12"/>
    <x v="9"/>
    <s v="Hofdünger"/>
    <x v="1"/>
    <x v="12"/>
    <s v="BESTAETIGT (6)"/>
    <n v="858.5"/>
    <n v="515"/>
    <x v="7"/>
    <x v="6"/>
    <n v="0.85850000000000004"/>
    <n v="0.51500000000000001"/>
    <n v="0.28616666666666668"/>
    <n v="0.17166666666666666"/>
  </r>
  <r>
    <x v="12"/>
    <x v="9"/>
    <s v="(Leer)"/>
    <x v="4"/>
    <x v="23"/>
    <s v="BESTAETIGT (6)"/>
    <n v="238.29"/>
    <n v="186.29"/>
    <x v="13"/>
    <x v="6"/>
    <n v="0.23829"/>
    <n v="0.18628999999999998"/>
    <n v="0.23829"/>
    <n v="0.18628999999999998"/>
  </r>
  <r>
    <x v="12"/>
    <x v="10"/>
    <s v="Hofdünger"/>
    <x v="0"/>
    <x v="1"/>
    <s v="BESTAETIGT (6)"/>
    <n v="443.7"/>
    <n v="194.3"/>
    <x v="10"/>
    <x v="6"/>
    <n v="0.44369999999999998"/>
    <n v="0.1943"/>
    <n v="0.22184999999999999"/>
    <n v="9.715E-2"/>
  </r>
  <r>
    <x v="12"/>
    <x v="10"/>
    <s v="Hofdünger"/>
    <x v="0"/>
    <x v="5"/>
    <s v="BESTAETIGT (6)"/>
    <n v="3697.65"/>
    <n v="1899.0399999999997"/>
    <x v="20"/>
    <x v="6"/>
    <n v="3.6976499999999999"/>
    <n v="1.8990399999999998"/>
    <n v="0.61627500000000002"/>
    <n v="0.31650666666666666"/>
  </r>
  <r>
    <x v="12"/>
    <x v="24"/>
    <s v="Hofdünger"/>
    <x v="0"/>
    <x v="0"/>
    <s v="BESTAETIGT (6)"/>
    <n v="73.95"/>
    <n v="45.9"/>
    <x v="13"/>
    <x v="6"/>
    <n v="7.3950000000000002E-2"/>
    <n v="4.5899999999999996E-2"/>
    <n v="7.3950000000000002E-2"/>
    <n v="4.5899999999999996E-2"/>
  </r>
  <r>
    <x v="12"/>
    <x v="2"/>
    <s v="Hofdünger"/>
    <x v="0"/>
    <x v="6"/>
    <s v="BESTAETIGT (6)"/>
    <n v="2985.47"/>
    <n v="1372.82"/>
    <x v="16"/>
    <x v="6"/>
    <n v="2.9854699999999998"/>
    <n v="1.3728199999999999"/>
    <n v="0.29854700000000001"/>
    <n v="0.13728199999999999"/>
  </r>
  <r>
    <x v="12"/>
    <x v="2"/>
    <s v="Hofdünger"/>
    <x v="1"/>
    <x v="0"/>
    <s v="BESTAETIGT (6)"/>
    <n v="748.8"/>
    <n v="312"/>
    <x v="13"/>
    <x v="6"/>
    <n v="0.74879999999999991"/>
    <n v="0.312"/>
    <n v="0.74879999999999991"/>
    <n v="0.312"/>
  </r>
  <r>
    <x v="12"/>
    <x v="2"/>
    <s v="Hofdünger"/>
    <x v="1"/>
    <x v="9"/>
    <s v="BESTAETIGT (6)"/>
    <n v="3136.56"/>
    <n v="2318.4"/>
    <x v="2"/>
    <x v="6"/>
    <n v="3.1365599999999998"/>
    <n v="2.3184"/>
    <n v="0.78413999999999995"/>
    <n v="0.5796"/>
  </r>
  <r>
    <x v="12"/>
    <x v="2"/>
    <s v="Hofdünger"/>
    <x v="1"/>
    <x v="12"/>
    <s v="BESTAETIGT (6)"/>
    <n v="4051.04"/>
    <n v="2241.96"/>
    <x v="18"/>
    <x v="6"/>
    <n v="4.0510399999999995"/>
    <n v="2.2419600000000002"/>
    <n v="0.81020799999999993"/>
    <n v="0.44839200000000001"/>
  </r>
  <r>
    <x v="12"/>
    <x v="2"/>
    <s v="Hofdünger"/>
    <x v="1"/>
    <x v="1"/>
    <s v="BESTAETIGT (6)"/>
    <n v="1355.38"/>
    <n v="902.25"/>
    <x v="15"/>
    <x v="6"/>
    <n v="1.35538"/>
    <n v="0.90225"/>
    <n v="0.19362571428571429"/>
    <n v="0.12889285714285714"/>
  </r>
  <r>
    <x v="12"/>
    <x v="2"/>
    <s v="Hofdünger"/>
    <x v="1"/>
    <x v="5"/>
    <s v="BESTAETIGT (6)"/>
    <n v="2298"/>
    <n v="1816.8"/>
    <x v="10"/>
    <x v="6"/>
    <n v="2.298"/>
    <n v="1.8168"/>
    <n v="1.149"/>
    <n v="0.90839999999999999"/>
  </r>
  <r>
    <x v="12"/>
    <x v="2"/>
    <s v="Recyclingdünger"/>
    <x v="2"/>
    <x v="16"/>
    <s v="BESTAETIGT (6)"/>
    <n v="470"/>
    <n v="242"/>
    <x v="13"/>
    <x v="6"/>
    <n v="0.47"/>
    <n v="0.24199999999999999"/>
    <n v="0.47"/>
    <n v="0.24199999999999999"/>
  </r>
  <r>
    <x v="12"/>
    <x v="11"/>
    <s v="Hofdünger"/>
    <x v="0"/>
    <x v="3"/>
    <s v="BESTAETIGT (6)"/>
    <n v="1392.3"/>
    <n v="619.4"/>
    <x v="23"/>
    <x v="6"/>
    <n v="1.3922999999999999"/>
    <n v="0.61939999999999995"/>
    <n v="0.15469999999999998"/>
    <n v="6.8822222222222215E-2"/>
  </r>
  <r>
    <x v="12"/>
    <x v="11"/>
    <s v="Hofdünger"/>
    <x v="0"/>
    <x v="4"/>
    <s v="BESTAETIGT (6)"/>
    <n v="3117.01"/>
    <n v="1370.43"/>
    <x v="51"/>
    <x v="6"/>
    <n v="3.1170100000000001"/>
    <n v="1.37043"/>
    <n v="0.25975083333333332"/>
    <n v="0.1142025"/>
  </r>
  <r>
    <x v="12"/>
    <x v="11"/>
    <s v="Hofdünger"/>
    <x v="0"/>
    <x v="6"/>
    <s v="BESTAETIGT (6)"/>
    <n v="2756.4"/>
    <n v="1158.75"/>
    <x v="20"/>
    <x v="6"/>
    <n v="2.7564000000000002"/>
    <n v="1.1587499999999999"/>
    <n v="0.45940000000000003"/>
    <n v="0.19312499999999999"/>
  </r>
  <r>
    <x v="12"/>
    <x v="11"/>
    <s v="Hofdünger"/>
    <x v="1"/>
    <x v="9"/>
    <s v="BESTAETIGT (6)"/>
    <n v="789.6"/>
    <n v="639.20000000000005"/>
    <x v="10"/>
    <x v="6"/>
    <n v="0.78959999999999997"/>
    <n v="0.63919999999999999"/>
    <n v="0.39479999999999998"/>
    <n v="0.3196"/>
  </r>
  <r>
    <x v="12"/>
    <x v="11"/>
    <s v="Hofdünger"/>
    <x v="1"/>
    <x v="12"/>
    <s v="BESTAETIGT (6)"/>
    <n v="162"/>
    <n v="114"/>
    <x v="13"/>
    <x v="6"/>
    <n v="0.16200000000000001"/>
    <n v="0.114"/>
    <n v="0.16200000000000001"/>
    <n v="0.114"/>
  </r>
  <r>
    <x v="12"/>
    <x v="11"/>
    <s v="Recyclingdünger"/>
    <x v="2"/>
    <x v="16"/>
    <s v="BESTAETIGT (6)"/>
    <n v="188"/>
    <n v="96.8"/>
    <x v="13"/>
    <x v="6"/>
    <n v="0.188"/>
    <n v="9.6799999999999997E-2"/>
    <n v="0.188"/>
    <n v="9.6799999999999997E-2"/>
  </r>
  <r>
    <x v="12"/>
    <x v="12"/>
    <s v="Hofdünger"/>
    <x v="0"/>
    <x v="0"/>
    <s v="BESTAETIGT (6)"/>
    <n v="1909.3999999999999"/>
    <n v="890.60000000000014"/>
    <x v="51"/>
    <x v="6"/>
    <n v="1.9093999999999998"/>
    <n v="0.89060000000000017"/>
    <n v="0.15911666666666666"/>
    <n v="7.4216666666666681E-2"/>
  </r>
  <r>
    <x v="12"/>
    <x v="12"/>
    <s v="Hofdünger"/>
    <x v="0"/>
    <x v="1"/>
    <s v="BESTAETIGT (6)"/>
    <n v="1751.2"/>
    <n v="744.6"/>
    <x v="7"/>
    <x v="6"/>
    <n v="1.7512000000000001"/>
    <n v="0.74460000000000004"/>
    <n v="0.58373333333333333"/>
    <n v="0.2482"/>
  </r>
  <r>
    <x v="12"/>
    <x v="12"/>
    <s v="Hofdünger"/>
    <x v="0"/>
    <x v="3"/>
    <s v="BESTAETIGT (6)"/>
    <n v="5512.42"/>
    <n v="2440.7199999999998"/>
    <x v="41"/>
    <x v="6"/>
    <n v="5.5124199999999997"/>
    <n v="2.4407199999999998"/>
    <n v="0.50112909090909086"/>
    <n v="0.22188363636363634"/>
  </r>
  <r>
    <x v="12"/>
    <x v="12"/>
    <s v="Hofdünger"/>
    <x v="0"/>
    <x v="4"/>
    <s v="BESTAETIGT (6)"/>
    <n v="5655.2500000000018"/>
    <n v="2722.1000000000004"/>
    <x v="82"/>
    <x v="6"/>
    <n v="5.6552500000000014"/>
    <n v="2.7221000000000002"/>
    <n v="0.26929761904761912"/>
    <n v="0.12962380952380953"/>
  </r>
  <r>
    <x v="12"/>
    <x v="12"/>
    <s v="Hofdünger"/>
    <x v="0"/>
    <x v="5"/>
    <s v="BESTAETIGT (6)"/>
    <n v="678.96"/>
    <n v="325.62"/>
    <x v="7"/>
    <x v="6"/>
    <n v="0.67896000000000001"/>
    <n v="0.32562000000000002"/>
    <n v="0.22631999999999999"/>
    <n v="0.10854000000000001"/>
  </r>
  <r>
    <x v="12"/>
    <x v="12"/>
    <s v="Hofdünger"/>
    <x v="0"/>
    <x v="6"/>
    <s v="BESTAETIGT (6)"/>
    <n v="5088.7899999999991"/>
    <n v="2679"/>
    <x v="19"/>
    <x v="6"/>
    <n v="5.0887899999999995"/>
    <n v="2.6789999999999998"/>
    <n v="0.36348499999999995"/>
    <n v="0.19135714285714284"/>
  </r>
  <r>
    <x v="12"/>
    <x v="12"/>
    <s v="Hofdünger"/>
    <x v="1"/>
    <x v="9"/>
    <s v="BESTAETIGT (6)"/>
    <n v="3272.37"/>
    <n v="2350.5399999999995"/>
    <x v="27"/>
    <x v="6"/>
    <n v="3.27237"/>
    <n v="2.3505399999999996"/>
    <n v="0.25172076923076925"/>
    <n v="0.18081076923076919"/>
  </r>
  <r>
    <x v="12"/>
    <x v="12"/>
    <s v="Hofdünger"/>
    <x v="1"/>
    <x v="10"/>
    <s v="BESTAETIGT (6)"/>
    <n v="513"/>
    <n v="570"/>
    <x v="7"/>
    <x v="6"/>
    <n v="0.51300000000000001"/>
    <n v="0.56999999999999995"/>
    <n v="0.17100000000000001"/>
    <n v="0.18999999999999997"/>
  </r>
  <r>
    <x v="12"/>
    <x v="12"/>
    <s v="Hofdünger"/>
    <x v="1"/>
    <x v="11"/>
    <s v="BESTAETIGT (6)"/>
    <n v="280"/>
    <n v="184"/>
    <x v="13"/>
    <x v="6"/>
    <n v="0.28000000000000003"/>
    <n v="0.184"/>
    <n v="0.28000000000000003"/>
    <n v="0.184"/>
  </r>
  <r>
    <x v="12"/>
    <x v="12"/>
    <s v="Hofdünger"/>
    <x v="1"/>
    <x v="12"/>
    <s v="BESTAETIGT (6)"/>
    <n v="1128.69"/>
    <n v="638.63"/>
    <x v="10"/>
    <x v="6"/>
    <n v="1.12869"/>
    <n v="0.63863000000000003"/>
    <n v="0.56434499999999999"/>
    <n v="0.31931500000000002"/>
  </r>
  <r>
    <x v="12"/>
    <x v="12"/>
    <s v="Hofdünger"/>
    <x v="1"/>
    <x v="1"/>
    <s v="BESTAETIGT (6)"/>
    <n v="121.16"/>
    <n v="49.14"/>
    <x v="13"/>
    <x v="6"/>
    <n v="0.12115999999999999"/>
    <n v="4.9140000000000003E-2"/>
    <n v="0.12115999999999999"/>
    <n v="4.9140000000000003E-2"/>
  </r>
  <r>
    <x v="12"/>
    <x v="12"/>
    <s v="Recyclingdünger"/>
    <x v="2"/>
    <x v="16"/>
    <s v="BESTAETIGT (6)"/>
    <n v="3712.25"/>
    <n v="1946.3"/>
    <x v="2"/>
    <x v="6"/>
    <n v="3.71225"/>
    <n v="1.9462999999999999"/>
    <n v="0.92806250000000001"/>
    <n v="0.48657499999999998"/>
  </r>
  <r>
    <x v="12"/>
    <x v="12"/>
    <s v="(Leer)"/>
    <x v="4"/>
    <x v="23"/>
    <s v="BESTAETIGT (6)"/>
    <n v="923"/>
    <n v="683.6"/>
    <x v="10"/>
    <x v="6"/>
    <n v="0.92300000000000004"/>
    <n v="0.68359999999999999"/>
    <n v="0.46150000000000002"/>
    <n v="0.34179999999999999"/>
  </r>
  <r>
    <x v="13"/>
    <x v="1"/>
    <s v="Hofdünger"/>
    <x v="0"/>
    <x v="1"/>
    <s v="BESTAETIGT (6)"/>
    <n v="348"/>
    <n v="144"/>
    <x v="13"/>
    <x v="6"/>
    <n v="0.34799999999999998"/>
    <n v="0.14399999999999999"/>
    <n v="0.34799999999999998"/>
    <n v="0.14399999999999999"/>
  </r>
  <r>
    <x v="13"/>
    <x v="1"/>
    <s v="Hofdünger"/>
    <x v="1"/>
    <x v="9"/>
    <s v="BESTAETIGT (6)"/>
    <n v="1512"/>
    <n v="1224"/>
    <x v="13"/>
    <x v="6"/>
    <n v="1.512"/>
    <n v="1.224"/>
    <n v="1.512"/>
    <n v="1.224"/>
  </r>
  <r>
    <x v="13"/>
    <x v="1"/>
    <s v="Hofdünger"/>
    <x v="1"/>
    <x v="12"/>
    <s v="BESTAETIGT (6)"/>
    <n v="691.2"/>
    <n v="367.20000000000005"/>
    <x v="10"/>
    <x v="6"/>
    <n v="0.69120000000000004"/>
    <n v="0.36720000000000003"/>
    <n v="0.34560000000000002"/>
    <n v="0.18360000000000001"/>
  </r>
  <r>
    <x v="13"/>
    <x v="1"/>
    <s v="Hofdünger"/>
    <x v="1"/>
    <x v="1"/>
    <s v="BESTAETIGT (6)"/>
    <n v="608.4"/>
    <n v="405"/>
    <x v="10"/>
    <x v="6"/>
    <n v="0.60839999999999994"/>
    <n v="0.40500000000000003"/>
    <n v="0.30419999999999997"/>
    <n v="0.20250000000000001"/>
  </r>
  <r>
    <x v="13"/>
    <x v="1"/>
    <s v="Recyclingdünger"/>
    <x v="2"/>
    <x v="16"/>
    <s v="BESTAETIGT (6)"/>
    <n v="1844.24"/>
    <n v="626.0200000000001"/>
    <x v="41"/>
    <x v="6"/>
    <n v="1.8442400000000001"/>
    <n v="0.62602000000000013"/>
    <n v="0.16765818181818182"/>
    <n v="5.6910909090909102E-2"/>
  </r>
  <r>
    <x v="13"/>
    <x v="16"/>
    <s v="Recyclingdünger"/>
    <x v="2"/>
    <x v="16"/>
    <s v="BESTAETIGT (6)"/>
    <n v="1118.1299999999999"/>
    <n v="382.88"/>
    <x v="23"/>
    <x v="6"/>
    <n v="1.1181299999999998"/>
    <n v="0.38288"/>
    <n v="0.12423666666666665"/>
    <n v="4.2542222222222224E-2"/>
  </r>
  <r>
    <x v="13"/>
    <x v="15"/>
    <s v="Hofdünger"/>
    <x v="0"/>
    <x v="1"/>
    <s v="BESTAETIGT (6)"/>
    <n v="55519.6"/>
    <n v="22800.100000000002"/>
    <x v="105"/>
    <x v="6"/>
    <n v="55.519599999999997"/>
    <n v="22.8001"/>
    <n v="1.4610421052631579"/>
    <n v="0.6000026315789474"/>
  </r>
  <r>
    <x v="13"/>
    <x v="15"/>
    <s v="Hofdünger"/>
    <x v="0"/>
    <x v="2"/>
    <s v="BESTAETIGT (6)"/>
    <n v="243.8"/>
    <n v="96.2"/>
    <x v="10"/>
    <x v="6"/>
    <n v="0.24380000000000002"/>
    <n v="9.6200000000000008E-2"/>
    <n v="0.12190000000000001"/>
    <n v="4.8100000000000004E-2"/>
  </r>
  <r>
    <x v="13"/>
    <x v="15"/>
    <s v="Hofdünger"/>
    <x v="0"/>
    <x v="3"/>
    <s v="BESTAETIGT (6)"/>
    <n v="2441.25"/>
    <n v="1787.4299999999998"/>
    <x v="28"/>
    <x v="6"/>
    <n v="2.4412500000000001"/>
    <n v="1.7874299999999999"/>
    <n v="0.135625"/>
    <n v="9.9301666666666663E-2"/>
  </r>
  <r>
    <x v="13"/>
    <x v="15"/>
    <s v="Hofdünger"/>
    <x v="0"/>
    <x v="4"/>
    <s v="BESTAETIGT (6)"/>
    <n v="32617.829999999998"/>
    <n v="16458.43"/>
    <x v="329"/>
    <x v="6"/>
    <n v="32.617829999999998"/>
    <n v="16.45843"/>
    <n v="0.25090638461538461"/>
    <n v="0.12660330769230768"/>
  </r>
  <r>
    <x v="13"/>
    <x v="15"/>
    <s v="Hofdünger"/>
    <x v="0"/>
    <x v="5"/>
    <s v="BESTAETIGT (6)"/>
    <n v="1395"/>
    <n v="945"/>
    <x v="20"/>
    <x v="6"/>
    <n v="1.395"/>
    <n v="0.94499999999999995"/>
    <n v="0.23250000000000001"/>
    <n v="0.1575"/>
  </r>
  <r>
    <x v="13"/>
    <x v="15"/>
    <s v="Hofdünger"/>
    <x v="0"/>
    <x v="6"/>
    <s v="BESTAETIGT (6)"/>
    <n v="5118.96"/>
    <n v="2550.2399999999998"/>
    <x v="13"/>
    <x v="6"/>
    <n v="5.1189600000000004"/>
    <n v="2.5502399999999996"/>
    <n v="5.1189600000000004"/>
    <n v="2.5502399999999996"/>
  </r>
  <r>
    <x v="13"/>
    <x v="15"/>
    <s v="Hofdünger"/>
    <x v="1"/>
    <x v="8"/>
    <s v="BESTAETIGT (6)"/>
    <n v="210"/>
    <n v="105"/>
    <x v="13"/>
    <x v="6"/>
    <n v="0.21"/>
    <n v="0.105"/>
    <n v="0.21"/>
    <n v="0.105"/>
  </r>
  <r>
    <x v="13"/>
    <x v="15"/>
    <s v="Hofdünger"/>
    <x v="1"/>
    <x v="9"/>
    <s v="BESTAETIGT (6)"/>
    <n v="9093"/>
    <n v="7361.0000000000009"/>
    <x v="47"/>
    <x v="6"/>
    <n v="9.093"/>
    <n v="7.3610000000000007"/>
    <n v="0.5683125"/>
    <n v="0.46006250000000004"/>
  </r>
  <r>
    <x v="13"/>
    <x v="15"/>
    <s v="Hofdünger"/>
    <x v="1"/>
    <x v="11"/>
    <s v="BESTAETIGT (6)"/>
    <n v="4832.0000000000009"/>
    <n v="3475"/>
    <x v="2"/>
    <x v="6"/>
    <n v="4.8320000000000007"/>
    <n v="3.4750000000000001"/>
    <n v="1.2080000000000002"/>
    <n v="0.86875000000000002"/>
  </r>
  <r>
    <x v="13"/>
    <x v="15"/>
    <s v="Hofdünger"/>
    <x v="1"/>
    <x v="12"/>
    <s v="BESTAETIGT (6)"/>
    <n v="2232"/>
    <n v="1160"/>
    <x v="20"/>
    <x v="6"/>
    <n v="2.2320000000000002"/>
    <n v="1.1599999999999999"/>
    <n v="0.37200000000000005"/>
    <n v="0.19333333333333333"/>
  </r>
  <r>
    <x v="13"/>
    <x v="15"/>
    <s v="Hofdünger"/>
    <x v="1"/>
    <x v="1"/>
    <s v="BESTAETIGT (6)"/>
    <n v="4223.82"/>
    <n v="2715.75"/>
    <x v="51"/>
    <x v="6"/>
    <n v="4.2238199999999999"/>
    <n v="2.7157499999999999"/>
    <n v="0.35198499999999999"/>
    <n v="0.2263125"/>
  </r>
  <r>
    <x v="13"/>
    <x v="15"/>
    <s v="Hofdünger"/>
    <x v="1"/>
    <x v="2"/>
    <s v="BESTAETIGT (6)"/>
    <n v="567"/>
    <n v="242.2"/>
    <x v="13"/>
    <x v="6"/>
    <n v="0.56699999999999995"/>
    <n v="0.2422"/>
    <n v="0.56699999999999995"/>
    <n v="0.2422"/>
  </r>
  <r>
    <x v="13"/>
    <x v="15"/>
    <s v="Recyclingdünger"/>
    <x v="2"/>
    <x v="16"/>
    <s v="BESTAETIGT (6)"/>
    <n v="97340.35000000002"/>
    <n v="35200.859999999986"/>
    <x v="56"/>
    <x v="6"/>
    <n v="97.340350000000015"/>
    <n v="35.200859999999984"/>
    <n v="1.4107297101449277"/>
    <n v="0.51015739130434756"/>
  </r>
  <r>
    <x v="13"/>
    <x v="15"/>
    <s v="(Leer)"/>
    <x v="4"/>
    <x v="23"/>
    <s v="BESTAETIGT (6)"/>
    <n v="517.5"/>
    <n v="433.5"/>
    <x v="7"/>
    <x v="6"/>
    <n v="0.51749999999999996"/>
    <n v="0.4335"/>
    <n v="0.17249999999999999"/>
    <n v="0.14449999999999999"/>
  </r>
  <r>
    <x v="13"/>
    <x v="2"/>
    <s v="Hofdünger"/>
    <x v="0"/>
    <x v="3"/>
    <s v="BESTAETIGT (6)"/>
    <n v="68.75"/>
    <n v="56.65"/>
    <x v="13"/>
    <x v="6"/>
    <n v="6.8750000000000006E-2"/>
    <n v="5.6649999999999999E-2"/>
    <n v="6.8750000000000006E-2"/>
    <n v="5.6649999999999999E-2"/>
  </r>
  <r>
    <x v="13"/>
    <x v="2"/>
    <s v="Hofdünger"/>
    <x v="0"/>
    <x v="4"/>
    <s v="BESTAETIGT (6)"/>
    <n v="325"/>
    <n v="160"/>
    <x v="13"/>
    <x v="6"/>
    <n v="0.32500000000000001"/>
    <n v="0.16"/>
    <n v="0.32500000000000001"/>
    <n v="0.16"/>
  </r>
  <r>
    <x v="13"/>
    <x v="2"/>
    <s v="Hofdünger"/>
    <x v="1"/>
    <x v="1"/>
    <s v="BESTAETIGT (6)"/>
    <n v="507"/>
    <n v="337.5"/>
    <x v="13"/>
    <x v="6"/>
    <n v="0.50700000000000001"/>
    <n v="0.33750000000000002"/>
    <n v="0.50700000000000001"/>
    <n v="0.33750000000000002"/>
  </r>
  <r>
    <x v="13"/>
    <x v="2"/>
    <s v="Recyclingdünger"/>
    <x v="2"/>
    <x v="16"/>
    <s v="BESTAETIGT (6)"/>
    <n v="2085.5"/>
    <n v="742.05"/>
    <x v="13"/>
    <x v="6"/>
    <n v="2.0855000000000001"/>
    <n v="0.74204999999999999"/>
    <n v="2.0855000000000001"/>
    <n v="0.74204999999999999"/>
  </r>
  <r>
    <x v="14"/>
    <x v="4"/>
    <s v="Hofdünger"/>
    <x v="1"/>
    <x v="9"/>
    <s v="BESTAETIGT (6)"/>
    <n v="322"/>
    <n v="214.2"/>
    <x v="10"/>
    <x v="6"/>
    <n v="0.32200000000000001"/>
    <n v="0.2142"/>
    <n v="0.161"/>
    <n v="0.1071"/>
  </r>
  <r>
    <x v="14"/>
    <x v="1"/>
    <s v="Hofdünger"/>
    <x v="1"/>
    <x v="9"/>
    <s v="BESTAETIGT (6)"/>
    <n v="848"/>
    <n v="556.79999999999995"/>
    <x v="10"/>
    <x v="6"/>
    <n v="0.84799999999999998"/>
    <n v="0.55679999999999996"/>
    <n v="0.42399999999999999"/>
    <n v="0.27839999999999998"/>
  </r>
  <r>
    <x v="14"/>
    <x v="6"/>
    <s v="Hofdünger"/>
    <x v="1"/>
    <x v="0"/>
    <s v="BESTAETIGT (6)"/>
    <n v="85.5"/>
    <n v="61.7"/>
    <x v="13"/>
    <x v="6"/>
    <n v="8.5500000000000007E-2"/>
    <n v="6.1700000000000005E-2"/>
    <n v="8.5500000000000007E-2"/>
    <n v="6.1700000000000005E-2"/>
  </r>
  <r>
    <x v="14"/>
    <x v="6"/>
    <s v="Hofdünger"/>
    <x v="1"/>
    <x v="9"/>
    <s v="BESTAETIGT (6)"/>
    <n v="504"/>
    <n v="408"/>
    <x v="13"/>
    <x v="6"/>
    <n v="0.504"/>
    <n v="0.40799999999999997"/>
    <n v="0.504"/>
    <n v="0.40799999999999997"/>
  </r>
  <r>
    <x v="14"/>
    <x v="6"/>
    <s v="Hofdünger"/>
    <x v="1"/>
    <x v="11"/>
    <s v="BESTAETIGT (6)"/>
    <n v="111"/>
    <n v="97.2"/>
    <x v="13"/>
    <x v="6"/>
    <n v="0.111"/>
    <n v="9.7200000000000009E-2"/>
    <n v="0.111"/>
    <n v="9.7200000000000009E-2"/>
  </r>
  <r>
    <x v="14"/>
    <x v="20"/>
    <s v="Hofdünger"/>
    <x v="0"/>
    <x v="1"/>
    <s v="BESTAETIGT (6)"/>
    <n v="656.3"/>
    <n v="271.5"/>
    <x v="15"/>
    <x v="6"/>
    <n v="0.65629999999999999"/>
    <n v="0.27150000000000002"/>
    <n v="9.3757142857142858E-2"/>
    <n v="3.8785714285714291E-2"/>
  </r>
  <r>
    <x v="14"/>
    <x v="20"/>
    <s v="Hofdünger"/>
    <x v="0"/>
    <x v="3"/>
    <s v="BESTAETIGT (6)"/>
    <n v="8240.9399999999987"/>
    <n v="3646.0099999999993"/>
    <x v="145"/>
    <x v="6"/>
    <n v="8.2409399999999984"/>
    <n v="3.6460099999999995"/>
    <n v="0.18313199999999996"/>
    <n v="8.1022444444444439E-2"/>
  </r>
  <r>
    <x v="14"/>
    <x v="20"/>
    <s v="Hofdünger"/>
    <x v="0"/>
    <x v="4"/>
    <s v="BESTAETIGT (6)"/>
    <n v="23711.039999999997"/>
    <n v="10873.74"/>
    <x v="326"/>
    <x v="6"/>
    <n v="23.711039999999997"/>
    <n v="10.87374"/>
    <n v="0.20440551724137929"/>
    <n v="9.3739137931034486E-2"/>
  </r>
  <r>
    <x v="14"/>
    <x v="20"/>
    <s v="Hofdünger"/>
    <x v="0"/>
    <x v="5"/>
    <s v="BESTAETIGT (6)"/>
    <n v="709.5"/>
    <n v="270.89999999999998"/>
    <x v="7"/>
    <x v="6"/>
    <n v="0.70950000000000002"/>
    <n v="0.27089999999999997"/>
    <n v="0.23650000000000002"/>
    <n v="9.0299999999999991E-2"/>
  </r>
  <r>
    <x v="14"/>
    <x v="20"/>
    <s v="Hofdünger"/>
    <x v="0"/>
    <x v="6"/>
    <s v="BESTAETIGT (6)"/>
    <n v="12905.599999999999"/>
    <n v="6308.3"/>
    <x v="52"/>
    <x v="6"/>
    <n v="12.905599999999998"/>
    <n v="6.3083"/>
    <n v="0.25811199999999995"/>
    <n v="0.126166"/>
  </r>
  <r>
    <x v="14"/>
    <x v="20"/>
    <s v="Hofdünger"/>
    <x v="1"/>
    <x v="9"/>
    <s v="BESTAETIGT (6)"/>
    <n v="5208.7000000000035"/>
    <n v="3596.9999999999986"/>
    <x v="30"/>
    <x v="6"/>
    <n v="5.2087000000000039"/>
    <n v="3.5969999999999986"/>
    <n v="0.11082340425531924"/>
    <n v="7.6531914893616992E-2"/>
  </r>
  <r>
    <x v="14"/>
    <x v="20"/>
    <s v="Hofdünger"/>
    <x v="1"/>
    <x v="12"/>
    <s v="BESTAETIGT (6)"/>
    <n v="1999.2"/>
    <n v="1176"/>
    <x v="15"/>
    <x v="6"/>
    <n v="1.9992000000000001"/>
    <n v="1.1759999999999999"/>
    <n v="0.28560000000000002"/>
    <n v="0.16799999999999998"/>
  </r>
  <r>
    <x v="14"/>
    <x v="20"/>
    <s v="Hofdünger"/>
    <x v="1"/>
    <x v="2"/>
    <s v="BESTAETIGT (6)"/>
    <n v="81"/>
    <n v="34.6"/>
    <x v="13"/>
    <x v="6"/>
    <n v="8.1000000000000003E-2"/>
    <n v="3.4599999999999999E-2"/>
    <n v="8.1000000000000003E-2"/>
    <n v="3.4599999999999999E-2"/>
  </r>
  <r>
    <x v="14"/>
    <x v="20"/>
    <s v="Recyclingdünger"/>
    <x v="2"/>
    <x v="16"/>
    <s v="BESTAETIGT (6)"/>
    <n v="748"/>
    <n v="374.2"/>
    <x v="21"/>
    <x v="6"/>
    <n v="0.748"/>
    <n v="0.37419999999999998"/>
    <n v="9.35E-2"/>
    <n v="4.6774999999999997E-2"/>
  </r>
  <r>
    <x v="14"/>
    <x v="20"/>
    <s v="(Leer)"/>
    <x v="4"/>
    <x v="23"/>
    <s v="BESTAETIGT (6)"/>
    <n v="480"/>
    <n v="390"/>
    <x v="7"/>
    <x v="6"/>
    <n v="0.48"/>
    <n v="0.39"/>
    <n v="0.16"/>
    <n v="0.13"/>
  </r>
  <r>
    <x v="14"/>
    <x v="21"/>
    <s v="Hofdünger"/>
    <x v="0"/>
    <x v="3"/>
    <s v="BESTAETIGT (6)"/>
    <n v="34.56"/>
    <n v="7.68"/>
    <x v="10"/>
    <x v="6"/>
    <n v="3.456E-2"/>
    <n v="7.6799999999999993E-3"/>
    <n v="1.728E-2"/>
    <n v="3.8399999999999997E-3"/>
  </r>
  <r>
    <x v="14"/>
    <x v="21"/>
    <s v="Hofdünger"/>
    <x v="0"/>
    <x v="4"/>
    <s v="BESTAETIGT (6)"/>
    <n v="215.3"/>
    <n v="106.88"/>
    <x v="10"/>
    <x v="6"/>
    <n v="0.21530000000000002"/>
    <n v="0.10687999999999999"/>
    <n v="0.10765000000000001"/>
    <n v="5.3439999999999994E-2"/>
  </r>
  <r>
    <x v="14"/>
    <x v="21"/>
    <s v="Hofdünger"/>
    <x v="1"/>
    <x v="9"/>
    <s v="BESTAETIGT (6)"/>
    <n v="996"/>
    <n v="647.4"/>
    <x v="15"/>
    <x v="6"/>
    <n v="0.996"/>
    <n v="0.64739999999999998"/>
    <n v="0.14228571428571429"/>
    <n v="9.2485714285714282E-2"/>
  </r>
  <r>
    <x v="14"/>
    <x v="21"/>
    <s v="Hofdünger"/>
    <x v="1"/>
    <x v="17"/>
    <s v="BESTAETIGT (6)"/>
    <n v="61.5"/>
    <n v="27.75"/>
    <x v="13"/>
    <x v="6"/>
    <n v="6.1499999999999999E-2"/>
    <n v="2.775E-2"/>
    <n v="6.1499999999999999E-2"/>
    <n v="2.775E-2"/>
  </r>
  <r>
    <x v="14"/>
    <x v="9"/>
    <s v="Hofdünger"/>
    <x v="0"/>
    <x v="1"/>
    <s v="BESTAETIGT (6)"/>
    <n v="86"/>
    <n v="34"/>
    <x v="13"/>
    <x v="6"/>
    <n v="8.5999999999999993E-2"/>
    <n v="3.4000000000000002E-2"/>
    <n v="8.5999999999999993E-2"/>
    <n v="3.4000000000000002E-2"/>
  </r>
  <r>
    <x v="14"/>
    <x v="9"/>
    <s v="Hofdünger"/>
    <x v="0"/>
    <x v="4"/>
    <s v="BESTAETIGT (6)"/>
    <n v="228"/>
    <n v="72"/>
    <x v="13"/>
    <x v="6"/>
    <n v="0.22800000000000001"/>
    <n v="7.1999999999999995E-2"/>
    <n v="0.22800000000000001"/>
    <n v="7.1999999999999995E-2"/>
  </r>
  <r>
    <x v="14"/>
    <x v="10"/>
    <s v="Recyclingdünger"/>
    <x v="2"/>
    <x v="16"/>
    <s v="BESTAETIGT (6)"/>
    <n v="410.9"/>
    <n v="217.7"/>
    <x v="10"/>
    <x v="6"/>
    <n v="0.41089999999999999"/>
    <n v="0.21769999999999998"/>
    <n v="0.20544999999999999"/>
    <n v="0.10884999999999999"/>
  </r>
  <r>
    <x v="14"/>
    <x v="23"/>
    <s v="Hofdünger"/>
    <x v="1"/>
    <x v="9"/>
    <s v="BESTAETIGT (6)"/>
    <n v="217.88"/>
    <n v="178.98000000000002"/>
    <x v="10"/>
    <x v="6"/>
    <n v="0.21787999999999999"/>
    <n v="0.17898000000000003"/>
    <n v="0.10894"/>
    <n v="8.9490000000000014E-2"/>
  </r>
  <r>
    <x v="14"/>
    <x v="23"/>
    <s v="Recyclingdünger"/>
    <x v="2"/>
    <x v="16"/>
    <s v="BESTAETIGT (6)"/>
    <n v="176.1"/>
    <n v="93.3"/>
    <x v="13"/>
    <x v="6"/>
    <n v="0.17610000000000001"/>
    <n v="9.3299999999999994E-2"/>
    <n v="0.17610000000000001"/>
    <n v="9.3299999999999994E-2"/>
  </r>
  <r>
    <x v="14"/>
    <x v="25"/>
    <s v="Hofdünger"/>
    <x v="0"/>
    <x v="6"/>
    <s v="BESTAETIGT (6)"/>
    <n v="205.2"/>
    <n v="61.2"/>
    <x v="13"/>
    <x v="6"/>
    <n v="0.20519999999999999"/>
    <n v="6.1200000000000004E-2"/>
    <n v="0.20519999999999999"/>
    <n v="6.1200000000000004E-2"/>
  </r>
  <r>
    <x v="15"/>
    <x v="0"/>
    <s v="Hofdünger"/>
    <x v="0"/>
    <x v="1"/>
    <s v="BESTAETIGT (6)"/>
    <n v="184.8"/>
    <n v="75.599999999999994"/>
    <x v="13"/>
    <x v="6"/>
    <n v="0.18480000000000002"/>
    <n v="7.5600000000000001E-2"/>
    <n v="0.18480000000000002"/>
    <n v="7.5600000000000001E-2"/>
  </r>
  <r>
    <x v="15"/>
    <x v="0"/>
    <s v="Hofdünger"/>
    <x v="1"/>
    <x v="12"/>
    <s v="BESTAETIGT (6)"/>
    <n v="441.6"/>
    <n v="234.6"/>
    <x v="13"/>
    <x v="6"/>
    <n v="0.44160000000000005"/>
    <n v="0.2346"/>
    <n v="0.44160000000000005"/>
    <n v="0.2346"/>
  </r>
  <r>
    <x v="15"/>
    <x v="0"/>
    <s v="Hofdünger"/>
    <x v="1"/>
    <x v="1"/>
    <s v="BESTAETIGT (6)"/>
    <n v="101.4"/>
    <n v="67.5"/>
    <x v="13"/>
    <x v="6"/>
    <n v="0.1014"/>
    <n v="6.7500000000000004E-2"/>
    <n v="0.1014"/>
    <n v="6.7500000000000004E-2"/>
  </r>
  <r>
    <x v="15"/>
    <x v="3"/>
    <s v="Hofdünger"/>
    <x v="1"/>
    <x v="12"/>
    <s v="BESTAETIGT (6)"/>
    <n v="380"/>
    <n v="228"/>
    <x v="13"/>
    <x v="6"/>
    <n v="0.38"/>
    <n v="0.22800000000000001"/>
    <n v="0.38"/>
    <n v="0.22800000000000001"/>
  </r>
  <r>
    <x v="15"/>
    <x v="4"/>
    <s v="Hofdünger"/>
    <x v="0"/>
    <x v="4"/>
    <s v="BESTAETIGT (6)"/>
    <n v="2289"/>
    <n v="1026"/>
    <x v="16"/>
    <x v="6"/>
    <n v="2.2890000000000001"/>
    <n v="1.026"/>
    <n v="0.22890000000000002"/>
    <n v="0.1026"/>
  </r>
  <r>
    <x v="15"/>
    <x v="1"/>
    <s v="Hofdünger"/>
    <x v="0"/>
    <x v="4"/>
    <s v="BESTAETIGT (6)"/>
    <n v="86.25"/>
    <n v="32.5"/>
    <x v="13"/>
    <x v="6"/>
    <n v="8.6249999999999993E-2"/>
    <n v="3.2500000000000001E-2"/>
    <n v="8.6249999999999993E-2"/>
    <n v="3.2500000000000001E-2"/>
  </r>
  <r>
    <x v="15"/>
    <x v="1"/>
    <s v="Hofdünger"/>
    <x v="0"/>
    <x v="5"/>
    <s v="BESTAETIGT (6)"/>
    <n v="292.25"/>
    <n v="140"/>
    <x v="10"/>
    <x v="6"/>
    <n v="0.29225000000000001"/>
    <n v="0.14000000000000001"/>
    <n v="0.146125"/>
    <n v="7.0000000000000007E-2"/>
  </r>
  <r>
    <x v="15"/>
    <x v="1"/>
    <s v="Hofdünger"/>
    <x v="1"/>
    <x v="0"/>
    <s v="BESTAETIGT (6)"/>
    <n v="165.9"/>
    <n v="71.400000000000006"/>
    <x v="13"/>
    <x v="6"/>
    <n v="0.16589999999999999"/>
    <n v="7.1400000000000005E-2"/>
    <n v="0.16589999999999999"/>
    <n v="7.1400000000000005E-2"/>
  </r>
  <r>
    <x v="15"/>
    <x v="1"/>
    <s v="Hofdünger"/>
    <x v="1"/>
    <x v="9"/>
    <s v="BESTAETIGT (6)"/>
    <n v="336"/>
    <n v="272"/>
    <x v="13"/>
    <x v="6"/>
    <n v="0.33600000000000002"/>
    <n v="0.27200000000000002"/>
    <n v="0.33600000000000002"/>
    <n v="0.27200000000000002"/>
  </r>
  <r>
    <x v="15"/>
    <x v="1"/>
    <s v="Hofdünger"/>
    <x v="1"/>
    <x v="12"/>
    <s v="BESTAETIGT (6)"/>
    <n v="480"/>
    <n v="255"/>
    <x v="13"/>
    <x v="6"/>
    <n v="0.48"/>
    <n v="0.255"/>
    <n v="0.48"/>
    <n v="0.255"/>
  </r>
  <r>
    <x v="15"/>
    <x v="1"/>
    <s v="Recyclingdünger"/>
    <x v="2"/>
    <x v="16"/>
    <s v="BESTAETIGT (6)"/>
    <n v="168.84"/>
    <n v="148.68"/>
    <x v="13"/>
    <x v="6"/>
    <n v="0.16883999999999999"/>
    <n v="0.14868000000000001"/>
    <n v="0.16883999999999999"/>
    <n v="0.14868000000000001"/>
  </r>
  <r>
    <x v="15"/>
    <x v="16"/>
    <s v="Hofdünger"/>
    <x v="1"/>
    <x v="9"/>
    <s v="BESTAETIGT (6)"/>
    <n v="672"/>
    <n v="544"/>
    <x v="13"/>
    <x v="6"/>
    <n v="0.67200000000000004"/>
    <n v="0.54400000000000004"/>
    <n v="0.67200000000000004"/>
    <n v="0.54400000000000004"/>
  </r>
  <r>
    <x v="15"/>
    <x v="16"/>
    <s v="Hofdünger"/>
    <x v="1"/>
    <x v="12"/>
    <s v="BESTAETIGT (6)"/>
    <n v="672"/>
    <n v="348"/>
    <x v="13"/>
    <x v="6"/>
    <n v="0.67200000000000004"/>
    <n v="0.34799999999999998"/>
    <n v="0.67200000000000004"/>
    <n v="0.34799999999999998"/>
  </r>
  <r>
    <x v="15"/>
    <x v="6"/>
    <s v="Hofdünger"/>
    <x v="0"/>
    <x v="3"/>
    <s v="BESTAETIGT (6)"/>
    <n v="39.06"/>
    <n v="15.12"/>
    <x v="13"/>
    <x v="6"/>
    <n v="3.9060000000000004E-2"/>
    <n v="1.512E-2"/>
    <n v="3.9060000000000004E-2"/>
    <n v="1.512E-2"/>
  </r>
  <r>
    <x v="15"/>
    <x v="6"/>
    <s v="Hofdünger"/>
    <x v="0"/>
    <x v="4"/>
    <s v="BESTAETIGT (6)"/>
    <n v="1258.9199999999998"/>
    <n v="552.99"/>
    <x v="2"/>
    <x v="6"/>
    <n v="1.2589199999999998"/>
    <n v="0.55298999999999998"/>
    <n v="0.31472999999999995"/>
    <n v="0.1382475"/>
  </r>
  <r>
    <x v="15"/>
    <x v="6"/>
    <s v="Hofdünger"/>
    <x v="0"/>
    <x v="5"/>
    <s v="BESTAETIGT (6)"/>
    <n v="1748"/>
    <n v="904"/>
    <x v="10"/>
    <x v="6"/>
    <n v="1.748"/>
    <n v="0.90400000000000003"/>
    <n v="0.874"/>
    <n v="0.45200000000000001"/>
  </r>
  <r>
    <x v="15"/>
    <x v="20"/>
    <s v="Hofdünger"/>
    <x v="0"/>
    <x v="0"/>
    <s v="BESTAETIGT (6)"/>
    <n v="407.9"/>
    <n v="132.98000000000002"/>
    <x v="10"/>
    <x v="6"/>
    <n v="0.40789999999999998"/>
    <n v="0.13298000000000001"/>
    <n v="0.20394999999999999"/>
    <n v="6.6490000000000007E-2"/>
  </r>
  <r>
    <x v="15"/>
    <x v="20"/>
    <s v="Hofdünger"/>
    <x v="0"/>
    <x v="4"/>
    <s v="BESTAETIGT (6)"/>
    <n v="227.5"/>
    <n v="112"/>
    <x v="13"/>
    <x v="6"/>
    <n v="0.22750000000000001"/>
    <n v="0.112"/>
    <n v="0.22750000000000001"/>
    <n v="0.112"/>
  </r>
  <r>
    <x v="15"/>
    <x v="21"/>
    <s v="Hofdünger"/>
    <x v="0"/>
    <x v="0"/>
    <s v="BESTAETIGT (6)"/>
    <n v="59077.9"/>
    <n v="24481.15"/>
    <x v="130"/>
    <x v="6"/>
    <n v="59.0779"/>
    <n v="24.481150000000003"/>
    <n v="0.5680567307692308"/>
    <n v="0.23539567307692311"/>
  </r>
  <r>
    <x v="15"/>
    <x v="21"/>
    <s v="Hofdünger"/>
    <x v="0"/>
    <x v="1"/>
    <s v="BESTAETIGT (6)"/>
    <n v="22230.649999999998"/>
    <n v="8694.99"/>
    <x v="52"/>
    <x v="6"/>
    <n v="22.230649999999997"/>
    <n v="8.6949900000000007"/>
    <n v="0.44461299999999992"/>
    <n v="0.17389980000000002"/>
  </r>
  <r>
    <x v="15"/>
    <x v="21"/>
    <s v="Hofdünger"/>
    <x v="0"/>
    <x v="2"/>
    <s v="BESTAETIGT (6)"/>
    <n v="52.48"/>
    <n v="22.96"/>
    <x v="13"/>
    <x v="6"/>
    <n v="5.2479999999999999E-2"/>
    <n v="2.2960000000000001E-2"/>
    <n v="5.2479999999999999E-2"/>
    <n v="2.2960000000000001E-2"/>
  </r>
  <r>
    <x v="15"/>
    <x v="21"/>
    <s v="Hofdünger"/>
    <x v="0"/>
    <x v="3"/>
    <s v="BESTAETIGT (6)"/>
    <n v="10654.580000000002"/>
    <n v="4825.0599999999995"/>
    <x v="52"/>
    <x v="6"/>
    <n v="10.654580000000001"/>
    <n v="4.8250599999999997"/>
    <n v="0.21309160000000002"/>
    <n v="9.6501199999999995E-2"/>
  </r>
  <r>
    <x v="15"/>
    <x v="21"/>
    <s v="Hofdünger"/>
    <x v="0"/>
    <x v="4"/>
    <s v="BESTAETIGT (6)"/>
    <n v="29322.359999999997"/>
    <n v="12789.299999999997"/>
    <x v="273"/>
    <x v="6"/>
    <n v="29.322359999999996"/>
    <n v="12.789299999999997"/>
    <n v="0.21095223021582732"/>
    <n v="9.2009352517985588E-2"/>
  </r>
  <r>
    <x v="15"/>
    <x v="21"/>
    <s v="Hofdünger"/>
    <x v="0"/>
    <x v="5"/>
    <s v="BESTAETIGT (6)"/>
    <n v="5887.3299999999981"/>
    <n v="3321.4899999999993"/>
    <x v="103"/>
    <x v="6"/>
    <n v="5.8873299999999977"/>
    <n v="3.3214899999999994"/>
    <n v="0.16353694444444439"/>
    <n v="9.2263611111111088E-2"/>
  </r>
  <r>
    <x v="15"/>
    <x v="21"/>
    <s v="Hofdünger"/>
    <x v="0"/>
    <x v="6"/>
    <s v="BESTAETIGT (6)"/>
    <n v="5787.16"/>
    <n v="2452.6000000000013"/>
    <x v="152"/>
    <x v="6"/>
    <n v="5.7871600000000001"/>
    <n v="2.4526000000000012"/>
    <n v="0.14115024390243902"/>
    <n v="5.9819512195121979E-2"/>
  </r>
  <r>
    <x v="15"/>
    <x v="21"/>
    <s v="Hofdünger"/>
    <x v="1"/>
    <x v="0"/>
    <s v="BESTAETIGT (6)"/>
    <n v="1054.1699999999998"/>
    <n v="453.69000000000005"/>
    <x v="15"/>
    <x v="6"/>
    <n v="1.0541699999999998"/>
    <n v="0.45369000000000004"/>
    <n v="0.15059571428571425"/>
    <n v="6.4812857142857144E-2"/>
  </r>
  <r>
    <x v="15"/>
    <x v="21"/>
    <s v="Hofdünger"/>
    <x v="1"/>
    <x v="9"/>
    <s v="BESTAETIGT (6)"/>
    <n v="1058.4000000000001"/>
    <n v="856.8"/>
    <x v="23"/>
    <x v="6"/>
    <n v="1.0584"/>
    <n v="0.85680000000000001"/>
    <n v="0.1176"/>
    <n v="9.5200000000000007E-2"/>
  </r>
  <r>
    <x v="15"/>
    <x v="21"/>
    <s v="Hofdünger"/>
    <x v="1"/>
    <x v="10"/>
    <s v="BESTAETIGT (6)"/>
    <n v="270"/>
    <n v="300"/>
    <x v="10"/>
    <x v="6"/>
    <n v="0.27"/>
    <n v="0.3"/>
    <n v="0.13500000000000001"/>
    <n v="0.15"/>
  </r>
  <r>
    <x v="15"/>
    <x v="21"/>
    <s v="Hofdünger"/>
    <x v="1"/>
    <x v="11"/>
    <s v="BESTAETIGT (6)"/>
    <n v="123.19999999999999"/>
    <n v="70"/>
    <x v="10"/>
    <x v="6"/>
    <n v="0.12319999999999999"/>
    <n v="7.0000000000000007E-2"/>
    <n v="6.1599999999999995E-2"/>
    <n v="3.5000000000000003E-2"/>
  </r>
  <r>
    <x v="15"/>
    <x v="21"/>
    <s v="Hofdünger"/>
    <x v="1"/>
    <x v="12"/>
    <s v="BESTAETIGT (6)"/>
    <n v="3874.42"/>
    <n v="1923.6399999999999"/>
    <x v="16"/>
    <x v="6"/>
    <n v="3.8744200000000002"/>
    <n v="1.9236399999999998"/>
    <n v="0.38744200000000001"/>
    <n v="0.19236399999999998"/>
  </r>
  <r>
    <x v="15"/>
    <x v="21"/>
    <s v="Hofdünger"/>
    <x v="1"/>
    <x v="1"/>
    <s v="BESTAETIGT (6)"/>
    <n v="8069.09"/>
    <n v="4529.96"/>
    <x v="8"/>
    <x v="6"/>
    <n v="8.069090000000001"/>
    <n v="4.52996"/>
    <n v="0.42468894736842111"/>
    <n v="0.23841894736842106"/>
  </r>
  <r>
    <x v="15"/>
    <x v="21"/>
    <s v="Hofdünger"/>
    <x v="1"/>
    <x v="2"/>
    <s v="BESTAETIGT (6)"/>
    <n v="395.94"/>
    <n v="159.07999999999998"/>
    <x v="10"/>
    <x v="6"/>
    <n v="0.39594000000000001"/>
    <n v="0.15907999999999997"/>
    <n v="0.19797000000000001"/>
    <n v="7.9539999999999986E-2"/>
  </r>
  <r>
    <x v="15"/>
    <x v="21"/>
    <s v="Hofdünger"/>
    <x v="1"/>
    <x v="5"/>
    <s v="BESTAETIGT (6)"/>
    <n v="591.55999999999995"/>
    <n v="402.96"/>
    <x v="7"/>
    <x v="6"/>
    <n v="0.59155999999999997"/>
    <n v="0.40295999999999998"/>
    <n v="0.19718666666666665"/>
    <n v="0.13431999999999999"/>
  </r>
  <r>
    <x v="15"/>
    <x v="21"/>
    <s v="Recyclingdünger"/>
    <x v="2"/>
    <x v="16"/>
    <s v="BESTAETIGT (6)"/>
    <n v="2007.9899999999998"/>
    <n v="1768.23"/>
    <x v="27"/>
    <x v="6"/>
    <n v="2.0079899999999999"/>
    <n v="1.76823"/>
    <n v="0.15446076923076923"/>
    <n v="0.13601769230769231"/>
  </r>
  <r>
    <x v="15"/>
    <x v="21"/>
    <s v="(Leer)"/>
    <x v="4"/>
    <x v="23"/>
    <s v="BESTAETIGT (6)"/>
    <n v="1001.88"/>
    <n v="704.99"/>
    <x v="7"/>
    <x v="6"/>
    <n v="1.0018800000000001"/>
    <n v="0.70499000000000001"/>
    <n v="0.33396000000000003"/>
    <n v="0.23499666666666666"/>
  </r>
  <r>
    <x v="15"/>
    <x v="9"/>
    <s v="(Leer)"/>
    <x v="4"/>
    <x v="23"/>
    <s v="BESTAETIGT (6)"/>
    <n v="243"/>
    <n v="229.5"/>
    <x v="10"/>
    <x v="6"/>
    <n v="0.24299999999999999"/>
    <n v="0.22950000000000001"/>
    <n v="0.1215"/>
    <n v="0.11475"/>
  </r>
  <r>
    <x v="15"/>
    <x v="2"/>
    <s v="Hofdünger"/>
    <x v="1"/>
    <x v="0"/>
    <s v="BESTAETIGT (6)"/>
    <n v="568.79999999999995"/>
    <n v="244.8"/>
    <x v="13"/>
    <x v="6"/>
    <n v="0.56879999999999997"/>
    <n v="0.24480000000000002"/>
    <n v="0.56879999999999997"/>
    <n v="0.24480000000000002"/>
  </r>
  <r>
    <x v="15"/>
    <x v="12"/>
    <s v="Hofdünger"/>
    <x v="1"/>
    <x v="1"/>
    <s v="BESTAETIGT (6)"/>
    <n v="97.6"/>
    <n v="63.2"/>
    <x v="13"/>
    <x v="6"/>
    <n v="9.7599999999999992E-2"/>
    <n v="6.3200000000000006E-2"/>
    <n v="9.7599999999999992E-2"/>
    <n v="6.3200000000000006E-2"/>
  </r>
  <r>
    <x v="16"/>
    <x v="4"/>
    <s v="Hofdünger"/>
    <x v="0"/>
    <x v="5"/>
    <s v="BESTAETIGT (6)"/>
    <n v="89.1"/>
    <n v="40.5"/>
    <x v="13"/>
    <x v="6"/>
    <n v="8.9099999999999999E-2"/>
    <n v="4.0500000000000001E-2"/>
    <n v="8.9099999999999999E-2"/>
    <n v="4.0500000000000001E-2"/>
  </r>
  <r>
    <x v="16"/>
    <x v="4"/>
    <s v="Hofdünger"/>
    <x v="0"/>
    <x v="6"/>
    <s v="BESTAETIGT (6)"/>
    <n v="259.2"/>
    <n v="140.4"/>
    <x v="13"/>
    <x v="6"/>
    <n v="0.25919999999999999"/>
    <n v="0.1404"/>
    <n v="0.25919999999999999"/>
    <n v="0.1404"/>
  </r>
  <r>
    <x v="16"/>
    <x v="4"/>
    <s v="Hofdünger"/>
    <x v="1"/>
    <x v="8"/>
    <s v="BESTAETIGT (6)"/>
    <n v="36"/>
    <n v="18"/>
    <x v="13"/>
    <x v="6"/>
    <n v="3.5999999999999997E-2"/>
    <n v="1.7999999999999999E-2"/>
    <n v="3.5999999999999997E-2"/>
    <n v="1.7999999999999999E-2"/>
  </r>
  <r>
    <x v="16"/>
    <x v="4"/>
    <s v="Hofdünger"/>
    <x v="1"/>
    <x v="9"/>
    <s v="BESTAETIGT (6)"/>
    <n v="2596.9500000000003"/>
    <n v="1734.45"/>
    <x v="18"/>
    <x v="6"/>
    <n v="2.5969500000000001"/>
    <n v="1.73445"/>
    <n v="0.51939000000000002"/>
    <n v="0.34689000000000003"/>
  </r>
  <r>
    <x v="16"/>
    <x v="4"/>
    <s v="Hofdünger"/>
    <x v="1"/>
    <x v="11"/>
    <s v="BESTAETIGT (6)"/>
    <n v="8121.68"/>
    <n v="5218"/>
    <x v="84"/>
    <x v="6"/>
    <n v="8.1216799999999996"/>
    <n v="5.218"/>
    <n v="0.36916727272727273"/>
    <n v="0.23718181818181819"/>
  </r>
  <r>
    <x v="16"/>
    <x v="4"/>
    <s v="Hofdünger"/>
    <x v="1"/>
    <x v="17"/>
    <s v="BESTAETIGT (6)"/>
    <n v="164"/>
    <n v="74"/>
    <x v="13"/>
    <x v="6"/>
    <n v="0.16400000000000001"/>
    <n v="7.3999999999999996E-2"/>
    <n v="0.16400000000000001"/>
    <n v="7.3999999999999996E-2"/>
  </r>
  <r>
    <x v="16"/>
    <x v="4"/>
    <s v="Recyclingdünger"/>
    <x v="2"/>
    <x v="16"/>
    <s v="BESTAETIGT (6)"/>
    <n v="85.86"/>
    <n v="16.2"/>
    <x v="13"/>
    <x v="6"/>
    <n v="8.5860000000000006E-2"/>
    <n v="1.6199999999999999E-2"/>
    <n v="8.5860000000000006E-2"/>
    <n v="1.6199999999999999E-2"/>
  </r>
  <r>
    <x v="16"/>
    <x v="13"/>
    <s v="Hofdünger"/>
    <x v="0"/>
    <x v="3"/>
    <s v="BESTAETIGT (6)"/>
    <n v="288"/>
    <n v="122"/>
    <x v="20"/>
    <x v="6"/>
    <n v="0.28799999999999998"/>
    <n v="0.122"/>
    <n v="4.7999999999999994E-2"/>
    <n v="2.0333333333333332E-2"/>
  </r>
  <r>
    <x v="16"/>
    <x v="13"/>
    <s v="Hofdünger"/>
    <x v="0"/>
    <x v="4"/>
    <s v="BESTAETIGT (6)"/>
    <n v="651.4"/>
    <n v="264.8"/>
    <x v="2"/>
    <x v="6"/>
    <n v="0.65139999999999998"/>
    <n v="0.26480000000000004"/>
    <n v="0.16284999999999999"/>
    <n v="6.6200000000000009E-2"/>
  </r>
  <r>
    <x v="16"/>
    <x v="13"/>
    <s v="Hofdünger"/>
    <x v="0"/>
    <x v="5"/>
    <s v="BESTAETIGT (6)"/>
    <n v="436.6"/>
    <n v="222.2"/>
    <x v="10"/>
    <x v="6"/>
    <n v="0.43660000000000004"/>
    <n v="0.22219999999999998"/>
    <n v="0.21830000000000002"/>
    <n v="0.11109999999999999"/>
  </r>
  <r>
    <x v="16"/>
    <x v="13"/>
    <s v="Hofdünger"/>
    <x v="0"/>
    <x v="6"/>
    <s v="BESTAETIGT (6)"/>
    <n v="234"/>
    <n v="108"/>
    <x v="10"/>
    <x v="6"/>
    <n v="0.23400000000000001"/>
    <n v="0.108"/>
    <n v="0.11700000000000001"/>
    <n v="5.3999999999999999E-2"/>
  </r>
  <r>
    <x v="16"/>
    <x v="13"/>
    <s v="Recyclingdünger"/>
    <x v="2"/>
    <x v="16"/>
    <s v="BESTAETIGT (6)"/>
    <n v="15.9"/>
    <n v="3"/>
    <x v="13"/>
    <x v="6"/>
    <n v="1.5900000000000001E-2"/>
    <n v="3.0000000000000001E-3"/>
    <n v="1.5900000000000001E-2"/>
    <n v="3.0000000000000001E-3"/>
  </r>
  <r>
    <x v="16"/>
    <x v="7"/>
    <s v="Hofdünger"/>
    <x v="0"/>
    <x v="0"/>
    <s v="BESTAETIGT (6)"/>
    <n v="216"/>
    <n v="75.75"/>
    <x v="13"/>
    <x v="6"/>
    <n v="0.216"/>
    <n v="7.5749999999999998E-2"/>
    <n v="0.216"/>
    <n v="7.5749999999999998E-2"/>
  </r>
  <r>
    <x v="16"/>
    <x v="7"/>
    <s v="Hofdünger"/>
    <x v="0"/>
    <x v="1"/>
    <s v="BESTAETIGT (6)"/>
    <n v="960.05"/>
    <n v="388.34999999999997"/>
    <x v="15"/>
    <x v="6"/>
    <n v="0.96004999999999996"/>
    <n v="0.38834999999999997"/>
    <n v="0.13714999999999999"/>
    <n v="5.5478571428571426E-2"/>
  </r>
  <r>
    <x v="16"/>
    <x v="7"/>
    <s v="Hofdünger"/>
    <x v="0"/>
    <x v="3"/>
    <s v="BESTAETIGT (6)"/>
    <n v="3097.5000000000005"/>
    <n v="1300.45"/>
    <x v="47"/>
    <x v="6"/>
    <n v="3.0975000000000006"/>
    <n v="1.3004500000000001"/>
    <n v="0.19359375000000004"/>
    <n v="8.1278125000000007E-2"/>
  </r>
  <r>
    <x v="16"/>
    <x v="7"/>
    <s v="Hofdünger"/>
    <x v="0"/>
    <x v="4"/>
    <s v="BESTAETIGT (6)"/>
    <n v="10467.44"/>
    <n v="4258.88"/>
    <x v="26"/>
    <x v="6"/>
    <n v="10.46744"/>
    <n v="4.2588800000000004"/>
    <n v="0.20524392156862745"/>
    <n v="8.3507450980392167E-2"/>
  </r>
  <r>
    <x v="16"/>
    <x v="7"/>
    <s v="Hofdünger"/>
    <x v="0"/>
    <x v="5"/>
    <s v="BESTAETIGT (6)"/>
    <n v="2955.9600000000005"/>
    <n v="1429.44"/>
    <x v="82"/>
    <x v="6"/>
    <n v="2.9559600000000006"/>
    <n v="1.42944"/>
    <n v="0.14076000000000002"/>
    <n v="6.8068571428571437E-2"/>
  </r>
  <r>
    <x v="16"/>
    <x v="7"/>
    <s v="Hofdünger"/>
    <x v="0"/>
    <x v="6"/>
    <s v="BESTAETIGT (6)"/>
    <n v="2711.5"/>
    <n v="1195.25"/>
    <x v="19"/>
    <x v="6"/>
    <n v="2.7115"/>
    <n v="1.1952499999999999"/>
    <n v="0.19367857142857142"/>
    <n v="8.5374999999999993E-2"/>
  </r>
  <r>
    <x v="16"/>
    <x v="7"/>
    <s v="Hofdünger"/>
    <x v="1"/>
    <x v="11"/>
    <s v="BESTAETIGT (6)"/>
    <n v="33.44"/>
    <n v="19"/>
    <x v="10"/>
    <x v="6"/>
    <n v="3.3439999999999998E-2"/>
    <n v="1.9E-2"/>
    <n v="1.6719999999999999E-2"/>
    <n v="9.4999999999999998E-3"/>
  </r>
  <r>
    <x v="16"/>
    <x v="7"/>
    <s v="Hofdünger"/>
    <x v="1"/>
    <x v="12"/>
    <s v="BESTAETIGT (6)"/>
    <n v="2419.1999999999998"/>
    <n v="972"/>
    <x v="20"/>
    <x v="6"/>
    <n v="2.4192"/>
    <n v="0.97199999999999998"/>
    <n v="0.4032"/>
    <n v="0.16200000000000001"/>
  </r>
  <r>
    <x v="16"/>
    <x v="7"/>
    <s v="Recyclingdünger"/>
    <x v="2"/>
    <x v="16"/>
    <s v="BESTAETIGT (6)"/>
    <n v="349.8"/>
    <n v="66"/>
    <x v="7"/>
    <x v="6"/>
    <n v="0.3498"/>
    <n v="6.6000000000000003E-2"/>
    <n v="0.1166"/>
    <n v="2.2000000000000002E-2"/>
  </r>
  <r>
    <x v="16"/>
    <x v="14"/>
    <s v="Hofdünger"/>
    <x v="0"/>
    <x v="1"/>
    <s v="BESTAETIGT (6)"/>
    <n v="290"/>
    <n v="120"/>
    <x v="13"/>
    <x v="6"/>
    <n v="0.28999999999999998"/>
    <n v="0.12"/>
    <n v="0.28999999999999998"/>
    <n v="0.12"/>
  </r>
  <r>
    <x v="16"/>
    <x v="14"/>
    <s v="Hofdünger"/>
    <x v="0"/>
    <x v="3"/>
    <s v="BESTAETIGT (6)"/>
    <n v="1212.5"/>
    <n v="533.5"/>
    <x v="10"/>
    <x v="6"/>
    <n v="1.2124999999999999"/>
    <n v="0.53349999999999997"/>
    <n v="0.60624999999999996"/>
    <n v="0.26674999999999999"/>
  </r>
  <r>
    <x v="16"/>
    <x v="14"/>
    <s v="Hofdünger"/>
    <x v="0"/>
    <x v="4"/>
    <s v="BESTAETIGT (6)"/>
    <n v="2732.6"/>
    <n v="1214.8600000000001"/>
    <x v="15"/>
    <x v="6"/>
    <n v="2.7325999999999997"/>
    <n v="1.2148600000000001"/>
    <n v="0.39037142857142854"/>
    <n v="0.17355142857142858"/>
  </r>
  <r>
    <x v="16"/>
    <x v="14"/>
    <s v="Hofdünger"/>
    <x v="0"/>
    <x v="5"/>
    <s v="BESTAETIGT (6)"/>
    <n v="1045.1999999999998"/>
    <n v="561.6"/>
    <x v="20"/>
    <x v="6"/>
    <n v="1.0451999999999999"/>
    <n v="0.56159999999999999"/>
    <n v="0.17419999999999999"/>
    <n v="9.3600000000000003E-2"/>
  </r>
  <r>
    <x v="16"/>
    <x v="14"/>
    <s v="Hofdünger"/>
    <x v="0"/>
    <x v="6"/>
    <s v="BESTAETIGT (6)"/>
    <n v="3351.72"/>
    <n v="1532.04"/>
    <x v="27"/>
    <x v="6"/>
    <n v="3.3517199999999998"/>
    <n v="1.5320400000000001"/>
    <n v="0.25782461538461537"/>
    <n v="0.11784923076923078"/>
  </r>
  <r>
    <x v="16"/>
    <x v="14"/>
    <s v="Hofdünger"/>
    <x v="1"/>
    <x v="0"/>
    <s v="BESTAETIGT (6)"/>
    <n v="710.5"/>
    <n v="464"/>
    <x v="10"/>
    <x v="6"/>
    <n v="0.71050000000000002"/>
    <n v="0.46400000000000002"/>
    <n v="0.35525000000000001"/>
    <n v="0.23200000000000001"/>
  </r>
  <r>
    <x v="16"/>
    <x v="14"/>
    <s v="Hofdünger"/>
    <x v="1"/>
    <x v="11"/>
    <s v="BESTAETIGT (6)"/>
    <n v="7.92"/>
    <n v="4.5"/>
    <x v="10"/>
    <x v="6"/>
    <n v="7.92E-3"/>
    <n v="4.4999999999999997E-3"/>
    <n v="3.96E-3"/>
    <n v="2.2499999999999998E-3"/>
  </r>
  <r>
    <x v="16"/>
    <x v="14"/>
    <s v="Recyclingdünger"/>
    <x v="2"/>
    <x v="16"/>
    <s v="BESTAETIGT (6)"/>
    <n v="34949.340000000033"/>
    <n v="18713.359999999993"/>
    <x v="100"/>
    <x v="6"/>
    <n v="34.949340000000035"/>
    <n v="18.713359999999994"/>
    <n v="0.43686675000000041"/>
    <n v="0.23391699999999993"/>
  </r>
  <r>
    <x v="16"/>
    <x v="19"/>
    <s v="Hofdünger"/>
    <x v="0"/>
    <x v="0"/>
    <s v="BESTAETIGT (6)"/>
    <n v="135.52000000000001"/>
    <n v="66"/>
    <x v="13"/>
    <x v="6"/>
    <n v="0.13552"/>
    <n v="6.6000000000000003E-2"/>
    <n v="0.13552"/>
    <n v="6.6000000000000003E-2"/>
  </r>
  <r>
    <x v="16"/>
    <x v="19"/>
    <s v="Hofdünger"/>
    <x v="0"/>
    <x v="3"/>
    <s v="BESTAETIGT (6)"/>
    <n v="510"/>
    <n v="195"/>
    <x v="13"/>
    <x v="6"/>
    <n v="0.51"/>
    <n v="0.19500000000000001"/>
    <n v="0.51"/>
    <n v="0.19500000000000001"/>
  </r>
  <r>
    <x v="16"/>
    <x v="19"/>
    <s v="Hofdünger"/>
    <x v="0"/>
    <x v="4"/>
    <s v="BESTAETIGT (6)"/>
    <n v="429"/>
    <n v="257.39999999999998"/>
    <x v="10"/>
    <x v="6"/>
    <n v="0.42899999999999999"/>
    <n v="0.25739999999999996"/>
    <n v="0.2145"/>
    <n v="0.12869999999999998"/>
  </r>
  <r>
    <x v="16"/>
    <x v="19"/>
    <s v="Hofdünger"/>
    <x v="0"/>
    <x v="6"/>
    <s v="BESTAETIGT (6)"/>
    <n v="5302"/>
    <n v="2096"/>
    <x v="55"/>
    <x v="6"/>
    <n v="5.3019999999999996"/>
    <n v="2.0960000000000001"/>
    <n v="0.23052173913043478"/>
    <n v="9.1130434782608696E-2"/>
  </r>
  <r>
    <x v="16"/>
    <x v="17"/>
    <s v="Hofdünger"/>
    <x v="0"/>
    <x v="1"/>
    <s v="BESTAETIGT (6)"/>
    <n v="763.2"/>
    <n v="314.10000000000002"/>
    <x v="10"/>
    <x v="6"/>
    <n v="0.7632000000000001"/>
    <n v="0.31410000000000005"/>
    <n v="0.38160000000000005"/>
    <n v="0.15705000000000002"/>
  </r>
  <r>
    <x v="16"/>
    <x v="17"/>
    <s v="Hofdünger"/>
    <x v="0"/>
    <x v="4"/>
    <s v="BESTAETIGT (6)"/>
    <n v="1261.98"/>
    <n v="589.95000000000005"/>
    <x v="7"/>
    <x v="6"/>
    <n v="1.2619800000000001"/>
    <n v="0.58995000000000009"/>
    <n v="0.42066000000000003"/>
    <n v="0.19665000000000002"/>
  </r>
  <r>
    <x v="16"/>
    <x v="17"/>
    <s v="Hofdünger"/>
    <x v="0"/>
    <x v="5"/>
    <s v="BESTAETIGT (6)"/>
    <n v="909.15000000000009"/>
    <n v="413.25"/>
    <x v="7"/>
    <x v="6"/>
    <n v="0.90915000000000012"/>
    <n v="0.41325000000000001"/>
    <n v="0.30305000000000004"/>
    <n v="0.13775000000000001"/>
  </r>
  <r>
    <x v="16"/>
    <x v="17"/>
    <s v="Hofdünger"/>
    <x v="0"/>
    <x v="6"/>
    <s v="BESTAETIGT (6)"/>
    <n v="1497.1499999999999"/>
    <n v="702.8"/>
    <x v="20"/>
    <x v="6"/>
    <n v="1.4971499999999998"/>
    <n v="0.70279999999999998"/>
    <n v="0.24952499999999997"/>
    <n v="0.11713333333333333"/>
  </r>
  <r>
    <x v="16"/>
    <x v="17"/>
    <s v="Recyclingdünger"/>
    <x v="2"/>
    <x v="16"/>
    <s v="BESTAETIGT (6)"/>
    <n v="257.04000000000002"/>
    <n v="144.33000000000001"/>
    <x v="13"/>
    <x v="6"/>
    <n v="0.25704000000000005"/>
    <n v="0.14433000000000001"/>
    <n v="0.25704000000000005"/>
    <n v="0.14433000000000001"/>
  </r>
  <r>
    <x v="16"/>
    <x v="8"/>
    <s v="Hofdünger"/>
    <x v="0"/>
    <x v="0"/>
    <s v="BESTAETIGT (6)"/>
    <n v="55205.229999999996"/>
    <n v="20914.700000000004"/>
    <x v="302"/>
    <x v="6"/>
    <n v="55.205229999999993"/>
    <n v="20.914700000000003"/>
    <n v="0.33256162650602406"/>
    <n v="0.12599216867469881"/>
  </r>
  <r>
    <x v="16"/>
    <x v="8"/>
    <s v="Hofdünger"/>
    <x v="0"/>
    <x v="1"/>
    <s v="BESTAETIGT (6)"/>
    <n v="111408.18000000002"/>
    <n v="46629.489999999983"/>
    <x v="403"/>
    <x v="6"/>
    <n v="111.40818000000002"/>
    <n v="46.629489999999983"/>
    <n v="0.26780812500000006"/>
    <n v="0.11209012019230766"/>
  </r>
  <r>
    <x v="16"/>
    <x v="8"/>
    <s v="Hofdünger"/>
    <x v="0"/>
    <x v="2"/>
    <s v="BESTAETIGT (6)"/>
    <n v="10568.25"/>
    <n v="4220.75"/>
    <x v="80"/>
    <x v="6"/>
    <n v="10.568250000000001"/>
    <n v="4.2207499999999998"/>
    <n v="0.52841250000000006"/>
    <n v="0.21103749999999999"/>
  </r>
  <r>
    <x v="16"/>
    <x v="8"/>
    <s v="Hofdünger"/>
    <x v="0"/>
    <x v="3"/>
    <s v="BESTAETIGT (6)"/>
    <n v="38537.299999999996"/>
    <n v="15816.040000000005"/>
    <x v="17"/>
    <x v="6"/>
    <n v="38.537299999999995"/>
    <n v="15.816040000000005"/>
    <n v="0.2189619318181818"/>
    <n v="8.9863863636363658E-2"/>
  </r>
  <r>
    <x v="16"/>
    <x v="8"/>
    <s v="Hofdünger"/>
    <x v="0"/>
    <x v="4"/>
    <s v="BESTAETIGT (6)"/>
    <n v="440833.30999999994"/>
    <n v="183085.86000000002"/>
    <x v="404"/>
    <x v="6"/>
    <n v="440.83330999999993"/>
    <n v="183.08586000000003"/>
    <n v="0.24128807334428021"/>
    <n v="0.10021119868637111"/>
  </r>
  <r>
    <x v="16"/>
    <x v="8"/>
    <s v="Hofdünger"/>
    <x v="0"/>
    <x v="5"/>
    <s v="BESTAETIGT (6)"/>
    <n v="77266.069999999992"/>
    <n v="40230.179999999978"/>
    <x v="405"/>
    <x v="6"/>
    <n v="77.266069999999999"/>
    <n v="40.230179999999976"/>
    <n v="0.19462486146095717"/>
    <n v="0.10133546599496215"/>
  </r>
  <r>
    <x v="16"/>
    <x v="8"/>
    <s v="Hofdünger"/>
    <x v="0"/>
    <x v="6"/>
    <s v="BESTAETIGT (6)"/>
    <n v="146393.46"/>
    <n v="70599.78999999995"/>
    <x v="406"/>
    <x v="6"/>
    <n v="146.39346"/>
    <n v="70.599789999999956"/>
    <n v="0.21433888726207906"/>
    <n v="0.10336718887262072"/>
  </r>
  <r>
    <x v="16"/>
    <x v="8"/>
    <s v="Hofdünger"/>
    <x v="1"/>
    <x v="0"/>
    <s v="BESTAETIGT (6)"/>
    <n v="929.19999999999982"/>
    <n v="853.7"/>
    <x v="41"/>
    <x v="6"/>
    <n v="0.9291999999999998"/>
    <n v="0.85370000000000001"/>
    <n v="8.4472727272727255E-2"/>
    <n v="7.7609090909090905E-2"/>
  </r>
  <r>
    <x v="16"/>
    <x v="8"/>
    <s v="Hofdünger"/>
    <x v="1"/>
    <x v="8"/>
    <s v="BESTAETIGT (6)"/>
    <n v="1032"/>
    <n v="516"/>
    <x v="16"/>
    <x v="6"/>
    <n v="1.032"/>
    <n v="0.51600000000000001"/>
    <n v="0.1032"/>
    <n v="5.16E-2"/>
  </r>
  <r>
    <x v="16"/>
    <x v="8"/>
    <s v="Hofdünger"/>
    <x v="1"/>
    <x v="9"/>
    <s v="BESTAETIGT (6)"/>
    <n v="14171.109999999999"/>
    <n v="10361.849999999999"/>
    <x v="60"/>
    <x v="6"/>
    <n v="14.171109999999999"/>
    <n v="10.361849999999999"/>
    <n v="0.47237033333333328"/>
    <n v="0.34539499999999995"/>
  </r>
  <r>
    <x v="16"/>
    <x v="8"/>
    <s v="Hofdünger"/>
    <x v="1"/>
    <x v="10"/>
    <s v="BESTAETIGT (6)"/>
    <n v="792"/>
    <n v="748"/>
    <x v="20"/>
    <x v="6"/>
    <n v="0.79200000000000004"/>
    <n v="0.748"/>
    <n v="0.13200000000000001"/>
    <n v="0.12466666666666666"/>
  </r>
  <r>
    <x v="16"/>
    <x v="8"/>
    <s v="Hofdünger"/>
    <x v="1"/>
    <x v="11"/>
    <s v="BESTAETIGT (6)"/>
    <n v="7392.3699999999981"/>
    <n v="4645.75"/>
    <x v="43"/>
    <x v="6"/>
    <n v="7.3923699999999979"/>
    <n v="4.6457499999999996"/>
    <n v="4.2978895348837198E-2"/>
    <n v="2.7010174418604649E-2"/>
  </r>
  <r>
    <x v="16"/>
    <x v="8"/>
    <s v="Hofdünger"/>
    <x v="1"/>
    <x v="12"/>
    <s v="BESTAETIGT (6)"/>
    <n v="15885.180000000004"/>
    <n v="8402.9000000000015"/>
    <x v="140"/>
    <x v="6"/>
    <n v="15.885180000000004"/>
    <n v="8.4029000000000007"/>
    <n v="0.27868736842105268"/>
    <n v="0.14741929824561406"/>
  </r>
  <r>
    <x v="16"/>
    <x v="8"/>
    <s v="Hofdünger"/>
    <x v="1"/>
    <x v="1"/>
    <s v="BESTAETIGT (6)"/>
    <n v="5528.9"/>
    <n v="3078.58"/>
    <x v="9"/>
    <x v="6"/>
    <n v="5.5288999999999993"/>
    <n v="3.0785800000000001"/>
    <n v="0.1494297297297297"/>
    <n v="8.3204864864864864E-2"/>
  </r>
  <r>
    <x v="16"/>
    <x v="8"/>
    <s v="Hofdünger"/>
    <x v="1"/>
    <x v="2"/>
    <s v="BESTAETIGT (6)"/>
    <n v="550.79999999999995"/>
    <n v="235.28"/>
    <x v="15"/>
    <x v="6"/>
    <n v="0.55079999999999996"/>
    <n v="0.23527999999999999"/>
    <n v="7.8685714285714276E-2"/>
    <n v="3.361142857142857E-2"/>
  </r>
  <r>
    <x v="16"/>
    <x v="8"/>
    <s v="Hofdünger"/>
    <x v="1"/>
    <x v="14"/>
    <s v="BESTAETIGT (6)"/>
    <n v="557.6"/>
    <n v="251.6"/>
    <x v="7"/>
    <x v="6"/>
    <n v="0.55759999999999998"/>
    <n v="0.25159999999999999"/>
    <n v="0.18586666666666665"/>
    <n v="8.3866666666666659E-2"/>
  </r>
  <r>
    <x v="16"/>
    <x v="8"/>
    <s v="Hofdünger"/>
    <x v="1"/>
    <x v="15"/>
    <s v="BESTAETIGT (6)"/>
    <n v="1422.8"/>
    <n v="1239.8200000000002"/>
    <x v="7"/>
    <x v="6"/>
    <n v="1.4228000000000001"/>
    <n v="1.2398200000000001"/>
    <n v="0.47426666666666667"/>
    <n v="0.41327333333333338"/>
  </r>
  <r>
    <x v="16"/>
    <x v="8"/>
    <s v="Hofdünger"/>
    <x v="1"/>
    <x v="17"/>
    <s v="BESTAETIGT (6)"/>
    <n v="313.65000000000003"/>
    <n v="141.51"/>
    <x v="20"/>
    <x v="6"/>
    <n v="0.31365000000000004"/>
    <n v="0.14151"/>
    <n v="5.2275000000000009E-2"/>
    <n v="2.3584999999999998E-2"/>
  </r>
  <r>
    <x v="16"/>
    <x v="8"/>
    <s v="Recyclingdünger"/>
    <x v="2"/>
    <x v="16"/>
    <s v="BESTAETIGT (6)"/>
    <n v="155627.47999999998"/>
    <n v="65091.010000000169"/>
    <x v="407"/>
    <x v="6"/>
    <n v="155.62747999999999"/>
    <n v="65.091010000000168"/>
    <n v="0.34054153172866519"/>
    <n v="0.14243109409190408"/>
  </r>
  <r>
    <x v="16"/>
    <x v="8"/>
    <s v="(Leer)"/>
    <x v="4"/>
    <x v="23"/>
    <s v="BESTAETIGT (6)"/>
    <n v="1270.28"/>
    <n v="627.20000000000005"/>
    <x v="10"/>
    <x v="6"/>
    <n v="1.2702800000000001"/>
    <n v="0.62720000000000009"/>
    <n v="0.63514000000000004"/>
    <n v="0.31360000000000005"/>
  </r>
  <r>
    <x v="16"/>
    <x v="22"/>
    <s v="Hofdünger"/>
    <x v="0"/>
    <x v="1"/>
    <s v="BESTAETIGT (6)"/>
    <n v="121"/>
    <n v="49.5"/>
    <x v="13"/>
    <x v="6"/>
    <n v="0.121"/>
    <n v="4.9500000000000002E-2"/>
    <n v="0.121"/>
    <n v="4.9500000000000002E-2"/>
  </r>
  <r>
    <x v="16"/>
    <x v="22"/>
    <s v="Hofdünger"/>
    <x v="0"/>
    <x v="4"/>
    <s v="BESTAETIGT (6)"/>
    <n v="1128.4000000000001"/>
    <n v="502.6"/>
    <x v="7"/>
    <x v="6"/>
    <n v="1.1284000000000001"/>
    <n v="0.50260000000000005"/>
    <n v="0.37613333333333338"/>
    <n v="0.16753333333333334"/>
  </r>
  <r>
    <x v="16"/>
    <x v="22"/>
    <s v="Hofdünger"/>
    <x v="1"/>
    <x v="9"/>
    <s v="BESTAETIGT (6)"/>
    <n v="440.04"/>
    <n v="293.89"/>
    <x v="13"/>
    <x v="6"/>
    <n v="0.44004000000000004"/>
    <n v="0.29388999999999998"/>
    <n v="0.44004000000000004"/>
    <n v="0.29388999999999998"/>
  </r>
  <r>
    <x v="16"/>
    <x v="22"/>
    <s v="Hofdünger"/>
    <x v="1"/>
    <x v="2"/>
    <s v="BESTAETIGT (6)"/>
    <n v="405"/>
    <n v="173"/>
    <x v="13"/>
    <x v="6"/>
    <n v="0.40500000000000003"/>
    <n v="0.17299999999999999"/>
    <n v="0.40500000000000003"/>
    <n v="0.17299999999999999"/>
  </r>
  <r>
    <x v="16"/>
    <x v="22"/>
    <s v="Recyclingdünger"/>
    <x v="2"/>
    <x v="16"/>
    <s v="BESTAETIGT (6)"/>
    <n v="26352.399999999994"/>
    <n v="14764.500000000004"/>
    <x v="199"/>
    <x v="6"/>
    <n v="26.352399999999996"/>
    <n v="14.764500000000004"/>
    <n v="0.27739368421052629"/>
    <n v="0.15541578947368426"/>
  </r>
  <r>
    <x v="16"/>
    <x v="9"/>
    <s v="Hofdünger"/>
    <x v="0"/>
    <x v="0"/>
    <s v="BESTAETIGT (6)"/>
    <n v="1464.6799999999998"/>
    <n v="691.42000000000007"/>
    <x v="20"/>
    <x v="6"/>
    <n v="1.4646799999999998"/>
    <n v="0.69142000000000003"/>
    <n v="0.24411333333333329"/>
    <n v="0.11523666666666667"/>
  </r>
  <r>
    <x v="16"/>
    <x v="9"/>
    <s v="Hofdünger"/>
    <x v="0"/>
    <x v="1"/>
    <s v="BESTAETIGT (6)"/>
    <n v="4727.5"/>
    <n v="2008.3999999999994"/>
    <x v="9"/>
    <x v="6"/>
    <n v="4.7275"/>
    <n v="2.0083999999999995"/>
    <n v="0.12777027027027027"/>
    <n v="5.4281081081081067E-2"/>
  </r>
  <r>
    <x v="16"/>
    <x v="9"/>
    <s v="Hofdünger"/>
    <x v="0"/>
    <x v="3"/>
    <s v="BESTAETIGT (6)"/>
    <n v="1396.8"/>
    <n v="549"/>
    <x v="2"/>
    <x v="6"/>
    <n v="1.3968"/>
    <n v="0.54900000000000004"/>
    <n v="0.34920000000000001"/>
    <n v="0.13725000000000001"/>
  </r>
  <r>
    <x v="16"/>
    <x v="9"/>
    <s v="Hofdünger"/>
    <x v="0"/>
    <x v="4"/>
    <s v="BESTAETIGT (6)"/>
    <n v="17686.510000000002"/>
    <n v="8654.7000000000025"/>
    <x v="55"/>
    <x v="6"/>
    <n v="17.686510000000002"/>
    <n v="8.6547000000000018"/>
    <n v="0.76897869565217403"/>
    <n v="0.37629130434782615"/>
  </r>
  <r>
    <x v="16"/>
    <x v="9"/>
    <s v="Hofdünger"/>
    <x v="0"/>
    <x v="6"/>
    <s v="BESTAETIGT (6)"/>
    <n v="4821.2999999999993"/>
    <n v="2493.35"/>
    <x v="60"/>
    <x v="6"/>
    <n v="4.821299999999999"/>
    <n v="2.49335"/>
    <n v="0.16070999999999996"/>
    <n v="8.3111666666666667E-2"/>
  </r>
  <r>
    <x v="16"/>
    <x v="9"/>
    <s v="Hofdünger"/>
    <x v="1"/>
    <x v="0"/>
    <s v="BESTAETIGT (6)"/>
    <n v="1458.6"/>
    <n v="851.4"/>
    <x v="13"/>
    <x v="6"/>
    <n v="1.4585999999999999"/>
    <n v="0.85139999999999993"/>
    <n v="1.4585999999999999"/>
    <n v="0.85139999999999993"/>
  </r>
  <r>
    <x v="16"/>
    <x v="9"/>
    <s v="Hofdünger"/>
    <x v="1"/>
    <x v="12"/>
    <s v="BESTAETIGT (6)"/>
    <n v="157"/>
    <n v="77"/>
    <x v="13"/>
    <x v="6"/>
    <n v="0.157"/>
    <n v="7.6999999999999999E-2"/>
    <n v="0.157"/>
    <n v="7.6999999999999999E-2"/>
  </r>
  <r>
    <x v="16"/>
    <x v="9"/>
    <s v="Hofdünger"/>
    <x v="1"/>
    <x v="1"/>
    <s v="BESTAETIGT (6)"/>
    <n v="94.64"/>
    <n v="63"/>
    <x v="13"/>
    <x v="6"/>
    <n v="9.4640000000000002E-2"/>
    <n v="6.3E-2"/>
    <n v="9.4640000000000002E-2"/>
    <n v="6.3E-2"/>
  </r>
  <r>
    <x v="16"/>
    <x v="9"/>
    <s v="Recyclingdünger"/>
    <x v="2"/>
    <x v="16"/>
    <s v="BESTAETIGT (6)"/>
    <n v="348"/>
    <n v="204"/>
    <x v="13"/>
    <x v="6"/>
    <n v="0.34799999999999998"/>
    <n v="0.20399999999999999"/>
    <n v="0.34799999999999998"/>
    <n v="0.20399999999999999"/>
  </r>
  <r>
    <x v="16"/>
    <x v="10"/>
    <s v="Hofdünger"/>
    <x v="0"/>
    <x v="0"/>
    <s v="BESTAETIGT (6)"/>
    <n v="4053.4"/>
    <n v="1545.25"/>
    <x v="47"/>
    <x v="6"/>
    <n v="4.0533999999999999"/>
    <n v="1.54525"/>
    <n v="0.25333749999999999"/>
    <n v="9.6578125000000001E-2"/>
  </r>
  <r>
    <x v="16"/>
    <x v="10"/>
    <s v="Hofdünger"/>
    <x v="0"/>
    <x v="1"/>
    <s v="BESTAETIGT (6)"/>
    <n v="15068"/>
    <n v="6212.9"/>
    <x v="54"/>
    <x v="6"/>
    <n v="15.068"/>
    <n v="6.2128999999999994"/>
    <n v="0.23917460317460318"/>
    <n v="9.8617460317460312E-2"/>
  </r>
  <r>
    <x v="16"/>
    <x v="10"/>
    <s v="Hofdünger"/>
    <x v="0"/>
    <x v="3"/>
    <s v="BESTAETIGT (6)"/>
    <n v="15863.800000000001"/>
    <n v="6817.62"/>
    <x v="113"/>
    <x v="6"/>
    <n v="15.863800000000001"/>
    <n v="6.8176199999999998"/>
    <n v="0.30507307692307695"/>
    <n v="0.13110807692307691"/>
  </r>
  <r>
    <x v="16"/>
    <x v="10"/>
    <s v="Hofdünger"/>
    <x v="0"/>
    <x v="4"/>
    <s v="BESTAETIGT (6)"/>
    <n v="60635.969999999958"/>
    <n v="25045.630000000012"/>
    <x v="408"/>
    <x v="6"/>
    <n v="60.635969999999958"/>
    <n v="25.045630000000013"/>
    <n v="0.32253175531914874"/>
    <n v="0.13322143617021284"/>
  </r>
  <r>
    <x v="16"/>
    <x v="10"/>
    <s v="Hofdünger"/>
    <x v="0"/>
    <x v="5"/>
    <s v="BESTAETIGT (6)"/>
    <n v="15635.139999999998"/>
    <n v="9003.5300000000007"/>
    <x v="166"/>
    <x v="6"/>
    <n v="15.635139999999998"/>
    <n v="9.0035300000000014"/>
    <n v="0.21417999999999998"/>
    <n v="0.12333602739726029"/>
  </r>
  <r>
    <x v="16"/>
    <x v="10"/>
    <s v="Hofdünger"/>
    <x v="0"/>
    <x v="6"/>
    <s v="BESTAETIGT (6)"/>
    <n v="31928.510000000006"/>
    <n v="15979.720000000007"/>
    <x v="201"/>
    <x v="6"/>
    <n v="31.928510000000006"/>
    <n v="15.979720000000007"/>
    <n v="0.25748798387096777"/>
    <n v="0.12886870967741942"/>
  </r>
  <r>
    <x v="16"/>
    <x v="10"/>
    <s v="Hofdünger"/>
    <x v="1"/>
    <x v="0"/>
    <s v="BESTAETIGT (6)"/>
    <n v="476.52"/>
    <n v="451.44"/>
    <x v="18"/>
    <x v="6"/>
    <n v="0.47652"/>
    <n v="0.45144000000000001"/>
    <n v="9.5304E-2"/>
    <n v="9.0288000000000007E-2"/>
  </r>
  <r>
    <x v="16"/>
    <x v="10"/>
    <s v="Hofdünger"/>
    <x v="1"/>
    <x v="8"/>
    <s v="BESTAETIGT (6)"/>
    <n v="801"/>
    <n v="400.5"/>
    <x v="20"/>
    <x v="6"/>
    <n v="0.80100000000000005"/>
    <n v="0.40050000000000002"/>
    <n v="0.13350000000000001"/>
    <n v="6.6750000000000004E-2"/>
  </r>
  <r>
    <x v="16"/>
    <x v="10"/>
    <s v="Hofdünger"/>
    <x v="1"/>
    <x v="9"/>
    <s v="BESTAETIGT (6)"/>
    <n v="1360.8"/>
    <n v="1101.5999999999999"/>
    <x v="7"/>
    <x v="6"/>
    <n v="1.3608"/>
    <n v="1.1015999999999999"/>
    <n v="0.4536"/>
    <n v="0.36719999999999997"/>
  </r>
  <r>
    <x v="16"/>
    <x v="10"/>
    <s v="Hofdünger"/>
    <x v="1"/>
    <x v="11"/>
    <s v="BESTAETIGT (6)"/>
    <n v="3001.599999999999"/>
    <n v="1865"/>
    <x v="60"/>
    <x v="6"/>
    <n v="3.0015999999999989"/>
    <n v="1.865"/>
    <n v="0.1000533333333333"/>
    <n v="6.2166666666666669E-2"/>
  </r>
  <r>
    <x v="16"/>
    <x v="10"/>
    <s v="Hofdünger"/>
    <x v="1"/>
    <x v="12"/>
    <s v="BESTAETIGT (6)"/>
    <n v="3191.6"/>
    <n v="1837.4"/>
    <x v="19"/>
    <x v="6"/>
    <n v="3.1915999999999998"/>
    <n v="1.8374000000000001"/>
    <n v="0.22797142857142855"/>
    <n v="0.13124285714285716"/>
  </r>
  <r>
    <x v="16"/>
    <x v="10"/>
    <s v="Hofdünger"/>
    <x v="1"/>
    <x v="1"/>
    <s v="BESTAETIGT (6)"/>
    <n v="2525.64"/>
    <n v="1462.94"/>
    <x v="84"/>
    <x v="6"/>
    <n v="2.5256399999999997"/>
    <n v="1.4629400000000001"/>
    <n v="0.11480181818181817"/>
    <n v="6.6497272727272738E-2"/>
  </r>
  <r>
    <x v="16"/>
    <x v="10"/>
    <s v="Hofdünger"/>
    <x v="1"/>
    <x v="14"/>
    <s v="BESTAETIGT (6)"/>
    <n v="984"/>
    <n v="444"/>
    <x v="13"/>
    <x v="6"/>
    <n v="0.98399999999999999"/>
    <n v="0.44400000000000001"/>
    <n v="0.98399999999999999"/>
    <n v="0.44400000000000001"/>
  </r>
  <r>
    <x v="16"/>
    <x v="10"/>
    <s v="Hofdünger"/>
    <x v="1"/>
    <x v="15"/>
    <s v="BESTAETIGT (6)"/>
    <n v="4556.8599999999997"/>
    <n v="4309.1400000000003"/>
    <x v="15"/>
    <x v="6"/>
    <n v="4.5568599999999995"/>
    <n v="4.3091400000000002"/>
    <n v="0.65097999999999989"/>
    <n v="0.61559142857142857"/>
  </r>
  <r>
    <x v="16"/>
    <x v="10"/>
    <s v="Hofdünger"/>
    <x v="1"/>
    <x v="17"/>
    <s v="BESTAETIGT (6)"/>
    <n v="799.5"/>
    <n v="360.75"/>
    <x v="7"/>
    <x v="6"/>
    <n v="0.79949999999999999"/>
    <n v="0.36075000000000002"/>
    <n v="0.26650000000000001"/>
    <n v="0.12025000000000001"/>
  </r>
  <r>
    <x v="16"/>
    <x v="10"/>
    <s v="(Leer)"/>
    <x v="4"/>
    <x v="23"/>
    <s v="BESTAETIGT (6)"/>
    <n v="648.59999999999991"/>
    <n v="478.4"/>
    <x v="10"/>
    <x v="6"/>
    <n v="0.64859999999999995"/>
    <n v="0.47839999999999999"/>
    <n v="0.32429999999999998"/>
    <n v="0.2392"/>
  </r>
  <r>
    <x v="16"/>
    <x v="2"/>
    <s v="Hofdünger"/>
    <x v="0"/>
    <x v="4"/>
    <s v="BESTAETIGT (6)"/>
    <n v="2207"/>
    <n v="910"/>
    <x v="18"/>
    <x v="6"/>
    <n v="2.2069999999999999"/>
    <n v="0.91"/>
    <n v="0.44139999999999996"/>
    <n v="0.182"/>
  </r>
  <r>
    <x v="16"/>
    <x v="11"/>
    <s v="Hofdünger"/>
    <x v="0"/>
    <x v="5"/>
    <s v="BESTAETIGT (6)"/>
    <n v="428.8"/>
    <n v="214.4"/>
    <x v="13"/>
    <x v="6"/>
    <n v="0.42880000000000001"/>
    <n v="0.21440000000000001"/>
    <n v="0.42880000000000001"/>
    <n v="0.21440000000000001"/>
  </r>
  <r>
    <x v="16"/>
    <x v="12"/>
    <s v="Hofdünger"/>
    <x v="0"/>
    <x v="1"/>
    <s v="BESTAETIGT (6)"/>
    <n v="1769.1999999999996"/>
    <n v="727.19999999999993"/>
    <x v="16"/>
    <x v="6"/>
    <n v="1.7691999999999997"/>
    <n v="0.72719999999999996"/>
    <n v="0.17691999999999997"/>
    <n v="7.2719999999999993E-2"/>
  </r>
  <r>
    <x v="16"/>
    <x v="12"/>
    <s v="Hofdünger"/>
    <x v="0"/>
    <x v="4"/>
    <s v="BESTAETIGT (6)"/>
    <n v="45036.679999999971"/>
    <n v="21172.19"/>
    <x v="0"/>
    <x v="6"/>
    <n v="45.036679999999969"/>
    <n v="21.172189999999997"/>
    <n v="0.52984329411764663"/>
    <n v="0.24908458823529409"/>
  </r>
  <r>
    <x v="16"/>
    <x v="12"/>
    <s v="Hofdünger"/>
    <x v="0"/>
    <x v="5"/>
    <s v="BESTAETIGT (6)"/>
    <n v="14160.85"/>
    <n v="7077.4800000000014"/>
    <x v="9"/>
    <x v="6"/>
    <n v="14.16085"/>
    <n v="7.0774800000000013"/>
    <n v="0.38272567567567567"/>
    <n v="0.19128324324324328"/>
  </r>
  <r>
    <x v="16"/>
    <x v="12"/>
    <s v="Hofdünger"/>
    <x v="0"/>
    <x v="6"/>
    <s v="BESTAETIGT (6)"/>
    <n v="11386.699999999999"/>
    <n v="5943.2800000000016"/>
    <x v="45"/>
    <x v="6"/>
    <n v="11.386699999999999"/>
    <n v="5.9432800000000015"/>
    <n v="0.32533428571428569"/>
    <n v="0.16980800000000004"/>
  </r>
  <r>
    <x v="16"/>
    <x v="12"/>
    <s v="Hofdünger"/>
    <x v="1"/>
    <x v="8"/>
    <s v="BESTAETIGT (6)"/>
    <n v="288"/>
    <n v="144"/>
    <x v="2"/>
    <x v="6"/>
    <n v="0.28799999999999998"/>
    <n v="0.14399999999999999"/>
    <n v="7.1999999999999995E-2"/>
    <n v="3.5999999999999997E-2"/>
  </r>
  <r>
    <x v="16"/>
    <x v="12"/>
    <s v="Hofdünger"/>
    <x v="1"/>
    <x v="9"/>
    <s v="BESTAETIGT (6)"/>
    <n v="1439.7599999999998"/>
    <n v="1126.42"/>
    <x v="2"/>
    <x v="6"/>
    <n v="1.4397599999999997"/>
    <n v="1.12642"/>
    <n v="0.35993999999999993"/>
    <n v="0.28160499999999999"/>
  </r>
  <r>
    <x v="16"/>
    <x v="12"/>
    <s v="Hofdünger"/>
    <x v="1"/>
    <x v="11"/>
    <s v="BESTAETIGT (6)"/>
    <n v="459.36"/>
    <n v="261"/>
    <x v="23"/>
    <x v="6"/>
    <n v="0.45935999999999999"/>
    <n v="0.26100000000000001"/>
    <n v="5.1040000000000002E-2"/>
    <n v="2.9000000000000001E-2"/>
  </r>
  <r>
    <x v="16"/>
    <x v="12"/>
    <s v="Hofdünger"/>
    <x v="1"/>
    <x v="12"/>
    <s v="BESTAETIGT (6)"/>
    <n v="432.2"/>
    <n v="229.2"/>
    <x v="10"/>
    <x v="6"/>
    <n v="0.43219999999999997"/>
    <n v="0.22919999999999999"/>
    <n v="0.21609999999999999"/>
    <n v="0.11459999999999999"/>
  </r>
  <r>
    <x v="16"/>
    <x v="12"/>
    <s v="Hofdünger"/>
    <x v="1"/>
    <x v="1"/>
    <s v="BESTAETIGT (6)"/>
    <n v="182.52"/>
    <n v="121.5"/>
    <x v="13"/>
    <x v="6"/>
    <n v="0.18252000000000002"/>
    <n v="0.1215"/>
    <n v="0.18252000000000002"/>
    <n v="0.1215"/>
  </r>
  <r>
    <x v="16"/>
    <x v="12"/>
    <s v="(Leer)"/>
    <x v="4"/>
    <x v="23"/>
    <s v="BESTAETIGT (6)"/>
    <n v="291.25"/>
    <n v="266.25"/>
    <x v="13"/>
    <x v="6"/>
    <n v="0.29125000000000001"/>
    <n v="0.26624999999999999"/>
    <n v="0.29125000000000001"/>
    <n v="0.26624999999999999"/>
  </r>
  <r>
    <x v="17"/>
    <x v="4"/>
    <s v="Hofdünger"/>
    <x v="0"/>
    <x v="1"/>
    <s v="BESTAETIGT (6)"/>
    <n v="580"/>
    <n v="240"/>
    <x v="13"/>
    <x v="6"/>
    <n v="0.57999999999999996"/>
    <n v="0.24"/>
    <n v="0.57999999999999996"/>
    <n v="0.24"/>
  </r>
  <r>
    <x v="17"/>
    <x v="4"/>
    <s v="Recyclingdünger"/>
    <x v="2"/>
    <x v="16"/>
    <s v="BESTAETIGT (6)"/>
    <n v="1246.96"/>
    <n v="560.55999999999995"/>
    <x v="13"/>
    <x v="6"/>
    <n v="1.2469600000000001"/>
    <n v="0.56055999999999995"/>
    <n v="1.2469600000000001"/>
    <n v="0.56055999999999995"/>
  </r>
  <r>
    <x v="17"/>
    <x v="8"/>
    <s v="Recyclingdünger"/>
    <x v="2"/>
    <x v="16"/>
    <s v="BESTAETIGT (6)"/>
    <n v="403.2"/>
    <n v="226.4"/>
    <x v="10"/>
    <x v="6"/>
    <n v="0.4032"/>
    <n v="0.22640000000000002"/>
    <n v="0.2016"/>
    <n v="0.11320000000000001"/>
  </r>
  <r>
    <x v="17"/>
    <x v="22"/>
    <s v="Hofdünger"/>
    <x v="0"/>
    <x v="0"/>
    <s v="BESTAETIGT (6)"/>
    <n v="64731.45"/>
    <n v="18098.479999999996"/>
    <x v="204"/>
    <x v="6"/>
    <n v="64.731449999999995"/>
    <n v="18.098479999999995"/>
    <n v="0.86308599999999991"/>
    <n v="0.2413130666666666"/>
  </r>
  <r>
    <x v="17"/>
    <x v="22"/>
    <s v="Hofdünger"/>
    <x v="0"/>
    <x v="1"/>
    <s v="BESTAETIGT (6)"/>
    <n v="9608.69"/>
    <n v="4194.18"/>
    <x v="14"/>
    <x v="6"/>
    <n v="9.6086900000000011"/>
    <n v="4.1941800000000002"/>
    <n v="0.4003620833333334"/>
    <n v="0.17475750000000001"/>
  </r>
  <r>
    <x v="17"/>
    <x v="22"/>
    <s v="Hofdünger"/>
    <x v="0"/>
    <x v="2"/>
    <s v="BESTAETIGT (6)"/>
    <n v="4994.3499999999995"/>
    <n v="1989.64"/>
    <x v="55"/>
    <x v="6"/>
    <n v="4.9943499999999998"/>
    <n v="1.9896400000000001"/>
    <n v="0.21714565217391305"/>
    <n v="8.6506086956521747E-2"/>
  </r>
  <r>
    <x v="17"/>
    <x v="22"/>
    <s v="Hofdünger"/>
    <x v="0"/>
    <x v="3"/>
    <s v="BESTAETIGT (6)"/>
    <n v="5246"/>
    <n v="2793.9"/>
    <x v="82"/>
    <x v="6"/>
    <n v="5.2460000000000004"/>
    <n v="2.7939000000000003"/>
    <n v="0.24980952380952384"/>
    <n v="0.13304285714285716"/>
  </r>
  <r>
    <x v="17"/>
    <x v="22"/>
    <s v="Hofdünger"/>
    <x v="0"/>
    <x v="4"/>
    <s v="BESTAETIGT (6)"/>
    <n v="23859.930000000004"/>
    <n v="11722.229999999998"/>
    <x v="9"/>
    <x v="6"/>
    <n v="23.859930000000006"/>
    <n v="11.722229999999998"/>
    <n v="0.64486297297297313"/>
    <n v="0.31681702702702697"/>
  </r>
  <r>
    <x v="17"/>
    <x v="22"/>
    <s v="Hofdünger"/>
    <x v="0"/>
    <x v="5"/>
    <s v="BESTAETIGT (6)"/>
    <n v="6074.4000000000015"/>
    <n v="3192"/>
    <x v="19"/>
    <x v="6"/>
    <n v="6.0744000000000016"/>
    <n v="3.1920000000000002"/>
    <n v="0.43388571428571437"/>
    <n v="0.22800000000000001"/>
  </r>
  <r>
    <x v="17"/>
    <x v="22"/>
    <s v="Hofdünger"/>
    <x v="0"/>
    <x v="6"/>
    <s v="BESTAETIGT (6)"/>
    <n v="11314.17"/>
    <n v="5568.2300000000005"/>
    <x v="76"/>
    <x v="6"/>
    <n v="11.314170000000001"/>
    <n v="5.5682300000000007"/>
    <n v="0.33276970588235294"/>
    <n v="0.16377147058823532"/>
  </r>
  <r>
    <x v="17"/>
    <x v="22"/>
    <s v="Hofdünger"/>
    <x v="1"/>
    <x v="0"/>
    <s v="BESTAETIGT (6)"/>
    <n v="7412.72"/>
    <n v="3262.2799999999997"/>
    <x v="41"/>
    <x v="6"/>
    <n v="7.4127200000000002"/>
    <n v="3.2622799999999996"/>
    <n v="0.67388363636363635"/>
    <n v="0.29657090909090905"/>
  </r>
  <r>
    <x v="17"/>
    <x v="22"/>
    <s v="Hofdünger"/>
    <x v="1"/>
    <x v="8"/>
    <s v="BESTAETIGT (6)"/>
    <n v="384"/>
    <n v="192"/>
    <x v="2"/>
    <x v="6"/>
    <n v="0.38400000000000001"/>
    <n v="0.192"/>
    <n v="9.6000000000000002E-2"/>
    <n v="4.8000000000000001E-2"/>
  </r>
  <r>
    <x v="17"/>
    <x v="22"/>
    <s v="Hofdünger"/>
    <x v="1"/>
    <x v="18"/>
    <s v="BESTAETIGT (6)"/>
    <n v="310"/>
    <n v="240"/>
    <x v="13"/>
    <x v="6"/>
    <n v="0.31"/>
    <n v="0.24"/>
    <n v="0.31"/>
    <n v="0.24"/>
  </r>
  <r>
    <x v="17"/>
    <x v="22"/>
    <s v="Hofdünger"/>
    <x v="1"/>
    <x v="9"/>
    <s v="BESTAETIGT (6)"/>
    <n v="8220.2400000000016"/>
    <n v="6562.0800000000008"/>
    <x v="51"/>
    <x v="6"/>
    <n v="8.2202400000000022"/>
    <n v="6.5620800000000008"/>
    <n v="0.68502000000000018"/>
    <n v="0.5468400000000001"/>
  </r>
  <r>
    <x v="17"/>
    <x v="22"/>
    <s v="Hofdünger"/>
    <x v="1"/>
    <x v="10"/>
    <s v="BESTAETIGT (6)"/>
    <n v="216"/>
    <n v="240"/>
    <x v="13"/>
    <x v="6"/>
    <n v="0.216"/>
    <n v="0.24"/>
    <n v="0.216"/>
    <n v="0.24"/>
  </r>
  <r>
    <x v="17"/>
    <x v="22"/>
    <s v="Hofdünger"/>
    <x v="1"/>
    <x v="11"/>
    <s v="BESTAETIGT (6)"/>
    <n v="1198.6399999999999"/>
    <n v="961.68000000000006"/>
    <x v="20"/>
    <x v="6"/>
    <n v="1.1986399999999999"/>
    <n v="0.96168000000000009"/>
    <n v="0.19977333333333333"/>
    <n v="0.16028000000000001"/>
  </r>
  <r>
    <x v="17"/>
    <x v="22"/>
    <s v="Hofdünger"/>
    <x v="1"/>
    <x v="12"/>
    <s v="BESTAETIGT (6)"/>
    <n v="5711.3799999999992"/>
    <n v="3239.2099999999991"/>
    <x v="47"/>
    <x v="6"/>
    <n v="5.7113799999999992"/>
    <n v="3.239209999999999"/>
    <n v="0.35696124999999995"/>
    <n v="0.20245062499999994"/>
  </r>
  <r>
    <x v="17"/>
    <x v="22"/>
    <s v="Hofdünger"/>
    <x v="1"/>
    <x v="1"/>
    <s v="BESTAETIGT (6)"/>
    <n v="1527.2"/>
    <n v="684.75"/>
    <x v="21"/>
    <x v="6"/>
    <n v="1.5272000000000001"/>
    <n v="0.68474999999999997"/>
    <n v="0.19090000000000001"/>
    <n v="8.5593749999999996E-2"/>
  </r>
  <r>
    <x v="17"/>
    <x v="22"/>
    <s v="Hofdünger"/>
    <x v="1"/>
    <x v="2"/>
    <s v="BESTAETIGT (6)"/>
    <n v="9669.2400000000016"/>
    <n v="4425.34"/>
    <x v="20"/>
    <x v="6"/>
    <n v="9.6692400000000021"/>
    <n v="4.4253400000000003"/>
    <n v="1.6115400000000004"/>
    <n v="0.73755666666666675"/>
  </r>
  <r>
    <x v="17"/>
    <x v="22"/>
    <s v="Hofdünger"/>
    <x v="1"/>
    <x v="4"/>
    <s v="BESTAETIGT (6)"/>
    <n v="436.8"/>
    <n v="392"/>
    <x v="10"/>
    <x v="6"/>
    <n v="0.43680000000000002"/>
    <n v="0.39200000000000002"/>
    <n v="0.21840000000000001"/>
    <n v="0.19600000000000001"/>
  </r>
  <r>
    <x v="17"/>
    <x v="22"/>
    <s v="Recyclingdünger"/>
    <x v="2"/>
    <x v="16"/>
    <s v="BESTAETIGT (6)"/>
    <n v="112221.68000000009"/>
    <n v="46035.829999999951"/>
    <x v="386"/>
    <x v="6"/>
    <n v="112.22168000000009"/>
    <n v="46.035829999999947"/>
    <n v="0.47551559322033937"/>
    <n v="0.19506707627118622"/>
  </r>
  <r>
    <x v="17"/>
    <x v="10"/>
    <s v="Hofdünger"/>
    <x v="0"/>
    <x v="0"/>
    <s v="BESTAETIGT (6)"/>
    <n v="5684.2"/>
    <n v="1580.5"/>
    <x v="7"/>
    <x v="6"/>
    <n v="5.6841999999999997"/>
    <n v="1.5805"/>
    <n v="1.8947333333333332"/>
    <n v="0.52683333333333338"/>
  </r>
  <r>
    <x v="17"/>
    <x v="10"/>
    <s v="Hofdünger"/>
    <x v="0"/>
    <x v="4"/>
    <s v="BESTAETIGT (6)"/>
    <n v="2926"/>
    <n v="1064"/>
    <x v="20"/>
    <x v="6"/>
    <n v="2.9260000000000002"/>
    <n v="1.0640000000000001"/>
    <n v="0.48766666666666669"/>
    <n v="0.17733333333333334"/>
  </r>
  <r>
    <x v="17"/>
    <x v="10"/>
    <s v="Hofdünger"/>
    <x v="0"/>
    <x v="6"/>
    <s v="BESTAETIGT (6)"/>
    <n v="1085"/>
    <n v="612.5"/>
    <x v="13"/>
    <x v="6"/>
    <n v="1.085"/>
    <n v="0.61250000000000004"/>
    <n v="1.085"/>
    <n v="0.61250000000000004"/>
  </r>
  <r>
    <x v="17"/>
    <x v="10"/>
    <s v="Hofdünger"/>
    <x v="1"/>
    <x v="4"/>
    <s v="BESTAETIGT (6)"/>
    <n v="1883.7"/>
    <n v="1690.5"/>
    <x v="2"/>
    <x v="6"/>
    <n v="1.8837000000000002"/>
    <n v="1.6904999999999999"/>
    <n v="0.47092500000000004"/>
    <n v="0.42262499999999997"/>
  </r>
  <r>
    <x v="17"/>
    <x v="10"/>
    <s v="Recyclingdünger"/>
    <x v="2"/>
    <x v="16"/>
    <s v="BESTAETIGT (6)"/>
    <n v="1656.5599999999997"/>
    <n v="678.96"/>
    <x v="18"/>
    <x v="6"/>
    <n v="1.6565599999999998"/>
    <n v="0.67896000000000001"/>
    <n v="0.33131199999999994"/>
    <n v="0.135792"/>
  </r>
  <r>
    <x v="17"/>
    <x v="12"/>
    <s v="Hofdünger"/>
    <x v="0"/>
    <x v="4"/>
    <s v="BESTAETIGT (6)"/>
    <n v="220"/>
    <n v="80"/>
    <x v="13"/>
    <x v="6"/>
    <n v="0.22"/>
    <n v="0.08"/>
    <n v="0.22"/>
    <n v="0.08"/>
  </r>
  <r>
    <x v="17"/>
    <x v="12"/>
    <s v="Hofdünger"/>
    <x v="0"/>
    <x v="6"/>
    <s v="BESTAETIGT (6)"/>
    <n v="183.04"/>
    <n v="85.8"/>
    <x v="13"/>
    <x v="6"/>
    <n v="0.18303999999999998"/>
    <n v="8.5800000000000001E-2"/>
    <n v="0.18303999999999998"/>
    <n v="8.5800000000000001E-2"/>
  </r>
  <r>
    <x v="17"/>
    <x v="12"/>
    <s v="Hofdünger"/>
    <x v="1"/>
    <x v="11"/>
    <s v="BESTAETIGT (6)"/>
    <n v="102"/>
    <n v="75"/>
    <x v="13"/>
    <x v="6"/>
    <n v="0.10199999999999999"/>
    <n v="7.4999999999999997E-2"/>
    <n v="0.10199999999999999"/>
    <n v="7.4999999999999997E-2"/>
  </r>
  <r>
    <x v="17"/>
    <x v="12"/>
    <s v="Hofdünger"/>
    <x v="1"/>
    <x v="1"/>
    <s v="BESTAETIGT (6)"/>
    <n v="662.4"/>
    <n v="297"/>
    <x v="20"/>
    <x v="6"/>
    <n v="0.66239999999999999"/>
    <n v="0.29699999999999999"/>
    <n v="0.1104"/>
    <n v="4.9499999999999995E-2"/>
  </r>
  <r>
    <x v="17"/>
    <x v="12"/>
    <s v="Recyclingdünger"/>
    <x v="2"/>
    <x v="16"/>
    <s v="BESTAETIGT (6)"/>
    <n v="7616.699999999998"/>
    <n v="3368.1"/>
    <x v="55"/>
    <x v="6"/>
    <n v="7.616699999999998"/>
    <n v="3.3681000000000001"/>
    <n v="0.33116086956521729"/>
    <n v="0.1464391304347826"/>
  </r>
  <r>
    <x v="18"/>
    <x v="4"/>
    <s v="Hofdünger"/>
    <x v="0"/>
    <x v="0"/>
    <s v="BESTAETIGT (6)"/>
    <n v="661.2"/>
    <n v="235.6"/>
    <x v="2"/>
    <x v="6"/>
    <n v="0.66120000000000001"/>
    <n v="0.2356"/>
    <n v="0.1653"/>
    <n v="5.8900000000000001E-2"/>
  </r>
  <r>
    <x v="18"/>
    <x v="4"/>
    <s v="Hofdünger"/>
    <x v="0"/>
    <x v="1"/>
    <s v="BESTAETIGT (6)"/>
    <n v="178.2"/>
    <n v="72.900000000000006"/>
    <x v="13"/>
    <x v="6"/>
    <n v="0.1782"/>
    <n v="7.2900000000000006E-2"/>
    <n v="0.1782"/>
    <n v="7.2900000000000006E-2"/>
  </r>
  <r>
    <x v="18"/>
    <x v="4"/>
    <s v="Hofdünger"/>
    <x v="0"/>
    <x v="4"/>
    <s v="BESTAETIGT (6)"/>
    <n v="205"/>
    <n v="87.5"/>
    <x v="10"/>
    <x v="6"/>
    <n v="0.20499999999999999"/>
    <n v="8.7499999999999994E-2"/>
    <n v="0.10249999999999999"/>
    <n v="4.3749999999999997E-2"/>
  </r>
  <r>
    <x v="18"/>
    <x v="4"/>
    <s v="Recyclingdünger"/>
    <x v="2"/>
    <x v="16"/>
    <s v="BESTAETIGT (6)"/>
    <n v="300"/>
    <n v="84"/>
    <x v="13"/>
    <x v="6"/>
    <n v="0.3"/>
    <n v="8.4000000000000005E-2"/>
    <n v="0.3"/>
    <n v="8.4000000000000005E-2"/>
  </r>
  <r>
    <x v="18"/>
    <x v="19"/>
    <s v="Hofdünger"/>
    <x v="0"/>
    <x v="0"/>
    <s v="BESTAETIGT (6)"/>
    <n v="2695"/>
    <n v="885.5"/>
    <x v="2"/>
    <x v="6"/>
    <n v="2.6949999999999998"/>
    <n v="0.88549999999999995"/>
    <n v="0.67374999999999996"/>
    <n v="0.22137499999999999"/>
  </r>
  <r>
    <x v="18"/>
    <x v="6"/>
    <s v="Hofdünger"/>
    <x v="0"/>
    <x v="0"/>
    <s v="BESTAETIGT (6)"/>
    <n v="2740.5"/>
    <n v="976.5"/>
    <x v="21"/>
    <x v="6"/>
    <n v="2.7404999999999999"/>
    <n v="0.97650000000000003"/>
    <n v="0.34256249999999999"/>
    <n v="0.1220625"/>
  </r>
  <r>
    <x v="18"/>
    <x v="6"/>
    <s v="Hofdünger"/>
    <x v="0"/>
    <x v="3"/>
    <s v="BESTAETIGT (6)"/>
    <n v="1001.1"/>
    <n v="377.70000000000005"/>
    <x v="2"/>
    <x v="6"/>
    <n v="1.0011000000000001"/>
    <n v="0.37770000000000004"/>
    <n v="0.25027500000000003"/>
    <n v="9.4425000000000009E-2"/>
  </r>
  <r>
    <x v="18"/>
    <x v="6"/>
    <s v="Hofdünger"/>
    <x v="0"/>
    <x v="4"/>
    <s v="BESTAETIGT (6)"/>
    <n v="3248.4"/>
    <n v="1406.99"/>
    <x v="18"/>
    <x v="6"/>
    <n v="3.2484000000000002"/>
    <n v="1.40699"/>
    <n v="0.64968000000000004"/>
    <n v="0.28139799999999998"/>
  </r>
  <r>
    <x v="18"/>
    <x v="6"/>
    <s v="Hofdünger"/>
    <x v="0"/>
    <x v="6"/>
    <s v="BESTAETIGT (6)"/>
    <n v="292.5"/>
    <n v="97.5"/>
    <x v="13"/>
    <x v="6"/>
    <n v="0.29249999999999998"/>
    <n v="9.7500000000000003E-2"/>
    <n v="0.29249999999999998"/>
    <n v="9.7500000000000003E-2"/>
  </r>
  <r>
    <x v="18"/>
    <x v="6"/>
    <s v="Hofdünger"/>
    <x v="1"/>
    <x v="12"/>
    <s v="BESTAETIGT (6)"/>
    <n v="150.04"/>
    <n v="137.97"/>
    <x v="13"/>
    <x v="6"/>
    <n v="0.15003999999999998"/>
    <n v="0.13797000000000001"/>
    <n v="0.15003999999999998"/>
    <n v="0.13797000000000001"/>
  </r>
  <r>
    <x v="18"/>
    <x v="6"/>
    <s v="Recyclingdünger"/>
    <x v="2"/>
    <x v="16"/>
    <s v="BESTAETIGT (6)"/>
    <n v="1040"/>
    <n v="291.2"/>
    <x v="10"/>
    <x v="6"/>
    <n v="1.04"/>
    <n v="0.29120000000000001"/>
    <n v="0.52"/>
    <n v="0.14560000000000001"/>
  </r>
  <r>
    <x v="18"/>
    <x v="8"/>
    <s v="Hofdünger"/>
    <x v="0"/>
    <x v="0"/>
    <s v="BESTAETIGT (6)"/>
    <n v="4620"/>
    <n v="1518"/>
    <x v="23"/>
    <x v="6"/>
    <n v="4.62"/>
    <n v="1.518"/>
    <n v="0.51333333333333331"/>
    <n v="0.16866666666666666"/>
  </r>
  <r>
    <x v="18"/>
    <x v="8"/>
    <s v="Hofdünger"/>
    <x v="0"/>
    <x v="4"/>
    <s v="BESTAETIGT (6)"/>
    <n v="1088.0999999999999"/>
    <n v="423.9"/>
    <x v="7"/>
    <x v="6"/>
    <n v="1.0880999999999998"/>
    <n v="0.4239"/>
    <n v="0.36269999999999997"/>
    <n v="0.14130000000000001"/>
  </r>
  <r>
    <x v="18"/>
    <x v="8"/>
    <s v="Hofdünger"/>
    <x v="0"/>
    <x v="6"/>
    <s v="BESTAETIGT (6)"/>
    <n v="462"/>
    <n v="198"/>
    <x v="13"/>
    <x v="6"/>
    <n v="0.46200000000000002"/>
    <n v="0.19800000000000001"/>
    <n v="0.46200000000000002"/>
    <n v="0.19800000000000001"/>
  </r>
  <r>
    <x v="18"/>
    <x v="8"/>
    <s v="Hofdünger"/>
    <x v="1"/>
    <x v="12"/>
    <s v="BESTAETIGT (6)"/>
    <n v="893.2"/>
    <n v="400.96"/>
    <x v="13"/>
    <x v="6"/>
    <n v="0.89319999999999999"/>
    <n v="0.40095999999999998"/>
    <n v="0.89319999999999999"/>
    <n v="0.40095999999999998"/>
  </r>
  <r>
    <x v="18"/>
    <x v="9"/>
    <s v="Hofdünger"/>
    <x v="0"/>
    <x v="0"/>
    <s v="BESTAETIGT (6)"/>
    <n v="113976.85"/>
    <n v="41501.199999999997"/>
    <x v="409"/>
    <x v="6"/>
    <n v="113.97685"/>
    <n v="41.501199999999997"/>
    <n v="0.33821023738872402"/>
    <n v="0.12314896142433233"/>
  </r>
  <r>
    <x v="18"/>
    <x v="9"/>
    <s v="Hofdünger"/>
    <x v="0"/>
    <x v="1"/>
    <s v="BESTAETIGT (6)"/>
    <n v="61133.15"/>
    <n v="25331.21000000001"/>
    <x v="182"/>
    <x v="6"/>
    <n v="61.133150000000001"/>
    <n v="25.331210000000009"/>
    <n v="0.26014106382978724"/>
    <n v="0.10779238297872344"/>
  </r>
  <r>
    <x v="18"/>
    <x v="9"/>
    <s v="Hofdünger"/>
    <x v="0"/>
    <x v="3"/>
    <s v="BESTAETIGT (6)"/>
    <n v="12188.47"/>
    <n v="5629.6900000000005"/>
    <x v="34"/>
    <x v="6"/>
    <n v="12.188469999999999"/>
    <n v="5.6296900000000001"/>
    <n v="0.25392645833333333"/>
    <n v="0.11728520833333334"/>
  </r>
  <r>
    <x v="18"/>
    <x v="9"/>
    <s v="Hofdünger"/>
    <x v="0"/>
    <x v="4"/>
    <s v="BESTAETIGT (6)"/>
    <n v="40361.560000000019"/>
    <n v="18082.470000000008"/>
    <x v="194"/>
    <x v="6"/>
    <n v="40.361560000000019"/>
    <n v="18.082470000000008"/>
    <n v="0.24024738095238107"/>
    <n v="0.10763375000000004"/>
  </r>
  <r>
    <x v="18"/>
    <x v="9"/>
    <s v="Hofdünger"/>
    <x v="0"/>
    <x v="6"/>
    <s v="BESTAETIGT (6)"/>
    <n v="41963.270000000004"/>
    <n v="19041.369999999995"/>
    <x v="194"/>
    <x v="6"/>
    <n v="41.963270000000001"/>
    <n v="19.041369999999997"/>
    <n v="0.24978136904761905"/>
    <n v="0.11334148809523807"/>
  </r>
  <r>
    <x v="18"/>
    <x v="9"/>
    <s v="Hofdünger"/>
    <x v="1"/>
    <x v="0"/>
    <s v="BESTAETIGT (6)"/>
    <n v="1203.5999999999999"/>
    <n v="588.20000000000005"/>
    <x v="20"/>
    <x v="6"/>
    <n v="1.2036"/>
    <n v="0.58820000000000006"/>
    <n v="0.2006"/>
    <n v="9.8033333333333347E-2"/>
  </r>
  <r>
    <x v="18"/>
    <x v="9"/>
    <s v="Hofdünger"/>
    <x v="1"/>
    <x v="8"/>
    <s v="BESTAETIGT (6)"/>
    <n v="225"/>
    <n v="112.5"/>
    <x v="2"/>
    <x v="6"/>
    <n v="0.22500000000000001"/>
    <n v="0.1125"/>
    <n v="5.6250000000000001E-2"/>
    <n v="2.8125000000000001E-2"/>
  </r>
  <r>
    <x v="18"/>
    <x v="9"/>
    <s v="Hofdünger"/>
    <x v="1"/>
    <x v="9"/>
    <s v="BESTAETIGT (6)"/>
    <n v="1192.8"/>
    <n v="965.6"/>
    <x v="21"/>
    <x v="6"/>
    <n v="1.1927999999999999"/>
    <n v="0.96560000000000001"/>
    <n v="0.14909999999999998"/>
    <n v="0.1207"/>
  </r>
  <r>
    <x v="18"/>
    <x v="9"/>
    <s v="Hofdünger"/>
    <x v="1"/>
    <x v="10"/>
    <s v="BESTAETIGT (6)"/>
    <n v="141.63"/>
    <n v="157.5"/>
    <x v="10"/>
    <x v="6"/>
    <n v="0.14163000000000001"/>
    <n v="0.1575"/>
    <n v="7.0815000000000003E-2"/>
    <n v="7.8750000000000001E-2"/>
  </r>
  <r>
    <x v="18"/>
    <x v="9"/>
    <s v="Hofdünger"/>
    <x v="1"/>
    <x v="11"/>
    <s v="BESTAETIGT (6)"/>
    <n v="1560.6399999999992"/>
    <n v="1064"/>
    <x v="80"/>
    <x v="6"/>
    <n v="1.5606399999999991"/>
    <n v="1.0640000000000001"/>
    <n v="7.8031999999999963E-2"/>
    <n v="5.3200000000000004E-2"/>
  </r>
  <r>
    <x v="18"/>
    <x v="9"/>
    <s v="Hofdünger"/>
    <x v="1"/>
    <x v="12"/>
    <s v="BESTAETIGT (6)"/>
    <n v="2151"/>
    <n v="1222.4000000000001"/>
    <x v="19"/>
    <x v="6"/>
    <n v="2.1509999999999998"/>
    <n v="1.2224000000000002"/>
    <n v="0.15364285714285714"/>
    <n v="8.7314285714285719E-2"/>
  </r>
  <r>
    <x v="18"/>
    <x v="9"/>
    <s v="Hofdünger"/>
    <x v="1"/>
    <x v="1"/>
    <s v="BESTAETIGT (6)"/>
    <n v="5405.409999999998"/>
    <n v="3242.6"/>
    <x v="105"/>
    <x v="6"/>
    <n v="5.405409999999998"/>
    <n v="3.2425999999999999"/>
    <n v="0.14224763157894732"/>
    <n v="8.5331578947368425E-2"/>
  </r>
  <r>
    <x v="18"/>
    <x v="9"/>
    <s v="Hofdünger"/>
    <x v="1"/>
    <x v="2"/>
    <s v="BESTAETIGT (6)"/>
    <n v="1457.9999999999998"/>
    <n v="622.80000000000007"/>
    <x v="28"/>
    <x v="6"/>
    <n v="1.4579999999999997"/>
    <n v="0.62280000000000002"/>
    <n v="8.0999999999999989E-2"/>
    <n v="3.4599999999999999E-2"/>
  </r>
  <r>
    <x v="18"/>
    <x v="9"/>
    <s v="Hofdünger"/>
    <x v="1"/>
    <x v="14"/>
    <s v="BESTAETIGT (6)"/>
    <n v="369"/>
    <n v="166.5"/>
    <x v="10"/>
    <x v="6"/>
    <n v="0.36899999999999999"/>
    <n v="0.16650000000000001"/>
    <n v="0.1845"/>
    <n v="8.3250000000000005E-2"/>
  </r>
  <r>
    <x v="18"/>
    <x v="9"/>
    <s v="Recyclingdünger"/>
    <x v="2"/>
    <x v="16"/>
    <s v="BESTAETIGT (6)"/>
    <n v="20014.8"/>
    <n v="3704.5000000000005"/>
    <x v="3"/>
    <x v="6"/>
    <n v="20.014800000000001"/>
    <n v="3.7045000000000003"/>
    <n v="0.62546250000000003"/>
    <n v="0.11576562500000001"/>
  </r>
  <r>
    <x v="18"/>
    <x v="9"/>
    <s v="(Leer)"/>
    <x v="4"/>
    <x v="23"/>
    <s v="BESTAETIGT (6)"/>
    <n v="2726.9"/>
    <n v="2619.8500000000004"/>
    <x v="8"/>
    <x v="6"/>
    <n v="2.7269000000000001"/>
    <n v="2.6198500000000005"/>
    <n v="0.14352105263157897"/>
    <n v="0.13788684210526317"/>
  </r>
  <r>
    <x v="18"/>
    <x v="10"/>
    <s v="Hofdünger"/>
    <x v="1"/>
    <x v="9"/>
    <s v="BESTAETIGT (6)"/>
    <n v="336"/>
    <n v="272"/>
    <x v="13"/>
    <x v="6"/>
    <n v="0.33600000000000002"/>
    <n v="0.27200000000000002"/>
    <n v="0.33600000000000002"/>
    <n v="0.27200000000000002"/>
  </r>
  <r>
    <x v="18"/>
    <x v="23"/>
    <s v="Hofdünger"/>
    <x v="0"/>
    <x v="0"/>
    <s v="BESTAETIGT (6)"/>
    <n v="326.25"/>
    <n v="116.25"/>
    <x v="10"/>
    <x v="6"/>
    <n v="0.32624999999999998"/>
    <n v="0.11625000000000001"/>
    <n v="0.16312499999999999"/>
    <n v="5.8125000000000003E-2"/>
  </r>
  <r>
    <x v="18"/>
    <x v="23"/>
    <s v="Hofdünger"/>
    <x v="0"/>
    <x v="4"/>
    <s v="BESTAETIGT (6)"/>
    <n v="205"/>
    <n v="87.5"/>
    <x v="10"/>
    <x v="6"/>
    <n v="0.20499999999999999"/>
    <n v="8.7499999999999994E-2"/>
    <n v="0.10249999999999999"/>
    <n v="4.3749999999999997E-2"/>
  </r>
  <r>
    <x v="18"/>
    <x v="11"/>
    <s v="Hofdünger"/>
    <x v="0"/>
    <x v="0"/>
    <s v="BESTAETIGT (6)"/>
    <n v="1413.75"/>
    <n v="503.75"/>
    <x v="21"/>
    <x v="6"/>
    <n v="1.4137500000000001"/>
    <n v="0.50375000000000003"/>
    <n v="0.17671875000000001"/>
    <n v="6.2968750000000004E-2"/>
  </r>
  <r>
    <x v="18"/>
    <x v="11"/>
    <s v="Hofdünger"/>
    <x v="0"/>
    <x v="6"/>
    <s v="BESTAETIGT (6)"/>
    <n v="351"/>
    <n v="180"/>
    <x v="13"/>
    <x v="6"/>
    <n v="0.35099999999999998"/>
    <n v="0.18"/>
    <n v="0.35099999999999998"/>
    <n v="0.18"/>
  </r>
  <r>
    <x v="18"/>
    <x v="11"/>
    <s v="Hofdünger"/>
    <x v="1"/>
    <x v="9"/>
    <s v="BESTAETIGT (6)"/>
    <n v="210"/>
    <n v="170"/>
    <x v="10"/>
    <x v="6"/>
    <n v="0.21"/>
    <n v="0.17"/>
    <n v="0.105"/>
    <n v="8.5000000000000006E-2"/>
  </r>
  <r>
    <x v="18"/>
    <x v="11"/>
    <s v="Recyclingdünger"/>
    <x v="2"/>
    <x v="16"/>
    <s v="BESTAETIGT (6)"/>
    <n v="450"/>
    <n v="126"/>
    <x v="10"/>
    <x v="6"/>
    <n v="0.45"/>
    <n v="0.126"/>
    <n v="0.22500000000000001"/>
    <n v="6.3E-2"/>
  </r>
  <r>
    <x v="18"/>
    <x v="12"/>
    <s v="Hofdünger"/>
    <x v="0"/>
    <x v="0"/>
    <s v="BESTAETIGT (6)"/>
    <n v="2740.5"/>
    <n v="900.45"/>
    <x v="13"/>
    <x v="6"/>
    <n v="2.7404999999999999"/>
    <n v="0.90045000000000008"/>
    <n v="2.7404999999999999"/>
    <n v="0.90045000000000008"/>
  </r>
  <r>
    <x v="18"/>
    <x v="12"/>
    <s v="Hofdünger"/>
    <x v="0"/>
    <x v="1"/>
    <s v="BESTAETIGT (6)"/>
    <n v="761"/>
    <n v="312"/>
    <x v="2"/>
    <x v="6"/>
    <n v="0.76100000000000001"/>
    <n v="0.312"/>
    <n v="0.19025"/>
    <n v="7.8E-2"/>
  </r>
  <r>
    <x v="18"/>
    <x v="12"/>
    <s v="Hofdünger"/>
    <x v="0"/>
    <x v="6"/>
    <s v="BESTAETIGT (6)"/>
    <n v="2516"/>
    <n v="1133"/>
    <x v="18"/>
    <x v="6"/>
    <n v="2.516"/>
    <n v="1.133"/>
    <n v="0.50319999999999998"/>
    <n v="0.2266"/>
  </r>
  <r>
    <x v="18"/>
    <x v="12"/>
    <s v="Hofdünger"/>
    <x v="1"/>
    <x v="9"/>
    <s v="BESTAETIGT (6)"/>
    <n v="504"/>
    <n v="408"/>
    <x v="7"/>
    <x v="6"/>
    <n v="0.504"/>
    <n v="0.40799999999999997"/>
    <n v="0.16800000000000001"/>
    <n v="0.13599999999999998"/>
  </r>
  <r>
    <x v="18"/>
    <x v="12"/>
    <s v="Hofdünger"/>
    <x v="1"/>
    <x v="1"/>
    <s v="BESTAETIGT (6)"/>
    <n v="117.76"/>
    <n v="52.8"/>
    <x v="13"/>
    <x v="6"/>
    <n v="0.11776"/>
    <n v="5.28E-2"/>
    <n v="0.11776"/>
    <n v="5.28E-2"/>
  </r>
  <r>
    <x v="19"/>
    <x v="7"/>
    <s v="Hofdünger"/>
    <x v="0"/>
    <x v="1"/>
    <s v="BESTAETIGT (6)"/>
    <n v="27.5"/>
    <n v="11.25"/>
    <x v="13"/>
    <x v="6"/>
    <n v="2.75E-2"/>
    <n v="1.125E-2"/>
    <n v="2.75E-2"/>
    <n v="1.125E-2"/>
  </r>
  <r>
    <x v="19"/>
    <x v="7"/>
    <s v="Hofdünger"/>
    <x v="0"/>
    <x v="5"/>
    <s v="BESTAETIGT (6)"/>
    <n v="6749.4000000000005"/>
    <n v="3487.7999999999997"/>
    <x v="24"/>
    <x v="6"/>
    <n v="6.7494000000000005"/>
    <n v="3.4877999999999996"/>
    <n v="0.13774285714285717"/>
    <n v="7.1179591836734682E-2"/>
  </r>
  <r>
    <x v="19"/>
    <x v="7"/>
    <s v="Hofdünger"/>
    <x v="0"/>
    <x v="6"/>
    <s v="BESTAETIGT (6)"/>
    <n v="135"/>
    <n v="57.96"/>
    <x v="13"/>
    <x v="6"/>
    <n v="0.13500000000000001"/>
    <n v="5.7959999999999998E-2"/>
    <n v="0.13500000000000001"/>
    <n v="5.7959999999999998E-2"/>
  </r>
  <r>
    <x v="19"/>
    <x v="1"/>
    <s v="Hofdünger"/>
    <x v="0"/>
    <x v="6"/>
    <s v="BESTAETIGT (6)"/>
    <n v="83.7"/>
    <n v="43.4"/>
    <x v="13"/>
    <x v="6"/>
    <n v="8.3699999999999997E-2"/>
    <n v="4.3400000000000001E-2"/>
    <n v="8.3699999999999997E-2"/>
    <n v="4.3400000000000001E-2"/>
  </r>
  <r>
    <x v="19"/>
    <x v="14"/>
    <s v="Hofdünger"/>
    <x v="0"/>
    <x v="4"/>
    <s v="BESTAETIGT (6)"/>
    <n v="338.4"/>
    <n v="151.19999999999999"/>
    <x v="13"/>
    <x v="6"/>
    <n v="0.33839999999999998"/>
    <n v="0.1512"/>
    <n v="0.33839999999999998"/>
    <n v="0.1512"/>
  </r>
  <r>
    <x v="19"/>
    <x v="17"/>
    <s v="Hofdünger"/>
    <x v="0"/>
    <x v="1"/>
    <s v="BESTAETIGT (6)"/>
    <n v="490.1"/>
    <n v="202.8"/>
    <x v="13"/>
    <x v="6"/>
    <n v="0.49010000000000004"/>
    <n v="0.20280000000000001"/>
    <n v="0.49010000000000004"/>
    <n v="0.20280000000000001"/>
  </r>
  <r>
    <x v="19"/>
    <x v="17"/>
    <s v="Hofdünger"/>
    <x v="0"/>
    <x v="4"/>
    <s v="BESTAETIGT (6)"/>
    <n v="759.93"/>
    <n v="320.14999999999998"/>
    <x v="13"/>
    <x v="6"/>
    <n v="0.75992999999999999"/>
    <n v="0.32014999999999999"/>
    <n v="0.75992999999999999"/>
    <n v="0.32014999999999999"/>
  </r>
  <r>
    <x v="19"/>
    <x v="17"/>
    <s v="Hofdünger"/>
    <x v="0"/>
    <x v="6"/>
    <s v="BESTAETIGT (6)"/>
    <n v="848.44"/>
    <n v="358.5"/>
    <x v="7"/>
    <x v="6"/>
    <n v="0.84844000000000008"/>
    <n v="0.35849999999999999"/>
    <n v="0.28281333333333336"/>
    <n v="0.1195"/>
  </r>
  <r>
    <x v="19"/>
    <x v="8"/>
    <s v="Hofdünger"/>
    <x v="0"/>
    <x v="0"/>
    <s v="BESTAETIGT (6)"/>
    <n v="4240.8"/>
    <n v="1884.8"/>
    <x v="15"/>
    <x v="6"/>
    <n v="4.2408000000000001"/>
    <n v="1.8848"/>
    <n v="0.60582857142857149"/>
    <n v="0.26925714285714286"/>
  </r>
  <r>
    <x v="19"/>
    <x v="8"/>
    <s v="Hofdünger"/>
    <x v="0"/>
    <x v="1"/>
    <s v="BESTAETIGT (6)"/>
    <n v="3341.95"/>
    <n v="1396.4"/>
    <x v="51"/>
    <x v="6"/>
    <n v="3.3419499999999998"/>
    <n v="1.3964000000000001"/>
    <n v="0.27849583333333333"/>
    <n v="0.11636666666666667"/>
  </r>
  <r>
    <x v="19"/>
    <x v="8"/>
    <s v="Hofdünger"/>
    <x v="0"/>
    <x v="2"/>
    <s v="BESTAETIGT (6)"/>
    <n v="170"/>
    <n v="70"/>
    <x v="13"/>
    <x v="6"/>
    <n v="0.17"/>
    <n v="7.0000000000000007E-2"/>
    <n v="0.17"/>
    <n v="7.0000000000000007E-2"/>
  </r>
  <r>
    <x v="19"/>
    <x v="8"/>
    <s v="Hofdünger"/>
    <x v="0"/>
    <x v="3"/>
    <s v="BESTAETIGT (6)"/>
    <n v="829.5"/>
    <n v="592.5"/>
    <x v="7"/>
    <x v="6"/>
    <n v="0.82950000000000002"/>
    <n v="0.59250000000000003"/>
    <n v="0.27650000000000002"/>
    <n v="0.19750000000000001"/>
  </r>
  <r>
    <x v="19"/>
    <x v="8"/>
    <s v="Hofdünger"/>
    <x v="0"/>
    <x v="4"/>
    <s v="BESTAETIGT (6)"/>
    <n v="21566.919999999995"/>
    <n v="9219.1299999999992"/>
    <x v="156"/>
    <x v="6"/>
    <n v="21.566919999999996"/>
    <n v="9.2191299999999998"/>
    <n v="0.25984240963855415"/>
    <n v="0.11107385542168674"/>
  </r>
  <r>
    <x v="19"/>
    <x v="8"/>
    <s v="Hofdünger"/>
    <x v="0"/>
    <x v="5"/>
    <s v="BESTAETIGT (6)"/>
    <n v="11866.960000000006"/>
    <n v="6579.33"/>
    <x v="26"/>
    <x v="6"/>
    <n v="11.866960000000006"/>
    <n v="6.5793299999999997"/>
    <n v="0.23268549019607854"/>
    <n v="0.12900647058823528"/>
  </r>
  <r>
    <x v="19"/>
    <x v="8"/>
    <s v="Hofdünger"/>
    <x v="0"/>
    <x v="6"/>
    <s v="BESTAETIGT (6)"/>
    <n v="14272.96"/>
    <n v="6275.4999999999982"/>
    <x v="54"/>
    <x v="6"/>
    <n v="14.272959999999999"/>
    <n v="6.2754999999999983"/>
    <n v="0.22655492063492064"/>
    <n v="9.9611111111111081E-2"/>
  </r>
  <r>
    <x v="19"/>
    <x v="8"/>
    <s v="Hofdünger"/>
    <x v="1"/>
    <x v="0"/>
    <s v="BESTAETIGT (6)"/>
    <n v="48"/>
    <n v="28"/>
    <x v="10"/>
    <x v="6"/>
    <n v="4.8000000000000001E-2"/>
    <n v="2.8000000000000001E-2"/>
    <n v="2.4E-2"/>
    <n v="1.4E-2"/>
  </r>
  <r>
    <x v="19"/>
    <x v="8"/>
    <s v="Hofdünger"/>
    <x v="1"/>
    <x v="9"/>
    <s v="BESTAETIGT (6)"/>
    <n v="280"/>
    <n v="218"/>
    <x v="10"/>
    <x v="6"/>
    <n v="0.28000000000000003"/>
    <n v="0.218"/>
    <n v="0.14000000000000001"/>
    <n v="0.109"/>
  </r>
  <r>
    <x v="19"/>
    <x v="8"/>
    <s v="Hofdünger"/>
    <x v="1"/>
    <x v="11"/>
    <s v="BESTAETIGT (6)"/>
    <n v="81.599999999999994"/>
    <n v="60"/>
    <x v="13"/>
    <x v="6"/>
    <n v="8.1599999999999992E-2"/>
    <n v="0.06"/>
    <n v="8.1599999999999992E-2"/>
    <n v="0.06"/>
  </r>
  <r>
    <x v="19"/>
    <x v="8"/>
    <s v="Hofdünger"/>
    <x v="1"/>
    <x v="1"/>
    <s v="BESTAETIGT (6)"/>
    <n v="118.3"/>
    <n v="78.75"/>
    <x v="13"/>
    <x v="6"/>
    <n v="0.1183"/>
    <n v="7.8750000000000001E-2"/>
    <n v="0.1183"/>
    <n v="7.8750000000000001E-2"/>
  </r>
  <r>
    <x v="19"/>
    <x v="8"/>
    <s v="Recyclingdünger"/>
    <x v="2"/>
    <x v="16"/>
    <s v="BESTAETIGT (6)"/>
    <n v="2653"/>
    <n v="1090"/>
    <x v="51"/>
    <x v="6"/>
    <n v="2.653"/>
    <n v="1.0900000000000001"/>
    <n v="0.22108333333333333"/>
    <n v="9.0833333333333335E-2"/>
  </r>
  <r>
    <x v="19"/>
    <x v="8"/>
    <s v="(Leer)"/>
    <x v="4"/>
    <x v="23"/>
    <s v="BESTAETIGT (6)"/>
    <n v="228.4"/>
    <n v="204.49"/>
    <x v="10"/>
    <x v="6"/>
    <n v="0.22839999999999999"/>
    <n v="0.20449000000000001"/>
    <n v="0.1142"/>
    <n v="0.102245"/>
  </r>
  <r>
    <x v="19"/>
    <x v="22"/>
    <s v="Hofdünger"/>
    <x v="0"/>
    <x v="1"/>
    <s v="BESTAETIGT (6)"/>
    <n v="1864.25"/>
    <n v="768"/>
    <x v="21"/>
    <x v="6"/>
    <n v="1.86425"/>
    <n v="0.76800000000000002"/>
    <n v="0.23303125"/>
    <n v="9.6000000000000002E-2"/>
  </r>
  <r>
    <x v="19"/>
    <x v="22"/>
    <s v="Hofdünger"/>
    <x v="0"/>
    <x v="4"/>
    <s v="BESTAETIGT (6)"/>
    <n v="1794.79"/>
    <n v="746.95"/>
    <x v="18"/>
    <x v="6"/>
    <n v="1.7947899999999999"/>
    <n v="0.74695"/>
    <n v="0.358958"/>
    <n v="0.14939"/>
  </r>
  <r>
    <x v="19"/>
    <x v="22"/>
    <s v="Hofdünger"/>
    <x v="0"/>
    <x v="6"/>
    <s v="BESTAETIGT (6)"/>
    <n v="567"/>
    <n v="291.60000000000002"/>
    <x v="13"/>
    <x v="6"/>
    <n v="0.56699999999999995"/>
    <n v="0.29160000000000003"/>
    <n v="0.56699999999999995"/>
    <n v="0.29160000000000003"/>
  </r>
  <r>
    <x v="19"/>
    <x v="22"/>
    <s v="Hofdünger"/>
    <x v="1"/>
    <x v="9"/>
    <s v="BESTAETIGT (6)"/>
    <n v="313.06"/>
    <n v="264"/>
    <x v="13"/>
    <x v="6"/>
    <n v="0.31306"/>
    <n v="0.26400000000000001"/>
    <n v="0.31306"/>
    <n v="0.26400000000000001"/>
  </r>
  <r>
    <x v="19"/>
    <x v="22"/>
    <s v="Hofdünger"/>
    <x v="1"/>
    <x v="12"/>
    <s v="BESTAETIGT (6)"/>
    <n v="840"/>
    <n v="480"/>
    <x v="10"/>
    <x v="6"/>
    <n v="0.84"/>
    <n v="0.48"/>
    <n v="0.42"/>
    <n v="0.24"/>
  </r>
  <r>
    <x v="19"/>
    <x v="22"/>
    <s v="Hofdünger"/>
    <x v="1"/>
    <x v="1"/>
    <s v="BESTAETIGT (6)"/>
    <n v="368"/>
    <n v="165"/>
    <x v="10"/>
    <x v="6"/>
    <n v="0.36799999999999999"/>
    <n v="0.16500000000000001"/>
    <n v="0.184"/>
    <n v="8.2500000000000004E-2"/>
  </r>
  <r>
    <x v="19"/>
    <x v="22"/>
    <s v="Hofdünger"/>
    <x v="1"/>
    <x v="15"/>
    <s v="BESTAETIGT (6)"/>
    <n v="840"/>
    <n v="690"/>
    <x v="10"/>
    <x v="6"/>
    <n v="0.84"/>
    <n v="0.69"/>
    <n v="0.42"/>
    <n v="0.34499999999999997"/>
  </r>
  <r>
    <x v="19"/>
    <x v="22"/>
    <s v="Recyclingdünger"/>
    <x v="2"/>
    <x v="16"/>
    <s v="BESTAETIGT (6)"/>
    <n v="2256.8000000000002"/>
    <n v="1230.2"/>
    <x v="18"/>
    <x v="6"/>
    <n v="2.2568000000000001"/>
    <n v="1.2302"/>
    <n v="0.45136000000000004"/>
    <n v="0.24603999999999998"/>
  </r>
  <r>
    <x v="19"/>
    <x v="22"/>
    <s v="(Leer)"/>
    <x v="4"/>
    <x v="23"/>
    <s v="BESTAETIGT (6)"/>
    <n v="240"/>
    <n v="208"/>
    <x v="13"/>
    <x v="6"/>
    <n v="0.24"/>
    <n v="0.20799999999999999"/>
    <n v="0.24"/>
    <n v="0.20799999999999999"/>
  </r>
  <r>
    <x v="19"/>
    <x v="10"/>
    <s v="Hofdünger"/>
    <x v="0"/>
    <x v="0"/>
    <s v="BESTAETIGT (6)"/>
    <n v="173564.26000000004"/>
    <n v="69993.170000000027"/>
    <x v="410"/>
    <x v="6"/>
    <n v="173.56426000000005"/>
    <n v="69.993170000000021"/>
    <n v="0.59035462585034026"/>
    <n v="0.23807200680272117"/>
  </r>
  <r>
    <x v="19"/>
    <x v="10"/>
    <s v="Hofdünger"/>
    <x v="0"/>
    <x v="1"/>
    <s v="BESTAETIGT (6)"/>
    <n v="179212.39000000007"/>
    <n v="76512.559999999983"/>
    <x v="411"/>
    <x v="6"/>
    <n v="179.21239000000008"/>
    <n v="76.512559999999979"/>
    <n v="0.29379080327868867"/>
    <n v="0.12543042622950817"/>
  </r>
  <r>
    <x v="19"/>
    <x v="10"/>
    <s v="Hofdünger"/>
    <x v="0"/>
    <x v="2"/>
    <s v="BESTAETIGT (6)"/>
    <n v="5323.5700000000006"/>
    <n v="2038.6300000000003"/>
    <x v="55"/>
    <x v="6"/>
    <n v="5.323570000000001"/>
    <n v="2.0386300000000004"/>
    <n v="0.23145956521739136"/>
    <n v="8.8636086956521754E-2"/>
  </r>
  <r>
    <x v="19"/>
    <x v="10"/>
    <s v="Hofdünger"/>
    <x v="0"/>
    <x v="3"/>
    <s v="BESTAETIGT (6)"/>
    <n v="80679.820000000007"/>
    <n v="37630.990000000005"/>
    <x v="373"/>
    <x v="6"/>
    <n v="80.679820000000007"/>
    <n v="37.630990000000004"/>
    <n v="0.67233183333333335"/>
    <n v="0.31359158333333337"/>
  </r>
  <r>
    <x v="19"/>
    <x v="10"/>
    <s v="Hofdünger"/>
    <x v="0"/>
    <x v="4"/>
    <s v="BESTAETIGT (6)"/>
    <n v="442266.33999999985"/>
    <n v="186812.89000000013"/>
    <x v="412"/>
    <x v="6"/>
    <n v="442.26633999999984"/>
    <n v="186.81289000000012"/>
    <n v="0.31211456598447412"/>
    <n v="0.1318369019054341"/>
  </r>
  <r>
    <x v="19"/>
    <x v="10"/>
    <s v="Hofdünger"/>
    <x v="0"/>
    <x v="5"/>
    <s v="BESTAETIGT (6)"/>
    <n v="133264.79000000007"/>
    <n v="74039.259999999966"/>
    <x v="413"/>
    <x v="6"/>
    <n v="133.26479000000006"/>
    <n v="74.03925999999997"/>
    <n v="0.26233226377952767"/>
    <n v="0.14574657480314954"/>
  </r>
  <r>
    <x v="19"/>
    <x v="10"/>
    <s v="Hofdünger"/>
    <x v="0"/>
    <x v="6"/>
    <s v="BESTAETIGT (6)"/>
    <n v="237876.77000000002"/>
    <n v="114284.64000000001"/>
    <x v="414"/>
    <x v="6"/>
    <n v="237.87677000000002"/>
    <n v="114.28464000000001"/>
    <n v="0.29513246898263029"/>
    <n v="0.14179235732009926"/>
  </r>
  <r>
    <x v="19"/>
    <x v="10"/>
    <s v="Hofdünger"/>
    <x v="1"/>
    <x v="0"/>
    <s v="BESTAETIGT (6)"/>
    <n v="2872.8999999999996"/>
    <n v="2046.85"/>
    <x v="49"/>
    <x v="6"/>
    <n v="2.8728999999999996"/>
    <n v="2.0468500000000001"/>
    <n v="0.16899411764705879"/>
    <n v="0.12040294117647059"/>
  </r>
  <r>
    <x v="19"/>
    <x v="10"/>
    <s v="Hofdünger"/>
    <x v="1"/>
    <x v="8"/>
    <s v="BESTAETIGT (6)"/>
    <n v="3601.79"/>
    <n v="1638.57"/>
    <x v="27"/>
    <x v="6"/>
    <n v="3.6017899999999998"/>
    <n v="1.6385699999999999"/>
    <n v="0.27706076923076922"/>
    <n v="0.12604384615384615"/>
  </r>
  <r>
    <x v="19"/>
    <x v="10"/>
    <s v="Hofdünger"/>
    <x v="1"/>
    <x v="18"/>
    <s v="BESTAETIGT (6)"/>
    <n v="1066.4000000000001"/>
    <n v="825.59999999999991"/>
    <x v="7"/>
    <x v="6"/>
    <n v="1.0664"/>
    <n v="0.82559999999999989"/>
    <n v="0.35546666666666665"/>
    <n v="0.27519999999999994"/>
  </r>
  <r>
    <x v="19"/>
    <x v="10"/>
    <s v="Hofdünger"/>
    <x v="1"/>
    <x v="9"/>
    <s v="BESTAETIGT (6)"/>
    <n v="48758.149999999965"/>
    <n v="37245.389999999992"/>
    <x v="118"/>
    <x v="6"/>
    <n v="48.758149999999965"/>
    <n v="37.245389999999993"/>
    <n v="0.43148805309734484"/>
    <n v="0.32960522123893798"/>
  </r>
  <r>
    <x v="19"/>
    <x v="10"/>
    <s v="Hofdünger"/>
    <x v="1"/>
    <x v="10"/>
    <s v="BESTAETIGT (6)"/>
    <n v="15560.730000000003"/>
    <n v="13714.850000000002"/>
    <x v="76"/>
    <x v="6"/>
    <n v="15.560730000000003"/>
    <n v="13.714850000000002"/>
    <n v="0.45766852941176478"/>
    <n v="0.40337794117647063"/>
  </r>
  <r>
    <x v="19"/>
    <x v="10"/>
    <s v="Hofdünger"/>
    <x v="1"/>
    <x v="11"/>
    <s v="BESTAETIGT (6)"/>
    <n v="14321.55"/>
    <n v="9700.2499999999982"/>
    <x v="86"/>
    <x v="6"/>
    <n v="14.321549999999998"/>
    <n v="9.7002499999999987"/>
    <n v="0.18844144736842103"/>
    <n v="0.12763486842105262"/>
  </r>
  <r>
    <x v="19"/>
    <x v="10"/>
    <s v="Hofdünger"/>
    <x v="1"/>
    <x v="12"/>
    <s v="BESTAETIGT (6)"/>
    <n v="51773.329999999994"/>
    <n v="27381.610000000004"/>
    <x v="81"/>
    <x v="6"/>
    <n v="51.773329999999994"/>
    <n v="27.381610000000006"/>
    <n v="0.3521995238095238"/>
    <n v="0.18626945578231296"/>
  </r>
  <r>
    <x v="19"/>
    <x v="10"/>
    <s v="Hofdünger"/>
    <x v="1"/>
    <x v="1"/>
    <s v="BESTAETIGT (6)"/>
    <n v="10624.4"/>
    <n v="5318.16"/>
    <x v="52"/>
    <x v="6"/>
    <n v="10.6244"/>
    <n v="5.3181599999999998"/>
    <n v="0.21248799999999998"/>
    <n v="0.10636319999999999"/>
  </r>
  <r>
    <x v="19"/>
    <x v="10"/>
    <s v="Hofdünger"/>
    <x v="1"/>
    <x v="2"/>
    <s v="BESTAETIGT (6)"/>
    <n v="2152.39"/>
    <n v="940.3"/>
    <x v="20"/>
    <x v="6"/>
    <n v="2.15239"/>
    <n v="0.94029999999999991"/>
    <n v="0.35873166666666667"/>
    <n v="0.15671666666666664"/>
  </r>
  <r>
    <x v="19"/>
    <x v="10"/>
    <s v="Hofdünger"/>
    <x v="1"/>
    <x v="14"/>
    <s v="BESTAETIGT (6)"/>
    <n v="1708.85"/>
    <n v="925.92000000000007"/>
    <x v="20"/>
    <x v="6"/>
    <n v="1.70885"/>
    <n v="0.92592000000000008"/>
    <n v="0.28480833333333333"/>
    <n v="0.15432000000000001"/>
  </r>
  <r>
    <x v="19"/>
    <x v="10"/>
    <s v="Hofdünger"/>
    <x v="1"/>
    <x v="5"/>
    <s v="BESTAETIGT (6)"/>
    <n v="109.2"/>
    <n v="98"/>
    <x v="13"/>
    <x v="6"/>
    <n v="0.10920000000000001"/>
    <n v="9.8000000000000004E-2"/>
    <n v="0.10920000000000001"/>
    <n v="9.8000000000000004E-2"/>
  </r>
  <r>
    <x v="19"/>
    <x v="10"/>
    <s v="Hofdünger"/>
    <x v="1"/>
    <x v="15"/>
    <s v="BESTAETIGT (6)"/>
    <n v="12964.18"/>
    <n v="10649.150000000001"/>
    <x v="19"/>
    <x v="6"/>
    <n v="12.964180000000001"/>
    <n v="10.649150000000002"/>
    <n v="0.92601285714285719"/>
    <n v="0.7606535714285716"/>
  </r>
  <r>
    <x v="19"/>
    <x v="10"/>
    <s v="Hofdünger"/>
    <x v="1"/>
    <x v="17"/>
    <s v="BESTAETIGT (6)"/>
    <n v="296.76"/>
    <n v="98.92"/>
    <x v="10"/>
    <x v="6"/>
    <n v="0.29675999999999997"/>
    <n v="9.8920000000000008E-2"/>
    <n v="0.14837999999999998"/>
    <n v="4.9460000000000004E-2"/>
  </r>
  <r>
    <x v="19"/>
    <x v="10"/>
    <s v="Recyclingdünger"/>
    <x v="2"/>
    <x v="16"/>
    <s v="BESTAETIGT (6)"/>
    <n v="93352.959999999963"/>
    <n v="46308.880000000005"/>
    <x v="415"/>
    <x v="6"/>
    <n v="93.352959999999968"/>
    <n v="46.308880000000002"/>
    <n v="0.37192414342629471"/>
    <n v="0.1844975298804781"/>
  </r>
  <r>
    <x v="19"/>
    <x v="10"/>
    <s v="(Leer)"/>
    <x v="4"/>
    <x v="23"/>
    <s v="BESTAETIGT (6)"/>
    <n v="46560.05"/>
    <n v="39666.47"/>
    <x v="327"/>
    <x v="6"/>
    <n v="46.560050000000004"/>
    <n v="39.666470000000004"/>
    <n v="0.44342904761904767"/>
    <n v="0.37777590476190481"/>
  </r>
  <r>
    <x v="19"/>
    <x v="12"/>
    <s v="Hofdünger"/>
    <x v="0"/>
    <x v="0"/>
    <s v="BESTAETIGT (6)"/>
    <n v="14308.750000000004"/>
    <n v="5837.7599999999984"/>
    <x v="105"/>
    <x v="6"/>
    <n v="14.308750000000003"/>
    <n v="5.8377599999999985"/>
    <n v="0.37654605263157903"/>
    <n v="0.15362526315789471"/>
  </r>
  <r>
    <x v="19"/>
    <x v="12"/>
    <s v="Hofdünger"/>
    <x v="0"/>
    <x v="1"/>
    <s v="BESTAETIGT (6)"/>
    <n v="6271.6"/>
    <n v="2581.8000000000006"/>
    <x v="25"/>
    <x v="6"/>
    <n v="6.2716000000000003"/>
    <n v="2.5818000000000008"/>
    <n v="0.24121538461538464"/>
    <n v="9.9300000000000027E-2"/>
  </r>
  <r>
    <x v="19"/>
    <x v="12"/>
    <s v="Hofdünger"/>
    <x v="0"/>
    <x v="3"/>
    <s v="BESTAETIGT (6)"/>
    <n v="1796.1999999999998"/>
    <n v="897.95"/>
    <x v="2"/>
    <x v="6"/>
    <n v="1.7961999999999998"/>
    <n v="0.89795000000000003"/>
    <n v="0.44904999999999995"/>
    <n v="0.22448750000000001"/>
  </r>
  <r>
    <x v="19"/>
    <x v="12"/>
    <s v="Hofdünger"/>
    <x v="0"/>
    <x v="4"/>
    <s v="BESTAETIGT (6)"/>
    <n v="20550.260000000006"/>
    <n v="8617.9699999999993"/>
    <x v="131"/>
    <x v="6"/>
    <n v="20.550260000000005"/>
    <n v="8.6179699999999997"/>
    <n v="0.38056037037037044"/>
    <n v="0.15959203703703703"/>
  </r>
  <r>
    <x v="19"/>
    <x v="12"/>
    <s v="Hofdünger"/>
    <x v="0"/>
    <x v="5"/>
    <s v="BESTAETIGT (6)"/>
    <n v="2553.9400000000005"/>
    <n v="1341.1"/>
    <x v="51"/>
    <x v="6"/>
    <n v="2.5539400000000003"/>
    <n v="1.3411"/>
    <n v="0.21282833333333337"/>
    <n v="0.11175833333333333"/>
  </r>
  <r>
    <x v="19"/>
    <x v="12"/>
    <s v="Hofdünger"/>
    <x v="0"/>
    <x v="6"/>
    <s v="BESTAETIGT (6)"/>
    <n v="5177.7800000000007"/>
    <n v="2452.7600000000002"/>
    <x v="28"/>
    <x v="6"/>
    <n v="5.1777800000000003"/>
    <n v="2.4527600000000001"/>
    <n v="0.28765444444444443"/>
    <n v="0.13626444444444444"/>
  </r>
  <r>
    <x v="19"/>
    <x v="12"/>
    <s v="Hofdünger"/>
    <x v="1"/>
    <x v="0"/>
    <s v="BESTAETIGT (6)"/>
    <n v="288"/>
    <n v="168"/>
    <x v="13"/>
    <x v="6"/>
    <n v="0.28799999999999998"/>
    <n v="0.16800000000000001"/>
    <n v="0.28799999999999998"/>
    <n v="0.16800000000000001"/>
  </r>
  <r>
    <x v="19"/>
    <x v="12"/>
    <s v="Hofdünger"/>
    <x v="1"/>
    <x v="8"/>
    <s v="BESTAETIGT (6)"/>
    <n v="372"/>
    <n v="186"/>
    <x v="10"/>
    <x v="6"/>
    <n v="0.372"/>
    <n v="0.186"/>
    <n v="0.186"/>
    <n v="9.2999999999999999E-2"/>
  </r>
  <r>
    <x v="19"/>
    <x v="12"/>
    <s v="Hofdünger"/>
    <x v="1"/>
    <x v="9"/>
    <s v="BESTAETIGT (6)"/>
    <n v="2239.1999999999998"/>
    <n v="1826.3999999999999"/>
    <x v="15"/>
    <x v="6"/>
    <n v="2.2391999999999999"/>
    <n v="1.8263999999999998"/>
    <n v="0.31988571428571427"/>
    <n v="0.26091428571428571"/>
  </r>
  <r>
    <x v="19"/>
    <x v="12"/>
    <s v="Hofdünger"/>
    <x v="1"/>
    <x v="11"/>
    <s v="BESTAETIGT (6)"/>
    <n v="660.96"/>
    <n v="486"/>
    <x v="13"/>
    <x v="6"/>
    <n v="0.66095999999999999"/>
    <n v="0.48599999999999999"/>
    <n v="0.66095999999999999"/>
    <n v="0.48599999999999999"/>
  </r>
  <r>
    <x v="19"/>
    <x v="12"/>
    <s v="Hofdünger"/>
    <x v="1"/>
    <x v="12"/>
    <s v="BESTAETIGT (6)"/>
    <n v="4761.6000000000004"/>
    <n v="2529.6000000000004"/>
    <x v="15"/>
    <x v="6"/>
    <n v="4.7616000000000005"/>
    <n v="2.5296000000000003"/>
    <n v="0.68022857142857152"/>
    <n v="0.36137142857142862"/>
  </r>
  <r>
    <x v="19"/>
    <x v="12"/>
    <s v="Hofdünger"/>
    <x v="1"/>
    <x v="1"/>
    <s v="BESTAETIGT (6)"/>
    <n v="1141.04"/>
    <n v="693.3"/>
    <x v="7"/>
    <x v="6"/>
    <n v="1.1410400000000001"/>
    <n v="0.69329999999999992"/>
    <n v="0.38034666666666667"/>
    <n v="0.23109999999999997"/>
  </r>
  <r>
    <x v="19"/>
    <x v="12"/>
    <s v="Hofdünger"/>
    <x v="1"/>
    <x v="5"/>
    <s v="BESTAETIGT (6)"/>
    <n v="232.05"/>
    <n v="208.25"/>
    <x v="13"/>
    <x v="6"/>
    <n v="0.23205000000000001"/>
    <n v="0.20824999999999999"/>
    <n v="0.23205000000000001"/>
    <n v="0.20824999999999999"/>
  </r>
  <r>
    <x v="19"/>
    <x v="12"/>
    <s v="Recyclingdünger"/>
    <x v="2"/>
    <x v="16"/>
    <s v="BESTAETIGT (6)"/>
    <n v="5626.7999999999993"/>
    <n v="2629.3999999999996"/>
    <x v="27"/>
    <x v="6"/>
    <n v="5.6267999999999994"/>
    <n v="2.6293999999999995"/>
    <n v="0.43283076923076919"/>
    <n v="0.20226153846153844"/>
  </r>
  <r>
    <x v="19"/>
    <x v="12"/>
    <s v="(Leer)"/>
    <x v="4"/>
    <x v="23"/>
    <s v="BESTAETIGT (6)"/>
    <n v="1419.6"/>
    <n v="1417.6"/>
    <x v="18"/>
    <x v="6"/>
    <n v="1.4196"/>
    <n v="1.4176"/>
    <n v="0.28392000000000001"/>
    <n v="0.28351999999999999"/>
  </r>
  <r>
    <x v="20"/>
    <x v="24"/>
    <s v="Hofdünger"/>
    <x v="0"/>
    <x v="0"/>
    <s v="BESTAETIGT (6)"/>
    <n v="70955.250000000087"/>
    <n v="21105.310000000023"/>
    <x v="151"/>
    <x v="6"/>
    <n v="70.955250000000092"/>
    <n v="21.105310000000024"/>
    <n v="0.40087711864406833"/>
    <n v="0.11923903954802273"/>
  </r>
  <r>
    <x v="20"/>
    <x v="24"/>
    <s v="Hofdünger"/>
    <x v="0"/>
    <x v="1"/>
    <s v="BESTAETIGT (6)"/>
    <n v="20881.599999999999"/>
    <n v="8594.8999999999978"/>
    <x v="105"/>
    <x v="6"/>
    <n v="20.881599999999999"/>
    <n v="8.5948999999999973"/>
    <n v="0.54951578947368418"/>
    <n v="0.22618157894736834"/>
  </r>
  <r>
    <x v="20"/>
    <x v="24"/>
    <s v="Hofdünger"/>
    <x v="0"/>
    <x v="3"/>
    <s v="BESTAETIGT (6)"/>
    <n v="8973.5600000000013"/>
    <n v="3505.3"/>
    <x v="63"/>
    <x v="6"/>
    <n v="8.9735600000000009"/>
    <n v="3.5053000000000001"/>
    <n v="0.28946967741935486"/>
    <n v="0.1130741935483871"/>
  </r>
  <r>
    <x v="20"/>
    <x v="24"/>
    <s v="Hofdünger"/>
    <x v="0"/>
    <x v="5"/>
    <s v="BESTAETIGT (6)"/>
    <n v="5651"/>
    <n v="3754"/>
    <x v="41"/>
    <x v="6"/>
    <n v="5.6509999999999998"/>
    <n v="3.754"/>
    <n v="0.5137272727272727"/>
    <n v="0.34127272727272728"/>
  </r>
  <r>
    <x v="20"/>
    <x v="24"/>
    <s v="Hofdünger"/>
    <x v="0"/>
    <x v="6"/>
    <s v="BESTAETIGT (6)"/>
    <n v="392"/>
    <n v="180"/>
    <x v="13"/>
    <x v="6"/>
    <n v="0.39200000000000002"/>
    <n v="0.18"/>
    <n v="0.39200000000000002"/>
    <n v="0.18"/>
  </r>
  <r>
    <x v="20"/>
    <x v="24"/>
    <s v="Hofdünger"/>
    <x v="1"/>
    <x v="9"/>
    <s v="BESTAETIGT (6)"/>
    <n v="3326.4000000000005"/>
    <n v="2692.8"/>
    <x v="41"/>
    <x v="6"/>
    <n v="3.3264000000000005"/>
    <n v="2.6928000000000001"/>
    <n v="0.30240000000000006"/>
    <n v="0.24480000000000002"/>
  </r>
  <r>
    <x v="20"/>
    <x v="24"/>
    <s v="Hofdünger"/>
    <x v="1"/>
    <x v="11"/>
    <s v="BESTAETIGT (6)"/>
    <n v="3192.4800000000005"/>
    <n v="1848"/>
    <x v="25"/>
    <x v="6"/>
    <n v="3.1924800000000007"/>
    <n v="1.8480000000000001"/>
    <n v="0.12278769230769233"/>
    <n v="7.1076923076923079E-2"/>
  </r>
  <r>
    <x v="20"/>
    <x v="24"/>
    <s v="Hofdünger"/>
    <x v="1"/>
    <x v="1"/>
    <s v="BESTAETIGT (6)"/>
    <n v="3967.1600000000008"/>
    <n v="2212.1999999999998"/>
    <x v="68"/>
    <x v="6"/>
    <n v="3.9671600000000007"/>
    <n v="2.2121999999999997"/>
    <n v="9.0162727272727283E-2"/>
    <n v="5.0277272727272719E-2"/>
  </r>
  <r>
    <x v="20"/>
    <x v="24"/>
    <s v="Hofdünger"/>
    <x v="1"/>
    <x v="2"/>
    <s v="BESTAETIGT (6)"/>
    <n v="486"/>
    <n v="207.6"/>
    <x v="13"/>
    <x v="6"/>
    <n v="0.48599999999999999"/>
    <n v="0.20760000000000001"/>
    <n v="0.48599999999999999"/>
    <n v="0.20760000000000001"/>
  </r>
  <r>
    <x v="20"/>
    <x v="24"/>
    <s v="Hofdünger"/>
    <x v="1"/>
    <x v="14"/>
    <s v="BESTAETIGT (6)"/>
    <n v="205"/>
    <n v="92.5"/>
    <x v="13"/>
    <x v="6"/>
    <n v="0.20499999999999999"/>
    <n v="9.2499999999999999E-2"/>
    <n v="0.20499999999999999"/>
    <n v="9.2499999999999999E-2"/>
  </r>
  <r>
    <x v="20"/>
    <x v="24"/>
    <s v="Hofdünger"/>
    <x v="1"/>
    <x v="5"/>
    <s v="BESTAETIGT (6)"/>
    <n v="709.8"/>
    <n v="637"/>
    <x v="7"/>
    <x v="6"/>
    <n v="0.70979999999999999"/>
    <n v="0.63700000000000001"/>
    <n v="0.2366"/>
    <n v="0.21233333333333335"/>
  </r>
  <r>
    <x v="20"/>
    <x v="24"/>
    <s v="Hofdünger"/>
    <x v="1"/>
    <x v="17"/>
    <s v="BESTAETIGT (6)"/>
    <n v="524.80000000000007"/>
    <n v="236.79999999999998"/>
    <x v="18"/>
    <x v="6"/>
    <n v="0.52480000000000004"/>
    <n v="0.23679999999999998"/>
    <n v="0.10496000000000001"/>
    <n v="4.7359999999999999E-2"/>
  </r>
  <r>
    <x v="20"/>
    <x v="24"/>
    <s v="Recyclingdünger"/>
    <x v="2"/>
    <x v="16"/>
    <s v="BESTAETIGT (6)"/>
    <n v="7717.88"/>
    <n v="2466.16"/>
    <x v="21"/>
    <x v="6"/>
    <n v="7.7178800000000001"/>
    <n v="2.4661599999999999"/>
    <n v="0.96473500000000001"/>
    <n v="0.30826999999999999"/>
  </r>
  <r>
    <x v="20"/>
    <x v="12"/>
    <s v="Hofdünger"/>
    <x v="0"/>
    <x v="0"/>
    <s v="BESTAETIGT (6)"/>
    <n v="372.78000000000003"/>
    <n v="115.14000000000001"/>
    <x v="47"/>
    <x v="6"/>
    <n v="0.37278000000000006"/>
    <n v="0.11514000000000002"/>
    <n v="2.3298750000000003E-2"/>
    <n v="7.1962500000000013E-3"/>
  </r>
  <r>
    <x v="21"/>
    <x v="4"/>
    <s v="Hofdünger"/>
    <x v="0"/>
    <x v="1"/>
    <s v="BESTAETIGT (6)"/>
    <n v="118.8"/>
    <n v="48.6"/>
    <x v="13"/>
    <x v="6"/>
    <n v="0.1188"/>
    <n v="4.8600000000000004E-2"/>
    <n v="0.1188"/>
    <n v="4.8600000000000004E-2"/>
  </r>
  <r>
    <x v="21"/>
    <x v="20"/>
    <s v="Hofdünger"/>
    <x v="0"/>
    <x v="4"/>
    <s v="BESTAETIGT (6)"/>
    <n v="1740"/>
    <n v="687.3"/>
    <x v="11"/>
    <x v="6"/>
    <n v="1.74"/>
    <n v="0.68729999999999991"/>
    <n v="0.11600000000000001"/>
    <n v="4.5819999999999993E-2"/>
  </r>
  <r>
    <x v="21"/>
    <x v="23"/>
    <s v="Hofdünger"/>
    <x v="0"/>
    <x v="1"/>
    <s v="BESTAETIGT (6)"/>
    <n v="419.6"/>
    <n v="141.30000000000001"/>
    <x v="7"/>
    <x v="6"/>
    <n v="0.41960000000000003"/>
    <n v="0.14130000000000001"/>
    <n v="0.13986666666666667"/>
    <n v="4.7100000000000003E-2"/>
  </r>
  <r>
    <x v="21"/>
    <x v="23"/>
    <s v="Hofdünger"/>
    <x v="0"/>
    <x v="1"/>
    <s v="SPAETER_ERFASST (9)"/>
    <n v="250.5"/>
    <n v="95.78"/>
    <x v="10"/>
    <x v="6"/>
    <n v="0.2505"/>
    <n v="9.5780000000000004E-2"/>
    <n v="0.12525"/>
    <n v="4.7890000000000002E-2"/>
  </r>
  <r>
    <x v="21"/>
    <x v="23"/>
    <s v="Hofdünger"/>
    <x v="0"/>
    <x v="3"/>
    <s v="BESTAETIGT (6)"/>
    <n v="525.6"/>
    <n v="205.2"/>
    <x v="10"/>
    <x v="6"/>
    <n v="0.52560000000000007"/>
    <n v="0.20519999999999999"/>
    <n v="0.26280000000000003"/>
    <n v="0.1026"/>
  </r>
  <r>
    <x v="21"/>
    <x v="23"/>
    <s v="Hofdünger"/>
    <x v="0"/>
    <x v="4"/>
    <s v="BESTAETIGT (6)"/>
    <n v="14613.900000000001"/>
    <n v="5205.26"/>
    <x v="244"/>
    <x v="6"/>
    <n v="14.613900000000001"/>
    <n v="5.20526"/>
    <n v="0.26570727272727274"/>
    <n v="9.4641090909090911E-2"/>
  </r>
  <r>
    <x v="21"/>
    <x v="23"/>
    <s v="Hofdünger"/>
    <x v="1"/>
    <x v="10"/>
    <s v="BESTAETIGT (6)"/>
    <n v="472.5"/>
    <n v="525"/>
    <x v="7"/>
    <x v="6"/>
    <n v="0.47249999999999998"/>
    <n v="0.52500000000000002"/>
    <n v="0.1575"/>
    <n v="0.17500000000000002"/>
  </r>
  <r>
    <x v="21"/>
    <x v="23"/>
    <s v="Hofdünger"/>
    <x v="1"/>
    <x v="11"/>
    <s v="BESTAETIGT (6)"/>
    <n v="183.6"/>
    <n v="135"/>
    <x v="13"/>
    <x v="6"/>
    <n v="0.18359999999999999"/>
    <n v="0.13500000000000001"/>
    <n v="0.18359999999999999"/>
    <n v="0.13500000000000001"/>
  </r>
  <r>
    <x v="21"/>
    <x v="23"/>
    <s v="Hofdünger"/>
    <x v="1"/>
    <x v="1"/>
    <s v="BESTAETIGT (6)"/>
    <n v="611.47"/>
    <n v="339.75"/>
    <x v="7"/>
    <x v="6"/>
    <n v="0.61147000000000007"/>
    <n v="0.33975"/>
    <n v="0.20382333333333336"/>
    <n v="0.11325"/>
  </r>
  <r>
    <x v="22"/>
    <x v="0"/>
    <s v="Hofdünger"/>
    <x v="0"/>
    <x v="0"/>
    <s v="BESTAETIGT (6)"/>
    <n v="4277.5"/>
    <n v="1622.5"/>
    <x v="20"/>
    <x v="6"/>
    <n v="4.2774999999999999"/>
    <n v="1.6225000000000001"/>
    <n v="0.71291666666666664"/>
    <n v="0.27041666666666669"/>
  </r>
  <r>
    <x v="22"/>
    <x v="0"/>
    <s v="Hofdünger"/>
    <x v="0"/>
    <x v="1"/>
    <s v="BESTAETIGT (6)"/>
    <n v="1296.4000000000001"/>
    <n v="531.6"/>
    <x v="2"/>
    <x v="6"/>
    <n v="1.2964"/>
    <n v="0.53160000000000007"/>
    <n v="0.3241"/>
    <n v="0.13290000000000002"/>
  </r>
  <r>
    <x v="22"/>
    <x v="0"/>
    <s v="Hofdünger"/>
    <x v="0"/>
    <x v="2"/>
    <s v="BESTAETIGT (6)"/>
    <n v="204"/>
    <n v="81.599999999999994"/>
    <x v="13"/>
    <x v="6"/>
    <n v="0.20399999999999999"/>
    <n v="8.1599999999999992E-2"/>
    <n v="0.20399999999999999"/>
    <n v="8.1599999999999992E-2"/>
  </r>
  <r>
    <x v="22"/>
    <x v="0"/>
    <s v="Hofdünger"/>
    <x v="0"/>
    <x v="4"/>
    <s v="BESTAETIGT (6)"/>
    <n v="2017.86"/>
    <n v="975.21"/>
    <x v="7"/>
    <x v="6"/>
    <n v="2.0178599999999998"/>
    <n v="0.97521000000000002"/>
    <n v="0.67261999999999988"/>
    <n v="0.32507000000000003"/>
  </r>
  <r>
    <x v="22"/>
    <x v="0"/>
    <s v="Hofdünger"/>
    <x v="0"/>
    <x v="6"/>
    <s v="BESTAETIGT (6)"/>
    <n v="10880.36"/>
    <n v="4154.3099999999995"/>
    <x v="82"/>
    <x v="6"/>
    <n v="10.880360000000001"/>
    <n v="4.1543099999999997"/>
    <n v="0.51811238095238099"/>
    <n v="0.1978242857142857"/>
  </r>
  <r>
    <x v="22"/>
    <x v="0"/>
    <s v="Hofdünger"/>
    <x v="1"/>
    <x v="8"/>
    <s v="BESTAETIGT (6)"/>
    <n v="642.6"/>
    <n v="163.19999999999999"/>
    <x v="10"/>
    <x v="6"/>
    <n v="0.64260000000000006"/>
    <n v="0.16319999999999998"/>
    <n v="0.32130000000000003"/>
    <n v="8.1599999999999992E-2"/>
  </r>
  <r>
    <x v="22"/>
    <x v="0"/>
    <s v="Hofdünger"/>
    <x v="1"/>
    <x v="9"/>
    <s v="BESTAETIGT (6)"/>
    <n v="839.99999999999989"/>
    <n v="680"/>
    <x v="2"/>
    <x v="6"/>
    <n v="0.83999999999999986"/>
    <n v="0.68"/>
    <n v="0.20999999999999996"/>
    <n v="0.17"/>
  </r>
  <r>
    <x v="22"/>
    <x v="0"/>
    <s v="Hofdünger"/>
    <x v="1"/>
    <x v="10"/>
    <s v="BESTAETIGT (6)"/>
    <n v="1800"/>
    <n v="2700"/>
    <x v="13"/>
    <x v="6"/>
    <n v="1.8"/>
    <n v="2.7"/>
    <n v="1.8"/>
    <n v="2.7"/>
  </r>
  <r>
    <x v="22"/>
    <x v="0"/>
    <s v="Hofdünger"/>
    <x v="1"/>
    <x v="12"/>
    <s v="BESTAETIGT (6)"/>
    <n v="480"/>
    <n v="255"/>
    <x v="13"/>
    <x v="6"/>
    <n v="0.48"/>
    <n v="0.255"/>
    <n v="0.48"/>
    <n v="0.255"/>
  </r>
  <r>
    <x v="22"/>
    <x v="0"/>
    <s v="Hofdünger"/>
    <x v="1"/>
    <x v="1"/>
    <s v="BESTAETIGT (6)"/>
    <n v="1747.2"/>
    <n v="772.8"/>
    <x v="13"/>
    <x v="6"/>
    <n v="1.7472000000000001"/>
    <n v="0.77279999999999993"/>
    <n v="1.7472000000000001"/>
    <n v="0.77279999999999993"/>
  </r>
  <r>
    <x v="22"/>
    <x v="0"/>
    <s v="Hofdünger"/>
    <x v="1"/>
    <x v="2"/>
    <s v="BESTAETIGT (6)"/>
    <n v="810"/>
    <n v="346"/>
    <x v="13"/>
    <x v="6"/>
    <n v="0.81"/>
    <n v="0.34599999999999997"/>
    <n v="0.81"/>
    <n v="0.34599999999999997"/>
  </r>
  <r>
    <x v="22"/>
    <x v="0"/>
    <s v="Recyclingdünger"/>
    <x v="2"/>
    <x v="16"/>
    <s v="BESTAETIGT (6)"/>
    <n v="11399.5"/>
    <n v="3291.9"/>
    <x v="27"/>
    <x v="6"/>
    <n v="11.3995"/>
    <n v="3.2919"/>
    <n v="0.87688461538461537"/>
    <n v="0.25322307692307694"/>
  </r>
  <r>
    <x v="22"/>
    <x v="1"/>
    <s v="Recyclingdünger"/>
    <x v="2"/>
    <x v="16"/>
    <s v="BESTAETIGT (6)"/>
    <n v="820"/>
    <n v="200"/>
    <x v="13"/>
    <x v="6"/>
    <n v="0.82"/>
    <n v="0.2"/>
    <n v="0.82"/>
    <n v="0.2"/>
  </r>
  <r>
    <x v="22"/>
    <x v="18"/>
    <s v="Recyclingdünger"/>
    <x v="2"/>
    <x v="16"/>
    <s v="BESTAETIGT (6)"/>
    <n v="1104"/>
    <n v="504"/>
    <x v="13"/>
    <x v="6"/>
    <n v="1.1040000000000001"/>
    <n v="0.504"/>
    <n v="1.1040000000000001"/>
    <n v="0.504"/>
  </r>
  <r>
    <x v="22"/>
    <x v="15"/>
    <s v="Hofdünger"/>
    <x v="1"/>
    <x v="11"/>
    <s v="BESTAETIGT (6)"/>
    <n v="163.19999999999999"/>
    <n v="120"/>
    <x v="13"/>
    <x v="6"/>
    <n v="0.16319999999999998"/>
    <n v="0.12"/>
    <n v="0.16319999999999998"/>
    <n v="0.12"/>
  </r>
  <r>
    <x v="22"/>
    <x v="15"/>
    <s v="Hofdünger"/>
    <x v="1"/>
    <x v="12"/>
    <s v="BESTAETIGT (6)"/>
    <n v="768"/>
    <n v="408"/>
    <x v="13"/>
    <x v="6"/>
    <n v="0.76800000000000002"/>
    <n v="0.40799999999999997"/>
    <n v="0.76800000000000002"/>
    <n v="0.40799999999999997"/>
  </r>
  <r>
    <x v="22"/>
    <x v="2"/>
    <s v="Hofdünger"/>
    <x v="0"/>
    <x v="0"/>
    <s v="BESTAETIGT (6)"/>
    <n v="158902.26999999999"/>
    <n v="55258.27"/>
    <x v="246"/>
    <x v="6"/>
    <n v="158.90226999999999"/>
    <n v="55.258269999999996"/>
    <n v="0.98697062111801237"/>
    <n v="0.34321906832298132"/>
  </r>
  <r>
    <x v="22"/>
    <x v="2"/>
    <s v="Hofdünger"/>
    <x v="0"/>
    <x v="1"/>
    <s v="BESTAETIGT (6)"/>
    <n v="151376.40000000005"/>
    <n v="64453.000000000015"/>
    <x v="181"/>
    <x v="6"/>
    <n v="151.37640000000005"/>
    <n v="64.453000000000017"/>
    <n v="0.70081666666666687"/>
    <n v="0.29839351851851859"/>
  </r>
  <r>
    <x v="22"/>
    <x v="2"/>
    <s v="Hofdünger"/>
    <x v="0"/>
    <x v="2"/>
    <s v="BESTAETIGT (6)"/>
    <n v="4910.55"/>
    <n v="1891.45"/>
    <x v="23"/>
    <x v="6"/>
    <n v="4.9105499999999997"/>
    <n v="1.8914500000000001"/>
    <n v="0.54561666666666664"/>
    <n v="0.21016111111111113"/>
  </r>
  <r>
    <x v="22"/>
    <x v="2"/>
    <s v="Hofdünger"/>
    <x v="0"/>
    <x v="3"/>
    <s v="BESTAETIGT (6)"/>
    <n v="180"/>
    <n v="105"/>
    <x v="10"/>
    <x v="6"/>
    <n v="0.18"/>
    <n v="0.105"/>
    <n v="0.09"/>
    <n v="5.2499999999999998E-2"/>
  </r>
  <r>
    <x v="22"/>
    <x v="2"/>
    <s v="Hofdünger"/>
    <x v="0"/>
    <x v="4"/>
    <s v="BESTAETIGT (6)"/>
    <n v="42842.239999999998"/>
    <n v="20326.399999999998"/>
    <x v="234"/>
    <x v="6"/>
    <n v="42.842239999999997"/>
    <n v="20.3264"/>
    <n v="0.54925948717948714"/>
    <n v="0.26059487179487179"/>
  </r>
  <r>
    <x v="22"/>
    <x v="2"/>
    <s v="Hofdünger"/>
    <x v="0"/>
    <x v="5"/>
    <s v="BESTAETIGT (6)"/>
    <n v="10046.299999999999"/>
    <n v="6771.7"/>
    <x v="47"/>
    <x v="6"/>
    <n v="10.046299999999999"/>
    <n v="6.7717000000000001"/>
    <n v="0.62789374999999992"/>
    <n v="0.42323125"/>
  </r>
  <r>
    <x v="22"/>
    <x v="2"/>
    <s v="Hofdünger"/>
    <x v="0"/>
    <x v="6"/>
    <s v="BESTAETIGT (6)"/>
    <n v="48592.19000000001"/>
    <n v="26439.290000000005"/>
    <x v="103"/>
    <x v="6"/>
    <n v="48.592190000000009"/>
    <n v="26.439290000000003"/>
    <n v="1.3497830555555559"/>
    <n v="0.73442472222222233"/>
  </r>
  <r>
    <x v="22"/>
    <x v="2"/>
    <s v="Hofdünger"/>
    <x v="1"/>
    <x v="8"/>
    <s v="BESTAETIGT (6)"/>
    <n v="4672.2"/>
    <n v="1260.4000000000001"/>
    <x v="20"/>
    <x v="6"/>
    <n v="4.6722000000000001"/>
    <n v="1.2604000000000002"/>
    <n v="0.77870000000000006"/>
    <n v="0.21006666666666671"/>
  </r>
  <r>
    <x v="22"/>
    <x v="2"/>
    <s v="Hofdünger"/>
    <x v="1"/>
    <x v="9"/>
    <s v="BESTAETIGT (6)"/>
    <n v="5737.6"/>
    <n v="5115.2"/>
    <x v="15"/>
    <x v="6"/>
    <n v="5.7376000000000005"/>
    <n v="5.1151999999999997"/>
    <n v="0.81965714285714297"/>
    <n v="0.73074285714285714"/>
  </r>
  <r>
    <x v="22"/>
    <x v="2"/>
    <s v="Hofdünger"/>
    <x v="1"/>
    <x v="10"/>
    <s v="BESTAETIGT (6)"/>
    <n v="12072.79"/>
    <n v="13764.58"/>
    <x v="15"/>
    <x v="6"/>
    <n v="12.072790000000001"/>
    <n v="13.76458"/>
    <n v="1.7246842857142859"/>
    <n v="1.9663685714285715"/>
  </r>
  <r>
    <x v="22"/>
    <x v="2"/>
    <s v="Hofdünger"/>
    <x v="1"/>
    <x v="11"/>
    <s v="BESTAETIGT (6)"/>
    <n v="10478.400000000001"/>
    <n v="6240"/>
    <x v="80"/>
    <x v="6"/>
    <n v="10.478400000000001"/>
    <n v="6.24"/>
    <n v="0.52392000000000005"/>
    <n v="0.312"/>
  </r>
  <r>
    <x v="22"/>
    <x v="2"/>
    <s v="Hofdünger"/>
    <x v="1"/>
    <x v="12"/>
    <s v="BESTAETIGT (6)"/>
    <n v="18925.899999999998"/>
    <n v="9926.4000000000015"/>
    <x v="63"/>
    <x v="6"/>
    <n v="18.925899999999999"/>
    <n v="9.926400000000001"/>
    <n v="0.61051290322580642"/>
    <n v="0.32020645161290323"/>
  </r>
  <r>
    <x v="22"/>
    <x v="2"/>
    <s v="Hofdünger"/>
    <x v="1"/>
    <x v="1"/>
    <s v="BESTAETIGT (6)"/>
    <n v="49958.840000000004"/>
    <n v="26181.100000000002"/>
    <x v="201"/>
    <x v="6"/>
    <n v="49.958840000000002"/>
    <n v="26.181100000000001"/>
    <n v="0.40289387096774193"/>
    <n v="0.21113790322580644"/>
  </r>
  <r>
    <x v="22"/>
    <x v="2"/>
    <s v="Hofdünger"/>
    <x v="1"/>
    <x v="2"/>
    <s v="BESTAETIGT (6)"/>
    <n v="20776.5"/>
    <n v="8874.9"/>
    <x v="127"/>
    <x v="6"/>
    <n v="20.776499999999999"/>
    <n v="8.8749000000000002"/>
    <n v="0.49467857142857141"/>
    <n v="0.21130714285714286"/>
  </r>
  <r>
    <x v="22"/>
    <x v="2"/>
    <s v="Hofdünger"/>
    <x v="1"/>
    <x v="14"/>
    <s v="BESTAETIGT (6)"/>
    <n v="1582.6"/>
    <n v="714.1"/>
    <x v="2"/>
    <x v="6"/>
    <n v="1.5826"/>
    <n v="0.71410000000000007"/>
    <n v="0.39565"/>
    <n v="0.17852500000000002"/>
  </r>
  <r>
    <x v="22"/>
    <x v="2"/>
    <s v="Hofdünger"/>
    <x v="1"/>
    <x v="4"/>
    <s v="BESTAETIGT (6)"/>
    <n v="218.4"/>
    <n v="196"/>
    <x v="13"/>
    <x v="6"/>
    <n v="0.21840000000000001"/>
    <n v="0.19600000000000001"/>
    <n v="0.21840000000000001"/>
    <n v="0.19600000000000001"/>
  </r>
  <r>
    <x v="22"/>
    <x v="2"/>
    <s v="Recyclingdünger"/>
    <x v="2"/>
    <x v="16"/>
    <s v="BESTAETIGT (6)"/>
    <n v="228200.47000000012"/>
    <n v="96025.859999999986"/>
    <x v="416"/>
    <x v="6"/>
    <n v="228.20047000000011"/>
    <n v="96.02585999999998"/>
    <n v="1.0663573364485985"/>
    <n v="0.44871897196261673"/>
  </r>
  <r>
    <x v="22"/>
    <x v="2"/>
    <s v="(Leer)"/>
    <x v="4"/>
    <x v="23"/>
    <s v="BESTAETIGT (6)"/>
    <n v="15149.3"/>
    <n v="16029.650000000001"/>
    <x v="8"/>
    <x v="6"/>
    <n v="15.149299999999998"/>
    <n v="16.02965"/>
    <n v="0.79733157894736839"/>
    <n v="0.8436657894736842"/>
  </r>
  <r>
    <x v="22"/>
    <x v="25"/>
    <s v="Hofdünger"/>
    <x v="0"/>
    <x v="4"/>
    <s v="BESTAETIGT (6)"/>
    <n v="208"/>
    <n v="114.4"/>
    <x v="10"/>
    <x v="6"/>
    <n v="0.20799999999999999"/>
    <n v="0.1144"/>
    <n v="0.104"/>
    <n v="5.7200000000000001E-2"/>
  </r>
  <r>
    <x v="22"/>
    <x v="25"/>
    <s v="Hofdünger"/>
    <x v="1"/>
    <x v="1"/>
    <s v="BESTAETIGT (6)"/>
    <n v="84.5"/>
    <n v="56.25"/>
    <x v="13"/>
    <x v="6"/>
    <n v="8.4500000000000006E-2"/>
    <n v="5.6250000000000001E-2"/>
    <n v="8.4500000000000006E-2"/>
    <n v="5.6250000000000001E-2"/>
  </r>
  <r>
    <x v="22"/>
    <x v="25"/>
    <s v="Recyclingdünger"/>
    <x v="2"/>
    <x v="16"/>
    <s v="BESTAETIGT (6)"/>
    <n v="10908.199999999997"/>
    <n v="4936.5999999999985"/>
    <x v="28"/>
    <x v="6"/>
    <n v="10.908199999999997"/>
    <n v="4.9365999999999985"/>
    <n v="0.60601111111111094"/>
    <n v="0.27425555555555547"/>
  </r>
  <r>
    <x v="22"/>
    <x v="25"/>
    <s v="(Leer)"/>
    <x v="4"/>
    <x v="23"/>
    <s v="BESTAETIGT (6)"/>
    <n v="845"/>
    <n v="975"/>
    <x v="13"/>
    <x v="6"/>
    <n v="0.84499999999999997"/>
    <n v="0.97499999999999998"/>
    <n v="0.84499999999999997"/>
    <n v="0.97499999999999998"/>
  </r>
  <r>
    <x v="23"/>
    <x v="0"/>
    <s v="Hofdünger"/>
    <x v="1"/>
    <x v="10"/>
    <s v="BESTAETIGT (6)"/>
    <n v="2632.5"/>
    <n v="2925"/>
    <x v="13"/>
    <x v="6"/>
    <n v="2.6324999999999998"/>
    <n v="2.9249999999999998"/>
    <n v="2.6324999999999998"/>
    <n v="2.9249999999999998"/>
  </r>
  <r>
    <x v="23"/>
    <x v="0"/>
    <s v="Hofdünger"/>
    <x v="1"/>
    <x v="11"/>
    <s v="BESTAETIGT (6)"/>
    <n v="35.200000000000003"/>
    <n v="20"/>
    <x v="13"/>
    <x v="6"/>
    <n v="3.5200000000000002E-2"/>
    <n v="0.02"/>
    <n v="3.5200000000000002E-2"/>
    <n v="0.02"/>
  </r>
  <r>
    <x v="23"/>
    <x v="0"/>
    <s v="Hofdünger"/>
    <x v="1"/>
    <x v="1"/>
    <s v="BESTAETIGT (6)"/>
    <n v="36.799999999999997"/>
    <n v="16.5"/>
    <x v="13"/>
    <x v="6"/>
    <n v="3.6799999999999999E-2"/>
    <n v="1.6500000000000001E-2"/>
    <n v="3.6799999999999999E-2"/>
    <n v="1.6500000000000001E-2"/>
  </r>
  <r>
    <x v="23"/>
    <x v="0"/>
    <s v="Hofdünger"/>
    <x v="1"/>
    <x v="17"/>
    <s v="BESTAETIGT (6)"/>
    <n v="590"/>
    <n v="350"/>
    <x v="13"/>
    <x v="6"/>
    <n v="0.59"/>
    <n v="0.35"/>
    <n v="0.59"/>
    <n v="0.35"/>
  </r>
  <r>
    <x v="23"/>
    <x v="2"/>
    <s v="Hofdünger"/>
    <x v="1"/>
    <x v="9"/>
    <s v="BESTAETIGT (6)"/>
    <n v="672"/>
    <n v="544"/>
    <x v="13"/>
    <x v="6"/>
    <n v="0.67200000000000004"/>
    <n v="0.54400000000000004"/>
    <n v="0.67200000000000004"/>
    <n v="0.54400000000000004"/>
  </r>
  <r>
    <x v="23"/>
    <x v="2"/>
    <s v="Hofdünger"/>
    <x v="1"/>
    <x v="1"/>
    <s v="BESTAETIGT (6)"/>
    <n v="1291.9000000000001"/>
    <n v="840"/>
    <x v="21"/>
    <x v="6"/>
    <n v="1.2919"/>
    <n v="0.84"/>
    <n v="0.16148750000000001"/>
    <n v="0.105"/>
  </r>
  <r>
    <x v="23"/>
    <x v="25"/>
    <s v="Hofdünger"/>
    <x v="0"/>
    <x v="0"/>
    <s v="BESTAETIGT (6)"/>
    <n v="41561.74"/>
    <n v="15113.36"/>
    <x v="19"/>
    <x v="6"/>
    <n v="41.56174"/>
    <n v="15.11336"/>
    <n v="2.9686957142857144"/>
    <n v="1.0795257142857142"/>
  </r>
  <r>
    <x v="23"/>
    <x v="25"/>
    <s v="Hofdünger"/>
    <x v="0"/>
    <x v="1"/>
    <s v="BESTAETIGT (6)"/>
    <n v="9806"/>
    <n v="4014"/>
    <x v="20"/>
    <x v="6"/>
    <n v="9.8059999999999992"/>
    <n v="4.0140000000000002"/>
    <n v="1.6343333333333332"/>
    <n v="0.66900000000000004"/>
  </r>
  <r>
    <x v="23"/>
    <x v="25"/>
    <s v="Hofdünger"/>
    <x v="0"/>
    <x v="3"/>
    <s v="BESTAETIGT (6)"/>
    <n v="375"/>
    <n v="210"/>
    <x v="13"/>
    <x v="6"/>
    <n v="0.375"/>
    <n v="0.21"/>
    <n v="0.375"/>
    <n v="0.21"/>
  </r>
  <r>
    <x v="23"/>
    <x v="25"/>
    <s v="Hofdünger"/>
    <x v="1"/>
    <x v="9"/>
    <s v="BESTAETIGT (6)"/>
    <n v="13494.000000000004"/>
    <n v="10058.000000000002"/>
    <x v="84"/>
    <x v="6"/>
    <n v="13.494000000000003"/>
    <n v="10.058000000000002"/>
    <n v="0.61336363636363656"/>
    <n v="0.45718181818181824"/>
  </r>
  <r>
    <x v="23"/>
    <x v="25"/>
    <s v="Hofdünger"/>
    <x v="1"/>
    <x v="10"/>
    <s v="BESTAETIGT (6)"/>
    <n v="491.4"/>
    <n v="546"/>
    <x v="27"/>
    <x v="6"/>
    <n v="0.4914"/>
    <n v="0.54600000000000004"/>
    <n v="3.78E-2"/>
    <n v="4.2000000000000003E-2"/>
  </r>
  <r>
    <x v="23"/>
    <x v="25"/>
    <s v="Hofdünger"/>
    <x v="1"/>
    <x v="11"/>
    <s v="BESTAETIGT (6)"/>
    <n v="1673.6800000000005"/>
    <n v="1118"/>
    <x v="55"/>
    <x v="6"/>
    <n v="1.6736800000000005"/>
    <n v="1.1180000000000001"/>
    <n v="7.2768695652173934E-2"/>
    <n v="4.8608695652173919E-2"/>
  </r>
  <r>
    <x v="23"/>
    <x v="25"/>
    <s v="Hofdünger"/>
    <x v="1"/>
    <x v="1"/>
    <s v="BESTAETIGT (6)"/>
    <n v="15467.349999999999"/>
    <n v="9553.1500000000015"/>
    <x v="302"/>
    <x v="6"/>
    <n v="15.467349999999998"/>
    <n v="9.5531500000000023"/>
    <n v="9.3176807228915651E-2"/>
    <n v="5.7549096385542182E-2"/>
  </r>
  <r>
    <x v="23"/>
    <x v="25"/>
    <s v="Hofdünger"/>
    <x v="1"/>
    <x v="2"/>
    <s v="BESTAETIGT (6)"/>
    <n v="546.75"/>
    <n v="233.54999999999998"/>
    <x v="51"/>
    <x v="6"/>
    <n v="0.54674999999999996"/>
    <n v="0.23354999999999998"/>
    <n v="4.5562499999999999E-2"/>
    <n v="1.9462499999999997E-2"/>
  </r>
  <r>
    <x v="23"/>
    <x v="25"/>
    <s v="Hofdünger"/>
    <x v="1"/>
    <x v="14"/>
    <s v="BESTAETIGT (6)"/>
    <n v="1289.45"/>
    <n v="581.82000000000005"/>
    <x v="11"/>
    <x v="6"/>
    <n v="1.28945"/>
    <n v="0.58182"/>
    <n v="8.5963333333333336E-2"/>
    <n v="3.8788000000000003E-2"/>
  </r>
  <r>
    <x v="23"/>
    <x v="25"/>
    <s v="Hofdünger"/>
    <x v="1"/>
    <x v="17"/>
    <s v="BESTAETIGT (6)"/>
    <n v="330.05"/>
    <n v="148.92000000000002"/>
    <x v="2"/>
    <x v="6"/>
    <n v="0.33005000000000001"/>
    <n v="0.14892000000000002"/>
    <n v="8.2512500000000003E-2"/>
    <n v="3.7230000000000006E-2"/>
  </r>
  <r>
    <x v="23"/>
    <x v="25"/>
    <s v="Recyclingdünger"/>
    <x v="2"/>
    <x v="16"/>
    <s v="BESTAETIGT (6)"/>
    <n v="11074.650000000001"/>
    <n v="2815.8800000000006"/>
    <x v="16"/>
    <x v="6"/>
    <n v="11.074650000000002"/>
    <n v="2.8158800000000004"/>
    <n v="1.1074650000000001"/>
    <n v="0.28158800000000006"/>
  </r>
  <r>
    <x v="23"/>
    <x v="25"/>
    <s v="(Leer)"/>
    <x v="4"/>
    <x v="23"/>
    <s v="BESTAETIGT (6)"/>
    <n v="147"/>
    <n v="119"/>
    <x v="7"/>
    <x v="6"/>
    <n v="0.14699999999999999"/>
    <n v="0.11899999999999999"/>
    <n v="4.8999999999999995E-2"/>
    <n v="3.9666666666666663E-2"/>
  </r>
  <r>
    <x v="24"/>
    <x v="4"/>
    <s v="Hofdünger"/>
    <x v="0"/>
    <x v="0"/>
    <s v="BESTAETIGT (6)"/>
    <n v="4928"/>
    <n v="2288"/>
    <x v="51"/>
    <x v="6"/>
    <n v="4.9279999999999999"/>
    <n v="2.2879999999999998"/>
    <n v="0.41066666666666668"/>
    <n v="0.19066666666666665"/>
  </r>
  <r>
    <x v="24"/>
    <x v="4"/>
    <s v="Hofdünger"/>
    <x v="0"/>
    <x v="1"/>
    <s v="BESTAETIGT (6)"/>
    <n v="634"/>
    <n v="262.5"/>
    <x v="7"/>
    <x v="6"/>
    <n v="0.63400000000000001"/>
    <n v="0.26250000000000001"/>
    <n v="0.21133333333333335"/>
    <n v="8.7500000000000008E-2"/>
  </r>
  <r>
    <x v="24"/>
    <x v="4"/>
    <s v="Hofdünger"/>
    <x v="0"/>
    <x v="3"/>
    <s v="BESTAETIGT (6)"/>
    <n v="364.5"/>
    <n v="162"/>
    <x v="13"/>
    <x v="6"/>
    <n v="0.36449999999999999"/>
    <n v="0.16200000000000001"/>
    <n v="0.36449999999999999"/>
    <n v="0.16200000000000001"/>
  </r>
  <r>
    <x v="24"/>
    <x v="4"/>
    <s v="Hofdünger"/>
    <x v="0"/>
    <x v="4"/>
    <s v="BESTAETIGT (6)"/>
    <n v="338.3"/>
    <n v="122.4"/>
    <x v="10"/>
    <x v="6"/>
    <n v="0.33829999999999999"/>
    <n v="0.12240000000000001"/>
    <n v="0.16914999999999999"/>
    <n v="6.1200000000000004E-2"/>
  </r>
  <r>
    <x v="24"/>
    <x v="4"/>
    <s v="Hofdünger"/>
    <x v="0"/>
    <x v="5"/>
    <s v="BESTAETIGT (6)"/>
    <n v="1263.0999999999999"/>
    <n v="676.5"/>
    <x v="21"/>
    <x v="6"/>
    <n v="1.2630999999999999"/>
    <n v="0.67649999999999999"/>
    <n v="0.15788749999999999"/>
    <n v="8.4562499999999999E-2"/>
  </r>
  <r>
    <x v="24"/>
    <x v="6"/>
    <s v="Hofdünger"/>
    <x v="0"/>
    <x v="0"/>
    <s v="BESTAETIGT (6)"/>
    <n v="2388.4"/>
    <n v="1108.9000000000001"/>
    <x v="18"/>
    <x v="6"/>
    <n v="2.3884000000000003"/>
    <n v="1.1089"/>
    <n v="0.47768000000000005"/>
    <n v="0.22178"/>
  </r>
  <r>
    <x v="24"/>
    <x v="6"/>
    <s v="Hofdünger"/>
    <x v="0"/>
    <x v="1"/>
    <s v="BESTAETIGT (6)"/>
    <n v="801"/>
    <n v="332.7"/>
    <x v="7"/>
    <x v="6"/>
    <n v="0.80100000000000005"/>
    <n v="0.3327"/>
    <n v="0.26700000000000002"/>
    <n v="0.1109"/>
  </r>
  <r>
    <x v="24"/>
    <x v="6"/>
    <s v="Hofdünger"/>
    <x v="0"/>
    <x v="3"/>
    <s v="BESTAETIGT (6)"/>
    <n v="832"/>
    <n v="370.5"/>
    <x v="13"/>
    <x v="6"/>
    <n v="0.83199999999999996"/>
    <n v="0.3705"/>
    <n v="0.83199999999999996"/>
    <n v="0.3705"/>
  </r>
  <r>
    <x v="24"/>
    <x v="6"/>
    <s v="Hofdünger"/>
    <x v="0"/>
    <x v="4"/>
    <s v="BESTAETIGT (6)"/>
    <n v="262.5"/>
    <n v="112.5"/>
    <x v="13"/>
    <x v="6"/>
    <n v="0.26250000000000001"/>
    <n v="0.1125"/>
    <n v="0.26250000000000001"/>
    <n v="0.1125"/>
  </r>
  <r>
    <x v="24"/>
    <x v="6"/>
    <s v="Hofdünger"/>
    <x v="0"/>
    <x v="5"/>
    <s v="BESTAETIGT (6)"/>
    <n v="727.92"/>
    <n v="386.64"/>
    <x v="2"/>
    <x v="6"/>
    <n v="0.72792000000000001"/>
    <n v="0.38663999999999998"/>
    <n v="0.18198"/>
    <n v="9.6659999999999996E-2"/>
  </r>
  <r>
    <x v="24"/>
    <x v="6"/>
    <s v="(Leer)"/>
    <x v="4"/>
    <x v="23"/>
    <s v="BESTAETIGT (6)"/>
    <n v="39.83"/>
    <n v="24.57"/>
    <x v="13"/>
    <x v="6"/>
    <n v="3.9829999999999997E-2"/>
    <n v="2.4570000000000002E-2"/>
    <n v="3.9829999999999997E-2"/>
    <n v="2.4570000000000002E-2"/>
  </r>
  <r>
    <x v="24"/>
    <x v="9"/>
    <s v="Hofdünger"/>
    <x v="0"/>
    <x v="4"/>
    <s v="BESTAETIGT (6)"/>
    <n v="2376"/>
    <n v="1152"/>
    <x v="27"/>
    <x v="6"/>
    <n v="2.3759999999999999"/>
    <n v="1.1519999999999999"/>
    <n v="0.18276923076923077"/>
    <n v="8.861538461538461E-2"/>
  </r>
  <r>
    <x v="24"/>
    <x v="9"/>
    <s v="Hofdünger"/>
    <x v="0"/>
    <x v="6"/>
    <s v="BESTAETIGT (6)"/>
    <n v="594"/>
    <n v="276"/>
    <x v="2"/>
    <x v="6"/>
    <n v="0.59399999999999997"/>
    <n v="0.27600000000000002"/>
    <n v="0.14849999999999999"/>
    <n v="6.9000000000000006E-2"/>
  </r>
  <r>
    <x v="24"/>
    <x v="11"/>
    <s v="Hofdünger"/>
    <x v="0"/>
    <x v="0"/>
    <s v="BESTAETIGT (6)"/>
    <n v="72306.000000000015"/>
    <n v="33564.749999999985"/>
    <x v="166"/>
    <x v="6"/>
    <n v="72.306000000000012"/>
    <n v="33.564749999999982"/>
    <n v="0.99049315068493171"/>
    <n v="0.45979109589041073"/>
  </r>
  <r>
    <x v="24"/>
    <x v="11"/>
    <s v="Hofdünger"/>
    <x v="0"/>
    <x v="1"/>
    <s v="BESTAETIGT (6)"/>
    <n v="30838.929999999997"/>
    <n v="13716.980000000001"/>
    <x v="74"/>
    <x v="6"/>
    <n v="30.838929999999998"/>
    <n v="13.716980000000001"/>
    <n v="0.4974020967741935"/>
    <n v="0.22124161290322583"/>
  </r>
  <r>
    <x v="24"/>
    <x v="11"/>
    <s v="Hofdünger"/>
    <x v="0"/>
    <x v="2"/>
    <s v="BESTAETIGT (6)"/>
    <n v="14078.5"/>
    <n v="5758.2400000000007"/>
    <x v="18"/>
    <x v="6"/>
    <n v="14.0785"/>
    <n v="5.7582400000000007"/>
    <n v="2.8157000000000001"/>
    <n v="1.1516480000000002"/>
  </r>
  <r>
    <x v="24"/>
    <x v="11"/>
    <s v="Hofdünger"/>
    <x v="0"/>
    <x v="3"/>
    <s v="BESTAETIGT (6)"/>
    <n v="24287.229999999996"/>
    <n v="11287.470000000001"/>
    <x v="48"/>
    <x v="6"/>
    <n v="24.287229999999997"/>
    <n v="11.287470000000001"/>
    <n v="0.40478716666666664"/>
    <n v="0.1881245"/>
  </r>
  <r>
    <x v="24"/>
    <x v="11"/>
    <s v="Hofdünger"/>
    <x v="0"/>
    <x v="4"/>
    <s v="BESTAETIGT (6)"/>
    <n v="35052.060000000005"/>
    <n v="16108.880000000001"/>
    <x v="327"/>
    <x v="6"/>
    <n v="35.052060000000004"/>
    <n v="16.108880000000003"/>
    <n v="0.33382914285714288"/>
    <n v="0.15341790476190478"/>
  </r>
  <r>
    <x v="24"/>
    <x v="11"/>
    <s v="Hofdünger"/>
    <x v="0"/>
    <x v="5"/>
    <s v="BESTAETIGT (6)"/>
    <n v="18837.730000000007"/>
    <n v="10622.650000000001"/>
    <x v="111"/>
    <x v="6"/>
    <n v="18.837730000000008"/>
    <n v="10.622650000000002"/>
    <n v="0.35542886792452844"/>
    <n v="0.20042735849056609"/>
  </r>
  <r>
    <x v="24"/>
    <x v="11"/>
    <s v="Hofdünger"/>
    <x v="0"/>
    <x v="6"/>
    <s v="BESTAETIGT (6)"/>
    <n v="8818.5"/>
    <n v="4708.2000000000007"/>
    <x v="84"/>
    <x v="6"/>
    <n v="8.8185000000000002"/>
    <n v="4.7082000000000006"/>
    <n v="0.40084090909090908"/>
    <n v="0.21400909090909093"/>
  </r>
  <r>
    <x v="24"/>
    <x v="11"/>
    <s v="Hofdünger"/>
    <x v="1"/>
    <x v="8"/>
    <s v="BESTAETIGT (6)"/>
    <n v="96"/>
    <n v="50"/>
    <x v="13"/>
    <x v="6"/>
    <n v="9.6000000000000002E-2"/>
    <n v="0.05"/>
    <n v="9.6000000000000002E-2"/>
    <n v="0.05"/>
  </r>
  <r>
    <x v="24"/>
    <x v="11"/>
    <s v="Hofdünger"/>
    <x v="1"/>
    <x v="9"/>
    <s v="BESTAETIGT (6)"/>
    <n v="1092"/>
    <n v="884"/>
    <x v="10"/>
    <x v="6"/>
    <n v="1.0920000000000001"/>
    <n v="0.88400000000000001"/>
    <n v="0.54600000000000004"/>
    <n v="0.442"/>
  </r>
  <r>
    <x v="24"/>
    <x v="11"/>
    <s v="Hofdünger"/>
    <x v="1"/>
    <x v="11"/>
    <s v="BESTAETIGT (6)"/>
    <n v="1427.59"/>
    <n v="1002.31"/>
    <x v="20"/>
    <x v="6"/>
    <n v="1.4275899999999999"/>
    <n v="1.00231"/>
    <n v="0.23793166666666665"/>
    <n v="0.16705166666666668"/>
  </r>
  <r>
    <x v="24"/>
    <x v="11"/>
    <s v="Hofdünger"/>
    <x v="1"/>
    <x v="12"/>
    <s v="BESTAETIGT (6)"/>
    <n v="902.1"/>
    <n v="497.7"/>
    <x v="20"/>
    <x v="6"/>
    <n v="0.90210000000000001"/>
    <n v="0.49769999999999998"/>
    <n v="0.15035000000000001"/>
    <n v="8.2949999999999996E-2"/>
  </r>
  <r>
    <x v="24"/>
    <x v="11"/>
    <s v="Hofdünger"/>
    <x v="1"/>
    <x v="1"/>
    <s v="BESTAETIGT (6)"/>
    <n v="1443.22"/>
    <n v="798.06999999999994"/>
    <x v="15"/>
    <x v="6"/>
    <n v="1.4432199999999999"/>
    <n v="0.79806999999999995"/>
    <n v="0.2061742857142857"/>
    <n v="0.11400999999999999"/>
  </r>
  <r>
    <x v="24"/>
    <x v="11"/>
    <s v="Hofdünger"/>
    <x v="1"/>
    <x v="2"/>
    <s v="BESTAETIGT (6)"/>
    <n v="820.6"/>
    <n v="371.26"/>
    <x v="10"/>
    <x v="6"/>
    <n v="0.8206"/>
    <n v="0.37125999999999998"/>
    <n v="0.4103"/>
    <n v="0.18562999999999999"/>
  </r>
  <r>
    <x v="24"/>
    <x v="11"/>
    <s v="Hofdünger"/>
    <x v="1"/>
    <x v="17"/>
    <s v="BESTAETIGT (6)"/>
    <n v="640"/>
    <n v="264"/>
    <x v="13"/>
    <x v="6"/>
    <n v="0.64"/>
    <n v="0.26400000000000001"/>
    <n v="0.64"/>
    <n v="0.26400000000000001"/>
  </r>
  <r>
    <x v="24"/>
    <x v="11"/>
    <s v="Recyclingdünger"/>
    <x v="2"/>
    <x v="16"/>
    <s v="BESTAETIGT (6)"/>
    <n v="11891.669999999998"/>
    <n v="8292.65"/>
    <x v="45"/>
    <x v="6"/>
    <n v="11.891669999999998"/>
    <n v="8.2926500000000001"/>
    <n v="0.33976199999999995"/>
    <n v="0.23693285714285714"/>
  </r>
  <r>
    <x v="24"/>
    <x v="11"/>
    <s v="(Leer)"/>
    <x v="4"/>
    <x v="23"/>
    <s v="BESTAETIGT (6)"/>
    <n v="273.12"/>
    <n v="168.48"/>
    <x v="10"/>
    <x v="6"/>
    <n v="0.27312000000000003"/>
    <n v="0.16847999999999999"/>
    <n v="0.13656000000000001"/>
    <n v="8.4239999999999995E-2"/>
  </r>
  <r>
    <x v="24"/>
    <x v="12"/>
    <s v="Hofdünger"/>
    <x v="0"/>
    <x v="0"/>
    <s v="BESTAETIGT (6)"/>
    <n v="3035.2"/>
    <n v="1409.2"/>
    <x v="21"/>
    <x v="6"/>
    <n v="3.0351999999999997"/>
    <n v="1.4092"/>
    <n v="0.37939999999999996"/>
    <n v="0.17615"/>
  </r>
  <r>
    <x v="24"/>
    <x v="12"/>
    <s v="Hofdünger"/>
    <x v="0"/>
    <x v="1"/>
    <s v="BESTAETIGT (6)"/>
    <n v="1287"/>
    <n v="495"/>
    <x v="7"/>
    <x v="6"/>
    <n v="1.2869999999999999"/>
    <n v="0.495"/>
    <n v="0.42899999999999999"/>
    <n v="0.16500000000000001"/>
  </r>
  <r>
    <x v="24"/>
    <x v="12"/>
    <s v="Hofdünger"/>
    <x v="0"/>
    <x v="3"/>
    <s v="BESTAETIGT (6)"/>
    <n v="1666.68"/>
    <n v="751.74"/>
    <x v="15"/>
    <x v="6"/>
    <n v="1.6666800000000002"/>
    <n v="0.75173999999999996"/>
    <n v="0.23809714285714287"/>
    <n v="0.10739142857142857"/>
  </r>
  <r>
    <x v="24"/>
    <x v="12"/>
    <s v="Hofdünger"/>
    <x v="0"/>
    <x v="4"/>
    <s v="BESTAETIGT (6)"/>
    <n v="14332.340000000004"/>
    <n v="6671.3600000000006"/>
    <x v="30"/>
    <x v="6"/>
    <n v="14.332340000000004"/>
    <n v="6.6713600000000008"/>
    <n v="0.30494340425531924"/>
    <n v="0.14194382978723405"/>
  </r>
  <r>
    <x v="24"/>
    <x v="12"/>
    <s v="Hofdünger"/>
    <x v="0"/>
    <x v="5"/>
    <s v="BESTAETIGT (6)"/>
    <n v="2146.6"/>
    <n v="1394.85"/>
    <x v="23"/>
    <x v="6"/>
    <n v="2.1465999999999998"/>
    <n v="1.3948499999999999"/>
    <n v="0.23851111111111109"/>
    <n v="0.15498333333333333"/>
  </r>
  <r>
    <x v="24"/>
    <x v="12"/>
    <s v="Hofdünger"/>
    <x v="1"/>
    <x v="12"/>
    <s v="BESTAETIGT (6)"/>
    <n v="112.7"/>
    <n v="61.9"/>
    <x v="13"/>
    <x v="6"/>
    <n v="0.11270000000000001"/>
    <n v="6.1899999999999997E-2"/>
    <n v="0.11270000000000001"/>
    <n v="6.1899999999999997E-2"/>
  </r>
  <r>
    <x v="24"/>
    <x v="12"/>
    <s v="Recyclingdünger"/>
    <x v="2"/>
    <x v="16"/>
    <s v="BESTAETIGT (6)"/>
    <n v="1853.6699999999998"/>
    <n v="9268.3499999999985"/>
    <x v="128"/>
    <x v="6"/>
    <n v="1.8536699999999999"/>
    <n v="9.2683499999999981"/>
    <n v="4.7529999999999996E-2"/>
    <n v="0.23764999999999994"/>
  </r>
  <r>
    <x v="25"/>
    <x v="0"/>
    <s v="Hofdünger"/>
    <x v="0"/>
    <x v="4"/>
    <s v="BESTAETIGT (6)"/>
    <n v="379"/>
    <n v="135"/>
    <x v="10"/>
    <x v="6"/>
    <n v="0.379"/>
    <n v="0.13500000000000001"/>
    <n v="0.1895"/>
    <n v="6.7500000000000004E-2"/>
  </r>
  <r>
    <x v="25"/>
    <x v="0"/>
    <s v="Recyclingdünger"/>
    <x v="2"/>
    <x v="16"/>
    <s v="BESTAETIGT (6)"/>
    <n v="1364"/>
    <n v="740"/>
    <x v="15"/>
    <x v="6"/>
    <n v="1.3640000000000001"/>
    <n v="0.74"/>
    <n v="0.19485714285714287"/>
    <n v="0.10571428571428572"/>
  </r>
  <r>
    <x v="25"/>
    <x v="3"/>
    <s v="Recyclingdünger"/>
    <x v="2"/>
    <x v="16"/>
    <s v="BESTAETIGT (6)"/>
    <n v="4268"/>
    <n v="976.00000000000011"/>
    <x v="18"/>
    <x v="6"/>
    <n v="4.2679999999999998"/>
    <n v="0.97600000000000009"/>
    <n v="0.85359999999999991"/>
    <n v="0.19520000000000001"/>
  </r>
  <r>
    <x v="25"/>
    <x v="4"/>
    <s v="Hofdünger"/>
    <x v="0"/>
    <x v="0"/>
    <s v="BESTAETIGT (6)"/>
    <n v="587.34"/>
    <n v="279.68"/>
    <x v="7"/>
    <x v="6"/>
    <n v="0.58734000000000008"/>
    <n v="0.27967999999999998"/>
    <n v="0.19578000000000004"/>
    <n v="9.3226666666666666E-2"/>
  </r>
  <r>
    <x v="25"/>
    <x v="4"/>
    <s v="Hofdünger"/>
    <x v="0"/>
    <x v="3"/>
    <s v="BESTAETIGT (6)"/>
    <n v="1339.8"/>
    <n v="542.88"/>
    <x v="10"/>
    <x v="6"/>
    <n v="1.3397999999999999"/>
    <n v="0.54288000000000003"/>
    <n v="0.66989999999999994"/>
    <n v="0.27144000000000001"/>
  </r>
  <r>
    <x v="25"/>
    <x v="4"/>
    <s v="Hofdünger"/>
    <x v="0"/>
    <x v="4"/>
    <s v="BESTAETIGT (6)"/>
    <n v="1548.5"/>
    <n v="762"/>
    <x v="2"/>
    <x v="6"/>
    <n v="1.5485"/>
    <n v="0.76200000000000001"/>
    <n v="0.387125"/>
    <n v="0.1905"/>
  </r>
  <r>
    <x v="25"/>
    <x v="4"/>
    <s v="Hofdünger"/>
    <x v="0"/>
    <x v="6"/>
    <s v="BESTAETIGT (6)"/>
    <n v="2532.8000000000002"/>
    <n v="1563.4"/>
    <x v="15"/>
    <x v="6"/>
    <n v="2.5328000000000004"/>
    <n v="1.5634000000000001"/>
    <n v="0.3618285714285715"/>
    <n v="0.22334285714285715"/>
  </r>
  <r>
    <x v="25"/>
    <x v="4"/>
    <s v="Hofdünger"/>
    <x v="1"/>
    <x v="10"/>
    <s v="BESTAETIGT (6)"/>
    <n v="94.5"/>
    <n v="105"/>
    <x v="13"/>
    <x v="6"/>
    <n v="9.4500000000000001E-2"/>
    <n v="0.105"/>
    <n v="9.4500000000000001E-2"/>
    <n v="0.105"/>
  </r>
  <r>
    <x v="25"/>
    <x v="4"/>
    <s v="Hofdünger"/>
    <x v="1"/>
    <x v="11"/>
    <s v="BESTAETIGT (6)"/>
    <n v="2393.6"/>
    <n v="1360"/>
    <x v="22"/>
    <x v="6"/>
    <n v="2.3935999999999997"/>
    <n v="1.36"/>
    <n v="9.5743999999999996E-2"/>
    <n v="5.4400000000000004E-2"/>
  </r>
  <r>
    <x v="25"/>
    <x v="4"/>
    <s v="Hofdünger"/>
    <x v="1"/>
    <x v="12"/>
    <s v="BESTAETIGT (6)"/>
    <n v="192"/>
    <n v="102"/>
    <x v="13"/>
    <x v="6"/>
    <n v="0.192"/>
    <n v="0.10199999999999999"/>
    <n v="0.192"/>
    <n v="0.10199999999999999"/>
  </r>
  <r>
    <x v="25"/>
    <x v="4"/>
    <s v="Recyclingdünger"/>
    <x v="2"/>
    <x v="16"/>
    <s v="BESTAETIGT (6)"/>
    <n v="8518.8599999999933"/>
    <n v="4696.4300000000039"/>
    <x v="140"/>
    <x v="6"/>
    <n v="8.518859999999993"/>
    <n v="4.6964300000000039"/>
    <n v="0.14945368421052618"/>
    <n v="8.2393508771929899E-2"/>
  </r>
  <r>
    <x v="25"/>
    <x v="7"/>
    <s v="Recyclingdünger"/>
    <x v="2"/>
    <x v="16"/>
    <s v="BESTAETIGT (6)"/>
    <n v="1617.4"/>
    <n v="409.38"/>
    <x v="41"/>
    <x v="6"/>
    <n v="1.6174000000000002"/>
    <n v="0.40938000000000002"/>
    <n v="0.14703636363636366"/>
    <n v="3.7216363636363638E-2"/>
  </r>
  <r>
    <x v="25"/>
    <x v="1"/>
    <s v="Recyclingdünger"/>
    <x v="2"/>
    <x v="16"/>
    <s v="BESTAETIGT (6)"/>
    <n v="3434.1600000000003"/>
    <n v="2125.44"/>
    <x v="19"/>
    <x v="6"/>
    <n v="3.4341600000000003"/>
    <n v="2.1254400000000002"/>
    <n v="0.24529714285714288"/>
    <n v="0.15181714285714287"/>
  </r>
  <r>
    <x v="25"/>
    <x v="14"/>
    <s v="Recyclingdünger"/>
    <x v="2"/>
    <x v="16"/>
    <s v="BESTAETIGT (6)"/>
    <n v="192.5"/>
    <n v="78.5"/>
    <x v="10"/>
    <x v="6"/>
    <n v="0.1925"/>
    <n v="7.85E-2"/>
    <n v="9.6250000000000002E-2"/>
    <n v="3.925E-2"/>
  </r>
  <r>
    <x v="25"/>
    <x v="17"/>
    <s v="Hofdünger"/>
    <x v="0"/>
    <x v="0"/>
    <s v="BESTAETIGT (6)"/>
    <n v="4626.99"/>
    <n v="1808.7300000000007"/>
    <x v="45"/>
    <x v="6"/>
    <n v="4.6269900000000002"/>
    <n v="1.8087300000000006"/>
    <n v="0.13219971428571428"/>
    <n v="5.1678000000000016E-2"/>
  </r>
  <r>
    <x v="25"/>
    <x v="17"/>
    <s v="Hofdünger"/>
    <x v="0"/>
    <x v="1"/>
    <s v="BESTAETIGT (6)"/>
    <n v="234.89999999999998"/>
    <n v="97.199999999999989"/>
    <x v="7"/>
    <x v="6"/>
    <n v="0.23489999999999997"/>
    <n v="9.7199999999999995E-2"/>
    <n v="7.8299999999999995E-2"/>
    <n v="3.2399999999999998E-2"/>
  </r>
  <r>
    <x v="25"/>
    <x v="17"/>
    <s v="Hofdünger"/>
    <x v="0"/>
    <x v="6"/>
    <s v="BESTAETIGT (6)"/>
    <n v="1663.2"/>
    <n v="692.55"/>
    <x v="21"/>
    <x v="6"/>
    <n v="1.6632"/>
    <n v="0.69255"/>
    <n v="0.2079"/>
    <n v="8.656875E-2"/>
  </r>
  <r>
    <x v="25"/>
    <x v="17"/>
    <s v="Hofdünger"/>
    <x v="1"/>
    <x v="0"/>
    <s v="BESTAETIGT (6)"/>
    <n v="756.5"/>
    <n v="442"/>
    <x v="10"/>
    <x v="6"/>
    <n v="0.75649999999999995"/>
    <n v="0.442"/>
    <n v="0.37824999999999998"/>
    <n v="0.221"/>
  </r>
  <r>
    <x v="25"/>
    <x v="17"/>
    <s v="Recyclingdünger"/>
    <x v="2"/>
    <x v="16"/>
    <s v="BESTAETIGT (6)"/>
    <n v="9708.5099999999948"/>
    <n v="2960.9099999999985"/>
    <x v="79"/>
    <x v="6"/>
    <n v="9.7085099999999951"/>
    <n v="2.9609099999999984"/>
    <n v="0.15915590163934418"/>
    <n v="4.8539508196721287E-2"/>
  </r>
  <r>
    <x v="25"/>
    <x v="16"/>
    <s v="Recyclingdünger"/>
    <x v="2"/>
    <x v="16"/>
    <s v="BESTAETIGT (6)"/>
    <n v="698"/>
    <n v="432"/>
    <x v="18"/>
    <x v="6"/>
    <n v="0.69799999999999995"/>
    <n v="0.432"/>
    <n v="0.1396"/>
    <n v="8.6400000000000005E-2"/>
  </r>
  <r>
    <x v="25"/>
    <x v="6"/>
    <s v="Hofdünger"/>
    <x v="0"/>
    <x v="6"/>
    <s v="BESTAETIGT (6)"/>
    <n v="216"/>
    <n v="138"/>
    <x v="13"/>
    <x v="6"/>
    <n v="0.216"/>
    <n v="0.13800000000000001"/>
    <n v="0.216"/>
    <n v="0.13800000000000001"/>
  </r>
  <r>
    <x v="25"/>
    <x v="6"/>
    <s v="Recyclingdünger"/>
    <x v="2"/>
    <x v="16"/>
    <s v="BESTAETIGT (6)"/>
    <n v="4781.3"/>
    <n v="2959.2"/>
    <x v="82"/>
    <x v="6"/>
    <n v="4.7812999999999999"/>
    <n v="2.9591999999999996"/>
    <n v="0.22768095238095237"/>
    <n v="0.14091428571428569"/>
  </r>
  <r>
    <x v="25"/>
    <x v="8"/>
    <s v="Hofdünger"/>
    <x v="0"/>
    <x v="1"/>
    <s v="BESTAETIGT (6)"/>
    <n v="550.79999999999995"/>
    <n v="226.8"/>
    <x v="2"/>
    <x v="6"/>
    <n v="0.55079999999999996"/>
    <n v="0.2268"/>
    <n v="0.13769999999999999"/>
    <n v="5.67E-2"/>
  </r>
  <r>
    <x v="25"/>
    <x v="8"/>
    <s v="Hofdünger"/>
    <x v="0"/>
    <x v="4"/>
    <s v="BESTAETIGT (6)"/>
    <n v="1299"/>
    <n v="639"/>
    <x v="18"/>
    <x v="6"/>
    <n v="1.2989999999999999"/>
    <n v="0.63900000000000001"/>
    <n v="0.25979999999999998"/>
    <n v="0.1278"/>
  </r>
  <r>
    <x v="25"/>
    <x v="8"/>
    <s v="Hofdünger"/>
    <x v="0"/>
    <x v="6"/>
    <s v="BESTAETIGT (6)"/>
    <n v="1878.0299999999997"/>
    <n v="928.07999999999981"/>
    <x v="51"/>
    <x v="6"/>
    <n v="1.8780299999999996"/>
    <n v="0.92807999999999979"/>
    <n v="0.15650249999999996"/>
    <n v="7.7339999999999978E-2"/>
  </r>
  <r>
    <x v="25"/>
    <x v="8"/>
    <s v="Hofdünger"/>
    <x v="1"/>
    <x v="0"/>
    <s v="BESTAETIGT (6)"/>
    <n v="356"/>
    <n v="208"/>
    <x v="13"/>
    <x v="6"/>
    <n v="0.35599999999999998"/>
    <n v="0.20799999999999999"/>
    <n v="0.35599999999999998"/>
    <n v="0.20799999999999999"/>
  </r>
  <r>
    <x v="25"/>
    <x v="8"/>
    <s v="Hofdünger"/>
    <x v="1"/>
    <x v="2"/>
    <s v="BESTAETIGT (6)"/>
    <n v="523.05999999999995"/>
    <n v="254.94"/>
    <x v="10"/>
    <x v="6"/>
    <n v="0.52305999999999997"/>
    <n v="0.25494"/>
    <n v="0.26152999999999998"/>
    <n v="0.12747"/>
  </r>
  <r>
    <x v="25"/>
    <x v="8"/>
    <s v="Hofdünger"/>
    <x v="1"/>
    <x v="5"/>
    <s v="BESTAETIGT (6)"/>
    <n v="819"/>
    <n v="735"/>
    <x v="13"/>
    <x v="6"/>
    <n v="0.81899999999999995"/>
    <n v="0.73499999999999999"/>
    <n v="0.81899999999999995"/>
    <n v="0.73499999999999999"/>
  </r>
  <r>
    <x v="25"/>
    <x v="8"/>
    <s v="Recyclingdünger"/>
    <x v="2"/>
    <x v="16"/>
    <s v="BESTAETIGT (6)"/>
    <n v="4589.4500000000007"/>
    <n v="1694.5600000000002"/>
    <x v="51"/>
    <x v="6"/>
    <n v="4.5894500000000011"/>
    <n v="1.6945600000000001"/>
    <n v="0.38245416666666676"/>
    <n v="0.14121333333333333"/>
  </r>
  <r>
    <x v="25"/>
    <x v="22"/>
    <s v="Hofdünger"/>
    <x v="0"/>
    <x v="0"/>
    <s v="BESTAETIGT (6)"/>
    <n v="584.82000000000005"/>
    <n v="194.4"/>
    <x v="13"/>
    <x v="6"/>
    <n v="0.58482000000000001"/>
    <n v="0.19440000000000002"/>
    <n v="0.58482000000000001"/>
    <n v="0.19440000000000002"/>
  </r>
  <r>
    <x v="25"/>
    <x v="22"/>
    <s v="Hofdünger"/>
    <x v="0"/>
    <x v="1"/>
    <s v="BESTAETIGT (6)"/>
    <n v="77"/>
    <n v="31.5"/>
    <x v="13"/>
    <x v="6"/>
    <n v="7.6999999999999999E-2"/>
    <n v="3.15E-2"/>
    <n v="7.6999999999999999E-2"/>
    <n v="3.15E-2"/>
  </r>
  <r>
    <x v="25"/>
    <x v="22"/>
    <s v="Hofdünger"/>
    <x v="0"/>
    <x v="4"/>
    <s v="BESTAETIGT (6)"/>
    <n v="425.52"/>
    <n v="145.80000000000001"/>
    <x v="13"/>
    <x v="6"/>
    <n v="0.42552000000000001"/>
    <n v="0.14580000000000001"/>
    <n v="0.42552000000000001"/>
    <n v="0.14580000000000001"/>
  </r>
  <r>
    <x v="25"/>
    <x v="22"/>
    <s v="Hofdünger"/>
    <x v="0"/>
    <x v="6"/>
    <s v="BESTAETIGT (6)"/>
    <n v="402.84"/>
    <n v="183.6"/>
    <x v="13"/>
    <x v="6"/>
    <n v="0.40283999999999998"/>
    <n v="0.18359999999999999"/>
    <n v="0.40283999999999998"/>
    <n v="0.18359999999999999"/>
  </r>
  <r>
    <x v="25"/>
    <x v="22"/>
    <s v="Hofdünger"/>
    <x v="1"/>
    <x v="0"/>
    <s v="BESTAETIGT (6)"/>
    <n v="801"/>
    <n v="468"/>
    <x v="10"/>
    <x v="6"/>
    <n v="0.80100000000000005"/>
    <n v="0.46800000000000003"/>
    <n v="0.40050000000000002"/>
    <n v="0.23400000000000001"/>
  </r>
  <r>
    <x v="25"/>
    <x v="22"/>
    <s v="Recyclingdünger"/>
    <x v="2"/>
    <x v="16"/>
    <s v="BESTAETIGT (6)"/>
    <n v="13476.990000000002"/>
    <n v="4766.329999999999"/>
    <x v="105"/>
    <x v="6"/>
    <n v="13.476990000000002"/>
    <n v="4.7663299999999991"/>
    <n v="0.35465763157894742"/>
    <n v="0.12542973684210523"/>
  </r>
  <r>
    <x v="25"/>
    <x v="9"/>
    <s v="Hofdünger"/>
    <x v="0"/>
    <x v="1"/>
    <s v="BESTAETIGT (6)"/>
    <n v="392"/>
    <n v="162"/>
    <x v="7"/>
    <x v="6"/>
    <n v="0.39200000000000002"/>
    <n v="0.16200000000000001"/>
    <n v="0.13066666666666668"/>
    <n v="5.3999999999999999E-2"/>
  </r>
  <r>
    <x v="25"/>
    <x v="9"/>
    <s v="Hofdünger"/>
    <x v="0"/>
    <x v="4"/>
    <s v="BESTAETIGT (6)"/>
    <n v="391.2"/>
    <n v="153.6"/>
    <x v="10"/>
    <x v="6"/>
    <n v="0.39119999999999999"/>
    <n v="0.15359999999999999"/>
    <n v="0.1956"/>
    <n v="7.6799999999999993E-2"/>
  </r>
  <r>
    <x v="25"/>
    <x v="9"/>
    <s v="Hofdünger"/>
    <x v="0"/>
    <x v="6"/>
    <s v="BESTAETIGT (6)"/>
    <n v="761.46"/>
    <n v="370.74"/>
    <x v="2"/>
    <x v="6"/>
    <n v="0.76146000000000003"/>
    <n v="0.37074000000000001"/>
    <n v="0.19036500000000001"/>
    <n v="9.2685000000000003E-2"/>
  </r>
  <r>
    <x v="25"/>
    <x v="9"/>
    <s v="Hofdünger"/>
    <x v="1"/>
    <x v="5"/>
    <s v="BESTAETIGT (6)"/>
    <n v="655.20000000000005"/>
    <n v="588"/>
    <x v="10"/>
    <x v="6"/>
    <n v="0.6552"/>
    <n v="0.58799999999999997"/>
    <n v="0.3276"/>
    <n v="0.29399999999999998"/>
  </r>
  <r>
    <x v="25"/>
    <x v="9"/>
    <s v="Recyclingdünger"/>
    <x v="2"/>
    <x v="16"/>
    <s v="BESTAETIGT (6)"/>
    <n v="1818.9"/>
    <n v="928.86000000000013"/>
    <x v="21"/>
    <x v="6"/>
    <n v="1.8189000000000002"/>
    <n v="0.92886000000000013"/>
    <n v="0.22736250000000002"/>
    <n v="0.11610750000000002"/>
  </r>
  <r>
    <x v="25"/>
    <x v="10"/>
    <s v="Hofdünger"/>
    <x v="0"/>
    <x v="0"/>
    <s v="BESTAETIGT (6)"/>
    <n v="1419.48"/>
    <n v="585.96"/>
    <x v="15"/>
    <x v="6"/>
    <n v="1.4194800000000001"/>
    <n v="0.58596000000000004"/>
    <n v="0.20278285714285715"/>
    <n v="8.3708571428571438E-2"/>
  </r>
  <r>
    <x v="25"/>
    <x v="10"/>
    <s v="Hofdünger"/>
    <x v="0"/>
    <x v="1"/>
    <s v="BESTAETIGT (6)"/>
    <n v="681.5"/>
    <n v="282"/>
    <x v="13"/>
    <x v="6"/>
    <n v="0.68149999999999999"/>
    <n v="0.28199999999999997"/>
    <n v="0.68149999999999999"/>
    <n v="0.28199999999999997"/>
  </r>
  <r>
    <x v="25"/>
    <x v="10"/>
    <s v="Hofdünger"/>
    <x v="0"/>
    <x v="3"/>
    <s v="BESTAETIGT (6)"/>
    <n v="1056"/>
    <n v="416"/>
    <x v="10"/>
    <x v="6"/>
    <n v="1.056"/>
    <n v="0.41599999999999998"/>
    <n v="0.52800000000000002"/>
    <n v="0.20799999999999999"/>
  </r>
  <r>
    <x v="25"/>
    <x v="10"/>
    <s v="Hofdünger"/>
    <x v="0"/>
    <x v="4"/>
    <s v="BESTAETIGT (6)"/>
    <n v="4970.0000000000009"/>
    <n v="2028.28"/>
    <x v="82"/>
    <x v="6"/>
    <n v="4.9700000000000006"/>
    <n v="2.0282800000000001"/>
    <n v="0.23666666666666669"/>
    <n v="9.6584761904761909E-2"/>
  </r>
  <r>
    <x v="25"/>
    <x v="10"/>
    <s v="Hofdünger"/>
    <x v="0"/>
    <x v="6"/>
    <s v="BESTAETIGT (6)"/>
    <n v="15138.630000000003"/>
    <n v="7721.7300000000023"/>
    <x v="76"/>
    <x v="6"/>
    <n v="15.138630000000003"/>
    <n v="7.7217300000000026"/>
    <n v="0.44525382352941184"/>
    <n v="0.22710970588235302"/>
  </r>
  <r>
    <x v="25"/>
    <x v="10"/>
    <s v="Hofdünger"/>
    <x v="1"/>
    <x v="0"/>
    <s v="BESTAETIGT (6)"/>
    <n v="1602"/>
    <n v="936"/>
    <x v="13"/>
    <x v="6"/>
    <n v="1.6020000000000001"/>
    <n v="0.93600000000000005"/>
    <n v="1.6020000000000001"/>
    <n v="0.93600000000000005"/>
  </r>
  <r>
    <x v="25"/>
    <x v="10"/>
    <s v="Hofdünger"/>
    <x v="1"/>
    <x v="9"/>
    <s v="BESTAETIGT (6)"/>
    <n v="840"/>
    <n v="680"/>
    <x v="10"/>
    <x v="6"/>
    <n v="0.84"/>
    <n v="0.68"/>
    <n v="0.42"/>
    <n v="0.34"/>
  </r>
  <r>
    <x v="25"/>
    <x v="10"/>
    <s v="Hofdünger"/>
    <x v="1"/>
    <x v="11"/>
    <s v="BESTAETIGT (6)"/>
    <n v="842.87999999999988"/>
    <n v="588"/>
    <x v="21"/>
    <x v="6"/>
    <n v="0.84287999999999985"/>
    <n v="0.58799999999999997"/>
    <n v="0.10535999999999998"/>
    <n v="7.3499999999999996E-2"/>
  </r>
  <r>
    <x v="25"/>
    <x v="10"/>
    <s v="Hofdünger"/>
    <x v="1"/>
    <x v="12"/>
    <s v="BESTAETIGT (6)"/>
    <n v="1260"/>
    <n v="567"/>
    <x v="7"/>
    <x v="6"/>
    <n v="1.26"/>
    <n v="0.56699999999999995"/>
    <n v="0.42"/>
    <n v="0.18899999999999997"/>
  </r>
  <r>
    <x v="25"/>
    <x v="10"/>
    <s v="Hofdünger"/>
    <x v="1"/>
    <x v="1"/>
    <s v="BESTAETIGT (6)"/>
    <n v="354.9"/>
    <n v="236.25"/>
    <x v="10"/>
    <x v="6"/>
    <n v="0.35489999999999999"/>
    <n v="0.23624999999999999"/>
    <n v="0.17745"/>
    <n v="0.11812499999999999"/>
  </r>
  <r>
    <x v="25"/>
    <x v="10"/>
    <s v="Recyclingdünger"/>
    <x v="2"/>
    <x v="16"/>
    <s v="BESTAETIGT (6)"/>
    <n v="50815.500000000029"/>
    <n v="13511.830000000011"/>
    <x v="215"/>
    <x v="6"/>
    <n v="50.815500000000029"/>
    <n v="13.51183000000001"/>
    <n v="0.4933543689320391"/>
    <n v="0.13118281553398067"/>
  </r>
  <r>
    <x v="25"/>
    <x v="11"/>
    <s v="Hofdünger"/>
    <x v="0"/>
    <x v="1"/>
    <s v="BESTAETIGT (6)"/>
    <n v="203"/>
    <n v="84"/>
    <x v="13"/>
    <x v="6"/>
    <n v="0.20300000000000001"/>
    <n v="8.4000000000000005E-2"/>
    <n v="0.20300000000000001"/>
    <n v="8.4000000000000005E-2"/>
  </r>
  <r>
    <x v="25"/>
    <x v="11"/>
    <s v="Hofdünger"/>
    <x v="0"/>
    <x v="4"/>
    <s v="BESTAETIGT (6)"/>
    <n v="754.6"/>
    <n v="338.8"/>
    <x v="7"/>
    <x v="6"/>
    <n v="0.75460000000000005"/>
    <n v="0.33879999999999999"/>
    <n v="0.25153333333333333"/>
    <n v="0.11293333333333333"/>
  </r>
  <r>
    <x v="25"/>
    <x v="11"/>
    <s v="Hofdünger"/>
    <x v="0"/>
    <x v="6"/>
    <s v="BESTAETIGT (6)"/>
    <n v="360"/>
    <n v="230"/>
    <x v="10"/>
    <x v="6"/>
    <n v="0.36"/>
    <n v="0.23"/>
    <n v="0.18"/>
    <n v="0.115"/>
  </r>
  <r>
    <x v="25"/>
    <x v="11"/>
    <s v="Hofdünger"/>
    <x v="1"/>
    <x v="5"/>
    <s v="BESTAETIGT (6)"/>
    <n v="273"/>
    <n v="245"/>
    <x v="13"/>
    <x v="6"/>
    <n v="0.27300000000000002"/>
    <n v="0.245"/>
    <n v="0.27300000000000002"/>
    <n v="0.245"/>
  </r>
  <r>
    <x v="25"/>
    <x v="12"/>
    <s v="Hofdünger"/>
    <x v="0"/>
    <x v="0"/>
    <s v="BESTAETIGT (6)"/>
    <n v="112461.37000000001"/>
    <n v="47807.29000000003"/>
    <x v="358"/>
    <x v="6"/>
    <n v="112.46137000000002"/>
    <n v="47.80729000000003"/>
    <n v="0.50658274774774781"/>
    <n v="0.21534815315315328"/>
  </r>
  <r>
    <x v="25"/>
    <x v="12"/>
    <s v="Hofdünger"/>
    <x v="0"/>
    <x v="1"/>
    <s v="BESTAETIGT (6)"/>
    <n v="117226.70000000007"/>
    <n v="48659.350000000006"/>
    <x v="417"/>
    <x v="6"/>
    <n v="117.22670000000006"/>
    <n v="48.659350000000003"/>
    <n v="0.31260453333333349"/>
    <n v="0.12975826666666668"/>
  </r>
  <r>
    <x v="25"/>
    <x v="12"/>
    <s v="Hofdünger"/>
    <x v="0"/>
    <x v="2"/>
    <s v="BESTAETIGT (6)"/>
    <n v="8772.73"/>
    <n v="3455.27"/>
    <x v="103"/>
    <x v="6"/>
    <n v="8.7727299999999993"/>
    <n v="3.4552700000000001"/>
    <n v="0.24368694444444441"/>
    <n v="9.597972222222223E-2"/>
  </r>
  <r>
    <x v="25"/>
    <x v="12"/>
    <s v="Hofdünger"/>
    <x v="0"/>
    <x v="3"/>
    <s v="BESTAETIGT (6)"/>
    <n v="41549.86"/>
    <n v="20240.48"/>
    <x v="90"/>
    <x v="6"/>
    <n v="41.549860000000002"/>
    <n v="20.240479999999998"/>
    <n v="0.62954333333333334"/>
    <n v="0.30667393939393939"/>
  </r>
  <r>
    <x v="25"/>
    <x v="12"/>
    <s v="Hofdünger"/>
    <x v="0"/>
    <x v="4"/>
    <s v="BESTAETIGT (6)"/>
    <n v="53856.760000000017"/>
    <n v="22263.329999999998"/>
    <x v="302"/>
    <x v="6"/>
    <n v="53.856760000000016"/>
    <n v="22.26333"/>
    <n v="0.32443831325301214"/>
    <n v="0.13411644578313253"/>
  </r>
  <r>
    <x v="25"/>
    <x v="12"/>
    <s v="Hofdünger"/>
    <x v="0"/>
    <x v="5"/>
    <s v="BESTAETIGT (6)"/>
    <n v="14747.970000000001"/>
    <n v="8355.9499999999971"/>
    <x v="113"/>
    <x v="6"/>
    <n v="14.74797"/>
    <n v="8.3559499999999964"/>
    <n v="0.28361480769230768"/>
    <n v="0.16069134615384609"/>
  </r>
  <r>
    <x v="25"/>
    <x v="12"/>
    <s v="Hofdünger"/>
    <x v="0"/>
    <x v="6"/>
    <s v="BESTAETIGT (6)"/>
    <n v="74038.239999999962"/>
    <n v="37019.690000000017"/>
    <x v="418"/>
    <x v="6"/>
    <n v="74.038239999999959"/>
    <n v="37.019690000000018"/>
    <n v="0.27320383763837625"/>
    <n v="0.13660402214022146"/>
  </r>
  <r>
    <x v="25"/>
    <x v="12"/>
    <s v="Hofdünger"/>
    <x v="1"/>
    <x v="0"/>
    <s v="BESTAETIGT (6)"/>
    <n v="9916.3000000000011"/>
    <n v="5744.6500000000005"/>
    <x v="5"/>
    <x v="6"/>
    <n v="9.9163000000000014"/>
    <n v="5.7446500000000009"/>
    <n v="0.24790750000000003"/>
    <n v="0.14361625000000003"/>
  </r>
  <r>
    <x v="25"/>
    <x v="12"/>
    <s v="Hofdünger"/>
    <x v="1"/>
    <x v="8"/>
    <s v="BESTAETIGT (6)"/>
    <n v="2196"/>
    <n v="1098"/>
    <x v="15"/>
    <x v="6"/>
    <n v="2.1960000000000002"/>
    <n v="1.0980000000000001"/>
    <n v="0.31371428571428572"/>
    <n v="0.15685714285714286"/>
  </r>
  <r>
    <x v="25"/>
    <x v="12"/>
    <s v="Hofdünger"/>
    <x v="1"/>
    <x v="9"/>
    <s v="BESTAETIGT (6)"/>
    <n v="34621.479999999996"/>
    <n v="27690.659999999996"/>
    <x v="58"/>
    <x v="6"/>
    <n v="34.621479999999998"/>
    <n v="27.690659999999998"/>
    <n v="0.54096062499999997"/>
    <n v="0.43266656249999996"/>
  </r>
  <r>
    <x v="25"/>
    <x v="12"/>
    <s v="Hofdünger"/>
    <x v="1"/>
    <x v="10"/>
    <s v="BESTAETIGT (6)"/>
    <n v="414.45"/>
    <n v="460.5"/>
    <x v="15"/>
    <x v="6"/>
    <n v="0.41444999999999999"/>
    <n v="0.46050000000000002"/>
    <n v="5.9207142857142854E-2"/>
    <n v="6.5785714285714295E-2"/>
  </r>
  <r>
    <x v="25"/>
    <x v="12"/>
    <s v="Hofdünger"/>
    <x v="1"/>
    <x v="11"/>
    <s v="BESTAETIGT (6)"/>
    <n v="17360.919999999998"/>
    <n v="11153.93"/>
    <x v="373"/>
    <x v="6"/>
    <n v="17.360919999999997"/>
    <n v="11.153930000000001"/>
    <n v="0.14467433333333329"/>
    <n v="9.2949416666666673E-2"/>
  </r>
  <r>
    <x v="25"/>
    <x v="12"/>
    <s v="Hofdünger"/>
    <x v="1"/>
    <x v="12"/>
    <s v="BESTAETIGT (6)"/>
    <n v="10305.6"/>
    <n v="6790.6"/>
    <x v="39"/>
    <x v="6"/>
    <n v="10.3056"/>
    <n v="6.7906000000000004"/>
    <n v="0.38168888888888891"/>
    <n v="0.25150370370370373"/>
  </r>
  <r>
    <x v="25"/>
    <x v="12"/>
    <s v="Hofdünger"/>
    <x v="1"/>
    <x v="1"/>
    <s v="BESTAETIGT (6)"/>
    <n v="11820.839999999998"/>
    <n v="6552.2699999999995"/>
    <x v="171"/>
    <x v="6"/>
    <n v="11.820839999999999"/>
    <n v="6.5522699999999992"/>
    <n v="0.13745162790697674"/>
    <n v="7.618918604651162E-2"/>
  </r>
  <r>
    <x v="25"/>
    <x v="12"/>
    <s v="Hofdünger"/>
    <x v="1"/>
    <x v="2"/>
    <s v="BESTAETIGT (6)"/>
    <n v="7362.16"/>
    <n v="3361.2799999999997"/>
    <x v="25"/>
    <x v="6"/>
    <n v="7.3621600000000003"/>
    <n v="3.3612799999999998"/>
    <n v="0.28316000000000002"/>
    <n v="0.12928000000000001"/>
  </r>
  <r>
    <x v="25"/>
    <x v="12"/>
    <s v="Hofdünger"/>
    <x v="1"/>
    <x v="14"/>
    <s v="BESTAETIGT (6)"/>
    <n v="656"/>
    <n v="296"/>
    <x v="2"/>
    <x v="6"/>
    <n v="0.65600000000000003"/>
    <n v="0.29599999999999999"/>
    <n v="0.16400000000000001"/>
    <n v="7.3999999999999996E-2"/>
  </r>
  <r>
    <x v="25"/>
    <x v="12"/>
    <s v="Hofdünger"/>
    <x v="1"/>
    <x v="4"/>
    <s v="BESTAETIGT (6)"/>
    <n v="322.14"/>
    <n v="289.10000000000002"/>
    <x v="10"/>
    <x v="6"/>
    <n v="0.32213999999999998"/>
    <n v="0.28910000000000002"/>
    <n v="0.16106999999999999"/>
    <n v="0.14455000000000001"/>
  </r>
  <r>
    <x v="25"/>
    <x v="12"/>
    <s v="Hofdünger"/>
    <x v="1"/>
    <x v="5"/>
    <s v="BESTAETIGT (6)"/>
    <n v="4832.1000000000004"/>
    <n v="4336.5"/>
    <x v="27"/>
    <x v="6"/>
    <n v="4.8321000000000005"/>
    <n v="4.3365"/>
    <n v="0.37170000000000003"/>
    <n v="0.3335769230769231"/>
  </r>
  <r>
    <x v="25"/>
    <x v="12"/>
    <s v="Hofdünger"/>
    <x v="1"/>
    <x v="15"/>
    <s v="BESTAETIGT (6)"/>
    <n v="84"/>
    <n v="75"/>
    <x v="13"/>
    <x v="6"/>
    <n v="8.4000000000000005E-2"/>
    <n v="7.4999999999999997E-2"/>
    <n v="8.4000000000000005E-2"/>
    <n v="7.4999999999999997E-2"/>
  </r>
  <r>
    <x v="25"/>
    <x v="12"/>
    <s v="Hofdünger"/>
    <x v="1"/>
    <x v="17"/>
    <s v="BESTAETIGT (6)"/>
    <n v="307.5"/>
    <n v="138.75"/>
    <x v="13"/>
    <x v="6"/>
    <n v="0.3075"/>
    <n v="0.13875000000000001"/>
    <n v="0.3075"/>
    <n v="0.13875000000000001"/>
  </r>
  <r>
    <x v="25"/>
    <x v="12"/>
    <s v="Recyclingdünger"/>
    <x v="2"/>
    <x v="16"/>
    <s v="BESTAETIGT (6)"/>
    <n v="358084.39999999991"/>
    <n v="149538.46999999988"/>
    <x v="419"/>
    <x v="6"/>
    <n v="358.0843999999999"/>
    <n v="149.53846999999988"/>
    <n v="0.36133642785065578"/>
    <n v="0.15089653884964668"/>
  </r>
  <r>
    <x v="25"/>
    <x v="12"/>
    <s v="(Leer)"/>
    <x v="4"/>
    <x v="23"/>
    <s v="BESTAETIGT (6)"/>
    <n v="1046.32"/>
    <n v="1549.3799999999999"/>
    <x v="2"/>
    <x v="6"/>
    <n v="1.0463199999999999"/>
    <n v="1.54938"/>
    <n v="0.26157999999999998"/>
    <n v="0.38734499999999999"/>
  </r>
  <r>
    <x v="0"/>
    <x v="0"/>
    <s v="Hofdünger"/>
    <x v="0"/>
    <x v="0"/>
    <s v="BESTAETIGT (6)"/>
    <n v="275476.00999999995"/>
    <n v="111569.15999999996"/>
    <x v="182"/>
    <x v="7"/>
    <n v="275.47600999999997"/>
    <n v="111.56915999999995"/>
    <n v="1.1722383404255319"/>
    <n v="0.4747623829787232"/>
  </r>
  <r>
    <x v="0"/>
    <x v="0"/>
    <s v="Hofdünger"/>
    <x v="0"/>
    <x v="1"/>
    <s v="BESTAETIGT (6)"/>
    <n v="207539.32"/>
    <n v="90017.220000000016"/>
    <x v="236"/>
    <x v="7"/>
    <n v="207.53932"/>
    <n v="90.017220000000009"/>
    <n v="0.95201522935779814"/>
    <n v="0.4129230275229358"/>
  </r>
  <r>
    <x v="0"/>
    <x v="0"/>
    <s v="Hofdünger"/>
    <x v="0"/>
    <x v="2"/>
    <s v="BESTAETIGT (6)"/>
    <n v="5488.42"/>
    <n v="2162.29"/>
    <x v="47"/>
    <x v="7"/>
    <n v="5.4884199999999996"/>
    <n v="2.16229"/>
    <n v="0.34302624999999998"/>
    <n v="0.135143125"/>
  </r>
  <r>
    <x v="0"/>
    <x v="0"/>
    <s v="Hofdünger"/>
    <x v="0"/>
    <x v="3"/>
    <s v="BESTAETIGT (6)"/>
    <n v="25047.520000000004"/>
    <n v="12043.820000000002"/>
    <x v="132"/>
    <x v="7"/>
    <n v="25.047520000000006"/>
    <n v="12.043820000000002"/>
    <n v="0.36834588235294125"/>
    <n v="0.17711500000000002"/>
  </r>
  <r>
    <x v="0"/>
    <x v="0"/>
    <s v="Hofdünger"/>
    <x v="0"/>
    <x v="4"/>
    <s v="BESTAETIGT (6)"/>
    <n v="213675.18"/>
    <n v="112362.41000000006"/>
    <x v="316"/>
    <x v="7"/>
    <n v="213.67517999999998"/>
    <n v="112.36241000000007"/>
    <n v="0.42992993963782694"/>
    <n v="0.22608130784708264"/>
  </r>
  <r>
    <x v="0"/>
    <x v="0"/>
    <s v="Hofdünger"/>
    <x v="0"/>
    <x v="5"/>
    <s v="BESTAETIGT (6)"/>
    <n v="52258.5"/>
    <n v="34051.449999999997"/>
    <x v="24"/>
    <x v="7"/>
    <n v="52.258499999999998"/>
    <n v="34.051449999999996"/>
    <n v="1.0665"/>
    <n v="0.69492755102040804"/>
  </r>
  <r>
    <x v="0"/>
    <x v="0"/>
    <s v="Hofdünger"/>
    <x v="0"/>
    <x v="6"/>
    <s v="BESTAETIGT (6)"/>
    <n v="38065.22"/>
    <n v="18747.050000000003"/>
    <x v="131"/>
    <x v="7"/>
    <n v="38.065220000000004"/>
    <n v="18.747050000000002"/>
    <n v="0.70491148148148153"/>
    <n v="0.34716759259259261"/>
  </r>
  <r>
    <x v="0"/>
    <x v="0"/>
    <s v="Hofdünger"/>
    <x v="1"/>
    <x v="0"/>
    <s v="BESTAETIGT (6)"/>
    <n v="6315.05"/>
    <n v="3758.6899999999996"/>
    <x v="21"/>
    <x v="7"/>
    <n v="6.3150500000000003"/>
    <n v="3.7586899999999996"/>
    <n v="0.78938125000000003"/>
    <n v="0.46983624999999996"/>
  </r>
  <r>
    <x v="0"/>
    <x v="0"/>
    <s v="Hofdünger"/>
    <x v="1"/>
    <x v="8"/>
    <s v="BESTAETIGT (6)"/>
    <n v="2482"/>
    <n v="1104.5"/>
    <x v="20"/>
    <x v="7"/>
    <n v="2.4820000000000002"/>
    <n v="1.1045"/>
    <n v="0.41366666666666668"/>
    <n v="0.18408333333333335"/>
  </r>
  <r>
    <x v="0"/>
    <x v="0"/>
    <s v="Hofdünger"/>
    <x v="1"/>
    <x v="9"/>
    <s v="BESTAETIGT (6)"/>
    <n v="41161.780000000006"/>
    <n v="31809.850000000006"/>
    <x v="321"/>
    <x v="7"/>
    <n v="41.161780000000007"/>
    <n v="31.809850000000004"/>
    <n v="0.57169138888888904"/>
    <n v="0.44180347222222227"/>
  </r>
  <r>
    <x v="0"/>
    <x v="0"/>
    <s v="Hofdünger"/>
    <x v="1"/>
    <x v="10"/>
    <s v="BESTAETIGT (6)"/>
    <n v="8159.2"/>
    <n v="7033"/>
    <x v="27"/>
    <x v="7"/>
    <n v="8.1592000000000002"/>
    <n v="7.0330000000000004"/>
    <n v="0.62763076923076921"/>
    <n v="0.54100000000000004"/>
  </r>
  <r>
    <x v="0"/>
    <x v="0"/>
    <s v="Hofdünger"/>
    <x v="1"/>
    <x v="11"/>
    <s v="BESTAETIGT (6)"/>
    <n v="16559.18"/>
    <n v="11090.69"/>
    <x v="26"/>
    <x v="7"/>
    <n v="16.559180000000001"/>
    <n v="11.09069"/>
    <n v="0.32468980392156865"/>
    <n v="0.21746450980392157"/>
  </r>
  <r>
    <x v="0"/>
    <x v="0"/>
    <s v="Hofdünger"/>
    <x v="1"/>
    <x v="12"/>
    <s v="BESTAETIGT (6)"/>
    <n v="130158.58999999995"/>
    <n v="66698.010000000024"/>
    <x v="260"/>
    <x v="7"/>
    <n v="130.15858999999995"/>
    <n v="66.698010000000025"/>
    <n v="0.25078726396917139"/>
    <n v="0.12851254335260121"/>
  </r>
  <r>
    <x v="0"/>
    <x v="0"/>
    <s v="Hofdünger"/>
    <x v="1"/>
    <x v="1"/>
    <s v="BESTAETIGT (6)"/>
    <n v="24226.189999999995"/>
    <n v="12833.810000000001"/>
    <x v="115"/>
    <x v="7"/>
    <n v="24.226189999999995"/>
    <n v="12.833810000000001"/>
    <n v="0.29908876543209872"/>
    <n v="0.15844209876543211"/>
  </r>
  <r>
    <x v="0"/>
    <x v="0"/>
    <s v="Hofdünger"/>
    <x v="1"/>
    <x v="2"/>
    <s v="BESTAETIGT (6)"/>
    <n v="8461.6400000000012"/>
    <n v="3700.940000000001"/>
    <x v="59"/>
    <x v="7"/>
    <n v="8.4616400000000009"/>
    <n v="3.700940000000001"/>
    <n v="0.29178068965517245"/>
    <n v="0.12761862068965521"/>
  </r>
  <r>
    <x v="0"/>
    <x v="0"/>
    <s v="Hofdünger"/>
    <x v="1"/>
    <x v="14"/>
    <s v="BESTAETIGT (6)"/>
    <n v="2542"/>
    <n v="1147"/>
    <x v="7"/>
    <x v="7"/>
    <n v="2.5419999999999998"/>
    <n v="1.147"/>
    <n v="0.84733333333333327"/>
    <n v="0.38233333333333336"/>
  </r>
  <r>
    <x v="0"/>
    <x v="0"/>
    <s v="Hofdünger"/>
    <x v="1"/>
    <x v="4"/>
    <s v="BESTAETIGT (6)"/>
    <n v="986.05000000000007"/>
    <n v="883.47"/>
    <x v="23"/>
    <x v="7"/>
    <n v="0.98605000000000009"/>
    <n v="0.88346999999999998"/>
    <n v="0.10956111111111112"/>
    <n v="9.8163333333333325E-2"/>
  </r>
  <r>
    <x v="0"/>
    <x v="0"/>
    <s v="Hofdünger"/>
    <x v="1"/>
    <x v="15"/>
    <s v="BESTAETIGT (6)"/>
    <n v="11697.5"/>
    <n v="9585.2999999999993"/>
    <x v="22"/>
    <x v="7"/>
    <n v="11.6975"/>
    <n v="9.5853000000000002"/>
    <n v="0.46789999999999998"/>
    <n v="0.38341200000000003"/>
  </r>
  <r>
    <x v="0"/>
    <x v="0"/>
    <s v="Hofdünger"/>
    <x v="1"/>
    <x v="17"/>
    <s v="BESTAETIGT (6)"/>
    <n v="307"/>
    <n v="187"/>
    <x v="10"/>
    <x v="7"/>
    <n v="0.307"/>
    <n v="0.187"/>
    <n v="0.1535"/>
    <n v="9.35E-2"/>
  </r>
  <r>
    <x v="0"/>
    <x v="0"/>
    <s v="Recyclingdünger"/>
    <x v="2"/>
    <x v="16"/>
    <s v="BESTAETIGT (6)"/>
    <n v="62706.899999999987"/>
    <n v="28038.430000000018"/>
    <x v="199"/>
    <x v="7"/>
    <n v="62.70689999999999"/>
    <n v="28.03843000000002"/>
    <n v="0.66007263157894724"/>
    <n v="0.29514136842105282"/>
  </r>
  <r>
    <x v="0"/>
    <x v="0"/>
    <s v="(Leer)"/>
    <x v="4"/>
    <x v="23"/>
    <s v="BESTAETIGT (6)"/>
    <n v="19371.47"/>
    <n v="16590.050000000003"/>
    <x v="105"/>
    <x v="7"/>
    <n v="19.371470000000002"/>
    <n v="16.590050000000002"/>
    <n v="0.50977552631578948"/>
    <n v="0.43658026315789478"/>
  </r>
  <r>
    <x v="0"/>
    <x v="1"/>
    <s v="Hofdünger"/>
    <x v="0"/>
    <x v="0"/>
    <s v="BESTAETIGT (6)"/>
    <n v="4187.5499999999993"/>
    <n v="1522.48"/>
    <x v="41"/>
    <x v="7"/>
    <n v="4.187549999999999"/>
    <n v="1.5224800000000001"/>
    <n v="0.38068636363636355"/>
    <n v="0.13840727272727274"/>
  </r>
  <r>
    <x v="0"/>
    <x v="1"/>
    <s v="Hofdünger"/>
    <x v="0"/>
    <x v="1"/>
    <s v="BESTAETIGT (6)"/>
    <n v="1834.7"/>
    <n v="976"/>
    <x v="23"/>
    <x v="7"/>
    <n v="1.8347"/>
    <n v="0.97599999999999998"/>
    <n v="0.20385555555555557"/>
    <n v="0.10844444444444444"/>
  </r>
  <r>
    <x v="0"/>
    <x v="1"/>
    <s v="Hofdünger"/>
    <x v="0"/>
    <x v="3"/>
    <s v="BESTAETIGT (6)"/>
    <n v="146.5"/>
    <n v="68.7"/>
    <x v="10"/>
    <x v="7"/>
    <n v="0.14649999999999999"/>
    <n v="6.8699999999999997E-2"/>
    <n v="7.3249999999999996E-2"/>
    <n v="3.4349999999999999E-2"/>
  </r>
  <r>
    <x v="0"/>
    <x v="1"/>
    <s v="Hofdünger"/>
    <x v="0"/>
    <x v="4"/>
    <s v="BESTAETIGT (6)"/>
    <n v="6736.95"/>
    <n v="2775.1"/>
    <x v="41"/>
    <x v="7"/>
    <n v="6.7369500000000002"/>
    <n v="2.7751000000000001"/>
    <n v="0.61245000000000005"/>
    <n v="0.25228181818181822"/>
  </r>
  <r>
    <x v="0"/>
    <x v="1"/>
    <s v="Hofdünger"/>
    <x v="0"/>
    <x v="5"/>
    <s v="BESTAETIGT (6)"/>
    <n v="1319.5"/>
    <n v="819"/>
    <x v="21"/>
    <x v="7"/>
    <n v="1.3194999999999999"/>
    <n v="0.81899999999999995"/>
    <n v="0.16493749999999999"/>
    <n v="0.10237499999999999"/>
  </r>
  <r>
    <x v="0"/>
    <x v="1"/>
    <s v="Hofdünger"/>
    <x v="0"/>
    <x v="6"/>
    <s v="BESTAETIGT (6)"/>
    <n v="468"/>
    <n v="222"/>
    <x v="10"/>
    <x v="7"/>
    <n v="0.46800000000000003"/>
    <n v="0.222"/>
    <n v="0.23400000000000001"/>
    <n v="0.111"/>
  </r>
  <r>
    <x v="0"/>
    <x v="1"/>
    <s v="Hofdünger"/>
    <x v="1"/>
    <x v="12"/>
    <s v="BESTAETIGT (6)"/>
    <n v="4053.8700000000008"/>
    <n v="2189.11"/>
    <x v="47"/>
    <x v="7"/>
    <n v="4.0538700000000008"/>
    <n v="2.1891100000000003"/>
    <n v="0.25336687500000005"/>
    <n v="0.13681937500000002"/>
  </r>
  <r>
    <x v="0"/>
    <x v="1"/>
    <s v="Hofdünger"/>
    <x v="1"/>
    <x v="1"/>
    <s v="BESTAETIGT (6)"/>
    <n v="37"/>
    <n v="24"/>
    <x v="13"/>
    <x v="7"/>
    <n v="3.6999999999999998E-2"/>
    <n v="2.4E-2"/>
    <n v="3.6999999999999998E-2"/>
    <n v="2.4E-2"/>
  </r>
  <r>
    <x v="0"/>
    <x v="1"/>
    <s v="Recyclingdünger"/>
    <x v="2"/>
    <x v="16"/>
    <s v="BESTAETIGT (6)"/>
    <n v="11757.2"/>
    <n v="5142.16"/>
    <x v="80"/>
    <x v="7"/>
    <n v="11.757200000000001"/>
    <n v="5.1421599999999996"/>
    <n v="0.58786000000000005"/>
    <n v="0.257108"/>
  </r>
  <r>
    <x v="0"/>
    <x v="15"/>
    <s v="Hofdünger"/>
    <x v="1"/>
    <x v="12"/>
    <s v="BESTAETIGT (6)"/>
    <n v="288"/>
    <n v="288"/>
    <x v="10"/>
    <x v="7"/>
    <n v="0.28799999999999998"/>
    <n v="0.28799999999999998"/>
    <n v="0.14399999999999999"/>
    <n v="0.14399999999999999"/>
  </r>
  <r>
    <x v="0"/>
    <x v="15"/>
    <s v="Recyclingdünger"/>
    <x v="2"/>
    <x v="16"/>
    <s v="BESTAETIGT (6)"/>
    <n v="819"/>
    <n v="358.2"/>
    <x v="13"/>
    <x v="7"/>
    <n v="0.81899999999999995"/>
    <n v="0.35819999999999996"/>
    <n v="0.81899999999999995"/>
    <n v="0.35819999999999996"/>
  </r>
  <r>
    <x v="0"/>
    <x v="2"/>
    <s v="Hofdünger"/>
    <x v="0"/>
    <x v="0"/>
    <s v="BESTAETIGT (6)"/>
    <n v="3434.6000000000004"/>
    <n v="1026.9000000000001"/>
    <x v="18"/>
    <x v="7"/>
    <n v="3.4346000000000005"/>
    <n v="1.0269000000000001"/>
    <n v="0.68692000000000009"/>
    <n v="0.20538000000000003"/>
  </r>
  <r>
    <x v="0"/>
    <x v="2"/>
    <s v="Hofdünger"/>
    <x v="0"/>
    <x v="1"/>
    <s v="BESTAETIGT (6)"/>
    <n v="12911.14"/>
    <n v="5818.0300000000007"/>
    <x v="8"/>
    <x v="7"/>
    <n v="12.91114"/>
    <n v="5.8180300000000003"/>
    <n v="0.67953368421052629"/>
    <n v="0.3062121052631579"/>
  </r>
  <r>
    <x v="0"/>
    <x v="2"/>
    <s v="Hofdünger"/>
    <x v="0"/>
    <x v="4"/>
    <s v="BESTAETIGT (6)"/>
    <n v="43190.149999999994"/>
    <n v="20928.54"/>
    <x v="8"/>
    <x v="7"/>
    <n v="43.190149999999996"/>
    <n v="20.928540000000002"/>
    <n v="2.2731657894736839"/>
    <n v="1.1015021052631579"/>
  </r>
  <r>
    <x v="0"/>
    <x v="2"/>
    <s v="Hofdünger"/>
    <x v="0"/>
    <x v="5"/>
    <s v="BESTAETIGT (6)"/>
    <n v="6018.65"/>
    <n v="3494.7"/>
    <x v="10"/>
    <x v="7"/>
    <n v="6.0186500000000001"/>
    <n v="3.4946999999999999"/>
    <n v="3.009325"/>
    <n v="1.74735"/>
  </r>
  <r>
    <x v="0"/>
    <x v="2"/>
    <s v="Hofdünger"/>
    <x v="0"/>
    <x v="6"/>
    <s v="BESTAETIGT (6)"/>
    <n v="830"/>
    <n v="380"/>
    <x v="13"/>
    <x v="7"/>
    <n v="0.83"/>
    <n v="0.38"/>
    <n v="0.83"/>
    <n v="0.38"/>
  </r>
  <r>
    <x v="0"/>
    <x v="2"/>
    <s v="Hofdünger"/>
    <x v="1"/>
    <x v="0"/>
    <s v="BESTAETIGT (6)"/>
    <n v="900"/>
    <n v="495"/>
    <x v="13"/>
    <x v="7"/>
    <n v="0.9"/>
    <n v="0.495"/>
    <n v="0.9"/>
    <n v="0.495"/>
  </r>
  <r>
    <x v="0"/>
    <x v="2"/>
    <s v="Hofdünger"/>
    <x v="1"/>
    <x v="9"/>
    <s v="BESTAETIGT (6)"/>
    <n v="6358.7999999999993"/>
    <n v="4813.6000000000004"/>
    <x v="20"/>
    <x v="7"/>
    <n v="6.3587999999999996"/>
    <n v="4.8136000000000001"/>
    <n v="1.0597999999999999"/>
    <n v="0.80226666666666668"/>
  </r>
  <r>
    <x v="0"/>
    <x v="2"/>
    <s v="Hofdünger"/>
    <x v="1"/>
    <x v="10"/>
    <s v="BESTAETIGT (6)"/>
    <n v="1080"/>
    <n v="1098"/>
    <x v="10"/>
    <x v="7"/>
    <n v="1.08"/>
    <n v="1.0980000000000001"/>
    <n v="0.54"/>
    <n v="0.54900000000000004"/>
  </r>
  <r>
    <x v="0"/>
    <x v="2"/>
    <s v="Hofdünger"/>
    <x v="1"/>
    <x v="11"/>
    <s v="BESTAETIGT (6)"/>
    <n v="518.4"/>
    <n v="421.2"/>
    <x v="21"/>
    <x v="7"/>
    <n v="0.51839999999999997"/>
    <n v="0.42119999999999996"/>
    <n v="6.4799999999999996E-2"/>
    <n v="5.2649999999999995E-2"/>
  </r>
  <r>
    <x v="0"/>
    <x v="2"/>
    <s v="Hofdünger"/>
    <x v="1"/>
    <x v="12"/>
    <s v="BESTAETIGT (6)"/>
    <n v="10886.57"/>
    <n v="5812.66"/>
    <x v="39"/>
    <x v="7"/>
    <n v="10.886569999999999"/>
    <n v="5.8126600000000002"/>
    <n v="0.40320629629629628"/>
    <n v="0.2152837037037037"/>
  </r>
  <r>
    <x v="0"/>
    <x v="2"/>
    <s v="Hofdünger"/>
    <x v="1"/>
    <x v="1"/>
    <s v="BESTAETIGT (6)"/>
    <n v="1811.6000000000001"/>
    <n v="847.05"/>
    <x v="23"/>
    <x v="7"/>
    <n v="1.8116000000000001"/>
    <n v="0.84704999999999997"/>
    <n v="0.20128888888888891"/>
    <n v="9.4116666666666668E-2"/>
  </r>
  <r>
    <x v="0"/>
    <x v="2"/>
    <s v="Hofdünger"/>
    <x v="1"/>
    <x v="2"/>
    <s v="BESTAETIGT (6)"/>
    <n v="4619.75"/>
    <n v="2057.5500000000002"/>
    <x v="20"/>
    <x v="7"/>
    <n v="4.6197499999999998"/>
    <n v="2.05755"/>
    <n v="0.7699583333333333"/>
    <n v="0.34292499999999998"/>
  </r>
  <r>
    <x v="0"/>
    <x v="2"/>
    <s v="Hofdünger"/>
    <x v="1"/>
    <x v="14"/>
    <s v="BESTAETIGT (6)"/>
    <n v="820"/>
    <n v="370"/>
    <x v="13"/>
    <x v="7"/>
    <n v="0.82"/>
    <n v="0.37"/>
    <n v="0.82"/>
    <n v="0.37"/>
  </r>
  <r>
    <x v="0"/>
    <x v="2"/>
    <s v="Recyclingdünger"/>
    <x v="2"/>
    <x v="16"/>
    <s v="BESTAETIGT (6)"/>
    <n v="24236.1"/>
    <n v="10642.18"/>
    <x v="11"/>
    <x v="7"/>
    <n v="24.236099999999997"/>
    <n v="10.64218"/>
    <n v="1.6157399999999997"/>
    <n v="0.7094786666666667"/>
  </r>
  <r>
    <x v="0"/>
    <x v="2"/>
    <s v="(Leer)"/>
    <x v="4"/>
    <x v="23"/>
    <s v="BESTAETIGT (6)"/>
    <n v="3615.5"/>
    <n v="2281.5"/>
    <x v="2"/>
    <x v="7"/>
    <n v="3.6154999999999999"/>
    <n v="2.2814999999999999"/>
    <n v="0.90387499999999998"/>
    <n v="0.57037499999999997"/>
  </r>
  <r>
    <x v="1"/>
    <x v="3"/>
    <s v="Hofdünger"/>
    <x v="0"/>
    <x v="1"/>
    <s v="BESTAETIGT (6)"/>
    <n v="44026.44000000001"/>
    <n v="18382.419999999998"/>
    <x v="116"/>
    <x v="7"/>
    <n v="44.026440000000008"/>
    <n v="18.38242"/>
    <n v="0.32855552238805974"/>
    <n v="0.13718223880597014"/>
  </r>
  <r>
    <x v="1"/>
    <x v="3"/>
    <s v="Hofdünger"/>
    <x v="0"/>
    <x v="2"/>
    <s v="BESTAETIGT (6)"/>
    <n v="6039.44"/>
    <n v="2367.3599999999997"/>
    <x v="49"/>
    <x v="7"/>
    <n v="6.0394399999999999"/>
    <n v="2.3673599999999997"/>
    <n v="0.35526117647058825"/>
    <n v="0.13925647058823529"/>
  </r>
  <r>
    <x v="1"/>
    <x v="3"/>
    <s v="Hofdünger"/>
    <x v="0"/>
    <x v="3"/>
    <s v="BESTAETIGT (6)"/>
    <n v="3536.6599999999994"/>
    <n v="1562.4200000000003"/>
    <x v="28"/>
    <x v="7"/>
    <n v="3.5366599999999995"/>
    <n v="1.5624200000000004"/>
    <n v="0.19648111111111108"/>
    <n v="8.6801111111111134E-2"/>
  </r>
  <r>
    <x v="1"/>
    <x v="3"/>
    <s v="Hofdünger"/>
    <x v="0"/>
    <x v="4"/>
    <s v="BESTAETIGT (6)"/>
    <n v="26514.039999999997"/>
    <n v="11379.889999999998"/>
    <x v="166"/>
    <x v="7"/>
    <n v="26.514039999999998"/>
    <n v="11.379889999999998"/>
    <n v="0.36320602739726027"/>
    <n v="0.155888904109589"/>
  </r>
  <r>
    <x v="1"/>
    <x v="3"/>
    <s v="Hofdünger"/>
    <x v="0"/>
    <x v="5"/>
    <s v="BESTAETIGT (6)"/>
    <n v="5034.7900000000009"/>
    <n v="2839.76"/>
    <x v="84"/>
    <x v="7"/>
    <n v="5.034790000000001"/>
    <n v="2.8397600000000001"/>
    <n v="0.22885409090909095"/>
    <n v="0.12908"/>
  </r>
  <r>
    <x v="1"/>
    <x v="3"/>
    <s v="Hofdünger"/>
    <x v="0"/>
    <x v="6"/>
    <s v="BESTAETIGT (6)"/>
    <n v="27380.300000000003"/>
    <n v="15296.849999999999"/>
    <x v="90"/>
    <x v="7"/>
    <n v="27.380300000000002"/>
    <n v="15.296849999999999"/>
    <n v="0.41485303030303033"/>
    <n v="0.23177045454545453"/>
  </r>
  <r>
    <x v="1"/>
    <x v="3"/>
    <s v="Hofdünger"/>
    <x v="1"/>
    <x v="8"/>
    <s v="BESTAETIGT (6)"/>
    <n v="150"/>
    <n v="75"/>
    <x v="13"/>
    <x v="7"/>
    <n v="0.15"/>
    <n v="7.4999999999999997E-2"/>
    <n v="0.15"/>
    <n v="7.4999999999999997E-2"/>
  </r>
  <r>
    <x v="1"/>
    <x v="3"/>
    <s v="Hofdünger"/>
    <x v="1"/>
    <x v="9"/>
    <s v="BESTAETIGT (6)"/>
    <n v="1663.1999999999998"/>
    <n v="1346.4"/>
    <x v="18"/>
    <x v="7"/>
    <n v="1.6631999999999998"/>
    <n v="1.3464"/>
    <n v="0.33263999999999994"/>
    <n v="0.26928000000000002"/>
  </r>
  <r>
    <x v="1"/>
    <x v="3"/>
    <s v="Hofdünger"/>
    <x v="1"/>
    <x v="11"/>
    <s v="BESTAETIGT (6)"/>
    <n v="1953.36"/>
    <n v="1296"/>
    <x v="27"/>
    <x v="7"/>
    <n v="1.95336"/>
    <n v="1.296"/>
    <n v="0.15025846153846154"/>
    <n v="9.9692307692307691E-2"/>
  </r>
  <r>
    <x v="1"/>
    <x v="3"/>
    <s v="Hofdünger"/>
    <x v="1"/>
    <x v="12"/>
    <s v="BESTAETIGT (6)"/>
    <n v="4977.4000000000005"/>
    <n v="2669.5899999999997"/>
    <x v="47"/>
    <x v="7"/>
    <n v="4.9774000000000003"/>
    <n v="2.6695899999999999"/>
    <n v="0.31108750000000002"/>
    <n v="0.16684937499999999"/>
  </r>
  <r>
    <x v="1"/>
    <x v="3"/>
    <s v="Hofdünger"/>
    <x v="1"/>
    <x v="1"/>
    <s v="BESTAETIGT (6)"/>
    <n v="3022.72"/>
    <n v="1894.9"/>
    <x v="18"/>
    <x v="7"/>
    <n v="3.0227199999999996"/>
    <n v="1.8949"/>
    <n v="0.60454399999999997"/>
    <n v="0.37897999999999998"/>
  </r>
  <r>
    <x v="1"/>
    <x v="3"/>
    <s v="Hofdünger"/>
    <x v="1"/>
    <x v="2"/>
    <s v="BESTAETIGT (6)"/>
    <n v="911.25"/>
    <n v="389.25"/>
    <x v="18"/>
    <x v="7"/>
    <n v="0.91125"/>
    <n v="0.38924999999999998"/>
    <n v="0.18225"/>
    <n v="7.7850000000000003E-2"/>
  </r>
  <r>
    <x v="1"/>
    <x v="3"/>
    <s v="Hofdünger"/>
    <x v="1"/>
    <x v="5"/>
    <s v="BESTAETIGT (6)"/>
    <n v="229.32"/>
    <n v="205.8"/>
    <x v="13"/>
    <x v="7"/>
    <n v="0.22932"/>
    <n v="0.20580000000000001"/>
    <n v="0.22932"/>
    <n v="0.20580000000000001"/>
  </r>
  <r>
    <x v="1"/>
    <x v="3"/>
    <s v="Hofdünger"/>
    <x v="1"/>
    <x v="17"/>
    <s v="BESTAETIGT (6)"/>
    <n v="2291.8999999999996"/>
    <n v="1034.1500000000001"/>
    <x v="7"/>
    <x v="7"/>
    <n v="2.2918999999999996"/>
    <n v="1.0341500000000001"/>
    <n v="0.76396666666666657"/>
    <n v="0.34471666666666673"/>
  </r>
  <r>
    <x v="1"/>
    <x v="3"/>
    <s v="Recyclingdünger"/>
    <x v="2"/>
    <x v="16"/>
    <s v="BESTAETIGT (6)"/>
    <n v="116334.45000000001"/>
    <n v="38523.39"/>
    <x v="143"/>
    <x v="7"/>
    <n v="116.33445000000002"/>
    <n v="38.523389999999999"/>
    <n v="0.61228657894736849"/>
    <n v="0.20275468421052631"/>
  </r>
  <r>
    <x v="1"/>
    <x v="4"/>
    <s v="Hofdünger"/>
    <x v="0"/>
    <x v="1"/>
    <s v="BESTAETIGT (6)"/>
    <n v="1000"/>
    <n v="460"/>
    <x v="10"/>
    <x v="7"/>
    <n v="1"/>
    <n v="0.46"/>
    <n v="0.5"/>
    <n v="0.23"/>
  </r>
  <r>
    <x v="1"/>
    <x v="4"/>
    <s v="Hofdünger"/>
    <x v="0"/>
    <x v="4"/>
    <s v="BESTAETIGT (6)"/>
    <n v="890"/>
    <n v="336"/>
    <x v="2"/>
    <x v="7"/>
    <n v="0.89"/>
    <n v="0.33600000000000002"/>
    <n v="0.2225"/>
    <n v="8.4000000000000005E-2"/>
  </r>
  <r>
    <x v="1"/>
    <x v="4"/>
    <s v="Hofdünger"/>
    <x v="0"/>
    <x v="6"/>
    <s v="BESTAETIGT (6)"/>
    <n v="40.5"/>
    <n v="21"/>
    <x v="13"/>
    <x v="7"/>
    <n v="4.0500000000000001E-2"/>
    <n v="2.1000000000000001E-2"/>
    <n v="4.0500000000000001E-2"/>
    <n v="2.1000000000000001E-2"/>
  </r>
  <r>
    <x v="1"/>
    <x v="4"/>
    <s v="Hofdünger"/>
    <x v="1"/>
    <x v="9"/>
    <s v="BESTAETIGT (6)"/>
    <n v="756"/>
    <n v="612"/>
    <x v="10"/>
    <x v="7"/>
    <n v="0.75600000000000001"/>
    <n v="0.61199999999999999"/>
    <n v="0.378"/>
    <n v="0.30599999999999999"/>
  </r>
  <r>
    <x v="1"/>
    <x v="4"/>
    <s v="Hofdünger"/>
    <x v="1"/>
    <x v="11"/>
    <s v="BESTAETIGT (6)"/>
    <n v="3818.4"/>
    <n v="2401.5"/>
    <x v="9"/>
    <x v="7"/>
    <n v="3.8184"/>
    <n v="2.4015"/>
    <n v="0.1032"/>
    <n v="6.4905405405405403E-2"/>
  </r>
  <r>
    <x v="1"/>
    <x v="4"/>
    <s v="Hofdünger"/>
    <x v="1"/>
    <x v="1"/>
    <s v="BESTAETIGT (6)"/>
    <n v="368"/>
    <n v="165"/>
    <x v="13"/>
    <x v="7"/>
    <n v="0.36799999999999999"/>
    <n v="0.16500000000000001"/>
    <n v="0.36799999999999999"/>
    <n v="0.16500000000000001"/>
  </r>
  <r>
    <x v="1"/>
    <x v="4"/>
    <s v="Hofdünger"/>
    <x v="1"/>
    <x v="2"/>
    <s v="BESTAETIGT (6)"/>
    <n v="405"/>
    <n v="173"/>
    <x v="13"/>
    <x v="7"/>
    <n v="0.40500000000000003"/>
    <n v="0.17299999999999999"/>
    <n v="0.40500000000000003"/>
    <n v="0.17299999999999999"/>
  </r>
  <r>
    <x v="1"/>
    <x v="4"/>
    <s v="Recyclingdünger"/>
    <x v="2"/>
    <x v="16"/>
    <s v="BESTAETIGT (6)"/>
    <n v="1944"/>
    <n v="972"/>
    <x v="18"/>
    <x v="7"/>
    <n v="1.944"/>
    <n v="0.97199999999999998"/>
    <n v="0.38879999999999998"/>
    <n v="0.19439999999999999"/>
  </r>
  <r>
    <x v="1"/>
    <x v="1"/>
    <s v="Hofdünger"/>
    <x v="0"/>
    <x v="1"/>
    <s v="BESTAETIGT (6)"/>
    <n v="7631.84"/>
    <n v="3220.84"/>
    <x v="103"/>
    <x v="7"/>
    <n v="7.6318400000000004"/>
    <n v="3.2208399999999999"/>
    <n v="0.21199555555555558"/>
    <n v="8.9467777777777771E-2"/>
  </r>
  <r>
    <x v="1"/>
    <x v="1"/>
    <s v="Hofdünger"/>
    <x v="0"/>
    <x v="3"/>
    <s v="BESTAETIGT (6)"/>
    <n v="390"/>
    <n v="218.4"/>
    <x v="13"/>
    <x v="7"/>
    <n v="0.39"/>
    <n v="0.21840000000000001"/>
    <n v="0.39"/>
    <n v="0.21840000000000001"/>
  </r>
  <r>
    <x v="1"/>
    <x v="1"/>
    <s v="Hofdünger"/>
    <x v="0"/>
    <x v="4"/>
    <s v="BESTAETIGT (6)"/>
    <n v="5634.42"/>
    <n v="2621.97"/>
    <x v="15"/>
    <x v="7"/>
    <n v="5.6344200000000004"/>
    <n v="2.6219699999999997"/>
    <n v="0.80491714285714289"/>
    <n v="0.37456714285714282"/>
  </r>
  <r>
    <x v="1"/>
    <x v="1"/>
    <s v="Hofdünger"/>
    <x v="0"/>
    <x v="5"/>
    <s v="BESTAETIGT (6)"/>
    <n v="8921.2199999999993"/>
    <n v="4975.7400000000007"/>
    <x v="76"/>
    <x v="7"/>
    <n v="8.9212199999999999"/>
    <n v="4.9757400000000009"/>
    <n v="0.26238882352941179"/>
    <n v="0.14634529411764707"/>
  </r>
  <r>
    <x v="1"/>
    <x v="1"/>
    <s v="Hofdünger"/>
    <x v="0"/>
    <x v="6"/>
    <s v="BESTAETIGT (6)"/>
    <n v="220"/>
    <n v="165"/>
    <x v="13"/>
    <x v="7"/>
    <n v="0.22"/>
    <n v="0.16500000000000001"/>
    <n v="0.22"/>
    <n v="0.16500000000000001"/>
  </r>
  <r>
    <x v="1"/>
    <x v="1"/>
    <s v="Hofdünger"/>
    <x v="1"/>
    <x v="9"/>
    <s v="BESTAETIGT (6)"/>
    <n v="1478.4"/>
    <n v="1196.8"/>
    <x v="7"/>
    <x v="7"/>
    <n v="1.4784000000000002"/>
    <n v="1.1967999999999999"/>
    <n v="0.49280000000000007"/>
    <n v="0.39893333333333331"/>
  </r>
  <r>
    <x v="1"/>
    <x v="1"/>
    <s v="Hofdünger"/>
    <x v="1"/>
    <x v="11"/>
    <s v="BESTAETIGT (6)"/>
    <n v="2361.9199999999987"/>
    <n v="1342"/>
    <x v="103"/>
    <x v="7"/>
    <n v="2.3619199999999987"/>
    <n v="1.3420000000000001"/>
    <n v="6.5608888888888856E-2"/>
    <n v="3.7277777777777778E-2"/>
  </r>
  <r>
    <x v="1"/>
    <x v="1"/>
    <s v="Hofdünger"/>
    <x v="1"/>
    <x v="12"/>
    <s v="BESTAETIGT (6)"/>
    <n v="1885.9500000000003"/>
    <n v="1002.25"/>
    <x v="15"/>
    <x v="7"/>
    <n v="1.8859500000000002"/>
    <n v="1.0022500000000001"/>
    <n v="0.26942142857142859"/>
    <n v="0.14317857142857143"/>
  </r>
  <r>
    <x v="1"/>
    <x v="1"/>
    <s v="Hofdünger"/>
    <x v="1"/>
    <x v="1"/>
    <s v="BESTAETIGT (6)"/>
    <n v="915.98"/>
    <n v="609.75"/>
    <x v="7"/>
    <x v="7"/>
    <n v="0.91598000000000002"/>
    <n v="0.60975000000000001"/>
    <n v="0.30532666666666669"/>
    <n v="0.20325000000000001"/>
  </r>
  <r>
    <x v="1"/>
    <x v="1"/>
    <s v="Recyclingdünger"/>
    <x v="2"/>
    <x v="16"/>
    <s v="BESTAETIGT (6)"/>
    <n v="26609.480000000007"/>
    <n v="10579.98"/>
    <x v="31"/>
    <x v="7"/>
    <n v="26.609480000000008"/>
    <n v="10.579979999999999"/>
    <n v="0.9503385714285717"/>
    <n v="0.37785642857142854"/>
  </r>
  <r>
    <x v="1"/>
    <x v="5"/>
    <s v="Hofdünger"/>
    <x v="0"/>
    <x v="1"/>
    <s v="BESTAETIGT (6)"/>
    <n v="6215.6600000000017"/>
    <n v="2280.37"/>
    <x v="9"/>
    <x v="7"/>
    <n v="6.2156600000000015"/>
    <n v="2.28037"/>
    <n v="0.16799081081081085"/>
    <n v="6.163162162162162E-2"/>
  </r>
  <r>
    <x v="1"/>
    <x v="5"/>
    <s v="Hofdünger"/>
    <x v="0"/>
    <x v="3"/>
    <s v="BESTAETIGT (6)"/>
    <n v="182"/>
    <n v="77"/>
    <x v="13"/>
    <x v="7"/>
    <n v="0.182"/>
    <n v="7.6999999999999999E-2"/>
    <n v="0.182"/>
    <n v="7.6999999999999999E-2"/>
  </r>
  <r>
    <x v="1"/>
    <x v="5"/>
    <s v="Hofdünger"/>
    <x v="0"/>
    <x v="4"/>
    <s v="BESTAETIGT (6)"/>
    <n v="194.85"/>
    <n v="95.85"/>
    <x v="13"/>
    <x v="7"/>
    <n v="0.19485"/>
    <n v="9.5849999999999991E-2"/>
    <n v="0.19485"/>
    <n v="9.5849999999999991E-2"/>
  </r>
  <r>
    <x v="1"/>
    <x v="5"/>
    <s v="Hofdünger"/>
    <x v="0"/>
    <x v="6"/>
    <s v="BESTAETIGT (6)"/>
    <n v="348.8"/>
    <n v="200"/>
    <x v="13"/>
    <x v="7"/>
    <n v="0.3488"/>
    <n v="0.2"/>
    <n v="0.3488"/>
    <n v="0.2"/>
  </r>
  <r>
    <x v="1"/>
    <x v="5"/>
    <s v="Hofdünger"/>
    <x v="1"/>
    <x v="12"/>
    <s v="BESTAETIGT (6)"/>
    <n v="678.3"/>
    <n v="360.5"/>
    <x v="7"/>
    <x v="7"/>
    <n v="0.6782999999999999"/>
    <n v="0.36049999999999999"/>
    <n v="0.22609999999999997"/>
    <n v="0.12016666666666666"/>
  </r>
  <r>
    <x v="1"/>
    <x v="5"/>
    <s v="Hofdünger"/>
    <x v="1"/>
    <x v="2"/>
    <s v="BESTAETIGT (6)"/>
    <n v="243"/>
    <n v="103.8"/>
    <x v="13"/>
    <x v="7"/>
    <n v="0.24299999999999999"/>
    <n v="0.1038"/>
    <n v="0.24299999999999999"/>
    <n v="0.1038"/>
  </r>
  <r>
    <x v="1"/>
    <x v="5"/>
    <s v="Recyclingdünger"/>
    <x v="2"/>
    <x v="16"/>
    <s v="BESTAETIGT (6)"/>
    <n v="1864.5600000000002"/>
    <n v="630.66"/>
    <x v="15"/>
    <x v="7"/>
    <n v="1.8645600000000002"/>
    <n v="0.63066"/>
    <n v="0.26636571428571432"/>
    <n v="9.009428571428571E-2"/>
  </r>
  <r>
    <x v="1"/>
    <x v="5"/>
    <s v="(Leer)"/>
    <x v="4"/>
    <x v="23"/>
    <s v="BESTAETIGT (6)"/>
    <n v="221.76"/>
    <n v="202.68"/>
    <x v="13"/>
    <x v="7"/>
    <n v="0.22175999999999998"/>
    <n v="0.20268"/>
    <n v="0.22175999999999998"/>
    <n v="0.20268"/>
  </r>
  <r>
    <x v="2"/>
    <x v="0"/>
    <s v="Recyclingdünger"/>
    <x v="2"/>
    <x v="16"/>
    <s v="BESTAETIGT (6)"/>
    <n v="48723.820000000007"/>
    <n v="20181.520000000004"/>
    <x v="87"/>
    <x v="7"/>
    <n v="48.723820000000003"/>
    <n v="20.181520000000003"/>
    <n v="0.74959723076923079"/>
    <n v="0.3104849230769231"/>
  </r>
  <r>
    <x v="2"/>
    <x v="3"/>
    <s v="Hofdünger"/>
    <x v="0"/>
    <x v="0"/>
    <s v="BESTAETIGT (6)"/>
    <n v="11837.02"/>
    <n v="4379.3999999999996"/>
    <x v="11"/>
    <x v="7"/>
    <n v="11.837020000000001"/>
    <n v="4.3793999999999995"/>
    <n v="0.78913466666666676"/>
    <n v="0.29195999999999994"/>
  </r>
  <r>
    <x v="2"/>
    <x v="3"/>
    <s v="Hofdünger"/>
    <x v="0"/>
    <x v="1"/>
    <s v="BESTAETIGT (6)"/>
    <n v="1048.5"/>
    <n v="433.5"/>
    <x v="2"/>
    <x v="7"/>
    <n v="1.0485"/>
    <n v="0.4335"/>
    <n v="0.262125"/>
    <n v="0.108375"/>
  </r>
  <r>
    <x v="2"/>
    <x v="3"/>
    <s v="Hofdünger"/>
    <x v="0"/>
    <x v="3"/>
    <s v="BESTAETIGT (6)"/>
    <n v="310"/>
    <n v="120"/>
    <x v="10"/>
    <x v="7"/>
    <n v="0.31"/>
    <n v="0.12"/>
    <n v="0.155"/>
    <n v="0.06"/>
  </r>
  <r>
    <x v="2"/>
    <x v="3"/>
    <s v="Hofdünger"/>
    <x v="0"/>
    <x v="4"/>
    <s v="BESTAETIGT (6)"/>
    <n v="1508.6"/>
    <n v="648.79999999999995"/>
    <x v="18"/>
    <x v="7"/>
    <n v="1.5085999999999999"/>
    <n v="0.64879999999999993"/>
    <n v="0.30171999999999999"/>
    <n v="0.12975999999999999"/>
  </r>
  <r>
    <x v="2"/>
    <x v="3"/>
    <s v="Hofdünger"/>
    <x v="0"/>
    <x v="5"/>
    <s v="BESTAETIGT (6)"/>
    <n v="415.4"/>
    <n v="241.2"/>
    <x v="13"/>
    <x v="7"/>
    <n v="0.41539999999999999"/>
    <n v="0.2412"/>
    <n v="0.41539999999999999"/>
    <n v="0.2412"/>
  </r>
  <r>
    <x v="2"/>
    <x v="3"/>
    <s v="Hofdünger"/>
    <x v="0"/>
    <x v="6"/>
    <s v="BESTAETIGT (6)"/>
    <n v="156.6"/>
    <n v="97.2"/>
    <x v="13"/>
    <x v="7"/>
    <n v="0.15659999999999999"/>
    <n v="9.7200000000000009E-2"/>
    <n v="0.15659999999999999"/>
    <n v="9.7200000000000009E-2"/>
  </r>
  <r>
    <x v="2"/>
    <x v="3"/>
    <s v="Hofdünger"/>
    <x v="1"/>
    <x v="11"/>
    <s v="BESTAETIGT (6)"/>
    <n v="557.6"/>
    <n v="410"/>
    <x v="7"/>
    <x v="7"/>
    <n v="0.55759999999999998"/>
    <n v="0.41"/>
    <n v="0.18586666666666665"/>
    <n v="0.13666666666666666"/>
  </r>
  <r>
    <x v="2"/>
    <x v="3"/>
    <s v="Hofdünger"/>
    <x v="1"/>
    <x v="12"/>
    <s v="BESTAETIGT (6)"/>
    <n v="2904.35"/>
    <n v="1283.7599999999998"/>
    <x v="21"/>
    <x v="7"/>
    <n v="2.90435"/>
    <n v="1.2837599999999998"/>
    <n v="0.36304375"/>
    <n v="0.16046999999999997"/>
  </r>
  <r>
    <x v="2"/>
    <x v="3"/>
    <s v="Recyclingdünger"/>
    <x v="2"/>
    <x v="16"/>
    <s v="BESTAETIGT (6)"/>
    <n v="62000.81"/>
    <n v="26569.059999999983"/>
    <x v="373"/>
    <x v="7"/>
    <n v="62.000809999999994"/>
    <n v="26.569059999999983"/>
    <n v="0.51667341666666666"/>
    <n v="0.22140883333333319"/>
  </r>
  <r>
    <x v="2"/>
    <x v="4"/>
    <s v="Hofdünger"/>
    <x v="0"/>
    <x v="0"/>
    <s v="BESTAETIGT (6)"/>
    <n v="137999.9"/>
    <n v="46581.9"/>
    <x v="420"/>
    <x v="7"/>
    <n v="137.9999"/>
    <n v="46.581900000000005"/>
    <n v="0.55870404858299594"/>
    <n v="0.18859068825910932"/>
  </r>
  <r>
    <x v="2"/>
    <x v="4"/>
    <s v="Hofdünger"/>
    <x v="0"/>
    <x v="1"/>
    <s v="BESTAETIGT (6)"/>
    <n v="164411.79"/>
    <n v="69392.169999999969"/>
    <x v="421"/>
    <x v="7"/>
    <n v="164.41179"/>
    <n v="69.392169999999965"/>
    <n v="0.2786640508474576"/>
    <n v="0.11761384745762705"/>
  </r>
  <r>
    <x v="2"/>
    <x v="4"/>
    <s v="Hofdünger"/>
    <x v="0"/>
    <x v="2"/>
    <s v="BESTAETIGT (6)"/>
    <n v="32910.200000000012"/>
    <n v="13446.080000000004"/>
    <x v="0"/>
    <x v="7"/>
    <n v="32.91020000000001"/>
    <n v="13.446080000000004"/>
    <n v="0.38717882352941191"/>
    <n v="0.15818917647058828"/>
  </r>
  <r>
    <x v="2"/>
    <x v="4"/>
    <s v="Hofdünger"/>
    <x v="0"/>
    <x v="3"/>
    <s v="BESTAETIGT (6)"/>
    <n v="74145.829999999987"/>
    <n v="33271.200000000004"/>
    <x v="348"/>
    <x v="7"/>
    <n v="74.145829999999989"/>
    <n v="33.271200000000007"/>
    <n v="0.40964546961325959"/>
    <n v="0.18381878453038678"/>
  </r>
  <r>
    <x v="2"/>
    <x v="4"/>
    <s v="Hofdünger"/>
    <x v="0"/>
    <x v="4"/>
    <s v="BESTAETIGT (6)"/>
    <n v="131517.19"/>
    <n v="58627.679999999993"/>
    <x v="422"/>
    <x v="7"/>
    <n v="131.51719"/>
    <n v="58.627679999999991"/>
    <n v="0.40219324159021408"/>
    <n v="0.17928954128440364"/>
  </r>
  <r>
    <x v="2"/>
    <x v="4"/>
    <s v="Hofdünger"/>
    <x v="0"/>
    <x v="5"/>
    <s v="BESTAETIGT (6)"/>
    <n v="34165.5"/>
    <n v="17677.549999999996"/>
    <x v="423"/>
    <x v="7"/>
    <n v="34.165500000000002"/>
    <n v="17.677549999999997"/>
    <n v="0.23401027397260274"/>
    <n v="0.12107910958904107"/>
  </r>
  <r>
    <x v="2"/>
    <x v="4"/>
    <s v="Hofdünger"/>
    <x v="0"/>
    <x v="6"/>
    <s v="BESTAETIGT (6)"/>
    <n v="73621.930000000022"/>
    <n v="38237.750000000007"/>
    <x v="236"/>
    <x v="7"/>
    <n v="73.62193000000002"/>
    <n v="38.237750000000005"/>
    <n v="0.3377152752293579"/>
    <n v="0.17540252293577985"/>
  </r>
  <r>
    <x v="2"/>
    <x v="4"/>
    <s v="Hofdünger"/>
    <x v="1"/>
    <x v="0"/>
    <s v="BESTAETIGT (6)"/>
    <n v="22407"/>
    <n v="12704.5"/>
    <x v="68"/>
    <x v="7"/>
    <n v="22.407"/>
    <n v="12.704499999999999"/>
    <n v="0.50924999999999998"/>
    <n v="0.28873863636363634"/>
  </r>
  <r>
    <x v="2"/>
    <x v="4"/>
    <s v="Hofdünger"/>
    <x v="1"/>
    <x v="8"/>
    <s v="BESTAETIGT (6)"/>
    <n v="11769.7"/>
    <n v="5703.3"/>
    <x v="244"/>
    <x v="7"/>
    <n v="11.7697"/>
    <n v="5.7033000000000005"/>
    <n v="0.21399454545454547"/>
    <n v="0.10369636363636364"/>
  </r>
  <r>
    <x v="2"/>
    <x v="4"/>
    <s v="Hofdünger"/>
    <x v="1"/>
    <x v="18"/>
    <s v="BESTAETIGT (6)"/>
    <n v="5555.2"/>
    <n v="4079"/>
    <x v="15"/>
    <x v="7"/>
    <n v="5.5552000000000001"/>
    <n v="4.0789999999999997"/>
    <n v="0.79359999999999997"/>
    <n v="0.58271428571428563"/>
  </r>
  <r>
    <x v="2"/>
    <x v="4"/>
    <s v="Hofdünger"/>
    <x v="1"/>
    <x v="9"/>
    <s v="BESTAETIGT (6)"/>
    <n v="92533.010000000024"/>
    <n v="64401.640000000029"/>
    <x v="205"/>
    <x v="7"/>
    <n v="92.533010000000019"/>
    <n v="64.401640000000029"/>
    <n v="0.46733843434343442"/>
    <n v="0.32526080808080821"/>
  </r>
  <r>
    <x v="2"/>
    <x v="4"/>
    <s v="Hofdünger"/>
    <x v="1"/>
    <x v="10"/>
    <s v="BESTAETIGT (6)"/>
    <n v="661.5"/>
    <n v="735"/>
    <x v="18"/>
    <x v="7"/>
    <n v="0.66149999999999998"/>
    <n v="0.73499999999999999"/>
    <n v="0.1323"/>
    <n v="0.14699999999999999"/>
  </r>
  <r>
    <x v="2"/>
    <x v="4"/>
    <s v="Hofdünger"/>
    <x v="1"/>
    <x v="11"/>
    <s v="BESTAETIGT (6)"/>
    <n v="32956.529999999992"/>
    <n v="25734.29"/>
    <x v="330"/>
    <x v="7"/>
    <n v="32.956529999999994"/>
    <n v="25.734290000000001"/>
    <n v="0.11247962457337882"/>
    <n v="8.7830341296928335E-2"/>
  </r>
  <r>
    <x v="2"/>
    <x v="4"/>
    <s v="Hofdünger"/>
    <x v="1"/>
    <x v="12"/>
    <s v="BESTAETIGT (6)"/>
    <n v="40089.340000000018"/>
    <n v="20724.55"/>
    <x v="201"/>
    <x v="7"/>
    <n v="40.089340000000021"/>
    <n v="20.724550000000001"/>
    <n v="0.32330112903225822"/>
    <n v="0.16713346774193549"/>
  </r>
  <r>
    <x v="2"/>
    <x v="4"/>
    <s v="Hofdünger"/>
    <x v="1"/>
    <x v="1"/>
    <s v="BESTAETIGT (6)"/>
    <n v="19314.769999999997"/>
    <n v="9888.5500000000011"/>
    <x v="156"/>
    <x v="7"/>
    <n v="19.314769999999996"/>
    <n v="9.8885500000000004"/>
    <n v="0.23270807228915658"/>
    <n v="0.11913915662650602"/>
  </r>
  <r>
    <x v="2"/>
    <x v="4"/>
    <s v="Hofdünger"/>
    <x v="1"/>
    <x v="2"/>
    <s v="BESTAETIGT (6)"/>
    <n v="15147.7"/>
    <n v="6696.1000000000013"/>
    <x v="30"/>
    <x v="7"/>
    <n v="15.1477"/>
    <n v="6.6961000000000013"/>
    <n v="0.32229148936170215"/>
    <n v="0.14247021276595748"/>
  </r>
  <r>
    <x v="2"/>
    <x v="4"/>
    <s v="Hofdünger"/>
    <x v="1"/>
    <x v="14"/>
    <s v="BESTAETIGT (6)"/>
    <n v="1962.6000000000001"/>
    <n v="838.8"/>
    <x v="19"/>
    <x v="7"/>
    <n v="1.9626000000000001"/>
    <n v="0.83879999999999999"/>
    <n v="0.1401857142857143"/>
    <n v="5.9914285714285712E-2"/>
  </r>
  <r>
    <x v="2"/>
    <x v="4"/>
    <s v="Hofdünger"/>
    <x v="1"/>
    <x v="4"/>
    <s v="BESTAETIGT (6)"/>
    <n v="1928.88"/>
    <n v="1788.88"/>
    <x v="2"/>
    <x v="7"/>
    <n v="1.9288800000000001"/>
    <n v="1.78888"/>
    <n v="0.48222000000000004"/>
    <n v="0.44722000000000001"/>
  </r>
  <r>
    <x v="2"/>
    <x v="4"/>
    <s v="Hofdünger"/>
    <x v="1"/>
    <x v="5"/>
    <s v="BESTAETIGT (6)"/>
    <n v="819"/>
    <n v="735"/>
    <x v="7"/>
    <x v="7"/>
    <n v="0.81899999999999995"/>
    <n v="0.73499999999999999"/>
    <n v="0.27299999999999996"/>
    <n v="0.245"/>
  </r>
  <r>
    <x v="2"/>
    <x v="4"/>
    <s v="Hofdünger"/>
    <x v="1"/>
    <x v="15"/>
    <s v="BESTAETIGT (6)"/>
    <n v="2337.5"/>
    <n v="2475"/>
    <x v="2"/>
    <x v="7"/>
    <n v="2.3374999999999999"/>
    <n v="2.4750000000000001"/>
    <n v="0.58437499999999998"/>
    <n v="0.61875000000000002"/>
  </r>
  <r>
    <x v="2"/>
    <x v="4"/>
    <s v="Hofdünger"/>
    <x v="1"/>
    <x v="17"/>
    <s v="BESTAETIGT (6)"/>
    <n v="163.5"/>
    <n v="71.819999999999993"/>
    <x v="10"/>
    <x v="7"/>
    <n v="0.16350000000000001"/>
    <n v="7.1819999999999995E-2"/>
    <n v="8.1750000000000003E-2"/>
    <n v="3.5909999999999997E-2"/>
  </r>
  <r>
    <x v="2"/>
    <x v="4"/>
    <s v="Recyclingdünger"/>
    <x v="2"/>
    <x v="16"/>
    <s v="BESTAETIGT (6)"/>
    <n v="710511.4499999996"/>
    <n v="337566.18"/>
    <x v="424"/>
    <x v="7"/>
    <n v="710.51144999999963"/>
    <n v="337.56617999999997"/>
    <n v="0.38035944860813686"/>
    <n v="0.18070994646680941"/>
  </r>
  <r>
    <x v="2"/>
    <x v="4"/>
    <s v="(Leer)"/>
    <x v="4"/>
    <x v="23"/>
    <s v="BESTAETIGT (6)"/>
    <n v="15657.75"/>
    <n v="12422.34"/>
    <x v="131"/>
    <x v="7"/>
    <n v="15.65775"/>
    <n v="12.42234"/>
    <n v="0.28995833333333332"/>
    <n v="0.23004333333333335"/>
  </r>
  <r>
    <x v="2"/>
    <x v="7"/>
    <s v="Recyclingdünger"/>
    <x v="2"/>
    <x v="16"/>
    <s v="BESTAETIGT (6)"/>
    <n v="15821.480000000003"/>
    <n v="9431.3799999999992"/>
    <x v="21"/>
    <x v="7"/>
    <n v="15.821480000000003"/>
    <n v="9.431379999999999"/>
    <n v="1.9776850000000004"/>
    <n v="1.1789224999999999"/>
  </r>
  <r>
    <x v="2"/>
    <x v="1"/>
    <s v="Hofdünger"/>
    <x v="0"/>
    <x v="3"/>
    <s v="BESTAETIGT (6)"/>
    <n v="870"/>
    <n v="360"/>
    <x v="10"/>
    <x v="7"/>
    <n v="0.87"/>
    <n v="0.36"/>
    <n v="0.435"/>
    <n v="0.18"/>
  </r>
  <r>
    <x v="2"/>
    <x v="1"/>
    <s v="Hofdünger"/>
    <x v="1"/>
    <x v="0"/>
    <s v="BESTAETIGT (6)"/>
    <n v="642"/>
    <n v="427.5"/>
    <x v="7"/>
    <x v="7"/>
    <n v="0.64200000000000002"/>
    <n v="0.42749999999999999"/>
    <n v="0.214"/>
    <n v="0.14249999999999999"/>
  </r>
  <r>
    <x v="2"/>
    <x v="1"/>
    <s v="Hofdünger"/>
    <x v="1"/>
    <x v="9"/>
    <s v="BESTAETIGT (6)"/>
    <n v="7190.55"/>
    <n v="5442.9000000000005"/>
    <x v="49"/>
    <x v="7"/>
    <n v="7.19055"/>
    <n v="5.4429000000000007"/>
    <n v="0.42297352941176469"/>
    <n v="0.32017058823529415"/>
  </r>
  <r>
    <x v="2"/>
    <x v="1"/>
    <s v="Hofdünger"/>
    <x v="1"/>
    <x v="11"/>
    <s v="BESTAETIGT (6)"/>
    <n v="2620.7999999999993"/>
    <n v="1582"/>
    <x v="47"/>
    <x v="7"/>
    <n v="2.6207999999999991"/>
    <n v="1.5820000000000001"/>
    <n v="0.16379999999999995"/>
    <n v="9.8875000000000005E-2"/>
  </r>
  <r>
    <x v="2"/>
    <x v="1"/>
    <s v="Hofdünger"/>
    <x v="1"/>
    <x v="12"/>
    <s v="BESTAETIGT (6)"/>
    <n v="4950"/>
    <n v="2970"/>
    <x v="16"/>
    <x v="7"/>
    <n v="4.95"/>
    <n v="2.97"/>
    <n v="0.495"/>
    <n v="0.29700000000000004"/>
  </r>
  <r>
    <x v="2"/>
    <x v="1"/>
    <s v="Hofdünger"/>
    <x v="1"/>
    <x v="1"/>
    <s v="BESTAETIGT (6)"/>
    <n v="858.29999999999984"/>
    <n v="572.75"/>
    <x v="20"/>
    <x v="7"/>
    <n v="0.85829999999999984"/>
    <n v="0.57274999999999998"/>
    <n v="0.14304999999999998"/>
    <n v="9.5458333333333326E-2"/>
  </r>
  <r>
    <x v="2"/>
    <x v="1"/>
    <s v="Hofdünger"/>
    <x v="1"/>
    <x v="14"/>
    <s v="BESTAETIGT (6)"/>
    <n v="143.5"/>
    <n v="64.75"/>
    <x v="13"/>
    <x v="7"/>
    <n v="0.14349999999999999"/>
    <n v="6.4750000000000002E-2"/>
    <n v="0.14349999999999999"/>
    <n v="6.4750000000000002E-2"/>
  </r>
  <r>
    <x v="2"/>
    <x v="1"/>
    <s v="Hofdünger"/>
    <x v="1"/>
    <x v="5"/>
    <s v="BESTAETIGT (6)"/>
    <n v="343.98"/>
    <n v="308.7"/>
    <x v="10"/>
    <x v="7"/>
    <n v="0.34398000000000001"/>
    <n v="0.30869999999999997"/>
    <n v="0.17199"/>
    <n v="0.15434999999999999"/>
  </r>
  <r>
    <x v="2"/>
    <x v="1"/>
    <s v="Recyclingdünger"/>
    <x v="2"/>
    <x v="16"/>
    <s v="BESTAETIGT (6)"/>
    <n v="153410.90000000008"/>
    <n v="55425.82999999998"/>
    <x v="425"/>
    <x v="7"/>
    <n v="153.41090000000008"/>
    <n v="55.425829999999976"/>
    <n v="0.42972240896358566"/>
    <n v="0.15525442577030807"/>
  </r>
  <r>
    <x v="2"/>
    <x v="1"/>
    <s v="(Leer)"/>
    <x v="4"/>
    <x v="23"/>
    <s v="BESTAETIGT (6)"/>
    <n v="2343"/>
    <n v="2043"/>
    <x v="20"/>
    <x v="7"/>
    <n v="2.343"/>
    <n v="2.0430000000000001"/>
    <n v="0.39050000000000001"/>
    <n v="0.34050000000000002"/>
  </r>
  <r>
    <x v="2"/>
    <x v="5"/>
    <s v="Hofdünger"/>
    <x v="0"/>
    <x v="0"/>
    <s v="BESTAETIGT (6)"/>
    <n v="1100"/>
    <n v="325"/>
    <x v="10"/>
    <x v="7"/>
    <n v="1.1000000000000001"/>
    <n v="0.32500000000000001"/>
    <n v="0.55000000000000004"/>
    <n v="0.16250000000000001"/>
  </r>
  <r>
    <x v="2"/>
    <x v="5"/>
    <s v="Hofdünger"/>
    <x v="0"/>
    <x v="3"/>
    <s v="BESTAETIGT (6)"/>
    <n v="167.4"/>
    <n v="62"/>
    <x v="13"/>
    <x v="7"/>
    <n v="0.16739999999999999"/>
    <n v="6.2E-2"/>
    <n v="0.16739999999999999"/>
    <n v="6.2E-2"/>
  </r>
  <r>
    <x v="2"/>
    <x v="5"/>
    <s v="Hofdünger"/>
    <x v="0"/>
    <x v="4"/>
    <s v="BESTAETIGT (6)"/>
    <n v="21633.9"/>
    <n v="10924.300000000001"/>
    <x v="27"/>
    <x v="7"/>
    <n v="21.633900000000001"/>
    <n v="10.924300000000001"/>
    <n v="1.6641461538461539"/>
    <n v="0.84033076923076933"/>
  </r>
  <r>
    <x v="2"/>
    <x v="5"/>
    <s v="Hofdünger"/>
    <x v="0"/>
    <x v="6"/>
    <s v="BESTAETIGT (6)"/>
    <n v="1006.5"/>
    <n v="488"/>
    <x v="2"/>
    <x v="7"/>
    <n v="1.0065"/>
    <n v="0.48799999999999999"/>
    <n v="0.25162499999999999"/>
    <n v="0.122"/>
  </r>
  <r>
    <x v="2"/>
    <x v="5"/>
    <s v="Hofdünger"/>
    <x v="1"/>
    <x v="0"/>
    <s v="BESTAETIGT (6)"/>
    <n v="420"/>
    <n v="240"/>
    <x v="10"/>
    <x v="7"/>
    <n v="0.42"/>
    <n v="0.24"/>
    <n v="0.21"/>
    <n v="0.12"/>
  </r>
  <r>
    <x v="2"/>
    <x v="5"/>
    <s v="Hofdünger"/>
    <x v="1"/>
    <x v="9"/>
    <s v="BESTAETIGT (6)"/>
    <n v="720"/>
    <n v="504"/>
    <x v="13"/>
    <x v="7"/>
    <n v="0.72"/>
    <n v="0.504"/>
    <n v="0.72"/>
    <n v="0.504"/>
  </r>
  <r>
    <x v="2"/>
    <x v="5"/>
    <s v="Hofdünger"/>
    <x v="1"/>
    <x v="11"/>
    <s v="BESTAETIGT (6)"/>
    <n v="400"/>
    <n v="650"/>
    <x v="7"/>
    <x v="7"/>
    <n v="0.4"/>
    <n v="0.65"/>
    <n v="0.13333333333333333"/>
    <n v="0.21666666666666667"/>
  </r>
  <r>
    <x v="2"/>
    <x v="5"/>
    <s v="Recyclingdünger"/>
    <x v="2"/>
    <x v="16"/>
    <s v="BESTAETIGT (6)"/>
    <n v="9768.26"/>
    <n v="6402.93"/>
    <x v="76"/>
    <x v="7"/>
    <n v="9.7682599999999997"/>
    <n v="6.4029300000000005"/>
    <n v="0.28730176470588237"/>
    <n v="0.18832147058823531"/>
  </r>
  <r>
    <x v="2"/>
    <x v="19"/>
    <s v="Recyclingdünger"/>
    <x v="2"/>
    <x v="16"/>
    <s v="BESTAETIGT (6)"/>
    <n v="0"/>
    <n v="445"/>
    <x v="18"/>
    <x v="7"/>
    <n v="0"/>
    <n v="0.44500000000000001"/>
    <n v="0"/>
    <n v="8.8999999999999996E-2"/>
  </r>
  <r>
    <x v="2"/>
    <x v="17"/>
    <s v="Recyclingdünger"/>
    <x v="2"/>
    <x v="16"/>
    <s v="BESTAETIGT (6)"/>
    <n v="2583.1599999999994"/>
    <n v="1042.3900000000001"/>
    <x v="16"/>
    <x v="7"/>
    <n v="2.5831599999999995"/>
    <n v="1.0423900000000001"/>
    <n v="0.25831599999999993"/>
    <n v="0.10423900000000001"/>
  </r>
  <r>
    <x v="2"/>
    <x v="16"/>
    <s v="Hofdünger"/>
    <x v="1"/>
    <x v="11"/>
    <s v="BESTAETIGT (6)"/>
    <n v="138.72"/>
    <n v="102"/>
    <x v="13"/>
    <x v="7"/>
    <n v="0.13872000000000001"/>
    <n v="0.10199999999999999"/>
    <n v="0.13872000000000001"/>
    <n v="0.10199999999999999"/>
  </r>
  <r>
    <x v="2"/>
    <x v="16"/>
    <s v="Hofdünger"/>
    <x v="1"/>
    <x v="2"/>
    <s v="BESTAETIGT (6)"/>
    <n v="518.4"/>
    <n v="221.44"/>
    <x v="10"/>
    <x v="7"/>
    <n v="0.51839999999999997"/>
    <n v="0.22144"/>
    <n v="0.25919999999999999"/>
    <n v="0.11072"/>
  </r>
  <r>
    <x v="2"/>
    <x v="6"/>
    <s v="Hofdünger"/>
    <x v="0"/>
    <x v="0"/>
    <s v="BESTAETIGT (6)"/>
    <n v="659.8"/>
    <n v="234.39999999999998"/>
    <x v="7"/>
    <x v="7"/>
    <n v="0.65979999999999994"/>
    <n v="0.23439999999999997"/>
    <n v="0.21993333333333331"/>
    <n v="7.8133333333333319E-2"/>
  </r>
  <r>
    <x v="2"/>
    <x v="6"/>
    <s v="Hofdünger"/>
    <x v="0"/>
    <x v="1"/>
    <s v="BESTAETIGT (6)"/>
    <n v="5440.3099999999995"/>
    <n v="2254.62"/>
    <x v="80"/>
    <x v="7"/>
    <n v="5.4403099999999993"/>
    <n v="2.2546200000000001"/>
    <n v="0.27201549999999997"/>
    <n v="0.112731"/>
  </r>
  <r>
    <x v="2"/>
    <x v="6"/>
    <s v="Hofdünger"/>
    <x v="0"/>
    <x v="2"/>
    <s v="BESTAETIGT (6)"/>
    <n v="358.75"/>
    <n v="141.25"/>
    <x v="10"/>
    <x v="7"/>
    <n v="0.35875000000000001"/>
    <n v="0.14124999999999999"/>
    <n v="0.17937500000000001"/>
    <n v="7.0624999999999993E-2"/>
  </r>
  <r>
    <x v="2"/>
    <x v="6"/>
    <s v="Hofdünger"/>
    <x v="0"/>
    <x v="3"/>
    <s v="BESTAETIGT (6)"/>
    <n v="2117.6800000000003"/>
    <n v="964.7"/>
    <x v="2"/>
    <x v="7"/>
    <n v="2.1176800000000005"/>
    <n v="0.9647"/>
    <n v="0.52942000000000011"/>
    <n v="0.241175"/>
  </r>
  <r>
    <x v="2"/>
    <x v="6"/>
    <s v="Hofdünger"/>
    <x v="0"/>
    <x v="5"/>
    <s v="BESTAETIGT (6)"/>
    <n v="147.5"/>
    <n v="81.5"/>
    <x v="13"/>
    <x v="7"/>
    <n v="0.14749999999999999"/>
    <n v="8.1500000000000003E-2"/>
    <n v="0.14749999999999999"/>
    <n v="8.1500000000000003E-2"/>
  </r>
  <r>
    <x v="2"/>
    <x v="6"/>
    <s v="Hofdünger"/>
    <x v="0"/>
    <x v="6"/>
    <s v="BESTAETIGT (6)"/>
    <n v="1052.6600000000001"/>
    <n v="512.13"/>
    <x v="20"/>
    <x v="7"/>
    <n v="1.0526600000000002"/>
    <n v="0.51212999999999997"/>
    <n v="0.17544333333333337"/>
    <n v="8.5355E-2"/>
  </r>
  <r>
    <x v="2"/>
    <x v="6"/>
    <s v="Hofdünger"/>
    <x v="1"/>
    <x v="8"/>
    <s v="BESTAETIGT (6)"/>
    <n v="405"/>
    <n v="198"/>
    <x v="13"/>
    <x v="7"/>
    <n v="0.40500000000000003"/>
    <n v="0.19800000000000001"/>
    <n v="0.40500000000000003"/>
    <n v="0.19800000000000001"/>
  </r>
  <r>
    <x v="2"/>
    <x v="6"/>
    <s v="Hofdünger"/>
    <x v="1"/>
    <x v="9"/>
    <s v="BESTAETIGT (6)"/>
    <n v="14321.459999999992"/>
    <n v="9776.8300000000072"/>
    <x v="103"/>
    <x v="7"/>
    <n v="14.321459999999991"/>
    <n v="9.7768300000000075"/>
    <n v="0.39781833333333311"/>
    <n v="0.27157861111111131"/>
  </r>
  <r>
    <x v="2"/>
    <x v="6"/>
    <s v="Hofdünger"/>
    <x v="1"/>
    <x v="11"/>
    <s v="BESTAETIGT (6)"/>
    <n v="1601.5"/>
    <n v="1227.5"/>
    <x v="18"/>
    <x v="7"/>
    <n v="1.6014999999999999"/>
    <n v="1.2275"/>
    <n v="0.32029999999999997"/>
    <n v="0.2455"/>
  </r>
  <r>
    <x v="2"/>
    <x v="6"/>
    <s v="Hofdünger"/>
    <x v="1"/>
    <x v="12"/>
    <s v="BESTAETIGT (6)"/>
    <n v="765"/>
    <n v="450"/>
    <x v="13"/>
    <x v="7"/>
    <n v="0.76500000000000001"/>
    <n v="0.45"/>
    <n v="0.76500000000000001"/>
    <n v="0.45"/>
  </r>
  <r>
    <x v="2"/>
    <x v="6"/>
    <s v="Hofdünger"/>
    <x v="1"/>
    <x v="1"/>
    <s v="BESTAETIGT (6)"/>
    <n v="1432.32"/>
    <n v="954.55"/>
    <x v="16"/>
    <x v="7"/>
    <n v="1.43232"/>
    <n v="0.95455000000000001"/>
    <n v="0.143232"/>
    <n v="9.5454999999999998E-2"/>
  </r>
  <r>
    <x v="2"/>
    <x v="6"/>
    <s v="Hofdünger"/>
    <x v="1"/>
    <x v="2"/>
    <s v="BESTAETIGT (6)"/>
    <n v="388.8"/>
    <n v="166.07999999999998"/>
    <x v="10"/>
    <x v="7"/>
    <n v="0.38880000000000003"/>
    <n v="0.16607999999999998"/>
    <n v="0.19440000000000002"/>
    <n v="8.3039999999999989E-2"/>
  </r>
  <r>
    <x v="2"/>
    <x v="6"/>
    <s v="Hofdünger"/>
    <x v="1"/>
    <x v="14"/>
    <s v="BESTAETIGT (6)"/>
    <n v="328"/>
    <n v="148"/>
    <x v="13"/>
    <x v="7"/>
    <n v="0.32800000000000001"/>
    <n v="0.14799999999999999"/>
    <n v="0.32800000000000001"/>
    <n v="0.14799999999999999"/>
  </r>
  <r>
    <x v="2"/>
    <x v="6"/>
    <s v="Recyclingdünger"/>
    <x v="2"/>
    <x v="16"/>
    <s v="BESTAETIGT (6)"/>
    <n v="97397.88999999997"/>
    <n v="48017.760000000009"/>
    <x v="74"/>
    <x v="7"/>
    <n v="97.397889999999975"/>
    <n v="48.01776000000001"/>
    <n v="1.570933709677419"/>
    <n v="0.77448000000000017"/>
  </r>
  <r>
    <x v="2"/>
    <x v="8"/>
    <s v="Recyclingdünger"/>
    <x v="2"/>
    <x v="16"/>
    <s v="BESTAETIGT (6)"/>
    <n v="23322.270000000004"/>
    <n v="10061.130000000001"/>
    <x v="100"/>
    <x v="7"/>
    <n v="23.322270000000003"/>
    <n v="10.06113"/>
    <n v="0.29152837500000006"/>
    <n v="0.125764125"/>
  </r>
  <r>
    <x v="2"/>
    <x v="22"/>
    <s v="Recyclingdünger"/>
    <x v="2"/>
    <x v="16"/>
    <s v="BESTAETIGT (6)"/>
    <n v="93457.89999999998"/>
    <n v="29845.229999999996"/>
    <x v="79"/>
    <x v="7"/>
    <n v="93.457899999999981"/>
    <n v="29.845229999999997"/>
    <n v="1.5320967213114751"/>
    <n v="0.48926606557377045"/>
  </r>
  <r>
    <x v="2"/>
    <x v="9"/>
    <s v="Hofdünger"/>
    <x v="0"/>
    <x v="6"/>
    <s v="BESTAETIGT (6)"/>
    <n v="612"/>
    <n v="285.60000000000002"/>
    <x v="13"/>
    <x v="7"/>
    <n v="0.61199999999999999"/>
    <n v="0.28560000000000002"/>
    <n v="0.61199999999999999"/>
    <n v="0.28560000000000002"/>
  </r>
  <r>
    <x v="2"/>
    <x v="9"/>
    <s v="Recyclingdünger"/>
    <x v="2"/>
    <x v="16"/>
    <s v="BESTAETIGT (6)"/>
    <n v="6903.5399999999991"/>
    <n v="2882.6800000000003"/>
    <x v="76"/>
    <x v="7"/>
    <n v="6.9035399999999987"/>
    <n v="2.8826800000000001"/>
    <n v="0.20304529411764702"/>
    <n v="8.4784705882352943E-2"/>
  </r>
  <r>
    <x v="2"/>
    <x v="10"/>
    <s v="Hofdünger"/>
    <x v="0"/>
    <x v="6"/>
    <s v="BESTAETIGT (6)"/>
    <n v="267.69"/>
    <n v="121.68"/>
    <x v="13"/>
    <x v="7"/>
    <n v="0.26768999999999998"/>
    <n v="0.12168000000000001"/>
    <n v="0.26768999999999998"/>
    <n v="0.12168000000000001"/>
  </r>
  <r>
    <x v="2"/>
    <x v="10"/>
    <s v="Recyclingdünger"/>
    <x v="2"/>
    <x v="16"/>
    <s v="BESTAETIGT (6)"/>
    <n v="57925.540000000008"/>
    <n v="21009.220000000005"/>
    <x v="123"/>
    <x v="7"/>
    <n v="57.925540000000005"/>
    <n v="21.009220000000006"/>
    <n v="0.49089440677966106"/>
    <n v="0.17804423728813565"/>
  </r>
  <r>
    <x v="2"/>
    <x v="2"/>
    <s v="Recyclingdünger"/>
    <x v="2"/>
    <x v="16"/>
    <s v="BESTAETIGT (6)"/>
    <n v="99130.22"/>
    <n v="37920.009999999995"/>
    <x v="211"/>
    <x v="7"/>
    <n v="99.130219999999994"/>
    <n v="37.920009999999998"/>
    <n v="1.0013153535353534"/>
    <n v="0.383030404040404"/>
  </r>
  <r>
    <x v="2"/>
    <x v="11"/>
    <s v="Hofdünger"/>
    <x v="0"/>
    <x v="1"/>
    <s v="BESTAETIGT (6)"/>
    <n v="2441.2000000000003"/>
    <n v="999.9"/>
    <x v="18"/>
    <x v="7"/>
    <n v="2.4412000000000003"/>
    <n v="0.99990000000000001"/>
    <n v="0.48824000000000006"/>
    <n v="0.19997999999999999"/>
  </r>
  <r>
    <x v="2"/>
    <x v="11"/>
    <s v="Hofdünger"/>
    <x v="0"/>
    <x v="4"/>
    <s v="BESTAETIGT (6)"/>
    <n v="2100"/>
    <n v="1080"/>
    <x v="15"/>
    <x v="7"/>
    <n v="2.1"/>
    <n v="1.08"/>
    <n v="0.3"/>
    <n v="0.1542857142857143"/>
  </r>
  <r>
    <x v="2"/>
    <x v="11"/>
    <s v="Hofdünger"/>
    <x v="0"/>
    <x v="6"/>
    <s v="BESTAETIGT (6)"/>
    <n v="750"/>
    <n v="330"/>
    <x v="13"/>
    <x v="7"/>
    <n v="0.75"/>
    <n v="0.33"/>
    <n v="0.75"/>
    <n v="0.33"/>
  </r>
  <r>
    <x v="2"/>
    <x v="11"/>
    <s v="Recyclingdünger"/>
    <x v="2"/>
    <x v="16"/>
    <s v="BESTAETIGT (6)"/>
    <n v="9601.1500000000015"/>
    <n v="4502.1600000000008"/>
    <x v="19"/>
    <x v="7"/>
    <n v="9.6011500000000023"/>
    <n v="4.5021600000000008"/>
    <n v="0.68579642857142875"/>
    <n v="0.32158285714285723"/>
  </r>
  <r>
    <x v="2"/>
    <x v="12"/>
    <s v="Hofdünger"/>
    <x v="0"/>
    <x v="0"/>
    <s v="BESTAETIGT (6)"/>
    <n v="406"/>
    <n v="168"/>
    <x v="7"/>
    <x v="7"/>
    <n v="0.40600000000000003"/>
    <n v="0.16800000000000001"/>
    <n v="0.13533333333333333"/>
    <n v="5.6000000000000001E-2"/>
  </r>
  <r>
    <x v="2"/>
    <x v="12"/>
    <s v="Hofdünger"/>
    <x v="0"/>
    <x v="1"/>
    <s v="BESTAETIGT (6)"/>
    <n v="10131.299999999999"/>
    <n v="4243.0399999999991"/>
    <x v="105"/>
    <x v="7"/>
    <n v="10.1313"/>
    <n v="4.2430399999999988"/>
    <n v="0.26661315789473683"/>
    <n v="0.11165894736842102"/>
  </r>
  <r>
    <x v="2"/>
    <x v="12"/>
    <s v="Hofdünger"/>
    <x v="0"/>
    <x v="2"/>
    <s v="BESTAETIGT (6)"/>
    <n v="1431"/>
    <n v="549"/>
    <x v="10"/>
    <x v="7"/>
    <n v="1.431"/>
    <n v="0.54900000000000004"/>
    <n v="0.71550000000000002"/>
    <n v="0.27450000000000002"/>
  </r>
  <r>
    <x v="2"/>
    <x v="12"/>
    <s v="Hofdünger"/>
    <x v="0"/>
    <x v="3"/>
    <s v="BESTAETIGT (6)"/>
    <n v="967.2"/>
    <n v="427.4"/>
    <x v="18"/>
    <x v="7"/>
    <n v="0.96720000000000006"/>
    <n v="0.4274"/>
    <n v="0.19344"/>
    <n v="8.548E-2"/>
  </r>
  <r>
    <x v="2"/>
    <x v="12"/>
    <s v="Hofdünger"/>
    <x v="0"/>
    <x v="4"/>
    <s v="BESTAETIGT (6)"/>
    <n v="6776.9500000000007"/>
    <n v="3045.9599999999996"/>
    <x v="19"/>
    <x v="7"/>
    <n v="6.7769500000000011"/>
    <n v="3.0459599999999996"/>
    <n v="0.48406785714285722"/>
    <n v="0.21756857142857139"/>
  </r>
  <r>
    <x v="2"/>
    <x v="12"/>
    <s v="Hofdünger"/>
    <x v="0"/>
    <x v="6"/>
    <s v="BESTAETIGT (6)"/>
    <n v="806.74"/>
    <n v="440.58000000000004"/>
    <x v="2"/>
    <x v="7"/>
    <n v="0.80674000000000001"/>
    <n v="0.44058000000000003"/>
    <n v="0.201685"/>
    <n v="0.11014500000000001"/>
  </r>
  <r>
    <x v="2"/>
    <x v="12"/>
    <s v="Hofdünger"/>
    <x v="1"/>
    <x v="9"/>
    <s v="BESTAETIGT (6)"/>
    <n v="2564.4"/>
    <n v="1864.2"/>
    <x v="18"/>
    <x v="7"/>
    <n v="2.5644"/>
    <n v="1.8642000000000001"/>
    <n v="0.51288"/>
    <n v="0.37284"/>
  </r>
  <r>
    <x v="2"/>
    <x v="12"/>
    <s v="Hofdünger"/>
    <x v="1"/>
    <x v="10"/>
    <s v="BESTAETIGT (6)"/>
    <n v="243"/>
    <n v="270"/>
    <x v="13"/>
    <x v="7"/>
    <n v="0.24299999999999999"/>
    <n v="0.27"/>
    <n v="0.24299999999999999"/>
    <n v="0.27"/>
  </r>
  <r>
    <x v="2"/>
    <x v="12"/>
    <s v="Hofdünger"/>
    <x v="1"/>
    <x v="11"/>
    <s v="BESTAETIGT (6)"/>
    <n v="416.7"/>
    <n v="303"/>
    <x v="2"/>
    <x v="7"/>
    <n v="0.41670000000000001"/>
    <n v="0.30299999999999999"/>
    <n v="0.104175"/>
    <n v="7.5749999999999998E-2"/>
  </r>
  <r>
    <x v="2"/>
    <x v="12"/>
    <s v="Hofdünger"/>
    <x v="1"/>
    <x v="1"/>
    <s v="BESTAETIGT (6)"/>
    <n v="50.6"/>
    <n v="24.2"/>
    <x v="13"/>
    <x v="7"/>
    <n v="5.0599999999999999E-2"/>
    <n v="2.4199999999999999E-2"/>
    <n v="5.0599999999999999E-2"/>
    <n v="2.4199999999999999E-2"/>
  </r>
  <r>
    <x v="2"/>
    <x v="12"/>
    <s v="Hofdünger"/>
    <x v="1"/>
    <x v="2"/>
    <s v="BESTAETIGT (6)"/>
    <n v="904.5"/>
    <n v="435.5"/>
    <x v="2"/>
    <x v="7"/>
    <n v="0.90449999999999997"/>
    <n v="0.4355"/>
    <n v="0.22612499999999999"/>
    <n v="0.108875"/>
  </r>
  <r>
    <x v="2"/>
    <x v="12"/>
    <s v="Recyclingdünger"/>
    <x v="2"/>
    <x v="16"/>
    <s v="BESTAETIGT (6)"/>
    <n v="239365.78000000003"/>
    <n v="119413.38000000008"/>
    <x v="426"/>
    <x v="7"/>
    <n v="239.36578000000003"/>
    <n v="119.41338000000007"/>
    <n v="0.3917606873977087"/>
    <n v="0.19543924713584301"/>
  </r>
  <r>
    <x v="2"/>
    <x v="12"/>
    <s v="(Leer)"/>
    <x v="4"/>
    <x v="23"/>
    <s v="BESTAETIGT (6)"/>
    <n v="814.2"/>
    <n v="697.3599999999999"/>
    <x v="23"/>
    <x v="7"/>
    <n v="0.81420000000000003"/>
    <n v="0.69735999999999987"/>
    <n v="9.0466666666666667E-2"/>
    <n v="7.7484444444444425E-2"/>
  </r>
  <r>
    <x v="3"/>
    <x v="13"/>
    <s v="Hofdünger"/>
    <x v="0"/>
    <x v="0"/>
    <s v="BESTAETIGT (6)"/>
    <n v="31.36"/>
    <n v="28"/>
    <x v="13"/>
    <x v="7"/>
    <n v="3.1359999999999999E-2"/>
    <n v="2.8000000000000001E-2"/>
    <n v="3.1359999999999999E-2"/>
    <n v="2.8000000000000001E-2"/>
  </r>
  <r>
    <x v="3"/>
    <x v="13"/>
    <s v="Hofdünger"/>
    <x v="0"/>
    <x v="1"/>
    <s v="BESTAETIGT (6)"/>
    <n v="4237.08"/>
    <n v="1771.54"/>
    <x v="63"/>
    <x v="7"/>
    <n v="4.2370799999999997"/>
    <n v="1.7715399999999999"/>
    <n v="0.13668"/>
    <n v="5.7146451612903222E-2"/>
  </r>
  <r>
    <x v="3"/>
    <x v="13"/>
    <s v="Hofdünger"/>
    <x v="0"/>
    <x v="3"/>
    <s v="BESTAETIGT (6)"/>
    <n v="14955.61"/>
    <n v="7245.5199999999986"/>
    <x v="142"/>
    <x v="7"/>
    <n v="14.95561"/>
    <n v="7.2455199999999982"/>
    <n v="0.19422870129870129"/>
    <n v="9.4097662337662313E-2"/>
  </r>
  <r>
    <x v="3"/>
    <x v="13"/>
    <s v="Hofdünger"/>
    <x v="0"/>
    <x v="4"/>
    <s v="BESTAETIGT (6)"/>
    <n v="17278.75"/>
    <n v="7497.88"/>
    <x v="197"/>
    <x v="7"/>
    <n v="17.278749999999999"/>
    <n v="7.4978800000000003"/>
    <n v="0.2334966216216216"/>
    <n v="0.1013227027027027"/>
  </r>
  <r>
    <x v="3"/>
    <x v="13"/>
    <s v="Hofdünger"/>
    <x v="0"/>
    <x v="5"/>
    <s v="BESTAETIGT (6)"/>
    <n v="23662.880000000001"/>
    <n v="12570.300000000001"/>
    <x v="339"/>
    <x v="7"/>
    <n v="23.662880000000001"/>
    <n v="12.570300000000001"/>
    <n v="0.22114841121495329"/>
    <n v="0.11747943925233646"/>
  </r>
  <r>
    <x v="3"/>
    <x v="13"/>
    <s v="Hofdünger"/>
    <x v="0"/>
    <x v="6"/>
    <s v="BESTAETIGT (6)"/>
    <n v="4036.94"/>
    <n v="2274.1200000000003"/>
    <x v="25"/>
    <x v="7"/>
    <n v="4.0369400000000004"/>
    <n v="2.2741200000000004"/>
    <n v="0.15526692307692308"/>
    <n v="8.746615384615386E-2"/>
  </r>
  <r>
    <x v="3"/>
    <x v="13"/>
    <s v="Hofdünger"/>
    <x v="1"/>
    <x v="9"/>
    <s v="BESTAETIGT (6)"/>
    <n v="201.6"/>
    <n v="163.19999999999999"/>
    <x v="10"/>
    <x v="7"/>
    <n v="0.2016"/>
    <n v="0.16319999999999998"/>
    <n v="0.1008"/>
    <n v="8.1599999999999992E-2"/>
  </r>
  <r>
    <x v="3"/>
    <x v="13"/>
    <s v="Hofdünger"/>
    <x v="1"/>
    <x v="1"/>
    <s v="BESTAETIGT (6)"/>
    <n v="344.76000000000005"/>
    <n v="229.5"/>
    <x v="10"/>
    <x v="7"/>
    <n v="0.34476000000000007"/>
    <n v="0.22950000000000001"/>
    <n v="0.17238000000000003"/>
    <n v="0.11475"/>
  </r>
  <r>
    <x v="3"/>
    <x v="13"/>
    <s v="Hofdünger"/>
    <x v="1"/>
    <x v="5"/>
    <s v="BESTAETIGT (6)"/>
    <n v="109.2"/>
    <n v="98"/>
    <x v="13"/>
    <x v="7"/>
    <n v="0.10920000000000001"/>
    <n v="9.8000000000000004E-2"/>
    <n v="0.10920000000000001"/>
    <n v="9.8000000000000004E-2"/>
  </r>
  <r>
    <x v="3"/>
    <x v="13"/>
    <s v="(Leer)"/>
    <x v="4"/>
    <x v="23"/>
    <s v="BESTAETIGT (6)"/>
    <n v="796.25"/>
    <n v="422.5"/>
    <x v="13"/>
    <x v="7"/>
    <n v="0.79625000000000001"/>
    <n v="0.42249999999999999"/>
    <n v="0.79625000000000001"/>
    <n v="0.42249999999999999"/>
  </r>
  <r>
    <x v="3"/>
    <x v="7"/>
    <s v="Hofdünger"/>
    <x v="0"/>
    <x v="1"/>
    <s v="BESTAETIGT (6)"/>
    <n v="232"/>
    <n v="96"/>
    <x v="10"/>
    <x v="7"/>
    <n v="0.23200000000000001"/>
    <n v="9.6000000000000002E-2"/>
    <n v="0.11600000000000001"/>
    <n v="4.8000000000000001E-2"/>
  </r>
  <r>
    <x v="3"/>
    <x v="7"/>
    <s v="Hofdünger"/>
    <x v="0"/>
    <x v="3"/>
    <s v="BESTAETIGT (6)"/>
    <n v="2851.47"/>
    <n v="1394.89"/>
    <x v="19"/>
    <x v="7"/>
    <n v="2.8514699999999999"/>
    <n v="1.3948900000000002"/>
    <n v="0.20367642857142856"/>
    <n v="9.9635000000000015E-2"/>
  </r>
  <r>
    <x v="3"/>
    <x v="7"/>
    <s v="Hofdünger"/>
    <x v="0"/>
    <x v="4"/>
    <s v="BESTAETIGT (6)"/>
    <n v="2658.6"/>
    <n v="1068.5999999999999"/>
    <x v="51"/>
    <x v="7"/>
    <n v="2.6585999999999999"/>
    <n v="1.0686"/>
    <n v="0.22155"/>
    <n v="8.9050000000000004E-2"/>
  </r>
  <r>
    <x v="3"/>
    <x v="7"/>
    <s v="Hofdünger"/>
    <x v="0"/>
    <x v="5"/>
    <s v="BESTAETIGT (6)"/>
    <n v="4724.6000000000004"/>
    <n v="2627.2999999999997"/>
    <x v="59"/>
    <x v="7"/>
    <n v="4.7246000000000006"/>
    <n v="2.6272999999999995"/>
    <n v="0.16291724137931035"/>
    <n v="9.0596551724137914E-2"/>
  </r>
  <r>
    <x v="3"/>
    <x v="7"/>
    <s v="Hofdünger"/>
    <x v="0"/>
    <x v="6"/>
    <s v="BESTAETIGT (6)"/>
    <n v="2281.2000000000003"/>
    <n v="1210.4000000000001"/>
    <x v="41"/>
    <x v="7"/>
    <n v="2.2812000000000001"/>
    <n v="1.2104000000000001"/>
    <n v="0.20738181818181819"/>
    <n v="0.11003636363636365"/>
  </r>
  <r>
    <x v="3"/>
    <x v="7"/>
    <s v="Hofdünger"/>
    <x v="1"/>
    <x v="9"/>
    <s v="BESTAETIGT (6)"/>
    <n v="193.2"/>
    <n v="156.4"/>
    <x v="7"/>
    <x v="7"/>
    <n v="0.19319999999999998"/>
    <n v="0.15640000000000001"/>
    <n v="6.4399999999999999E-2"/>
    <n v="5.2133333333333337E-2"/>
  </r>
  <r>
    <x v="3"/>
    <x v="1"/>
    <s v="Hofdünger"/>
    <x v="0"/>
    <x v="4"/>
    <s v="BESTAETIGT (6)"/>
    <n v="184.8"/>
    <n v="62.8"/>
    <x v="13"/>
    <x v="7"/>
    <n v="0.18480000000000002"/>
    <n v="6.2799999999999995E-2"/>
    <n v="0.18480000000000002"/>
    <n v="6.2799999999999995E-2"/>
  </r>
  <r>
    <x v="3"/>
    <x v="14"/>
    <s v="Hofdünger"/>
    <x v="0"/>
    <x v="4"/>
    <s v="BESTAETIGT (6)"/>
    <n v="1159"/>
    <n v="396.5"/>
    <x v="2"/>
    <x v="7"/>
    <n v="1.159"/>
    <n v="0.39650000000000002"/>
    <n v="0.28975000000000001"/>
    <n v="9.9125000000000005E-2"/>
  </r>
  <r>
    <x v="3"/>
    <x v="8"/>
    <s v="Hofdünger"/>
    <x v="0"/>
    <x v="1"/>
    <s v="BESTAETIGT (6)"/>
    <n v="583.5"/>
    <n v="239.25"/>
    <x v="2"/>
    <x v="7"/>
    <n v="0.58350000000000002"/>
    <n v="0.23924999999999999"/>
    <n v="0.145875"/>
    <n v="5.9812499999999998E-2"/>
  </r>
  <r>
    <x v="3"/>
    <x v="8"/>
    <s v="Hofdünger"/>
    <x v="0"/>
    <x v="3"/>
    <s v="BESTAETIGT (6)"/>
    <n v="711.2"/>
    <n v="329.8"/>
    <x v="2"/>
    <x v="7"/>
    <n v="0.71120000000000005"/>
    <n v="0.32980000000000004"/>
    <n v="0.17780000000000001"/>
    <n v="8.2450000000000009E-2"/>
  </r>
  <r>
    <x v="3"/>
    <x v="8"/>
    <s v="Hofdünger"/>
    <x v="0"/>
    <x v="4"/>
    <s v="BESTAETIGT (6)"/>
    <n v="12737.7"/>
    <n v="4499"/>
    <x v="152"/>
    <x v="7"/>
    <n v="12.7377"/>
    <n v="4.4989999999999997"/>
    <n v="0.31067560975609759"/>
    <n v="0.10973170731707316"/>
  </r>
  <r>
    <x v="3"/>
    <x v="8"/>
    <s v="Hofdünger"/>
    <x v="0"/>
    <x v="5"/>
    <s v="BESTAETIGT (6)"/>
    <n v="3669.83"/>
    <n v="2007.0500000000002"/>
    <x v="82"/>
    <x v="7"/>
    <n v="3.6698300000000001"/>
    <n v="2.00705"/>
    <n v="0.17475380952380953"/>
    <n v="9.5573809523809519E-2"/>
  </r>
  <r>
    <x v="3"/>
    <x v="8"/>
    <s v="Hofdünger"/>
    <x v="0"/>
    <x v="6"/>
    <s v="BESTAETIGT (6)"/>
    <n v="1756.5200000000002"/>
    <n v="1006.3399999999999"/>
    <x v="21"/>
    <x v="7"/>
    <n v="1.7565200000000003"/>
    <n v="1.00634"/>
    <n v="0.21956500000000004"/>
    <n v="0.1257925"/>
  </r>
  <r>
    <x v="3"/>
    <x v="8"/>
    <s v="Hofdünger"/>
    <x v="1"/>
    <x v="9"/>
    <s v="BESTAETIGT (6)"/>
    <n v="937.17000000000007"/>
    <n v="737.67000000000007"/>
    <x v="7"/>
    <x v="7"/>
    <n v="0.93717000000000006"/>
    <n v="0.73767000000000005"/>
    <n v="0.31239"/>
    <n v="0.24589000000000003"/>
  </r>
  <r>
    <x v="3"/>
    <x v="8"/>
    <s v="Hofdünger"/>
    <x v="1"/>
    <x v="10"/>
    <s v="BESTAETIGT (6)"/>
    <n v="476"/>
    <n v="391"/>
    <x v="13"/>
    <x v="7"/>
    <n v="0.47599999999999998"/>
    <n v="0.39100000000000001"/>
    <n v="0.47599999999999998"/>
    <n v="0.39100000000000001"/>
  </r>
  <r>
    <x v="3"/>
    <x v="8"/>
    <s v="Hofdünger"/>
    <x v="1"/>
    <x v="12"/>
    <s v="BESTAETIGT (6)"/>
    <n v="1117.6699999999998"/>
    <n v="673.31999999999994"/>
    <x v="15"/>
    <x v="7"/>
    <n v="1.1176699999999999"/>
    <n v="0.67331999999999992"/>
    <n v="0.15966714285714284"/>
    <n v="9.6188571428571415E-2"/>
  </r>
  <r>
    <x v="3"/>
    <x v="8"/>
    <s v="Hofdünger"/>
    <x v="1"/>
    <x v="1"/>
    <s v="BESTAETIGT (6)"/>
    <n v="294.39999999999998"/>
    <n v="132"/>
    <x v="13"/>
    <x v="7"/>
    <n v="0.2944"/>
    <n v="0.13200000000000001"/>
    <n v="0.2944"/>
    <n v="0.13200000000000001"/>
  </r>
  <r>
    <x v="3"/>
    <x v="22"/>
    <s v="Hofdünger"/>
    <x v="1"/>
    <x v="9"/>
    <s v="BESTAETIGT (6)"/>
    <n v="890.71"/>
    <n v="680.54"/>
    <x v="13"/>
    <x v="7"/>
    <n v="0.89071"/>
    <n v="0.68053999999999992"/>
    <n v="0.89071"/>
    <n v="0.68053999999999992"/>
  </r>
  <r>
    <x v="3"/>
    <x v="10"/>
    <s v="Hofdünger"/>
    <x v="0"/>
    <x v="1"/>
    <s v="BESTAETIGT (6)"/>
    <n v="170.5"/>
    <n v="95"/>
    <x v="13"/>
    <x v="7"/>
    <n v="0.17050000000000001"/>
    <n v="9.5000000000000001E-2"/>
    <n v="0.17050000000000001"/>
    <n v="9.5000000000000001E-2"/>
  </r>
  <r>
    <x v="3"/>
    <x v="10"/>
    <s v="Hofdünger"/>
    <x v="0"/>
    <x v="3"/>
    <s v="BESTAETIGT (6)"/>
    <n v="207"/>
    <n v="82.8"/>
    <x v="13"/>
    <x v="7"/>
    <n v="0.20699999999999999"/>
    <n v="8.2799999999999999E-2"/>
    <n v="0.20699999999999999"/>
    <n v="8.2799999999999999E-2"/>
  </r>
  <r>
    <x v="3"/>
    <x v="10"/>
    <s v="Hofdünger"/>
    <x v="0"/>
    <x v="4"/>
    <s v="BESTAETIGT (6)"/>
    <n v="197.08"/>
    <n v="97.24"/>
    <x v="13"/>
    <x v="7"/>
    <n v="0.19708000000000001"/>
    <n v="9.7239999999999993E-2"/>
    <n v="0.19708000000000001"/>
    <n v="9.7239999999999993E-2"/>
  </r>
  <r>
    <x v="3"/>
    <x v="10"/>
    <s v="Hofdünger"/>
    <x v="1"/>
    <x v="9"/>
    <s v="BESTAETIGT (6)"/>
    <n v="416.3"/>
    <n v="225.4"/>
    <x v="13"/>
    <x v="7"/>
    <n v="0.4163"/>
    <n v="0.22540000000000002"/>
    <n v="0.4163"/>
    <n v="0.22540000000000002"/>
  </r>
  <r>
    <x v="3"/>
    <x v="12"/>
    <s v="Hofdünger"/>
    <x v="0"/>
    <x v="3"/>
    <s v="BESTAETIGT (6)"/>
    <n v="151.32"/>
    <n v="75.680000000000007"/>
    <x v="10"/>
    <x v="7"/>
    <n v="0.15131999999999998"/>
    <n v="7.5680000000000011E-2"/>
    <n v="7.5659999999999991E-2"/>
    <n v="3.7840000000000006E-2"/>
  </r>
  <r>
    <x v="3"/>
    <x v="12"/>
    <s v="Hofdünger"/>
    <x v="0"/>
    <x v="5"/>
    <s v="BESTAETIGT (6)"/>
    <n v="2662.2"/>
    <n v="1409.4"/>
    <x v="21"/>
    <x v="7"/>
    <n v="2.6621999999999999"/>
    <n v="1.4094"/>
    <n v="0.33277499999999999"/>
    <n v="0.176175"/>
  </r>
  <r>
    <x v="3"/>
    <x v="12"/>
    <s v="Hofdünger"/>
    <x v="0"/>
    <x v="6"/>
    <s v="BESTAETIGT (6)"/>
    <n v="1451.5200000000002"/>
    <n v="699.84"/>
    <x v="18"/>
    <x v="7"/>
    <n v="1.4515200000000001"/>
    <n v="0.69984000000000002"/>
    <n v="0.29030400000000001"/>
    <n v="0.13996800000000001"/>
  </r>
  <r>
    <x v="3"/>
    <x v="12"/>
    <s v="Hofdünger"/>
    <x v="1"/>
    <x v="9"/>
    <s v="BESTAETIGT (6)"/>
    <n v="784.21"/>
    <n v="554.95000000000005"/>
    <x v="10"/>
    <x v="7"/>
    <n v="0.78421000000000007"/>
    <n v="0.55495000000000005"/>
    <n v="0.39210500000000004"/>
    <n v="0.27747500000000003"/>
  </r>
  <r>
    <x v="4"/>
    <x v="13"/>
    <s v="Hofdünger"/>
    <x v="0"/>
    <x v="1"/>
    <s v="BESTAETIGT (6)"/>
    <n v="44"/>
    <n v="18"/>
    <x v="13"/>
    <x v="7"/>
    <n v="4.3999999999999997E-2"/>
    <n v="1.7999999999999999E-2"/>
    <n v="4.3999999999999997E-2"/>
    <n v="1.7999999999999999E-2"/>
  </r>
  <r>
    <x v="4"/>
    <x v="13"/>
    <s v="Hofdünger"/>
    <x v="0"/>
    <x v="4"/>
    <s v="BESTAETIGT (6)"/>
    <n v="6235.2"/>
    <n v="2887.6"/>
    <x v="128"/>
    <x v="7"/>
    <n v="6.2351999999999999"/>
    <n v="2.8875999999999999"/>
    <n v="0.15987692307692308"/>
    <n v="7.4041025641025646E-2"/>
  </r>
  <r>
    <x v="4"/>
    <x v="13"/>
    <s v="Hofdünger"/>
    <x v="0"/>
    <x v="6"/>
    <s v="BESTAETIGT (6)"/>
    <n v="2796.1"/>
    <n v="1407.8"/>
    <x v="31"/>
    <x v="7"/>
    <n v="2.7961"/>
    <n v="1.4077999999999999"/>
    <n v="9.9860714285714289E-2"/>
    <n v="5.0278571428571429E-2"/>
  </r>
  <r>
    <x v="4"/>
    <x v="13"/>
    <s v="Hofdünger"/>
    <x v="1"/>
    <x v="8"/>
    <s v="BESTAETIGT (6)"/>
    <n v="36"/>
    <n v="18"/>
    <x v="13"/>
    <x v="7"/>
    <n v="3.5999999999999997E-2"/>
    <n v="1.7999999999999999E-2"/>
    <n v="3.5999999999999997E-2"/>
    <n v="1.7999999999999999E-2"/>
  </r>
  <r>
    <x v="4"/>
    <x v="13"/>
    <s v="Recyclingdünger"/>
    <x v="2"/>
    <x v="16"/>
    <s v="BESTAETIGT (6)"/>
    <n v="48"/>
    <n v="30"/>
    <x v="13"/>
    <x v="7"/>
    <n v="4.8000000000000001E-2"/>
    <n v="0.03"/>
    <n v="4.8000000000000001E-2"/>
    <n v="0.03"/>
  </r>
  <r>
    <x v="4"/>
    <x v="7"/>
    <s v="Hofdünger"/>
    <x v="0"/>
    <x v="1"/>
    <s v="BESTAETIGT (6)"/>
    <n v="5312.3"/>
    <n v="2177.06"/>
    <x v="3"/>
    <x v="7"/>
    <n v="5.3123000000000005"/>
    <n v="2.17706"/>
    <n v="0.16600937500000001"/>
    <n v="6.8033125E-2"/>
  </r>
  <r>
    <x v="4"/>
    <x v="7"/>
    <s v="Hofdünger"/>
    <x v="0"/>
    <x v="3"/>
    <s v="BESTAETIGT (6)"/>
    <n v="4741.24"/>
    <n v="2228.1600000000003"/>
    <x v="63"/>
    <x v="7"/>
    <n v="4.7412399999999995"/>
    <n v="2.2281600000000004"/>
    <n v="0.15294322580645159"/>
    <n v="7.1876129032258082E-2"/>
  </r>
  <r>
    <x v="4"/>
    <x v="7"/>
    <s v="Hofdünger"/>
    <x v="0"/>
    <x v="4"/>
    <s v="BESTAETIGT (6)"/>
    <n v="22406.460000000006"/>
    <n v="9808.350000000004"/>
    <x v="273"/>
    <x v="7"/>
    <n v="22.406460000000006"/>
    <n v="9.8083500000000043"/>
    <n v="0.16119755395683458"/>
    <n v="7.056366906474823E-2"/>
  </r>
  <r>
    <x v="4"/>
    <x v="7"/>
    <s v="Hofdünger"/>
    <x v="0"/>
    <x v="5"/>
    <s v="BESTAETIGT (6)"/>
    <n v="4087.7599999999998"/>
    <n v="2209.9299999999998"/>
    <x v="28"/>
    <x v="7"/>
    <n v="4.0877599999999994"/>
    <n v="2.2099299999999999"/>
    <n v="0.22709777777777773"/>
    <n v="0.12277388888888889"/>
  </r>
  <r>
    <x v="4"/>
    <x v="7"/>
    <s v="Hofdünger"/>
    <x v="0"/>
    <x v="6"/>
    <s v="BESTAETIGT (6)"/>
    <n v="9370.0000000000018"/>
    <n v="4887.8700000000008"/>
    <x v="169"/>
    <x v="7"/>
    <n v="9.370000000000001"/>
    <n v="4.8878700000000004"/>
    <n v="0.11860759493670887"/>
    <n v="6.1871772151898742E-2"/>
  </r>
  <r>
    <x v="4"/>
    <x v="7"/>
    <s v="Hofdünger"/>
    <x v="1"/>
    <x v="8"/>
    <s v="BESTAETIGT (6)"/>
    <n v="45"/>
    <n v="22.5"/>
    <x v="13"/>
    <x v="7"/>
    <n v="4.4999999999999998E-2"/>
    <n v="2.2499999999999999E-2"/>
    <n v="4.4999999999999998E-2"/>
    <n v="2.2499999999999999E-2"/>
  </r>
  <r>
    <x v="4"/>
    <x v="7"/>
    <s v="Hofdünger"/>
    <x v="1"/>
    <x v="9"/>
    <s v="BESTAETIGT (6)"/>
    <n v="1761.63"/>
    <n v="1306.82"/>
    <x v="41"/>
    <x v="7"/>
    <n v="1.76163"/>
    <n v="1.3068199999999999"/>
    <n v="0.16014818181818183"/>
    <n v="0.11880181818181818"/>
  </r>
  <r>
    <x v="4"/>
    <x v="7"/>
    <s v="Hofdünger"/>
    <x v="1"/>
    <x v="11"/>
    <s v="BESTAETIGT (6)"/>
    <n v="77.52000000000001"/>
    <n v="57"/>
    <x v="10"/>
    <x v="7"/>
    <n v="7.7520000000000006E-2"/>
    <n v="5.7000000000000002E-2"/>
    <n v="3.8760000000000003E-2"/>
    <n v="2.8500000000000001E-2"/>
  </r>
  <r>
    <x v="4"/>
    <x v="7"/>
    <s v="Hofdünger"/>
    <x v="1"/>
    <x v="14"/>
    <s v="BESTAETIGT (6)"/>
    <n v="225.6"/>
    <n v="95.6"/>
    <x v="10"/>
    <x v="7"/>
    <n v="0.22559999999999999"/>
    <n v="9.5599999999999991E-2"/>
    <n v="0.1128"/>
    <n v="4.7799999999999995E-2"/>
  </r>
  <r>
    <x v="4"/>
    <x v="7"/>
    <s v="Hofdünger"/>
    <x v="1"/>
    <x v="15"/>
    <s v="BESTAETIGT (6)"/>
    <n v="623"/>
    <n v="511.75"/>
    <x v="2"/>
    <x v="7"/>
    <n v="0.623"/>
    <n v="0.51175000000000004"/>
    <n v="0.15575"/>
    <n v="0.12793750000000001"/>
  </r>
  <r>
    <x v="4"/>
    <x v="7"/>
    <s v="Recyclingdünger"/>
    <x v="2"/>
    <x v="16"/>
    <s v="BESTAETIGT (6)"/>
    <n v="0"/>
    <n v="1021.29"/>
    <x v="20"/>
    <x v="7"/>
    <n v="0"/>
    <n v="1.02129"/>
    <n v="0"/>
    <n v="0.17021500000000001"/>
  </r>
  <r>
    <x v="4"/>
    <x v="7"/>
    <s v="(Leer)"/>
    <x v="4"/>
    <x v="23"/>
    <s v="BESTAETIGT (6)"/>
    <n v="1.3"/>
    <n v="0.13"/>
    <x v="13"/>
    <x v="7"/>
    <n v="1.2999999999999999E-3"/>
    <n v="1.3000000000000002E-4"/>
    <n v="1.2999999999999999E-3"/>
    <n v="1.3000000000000002E-4"/>
  </r>
  <r>
    <x v="4"/>
    <x v="14"/>
    <s v="Hofdünger"/>
    <x v="0"/>
    <x v="1"/>
    <s v="BESTAETIGT (6)"/>
    <n v="79.2"/>
    <n v="32.4"/>
    <x v="13"/>
    <x v="7"/>
    <n v="7.9200000000000007E-2"/>
    <n v="3.2399999999999998E-2"/>
    <n v="7.9200000000000007E-2"/>
    <n v="3.2399999999999998E-2"/>
  </r>
  <r>
    <x v="4"/>
    <x v="14"/>
    <s v="Hofdünger"/>
    <x v="0"/>
    <x v="4"/>
    <s v="BESTAETIGT (6)"/>
    <n v="2173.5"/>
    <n v="917.69999999999993"/>
    <x v="18"/>
    <x v="7"/>
    <n v="2.1735000000000002"/>
    <n v="0.91769999999999996"/>
    <n v="0.43470000000000003"/>
    <n v="0.18353999999999998"/>
  </r>
  <r>
    <x v="4"/>
    <x v="8"/>
    <s v="Hofdünger"/>
    <x v="0"/>
    <x v="1"/>
    <s v="BESTAETIGT (6)"/>
    <n v="1455.8000000000002"/>
    <n v="596.09999999999991"/>
    <x v="51"/>
    <x v="7"/>
    <n v="1.4558000000000002"/>
    <n v="0.59609999999999996"/>
    <n v="0.12131666666666668"/>
    <n v="4.9674999999999997E-2"/>
  </r>
  <r>
    <x v="4"/>
    <x v="8"/>
    <s v="Hofdünger"/>
    <x v="0"/>
    <x v="3"/>
    <s v="BESTAETIGT (6)"/>
    <n v="648.55999999999995"/>
    <n v="287.14"/>
    <x v="10"/>
    <x v="7"/>
    <n v="0.64855999999999991"/>
    <n v="0.28714000000000001"/>
    <n v="0.32427999999999996"/>
    <n v="0.14357"/>
  </r>
  <r>
    <x v="4"/>
    <x v="8"/>
    <s v="Hofdünger"/>
    <x v="0"/>
    <x v="4"/>
    <s v="BESTAETIGT (6)"/>
    <n v="6543.6"/>
    <n v="3519.2"/>
    <x v="101"/>
    <x v="7"/>
    <n v="6.5436000000000005"/>
    <n v="3.5191999999999997"/>
    <n v="0.1982909090909091"/>
    <n v="0.10664242424242423"/>
  </r>
  <r>
    <x v="4"/>
    <x v="8"/>
    <s v="Hofdünger"/>
    <x v="0"/>
    <x v="5"/>
    <s v="BESTAETIGT (6)"/>
    <n v="1640.5"/>
    <n v="864.8"/>
    <x v="21"/>
    <x v="7"/>
    <n v="1.6405000000000001"/>
    <n v="0.8647999999999999"/>
    <n v="0.20506250000000001"/>
    <n v="0.10809999999999999"/>
  </r>
  <r>
    <x v="4"/>
    <x v="8"/>
    <s v="Hofdünger"/>
    <x v="0"/>
    <x v="6"/>
    <s v="BESTAETIGT (6)"/>
    <n v="8862"/>
    <n v="4483"/>
    <x v="152"/>
    <x v="7"/>
    <n v="8.8620000000000001"/>
    <n v="4.4829999999999997"/>
    <n v="0.21614634146341463"/>
    <n v="0.10934146341463413"/>
  </r>
  <r>
    <x v="4"/>
    <x v="8"/>
    <s v="Hofdünger"/>
    <x v="1"/>
    <x v="9"/>
    <s v="BESTAETIGT (6)"/>
    <n v="168"/>
    <n v="136"/>
    <x v="13"/>
    <x v="7"/>
    <n v="0.16800000000000001"/>
    <n v="0.13600000000000001"/>
    <n v="0.16800000000000001"/>
    <n v="0.13600000000000001"/>
  </r>
  <r>
    <x v="4"/>
    <x v="8"/>
    <s v="Hofdünger"/>
    <x v="1"/>
    <x v="1"/>
    <s v="BESTAETIGT (6)"/>
    <n v="312.88"/>
    <n v="136.65"/>
    <x v="2"/>
    <x v="7"/>
    <n v="0.31287999999999999"/>
    <n v="0.13664999999999999"/>
    <n v="7.8219999999999998E-2"/>
    <n v="3.4162499999999998E-2"/>
  </r>
  <r>
    <x v="4"/>
    <x v="8"/>
    <s v="Recyclingdünger"/>
    <x v="2"/>
    <x v="16"/>
    <s v="BESTAETIGT (6)"/>
    <n v="1328"/>
    <n v="2670.8"/>
    <x v="84"/>
    <x v="7"/>
    <n v="1.3280000000000001"/>
    <n v="2.6708000000000003"/>
    <n v="6.0363636363636369E-2"/>
    <n v="0.12140000000000001"/>
  </r>
  <r>
    <x v="4"/>
    <x v="22"/>
    <s v="Hofdünger"/>
    <x v="0"/>
    <x v="4"/>
    <s v="BESTAETIGT (6)"/>
    <n v="950.4"/>
    <n v="388.8"/>
    <x v="13"/>
    <x v="7"/>
    <n v="0.95040000000000002"/>
    <n v="0.38880000000000003"/>
    <n v="0.95040000000000002"/>
    <n v="0.38880000000000003"/>
  </r>
  <r>
    <x v="4"/>
    <x v="22"/>
    <s v="(Leer)"/>
    <x v="4"/>
    <x v="23"/>
    <s v="BESTAETIGT (6)"/>
    <n v="1727"/>
    <n v="1166"/>
    <x v="13"/>
    <x v="7"/>
    <n v="1.7270000000000001"/>
    <n v="1.1659999999999999"/>
    <n v="1.7270000000000001"/>
    <n v="1.1659999999999999"/>
  </r>
  <r>
    <x v="4"/>
    <x v="10"/>
    <s v="Hofdünger"/>
    <x v="0"/>
    <x v="4"/>
    <s v="BESTAETIGT (6)"/>
    <n v="403.20000000000005"/>
    <n v="212.8"/>
    <x v="7"/>
    <x v="7"/>
    <n v="0.40320000000000006"/>
    <n v="0.21280000000000002"/>
    <n v="0.13440000000000002"/>
    <n v="7.0933333333333334E-2"/>
  </r>
  <r>
    <x v="4"/>
    <x v="10"/>
    <s v="Hofdünger"/>
    <x v="0"/>
    <x v="6"/>
    <s v="BESTAETIGT (6)"/>
    <n v="70.2"/>
    <n v="39"/>
    <x v="13"/>
    <x v="7"/>
    <n v="7.0199999999999999E-2"/>
    <n v="3.9E-2"/>
    <n v="7.0199999999999999E-2"/>
    <n v="3.9E-2"/>
  </r>
  <r>
    <x v="4"/>
    <x v="10"/>
    <s v="Hofdünger"/>
    <x v="1"/>
    <x v="8"/>
    <s v="BESTAETIGT (6)"/>
    <n v="360"/>
    <n v="180"/>
    <x v="7"/>
    <x v="7"/>
    <n v="0.36"/>
    <n v="0.18"/>
    <n v="0.12"/>
    <n v="0.06"/>
  </r>
  <r>
    <x v="4"/>
    <x v="10"/>
    <s v="Hofdünger"/>
    <x v="1"/>
    <x v="9"/>
    <s v="BESTAETIGT (6)"/>
    <n v="952.91000000000008"/>
    <n v="771.4"/>
    <x v="7"/>
    <x v="7"/>
    <n v="0.95291000000000003"/>
    <n v="0.77139999999999997"/>
    <n v="0.31763666666666668"/>
    <n v="0.25713333333333332"/>
  </r>
  <r>
    <x v="4"/>
    <x v="10"/>
    <s v="Hofdünger"/>
    <x v="1"/>
    <x v="11"/>
    <s v="BESTAETIGT (6)"/>
    <n v="568.14"/>
    <n v="430.5"/>
    <x v="21"/>
    <x v="7"/>
    <n v="0.56813999999999998"/>
    <n v="0.43049999999999999"/>
    <n v="7.1017499999999997E-2"/>
    <n v="5.3812499999999999E-2"/>
  </r>
  <r>
    <x v="4"/>
    <x v="10"/>
    <s v="Recyclingdünger"/>
    <x v="2"/>
    <x v="16"/>
    <s v="BESTAETIGT (6)"/>
    <n v="1320"/>
    <n v="2772"/>
    <x v="41"/>
    <x v="7"/>
    <n v="1.32"/>
    <n v="2.7719999999999998"/>
    <n v="0.12000000000000001"/>
    <n v="0.252"/>
  </r>
  <r>
    <x v="4"/>
    <x v="12"/>
    <s v="Hofdünger"/>
    <x v="0"/>
    <x v="4"/>
    <s v="BESTAETIGT (6)"/>
    <n v="648"/>
    <n v="360.8"/>
    <x v="7"/>
    <x v="7"/>
    <n v="0.64800000000000002"/>
    <n v="0.36080000000000001"/>
    <n v="0.216"/>
    <n v="0.12026666666666667"/>
  </r>
  <r>
    <x v="4"/>
    <x v="12"/>
    <s v="Hofdünger"/>
    <x v="0"/>
    <x v="6"/>
    <s v="BESTAETIGT (6)"/>
    <n v="2777.6000000000004"/>
    <n v="1388.8000000000002"/>
    <x v="20"/>
    <x v="7"/>
    <n v="2.7776000000000005"/>
    <n v="1.3888000000000003"/>
    <n v="0.46293333333333342"/>
    <n v="0.23146666666666671"/>
  </r>
  <r>
    <x v="4"/>
    <x v="12"/>
    <s v="Recyclingdünger"/>
    <x v="2"/>
    <x v="16"/>
    <s v="BESTAETIGT (6)"/>
    <n v="896"/>
    <n v="97630.34"/>
    <x v="51"/>
    <x v="7"/>
    <n v="0.89600000000000002"/>
    <n v="97.63033999999999"/>
    <n v="7.4666666666666673E-2"/>
    <n v="8.1358616666666652"/>
  </r>
  <r>
    <x v="5"/>
    <x v="0"/>
    <s v="Hofdünger"/>
    <x v="0"/>
    <x v="0"/>
    <s v="BESTAETIGT (6)"/>
    <n v="12270.900000000001"/>
    <n v="5227.6000000000004"/>
    <x v="47"/>
    <x v="7"/>
    <n v="12.270900000000001"/>
    <n v="5.2276000000000007"/>
    <n v="0.76693125000000006"/>
    <n v="0.32672500000000004"/>
  </r>
  <r>
    <x v="5"/>
    <x v="0"/>
    <s v="Hofdünger"/>
    <x v="0"/>
    <x v="1"/>
    <s v="BESTAETIGT (6)"/>
    <n v="6114.2800000000007"/>
    <n v="2808"/>
    <x v="31"/>
    <x v="7"/>
    <n v="6.1142800000000008"/>
    <n v="2.8079999999999998"/>
    <n v="0.2183671428571429"/>
    <n v="0.10028571428571428"/>
  </r>
  <r>
    <x v="5"/>
    <x v="0"/>
    <s v="Hofdünger"/>
    <x v="0"/>
    <x v="2"/>
    <s v="BESTAETIGT (6)"/>
    <n v="215"/>
    <n v="85"/>
    <x v="13"/>
    <x v="7"/>
    <n v="0.215"/>
    <n v="8.5000000000000006E-2"/>
    <n v="0.215"/>
    <n v="8.5000000000000006E-2"/>
  </r>
  <r>
    <x v="5"/>
    <x v="0"/>
    <s v="Hofdünger"/>
    <x v="0"/>
    <x v="3"/>
    <s v="BESTAETIGT (6)"/>
    <n v="117.6"/>
    <n v="54.6"/>
    <x v="13"/>
    <x v="7"/>
    <n v="0.1176"/>
    <n v="5.4600000000000003E-2"/>
    <n v="0.1176"/>
    <n v="5.4600000000000003E-2"/>
  </r>
  <r>
    <x v="5"/>
    <x v="0"/>
    <s v="Hofdünger"/>
    <x v="0"/>
    <x v="4"/>
    <s v="BESTAETIGT (6)"/>
    <n v="1055.8"/>
    <n v="458.2"/>
    <x v="7"/>
    <x v="7"/>
    <n v="1.0557999999999998"/>
    <n v="0.4582"/>
    <n v="0.35193333333333326"/>
    <n v="0.15273333333333333"/>
  </r>
  <r>
    <x v="5"/>
    <x v="0"/>
    <s v="Hofdünger"/>
    <x v="0"/>
    <x v="6"/>
    <s v="BESTAETIGT (6)"/>
    <n v="720"/>
    <n v="380"/>
    <x v="13"/>
    <x v="7"/>
    <n v="0.72"/>
    <n v="0.38"/>
    <n v="0.72"/>
    <n v="0.38"/>
  </r>
  <r>
    <x v="5"/>
    <x v="0"/>
    <s v="Hofdünger"/>
    <x v="1"/>
    <x v="9"/>
    <s v="BESTAETIGT (6)"/>
    <n v="67.2"/>
    <n v="54.4"/>
    <x v="13"/>
    <x v="7"/>
    <n v="6.720000000000001E-2"/>
    <n v="5.4399999999999997E-2"/>
    <n v="6.720000000000001E-2"/>
    <n v="5.4399999999999997E-2"/>
  </r>
  <r>
    <x v="5"/>
    <x v="0"/>
    <s v="Hofdünger"/>
    <x v="1"/>
    <x v="10"/>
    <s v="BESTAETIGT (6)"/>
    <n v="877.5"/>
    <n v="975"/>
    <x v="13"/>
    <x v="7"/>
    <n v="0.87749999999999995"/>
    <n v="0.97499999999999998"/>
    <n v="0.87749999999999995"/>
    <n v="0.97499999999999998"/>
  </r>
  <r>
    <x v="5"/>
    <x v="0"/>
    <s v="Hofdünger"/>
    <x v="1"/>
    <x v="11"/>
    <s v="BESTAETIGT (6)"/>
    <n v="1306.0800000000002"/>
    <n v="783"/>
    <x v="20"/>
    <x v="7"/>
    <n v="1.3060800000000001"/>
    <n v="0.78300000000000003"/>
    <n v="0.21768000000000001"/>
    <n v="0.1305"/>
  </r>
  <r>
    <x v="5"/>
    <x v="0"/>
    <s v="Hofdünger"/>
    <x v="1"/>
    <x v="12"/>
    <s v="BESTAETIGT (6)"/>
    <n v="9888.9999999999982"/>
    <n v="5044.2000000000007"/>
    <x v="23"/>
    <x v="7"/>
    <n v="9.8889999999999976"/>
    <n v="5.0442000000000009"/>
    <n v="1.0987777777777774"/>
    <n v="0.56046666666666678"/>
  </r>
  <r>
    <x v="5"/>
    <x v="0"/>
    <s v="Hofdünger"/>
    <x v="1"/>
    <x v="1"/>
    <s v="BESTAETIGT (6)"/>
    <n v="800"/>
    <n v="640"/>
    <x v="13"/>
    <x v="7"/>
    <n v="0.8"/>
    <n v="0.64"/>
    <n v="0.8"/>
    <n v="0.64"/>
  </r>
  <r>
    <x v="5"/>
    <x v="0"/>
    <s v="Hofdünger"/>
    <x v="1"/>
    <x v="2"/>
    <s v="BESTAETIGT (6)"/>
    <n v="283.5"/>
    <n v="121.1"/>
    <x v="13"/>
    <x v="7"/>
    <n v="0.28349999999999997"/>
    <n v="0.1211"/>
    <n v="0.28349999999999997"/>
    <n v="0.1211"/>
  </r>
  <r>
    <x v="5"/>
    <x v="0"/>
    <s v="Recyclingdünger"/>
    <x v="2"/>
    <x v="16"/>
    <s v="BESTAETIGT (6)"/>
    <n v="26010"/>
    <n v="9562.5"/>
    <x v="16"/>
    <x v="7"/>
    <n v="26.01"/>
    <n v="9.5625"/>
    <n v="2.601"/>
    <n v="0.95625000000000004"/>
  </r>
  <r>
    <x v="5"/>
    <x v="0"/>
    <s v="(Leer)"/>
    <x v="4"/>
    <x v="23"/>
    <s v="BESTAETIGT (6)"/>
    <n v="15.75"/>
    <n v="12.75"/>
    <x v="13"/>
    <x v="7"/>
    <n v="1.575E-2"/>
    <n v="1.2749999999999999E-2"/>
    <n v="1.575E-2"/>
    <n v="1.2749999999999999E-2"/>
  </r>
  <r>
    <x v="5"/>
    <x v="3"/>
    <s v="Hofdünger"/>
    <x v="0"/>
    <x v="0"/>
    <s v="BESTAETIGT (6)"/>
    <n v="35965.629999999983"/>
    <n v="19184.400000000001"/>
    <x v="72"/>
    <x v="7"/>
    <n v="35.965629999999983"/>
    <n v="19.1844"/>
    <n v="0.51379471428571399"/>
    <n v="0.27406285714285716"/>
  </r>
  <r>
    <x v="5"/>
    <x v="3"/>
    <s v="Hofdünger"/>
    <x v="0"/>
    <x v="1"/>
    <s v="BESTAETIGT (6)"/>
    <n v="3881.61"/>
    <n v="1628.7099999999998"/>
    <x v="41"/>
    <x v="7"/>
    <n v="3.8816100000000002"/>
    <n v="1.6287099999999999"/>
    <n v="0.35287363636363639"/>
    <n v="0.14806454545454545"/>
  </r>
  <r>
    <x v="5"/>
    <x v="3"/>
    <s v="Hofdünger"/>
    <x v="0"/>
    <x v="2"/>
    <s v="BESTAETIGT (6)"/>
    <n v="850.52"/>
    <n v="333.48"/>
    <x v="7"/>
    <x v="7"/>
    <n v="0.85051999999999994"/>
    <n v="0.33348"/>
    <n v="0.28350666666666663"/>
    <n v="0.11115999999999999"/>
  </r>
  <r>
    <x v="5"/>
    <x v="3"/>
    <s v="Hofdünger"/>
    <x v="0"/>
    <x v="3"/>
    <s v="BESTAETIGT (6)"/>
    <n v="161.69999999999999"/>
    <n v="77"/>
    <x v="13"/>
    <x v="7"/>
    <n v="0.16169999999999998"/>
    <n v="7.6999999999999999E-2"/>
    <n v="0.16169999999999998"/>
    <n v="7.6999999999999999E-2"/>
  </r>
  <r>
    <x v="5"/>
    <x v="3"/>
    <s v="Hofdünger"/>
    <x v="0"/>
    <x v="4"/>
    <s v="BESTAETIGT (6)"/>
    <n v="6635.7999999999993"/>
    <n v="2897.3199999999997"/>
    <x v="27"/>
    <x v="7"/>
    <n v="6.6357999999999997"/>
    <n v="2.8973199999999997"/>
    <n v="0.51044615384615377"/>
    <n v="0.22287076923076921"/>
  </r>
  <r>
    <x v="5"/>
    <x v="3"/>
    <s v="Hofdünger"/>
    <x v="0"/>
    <x v="6"/>
    <s v="BESTAETIGT (6)"/>
    <n v="2157.6"/>
    <n v="1459.2"/>
    <x v="18"/>
    <x v="7"/>
    <n v="2.1576"/>
    <n v="1.4592000000000001"/>
    <n v="0.43152000000000001"/>
    <n v="0.29183999999999999"/>
  </r>
  <r>
    <x v="5"/>
    <x v="3"/>
    <s v="Hofdünger"/>
    <x v="1"/>
    <x v="0"/>
    <s v="BESTAETIGT (6)"/>
    <n v="390"/>
    <n v="260"/>
    <x v="20"/>
    <x v="7"/>
    <n v="0.39"/>
    <n v="0.26"/>
    <n v="6.5000000000000002E-2"/>
    <n v="4.3333333333333335E-2"/>
  </r>
  <r>
    <x v="5"/>
    <x v="3"/>
    <s v="Hofdünger"/>
    <x v="1"/>
    <x v="9"/>
    <s v="BESTAETIGT (6)"/>
    <n v="678.5"/>
    <n v="413"/>
    <x v="13"/>
    <x v="7"/>
    <n v="0.67849999999999999"/>
    <n v="0.41299999999999998"/>
    <n v="0.67849999999999999"/>
    <n v="0.41299999999999998"/>
  </r>
  <r>
    <x v="5"/>
    <x v="3"/>
    <s v="Hofdünger"/>
    <x v="1"/>
    <x v="10"/>
    <s v="BESTAETIGT (6)"/>
    <n v="607.5"/>
    <n v="675"/>
    <x v="13"/>
    <x v="7"/>
    <n v="0.60750000000000004"/>
    <n v="0.67500000000000004"/>
    <n v="0.60750000000000004"/>
    <n v="0.67500000000000004"/>
  </r>
  <r>
    <x v="5"/>
    <x v="3"/>
    <s v="Hofdünger"/>
    <x v="1"/>
    <x v="11"/>
    <s v="BESTAETIGT (6)"/>
    <n v="404.79999999999995"/>
    <n v="230"/>
    <x v="2"/>
    <x v="7"/>
    <n v="0.40479999999999994"/>
    <n v="0.23"/>
    <n v="0.10119999999999998"/>
    <n v="5.7500000000000002E-2"/>
  </r>
  <r>
    <x v="5"/>
    <x v="3"/>
    <s v="Hofdünger"/>
    <x v="1"/>
    <x v="12"/>
    <s v="BESTAETIGT (6)"/>
    <n v="1383.3"/>
    <n v="735.3"/>
    <x v="7"/>
    <x v="7"/>
    <n v="1.3833"/>
    <n v="0.73529999999999995"/>
    <n v="0.46110000000000001"/>
    <n v="0.24509999999999998"/>
  </r>
  <r>
    <x v="5"/>
    <x v="3"/>
    <s v="Hofdünger"/>
    <x v="1"/>
    <x v="1"/>
    <s v="BESTAETIGT (6)"/>
    <n v="1866.1399999999999"/>
    <n v="979.95"/>
    <x v="20"/>
    <x v="7"/>
    <n v="1.8661399999999999"/>
    <n v="0.9799500000000001"/>
    <n v="0.31102333333333332"/>
    <n v="0.16332500000000003"/>
  </r>
  <r>
    <x v="5"/>
    <x v="3"/>
    <s v="Hofdünger"/>
    <x v="1"/>
    <x v="2"/>
    <s v="BESTAETIGT (6)"/>
    <n v="664.2"/>
    <n v="283.72000000000003"/>
    <x v="7"/>
    <x v="7"/>
    <n v="0.66420000000000001"/>
    <n v="0.28372000000000003"/>
    <n v="0.22140000000000001"/>
    <n v="9.4573333333333343E-2"/>
  </r>
  <r>
    <x v="5"/>
    <x v="3"/>
    <s v="Hofdünger"/>
    <x v="1"/>
    <x v="5"/>
    <s v="BESTAETIGT (6)"/>
    <n v="32.93"/>
    <n v="19.61"/>
    <x v="13"/>
    <x v="7"/>
    <n v="3.2930000000000001E-2"/>
    <n v="1.9609999999999999E-2"/>
    <n v="3.2930000000000001E-2"/>
    <n v="1.9609999999999999E-2"/>
  </r>
  <r>
    <x v="5"/>
    <x v="3"/>
    <s v="Recyclingdünger"/>
    <x v="2"/>
    <x v="16"/>
    <s v="BESTAETIGT (6)"/>
    <n v="18659.14"/>
    <n v="8912.5"/>
    <x v="128"/>
    <x v="7"/>
    <n v="18.659140000000001"/>
    <n v="8.9124999999999996"/>
    <n v="0.4784394871794872"/>
    <n v="0.22852564102564102"/>
  </r>
  <r>
    <x v="5"/>
    <x v="3"/>
    <s v="(Leer)"/>
    <x v="4"/>
    <x v="23"/>
    <s v="BESTAETIGT (6)"/>
    <n v="1485"/>
    <n v="1402.5"/>
    <x v="10"/>
    <x v="7"/>
    <n v="1.4850000000000001"/>
    <n v="1.4025000000000001"/>
    <n v="0.74250000000000005"/>
    <n v="0.70125000000000004"/>
  </r>
  <r>
    <x v="5"/>
    <x v="4"/>
    <s v="Hofdünger"/>
    <x v="0"/>
    <x v="0"/>
    <s v="BESTAETIGT (6)"/>
    <n v="2572.62"/>
    <n v="1390.06"/>
    <x v="15"/>
    <x v="7"/>
    <n v="2.5726199999999997"/>
    <n v="1.3900599999999999"/>
    <n v="0.36751714285714282"/>
    <n v="0.19857999999999998"/>
  </r>
  <r>
    <x v="5"/>
    <x v="4"/>
    <s v="Hofdünger"/>
    <x v="0"/>
    <x v="1"/>
    <s v="BESTAETIGT (6)"/>
    <n v="5696.4400000000005"/>
    <n v="2257.08"/>
    <x v="59"/>
    <x v="7"/>
    <n v="5.6964400000000008"/>
    <n v="2.2570799999999998"/>
    <n v="0.1964289655172414"/>
    <n v="7.7830344827586204E-2"/>
  </r>
  <r>
    <x v="5"/>
    <x v="4"/>
    <s v="Hofdünger"/>
    <x v="0"/>
    <x v="5"/>
    <s v="BESTAETIGT (6)"/>
    <n v="1567.8000000000002"/>
    <n v="857.6"/>
    <x v="2"/>
    <x v="7"/>
    <n v="1.5678000000000001"/>
    <n v="0.85760000000000003"/>
    <n v="0.39195000000000002"/>
    <n v="0.21440000000000001"/>
  </r>
  <r>
    <x v="5"/>
    <x v="4"/>
    <s v="Hofdünger"/>
    <x v="1"/>
    <x v="11"/>
    <s v="BESTAETIGT (6)"/>
    <n v="686.4"/>
    <n v="390"/>
    <x v="15"/>
    <x v="7"/>
    <n v="0.68640000000000001"/>
    <n v="0.39"/>
    <n v="9.8057142857142857E-2"/>
    <n v="5.5714285714285716E-2"/>
  </r>
  <r>
    <x v="5"/>
    <x v="4"/>
    <s v="Hofdünger"/>
    <x v="1"/>
    <x v="1"/>
    <s v="BESTAETIGT (6)"/>
    <n v="1286.46"/>
    <n v="524.59999999999991"/>
    <x v="15"/>
    <x v="7"/>
    <n v="1.2864599999999999"/>
    <n v="0.52459999999999996"/>
    <n v="0.18378"/>
    <n v="7.4942857142857131E-2"/>
  </r>
  <r>
    <x v="5"/>
    <x v="1"/>
    <s v="Hofdünger"/>
    <x v="0"/>
    <x v="0"/>
    <s v="BESTAETIGT (6)"/>
    <n v="446926.86"/>
    <n v="212742.09000000011"/>
    <x v="427"/>
    <x v="7"/>
    <n v="446.92685999999998"/>
    <n v="212.7420900000001"/>
    <n v="0.39621175531914893"/>
    <n v="0.18860114361702138"/>
  </r>
  <r>
    <x v="5"/>
    <x v="1"/>
    <s v="Hofdünger"/>
    <x v="0"/>
    <x v="1"/>
    <s v="BESTAETIGT (6)"/>
    <n v="161132.17000000004"/>
    <n v="67039.250000000029"/>
    <x v="428"/>
    <x v="7"/>
    <n v="161.13217000000003"/>
    <n v="67.039250000000024"/>
    <n v="0.2250449301675978"/>
    <n v="9.3630237430167629E-2"/>
  </r>
  <r>
    <x v="5"/>
    <x v="1"/>
    <s v="Hofdünger"/>
    <x v="0"/>
    <x v="2"/>
    <s v="BESTAETIGT (6)"/>
    <n v="17039.190000000002"/>
    <n v="6913.5899999999992"/>
    <x v="166"/>
    <x v="7"/>
    <n v="17.039190000000001"/>
    <n v="6.9135899999999992"/>
    <n v="0.23341356164383564"/>
    <n v="9.4706712328767109E-2"/>
  </r>
  <r>
    <x v="5"/>
    <x v="1"/>
    <s v="Hofdünger"/>
    <x v="0"/>
    <x v="3"/>
    <s v="BESTAETIGT (6)"/>
    <n v="122577.67000000004"/>
    <n v="55925.569999999978"/>
    <x v="315"/>
    <x v="7"/>
    <n v="122.57767000000004"/>
    <n v="55.925569999999979"/>
    <n v="0.24417862549800806"/>
    <n v="0.1114055179282868"/>
  </r>
  <r>
    <x v="5"/>
    <x v="1"/>
    <s v="Hofdünger"/>
    <x v="0"/>
    <x v="4"/>
    <s v="BESTAETIGT (6)"/>
    <n v="167383.71"/>
    <n v="76774.780000000042"/>
    <x v="429"/>
    <x v="7"/>
    <n v="167.38370999999998"/>
    <n v="76.77478000000005"/>
    <n v="0.28418286926994901"/>
    <n v="0.13034767402376918"/>
  </r>
  <r>
    <x v="5"/>
    <x v="1"/>
    <s v="Hofdünger"/>
    <x v="0"/>
    <x v="5"/>
    <s v="BESTAETIGT (6)"/>
    <n v="97917.02"/>
    <n v="55987.569999999927"/>
    <x v="383"/>
    <x v="7"/>
    <n v="97.917020000000008"/>
    <n v="55.987569999999927"/>
    <n v="0.19050003891050585"/>
    <n v="0.10892523346303487"/>
  </r>
  <r>
    <x v="5"/>
    <x v="1"/>
    <s v="Hofdünger"/>
    <x v="0"/>
    <x v="6"/>
    <s v="BESTAETIGT (6)"/>
    <n v="114545.0300000001"/>
    <n v="61477.659999999996"/>
    <x v="430"/>
    <x v="7"/>
    <n v="114.5450300000001"/>
    <n v="61.477659999999993"/>
    <n v="0.27468832134292587"/>
    <n v="0.14742844124700238"/>
  </r>
  <r>
    <x v="5"/>
    <x v="1"/>
    <s v="Hofdünger"/>
    <x v="1"/>
    <x v="0"/>
    <s v="BESTAETIGT (6)"/>
    <n v="655.04"/>
    <n v="384.91999999999996"/>
    <x v="20"/>
    <x v="7"/>
    <n v="0.65503999999999996"/>
    <n v="0.38491999999999998"/>
    <n v="0.10917333333333333"/>
    <n v="6.4153333333333326E-2"/>
  </r>
  <r>
    <x v="5"/>
    <x v="1"/>
    <s v="Hofdünger"/>
    <x v="1"/>
    <x v="8"/>
    <s v="BESTAETIGT (6)"/>
    <n v="2277.1400000000003"/>
    <n v="1159.98"/>
    <x v="16"/>
    <x v="7"/>
    <n v="2.2771400000000002"/>
    <n v="1.15998"/>
    <n v="0.22771400000000003"/>
    <n v="0.115998"/>
  </r>
  <r>
    <x v="5"/>
    <x v="1"/>
    <s v="Hofdünger"/>
    <x v="1"/>
    <x v="9"/>
    <s v="BESTAETIGT (6)"/>
    <n v="30723.329999999994"/>
    <n v="23802.649999999998"/>
    <x v="171"/>
    <x v="7"/>
    <n v="30.723329999999994"/>
    <n v="23.802649999999996"/>
    <n v="0.3572480232558139"/>
    <n v="0.27677499999999994"/>
  </r>
  <r>
    <x v="5"/>
    <x v="1"/>
    <s v="Hofdünger"/>
    <x v="1"/>
    <x v="10"/>
    <s v="BESTAETIGT (6)"/>
    <n v="15734.25"/>
    <n v="17482.5"/>
    <x v="101"/>
    <x v="7"/>
    <n v="15.734249999999999"/>
    <n v="17.482500000000002"/>
    <n v="0.47679545454545452"/>
    <n v="0.52977272727272728"/>
  </r>
  <r>
    <x v="5"/>
    <x v="1"/>
    <s v="Hofdünger"/>
    <x v="1"/>
    <x v="11"/>
    <s v="BESTAETIGT (6)"/>
    <n v="25808.720000000001"/>
    <n v="15461.2"/>
    <x v="188"/>
    <x v="7"/>
    <n v="25.808720000000001"/>
    <n v="15.461200000000002"/>
    <n v="0.14026478260869565"/>
    <n v="8.4028260869565233E-2"/>
  </r>
  <r>
    <x v="5"/>
    <x v="1"/>
    <s v="Hofdünger"/>
    <x v="1"/>
    <x v="12"/>
    <s v="BESTAETIGT (6)"/>
    <n v="53765.849999999991"/>
    <n v="27262.09"/>
    <x v="209"/>
    <x v="7"/>
    <n v="53.765849999999993"/>
    <n v="27.262090000000001"/>
    <n v="0.2844753968253968"/>
    <n v="0.14424386243386245"/>
  </r>
  <r>
    <x v="5"/>
    <x v="1"/>
    <s v="Hofdünger"/>
    <x v="1"/>
    <x v="1"/>
    <s v="BESTAETIGT (6)"/>
    <n v="39569.959999999985"/>
    <n v="22471.249999999996"/>
    <x v="119"/>
    <x v="7"/>
    <n v="39.569959999999988"/>
    <n v="22.471249999999998"/>
    <n v="0.21741736263736258"/>
    <n v="0.12346840659340658"/>
  </r>
  <r>
    <x v="5"/>
    <x v="1"/>
    <s v="Hofdünger"/>
    <x v="1"/>
    <x v="2"/>
    <s v="BESTAETIGT (6)"/>
    <n v="21821.129999999997"/>
    <n v="9592.5299999999988"/>
    <x v="56"/>
    <x v="7"/>
    <n v="21.821129999999997"/>
    <n v="9.5925299999999982"/>
    <n v="0.31624826086956515"/>
    <n v="0.13902217391304345"/>
  </r>
  <r>
    <x v="5"/>
    <x v="1"/>
    <s v="Hofdünger"/>
    <x v="1"/>
    <x v="14"/>
    <s v="BESTAETIGT (6)"/>
    <n v="2596.16"/>
    <n v="1182.19"/>
    <x v="16"/>
    <x v="7"/>
    <n v="2.5961599999999998"/>
    <n v="1.1821900000000001"/>
    <n v="0.25961599999999996"/>
    <n v="0.118219"/>
  </r>
  <r>
    <x v="5"/>
    <x v="1"/>
    <s v="Hofdünger"/>
    <x v="1"/>
    <x v="4"/>
    <s v="BESTAETIGT (6)"/>
    <n v="1981.98"/>
    <n v="1778.7"/>
    <x v="15"/>
    <x v="7"/>
    <n v="1.9819800000000001"/>
    <n v="1.7786999999999999"/>
    <n v="0.28314"/>
    <n v="0.25409999999999999"/>
  </r>
  <r>
    <x v="5"/>
    <x v="1"/>
    <s v="Hofdünger"/>
    <x v="1"/>
    <x v="5"/>
    <s v="BESTAETIGT (6)"/>
    <n v="1376.92"/>
    <n v="1193.3999999999999"/>
    <x v="15"/>
    <x v="7"/>
    <n v="1.3769200000000001"/>
    <n v="1.1933999999999998"/>
    <n v="0.19670285714285715"/>
    <n v="0.17048571428571427"/>
  </r>
  <r>
    <x v="5"/>
    <x v="1"/>
    <s v="Hofdünger"/>
    <x v="1"/>
    <x v="17"/>
    <s v="BESTAETIGT (6)"/>
    <n v="1316.1"/>
    <n v="593.85"/>
    <x v="16"/>
    <x v="7"/>
    <n v="1.3160999999999998"/>
    <n v="0.59384999999999999"/>
    <n v="0.13160999999999998"/>
    <n v="5.9385E-2"/>
  </r>
  <r>
    <x v="5"/>
    <x v="1"/>
    <s v="Recyclingdünger"/>
    <x v="2"/>
    <x v="16"/>
    <s v="BESTAETIGT (6)"/>
    <n v="364066.0499999997"/>
    <n v="168727.96000000008"/>
    <x v="431"/>
    <x v="7"/>
    <n v="364.06604999999968"/>
    <n v="168.72796000000008"/>
    <n v="0.51421758474576229"/>
    <n v="0.23831632768361594"/>
  </r>
  <r>
    <x v="5"/>
    <x v="1"/>
    <s v="(Leer)"/>
    <x v="4"/>
    <x v="23"/>
    <s v="BESTAETIGT (6)"/>
    <n v="14030.750000000004"/>
    <n v="11577.480000000001"/>
    <x v="152"/>
    <x v="7"/>
    <n v="14.030750000000003"/>
    <n v="11.577480000000001"/>
    <n v="0.3422134146341464"/>
    <n v="0.28237756097560979"/>
  </r>
  <r>
    <x v="5"/>
    <x v="5"/>
    <s v="Hofdünger"/>
    <x v="0"/>
    <x v="0"/>
    <s v="BESTAETIGT (6)"/>
    <n v="1281.5999999999999"/>
    <n v="603.6"/>
    <x v="7"/>
    <x v="7"/>
    <n v="1.2815999999999999"/>
    <n v="0.60360000000000003"/>
    <n v="0.42719999999999997"/>
    <n v="0.20120000000000002"/>
  </r>
  <r>
    <x v="5"/>
    <x v="18"/>
    <s v="Recyclingdünger"/>
    <x v="2"/>
    <x v="16"/>
    <s v="BESTAETIGT (6)"/>
    <n v="131"/>
    <n v="72.5"/>
    <x v="13"/>
    <x v="7"/>
    <n v="0.13100000000000001"/>
    <n v="7.2499999999999995E-2"/>
    <n v="0.13100000000000001"/>
    <n v="7.2499999999999995E-2"/>
  </r>
  <r>
    <x v="5"/>
    <x v="16"/>
    <s v="Hofdünger"/>
    <x v="0"/>
    <x v="0"/>
    <s v="BESTAETIGT (6)"/>
    <n v="3358.4000000000005"/>
    <n v="2102"/>
    <x v="23"/>
    <x v="7"/>
    <n v="3.3584000000000005"/>
    <n v="2.1019999999999999"/>
    <n v="0.37315555555555563"/>
    <n v="0.23355555555555554"/>
  </r>
  <r>
    <x v="5"/>
    <x v="16"/>
    <s v="Hofdünger"/>
    <x v="0"/>
    <x v="1"/>
    <s v="BESTAETIGT (6)"/>
    <n v="1581.1"/>
    <n v="652.20000000000005"/>
    <x v="18"/>
    <x v="7"/>
    <n v="1.5810999999999999"/>
    <n v="0.6522"/>
    <n v="0.31622"/>
    <n v="0.13044"/>
  </r>
  <r>
    <x v="5"/>
    <x v="16"/>
    <s v="Hofdünger"/>
    <x v="1"/>
    <x v="10"/>
    <s v="BESTAETIGT (6)"/>
    <n v="783"/>
    <n v="870"/>
    <x v="7"/>
    <x v="7"/>
    <n v="0.78300000000000003"/>
    <n v="0.87"/>
    <n v="0.26100000000000001"/>
    <n v="0.28999999999999998"/>
  </r>
  <r>
    <x v="5"/>
    <x v="16"/>
    <s v="Hofdünger"/>
    <x v="1"/>
    <x v="12"/>
    <s v="BESTAETIGT (6)"/>
    <n v="768"/>
    <n v="408"/>
    <x v="10"/>
    <x v="7"/>
    <n v="0.76800000000000002"/>
    <n v="0.40799999999999997"/>
    <n v="0.38400000000000001"/>
    <n v="0.20399999999999999"/>
  </r>
  <r>
    <x v="5"/>
    <x v="16"/>
    <s v="Hofdünger"/>
    <x v="1"/>
    <x v="1"/>
    <s v="BESTAETIGT (6)"/>
    <n v="1196.8499999999999"/>
    <n v="796.72"/>
    <x v="10"/>
    <x v="7"/>
    <n v="1.19685"/>
    <n v="0.79671999999999998"/>
    <n v="0.59842499999999998"/>
    <n v="0.39835999999999999"/>
  </r>
  <r>
    <x v="5"/>
    <x v="16"/>
    <s v="Hofdünger"/>
    <x v="1"/>
    <x v="14"/>
    <s v="BESTAETIGT (6)"/>
    <n v="41"/>
    <n v="18.5"/>
    <x v="13"/>
    <x v="7"/>
    <n v="4.1000000000000002E-2"/>
    <n v="1.8499999999999999E-2"/>
    <n v="4.1000000000000002E-2"/>
    <n v="1.8499999999999999E-2"/>
  </r>
  <r>
    <x v="5"/>
    <x v="16"/>
    <s v="Recyclingdünger"/>
    <x v="2"/>
    <x v="16"/>
    <s v="BESTAETIGT (6)"/>
    <n v="488"/>
    <n v="202"/>
    <x v="13"/>
    <x v="7"/>
    <n v="0.48799999999999999"/>
    <n v="0.20200000000000001"/>
    <n v="0.48799999999999999"/>
    <n v="0.20200000000000001"/>
  </r>
  <r>
    <x v="5"/>
    <x v="6"/>
    <s v="Hofdünger"/>
    <x v="0"/>
    <x v="0"/>
    <s v="BESTAETIGT (6)"/>
    <n v="6626.12"/>
    <n v="3184.55"/>
    <x v="51"/>
    <x v="7"/>
    <n v="6.6261200000000002"/>
    <n v="3.1845500000000002"/>
    <n v="0.55217666666666665"/>
    <n v="0.26537916666666667"/>
  </r>
  <r>
    <x v="5"/>
    <x v="6"/>
    <s v="Hofdünger"/>
    <x v="0"/>
    <x v="2"/>
    <s v="BESTAETIGT (6)"/>
    <n v="990"/>
    <n v="427.5"/>
    <x v="13"/>
    <x v="7"/>
    <n v="0.99"/>
    <n v="0.42749999999999999"/>
    <n v="0.99"/>
    <n v="0.42749999999999999"/>
  </r>
  <r>
    <x v="5"/>
    <x v="6"/>
    <s v="Hofdünger"/>
    <x v="0"/>
    <x v="4"/>
    <s v="BESTAETIGT (6)"/>
    <n v="547.79999999999995"/>
    <n v="248.04"/>
    <x v="2"/>
    <x v="7"/>
    <n v="0.54779999999999995"/>
    <n v="0.24803999999999998"/>
    <n v="0.13694999999999999"/>
    <n v="6.2009999999999996E-2"/>
  </r>
  <r>
    <x v="5"/>
    <x v="6"/>
    <s v="Hofdünger"/>
    <x v="0"/>
    <x v="5"/>
    <s v="BESTAETIGT (6)"/>
    <n v="4524.3999999999996"/>
    <n v="2359.6"/>
    <x v="41"/>
    <x v="7"/>
    <n v="4.5244"/>
    <n v="2.3595999999999999"/>
    <n v="0.4113090909090909"/>
    <n v="0.2145090909090909"/>
  </r>
  <r>
    <x v="5"/>
    <x v="6"/>
    <s v="Hofdünger"/>
    <x v="0"/>
    <x v="6"/>
    <s v="BESTAETIGT (6)"/>
    <n v="179.89"/>
    <n v="84.65"/>
    <x v="13"/>
    <x v="7"/>
    <n v="0.17988999999999999"/>
    <n v="8.4650000000000003E-2"/>
    <n v="0.17988999999999999"/>
    <n v="8.4650000000000003E-2"/>
  </r>
  <r>
    <x v="5"/>
    <x v="6"/>
    <s v="Hofdünger"/>
    <x v="1"/>
    <x v="8"/>
    <s v="BESTAETIGT (6)"/>
    <n v="2451"/>
    <n v="1225.5"/>
    <x v="11"/>
    <x v="7"/>
    <n v="2.4510000000000001"/>
    <n v="1.2255"/>
    <n v="0.16340000000000002"/>
    <n v="8.1700000000000009E-2"/>
  </r>
  <r>
    <x v="5"/>
    <x v="6"/>
    <s v="Hofdünger"/>
    <x v="1"/>
    <x v="9"/>
    <s v="BESTAETIGT (6)"/>
    <n v="369.6"/>
    <n v="299.2"/>
    <x v="13"/>
    <x v="7"/>
    <n v="0.36960000000000004"/>
    <n v="0.29919999999999997"/>
    <n v="0.36960000000000004"/>
    <n v="0.29919999999999997"/>
  </r>
  <r>
    <x v="5"/>
    <x v="6"/>
    <s v="Hofdünger"/>
    <x v="1"/>
    <x v="11"/>
    <s v="BESTAETIGT (6)"/>
    <n v="1320"/>
    <n v="750"/>
    <x v="11"/>
    <x v="7"/>
    <n v="1.32"/>
    <n v="0.75"/>
    <n v="8.8000000000000009E-2"/>
    <n v="0.05"/>
  </r>
  <r>
    <x v="5"/>
    <x v="6"/>
    <s v="Recyclingdünger"/>
    <x v="2"/>
    <x v="16"/>
    <s v="BESTAETIGT (6)"/>
    <n v="1455.5"/>
    <n v="574"/>
    <x v="13"/>
    <x v="7"/>
    <n v="1.4555"/>
    <n v="0.57399999999999995"/>
    <n v="1.4555"/>
    <n v="0.57399999999999995"/>
  </r>
  <r>
    <x v="5"/>
    <x v="6"/>
    <s v="(Leer)"/>
    <x v="4"/>
    <x v="23"/>
    <s v="BESTAETIGT (6)"/>
    <n v="371.25"/>
    <n v="349.79999999999995"/>
    <x v="10"/>
    <x v="7"/>
    <n v="0.37125000000000002"/>
    <n v="0.34979999999999994"/>
    <n v="0.18562500000000001"/>
    <n v="0.17489999999999997"/>
  </r>
  <r>
    <x v="5"/>
    <x v="15"/>
    <s v="Hofdünger"/>
    <x v="0"/>
    <x v="1"/>
    <s v="BESTAETIGT (6)"/>
    <n v="2035.8"/>
    <n v="887.4"/>
    <x v="10"/>
    <x v="7"/>
    <n v="2.0358000000000001"/>
    <n v="0.88739999999999997"/>
    <n v="1.0179"/>
    <n v="0.44369999999999998"/>
  </r>
  <r>
    <x v="5"/>
    <x v="15"/>
    <s v="Hofdünger"/>
    <x v="1"/>
    <x v="9"/>
    <s v="BESTAETIGT (6)"/>
    <n v="257.94"/>
    <n v="199.62"/>
    <x v="13"/>
    <x v="7"/>
    <n v="0.25794"/>
    <n v="0.19961999999999999"/>
    <n v="0.25794"/>
    <n v="0.19961999999999999"/>
  </r>
  <r>
    <x v="5"/>
    <x v="15"/>
    <s v="Hofdünger"/>
    <x v="1"/>
    <x v="11"/>
    <s v="BESTAETIGT (6)"/>
    <n v="804.32"/>
    <n v="457"/>
    <x v="10"/>
    <x v="7"/>
    <n v="0.80432000000000003"/>
    <n v="0.45700000000000002"/>
    <n v="0.40216000000000002"/>
    <n v="0.22850000000000001"/>
  </r>
  <r>
    <x v="5"/>
    <x v="15"/>
    <s v="Hofdünger"/>
    <x v="1"/>
    <x v="1"/>
    <s v="BESTAETIGT (6)"/>
    <n v="423.2"/>
    <n v="189.75"/>
    <x v="10"/>
    <x v="7"/>
    <n v="0.42319999999999997"/>
    <n v="0.18975"/>
    <n v="0.21159999999999998"/>
    <n v="9.4875000000000001E-2"/>
  </r>
  <r>
    <x v="5"/>
    <x v="8"/>
    <s v="Hofdünger"/>
    <x v="0"/>
    <x v="2"/>
    <s v="BESTAETIGT (6)"/>
    <n v="1225.3999999999999"/>
    <n v="501.30000000000007"/>
    <x v="55"/>
    <x v="7"/>
    <n v="1.2253999999999998"/>
    <n v="0.50130000000000008"/>
    <n v="5.3278260869565212E-2"/>
    <n v="2.1795652173913046E-2"/>
  </r>
  <r>
    <x v="5"/>
    <x v="8"/>
    <s v="Hofdünger"/>
    <x v="1"/>
    <x v="2"/>
    <s v="BESTAETIGT (6)"/>
    <n v="36"/>
    <n v="24"/>
    <x v="13"/>
    <x v="7"/>
    <n v="3.5999999999999997E-2"/>
    <n v="2.4E-2"/>
    <n v="3.5999999999999997E-2"/>
    <n v="2.4E-2"/>
  </r>
  <r>
    <x v="5"/>
    <x v="10"/>
    <s v="Hofdünger"/>
    <x v="0"/>
    <x v="2"/>
    <s v="BESTAETIGT (6)"/>
    <n v="110"/>
    <n v="45"/>
    <x v="13"/>
    <x v="7"/>
    <n v="0.11"/>
    <n v="4.4999999999999998E-2"/>
    <n v="0.11"/>
    <n v="4.4999999999999998E-2"/>
  </r>
  <r>
    <x v="5"/>
    <x v="10"/>
    <s v="Hofdünger"/>
    <x v="1"/>
    <x v="11"/>
    <s v="BESTAETIGT (6)"/>
    <n v="3096.9599999999991"/>
    <n v="1821"/>
    <x v="84"/>
    <x v="7"/>
    <n v="3.0969599999999993"/>
    <n v="1.821"/>
    <n v="0.14077090909090906"/>
    <n v="8.2772727272727276E-2"/>
  </r>
  <r>
    <x v="5"/>
    <x v="10"/>
    <s v="Hofdünger"/>
    <x v="1"/>
    <x v="2"/>
    <s v="BESTAETIGT (6)"/>
    <n v="888"/>
    <n v="592"/>
    <x v="7"/>
    <x v="7"/>
    <n v="0.88800000000000001"/>
    <n v="0.59199999999999997"/>
    <n v="0.29599999999999999"/>
    <n v="0.19733333333333333"/>
  </r>
  <r>
    <x v="5"/>
    <x v="2"/>
    <s v="Hofdünger"/>
    <x v="0"/>
    <x v="0"/>
    <s v="BESTAETIGT (6)"/>
    <n v="1235.08"/>
    <n v="800.8"/>
    <x v="13"/>
    <x v="7"/>
    <n v="1.23508"/>
    <n v="0.80079999999999996"/>
    <n v="1.23508"/>
    <n v="0.80079999999999996"/>
  </r>
  <r>
    <x v="5"/>
    <x v="2"/>
    <s v="Hofdünger"/>
    <x v="0"/>
    <x v="1"/>
    <s v="BESTAETIGT (6)"/>
    <n v="132"/>
    <n v="54"/>
    <x v="13"/>
    <x v="7"/>
    <n v="0.13200000000000001"/>
    <n v="5.3999999999999999E-2"/>
    <n v="0.13200000000000001"/>
    <n v="5.3999999999999999E-2"/>
  </r>
  <r>
    <x v="5"/>
    <x v="2"/>
    <s v="Hofdünger"/>
    <x v="1"/>
    <x v="1"/>
    <s v="BESTAETIGT (6)"/>
    <n v="323.56"/>
    <n v="181.8"/>
    <x v="10"/>
    <x v="7"/>
    <n v="0.32356000000000001"/>
    <n v="0.18180000000000002"/>
    <n v="0.16178000000000001"/>
    <n v="9.0900000000000009E-2"/>
  </r>
  <r>
    <x v="5"/>
    <x v="2"/>
    <s v="Recyclingdünger"/>
    <x v="2"/>
    <x v="16"/>
    <s v="BESTAETIGT (6)"/>
    <n v="299.74"/>
    <n v="140.36000000000001"/>
    <x v="10"/>
    <x v="7"/>
    <n v="0.29974000000000001"/>
    <n v="0.14036000000000001"/>
    <n v="0.14987"/>
    <n v="7.0180000000000006E-2"/>
  </r>
  <r>
    <x v="6"/>
    <x v="3"/>
    <s v="Hofdünger"/>
    <x v="0"/>
    <x v="0"/>
    <s v="BESTAETIGT (6)"/>
    <n v="173"/>
    <n v="54"/>
    <x v="13"/>
    <x v="7"/>
    <n v="0.17299999999999999"/>
    <n v="5.3999999999999999E-2"/>
    <n v="0.17299999999999999"/>
    <n v="5.3999999999999999E-2"/>
  </r>
  <r>
    <x v="6"/>
    <x v="3"/>
    <s v="Hofdünger"/>
    <x v="0"/>
    <x v="6"/>
    <s v="BESTAETIGT (6)"/>
    <n v="1554.25"/>
    <n v="780"/>
    <x v="2"/>
    <x v="7"/>
    <n v="1.5542499999999999"/>
    <n v="0.78"/>
    <n v="0.38856249999999998"/>
    <n v="0.19500000000000001"/>
  </r>
  <r>
    <x v="6"/>
    <x v="3"/>
    <s v="Hofdünger"/>
    <x v="1"/>
    <x v="9"/>
    <s v="BESTAETIGT (6)"/>
    <n v="3215.6"/>
    <n v="2139"/>
    <x v="21"/>
    <x v="7"/>
    <n v="3.2155999999999998"/>
    <n v="2.1389999999999998"/>
    <n v="0.40194999999999997"/>
    <n v="0.26737499999999997"/>
  </r>
  <r>
    <x v="6"/>
    <x v="3"/>
    <s v="Hofdünger"/>
    <x v="1"/>
    <x v="11"/>
    <s v="BESTAETIGT (6)"/>
    <n v="191.8"/>
    <n v="130"/>
    <x v="7"/>
    <x v="7"/>
    <n v="0.1918"/>
    <n v="0.13"/>
    <n v="6.3933333333333328E-2"/>
    <n v="4.3333333333333335E-2"/>
  </r>
  <r>
    <x v="6"/>
    <x v="3"/>
    <s v="Hofdünger"/>
    <x v="1"/>
    <x v="12"/>
    <s v="BESTAETIGT (6)"/>
    <n v="1384.5500000000002"/>
    <n v="772.85"/>
    <x v="20"/>
    <x v="7"/>
    <n v="1.3845500000000002"/>
    <n v="0.77285000000000004"/>
    <n v="0.23075833333333337"/>
    <n v="0.12880833333333333"/>
  </r>
  <r>
    <x v="6"/>
    <x v="3"/>
    <s v="Hofdünger"/>
    <x v="1"/>
    <x v="1"/>
    <s v="BESTAETIGT (6)"/>
    <n v="736"/>
    <n v="330"/>
    <x v="13"/>
    <x v="7"/>
    <n v="0.73599999999999999"/>
    <n v="0.33"/>
    <n v="0.73599999999999999"/>
    <n v="0.33"/>
  </r>
  <r>
    <x v="6"/>
    <x v="3"/>
    <s v="Recyclingdünger"/>
    <x v="2"/>
    <x v="16"/>
    <s v="BESTAETIGT (6)"/>
    <n v="8590"/>
    <n v="2677.35"/>
    <x v="51"/>
    <x v="7"/>
    <n v="8.59"/>
    <n v="2.6773500000000001"/>
    <n v="0.71583333333333332"/>
    <n v="0.22311250000000002"/>
  </r>
  <r>
    <x v="6"/>
    <x v="4"/>
    <s v="Hofdünger"/>
    <x v="0"/>
    <x v="4"/>
    <s v="BESTAETIGT (6)"/>
    <n v="250"/>
    <n v="115"/>
    <x v="13"/>
    <x v="7"/>
    <n v="0.25"/>
    <n v="0.115"/>
    <n v="0.25"/>
    <n v="0.115"/>
  </r>
  <r>
    <x v="6"/>
    <x v="4"/>
    <s v="Hofdünger"/>
    <x v="1"/>
    <x v="9"/>
    <s v="BESTAETIGT (6)"/>
    <n v="259.5"/>
    <n v="186"/>
    <x v="13"/>
    <x v="7"/>
    <n v="0.25950000000000001"/>
    <n v="0.186"/>
    <n v="0.25950000000000001"/>
    <n v="0.186"/>
  </r>
  <r>
    <x v="6"/>
    <x v="4"/>
    <s v="Hofdünger"/>
    <x v="1"/>
    <x v="11"/>
    <s v="BESTAETIGT (6)"/>
    <n v="422.5"/>
    <n v="373.75"/>
    <x v="7"/>
    <x v="7"/>
    <n v="0.42249999999999999"/>
    <n v="0.37375000000000003"/>
    <n v="0.14083333333333334"/>
    <n v="0.12458333333333334"/>
  </r>
  <r>
    <x v="6"/>
    <x v="4"/>
    <s v="Recyclingdünger"/>
    <x v="2"/>
    <x v="16"/>
    <s v="BESTAETIGT (6)"/>
    <n v="16893.379999999997"/>
    <n v="7642.1500000000024"/>
    <x v="145"/>
    <x v="7"/>
    <n v="16.893379999999997"/>
    <n v="7.6421500000000027"/>
    <n v="0.37540844444444438"/>
    <n v="0.16982555555555562"/>
  </r>
  <r>
    <x v="6"/>
    <x v="5"/>
    <s v="Hofdünger"/>
    <x v="0"/>
    <x v="0"/>
    <s v="BESTAETIGT (6)"/>
    <n v="34952.559999999998"/>
    <n v="10962.88"/>
    <x v="79"/>
    <x v="7"/>
    <n v="34.952559999999998"/>
    <n v="10.962879999999998"/>
    <n v="0.57299278688524591"/>
    <n v="0.17971934426229505"/>
  </r>
  <r>
    <x v="6"/>
    <x v="5"/>
    <s v="Hofdünger"/>
    <x v="0"/>
    <x v="1"/>
    <s v="BESTAETIGT (6)"/>
    <n v="23460.81"/>
    <n v="9778.2500000000018"/>
    <x v="44"/>
    <x v="7"/>
    <n v="23.460810000000002"/>
    <n v="9.7782500000000017"/>
    <n v="0.21135864864864867"/>
    <n v="8.8092342342342353E-2"/>
  </r>
  <r>
    <x v="6"/>
    <x v="5"/>
    <s v="Hofdünger"/>
    <x v="0"/>
    <x v="3"/>
    <s v="BESTAETIGT (6)"/>
    <n v="5597.66"/>
    <n v="2705.2200000000003"/>
    <x v="59"/>
    <x v="7"/>
    <n v="5.5976599999999994"/>
    <n v="2.7052200000000002"/>
    <n v="0.19302275862068963"/>
    <n v="9.3283448275862074E-2"/>
  </r>
  <r>
    <x v="6"/>
    <x v="5"/>
    <s v="Hofdünger"/>
    <x v="0"/>
    <x v="4"/>
    <s v="BESTAETIGT (6)"/>
    <n v="6841.54"/>
    <n v="2387.5200000000004"/>
    <x v="63"/>
    <x v="7"/>
    <n v="6.8415400000000002"/>
    <n v="2.3875200000000003"/>
    <n v="0.22069483870967743"/>
    <n v="7.7016774193548396E-2"/>
  </r>
  <r>
    <x v="6"/>
    <x v="5"/>
    <s v="Hofdünger"/>
    <x v="0"/>
    <x v="5"/>
    <s v="BESTAETIGT (6)"/>
    <n v="6189.05"/>
    <n v="3449.13"/>
    <x v="14"/>
    <x v="7"/>
    <n v="6.1890499999999999"/>
    <n v="3.4491300000000003"/>
    <n v="0.25787708333333331"/>
    <n v="0.14371375"/>
  </r>
  <r>
    <x v="6"/>
    <x v="5"/>
    <s v="Hofdünger"/>
    <x v="0"/>
    <x v="6"/>
    <s v="BESTAETIGT (6)"/>
    <n v="9128.5200000000023"/>
    <n v="4660.3500000000004"/>
    <x v="60"/>
    <x v="7"/>
    <n v="9.1285200000000017"/>
    <n v="4.6603500000000002"/>
    <n v="0.30428400000000005"/>
    <n v="0.15534500000000001"/>
  </r>
  <r>
    <x v="6"/>
    <x v="5"/>
    <s v="Hofdünger"/>
    <x v="1"/>
    <x v="9"/>
    <s v="BESTAETIGT (6)"/>
    <n v="18649.25"/>
    <n v="13814.68"/>
    <x v="79"/>
    <x v="7"/>
    <n v="18.649249999999999"/>
    <n v="13.814680000000001"/>
    <n v="0.30572540983606555"/>
    <n v="0.22647016393442623"/>
  </r>
  <r>
    <x v="6"/>
    <x v="5"/>
    <s v="Hofdünger"/>
    <x v="1"/>
    <x v="10"/>
    <s v="BESTAETIGT (6)"/>
    <n v="756"/>
    <n v="840"/>
    <x v="7"/>
    <x v="7"/>
    <n v="0.75600000000000001"/>
    <n v="0.84"/>
    <n v="0.252"/>
    <n v="0.27999999999999997"/>
  </r>
  <r>
    <x v="6"/>
    <x v="5"/>
    <s v="Hofdünger"/>
    <x v="1"/>
    <x v="11"/>
    <s v="BESTAETIGT (6)"/>
    <n v="2926.84"/>
    <n v="2352.9000000000005"/>
    <x v="92"/>
    <x v="7"/>
    <n v="2.9268400000000003"/>
    <n v="2.3529000000000004"/>
    <n v="6.8066046511627912E-2"/>
    <n v="5.4718604651162801E-2"/>
  </r>
  <r>
    <x v="6"/>
    <x v="5"/>
    <s v="Hofdünger"/>
    <x v="1"/>
    <x v="12"/>
    <s v="BESTAETIGT (6)"/>
    <n v="3944.6000000000004"/>
    <n v="2210.1999999999998"/>
    <x v="41"/>
    <x v="7"/>
    <n v="3.9446000000000003"/>
    <n v="2.2101999999999999"/>
    <n v="0.35860000000000003"/>
    <n v="0.20092727272727273"/>
  </r>
  <r>
    <x v="6"/>
    <x v="5"/>
    <s v="Hofdünger"/>
    <x v="1"/>
    <x v="1"/>
    <s v="BESTAETIGT (6)"/>
    <n v="788.87999999999988"/>
    <n v="368.4"/>
    <x v="7"/>
    <x v="7"/>
    <n v="0.78887999999999991"/>
    <n v="0.36839999999999995"/>
    <n v="0.26295999999999997"/>
    <n v="0.12279999999999998"/>
  </r>
  <r>
    <x v="6"/>
    <x v="5"/>
    <s v="Hofdünger"/>
    <x v="1"/>
    <x v="2"/>
    <s v="BESTAETIGT (6)"/>
    <n v="92.4"/>
    <n v="29.4"/>
    <x v="13"/>
    <x v="7"/>
    <n v="9.240000000000001E-2"/>
    <n v="2.9399999999999999E-2"/>
    <n v="9.240000000000001E-2"/>
    <n v="2.9399999999999999E-2"/>
  </r>
  <r>
    <x v="6"/>
    <x v="5"/>
    <s v="Hofdünger"/>
    <x v="1"/>
    <x v="5"/>
    <s v="BESTAETIGT (6)"/>
    <n v="1277.5500000000002"/>
    <n v="1702.1999999999998"/>
    <x v="2"/>
    <x v="7"/>
    <n v="1.2775500000000002"/>
    <n v="1.7021999999999997"/>
    <n v="0.31938750000000005"/>
    <n v="0.42554999999999993"/>
  </r>
  <r>
    <x v="6"/>
    <x v="5"/>
    <s v="Recyclingdünger"/>
    <x v="2"/>
    <x v="16"/>
    <s v="BESTAETIGT (6)"/>
    <n v="27675.19"/>
    <n v="15441.42"/>
    <x v="44"/>
    <x v="7"/>
    <n v="27.675189999999997"/>
    <n v="15.441420000000001"/>
    <n v="0.24932603603603601"/>
    <n v="0.13911189189189191"/>
  </r>
  <r>
    <x v="6"/>
    <x v="5"/>
    <s v="(Leer)"/>
    <x v="4"/>
    <x v="23"/>
    <s v="BESTAETIGT (6)"/>
    <n v="65"/>
    <n v="75"/>
    <x v="13"/>
    <x v="7"/>
    <n v="6.5000000000000002E-2"/>
    <n v="7.4999999999999997E-2"/>
    <n v="6.5000000000000002E-2"/>
    <n v="7.4999999999999997E-2"/>
  </r>
  <r>
    <x v="6"/>
    <x v="16"/>
    <s v="Hofdünger"/>
    <x v="0"/>
    <x v="1"/>
    <s v="BESTAETIGT (6)"/>
    <n v="220"/>
    <n v="90"/>
    <x v="13"/>
    <x v="7"/>
    <n v="0.22"/>
    <n v="0.09"/>
    <n v="0.22"/>
    <n v="0.09"/>
  </r>
  <r>
    <x v="7"/>
    <x v="14"/>
    <s v="Hofdünger"/>
    <x v="0"/>
    <x v="0"/>
    <s v="BESTAETIGT (6)"/>
    <n v="327"/>
    <n v="100.5"/>
    <x v="10"/>
    <x v="7"/>
    <n v="0.32700000000000001"/>
    <n v="0.10050000000000001"/>
    <n v="0.16350000000000001"/>
    <n v="5.0250000000000003E-2"/>
  </r>
  <r>
    <x v="7"/>
    <x v="14"/>
    <s v="Hofdünger"/>
    <x v="0"/>
    <x v="1"/>
    <s v="BESTAETIGT (6)"/>
    <n v="2756.2999999999997"/>
    <n v="1133.0000000000002"/>
    <x v="41"/>
    <x v="7"/>
    <n v="2.7562999999999995"/>
    <n v="1.1330000000000002"/>
    <n v="0.25057272727272722"/>
    <n v="0.10300000000000002"/>
  </r>
  <r>
    <x v="7"/>
    <x v="14"/>
    <s v="Hofdünger"/>
    <x v="0"/>
    <x v="4"/>
    <s v="BESTAETIGT (6)"/>
    <n v="910"/>
    <n v="448"/>
    <x v="10"/>
    <x v="7"/>
    <n v="0.91"/>
    <n v="0.44800000000000001"/>
    <n v="0.45500000000000002"/>
    <n v="0.224"/>
  </r>
  <r>
    <x v="7"/>
    <x v="14"/>
    <s v="Hofdünger"/>
    <x v="0"/>
    <x v="6"/>
    <s v="BESTAETIGT (6)"/>
    <n v="7591.5"/>
    <n v="3036.6000000000004"/>
    <x v="55"/>
    <x v="7"/>
    <n v="7.5914999999999999"/>
    <n v="3.0366000000000004"/>
    <n v="0.33006521739130434"/>
    <n v="0.13202608695652177"/>
  </r>
  <r>
    <x v="7"/>
    <x v="14"/>
    <s v="Hofdünger"/>
    <x v="1"/>
    <x v="1"/>
    <s v="BESTAETIGT (6)"/>
    <n v="135.19999999999999"/>
    <n v="90"/>
    <x v="10"/>
    <x v="7"/>
    <n v="0.13519999999999999"/>
    <n v="0.09"/>
    <n v="6.7599999999999993E-2"/>
    <n v="4.4999999999999998E-2"/>
  </r>
  <r>
    <x v="7"/>
    <x v="17"/>
    <s v="Hofdünger"/>
    <x v="0"/>
    <x v="6"/>
    <s v="BESTAETIGT (6)"/>
    <n v="157.5"/>
    <n v="63"/>
    <x v="13"/>
    <x v="7"/>
    <n v="0.1575"/>
    <n v="6.3E-2"/>
    <n v="0.1575"/>
    <n v="6.3E-2"/>
  </r>
  <r>
    <x v="7"/>
    <x v="8"/>
    <s v="Hofdünger"/>
    <x v="0"/>
    <x v="1"/>
    <s v="BESTAETIGT (6)"/>
    <n v="145"/>
    <n v="60"/>
    <x v="13"/>
    <x v="7"/>
    <n v="0.14499999999999999"/>
    <n v="0.06"/>
    <n v="0.14499999999999999"/>
    <n v="0.06"/>
  </r>
  <r>
    <x v="7"/>
    <x v="8"/>
    <s v="Hofdünger"/>
    <x v="0"/>
    <x v="6"/>
    <s v="BESTAETIGT (6)"/>
    <n v="324"/>
    <n v="129.6"/>
    <x v="2"/>
    <x v="7"/>
    <n v="0.32400000000000001"/>
    <n v="0.12959999999999999"/>
    <n v="8.1000000000000003E-2"/>
    <n v="3.2399999999999998E-2"/>
  </r>
  <r>
    <x v="8"/>
    <x v="18"/>
    <s v="Hofdünger"/>
    <x v="0"/>
    <x v="0"/>
    <s v="BESTAETIGT (6)"/>
    <n v="56555.100000000006"/>
    <n v="18909.900000000001"/>
    <x v="80"/>
    <x v="7"/>
    <n v="56.555100000000003"/>
    <n v="18.9099"/>
    <n v="2.8277550000000002"/>
    <n v="0.94549499999999997"/>
  </r>
  <r>
    <x v="8"/>
    <x v="18"/>
    <s v="Hofdünger"/>
    <x v="0"/>
    <x v="1"/>
    <s v="BESTAETIGT (6)"/>
    <n v="26225.1"/>
    <n v="10948.8"/>
    <x v="15"/>
    <x v="7"/>
    <n v="26.225099999999998"/>
    <n v="10.948799999999999"/>
    <n v="3.7464428571428567"/>
    <n v="1.5641142857142856"/>
  </r>
  <r>
    <x v="8"/>
    <x v="18"/>
    <s v="Hofdünger"/>
    <x v="0"/>
    <x v="4"/>
    <s v="BESTAETIGT (6)"/>
    <n v="7832.5"/>
    <n v="3856"/>
    <x v="10"/>
    <x v="7"/>
    <n v="7.8324999999999996"/>
    <n v="3.8559999999999999"/>
    <n v="3.9162499999999998"/>
    <n v="1.9279999999999999"/>
  </r>
  <r>
    <x v="8"/>
    <x v="18"/>
    <s v="Hofdünger"/>
    <x v="1"/>
    <x v="9"/>
    <s v="BESTAETIGT (6)"/>
    <n v="1512"/>
    <n v="1224"/>
    <x v="7"/>
    <x v="7"/>
    <n v="1.512"/>
    <n v="1.224"/>
    <n v="0.504"/>
    <n v="0.40799999999999997"/>
  </r>
  <r>
    <x v="8"/>
    <x v="18"/>
    <s v="Hofdünger"/>
    <x v="1"/>
    <x v="11"/>
    <s v="BESTAETIGT (6)"/>
    <n v="12182.4"/>
    <n v="6990"/>
    <x v="22"/>
    <x v="7"/>
    <n v="12.182399999999999"/>
    <n v="6.99"/>
    <n v="0.48729599999999995"/>
    <n v="0.27960000000000002"/>
  </r>
  <r>
    <x v="8"/>
    <x v="18"/>
    <s v="Hofdünger"/>
    <x v="1"/>
    <x v="1"/>
    <s v="BESTAETIGT (6)"/>
    <n v="4383.2"/>
    <n v="2406"/>
    <x v="2"/>
    <x v="7"/>
    <n v="4.3831999999999995"/>
    <n v="2.4060000000000001"/>
    <n v="1.0957999999999999"/>
    <n v="0.60150000000000003"/>
  </r>
  <r>
    <x v="8"/>
    <x v="18"/>
    <s v="Hofdünger"/>
    <x v="1"/>
    <x v="2"/>
    <s v="BESTAETIGT (6)"/>
    <n v="486"/>
    <n v="207.60000000000002"/>
    <x v="10"/>
    <x v="7"/>
    <n v="0.48599999999999999"/>
    <n v="0.20760000000000003"/>
    <n v="0.24299999999999999"/>
    <n v="0.10380000000000002"/>
  </r>
  <r>
    <x v="8"/>
    <x v="18"/>
    <s v="Hofdünger"/>
    <x v="1"/>
    <x v="17"/>
    <s v="BESTAETIGT (6)"/>
    <n v="164"/>
    <n v="74"/>
    <x v="13"/>
    <x v="7"/>
    <n v="0.16400000000000001"/>
    <n v="7.3999999999999996E-2"/>
    <n v="0.16400000000000001"/>
    <n v="7.3999999999999996E-2"/>
  </r>
  <r>
    <x v="8"/>
    <x v="18"/>
    <s v="Recyclingdünger"/>
    <x v="2"/>
    <x v="16"/>
    <s v="BESTAETIGT (6)"/>
    <n v="13471.8"/>
    <n v="6614.4"/>
    <x v="19"/>
    <x v="7"/>
    <n v="13.4718"/>
    <n v="6.6143999999999998"/>
    <n v="0.96227142857142856"/>
    <n v="0.47245714285714285"/>
  </r>
  <r>
    <x v="8"/>
    <x v="2"/>
    <s v="Hofdünger"/>
    <x v="0"/>
    <x v="0"/>
    <s v="BESTAETIGT (6)"/>
    <n v="630"/>
    <n v="198"/>
    <x v="13"/>
    <x v="7"/>
    <n v="0.63"/>
    <n v="0.19800000000000001"/>
    <n v="0.63"/>
    <n v="0.19800000000000001"/>
  </r>
  <r>
    <x v="8"/>
    <x v="2"/>
    <s v="Hofdünger"/>
    <x v="1"/>
    <x v="9"/>
    <s v="BESTAETIGT (6)"/>
    <n v="2520"/>
    <n v="2040"/>
    <x v="10"/>
    <x v="7"/>
    <n v="2.52"/>
    <n v="2.04"/>
    <n v="1.26"/>
    <n v="1.02"/>
  </r>
  <r>
    <x v="9"/>
    <x v="4"/>
    <s v="Hofdünger"/>
    <x v="0"/>
    <x v="4"/>
    <s v="BESTAETIGT (6)"/>
    <n v="432"/>
    <n v="162"/>
    <x v="13"/>
    <x v="7"/>
    <n v="0.432"/>
    <n v="0.16200000000000001"/>
    <n v="0.432"/>
    <n v="0.16200000000000001"/>
  </r>
  <r>
    <x v="9"/>
    <x v="19"/>
    <s v="Hofdünger"/>
    <x v="0"/>
    <x v="1"/>
    <s v="BESTAETIGT (6)"/>
    <n v="1514.65"/>
    <n v="720.8"/>
    <x v="51"/>
    <x v="7"/>
    <n v="1.5146500000000001"/>
    <n v="0.7208"/>
    <n v="0.12622083333333334"/>
    <n v="6.0066666666666664E-2"/>
  </r>
  <r>
    <x v="9"/>
    <x v="19"/>
    <s v="Hofdünger"/>
    <x v="0"/>
    <x v="2"/>
    <s v="BESTAETIGT (6)"/>
    <n v="566.88"/>
    <n v="225.12"/>
    <x v="7"/>
    <x v="7"/>
    <n v="0.56688000000000005"/>
    <n v="0.22512000000000001"/>
    <n v="0.18896000000000002"/>
    <n v="7.5040000000000009E-2"/>
  </r>
  <r>
    <x v="9"/>
    <x v="19"/>
    <s v="Hofdünger"/>
    <x v="0"/>
    <x v="3"/>
    <s v="BESTAETIGT (6)"/>
    <n v="482.08"/>
    <n v="192.07999999999998"/>
    <x v="10"/>
    <x v="7"/>
    <n v="0.48208000000000001"/>
    <n v="0.19207999999999997"/>
    <n v="0.24104"/>
    <n v="9.6039999999999986E-2"/>
  </r>
  <r>
    <x v="9"/>
    <x v="19"/>
    <s v="Hofdünger"/>
    <x v="0"/>
    <x v="4"/>
    <s v="BESTAETIGT (6)"/>
    <n v="4545.75"/>
    <n v="1704"/>
    <x v="41"/>
    <x v="7"/>
    <n v="4.54575"/>
    <n v="1.704"/>
    <n v="0.41325000000000001"/>
    <n v="0.15490909090909091"/>
  </r>
  <r>
    <x v="9"/>
    <x v="19"/>
    <s v="Hofdünger"/>
    <x v="1"/>
    <x v="9"/>
    <s v="BESTAETIGT (6)"/>
    <n v="411.6"/>
    <n v="316.40000000000003"/>
    <x v="2"/>
    <x v="7"/>
    <n v="0.41160000000000002"/>
    <n v="0.31640000000000001"/>
    <n v="0.10290000000000001"/>
    <n v="7.9100000000000004E-2"/>
  </r>
  <r>
    <x v="9"/>
    <x v="19"/>
    <s v="Hofdünger"/>
    <x v="1"/>
    <x v="10"/>
    <s v="BESTAETIGT (6)"/>
    <n v="1767.5"/>
    <n v="1777.6000000000001"/>
    <x v="20"/>
    <x v="7"/>
    <n v="1.7675000000000001"/>
    <n v="1.7776000000000001"/>
    <n v="0.29458333333333336"/>
    <n v="0.29626666666666668"/>
  </r>
  <r>
    <x v="9"/>
    <x v="19"/>
    <s v="Hofdünger"/>
    <x v="1"/>
    <x v="1"/>
    <s v="BESTAETIGT (6)"/>
    <n v="253.49999999999997"/>
    <n v="168.75"/>
    <x v="15"/>
    <x v="7"/>
    <n v="0.25349999999999995"/>
    <n v="0.16875000000000001"/>
    <n v="3.6214285714285706E-2"/>
    <n v="2.4107142857142858E-2"/>
  </r>
  <r>
    <x v="9"/>
    <x v="19"/>
    <s v="Hofdünger"/>
    <x v="1"/>
    <x v="2"/>
    <s v="BESTAETIGT (6)"/>
    <n v="121.5"/>
    <n v="51.9"/>
    <x v="13"/>
    <x v="7"/>
    <n v="0.1215"/>
    <n v="5.1900000000000002E-2"/>
    <n v="0.1215"/>
    <n v="5.1900000000000002E-2"/>
  </r>
  <r>
    <x v="9"/>
    <x v="8"/>
    <s v="Hofdünger"/>
    <x v="0"/>
    <x v="4"/>
    <s v="BESTAETIGT (6)"/>
    <n v="1884"/>
    <n v="706.5"/>
    <x v="18"/>
    <x v="7"/>
    <n v="1.8839999999999999"/>
    <n v="0.70650000000000002"/>
    <n v="0.37679999999999997"/>
    <n v="0.14130000000000001"/>
  </r>
  <r>
    <x v="9"/>
    <x v="9"/>
    <s v="Hofdünger"/>
    <x v="0"/>
    <x v="4"/>
    <s v="BESTAETIGT (6)"/>
    <n v="320"/>
    <n v="120"/>
    <x v="13"/>
    <x v="7"/>
    <n v="0.32"/>
    <n v="0.12"/>
    <n v="0.32"/>
    <n v="0.12"/>
  </r>
  <r>
    <x v="9"/>
    <x v="9"/>
    <s v="Hofdünger"/>
    <x v="1"/>
    <x v="10"/>
    <s v="BESTAETIGT (6)"/>
    <n v="140"/>
    <n v="140.80000000000001"/>
    <x v="13"/>
    <x v="7"/>
    <n v="0.14000000000000001"/>
    <n v="0.14080000000000001"/>
    <n v="0.14000000000000001"/>
    <n v="0.14080000000000001"/>
  </r>
  <r>
    <x v="9"/>
    <x v="12"/>
    <s v="Hofdünger"/>
    <x v="0"/>
    <x v="4"/>
    <s v="BESTAETIGT (6)"/>
    <n v="1922.8"/>
    <n v="531.29999999999995"/>
    <x v="13"/>
    <x v="7"/>
    <n v="1.9228000000000001"/>
    <n v="0.53129999999999999"/>
    <n v="1.9228000000000001"/>
    <n v="0.53129999999999999"/>
  </r>
  <r>
    <x v="10"/>
    <x v="4"/>
    <s v="Hofdünger"/>
    <x v="1"/>
    <x v="11"/>
    <s v="BESTAETIGT (6)"/>
    <n v="34.14"/>
    <n v="19.399999999999999"/>
    <x v="13"/>
    <x v="7"/>
    <n v="3.4140000000000004E-2"/>
    <n v="1.9399999999999997E-2"/>
    <n v="3.4140000000000004E-2"/>
    <n v="1.9399999999999997E-2"/>
  </r>
  <r>
    <x v="10"/>
    <x v="17"/>
    <s v="Hofdünger"/>
    <x v="0"/>
    <x v="0"/>
    <s v="BESTAETIGT (6)"/>
    <n v="56287.049999999996"/>
    <n v="18532.29"/>
    <x v="115"/>
    <x v="7"/>
    <n v="56.287049999999994"/>
    <n v="18.53229"/>
    <n v="0.69490185185185183"/>
    <n v="0.22879370370370369"/>
  </r>
  <r>
    <x v="10"/>
    <x v="17"/>
    <s v="Hofdünger"/>
    <x v="0"/>
    <x v="1"/>
    <s v="BESTAETIGT (6)"/>
    <n v="45551.009999999995"/>
    <n v="18933.36"/>
    <x v="276"/>
    <x v="7"/>
    <n v="45.551009999999998"/>
    <n v="18.93336"/>
    <n v="0.51180910112359546"/>
    <n v="0.21273438202247191"/>
  </r>
  <r>
    <x v="10"/>
    <x v="17"/>
    <s v="Hofdünger"/>
    <x v="0"/>
    <x v="2"/>
    <s v="BESTAETIGT (6)"/>
    <n v="344.2"/>
    <n v="135.80000000000001"/>
    <x v="7"/>
    <x v="7"/>
    <n v="0.34420000000000001"/>
    <n v="0.1358"/>
    <n v="0.11473333333333334"/>
    <n v="4.526666666666667E-2"/>
  </r>
  <r>
    <x v="10"/>
    <x v="17"/>
    <s v="Hofdünger"/>
    <x v="0"/>
    <x v="3"/>
    <s v="BESTAETIGT (6)"/>
    <n v="15811.28"/>
    <n v="7902.16"/>
    <x v="27"/>
    <x v="7"/>
    <n v="15.81128"/>
    <n v="7.9021600000000003"/>
    <n v="1.2162523076923077"/>
    <n v="0.60785846153846157"/>
  </r>
  <r>
    <x v="10"/>
    <x v="17"/>
    <s v="Hofdünger"/>
    <x v="0"/>
    <x v="4"/>
    <s v="BESTAETIGT (6)"/>
    <n v="10159.209999999997"/>
    <n v="5588.46"/>
    <x v="128"/>
    <x v="7"/>
    <n v="10.159209999999998"/>
    <n v="5.5884600000000004"/>
    <n v="0.26049256410256405"/>
    <n v="0.14329384615384616"/>
  </r>
  <r>
    <x v="10"/>
    <x v="17"/>
    <s v="Hofdünger"/>
    <x v="0"/>
    <x v="5"/>
    <s v="BESTAETIGT (6)"/>
    <n v="1180.8"/>
    <n v="770.4"/>
    <x v="7"/>
    <x v="7"/>
    <n v="1.1807999999999998"/>
    <n v="0.77039999999999997"/>
    <n v="0.39359999999999995"/>
    <n v="0.25679999999999997"/>
  </r>
  <r>
    <x v="10"/>
    <x v="17"/>
    <s v="Hofdünger"/>
    <x v="0"/>
    <x v="6"/>
    <s v="BESTAETIGT (6)"/>
    <n v="3387.7"/>
    <n v="2261.0500000000002"/>
    <x v="7"/>
    <x v="7"/>
    <n v="3.3876999999999997"/>
    <n v="2.26105"/>
    <n v="1.1292333333333333"/>
    <n v="0.75368333333333337"/>
  </r>
  <r>
    <x v="10"/>
    <x v="17"/>
    <s v="Hofdünger"/>
    <x v="1"/>
    <x v="0"/>
    <s v="BESTAETIGT (6)"/>
    <n v="712"/>
    <n v="416"/>
    <x v="10"/>
    <x v="7"/>
    <n v="0.71199999999999997"/>
    <n v="0.41599999999999998"/>
    <n v="0.35599999999999998"/>
    <n v="0.20799999999999999"/>
  </r>
  <r>
    <x v="10"/>
    <x v="17"/>
    <s v="Hofdünger"/>
    <x v="1"/>
    <x v="8"/>
    <s v="BESTAETIGT (6)"/>
    <n v="60"/>
    <n v="30"/>
    <x v="13"/>
    <x v="7"/>
    <n v="0.06"/>
    <n v="0.03"/>
    <n v="0.06"/>
    <n v="0.03"/>
  </r>
  <r>
    <x v="10"/>
    <x v="17"/>
    <s v="Hofdünger"/>
    <x v="1"/>
    <x v="9"/>
    <s v="BESTAETIGT (6)"/>
    <n v="672"/>
    <n v="544"/>
    <x v="10"/>
    <x v="7"/>
    <n v="0.67200000000000004"/>
    <n v="0.54400000000000004"/>
    <n v="0.33600000000000002"/>
    <n v="0.27200000000000002"/>
  </r>
  <r>
    <x v="10"/>
    <x v="17"/>
    <s v="Hofdünger"/>
    <x v="1"/>
    <x v="10"/>
    <s v="BESTAETIGT (6)"/>
    <n v="310.5"/>
    <n v="345"/>
    <x v="10"/>
    <x v="7"/>
    <n v="0.3105"/>
    <n v="0.34499999999999997"/>
    <n v="0.15525"/>
    <n v="0.17249999999999999"/>
  </r>
  <r>
    <x v="10"/>
    <x v="17"/>
    <s v="Hofdünger"/>
    <x v="1"/>
    <x v="11"/>
    <s v="BESTAETIGT (6)"/>
    <n v="1006.8399999999997"/>
    <n v="621.5"/>
    <x v="84"/>
    <x v="7"/>
    <n v="1.0068399999999997"/>
    <n v="0.62150000000000005"/>
    <n v="4.5765454545454533E-2"/>
    <n v="2.8250000000000001E-2"/>
  </r>
  <r>
    <x v="10"/>
    <x v="17"/>
    <s v="Hofdünger"/>
    <x v="1"/>
    <x v="12"/>
    <s v="BESTAETIGT (6)"/>
    <n v="1632"/>
    <n v="867"/>
    <x v="10"/>
    <x v="7"/>
    <n v="1.6319999999999999"/>
    <n v="0.86699999999999999"/>
    <n v="0.81599999999999995"/>
    <n v="0.4335"/>
  </r>
  <r>
    <x v="10"/>
    <x v="17"/>
    <s v="Hofdünger"/>
    <x v="1"/>
    <x v="1"/>
    <s v="BESTAETIGT (6)"/>
    <n v="5742.0700000000006"/>
    <n v="3215.7699999999995"/>
    <x v="103"/>
    <x v="7"/>
    <n v="5.7420700000000009"/>
    <n v="3.2157699999999996"/>
    <n v="0.15950194444444446"/>
    <n v="8.9326944444444431E-2"/>
  </r>
  <r>
    <x v="10"/>
    <x v="17"/>
    <s v="Hofdünger"/>
    <x v="1"/>
    <x v="2"/>
    <s v="BESTAETIGT (6)"/>
    <n v="324"/>
    <n v="138.4"/>
    <x v="13"/>
    <x v="7"/>
    <n v="0.32400000000000001"/>
    <n v="0.1384"/>
    <n v="0.32400000000000001"/>
    <n v="0.1384"/>
  </r>
  <r>
    <x v="10"/>
    <x v="17"/>
    <s v="Hofdünger"/>
    <x v="1"/>
    <x v="14"/>
    <s v="BESTAETIGT (6)"/>
    <n v="328"/>
    <n v="148"/>
    <x v="18"/>
    <x v="7"/>
    <n v="0.32800000000000001"/>
    <n v="0.14799999999999999"/>
    <n v="6.5600000000000006E-2"/>
    <n v="2.9599999999999998E-2"/>
  </r>
  <r>
    <x v="10"/>
    <x v="17"/>
    <s v="Recyclingdünger"/>
    <x v="2"/>
    <x v="16"/>
    <s v="BESTAETIGT (6)"/>
    <n v="26155.219999999998"/>
    <n v="11338.920000000002"/>
    <x v="54"/>
    <x v="7"/>
    <n v="26.155219999999996"/>
    <n v="11.338920000000002"/>
    <n v="0.41516222222222215"/>
    <n v="0.17998285714285717"/>
  </r>
  <r>
    <x v="10"/>
    <x v="17"/>
    <s v="(Leer)"/>
    <x v="4"/>
    <x v="23"/>
    <s v="BESTAETIGT (6)"/>
    <n v="4472.8599999999997"/>
    <n v="4257.9799999999996"/>
    <x v="16"/>
    <x v="7"/>
    <n v="4.4728599999999998"/>
    <n v="4.2579799999999999"/>
    <n v="0.44728599999999996"/>
    <n v="0.42579800000000001"/>
  </r>
  <r>
    <x v="10"/>
    <x v="8"/>
    <s v="Recyclingdünger"/>
    <x v="2"/>
    <x v="16"/>
    <s v="BESTAETIGT (6)"/>
    <n v="234.9"/>
    <n v="112.59"/>
    <x v="13"/>
    <x v="7"/>
    <n v="0.2349"/>
    <n v="0.11259000000000001"/>
    <n v="0.2349"/>
    <n v="0.11259000000000001"/>
  </r>
  <r>
    <x v="10"/>
    <x v="24"/>
    <s v="Hofdünger"/>
    <x v="1"/>
    <x v="1"/>
    <s v="BESTAETIGT (6)"/>
    <n v="16.899999999999999"/>
    <n v="11.25"/>
    <x v="13"/>
    <x v="7"/>
    <n v="1.6899999999999998E-2"/>
    <n v="1.125E-2"/>
    <n v="1.6899999999999998E-2"/>
    <n v="1.125E-2"/>
  </r>
  <r>
    <x v="10"/>
    <x v="12"/>
    <s v="Hofdünger"/>
    <x v="0"/>
    <x v="0"/>
    <s v="BESTAETIGT (6)"/>
    <n v="6022.6699999999964"/>
    <n v="2311.1000000000004"/>
    <x v="101"/>
    <x v="7"/>
    <n v="6.0226699999999962"/>
    <n v="2.3111000000000002"/>
    <n v="0.1825051515151514"/>
    <n v="7.0033333333333336E-2"/>
  </r>
  <r>
    <x v="10"/>
    <x v="12"/>
    <s v="Hofdünger"/>
    <x v="0"/>
    <x v="1"/>
    <s v="BESTAETIGT (6)"/>
    <n v="223"/>
    <n v="91.5"/>
    <x v="7"/>
    <x v="7"/>
    <n v="0.223"/>
    <n v="9.1499999999999998E-2"/>
    <n v="7.4333333333333335E-2"/>
    <n v="3.0499999999999999E-2"/>
  </r>
  <r>
    <x v="10"/>
    <x v="12"/>
    <s v="Recyclingdünger"/>
    <x v="2"/>
    <x v="16"/>
    <s v="BESTAETIGT (6)"/>
    <n v="7756.2999999999993"/>
    <n v="2400.2100000000009"/>
    <x v="74"/>
    <x v="7"/>
    <n v="7.7562999999999995"/>
    <n v="2.4002100000000008"/>
    <n v="0.1251016129032258"/>
    <n v="3.8713064516129048E-2"/>
  </r>
  <r>
    <x v="11"/>
    <x v="1"/>
    <s v="Hofdünger"/>
    <x v="0"/>
    <x v="1"/>
    <s v="BESTAETIGT (6)"/>
    <n v="28.6"/>
    <n v="11.7"/>
    <x v="13"/>
    <x v="7"/>
    <n v="2.86E-2"/>
    <n v="1.1699999999999999E-2"/>
    <n v="2.86E-2"/>
    <n v="1.1699999999999999E-2"/>
  </r>
  <r>
    <x v="11"/>
    <x v="16"/>
    <s v="Hofdünger"/>
    <x v="0"/>
    <x v="0"/>
    <s v="BESTAETIGT (6)"/>
    <n v="153923.27000000002"/>
    <n v="50414.360000000015"/>
    <x v="215"/>
    <x v="7"/>
    <n v="153.92327000000003"/>
    <n v="50.414360000000016"/>
    <n v="1.4944006796116507"/>
    <n v="0.4894598058252429"/>
  </r>
  <r>
    <x v="11"/>
    <x v="16"/>
    <s v="Hofdünger"/>
    <x v="0"/>
    <x v="0"/>
    <s v="SPAETER_ERFASST (9)"/>
    <n v="8212.14"/>
    <n v="3068.16"/>
    <x v="20"/>
    <x v="7"/>
    <n v="8.2121399999999998"/>
    <n v="3.0681599999999998"/>
    <n v="1.36869"/>
    <n v="0.51135999999999993"/>
  </r>
  <r>
    <x v="11"/>
    <x v="16"/>
    <s v="Hofdünger"/>
    <x v="0"/>
    <x v="1"/>
    <s v="BESTAETIGT (6)"/>
    <n v="101182.45999999999"/>
    <n v="42508.069999999985"/>
    <x v="432"/>
    <x v="7"/>
    <n v="101.18245999999999"/>
    <n v="42.508069999999982"/>
    <n v="0.42335757322175727"/>
    <n v="0.17785803347280327"/>
  </r>
  <r>
    <x v="11"/>
    <x v="16"/>
    <s v="Hofdünger"/>
    <x v="0"/>
    <x v="1"/>
    <s v="SPAETER_ERFASST (9)"/>
    <n v="132"/>
    <n v="54"/>
    <x v="13"/>
    <x v="7"/>
    <n v="0.13200000000000001"/>
    <n v="5.3999999999999999E-2"/>
    <n v="0.13200000000000001"/>
    <n v="5.3999999999999999E-2"/>
  </r>
  <r>
    <x v="11"/>
    <x v="16"/>
    <s v="Hofdünger"/>
    <x v="0"/>
    <x v="2"/>
    <s v="BESTAETIGT (6)"/>
    <n v="8325.2999999999993"/>
    <n v="3027.8999999999996"/>
    <x v="19"/>
    <x v="7"/>
    <n v="8.3252999999999986"/>
    <n v="3.0278999999999998"/>
    <n v="0.59466428571428565"/>
    <n v="0.2162785714285714"/>
  </r>
  <r>
    <x v="11"/>
    <x v="16"/>
    <s v="Hofdünger"/>
    <x v="0"/>
    <x v="3"/>
    <s v="BESTAETIGT (6)"/>
    <n v="19944.900000000001"/>
    <n v="8344.66"/>
    <x v="11"/>
    <x v="7"/>
    <n v="19.944900000000001"/>
    <n v="8.3446599999999993"/>
    <n v="1.3296600000000001"/>
    <n v="0.55631066666666662"/>
  </r>
  <r>
    <x v="11"/>
    <x v="16"/>
    <s v="Hofdünger"/>
    <x v="0"/>
    <x v="4"/>
    <s v="BESTAETIGT (6)"/>
    <n v="1875"/>
    <n v="1130"/>
    <x v="2"/>
    <x v="7"/>
    <n v="1.875"/>
    <n v="1.1299999999999999"/>
    <n v="0.46875"/>
    <n v="0.28249999999999997"/>
  </r>
  <r>
    <x v="11"/>
    <x v="16"/>
    <s v="Hofdünger"/>
    <x v="0"/>
    <x v="5"/>
    <s v="BESTAETIGT (6)"/>
    <n v="2452.12"/>
    <n v="1412.62"/>
    <x v="21"/>
    <x v="7"/>
    <n v="2.4521199999999999"/>
    <n v="1.41262"/>
    <n v="0.30651499999999998"/>
    <n v="0.1765775"/>
  </r>
  <r>
    <x v="11"/>
    <x v="16"/>
    <s v="Hofdünger"/>
    <x v="0"/>
    <x v="6"/>
    <s v="BESTAETIGT (6)"/>
    <n v="1072.7"/>
    <n v="544"/>
    <x v="7"/>
    <x v="7"/>
    <n v="1.0727"/>
    <n v="0.54400000000000004"/>
    <n v="0.35756666666666664"/>
    <n v="0.18133333333333335"/>
  </r>
  <r>
    <x v="11"/>
    <x v="16"/>
    <s v="Hofdünger"/>
    <x v="1"/>
    <x v="0"/>
    <s v="BESTAETIGT (6)"/>
    <n v="1296.8499999999999"/>
    <n v="658.94"/>
    <x v="21"/>
    <x v="7"/>
    <n v="1.2968499999999998"/>
    <n v="0.65894000000000008"/>
    <n v="0.16210624999999998"/>
    <n v="8.236750000000001E-2"/>
  </r>
  <r>
    <x v="11"/>
    <x v="16"/>
    <s v="Hofdünger"/>
    <x v="1"/>
    <x v="8"/>
    <s v="BESTAETIGT (6)"/>
    <n v="312"/>
    <n v="156"/>
    <x v="7"/>
    <x v="7"/>
    <n v="0.312"/>
    <n v="0.156"/>
    <n v="0.104"/>
    <n v="5.1999999999999998E-2"/>
  </r>
  <r>
    <x v="11"/>
    <x v="16"/>
    <s v="Hofdünger"/>
    <x v="1"/>
    <x v="9"/>
    <s v="BESTAETIGT (6)"/>
    <n v="3361.82"/>
    <n v="2360.2399999999998"/>
    <x v="20"/>
    <x v="7"/>
    <n v="3.3618200000000003"/>
    <n v="2.3602399999999997"/>
    <n v="0.56030333333333338"/>
    <n v="0.3933733333333333"/>
  </r>
  <r>
    <x v="11"/>
    <x v="16"/>
    <s v="Hofdünger"/>
    <x v="1"/>
    <x v="11"/>
    <s v="BESTAETIGT (6)"/>
    <n v="3690.5599999999995"/>
    <n v="2340.8999999999996"/>
    <x v="84"/>
    <x v="7"/>
    <n v="3.6905599999999996"/>
    <n v="2.3408999999999995"/>
    <n v="0.16775272727272725"/>
    <n v="0.10640454545454543"/>
  </r>
  <r>
    <x v="11"/>
    <x v="16"/>
    <s v="Hofdünger"/>
    <x v="1"/>
    <x v="1"/>
    <s v="BESTAETIGT (6)"/>
    <n v="12482.220000000003"/>
    <n v="7325.0499999999993"/>
    <x v="131"/>
    <x v="7"/>
    <n v="12.482220000000003"/>
    <n v="7.3250499999999992"/>
    <n v="0.23115222222222229"/>
    <n v="0.13564907407407406"/>
  </r>
  <r>
    <x v="11"/>
    <x v="16"/>
    <s v="Hofdünger"/>
    <x v="1"/>
    <x v="2"/>
    <s v="BESTAETIGT (6)"/>
    <n v="6809.8499999999995"/>
    <n v="3218.5099999999998"/>
    <x v="15"/>
    <x v="7"/>
    <n v="6.8098499999999991"/>
    <n v="3.2185099999999998"/>
    <n v="0.97283571428571414"/>
    <n v="0.45978714285714284"/>
  </r>
  <r>
    <x v="11"/>
    <x v="16"/>
    <s v="Hofdünger"/>
    <x v="1"/>
    <x v="2"/>
    <s v="SPAETER_ERFASST (9)"/>
    <n v="810"/>
    <n v="346"/>
    <x v="13"/>
    <x v="7"/>
    <n v="0.81"/>
    <n v="0.34599999999999997"/>
    <n v="0.81"/>
    <n v="0.34599999999999997"/>
  </r>
  <r>
    <x v="11"/>
    <x v="16"/>
    <s v="Hofdünger"/>
    <x v="1"/>
    <x v="17"/>
    <s v="BESTAETIGT (6)"/>
    <n v="820"/>
    <n v="370"/>
    <x v="10"/>
    <x v="7"/>
    <n v="0.82"/>
    <n v="0.37"/>
    <n v="0.41"/>
    <n v="0.185"/>
  </r>
  <r>
    <x v="11"/>
    <x v="16"/>
    <s v="Recyclingdünger"/>
    <x v="2"/>
    <x v="16"/>
    <s v="BESTAETIGT (6)"/>
    <n v="10868.7"/>
    <n v="3473.58"/>
    <x v="19"/>
    <x v="7"/>
    <n v="10.8687"/>
    <n v="3.4735800000000001"/>
    <n v="0.77633571428571435"/>
    <n v="0.24811285714285716"/>
  </r>
  <r>
    <x v="12"/>
    <x v="0"/>
    <s v="(Leer)"/>
    <x v="4"/>
    <x v="23"/>
    <s v="BESTAETIGT (6)"/>
    <n v="1078.92"/>
    <n v="746.82"/>
    <x v="13"/>
    <x v="7"/>
    <n v="1.0789200000000001"/>
    <n v="0.74682000000000004"/>
    <n v="1.0789200000000001"/>
    <n v="0.74682000000000004"/>
  </r>
  <r>
    <x v="12"/>
    <x v="3"/>
    <s v="Hofdünger"/>
    <x v="0"/>
    <x v="0"/>
    <s v="BESTAETIGT (6)"/>
    <n v="19183.599999999999"/>
    <n v="7892.4999999999991"/>
    <x v="59"/>
    <x v="7"/>
    <n v="19.183599999999998"/>
    <n v="7.8924999999999992"/>
    <n v="0.66150344827586205"/>
    <n v="0.27215517241379306"/>
  </r>
  <r>
    <x v="12"/>
    <x v="3"/>
    <s v="Hofdünger"/>
    <x v="0"/>
    <x v="2"/>
    <s v="BESTAETIGT (6)"/>
    <n v="387.45"/>
    <n v="152.55000000000001"/>
    <x v="13"/>
    <x v="7"/>
    <n v="0.38744999999999996"/>
    <n v="0.15255000000000002"/>
    <n v="0.38744999999999996"/>
    <n v="0.15255000000000002"/>
  </r>
  <r>
    <x v="12"/>
    <x v="3"/>
    <s v="Hofdünger"/>
    <x v="0"/>
    <x v="3"/>
    <s v="BESTAETIGT (6)"/>
    <n v="9064.6"/>
    <n v="4044.9500000000003"/>
    <x v="84"/>
    <x v="7"/>
    <n v="9.0646000000000004"/>
    <n v="4.04495"/>
    <n v="0.41202727272727274"/>
    <n v="0.18386136363636363"/>
  </r>
  <r>
    <x v="12"/>
    <x v="3"/>
    <s v="Hofdünger"/>
    <x v="0"/>
    <x v="4"/>
    <s v="BESTAETIGT (6)"/>
    <n v="8692.6700000000019"/>
    <n v="3717.1299999999997"/>
    <x v="39"/>
    <x v="7"/>
    <n v="8.6926700000000015"/>
    <n v="3.7171299999999996"/>
    <n v="0.32195074074074082"/>
    <n v="0.13767148148148148"/>
  </r>
  <r>
    <x v="12"/>
    <x v="3"/>
    <s v="Hofdünger"/>
    <x v="0"/>
    <x v="5"/>
    <s v="BESTAETIGT (6)"/>
    <n v="5616.68"/>
    <n v="2975.83"/>
    <x v="28"/>
    <x v="7"/>
    <n v="5.6166800000000006"/>
    <n v="2.9758299999999998"/>
    <n v="0.3120377777777778"/>
    <n v="0.16532388888888888"/>
  </r>
  <r>
    <x v="12"/>
    <x v="3"/>
    <s v="Hofdünger"/>
    <x v="0"/>
    <x v="6"/>
    <s v="BESTAETIGT (6)"/>
    <n v="2274.6799999999998"/>
    <n v="1084.3499999999999"/>
    <x v="15"/>
    <x v="7"/>
    <n v="2.27468"/>
    <n v="1.0843499999999999"/>
    <n v="0.3249542857142857"/>
    <n v="0.15490714285714285"/>
  </r>
  <r>
    <x v="12"/>
    <x v="3"/>
    <s v="Hofdünger"/>
    <x v="1"/>
    <x v="0"/>
    <s v="BESTAETIGT (6)"/>
    <n v="624"/>
    <n v="400"/>
    <x v="10"/>
    <x v="7"/>
    <n v="0.624"/>
    <n v="0.4"/>
    <n v="0.312"/>
    <n v="0.2"/>
  </r>
  <r>
    <x v="12"/>
    <x v="3"/>
    <s v="Hofdünger"/>
    <x v="1"/>
    <x v="9"/>
    <s v="BESTAETIGT (6)"/>
    <n v="4520.29"/>
    <n v="2962.17"/>
    <x v="41"/>
    <x v="7"/>
    <n v="4.5202900000000001"/>
    <n v="2.96217"/>
    <n v="0.41093545454545455"/>
    <n v="0.26928818181818182"/>
  </r>
  <r>
    <x v="12"/>
    <x v="3"/>
    <s v="Hofdünger"/>
    <x v="1"/>
    <x v="10"/>
    <s v="BESTAETIGT (6)"/>
    <n v="364.5"/>
    <n v="405"/>
    <x v="13"/>
    <x v="7"/>
    <n v="0.36449999999999999"/>
    <n v="0.40500000000000003"/>
    <n v="0.36449999999999999"/>
    <n v="0.40500000000000003"/>
  </r>
  <r>
    <x v="12"/>
    <x v="3"/>
    <s v="Hofdünger"/>
    <x v="1"/>
    <x v="11"/>
    <s v="BESTAETIGT (6)"/>
    <n v="35.200000000000003"/>
    <n v="20"/>
    <x v="13"/>
    <x v="7"/>
    <n v="3.5200000000000002E-2"/>
    <n v="0.02"/>
    <n v="3.5200000000000002E-2"/>
    <n v="0.02"/>
  </r>
  <r>
    <x v="12"/>
    <x v="3"/>
    <s v="Hofdünger"/>
    <x v="1"/>
    <x v="12"/>
    <s v="BESTAETIGT (6)"/>
    <n v="1595.9"/>
    <n v="899.09999999999991"/>
    <x v="7"/>
    <x v="7"/>
    <n v="1.5959000000000001"/>
    <n v="0.8990999999999999"/>
    <n v="0.5319666666666667"/>
    <n v="0.29969999999999997"/>
  </r>
  <r>
    <x v="12"/>
    <x v="3"/>
    <s v="Hofdünger"/>
    <x v="1"/>
    <x v="1"/>
    <s v="BESTAETIGT (6)"/>
    <n v="1485"/>
    <n v="612"/>
    <x v="10"/>
    <x v="7"/>
    <n v="1.4850000000000001"/>
    <n v="0.61199999999999999"/>
    <n v="0.74250000000000005"/>
    <n v="0.30599999999999999"/>
  </r>
  <r>
    <x v="12"/>
    <x v="3"/>
    <s v="Hofdünger"/>
    <x v="1"/>
    <x v="5"/>
    <s v="BESTAETIGT (6)"/>
    <n v="645"/>
    <n v="742.5"/>
    <x v="7"/>
    <x v="7"/>
    <n v="0.64500000000000002"/>
    <n v="0.74250000000000005"/>
    <n v="0.215"/>
    <n v="0.24750000000000003"/>
  </r>
  <r>
    <x v="12"/>
    <x v="3"/>
    <s v="Recyclingdünger"/>
    <x v="2"/>
    <x v="16"/>
    <s v="BESTAETIGT (6)"/>
    <n v="21820.280000000002"/>
    <n v="10892.629999999997"/>
    <x v="121"/>
    <x v="7"/>
    <n v="21.820280000000004"/>
    <n v="10.892629999999997"/>
    <n v="0.47435391304347835"/>
    <n v="0.23679630434782603"/>
  </r>
  <r>
    <x v="12"/>
    <x v="4"/>
    <s v="Hofdünger"/>
    <x v="0"/>
    <x v="0"/>
    <s v="BESTAETIGT (6)"/>
    <n v="57225.650000000038"/>
    <n v="24116.85"/>
    <x v="112"/>
    <x v="7"/>
    <n v="57.225650000000037"/>
    <n v="24.116849999999999"/>
    <n v="0.47293925619834742"/>
    <n v="0.19931280991735537"/>
  </r>
  <r>
    <x v="12"/>
    <x v="4"/>
    <s v="Hofdünger"/>
    <x v="0"/>
    <x v="1"/>
    <s v="BESTAETIGT (6)"/>
    <n v="22808.479999999996"/>
    <n v="9818.36"/>
    <x v="79"/>
    <x v="7"/>
    <n v="22.808479999999996"/>
    <n v="9.8183600000000002"/>
    <n v="0.37390950819672125"/>
    <n v="0.16095672131147543"/>
  </r>
  <r>
    <x v="12"/>
    <x v="4"/>
    <s v="Hofdünger"/>
    <x v="0"/>
    <x v="2"/>
    <s v="BESTAETIGT (6)"/>
    <n v="516"/>
    <n v="204"/>
    <x v="13"/>
    <x v="7"/>
    <n v="0.51600000000000001"/>
    <n v="0.20399999999999999"/>
    <n v="0.51600000000000001"/>
    <n v="0.20399999999999999"/>
  </r>
  <r>
    <x v="12"/>
    <x v="4"/>
    <s v="Hofdünger"/>
    <x v="0"/>
    <x v="3"/>
    <s v="BESTAETIGT (6)"/>
    <n v="62535.869999999981"/>
    <n v="28476.719999999987"/>
    <x v="264"/>
    <x v="7"/>
    <n v="62.535869999999981"/>
    <n v="28.476719999999986"/>
    <n v="0.34172606557377039"/>
    <n v="0.1556104918032786"/>
  </r>
  <r>
    <x v="12"/>
    <x v="4"/>
    <s v="Hofdünger"/>
    <x v="0"/>
    <x v="4"/>
    <s v="BESTAETIGT (6)"/>
    <n v="76746.750000000044"/>
    <n v="31824.599999999991"/>
    <x v="240"/>
    <x v="7"/>
    <n v="76.746750000000048"/>
    <n v="31.82459999999999"/>
    <n v="0.44362283236994249"/>
    <n v="0.18395722543352594"/>
  </r>
  <r>
    <x v="12"/>
    <x v="4"/>
    <s v="Hofdünger"/>
    <x v="0"/>
    <x v="5"/>
    <s v="BESTAETIGT (6)"/>
    <n v="40360.099999999991"/>
    <n v="21513.83"/>
    <x v="130"/>
    <x v="7"/>
    <n v="40.360099999999989"/>
    <n v="21.513830000000002"/>
    <n v="0.38807788461538451"/>
    <n v="0.20686375000000001"/>
  </r>
  <r>
    <x v="12"/>
    <x v="4"/>
    <s v="Hofdünger"/>
    <x v="0"/>
    <x v="6"/>
    <s v="BESTAETIGT (6)"/>
    <n v="53028.540000000008"/>
    <n v="24899.179999999986"/>
    <x v="155"/>
    <x v="7"/>
    <n v="53.028540000000007"/>
    <n v="24.899179999999987"/>
    <n v="0.36571406896551728"/>
    <n v="0.17171848275862059"/>
  </r>
  <r>
    <x v="12"/>
    <x v="4"/>
    <s v="Hofdünger"/>
    <x v="1"/>
    <x v="0"/>
    <s v="BESTAETIGT (6)"/>
    <n v="4324.8799999999992"/>
    <n v="2923.56"/>
    <x v="11"/>
    <x v="7"/>
    <n v="4.3248799999999994"/>
    <n v="2.9235600000000002"/>
    <n v="0.28832533333333327"/>
    <n v="0.19490400000000002"/>
  </r>
  <r>
    <x v="12"/>
    <x v="4"/>
    <s v="Hofdünger"/>
    <x v="1"/>
    <x v="8"/>
    <s v="BESTAETIGT (6)"/>
    <n v="2285.5"/>
    <n v="962.5"/>
    <x v="2"/>
    <x v="7"/>
    <n v="2.2854999999999999"/>
    <n v="0.96250000000000002"/>
    <n v="0.57137499999999997"/>
    <n v="0.24062500000000001"/>
  </r>
  <r>
    <x v="12"/>
    <x v="4"/>
    <s v="Hofdünger"/>
    <x v="1"/>
    <x v="9"/>
    <s v="BESTAETIGT (6)"/>
    <n v="13624.050000000003"/>
    <n v="10336.190000000002"/>
    <x v="128"/>
    <x v="7"/>
    <n v="13.624050000000002"/>
    <n v="10.336190000000002"/>
    <n v="0.34933461538461547"/>
    <n v="0.26503051282051288"/>
  </r>
  <r>
    <x v="12"/>
    <x v="4"/>
    <s v="Hofdünger"/>
    <x v="1"/>
    <x v="11"/>
    <s v="BESTAETIGT (6)"/>
    <n v="238.24"/>
    <n v="164"/>
    <x v="7"/>
    <x v="7"/>
    <n v="0.23824000000000001"/>
    <n v="0.16400000000000001"/>
    <n v="7.9413333333333336E-2"/>
    <n v="5.4666666666666669E-2"/>
  </r>
  <r>
    <x v="12"/>
    <x v="4"/>
    <s v="Hofdünger"/>
    <x v="1"/>
    <x v="12"/>
    <s v="BESTAETIGT (6)"/>
    <n v="17625.21"/>
    <n v="9924.3200000000015"/>
    <x v="92"/>
    <x v="7"/>
    <n v="17.625209999999999"/>
    <n v="9.9243200000000016"/>
    <n v="0.40988860465116278"/>
    <n v="0.23079813953488376"/>
  </r>
  <r>
    <x v="12"/>
    <x v="4"/>
    <s v="Hofdünger"/>
    <x v="1"/>
    <x v="1"/>
    <s v="BESTAETIGT (6)"/>
    <n v="5499.7100000000009"/>
    <n v="2558.4499999999998"/>
    <x v="41"/>
    <x v="7"/>
    <n v="5.4997100000000012"/>
    <n v="2.5584499999999997"/>
    <n v="0.49997363636363645"/>
    <n v="0.23258636363636362"/>
  </r>
  <r>
    <x v="12"/>
    <x v="4"/>
    <s v="Hofdünger"/>
    <x v="1"/>
    <x v="2"/>
    <s v="BESTAETIGT (6)"/>
    <n v="2243.9700000000003"/>
    <n v="1059.03"/>
    <x v="7"/>
    <x v="7"/>
    <n v="2.2439700000000005"/>
    <n v="1.0590299999999999"/>
    <n v="0.74799000000000015"/>
    <n v="0.35300999999999999"/>
  </r>
  <r>
    <x v="12"/>
    <x v="4"/>
    <s v="Hofdünger"/>
    <x v="1"/>
    <x v="4"/>
    <s v="BESTAETIGT (6)"/>
    <n v="267.5"/>
    <n v="165"/>
    <x v="13"/>
    <x v="7"/>
    <n v="0.26750000000000002"/>
    <n v="0.16500000000000001"/>
    <n v="0.26750000000000002"/>
    <n v="0.16500000000000001"/>
  </r>
  <r>
    <x v="12"/>
    <x v="4"/>
    <s v="Hofdünger"/>
    <x v="1"/>
    <x v="5"/>
    <s v="BESTAETIGT (6)"/>
    <n v="2449.1400000000003"/>
    <n v="1847.25"/>
    <x v="21"/>
    <x v="7"/>
    <n v="2.4491400000000003"/>
    <n v="1.8472500000000001"/>
    <n v="0.30614250000000004"/>
    <n v="0.23090625000000001"/>
  </r>
  <r>
    <x v="12"/>
    <x v="4"/>
    <s v="Recyclingdünger"/>
    <x v="2"/>
    <x v="16"/>
    <s v="BESTAETIGT (6)"/>
    <n v="37759.490000000013"/>
    <n v="26811.379999999994"/>
    <x v="91"/>
    <x v="7"/>
    <n v="37.759490000000014"/>
    <n v="26.811379999999993"/>
    <n v="0.63999135593220358"/>
    <n v="0.45443016949152532"/>
  </r>
  <r>
    <x v="12"/>
    <x v="4"/>
    <s v="(Leer)"/>
    <x v="4"/>
    <x v="23"/>
    <s v="BESTAETIGT (6)"/>
    <n v="10040.450000000001"/>
    <n v="7922.34"/>
    <x v="84"/>
    <x v="7"/>
    <n v="10.04045"/>
    <n v="7.9223400000000002"/>
    <n v="0.45638409090909088"/>
    <n v="0.36010636363636367"/>
  </r>
  <r>
    <x v="12"/>
    <x v="1"/>
    <s v="Hofdünger"/>
    <x v="0"/>
    <x v="0"/>
    <s v="BESTAETIGT (6)"/>
    <n v="57636.34999999994"/>
    <n v="22173.229999999996"/>
    <x v="104"/>
    <x v="7"/>
    <n v="57.636349999999943"/>
    <n v="22.173229999999997"/>
    <n v="0.32379971910112326"/>
    <n v="0.12456870786516852"/>
  </r>
  <r>
    <x v="12"/>
    <x v="1"/>
    <s v="Hofdünger"/>
    <x v="0"/>
    <x v="1"/>
    <s v="BESTAETIGT (6)"/>
    <n v="6381.08"/>
    <n v="2784.2"/>
    <x v="27"/>
    <x v="7"/>
    <n v="6.3810799999999999"/>
    <n v="2.7841999999999998"/>
    <n v="0.4908523076923077"/>
    <n v="0.21416923076923075"/>
  </r>
  <r>
    <x v="12"/>
    <x v="1"/>
    <s v="Hofdünger"/>
    <x v="0"/>
    <x v="2"/>
    <s v="BESTAETIGT (6)"/>
    <n v="210.7"/>
    <n v="83.300000000000011"/>
    <x v="10"/>
    <x v="7"/>
    <n v="0.2107"/>
    <n v="8.3300000000000013E-2"/>
    <n v="0.10535"/>
    <n v="4.1650000000000006E-2"/>
  </r>
  <r>
    <x v="12"/>
    <x v="1"/>
    <s v="Hofdünger"/>
    <x v="0"/>
    <x v="3"/>
    <s v="BESTAETIGT (6)"/>
    <n v="21199.87"/>
    <n v="9640.93"/>
    <x v="100"/>
    <x v="7"/>
    <n v="21.199870000000001"/>
    <n v="9.6409300000000009"/>
    <n v="0.26499837500000001"/>
    <n v="0.12051162500000001"/>
  </r>
  <r>
    <x v="12"/>
    <x v="1"/>
    <s v="Hofdünger"/>
    <x v="0"/>
    <x v="4"/>
    <s v="BESTAETIGT (6)"/>
    <n v="39046.859999999993"/>
    <n v="16999.430000000008"/>
    <x v="340"/>
    <x v="7"/>
    <n v="39.046859999999995"/>
    <n v="16.999430000000007"/>
    <n v="0.28710926470588233"/>
    <n v="0.12499580882352947"/>
  </r>
  <r>
    <x v="12"/>
    <x v="1"/>
    <s v="Hofdünger"/>
    <x v="0"/>
    <x v="5"/>
    <s v="BESTAETIGT (6)"/>
    <n v="15944.539999999995"/>
    <n v="8178.8100000000022"/>
    <x v="115"/>
    <x v="7"/>
    <n v="15.944539999999995"/>
    <n v="8.1788100000000021"/>
    <n v="0.19684617283950612"/>
    <n v="0.10097296296296299"/>
  </r>
  <r>
    <x v="12"/>
    <x v="1"/>
    <s v="Hofdünger"/>
    <x v="0"/>
    <x v="6"/>
    <s v="BESTAETIGT (6)"/>
    <n v="13715.090000000002"/>
    <n v="6623.98"/>
    <x v="121"/>
    <x v="7"/>
    <n v="13.715090000000002"/>
    <n v="6.6239799999999995"/>
    <n v="0.29815413043478267"/>
    <n v="0.1439995652173913"/>
  </r>
  <r>
    <x v="12"/>
    <x v="1"/>
    <s v="Hofdünger"/>
    <x v="1"/>
    <x v="0"/>
    <s v="BESTAETIGT (6)"/>
    <n v="5671.65"/>
    <n v="3786.65"/>
    <x v="25"/>
    <x v="7"/>
    <n v="5.6716499999999996"/>
    <n v="3.7866500000000003"/>
    <n v="0.2181403846153846"/>
    <n v="0.14564038461538462"/>
  </r>
  <r>
    <x v="12"/>
    <x v="1"/>
    <s v="Hofdünger"/>
    <x v="1"/>
    <x v="8"/>
    <s v="BESTAETIGT (6)"/>
    <n v="2387.5"/>
    <n v="1205.6999999999998"/>
    <x v="51"/>
    <x v="7"/>
    <n v="2.3875000000000002"/>
    <n v="1.2056999999999998"/>
    <n v="0.19895833333333335"/>
    <n v="0.10047499999999998"/>
  </r>
  <r>
    <x v="12"/>
    <x v="1"/>
    <s v="Hofdünger"/>
    <x v="1"/>
    <x v="9"/>
    <s v="BESTAETIGT (6)"/>
    <n v="25650.320000000011"/>
    <n v="18423.820000000003"/>
    <x v="34"/>
    <x v="7"/>
    <n v="25.650320000000011"/>
    <n v="18.423820000000003"/>
    <n v="0.53438166666666687"/>
    <n v="0.38382958333333339"/>
  </r>
  <r>
    <x v="12"/>
    <x v="1"/>
    <s v="Hofdünger"/>
    <x v="1"/>
    <x v="10"/>
    <s v="BESTAETIGT (6)"/>
    <n v="23076"/>
    <n v="24826"/>
    <x v="103"/>
    <x v="7"/>
    <n v="23.076000000000001"/>
    <n v="24.826000000000001"/>
    <n v="0.64100000000000001"/>
    <n v="0.68961111111111117"/>
  </r>
  <r>
    <x v="12"/>
    <x v="1"/>
    <s v="Hofdünger"/>
    <x v="1"/>
    <x v="11"/>
    <s v="BESTAETIGT (6)"/>
    <n v="1550.72"/>
    <n v="1034.5"/>
    <x v="41"/>
    <x v="7"/>
    <n v="1.5507200000000001"/>
    <n v="1.0345"/>
    <n v="0.14097454545454546"/>
    <n v="9.4045454545454543E-2"/>
  </r>
  <r>
    <x v="12"/>
    <x v="1"/>
    <s v="Hofdünger"/>
    <x v="1"/>
    <x v="12"/>
    <s v="BESTAETIGT (6)"/>
    <n v="59929.5"/>
    <n v="30972.16"/>
    <x v="340"/>
    <x v="7"/>
    <n v="59.929499999999997"/>
    <n v="30.972159999999999"/>
    <n v="0.44065808823529412"/>
    <n v="0.22773647058823529"/>
  </r>
  <r>
    <x v="12"/>
    <x v="1"/>
    <s v="Hofdünger"/>
    <x v="1"/>
    <x v="1"/>
    <s v="BESTAETIGT (6)"/>
    <n v="7645.7500000000009"/>
    <n v="4633.75"/>
    <x v="30"/>
    <x v="7"/>
    <n v="7.6457500000000005"/>
    <n v="4.63375"/>
    <n v="0.16267553191489362"/>
    <n v="9.8590425531914896E-2"/>
  </r>
  <r>
    <x v="12"/>
    <x v="1"/>
    <s v="Hofdünger"/>
    <x v="1"/>
    <x v="2"/>
    <s v="BESTAETIGT (6)"/>
    <n v="4038.9500000000007"/>
    <n v="1873.05"/>
    <x v="16"/>
    <x v="7"/>
    <n v="4.0389500000000007"/>
    <n v="1.8730499999999999"/>
    <n v="0.40389500000000006"/>
    <n v="0.187305"/>
  </r>
  <r>
    <x v="12"/>
    <x v="1"/>
    <s v="Hofdünger"/>
    <x v="1"/>
    <x v="4"/>
    <s v="BESTAETIGT (6)"/>
    <n v="792.36000000000013"/>
    <n v="482.70000000000005"/>
    <x v="2"/>
    <x v="7"/>
    <n v="0.79236000000000018"/>
    <n v="0.48270000000000002"/>
    <n v="0.19809000000000004"/>
    <n v="0.120675"/>
  </r>
  <r>
    <x v="12"/>
    <x v="1"/>
    <s v="Hofdünger"/>
    <x v="1"/>
    <x v="5"/>
    <s v="BESTAETIGT (6)"/>
    <n v="5157.7999999999993"/>
    <n v="4120.1000000000004"/>
    <x v="80"/>
    <x v="7"/>
    <n v="5.1577999999999991"/>
    <n v="4.1201000000000008"/>
    <n v="0.25788999999999995"/>
    <n v="0.20600500000000005"/>
  </r>
  <r>
    <x v="12"/>
    <x v="1"/>
    <s v="Recyclingdünger"/>
    <x v="2"/>
    <x v="16"/>
    <s v="BESTAETIGT (6)"/>
    <n v="60522.220000000008"/>
    <n v="34624.469999999994"/>
    <x v="104"/>
    <x v="7"/>
    <n v="60.522220000000011"/>
    <n v="34.624469999999995"/>
    <n v="0.34001247191011241"/>
    <n v="0.19451949438202246"/>
  </r>
  <r>
    <x v="12"/>
    <x v="1"/>
    <s v="(Leer)"/>
    <x v="4"/>
    <x v="23"/>
    <s v="BESTAETIGT (6)"/>
    <n v="17524.380000000005"/>
    <n v="14837.109999999997"/>
    <x v="103"/>
    <x v="7"/>
    <n v="17.524380000000004"/>
    <n v="14.837109999999997"/>
    <n v="0.48678833333333343"/>
    <n v="0.41214194444444435"/>
  </r>
  <r>
    <x v="12"/>
    <x v="5"/>
    <s v="Hofdünger"/>
    <x v="0"/>
    <x v="0"/>
    <s v="BESTAETIGT (6)"/>
    <n v="1285.3"/>
    <n v="547.5"/>
    <x v="2"/>
    <x v="7"/>
    <n v="1.2852999999999999"/>
    <n v="0.54749999999999999"/>
    <n v="0.32132499999999997"/>
    <n v="0.136875"/>
  </r>
  <r>
    <x v="12"/>
    <x v="5"/>
    <s v="Hofdünger"/>
    <x v="0"/>
    <x v="3"/>
    <s v="BESTAETIGT (6)"/>
    <n v="53.2"/>
    <n v="28"/>
    <x v="13"/>
    <x v="7"/>
    <n v="5.3200000000000004E-2"/>
    <n v="2.8000000000000001E-2"/>
    <n v="5.3200000000000004E-2"/>
    <n v="2.8000000000000001E-2"/>
  </r>
  <r>
    <x v="12"/>
    <x v="5"/>
    <s v="Hofdünger"/>
    <x v="0"/>
    <x v="4"/>
    <s v="BESTAETIGT (6)"/>
    <n v="190.4"/>
    <n v="84"/>
    <x v="13"/>
    <x v="7"/>
    <n v="0.19040000000000001"/>
    <n v="8.4000000000000005E-2"/>
    <n v="0.19040000000000001"/>
    <n v="8.4000000000000005E-2"/>
  </r>
  <r>
    <x v="12"/>
    <x v="5"/>
    <s v="Hofdünger"/>
    <x v="0"/>
    <x v="6"/>
    <s v="BESTAETIGT (6)"/>
    <n v="655.20000000000005"/>
    <n v="319.20000000000005"/>
    <x v="7"/>
    <x v="7"/>
    <n v="0.6552"/>
    <n v="0.31920000000000004"/>
    <n v="0.21840000000000001"/>
    <n v="0.10640000000000001"/>
  </r>
  <r>
    <x v="12"/>
    <x v="5"/>
    <s v="Hofdünger"/>
    <x v="1"/>
    <x v="0"/>
    <s v="BESTAETIGT (6)"/>
    <n v="953.6"/>
    <n v="763"/>
    <x v="7"/>
    <x v="7"/>
    <n v="0.9536"/>
    <n v="0.76300000000000001"/>
    <n v="0.31786666666666669"/>
    <n v="0.25433333333333336"/>
  </r>
  <r>
    <x v="12"/>
    <x v="5"/>
    <s v="Hofdünger"/>
    <x v="1"/>
    <x v="9"/>
    <s v="BESTAETIGT (6)"/>
    <n v="2502.04"/>
    <n v="1626.78"/>
    <x v="20"/>
    <x v="7"/>
    <n v="2.50204"/>
    <n v="1.6267799999999999"/>
    <n v="0.41700666666666669"/>
    <n v="0.27112999999999998"/>
  </r>
  <r>
    <x v="12"/>
    <x v="5"/>
    <s v="Hofdünger"/>
    <x v="1"/>
    <x v="12"/>
    <s v="BESTAETIGT (6)"/>
    <n v="544"/>
    <n v="195.2"/>
    <x v="13"/>
    <x v="7"/>
    <n v="0.54400000000000004"/>
    <n v="0.19519999999999998"/>
    <n v="0.54400000000000004"/>
    <n v="0.19519999999999998"/>
  </r>
  <r>
    <x v="12"/>
    <x v="5"/>
    <s v="Recyclingdünger"/>
    <x v="2"/>
    <x v="16"/>
    <s v="BESTAETIGT (6)"/>
    <n v="2466.2600000000002"/>
    <n v="1259.0900000000001"/>
    <x v="16"/>
    <x v="7"/>
    <n v="2.4662600000000001"/>
    <n v="1.25909"/>
    <n v="0.24662600000000001"/>
    <n v="0.12590899999999999"/>
  </r>
  <r>
    <x v="12"/>
    <x v="5"/>
    <s v="(Leer)"/>
    <x v="4"/>
    <x v="23"/>
    <s v="BESTAETIGT (6)"/>
    <n v="641.54999999999995"/>
    <n v="501.55"/>
    <x v="13"/>
    <x v="7"/>
    <n v="0.64154999999999995"/>
    <n v="0.50155000000000005"/>
    <n v="0.64154999999999995"/>
    <n v="0.50155000000000005"/>
  </r>
  <r>
    <x v="12"/>
    <x v="16"/>
    <s v="Hofdünger"/>
    <x v="0"/>
    <x v="5"/>
    <s v="BESTAETIGT (6)"/>
    <n v="392.08"/>
    <n v="194.48"/>
    <x v="13"/>
    <x v="7"/>
    <n v="0.39207999999999998"/>
    <n v="0.19447999999999999"/>
    <n v="0.39207999999999998"/>
    <n v="0.19447999999999999"/>
  </r>
  <r>
    <x v="12"/>
    <x v="16"/>
    <s v="Hofdünger"/>
    <x v="1"/>
    <x v="0"/>
    <s v="BESTAETIGT (6)"/>
    <n v="420"/>
    <n v="350"/>
    <x v="13"/>
    <x v="7"/>
    <n v="0.42"/>
    <n v="0.35"/>
    <n v="0.42"/>
    <n v="0.35"/>
  </r>
  <r>
    <x v="12"/>
    <x v="16"/>
    <s v="Hofdünger"/>
    <x v="1"/>
    <x v="9"/>
    <s v="BESTAETIGT (6)"/>
    <n v="5379.1399999999994"/>
    <n v="4260.2800000000007"/>
    <x v="23"/>
    <x v="7"/>
    <n v="5.3791399999999996"/>
    <n v="4.2602800000000007"/>
    <n v="0.59768222222222223"/>
    <n v="0.47336444444444453"/>
  </r>
  <r>
    <x v="12"/>
    <x v="16"/>
    <s v="Hofdünger"/>
    <x v="1"/>
    <x v="12"/>
    <s v="BESTAETIGT (6)"/>
    <n v="6492.5999999999995"/>
    <n v="3637.9800000000005"/>
    <x v="41"/>
    <x v="7"/>
    <n v="6.4925999999999995"/>
    <n v="3.6379800000000007"/>
    <n v="0.59023636363636356"/>
    <n v="0.3307254545454546"/>
  </r>
  <r>
    <x v="12"/>
    <x v="16"/>
    <s v="Recyclingdünger"/>
    <x v="2"/>
    <x v="16"/>
    <s v="BESTAETIGT (6)"/>
    <n v="2532.0999999999995"/>
    <n v="2326.1799999999998"/>
    <x v="27"/>
    <x v="7"/>
    <n v="2.5320999999999994"/>
    <n v="2.3261799999999999"/>
    <n v="0.19477692307692301"/>
    <n v="0.17893692307692308"/>
  </r>
  <r>
    <x v="12"/>
    <x v="16"/>
    <s v="(Leer)"/>
    <x v="4"/>
    <x v="23"/>
    <s v="BESTAETIGT (6)"/>
    <n v="484.05"/>
    <n v="506.1"/>
    <x v="13"/>
    <x v="7"/>
    <n v="0.48405000000000004"/>
    <n v="0.50609999999999999"/>
    <n v="0.48405000000000004"/>
    <n v="0.50609999999999999"/>
  </r>
  <r>
    <x v="12"/>
    <x v="6"/>
    <s v="Hofdünger"/>
    <x v="3"/>
    <x v="16"/>
    <s v="BESTAETIGT (6)"/>
    <n v="285"/>
    <n v="144.75"/>
    <x v="13"/>
    <x v="7"/>
    <n v="0.28499999999999998"/>
    <n v="0.14474999999999999"/>
    <n v="0.28499999999999998"/>
    <n v="0.14474999999999999"/>
  </r>
  <r>
    <x v="12"/>
    <x v="6"/>
    <s v="Hofdünger"/>
    <x v="0"/>
    <x v="0"/>
    <s v="BESTAETIGT (6)"/>
    <n v="266674.75"/>
    <n v="111241.66000000003"/>
    <x v="311"/>
    <x v="7"/>
    <n v="266.67475000000002"/>
    <n v="111.24166000000004"/>
    <n v="0.78897855029585806"/>
    <n v="0.3291173372781066"/>
  </r>
  <r>
    <x v="12"/>
    <x v="6"/>
    <s v="Hofdünger"/>
    <x v="0"/>
    <x v="1"/>
    <s v="BESTAETIGT (6)"/>
    <n v="184768.74000000002"/>
    <n v="78584.88"/>
    <x v="433"/>
    <x v="7"/>
    <n v="184.76874000000001"/>
    <n v="78.584879999999998"/>
    <n v="0.47620809278350518"/>
    <n v="0.2025383505154639"/>
  </r>
  <r>
    <x v="12"/>
    <x v="6"/>
    <s v="Hofdünger"/>
    <x v="0"/>
    <x v="2"/>
    <s v="BESTAETIGT (6)"/>
    <n v="14401.57"/>
    <n v="5850.8100000000013"/>
    <x v="8"/>
    <x v="7"/>
    <n v="14.40157"/>
    <n v="5.850810000000001"/>
    <n v="0.75797736842105257"/>
    <n v="0.30793736842105268"/>
  </r>
  <r>
    <x v="12"/>
    <x v="6"/>
    <s v="Hofdünger"/>
    <x v="0"/>
    <x v="3"/>
    <s v="BESTAETIGT (6)"/>
    <n v="340281.47000000038"/>
    <n v="156155.7200000002"/>
    <x v="434"/>
    <x v="7"/>
    <n v="340.28147000000035"/>
    <n v="156.1557200000002"/>
    <n v="0.32941090997095873"/>
    <n v="0.15116720232333031"/>
  </r>
  <r>
    <x v="12"/>
    <x v="6"/>
    <s v="Hofdünger"/>
    <x v="0"/>
    <x v="4"/>
    <s v="BESTAETIGT (6)"/>
    <n v="318914.05"/>
    <n v="134673.51999999999"/>
    <x v="435"/>
    <x v="7"/>
    <n v="318.91404999999997"/>
    <n v="134.67352"/>
    <n v="0.36868676300578029"/>
    <n v="0.15569193063583814"/>
  </r>
  <r>
    <x v="12"/>
    <x v="6"/>
    <s v="Hofdünger"/>
    <x v="0"/>
    <x v="5"/>
    <s v="BESTAETIGT (6)"/>
    <n v="174975.17999999985"/>
    <n v="96248.439999999959"/>
    <x v="345"/>
    <x v="7"/>
    <n v="174.97517999999985"/>
    <n v="96.24843999999996"/>
    <n v="0.33328605714285686"/>
    <n v="0.18333036190476182"/>
  </r>
  <r>
    <x v="12"/>
    <x v="6"/>
    <s v="Hofdünger"/>
    <x v="0"/>
    <x v="6"/>
    <s v="BESTAETIGT (6)"/>
    <n v="165525.94999999995"/>
    <n v="79879.81"/>
    <x v="436"/>
    <x v="7"/>
    <n v="165.52594999999997"/>
    <n v="79.879809999999992"/>
    <n v="0.33780806122448975"/>
    <n v="0.16302002040816324"/>
  </r>
  <r>
    <x v="12"/>
    <x v="6"/>
    <s v="Hofdünger"/>
    <x v="1"/>
    <x v="0"/>
    <s v="BESTAETIGT (6)"/>
    <n v="21592.639999999999"/>
    <n v="14099.53"/>
    <x v="54"/>
    <x v="7"/>
    <n v="21.592639999999999"/>
    <n v="14.099530000000001"/>
    <n v="0.34274031746031747"/>
    <n v="0.22380206349206352"/>
  </r>
  <r>
    <x v="12"/>
    <x v="6"/>
    <s v="Hofdünger"/>
    <x v="1"/>
    <x v="8"/>
    <s v="BESTAETIGT (6)"/>
    <n v="14127.22"/>
    <n v="7059.9599999999991"/>
    <x v="48"/>
    <x v="7"/>
    <n v="14.127219999999999"/>
    <n v="7.0599599999999993"/>
    <n v="0.23545366666666664"/>
    <n v="0.11766599999999999"/>
  </r>
  <r>
    <x v="12"/>
    <x v="6"/>
    <s v="Hofdünger"/>
    <x v="1"/>
    <x v="18"/>
    <s v="BESTAETIGT (6)"/>
    <n v="71.3"/>
    <n v="55.2"/>
    <x v="10"/>
    <x v="7"/>
    <n v="7.1300000000000002E-2"/>
    <n v="5.5200000000000006E-2"/>
    <n v="3.5650000000000001E-2"/>
    <n v="2.7600000000000003E-2"/>
  </r>
  <r>
    <x v="12"/>
    <x v="6"/>
    <s v="Hofdünger"/>
    <x v="1"/>
    <x v="9"/>
    <s v="BESTAETIGT (6)"/>
    <n v="34903.31"/>
    <n v="24992.699999999993"/>
    <x v="204"/>
    <x v="7"/>
    <n v="34.903309999999998"/>
    <n v="24.992699999999992"/>
    <n v="0.46537746666666663"/>
    <n v="0.33323599999999992"/>
  </r>
  <r>
    <x v="12"/>
    <x v="6"/>
    <s v="Hofdünger"/>
    <x v="1"/>
    <x v="10"/>
    <s v="BESTAETIGT (6)"/>
    <n v="1983.3899999999999"/>
    <n v="1796.22"/>
    <x v="51"/>
    <x v="7"/>
    <n v="1.9833899999999998"/>
    <n v="1.7962199999999999"/>
    <n v="0.16528249999999997"/>
    <n v="0.14968499999999998"/>
  </r>
  <r>
    <x v="12"/>
    <x v="6"/>
    <s v="Hofdünger"/>
    <x v="1"/>
    <x v="11"/>
    <s v="BESTAETIGT (6)"/>
    <n v="13493.479999999992"/>
    <n v="8890.3799999999992"/>
    <x v="266"/>
    <x v="7"/>
    <n v="13.493479999999993"/>
    <n v="8.8903799999999986"/>
    <n v="8.0799281437125711E-2"/>
    <n v="5.3235808383233524E-2"/>
  </r>
  <r>
    <x v="12"/>
    <x v="6"/>
    <s v="Hofdünger"/>
    <x v="1"/>
    <x v="12"/>
    <s v="BESTAETIGT (6)"/>
    <n v="43401.929999999978"/>
    <n v="22050.029999999992"/>
    <x v="437"/>
    <x v="7"/>
    <n v="43.401929999999979"/>
    <n v="22.050029999999992"/>
    <n v="0.40945216981132054"/>
    <n v="0.20801915094339615"/>
  </r>
  <r>
    <x v="12"/>
    <x v="6"/>
    <s v="Hofdünger"/>
    <x v="1"/>
    <x v="1"/>
    <s v="BESTAETIGT (6)"/>
    <n v="44887.230000000032"/>
    <n v="25473.549999999996"/>
    <x v="133"/>
    <x v="7"/>
    <n v="44.887230000000031"/>
    <n v="25.473549999999996"/>
    <n v="0.18625406639004163"/>
    <n v="0.10569937759336098"/>
  </r>
  <r>
    <x v="12"/>
    <x v="6"/>
    <s v="Hofdünger"/>
    <x v="1"/>
    <x v="2"/>
    <s v="BESTAETIGT (6)"/>
    <n v="12968.600000000002"/>
    <n v="5616.5899999999992"/>
    <x v="52"/>
    <x v="7"/>
    <n v="12.968600000000002"/>
    <n v="5.6165899999999995"/>
    <n v="0.25937200000000005"/>
    <n v="0.1123318"/>
  </r>
  <r>
    <x v="12"/>
    <x v="6"/>
    <s v="Hofdünger"/>
    <x v="1"/>
    <x v="14"/>
    <s v="BESTAETIGT (6)"/>
    <n v="2023.3"/>
    <n v="929.15"/>
    <x v="27"/>
    <x v="7"/>
    <n v="2.0232999999999999"/>
    <n v="0.92915000000000003"/>
    <n v="0.15563846153846153"/>
    <n v="7.1473076923076931E-2"/>
  </r>
  <r>
    <x v="12"/>
    <x v="6"/>
    <s v="Hofdünger"/>
    <x v="1"/>
    <x v="4"/>
    <s v="BESTAETIGT (6)"/>
    <n v="1510.86"/>
    <n v="994.70999999999992"/>
    <x v="21"/>
    <x v="7"/>
    <n v="1.5108599999999999"/>
    <n v="0.99470999999999987"/>
    <n v="0.18885749999999998"/>
    <n v="0.12433874999999998"/>
  </r>
  <r>
    <x v="12"/>
    <x v="6"/>
    <s v="Hofdünger"/>
    <x v="1"/>
    <x v="5"/>
    <s v="BESTAETIGT (6)"/>
    <n v="8229.4900000000016"/>
    <n v="6098.22"/>
    <x v="63"/>
    <x v="7"/>
    <n v="8.229490000000002"/>
    <n v="6.0982200000000004"/>
    <n v="0.26546741935483875"/>
    <n v="0.19671677419354841"/>
  </r>
  <r>
    <x v="12"/>
    <x v="6"/>
    <s v="Hofdünger"/>
    <x v="1"/>
    <x v="17"/>
    <s v="BESTAETIGT (6)"/>
    <n v="3925.54"/>
    <n v="1616.47"/>
    <x v="27"/>
    <x v="7"/>
    <n v="3.9255399999999998"/>
    <n v="1.6164700000000001"/>
    <n v="0.30196461538461539"/>
    <n v="0.12434384615384617"/>
  </r>
  <r>
    <x v="12"/>
    <x v="6"/>
    <s v="Recyclingdünger"/>
    <x v="2"/>
    <x v="16"/>
    <s v="BESTAETIGT (6)"/>
    <n v="92836.01999999999"/>
    <n v="47742.319999999985"/>
    <x v="366"/>
    <x v="7"/>
    <n v="92.836019999999991"/>
    <n v="47.742319999999985"/>
    <n v="0.48352093749999997"/>
    <n v="0.24865791666666659"/>
  </r>
  <r>
    <x v="12"/>
    <x v="6"/>
    <s v="(Leer)"/>
    <x v="4"/>
    <x v="23"/>
    <s v="BESTAETIGT (6)"/>
    <n v="15405.35"/>
    <n v="11263.41"/>
    <x v="52"/>
    <x v="7"/>
    <n v="15.40535"/>
    <n v="11.26341"/>
    <n v="0.30810700000000002"/>
    <n v="0.2252682"/>
  </r>
  <r>
    <x v="12"/>
    <x v="15"/>
    <s v="Hofdünger"/>
    <x v="0"/>
    <x v="0"/>
    <s v="BESTAETIGT (6)"/>
    <n v="1001.1"/>
    <n v="426"/>
    <x v="13"/>
    <x v="7"/>
    <n v="1.0011000000000001"/>
    <n v="0.42599999999999999"/>
    <n v="1.0011000000000001"/>
    <n v="0.42599999999999999"/>
  </r>
  <r>
    <x v="12"/>
    <x v="15"/>
    <s v="Hofdünger"/>
    <x v="1"/>
    <x v="12"/>
    <s v="BESTAETIGT (6)"/>
    <n v="691.2"/>
    <n v="367.2"/>
    <x v="13"/>
    <x v="7"/>
    <n v="0.69120000000000004"/>
    <n v="0.36719999999999997"/>
    <n v="0.69120000000000004"/>
    <n v="0.36719999999999997"/>
  </r>
  <r>
    <x v="12"/>
    <x v="20"/>
    <s v="Hofdünger"/>
    <x v="0"/>
    <x v="0"/>
    <s v="BESTAETIGT (6)"/>
    <n v="282"/>
    <n v="123"/>
    <x v="7"/>
    <x v="7"/>
    <n v="0.28199999999999997"/>
    <n v="0.123"/>
    <n v="9.3999999999999986E-2"/>
    <n v="4.1000000000000002E-2"/>
  </r>
  <r>
    <x v="12"/>
    <x v="20"/>
    <s v="Hofdünger"/>
    <x v="0"/>
    <x v="1"/>
    <s v="BESTAETIGT (6)"/>
    <n v="252.3"/>
    <n v="104.4"/>
    <x v="13"/>
    <x v="7"/>
    <n v="0.25230000000000002"/>
    <n v="0.10440000000000001"/>
    <n v="0.25230000000000002"/>
    <n v="0.10440000000000001"/>
  </r>
  <r>
    <x v="12"/>
    <x v="20"/>
    <s v="Hofdünger"/>
    <x v="0"/>
    <x v="3"/>
    <s v="BESTAETIGT (6)"/>
    <n v="330"/>
    <n v="180"/>
    <x v="13"/>
    <x v="7"/>
    <n v="0.33"/>
    <n v="0.18"/>
    <n v="0.33"/>
    <n v="0.18"/>
  </r>
  <r>
    <x v="12"/>
    <x v="20"/>
    <s v="Hofdünger"/>
    <x v="0"/>
    <x v="4"/>
    <s v="BESTAETIGT (6)"/>
    <n v="609"/>
    <n v="290"/>
    <x v="18"/>
    <x v="7"/>
    <n v="0.60899999999999999"/>
    <n v="0.28999999999999998"/>
    <n v="0.12179999999999999"/>
    <n v="5.7999999999999996E-2"/>
  </r>
  <r>
    <x v="12"/>
    <x v="20"/>
    <s v="Hofdünger"/>
    <x v="0"/>
    <x v="6"/>
    <s v="BESTAETIGT (6)"/>
    <n v="154"/>
    <n v="52.85"/>
    <x v="13"/>
    <x v="7"/>
    <n v="0.154"/>
    <n v="5.2850000000000001E-2"/>
    <n v="0.154"/>
    <n v="5.2850000000000001E-2"/>
  </r>
  <r>
    <x v="12"/>
    <x v="20"/>
    <s v="Recyclingdünger"/>
    <x v="2"/>
    <x v="16"/>
    <s v="BESTAETIGT (6)"/>
    <n v="94"/>
    <n v="48.4"/>
    <x v="13"/>
    <x v="7"/>
    <n v="9.4E-2"/>
    <n v="4.8399999999999999E-2"/>
    <n v="9.4E-2"/>
    <n v="4.8399999999999999E-2"/>
  </r>
  <r>
    <x v="12"/>
    <x v="21"/>
    <s v="Hofdünger"/>
    <x v="0"/>
    <x v="0"/>
    <s v="BESTAETIGT (6)"/>
    <n v="242.4"/>
    <n v="78"/>
    <x v="13"/>
    <x v="7"/>
    <n v="0.2424"/>
    <n v="7.8E-2"/>
    <n v="0.2424"/>
    <n v="7.8E-2"/>
  </r>
  <r>
    <x v="12"/>
    <x v="21"/>
    <s v="Hofdünger"/>
    <x v="0"/>
    <x v="4"/>
    <s v="BESTAETIGT (6)"/>
    <n v="122"/>
    <n v="58"/>
    <x v="13"/>
    <x v="7"/>
    <n v="0.122"/>
    <n v="5.8000000000000003E-2"/>
    <n v="0.122"/>
    <n v="5.8000000000000003E-2"/>
  </r>
  <r>
    <x v="12"/>
    <x v="8"/>
    <s v="Hofdünger"/>
    <x v="0"/>
    <x v="3"/>
    <s v="BESTAETIGT (6)"/>
    <n v="358.8"/>
    <n v="150"/>
    <x v="13"/>
    <x v="7"/>
    <n v="0.35880000000000001"/>
    <n v="0.15"/>
    <n v="0.35880000000000001"/>
    <n v="0.15"/>
  </r>
  <r>
    <x v="12"/>
    <x v="8"/>
    <s v="Hofdünger"/>
    <x v="0"/>
    <x v="5"/>
    <s v="BESTAETIGT (6)"/>
    <n v="198"/>
    <n v="104"/>
    <x v="13"/>
    <x v="7"/>
    <n v="0.19800000000000001"/>
    <n v="0.104"/>
    <n v="0.19800000000000001"/>
    <n v="0.104"/>
  </r>
  <r>
    <x v="12"/>
    <x v="22"/>
    <s v="Hofdünger"/>
    <x v="1"/>
    <x v="12"/>
    <s v="BESTAETIGT (6)"/>
    <n v="520"/>
    <n v="240"/>
    <x v="13"/>
    <x v="7"/>
    <n v="0.52"/>
    <n v="0.24"/>
    <n v="0.52"/>
    <n v="0.24"/>
  </r>
  <r>
    <x v="12"/>
    <x v="9"/>
    <s v="Hofdünger"/>
    <x v="0"/>
    <x v="1"/>
    <s v="BESTAETIGT (6)"/>
    <n v="565.5"/>
    <n v="234"/>
    <x v="10"/>
    <x v="7"/>
    <n v="0.5655"/>
    <n v="0.23400000000000001"/>
    <n v="0.28275"/>
    <n v="0.11700000000000001"/>
  </r>
  <r>
    <x v="12"/>
    <x v="9"/>
    <s v="Hofdünger"/>
    <x v="0"/>
    <x v="3"/>
    <s v="BESTAETIGT (6)"/>
    <n v="2836.7"/>
    <n v="1136.5"/>
    <x v="15"/>
    <x v="7"/>
    <n v="2.8367"/>
    <n v="1.1365000000000001"/>
    <n v="0.40524285714285713"/>
    <n v="0.16235714285714287"/>
  </r>
  <r>
    <x v="12"/>
    <x v="9"/>
    <s v="Hofdünger"/>
    <x v="0"/>
    <x v="4"/>
    <s v="BESTAETIGT (6)"/>
    <n v="1472.2600000000002"/>
    <n v="536.66"/>
    <x v="20"/>
    <x v="7"/>
    <n v="1.4722600000000001"/>
    <n v="0.53665999999999991"/>
    <n v="0.24537666666666669"/>
    <n v="8.9443333333333319E-2"/>
  </r>
  <r>
    <x v="12"/>
    <x v="9"/>
    <s v="Hofdünger"/>
    <x v="0"/>
    <x v="5"/>
    <s v="BESTAETIGT (6)"/>
    <n v="1089.4000000000001"/>
    <n v="664.1"/>
    <x v="2"/>
    <x v="7"/>
    <n v="1.0894000000000001"/>
    <n v="0.66410000000000002"/>
    <n v="0.27235000000000004"/>
    <n v="0.16602500000000001"/>
  </r>
  <r>
    <x v="12"/>
    <x v="9"/>
    <s v="Hofdünger"/>
    <x v="0"/>
    <x v="6"/>
    <s v="BESTAETIGT (6)"/>
    <n v="399"/>
    <n v="175"/>
    <x v="10"/>
    <x v="7"/>
    <n v="0.39900000000000002"/>
    <n v="0.17499999999999999"/>
    <n v="0.19950000000000001"/>
    <n v="8.7499999999999994E-2"/>
  </r>
  <r>
    <x v="12"/>
    <x v="9"/>
    <s v="Hofdünger"/>
    <x v="1"/>
    <x v="9"/>
    <s v="BESTAETIGT (6)"/>
    <n v="806.4"/>
    <n v="652.79999999999995"/>
    <x v="13"/>
    <x v="7"/>
    <n v="0.80640000000000001"/>
    <n v="0.65279999999999994"/>
    <n v="0.80640000000000001"/>
    <n v="0.65279999999999994"/>
  </r>
  <r>
    <x v="12"/>
    <x v="9"/>
    <s v="Hofdünger"/>
    <x v="1"/>
    <x v="12"/>
    <s v="BESTAETIGT (6)"/>
    <n v="256.5"/>
    <n v="160.5"/>
    <x v="13"/>
    <x v="7"/>
    <n v="0.25650000000000001"/>
    <n v="0.1605"/>
    <n v="0.25650000000000001"/>
    <n v="0.1605"/>
  </r>
  <r>
    <x v="12"/>
    <x v="9"/>
    <s v="Hofdünger"/>
    <x v="1"/>
    <x v="1"/>
    <s v="BESTAETIGT (6)"/>
    <n v="84.5"/>
    <n v="56.25"/>
    <x v="13"/>
    <x v="7"/>
    <n v="8.4500000000000006E-2"/>
    <n v="5.6250000000000001E-2"/>
    <n v="8.4500000000000006E-2"/>
    <n v="5.6250000000000001E-2"/>
  </r>
  <r>
    <x v="12"/>
    <x v="9"/>
    <s v="(Leer)"/>
    <x v="4"/>
    <x v="23"/>
    <s v="BESTAETIGT (6)"/>
    <n v="238.29"/>
    <n v="186.29"/>
    <x v="13"/>
    <x v="7"/>
    <n v="0.23829"/>
    <n v="0.18628999999999998"/>
    <n v="0.23829"/>
    <n v="0.18628999999999998"/>
  </r>
  <r>
    <x v="12"/>
    <x v="10"/>
    <s v="Hofdünger"/>
    <x v="0"/>
    <x v="5"/>
    <s v="BESTAETIGT (6)"/>
    <n v="4171.5"/>
    <n v="2142.4"/>
    <x v="15"/>
    <x v="7"/>
    <n v="4.1715"/>
    <n v="2.1424000000000003"/>
    <n v="0.59592857142857147"/>
    <n v="0.30605714285714292"/>
  </r>
  <r>
    <x v="12"/>
    <x v="24"/>
    <s v="Hofdünger"/>
    <x v="0"/>
    <x v="0"/>
    <s v="BESTAETIGT (6)"/>
    <n v="86.8"/>
    <n v="47.6"/>
    <x v="13"/>
    <x v="7"/>
    <n v="8.6800000000000002E-2"/>
    <n v="4.7600000000000003E-2"/>
    <n v="8.6800000000000002E-2"/>
    <n v="4.7600000000000003E-2"/>
  </r>
  <r>
    <x v="12"/>
    <x v="2"/>
    <s v="Hofdünger"/>
    <x v="0"/>
    <x v="6"/>
    <s v="BESTAETIGT (6)"/>
    <n v="2812.1899999999996"/>
    <n v="1293.1400000000001"/>
    <x v="21"/>
    <x v="7"/>
    <n v="2.8121899999999997"/>
    <n v="1.2931400000000002"/>
    <n v="0.35152374999999997"/>
    <n v="0.16164250000000002"/>
  </r>
  <r>
    <x v="12"/>
    <x v="2"/>
    <s v="Hofdünger"/>
    <x v="1"/>
    <x v="9"/>
    <s v="BESTAETIGT (6)"/>
    <n v="3136.56"/>
    <n v="2318.4"/>
    <x v="2"/>
    <x v="7"/>
    <n v="3.1365599999999998"/>
    <n v="2.3184"/>
    <n v="0.78413999999999995"/>
    <n v="0.5796"/>
  </r>
  <r>
    <x v="12"/>
    <x v="2"/>
    <s v="Hofdünger"/>
    <x v="1"/>
    <x v="12"/>
    <s v="BESTAETIGT (6)"/>
    <n v="3359.92"/>
    <n v="1829.88"/>
    <x v="2"/>
    <x v="7"/>
    <n v="3.3599200000000002"/>
    <n v="1.8298800000000002"/>
    <n v="0.83998000000000006"/>
    <n v="0.45747000000000004"/>
  </r>
  <r>
    <x v="12"/>
    <x v="2"/>
    <s v="Hofdünger"/>
    <x v="1"/>
    <x v="2"/>
    <s v="BESTAETIGT (6)"/>
    <n v="185.6"/>
    <n v="107.84"/>
    <x v="13"/>
    <x v="7"/>
    <n v="0.18559999999999999"/>
    <n v="0.10784000000000001"/>
    <n v="0.18559999999999999"/>
    <n v="0.10784000000000001"/>
  </r>
  <r>
    <x v="12"/>
    <x v="2"/>
    <s v="Hofdünger"/>
    <x v="1"/>
    <x v="5"/>
    <s v="BESTAETIGT (6)"/>
    <n v="327.60000000000002"/>
    <n v="174"/>
    <x v="13"/>
    <x v="7"/>
    <n v="0.3276"/>
    <n v="0.17399999999999999"/>
    <n v="0.3276"/>
    <n v="0.17399999999999999"/>
  </r>
  <r>
    <x v="12"/>
    <x v="2"/>
    <s v="Recyclingdünger"/>
    <x v="2"/>
    <x v="16"/>
    <s v="BESTAETIGT (6)"/>
    <n v="337.05"/>
    <n v="171"/>
    <x v="10"/>
    <x v="7"/>
    <n v="0.33705000000000002"/>
    <n v="0.17100000000000001"/>
    <n v="0.16852500000000001"/>
    <n v="8.5500000000000007E-2"/>
  </r>
  <r>
    <x v="12"/>
    <x v="11"/>
    <s v="Hofdünger"/>
    <x v="0"/>
    <x v="1"/>
    <s v="BESTAETIGT (6)"/>
    <n v="6339.5400000000009"/>
    <n v="2780.43"/>
    <x v="55"/>
    <x v="7"/>
    <n v="6.3395400000000013"/>
    <n v="2.78043"/>
    <n v="0.27563217391304351"/>
    <n v="0.12088826086956521"/>
  </r>
  <r>
    <x v="12"/>
    <x v="11"/>
    <s v="Hofdünger"/>
    <x v="0"/>
    <x v="3"/>
    <s v="BESTAETIGT (6)"/>
    <n v="4595.8599999999997"/>
    <n v="2095.04"/>
    <x v="8"/>
    <x v="7"/>
    <n v="4.5958600000000001"/>
    <n v="2.09504"/>
    <n v="0.24188736842105263"/>
    <n v="0.11026526315789474"/>
  </r>
  <r>
    <x v="12"/>
    <x v="11"/>
    <s v="Hofdünger"/>
    <x v="0"/>
    <x v="4"/>
    <s v="BESTAETIGT (6)"/>
    <n v="5791.55"/>
    <n v="2477"/>
    <x v="80"/>
    <x v="7"/>
    <n v="5.79155"/>
    <n v="2.4769999999999999"/>
    <n v="0.28957749999999999"/>
    <n v="0.12384999999999999"/>
  </r>
  <r>
    <x v="12"/>
    <x v="11"/>
    <s v="Hofdünger"/>
    <x v="0"/>
    <x v="5"/>
    <s v="BESTAETIGT (6)"/>
    <n v="457.5"/>
    <n v="324"/>
    <x v="10"/>
    <x v="7"/>
    <n v="0.45750000000000002"/>
    <n v="0.32400000000000001"/>
    <n v="0.22875000000000001"/>
    <n v="0.16200000000000001"/>
  </r>
  <r>
    <x v="12"/>
    <x v="11"/>
    <s v="Hofdünger"/>
    <x v="0"/>
    <x v="6"/>
    <s v="BESTAETIGT (6)"/>
    <n v="2402.3000000000002"/>
    <n v="1072.5"/>
    <x v="23"/>
    <x v="7"/>
    <n v="2.4023000000000003"/>
    <n v="1.0725"/>
    <n v="0.26692222222222228"/>
    <n v="0.11916666666666667"/>
  </r>
  <r>
    <x v="12"/>
    <x v="11"/>
    <s v="Hofdünger"/>
    <x v="1"/>
    <x v="9"/>
    <s v="BESTAETIGT (6)"/>
    <n v="336"/>
    <n v="272"/>
    <x v="13"/>
    <x v="7"/>
    <n v="0.33600000000000002"/>
    <n v="0.27200000000000002"/>
    <n v="0.33600000000000002"/>
    <n v="0.27200000000000002"/>
  </r>
  <r>
    <x v="12"/>
    <x v="11"/>
    <s v="Hofdünger"/>
    <x v="1"/>
    <x v="12"/>
    <s v="BESTAETIGT (6)"/>
    <n v="162"/>
    <n v="114"/>
    <x v="13"/>
    <x v="7"/>
    <n v="0.16200000000000001"/>
    <n v="0.114"/>
    <n v="0.16200000000000001"/>
    <n v="0.114"/>
  </r>
  <r>
    <x v="12"/>
    <x v="11"/>
    <s v="Recyclingdünger"/>
    <x v="2"/>
    <x v="16"/>
    <s v="BESTAETIGT (6)"/>
    <n v="529"/>
    <n v="266.60000000000002"/>
    <x v="10"/>
    <x v="7"/>
    <n v="0.52900000000000003"/>
    <n v="0.2666"/>
    <n v="0.26450000000000001"/>
    <n v="0.1333"/>
  </r>
  <r>
    <x v="12"/>
    <x v="12"/>
    <s v="Hofdünger"/>
    <x v="0"/>
    <x v="0"/>
    <s v="BESTAETIGT (6)"/>
    <n v="4963.8999999999996"/>
    <n v="1973.5"/>
    <x v="84"/>
    <x v="7"/>
    <n v="4.9638999999999998"/>
    <n v="1.9735"/>
    <n v="0.22563181818181818"/>
    <n v="8.9704545454545453E-2"/>
  </r>
  <r>
    <x v="12"/>
    <x v="12"/>
    <s v="Hofdünger"/>
    <x v="0"/>
    <x v="1"/>
    <s v="BESTAETIGT (6)"/>
    <n v="1141.1500000000001"/>
    <n v="472.20000000000005"/>
    <x v="7"/>
    <x v="7"/>
    <n v="1.1411500000000001"/>
    <n v="0.47220000000000006"/>
    <n v="0.38038333333333335"/>
    <n v="0.15740000000000001"/>
  </r>
  <r>
    <x v="12"/>
    <x v="12"/>
    <s v="Hofdünger"/>
    <x v="0"/>
    <x v="3"/>
    <s v="BESTAETIGT (6)"/>
    <n v="4181.42"/>
    <n v="1884.0400000000004"/>
    <x v="80"/>
    <x v="7"/>
    <n v="4.1814200000000001"/>
    <n v="1.8840400000000004"/>
    <n v="0.20907100000000001"/>
    <n v="9.4202000000000022E-2"/>
  </r>
  <r>
    <x v="12"/>
    <x v="12"/>
    <s v="Hofdünger"/>
    <x v="0"/>
    <x v="4"/>
    <s v="BESTAETIGT (6)"/>
    <n v="4213.5599999999995"/>
    <n v="1755.95"/>
    <x v="23"/>
    <x v="7"/>
    <n v="4.2135599999999993"/>
    <n v="1.7559500000000001"/>
    <n v="0.46817333333333327"/>
    <n v="0.19510555555555556"/>
  </r>
  <r>
    <x v="12"/>
    <x v="12"/>
    <s v="Hofdünger"/>
    <x v="0"/>
    <x v="5"/>
    <s v="BESTAETIGT (6)"/>
    <n v="462"/>
    <n v="230.73000000000002"/>
    <x v="7"/>
    <x v="7"/>
    <n v="0.46200000000000002"/>
    <n v="0.23073000000000002"/>
    <n v="0.154"/>
    <n v="7.6910000000000006E-2"/>
  </r>
  <r>
    <x v="12"/>
    <x v="12"/>
    <s v="Hofdünger"/>
    <x v="0"/>
    <x v="6"/>
    <s v="BESTAETIGT (6)"/>
    <n v="3380.19"/>
    <n v="1769.55"/>
    <x v="27"/>
    <x v="7"/>
    <n v="3.3801900000000002"/>
    <n v="1.76955"/>
    <n v="0.2600146153846154"/>
    <n v="0.13611923076923077"/>
  </r>
  <r>
    <x v="12"/>
    <x v="12"/>
    <s v="Hofdünger"/>
    <x v="1"/>
    <x v="9"/>
    <s v="BESTAETIGT (6)"/>
    <n v="3469.17"/>
    <n v="2527.3399999999997"/>
    <x v="27"/>
    <x v="7"/>
    <n v="3.4691700000000001"/>
    <n v="2.5273399999999997"/>
    <n v="0.26685923076923079"/>
    <n v="0.19441076923076922"/>
  </r>
  <r>
    <x v="12"/>
    <x v="12"/>
    <s v="Hofdünger"/>
    <x v="1"/>
    <x v="10"/>
    <s v="BESTAETIGT (6)"/>
    <n v="513"/>
    <n v="570"/>
    <x v="7"/>
    <x v="7"/>
    <n v="0.51300000000000001"/>
    <n v="0.56999999999999995"/>
    <n v="0.17100000000000001"/>
    <n v="0.18999999999999997"/>
  </r>
  <r>
    <x v="12"/>
    <x v="12"/>
    <s v="Hofdünger"/>
    <x v="1"/>
    <x v="11"/>
    <s v="BESTAETIGT (6)"/>
    <n v="280"/>
    <n v="184"/>
    <x v="13"/>
    <x v="7"/>
    <n v="0.28000000000000003"/>
    <n v="0.184"/>
    <n v="0.28000000000000003"/>
    <n v="0.184"/>
  </r>
  <r>
    <x v="12"/>
    <x v="12"/>
    <s v="Hofdünger"/>
    <x v="1"/>
    <x v="12"/>
    <s v="BESTAETIGT (6)"/>
    <n v="576"/>
    <n v="306"/>
    <x v="13"/>
    <x v="7"/>
    <n v="0.57599999999999996"/>
    <n v="0.30599999999999999"/>
    <n v="0.57599999999999996"/>
    <n v="0.30599999999999999"/>
  </r>
  <r>
    <x v="12"/>
    <x v="12"/>
    <s v="Recyclingdünger"/>
    <x v="2"/>
    <x v="16"/>
    <s v="BESTAETIGT (6)"/>
    <n v="7637.2300000000005"/>
    <n v="3828.34"/>
    <x v="27"/>
    <x v="7"/>
    <n v="7.6372300000000006"/>
    <n v="3.8283400000000003"/>
    <n v="0.58747923076923081"/>
    <n v="0.29448769230769234"/>
  </r>
  <r>
    <x v="13"/>
    <x v="1"/>
    <s v="Hofdünger"/>
    <x v="0"/>
    <x v="1"/>
    <s v="BESTAETIGT (6)"/>
    <n v="348"/>
    <n v="144"/>
    <x v="13"/>
    <x v="7"/>
    <n v="0.34799999999999998"/>
    <n v="0.14399999999999999"/>
    <n v="0.34799999999999998"/>
    <n v="0.14399999999999999"/>
  </r>
  <r>
    <x v="13"/>
    <x v="1"/>
    <s v="Hofdünger"/>
    <x v="1"/>
    <x v="9"/>
    <s v="BESTAETIGT (6)"/>
    <n v="1869"/>
    <n v="1513"/>
    <x v="10"/>
    <x v="7"/>
    <n v="1.869"/>
    <n v="1.5129999999999999"/>
    <n v="0.9345"/>
    <n v="0.75649999999999995"/>
  </r>
  <r>
    <x v="13"/>
    <x v="1"/>
    <s v="Hofdünger"/>
    <x v="1"/>
    <x v="12"/>
    <s v="BESTAETIGT (6)"/>
    <n v="230.4"/>
    <n v="122.4"/>
    <x v="13"/>
    <x v="7"/>
    <n v="0.23039999999999999"/>
    <n v="0.12240000000000001"/>
    <n v="0.23039999999999999"/>
    <n v="0.12240000000000001"/>
  </r>
  <r>
    <x v="13"/>
    <x v="1"/>
    <s v="Hofdünger"/>
    <x v="1"/>
    <x v="1"/>
    <s v="BESTAETIGT (6)"/>
    <n v="676"/>
    <n v="450"/>
    <x v="10"/>
    <x v="7"/>
    <n v="0.67600000000000005"/>
    <n v="0.45"/>
    <n v="0.33800000000000002"/>
    <n v="0.22500000000000001"/>
  </r>
  <r>
    <x v="13"/>
    <x v="1"/>
    <s v="Recyclingdünger"/>
    <x v="2"/>
    <x v="16"/>
    <s v="BESTAETIGT (6)"/>
    <n v="1424.79"/>
    <n v="483.22"/>
    <x v="20"/>
    <x v="7"/>
    <n v="1.42479"/>
    <n v="0.48322000000000004"/>
    <n v="0.23746500000000001"/>
    <n v="8.0536666666666673E-2"/>
  </r>
  <r>
    <x v="13"/>
    <x v="16"/>
    <s v="Recyclingdünger"/>
    <x v="2"/>
    <x v="16"/>
    <s v="BESTAETIGT (6)"/>
    <n v="1147.76"/>
    <n v="408.18"/>
    <x v="18"/>
    <x v="7"/>
    <n v="1.1477599999999999"/>
    <n v="0.40817999999999999"/>
    <n v="0.22955199999999998"/>
    <n v="8.1636E-2"/>
  </r>
  <r>
    <x v="13"/>
    <x v="15"/>
    <s v="Hofdünger"/>
    <x v="0"/>
    <x v="1"/>
    <s v="BESTAETIGT (6)"/>
    <n v="49998.400000000016"/>
    <n v="21494.459999999995"/>
    <x v="128"/>
    <x v="7"/>
    <n v="49.998400000000018"/>
    <n v="21.494459999999997"/>
    <n v="1.2820102564102569"/>
    <n v="0.55113999999999996"/>
  </r>
  <r>
    <x v="13"/>
    <x v="15"/>
    <s v="Hofdünger"/>
    <x v="0"/>
    <x v="2"/>
    <s v="BESTAETIGT (6)"/>
    <n v="172"/>
    <n v="68"/>
    <x v="10"/>
    <x v="7"/>
    <n v="0.17199999999999999"/>
    <n v="6.8000000000000005E-2"/>
    <n v="8.5999999999999993E-2"/>
    <n v="3.4000000000000002E-2"/>
  </r>
  <r>
    <x v="13"/>
    <x v="15"/>
    <s v="Hofdünger"/>
    <x v="0"/>
    <x v="3"/>
    <s v="BESTAETIGT (6)"/>
    <n v="3300"/>
    <n v="2276.3100000000004"/>
    <x v="84"/>
    <x v="7"/>
    <n v="3.3"/>
    <n v="2.2763100000000005"/>
    <n v="0.15"/>
    <n v="0.10346863636363639"/>
  </r>
  <r>
    <x v="13"/>
    <x v="15"/>
    <s v="Hofdünger"/>
    <x v="0"/>
    <x v="4"/>
    <s v="BESTAETIGT (6)"/>
    <n v="29972.739999999998"/>
    <n v="15058.669999999998"/>
    <x v="313"/>
    <x v="7"/>
    <n v="29.972739999999998"/>
    <n v="15.058669999999998"/>
    <n v="0.27752537037037034"/>
    <n v="0.13943212962962961"/>
  </r>
  <r>
    <x v="13"/>
    <x v="15"/>
    <s v="Hofdünger"/>
    <x v="0"/>
    <x v="6"/>
    <s v="BESTAETIGT (6)"/>
    <n v="7252.96"/>
    <n v="3908.24"/>
    <x v="21"/>
    <x v="7"/>
    <n v="7.2529599999999999"/>
    <n v="3.9082399999999997"/>
    <n v="0.90661999999999998"/>
    <n v="0.48852999999999996"/>
  </r>
  <r>
    <x v="13"/>
    <x v="15"/>
    <s v="Hofdünger"/>
    <x v="1"/>
    <x v="8"/>
    <s v="BESTAETIGT (6)"/>
    <n v="150"/>
    <n v="75"/>
    <x v="13"/>
    <x v="7"/>
    <n v="0.15"/>
    <n v="7.4999999999999997E-2"/>
    <n v="0.15"/>
    <n v="7.4999999999999997E-2"/>
  </r>
  <r>
    <x v="13"/>
    <x v="15"/>
    <s v="Hofdünger"/>
    <x v="1"/>
    <x v="9"/>
    <s v="BESTAETIGT (6)"/>
    <n v="7770"/>
    <n v="6290"/>
    <x v="27"/>
    <x v="7"/>
    <n v="7.77"/>
    <n v="6.29"/>
    <n v="0.59769230769230763"/>
    <n v="0.48384615384615387"/>
  </r>
  <r>
    <x v="13"/>
    <x v="15"/>
    <s v="Hofdünger"/>
    <x v="1"/>
    <x v="11"/>
    <s v="BESTAETIGT (6)"/>
    <n v="1903.1999999999998"/>
    <n v="1245"/>
    <x v="18"/>
    <x v="7"/>
    <n v="1.9031999999999998"/>
    <n v="1.2450000000000001"/>
    <n v="0.38063999999999998"/>
    <n v="0.24900000000000003"/>
  </r>
  <r>
    <x v="13"/>
    <x v="15"/>
    <s v="Hofdünger"/>
    <x v="1"/>
    <x v="12"/>
    <s v="BESTAETIGT (6)"/>
    <n v="3936"/>
    <n v="2091"/>
    <x v="16"/>
    <x v="7"/>
    <n v="3.9359999999999999"/>
    <n v="2.0910000000000002"/>
    <n v="0.39360000000000001"/>
    <n v="0.20910000000000001"/>
  </r>
  <r>
    <x v="13"/>
    <x v="15"/>
    <s v="Hofdünger"/>
    <x v="1"/>
    <x v="1"/>
    <s v="BESTAETIGT (6)"/>
    <n v="5607.3"/>
    <n v="3605.75"/>
    <x v="47"/>
    <x v="7"/>
    <n v="5.6073000000000004"/>
    <n v="3.60575"/>
    <n v="0.35045625000000002"/>
    <n v="0.225359375"/>
  </r>
  <r>
    <x v="13"/>
    <x v="15"/>
    <s v="Hofdünger"/>
    <x v="1"/>
    <x v="2"/>
    <s v="BESTAETIGT (6)"/>
    <n v="202.5"/>
    <n v="86.5"/>
    <x v="10"/>
    <x v="7"/>
    <n v="0.20250000000000001"/>
    <n v="8.6499999999999994E-2"/>
    <n v="0.10125000000000001"/>
    <n v="4.3249999999999997E-2"/>
  </r>
  <r>
    <x v="13"/>
    <x v="15"/>
    <s v="Hofdünger"/>
    <x v="1"/>
    <x v="14"/>
    <s v="BESTAETIGT (6)"/>
    <n v="578.09999999999991"/>
    <n v="260.85000000000002"/>
    <x v="18"/>
    <x v="7"/>
    <n v="0.57809999999999995"/>
    <n v="0.26085000000000003"/>
    <n v="0.11561999999999999"/>
    <n v="5.2170000000000008E-2"/>
  </r>
  <r>
    <x v="13"/>
    <x v="15"/>
    <s v="Recyclingdünger"/>
    <x v="2"/>
    <x v="16"/>
    <s v="BESTAETIGT (6)"/>
    <n v="50155.729999999981"/>
    <n v="37527.51"/>
    <x v="204"/>
    <x v="7"/>
    <n v="50.155729999999984"/>
    <n v="37.527509999999999"/>
    <n v="0.6687430666666665"/>
    <n v="0.5003668"/>
  </r>
  <r>
    <x v="13"/>
    <x v="15"/>
    <s v="(Leer)"/>
    <x v="4"/>
    <x v="23"/>
    <s v="BESTAETIGT (6)"/>
    <n v="270"/>
    <n v="234"/>
    <x v="13"/>
    <x v="7"/>
    <n v="0.27"/>
    <n v="0.23400000000000001"/>
    <n v="0.27"/>
    <n v="0.23400000000000001"/>
  </r>
  <r>
    <x v="13"/>
    <x v="2"/>
    <s v="Hofdünger"/>
    <x v="1"/>
    <x v="1"/>
    <s v="BESTAETIGT (6)"/>
    <n v="608.4"/>
    <n v="405"/>
    <x v="13"/>
    <x v="7"/>
    <n v="0.60839999999999994"/>
    <n v="0.40500000000000003"/>
    <n v="0.60839999999999994"/>
    <n v="0.40500000000000003"/>
  </r>
  <r>
    <x v="13"/>
    <x v="2"/>
    <s v="Recyclingdünger"/>
    <x v="2"/>
    <x v="16"/>
    <s v="BESTAETIGT (6)"/>
    <n v="1918.8"/>
    <n v="713.4"/>
    <x v="13"/>
    <x v="7"/>
    <n v="1.9188000000000001"/>
    <n v="0.71339999999999992"/>
    <n v="1.9188000000000001"/>
    <n v="0.71339999999999992"/>
  </r>
  <r>
    <x v="14"/>
    <x v="1"/>
    <s v="Hofdünger"/>
    <x v="1"/>
    <x v="9"/>
    <s v="BESTAETIGT (6)"/>
    <n v="444"/>
    <n v="312"/>
    <x v="13"/>
    <x v="7"/>
    <n v="0.44400000000000001"/>
    <n v="0.312"/>
    <n v="0.44400000000000001"/>
    <n v="0.312"/>
  </r>
  <r>
    <x v="14"/>
    <x v="6"/>
    <s v="Hofdünger"/>
    <x v="1"/>
    <x v="9"/>
    <s v="BESTAETIGT (6)"/>
    <n v="1160.68"/>
    <n v="788.13999999999987"/>
    <x v="7"/>
    <x v="7"/>
    <n v="1.1606800000000002"/>
    <n v="0.78813999999999984"/>
    <n v="0.38689333333333337"/>
    <n v="0.2627133333333333"/>
  </r>
  <r>
    <x v="14"/>
    <x v="6"/>
    <s v="Hofdünger"/>
    <x v="1"/>
    <x v="11"/>
    <s v="BESTAETIGT (6)"/>
    <n v="111"/>
    <n v="97.2"/>
    <x v="13"/>
    <x v="7"/>
    <n v="0.111"/>
    <n v="9.7200000000000009E-2"/>
    <n v="0.111"/>
    <n v="9.7200000000000009E-2"/>
  </r>
  <r>
    <x v="14"/>
    <x v="20"/>
    <s v="Hofdünger"/>
    <x v="0"/>
    <x v="1"/>
    <s v="BESTAETIGT (6)"/>
    <n v="1209.42"/>
    <n v="502.24"/>
    <x v="41"/>
    <x v="7"/>
    <n v="1.2094200000000002"/>
    <n v="0.50224000000000002"/>
    <n v="0.10994727272727274"/>
    <n v="4.565818181818182E-2"/>
  </r>
  <r>
    <x v="14"/>
    <x v="20"/>
    <s v="Hofdünger"/>
    <x v="0"/>
    <x v="3"/>
    <s v="BESTAETIGT (6)"/>
    <n v="8826.9700000000012"/>
    <n v="3869.55"/>
    <x v="121"/>
    <x v="7"/>
    <n v="8.8269700000000011"/>
    <n v="3.8695500000000003"/>
    <n v="0.19189065217391307"/>
    <n v="8.4120652173913055E-2"/>
  </r>
  <r>
    <x v="14"/>
    <x v="20"/>
    <s v="Hofdünger"/>
    <x v="0"/>
    <x v="4"/>
    <s v="BESTAETIGT (6)"/>
    <n v="17588.720000000005"/>
    <n v="7909.2200000000021"/>
    <x v="1"/>
    <x v="7"/>
    <n v="17.588720000000006"/>
    <n v="7.9092200000000021"/>
    <n v="0.18132701030927842"/>
    <n v="8.1538350515463945E-2"/>
  </r>
  <r>
    <x v="14"/>
    <x v="20"/>
    <s v="Hofdünger"/>
    <x v="0"/>
    <x v="5"/>
    <s v="BESTAETIGT (6)"/>
    <n v="3513.8600000000006"/>
    <n v="1909.62"/>
    <x v="19"/>
    <x v="7"/>
    <n v="3.5138600000000006"/>
    <n v="1.9096199999999999"/>
    <n v="0.25099000000000005"/>
    <n v="0.13640142857142856"/>
  </r>
  <r>
    <x v="14"/>
    <x v="20"/>
    <s v="Hofdünger"/>
    <x v="0"/>
    <x v="6"/>
    <s v="BESTAETIGT (6)"/>
    <n v="12500.1"/>
    <n v="6677.659999999998"/>
    <x v="145"/>
    <x v="7"/>
    <n v="12.5001"/>
    <n v="6.6776599999999977"/>
    <n v="0.27777999999999997"/>
    <n v="0.14839244444444438"/>
  </r>
  <r>
    <x v="14"/>
    <x v="20"/>
    <s v="Hofdünger"/>
    <x v="1"/>
    <x v="9"/>
    <s v="BESTAETIGT (6)"/>
    <n v="4287.1900000000005"/>
    <n v="2939.8300000000008"/>
    <x v="45"/>
    <x v="7"/>
    <n v="4.2871900000000007"/>
    <n v="2.9398300000000011"/>
    <n v="0.12249114285714288"/>
    <n v="8.3995142857142893E-2"/>
  </r>
  <r>
    <x v="14"/>
    <x v="20"/>
    <s v="Recyclingdünger"/>
    <x v="2"/>
    <x v="16"/>
    <s v="BESTAETIGT (6)"/>
    <n v="1314.88"/>
    <n v="696.64"/>
    <x v="16"/>
    <x v="7"/>
    <n v="1.31488"/>
    <n v="0.69664000000000004"/>
    <n v="0.13148799999999999"/>
    <n v="6.9664000000000004E-2"/>
  </r>
  <r>
    <x v="14"/>
    <x v="20"/>
    <s v="(Leer)"/>
    <x v="4"/>
    <x v="23"/>
    <s v="BESTAETIGT (6)"/>
    <n v="807.74"/>
    <n v="763.21999999999991"/>
    <x v="2"/>
    <x v="7"/>
    <n v="0.80774000000000001"/>
    <n v="0.7632199999999999"/>
    <n v="0.201935"/>
    <n v="0.19080499999999997"/>
  </r>
  <r>
    <x v="14"/>
    <x v="21"/>
    <s v="Hofdünger"/>
    <x v="0"/>
    <x v="3"/>
    <s v="BESTAETIGT (6)"/>
    <n v="101.64"/>
    <n v="59.29"/>
    <x v="13"/>
    <x v="7"/>
    <n v="0.10163999999999999"/>
    <n v="5.9290000000000002E-2"/>
    <n v="0.10163999999999999"/>
    <n v="5.9290000000000002E-2"/>
  </r>
  <r>
    <x v="14"/>
    <x v="21"/>
    <s v="Hofdünger"/>
    <x v="0"/>
    <x v="4"/>
    <s v="BESTAETIGT (6)"/>
    <n v="163.4"/>
    <n v="66.5"/>
    <x v="13"/>
    <x v="7"/>
    <n v="0.16340000000000002"/>
    <n v="6.6500000000000004E-2"/>
    <n v="0.16340000000000002"/>
    <n v="6.6500000000000004E-2"/>
  </r>
  <r>
    <x v="14"/>
    <x v="21"/>
    <s v="Hofdünger"/>
    <x v="1"/>
    <x v="9"/>
    <s v="BESTAETIGT (6)"/>
    <n v="726.05000000000007"/>
    <n v="504.95"/>
    <x v="20"/>
    <x v="7"/>
    <n v="0.72605000000000008"/>
    <n v="0.50495000000000001"/>
    <n v="0.12100833333333334"/>
    <n v="8.4158333333333335E-2"/>
  </r>
  <r>
    <x v="14"/>
    <x v="21"/>
    <s v="Hofdünger"/>
    <x v="1"/>
    <x v="17"/>
    <s v="BESTAETIGT (6)"/>
    <n v="61.5"/>
    <n v="27.75"/>
    <x v="13"/>
    <x v="7"/>
    <n v="6.1499999999999999E-2"/>
    <n v="2.775E-2"/>
    <n v="6.1499999999999999E-2"/>
    <n v="2.775E-2"/>
  </r>
  <r>
    <x v="14"/>
    <x v="21"/>
    <s v="Recyclingdünger"/>
    <x v="2"/>
    <x v="16"/>
    <s v="BESTAETIGT (6)"/>
    <n v="264.14999999999998"/>
    <n v="139.94999999999999"/>
    <x v="13"/>
    <x v="7"/>
    <n v="0.26415"/>
    <n v="0.13994999999999999"/>
    <n v="0.26415"/>
    <n v="0.13994999999999999"/>
  </r>
  <r>
    <x v="14"/>
    <x v="9"/>
    <s v="Hofdünger"/>
    <x v="0"/>
    <x v="1"/>
    <s v="BESTAETIGT (6)"/>
    <n v="85.12"/>
    <n v="33.28"/>
    <x v="13"/>
    <x v="7"/>
    <n v="8.5120000000000001E-2"/>
    <n v="3.3280000000000004E-2"/>
    <n v="8.5120000000000001E-2"/>
    <n v="3.3280000000000004E-2"/>
  </r>
  <r>
    <x v="14"/>
    <x v="9"/>
    <s v="Hofdünger"/>
    <x v="0"/>
    <x v="4"/>
    <s v="BESTAETIGT (6)"/>
    <n v="146.16"/>
    <n v="73.08"/>
    <x v="13"/>
    <x v="7"/>
    <n v="0.14615999999999998"/>
    <n v="7.3079999999999992E-2"/>
    <n v="0.14615999999999998"/>
    <n v="7.3079999999999992E-2"/>
  </r>
  <r>
    <x v="14"/>
    <x v="23"/>
    <s v="Hofdünger"/>
    <x v="1"/>
    <x v="9"/>
    <s v="BESTAETIGT (6)"/>
    <n v="109.17"/>
    <n v="89.68"/>
    <x v="13"/>
    <x v="7"/>
    <n v="0.10917"/>
    <n v="8.968000000000001E-2"/>
    <n v="0.10917"/>
    <n v="8.968000000000001E-2"/>
  </r>
  <r>
    <x v="14"/>
    <x v="25"/>
    <s v="Hofdünger"/>
    <x v="0"/>
    <x v="4"/>
    <s v="BESTAETIGT (6)"/>
    <n v="125.28"/>
    <n v="62.64"/>
    <x v="13"/>
    <x v="7"/>
    <n v="0.12528"/>
    <n v="6.2640000000000001E-2"/>
    <n v="0.12528"/>
    <n v="6.2640000000000001E-2"/>
  </r>
  <r>
    <x v="15"/>
    <x v="0"/>
    <s v="Hofdünger"/>
    <x v="1"/>
    <x v="12"/>
    <s v="BESTAETIGT (6)"/>
    <n v="441.6"/>
    <n v="234.6"/>
    <x v="13"/>
    <x v="7"/>
    <n v="0.44160000000000005"/>
    <n v="0.2346"/>
    <n v="0.44160000000000005"/>
    <n v="0.2346"/>
  </r>
  <r>
    <x v="15"/>
    <x v="3"/>
    <s v="Hofdünger"/>
    <x v="1"/>
    <x v="12"/>
    <s v="BESTAETIGT (6)"/>
    <n v="340"/>
    <n v="204"/>
    <x v="13"/>
    <x v="7"/>
    <n v="0.34"/>
    <n v="0.20399999999999999"/>
    <n v="0.34"/>
    <n v="0.20399999999999999"/>
  </r>
  <r>
    <x v="15"/>
    <x v="4"/>
    <s v="Hofdünger"/>
    <x v="0"/>
    <x v="4"/>
    <s v="BESTAETIGT (6)"/>
    <n v="1806"/>
    <n v="928.8"/>
    <x v="18"/>
    <x v="7"/>
    <n v="1.806"/>
    <n v="0.92879999999999996"/>
    <n v="0.36120000000000002"/>
    <n v="0.18575999999999998"/>
  </r>
  <r>
    <x v="15"/>
    <x v="4"/>
    <s v="Hofdünger"/>
    <x v="1"/>
    <x v="0"/>
    <s v="BESTAETIGT (6)"/>
    <n v="94.8"/>
    <n v="40.799999999999997"/>
    <x v="13"/>
    <x v="7"/>
    <n v="9.4799999999999995E-2"/>
    <n v="4.0799999999999996E-2"/>
    <n v="9.4799999999999995E-2"/>
    <n v="4.0799999999999996E-2"/>
  </r>
  <r>
    <x v="15"/>
    <x v="1"/>
    <s v="Hofdünger"/>
    <x v="0"/>
    <x v="3"/>
    <s v="BESTAETIGT (6)"/>
    <n v="65.34"/>
    <n v="28.89"/>
    <x v="13"/>
    <x v="7"/>
    <n v="6.5340000000000009E-2"/>
    <n v="2.8889999999999999E-2"/>
    <n v="6.5340000000000009E-2"/>
    <n v="2.8889999999999999E-2"/>
  </r>
  <r>
    <x v="15"/>
    <x v="1"/>
    <s v="Hofdünger"/>
    <x v="0"/>
    <x v="4"/>
    <s v="BESTAETIGT (6)"/>
    <n v="299.52"/>
    <n v="117.78"/>
    <x v="13"/>
    <x v="7"/>
    <n v="0.29952000000000001"/>
    <n v="0.11778"/>
    <n v="0.29952000000000001"/>
    <n v="0.11778"/>
  </r>
  <r>
    <x v="15"/>
    <x v="1"/>
    <s v="Hofdünger"/>
    <x v="0"/>
    <x v="5"/>
    <s v="BESTAETIGT (6)"/>
    <n v="41.75"/>
    <n v="20"/>
    <x v="13"/>
    <x v="7"/>
    <n v="4.1750000000000002E-2"/>
    <n v="0.02"/>
    <n v="4.1750000000000002E-2"/>
    <n v="0.02"/>
  </r>
  <r>
    <x v="15"/>
    <x v="1"/>
    <s v="Hofdünger"/>
    <x v="1"/>
    <x v="0"/>
    <s v="BESTAETIGT (6)"/>
    <n v="224.9"/>
    <n v="141.05000000000001"/>
    <x v="13"/>
    <x v="7"/>
    <n v="0.22490000000000002"/>
    <n v="0.14105000000000001"/>
    <n v="0.22490000000000002"/>
    <n v="0.14105000000000001"/>
  </r>
  <r>
    <x v="15"/>
    <x v="1"/>
    <s v="Hofdünger"/>
    <x v="1"/>
    <x v="9"/>
    <s v="BESTAETIGT (6)"/>
    <n v="336"/>
    <n v="272"/>
    <x v="13"/>
    <x v="7"/>
    <n v="0.33600000000000002"/>
    <n v="0.27200000000000002"/>
    <n v="0.33600000000000002"/>
    <n v="0.27200000000000002"/>
  </r>
  <r>
    <x v="15"/>
    <x v="1"/>
    <s v="Hofdünger"/>
    <x v="1"/>
    <x v="12"/>
    <s v="BESTAETIGT (6)"/>
    <n v="1113.5999999999999"/>
    <n v="582.6"/>
    <x v="10"/>
    <x v="7"/>
    <n v="1.1135999999999999"/>
    <n v="0.58260000000000001"/>
    <n v="0.55679999999999996"/>
    <n v="0.2913"/>
  </r>
  <r>
    <x v="15"/>
    <x v="1"/>
    <s v="Hofdünger"/>
    <x v="1"/>
    <x v="5"/>
    <s v="BESTAETIGT (6)"/>
    <n v="347.22"/>
    <n v="236.52"/>
    <x v="13"/>
    <x v="7"/>
    <n v="0.34722000000000003"/>
    <n v="0.23652000000000001"/>
    <n v="0.34722000000000003"/>
    <n v="0.23652000000000001"/>
  </r>
  <r>
    <x v="15"/>
    <x v="1"/>
    <s v="Recyclingdünger"/>
    <x v="2"/>
    <x v="16"/>
    <s v="BESTAETIGT (6)"/>
    <n v="353.51"/>
    <n v="296.8"/>
    <x v="13"/>
    <x v="7"/>
    <n v="0.35350999999999999"/>
    <n v="0.29680000000000001"/>
    <n v="0.35350999999999999"/>
    <n v="0.29680000000000001"/>
  </r>
  <r>
    <x v="15"/>
    <x v="16"/>
    <s v="Hofdünger"/>
    <x v="1"/>
    <x v="9"/>
    <s v="BESTAETIGT (6)"/>
    <n v="588"/>
    <n v="476"/>
    <x v="13"/>
    <x v="7"/>
    <n v="0.58799999999999997"/>
    <n v="0.47599999999999998"/>
    <n v="0.58799999999999997"/>
    <n v="0.47599999999999998"/>
  </r>
  <r>
    <x v="15"/>
    <x v="6"/>
    <s v="Hofdünger"/>
    <x v="0"/>
    <x v="1"/>
    <s v="BESTAETIGT (6)"/>
    <n v="52.8"/>
    <n v="21.6"/>
    <x v="10"/>
    <x v="7"/>
    <n v="5.28E-2"/>
    <n v="2.1600000000000001E-2"/>
    <n v="2.64E-2"/>
    <n v="1.0800000000000001E-2"/>
  </r>
  <r>
    <x v="15"/>
    <x v="6"/>
    <s v="Hofdünger"/>
    <x v="0"/>
    <x v="3"/>
    <s v="BESTAETIGT (6)"/>
    <n v="251.72"/>
    <n v="97.44"/>
    <x v="13"/>
    <x v="7"/>
    <n v="0.25172"/>
    <n v="9.7439999999999999E-2"/>
    <n v="0.25172"/>
    <n v="9.7439999999999999E-2"/>
  </r>
  <r>
    <x v="15"/>
    <x v="6"/>
    <s v="Hofdünger"/>
    <x v="0"/>
    <x v="5"/>
    <s v="BESTAETIGT (6)"/>
    <n v="1899.2"/>
    <n v="958.4"/>
    <x v="10"/>
    <x v="7"/>
    <n v="1.8992"/>
    <n v="0.95840000000000003"/>
    <n v="0.9496"/>
    <n v="0.47920000000000001"/>
  </r>
  <r>
    <x v="15"/>
    <x v="6"/>
    <s v="Hofdünger"/>
    <x v="1"/>
    <x v="5"/>
    <s v="BESTAETIGT (6)"/>
    <n v="450.1"/>
    <n v="306.60000000000002"/>
    <x v="13"/>
    <x v="7"/>
    <n v="0.4501"/>
    <n v="0.30660000000000004"/>
    <n v="0.4501"/>
    <n v="0.30660000000000004"/>
  </r>
  <r>
    <x v="15"/>
    <x v="20"/>
    <s v="Hofdünger"/>
    <x v="0"/>
    <x v="0"/>
    <s v="BESTAETIGT (6)"/>
    <n v="1028.22"/>
    <n v="365.5"/>
    <x v="7"/>
    <x v="7"/>
    <n v="1.0282200000000001"/>
    <n v="0.36549999999999999"/>
    <n v="0.34274000000000004"/>
    <n v="0.12183333333333334"/>
  </r>
  <r>
    <x v="15"/>
    <x v="20"/>
    <s v="Hofdünger"/>
    <x v="0"/>
    <x v="4"/>
    <s v="BESTAETIGT (6)"/>
    <n v="482.20000000000005"/>
    <n v="244.8"/>
    <x v="7"/>
    <x v="7"/>
    <n v="0.48220000000000007"/>
    <n v="0.24480000000000002"/>
    <n v="0.16073333333333337"/>
    <n v="8.1600000000000006E-2"/>
  </r>
  <r>
    <x v="15"/>
    <x v="20"/>
    <s v="Hofdünger"/>
    <x v="1"/>
    <x v="12"/>
    <s v="BESTAETIGT (6)"/>
    <n v="151.19999999999999"/>
    <n v="78.3"/>
    <x v="13"/>
    <x v="7"/>
    <n v="0.1512"/>
    <n v="7.8299999999999995E-2"/>
    <n v="0.1512"/>
    <n v="7.8299999999999995E-2"/>
  </r>
  <r>
    <x v="15"/>
    <x v="21"/>
    <s v="Hofdünger"/>
    <x v="0"/>
    <x v="0"/>
    <s v="BESTAETIGT (6)"/>
    <n v="58526.439999999988"/>
    <n v="21400.260000000002"/>
    <x v="70"/>
    <x v="7"/>
    <n v="58.526439999999987"/>
    <n v="21.400260000000003"/>
    <n v="0.60965041666666653"/>
    <n v="0.22291937500000003"/>
  </r>
  <r>
    <x v="15"/>
    <x v="21"/>
    <s v="Hofdünger"/>
    <x v="0"/>
    <x v="1"/>
    <s v="BESTAETIGT (6)"/>
    <n v="17452.979999999996"/>
    <n v="6941.58"/>
    <x v="34"/>
    <x v="7"/>
    <n v="17.452979999999997"/>
    <n v="6.9415800000000001"/>
    <n v="0.36360374999999995"/>
    <n v="0.14461625"/>
  </r>
  <r>
    <x v="15"/>
    <x v="21"/>
    <s v="Hofdünger"/>
    <x v="0"/>
    <x v="2"/>
    <s v="BESTAETIGT (6)"/>
    <n v="2119.81"/>
    <n v="799.09"/>
    <x v="10"/>
    <x v="7"/>
    <n v="2.1198099999999998"/>
    <n v="0.79909000000000008"/>
    <n v="1.0599049999999999"/>
    <n v="0.39954500000000004"/>
  </r>
  <r>
    <x v="15"/>
    <x v="21"/>
    <s v="Hofdünger"/>
    <x v="0"/>
    <x v="3"/>
    <s v="BESTAETIGT (6)"/>
    <n v="8881.6299999999992"/>
    <n v="4008.1699999999992"/>
    <x v="63"/>
    <x v="7"/>
    <n v="8.8816299999999995"/>
    <n v="4.0081699999999989"/>
    <n v="0.28650419354838708"/>
    <n v="0.12929580645161287"/>
  </r>
  <r>
    <x v="15"/>
    <x v="21"/>
    <s v="Hofdünger"/>
    <x v="0"/>
    <x v="4"/>
    <s v="BESTAETIGT (6)"/>
    <n v="33261.279999999999"/>
    <n v="14838.580000000002"/>
    <x v="116"/>
    <x v="7"/>
    <n v="33.261279999999999"/>
    <n v="14.838580000000002"/>
    <n v="0.24821850746268656"/>
    <n v="0.11073567164179106"/>
  </r>
  <r>
    <x v="15"/>
    <x v="21"/>
    <s v="Hofdünger"/>
    <x v="0"/>
    <x v="5"/>
    <s v="BESTAETIGT (6)"/>
    <n v="5653.5500000000011"/>
    <n v="2998.56"/>
    <x v="105"/>
    <x v="7"/>
    <n v="5.653550000000001"/>
    <n v="2.9985599999999999"/>
    <n v="0.14877763157894738"/>
    <n v="7.8909473684210529E-2"/>
  </r>
  <r>
    <x v="15"/>
    <x v="21"/>
    <s v="Hofdünger"/>
    <x v="0"/>
    <x v="6"/>
    <s v="BESTAETIGT (6)"/>
    <n v="6258.65"/>
    <n v="2524.5200000000004"/>
    <x v="152"/>
    <x v="7"/>
    <n v="6.2586499999999994"/>
    <n v="2.5245200000000003"/>
    <n v="0.15264999999999998"/>
    <n v="6.1573658536585377E-2"/>
  </r>
  <r>
    <x v="15"/>
    <x v="21"/>
    <s v="Hofdünger"/>
    <x v="1"/>
    <x v="0"/>
    <s v="BESTAETIGT (6)"/>
    <n v="4304.91"/>
    <n v="2470.5700000000002"/>
    <x v="15"/>
    <x v="7"/>
    <n v="4.3049099999999996"/>
    <n v="2.4705700000000004"/>
    <n v="0.61498714285714284"/>
    <n v="0.35293857142857149"/>
  </r>
  <r>
    <x v="15"/>
    <x v="21"/>
    <s v="Hofdünger"/>
    <x v="1"/>
    <x v="9"/>
    <s v="BESTAETIGT (6)"/>
    <n v="1046.6400000000001"/>
    <n v="847.28"/>
    <x v="41"/>
    <x v="7"/>
    <n v="1.04664"/>
    <n v="0.84727999999999992"/>
    <n v="9.5149090909090905E-2"/>
    <n v="7.7025454545454536E-2"/>
  </r>
  <r>
    <x v="15"/>
    <x v="21"/>
    <s v="Hofdünger"/>
    <x v="1"/>
    <x v="11"/>
    <s v="BESTAETIGT (6)"/>
    <n v="144.35999999999999"/>
    <n v="88.5"/>
    <x v="10"/>
    <x v="7"/>
    <n v="0.14435999999999999"/>
    <n v="8.8499999999999995E-2"/>
    <n v="7.2179999999999994E-2"/>
    <n v="4.4249999999999998E-2"/>
  </r>
  <r>
    <x v="15"/>
    <x v="21"/>
    <s v="Hofdünger"/>
    <x v="1"/>
    <x v="12"/>
    <s v="BESTAETIGT (6)"/>
    <n v="3335.8"/>
    <n v="1678.05"/>
    <x v="16"/>
    <x v="7"/>
    <n v="3.3358000000000003"/>
    <n v="1.67805"/>
    <n v="0.33358000000000004"/>
    <n v="0.16780500000000001"/>
  </r>
  <r>
    <x v="15"/>
    <x v="21"/>
    <s v="Hofdünger"/>
    <x v="1"/>
    <x v="1"/>
    <s v="BESTAETIGT (6)"/>
    <n v="5926.05"/>
    <n v="3133.55"/>
    <x v="49"/>
    <x v="7"/>
    <n v="5.92605"/>
    <n v="3.1335500000000001"/>
    <n v="0.34859117647058824"/>
    <n v="0.18432647058823529"/>
  </r>
  <r>
    <x v="15"/>
    <x v="21"/>
    <s v="Hofdünger"/>
    <x v="1"/>
    <x v="14"/>
    <s v="BESTAETIGT (6)"/>
    <n v="258.3"/>
    <n v="116.55"/>
    <x v="10"/>
    <x v="7"/>
    <n v="0.25830000000000003"/>
    <n v="0.11655"/>
    <n v="0.12915000000000001"/>
    <n v="5.8275E-2"/>
  </r>
  <r>
    <x v="15"/>
    <x v="21"/>
    <s v="Hofdünger"/>
    <x v="1"/>
    <x v="5"/>
    <s v="BESTAETIGT (6)"/>
    <n v="803.9"/>
    <n v="516.59999999999991"/>
    <x v="18"/>
    <x v="7"/>
    <n v="0.80389999999999995"/>
    <n v="0.51659999999999995"/>
    <n v="0.16077999999999998"/>
    <n v="0.10332"/>
  </r>
  <r>
    <x v="15"/>
    <x v="21"/>
    <s v="Recyclingdünger"/>
    <x v="2"/>
    <x v="16"/>
    <s v="BESTAETIGT (6)"/>
    <n v="7609.81"/>
    <n v="6345.35"/>
    <x v="22"/>
    <x v="7"/>
    <n v="7.6098100000000004"/>
    <n v="6.3453500000000007"/>
    <n v="0.30439240000000001"/>
    <n v="0.25381400000000004"/>
  </r>
  <r>
    <x v="15"/>
    <x v="21"/>
    <s v="(Leer)"/>
    <x v="4"/>
    <x v="23"/>
    <s v="BESTAETIGT (6)"/>
    <n v="1211.77"/>
    <n v="1046.5900000000001"/>
    <x v="2"/>
    <x v="7"/>
    <n v="1.21177"/>
    <n v="1.0465900000000001"/>
    <n v="0.3029425"/>
    <n v="0.26164750000000003"/>
  </r>
  <r>
    <x v="15"/>
    <x v="9"/>
    <s v="Hofdünger"/>
    <x v="0"/>
    <x v="4"/>
    <s v="BESTAETIGT (6)"/>
    <n v="119.2"/>
    <n v="60.8"/>
    <x v="13"/>
    <x v="7"/>
    <n v="0.1192"/>
    <n v="6.08E-2"/>
    <n v="0.1192"/>
    <n v="6.08E-2"/>
  </r>
  <r>
    <x v="15"/>
    <x v="9"/>
    <s v="(Leer)"/>
    <x v="4"/>
    <x v="23"/>
    <s v="BESTAETIGT (6)"/>
    <n v="171.45"/>
    <n v="161.92000000000002"/>
    <x v="10"/>
    <x v="7"/>
    <n v="0.17144999999999999"/>
    <n v="0.16192000000000001"/>
    <n v="8.5724999999999996E-2"/>
    <n v="8.0960000000000004E-2"/>
  </r>
  <r>
    <x v="15"/>
    <x v="2"/>
    <s v="Hofdünger"/>
    <x v="1"/>
    <x v="0"/>
    <s v="BESTAETIGT (6)"/>
    <n v="200.68"/>
    <n v="125.86"/>
    <x v="13"/>
    <x v="7"/>
    <n v="0.20068"/>
    <n v="0.12586"/>
    <n v="0.20068"/>
    <n v="0.12586"/>
  </r>
  <r>
    <x v="16"/>
    <x v="4"/>
    <s v="Hofdünger"/>
    <x v="1"/>
    <x v="11"/>
    <s v="BESTAETIGT (6)"/>
    <n v="4771.5199999999986"/>
    <n v="3502"/>
    <x v="82"/>
    <x v="7"/>
    <n v="4.7715199999999989"/>
    <n v="3.5019999999999998"/>
    <n v="0.22721523809523805"/>
    <n v="0.16676190476190475"/>
  </r>
  <r>
    <x v="16"/>
    <x v="13"/>
    <s v="Hofdünger"/>
    <x v="0"/>
    <x v="3"/>
    <s v="BESTAETIGT (6)"/>
    <n v="294"/>
    <n v="126"/>
    <x v="20"/>
    <x v="7"/>
    <n v="0.29399999999999998"/>
    <n v="0.126"/>
    <n v="4.8999999999999995E-2"/>
    <n v="2.1000000000000001E-2"/>
  </r>
  <r>
    <x v="16"/>
    <x v="13"/>
    <s v="Hofdünger"/>
    <x v="0"/>
    <x v="4"/>
    <s v="BESTAETIGT (6)"/>
    <n v="431.76"/>
    <n v="189.6"/>
    <x v="10"/>
    <x v="7"/>
    <n v="0.43175999999999998"/>
    <n v="0.18959999999999999"/>
    <n v="0.21587999999999999"/>
    <n v="9.4799999999999995E-2"/>
  </r>
  <r>
    <x v="16"/>
    <x v="13"/>
    <s v="Hofdünger"/>
    <x v="0"/>
    <x v="5"/>
    <s v="BESTAETIGT (6)"/>
    <n v="513.1"/>
    <n v="264.2"/>
    <x v="7"/>
    <x v="7"/>
    <n v="0.5131"/>
    <n v="0.26419999999999999"/>
    <n v="0.17103333333333334"/>
    <n v="8.8066666666666668E-2"/>
  </r>
  <r>
    <x v="16"/>
    <x v="13"/>
    <s v="Hofdünger"/>
    <x v="1"/>
    <x v="8"/>
    <s v="BESTAETIGT (6)"/>
    <n v="345"/>
    <n v="165"/>
    <x v="7"/>
    <x v="7"/>
    <n v="0.34499999999999997"/>
    <n v="0.16500000000000001"/>
    <n v="0.11499999999999999"/>
    <n v="5.5E-2"/>
  </r>
  <r>
    <x v="16"/>
    <x v="7"/>
    <s v="Hofdünger"/>
    <x v="0"/>
    <x v="0"/>
    <s v="BESTAETIGT (6)"/>
    <n v="228.75"/>
    <n v="78.75"/>
    <x v="13"/>
    <x v="7"/>
    <n v="0.22875000000000001"/>
    <n v="7.8750000000000001E-2"/>
    <n v="0.22875000000000001"/>
    <n v="7.8750000000000001E-2"/>
  </r>
  <r>
    <x v="16"/>
    <x v="7"/>
    <s v="Hofdünger"/>
    <x v="0"/>
    <x v="1"/>
    <s v="BESTAETIGT (6)"/>
    <n v="3532"/>
    <n v="1440"/>
    <x v="51"/>
    <x v="7"/>
    <n v="3.532"/>
    <n v="1.44"/>
    <n v="0.29433333333333334"/>
    <n v="0.12"/>
  </r>
  <r>
    <x v="16"/>
    <x v="7"/>
    <s v="Hofdünger"/>
    <x v="0"/>
    <x v="3"/>
    <s v="BESTAETIGT (6)"/>
    <n v="2703.9"/>
    <n v="1144.6500000000001"/>
    <x v="51"/>
    <x v="7"/>
    <n v="2.7039"/>
    <n v="1.1446500000000002"/>
    <n v="0.225325"/>
    <n v="9.5387500000000014E-2"/>
  </r>
  <r>
    <x v="16"/>
    <x v="7"/>
    <s v="Hofdünger"/>
    <x v="0"/>
    <x v="4"/>
    <s v="BESTAETIGT (6)"/>
    <n v="10679.28"/>
    <n v="4732.7000000000007"/>
    <x v="111"/>
    <x v="7"/>
    <n v="10.67928"/>
    <n v="4.7327000000000004"/>
    <n v="0.20149584905660378"/>
    <n v="8.929622641509434E-2"/>
  </r>
  <r>
    <x v="16"/>
    <x v="7"/>
    <s v="Hofdünger"/>
    <x v="0"/>
    <x v="5"/>
    <s v="BESTAETIGT (6)"/>
    <n v="2490.1200000000003"/>
    <n v="1177"/>
    <x v="55"/>
    <x v="7"/>
    <n v="2.4901200000000006"/>
    <n v="1.177"/>
    <n v="0.10826608695652176"/>
    <n v="5.1173913043478264E-2"/>
  </r>
  <r>
    <x v="16"/>
    <x v="7"/>
    <s v="Hofdünger"/>
    <x v="0"/>
    <x v="6"/>
    <s v="BESTAETIGT (6)"/>
    <n v="2532.4"/>
    <n v="1129.3500000000001"/>
    <x v="41"/>
    <x v="7"/>
    <n v="2.5324"/>
    <n v="1.1293500000000001"/>
    <n v="0.23021818181818182"/>
    <n v="0.10266818181818183"/>
  </r>
  <r>
    <x v="16"/>
    <x v="7"/>
    <s v="Hofdünger"/>
    <x v="1"/>
    <x v="11"/>
    <s v="BESTAETIGT (6)"/>
    <n v="244.8"/>
    <n v="180"/>
    <x v="13"/>
    <x v="7"/>
    <n v="0.24480000000000002"/>
    <n v="0.18"/>
    <n v="0.24480000000000002"/>
    <n v="0.18"/>
  </r>
  <r>
    <x v="16"/>
    <x v="7"/>
    <s v="Hofdünger"/>
    <x v="1"/>
    <x v="12"/>
    <s v="BESTAETIGT (6)"/>
    <n v="3225.5999999999995"/>
    <n v="1296"/>
    <x v="21"/>
    <x v="7"/>
    <n v="3.2255999999999996"/>
    <n v="1.296"/>
    <n v="0.40319999999999995"/>
    <n v="0.16200000000000001"/>
  </r>
  <r>
    <x v="16"/>
    <x v="7"/>
    <s v="Hofdünger"/>
    <x v="1"/>
    <x v="17"/>
    <s v="BESTAETIGT (6)"/>
    <n v="123"/>
    <n v="55.5"/>
    <x v="13"/>
    <x v="7"/>
    <n v="0.123"/>
    <n v="5.5500000000000001E-2"/>
    <n v="0.123"/>
    <n v="5.5500000000000001E-2"/>
  </r>
  <r>
    <x v="16"/>
    <x v="7"/>
    <s v="Recyclingdünger"/>
    <x v="2"/>
    <x v="16"/>
    <s v="BESTAETIGT (6)"/>
    <n v="1227.78"/>
    <n v="240.53"/>
    <x v="41"/>
    <x v="7"/>
    <n v="1.2277799999999999"/>
    <n v="0.24052999999999999"/>
    <n v="0.11161636363636362"/>
    <n v="2.1866363636363635E-2"/>
  </r>
  <r>
    <x v="16"/>
    <x v="14"/>
    <s v="Hofdünger"/>
    <x v="0"/>
    <x v="1"/>
    <s v="BESTAETIGT (6)"/>
    <n v="581.92000000000007"/>
    <n v="254.4"/>
    <x v="10"/>
    <x v="7"/>
    <n v="0.5819200000000001"/>
    <n v="0.25440000000000002"/>
    <n v="0.29096000000000005"/>
    <n v="0.12720000000000001"/>
  </r>
  <r>
    <x v="16"/>
    <x v="14"/>
    <s v="Hofdünger"/>
    <x v="0"/>
    <x v="3"/>
    <s v="BESTAETIGT (6)"/>
    <n v="1212.5"/>
    <n v="533.5"/>
    <x v="10"/>
    <x v="7"/>
    <n v="1.2124999999999999"/>
    <n v="0.53349999999999997"/>
    <n v="0.60624999999999996"/>
    <n v="0.26674999999999999"/>
  </r>
  <r>
    <x v="16"/>
    <x v="14"/>
    <s v="Hofdünger"/>
    <x v="0"/>
    <x v="4"/>
    <s v="BESTAETIGT (6)"/>
    <n v="6392.8099999999995"/>
    <n v="2876.3"/>
    <x v="8"/>
    <x v="7"/>
    <n v="6.3928099999999999"/>
    <n v="2.8763000000000001"/>
    <n v="0.3364636842105263"/>
    <n v="0.15138421052631579"/>
  </r>
  <r>
    <x v="16"/>
    <x v="14"/>
    <s v="Hofdünger"/>
    <x v="0"/>
    <x v="5"/>
    <s v="BESTAETIGT (6)"/>
    <n v="2206.3200000000002"/>
    <n v="1165.9199999999998"/>
    <x v="41"/>
    <x v="7"/>
    <n v="2.2063200000000003"/>
    <n v="1.1659199999999998"/>
    <n v="0.20057454545454548"/>
    <n v="0.10599272727272725"/>
  </r>
  <r>
    <x v="16"/>
    <x v="14"/>
    <s v="Hofdünger"/>
    <x v="0"/>
    <x v="6"/>
    <s v="BESTAETIGT (6)"/>
    <n v="879.5"/>
    <n v="446.8"/>
    <x v="18"/>
    <x v="7"/>
    <n v="0.87949999999999995"/>
    <n v="0.44680000000000003"/>
    <n v="0.1759"/>
    <n v="8.9360000000000009E-2"/>
  </r>
  <r>
    <x v="16"/>
    <x v="14"/>
    <s v="Hofdünger"/>
    <x v="1"/>
    <x v="0"/>
    <s v="BESTAETIGT (6)"/>
    <n v="725.2"/>
    <n v="473.6"/>
    <x v="7"/>
    <x v="7"/>
    <n v="0.72520000000000007"/>
    <n v="0.47360000000000002"/>
    <n v="0.24173333333333336"/>
    <n v="0.15786666666666668"/>
  </r>
  <r>
    <x v="16"/>
    <x v="14"/>
    <s v="Hofdünger"/>
    <x v="1"/>
    <x v="11"/>
    <s v="BESTAETIGT (6)"/>
    <n v="3.52"/>
    <n v="2"/>
    <x v="13"/>
    <x v="7"/>
    <n v="3.5200000000000001E-3"/>
    <n v="2E-3"/>
    <n v="3.5200000000000001E-3"/>
    <n v="2E-3"/>
  </r>
  <r>
    <x v="16"/>
    <x v="14"/>
    <s v="Recyclingdünger"/>
    <x v="2"/>
    <x v="16"/>
    <s v="BESTAETIGT (6)"/>
    <n v="30246.719999999998"/>
    <n v="17584.549999999996"/>
    <x v="77"/>
    <x v="7"/>
    <n v="30.246719999999996"/>
    <n v="17.584549999999997"/>
    <n v="0.45144358208955221"/>
    <n v="0.2624559701492537"/>
  </r>
  <r>
    <x v="16"/>
    <x v="19"/>
    <s v="Hofdünger"/>
    <x v="0"/>
    <x v="3"/>
    <s v="BESTAETIGT (6)"/>
    <n v="510"/>
    <n v="195"/>
    <x v="13"/>
    <x v="7"/>
    <n v="0.51"/>
    <n v="0.19500000000000001"/>
    <n v="0.51"/>
    <n v="0.19500000000000001"/>
  </r>
  <r>
    <x v="16"/>
    <x v="19"/>
    <s v="Hofdünger"/>
    <x v="0"/>
    <x v="4"/>
    <s v="BESTAETIGT (6)"/>
    <n v="405"/>
    <n v="243"/>
    <x v="7"/>
    <x v="7"/>
    <n v="0.40500000000000003"/>
    <n v="0.24299999999999999"/>
    <n v="0.13500000000000001"/>
    <n v="8.1000000000000003E-2"/>
  </r>
  <r>
    <x v="16"/>
    <x v="19"/>
    <s v="Hofdünger"/>
    <x v="0"/>
    <x v="6"/>
    <s v="BESTAETIGT (6)"/>
    <n v="3242.8"/>
    <n v="1492.4"/>
    <x v="41"/>
    <x v="7"/>
    <n v="3.2428000000000003"/>
    <n v="1.4924000000000002"/>
    <n v="0.29480000000000001"/>
    <n v="0.13567272727272728"/>
  </r>
  <r>
    <x v="16"/>
    <x v="17"/>
    <s v="Hofdünger"/>
    <x v="0"/>
    <x v="1"/>
    <s v="BESTAETIGT (6)"/>
    <n v="1333.2"/>
    <n v="545.4"/>
    <x v="18"/>
    <x v="7"/>
    <n v="1.3331999999999999"/>
    <n v="0.5454"/>
    <n v="0.26663999999999999"/>
    <n v="0.10908"/>
  </r>
  <r>
    <x v="16"/>
    <x v="17"/>
    <s v="Hofdünger"/>
    <x v="0"/>
    <x v="4"/>
    <s v="BESTAETIGT (6)"/>
    <n v="3014.3100000000004"/>
    <n v="1378.8"/>
    <x v="18"/>
    <x v="7"/>
    <n v="3.0143100000000005"/>
    <n v="1.3788"/>
    <n v="0.60286200000000012"/>
    <n v="0.27576000000000001"/>
  </r>
  <r>
    <x v="16"/>
    <x v="17"/>
    <s v="Hofdünger"/>
    <x v="0"/>
    <x v="5"/>
    <s v="BESTAETIGT (6)"/>
    <n v="320.10000000000002"/>
    <n v="145.5"/>
    <x v="10"/>
    <x v="7"/>
    <n v="0.3201"/>
    <n v="0.14549999999999999"/>
    <n v="0.16005"/>
    <n v="7.2749999999999995E-2"/>
  </r>
  <r>
    <x v="16"/>
    <x v="17"/>
    <s v="Hofdünger"/>
    <x v="0"/>
    <x v="6"/>
    <s v="BESTAETIGT (6)"/>
    <n v="578.70000000000005"/>
    <n v="278.89999999999998"/>
    <x v="2"/>
    <x v="7"/>
    <n v="0.57869999999999999"/>
    <n v="0.27889999999999998"/>
    <n v="0.144675"/>
    <n v="6.9724999999999995E-2"/>
  </r>
  <r>
    <x v="16"/>
    <x v="17"/>
    <s v="Hofdünger"/>
    <x v="1"/>
    <x v="0"/>
    <s v="BESTAETIGT (6)"/>
    <n v="49"/>
    <n v="32"/>
    <x v="13"/>
    <x v="7"/>
    <n v="4.9000000000000002E-2"/>
    <n v="3.2000000000000001E-2"/>
    <n v="4.9000000000000002E-2"/>
    <n v="3.2000000000000001E-2"/>
  </r>
  <r>
    <x v="16"/>
    <x v="17"/>
    <s v="Recyclingdünger"/>
    <x v="2"/>
    <x v="16"/>
    <s v="BESTAETIGT (6)"/>
    <n v="588.29"/>
    <n v="227.66"/>
    <x v="7"/>
    <x v="7"/>
    <n v="0.58828999999999998"/>
    <n v="0.22766"/>
    <n v="0.19609666666666667"/>
    <n v="7.5886666666666672E-2"/>
  </r>
  <r>
    <x v="16"/>
    <x v="8"/>
    <s v="Hofdünger"/>
    <x v="0"/>
    <x v="0"/>
    <s v="BESTAETIGT (6)"/>
    <n v="50622.49"/>
    <n v="20006.900000000009"/>
    <x v="78"/>
    <x v="7"/>
    <n v="50.622489999999999"/>
    <n v="20.006900000000009"/>
    <n v="0.35154506944444441"/>
    <n v="0.13893680555555563"/>
  </r>
  <r>
    <x v="16"/>
    <x v="8"/>
    <s v="Hofdünger"/>
    <x v="0"/>
    <x v="1"/>
    <s v="BESTAETIGT (6)"/>
    <n v="105852.29000000007"/>
    <n v="44765.969999999979"/>
    <x v="438"/>
    <x v="7"/>
    <n v="105.85229000000007"/>
    <n v="44.765969999999982"/>
    <n v="0.26136367901234586"/>
    <n v="0.11053325925925922"/>
  </r>
  <r>
    <x v="16"/>
    <x v="8"/>
    <s v="Hofdünger"/>
    <x v="0"/>
    <x v="2"/>
    <s v="BESTAETIGT (6)"/>
    <n v="9032.2500000000018"/>
    <n v="3605.15"/>
    <x v="28"/>
    <x v="7"/>
    <n v="9.0322500000000012"/>
    <n v="3.6051500000000001"/>
    <n v="0.50179166666666675"/>
    <n v="0.20028611111111111"/>
  </r>
  <r>
    <x v="16"/>
    <x v="8"/>
    <s v="Hofdünger"/>
    <x v="0"/>
    <x v="3"/>
    <s v="BESTAETIGT (6)"/>
    <n v="40075.54"/>
    <n v="16503.960000000006"/>
    <x v="194"/>
    <x v="7"/>
    <n v="40.075540000000004"/>
    <n v="16.503960000000006"/>
    <n v="0.23854488095238097"/>
    <n v="9.8237857142857182E-2"/>
  </r>
  <r>
    <x v="16"/>
    <x v="8"/>
    <s v="Hofdünger"/>
    <x v="0"/>
    <x v="4"/>
    <s v="BESTAETIGT (6)"/>
    <n v="415687.62000000017"/>
    <n v="178465.68000000014"/>
    <x v="439"/>
    <x v="7"/>
    <n v="415.68762000000015"/>
    <n v="178.46568000000013"/>
    <n v="0.23055331114808661"/>
    <n v="9.8982628951747156E-2"/>
  </r>
  <r>
    <x v="16"/>
    <x v="8"/>
    <s v="Hofdünger"/>
    <x v="0"/>
    <x v="5"/>
    <s v="BESTAETIGT (6)"/>
    <n v="79739.99000000002"/>
    <n v="40943.480000000018"/>
    <x v="187"/>
    <x v="7"/>
    <n v="79.73999000000002"/>
    <n v="40.943480000000015"/>
    <n v="0.20604648578811374"/>
    <n v="0.10579710594315249"/>
  </r>
  <r>
    <x v="16"/>
    <x v="8"/>
    <s v="Hofdünger"/>
    <x v="0"/>
    <x v="6"/>
    <s v="BESTAETIGT (6)"/>
    <n v="142969.01999999987"/>
    <n v="68891.570000000007"/>
    <x v="440"/>
    <x v="7"/>
    <n v="142.96901999999989"/>
    <n v="68.891570000000002"/>
    <n v="0.21275151785714269"/>
    <n v="0.10251721726190477"/>
  </r>
  <r>
    <x v="16"/>
    <x v="8"/>
    <s v="Hofdünger"/>
    <x v="1"/>
    <x v="0"/>
    <s v="BESTAETIGT (6)"/>
    <n v="784.74"/>
    <n v="676.28"/>
    <x v="15"/>
    <x v="7"/>
    <n v="0.78473999999999999"/>
    <n v="0.67627999999999999"/>
    <n v="0.11210571428571428"/>
    <n v="9.661142857142857E-2"/>
  </r>
  <r>
    <x v="16"/>
    <x v="8"/>
    <s v="Hofdünger"/>
    <x v="1"/>
    <x v="8"/>
    <s v="BESTAETIGT (6)"/>
    <n v="1107"/>
    <n v="553.5"/>
    <x v="23"/>
    <x v="7"/>
    <n v="1.107"/>
    <n v="0.55349999999999999"/>
    <n v="0.123"/>
    <n v="6.1499999999999999E-2"/>
  </r>
  <r>
    <x v="16"/>
    <x v="8"/>
    <s v="Hofdünger"/>
    <x v="1"/>
    <x v="9"/>
    <s v="BESTAETIGT (6)"/>
    <n v="10798.26"/>
    <n v="7958.92"/>
    <x v="55"/>
    <x v="7"/>
    <n v="10.798260000000001"/>
    <n v="7.95892"/>
    <n v="0.46948956521739132"/>
    <n v="0.34604000000000001"/>
  </r>
  <r>
    <x v="16"/>
    <x v="8"/>
    <s v="Hofdünger"/>
    <x v="1"/>
    <x v="10"/>
    <s v="BESTAETIGT (6)"/>
    <n v="792"/>
    <n v="748"/>
    <x v="18"/>
    <x v="7"/>
    <n v="0.79200000000000004"/>
    <n v="0.748"/>
    <n v="0.15840000000000001"/>
    <n v="0.14960000000000001"/>
  </r>
  <r>
    <x v="16"/>
    <x v="8"/>
    <s v="Hofdünger"/>
    <x v="1"/>
    <x v="11"/>
    <s v="BESTAETIGT (6)"/>
    <n v="7244.8100000000059"/>
    <n v="4711.2"/>
    <x v="246"/>
    <x v="7"/>
    <n v="7.2448100000000055"/>
    <n v="4.7111999999999998"/>
    <n v="4.4998819875776433E-2"/>
    <n v="2.9262111801242236E-2"/>
  </r>
  <r>
    <x v="16"/>
    <x v="8"/>
    <s v="Hofdünger"/>
    <x v="1"/>
    <x v="12"/>
    <s v="BESTAETIGT (6)"/>
    <n v="11459.53"/>
    <n v="5905.2700000000013"/>
    <x v="34"/>
    <x v="7"/>
    <n v="11.459530000000001"/>
    <n v="5.9052700000000016"/>
    <n v="0.23874020833333334"/>
    <n v="0.12302645833333337"/>
  </r>
  <r>
    <x v="16"/>
    <x v="8"/>
    <s v="Hofdünger"/>
    <x v="1"/>
    <x v="1"/>
    <s v="BESTAETIGT (6)"/>
    <n v="5550.2699999999995"/>
    <n v="3161.38"/>
    <x v="127"/>
    <x v="7"/>
    <n v="5.5502699999999994"/>
    <n v="3.1613800000000003"/>
    <n v="0.13214928571428569"/>
    <n v="7.5270952380952383E-2"/>
  </r>
  <r>
    <x v="16"/>
    <x v="8"/>
    <s v="Hofdünger"/>
    <x v="1"/>
    <x v="2"/>
    <s v="BESTAETIGT (6)"/>
    <n v="494.1"/>
    <n v="211.06"/>
    <x v="2"/>
    <x v="7"/>
    <n v="0.49410000000000004"/>
    <n v="0.21106"/>
    <n v="0.12352500000000001"/>
    <n v="5.2764999999999999E-2"/>
  </r>
  <r>
    <x v="16"/>
    <x v="8"/>
    <s v="Hofdünger"/>
    <x v="1"/>
    <x v="14"/>
    <s v="BESTAETIGT (6)"/>
    <n v="967.6"/>
    <n v="436.6"/>
    <x v="2"/>
    <x v="7"/>
    <n v="0.96760000000000002"/>
    <n v="0.43660000000000004"/>
    <n v="0.2419"/>
    <n v="0.10915000000000001"/>
  </r>
  <r>
    <x v="16"/>
    <x v="8"/>
    <s v="Hofdünger"/>
    <x v="1"/>
    <x v="5"/>
    <s v="BESTAETIGT (6)"/>
    <n v="311.22000000000003"/>
    <n v="279.3"/>
    <x v="13"/>
    <x v="7"/>
    <n v="0.31122000000000005"/>
    <n v="0.27929999999999999"/>
    <n v="0.31122000000000005"/>
    <n v="0.27929999999999999"/>
  </r>
  <r>
    <x v="16"/>
    <x v="8"/>
    <s v="Hofdünger"/>
    <x v="1"/>
    <x v="17"/>
    <s v="BESTAETIGT (6)"/>
    <n v="172.2"/>
    <n v="77.689999999999984"/>
    <x v="2"/>
    <x v="7"/>
    <n v="0.17219999999999999"/>
    <n v="7.7689999999999981E-2"/>
    <n v="4.3049999999999998E-2"/>
    <n v="1.9422499999999995E-2"/>
  </r>
  <r>
    <x v="16"/>
    <x v="8"/>
    <s v="Recyclingdünger"/>
    <x v="2"/>
    <x v="16"/>
    <s v="BESTAETIGT (6)"/>
    <n v="166777.97000000029"/>
    <n v="77175.130000000194"/>
    <x v="441"/>
    <x v="7"/>
    <n v="166.77797000000029"/>
    <n v="77.175130000000195"/>
    <n v="0.33624590725806514"/>
    <n v="0.1555950201612907"/>
  </r>
  <r>
    <x v="16"/>
    <x v="8"/>
    <s v="(Leer)"/>
    <x v="4"/>
    <x v="23"/>
    <s v="BESTAETIGT (6)"/>
    <n v="1808.96"/>
    <n v="1035"/>
    <x v="2"/>
    <x v="7"/>
    <n v="1.8089600000000001"/>
    <n v="1.0349999999999999"/>
    <n v="0.45224000000000003"/>
    <n v="0.25874999999999998"/>
  </r>
  <r>
    <x v="16"/>
    <x v="22"/>
    <s v="Hofdünger"/>
    <x v="0"/>
    <x v="1"/>
    <s v="BESTAETIGT (6)"/>
    <n v="1310.3499999999999"/>
    <n v="539.70000000000005"/>
    <x v="2"/>
    <x v="7"/>
    <n v="1.3103499999999999"/>
    <n v="0.53970000000000007"/>
    <n v="0.32758749999999998"/>
    <n v="0.13492500000000002"/>
  </r>
  <r>
    <x v="16"/>
    <x v="22"/>
    <s v="Hofdünger"/>
    <x v="0"/>
    <x v="4"/>
    <s v="BESTAETIGT (6)"/>
    <n v="1921.05"/>
    <n v="871.09999999999991"/>
    <x v="18"/>
    <x v="7"/>
    <n v="1.9210499999999999"/>
    <n v="0.87109999999999987"/>
    <n v="0.38421"/>
    <n v="0.17421999999999999"/>
  </r>
  <r>
    <x v="16"/>
    <x v="22"/>
    <s v="Hofdünger"/>
    <x v="0"/>
    <x v="6"/>
    <s v="BESTAETIGT (6)"/>
    <n v="676.5"/>
    <n v="239.25"/>
    <x v="13"/>
    <x v="7"/>
    <n v="0.67649999999999999"/>
    <n v="0.23924999999999999"/>
    <n v="0.67649999999999999"/>
    <n v="0.23924999999999999"/>
  </r>
  <r>
    <x v="16"/>
    <x v="22"/>
    <s v="Hofdünger"/>
    <x v="1"/>
    <x v="9"/>
    <s v="BESTAETIGT (6)"/>
    <n v="336"/>
    <n v="272"/>
    <x v="13"/>
    <x v="7"/>
    <n v="0.33600000000000002"/>
    <n v="0.27200000000000002"/>
    <n v="0.33600000000000002"/>
    <n v="0.27200000000000002"/>
  </r>
  <r>
    <x v="16"/>
    <x v="22"/>
    <s v="Hofdünger"/>
    <x v="1"/>
    <x v="2"/>
    <s v="BESTAETIGT (6)"/>
    <n v="405"/>
    <n v="173"/>
    <x v="13"/>
    <x v="7"/>
    <n v="0.40500000000000003"/>
    <n v="0.17299999999999999"/>
    <n v="0.40500000000000003"/>
    <n v="0.17299999999999999"/>
  </r>
  <r>
    <x v="16"/>
    <x v="22"/>
    <s v="Recyclingdünger"/>
    <x v="2"/>
    <x v="16"/>
    <s v="BESTAETIGT (6)"/>
    <n v="29261.679999999986"/>
    <n v="18972.239999999994"/>
    <x v="215"/>
    <x v="7"/>
    <n v="29.261679999999984"/>
    <n v="18.972239999999996"/>
    <n v="0.28409398058252411"/>
    <n v="0.18419650485436889"/>
  </r>
  <r>
    <x v="16"/>
    <x v="9"/>
    <s v="Hofdünger"/>
    <x v="0"/>
    <x v="1"/>
    <s v="BESTAETIGT (6)"/>
    <n v="4963.6000000000004"/>
    <n v="2081.1799999999994"/>
    <x v="39"/>
    <x v="7"/>
    <n v="4.9636000000000005"/>
    <n v="2.0811799999999994"/>
    <n v="0.18383703703703705"/>
    <n v="7.7080740740740714E-2"/>
  </r>
  <r>
    <x v="16"/>
    <x v="9"/>
    <s v="Hofdünger"/>
    <x v="0"/>
    <x v="2"/>
    <s v="BESTAETIGT (6)"/>
    <n v="172.2"/>
    <n v="67.8"/>
    <x v="13"/>
    <x v="7"/>
    <n v="0.17219999999999999"/>
    <n v="6.7799999999999999E-2"/>
    <n v="0.17219999999999999"/>
    <n v="6.7799999999999999E-2"/>
  </r>
  <r>
    <x v="16"/>
    <x v="9"/>
    <s v="Hofdünger"/>
    <x v="0"/>
    <x v="3"/>
    <s v="BESTAETIGT (6)"/>
    <n v="1480"/>
    <n v="585"/>
    <x v="7"/>
    <x v="7"/>
    <n v="1.48"/>
    <n v="0.58499999999999996"/>
    <n v="0.49333333333333335"/>
    <n v="0.19499999999999998"/>
  </r>
  <r>
    <x v="16"/>
    <x v="9"/>
    <s v="Hofdünger"/>
    <x v="0"/>
    <x v="4"/>
    <s v="BESTAETIGT (6)"/>
    <n v="18369.989999999998"/>
    <n v="8896.6"/>
    <x v="60"/>
    <x v="7"/>
    <n v="18.369989999999998"/>
    <n v="8.8966000000000012"/>
    <n v="0.61233299999999991"/>
    <n v="0.29655333333333339"/>
  </r>
  <r>
    <x v="16"/>
    <x v="9"/>
    <s v="Hofdünger"/>
    <x v="0"/>
    <x v="6"/>
    <s v="BESTAETIGT (6)"/>
    <n v="6231.6"/>
    <n v="3198.6"/>
    <x v="45"/>
    <x v="7"/>
    <n v="6.2316000000000003"/>
    <n v="3.1985999999999999"/>
    <n v="0.17804571428571428"/>
    <n v="9.138857142857143E-2"/>
  </r>
  <r>
    <x v="16"/>
    <x v="9"/>
    <s v="Hofdünger"/>
    <x v="1"/>
    <x v="0"/>
    <s v="BESTAETIGT (6)"/>
    <n v="1458.6"/>
    <n v="851.4"/>
    <x v="13"/>
    <x v="7"/>
    <n v="1.4585999999999999"/>
    <n v="0.85139999999999993"/>
    <n v="1.4585999999999999"/>
    <n v="0.85139999999999993"/>
  </r>
  <r>
    <x v="16"/>
    <x v="9"/>
    <s v="Hofdünger"/>
    <x v="1"/>
    <x v="12"/>
    <s v="BESTAETIGT (6)"/>
    <n v="134"/>
    <n v="60"/>
    <x v="13"/>
    <x v="7"/>
    <n v="0.13400000000000001"/>
    <n v="0.06"/>
    <n v="0.13400000000000001"/>
    <n v="0.06"/>
  </r>
  <r>
    <x v="16"/>
    <x v="9"/>
    <s v="Recyclingdünger"/>
    <x v="2"/>
    <x v="16"/>
    <s v="BESTAETIGT (6)"/>
    <n v="352.03999999999996"/>
    <n v="147.38"/>
    <x v="18"/>
    <x v="7"/>
    <n v="0.35203999999999996"/>
    <n v="0.14737999999999998"/>
    <n v="7.0407999999999998E-2"/>
    <n v="2.9475999999999995E-2"/>
  </r>
  <r>
    <x v="16"/>
    <x v="10"/>
    <s v="Hofdünger"/>
    <x v="0"/>
    <x v="0"/>
    <s v="BESTAETIGT (6)"/>
    <n v="3650.9799999999996"/>
    <n v="1493.6199999999997"/>
    <x v="23"/>
    <x v="7"/>
    <n v="3.6509799999999997"/>
    <n v="1.4936199999999997"/>
    <n v="0.40566444444444438"/>
    <n v="0.16595777777777776"/>
  </r>
  <r>
    <x v="16"/>
    <x v="10"/>
    <s v="Hofdünger"/>
    <x v="0"/>
    <x v="1"/>
    <s v="BESTAETIGT (6)"/>
    <n v="16617.36"/>
    <n v="6893.9599999999991"/>
    <x v="166"/>
    <x v="7"/>
    <n v="16.617360000000001"/>
    <n v="6.893959999999999"/>
    <n v="0.22763506849315071"/>
    <n v="9.4437808219178063E-2"/>
  </r>
  <r>
    <x v="16"/>
    <x v="10"/>
    <s v="Hofdünger"/>
    <x v="0"/>
    <x v="3"/>
    <s v="BESTAETIGT (6)"/>
    <n v="15403.090000000002"/>
    <n v="6468.420000000001"/>
    <x v="113"/>
    <x v="7"/>
    <n v="15.403090000000002"/>
    <n v="6.4684200000000009"/>
    <n v="0.29621326923076929"/>
    <n v="0.12439269230769233"/>
  </r>
  <r>
    <x v="16"/>
    <x v="10"/>
    <s v="Hofdünger"/>
    <x v="0"/>
    <x v="4"/>
    <s v="BESTAETIGT (6)"/>
    <n v="61090.34000000004"/>
    <n v="26175.999999999996"/>
    <x v="442"/>
    <x v="7"/>
    <n v="61.09034000000004"/>
    <n v="26.175999999999995"/>
    <n v="0.31010324873096468"/>
    <n v="0.13287309644670048"/>
  </r>
  <r>
    <x v="16"/>
    <x v="10"/>
    <s v="Hofdünger"/>
    <x v="0"/>
    <x v="5"/>
    <s v="BESTAETIGT (6)"/>
    <n v="17053.699999999997"/>
    <n v="9636.4500000000007"/>
    <x v="234"/>
    <x v="7"/>
    <n v="17.053699999999996"/>
    <n v="9.63645"/>
    <n v="0.21863717948717942"/>
    <n v="0.12354423076923077"/>
  </r>
  <r>
    <x v="16"/>
    <x v="10"/>
    <s v="Hofdünger"/>
    <x v="0"/>
    <x v="6"/>
    <s v="BESTAETIGT (6)"/>
    <n v="33400.65"/>
    <n v="17012.13"/>
    <x v="340"/>
    <x v="7"/>
    <n v="33.400649999999999"/>
    <n v="17.012130000000003"/>
    <n v="0.24559301470588235"/>
    <n v="0.1250891911764706"/>
  </r>
  <r>
    <x v="16"/>
    <x v="10"/>
    <s v="Hofdünger"/>
    <x v="1"/>
    <x v="0"/>
    <s v="BESTAETIGT (6)"/>
    <n v="156"/>
    <n v="130"/>
    <x v="13"/>
    <x v="7"/>
    <n v="0.156"/>
    <n v="0.13"/>
    <n v="0.156"/>
    <n v="0.13"/>
  </r>
  <r>
    <x v="16"/>
    <x v="10"/>
    <s v="Hofdünger"/>
    <x v="1"/>
    <x v="8"/>
    <s v="BESTAETIGT (6)"/>
    <n v="717"/>
    <n v="358.5"/>
    <x v="18"/>
    <x v="7"/>
    <n v="0.71699999999999997"/>
    <n v="0.35849999999999999"/>
    <n v="0.1434"/>
    <n v="7.17E-2"/>
  </r>
  <r>
    <x v="16"/>
    <x v="10"/>
    <s v="Hofdünger"/>
    <x v="1"/>
    <x v="9"/>
    <s v="BESTAETIGT (6)"/>
    <n v="655.20000000000005"/>
    <n v="530.4"/>
    <x v="10"/>
    <x v="7"/>
    <n v="0.6552"/>
    <n v="0.53039999999999998"/>
    <n v="0.3276"/>
    <n v="0.26519999999999999"/>
  </r>
  <r>
    <x v="16"/>
    <x v="10"/>
    <s v="Hofdünger"/>
    <x v="1"/>
    <x v="10"/>
    <s v="BESTAETIGT (6)"/>
    <n v="297"/>
    <n v="330"/>
    <x v="13"/>
    <x v="7"/>
    <n v="0.29699999999999999"/>
    <n v="0.33"/>
    <n v="0.29699999999999999"/>
    <n v="0.33"/>
  </r>
  <r>
    <x v="16"/>
    <x v="10"/>
    <s v="Hofdünger"/>
    <x v="1"/>
    <x v="11"/>
    <s v="BESTAETIGT (6)"/>
    <n v="2304.3499999999995"/>
    <n v="1410.2"/>
    <x v="14"/>
    <x v="7"/>
    <n v="2.3043499999999995"/>
    <n v="1.4102000000000001"/>
    <n v="9.6014583333333306E-2"/>
    <n v="5.8758333333333336E-2"/>
  </r>
  <r>
    <x v="16"/>
    <x v="10"/>
    <s v="Hofdünger"/>
    <x v="1"/>
    <x v="12"/>
    <s v="BESTAETIGT (6)"/>
    <n v="4062.8"/>
    <n v="2261.6"/>
    <x v="49"/>
    <x v="7"/>
    <n v="4.0628000000000002"/>
    <n v="2.2616000000000001"/>
    <n v="0.23898823529411767"/>
    <n v="0.13303529411764706"/>
  </r>
  <r>
    <x v="16"/>
    <x v="10"/>
    <s v="Hofdünger"/>
    <x v="1"/>
    <x v="1"/>
    <s v="BESTAETIGT (6)"/>
    <n v="3256.9000000000005"/>
    <n v="1890.71"/>
    <x v="22"/>
    <x v="7"/>
    <n v="3.2569000000000004"/>
    <n v="1.8907100000000001"/>
    <n v="0.130276"/>
    <n v="7.5628399999999998E-2"/>
  </r>
  <r>
    <x v="16"/>
    <x v="10"/>
    <s v="Hofdünger"/>
    <x v="1"/>
    <x v="15"/>
    <s v="BESTAETIGT (6)"/>
    <n v="4128.9000000000005"/>
    <n v="3923.9100000000003"/>
    <x v="23"/>
    <x v="7"/>
    <n v="4.1289000000000007"/>
    <n v="3.9239100000000002"/>
    <n v="0.45876666666666677"/>
    <n v="0.43599000000000004"/>
  </r>
  <r>
    <x v="16"/>
    <x v="10"/>
    <s v="Hofdünger"/>
    <x v="1"/>
    <x v="17"/>
    <s v="BESTAETIGT (6)"/>
    <n v="1107"/>
    <n v="499.5"/>
    <x v="7"/>
    <x v="7"/>
    <n v="1.107"/>
    <n v="0.4995"/>
    <n v="0.36899999999999999"/>
    <n v="0.16650000000000001"/>
  </r>
  <r>
    <x v="16"/>
    <x v="10"/>
    <s v="Recyclingdünger"/>
    <x v="2"/>
    <x v="16"/>
    <s v="BESTAETIGT (6)"/>
    <n v="1755.4"/>
    <n v="998.3"/>
    <x v="13"/>
    <x v="7"/>
    <n v="1.7554000000000001"/>
    <n v="0.99829999999999997"/>
    <n v="1.7554000000000001"/>
    <n v="0.99829999999999997"/>
  </r>
  <r>
    <x v="16"/>
    <x v="10"/>
    <s v="(Leer)"/>
    <x v="4"/>
    <x v="23"/>
    <s v="BESTAETIGT (6)"/>
    <n v="772.56"/>
    <n v="588.96"/>
    <x v="7"/>
    <x v="7"/>
    <n v="0.77255999999999991"/>
    <n v="0.58896000000000004"/>
    <n v="0.25751999999999997"/>
    <n v="0.19632000000000002"/>
  </r>
  <r>
    <x v="16"/>
    <x v="24"/>
    <s v="Hofdünger"/>
    <x v="1"/>
    <x v="0"/>
    <s v="BESTAETIGT (6)"/>
    <n v="172.2"/>
    <n v="148.4"/>
    <x v="13"/>
    <x v="7"/>
    <n v="0.17219999999999999"/>
    <n v="0.1484"/>
    <n v="0.17219999999999999"/>
    <n v="0.1484"/>
  </r>
  <r>
    <x v="16"/>
    <x v="2"/>
    <s v="Hofdünger"/>
    <x v="0"/>
    <x v="4"/>
    <s v="BESTAETIGT (6)"/>
    <n v="2022"/>
    <n v="870"/>
    <x v="7"/>
    <x v="7"/>
    <n v="2.0219999999999998"/>
    <n v="0.87"/>
    <n v="0.67399999999999993"/>
    <n v="0.28999999999999998"/>
  </r>
  <r>
    <x v="16"/>
    <x v="11"/>
    <s v="Hofdünger"/>
    <x v="0"/>
    <x v="5"/>
    <s v="BESTAETIGT (6)"/>
    <n v="451.25"/>
    <n v="233.75"/>
    <x v="13"/>
    <x v="7"/>
    <n v="0.45124999999999998"/>
    <n v="0.23375000000000001"/>
    <n v="0.45124999999999998"/>
    <n v="0.23375000000000001"/>
  </r>
  <r>
    <x v="16"/>
    <x v="12"/>
    <s v="Hofdünger"/>
    <x v="0"/>
    <x v="0"/>
    <s v="BESTAETIGT (6)"/>
    <n v="294"/>
    <n v="121.52"/>
    <x v="13"/>
    <x v="7"/>
    <n v="0.29399999999999998"/>
    <n v="0.12151999999999999"/>
    <n v="0.29399999999999998"/>
    <n v="0.12151999999999999"/>
  </r>
  <r>
    <x v="16"/>
    <x v="12"/>
    <s v="Hofdünger"/>
    <x v="0"/>
    <x v="1"/>
    <s v="BESTAETIGT (6)"/>
    <n v="2191.1"/>
    <n v="904.9"/>
    <x v="27"/>
    <x v="7"/>
    <n v="2.1911"/>
    <n v="0.90489999999999993"/>
    <n v="0.16854615384615385"/>
    <n v="6.9607692307692301E-2"/>
  </r>
  <r>
    <x v="16"/>
    <x v="12"/>
    <s v="Hofdünger"/>
    <x v="0"/>
    <x v="3"/>
    <s v="BESTAETIGT (6)"/>
    <n v="756"/>
    <n v="252"/>
    <x v="10"/>
    <x v="7"/>
    <n v="0.75600000000000001"/>
    <n v="0.252"/>
    <n v="0.378"/>
    <n v="0.126"/>
  </r>
  <r>
    <x v="16"/>
    <x v="12"/>
    <s v="Hofdünger"/>
    <x v="0"/>
    <x v="4"/>
    <s v="BESTAETIGT (6)"/>
    <n v="41849.83"/>
    <n v="20108.599999999991"/>
    <x v="163"/>
    <x v="7"/>
    <n v="41.849830000000004"/>
    <n v="20.108599999999992"/>
    <n v="0.45988824175824178"/>
    <n v="0.22097362637362628"/>
  </r>
  <r>
    <x v="16"/>
    <x v="12"/>
    <s v="Hofdünger"/>
    <x v="0"/>
    <x v="5"/>
    <s v="BESTAETIGT (6)"/>
    <n v="11099.249999999996"/>
    <n v="5532.75"/>
    <x v="63"/>
    <x v="7"/>
    <n v="11.099249999999996"/>
    <n v="5.5327500000000001"/>
    <n v="0.35804032258064505"/>
    <n v="0.1784758064516129"/>
  </r>
  <r>
    <x v="16"/>
    <x v="12"/>
    <s v="Hofdünger"/>
    <x v="0"/>
    <x v="6"/>
    <s v="BESTAETIGT (6)"/>
    <n v="16096.1"/>
    <n v="7814.0199999999995"/>
    <x v="145"/>
    <x v="7"/>
    <n v="16.0961"/>
    <n v="7.8140199999999993"/>
    <n v="0.35769111111111113"/>
    <n v="0.17364488888888888"/>
  </r>
  <r>
    <x v="16"/>
    <x v="12"/>
    <s v="Hofdünger"/>
    <x v="1"/>
    <x v="0"/>
    <s v="BESTAETIGT (6)"/>
    <n v="246"/>
    <n v="212"/>
    <x v="13"/>
    <x v="7"/>
    <n v="0.246"/>
    <n v="0.21199999999999999"/>
    <n v="0.246"/>
    <n v="0.21199999999999999"/>
  </r>
  <r>
    <x v="16"/>
    <x v="12"/>
    <s v="Hofdünger"/>
    <x v="1"/>
    <x v="8"/>
    <s v="BESTAETIGT (6)"/>
    <n v="288"/>
    <n v="144"/>
    <x v="13"/>
    <x v="7"/>
    <n v="0.28799999999999998"/>
    <n v="0.14399999999999999"/>
    <n v="0.28799999999999998"/>
    <n v="0.14399999999999999"/>
  </r>
  <r>
    <x v="16"/>
    <x v="12"/>
    <s v="Hofdünger"/>
    <x v="1"/>
    <x v="9"/>
    <s v="BESTAETIGT (6)"/>
    <n v="1260"/>
    <n v="984.3"/>
    <x v="2"/>
    <x v="7"/>
    <n v="1.26"/>
    <n v="0.98429999999999995"/>
    <n v="0.315"/>
    <n v="0.24607499999999999"/>
  </r>
  <r>
    <x v="16"/>
    <x v="12"/>
    <s v="Hofdünger"/>
    <x v="1"/>
    <x v="12"/>
    <s v="BESTAETIGT (6)"/>
    <n v="143"/>
    <n v="65"/>
    <x v="13"/>
    <x v="7"/>
    <n v="0.14299999999999999"/>
    <n v="6.5000000000000002E-2"/>
    <n v="0.14299999999999999"/>
    <n v="6.5000000000000002E-2"/>
  </r>
  <r>
    <x v="16"/>
    <x v="12"/>
    <s v="Recyclingdünger"/>
    <x v="2"/>
    <x v="16"/>
    <s v="BESTAETIGT (6)"/>
    <n v="637.35"/>
    <n v="322.35000000000002"/>
    <x v="13"/>
    <x v="7"/>
    <n v="0.63734999999999997"/>
    <n v="0.32235000000000003"/>
    <n v="0.63734999999999997"/>
    <n v="0.32235000000000003"/>
  </r>
  <r>
    <x v="16"/>
    <x v="12"/>
    <s v="(Leer)"/>
    <x v="4"/>
    <x v="23"/>
    <s v="BESTAETIGT (6)"/>
    <n v="291.25"/>
    <n v="266.25"/>
    <x v="13"/>
    <x v="7"/>
    <n v="0.29125000000000001"/>
    <n v="0.26624999999999999"/>
    <n v="0.29125000000000001"/>
    <n v="0.26624999999999999"/>
  </r>
  <r>
    <x v="17"/>
    <x v="4"/>
    <s v="Hofdünger"/>
    <x v="0"/>
    <x v="1"/>
    <s v="BESTAETIGT (6)"/>
    <n v="580"/>
    <n v="240"/>
    <x v="13"/>
    <x v="7"/>
    <n v="0.57999999999999996"/>
    <n v="0.24"/>
    <n v="0.57999999999999996"/>
    <n v="0.24"/>
  </r>
  <r>
    <x v="17"/>
    <x v="8"/>
    <s v="Recyclingdünger"/>
    <x v="2"/>
    <x v="16"/>
    <s v="BESTAETIGT (6)"/>
    <n v="396.8"/>
    <n v="257.60000000000002"/>
    <x v="10"/>
    <x v="7"/>
    <n v="0.39679999999999999"/>
    <n v="0.2576"/>
    <n v="0.19839999999999999"/>
    <n v="0.1288"/>
  </r>
  <r>
    <x v="17"/>
    <x v="22"/>
    <s v="Hofdünger"/>
    <x v="0"/>
    <x v="0"/>
    <s v="BESTAETIGT (6)"/>
    <n v="87623.12"/>
    <n v="25444.04"/>
    <x v="166"/>
    <x v="7"/>
    <n v="87.62312"/>
    <n v="25.444040000000001"/>
    <n v="1.200316712328767"/>
    <n v="0.34854849315068492"/>
  </r>
  <r>
    <x v="17"/>
    <x v="22"/>
    <s v="Hofdünger"/>
    <x v="0"/>
    <x v="1"/>
    <s v="BESTAETIGT (6)"/>
    <n v="12522.4"/>
    <n v="5240.6000000000004"/>
    <x v="105"/>
    <x v="7"/>
    <n v="12.522399999999999"/>
    <n v="5.2406000000000006"/>
    <n v="0.32953684210526313"/>
    <n v="0.13791052631578948"/>
  </r>
  <r>
    <x v="17"/>
    <x v="22"/>
    <s v="Hofdünger"/>
    <x v="0"/>
    <x v="2"/>
    <s v="BESTAETIGT (6)"/>
    <n v="3693.7000000000003"/>
    <n v="1470.3"/>
    <x v="80"/>
    <x v="7"/>
    <n v="3.6937000000000002"/>
    <n v="1.4702999999999999"/>
    <n v="0.18468500000000002"/>
    <n v="7.3514999999999997E-2"/>
  </r>
  <r>
    <x v="17"/>
    <x v="22"/>
    <s v="Hofdünger"/>
    <x v="0"/>
    <x v="3"/>
    <s v="BESTAETIGT (6)"/>
    <n v="5446.79"/>
    <n v="2926.0800000000004"/>
    <x v="82"/>
    <x v="7"/>
    <n v="5.44679"/>
    <n v="2.9260800000000002"/>
    <n v="0.25937095238095237"/>
    <n v="0.13933714285714288"/>
  </r>
  <r>
    <x v="17"/>
    <x v="22"/>
    <s v="Hofdünger"/>
    <x v="0"/>
    <x v="4"/>
    <s v="BESTAETIGT (6)"/>
    <n v="26461.57"/>
    <n v="12005.229999999994"/>
    <x v="92"/>
    <x v="7"/>
    <n v="26.461569999999998"/>
    <n v="12.005229999999994"/>
    <n v="0.6153853488372093"/>
    <n v="0.27919139534883708"/>
  </r>
  <r>
    <x v="17"/>
    <x v="22"/>
    <s v="Hofdünger"/>
    <x v="0"/>
    <x v="5"/>
    <s v="BESTAETIGT (6)"/>
    <n v="5653.7999999999993"/>
    <n v="2617.3999999999996"/>
    <x v="47"/>
    <x v="7"/>
    <n v="5.6537999999999995"/>
    <n v="2.6173999999999995"/>
    <n v="0.35336249999999997"/>
    <n v="0.16358749999999997"/>
  </r>
  <r>
    <x v="17"/>
    <x v="22"/>
    <s v="Hofdünger"/>
    <x v="0"/>
    <x v="6"/>
    <s v="BESTAETIGT (6)"/>
    <n v="14441.109999999999"/>
    <n v="7149.36"/>
    <x v="60"/>
    <x v="7"/>
    <n v="14.441109999999998"/>
    <n v="7.1493599999999997"/>
    <n v="0.48137033333333329"/>
    <n v="0.238312"/>
  </r>
  <r>
    <x v="17"/>
    <x v="22"/>
    <s v="Hofdünger"/>
    <x v="1"/>
    <x v="0"/>
    <s v="BESTAETIGT (6)"/>
    <n v="4774"/>
    <n v="2101.0000000000005"/>
    <x v="21"/>
    <x v="7"/>
    <n v="4.774"/>
    <n v="2.1010000000000004"/>
    <n v="0.59675"/>
    <n v="0.26262500000000005"/>
  </r>
  <r>
    <x v="17"/>
    <x v="22"/>
    <s v="Hofdünger"/>
    <x v="1"/>
    <x v="8"/>
    <s v="BESTAETIGT (6)"/>
    <n v="939"/>
    <n v="469.5"/>
    <x v="18"/>
    <x v="7"/>
    <n v="0.93899999999999995"/>
    <n v="0.46949999999999997"/>
    <n v="0.18779999999999999"/>
    <n v="9.3899999999999997E-2"/>
  </r>
  <r>
    <x v="17"/>
    <x v="22"/>
    <s v="Hofdünger"/>
    <x v="1"/>
    <x v="18"/>
    <s v="BESTAETIGT (6)"/>
    <n v="310"/>
    <n v="240"/>
    <x v="13"/>
    <x v="7"/>
    <n v="0.31"/>
    <n v="0.24"/>
    <n v="0.31"/>
    <n v="0.24"/>
  </r>
  <r>
    <x v="17"/>
    <x v="22"/>
    <s v="Hofdünger"/>
    <x v="1"/>
    <x v="9"/>
    <s v="BESTAETIGT (6)"/>
    <n v="8346.36"/>
    <n v="6665.12"/>
    <x v="27"/>
    <x v="7"/>
    <n v="8.3463600000000007"/>
    <n v="6.6651199999999999"/>
    <n v="0.64202769230769241"/>
    <n v="0.51270153846153843"/>
  </r>
  <r>
    <x v="17"/>
    <x v="22"/>
    <s v="Hofdünger"/>
    <x v="1"/>
    <x v="11"/>
    <s v="BESTAETIGT (6)"/>
    <n v="2564.4900000000002"/>
    <n v="2059.27"/>
    <x v="27"/>
    <x v="7"/>
    <n v="2.5644900000000002"/>
    <n v="2.0592700000000002"/>
    <n v="0.19726846153846156"/>
    <n v="0.15840538461538461"/>
  </r>
  <r>
    <x v="17"/>
    <x v="22"/>
    <s v="Hofdünger"/>
    <x v="1"/>
    <x v="12"/>
    <s v="BESTAETIGT (6)"/>
    <n v="4490.3200000000015"/>
    <n v="2581.3999999999996"/>
    <x v="19"/>
    <x v="7"/>
    <n v="4.4903200000000014"/>
    <n v="2.5813999999999995"/>
    <n v="0.32073714285714294"/>
    <n v="0.18438571428571424"/>
  </r>
  <r>
    <x v="17"/>
    <x v="22"/>
    <s v="Hofdünger"/>
    <x v="1"/>
    <x v="1"/>
    <s v="BESTAETIGT (6)"/>
    <n v="4756.6000000000004"/>
    <n v="2154.75"/>
    <x v="21"/>
    <x v="7"/>
    <n v="4.7566000000000006"/>
    <n v="2.1547499999999999"/>
    <n v="0.59457500000000008"/>
    <n v="0.26934374999999999"/>
  </r>
  <r>
    <x v="17"/>
    <x v="22"/>
    <s v="Hofdünger"/>
    <x v="1"/>
    <x v="2"/>
    <s v="BESTAETIGT (6)"/>
    <n v="11347.320000000002"/>
    <n v="5152.0199999999995"/>
    <x v="23"/>
    <x v="7"/>
    <n v="11.347320000000002"/>
    <n v="5.1520199999999994"/>
    <n v="1.2608133333333336"/>
    <n v="0.57244666666666655"/>
  </r>
  <r>
    <x v="17"/>
    <x v="22"/>
    <s v="Hofdünger"/>
    <x v="1"/>
    <x v="4"/>
    <s v="BESTAETIGT (6)"/>
    <n v="546"/>
    <n v="490"/>
    <x v="13"/>
    <x v="7"/>
    <n v="0.54600000000000004"/>
    <n v="0.49"/>
    <n v="0.54600000000000004"/>
    <n v="0.49"/>
  </r>
  <r>
    <x v="17"/>
    <x v="22"/>
    <s v="Recyclingdünger"/>
    <x v="2"/>
    <x v="16"/>
    <s v="BESTAETIGT (6)"/>
    <n v="117341.17999999993"/>
    <n v="44169.240000000005"/>
    <x v="209"/>
    <x v="7"/>
    <n v="117.34117999999994"/>
    <n v="44.169240000000002"/>
    <n v="0.62085280423280387"/>
    <n v="0.23369968253968254"/>
  </r>
  <r>
    <x v="17"/>
    <x v="10"/>
    <s v="Hofdünger"/>
    <x v="0"/>
    <x v="0"/>
    <s v="BESTAETIGT (6)"/>
    <n v="4380.5599999999995"/>
    <n v="1226.82"/>
    <x v="7"/>
    <x v="7"/>
    <n v="4.3805599999999991"/>
    <n v="1.22682"/>
    <n v="1.4601866666666663"/>
    <n v="0.40894000000000003"/>
  </r>
  <r>
    <x v="17"/>
    <x v="10"/>
    <s v="Hofdünger"/>
    <x v="0"/>
    <x v="4"/>
    <s v="BESTAETIGT (6)"/>
    <n v="4250.3999999999996"/>
    <n v="1545.6"/>
    <x v="20"/>
    <x v="7"/>
    <n v="4.2504"/>
    <n v="1.5455999999999999"/>
    <n v="0.70840000000000003"/>
    <n v="0.2576"/>
  </r>
  <r>
    <x v="17"/>
    <x v="10"/>
    <s v="Hofdünger"/>
    <x v="0"/>
    <x v="6"/>
    <s v="BESTAETIGT (6)"/>
    <n v="1271"/>
    <n v="717.5"/>
    <x v="10"/>
    <x v="7"/>
    <n v="1.2709999999999999"/>
    <n v="0.71750000000000003"/>
    <n v="0.63549999999999995"/>
    <n v="0.35875000000000001"/>
  </r>
  <r>
    <x v="17"/>
    <x v="10"/>
    <s v="Hofdünger"/>
    <x v="1"/>
    <x v="4"/>
    <s v="BESTAETIGT (6)"/>
    <n v="1670.76"/>
    <n v="1499.4"/>
    <x v="10"/>
    <x v="7"/>
    <n v="1.67076"/>
    <n v="1.4994000000000001"/>
    <n v="0.83538000000000001"/>
    <n v="0.74970000000000003"/>
  </r>
  <r>
    <x v="17"/>
    <x v="10"/>
    <s v="Recyclingdünger"/>
    <x v="2"/>
    <x v="16"/>
    <s v="BESTAETIGT (6)"/>
    <n v="991.12000000000012"/>
    <n v="170.56"/>
    <x v="7"/>
    <x v="7"/>
    <n v="0.99112000000000011"/>
    <n v="0.17055999999999999"/>
    <n v="0.33037333333333335"/>
    <n v="5.6853333333333332E-2"/>
  </r>
  <r>
    <x v="17"/>
    <x v="12"/>
    <s v="Hofdünger"/>
    <x v="0"/>
    <x v="4"/>
    <s v="BESTAETIGT (6)"/>
    <n v="440"/>
    <n v="160"/>
    <x v="13"/>
    <x v="7"/>
    <n v="0.44"/>
    <n v="0.16"/>
    <n v="0.44"/>
    <n v="0.16"/>
  </r>
  <r>
    <x v="17"/>
    <x v="12"/>
    <s v="Hofdünger"/>
    <x v="1"/>
    <x v="0"/>
    <s v="BESTAETIGT (6)"/>
    <n v="434"/>
    <n v="191"/>
    <x v="13"/>
    <x v="7"/>
    <n v="0.434"/>
    <n v="0.191"/>
    <n v="0.434"/>
    <n v="0.191"/>
  </r>
  <r>
    <x v="17"/>
    <x v="12"/>
    <s v="Hofdünger"/>
    <x v="1"/>
    <x v="10"/>
    <s v="BESTAETIGT (6)"/>
    <n v="729"/>
    <n v="810"/>
    <x v="13"/>
    <x v="7"/>
    <n v="0.72899999999999998"/>
    <n v="0.81"/>
    <n v="0.72899999999999998"/>
    <n v="0.81"/>
  </r>
  <r>
    <x v="17"/>
    <x v="12"/>
    <s v="Hofdünger"/>
    <x v="1"/>
    <x v="11"/>
    <s v="BESTAETIGT (6)"/>
    <n v="102"/>
    <n v="75"/>
    <x v="13"/>
    <x v="7"/>
    <n v="0.10199999999999999"/>
    <n v="7.4999999999999997E-2"/>
    <n v="0.10199999999999999"/>
    <n v="7.4999999999999997E-2"/>
  </r>
  <r>
    <x v="17"/>
    <x v="12"/>
    <s v="Hofdünger"/>
    <x v="1"/>
    <x v="12"/>
    <s v="BESTAETIGT (6)"/>
    <n v="642.4"/>
    <n v="308"/>
    <x v="13"/>
    <x v="7"/>
    <n v="0.64239999999999997"/>
    <n v="0.308"/>
    <n v="0.64239999999999997"/>
    <n v="0.308"/>
  </r>
  <r>
    <x v="17"/>
    <x v="12"/>
    <s v="Recyclingdünger"/>
    <x v="2"/>
    <x v="16"/>
    <s v="BESTAETIGT (6)"/>
    <n v="16601.28"/>
    <n v="5735.159999999998"/>
    <x v="3"/>
    <x v="7"/>
    <n v="16.601279999999999"/>
    <n v="5.7351599999999978"/>
    <n v="0.51878999999999997"/>
    <n v="0.17922374999999993"/>
  </r>
  <r>
    <x v="18"/>
    <x v="4"/>
    <s v="Hofdünger"/>
    <x v="0"/>
    <x v="0"/>
    <s v="BESTAETIGT (6)"/>
    <n v="870"/>
    <n v="310"/>
    <x v="7"/>
    <x v="7"/>
    <n v="0.87"/>
    <n v="0.31"/>
    <n v="0.28999999999999998"/>
    <n v="0.10333333333333333"/>
  </r>
  <r>
    <x v="18"/>
    <x v="4"/>
    <s v="Hofdünger"/>
    <x v="0"/>
    <x v="1"/>
    <s v="BESTAETIGT (6)"/>
    <n v="450.9"/>
    <n v="186.3"/>
    <x v="10"/>
    <x v="7"/>
    <n v="0.45089999999999997"/>
    <n v="0.18630000000000002"/>
    <n v="0.22544999999999998"/>
    <n v="9.3150000000000011E-2"/>
  </r>
  <r>
    <x v="18"/>
    <x v="4"/>
    <s v="Hofdünger"/>
    <x v="0"/>
    <x v="4"/>
    <s v="BESTAETIGT (6)"/>
    <n v="102.5"/>
    <n v="43.75"/>
    <x v="13"/>
    <x v="7"/>
    <n v="0.10249999999999999"/>
    <n v="4.3749999999999997E-2"/>
    <n v="0.10249999999999999"/>
    <n v="4.3749999999999997E-2"/>
  </r>
  <r>
    <x v="18"/>
    <x v="4"/>
    <s v="Recyclingdünger"/>
    <x v="2"/>
    <x v="16"/>
    <s v="BESTAETIGT (6)"/>
    <n v="390"/>
    <n v="108"/>
    <x v="13"/>
    <x v="7"/>
    <n v="0.39"/>
    <n v="0.108"/>
    <n v="0.39"/>
    <n v="0.108"/>
  </r>
  <r>
    <x v="18"/>
    <x v="19"/>
    <s v="Hofdünger"/>
    <x v="0"/>
    <x v="0"/>
    <s v="BESTAETIGT (6)"/>
    <n v="3290"/>
    <n v="1081"/>
    <x v="18"/>
    <x v="7"/>
    <n v="3.29"/>
    <n v="1.081"/>
    <n v="0.65800000000000003"/>
    <n v="0.2162"/>
  </r>
  <r>
    <x v="18"/>
    <x v="6"/>
    <s v="Hofdünger"/>
    <x v="0"/>
    <x v="0"/>
    <s v="BESTAETIGT (6)"/>
    <n v="1848.75"/>
    <n v="658.75"/>
    <x v="20"/>
    <x v="7"/>
    <n v="1.8487499999999999"/>
    <n v="0.65874999999999995"/>
    <n v="0.30812499999999998"/>
    <n v="0.10979166666666666"/>
  </r>
  <r>
    <x v="18"/>
    <x v="6"/>
    <s v="Hofdünger"/>
    <x v="0"/>
    <x v="1"/>
    <s v="BESTAETIGT (6)"/>
    <n v="34.799999999999997"/>
    <n v="14.4"/>
    <x v="13"/>
    <x v="7"/>
    <n v="3.4799999999999998E-2"/>
    <n v="1.44E-2"/>
    <n v="3.4799999999999998E-2"/>
    <n v="1.44E-2"/>
  </r>
  <r>
    <x v="18"/>
    <x v="6"/>
    <s v="Hofdünger"/>
    <x v="0"/>
    <x v="3"/>
    <s v="BESTAETIGT (6)"/>
    <n v="1001.0999999999999"/>
    <n v="377.69999999999993"/>
    <x v="18"/>
    <x v="7"/>
    <n v="1.0010999999999999"/>
    <n v="0.37769999999999992"/>
    <n v="0.20021999999999998"/>
    <n v="7.5539999999999982E-2"/>
  </r>
  <r>
    <x v="18"/>
    <x v="6"/>
    <s v="Hofdünger"/>
    <x v="0"/>
    <x v="4"/>
    <s v="BESTAETIGT (6)"/>
    <n v="2798.1400000000003"/>
    <n v="1144.1500000000001"/>
    <x v="2"/>
    <x v="7"/>
    <n v="2.7981400000000005"/>
    <n v="1.14415"/>
    <n v="0.69953500000000013"/>
    <n v="0.2860375"/>
  </r>
  <r>
    <x v="18"/>
    <x v="6"/>
    <s v="Hofdünger"/>
    <x v="0"/>
    <x v="6"/>
    <s v="BESTAETIGT (6)"/>
    <n v="43.75"/>
    <n v="28"/>
    <x v="13"/>
    <x v="7"/>
    <n v="4.3749999999999997E-2"/>
    <n v="2.8000000000000001E-2"/>
    <n v="4.3749999999999997E-2"/>
    <n v="2.8000000000000001E-2"/>
  </r>
  <r>
    <x v="18"/>
    <x v="6"/>
    <s v="Hofdünger"/>
    <x v="1"/>
    <x v="12"/>
    <s v="BESTAETIGT (6)"/>
    <n v="150.04"/>
    <n v="137.97"/>
    <x v="13"/>
    <x v="7"/>
    <n v="0.15003999999999998"/>
    <n v="0.13797000000000001"/>
    <n v="0.15003999999999998"/>
    <n v="0.13797000000000001"/>
  </r>
  <r>
    <x v="18"/>
    <x v="6"/>
    <s v="Recyclingdünger"/>
    <x v="2"/>
    <x v="16"/>
    <s v="BESTAETIGT (6)"/>
    <n v="2112.5"/>
    <n v="585"/>
    <x v="10"/>
    <x v="7"/>
    <n v="2.1124999999999998"/>
    <n v="0.58499999999999996"/>
    <n v="1.0562499999999999"/>
    <n v="0.29249999999999998"/>
  </r>
  <r>
    <x v="18"/>
    <x v="8"/>
    <s v="Hofdünger"/>
    <x v="0"/>
    <x v="0"/>
    <s v="BESTAETIGT (6)"/>
    <n v="3955"/>
    <n v="1299.5"/>
    <x v="16"/>
    <x v="7"/>
    <n v="3.9550000000000001"/>
    <n v="1.2995000000000001"/>
    <n v="0.39550000000000002"/>
    <n v="0.12995000000000001"/>
  </r>
  <r>
    <x v="18"/>
    <x v="8"/>
    <s v="Hofdünger"/>
    <x v="0"/>
    <x v="1"/>
    <s v="BESTAETIGT (6)"/>
    <n v="118.8"/>
    <n v="48.6"/>
    <x v="13"/>
    <x v="7"/>
    <n v="0.1188"/>
    <n v="4.8600000000000004E-2"/>
    <n v="0.1188"/>
    <n v="4.8600000000000004E-2"/>
  </r>
  <r>
    <x v="18"/>
    <x v="8"/>
    <s v="Hofdünger"/>
    <x v="0"/>
    <x v="4"/>
    <s v="BESTAETIGT (6)"/>
    <n v="2080"/>
    <n v="817"/>
    <x v="20"/>
    <x v="7"/>
    <n v="2.08"/>
    <n v="0.81699999999999995"/>
    <n v="0.34666666666666668"/>
    <n v="0.13616666666666666"/>
  </r>
  <r>
    <x v="18"/>
    <x v="8"/>
    <s v="Hofdünger"/>
    <x v="0"/>
    <x v="6"/>
    <s v="BESTAETIGT (6)"/>
    <n v="1050"/>
    <n v="450"/>
    <x v="2"/>
    <x v="7"/>
    <n v="1.05"/>
    <n v="0.45"/>
    <n v="0.26250000000000001"/>
    <n v="0.1125"/>
  </r>
  <r>
    <x v="18"/>
    <x v="8"/>
    <s v="Hofdünger"/>
    <x v="1"/>
    <x v="12"/>
    <s v="BESTAETIGT (6)"/>
    <n v="849.87"/>
    <n v="381.15"/>
    <x v="13"/>
    <x v="7"/>
    <n v="0.84987000000000001"/>
    <n v="0.38114999999999999"/>
    <n v="0.84987000000000001"/>
    <n v="0.38114999999999999"/>
  </r>
  <r>
    <x v="18"/>
    <x v="9"/>
    <s v="Hofdünger"/>
    <x v="0"/>
    <x v="0"/>
    <s v="BESTAETIGT (6)"/>
    <n v="97042.13"/>
    <n v="35401.31"/>
    <x v="271"/>
    <x v="7"/>
    <n v="97.04213"/>
    <n v="35.401309999999995"/>
    <n v="0.33930814685314686"/>
    <n v="0.12378080419580417"/>
  </r>
  <r>
    <x v="18"/>
    <x v="9"/>
    <s v="Hofdünger"/>
    <x v="0"/>
    <x v="1"/>
    <s v="BESTAETIGT (6)"/>
    <n v="54240.449999999983"/>
    <n v="22495.720000000012"/>
    <x v="443"/>
    <x v="7"/>
    <n v="54.240449999999981"/>
    <n v="22.495720000000013"/>
    <n v="0.22790105042016798"/>
    <n v="9.4519831932773163E-2"/>
  </r>
  <r>
    <x v="18"/>
    <x v="9"/>
    <s v="Hofdünger"/>
    <x v="0"/>
    <x v="3"/>
    <s v="BESTAETIGT (6)"/>
    <n v="13551.54"/>
    <n v="6201.43"/>
    <x v="24"/>
    <x v="7"/>
    <n v="13.551540000000001"/>
    <n v="6.2014300000000002"/>
    <n v="0.27656204081632657"/>
    <n v="0.12655979591836736"/>
  </r>
  <r>
    <x v="18"/>
    <x v="9"/>
    <s v="Hofdünger"/>
    <x v="0"/>
    <x v="4"/>
    <s v="BESTAETIGT (6)"/>
    <n v="39113.260000000009"/>
    <n v="17899.740000000005"/>
    <x v="254"/>
    <x v="7"/>
    <n v="39.113260000000011"/>
    <n v="17.899740000000005"/>
    <n v="0.27739900709219867"/>
    <n v="0.1269485106382979"/>
  </r>
  <r>
    <x v="18"/>
    <x v="9"/>
    <s v="Hofdünger"/>
    <x v="0"/>
    <x v="6"/>
    <s v="BESTAETIGT (6)"/>
    <n v="40346.020000000011"/>
    <n v="18199.919999999998"/>
    <x v="229"/>
    <x v="7"/>
    <n v="40.34602000000001"/>
    <n v="18.199919999999999"/>
    <n v="0.23873384615384621"/>
    <n v="0.10769183431952661"/>
  </r>
  <r>
    <x v="18"/>
    <x v="9"/>
    <s v="Hofdünger"/>
    <x v="1"/>
    <x v="0"/>
    <s v="BESTAETIGT (6)"/>
    <n v="566.4"/>
    <n v="276.8"/>
    <x v="10"/>
    <x v="7"/>
    <n v="0.56640000000000001"/>
    <n v="0.27679999999999999"/>
    <n v="0.28320000000000001"/>
    <n v="0.1384"/>
  </r>
  <r>
    <x v="18"/>
    <x v="9"/>
    <s v="Hofdünger"/>
    <x v="1"/>
    <x v="8"/>
    <s v="BESTAETIGT (6)"/>
    <n v="144"/>
    <n v="72"/>
    <x v="18"/>
    <x v="7"/>
    <n v="0.14399999999999999"/>
    <n v="7.1999999999999995E-2"/>
    <n v="2.8799999999999999E-2"/>
    <n v="1.44E-2"/>
  </r>
  <r>
    <x v="18"/>
    <x v="9"/>
    <s v="Hofdünger"/>
    <x v="1"/>
    <x v="9"/>
    <s v="BESTAETIGT (6)"/>
    <n v="1108.8"/>
    <n v="897.6"/>
    <x v="21"/>
    <x v="7"/>
    <n v="1.1088"/>
    <n v="0.89760000000000006"/>
    <n v="0.1386"/>
    <n v="0.11220000000000001"/>
  </r>
  <r>
    <x v="18"/>
    <x v="9"/>
    <s v="Hofdünger"/>
    <x v="1"/>
    <x v="10"/>
    <s v="BESTAETIGT (6)"/>
    <n v="145"/>
    <n v="161.25"/>
    <x v="10"/>
    <x v="7"/>
    <n v="0.14499999999999999"/>
    <n v="0.16125"/>
    <n v="7.2499999999999995E-2"/>
    <n v="8.0625000000000002E-2"/>
  </r>
  <r>
    <x v="18"/>
    <x v="9"/>
    <s v="Hofdünger"/>
    <x v="1"/>
    <x v="11"/>
    <s v="BESTAETIGT (6)"/>
    <n v="1994.4"/>
    <n v="1365"/>
    <x v="28"/>
    <x v="7"/>
    <n v="1.9944000000000002"/>
    <n v="1.365"/>
    <n v="0.11080000000000001"/>
    <n v="7.5833333333333336E-2"/>
  </r>
  <r>
    <x v="18"/>
    <x v="9"/>
    <s v="Hofdünger"/>
    <x v="1"/>
    <x v="12"/>
    <s v="BESTAETIGT (6)"/>
    <n v="2218.4999999999995"/>
    <n v="1268.3999999999999"/>
    <x v="49"/>
    <x v="7"/>
    <n v="2.2184999999999997"/>
    <n v="1.2684"/>
    <n v="0.13049999999999998"/>
    <n v="7.461176470588235E-2"/>
  </r>
  <r>
    <x v="18"/>
    <x v="9"/>
    <s v="Hofdünger"/>
    <x v="1"/>
    <x v="1"/>
    <s v="BESTAETIGT (6)"/>
    <n v="4648.2699999999986"/>
    <n v="2763.5499999999997"/>
    <x v="103"/>
    <x v="7"/>
    <n v="4.6482699999999983"/>
    <n v="2.7635499999999995"/>
    <n v="0.12911861111111106"/>
    <n v="7.6765277777777766E-2"/>
  </r>
  <r>
    <x v="18"/>
    <x v="9"/>
    <s v="Hofdünger"/>
    <x v="1"/>
    <x v="2"/>
    <s v="BESTAETIGT (6)"/>
    <n v="1753.6499999999999"/>
    <n v="749.09000000000015"/>
    <x v="55"/>
    <x v="7"/>
    <n v="1.7536499999999999"/>
    <n v="0.74909000000000014"/>
    <n v="7.6245652173913034E-2"/>
    <n v="3.2569130434782614E-2"/>
  </r>
  <r>
    <x v="18"/>
    <x v="9"/>
    <s v="Hofdünger"/>
    <x v="1"/>
    <x v="14"/>
    <s v="BESTAETIGT (6)"/>
    <n v="590.4"/>
    <n v="266.39999999999998"/>
    <x v="7"/>
    <x v="7"/>
    <n v="0.59039999999999992"/>
    <n v="0.26639999999999997"/>
    <n v="0.19679999999999997"/>
    <n v="8.879999999999999E-2"/>
  </r>
  <r>
    <x v="18"/>
    <x v="9"/>
    <s v="Hofdünger"/>
    <x v="1"/>
    <x v="5"/>
    <s v="BESTAETIGT (6)"/>
    <n v="136.5"/>
    <n v="122.5"/>
    <x v="13"/>
    <x v="7"/>
    <n v="0.13650000000000001"/>
    <n v="0.1225"/>
    <n v="0.13650000000000001"/>
    <n v="0.1225"/>
  </r>
  <r>
    <x v="18"/>
    <x v="9"/>
    <s v="Recyclingdünger"/>
    <x v="2"/>
    <x v="16"/>
    <s v="BESTAETIGT (6)"/>
    <n v="14969.5"/>
    <n v="4145.3999999999996"/>
    <x v="22"/>
    <x v="7"/>
    <n v="14.9695"/>
    <n v="4.1453999999999995"/>
    <n v="0.59877999999999998"/>
    <n v="0.16581599999999999"/>
  </r>
  <r>
    <x v="18"/>
    <x v="9"/>
    <s v="(Leer)"/>
    <x v="4"/>
    <x v="23"/>
    <s v="BESTAETIGT (6)"/>
    <n v="1487.6999999999998"/>
    <n v="1238.0999999999999"/>
    <x v="21"/>
    <x v="7"/>
    <n v="1.4876999999999998"/>
    <n v="1.2381"/>
    <n v="0.18596249999999998"/>
    <n v="0.1547625"/>
  </r>
  <r>
    <x v="18"/>
    <x v="10"/>
    <s v="Hofdünger"/>
    <x v="1"/>
    <x v="9"/>
    <s v="BESTAETIGT (6)"/>
    <n v="336"/>
    <n v="272"/>
    <x v="13"/>
    <x v="7"/>
    <n v="0.33600000000000002"/>
    <n v="0.27200000000000002"/>
    <n v="0.33600000000000002"/>
    <n v="0.27200000000000002"/>
  </r>
  <r>
    <x v="18"/>
    <x v="23"/>
    <s v="Hofdünger"/>
    <x v="0"/>
    <x v="0"/>
    <s v="BESTAETIGT (6)"/>
    <n v="217.5"/>
    <n v="77.5"/>
    <x v="13"/>
    <x v="7"/>
    <n v="0.2175"/>
    <n v="7.7499999999999999E-2"/>
    <n v="0.2175"/>
    <n v="7.7499999999999999E-2"/>
  </r>
  <r>
    <x v="18"/>
    <x v="11"/>
    <s v="Hofdünger"/>
    <x v="0"/>
    <x v="0"/>
    <s v="BESTAETIGT (6)"/>
    <n v="1044"/>
    <n v="372"/>
    <x v="18"/>
    <x v="7"/>
    <n v="1.044"/>
    <n v="0.372"/>
    <n v="0.20880000000000001"/>
    <n v="7.4399999999999994E-2"/>
  </r>
  <r>
    <x v="18"/>
    <x v="11"/>
    <s v="Hofdünger"/>
    <x v="0"/>
    <x v="4"/>
    <s v="BESTAETIGT (6)"/>
    <n v="276"/>
    <n v="161"/>
    <x v="10"/>
    <x v="7"/>
    <n v="0.27600000000000002"/>
    <n v="0.161"/>
    <n v="0.13800000000000001"/>
    <n v="8.0500000000000002E-2"/>
  </r>
  <r>
    <x v="18"/>
    <x v="11"/>
    <s v="Hofdünger"/>
    <x v="0"/>
    <x v="6"/>
    <s v="BESTAETIGT (6)"/>
    <n v="351"/>
    <n v="180"/>
    <x v="13"/>
    <x v="7"/>
    <n v="0.35099999999999998"/>
    <n v="0.18"/>
    <n v="0.35099999999999998"/>
    <n v="0.18"/>
  </r>
  <r>
    <x v="18"/>
    <x v="11"/>
    <s v="Hofdünger"/>
    <x v="1"/>
    <x v="9"/>
    <s v="BESTAETIGT (6)"/>
    <n v="126"/>
    <n v="102"/>
    <x v="10"/>
    <x v="7"/>
    <n v="0.126"/>
    <n v="0.10199999999999999"/>
    <n v="6.3E-2"/>
    <n v="5.0999999999999997E-2"/>
  </r>
  <r>
    <x v="18"/>
    <x v="11"/>
    <s v="Recyclingdünger"/>
    <x v="2"/>
    <x v="16"/>
    <s v="BESTAETIGT (6)"/>
    <n v="1509"/>
    <n v="530"/>
    <x v="2"/>
    <x v="7"/>
    <n v="1.5089999999999999"/>
    <n v="0.53"/>
    <n v="0.37724999999999997"/>
    <n v="0.13250000000000001"/>
  </r>
  <r>
    <x v="18"/>
    <x v="12"/>
    <s v="Hofdünger"/>
    <x v="0"/>
    <x v="0"/>
    <s v="BESTAETIGT (6)"/>
    <n v="4919.25"/>
    <n v="1637.45"/>
    <x v="7"/>
    <x v="7"/>
    <n v="4.9192499999999999"/>
    <n v="1.6374500000000001"/>
    <n v="1.63975"/>
    <n v="0.54581666666666673"/>
  </r>
  <r>
    <x v="18"/>
    <x v="12"/>
    <s v="Hofdünger"/>
    <x v="0"/>
    <x v="1"/>
    <s v="BESTAETIGT (6)"/>
    <n v="614"/>
    <n v="252"/>
    <x v="7"/>
    <x v="7"/>
    <n v="0.61399999999999999"/>
    <n v="0.252"/>
    <n v="0.20466666666666666"/>
    <n v="8.4000000000000005E-2"/>
  </r>
  <r>
    <x v="18"/>
    <x v="12"/>
    <s v="Hofdünger"/>
    <x v="0"/>
    <x v="6"/>
    <s v="BESTAETIGT (6)"/>
    <n v="2824"/>
    <n v="1252"/>
    <x v="20"/>
    <x v="7"/>
    <n v="2.8239999999999998"/>
    <n v="1.252"/>
    <n v="0.47066666666666662"/>
    <n v="0.20866666666666667"/>
  </r>
  <r>
    <x v="18"/>
    <x v="12"/>
    <s v="Hofdünger"/>
    <x v="1"/>
    <x v="9"/>
    <s v="BESTAETIGT (6)"/>
    <n v="504"/>
    <n v="408"/>
    <x v="10"/>
    <x v="7"/>
    <n v="0.504"/>
    <n v="0.40799999999999997"/>
    <n v="0.252"/>
    <n v="0.20399999999999999"/>
  </r>
  <r>
    <x v="18"/>
    <x v="12"/>
    <s v="Hofdünger"/>
    <x v="1"/>
    <x v="5"/>
    <s v="BESTAETIGT (6)"/>
    <n v="627.90000000000009"/>
    <n v="563.5"/>
    <x v="10"/>
    <x v="7"/>
    <n v="0.62790000000000012"/>
    <n v="0.5635"/>
    <n v="0.31395000000000006"/>
    <n v="0.28175"/>
  </r>
  <r>
    <x v="19"/>
    <x v="3"/>
    <s v="Recyclingdünger"/>
    <x v="2"/>
    <x v="16"/>
    <s v="BESTAETIGT (6)"/>
    <n v="232.44"/>
    <n v="3.2"/>
    <x v="10"/>
    <x v="7"/>
    <n v="0.23244000000000001"/>
    <n v="3.2000000000000002E-3"/>
    <n v="0.11622"/>
    <n v="1.6000000000000001E-3"/>
  </r>
  <r>
    <x v="19"/>
    <x v="4"/>
    <s v="Hofdünger"/>
    <x v="1"/>
    <x v="9"/>
    <s v="BESTAETIGT (6)"/>
    <n v="157.75"/>
    <n v="127.7"/>
    <x v="13"/>
    <x v="7"/>
    <n v="0.15775"/>
    <n v="0.12770000000000001"/>
    <n v="0.15775"/>
    <n v="0.12770000000000001"/>
  </r>
  <r>
    <x v="19"/>
    <x v="4"/>
    <s v="Recyclingdünger"/>
    <x v="2"/>
    <x v="16"/>
    <s v="BESTAETIGT (6)"/>
    <n v="7373.7800000000007"/>
    <n v="101.88"/>
    <x v="51"/>
    <x v="7"/>
    <n v="7.3737800000000009"/>
    <n v="0.10188"/>
    <n v="0.6144816666666667"/>
    <n v="8.4899999999999993E-3"/>
  </r>
  <r>
    <x v="19"/>
    <x v="7"/>
    <s v="Hofdünger"/>
    <x v="0"/>
    <x v="1"/>
    <s v="BESTAETIGT (6)"/>
    <n v="82.5"/>
    <n v="33.75"/>
    <x v="7"/>
    <x v="7"/>
    <n v="8.2500000000000004E-2"/>
    <n v="3.3750000000000002E-2"/>
    <n v="2.75E-2"/>
    <n v="1.1250000000000001E-2"/>
  </r>
  <r>
    <x v="19"/>
    <x v="7"/>
    <s v="Hofdünger"/>
    <x v="0"/>
    <x v="4"/>
    <s v="BESTAETIGT (6)"/>
    <n v="450"/>
    <n v="180"/>
    <x v="10"/>
    <x v="7"/>
    <n v="0.45"/>
    <n v="0.18"/>
    <n v="0.22500000000000001"/>
    <n v="0.09"/>
  </r>
  <r>
    <x v="19"/>
    <x v="7"/>
    <s v="Hofdünger"/>
    <x v="0"/>
    <x v="5"/>
    <s v="BESTAETIGT (6)"/>
    <n v="5070.05"/>
    <n v="2358.6"/>
    <x v="45"/>
    <x v="7"/>
    <n v="5.0700500000000002"/>
    <n v="2.3586"/>
    <n v="0.14485857142857142"/>
    <n v="6.7388571428571423E-2"/>
  </r>
  <r>
    <x v="19"/>
    <x v="7"/>
    <s v="Hofdünger"/>
    <x v="0"/>
    <x v="6"/>
    <s v="BESTAETIGT (6)"/>
    <n v="243.75"/>
    <n v="104"/>
    <x v="13"/>
    <x v="7"/>
    <n v="0.24374999999999999"/>
    <n v="0.104"/>
    <n v="0.24374999999999999"/>
    <n v="0.104"/>
  </r>
  <r>
    <x v="19"/>
    <x v="1"/>
    <s v="Hofdünger"/>
    <x v="0"/>
    <x v="0"/>
    <s v="BESTAETIGT (6)"/>
    <n v="73.17"/>
    <n v="28.62"/>
    <x v="13"/>
    <x v="7"/>
    <n v="7.3169999999999999E-2"/>
    <n v="2.862E-2"/>
    <n v="7.3169999999999999E-2"/>
    <n v="2.862E-2"/>
  </r>
  <r>
    <x v="19"/>
    <x v="1"/>
    <s v="Hofdünger"/>
    <x v="0"/>
    <x v="1"/>
    <s v="BESTAETIGT (6)"/>
    <n v="1344.1100000000001"/>
    <n v="627.59999999999991"/>
    <x v="18"/>
    <x v="7"/>
    <n v="1.3441100000000001"/>
    <n v="0.62759999999999994"/>
    <n v="0.26882200000000001"/>
    <n v="0.12551999999999999"/>
  </r>
  <r>
    <x v="19"/>
    <x v="5"/>
    <s v="Recyclingdünger"/>
    <x v="2"/>
    <x v="16"/>
    <s v="BESTAETIGT (6)"/>
    <n v="115.44"/>
    <n v="1.59"/>
    <x v="13"/>
    <x v="7"/>
    <n v="0.11544"/>
    <n v="1.5900000000000001E-3"/>
    <n v="0.11544"/>
    <n v="1.5900000000000001E-3"/>
  </r>
  <r>
    <x v="19"/>
    <x v="14"/>
    <s v="Recyclingdünger"/>
    <x v="2"/>
    <x v="16"/>
    <s v="BESTAETIGT (6)"/>
    <n v="1039.42"/>
    <n v="14.349999999999998"/>
    <x v="20"/>
    <x v="7"/>
    <n v="1.03942"/>
    <n v="1.4349999999999998E-2"/>
    <n v="0.17323666666666668"/>
    <n v="2.3916666666666665E-3"/>
  </r>
  <r>
    <x v="19"/>
    <x v="17"/>
    <s v="Hofdünger"/>
    <x v="0"/>
    <x v="1"/>
    <s v="BESTAETIGT (6)"/>
    <n v="390.05"/>
    <n v="161.4"/>
    <x v="13"/>
    <x v="7"/>
    <n v="0.39005000000000001"/>
    <n v="0.16140000000000002"/>
    <n v="0.39005000000000001"/>
    <n v="0.16140000000000002"/>
  </r>
  <r>
    <x v="19"/>
    <x v="17"/>
    <s v="Hofdünger"/>
    <x v="0"/>
    <x v="4"/>
    <s v="BESTAETIGT (6)"/>
    <n v="326.7"/>
    <n v="154"/>
    <x v="10"/>
    <x v="7"/>
    <n v="0.32669999999999999"/>
    <n v="0.154"/>
    <n v="0.16335"/>
    <n v="7.6999999999999999E-2"/>
  </r>
  <r>
    <x v="19"/>
    <x v="17"/>
    <s v="Hofdünger"/>
    <x v="0"/>
    <x v="6"/>
    <s v="BESTAETIGT (6)"/>
    <n v="195.25"/>
    <n v="82.5"/>
    <x v="13"/>
    <x v="7"/>
    <n v="0.19525000000000001"/>
    <n v="8.2500000000000004E-2"/>
    <n v="0.19525000000000001"/>
    <n v="8.2500000000000004E-2"/>
  </r>
  <r>
    <x v="19"/>
    <x v="17"/>
    <s v="Recyclingdünger"/>
    <x v="2"/>
    <x v="16"/>
    <s v="BESTAETIGT (6)"/>
    <n v="903.41"/>
    <n v="12.48"/>
    <x v="10"/>
    <x v="7"/>
    <n v="0.90340999999999994"/>
    <n v="1.248E-2"/>
    <n v="0.45170499999999997"/>
    <n v="6.2399999999999999E-3"/>
  </r>
  <r>
    <x v="19"/>
    <x v="8"/>
    <s v="Hofdünger"/>
    <x v="0"/>
    <x v="0"/>
    <s v="BESTAETIGT (6)"/>
    <n v="2280.7600000000002"/>
    <n v="1140.3800000000001"/>
    <x v="2"/>
    <x v="7"/>
    <n v="2.2807600000000003"/>
    <n v="1.1403800000000002"/>
    <n v="0.57019000000000009"/>
    <n v="0.28509500000000004"/>
  </r>
  <r>
    <x v="19"/>
    <x v="8"/>
    <s v="Hofdünger"/>
    <x v="0"/>
    <x v="1"/>
    <s v="BESTAETIGT (6)"/>
    <n v="3837.8199999999997"/>
    <n v="1617.2900000000002"/>
    <x v="47"/>
    <x v="7"/>
    <n v="3.8378199999999998"/>
    <n v="1.6172900000000001"/>
    <n v="0.23986374999999999"/>
    <n v="0.10108062500000001"/>
  </r>
  <r>
    <x v="19"/>
    <x v="8"/>
    <s v="Hofdünger"/>
    <x v="0"/>
    <x v="3"/>
    <s v="BESTAETIGT (6)"/>
    <n v="700.9"/>
    <n v="410"/>
    <x v="10"/>
    <x v="7"/>
    <n v="0.70089999999999997"/>
    <n v="0.41"/>
    <n v="0.35044999999999998"/>
    <n v="0.20499999999999999"/>
  </r>
  <r>
    <x v="19"/>
    <x v="8"/>
    <s v="Hofdünger"/>
    <x v="0"/>
    <x v="4"/>
    <s v="BESTAETIGT (6)"/>
    <n v="19901.439999999995"/>
    <n v="8912.26"/>
    <x v="276"/>
    <x v="7"/>
    <n v="19.901439999999994"/>
    <n v="8.9122599999999998"/>
    <n v="0.22361168539325835"/>
    <n v="0.10013775280898876"/>
  </r>
  <r>
    <x v="19"/>
    <x v="8"/>
    <s v="Hofdünger"/>
    <x v="0"/>
    <x v="5"/>
    <s v="BESTAETIGT (6)"/>
    <n v="10318.320000000002"/>
    <n v="5531.52"/>
    <x v="68"/>
    <x v="7"/>
    <n v="10.318320000000002"/>
    <n v="5.5315200000000004"/>
    <n v="0.23450727272727276"/>
    <n v="0.12571636363636365"/>
  </r>
  <r>
    <x v="19"/>
    <x v="8"/>
    <s v="Hofdünger"/>
    <x v="0"/>
    <x v="6"/>
    <s v="BESTAETIGT (6)"/>
    <n v="9902.25"/>
    <n v="4370.8999999999996"/>
    <x v="152"/>
    <x v="7"/>
    <n v="9.9022500000000004"/>
    <n v="4.3708999999999998"/>
    <n v="0.24151829268292685"/>
    <n v="0.10660731707317073"/>
  </r>
  <r>
    <x v="19"/>
    <x v="8"/>
    <s v="Hofdünger"/>
    <x v="1"/>
    <x v="0"/>
    <s v="BESTAETIGT (6)"/>
    <n v="72"/>
    <n v="42"/>
    <x v="10"/>
    <x v="7"/>
    <n v="7.1999999999999995E-2"/>
    <n v="4.2000000000000003E-2"/>
    <n v="3.5999999999999997E-2"/>
    <n v="2.1000000000000001E-2"/>
  </r>
  <r>
    <x v="19"/>
    <x v="8"/>
    <s v="Hofdünger"/>
    <x v="1"/>
    <x v="9"/>
    <s v="BESTAETIGT (6)"/>
    <n v="356"/>
    <n v="282"/>
    <x v="10"/>
    <x v="7"/>
    <n v="0.35599999999999998"/>
    <n v="0.28199999999999997"/>
    <n v="0.17799999999999999"/>
    <n v="0.14099999999999999"/>
  </r>
  <r>
    <x v="19"/>
    <x v="8"/>
    <s v="Hofdünger"/>
    <x v="1"/>
    <x v="12"/>
    <s v="BESTAETIGT (6)"/>
    <n v="696.92"/>
    <n v="411.39"/>
    <x v="7"/>
    <x v="7"/>
    <n v="0.69691999999999998"/>
    <n v="0.41138999999999998"/>
    <n v="0.23230666666666666"/>
    <n v="0.13713"/>
  </r>
  <r>
    <x v="19"/>
    <x v="8"/>
    <s v="Hofdünger"/>
    <x v="1"/>
    <x v="15"/>
    <s v="BESTAETIGT (6)"/>
    <n v="1484"/>
    <n v="1219"/>
    <x v="10"/>
    <x v="7"/>
    <n v="1.484"/>
    <n v="1.2190000000000001"/>
    <n v="0.74199999999999999"/>
    <n v="0.60950000000000004"/>
  </r>
  <r>
    <x v="19"/>
    <x v="8"/>
    <s v="Recyclingdünger"/>
    <x v="2"/>
    <x v="16"/>
    <s v="BESTAETIGT (6)"/>
    <n v="7035.21"/>
    <n v="1315.7400000000002"/>
    <x v="34"/>
    <x v="7"/>
    <n v="7.0352100000000002"/>
    <n v="1.3157400000000001"/>
    <n v="0.14656687500000001"/>
    <n v="2.7411250000000002E-2"/>
  </r>
  <r>
    <x v="19"/>
    <x v="8"/>
    <s v="(Leer)"/>
    <x v="4"/>
    <x v="23"/>
    <s v="BESTAETIGT (6)"/>
    <n v="593.70000000000005"/>
    <n v="375.8"/>
    <x v="2"/>
    <x v="7"/>
    <n v="0.59370000000000001"/>
    <n v="0.37580000000000002"/>
    <n v="0.148425"/>
    <n v="9.3950000000000006E-2"/>
  </r>
  <r>
    <x v="19"/>
    <x v="22"/>
    <s v="Hofdünger"/>
    <x v="0"/>
    <x v="0"/>
    <s v="BESTAETIGT (6)"/>
    <n v="948.5"/>
    <n v="371"/>
    <x v="13"/>
    <x v="7"/>
    <n v="0.94850000000000001"/>
    <n v="0.371"/>
    <n v="0.94850000000000001"/>
    <n v="0.371"/>
  </r>
  <r>
    <x v="19"/>
    <x v="22"/>
    <s v="Hofdünger"/>
    <x v="0"/>
    <x v="1"/>
    <s v="BESTAETIGT (6)"/>
    <n v="3292"/>
    <n v="1360.5"/>
    <x v="16"/>
    <x v="7"/>
    <n v="3.2919999999999998"/>
    <n v="1.3605"/>
    <n v="0.32919999999999999"/>
    <n v="0.13605"/>
  </r>
  <r>
    <x v="19"/>
    <x v="22"/>
    <s v="Hofdünger"/>
    <x v="0"/>
    <x v="2"/>
    <s v="BESTAETIGT (6)"/>
    <n v="525.21"/>
    <n v="206.79000000000002"/>
    <x v="10"/>
    <x v="7"/>
    <n v="0.52521000000000007"/>
    <n v="0.20679000000000003"/>
    <n v="0.26260500000000003"/>
    <n v="0.10339500000000001"/>
  </r>
  <r>
    <x v="19"/>
    <x v="22"/>
    <s v="Hofdünger"/>
    <x v="0"/>
    <x v="3"/>
    <s v="BESTAETIGT (6)"/>
    <n v="254.1"/>
    <n v="117.15"/>
    <x v="13"/>
    <x v="7"/>
    <n v="0.25409999999999999"/>
    <n v="0.11715"/>
    <n v="0.25409999999999999"/>
    <n v="0.11715"/>
  </r>
  <r>
    <x v="19"/>
    <x v="22"/>
    <s v="Hofdünger"/>
    <x v="0"/>
    <x v="4"/>
    <s v="BESTAETIGT (6)"/>
    <n v="3331.4800000000005"/>
    <n v="1382.12"/>
    <x v="15"/>
    <x v="7"/>
    <n v="3.3314800000000004"/>
    <n v="1.3821199999999998"/>
    <n v="0.47592571428571434"/>
    <n v="0.19744571428571425"/>
  </r>
  <r>
    <x v="19"/>
    <x v="22"/>
    <s v="Hofdünger"/>
    <x v="0"/>
    <x v="6"/>
    <s v="BESTAETIGT (6)"/>
    <n v="1845.5"/>
    <n v="805.8"/>
    <x v="10"/>
    <x v="7"/>
    <n v="1.8454999999999999"/>
    <n v="0.80579999999999996"/>
    <n v="0.92274999999999996"/>
    <n v="0.40289999999999998"/>
  </r>
  <r>
    <x v="19"/>
    <x v="22"/>
    <s v="Hofdünger"/>
    <x v="1"/>
    <x v="9"/>
    <s v="BESTAETIGT (6)"/>
    <n v="672"/>
    <n v="607"/>
    <x v="10"/>
    <x v="7"/>
    <n v="0.67200000000000004"/>
    <n v="0.60699999999999998"/>
    <n v="0.33600000000000002"/>
    <n v="0.30349999999999999"/>
  </r>
  <r>
    <x v="19"/>
    <x v="22"/>
    <s v="Hofdünger"/>
    <x v="1"/>
    <x v="12"/>
    <s v="BESTAETIGT (6)"/>
    <n v="1260"/>
    <n v="720"/>
    <x v="2"/>
    <x v="7"/>
    <n v="1.26"/>
    <n v="0.72"/>
    <n v="0.315"/>
    <n v="0.18"/>
  </r>
  <r>
    <x v="19"/>
    <x v="22"/>
    <s v="Hofdünger"/>
    <x v="1"/>
    <x v="15"/>
    <s v="BESTAETIGT (6)"/>
    <n v="840"/>
    <n v="690"/>
    <x v="10"/>
    <x v="7"/>
    <n v="0.84"/>
    <n v="0.69"/>
    <n v="0.42"/>
    <n v="0.34499999999999997"/>
  </r>
  <r>
    <x v="19"/>
    <x v="22"/>
    <s v="Recyclingdünger"/>
    <x v="2"/>
    <x v="16"/>
    <s v="BESTAETIGT (6)"/>
    <n v="14225.460000000001"/>
    <n v="1961.2099999999998"/>
    <x v="8"/>
    <x v="7"/>
    <n v="14.225460000000002"/>
    <n v="1.9612099999999999"/>
    <n v="0.74870842105263169"/>
    <n v="0.10322157894736841"/>
  </r>
  <r>
    <x v="19"/>
    <x v="22"/>
    <s v="(Leer)"/>
    <x v="4"/>
    <x v="23"/>
    <s v="BESTAETIGT (6)"/>
    <n v="240"/>
    <n v="208"/>
    <x v="13"/>
    <x v="7"/>
    <n v="0.24"/>
    <n v="0.20799999999999999"/>
    <n v="0.24"/>
    <n v="0.20799999999999999"/>
  </r>
  <r>
    <x v="19"/>
    <x v="10"/>
    <s v="Hofdünger"/>
    <x v="0"/>
    <x v="0"/>
    <s v="BESTAETIGT (6)"/>
    <n v="216816.11999999991"/>
    <n v="93595.26"/>
    <x v="444"/>
    <x v="7"/>
    <n v="216.8161199999999"/>
    <n v="93.595259999999996"/>
    <n v="0.68181169811320719"/>
    <n v="0.29432471698113205"/>
  </r>
  <r>
    <x v="19"/>
    <x v="10"/>
    <s v="Hofdünger"/>
    <x v="0"/>
    <x v="1"/>
    <s v="BESTAETIGT (6)"/>
    <n v="181610.88999999996"/>
    <n v="76153.69"/>
    <x v="312"/>
    <x v="7"/>
    <n v="181.61088999999996"/>
    <n v="76.153689999999997"/>
    <n v="0.29530226016260153"/>
    <n v="0.12382713821138211"/>
  </r>
  <r>
    <x v="19"/>
    <x v="10"/>
    <s v="Hofdünger"/>
    <x v="0"/>
    <x v="2"/>
    <s v="BESTAETIGT (6)"/>
    <n v="7782.98"/>
    <n v="3025.8199999999997"/>
    <x v="76"/>
    <x v="7"/>
    <n v="7.7829799999999993"/>
    <n v="3.0258199999999995"/>
    <n v="0.22891117647058823"/>
    <n v="8.899470588235292E-2"/>
  </r>
  <r>
    <x v="19"/>
    <x v="10"/>
    <s v="Hofdünger"/>
    <x v="0"/>
    <x v="3"/>
    <s v="BESTAETIGT (6)"/>
    <n v="67786.13"/>
    <n v="32293.339999999997"/>
    <x v="445"/>
    <x v="7"/>
    <n v="67.78613"/>
    <n v="32.293339999999993"/>
    <n v="0.56963134453781517"/>
    <n v="0.27137260504201677"/>
  </r>
  <r>
    <x v="19"/>
    <x v="10"/>
    <s v="Hofdünger"/>
    <x v="0"/>
    <x v="4"/>
    <s v="BESTAETIGT (6)"/>
    <n v="428885.38000000012"/>
    <n v="186086.33999999973"/>
    <x v="446"/>
    <x v="7"/>
    <n v="428.88538000000011"/>
    <n v="186.08633999999972"/>
    <n v="0.30944111111111117"/>
    <n v="0.13426142857142837"/>
  </r>
  <r>
    <x v="19"/>
    <x v="10"/>
    <s v="Hofdünger"/>
    <x v="0"/>
    <x v="5"/>
    <s v="BESTAETIGT (6)"/>
    <n v="120094.17000000007"/>
    <n v="65925.500000000058"/>
    <x v="261"/>
    <x v="7"/>
    <n v="120.09417000000008"/>
    <n v="65.925500000000056"/>
    <n v="0.25716096359743057"/>
    <n v="0.14116809421841553"/>
  </r>
  <r>
    <x v="19"/>
    <x v="10"/>
    <s v="Hofdünger"/>
    <x v="0"/>
    <x v="6"/>
    <s v="BESTAETIGT (6)"/>
    <n v="237341.21999999983"/>
    <n v="115430.39000000001"/>
    <x v="447"/>
    <x v="7"/>
    <n v="237.34121999999982"/>
    <n v="115.43039000000002"/>
    <n v="0.31519418326693205"/>
    <n v="0.15329401062417"/>
  </r>
  <r>
    <x v="19"/>
    <x v="10"/>
    <s v="Hofdünger"/>
    <x v="1"/>
    <x v="0"/>
    <s v="BESTAETIGT (6)"/>
    <n v="2069.9000000000005"/>
    <n v="2066"/>
    <x v="11"/>
    <x v="7"/>
    <n v="2.0699000000000005"/>
    <n v="2.0659999999999998"/>
    <n v="0.13799333333333336"/>
    <n v="0.13773333333333332"/>
  </r>
  <r>
    <x v="19"/>
    <x v="10"/>
    <s v="Hofdünger"/>
    <x v="1"/>
    <x v="8"/>
    <s v="BESTAETIGT (6)"/>
    <n v="5125.75"/>
    <n v="2432.0200000000004"/>
    <x v="55"/>
    <x v="7"/>
    <n v="5.12575"/>
    <n v="2.4320200000000005"/>
    <n v="0.22285869565217392"/>
    <n v="0.10574000000000003"/>
  </r>
  <r>
    <x v="19"/>
    <x v="10"/>
    <s v="Hofdünger"/>
    <x v="1"/>
    <x v="18"/>
    <s v="BESTAETIGT (6)"/>
    <n v="105.4"/>
    <n v="81.599999999999994"/>
    <x v="13"/>
    <x v="7"/>
    <n v="0.10540000000000001"/>
    <n v="8.1599999999999992E-2"/>
    <n v="0.10540000000000001"/>
    <n v="8.1599999999999992E-2"/>
  </r>
  <r>
    <x v="19"/>
    <x v="10"/>
    <s v="Hofdünger"/>
    <x v="1"/>
    <x v="9"/>
    <s v="BESTAETIGT (6)"/>
    <n v="57405.799999999981"/>
    <n v="43930.69"/>
    <x v="445"/>
    <x v="7"/>
    <n v="57.405799999999978"/>
    <n v="43.930690000000006"/>
    <n v="0.48240168067226874"/>
    <n v="0.369165462184874"/>
  </r>
  <r>
    <x v="19"/>
    <x v="10"/>
    <s v="Hofdünger"/>
    <x v="1"/>
    <x v="10"/>
    <s v="BESTAETIGT (6)"/>
    <n v="10112.719999999999"/>
    <n v="9404.15"/>
    <x v="59"/>
    <x v="7"/>
    <n v="10.112719999999999"/>
    <n v="9.4041499999999996"/>
    <n v="0.34871448275862066"/>
    <n v="0.32428103448275858"/>
  </r>
  <r>
    <x v="19"/>
    <x v="10"/>
    <s v="Hofdünger"/>
    <x v="1"/>
    <x v="11"/>
    <s v="BESTAETIGT (6)"/>
    <n v="11180.739999999996"/>
    <n v="7752.44"/>
    <x v="58"/>
    <x v="7"/>
    <n v="11.180739999999997"/>
    <n v="7.75244"/>
    <n v="0.17469906249999995"/>
    <n v="0.121131875"/>
  </r>
  <r>
    <x v="19"/>
    <x v="10"/>
    <s v="Hofdünger"/>
    <x v="1"/>
    <x v="12"/>
    <s v="BESTAETIGT (6)"/>
    <n v="55956.939999999995"/>
    <n v="28478.44999999999"/>
    <x v="164"/>
    <x v="7"/>
    <n v="55.956939999999996"/>
    <n v="28.478449999999988"/>
    <n v="0.37057576158940397"/>
    <n v="0.18859900662251647"/>
  </r>
  <r>
    <x v="19"/>
    <x v="10"/>
    <s v="Hofdünger"/>
    <x v="1"/>
    <x v="1"/>
    <s v="BESTAETIGT (6)"/>
    <n v="8104.2599999999966"/>
    <n v="4122.6399999999994"/>
    <x v="244"/>
    <x v="7"/>
    <n v="8.1042599999999965"/>
    <n v="4.1226399999999996"/>
    <n v="0.14735018181818174"/>
    <n v="7.4957090909090904E-2"/>
  </r>
  <r>
    <x v="19"/>
    <x v="10"/>
    <s v="Hofdünger"/>
    <x v="1"/>
    <x v="2"/>
    <s v="BESTAETIGT (6)"/>
    <n v="3511.3500000000004"/>
    <n v="1499.9099999999999"/>
    <x v="16"/>
    <x v="7"/>
    <n v="3.5113500000000002"/>
    <n v="1.4999099999999999"/>
    <n v="0.35113500000000003"/>
    <n v="0.14999099999999999"/>
  </r>
  <r>
    <x v="19"/>
    <x v="10"/>
    <s v="Hofdünger"/>
    <x v="1"/>
    <x v="14"/>
    <s v="BESTAETIGT (6)"/>
    <n v="2570.2199999999998"/>
    <n v="1246.6600000000001"/>
    <x v="19"/>
    <x v="7"/>
    <n v="2.5702199999999999"/>
    <n v="1.2466600000000001"/>
    <n v="0.18358714285714287"/>
    <n v="8.9047142857142866E-2"/>
  </r>
  <r>
    <x v="19"/>
    <x v="10"/>
    <s v="Hofdünger"/>
    <x v="1"/>
    <x v="5"/>
    <s v="BESTAETIGT (6)"/>
    <n v="573.30000000000007"/>
    <n v="514.5"/>
    <x v="10"/>
    <x v="7"/>
    <n v="0.57330000000000003"/>
    <n v="0.51449999999999996"/>
    <n v="0.28665000000000002"/>
    <n v="0.25724999999999998"/>
  </r>
  <r>
    <x v="19"/>
    <x v="10"/>
    <s v="Hofdünger"/>
    <x v="1"/>
    <x v="15"/>
    <s v="BESTAETIGT (6)"/>
    <n v="13721.88"/>
    <n v="11271.54"/>
    <x v="27"/>
    <x v="7"/>
    <n v="13.721879999999999"/>
    <n v="11.271540000000002"/>
    <n v="1.0555292307692308"/>
    <n v="0.86704153846153864"/>
  </r>
  <r>
    <x v="19"/>
    <x v="10"/>
    <s v="Hofdünger"/>
    <x v="1"/>
    <x v="17"/>
    <s v="BESTAETIGT (6)"/>
    <n v="1944"/>
    <n v="648"/>
    <x v="20"/>
    <x v="7"/>
    <n v="1.944"/>
    <n v="0.64800000000000002"/>
    <n v="0.32400000000000001"/>
    <n v="0.108"/>
  </r>
  <r>
    <x v="19"/>
    <x v="10"/>
    <s v="Recyclingdünger"/>
    <x v="2"/>
    <x v="16"/>
    <s v="BESTAETIGT (6)"/>
    <n v="107568.05999999998"/>
    <n v="45010.98000000001"/>
    <x v="298"/>
    <x v="7"/>
    <n v="107.56805999999999"/>
    <n v="45.010980000000011"/>
    <n v="0.4013733582089552"/>
    <n v="0.16795141791044779"/>
  </r>
  <r>
    <x v="19"/>
    <x v="10"/>
    <s v="(Leer)"/>
    <x v="4"/>
    <x v="23"/>
    <s v="BESTAETIGT (6)"/>
    <n v="43395.089999999989"/>
    <n v="35345.050000000003"/>
    <x v="339"/>
    <x v="7"/>
    <n v="43.395089999999989"/>
    <n v="35.345050000000001"/>
    <n v="0.40556158878504661"/>
    <n v="0.33032757009345792"/>
  </r>
  <r>
    <x v="19"/>
    <x v="12"/>
    <s v="Hofdünger"/>
    <x v="0"/>
    <x v="0"/>
    <s v="BESTAETIGT (6)"/>
    <n v="11120.94"/>
    <n v="4635.0599999999986"/>
    <x v="31"/>
    <x v="7"/>
    <n v="11.120940000000001"/>
    <n v="4.6350599999999984"/>
    <n v="0.3971764285714286"/>
    <n v="0.1655378571428571"/>
  </r>
  <r>
    <x v="19"/>
    <x v="12"/>
    <s v="Hofdünger"/>
    <x v="0"/>
    <x v="1"/>
    <s v="BESTAETIGT (6)"/>
    <n v="3549.3999999999996"/>
    <n v="1461"/>
    <x v="27"/>
    <x v="7"/>
    <n v="3.5493999999999994"/>
    <n v="1.4610000000000001"/>
    <n v="0.27303076923076919"/>
    <n v="0.11238461538461539"/>
  </r>
  <r>
    <x v="19"/>
    <x v="12"/>
    <s v="Hofdünger"/>
    <x v="0"/>
    <x v="2"/>
    <s v="BESTAETIGT (6)"/>
    <n v="912.90000000000009"/>
    <n v="395.1"/>
    <x v="2"/>
    <x v="7"/>
    <n v="0.91290000000000004"/>
    <n v="0.39510000000000001"/>
    <n v="0.22822500000000001"/>
    <n v="9.8775000000000002E-2"/>
  </r>
  <r>
    <x v="19"/>
    <x v="12"/>
    <s v="Hofdünger"/>
    <x v="0"/>
    <x v="3"/>
    <s v="BESTAETIGT (6)"/>
    <n v="2659.1499999999996"/>
    <n v="1139.9000000000001"/>
    <x v="7"/>
    <x v="7"/>
    <n v="2.6591499999999995"/>
    <n v="1.1399000000000001"/>
    <n v="0.88638333333333319"/>
    <n v="0.37996666666666673"/>
  </r>
  <r>
    <x v="19"/>
    <x v="12"/>
    <s v="Hofdünger"/>
    <x v="0"/>
    <x v="4"/>
    <s v="BESTAETIGT (6)"/>
    <n v="23794.789999999994"/>
    <n v="10214.66"/>
    <x v="74"/>
    <x v="7"/>
    <n v="23.794789999999992"/>
    <n v="10.21466"/>
    <n v="0.38378693548387083"/>
    <n v="0.1647525806451613"/>
  </r>
  <r>
    <x v="19"/>
    <x v="12"/>
    <s v="Hofdünger"/>
    <x v="0"/>
    <x v="5"/>
    <s v="BESTAETIGT (6)"/>
    <n v="3687.9800000000005"/>
    <n v="2118.1799999999998"/>
    <x v="28"/>
    <x v="7"/>
    <n v="3.6879800000000005"/>
    <n v="2.1181799999999997"/>
    <n v="0.20488777777777781"/>
    <n v="0.11767666666666665"/>
  </r>
  <r>
    <x v="19"/>
    <x v="12"/>
    <s v="Hofdünger"/>
    <x v="0"/>
    <x v="6"/>
    <s v="BESTAETIGT (6)"/>
    <n v="8171.65"/>
    <n v="3839.99"/>
    <x v="8"/>
    <x v="7"/>
    <n v="8.1716499999999996"/>
    <n v="3.8399899999999998"/>
    <n v="0.43008684210526316"/>
    <n v="0.20210473684210525"/>
  </r>
  <r>
    <x v="19"/>
    <x v="12"/>
    <s v="Hofdünger"/>
    <x v="1"/>
    <x v="0"/>
    <s v="BESTAETIGT (6)"/>
    <n v="605"/>
    <n v="582.5"/>
    <x v="13"/>
    <x v="7"/>
    <n v="0.60499999999999998"/>
    <n v="0.58250000000000002"/>
    <n v="0.60499999999999998"/>
    <n v="0.58250000000000002"/>
  </r>
  <r>
    <x v="19"/>
    <x v="12"/>
    <s v="Hofdünger"/>
    <x v="1"/>
    <x v="8"/>
    <s v="BESTAETIGT (6)"/>
    <n v="60"/>
    <n v="30"/>
    <x v="13"/>
    <x v="7"/>
    <n v="0.06"/>
    <n v="0.03"/>
    <n v="0.06"/>
    <n v="0.03"/>
  </r>
  <r>
    <x v="19"/>
    <x v="12"/>
    <s v="Hofdünger"/>
    <x v="1"/>
    <x v="18"/>
    <s v="BESTAETIGT (6)"/>
    <n v="210.8"/>
    <n v="163.19999999999999"/>
    <x v="13"/>
    <x v="7"/>
    <n v="0.21080000000000002"/>
    <n v="0.16319999999999998"/>
    <n v="0.21080000000000002"/>
    <n v="0.16319999999999998"/>
  </r>
  <r>
    <x v="19"/>
    <x v="12"/>
    <s v="Hofdünger"/>
    <x v="1"/>
    <x v="9"/>
    <s v="BESTAETIGT (6)"/>
    <n v="2437.1999999999998"/>
    <n v="1988.4"/>
    <x v="20"/>
    <x v="7"/>
    <n v="2.4371999999999998"/>
    <n v="1.9884000000000002"/>
    <n v="0.40619999999999995"/>
    <n v="0.33140000000000003"/>
  </r>
  <r>
    <x v="19"/>
    <x v="12"/>
    <s v="Hofdünger"/>
    <x v="1"/>
    <x v="10"/>
    <s v="BESTAETIGT (6)"/>
    <n v="162"/>
    <n v="180"/>
    <x v="13"/>
    <x v="7"/>
    <n v="0.16200000000000001"/>
    <n v="0.18"/>
    <n v="0.16200000000000001"/>
    <n v="0.18"/>
  </r>
  <r>
    <x v="19"/>
    <x v="12"/>
    <s v="Hofdünger"/>
    <x v="1"/>
    <x v="11"/>
    <s v="BESTAETIGT (6)"/>
    <n v="440.64"/>
    <n v="324"/>
    <x v="13"/>
    <x v="7"/>
    <n v="0.44063999999999998"/>
    <n v="0.32400000000000001"/>
    <n v="0.44063999999999998"/>
    <n v="0.32400000000000001"/>
  </r>
  <r>
    <x v="19"/>
    <x v="12"/>
    <s v="Hofdünger"/>
    <x v="1"/>
    <x v="12"/>
    <s v="BESTAETIGT (6)"/>
    <n v="3667.2"/>
    <n v="1948.2"/>
    <x v="18"/>
    <x v="7"/>
    <n v="3.6671999999999998"/>
    <n v="1.9482000000000002"/>
    <n v="0.73343999999999998"/>
    <n v="0.38964000000000004"/>
  </r>
  <r>
    <x v="19"/>
    <x v="12"/>
    <s v="Hofdünger"/>
    <x v="1"/>
    <x v="1"/>
    <s v="BESTAETIGT (6)"/>
    <n v="622.6400000000001"/>
    <n v="358.5"/>
    <x v="7"/>
    <x v="7"/>
    <n v="0.62264000000000008"/>
    <n v="0.35849999999999999"/>
    <n v="0.20754666666666668"/>
    <n v="0.1195"/>
  </r>
  <r>
    <x v="19"/>
    <x v="12"/>
    <s v="Hofdünger"/>
    <x v="1"/>
    <x v="5"/>
    <s v="BESTAETIGT (6)"/>
    <n v="232.05"/>
    <n v="208.25"/>
    <x v="13"/>
    <x v="7"/>
    <n v="0.23205000000000001"/>
    <n v="0.20824999999999999"/>
    <n v="0.23205000000000001"/>
    <n v="0.20824999999999999"/>
  </r>
  <r>
    <x v="19"/>
    <x v="12"/>
    <s v="Recyclingdünger"/>
    <x v="2"/>
    <x v="16"/>
    <s v="BESTAETIGT (6)"/>
    <n v="9847.09"/>
    <n v="3808.62"/>
    <x v="28"/>
    <x v="7"/>
    <n v="9.8470899999999997"/>
    <n v="3.8086199999999999"/>
    <n v="0.54706055555555555"/>
    <n v="0.21159"/>
  </r>
  <r>
    <x v="19"/>
    <x v="12"/>
    <s v="(Leer)"/>
    <x v="4"/>
    <x v="23"/>
    <s v="BESTAETIGT (6)"/>
    <n v="2106.1800000000003"/>
    <n v="1910.1200000000003"/>
    <x v="21"/>
    <x v="7"/>
    <n v="2.1061800000000002"/>
    <n v="1.9101200000000003"/>
    <n v="0.26327250000000002"/>
    <n v="0.23876500000000003"/>
  </r>
  <r>
    <x v="20"/>
    <x v="9"/>
    <s v="Hofdünger"/>
    <x v="0"/>
    <x v="0"/>
    <s v="BESTAETIGT (6)"/>
    <n v="228.54000000000002"/>
    <n v="57.72"/>
    <x v="7"/>
    <x v="7"/>
    <n v="0.22854000000000002"/>
    <n v="5.772E-2"/>
    <n v="7.6180000000000012E-2"/>
    <n v="1.924E-2"/>
  </r>
  <r>
    <x v="20"/>
    <x v="24"/>
    <s v="Hofdünger"/>
    <x v="0"/>
    <x v="0"/>
    <s v="BESTAETIGT (6)"/>
    <n v="95715.879999999961"/>
    <n v="27674.210000000006"/>
    <x v="104"/>
    <x v="7"/>
    <n v="95.715879999999956"/>
    <n v="27.674210000000006"/>
    <n v="0.53772966292134805"/>
    <n v="0.15547308988764047"/>
  </r>
  <r>
    <x v="20"/>
    <x v="24"/>
    <s v="Hofdünger"/>
    <x v="0"/>
    <x v="1"/>
    <s v="BESTAETIGT (6)"/>
    <n v="26354.749999999996"/>
    <n v="10948.589999999998"/>
    <x v="79"/>
    <x v="7"/>
    <n v="26.354749999999996"/>
    <n v="10.948589999999998"/>
    <n v="0.43204508196721303"/>
    <n v="0.17948508196721308"/>
  </r>
  <r>
    <x v="20"/>
    <x v="24"/>
    <s v="Hofdünger"/>
    <x v="0"/>
    <x v="3"/>
    <s v="BESTAETIGT (6)"/>
    <n v="8500.4200000000019"/>
    <n v="3320.5000000000005"/>
    <x v="68"/>
    <x v="7"/>
    <n v="8.5004200000000019"/>
    <n v="3.3205000000000005"/>
    <n v="0.19319136363636369"/>
    <n v="7.5465909090909097E-2"/>
  </r>
  <r>
    <x v="20"/>
    <x v="24"/>
    <s v="Hofdünger"/>
    <x v="0"/>
    <x v="5"/>
    <s v="BESTAETIGT (6)"/>
    <n v="5616"/>
    <n v="3276"/>
    <x v="51"/>
    <x v="7"/>
    <n v="5.6159999999999997"/>
    <n v="3.2759999999999998"/>
    <n v="0.46799999999999997"/>
    <n v="0.27299999999999996"/>
  </r>
  <r>
    <x v="20"/>
    <x v="24"/>
    <s v="Hofdünger"/>
    <x v="1"/>
    <x v="11"/>
    <s v="BESTAETIGT (6)"/>
    <n v="3418.08"/>
    <n v="2028"/>
    <x v="82"/>
    <x v="7"/>
    <n v="3.4180799999999998"/>
    <n v="2.028"/>
    <n v="0.16276571428571426"/>
    <n v="9.6571428571428572E-2"/>
  </r>
  <r>
    <x v="20"/>
    <x v="24"/>
    <s v="Hofdünger"/>
    <x v="1"/>
    <x v="1"/>
    <s v="BESTAETIGT (6)"/>
    <n v="3980.8500000000017"/>
    <n v="2470.0099999999993"/>
    <x v="145"/>
    <x v="7"/>
    <n v="3.9808500000000016"/>
    <n v="2.4700099999999994"/>
    <n v="8.8463333333333366E-2"/>
    <n v="5.4889111111111097E-2"/>
  </r>
  <r>
    <x v="20"/>
    <x v="24"/>
    <s v="Hofdünger"/>
    <x v="1"/>
    <x v="2"/>
    <s v="BESTAETIGT (6)"/>
    <n v="891"/>
    <n v="380.6"/>
    <x v="10"/>
    <x v="7"/>
    <n v="0.89100000000000001"/>
    <n v="0.38060000000000005"/>
    <n v="0.44550000000000001"/>
    <n v="0.19030000000000002"/>
  </r>
  <r>
    <x v="20"/>
    <x v="24"/>
    <s v="Hofdünger"/>
    <x v="1"/>
    <x v="14"/>
    <s v="BESTAETIGT (6)"/>
    <n v="102.5"/>
    <n v="46.25"/>
    <x v="13"/>
    <x v="7"/>
    <n v="0.10249999999999999"/>
    <n v="4.6249999999999999E-2"/>
    <n v="0.10249999999999999"/>
    <n v="4.6249999999999999E-2"/>
  </r>
  <r>
    <x v="20"/>
    <x v="24"/>
    <s v="Hofdünger"/>
    <x v="1"/>
    <x v="5"/>
    <s v="BESTAETIGT (6)"/>
    <n v="655.20000000000005"/>
    <n v="588"/>
    <x v="10"/>
    <x v="7"/>
    <n v="0.6552"/>
    <n v="0.58799999999999997"/>
    <n v="0.3276"/>
    <n v="0.29399999999999998"/>
  </r>
  <r>
    <x v="20"/>
    <x v="24"/>
    <s v="Hofdünger"/>
    <x v="1"/>
    <x v="17"/>
    <s v="BESTAETIGT (6)"/>
    <n v="645.75"/>
    <n v="291.37"/>
    <x v="23"/>
    <x v="7"/>
    <n v="0.64575000000000005"/>
    <n v="0.29137000000000002"/>
    <n v="7.1750000000000008E-2"/>
    <n v="3.2374444444444449E-2"/>
  </r>
  <r>
    <x v="20"/>
    <x v="24"/>
    <s v="Recyclingdünger"/>
    <x v="2"/>
    <x v="16"/>
    <s v="BESTAETIGT (6)"/>
    <n v="10565.5"/>
    <n v="4659.5"/>
    <x v="20"/>
    <x v="7"/>
    <n v="10.5655"/>
    <n v="4.6595000000000004"/>
    <n v="1.7609166666666667"/>
    <n v="0.7765833333333334"/>
  </r>
  <r>
    <x v="20"/>
    <x v="12"/>
    <s v="Hofdünger"/>
    <x v="0"/>
    <x v="0"/>
    <s v="BESTAETIGT (6)"/>
    <n v="483.47000000000008"/>
    <n v="165.46999999999997"/>
    <x v="11"/>
    <x v="7"/>
    <n v="0.48347000000000007"/>
    <n v="0.16546999999999998"/>
    <n v="3.2231333333333341E-2"/>
    <n v="1.1031333333333332E-2"/>
  </r>
  <r>
    <x v="21"/>
    <x v="20"/>
    <s v="Hofdünger"/>
    <x v="0"/>
    <x v="4"/>
    <s v="BESTAETIGT (6)"/>
    <n v="1460"/>
    <n v="576.70000000000005"/>
    <x v="27"/>
    <x v="7"/>
    <n v="1.46"/>
    <n v="0.57669999999999999"/>
    <n v="0.1123076923076923"/>
    <n v="4.4361538461538459E-2"/>
  </r>
  <r>
    <x v="21"/>
    <x v="23"/>
    <s v="Hofdünger"/>
    <x v="0"/>
    <x v="1"/>
    <s v="BESTAETIGT (6)"/>
    <n v="585.84"/>
    <n v="210"/>
    <x v="2"/>
    <x v="7"/>
    <n v="0.58584000000000003"/>
    <n v="0.21"/>
    <n v="0.14646000000000001"/>
    <n v="5.2499999999999998E-2"/>
  </r>
  <r>
    <x v="21"/>
    <x v="23"/>
    <s v="Hofdünger"/>
    <x v="0"/>
    <x v="1"/>
    <s v="SPAETER_ERFASST (9)"/>
    <n v="203"/>
    <n v="84"/>
    <x v="13"/>
    <x v="7"/>
    <n v="0.20300000000000001"/>
    <n v="8.4000000000000005E-2"/>
    <n v="0.20300000000000001"/>
    <n v="8.4000000000000005E-2"/>
  </r>
  <r>
    <x v="21"/>
    <x v="23"/>
    <s v="Hofdünger"/>
    <x v="0"/>
    <x v="3"/>
    <s v="BESTAETIGT (6)"/>
    <n v="817.6"/>
    <n v="319.2"/>
    <x v="7"/>
    <x v="7"/>
    <n v="0.81759999999999999"/>
    <n v="0.31919999999999998"/>
    <n v="0.27253333333333335"/>
    <n v="0.10639999999999999"/>
  </r>
  <r>
    <x v="21"/>
    <x v="23"/>
    <s v="Hofdünger"/>
    <x v="0"/>
    <x v="4"/>
    <s v="BESTAETIGT (6)"/>
    <n v="15635.400000000001"/>
    <n v="5547.97"/>
    <x v="111"/>
    <x v="7"/>
    <n v="15.635400000000001"/>
    <n v="5.5479700000000003"/>
    <n v="0.29500754716981131"/>
    <n v="0.10467867924528303"/>
  </r>
  <r>
    <x v="21"/>
    <x v="23"/>
    <s v="Hofdünger"/>
    <x v="1"/>
    <x v="10"/>
    <s v="BESTAETIGT (6)"/>
    <n v="426.6"/>
    <n v="474"/>
    <x v="10"/>
    <x v="7"/>
    <n v="0.42660000000000003"/>
    <n v="0.47399999999999998"/>
    <n v="0.21330000000000002"/>
    <n v="0.23699999999999999"/>
  </r>
  <r>
    <x v="21"/>
    <x v="23"/>
    <s v="Hofdünger"/>
    <x v="1"/>
    <x v="11"/>
    <s v="BESTAETIGT (6)"/>
    <n v="183.6"/>
    <n v="135"/>
    <x v="13"/>
    <x v="7"/>
    <n v="0.18359999999999999"/>
    <n v="0.13500000000000001"/>
    <n v="0.18359999999999999"/>
    <n v="0.13500000000000001"/>
  </r>
  <r>
    <x v="21"/>
    <x v="23"/>
    <s v="Hofdünger"/>
    <x v="1"/>
    <x v="1"/>
    <s v="BESTAETIGT (6)"/>
    <n v="27.04"/>
    <n v="18"/>
    <x v="13"/>
    <x v="7"/>
    <n v="2.7039999999999998E-2"/>
    <n v="1.7999999999999999E-2"/>
    <n v="2.7039999999999998E-2"/>
    <n v="1.7999999999999999E-2"/>
  </r>
  <r>
    <x v="22"/>
    <x v="0"/>
    <s v="Hofdünger"/>
    <x v="0"/>
    <x v="0"/>
    <s v="BESTAETIGT (6)"/>
    <n v="5201.4800000000005"/>
    <n v="2386"/>
    <x v="20"/>
    <x v="7"/>
    <n v="5.2014800000000001"/>
    <n v="2.3860000000000001"/>
    <n v="0.86691333333333331"/>
    <n v="0.39766666666666667"/>
  </r>
  <r>
    <x v="22"/>
    <x v="0"/>
    <s v="Hofdünger"/>
    <x v="0"/>
    <x v="1"/>
    <s v="BESTAETIGT (6)"/>
    <n v="814"/>
    <n v="333"/>
    <x v="13"/>
    <x v="7"/>
    <n v="0.81399999999999995"/>
    <n v="0.33300000000000002"/>
    <n v="0.81399999999999995"/>
    <n v="0.33300000000000002"/>
  </r>
  <r>
    <x v="22"/>
    <x v="0"/>
    <s v="Hofdünger"/>
    <x v="0"/>
    <x v="4"/>
    <s v="BESTAETIGT (6)"/>
    <n v="1215.6099999999999"/>
    <n v="587.79"/>
    <x v="10"/>
    <x v="7"/>
    <n v="1.2156099999999999"/>
    <n v="0.58778999999999992"/>
    <n v="0.60780499999999993"/>
    <n v="0.29389499999999996"/>
  </r>
  <r>
    <x v="22"/>
    <x v="0"/>
    <s v="Hofdünger"/>
    <x v="0"/>
    <x v="6"/>
    <s v="BESTAETIGT (6)"/>
    <n v="7350"/>
    <n v="3822"/>
    <x v="80"/>
    <x v="7"/>
    <n v="7.35"/>
    <n v="3.8220000000000001"/>
    <n v="0.36749999999999999"/>
    <n v="0.19109999999999999"/>
  </r>
  <r>
    <x v="22"/>
    <x v="0"/>
    <s v="Hofdünger"/>
    <x v="1"/>
    <x v="8"/>
    <s v="BESTAETIGT (6)"/>
    <n v="819"/>
    <n v="208"/>
    <x v="10"/>
    <x v="7"/>
    <n v="0.81899999999999995"/>
    <n v="0.20799999999999999"/>
    <n v="0.40949999999999998"/>
    <n v="0.104"/>
  </r>
  <r>
    <x v="22"/>
    <x v="0"/>
    <s v="Hofdünger"/>
    <x v="1"/>
    <x v="9"/>
    <s v="BESTAETIGT (6)"/>
    <n v="991.2"/>
    <n v="802.4"/>
    <x v="2"/>
    <x v="7"/>
    <n v="0.99120000000000008"/>
    <n v="0.8024"/>
    <n v="0.24780000000000002"/>
    <n v="0.2006"/>
  </r>
  <r>
    <x v="22"/>
    <x v="0"/>
    <s v="Hofdünger"/>
    <x v="1"/>
    <x v="10"/>
    <s v="BESTAETIGT (6)"/>
    <n v="1500"/>
    <n v="2250"/>
    <x v="13"/>
    <x v="7"/>
    <n v="1.5"/>
    <n v="2.25"/>
    <n v="1.5"/>
    <n v="2.25"/>
  </r>
  <r>
    <x v="22"/>
    <x v="0"/>
    <s v="Hofdünger"/>
    <x v="1"/>
    <x v="11"/>
    <s v="BESTAETIGT (6)"/>
    <n v="285.60000000000002"/>
    <n v="210"/>
    <x v="13"/>
    <x v="7"/>
    <n v="0.28560000000000002"/>
    <n v="0.21"/>
    <n v="0.28560000000000002"/>
    <n v="0.21"/>
  </r>
  <r>
    <x v="22"/>
    <x v="0"/>
    <s v="Hofdünger"/>
    <x v="1"/>
    <x v="12"/>
    <s v="BESTAETIGT (6)"/>
    <n v="2284.8000000000002"/>
    <n v="1213.8"/>
    <x v="18"/>
    <x v="7"/>
    <n v="2.2848000000000002"/>
    <n v="1.2138"/>
    <n v="0.45696000000000003"/>
    <n v="0.24276"/>
  </r>
  <r>
    <x v="22"/>
    <x v="0"/>
    <s v="Hofdünger"/>
    <x v="1"/>
    <x v="1"/>
    <s v="BESTAETIGT (6)"/>
    <n v="1371.5"/>
    <n v="738.75"/>
    <x v="7"/>
    <x v="7"/>
    <n v="1.3714999999999999"/>
    <n v="0.73875000000000002"/>
    <n v="0.45716666666666667"/>
    <n v="0.24625"/>
  </r>
  <r>
    <x v="22"/>
    <x v="0"/>
    <s v="Recyclingdünger"/>
    <x v="2"/>
    <x v="16"/>
    <s v="BESTAETIGT (6)"/>
    <n v="16705.400000000001"/>
    <n v="4755.3999999999996"/>
    <x v="41"/>
    <x v="7"/>
    <n v="16.705400000000001"/>
    <n v="4.7553999999999998"/>
    <n v="1.5186727272727274"/>
    <n v="0.43230909090909092"/>
  </r>
  <r>
    <x v="22"/>
    <x v="18"/>
    <s v="Recyclingdünger"/>
    <x v="2"/>
    <x v="16"/>
    <s v="BESTAETIGT (6)"/>
    <n v="1610"/>
    <n v="735"/>
    <x v="10"/>
    <x v="7"/>
    <n v="1.61"/>
    <n v="0.73499999999999999"/>
    <n v="0.80500000000000005"/>
    <n v="0.36749999999999999"/>
  </r>
  <r>
    <x v="22"/>
    <x v="15"/>
    <s v="Hofdünger"/>
    <x v="1"/>
    <x v="11"/>
    <s v="BESTAETIGT (6)"/>
    <n v="163.19999999999999"/>
    <n v="120"/>
    <x v="13"/>
    <x v="7"/>
    <n v="0.16319999999999998"/>
    <n v="0.12"/>
    <n v="0.16319999999999998"/>
    <n v="0.12"/>
  </r>
  <r>
    <x v="22"/>
    <x v="2"/>
    <s v="Hofdünger"/>
    <x v="0"/>
    <x v="0"/>
    <s v="BESTAETIGT (6)"/>
    <n v="173134.13999999998"/>
    <n v="65392.31"/>
    <x v="98"/>
    <x v="7"/>
    <n v="173.13413999999997"/>
    <n v="65.392309999999995"/>
    <n v="0.84045699029126197"/>
    <n v="0.31743839805825241"/>
  </r>
  <r>
    <x v="22"/>
    <x v="2"/>
    <s v="Hofdünger"/>
    <x v="0"/>
    <x v="1"/>
    <s v="BESTAETIGT (6)"/>
    <n v="136065.41999999998"/>
    <n v="55448.58"/>
    <x v="448"/>
    <x v="7"/>
    <n v="136.06541999999999"/>
    <n v="55.44858"/>
    <n v="0.64181801886792444"/>
    <n v="0.26154990566037734"/>
  </r>
  <r>
    <x v="22"/>
    <x v="2"/>
    <s v="Hofdünger"/>
    <x v="0"/>
    <x v="2"/>
    <s v="BESTAETIGT (6)"/>
    <n v="14692.51"/>
    <n v="5797.49"/>
    <x v="21"/>
    <x v="7"/>
    <n v="14.69251"/>
    <n v="5.7974899999999998"/>
    <n v="1.8365637500000001"/>
    <n v="0.72468624999999998"/>
  </r>
  <r>
    <x v="22"/>
    <x v="2"/>
    <s v="Hofdünger"/>
    <x v="0"/>
    <x v="3"/>
    <s v="BESTAETIGT (6)"/>
    <n v="290.40000000000003"/>
    <n v="169.39999999999998"/>
    <x v="7"/>
    <x v="7"/>
    <n v="0.29040000000000005"/>
    <n v="0.16939999999999997"/>
    <n v="9.6800000000000011E-2"/>
    <n v="5.6466666666666658E-2"/>
  </r>
  <r>
    <x v="22"/>
    <x v="2"/>
    <s v="Hofdünger"/>
    <x v="0"/>
    <x v="4"/>
    <s v="BESTAETIGT (6)"/>
    <n v="54674.149999999994"/>
    <n v="25897.720000000008"/>
    <x v="168"/>
    <x v="7"/>
    <n v="54.674149999999997"/>
    <n v="25.897720000000007"/>
    <n v="0.66675792682926827"/>
    <n v="0.31582585365853666"/>
  </r>
  <r>
    <x v="22"/>
    <x v="2"/>
    <s v="Hofdünger"/>
    <x v="0"/>
    <x v="5"/>
    <s v="BESTAETIGT (6)"/>
    <n v="10554.2"/>
    <n v="6140.2"/>
    <x v="47"/>
    <x v="7"/>
    <n v="10.554200000000002"/>
    <n v="6.1402000000000001"/>
    <n v="0.6596375000000001"/>
    <n v="0.38376250000000001"/>
  </r>
  <r>
    <x v="22"/>
    <x v="2"/>
    <s v="Hofdünger"/>
    <x v="0"/>
    <x v="6"/>
    <s v="BESTAETIGT (6)"/>
    <n v="49962.200000000004"/>
    <n v="27878.100000000002"/>
    <x v="9"/>
    <x v="7"/>
    <n v="49.962200000000003"/>
    <n v="27.878100000000003"/>
    <n v="1.3503297297297299"/>
    <n v="0.75346216216216222"/>
  </r>
  <r>
    <x v="22"/>
    <x v="2"/>
    <s v="Hofdünger"/>
    <x v="1"/>
    <x v="8"/>
    <s v="BESTAETIGT (6)"/>
    <n v="5139"/>
    <n v="1500"/>
    <x v="20"/>
    <x v="7"/>
    <n v="5.1390000000000002"/>
    <n v="1.5"/>
    <n v="0.85650000000000004"/>
    <n v="0.25"/>
  </r>
  <r>
    <x v="22"/>
    <x v="2"/>
    <s v="Hofdünger"/>
    <x v="1"/>
    <x v="9"/>
    <s v="BESTAETIGT (6)"/>
    <n v="2444.8000000000002"/>
    <n v="2449.6000000000004"/>
    <x v="15"/>
    <x v="7"/>
    <n v="2.4448000000000003"/>
    <n v="2.4496000000000002"/>
    <n v="0.34925714285714288"/>
    <n v="0.34994285714285717"/>
  </r>
  <r>
    <x v="22"/>
    <x v="2"/>
    <s v="Hofdünger"/>
    <x v="1"/>
    <x v="10"/>
    <s v="BESTAETIGT (6)"/>
    <n v="10222.790000000001"/>
    <n v="11373.58"/>
    <x v="15"/>
    <x v="7"/>
    <n v="10.222790000000002"/>
    <n v="11.37358"/>
    <n v="1.4603985714285717"/>
    <n v="1.6247971428571428"/>
  </r>
  <r>
    <x v="22"/>
    <x v="2"/>
    <s v="Hofdünger"/>
    <x v="1"/>
    <x v="11"/>
    <s v="BESTAETIGT (6)"/>
    <n v="6682.8"/>
    <n v="4277.5200000000004"/>
    <x v="63"/>
    <x v="7"/>
    <n v="6.6828000000000003"/>
    <n v="4.2775200000000009"/>
    <n v="0.21557419354838711"/>
    <n v="0.13798451612903229"/>
  </r>
  <r>
    <x v="22"/>
    <x v="2"/>
    <s v="Hofdünger"/>
    <x v="1"/>
    <x v="12"/>
    <s v="BESTAETIGT (6)"/>
    <n v="33904.1"/>
    <n v="17738.960000000003"/>
    <x v="127"/>
    <x v="7"/>
    <n v="33.9041"/>
    <n v="17.738960000000002"/>
    <n v="0.80724047619047623"/>
    <n v="0.42235619047619055"/>
  </r>
  <r>
    <x v="22"/>
    <x v="2"/>
    <s v="Hofdünger"/>
    <x v="1"/>
    <x v="1"/>
    <s v="BESTAETIGT (6)"/>
    <n v="46601.260000000017"/>
    <n v="24406.15"/>
    <x v="201"/>
    <x v="7"/>
    <n v="46.601260000000018"/>
    <n v="24.40615"/>
    <n v="0.37581661290322593"/>
    <n v="0.19682379032258066"/>
  </r>
  <r>
    <x v="22"/>
    <x v="2"/>
    <s v="Hofdünger"/>
    <x v="1"/>
    <x v="2"/>
    <s v="BESTAETIGT (6)"/>
    <n v="18067.050000000003"/>
    <n v="7717.5300000000016"/>
    <x v="76"/>
    <x v="7"/>
    <n v="18.067050000000002"/>
    <n v="7.7175300000000018"/>
    <n v="0.53138382352941183"/>
    <n v="0.22698617647058827"/>
  </r>
  <r>
    <x v="22"/>
    <x v="2"/>
    <s v="Hofdünger"/>
    <x v="1"/>
    <x v="14"/>
    <s v="BESTAETIGT (6)"/>
    <n v="2976.5999999999995"/>
    <n v="1343.1000000000001"/>
    <x v="23"/>
    <x v="7"/>
    <n v="2.9765999999999995"/>
    <n v="1.3431000000000002"/>
    <n v="0.33073333333333327"/>
    <n v="0.14923333333333336"/>
  </r>
  <r>
    <x v="22"/>
    <x v="2"/>
    <s v="Hofdünger"/>
    <x v="1"/>
    <x v="4"/>
    <s v="BESTAETIGT (6)"/>
    <n v="666.12"/>
    <n v="597.79999999999995"/>
    <x v="7"/>
    <x v="7"/>
    <n v="0.66612000000000005"/>
    <n v="0.5978"/>
    <n v="0.22204000000000002"/>
    <n v="0.19926666666666668"/>
  </r>
  <r>
    <x v="22"/>
    <x v="2"/>
    <s v="Hofdünger"/>
    <x v="1"/>
    <x v="15"/>
    <s v="BESTAETIGT (6)"/>
    <n v="281.39999999999998"/>
    <n v="231.14999999999998"/>
    <x v="10"/>
    <x v="7"/>
    <n v="0.28139999999999998"/>
    <n v="0.23114999999999997"/>
    <n v="0.14069999999999999"/>
    <n v="0.11557499999999998"/>
  </r>
  <r>
    <x v="22"/>
    <x v="2"/>
    <s v="Hofdünger"/>
    <x v="1"/>
    <x v="17"/>
    <s v="BESTAETIGT (6)"/>
    <n v="20.5"/>
    <n v="9.25"/>
    <x v="13"/>
    <x v="7"/>
    <n v="2.0500000000000001E-2"/>
    <n v="9.2499999999999995E-3"/>
    <n v="2.0500000000000001E-2"/>
    <n v="9.2499999999999995E-3"/>
  </r>
  <r>
    <x v="22"/>
    <x v="2"/>
    <s v="Recyclingdünger"/>
    <x v="2"/>
    <x v="16"/>
    <s v="BESTAETIGT (6)"/>
    <n v="209880.25999999998"/>
    <n v="88981.840000000026"/>
    <x v="98"/>
    <x v="7"/>
    <n v="209.88025999999999"/>
    <n v="88.98184000000002"/>
    <n v="1.0188362135922329"/>
    <n v="0.43195067961165057"/>
  </r>
  <r>
    <x v="22"/>
    <x v="2"/>
    <s v="(Leer)"/>
    <x v="4"/>
    <x v="23"/>
    <s v="BESTAETIGT (6)"/>
    <n v="9318.5"/>
    <n v="10237.75"/>
    <x v="51"/>
    <x v="7"/>
    <n v="9.3185000000000002"/>
    <n v="10.23775"/>
    <n v="0.77654166666666669"/>
    <n v="0.85314583333333338"/>
  </r>
  <r>
    <x v="22"/>
    <x v="25"/>
    <s v="Hofdünger"/>
    <x v="0"/>
    <x v="4"/>
    <s v="BESTAETIGT (6)"/>
    <n v="182"/>
    <n v="100.1"/>
    <x v="13"/>
    <x v="7"/>
    <n v="0.182"/>
    <n v="0.10009999999999999"/>
    <n v="0.182"/>
    <n v="0.10009999999999999"/>
  </r>
  <r>
    <x v="22"/>
    <x v="25"/>
    <s v="Hofdünger"/>
    <x v="1"/>
    <x v="1"/>
    <s v="BESTAETIGT (6)"/>
    <n v="253.5"/>
    <n v="168.75"/>
    <x v="13"/>
    <x v="7"/>
    <n v="0.2535"/>
    <n v="0.16875000000000001"/>
    <n v="0.2535"/>
    <n v="0.16875000000000001"/>
  </r>
  <r>
    <x v="22"/>
    <x v="25"/>
    <s v="Recyclingdünger"/>
    <x v="2"/>
    <x v="16"/>
    <s v="BESTAETIGT (6)"/>
    <n v="15561.899999999998"/>
    <n v="7099.6999999999989"/>
    <x v="84"/>
    <x v="7"/>
    <n v="15.561899999999998"/>
    <n v="7.0996999999999986"/>
    <n v="0.70735909090909077"/>
    <n v="0.32271363636363631"/>
  </r>
  <r>
    <x v="22"/>
    <x v="25"/>
    <s v="(Leer)"/>
    <x v="4"/>
    <x v="23"/>
    <s v="BESTAETIGT (6)"/>
    <n v="845"/>
    <n v="975"/>
    <x v="13"/>
    <x v="7"/>
    <n v="0.84499999999999997"/>
    <n v="0.97499999999999998"/>
    <n v="0.84499999999999997"/>
    <n v="0.97499999999999998"/>
  </r>
  <r>
    <x v="23"/>
    <x v="0"/>
    <s v="Hofdünger"/>
    <x v="1"/>
    <x v="9"/>
    <s v="BESTAETIGT (6)"/>
    <n v="3371.34"/>
    <n v="2205.6999999999998"/>
    <x v="13"/>
    <x v="7"/>
    <n v="3.37134"/>
    <n v="2.2056999999999998"/>
    <n v="3.37134"/>
    <n v="2.2056999999999998"/>
  </r>
  <r>
    <x v="23"/>
    <x v="0"/>
    <s v="Hofdünger"/>
    <x v="1"/>
    <x v="10"/>
    <s v="BESTAETIGT (6)"/>
    <n v="3510"/>
    <n v="3900"/>
    <x v="13"/>
    <x v="7"/>
    <n v="3.51"/>
    <n v="3.9"/>
    <n v="3.51"/>
    <n v="3.9"/>
  </r>
  <r>
    <x v="23"/>
    <x v="2"/>
    <s v="Hofdünger"/>
    <x v="1"/>
    <x v="9"/>
    <s v="BESTAETIGT (6)"/>
    <n v="315"/>
    <n v="255"/>
    <x v="13"/>
    <x v="7"/>
    <n v="0.315"/>
    <n v="0.255"/>
    <n v="0.315"/>
    <n v="0.255"/>
  </r>
  <r>
    <x v="23"/>
    <x v="2"/>
    <s v="Hofdünger"/>
    <x v="1"/>
    <x v="1"/>
    <s v="BESTAETIGT (6)"/>
    <n v="895.69999999999993"/>
    <n v="596.25"/>
    <x v="18"/>
    <x v="7"/>
    <n v="0.89569999999999994"/>
    <n v="0.59624999999999995"/>
    <n v="0.17913999999999999"/>
    <n v="0.11924999999999999"/>
  </r>
  <r>
    <x v="23"/>
    <x v="25"/>
    <s v="Hofdünger"/>
    <x v="0"/>
    <x v="0"/>
    <s v="BESTAETIGT (6)"/>
    <n v="38098.610000000008"/>
    <n v="13854.04"/>
    <x v="51"/>
    <x v="7"/>
    <n v="38.098610000000008"/>
    <n v="13.854040000000001"/>
    <n v="3.1748841666666672"/>
    <n v="1.1545033333333334"/>
  </r>
  <r>
    <x v="23"/>
    <x v="25"/>
    <s v="Hofdünger"/>
    <x v="0"/>
    <x v="1"/>
    <s v="BESTAETIGT (6)"/>
    <n v="9174.2999999999993"/>
    <n v="3754.3500000000004"/>
    <x v="20"/>
    <x v="7"/>
    <n v="9.1742999999999988"/>
    <n v="3.7543500000000005"/>
    <n v="1.5290499999999998"/>
    <n v="0.62572500000000009"/>
  </r>
  <r>
    <x v="23"/>
    <x v="25"/>
    <s v="Hofdünger"/>
    <x v="0"/>
    <x v="3"/>
    <s v="BESTAETIGT (6)"/>
    <n v="375"/>
    <n v="210"/>
    <x v="13"/>
    <x v="7"/>
    <n v="0.375"/>
    <n v="0.21"/>
    <n v="0.375"/>
    <n v="0.21"/>
  </r>
  <r>
    <x v="23"/>
    <x v="25"/>
    <s v="Hofdünger"/>
    <x v="1"/>
    <x v="9"/>
    <s v="BESTAETIGT (6)"/>
    <n v="7463.94"/>
    <n v="6148.7"/>
    <x v="11"/>
    <x v="7"/>
    <n v="7.46394"/>
    <n v="6.1486999999999998"/>
    <n v="0.49759599999999998"/>
    <n v="0.4099133333333333"/>
  </r>
  <r>
    <x v="23"/>
    <x v="25"/>
    <s v="Hofdünger"/>
    <x v="1"/>
    <x v="10"/>
    <s v="BESTAETIGT (6)"/>
    <n v="249.75"/>
    <n v="277.5"/>
    <x v="7"/>
    <x v="7"/>
    <n v="0.24975"/>
    <n v="0.27750000000000002"/>
    <n v="8.3250000000000005E-2"/>
    <n v="9.2500000000000013E-2"/>
  </r>
  <r>
    <x v="23"/>
    <x v="25"/>
    <s v="Hofdünger"/>
    <x v="1"/>
    <x v="11"/>
    <s v="BESTAETIGT (6)"/>
    <n v="2010.8800000000008"/>
    <n v="1328"/>
    <x v="63"/>
    <x v="7"/>
    <n v="2.0108800000000007"/>
    <n v="1.3280000000000001"/>
    <n v="6.4867096774193569E-2"/>
    <n v="4.2838709677419359E-2"/>
  </r>
  <r>
    <x v="23"/>
    <x v="25"/>
    <s v="Hofdünger"/>
    <x v="1"/>
    <x v="1"/>
    <s v="BESTAETIGT (6)"/>
    <n v="16109.070000000009"/>
    <n v="10265.950000000004"/>
    <x v="194"/>
    <x v="7"/>
    <n v="16.10907000000001"/>
    <n v="10.265950000000004"/>
    <n v="9.5887321428571481E-2"/>
    <n v="6.1106845238095259E-2"/>
  </r>
  <r>
    <x v="23"/>
    <x v="25"/>
    <s v="Hofdünger"/>
    <x v="1"/>
    <x v="2"/>
    <s v="BESTAETIGT (6)"/>
    <n v="145.80000000000001"/>
    <n v="62.28"/>
    <x v="23"/>
    <x v="7"/>
    <n v="0.14580000000000001"/>
    <n v="6.2280000000000002E-2"/>
    <n v="1.6200000000000003E-2"/>
    <n v="6.9199999999999999E-3"/>
  </r>
  <r>
    <x v="23"/>
    <x v="25"/>
    <s v="Hofdünger"/>
    <x v="1"/>
    <x v="14"/>
    <s v="BESTAETIGT (6)"/>
    <n v="1487.07"/>
    <n v="670.99000000000012"/>
    <x v="55"/>
    <x v="7"/>
    <n v="1.4870699999999999"/>
    <n v="0.67099000000000009"/>
    <n v="6.4655217391304337E-2"/>
    <n v="2.9173478260869568E-2"/>
  </r>
  <r>
    <x v="23"/>
    <x v="25"/>
    <s v="Hofdünger"/>
    <x v="1"/>
    <x v="17"/>
    <s v="BESTAETIGT (6)"/>
    <n v="1117.3"/>
    <n v="579.54999999999984"/>
    <x v="21"/>
    <x v="7"/>
    <n v="1.1173"/>
    <n v="0.57954999999999979"/>
    <n v="0.13966249999999999"/>
    <n v="7.2443749999999973E-2"/>
  </r>
  <r>
    <x v="23"/>
    <x v="25"/>
    <s v="Recyclingdünger"/>
    <x v="2"/>
    <x v="16"/>
    <s v="BESTAETIGT (6)"/>
    <n v="10947.609999999999"/>
    <n v="3373.3000000000006"/>
    <x v="51"/>
    <x v="7"/>
    <n v="10.947609999999999"/>
    <n v="3.3733000000000009"/>
    <n v="0.91230083333333323"/>
    <n v="0.2811083333333334"/>
  </r>
  <r>
    <x v="23"/>
    <x v="25"/>
    <s v="(Leer)"/>
    <x v="4"/>
    <x v="23"/>
    <s v="BESTAETIGT (6)"/>
    <n v="3621.8"/>
    <n v="2905"/>
    <x v="18"/>
    <x v="7"/>
    <n v="3.6218000000000004"/>
    <n v="2.9049999999999998"/>
    <n v="0.72436000000000011"/>
    <n v="0.58099999999999996"/>
  </r>
  <r>
    <x v="24"/>
    <x v="4"/>
    <s v="Hofdünger"/>
    <x v="0"/>
    <x v="0"/>
    <s v="BESTAETIGT (6)"/>
    <n v="11075.5"/>
    <n v="5060.8999999999996"/>
    <x v="60"/>
    <x v="7"/>
    <n v="11.0755"/>
    <n v="5.0608999999999993"/>
    <n v="0.36918333333333331"/>
    <n v="0.16869666666666663"/>
  </r>
  <r>
    <x v="24"/>
    <x v="4"/>
    <s v="Hofdünger"/>
    <x v="0"/>
    <x v="1"/>
    <s v="BESTAETIGT (6)"/>
    <n v="2653.2"/>
    <n v="1085.4000000000001"/>
    <x v="2"/>
    <x v="7"/>
    <n v="2.6532"/>
    <n v="1.0854000000000001"/>
    <n v="0.6633"/>
    <n v="0.27135000000000004"/>
  </r>
  <r>
    <x v="24"/>
    <x v="4"/>
    <s v="Hofdünger"/>
    <x v="0"/>
    <x v="3"/>
    <s v="BESTAETIGT (6)"/>
    <n v="1275.5"/>
    <n v="586"/>
    <x v="2"/>
    <x v="7"/>
    <n v="1.2755000000000001"/>
    <n v="0.58599999999999997"/>
    <n v="0.31887500000000002"/>
    <n v="0.14649999999999999"/>
  </r>
  <r>
    <x v="24"/>
    <x v="4"/>
    <s v="Hofdünger"/>
    <x v="0"/>
    <x v="4"/>
    <s v="BESTAETIGT (6)"/>
    <n v="813.5"/>
    <n v="454.74"/>
    <x v="10"/>
    <x v="7"/>
    <n v="0.8135"/>
    <n v="0.45474000000000003"/>
    <n v="0.40675"/>
    <n v="0.22737000000000002"/>
  </r>
  <r>
    <x v="24"/>
    <x v="4"/>
    <s v="Hofdünger"/>
    <x v="0"/>
    <x v="5"/>
    <s v="BESTAETIGT (6)"/>
    <n v="1254.18"/>
    <n v="699.66"/>
    <x v="2"/>
    <x v="7"/>
    <n v="1.2541800000000001"/>
    <n v="0.69965999999999995"/>
    <n v="0.31354500000000002"/>
    <n v="0.17491499999999999"/>
  </r>
  <r>
    <x v="24"/>
    <x v="1"/>
    <s v="Recyclingdünger"/>
    <x v="2"/>
    <x v="16"/>
    <s v="BESTAETIGT (6)"/>
    <n v="110.7"/>
    <n v="82.35"/>
    <x v="13"/>
    <x v="7"/>
    <n v="0.11070000000000001"/>
    <n v="8.2349999999999993E-2"/>
    <n v="0.11070000000000001"/>
    <n v="8.2349999999999993E-2"/>
  </r>
  <r>
    <x v="24"/>
    <x v="1"/>
    <s v="(Leer)"/>
    <x v="4"/>
    <x v="23"/>
    <s v="BESTAETIGT (6)"/>
    <n v="153.63"/>
    <n v="94.77"/>
    <x v="13"/>
    <x v="7"/>
    <n v="0.15362999999999999"/>
    <n v="9.4769999999999993E-2"/>
    <n v="0.15362999999999999"/>
    <n v="9.4769999999999993E-2"/>
  </r>
  <r>
    <x v="24"/>
    <x v="6"/>
    <s v="Hofdünger"/>
    <x v="0"/>
    <x v="0"/>
    <s v="BESTAETIGT (6)"/>
    <n v="1704.1999999999998"/>
    <n v="788.2"/>
    <x v="23"/>
    <x v="7"/>
    <n v="1.7041999999999997"/>
    <n v="0.78820000000000001"/>
    <n v="0.18935555555555553"/>
    <n v="8.7577777777777782E-2"/>
  </r>
  <r>
    <x v="24"/>
    <x v="6"/>
    <s v="Hofdünger"/>
    <x v="0"/>
    <x v="1"/>
    <s v="BESTAETIGT (6)"/>
    <n v="1065.05"/>
    <n v="506.1"/>
    <x v="20"/>
    <x v="7"/>
    <n v="1.0650500000000001"/>
    <n v="0.50609999999999999"/>
    <n v="0.17750833333333335"/>
    <n v="8.4349999999999994E-2"/>
  </r>
  <r>
    <x v="24"/>
    <x v="6"/>
    <s v="Hofdünger"/>
    <x v="0"/>
    <x v="3"/>
    <s v="BESTAETIGT (6)"/>
    <n v="783.36"/>
    <n v="348.84"/>
    <x v="13"/>
    <x v="7"/>
    <n v="0.78336000000000006"/>
    <n v="0.34883999999999998"/>
    <n v="0.78336000000000006"/>
    <n v="0.34883999999999998"/>
  </r>
  <r>
    <x v="24"/>
    <x v="6"/>
    <s v="Hofdünger"/>
    <x v="0"/>
    <x v="4"/>
    <s v="BESTAETIGT (6)"/>
    <n v="262.5"/>
    <n v="112.5"/>
    <x v="13"/>
    <x v="7"/>
    <n v="0.26250000000000001"/>
    <n v="0.1125"/>
    <n v="0.26250000000000001"/>
    <n v="0.1125"/>
  </r>
  <r>
    <x v="24"/>
    <x v="6"/>
    <s v="Hofdünger"/>
    <x v="0"/>
    <x v="5"/>
    <s v="BESTAETIGT (6)"/>
    <n v="395.03999999999996"/>
    <n v="212.37"/>
    <x v="7"/>
    <x v="7"/>
    <n v="0.39503999999999995"/>
    <n v="0.21237"/>
    <n v="0.13167999999999999"/>
    <n v="7.0790000000000006E-2"/>
  </r>
  <r>
    <x v="24"/>
    <x v="6"/>
    <s v="Hofdünger"/>
    <x v="1"/>
    <x v="14"/>
    <s v="BESTAETIGT (6)"/>
    <n v="1114.5"/>
    <n v="979.5"/>
    <x v="13"/>
    <x v="7"/>
    <n v="1.1145"/>
    <n v="0.97950000000000004"/>
    <n v="1.1145"/>
    <n v="0.97950000000000004"/>
  </r>
  <r>
    <x v="24"/>
    <x v="9"/>
    <s v="Hofdünger"/>
    <x v="0"/>
    <x v="3"/>
    <s v="BESTAETIGT (6)"/>
    <n v="787.5"/>
    <n v="315"/>
    <x v="13"/>
    <x v="7"/>
    <n v="0.78749999999999998"/>
    <n v="0.315"/>
    <n v="0.78749999999999998"/>
    <n v="0.315"/>
  </r>
  <r>
    <x v="24"/>
    <x v="9"/>
    <s v="Hofdünger"/>
    <x v="0"/>
    <x v="4"/>
    <s v="BESTAETIGT (6)"/>
    <n v="3079"/>
    <n v="1450.5"/>
    <x v="80"/>
    <x v="7"/>
    <n v="3.0790000000000002"/>
    <n v="1.4504999999999999"/>
    <n v="0.15395"/>
    <n v="7.2524999999999992E-2"/>
  </r>
  <r>
    <x v="24"/>
    <x v="9"/>
    <s v="Hofdünger"/>
    <x v="0"/>
    <x v="6"/>
    <s v="BESTAETIGT (6)"/>
    <n v="430.65"/>
    <n v="200.1"/>
    <x v="7"/>
    <x v="7"/>
    <n v="0.43064999999999998"/>
    <n v="0.2001"/>
    <n v="0.14354999999999998"/>
    <n v="6.6699999999999995E-2"/>
  </r>
  <r>
    <x v="24"/>
    <x v="11"/>
    <s v="Hofdünger"/>
    <x v="0"/>
    <x v="0"/>
    <s v="BESTAETIGT (6)"/>
    <n v="74176"/>
    <n v="34077.300000000003"/>
    <x v="340"/>
    <x v="7"/>
    <n v="74.176000000000002"/>
    <n v="34.077300000000001"/>
    <n v="0.54541176470588237"/>
    <n v="0.25056838235294121"/>
  </r>
  <r>
    <x v="24"/>
    <x v="11"/>
    <s v="Hofdünger"/>
    <x v="0"/>
    <x v="1"/>
    <s v="BESTAETIGT (6)"/>
    <n v="65924.960000000021"/>
    <n v="29778.1"/>
    <x v="276"/>
    <x v="7"/>
    <n v="65.924960000000027"/>
    <n v="29.778099999999998"/>
    <n v="0.74072988764044978"/>
    <n v="0.33458539325842696"/>
  </r>
  <r>
    <x v="24"/>
    <x v="11"/>
    <s v="Hofdünger"/>
    <x v="0"/>
    <x v="2"/>
    <s v="BESTAETIGT (6)"/>
    <n v="5498.09"/>
    <n v="2161.27"/>
    <x v="18"/>
    <x v="7"/>
    <n v="5.4980900000000004"/>
    <n v="2.16127"/>
    <n v="1.099618"/>
    <n v="0.43225400000000003"/>
  </r>
  <r>
    <x v="24"/>
    <x v="11"/>
    <s v="Hofdünger"/>
    <x v="0"/>
    <x v="3"/>
    <s v="BESTAETIGT (6)"/>
    <n v="14292.380000000001"/>
    <n v="6248.9199999999992"/>
    <x v="111"/>
    <x v="7"/>
    <n v="14.292380000000001"/>
    <n v="6.2489199999999991"/>
    <n v="0.26966754716981134"/>
    <n v="0.11790415094339621"/>
  </r>
  <r>
    <x v="24"/>
    <x v="11"/>
    <s v="Hofdünger"/>
    <x v="0"/>
    <x v="4"/>
    <s v="BESTAETIGT (6)"/>
    <n v="34270.17"/>
    <n v="15682.92"/>
    <x v="138"/>
    <x v="7"/>
    <n v="34.27017"/>
    <n v="15.682919999999999"/>
    <n v="0.33930861386138617"/>
    <n v="0.15527643564356436"/>
  </r>
  <r>
    <x v="24"/>
    <x v="11"/>
    <s v="Hofdünger"/>
    <x v="0"/>
    <x v="5"/>
    <s v="BESTAETIGT (6)"/>
    <n v="22971.239999999998"/>
    <n v="11824.5"/>
    <x v="34"/>
    <x v="7"/>
    <n v="22.971239999999998"/>
    <n v="11.8245"/>
    <n v="0.47856749999999998"/>
    <n v="0.24634375"/>
  </r>
  <r>
    <x v="24"/>
    <x v="11"/>
    <s v="Hofdünger"/>
    <x v="0"/>
    <x v="6"/>
    <s v="BESTAETIGT (6)"/>
    <n v="9697.5000000000018"/>
    <n v="5149.4999999999991"/>
    <x v="22"/>
    <x v="7"/>
    <n v="9.6975000000000016"/>
    <n v="5.1494999999999989"/>
    <n v="0.38790000000000008"/>
    <n v="0.20597999999999994"/>
  </r>
  <r>
    <x v="24"/>
    <x v="11"/>
    <s v="Hofdünger"/>
    <x v="1"/>
    <x v="8"/>
    <s v="BESTAETIGT (6)"/>
    <n v="150"/>
    <n v="77"/>
    <x v="10"/>
    <x v="7"/>
    <n v="0.15"/>
    <n v="7.6999999999999999E-2"/>
    <n v="7.4999999999999997E-2"/>
    <n v="3.85E-2"/>
  </r>
  <r>
    <x v="24"/>
    <x v="11"/>
    <s v="Hofdünger"/>
    <x v="1"/>
    <x v="9"/>
    <s v="BESTAETIGT (6)"/>
    <n v="1764"/>
    <n v="1428"/>
    <x v="7"/>
    <x v="7"/>
    <n v="1.764"/>
    <n v="1.4279999999999999"/>
    <n v="0.58799999999999997"/>
    <n v="0.47599999999999998"/>
  </r>
  <r>
    <x v="24"/>
    <x v="11"/>
    <s v="Hofdünger"/>
    <x v="1"/>
    <x v="11"/>
    <s v="BESTAETIGT (6)"/>
    <n v="518.6"/>
    <n v="325.10000000000002"/>
    <x v="2"/>
    <x v="7"/>
    <n v="0.51860000000000006"/>
    <n v="0.3251"/>
    <n v="0.12965000000000002"/>
    <n v="8.1275E-2"/>
  </r>
  <r>
    <x v="24"/>
    <x v="11"/>
    <s v="Hofdünger"/>
    <x v="1"/>
    <x v="12"/>
    <s v="BESTAETIGT (6)"/>
    <n v="1302.0999999999999"/>
    <n v="737.7"/>
    <x v="21"/>
    <x v="7"/>
    <n v="1.3020999999999998"/>
    <n v="0.73770000000000002"/>
    <n v="0.16276249999999998"/>
    <n v="9.2212500000000003E-2"/>
  </r>
  <r>
    <x v="24"/>
    <x v="11"/>
    <s v="Hofdünger"/>
    <x v="1"/>
    <x v="1"/>
    <s v="BESTAETIGT (6)"/>
    <n v="1035.06"/>
    <n v="527.6"/>
    <x v="15"/>
    <x v="7"/>
    <n v="1.0350599999999999"/>
    <n v="0.52760000000000007"/>
    <n v="0.14786571428571427"/>
    <n v="7.5371428571428575E-2"/>
  </r>
  <r>
    <x v="24"/>
    <x v="11"/>
    <s v="Hofdünger"/>
    <x v="1"/>
    <x v="2"/>
    <s v="BESTAETIGT (6)"/>
    <n v="1222.6999999999998"/>
    <n v="554.55999999999995"/>
    <x v="7"/>
    <x v="7"/>
    <n v="1.2226999999999999"/>
    <n v="0.55455999999999994"/>
    <n v="0.40756666666666663"/>
    <n v="0.18485333333333331"/>
  </r>
  <r>
    <x v="24"/>
    <x v="11"/>
    <s v="Recyclingdünger"/>
    <x v="2"/>
    <x v="16"/>
    <s v="BESTAETIGT (6)"/>
    <n v="10165.92"/>
    <n v="8644.4100000000017"/>
    <x v="39"/>
    <x v="7"/>
    <n v="10.16592"/>
    <n v="8.6444100000000024"/>
    <n v="0.37651555555555555"/>
    <n v="0.32016333333333341"/>
  </r>
  <r>
    <x v="24"/>
    <x v="11"/>
    <s v="(Leer)"/>
    <x v="4"/>
    <x v="23"/>
    <s v="BESTAETIGT (6)"/>
    <n v="147.94"/>
    <n v="91.26"/>
    <x v="13"/>
    <x v="7"/>
    <n v="0.14793999999999999"/>
    <n v="9.1260000000000008E-2"/>
    <n v="0.14793999999999999"/>
    <n v="9.1260000000000008E-2"/>
  </r>
  <r>
    <x v="24"/>
    <x v="12"/>
    <s v="Hofdünger"/>
    <x v="0"/>
    <x v="0"/>
    <s v="BESTAETIGT (6)"/>
    <n v="3970.4"/>
    <n v="1800.9"/>
    <x v="23"/>
    <x v="7"/>
    <n v="3.9704000000000002"/>
    <n v="1.8009000000000002"/>
    <n v="0.44115555555555558"/>
    <n v="0.20010000000000003"/>
  </r>
  <r>
    <x v="24"/>
    <x v="12"/>
    <s v="Hofdünger"/>
    <x v="0"/>
    <x v="1"/>
    <s v="BESTAETIGT (6)"/>
    <n v="920"/>
    <n v="375"/>
    <x v="10"/>
    <x v="7"/>
    <n v="0.92"/>
    <n v="0.375"/>
    <n v="0.46"/>
    <n v="0.1875"/>
  </r>
  <r>
    <x v="24"/>
    <x v="12"/>
    <s v="Hofdünger"/>
    <x v="0"/>
    <x v="3"/>
    <s v="BESTAETIGT (6)"/>
    <n v="3384.15"/>
    <n v="1524.89"/>
    <x v="23"/>
    <x v="7"/>
    <n v="3.38415"/>
    <n v="1.5248900000000001"/>
    <n v="0.37601666666666667"/>
    <n v="0.16943222222222223"/>
  </r>
  <r>
    <x v="24"/>
    <x v="12"/>
    <s v="Hofdünger"/>
    <x v="0"/>
    <x v="4"/>
    <s v="BESTAETIGT (6)"/>
    <n v="11948"/>
    <n v="5457.62"/>
    <x v="128"/>
    <x v="7"/>
    <n v="11.948"/>
    <n v="5.4576199999999995"/>
    <n v="0.30635897435897436"/>
    <n v="0.13993897435897434"/>
  </r>
  <r>
    <x v="24"/>
    <x v="12"/>
    <s v="Hofdünger"/>
    <x v="0"/>
    <x v="5"/>
    <s v="BESTAETIGT (6)"/>
    <n v="1537.5"/>
    <n v="987.5"/>
    <x v="18"/>
    <x v="7"/>
    <n v="1.5375000000000001"/>
    <n v="0.98750000000000004"/>
    <n v="0.3075"/>
    <n v="0.19750000000000001"/>
  </r>
  <r>
    <x v="24"/>
    <x v="12"/>
    <s v="Hofdünger"/>
    <x v="1"/>
    <x v="12"/>
    <s v="BESTAETIGT (6)"/>
    <n v="112.7"/>
    <n v="61.9"/>
    <x v="13"/>
    <x v="7"/>
    <n v="0.11270000000000001"/>
    <n v="6.1899999999999997E-2"/>
    <n v="0.11270000000000001"/>
    <n v="6.1899999999999997E-2"/>
  </r>
  <r>
    <x v="24"/>
    <x v="12"/>
    <s v="Recyclingdünger"/>
    <x v="2"/>
    <x v="16"/>
    <s v="BESTAETIGT (6)"/>
    <n v="1640.52"/>
    <n v="8202.5999999999985"/>
    <x v="101"/>
    <x v="7"/>
    <n v="1.64052"/>
    <n v="8.2025999999999986"/>
    <n v="4.971272727272727E-2"/>
    <n v="0.24856363636363632"/>
  </r>
  <r>
    <x v="25"/>
    <x v="0"/>
    <s v="Hofdünger"/>
    <x v="0"/>
    <x v="4"/>
    <s v="BESTAETIGT (6)"/>
    <n v="693"/>
    <n v="283.5"/>
    <x v="7"/>
    <x v="7"/>
    <n v="0.69299999999999995"/>
    <n v="0.28349999999999997"/>
    <n v="0.23099999999999998"/>
    <n v="9.4499999999999987E-2"/>
  </r>
  <r>
    <x v="25"/>
    <x v="0"/>
    <s v="Recyclingdünger"/>
    <x v="2"/>
    <x v="16"/>
    <s v="BESTAETIGT (6)"/>
    <n v="427.2"/>
    <n v="136.80000000000001"/>
    <x v="13"/>
    <x v="7"/>
    <n v="0.42719999999999997"/>
    <n v="0.1368"/>
    <n v="0.42719999999999997"/>
    <n v="0.1368"/>
  </r>
  <r>
    <x v="25"/>
    <x v="3"/>
    <s v="Recyclingdünger"/>
    <x v="2"/>
    <x v="16"/>
    <s v="BESTAETIGT (6)"/>
    <n v="4054.7499999999995"/>
    <n v="2489"/>
    <x v="80"/>
    <x v="7"/>
    <n v="4.0547499999999994"/>
    <n v="2.4889999999999999"/>
    <n v="0.20273749999999996"/>
    <n v="0.12444999999999999"/>
  </r>
  <r>
    <x v="25"/>
    <x v="4"/>
    <s v="Hofdünger"/>
    <x v="0"/>
    <x v="0"/>
    <s v="BESTAETIGT (6)"/>
    <n v="465.91999999999996"/>
    <n v="227.84"/>
    <x v="10"/>
    <x v="7"/>
    <n v="0.46591999999999995"/>
    <n v="0.22784000000000001"/>
    <n v="0.23295999999999997"/>
    <n v="0.11392000000000001"/>
  </r>
  <r>
    <x v="25"/>
    <x v="4"/>
    <s v="Hofdünger"/>
    <x v="0"/>
    <x v="3"/>
    <s v="BESTAETIGT (6)"/>
    <n v="770"/>
    <n v="312"/>
    <x v="13"/>
    <x v="7"/>
    <n v="0.77"/>
    <n v="0.312"/>
    <n v="0.77"/>
    <n v="0.312"/>
  </r>
  <r>
    <x v="25"/>
    <x v="4"/>
    <s v="Hofdünger"/>
    <x v="0"/>
    <x v="4"/>
    <s v="BESTAETIGT (6)"/>
    <n v="1595.19"/>
    <n v="744.69"/>
    <x v="2"/>
    <x v="7"/>
    <n v="1.5951900000000001"/>
    <n v="0.74469000000000007"/>
    <n v="0.39879750000000003"/>
    <n v="0.18617250000000002"/>
  </r>
  <r>
    <x v="25"/>
    <x v="4"/>
    <s v="Hofdünger"/>
    <x v="0"/>
    <x v="6"/>
    <s v="BESTAETIGT (6)"/>
    <n v="3451.7999999999997"/>
    <n v="2018.3"/>
    <x v="23"/>
    <x v="7"/>
    <n v="3.4517999999999995"/>
    <n v="2.0183"/>
    <n v="0.38353333333333328"/>
    <n v="0.22425555555555554"/>
  </r>
  <r>
    <x v="25"/>
    <x v="4"/>
    <s v="Hofdünger"/>
    <x v="1"/>
    <x v="10"/>
    <s v="BESTAETIGT (6)"/>
    <n v="108"/>
    <n v="120"/>
    <x v="13"/>
    <x v="7"/>
    <n v="0.108"/>
    <n v="0.12"/>
    <n v="0.108"/>
    <n v="0.12"/>
  </r>
  <r>
    <x v="25"/>
    <x v="4"/>
    <s v="Hofdünger"/>
    <x v="1"/>
    <x v="11"/>
    <s v="BESTAETIGT (6)"/>
    <n v="2757.9199999999996"/>
    <n v="1672"/>
    <x v="14"/>
    <x v="7"/>
    <n v="2.7579199999999995"/>
    <n v="1.6719999999999999"/>
    <n v="0.11491333333333331"/>
    <n v="6.9666666666666668E-2"/>
  </r>
  <r>
    <x v="25"/>
    <x v="4"/>
    <s v="Hofdünger"/>
    <x v="1"/>
    <x v="2"/>
    <s v="BESTAETIGT (6)"/>
    <n v="328.05"/>
    <n v="140.13"/>
    <x v="13"/>
    <x v="7"/>
    <n v="0.32805000000000001"/>
    <n v="0.14013"/>
    <n v="0.32805000000000001"/>
    <n v="0.14013"/>
  </r>
  <r>
    <x v="25"/>
    <x v="4"/>
    <s v="Recyclingdünger"/>
    <x v="2"/>
    <x v="16"/>
    <s v="BESTAETIGT (6)"/>
    <n v="10947.409999999998"/>
    <n v="5546.9500000000053"/>
    <x v="100"/>
    <x v="7"/>
    <n v="10.947409999999998"/>
    <n v="5.5469500000000052"/>
    <n v="0.13684262499999997"/>
    <n v="6.9336875000000062E-2"/>
  </r>
  <r>
    <x v="25"/>
    <x v="7"/>
    <s v="Recyclingdünger"/>
    <x v="2"/>
    <x v="16"/>
    <s v="BESTAETIGT (6)"/>
    <n v="129"/>
    <n v="88.5"/>
    <x v="13"/>
    <x v="7"/>
    <n v="0.129"/>
    <n v="8.8499999999999995E-2"/>
    <n v="0.129"/>
    <n v="8.8499999999999995E-2"/>
  </r>
  <r>
    <x v="25"/>
    <x v="1"/>
    <s v="Recyclingdünger"/>
    <x v="2"/>
    <x v="16"/>
    <s v="BESTAETIGT (6)"/>
    <n v="3016.2999999999997"/>
    <n v="1705.5400000000002"/>
    <x v="49"/>
    <x v="7"/>
    <n v="3.0162999999999998"/>
    <n v="1.7055400000000003"/>
    <n v="0.17742941176470586"/>
    <n v="0.1003258823529412"/>
  </r>
  <r>
    <x v="25"/>
    <x v="17"/>
    <s v="Hofdünger"/>
    <x v="0"/>
    <x v="0"/>
    <s v="BESTAETIGT (6)"/>
    <n v="9172.0099999999984"/>
    <n v="3433.05"/>
    <x v="131"/>
    <x v="7"/>
    <n v="9.1720099999999984"/>
    <n v="3.4330500000000002"/>
    <n v="0.169852037037037"/>
    <n v="6.3575000000000007E-2"/>
  </r>
  <r>
    <x v="25"/>
    <x v="17"/>
    <s v="Hofdünger"/>
    <x v="0"/>
    <x v="1"/>
    <s v="BESTAETIGT (6)"/>
    <n v="227.4"/>
    <n v="93.3"/>
    <x v="7"/>
    <x v="7"/>
    <n v="0.22740000000000002"/>
    <n v="9.3299999999999994E-2"/>
    <n v="7.5800000000000006E-2"/>
    <n v="3.1099999999999999E-2"/>
  </r>
  <r>
    <x v="25"/>
    <x v="17"/>
    <s v="Hofdünger"/>
    <x v="0"/>
    <x v="5"/>
    <s v="BESTAETIGT (6)"/>
    <n v="334.8"/>
    <n v="194.4"/>
    <x v="13"/>
    <x v="7"/>
    <n v="0.33479999999999999"/>
    <n v="0.19440000000000002"/>
    <n v="0.33479999999999999"/>
    <n v="0.19440000000000002"/>
  </r>
  <r>
    <x v="25"/>
    <x v="17"/>
    <s v="Hofdünger"/>
    <x v="0"/>
    <x v="6"/>
    <s v="BESTAETIGT (6)"/>
    <n v="1819.11"/>
    <n v="697.05"/>
    <x v="20"/>
    <x v="7"/>
    <n v="1.81911"/>
    <n v="0.69704999999999995"/>
    <n v="0.30318499999999998"/>
    <n v="0.11617499999999999"/>
  </r>
  <r>
    <x v="25"/>
    <x v="17"/>
    <s v="Hofdünger"/>
    <x v="1"/>
    <x v="0"/>
    <s v="BESTAETIGT (6)"/>
    <n v="890"/>
    <n v="520"/>
    <x v="7"/>
    <x v="7"/>
    <n v="0.89"/>
    <n v="0.52"/>
    <n v="0.29666666666666669"/>
    <n v="0.17333333333333334"/>
  </r>
  <r>
    <x v="25"/>
    <x v="17"/>
    <s v="Recyclingdünger"/>
    <x v="2"/>
    <x v="16"/>
    <s v="BESTAETIGT (6)"/>
    <n v="263.14999999999998"/>
    <n v="1090.3700000000006"/>
    <x v="59"/>
    <x v="7"/>
    <n v="0.26315"/>
    <n v="1.0903700000000005"/>
    <n v="9.0741379310344834E-3"/>
    <n v="3.7598965517241394E-2"/>
  </r>
  <r>
    <x v="25"/>
    <x v="16"/>
    <s v="Recyclingdünger"/>
    <x v="2"/>
    <x v="16"/>
    <s v="BESTAETIGT (6)"/>
    <n v="1396"/>
    <n v="864"/>
    <x v="20"/>
    <x v="7"/>
    <n v="1.3959999999999999"/>
    <n v="0.86399999999999999"/>
    <n v="0.23266666666666666"/>
    <n v="0.14399999999999999"/>
  </r>
  <r>
    <x v="25"/>
    <x v="6"/>
    <s v="Hofdünger"/>
    <x v="0"/>
    <x v="6"/>
    <s v="BESTAETIGT (6)"/>
    <n v="435.02"/>
    <n v="277.93"/>
    <x v="13"/>
    <x v="7"/>
    <n v="0.43501999999999996"/>
    <n v="0.27793000000000001"/>
    <n v="0.43501999999999996"/>
    <n v="0.27793000000000001"/>
  </r>
  <r>
    <x v="25"/>
    <x v="6"/>
    <s v="Recyclingdünger"/>
    <x v="2"/>
    <x v="16"/>
    <s v="BESTAETIGT (6)"/>
    <n v="5673.6500000000005"/>
    <n v="3419.1"/>
    <x v="39"/>
    <x v="7"/>
    <n v="5.6736500000000003"/>
    <n v="3.4190999999999998"/>
    <n v="0.2101351851851852"/>
    <n v="0.12663333333333332"/>
  </r>
  <r>
    <x v="25"/>
    <x v="8"/>
    <s v="Hofdünger"/>
    <x v="0"/>
    <x v="0"/>
    <s v="BESTAETIGT (6)"/>
    <n v="196.56"/>
    <n v="66.42"/>
    <x v="13"/>
    <x v="7"/>
    <n v="0.19656000000000001"/>
    <n v="6.6420000000000007E-2"/>
    <n v="0.19656000000000001"/>
    <n v="6.6420000000000007E-2"/>
  </r>
  <r>
    <x v="25"/>
    <x v="8"/>
    <s v="Hofdünger"/>
    <x v="0"/>
    <x v="1"/>
    <s v="BESTAETIGT (6)"/>
    <n v="156.6"/>
    <n v="64.8"/>
    <x v="10"/>
    <x v="7"/>
    <n v="0.15659999999999999"/>
    <n v="6.4799999999999996E-2"/>
    <n v="7.8299999999999995E-2"/>
    <n v="3.2399999999999998E-2"/>
  </r>
  <r>
    <x v="25"/>
    <x v="8"/>
    <s v="Hofdünger"/>
    <x v="0"/>
    <x v="4"/>
    <s v="BESTAETIGT (6)"/>
    <n v="2335.37"/>
    <n v="881.81"/>
    <x v="18"/>
    <x v="7"/>
    <n v="2.3353699999999997"/>
    <n v="0.88180999999999998"/>
    <n v="0.46707399999999993"/>
    <n v="0.17636199999999999"/>
  </r>
  <r>
    <x v="25"/>
    <x v="8"/>
    <s v="Hofdünger"/>
    <x v="0"/>
    <x v="6"/>
    <s v="BESTAETIGT (6)"/>
    <n v="2253.77"/>
    <n v="1140.97"/>
    <x v="41"/>
    <x v="7"/>
    <n v="2.2537699999999998"/>
    <n v="1.14097"/>
    <n v="0.2048881818181818"/>
    <n v="0.10372454545454546"/>
  </r>
  <r>
    <x v="25"/>
    <x v="8"/>
    <s v="Hofdünger"/>
    <x v="1"/>
    <x v="0"/>
    <s v="BESTAETIGT (6)"/>
    <n v="356"/>
    <n v="208"/>
    <x v="10"/>
    <x v="7"/>
    <n v="0.35599999999999998"/>
    <n v="0.20799999999999999"/>
    <n v="0.17799999999999999"/>
    <n v="0.104"/>
  </r>
  <r>
    <x v="25"/>
    <x v="8"/>
    <s v="Hofdünger"/>
    <x v="1"/>
    <x v="5"/>
    <s v="BESTAETIGT (6)"/>
    <n v="1365"/>
    <n v="1225"/>
    <x v="13"/>
    <x v="7"/>
    <n v="1.365"/>
    <n v="1.2250000000000001"/>
    <n v="1.365"/>
    <n v="1.2250000000000001"/>
  </r>
  <r>
    <x v="25"/>
    <x v="8"/>
    <s v="Recyclingdünger"/>
    <x v="2"/>
    <x v="16"/>
    <s v="BESTAETIGT (6)"/>
    <n v="3105.7000000000003"/>
    <n v="1616.54"/>
    <x v="41"/>
    <x v="7"/>
    <n v="3.1057000000000001"/>
    <n v="1.6165399999999999"/>
    <n v="0.28233636363636366"/>
    <n v="0.14695818181818179"/>
  </r>
  <r>
    <x v="25"/>
    <x v="22"/>
    <s v="Hofdünger"/>
    <x v="0"/>
    <x v="0"/>
    <s v="BESTAETIGT (6)"/>
    <n v="2013.66"/>
    <n v="672.83999999999992"/>
    <x v="7"/>
    <x v="7"/>
    <n v="2.0136600000000002"/>
    <n v="0.67283999999999988"/>
    <n v="0.67122000000000004"/>
    <n v="0.22427999999999995"/>
  </r>
  <r>
    <x v="25"/>
    <x v="22"/>
    <s v="Hofdünger"/>
    <x v="0"/>
    <x v="1"/>
    <s v="BESTAETIGT (6)"/>
    <n v="231"/>
    <n v="94.5"/>
    <x v="10"/>
    <x v="7"/>
    <n v="0.23100000000000001"/>
    <n v="9.4500000000000001E-2"/>
    <n v="0.11550000000000001"/>
    <n v="4.725E-2"/>
  </r>
  <r>
    <x v="25"/>
    <x v="22"/>
    <s v="Hofdünger"/>
    <x v="1"/>
    <x v="12"/>
    <s v="BESTAETIGT (6)"/>
    <n v="748.8"/>
    <n v="397.8"/>
    <x v="13"/>
    <x v="7"/>
    <n v="0.74879999999999991"/>
    <n v="0.39779999999999999"/>
    <n v="0.74879999999999991"/>
    <n v="0.39779999999999999"/>
  </r>
  <r>
    <x v="25"/>
    <x v="22"/>
    <s v="Recyclingdünger"/>
    <x v="2"/>
    <x v="16"/>
    <s v="BESTAETIGT (6)"/>
    <n v="16351.04"/>
    <n v="4891.22"/>
    <x v="59"/>
    <x v="7"/>
    <n v="16.351040000000001"/>
    <n v="4.8912200000000006"/>
    <n v="0.56382896551724138"/>
    <n v="0.16866275862068966"/>
  </r>
  <r>
    <x v="25"/>
    <x v="9"/>
    <s v="Hofdünger"/>
    <x v="0"/>
    <x v="1"/>
    <s v="BESTAETIGT (6)"/>
    <n v="508"/>
    <n v="210"/>
    <x v="10"/>
    <x v="7"/>
    <n v="0.50800000000000001"/>
    <n v="0.21"/>
    <n v="0.254"/>
    <n v="0.105"/>
  </r>
  <r>
    <x v="25"/>
    <x v="9"/>
    <s v="Hofdünger"/>
    <x v="0"/>
    <x v="3"/>
    <s v="BESTAETIGT (6)"/>
    <n v="154"/>
    <n v="77"/>
    <x v="13"/>
    <x v="7"/>
    <n v="0.154"/>
    <n v="7.6999999999999999E-2"/>
    <n v="0.154"/>
    <n v="7.6999999999999999E-2"/>
  </r>
  <r>
    <x v="25"/>
    <x v="9"/>
    <s v="Hofdünger"/>
    <x v="0"/>
    <x v="4"/>
    <s v="BESTAETIGT (6)"/>
    <n v="406.25"/>
    <n v="200"/>
    <x v="13"/>
    <x v="7"/>
    <n v="0.40625"/>
    <n v="0.2"/>
    <n v="0.40625"/>
    <n v="0.2"/>
  </r>
  <r>
    <x v="25"/>
    <x v="9"/>
    <s v="Hofdünger"/>
    <x v="0"/>
    <x v="6"/>
    <s v="BESTAETIGT (6)"/>
    <n v="600.25"/>
    <n v="292.25"/>
    <x v="7"/>
    <x v="7"/>
    <n v="0.60024999999999995"/>
    <n v="0.29225000000000001"/>
    <n v="0.20008333333333331"/>
    <n v="9.7416666666666665E-2"/>
  </r>
  <r>
    <x v="25"/>
    <x v="9"/>
    <s v="Hofdünger"/>
    <x v="1"/>
    <x v="5"/>
    <s v="BESTAETIGT (6)"/>
    <n v="436.8"/>
    <n v="392"/>
    <x v="13"/>
    <x v="7"/>
    <n v="0.43680000000000002"/>
    <n v="0.39200000000000002"/>
    <n v="0.43680000000000002"/>
    <n v="0.39200000000000002"/>
  </r>
  <r>
    <x v="25"/>
    <x v="9"/>
    <s v="Recyclingdünger"/>
    <x v="2"/>
    <x v="16"/>
    <s v="BESTAETIGT (6)"/>
    <n v="2030.9"/>
    <n v="1091.28"/>
    <x v="21"/>
    <x v="7"/>
    <n v="2.0308999999999999"/>
    <n v="1.09128"/>
    <n v="0.25386249999999999"/>
    <n v="0.13641"/>
  </r>
  <r>
    <x v="25"/>
    <x v="10"/>
    <s v="Hofdünger"/>
    <x v="0"/>
    <x v="0"/>
    <s v="BESTAETIGT (6)"/>
    <n v="472.5"/>
    <n v="207.9"/>
    <x v="13"/>
    <x v="7"/>
    <n v="0.47249999999999998"/>
    <n v="0.2079"/>
    <n v="0.47249999999999998"/>
    <n v="0.2079"/>
  </r>
  <r>
    <x v="25"/>
    <x v="10"/>
    <s v="Hofdünger"/>
    <x v="0"/>
    <x v="1"/>
    <s v="BESTAETIGT (6)"/>
    <n v="1094.52"/>
    <n v="456.8"/>
    <x v="20"/>
    <x v="7"/>
    <n v="1.0945199999999999"/>
    <n v="0.45679999999999998"/>
    <n v="0.18242"/>
    <n v="7.6133333333333331E-2"/>
  </r>
  <r>
    <x v="25"/>
    <x v="10"/>
    <s v="Hofdünger"/>
    <x v="0"/>
    <x v="2"/>
    <s v="BESTAETIGT (6)"/>
    <n v="430"/>
    <n v="170"/>
    <x v="13"/>
    <x v="7"/>
    <n v="0.43"/>
    <n v="0.17"/>
    <n v="0.43"/>
    <n v="0.17"/>
  </r>
  <r>
    <x v="25"/>
    <x v="10"/>
    <s v="Hofdünger"/>
    <x v="0"/>
    <x v="3"/>
    <s v="BESTAETIGT (6)"/>
    <n v="990"/>
    <n v="390"/>
    <x v="7"/>
    <x v="7"/>
    <n v="0.99"/>
    <n v="0.39"/>
    <n v="0.33"/>
    <n v="0.13"/>
  </r>
  <r>
    <x v="25"/>
    <x v="10"/>
    <s v="Hofdünger"/>
    <x v="0"/>
    <x v="4"/>
    <s v="BESTAETIGT (6)"/>
    <n v="5230.3900000000003"/>
    <n v="2032.63"/>
    <x v="47"/>
    <x v="7"/>
    <n v="5.2303900000000008"/>
    <n v="2.0326300000000002"/>
    <n v="0.32689937500000005"/>
    <n v="0.12703937500000001"/>
  </r>
  <r>
    <x v="25"/>
    <x v="10"/>
    <s v="Hofdünger"/>
    <x v="0"/>
    <x v="5"/>
    <s v="BESTAETIGT (6)"/>
    <n v="240"/>
    <n v="140"/>
    <x v="13"/>
    <x v="7"/>
    <n v="0.24"/>
    <n v="0.14000000000000001"/>
    <n v="0.24"/>
    <n v="0.14000000000000001"/>
  </r>
  <r>
    <x v="25"/>
    <x v="10"/>
    <s v="Hofdünger"/>
    <x v="0"/>
    <x v="6"/>
    <s v="BESTAETIGT (6)"/>
    <n v="17425.919999999998"/>
    <n v="8348.0599999999977"/>
    <x v="92"/>
    <x v="7"/>
    <n v="17.425919999999998"/>
    <n v="8.3480599999999985"/>
    <n v="0.40525395348837207"/>
    <n v="0.1941409302325581"/>
  </r>
  <r>
    <x v="25"/>
    <x v="10"/>
    <s v="Hofdünger"/>
    <x v="1"/>
    <x v="0"/>
    <s v="BESTAETIGT (6)"/>
    <n v="267"/>
    <n v="156"/>
    <x v="10"/>
    <x v="7"/>
    <n v="0.26700000000000002"/>
    <n v="0.156"/>
    <n v="0.13350000000000001"/>
    <n v="7.8E-2"/>
  </r>
  <r>
    <x v="25"/>
    <x v="10"/>
    <s v="Hofdünger"/>
    <x v="1"/>
    <x v="11"/>
    <s v="BESTAETIGT (6)"/>
    <n v="747.83999999999992"/>
    <n v="534"/>
    <x v="21"/>
    <x v="7"/>
    <n v="0.74783999999999995"/>
    <n v="0.53400000000000003"/>
    <n v="9.3479999999999994E-2"/>
    <n v="6.6750000000000004E-2"/>
  </r>
  <r>
    <x v="25"/>
    <x v="10"/>
    <s v="Hofdünger"/>
    <x v="1"/>
    <x v="12"/>
    <s v="BESTAETIGT (6)"/>
    <n v="1260"/>
    <n v="567"/>
    <x v="7"/>
    <x v="7"/>
    <n v="1.26"/>
    <n v="0.56699999999999995"/>
    <n v="0.42"/>
    <n v="0.18899999999999997"/>
  </r>
  <r>
    <x v="25"/>
    <x v="10"/>
    <s v="Hofdünger"/>
    <x v="1"/>
    <x v="1"/>
    <s v="BESTAETIGT (6)"/>
    <n v="304.2"/>
    <n v="202.5"/>
    <x v="10"/>
    <x v="7"/>
    <n v="0.30419999999999997"/>
    <n v="0.20250000000000001"/>
    <n v="0.15209999999999999"/>
    <n v="0.10125000000000001"/>
  </r>
  <r>
    <x v="25"/>
    <x v="10"/>
    <s v="Recyclingdünger"/>
    <x v="2"/>
    <x v="16"/>
    <s v="BESTAETIGT (6)"/>
    <n v="35178.429999999993"/>
    <n v="10826.110000000002"/>
    <x v="77"/>
    <x v="7"/>
    <n v="35.178429999999992"/>
    <n v="10.826110000000002"/>
    <n v="0.52505119402985068"/>
    <n v="0.1615837313432836"/>
  </r>
  <r>
    <x v="25"/>
    <x v="2"/>
    <s v="Recyclingdünger"/>
    <x v="2"/>
    <x v="16"/>
    <s v="BESTAETIGT (6)"/>
    <n v="523.5"/>
    <n v="324"/>
    <x v="7"/>
    <x v="7"/>
    <n v="0.52349999999999997"/>
    <n v="0.32400000000000001"/>
    <n v="0.17449999999999999"/>
    <n v="0.108"/>
  </r>
  <r>
    <x v="25"/>
    <x v="11"/>
    <s v="Hofdünger"/>
    <x v="0"/>
    <x v="4"/>
    <s v="BESTAETIGT (6)"/>
    <n v="195"/>
    <n v="96"/>
    <x v="13"/>
    <x v="7"/>
    <n v="0.19500000000000001"/>
    <n v="9.6000000000000002E-2"/>
    <n v="0.19500000000000001"/>
    <n v="9.6000000000000002E-2"/>
  </r>
  <r>
    <x v="25"/>
    <x v="11"/>
    <s v="Hofdünger"/>
    <x v="0"/>
    <x v="6"/>
    <s v="BESTAETIGT (6)"/>
    <n v="360"/>
    <n v="230"/>
    <x v="10"/>
    <x v="7"/>
    <n v="0.36"/>
    <n v="0.23"/>
    <n v="0.18"/>
    <n v="0.115"/>
  </r>
  <r>
    <x v="25"/>
    <x v="11"/>
    <s v="Hofdünger"/>
    <x v="1"/>
    <x v="2"/>
    <s v="BESTAETIGT (6)"/>
    <n v="182.25"/>
    <n v="77.849999999999994"/>
    <x v="13"/>
    <x v="7"/>
    <n v="0.18225"/>
    <n v="7.7849999999999989E-2"/>
    <n v="0.18225"/>
    <n v="7.7849999999999989E-2"/>
  </r>
  <r>
    <x v="25"/>
    <x v="11"/>
    <s v="Hofdünger"/>
    <x v="1"/>
    <x v="5"/>
    <s v="BESTAETIGT (6)"/>
    <n v="273"/>
    <n v="245"/>
    <x v="13"/>
    <x v="7"/>
    <n v="0.27300000000000002"/>
    <n v="0.245"/>
    <n v="0.27300000000000002"/>
    <n v="0.245"/>
  </r>
  <r>
    <x v="25"/>
    <x v="11"/>
    <s v="Recyclingdünger"/>
    <x v="2"/>
    <x v="16"/>
    <s v="BESTAETIGT (6)"/>
    <n v="1350.83"/>
    <n v="810.49"/>
    <x v="10"/>
    <x v="7"/>
    <n v="1.35083"/>
    <n v="0.81049000000000004"/>
    <n v="0.67541499999999999"/>
    <n v="0.40524500000000002"/>
  </r>
  <r>
    <x v="25"/>
    <x v="12"/>
    <s v="Hofdünger"/>
    <x v="0"/>
    <x v="0"/>
    <s v="BESTAETIGT (6)"/>
    <n v="143831.66"/>
    <n v="56110.849999999991"/>
    <x v="245"/>
    <x v="7"/>
    <n v="143.83166"/>
    <n v="56.110849999999992"/>
    <n v="0.62264787878787875"/>
    <n v="0.24290411255411251"/>
  </r>
  <r>
    <x v="25"/>
    <x v="12"/>
    <s v="Hofdünger"/>
    <x v="0"/>
    <x v="1"/>
    <s v="BESTAETIGT (6)"/>
    <n v="115265.76000000001"/>
    <n v="47910.91"/>
    <x v="208"/>
    <x v="7"/>
    <n v="115.26576000000001"/>
    <n v="47.910910000000001"/>
    <n v="0.32018266666666673"/>
    <n v="0.13308586111111112"/>
  </r>
  <r>
    <x v="25"/>
    <x v="12"/>
    <s v="Hofdünger"/>
    <x v="0"/>
    <x v="2"/>
    <s v="BESTAETIGT (6)"/>
    <n v="11992.620000000003"/>
    <n v="4678.3799999999992"/>
    <x v="68"/>
    <x v="7"/>
    <n v="11.992620000000002"/>
    <n v="4.6783799999999989"/>
    <n v="0.27255954545454553"/>
    <n v="0.10632681818181816"/>
  </r>
  <r>
    <x v="25"/>
    <x v="12"/>
    <s v="Hofdünger"/>
    <x v="0"/>
    <x v="3"/>
    <s v="BESTAETIGT (6)"/>
    <n v="27594"/>
    <n v="13486.37"/>
    <x v="168"/>
    <x v="7"/>
    <n v="27.594000000000001"/>
    <n v="13.486370000000001"/>
    <n v="0.33651219512195124"/>
    <n v="0.16446792682926831"/>
  </r>
  <r>
    <x v="25"/>
    <x v="12"/>
    <s v="Hofdünger"/>
    <x v="0"/>
    <x v="4"/>
    <s v="BESTAETIGT (6)"/>
    <n v="51795.669999999991"/>
    <n v="22661.02"/>
    <x v="305"/>
    <x v="7"/>
    <n v="51.795669999999994"/>
    <n v="22.661020000000001"/>
    <n v="0.34530446666666664"/>
    <n v="0.15107346666666668"/>
  </r>
  <r>
    <x v="25"/>
    <x v="12"/>
    <s v="Hofdünger"/>
    <x v="0"/>
    <x v="5"/>
    <s v="BESTAETIGT (6)"/>
    <n v="15068.460000000001"/>
    <n v="8181.0800000000008"/>
    <x v="321"/>
    <x v="7"/>
    <n v="15.068460000000002"/>
    <n v="8.1810800000000015"/>
    <n v="0.20928416666666669"/>
    <n v="0.11362611111111114"/>
  </r>
  <r>
    <x v="25"/>
    <x v="12"/>
    <s v="Hofdünger"/>
    <x v="0"/>
    <x v="6"/>
    <s v="BESTAETIGT (6)"/>
    <n v="67918.550000000017"/>
    <n v="34783.069999999992"/>
    <x v="420"/>
    <x v="7"/>
    <n v="67.91855000000001"/>
    <n v="34.783069999999995"/>
    <n v="0.27497388663967615"/>
    <n v="0.14082214574898783"/>
  </r>
  <r>
    <x v="25"/>
    <x v="12"/>
    <s v="Hofdünger"/>
    <x v="1"/>
    <x v="0"/>
    <s v="BESTAETIGT (6)"/>
    <n v="8187.5799999999981"/>
    <n v="4376.49"/>
    <x v="45"/>
    <x v="7"/>
    <n v="8.1875799999999987"/>
    <n v="4.3764899999999995"/>
    <n v="0.23393085714285711"/>
    <n v="0.12504257142857142"/>
  </r>
  <r>
    <x v="25"/>
    <x v="12"/>
    <s v="Hofdünger"/>
    <x v="1"/>
    <x v="8"/>
    <s v="BESTAETIGT (6)"/>
    <n v="2808"/>
    <n v="1404"/>
    <x v="21"/>
    <x v="7"/>
    <n v="2.8079999999999998"/>
    <n v="1.4039999999999999"/>
    <n v="0.35099999999999998"/>
    <n v="0.17549999999999999"/>
  </r>
  <r>
    <x v="25"/>
    <x v="12"/>
    <s v="Hofdünger"/>
    <x v="1"/>
    <x v="9"/>
    <s v="BESTAETIGT (6)"/>
    <n v="28343.660000000003"/>
    <n v="22478.91"/>
    <x v="87"/>
    <x v="7"/>
    <n v="28.343660000000003"/>
    <n v="22.478909999999999"/>
    <n v="0.43605630769230774"/>
    <n v="0.34582938461538459"/>
  </r>
  <r>
    <x v="25"/>
    <x v="12"/>
    <s v="Hofdünger"/>
    <x v="1"/>
    <x v="10"/>
    <s v="BESTAETIGT (6)"/>
    <n v="1083.19"/>
    <n v="1158.8499999999999"/>
    <x v="16"/>
    <x v="7"/>
    <n v="1.0831900000000001"/>
    <n v="1.1588499999999999"/>
    <n v="0.10831900000000001"/>
    <n v="0.11588499999999999"/>
  </r>
  <r>
    <x v="25"/>
    <x v="12"/>
    <s v="Hofdünger"/>
    <x v="1"/>
    <x v="11"/>
    <s v="BESTAETIGT (6)"/>
    <n v="16195.749999999995"/>
    <n v="10156.65"/>
    <x v="300"/>
    <x v="7"/>
    <n v="16.195749999999993"/>
    <n v="10.156649999999999"/>
    <n v="0.11996851851851847"/>
    <n v="7.5234444444444437E-2"/>
  </r>
  <r>
    <x v="25"/>
    <x v="12"/>
    <s v="Hofdünger"/>
    <x v="1"/>
    <x v="12"/>
    <s v="BESTAETIGT (6)"/>
    <n v="10663.3"/>
    <n v="5737.4000000000005"/>
    <x v="103"/>
    <x v="7"/>
    <n v="10.6633"/>
    <n v="5.7374000000000009"/>
    <n v="0.29620277777777776"/>
    <n v="0.15937222222222225"/>
  </r>
  <r>
    <x v="25"/>
    <x v="12"/>
    <s v="Hofdünger"/>
    <x v="1"/>
    <x v="1"/>
    <s v="BESTAETIGT (6)"/>
    <n v="10591.470000000005"/>
    <n v="5899.5099999999993"/>
    <x v="166"/>
    <x v="7"/>
    <n v="10.591470000000005"/>
    <n v="5.8995099999999994"/>
    <n v="0.14508863013698636"/>
    <n v="8.0815205479452049E-2"/>
  </r>
  <r>
    <x v="25"/>
    <x v="12"/>
    <s v="Hofdünger"/>
    <x v="1"/>
    <x v="2"/>
    <s v="BESTAETIGT (6)"/>
    <n v="6742.18"/>
    <n v="3022.8100000000009"/>
    <x v="39"/>
    <x v="7"/>
    <n v="6.7421800000000003"/>
    <n v="3.0228100000000007"/>
    <n v="0.24971037037037039"/>
    <n v="0.11195592592592594"/>
  </r>
  <r>
    <x v="25"/>
    <x v="12"/>
    <s v="Hofdünger"/>
    <x v="1"/>
    <x v="14"/>
    <s v="BESTAETIGT (6)"/>
    <n v="1074.1999999999998"/>
    <n v="484.7"/>
    <x v="18"/>
    <x v="7"/>
    <n v="1.0741999999999998"/>
    <n v="0.48469999999999996"/>
    <n v="0.21483999999999998"/>
    <n v="9.6939999999999998E-2"/>
  </r>
  <r>
    <x v="25"/>
    <x v="12"/>
    <s v="Hofdünger"/>
    <x v="1"/>
    <x v="4"/>
    <s v="BESTAETIGT (6)"/>
    <n v="955.5"/>
    <n v="857.5"/>
    <x v="18"/>
    <x v="7"/>
    <n v="0.95550000000000002"/>
    <n v="0.85750000000000004"/>
    <n v="0.19109999999999999"/>
    <n v="0.17150000000000001"/>
  </r>
  <r>
    <x v="25"/>
    <x v="12"/>
    <s v="Hofdünger"/>
    <x v="1"/>
    <x v="5"/>
    <s v="BESTAETIGT (6)"/>
    <n v="4056.78"/>
    <n v="3640.7"/>
    <x v="21"/>
    <x v="7"/>
    <n v="4.0567799999999998"/>
    <n v="3.6406999999999998"/>
    <n v="0.50709749999999998"/>
    <n v="0.45508749999999998"/>
  </r>
  <r>
    <x v="25"/>
    <x v="12"/>
    <s v="Recyclingdünger"/>
    <x v="2"/>
    <x v="16"/>
    <s v="BESTAETIGT (6)"/>
    <n v="350372.66000000044"/>
    <n v="132976.64000000007"/>
    <x v="449"/>
    <x v="7"/>
    <n v="350.37266000000045"/>
    <n v="132.97664000000006"/>
    <n v="0.42624411192214168"/>
    <n v="0.16177206812652076"/>
  </r>
  <r>
    <x v="25"/>
    <x v="12"/>
    <s v="(Leer)"/>
    <x v="4"/>
    <x v="23"/>
    <s v="BESTAETIGT (6)"/>
    <n v="4340.8999999999996"/>
    <n v="3681.3"/>
    <x v="11"/>
    <x v="7"/>
    <n v="4.3408999999999995"/>
    <n v="3.6813000000000002"/>
    <n v="0.28939333333333328"/>
    <n v="0.24542000000000003"/>
  </r>
  <r>
    <x v="0"/>
    <x v="0"/>
    <s v="Hofdünger"/>
    <x v="0"/>
    <x v="0"/>
    <s v="BESTAETIGT (6)"/>
    <n v="276108.75"/>
    <n v="108477.22999999997"/>
    <x v="278"/>
    <x v="8"/>
    <n v="276.10874999999999"/>
    <n v="108.47722999999996"/>
    <n v="0.97564929328621908"/>
    <n v="0.38331176678445217"/>
  </r>
  <r>
    <x v="0"/>
    <x v="0"/>
    <s v="Hofdünger"/>
    <x v="0"/>
    <x v="1"/>
    <s v="BESTAETIGT (6)"/>
    <n v="201467.1399999999"/>
    <n v="90095.089999999982"/>
    <x v="450"/>
    <x v="8"/>
    <n v="201.46713999999989"/>
    <n v="90.095089999999985"/>
    <n v="1.043871191709844"/>
    <n v="0.46681393782383412"/>
  </r>
  <r>
    <x v="0"/>
    <x v="0"/>
    <s v="Hofdünger"/>
    <x v="0"/>
    <x v="2"/>
    <s v="BESTAETIGT (6)"/>
    <n v="1537.4"/>
    <n v="542.70000000000005"/>
    <x v="47"/>
    <x v="8"/>
    <n v="1.5374000000000001"/>
    <n v="0.54270000000000007"/>
    <n v="9.6087500000000006E-2"/>
    <n v="3.3918750000000004E-2"/>
  </r>
  <r>
    <x v="0"/>
    <x v="0"/>
    <s v="Hofdünger"/>
    <x v="0"/>
    <x v="3"/>
    <s v="BESTAETIGT (6)"/>
    <n v="23493.930000000004"/>
    <n v="11030.869999999999"/>
    <x v="87"/>
    <x v="8"/>
    <n v="23.493930000000002"/>
    <n v="11.030869999999998"/>
    <n v="0.36144507692307698"/>
    <n v="0.16970569230769228"/>
  </r>
  <r>
    <x v="0"/>
    <x v="0"/>
    <s v="Hofdünger"/>
    <x v="0"/>
    <x v="4"/>
    <s v="BESTAETIGT (6)"/>
    <n v="216270.85999999987"/>
    <n v="110226.62999999995"/>
    <x v="451"/>
    <x v="8"/>
    <n v="216.27085999999986"/>
    <n v="110.22662999999994"/>
    <n v="0.42741276679841866"/>
    <n v="0.21783918972332006"/>
  </r>
  <r>
    <x v="0"/>
    <x v="0"/>
    <s v="Hofdünger"/>
    <x v="0"/>
    <x v="5"/>
    <s v="BESTAETIGT (6)"/>
    <n v="31303.379999999997"/>
    <n v="18827.479999999996"/>
    <x v="63"/>
    <x v="8"/>
    <n v="31.303379999999997"/>
    <n v="18.827479999999994"/>
    <n v="1.0097864516129031"/>
    <n v="0.60733806451612882"/>
  </r>
  <r>
    <x v="0"/>
    <x v="0"/>
    <s v="Hofdünger"/>
    <x v="0"/>
    <x v="6"/>
    <s v="BESTAETIGT (6)"/>
    <n v="21201.3"/>
    <n v="10604.05"/>
    <x v="25"/>
    <x v="8"/>
    <n v="21.2013"/>
    <n v="10.604049999999999"/>
    <n v="0.81543461538461537"/>
    <n v="0.4078480769230769"/>
  </r>
  <r>
    <x v="0"/>
    <x v="0"/>
    <s v="Hofdünger"/>
    <x v="1"/>
    <x v="0"/>
    <s v="BESTAETIGT (6)"/>
    <n v="2688"/>
    <n v="1792"/>
    <x v="10"/>
    <x v="8"/>
    <n v="2.6880000000000002"/>
    <n v="1.792"/>
    <n v="1.3440000000000001"/>
    <n v="0.89600000000000002"/>
  </r>
  <r>
    <x v="0"/>
    <x v="0"/>
    <s v="Hofdünger"/>
    <x v="1"/>
    <x v="8"/>
    <s v="BESTAETIGT (6)"/>
    <n v="3791"/>
    <n v="1686.4"/>
    <x v="23"/>
    <x v="8"/>
    <n v="3.7909999999999999"/>
    <n v="1.6864000000000001"/>
    <n v="0.42122222222222222"/>
    <n v="0.18737777777777778"/>
  </r>
  <r>
    <x v="0"/>
    <x v="0"/>
    <s v="Hofdünger"/>
    <x v="1"/>
    <x v="9"/>
    <s v="BESTAETIGT (6)"/>
    <n v="40309.340000000004"/>
    <n v="31740.530000000013"/>
    <x v="77"/>
    <x v="8"/>
    <n v="40.309340000000006"/>
    <n v="31.740530000000014"/>
    <n v="0.60163194029850753"/>
    <n v="0.47373925373134351"/>
  </r>
  <r>
    <x v="0"/>
    <x v="0"/>
    <s v="Hofdünger"/>
    <x v="1"/>
    <x v="10"/>
    <s v="BESTAETIGT (6)"/>
    <n v="8003.15"/>
    <n v="6430"/>
    <x v="49"/>
    <x v="8"/>
    <n v="8.0031499999999998"/>
    <n v="6.43"/>
    <n v="0.4707735294117647"/>
    <n v="0.37823529411764706"/>
  </r>
  <r>
    <x v="0"/>
    <x v="0"/>
    <s v="Hofdünger"/>
    <x v="1"/>
    <x v="11"/>
    <s v="BESTAETIGT (6)"/>
    <n v="15655.75"/>
    <n v="10406.84"/>
    <x v="34"/>
    <x v="8"/>
    <n v="15.655749999999999"/>
    <n v="10.406840000000001"/>
    <n v="0.32616145833333332"/>
    <n v="0.21680916666666669"/>
  </r>
  <r>
    <x v="0"/>
    <x v="0"/>
    <s v="Hofdünger"/>
    <x v="1"/>
    <x v="12"/>
    <s v="BESTAETIGT (6)"/>
    <n v="139431.74999999997"/>
    <n v="70174.670000000056"/>
    <x v="452"/>
    <x v="8"/>
    <n v="139.43174999999997"/>
    <n v="70.174670000000063"/>
    <n v="0.26013386194029842"/>
    <n v="0.13092289179104488"/>
  </r>
  <r>
    <x v="0"/>
    <x v="0"/>
    <s v="Hofdünger"/>
    <x v="1"/>
    <x v="1"/>
    <s v="BESTAETIGT (6)"/>
    <n v="26001.09"/>
    <n v="14590.359999999997"/>
    <x v="90"/>
    <x v="8"/>
    <n v="26.001090000000001"/>
    <n v="14.590359999999997"/>
    <n v="0.39395590909090911"/>
    <n v="0.22106606060606057"/>
  </r>
  <r>
    <x v="0"/>
    <x v="0"/>
    <s v="Hofdünger"/>
    <x v="1"/>
    <x v="2"/>
    <s v="BESTAETIGT (6)"/>
    <n v="7120.2400000000016"/>
    <n v="2682.64"/>
    <x v="60"/>
    <x v="8"/>
    <n v="7.1202400000000017"/>
    <n v="2.6826399999999997"/>
    <n v="0.23734133333333338"/>
    <n v="8.9421333333333325E-2"/>
  </r>
  <r>
    <x v="0"/>
    <x v="0"/>
    <s v="Hofdünger"/>
    <x v="1"/>
    <x v="14"/>
    <s v="BESTAETIGT (6)"/>
    <n v="2498"/>
    <n v="1109"/>
    <x v="7"/>
    <x v="8"/>
    <n v="2.4980000000000002"/>
    <n v="1.109"/>
    <n v="0.83266666666666678"/>
    <n v="0.36966666666666664"/>
  </r>
  <r>
    <x v="0"/>
    <x v="0"/>
    <s v="Hofdünger"/>
    <x v="1"/>
    <x v="4"/>
    <s v="BESTAETIGT (6)"/>
    <n v="889.25"/>
    <n v="665.35"/>
    <x v="16"/>
    <x v="8"/>
    <n v="0.88924999999999998"/>
    <n v="0.66535"/>
    <n v="8.8925000000000004E-2"/>
    <n v="6.6534999999999997E-2"/>
  </r>
  <r>
    <x v="0"/>
    <x v="0"/>
    <s v="Hofdünger"/>
    <x v="1"/>
    <x v="15"/>
    <s v="BESTAETIGT (6)"/>
    <n v="9946.2000000000007"/>
    <n v="8173.5"/>
    <x v="84"/>
    <x v="8"/>
    <n v="9.946200000000001"/>
    <n v="8.1735000000000007"/>
    <n v="0.45210000000000006"/>
    <n v="0.37152272727272728"/>
  </r>
  <r>
    <x v="0"/>
    <x v="0"/>
    <s v="Hofdünger"/>
    <x v="1"/>
    <x v="17"/>
    <s v="BESTAETIGT (6)"/>
    <n v="298.8"/>
    <n v="183.3"/>
    <x v="10"/>
    <x v="8"/>
    <n v="0.29880000000000001"/>
    <n v="0.18330000000000002"/>
    <n v="0.14940000000000001"/>
    <n v="9.1650000000000009E-2"/>
  </r>
  <r>
    <x v="0"/>
    <x v="0"/>
    <s v="Recyclingdünger"/>
    <x v="2"/>
    <x v="16"/>
    <s v="BESTAETIGT (6)"/>
    <n v="73582.839999999982"/>
    <n v="34258.17000000002"/>
    <x v="53"/>
    <x v="8"/>
    <n v="73.582839999999976"/>
    <n v="34.258170000000021"/>
    <n v="0.78279617021276571"/>
    <n v="0.36444861702127684"/>
  </r>
  <r>
    <x v="0"/>
    <x v="0"/>
    <s v="(Leer)"/>
    <x v="4"/>
    <x v="23"/>
    <s v="BESTAETIGT (6)"/>
    <n v="23348.66"/>
    <n v="19664.55"/>
    <x v="63"/>
    <x v="8"/>
    <n v="23.348659999999999"/>
    <n v="19.664549999999998"/>
    <n v="0.7531825806451613"/>
    <n v="0.6343403225806451"/>
  </r>
  <r>
    <x v="0"/>
    <x v="1"/>
    <s v="Hofdünger"/>
    <x v="0"/>
    <x v="0"/>
    <s v="BESTAETIGT (6)"/>
    <n v="8341.11"/>
    <n v="3549.71"/>
    <x v="23"/>
    <x v="8"/>
    <n v="8.3411100000000005"/>
    <n v="3.5497100000000001"/>
    <n v="0.92679"/>
    <n v="0.39441222222222222"/>
  </r>
  <r>
    <x v="0"/>
    <x v="1"/>
    <s v="Hofdünger"/>
    <x v="0"/>
    <x v="1"/>
    <s v="BESTAETIGT (6)"/>
    <n v="1626.2500000000002"/>
    <n v="922.99"/>
    <x v="20"/>
    <x v="8"/>
    <n v="1.6262500000000002"/>
    <n v="0.92298999999999998"/>
    <n v="0.27104166666666668"/>
    <n v="0.15383166666666667"/>
  </r>
  <r>
    <x v="0"/>
    <x v="1"/>
    <s v="Hofdünger"/>
    <x v="0"/>
    <x v="3"/>
    <s v="BESTAETIGT (6)"/>
    <n v="497.45000000000005"/>
    <n v="218.4"/>
    <x v="18"/>
    <x v="8"/>
    <n v="0.49745000000000006"/>
    <n v="0.21840000000000001"/>
    <n v="9.9490000000000009E-2"/>
    <n v="4.3680000000000004E-2"/>
  </r>
  <r>
    <x v="0"/>
    <x v="1"/>
    <s v="Hofdünger"/>
    <x v="0"/>
    <x v="4"/>
    <s v="BESTAETIGT (6)"/>
    <n v="5907.25"/>
    <n v="2418.8000000000002"/>
    <x v="15"/>
    <x v="8"/>
    <n v="5.9072500000000003"/>
    <n v="2.4188000000000001"/>
    <n v="0.84389285714285722"/>
    <n v="0.34554285714285715"/>
  </r>
  <r>
    <x v="0"/>
    <x v="1"/>
    <s v="Hofdünger"/>
    <x v="0"/>
    <x v="5"/>
    <s v="BESTAETIGT (6)"/>
    <n v="1939.8"/>
    <n v="1144.8"/>
    <x v="20"/>
    <x v="8"/>
    <n v="1.9398"/>
    <n v="1.1448"/>
    <n v="0.32329999999999998"/>
    <n v="0.1908"/>
  </r>
  <r>
    <x v="0"/>
    <x v="1"/>
    <s v="Hofdünger"/>
    <x v="1"/>
    <x v="12"/>
    <s v="BESTAETIGT (6)"/>
    <n v="3154.12"/>
    <n v="1634.46"/>
    <x v="51"/>
    <x v="8"/>
    <n v="3.1541199999999998"/>
    <n v="1.63446"/>
    <n v="0.26284333333333332"/>
    <n v="0.13620499999999999"/>
  </r>
  <r>
    <x v="0"/>
    <x v="1"/>
    <s v="Hofdünger"/>
    <x v="1"/>
    <x v="1"/>
    <s v="BESTAETIGT (6)"/>
    <n v="285.2"/>
    <n v="127.87"/>
    <x v="10"/>
    <x v="8"/>
    <n v="0.28520000000000001"/>
    <n v="0.12787000000000001"/>
    <n v="0.1426"/>
    <n v="6.3935000000000006E-2"/>
  </r>
  <r>
    <x v="0"/>
    <x v="1"/>
    <s v="Recyclingdünger"/>
    <x v="2"/>
    <x v="16"/>
    <s v="BESTAETIGT (6)"/>
    <n v="14209.65"/>
    <n v="7677.42"/>
    <x v="59"/>
    <x v="8"/>
    <n v="14.20965"/>
    <n v="7.6774199999999997"/>
    <n v="0.48998793103448274"/>
    <n v="0.26473862068965515"/>
  </r>
  <r>
    <x v="0"/>
    <x v="15"/>
    <s v="Hofdünger"/>
    <x v="1"/>
    <x v="12"/>
    <s v="BESTAETIGT (6)"/>
    <n v="288"/>
    <n v="288"/>
    <x v="10"/>
    <x v="8"/>
    <n v="0.28799999999999998"/>
    <n v="0.28799999999999998"/>
    <n v="0.14399999999999999"/>
    <n v="0.14399999999999999"/>
  </r>
  <r>
    <x v="0"/>
    <x v="15"/>
    <s v="Recyclingdünger"/>
    <x v="2"/>
    <x v="16"/>
    <s v="BESTAETIGT (6)"/>
    <n v="1592.5"/>
    <n v="696.5"/>
    <x v="7"/>
    <x v="8"/>
    <n v="1.5925"/>
    <n v="0.69650000000000001"/>
    <n v="0.53083333333333338"/>
    <n v="0.23216666666666666"/>
  </r>
  <r>
    <x v="0"/>
    <x v="2"/>
    <s v="Hofdünger"/>
    <x v="0"/>
    <x v="0"/>
    <s v="BESTAETIGT (6)"/>
    <n v="4155.3500000000004"/>
    <n v="1322.73"/>
    <x v="2"/>
    <x v="8"/>
    <n v="4.1553500000000003"/>
    <n v="1.32273"/>
    <n v="1.0388375000000001"/>
    <n v="0.33068249999999999"/>
  </r>
  <r>
    <x v="0"/>
    <x v="2"/>
    <s v="Hofdünger"/>
    <x v="0"/>
    <x v="1"/>
    <s v="BESTAETIGT (6)"/>
    <n v="26813.33"/>
    <n v="11869.000000000002"/>
    <x v="59"/>
    <x v="8"/>
    <n v="26.813330000000001"/>
    <n v="11.869000000000002"/>
    <n v="0.92459758620689658"/>
    <n v="0.40927586206896555"/>
  </r>
  <r>
    <x v="0"/>
    <x v="2"/>
    <s v="Hofdünger"/>
    <x v="0"/>
    <x v="4"/>
    <s v="BESTAETIGT (6)"/>
    <n v="39473.340000000004"/>
    <n v="19242.900000000001"/>
    <x v="28"/>
    <x v="8"/>
    <n v="39.47334"/>
    <n v="19.242900000000002"/>
    <n v="2.1929633333333332"/>
    <n v="1.0690500000000001"/>
  </r>
  <r>
    <x v="0"/>
    <x v="2"/>
    <s v="Hofdünger"/>
    <x v="0"/>
    <x v="5"/>
    <s v="BESTAETIGT (6)"/>
    <n v="7328.4000000000005"/>
    <n v="4255.2"/>
    <x v="18"/>
    <x v="8"/>
    <n v="7.3284000000000002"/>
    <n v="4.2551999999999994"/>
    <n v="1.4656800000000001"/>
    <n v="0.85103999999999991"/>
  </r>
  <r>
    <x v="0"/>
    <x v="2"/>
    <s v="Hofdünger"/>
    <x v="1"/>
    <x v="8"/>
    <s v="BESTAETIGT (6)"/>
    <n v="3240"/>
    <n v="1384"/>
    <x v="13"/>
    <x v="8"/>
    <n v="3.24"/>
    <n v="1.3839999999999999"/>
    <n v="3.24"/>
    <n v="1.3839999999999999"/>
  </r>
  <r>
    <x v="0"/>
    <x v="2"/>
    <s v="Hofdünger"/>
    <x v="1"/>
    <x v="9"/>
    <s v="BESTAETIGT (6)"/>
    <n v="4423.8999999999996"/>
    <n v="3141.3"/>
    <x v="18"/>
    <x v="8"/>
    <n v="4.4238999999999997"/>
    <n v="3.1413000000000002"/>
    <n v="0.8847799999999999"/>
    <n v="0.62826000000000004"/>
  </r>
  <r>
    <x v="0"/>
    <x v="2"/>
    <s v="Hofdünger"/>
    <x v="1"/>
    <x v="10"/>
    <s v="BESTAETIGT (6)"/>
    <n v="1093.5"/>
    <n v="1113"/>
    <x v="7"/>
    <x v="8"/>
    <n v="1.0934999999999999"/>
    <n v="1.113"/>
    <n v="0.36449999999999999"/>
    <n v="0.371"/>
  </r>
  <r>
    <x v="0"/>
    <x v="2"/>
    <s v="Hofdünger"/>
    <x v="1"/>
    <x v="11"/>
    <s v="BESTAETIGT (6)"/>
    <n v="1672.7999999999997"/>
    <n v="1315.1999999999998"/>
    <x v="51"/>
    <x v="8"/>
    <n v="1.6727999999999996"/>
    <n v="1.3151999999999999"/>
    <n v="0.13939999999999997"/>
    <n v="0.10959999999999999"/>
  </r>
  <r>
    <x v="0"/>
    <x v="2"/>
    <s v="Hofdünger"/>
    <x v="1"/>
    <x v="12"/>
    <s v="BESTAETIGT (6)"/>
    <n v="9400.83"/>
    <n v="4948.5099999999993"/>
    <x v="84"/>
    <x v="8"/>
    <n v="9.4008299999999991"/>
    <n v="4.9485099999999997"/>
    <n v="0.42731045454545452"/>
    <n v="0.2249322727272727"/>
  </r>
  <r>
    <x v="0"/>
    <x v="2"/>
    <s v="Hofdünger"/>
    <x v="1"/>
    <x v="1"/>
    <s v="BESTAETIGT (6)"/>
    <n v="4417.0999999999995"/>
    <n v="2595.15"/>
    <x v="19"/>
    <x v="8"/>
    <n v="4.4170999999999996"/>
    <n v="2.5951500000000003"/>
    <n v="0.31550714285714282"/>
    <n v="0.18536785714285717"/>
  </r>
  <r>
    <x v="0"/>
    <x v="2"/>
    <s v="Hofdünger"/>
    <x v="1"/>
    <x v="2"/>
    <s v="BESTAETIGT (6)"/>
    <n v="3084.7999999999997"/>
    <n v="1246.8000000000002"/>
    <x v="16"/>
    <x v="8"/>
    <n v="3.0847999999999995"/>
    <n v="1.2468000000000001"/>
    <n v="0.30847999999999998"/>
    <n v="0.12468000000000001"/>
  </r>
  <r>
    <x v="0"/>
    <x v="2"/>
    <s v="Hofdünger"/>
    <x v="1"/>
    <x v="14"/>
    <s v="BESTAETIGT (6)"/>
    <n v="410"/>
    <n v="185"/>
    <x v="13"/>
    <x v="8"/>
    <n v="0.41"/>
    <n v="0.185"/>
    <n v="0.41"/>
    <n v="0.185"/>
  </r>
  <r>
    <x v="0"/>
    <x v="2"/>
    <s v="Hofdünger"/>
    <x v="1"/>
    <x v="4"/>
    <s v="BESTAETIGT (6)"/>
    <n v="528.79999999999995"/>
    <n v="369.6"/>
    <x v="13"/>
    <x v="8"/>
    <n v="0.52879999999999994"/>
    <n v="0.36960000000000004"/>
    <n v="0.52879999999999994"/>
    <n v="0.36960000000000004"/>
  </r>
  <r>
    <x v="0"/>
    <x v="2"/>
    <s v="Recyclingdünger"/>
    <x v="2"/>
    <x v="16"/>
    <s v="BESTAETIGT (6)"/>
    <n v="17492.3"/>
    <n v="7413.92"/>
    <x v="19"/>
    <x v="8"/>
    <n v="17.4923"/>
    <n v="7.4139200000000001"/>
    <n v="1.2494499999999999"/>
    <n v="0.52956571428571431"/>
  </r>
  <r>
    <x v="0"/>
    <x v="2"/>
    <s v="(Leer)"/>
    <x v="4"/>
    <x v="23"/>
    <s v="BESTAETIGT (6)"/>
    <n v="4133"/>
    <n v="2612"/>
    <x v="2"/>
    <x v="8"/>
    <n v="4.133"/>
    <n v="2.6120000000000001"/>
    <n v="1.03325"/>
    <n v="0.65300000000000002"/>
  </r>
  <r>
    <x v="1"/>
    <x v="3"/>
    <s v="Hofdünger"/>
    <x v="0"/>
    <x v="0"/>
    <s v="BESTAETIGT (6)"/>
    <n v="3693.5"/>
    <n v="1784.25"/>
    <x v="41"/>
    <x v="8"/>
    <n v="3.6934999999999998"/>
    <n v="1.7842499999999999"/>
    <n v="0.33577272727272728"/>
    <n v="0.16220454545454543"/>
  </r>
  <r>
    <x v="1"/>
    <x v="3"/>
    <s v="Hofdünger"/>
    <x v="0"/>
    <x v="1"/>
    <s v="BESTAETIGT (6)"/>
    <n v="38948.829999999987"/>
    <n v="16967.459999999995"/>
    <x v="277"/>
    <x v="8"/>
    <n v="38.948829999999987"/>
    <n v="16.967459999999996"/>
    <n v="0.3540802727272726"/>
    <n v="0.15424963636363631"/>
  </r>
  <r>
    <x v="1"/>
    <x v="3"/>
    <s v="Hofdünger"/>
    <x v="0"/>
    <x v="2"/>
    <s v="BESTAETIGT (6)"/>
    <n v="12909.260000000002"/>
    <n v="4504.0599999999995"/>
    <x v="9"/>
    <x v="8"/>
    <n v="12.909260000000002"/>
    <n v="4.5040599999999991"/>
    <n v="0.34889891891891894"/>
    <n v="0.12173135135135132"/>
  </r>
  <r>
    <x v="1"/>
    <x v="3"/>
    <s v="Hofdünger"/>
    <x v="0"/>
    <x v="3"/>
    <s v="BESTAETIGT (6)"/>
    <n v="3596.67"/>
    <n v="1594.1599999999999"/>
    <x v="49"/>
    <x v="8"/>
    <n v="3.59667"/>
    <n v="1.5941599999999998"/>
    <n v="0.21156882352941175"/>
    <n v="9.3774117647058813E-2"/>
  </r>
  <r>
    <x v="1"/>
    <x v="3"/>
    <s v="Hofdünger"/>
    <x v="0"/>
    <x v="4"/>
    <s v="BESTAETIGT (6)"/>
    <n v="28618.919999999991"/>
    <n v="12277.359999999997"/>
    <x v="86"/>
    <x v="8"/>
    <n v="28.618919999999992"/>
    <n v="12.277359999999996"/>
    <n v="0.37656473684210517"/>
    <n v="0.16154421052631573"/>
  </r>
  <r>
    <x v="1"/>
    <x v="3"/>
    <s v="Hofdünger"/>
    <x v="0"/>
    <x v="5"/>
    <s v="BESTAETIGT (6)"/>
    <n v="6834.3799999999992"/>
    <n v="3959.0099999999998"/>
    <x v="59"/>
    <x v="8"/>
    <n v="6.8343799999999995"/>
    <n v="3.9590099999999997"/>
    <n v="0.23566827586206895"/>
    <n v="0.13651758620689655"/>
  </r>
  <r>
    <x v="1"/>
    <x v="3"/>
    <s v="Hofdünger"/>
    <x v="0"/>
    <x v="6"/>
    <s v="BESTAETIGT (6)"/>
    <n v="24567.5"/>
    <n v="13784.45"/>
    <x v="117"/>
    <x v="8"/>
    <n v="24.567499999999999"/>
    <n v="13.784450000000001"/>
    <n v="0.42357758620689656"/>
    <n v="0.23766293103448277"/>
  </r>
  <r>
    <x v="1"/>
    <x v="3"/>
    <s v="Hofdünger"/>
    <x v="1"/>
    <x v="8"/>
    <s v="BESTAETIGT (6)"/>
    <n v="150"/>
    <n v="75"/>
    <x v="13"/>
    <x v="8"/>
    <n v="0.15"/>
    <n v="7.4999999999999997E-2"/>
    <n v="0.15"/>
    <n v="7.4999999999999997E-2"/>
  </r>
  <r>
    <x v="1"/>
    <x v="3"/>
    <s v="Hofdünger"/>
    <x v="1"/>
    <x v="9"/>
    <s v="BESTAETIGT (6)"/>
    <n v="2016"/>
    <n v="1632"/>
    <x v="18"/>
    <x v="8"/>
    <n v="2.016"/>
    <n v="1.6319999999999999"/>
    <n v="0.4032"/>
    <n v="0.32639999999999997"/>
  </r>
  <r>
    <x v="1"/>
    <x v="3"/>
    <s v="Hofdünger"/>
    <x v="1"/>
    <x v="11"/>
    <s v="BESTAETIGT (6)"/>
    <n v="1535.53"/>
    <n v="998.6"/>
    <x v="41"/>
    <x v="8"/>
    <n v="1.5355300000000001"/>
    <n v="0.99860000000000004"/>
    <n v="0.13959363636363636"/>
    <n v="9.0781818181818186E-2"/>
  </r>
  <r>
    <x v="1"/>
    <x v="3"/>
    <s v="Hofdünger"/>
    <x v="1"/>
    <x v="12"/>
    <s v="BESTAETIGT (6)"/>
    <n v="4988.7999999999993"/>
    <n v="2668.2299999999996"/>
    <x v="11"/>
    <x v="8"/>
    <n v="4.9887999999999995"/>
    <n v="2.6682299999999994"/>
    <n v="0.33258666666666664"/>
    <n v="0.17788199999999996"/>
  </r>
  <r>
    <x v="1"/>
    <x v="3"/>
    <s v="Hofdünger"/>
    <x v="1"/>
    <x v="1"/>
    <s v="BESTAETIGT (6)"/>
    <n v="1992.02"/>
    <n v="1015.9"/>
    <x v="21"/>
    <x v="8"/>
    <n v="1.9920199999999999"/>
    <n v="1.0159"/>
    <n v="0.24900249999999999"/>
    <n v="0.1269875"/>
  </r>
  <r>
    <x v="1"/>
    <x v="3"/>
    <s v="Hofdünger"/>
    <x v="1"/>
    <x v="2"/>
    <s v="BESTAETIGT (6)"/>
    <n v="2421.9"/>
    <n v="830.7"/>
    <x v="21"/>
    <x v="8"/>
    <n v="2.4218999999999999"/>
    <n v="0.83069999999999999"/>
    <n v="0.30273749999999999"/>
    <n v="0.1038375"/>
  </r>
  <r>
    <x v="1"/>
    <x v="3"/>
    <s v="Hofdünger"/>
    <x v="1"/>
    <x v="14"/>
    <s v="BESTAETIGT (6)"/>
    <n v="1599"/>
    <n v="721.5"/>
    <x v="13"/>
    <x v="8"/>
    <n v="1.599"/>
    <n v="0.72150000000000003"/>
    <n v="1.599"/>
    <n v="0.72150000000000003"/>
  </r>
  <r>
    <x v="1"/>
    <x v="3"/>
    <s v="Hofdünger"/>
    <x v="1"/>
    <x v="5"/>
    <s v="BESTAETIGT (6)"/>
    <n v="277.62"/>
    <n v="194.04"/>
    <x v="13"/>
    <x v="8"/>
    <n v="0.27761999999999998"/>
    <n v="0.19403999999999999"/>
    <n v="0.27761999999999998"/>
    <n v="0.19403999999999999"/>
  </r>
  <r>
    <x v="1"/>
    <x v="3"/>
    <s v="Hofdünger"/>
    <x v="1"/>
    <x v="17"/>
    <s v="BESTAETIGT (6)"/>
    <n v="1353"/>
    <n v="610.5"/>
    <x v="10"/>
    <x v="8"/>
    <n v="1.353"/>
    <n v="0.61050000000000004"/>
    <n v="0.67649999999999999"/>
    <n v="0.30525000000000002"/>
  </r>
  <r>
    <x v="1"/>
    <x v="3"/>
    <s v="Recyclingdünger"/>
    <x v="2"/>
    <x v="16"/>
    <s v="BESTAETIGT (6)"/>
    <n v="103842.04000000007"/>
    <n v="37080.029999999948"/>
    <x v="106"/>
    <x v="8"/>
    <n v="103.84204000000007"/>
    <n v="37.080029999999951"/>
    <n v="0.53252328205128241"/>
    <n v="0.19015399999999974"/>
  </r>
  <r>
    <x v="1"/>
    <x v="4"/>
    <s v="Hofdünger"/>
    <x v="0"/>
    <x v="0"/>
    <s v="BESTAETIGT (6)"/>
    <n v="1484"/>
    <n v="742"/>
    <x v="7"/>
    <x v="8"/>
    <n v="1.484"/>
    <n v="0.74199999999999999"/>
    <n v="0.49466666666666664"/>
    <n v="0.24733333333333332"/>
  </r>
  <r>
    <x v="1"/>
    <x v="4"/>
    <s v="Hofdünger"/>
    <x v="0"/>
    <x v="1"/>
    <s v="BESTAETIGT (6)"/>
    <n v="2690.1"/>
    <n v="1110"/>
    <x v="18"/>
    <x v="8"/>
    <n v="2.6900999999999997"/>
    <n v="1.1100000000000001"/>
    <n v="0.53801999999999994"/>
    <n v="0.22200000000000003"/>
  </r>
  <r>
    <x v="1"/>
    <x v="4"/>
    <s v="Hofdünger"/>
    <x v="0"/>
    <x v="4"/>
    <s v="BESTAETIGT (6)"/>
    <n v="1001.25"/>
    <n v="378"/>
    <x v="7"/>
    <x v="8"/>
    <n v="1.00125"/>
    <n v="0.378"/>
    <n v="0.33374999999999999"/>
    <n v="0.126"/>
  </r>
  <r>
    <x v="1"/>
    <x v="4"/>
    <s v="Hofdünger"/>
    <x v="0"/>
    <x v="6"/>
    <s v="BESTAETIGT (6)"/>
    <n v="220"/>
    <n v="165"/>
    <x v="13"/>
    <x v="8"/>
    <n v="0.22"/>
    <n v="0.16500000000000001"/>
    <n v="0.22"/>
    <n v="0.16500000000000001"/>
  </r>
  <r>
    <x v="1"/>
    <x v="4"/>
    <s v="Hofdünger"/>
    <x v="1"/>
    <x v="9"/>
    <s v="BESTAETIGT (6)"/>
    <n v="1260"/>
    <n v="1020"/>
    <x v="7"/>
    <x v="8"/>
    <n v="1.26"/>
    <n v="1.02"/>
    <n v="0.42"/>
    <n v="0.34"/>
  </r>
  <r>
    <x v="1"/>
    <x v="4"/>
    <s v="Hofdünger"/>
    <x v="1"/>
    <x v="11"/>
    <s v="BESTAETIGT (6)"/>
    <n v="2353.12"/>
    <n v="1337"/>
    <x v="31"/>
    <x v="8"/>
    <n v="2.3531200000000001"/>
    <n v="1.337"/>
    <n v="8.4040000000000004E-2"/>
    <n v="4.7750000000000001E-2"/>
  </r>
  <r>
    <x v="1"/>
    <x v="4"/>
    <s v="Hofdünger"/>
    <x v="1"/>
    <x v="1"/>
    <s v="BESTAETIGT (6)"/>
    <n v="331.2"/>
    <n v="148.5"/>
    <x v="13"/>
    <x v="8"/>
    <n v="0.33119999999999999"/>
    <n v="0.14849999999999999"/>
    <n v="0.33119999999999999"/>
    <n v="0.14849999999999999"/>
  </r>
  <r>
    <x v="1"/>
    <x v="4"/>
    <s v="Hofdünger"/>
    <x v="1"/>
    <x v="2"/>
    <s v="BESTAETIGT (6)"/>
    <n v="246.4"/>
    <n v="78.400000000000006"/>
    <x v="13"/>
    <x v="8"/>
    <n v="0.24640000000000001"/>
    <n v="7.8400000000000011E-2"/>
    <n v="0.24640000000000001"/>
    <n v="7.8400000000000011E-2"/>
  </r>
  <r>
    <x v="1"/>
    <x v="4"/>
    <s v="Hofdünger"/>
    <x v="1"/>
    <x v="17"/>
    <s v="BESTAETIGT (6)"/>
    <n v="2857.7"/>
    <n v="1289.4500000000003"/>
    <x v="19"/>
    <x v="8"/>
    <n v="2.8576999999999999"/>
    <n v="1.2894500000000002"/>
    <n v="0.20412142857142856"/>
    <n v="9.2103571428571437E-2"/>
  </r>
  <r>
    <x v="1"/>
    <x v="4"/>
    <s v="Recyclingdünger"/>
    <x v="2"/>
    <x v="16"/>
    <s v="BESTAETIGT (6)"/>
    <n v="2856"/>
    <n v="1428"/>
    <x v="18"/>
    <x v="8"/>
    <n v="2.8559999999999999"/>
    <n v="1.4279999999999999"/>
    <n v="0.57119999999999993"/>
    <n v="0.28559999999999997"/>
  </r>
  <r>
    <x v="1"/>
    <x v="1"/>
    <s v="Hofdünger"/>
    <x v="0"/>
    <x v="1"/>
    <s v="BESTAETIGT (6)"/>
    <n v="5362.22"/>
    <n v="2331.0699999999997"/>
    <x v="8"/>
    <x v="8"/>
    <n v="5.3622200000000007"/>
    <n v="2.3310699999999995"/>
    <n v="0.28222210526315794"/>
    <n v="0.12268789473684208"/>
  </r>
  <r>
    <x v="1"/>
    <x v="1"/>
    <s v="Hofdünger"/>
    <x v="0"/>
    <x v="3"/>
    <s v="BESTAETIGT (6)"/>
    <n v="362.5"/>
    <n v="203"/>
    <x v="13"/>
    <x v="8"/>
    <n v="0.36249999999999999"/>
    <n v="0.20300000000000001"/>
    <n v="0.36249999999999999"/>
    <n v="0.20300000000000001"/>
  </r>
  <r>
    <x v="1"/>
    <x v="1"/>
    <s v="Hofdünger"/>
    <x v="0"/>
    <x v="4"/>
    <s v="BESTAETIGT (6)"/>
    <n v="3818.9799999999996"/>
    <n v="1718.12"/>
    <x v="41"/>
    <x v="8"/>
    <n v="3.8189799999999994"/>
    <n v="1.7181199999999999"/>
    <n v="0.34717999999999993"/>
    <n v="0.15619272727272726"/>
  </r>
  <r>
    <x v="1"/>
    <x v="1"/>
    <s v="Hofdünger"/>
    <x v="0"/>
    <x v="5"/>
    <s v="BESTAETIGT (6)"/>
    <n v="6588.0599999999995"/>
    <n v="3796.5799999999995"/>
    <x v="39"/>
    <x v="8"/>
    <n v="6.5880599999999996"/>
    <n v="3.7965799999999996"/>
    <n v="0.2440022222222222"/>
    <n v="0.14061407407407406"/>
  </r>
  <r>
    <x v="1"/>
    <x v="1"/>
    <s v="Hofdünger"/>
    <x v="1"/>
    <x v="11"/>
    <s v="BESTAETIGT (6)"/>
    <n v="1839.1999999999989"/>
    <n v="1045"/>
    <x v="31"/>
    <x v="8"/>
    <n v="1.8391999999999988"/>
    <n v="1.0449999999999999"/>
    <n v="6.568571428571425E-2"/>
    <n v="3.7321428571428568E-2"/>
  </r>
  <r>
    <x v="1"/>
    <x v="1"/>
    <s v="Hofdünger"/>
    <x v="1"/>
    <x v="12"/>
    <s v="BESTAETIGT (6)"/>
    <n v="927.9"/>
    <n v="493.1"/>
    <x v="7"/>
    <x v="8"/>
    <n v="0.92789999999999995"/>
    <n v="0.49310000000000004"/>
    <n v="0.30929999999999996"/>
    <n v="0.16436666666666669"/>
  </r>
  <r>
    <x v="1"/>
    <x v="1"/>
    <s v="Hofdünger"/>
    <x v="1"/>
    <x v="1"/>
    <s v="BESTAETIGT (6)"/>
    <n v="1436.5"/>
    <n v="956.25"/>
    <x v="15"/>
    <x v="8"/>
    <n v="1.4365000000000001"/>
    <n v="0.95625000000000004"/>
    <n v="0.20521428571428574"/>
    <n v="0.13660714285714287"/>
  </r>
  <r>
    <x v="1"/>
    <x v="1"/>
    <s v="Hofdünger"/>
    <x v="1"/>
    <x v="17"/>
    <s v="BESTAETIGT (6)"/>
    <n v="738"/>
    <n v="333"/>
    <x v="2"/>
    <x v="8"/>
    <n v="0.73799999999999999"/>
    <n v="0.33300000000000002"/>
    <n v="0.1845"/>
    <n v="8.3250000000000005E-2"/>
  </r>
  <r>
    <x v="1"/>
    <x v="1"/>
    <s v="Recyclingdünger"/>
    <x v="2"/>
    <x v="16"/>
    <s v="BESTAETIGT (6)"/>
    <n v="35624.04"/>
    <n v="12184.749999999996"/>
    <x v="128"/>
    <x v="8"/>
    <n v="35.624040000000001"/>
    <n v="12.184749999999996"/>
    <n v="0.91343692307692315"/>
    <n v="0.3124294871794871"/>
  </r>
  <r>
    <x v="1"/>
    <x v="5"/>
    <s v="Hofdünger"/>
    <x v="0"/>
    <x v="1"/>
    <s v="BESTAETIGT (6)"/>
    <n v="6794.0999999999995"/>
    <n v="2386.2999999999997"/>
    <x v="76"/>
    <x v="8"/>
    <n v="6.7940999999999994"/>
    <n v="2.3862999999999999"/>
    <n v="0.19982647058823527"/>
    <n v="7.0185294117647054E-2"/>
  </r>
  <r>
    <x v="1"/>
    <x v="5"/>
    <s v="Hofdünger"/>
    <x v="0"/>
    <x v="4"/>
    <s v="BESTAETIGT (6)"/>
    <n v="86.6"/>
    <n v="42.6"/>
    <x v="13"/>
    <x v="8"/>
    <n v="8.6599999999999996E-2"/>
    <n v="4.2599999999999999E-2"/>
    <n v="8.6599999999999996E-2"/>
    <n v="4.2599999999999999E-2"/>
  </r>
  <r>
    <x v="1"/>
    <x v="5"/>
    <s v="Hofdünger"/>
    <x v="0"/>
    <x v="6"/>
    <s v="BESTAETIGT (6)"/>
    <n v="675.8"/>
    <n v="387.5"/>
    <x v="7"/>
    <x v="8"/>
    <n v="0.67579999999999996"/>
    <n v="0.38750000000000001"/>
    <n v="0.22526666666666664"/>
    <n v="0.12916666666666668"/>
  </r>
  <r>
    <x v="1"/>
    <x v="5"/>
    <s v="Hofdünger"/>
    <x v="1"/>
    <x v="12"/>
    <s v="BESTAETIGT (6)"/>
    <n v="1397.8799999999999"/>
    <n v="747.31999999999994"/>
    <x v="20"/>
    <x v="8"/>
    <n v="1.3978799999999998"/>
    <n v="0.74731999999999998"/>
    <n v="0.23297999999999996"/>
    <n v="0.12455333333333334"/>
  </r>
  <r>
    <x v="1"/>
    <x v="5"/>
    <s v="Hofdünger"/>
    <x v="1"/>
    <x v="1"/>
    <s v="BESTAETIGT (6)"/>
    <n v="110.4"/>
    <n v="49.5"/>
    <x v="13"/>
    <x v="8"/>
    <n v="0.11040000000000001"/>
    <n v="4.9500000000000002E-2"/>
    <n v="0.11040000000000001"/>
    <n v="4.9500000000000002E-2"/>
  </r>
  <r>
    <x v="1"/>
    <x v="5"/>
    <s v="Recyclingdünger"/>
    <x v="2"/>
    <x v="16"/>
    <s v="BESTAETIGT (6)"/>
    <n v="1737.58"/>
    <n v="482.48"/>
    <x v="2"/>
    <x v="8"/>
    <n v="1.7375799999999999"/>
    <n v="0.48248000000000002"/>
    <n v="0.43439499999999998"/>
    <n v="0.12062"/>
  </r>
  <r>
    <x v="1"/>
    <x v="6"/>
    <s v="Hofdünger"/>
    <x v="1"/>
    <x v="9"/>
    <s v="BESTAETIGT (6)"/>
    <n v="537.6"/>
    <n v="435.2"/>
    <x v="13"/>
    <x v="8"/>
    <n v="0.53760000000000008"/>
    <n v="0.43519999999999998"/>
    <n v="0.53760000000000008"/>
    <n v="0.43519999999999998"/>
  </r>
  <r>
    <x v="1"/>
    <x v="6"/>
    <s v="Hofdünger"/>
    <x v="1"/>
    <x v="1"/>
    <s v="BESTAETIGT (6)"/>
    <n v="135.19999999999999"/>
    <n v="90"/>
    <x v="13"/>
    <x v="8"/>
    <n v="0.13519999999999999"/>
    <n v="0.09"/>
    <n v="0.13519999999999999"/>
    <n v="0.09"/>
  </r>
  <r>
    <x v="1"/>
    <x v="6"/>
    <s v="Recyclingdünger"/>
    <x v="2"/>
    <x v="16"/>
    <s v="BESTAETIGT (6)"/>
    <n v="1489.93"/>
    <n v="455.24"/>
    <x v="10"/>
    <x v="8"/>
    <n v="1.48993"/>
    <n v="0.45524000000000003"/>
    <n v="0.74496499999999999"/>
    <n v="0.22762000000000002"/>
  </r>
  <r>
    <x v="2"/>
    <x v="0"/>
    <s v="Recyclingdünger"/>
    <x v="2"/>
    <x v="16"/>
    <s v="BESTAETIGT (6)"/>
    <n v="41922.26"/>
    <n v="15760.380000000003"/>
    <x v="54"/>
    <x v="8"/>
    <n v="41.922260000000001"/>
    <n v="15.760380000000003"/>
    <n v="0.66543269841269848"/>
    <n v="0.25016476190476195"/>
  </r>
  <r>
    <x v="2"/>
    <x v="3"/>
    <s v="Hofdünger"/>
    <x v="0"/>
    <x v="0"/>
    <s v="BESTAETIGT (6)"/>
    <n v="21422.000000000007"/>
    <n v="7541.2000000000025"/>
    <x v="60"/>
    <x v="8"/>
    <n v="21.422000000000008"/>
    <n v="7.5412000000000026"/>
    <n v="0.71406666666666696"/>
    <n v="0.25137333333333339"/>
  </r>
  <r>
    <x v="2"/>
    <x v="3"/>
    <s v="Hofdünger"/>
    <x v="0"/>
    <x v="1"/>
    <s v="BESTAETIGT (6)"/>
    <n v="1129.24"/>
    <n v="479.99"/>
    <x v="2"/>
    <x v="8"/>
    <n v="1.12924"/>
    <n v="0.47999000000000003"/>
    <n v="0.28231000000000001"/>
    <n v="0.11999750000000001"/>
  </r>
  <r>
    <x v="2"/>
    <x v="3"/>
    <s v="Hofdünger"/>
    <x v="0"/>
    <x v="3"/>
    <s v="BESTAETIGT (6)"/>
    <n v="872.2"/>
    <n v="415"/>
    <x v="2"/>
    <x v="8"/>
    <n v="0.87220000000000009"/>
    <n v="0.41499999999999998"/>
    <n v="0.21805000000000002"/>
    <n v="0.10375"/>
  </r>
  <r>
    <x v="2"/>
    <x v="3"/>
    <s v="Hofdünger"/>
    <x v="0"/>
    <x v="4"/>
    <s v="BESTAETIGT (6)"/>
    <n v="2165.6"/>
    <n v="996.8"/>
    <x v="2"/>
    <x v="8"/>
    <n v="2.1656"/>
    <n v="0.99679999999999991"/>
    <n v="0.54139999999999999"/>
    <n v="0.24919999999999998"/>
  </r>
  <r>
    <x v="2"/>
    <x v="3"/>
    <s v="Hofdünger"/>
    <x v="0"/>
    <x v="6"/>
    <s v="BESTAETIGT (6)"/>
    <n v="1319.72"/>
    <n v="647.12"/>
    <x v="2"/>
    <x v="8"/>
    <n v="1.31972"/>
    <n v="0.64712000000000003"/>
    <n v="0.32993"/>
    <n v="0.16178000000000001"/>
  </r>
  <r>
    <x v="2"/>
    <x v="3"/>
    <s v="Hofdünger"/>
    <x v="1"/>
    <x v="0"/>
    <s v="BESTAETIGT (6)"/>
    <n v="112"/>
    <n v="56"/>
    <x v="13"/>
    <x v="8"/>
    <n v="0.112"/>
    <n v="5.6000000000000001E-2"/>
    <n v="0.112"/>
    <n v="5.6000000000000001E-2"/>
  </r>
  <r>
    <x v="2"/>
    <x v="3"/>
    <s v="Hofdünger"/>
    <x v="1"/>
    <x v="11"/>
    <s v="BESTAETIGT (6)"/>
    <n v="476"/>
    <n v="350"/>
    <x v="10"/>
    <x v="8"/>
    <n v="0.47599999999999998"/>
    <n v="0.35"/>
    <n v="0.23799999999999999"/>
    <n v="0.17499999999999999"/>
  </r>
  <r>
    <x v="2"/>
    <x v="3"/>
    <s v="Hofdünger"/>
    <x v="1"/>
    <x v="12"/>
    <s v="BESTAETIGT (6)"/>
    <n v="2802.6499999999996"/>
    <n v="1352.33"/>
    <x v="23"/>
    <x v="8"/>
    <n v="2.8026499999999994"/>
    <n v="1.35233"/>
    <n v="0.31140555555555549"/>
    <n v="0.15025888888888889"/>
  </r>
  <r>
    <x v="2"/>
    <x v="3"/>
    <s v="Recyclingdünger"/>
    <x v="2"/>
    <x v="16"/>
    <s v="BESTAETIGT (6)"/>
    <n v="45495.570000000014"/>
    <n v="19670.990000000002"/>
    <x v="179"/>
    <x v="8"/>
    <n v="45.495570000000015"/>
    <n v="19.670990000000003"/>
    <n v="0.35267883720930243"/>
    <n v="0.15248829457364343"/>
  </r>
  <r>
    <x v="2"/>
    <x v="4"/>
    <s v="Hofdünger"/>
    <x v="0"/>
    <x v="0"/>
    <s v="BESTAETIGT (6)"/>
    <n v="183649.96999999994"/>
    <n v="60741.760000000017"/>
    <x v="175"/>
    <x v="8"/>
    <n v="183.64996999999994"/>
    <n v="60.741760000000014"/>
    <n v="0.52772979885057458"/>
    <n v="0.17454528735632188"/>
  </r>
  <r>
    <x v="2"/>
    <x v="4"/>
    <s v="Hofdünger"/>
    <x v="0"/>
    <x v="1"/>
    <s v="BESTAETIGT (6)"/>
    <n v="160036.76000000007"/>
    <n v="68783.390000000014"/>
    <x v="453"/>
    <x v="8"/>
    <n v="160.03676000000007"/>
    <n v="68.783390000000011"/>
    <n v="0.29257177330895806"/>
    <n v="0.12574659963436932"/>
  </r>
  <r>
    <x v="2"/>
    <x v="4"/>
    <s v="Hofdünger"/>
    <x v="0"/>
    <x v="2"/>
    <s v="BESTAETIGT (6)"/>
    <n v="39438.899999999994"/>
    <n v="15530.79"/>
    <x v="163"/>
    <x v="8"/>
    <n v="39.438899999999997"/>
    <n v="15.530790000000001"/>
    <n v="0.43339450549450548"/>
    <n v="0.170668021978022"/>
  </r>
  <r>
    <x v="2"/>
    <x v="4"/>
    <s v="Hofdünger"/>
    <x v="0"/>
    <x v="3"/>
    <s v="BESTAETIGT (6)"/>
    <n v="73855.309999999983"/>
    <n v="33971.65"/>
    <x v="360"/>
    <x v="8"/>
    <n v="73.855309999999989"/>
    <n v="33.971650000000004"/>
    <n v="0.38667701570680624"/>
    <n v="0.17786204188481677"/>
  </r>
  <r>
    <x v="2"/>
    <x v="4"/>
    <s v="Hofdünger"/>
    <x v="0"/>
    <x v="4"/>
    <s v="BESTAETIGT (6)"/>
    <n v="143811.95999999993"/>
    <n v="63081.91"/>
    <x v="454"/>
    <x v="8"/>
    <n v="143.81195999999994"/>
    <n v="63.081910000000001"/>
    <n v="0.46541087378640755"/>
    <n v="0.20414857605177994"/>
  </r>
  <r>
    <x v="2"/>
    <x v="4"/>
    <s v="Hofdünger"/>
    <x v="0"/>
    <x v="5"/>
    <s v="BESTAETIGT (6)"/>
    <n v="24547.010000000013"/>
    <n v="12924.470000000003"/>
    <x v="50"/>
    <x v="8"/>
    <n v="24.547010000000014"/>
    <n v="12.924470000000003"/>
    <n v="0.25047969387755115"/>
    <n v="0.13188234693877554"/>
  </r>
  <r>
    <x v="2"/>
    <x v="4"/>
    <s v="Hofdünger"/>
    <x v="0"/>
    <x v="6"/>
    <s v="BESTAETIGT (6)"/>
    <n v="80253.779999999984"/>
    <n v="42273.279999999999"/>
    <x v="443"/>
    <x v="8"/>
    <n v="80.253779999999978"/>
    <n v="42.27328"/>
    <n v="0.33720075630252089"/>
    <n v="0.17761882352941177"/>
  </r>
  <r>
    <x v="2"/>
    <x v="4"/>
    <s v="Hofdünger"/>
    <x v="1"/>
    <x v="0"/>
    <s v="BESTAETIGT (6)"/>
    <n v="20452.5"/>
    <n v="11737"/>
    <x v="34"/>
    <x v="8"/>
    <n v="20.452500000000001"/>
    <n v="11.737"/>
    <n v="0.42609374999999999"/>
    <n v="0.24452083333333333"/>
  </r>
  <r>
    <x v="2"/>
    <x v="4"/>
    <s v="Hofdünger"/>
    <x v="1"/>
    <x v="8"/>
    <s v="BESTAETIGT (6)"/>
    <n v="12781.75"/>
    <n v="6060.2500000000009"/>
    <x v="140"/>
    <x v="8"/>
    <n v="12.781750000000001"/>
    <n v="6.0602500000000008"/>
    <n v="0.22424122807017544"/>
    <n v="0.10632017543859651"/>
  </r>
  <r>
    <x v="2"/>
    <x v="4"/>
    <s v="Hofdünger"/>
    <x v="1"/>
    <x v="18"/>
    <s v="BESTAETIGT (6)"/>
    <n v="1920"/>
    <n v="1400"/>
    <x v="2"/>
    <x v="8"/>
    <n v="1.92"/>
    <n v="1.4"/>
    <n v="0.48"/>
    <n v="0.35"/>
  </r>
  <r>
    <x v="2"/>
    <x v="4"/>
    <s v="Hofdünger"/>
    <x v="1"/>
    <x v="9"/>
    <s v="BESTAETIGT (6)"/>
    <n v="88264.859999999971"/>
    <n v="61246.180000000008"/>
    <x v="247"/>
    <x v="8"/>
    <n v="88.26485999999997"/>
    <n v="61.24618000000001"/>
    <n v="0.44354201005025112"/>
    <n v="0.30776974874371865"/>
  </r>
  <r>
    <x v="2"/>
    <x v="4"/>
    <s v="Hofdünger"/>
    <x v="1"/>
    <x v="10"/>
    <s v="BESTAETIGT (6)"/>
    <n v="546.75"/>
    <n v="607.5"/>
    <x v="18"/>
    <x v="8"/>
    <n v="0.54674999999999996"/>
    <n v="0.60750000000000004"/>
    <n v="0.10934999999999999"/>
    <n v="0.12150000000000001"/>
  </r>
  <r>
    <x v="2"/>
    <x v="4"/>
    <s v="Hofdünger"/>
    <x v="1"/>
    <x v="11"/>
    <s v="BESTAETIGT (6)"/>
    <n v="30264.09"/>
    <n v="23990.430000000004"/>
    <x v="141"/>
    <x v="8"/>
    <n v="30.264089999999999"/>
    <n v="23.990430000000003"/>
    <n v="0.11005123636363637"/>
    <n v="8.7237927272727292E-2"/>
  </r>
  <r>
    <x v="2"/>
    <x v="4"/>
    <s v="Hofdünger"/>
    <x v="1"/>
    <x v="12"/>
    <s v="BESTAETIGT (6)"/>
    <n v="43184.430000000008"/>
    <n v="22255.760000000013"/>
    <x v="255"/>
    <x v="8"/>
    <n v="43.184430000000006"/>
    <n v="22.255760000000013"/>
    <n v="0.34547544000000002"/>
    <n v="0.17804608000000011"/>
  </r>
  <r>
    <x v="2"/>
    <x v="4"/>
    <s v="Hofdünger"/>
    <x v="1"/>
    <x v="1"/>
    <s v="BESTAETIGT (6)"/>
    <n v="19929.639999999992"/>
    <n v="10350.140000000001"/>
    <x v="197"/>
    <x v="8"/>
    <n v="19.929639999999992"/>
    <n v="10.350140000000001"/>
    <n v="0.26931945945945934"/>
    <n v="0.13986675675675678"/>
  </r>
  <r>
    <x v="2"/>
    <x v="4"/>
    <s v="Hofdünger"/>
    <x v="1"/>
    <x v="2"/>
    <s v="BESTAETIGT (6)"/>
    <n v="5368.7"/>
    <n v="2362.2000000000003"/>
    <x v="55"/>
    <x v="8"/>
    <n v="5.3686999999999996"/>
    <n v="2.3622000000000001"/>
    <n v="0.23342173913043476"/>
    <n v="0.10270434782608696"/>
  </r>
  <r>
    <x v="2"/>
    <x v="4"/>
    <s v="Hofdünger"/>
    <x v="1"/>
    <x v="14"/>
    <s v="BESTAETIGT (6)"/>
    <n v="1467.3999999999999"/>
    <n v="629.75"/>
    <x v="41"/>
    <x v="8"/>
    <n v="1.4673999999999998"/>
    <n v="0.62975000000000003"/>
    <n v="0.13339999999999999"/>
    <n v="5.7250000000000002E-2"/>
  </r>
  <r>
    <x v="2"/>
    <x v="4"/>
    <s v="Hofdünger"/>
    <x v="1"/>
    <x v="4"/>
    <s v="BESTAETIGT (6)"/>
    <n v="1673.6100000000001"/>
    <n v="1533.6100000000001"/>
    <x v="2"/>
    <x v="8"/>
    <n v="1.67361"/>
    <n v="1.5336100000000001"/>
    <n v="0.41840250000000001"/>
    <n v="0.38340250000000003"/>
  </r>
  <r>
    <x v="2"/>
    <x v="4"/>
    <s v="Hofdünger"/>
    <x v="1"/>
    <x v="5"/>
    <s v="BESTAETIGT (6)"/>
    <n v="901"/>
    <n v="899.3"/>
    <x v="7"/>
    <x v="8"/>
    <n v="0.90100000000000002"/>
    <n v="0.89929999999999999"/>
    <n v="0.30033333333333334"/>
    <n v="0.29976666666666668"/>
  </r>
  <r>
    <x v="2"/>
    <x v="4"/>
    <s v="Hofdünger"/>
    <x v="1"/>
    <x v="15"/>
    <s v="BESTAETIGT (6)"/>
    <n v="2465"/>
    <n v="2610"/>
    <x v="2"/>
    <x v="8"/>
    <n v="2.4649999999999999"/>
    <n v="2.61"/>
    <n v="0.61624999999999996"/>
    <n v="0.65249999999999997"/>
  </r>
  <r>
    <x v="2"/>
    <x v="4"/>
    <s v="Hofdünger"/>
    <x v="1"/>
    <x v="17"/>
    <s v="BESTAETIGT (6)"/>
    <n v="248.5"/>
    <n v="109.82"/>
    <x v="7"/>
    <x v="8"/>
    <n v="0.2485"/>
    <n v="0.10981999999999999"/>
    <n v="8.2833333333333328E-2"/>
    <n v="3.6606666666666662E-2"/>
  </r>
  <r>
    <x v="2"/>
    <x v="4"/>
    <s v="Recyclingdünger"/>
    <x v="2"/>
    <x v="16"/>
    <s v="BESTAETIGT (6)"/>
    <n v="699211.2799999998"/>
    <n v="369252.25999999972"/>
    <x v="455"/>
    <x v="8"/>
    <n v="699.21127999999976"/>
    <n v="369.25225999999969"/>
    <n v="0.35637679918450549"/>
    <n v="0.1882019673802241"/>
  </r>
  <r>
    <x v="2"/>
    <x v="4"/>
    <s v="(Leer)"/>
    <x v="4"/>
    <x v="23"/>
    <s v="BESTAETIGT (6)"/>
    <n v="16164.17"/>
    <n v="12698.090000000002"/>
    <x v="244"/>
    <x v="8"/>
    <n v="16.164169999999999"/>
    <n v="12.698090000000002"/>
    <n v="0.29389399999999999"/>
    <n v="0.23087436363636368"/>
  </r>
  <r>
    <x v="2"/>
    <x v="7"/>
    <s v="Recyclingdünger"/>
    <x v="2"/>
    <x v="16"/>
    <s v="BESTAETIGT (6)"/>
    <n v="0"/>
    <n v="1644.7199999999998"/>
    <x v="28"/>
    <x v="8"/>
    <n v="0"/>
    <n v="1.6447199999999997"/>
    <n v="0"/>
    <n v="9.137333333333332E-2"/>
  </r>
  <r>
    <x v="2"/>
    <x v="1"/>
    <s v="Hofdünger"/>
    <x v="0"/>
    <x v="0"/>
    <s v="BESTAETIGT (6)"/>
    <n v="3871.5"/>
    <n v="1379.5"/>
    <x v="13"/>
    <x v="8"/>
    <n v="3.8715000000000002"/>
    <n v="1.3794999999999999"/>
    <n v="3.8715000000000002"/>
    <n v="1.3794999999999999"/>
  </r>
  <r>
    <x v="2"/>
    <x v="1"/>
    <s v="Hofdünger"/>
    <x v="0"/>
    <x v="3"/>
    <s v="BESTAETIGT (6)"/>
    <n v="1119.4000000000001"/>
    <n v="463.20000000000005"/>
    <x v="18"/>
    <x v="8"/>
    <n v="1.1194000000000002"/>
    <n v="0.46320000000000006"/>
    <n v="0.22388000000000002"/>
    <n v="9.2640000000000014E-2"/>
  </r>
  <r>
    <x v="2"/>
    <x v="1"/>
    <s v="Hofdünger"/>
    <x v="1"/>
    <x v="0"/>
    <s v="BESTAETIGT (6)"/>
    <n v="1579.5"/>
    <n v="1269"/>
    <x v="18"/>
    <x v="8"/>
    <n v="1.5794999999999999"/>
    <n v="1.2689999999999999"/>
    <n v="0.31589999999999996"/>
    <n v="0.25379999999999997"/>
  </r>
  <r>
    <x v="2"/>
    <x v="1"/>
    <s v="Hofdünger"/>
    <x v="1"/>
    <x v="9"/>
    <s v="BESTAETIGT (6)"/>
    <n v="6400.95"/>
    <n v="4803.7"/>
    <x v="11"/>
    <x v="8"/>
    <n v="6.4009499999999999"/>
    <n v="4.8037000000000001"/>
    <n v="0.42673"/>
    <n v="0.32024666666666668"/>
  </r>
  <r>
    <x v="2"/>
    <x v="1"/>
    <s v="Hofdünger"/>
    <x v="1"/>
    <x v="11"/>
    <s v="BESTAETIGT (6)"/>
    <n v="1821.6000000000001"/>
    <n v="1108"/>
    <x v="16"/>
    <x v="8"/>
    <n v="1.8216000000000001"/>
    <n v="1.1080000000000001"/>
    <n v="0.18216000000000002"/>
    <n v="0.11080000000000001"/>
  </r>
  <r>
    <x v="2"/>
    <x v="1"/>
    <s v="Hofdünger"/>
    <x v="1"/>
    <x v="12"/>
    <s v="BESTAETIGT (6)"/>
    <n v="4602"/>
    <n v="2715"/>
    <x v="23"/>
    <x v="8"/>
    <n v="4.6020000000000003"/>
    <n v="2.7149999999999999"/>
    <n v="0.51133333333333342"/>
    <n v="0.30166666666666664"/>
  </r>
  <r>
    <x v="2"/>
    <x v="1"/>
    <s v="Hofdünger"/>
    <x v="1"/>
    <x v="1"/>
    <s v="BESTAETIGT (6)"/>
    <n v="101.4"/>
    <n v="67.5"/>
    <x v="13"/>
    <x v="8"/>
    <n v="0.1014"/>
    <n v="6.7500000000000004E-2"/>
    <n v="0.1014"/>
    <n v="6.7500000000000004E-2"/>
  </r>
  <r>
    <x v="2"/>
    <x v="1"/>
    <s v="Recyclingdünger"/>
    <x v="2"/>
    <x v="16"/>
    <s v="BESTAETIGT (6)"/>
    <n v="157405.8400000002"/>
    <n v="46945.780000000013"/>
    <x v="456"/>
    <x v="8"/>
    <n v="157.40584000000021"/>
    <n v="46.945780000000013"/>
    <n v="0.48432566153846218"/>
    <n v="0.14444855384615388"/>
  </r>
  <r>
    <x v="2"/>
    <x v="1"/>
    <s v="(Leer)"/>
    <x v="4"/>
    <x v="23"/>
    <s v="BESTAETIGT (6)"/>
    <n v="2543"/>
    <n v="2418"/>
    <x v="20"/>
    <x v="8"/>
    <n v="2.5430000000000001"/>
    <n v="2.4180000000000001"/>
    <n v="0.42383333333333334"/>
    <n v="0.40300000000000002"/>
  </r>
  <r>
    <x v="2"/>
    <x v="5"/>
    <s v="Hofdünger"/>
    <x v="0"/>
    <x v="0"/>
    <s v="BESTAETIGT (6)"/>
    <n v="1261.4000000000001"/>
    <n v="407.2"/>
    <x v="7"/>
    <x v="8"/>
    <n v="1.2614000000000001"/>
    <n v="0.40720000000000001"/>
    <n v="0.42046666666666671"/>
    <n v="0.13573333333333334"/>
  </r>
  <r>
    <x v="2"/>
    <x v="5"/>
    <s v="Hofdünger"/>
    <x v="0"/>
    <x v="3"/>
    <s v="BESTAETIGT (6)"/>
    <n v="101.25"/>
    <n v="37.5"/>
    <x v="13"/>
    <x v="8"/>
    <n v="0.10125000000000001"/>
    <n v="3.7499999999999999E-2"/>
    <n v="0.10125000000000001"/>
    <n v="3.7499999999999999E-2"/>
  </r>
  <r>
    <x v="2"/>
    <x v="5"/>
    <s v="Hofdünger"/>
    <x v="0"/>
    <x v="4"/>
    <s v="BESTAETIGT (6)"/>
    <n v="22501.200000000004"/>
    <n v="11336.000000000002"/>
    <x v="82"/>
    <x v="8"/>
    <n v="22.501200000000004"/>
    <n v="11.336000000000002"/>
    <n v="1.0714857142857146"/>
    <n v="0.53980952380952396"/>
  </r>
  <r>
    <x v="2"/>
    <x v="5"/>
    <s v="Hofdünger"/>
    <x v="0"/>
    <x v="6"/>
    <s v="BESTAETIGT (6)"/>
    <n v="905.85"/>
    <n v="439.2"/>
    <x v="7"/>
    <x v="8"/>
    <n v="0.90585000000000004"/>
    <n v="0.43919999999999998"/>
    <n v="0.30195"/>
    <n v="0.1464"/>
  </r>
  <r>
    <x v="2"/>
    <x v="5"/>
    <s v="Hofdünger"/>
    <x v="1"/>
    <x v="0"/>
    <s v="BESTAETIGT (6)"/>
    <n v="582.4"/>
    <n v="291.2"/>
    <x v="7"/>
    <x v="8"/>
    <n v="0.58240000000000003"/>
    <n v="0.29120000000000001"/>
    <n v="0.19413333333333335"/>
    <n v="9.7066666666666676E-2"/>
  </r>
  <r>
    <x v="2"/>
    <x v="5"/>
    <s v="Hofdünger"/>
    <x v="1"/>
    <x v="11"/>
    <s v="BESTAETIGT (6)"/>
    <n v="440"/>
    <n v="715"/>
    <x v="7"/>
    <x v="8"/>
    <n v="0.44"/>
    <n v="0.71499999999999997"/>
    <n v="0.14666666666666667"/>
    <n v="0.23833333333333331"/>
  </r>
  <r>
    <x v="2"/>
    <x v="5"/>
    <s v="Recyclingdünger"/>
    <x v="2"/>
    <x v="16"/>
    <s v="BESTAETIGT (6)"/>
    <n v="6797.31"/>
    <n v="3999.96"/>
    <x v="39"/>
    <x v="8"/>
    <n v="6.7973100000000004"/>
    <n v="3.9999600000000002"/>
    <n v="0.25175222222222221"/>
    <n v="0.14814666666666668"/>
  </r>
  <r>
    <x v="2"/>
    <x v="14"/>
    <s v="Hofdünger"/>
    <x v="0"/>
    <x v="0"/>
    <s v="BESTAETIGT (6)"/>
    <n v="2936.25"/>
    <n v="1046.25"/>
    <x v="7"/>
    <x v="8"/>
    <n v="2.9362499999999998"/>
    <n v="1.0462499999999999"/>
    <n v="0.9787499999999999"/>
    <n v="0.34874999999999995"/>
  </r>
  <r>
    <x v="2"/>
    <x v="19"/>
    <s v="Recyclingdünger"/>
    <x v="2"/>
    <x v="16"/>
    <s v="BESTAETIGT (6)"/>
    <n v="627.5"/>
    <n v="201.25"/>
    <x v="7"/>
    <x v="8"/>
    <n v="0.62749999999999995"/>
    <n v="0.20125000000000001"/>
    <n v="0.20916666666666664"/>
    <n v="6.7083333333333342E-2"/>
  </r>
  <r>
    <x v="2"/>
    <x v="17"/>
    <s v="Hofdünger"/>
    <x v="0"/>
    <x v="0"/>
    <s v="BESTAETIGT (6)"/>
    <n v="117.45"/>
    <n v="41.85"/>
    <x v="13"/>
    <x v="8"/>
    <n v="0.11745"/>
    <n v="4.1849999999999998E-2"/>
    <n v="0.11745"/>
    <n v="4.1849999999999998E-2"/>
  </r>
  <r>
    <x v="2"/>
    <x v="17"/>
    <s v="Recyclingdünger"/>
    <x v="2"/>
    <x v="16"/>
    <s v="BESTAETIGT (6)"/>
    <n v="1882.7600000000002"/>
    <n v="737.7700000000001"/>
    <x v="2"/>
    <x v="8"/>
    <n v="1.8827600000000002"/>
    <n v="0.73777000000000015"/>
    <n v="0.47069000000000005"/>
    <n v="0.18444250000000004"/>
  </r>
  <r>
    <x v="2"/>
    <x v="16"/>
    <s v="Hofdünger"/>
    <x v="0"/>
    <x v="0"/>
    <s v="BESTAETIGT (6)"/>
    <n v="952"/>
    <n v="336"/>
    <x v="10"/>
    <x v="8"/>
    <n v="0.95199999999999996"/>
    <n v="0.33600000000000002"/>
    <n v="0.47599999999999998"/>
    <n v="0.16800000000000001"/>
  </r>
  <r>
    <x v="2"/>
    <x v="16"/>
    <s v="Hofdünger"/>
    <x v="1"/>
    <x v="1"/>
    <s v="BESTAETIGT (6)"/>
    <n v="224"/>
    <n v="154"/>
    <x v="13"/>
    <x v="8"/>
    <n v="0.224"/>
    <n v="0.154"/>
    <n v="0.224"/>
    <n v="0.154"/>
  </r>
  <r>
    <x v="2"/>
    <x v="16"/>
    <s v="Hofdünger"/>
    <x v="1"/>
    <x v="14"/>
    <s v="BESTAETIGT (6)"/>
    <n v="123"/>
    <n v="55.5"/>
    <x v="13"/>
    <x v="8"/>
    <n v="0.123"/>
    <n v="5.5500000000000001E-2"/>
    <n v="0.123"/>
    <n v="5.5500000000000001E-2"/>
  </r>
  <r>
    <x v="2"/>
    <x v="16"/>
    <s v="(Leer)"/>
    <x v="4"/>
    <x v="23"/>
    <s v="BESTAETIGT (6)"/>
    <n v="165"/>
    <n v="132"/>
    <x v="13"/>
    <x v="8"/>
    <n v="0.16500000000000001"/>
    <n v="0.13200000000000001"/>
    <n v="0.16500000000000001"/>
    <n v="0.13200000000000001"/>
  </r>
  <r>
    <x v="2"/>
    <x v="6"/>
    <s v="Hofdünger"/>
    <x v="0"/>
    <x v="0"/>
    <s v="BESTAETIGT (6)"/>
    <n v="7788.5999999999995"/>
    <n v="2748.8"/>
    <x v="15"/>
    <x v="8"/>
    <n v="7.7885999999999997"/>
    <n v="2.7488000000000001"/>
    <n v="1.1126571428571428"/>
    <n v="0.3926857142857143"/>
  </r>
  <r>
    <x v="2"/>
    <x v="6"/>
    <s v="Hofdünger"/>
    <x v="0"/>
    <x v="1"/>
    <s v="BESTAETIGT (6)"/>
    <n v="3208.8500000000004"/>
    <n v="1373.96"/>
    <x v="27"/>
    <x v="8"/>
    <n v="3.2088500000000004"/>
    <n v="1.3739600000000001"/>
    <n v="0.24683461538461543"/>
    <n v="0.10568923076923077"/>
  </r>
  <r>
    <x v="2"/>
    <x v="6"/>
    <s v="Hofdünger"/>
    <x v="0"/>
    <x v="2"/>
    <s v="BESTAETIGT (6)"/>
    <n v="1711.75"/>
    <n v="650.25"/>
    <x v="20"/>
    <x v="8"/>
    <n v="1.7117500000000001"/>
    <n v="0.65024999999999999"/>
    <n v="0.28529166666666667"/>
    <n v="0.108375"/>
  </r>
  <r>
    <x v="2"/>
    <x v="6"/>
    <s v="Hofdünger"/>
    <x v="0"/>
    <x v="3"/>
    <s v="BESTAETIGT (6)"/>
    <n v="1641.2"/>
    <n v="802.6"/>
    <x v="18"/>
    <x v="8"/>
    <n v="1.6412"/>
    <n v="0.80259999999999998"/>
    <n v="0.32823999999999998"/>
    <n v="0.16052"/>
  </r>
  <r>
    <x v="2"/>
    <x v="6"/>
    <s v="Hofdünger"/>
    <x v="0"/>
    <x v="4"/>
    <s v="BESTAETIGT (6)"/>
    <n v="2847.8"/>
    <n v="1229.45"/>
    <x v="15"/>
    <x v="8"/>
    <n v="2.8478000000000003"/>
    <n v="1.2294500000000002"/>
    <n v="0.40682857142857148"/>
    <n v="0.17563571428571431"/>
  </r>
  <r>
    <x v="2"/>
    <x v="6"/>
    <s v="Hofdünger"/>
    <x v="0"/>
    <x v="5"/>
    <s v="BESTAETIGT (6)"/>
    <n v="1065.5"/>
    <n v="648.5"/>
    <x v="10"/>
    <x v="8"/>
    <n v="1.0654999999999999"/>
    <n v="0.64849999999999997"/>
    <n v="0.53274999999999995"/>
    <n v="0.32424999999999998"/>
  </r>
  <r>
    <x v="2"/>
    <x v="6"/>
    <s v="Hofdünger"/>
    <x v="0"/>
    <x v="6"/>
    <s v="BESTAETIGT (6)"/>
    <n v="1425.5800000000002"/>
    <n v="612.29"/>
    <x v="15"/>
    <x v="8"/>
    <n v="1.4255800000000001"/>
    <n v="0.61229"/>
    <n v="0.20365428571428573"/>
    <n v="8.7470000000000006E-2"/>
  </r>
  <r>
    <x v="2"/>
    <x v="6"/>
    <s v="Hofdünger"/>
    <x v="1"/>
    <x v="8"/>
    <s v="BESTAETIGT (6)"/>
    <n v="933.24"/>
    <n v="434.7"/>
    <x v="7"/>
    <x v="8"/>
    <n v="0.93323999999999996"/>
    <n v="0.43469999999999998"/>
    <n v="0.31107999999999997"/>
    <n v="0.1449"/>
  </r>
  <r>
    <x v="2"/>
    <x v="6"/>
    <s v="Hofdünger"/>
    <x v="1"/>
    <x v="9"/>
    <s v="BESTAETIGT (6)"/>
    <n v="16358.209999999988"/>
    <n v="11060.129999999994"/>
    <x v="68"/>
    <x v="8"/>
    <n v="16.358209999999989"/>
    <n v="11.060129999999994"/>
    <n v="0.37177749999999976"/>
    <n v="0.25136659090909075"/>
  </r>
  <r>
    <x v="2"/>
    <x v="6"/>
    <s v="Hofdünger"/>
    <x v="1"/>
    <x v="11"/>
    <s v="BESTAETIGT (6)"/>
    <n v="2245.7200000000003"/>
    <n v="1691"/>
    <x v="23"/>
    <x v="8"/>
    <n v="2.2457200000000004"/>
    <n v="1.6910000000000001"/>
    <n v="0.24952444444444449"/>
    <n v="0.18788888888888888"/>
  </r>
  <r>
    <x v="2"/>
    <x v="6"/>
    <s v="Hofdünger"/>
    <x v="1"/>
    <x v="1"/>
    <s v="BESTAETIGT (6)"/>
    <n v="2776.82"/>
    <n v="1748.95"/>
    <x v="28"/>
    <x v="8"/>
    <n v="2.7768200000000003"/>
    <n v="1.74895"/>
    <n v="0.15426777777777778"/>
    <n v="9.7163888888888883E-2"/>
  </r>
  <r>
    <x v="2"/>
    <x v="6"/>
    <s v="Hofdünger"/>
    <x v="1"/>
    <x v="14"/>
    <s v="BESTAETIGT (6)"/>
    <n v="328"/>
    <n v="148"/>
    <x v="13"/>
    <x v="8"/>
    <n v="0.32800000000000001"/>
    <n v="0.14799999999999999"/>
    <n v="0.32800000000000001"/>
    <n v="0.14799999999999999"/>
  </r>
  <r>
    <x v="2"/>
    <x v="6"/>
    <s v="Recyclingdünger"/>
    <x v="2"/>
    <x v="16"/>
    <s v="BESTAETIGT (6)"/>
    <n v="80758.210000000036"/>
    <n v="35174.130000000005"/>
    <x v="58"/>
    <x v="8"/>
    <n v="80.758210000000034"/>
    <n v="35.174130000000005"/>
    <n v="1.2618470312500005"/>
    <n v="0.54959578125000008"/>
  </r>
  <r>
    <x v="2"/>
    <x v="6"/>
    <s v="(Leer)"/>
    <x v="4"/>
    <x v="23"/>
    <s v="BESTAETIGT (6)"/>
    <n v="157.94999999999999"/>
    <n v="67.47"/>
    <x v="13"/>
    <x v="8"/>
    <n v="0.15794999999999998"/>
    <n v="6.7470000000000002E-2"/>
    <n v="0.15794999999999998"/>
    <n v="6.7470000000000002E-2"/>
  </r>
  <r>
    <x v="2"/>
    <x v="15"/>
    <s v="Recyclingdünger"/>
    <x v="2"/>
    <x v="16"/>
    <s v="BESTAETIGT (6)"/>
    <n v="2191.1999999999998"/>
    <n v="830"/>
    <x v="10"/>
    <x v="8"/>
    <n v="2.1911999999999998"/>
    <n v="0.83"/>
    <n v="1.0955999999999999"/>
    <n v="0.41499999999999998"/>
  </r>
  <r>
    <x v="2"/>
    <x v="21"/>
    <s v="Hofdünger"/>
    <x v="1"/>
    <x v="0"/>
    <s v="BESTAETIGT (6)"/>
    <n v="525"/>
    <n v="450"/>
    <x v="10"/>
    <x v="8"/>
    <n v="0.52500000000000002"/>
    <n v="0.45"/>
    <n v="0.26250000000000001"/>
    <n v="0.22500000000000001"/>
  </r>
  <r>
    <x v="2"/>
    <x v="21"/>
    <s v="Hofdünger"/>
    <x v="1"/>
    <x v="1"/>
    <s v="BESTAETIGT (6)"/>
    <n v="331.2"/>
    <n v="148.5"/>
    <x v="13"/>
    <x v="8"/>
    <n v="0.33119999999999999"/>
    <n v="0.14849999999999999"/>
    <n v="0.33119999999999999"/>
    <n v="0.14849999999999999"/>
  </r>
  <r>
    <x v="2"/>
    <x v="8"/>
    <s v="Hofdünger"/>
    <x v="0"/>
    <x v="0"/>
    <s v="BESTAETIGT (6)"/>
    <n v="1526.8500000000001"/>
    <n v="544.05000000000007"/>
    <x v="20"/>
    <x v="8"/>
    <n v="1.52685"/>
    <n v="0.54405000000000003"/>
    <n v="0.25447500000000001"/>
    <n v="9.0675000000000006E-2"/>
  </r>
  <r>
    <x v="2"/>
    <x v="8"/>
    <s v="Recyclingdünger"/>
    <x v="2"/>
    <x v="16"/>
    <s v="BESTAETIGT (6)"/>
    <n v="12649.630000000003"/>
    <n v="12334.220000000003"/>
    <x v="1"/>
    <x v="8"/>
    <n v="12.649630000000004"/>
    <n v="12.334220000000004"/>
    <n v="0.13040855670103096"/>
    <n v="0.12715690721649489"/>
  </r>
  <r>
    <x v="2"/>
    <x v="22"/>
    <s v="Recyclingdünger"/>
    <x v="2"/>
    <x v="16"/>
    <s v="BESTAETIGT (6)"/>
    <n v="72219.300000000032"/>
    <n v="28011.8"/>
    <x v="52"/>
    <x v="8"/>
    <n v="72.219300000000032"/>
    <n v="28.011800000000001"/>
    <n v="1.4443860000000006"/>
    <n v="0.56023600000000007"/>
  </r>
  <r>
    <x v="2"/>
    <x v="9"/>
    <s v="Hofdünger"/>
    <x v="0"/>
    <x v="4"/>
    <s v="BESTAETIGT (6)"/>
    <n v="262.5"/>
    <n v="135"/>
    <x v="13"/>
    <x v="8"/>
    <n v="0.26250000000000001"/>
    <n v="0.13500000000000001"/>
    <n v="0.26250000000000001"/>
    <n v="0.13500000000000001"/>
  </r>
  <r>
    <x v="2"/>
    <x v="9"/>
    <s v="Hofdünger"/>
    <x v="0"/>
    <x v="6"/>
    <s v="BESTAETIGT (6)"/>
    <n v="262.5"/>
    <n v="135"/>
    <x v="13"/>
    <x v="8"/>
    <n v="0.26250000000000001"/>
    <n v="0.13500000000000001"/>
    <n v="0.26250000000000001"/>
    <n v="0.13500000000000001"/>
  </r>
  <r>
    <x v="2"/>
    <x v="9"/>
    <s v="Recyclingdünger"/>
    <x v="2"/>
    <x v="16"/>
    <s v="BESTAETIGT (6)"/>
    <n v="7898.1499999999987"/>
    <n v="2618.0299999999993"/>
    <x v="5"/>
    <x v="8"/>
    <n v="7.8981499999999984"/>
    <n v="2.6180299999999992"/>
    <n v="0.19745374999999996"/>
    <n v="6.5450749999999974E-2"/>
  </r>
  <r>
    <x v="2"/>
    <x v="10"/>
    <s v="Hofdünger"/>
    <x v="0"/>
    <x v="0"/>
    <s v="BESTAETIGT (6)"/>
    <n v="122.5"/>
    <n v="53.9"/>
    <x v="13"/>
    <x v="8"/>
    <n v="0.1225"/>
    <n v="5.3899999999999997E-2"/>
    <n v="0.1225"/>
    <n v="5.3899999999999997E-2"/>
  </r>
  <r>
    <x v="2"/>
    <x v="10"/>
    <s v="Hofdünger"/>
    <x v="0"/>
    <x v="4"/>
    <s v="BESTAETIGT (6)"/>
    <n v="279.45"/>
    <n v="136.08000000000001"/>
    <x v="13"/>
    <x v="8"/>
    <n v="0.27944999999999998"/>
    <n v="0.13608000000000001"/>
    <n v="0.27944999999999998"/>
    <n v="0.13608000000000001"/>
  </r>
  <r>
    <x v="2"/>
    <x v="10"/>
    <s v="Recyclingdünger"/>
    <x v="2"/>
    <x v="16"/>
    <s v="BESTAETIGT (6)"/>
    <n v="19803.030000000002"/>
    <n v="17464.730000000007"/>
    <x v="44"/>
    <x v="8"/>
    <n v="19.803030000000003"/>
    <n v="17.464730000000007"/>
    <n v="0.1784056756756757"/>
    <n v="0.15733990990990998"/>
  </r>
  <r>
    <x v="2"/>
    <x v="24"/>
    <s v="Recyclingdünger"/>
    <x v="2"/>
    <x v="16"/>
    <s v="BESTAETIGT (6)"/>
    <n v="610.20000000000005"/>
    <n v="255.6"/>
    <x v="13"/>
    <x v="8"/>
    <n v="0.61020000000000008"/>
    <n v="0.25559999999999999"/>
    <n v="0.61020000000000008"/>
    <n v="0.25559999999999999"/>
  </r>
  <r>
    <x v="2"/>
    <x v="2"/>
    <s v="Hofdünger"/>
    <x v="1"/>
    <x v="0"/>
    <s v="BESTAETIGT (6)"/>
    <n v="385"/>
    <n v="330"/>
    <x v="13"/>
    <x v="8"/>
    <n v="0.38500000000000001"/>
    <n v="0.33"/>
    <n v="0.38500000000000001"/>
    <n v="0.33"/>
  </r>
  <r>
    <x v="2"/>
    <x v="2"/>
    <s v="Hofdünger"/>
    <x v="1"/>
    <x v="9"/>
    <s v="BESTAETIGT (6)"/>
    <n v="1243.2"/>
    <n v="1006.4000000000001"/>
    <x v="10"/>
    <x v="8"/>
    <n v="1.2432000000000001"/>
    <n v="1.0064000000000002"/>
    <n v="0.62160000000000004"/>
    <n v="0.50320000000000009"/>
  </r>
  <r>
    <x v="2"/>
    <x v="2"/>
    <s v="Hofdünger"/>
    <x v="1"/>
    <x v="12"/>
    <s v="BESTAETIGT (6)"/>
    <n v="2380.8000000000002"/>
    <n v="1264.8"/>
    <x v="7"/>
    <x v="8"/>
    <n v="2.3808000000000002"/>
    <n v="1.2647999999999999"/>
    <n v="0.79360000000000008"/>
    <n v="0.42159999999999997"/>
  </r>
  <r>
    <x v="2"/>
    <x v="2"/>
    <s v="Recyclingdünger"/>
    <x v="2"/>
    <x v="16"/>
    <s v="BESTAETIGT (6)"/>
    <n v="112615.32000000005"/>
    <n v="36560.729999999996"/>
    <x v="38"/>
    <x v="8"/>
    <n v="112.61532000000005"/>
    <n v="36.560729999999992"/>
    <n v="0.98785368421052677"/>
    <n v="0.32070815789473678"/>
  </r>
  <r>
    <x v="2"/>
    <x v="11"/>
    <s v="Hofdünger"/>
    <x v="0"/>
    <x v="1"/>
    <s v="BESTAETIGT (6)"/>
    <n v="2997.47"/>
    <n v="1245.57"/>
    <x v="51"/>
    <x v="8"/>
    <n v="2.9974699999999999"/>
    <n v="1.2455699999999998"/>
    <n v="0.24978916666666665"/>
    <n v="0.10379749999999999"/>
  </r>
  <r>
    <x v="2"/>
    <x v="11"/>
    <s v="Hofdünger"/>
    <x v="0"/>
    <x v="3"/>
    <s v="BESTAETIGT (6)"/>
    <n v="1117.4100000000001"/>
    <n v="522.35"/>
    <x v="15"/>
    <x v="8"/>
    <n v="1.11741"/>
    <n v="0.52234999999999998"/>
    <n v="0.15962999999999999"/>
    <n v="7.4621428571428575E-2"/>
  </r>
  <r>
    <x v="2"/>
    <x v="11"/>
    <s v="Hofdünger"/>
    <x v="0"/>
    <x v="4"/>
    <s v="BESTAETIGT (6)"/>
    <n v="4327.57"/>
    <n v="1910.38"/>
    <x v="41"/>
    <x v="8"/>
    <n v="4.3275699999999997"/>
    <n v="1.9103800000000002"/>
    <n v="0.39341545454545451"/>
    <n v="0.1736709090909091"/>
  </r>
  <r>
    <x v="2"/>
    <x v="11"/>
    <s v="Hofdünger"/>
    <x v="0"/>
    <x v="5"/>
    <s v="BESTAETIGT (6)"/>
    <n v="718.14"/>
    <n v="304.65999999999997"/>
    <x v="10"/>
    <x v="8"/>
    <n v="0.71814"/>
    <n v="0.30465999999999999"/>
    <n v="0.35907"/>
    <n v="0.15232999999999999"/>
  </r>
  <r>
    <x v="2"/>
    <x v="11"/>
    <s v="Hofdünger"/>
    <x v="0"/>
    <x v="6"/>
    <s v="BESTAETIGT (6)"/>
    <n v="3401.4699999999993"/>
    <n v="1475.79"/>
    <x v="23"/>
    <x v="8"/>
    <n v="3.4014699999999993"/>
    <n v="1.4757899999999999"/>
    <n v="0.37794111111111106"/>
    <n v="0.16397666666666666"/>
  </r>
  <r>
    <x v="2"/>
    <x v="11"/>
    <s v="Recyclingdünger"/>
    <x v="2"/>
    <x v="16"/>
    <s v="BESTAETIGT (6)"/>
    <n v="12159.64"/>
    <n v="4614.6200000000026"/>
    <x v="25"/>
    <x v="8"/>
    <n v="12.15964"/>
    <n v="4.6146200000000031"/>
    <n v="0.46767846153846154"/>
    <n v="0.17748538461538474"/>
  </r>
  <r>
    <x v="2"/>
    <x v="11"/>
    <s v="(Leer)"/>
    <x v="4"/>
    <x v="23"/>
    <s v="BESTAETIGT (6)"/>
    <n v="897.59999999999991"/>
    <n v="759"/>
    <x v="10"/>
    <x v="8"/>
    <n v="0.89759999999999995"/>
    <n v="0.75900000000000001"/>
    <n v="0.44879999999999998"/>
    <n v="0.3795"/>
  </r>
  <r>
    <x v="2"/>
    <x v="12"/>
    <s v="Hofdünger"/>
    <x v="0"/>
    <x v="0"/>
    <s v="BESTAETIGT (6)"/>
    <n v="2638.42"/>
    <n v="955.62999999999988"/>
    <x v="20"/>
    <x v="8"/>
    <n v="2.63842"/>
    <n v="0.95562999999999987"/>
    <n v="0.43973666666666666"/>
    <n v="0.15927166666666664"/>
  </r>
  <r>
    <x v="2"/>
    <x v="12"/>
    <s v="Hofdünger"/>
    <x v="0"/>
    <x v="1"/>
    <s v="BESTAETIGT (6)"/>
    <n v="7485.8600000000015"/>
    <n v="3136.8799999999997"/>
    <x v="63"/>
    <x v="8"/>
    <n v="7.4858600000000015"/>
    <n v="3.1368799999999997"/>
    <n v="0.24147935483870972"/>
    <n v="0.10118967741935483"/>
  </r>
  <r>
    <x v="2"/>
    <x v="12"/>
    <s v="Hofdünger"/>
    <x v="0"/>
    <x v="3"/>
    <s v="BESTAETIGT (6)"/>
    <n v="1916.6"/>
    <n v="825.8"/>
    <x v="20"/>
    <x v="8"/>
    <n v="1.9165999999999999"/>
    <n v="0.82579999999999998"/>
    <n v="0.31943333333333329"/>
    <n v="0.13763333333333333"/>
  </r>
  <r>
    <x v="2"/>
    <x v="12"/>
    <s v="Hofdünger"/>
    <x v="0"/>
    <x v="4"/>
    <s v="BESTAETIGT (6)"/>
    <n v="8460.0999999999985"/>
    <n v="3741.62"/>
    <x v="14"/>
    <x v="8"/>
    <n v="8.4600999999999988"/>
    <n v="3.7416199999999997"/>
    <n v="0.35250416666666662"/>
    <n v="0.15590083333333332"/>
  </r>
  <r>
    <x v="2"/>
    <x v="12"/>
    <s v="Hofdünger"/>
    <x v="0"/>
    <x v="6"/>
    <s v="BESTAETIGT (6)"/>
    <n v="84.6"/>
    <n v="44.7"/>
    <x v="13"/>
    <x v="8"/>
    <n v="8.4599999999999995E-2"/>
    <n v="4.4700000000000004E-2"/>
    <n v="8.4599999999999995E-2"/>
    <n v="4.4700000000000004E-2"/>
  </r>
  <r>
    <x v="2"/>
    <x v="12"/>
    <s v="Hofdünger"/>
    <x v="1"/>
    <x v="9"/>
    <s v="BESTAETIGT (6)"/>
    <n v="2050"/>
    <n v="1493.4"/>
    <x v="7"/>
    <x v="8"/>
    <n v="2.0499999999999998"/>
    <n v="1.4934000000000001"/>
    <n v="0.68333333333333324"/>
    <n v="0.49780000000000002"/>
  </r>
  <r>
    <x v="2"/>
    <x v="12"/>
    <s v="Hofdünger"/>
    <x v="1"/>
    <x v="10"/>
    <s v="BESTAETIGT (6)"/>
    <n v="1080"/>
    <n v="1200"/>
    <x v="21"/>
    <x v="8"/>
    <n v="1.08"/>
    <n v="1.2"/>
    <n v="0.13500000000000001"/>
    <n v="0.15"/>
  </r>
  <r>
    <x v="2"/>
    <x v="12"/>
    <s v="Hofdünger"/>
    <x v="1"/>
    <x v="11"/>
    <s v="BESTAETIGT (6)"/>
    <n v="149.6"/>
    <n v="107.6"/>
    <x v="10"/>
    <x v="8"/>
    <n v="0.14959999999999998"/>
    <n v="0.1076"/>
    <n v="7.4799999999999991E-2"/>
    <n v="5.3800000000000001E-2"/>
  </r>
  <r>
    <x v="2"/>
    <x v="12"/>
    <s v="Hofdünger"/>
    <x v="1"/>
    <x v="1"/>
    <s v="BESTAETIGT (6)"/>
    <n v="294.39999999999998"/>
    <n v="132"/>
    <x v="10"/>
    <x v="8"/>
    <n v="0.2944"/>
    <n v="0.13200000000000001"/>
    <n v="0.1472"/>
    <n v="6.6000000000000003E-2"/>
  </r>
  <r>
    <x v="2"/>
    <x v="12"/>
    <s v="Hofdünger"/>
    <x v="1"/>
    <x v="2"/>
    <s v="BESTAETIGT (6)"/>
    <n v="162"/>
    <n v="78"/>
    <x v="13"/>
    <x v="8"/>
    <n v="0.16200000000000001"/>
    <n v="7.8E-2"/>
    <n v="0.16200000000000001"/>
    <n v="7.8E-2"/>
  </r>
  <r>
    <x v="2"/>
    <x v="12"/>
    <s v="Hofdünger"/>
    <x v="1"/>
    <x v="14"/>
    <s v="BESTAETIGT (6)"/>
    <n v="205"/>
    <n v="92.5"/>
    <x v="13"/>
    <x v="8"/>
    <n v="0.20499999999999999"/>
    <n v="9.2499999999999999E-2"/>
    <n v="0.20499999999999999"/>
    <n v="9.2499999999999999E-2"/>
  </r>
  <r>
    <x v="2"/>
    <x v="12"/>
    <s v="Recyclingdünger"/>
    <x v="2"/>
    <x v="16"/>
    <s v="BESTAETIGT (6)"/>
    <n v="318051.08999999979"/>
    <n v="118345.61999999991"/>
    <x v="457"/>
    <x v="8"/>
    <n v="318.05108999999982"/>
    <n v="118.34561999999991"/>
    <n v="0.52920314475873509"/>
    <n v="0.19691450915141417"/>
  </r>
  <r>
    <x v="3"/>
    <x v="13"/>
    <s v="Hofdünger"/>
    <x v="0"/>
    <x v="0"/>
    <s v="BESTAETIGT (6)"/>
    <n v="31.36"/>
    <n v="28"/>
    <x v="13"/>
    <x v="8"/>
    <n v="3.1359999999999999E-2"/>
    <n v="2.8000000000000001E-2"/>
    <n v="3.1359999999999999E-2"/>
    <n v="2.8000000000000001E-2"/>
  </r>
  <r>
    <x v="3"/>
    <x v="13"/>
    <s v="Hofdünger"/>
    <x v="0"/>
    <x v="1"/>
    <s v="BESTAETIGT (6)"/>
    <n v="4530.05"/>
    <n v="1995"/>
    <x v="3"/>
    <x v="8"/>
    <n v="4.5300500000000001"/>
    <n v="1.9950000000000001"/>
    <n v="0.1415640625"/>
    <n v="6.2343750000000003E-2"/>
  </r>
  <r>
    <x v="3"/>
    <x v="13"/>
    <s v="Hofdünger"/>
    <x v="0"/>
    <x v="3"/>
    <s v="BESTAETIGT (6)"/>
    <n v="15374.55"/>
    <n v="7433.8299999999981"/>
    <x v="0"/>
    <x v="8"/>
    <n v="15.374549999999999"/>
    <n v="7.4338299999999977"/>
    <n v="0.18087705882352939"/>
    <n v="8.745682352941174E-2"/>
  </r>
  <r>
    <x v="3"/>
    <x v="13"/>
    <s v="Hofdünger"/>
    <x v="0"/>
    <x v="4"/>
    <s v="BESTAETIGT (6)"/>
    <n v="16664.04"/>
    <n v="7309.1400000000012"/>
    <x v="56"/>
    <x v="8"/>
    <n v="16.66404"/>
    <n v="7.3091400000000011"/>
    <n v="0.24150782608695653"/>
    <n v="0.10592956521739132"/>
  </r>
  <r>
    <x v="3"/>
    <x v="13"/>
    <s v="Hofdünger"/>
    <x v="0"/>
    <x v="5"/>
    <s v="BESTAETIGT (6)"/>
    <n v="25156.499999999996"/>
    <n v="13269.300000000001"/>
    <x v="118"/>
    <x v="8"/>
    <n v="25.156499999999998"/>
    <n v="13.269300000000001"/>
    <n v="0.22262389380530972"/>
    <n v="0.11742743362831859"/>
  </r>
  <r>
    <x v="3"/>
    <x v="13"/>
    <s v="Hofdünger"/>
    <x v="0"/>
    <x v="6"/>
    <s v="BESTAETIGT (6)"/>
    <n v="5940.5400000000009"/>
    <n v="3319.8199999999993"/>
    <x v="63"/>
    <x v="8"/>
    <n v="5.9405400000000013"/>
    <n v="3.3198199999999991"/>
    <n v="0.19163032258064519"/>
    <n v="0.10709096774193545"/>
  </r>
  <r>
    <x v="3"/>
    <x v="13"/>
    <s v="Hofdünger"/>
    <x v="1"/>
    <x v="9"/>
    <s v="BESTAETIGT (6)"/>
    <n v="184.8"/>
    <n v="149.6"/>
    <x v="10"/>
    <x v="8"/>
    <n v="0.18480000000000002"/>
    <n v="0.14959999999999998"/>
    <n v="9.240000000000001E-2"/>
    <n v="7.4799999999999991E-2"/>
  </r>
  <r>
    <x v="3"/>
    <x v="13"/>
    <s v="Hofdünger"/>
    <x v="1"/>
    <x v="1"/>
    <s v="BESTAETIGT (6)"/>
    <n v="424.56000000000006"/>
    <n v="272.62"/>
    <x v="2"/>
    <x v="8"/>
    <n v="0.42456000000000005"/>
    <n v="0.27262000000000003"/>
    <n v="0.10614000000000001"/>
    <n v="6.8155000000000007E-2"/>
  </r>
  <r>
    <x v="3"/>
    <x v="13"/>
    <s v="Hofdünger"/>
    <x v="1"/>
    <x v="4"/>
    <s v="BESTAETIGT (6)"/>
    <n v="152.19999999999999"/>
    <n v="117.2"/>
    <x v="13"/>
    <x v="8"/>
    <n v="0.1522"/>
    <n v="0.1172"/>
    <n v="0.1522"/>
    <n v="0.1172"/>
  </r>
  <r>
    <x v="3"/>
    <x v="13"/>
    <s v="(Leer)"/>
    <x v="4"/>
    <x v="23"/>
    <s v="BESTAETIGT (6)"/>
    <n v="732.55"/>
    <n v="388.7"/>
    <x v="2"/>
    <x v="8"/>
    <n v="0.73254999999999992"/>
    <n v="0.38869999999999999"/>
    <n v="0.18313749999999998"/>
    <n v="9.7174999999999997E-2"/>
  </r>
  <r>
    <x v="3"/>
    <x v="7"/>
    <s v="Hofdünger"/>
    <x v="0"/>
    <x v="1"/>
    <s v="BESTAETIGT (6)"/>
    <n v="328"/>
    <n v="142.65"/>
    <x v="2"/>
    <x v="8"/>
    <n v="0.32800000000000001"/>
    <n v="0.14265"/>
    <n v="8.2000000000000003E-2"/>
    <n v="3.56625E-2"/>
  </r>
  <r>
    <x v="3"/>
    <x v="7"/>
    <s v="Hofdünger"/>
    <x v="0"/>
    <x v="3"/>
    <s v="BESTAETIGT (6)"/>
    <n v="2215.77"/>
    <n v="1133.2"/>
    <x v="51"/>
    <x v="8"/>
    <n v="2.21577"/>
    <n v="1.1332"/>
    <n v="0.18464749999999999"/>
    <n v="9.4433333333333327E-2"/>
  </r>
  <r>
    <x v="3"/>
    <x v="7"/>
    <s v="Hofdünger"/>
    <x v="0"/>
    <x v="4"/>
    <s v="BESTAETIGT (6)"/>
    <n v="3229.4"/>
    <n v="1340.8000000000002"/>
    <x v="11"/>
    <x v="8"/>
    <n v="3.2294"/>
    <n v="1.3408000000000002"/>
    <n v="0.21529333333333334"/>
    <n v="8.9386666666666684E-2"/>
  </r>
  <r>
    <x v="3"/>
    <x v="7"/>
    <s v="Hofdünger"/>
    <x v="0"/>
    <x v="5"/>
    <s v="BESTAETIGT (6)"/>
    <n v="6877.5999999999995"/>
    <n v="3853.5"/>
    <x v="105"/>
    <x v="8"/>
    <n v="6.8775999999999993"/>
    <n v="3.8534999999999999"/>
    <n v="0.18098947368421051"/>
    <n v="0.1014078947368421"/>
  </r>
  <r>
    <x v="3"/>
    <x v="7"/>
    <s v="Hofdünger"/>
    <x v="0"/>
    <x v="6"/>
    <s v="BESTAETIGT (6)"/>
    <n v="3830.4"/>
    <n v="2044.1"/>
    <x v="14"/>
    <x v="8"/>
    <n v="3.8304"/>
    <n v="2.0440999999999998"/>
    <n v="0.15959999999999999"/>
    <n v="8.5170833333333321E-2"/>
  </r>
  <r>
    <x v="3"/>
    <x v="7"/>
    <s v="Hofdünger"/>
    <x v="1"/>
    <x v="9"/>
    <s v="BESTAETIGT (6)"/>
    <n v="84"/>
    <n v="68"/>
    <x v="13"/>
    <x v="8"/>
    <n v="8.4000000000000005E-2"/>
    <n v="6.8000000000000005E-2"/>
    <n v="8.4000000000000005E-2"/>
    <n v="6.8000000000000005E-2"/>
  </r>
  <r>
    <x v="3"/>
    <x v="1"/>
    <s v="Hofdünger"/>
    <x v="0"/>
    <x v="3"/>
    <s v="BESTAETIGT (6)"/>
    <n v="210"/>
    <n v="105"/>
    <x v="13"/>
    <x v="8"/>
    <n v="0.21"/>
    <n v="0.105"/>
    <n v="0.21"/>
    <n v="0.105"/>
  </r>
  <r>
    <x v="3"/>
    <x v="14"/>
    <s v="Hofdünger"/>
    <x v="0"/>
    <x v="4"/>
    <s v="BESTAETIGT (6)"/>
    <n v="741"/>
    <n v="253.5"/>
    <x v="10"/>
    <x v="8"/>
    <n v="0.74099999999999999"/>
    <n v="0.2535"/>
    <n v="0.3705"/>
    <n v="0.12675"/>
  </r>
  <r>
    <x v="3"/>
    <x v="8"/>
    <s v="Hofdünger"/>
    <x v="0"/>
    <x v="1"/>
    <s v="BESTAETIGT (6)"/>
    <n v="927.86"/>
    <n v="404.31"/>
    <x v="16"/>
    <x v="8"/>
    <n v="0.92786000000000002"/>
    <n v="0.40431"/>
    <n v="9.2786000000000007E-2"/>
    <n v="4.0431000000000002E-2"/>
  </r>
  <r>
    <x v="3"/>
    <x v="8"/>
    <s v="Hofdünger"/>
    <x v="0"/>
    <x v="3"/>
    <s v="BESTAETIGT (6)"/>
    <n v="920.05"/>
    <n v="437.45"/>
    <x v="20"/>
    <x v="8"/>
    <n v="0.92004999999999992"/>
    <n v="0.43745000000000001"/>
    <n v="0.15334166666666665"/>
    <n v="7.2908333333333339E-2"/>
  </r>
  <r>
    <x v="3"/>
    <x v="8"/>
    <s v="Hofdünger"/>
    <x v="0"/>
    <x v="4"/>
    <s v="BESTAETIGT (6)"/>
    <n v="14679.92"/>
    <n v="5182.12"/>
    <x v="34"/>
    <x v="8"/>
    <n v="14.679919999999999"/>
    <n v="5.1821200000000003"/>
    <n v="0.30583166666666667"/>
    <n v="0.10796083333333334"/>
  </r>
  <r>
    <x v="3"/>
    <x v="8"/>
    <s v="Hofdünger"/>
    <x v="0"/>
    <x v="5"/>
    <s v="BESTAETIGT (6)"/>
    <n v="3227.63"/>
    <n v="1719.2499999999998"/>
    <x v="11"/>
    <x v="8"/>
    <n v="3.22763"/>
    <n v="1.7192499999999997"/>
    <n v="0.21517533333333333"/>
    <n v="0.11461666666666664"/>
  </r>
  <r>
    <x v="3"/>
    <x v="8"/>
    <s v="Hofdünger"/>
    <x v="0"/>
    <x v="6"/>
    <s v="BESTAETIGT (6)"/>
    <n v="1316.56"/>
    <n v="792.48"/>
    <x v="15"/>
    <x v="8"/>
    <n v="1.31656"/>
    <n v="0.79248000000000007"/>
    <n v="0.18808"/>
    <n v="0.11321142857142859"/>
  </r>
  <r>
    <x v="3"/>
    <x v="8"/>
    <s v="Hofdünger"/>
    <x v="1"/>
    <x v="9"/>
    <s v="BESTAETIGT (6)"/>
    <n v="915.6"/>
    <n v="741.19999999999993"/>
    <x v="2"/>
    <x v="8"/>
    <n v="0.91559999999999997"/>
    <n v="0.74119999999999997"/>
    <n v="0.22889999999999999"/>
    <n v="0.18529999999999999"/>
  </r>
  <r>
    <x v="3"/>
    <x v="8"/>
    <s v="Hofdünger"/>
    <x v="1"/>
    <x v="1"/>
    <s v="BESTAETIGT (6)"/>
    <n v="294.39999999999998"/>
    <n v="132"/>
    <x v="13"/>
    <x v="8"/>
    <n v="0.2944"/>
    <n v="0.13200000000000001"/>
    <n v="0.2944"/>
    <n v="0.13200000000000001"/>
  </r>
  <r>
    <x v="3"/>
    <x v="22"/>
    <s v="Hofdünger"/>
    <x v="0"/>
    <x v="6"/>
    <s v="BESTAETIGT (6)"/>
    <n v="2517.7999999999997"/>
    <n v="1422.5"/>
    <x v="23"/>
    <x v="8"/>
    <n v="2.5177999999999998"/>
    <n v="1.4225000000000001"/>
    <n v="0.27975555555555554"/>
    <n v="0.15805555555555556"/>
  </r>
  <r>
    <x v="3"/>
    <x v="10"/>
    <s v="Hofdünger"/>
    <x v="0"/>
    <x v="1"/>
    <s v="BESTAETIGT (6)"/>
    <n v="241.75"/>
    <n v="126"/>
    <x v="10"/>
    <x v="8"/>
    <n v="0.24174999999999999"/>
    <n v="0.126"/>
    <n v="0.120875"/>
    <n v="6.3E-2"/>
  </r>
  <r>
    <x v="3"/>
    <x v="10"/>
    <s v="Hofdünger"/>
    <x v="0"/>
    <x v="3"/>
    <s v="BESTAETIGT (6)"/>
    <n v="255"/>
    <n v="114.8"/>
    <x v="10"/>
    <x v="8"/>
    <n v="0.255"/>
    <n v="0.1148"/>
    <n v="0.1275"/>
    <n v="5.74E-2"/>
  </r>
  <r>
    <x v="3"/>
    <x v="10"/>
    <s v="Hofdünger"/>
    <x v="0"/>
    <x v="6"/>
    <s v="BESTAETIGT (6)"/>
    <n v="1490"/>
    <n v="828"/>
    <x v="2"/>
    <x v="8"/>
    <n v="1.49"/>
    <n v="0.82799999999999996"/>
    <n v="0.3725"/>
    <n v="0.20699999999999999"/>
  </r>
  <r>
    <x v="3"/>
    <x v="10"/>
    <s v="Hofdünger"/>
    <x v="1"/>
    <x v="9"/>
    <s v="BESTAETIGT (6)"/>
    <n v="416.3"/>
    <n v="225.4"/>
    <x v="13"/>
    <x v="8"/>
    <n v="0.4163"/>
    <n v="0.22540000000000002"/>
    <n v="0.4163"/>
    <n v="0.22540000000000002"/>
  </r>
  <r>
    <x v="3"/>
    <x v="12"/>
    <s v="Hofdünger"/>
    <x v="0"/>
    <x v="5"/>
    <s v="BESTAETIGT (6)"/>
    <n v="1193.3999999999999"/>
    <n v="631.80000000000007"/>
    <x v="2"/>
    <x v="8"/>
    <n v="1.1933999999999998"/>
    <n v="0.63180000000000003"/>
    <n v="0.29834999999999995"/>
    <n v="0.15795000000000001"/>
  </r>
  <r>
    <x v="3"/>
    <x v="12"/>
    <s v="Hofdünger"/>
    <x v="0"/>
    <x v="6"/>
    <s v="BESTAETIGT (6)"/>
    <n v="907.2"/>
    <n v="437.4"/>
    <x v="2"/>
    <x v="8"/>
    <n v="0.90720000000000001"/>
    <n v="0.43739999999999996"/>
    <n v="0.2268"/>
    <n v="0.10934999999999999"/>
  </r>
  <r>
    <x v="3"/>
    <x v="12"/>
    <s v="Hofdünger"/>
    <x v="1"/>
    <x v="9"/>
    <s v="BESTAETIGT (6)"/>
    <n v="516.20000000000005"/>
    <n v="347.1"/>
    <x v="13"/>
    <x v="8"/>
    <n v="0.51619999999999999"/>
    <n v="0.34710000000000002"/>
    <n v="0.51619999999999999"/>
    <n v="0.34710000000000002"/>
  </r>
  <r>
    <x v="4"/>
    <x v="13"/>
    <s v="Hofdünger"/>
    <x v="0"/>
    <x v="1"/>
    <s v="BESTAETIGT (6)"/>
    <n v="78"/>
    <n v="34"/>
    <x v="13"/>
    <x v="8"/>
    <n v="7.8E-2"/>
    <n v="3.4000000000000002E-2"/>
    <n v="7.8E-2"/>
    <n v="3.4000000000000002E-2"/>
  </r>
  <r>
    <x v="4"/>
    <x v="13"/>
    <s v="Hofdünger"/>
    <x v="0"/>
    <x v="4"/>
    <s v="BESTAETIGT (6)"/>
    <n v="5485.2999999999993"/>
    <n v="2552.2999999999997"/>
    <x v="105"/>
    <x v="8"/>
    <n v="5.4852999999999996"/>
    <n v="2.5522999999999998"/>
    <n v="0.14434999999999998"/>
    <n v="6.7165789473684206E-2"/>
  </r>
  <r>
    <x v="4"/>
    <x v="13"/>
    <s v="Hofdünger"/>
    <x v="0"/>
    <x v="6"/>
    <s v="BESTAETIGT (6)"/>
    <n v="3136"/>
    <n v="1568"/>
    <x v="55"/>
    <x v="8"/>
    <n v="3.1360000000000001"/>
    <n v="1.5680000000000001"/>
    <n v="0.13634782608695653"/>
    <n v="6.8173913043478265E-2"/>
  </r>
  <r>
    <x v="4"/>
    <x v="13"/>
    <s v="Hofdünger"/>
    <x v="1"/>
    <x v="8"/>
    <s v="BESTAETIGT (6)"/>
    <n v="15"/>
    <n v="7.5"/>
    <x v="13"/>
    <x v="8"/>
    <n v="1.4999999999999999E-2"/>
    <n v="7.4999999999999997E-3"/>
    <n v="1.4999999999999999E-2"/>
    <n v="7.4999999999999997E-3"/>
  </r>
  <r>
    <x v="4"/>
    <x v="7"/>
    <s v="Hofdünger"/>
    <x v="0"/>
    <x v="1"/>
    <s v="BESTAETIGT (6)"/>
    <n v="6147.25"/>
    <n v="2646.0999999999995"/>
    <x v="128"/>
    <x v="8"/>
    <n v="6.1472499999999997"/>
    <n v="2.6460999999999997"/>
    <n v="0.15762179487179487"/>
    <n v="6.784871794871794E-2"/>
  </r>
  <r>
    <x v="4"/>
    <x v="7"/>
    <s v="Hofdünger"/>
    <x v="0"/>
    <x v="3"/>
    <s v="BESTAETIGT (6)"/>
    <n v="3410.78"/>
    <n v="1601.4399999999998"/>
    <x v="14"/>
    <x v="8"/>
    <n v="3.4107800000000004"/>
    <n v="1.6014399999999998"/>
    <n v="0.14211583333333336"/>
    <n v="6.6726666666666656E-2"/>
  </r>
  <r>
    <x v="4"/>
    <x v="7"/>
    <s v="Hofdünger"/>
    <x v="0"/>
    <x v="4"/>
    <s v="BESTAETIGT (6)"/>
    <n v="22376.26"/>
    <n v="10061.340000000002"/>
    <x v="273"/>
    <x v="8"/>
    <n v="22.376259999999998"/>
    <n v="10.061340000000001"/>
    <n v="0.16098028776978415"/>
    <n v="7.2383741007194261E-2"/>
  </r>
  <r>
    <x v="4"/>
    <x v="7"/>
    <s v="Hofdünger"/>
    <x v="0"/>
    <x v="5"/>
    <s v="BESTAETIGT (6)"/>
    <n v="6718.8499999999995"/>
    <n v="3666.02"/>
    <x v="60"/>
    <x v="8"/>
    <n v="6.7188499999999998"/>
    <n v="3.6660200000000001"/>
    <n v="0.22396166666666667"/>
    <n v="0.12220066666666667"/>
  </r>
  <r>
    <x v="4"/>
    <x v="7"/>
    <s v="Hofdünger"/>
    <x v="0"/>
    <x v="6"/>
    <s v="BESTAETIGT (6)"/>
    <n v="7829.7999999999993"/>
    <n v="3748"/>
    <x v="77"/>
    <x v="8"/>
    <n v="7.8297999999999996"/>
    <n v="3.7480000000000002"/>
    <n v="0.11686268656716417"/>
    <n v="5.5940298507462689E-2"/>
  </r>
  <r>
    <x v="4"/>
    <x v="7"/>
    <s v="Hofdünger"/>
    <x v="1"/>
    <x v="8"/>
    <s v="BESTAETIGT (6)"/>
    <n v="48"/>
    <n v="24"/>
    <x v="13"/>
    <x v="8"/>
    <n v="4.8000000000000001E-2"/>
    <n v="2.4E-2"/>
    <n v="4.8000000000000001E-2"/>
    <n v="2.4E-2"/>
  </r>
  <r>
    <x v="4"/>
    <x v="7"/>
    <s v="Hofdünger"/>
    <x v="1"/>
    <x v="9"/>
    <s v="BESTAETIGT (6)"/>
    <n v="2255.16"/>
    <n v="1693.9300000000003"/>
    <x v="19"/>
    <x v="8"/>
    <n v="2.2551600000000001"/>
    <n v="1.6939300000000004"/>
    <n v="0.16108285714285714"/>
    <n v="0.12099500000000003"/>
  </r>
  <r>
    <x v="4"/>
    <x v="7"/>
    <s v="Hofdünger"/>
    <x v="1"/>
    <x v="11"/>
    <s v="BESTAETIGT (6)"/>
    <n v="61.2"/>
    <n v="45"/>
    <x v="13"/>
    <x v="8"/>
    <n v="6.1200000000000004E-2"/>
    <n v="4.4999999999999998E-2"/>
    <n v="6.1200000000000004E-2"/>
    <n v="4.4999999999999998E-2"/>
  </r>
  <r>
    <x v="4"/>
    <x v="7"/>
    <s v="Hofdünger"/>
    <x v="1"/>
    <x v="1"/>
    <s v="BESTAETIGT (6)"/>
    <n v="11.04"/>
    <n v="4.95"/>
    <x v="13"/>
    <x v="8"/>
    <n v="1.1039999999999999E-2"/>
    <n v="4.9500000000000004E-3"/>
    <n v="1.1039999999999999E-2"/>
    <n v="4.9500000000000004E-3"/>
  </r>
  <r>
    <x v="4"/>
    <x v="7"/>
    <s v="Hofdünger"/>
    <x v="1"/>
    <x v="14"/>
    <s v="BESTAETIGT (6)"/>
    <n v="246.1"/>
    <n v="104.85"/>
    <x v="10"/>
    <x v="8"/>
    <n v="0.24609999999999999"/>
    <n v="0.10485"/>
    <n v="0.12304999999999999"/>
    <n v="5.2424999999999999E-2"/>
  </r>
  <r>
    <x v="4"/>
    <x v="7"/>
    <s v="Hofdünger"/>
    <x v="1"/>
    <x v="15"/>
    <s v="BESTAETIGT (6)"/>
    <n v="623"/>
    <n v="511.75"/>
    <x v="7"/>
    <x v="8"/>
    <n v="0.623"/>
    <n v="0.51175000000000004"/>
    <n v="0.20766666666666667"/>
    <n v="0.17058333333333334"/>
  </r>
  <r>
    <x v="4"/>
    <x v="7"/>
    <s v="Recyclingdünger"/>
    <x v="2"/>
    <x v="16"/>
    <s v="BESTAETIGT (6)"/>
    <n v="0"/>
    <n v="649.52"/>
    <x v="16"/>
    <x v="8"/>
    <n v="0"/>
    <n v="0.64951999999999999"/>
    <n v="0"/>
    <n v="6.4951999999999996E-2"/>
  </r>
  <r>
    <x v="4"/>
    <x v="14"/>
    <s v="Hofdünger"/>
    <x v="0"/>
    <x v="4"/>
    <s v="BESTAETIGT (6)"/>
    <n v="1883.5500000000002"/>
    <n v="926.55"/>
    <x v="20"/>
    <x v="8"/>
    <n v="1.8835500000000003"/>
    <n v="0.92654999999999998"/>
    <n v="0.31392500000000007"/>
    <n v="0.15442500000000001"/>
  </r>
  <r>
    <x v="4"/>
    <x v="17"/>
    <s v="Hofdünger"/>
    <x v="0"/>
    <x v="6"/>
    <s v="BESTAETIGT (6)"/>
    <n v="108"/>
    <n v="54"/>
    <x v="13"/>
    <x v="8"/>
    <n v="0.108"/>
    <n v="5.3999999999999999E-2"/>
    <n v="0.108"/>
    <n v="5.3999999999999999E-2"/>
  </r>
  <r>
    <x v="4"/>
    <x v="17"/>
    <s v="Recyclingdünger"/>
    <x v="2"/>
    <x v="16"/>
    <s v="BESTAETIGT (6)"/>
    <n v="0"/>
    <n v="101.2"/>
    <x v="13"/>
    <x v="8"/>
    <n v="0"/>
    <n v="0.1012"/>
    <n v="0"/>
    <n v="0.1012"/>
  </r>
  <r>
    <x v="4"/>
    <x v="8"/>
    <s v="Hofdünger"/>
    <x v="0"/>
    <x v="1"/>
    <s v="BESTAETIGT (6)"/>
    <n v="1359.8"/>
    <n v="592.5"/>
    <x v="15"/>
    <x v="8"/>
    <n v="1.3597999999999999"/>
    <n v="0.59250000000000003"/>
    <n v="0.19425714285714285"/>
    <n v="8.4642857142857145E-2"/>
  </r>
  <r>
    <x v="4"/>
    <x v="8"/>
    <s v="Hofdünger"/>
    <x v="0"/>
    <x v="3"/>
    <s v="BESTAETIGT (6)"/>
    <n v="655.7"/>
    <n v="290.05"/>
    <x v="10"/>
    <x v="8"/>
    <n v="0.65570000000000006"/>
    <n v="0.29005000000000003"/>
    <n v="0.32785000000000003"/>
    <n v="0.14502500000000002"/>
  </r>
  <r>
    <x v="4"/>
    <x v="8"/>
    <s v="Hofdünger"/>
    <x v="0"/>
    <x v="4"/>
    <s v="BESTAETIGT (6)"/>
    <n v="6313.4400000000005"/>
    <n v="3513.9399999999996"/>
    <x v="103"/>
    <x v="8"/>
    <n v="6.3134400000000008"/>
    <n v="3.5139399999999994"/>
    <n v="0.17537333333333335"/>
    <n v="9.7609444444444429E-2"/>
  </r>
  <r>
    <x v="4"/>
    <x v="8"/>
    <s v="Hofdünger"/>
    <x v="0"/>
    <x v="5"/>
    <s v="BESTAETIGT (6)"/>
    <n v="709"/>
    <n v="388.12"/>
    <x v="2"/>
    <x v="8"/>
    <n v="0.70899999999999996"/>
    <n v="0.38812000000000002"/>
    <n v="0.17724999999999999"/>
    <n v="9.7030000000000005E-2"/>
  </r>
  <r>
    <x v="4"/>
    <x v="8"/>
    <s v="Hofdünger"/>
    <x v="0"/>
    <x v="6"/>
    <s v="BESTAETIGT (6)"/>
    <n v="9974.2500000000036"/>
    <n v="5190.6600000000017"/>
    <x v="48"/>
    <x v="8"/>
    <n v="9.9742500000000032"/>
    <n v="5.1906600000000021"/>
    <n v="0.16623750000000007"/>
    <n v="8.6511000000000032E-2"/>
  </r>
  <r>
    <x v="4"/>
    <x v="8"/>
    <s v="Hofdünger"/>
    <x v="1"/>
    <x v="1"/>
    <s v="BESTAETIGT (6)"/>
    <n v="254"/>
    <n v="110.25"/>
    <x v="7"/>
    <x v="8"/>
    <n v="0.254"/>
    <n v="0.11025"/>
    <n v="8.4666666666666668E-2"/>
    <n v="3.6749999999999998E-2"/>
  </r>
  <r>
    <x v="4"/>
    <x v="8"/>
    <s v="Hofdünger"/>
    <x v="1"/>
    <x v="2"/>
    <s v="BESTAETIGT (6)"/>
    <n v="92.4"/>
    <n v="29.4"/>
    <x v="13"/>
    <x v="8"/>
    <n v="9.240000000000001E-2"/>
    <n v="2.9399999999999999E-2"/>
    <n v="9.240000000000001E-2"/>
    <n v="2.9399999999999999E-2"/>
  </r>
  <r>
    <x v="4"/>
    <x v="8"/>
    <s v="Recyclingdünger"/>
    <x v="2"/>
    <x v="16"/>
    <s v="BESTAETIGT (6)"/>
    <n v="100"/>
    <n v="1545.5399999999997"/>
    <x v="11"/>
    <x v="8"/>
    <n v="0.1"/>
    <n v="1.5455399999999997"/>
    <n v="6.6666666666666671E-3"/>
    <n v="0.10303599999999997"/>
  </r>
  <r>
    <x v="4"/>
    <x v="22"/>
    <s v="(Leer)"/>
    <x v="4"/>
    <x v="23"/>
    <s v="BESTAETIGT (6)"/>
    <n v="628"/>
    <n v="424"/>
    <x v="13"/>
    <x v="8"/>
    <n v="0.628"/>
    <n v="0.42399999999999999"/>
    <n v="0.628"/>
    <n v="0.42399999999999999"/>
  </r>
  <r>
    <x v="4"/>
    <x v="10"/>
    <s v="Hofdünger"/>
    <x v="0"/>
    <x v="1"/>
    <s v="BESTAETIGT (6)"/>
    <n v="143"/>
    <n v="62.15"/>
    <x v="13"/>
    <x v="8"/>
    <n v="0.14299999999999999"/>
    <n v="6.2149999999999997E-2"/>
    <n v="0.14299999999999999"/>
    <n v="6.2149999999999997E-2"/>
  </r>
  <r>
    <x v="4"/>
    <x v="10"/>
    <s v="Hofdünger"/>
    <x v="0"/>
    <x v="4"/>
    <s v="BESTAETIGT (6)"/>
    <n v="562"/>
    <n v="234"/>
    <x v="10"/>
    <x v="8"/>
    <n v="0.56200000000000006"/>
    <n v="0.23400000000000001"/>
    <n v="0.28100000000000003"/>
    <n v="0.11700000000000001"/>
  </r>
  <r>
    <x v="4"/>
    <x v="10"/>
    <s v="Hofdünger"/>
    <x v="0"/>
    <x v="5"/>
    <s v="BESTAETIGT (6)"/>
    <n v="490.5"/>
    <n v="253.42000000000002"/>
    <x v="10"/>
    <x v="8"/>
    <n v="0.49049999999999999"/>
    <n v="0.25342000000000003"/>
    <n v="0.24525"/>
    <n v="0.12671000000000002"/>
  </r>
  <r>
    <x v="4"/>
    <x v="10"/>
    <s v="Hofdünger"/>
    <x v="1"/>
    <x v="9"/>
    <s v="BESTAETIGT (6)"/>
    <n v="1087.29"/>
    <n v="880.18999999999994"/>
    <x v="2"/>
    <x v="8"/>
    <n v="1.0872899999999999"/>
    <n v="0.88018999999999992"/>
    <n v="0.27182249999999997"/>
    <n v="0.22004749999999998"/>
  </r>
  <r>
    <x v="4"/>
    <x v="10"/>
    <s v="Hofdünger"/>
    <x v="1"/>
    <x v="11"/>
    <s v="BESTAETIGT (6)"/>
    <n v="167.20000000000002"/>
    <n v="95"/>
    <x v="2"/>
    <x v="8"/>
    <n v="0.16720000000000002"/>
    <n v="9.5000000000000001E-2"/>
    <n v="4.1800000000000004E-2"/>
    <n v="2.375E-2"/>
  </r>
  <r>
    <x v="4"/>
    <x v="10"/>
    <s v="Recyclingdünger"/>
    <x v="2"/>
    <x v="16"/>
    <s v="BESTAETIGT (6)"/>
    <n v="2089.9"/>
    <n v="2523.2600000000002"/>
    <x v="28"/>
    <x v="8"/>
    <n v="2.0899000000000001"/>
    <n v="2.5232600000000001"/>
    <n v="0.11610555555555556"/>
    <n v="0.14018111111111112"/>
  </r>
  <r>
    <x v="4"/>
    <x v="12"/>
    <s v="Hofdünger"/>
    <x v="0"/>
    <x v="4"/>
    <s v="BESTAETIGT (6)"/>
    <n v="2180.3999999999996"/>
    <n v="1083.4000000000001"/>
    <x v="16"/>
    <x v="8"/>
    <n v="2.1803999999999997"/>
    <n v="1.0834000000000001"/>
    <n v="0.21803999999999996"/>
    <n v="0.10834000000000002"/>
  </r>
  <r>
    <x v="4"/>
    <x v="12"/>
    <s v="Hofdünger"/>
    <x v="0"/>
    <x v="6"/>
    <s v="BESTAETIGT (6)"/>
    <n v="9698.4"/>
    <n v="5443.2"/>
    <x v="15"/>
    <x v="8"/>
    <n v="9.6983999999999995"/>
    <n v="5.4432"/>
    <n v="1.3854857142857142"/>
    <n v="0.77759999999999996"/>
  </r>
  <r>
    <x v="4"/>
    <x v="12"/>
    <s v="Hofdünger"/>
    <x v="1"/>
    <x v="11"/>
    <s v="BESTAETIGT (6)"/>
    <n v="355.52"/>
    <n v="202"/>
    <x v="10"/>
    <x v="8"/>
    <n v="0.35552"/>
    <n v="0.20200000000000001"/>
    <n v="0.17776"/>
    <n v="0.10100000000000001"/>
  </r>
  <r>
    <x v="4"/>
    <x v="12"/>
    <s v="Recyclingdünger"/>
    <x v="2"/>
    <x v="16"/>
    <s v="BESTAETIGT (6)"/>
    <n v="0"/>
    <n v="36403.479999999996"/>
    <x v="2"/>
    <x v="8"/>
    <n v="0"/>
    <n v="36.403479999999995"/>
    <n v="0"/>
    <n v="9.1008699999999987"/>
  </r>
  <r>
    <x v="5"/>
    <x v="0"/>
    <s v="Hofdünger"/>
    <x v="0"/>
    <x v="0"/>
    <s v="BESTAETIGT (6)"/>
    <n v="10192.899999999998"/>
    <n v="4128.3000000000011"/>
    <x v="14"/>
    <x v="8"/>
    <n v="10.192899999999998"/>
    <n v="4.1283000000000012"/>
    <n v="0.4247041666666666"/>
    <n v="0.17201250000000004"/>
  </r>
  <r>
    <x v="5"/>
    <x v="0"/>
    <s v="Hofdünger"/>
    <x v="0"/>
    <x v="1"/>
    <s v="BESTAETIGT (6)"/>
    <n v="5832.26"/>
    <n v="2713.55"/>
    <x v="31"/>
    <x v="8"/>
    <n v="5.8322599999999998"/>
    <n v="2.7135500000000001"/>
    <n v="0.20829499999999998"/>
    <n v="9.6912499999999999E-2"/>
  </r>
  <r>
    <x v="5"/>
    <x v="0"/>
    <s v="Hofdünger"/>
    <x v="0"/>
    <x v="3"/>
    <s v="BESTAETIGT (6)"/>
    <n v="937.5"/>
    <n v="437.1"/>
    <x v="10"/>
    <x v="8"/>
    <n v="0.9375"/>
    <n v="0.43710000000000004"/>
    <n v="0.46875"/>
    <n v="0.21855000000000002"/>
  </r>
  <r>
    <x v="5"/>
    <x v="0"/>
    <s v="Hofdünger"/>
    <x v="0"/>
    <x v="4"/>
    <s v="BESTAETIGT (6)"/>
    <n v="1233.25"/>
    <n v="534.25"/>
    <x v="2"/>
    <x v="8"/>
    <n v="1.23325"/>
    <n v="0.53425"/>
    <n v="0.30831249999999999"/>
    <n v="0.1335625"/>
  </r>
  <r>
    <x v="5"/>
    <x v="0"/>
    <s v="Hofdünger"/>
    <x v="0"/>
    <x v="6"/>
    <s v="BESTAETIGT (6)"/>
    <n v="720"/>
    <n v="380"/>
    <x v="13"/>
    <x v="8"/>
    <n v="0.72"/>
    <n v="0.38"/>
    <n v="0.72"/>
    <n v="0.38"/>
  </r>
  <r>
    <x v="5"/>
    <x v="0"/>
    <s v="Hofdünger"/>
    <x v="1"/>
    <x v="11"/>
    <s v="BESTAETIGT (6)"/>
    <n v="428.4"/>
    <n v="315"/>
    <x v="13"/>
    <x v="8"/>
    <n v="0.4284"/>
    <n v="0.315"/>
    <n v="0.4284"/>
    <n v="0.315"/>
  </r>
  <r>
    <x v="5"/>
    <x v="0"/>
    <s v="Hofdünger"/>
    <x v="1"/>
    <x v="12"/>
    <s v="BESTAETIGT (6)"/>
    <n v="1503.5"/>
    <n v="585"/>
    <x v="7"/>
    <x v="8"/>
    <n v="1.5035000000000001"/>
    <n v="0.58499999999999996"/>
    <n v="0.50116666666666665"/>
    <n v="0.19499999999999998"/>
  </r>
  <r>
    <x v="5"/>
    <x v="0"/>
    <s v="Hofdünger"/>
    <x v="1"/>
    <x v="1"/>
    <s v="BESTAETIGT (6)"/>
    <n v="952.1"/>
    <n v="741.25"/>
    <x v="10"/>
    <x v="8"/>
    <n v="0.95210000000000006"/>
    <n v="0.74124999999999996"/>
    <n v="0.47605000000000003"/>
    <n v="0.37062499999999998"/>
  </r>
  <r>
    <x v="5"/>
    <x v="0"/>
    <s v="Hofdünger"/>
    <x v="1"/>
    <x v="17"/>
    <s v="BESTAETIGT (6)"/>
    <n v="246"/>
    <n v="111"/>
    <x v="13"/>
    <x v="8"/>
    <n v="0.246"/>
    <n v="0.111"/>
    <n v="0.246"/>
    <n v="0.111"/>
  </r>
  <r>
    <x v="5"/>
    <x v="0"/>
    <s v="Recyclingdünger"/>
    <x v="2"/>
    <x v="16"/>
    <s v="BESTAETIGT (6)"/>
    <n v="24158.400000000001"/>
    <n v="9411.5999999999985"/>
    <x v="23"/>
    <x v="8"/>
    <n v="24.1584"/>
    <n v="9.4115999999999982"/>
    <n v="2.6842666666666668"/>
    <n v="1.0457333333333332"/>
  </r>
  <r>
    <x v="5"/>
    <x v="3"/>
    <s v="Hofdünger"/>
    <x v="0"/>
    <x v="0"/>
    <s v="BESTAETIGT (6)"/>
    <n v="49056.35000000002"/>
    <n v="21939.850000000002"/>
    <x v="102"/>
    <x v="8"/>
    <n v="49.056350000000023"/>
    <n v="21.939850000000003"/>
    <n v="0.45005825688073414"/>
    <n v="0.20128302752293581"/>
  </r>
  <r>
    <x v="5"/>
    <x v="3"/>
    <s v="Hofdünger"/>
    <x v="0"/>
    <x v="1"/>
    <s v="BESTAETIGT (6)"/>
    <n v="3253.62"/>
    <n v="1313.5800000000002"/>
    <x v="23"/>
    <x v="8"/>
    <n v="3.2536199999999997"/>
    <n v="1.3135800000000002"/>
    <n v="0.3615133333333333"/>
    <n v="0.14595333333333335"/>
  </r>
  <r>
    <x v="5"/>
    <x v="3"/>
    <s v="Hofdünger"/>
    <x v="0"/>
    <x v="2"/>
    <s v="BESTAETIGT (6)"/>
    <n v="1143.9000000000001"/>
    <n v="417.9"/>
    <x v="7"/>
    <x v="8"/>
    <n v="1.1439000000000001"/>
    <n v="0.41789999999999999"/>
    <n v="0.38130000000000003"/>
    <n v="0.13930000000000001"/>
  </r>
  <r>
    <x v="5"/>
    <x v="3"/>
    <s v="Hofdünger"/>
    <x v="0"/>
    <x v="4"/>
    <s v="BESTAETIGT (6)"/>
    <n v="2207.1000000000004"/>
    <n v="1073.7"/>
    <x v="21"/>
    <x v="8"/>
    <n v="2.2071000000000005"/>
    <n v="1.0737000000000001"/>
    <n v="0.27588750000000006"/>
    <n v="0.13421250000000001"/>
  </r>
  <r>
    <x v="5"/>
    <x v="3"/>
    <s v="Hofdünger"/>
    <x v="0"/>
    <x v="5"/>
    <s v="BESTAETIGT (6)"/>
    <n v="161.19999999999999"/>
    <n v="96.2"/>
    <x v="13"/>
    <x v="8"/>
    <n v="0.16119999999999998"/>
    <n v="9.6200000000000008E-2"/>
    <n v="0.16119999999999998"/>
    <n v="9.6200000000000008E-2"/>
  </r>
  <r>
    <x v="5"/>
    <x v="3"/>
    <s v="Hofdünger"/>
    <x v="0"/>
    <x v="6"/>
    <s v="BESTAETIGT (6)"/>
    <n v="2047.5"/>
    <n v="1361"/>
    <x v="2"/>
    <x v="8"/>
    <n v="2.0474999999999999"/>
    <n v="1.361"/>
    <n v="0.51187499999999997"/>
    <n v="0.34025"/>
  </r>
  <r>
    <x v="5"/>
    <x v="3"/>
    <s v="Hofdünger"/>
    <x v="1"/>
    <x v="0"/>
    <s v="BESTAETIGT (6)"/>
    <n v="360"/>
    <n v="240"/>
    <x v="18"/>
    <x v="8"/>
    <n v="0.36"/>
    <n v="0.24"/>
    <n v="7.1999999999999995E-2"/>
    <n v="4.8000000000000001E-2"/>
  </r>
  <r>
    <x v="5"/>
    <x v="3"/>
    <s v="Hofdünger"/>
    <x v="1"/>
    <x v="9"/>
    <s v="BESTAETIGT (6)"/>
    <n v="947.3"/>
    <n v="630.59999999999991"/>
    <x v="7"/>
    <x v="8"/>
    <n v="0.94729999999999992"/>
    <n v="0.63059999999999994"/>
    <n v="0.31576666666666664"/>
    <n v="0.21019999999999997"/>
  </r>
  <r>
    <x v="5"/>
    <x v="3"/>
    <s v="Hofdünger"/>
    <x v="1"/>
    <x v="11"/>
    <s v="BESTAETIGT (6)"/>
    <n v="246.4"/>
    <n v="140"/>
    <x v="10"/>
    <x v="8"/>
    <n v="0.24640000000000001"/>
    <n v="0.14000000000000001"/>
    <n v="0.1232"/>
    <n v="7.0000000000000007E-2"/>
  </r>
  <r>
    <x v="5"/>
    <x v="3"/>
    <s v="Hofdünger"/>
    <x v="1"/>
    <x v="12"/>
    <s v="BESTAETIGT (6)"/>
    <n v="754.8"/>
    <n v="420.8"/>
    <x v="10"/>
    <x v="8"/>
    <n v="0.75479999999999992"/>
    <n v="0.42080000000000001"/>
    <n v="0.37739999999999996"/>
    <n v="0.2104"/>
  </r>
  <r>
    <x v="5"/>
    <x v="3"/>
    <s v="Hofdünger"/>
    <x v="1"/>
    <x v="1"/>
    <s v="BESTAETIGT (6)"/>
    <n v="627.12"/>
    <n v="313.5"/>
    <x v="7"/>
    <x v="8"/>
    <n v="0.62712000000000001"/>
    <n v="0.3135"/>
    <n v="0.20904"/>
    <n v="0.1045"/>
  </r>
  <r>
    <x v="5"/>
    <x v="3"/>
    <s v="Hofdünger"/>
    <x v="1"/>
    <x v="2"/>
    <s v="BESTAETIGT (6)"/>
    <n v="492.8"/>
    <n v="156.80000000000001"/>
    <x v="10"/>
    <x v="8"/>
    <n v="0.49280000000000002"/>
    <n v="0.15680000000000002"/>
    <n v="0.24640000000000001"/>
    <n v="7.8400000000000011E-2"/>
  </r>
  <r>
    <x v="5"/>
    <x v="3"/>
    <s v="Hofdünger"/>
    <x v="1"/>
    <x v="5"/>
    <s v="BESTAETIGT (6)"/>
    <n v="58.739999999999995"/>
    <n v="34.979999999999997"/>
    <x v="10"/>
    <x v="8"/>
    <n v="5.8739999999999994E-2"/>
    <n v="3.4979999999999997E-2"/>
    <n v="2.9369999999999997E-2"/>
    <n v="1.7489999999999999E-2"/>
  </r>
  <r>
    <x v="5"/>
    <x v="3"/>
    <s v="Recyclingdünger"/>
    <x v="2"/>
    <x v="16"/>
    <s v="BESTAETIGT (6)"/>
    <n v="16503.329999999998"/>
    <n v="5684.6999999999989"/>
    <x v="45"/>
    <x v="8"/>
    <n v="16.503329999999998"/>
    <n v="5.6846999999999985"/>
    <n v="0.47152371428571421"/>
    <n v="0.16241999999999995"/>
  </r>
  <r>
    <x v="5"/>
    <x v="4"/>
    <s v="Hofdünger"/>
    <x v="0"/>
    <x v="0"/>
    <s v="BESTAETIGT (6)"/>
    <n v="2390.58"/>
    <n v="1011.13"/>
    <x v="20"/>
    <x v="8"/>
    <n v="2.3905799999999999"/>
    <n v="1.0111300000000001"/>
    <n v="0.39843000000000001"/>
    <n v="0.16852166666666668"/>
  </r>
  <r>
    <x v="5"/>
    <x v="4"/>
    <s v="Hofdünger"/>
    <x v="0"/>
    <x v="1"/>
    <s v="BESTAETIGT (6)"/>
    <n v="5323.32"/>
    <n v="2109.2400000000007"/>
    <x v="14"/>
    <x v="8"/>
    <n v="5.3233199999999998"/>
    <n v="2.1092400000000007"/>
    <n v="0.221805"/>
    <n v="8.7885000000000033E-2"/>
  </r>
  <r>
    <x v="5"/>
    <x v="4"/>
    <s v="Hofdünger"/>
    <x v="0"/>
    <x v="2"/>
    <s v="BESTAETIGT (6)"/>
    <n v="42.56"/>
    <n v="7.84"/>
    <x v="13"/>
    <x v="8"/>
    <n v="4.2560000000000001E-2"/>
    <n v="7.8399999999999997E-3"/>
    <n v="4.2560000000000001E-2"/>
    <n v="7.8399999999999997E-3"/>
  </r>
  <r>
    <x v="5"/>
    <x v="4"/>
    <s v="Hofdünger"/>
    <x v="0"/>
    <x v="5"/>
    <s v="BESTAETIGT (6)"/>
    <n v="554.4"/>
    <n v="285.60000000000002"/>
    <x v="10"/>
    <x v="8"/>
    <n v="0.5544"/>
    <n v="0.28560000000000002"/>
    <n v="0.2772"/>
    <n v="0.14280000000000001"/>
  </r>
  <r>
    <x v="5"/>
    <x v="4"/>
    <s v="Hofdünger"/>
    <x v="1"/>
    <x v="10"/>
    <s v="BESTAETIGT (6)"/>
    <n v="2187"/>
    <n v="2430"/>
    <x v="2"/>
    <x v="8"/>
    <n v="2.1869999999999998"/>
    <n v="2.4300000000000002"/>
    <n v="0.54674999999999996"/>
    <n v="0.60750000000000004"/>
  </r>
  <r>
    <x v="5"/>
    <x v="4"/>
    <s v="Hofdünger"/>
    <x v="1"/>
    <x v="11"/>
    <s v="BESTAETIGT (6)"/>
    <n v="792"/>
    <n v="450"/>
    <x v="20"/>
    <x v="8"/>
    <n v="0.79200000000000004"/>
    <n v="0.45"/>
    <n v="0.13200000000000001"/>
    <n v="7.4999999999999997E-2"/>
  </r>
  <r>
    <x v="5"/>
    <x v="4"/>
    <s v="Hofdünger"/>
    <x v="1"/>
    <x v="1"/>
    <s v="BESTAETIGT (6)"/>
    <n v="1341.72"/>
    <n v="547.6"/>
    <x v="21"/>
    <x v="8"/>
    <n v="1.34172"/>
    <n v="0.54759999999999998"/>
    <n v="0.167715"/>
    <n v="6.8449999999999997E-2"/>
  </r>
  <r>
    <x v="5"/>
    <x v="4"/>
    <s v="Recyclingdünger"/>
    <x v="2"/>
    <x v="16"/>
    <s v="BESTAETIGT (6)"/>
    <n v="840.4"/>
    <n v="694.35"/>
    <x v="21"/>
    <x v="8"/>
    <n v="0.84039999999999992"/>
    <n v="0.69435000000000002"/>
    <n v="0.10504999999999999"/>
    <n v="8.6793750000000003E-2"/>
  </r>
  <r>
    <x v="5"/>
    <x v="1"/>
    <s v="Hofdünger"/>
    <x v="0"/>
    <x v="0"/>
    <s v="BESTAETIGT (6)"/>
    <n v="626443.1600000005"/>
    <n v="294029.31999999913"/>
    <x v="458"/>
    <x v="8"/>
    <n v="626.44316000000049"/>
    <n v="294.02931999999913"/>
    <n v="0.43960923508771965"/>
    <n v="0.20633636491228008"/>
  </r>
  <r>
    <x v="5"/>
    <x v="1"/>
    <s v="Hofdünger"/>
    <x v="0"/>
    <x v="1"/>
    <s v="BESTAETIGT (6)"/>
    <n v="187342.72000000006"/>
    <n v="79829.63"/>
    <x v="459"/>
    <x v="8"/>
    <n v="187.34272000000007"/>
    <n v="79.829630000000009"/>
    <n v="0.23804665819567988"/>
    <n v="0.10143536213468871"/>
  </r>
  <r>
    <x v="5"/>
    <x v="1"/>
    <s v="Hofdünger"/>
    <x v="0"/>
    <x v="2"/>
    <s v="BESTAETIGT (6)"/>
    <n v="22455.319999999992"/>
    <n v="8625.5400000000009"/>
    <x v="72"/>
    <x v="8"/>
    <n v="22.455319999999993"/>
    <n v="8.6255400000000009"/>
    <n v="0.32079028571428564"/>
    <n v="0.12322200000000001"/>
  </r>
  <r>
    <x v="5"/>
    <x v="1"/>
    <s v="Hofdünger"/>
    <x v="0"/>
    <x v="3"/>
    <s v="BESTAETIGT (6)"/>
    <n v="108346.11000000002"/>
    <n v="50950.11000000003"/>
    <x v="460"/>
    <x v="8"/>
    <n v="108.34611000000001"/>
    <n v="50.950110000000031"/>
    <n v="0.23101515991471216"/>
    <n v="0.10863562899786787"/>
  </r>
  <r>
    <x v="5"/>
    <x v="1"/>
    <s v="Hofdünger"/>
    <x v="0"/>
    <x v="4"/>
    <s v="BESTAETIGT (6)"/>
    <n v="200861.33"/>
    <n v="91793.489999999932"/>
    <x v="461"/>
    <x v="8"/>
    <n v="200.86132999999998"/>
    <n v="91.793489999999935"/>
    <n v="0.3075977488514548"/>
    <n v="0.14057196018376714"/>
  </r>
  <r>
    <x v="5"/>
    <x v="1"/>
    <s v="Hofdünger"/>
    <x v="0"/>
    <x v="5"/>
    <s v="BESTAETIGT (6)"/>
    <n v="104603.44999999997"/>
    <n v="59821.609999999942"/>
    <x v="214"/>
    <x v="8"/>
    <n v="104.60344999999997"/>
    <n v="59.821609999999943"/>
    <n v="0.19018809090909086"/>
    <n v="0.10876656363636353"/>
  </r>
  <r>
    <x v="5"/>
    <x v="1"/>
    <s v="Hofdünger"/>
    <x v="0"/>
    <x v="6"/>
    <s v="BESTAETIGT (6)"/>
    <n v="119788.58999999995"/>
    <n v="63969.789999999994"/>
    <x v="462"/>
    <x v="8"/>
    <n v="119.78858999999996"/>
    <n v="63.969789999999996"/>
    <n v="0.29872466334164577"/>
    <n v="0.15952566084788028"/>
  </r>
  <r>
    <x v="5"/>
    <x v="1"/>
    <s v="Hofdünger"/>
    <x v="1"/>
    <x v="0"/>
    <s v="BESTAETIGT (6)"/>
    <n v="2129.4"/>
    <n v="1181.5000000000002"/>
    <x v="19"/>
    <x v="8"/>
    <n v="2.1294"/>
    <n v="1.1815000000000002"/>
    <n v="0.15209999999999999"/>
    <n v="8.4392857142857158E-2"/>
  </r>
  <r>
    <x v="5"/>
    <x v="1"/>
    <s v="Hofdünger"/>
    <x v="1"/>
    <x v="8"/>
    <s v="BESTAETIGT (6)"/>
    <n v="3054.97"/>
    <n v="1586.8799999999999"/>
    <x v="49"/>
    <x v="8"/>
    <n v="3.05497"/>
    <n v="1.5868799999999998"/>
    <n v="0.17970411764705882"/>
    <n v="9.3345882352941167E-2"/>
  </r>
  <r>
    <x v="5"/>
    <x v="1"/>
    <s v="Hofdünger"/>
    <x v="1"/>
    <x v="9"/>
    <s v="BESTAETIGT (6)"/>
    <n v="28305.84"/>
    <n v="22016.779999999995"/>
    <x v="115"/>
    <x v="8"/>
    <n v="28.30584"/>
    <n v="22.016779999999994"/>
    <n v="0.34945481481481483"/>
    <n v="0.271812098765432"/>
  </r>
  <r>
    <x v="5"/>
    <x v="1"/>
    <s v="Hofdünger"/>
    <x v="1"/>
    <x v="10"/>
    <s v="BESTAETIGT (6)"/>
    <n v="12182.4"/>
    <n v="13536"/>
    <x v="82"/>
    <x v="8"/>
    <n v="12.182399999999999"/>
    <n v="13.536"/>
    <n v="0.58011428571428569"/>
    <n v="0.64457142857142857"/>
  </r>
  <r>
    <x v="5"/>
    <x v="1"/>
    <s v="Hofdünger"/>
    <x v="1"/>
    <x v="11"/>
    <s v="BESTAETIGT (6)"/>
    <n v="25044.460000000006"/>
    <n v="15373.800000000001"/>
    <x v="119"/>
    <x v="8"/>
    <n v="25.044460000000008"/>
    <n v="15.373800000000001"/>
    <n v="0.13760692307692313"/>
    <n v="8.4471428571428572E-2"/>
  </r>
  <r>
    <x v="5"/>
    <x v="1"/>
    <s v="Hofdünger"/>
    <x v="1"/>
    <x v="12"/>
    <s v="BESTAETIGT (6)"/>
    <n v="45895.879999999983"/>
    <n v="22742.569999999989"/>
    <x v="17"/>
    <x v="8"/>
    <n v="45.895879999999984"/>
    <n v="22.74256999999999"/>
    <n v="0.26077204545454535"/>
    <n v="0.12921914772727267"/>
  </r>
  <r>
    <x v="5"/>
    <x v="1"/>
    <s v="Hofdünger"/>
    <x v="1"/>
    <x v="1"/>
    <s v="BESTAETIGT (6)"/>
    <n v="41338.199999999983"/>
    <n v="23052.76"/>
    <x v="148"/>
    <x v="8"/>
    <n v="41.338199999999979"/>
    <n v="23.052759999999999"/>
    <n v="0.19684857142857132"/>
    <n v="0.10977504761904762"/>
  </r>
  <r>
    <x v="5"/>
    <x v="1"/>
    <s v="Hofdünger"/>
    <x v="1"/>
    <x v="2"/>
    <s v="BESTAETIGT (6)"/>
    <n v="18447.419999999998"/>
    <n v="7296.1400000000012"/>
    <x v="79"/>
    <x v="8"/>
    <n v="18.447419999999997"/>
    <n v="7.2961400000000012"/>
    <n v="0.30241672131147534"/>
    <n v="0.11960885245901641"/>
  </r>
  <r>
    <x v="5"/>
    <x v="1"/>
    <s v="Hofdünger"/>
    <x v="1"/>
    <x v="14"/>
    <s v="BESTAETIGT (6)"/>
    <n v="1147.31"/>
    <n v="523.39"/>
    <x v="23"/>
    <x v="8"/>
    <n v="1.1473100000000001"/>
    <n v="0.52339000000000002"/>
    <n v="0.12747888888888889"/>
    <n v="5.8154444444444446E-2"/>
  </r>
  <r>
    <x v="5"/>
    <x v="1"/>
    <s v="Hofdünger"/>
    <x v="1"/>
    <x v="4"/>
    <s v="BESTAETIGT (6)"/>
    <n v="4333.66"/>
    <n v="3529.6800000000003"/>
    <x v="18"/>
    <x v="8"/>
    <n v="4.3336600000000001"/>
    <n v="3.5296800000000004"/>
    <n v="0.86673200000000006"/>
    <n v="0.70593600000000012"/>
  </r>
  <r>
    <x v="5"/>
    <x v="1"/>
    <s v="Hofdünger"/>
    <x v="1"/>
    <x v="5"/>
    <s v="BESTAETIGT (6)"/>
    <n v="1579.05"/>
    <n v="1114.3500000000001"/>
    <x v="23"/>
    <x v="8"/>
    <n v="1.5790500000000001"/>
    <n v="1.1143500000000002"/>
    <n v="0.17544999999999999"/>
    <n v="0.12381666666666669"/>
  </r>
  <r>
    <x v="5"/>
    <x v="1"/>
    <s v="Hofdünger"/>
    <x v="1"/>
    <x v="17"/>
    <s v="BESTAETIGT (6)"/>
    <n v="1312"/>
    <n v="592"/>
    <x v="7"/>
    <x v="8"/>
    <n v="1.3120000000000001"/>
    <n v="0.59199999999999997"/>
    <n v="0.43733333333333335"/>
    <n v="0.19733333333333333"/>
  </r>
  <r>
    <x v="5"/>
    <x v="1"/>
    <s v="Recyclingdünger"/>
    <x v="2"/>
    <x v="16"/>
    <s v="BESTAETIGT (6)"/>
    <n v="307463.68999999901"/>
    <n v="147692.12000000023"/>
    <x v="463"/>
    <x v="8"/>
    <n v="307.46368999999902"/>
    <n v="147.69212000000022"/>
    <n v="0.36472561091340333"/>
    <n v="0.17519824436536205"/>
  </r>
  <r>
    <x v="5"/>
    <x v="1"/>
    <s v="(Leer)"/>
    <x v="4"/>
    <x v="23"/>
    <s v="BESTAETIGT (6)"/>
    <n v="15591.210000000003"/>
    <n v="13268.510000000004"/>
    <x v="131"/>
    <x v="8"/>
    <n v="15.591210000000002"/>
    <n v="13.268510000000004"/>
    <n v="0.28872611111111113"/>
    <n v="0.24571314814814824"/>
  </r>
  <r>
    <x v="5"/>
    <x v="5"/>
    <s v="Hofdünger"/>
    <x v="0"/>
    <x v="0"/>
    <s v="BESTAETIGT (6)"/>
    <n v="1054.8"/>
    <n v="408.6"/>
    <x v="7"/>
    <x v="8"/>
    <n v="1.0548"/>
    <n v="0.40860000000000002"/>
    <n v="0.35159999999999997"/>
    <n v="0.13620000000000002"/>
  </r>
  <r>
    <x v="5"/>
    <x v="5"/>
    <s v="Hofdünger"/>
    <x v="1"/>
    <x v="12"/>
    <s v="BESTAETIGT (6)"/>
    <n v="480"/>
    <n v="255"/>
    <x v="13"/>
    <x v="8"/>
    <n v="0.48"/>
    <n v="0.255"/>
    <n v="0.48"/>
    <n v="0.255"/>
  </r>
  <r>
    <x v="5"/>
    <x v="18"/>
    <s v="Hofdünger"/>
    <x v="1"/>
    <x v="0"/>
    <s v="BESTAETIGT (6)"/>
    <n v="735"/>
    <n v="447"/>
    <x v="13"/>
    <x v="8"/>
    <n v="0.73499999999999999"/>
    <n v="0.44700000000000001"/>
    <n v="0.73499999999999999"/>
    <n v="0.44700000000000001"/>
  </r>
  <r>
    <x v="5"/>
    <x v="16"/>
    <s v="Hofdünger"/>
    <x v="0"/>
    <x v="0"/>
    <s v="BESTAETIGT (6)"/>
    <n v="602"/>
    <n v="224"/>
    <x v="10"/>
    <x v="8"/>
    <n v="0.60199999999999998"/>
    <n v="0.224"/>
    <n v="0.30099999999999999"/>
    <n v="0.112"/>
  </r>
  <r>
    <x v="5"/>
    <x v="16"/>
    <s v="Hofdünger"/>
    <x v="0"/>
    <x v="1"/>
    <s v="BESTAETIGT (6)"/>
    <n v="1575.6"/>
    <n v="685.17"/>
    <x v="15"/>
    <x v="8"/>
    <n v="1.5755999999999999"/>
    <n v="0.68516999999999995"/>
    <n v="0.22508571428571428"/>
    <n v="9.7881428571428564E-2"/>
  </r>
  <r>
    <x v="5"/>
    <x v="16"/>
    <s v="Hofdünger"/>
    <x v="0"/>
    <x v="4"/>
    <s v="BESTAETIGT (6)"/>
    <n v="174.72"/>
    <n v="74.36"/>
    <x v="13"/>
    <x v="8"/>
    <n v="0.17471999999999999"/>
    <n v="7.4359999999999996E-2"/>
    <n v="0.17471999999999999"/>
    <n v="7.4359999999999996E-2"/>
  </r>
  <r>
    <x v="5"/>
    <x v="16"/>
    <s v="Hofdünger"/>
    <x v="1"/>
    <x v="9"/>
    <s v="BESTAETIGT (6)"/>
    <n v="2915.3"/>
    <n v="2354.9"/>
    <x v="18"/>
    <x v="8"/>
    <n v="2.9153000000000002"/>
    <n v="2.3549000000000002"/>
    <n v="0.58306000000000002"/>
    <n v="0.47098000000000007"/>
  </r>
  <r>
    <x v="5"/>
    <x v="16"/>
    <s v="Hofdünger"/>
    <x v="1"/>
    <x v="10"/>
    <s v="BESTAETIGT (6)"/>
    <n v="567"/>
    <n v="630"/>
    <x v="10"/>
    <x v="8"/>
    <n v="0.56699999999999995"/>
    <n v="0.63"/>
    <n v="0.28349999999999997"/>
    <n v="0.315"/>
  </r>
  <r>
    <x v="5"/>
    <x v="16"/>
    <s v="Hofdünger"/>
    <x v="1"/>
    <x v="12"/>
    <s v="BESTAETIGT (6)"/>
    <n v="1204.8"/>
    <n v="679.2"/>
    <x v="7"/>
    <x v="8"/>
    <n v="1.2047999999999999"/>
    <n v="0.67920000000000003"/>
    <n v="0.40159999999999996"/>
    <n v="0.22640000000000002"/>
  </r>
  <r>
    <x v="5"/>
    <x v="16"/>
    <s v="Hofdünger"/>
    <x v="1"/>
    <x v="1"/>
    <s v="BESTAETIGT (6)"/>
    <n v="2355.8200000000002"/>
    <n v="1496.25"/>
    <x v="20"/>
    <x v="8"/>
    <n v="2.35582"/>
    <n v="1.4962500000000001"/>
    <n v="0.39263666666666669"/>
    <n v="0.24937500000000001"/>
  </r>
  <r>
    <x v="5"/>
    <x v="16"/>
    <s v="Recyclingdünger"/>
    <x v="2"/>
    <x v="16"/>
    <s v="BESTAETIGT (6)"/>
    <n v="659.4"/>
    <n v="260.39999999999998"/>
    <x v="10"/>
    <x v="8"/>
    <n v="0.65939999999999999"/>
    <n v="0.26039999999999996"/>
    <n v="0.32969999999999999"/>
    <n v="0.13019999999999998"/>
  </r>
  <r>
    <x v="5"/>
    <x v="6"/>
    <s v="Hofdünger"/>
    <x v="0"/>
    <x v="0"/>
    <s v="BESTAETIGT (6)"/>
    <n v="7549.4500000000007"/>
    <n v="3074.84"/>
    <x v="55"/>
    <x v="8"/>
    <n v="7.5494500000000011"/>
    <n v="3.07484"/>
    <n v="0.32823695652173918"/>
    <n v="0.13368869565217392"/>
  </r>
  <r>
    <x v="5"/>
    <x v="6"/>
    <s v="Hofdünger"/>
    <x v="0"/>
    <x v="1"/>
    <s v="BESTAETIGT (6)"/>
    <n v="67.84"/>
    <n v="26.88"/>
    <x v="13"/>
    <x v="8"/>
    <n v="6.7839999999999998E-2"/>
    <n v="2.6879999999999998E-2"/>
    <n v="6.7839999999999998E-2"/>
    <n v="2.6879999999999998E-2"/>
  </r>
  <r>
    <x v="5"/>
    <x v="6"/>
    <s v="Hofdünger"/>
    <x v="0"/>
    <x v="2"/>
    <s v="BESTAETIGT (6)"/>
    <n v="1236.9000000000001"/>
    <n v="500.65"/>
    <x v="10"/>
    <x v="8"/>
    <n v="1.2369000000000001"/>
    <n v="0.50064999999999993"/>
    <n v="0.61845000000000006"/>
    <n v="0.25032499999999996"/>
  </r>
  <r>
    <x v="5"/>
    <x v="6"/>
    <s v="Hofdünger"/>
    <x v="0"/>
    <x v="4"/>
    <s v="BESTAETIGT (6)"/>
    <n v="810.22"/>
    <n v="378.44"/>
    <x v="7"/>
    <x v="8"/>
    <n v="0.81022000000000005"/>
    <n v="0.37844"/>
    <n v="0.27007333333333333"/>
    <n v="0.12614666666666666"/>
  </r>
  <r>
    <x v="5"/>
    <x v="6"/>
    <s v="Hofdünger"/>
    <x v="0"/>
    <x v="5"/>
    <s v="BESTAETIGT (6)"/>
    <n v="6471.5"/>
    <n v="3372.7"/>
    <x v="15"/>
    <x v="8"/>
    <n v="6.4714999999999998"/>
    <n v="3.3727"/>
    <n v="0.92449999999999999"/>
    <n v="0.48181428571428569"/>
  </r>
  <r>
    <x v="5"/>
    <x v="6"/>
    <s v="Hofdünger"/>
    <x v="0"/>
    <x v="6"/>
    <s v="BESTAETIGT (6)"/>
    <n v="109.76"/>
    <n v="53.2"/>
    <x v="13"/>
    <x v="8"/>
    <n v="0.10976000000000001"/>
    <n v="5.3200000000000004E-2"/>
    <n v="0.10976000000000001"/>
    <n v="5.3200000000000004E-2"/>
  </r>
  <r>
    <x v="5"/>
    <x v="6"/>
    <s v="Hofdünger"/>
    <x v="1"/>
    <x v="8"/>
    <s v="BESTAETIGT (6)"/>
    <n v="705"/>
    <n v="352.5"/>
    <x v="20"/>
    <x v="8"/>
    <n v="0.70499999999999996"/>
    <n v="0.35249999999999998"/>
    <n v="0.11749999999999999"/>
    <n v="5.8749999999999997E-2"/>
  </r>
  <r>
    <x v="5"/>
    <x v="6"/>
    <s v="Hofdünger"/>
    <x v="1"/>
    <x v="10"/>
    <s v="BESTAETIGT (6)"/>
    <n v="162"/>
    <n v="180"/>
    <x v="13"/>
    <x v="8"/>
    <n v="0.16200000000000001"/>
    <n v="0.18"/>
    <n v="0.16200000000000001"/>
    <n v="0.18"/>
  </r>
  <r>
    <x v="5"/>
    <x v="6"/>
    <s v="Hofdünger"/>
    <x v="1"/>
    <x v="11"/>
    <s v="BESTAETIGT (6)"/>
    <n v="1504.8000000000002"/>
    <n v="855"/>
    <x v="28"/>
    <x v="8"/>
    <n v="1.5048000000000001"/>
    <n v="0.85499999999999998"/>
    <n v="8.3600000000000008E-2"/>
    <n v="4.7500000000000001E-2"/>
  </r>
  <r>
    <x v="5"/>
    <x v="6"/>
    <s v="Hofdünger"/>
    <x v="1"/>
    <x v="1"/>
    <s v="BESTAETIGT (6)"/>
    <n v="845"/>
    <n v="562.5"/>
    <x v="20"/>
    <x v="8"/>
    <n v="0.84499999999999997"/>
    <n v="0.5625"/>
    <n v="0.14083333333333334"/>
    <n v="9.375E-2"/>
  </r>
  <r>
    <x v="5"/>
    <x v="6"/>
    <s v="Hofdünger"/>
    <x v="1"/>
    <x v="2"/>
    <s v="BESTAETIGT (6)"/>
    <n v="261.8"/>
    <n v="83.300000000000011"/>
    <x v="10"/>
    <x v="8"/>
    <n v="0.26180000000000003"/>
    <n v="8.3300000000000013E-2"/>
    <n v="0.13090000000000002"/>
    <n v="4.1650000000000006E-2"/>
  </r>
  <r>
    <x v="5"/>
    <x v="6"/>
    <s v="Hofdünger"/>
    <x v="1"/>
    <x v="14"/>
    <s v="BESTAETIGT (6)"/>
    <n v="155.80000000000001"/>
    <n v="70.3"/>
    <x v="13"/>
    <x v="8"/>
    <n v="0.15580000000000002"/>
    <n v="7.0300000000000001E-2"/>
    <n v="0.15580000000000002"/>
    <n v="7.0300000000000001E-2"/>
  </r>
  <r>
    <x v="5"/>
    <x v="6"/>
    <s v="(Leer)"/>
    <x v="4"/>
    <x v="23"/>
    <s v="BESTAETIGT (6)"/>
    <n v="382.5"/>
    <n v="360.4"/>
    <x v="10"/>
    <x v="8"/>
    <n v="0.38250000000000001"/>
    <n v="0.3604"/>
    <n v="0.19125"/>
    <n v="0.1802"/>
  </r>
  <r>
    <x v="5"/>
    <x v="15"/>
    <s v="Hofdünger"/>
    <x v="0"/>
    <x v="0"/>
    <s v="BESTAETIGT (6)"/>
    <n v="3082.25"/>
    <n v="1821"/>
    <x v="7"/>
    <x v="8"/>
    <n v="3.0822500000000002"/>
    <n v="1.821"/>
    <n v="1.0274166666666666"/>
    <n v="0.60699999999999998"/>
  </r>
  <r>
    <x v="5"/>
    <x v="15"/>
    <s v="Hofdünger"/>
    <x v="0"/>
    <x v="1"/>
    <s v="BESTAETIGT (6)"/>
    <n v="11321.699999999999"/>
    <n v="4933.66"/>
    <x v="60"/>
    <x v="8"/>
    <n v="11.321699999999998"/>
    <n v="4.9336599999999997"/>
    <n v="0.37738999999999995"/>
    <n v="0.16445533333333331"/>
  </r>
  <r>
    <x v="5"/>
    <x v="15"/>
    <s v="Hofdünger"/>
    <x v="0"/>
    <x v="2"/>
    <s v="BESTAETIGT (6)"/>
    <n v="560"/>
    <n v="182"/>
    <x v="13"/>
    <x v="8"/>
    <n v="0.56000000000000005"/>
    <n v="0.182"/>
    <n v="0.56000000000000005"/>
    <n v="0.182"/>
  </r>
  <r>
    <x v="5"/>
    <x v="15"/>
    <s v="Hofdünger"/>
    <x v="1"/>
    <x v="8"/>
    <s v="BESTAETIGT (6)"/>
    <n v="1500"/>
    <n v="750"/>
    <x v="18"/>
    <x v="8"/>
    <n v="1.5"/>
    <n v="0.75"/>
    <n v="0.3"/>
    <n v="0.15"/>
  </r>
  <r>
    <x v="5"/>
    <x v="15"/>
    <s v="Hofdünger"/>
    <x v="1"/>
    <x v="11"/>
    <s v="BESTAETIGT (6)"/>
    <n v="4312.6400000000003"/>
    <n v="2734"/>
    <x v="99"/>
    <x v="8"/>
    <n v="4.31264"/>
    <n v="2.734"/>
    <n v="7.7011428571428578E-2"/>
    <n v="4.8821428571428571E-2"/>
  </r>
  <r>
    <x v="5"/>
    <x v="15"/>
    <s v="Hofdünger"/>
    <x v="1"/>
    <x v="1"/>
    <s v="BESTAETIGT (6)"/>
    <n v="640.31999999999994"/>
    <n v="287.10000000000002"/>
    <x v="18"/>
    <x v="8"/>
    <n v="0.64031999999999989"/>
    <n v="0.28710000000000002"/>
    <n v="0.12806399999999998"/>
    <n v="5.7420000000000006E-2"/>
  </r>
  <r>
    <x v="5"/>
    <x v="8"/>
    <s v="Hofdünger"/>
    <x v="0"/>
    <x v="2"/>
    <s v="BESTAETIGT (6)"/>
    <n v="1199"/>
    <n v="490.5"/>
    <x v="8"/>
    <x v="8"/>
    <n v="1.1990000000000001"/>
    <n v="0.49049999999999999"/>
    <n v="6.3105263157894734E-2"/>
    <n v="2.5815789473684209E-2"/>
  </r>
  <r>
    <x v="5"/>
    <x v="10"/>
    <s v="Hofdünger"/>
    <x v="1"/>
    <x v="11"/>
    <s v="BESTAETIGT (6)"/>
    <n v="4853.2"/>
    <n v="3095"/>
    <x v="55"/>
    <x v="8"/>
    <n v="4.8532000000000002"/>
    <n v="3.0950000000000002"/>
    <n v="0.21100869565217392"/>
    <n v="0.13456521739130436"/>
  </r>
  <r>
    <x v="5"/>
    <x v="10"/>
    <s v="Hofdünger"/>
    <x v="1"/>
    <x v="2"/>
    <s v="BESTAETIGT (6)"/>
    <n v="663"/>
    <n v="442"/>
    <x v="7"/>
    <x v="8"/>
    <n v="0.66300000000000003"/>
    <n v="0.442"/>
    <n v="0.221"/>
    <n v="0.14733333333333334"/>
  </r>
  <r>
    <x v="5"/>
    <x v="2"/>
    <s v="Hofdünger"/>
    <x v="0"/>
    <x v="0"/>
    <s v="BESTAETIGT (6)"/>
    <n v="1802.94"/>
    <n v="707.04"/>
    <x v="7"/>
    <x v="8"/>
    <n v="1.80294"/>
    <n v="0.70704"/>
    <n v="0.60097999999999996"/>
    <n v="0.23568"/>
  </r>
  <r>
    <x v="5"/>
    <x v="2"/>
    <s v="Hofdünger"/>
    <x v="1"/>
    <x v="12"/>
    <s v="BESTAETIGT (6)"/>
    <n v="241.2"/>
    <n v="132.6"/>
    <x v="13"/>
    <x v="8"/>
    <n v="0.2412"/>
    <n v="0.1326"/>
    <n v="0.2412"/>
    <n v="0.1326"/>
  </r>
  <r>
    <x v="5"/>
    <x v="2"/>
    <s v="Hofdünger"/>
    <x v="1"/>
    <x v="1"/>
    <s v="BESTAETIGT (6)"/>
    <n v="615.16"/>
    <n v="409.5"/>
    <x v="18"/>
    <x v="8"/>
    <n v="0.61515999999999993"/>
    <n v="0.40949999999999998"/>
    <n v="0.12303199999999999"/>
    <n v="8.1900000000000001E-2"/>
  </r>
  <r>
    <x v="5"/>
    <x v="2"/>
    <s v="Recyclingdünger"/>
    <x v="2"/>
    <x v="16"/>
    <s v="BESTAETIGT (6)"/>
    <n v="525.02"/>
    <n v="426.93"/>
    <x v="18"/>
    <x v="8"/>
    <n v="0.52501999999999993"/>
    <n v="0.42693000000000003"/>
    <n v="0.10500399999999999"/>
    <n v="8.5386000000000004E-2"/>
  </r>
  <r>
    <x v="5"/>
    <x v="12"/>
    <s v="Recyclingdünger"/>
    <x v="2"/>
    <x v="16"/>
    <s v="BESTAETIGT (6)"/>
    <n v="125.1"/>
    <n v="102.6"/>
    <x v="13"/>
    <x v="8"/>
    <n v="0.12509999999999999"/>
    <n v="0.1026"/>
    <n v="0.12509999999999999"/>
    <n v="0.1026"/>
  </r>
  <r>
    <x v="6"/>
    <x v="3"/>
    <s v="Hofdünger"/>
    <x v="0"/>
    <x v="1"/>
    <s v="BESTAETIGT (6)"/>
    <n v="243.75"/>
    <n v="106.25"/>
    <x v="13"/>
    <x v="8"/>
    <n v="0.24374999999999999"/>
    <n v="0.10625"/>
    <n v="0.24374999999999999"/>
    <n v="0.10625"/>
  </r>
  <r>
    <x v="6"/>
    <x v="3"/>
    <s v="Hofdünger"/>
    <x v="0"/>
    <x v="4"/>
    <s v="BESTAETIGT (6)"/>
    <n v="1202.5"/>
    <n v="357.5"/>
    <x v="7"/>
    <x v="8"/>
    <n v="1.2024999999999999"/>
    <n v="0.35749999999999998"/>
    <n v="0.40083333333333332"/>
    <n v="0.11916666666666666"/>
  </r>
  <r>
    <x v="6"/>
    <x v="3"/>
    <s v="Hofdünger"/>
    <x v="0"/>
    <x v="6"/>
    <s v="BESTAETIGT (6)"/>
    <n v="1248.2"/>
    <n v="645.6"/>
    <x v="7"/>
    <x v="8"/>
    <n v="1.2482"/>
    <n v="0.64560000000000006"/>
    <n v="0.41606666666666664"/>
    <n v="0.21520000000000003"/>
  </r>
  <r>
    <x v="6"/>
    <x v="3"/>
    <s v="Hofdünger"/>
    <x v="1"/>
    <x v="9"/>
    <s v="BESTAETIGT (6)"/>
    <n v="3645.3999999999996"/>
    <n v="2428.75"/>
    <x v="51"/>
    <x v="8"/>
    <n v="3.6453999999999995"/>
    <n v="2.42875"/>
    <n v="0.30378333333333329"/>
    <n v="0.20239583333333333"/>
  </r>
  <r>
    <x v="6"/>
    <x v="3"/>
    <s v="Hofdünger"/>
    <x v="1"/>
    <x v="11"/>
    <s v="BESTAETIGT (6)"/>
    <n v="184.4"/>
    <n v="130"/>
    <x v="10"/>
    <x v="8"/>
    <n v="0.18440000000000001"/>
    <n v="0.13"/>
    <n v="9.2200000000000004E-2"/>
    <n v="6.5000000000000002E-2"/>
  </r>
  <r>
    <x v="6"/>
    <x v="3"/>
    <s v="Hofdünger"/>
    <x v="1"/>
    <x v="12"/>
    <s v="BESTAETIGT (6)"/>
    <n v="1312.2"/>
    <n v="707.4"/>
    <x v="2"/>
    <x v="8"/>
    <n v="1.3122"/>
    <n v="0.70740000000000003"/>
    <n v="0.32805000000000001"/>
    <n v="0.17685000000000001"/>
  </r>
  <r>
    <x v="6"/>
    <x v="3"/>
    <s v="Recyclingdünger"/>
    <x v="2"/>
    <x v="16"/>
    <s v="BESTAETIGT (6)"/>
    <n v="6886.4999999999991"/>
    <n v="2088.7600000000007"/>
    <x v="41"/>
    <x v="8"/>
    <n v="6.886499999999999"/>
    <n v="2.0887600000000006"/>
    <n v="0.62604545454545446"/>
    <n v="0.18988727272727279"/>
  </r>
  <r>
    <x v="6"/>
    <x v="4"/>
    <s v="Hofdünger"/>
    <x v="0"/>
    <x v="4"/>
    <s v="BESTAETIGT (6)"/>
    <n v="92.5"/>
    <n v="27.5"/>
    <x v="13"/>
    <x v="8"/>
    <n v="9.2499999999999999E-2"/>
    <n v="2.75E-2"/>
    <n v="9.2499999999999999E-2"/>
    <n v="2.75E-2"/>
  </r>
  <r>
    <x v="6"/>
    <x v="4"/>
    <s v="Hofdünger"/>
    <x v="1"/>
    <x v="9"/>
    <s v="BESTAETIGT (6)"/>
    <n v="3249.5"/>
    <n v="2196"/>
    <x v="7"/>
    <x v="8"/>
    <n v="3.2494999999999998"/>
    <n v="2.1960000000000002"/>
    <n v="1.0831666666666666"/>
    <n v="0.7320000000000001"/>
  </r>
  <r>
    <x v="6"/>
    <x v="4"/>
    <s v="Hofdünger"/>
    <x v="1"/>
    <x v="11"/>
    <s v="BESTAETIGT (6)"/>
    <n v="658"/>
    <n v="415"/>
    <x v="20"/>
    <x v="8"/>
    <n v="0.65800000000000003"/>
    <n v="0.41499999999999998"/>
    <n v="0.10966666666666668"/>
    <n v="6.9166666666666668E-2"/>
  </r>
  <r>
    <x v="6"/>
    <x v="4"/>
    <s v="Recyclingdünger"/>
    <x v="2"/>
    <x v="16"/>
    <s v="BESTAETIGT (6)"/>
    <n v="18562.689999999999"/>
    <n v="7035.47"/>
    <x v="30"/>
    <x v="8"/>
    <n v="18.56269"/>
    <n v="7.0354700000000001"/>
    <n v="0.39495085106382977"/>
    <n v="0.14969085106382979"/>
  </r>
  <r>
    <x v="6"/>
    <x v="5"/>
    <s v="Hofdünger"/>
    <x v="0"/>
    <x v="0"/>
    <s v="BESTAETIGT (6)"/>
    <n v="28305.25"/>
    <n v="7441.9699999999993"/>
    <x v="83"/>
    <x v="8"/>
    <n v="28.305250000000001"/>
    <n v="7.4419699999999995"/>
    <n v="0.3986654929577465"/>
    <n v="0.10481647887323943"/>
  </r>
  <r>
    <x v="6"/>
    <x v="5"/>
    <s v="Hofdünger"/>
    <x v="0"/>
    <x v="1"/>
    <s v="BESTAETIGT (6)"/>
    <n v="24550.140000000003"/>
    <n v="10693.029999999999"/>
    <x v="112"/>
    <x v="8"/>
    <n v="24.550140000000003"/>
    <n v="10.693029999999998"/>
    <n v="0.20289371900826447"/>
    <n v="8.837214876033056E-2"/>
  </r>
  <r>
    <x v="6"/>
    <x v="5"/>
    <s v="Hofdünger"/>
    <x v="0"/>
    <x v="3"/>
    <s v="BESTAETIGT (6)"/>
    <n v="3518.9600000000009"/>
    <n v="1548.6200000000003"/>
    <x v="27"/>
    <x v="8"/>
    <n v="3.5189600000000008"/>
    <n v="1.5486200000000003"/>
    <n v="0.27068923076923085"/>
    <n v="0.11912461538461541"/>
  </r>
  <r>
    <x v="6"/>
    <x v="5"/>
    <s v="Hofdünger"/>
    <x v="0"/>
    <x v="4"/>
    <s v="BESTAETIGT (6)"/>
    <n v="6155.5999999999995"/>
    <n v="2394.6400000000003"/>
    <x v="39"/>
    <x v="8"/>
    <n v="6.1555999999999997"/>
    <n v="2.3946400000000003"/>
    <n v="0.22798518518518518"/>
    <n v="8.8690370370370378E-2"/>
  </r>
  <r>
    <x v="6"/>
    <x v="5"/>
    <s v="Hofdünger"/>
    <x v="0"/>
    <x v="5"/>
    <s v="BESTAETIGT (6)"/>
    <n v="6617.1"/>
    <n v="3832.8199999999993"/>
    <x v="22"/>
    <x v="8"/>
    <n v="6.6171000000000006"/>
    <n v="3.8328199999999994"/>
    <n v="0.26468400000000003"/>
    <n v="0.15331279999999997"/>
  </r>
  <r>
    <x v="6"/>
    <x v="5"/>
    <s v="Hofdünger"/>
    <x v="0"/>
    <x v="6"/>
    <s v="BESTAETIGT (6)"/>
    <n v="12192.179999999995"/>
    <n v="6413.1299999999992"/>
    <x v="152"/>
    <x v="8"/>
    <n v="12.192179999999995"/>
    <n v="6.4131299999999989"/>
    <n v="0.29737024390243888"/>
    <n v="0.15641780487804877"/>
  </r>
  <r>
    <x v="6"/>
    <x v="5"/>
    <s v="Hofdünger"/>
    <x v="1"/>
    <x v="9"/>
    <s v="BESTAETIGT (6)"/>
    <n v="23039.32"/>
    <n v="16613.87"/>
    <x v="54"/>
    <x v="8"/>
    <n v="23.03932"/>
    <n v="16.613869999999999"/>
    <n v="0.36570349206349206"/>
    <n v="0.26371222222222218"/>
  </r>
  <r>
    <x v="6"/>
    <x v="5"/>
    <s v="Hofdünger"/>
    <x v="1"/>
    <x v="10"/>
    <s v="BESTAETIGT (6)"/>
    <n v="108"/>
    <n v="120"/>
    <x v="13"/>
    <x v="8"/>
    <n v="0.108"/>
    <n v="0.12"/>
    <n v="0.108"/>
    <n v="0.12"/>
  </r>
  <r>
    <x v="6"/>
    <x v="5"/>
    <s v="Hofdünger"/>
    <x v="1"/>
    <x v="11"/>
    <s v="BESTAETIGT (6)"/>
    <n v="2689.47"/>
    <n v="2121.6999999999998"/>
    <x v="105"/>
    <x v="8"/>
    <n v="2.6894699999999996"/>
    <n v="2.1216999999999997"/>
    <n v="7.0775526315789469E-2"/>
    <n v="5.5834210526315785E-2"/>
  </r>
  <r>
    <x v="6"/>
    <x v="5"/>
    <s v="Hofdünger"/>
    <x v="1"/>
    <x v="12"/>
    <s v="BESTAETIGT (6)"/>
    <n v="4604.6200000000008"/>
    <n v="2632.7599999999998"/>
    <x v="19"/>
    <x v="8"/>
    <n v="4.6046200000000006"/>
    <n v="2.6327599999999998"/>
    <n v="0.32890142857142862"/>
    <n v="0.1880542857142857"/>
  </r>
  <r>
    <x v="6"/>
    <x v="5"/>
    <s v="Hofdünger"/>
    <x v="1"/>
    <x v="1"/>
    <s v="BESTAETIGT (6)"/>
    <n v="643.08000000000004"/>
    <n v="389.7"/>
    <x v="2"/>
    <x v="8"/>
    <n v="0.6430800000000001"/>
    <n v="0.38969999999999999"/>
    <n v="0.16077000000000002"/>
    <n v="9.7424999999999998E-2"/>
  </r>
  <r>
    <x v="6"/>
    <x v="5"/>
    <s v="Hofdünger"/>
    <x v="1"/>
    <x v="2"/>
    <s v="BESTAETIGT (6)"/>
    <n v="462"/>
    <n v="147"/>
    <x v="13"/>
    <x v="8"/>
    <n v="0.46200000000000002"/>
    <n v="0.14699999999999999"/>
    <n v="0.46200000000000002"/>
    <n v="0.14699999999999999"/>
  </r>
  <r>
    <x v="6"/>
    <x v="5"/>
    <s v="Hofdünger"/>
    <x v="1"/>
    <x v="14"/>
    <s v="BESTAETIGT (6)"/>
    <n v="254.2"/>
    <n v="114.7"/>
    <x v="13"/>
    <x v="8"/>
    <n v="0.25419999999999998"/>
    <n v="0.1147"/>
    <n v="0.25419999999999998"/>
    <n v="0.1147"/>
  </r>
  <r>
    <x v="6"/>
    <x v="5"/>
    <s v="Hofdünger"/>
    <x v="1"/>
    <x v="4"/>
    <s v="BESTAETIGT (6)"/>
    <n v="218.4"/>
    <n v="196.35"/>
    <x v="13"/>
    <x v="8"/>
    <n v="0.21840000000000001"/>
    <n v="0.19635"/>
    <n v="0.21840000000000001"/>
    <n v="0.19635"/>
  </r>
  <r>
    <x v="6"/>
    <x v="5"/>
    <s v="Hofdünger"/>
    <x v="1"/>
    <x v="5"/>
    <s v="BESTAETIGT (6)"/>
    <n v="877.5"/>
    <n v="1118"/>
    <x v="7"/>
    <x v="8"/>
    <n v="0.87749999999999995"/>
    <n v="1.1180000000000001"/>
    <n v="0.29249999999999998"/>
    <n v="0.3726666666666667"/>
  </r>
  <r>
    <x v="6"/>
    <x v="5"/>
    <s v="Recyclingdünger"/>
    <x v="2"/>
    <x v="16"/>
    <s v="BESTAETIGT (6)"/>
    <n v="38113.859999999993"/>
    <n v="18330.970000000005"/>
    <x v="445"/>
    <x v="8"/>
    <n v="38.113859999999995"/>
    <n v="18.330970000000004"/>
    <n v="0.320284537815126"/>
    <n v="0.15404176470588238"/>
  </r>
  <r>
    <x v="6"/>
    <x v="5"/>
    <s v="(Leer)"/>
    <x v="4"/>
    <x v="23"/>
    <s v="BESTAETIGT (6)"/>
    <n v="481"/>
    <n v="555"/>
    <x v="7"/>
    <x v="8"/>
    <n v="0.48099999999999998"/>
    <n v="0.55500000000000005"/>
    <n v="0.16033333333333333"/>
    <n v="0.18500000000000003"/>
  </r>
  <r>
    <x v="6"/>
    <x v="10"/>
    <s v="Hofdünger"/>
    <x v="1"/>
    <x v="9"/>
    <s v="BESTAETIGT (6)"/>
    <n v="1196"/>
    <n v="804"/>
    <x v="13"/>
    <x v="8"/>
    <n v="1.196"/>
    <n v="0.80400000000000005"/>
    <n v="1.196"/>
    <n v="0.80400000000000005"/>
  </r>
  <r>
    <x v="7"/>
    <x v="14"/>
    <s v="Hofdünger"/>
    <x v="0"/>
    <x v="0"/>
    <s v="BESTAETIGT (6)"/>
    <n v="344.44"/>
    <n v="105.86"/>
    <x v="10"/>
    <x v="8"/>
    <n v="0.34444000000000002"/>
    <n v="0.10586"/>
    <n v="0.17222000000000001"/>
    <n v="5.2929999999999998E-2"/>
  </r>
  <r>
    <x v="7"/>
    <x v="14"/>
    <s v="Hofdünger"/>
    <x v="0"/>
    <x v="1"/>
    <s v="BESTAETIGT (6)"/>
    <n v="1464.4"/>
    <n v="624.02"/>
    <x v="18"/>
    <x v="8"/>
    <n v="1.4644000000000001"/>
    <n v="0.62402000000000002"/>
    <n v="0.29288000000000003"/>
    <n v="0.124804"/>
  </r>
  <r>
    <x v="7"/>
    <x v="14"/>
    <s v="Hofdünger"/>
    <x v="0"/>
    <x v="6"/>
    <s v="BESTAETIGT (6)"/>
    <n v="7996.5"/>
    <n v="3198.5999999999995"/>
    <x v="22"/>
    <x v="8"/>
    <n v="7.9965000000000002"/>
    <n v="3.1985999999999994"/>
    <n v="0.31986000000000003"/>
    <n v="0.12794399999999997"/>
  </r>
  <r>
    <x v="7"/>
    <x v="14"/>
    <s v="Hofdünger"/>
    <x v="1"/>
    <x v="1"/>
    <s v="BESTAETIGT (6)"/>
    <n v="811.2"/>
    <n v="540"/>
    <x v="13"/>
    <x v="8"/>
    <n v="0.81120000000000003"/>
    <n v="0.54"/>
    <n v="0.81120000000000003"/>
    <n v="0.54"/>
  </r>
  <r>
    <x v="7"/>
    <x v="14"/>
    <s v="Hofdünger"/>
    <x v="1"/>
    <x v="2"/>
    <s v="BESTAETIGT (6)"/>
    <n v="1201.2"/>
    <n v="382.20000000000005"/>
    <x v="7"/>
    <x v="8"/>
    <n v="1.2012"/>
    <n v="0.38220000000000004"/>
    <n v="0.40040000000000003"/>
    <n v="0.12740000000000001"/>
  </r>
  <r>
    <x v="7"/>
    <x v="8"/>
    <s v="Hofdünger"/>
    <x v="0"/>
    <x v="6"/>
    <s v="BESTAETIGT (6)"/>
    <n v="378"/>
    <n v="151.19999999999999"/>
    <x v="7"/>
    <x v="8"/>
    <n v="0.378"/>
    <n v="0.1512"/>
    <n v="0.126"/>
    <n v="5.04E-2"/>
  </r>
  <r>
    <x v="7"/>
    <x v="8"/>
    <s v="Hofdünger"/>
    <x v="1"/>
    <x v="9"/>
    <s v="BESTAETIGT (6)"/>
    <n v="336"/>
    <n v="272"/>
    <x v="13"/>
    <x v="8"/>
    <n v="0.33600000000000002"/>
    <n v="0.27200000000000002"/>
    <n v="0.33600000000000002"/>
    <n v="0.27200000000000002"/>
  </r>
  <r>
    <x v="7"/>
    <x v="8"/>
    <s v="Hofdünger"/>
    <x v="1"/>
    <x v="2"/>
    <s v="BESTAETIGT (6)"/>
    <n v="61.6"/>
    <n v="19.600000000000001"/>
    <x v="13"/>
    <x v="8"/>
    <n v="6.1600000000000002E-2"/>
    <n v="1.9600000000000003E-2"/>
    <n v="6.1600000000000002E-2"/>
    <n v="1.9600000000000003E-2"/>
  </r>
  <r>
    <x v="8"/>
    <x v="18"/>
    <s v="Hofdünger"/>
    <x v="0"/>
    <x v="0"/>
    <s v="BESTAETIGT (6)"/>
    <n v="40474"/>
    <n v="14020"/>
    <x v="27"/>
    <x v="8"/>
    <n v="40.473999999999997"/>
    <n v="14.02"/>
    <n v="3.1133846153846152"/>
    <n v="1.0784615384615384"/>
  </r>
  <r>
    <x v="8"/>
    <x v="18"/>
    <s v="Hofdünger"/>
    <x v="0"/>
    <x v="1"/>
    <s v="BESTAETIGT (6)"/>
    <n v="25901.65"/>
    <n v="11017.9"/>
    <x v="18"/>
    <x v="8"/>
    <n v="25.90165"/>
    <n v="11.017899999999999"/>
    <n v="5.1803299999999997"/>
    <n v="2.2035799999999997"/>
  </r>
  <r>
    <x v="8"/>
    <x v="18"/>
    <s v="Hofdünger"/>
    <x v="0"/>
    <x v="4"/>
    <s v="BESTAETIGT (6)"/>
    <n v="7020"/>
    <n v="3456"/>
    <x v="10"/>
    <x v="8"/>
    <n v="7.02"/>
    <n v="3.456"/>
    <n v="3.51"/>
    <n v="1.728"/>
  </r>
  <r>
    <x v="8"/>
    <x v="18"/>
    <s v="Hofdünger"/>
    <x v="1"/>
    <x v="9"/>
    <s v="BESTAETIGT (6)"/>
    <n v="1041.5999999999999"/>
    <n v="843.2"/>
    <x v="10"/>
    <x v="8"/>
    <n v="1.0415999999999999"/>
    <n v="0.84320000000000006"/>
    <n v="0.52079999999999993"/>
    <n v="0.42160000000000003"/>
  </r>
  <r>
    <x v="8"/>
    <x v="18"/>
    <s v="Hofdünger"/>
    <x v="1"/>
    <x v="11"/>
    <s v="BESTAETIGT (6)"/>
    <n v="23568.720000000001"/>
    <n v="14322"/>
    <x v="128"/>
    <x v="8"/>
    <n v="23.568720000000003"/>
    <n v="14.321999999999999"/>
    <n v="0.60432615384615396"/>
    <n v="0.36723076923076919"/>
  </r>
  <r>
    <x v="8"/>
    <x v="18"/>
    <s v="Hofdünger"/>
    <x v="1"/>
    <x v="12"/>
    <s v="BESTAETIGT (6)"/>
    <n v="2592"/>
    <n v="1377"/>
    <x v="13"/>
    <x v="8"/>
    <n v="2.5920000000000001"/>
    <n v="1.377"/>
    <n v="2.5920000000000001"/>
    <n v="1.377"/>
  </r>
  <r>
    <x v="8"/>
    <x v="18"/>
    <s v="Hofdünger"/>
    <x v="1"/>
    <x v="1"/>
    <s v="BESTAETIGT (6)"/>
    <n v="4471.2"/>
    <n v="2004.75"/>
    <x v="18"/>
    <x v="8"/>
    <n v="4.4711999999999996"/>
    <n v="2.00475"/>
    <n v="0.89423999999999992"/>
    <n v="0.40095000000000003"/>
  </r>
  <r>
    <x v="8"/>
    <x v="18"/>
    <s v="Hofdünger"/>
    <x v="1"/>
    <x v="2"/>
    <s v="BESTAETIGT (6)"/>
    <n v="231"/>
    <n v="73.5"/>
    <x v="10"/>
    <x v="8"/>
    <n v="0.23100000000000001"/>
    <n v="7.3499999999999996E-2"/>
    <n v="0.11550000000000001"/>
    <n v="3.6749999999999998E-2"/>
  </r>
  <r>
    <x v="8"/>
    <x v="2"/>
    <s v="Hofdünger"/>
    <x v="1"/>
    <x v="9"/>
    <s v="BESTAETIGT (6)"/>
    <n v="2352"/>
    <n v="1904"/>
    <x v="10"/>
    <x v="8"/>
    <n v="2.3519999999999999"/>
    <n v="1.9039999999999999"/>
    <n v="1.1759999999999999"/>
    <n v="0.95199999999999996"/>
  </r>
  <r>
    <x v="9"/>
    <x v="19"/>
    <s v="Hofdünger"/>
    <x v="0"/>
    <x v="1"/>
    <s v="BESTAETIGT (6)"/>
    <n v="2239.8000000000002"/>
    <n v="1156.69"/>
    <x v="11"/>
    <x v="8"/>
    <n v="2.2398000000000002"/>
    <n v="1.15669"/>
    <n v="0.14932000000000001"/>
    <n v="7.7112666666666663E-2"/>
  </r>
  <r>
    <x v="9"/>
    <x v="19"/>
    <s v="Hofdünger"/>
    <x v="0"/>
    <x v="2"/>
    <s v="BESTAETIGT (6)"/>
    <n v="366.08000000000004"/>
    <n v="145.91999999999999"/>
    <x v="7"/>
    <x v="8"/>
    <n v="0.36608000000000002"/>
    <n v="0.14591999999999999"/>
    <n v="0.12202666666666667"/>
    <n v="4.8639999999999996E-2"/>
  </r>
  <r>
    <x v="9"/>
    <x v="19"/>
    <s v="Hofdünger"/>
    <x v="0"/>
    <x v="3"/>
    <s v="BESTAETIGT (6)"/>
    <n v="348"/>
    <n v="145.20000000000002"/>
    <x v="2"/>
    <x v="8"/>
    <n v="0.34799999999999998"/>
    <n v="0.14520000000000002"/>
    <n v="8.6999999999999994E-2"/>
    <n v="3.6300000000000006E-2"/>
  </r>
  <r>
    <x v="9"/>
    <x v="19"/>
    <s v="Hofdünger"/>
    <x v="0"/>
    <x v="4"/>
    <s v="BESTAETIGT (6)"/>
    <n v="5280"/>
    <n v="1980"/>
    <x v="41"/>
    <x v="8"/>
    <n v="5.28"/>
    <n v="1.98"/>
    <n v="0.48000000000000004"/>
    <n v="0.18"/>
  </r>
  <r>
    <x v="9"/>
    <x v="19"/>
    <s v="Hofdünger"/>
    <x v="1"/>
    <x v="9"/>
    <s v="BESTAETIGT (6)"/>
    <n v="536.55000000000007"/>
    <n v="412.44999999999993"/>
    <x v="23"/>
    <x v="8"/>
    <n v="0.53655000000000008"/>
    <n v="0.41244999999999993"/>
    <n v="5.9616666666666679E-2"/>
    <n v="4.5827777777777773E-2"/>
  </r>
  <r>
    <x v="9"/>
    <x v="19"/>
    <s v="Hofdünger"/>
    <x v="1"/>
    <x v="10"/>
    <s v="BESTAETIGT (6)"/>
    <n v="1382.5"/>
    <n v="1390.4"/>
    <x v="2"/>
    <x v="8"/>
    <n v="1.3825000000000001"/>
    <n v="1.3904000000000001"/>
    <n v="0.34562500000000002"/>
    <n v="0.34760000000000002"/>
  </r>
  <r>
    <x v="9"/>
    <x v="19"/>
    <s v="Hofdünger"/>
    <x v="1"/>
    <x v="1"/>
    <s v="BESTAETIGT (6)"/>
    <n v="125.06"/>
    <n v="83.25"/>
    <x v="10"/>
    <x v="8"/>
    <n v="0.12506"/>
    <n v="8.3250000000000005E-2"/>
    <n v="6.2530000000000002E-2"/>
    <n v="4.1625000000000002E-2"/>
  </r>
  <r>
    <x v="9"/>
    <x v="8"/>
    <s v="Hofdünger"/>
    <x v="0"/>
    <x v="4"/>
    <s v="BESTAETIGT (6)"/>
    <n v="1200"/>
    <n v="450"/>
    <x v="10"/>
    <x v="8"/>
    <n v="1.2"/>
    <n v="0.45"/>
    <n v="0.6"/>
    <n v="0.22500000000000001"/>
  </r>
  <r>
    <x v="9"/>
    <x v="8"/>
    <s v="Hofdünger"/>
    <x v="1"/>
    <x v="1"/>
    <s v="BESTAETIGT (6)"/>
    <n v="121.68"/>
    <n v="81"/>
    <x v="10"/>
    <x v="8"/>
    <n v="0.12168000000000001"/>
    <n v="8.1000000000000003E-2"/>
    <n v="6.0840000000000005E-2"/>
    <n v="4.0500000000000001E-2"/>
  </r>
  <r>
    <x v="9"/>
    <x v="9"/>
    <s v="Hofdünger"/>
    <x v="0"/>
    <x v="4"/>
    <s v="BESTAETIGT (6)"/>
    <n v="200"/>
    <n v="75"/>
    <x v="13"/>
    <x v="8"/>
    <n v="0.2"/>
    <n v="7.4999999999999997E-2"/>
    <n v="0.2"/>
    <n v="7.4999999999999997E-2"/>
  </r>
  <r>
    <x v="9"/>
    <x v="12"/>
    <s v="Hofdünger"/>
    <x v="0"/>
    <x v="4"/>
    <s v="BESTAETIGT (6)"/>
    <n v="1836"/>
    <n v="688.5"/>
    <x v="13"/>
    <x v="8"/>
    <n v="1.8360000000000001"/>
    <n v="0.6885"/>
    <n v="1.8360000000000001"/>
    <n v="0.6885"/>
  </r>
  <r>
    <x v="10"/>
    <x v="17"/>
    <s v="Hofdünger"/>
    <x v="0"/>
    <x v="0"/>
    <s v="BESTAETIGT (6)"/>
    <n v="79790.75"/>
    <n v="24352.639999999999"/>
    <x v="215"/>
    <x v="8"/>
    <n v="79.790750000000003"/>
    <n v="24.352640000000001"/>
    <n v="0.77466747572815542"/>
    <n v="0.23643339805825245"/>
  </r>
  <r>
    <x v="10"/>
    <x v="17"/>
    <s v="Hofdünger"/>
    <x v="0"/>
    <x v="1"/>
    <s v="BESTAETIGT (6)"/>
    <n v="43530.860000000008"/>
    <n v="19242.689999999999"/>
    <x v="154"/>
    <x v="8"/>
    <n v="43.530860000000011"/>
    <n v="19.24269"/>
    <n v="0.46807376344086032"/>
    <n v="0.20691064516129032"/>
  </r>
  <r>
    <x v="10"/>
    <x v="17"/>
    <s v="Hofdünger"/>
    <x v="0"/>
    <x v="2"/>
    <s v="BESTAETIGT (6)"/>
    <n v="160"/>
    <n v="52"/>
    <x v="10"/>
    <x v="8"/>
    <n v="0.16"/>
    <n v="5.1999999999999998E-2"/>
    <n v="0.08"/>
    <n v="2.5999999999999999E-2"/>
  </r>
  <r>
    <x v="10"/>
    <x v="17"/>
    <s v="Hofdünger"/>
    <x v="0"/>
    <x v="3"/>
    <s v="BESTAETIGT (6)"/>
    <n v="3430"/>
    <n v="1764.35"/>
    <x v="51"/>
    <x v="8"/>
    <n v="3.43"/>
    <n v="1.7643499999999999"/>
    <n v="0.28583333333333333"/>
    <n v="0.14702916666666666"/>
  </r>
  <r>
    <x v="10"/>
    <x v="17"/>
    <s v="Hofdünger"/>
    <x v="0"/>
    <x v="4"/>
    <s v="BESTAETIGT (6)"/>
    <n v="15529.109999999999"/>
    <n v="8294.93"/>
    <x v="9"/>
    <x v="8"/>
    <n v="15.529109999999999"/>
    <n v="8.2949300000000008"/>
    <n v="0.41970567567567568"/>
    <n v="0.22418729729729731"/>
  </r>
  <r>
    <x v="10"/>
    <x v="17"/>
    <s v="Hofdünger"/>
    <x v="0"/>
    <x v="5"/>
    <s v="BESTAETIGT (6)"/>
    <n v="1457"/>
    <n v="992"/>
    <x v="7"/>
    <x v="8"/>
    <n v="1.4570000000000001"/>
    <n v="0.99199999999999999"/>
    <n v="0.48566666666666669"/>
    <n v="0.33066666666666666"/>
  </r>
  <r>
    <x v="10"/>
    <x v="17"/>
    <s v="Hofdünger"/>
    <x v="0"/>
    <x v="6"/>
    <s v="BESTAETIGT (6)"/>
    <n v="3816"/>
    <n v="2408.5"/>
    <x v="10"/>
    <x v="8"/>
    <n v="3.8159999999999998"/>
    <n v="2.4085000000000001"/>
    <n v="1.9079999999999999"/>
    <n v="1.20425"/>
  </r>
  <r>
    <x v="10"/>
    <x v="17"/>
    <s v="Hofdünger"/>
    <x v="1"/>
    <x v="0"/>
    <s v="BESTAETIGT (6)"/>
    <n v="2463.9"/>
    <n v="1383.73"/>
    <x v="2"/>
    <x v="8"/>
    <n v="2.4639000000000002"/>
    <n v="1.3837300000000001"/>
    <n v="0.61597500000000005"/>
    <n v="0.34593250000000003"/>
  </r>
  <r>
    <x v="10"/>
    <x v="17"/>
    <s v="Hofdünger"/>
    <x v="1"/>
    <x v="8"/>
    <s v="BESTAETIGT (6)"/>
    <n v="120"/>
    <n v="60"/>
    <x v="18"/>
    <x v="8"/>
    <n v="0.12"/>
    <n v="0.06"/>
    <n v="2.4E-2"/>
    <n v="1.2E-2"/>
  </r>
  <r>
    <x v="10"/>
    <x v="17"/>
    <s v="Hofdünger"/>
    <x v="1"/>
    <x v="9"/>
    <s v="BESTAETIGT (6)"/>
    <n v="974.4"/>
    <n v="788.8"/>
    <x v="7"/>
    <x v="8"/>
    <n v="0.97439999999999993"/>
    <n v="0.78879999999999995"/>
    <n v="0.32479999999999998"/>
    <n v="0.2629333333333333"/>
  </r>
  <r>
    <x v="10"/>
    <x v="17"/>
    <s v="Hofdünger"/>
    <x v="1"/>
    <x v="10"/>
    <s v="BESTAETIGT (6)"/>
    <n v="344.25"/>
    <n v="382.5"/>
    <x v="10"/>
    <x v="8"/>
    <n v="0.34425"/>
    <n v="0.38250000000000001"/>
    <n v="0.172125"/>
    <n v="0.19125"/>
  </r>
  <r>
    <x v="10"/>
    <x v="17"/>
    <s v="Hofdünger"/>
    <x v="1"/>
    <x v="11"/>
    <s v="BESTAETIGT (6)"/>
    <n v="358.96"/>
    <n v="243.5"/>
    <x v="41"/>
    <x v="8"/>
    <n v="0.35896"/>
    <n v="0.24349999999999999"/>
    <n v="3.2632727272727272E-2"/>
    <n v="2.2136363636363635E-2"/>
  </r>
  <r>
    <x v="10"/>
    <x v="17"/>
    <s v="Hofdünger"/>
    <x v="1"/>
    <x v="12"/>
    <s v="BESTAETIGT (6)"/>
    <n v="1566.7199999999998"/>
    <n v="832.32"/>
    <x v="10"/>
    <x v="8"/>
    <n v="1.5667199999999999"/>
    <n v="0.83232000000000006"/>
    <n v="0.78335999999999995"/>
    <n v="0.41616000000000003"/>
  </r>
  <r>
    <x v="10"/>
    <x v="17"/>
    <s v="Hofdünger"/>
    <x v="1"/>
    <x v="1"/>
    <s v="BESTAETIGT (6)"/>
    <n v="4856.04"/>
    <n v="2798.3199999999997"/>
    <x v="3"/>
    <x v="8"/>
    <n v="4.8560400000000001"/>
    <n v="2.7983199999999999"/>
    <n v="0.15175125"/>
    <n v="8.7447499999999997E-2"/>
  </r>
  <r>
    <x v="10"/>
    <x v="17"/>
    <s v="Hofdünger"/>
    <x v="1"/>
    <x v="2"/>
    <s v="BESTAETIGT (6)"/>
    <n v="677.6"/>
    <n v="215.6"/>
    <x v="7"/>
    <x v="8"/>
    <n v="0.67759999999999998"/>
    <n v="0.21559999999999999"/>
    <n v="0.22586666666666666"/>
    <n v="7.1866666666666662E-2"/>
  </r>
  <r>
    <x v="10"/>
    <x v="17"/>
    <s v="Hofdünger"/>
    <x v="1"/>
    <x v="14"/>
    <s v="BESTAETIGT (6)"/>
    <n v="489.53999999999996"/>
    <n v="220.89000000000001"/>
    <x v="15"/>
    <x v="8"/>
    <n v="0.48953999999999998"/>
    <n v="0.22089"/>
    <n v="6.9934285714285713E-2"/>
    <n v="3.1555714285714284E-2"/>
  </r>
  <r>
    <x v="10"/>
    <x v="17"/>
    <s v="Hofdünger"/>
    <x v="1"/>
    <x v="4"/>
    <s v="BESTAETIGT (6)"/>
    <n v="273"/>
    <n v="245"/>
    <x v="10"/>
    <x v="8"/>
    <n v="0.27300000000000002"/>
    <n v="0.245"/>
    <n v="0.13650000000000001"/>
    <n v="0.1225"/>
  </r>
  <r>
    <x v="10"/>
    <x v="17"/>
    <s v="Recyclingdünger"/>
    <x v="2"/>
    <x v="16"/>
    <s v="BESTAETIGT (6)"/>
    <n v="11660.940000000002"/>
    <n v="3650.8499999999995"/>
    <x v="31"/>
    <x v="8"/>
    <n v="11.660940000000002"/>
    <n v="3.6508499999999993"/>
    <n v="0.41646214285714295"/>
    <n v="0.13038749999999996"/>
  </r>
  <r>
    <x v="10"/>
    <x v="17"/>
    <s v="(Leer)"/>
    <x v="4"/>
    <x v="23"/>
    <s v="BESTAETIGT (6)"/>
    <n v="2618.73"/>
    <n v="2249.4899999999998"/>
    <x v="23"/>
    <x v="8"/>
    <n v="2.6187300000000002"/>
    <n v="2.2494899999999998"/>
    <n v="0.29097000000000001"/>
    <n v="0.2499433333333333"/>
  </r>
  <r>
    <x v="10"/>
    <x v="8"/>
    <s v="Hofdünger"/>
    <x v="0"/>
    <x v="0"/>
    <s v="BESTAETIGT (6)"/>
    <n v="193.32"/>
    <n v="41.58"/>
    <x v="13"/>
    <x v="8"/>
    <n v="0.19331999999999999"/>
    <n v="4.1579999999999999E-2"/>
    <n v="0.19331999999999999"/>
    <n v="4.1579999999999999E-2"/>
  </r>
  <r>
    <x v="10"/>
    <x v="12"/>
    <s v="Hofdünger"/>
    <x v="0"/>
    <x v="0"/>
    <s v="BESTAETIGT (6)"/>
    <n v="4693.9199999999983"/>
    <n v="1983.5200000000009"/>
    <x v="76"/>
    <x v="8"/>
    <n v="4.6939199999999985"/>
    <n v="1.9835200000000008"/>
    <n v="0.13805647058823525"/>
    <n v="5.833882352941179E-2"/>
  </r>
  <r>
    <x v="10"/>
    <x v="12"/>
    <s v="Hofdünger"/>
    <x v="0"/>
    <x v="1"/>
    <s v="BESTAETIGT (6)"/>
    <n v="193.05"/>
    <n v="83.97"/>
    <x v="10"/>
    <x v="8"/>
    <n v="0.19305"/>
    <n v="8.3970000000000003E-2"/>
    <n v="9.6525E-2"/>
    <n v="4.1985000000000001E-2"/>
  </r>
  <r>
    <x v="10"/>
    <x v="12"/>
    <s v="Hofdünger"/>
    <x v="1"/>
    <x v="0"/>
    <s v="BESTAETIGT (6)"/>
    <n v="267"/>
    <n v="156"/>
    <x v="13"/>
    <x v="8"/>
    <n v="0.26700000000000002"/>
    <n v="0.156"/>
    <n v="0.26700000000000002"/>
    <n v="0.156"/>
  </r>
  <r>
    <x v="10"/>
    <x v="12"/>
    <s v="Recyclingdünger"/>
    <x v="2"/>
    <x v="16"/>
    <s v="BESTAETIGT (6)"/>
    <n v="11657.320000000003"/>
    <n v="3530.0400000000009"/>
    <x v="87"/>
    <x v="8"/>
    <n v="11.657320000000004"/>
    <n v="3.530040000000001"/>
    <n v="0.17934338461538468"/>
    <n v="5.4308307692307704E-2"/>
  </r>
  <r>
    <x v="11"/>
    <x v="5"/>
    <s v="Hofdünger"/>
    <x v="0"/>
    <x v="0"/>
    <s v="BESTAETIGT (6)"/>
    <n v="1528.8000000000002"/>
    <n v="708.95999999999992"/>
    <x v="21"/>
    <x v="8"/>
    <n v="1.5288000000000002"/>
    <n v="0.70895999999999992"/>
    <n v="0.19110000000000002"/>
    <n v="8.861999999999999E-2"/>
  </r>
  <r>
    <x v="11"/>
    <x v="16"/>
    <s v="Hofdünger"/>
    <x v="0"/>
    <x v="0"/>
    <s v="BESTAETIGT (6)"/>
    <n v="165209.27999999997"/>
    <n v="62224.939999999988"/>
    <x v="69"/>
    <x v="8"/>
    <n v="165.20927999999998"/>
    <n v="62.224939999999989"/>
    <n v="1.6520927999999997"/>
    <n v="0.62224939999999984"/>
  </r>
  <r>
    <x v="11"/>
    <x v="16"/>
    <s v="Hofdünger"/>
    <x v="0"/>
    <x v="1"/>
    <s v="BESTAETIGT (6)"/>
    <n v="95656.749999999971"/>
    <n v="41173.87000000001"/>
    <x v="464"/>
    <x v="8"/>
    <n v="95.656749999999974"/>
    <n v="41.173870000000008"/>
    <n v="0.45334952606635059"/>
    <n v="0.19513682464454979"/>
  </r>
  <r>
    <x v="11"/>
    <x v="16"/>
    <s v="Hofdünger"/>
    <x v="0"/>
    <x v="1"/>
    <s v="SPAETER_ERFASST (9)"/>
    <n v="276.89999999999998"/>
    <n v="120.7"/>
    <x v="7"/>
    <x v="8"/>
    <n v="0.27689999999999998"/>
    <n v="0.1207"/>
    <n v="9.2299999999999993E-2"/>
    <n v="4.0233333333333336E-2"/>
  </r>
  <r>
    <x v="11"/>
    <x v="16"/>
    <s v="Hofdünger"/>
    <x v="0"/>
    <x v="2"/>
    <s v="BESTAETIGT (6)"/>
    <n v="2542.1999999999998"/>
    <n v="2183.1000000000004"/>
    <x v="51"/>
    <x v="8"/>
    <n v="2.5421999999999998"/>
    <n v="2.1831000000000005"/>
    <n v="0.21184999999999998"/>
    <n v="0.18192500000000003"/>
  </r>
  <r>
    <x v="11"/>
    <x v="16"/>
    <s v="Hofdünger"/>
    <x v="0"/>
    <x v="3"/>
    <s v="BESTAETIGT (6)"/>
    <n v="11946.900000000001"/>
    <n v="5386.2000000000007"/>
    <x v="51"/>
    <x v="8"/>
    <n v="11.946900000000001"/>
    <n v="5.3862000000000005"/>
    <n v="0.9955750000000001"/>
    <n v="0.44885000000000003"/>
  </r>
  <r>
    <x v="11"/>
    <x v="16"/>
    <s v="Hofdünger"/>
    <x v="0"/>
    <x v="4"/>
    <s v="BESTAETIGT (6)"/>
    <n v="4614.2"/>
    <n v="2378"/>
    <x v="23"/>
    <x v="8"/>
    <n v="4.6141999999999994"/>
    <n v="2.3780000000000001"/>
    <n v="0.51268888888888886"/>
    <n v="0.26422222222222225"/>
  </r>
  <r>
    <x v="11"/>
    <x v="16"/>
    <s v="Hofdünger"/>
    <x v="0"/>
    <x v="5"/>
    <s v="BESTAETIGT (6)"/>
    <n v="2284.86"/>
    <n v="1333.8"/>
    <x v="15"/>
    <x v="8"/>
    <n v="2.2848600000000001"/>
    <n v="1.3337999999999999"/>
    <n v="0.32640857142857144"/>
    <n v="0.19054285714285712"/>
  </r>
  <r>
    <x v="11"/>
    <x v="16"/>
    <s v="Hofdünger"/>
    <x v="1"/>
    <x v="0"/>
    <s v="BESTAETIGT (6)"/>
    <n v="1126.43"/>
    <n v="450.64"/>
    <x v="16"/>
    <x v="8"/>
    <n v="1.12643"/>
    <n v="0.45063999999999999"/>
    <n v="0.11264300000000001"/>
    <n v="4.5064E-2"/>
  </r>
  <r>
    <x v="11"/>
    <x v="16"/>
    <s v="Hofdünger"/>
    <x v="1"/>
    <x v="8"/>
    <s v="BESTAETIGT (6)"/>
    <n v="150"/>
    <n v="75"/>
    <x v="13"/>
    <x v="8"/>
    <n v="0.15"/>
    <n v="7.4999999999999997E-2"/>
    <n v="0.15"/>
    <n v="7.4999999999999997E-2"/>
  </r>
  <r>
    <x v="11"/>
    <x v="16"/>
    <s v="Hofdünger"/>
    <x v="1"/>
    <x v="9"/>
    <s v="BESTAETIGT (6)"/>
    <n v="1659.42"/>
    <n v="1151.94"/>
    <x v="7"/>
    <x v="8"/>
    <n v="1.6594200000000001"/>
    <n v="1.15194"/>
    <n v="0.55314000000000008"/>
    <n v="0.38397999999999999"/>
  </r>
  <r>
    <x v="11"/>
    <x v="16"/>
    <s v="Hofdünger"/>
    <x v="1"/>
    <x v="11"/>
    <s v="BESTAETIGT (6)"/>
    <n v="4095.9699999999993"/>
    <n v="2719.1"/>
    <x v="8"/>
    <x v="8"/>
    <n v="4.0959699999999994"/>
    <n v="2.7191000000000001"/>
    <n v="0.2155773684210526"/>
    <n v="0.14311052631578947"/>
  </r>
  <r>
    <x v="11"/>
    <x v="16"/>
    <s v="Hofdünger"/>
    <x v="1"/>
    <x v="11"/>
    <s v="SPAETER_ERFASST (9)"/>
    <n v="237.6"/>
    <n v="135"/>
    <x v="13"/>
    <x v="8"/>
    <n v="0.23760000000000001"/>
    <n v="0.13500000000000001"/>
    <n v="0.23760000000000001"/>
    <n v="0.13500000000000001"/>
  </r>
  <r>
    <x v="11"/>
    <x v="16"/>
    <s v="Hofdünger"/>
    <x v="1"/>
    <x v="1"/>
    <s v="BESTAETIGT (6)"/>
    <n v="17572.070000000007"/>
    <n v="9076.869999999999"/>
    <x v="321"/>
    <x v="8"/>
    <n v="17.572070000000007"/>
    <n v="9.0768699999999995"/>
    <n v="0.24405652777777787"/>
    <n v="0.12606763888888889"/>
  </r>
  <r>
    <x v="11"/>
    <x v="16"/>
    <s v="Hofdünger"/>
    <x v="1"/>
    <x v="2"/>
    <s v="BESTAETIGT (6)"/>
    <n v="3523.52"/>
    <n v="1121.1199999999999"/>
    <x v="10"/>
    <x v="8"/>
    <n v="3.52352"/>
    <n v="1.1211199999999999"/>
    <n v="1.76176"/>
    <n v="0.56055999999999995"/>
  </r>
  <r>
    <x v="11"/>
    <x v="16"/>
    <s v="Hofdünger"/>
    <x v="1"/>
    <x v="17"/>
    <s v="BESTAETIGT (6)"/>
    <n v="676.5"/>
    <n v="305.25"/>
    <x v="7"/>
    <x v="8"/>
    <n v="0.67649999999999999"/>
    <n v="0.30525000000000002"/>
    <n v="0.22550000000000001"/>
    <n v="0.10175000000000001"/>
  </r>
  <r>
    <x v="11"/>
    <x v="16"/>
    <s v="Recyclingdünger"/>
    <x v="2"/>
    <x v="16"/>
    <s v="BESTAETIGT (6)"/>
    <n v="2933.55"/>
    <n v="1193.0999999999999"/>
    <x v="2"/>
    <x v="8"/>
    <n v="2.9335500000000003"/>
    <n v="1.1930999999999998"/>
    <n v="0.73338750000000008"/>
    <n v="0.29827499999999996"/>
  </r>
  <r>
    <x v="11"/>
    <x v="2"/>
    <s v="Hofdünger"/>
    <x v="0"/>
    <x v="1"/>
    <s v="BESTAETIGT (6)"/>
    <n v="95.55"/>
    <n v="41.65"/>
    <x v="13"/>
    <x v="8"/>
    <n v="9.5549999999999996E-2"/>
    <n v="4.165E-2"/>
    <n v="9.5549999999999996E-2"/>
    <n v="4.165E-2"/>
  </r>
  <r>
    <x v="11"/>
    <x v="2"/>
    <s v="Hofdünger"/>
    <x v="1"/>
    <x v="1"/>
    <s v="BESTAETIGT (6)"/>
    <n v="236.6"/>
    <n v="157.5"/>
    <x v="13"/>
    <x v="8"/>
    <n v="0.2366"/>
    <n v="0.1575"/>
    <n v="0.2366"/>
    <n v="0.1575"/>
  </r>
  <r>
    <x v="12"/>
    <x v="0"/>
    <s v="Recyclingdünger"/>
    <x v="2"/>
    <x v="16"/>
    <s v="BESTAETIGT (6)"/>
    <n v="504"/>
    <n v="320"/>
    <x v="13"/>
    <x v="8"/>
    <n v="0.504"/>
    <n v="0.32"/>
    <n v="0.504"/>
    <n v="0.32"/>
  </r>
  <r>
    <x v="12"/>
    <x v="0"/>
    <s v="(Leer)"/>
    <x v="4"/>
    <x v="23"/>
    <s v="BESTAETIGT (6)"/>
    <n v="1078.92"/>
    <n v="746.82"/>
    <x v="13"/>
    <x v="8"/>
    <n v="1.0789200000000001"/>
    <n v="0.74682000000000004"/>
    <n v="1.0789200000000001"/>
    <n v="0.74682000000000004"/>
  </r>
  <r>
    <x v="12"/>
    <x v="3"/>
    <s v="Hofdünger"/>
    <x v="0"/>
    <x v="0"/>
    <s v="BESTAETIGT (6)"/>
    <n v="16092.46"/>
    <n v="5720.0300000000007"/>
    <x v="145"/>
    <x v="8"/>
    <n v="16.092459999999999"/>
    <n v="5.7200300000000004"/>
    <n v="0.35761022222222222"/>
    <n v="0.1271117777777778"/>
  </r>
  <r>
    <x v="12"/>
    <x v="3"/>
    <s v="Hofdünger"/>
    <x v="0"/>
    <x v="1"/>
    <s v="BESTAETIGT (6)"/>
    <n v="151.19999999999999"/>
    <n v="67.2"/>
    <x v="13"/>
    <x v="8"/>
    <n v="0.1512"/>
    <n v="6.720000000000001E-2"/>
    <n v="0.1512"/>
    <n v="6.720000000000001E-2"/>
  </r>
  <r>
    <x v="12"/>
    <x v="3"/>
    <s v="Hofdünger"/>
    <x v="0"/>
    <x v="2"/>
    <s v="BESTAETIGT (6)"/>
    <n v="360.45"/>
    <n v="117.45"/>
    <x v="13"/>
    <x v="8"/>
    <n v="0.36044999999999999"/>
    <n v="0.11745"/>
    <n v="0.36044999999999999"/>
    <n v="0.11745"/>
  </r>
  <r>
    <x v="12"/>
    <x v="3"/>
    <s v="Hofdünger"/>
    <x v="0"/>
    <x v="3"/>
    <s v="BESTAETIGT (6)"/>
    <n v="7366.8700000000008"/>
    <n v="3360.28"/>
    <x v="8"/>
    <x v="8"/>
    <n v="7.3668700000000005"/>
    <n v="3.3602800000000004"/>
    <n v="0.38773000000000002"/>
    <n v="0.17685684210526317"/>
  </r>
  <r>
    <x v="12"/>
    <x v="3"/>
    <s v="Hofdünger"/>
    <x v="0"/>
    <x v="4"/>
    <s v="BESTAETIGT (6)"/>
    <n v="11132.189999999999"/>
    <n v="4706.2299999999996"/>
    <x v="3"/>
    <x v="8"/>
    <n v="11.132189999999998"/>
    <n v="4.7062299999999997"/>
    <n v="0.34788093749999993"/>
    <n v="0.14706968749999999"/>
  </r>
  <r>
    <x v="12"/>
    <x v="3"/>
    <s v="Hofdünger"/>
    <x v="0"/>
    <x v="5"/>
    <s v="BESTAETIGT (6)"/>
    <n v="6337.0800000000008"/>
    <n v="3323.1099999999992"/>
    <x v="14"/>
    <x v="8"/>
    <n v="6.3370800000000012"/>
    <n v="3.3231099999999993"/>
    <n v="0.26404500000000003"/>
    <n v="0.13846291666666663"/>
  </r>
  <r>
    <x v="12"/>
    <x v="3"/>
    <s v="Hofdünger"/>
    <x v="0"/>
    <x v="6"/>
    <s v="BESTAETIGT (6)"/>
    <n v="2792.77"/>
    <n v="1290.2"/>
    <x v="16"/>
    <x v="8"/>
    <n v="2.79277"/>
    <n v="1.2902"/>
    <n v="0.279277"/>
    <n v="0.12902"/>
  </r>
  <r>
    <x v="12"/>
    <x v="3"/>
    <s v="Hofdünger"/>
    <x v="1"/>
    <x v="0"/>
    <s v="BESTAETIGT (6)"/>
    <n v="273"/>
    <n v="175"/>
    <x v="13"/>
    <x v="8"/>
    <n v="0.27300000000000002"/>
    <n v="0.17499999999999999"/>
    <n v="0.27300000000000002"/>
    <n v="0.17499999999999999"/>
  </r>
  <r>
    <x v="12"/>
    <x v="3"/>
    <s v="Hofdünger"/>
    <x v="1"/>
    <x v="9"/>
    <s v="BESTAETIGT (6)"/>
    <n v="5467.93"/>
    <n v="3765.4900000000002"/>
    <x v="41"/>
    <x v="8"/>
    <n v="5.46793"/>
    <n v="3.7654900000000002"/>
    <n v="0.49708454545454545"/>
    <n v="0.34231727272727275"/>
  </r>
  <r>
    <x v="12"/>
    <x v="3"/>
    <s v="Hofdünger"/>
    <x v="1"/>
    <x v="10"/>
    <s v="BESTAETIGT (6)"/>
    <n v="364.5"/>
    <n v="405"/>
    <x v="13"/>
    <x v="8"/>
    <n v="0.36449999999999999"/>
    <n v="0.40500000000000003"/>
    <n v="0.36449999999999999"/>
    <n v="0.40500000000000003"/>
  </r>
  <r>
    <x v="12"/>
    <x v="3"/>
    <s v="Hofdünger"/>
    <x v="1"/>
    <x v="11"/>
    <s v="BESTAETIGT (6)"/>
    <n v="35.200000000000003"/>
    <n v="20"/>
    <x v="13"/>
    <x v="8"/>
    <n v="3.5200000000000002E-2"/>
    <n v="0.02"/>
    <n v="3.5200000000000002E-2"/>
    <n v="0.02"/>
  </r>
  <r>
    <x v="12"/>
    <x v="3"/>
    <s v="Hofdünger"/>
    <x v="1"/>
    <x v="12"/>
    <s v="BESTAETIGT (6)"/>
    <n v="3217.5"/>
    <n v="1679.7"/>
    <x v="20"/>
    <x v="8"/>
    <n v="3.2174999999999998"/>
    <n v="1.6797"/>
    <n v="0.53625"/>
    <n v="0.27994999999999998"/>
  </r>
  <r>
    <x v="12"/>
    <x v="3"/>
    <s v="Hofdünger"/>
    <x v="1"/>
    <x v="1"/>
    <s v="BESTAETIGT (6)"/>
    <n v="1485"/>
    <n v="612"/>
    <x v="10"/>
    <x v="8"/>
    <n v="1.4850000000000001"/>
    <n v="0.61199999999999999"/>
    <n v="0.74250000000000005"/>
    <n v="0.30599999999999999"/>
  </r>
  <r>
    <x v="12"/>
    <x v="3"/>
    <s v="Hofdünger"/>
    <x v="1"/>
    <x v="5"/>
    <s v="BESTAETIGT (6)"/>
    <n v="731"/>
    <n v="841.5"/>
    <x v="10"/>
    <x v="8"/>
    <n v="0.73099999999999998"/>
    <n v="0.84150000000000003"/>
    <n v="0.36549999999999999"/>
    <n v="0.42075000000000001"/>
  </r>
  <r>
    <x v="12"/>
    <x v="3"/>
    <s v="Recyclingdünger"/>
    <x v="2"/>
    <x v="16"/>
    <s v="BESTAETIGT (6)"/>
    <n v="22050.150000000005"/>
    <n v="9434.3100000000031"/>
    <x v="321"/>
    <x v="8"/>
    <n v="22.050150000000006"/>
    <n v="9.4343100000000035"/>
    <n v="0.30625208333333342"/>
    <n v="0.13103208333333338"/>
  </r>
  <r>
    <x v="12"/>
    <x v="4"/>
    <s v="Hofdünger"/>
    <x v="0"/>
    <x v="0"/>
    <s v="BESTAETIGT (6)"/>
    <n v="82329.010000000009"/>
    <n v="33540.020000000004"/>
    <x v="252"/>
    <x v="8"/>
    <n v="82.329010000000011"/>
    <n v="33.540020000000005"/>
    <n v="0.51455631250000011"/>
    <n v="0.20962512500000002"/>
  </r>
  <r>
    <x v="12"/>
    <x v="4"/>
    <s v="Hofdünger"/>
    <x v="0"/>
    <x v="1"/>
    <s v="BESTAETIGT (6)"/>
    <n v="20244.84"/>
    <n v="8878.1000000000022"/>
    <x v="99"/>
    <x v="8"/>
    <n v="20.24484"/>
    <n v="8.8781000000000017"/>
    <n v="0.36151499999999998"/>
    <n v="0.15853750000000003"/>
  </r>
  <r>
    <x v="12"/>
    <x v="4"/>
    <s v="Hofdünger"/>
    <x v="0"/>
    <x v="2"/>
    <s v="BESTAETIGT (6)"/>
    <n v="133.5"/>
    <n v="43.5"/>
    <x v="13"/>
    <x v="8"/>
    <n v="0.13350000000000001"/>
    <n v="4.3499999999999997E-2"/>
    <n v="0.13350000000000001"/>
    <n v="4.3499999999999997E-2"/>
  </r>
  <r>
    <x v="12"/>
    <x v="4"/>
    <s v="Hofdünger"/>
    <x v="0"/>
    <x v="3"/>
    <s v="BESTAETIGT (6)"/>
    <n v="65954.17"/>
    <n v="31075.309999999998"/>
    <x v="442"/>
    <x v="8"/>
    <n v="65.954170000000005"/>
    <n v="31.075309999999998"/>
    <n v="0.33479274111675128"/>
    <n v="0.15774269035532995"/>
  </r>
  <r>
    <x v="12"/>
    <x v="4"/>
    <s v="Hofdünger"/>
    <x v="0"/>
    <x v="4"/>
    <s v="BESTAETIGT (6)"/>
    <n v="80815.09000000004"/>
    <n v="33990.210000000006"/>
    <x v="17"/>
    <x v="8"/>
    <n v="80.815090000000041"/>
    <n v="33.990210000000005"/>
    <n v="0.45917664772727296"/>
    <n v="0.1931261931818182"/>
  </r>
  <r>
    <x v="12"/>
    <x v="4"/>
    <s v="Hofdünger"/>
    <x v="0"/>
    <x v="5"/>
    <s v="BESTAETIGT (6)"/>
    <n v="47785.000000000015"/>
    <n v="26255.57999999998"/>
    <x v="300"/>
    <x v="8"/>
    <n v="47.785000000000018"/>
    <n v="26.255579999999981"/>
    <n v="0.35396296296296309"/>
    <n v="0.19448577777777765"/>
  </r>
  <r>
    <x v="12"/>
    <x v="4"/>
    <s v="Hofdünger"/>
    <x v="0"/>
    <x v="6"/>
    <s v="BESTAETIGT (6)"/>
    <n v="58562.95"/>
    <n v="27422.74"/>
    <x v="174"/>
    <x v="8"/>
    <n v="58.562949999999994"/>
    <n v="27.422740000000001"/>
    <n v="0.39569560810810805"/>
    <n v="0.1852887837837838"/>
  </r>
  <r>
    <x v="12"/>
    <x v="4"/>
    <s v="Hofdünger"/>
    <x v="1"/>
    <x v="0"/>
    <s v="BESTAETIGT (6)"/>
    <n v="8037.64"/>
    <n v="5647.5200000000013"/>
    <x v="39"/>
    <x v="8"/>
    <n v="8.0376399999999997"/>
    <n v="5.647520000000001"/>
    <n v="0.29769037037037038"/>
    <n v="0.20916740740740744"/>
  </r>
  <r>
    <x v="12"/>
    <x v="4"/>
    <s v="Hofdünger"/>
    <x v="1"/>
    <x v="8"/>
    <s v="BESTAETIGT (6)"/>
    <n v="5856.1"/>
    <n v="2925.75"/>
    <x v="51"/>
    <x v="8"/>
    <n v="5.8561000000000005"/>
    <n v="2.9257499999999999"/>
    <n v="0.48800833333333338"/>
    <n v="0.24381249999999999"/>
  </r>
  <r>
    <x v="12"/>
    <x v="4"/>
    <s v="Hofdünger"/>
    <x v="1"/>
    <x v="9"/>
    <s v="BESTAETIGT (6)"/>
    <n v="13075.630000000001"/>
    <n v="10112.230000000001"/>
    <x v="5"/>
    <x v="8"/>
    <n v="13.07563"/>
    <n v="10.112230000000002"/>
    <n v="0.32689075000000001"/>
    <n v="0.25280575000000005"/>
  </r>
  <r>
    <x v="12"/>
    <x v="4"/>
    <s v="Hofdünger"/>
    <x v="1"/>
    <x v="10"/>
    <s v="BESTAETIGT (6)"/>
    <n v="182.25"/>
    <n v="202.5"/>
    <x v="10"/>
    <x v="8"/>
    <n v="0.18225"/>
    <n v="0.20250000000000001"/>
    <n v="9.1124999999999998E-2"/>
    <n v="0.10125000000000001"/>
  </r>
  <r>
    <x v="12"/>
    <x v="4"/>
    <s v="Hofdünger"/>
    <x v="1"/>
    <x v="11"/>
    <s v="BESTAETIGT (6)"/>
    <n v="320.8"/>
    <n v="230"/>
    <x v="10"/>
    <x v="8"/>
    <n v="0.32080000000000003"/>
    <n v="0.23"/>
    <n v="0.16040000000000001"/>
    <n v="0.115"/>
  </r>
  <r>
    <x v="12"/>
    <x v="4"/>
    <s v="Hofdünger"/>
    <x v="1"/>
    <x v="12"/>
    <s v="BESTAETIGT (6)"/>
    <n v="14553.21"/>
    <n v="7795.5099999999993"/>
    <x v="9"/>
    <x v="8"/>
    <n v="14.55321"/>
    <n v="7.7955099999999993"/>
    <n v="0.39333000000000001"/>
    <n v="0.21068945945945944"/>
  </r>
  <r>
    <x v="12"/>
    <x v="4"/>
    <s v="Hofdünger"/>
    <x v="1"/>
    <x v="1"/>
    <s v="BESTAETIGT (6)"/>
    <n v="3599.77"/>
    <n v="1730"/>
    <x v="16"/>
    <x v="8"/>
    <n v="3.5997699999999999"/>
    <n v="1.73"/>
    <n v="0.35997699999999999"/>
    <n v="0.17299999999999999"/>
  </r>
  <r>
    <x v="12"/>
    <x v="4"/>
    <s v="Hofdünger"/>
    <x v="1"/>
    <x v="4"/>
    <s v="BESTAETIGT (6)"/>
    <n v="317.52"/>
    <n v="156.80000000000001"/>
    <x v="13"/>
    <x v="8"/>
    <n v="0.31751999999999997"/>
    <n v="0.15680000000000002"/>
    <n v="0.31751999999999997"/>
    <n v="0.15680000000000002"/>
  </r>
  <r>
    <x v="12"/>
    <x v="4"/>
    <s v="Hofdünger"/>
    <x v="1"/>
    <x v="5"/>
    <s v="BESTAETIGT (6)"/>
    <n v="1526.8999999999999"/>
    <n v="1240.75"/>
    <x v="15"/>
    <x v="8"/>
    <n v="1.5268999999999999"/>
    <n v="1.24075"/>
    <n v="0.21812857142857142"/>
    <n v="0.17724999999999999"/>
  </r>
  <r>
    <x v="12"/>
    <x v="4"/>
    <s v="Recyclingdünger"/>
    <x v="2"/>
    <x v="16"/>
    <s v="BESTAETIGT (6)"/>
    <n v="27663.000000000004"/>
    <n v="18967.470000000005"/>
    <x v="52"/>
    <x v="8"/>
    <n v="27.663000000000004"/>
    <n v="18.967470000000006"/>
    <n v="0.55326000000000009"/>
    <n v="0.37934940000000011"/>
  </r>
  <r>
    <x v="12"/>
    <x v="4"/>
    <s v="(Leer)"/>
    <x v="4"/>
    <x v="23"/>
    <s v="BESTAETIGT (6)"/>
    <n v="9695.0199999999986"/>
    <n v="7551.48"/>
    <x v="55"/>
    <x v="8"/>
    <n v="9.6950199999999978"/>
    <n v="7.5514799999999997"/>
    <n v="0.42152260869565206"/>
    <n v="0.32832521739130432"/>
  </r>
  <r>
    <x v="12"/>
    <x v="1"/>
    <s v="Hofdünger"/>
    <x v="0"/>
    <x v="0"/>
    <s v="BESTAETIGT (6)"/>
    <n v="66964.979999999981"/>
    <n v="25130.10999999999"/>
    <x v="423"/>
    <x v="8"/>
    <n v="66.964979999999983"/>
    <n v="25.130109999999991"/>
    <n v="0.45866424657534233"/>
    <n v="0.17212404109589036"/>
  </r>
  <r>
    <x v="12"/>
    <x v="1"/>
    <s v="Hofdünger"/>
    <x v="0"/>
    <x v="1"/>
    <s v="BESTAETIGT (6)"/>
    <n v="12519.03"/>
    <n v="5419.41"/>
    <x v="55"/>
    <x v="8"/>
    <n v="12.519030000000001"/>
    <n v="5.4194100000000001"/>
    <n v="0.54430565217391302"/>
    <n v="0.23562652173913043"/>
  </r>
  <r>
    <x v="12"/>
    <x v="1"/>
    <s v="Hofdünger"/>
    <x v="0"/>
    <x v="2"/>
    <s v="BESTAETIGT (6)"/>
    <n v="144"/>
    <n v="46.8"/>
    <x v="10"/>
    <x v="8"/>
    <n v="0.14399999999999999"/>
    <n v="4.6799999999999994E-2"/>
    <n v="7.1999999999999995E-2"/>
    <n v="2.3399999999999997E-2"/>
  </r>
  <r>
    <x v="12"/>
    <x v="1"/>
    <s v="Hofdünger"/>
    <x v="0"/>
    <x v="3"/>
    <s v="BESTAETIGT (6)"/>
    <n v="21759.299999999996"/>
    <n v="9766.3200000000033"/>
    <x v="6"/>
    <x v="8"/>
    <n v="21.759299999999996"/>
    <n v="9.7663200000000039"/>
    <n v="0.24176999999999996"/>
    <n v="0.1085146666666667"/>
  </r>
  <r>
    <x v="12"/>
    <x v="1"/>
    <s v="Hofdünger"/>
    <x v="0"/>
    <x v="4"/>
    <s v="BESTAETIGT (6)"/>
    <n v="34374.540000000008"/>
    <n v="14973.990000000003"/>
    <x v="329"/>
    <x v="8"/>
    <n v="34.37454000000001"/>
    <n v="14.973990000000004"/>
    <n v="0.26441953846153854"/>
    <n v="0.11518453846153849"/>
  </r>
  <r>
    <x v="12"/>
    <x v="1"/>
    <s v="Hofdünger"/>
    <x v="0"/>
    <x v="5"/>
    <s v="BESTAETIGT (6)"/>
    <n v="17762.869999999995"/>
    <n v="9316.2900000000027"/>
    <x v="169"/>
    <x v="8"/>
    <n v="17.762869999999996"/>
    <n v="9.3162900000000022"/>
    <n v="0.22484645569620249"/>
    <n v="0.11792772151898737"/>
  </r>
  <r>
    <x v="12"/>
    <x v="1"/>
    <s v="Hofdünger"/>
    <x v="0"/>
    <x v="6"/>
    <s v="BESTAETIGT (6)"/>
    <n v="18574.489999999994"/>
    <n v="8827.76"/>
    <x v="48"/>
    <x v="8"/>
    <n v="18.574489999999994"/>
    <n v="8.8277599999999996"/>
    <n v="0.30957483333333324"/>
    <n v="0.14712933333333333"/>
  </r>
  <r>
    <x v="12"/>
    <x v="1"/>
    <s v="Hofdünger"/>
    <x v="1"/>
    <x v="0"/>
    <s v="BESTAETIGT (6)"/>
    <n v="3765.05"/>
    <n v="2197.6"/>
    <x v="49"/>
    <x v="8"/>
    <n v="3.76505"/>
    <n v="2.1976"/>
    <n v="0.22147352941176471"/>
    <n v="0.12927058823529411"/>
  </r>
  <r>
    <x v="12"/>
    <x v="1"/>
    <s v="Hofdünger"/>
    <x v="1"/>
    <x v="8"/>
    <s v="BESTAETIGT (6)"/>
    <n v="1107"/>
    <n v="562.5"/>
    <x v="18"/>
    <x v="8"/>
    <n v="1.107"/>
    <n v="0.5625"/>
    <n v="0.22139999999999999"/>
    <n v="0.1125"/>
  </r>
  <r>
    <x v="12"/>
    <x v="1"/>
    <s v="Hofdünger"/>
    <x v="1"/>
    <x v="9"/>
    <s v="BESTAETIGT (6)"/>
    <n v="28842.609999999997"/>
    <n v="20944.52"/>
    <x v="131"/>
    <x v="8"/>
    <n v="28.842609999999997"/>
    <n v="20.944520000000001"/>
    <n v="0.53412240740740735"/>
    <n v="0.38786148148148147"/>
  </r>
  <r>
    <x v="12"/>
    <x v="1"/>
    <s v="Hofdünger"/>
    <x v="1"/>
    <x v="10"/>
    <s v="BESTAETIGT (6)"/>
    <n v="22981.7"/>
    <n v="24435.35"/>
    <x v="101"/>
    <x v="8"/>
    <n v="22.9817"/>
    <n v="24.43535"/>
    <n v="0.69641515151515154"/>
    <n v="0.74046515151515147"/>
  </r>
  <r>
    <x v="12"/>
    <x v="1"/>
    <s v="Hofdünger"/>
    <x v="1"/>
    <x v="11"/>
    <s v="BESTAETIGT (6)"/>
    <n v="1332.8"/>
    <n v="880"/>
    <x v="41"/>
    <x v="8"/>
    <n v="1.3328"/>
    <n v="0.88"/>
    <n v="0.12116363636363636"/>
    <n v="0.08"/>
  </r>
  <r>
    <x v="12"/>
    <x v="1"/>
    <s v="Hofdünger"/>
    <x v="1"/>
    <x v="12"/>
    <s v="BESTAETIGT (6)"/>
    <n v="44704.270000000019"/>
    <n v="21666.65"/>
    <x v="277"/>
    <x v="8"/>
    <n v="44.704270000000015"/>
    <n v="21.666650000000001"/>
    <n v="0.40640245454545471"/>
    <n v="0.19696954545454545"/>
  </r>
  <r>
    <x v="12"/>
    <x v="1"/>
    <s v="Hofdünger"/>
    <x v="1"/>
    <x v="1"/>
    <s v="BESTAETIGT (6)"/>
    <n v="9848.5000000000036"/>
    <n v="6152.0999999999958"/>
    <x v="52"/>
    <x v="8"/>
    <n v="9.8485000000000031"/>
    <n v="6.1520999999999955"/>
    <n v="0.19697000000000006"/>
    <n v="0.12304199999999992"/>
  </r>
  <r>
    <x v="12"/>
    <x v="1"/>
    <s v="Hofdünger"/>
    <x v="1"/>
    <x v="2"/>
    <s v="BESTAETIGT (6)"/>
    <n v="2988"/>
    <n v="1422"/>
    <x v="13"/>
    <x v="8"/>
    <n v="2.988"/>
    <n v="1.4219999999999999"/>
    <n v="2.988"/>
    <n v="1.4219999999999999"/>
  </r>
  <r>
    <x v="12"/>
    <x v="1"/>
    <s v="Hofdünger"/>
    <x v="1"/>
    <x v="14"/>
    <s v="BESTAETIGT (6)"/>
    <n v="164"/>
    <n v="74"/>
    <x v="13"/>
    <x v="8"/>
    <n v="0.16400000000000001"/>
    <n v="7.3999999999999996E-2"/>
    <n v="0.16400000000000001"/>
    <n v="7.3999999999999996E-2"/>
  </r>
  <r>
    <x v="12"/>
    <x v="1"/>
    <s v="Hofdünger"/>
    <x v="1"/>
    <x v="4"/>
    <s v="BESTAETIGT (6)"/>
    <n v="295.2"/>
    <n v="174"/>
    <x v="13"/>
    <x v="8"/>
    <n v="0.29519999999999996"/>
    <n v="0.17399999999999999"/>
    <n v="0.29519999999999996"/>
    <n v="0.17399999999999999"/>
  </r>
  <r>
    <x v="12"/>
    <x v="1"/>
    <s v="Hofdünger"/>
    <x v="1"/>
    <x v="5"/>
    <s v="BESTAETIGT (6)"/>
    <n v="5434.79"/>
    <n v="3891.9999999999995"/>
    <x v="84"/>
    <x v="8"/>
    <n v="5.4347899999999996"/>
    <n v="3.8919999999999995"/>
    <n v="0.24703590909090908"/>
    <n v="0.17690909090909088"/>
  </r>
  <r>
    <x v="12"/>
    <x v="1"/>
    <s v="Recyclingdünger"/>
    <x v="2"/>
    <x v="16"/>
    <s v="BESTAETIGT (6)"/>
    <n v="51554.520000000026"/>
    <n v="28135.319999999996"/>
    <x v="229"/>
    <x v="8"/>
    <n v="51.554520000000025"/>
    <n v="28.135319999999997"/>
    <n v="0.3050563313609469"/>
    <n v="0.16648118343195265"/>
  </r>
  <r>
    <x v="12"/>
    <x v="1"/>
    <s v="(Leer)"/>
    <x v="4"/>
    <x v="23"/>
    <s v="BESTAETIGT (6)"/>
    <n v="16472.919999999998"/>
    <n v="13550.069999999996"/>
    <x v="128"/>
    <x v="8"/>
    <n v="16.472919999999998"/>
    <n v="13.550069999999996"/>
    <n v="0.42238256410256408"/>
    <n v="0.34743769230769223"/>
  </r>
  <r>
    <x v="12"/>
    <x v="5"/>
    <s v="Hofdünger"/>
    <x v="0"/>
    <x v="0"/>
    <s v="BESTAETIGT (6)"/>
    <n v="1392"/>
    <n v="483"/>
    <x v="15"/>
    <x v="8"/>
    <n v="1.3919999999999999"/>
    <n v="0.48299999999999998"/>
    <n v="0.19885714285714284"/>
    <n v="6.8999999999999992E-2"/>
  </r>
  <r>
    <x v="12"/>
    <x v="5"/>
    <s v="Hofdünger"/>
    <x v="0"/>
    <x v="4"/>
    <s v="BESTAETIGT (6)"/>
    <n v="669.59999999999991"/>
    <n v="279.72000000000003"/>
    <x v="10"/>
    <x v="8"/>
    <n v="0.66959999999999986"/>
    <n v="0.27972000000000002"/>
    <n v="0.33479999999999993"/>
    <n v="0.13986000000000001"/>
  </r>
  <r>
    <x v="12"/>
    <x v="5"/>
    <s v="Hofdünger"/>
    <x v="0"/>
    <x v="5"/>
    <s v="BESTAETIGT (6)"/>
    <n v="82.08"/>
    <n v="42.66"/>
    <x v="13"/>
    <x v="8"/>
    <n v="8.208E-2"/>
    <n v="4.2659999999999997E-2"/>
    <n v="8.208E-2"/>
    <n v="4.2659999999999997E-2"/>
  </r>
  <r>
    <x v="12"/>
    <x v="5"/>
    <s v="Hofdünger"/>
    <x v="1"/>
    <x v="0"/>
    <s v="BESTAETIGT (6)"/>
    <n v="858"/>
    <n v="550"/>
    <x v="10"/>
    <x v="8"/>
    <n v="0.85799999999999998"/>
    <n v="0.55000000000000004"/>
    <n v="0.42899999999999999"/>
    <n v="0.27500000000000002"/>
  </r>
  <r>
    <x v="12"/>
    <x v="5"/>
    <s v="Hofdünger"/>
    <x v="1"/>
    <x v="9"/>
    <s v="BESTAETIGT (6)"/>
    <n v="1553.92"/>
    <n v="1106.8799999999999"/>
    <x v="2"/>
    <x v="8"/>
    <n v="1.55392"/>
    <n v="1.1068799999999999"/>
    <n v="0.38847999999999999"/>
    <n v="0.27671999999999997"/>
  </r>
  <r>
    <x v="12"/>
    <x v="5"/>
    <s v="Hofdünger"/>
    <x v="1"/>
    <x v="12"/>
    <s v="BESTAETIGT (6)"/>
    <n v="544"/>
    <n v="195.2"/>
    <x v="13"/>
    <x v="8"/>
    <n v="0.54400000000000004"/>
    <n v="0.19519999999999998"/>
    <n v="0.54400000000000004"/>
    <n v="0.19519999999999998"/>
  </r>
  <r>
    <x v="12"/>
    <x v="5"/>
    <s v="Recyclingdünger"/>
    <x v="2"/>
    <x v="16"/>
    <s v="BESTAETIGT (6)"/>
    <n v="2927.7200000000003"/>
    <n v="1418.12"/>
    <x v="19"/>
    <x v="8"/>
    <n v="2.9277200000000003"/>
    <n v="1.4181199999999998"/>
    <n v="0.20912285714285717"/>
    <n v="0.1012942857142857"/>
  </r>
  <r>
    <x v="12"/>
    <x v="5"/>
    <s v="(Leer)"/>
    <x v="4"/>
    <x v="23"/>
    <s v="BESTAETIGT (6)"/>
    <n v="641.54999999999995"/>
    <n v="501.55"/>
    <x v="13"/>
    <x v="8"/>
    <n v="0.64154999999999995"/>
    <n v="0.50155000000000005"/>
    <n v="0.64154999999999995"/>
    <n v="0.50155000000000005"/>
  </r>
  <r>
    <x v="12"/>
    <x v="18"/>
    <s v="Hofdünger"/>
    <x v="1"/>
    <x v="0"/>
    <s v="BESTAETIGT (6)"/>
    <n v="1579.5"/>
    <n v="1012.5"/>
    <x v="18"/>
    <x v="8"/>
    <n v="1.5794999999999999"/>
    <n v="1.0125"/>
    <n v="0.31589999999999996"/>
    <n v="0.20249999999999999"/>
  </r>
  <r>
    <x v="12"/>
    <x v="18"/>
    <s v="Recyclingdünger"/>
    <x v="2"/>
    <x v="16"/>
    <s v="BESTAETIGT (6)"/>
    <n v="1835.6"/>
    <n v="939.47"/>
    <x v="21"/>
    <x v="8"/>
    <n v="1.8355999999999999"/>
    <n v="0.93947000000000003"/>
    <n v="0.22944999999999999"/>
    <n v="0.11743375"/>
  </r>
  <r>
    <x v="12"/>
    <x v="19"/>
    <s v="Hofdünger"/>
    <x v="1"/>
    <x v="9"/>
    <s v="BESTAETIGT (6)"/>
    <n v="453.6"/>
    <n v="367.2"/>
    <x v="13"/>
    <x v="8"/>
    <n v="0.4536"/>
    <n v="0.36719999999999997"/>
    <n v="0.4536"/>
    <n v="0.36719999999999997"/>
  </r>
  <r>
    <x v="12"/>
    <x v="16"/>
    <s v="Hofdünger"/>
    <x v="0"/>
    <x v="5"/>
    <s v="BESTAETIGT (6)"/>
    <n v="392.08"/>
    <n v="194.48"/>
    <x v="13"/>
    <x v="8"/>
    <n v="0.39207999999999998"/>
    <n v="0.19447999999999999"/>
    <n v="0.39207999999999998"/>
    <n v="0.19447999999999999"/>
  </r>
  <r>
    <x v="12"/>
    <x v="16"/>
    <s v="Hofdünger"/>
    <x v="1"/>
    <x v="0"/>
    <s v="BESTAETIGT (6)"/>
    <n v="262.5"/>
    <n v="210"/>
    <x v="13"/>
    <x v="8"/>
    <n v="0.26250000000000001"/>
    <n v="0.21"/>
    <n v="0.26250000000000001"/>
    <n v="0.21"/>
  </r>
  <r>
    <x v="12"/>
    <x v="16"/>
    <s v="Hofdünger"/>
    <x v="1"/>
    <x v="9"/>
    <s v="BESTAETIGT (6)"/>
    <n v="5419.4"/>
    <n v="4266.8"/>
    <x v="21"/>
    <x v="8"/>
    <n v="5.4193999999999996"/>
    <n v="4.2667999999999999"/>
    <n v="0.67742499999999994"/>
    <n v="0.53334999999999999"/>
  </r>
  <r>
    <x v="12"/>
    <x v="16"/>
    <s v="Hofdünger"/>
    <x v="1"/>
    <x v="12"/>
    <s v="BESTAETIGT (6)"/>
    <n v="7866.1799999999985"/>
    <n v="4573.3799999999992"/>
    <x v="27"/>
    <x v="8"/>
    <n v="7.8661799999999982"/>
    <n v="4.5733799999999993"/>
    <n v="0.6050907692307691"/>
    <n v="0.3517984615384615"/>
  </r>
  <r>
    <x v="12"/>
    <x v="16"/>
    <s v="Hofdünger"/>
    <x v="1"/>
    <x v="1"/>
    <s v="BESTAETIGT (6)"/>
    <n v="224.7"/>
    <n v="99.75"/>
    <x v="13"/>
    <x v="8"/>
    <n v="0.22469999999999998"/>
    <n v="9.9750000000000005E-2"/>
    <n v="0.22469999999999998"/>
    <n v="9.9750000000000005E-2"/>
  </r>
  <r>
    <x v="12"/>
    <x v="16"/>
    <s v="Hofdünger"/>
    <x v="1"/>
    <x v="5"/>
    <s v="BESTAETIGT (6)"/>
    <n v="190.75"/>
    <n v="172.9"/>
    <x v="13"/>
    <x v="8"/>
    <n v="0.19075"/>
    <n v="0.1729"/>
    <n v="0.19075"/>
    <n v="0.1729"/>
  </r>
  <r>
    <x v="12"/>
    <x v="16"/>
    <s v="Recyclingdünger"/>
    <x v="2"/>
    <x v="16"/>
    <s v="BESTAETIGT (6)"/>
    <n v="1315.19"/>
    <n v="1137.1600000000001"/>
    <x v="20"/>
    <x v="8"/>
    <n v="1.3151900000000001"/>
    <n v="1.1371600000000002"/>
    <n v="0.21919833333333336"/>
    <n v="0.1895266666666667"/>
  </r>
  <r>
    <x v="12"/>
    <x v="16"/>
    <s v="(Leer)"/>
    <x v="4"/>
    <x v="23"/>
    <s v="BESTAETIGT (6)"/>
    <n v="455"/>
    <n v="525"/>
    <x v="13"/>
    <x v="8"/>
    <n v="0.45500000000000002"/>
    <n v="0.52500000000000002"/>
    <n v="0.45500000000000002"/>
    <n v="0.52500000000000002"/>
  </r>
  <r>
    <x v="12"/>
    <x v="6"/>
    <s v="Hofdünger"/>
    <x v="0"/>
    <x v="0"/>
    <s v="BESTAETIGT (6)"/>
    <n v="298967.52000000008"/>
    <n v="119952.16999999998"/>
    <x v="465"/>
    <x v="8"/>
    <n v="298.96752000000009"/>
    <n v="119.95216999999998"/>
    <n v="0.74370029850746289"/>
    <n v="0.29838848258706463"/>
  </r>
  <r>
    <x v="12"/>
    <x v="6"/>
    <s v="Hofdünger"/>
    <x v="0"/>
    <x v="1"/>
    <s v="BESTAETIGT (6)"/>
    <n v="192021.35999999984"/>
    <n v="83130.720000000016"/>
    <x v="466"/>
    <x v="8"/>
    <n v="192.02135999999985"/>
    <n v="83.130720000000011"/>
    <n v="0.43150867415730304"/>
    <n v="0.18681060674157307"/>
  </r>
  <r>
    <x v="12"/>
    <x v="6"/>
    <s v="Hofdünger"/>
    <x v="0"/>
    <x v="2"/>
    <s v="BESTAETIGT (6)"/>
    <n v="15175.99"/>
    <n v="5801.0300000000007"/>
    <x v="14"/>
    <x v="8"/>
    <n v="15.175990000000001"/>
    <n v="5.8010300000000008"/>
    <n v="0.63233291666666669"/>
    <n v="0.24170958333333337"/>
  </r>
  <r>
    <x v="12"/>
    <x v="6"/>
    <s v="Hofdünger"/>
    <x v="0"/>
    <x v="3"/>
    <s v="BESTAETIGT (6)"/>
    <n v="349896.22000000026"/>
    <n v="160546.97000000003"/>
    <x v="467"/>
    <x v="8"/>
    <n v="349.89622000000026"/>
    <n v="160.54697000000004"/>
    <n v="0.33260096958174928"/>
    <n v="0.1526111882129278"/>
  </r>
  <r>
    <x v="12"/>
    <x v="6"/>
    <s v="Hofdünger"/>
    <x v="0"/>
    <x v="4"/>
    <s v="BESTAETIGT (6)"/>
    <n v="321341.87999999989"/>
    <n v="136382.62999999992"/>
    <x v="468"/>
    <x v="8"/>
    <n v="321.34187999999989"/>
    <n v="136.38262999999992"/>
    <n v="0.36392058890147211"/>
    <n v="0.15445371460928645"/>
  </r>
  <r>
    <x v="12"/>
    <x v="6"/>
    <s v="Hofdünger"/>
    <x v="0"/>
    <x v="5"/>
    <s v="BESTAETIGT (6)"/>
    <n v="175271.78999999998"/>
    <n v="96308.410000000018"/>
    <x v="469"/>
    <x v="8"/>
    <n v="175.27178999999998"/>
    <n v="96.308410000000023"/>
    <n v="0.31021555752212387"/>
    <n v="0.17045736283185844"/>
  </r>
  <r>
    <x v="12"/>
    <x v="6"/>
    <s v="Hofdünger"/>
    <x v="0"/>
    <x v="6"/>
    <s v="BESTAETIGT (6)"/>
    <n v="179415.24999999988"/>
    <n v="85132.14"/>
    <x v="307"/>
    <x v="8"/>
    <n v="179.41524999999987"/>
    <n v="85.132139999999993"/>
    <n v="0.37456210855949867"/>
    <n v="0.17772889352818369"/>
  </r>
  <r>
    <x v="12"/>
    <x v="6"/>
    <s v="Hofdünger"/>
    <x v="1"/>
    <x v="0"/>
    <s v="BESTAETIGT (6)"/>
    <n v="20439.880000000005"/>
    <n v="12990.869999999999"/>
    <x v="99"/>
    <x v="8"/>
    <n v="20.439880000000006"/>
    <n v="12.990869999999999"/>
    <n v="0.36499785714285726"/>
    <n v="0.2319798214285714"/>
  </r>
  <r>
    <x v="12"/>
    <x v="6"/>
    <s v="Hofdünger"/>
    <x v="1"/>
    <x v="8"/>
    <s v="BESTAETIGT (6)"/>
    <n v="19459.219999999998"/>
    <n v="9540.82"/>
    <x v="163"/>
    <x v="8"/>
    <n v="19.459219999999998"/>
    <n v="9.5408200000000001"/>
    <n v="0.21383758241758241"/>
    <n v="0.10484417582417582"/>
  </r>
  <r>
    <x v="12"/>
    <x v="6"/>
    <s v="Hofdünger"/>
    <x v="1"/>
    <x v="18"/>
    <s v="BESTAETIGT (6)"/>
    <n v="84.32"/>
    <n v="65.28"/>
    <x v="10"/>
    <x v="8"/>
    <n v="8.4319999999999992E-2"/>
    <n v="6.5280000000000005E-2"/>
    <n v="4.2159999999999996E-2"/>
    <n v="3.2640000000000002E-2"/>
  </r>
  <r>
    <x v="12"/>
    <x v="6"/>
    <s v="Hofdünger"/>
    <x v="1"/>
    <x v="9"/>
    <s v="BESTAETIGT (6)"/>
    <n v="41937.310000000005"/>
    <n v="30538.779999999995"/>
    <x v="100"/>
    <x v="8"/>
    <n v="41.937310000000004"/>
    <n v="30.538779999999996"/>
    <n v="0.52421637500000007"/>
    <n v="0.38173474999999996"/>
  </r>
  <r>
    <x v="12"/>
    <x v="6"/>
    <s v="Hofdünger"/>
    <x v="1"/>
    <x v="10"/>
    <s v="BESTAETIGT (6)"/>
    <n v="2606.7799999999997"/>
    <n v="2445.54"/>
    <x v="11"/>
    <x v="8"/>
    <n v="2.6067799999999997"/>
    <n v="2.4455399999999998"/>
    <n v="0.17378533333333332"/>
    <n v="0.16303599999999999"/>
  </r>
  <r>
    <x v="12"/>
    <x v="6"/>
    <s v="Hofdünger"/>
    <x v="1"/>
    <x v="11"/>
    <s v="BESTAETIGT (6)"/>
    <n v="15001.429999999997"/>
    <n v="9753.2899999999991"/>
    <x v="143"/>
    <x v="8"/>
    <n v="15.001429999999997"/>
    <n v="9.7532899999999998"/>
    <n v="7.8954894736842085E-2"/>
    <n v="5.1333105263157895E-2"/>
  </r>
  <r>
    <x v="12"/>
    <x v="6"/>
    <s v="Hofdünger"/>
    <x v="1"/>
    <x v="12"/>
    <s v="BESTAETIGT (6)"/>
    <n v="39168.989999999991"/>
    <n v="18670.400000000001"/>
    <x v="120"/>
    <x v="8"/>
    <n v="39.168989999999994"/>
    <n v="18.670400000000001"/>
    <n v="0.42574989130434776"/>
    <n v="0.20293913043478262"/>
  </r>
  <r>
    <x v="12"/>
    <x v="6"/>
    <s v="Hofdünger"/>
    <x v="1"/>
    <x v="1"/>
    <s v="BESTAETIGT (6)"/>
    <n v="48067.510000000038"/>
    <n v="27642.590000000004"/>
    <x v="470"/>
    <x v="8"/>
    <n v="48.067510000000041"/>
    <n v="27.642590000000006"/>
    <n v="0.17105875444839871"/>
    <n v="9.8372206405693968E-2"/>
  </r>
  <r>
    <x v="12"/>
    <x v="6"/>
    <s v="Hofdünger"/>
    <x v="1"/>
    <x v="2"/>
    <s v="BESTAETIGT (6)"/>
    <n v="3563.7499999999995"/>
    <n v="1638.1900000000003"/>
    <x v="11"/>
    <x v="8"/>
    <n v="3.5637499999999998"/>
    <n v="1.6381900000000003"/>
    <n v="0.23758333333333331"/>
    <n v="0.10921266666666668"/>
  </r>
  <r>
    <x v="12"/>
    <x v="6"/>
    <s v="Hofdünger"/>
    <x v="1"/>
    <x v="14"/>
    <s v="BESTAETIGT (6)"/>
    <n v="2858"/>
    <n v="1300.6100000000001"/>
    <x v="8"/>
    <x v="8"/>
    <n v="2.8580000000000001"/>
    <n v="1.30061"/>
    <n v="0.15042105263157896"/>
    <n v="6.8453157894736841E-2"/>
  </r>
  <r>
    <x v="12"/>
    <x v="6"/>
    <s v="Hofdünger"/>
    <x v="1"/>
    <x v="4"/>
    <s v="BESTAETIGT (6)"/>
    <n v="1835.36"/>
    <n v="1222.46"/>
    <x v="16"/>
    <x v="8"/>
    <n v="1.8353599999999999"/>
    <n v="1.2224600000000001"/>
    <n v="0.18353599999999998"/>
    <n v="0.12224600000000001"/>
  </r>
  <r>
    <x v="12"/>
    <x v="6"/>
    <s v="Hofdünger"/>
    <x v="1"/>
    <x v="5"/>
    <s v="BESTAETIGT (6)"/>
    <n v="8886.8900000000012"/>
    <n v="6094.4999999999982"/>
    <x v="60"/>
    <x v="8"/>
    <n v="8.8868900000000011"/>
    <n v="6.0944999999999983"/>
    <n v="0.29622966666666672"/>
    <n v="0.20314999999999994"/>
  </r>
  <r>
    <x v="12"/>
    <x v="6"/>
    <s v="Hofdünger"/>
    <x v="1"/>
    <x v="17"/>
    <s v="BESTAETIGT (6)"/>
    <n v="3993.5"/>
    <n v="1632.0500000000002"/>
    <x v="11"/>
    <x v="8"/>
    <n v="3.9935"/>
    <n v="1.6320500000000002"/>
    <n v="0.26623333333333332"/>
    <n v="0.10880333333333335"/>
  </r>
  <r>
    <x v="12"/>
    <x v="6"/>
    <s v="Recyclingdünger"/>
    <x v="2"/>
    <x v="16"/>
    <s v="BESTAETIGT (6)"/>
    <n v="97267.900000000009"/>
    <n v="48917.369999999995"/>
    <x v="471"/>
    <x v="8"/>
    <n v="97.267900000000012"/>
    <n v="48.917369999999998"/>
    <n v="0.47447756097560984"/>
    <n v="0.23862131707317072"/>
  </r>
  <r>
    <x v="12"/>
    <x v="6"/>
    <s v="(Leer)"/>
    <x v="4"/>
    <x v="23"/>
    <s v="BESTAETIGT (6)"/>
    <n v="13525.820000000003"/>
    <n v="10325.950000000001"/>
    <x v="68"/>
    <x v="8"/>
    <n v="13.525820000000003"/>
    <n v="10.325950000000001"/>
    <n v="0.30740500000000009"/>
    <n v="0.23468068181818183"/>
  </r>
  <r>
    <x v="12"/>
    <x v="15"/>
    <s v="Hofdünger"/>
    <x v="1"/>
    <x v="12"/>
    <s v="BESTAETIGT (6)"/>
    <n v="691.2"/>
    <n v="367.2"/>
    <x v="13"/>
    <x v="8"/>
    <n v="0.69120000000000004"/>
    <n v="0.36719999999999997"/>
    <n v="0.69120000000000004"/>
    <n v="0.36719999999999997"/>
  </r>
  <r>
    <x v="12"/>
    <x v="20"/>
    <s v="Hofdünger"/>
    <x v="0"/>
    <x v="0"/>
    <s v="BESTAETIGT (6)"/>
    <n v="282"/>
    <n v="132"/>
    <x v="10"/>
    <x v="8"/>
    <n v="0.28199999999999997"/>
    <n v="0.13200000000000001"/>
    <n v="0.14099999999999999"/>
    <n v="6.6000000000000003E-2"/>
  </r>
  <r>
    <x v="12"/>
    <x v="20"/>
    <s v="Hofdünger"/>
    <x v="0"/>
    <x v="1"/>
    <s v="BESTAETIGT (6)"/>
    <n v="252.2"/>
    <n v="109.61"/>
    <x v="13"/>
    <x v="8"/>
    <n v="0.25219999999999998"/>
    <n v="0.10961"/>
    <n v="0.25219999999999998"/>
    <n v="0.10961"/>
  </r>
  <r>
    <x v="12"/>
    <x v="20"/>
    <s v="Hofdünger"/>
    <x v="0"/>
    <x v="3"/>
    <s v="BESTAETIGT (6)"/>
    <n v="495"/>
    <n v="270"/>
    <x v="7"/>
    <x v="8"/>
    <n v="0.495"/>
    <n v="0.27"/>
    <n v="0.16500000000000001"/>
    <n v="9.0000000000000011E-2"/>
  </r>
  <r>
    <x v="12"/>
    <x v="20"/>
    <s v="Hofdünger"/>
    <x v="0"/>
    <x v="4"/>
    <s v="BESTAETIGT (6)"/>
    <n v="609"/>
    <n v="290"/>
    <x v="2"/>
    <x v="8"/>
    <n v="0.60899999999999999"/>
    <n v="0.28999999999999998"/>
    <n v="0.15225"/>
    <n v="7.2499999999999995E-2"/>
  </r>
  <r>
    <x v="12"/>
    <x v="20"/>
    <s v="Hofdünger"/>
    <x v="0"/>
    <x v="6"/>
    <s v="BESTAETIGT (6)"/>
    <n v="154"/>
    <n v="52.849999999999994"/>
    <x v="10"/>
    <x v="8"/>
    <n v="0.154"/>
    <n v="5.2849999999999994E-2"/>
    <n v="7.6999999999999999E-2"/>
    <n v="2.6424999999999997E-2"/>
  </r>
  <r>
    <x v="12"/>
    <x v="20"/>
    <s v="Recyclingdünger"/>
    <x v="2"/>
    <x v="16"/>
    <s v="BESTAETIGT (6)"/>
    <n v="94"/>
    <n v="48.4"/>
    <x v="13"/>
    <x v="8"/>
    <n v="9.4E-2"/>
    <n v="4.8399999999999999E-2"/>
    <n v="9.4E-2"/>
    <n v="4.8399999999999999E-2"/>
  </r>
  <r>
    <x v="12"/>
    <x v="21"/>
    <s v="Hofdünger"/>
    <x v="0"/>
    <x v="0"/>
    <s v="BESTAETIGT (6)"/>
    <n v="242.4"/>
    <n v="78"/>
    <x v="13"/>
    <x v="8"/>
    <n v="0.2424"/>
    <n v="7.8E-2"/>
    <n v="0.2424"/>
    <n v="7.8E-2"/>
  </r>
  <r>
    <x v="12"/>
    <x v="21"/>
    <s v="Hofdünger"/>
    <x v="0"/>
    <x v="1"/>
    <s v="BESTAETIGT (6)"/>
    <n v="152.88"/>
    <n v="65.52"/>
    <x v="13"/>
    <x v="8"/>
    <n v="0.15287999999999999"/>
    <n v="6.5519999999999995E-2"/>
    <n v="0.15287999999999999"/>
    <n v="6.5519999999999995E-2"/>
  </r>
  <r>
    <x v="12"/>
    <x v="21"/>
    <s v="Hofdünger"/>
    <x v="0"/>
    <x v="4"/>
    <s v="BESTAETIGT (6)"/>
    <n v="1148.4000000000001"/>
    <n v="487.2"/>
    <x v="13"/>
    <x v="8"/>
    <n v="1.1484000000000001"/>
    <n v="0.48719999999999997"/>
    <n v="1.1484000000000001"/>
    <n v="0.48719999999999997"/>
  </r>
  <r>
    <x v="12"/>
    <x v="8"/>
    <s v="Hofdünger"/>
    <x v="0"/>
    <x v="5"/>
    <s v="BESTAETIGT (6)"/>
    <n v="198"/>
    <n v="104"/>
    <x v="13"/>
    <x v="8"/>
    <n v="0.19800000000000001"/>
    <n v="0.104"/>
    <n v="0.19800000000000001"/>
    <n v="0.104"/>
  </r>
  <r>
    <x v="12"/>
    <x v="22"/>
    <s v="Hofdünger"/>
    <x v="1"/>
    <x v="12"/>
    <s v="BESTAETIGT (6)"/>
    <n v="520"/>
    <n v="240"/>
    <x v="13"/>
    <x v="8"/>
    <n v="0.52"/>
    <n v="0.24"/>
    <n v="0.52"/>
    <n v="0.24"/>
  </r>
  <r>
    <x v="12"/>
    <x v="9"/>
    <s v="Hofdünger"/>
    <x v="0"/>
    <x v="1"/>
    <s v="BESTAETIGT (6)"/>
    <n v="468"/>
    <n v="203.4"/>
    <x v="13"/>
    <x v="8"/>
    <n v="0.46800000000000003"/>
    <n v="0.2034"/>
    <n v="0.46800000000000003"/>
    <n v="0.2034"/>
  </r>
  <r>
    <x v="12"/>
    <x v="9"/>
    <s v="Hofdünger"/>
    <x v="0"/>
    <x v="3"/>
    <s v="BESTAETIGT (6)"/>
    <n v="2234.6999999999998"/>
    <n v="898.5"/>
    <x v="18"/>
    <x v="8"/>
    <n v="2.2346999999999997"/>
    <n v="0.89849999999999997"/>
    <n v="0.44693999999999995"/>
    <n v="0.1797"/>
  </r>
  <r>
    <x v="12"/>
    <x v="9"/>
    <s v="Hofdünger"/>
    <x v="0"/>
    <x v="4"/>
    <s v="BESTAETIGT (6)"/>
    <n v="1899.87"/>
    <n v="697.47"/>
    <x v="23"/>
    <x v="8"/>
    <n v="1.8998699999999999"/>
    <n v="0.69747000000000003"/>
    <n v="0.21109666666666665"/>
    <n v="7.7496666666666672E-2"/>
  </r>
  <r>
    <x v="12"/>
    <x v="9"/>
    <s v="Hofdünger"/>
    <x v="0"/>
    <x v="5"/>
    <s v="BESTAETIGT (6)"/>
    <n v="1150.93"/>
    <n v="664.25"/>
    <x v="2"/>
    <x v="8"/>
    <n v="1.15093"/>
    <n v="0.66425000000000001"/>
    <n v="0.2877325"/>
    <n v="0.1660625"/>
  </r>
  <r>
    <x v="12"/>
    <x v="9"/>
    <s v="Hofdünger"/>
    <x v="0"/>
    <x v="6"/>
    <s v="BESTAETIGT (6)"/>
    <n v="399"/>
    <n v="175"/>
    <x v="10"/>
    <x v="8"/>
    <n v="0.39900000000000002"/>
    <n v="0.17499999999999999"/>
    <n v="0.19950000000000001"/>
    <n v="8.7499999999999994E-2"/>
  </r>
  <r>
    <x v="12"/>
    <x v="9"/>
    <s v="Hofdünger"/>
    <x v="1"/>
    <x v="11"/>
    <s v="BESTAETIGT (6)"/>
    <n v="69.3"/>
    <n v="39.369999999999997"/>
    <x v="13"/>
    <x v="8"/>
    <n v="6.93E-2"/>
    <n v="3.9369999999999995E-2"/>
    <n v="6.93E-2"/>
    <n v="3.9369999999999995E-2"/>
  </r>
  <r>
    <x v="12"/>
    <x v="9"/>
    <s v="Hofdünger"/>
    <x v="1"/>
    <x v="12"/>
    <s v="BESTAETIGT (6)"/>
    <n v="923.40000000000009"/>
    <n v="577.79999999999995"/>
    <x v="10"/>
    <x v="8"/>
    <n v="0.92340000000000011"/>
    <n v="0.57779999999999998"/>
    <n v="0.46170000000000005"/>
    <n v="0.28889999999999999"/>
  </r>
  <r>
    <x v="12"/>
    <x v="9"/>
    <s v="Hofdünger"/>
    <x v="1"/>
    <x v="1"/>
    <s v="BESTAETIGT (6)"/>
    <n v="84.5"/>
    <n v="56.25"/>
    <x v="13"/>
    <x v="8"/>
    <n v="8.4500000000000006E-2"/>
    <n v="5.6250000000000001E-2"/>
    <n v="8.4500000000000006E-2"/>
    <n v="5.6250000000000001E-2"/>
  </r>
  <r>
    <x v="12"/>
    <x v="10"/>
    <s v="Hofdünger"/>
    <x v="0"/>
    <x v="5"/>
    <s v="BESTAETIGT (6)"/>
    <n v="2349"/>
    <n v="1206.3999999999999"/>
    <x v="2"/>
    <x v="8"/>
    <n v="2.3490000000000002"/>
    <n v="1.2063999999999999"/>
    <n v="0.58725000000000005"/>
    <n v="0.30159999999999998"/>
  </r>
  <r>
    <x v="12"/>
    <x v="23"/>
    <s v="Hofdünger"/>
    <x v="0"/>
    <x v="0"/>
    <s v="BESTAETIGT (6)"/>
    <n v="263.2"/>
    <n v="123.2"/>
    <x v="13"/>
    <x v="8"/>
    <n v="0.26319999999999999"/>
    <n v="0.1232"/>
    <n v="0.26319999999999999"/>
    <n v="0.1232"/>
  </r>
  <r>
    <x v="12"/>
    <x v="2"/>
    <s v="Hofdünger"/>
    <x v="0"/>
    <x v="6"/>
    <s v="BESTAETIGT (6)"/>
    <n v="2415.09"/>
    <n v="1110.54"/>
    <x v="20"/>
    <x v="8"/>
    <n v="2.4150900000000002"/>
    <n v="1.1105399999999999"/>
    <n v="0.40251500000000001"/>
    <n v="0.18508999999999998"/>
  </r>
  <r>
    <x v="12"/>
    <x v="2"/>
    <s v="Hofdünger"/>
    <x v="1"/>
    <x v="9"/>
    <s v="BESTAETIGT (6)"/>
    <n v="2520"/>
    <n v="2040"/>
    <x v="7"/>
    <x v="8"/>
    <n v="2.52"/>
    <n v="2.04"/>
    <n v="0.84"/>
    <n v="0.68"/>
  </r>
  <r>
    <x v="12"/>
    <x v="2"/>
    <s v="Hofdünger"/>
    <x v="1"/>
    <x v="12"/>
    <s v="BESTAETIGT (6)"/>
    <n v="1152"/>
    <n v="612"/>
    <x v="13"/>
    <x v="8"/>
    <n v="1.1519999999999999"/>
    <n v="0.61199999999999999"/>
    <n v="1.1519999999999999"/>
    <n v="0.61199999999999999"/>
  </r>
  <r>
    <x v="12"/>
    <x v="2"/>
    <s v="Hofdünger"/>
    <x v="1"/>
    <x v="1"/>
    <s v="BESTAETIGT (6)"/>
    <n v="236.6"/>
    <n v="157.5"/>
    <x v="13"/>
    <x v="8"/>
    <n v="0.2366"/>
    <n v="0.1575"/>
    <n v="0.2366"/>
    <n v="0.1575"/>
  </r>
  <r>
    <x v="12"/>
    <x v="2"/>
    <s v="Recyclingdünger"/>
    <x v="2"/>
    <x v="16"/>
    <s v="BESTAETIGT (6)"/>
    <n v="1645"/>
    <n v="847"/>
    <x v="15"/>
    <x v="8"/>
    <n v="1.645"/>
    <n v="0.84699999999999998"/>
    <n v="0.23500000000000001"/>
    <n v="0.121"/>
  </r>
  <r>
    <x v="12"/>
    <x v="11"/>
    <s v="Hofdünger"/>
    <x v="0"/>
    <x v="0"/>
    <s v="BESTAETIGT (6)"/>
    <n v="263.2"/>
    <n v="89.6"/>
    <x v="13"/>
    <x v="8"/>
    <n v="0.26319999999999999"/>
    <n v="8.9599999999999999E-2"/>
    <n v="0.26319999999999999"/>
    <n v="8.9599999999999999E-2"/>
  </r>
  <r>
    <x v="12"/>
    <x v="11"/>
    <s v="Hofdünger"/>
    <x v="0"/>
    <x v="1"/>
    <s v="BESTAETIGT (6)"/>
    <n v="7931.6399999999994"/>
    <n v="3450.7599999999993"/>
    <x v="25"/>
    <x v="8"/>
    <n v="7.9316399999999998"/>
    <n v="3.4507599999999994"/>
    <n v="0.30506307692307694"/>
    <n v="0.13272153846153845"/>
  </r>
  <r>
    <x v="12"/>
    <x v="11"/>
    <s v="Hofdünger"/>
    <x v="0"/>
    <x v="3"/>
    <s v="BESTAETIGT (6)"/>
    <n v="3621.2399999999993"/>
    <n v="1776.34"/>
    <x v="80"/>
    <x v="8"/>
    <n v="3.6212399999999993"/>
    <n v="1.7763399999999998"/>
    <n v="0.18106199999999997"/>
    <n v="8.8816999999999993E-2"/>
  </r>
  <r>
    <x v="12"/>
    <x v="11"/>
    <s v="Hofdünger"/>
    <x v="0"/>
    <x v="4"/>
    <s v="BESTAETIGT (6)"/>
    <n v="5372.9999999999991"/>
    <n v="2293.38"/>
    <x v="8"/>
    <x v="8"/>
    <n v="5.3729999999999993"/>
    <n v="2.29338"/>
    <n v="0.28278947368421048"/>
    <n v="0.12070421052631579"/>
  </r>
  <r>
    <x v="12"/>
    <x v="11"/>
    <s v="Hofdünger"/>
    <x v="0"/>
    <x v="5"/>
    <s v="BESTAETIGT (6)"/>
    <n v="1881.44"/>
    <n v="1106.52"/>
    <x v="23"/>
    <x v="8"/>
    <n v="1.88144"/>
    <n v="1.1065199999999999"/>
    <n v="0.2090488888888889"/>
    <n v="0.12294666666666666"/>
  </r>
  <r>
    <x v="12"/>
    <x v="11"/>
    <s v="Hofdünger"/>
    <x v="0"/>
    <x v="6"/>
    <s v="BESTAETIGT (6)"/>
    <n v="3470.0299999999997"/>
    <n v="1544.9999999999998"/>
    <x v="41"/>
    <x v="8"/>
    <n v="3.4700299999999999"/>
    <n v="1.5449999999999997"/>
    <n v="0.3154572727272727"/>
    <n v="0.14045454545454542"/>
  </r>
  <r>
    <x v="12"/>
    <x v="11"/>
    <s v="Hofdünger"/>
    <x v="1"/>
    <x v="0"/>
    <s v="BESTAETIGT (6)"/>
    <n v="288.20999999999998"/>
    <n v="206.23"/>
    <x v="13"/>
    <x v="8"/>
    <n v="0.28820999999999997"/>
    <n v="0.20623"/>
    <n v="0.28820999999999997"/>
    <n v="0.20623"/>
  </r>
  <r>
    <x v="12"/>
    <x v="11"/>
    <s v="Hofdünger"/>
    <x v="1"/>
    <x v="9"/>
    <s v="BESTAETIGT (6)"/>
    <n v="352.8"/>
    <n v="285.60000000000002"/>
    <x v="10"/>
    <x v="8"/>
    <n v="0.3528"/>
    <n v="0.28560000000000002"/>
    <n v="0.1764"/>
    <n v="0.14280000000000001"/>
  </r>
  <r>
    <x v="12"/>
    <x v="11"/>
    <s v="Hofdünger"/>
    <x v="1"/>
    <x v="11"/>
    <s v="BESTAETIGT (6)"/>
    <n v="369.59999999999997"/>
    <n v="209.99"/>
    <x v="7"/>
    <x v="8"/>
    <n v="0.36959999999999998"/>
    <n v="0.20999000000000001"/>
    <n v="0.12319999999999999"/>
    <n v="6.9996666666666665E-2"/>
  </r>
  <r>
    <x v="12"/>
    <x v="11"/>
    <s v="Hofdünger"/>
    <x v="1"/>
    <x v="12"/>
    <s v="BESTAETIGT (6)"/>
    <n v="162"/>
    <n v="114"/>
    <x v="13"/>
    <x v="8"/>
    <n v="0.16200000000000001"/>
    <n v="0.114"/>
    <n v="0.16200000000000001"/>
    <n v="0.114"/>
  </r>
  <r>
    <x v="12"/>
    <x v="11"/>
    <s v="Recyclingdünger"/>
    <x v="2"/>
    <x v="16"/>
    <s v="BESTAETIGT (6)"/>
    <n v="188"/>
    <n v="96.8"/>
    <x v="13"/>
    <x v="8"/>
    <n v="0.188"/>
    <n v="9.6799999999999997E-2"/>
    <n v="0.188"/>
    <n v="9.6799999999999997E-2"/>
  </r>
  <r>
    <x v="12"/>
    <x v="12"/>
    <s v="Hofdünger"/>
    <x v="0"/>
    <x v="0"/>
    <s v="BESTAETIGT (6)"/>
    <n v="2861.7"/>
    <n v="1278.9000000000001"/>
    <x v="11"/>
    <x v="8"/>
    <n v="2.8616999999999999"/>
    <n v="1.2789000000000001"/>
    <n v="0.19078000000000001"/>
    <n v="8.5260000000000016E-2"/>
  </r>
  <r>
    <x v="12"/>
    <x v="12"/>
    <s v="Hofdünger"/>
    <x v="0"/>
    <x v="1"/>
    <s v="BESTAETIGT (6)"/>
    <n v="1050.4000000000001"/>
    <n v="456.51"/>
    <x v="2"/>
    <x v="8"/>
    <n v="1.0504"/>
    <n v="0.45650999999999997"/>
    <n v="0.2626"/>
    <n v="0.11412749999999999"/>
  </r>
  <r>
    <x v="12"/>
    <x v="12"/>
    <s v="Hofdünger"/>
    <x v="0"/>
    <x v="3"/>
    <s v="BESTAETIGT (6)"/>
    <n v="4528.88"/>
    <n v="2039.16"/>
    <x v="11"/>
    <x v="8"/>
    <n v="4.52888"/>
    <n v="2.0391599999999999"/>
    <n v="0.30192533333333332"/>
    <n v="0.13594399999999998"/>
  </r>
  <r>
    <x v="12"/>
    <x v="12"/>
    <s v="Hofdünger"/>
    <x v="0"/>
    <x v="4"/>
    <s v="BESTAETIGT (6)"/>
    <n v="2792.58"/>
    <n v="1195.92"/>
    <x v="21"/>
    <x v="8"/>
    <n v="2.7925800000000001"/>
    <n v="1.1959200000000001"/>
    <n v="0.34907250000000001"/>
    <n v="0.14949000000000001"/>
  </r>
  <r>
    <x v="12"/>
    <x v="12"/>
    <s v="Hofdünger"/>
    <x v="0"/>
    <x v="5"/>
    <s v="BESTAETIGT (6)"/>
    <n v="1183.8"/>
    <n v="648.17999999999995"/>
    <x v="18"/>
    <x v="8"/>
    <n v="1.1838"/>
    <n v="0.64817999999999998"/>
    <n v="0.23676"/>
    <n v="0.129636"/>
  </r>
  <r>
    <x v="12"/>
    <x v="12"/>
    <s v="Hofdünger"/>
    <x v="0"/>
    <x v="6"/>
    <s v="BESTAETIGT (6)"/>
    <n v="3043.8599999999997"/>
    <n v="1456.1"/>
    <x v="19"/>
    <x v="8"/>
    <n v="3.0438599999999996"/>
    <n v="1.4560999999999999"/>
    <n v="0.21741857142857141"/>
    <n v="0.10400714285714285"/>
  </r>
  <r>
    <x v="12"/>
    <x v="12"/>
    <s v="Hofdünger"/>
    <x v="1"/>
    <x v="9"/>
    <s v="BESTAETIGT (6)"/>
    <n v="3883.8899999999994"/>
    <n v="2853.74"/>
    <x v="19"/>
    <x v="8"/>
    <n v="3.8838899999999996"/>
    <n v="2.8537399999999997"/>
    <n v="0.27742071428571424"/>
    <n v="0.2038385714285714"/>
  </r>
  <r>
    <x v="12"/>
    <x v="12"/>
    <s v="Hofdünger"/>
    <x v="1"/>
    <x v="10"/>
    <s v="BESTAETIGT (6)"/>
    <n v="378"/>
    <n v="420"/>
    <x v="10"/>
    <x v="8"/>
    <n v="0.378"/>
    <n v="0.42"/>
    <n v="0.189"/>
    <n v="0.21"/>
  </r>
  <r>
    <x v="12"/>
    <x v="12"/>
    <s v="Hofdünger"/>
    <x v="1"/>
    <x v="11"/>
    <s v="BESTAETIGT (6)"/>
    <n v="280"/>
    <n v="184"/>
    <x v="13"/>
    <x v="8"/>
    <n v="0.28000000000000003"/>
    <n v="0.184"/>
    <n v="0.28000000000000003"/>
    <n v="0.184"/>
  </r>
  <r>
    <x v="12"/>
    <x v="12"/>
    <s v="Hofdünger"/>
    <x v="1"/>
    <x v="12"/>
    <s v="BESTAETIGT (6)"/>
    <n v="1261.5999999999999"/>
    <n v="734.8"/>
    <x v="10"/>
    <x v="8"/>
    <n v="1.2615999999999998"/>
    <n v="0.73480000000000001"/>
    <n v="0.63079999999999992"/>
    <n v="0.3674"/>
  </r>
  <r>
    <x v="12"/>
    <x v="12"/>
    <s v="Hofdünger"/>
    <x v="1"/>
    <x v="1"/>
    <s v="BESTAETIGT (6)"/>
    <n v="557.70000000000005"/>
    <n v="371.25"/>
    <x v="10"/>
    <x v="8"/>
    <n v="0.55770000000000008"/>
    <n v="0.37125000000000002"/>
    <n v="0.27885000000000004"/>
    <n v="0.18562500000000001"/>
  </r>
  <r>
    <x v="12"/>
    <x v="12"/>
    <s v="Recyclingdünger"/>
    <x v="2"/>
    <x v="16"/>
    <s v="BESTAETIGT (6)"/>
    <n v="5570.08"/>
    <n v="2891.2599999999998"/>
    <x v="19"/>
    <x v="8"/>
    <n v="5.5700799999999999"/>
    <n v="2.8912599999999999"/>
    <n v="0.39786285714285713"/>
    <n v="0.20651857142857141"/>
  </r>
  <r>
    <x v="13"/>
    <x v="0"/>
    <s v="Recyclingdünger"/>
    <x v="2"/>
    <x v="16"/>
    <s v="BESTAETIGT (6)"/>
    <n v="110.04"/>
    <n v="84.36"/>
    <x v="13"/>
    <x v="8"/>
    <n v="0.11004000000000001"/>
    <n v="8.4360000000000004E-2"/>
    <n v="0.11004000000000001"/>
    <n v="8.4360000000000004E-2"/>
  </r>
  <r>
    <x v="13"/>
    <x v="1"/>
    <s v="Hofdünger"/>
    <x v="1"/>
    <x v="9"/>
    <s v="BESTAETIGT (6)"/>
    <n v="2625"/>
    <n v="2125"/>
    <x v="20"/>
    <x v="8"/>
    <n v="2.625"/>
    <n v="2.125"/>
    <n v="0.4375"/>
    <n v="0.35416666666666669"/>
  </r>
  <r>
    <x v="13"/>
    <x v="1"/>
    <s v="Hofdünger"/>
    <x v="1"/>
    <x v="1"/>
    <s v="BESTAETIGT (6)"/>
    <n v="507"/>
    <n v="337.5"/>
    <x v="13"/>
    <x v="8"/>
    <n v="0.50700000000000001"/>
    <n v="0.33750000000000002"/>
    <n v="0.50700000000000001"/>
    <n v="0.33750000000000002"/>
  </r>
  <r>
    <x v="13"/>
    <x v="1"/>
    <s v="Recyclingdünger"/>
    <x v="2"/>
    <x v="16"/>
    <s v="BESTAETIGT (6)"/>
    <n v="28576.33"/>
    <n v="16298.930000000006"/>
    <x v="338"/>
    <x v="8"/>
    <n v="28.576330000000002"/>
    <n v="16.298930000000006"/>
    <n v="0.28016009803921571"/>
    <n v="0.15979343137254909"/>
  </r>
  <r>
    <x v="13"/>
    <x v="16"/>
    <s v="Recyclingdünger"/>
    <x v="2"/>
    <x v="16"/>
    <s v="BESTAETIGT (6)"/>
    <n v="532.31000000000006"/>
    <n v="178.47"/>
    <x v="2"/>
    <x v="8"/>
    <n v="0.53231000000000006"/>
    <n v="0.17846999999999999"/>
    <n v="0.13307750000000002"/>
    <n v="4.4617499999999997E-2"/>
  </r>
  <r>
    <x v="13"/>
    <x v="15"/>
    <s v="Hofdünger"/>
    <x v="0"/>
    <x v="0"/>
    <s v="BESTAETIGT (6)"/>
    <n v="95713.859999999971"/>
    <n v="34737.840000000004"/>
    <x v="92"/>
    <x v="8"/>
    <n v="95.713859999999968"/>
    <n v="34.737840000000006"/>
    <n v="2.2259037209302317"/>
    <n v="0.80785674418604669"/>
  </r>
  <r>
    <x v="13"/>
    <x v="15"/>
    <s v="Hofdünger"/>
    <x v="0"/>
    <x v="1"/>
    <s v="BESTAETIGT (6)"/>
    <n v="62424.549999999988"/>
    <n v="27340.87"/>
    <x v="234"/>
    <x v="8"/>
    <n v="62.424549999999989"/>
    <n v="27.340869999999999"/>
    <n v="0.80031474358974342"/>
    <n v="0.35052397435897437"/>
  </r>
  <r>
    <x v="13"/>
    <x v="15"/>
    <s v="Hofdünger"/>
    <x v="0"/>
    <x v="2"/>
    <s v="BESTAETIGT (6)"/>
    <n v="196.2"/>
    <n v="63.900000000000006"/>
    <x v="10"/>
    <x v="8"/>
    <n v="0.19619999999999999"/>
    <n v="6.3900000000000012E-2"/>
    <n v="9.8099999999999993E-2"/>
    <n v="3.1950000000000006E-2"/>
  </r>
  <r>
    <x v="13"/>
    <x v="15"/>
    <s v="Hofdünger"/>
    <x v="0"/>
    <x v="3"/>
    <s v="BESTAETIGT (6)"/>
    <n v="2970.25"/>
    <n v="2130.9499999999998"/>
    <x v="28"/>
    <x v="8"/>
    <n v="2.9702500000000001"/>
    <n v="2.1309499999999999"/>
    <n v="0.1650138888888889"/>
    <n v="0.11838611111111111"/>
  </r>
  <r>
    <x v="13"/>
    <x v="15"/>
    <s v="Hofdünger"/>
    <x v="0"/>
    <x v="4"/>
    <s v="BESTAETIGT (6)"/>
    <n v="34796.42"/>
    <n v="17638.330000000002"/>
    <x v="120"/>
    <x v="8"/>
    <n v="34.796419999999998"/>
    <n v="17.638330000000003"/>
    <n v="0.37822195652173912"/>
    <n v="0.19172097826086959"/>
  </r>
  <r>
    <x v="13"/>
    <x v="15"/>
    <s v="Hofdünger"/>
    <x v="0"/>
    <x v="6"/>
    <s v="BESTAETIGT (6)"/>
    <n v="1980"/>
    <n v="1260"/>
    <x v="15"/>
    <x v="8"/>
    <n v="1.98"/>
    <n v="1.26"/>
    <n v="0.28285714285714286"/>
    <n v="0.18"/>
  </r>
  <r>
    <x v="13"/>
    <x v="15"/>
    <s v="Hofdünger"/>
    <x v="1"/>
    <x v="9"/>
    <s v="BESTAETIGT (6)"/>
    <n v="7606.1999999999989"/>
    <n v="6157.4000000000005"/>
    <x v="51"/>
    <x v="8"/>
    <n v="7.6061999999999985"/>
    <n v="6.1574000000000009"/>
    <n v="0.63384999999999991"/>
    <n v="0.51311666666666678"/>
  </r>
  <r>
    <x v="13"/>
    <x v="15"/>
    <s v="Hofdünger"/>
    <x v="1"/>
    <x v="11"/>
    <s v="BESTAETIGT (6)"/>
    <n v="6278.0799999999945"/>
    <n v="4028"/>
    <x v="52"/>
    <x v="8"/>
    <n v="6.2780799999999948"/>
    <n v="4.0279999999999996"/>
    <n v="0.12556159999999988"/>
    <n v="8.0559999999999993E-2"/>
  </r>
  <r>
    <x v="13"/>
    <x v="15"/>
    <s v="Hofdünger"/>
    <x v="1"/>
    <x v="12"/>
    <s v="BESTAETIGT (6)"/>
    <n v="3676.8"/>
    <n v="1953.3"/>
    <x v="21"/>
    <x v="8"/>
    <n v="3.6768000000000001"/>
    <n v="1.9533"/>
    <n v="0.45960000000000001"/>
    <n v="0.2441625"/>
  </r>
  <r>
    <x v="13"/>
    <x v="15"/>
    <s v="Hofdünger"/>
    <x v="1"/>
    <x v="1"/>
    <s v="BESTAETIGT (6)"/>
    <n v="10745.64"/>
    <n v="6060.2"/>
    <x v="3"/>
    <x v="8"/>
    <n v="10.74564"/>
    <n v="6.0602"/>
    <n v="0.33580125"/>
    <n v="0.18938125"/>
  </r>
  <r>
    <x v="13"/>
    <x v="15"/>
    <s v="Hofdünger"/>
    <x v="1"/>
    <x v="2"/>
    <s v="BESTAETIGT (6)"/>
    <n v="2479.4"/>
    <n v="788.90000000000009"/>
    <x v="41"/>
    <x v="8"/>
    <n v="2.4794"/>
    <n v="0.78890000000000005"/>
    <n v="0.22540000000000002"/>
    <n v="7.171818181818182E-2"/>
  </r>
  <r>
    <x v="13"/>
    <x v="15"/>
    <s v="Hofdünger"/>
    <x v="1"/>
    <x v="14"/>
    <s v="BESTAETIGT (6)"/>
    <n v="270.60000000000002"/>
    <n v="122.1"/>
    <x v="13"/>
    <x v="8"/>
    <n v="0.27060000000000001"/>
    <n v="0.1221"/>
    <n v="0.27060000000000001"/>
    <n v="0.1221"/>
  </r>
  <r>
    <x v="13"/>
    <x v="15"/>
    <s v="Recyclingdünger"/>
    <x v="2"/>
    <x v="16"/>
    <s v="BESTAETIGT (6)"/>
    <n v="77016.920000000013"/>
    <n v="41795.199999999997"/>
    <x v="300"/>
    <x v="8"/>
    <n v="77.016920000000013"/>
    <n v="41.795199999999994"/>
    <n v="0.57049570370370384"/>
    <n v="0.30959407407407402"/>
  </r>
  <r>
    <x v="13"/>
    <x v="15"/>
    <s v="(Leer)"/>
    <x v="4"/>
    <x v="23"/>
    <s v="BESTAETIGT (6)"/>
    <n v="6615"/>
    <n v="5355"/>
    <x v="13"/>
    <x v="8"/>
    <n v="6.6150000000000002"/>
    <n v="5.3550000000000004"/>
    <n v="6.6150000000000002"/>
    <n v="5.3550000000000004"/>
  </r>
  <r>
    <x v="13"/>
    <x v="2"/>
    <s v="Hofdünger"/>
    <x v="0"/>
    <x v="0"/>
    <s v="BESTAETIGT (6)"/>
    <n v="432.48"/>
    <n v="152.32"/>
    <x v="13"/>
    <x v="8"/>
    <n v="0.43248000000000003"/>
    <n v="0.15231999999999998"/>
    <n v="0.43248000000000003"/>
    <n v="0.15231999999999998"/>
  </r>
  <r>
    <x v="13"/>
    <x v="2"/>
    <s v="Hofdünger"/>
    <x v="0"/>
    <x v="4"/>
    <s v="BESTAETIGT (6)"/>
    <n v="300.3"/>
    <n v="147.84"/>
    <x v="13"/>
    <x v="8"/>
    <n v="0.30030000000000001"/>
    <n v="0.14784"/>
    <n v="0.30030000000000001"/>
    <n v="0.14784"/>
  </r>
  <r>
    <x v="13"/>
    <x v="2"/>
    <s v="Hofdünger"/>
    <x v="1"/>
    <x v="1"/>
    <s v="BESTAETIGT (6)"/>
    <n v="811.2"/>
    <n v="540"/>
    <x v="13"/>
    <x v="8"/>
    <n v="0.81120000000000003"/>
    <n v="0.54"/>
    <n v="0.81120000000000003"/>
    <n v="0.54"/>
  </r>
  <r>
    <x v="13"/>
    <x v="2"/>
    <s v="Recyclingdünger"/>
    <x v="2"/>
    <x v="16"/>
    <s v="BESTAETIGT (6)"/>
    <n v="3493.5"/>
    <n v="1555.5"/>
    <x v="13"/>
    <x v="8"/>
    <n v="3.4935"/>
    <n v="1.5555000000000001"/>
    <n v="3.4935"/>
    <n v="1.5555000000000001"/>
  </r>
  <r>
    <x v="14"/>
    <x v="1"/>
    <s v="Hofdünger"/>
    <x v="1"/>
    <x v="9"/>
    <s v="BESTAETIGT (6)"/>
    <n v="432.9"/>
    <n v="304.2"/>
    <x v="13"/>
    <x v="8"/>
    <n v="0.43289999999999995"/>
    <n v="0.30419999999999997"/>
    <n v="0.43289999999999995"/>
    <n v="0.30419999999999997"/>
  </r>
  <r>
    <x v="14"/>
    <x v="6"/>
    <s v="Hofdünger"/>
    <x v="1"/>
    <x v="9"/>
    <s v="BESTAETIGT (6)"/>
    <n v="660.88"/>
    <n v="449.43999999999994"/>
    <x v="10"/>
    <x v="8"/>
    <n v="0.66088000000000002"/>
    <n v="0.44943999999999995"/>
    <n v="0.33044000000000001"/>
    <n v="0.22471999999999998"/>
  </r>
  <r>
    <x v="14"/>
    <x v="6"/>
    <s v="Hofdünger"/>
    <x v="1"/>
    <x v="11"/>
    <s v="BESTAETIGT (6)"/>
    <n v="111"/>
    <n v="97.2"/>
    <x v="13"/>
    <x v="8"/>
    <n v="0.111"/>
    <n v="9.7200000000000009E-2"/>
    <n v="0.111"/>
    <n v="9.7200000000000009E-2"/>
  </r>
  <r>
    <x v="14"/>
    <x v="20"/>
    <s v="Hofdünger"/>
    <x v="0"/>
    <x v="1"/>
    <s v="BESTAETIGT (6)"/>
    <n v="1699.15"/>
    <n v="725.43"/>
    <x v="41"/>
    <x v="8"/>
    <n v="1.6991500000000002"/>
    <n v="0.72542999999999991"/>
    <n v="0.15446818181818184"/>
    <n v="6.5948181818181809E-2"/>
  </r>
  <r>
    <x v="14"/>
    <x v="20"/>
    <s v="Hofdünger"/>
    <x v="0"/>
    <x v="3"/>
    <s v="BESTAETIGT (6)"/>
    <n v="6409.15"/>
    <n v="2764.4000000000005"/>
    <x v="76"/>
    <x v="8"/>
    <n v="6.4091499999999995"/>
    <n v="2.7644000000000006"/>
    <n v="0.18850441176470586"/>
    <n v="8.13058823529412E-2"/>
  </r>
  <r>
    <x v="14"/>
    <x v="20"/>
    <s v="Hofdünger"/>
    <x v="0"/>
    <x v="4"/>
    <s v="BESTAETIGT (6)"/>
    <n v="18568.3"/>
    <n v="8284.3000000000011"/>
    <x v="69"/>
    <x v="8"/>
    <n v="18.568300000000001"/>
    <n v="8.2843000000000018"/>
    <n v="0.18568300000000001"/>
    <n v="8.2843000000000014E-2"/>
  </r>
  <r>
    <x v="14"/>
    <x v="20"/>
    <s v="Hofdünger"/>
    <x v="0"/>
    <x v="5"/>
    <s v="BESTAETIGT (6)"/>
    <n v="3441.2000000000003"/>
    <n v="1920.3999999999999"/>
    <x v="11"/>
    <x v="8"/>
    <n v="3.4412000000000003"/>
    <n v="1.9203999999999999"/>
    <n v="0.22941333333333336"/>
    <n v="0.12802666666666665"/>
  </r>
  <r>
    <x v="14"/>
    <x v="20"/>
    <s v="Hofdünger"/>
    <x v="0"/>
    <x v="6"/>
    <s v="BESTAETIGT (6)"/>
    <n v="13399.599999999999"/>
    <n v="7167.5599999999995"/>
    <x v="121"/>
    <x v="8"/>
    <n v="13.399599999999998"/>
    <n v="7.1675599999999999"/>
    <n v="0.29129565217391301"/>
    <n v="0.15581652173913044"/>
  </r>
  <r>
    <x v="14"/>
    <x v="20"/>
    <s v="Hofdünger"/>
    <x v="1"/>
    <x v="9"/>
    <s v="BESTAETIGT (6)"/>
    <n v="4688.1200000000017"/>
    <n v="3221.0900000000006"/>
    <x v="5"/>
    <x v="8"/>
    <n v="4.6881200000000014"/>
    <n v="3.2210900000000007"/>
    <n v="0.11720300000000003"/>
    <n v="8.0527250000000022E-2"/>
  </r>
  <r>
    <x v="14"/>
    <x v="20"/>
    <s v="Hofdünger"/>
    <x v="1"/>
    <x v="12"/>
    <s v="BESTAETIGT (6)"/>
    <n v="818.3"/>
    <n v="367.5"/>
    <x v="18"/>
    <x v="8"/>
    <n v="0.81829999999999992"/>
    <n v="0.36749999999999999"/>
    <n v="0.16365999999999997"/>
    <n v="7.3499999999999996E-2"/>
  </r>
  <r>
    <x v="14"/>
    <x v="20"/>
    <s v="Recyclingdünger"/>
    <x v="2"/>
    <x v="16"/>
    <s v="BESTAETIGT (6)"/>
    <n v="1231.58"/>
    <n v="591.74"/>
    <x v="47"/>
    <x v="8"/>
    <n v="1.2315799999999999"/>
    <n v="0.59174000000000004"/>
    <n v="7.6973749999999994E-2"/>
    <n v="3.6983750000000003E-2"/>
  </r>
  <r>
    <x v="14"/>
    <x v="20"/>
    <s v="(Leer)"/>
    <x v="4"/>
    <x v="23"/>
    <s v="BESTAETIGT (6)"/>
    <n v="914.62"/>
    <n v="864.21"/>
    <x v="18"/>
    <x v="8"/>
    <n v="0.91461999999999999"/>
    <n v="0.86421000000000003"/>
    <n v="0.182924"/>
    <n v="0.172842"/>
  </r>
  <r>
    <x v="14"/>
    <x v="21"/>
    <s v="Hofdünger"/>
    <x v="0"/>
    <x v="4"/>
    <s v="BESTAETIGT (6)"/>
    <n v="784.8"/>
    <n v="318"/>
    <x v="7"/>
    <x v="8"/>
    <n v="0.78479999999999994"/>
    <n v="0.318"/>
    <n v="0.2616"/>
    <n v="0.106"/>
  </r>
  <r>
    <x v="14"/>
    <x v="21"/>
    <s v="Hofdünger"/>
    <x v="0"/>
    <x v="5"/>
    <s v="BESTAETIGT (6)"/>
    <n v="147.81"/>
    <n v="75.27"/>
    <x v="13"/>
    <x v="8"/>
    <n v="0.14781"/>
    <n v="7.526999999999999E-2"/>
    <n v="0.14781"/>
    <n v="7.526999999999999E-2"/>
  </r>
  <r>
    <x v="14"/>
    <x v="21"/>
    <s v="Hofdünger"/>
    <x v="1"/>
    <x v="9"/>
    <s v="BESTAETIGT (6)"/>
    <n v="727.05"/>
    <n v="510.9"/>
    <x v="2"/>
    <x v="8"/>
    <n v="0.72704999999999997"/>
    <n v="0.51090000000000002"/>
    <n v="0.18176249999999999"/>
    <n v="0.12772500000000001"/>
  </r>
  <r>
    <x v="14"/>
    <x v="21"/>
    <s v="Hofdünger"/>
    <x v="1"/>
    <x v="12"/>
    <s v="BESTAETIGT (6)"/>
    <n v="327.32"/>
    <n v="147"/>
    <x v="10"/>
    <x v="8"/>
    <n v="0.32732"/>
    <n v="0.14699999999999999"/>
    <n v="0.16366"/>
    <n v="7.3499999999999996E-2"/>
  </r>
  <r>
    <x v="14"/>
    <x v="21"/>
    <s v="Hofdünger"/>
    <x v="1"/>
    <x v="17"/>
    <s v="BESTAETIGT (6)"/>
    <n v="61.5"/>
    <n v="27.75"/>
    <x v="13"/>
    <x v="8"/>
    <n v="6.1499999999999999E-2"/>
    <n v="2.775E-2"/>
    <n v="6.1499999999999999E-2"/>
    <n v="2.775E-2"/>
  </r>
  <r>
    <x v="14"/>
    <x v="21"/>
    <s v="Recyclingdünger"/>
    <x v="2"/>
    <x v="16"/>
    <s v="BESTAETIGT (6)"/>
    <n v="128.69999999999999"/>
    <n v="59.85"/>
    <x v="13"/>
    <x v="8"/>
    <n v="0.12869999999999998"/>
    <n v="5.985E-2"/>
    <n v="0.12869999999999998"/>
    <n v="5.985E-2"/>
  </r>
  <r>
    <x v="14"/>
    <x v="9"/>
    <s v="Hofdünger"/>
    <x v="0"/>
    <x v="1"/>
    <s v="BESTAETIGT (6)"/>
    <n v="85.12"/>
    <n v="33.28"/>
    <x v="13"/>
    <x v="8"/>
    <n v="8.5120000000000001E-2"/>
    <n v="3.3280000000000004E-2"/>
    <n v="8.5120000000000001E-2"/>
    <n v="3.3280000000000004E-2"/>
  </r>
  <r>
    <x v="14"/>
    <x v="9"/>
    <s v="Hofdünger"/>
    <x v="0"/>
    <x v="4"/>
    <s v="BESTAETIGT (6)"/>
    <n v="146.16"/>
    <n v="73.08"/>
    <x v="13"/>
    <x v="8"/>
    <n v="0.14615999999999998"/>
    <n v="7.3079999999999992E-2"/>
    <n v="0.14615999999999998"/>
    <n v="7.3079999999999992E-2"/>
  </r>
  <r>
    <x v="14"/>
    <x v="23"/>
    <s v="Hofdünger"/>
    <x v="1"/>
    <x v="9"/>
    <s v="BESTAETIGT (6)"/>
    <n v="194.29"/>
    <n v="159.6"/>
    <x v="13"/>
    <x v="8"/>
    <n v="0.19428999999999999"/>
    <n v="0.15959999999999999"/>
    <n v="0.19428999999999999"/>
    <n v="0.15959999999999999"/>
  </r>
  <r>
    <x v="14"/>
    <x v="25"/>
    <s v="Hofdünger"/>
    <x v="0"/>
    <x v="4"/>
    <s v="BESTAETIGT (6)"/>
    <n v="125.28"/>
    <n v="62.64"/>
    <x v="13"/>
    <x v="8"/>
    <n v="0.12528"/>
    <n v="6.2640000000000001E-2"/>
    <n v="0.12528"/>
    <n v="6.2640000000000001E-2"/>
  </r>
  <r>
    <x v="15"/>
    <x v="0"/>
    <s v="Hofdünger"/>
    <x v="1"/>
    <x v="12"/>
    <s v="BESTAETIGT (6)"/>
    <n v="441.6"/>
    <n v="234.6"/>
    <x v="13"/>
    <x v="8"/>
    <n v="0.44160000000000005"/>
    <n v="0.2346"/>
    <n v="0.44160000000000005"/>
    <n v="0.2346"/>
  </r>
  <r>
    <x v="15"/>
    <x v="3"/>
    <s v="Hofdünger"/>
    <x v="1"/>
    <x v="12"/>
    <s v="BESTAETIGT (6)"/>
    <n v="260"/>
    <n v="156"/>
    <x v="13"/>
    <x v="8"/>
    <n v="0.26"/>
    <n v="0.156"/>
    <n v="0.26"/>
    <n v="0.156"/>
  </r>
  <r>
    <x v="15"/>
    <x v="4"/>
    <s v="Hofdünger"/>
    <x v="0"/>
    <x v="4"/>
    <s v="BESTAETIGT (6)"/>
    <n v="4018.4"/>
    <n v="1963.2"/>
    <x v="15"/>
    <x v="8"/>
    <n v="4.0183999999999997"/>
    <n v="1.9632000000000001"/>
    <n v="0.57405714285714282"/>
    <n v="0.28045714285714285"/>
  </r>
  <r>
    <x v="15"/>
    <x v="4"/>
    <s v="Hofdünger"/>
    <x v="1"/>
    <x v="5"/>
    <s v="BESTAETIGT (6)"/>
    <n v="96.45"/>
    <n v="65.7"/>
    <x v="13"/>
    <x v="8"/>
    <n v="9.6450000000000008E-2"/>
    <n v="6.5700000000000008E-2"/>
    <n v="9.6450000000000008E-2"/>
    <n v="6.5700000000000008E-2"/>
  </r>
  <r>
    <x v="15"/>
    <x v="1"/>
    <s v="Hofdünger"/>
    <x v="0"/>
    <x v="4"/>
    <s v="BESTAETIGT (6)"/>
    <n v="599.04"/>
    <n v="235.56"/>
    <x v="10"/>
    <x v="8"/>
    <n v="0.59904000000000002"/>
    <n v="0.23555999999999999"/>
    <n v="0.29952000000000001"/>
    <n v="0.11778"/>
  </r>
  <r>
    <x v="15"/>
    <x v="1"/>
    <s v="Hofdünger"/>
    <x v="1"/>
    <x v="0"/>
    <s v="BESTAETIGT (6)"/>
    <n v="186.2"/>
    <n v="141.12"/>
    <x v="13"/>
    <x v="8"/>
    <n v="0.18619999999999998"/>
    <n v="0.14112"/>
    <n v="0.18619999999999998"/>
    <n v="0.14112"/>
  </r>
  <r>
    <x v="15"/>
    <x v="1"/>
    <s v="Hofdünger"/>
    <x v="1"/>
    <x v="12"/>
    <s v="BESTAETIGT (6)"/>
    <n v="1113.5999999999999"/>
    <n v="582.6"/>
    <x v="10"/>
    <x v="8"/>
    <n v="1.1135999999999999"/>
    <n v="0.58260000000000001"/>
    <n v="0.55679999999999996"/>
    <n v="0.2913"/>
  </r>
  <r>
    <x v="15"/>
    <x v="1"/>
    <s v="Recyclingdünger"/>
    <x v="2"/>
    <x v="16"/>
    <s v="BESTAETIGT (6)"/>
    <n v="468.72"/>
    <n v="299.88"/>
    <x v="13"/>
    <x v="8"/>
    <n v="0.46872000000000003"/>
    <n v="0.29987999999999998"/>
    <n v="0.46872000000000003"/>
    <n v="0.29987999999999998"/>
  </r>
  <r>
    <x v="15"/>
    <x v="16"/>
    <s v="Hofdünger"/>
    <x v="0"/>
    <x v="1"/>
    <s v="BESTAETIGT (6)"/>
    <n v="152.88"/>
    <n v="65.52"/>
    <x v="13"/>
    <x v="8"/>
    <n v="0.15287999999999999"/>
    <n v="6.5519999999999995E-2"/>
    <n v="0.15287999999999999"/>
    <n v="6.5519999999999995E-2"/>
  </r>
  <r>
    <x v="15"/>
    <x v="16"/>
    <s v="Hofdünger"/>
    <x v="1"/>
    <x v="0"/>
    <s v="BESTAETIGT (6)"/>
    <n v="525"/>
    <n v="450"/>
    <x v="13"/>
    <x v="8"/>
    <n v="0.52500000000000002"/>
    <n v="0.45"/>
    <n v="0.52500000000000002"/>
    <n v="0.45"/>
  </r>
  <r>
    <x v="15"/>
    <x v="16"/>
    <s v="Hofdünger"/>
    <x v="1"/>
    <x v="9"/>
    <s v="BESTAETIGT (6)"/>
    <n v="1764"/>
    <n v="1428"/>
    <x v="7"/>
    <x v="8"/>
    <n v="1.764"/>
    <n v="1.4279999999999999"/>
    <n v="0.58799999999999997"/>
    <n v="0.47599999999999998"/>
  </r>
  <r>
    <x v="15"/>
    <x v="16"/>
    <s v="Hofdünger"/>
    <x v="1"/>
    <x v="1"/>
    <s v="BESTAETIGT (6)"/>
    <n v="331.2"/>
    <n v="148.5"/>
    <x v="13"/>
    <x v="8"/>
    <n v="0.33119999999999999"/>
    <n v="0.14849999999999999"/>
    <n v="0.33119999999999999"/>
    <n v="0.14849999999999999"/>
  </r>
  <r>
    <x v="15"/>
    <x v="6"/>
    <s v="Hofdünger"/>
    <x v="0"/>
    <x v="1"/>
    <s v="BESTAETIGT (6)"/>
    <n v="142.19999999999999"/>
    <n v="58.8"/>
    <x v="10"/>
    <x v="8"/>
    <n v="0.14219999999999999"/>
    <n v="5.8799999999999998E-2"/>
    <n v="7.1099999999999997E-2"/>
    <n v="2.9399999999999999E-2"/>
  </r>
  <r>
    <x v="15"/>
    <x v="6"/>
    <s v="Hofdünger"/>
    <x v="0"/>
    <x v="3"/>
    <s v="BESTAETIGT (6)"/>
    <n v="251.72"/>
    <n v="97.44"/>
    <x v="13"/>
    <x v="8"/>
    <n v="0.25172"/>
    <n v="9.7439999999999999E-2"/>
    <n v="0.25172"/>
    <n v="9.7439999999999999E-2"/>
  </r>
  <r>
    <x v="15"/>
    <x v="6"/>
    <s v="Hofdünger"/>
    <x v="0"/>
    <x v="5"/>
    <s v="BESTAETIGT (6)"/>
    <n v="338.1"/>
    <n v="184.8"/>
    <x v="13"/>
    <x v="8"/>
    <n v="0.33810000000000001"/>
    <n v="0.18480000000000002"/>
    <n v="0.33810000000000001"/>
    <n v="0.18480000000000002"/>
  </r>
  <r>
    <x v="15"/>
    <x v="20"/>
    <s v="Hofdünger"/>
    <x v="0"/>
    <x v="0"/>
    <s v="BESTAETIGT (6)"/>
    <n v="689.74"/>
    <n v="246.46"/>
    <x v="10"/>
    <x v="8"/>
    <n v="0.68974000000000002"/>
    <n v="0.24646000000000001"/>
    <n v="0.34487000000000001"/>
    <n v="0.12323000000000001"/>
  </r>
  <r>
    <x v="15"/>
    <x v="20"/>
    <s v="Hofdünger"/>
    <x v="0"/>
    <x v="4"/>
    <s v="BESTAETIGT (6)"/>
    <n v="644.62"/>
    <n v="303.01"/>
    <x v="10"/>
    <x v="8"/>
    <n v="0.64461999999999997"/>
    <n v="0.30301"/>
    <n v="0.32230999999999999"/>
    <n v="0.151505"/>
  </r>
  <r>
    <x v="15"/>
    <x v="20"/>
    <s v="Hofdünger"/>
    <x v="1"/>
    <x v="12"/>
    <s v="BESTAETIGT (6)"/>
    <n v="386.4"/>
    <n v="200.1"/>
    <x v="13"/>
    <x v="8"/>
    <n v="0.38639999999999997"/>
    <n v="0.2001"/>
    <n v="0.38639999999999997"/>
    <n v="0.2001"/>
  </r>
  <r>
    <x v="15"/>
    <x v="21"/>
    <s v="Hofdünger"/>
    <x v="0"/>
    <x v="0"/>
    <s v="BESTAETIGT (6)"/>
    <n v="59843.369999999995"/>
    <n v="20610.899999999983"/>
    <x v="70"/>
    <x v="8"/>
    <n v="59.843369999999993"/>
    <n v="20.610899999999983"/>
    <n v="0.62336843749999993"/>
    <n v="0.21469687499999981"/>
  </r>
  <r>
    <x v="15"/>
    <x v="21"/>
    <s v="Hofdünger"/>
    <x v="0"/>
    <x v="1"/>
    <s v="BESTAETIGT (6)"/>
    <n v="30571.129999999997"/>
    <n v="12219.859999999999"/>
    <x v="68"/>
    <x v="8"/>
    <n v="30.571129999999997"/>
    <n v="12.219859999999999"/>
    <n v="0.69479840909090906"/>
    <n v="0.27772409090909089"/>
  </r>
  <r>
    <x v="15"/>
    <x v="21"/>
    <s v="Hofdünger"/>
    <x v="0"/>
    <x v="3"/>
    <s v="BESTAETIGT (6)"/>
    <n v="11214.559999999998"/>
    <n v="4880.34"/>
    <x v="152"/>
    <x v="8"/>
    <n v="11.214559999999997"/>
    <n v="4.8803400000000003"/>
    <n v="0.27352585365853649"/>
    <n v="0.11903268292682928"/>
  </r>
  <r>
    <x v="15"/>
    <x v="21"/>
    <s v="Hofdünger"/>
    <x v="0"/>
    <x v="4"/>
    <s v="BESTAETIGT (6)"/>
    <n v="33832.81"/>
    <n v="15402.019999999997"/>
    <x v="116"/>
    <x v="8"/>
    <n v="33.832809999999995"/>
    <n v="15.402019999999997"/>
    <n v="0.25248365671641787"/>
    <n v="0.11494044776119401"/>
  </r>
  <r>
    <x v="15"/>
    <x v="21"/>
    <s v="Hofdünger"/>
    <x v="0"/>
    <x v="5"/>
    <s v="BESTAETIGT (6)"/>
    <n v="7058.5800000000008"/>
    <n v="3656.1299999999997"/>
    <x v="9"/>
    <x v="8"/>
    <n v="7.058580000000001"/>
    <n v="3.6561299999999997"/>
    <n v="0.19077243243243247"/>
    <n v="9.8814324324324312E-2"/>
  </r>
  <r>
    <x v="15"/>
    <x v="21"/>
    <s v="Hofdünger"/>
    <x v="0"/>
    <x v="6"/>
    <s v="BESTAETIGT (6)"/>
    <n v="5562.4599999999982"/>
    <n v="2258.2600000000011"/>
    <x v="76"/>
    <x v="8"/>
    <n v="5.562459999999998"/>
    <n v="2.2582600000000013"/>
    <n v="0.16360176470588228"/>
    <n v="6.6419411764705921E-2"/>
  </r>
  <r>
    <x v="15"/>
    <x v="21"/>
    <s v="Hofdünger"/>
    <x v="1"/>
    <x v="0"/>
    <s v="BESTAETIGT (6)"/>
    <n v="4959.1299999999992"/>
    <n v="3433.85"/>
    <x v="20"/>
    <x v="8"/>
    <n v="4.9591299999999991"/>
    <n v="3.4338500000000001"/>
    <n v="0.82652166666666649"/>
    <n v="0.57230833333333331"/>
  </r>
  <r>
    <x v="15"/>
    <x v="21"/>
    <s v="Hofdünger"/>
    <x v="1"/>
    <x v="9"/>
    <s v="BESTAETIGT (6)"/>
    <n v="1322.1599999999999"/>
    <n v="1070.32"/>
    <x v="51"/>
    <x v="8"/>
    <n v="1.3221599999999998"/>
    <n v="1.0703199999999999"/>
    <n v="0.11017999999999999"/>
    <n v="8.9193333333333333E-2"/>
  </r>
  <r>
    <x v="15"/>
    <x v="21"/>
    <s v="Hofdünger"/>
    <x v="1"/>
    <x v="10"/>
    <s v="BESTAETIGT (6)"/>
    <n v="968.16"/>
    <n v="817.92"/>
    <x v="13"/>
    <x v="8"/>
    <n v="0.96816000000000002"/>
    <n v="0.81791999999999998"/>
    <n v="0.96816000000000002"/>
    <n v="0.81791999999999998"/>
  </r>
  <r>
    <x v="15"/>
    <x v="21"/>
    <s v="Hofdünger"/>
    <x v="1"/>
    <x v="11"/>
    <s v="BESTAETIGT (6)"/>
    <n v="105.6"/>
    <n v="60"/>
    <x v="13"/>
    <x v="8"/>
    <n v="0.1056"/>
    <n v="0.06"/>
    <n v="0.1056"/>
    <n v="0.06"/>
  </r>
  <r>
    <x v="15"/>
    <x v="21"/>
    <s v="Hofdünger"/>
    <x v="1"/>
    <x v="12"/>
    <s v="BESTAETIGT (6)"/>
    <n v="3389.4399999999996"/>
    <n v="1854.88"/>
    <x v="16"/>
    <x v="8"/>
    <n v="3.3894399999999996"/>
    <n v="1.8548800000000001"/>
    <n v="0.33894399999999997"/>
    <n v="0.18548800000000001"/>
  </r>
  <r>
    <x v="15"/>
    <x v="21"/>
    <s v="Hofdünger"/>
    <x v="1"/>
    <x v="1"/>
    <s v="BESTAETIGT (6)"/>
    <n v="6944.9"/>
    <n v="3691.24"/>
    <x v="8"/>
    <x v="8"/>
    <n v="6.9448999999999996"/>
    <n v="3.6912399999999996"/>
    <n v="0.36552105263157891"/>
    <n v="0.19427578947368418"/>
  </r>
  <r>
    <x v="15"/>
    <x v="21"/>
    <s v="Hofdünger"/>
    <x v="1"/>
    <x v="14"/>
    <s v="BESTAETIGT (6)"/>
    <n v="114.8"/>
    <n v="51.8"/>
    <x v="13"/>
    <x v="8"/>
    <n v="0.1148"/>
    <n v="5.1799999999999999E-2"/>
    <n v="0.1148"/>
    <n v="5.1799999999999999E-2"/>
  </r>
  <r>
    <x v="15"/>
    <x v="21"/>
    <s v="Hofdünger"/>
    <x v="1"/>
    <x v="5"/>
    <s v="BESTAETIGT (6)"/>
    <n v="643.15"/>
    <n v="465.90000000000009"/>
    <x v="18"/>
    <x v="8"/>
    <n v="0.64315"/>
    <n v="0.46590000000000009"/>
    <n v="0.12862999999999999"/>
    <n v="9.3180000000000013E-2"/>
  </r>
  <r>
    <x v="15"/>
    <x v="21"/>
    <s v="Recyclingdünger"/>
    <x v="2"/>
    <x v="16"/>
    <s v="BESTAETIGT (6)"/>
    <n v="3645.8700000000003"/>
    <n v="2629.4000000000005"/>
    <x v="27"/>
    <x v="8"/>
    <n v="3.6458700000000004"/>
    <n v="2.6294000000000004"/>
    <n v="0.28045153846153847"/>
    <n v="0.20226153846153849"/>
  </r>
  <r>
    <x v="15"/>
    <x v="21"/>
    <s v="(Leer)"/>
    <x v="4"/>
    <x v="23"/>
    <s v="BESTAETIGT (6)"/>
    <n v="1407.5"/>
    <n v="754.55"/>
    <x v="7"/>
    <x v="8"/>
    <n v="1.4075"/>
    <n v="0.75454999999999994"/>
    <n v="0.46916666666666668"/>
    <n v="0.25151666666666667"/>
  </r>
  <r>
    <x v="15"/>
    <x v="9"/>
    <s v="Hofdünger"/>
    <x v="1"/>
    <x v="5"/>
    <s v="BESTAETIGT (6)"/>
    <n v="154.32"/>
    <n v="105.12"/>
    <x v="13"/>
    <x v="8"/>
    <n v="0.15431999999999998"/>
    <n v="0.10512000000000001"/>
    <n v="0.15431999999999998"/>
    <n v="0.10512000000000001"/>
  </r>
  <r>
    <x v="15"/>
    <x v="9"/>
    <s v="(Leer)"/>
    <x v="4"/>
    <x v="23"/>
    <s v="BESTAETIGT (6)"/>
    <n v="243"/>
    <n v="229.5"/>
    <x v="10"/>
    <x v="8"/>
    <n v="0.24299999999999999"/>
    <n v="0.22950000000000001"/>
    <n v="0.1215"/>
    <n v="0.11475"/>
  </r>
  <r>
    <x v="15"/>
    <x v="2"/>
    <s v="Hofdünger"/>
    <x v="1"/>
    <x v="0"/>
    <s v="BESTAETIGT (6)"/>
    <n v="165.3"/>
    <n v="125.28"/>
    <x v="13"/>
    <x v="8"/>
    <n v="0.1653"/>
    <n v="0.12528"/>
    <n v="0.1653"/>
    <n v="0.12528"/>
  </r>
  <r>
    <x v="15"/>
    <x v="12"/>
    <s v="Hofdünger"/>
    <x v="0"/>
    <x v="4"/>
    <s v="BESTAETIGT (6)"/>
    <n v="378"/>
    <n v="194.4"/>
    <x v="13"/>
    <x v="8"/>
    <n v="0.378"/>
    <n v="0.19440000000000002"/>
    <n v="0.378"/>
    <n v="0.19440000000000002"/>
  </r>
  <r>
    <x v="15"/>
    <x v="12"/>
    <s v="Hofdünger"/>
    <x v="1"/>
    <x v="1"/>
    <s v="BESTAETIGT (6)"/>
    <n v="97.6"/>
    <n v="63.2"/>
    <x v="13"/>
    <x v="8"/>
    <n v="9.7599999999999992E-2"/>
    <n v="6.3200000000000006E-2"/>
    <n v="9.7599999999999992E-2"/>
    <n v="6.3200000000000006E-2"/>
  </r>
  <r>
    <x v="16"/>
    <x v="4"/>
    <s v="Hofdünger"/>
    <x v="0"/>
    <x v="5"/>
    <s v="BESTAETIGT (6)"/>
    <n v="264.60000000000002"/>
    <n v="121.77000000000001"/>
    <x v="10"/>
    <x v="8"/>
    <n v="0.2646"/>
    <n v="0.12177000000000002"/>
    <n v="0.1323"/>
    <n v="6.0885000000000009E-2"/>
  </r>
  <r>
    <x v="16"/>
    <x v="4"/>
    <s v="Hofdünger"/>
    <x v="1"/>
    <x v="11"/>
    <s v="BESTAETIGT (6)"/>
    <n v="2346.7199999999998"/>
    <n v="1722"/>
    <x v="41"/>
    <x v="8"/>
    <n v="2.3467199999999999"/>
    <n v="1.722"/>
    <n v="0.21333818181818182"/>
    <n v="0.15654545454545454"/>
  </r>
  <r>
    <x v="16"/>
    <x v="4"/>
    <s v="Hofdünger"/>
    <x v="1"/>
    <x v="12"/>
    <s v="BESTAETIGT (6)"/>
    <n v="576"/>
    <n v="306"/>
    <x v="7"/>
    <x v="8"/>
    <n v="0.57599999999999996"/>
    <n v="0.30599999999999999"/>
    <n v="0.19199999999999998"/>
    <n v="0.10199999999999999"/>
  </r>
  <r>
    <x v="16"/>
    <x v="4"/>
    <s v="Hofdünger"/>
    <x v="1"/>
    <x v="17"/>
    <s v="BESTAETIGT (6)"/>
    <n v="287"/>
    <n v="129.5"/>
    <x v="13"/>
    <x v="8"/>
    <n v="0.28699999999999998"/>
    <n v="0.1295"/>
    <n v="0.28699999999999998"/>
    <n v="0.1295"/>
  </r>
  <r>
    <x v="16"/>
    <x v="4"/>
    <s v="Recyclingdünger"/>
    <x v="2"/>
    <x v="16"/>
    <s v="BESTAETIGT (6)"/>
    <n v="325.27999999999997"/>
    <n v="181.64"/>
    <x v="13"/>
    <x v="8"/>
    <n v="0.32527999999999996"/>
    <n v="0.18164"/>
    <n v="0.32527999999999996"/>
    <n v="0.18164"/>
  </r>
  <r>
    <x v="16"/>
    <x v="13"/>
    <s v="Hofdünger"/>
    <x v="0"/>
    <x v="4"/>
    <s v="BESTAETIGT (6)"/>
    <n v="335.78"/>
    <n v="150.39999999999998"/>
    <x v="2"/>
    <x v="8"/>
    <n v="0.33577999999999997"/>
    <n v="0.15039999999999998"/>
    <n v="8.3944999999999992E-2"/>
    <n v="3.7599999999999995E-2"/>
  </r>
  <r>
    <x v="16"/>
    <x v="13"/>
    <s v="Hofdünger"/>
    <x v="0"/>
    <x v="5"/>
    <s v="BESTAETIGT (6)"/>
    <n v="1117.7"/>
    <n v="550.65"/>
    <x v="15"/>
    <x v="8"/>
    <n v="1.1177000000000001"/>
    <n v="0.55064999999999997"/>
    <n v="0.1596714285714286"/>
    <n v="7.8664285714285714E-2"/>
  </r>
  <r>
    <x v="16"/>
    <x v="13"/>
    <s v="Hofdünger"/>
    <x v="1"/>
    <x v="8"/>
    <s v="BESTAETIGT (6)"/>
    <n v="211.60000000000002"/>
    <n v="101.19999999999999"/>
    <x v="7"/>
    <x v="8"/>
    <n v="0.21160000000000001"/>
    <n v="0.10119999999999998"/>
    <n v="7.0533333333333337E-2"/>
    <n v="3.373333333333333E-2"/>
  </r>
  <r>
    <x v="16"/>
    <x v="13"/>
    <s v="Hofdünger"/>
    <x v="1"/>
    <x v="1"/>
    <s v="BESTAETIGT (6)"/>
    <n v="110.4"/>
    <n v="49.5"/>
    <x v="13"/>
    <x v="8"/>
    <n v="0.11040000000000001"/>
    <n v="4.9500000000000002E-2"/>
    <n v="0.11040000000000001"/>
    <n v="4.9500000000000002E-2"/>
  </r>
  <r>
    <x v="16"/>
    <x v="13"/>
    <s v="Recyclingdünger"/>
    <x v="2"/>
    <x v="16"/>
    <s v="BESTAETIGT (6)"/>
    <n v="416.25"/>
    <n v="105"/>
    <x v="7"/>
    <x v="8"/>
    <n v="0.41625000000000001"/>
    <n v="0.105"/>
    <n v="0.13875000000000001"/>
    <n v="3.4999999999999996E-2"/>
  </r>
  <r>
    <x v="16"/>
    <x v="7"/>
    <s v="Hofdünger"/>
    <x v="0"/>
    <x v="0"/>
    <s v="BESTAETIGT (6)"/>
    <n v="558.67000000000007"/>
    <n v="211.67000000000002"/>
    <x v="2"/>
    <x v="8"/>
    <n v="0.55867000000000011"/>
    <n v="0.21167000000000002"/>
    <n v="0.13966750000000003"/>
    <n v="5.2917500000000006E-2"/>
  </r>
  <r>
    <x v="16"/>
    <x v="7"/>
    <s v="Hofdünger"/>
    <x v="0"/>
    <x v="1"/>
    <s v="BESTAETIGT (6)"/>
    <n v="3272"/>
    <n v="1378.1000000000001"/>
    <x v="51"/>
    <x v="8"/>
    <n v="3.2719999999999998"/>
    <n v="1.3781000000000001"/>
    <n v="0.27266666666666667"/>
    <n v="0.11484166666666668"/>
  </r>
  <r>
    <x v="16"/>
    <x v="7"/>
    <s v="Hofdünger"/>
    <x v="0"/>
    <x v="3"/>
    <s v="BESTAETIGT (6)"/>
    <n v="3079.9"/>
    <n v="1352.45"/>
    <x v="49"/>
    <x v="8"/>
    <n v="3.0799000000000003"/>
    <n v="1.3524500000000002"/>
    <n v="0.18117058823529414"/>
    <n v="7.9555882352941185E-2"/>
  </r>
  <r>
    <x v="16"/>
    <x v="7"/>
    <s v="Hofdünger"/>
    <x v="0"/>
    <x v="4"/>
    <s v="BESTAETIGT (6)"/>
    <n v="10034.93"/>
    <n v="4488.41"/>
    <x v="140"/>
    <x v="8"/>
    <n v="10.034930000000001"/>
    <n v="4.48841"/>
    <n v="0.17605140350877194"/>
    <n v="7.8744035087719294E-2"/>
  </r>
  <r>
    <x v="16"/>
    <x v="7"/>
    <s v="Hofdünger"/>
    <x v="0"/>
    <x v="5"/>
    <s v="BESTAETIGT (6)"/>
    <n v="2697.2"/>
    <n v="1332.29"/>
    <x v="31"/>
    <x v="8"/>
    <n v="2.6971999999999996"/>
    <n v="1.33229"/>
    <n v="9.6328571428571416E-2"/>
    <n v="4.7581785714285715E-2"/>
  </r>
  <r>
    <x v="16"/>
    <x v="7"/>
    <s v="Hofdünger"/>
    <x v="0"/>
    <x v="6"/>
    <s v="BESTAETIGT (6)"/>
    <n v="2966.9"/>
    <n v="1394.95"/>
    <x v="47"/>
    <x v="8"/>
    <n v="2.9668999999999999"/>
    <n v="1.3949500000000001"/>
    <n v="0.18543124999999999"/>
    <n v="8.7184375000000008E-2"/>
  </r>
  <r>
    <x v="16"/>
    <x v="7"/>
    <s v="Hofdünger"/>
    <x v="1"/>
    <x v="11"/>
    <s v="BESTAETIGT (6)"/>
    <n v="2200"/>
    <n v="1250"/>
    <x v="13"/>
    <x v="8"/>
    <n v="2.2000000000000002"/>
    <n v="1.25"/>
    <n v="2.2000000000000002"/>
    <n v="1.25"/>
  </r>
  <r>
    <x v="16"/>
    <x v="7"/>
    <s v="Hofdünger"/>
    <x v="1"/>
    <x v="12"/>
    <s v="BESTAETIGT (6)"/>
    <n v="2947.3999999999996"/>
    <n v="1212"/>
    <x v="21"/>
    <x v="8"/>
    <n v="2.9473999999999996"/>
    <n v="1.212"/>
    <n v="0.36842499999999995"/>
    <n v="0.1515"/>
  </r>
  <r>
    <x v="16"/>
    <x v="7"/>
    <s v="Hofdünger"/>
    <x v="1"/>
    <x v="1"/>
    <s v="BESTAETIGT (6)"/>
    <n v="184"/>
    <n v="82.5"/>
    <x v="10"/>
    <x v="8"/>
    <n v="0.184"/>
    <n v="8.2500000000000004E-2"/>
    <n v="9.1999999999999998E-2"/>
    <n v="4.1250000000000002E-2"/>
  </r>
  <r>
    <x v="16"/>
    <x v="7"/>
    <s v="Hofdünger"/>
    <x v="1"/>
    <x v="17"/>
    <s v="BESTAETIGT (6)"/>
    <n v="246"/>
    <n v="111"/>
    <x v="13"/>
    <x v="8"/>
    <n v="0.246"/>
    <n v="0.111"/>
    <n v="0.246"/>
    <n v="0.111"/>
  </r>
  <r>
    <x v="16"/>
    <x v="7"/>
    <s v="Recyclingdünger"/>
    <x v="2"/>
    <x v="16"/>
    <s v="BESTAETIGT (6)"/>
    <n v="1488.9499999999998"/>
    <n v="380.09999999999997"/>
    <x v="41"/>
    <x v="8"/>
    <n v="1.4889499999999998"/>
    <n v="0.38009999999999999"/>
    <n v="0.1353590909090909"/>
    <n v="3.4554545454545456E-2"/>
  </r>
  <r>
    <x v="16"/>
    <x v="5"/>
    <s v="Hofdünger"/>
    <x v="1"/>
    <x v="11"/>
    <s v="BESTAETIGT (6)"/>
    <n v="2029.2000000000003"/>
    <n v="1470"/>
    <x v="21"/>
    <x v="8"/>
    <n v="2.0292000000000003"/>
    <n v="1.47"/>
    <n v="0.25365000000000004"/>
    <n v="0.18375"/>
  </r>
  <r>
    <x v="16"/>
    <x v="14"/>
    <s v="Hofdünger"/>
    <x v="0"/>
    <x v="1"/>
    <s v="BESTAETIGT (6)"/>
    <n v="550.41999999999996"/>
    <n v="254.55"/>
    <x v="7"/>
    <x v="8"/>
    <n v="0.55041999999999991"/>
    <n v="0.25455"/>
    <n v="0.18347333333333329"/>
    <n v="8.4849999999999995E-2"/>
  </r>
  <r>
    <x v="16"/>
    <x v="14"/>
    <s v="Hofdünger"/>
    <x v="0"/>
    <x v="3"/>
    <s v="BESTAETIGT (6)"/>
    <n v="1208.32"/>
    <n v="537.6"/>
    <x v="7"/>
    <x v="8"/>
    <n v="1.2083199999999998"/>
    <n v="0.53760000000000008"/>
    <n v="0.40277333333333326"/>
    <n v="0.17920000000000003"/>
  </r>
  <r>
    <x v="16"/>
    <x v="14"/>
    <s v="Hofdünger"/>
    <x v="0"/>
    <x v="4"/>
    <s v="BESTAETIGT (6)"/>
    <n v="4869.2699999999995"/>
    <n v="2182.6"/>
    <x v="11"/>
    <x v="8"/>
    <n v="4.8692699999999993"/>
    <n v="2.1825999999999999"/>
    <n v="0.32461799999999996"/>
    <n v="0.14550666666666665"/>
  </r>
  <r>
    <x v="16"/>
    <x v="14"/>
    <s v="Hofdünger"/>
    <x v="0"/>
    <x v="5"/>
    <s v="BESTAETIGT (6)"/>
    <n v="3257.2799999999997"/>
    <n v="1562.49"/>
    <x v="27"/>
    <x v="8"/>
    <n v="3.2572799999999997"/>
    <n v="1.5624899999999999"/>
    <n v="0.25056"/>
    <n v="0.12019153846153846"/>
  </r>
  <r>
    <x v="16"/>
    <x v="14"/>
    <s v="Hofdünger"/>
    <x v="0"/>
    <x v="6"/>
    <s v="BESTAETIGT (6)"/>
    <n v="2084.2199999999998"/>
    <n v="1104.6599999999999"/>
    <x v="16"/>
    <x v="8"/>
    <n v="2.0842199999999997"/>
    <n v="1.1046599999999998"/>
    <n v="0.20842199999999997"/>
    <n v="0.11046599999999998"/>
  </r>
  <r>
    <x v="16"/>
    <x v="14"/>
    <s v="Hofdünger"/>
    <x v="1"/>
    <x v="0"/>
    <s v="BESTAETIGT (6)"/>
    <n v="784"/>
    <n v="512"/>
    <x v="10"/>
    <x v="8"/>
    <n v="0.78400000000000003"/>
    <n v="0.51200000000000001"/>
    <n v="0.39200000000000002"/>
    <n v="0.25600000000000001"/>
  </r>
  <r>
    <x v="16"/>
    <x v="14"/>
    <s v="Hofdünger"/>
    <x v="1"/>
    <x v="9"/>
    <s v="BESTAETIGT (6)"/>
    <n v="336"/>
    <n v="272"/>
    <x v="13"/>
    <x v="8"/>
    <n v="0.33600000000000002"/>
    <n v="0.27200000000000002"/>
    <n v="0.33600000000000002"/>
    <n v="0.27200000000000002"/>
  </r>
  <r>
    <x v="16"/>
    <x v="14"/>
    <s v="Recyclingdünger"/>
    <x v="2"/>
    <x v="16"/>
    <s v="BESTAETIGT (6)"/>
    <n v="31773.42"/>
    <n v="16192.740000000003"/>
    <x v="197"/>
    <x v="8"/>
    <n v="31.773419999999998"/>
    <n v="16.192740000000004"/>
    <n v="0.42937054054054052"/>
    <n v="0.21882081081081087"/>
  </r>
  <r>
    <x v="16"/>
    <x v="19"/>
    <s v="Hofdünger"/>
    <x v="0"/>
    <x v="3"/>
    <s v="BESTAETIGT (6)"/>
    <n v="804.52"/>
    <n v="323.66000000000003"/>
    <x v="7"/>
    <x v="8"/>
    <n v="0.80452000000000001"/>
    <n v="0.32366"/>
    <n v="0.26817333333333332"/>
    <n v="0.10788666666666667"/>
  </r>
  <r>
    <x v="16"/>
    <x v="19"/>
    <s v="Hofdünger"/>
    <x v="0"/>
    <x v="4"/>
    <s v="BESTAETIGT (6)"/>
    <n v="835.2"/>
    <n v="481.06"/>
    <x v="2"/>
    <x v="8"/>
    <n v="0.83520000000000005"/>
    <n v="0.48105999999999999"/>
    <n v="0.20880000000000001"/>
    <n v="0.120265"/>
  </r>
  <r>
    <x v="16"/>
    <x v="19"/>
    <s v="Hofdünger"/>
    <x v="0"/>
    <x v="6"/>
    <s v="BESTAETIGT (6)"/>
    <n v="7230.2999999999993"/>
    <n v="3087.8999999999992"/>
    <x v="39"/>
    <x v="8"/>
    <n v="7.2302999999999988"/>
    <n v="3.087899999999999"/>
    <n v="0.26778888888888885"/>
    <n v="0.11436666666666663"/>
  </r>
  <r>
    <x v="16"/>
    <x v="19"/>
    <s v="Recyclingdünger"/>
    <x v="2"/>
    <x v="16"/>
    <s v="BESTAETIGT (6)"/>
    <n v="27.4"/>
    <n v="10.1"/>
    <x v="13"/>
    <x v="8"/>
    <n v="2.7399999999999997E-2"/>
    <n v="1.01E-2"/>
    <n v="2.7399999999999997E-2"/>
    <n v="1.01E-2"/>
  </r>
  <r>
    <x v="16"/>
    <x v="17"/>
    <s v="Hofdünger"/>
    <x v="0"/>
    <x v="1"/>
    <s v="BESTAETIGT (6)"/>
    <n v="2427.9500000000003"/>
    <n v="1065.75"/>
    <x v="27"/>
    <x v="8"/>
    <n v="2.4279500000000001"/>
    <n v="1.06575"/>
    <n v="0.18676538461538461"/>
    <n v="8.1980769230769232E-2"/>
  </r>
  <r>
    <x v="16"/>
    <x v="17"/>
    <s v="Hofdünger"/>
    <x v="0"/>
    <x v="3"/>
    <s v="BESTAETIGT (6)"/>
    <n v="198"/>
    <n v="78"/>
    <x v="13"/>
    <x v="8"/>
    <n v="0.19800000000000001"/>
    <n v="7.8E-2"/>
    <n v="0.19800000000000001"/>
    <n v="7.8E-2"/>
  </r>
  <r>
    <x v="16"/>
    <x v="17"/>
    <s v="Hofdünger"/>
    <x v="0"/>
    <x v="4"/>
    <s v="BESTAETIGT (6)"/>
    <n v="909.6"/>
    <n v="360"/>
    <x v="13"/>
    <x v="8"/>
    <n v="0.90960000000000008"/>
    <n v="0.36"/>
    <n v="0.90960000000000008"/>
    <n v="0.36"/>
  </r>
  <r>
    <x v="16"/>
    <x v="17"/>
    <s v="Hofdünger"/>
    <x v="0"/>
    <x v="5"/>
    <s v="BESTAETIGT (6)"/>
    <n v="2222.5500000000002"/>
    <n v="1010.25"/>
    <x v="18"/>
    <x v="8"/>
    <n v="2.22255"/>
    <n v="1.0102500000000001"/>
    <n v="0.44451000000000002"/>
    <n v="0.20205000000000001"/>
  </r>
  <r>
    <x v="16"/>
    <x v="17"/>
    <s v="Hofdünger"/>
    <x v="0"/>
    <x v="6"/>
    <s v="BESTAETIGT (6)"/>
    <n v="696.97"/>
    <n v="324.02"/>
    <x v="7"/>
    <x v="8"/>
    <n v="0.69696999999999998"/>
    <n v="0.32401999999999997"/>
    <n v="0.23232333333333333"/>
    <n v="0.10800666666666665"/>
  </r>
  <r>
    <x v="16"/>
    <x v="17"/>
    <s v="Hofdünger"/>
    <x v="1"/>
    <x v="1"/>
    <s v="BESTAETIGT (6)"/>
    <n v="253.5"/>
    <n v="168.75"/>
    <x v="13"/>
    <x v="8"/>
    <n v="0.2535"/>
    <n v="0.16875000000000001"/>
    <n v="0.2535"/>
    <n v="0.16875000000000001"/>
  </r>
  <r>
    <x v="16"/>
    <x v="17"/>
    <s v="Recyclingdünger"/>
    <x v="2"/>
    <x v="16"/>
    <s v="BESTAETIGT (6)"/>
    <n v="1493.72"/>
    <n v="834.11"/>
    <x v="21"/>
    <x v="8"/>
    <n v="1.4937199999999999"/>
    <n v="0.83411000000000002"/>
    <n v="0.18671499999999999"/>
    <n v="0.10426375"/>
  </r>
  <r>
    <x v="16"/>
    <x v="8"/>
    <s v="Hofdünger"/>
    <x v="0"/>
    <x v="0"/>
    <s v="BESTAETIGT (6)"/>
    <n v="50133.31"/>
    <n v="19092.589999999993"/>
    <x v="380"/>
    <x v="8"/>
    <n v="50.133309999999994"/>
    <n v="19.092589999999994"/>
    <n v="0.37694218045112776"/>
    <n v="0.14355330827067664"/>
  </r>
  <r>
    <x v="16"/>
    <x v="8"/>
    <s v="Hofdünger"/>
    <x v="0"/>
    <x v="1"/>
    <s v="BESTAETIGT (6)"/>
    <n v="105427.72000000002"/>
    <n v="46106.619999999988"/>
    <x v="472"/>
    <x v="8"/>
    <n v="105.42772000000002"/>
    <n v="46.106619999999985"/>
    <n v="0.25465632850241549"/>
    <n v="0.11136864734299513"/>
  </r>
  <r>
    <x v="16"/>
    <x v="8"/>
    <s v="Hofdünger"/>
    <x v="0"/>
    <x v="2"/>
    <s v="BESTAETIGT (6)"/>
    <n v="9147.380000000001"/>
    <n v="3626.13"/>
    <x v="49"/>
    <x v="8"/>
    <n v="9.1473800000000018"/>
    <n v="3.6261300000000003"/>
    <n v="0.5380811764705884"/>
    <n v="0.21330176470588236"/>
  </r>
  <r>
    <x v="16"/>
    <x v="8"/>
    <s v="Hofdünger"/>
    <x v="0"/>
    <x v="3"/>
    <s v="BESTAETIGT (6)"/>
    <n v="38777.410000000011"/>
    <n v="16921.809999999998"/>
    <x v="225"/>
    <x v="8"/>
    <n v="38.77741000000001"/>
    <n v="16.921809999999997"/>
    <n v="0.22285867816091959"/>
    <n v="9.7251781609195384E-2"/>
  </r>
  <r>
    <x v="16"/>
    <x v="8"/>
    <s v="Hofdünger"/>
    <x v="0"/>
    <x v="4"/>
    <s v="BESTAETIGT (6)"/>
    <n v="411570.64999999985"/>
    <n v="180549.63000000006"/>
    <x v="473"/>
    <x v="8"/>
    <n v="411.57064999999983"/>
    <n v="180.54963000000006"/>
    <n v="0.23491475456620994"/>
    <n v="0.10305344178082196"/>
  </r>
  <r>
    <x v="16"/>
    <x v="8"/>
    <s v="Hofdünger"/>
    <x v="0"/>
    <x v="5"/>
    <s v="BESTAETIGT (6)"/>
    <n v="77462.670000000027"/>
    <n v="40058.48000000001"/>
    <x v="474"/>
    <x v="8"/>
    <n v="77.462670000000031"/>
    <n v="40.05848000000001"/>
    <n v="0.22195607449856741"/>
    <n v="0.11478074498567338"/>
  </r>
  <r>
    <x v="16"/>
    <x v="8"/>
    <s v="Hofdünger"/>
    <x v="0"/>
    <x v="6"/>
    <s v="BESTAETIGT (6)"/>
    <n v="132040.21000000005"/>
    <n v="64966.02000000007"/>
    <x v="475"/>
    <x v="8"/>
    <n v="132.04021000000006"/>
    <n v="64.966020000000071"/>
    <n v="0.1953257544378699"/>
    <n v="9.6103579881656909E-2"/>
  </r>
  <r>
    <x v="16"/>
    <x v="8"/>
    <s v="Hofdünger"/>
    <x v="1"/>
    <x v="0"/>
    <s v="BESTAETIGT (6)"/>
    <n v="596.24"/>
    <n v="436.9"/>
    <x v="20"/>
    <x v="8"/>
    <n v="0.59623999999999999"/>
    <n v="0.43689999999999996"/>
    <n v="9.9373333333333327E-2"/>
    <n v="7.2816666666666655E-2"/>
  </r>
  <r>
    <x v="16"/>
    <x v="8"/>
    <s v="Hofdünger"/>
    <x v="1"/>
    <x v="8"/>
    <s v="BESTAETIGT (6)"/>
    <n v="1543.8"/>
    <n v="769.74"/>
    <x v="41"/>
    <x v="8"/>
    <n v="1.5438000000000001"/>
    <n v="0.76973999999999998"/>
    <n v="0.14034545454545455"/>
    <n v="6.9976363636363628E-2"/>
  </r>
  <r>
    <x v="16"/>
    <x v="8"/>
    <s v="Hofdünger"/>
    <x v="1"/>
    <x v="9"/>
    <s v="BESTAETIGT (6)"/>
    <n v="7021.2600000000011"/>
    <n v="5196.3200000000015"/>
    <x v="28"/>
    <x v="8"/>
    <n v="7.0212600000000007"/>
    <n v="5.1963200000000018"/>
    <n v="0.39007000000000003"/>
    <n v="0.28868444444444452"/>
  </r>
  <r>
    <x v="16"/>
    <x v="8"/>
    <s v="Hofdünger"/>
    <x v="1"/>
    <x v="10"/>
    <s v="BESTAETIGT (6)"/>
    <n v="1012.1000000000001"/>
    <n v="1003.7999999999998"/>
    <x v="15"/>
    <x v="8"/>
    <n v="1.0121000000000002"/>
    <n v="1.0037999999999998"/>
    <n v="0.14458571428571432"/>
    <n v="0.14339999999999997"/>
  </r>
  <r>
    <x v="16"/>
    <x v="8"/>
    <s v="Hofdünger"/>
    <x v="1"/>
    <x v="11"/>
    <s v="BESTAETIGT (6)"/>
    <n v="6782.3700000000081"/>
    <n v="4398.5"/>
    <x v="97"/>
    <x v="8"/>
    <n v="6.7823700000000082"/>
    <n v="4.3985000000000003"/>
    <n v="4.4620855263157948E-2"/>
    <n v="2.8937500000000001E-2"/>
  </r>
  <r>
    <x v="16"/>
    <x v="8"/>
    <s v="Hofdünger"/>
    <x v="1"/>
    <x v="12"/>
    <s v="BESTAETIGT (6)"/>
    <n v="8106.5100000000011"/>
    <n v="3990.4000000000005"/>
    <x v="45"/>
    <x v="8"/>
    <n v="8.1065100000000019"/>
    <n v="3.9904000000000006"/>
    <n v="0.23161457142857148"/>
    <n v="0.11401142857142858"/>
  </r>
  <r>
    <x v="16"/>
    <x v="8"/>
    <s v="Hofdünger"/>
    <x v="1"/>
    <x v="1"/>
    <s v="BESTAETIGT (6)"/>
    <n v="5699.4799999999987"/>
    <n v="3341.4"/>
    <x v="68"/>
    <x v="8"/>
    <n v="5.6994799999999985"/>
    <n v="3.3414000000000001"/>
    <n v="0.12953363636363632"/>
    <n v="7.5940909090909101E-2"/>
  </r>
  <r>
    <x v="16"/>
    <x v="8"/>
    <s v="Hofdünger"/>
    <x v="1"/>
    <x v="2"/>
    <s v="BESTAETIGT (6)"/>
    <n v="252.56"/>
    <n v="80.360000000000014"/>
    <x v="2"/>
    <x v="8"/>
    <n v="0.25256000000000001"/>
    <n v="8.0360000000000015E-2"/>
    <n v="6.3140000000000002E-2"/>
    <n v="2.0090000000000004E-2"/>
  </r>
  <r>
    <x v="16"/>
    <x v="8"/>
    <s v="Hofdünger"/>
    <x v="1"/>
    <x v="14"/>
    <s v="BESTAETIGT (6)"/>
    <n v="411.01"/>
    <n v="185.45"/>
    <x v="21"/>
    <x v="8"/>
    <n v="0.41100999999999999"/>
    <n v="0.18544999999999998"/>
    <n v="5.1376249999999998E-2"/>
    <n v="2.3181249999999997E-2"/>
  </r>
  <r>
    <x v="16"/>
    <x v="8"/>
    <s v="Hofdünger"/>
    <x v="1"/>
    <x v="5"/>
    <s v="BESTAETIGT (6)"/>
    <n v="462.7"/>
    <n v="323.39999999999998"/>
    <x v="13"/>
    <x v="8"/>
    <n v="0.4627"/>
    <n v="0.32339999999999997"/>
    <n v="0.4627"/>
    <n v="0.32339999999999997"/>
  </r>
  <r>
    <x v="16"/>
    <x v="8"/>
    <s v="Hofdünger"/>
    <x v="1"/>
    <x v="15"/>
    <s v="BESTAETIGT (6)"/>
    <n v="350"/>
    <n v="287.5"/>
    <x v="13"/>
    <x v="8"/>
    <n v="0.35"/>
    <n v="0.28749999999999998"/>
    <n v="0.35"/>
    <n v="0.28749999999999998"/>
  </r>
  <r>
    <x v="16"/>
    <x v="8"/>
    <s v="Hofdünger"/>
    <x v="1"/>
    <x v="17"/>
    <s v="BESTAETIGT (6)"/>
    <n v="748.25"/>
    <n v="337.62"/>
    <x v="18"/>
    <x v="8"/>
    <n v="0.74824999999999997"/>
    <n v="0.33762000000000003"/>
    <n v="0.14965000000000001"/>
    <n v="6.7524000000000001E-2"/>
  </r>
  <r>
    <x v="16"/>
    <x v="8"/>
    <s v="Recyclingdünger"/>
    <x v="2"/>
    <x v="16"/>
    <s v="BESTAETIGT (6)"/>
    <n v="137081.40999999992"/>
    <n v="53923.339999999946"/>
    <x v="476"/>
    <x v="8"/>
    <n v="137.08140999999992"/>
    <n v="53.923339999999946"/>
    <n v="0.28440126556016582"/>
    <n v="0.11187414937759325"/>
  </r>
  <r>
    <x v="16"/>
    <x v="8"/>
    <s v="(Leer)"/>
    <x v="4"/>
    <x v="23"/>
    <s v="BESTAETIGT (6)"/>
    <n v="1454.6399999999999"/>
    <n v="838.81999999999994"/>
    <x v="7"/>
    <x v="8"/>
    <n v="1.4546399999999999"/>
    <n v="0.8388199999999999"/>
    <n v="0.48487999999999998"/>
    <n v="0.27960666666666661"/>
  </r>
  <r>
    <x v="16"/>
    <x v="22"/>
    <s v="Hofdünger"/>
    <x v="0"/>
    <x v="1"/>
    <s v="BESTAETIGT (6)"/>
    <n v="572"/>
    <n v="248.6"/>
    <x v="13"/>
    <x v="8"/>
    <n v="0.57199999999999995"/>
    <n v="0.24859999999999999"/>
    <n v="0.57199999999999995"/>
    <n v="0.24859999999999999"/>
  </r>
  <r>
    <x v="16"/>
    <x v="22"/>
    <s v="Hofdünger"/>
    <x v="0"/>
    <x v="4"/>
    <s v="BESTAETIGT (6)"/>
    <n v="787.3"/>
    <n v="410.96999999999997"/>
    <x v="10"/>
    <x v="8"/>
    <n v="0.7873"/>
    <n v="0.41096999999999995"/>
    <n v="0.39365"/>
    <n v="0.20548499999999997"/>
  </r>
  <r>
    <x v="16"/>
    <x v="22"/>
    <s v="Hofdünger"/>
    <x v="1"/>
    <x v="8"/>
    <s v="BESTAETIGT (6)"/>
    <n v="690"/>
    <n v="345"/>
    <x v="13"/>
    <x v="8"/>
    <n v="0.69"/>
    <n v="0.34499999999999997"/>
    <n v="0.69"/>
    <n v="0.34499999999999997"/>
  </r>
  <r>
    <x v="16"/>
    <x v="22"/>
    <s v="Hofdünger"/>
    <x v="1"/>
    <x v="11"/>
    <s v="BESTAETIGT (6)"/>
    <n v="612"/>
    <n v="450"/>
    <x v="7"/>
    <x v="8"/>
    <n v="0.61199999999999999"/>
    <n v="0.45"/>
    <n v="0.20399999999999999"/>
    <n v="0.15"/>
  </r>
  <r>
    <x v="16"/>
    <x v="22"/>
    <s v="Recyclingdünger"/>
    <x v="2"/>
    <x v="16"/>
    <s v="BESTAETIGT (6)"/>
    <n v="32776.960000000036"/>
    <n v="18221.280000000017"/>
    <x v="326"/>
    <x v="8"/>
    <n v="32.776960000000038"/>
    <n v="18.221280000000018"/>
    <n v="0.28256000000000031"/>
    <n v="0.15708000000000016"/>
  </r>
  <r>
    <x v="16"/>
    <x v="9"/>
    <s v="Hofdünger"/>
    <x v="0"/>
    <x v="1"/>
    <s v="BESTAETIGT (6)"/>
    <n v="6982.9000000000005"/>
    <n v="3042.3"/>
    <x v="128"/>
    <x v="8"/>
    <n v="6.9829000000000008"/>
    <n v="3.0423"/>
    <n v="0.17904871794871796"/>
    <n v="7.8007692307692306E-2"/>
  </r>
  <r>
    <x v="16"/>
    <x v="9"/>
    <s v="Hofdünger"/>
    <x v="0"/>
    <x v="2"/>
    <s v="BESTAETIGT (6)"/>
    <n v="347.1"/>
    <n v="113.1"/>
    <x v="10"/>
    <x v="8"/>
    <n v="0.34710000000000002"/>
    <n v="0.11309999999999999"/>
    <n v="0.17355000000000001"/>
    <n v="5.6549999999999996E-2"/>
  </r>
  <r>
    <x v="16"/>
    <x v="9"/>
    <s v="Hofdünger"/>
    <x v="0"/>
    <x v="3"/>
    <s v="BESTAETIGT (6)"/>
    <n v="3083.2000000000003"/>
    <n v="1209.1999999999998"/>
    <x v="27"/>
    <x v="8"/>
    <n v="3.0832000000000002"/>
    <n v="1.2091999999999998"/>
    <n v="0.23716923076923077"/>
    <n v="9.3015384615384597E-2"/>
  </r>
  <r>
    <x v="16"/>
    <x v="9"/>
    <s v="Hofdünger"/>
    <x v="0"/>
    <x v="4"/>
    <s v="BESTAETIGT (6)"/>
    <n v="14805.189999999999"/>
    <n v="7191.78"/>
    <x v="82"/>
    <x v="8"/>
    <n v="14.805189999999998"/>
    <n v="7.1917799999999996"/>
    <n v="0.70500904761904748"/>
    <n v="0.34246571428571426"/>
  </r>
  <r>
    <x v="16"/>
    <x v="9"/>
    <s v="Hofdünger"/>
    <x v="0"/>
    <x v="6"/>
    <s v="BESTAETIGT (6)"/>
    <n v="6204.4999999999991"/>
    <n v="3338.8499999999995"/>
    <x v="63"/>
    <x v="8"/>
    <n v="6.2044999999999995"/>
    <n v="3.3388499999999994"/>
    <n v="0.20014516129032256"/>
    <n v="0.1077048387096774"/>
  </r>
  <r>
    <x v="16"/>
    <x v="9"/>
    <s v="Hofdünger"/>
    <x v="1"/>
    <x v="0"/>
    <s v="BESTAETIGT (6)"/>
    <n v="1591.2"/>
    <n v="928.8"/>
    <x v="13"/>
    <x v="8"/>
    <n v="1.5911999999999999"/>
    <n v="0.92879999999999996"/>
    <n v="1.5911999999999999"/>
    <n v="0.92879999999999996"/>
  </r>
  <r>
    <x v="16"/>
    <x v="9"/>
    <s v="Hofdünger"/>
    <x v="1"/>
    <x v="12"/>
    <s v="BESTAETIGT (6)"/>
    <n v="134"/>
    <n v="60"/>
    <x v="13"/>
    <x v="8"/>
    <n v="0.13400000000000001"/>
    <n v="0.06"/>
    <n v="0.13400000000000001"/>
    <n v="0.06"/>
  </r>
  <r>
    <x v="16"/>
    <x v="9"/>
    <s v="Hofdünger"/>
    <x v="1"/>
    <x v="1"/>
    <s v="BESTAETIGT (6)"/>
    <n v="412.36"/>
    <n v="274.5"/>
    <x v="7"/>
    <x v="8"/>
    <n v="0.41236"/>
    <n v="0.27450000000000002"/>
    <n v="0.13745333333333334"/>
    <n v="9.1500000000000012E-2"/>
  </r>
  <r>
    <x v="16"/>
    <x v="9"/>
    <s v="Recyclingdünger"/>
    <x v="2"/>
    <x v="16"/>
    <s v="BESTAETIGT (6)"/>
    <n v="811.6"/>
    <n v="297.39999999999998"/>
    <x v="20"/>
    <x v="8"/>
    <n v="0.81159999999999999"/>
    <n v="0.2974"/>
    <n v="0.13526666666666667"/>
    <n v="4.9566666666666669E-2"/>
  </r>
  <r>
    <x v="16"/>
    <x v="10"/>
    <s v="Hofdünger"/>
    <x v="0"/>
    <x v="0"/>
    <s v="BESTAETIGT (6)"/>
    <n v="4126.25"/>
    <n v="1567.3899999999999"/>
    <x v="51"/>
    <x v="8"/>
    <n v="4.1262499999999998"/>
    <n v="1.5673899999999998"/>
    <n v="0.34385416666666663"/>
    <n v="0.13061583333333332"/>
  </r>
  <r>
    <x v="16"/>
    <x v="10"/>
    <s v="Hofdünger"/>
    <x v="0"/>
    <x v="1"/>
    <s v="BESTAETIGT (6)"/>
    <n v="23914.320000000003"/>
    <n v="10329.939999999999"/>
    <x v="437"/>
    <x v="8"/>
    <n v="23.914320000000004"/>
    <n v="10.329939999999999"/>
    <n v="0.22560679245283022"/>
    <n v="9.745226415094338E-2"/>
  </r>
  <r>
    <x v="16"/>
    <x v="10"/>
    <s v="Hofdünger"/>
    <x v="0"/>
    <x v="2"/>
    <s v="BESTAETIGT (6)"/>
    <n v="208.26"/>
    <n v="67.86"/>
    <x v="13"/>
    <x v="8"/>
    <n v="0.20826"/>
    <n v="6.7860000000000004E-2"/>
    <n v="0.20826"/>
    <n v="6.7860000000000004E-2"/>
  </r>
  <r>
    <x v="16"/>
    <x v="10"/>
    <s v="Hofdünger"/>
    <x v="0"/>
    <x v="3"/>
    <s v="BESTAETIGT (6)"/>
    <n v="17139.95"/>
    <n v="7264.8"/>
    <x v="56"/>
    <x v="8"/>
    <n v="17.139950000000002"/>
    <n v="7.2648000000000001"/>
    <n v="0.24840507246376814"/>
    <n v="0.10528695652173914"/>
  </r>
  <r>
    <x v="16"/>
    <x v="10"/>
    <s v="Hofdünger"/>
    <x v="0"/>
    <x v="4"/>
    <s v="BESTAETIGT (6)"/>
    <n v="63286.320000000007"/>
    <n v="27492.159999999989"/>
    <x v="477"/>
    <x v="8"/>
    <n v="63.286320000000003"/>
    <n v="27.492159999999988"/>
    <n v="0.28897863013698633"/>
    <n v="0.12553497716894971"/>
  </r>
  <r>
    <x v="16"/>
    <x v="10"/>
    <s v="Hofdünger"/>
    <x v="0"/>
    <x v="5"/>
    <s v="BESTAETIGT (6)"/>
    <n v="16010.569999999994"/>
    <n v="8495.0899999999983"/>
    <x v="100"/>
    <x v="8"/>
    <n v="16.010569999999994"/>
    <n v="8.4950899999999976"/>
    <n v="0.20013212499999994"/>
    <n v="0.10618862499999997"/>
  </r>
  <r>
    <x v="16"/>
    <x v="10"/>
    <s v="Hofdünger"/>
    <x v="0"/>
    <x v="6"/>
    <s v="BESTAETIGT (6)"/>
    <n v="39332.99"/>
    <n v="20183.579999999991"/>
    <x v="299"/>
    <x v="8"/>
    <n v="39.332989999999995"/>
    <n v="20.183579999999992"/>
    <n v="0.24894297468354426"/>
    <n v="0.12774417721518982"/>
  </r>
  <r>
    <x v="16"/>
    <x v="10"/>
    <s v="Hofdünger"/>
    <x v="1"/>
    <x v="0"/>
    <s v="BESTAETIGT (6)"/>
    <n v="365.36"/>
    <n v="299.10000000000002"/>
    <x v="7"/>
    <x v="8"/>
    <n v="0.36536000000000002"/>
    <n v="0.29910000000000003"/>
    <n v="0.12178666666666667"/>
    <n v="9.9700000000000011E-2"/>
  </r>
  <r>
    <x v="16"/>
    <x v="10"/>
    <s v="Hofdünger"/>
    <x v="1"/>
    <x v="8"/>
    <s v="BESTAETIGT (6)"/>
    <n v="765"/>
    <n v="382.5"/>
    <x v="15"/>
    <x v="8"/>
    <n v="0.76500000000000001"/>
    <n v="0.38250000000000001"/>
    <n v="0.10928571428571429"/>
    <n v="5.4642857142857146E-2"/>
  </r>
  <r>
    <x v="16"/>
    <x v="10"/>
    <s v="Hofdünger"/>
    <x v="1"/>
    <x v="9"/>
    <s v="BESTAETIGT (6)"/>
    <n v="1108.8"/>
    <n v="897.6"/>
    <x v="10"/>
    <x v="8"/>
    <n v="1.1088"/>
    <n v="0.89760000000000006"/>
    <n v="0.5544"/>
    <n v="0.44880000000000003"/>
  </r>
  <r>
    <x v="16"/>
    <x v="10"/>
    <s v="Hofdünger"/>
    <x v="1"/>
    <x v="10"/>
    <s v="BESTAETIGT (6)"/>
    <n v="320.54000000000002"/>
    <n v="256.95999999999998"/>
    <x v="13"/>
    <x v="8"/>
    <n v="0.32054000000000005"/>
    <n v="0.25695999999999997"/>
    <n v="0.32054000000000005"/>
    <n v="0.25695999999999997"/>
  </r>
  <r>
    <x v="16"/>
    <x v="10"/>
    <s v="Hofdünger"/>
    <x v="1"/>
    <x v="11"/>
    <s v="BESTAETIGT (6)"/>
    <n v="2472.92"/>
    <n v="1668.25"/>
    <x v="84"/>
    <x v="8"/>
    <n v="2.4729200000000002"/>
    <n v="1.66825"/>
    <n v="0.11240545454545456"/>
    <n v="7.5829545454545455E-2"/>
  </r>
  <r>
    <x v="16"/>
    <x v="10"/>
    <s v="Hofdünger"/>
    <x v="1"/>
    <x v="12"/>
    <s v="BESTAETIGT (6)"/>
    <n v="4727.87"/>
    <n v="2241.3199999999997"/>
    <x v="11"/>
    <x v="8"/>
    <n v="4.7278700000000002"/>
    <n v="2.2413199999999995"/>
    <n v="0.31519133333333332"/>
    <n v="0.14942133333333329"/>
  </r>
  <r>
    <x v="16"/>
    <x v="10"/>
    <s v="Hofdünger"/>
    <x v="1"/>
    <x v="1"/>
    <s v="BESTAETIGT (6)"/>
    <n v="2802.1200000000003"/>
    <n v="1538.4299999999998"/>
    <x v="22"/>
    <x v="8"/>
    <n v="2.8021200000000004"/>
    <n v="1.5384299999999997"/>
    <n v="0.11208480000000001"/>
    <n v="6.1537199999999986E-2"/>
  </r>
  <r>
    <x v="16"/>
    <x v="10"/>
    <s v="Hofdünger"/>
    <x v="1"/>
    <x v="14"/>
    <s v="BESTAETIGT (6)"/>
    <n v="1886"/>
    <n v="851"/>
    <x v="13"/>
    <x v="8"/>
    <n v="1.8859999999999999"/>
    <n v="0.85099999999999998"/>
    <n v="1.8859999999999999"/>
    <n v="0.85099999999999998"/>
  </r>
  <r>
    <x v="16"/>
    <x v="10"/>
    <s v="Hofdünger"/>
    <x v="1"/>
    <x v="15"/>
    <s v="BESTAETIGT (6)"/>
    <n v="3582"/>
    <n v="3362.3999999999996"/>
    <x v="20"/>
    <x v="8"/>
    <n v="3.5819999999999999"/>
    <n v="3.3623999999999996"/>
    <n v="0.59699999999999998"/>
    <n v="0.5603999999999999"/>
  </r>
  <r>
    <x v="16"/>
    <x v="10"/>
    <s v="Hofdünger"/>
    <x v="1"/>
    <x v="17"/>
    <s v="BESTAETIGT (6)"/>
    <n v="2394.4"/>
    <n v="1080.3999999999999"/>
    <x v="23"/>
    <x v="8"/>
    <n v="2.3944000000000001"/>
    <n v="1.0803999999999998"/>
    <n v="0.26604444444444447"/>
    <n v="0.12004444444444443"/>
  </r>
  <r>
    <x v="16"/>
    <x v="10"/>
    <s v="Recyclingdünger"/>
    <x v="2"/>
    <x v="16"/>
    <s v="BESTAETIGT (6)"/>
    <n v="2396.3599999999997"/>
    <n v="1064.6899999999998"/>
    <x v="20"/>
    <x v="8"/>
    <n v="2.3963599999999996"/>
    <n v="1.0646899999999999"/>
    <n v="0.39939333333333327"/>
    <n v="0.17744833333333332"/>
  </r>
  <r>
    <x v="16"/>
    <x v="10"/>
    <s v="(Leer)"/>
    <x v="4"/>
    <x v="23"/>
    <s v="BESTAETIGT (6)"/>
    <n v="1177.8"/>
    <n v="1067.54"/>
    <x v="2"/>
    <x v="8"/>
    <n v="1.1778"/>
    <n v="1.0675399999999999"/>
    <n v="0.29444999999999999"/>
    <n v="0.26688499999999998"/>
  </r>
  <r>
    <x v="16"/>
    <x v="24"/>
    <s v="Hofdünger"/>
    <x v="1"/>
    <x v="0"/>
    <s v="BESTAETIGT (6)"/>
    <n v="127.6"/>
    <n v="93.5"/>
    <x v="10"/>
    <x v="8"/>
    <n v="0.12759999999999999"/>
    <n v="9.35E-2"/>
    <n v="6.3799999999999996E-2"/>
    <n v="4.675E-2"/>
  </r>
  <r>
    <x v="16"/>
    <x v="24"/>
    <s v="Recyclingdünger"/>
    <x v="2"/>
    <x v="16"/>
    <s v="BESTAETIGT (6)"/>
    <n v="121.2"/>
    <n v="44.1"/>
    <x v="13"/>
    <x v="8"/>
    <n v="0.1212"/>
    <n v="4.41E-2"/>
    <n v="0.1212"/>
    <n v="4.41E-2"/>
  </r>
  <r>
    <x v="16"/>
    <x v="2"/>
    <s v="Hofdünger"/>
    <x v="0"/>
    <x v="4"/>
    <s v="BESTAETIGT (6)"/>
    <n v="1986"/>
    <n v="879.5"/>
    <x v="18"/>
    <x v="8"/>
    <n v="1.986"/>
    <n v="0.87949999999999995"/>
    <n v="0.3972"/>
    <n v="0.1759"/>
  </r>
  <r>
    <x v="16"/>
    <x v="11"/>
    <s v="Hofdünger"/>
    <x v="0"/>
    <x v="5"/>
    <s v="BESTAETIGT (6)"/>
    <n v="180.5"/>
    <n v="93.5"/>
    <x v="13"/>
    <x v="8"/>
    <n v="0.18049999999999999"/>
    <n v="9.35E-2"/>
    <n v="0.18049999999999999"/>
    <n v="9.35E-2"/>
  </r>
  <r>
    <x v="16"/>
    <x v="11"/>
    <s v="Hofdünger"/>
    <x v="0"/>
    <x v="6"/>
    <s v="BESTAETIGT (6)"/>
    <n v="170"/>
    <n v="60"/>
    <x v="13"/>
    <x v="8"/>
    <n v="0.17"/>
    <n v="0.06"/>
    <n v="0.17"/>
    <n v="0.06"/>
  </r>
  <r>
    <x v="16"/>
    <x v="12"/>
    <s v="Hofdünger"/>
    <x v="0"/>
    <x v="1"/>
    <s v="BESTAETIGT (6)"/>
    <n v="2730.3"/>
    <n v="1156.9000000000001"/>
    <x v="11"/>
    <x v="8"/>
    <n v="2.7303000000000002"/>
    <n v="1.1569"/>
    <n v="0.18202000000000002"/>
    <n v="7.7126666666666663E-2"/>
  </r>
  <r>
    <x v="16"/>
    <x v="12"/>
    <s v="Hofdünger"/>
    <x v="0"/>
    <x v="3"/>
    <s v="BESTAETIGT (6)"/>
    <n v="778.8"/>
    <n v="314.79999999999995"/>
    <x v="2"/>
    <x v="8"/>
    <n v="0.77879999999999994"/>
    <n v="0.31479999999999997"/>
    <n v="0.19469999999999998"/>
    <n v="7.8699999999999992E-2"/>
  </r>
  <r>
    <x v="16"/>
    <x v="12"/>
    <s v="Hofdünger"/>
    <x v="0"/>
    <x v="4"/>
    <s v="BESTAETIGT (6)"/>
    <n v="34095.65"/>
    <n v="15819.909999999998"/>
    <x v="321"/>
    <x v="8"/>
    <n v="34.095649999999999"/>
    <n v="15.819909999999998"/>
    <n v="0.47355069444444442"/>
    <n v="0.2197209722222222"/>
  </r>
  <r>
    <x v="16"/>
    <x v="12"/>
    <s v="Hofdünger"/>
    <x v="0"/>
    <x v="5"/>
    <s v="BESTAETIGT (6)"/>
    <n v="7675.4299999999994"/>
    <n v="3681.5099999999998"/>
    <x v="63"/>
    <x v="8"/>
    <n v="7.6754299999999995"/>
    <n v="3.6815099999999998"/>
    <n v="0.24759451612903224"/>
    <n v="0.11875838709677419"/>
  </r>
  <r>
    <x v="16"/>
    <x v="12"/>
    <s v="Hofdünger"/>
    <x v="0"/>
    <x v="6"/>
    <s v="BESTAETIGT (6)"/>
    <n v="19366.71"/>
    <n v="9112.08"/>
    <x v="99"/>
    <x v="8"/>
    <n v="19.366709999999998"/>
    <n v="9.1120800000000006"/>
    <n v="0.34583410714285712"/>
    <n v="0.1627157142857143"/>
  </r>
  <r>
    <x v="16"/>
    <x v="12"/>
    <s v="Hofdünger"/>
    <x v="1"/>
    <x v="8"/>
    <s v="BESTAETIGT (6)"/>
    <n v="144"/>
    <n v="72"/>
    <x v="13"/>
    <x v="8"/>
    <n v="0.14399999999999999"/>
    <n v="7.1999999999999995E-2"/>
    <n v="0.14399999999999999"/>
    <n v="7.1999999999999995E-2"/>
  </r>
  <r>
    <x v="16"/>
    <x v="12"/>
    <s v="Hofdünger"/>
    <x v="1"/>
    <x v="9"/>
    <s v="BESTAETIGT (6)"/>
    <n v="772.8"/>
    <n v="625.6"/>
    <x v="10"/>
    <x v="8"/>
    <n v="0.77279999999999993"/>
    <n v="0.62560000000000004"/>
    <n v="0.38639999999999997"/>
    <n v="0.31280000000000002"/>
  </r>
  <r>
    <x v="16"/>
    <x v="12"/>
    <s v="Hofdünger"/>
    <x v="1"/>
    <x v="12"/>
    <s v="BESTAETIGT (6)"/>
    <n v="477.8"/>
    <n v="263.39999999999998"/>
    <x v="10"/>
    <x v="8"/>
    <n v="0.4778"/>
    <n v="0.26339999999999997"/>
    <n v="0.2389"/>
    <n v="0.13169999999999998"/>
  </r>
  <r>
    <x v="16"/>
    <x v="12"/>
    <s v="Hofdünger"/>
    <x v="1"/>
    <x v="15"/>
    <s v="BESTAETIGT (6)"/>
    <n v="567"/>
    <n v="525"/>
    <x v="13"/>
    <x v="8"/>
    <n v="0.56699999999999995"/>
    <n v="0.52500000000000002"/>
    <n v="0.56699999999999995"/>
    <n v="0.52500000000000002"/>
  </r>
  <r>
    <x v="16"/>
    <x v="12"/>
    <s v="Recyclingdünger"/>
    <x v="2"/>
    <x v="16"/>
    <s v="BESTAETIGT (6)"/>
    <n v="650.55999999999995"/>
    <n v="363.28"/>
    <x v="2"/>
    <x v="8"/>
    <n v="0.65055999999999992"/>
    <n v="0.36327999999999999"/>
    <n v="0.16263999999999998"/>
    <n v="9.0819999999999998E-2"/>
  </r>
  <r>
    <x v="16"/>
    <x v="12"/>
    <s v="(Leer)"/>
    <x v="4"/>
    <x v="23"/>
    <s v="BESTAETIGT (6)"/>
    <n v="291.25"/>
    <n v="266.25"/>
    <x v="13"/>
    <x v="8"/>
    <n v="0.29125000000000001"/>
    <n v="0.26624999999999999"/>
    <n v="0.29125000000000001"/>
    <n v="0.26624999999999999"/>
  </r>
  <r>
    <x v="17"/>
    <x v="4"/>
    <s v="Recyclingdünger"/>
    <x v="2"/>
    <x v="16"/>
    <s v="BESTAETIGT (6)"/>
    <n v="1369.6"/>
    <n v="764.8"/>
    <x v="13"/>
    <x v="8"/>
    <n v="1.3695999999999999"/>
    <n v="0.76479999999999992"/>
    <n v="1.3695999999999999"/>
    <n v="0.76479999999999992"/>
  </r>
  <r>
    <x v="17"/>
    <x v="8"/>
    <s v="Recyclingdünger"/>
    <x v="2"/>
    <x v="16"/>
    <s v="BESTAETIGT (6)"/>
    <n v="171.2"/>
    <n v="95.6"/>
    <x v="13"/>
    <x v="8"/>
    <n v="0.17119999999999999"/>
    <n v="9.5599999999999991E-2"/>
    <n v="0.17119999999999999"/>
    <n v="9.5599999999999991E-2"/>
  </r>
  <r>
    <x v="17"/>
    <x v="22"/>
    <s v="Hofdünger"/>
    <x v="0"/>
    <x v="0"/>
    <s v="BESTAETIGT (6)"/>
    <n v="91208.150000000009"/>
    <n v="32536.149999999991"/>
    <x v="100"/>
    <x v="8"/>
    <n v="91.208150000000003"/>
    <n v="32.536149999999992"/>
    <n v="1.140101875"/>
    <n v="0.40670187499999988"/>
  </r>
  <r>
    <x v="17"/>
    <x v="22"/>
    <s v="Hofdünger"/>
    <x v="0"/>
    <x v="1"/>
    <s v="BESTAETIGT (6)"/>
    <n v="10498.399999999998"/>
    <n v="4731.2000000000007"/>
    <x v="76"/>
    <x v="8"/>
    <n v="10.498399999999998"/>
    <n v="4.7312000000000003"/>
    <n v="0.30877647058823526"/>
    <n v="0.13915294117647059"/>
  </r>
  <r>
    <x v="17"/>
    <x v="22"/>
    <s v="Hofdünger"/>
    <x v="0"/>
    <x v="2"/>
    <s v="BESTAETIGT (6)"/>
    <n v="5700.14"/>
    <n v="2112.59"/>
    <x v="14"/>
    <x v="8"/>
    <n v="5.7001400000000002"/>
    <n v="2.11259"/>
    <n v="0.23750583333333333"/>
    <n v="8.8024583333333337E-2"/>
  </r>
  <r>
    <x v="17"/>
    <x v="22"/>
    <s v="Hofdünger"/>
    <x v="0"/>
    <x v="3"/>
    <s v="BESTAETIGT (6)"/>
    <n v="4453.1000000000004"/>
    <n v="2689.7800000000007"/>
    <x v="47"/>
    <x v="8"/>
    <n v="4.4531000000000001"/>
    <n v="2.6897800000000007"/>
    <n v="0.27831875"/>
    <n v="0.16811125000000005"/>
  </r>
  <r>
    <x v="17"/>
    <x v="22"/>
    <s v="Hofdünger"/>
    <x v="0"/>
    <x v="4"/>
    <s v="BESTAETIGT (6)"/>
    <n v="24767.7"/>
    <n v="10839.339999999998"/>
    <x v="103"/>
    <x v="8"/>
    <n v="24.767700000000001"/>
    <n v="10.839339999999998"/>
    <n v="0.68799166666666667"/>
    <n v="0.30109277777777771"/>
  </r>
  <r>
    <x v="17"/>
    <x v="22"/>
    <s v="Hofdünger"/>
    <x v="0"/>
    <x v="5"/>
    <s v="BESTAETIGT (6)"/>
    <n v="5561.8000000000011"/>
    <n v="3216"/>
    <x v="19"/>
    <x v="8"/>
    <n v="5.5618000000000007"/>
    <n v="3.2160000000000002"/>
    <n v="0.39727142857142861"/>
    <n v="0.22971428571428573"/>
  </r>
  <r>
    <x v="17"/>
    <x v="22"/>
    <s v="Hofdünger"/>
    <x v="0"/>
    <x v="6"/>
    <s v="BESTAETIGT (6)"/>
    <n v="14371.490000000002"/>
    <n v="6702.4800000000005"/>
    <x v="76"/>
    <x v="8"/>
    <n v="14.371490000000001"/>
    <n v="6.7024800000000004"/>
    <n v="0.42269088235294122"/>
    <n v="0.19713176470588237"/>
  </r>
  <r>
    <x v="17"/>
    <x v="22"/>
    <s v="Hofdünger"/>
    <x v="1"/>
    <x v="0"/>
    <s v="BESTAETIGT (6)"/>
    <n v="5676.72"/>
    <n v="2498.2800000000002"/>
    <x v="21"/>
    <x v="8"/>
    <n v="5.6767200000000004"/>
    <n v="2.4982800000000003"/>
    <n v="0.70959000000000005"/>
    <n v="0.31228500000000003"/>
  </r>
  <r>
    <x v="17"/>
    <x v="22"/>
    <s v="Hofdünger"/>
    <x v="1"/>
    <x v="8"/>
    <s v="BESTAETIGT (6)"/>
    <n v="1074"/>
    <n v="537"/>
    <x v="15"/>
    <x v="8"/>
    <n v="1.0740000000000001"/>
    <n v="0.53700000000000003"/>
    <n v="0.15342857142857144"/>
    <n v="7.6714285714285721E-2"/>
  </r>
  <r>
    <x v="17"/>
    <x v="22"/>
    <s v="Hofdünger"/>
    <x v="1"/>
    <x v="18"/>
    <s v="BESTAETIGT (6)"/>
    <n v="310"/>
    <n v="240"/>
    <x v="13"/>
    <x v="8"/>
    <n v="0.31"/>
    <n v="0.24"/>
    <n v="0.31"/>
    <n v="0.24"/>
  </r>
  <r>
    <x v="17"/>
    <x v="22"/>
    <s v="Hofdünger"/>
    <x v="1"/>
    <x v="9"/>
    <s v="BESTAETIGT (6)"/>
    <n v="8728"/>
    <n v="6571.52"/>
    <x v="27"/>
    <x v="8"/>
    <n v="8.7279999999999998"/>
    <n v="6.5715200000000005"/>
    <n v="0.67138461538461536"/>
    <n v="0.50550153846153845"/>
  </r>
  <r>
    <x v="17"/>
    <x v="22"/>
    <s v="Hofdünger"/>
    <x v="1"/>
    <x v="10"/>
    <s v="BESTAETIGT (6)"/>
    <n v="415.6"/>
    <n v="295.2"/>
    <x v="13"/>
    <x v="8"/>
    <n v="0.41560000000000002"/>
    <n v="0.29519999999999996"/>
    <n v="0.41560000000000002"/>
    <n v="0.29519999999999996"/>
  </r>
  <r>
    <x v="17"/>
    <x v="22"/>
    <s v="Hofdünger"/>
    <x v="1"/>
    <x v="11"/>
    <s v="BESTAETIGT (6)"/>
    <n v="3076.1600000000003"/>
    <n v="2370.16"/>
    <x v="51"/>
    <x v="8"/>
    <n v="3.0761600000000002"/>
    <n v="2.3701599999999998"/>
    <n v="0.25634666666666667"/>
    <n v="0.19751333333333332"/>
  </r>
  <r>
    <x v="17"/>
    <x v="22"/>
    <s v="Hofdünger"/>
    <x v="1"/>
    <x v="12"/>
    <s v="BESTAETIGT (6)"/>
    <n v="8251.18"/>
    <n v="4375.7599999999993"/>
    <x v="55"/>
    <x v="8"/>
    <n v="8.2511799999999997"/>
    <n v="4.3757599999999996"/>
    <n v="0.3587469565217391"/>
    <n v="0.19025043478260867"/>
  </r>
  <r>
    <x v="17"/>
    <x v="22"/>
    <s v="Hofdünger"/>
    <x v="1"/>
    <x v="1"/>
    <s v="BESTAETIGT (6)"/>
    <n v="6035.06"/>
    <n v="2724.55"/>
    <x v="23"/>
    <x v="8"/>
    <n v="6.0350600000000005"/>
    <n v="2.7245500000000002"/>
    <n v="0.67056222222222228"/>
    <n v="0.30272777777777782"/>
  </r>
  <r>
    <x v="17"/>
    <x v="22"/>
    <s v="Hofdünger"/>
    <x v="1"/>
    <x v="2"/>
    <s v="BESTAETIGT (6)"/>
    <n v="15217.96"/>
    <n v="6236.2600000000011"/>
    <x v="82"/>
    <x v="8"/>
    <n v="15.21796"/>
    <n v="6.2362600000000015"/>
    <n v="0.72466476190476192"/>
    <n v="0.29696476190476195"/>
  </r>
  <r>
    <x v="17"/>
    <x v="22"/>
    <s v="Hofdünger"/>
    <x v="1"/>
    <x v="14"/>
    <s v="BESTAETIGT (6)"/>
    <n v="61.5"/>
    <n v="27.75"/>
    <x v="13"/>
    <x v="8"/>
    <n v="6.1499999999999999E-2"/>
    <n v="2.775E-2"/>
    <n v="6.1499999999999999E-2"/>
    <n v="2.775E-2"/>
  </r>
  <r>
    <x v="17"/>
    <x v="22"/>
    <s v="Hofdünger"/>
    <x v="1"/>
    <x v="4"/>
    <s v="BESTAETIGT (6)"/>
    <n v="414.96"/>
    <n v="372.4"/>
    <x v="13"/>
    <x v="8"/>
    <n v="0.41496"/>
    <n v="0.37239999999999995"/>
    <n v="0.41496"/>
    <n v="0.37239999999999995"/>
  </r>
  <r>
    <x v="17"/>
    <x v="22"/>
    <s v="Recyclingdünger"/>
    <x v="2"/>
    <x v="16"/>
    <s v="BESTAETIGT (6)"/>
    <n v="108329.36999999997"/>
    <n v="43392.13"/>
    <x v="106"/>
    <x v="8"/>
    <n v="108.32936999999997"/>
    <n v="43.392129999999995"/>
    <n v="0.55553523076923061"/>
    <n v="0.22252374358974356"/>
  </r>
  <r>
    <x v="17"/>
    <x v="22"/>
    <s v="(Leer)"/>
    <x v="4"/>
    <x v="23"/>
    <s v="BESTAETIGT (6)"/>
    <n v="182"/>
    <n v="180"/>
    <x v="13"/>
    <x v="8"/>
    <n v="0.182"/>
    <n v="0.18"/>
    <n v="0.182"/>
    <n v="0.18"/>
  </r>
  <r>
    <x v="17"/>
    <x v="10"/>
    <s v="Hofdünger"/>
    <x v="0"/>
    <x v="0"/>
    <s v="BESTAETIGT (6)"/>
    <n v="3287"/>
    <n v="1182.5"/>
    <x v="10"/>
    <x v="8"/>
    <n v="3.2869999999999999"/>
    <n v="1.1825000000000001"/>
    <n v="1.6435"/>
    <n v="0.59125000000000005"/>
  </r>
  <r>
    <x v="17"/>
    <x v="10"/>
    <s v="Hofdünger"/>
    <x v="0"/>
    <x v="1"/>
    <s v="BESTAETIGT (6)"/>
    <n v="390"/>
    <n v="170"/>
    <x v="13"/>
    <x v="8"/>
    <n v="0.39"/>
    <n v="0.17"/>
    <n v="0.39"/>
    <n v="0.17"/>
  </r>
  <r>
    <x v="17"/>
    <x v="10"/>
    <s v="Hofdünger"/>
    <x v="0"/>
    <x v="4"/>
    <s v="BESTAETIGT (6)"/>
    <n v="3920.4"/>
    <n v="1425.6"/>
    <x v="15"/>
    <x v="8"/>
    <n v="3.9203999999999999"/>
    <n v="1.4256"/>
    <n v="0.56005714285714281"/>
    <n v="0.20365714285714284"/>
  </r>
  <r>
    <x v="17"/>
    <x v="10"/>
    <s v="Hofdünger"/>
    <x v="1"/>
    <x v="1"/>
    <s v="BESTAETIGT (6)"/>
    <n v="236.6"/>
    <n v="157.5"/>
    <x v="13"/>
    <x v="8"/>
    <n v="0.2366"/>
    <n v="0.1575"/>
    <n v="0.2366"/>
    <n v="0.1575"/>
  </r>
  <r>
    <x v="17"/>
    <x v="10"/>
    <s v="Hofdünger"/>
    <x v="1"/>
    <x v="4"/>
    <s v="BESTAETIGT (6)"/>
    <n v="2074.8000000000002"/>
    <n v="1862"/>
    <x v="13"/>
    <x v="8"/>
    <n v="2.0748000000000002"/>
    <n v="1.8620000000000001"/>
    <n v="2.0748000000000002"/>
    <n v="1.8620000000000001"/>
  </r>
  <r>
    <x v="17"/>
    <x v="10"/>
    <s v="Recyclingdünger"/>
    <x v="2"/>
    <x v="16"/>
    <s v="BESTAETIGT (6)"/>
    <n v="4143.1799999999994"/>
    <n v="1411.1999999999998"/>
    <x v="21"/>
    <x v="8"/>
    <n v="4.1431799999999992"/>
    <n v="1.4111999999999998"/>
    <n v="0.5178974999999999"/>
    <n v="0.17639999999999997"/>
  </r>
  <r>
    <x v="17"/>
    <x v="12"/>
    <s v="Hofdünger"/>
    <x v="0"/>
    <x v="5"/>
    <s v="BESTAETIGT (6)"/>
    <n v="1174.5"/>
    <n v="648"/>
    <x v="10"/>
    <x v="8"/>
    <n v="1.1745000000000001"/>
    <n v="0.64800000000000002"/>
    <n v="0.58725000000000005"/>
    <n v="0.32400000000000001"/>
  </r>
  <r>
    <x v="17"/>
    <x v="12"/>
    <s v="Hofdünger"/>
    <x v="0"/>
    <x v="6"/>
    <s v="BESTAETIGT (6)"/>
    <n v="165.5"/>
    <n v="78.5"/>
    <x v="13"/>
    <x v="8"/>
    <n v="0.16550000000000001"/>
    <n v="7.85E-2"/>
    <n v="0.16550000000000001"/>
    <n v="7.85E-2"/>
  </r>
  <r>
    <x v="17"/>
    <x v="12"/>
    <s v="Hofdünger"/>
    <x v="1"/>
    <x v="0"/>
    <s v="BESTAETIGT (6)"/>
    <n v="434"/>
    <n v="191"/>
    <x v="13"/>
    <x v="8"/>
    <n v="0.434"/>
    <n v="0.191"/>
    <n v="0.434"/>
    <n v="0.191"/>
  </r>
  <r>
    <x v="17"/>
    <x v="12"/>
    <s v="Hofdünger"/>
    <x v="1"/>
    <x v="11"/>
    <s v="BESTAETIGT (6)"/>
    <n v="102"/>
    <n v="75"/>
    <x v="13"/>
    <x v="8"/>
    <n v="0.10199999999999999"/>
    <n v="7.4999999999999997E-2"/>
    <n v="0.10199999999999999"/>
    <n v="7.4999999999999997E-2"/>
  </r>
  <r>
    <x v="17"/>
    <x v="12"/>
    <s v="Recyclingdünger"/>
    <x v="2"/>
    <x v="16"/>
    <s v="BESTAETIGT (6)"/>
    <n v="12936.119999999999"/>
    <n v="4859"/>
    <x v="25"/>
    <x v="8"/>
    <n v="12.936119999999999"/>
    <n v="4.859"/>
    <n v="0.49754307692307687"/>
    <n v="0.18688461538461537"/>
  </r>
  <r>
    <x v="18"/>
    <x v="4"/>
    <s v="Hofdünger"/>
    <x v="0"/>
    <x v="0"/>
    <s v="BESTAETIGT (6)"/>
    <n v="31311.300000000007"/>
    <n v="11156.900000000001"/>
    <x v="47"/>
    <x v="8"/>
    <n v="31.311300000000006"/>
    <n v="11.156900000000002"/>
    <n v="1.9569562500000004"/>
    <n v="0.69730625000000013"/>
  </r>
  <r>
    <x v="18"/>
    <x v="4"/>
    <s v="Hofdünger"/>
    <x v="0"/>
    <x v="1"/>
    <s v="BESTAETIGT (6)"/>
    <n v="157.94999999999999"/>
    <n v="68.849999999999994"/>
    <x v="10"/>
    <x v="8"/>
    <n v="0.15794999999999998"/>
    <n v="6.8849999999999995E-2"/>
    <n v="7.897499999999999E-2"/>
    <n v="3.4424999999999997E-2"/>
  </r>
  <r>
    <x v="18"/>
    <x v="4"/>
    <s v="Hofdünger"/>
    <x v="0"/>
    <x v="4"/>
    <s v="BESTAETIGT (6)"/>
    <n v="512.5"/>
    <n v="218.75"/>
    <x v="10"/>
    <x v="8"/>
    <n v="0.51249999999999996"/>
    <n v="0.21875"/>
    <n v="0.25624999999999998"/>
    <n v="0.109375"/>
  </r>
  <r>
    <x v="18"/>
    <x v="4"/>
    <s v="Recyclingdünger"/>
    <x v="2"/>
    <x v="16"/>
    <s v="BESTAETIGT (6)"/>
    <n v="390"/>
    <n v="108"/>
    <x v="13"/>
    <x v="8"/>
    <n v="0.39"/>
    <n v="0.108"/>
    <n v="0.39"/>
    <n v="0.108"/>
  </r>
  <r>
    <x v="18"/>
    <x v="14"/>
    <s v="(Leer)"/>
    <x v="4"/>
    <x v="23"/>
    <s v="BESTAETIGT (6)"/>
    <n v="1130.4000000000001"/>
    <n v="1000.8"/>
    <x v="10"/>
    <x v="8"/>
    <n v="1.1304000000000001"/>
    <n v="1.0007999999999999"/>
    <n v="0.56520000000000004"/>
    <n v="0.50039999999999996"/>
  </r>
  <r>
    <x v="18"/>
    <x v="19"/>
    <s v="Hofdünger"/>
    <x v="0"/>
    <x v="0"/>
    <s v="BESTAETIGT (6)"/>
    <n v="3570"/>
    <n v="1173"/>
    <x v="18"/>
    <x v="8"/>
    <n v="3.57"/>
    <n v="1.173"/>
    <n v="0.71399999999999997"/>
    <n v="0.2346"/>
  </r>
  <r>
    <x v="18"/>
    <x v="6"/>
    <s v="Hofdünger"/>
    <x v="0"/>
    <x v="0"/>
    <s v="BESTAETIGT (6)"/>
    <n v="739.5"/>
    <n v="263.5"/>
    <x v="18"/>
    <x v="8"/>
    <n v="0.73950000000000005"/>
    <n v="0.26350000000000001"/>
    <n v="0.1479"/>
    <n v="5.2700000000000004E-2"/>
  </r>
  <r>
    <x v="18"/>
    <x v="6"/>
    <s v="Hofdünger"/>
    <x v="0"/>
    <x v="1"/>
    <s v="BESTAETIGT (6)"/>
    <n v="108"/>
    <n v="41.56"/>
    <x v="10"/>
    <x v="8"/>
    <n v="0.108"/>
    <n v="4.156E-2"/>
    <n v="5.3999999999999999E-2"/>
    <n v="2.078E-2"/>
  </r>
  <r>
    <x v="18"/>
    <x v="6"/>
    <s v="Hofdünger"/>
    <x v="0"/>
    <x v="3"/>
    <s v="BESTAETIGT (6)"/>
    <n v="836.62"/>
    <n v="315.62"/>
    <x v="10"/>
    <x v="8"/>
    <n v="0.83662000000000003"/>
    <n v="0.31562000000000001"/>
    <n v="0.41831000000000002"/>
    <n v="0.15781000000000001"/>
  </r>
  <r>
    <x v="18"/>
    <x v="6"/>
    <s v="Hofdünger"/>
    <x v="0"/>
    <x v="4"/>
    <s v="BESTAETIGT (6)"/>
    <n v="2459.98"/>
    <n v="1026.1300000000001"/>
    <x v="18"/>
    <x v="8"/>
    <n v="2.4599799999999998"/>
    <n v="1.0261300000000002"/>
    <n v="0.49199599999999999"/>
    <n v="0.20522600000000005"/>
  </r>
  <r>
    <x v="18"/>
    <x v="6"/>
    <s v="Hofdünger"/>
    <x v="1"/>
    <x v="12"/>
    <s v="BESTAETIGT (6)"/>
    <n v="150.04"/>
    <n v="137.97"/>
    <x v="13"/>
    <x v="8"/>
    <n v="0.15003999999999998"/>
    <n v="0.13797000000000001"/>
    <n v="0.15003999999999998"/>
    <n v="0.13797000000000001"/>
  </r>
  <r>
    <x v="18"/>
    <x v="6"/>
    <s v="Recyclingdünger"/>
    <x v="2"/>
    <x v="16"/>
    <s v="BESTAETIGT (6)"/>
    <n v="3363.75"/>
    <n v="931.5"/>
    <x v="2"/>
    <x v="8"/>
    <n v="3.36375"/>
    <n v="0.93149999999999999"/>
    <n v="0.8409375"/>
    <n v="0.232875"/>
  </r>
  <r>
    <x v="18"/>
    <x v="8"/>
    <s v="Hofdünger"/>
    <x v="0"/>
    <x v="0"/>
    <s v="BESTAETIGT (6)"/>
    <n v="3535"/>
    <n v="1161.5"/>
    <x v="21"/>
    <x v="8"/>
    <n v="3.5350000000000001"/>
    <n v="1.1615"/>
    <n v="0.44187500000000002"/>
    <n v="0.1451875"/>
  </r>
  <r>
    <x v="18"/>
    <x v="8"/>
    <s v="Hofdünger"/>
    <x v="0"/>
    <x v="1"/>
    <s v="BESTAETIGT (6)"/>
    <n v="269.10000000000002"/>
    <n v="117.30000000000001"/>
    <x v="7"/>
    <x v="8"/>
    <n v="0.26910000000000001"/>
    <n v="0.11730000000000002"/>
    <n v="8.9700000000000002E-2"/>
    <n v="3.9100000000000003E-2"/>
  </r>
  <r>
    <x v="18"/>
    <x v="8"/>
    <s v="Hofdünger"/>
    <x v="0"/>
    <x v="4"/>
    <s v="BESTAETIGT (6)"/>
    <n v="4980.7300000000005"/>
    <n v="2035.19"/>
    <x v="49"/>
    <x v="8"/>
    <n v="4.9807300000000003"/>
    <n v="2.0351900000000001"/>
    <n v="0.29298411764705884"/>
    <n v="0.11971705882352941"/>
  </r>
  <r>
    <x v="18"/>
    <x v="8"/>
    <s v="Hofdünger"/>
    <x v="0"/>
    <x v="6"/>
    <s v="BESTAETIGT (6)"/>
    <n v="1377.6"/>
    <n v="590.4"/>
    <x v="18"/>
    <x v="8"/>
    <n v="1.3775999999999999"/>
    <n v="0.59039999999999992"/>
    <n v="0.27551999999999999"/>
    <n v="0.11807999999999999"/>
  </r>
  <r>
    <x v="18"/>
    <x v="8"/>
    <s v="Hofdünger"/>
    <x v="1"/>
    <x v="12"/>
    <s v="BESTAETIGT (6)"/>
    <n v="1117.54"/>
    <n v="529.66"/>
    <x v="13"/>
    <x v="8"/>
    <n v="1.11754"/>
    <n v="0.52966000000000002"/>
    <n v="1.11754"/>
    <n v="0.52966000000000002"/>
  </r>
  <r>
    <x v="18"/>
    <x v="9"/>
    <s v="Hofdünger"/>
    <x v="0"/>
    <x v="0"/>
    <s v="BESTAETIGT (6)"/>
    <n v="94252.62999999999"/>
    <n v="34387.62999999999"/>
    <x v="478"/>
    <x v="8"/>
    <n v="94.252629999999996"/>
    <n v="34.387629999999987"/>
    <n v="0.29546278996865205"/>
    <n v="0.10779821316614416"/>
  </r>
  <r>
    <x v="18"/>
    <x v="9"/>
    <s v="Hofdünger"/>
    <x v="0"/>
    <x v="1"/>
    <s v="BESTAETIGT (6)"/>
    <n v="55765.139999999978"/>
    <n v="23752.499999999996"/>
    <x v="133"/>
    <x v="8"/>
    <n v="55.765139999999981"/>
    <n v="23.752499999999998"/>
    <n v="0.23139062240663893"/>
    <n v="9.8558091286307048E-2"/>
  </r>
  <r>
    <x v="18"/>
    <x v="9"/>
    <s v="Hofdünger"/>
    <x v="0"/>
    <x v="2"/>
    <s v="BESTAETIGT (6)"/>
    <n v="760.1"/>
    <n v="306.10000000000002"/>
    <x v="2"/>
    <x v="8"/>
    <n v="0.7601"/>
    <n v="0.30610000000000004"/>
    <n v="0.190025"/>
    <n v="7.652500000000001E-2"/>
  </r>
  <r>
    <x v="18"/>
    <x v="9"/>
    <s v="Hofdünger"/>
    <x v="0"/>
    <x v="3"/>
    <s v="BESTAETIGT (6)"/>
    <n v="12181.079999999998"/>
    <n v="5535.93"/>
    <x v="152"/>
    <x v="8"/>
    <n v="12.181079999999998"/>
    <n v="5.5359300000000005"/>
    <n v="0.29709951219512187"/>
    <n v="0.13502268292682928"/>
  </r>
  <r>
    <x v="18"/>
    <x v="9"/>
    <s v="Hofdünger"/>
    <x v="0"/>
    <x v="4"/>
    <s v="BESTAETIGT (6)"/>
    <n v="39166.790000000015"/>
    <n v="17869.86"/>
    <x v="240"/>
    <x v="8"/>
    <n v="39.166790000000013"/>
    <n v="17.869859999999999"/>
    <n v="0.22639763005780356"/>
    <n v="0.10329398843930636"/>
  </r>
  <r>
    <x v="18"/>
    <x v="9"/>
    <s v="Hofdünger"/>
    <x v="0"/>
    <x v="6"/>
    <s v="BESTAETIGT (6)"/>
    <n v="43966.54"/>
    <n v="19900.019999999997"/>
    <x v="151"/>
    <x v="8"/>
    <n v="43.966540000000002"/>
    <n v="19.900019999999998"/>
    <n v="0.24839853107344634"/>
    <n v="0.11242949152542371"/>
  </r>
  <r>
    <x v="18"/>
    <x v="9"/>
    <s v="Hofdünger"/>
    <x v="1"/>
    <x v="0"/>
    <s v="BESTAETIGT (6)"/>
    <n v="1125.72"/>
    <n v="550.14"/>
    <x v="15"/>
    <x v="8"/>
    <n v="1.1257200000000001"/>
    <n v="0.55013999999999996"/>
    <n v="0.16081714285714285"/>
    <n v="7.8591428571428562E-2"/>
  </r>
  <r>
    <x v="18"/>
    <x v="9"/>
    <s v="Hofdünger"/>
    <x v="1"/>
    <x v="8"/>
    <s v="BESTAETIGT (6)"/>
    <n v="261"/>
    <n v="130.5"/>
    <x v="20"/>
    <x v="8"/>
    <n v="0.26100000000000001"/>
    <n v="0.1305"/>
    <n v="4.3500000000000004E-2"/>
    <n v="2.1750000000000002E-2"/>
  </r>
  <r>
    <x v="18"/>
    <x v="9"/>
    <s v="Hofdünger"/>
    <x v="1"/>
    <x v="9"/>
    <s v="BESTAETIGT (6)"/>
    <n v="957.6"/>
    <n v="775.2"/>
    <x v="21"/>
    <x v="8"/>
    <n v="0.95760000000000001"/>
    <n v="0.7752"/>
    <n v="0.1197"/>
    <n v="9.69E-2"/>
  </r>
  <r>
    <x v="18"/>
    <x v="9"/>
    <s v="Hofdünger"/>
    <x v="1"/>
    <x v="10"/>
    <s v="BESTAETIGT (6)"/>
    <n v="145"/>
    <n v="161.25"/>
    <x v="10"/>
    <x v="8"/>
    <n v="0.14499999999999999"/>
    <n v="0.16125"/>
    <n v="7.2499999999999995E-2"/>
    <n v="8.0625000000000002E-2"/>
  </r>
  <r>
    <x v="18"/>
    <x v="9"/>
    <s v="Hofdünger"/>
    <x v="1"/>
    <x v="11"/>
    <s v="BESTAETIGT (6)"/>
    <n v="783.18999999999983"/>
    <n v="506.38999999999993"/>
    <x v="14"/>
    <x v="8"/>
    <n v="0.78318999999999983"/>
    <n v="0.5063899999999999"/>
    <n v="3.2632916666666657E-2"/>
    <n v="2.1099583333333328E-2"/>
  </r>
  <r>
    <x v="18"/>
    <x v="9"/>
    <s v="Hofdünger"/>
    <x v="1"/>
    <x v="12"/>
    <s v="BESTAETIGT (6)"/>
    <n v="2224.5000000000005"/>
    <n v="1270.6000000000001"/>
    <x v="51"/>
    <x v="8"/>
    <n v="2.2245000000000004"/>
    <n v="1.2706000000000002"/>
    <n v="0.18537500000000004"/>
    <n v="0.10588333333333334"/>
  </r>
  <r>
    <x v="18"/>
    <x v="9"/>
    <s v="Hofdünger"/>
    <x v="1"/>
    <x v="1"/>
    <s v="BESTAETIGT (6)"/>
    <n v="8131.4399999999969"/>
    <n v="4565.4699999999993"/>
    <x v="197"/>
    <x v="8"/>
    <n v="8.131439999999996"/>
    <n v="4.5654699999999995"/>
    <n v="0.10988432432432427"/>
    <n v="6.1695540540540536E-2"/>
  </r>
  <r>
    <x v="18"/>
    <x v="9"/>
    <s v="Hofdünger"/>
    <x v="1"/>
    <x v="14"/>
    <s v="BESTAETIGT (6)"/>
    <n v="935.62"/>
    <n v="422.17"/>
    <x v="18"/>
    <x v="8"/>
    <n v="0.93562000000000001"/>
    <n v="0.42216999999999999"/>
    <n v="0.18712400000000001"/>
    <n v="8.4433999999999995E-2"/>
  </r>
  <r>
    <x v="18"/>
    <x v="9"/>
    <s v="Hofdünger"/>
    <x v="1"/>
    <x v="17"/>
    <s v="BESTAETIGT (6)"/>
    <n v="147.6"/>
    <n v="66.599999999999994"/>
    <x v="10"/>
    <x v="8"/>
    <n v="0.14759999999999998"/>
    <n v="6.6599999999999993E-2"/>
    <n v="7.3799999999999991E-2"/>
    <n v="3.3299999999999996E-2"/>
  </r>
  <r>
    <x v="18"/>
    <x v="9"/>
    <s v="Recyclingdünger"/>
    <x v="2"/>
    <x v="16"/>
    <s v="BESTAETIGT (6)"/>
    <n v="15306.63"/>
    <n v="4253.1200000000008"/>
    <x v="31"/>
    <x v="8"/>
    <n v="15.306629999999998"/>
    <n v="4.2531200000000009"/>
    <n v="0.54666535714285713"/>
    <n v="0.1518971428571429"/>
  </r>
  <r>
    <x v="18"/>
    <x v="9"/>
    <s v="(Leer)"/>
    <x v="4"/>
    <x v="23"/>
    <s v="BESTAETIGT (6)"/>
    <n v="1565.8"/>
    <n v="1423.2"/>
    <x v="51"/>
    <x v="8"/>
    <n v="1.5657999999999999"/>
    <n v="1.4232"/>
    <n v="0.13048333333333331"/>
    <n v="0.1186"/>
  </r>
  <r>
    <x v="18"/>
    <x v="10"/>
    <s v="Hofdünger"/>
    <x v="1"/>
    <x v="9"/>
    <s v="BESTAETIGT (6)"/>
    <n v="336"/>
    <n v="272"/>
    <x v="13"/>
    <x v="8"/>
    <n v="0.33600000000000002"/>
    <n v="0.27200000000000002"/>
    <n v="0.33600000000000002"/>
    <n v="0.27200000000000002"/>
  </r>
  <r>
    <x v="18"/>
    <x v="23"/>
    <s v="Hofdünger"/>
    <x v="0"/>
    <x v="0"/>
    <s v="BESTAETIGT (6)"/>
    <n v="217.5"/>
    <n v="77.5"/>
    <x v="10"/>
    <x v="8"/>
    <n v="0.2175"/>
    <n v="7.7499999999999999E-2"/>
    <n v="0.10875"/>
    <n v="3.875E-2"/>
  </r>
  <r>
    <x v="18"/>
    <x v="23"/>
    <s v="Hofdünger"/>
    <x v="0"/>
    <x v="4"/>
    <s v="BESTAETIGT (6)"/>
    <n v="102.5"/>
    <n v="43.75"/>
    <x v="13"/>
    <x v="8"/>
    <n v="0.10249999999999999"/>
    <n v="4.3749999999999997E-2"/>
    <n v="0.10249999999999999"/>
    <n v="4.3749999999999997E-2"/>
  </r>
  <r>
    <x v="18"/>
    <x v="11"/>
    <s v="Hofdünger"/>
    <x v="0"/>
    <x v="0"/>
    <s v="BESTAETIGT (6)"/>
    <n v="7938.75"/>
    <n v="2828.75"/>
    <x v="41"/>
    <x v="8"/>
    <n v="7.9387499999999998"/>
    <n v="2.8287499999999999"/>
    <n v="0.72170454545454543"/>
    <n v="0.25715909090909089"/>
  </r>
  <r>
    <x v="18"/>
    <x v="11"/>
    <s v="Hofdünger"/>
    <x v="0"/>
    <x v="4"/>
    <s v="BESTAETIGT (6)"/>
    <n v="591"/>
    <n v="318.5"/>
    <x v="10"/>
    <x v="8"/>
    <n v="0.59099999999999997"/>
    <n v="0.31850000000000001"/>
    <n v="0.29549999999999998"/>
    <n v="0.15925"/>
  </r>
  <r>
    <x v="18"/>
    <x v="11"/>
    <s v="Hofdünger"/>
    <x v="1"/>
    <x v="9"/>
    <s v="BESTAETIGT (6)"/>
    <n v="302.39999999999998"/>
    <n v="244.8"/>
    <x v="7"/>
    <x v="8"/>
    <n v="0.3024"/>
    <n v="0.24480000000000002"/>
    <n v="0.1008"/>
    <n v="8.1600000000000006E-2"/>
  </r>
  <r>
    <x v="18"/>
    <x v="11"/>
    <s v="Recyclingdünger"/>
    <x v="2"/>
    <x v="16"/>
    <s v="BESTAETIGT (6)"/>
    <n v="871"/>
    <n v="241.2"/>
    <x v="10"/>
    <x v="8"/>
    <n v="0.871"/>
    <n v="0.2412"/>
    <n v="0.4355"/>
    <n v="0.1206"/>
  </r>
  <r>
    <x v="18"/>
    <x v="11"/>
    <s v="(Leer)"/>
    <x v="4"/>
    <x v="23"/>
    <s v="BESTAETIGT (6)"/>
    <n v="70"/>
    <n v="43"/>
    <x v="13"/>
    <x v="8"/>
    <n v="7.0000000000000007E-2"/>
    <n v="4.2999999999999997E-2"/>
    <n v="7.0000000000000007E-2"/>
    <n v="4.2999999999999997E-2"/>
  </r>
  <r>
    <x v="18"/>
    <x v="12"/>
    <s v="Hofdünger"/>
    <x v="0"/>
    <x v="0"/>
    <s v="BESTAETIGT (6)"/>
    <n v="4536"/>
    <n v="1490.4"/>
    <x v="18"/>
    <x v="8"/>
    <n v="4.5359999999999996"/>
    <n v="1.4904000000000002"/>
    <n v="0.9071999999999999"/>
    <n v="0.29808000000000001"/>
  </r>
  <r>
    <x v="18"/>
    <x v="12"/>
    <s v="Hofdünger"/>
    <x v="0"/>
    <x v="1"/>
    <s v="BESTAETIGT (6)"/>
    <n v="767.65"/>
    <n v="334.45"/>
    <x v="18"/>
    <x v="8"/>
    <n v="0.76764999999999994"/>
    <n v="0.33444999999999997"/>
    <n v="0.15353"/>
    <n v="6.6889999999999991E-2"/>
  </r>
  <r>
    <x v="18"/>
    <x v="12"/>
    <s v="Hofdünger"/>
    <x v="0"/>
    <x v="6"/>
    <s v="BESTAETIGT (6)"/>
    <n v="3055"/>
    <n v="1399"/>
    <x v="15"/>
    <x v="8"/>
    <n v="3.0550000000000002"/>
    <n v="1.399"/>
    <n v="0.43642857142857144"/>
    <n v="0.19985714285714287"/>
  </r>
  <r>
    <x v="18"/>
    <x v="12"/>
    <s v="Hofdünger"/>
    <x v="1"/>
    <x v="9"/>
    <s v="BESTAETIGT (6)"/>
    <n v="168"/>
    <n v="136"/>
    <x v="13"/>
    <x v="8"/>
    <n v="0.16800000000000001"/>
    <n v="0.13600000000000001"/>
    <n v="0.16800000000000001"/>
    <n v="0.13600000000000001"/>
  </r>
  <r>
    <x v="18"/>
    <x v="12"/>
    <s v="Hofdünger"/>
    <x v="1"/>
    <x v="5"/>
    <s v="BESTAETIGT (6)"/>
    <n v="859.3"/>
    <n v="600.6"/>
    <x v="7"/>
    <x v="8"/>
    <n v="0.85929999999999995"/>
    <n v="0.60060000000000002"/>
    <n v="0.28643333333333332"/>
    <n v="0.20020000000000002"/>
  </r>
  <r>
    <x v="19"/>
    <x v="4"/>
    <s v="Hofdünger"/>
    <x v="0"/>
    <x v="3"/>
    <s v="BESTAETIGT (6)"/>
    <n v="1243.2"/>
    <n v="537.6"/>
    <x v="10"/>
    <x v="8"/>
    <n v="1.2432000000000001"/>
    <n v="0.53760000000000008"/>
    <n v="0.62160000000000004"/>
    <n v="0.26880000000000004"/>
  </r>
  <r>
    <x v="19"/>
    <x v="13"/>
    <s v="Hofdünger"/>
    <x v="0"/>
    <x v="5"/>
    <s v="BESTAETIGT (6)"/>
    <n v="198"/>
    <n v="90"/>
    <x v="13"/>
    <x v="8"/>
    <n v="0.19800000000000001"/>
    <n v="0.09"/>
    <n v="0.19800000000000001"/>
    <n v="0.09"/>
  </r>
  <r>
    <x v="19"/>
    <x v="7"/>
    <s v="Hofdünger"/>
    <x v="0"/>
    <x v="4"/>
    <s v="BESTAETIGT (6)"/>
    <n v="718"/>
    <n v="267"/>
    <x v="18"/>
    <x v="8"/>
    <n v="0.71799999999999997"/>
    <n v="0.26700000000000002"/>
    <n v="0.14360000000000001"/>
    <n v="5.3400000000000003E-2"/>
  </r>
  <r>
    <x v="19"/>
    <x v="7"/>
    <s v="Hofdünger"/>
    <x v="0"/>
    <x v="5"/>
    <s v="BESTAETIGT (6)"/>
    <n v="4736.1500000000005"/>
    <n v="2290.6"/>
    <x v="105"/>
    <x v="8"/>
    <n v="4.7361500000000003"/>
    <n v="2.2906"/>
    <n v="0.12463552631578949"/>
    <n v="6.027894736842105E-2"/>
  </r>
  <r>
    <x v="19"/>
    <x v="7"/>
    <s v="(Leer)"/>
    <x v="4"/>
    <x v="23"/>
    <s v="BESTAETIGT (6)"/>
    <n v="153"/>
    <n v="145.35"/>
    <x v="13"/>
    <x v="8"/>
    <n v="0.153"/>
    <n v="0.14535000000000001"/>
    <n v="0.153"/>
    <n v="0.14535000000000001"/>
  </r>
  <r>
    <x v="19"/>
    <x v="17"/>
    <s v="Hofdünger"/>
    <x v="0"/>
    <x v="1"/>
    <s v="BESTAETIGT (6)"/>
    <n v="572"/>
    <n v="248.6"/>
    <x v="13"/>
    <x v="8"/>
    <n v="0.57199999999999995"/>
    <n v="0.24859999999999999"/>
    <n v="0.57199999999999995"/>
    <n v="0.24859999999999999"/>
  </r>
  <r>
    <x v="19"/>
    <x v="17"/>
    <s v="Hofdünger"/>
    <x v="0"/>
    <x v="4"/>
    <s v="BESTAETIGT (6)"/>
    <n v="1715.71"/>
    <n v="662.75"/>
    <x v="18"/>
    <x v="8"/>
    <n v="1.7157100000000001"/>
    <n v="0.66274999999999995"/>
    <n v="0.343142"/>
    <n v="0.13255"/>
  </r>
  <r>
    <x v="19"/>
    <x v="17"/>
    <s v="Hofdünger"/>
    <x v="0"/>
    <x v="6"/>
    <s v="BESTAETIGT (6)"/>
    <n v="195.25"/>
    <n v="82.5"/>
    <x v="13"/>
    <x v="8"/>
    <n v="0.19525000000000001"/>
    <n v="8.2500000000000004E-2"/>
    <n v="0.19525000000000001"/>
    <n v="8.2500000000000004E-2"/>
  </r>
  <r>
    <x v="19"/>
    <x v="17"/>
    <s v="Hofdünger"/>
    <x v="1"/>
    <x v="1"/>
    <s v="BESTAETIGT (6)"/>
    <n v="110.4"/>
    <n v="49.5"/>
    <x v="13"/>
    <x v="8"/>
    <n v="0.11040000000000001"/>
    <n v="4.9500000000000002E-2"/>
    <n v="0.11040000000000001"/>
    <n v="4.9500000000000002E-2"/>
  </r>
  <r>
    <x v="19"/>
    <x v="8"/>
    <s v="Hofdünger"/>
    <x v="0"/>
    <x v="0"/>
    <s v="BESTAETIGT (6)"/>
    <n v="5962.2"/>
    <n v="3022.35"/>
    <x v="11"/>
    <x v="8"/>
    <n v="5.9622000000000002"/>
    <n v="3.0223499999999999"/>
    <n v="0.39748"/>
    <n v="0.20149"/>
  </r>
  <r>
    <x v="19"/>
    <x v="8"/>
    <s v="Hofdünger"/>
    <x v="0"/>
    <x v="1"/>
    <s v="BESTAETIGT (6)"/>
    <n v="3967.21"/>
    <n v="1727.77"/>
    <x v="28"/>
    <x v="8"/>
    <n v="3.9672100000000001"/>
    <n v="1.72777"/>
    <n v="0.22040055555555557"/>
    <n v="9.5987222222222224E-2"/>
  </r>
  <r>
    <x v="19"/>
    <x v="8"/>
    <s v="Hofdünger"/>
    <x v="0"/>
    <x v="4"/>
    <s v="BESTAETIGT (6)"/>
    <n v="25017"/>
    <n v="11066.8"/>
    <x v="1"/>
    <x v="8"/>
    <n v="25.016999999999999"/>
    <n v="11.066799999999999"/>
    <n v="0.25790721649484538"/>
    <n v="0.11409072164948453"/>
  </r>
  <r>
    <x v="19"/>
    <x v="8"/>
    <s v="Hofdünger"/>
    <x v="0"/>
    <x v="5"/>
    <s v="BESTAETIGT (6)"/>
    <n v="8942.4900000000016"/>
    <n v="4769.7000000000007"/>
    <x v="152"/>
    <x v="8"/>
    <n v="8.9424900000000012"/>
    <n v="4.7697000000000012"/>
    <n v="0.21810951219512198"/>
    <n v="0.11633414634146344"/>
  </r>
  <r>
    <x v="19"/>
    <x v="8"/>
    <s v="Hofdünger"/>
    <x v="0"/>
    <x v="6"/>
    <s v="BESTAETIGT (6)"/>
    <n v="12482.43"/>
    <n v="5509.4999999999991"/>
    <x v="113"/>
    <x v="8"/>
    <n v="12.482430000000001"/>
    <n v="5.5094999999999992"/>
    <n v="0.24004673076923078"/>
    <n v="0.10595192307692305"/>
  </r>
  <r>
    <x v="19"/>
    <x v="8"/>
    <s v="Hofdünger"/>
    <x v="1"/>
    <x v="0"/>
    <s v="BESTAETIGT (6)"/>
    <n v="48"/>
    <n v="28"/>
    <x v="10"/>
    <x v="8"/>
    <n v="4.8000000000000001E-2"/>
    <n v="2.8000000000000001E-2"/>
    <n v="2.4E-2"/>
    <n v="1.4E-2"/>
  </r>
  <r>
    <x v="19"/>
    <x v="8"/>
    <s v="Hofdünger"/>
    <x v="1"/>
    <x v="9"/>
    <s v="BESTAETIGT (6)"/>
    <n v="280"/>
    <n v="218"/>
    <x v="10"/>
    <x v="8"/>
    <n v="0.28000000000000003"/>
    <n v="0.218"/>
    <n v="0.14000000000000001"/>
    <n v="0.109"/>
  </r>
  <r>
    <x v="19"/>
    <x v="8"/>
    <s v="Hofdünger"/>
    <x v="1"/>
    <x v="12"/>
    <s v="BESTAETIGT (6)"/>
    <n v="67.23"/>
    <n v="36.72"/>
    <x v="13"/>
    <x v="8"/>
    <n v="6.7229999999999998E-2"/>
    <n v="3.6719999999999996E-2"/>
    <n v="6.7229999999999998E-2"/>
    <n v="3.6719999999999996E-2"/>
  </r>
  <r>
    <x v="19"/>
    <x v="8"/>
    <s v="Hofdünger"/>
    <x v="1"/>
    <x v="1"/>
    <s v="BESTAETIGT (6)"/>
    <n v="298.99"/>
    <n v="187.86"/>
    <x v="7"/>
    <x v="8"/>
    <n v="0.29899000000000003"/>
    <n v="0.18786000000000003"/>
    <n v="9.966333333333334E-2"/>
    <n v="6.2620000000000009E-2"/>
  </r>
  <r>
    <x v="19"/>
    <x v="8"/>
    <s v="Hofdünger"/>
    <x v="1"/>
    <x v="15"/>
    <s v="BESTAETIGT (6)"/>
    <n v="1512"/>
    <n v="1242"/>
    <x v="13"/>
    <x v="8"/>
    <n v="1.512"/>
    <n v="1.242"/>
    <n v="1.512"/>
    <n v="1.242"/>
  </r>
  <r>
    <x v="19"/>
    <x v="8"/>
    <s v="Recyclingdünger"/>
    <x v="2"/>
    <x v="16"/>
    <s v="BESTAETIGT (6)"/>
    <n v="5251.05"/>
    <n v="2168.8000000000002"/>
    <x v="55"/>
    <x v="8"/>
    <n v="5.2510500000000002"/>
    <n v="2.1688000000000001"/>
    <n v="0.22830652173913044"/>
    <n v="9.4295652173913044E-2"/>
  </r>
  <r>
    <x v="19"/>
    <x v="22"/>
    <s v="Hofdünger"/>
    <x v="0"/>
    <x v="0"/>
    <s v="BESTAETIGT (6)"/>
    <n v="5043.5"/>
    <n v="2467.15"/>
    <x v="15"/>
    <x v="8"/>
    <n v="5.0434999999999999"/>
    <n v="2.4671500000000002"/>
    <n v="0.72050000000000003"/>
    <n v="0.35245000000000004"/>
  </r>
  <r>
    <x v="19"/>
    <x v="22"/>
    <s v="Hofdünger"/>
    <x v="0"/>
    <x v="1"/>
    <s v="BESTAETIGT (6)"/>
    <n v="2547.9199999999996"/>
    <n v="1101.25"/>
    <x v="23"/>
    <x v="8"/>
    <n v="2.5479199999999995"/>
    <n v="1.1012500000000001"/>
    <n v="0.28310222222222214"/>
    <n v="0.12236111111111111"/>
  </r>
  <r>
    <x v="19"/>
    <x v="22"/>
    <s v="Hofdünger"/>
    <x v="0"/>
    <x v="3"/>
    <s v="BESTAETIGT (6)"/>
    <n v="677.6"/>
    <n v="312.39999999999998"/>
    <x v="13"/>
    <x v="8"/>
    <n v="0.67759999999999998"/>
    <n v="0.31239999999999996"/>
    <n v="0.67759999999999998"/>
    <n v="0.31239999999999996"/>
  </r>
  <r>
    <x v="19"/>
    <x v="22"/>
    <s v="Hofdünger"/>
    <x v="0"/>
    <x v="4"/>
    <s v="BESTAETIGT (6)"/>
    <n v="2536.77"/>
    <n v="1085.3499999999999"/>
    <x v="23"/>
    <x v="8"/>
    <n v="2.5367700000000002"/>
    <n v="1.0853499999999998"/>
    <n v="0.28186333333333335"/>
    <n v="0.12059444444444442"/>
  </r>
  <r>
    <x v="19"/>
    <x v="22"/>
    <s v="Hofdünger"/>
    <x v="0"/>
    <x v="6"/>
    <s v="BESTAETIGT (6)"/>
    <n v="2910.07"/>
    <n v="1327.95"/>
    <x v="18"/>
    <x v="8"/>
    <n v="2.9100700000000002"/>
    <n v="1.32795"/>
    <n v="0.58201400000000003"/>
    <n v="0.26558999999999999"/>
  </r>
  <r>
    <x v="19"/>
    <x v="22"/>
    <s v="Hofdünger"/>
    <x v="1"/>
    <x v="9"/>
    <s v="BESTAETIGT (6)"/>
    <n v="1169.2"/>
    <n v="870.40000000000009"/>
    <x v="7"/>
    <x v="8"/>
    <n v="1.1692"/>
    <n v="0.87040000000000006"/>
    <n v="0.38973333333333332"/>
    <n v="0.29013333333333335"/>
  </r>
  <r>
    <x v="19"/>
    <x v="22"/>
    <s v="Hofdünger"/>
    <x v="1"/>
    <x v="12"/>
    <s v="BESTAETIGT (6)"/>
    <n v="1746.3999999999999"/>
    <n v="955.90000000000009"/>
    <x v="2"/>
    <x v="8"/>
    <n v="1.7464"/>
    <n v="0.95590000000000008"/>
    <n v="0.43659999999999999"/>
    <n v="0.23897500000000002"/>
  </r>
  <r>
    <x v="19"/>
    <x v="22"/>
    <s v="Hofdünger"/>
    <x v="1"/>
    <x v="15"/>
    <s v="BESTAETIGT (6)"/>
    <n v="840"/>
    <n v="690"/>
    <x v="10"/>
    <x v="8"/>
    <n v="0.84"/>
    <n v="0.69"/>
    <n v="0.42"/>
    <n v="0.34499999999999997"/>
  </r>
  <r>
    <x v="19"/>
    <x v="22"/>
    <s v="Recyclingdünger"/>
    <x v="2"/>
    <x v="16"/>
    <s v="BESTAETIGT (6)"/>
    <n v="2145.4"/>
    <n v="1109.2"/>
    <x v="2"/>
    <x v="8"/>
    <n v="2.1454"/>
    <n v="1.1092"/>
    <n v="0.53634999999999999"/>
    <n v="0.27729999999999999"/>
  </r>
  <r>
    <x v="19"/>
    <x v="9"/>
    <s v="Hofdünger"/>
    <x v="1"/>
    <x v="9"/>
    <s v="BESTAETIGT (6)"/>
    <n v="1638.87"/>
    <n v="1368"/>
    <x v="7"/>
    <x v="8"/>
    <n v="1.6388699999999998"/>
    <n v="1.3680000000000001"/>
    <n v="0.54628999999999994"/>
    <n v="0.45600000000000002"/>
  </r>
  <r>
    <x v="19"/>
    <x v="10"/>
    <s v="Hofdünger"/>
    <x v="0"/>
    <x v="0"/>
    <s v="BESTAETIGT (6)"/>
    <n v="200906.42"/>
    <n v="88786.50999999998"/>
    <x v="479"/>
    <x v="8"/>
    <n v="200.90642000000003"/>
    <n v="88.786509999999979"/>
    <n v="0.66525304635761595"/>
    <n v="0.29399506622516547"/>
  </r>
  <r>
    <x v="19"/>
    <x v="10"/>
    <s v="Hofdünger"/>
    <x v="0"/>
    <x v="1"/>
    <s v="BESTAETIGT (6)"/>
    <n v="222749.16000000003"/>
    <n v="97227.820000000022"/>
    <x v="267"/>
    <x v="8"/>
    <n v="222.74916000000005"/>
    <n v="97.227820000000023"/>
    <n v="0.30639499312242097"/>
    <n v="0.13373840440165066"/>
  </r>
  <r>
    <x v="19"/>
    <x v="10"/>
    <s v="Hofdünger"/>
    <x v="0"/>
    <x v="2"/>
    <s v="BESTAETIGT (6)"/>
    <n v="10001.19"/>
    <n v="3690.9000000000005"/>
    <x v="103"/>
    <x v="8"/>
    <n v="10.001190000000001"/>
    <n v="3.6909000000000005"/>
    <n v="0.27781083333333334"/>
    <n v="0.10252500000000002"/>
  </r>
  <r>
    <x v="19"/>
    <x v="10"/>
    <s v="Hofdünger"/>
    <x v="0"/>
    <x v="3"/>
    <s v="BESTAETIGT (6)"/>
    <n v="71395.56"/>
    <n v="34409.15"/>
    <x v="385"/>
    <x v="8"/>
    <n v="71.395560000000003"/>
    <n v="34.409150000000004"/>
    <n v="0.58045170731707318"/>
    <n v="0.27974918699186996"/>
  </r>
  <r>
    <x v="19"/>
    <x v="10"/>
    <s v="Hofdünger"/>
    <x v="0"/>
    <x v="4"/>
    <s v="BESTAETIGT (6)"/>
    <n v="441811.26999999979"/>
    <n v="193696.56000000035"/>
    <x v="480"/>
    <x v="8"/>
    <n v="441.81126999999981"/>
    <n v="193.69656000000035"/>
    <n v="0.30532914305459558"/>
    <n v="0.13386078783690417"/>
  </r>
  <r>
    <x v="19"/>
    <x v="10"/>
    <s v="Hofdünger"/>
    <x v="0"/>
    <x v="5"/>
    <s v="BESTAETIGT (6)"/>
    <n v="123581.87999999996"/>
    <n v="67509.510000000009"/>
    <x v="481"/>
    <x v="8"/>
    <n v="123.58187999999996"/>
    <n v="67.509510000000006"/>
    <n v="0.27220678414096905"/>
    <n v="0.14869936123348018"/>
  </r>
  <r>
    <x v="19"/>
    <x v="10"/>
    <s v="Hofdünger"/>
    <x v="0"/>
    <x v="6"/>
    <s v="BESTAETIGT (6)"/>
    <n v="227131.21"/>
    <n v="111206.49000000005"/>
    <x v="482"/>
    <x v="8"/>
    <n v="227.13120999999998"/>
    <n v="111.20649000000004"/>
    <n v="0.29768179554390561"/>
    <n v="0.14574900393184803"/>
  </r>
  <r>
    <x v="19"/>
    <x v="10"/>
    <s v="Hofdünger"/>
    <x v="1"/>
    <x v="0"/>
    <s v="BESTAETIGT (6)"/>
    <n v="4885.83"/>
    <n v="4235.45"/>
    <x v="49"/>
    <x v="8"/>
    <n v="4.8858300000000003"/>
    <n v="4.2354500000000002"/>
    <n v="0.28740176470588236"/>
    <n v="0.24914411764705882"/>
  </r>
  <r>
    <x v="19"/>
    <x v="10"/>
    <s v="Hofdünger"/>
    <x v="1"/>
    <x v="8"/>
    <s v="BESTAETIGT (6)"/>
    <n v="5957.7"/>
    <n v="2867.38"/>
    <x v="82"/>
    <x v="8"/>
    <n v="5.9577"/>
    <n v="2.8673800000000003"/>
    <n v="0.28370000000000001"/>
    <n v="0.13654190476190478"/>
  </r>
  <r>
    <x v="19"/>
    <x v="10"/>
    <s v="Hofdünger"/>
    <x v="1"/>
    <x v="18"/>
    <s v="BESTAETIGT (6)"/>
    <n v="334.79999999999995"/>
    <n v="259.20000000000005"/>
    <x v="10"/>
    <x v="8"/>
    <n v="0.33479999999999993"/>
    <n v="0.25920000000000004"/>
    <n v="0.16739999999999997"/>
    <n v="0.12960000000000002"/>
  </r>
  <r>
    <x v="19"/>
    <x v="10"/>
    <s v="Hofdünger"/>
    <x v="1"/>
    <x v="9"/>
    <s v="BESTAETIGT (6)"/>
    <n v="47586.339999999989"/>
    <n v="36945.17"/>
    <x v="313"/>
    <x v="8"/>
    <n v="47.586339999999993"/>
    <n v="36.945169999999997"/>
    <n v="0.44061425925925918"/>
    <n v="0.34208490740740738"/>
  </r>
  <r>
    <x v="19"/>
    <x v="10"/>
    <s v="Hofdünger"/>
    <x v="1"/>
    <x v="10"/>
    <s v="BESTAETIGT (6)"/>
    <n v="12931.380000000001"/>
    <n v="11728.6"/>
    <x v="39"/>
    <x v="8"/>
    <n v="12.931380000000001"/>
    <n v="11.7286"/>
    <n v="0.47894000000000003"/>
    <n v="0.43439259259259261"/>
  </r>
  <r>
    <x v="19"/>
    <x v="10"/>
    <s v="Hofdünger"/>
    <x v="1"/>
    <x v="11"/>
    <s v="BESTAETIGT (6)"/>
    <n v="9119.5399999999991"/>
    <n v="6194.94"/>
    <x v="52"/>
    <x v="8"/>
    <n v="9.1195399999999989"/>
    <n v="6.1949399999999999"/>
    <n v="0.18239079999999996"/>
    <n v="0.1238988"/>
  </r>
  <r>
    <x v="19"/>
    <x v="10"/>
    <s v="Hofdünger"/>
    <x v="1"/>
    <x v="12"/>
    <s v="BESTAETIGT (6)"/>
    <n v="48175.87000000001"/>
    <n v="24783.07"/>
    <x v="300"/>
    <x v="8"/>
    <n v="48.17587000000001"/>
    <n v="24.783069999999999"/>
    <n v="0.3568582962962964"/>
    <n v="0.18357829629629629"/>
  </r>
  <r>
    <x v="19"/>
    <x v="10"/>
    <s v="Hofdünger"/>
    <x v="1"/>
    <x v="1"/>
    <s v="BESTAETIGT (6)"/>
    <n v="11455.489999999998"/>
    <n v="5847.04"/>
    <x v="79"/>
    <x v="8"/>
    <n v="11.455489999999998"/>
    <n v="5.8470399999999998"/>
    <n v="0.18779491803278683"/>
    <n v="9.5853114754098356E-2"/>
  </r>
  <r>
    <x v="19"/>
    <x v="10"/>
    <s v="Hofdünger"/>
    <x v="1"/>
    <x v="2"/>
    <s v="BESTAETIGT (6)"/>
    <n v="5870.82"/>
    <n v="2137.2199999999998"/>
    <x v="60"/>
    <x v="8"/>
    <n v="5.8708200000000001"/>
    <n v="2.1372199999999997"/>
    <n v="0.19569400000000001"/>
    <n v="7.124066666666666E-2"/>
  </r>
  <r>
    <x v="19"/>
    <x v="10"/>
    <s v="Hofdünger"/>
    <x v="1"/>
    <x v="14"/>
    <s v="BESTAETIGT (6)"/>
    <n v="3262.5"/>
    <n v="1694.25"/>
    <x v="23"/>
    <x v="8"/>
    <n v="3.2625000000000002"/>
    <n v="1.69425"/>
    <n v="0.36250000000000004"/>
    <n v="0.18825"/>
  </r>
  <r>
    <x v="19"/>
    <x v="10"/>
    <s v="Hofdünger"/>
    <x v="1"/>
    <x v="5"/>
    <s v="BESTAETIGT (6)"/>
    <n v="543.76"/>
    <n v="431.8"/>
    <x v="10"/>
    <x v="8"/>
    <n v="0.54376000000000002"/>
    <n v="0.43180000000000002"/>
    <n v="0.27188000000000001"/>
    <n v="0.21590000000000001"/>
  </r>
  <r>
    <x v="19"/>
    <x v="10"/>
    <s v="Hofdünger"/>
    <x v="1"/>
    <x v="15"/>
    <s v="BESTAETIGT (6)"/>
    <n v="13044.93"/>
    <n v="10715.49"/>
    <x v="11"/>
    <x v="8"/>
    <n v="13.044930000000001"/>
    <n v="10.715489999999999"/>
    <n v="0.86966200000000005"/>
    <n v="0.71436599999999995"/>
  </r>
  <r>
    <x v="19"/>
    <x v="10"/>
    <s v="Hofdünger"/>
    <x v="1"/>
    <x v="17"/>
    <s v="BESTAETIGT (6)"/>
    <n v="1296"/>
    <n v="432"/>
    <x v="7"/>
    <x v="8"/>
    <n v="1.296"/>
    <n v="0.432"/>
    <n v="0.432"/>
    <n v="0.14399999999999999"/>
  </r>
  <r>
    <x v="19"/>
    <x v="10"/>
    <s v="Recyclingdünger"/>
    <x v="2"/>
    <x v="16"/>
    <s v="BESTAETIGT (6)"/>
    <n v="88025.919999999998"/>
    <n v="39912.060000000012"/>
    <x v="477"/>
    <x v="8"/>
    <n v="88.025919999999999"/>
    <n v="39.912060000000011"/>
    <n v="0.40194484018264842"/>
    <n v="0.18224684931506854"/>
  </r>
  <r>
    <x v="19"/>
    <x v="10"/>
    <s v="(Leer)"/>
    <x v="4"/>
    <x v="23"/>
    <s v="BESTAETIGT (6)"/>
    <n v="43613.579999999994"/>
    <n v="36976.94"/>
    <x v="445"/>
    <x v="8"/>
    <n v="43.613579999999992"/>
    <n v="36.976939999999999"/>
    <n v="0.36650067226890748"/>
    <n v="0.31073058823529409"/>
  </r>
  <r>
    <x v="19"/>
    <x v="12"/>
    <s v="Hofdünger"/>
    <x v="0"/>
    <x v="0"/>
    <s v="BESTAETIGT (6)"/>
    <n v="13443.78"/>
    <n v="5970.16"/>
    <x v="101"/>
    <x v="8"/>
    <n v="13.44378"/>
    <n v="5.9701599999999999"/>
    <n v="0.40738727272727271"/>
    <n v="0.1809139393939394"/>
  </r>
  <r>
    <x v="19"/>
    <x v="12"/>
    <s v="Hofdünger"/>
    <x v="0"/>
    <x v="1"/>
    <s v="BESTAETIGT (6)"/>
    <n v="9687.3700000000008"/>
    <n v="4212.7699999999995"/>
    <x v="14"/>
    <x v="8"/>
    <n v="9.6873700000000014"/>
    <n v="4.2127699999999999"/>
    <n v="0.40364041666666672"/>
    <n v="0.17553208333333334"/>
  </r>
  <r>
    <x v="19"/>
    <x v="12"/>
    <s v="Hofdünger"/>
    <x v="0"/>
    <x v="3"/>
    <s v="BESTAETIGT (6)"/>
    <n v="996"/>
    <n v="392"/>
    <x v="10"/>
    <x v="8"/>
    <n v="0.996"/>
    <n v="0.39200000000000002"/>
    <n v="0.498"/>
    <n v="0.19600000000000001"/>
  </r>
  <r>
    <x v="19"/>
    <x v="12"/>
    <s v="Hofdünger"/>
    <x v="0"/>
    <x v="4"/>
    <s v="BESTAETIGT (6)"/>
    <n v="20218.019999999997"/>
    <n v="9549.4499999999989"/>
    <x v="83"/>
    <x v="8"/>
    <n v="20.218019999999996"/>
    <n v="9.5494499999999984"/>
    <n v="0.28476084507042249"/>
    <n v="0.13449929577464786"/>
  </r>
  <r>
    <x v="19"/>
    <x v="12"/>
    <s v="Hofdünger"/>
    <x v="0"/>
    <x v="5"/>
    <s v="BESTAETIGT (6)"/>
    <n v="3091.05"/>
    <n v="1738.3999999999996"/>
    <x v="8"/>
    <x v="8"/>
    <n v="3.0910500000000001"/>
    <n v="1.7383999999999997"/>
    <n v="0.16268684210526316"/>
    <n v="9.1494736842105254E-2"/>
  </r>
  <r>
    <x v="19"/>
    <x v="12"/>
    <s v="Hofdünger"/>
    <x v="0"/>
    <x v="6"/>
    <s v="BESTAETIGT (6)"/>
    <n v="5947.4600000000009"/>
    <n v="2840.34"/>
    <x v="51"/>
    <x v="8"/>
    <n v="5.9474600000000013"/>
    <n v="2.8403400000000003"/>
    <n v="0.49562166666666679"/>
    <n v="0.23669500000000002"/>
  </r>
  <r>
    <x v="19"/>
    <x v="12"/>
    <s v="Hofdünger"/>
    <x v="1"/>
    <x v="0"/>
    <s v="BESTAETIGT (6)"/>
    <n v="133.44"/>
    <n v="139.68"/>
    <x v="13"/>
    <x v="8"/>
    <n v="0.13344"/>
    <n v="0.13968"/>
    <n v="0.13344"/>
    <n v="0.13968"/>
  </r>
  <r>
    <x v="19"/>
    <x v="12"/>
    <s v="Hofdünger"/>
    <x v="1"/>
    <x v="8"/>
    <s v="BESTAETIGT (6)"/>
    <n v="246"/>
    <n v="123"/>
    <x v="10"/>
    <x v="8"/>
    <n v="0.246"/>
    <n v="0.123"/>
    <n v="0.123"/>
    <n v="6.1499999999999999E-2"/>
  </r>
  <r>
    <x v="19"/>
    <x v="12"/>
    <s v="Hofdünger"/>
    <x v="1"/>
    <x v="9"/>
    <s v="BESTAETIGT (6)"/>
    <n v="1830.0000000000002"/>
    <n v="1499.6000000000001"/>
    <x v="15"/>
    <x v="8"/>
    <n v="1.8300000000000003"/>
    <n v="1.4996"/>
    <n v="0.26142857142857145"/>
    <n v="0.21422857142857143"/>
  </r>
  <r>
    <x v="19"/>
    <x v="12"/>
    <s v="Hofdünger"/>
    <x v="1"/>
    <x v="10"/>
    <s v="BESTAETIGT (6)"/>
    <n v="162"/>
    <n v="180"/>
    <x v="13"/>
    <x v="8"/>
    <n v="0.16200000000000001"/>
    <n v="0.18"/>
    <n v="0.16200000000000001"/>
    <n v="0.18"/>
  </r>
  <r>
    <x v="19"/>
    <x v="12"/>
    <s v="Hofdünger"/>
    <x v="1"/>
    <x v="11"/>
    <s v="BESTAETIGT (6)"/>
    <n v="2378.6400000000003"/>
    <n v="1749"/>
    <x v="15"/>
    <x v="8"/>
    <n v="2.3786400000000003"/>
    <n v="1.7490000000000001"/>
    <n v="0.33980571428571432"/>
    <n v="0.24985714285714286"/>
  </r>
  <r>
    <x v="19"/>
    <x v="12"/>
    <s v="Hofdünger"/>
    <x v="1"/>
    <x v="12"/>
    <s v="BESTAETIGT (6)"/>
    <n v="2062.1999999999998"/>
    <n v="1015.2"/>
    <x v="18"/>
    <x v="8"/>
    <n v="2.0621999999999998"/>
    <n v="1.0152000000000001"/>
    <n v="0.41243999999999997"/>
    <n v="0.20304000000000003"/>
  </r>
  <r>
    <x v="19"/>
    <x v="12"/>
    <s v="Hofdünger"/>
    <x v="1"/>
    <x v="1"/>
    <s v="BESTAETIGT (6)"/>
    <n v="206.08"/>
    <n v="92.4"/>
    <x v="13"/>
    <x v="8"/>
    <n v="0.20608000000000001"/>
    <n v="9.240000000000001E-2"/>
    <n v="0.20608000000000001"/>
    <n v="9.240000000000001E-2"/>
  </r>
  <r>
    <x v="19"/>
    <x v="12"/>
    <s v="Hofdünger"/>
    <x v="1"/>
    <x v="15"/>
    <s v="BESTAETIGT (6)"/>
    <n v="1512"/>
    <n v="1242"/>
    <x v="13"/>
    <x v="8"/>
    <n v="1.512"/>
    <n v="1.242"/>
    <n v="1.512"/>
    <n v="1.242"/>
  </r>
  <r>
    <x v="19"/>
    <x v="12"/>
    <s v="Recyclingdünger"/>
    <x v="2"/>
    <x v="16"/>
    <s v="BESTAETIGT (6)"/>
    <n v="7527.7400000000007"/>
    <n v="3459.7000000000003"/>
    <x v="8"/>
    <x v="8"/>
    <n v="7.5277400000000005"/>
    <n v="3.4597000000000002"/>
    <n v="0.39619684210526318"/>
    <n v="0.18208947368421055"/>
  </r>
  <r>
    <x v="19"/>
    <x v="12"/>
    <s v="(Leer)"/>
    <x v="4"/>
    <x v="23"/>
    <s v="BESTAETIGT (6)"/>
    <n v="1691.52"/>
    <n v="1638.3"/>
    <x v="18"/>
    <x v="8"/>
    <n v="1.6915199999999999"/>
    <n v="1.6382999999999999"/>
    <n v="0.33830399999999999"/>
    <n v="0.32765999999999995"/>
  </r>
  <r>
    <x v="20"/>
    <x v="24"/>
    <s v="Hofdünger"/>
    <x v="0"/>
    <x v="0"/>
    <s v="BESTAETIGT (6)"/>
    <n v="62300.280000000013"/>
    <n v="18251.859999999997"/>
    <x v="123"/>
    <x v="8"/>
    <n v="62.300280000000015"/>
    <n v="18.251859999999997"/>
    <n v="0.52796847457627127"/>
    <n v="0.15467677966101692"/>
  </r>
  <r>
    <x v="20"/>
    <x v="24"/>
    <s v="Hofdünger"/>
    <x v="0"/>
    <x v="1"/>
    <s v="BESTAETIGT (6)"/>
    <n v="26544.689999999988"/>
    <n v="11547.929999999998"/>
    <x v="169"/>
    <x v="8"/>
    <n v="26.544689999999989"/>
    <n v="11.547929999999999"/>
    <n v="0.33600873417721505"/>
    <n v="0.14617632911392403"/>
  </r>
  <r>
    <x v="20"/>
    <x v="24"/>
    <s v="Hofdünger"/>
    <x v="0"/>
    <x v="3"/>
    <s v="BESTAETIGT (6)"/>
    <n v="8626.6400000000031"/>
    <n v="3369.8"/>
    <x v="105"/>
    <x v="8"/>
    <n v="8.6266400000000036"/>
    <n v="3.3698000000000001"/>
    <n v="0.22701684210526327"/>
    <n v="8.8678947368421052E-2"/>
  </r>
  <r>
    <x v="20"/>
    <x v="24"/>
    <s v="Hofdünger"/>
    <x v="0"/>
    <x v="5"/>
    <s v="BESTAETIGT (6)"/>
    <n v="2892"/>
    <n v="1687"/>
    <x v="15"/>
    <x v="8"/>
    <n v="2.8919999999999999"/>
    <n v="1.6870000000000001"/>
    <n v="0.41314285714285715"/>
    <n v="0.24100000000000002"/>
  </r>
  <r>
    <x v="20"/>
    <x v="24"/>
    <s v="Hofdünger"/>
    <x v="1"/>
    <x v="9"/>
    <s v="BESTAETIGT (6)"/>
    <n v="5140.7999999999993"/>
    <n v="4161.6000000000013"/>
    <x v="49"/>
    <x v="8"/>
    <n v="5.1407999999999996"/>
    <n v="4.1616000000000009"/>
    <n v="0.3024"/>
    <n v="0.24480000000000005"/>
  </r>
  <r>
    <x v="20"/>
    <x v="24"/>
    <s v="Hofdünger"/>
    <x v="1"/>
    <x v="11"/>
    <s v="BESTAETIGT (6)"/>
    <n v="1719.44"/>
    <n v="1144"/>
    <x v="27"/>
    <x v="8"/>
    <n v="1.7194400000000001"/>
    <n v="1.1439999999999999"/>
    <n v="0.1322646153846154"/>
    <n v="8.7999999999999995E-2"/>
  </r>
  <r>
    <x v="20"/>
    <x v="24"/>
    <s v="Hofdünger"/>
    <x v="1"/>
    <x v="1"/>
    <s v="BESTAETIGT (6)"/>
    <n v="1993.9599999999991"/>
    <n v="1241.74"/>
    <x v="128"/>
    <x v="8"/>
    <n v="1.9939599999999991"/>
    <n v="1.2417400000000001"/>
    <n v="5.1127179487179465E-2"/>
    <n v="3.1839487179487182E-2"/>
  </r>
  <r>
    <x v="20"/>
    <x v="24"/>
    <s v="Hofdünger"/>
    <x v="1"/>
    <x v="5"/>
    <s v="BESTAETIGT (6)"/>
    <n v="495.75"/>
    <n v="346.5"/>
    <x v="13"/>
    <x v="8"/>
    <n v="0.49575000000000002"/>
    <n v="0.34649999999999997"/>
    <n v="0.49575000000000002"/>
    <n v="0.34649999999999997"/>
  </r>
  <r>
    <x v="20"/>
    <x v="24"/>
    <s v="Hofdünger"/>
    <x v="1"/>
    <x v="17"/>
    <s v="BESTAETIGT (6)"/>
    <n v="576.05000000000007"/>
    <n v="259.92"/>
    <x v="2"/>
    <x v="8"/>
    <n v="0.57605000000000006"/>
    <n v="0.25992000000000004"/>
    <n v="0.14401250000000002"/>
    <n v="6.498000000000001E-2"/>
  </r>
  <r>
    <x v="20"/>
    <x v="24"/>
    <s v="Recyclingdünger"/>
    <x v="2"/>
    <x v="16"/>
    <s v="BESTAETIGT (6)"/>
    <n v="7909.4000000000005"/>
    <n v="3523.6"/>
    <x v="15"/>
    <x v="8"/>
    <n v="7.9094000000000007"/>
    <n v="3.5236000000000001"/>
    <n v="1.1299142857142859"/>
    <n v="0.50337142857142858"/>
  </r>
  <r>
    <x v="20"/>
    <x v="12"/>
    <s v="Hofdünger"/>
    <x v="0"/>
    <x v="0"/>
    <s v="BESTAETIGT (6)"/>
    <n v="328.11"/>
    <n v="89.55"/>
    <x v="47"/>
    <x v="8"/>
    <n v="0.32811000000000001"/>
    <n v="8.9549999999999991E-2"/>
    <n v="2.0506875000000001E-2"/>
    <n v="5.5968749999999994E-3"/>
  </r>
  <r>
    <x v="21"/>
    <x v="20"/>
    <s v="Hofdünger"/>
    <x v="0"/>
    <x v="4"/>
    <s v="BESTAETIGT (6)"/>
    <n v="2202"/>
    <n v="869.79"/>
    <x v="47"/>
    <x v="8"/>
    <n v="2.202"/>
    <n v="0.86978999999999995"/>
    <n v="0.137625"/>
    <n v="5.4361874999999997E-2"/>
  </r>
  <r>
    <x v="21"/>
    <x v="23"/>
    <s v="Hofdünger"/>
    <x v="0"/>
    <x v="1"/>
    <s v="BESTAETIGT (6)"/>
    <n v="329.37"/>
    <n v="97.38000000000001"/>
    <x v="18"/>
    <x v="8"/>
    <n v="0.32937"/>
    <n v="9.7380000000000008E-2"/>
    <n v="6.5874000000000002E-2"/>
    <n v="1.9476E-2"/>
  </r>
  <r>
    <x v="21"/>
    <x v="23"/>
    <s v="Hofdünger"/>
    <x v="0"/>
    <x v="3"/>
    <s v="BESTAETIGT (6)"/>
    <n v="817.6"/>
    <n v="319.2"/>
    <x v="7"/>
    <x v="8"/>
    <n v="0.81759999999999999"/>
    <n v="0.31919999999999998"/>
    <n v="0.27253333333333335"/>
    <n v="0.10639999999999999"/>
  </r>
  <r>
    <x v="21"/>
    <x v="23"/>
    <s v="Hofdünger"/>
    <x v="0"/>
    <x v="4"/>
    <s v="BESTAETIGT (6)"/>
    <n v="15458.1"/>
    <n v="5515.59"/>
    <x v="26"/>
    <x v="8"/>
    <n v="15.4581"/>
    <n v="5.5155900000000004"/>
    <n v="0.30309999999999998"/>
    <n v="0.10814882352941177"/>
  </r>
  <r>
    <x v="21"/>
    <x v="23"/>
    <s v="Hofdünger"/>
    <x v="1"/>
    <x v="10"/>
    <s v="BESTAETIGT (6)"/>
    <n v="554.85"/>
    <n v="616.5"/>
    <x v="2"/>
    <x v="8"/>
    <n v="0.55485000000000007"/>
    <n v="0.61650000000000005"/>
    <n v="0.13871250000000002"/>
    <n v="0.15412500000000001"/>
  </r>
  <r>
    <x v="21"/>
    <x v="23"/>
    <s v="Hofdünger"/>
    <x v="1"/>
    <x v="11"/>
    <s v="BESTAETIGT (6)"/>
    <n v="102"/>
    <n v="75"/>
    <x v="13"/>
    <x v="8"/>
    <n v="0.10199999999999999"/>
    <n v="7.4999999999999997E-2"/>
    <n v="0.10199999999999999"/>
    <n v="7.4999999999999997E-2"/>
  </r>
  <r>
    <x v="21"/>
    <x v="23"/>
    <s v="Hofdünger"/>
    <x v="1"/>
    <x v="1"/>
    <s v="BESTAETIGT (6)"/>
    <n v="67.599999999999994"/>
    <n v="45"/>
    <x v="10"/>
    <x v="8"/>
    <n v="6.7599999999999993E-2"/>
    <n v="4.4999999999999998E-2"/>
    <n v="3.3799999999999997E-2"/>
    <n v="2.2499999999999999E-2"/>
  </r>
  <r>
    <x v="22"/>
    <x v="0"/>
    <s v="Hofdünger"/>
    <x v="0"/>
    <x v="0"/>
    <s v="BESTAETIGT (6)"/>
    <n v="11966.59"/>
    <n v="4083.07"/>
    <x v="51"/>
    <x v="8"/>
    <n v="11.96659"/>
    <n v="4.0830700000000002"/>
    <n v="0.9972158333333333"/>
    <n v="0.34025583333333337"/>
  </r>
  <r>
    <x v="22"/>
    <x v="0"/>
    <s v="Hofdünger"/>
    <x v="0"/>
    <x v="1"/>
    <s v="BESTAETIGT (6)"/>
    <n v="585"/>
    <n v="255"/>
    <x v="13"/>
    <x v="8"/>
    <n v="0.58499999999999996"/>
    <n v="0.255"/>
    <n v="0.58499999999999996"/>
    <n v="0.255"/>
  </r>
  <r>
    <x v="22"/>
    <x v="0"/>
    <s v="Hofdünger"/>
    <x v="0"/>
    <x v="4"/>
    <s v="BESTAETIGT (6)"/>
    <n v="935.24"/>
    <n v="444.96000000000004"/>
    <x v="7"/>
    <x v="8"/>
    <n v="0.93523999999999996"/>
    <n v="0.44496000000000002"/>
    <n v="0.31174666666666667"/>
    <n v="0.14832000000000001"/>
  </r>
  <r>
    <x v="22"/>
    <x v="0"/>
    <s v="Hofdünger"/>
    <x v="0"/>
    <x v="6"/>
    <s v="BESTAETIGT (6)"/>
    <n v="6648.75"/>
    <n v="3457.35"/>
    <x v="28"/>
    <x v="8"/>
    <n v="6.6487499999999997"/>
    <n v="3.4573499999999999"/>
    <n v="0.36937500000000001"/>
    <n v="0.192075"/>
  </r>
  <r>
    <x v="22"/>
    <x v="0"/>
    <s v="Hofdünger"/>
    <x v="1"/>
    <x v="8"/>
    <s v="BESTAETIGT (6)"/>
    <n v="1726.2"/>
    <n v="438.4"/>
    <x v="7"/>
    <x v="8"/>
    <n v="1.7262"/>
    <n v="0.43839999999999996"/>
    <n v="0.57540000000000002"/>
    <n v="0.14613333333333331"/>
  </r>
  <r>
    <x v="22"/>
    <x v="0"/>
    <s v="Hofdünger"/>
    <x v="1"/>
    <x v="12"/>
    <s v="BESTAETIGT (6)"/>
    <n v="1920"/>
    <n v="1020"/>
    <x v="2"/>
    <x v="8"/>
    <n v="1.92"/>
    <n v="1.02"/>
    <n v="0.48"/>
    <n v="0.255"/>
  </r>
  <r>
    <x v="22"/>
    <x v="0"/>
    <s v="Hofdünger"/>
    <x v="1"/>
    <x v="1"/>
    <s v="BESTAETIGT (6)"/>
    <n v="1806.5"/>
    <n v="896.75"/>
    <x v="2"/>
    <x v="8"/>
    <n v="1.8065"/>
    <n v="0.89675000000000005"/>
    <n v="0.451625"/>
    <n v="0.22418750000000001"/>
  </r>
  <r>
    <x v="22"/>
    <x v="0"/>
    <s v="Recyclingdünger"/>
    <x v="2"/>
    <x v="16"/>
    <s v="BESTAETIGT (6)"/>
    <n v="18906.5"/>
    <n v="10349"/>
    <x v="27"/>
    <x v="8"/>
    <n v="18.906500000000001"/>
    <n v="10.349"/>
    <n v="1.454346153846154"/>
    <n v="0.79607692307692313"/>
  </r>
  <r>
    <x v="22"/>
    <x v="1"/>
    <s v="Hofdünger"/>
    <x v="0"/>
    <x v="0"/>
    <s v="BESTAETIGT (6)"/>
    <n v="1160"/>
    <n v="385"/>
    <x v="13"/>
    <x v="8"/>
    <n v="1.1599999999999999"/>
    <n v="0.38500000000000001"/>
    <n v="1.1599999999999999"/>
    <n v="0.38500000000000001"/>
  </r>
  <r>
    <x v="22"/>
    <x v="1"/>
    <s v="Recyclingdünger"/>
    <x v="2"/>
    <x v="16"/>
    <s v="BESTAETIGT (6)"/>
    <n v="0"/>
    <n v="770"/>
    <x v="13"/>
    <x v="8"/>
    <n v="0"/>
    <n v="0.77"/>
    <n v="0"/>
    <n v="0.77"/>
  </r>
  <r>
    <x v="22"/>
    <x v="18"/>
    <s v="Recyclingdünger"/>
    <x v="2"/>
    <x v="16"/>
    <s v="BESTAETIGT (6)"/>
    <n v="1288"/>
    <n v="588"/>
    <x v="13"/>
    <x v="8"/>
    <n v="1.288"/>
    <n v="0.58799999999999997"/>
    <n v="1.288"/>
    <n v="0.58799999999999997"/>
  </r>
  <r>
    <x v="22"/>
    <x v="15"/>
    <s v="Hofdünger"/>
    <x v="0"/>
    <x v="0"/>
    <s v="BESTAETIGT (6)"/>
    <n v="626.4"/>
    <n v="207.9"/>
    <x v="13"/>
    <x v="8"/>
    <n v="0.62639999999999996"/>
    <n v="0.2079"/>
    <n v="0.62639999999999996"/>
    <n v="0.2079"/>
  </r>
  <r>
    <x v="22"/>
    <x v="15"/>
    <s v="Hofdünger"/>
    <x v="0"/>
    <x v="1"/>
    <s v="BESTAETIGT (6)"/>
    <n v="312"/>
    <n v="136"/>
    <x v="13"/>
    <x v="8"/>
    <n v="0.312"/>
    <n v="0.13600000000000001"/>
    <n v="0.312"/>
    <n v="0.13600000000000001"/>
  </r>
  <r>
    <x v="22"/>
    <x v="15"/>
    <s v="Hofdünger"/>
    <x v="1"/>
    <x v="11"/>
    <s v="BESTAETIGT (6)"/>
    <n v="163.19999999999999"/>
    <n v="120"/>
    <x v="13"/>
    <x v="8"/>
    <n v="0.16319999999999998"/>
    <n v="0.12"/>
    <n v="0.16319999999999998"/>
    <n v="0.12"/>
  </r>
  <r>
    <x v="22"/>
    <x v="15"/>
    <s v="Hofdünger"/>
    <x v="1"/>
    <x v="1"/>
    <s v="BESTAETIGT (6)"/>
    <n v="212"/>
    <n v="88"/>
    <x v="13"/>
    <x v="8"/>
    <n v="0.21199999999999999"/>
    <n v="8.7999999999999995E-2"/>
    <n v="0.21199999999999999"/>
    <n v="8.7999999999999995E-2"/>
  </r>
  <r>
    <x v="22"/>
    <x v="2"/>
    <s v="Hofdünger"/>
    <x v="0"/>
    <x v="0"/>
    <s v="BESTAETIGT (6)"/>
    <n v="248470.44"/>
    <n v="83981.75"/>
    <x v="343"/>
    <x v="8"/>
    <n v="248.47044"/>
    <n v="83.981750000000005"/>
    <n v="0.9556555384615385"/>
    <n v="0.32300673076923081"/>
  </r>
  <r>
    <x v="22"/>
    <x v="2"/>
    <s v="Hofdünger"/>
    <x v="0"/>
    <x v="1"/>
    <s v="BESTAETIGT (6)"/>
    <n v="159328.25"/>
    <n v="70038.84"/>
    <x v="182"/>
    <x v="8"/>
    <n v="159.32825"/>
    <n v="70.038839999999993"/>
    <n v="0.67799255319148932"/>
    <n v="0.29803761702127657"/>
  </r>
  <r>
    <x v="22"/>
    <x v="2"/>
    <s v="Hofdünger"/>
    <x v="0"/>
    <x v="2"/>
    <s v="BESTAETIGT (6)"/>
    <n v="870"/>
    <n v="282.75"/>
    <x v="10"/>
    <x v="8"/>
    <n v="0.87"/>
    <n v="0.28275"/>
    <n v="0.435"/>
    <n v="0.141375"/>
  </r>
  <r>
    <x v="22"/>
    <x v="2"/>
    <s v="Hofdünger"/>
    <x v="0"/>
    <x v="3"/>
    <s v="BESTAETIGT (6)"/>
    <n v="76.8"/>
    <n v="44.8"/>
    <x v="13"/>
    <x v="8"/>
    <n v="7.6799999999999993E-2"/>
    <n v="4.48E-2"/>
    <n v="7.6799999999999993E-2"/>
    <n v="4.48E-2"/>
  </r>
  <r>
    <x v="22"/>
    <x v="2"/>
    <s v="Hofdünger"/>
    <x v="0"/>
    <x v="4"/>
    <s v="BESTAETIGT (6)"/>
    <n v="49774.889999999992"/>
    <n v="25481.630000000005"/>
    <x v="166"/>
    <x v="8"/>
    <n v="49.774889999999992"/>
    <n v="25.481630000000006"/>
    <n v="0.68184780821917801"/>
    <n v="0.34906342465753432"/>
  </r>
  <r>
    <x v="22"/>
    <x v="2"/>
    <s v="Hofdünger"/>
    <x v="0"/>
    <x v="5"/>
    <s v="BESTAETIGT (6)"/>
    <n v="4472"/>
    <n v="2605"/>
    <x v="51"/>
    <x v="8"/>
    <n v="4.4720000000000004"/>
    <n v="2.605"/>
    <n v="0.3726666666666667"/>
    <n v="0.21708333333333332"/>
  </r>
  <r>
    <x v="22"/>
    <x v="2"/>
    <s v="Hofdünger"/>
    <x v="0"/>
    <x v="6"/>
    <s v="BESTAETIGT (6)"/>
    <n v="52066.2"/>
    <n v="28552.95"/>
    <x v="103"/>
    <x v="8"/>
    <n v="52.066199999999995"/>
    <n v="28.552949999999999"/>
    <n v="1.4462833333333331"/>
    <n v="0.79313749999999994"/>
  </r>
  <r>
    <x v="22"/>
    <x v="2"/>
    <s v="Hofdünger"/>
    <x v="1"/>
    <x v="0"/>
    <s v="BESTAETIGT (6)"/>
    <n v="936"/>
    <n v="514.79999999999995"/>
    <x v="13"/>
    <x v="8"/>
    <n v="0.93600000000000005"/>
    <n v="0.51479999999999992"/>
    <n v="0.93600000000000005"/>
    <n v="0.51479999999999992"/>
  </r>
  <r>
    <x v="22"/>
    <x v="2"/>
    <s v="Hofdünger"/>
    <x v="1"/>
    <x v="8"/>
    <s v="BESTAETIGT (6)"/>
    <n v="7853.25"/>
    <n v="2656.45"/>
    <x v="23"/>
    <x v="8"/>
    <n v="7.8532500000000001"/>
    <n v="2.65645"/>
    <n v="0.87258333333333338"/>
    <n v="0.2951611111111111"/>
  </r>
  <r>
    <x v="22"/>
    <x v="2"/>
    <s v="Hofdünger"/>
    <x v="1"/>
    <x v="9"/>
    <s v="BESTAETIGT (6)"/>
    <n v="5235.2000000000007"/>
    <n v="5009.5999999999995"/>
    <x v="21"/>
    <x v="8"/>
    <n v="5.2352000000000007"/>
    <n v="5.0095999999999998"/>
    <n v="0.65440000000000009"/>
    <n v="0.62619999999999998"/>
  </r>
  <r>
    <x v="22"/>
    <x v="2"/>
    <s v="Hofdünger"/>
    <x v="1"/>
    <x v="10"/>
    <s v="BESTAETIGT (6)"/>
    <n v="9274.5"/>
    <n v="10305"/>
    <x v="20"/>
    <x v="8"/>
    <n v="9.2744999999999997"/>
    <n v="10.305"/>
    <n v="1.54575"/>
    <n v="1.7175"/>
  </r>
  <r>
    <x v="22"/>
    <x v="2"/>
    <s v="Hofdünger"/>
    <x v="1"/>
    <x v="11"/>
    <s v="BESTAETIGT (6)"/>
    <n v="8812.5599999999977"/>
    <n v="5636.7"/>
    <x v="103"/>
    <x v="8"/>
    <n v="8.8125599999999977"/>
    <n v="5.6366999999999994"/>
    <n v="0.24479333333333328"/>
    <n v="0.15657499999999999"/>
  </r>
  <r>
    <x v="22"/>
    <x v="2"/>
    <s v="Hofdünger"/>
    <x v="1"/>
    <x v="12"/>
    <s v="BESTAETIGT (6)"/>
    <n v="34891.19"/>
    <n v="16701.23"/>
    <x v="117"/>
    <x v="8"/>
    <n v="34.891190000000002"/>
    <n v="16.701229999999999"/>
    <n v="0.60157224137931042"/>
    <n v="0.2879522413793103"/>
  </r>
  <r>
    <x v="22"/>
    <x v="2"/>
    <s v="Hofdünger"/>
    <x v="1"/>
    <x v="1"/>
    <s v="BESTAETIGT (6)"/>
    <n v="597745.50000000012"/>
    <n v="389608.55000000005"/>
    <x v="198"/>
    <x v="8"/>
    <n v="597.74550000000011"/>
    <n v="389.60855000000004"/>
    <n v="3.906833333333334"/>
    <n v="2.5464611111111113"/>
  </r>
  <r>
    <x v="22"/>
    <x v="2"/>
    <s v="Hofdünger"/>
    <x v="1"/>
    <x v="2"/>
    <s v="BESTAETIGT (6)"/>
    <n v="7749.28"/>
    <n v="2465.6800000000003"/>
    <x v="80"/>
    <x v="8"/>
    <n v="7.7492799999999997"/>
    <n v="2.4656800000000003"/>
    <n v="0.38746399999999998"/>
    <n v="0.12328400000000002"/>
  </r>
  <r>
    <x v="22"/>
    <x v="2"/>
    <s v="Hofdünger"/>
    <x v="1"/>
    <x v="14"/>
    <s v="BESTAETIGT (6)"/>
    <n v="1033.2"/>
    <n v="466.2"/>
    <x v="2"/>
    <x v="8"/>
    <n v="1.0332000000000001"/>
    <n v="0.4662"/>
    <n v="0.25830000000000003"/>
    <n v="0.11655"/>
  </r>
  <r>
    <x v="22"/>
    <x v="2"/>
    <s v="Hofdünger"/>
    <x v="1"/>
    <x v="4"/>
    <s v="BESTAETIGT (6)"/>
    <n v="1447"/>
    <n v="1049.3"/>
    <x v="7"/>
    <x v="8"/>
    <n v="1.4470000000000001"/>
    <n v="1.0492999999999999"/>
    <n v="0.48233333333333334"/>
    <n v="0.34976666666666661"/>
  </r>
  <r>
    <x v="22"/>
    <x v="2"/>
    <s v="Hofdünger"/>
    <x v="1"/>
    <x v="15"/>
    <s v="BESTAETIGT (6)"/>
    <n v="281.39999999999998"/>
    <n v="231.14999999999998"/>
    <x v="7"/>
    <x v="8"/>
    <n v="0.28139999999999998"/>
    <n v="0.23114999999999997"/>
    <n v="9.3799999999999994E-2"/>
    <n v="7.7049999999999993E-2"/>
  </r>
  <r>
    <x v="22"/>
    <x v="2"/>
    <s v="Recyclingdünger"/>
    <x v="2"/>
    <x v="16"/>
    <s v="BESTAETIGT (6)"/>
    <n v="170780.37999999998"/>
    <n v="106404.77999999996"/>
    <x v="133"/>
    <x v="8"/>
    <n v="170.78037999999998"/>
    <n v="106.40477999999996"/>
    <n v="0.70863228215767626"/>
    <n v="0.44151360995850608"/>
  </r>
  <r>
    <x v="22"/>
    <x v="2"/>
    <s v="(Leer)"/>
    <x v="4"/>
    <x v="23"/>
    <s v="BESTAETIGT (6)"/>
    <n v="2819.5"/>
    <n v="2724"/>
    <x v="21"/>
    <x v="8"/>
    <n v="2.8195000000000001"/>
    <n v="2.7240000000000002"/>
    <n v="0.35243750000000001"/>
    <n v="0.34050000000000002"/>
  </r>
  <r>
    <x v="22"/>
    <x v="25"/>
    <s v="Hofdünger"/>
    <x v="1"/>
    <x v="1"/>
    <s v="BESTAETIGT (6)"/>
    <n v="676"/>
    <n v="450"/>
    <x v="10"/>
    <x v="8"/>
    <n v="0.67600000000000005"/>
    <n v="0.45"/>
    <n v="0.33800000000000002"/>
    <n v="0.22500000000000001"/>
  </r>
  <r>
    <x v="22"/>
    <x v="25"/>
    <s v="Recyclingdünger"/>
    <x v="2"/>
    <x v="16"/>
    <s v="BESTAETIGT (6)"/>
    <n v="10773.6"/>
    <n v="4900.8"/>
    <x v="8"/>
    <x v="8"/>
    <n v="10.7736"/>
    <n v="4.9008000000000003"/>
    <n v="0.56703157894736844"/>
    <n v="0.25793684210526319"/>
  </r>
  <r>
    <x v="22"/>
    <x v="25"/>
    <s v="(Leer)"/>
    <x v="4"/>
    <x v="23"/>
    <s v="BESTAETIGT (6)"/>
    <n v="3559.5"/>
    <n v="2881.5"/>
    <x v="2"/>
    <x v="8"/>
    <n v="3.5594999999999999"/>
    <n v="2.8815"/>
    <n v="0.88987499999999997"/>
    <n v="0.72037499999999999"/>
  </r>
  <r>
    <x v="23"/>
    <x v="0"/>
    <s v="Hofdünger"/>
    <x v="0"/>
    <x v="0"/>
    <s v="BESTAETIGT (6)"/>
    <n v="221.54"/>
    <n v="80.56"/>
    <x v="13"/>
    <x v="8"/>
    <n v="0.22153999999999999"/>
    <n v="8.0560000000000007E-2"/>
    <n v="0.22153999999999999"/>
    <n v="8.0560000000000007E-2"/>
  </r>
  <r>
    <x v="23"/>
    <x v="0"/>
    <s v="Hofdünger"/>
    <x v="1"/>
    <x v="9"/>
    <s v="BESTAETIGT (6)"/>
    <n v="1883.7"/>
    <n v="1233"/>
    <x v="13"/>
    <x v="8"/>
    <n v="1.8837000000000002"/>
    <n v="1.2330000000000001"/>
    <n v="1.8837000000000002"/>
    <n v="1.2330000000000001"/>
  </r>
  <r>
    <x v="23"/>
    <x v="0"/>
    <s v="Hofdünger"/>
    <x v="1"/>
    <x v="10"/>
    <s v="BESTAETIGT (6)"/>
    <n v="7195.5"/>
    <n v="7995"/>
    <x v="10"/>
    <x v="8"/>
    <n v="7.1955"/>
    <n v="7.9950000000000001"/>
    <n v="3.59775"/>
    <n v="3.9975000000000001"/>
  </r>
  <r>
    <x v="23"/>
    <x v="2"/>
    <s v="Hofdünger"/>
    <x v="1"/>
    <x v="9"/>
    <s v="BESTAETIGT (6)"/>
    <n v="945"/>
    <n v="765"/>
    <x v="10"/>
    <x v="8"/>
    <n v="0.94499999999999995"/>
    <n v="0.76500000000000001"/>
    <n v="0.47249999999999998"/>
    <n v="0.38250000000000001"/>
  </r>
  <r>
    <x v="23"/>
    <x v="2"/>
    <s v="Hofdünger"/>
    <x v="1"/>
    <x v="1"/>
    <s v="BESTAETIGT (6)"/>
    <n v="54.08"/>
    <n v="36"/>
    <x v="13"/>
    <x v="8"/>
    <n v="5.4079999999999996E-2"/>
    <n v="3.5999999999999997E-2"/>
    <n v="5.4079999999999996E-2"/>
    <n v="3.5999999999999997E-2"/>
  </r>
  <r>
    <x v="23"/>
    <x v="25"/>
    <s v="Hofdünger"/>
    <x v="0"/>
    <x v="0"/>
    <s v="BESTAETIGT (6)"/>
    <n v="37125.909999999996"/>
    <n v="13500.33"/>
    <x v="49"/>
    <x v="8"/>
    <n v="37.125909999999998"/>
    <n v="13.50033"/>
    <n v="2.1838770588235294"/>
    <n v="0.79413705882352936"/>
  </r>
  <r>
    <x v="23"/>
    <x v="25"/>
    <s v="Hofdünger"/>
    <x v="0"/>
    <x v="1"/>
    <s v="BESTAETIGT (6)"/>
    <n v="8668.3700000000008"/>
    <n v="3556.65"/>
    <x v="20"/>
    <x v="8"/>
    <n v="8.6683700000000012"/>
    <n v="3.5566500000000003"/>
    <n v="1.4447283333333336"/>
    <n v="0.59277500000000005"/>
  </r>
  <r>
    <x v="23"/>
    <x v="25"/>
    <s v="Hofdünger"/>
    <x v="0"/>
    <x v="2"/>
    <s v="BESTAETIGT (6)"/>
    <n v="494"/>
    <n v="160.55000000000001"/>
    <x v="13"/>
    <x v="8"/>
    <n v="0.49399999999999999"/>
    <n v="0.16055"/>
    <n v="0.49399999999999999"/>
    <n v="0.16055"/>
  </r>
  <r>
    <x v="23"/>
    <x v="25"/>
    <s v="Hofdünger"/>
    <x v="0"/>
    <x v="3"/>
    <s v="BESTAETIGT (6)"/>
    <n v="375"/>
    <n v="210"/>
    <x v="13"/>
    <x v="8"/>
    <n v="0.375"/>
    <n v="0.21"/>
    <n v="0.375"/>
    <n v="0.21"/>
  </r>
  <r>
    <x v="23"/>
    <x v="25"/>
    <s v="Hofdünger"/>
    <x v="1"/>
    <x v="9"/>
    <s v="BESTAETIGT (6)"/>
    <n v="11039.86"/>
    <n v="8505.4000000000015"/>
    <x v="60"/>
    <x v="8"/>
    <n v="11.039860000000001"/>
    <n v="8.5054000000000016"/>
    <n v="0.36799533333333334"/>
    <n v="0.28351333333333339"/>
  </r>
  <r>
    <x v="23"/>
    <x v="25"/>
    <s v="Hofdünger"/>
    <x v="1"/>
    <x v="10"/>
    <s v="BESTAETIGT (6)"/>
    <n v="405"/>
    <n v="450"/>
    <x v="16"/>
    <x v="8"/>
    <n v="0.40500000000000003"/>
    <n v="0.45"/>
    <n v="4.0500000000000001E-2"/>
    <n v="4.4999999999999998E-2"/>
  </r>
  <r>
    <x v="23"/>
    <x v="25"/>
    <s v="Hofdünger"/>
    <x v="1"/>
    <x v="11"/>
    <s v="BESTAETIGT (6)"/>
    <n v="1963.3999999999996"/>
    <n v="1312"/>
    <x v="9"/>
    <x v="8"/>
    <n v="1.9633999999999996"/>
    <n v="1.3120000000000001"/>
    <n v="5.3064864864864857E-2"/>
    <n v="3.5459459459459462E-2"/>
  </r>
  <r>
    <x v="23"/>
    <x v="25"/>
    <s v="Hofdünger"/>
    <x v="1"/>
    <x v="1"/>
    <s v="BESTAETIGT (6)"/>
    <n v="17567.009999999998"/>
    <n v="11053.190000000004"/>
    <x v="264"/>
    <x v="8"/>
    <n v="17.56701"/>
    <n v="11.053190000000004"/>
    <n v="9.5994590163934426E-2"/>
    <n v="6.0399945355191283E-2"/>
  </r>
  <r>
    <x v="23"/>
    <x v="25"/>
    <s v="Hofdünger"/>
    <x v="1"/>
    <x v="2"/>
    <s v="BESTAETIGT (6)"/>
    <n v="95.48"/>
    <n v="30.380000000000003"/>
    <x v="23"/>
    <x v="8"/>
    <n v="9.5480000000000009E-2"/>
    <n v="3.0380000000000004E-2"/>
    <n v="1.060888888888889E-2"/>
    <n v="3.3755555555555561E-3"/>
  </r>
  <r>
    <x v="23"/>
    <x v="25"/>
    <s v="Hofdünger"/>
    <x v="1"/>
    <x v="14"/>
    <s v="BESTAETIGT (6)"/>
    <n v="3196.5199999999995"/>
    <n v="1560.81"/>
    <x v="80"/>
    <x v="8"/>
    <n v="3.1965199999999996"/>
    <n v="1.56081"/>
    <n v="0.15982599999999997"/>
    <n v="7.8040499999999999E-2"/>
  </r>
  <r>
    <x v="23"/>
    <x v="25"/>
    <s v="Hofdünger"/>
    <x v="1"/>
    <x v="17"/>
    <s v="BESTAETIGT (6)"/>
    <n v="604.79999999999995"/>
    <n v="348.30000000000007"/>
    <x v="18"/>
    <x v="8"/>
    <n v="0.6048"/>
    <n v="0.34830000000000005"/>
    <n v="0.12096"/>
    <n v="6.9660000000000014E-2"/>
  </r>
  <r>
    <x v="23"/>
    <x v="25"/>
    <s v="Recyclingdünger"/>
    <x v="2"/>
    <x v="16"/>
    <s v="BESTAETIGT (6)"/>
    <n v="16707.41"/>
    <n v="5644.39"/>
    <x v="16"/>
    <x v="8"/>
    <n v="16.707409999999999"/>
    <n v="5.6443900000000005"/>
    <n v="1.670741"/>
    <n v="0.56443900000000002"/>
  </r>
  <r>
    <x v="23"/>
    <x v="25"/>
    <s v="(Leer)"/>
    <x v="4"/>
    <x v="23"/>
    <s v="BESTAETIGT (6)"/>
    <n v="3504.8"/>
    <n v="2770"/>
    <x v="7"/>
    <x v="8"/>
    <n v="3.5048000000000004"/>
    <n v="2.77"/>
    <n v="1.1682666666666668"/>
    <n v="0.92333333333333334"/>
  </r>
  <r>
    <x v="24"/>
    <x v="4"/>
    <s v="Hofdünger"/>
    <x v="0"/>
    <x v="0"/>
    <s v="BESTAETIGT (6)"/>
    <n v="20303.8"/>
    <n v="8742.3999999999978"/>
    <x v="91"/>
    <x v="8"/>
    <n v="20.303799999999999"/>
    <n v="8.7423999999999982"/>
    <n v="0.34413220338983047"/>
    <n v="0.14817627118644064"/>
  </r>
  <r>
    <x v="24"/>
    <x v="4"/>
    <s v="Hofdünger"/>
    <x v="0"/>
    <x v="1"/>
    <s v="BESTAETIGT (6)"/>
    <n v="1044.98"/>
    <n v="499.24"/>
    <x v="20"/>
    <x v="8"/>
    <n v="1.04498"/>
    <n v="0.49924000000000002"/>
    <n v="0.17416333333333334"/>
    <n v="8.3206666666666665E-2"/>
  </r>
  <r>
    <x v="24"/>
    <x v="4"/>
    <s v="Hofdünger"/>
    <x v="0"/>
    <x v="4"/>
    <s v="BESTAETIGT (6)"/>
    <n v="827.09999999999991"/>
    <n v="451"/>
    <x v="10"/>
    <x v="8"/>
    <n v="0.82709999999999995"/>
    <n v="0.45100000000000001"/>
    <n v="0.41354999999999997"/>
    <n v="0.22550000000000001"/>
  </r>
  <r>
    <x v="24"/>
    <x v="4"/>
    <s v="Hofdünger"/>
    <x v="0"/>
    <x v="5"/>
    <s v="BESTAETIGT (6)"/>
    <n v="852.5"/>
    <n v="577.5"/>
    <x v="7"/>
    <x v="8"/>
    <n v="0.85250000000000004"/>
    <n v="0.57750000000000001"/>
    <n v="0.28416666666666668"/>
    <n v="0.1925"/>
  </r>
  <r>
    <x v="24"/>
    <x v="1"/>
    <s v="Hofdünger"/>
    <x v="1"/>
    <x v="11"/>
    <s v="BESTAETIGT (6)"/>
    <n v="749.25"/>
    <n v="915.29999999999973"/>
    <x v="51"/>
    <x v="8"/>
    <n v="0.74924999999999997"/>
    <n v="0.91529999999999978"/>
    <n v="6.24375E-2"/>
    <n v="7.6274999999999982E-2"/>
  </r>
  <r>
    <x v="24"/>
    <x v="1"/>
    <s v="Recyclingdünger"/>
    <x v="2"/>
    <x v="16"/>
    <s v="BESTAETIGT (6)"/>
    <n v="1521.18"/>
    <n v="865.89"/>
    <x v="10"/>
    <x v="8"/>
    <n v="1.52118"/>
    <n v="0.86588999999999994"/>
    <n v="0.76058999999999999"/>
    <n v="0.43294499999999997"/>
  </r>
  <r>
    <x v="24"/>
    <x v="6"/>
    <s v="Hofdünger"/>
    <x v="0"/>
    <x v="0"/>
    <s v="BESTAETIGT (6)"/>
    <n v="4146.88"/>
    <n v="1689.92"/>
    <x v="11"/>
    <x v="8"/>
    <n v="4.1468800000000003"/>
    <n v="1.6899200000000001"/>
    <n v="0.27645866666666669"/>
    <n v="0.11266133333333334"/>
  </r>
  <r>
    <x v="24"/>
    <x v="6"/>
    <s v="Hofdünger"/>
    <x v="0"/>
    <x v="1"/>
    <s v="BESTAETIGT (6)"/>
    <n v="1208.2"/>
    <n v="660.4"/>
    <x v="2"/>
    <x v="8"/>
    <n v="1.2081999999999999"/>
    <n v="0.66039999999999999"/>
    <n v="0.30204999999999999"/>
    <n v="0.1651"/>
  </r>
  <r>
    <x v="24"/>
    <x v="6"/>
    <s v="Hofdünger"/>
    <x v="0"/>
    <x v="3"/>
    <s v="BESTAETIGT (6)"/>
    <n v="64"/>
    <n v="28.5"/>
    <x v="13"/>
    <x v="8"/>
    <n v="6.4000000000000001E-2"/>
    <n v="2.8500000000000001E-2"/>
    <n v="6.4000000000000001E-2"/>
    <n v="2.8500000000000001E-2"/>
  </r>
  <r>
    <x v="24"/>
    <x v="6"/>
    <s v="Hofdünger"/>
    <x v="0"/>
    <x v="4"/>
    <s v="BESTAETIGT (6)"/>
    <n v="262.5"/>
    <n v="112.5"/>
    <x v="13"/>
    <x v="8"/>
    <n v="0.26250000000000001"/>
    <n v="0.1125"/>
    <n v="0.26250000000000001"/>
    <n v="0.1125"/>
  </r>
  <r>
    <x v="24"/>
    <x v="6"/>
    <s v="Hofdünger"/>
    <x v="0"/>
    <x v="5"/>
    <s v="BESTAETIGT (6)"/>
    <n v="257.04000000000002"/>
    <n v="138.24"/>
    <x v="13"/>
    <x v="8"/>
    <n v="0.25704000000000005"/>
    <n v="0.13824"/>
    <n v="0.25704000000000005"/>
    <n v="0.13824"/>
  </r>
  <r>
    <x v="24"/>
    <x v="9"/>
    <s v="Hofdünger"/>
    <x v="0"/>
    <x v="3"/>
    <s v="BESTAETIGT (6)"/>
    <n v="270"/>
    <n v="108"/>
    <x v="13"/>
    <x v="8"/>
    <n v="0.27"/>
    <n v="0.108"/>
    <n v="0.27"/>
    <n v="0.108"/>
  </r>
  <r>
    <x v="24"/>
    <x v="9"/>
    <s v="Hofdünger"/>
    <x v="0"/>
    <x v="4"/>
    <s v="BESTAETIGT (6)"/>
    <n v="2227.5"/>
    <n v="1080"/>
    <x v="28"/>
    <x v="8"/>
    <n v="2.2275"/>
    <n v="1.08"/>
    <n v="0.12375"/>
    <n v="6.0000000000000005E-2"/>
  </r>
  <r>
    <x v="24"/>
    <x v="9"/>
    <s v="Hofdünger"/>
    <x v="0"/>
    <x v="6"/>
    <s v="BESTAETIGT (6)"/>
    <n v="460.35"/>
    <n v="213.9"/>
    <x v="2"/>
    <x v="8"/>
    <n v="0.46035000000000004"/>
    <n v="0.21390000000000001"/>
    <n v="0.11508750000000001"/>
    <n v="5.3475000000000002E-2"/>
  </r>
  <r>
    <x v="24"/>
    <x v="11"/>
    <s v="Hofdünger"/>
    <x v="0"/>
    <x v="0"/>
    <s v="BESTAETIGT (6)"/>
    <n v="79989.290000000023"/>
    <n v="35064.890000000007"/>
    <x v="119"/>
    <x v="8"/>
    <n v="79.989290000000025"/>
    <n v="35.064890000000005"/>
    <n v="0.43950159340659356"/>
    <n v="0.19266423076923081"/>
  </r>
  <r>
    <x v="24"/>
    <x v="11"/>
    <s v="Hofdünger"/>
    <x v="0"/>
    <x v="1"/>
    <s v="BESTAETIGT (6)"/>
    <n v="33069.819999999992"/>
    <n v="15135.419999999996"/>
    <x v="83"/>
    <x v="8"/>
    <n v="33.069819999999993"/>
    <n v="15.135419999999996"/>
    <n v="0.46577211267605623"/>
    <n v="0.21317492957746473"/>
  </r>
  <r>
    <x v="24"/>
    <x v="11"/>
    <s v="Hofdünger"/>
    <x v="0"/>
    <x v="2"/>
    <s v="BESTAETIGT (6)"/>
    <n v="3258.66"/>
    <n v="1473.3400000000001"/>
    <x v="15"/>
    <x v="8"/>
    <n v="3.2586599999999999"/>
    <n v="1.4733400000000001"/>
    <n v="0.46552285714285713"/>
    <n v="0.21047714285714286"/>
  </r>
  <r>
    <x v="24"/>
    <x v="11"/>
    <s v="Hofdünger"/>
    <x v="0"/>
    <x v="3"/>
    <s v="BESTAETIGT (6)"/>
    <n v="24919.479999999989"/>
    <n v="11692.859999999995"/>
    <x v="48"/>
    <x v="8"/>
    <n v="24.919479999999989"/>
    <n v="11.692859999999994"/>
    <n v="0.41532466666666651"/>
    <n v="0.19488099999999992"/>
  </r>
  <r>
    <x v="24"/>
    <x v="11"/>
    <s v="Hofdünger"/>
    <x v="0"/>
    <x v="4"/>
    <s v="BESTAETIGT (6)"/>
    <n v="36489.65"/>
    <n v="16525.440000000002"/>
    <x v="277"/>
    <x v="8"/>
    <n v="36.489650000000005"/>
    <n v="16.525440000000003"/>
    <n v="0.33172409090909094"/>
    <n v="0.15023127272727277"/>
  </r>
  <r>
    <x v="24"/>
    <x v="11"/>
    <s v="Hofdünger"/>
    <x v="0"/>
    <x v="5"/>
    <s v="BESTAETIGT (6)"/>
    <n v="19439.28"/>
    <n v="10241.91"/>
    <x v="113"/>
    <x v="8"/>
    <n v="19.43928"/>
    <n v="10.241910000000001"/>
    <n v="0.37383230769230769"/>
    <n v="0.1969598076923077"/>
  </r>
  <r>
    <x v="24"/>
    <x v="11"/>
    <s v="Hofdünger"/>
    <x v="0"/>
    <x v="6"/>
    <s v="BESTAETIGT (6)"/>
    <n v="9707.61"/>
    <n v="5135.9399999999996"/>
    <x v="22"/>
    <x v="8"/>
    <n v="9.7076100000000007"/>
    <n v="5.1359399999999997"/>
    <n v="0.38830440000000005"/>
    <n v="0.2054376"/>
  </r>
  <r>
    <x v="24"/>
    <x v="11"/>
    <s v="Hofdünger"/>
    <x v="1"/>
    <x v="8"/>
    <s v="BESTAETIGT (6)"/>
    <n v="240"/>
    <n v="125"/>
    <x v="7"/>
    <x v="8"/>
    <n v="0.24"/>
    <n v="0.125"/>
    <n v="0.08"/>
    <n v="4.1666666666666664E-2"/>
  </r>
  <r>
    <x v="24"/>
    <x v="11"/>
    <s v="Hofdünger"/>
    <x v="1"/>
    <x v="9"/>
    <s v="BESTAETIGT (6)"/>
    <n v="1176"/>
    <n v="952"/>
    <x v="10"/>
    <x v="8"/>
    <n v="1.1759999999999999"/>
    <n v="0.95199999999999996"/>
    <n v="0.58799999999999997"/>
    <n v="0.47599999999999998"/>
  </r>
  <r>
    <x v="24"/>
    <x v="11"/>
    <s v="Hofdünger"/>
    <x v="1"/>
    <x v="11"/>
    <s v="BESTAETIGT (6)"/>
    <n v="512.80999999999995"/>
    <n v="312.72000000000003"/>
    <x v="18"/>
    <x v="8"/>
    <n v="0.51280999999999999"/>
    <n v="0.31272000000000005"/>
    <n v="0.102562"/>
    <n v="6.2544000000000016E-2"/>
  </r>
  <r>
    <x v="24"/>
    <x v="11"/>
    <s v="Hofdünger"/>
    <x v="1"/>
    <x v="12"/>
    <s v="BESTAETIGT (6)"/>
    <n v="1090.0999999999999"/>
    <n v="623.70000000000005"/>
    <x v="15"/>
    <x v="8"/>
    <n v="1.0900999999999998"/>
    <n v="0.62370000000000003"/>
    <n v="0.15572857142857141"/>
    <n v="8.9099999999999999E-2"/>
  </r>
  <r>
    <x v="24"/>
    <x v="11"/>
    <s v="Hofdünger"/>
    <x v="1"/>
    <x v="1"/>
    <s v="BESTAETIGT (6)"/>
    <n v="3092.3799999999997"/>
    <n v="1656.93"/>
    <x v="21"/>
    <x v="8"/>
    <n v="3.0923799999999995"/>
    <n v="1.65693"/>
    <n v="0.38654749999999993"/>
    <n v="0.20711625"/>
  </r>
  <r>
    <x v="24"/>
    <x v="11"/>
    <s v="Recyclingdünger"/>
    <x v="2"/>
    <x v="16"/>
    <s v="BESTAETIGT (6)"/>
    <n v="14068.460000000001"/>
    <n v="10687"/>
    <x v="76"/>
    <x v="8"/>
    <n v="14.068460000000002"/>
    <n v="10.686999999999999"/>
    <n v="0.41377823529411772"/>
    <n v="0.31432352941176467"/>
  </r>
  <r>
    <x v="24"/>
    <x v="12"/>
    <s v="Hofdünger"/>
    <x v="0"/>
    <x v="0"/>
    <s v="BESTAETIGT (6)"/>
    <n v="3712.5"/>
    <n v="1633.5"/>
    <x v="15"/>
    <x v="8"/>
    <n v="3.7124999999999999"/>
    <n v="1.6335"/>
    <n v="0.53035714285714286"/>
    <n v="0.23335714285714285"/>
  </r>
  <r>
    <x v="24"/>
    <x v="12"/>
    <s v="Hofdünger"/>
    <x v="0"/>
    <x v="1"/>
    <s v="BESTAETIGT (6)"/>
    <n v="1606.8000000000002"/>
    <n v="645.29999999999995"/>
    <x v="7"/>
    <x v="8"/>
    <n v="1.6068000000000002"/>
    <n v="0.64529999999999998"/>
    <n v="0.53560000000000008"/>
    <n v="0.21509999999999999"/>
  </r>
  <r>
    <x v="24"/>
    <x v="12"/>
    <s v="Hofdünger"/>
    <x v="0"/>
    <x v="3"/>
    <s v="BESTAETIGT (6)"/>
    <n v="3101.09"/>
    <n v="1402.6200000000001"/>
    <x v="23"/>
    <x v="8"/>
    <n v="3.1010900000000001"/>
    <n v="1.4026200000000002"/>
    <n v="0.34456555555555557"/>
    <n v="0.15584666666666669"/>
  </r>
  <r>
    <x v="24"/>
    <x v="12"/>
    <s v="Hofdünger"/>
    <x v="0"/>
    <x v="4"/>
    <s v="BESTAETIGT (6)"/>
    <n v="10602.269999999997"/>
    <n v="4962.1399999999994"/>
    <x v="5"/>
    <x v="8"/>
    <n v="10.602269999999997"/>
    <n v="4.9621399999999998"/>
    <n v="0.26505674999999995"/>
    <n v="0.1240535"/>
  </r>
  <r>
    <x v="24"/>
    <x v="12"/>
    <s v="Hofdünger"/>
    <x v="0"/>
    <x v="5"/>
    <s v="BESTAETIGT (6)"/>
    <n v="1926"/>
    <n v="1252"/>
    <x v="21"/>
    <x v="8"/>
    <n v="1.9259999999999999"/>
    <n v="1.252"/>
    <n v="0.24074999999999999"/>
    <n v="0.1565"/>
  </r>
  <r>
    <x v="24"/>
    <x v="12"/>
    <s v="Hofdünger"/>
    <x v="1"/>
    <x v="12"/>
    <s v="BESTAETIGT (6)"/>
    <n v="112.7"/>
    <n v="61.9"/>
    <x v="13"/>
    <x v="8"/>
    <n v="0.11270000000000001"/>
    <n v="6.1899999999999997E-2"/>
    <n v="0.11270000000000001"/>
    <n v="6.1899999999999997E-2"/>
  </r>
  <r>
    <x v="24"/>
    <x v="12"/>
    <s v="Recyclingdünger"/>
    <x v="2"/>
    <x v="16"/>
    <s v="BESTAETIGT (6)"/>
    <n v="1582.7"/>
    <n v="7913.5"/>
    <x v="63"/>
    <x v="8"/>
    <n v="1.5827"/>
    <n v="7.9135"/>
    <n v="5.1054838709677419E-2"/>
    <n v="0.2552741935483871"/>
  </r>
  <r>
    <x v="25"/>
    <x v="0"/>
    <s v="Hofdünger"/>
    <x v="0"/>
    <x v="4"/>
    <s v="BESTAETIGT (6)"/>
    <n v="643.5"/>
    <n v="282.75"/>
    <x v="7"/>
    <x v="8"/>
    <n v="0.64349999999999996"/>
    <n v="0.28275"/>
    <n v="0.2145"/>
    <n v="9.425E-2"/>
  </r>
  <r>
    <x v="25"/>
    <x v="3"/>
    <s v="Recyclingdünger"/>
    <x v="2"/>
    <x v="16"/>
    <s v="BESTAETIGT (6)"/>
    <n v="4317.75"/>
    <n v="2379.75"/>
    <x v="8"/>
    <x v="8"/>
    <n v="4.3177500000000002"/>
    <n v="2.37975"/>
    <n v="0.22725000000000001"/>
    <n v="0.12525"/>
  </r>
  <r>
    <x v="25"/>
    <x v="4"/>
    <s v="Hofdünger"/>
    <x v="0"/>
    <x v="0"/>
    <s v="BESTAETIGT (6)"/>
    <n v="145.6"/>
    <n v="71.2"/>
    <x v="13"/>
    <x v="8"/>
    <n v="0.14560000000000001"/>
    <n v="7.1199999999999999E-2"/>
    <n v="0.14560000000000001"/>
    <n v="7.1199999999999999E-2"/>
  </r>
  <r>
    <x v="25"/>
    <x v="4"/>
    <s v="Hofdünger"/>
    <x v="0"/>
    <x v="3"/>
    <s v="BESTAETIGT (6)"/>
    <n v="831.6"/>
    <n v="336.96"/>
    <x v="13"/>
    <x v="8"/>
    <n v="0.83160000000000001"/>
    <n v="0.33695999999999998"/>
    <n v="0.83160000000000001"/>
    <n v="0.33695999999999998"/>
  </r>
  <r>
    <x v="25"/>
    <x v="4"/>
    <s v="Hofdünger"/>
    <x v="0"/>
    <x v="4"/>
    <s v="BESTAETIGT (6)"/>
    <n v="1648.17"/>
    <n v="857.97"/>
    <x v="18"/>
    <x v="8"/>
    <n v="1.6481700000000001"/>
    <n v="0.85797000000000001"/>
    <n v="0.32963400000000004"/>
    <n v="0.171594"/>
  </r>
  <r>
    <x v="25"/>
    <x v="4"/>
    <s v="Hofdünger"/>
    <x v="0"/>
    <x v="5"/>
    <s v="BESTAETIGT (6)"/>
    <n v="91.8"/>
    <n v="48.6"/>
    <x v="13"/>
    <x v="8"/>
    <n v="9.1799999999999993E-2"/>
    <n v="4.8600000000000004E-2"/>
    <n v="9.1799999999999993E-2"/>
    <n v="4.8600000000000004E-2"/>
  </r>
  <r>
    <x v="25"/>
    <x v="4"/>
    <s v="Hofdünger"/>
    <x v="0"/>
    <x v="6"/>
    <s v="BESTAETIGT (6)"/>
    <n v="3132.9100000000003"/>
    <n v="1829.86"/>
    <x v="41"/>
    <x v="8"/>
    <n v="3.1329100000000003"/>
    <n v="1.8298599999999998"/>
    <n v="0.28481000000000001"/>
    <n v="0.16635090909090908"/>
  </r>
  <r>
    <x v="25"/>
    <x v="4"/>
    <s v="Hofdünger"/>
    <x v="1"/>
    <x v="10"/>
    <s v="BESTAETIGT (6)"/>
    <n v="94.5"/>
    <n v="105"/>
    <x v="13"/>
    <x v="8"/>
    <n v="9.4500000000000001E-2"/>
    <n v="0.105"/>
    <n v="9.4500000000000001E-2"/>
    <n v="0.105"/>
  </r>
  <r>
    <x v="25"/>
    <x v="4"/>
    <s v="Hofdünger"/>
    <x v="1"/>
    <x v="11"/>
    <s v="BESTAETIGT (6)"/>
    <n v="1232"/>
    <n v="700"/>
    <x v="51"/>
    <x v="8"/>
    <n v="1.232"/>
    <n v="0.7"/>
    <n v="0.10266666666666667"/>
    <n v="5.8333333333333327E-2"/>
  </r>
  <r>
    <x v="25"/>
    <x v="4"/>
    <s v="Hofdünger"/>
    <x v="1"/>
    <x v="1"/>
    <s v="BESTAETIGT (6)"/>
    <n v="331.2"/>
    <n v="148.5"/>
    <x v="13"/>
    <x v="8"/>
    <n v="0.33119999999999999"/>
    <n v="0.14849999999999999"/>
    <n v="0.33119999999999999"/>
    <n v="0.14849999999999999"/>
  </r>
  <r>
    <x v="25"/>
    <x v="4"/>
    <s v="Recyclingdünger"/>
    <x v="2"/>
    <x v="16"/>
    <s v="BESTAETIGT (6)"/>
    <n v="11273.249999999996"/>
    <n v="5182.3600000000024"/>
    <x v="56"/>
    <x v="8"/>
    <n v="11.273249999999996"/>
    <n v="5.1823600000000027"/>
    <n v="0.16338043478260864"/>
    <n v="7.510666666666671E-2"/>
  </r>
  <r>
    <x v="25"/>
    <x v="7"/>
    <s v="Hofdünger"/>
    <x v="0"/>
    <x v="6"/>
    <s v="BESTAETIGT (6)"/>
    <n v="167.4"/>
    <n v="102.6"/>
    <x v="13"/>
    <x v="8"/>
    <n v="0.16739999999999999"/>
    <n v="0.1026"/>
    <n v="0.16739999999999999"/>
    <n v="0.1026"/>
  </r>
  <r>
    <x v="25"/>
    <x v="7"/>
    <s v="Recyclingdünger"/>
    <x v="2"/>
    <x v="16"/>
    <s v="BESTAETIGT (6)"/>
    <n v="973.25"/>
    <n v="391"/>
    <x v="15"/>
    <x v="8"/>
    <n v="0.97324999999999995"/>
    <n v="0.39100000000000001"/>
    <n v="0.13903571428571429"/>
    <n v="5.5857142857142862E-2"/>
  </r>
  <r>
    <x v="25"/>
    <x v="1"/>
    <s v="Recyclingdünger"/>
    <x v="2"/>
    <x v="16"/>
    <s v="BESTAETIGT (6)"/>
    <n v="4744.66"/>
    <n v="2492.7200000000003"/>
    <x v="39"/>
    <x v="8"/>
    <n v="4.7446599999999997"/>
    <n v="2.4927200000000003"/>
    <n v="0.17572814814814813"/>
    <n v="9.2322962962962968E-2"/>
  </r>
  <r>
    <x v="25"/>
    <x v="5"/>
    <s v="Recyclingdünger"/>
    <x v="2"/>
    <x v="16"/>
    <s v="BESTAETIGT (6)"/>
    <n v="621.15"/>
    <n v="342.35"/>
    <x v="7"/>
    <x v="8"/>
    <n v="0.62114999999999998"/>
    <n v="0.34235000000000004"/>
    <n v="0.20704999999999998"/>
    <n v="0.11411666666666669"/>
  </r>
  <r>
    <x v="25"/>
    <x v="17"/>
    <s v="Hofdünger"/>
    <x v="0"/>
    <x v="0"/>
    <s v="BESTAETIGT (6)"/>
    <n v="7377.1499999999969"/>
    <n v="2614.4700000000007"/>
    <x v="145"/>
    <x v="8"/>
    <n v="7.3771499999999968"/>
    <n v="2.6144700000000007"/>
    <n v="0.16393666666666659"/>
    <n v="5.809933333333335E-2"/>
  </r>
  <r>
    <x v="25"/>
    <x v="17"/>
    <s v="Hofdünger"/>
    <x v="0"/>
    <x v="1"/>
    <s v="BESTAETIGT (6)"/>
    <n v="193.05"/>
    <n v="83.97"/>
    <x v="10"/>
    <x v="8"/>
    <n v="0.19305"/>
    <n v="8.3970000000000003E-2"/>
    <n v="9.6525E-2"/>
    <n v="4.1985000000000001E-2"/>
  </r>
  <r>
    <x v="25"/>
    <x v="17"/>
    <s v="Hofdünger"/>
    <x v="0"/>
    <x v="6"/>
    <s v="BESTAETIGT (6)"/>
    <n v="1765.6999999999998"/>
    <n v="726.5"/>
    <x v="19"/>
    <x v="8"/>
    <n v="1.7656999999999998"/>
    <n v="0.72650000000000003"/>
    <n v="0.12612142857142855"/>
    <n v="5.1892857142857143E-2"/>
  </r>
  <r>
    <x v="25"/>
    <x v="17"/>
    <s v="Hofdünger"/>
    <x v="1"/>
    <x v="0"/>
    <s v="BESTAETIGT (6)"/>
    <n v="1763.79"/>
    <n v="1030.53"/>
    <x v="18"/>
    <x v="8"/>
    <n v="1.76379"/>
    <n v="1.0305299999999999"/>
    <n v="0.35275800000000002"/>
    <n v="0.20610599999999998"/>
  </r>
  <r>
    <x v="25"/>
    <x v="17"/>
    <s v="Recyclingdünger"/>
    <x v="2"/>
    <x v="16"/>
    <s v="BESTAETIGT (6)"/>
    <n v="6721.3200000000006"/>
    <n v="2256.3500000000008"/>
    <x v="48"/>
    <x v="8"/>
    <n v="6.7213200000000004"/>
    <n v="2.2563500000000007"/>
    <n v="0.11202200000000001"/>
    <n v="3.7605833333333345E-2"/>
  </r>
  <r>
    <x v="25"/>
    <x v="16"/>
    <s v="Recyclingdünger"/>
    <x v="2"/>
    <x v="16"/>
    <s v="BESTAETIGT (6)"/>
    <n v="1212.0000000000002"/>
    <n v="668"/>
    <x v="15"/>
    <x v="8"/>
    <n v="1.2120000000000002"/>
    <n v="0.66800000000000004"/>
    <n v="0.17314285714285718"/>
    <n v="9.5428571428571432E-2"/>
  </r>
  <r>
    <x v="25"/>
    <x v="6"/>
    <s v="Recyclingdünger"/>
    <x v="2"/>
    <x v="16"/>
    <s v="BESTAETIGT (6)"/>
    <n v="4620.75"/>
    <n v="2546.75"/>
    <x v="28"/>
    <x v="8"/>
    <n v="4.6207500000000001"/>
    <n v="2.5467499999999998"/>
    <n v="0.25670833333333332"/>
    <n v="0.14148611111111109"/>
  </r>
  <r>
    <x v="25"/>
    <x v="8"/>
    <s v="Hofdünger"/>
    <x v="0"/>
    <x v="0"/>
    <s v="BESTAETIGT (6)"/>
    <n v="1245.8699999999999"/>
    <n v="526.47"/>
    <x v="2"/>
    <x v="8"/>
    <n v="1.2458699999999998"/>
    <n v="0.52646999999999999"/>
    <n v="0.31146749999999995"/>
    <n v="0.1316175"/>
  </r>
  <r>
    <x v="25"/>
    <x v="8"/>
    <s v="Hofdünger"/>
    <x v="0"/>
    <x v="1"/>
    <s v="BESTAETIGT (6)"/>
    <n v="681.2"/>
    <n v="296.60000000000002"/>
    <x v="2"/>
    <x v="8"/>
    <n v="0.68120000000000003"/>
    <n v="0.29660000000000003"/>
    <n v="0.17030000000000001"/>
    <n v="7.4150000000000008E-2"/>
  </r>
  <r>
    <x v="25"/>
    <x v="8"/>
    <s v="Hofdünger"/>
    <x v="0"/>
    <x v="4"/>
    <s v="BESTAETIGT (6)"/>
    <n v="1311.2"/>
    <n v="638.70000000000005"/>
    <x v="15"/>
    <x v="8"/>
    <n v="1.3112000000000001"/>
    <n v="0.63870000000000005"/>
    <n v="0.18731428571428574"/>
    <n v="9.1242857142857153E-2"/>
  </r>
  <r>
    <x v="25"/>
    <x v="8"/>
    <s v="Hofdünger"/>
    <x v="0"/>
    <x v="6"/>
    <s v="BESTAETIGT (6)"/>
    <n v="1723.22"/>
    <n v="890.18"/>
    <x v="41"/>
    <x v="8"/>
    <n v="1.72322"/>
    <n v="0.89017999999999997"/>
    <n v="0.15665636363636362"/>
    <n v="8.0925454545454537E-2"/>
  </r>
  <r>
    <x v="25"/>
    <x v="8"/>
    <s v="Hofdünger"/>
    <x v="1"/>
    <x v="0"/>
    <s v="BESTAETIGT (6)"/>
    <n v="356"/>
    <n v="208"/>
    <x v="13"/>
    <x v="8"/>
    <n v="0.35599999999999998"/>
    <n v="0.20799999999999999"/>
    <n v="0.35599999999999998"/>
    <n v="0.20799999999999999"/>
  </r>
  <r>
    <x v="25"/>
    <x v="8"/>
    <s v="Recyclingdünger"/>
    <x v="2"/>
    <x v="16"/>
    <s v="BESTAETIGT (6)"/>
    <n v="3965.5699999999997"/>
    <n v="1278.23"/>
    <x v="11"/>
    <x v="8"/>
    <n v="3.9655699999999996"/>
    <n v="1.27823"/>
    <n v="0.26437133333333329"/>
    <n v="8.5215333333333337E-2"/>
  </r>
  <r>
    <x v="25"/>
    <x v="22"/>
    <s v="Hofdünger"/>
    <x v="0"/>
    <x v="0"/>
    <s v="BESTAETIGT (6)"/>
    <n v="2445.3999999999996"/>
    <n v="884.6"/>
    <x v="2"/>
    <x v="8"/>
    <n v="2.4453999999999998"/>
    <n v="0.88460000000000005"/>
    <n v="0.61134999999999995"/>
    <n v="0.22115000000000001"/>
  </r>
  <r>
    <x v="25"/>
    <x v="22"/>
    <s v="Hofdünger"/>
    <x v="0"/>
    <x v="6"/>
    <s v="BESTAETIGT (6)"/>
    <n v="2143.5300000000002"/>
    <n v="1087.02"/>
    <x v="16"/>
    <x v="8"/>
    <n v="2.1435300000000002"/>
    <n v="1.0870199999999999"/>
    <n v="0.21435300000000002"/>
    <n v="0.10870199999999999"/>
  </r>
  <r>
    <x v="25"/>
    <x v="22"/>
    <s v="Hofdünger"/>
    <x v="1"/>
    <x v="0"/>
    <s v="BESTAETIGT (6)"/>
    <n v="3085.45"/>
    <n v="1802.73"/>
    <x v="18"/>
    <x v="8"/>
    <n v="3.0854499999999998"/>
    <n v="1.8027299999999999"/>
    <n v="0.61708999999999992"/>
    <n v="0.36054599999999998"/>
  </r>
  <r>
    <x v="25"/>
    <x v="22"/>
    <s v="Hofdünger"/>
    <x v="1"/>
    <x v="12"/>
    <s v="BESTAETIGT (6)"/>
    <n v="361.52"/>
    <n v="161.6"/>
    <x v="13"/>
    <x v="8"/>
    <n v="0.36152000000000001"/>
    <n v="0.16159999999999999"/>
    <n v="0.36152000000000001"/>
    <n v="0.16159999999999999"/>
  </r>
  <r>
    <x v="25"/>
    <x v="22"/>
    <s v="Recyclingdünger"/>
    <x v="2"/>
    <x v="16"/>
    <s v="BESTAETIGT (6)"/>
    <n v="11821.460000000001"/>
    <n v="4782.38"/>
    <x v="60"/>
    <x v="8"/>
    <n v="11.82146"/>
    <n v="4.7823799999999999"/>
    <n v="0.39404866666666666"/>
    <n v="0.15941266666666667"/>
  </r>
  <r>
    <x v="25"/>
    <x v="9"/>
    <s v="Hofdünger"/>
    <x v="0"/>
    <x v="1"/>
    <s v="BESTAETIGT (6)"/>
    <n v="516.75"/>
    <n v="224.8"/>
    <x v="2"/>
    <x v="8"/>
    <n v="0.51675000000000004"/>
    <n v="0.2248"/>
    <n v="0.12918750000000001"/>
    <n v="5.62E-2"/>
  </r>
  <r>
    <x v="25"/>
    <x v="9"/>
    <s v="Hofdünger"/>
    <x v="0"/>
    <x v="4"/>
    <s v="BESTAETIGT (6)"/>
    <n v="650"/>
    <n v="320"/>
    <x v="10"/>
    <x v="8"/>
    <n v="0.65"/>
    <n v="0.32"/>
    <n v="0.32500000000000001"/>
    <n v="0.16"/>
  </r>
  <r>
    <x v="25"/>
    <x v="9"/>
    <s v="Hofdünger"/>
    <x v="0"/>
    <x v="6"/>
    <s v="BESTAETIGT (6)"/>
    <n v="487.06"/>
    <n v="237.14"/>
    <x v="10"/>
    <x v="8"/>
    <n v="0.48705999999999999"/>
    <n v="0.23713999999999999"/>
    <n v="0.24353"/>
    <n v="0.11856999999999999"/>
  </r>
  <r>
    <x v="25"/>
    <x v="9"/>
    <s v="Hofdünger"/>
    <x v="1"/>
    <x v="0"/>
    <s v="BESTAETIGT (6)"/>
    <n v="178"/>
    <n v="104"/>
    <x v="13"/>
    <x v="8"/>
    <n v="0.17799999999999999"/>
    <n v="0.104"/>
    <n v="0.17799999999999999"/>
    <n v="0.104"/>
  </r>
  <r>
    <x v="25"/>
    <x v="9"/>
    <s v="Hofdünger"/>
    <x v="1"/>
    <x v="5"/>
    <s v="BESTAETIGT (6)"/>
    <n v="462.7"/>
    <n v="323.39999999999998"/>
    <x v="13"/>
    <x v="8"/>
    <n v="0.4627"/>
    <n v="0.32339999999999997"/>
    <n v="0.4627"/>
    <n v="0.32339999999999997"/>
  </r>
  <r>
    <x v="25"/>
    <x v="9"/>
    <s v="Recyclingdünger"/>
    <x v="2"/>
    <x v="16"/>
    <s v="BESTAETIGT (6)"/>
    <n v="1844.1"/>
    <n v="1098.0999999999999"/>
    <x v="16"/>
    <x v="8"/>
    <n v="1.8440999999999999"/>
    <n v="1.0980999999999999"/>
    <n v="0.18440999999999999"/>
    <n v="0.10980999999999999"/>
  </r>
  <r>
    <x v="25"/>
    <x v="10"/>
    <s v="Hofdünger"/>
    <x v="0"/>
    <x v="0"/>
    <s v="BESTAETIGT (6)"/>
    <n v="3227.1"/>
    <n v="1001.5200000000001"/>
    <x v="23"/>
    <x v="8"/>
    <n v="3.2271000000000001"/>
    <n v="1.0015200000000002"/>
    <n v="0.3585666666666667"/>
    <n v="0.11128000000000002"/>
  </r>
  <r>
    <x v="25"/>
    <x v="10"/>
    <s v="Hofdünger"/>
    <x v="0"/>
    <x v="1"/>
    <s v="BESTAETIGT (6)"/>
    <n v="1176.1599999999999"/>
    <n v="512.35"/>
    <x v="2"/>
    <x v="8"/>
    <n v="1.1761599999999999"/>
    <n v="0.51234999999999997"/>
    <n v="0.29403999999999997"/>
    <n v="0.12808749999999999"/>
  </r>
  <r>
    <x v="25"/>
    <x v="10"/>
    <s v="Hofdünger"/>
    <x v="0"/>
    <x v="3"/>
    <s v="BESTAETIGT (6)"/>
    <n v="594"/>
    <n v="234"/>
    <x v="13"/>
    <x v="8"/>
    <n v="0.59399999999999997"/>
    <n v="0.23400000000000001"/>
    <n v="0.59399999999999997"/>
    <n v="0.23400000000000001"/>
  </r>
  <r>
    <x v="25"/>
    <x v="10"/>
    <s v="Hofdünger"/>
    <x v="0"/>
    <x v="4"/>
    <s v="BESTAETIGT (6)"/>
    <n v="2147.08"/>
    <n v="1005.5899999999999"/>
    <x v="16"/>
    <x v="8"/>
    <n v="2.1470799999999999"/>
    <n v="1.00559"/>
    <n v="0.21470799999999998"/>
    <n v="0.100559"/>
  </r>
  <r>
    <x v="25"/>
    <x v="10"/>
    <s v="Hofdünger"/>
    <x v="0"/>
    <x v="6"/>
    <s v="BESTAETIGT (6)"/>
    <n v="12820.949999999997"/>
    <n v="6141.6100000000006"/>
    <x v="3"/>
    <x v="8"/>
    <n v="12.820949999999996"/>
    <n v="6.1416100000000009"/>
    <n v="0.40065468749999988"/>
    <n v="0.19192531250000003"/>
  </r>
  <r>
    <x v="25"/>
    <x v="10"/>
    <s v="Hofdünger"/>
    <x v="1"/>
    <x v="0"/>
    <s v="BESTAETIGT (6)"/>
    <n v="801"/>
    <n v="468"/>
    <x v="13"/>
    <x v="8"/>
    <n v="0.80100000000000005"/>
    <n v="0.46800000000000003"/>
    <n v="0.80100000000000005"/>
    <n v="0.46800000000000003"/>
  </r>
  <r>
    <x v="25"/>
    <x v="10"/>
    <s v="Hofdünger"/>
    <x v="1"/>
    <x v="8"/>
    <s v="BESTAETIGT (6)"/>
    <n v="1500"/>
    <n v="750"/>
    <x v="13"/>
    <x v="8"/>
    <n v="1.5"/>
    <n v="0.75"/>
    <n v="1.5"/>
    <n v="0.75"/>
  </r>
  <r>
    <x v="25"/>
    <x v="10"/>
    <s v="Hofdünger"/>
    <x v="1"/>
    <x v="11"/>
    <s v="BESTAETIGT (6)"/>
    <n v="717.92"/>
    <n v="517"/>
    <x v="20"/>
    <x v="8"/>
    <n v="0.71792"/>
    <n v="0.51700000000000002"/>
    <n v="0.11965333333333333"/>
    <n v="8.6166666666666669E-2"/>
  </r>
  <r>
    <x v="25"/>
    <x v="10"/>
    <s v="Hofdünger"/>
    <x v="1"/>
    <x v="12"/>
    <s v="BESTAETIGT (6)"/>
    <n v="672"/>
    <n v="302.39999999999998"/>
    <x v="10"/>
    <x v="8"/>
    <n v="0.67200000000000004"/>
    <n v="0.3024"/>
    <n v="0.33600000000000002"/>
    <n v="0.1512"/>
  </r>
  <r>
    <x v="25"/>
    <x v="10"/>
    <s v="Hofdünger"/>
    <x v="1"/>
    <x v="1"/>
    <s v="BESTAETIGT (6)"/>
    <n v="709.8"/>
    <n v="472.5"/>
    <x v="2"/>
    <x v="8"/>
    <n v="0.70979999999999999"/>
    <n v="0.47249999999999998"/>
    <n v="0.17745"/>
    <n v="0.11812499999999999"/>
  </r>
  <r>
    <x v="25"/>
    <x v="10"/>
    <s v="Recyclingdünger"/>
    <x v="2"/>
    <x v="16"/>
    <s v="BESTAETIGT (6)"/>
    <n v="21583.39"/>
    <n v="8405.82"/>
    <x v="117"/>
    <x v="8"/>
    <n v="21.583389999999998"/>
    <n v="8.4058200000000003"/>
    <n v="0.37212741379310343"/>
    <n v="0.14492793103448276"/>
  </r>
  <r>
    <x v="25"/>
    <x v="10"/>
    <s v="(Leer)"/>
    <x v="4"/>
    <x v="23"/>
    <s v="BESTAETIGT (6)"/>
    <n v="189"/>
    <n v="153"/>
    <x v="13"/>
    <x v="8"/>
    <n v="0.189"/>
    <n v="0.153"/>
    <n v="0.189"/>
    <n v="0.153"/>
  </r>
  <r>
    <x v="25"/>
    <x v="11"/>
    <s v="Hofdünger"/>
    <x v="0"/>
    <x v="3"/>
    <s v="BESTAETIGT (6)"/>
    <n v="204"/>
    <n v="90.4"/>
    <x v="13"/>
    <x v="8"/>
    <n v="0.20399999999999999"/>
    <n v="9.0400000000000008E-2"/>
    <n v="0.20399999999999999"/>
    <n v="9.0400000000000008E-2"/>
  </r>
  <r>
    <x v="25"/>
    <x v="11"/>
    <s v="Hofdünger"/>
    <x v="0"/>
    <x v="4"/>
    <s v="BESTAETIGT (6)"/>
    <n v="487.5"/>
    <n v="240"/>
    <x v="10"/>
    <x v="8"/>
    <n v="0.48749999999999999"/>
    <n v="0.24"/>
    <n v="0.24374999999999999"/>
    <n v="0.12"/>
  </r>
  <r>
    <x v="25"/>
    <x v="11"/>
    <s v="Hofdünger"/>
    <x v="0"/>
    <x v="6"/>
    <s v="BESTAETIGT (6)"/>
    <n v="180"/>
    <n v="115"/>
    <x v="13"/>
    <x v="8"/>
    <n v="0.18"/>
    <n v="0.115"/>
    <n v="0.18"/>
    <n v="0.115"/>
  </r>
  <r>
    <x v="25"/>
    <x v="11"/>
    <s v="Hofdünger"/>
    <x v="1"/>
    <x v="1"/>
    <s v="BESTAETIGT (6)"/>
    <n v="184"/>
    <n v="82.5"/>
    <x v="13"/>
    <x v="8"/>
    <n v="0.184"/>
    <n v="8.2500000000000004E-2"/>
    <n v="0.184"/>
    <n v="8.2500000000000004E-2"/>
  </r>
  <r>
    <x v="25"/>
    <x v="11"/>
    <s v="Hofdünger"/>
    <x v="1"/>
    <x v="5"/>
    <s v="BESTAETIGT (6)"/>
    <n v="330.5"/>
    <n v="231"/>
    <x v="13"/>
    <x v="8"/>
    <n v="0.33050000000000002"/>
    <n v="0.23100000000000001"/>
    <n v="0.33050000000000002"/>
    <n v="0.23100000000000001"/>
  </r>
  <r>
    <x v="25"/>
    <x v="12"/>
    <s v="Hofdünger"/>
    <x v="0"/>
    <x v="0"/>
    <s v="BESTAETIGT (6)"/>
    <n v="159561.15999999997"/>
    <n v="51528.389999999985"/>
    <x v="483"/>
    <x v="8"/>
    <n v="159.56115999999997"/>
    <n v="51.528389999999987"/>
    <n v="0.62573003921568615"/>
    <n v="0.20207211764705876"/>
  </r>
  <r>
    <x v="25"/>
    <x v="12"/>
    <s v="Hofdünger"/>
    <x v="0"/>
    <x v="1"/>
    <s v="BESTAETIGT (6)"/>
    <n v="119231.56000000003"/>
    <n v="52334.850000000006"/>
    <x v="484"/>
    <x v="8"/>
    <n v="119.23156000000003"/>
    <n v="52.334850000000003"/>
    <n v="0.33028132963988927"/>
    <n v="0.1449718836565097"/>
  </r>
  <r>
    <x v="25"/>
    <x v="12"/>
    <s v="Hofdünger"/>
    <x v="0"/>
    <x v="2"/>
    <s v="BESTAETIGT (6)"/>
    <n v="9281.52"/>
    <n v="3224.72"/>
    <x v="101"/>
    <x v="8"/>
    <n v="9.2815200000000004"/>
    <n v="3.2247199999999996"/>
    <n v="0.28125818181818185"/>
    <n v="9.7718787878787863E-2"/>
  </r>
  <r>
    <x v="25"/>
    <x v="12"/>
    <s v="Hofdünger"/>
    <x v="0"/>
    <x v="3"/>
    <s v="BESTAETIGT (6)"/>
    <n v="55687.009999999995"/>
    <n v="50851.79"/>
    <x v="72"/>
    <x v="8"/>
    <n v="55.687009999999994"/>
    <n v="50.851790000000001"/>
    <n v="0.79552871428571414"/>
    <n v="0.72645414285714283"/>
  </r>
  <r>
    <x v="25"/>
    <x v="12"/>
    <s v="Hofdünger"/>
    <x v="0"/>
    <x v="4"/>
    <s v="BESTAETIGT (6)"/>
    <n v="58258.130000000012"/>
    <n v="27988.980000000003"/>
    <x v="242"/>
    <x v="8"/>
    <n v="58.258130000000008"/>
    <n v="27.988980000000002"/>
    <n v="0.28984144278606971"/>
    <n v="0.13924865671641792"/>
  </r>
  <r>
    <x v="25"/>
    <x v="12"/>
    <s v="Hofdünger"/>
    <x v="0"/>
    <x v="5"/>
    <s v="BESTAETIGT (6)"/>
    <n v="14199.500000000002"/>
    <n v="7915.01"/>
    <x v="54"/>
    <x v="8"/>
    <n v="14.199500000000002"/>
    <n v="7.9150100000000005"/>
    <n v="0.22538888888888892"/>
    <n v="0.12563507936507937"/>
  </r>
  <r>
    <x v="25"/>
    <x v="12"/>
    <s v="Hofdünger"/>
    <x v="0"/>
    <x v="6"/>
    <s v="BESTAETIGT (6)"/>
    <n v="61148.999999999993"/>
    <n v="32235.619999999981"/>
    <x v="181"/>
    <x v="8"/>
    <n v="61.148999999999994"/>
    <n v="32.235619999999983"/>
    <n v="0.28309722222222217"/>
    <n v="0.1492389814814814"/>
  </r>
  <r>
    <x v="25"/>
    <x v="12"/>
    <s v="Hofdünger"/>
    <x v="1"/>
    <x v="0"/>
    <s v="BESTAETIGT (6)"/>
    <n v="15185.35"/>
    <n v="8610.5700000000033"/>
    <x v="131"/>
    <x v="8"/>
    <n v="15.18535"/>
    <n v="8.6105700000000027"/>
    <n v="0.2812101851851852"/>
    <n v="0.15945500000000004"/>
  </r>
  <r>
    <x v="25"/>
    <x v="12"/>
    <s v="Hofdünger"/>
    <x v="1"/>
    <x v="8"/>
    <s v="BESTAETIGT (6)"/>
    <n v="1050"/>
    <n v="525"/>
    <x v="2"/>
    <x v="8"/>
    <n v="1.05"/>
    <n v="0.52500000000000002"/>
    <n v="0.26250000000000001"/>
    <n v="0.13125000000000001"/>
  </r>
  <r>
    <x v="25"/>
    <x v="12"/>
    <s v="Hofdünger"/>
    <x v="1"/>
    <x v="9"/>
    <s v="BESTAETIGT (6)"/>
    <n v="35796.520000000004"/>
    <n v="27730.230000000003"/>
    <x v="166"/>
    <x v="8"/>
    <n v="35.796520000000001"/>
    <n v="27.730230000000002"/>
    <n v="0.49036328767123288"/>
    <n v="0.37986616438356169"/>
  </r>
  <r>
    <x v="25"/>
    <x v="12"/>
    <s v="Hofdünger"/>
    <x v="1"/>
    <x v="10"/>
    <s v="BESTAETIGT (6)"/>
    <n v="1348.65"/>
    <n v="1498.5"/>
    <x v="15"/>
    <x v="8"/>
    <n v="1.3486500000000001"/>
    <n v="1.4984999999999999"/>
    <n v="0.19266428571428573"/>
    <n v="0.21407142857142855"/>
  </r>
  <r>
    <x v="25"/>
    <x v="12"/>
    <s v="Hofdünger"/>
    <x v="1"/>
    <x v="11"/>
    <s v="BESTAETIGT (6)"/>
    <n v="16349.059999999998"/>
    <n v="10567.439999999999"/>
    <x v="179"/>
    <x v="8"/>
    <n v="16.349059999999998"/>
    <n v="10.56744"/>
    <n v="0.12673689922480619"/>
    <n v="8.1918139534883722E-2"/>
  </r>
  <r>
    <x v="25"/>
    <x v="12"/>
    <s v="Hofdünger"/>
    <x v="1"/>
    <x v="12"/>
    <s v="BESTAETIGT (6)"/>
    <n v="12381.699999999999"/>
    <n v="6457.22"/>
    <x v="105"/>
    <x v="8"/>
    <n v="12.381699999999999"/>
    <n v="6.4572200000000004"/>
    <n v="0.32583421052631573"/>
    <n v="0.16992684210526318"/>
  </r>
  <r>
    <x v="25"/>
    <x v="12"/>
    <s v="Hofdünger"/>
    <x v="1"/>
    <x v="1"/>
    <s v="BESTAETIGT (6)"/>
    <n v="13480.940000000004"/>
    <n v="7109.5200000000013"/>
    <x v="58"/>
    <x v="8"/>
    <n v="13.480940000000004"/>
    <n v="7.1095200000000016"/>
    <n v="0.21063968750000006"/>
    <n v="0.11108625000000003"/>
  </r>
  <r>
    <x v="25"/>
    <x v="12"/>
    <s v="Hofdünger"/>
    <x v="1"/>
    <x v="2"/>
    <s v="BESTAETIGT (6)"/>
    <n v="4556.74"/>
    <n v="1730.5"/>
    <x v="28"/>
    <x v="8"/>
    <n v="4.5567399999999996"/>
    <n v="1.7304999999999999"/>
    <n v="0.25315222222222222"/>
    <n v="9.6138888888888885E-2"/>
  </r>
  <r>
    <x v="25"/>
    <x v="12"/>
    <s v="Hofdünger"/>
    <x v="1"/>
    <x v="14"/>
    <s v="BESTAETIGT (6)"/>
    <n v="779"/>
    <n v="351.5"/>
    <x v="7"/>
    <x v="8"/>
    <n v="0.77900000000000003"/>
    <n v="0.35149999999999998"/>
    <n v="0.25966666666666666"/>
    <n v="0.11716666666666666"/>
  </r>
  <r>
    <x v="25"/>
    <x v="12"/>
    <s v="Hofdünger"/>
    <x v="1"/>
    <x v="4"/>
    <s v="BESTAETIGT (6)"/>
    <n v="185.08"/>
    <n v="129.36000000000001"/>
    <x v="13"/>
    <x v="8"/>
    <n v="0.18508000000000002"/>
    <n v="0.12936"/>
    <n v="0.18508000000000002"/>
    <n v="0.12936"/>
  </r>
  <r>
    <x v="25"/>
    <x v="12"/>
    <s v="Hofdünger"/>
    <x v="1"/>
    <x v="5"/>
    <s v="BESTAETIGT (6)"/>
    <n v="6027.95"/>
    <n v="4419.1000000000004"/>
    <x v="23"/>
    <x v="8"/>
    <n v="6.0279499999999997"/>
    <n v="4.4191000000000003"/>
    <n v="0.66977222222222221"/>
    <n v="0.49101111111111112"/>
  </r>
  <r>
    <x v="25"/>
    <x v="12"/>
    <s v="Hofdünger"/>
    <x v="1"/>
    <x v="15"/>
    <s v="BESTAETIGT (6)"/>
    <n v="882"/>
    <n v="724.5"/>
    <x v="10"/>
    <x v="8"/>
    <n v="0.88200000000000001"/>
    <n v="0.72450000000000003"/>
    <n v="0.441"/>
    <n v="0.36225000000000002"/>
  </r>
  <r>
    <x v="25"/>
    <x v="12"/>
    <s v="Hofdünger"/>
    <x v="1"/>
    <x v="17"/>
    <s v="BESTAETIGT (6)"/>
    <n v="205"/>
    <n v="92.5"/>
    <x v="13"/>
    <x v="8"/>
    <n v="0.20499999999999999"/>
    <n v="9.2499999999999999E-2"/>
    <n v="0.20499999999999999"/>
    <n v="9.2499999999999999E-2"/>
  </r>
  <r>
    <x v="25"/>
    <x v="12"/>
    <s v="Recyclingdünger"/>
    <x v="2"/>
    <x v="16"/>
    <s v="BESTAETIGT (6)"/>
    <n v="330592.39000000007"/>
    <n v="130407.03000000004"/>
    <x v="485"/>
    <x v="8"/>
    <n v="330.59239000000008"/>
    <n v="130.40703000000005"/>
    <n v="0.43158275456919071"/>
    <n v="0.17024416449086169"/>
  </r>
  <r>
    <x v="25"/>
    <x v="12"/>
    <s v="(Leer)"/>
    <x v="4"/>
    <x v="23"/>
    <s v="BESTAETIGT (6)"/>
    <n v="2849.54"/>
    <n v="2655.3199999999997"/>
    <x v="41"/>
    <x v="8"/>
    <n v="2.8495400000000002"/>
    <n v="2.6553199999999997"/>
    <n v="0.25904909090909095"/>
    <n v="0.2413927272727272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C69BC2A-BB16-427B-ADF3-0D8CE2EA8B76}" name="PivotTable2" cacheId="0" applyNumberFormats="0" applyBorderFormats="0" applyFontFormats="0" applyPatternFormats="0" applyAlignmentFormats="0" applyWidthHeightFormats="1" dataCaption="Werte" updatedVersion="8" minRefreshableVersion="3" useAutoFormatting="1" rowGrandTotals="0" colGrandTotals="0" itemPrintTitles="1" createdVersion="8" indent="0" compact="0" compactData="0" multipleFieldFilters="0" chartFormat="1">
  <location ref="A3:D20" firstHeaderRow="0" firstDataRow="1" firstDataCol="2"/>
  <pivotFields count="14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4">
        <item h="1" x="23"/>
        <item x="0"/>
        <item x="16"/>
        <item x="7"/>
        <item x="8"/>
        <item x="18"/>
        <item x="9"/>
        <item x="10"/>
        <item x="11"/>
        <item x="12"/>
        <item x="1"/>
        <item x="19"/>
        <item x="13"/>
        <item x="22"/>
        <item x="20"/>
        <item x="2"/>
        <item x="3"/>
        <item x="14"/>
        <item x="21"/>
        <item x="4"/>
        <item x="5"/>
        <item x="6"/>
        <item x="15"/>
        <item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2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2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h="1" x="0"/>
        <item h="1" x="1"/>
        <item h="1" x="2"/>
        <item h="1" x="3"/>
        <item h="1" x="4"/>
        <item h="1" x="5"/>
        <item h="1" x="6"/>
        <item h="1"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2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2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2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2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9"/>
    <field x="4"/>
  </rowFields>
  <rowItems count="17">
    <i>
      <x v="8"/>
      <x v="1"/>
    </i>
    <i r="1">
      <x v="2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5"/>
    </i>
    <i r="1">
      <x v="16"/>
    </i>
    <i r="1">
      <x v="17"/>
    </i>
    <i r="1">
      <x v="19"/>
    </i>
    <i r="1">
      <x v="20"/>
    </i>
    <i r="1">
      <x v="21"/>
    </i>
    <i r="1">
      <x v="22"/>
    </i>
    <i r="1">
      <x v="23"/>
    </i>
  </rowItems>
  <colFields count="1">
    <field x="-2"/>
  </colFields>
  <colItems count="2">
    <i>
      <x/>
    </i>
    <i i="1">
      <x v="1"/>
    </i>
  </colItems>
  <dataFields count="2">
    <dataField name="Summe von Menge t Nges" fld="10" baseField="0" baseItem="0"/>
    <dataField name="Summe von Menge t P2O5" fld="11" baseField="0" baseItem="0"/>
  </dataFields>
  <chartFormats count="2">
    <chartFormat chart="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B0550B-6624-432A-BD70-5D9196863F64}" name="PivotTable2" cacheId="0" applyNumberFormats="0" applyBorderFormats="0" applyFontFormats="0" applyPatternFormats="0" applyAlignmentFormats="0" applyWidthHeightFormats="1" dataCaption="Werte" updatedVersion="7" minRefreshableVersion="3" useAutoFormatting="1" itemPrintTitles="1" createdVersion="7" indent="0" outline="1" outlineData="1" multipleFieldFilters="0" chartFormat="1">
  <location ref="A3:Z14" firstHeaderRow="1" firstDataRow="2" firstDataCol="1"/>
  <pivotFields count="14">
    <pivotField showAll="0"/>
    <pivotField showAll="0"/>
    <pivotField showAll="0"/>
    <pivotField showAll="0"/>
    <pivotField axis="axisCol" showAll="0">
      <items count="25">
        <item x="23"/>
        <item x="0"/>
        <item x="16"/>
        <item x="7"/>
        <item x="8"/>
        <item x="18"/>
        <item x="9"/>
        <item x="10"/>
        <item x="11"/>
        <item x="12"/>
        <item x="1"/>
        <item x="19"/>
        <item x="13"/>
        <item x="22"/>
        <item x="20"/>
        <item x="2"/>
        <item x="3"/>
        <item x="14"/>
        <item x="21"/>
        <item x="4"/>
        <item x="5"/>
        <item x="6"/>
        <item x="15"/>
        <item x="17"/>
        <item t="default"/>
      </items>
    </pivotField>
    <pivotField showAll="0"/>
    <pivotField numFmtId="2" showAll="0"/>
    <pivotField numFmtId="2" showAll="0"/>
    <pivotField dataField="1" numFmtId="1" showAll="0"/>
    <pivotField axis="axisRow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numFmtId="2" showAll="0"/>
    <pivotField numFmtId="2" showAll="0"/>
    <pivotField numFmtId="2" showAll="0"/>
    <pivotField numFmtId="2" showAll="0"/>
  </pivotFields>
  <rowFields count="1">
    <field x="9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4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colItems>
  <dataFields count="1">
    <dataField name="Summe von Anzahl Lieferscheine" fld="8" baseField="0" baseItem="0"/>
  </dataFields>
  <chartFormats count="25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4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5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6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7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8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9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0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1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2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3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4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5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6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7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8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9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0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1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2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3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A7E5B9-67E6-4AE0-9AF6-BD9E0552C571}" name="PivotTable1" cacheId="0" applyNumberFormats="0" applyBorderFormats="0" applyFontFormats="0" applyPatternFormats="0" applyAlignmentFormats="0" applyWidthHeightFormats="1" dataCaption="Werte" updatedVersion="7" minRefreshableVersion="3" useAutoFormatting="1" itemPrintTitles="1" createdVersion="7" indent="0" outline="1" outlineData="1" multipleFieldFilters="0" chartFormat="1">
  <location ref="A1:D11" firstHeaderRow="0" firstDataRow="1" firstDataCol="1"/>
  <pivotFields count="14">
    <pivotField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/>
    <pivotField showAll="0"/>
    <pivotField showAll="0"/>
    <pivotField showAll="0"/>
    <pivotField showAll="0"/>
    <pivotField numFmtId="2" showAll="0"/>
    <pivotField numFmtId="2" showAll="0"/>
    <pivotField dataField="1" numFmtId="1" showAll="0"/>
    <pivotField axis="axisRow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dataField="1" numFmtId="2" showAll="0"/>
    <pivotField dataField="1" numFmtId="2" showAll="0"/>
    <pivotField numFmtId="2" showAll="0"/>
    <pivotField numFmtId="2" showAll="0"/>
  </pivotFields>
  <rowFields count="1">
    <field x="9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me von Menge t Nges" fld="10" baseField="0" baseItem="0"/>
    <dataField name="Summe von Menge t P2O5" fld="11" baseField="0" baseItem="0"/>
    <dataField name="Summe von Anzahl Lieferscheine" fld="8" baseField="0" baseItem="0"/>
  </dataFields>
  <chartFormats count="3">
    <chartFormat chart="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17C09F7-0BD0-4C1B-A739-B3F2F056E7F7}" name="PivotTable1" cacheId="0" applyNumberFormats="0" applyBorderFormats="0" applyFontFormats="0" applyPatternFormats="0" applyAlignmentFormats="0" applyWidthHeightFormats="1" dataCaption="Werte" updatedVersion="7" minRefreshableVersion="3" useAutoFormatting="1" rowGrandTotals="0" colGrandTotals="0" itemPrintTitles="1" createdVersion="8" indent="0" compact="0" compactData="0" multipleFieldFilters="0" chartFormat="3">
  <location ref="A3:D38" firstHeaderRow="0" firstDataRow="1" firstDataCol="2"/>
  <pivotFields count="14"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5">
        <item h="1" x="4"/>
        <item x="3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2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2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" outline="0" subtotalTop="0" showAll="0" defaultSubtotal="0">
      <items count="486">
        <item x="13"/>
        <item x="10"/>
        <item x="7"/>
        <item x="2"/>
        <item x="18"/>
        <item x="20"/>
        <item x="15"/>
        <item x="21"/>
        <item x="23"/>
        <item x="16"/>
        <item x="41"/>
        <item x="51"/>
        <item x="27"/>
        <item x="19"/>
        <item x="11"/>
        <item x="47"/>
        <item x="49"/>
        <item x="28"/>
        <item x="8"/>
        <item x="80"/>
        <item x="82"/>
        <item x="84"/>
        <item x="55"/>
        <item x="14"/>
        <item x="22"/>
        <item x="25"/>
        <item x="39"/>
        <item x="31"/>
        <item x="59"/>
        <item x="60"/>
        <item x="63"/>
        <item x="3"/>
        <item x="101"/>
        <item x="76"/>
        <item x="45"/>
        <item x="103"/>
        <item x="9"/>
        <item x="105"/>
        <item x="128"/>
        <item x="5"/>
        <item x="152"/>
        <item x="127"/>
        <item x="92"/>
        <item x="68"/>
        <item x="145"/>
        <item x="121"/>
        <item x="30"/>
        <item x="34"/>
        <item x="24"/>
        <item x="52"/>
        <item x="26"/>
        <item x="113"/>
        <item x="111"/>
        <item x="131"/>
        <item x="244"/>
        <item x="99"/>
        <item x="140"/>
        <item x="117"/>
        <item x="91"/>
        <item x="48"/>
        <item x="79"/>
        <item x="74"/>
        <item x="54"/>
        <item x="58"/>
        <item x="87"/>
        <item x="90"/>
        <item x="77"/>
        <item x="132"/>
        <item x="56"/>
        <item x="72"/>
        <item x="83"/>
        <item x="321"/>
        <item x="166"/>
        <item x="197"/>
        <item x="204"/>
        <item x="86"/>
        <item x="142"/>
        <item x="234"/>
        <item x="169"/>
        <item x="100"/>
        <item x="115"/>
        <item x="168"/>
        <item x="156"/>
        <item x="88"/>
        <item x="0"/>
        <item x="171"/>
        <item x="75"/>
        <item x="178"/>
        <item x="276"/>
        <item x="6"/>
        <item x="163"/>
        <item x="120"/>
        <item x="154"/>
        <item x="53"/>
        <item x="199"/>
        <item x="70"/>
        <item x="1"/>
        <item x="50"/>
        <item x="211"/>
        <item x="69"/>
        <item x="138"/>
        <item x="338"/>
        <item x="215"/>
        <item x="130"/>
        <item x="327"/>
        <item x="437"/>
        <item x="339"/>
        <item x="313"/>
        <item x="102"/>
        <item x="277"/>
        <item x="44"/>
        <item x="283"/>
        <item x="118"/>
        <item x="38"/>
        <item x="326"/>
        <item x="196"/>
        <item x="123"/>
        <item x="445"/>
        <item x="373"/>
        <item x="112"/>
        <item x="149"/>
        <item x="385"/>
        <item x="201"/>
        <item x="255"/>
        <item x="319"/>
        <item x="222"/>
        <item x="179"/>
        <item x="329"/>
        <item x="377"/>
        <item x="290"/>
        <item x="380"/>
        <item x="116"/>
        <item x="300"/>
        <item x="340"/>
        <item x="190"/>
        <item x="57"/>
        <item x="273"/>
        <item x="135"/>
        <item x="254"/>
        <item x="284"/>
        <item x="78"/>
        <item x="155"/>
        <item x="423"/>
        <item x="81"/>
        <item x="174"/>
        <item x="94"/>
        <item x="305"/>
        <item x="164"/>
        <item x="97"/>
        <item x="198"/>
        <item x="368"/>
        <item x="274"/>
        <item x="203"/>
        <item x="167"/>
        <item x="299"/>
        <item x="394"/>
        <item x="252"/>
        <item x="246"/>
        <item x="107"/>
        <item x="180"/>
        <item x="328"/>
        <item x="71"/>
        <item x="302"/>
        <item x="266"/>
        <item x="194"/>
        <item x="229"/>
        <item x="257"/>
        <item x="210"/>
        <item x="43"/>
        <item x="240"/>
        <item x="225"/>
        <item x="243"/>
        <item x="17"/>
        <item x="151"/>
        <item x="104"/>
        <item x="134"/>
        <item x="344"/>
        <item x="348"/>
        <item x="119"/>
        <item x="264"/>
        <item x="188"/>
        <item x="185"/>
        <item x="408"/>
        <item x="209"/>
        <item x="143"/>
        <item x="360"/>
        <item x="366"/>
        <item x="450"/>
        <item x="223"/>
        <item x="106"/>
        <item x="29"/>
        <item x="442"/>
        <item x="205"/>
        <item x="247"/>
        <item x="186"/>
        <item x="242"/>
        <item x="40"/>
        <item x="150"/>
        <item x="293"/>
        <item x="471"/>
        <item x="98"/>
        <item x="286"/>
        <item x="322"/>
        <item x="309"/>
        <item x="148"/>
        <item x="464"/>
        <item x="448"/>
        <item x="177"/>
        <item x="416"/>
        <item x="129"/>
        <item x="181"/>
        <item x="114"/>
        <item x="236"/>
        <item x="477"/>
        <item x="232"/>
        <item x="358"/>
        <item x="253"/>
        <item x="367"/>
        <item x="32"/>
        <item x="245"/>
        <item x="396"/>
        <item x="233"/>
        <item x="182"/>
        <item x="386"/>
        <item x="401"/>
        <item x="443"/>
        <item x="432"/>
        <item x="381"/>
        <item x="133"/>
        <item x="402"/>
        <item x="282"/>
        <item x="285"/>
        <item x="235"/>
        <item x="420"/>
        <item x="361"/>
        <item x="281"/>
        <item x="146"/>
        <item x="415"/>
        <item x="263"/>
        <item x="483"/>
        <item x="343"/>
        <item x="378"/>
        <item x="308"/>
        <item x="37"/>
        <item x="35"/>
        <item x="298"/>
        <item x="207"/>
        <item x="418"/>
        <item x="4"/>
        <item x="141"/>
        <item x="195"/>
        <item x="325"/>
        <item x="470"/>
        <item x="278"/>
        <item x="271"/>
        <item x="347"/>
        <item x="351"/>
        <item x="330"/>
        <item x="410"/>
        <item x="341"/>
        <item x="66"/>
        <item x="349"/>
        <item x="161"/>
        <item x="479"/>
        <item x="96"/>
        <item x="42"/>
        <item x="454"/>
        <item x="110"/>
        <item x="95"/>
        <item x="241"/>
        <item x="444"/>
        <item x="478"/>
        <item x="227"/>
        <item x="220"/>
        <item x="456"/>
        <item x="422"/>
        <item x="256"/>
        <item x="12"/>
        <item x="200"/>
        <item x="409"/>
        <item x="311"/>
        <item x="258"/>
        <item x="291"/>
        <item x="292"/>
        <item x="372"/>
        <item x="175"/>
        <item x="474"/>
        <item x="176"/>
        <item x="36"/>
        <item x="172"/>
        <item x="213"/>
        <item x="369"/>
        <item x="425"/>
        <item x="379"/>
        <item x="208"/>
        <item x="484"/>
        <item x="89"/>
        <item x="301"/>
        <item x="417"/>
        <item x="147"/>
        <item x="62"/>
        <item x="365"/>
        <item x="187"/>
        <item x="433"/>
        <item x="226"/>
        <item x="144"/>
        <item x="405"/>
        <item x="462"/>
        <item x="465"/>
        <item x="306"/>
        <item x="438"/>
        <item x="122"/>
        <item x="356"/>
        <item x="33"/>
        <item x="231"/>
        <item x="230"/>
        <item x="472"/>
        <item x="403"/>
        <item x="430"/>
        <item x="280"/>
        <item x="206"/>
        <item x="288"/>
        <item x="332"/>
        <item x="324"/>
        <item x="170"/>
        <item x="183"/>
        <item x="466"/>
        <item x="158"/>
        <item x="400"/>
        <item x="357"/>
        <item x="262"/>
        <item x="481"/>
        <item x="355"/>
        <item x="407"/>
        <item x="217"/>
        <item x="334"/>
        <item x="346"/>
        <item x="261"/>
        <item x="460"/>
        <item x="307"/>
        <item x="393"/>
        <item x="476"/>
        <item x="139"/>
        <item x="137"/>
        <item x="238"/>
        <item x="189"/>
        <item x="436"/>
        <item x="65"/>
        <item x="157"/>
        <item x="441"/>
        <item x="316"/>
        <item x="61"/>
        <item x="85"/>
        <item x="268"/>
        <item x="315"/>
        <item x="451"/>
        <item x="336"/>
        <item x="413"/>
        <item x="392"/>
        <item x="383"/>
        <item x="294"/>
        <item x="260"/>
        <item x="364"/>
        <item x="374"/>
        <item x="345"/>
        <item x="270"/>
        <item x="318"/>
        <item x="384"/>
        <item x="64"/>
        <item x="452"/>
        <item x="248"/>
        <item x="296"/>
        <item x="399"/>
        <item x="453"/>
        <item x="214"/>
        <item x="317"/>
        <item x="354"/>
        <item x="269"/>
        <item x="352"/>
        <item x="469"/>
        <item x="160"/>
        <item x="388"/>
        <item x="221"/>
        <item x="250"/>
        <item x="218"/>
        <item x="429"/>
        <item x="421"/>
        <item x="159"/>
        <item x="457"/>
        <item x="219"/>
        <item x="371"/>
        <item x="162"/>
        <item x="391"/>
        <item x="303"/>
        <item x="125"/>
        <item x="411"/>
        <item x="426"/>
        <item x="312"/>
        <item x="136"/>
        <item x="272"/>
        <item x="192"/>
        <item x="395"/>
        <item x="216"/>
        <item x="67"/>
        <item x="461"/>
        <item x="390"/>
        <item x="333"/>
        <item x="440"/>
        <item x="475"/>
        <item x="406"/>
        <item x="239"/>
        <item x="275"/>
        <item x="431"/>
        <item x="428"/>
        <item x="289"/>
        <item x="224"/>
        <item x="359"/>
        <item x="267"/>
        <item x="126"/>
        <item x="447"/>
        <item x="482"/>
        <item x="485"/>
        <item x="184"/>
        <item x="314"/>
        <item x="320"/>
        <item x="376"/>
        <item x="459"/>
        <item x="363"/>
        <item x="337"/>
        <item x="251"/>
        <item x="414"/>
        <item x="193"/>
        <item x="449"/>
        <item x="109"/>
        <item x="297"/>
        <item x="463"/>
        <item x="435"/>
        <item x="398"/>
        <item x="259"/>
        <item x="468"/>
        <item x="362"/>
        <item x="353"/>
        <item x="382"/>
        <item x="419"/>
        <item x="397"/>
        <item x="434"/>
        <item x="467"/>
        <item x="342"/>
        <item x="73"/>
        <item x="427"/>
        <item x="389"/>
        <item x="304"/>
        <item x="165"/>
        <item x="202"/>
        <item x="46"/>
        <item x="446"/>
        <item x="375"/>
        <item x="323"/>
        <item x="412"/>
        <item x="212"/>
        <item x="458"/>
        <item x="265"/>
        <item x="153"/>
        <item x="480"/>
        <item x="335"/>
        <item x="279"/>
        <item x="295"/>
        <item x="249"/>
        <item x="228"/>
        <item x="191"/>
        <item x="310"/>
        <item x="124"/>
        <item x="350"/>
        <item x="473"/>
        <item x="370"/>
        <item x="387"/>
        <item x="439"/>
        <item x="404"/>
        <item x="173"/>
        <item x="424"/>
        <item x="331"/>
        <item x="287"/>
        <item x="455"/>
        <item x="93"/>
        <item x="237"/>
        <item x="10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9">
        <item x="0"/>
        <item x="1"/>
        <item x="2"/>
        <item x="3"/>
        <item x="4"/>
        <item x="5"/>
        <item x="6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2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2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2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2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9"/>
    <field x="3"/>
  </rowFields>
  <rowItems count="35">
    <i>
      <x/>
      <x v="1"/>
    </i>
    <i r="1">
      <x v="2"/>
    </i>
    <i r="1">
      <x v="3"/>
    </i>
    <i r="1">
      <x v="4"/>
    </i>
    <i>
      <x v="1"/>
      <x v="1"/>
    </i>
    <i r="1">
      <x v="2"/>
    </i>
    <i r="1">
      <x v="3"/>
    </i>
    <i r="1">
      <x v="4"/>
    </i>
    <i>
      <x v="2"/>
      <x v="1"/>
    </i>
    <i r="1">
      <x v="2"/>
    </i>
    <i r="1">
      <x v="3"/>
    </i>
    <i r="1">
      <x v="4"/>
    </i>
    <i>
      <x v="3"/>
      <x v="1"/>
    </i>
    <i r="1">
      <x v="2"/>
    </i>
    <i r="1">
      <x v="3"/>
    </i>
    <i r="1">
      <x v="4"/>
    </i>
    <i>
      <x v="4"/>
      <x v="1"/>
    </i>
    <i r="1">
      <x v="2"/>
    </i>
    <i r="1">
      <x v="3"/>
    </i>
    <i r="1">
      <x v="4"/>
    </i>
    <i>
      <x v="5"/>
      <x v="1"/>
    </i>
    <i r="1">
      <x v="2"/>
    </i>
    <i r="1">
      <x v="3"/>
    </i>
    <i r="1">
      <x v="4"/>
    </i>
    <i>
      <x v="6"/>
      <x v="1"/>
    </i>
    <i r="1">
      <x v="2"/>
    </i>
    <i r="1">
      <x v="3"/>
    </i>
    <i r="1">
      <x v="4"/>
    </i>
    <i>
      <x v="7"/>
      <x v="1"/>
    </i>
    <i r="1">
      <x v="2"/>
    </i>
    <i r="1">
      <x v="3"/>
    </i>
    <i r="1">
      <x v="4"/>
    </i>
    <i>
      <x v="8"/>
      <x v="2"/>
    </i>
    <i r="1">
      <x v="3"/>
    </i>
    <i r="1">
      <x v="4"/>
    </i>
  </rowItems>
  <colFields count="1">
    <field x="-2"/>
  </colFields>
  <colItems count="2">
    <i>
      <x/>
    </i>
    <i i="1">
      <x v="1"/>
    </i>
  </colItems>
  <dataFields count="2">
    <dataField name="Summe von Menge t Nges" fld="10" baseField="3" baseItem="1" numFmtId="2"/>
    <dataField name="Summe von Menge t P2O5" fld="11" baseField="3" baseItem="1" numFmtId="2"/>
  </dataFields>
  <chartFormats count="2">
    <chartFormat chart="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487462D-91BD-4E92-BEA3-7D91637316D6}" name="PivotTable3" cacheId="0" applyNumberFormats="0" applyBorderFormats="0" applyFontFormats="0" applyPatternFormats="0" applyAlignmentFormats="0" applyWidthHeightFormats="1" dataCaption="Werte" updatedVersion="8" minRefreshableVersion="3" useAutoFormatting="1" rowGrandTotals="0" colGrandTotals="0" itemPrintTitles="1" createdVersion="8" indent="0" compact="0" compactData="0" multipleFieldFilters="0" chartFormat="1">
  <location ref="A3:F196" firstHeaderRow="0" firstDataRow="1" firstDataCol="3"/>
  <pivotFields count="14">
    <pivotField axis="axisRow" compact="0" outline="0" showAll="0" defaultSubtota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6">
        <item x="0"/>
        <item x="3"/>
        <item x="4"/>
        <item x="13"/>
        <item x="7"/>
        <item x="1"/>
        <item x="5"/>
        <item x="14"/>
        <item x="18"/>
        <item x="19"/>
        <item x="17"/>
        <item x="16"/>
        <item x="6"/>
        <item x="15"/>
        <item x="20"/>
        <item x="21"/>
        <item x="8"/>
        <item x="22"/>
        <item x="9"/>
        <item x="10"/>
        <item x="24"/>
        <item x="23"/>
        <item x="2"/>
        <item x="25"/>
        <item x="11"/>
        <item x="1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2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2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h="1" x="0"/>
        <item h="1" x="1"/>
        <item h="1" x="2"/>
        <item h="1" x="3"/>
        <item h="1" x="4"/>
        <item h="1" x="5"/>
        <item h="1" x="6"/>
        <item h="1"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2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2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2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2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9"/>
    <field x="0"/>
    <field x="1"/>
  </rowFields>
  <rowItems count="193">
    <i>
      <x v="8"/>
      <x/>
      <x/>
    </i>
    <i r="2">
      <x v="5"/>
    </i>
    <i r="2">
      <x v="13"/>
    </i>
    <i r="2">
      <x v="22"/>
    </i>
    <i r="1">
      <x v="1"/>
      <x v="1"/>
    </i>
    <i r="2">
      <x v="2"/>
    </i>
    <i r="2">
      <x v="5"/>
    </i>
    <i r="2">
      <x v="6"/>
    </i>
    <i r="2">
      <x v="12"/>
    </i>
    <i r="1">
      <x v="2"/>
      <x/>
    </i>
    <i r="2">
      <x v="1"/>
    </i>
    <i r="2">
      <x v="2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2"/>
    </i>
    <i r="2">
      <x v="24"/>
    </i>
    <i r="2">
      <x v="25"/>
    </i>
    <i r="1">
      <x v="3"/>
      <x v="3"/>
    </i>
    <i r="2">
      <x v="4"/>
    </i>
    <i r="2">
      <x v="5"/>
    </i>
    <i r="2">
      <x v="7"/>
    </i>
    <i r="2">
      <x v="16"/>
    </i>
    <i r="2">
      <x v="17"/>
    </i>
    <i r="2">
      <x v="19"/>
    </i>
    <i r="2">
      <x v="25"/>
    </i>
    <i r="1">
      <x v="4"/>
      <x v="3"/>
    </i>
    <i r="2">
      <x v="4"/>
    </i>
    <i r="2">
      <x v="7"/>
    </i>
    <i r="2">
      <x v="10"/>
    </i>
    <i r="2">
      <x v="16"/>
    </i>
    <i r="2">
      <x v="17"/>
    </i>
    <i r="2">
      <x v="19"/>
    </i>
    <i r="2">
      <x v="25"/>
    </i>
    <i r="1">
      <x v="5"/>
      <x/>
    </i>
    <i r="2">
      <x v="1"/>
    </i>
    <i r="2">
      <x v="2"/>
    </i>
    <i r="2">
      <x v="5"/>
    </i>
    <i r="2">
      <x v="6"/>
    </i>
    <i r="2">
      <x v="8"/>
    </i>
    <i r="2">
      <x v="11"/>
    </i>
    <i r="2">
      <x v="12"/>
    </i>
    <i r="2">
      <x v="13"/>
    </i>
    <i r="2">
      <x v="16"/>
    </i>
    <i r="2">
      <x v="19"/>
    </i>
    <i r="2">
      <x v="22"/>
    </i>
    <i r="2">
      <x v="25"/>
    </i>
    <i r="1">
      <x v="6"/>
      <x v="1"/>
    </i>
    <i r="2">
      <x v="2"/>
    </i>
    <i r="2">
      <x v="6"/>
    </i>
    <i r="2">
      <x v="19"/>
    </i>
    <i r="1">
      <x v="7"/>
      <x v="7"/>
    </i>
    <i r="2">
      <x v="16"/>
    </i>
    <i r="1">
      <x v="8"/>
      <x v="8"/>
    </i>
    <i r="2">
      <x v="22"/>
    </i>
    <i r="1">
      <x v="9"/>
      <x v="9"/>
    </i>
    <i r="2">
      <x v="16"/>
    </i>
    <i r="2">
      <x v="18"/>
    </i>
    <i r="2">
      <x v="25"/>
    </i>
    <i r="1">
      <x v="10"/>
      <x v="10"/>
    </i>
    <i r="2">
      <x v="16"/>
    </i>
    <i r="2">
      <x v="25"/>
    </i>
    <i r="1">
      <x v="11"/>
      <x v="6"/>
    </i>
    <i r="2">
      <x v="11"/>
    </i>
    <i r="2">
      <x v="22"/>
    </i>
    <i r="1">
      <x v="12"/>
      <x/>
    </i>
    <i r="2">
      <x v="1"/>
    </i>
    <i r="2">
      <x v="2"/>
    </i>
    <i r="2">
      <x v="5"/>
    </i>
    <i r="2">
      <x v="6"/>
    </i>
    <i r="2">
      <x v="8"/>
    </i>
    <i r="2">
      <x v="9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1"/>
    </i>
    <i r="2">
      <x v="22"/>
    </i>
    <i r="2">
      <x v="24"/>
    </i>
    <i r="2">
      <x v="25"/>
    </i>
    <i r="1">
      <x v="13"/>
      <x/>
    </i>
    <i r="2">
      <x v="5"/>
    </i>
    <i r="2">
      <x v="11"/>
    </i>
    <i r="2">
      <x v="13"/>
    </i>
    <i r="2">
      <x v="22"/>
    </i>
    <i r="1">
      <x v="14"/>
      <x v="5"/>
    </i>
    <i r="2">
      <x v="12"/>
    </i>
    <i r="2">
      <x v="14"/>
    </i>
    <i r="2">
      <x v="15"/>
    </i>
    <i r="2">
      <x v="18"/>
    </i>
    <i r="2">
      <x v="21"/>
    </i>
    <i r="2">
      <x v="23"/>
    </i>
    <i r="1">
      <x v="15"/>
      <x/>
    </i>
    <i r="2">
      <x v="1"/>
    </i>
    <i r="2">
      <x v="2"/>
    </i>
    <i r="2">
      <x v="5"/>
    </i>
    <i r="2">
      <x v="11"/>
    </i>
    <i r="2">
      <x v="12"/>
    </i>
    <i r="2">
      <x v="14"/>
    </i>
    <i r="2">
      <x v="15"/>
    </i>
    <i r="2">
      <x v="18"/>
    </i>
    <i r="2">
      <x v="22"/>
    </i>
    <i r="2">
      <x v="25"/>
    </i>
    <i r="1">
      <x v="16"/>
      <x v="2"/>
    </i>
    <i r="2">
      <x v="3"/>
    </i>
    <i r="2">
      <x v="4"/>
    </i>
    <i r="2">
      <x v="6"/>
    </i>
    <i r="2">
      <x v="7"/>
    </i>
    <i r="2">
      <x v="9"/>
    </i>
    <i r="2">
      <x v="10"/>
    </i>
    <i r="2">
      <x v="16"/>
    </i>
    <i r="2">
      <x v="17"/>
    </i>
    <i r="2">
      <x v="18"/>
    </i>
    <i r="2">
      <x v="19"/>
    </i>
    <i r="2">
      <x v="20"/>
    </i>
    <i r="2">
      <x v="22"/>
    </i>
    <i r="2">
      <x v="24"/>
    </i>
    <i r="2">
      <x v="25"/>
    </i>
    <i r="1">
      <x v="17"/>
      <x v="2"/>
    </i>
    <i r="2">
      <x v="16"/>
    </i>
    <i r="2">
      <x v="17"/>
    </i>
    <i r="2">
      <x v="19"/>
    </i>
    <i r="2">
      <x v="25"/>
    </i>
    <i r="1">
      <x v="18"/>
      <x v="2"/>
    </i>
    <i r="2">
      <x v="7"/>
    </i>
    <i r="2">
      <x v="9"/>
    </i>
    <i r="2">
      <x v="12"/>
    </i>
    <i r="2">
      <x v="16"/>
    </i>
    <i r="2">
      <x v="18"/>
    </i>
    <i r="2">
      <x v="19"/>
    </i>
    <i r="2">
      <x v="21"/>
    </i>
    <i r="2">
      <x v="24"/>
    </i>
    <i r="2">
      <x v="25"/>
    </i>
    <i r="1">
      <x v="19"/>
      <x v="2"/>
    </i>
    <i r="2">
      <x v="3"/>
    </i>
    <i r="2">
      <x v="4"/>
    </i>
    <i r="2">
      <x v="10"/>
    </i>
    <i r="2">
      <x v="16"/>
    </i>
    <i r="2">
      <x v="17"/>
    </i>
    <i r="2">
      <x v="18"/>
    </i>
    <i r="2">
      <x v="19"/>
    </i>
    <i r="2">
      <x v="25"/>
    </i>
    <i r="1">
      <x v="20"/>
      <x v="20"/>
    </i>
    <i r="2">
      <x v="25"/>
    </i>
    <i r="1">
      <x v="21"/>
      <x v="14"/>
    </i>
    <i r="2">
      <x v="21"/>
    </i>
    <i r="1">
      <x v="22"/>
      <x/>
    </i>
    <i r="2">
      <x v="5"/>
    </i>
    <i r="2">
      <x v="8"/>
    </i>
    <i r="2">
      <x v="13"/>
    </i>
    <i r="2">
      <x v="22"/>
    </i>
    <i r="2">
      <x v="23"/>
    </i>
    <i r="1">
      <x v="23"/>
      <x/>
    </i>
    <i r="2">
      <x v="22"/>
    </i>
    <i r="2">
      <x v="23"/>
    </i>
    <i r="1">
      <x v="24"/>
      <x v="2"/>
    </i>
    <i r="2">
      <x v="5"/>
    </i>
    <i r="2">
      <x v="12"/>
    </i>
    <i r="2">
      <x v="18"/>
    </i>
    <i r="2">
      <x v="24"/>
    </i>
    <i r="2">
      <x v="25"/>
    </i>
    <i r="1">
      <x v="25"/>
      <x/>
    </i>
    <i r="2">
      <x v="1"/>
    </i>
    <i r="2">
      <x v="2"/>
    </i>
    <i r="2">
      <x v="4"/>
    </i>
    <i r="2">
      <x v="5"/>
    </i>
    <i r="2">
      <x v="6"/>
    </i>
    <i r="2">
      <x v="10"/>
    </i>
    <i r="2">
      <x v="11"/>
    </i>
    <i r="2">
      <x v="12"/>
    </i>
    <i r="2">
      <x v="16"/>
    </i>
    <i r="2">
      <x v="17"/>
    </i>
    <i r="2">
      <x v="18"/>
    </i>
    <i r="2">
      <x v="19"/>
    </i>
    <i r="2">
      <x v="24"/>
    </i>
    <i r="2">
      <x v="25"/>
    </i>
  </rowItems>
  <colFields count="1">
    <field x="-2"/>
  </colFields>
  <colItems count="3">
    <i>
      <x/>
    </i>
    <i i="1">
      <x v="1"/>
    </i>
    <i i="2">
      <x v="2"/>
    </i>
  </colItems>
  <dataFields count="3">
    <dataField name="Summe von Menge t Nges" fld="10" baseField="1" baseItem="0" numFmtId="2"/>
    <dataField name="Summe von Menge t P2O5" fld="11" baseField="1" baseItem="0" numFmtId="2"/>
    <dataField name="Summe von Anzahl Lieferscheine" fld="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9C8D46C-0E30-4B11-B520-3E346C75BFFE}" name="Tabelle1" displayName="Tabelle1" ref="A1:N860" totalsRowShown="0">
  <autoFilter ref="A1:N860" xr:uid="{B9C8D46C-0E30-4B11-B520-3E346C75BFFE}"/>
  <tableColumns count="14">
    <tableColumn id="1" xr3:uid="{852E15E1-7B3B-4438-AA0B-34C2B01C566E}" name="Kanton Abgeber" dataDxfId="139"/>
    <tableColumn id="2" xr3:uid="{87E86E2C-5EDD-447D-8F54-7E9C87CC980A}" name="Kanton Abnehmer" dataDxfId="138"/>
    <tableColumn id="3" xr3:uid="{11D16E45-F108-41FB-BF9D-C46B2FEE80E1}" name="Düngerart" dataDxfId="137"/>
    <tableColumn id="4" xr3:uid="{D7C8EE55-7E4F-41E7-9A54-A0601355C15E}" name="Düngerunterart" dataDxfId="136"/>
    <tableColumn id="5" xr3:uid="{4579305C-F60E-407D-8AF3-5CF95139BA41}" name="Betriebsspezifisch" dataDxfId="135"/>
    <tableColumn id="6" xr3:uid="{6B254545-9139-4197-ADB7-78F138653A0B}" name="Lfg Status Name" dataDxfId="134"/>
    <tableColumn id="7" xr3:uid="{38613C12-C8DC-45E9-977C-C0721F23E886}" name="Menge kg Nges" dataDxfId="133"/>
    <tableColumn id="8" xr3:uid="{7C7A7CC6-8D52-4373-8EB1-0B0B42135679}" name="Menge kg P2O5" dataDxfId="132"/>
    <tableColumn id="10" xr3:uid="{59175050-E2D9-4E7B-882A-DEAF93439C43}" name="Anzahl Lieferscheine" dataDxfId="131"/>
    <tableColumn id="9" xr3:uid="{27E2B427-5EFB-4F31-9193-76AF9C2A1E6C}" name="Jahr" dataDxfId="130"/>
    <tableColumn id="13" xr3:uid="{40685C59-CB92-4FE5-866A-B4900CD9C721}" name="Menge t Nges" dataDxfId="129">
      <calculatedColumnFormula>Tabelle1[[#This Row],[Menge kg Nges]]/1000</calculatedColumnFormula>
    </tableColumn>
    <tableColumn id="14" xr3:uid="{C1E17239-BD2E-4237-A7FD-3F9B8669FDB3}" name="Menge t P2O5" dataDxfId="128">
      <calculatedColumnFormula>Tabelle1[[#This Row],[Menge kg P2O5]]/1000</calculatedColumnFormula>
    </tableColumn>
    <tableColumn id="15" xr3:uid="{7FBD5FA5-4426-4AF1-86A1-11158E5CEE40}" name="t Nges pro Lieferschein" dataDxfId="127">
      <calculatedColumnFormula>Tabelle1[[#This Row],[Menge t Nges]]/Tabelle1[[#This Row],[Anzahl Lieferscheine]]</calculatedColumnFormula>
    </tableColumn>
    <tableColumn id="16" xr3:uid="{4A44EB59-DFE2-4294-BA51-67D509435663}" name="t P2O5 pro Lieferschein" dataDxfId="126">
      <calculatedColumnFormula>Tabelle1[[#This Row],[Menge t P2O5]]/Tabelle1[[#This Row],[Anzahl Lieferscheine]]</calculatedColumnFormula>
    </tableColumn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98A0A0EE-CDF5-40B4-B0B1-ECB9B5384CF8}" name="Tabelle111" displayName="Tabelle111" ref="A1:N9373" totalsRowShown="0">
  <autoFilter ref="A1:N9373" xr:uid="{98A0A0EE-CDF5-40B4-B0B1-ECB9B5384CF8}"/>
  <tableColumns count="14">
    <tableColumn id="1" xr3:uid="{4042852A-D34F-46F9-B47C-762780CA9189}" name="Kanton Abgeber" dataDxfId="13"/>
    <tableColumn id="2" xr3:uid="{32624581-6505-438B-8EC9-61E4B40822FC}" name="Kanton Abnehmer" dataDxfId="12"/>
    <tableColumn id="3" xr3:uid="{6DA5090C-B716-4B77-8652-CD4F9DB9B631}" name="Düngerart" dataDxfId="11"/>
    <tableColumn id="4" xr3:uid="{DA01E659-1531-47F9-9D3C-5A5D63FA0D1A}" name="Düngerunterart" dataDxfId="10"/>
    <tableColumn id="5" xr3:uid="{5255EFF3-34C7-40DF-90C6-492D3FC8D4F6}" name="Betriebsspezifisch" dataDxfId="9"/>
    <tableColumn id="6" xr3:uid="{36B3ABF5-D711-4A86-BF2A-A40855ECFA54}" name="Lfg Status Name" dataDxfId="8"/>
    <tableColumn id="7" xr3:uid="{F2832D13-557E-42C6-AAC7-81F71EE0B6AE}" name="Menge kg Nges" dataDxfId="7"/>
    <tableColumn id="8" xr3:uid="{00A0C100-F2D7-48C2-AE34-26073FBBEA48}" name="Menge kg P2O5" dataDxfId="6"/>
    <tableColumn id="9" xr3:uid="{18A96BA7-C02C-41E4-8EF6-575D4B5191F8}" name="Anzahl Lieferscheine" dataDxfId="5"/>
    <tableColumn id="10" xr3:uid="{9ABD9908-C645-4FDB-8307-E96C900007DC}" name="Jahr" dataDxfId="4"/>
    <tableColumn id="11" xr3:uid="{ABF19B9B-C01E-4D50-898C-60061C0C4880}" name="Menge t Nges" dataDxfId="3">
      <calculatedColumnFormula>Tabelle111[[#This Row],[Menge kg Nges]]/1000</calculatedColumnFormula>
    </tableColumn>
    <tableColumn id="12" xr3:uid="{1D6A9EC6-4894-40ED-B083-EA4ABECE8E12}" name="Menge t P2O5" dataDxfId="2">
      <calculatedColumnFormula>Tabelle111[[#This Row],[Menge kg P2O5]]/1000</calculatedColumnFormula>
    </tableColumn>
    <tableColumn id="13" xr3:uid="{BB642D67-164E-4DF1-BBCC-944AE68DECDF}" name="t Nges pro Lieferschein" dataDxfId="1">
      <calculatedColumnFormula>Tabelle111[[#This Row],[Menge t Nges]]/Tabelle111[[#This Row],[Anzahl Lieferscheine]]</calculatedColumnFormula>
    </tableColumn>
    <tableColumn id="14" xr3:uid="{E5F456C6-A99A-4B9E-B098-D207B2BD4EF1}" name="t P2O5 pro Lieferschein" dataDxfId="0">
      <calculatedColumnFormula>Tabelle111[[#This Row],[Menge t P2O5]]/Tabelle111[[#This Row],[Anzahl Lieferscheine]]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C6A16C4-7560-4C15-9B93-EC553F3BD192}" name="Tabelle2" displayName="Tabelle2" ref="A1:N950" totalsRowShown="0">
  <autoFilter ref="A1:N950" xr:uid="{DC6A16C4-7560-4C15-9B93-EC553F3BD192}"/>
  <tableColumns count="14">
    <tableColumn id="1" xr3:uid="{98E975E7-70D0-445D-9137-F4C11940D85B}" name="Kanton Abgeber" dataDxfId="125"/>
    <tableColumn id="2" xr3:uid="{15312D34-EB3F-41B1-A5E5-FDF080C78D5C}" name="Kanton Abnehmer" dataDxfId="124"/>
    <tableColumn id="3" xr3:uid="{9A02C75E-C8CA-471E-815E-AE0E424C9C0E}" name="Düngerart" dataDxfId="123"/>
    <tableColumn id="4" xr3:uid="{D2853A84-C78A-408B-A63A-5C92F1D2E055}" name="Düngerunterart" dataDxfId="122"/>
    <tableColumn id="5" xr3:uid="{CE60B3DB-6DD0-4129-83B6-76B0BFAB1DD9}" name="Betriebsspezifisch" dataDxfId="121"/>
    <tableColumn id="6" xr3:uid="{53E58ECC-7891-4E5D-BE8E-9C7C51FF6250}" name="Lfg Status Name" dataDxfId="120"/>
    <tableColumn id="7" xr3:uid="{67CB291D-9D6C-4978-B495-D68BB71582D3}" name="Menge kg Nges" dataDxfId="119"/>
    <tableColumn id="8" xr3:uid="{2BF83954-539F-4F83-BA46-C6984516BC08}" name="Menge kg P2O5" dataDxfId="118"/>
    <tableColumn id="10" xr3:uid="{CD184859-1C10-46E2-9E45-54D8DC6A9CC2}" name="Anzahl Lieferscheine" dataDxfId="117"/>
    <tableColumn id="9" xr3:uid="{FA381806-7A3E-4B7C-8462-A102AE7217D9}" name="Jahr" dataDxfId="116"/>
    <tableColumn id="11" xr3:uid="{57F1A52C-B1C7-4C4D-9FC5-32805F1FA388}" name="Menge t Nges" dataDxfId="115">
      <calculatedColumnFormula>Tabelle2[[#This Row],[Menge kg Nges]]/1000</calculatedColumnFormula>
    </tableColumn>
    <tableColumn id="12" xr3:uid="{E09DA3B5-D7A9-4B1C-95AC-8892E9E6470A}" name="Menge t P2O5" dataDxfId="114">
      <calculatedColumnFormula>Tabelle2[[#This Row],[Menge kg P2O5]]/1000</calculatedColumnFormula>
    </tableColumn>
    <tableColumn id="13" xr3:uid="{3D7B0D4D-1CE8-47CC-B566-E9EA14D98048}" name="t Nges pro Lieferschein" dataDxfId="113">
      <calculatedColumnFormula>Tabelle2[[#This Row],[Menge t Nges]]/Tabelle2[[#This Row],[Anzahl Lieferscheine]]</calculatedColumnFormula>
    </tableColumn>
    <tableColumn id="14" xr3:uid="{22E025F5-E170-4609-BE4F-17CDDF0077E0}" name="t P2O5 pro Lieferschein" dataDxfId="112">
      <calculatedColumnFormula>Tabelle2[[#This Row],[Menge t P2O5]]/Tabelle2[[#This Row],[Anzahl Lieferscheine]]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AFF4B87-39AE-4B2E-B20A-CBE0FFE6E900}" name="Tabelle3" displayName="Tabelle3" ref="A1:N1001" totalsRowShown="0">
  <autoFilter ref="A1:N1001" xr:uid="{5AFF4B87-39AE-4B2E-B20A-CBE0FFE6E900}"/>
  <tableColumns count="14">
    <tableColumn id="1" xr3:uid="{615A150F-12DE-4FDF-81E2-AE2C8C4D7281}" name="Kanton Abgeber" dataDxfId="111"/>
    <tableColumn id="2" xr3:uid="{446B38D9-41DB-47B4-A970-FD49920702B5}" name="Kanton Abnehmer" dataDxfId="110"/>
    <tableColumn id="3" xr3:uid="{00A644EC-77FF-42FB-83EB-67C448866F0A}" name="Düngerart" dataDxfId="109"/>
    <tableColumn id="4" xr3:uid="{7E607EB4-EBFD-42EC-9D28-9464A6149E98}" name="Düngerunterart" dataDxfId="108"/>
    <tableColumn id="5" xr3:uid="{EA3C2C3E-61CE-4A9C-9D7E-BAC947F84A5F}" name="Betriebsspezifisch" dataDxfId="107"/>
    <tableColumn id="6" xr3:uid="{7D4D4464-F017-4D74-96BE-451D23333EA4}" name="Lfg Status Name" dataDxfId="106"/>
    <tableColumn id="7" xr3:uid="{5C7798AE-16B9-4618-8013-8CD3E8CC83F6}" name="Menge kg Nges" dataDxfId="105"/>
    <tableColumn id="8" xr3:uid="{5DC7E0B9-99C5-42B2-8BFF-A4AF22CE1573}" name="Menge kg P2O5" dataDxfId="104"/>
    <tableColumn id="10" xr3:uid="{35A05141-0613-4C3D-A099-31FA4AF77DA5}" name="Anzahl Lieferscheine" dataDxfId="103"/>
    <tableColumn id="9" xr3:uid="{1EDAAE02-BC73-4EB8-8ED6-5E62F2E337D3}" name="Jahr" dataDxfId="102"/>
    <tableColumn id="11" xr3:uid="{14B42FFB-27A6-44B4-9961-B6605933B248}" name="Menge t Nges" dataDxfId="101">
      <calculatedColumnFormula>Tabelle3[[#This Row],[Menge kg Nges]]/1000</calculatedColumnFormula>
    </tableColumn>
    <tableColumn id="12" xr3:uid="{BD16CA2C-6333-4E55-98BF-D6A83ADE89A3}" name="Menge t P2O5" dataDxfId="100">
      <calculatedColumnFormula>Tabelle3[[#This Row],[Menge kg P2O5]]/1000</calculatedColumnFormula>
    </tableColumn>
    <tableColumn id="13" xr3:uid="{E816C1F0-0BD5-42C7-8AD6-20A9109D7980}" name="t Nges pro Lieferschein" dataDxfId="99">
      <calculatedColumnFormula>Tabelle3[[#This Row],[Menge t Nges]]/Tabelle3[[#This Row],[Anzahl Lieferscheine]]</calculatedColumnFormula>
    </tableColumn>
    <tableColumn id="14" xr3:uid="{14ADB4D3-1C65-418B-A961-39FE1D1509D7}" name="t P2O5 pro Lieferschein" dataDxfId="98">
      <calculatedColumnFormula>Tabelle3[[#This Row],[Menge t P2O5]]/Tabelle3[[#This Row],[Anzahl Lieferscheine]]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B08540B5-DE1B-4ECE-8C35-FE02E0647802}" name="Tabelle4" displayName="Tabelle4" ref="A1:N1025" totalsRowShown="0">
  <autoFilter ref="A1:N1025" xr:uid="{B08540B5-DE1B-4ECE-8C35-FE02E0647802}"/>
  <tableColumns count="14">
    <tableColumn id="1" xr3:uid="{1787C487-5D1E-42EE-8CD2-AD5B83F157F5}" name="Kanton Abgeber" dataDxfId="97"/>
    <tableColumn id="2" xr3:uid="{ACD4914B-4423-45A7-A153-B2CD2149C5CE}" name="Kanton Abnehmer" dataDxfId="96"/>
    <tableColumn id="3" xr3:uid="{8F7E1A97-3BCA-4DCC-B01A-13C6AC25CCD7}" name="Düngerart" dataDxfId="95"/>
    <tableColumn id="4" xr3:uid="{A43B67D2-4EF9-4F66-A798-AB9ECAC353EB}" name="Düngerunterart" dataDxfId="94"/>
    <tableColumn id="5" xr3:uid="{2EDDFF1C-263B-4F47-B59A-BE666940D4A8}" name="Betriebsspezifisch" dataDxfId="93"/>
    <tableColumn id="6" xr3:uid="{5E1A7FD5-8AAB-48B7-BD32-0278E667082B}" name="Lfg Status Name" dataDxfId="92"/>
    <tableColumn id="7" xr3:uid="{265364D3-AA8B-4332-9C95-1E2FD304E617}" name="Menge kg Nges" dataDxfId="91"/>
    <tableColumn id="8" xr3:uid="{9489B55F-2B44-4DC3-A7F3-7424086BEE6F}" name="Menge kg P2O5" dataDxfId="90"/>
    <tableColumn id="10" xr3:uid="{466F8169-9440-4AFB-966D-AA38B54D63E7}" name="Anzahl Lieferscheine" dataDxfId="89"/>
    <tableColumn id="9" xr3:uid="{A2141258-2185-4F86-A8FE-E3CD52CDDCEE}" name="Jahr" dataDxfId="88"/>
    <tableColumn id="11" xr3:uid="{C9ECAB0D-3B88-48AC-A07F-624DCB7663A6}" name="Menge t Nges" dataDxfId="87">
      <calculatedColumnFormula>Tabelle4[[#This Row],[Menge kg Nges]]/1000</calculatedColumnFormula>
    </tableColumn>
    <tableColumn id="12" xr3:uid="{6C0DE01C-E57D-45F3-834D-F23C86732E30}" name="Menge t P2O5" dataDxfId="86">
      <calculatedColumnFormula>Tabelle4[[#This Row],[Menge kg P2O5]]/1000</calculatedColumnFormula>
    </tableColumn>
    <tableColumn id="13" xr3:uid="{8E8EE187-535C-45F5-A72A-603F15799258}" name="t Nges pro Lieferschein" dataDxfId="85">
      <calculatedColumnFormula>Tabelle4[[#This Row],[Menge t Nges]]/Tabelle4[[#This Row],[Anzahl Lieferscheine]]</calculatedColumnFormula>
    </tableColumn>
    <tableColumn id="14" xr3:uid="{4C23DF67-D5A7-4276-AF47-41DA05038856}" name="t P2O5 pro Lieferschein" dataDxfId="84">
      <calculatedColumnFormula>Tabelle4[[#This Row],[Menge t P2O5]]/Tabelle4[[#This Row],[Anzahl Lieferscheine]]</calculatedColumnFormula>
    </tableColumn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75C161F2-FABC-4448-A63D-EBD1915EF3EE}" name="Tabelle5" displayName="Tabelle5" ref="A1:N1110" totalsRowShown="0">
  <autoFilter ref="A1:N1110" xr:uid="{75C161F2-FABC-4448-A63D-EBD1915EF3EE}"/>
  <tableColumns count="14">
    <tableColumn id="1" xr3:uid="{A71BDD06-F02F-4C9A-AB77-31D24965E70A}" name="Kanton Abgeber" dataDxfId="83"/>
    <tableColumn id="2" xr3:uid="{DC46B4C5-36EF-47A9-BA6F-2520BD1810C5}" name="Kanton Abnehmer" dataDxfId="82"/>
    <tableColumn id="3" xr3:uid="{220865FA-BDD1-4019-8DB0-6971A96D0812}" name="Düngerart" dataDxfId="81"/>
    <tableColumn id="4" xr3:uid="{02D0D45E-543F-4A76-B0E5-404D61CFD74C}" name="Düngerunterart" dataDxfId="80"/>
    <tableColumn id="5" xr3:uid="{9E209394-3A34-4B79-A00D-4814B950320B}" name="Betriebsspezifisch" dataDxfId="79"/>
    <tableColumn id="6" xr3:uid="{97D110B0-4531-4663-9705-D03A0D7A5FA9}" name="Lfg Status Name" dataDxfId="78"/>
    <tableColumn id="7" xr3:uid="{0A22FDC4-5B2D-43B2-9AF2-220FF9324124}" name="Menge kg Nges" dataDxfId="77"/>
    <tableColumn id="8" xr3:uid="{D3AE150D-CA73-41A1-87BF-34DD0AAE7AFE}" name="Menge kg P2O5" dataDxfId="76"/>
    <tableColumn id="10" xr3:uid="{09100343-26AA-43F8-A920-4E5E27572CEC}" name="Anzahl Lieferscheine" dataDxfId="75"/>
    <tableColumn id="9" xr3:uid="{E9D303DA-5C8A-43E4-919F-D03EB7AA9E3F}" name="Jahr" dataDxfId="74"/>
    <tableColumn id="11" xr3:uid="{7E5D102D-3EE6-4B3A-A3D8-E43464A9BBA5}" name="Menge t Nges" dataDxfId="73">
      <calculatedColumnFormula>Tabelle5[[#This Row],[Menge kg Nges]]/1000</calculatedColumnFormula>
    </tableColumn>
    <tableColumn id="12" xr3:uid="{EA0563B8-DC73-47A8-A5E5-588AD2E73EC1}" name="Menge t P2O5" dataDxfId="72">
      <calculatedColumnFormula>Tabelle5[[#This Row],[Menge kg P2O5]]/1000</calculatedColumnFormula>
    </tableColumn>
    <tableColumn id="13" xr3:uid="{2AB74CF6-7BAD-460C-95AC-F620ABA98A3C}" name="t Nges pro Lieferschein" dataDxfId="71">
      <calculatedColumnFormula>Tabelle5[[#This Row],[Menge t Nges]]/Tabelle5[[#This Row],[Anzahl Lieferscheine]]</calculatedColumnFormula>
    </tableColumn>
    <tableColumn id="14" xr3:uid="{88B598E2-3C7E-4166-B870-4627B28F6BDD}" name="t P2O5 pro Lieferschein" dataDxfId="70">
      <calculatedColumnFormula>Tabelle5[[#This Row],[Menge t P2O5]]/Tabelle5[[#This Row],[Anzahl Lieferscheine]]</calculatedColumnFormula>
    </tableColumn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B07A705-37DE-40BA-A910-65620BB06D20}" name="Tabelle6" displayName="Tabelle6" ref="A1:N1090" totalsRowShown="0">
  <autoFilter ref="A1:N1090" xr:uid="{4B07A705-37DE-40BA-A910-65620BB06D20}"/>
  <tableColumns count="14">
    <tableColumn id="1" xr3:uid="{3F303670-3E4C-47B7-B33B-80E4216B261A}" name="Kanton Abgeber" dataDxfId="69"/>
    <tableColumn id="2" xr3:uid="{3E132281-7578-4432-8CF9-A598EDC38A1B}" name="Kanton Abnehmer" dataDxfId="68"/>
    <tableColumn id="3" xr3:uid="{FFA63FA8-70DE-452A-8752-3736F1F6EDC5}" name="Düngerart" dataDxfId="67"/>
    <tableColumn id="4" xr3:uid="{A0A23603-AC48-4EDF-B08F-F6E74BBC112D}" name="Düngerunterart" dataDxfId="66"/>
    <tableColumn id="5" xr3:uid="{FCAFB865-3166-4560-A0A6-7A941ED05F4E}" name="Betriebsspezifisch" dataDxfId="65"/>
    <tableColumn id="6" xr3:uid="{1202BA3E-4C97-466B-84E5-340EA98BF7D4}" name="Lfg Status Name" dataDxfId="64"/>
    <tableColumn id="7" xr3:uid="{3C924C79-FE1A-43D8-9F78-69CA365C729E}" name="Menge kg Nges" dataDxfId="63"/>
    <tableColumn id="8" xr3:uid="{0E956998-D94E-4288-9623-004D9C2B8862}" name="Menge kg P2O5" dataDxfId="62"/>
    <tableColumn id="10" xr3:uid="{D55E0891-8AA3-4450-820C-A09BA0FB5293}" name="Anzahl Lieferscheine" dataDxfId="61"/>
    <tableColumn id="9" xr3:uid="{3ACA7C26-D068-4CA8-BE4B-6549F08FE827}" name="Jahr" dataDxfId="60"/>
    <tableColumn id="11" xr3:uid="{F7D06AF0-8CF9-4B5E-9E5D-C443774F15CD}" name="Menge t Nges" dataDxfId="59">
      <calculatedColumnFormula>Tabelle6[[#This Row],[Menge kg Nges]]/1000</calculatedColumnFormula>
    </tableColumn>
    <tableColumn id="12" xr3:uid="{5A2D07AD-A7FF-48C0-9EC2-21EB67E4097A}" name="Menge t P2O5" dataDxfId="58">
      <calculatedColumnFormula>Tabelle6[[#This Row],[Menge kg P2O5]]/1000</calculatedColumnFormula>
    </tableColumn>
    <tableColumn id="13" xr3:uid="{AD3431B8-84DF-4F81-A4C3-FC57F46E384C}" name="t Nges pro Lieferschein" dataDxfId="57">
      <calculatedColumnFormula>Tabelle6[[#This Row],[Menge t Nges]]/Tabelle6[[#This Row],[Anzahl Lieferscheine]]</calculatedColumnFormula>
    </tableColumn>
    <tableColumn id="14" xr3:uid="{817F84E2-38AB-414F-B8F6-4FDBBC871BA0}" name="t P2O5 pro Lieferschein" dataDxfId="56">
      <calculatedColumnFormula>Tabelle6[[#This Row],[Menge t P2O5]]/Tabelle6[[#This Row],[Anzahl Lieferscheine]]</calculatedColumnFormula>
    </tableColumn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DA2B2EB-A879-4336-9AAE-4C12AA60DD59}" name="Tabelle7" displayName="Tabelle7" ref="A1:N1100" totalsRowShown="0">
  <autoFilter ref="A1:N1100" xr:uid="{0DA2B2EB-A879-4336-9AAE-4C12AA60DD59}"/>
  <tableColumns count="14">
    <tableColumn id="1" xr3:uid="{A719D46C-5C29-4BC1-A19D-8F2DDC8AECA5}" name="Kanton Abgeber" dataDxfId="55"/>
    <tableColumn id="2" xr3:uid="{D9EE3A16-35CA-40EB-9FC8-5718E7A4C142}" name="Kanton Abnehmer" dataDxfId="54"/>
    <tableColumn id="3" xr3:uid="{1B34BE72-BD87-4672-B0B0-1B629C080A03}" name="Düngerart" dataDxfId="53"/>
    <tableColumn id="4" xr3:uid="{038371F4-8044-4B28-9D5F-29344E7D1BF1}" name="Düngerunterart" dataDxfId="52"/>
    <tableColumn id="5" xr3:uid="{7B15A8B8-5651-4FD0-B645-7CAFAD3FB5F3}" name="Betriebsspezifisch" dataDxfId="51"/>
    <tableColumn id="6" xr3:uid="{A8F9F76E-1D89-434E-8C35-15E60A554222}" name="Lfg Status Name" dataDxfId="50"/>
    <tableColumn id="7" xr3:uid="{65AF1B5C-65AC-47CC-B059-C8AD69C09423}" name="Menge kg Nges" dataDxfId="49"/>
    <tableColumn id="8" xr3:uid="{25D5F83C-9E5A-4858-8283-39493B2BDFB9}" name="Menge kg P2O5" dataDxfId="48"/>
    <tableColumn id="10" xr3:uid="{771F6D44-ABC3-4267-9621-A9F935B6FCC0}" name="Anzahl Lieferscheine" dataDxfId="47"/>
    <tableColumn id="9" xr3:uid="{838F669E-3C7F-4596-871B-C14CB564B73C}" name="Jahr" dataDxfId="46"/>
    <tableColumn id="11" xr3:uid="{4E43DCED-55BB-48C8-8B01-FFEDDD4E3204}" name="Menge t Nges" dataDxfId="45">
      <calculatedColumnFormula>Tabelle7[[#This Row],[Menge kg Nges]]/1000</calculatedColumnFormula>
    </tableColumn>
    <tableColumn id="12" xr3:uid="{B6DFA042-C0ED-482F-8813-C9BB7249BAA3}" name="Menge t P2O5" dataDxfId="44">
      <calculatedColumnFormula>Tabelle7[[#This Row],[Menge kg P2O5]]/1000</calculatedColumnFormula>
    </tableColumn>
    <tableColumn id="13" xr3:uid="{B5EA139B-F312-478A-8BB5-22E400D10E90}" name="t Nges pro Lieferschein" dataDxfId="43">
      <calculatedColumnFormula>Tabelle7[[#This Row],[Menge t Nges]]/Tabelle7[[#This Row],[Anzahl Lieferscheine]]</calculatedColumnFormula>
    </tableColumn>
    <tableColumn id="14" xr3:uid="{29E6A7CA-626E-4C42-906A-D0DBDA92DF0F}" name="t P2O5 pro Lieferschein" dataDxfId="42">
      <calculatedColumnFormula>Tabelle7[[#This Row],[Menge t P2O5]]/Tabelle7[[#This Row],[Anzahl Lieferscheine]]</calculatedColumnFormula>
    </tableColumn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BC62A54E-42A7-4ED6-A0AB-956D7BCC0320}" name="Tabelle8" displayName="Tabelle8" ref="A1:N1108" totalsRowShown="0">
  <autoFilter ref="A1:N1108" xr:uid="{BC62A54E-42A7-4ED6-A0AB-956D7BCC0320}"/>
  <tableColumns count="14">
    <tableColumn id="1" xr3:uid="{9F3DF490-D3C6-440F-9DB2-55F9B5969ECB}" name="Kanton Abgeber" dataDxfId="41"/>
    <tableColumn id="2" xr3:uid="{F40A44FD-C1A5-44D0-8F0E-0E2D6D43ADDB}" name="Kanton Abnehmer" dataDxfId="40"/>
    <tableColumn id="3" xr3:uid="{EAA35434-D27D-4342-8D2F-1C203532020A}" name="Düngerart" dataDxfId="39"/>
    <tableColumn id="4" xr3:uid="{3458FE56-3C6A-4F76-A942-6F43B2EB510E}" name="Düngerunterart" dataDxfId="38"/>
    <tableColumn id="5" xr3:uid="{0A4578A7-FCFC-4D0B-A243-3EA9840AFF7C}" name="Betriebsspezifisch" dataDxfId="37"/>
    <tableColumn id="6" xr3:uid="{D6584F06-BF0A-44DD-83FB-A968F603AE01}" name="Lfg Status Name" dataDxfId="36"/>
    <tableColumn id="7" xr3:uid="{C9B8FB3D-36C4-4FC6-A682-109E84654E46}" name="Menge kg Nges" dataDxfId="35"/>
    <tableColumn id="8" xr3:uid="{8B051201-DA1A-4E1C-A5BA-F1520FA05AEA}" name="Menge kg P2O5" dataDxfId="34"/>
    <tableColumn id="10" xr3:uid="{DD9E47B9-80E6-451F-9A1F-0B70DA7D3E57}" name="Anzahl Lieferscheine" dataDxfId="33"/>
    <tableColumn id="9" xr3:uid="{77DE55D2-CFCC-4219-BB70-C86DCCEA1E28}" name="Jahr" dataDxfId="32"/>
    <tableColumn id="11" xr3:uid="{B0B24B36-5C80-4839-B2EF-D63574309323}" name="Menge t Nges" dataDxfId="31">
      <calculatedColumnFormula>Tabelle8[[#This Row],[Menge kg Nges]]/1000</calculatedColumnFormula>
    </tableColumn>
    <tableColumn id="12" xr3:uid="{3B5DB2CD-F387-4C70-9C86-BB55E04C3461}" name="Menge t P2O5" dataDxfId="30">
      <calculatedColumnFormula>Tabelle8[[#This Row],[Menge kg P2O5]]/1000</calculatedColumnFormula>
    </tableColumn>
    <tableColumn id="13" xr3:uid="{83AF11D9-5008-476E-971E-A255E1ED5A7F}" name="t Nges pro Lieferschein" dataDxfId="29">
      <calculatedColumnFormula>Tabelle8[[#This Row],[Menge t Nges]]/Tabelle8[[#This Row],[Anzahl Lieferscheine]]</calculatedColumnFormula>
    </tableColumn>
    <tableColumn id="14" xr3:uid="{F846563B-F316-4ACA-B9CF-AA462E73E6EE}" name="t P2O5 pro Lieferschein" dataDxfId="28">
      <calculatedColumnFormula>Tabelle8[[#This Row],[Menge t P2O5]]/Tabelle8[[#This Row],[Anzahl Lieferscheine]]</calculatedColumnFormula>
    </tableColumn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68C61BCD-3121-4BFA-9708-095535805598}" name="Tabelle9" displayName="Tabelle9" ref="A1:N1137" totalsRowShown="0">
  <autoFilter ref="A1:N1137" xr:uid="{68C61BCD-3121-4BFA-9708-095535805598}"/>
  <tableColumns count="14">
    <tableColumn id="1" xr3:uid="{A41ED386-8732-4028-85E2-9E0932F9853F}" name="Kanton Abgeber" dataDxfId="27"/>
    <tableColumn id="2" xr3:uid="{30E48995-EE71-467B-A4FC-2D99FC445B45}" name="Kanton Abnehmer" dataDxfId="26"/>
    <tableColumn id="3" xr3:uid="{5C86DA70-8242-4CC0-8301-6DA05565800E}" name="Düngerart" dataDxfId="25"/>
    <tableColumn id="4" xr3:uid="{DE380E62-FE1A-41D4-A774-04C6507B0D87}" name="Düngerunterart" dataDxfId="24"/>
    <tableColumn id="5" xr3:uid="{5BD562A2-7B71-4168-8D90-0B0334654BFE}" name="Betriebsspezifisch" dataDxfId="23"/>
    <tableColumn id="6" xr3:uid="{497E8458-6297-42B4-A488-183EF9BC9095}" name="Lfg Status Name" dataDxfId="22"/>
    <tableColumn id="7" xr3:uid="{6DDA2150-9FE8-429F-9736-08F06F77404E}" name="Menge kg Nges" dataDxfId="21"/>
    <tableColumn id="8" xr3:uid="{3B28E580-AD4C-4BEE-9407-C5AF910E5116}" name="Menge kg P2O5" dataDxfId="20"/>
    <tableColumn id="10" xr3:uid="{60FAD0B1-2BA7-4C0E-AEF2-5C9F97677B29}" name="Anzahl Lieferscheine" dataDxfId="19"/>
    <tableColumn id="9" xr3:uid="{3792C062-3EF7-4BA2-9C66-4319B3EED135}" name="Jahr" dataDxfId="18"/>
    <tableColumn id="11" xr3:uid="{53C7327D-A55C-416B-9010-C7AAAE501FE8}" name="Menge t Nges" dataDxfId="17">
      <calculatedColumnFormula>Tabelle9[[#This Row],[Menge kg Nges]]/1000</calculatedColumnFormula>
    </tableColumn>
    <tableColumn id="12" xr3:uid="{44985A34-6D9E-4573-956F-82B300BBE1A9}" name="Menge t P2O5" dataDxfId="16">
      <calculatedColumnFormula>Tabelle9[[#This Row],[Menge kg P2O5]]/1000</calculatedColumnFormula>
    </tableColumn>
    <tableColumn id="13" xr3:uid="{E18C29AF-3AA7-45C3-9E7E-4360BE4337C4}" name="t Nges pro Lieferschein" dataDxfId="15">
      <calculatedColumnFormula>Tabelle9[[#This Row],[Menge t Nges]]/Tabelle9[[#This Row],[Anzahl Lieferscheine]]</calculatedColumnFormula>
    </tableColumn>
    <tableColumn id="14" xr3:uid="{4111D183-A5F9-4459-B5A5-35D2AAF8CDE8}" name="t P2O5 pro Lieferschein" dataDxfId="14">
      <calculatedColumnFormula>Tabelle9[[#This Row],[Menge t P2O5]]/Tabelle9[[#This Row],[Anzahl Lieferscheine]]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EF746B-50FC-46BE-A75F-3E6C49EA6273}">
  <dimension ref="A1:N860"/>
  <sheetViews>
    <sheetView workbookViewId="0">
      <selection activeCell="D37" sqref="A2:N860"/>
    </sheetView>
  </sheetViews>
  <sheetFormatPr baseColWidth="10" defaultRowHeight="15" x14ac:dyDescent="0.2"/>
  <cols>
    <col min="1" max="1" width="16.5" bestFit="1" customWidth="1"/>
    <col min="2" max="2" width="18.5" bestFit="1" customWidth="1"/>
    <col min="3" max="3" width="14.33203125" bestFit="1" customWidth="1"/>
    <col min="4" max="4" width="16.1640625" bestFit="1" customWidth="1"/>
    <col min="5" max="5" width="36.5" bestFit="1" customWidth="1"/>
    <col min="6" max="6" width="18.83203125" bestFit="1" customWidth="1"/>
    <col min="7" max="7" width="15.5" bestFit="1" customWidth="1"/>
    <col min="8" max="8" width="15.83203125" bestFit="1" customWidth="1"/>
    <col min="9" max="9" width="20.1640625" bestFit="1" customWidth="1"/>
    <col min="10" max="10" width="6.5" bestFit="1" customWidth="1"/>
    <col min="11" max="11" width="14.5" bestFit="1" customWidth="1"/>
    <col min="12" max="12" width="14.6640625" bestFit="1" customWidth="1"/>
    <col min="13" max="13" width="22" bestFit="1" customWidth="1"/>
    <col min="14" max="14" width="22.5" bestFit="1" customWidth="1"/>
  </cols>
  <sheetData>
    <row r="1" spans="1:14" x14ac:dyDescent="0.2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60</v>
      </c>
      <c r="G1" s="2" t="s">
        <v>58</v>
      </c>
      <c r="H1" s="2" t="s">
        <v>76</v>
      </c>
      <c r="I1" s="2" t="s">
        <v>75</v>
      </c>
      <c r="J1" t="s">
        <v>64</v>
      </c>
      <c r="K1" s="2" t="s">
        <v>77</v>
      </c>
      <c r="L1" s="2" t="s">
        <v>78</v>
      </c>
      <c r="M1" t="s">
        <v>79</v>
      </c>
      <c r="N1" t="s">
        <v>80</v>
      </c>
    </row>
    <row r="2" spans="1:14" x14ac:dyDescent="0.2">
      <c r="A2" s="2" t="s">
        <v>5</v>
      </c>
      <c r="B2" s="2" t="s">
        <v>5</v>
      </c>
      <c r="C2" s="2" t="s">
        <v>6</v>
      </c>
      <c r="D2" s="2" t="s">
        <v>7</v>
      </c>
      <c r="E2" s="2" t="s">
        <v>8</v>
      </c>
      <c r="F2" s="2" t="s">
        <v>61</v>
      </c>
      <c r="G2" s="1">
        <v>126336.96000000004</v>
      </c>
      <c r="H2" s="1">
        <v>34620.68</v>
      </c>
      <c r="I2" s="4">
        <v>85</v>
      </c>
      <c r="J2" s="2" t="s">
        <v>65</v>
      </c>
      <c r="K2" s="1">
        <f>Tabelle1[[#This Row],[Menge kg Nges]]/1000</f>
        <v>126.33696000000003</v>
      </c>
      <c r="L2" s="1">
        <f>Tabelle1[[#This Row],[Menge kg P2O5]]/1000</f>
        <v>34.62068</v>
      </c>
      <c r="M2" s="1">
        <f>Tabelle1[[#This Row],[Menge t Nges]]/Tabelle1[[#This Row],[Anzahl Lieferscheine]]</f>
        <v>1.4863171764705887</v>
      </c>
      <c r="N2" s="1">
        <f>Tabelle1[[#This Row],[Menge t P2O5]]/Tabelle1[[#This Row],[Anzahl Lieferscheine]]</f>
        <v>0.40730211764705881</v>
      </c>
    </row>
    <row r="3" spans="1:14" x14ac:dyDescent="0.2">
      <c r="A3" s="2" t="s">
        <v>5</v>
      </c>
      <c r="B3" s="2" t="s">
        <v>5</v>
      </c>
      <c r="C3" s="2" t="s">
        <v>6</v>
      </c>
      <c r="D3" s="2" t="s">
        <v>7</v>
      </c>
      <c r="E3" s="2" t="s">
        <v>9</v>
      </c>
      <c r="F3" s="2" t="s">
        <v>61</v>
      </c>
      <c r="G3" s="1">
        <v>87911.939999999988</v>
      </c>
      <c r="H3" s="1">
        <v>38899.590000000004</v>
      </c>
      <c r="I3" s="4">
        <v>97</v>
      </c>
      <c r="J3" s="2" t="s">
        <v>65</v>
      </c>
      <c r="K3" s="1">
        <f>Tabelle1[[#This Row],[Menge kg Nges]]/1000</f>
        <v>87.911939999999987</v>
      </c>
      <c r="L3" s="1">
        <f>Tabelle1[[#This Row],[Menge kg P2O5]]/1000</f>
        <v>38.899590000000003</v>
      </c>
      <c r="M3" s="1">
        <f>Tabelle1[[#This Row],[Menge t Nges]]/Tabelle1[[#This Row],[Anzahl Lieferscheine]]</f>
        <v>0.90630865979381425</v>
      </c>
      <c r="N3" s="1">
        <f>Tabelle1[[#This Row],[Menge t P2O5]]/Tabelle1[[#This Row],[Anzahl Lieferscheine]]</f>
        <v>0.40102670103092786</v>
      </c>
    </row>
    <row r="4" spans="1:14" x14ac:dyDescent="0.2">
      <c r="A4" s="2" t="s">
        <v>5</v>
      </c>
      <c r="B4" s="2" t="s">
        <v>5</v>
      </c>
      <c r="C4" s="2" t="s">
        <v>6</v>
      </c>
      <c r="D4" s="2" t="s">
        <v>7</v>
      </c>
      <c r="E4" s="2" t="s">
        <v>10</v>
      </c>
      <c r="F4" s="2" t="s">
        <v>61</v>
      </c>
      <c r="G4" s="1">
        <v>1572.7</v>
      </c>
      <c r="H4" s="1">
        <v>827.85</v>
      </c>
      <c r="I4" s="4">
        <v>4</v>
      </c>
      <c r="J4" s="2" t="s">
        <v>65</v>
      </c>
      <c r="K4" s="1">
        <f>Tabelle1[[#This Row],[Menge kg Nges]]/1000</f>
        <v>1.5727</v>
      </c>
      <c r="L4" s="1">
        <f>Tabelle1[[#This Row],[Menge kg P2O5]]/1000</f>
        <v>0.82784999999999997</v>
      </c>
      <c r="M4" s="1">
        <f>Tabelle1[[#This Row],[Menge t Nges]]/Tabelle1[[#This Row],[Anzahl Lieferscheine]]</f>
        <v>0.393175</v>
      </c>
      <c r="N4" s="1">
        <f>Tabelle1[[#This Row],[Menge t P2O5]]/Tabelle1[[#This Row],[Anzahl Lieferscheine]]</f>
        <v>0.20696249999999999</v>
      </c>
    </row>
    <row r="5" spans="1:14" x14ac:dyDescent="0.2">
      <c r="A5" s="2" t="s">
        <v>5</v>
      </c>
      <c r="B5" s="2" t="s">
        <v>5</v>
      </c>
      <c r="C5" s="2" t="s">
        <v>6</v>
      </c>
      <c r="D5" s="2" t="s">
        <v>7</v>
      </c>
      <c r="E5" s="2" t="s">
        <v>11</v>
      </c>
      <c r="F5" s="2" t="s">
        <v>61</v>
      </c>
      <c r="G5" s="1">
        <v>18711.57</v>
      </c>
      <c r="H5" s="1">
        <v>8737.41</v>
      </c>
      <c r="I5" s="4">
        <v>32</v>
      </c>
      <c r="J5" s="2" t="s">
        <v>65</v>
      </c>
      <c r="K5" s="1">
        <f>Tabelle1[[#This Row],[Menge kg Nges]]/1000</f>
        <v>18.711569999999998</v>
      </c>
      <c r="L5" s="1">
        <f>Tabelle1[[#This Row],[Menge kg P2O5]]/1000</f>
        <v>8.7374100000000006</v>
      </c>
      <c r="M5" s="1">
        <f>Tabelle1[[#This Row],[Menge t Nges]]/Tabelle1[[#This Row],[Anzahl Lieferscheine]]</f>
        <v>0.58473656249999995</v>
      </c>
      <c r="N5" s="1">
        <f>Tabelle1[[#This Row],[Menge t P2O5]]/Tabelle1[[#This Row],[Anzahl Lieferscheine]]</f>
        <v>0.27304406250000002</v>
      </c>
    </row>
    <row r="6" spans="1:14" x14ac:dyDescent="0.2">
      <c r="A6" s="2" t="s">
        <v>5</v>
      </c>
      <c r="B6" s="2" t="s">
        <v>5</v>
      </c>
      <c r="C6" s="2" t="s">
        <v>6</v>
      </c>
      <c r="D6" s="2" t="s">
        <v>7</v>
      </c>
      <c r="E6" s="2" t="s">
        <v>12</v>
      </c>
      <c r="F6" s="2" t="s">
        <v>61</v>
      </c>
      <c r="G6" s="1">
        <v>93496.520000000033</v>
      </c>
      <c r="H6" s="1">
        <v>50589.49</v>
      </c>
      <c r="I6" s="4">
        <v>273</v>
      </c>
      <c r="J6" s="2" t="s">
        <v>65</v>
      </c>
      <c r="K6" s="1">
        <f>Tabelle1[[#This Row],[Menge kg Nges]]/1000</f>
        <v>93.496520000000032</v>
      </c>
      <c r="L6" s="1">
        <f>Tabelle1[[#This Row],[Menge kg P2O5]]/1000</f>
        <v>50.589489999999998</v>
      </c>
      <c r="M6" s="1">
        <f>Tabelle1[[#This Row],[Menge t Nges]]/Tabelle1[[#This Row],[Anzahl Lieferscheine]]</f>
        <v>0.34247809523809536</v>
      </c>
      <c r="N6" s="1">
        <f>Tabelle1[[#This Row],[Menge t P2O5]]/Tabelle1[[#This Row],[Anzahl Lieferscheine]]</f>
        <v>0.18530948717948717</v>
      </c>
    </row>
    <row r="7" spans="1:14" x14ac:dyDescent="0.2">
      <c r="A7" s="2" t="s">
        <v>5</v>
      </c>
      <c r="B7" s="2" t="s">
        <v>5</v>
      </c>
      <c r="C7" s="2" t="s">
        <v>6</v>
      </c>
      <c r="D7" s="2" t="s">
        <v>7</v>
      </c>
      <c r="E7" s="2" t="s">
        <v>13</v>
      </c>
      <c r="F7" s="2" t="s">
        <v>61</v>
      </c>
      <c r="G7" s="1">
        <v>15916.5</v>
      </c>
      <c r="H7" s="1">
        <v>8650</v>
      </c>
      <c r="I7" s="4">
        <v>40</v>
      </c>
      <c r="J7" s="2" t="s">
        <v>65</v>
      </c>
      <c r="K7" s="1">
        <f>Tabelle1[[#This Row],[Menge kg Nges]]/1000</f>
        <v>15.916499999999999</v>
      </c>
      <c r="L7" s="1">
        <f>Tabelle1[[#This Row],[Menge kg P2O5]]/1000</f>
        <v>8.65</v>
      </c>
      <c r="M7" s="1">
        <f>Tabelle1[[#This Row],[Menge t Nges]]/Tabelle1[[#This Row],[Anzahl Lieferscheine]]</f>
        <v>0.3979125</v>
      </c>
      <c r="N7" s="1">
        <f>Tabelle1[[#This Row],[Menge t P2O5]]/Tabelle1[[#This Row],[Anzahl Lieferscheine]]</f>
        <v>0.21625</v>
      </c>
    </row>
    <row r="8" spans="1:14" x14ac:dyDescent="0.2">
      <c r="A8" s="2" t="s">
        <v>5</v>
      </c>
      <c r="B8" s="2" t="s">
        <v>5</v>
      </c>
      <c r="C8" s="2" t="s">
        <v>6</v>
      </c>
      <c r="D8" s="2" t="s">
        <v>7</v>
      </c>
      <c r="E8" s="2" t="s">
        <v>14</v>
      </c>
      <c r="F8" s="2" t="s">
        <v>61</v>
      </c>
      <c r="G8" s="1">
        <v>43132.810000000005</v>
      </c>
      <c r="H8" s="1">
        <v>22157.200000000001</v>
      </c>
      <c r="I8" s="4">
        <v>90</v>
      </c>
      <c r="J8" s="2" t="s">
        <v>65</v>
      </c>
      <c r="K8" s="1">
        <f>Tabelle1[[#This Row],[Menge kg Nges]]/1000</f>
        <v>43.132810000000006</v>
      </c>
      <c r="L8" s="1">
        <f>Tabelle1[[#This Row],[Menge kg P2O5]]/1000</f>
        <v>22.1572</v>
      </c>
      <c r="M8" s="1">
        <f>Tabelle1[[#This Row],[Menge t Nges]]/Tabelle1[[#This Row],[Anzahl Lieferscheine]]</f>
        <v>0.47925344444444451</v>
      </c>
      <c r="N8" s="1">
        <f>Tabelle1[[#This Row],[Menge t P2O5]]/Tabelle1[[#This Row],[Anzahl Lieferscheine]]</f>
        <v>0.24619111111111111</v>
      </c>
    </row>
    <row r="9" spans="1:14" x14ac:dyDescent="0.2">
      <c r="A9" s="2" t="s">
        <v>5</v>
      </c>
      <c r="B9" s="2" t="s">
        <v>5</v>
      </c>
      <c r="C9" s="2" t="s">
        <v>6</v>
      </c>
      <c r="D9" s="2" t="s">
        <v>15</v>
      </c>
      <c r="E9" s="2" t="s">
        <v>16</v>
      </c>
      <c r="F9" s="2" t="s">
        <v>61</v>
      </c>
      <c r="G9" s="1">
        <v>1736</v>
      </c>
      <c r="H9" s="1">
        <v>1584</v>
      </c>
      <c r="I9" s="4">
        <v>3</v>
      </c>
      <c r="J9" s="2" t="s">
        <v>65</v>
      </c>
      <c r="K9" s="1">
        <f>Tabelle1[[#This Row],[Menge kg Nges]]/1000</f>
        <v>1.736</v>
      </c>
      <c r="L9" s="1">
        <f>Tabelle1[[#This Row],[Menge kg P2O5]]/1000</f>
        <v>1.5840000000000001</v>
      </c>
      <c r="M9" s="1">
        <f>Tabelle1[[#This Row],[Menge t Nges]]/Tabelle1[[#This Row],[Anzahl Lieferscheine]]</f>
        <v>0.57866666666666666</v>
      </c>
      <c r="N9" s="1">
        <f>Tabelle1[[#This Row],[Menge t P2O5]]/Tabelle1[[#This Row],[Anzahl Lieferscheine]]</f>
        <v>0.52800000000000002</v>
      </c>
    </row>
    <row r="10" spans="1:14" x14ac:dyDescent="0.2">
      <c r="A10" s="2" t="s">
        <v>5</v>
      </c>
      <c r="B10" s="2" t="s">
        <v>5</v>
      </c>
      <c r="C10" s="2" t="s">
        <v>6</v>
      </c>
      <c r="D10" s="2" t="s">
        <v>15</v>
      </c>
      <c r="E10" s="2" t="s">
        <v>17</v>
      </c>
      <c r="F10" s="2" t="s">
        <v>61</v>
      </c>
      <c r="G10" s="1">
        <v>9392.0399999999972</v>
      </c>
      <c r="H10" s="1">
        <v>4077.0399999999991</v>
      </c>
      <c r="I10" s="4">
        <v>19</v>
      </c>
      <c r="J10" s="2" t="s">
        <v>65</v>
      </c>
      <c r="K10" s="1">
        <f>Tabelle1[[#This Row],[Menge kg Nges]]/1000</f>
        <v>9.3920399999999979</v>
      </c>
      <c r="L10" s="1">
        <f>Tabelle1[[#This Row],[Menge kg P2O5]]/1000</f>
        <v>4.0770399999999993</v>
      </c>
      <c r="M10" s="1">
        <f>Tabelle1[[#This Row],[Menge t Nges]]/Tabelle1[[#This Row],[Anzahl Lieferscheine]]</f>
        <v>0.49431789473684201</v>
      </c>
      <c r="N10" s="1">
        <f>Tabelle1[[#This Row],[Menge t P2O5]]/Tabelle1[[#This Row],[Anzahl Lieferscheine]]</f>
        <v>0.21458105263157892</v>
      </c>
    </row>
    <row r="11" spans="1:14" x14ac:dyDescent="0.2">
      <c r="A11" s="2" t="s">
        <v>5</v>
      </c>
      <c r="B11" s="2" t="s">
        <v>5</v>
      </c>
      <c r="C11" s="2" t="s">
        <v>6</v>
      </c>
      <c r="D11" s="2" t="s">
        <v>15</v>
      </c>
      <c r="E11" s="2" t="s">
        <v>18</v>
      </c>
      <c r="F11" s="2" t="s">
        <v>61</v>
      </c>
      <c r="G11" s="1">
        <v>23687.3</v>
      </c>
      <c r="H11" s="1">
        <v>17877.650000000001</v>
      </c>
      <c r="I11" s="4">
        <v>37</v>
      </c>
      <c r="J11" s="2" t="s">
        <v>65</v>
      </c>
      <c r="K11" s="1">
        <f>Tabelle1[[#This Row],[Menge kg Nges]]/1000</f>
        <v>23.6873</v>
      </c>
      <c r="L11" s="1">
        <f>Tabelle1[[#This Row],[Menge kg P2O5]]/1000</f>
        <v>17.877650000000003</v>
      </c>
      <c r="M11" s="1">
        <f>Tabelle1[[#This Row],[Menge t Nges]]/Tabelle1[[#This Row],[Anzahl Lieferscheine]]</f>
        <v>0.64019729729729735</v>
      </c>
      <c r="N11" s="1">
        <f>Tabelle1[[#This Row],[Menge t P2O5]]/Tabelle1[[#This Row],[Anzahl Lieferscheine]]</f>
        <v>0.48317972972972978</v>
      </c>
    </row>
    <row r="12" spans="1:14" x14ac:dyDescent="0.2">
      <c r="A12" s="2" t="s">
        <v>5</v>
      </c>
      <c r="B12" s="2" t="s">
        <v>5</v>
      </c>
      <c r="C12" s="2" t="s">
        <v>6</v>
      </c>
      <c r="D12" s="2" t="s">
        <v>15</v>
      </c>
      <c r="E12" s="2" t="s">
        <v>19</v>
      </c>
      <c r="F12" s="2" t="s">
        <v>61</v>
      </c>
      <c r="G12" s="1">
        <v>1069.5</v>
      </c>
      <c r="H12" s="1">
        <v>867</v>
      </c>
      <c r="I12" s="4">
        <v>2</v>
      </c>
      <c r="J12" s="2" t="s">
        <v>65</v>
      </c>
      <c r="K12" s="1">
        <f>Tabelle1[[#This Row],[Menge kg Nges]]/1000</f>
        <v>1.0694999999999999</v>
      </c>
      <c r="L12" s="1">
        <f>Tabelle1[[#This Row],[Menge kg P2O5]]/1000</f>
        <v>0.86699999999999999</v>
      </c>
      <c r="M12" s="1">
        <f>Tabelle1[[#This Row],[Menge t Nges]]/Tabelle1[[#This Row],[Anzahl Lieferscheine]]</f>
        <v>0.53474999999999995</v>
      </c>
      <c r="N12" s="1">
        <f>Tabelle1[[#This Row],[Menge t P2O5]]/Tabelle1[[#This Row],[Anzahl Lieferscheine]]</f>
        <v>0.4335</v>
      </c>
    </row>
    <row r="13" spans="1:14" x14ac:dyDescent="0.2">
      <c r="A13" s="2" t="s">
        <v>5</v>
      </c>
      <c r="B13" s="2" t="s">
        <v>5</v>
      </c>
      <c r="C13" s="2" t="s">
        <v>6</v>
      </c>
      <c r="D13" s="2" t="s">
        <v>15</v>
      </c>
      <c r="E13" s="2" t="s">
        <v>20</v>
      </c>
      <c r="F13" s="2" t="s">
        <v>61</v>
      </c>
      <c r="G13" s="1">
        <v>4813.88</v>
      </c>
      <c r="H13" s="1">
        <v>4600.68</v>
      </c>
      <c r="I13" s="4">
        <v>15</v>
      </c>
      <c r="J13" s="2" t="s">
        <v>65</v>
      </c>
      <c r="K13" s="1">
        <f>Tabelle1[[#This Row],[Menge kg Nges]]/1000</f>
        <v>4.8138800000000002</v>
      </c>
      <c r="L13" s="1">
        <f>Tabelle1[[#This Row],[Menge kg P2O5]]/1000</f>
        <v>4.6006800000000005</v>
      </c>
      <c r="M13" s="1">
        <f>Tabelle1[[#This Row],[Menge t Nges]]/Tabelle1[[#This Row],[Anzahl Lieferscheine]]</f>
        <v>0.32092533333333334</v>
      </c>
      <c r="N13" s="1">
        <f>Tabelle1[[#This Row],[Menge t P2O5]]/Tabelle1[[#This Row],[Anzahl Lieferscheine]]</f>
        <v>0.30671200000000004</v>
      </c>
    </row>
    <row r="14" spans="1:14" x14ac:dyDescent="0.2">
      <c r="A14" s="2" t="s">
        <v>5</v>
      </c>
      <c r="B14" s="2" t="s">
        <v>5</v>
      </c>
      <c r="C14" s="2" t="s">
        <v>6</v>
      </c>
      <c r="D14" s="2" t="s">
        <v>15</v>
      </c>
      <c r="E14" s="2" t="s">
        <v>21</v>
      </c>
      <c r="F14" s="2" t="s">
        <v>61</v>
      </c>
      <c r="G14" s="1">
        <v>103884.96000000002</v>
      </c>
      <c r="H14" s="1">
        <v>61584.51999999999</v>
      </c>
      <c r="I14" s="4">
        <v>333</v>
      </c>
      <c r="J14" s="2" t="s">
        <v>65</v>
      </c>
      <c r="K14" s="1">
        <f>Tabelle1[[#This Row],[Menge kg Nges]]/1000</f>
        <v>103.88496000000002</v>
      </c>
      <c r="L14" s="1">
        <f>Tabelle1[[#This Row],[Menge kg P2O5]]/1000</f>
        <v>61.584519999999991</v>
      </c>
      <c r="M14" s="1">
        <f>Tabelle1[[#This Row],[Menge t Nges]]/Tabelle1[[#This Row],[Anzahl Lieferscheine]]</f>
        <v>0.31196684684684689</v>
      </c>
      <c r="N14" s="1">
        <f>Tabelle1[[#This Row],[Menge t P2O5]]/Tabelle1[[#This Row],[Anzahl Lieferscheine]]</f>
        <v>0.18493849849849847</v>
      </c>
    </row>
    <row r="15" spans="1:14" x14ac:dyDescent="0.2">
      <c r="A15" s="2" t="s">
        <v>5</v>
      </c>
      <c r="B15" s="2" t="s">
        <v>5</v>
      </c>
      <c r="C15" s="2" t="s">
        <v>6</v>
      </c>
      <c r="D15" s="2" t="s">
        <v>15</v>
      </c>
      <c r="E15" s="2" t="s">
        <v>9</v>
      </c>
      <c r="F15" s="2" t="s">
        <v>61</v>
      </c>
      <c r="G15" s="1">
        <v>18615.019999999997</v>
      </c>
      <c r="H15" s="1">
        <v>10210.1</v>
      </c>
      <c r="I15" s="4">
        <v>40</v>
      </c>
      <c r="J15" s="2" t="s">
        <v>65</v>
      </c>
      <c r="K15" s="1">
        <f>Tabelle1[[#This Row],[Menge kg Nges]]/1000</f>
        <v>18.615019999999998</v>
      </c>
      <c r="L15" s="1">
        <f>Tabelle1[[#This Row],[Menge kg P2O5]]/1000</f>
        <v>10.210100000000001</v>
      </c>
      <c r="M15" s="1">
        <f>Tabelle1[[#This Row],[Menge t Nges]]/Tabelle1[[#This Row],[Anzahl Lieferscheine]]</f>
        <v>0.46537549999999994</v>
      </c>
      <c r="N15" s="1">
        <f>Tabelle1[[#This Row],[Menge t P2O5]]/Tabelle1[[#This Row],[Anzahl Lieferscheine]]</f>
        <v>0.25525249999999999</v>
      </c>
    </row>
    <row r="16" spans="1:14" x14ac:dyDescent="0.2">
      <c r="A16" s="2" t="s">
        <v>5</v>
      </c>
      <c r="B16" s="2" t="s">
        <v>5</v>
      </c>
      <c r="C16" s="2" t="s">
        <v>6</v>
      </c>
      <c r="D16" s="2" t="s">
        <v>15</v>
      </c>
      <c r="E16" s="2" t="s">
        <v>22</v>
      </c>
      <c r="F16" s="2" t="s">
        <v>61</v>
      </c>
      <c r="G16" s="1">
        <v>400</v>
      </c>
      <c r="H16" s="1">
        <v>170</v>
      </c>
      <c r="I16" s="4">
        <v>1</v>
      </c>
      <c r="J16" s="2" t="s">
        <v>65</v>
      </c>
      <c r="K16" s="1">
        <f>Tabelle1[[#This Row],[Menge kg Nges]]/1000</f>
        <v>0.4</v>
      </c>
      <c r="L16" s="1">
        <f>Tabelle1[[#This Row],[Menge kg P2O5]]/1000</f>
        <v>0.17</v>
      </c>
      <c r="M16" s="1">
        <f>Tabelle1[[#This Row],[Menge t Nges]]/Tabelle1[[#This Row],[Anzahl Lieferscheine]]</f>
        <v>0.4</v>
      </c>
      <c r="N16" s="1">
        <f>Tabelle1[[#This Row],[Menge t P2O5]]/Tabelle1[[#This Row],[Anzahl Lieferscheine]]</f>
        <v>0.17</v>
      </c>
    </row>
    <row r="17" spans="1:14" x14ac:dyDescent="0.2">
      <c r="A17" s="2" t="s">
        <v>5</v>
      </c>
      <c r="B17" s="2" t="s">
        <v>5</v>
      </c>
      <c r="C17" s="2" t="s">
        <v>6</v>
      </c>
      <c r="D17" s="2" t="s">
        <v>15</v>
      </c>
      <c r="E17" s="2" t="s">
        <v>10</v>
      </c>
      <c r="F17" s="2" t="s">
        <v>61</v>
      </c>
      <c r="G17" s="1">
        <v>13956.09</v>
      </c>
      <c r="H17" s="1">
        <v>5973.1</v>
      </c>
      <c r="I17" s="4">
        <v>24</v>
      </c>
      <c r="J17" s="2" t="s">
        <v>65</v>
      </c>
      <c r="K17" s="1">
        <f>Tabelle1[[#This Row],[Menge kg Nges]]/1000</f>
        <v>13.95609</v>
      </c>
      <c r="L17" s="1">
        <f>Tabelle1[[#This Row],[Menge kg P2O5]]/1000</f>
        <v>5.9731000000000005</v>
      </c>
      <c r="M17" s="1">
        <f>Tabelle1[[#This Row],[Menge t Nges]]/Tabelle1[[#This Row],[Anzahl Lieferscheine]]</f>
        <v>0.58150374999999999</v>
      </c>
      <c r="N17" s="1">
        <f>Tabelle1[[#This Row],[Menge t P2O5]]/Tabelle1[[#This Row],[Anzahl Lieferscheine]]</f>
        <v>0.24887916666666668</v>
      </c>
    </row>
    <row r="18" spans="1:14" x14ac:dyDescent="0.2">
      <c r="A18" s="2" t="s">
        <v>5</v>
      </c>
      <c r="B18" s="2" t="s">
        <v>5</v>
      </c>
      <c r="C18" s="2" t="s">
        <v>6</v>
      </c>
      <c r="D18" s="2" t="s">
        <v>15</v>
      </c>
      <c r="E18" s="2" t="s">
        <v>23</v>
      </c>
      <c r="F18" s="2" t="s">
        <v>61</v>
      </c>
      <c r="G18" s="1">
        <v>125</v>
      </c>
      <c r="H18" s="1">
        <v>70</v>
      </c>
      <c r="I18" s="4">
        <v>1</v>
      </c>
      <c r="J18" s="2" t="s">
        <v>65</v>
      </c>
      <c r="K18" s="1">
        <f>Tabelle1[[#This Row],[Menge kg Nges]]/1000</f>
        <v>0.125</v>
      </c>
      <c r="L18" s="1">
        <f>Tabelle1[[#This Row],[Menge kg P2O5]]/1000</f>
        <v>7.0000000000000007E-2</v>
      </c>
      <c r="M18" s="1">
        <f>Tabelle1[[#This Row],[Menge t Nges]]/Tabelle1[[#This Row],[Anzahl Lieferscheine]]</f>
        <v>0.125</v>
      </c>
      <c r="N18" s="1">
        <f>Tabelle1[[#This Row],[Menge t P2O5]]/Tabelle1[[#This Row],[Anzahl Lieferscheine]]</f>
        <v>7.0000000000000007E-2</v>
      </c>
    </row>
    <row r="19" spans="1:14" x14ac:dyDescent="0.2">
      <c r="A19" s="2" t="s">
        <v>5</v>
      </c>
      <c r="B19" s="2" t="s">
        <v>5</v>
      </c>
      <c r="C19" s="2" t="s">
        <v>6</v>
      </c>
      <c r="D19" s="2" t="s">
        <v>15</v>
      </c>
      <c r="E19" s="2" t="s">
        <v>12</v>
      </c>
      <c r="F19" s="2" t="s">
        <v>61</v>
      </c>
      <c r="G19" s="1">
        <v>3058.6</v>
      </c>
      <c r="H19" s="1">
        <v>2578</v>
      </c>
      <c r="I19" s="4">
        <v>7</v>
      </c>
      <c r="J19" s="2" t="s">
        <v>65</v>
      </c>
      <c r="K19" s="1">
        <f>Tabelle1[[#This Row],[Menge kg Nges]]/1000</f>
        <v>3.0585999999999998</v>
      </c>
      <c r="L19" s="1">
        <f>Tabelle1[[#This Row],[Menge kg P2O5]]/1000</f>
        <v>2.5779999999999998</v>
      </c>
      <c r="M19" s="1">
        <f>Tabelle1[[#This Row],[Menge t Nges]]/Tabelle1[[#This Row],[Anzahl Lieferscheine]]</f>
        <v>0.43694285714285713</v>
      </c>
      <c r="N19" s="1">
        <f>Tabelle1[[#This Row],[Menge t P2O5]]/Tabelle1[[#This Row],[Anzahl Lieferscheine]]</f>
        <v>0.36828571428571427</v>
      </c>
    </row>
    <row r="20" spans="1:14" x14ac:dyDescent="0.2">
      <c r="A20" s="2" t="s">
        <v>5</v>
      </c>
      <c r="B20" s="2" t="s">
        <v>5</v>
      </c>
      <c r="C20" s="2" t="s">
        <v>6</v>
      </c>
      <c r="D20" s="2" t="s">
        <v>15</v>
      </c>
      <c r="E20" s="2" t="s">
        <v>14</v>
      </c>
      <c r="F20" s="2" t="s">
        <v>61</v>
      </c>
      <c r="G20" s="1">
        <v>1658</v>
      </c>
      <c r="H20" s="1">
        <v>716</v>
      </c>
      <c r="I20" s="4">
        <v>4</v>
      </c>
      <c r="J20" s="2" t="s">
        <v>65</v>
      </c>
      <c r="K20" s="1">
        <f>Tabelle1[[#This Row],[Menge kg Nges]]/1000</f>
        <v>1.6579999999999999</v>
      </c>
      <c r="L20" s="1">
        <f>Tabelle1[[#This Row],[Menge kg P2O5]]/1000</f>
        <v>0.71599999999999997</v>
      </c>
      <c r="M20" s="1">
        <f>Tabelle1[[#This Row],[Menge t Nges]]/Tabelle1[[#This Row],[Anzahl Lieferscheine]]</f>
        <v>0.41449999999999998</v>
      </c>
      <c r="N20" s="1">
        <f>Tabelle1[[#This Row],[Menge t P2O5]]/Tabelle1[[#This Row],[Anzahl Lieferscheine]]</f>
        <v>0.17899999999999999</v>
      </c>
    </row>
    <row r="21" spans="1:14" x14ac:dyDescent="0.2">
      <c r="A21" s="2" t="s">
        <v>5</v>
      </c>
      <c r="B21" s="2" t="s">
        <v>5</v>
      </c>
      <c r="C21" s="2" t="s">
        <v>6</v>
      </c>
      <c r="D21" s="2" t="s">
        <v>15</v>
      </c>
      <c r="E21" s="2" t="s">
        <v>24</v>
      </c>
      <c r="F21" s="2" t="s">
        <v>61</v>
      </c>
      <c r="G21" s="1">
        <v>4343</v>
      </c>
      <c r="H21" s="1">
        <v>3637.5</v>
      </c>
      <c r="I21" s="4">
        <v>10</v>
      </c>
      <c r="J21" s="2" t="s">
        <v>65</v>
      </c>
      <c r="K21" s="1">
        <f>Tabelle1[[#This Row],[Menge kg Nges]]/1000</f>
        <v>4.343</v>
      </c>
      <c r="L21" s="1">
        <f>Tabelle1[[#This Row],[Menge kg P2O5]]/1000</f>
        <v>3.6375000000000002</v>
      </c>
      <c r="M21" s="1">
        <f>Tabelle1[[#This Row],[Menge t Nges]]/Tabelle1[[#This Row],[Anzahl Lieferscheine]]</f>
        <v>0.43430000000000002</v>
      </c>
      <c r="N21" s="1">
        <f>Tabelle1[[#This Row],[Menge t P2O5]]/Tabelle1[[#This Row],[Anzahl Lieferscheine]]</f>
        <v>0.36375000000000002</v>
      </c>
    </row>
    <row r="22" spans="1:14" x14ac:dyDescent="0.2">
      <c r="A22" s="2" t="s">
        <v>5</v>
      </c>
      <c r="B22" s="2" t="s">
        <v>5</v>
      </c>
      <c r="C22" s="2" t="s">
        <v>25</v>
      </c>
      <c r="D22" s="2" t="s">
        <v>25</v>
      </c>
      <c r="E22" s="2" t="s">
        <v>26</v>
      </c>
      <c r="F22" s="2" t="s">
        <v>61</v>
      </c>
      <c r="G22" s="1">
        <v>108106.95000000003</v>
      </c>
      <c r="H22" s="1">
        <v>30548.740000000005</v>
      </c>
      <c r="I22" s="4">
        <v>176</v>
      </c>
      <c r="J22" s="2" t="s">
        <v>65</v>
      </c>
      <c r="K22" s="1">
        <f>Tabelle1[[#This Row],[Menge kg Nges]]/1000</f>
        <v>108.10695000000003</v>
      </c>
      <c r="L22" s="1">
        <f>Tabelle1[[#This Row],[Menge kg P2O5]]/1000</f>
        <v>30.548740000000006</v>
      </c>
      <c r="M22" s="1">
        <f>Tabelle1[[#This Row],[Menge t Nges]]/Tabelle1[[#This Row],[Anzahl Lieferscheine]]</f>
        <v>0.61424403409090922</v>
      </c>
      <c r="N22" s="1">
        <f>Tabelle1[[#This Row],[Menge t P2O5]]/Tabelle1[[#This Row],[Anzahl Lieferscheine]]</f>
        <v>0.17357238636363639</v>
      </c>
    </row>
    <row r="23" spans="1:14" x14ac:dyDescent="0.2">
      <c r="A23" s="2" t="s">
        <v>5</v>
      </c>
      <c r="B23" s="2" t="s">
        <v>27</v>
      </c>
      <c r="C23" s="2" t="s">
        <v>6</v>
      </c>
      <c r="D23" s="2" t="s">
        <v>7</v>
      </c>
      <c r="E23" s="2" t="s">
        <v>8</v>
      </c>
      <c r="F23" s="2" t="s">
        <v>61</v>
      </c>
      <c r="G23" s="1">
        <v>2815.6099999999997</v>
      </c>
      <c r="H23" s="1">
        <v>595.08000000000004</v>
      </c>
      <c r="I23" s="4">
        <v>5</v>
      </c>
      <c r="J23" s="2" t="s">
        <v>65</v>
      </c>
      <c r="K23" s="1">
        <f>Tabelle1[[#This Row],[Menge kg Nges]]/1000</f>
        <v>2.8156099999999995</v>
      </c>
      <c r="L23" s="1">
        <f>Tabelle1[[#This Row],[Menge kg P2O5]]/1000</f>
        <v>0.59508000000000005</v>
      </c>
      <c r="M23" s="1">
        <f>Tabelle1[[#This Row],[Menge t Nges]]/Tabelle1[[#This Row],[Anzahl Lieferscheine]]</f>
        <v>0.5631219999999999</v>
      </c>
      <c r="N23" s="1">
        <f>Tabelle1[[#This Row],[Menge t P2O5]]/Tabelle1[[#This Row],[Anzahl Lieferscheine]]</f>
        <v>0.11901600000000001</v>
      </c>
    </row>
    <row r="24" spans="1:14" x14ac:dyDescent="0.2">
      <c r="A24" s="2" t="s">
        <v>5</v>
      </c>
      <c r="B24" s="2" t="s">
        <v>27</v>
      </c>
      <c r="C24" s="2" t="s">
        <v>6</v>
      </c>
      <c r="D24" s="2" t="s">
        <v>7</v>
      </c>
      <c r="E24" s="2" t="s">
        <v>9</v>
      </c>
      <c r="F24" s="2" t="s">
        <v>61</v>
      </c>
      <c r="G24" s="1">
        <v>440</v>
      </c>
      <c r="H24" s="1">
        <v>180</v>
      </c>
      <c r="I24" s="4">
        <v>2</v>
      </c>
      <c r="J24" s="2" t="s">
        <v>65</v>
      </c>
      <c r="K24" s="1">
        <f>Tabelle1[[#This Row],[Menge kg Nges]]/1000</f>
        <v>0.44</v>
      </c>
      <c r="L24" s="1">
        <f>Tabelle1[[#This Row],[Menge kg P2O5]]/1000</f>
        <v>0.18</v>
      </c>
      <c r="M24" s="1">
        <f>Tabelle1[[#This Row],[Menge t Nges]]/Tabelle1[[#This Row],[Anzahl Lieferscheine]]</f>
        <v>0.22</v>
      </c>
      <c r="N24" s="1">
        <f>Tabelle1[[#This Row],[Menge t P2O5]]/Tabelle1[[#This Row],[Anzahl Lieferscheine]]</f>
        <v>0.09</v>
      </c>
    </row>
    <row r="25" spans="1:14" x14ac:dyDescent="0.2">
      <c r="A25" s="2" t="s">
        <v>5</v>
      </c>
      <c r="B25" s="2" t="s">
        <v>27</v>
      </c>
      <c r="C25" s="2" t="s">
        <v>6</v>
      </c>
      <c r="D25" s="2" t="s">
        <v>7</v>
      </c>
      <c r="E25" s="2" t="s">
        <v>14</v>
      </c>
      <c r="F25" s="2" t="s">
        <v>61</v>
      </c>
      <c r="G25" s="1">
        <v>193.44</v>
      </c>
      <c r="H25" s="1">
        <v>81.12</v>
      </c>
      <c r="I25" s="4">
        <v>1</v>
      </c>
      <c r="J25" s="2" t="s">
        <v>65</v>
      </c>
      <c r="K25" s="1">
        <f>Tabelle1[[#This Row],[Menge kg Nges]]/1000</f>
        <v>0.19344</v>
      </c>
      <c r="L25" s="1">
        <f>Tabelle1[[#This Row],[Menge kg P2O5]]/1000</f>
        <v>8.1119999999999998E-2</v>
      </c>
      <c r="M25" s="1">
        <f>Tabelle1[[#This Row],[Menge t Nges]]/Tabelle1[[#This Row],[Anzahl Lieferscheine]]</f>
        <v>0.19344</v>
      </c>
      <c r="N25" s="1">
        <f>Tabelle1[[#This Row],[Menge t P2O5]]/Tabelle1[[#This Row],[Anzahl Lieferscheine]]</f>
        <v>8.1119999999999998E-2</v>
      </c>
    </row>
    <row r="26" spans="1:14" x14ac:dyDescent="0.2">
      <c r="A26" s="2" t="s">
        <v>5</v>
      </c>
      <c r="B26" s="2" t="s">
        <v>27</v>
      </c>
      <c r="C26" s="2" t="s">
        <v>6</v>
      </c>
      <c r="D26" s="2" t="s">
        <v>15</v>
      </c>
      <c r="E26" s="2" t="s">
        <v>21</v>
      </c>
      <c r="F26" s="2" t="s">
        <v>61</v>
      </c>
      <c r="G26" s="1">
        <v>6613.9000000000005</v>
      </c>
      <c r="H26" s="1">
        <v>3917</v>
      </c>
      <c r="I26" s="4">
        <v>14</v>
      </c>
      <c r="J26" s="2" t="s">
        <v>65</v>
      </c>
      <c r="K26" s="1">
        <f>Tabelle1[[#This Row],[Menge kg Nges]]/1000</f>
        <v>6.6139000000000001</v>
      </c>
      <c r="L26" s="1">
        <f>Tabelle1[[#This Row],[Menge kg P2O5]]/1000</f>
        <v>3.9169999999999998</v>
      </c>
      <c r="M26" s="1">
        <f>Tabelle1[[#This Row],[Menge t Nges]]/Tabelle1[[#This Row],[Anzahl Lieferscheine]]</f>
        <v>0.4724214285714286</v>
      </c>
      <c r="N26" s="1">
        <f>Tabelle1[[#This Row],[Menge t P2O5]]/Tabelle1[[#This Row],[Anzahl Lieferscheine]]</f>
        <v>0.27978571428571425</v>
      </c>
    </row>
    <row r="27" spans="1:14" x14ac:dyDescent="0.2">
      <c r="A27" s="2" t="s">
        <v>5</v>
      </c>
      <c r="B27" s="2" t="s">
        <v>27</v>
      </c>
      <c r="C27" s="2" t="s">
        <v>6</v>
      </c>
      <c r="D27" s="2" t="s">
        <v>15</v>
      </c>
      <c r="E27" s="2" t="s">
        <v>10</v>
      </c>
      <c r="F27" s="2" t="s">
        <v>61</v>
      </c>
      <c r="G27" s="1">
        <v>121.5</v>
      </c>
      <c r="H27" s="1">
        <v>51.9</v>
      </c>
      <c r="I27" s="4">
        <v>1</v>
      </c>
      <c r="J27" s="2" t="s">
        <v>65</v>
      </c>
      <c r="K27" s="1">
        <f>Tabelle1[[#This Row],[Menge kg Nges]]/1000</f>
        <v>0.1215</v>
      </c>
      <c r="L27" s="1">
        <f>Tabelle1[[#This Row],[Menge kg P2O5]]/1000</f>
        <v>5.1900000000000002E-2</v>
      </c>
      <c r="M27" s="1">
        <f>Tabelle1[[#This Row],[Menge t Nges]]/Tabelle1[[#This Row],[Anzahl Lieferscheine]]</f>
        <v>0.1215</v>
      </c>
      <c r="N27" s="1">
        <f>Tabelle1[[#This Row],[Menge t P2O5]]/Tabelle1[[#This Row],[Anzahl Lieferscheine]]</f>
        <v>5.1900000000000002E-2</v>
      </c>
    </row>
    <row r="28" spans="1:14" x14ac:dyDescent="0.2">
      <c r="A28" s="2" t="s">
        <v>5</v>
      </c>
      <c r="B28" s="2" t="s">
        <v>27</v>
      </c>
      <c r="C28" s="2" t="s">
        <v>25</v>
      </c>
      <c r="D28" s="2" t="s">
        <v>25</v>
      </c>
      <c r="E28" s="2" t="s">
        <v>26</v>
      </c>
      <c r="F28" s="2" t="s">
        <v>61</v>
      </c>
      <c r="G28" s="1">
        <v>2133.6</v>
      </c>
      <c r="H28" s="1">
        <v>889</v>
      </c>
      <c r="I28" s="4">
        <v>6</v>
      </c>
      <c r="J28" s="2" t="s">
        <v>65</v>
      </c>
      <c r="K28" s="1">
        <f>Tabelle1[[#This Row],[Menge kg Nges]]/1000</f>
        <v>2.1335999999999999</v>
      </c>
      <c r="L28" s="1">
        <f>Tabelle1[[#This Row],[Menge kg P2O5]]/1000</f>
        <v>0.88900000000000001</v>
      </c>
      <c r="M28" s="1">
        <f>Tabelle1[[#This Row],[Menge t Nges]]/Tabelle1[[#This Row],[Anzahl Lieferscheine]]</f>
        <v>0.35559999999999997</v>
      </c>
      <c r="N28" s="1">
        <f>Tabelle1[[#This Row],[Menge t P2O5]]/Tabelle1[[#This Row],[Anzahl Lieferscheine]]</f>
        <v>0.14816666666666667</v>
      </c>
    </row>
    <row r="29" spans="1:14" x14ac:dyDescent="0.2">
      <c r="A29" s="2" t="s">
        <v>5</v>
      </c>
      <c r="B29" s="2" t="s">
        <v>28</v>
      </c>
      <c r="C29" s="2" t="s">
        <v>6</v>
      </c>
      <c r="D29" s="2" t="s">
        <v>7</v>
      </c>
      <c r="E29" s="2" t="s">
        <v>9</v>
      </c>
      <c r="F29" s="2" t="s">
        <v>61</v>
      </c>
      <c r="G29" s="1">
        <v>1834</v>
      </c>
      <c r="H29" s="1">
        <v>750.8</v>
      </c>
      <c r="I29" s="4">
        <v>8</v>
      </c>
      <c r="J29" s="2" t="s">
        <v>65</v>
      </c>
      <c r="K29" s="1">
        <f>Tabelle1[[#This Row],[Menge kg Nges]]/1000</f>
        <v>1.8340000000000001</v>
      </c>
      <c r="L29" s="1">
        <f>Tabelle1[[#This Row],[Menge kg P2O5]]/1000</f>
        <v>0.75079999999999991</v>
      </c>
      <c r="M29" s="1">
        <f>Tabelle1[[#This Row],[Menge t Nges]]/Tabelle1[[#This Row],[Anzahl Lieferscheine]]</f>
        <v>0.22925000000000001</v>
      </c>
      <c r="N29" s="1">
        <f>Tabelle1[[#This Row],[Menge t P2O5]]/Tabelle1[[#This Row],[Anzahl Lieferscheine]]</f>
        <v>9.3849999999999989E-2</v>
      </c>
    </row>
    <row r="30" spans="1:14" x14ac:dyDescent="0.2">
      <c r="A30" s="2" t="s">
        <v>5</v>
      </c>
      <c r="B30" s="2" t="s">
        <v>28</v>
      </c>
      <c r="C30" s="2" t="s">
        <v>6</v>
      </c>
      <c r="D30" s="2" t="s">
        <v>7</v>
      </c>
      <c r="E30" s="2" t="s">
        <v>11</v>
      </c>
      <c r="F30" s="2" t="s">
        <v>61</v>
      </c>
      <c r="G30" s="1">
        <v>7064.4000000000005</v>
      </c>
      <c r="H30" s="1">
        <v>3456.51</v>
      </c>
      <c r="I30" s="4">
        <v>7</v>
      </c>
      <c r="J30" s="2" t="s">
        <v>65</v>
      </c>
      <c r="K30" s="1">
        <f>Tabelle1[[#This Row],[Menge kg Nges]]/1000</f>
        <v>7.0644000000000009</v>
      </c>
      <c r="L30" s="1">
        <f>Tabelle1[[#This Row],[Menge kg P2O5]]/1000</f>
        <v>3.4565100000000002</v>
      </c>
      <c r="M30" s="1">
        <f>Tabelle1[[#This Row],[Menge t Nges]]/Tabelle1[[#This Row],[Anzahl Lieferscheine]]</f>
        <v>1.0092000000000001</v>
      </c>
      <c r="N30" s="1">
        <f>Tabelle1[[#This Row],[Menge t P2O5]]/Tabelle1[[#This Row],[Anzahl Lieferscheine]]</f>
        <v>0.49378714285714287</v>
      </c>
    </row>
    <row r="31" spans="1:14" x14ac:dyDescent="0.2">
      <c r="A31" s="2" t="s">
        <v>5</v>
      </c>
      <c r="B31" s="2" t="s">
        <v>28</v>
      </c>
      <c r="C31" s="2" t="s">
        <v>6</v>
      </c>
      <c r="D31" s="2" t="s">
        <v>7</v>
      </c>
      <c r="E31" s="2" t="s">
        <v>12</v>
      </c>
      <c r="F31" s="2" t="s">
        <v>61</v>
      </c>
      <c r="G31" s="1">
        <v>5118.07</v>
      </c>
      <c r="H31" s="1">
        <v>3121.7499999999995</v>
      </c>
      <c r="I31" s="4">
        <v>25</v>
      </c>
      <c r="J31" s="2" t="s">
        <v>65</v>
      </c>
      <c r="K31" s="1">
        <f>Tabelle1[[#This Row],[Menge kg Nges]]/1000</f>
        <v>5.1180699999999995</v>
      </c>
      <c r="L31" s="1">
        <f>Tabelle1[[#This Row],[Menge kg P2O5]]/1000</f>
        <v>3.1217499999999996</v>
      </c>
      <c r="M31" s="1">
        <f>Tabelle1[[#This Row],[Menge t Nges]]/Tabelle1[[#This Row],[Anzahl Lieferscheine]]</f>
        <v>0.20472279999999998</v>
      </c>
      <c r="N31" s="1">
        <f>Tabelle1[[#This Row],[Menge t P2O5]]/Tabelle1[[#This Row],[Anzahl Lieferscheine]]</f>
        <v>0.12486999999999998</v>
      </c>
    </row>
    <row r="32" spans="1:14" x14ac:dyDescent="0.2">
      <c r="A32" s="2" t="s">
        <v>5</v>
      </c>
      <c r="B32" s="2" t="s">
        <v>28</v>
      </c>
      <c r="C32" s="2" t="s">
        <v>6</v>
      </c>
      <c r="D32" s="2" t="s">
        <v>15</v>
      </c>
      <c r="E32" s="2" t="s">
        <v>17</v>
      </c>
      <c r="F32" s="2" t="s">
        <v>61</v>
      </c>
      <c r="G32" s="1">
        <v>283.8</v>
      </c>
      <c r="H32" s="1">
        <v>120.4</v>
      </c>
      <c r="I32" s="4">
        <v>1</v>
      </c>
      <c r="J32" s="2" t="s">
        <v>65</v>
      </c>
      <c r="K32" s="1">
        <f>Tabelle1[[#This Row],[Menge kg Nges]]/1000</f>
        <v>0.2838</v>
      </c>
      <c r="L32" s="1">
        <f>Tabelle1[[#This Row],[Menge kg P2O5]]/1000</f>
        <v>0.12040000000000001</v>
      </c>
      <c r="M32" s="1">
        <f>Tabelle1[[#This Row],[Menge t Nges]]/Tabelle1[[#This Row],[Anzahl Lieferscheine]]</f>
        <v>0.2838</v>
      </c>
      <c r="N32" s="1">
        <f>Tabelle1[[#This Row],[Menge t P2O5]]/Tabelle1[[#This Row],[Anzahl Lieferscheine]]</f>
        <v>0.12040000000000001</v>
      </c>
    </row>
    <row r="33" spans="1:14" x14ac:dyDescent="0.2">
      <c r="A33" s="2" t="s">
        <v>5</v>
      </c>
      <c r="B33" s="2" t="s">
        <v>28</v>
      </c>
      <c r="C33" s="2" t="s">
        <v>6</v>
      </c>
      <c r="D33" s="2" t="s">
        <v>15</v>
      </c>
      <c r="E33" s="2" t="s">
        <v>18</v>
      </c>
      <c r="F33" s="2" t="s">
        <v>61</v>
      </c>
      <c r="G33" s="1">
        <v>6692</v>
      </c>
      <c r="H33" s="1">
        <v>4357.5</v>
      </c>
      <c r="I33" s="4">
        <v>5</v>
      </c>
      <c r="J33" s="2" t="s">
        <v>65</v>
      </c>
      <c r="K33" s="1">
        <f>Tabelle1[[#This Row],[Menge kg Nges]]/1000</f>
        <v>6.6920000000000002</v>
      </c>
      <c r="L33" s="1">
        <f>Tabelle1[[#This Row],[Menge kg P2O5]]/1000</f>
        <v>4.3574999999999999</v>
      </c>
      <c r="M33" s="1">
        <f>Tabelle1[[#This Row],[Menge t Nges]]/Tabelle1[[#This Row],[Anzahl Lieferscheine]]</f>
        <v>1.3384</v>
      </c>
      <c r="N33" s="1">
        <f>Tabelle1[[#This Row],[Menge t P2O5]]/Tabelle1[[#This Row],[Anzahl Lieferscheine]]</f>
        <v>0.87149999999999994</v>
      </c>
    </row>
    <row r="34" spans="1:14" x14ac:dyDescent="0.2">
      <c r="A34" s="2" t="s">
        <v>5</v>
      </c>
      <c r="B34" s="2" t="s">
        <v>28</v>
      </c>
      <c r="C34" s="2" t="s">
        <v>6</v>
      </c>
      <c r="D34" s="2" t="s">
        <v>15</v>
      </c>
      <c r="E34" s="2" t="s">
        <v>21</v>
      </c>
      <c r="F34" s="2" t="s">
        <v>61</v>
      </c>
      <c r="G34" s="1">
        <v>3580.9</v>
      </c>
      <c r="H34" s="1">
        <v>2149</v>
      </c>
      <c r="I34" s="4">
        <v>9</v>
      </c>
      <c r="J34" s="2" t="s">
        <v>65</v>
      </c>
      <c r="K34" s="1">
        <f>Tabelle1[[#This Row],[Menge kg Nges]]/1000</f>
        <v>3.5809000000000002</v>
      </c>
      <c r="L34" s="1">
        <f>Tabelle1[[#This Row],[Menge kg P2O5]]/1000</f>
        <v>2.149</v>
      </c>
      <c r="M34" s="1">
        <f>Tabelle1[[#This Row],[Menge t Nges]]/Tabelle1[[#This Row],[Anzahl Lieferscheine]]</f>
        <v>0.39787777777777777</v>
      </c>
      <c r="N34" s="1">
        <f>Tabelle1[[#This Row],[Menge t P2O5]]/Tabelle1[[#This Row],[Anzahl Lieferscheine]]</f>
        <v>0.23877777777777778</v>
      </c>
    </row>
    <row r="35" spans="1:14" x14ac:dyDescent="0.2">
      <c r="A35" s="2" t="s">
        <v>5</v>
      </c>
      <c r="B35" s="2" t="s">
        <v>28</v>
      </c>
      <c r="C35" s="2" t="s">
        <v>6</v>
      </c>
      <c r="D35" s="2" t="s">
        <v>15</v>
      </c>
      <c r="E35" s="2" t="s">
        <v>9</v>
      </c>
      <c r="F35" s="2" t="s">
        <v>61</v>
      </c>
      <c r="G35" s="1">
        <v>398</v>
      </c>
      <c r="H35" s="1">
        <v>165</v>
      </c>
      <c r="I35" s="4">
        <v>1</v>
      </c>
      <c r="J35" s="2" t="s">
        <v>65</v>
      </c>
      <c r="K35" s="1">
        <f>Tabelle1[[#This Row],[Menge kg Nges]]/1000</f>
        <v>0.39800000000000002</v>
      </c>
      <c r="L35" s="1">
        <f>Tabelle1[[#This Row],[Menge kg P2O5]]/1000</f>
        <v>0.16500000000000001</v>
      </c>
      <c r="M35" s="1">
        <f>Tabelle1[[#This Row],[Menge t Nges]]/Tabelle1[[#This Row],[Anzahl Lieferscheine]]</f>
        <v>0.39800000000000002</v>
      </c>
      <c r="N35" s="1">
        <f>Tabelle1[[#This Row],[Menge t P2O5]]/Tabelle1[[#This Row],[Anzahl Lieferscheine]]</f>
        <v>0.16500000000000001</v>
      </c>
    </row>
    <row r="36" spans="1:14" x14ac:dyDescent="0.2">
      <c r="A36" s="2" t="s">
        <v>5</v>
      </c>
      <c r="B36" s="2" t="s">
        <v>28</v>
      </c>
      <c r="C36" s="2" t="s">
        <v>6</v>
      </c>
      <c r="D36" s="2" t="s">
        <v>15</v>
      </c>
      <c r="E36" s="2" t="s">
        <v>10</v>
      </c>
      <c r="F36" s="2" t="s">
        <v>61</v>
      </c>
      <c r="G36" s="1">
        <v>800</v>
      </c>
      <c r="H36" s="1">
        <v>320</v>
      </c>
      <c r="I36" s="4">
        <v>2</v>
      </c>
      <c r="J36" s="2" t="s">
        <v>65</v>
      </c>
      <c r="K36" s="1">
        <f>Tabelle1[[#This Row],[Menge kg Nges]]/1000</f>
        <v>0.8</v>
      </c>
      <c r="L36" s="1">
        <f>Tabelle1[[#This Row],[Menge kg P2O5]]/1000</f>
        <v>0.32</v>
      </c>
      <c r="M36" s="1">
        <f>Tabelle1[[#This Row],[Menge t Nges]]/Tabelle1[[#This Row],[Anzahl Lieferscheine]]</f>
        <v>0.4</v>
      </c>
      <c r="N36" s="1">
        <f>Tabelle1[[#This Row],[Menge t P2O5]]/Tabelle1[[#This Row],[Anzahl Lieferscheine]]</f>
        <v>0.16</v>
      </c>
    </row>
    <row r="37" spans="1:14" x14ac:dyDescent="0.2">
      <c r="A37" s="2" t="s">
        <v>5</v>
      </c>
      <c r="B37" s="2" t="s">
        <v>28</v>
      </c>
      <c r="C37" s="2" t="s">
        <v>25</v>
      </c>
      <c r="D37" s="2" t="s">
        <v>25</v>
      </c>
      <c r="E37" s="2" t="s">
        <v>26</v>
      </c>
      <c r="F37" s="2" t="s">
        <v>61</v>
      </c>
      <c r="G37" s="1">
        <v>6793.76</v>
      </c>
      <c r="H37" s="1">
        <v>3297.7200000000003</v>
      </c>
      <c r="I37" s="4">
        <v>9</v>
      </c>
      <c r="J37" s="2" t="s">
        <v>65</v>
      </c>
      <c r="K37" s="1">
        <f>Tabelle1[[#This Row],[Menge kg Nges]]/1000</f>
        <v>6.7937599999999998</v>
      </c>
      <c r="L37" s="1">
        <f>Tabelle1[[#This Row],[Menge kg P2O5]]/1000</f>
        <v>3.2977200000000004</v>
      </c>
      <c r="M37" s="1">
        <f>Tabelle1[[#This Row],[Menge t Nges]]/Tabelle1[[#This Row],[Anzahl Lieferscheine]]</f>
        <v>0.75486222222222221</v>
      </c>
      <c r="N37" s="1">
        <f>Tabelle1[[#This Row],[Menge t P2O5]]/Tabelle1[[#This Row],[Anzahl Lieferscheine]]</f>
        <v>0.36641333333333337</v>
      </c>
    </row>
    <row r="38" spans="1:14" x14ac:dyDescent="0.2">
      <c r="A38" s="2" t="s">
        <v>29</v>
      </c>
      <c r="B38" s="2" t="s">
        <v>29</v>
      </c>
      <c r="C38" s="2" t="s">
        <v>6</v>
      </c>
      <c r="D38" s="2" t="s">
        <v>30</v>
      </c>
      <c r="E38" s="2" t="s">
        <v>26</v>
      </c>
      <c r="F38" s="2" t="s">
        <v>61</v>
      </c>
      <c r="G38" s="1">
        <v>230.4</v>
      </c>
      <c r="H38" s="1">
        <v>83.2</v>
      </c>
      <c r="I38" s="4">
        <v>2</v>
      </c>
      <c r="J38" s="2" t="s">
        <v>65</v>
      </c>
      <c r="K38" s="1">
        <f>Tabelle1[[#This Row],[Menge kg Nges]]/1000</f>
        <v>0.23039999999999999</v>
      </c>
      <c r="L38" s="1">
        <f>Tabelle1[[#This Row],[Menge kg P2O5]]/1000</f>
        <v>8.3199999999999996E-2</v>
      </c>
      <c r="M38" s="1">
        <f>Tabelle1[[#This Row],[Menge t Nges]]/Tabelle1[[#This Row],[Anzahl Lieferscheine]]</f>
        <v>0.1152</v>
      </c>
      <c r="N38" s="1">
        <f>Tabelle1[[#This Row],[Menge t P2O5]]/Tabelle1[[#This Row],[Anzahl Lieferscheine]]</f>
        <v>4.1599999999999998E-2</v>
      </c>
    </row>
    <row r="39" spans="1:14" x14ac:dyDescent="0.2">
      <c r="A39" s="2" t="s">
        <v>29</v>
      </c>
      <c r="B39" s="2" t="s">
        <v>29</v>
      </c>
      <c r="C39" s="2" t="s">
        <v>6</v>
      </c>
      <c r="D39" s="2" t="s">
        <v>7</v>
      </c>
      <c r="E39" s="2" t="s">
        <v>9</v>
      </c>
      <c r="F39" s="2" t="s">
        <v>61</v>
      </c>
      <c r="G39" s="1">
        <v>16283.999999999995</v>
      </c>
      <c r="H39" s="1">
        <v>6813.3</v>
      </c>
      <c r="I39" s="4">
        <v>49</v>
      </c>
      <c r="J39" s="2" t="s">
        <v>65</v>
      </c>
      <c r="K39" s="1">
        <f>Tabelle1[[#This Row],[Menge kg Nges]]/1000</f>
        <v>16.283999999999995</v>
      </c>
      <c r="L39" s="1">
        <f>Tabelle1[[#This Row],[Menge kg P2O5]]/1000</f>
        <v>6.8132999999999999</v>
      </c>
      <c r="M39" s="1">
        <f>Tabelle1[[#This Row],[Menge t Nges]]/Tabelle1[[#This Row],[Anzahl Lieferscheine]]</f>
        <v>0.33232653061224482</v>
      </c>
      <c r="N39" s="1">
        <f>Tabelle1[[#This Row],[Menge t P2O5]]/Tabelle1[[#This Row],[Anzahl Lieferscheine]]</f>
        <v>0.13904693877551019</v>
      </c>
    </row>
    <row r="40" spans="1:14" x14ac:dyDescent="0.2">
      <c r="A40" s="2" t="s">
        <v>29</v>
      </c>
      <c r="B40" s="2" t="s">
        <v>29</v>
      </c>
      <c r="C40" s="2" t="s">
        <v>6</v>
      </c>
      <c r="D40" s="2" t="s">
        <v>7</v>
      </c>
      <c r="E40" s="2" t="s">
        <v>10</v>
      </c>
      <c r="F40" s="2" t="s">
        <v>61</v>
      </c>
      <c r="G40" s="1">
        <v>1355.1</v>
      </c>
      <c r="H40" s="1">
        <v>534.6</v>
      </c>
      <c r="I40" s="4">
        <v>6</v>
      </c>
      <c r="J40" s="2" t="s">
        <v>65</v>
      </c>
      <c r="K40" s="1">
        <f>Tabelle1[[#This Row],[Menge kg Nges]]/1000</f>
        <v>1.3551</v>
      </c>
      <c r="L40" s="1">
        <f>Tabelle1[[#This Row],[Menge kg P2O5]]/1000</f>
        <v>0.53460000000000008</v>
      </c>
      <c r="M40" s="1">
        <f>Tabelle1[[#This Row],[Menge t Nges]]/Tabelle1[[#This Row],[Anzahl Lieferscheine]]</f>
        <v>0.22585</v>
      </c>
      <c r="N40" s="1">
        <f>Tabelle1[[#This Row],[Menge t P2O5]]/Tabelle1[[#This Row],[Anzahl Lieferscheine]]</f>
        <v>8.9100000000000013E-2</v>
      </c>
    </row>
    <row r="41" spans="1:14" x14ac:dyDescent="0.2">
      <c r="A41" s="2" t="s">
        <v>29</v>
      </c>
      <c r="B41" s="2" t="s">
        <v>29</v>
      </c>
      <c r="C41" s="2" t="s">
        <v>6</v>
      </c>
      <c r="D41" s="2" t="s">
        <v>7</v>
      </c>
      <c r="E41" s="2" t="s">
        <v>11</v>
      </c>
      <c r="F41" s="2" t="s">
        <v>61</v>
      </c>
      <c r="G41" s="1">
        <v>5504.49</v>
      </c>
      <c r="H41" s="1">
        <v>2660.8500000000004</v>
      </c>
      <c r="I41" s="4">
        <v>26</v>
      </c>
      <c r="J41" s="2" t="s">
        <v>65</v>
      </c>
      <c r="K41" s="1">
        <f>Tabelle1[[#This Row],[Menge kg Nges]]/1000</f>
        <v>5.5044899999999997</v>
      </c>
      <c r="L41" s="1">
        <f>Tabelle1[[#This Row],[Menge kg P2O5]]/1000</f>
        <v>2.6608500000000004</v>
      </c>
      <c r="M41" s="1">
        <f>Tabelle1[[#This Row],[Menge t Nges]]/Tabelle1[[#This Row],[Anzahl Lieferscheine]]</f>
        <v>0.21171115384615383</v>
      </c>
      <c r="N41" s="1">
        <f>Tabelle1[[#This Row],[Menge t P2O5]]/Tabelle1[[#This Row],[Anzahl Lieferscheine]]</f>
        <v>0.10234038461538462</v>
      </c>
    </row>
    <row r="42" spans="1:14" x14ac:dyDescent="0.2">
      <c r="A42" s="2" t="s">
        <v>29</v>
      </c>
      <c r="B42" s="2" t="s">
        <v>29</v>
      </c>
      <c r="C42" s="2" t="s">
        <v>6</v>
      </c>
      <c r="D42" s="2" t="s">
        <v>7</v>
      </c>
      <c r="E42" s="2" t="s">
        <v>12</v>
      </c>
      <c r="F42" s="2" t="s">
        <v>61</v>
      </c>
      <c r="G42" s="1">
        <v>18203</v>
      </c>
      <c r="H42" s="1">
        <v>7501.4000000000005</v>
      </c>
      <c r="I42" s="4">
        <v>51</v>
      </c>
      <c r="J42" s="2" t="s">
        <v>65</v>
      </c>
      <c r="K42" s="1">
        <f>Tabelle1[[#This Row],[Menge kg Nges]]/1000</f>
        <v>18.202999999999999</v>
      </c>
      <c r="L42" s="1">
        <f>Tabelle1[[#This Row],[Menge kg P2O5]]/1000</f>
        <v>7.5014000000000003</v>
      </c>
      <c r="M42" s="1">
        <f>Tabelle1[[#This Row],[Menge t Nges]]/Tabelle1[[#This Row],[Anzahl Lieferscheine]]</f>
        <v>0.35692156862745095</v>
      </c>
      <c r="N42" s="1">
        <f>Tabelle1[[#This Row],[Menge t P2O5]]/Tabelle1[[#This Row],[Anzahl Lieferscheine]]</f>
        <v>0.14708627450980394</v>
      </c>
    </row>
    <row r="43" spans="1:14" x14ac:dyDescent="0.2">
      <c r="A43" s="2" t="s">
        <v>29</v>
      </c>
      <c r="B43" s="2" t="s">
        <v>29</v>
      </c>
      <c r="C43" s="2" t="s">
        <v>6</v>
      </c>
      <c r="D43" s="2" t="s">
        <v>7</v>
      </c>
      <c r="E43" s="2" t="s">
        <v>13</v>
      </c>
      <c r="F43" s="2" t="s">
        <v>61</v>
      </c>
      <c r="G43" s="1">
        <v>3307.7000000000003</v>
      </c>
      <c r="H43" s="1">
        <v>2278.1000000000004</v>
      </c>
      <c r="I43" s="4">
        <v>13</v>
      </c>
      <c r="J43" s="2" t="s">
        <v>65</v>
      </c>
      <c r="K43" s="1">
        <f>Tabelle1[[#This Row],[Menge kg Nges]]/1000</f>
        <v>3.3077000000000001</v>
      </c>
      <c r="L43" s="1">
        <f>Tabelle1[[#This Row],[Menge kg P2O5]]/1000</f>
        <v>2.2781000000000002</v>
      </c>
      <c r="M43" s="1">
        <f>Tabelle1[[#This Row],[Menge t Nges]]/Tabelle1[[#This Row],[Anzahl Lieferscheine]]</f>
        <v>0.25443846153846156</v>
      </c>
      <c r="N43" s="1">
        <f>Tabelle1[[#This Row],[Menge t P2O5]]/Tabelle1[[#This Row],[Anzahl Lieferscheine]]</f>
        <v>0.17523846153846157</v>
      </c>
    </row>
    <row r="44" spans="1:14" x14ac:dyDescent="0.2">
      <c r="A44" s="2" t="s">
        <v>29</v>
      </c>
      <c r="B44" s="2" t="s">
        <v>29</v>
      </c>
      <c r="C44" s="2" t="s">
        <v>6</v>
      </c>
      <c r="D44" s="2" t="s">
        <v>7</v>
      </c>
      <c r="E44" s="2" t="s">
        <v>14</v>
      </c>
      <c r="F44" s="2" t="s">
        <v>61</v>
      </c>
      <c r="G44" s="1">
        <v>664.2</v>
      </c>
      <c r="H44" s="1">
        <v>442.8</v>
      </c>
      <c r="I44" s="4">
        <v>2</v>
      </c>
      <c r="J44" s="2" t="s">
        <v>65</v>
      </c>
      <c r="K44" s="1">
        <f>Tabelle1[[#This Row],[Menge kg Nges]]/1000</f>
        <v>0.66420000000000001</v>
      </c>
      <c r="L44" s="1">
        <f>Tabelle1[[#This Row],[Menge kg P2O5]]/1000</f>
        <v>0.44280000000000003</v>
      </c>
      <c r="M44" s="1">
        <f>Tabelle1[[#This Row],[Menge t Nges]]/Tabelle1[[#This Row],[Anzahl Lieferscheine]]</f>
        <v>0.33210000000000001</v>
      </c>
      <c r="N44" s="1">
        <f>Tabelle1[[#This Row],[Menge t P2O5]]/Tabelle1[[#This Row],[Anzahl Lieferscheine]]</f>
        <v>0.22140000000000001</v>
      </c>
    </row>
    <row r="45" spans="1:14" x14ac:dyDescent="0.2">
      <c r="A45" s="2" t="s">
        <v>29</v>
      </c>
      <c r="B45" s="2" t="s">
        <v>29</v>
      </c>
      <c r="C45" s="2" t="s">
        <v>6</v>
      </c>
      <c r="D45" s="2" t="s">
        <v>15</v>
      </c>
      <c r="E45" s="2" t="s">
        <v>17</v>
      </c>
      <c r="F45" s="2" t="s">
        <v>61</v>
      </c>
      <c r="G45" s="1">
        <v>291.5</v>
      </c>
      <c r="H45" s="1">
        <v>126.5</v>
      </c>
      <c r="I45" s="4">
        <v>1</v>
      </c>
      <c r="J45" s="2" t="s">
        <v>65</v>
      </c>
      <c r="K45" s="1">
        <f>Tabelle1[[#This Row],[Menge kg Nges]]/1000</f>
        <v>0.29149999999999998</v>
      </c>
      <c r="L45" s="1">
        <f>Tabelle1[[#This Row],[Menge kg P2O5]]/1000</f>
        <v>0.1265</v>
      </c>
      <c r="M45" s="1">
        <f>Tabelle1[[#This Row],[Menge t Nges]]/Tabelle1[[#This Row],[Anzahl Lieferscheine]]</f>
        <v>0.29149999999999998</v>
      </c>
      <c r="N45" s="1">
        <f>Tabelle1[[#This Row],[Menge t P2O5]]/Tabelle1[[#This Row],[Anzahl Lieferscheine]]</f>
        <v>0.1265</v>
      </c>
    </row>
    <row r="46" spans="1:14" x14ac:dyDescent="0.2">
      <c r="A46" s="2" t="s">
        <v>29</v>
      </c>
      <c r="B46" s="2" t="s">
        <v>29</v>
      </c>
      <c r="C46" s="2" t="s">
        <v>6</v>
      </c>
      <c r="D46" s="2" t="s">
        <v>15</v>
      </c>
      <c r="E46" s="2" t="s">
        <v>20</v>
      </c>
      <c r="F46" s="2" t="s">
        <v>61</v>
      </c>
      <c r="G46" s="1">
        <v>922.24</v>
      </c>
      <c r="H46" s="1">
        <v>524</v>
      </c>
      <c r="I46" s="4">
        <v>2</v>
      </c>
      <c r="J46" s="2" t="s">
        <v>65</v>
      </c>
      <c r="K46" s="1">
        <f>Tabelle1[[#This Row],[Menge kg Nges]]/1000</f>
        <v>0.92224000000000006</v>
      </c>
      <c r="L46" s="1">
        <f>Tabelle1[[#This Row],[Menge kg P2O5]]/1000</f>
        <v>0.52400000000000002</v>
      </c>
      <c r="M46" s="1">
        <f>Tabelle1[[#This Row],[Menge t Nges]]/Tabelle1[[#This Row],[Anzahl Lieferscheine]]</f>
        <v>0.46112000000000003</v>
      </c>
      <c r="N46" s="1">
        <f>Tabelle1[[#This Row],[Menge t P2O5]]/Tabelle1[[#This Row],[Anzahl Lieferscheine]]</f>
        <v>0.26200000000000001</v>
      </c>
    </row>
    <row r="47" spans="1:14" x14ac:dyDescent="0.2">
      <c r="A47" s="2" t="s">
        <v>29</v>
      </c>
      <c r="B47" s="2" t="s">
        <v>29</v>
      </c>
      <c r="C47" s="2" t="s">
        <v>6</v>
      </c>
      <c r="D47" s="2" t="s">
        <v>15</v>
      </c>
      <c r="E47" s="2" t="s">
        <v>21</v>
      </c>
      <c r="F47" s="2" t="s">
        <v>61</v>
      </c>
      <c r="G47" s="1">
        <v>5566.1600000000008</v>
      </c>
      <c r="H47" s="1">
        <v>3256.1400000000008</v>
      </c>
      <c r="I47" s="4">
        <v>18</v>
      </c>
      <c r="J47" s="2" t="s">
        <v>65</v>
      </c>
      <c r="K47" s="1">
        <f>Tabelle1[[#This Row],[Menge kg Nges]]/1000</f>
        <v>5.5661600000000009</v>
      </c>
      <c r="L47" s="1">
        <f>Tabelle1[[#This Row],[Menge kg P2O5]]/1000</f>
        <v>3.2561400000000007</v>
      </c>
      <c r="M47" s="1">
        <f>Tabelle1[[#This Row],[Menge t Nges]]/Tabelle1[[#This Row],[Anzahl Lieferscheine]]</f>
        <v>0.30923111111111118</v>
      </c>
      <c r="N47" s="1">
        <f>Tabelle1[[#This Row],[Menge t P2O5]]/Tabelle1[[#This Row],[Anzahl Lieferscheine]]</f>
        <v>0.18089666666666671</v>
      </c>
    </row>
    <row r="48" spans="1:14" x14ac:dyDescent="0.2">
      <c r="A48" s="2" t="s">
        <v>29</v>
      </c>
      <c r="B48" s="2" t="s">
        <v>29</v>
      </c>
      <c r="C48" s="2" t="s">
        <v>6</v>
      </c>
      <c r="D48" s="2" t="s">
        <v>15</v>
      </c>
      <c r="E48" s="2" t="s">
        <v>9</v>
      </c>
      <c r="F48" s="2" t="s">
        <v>61</v>
      </c>
      <c r="G48" s="1">
        <v>843.7</v>
      </c>
      <c r="H48" s="1">
        <v>384.75</v>
      </c>
      <c r="I48" s="4">
        <v>3</v>
      </c>
      <c r="J48" s="2" t="s">
        <v>65</v>
      </c>
      <c r="K48" s="1">
        <f>Tabelle1[[#This Row],[Menge kg Nges]]/1000</f>
        <v>0.84370000000000001</v>
      </c>
      <c r="L48" s="1">
        <f>Tabelle1[[#This Row],[Menge kg P2O5]]/1000</f>
        <v>0.38474999999999998</v>
      </c>
      <c r="M48" s="1">
        <f>Tabelle1[[#This Row],[Menge t Nges]]/Tabelle1[[#This Row],[Anzahl Lieferscheine]]</f>
        <v>0.28123333333333334</v>
      </c>
      <c r="N48" s="1">
        <f>Tabelle1[[#This Row],[Menge t P2O5]]/Tabelle1[[#This Row],[Anzahl Lieferscheine]]</f>
        <v>0.12825</v>
      </c>
    </row>
    <row r="49" spans="1:14" x14ac:dyDescent="0.2">
      <c r="A49" s="2" t="s">
        <v>29</v>
      </c>
      <c r="B49" s="2" t="s">
        <v>29</v>
      </c>
      <c r="C49" s="2" t="s">
        <v>6</v>
      </c>
      <c r="D49" s="2" t="s">
        <v>15</v>
      </c>
      <c r="E49" s="2" t="s">
        <v>10</v>
      </c>
      <c r="F49" s="2" t="s">
        <v>61</v>
      </c>
      <c r="G49" s="1">
        <v>670</v>
      </c>
      <c r="H49" s="1">
        <v>283</v>
      </c>
      <c r="I49" s="4">
        <v>2</v>
      </c>
      <c r="J49" s="2" t="s">
        <v>65</v>
      </c>
      <c r="K49" s="1">
        <f>Tabelle1[[#This Row],[Menge kg Nges]]/1000</f>
        <v>0.67</v>
      </c>
      <c r="L49" s="1">
        <f>Tabelle1[[#This Row],[Menge kg P2O5]]/1000</f>
        <v>0.28299999999999997</v>
      </c>
      <c r="M49" s="1">
        <f>Tabelle1[[#This Row],[Menge t Nges]]/Tabelle1[[#This Row],[Anzahl Lieferscheine]]</f>
        <v>0.33500000000000002</v>
      </c>
      <c r="N49" s="1">
        <f>Tabelle1[[#This Row],[Menge t P2O5]]/Tabelle1[[#This Row],[Anzahl Lieferscheine]]</f>
        <v>0.14149999999999999</v>
      </c>
    </row>
    <row r="50" spans="1:14" x14ac:dyDescent="0.2">
      <c r="A50" s="2" t="s">
        <v>29</v>
      </c>
      <c r="B50" s="2" t="s">
        <v>29</v>
      </c>
      <c r="C50" s="2" t="s">
        <v>6</v>
      </c>
      <c r="D50" s="2" t="s">
        <v>15</v>
      </c>
      <c r="E50" s="2" t="s">
        <v>31</v>
      </c>
      <c r="F50" s="2" t="s">
        <v>61</v>
      </c>
      <c r="G50" s="1">
        <v>300</v>
      </c>
      <c r="H50" s="1">
        <v>165</v>
      </c>
      <c r="I50" s="4">
        <v>1</v>
      </c>
      <c r="J50" s="2" t="s">
        <v>65</v>
      </c>
      <c r="K50" s="1">
        <f>Tabelle1[[#This Row],[Menge kg Nges]]/1000</f>
        <v>0.3</v>
      </c>
      <c r="L50" s="1">
        <f>Tabelle1[[#This Row],[Menge kg P2O5]]/1000</f>
        <v>0.16500000000000001</v>
      </c>
      <c r="M50" s="1">
        <f>Tabelle1[[#This Row],[Menge t Nges]]/Tabelle1[[#This Row],[Anzahl Lieferscheine]]</f>
        <v>0.3</v>
      </c>
      <c r="N50" s="1">
        <f>Tabelle1[[#This Row],[Menge t P2O5]]/Tabelle1[[#This Row],[Anzahl Lieferscheine]]</f>
        <v>0.16500000000000001</v>
      </c>
    </row>
    <row r="51" spans="1:14" x14ac:dyDescent="0.2">
      <c r="A51" s="2" t="s">
        <v>29</v>
      </c>
      <c r="B51" s="2" t="s">
        <v>29</v>
      </c>
      <c r="C51" s="2" t="s">
        <v>25</v>
      </c>
      <c r="D51" s="2" t="s">
        <v>25</v>
      </c>
      <c r="E51" s="2" t="s">
        <v>26</v>
      </c>
      <c r="F51" s="2" t="s">
        <v>61</v>
      </c>
      <c r="G51" s="1">
        <v>99207.289999999979</v>
      </c>
      <c r="H51" s="1">
        <v>43929.229999999981</v>
      </c>
      <c r="I51" s="4">
        <v>196</v>
      </c>
      <c r="J51" s="2" t="s">
        <v>65</v>
      </c>
      <c r="K51" s="1">
        <f>Tabelle1[[#This Row],[Menge kg Nges]]/1000</f>
        <v>99.207289999999972</v>
      </c>
      <c r="L51" s="1">
        <f>Tabelle1[[#This Row],[Menge kg P2O5]]/1000</f>
        <v>43.929229999999983</v>
      </c>
      <c r="M51" s="1">
        <f>Tabelle1[[#This Row],[Menge t Nges]]/Tabelle1[[#This Row],[Anzahl Lieferscheine]]</f>
        <v>0.50615964285714277</v>
      </c>
      <c r="N51" s="1">
        <f>Tabelle1[[#This Row],[Menge t P2O5]]/Tabelle1[[#This Row],[Anzahl Lieferscheine]]</f>
        <v>0.22412872448979582</v>
      </c>
    </row>
    <row r="52" spans="1:14" x14ac:dyDescent="0.2">
      <c r="A52" s="2" t="s">
        <v>29</v>
      </c>
      <c r="B52" s="2" t="s">
        <v>32</v>
      </c>
      <c r="C52" s="2" t="s">
        <v>6</v>
      </c>
      <c r="D52" s="2" t="s">
        <v>7</v>
      </c>
      <c r="E52" s="2" t="s">
        <v>11</v>
      </c>
      <c r="F52" s="2" t="s">
        <v>61</v>
      </c>
      <c r="G52" s="1">
        <v>617.20000000000005</v>
      </c>
      <c r="H52" s="1">
        <v>308.39999999999998</v>
      </c>
      <c r="I52" s="4">
        <v>3</v>
      </c>
      <c r="J52" s="2" t="s">
        <v>65</v>
      </c>
      <c r="K52" s="1">
        <f>Tabelle1[[#This Row],[Menge kg Nges]]/1000</f>
        <v>0.61720000000000008</v>
      </c>
      <c r="L52" s="1">
        <f>Tabelle1[[#This Row],[Menge kg P2O5]]/1000</f>
        <v>0.30839999999999995</v>
      </c>
      <c r="M52" s="1">
        <f>Tabelle1[[#This Row],[Menge t Nges]]/Tabelle1[[#This Row],[Anzahl Lieferscheine]]</f>
        <v>0.20573333333333335</v>
      </c>
      <c r="N52" s="1">
        <f>Tabelle1[[#This Row],[Menge t P2O5]]/Tabelle1[[#This Row],[Anzahl Lieferscheine]]</f>
        <v>0.10279999999999999</v>
      </c>
    </row>
    <row r="53" spans="1:14" x14ac:dyDescent="0.2">
      <c r="A53" s="2" t="s">
        <v>29</v>
      </c>
      <c r="B53" s="2" t="s">
        <v>32</v>
      </c>
      <c r="C53" s="2" t="s">
        <v>6</v>
      </c>
      <c r="D53" s="2" t="s">
        <v>15</v>
      </c>
      <c r="E53" s="2" t="s">
        <v>20</v>
      </c>
      <c r="F53" s="2" t="s">
        <v>61</v>
      </c>
      <c r="G53" s="1">
        <v>77.44</v>
      </c>
      <c r="H53" s="1">
        <v>44</v>
      </c>
      <c r="I53" s="4">
        <v>2</v>
      </c>
      <c r="J53" s="2" t="s">
        <v>65</v>
      </c>
      <c r="K53" s="1">
        <f>Tabelle1[[#This Row],[Menge kg Nges]]/1000</f>
        <v>7.7439999999999995E-2</v>
      </c>
      <c r="L53" s="1">
        <f>Tabelle1[[#This Row],[Menge kg P2O5]]/1000</f>
        <v>4.3999999999999997E-2</v>
      </c>
      <c r="M53" s="1">
        <f>Tabelle1[[#This Row],[Menge t Nges]]/Tabelle1[[#This Row],[Anzahl Lieferscheine]]</f>
        <v>3.8719999999999997E-2</v>
      </c>
      <c r="N53" s="1">
        <f>Tabelle1[[#This Row],[Menge t P2O5]]/Tabelle1[[#This Row],[Anzahl Lieferscheine]]</f>
        <v>2.1999999999999999E-2</v>
      </c>
    </row>
    <row r="54" spans="1:14" x14ac:dyDescent="0.2">
      <c r="A54" s="2" t="s">
        <v>29</v>
      </c>
      <c r="B54" s="2" t="s">
        <v>32</v>
      </c>
      <c r="C54" s="2" t="s">
        <v>6</v>
      </c>
      <c r="D54" s="2" t="s">
        <v>15</v>
      </c>
      <c r="E54" s="2" t="s">
        <v>21</v>
      </c>
      <c r="F54" s="2" t="s">
        <v>61</v>
      </c>
      <c r="G54" s="1">
        <v>170</v>
      </c>
      <c r="H54" s="1">
        <v>102</v>
      </c>
      <c r="I54" s="4">
        <v>1</v>
      </c>
      <c r="J54" s="2" t="s">
        <v>65</v>
      </c>
      <c r="K54" s="1">
        <f>Tabelle1[[#This Row],[Menge kg Nges]]/1000</f>
        <v>0.17</v>
      </c>
      <c r="L54" s="1">
        <f>Tabelle1[[#This Row],[Menge kg P2O5]]/1000</f>
        <v>0.10199999999999999</v>
      </c>
      <c r="M54" s="1">
        <f>Tabelle1[[#This Row],[Menge t Nges]]/Tabelle1[[#This Row],[Anzahl Lieferscheine]]</f>
        <v>0.17</v>
      </c>
      <c r="N54" s="1">
        <f>Tabelle1[[#This Row],[Menge t P2O5]]/Tabelle1[[#This Row],[Anzahl Lieferscheine]]</f>
        <v>0.10199999999999999</v>
      </c>
    </row>
    <row r="55" spans="1:14" x14ac:dyDescent="0.2">
      <c r="A55" s="2" t="s">
        <v>29</v>
      </c>
      <c r="B55" s="2" t="s">
        <v>32</v>
      </c>
      <c r="C55" s="2" t="s">
        <v>25</v>
      </c>
      <c r="D55" s="2" t="s">
        <v>25</v>
      </c>
      <c r="E55" s="2" t="s">
        <v>26</v>
      </c>
      <c r="F55" s="2" t="s">
        <v>61</v>
      </c>
      <c r="G55" s="1">
        <v>4884</v>
      </c>
      <c r="H55" s="1">
        <v>2220</v>
      </c>
      <c r="I55" s="4">
        <v>9</v>
      </c>
      <c r="J55" s="2" t="s">
        <v>65</v>
      </c>
      <c r="K55" s="1">
        <f>Tabelle1[[#This Row],[Menge kg Nges]]/1000</f>
        <v>4.8840000000000003</v>
      </c>
      <c r="L55" s="1">
        <f>Tabelle1[[#This Row],[Menge kg P2O5]]/1000</f>
        <v>2.2200000000000002</v>
      </c>
      <c r="M55" s="1">
        <f>Tabelle1[[#This Row],[Menge t Nges]]/Tabelle1[[#This Row],[Anzahl Lieferscheine]]</f>
        <v>0.54266666666666674</v>
      </c>
      <c r="N55" s="1">
        <f>Tabelle1[[#This Row],[Menge t P2O5]]/Tabelle1[[#This Row],[Anzahl Lieferscheine]]</f>
        <v>0.2466666666666667</v>
      </c>
    </row>
    <row r="56" spans="1:14" x14ac:dyDescent="0.2">
      <c r="A56" s="2" t="s">
        <v>29</v>
      </c>
      <c r="B56" s="2" t="s">
        <v>27</v>
      </c>
      <c r="C56" s="2" t="s">
        <v>6</v>
      </c>
      <c r="D56" s="2" t="s">
        <v>30</v>
      </c>
      <c r="E56" s="2" t="s">
        <v>26</v>
      </c>
      <c r="F56" s="2" t="s">
        <v>61</v>
      </c>
      <c r="G56" s="1">
        <v>2050.1999999999998</v>
      </c>
      <c r="H56" s="1">
        <v>1085.4000000000001</v>
      </c>
      <c r="I56" s="4">
        <v>1</v>
      </c>
      <c r="J56" s="2" t="s">
        <v>65</v>
      </c>
      <c r="K56" s="1">
        <f>Tabelle1[[#This Row],[Menge kg Nges]]/1000</f>
        <v>2.0501999999999998</v>
      </c>
      <c r="L56" s="1">
        <f>Tabelle1[[#This Row],[Menge kg P2O5]]/1000</f>
        <v>1.0854000000000001</v>
      </c>
      <c r="M56" s="1">
        <f>Tabelle1[[#This Row],[Menge t Nges]]/Tabelle1[[#This Row],[Anzahl Lieferscheine]]</f>
        <v>2.0501999999999998</v>
      </c>
      <c r="N56" s="1">
        <f>Tabelle1[[#This Row],[Menge t P2O5]]/Tabelle1[[#This Row],[Anzahl Lieferscheine]]</f>
        <v>1.0854000000000001</v>
      </c>
    </row>
    <row r="57" spans="1:14" x14ac:dyDescent="0.2">
      <c r="A57" s="2" t="s">
        <v>29</v>
      </c>
      <c r="B57" s="2" t="s">
        <v>27</v>
      </c>
      <c r="C57" s="2" t="s">
        <v>6</v>
      </c>
      <c r="D57" s="2" t="s">
        <v>7</v>
      </c>
      <c r="E57" s="2" t="s">
        <v>9</v>
      </c>
      <c r="F57" s="2" t="s">
        <v>61</v>
      </c>
      <c r="G57" s="1">
        <v>844</v>
      </c>
      <c r="H57" s="1">
        <v>352.58000000000004</v>
      </c>
      <c r="I57" s="4">
        <v>4</v>
      </c>
      <c r="J57" s="2" t="s">
        <v>65</v>
      </c>
      <c r="K57" s="1">
        <f>Tabelle1[[#This Row],[Menge kg Nges]]/1000</f>
        <v>0.84399999999999997</v>
      </c>
      <c r="L57" s="1">
        <f>Tabelle1[[#This Row],[Menge kg P2O5]]/1000</f>
        <v>0.35258000000000006</v>
      </c>
      <c r="M57" s="1">
        <f>Tabelle1[[#This Row],[Menge t Nges]]/Tabelle1[[#This Row],[Anzahl Lieferscheine]]</f>
        <v>0.21099999999999999</v>
      </c>
      <c r="N57" s="1">
        <f>Tabelle1[[#This Row],[Menge t P2O5]]/Tabelle1[[#This Row],[Anzahl Lieferscheine]]</f>
        <v>8.8145000000000015E-2</v>
      </c>
    </row>
    <row r="58" spans="1:14" x14ac:dyDescent="0.2">
      <c r="A58" s="2" t="s">
        <v>29</v>
      </c>
      <c r="B58" s="2" t="s">
        <v>27</v>
      </c>
      <c r="C58" s="2" t="s">
        <v>6</v>
      </c>
      <c r="D58" s="2" t="s">
        <v>7</v>
      </c>
      <c r="E58" s="2" t="s">
        <v>12</v>
      </c>
      <c r="F58" s="2" t="s">
        <v>61</v>
      </c>
      <c r="G58" s="1">
        <v>6058.5</v>
      </c>
      <c r="H58" s="1">
        <v>2410.4</v>
      </c>
      <c r="I58" s="4">
        <v>4</v>
      </c>
      <c r="J58" s="2" t="s">
        <v>65</v>
      </c>
      <c r="K58" s="1">
        <f>Tabelle1[[#This Row],[Menge kg Nges]]/1000</f>
        <v>6.0585000000000004</v>
      </c>
      <c r="L58" s="1">
        <f>Tabelle1[[#This Row],[Menge kg P2O5]]/1000</f>
        <v>2.4104000000000001</v>
      </c>
      <c r="M58" s="1">
        <f>Tabelle1[[#This Row],[Menge t Nges]]/Tabelle1[[#This Row],[Anzahl Lieferscheine]]</f>
        <v>1.5146250000000001</v>
      </c>
      <c r="N58" s="1">
        <f>Tabelle1[[#This Row],[Menge t P2O5]]/Tabelle1[[#This Row],[Anzahl Lieferscheine]]</f>
        <v>0.60260000000000002</v>
      </c>
    </row>
    <row r="59" spans="1:14" x14ac:dyDescent="0.2">
      <c r="A59" s="2" t="s">
        <v>29</v>
      </c>
      <c r="B59" s="2" t="s">
        <v>27</v>
      </c>
      <c r="C59" s="2" t="s">
        <v>6</v>
      </c>
      <c r="D59" s="2" t="s">
        <v>7</v>
      </c>
      <c r="E59" s="2" t="s">
        <v>13</v>
      </c>
      <c r="F59" s="2" t="s">
        <v>61</v>
      </c>
      <c r="G59" s="1">
        <v>2689.86</v>
      </c>
      <c r="H59" s="1">
        <v>1539.5</v>
      </c>
      <c r="I59" s="4">
        <v>7</v>
      </c>
      <c r="J59" s="2" t="s">
        <v>65</v>
      </c>
      <c r="K59" s="1">
        <f>Tabelle1[[#This Row],[Menge kg Nges]]/1000</f>
        <v>2.6898599999999999</v>
      </c>
      <c r="L59" s="1">
        <f>Tabelle1[[#This Row],[Menge kg P2O5]]/1000</f>
        <v>1.5395000000000001</v>
      </c>
      <c r="M59" s="1">
        <f>Tabelle1[[#This Row],[Menge t Nges]]/Tabelle1[[#This Row],[Anzahl Lieferscheine]]</f>
        <v>0.38426571428571427</v>
      </c>
      <c r="N59" s="1">
        <f>Tabelle1[[#This Row],[Menge t P2O5]]/Tabelle1[[#This Row],[Anzahl Lieferscheine]]</f>
        <v>0.21992857142857145</v>
      </c>
    </row>
    <row r="60" spans="1:14" x14ac:dyDescent="0.2">
      <c r="A60" s="2" t="s">
        <v>29</v>
      </c>
      <c r="B60" s="2" t="s">
        <v>27</v>
      </c>
      <c r="C60" s="2" t="s">
        <v>6</v>
      </c>
      <c r="D60" s="2" t="s">
        <v>15</v>
      </c>
      <c r="E60" s="2" t="s">
        <v>21</v>
      </c>
      <c r="F60" s="2" t="s">
        <v>61</v>
      </c>
      <c r="G60" s="1">
        <v>2135</v>
      </c>
      <c r="H60" s="1">
        <v>1312.5</v>
      </c>
      <c r="I60" s="4">
        <v>5</v>
      </c>
      <c r="J60" s="2" t="s">
        <v>65</v>
      </c>
      <c r="K60" s="1">
        <f>Tabelle1[[#This Row],[Menge kg Nges]]/1000</f>
        <v>2.1349999999999998</v>
      </c>
      <c r="L60" s="1">
        <f>Tabelle1[[#This Row],[Menge kg P2O5]]/1000</f>
        <v>1.3125</v>
      </c>
      <c r="M60" s="1">
        <f>Tabelle1[[#This Row],[Menge t Nges]]/Tabelle1[[#This Row],[Anzahl Lieferscheine]]</f>
        <v>0.42699999999999994</v>
      </c>
      <c r="N60" s="1">
        <f>Tabelle1[[#This Row],[Menge t P2O5]]/Tabelle1[[#This Row],[Anzahl Lieferscheine]]</f>
        <v>0.26250000000000001</v>
      </c>
    </row>
    <row r="61" spans="1:14" x14ac:dyDescent="0.2">
      <c r="A61" s="2" t="s">
        <v>29</v>
      </c>
      <c r="B61" s="2" t="s">
        <v>27</v>
      </c>
      <c r="C61" s="2" t="s">
        <v>25</v>
      </c>
      <c r="D61" s="2" t="s">
        <v>25</v>
      </c>
      <c r="E61" s="2" t="s">
        <v>26</v>
      </c>
      <c r="F61" s="2" t="s">
        <v>61</v>
      </c>
      <c r="G61" s="1">
        <v>32712.720000000001</v>
      </c>
      <c r="H61" s="1">
        <v>16759.170000000002</v>
      </c>
      <c r="I61" s="4">
        <v>47</v>
      </c>
      <c r="J61" s="2" t="s">
        <v>65</v>
      </c>
      <c r="K61" s="1">
        <f>Tabelle1[[#This Row],[Menge kg Nges]]/1000</f>
        <v>32.712720000000004</v>
      </c>
      <c r="L61" s="1">
        <f>Tabelle1[[#This Row],[Menge kg P2O5]]/1000</f>
        <v>16.759170000000001</v>
      </c>
      <c r="M61" s="1">
        <f>Tabelle1[[#This Row],[Menge t Nges]]/Tabelle1[[#This Row],[Anzahl Lieferscheine]]</f>
        <v>0.69601531914893622</v>
      </c>
      <c r="N61" s="1">
        <f>Tabelle1[[#This Row],[Menge t P2O5]]/Tabelle1[[#This Row],[Anzahl Lieferscheine]]</f>
        <v>0.356578085106383</v>
      </c>
    </row>
    <row r="62" spans="1:14" x14ac:dyDescent="0.2">
      <c r="A62" s="2" t="s">
        <v>29</v>
      </c>
      <c r="B62" s="2" t="s">
        <v>33</v>
      </c>
      <c r="C62" s="2" t="s">
        <v>6</v>
      </c>
      <c r="D62" s="2" t="s">
        <v>7</v>
      </c>
      <c r="E62" s="2" t="s">
        <v>9</v>
      </c>
      <c r="F62" s="2" t="s">
        <v>61</v>
      </c>
      <c r="G62" s="1">
        <v>5783.8600000000006</v>
      </c>
      <c r="H62" s="1">
        <v>2716.2200000000007</v>
      </c>
      <c r="I62" s="4">
        <v>28</v>
      </c>
      <c r="J62" s="2" t="s">
        <v>65</v>
      </c>
      <c r="K62" s="1">
        <f>Tabelle1[[#This Row],[Menge kg Nges]]/1000</f>
        <v>5.7838600000000007</v>
      </c>
      <c r="L62" s="1">
        <f>Tabelle1[[#This Row],[Menge kg P2O5]]/1000</f>
        <v>2.7162200000000007</v>
      </c>
      <c r="M62" s="1">
        <f>Tabelle1[[#This Row],[Menge t Nges]]/Tabelle1[[#This Row],[Anzahl Lieferscheine]]</f>
        <v>0.2065664285714286</v>
      </c>
      <c r="N62" s="1">
        <f>Tabelle1[[#This Row],[Menge t P2O5]]/Tabelle1[[#This Row],[Anzahl Lieferscheine]]</f>
        <v>9.7007857142857173E-2</v>
      </c>
    </row>
    <row r="63" spans="1:14" x14ac:dyDescent="0.2">
      <c r="A63" s="2" t="s">
        <v>29</v>
      </c>
      <c r="B63" s="2" t="s">
        <v>33</v>
      </c>
      <c r="C63" s="2" t="s">
        <v>6</v>
      </c>
      <c r="D63" s="2" t="s">
        <v>7</v>
      </c>
      <c r="E63" s="2" t="s">
        <v>11</v>
      </c>
      <c r="F63" s="2" t="s">
        <v>61</v>
      </c>
      <c r="G63" s="1">
        <v>96</v>
      </c>
      <c r="H63" s="1">
        <v>52.8</v>
      </c>
      <c r="I63" s="4">
        <v>1</v>
      </c>
      <c r="J63" s="2" t="s">
        <v>65</v>
      </c>
      <c r="K63" s="1">
        <f>Tabelle1[[#This Row],[Menge kg Nges]]/1000</f>
        <v>9.6000000000000002E-2</v>
      </c>
      <c r="L63" s="1">
        <f>Tabelle1[[#This Row],[Menge kg P2O5]]/1000</f>
        <v>5.28E-2</v>
      </c>
      <c r="M63" s="1">
        <f>Tabelle1[[#This Row],[Menge t Nges]]/Tabelle1[[#This Row],[Anzahl Lieferscheine]]</f>
        <v>9.6000000000000002E-2</v>
      </c>
      <c r="N63" s="1">
        <f>Tabelle1[[#This Row],[Menge t P2O5]]/Tabelle1[[#This Row],[Anzahl Lieferscheine]]</f>
        <v>5.28E-2</v>
      </c>
    </row>
    <row r="64" spans="1:14" x14ac:dyDescent="0.2">
      <c r="A64" s="2" t="s">
        <v>29</v>
      </c>
      <c r="B64" s="2" t="s">
        <v>33</v>
      </c>
      <c r="C64" s="2" t="s">
        <v>6</v>
      </c>
      <c r="D64" s="2" t="s">
        <v>15</v>
      </c>
      <c r="E64" s="2" t="s">
        <v>21</v>
      </c>
      <c r="F64" s="2" t="s">
        <v>61</v>
      </c>
      <c r="G64" s="1">
        <v>427</v>
      </c>
      <c r="H64" s="1">
        <v>262.5</v>
      </c>
      <c r="I64" s="4">
        <v>3</v>
      </c>
      <c r="J64" s="2" t="s">
        <v>65</v>
      </c>
      <c r="K64" s="1">
        <f>Tabelle1[[#This Row],[Menge kg Nges]]/1000</f>
        <v>0.42699999999999999</v>
      </c>
      <c r="L64" s="1">
        <f>Tabelle1[[#This Row],[Menge kg P2O5]]/1000</f>
        <v>0.26250000000000001</v>
      </c>
      <c r="M64" s="1">
        <f>Tabelle1[[#This Row],[Menge t Nges]]/Tabelle1[[#This Row],[Anzahl Lieferscheine]]</f>
        <v>0.14233333333333334</v>
      </c>
      <c r="N64" s="1">
        <f>Tabelle1[[#This Row],[Menge t P2O5]]/Tabelle1[[#This Row],[Anzahl Lieferscheine]]</f>
        <v>8.7500000000000008E-2</v>
      </c>
    </row>
    <row r="65" spans="1:14" x14ac:dyDescent="0.2">
      <c r="A65" s="2" t="s">
        <v>29</v>
      </c>
      <c r="B65" s="2" t="s">
        <v>33</v>
      </c>
      <c r="C65" s="2" t="s">
        <v>6</v>
      </c>
      <c r="D65" s="2" t="s">
        <v>15</v>
      </c>
      <c r="E65" s="2" t="s">
        <v>10</v>
      </c>
      <c r="F65" s="2" t="s">
        <v>61</v>
      </c>
      <c r="G65" s="1">
        <v>342.22</v>
      </c>
      <c r="H65" s="1">
        <v>146.18</v>
      </c>
      <c r="I65" s="4">
        <v>2</v>
      </c>
      <c r="J65" s="2" t="s">
        <v>65</v>
      </c>
      <c r="K65" s="1">
        <f>Tabelle1[[#This Row],[Menge kg Nges]]/1000</f>
        <v>0.34222000000000002</v>
      </c>
      <c r="L65" s="1">
        <f>Tabelle1[[#This Row],[Menge kg P2O5]]/1000</f>
        <v>0.14618</v>
      </c>
      <c r="M65" s="1">
        <f>Tabelle1[[#This Row],[Menge t Nges]]/Tabelle1[[#This Row],[Anzahl Lieferscheine]]</f>
        <v>0.17111000000000001</v>
      </c>
      <c r="N65" s="1">
        <f>Tabelle1[[#This Row],[Menge t P2O5]]/Tabelle1[[#This Row],[Anzahl Lieferscheine]]</f>
        <v>7.3090000000000002E-2</v>
      </c>
    </row>
    <row r="66" spans="1:14" x14ac:dyDescent="0.2">
      <c r="A66" s="2" t="s">
        <v>29</v>
      </c>
      <c r="B66" s="2" t="s">
        <v>33</v>
      </c>
      <c r="C66" s="2" t="s">
        <v>25</v>
      </c>
      <c r="D66" s="2" t="s">
        <v>25</v>
      </c>
      <c r="E66" s="2" t="s">
        <v>26</v>
      </c>
      <c r="F66" s="2" t="s">
        <v>61</v>
      </c>
      <c r="G66" s="1">
        <v>369</v>
      </c>
      <c r="H66" s="1">
        <v>147.6</v>
      </c>
      <c r="I66" s="4">
        <v>2</v>
      </c>
      <c r="J66" s="2" t="s">
        <v>65</v>
      </c>
      <c r="K66" s="1">
        <f>Tabelle1[[#This Row],[Menge kg Nges]]/1000</f>
        <v>0.36899999999999999</v>
      </c>
      <c r="L66" s="1">
        <f>Tabelle1[[#This Row],[Menge kg P2O5]]/1000</f>
        <v>0.14759999999999998</v>
      </c>
      <c r="M66" s="1">
        <f>Tabelle1[[#This Row],[Menge t Nges]]/Tabelle1[[#This Row],[Anzahl Lieferscheine]]</f>
        <v>0.1845</v>
      </c>
      <c r="N66" s="1">
        <f>Tabelle1[[#This Row],[Menge t P2O5]]/Tabelle1[[#This Row],[Anzahl Lieferscheine]]</f>
        <v>7.3799999999999991E-2</v>
      </c>
    </row>
    <row r="67" spans="1:14" x14ac:dyDescent="0.2">
      <c r="A67" s="2" t="s">
        <v>29</v>
      </c>
      <c r="B67" s="2" t="s">
        <v>34</v>
      </c>
      <c r="C67" s="2" t="s">
        <v>6</v>
      </c>
      <c r="D67" s="2" t="s">
        <v>7</v>
      </c>
      <c r="E67" s="2" t="s">
        <v>9</v>
      </c>
      <c r="F67" s="2" t="s">
        <v>61</v>
      </c>
      <c r="G67" s="1">
        <v>200</v>
      </c>
      <c r="H67" s="1">
        <v>96</v>
      </c>
      <c r="I67" s="4">
        <v>1</v>
      </c>
      <c r="J67" s="2" t="s">
        <v>65</v>
      </c>
      <c r="K67" s="1">
        <f>Tabelle1[[#This Row],[Menge kg Nges]]/1000</f>
        <v>0.2</v>
      </c>
      <c r="L67" s="1">
        <f>Tabelle1[[#This Row],[Menge kg P2O5]]/1000</f>
        <v>9.6000000000000002E-2</v>
      </c>
      <c r="M67" s="1">
        <f>Tabelle1[[#This Row],[Menge t Nges]]/Tabelle1[[#This Row],[Anzahl Lieferscheine]]</f>
        <v>0.2</v>
      </c>
      <c r="N67" s="1">
        <f>Tabelle1[[#This Row],[Menge t P2O5]]/Tabelle1[[#This Row],[Anzahl Lieferscheine]]</f>
        <v>9.6000000000000002E-2</v>
      </c>
    </row>
    <row r="68" spans="1:14" x14ac:dyDescent="0.2">
      <c r="A68" s="2" t="s">
        <v>32</v>
      </c>
      <c r="B68" s="2" t="s">
        <v>29</v>
      </c>
      <c r="C68" s="2" t="s">
        <v>6</v>
      </c>
      <c r="D68" s="2" t="s">
        <v>7</v>
      </c>
      <c r="E68" s="2" t="s">
        <v>9</v>
      </c>
      <c r="F68" s="2" t="s">
        <v>61</v>
      </c>
      <c r="G68" s="1">
        <v>965</v>
      </c>
      <c r="H68" s="1">
        <v>424.6</v>
      </c>
      <c r="I68" s="4">
        <v>3</v>
      </c>
      <c r="J68" s="2" t="s">
        <v>65</v>
      </c>
      <c r="K68" s="1">
        <f>Tabelle1[[#This Row],[Menge kg Nges]]/1000</f>
        <v>0.96499999999999997</v>
      </c>
      <c r="L68" s="1">
        <f>Tabelle1[[#This Row],[Menge kg P2O5]]/1000</f>
        <v>0.42460000000000003</v>
      </c>
      <c r="M68" s="1">
        <f>Tabelle1[[#This Row],[Menge t Nges]]/Tabelle1[[#This Row],[Anzahl Lieferscheine]]</f>
        <v>0.32166666666666666</v>
      </c>
      <c r="N68" s="1">
        <f>Tabelle1[[#This Row],[Menge t P2O5]]/Tabelle1[[#This Row],[Anzahl Lieferscheine]]</f>
        <v>0.14153333333333334</v>
      </c>
    </row>
    <row r="69" spans="1:14" x14ac:dyDescent="0.2">
      <c r="A69" s="2" t="s">
        <v>32</v>
      </c>
      <c r="B69" s="2" t="s">
        <v>29</v>
      </c>
      <c r="C69" s="2" t="s">
        <v>6</v>
      </c>
      <c r="D69" s="2" t="s">
        <v>7</v>
      </c>
      <c r="E69" s="2" t="s">
        <v>11</v>
      </c>
      <c r="F69" s="2" t="s">
        <v>61</v>
      </c>
      <c r="G69" s="1">
        <v>540</v>
      </c>
      <c r="H69" s="1">
        <v>220</v>
      </c>
      <c r="I69" s="4">
        <v>1</v>
      </c>
      <c r="J69" s="2" t="s">
        <v>65</v>
      </c>
      <c r="K69" s="1">
        <f>Tabelle1[[#This Row],[Menge kg Nges]]/1000</f>
        <v>0.54</v>
      </c>
      <c r="L69" s="1">
        <f>Tabelle1[[#This Row],[Menge kg P2O5]]/1000</f>
        <v>0.22</v>
      </c>
      <c r="M69" s="1">
        <f>Tabelle1[[#This Row],[Menge t Nges]]/Tabelle1[[#This Row],[Anzahl Lieferscheine]]</f>
        <v>0.54</v>
      </c>
      <c r="N69" s="1">
        <f>Tabelle1[[#This Row],[Menge t P2O5]]/Tabelle1[[#This Row],[Anzahl Lieferscheine]]</f>
        <v>0.22</v>
      </c>
    </row>
    <row r="70" spans="1:14" x14ac:dyDescent="0.2">
      <c r="A70" s="2" t="s">
        <v>32</v>
      </c>
      <c r="B70" s="2" t="s">
        <v>29</v>
      </c>
      <c r="C70" s="2" t="s">
        <v>6</v>
      </c>
      <c r="D70" s="2" t="s">
        <v>7</v>
      </c>
      <c r="E70" s="2" t="s">
        <v>12</v>
      </c>
      <c r="F70" s="2" t="s">
        <v>61</v>
      </c>
      <c r="G70" s="1">
        <v>612</v>
      </c>
      <c r="H70" s="1">
        <v>367.2</v>
      </c>
      <c r="I70" s="4">
        <v>2</v>
      </c>
      <c r="J70" s="2" t="s">
        <v>65</v>
      </c>
      <c r="K70" s="1">
        <f>Tabelle1[[#This Row],[Menge kg Nges]]/1000</f>
        <v>0.61199999999999999</v>
      </c>
      <c r="L70" s="1">
        <f>Tabelle1[[#This Row],[Menge kg P2O5]]/1000</f>
        <v>0.36719999999999997</v>
      </c>
      <c r="M70" s="1">
        <f>Tabelle1[[#This Row],[Menge t Nges]]/Tabelle1[[#This Row],[Anzahl Lieferscheine]]</f>
        <v>0.30599999999999999</v>
      </c>
      <c r="N70" s="1">
        <f>Tabelle1[[#This Row],[Menge t P2O5]]/Tabelle1[[#This Row],[Anzahl Lieferscheine]]</f>
        <v>0.18359999999999999</v>
      </c>
    </row>
    <row r="71" spans="1:14" x14ac:dyDescent="0.2">
      <c r="A71" s="2" t="s">
        <v>32</v>
      </c>
      <c r="B71" s="2" t="s">
        <v>29</v>
      </c>
      <c r="C71" s="2" t="s">
        <v>6</v>
      </c>
      <c r="D71" s="2" t="s">
        <v>7</v>
      </c>
      <c r="E71" s="2" t="s">
        <v>14</v>
      </c>
      <c r="F71" s="2" t="s">
        <v>61</v>
      </c>
      <c r="G71" s="1">
        <v>350</v>
      </c>
      <c r="H71" s="1">
        <v>200</v>
      </c>
      <c r="I71" s="4">
        <v>1</v>
      </c>
      <c r="J71" s="2" t="s">
        <v>65</v>
      </c>
      <c r="K71" s="1">
        <f>Tabelle1[[#This Row],[Menge kg Nges]]/1000</f>
        <v>0.35</v>
      </c>
      <c r="L71" s="1">
        <f>Tabelle1[[#This Row],[Menge kg P2O5]]/1000</f>
        <v>0.2</v>
      </c>
      <c r="M71" s="1">
        <f>Tabelle1[[#This Row],[Menge t Nges]]/Tabelle1[[#This Row],[Anzahl Lieferscheine]]</f>
        <v>0.35</v>
      </c>
      <c r="N71" s="1">
        <f>Tabelle1[[#This Row],[Menge t P2O5]]/Tabelle1[[#This Row],[Anzahl Lieferscheine]]</f>
        <v>0.2</v>
      </c>
    </row>
    <row r="72" spans="1:14" x14ac:dyDescent="0.2">
      <c r="A72" s="2" t="s">
        <v>32</v>
      </c>
      <c r="B72" s="2" t="s">
        <v>29</v>
      </c>
      <c r="C72" s="2" t="s">
        <v>6</v>
      </c>
      <c r="D72" s="2" t="s">
        <v>15</v>
      </c>
      <c r="E72" s="2" t="s">
        <v>20</v>
      </c>
      <c r="F72" s="2" t="s">
        <v>61</v>
      </c>
      <c r="G72" s="1">
        <v>319.60000000000002</v>
      </c>
      <c r="H72" s="1">
        <v>235</v>
      </c>
      <c r="I72" s="4">
        <v>2</v>
      </c>
      <c r="J72" s="2" t="s">
        <v>65</v>
      </c>
      <c r="K72" s="1">
        <f>Tabelle1[[#This Row],[Menge kg Nges]]/1000</f>
        <v>0.3196</v>
      </c>
      <c r="L72" s="1">
        <f>Tabelle1[[#This Row],[Menge kg P2O5]]/1000</f>
        <v>0.23499999999999999</v>
      </c>
      <c r="M72" s="1">
        <f>Tabelle1[[#This Row],[Menge t Nges]]/Tabelle1[[#This Row],[Anzahl Lieferscheine]]</f>
        <v>0.1598</v>
      </c>
      <c r="N72" s="1">
        <f>Tabelle1[[#This Row],[Menge t P2O5]]/Tabelle1[[#This Row],[Anzahl Lieferscheine]]</f>
        <v>0.11749999999999999</v>
      </c>
    </row>
    <row r="73" spans="1:14" x14ac:dyDescent="0.2">
      <c r="A73" s="2" t="s">
        <v>32</v>
      </c>
      <c r="B73" s="2" t="s">
        <v>29</v>
      </c>
      <c r="C73" s="2" t="s">
        <v>6</v>
      </c>
      <c r="D73" s="2" t="s">
        <v>15</v>
      </c>
      <c r="E73" s="2" t="s">
        <v>12</v>
      </c>
      <c r="F73" s="2" t="s">
        <v>61</v>
      </c>
      <c r="G73" s="1">
        <v>299.95999999999998</v>
      </c>
      <c r="H73" s="1">
        <v>224.64</v>
      </c>
      <c r="I73" s="4">
        <v>2</v>
      </c>
      <c r="J73" s="2" t="s">
        <v>65</v>
      </c>
      <c r="K73" s="1">
        <f>Tabelle1[[#This Row],[Menge kg Nges]]/1000</f>
        <v>0.29996</v>
      </c>
      <c r="L73" s="1">
        <f>Tabelle1[[#This Row],[Menge kg P2O5]]/1000</f>
        <v>0.22463999999999998</v>
      </c>
      <c r="M73" s="1">
        <f>Tabelle1[[#This Row],[Menge t Nges]]/Tabelle1[[#This Row],[Anzahl Lieferscheine]]</f>
        <v>0.14998</v>
      </c>
      <c r="N73" s="1">
        <f>Tabelle1[[#This Row],[Menge t P2O5]]/Tabelle1[[#This Row],[Anzahl Lieferscheine]]</f>
        <v>0.11231999999999999</v>
      </c>
    </row>
    <row r="74" spans="1:14" x14ac:dyDescent="0.2">
      <c r="A74" s="2" t="s">
        <v>32</v>
      </c>
      <c r="B74" s="2" t="s">
        <v>29</v>
      </c>
      <c r="C74" s="2" t="s">
        <v>25</v>
      </c>
      <c r="D74" s="2" t="s">
        <v>25</v>
      </c>
      <c r="E74" s="2" t="s">
        <v>26</v>
      </c>
      <c r="F74" s="2" t="s">
        <v>61</v>
      </c>
      <c r="G74" s="1">
        <v>356</v>
      </c>
      <c r="H74" s="1">
        <v>486</v>
      </c>
      <c r="I74" s="4">
        <v>1</v>
      </c>
      <c r="J74" s="2" t="s">
        <v>65</v>
      </c>
      <c r="K74" s="1">
        <f>Tabelle1[[#This Row],[Menge kg Nges]]/1000</f>
        <v>0.35599999999999998</v>
      </c>
      <c r="L74" s="1">
        <f>Tabelle1[[#This Row],[Menge kg P2O5]]/1000</f>
        <v>0.48599999999999999</v>
      </c>
      <c r="M74" s="1">
        <f>Tabelle1[[#This Row],[Menge t Nges]]/Tabelle1[[#This Row],[Anzahl Lieferscheine]]</f>
        <v>0.35599999999999998</v>
      </c>
      <c r="N74" s="1">
        <f>Tabelle1[[#This Row],[Menge t P2O5]]/Tabelle1[[#This Row],[Anzahl Lieferscheine]]</f>
        <v>0.48599999999999999</v>
      </c>
    </row>
    <row r="75" spans="1:14" x14ac:dyDescent="0.2">
      <c r="A75" s="2" t="s">
        <v>32</v>
      </c>
      <c r="B75" s="2" t="s">
        <v>32</v>
      </c>
      <c r="C75" s="2" t="s">
        <v>6</v>
      </c>
      <c r="D75" s="2" t="s">
        <v>7</v>
      </c>
      <c r="E75" s="2" t="s">
        <v>8</v>
      </c>
      <c r="F75" s="2" t="s">
        <v>61</v>
      </c>
      <c r="G75" s="1">
        <v>88553.999999999985</v>
      </c>
      <c r="H75" s="1">
        <v>26876.239999999994</v>
      </c>
      <c r="I75" s="4">
        <v>229</v>
      </c>
      <c r="J75" s="2" t="s">
        <v>65</v>
      </c>
      <c r="K75" s="1">
        <f>Tabelle1[[#This Row],[Menge kg Nges]]/1000</f>
        <v>88.553999999999988</v>
      </c>
      <c r="L75" s="1">
        <f>Tabelle1[[#This Row],[Menge kg P2O5]]/1000</f>
        <v>26.876239999999996</v>
      </c>
      <c r="M75" s="1">
        <f>Tabelle1[[#This Row],[Menge t Nges]]/Tabelle1[[#This Row],[Anzahl Lieferscheine]]</f>
        <v>0.38669868995633183</v>
      </c>
      <c r="N75" s="1">
        <f>Tabelle1[[#This Row],[Menge t P2O5]]/Tabelle1[[#This Row],[Anzahl Lieferscheine]]</f>
        <v>0.11736349344978164</v>
      </c>
    </row>
    <row r="76" spans="1:14" x14ac:dyDescent="0.2">
      <c r="A76" s="2" t="s">
        <v>32</v>
      </c>
      <c r="B76" s="2" t="s">
        <v>32</v>
      </c>
      <c r="C76" s="2" t="s">
        <v>6</v>
      </c>
      <c r="D76" s="2" t="s">
        <v>7</v>
      </c>
      <c r="E76" s="2" t="s">
        <v>9</v>
      </c>
      <c r="F76" s="2" t="s">
        <v>61</v>
      </c>
      <c r="G76" s="1">
        <v>101374.99000000003</v>
      </c>
      <c r="H76" s="1">
        <v>44849.200000000012</v>
      </c>
      <c r="I76" s="4">
        <v>409</v>
      </c>
      <c r="J76" s="2" t="s">
        <v>65</v>
      </c>
      <c r="K76" s="1">
        <f>Tabelle1[[#This Row],[Menge kg Nges]]/1000</f>
        <v>101.37499000000004</v>
      </c>
      <c r="L76" s="1">
        <f>Tabelle1[[#This Row],[Menge kg P2O5]]/1000</f>
        <v>44.84920000000001</v>
      </c>
      <c r="M76" s="1">
        <f>Tabelle1[[#This Row],[Menge t Nges]]/Tabelle1[[#This Row],[Anzahl Lieferscheine]]</f>
        <v>0.24786061124694386</v>
      </c>
      <c r="N76" s="1">
        <f>Tabelle1[[#This Row],[Menge t P2O5]]/Tabelle1[[#This Row],[Anzahl Lieferscheine]]</f>
        <v>0.10965574572127142</v>
      </c>
    </row>
    <row r="77" spans="1:14" x14ac:dyDescent="0.2">
      <c r="A77" s="2" t="s">
        <v>32</v>
      </c>
      <c r="B77" s="2" t="s">
        <v>32</v>
      </c>
      <c r="C77" s="2" t="s">
        <v>6</v>
      </c>
      <c r="D77" s="2" t="s">
        <v>7</v>
      </c>
      <c r="E77" s="2" t="s">
        <v>10</v>
      </c>
      <c r="F77" s="2" t="s">
        <v>61</v>
      </c>
      <c r="G77" s="1">
        <v>17769.62</v>
      </c>
      <c r="H77" s="1">
        <v>8323.01</v>
      </c>
      <c r="I77" s="4">
        <v>48</v>
      </c>
      <c r="J77" s="2" t="s">
        <v>65</v>
      </c>
      <c r="K77" s="1">
        <f>Tabelle1[[#This Row],[Menge kg Nges]]/1000</f>
        <v>17.76962</v>
      </c>
      <c r="L77" s="1">
        <f>Tabelle1[[#This Row],[Menge kg P2O5]]/1000</f>
        <v>8.32301</v>
      </c>
      <c r="M77" s="1">
        <f>Tabelle1[[#This Row],[Menge t Nges]]/Tabelle1[[#This Row],[Anzahl Lieferscheine]]</f>
        <v>0.37020041666666664</v>
      </c>
      <c r="N77" s="1">
        <f>Tabelle1[[#This Row],[Menge t P2O5]]/Tabelle1[[#This Row],[Anzahl Lieferscheine]]</f>
        <v>0.17339604166666667</v>
      </c>
    </row>
    <row r="78" spans="1:14" x14ac:dyDescent="0.2">
      <c r="A78" s="2" t="s">
        <v>32</v>
      </c>
      <c r="B78" s="2" t="s">
        <v>32</v>
      </c>
      <c r="C78" s="2" t="s">
        <v>6</v>
      </c>
      <c r="D78" s="2" t="s">
        <v>7</v>
      </c>
      <c r="E78" s="2" t="s">
        <v>11</v>
      </c>
      <c r="F78" s="2" t="s">
        <v>61</v>
      </c>
      <c r="G78" s="1">
        <v>88554.48</v>
      </c>
      <c r="H78" s="1">
        <v>39374.389999999992</v>
      </c>
      <c r="I78" s="4">
        <v>267</v>
      </c>
      <c r="J78" s="2" t="s">
        <v>65</v>
      </c>
      <c r="K78" s="1">
        <f>Tabelle1[[#This Row],[Menge kg Nges]]/1000</f>
        <v>88.554479999999998</v>
      </c>
      <c r="L78" s="1">
        <f>Tabelle1[[#This Row],[Menge kg P2O5]]/1000</f>
        <v>39.374389999999991</v>
      </c>
      <c r="M78" s="1">
        <f>Tabelle1[[#This Row],[Menge t Nges]]/Tabelle1[[#This Row],[Anzahl Lieferscheine]]</f>
        <v>0.33166471910112361</v>
      </c>
      <c r="N78" s="1">
        <f>Tabelle1[[#This Row],[Menge t P2O5]]/Tabelle1[[#This Row],[Anzahl Lieferscheine]]</f>
        <v>0.14746962546816475</v>
      </c>
    </row>
    <row r="79" spans="1:14" x14ac:dyDescent="0.2">
      <c r="A79" s="2" t="s">
        <v>32</v>
      </c>
      <c r="B79" s="2" t="s">
        <v>32</v>
      </c>
      <c r="C79" s="2" t="s">
        <v>6</v>
      </c>
      <c r="D79" s="2" t="s">
        <v>7</v>
      </c>
      <c r="E79" s="2" t="s">
        <v>12</v>
      </c>
      <c r="F79" s="2" t="s">
        <v>61</v>
      </c>
      <c r="G79" s="1">
        <v>138481.79</v>
      </c>
      <c r="H79" s="1">
        <v>63420.45999999997</v>
      </c>
      <c r="I79" s="4">
        <v>351</v>
      </c>
      <c r="J79" s="2" t="s">
        <v>65</v>
      </c>
      <c r="K79" s="1">
        <f>Tabelle1[[#This Row],[Menge kg Nges]]/1000</f>
        <v>138.48179000000002</v>
      </c>
      <c r="L79" s="1">
        <f>Tabelle1[[#This Row],[Menge kg P2O5]]/1000</f>
        <v>63.42045999999997</v>
      </c>
      <c r="M79" s="1">
        <f>Tabelle1[[#This Row],[Menge t Nges]]/Tabelle1[[#This Row],[Anzahl Lieferscheine]]</f>
        <v>0.3945350142450143</v>
      </c>
      <c r="N79" s="1">
        <f>Tabelle1[[#This Row],[Menge t P2O5]]/Tabelle1[[#This Row],[Anzahl Lieferscheine]]</f>
        <v>0.18068507122507113</v>
      </c>
    </row>
    <row r="80" spans="1:14" x14ac:dyDescent="0.2">
      <c r="A80" s="2" t="s">
        <v>32</v>
      </c>
      <c r="B80" s="2" t="s">
        <v>32</v>
      </c>
      <c r="C80" s="2" t="s">
        <v>6</v>
      </c>
      <c r="D80" s="2" t="s">
        <v>7</v>
      </c>
      <c r="E80" s="2" t="s">
        <v>13</v>
      </c>
      <c r="F80" s="2" t="s">
        <v>61</v>
      </c>
      <c r="G80" s="1">
        <v>62816.21</v>
      </c>
      <c r="H80" s="1">
        <v>34986.679999999993</v>
      </c>
      <c r="I80" s="4">
        <v>265</v>
      </c>
      <c r="J80" s="2" t="s">
        <v>65</v>
      </c>
      <c r="K80" s="1">
        <f>Tabelle1[[#This Row],[Menge kg Nges]]/1000</f>
        <v>62.816209999999998</v>
      </c>
      <c r="L80" s="1">
        <f>Tabelle1[[#This Row],[Menge kg P2O5]]/1000</f>
        <v>34.986679999999993</v>
      </c>
      <c r="M80" s="1">
        <f>Tabelle1[[#This Row],[Menge t Nges]]/Tabelle1[[#This Row],[Anzahl Lieferscheine]]</f>
        <v>0.23704230188679246</v>
      </c>
      <c r="N80" s="1">
        <f>Tabelle1[[#This Row],[Menge t P2O5]]/Tabelle1[[#This Row],[Anzahl Lieferscheine]]</f>
        <v>0.13202520754716979</v>
      </c>
    </row>
    <row r="81" spans="1:14" x14ac:dyDescent="0.2">
      <c r="A81" s="2" t="s">
        <v>32</v>
      </c>
      <c r="B81" s="2" t="s">
        <v>32</v>
      </c>
      <c r="C81" s="2" t="s">
        <v>6</v>
      </c>
      <c r="D81" s="2" t="s">
        <v>7</v>
      </c>
      <c r="E81" s="2" t="s">
        <v>14</v>
      </c>
      <c r="F81" s="2" t="s">
        <v>61</v>
      </c>
      <c r="G81" s="1">
        <v>42508.97</v>
      </c>
      <c r="H81" s="1">
        <v>21500.479999999996</v>
      </c>
      <c r="I81" s="4">
        <v>114</v>
      </c>
      <c r="J81" s="2" t="s">
        <v>65</v>
      </c>
      <c r="K81" s="1">
        <f>Tabelle1[[#This Row],[Menge kg Nges]]/1000</f>
        <v>42.508969999999998</v>
      </c>
      <c r="L81" s="1">
        <f>Tabelle1[[#This Row],[Menge kg P2O5]]/1000</f>
        <v>21.500479999999996</v>
      </c>
      <c r="M81" s="1">
        <f>Tabelle1[[#This Row],[Menge t Nges]]/Tabelle1[[#This Row],[Anzahl Lieferscheine]]</f>
        <v>0.37288570175438596</v>
      </c>
      <c r="N81" s="1">
        <f>Tabelle1[[#This Row],[Menge t P2O5]]/Tabelle1[[#This Row],[Anzahl Lieferscheine]]</f>
        <v>0.18860070175438592</v>
      </c>
    </row>
    <row r="82" spans="1:14" x14ac:dyDescent="0.2">
      <c r="A82" s="2" t="s">
        <v>32</v>
      </c>
      <c r="B82" s="2" t="s">
        <v>32</v>
      </c>
      <c r="C82" s="2" t="s">
        <v>6</v>
      </c>
      <c r="D82" s="2" t="s">
        <v>15</v>
      </c>
      <c r="E82" s="2" t="s">
        <v>8</v>
      </c>
      <c r="F82" s="2" t="s">
        <v>61</v>
      </c>
      <c r="G82" s="1">
        <v>7365</v>
      </c>
      <c r="H82" s="1">
        <v>3500.4</v>
      </c>
      <c r="I82" s="4">
        <v>27</v>
      </c>
      <c r="J82" s="2" t="s">
        <v>65</v>
      </c>
      <c r="K82" s="1">
        <f>Tabelle1[[#This Row],[Menge kg Nges]]/1000</f>
        <v>7.3650000000000002</v>
      </c>
      <c r="L82" s="1">
        <f>Tabelle1[[#This Row],[Menge kg P2O5]]/1000</f>
        <v>3.5004</v>
      </c>
      <c r="M82" s="1">
        <f>Tabelle1[[#This Row],[Menge t Nges]]/Tabelle1[[#This Row],[Anzahl Lieferscheine]]</f>
        <v>0.27277777777777779</v>
      </c>
      <c r="N82" s="1">
        <f>Tabelle1[[#This Row],[Menge t P2O5]]/Tabelle1[[#This Row],[Anzahl Lieferscheine]]</f>
        <v>0.12964444444444445</v>
      </c>
    </row>
    <row r="83" spans="1:14" x14ac:dyDescent="0.2">
      <c r="A83" s="2" t="s">
        <v>32</v>
      </c>
      <c r="B83" s="2" t="s">
        <v>32</v>
      </c>
      <c r="C83" s="2" t="s">
        <v>6</v>
      </c>
      <c r="D83" s="2" t="s">
        <v>15</v>
      </c>
      <c r="E83" s="2" t="s">
        <v>16</v>
      </c>
      <c r="F83" s="2" t="s">
        <v>61</v>
      </c>
      <c r="G83" s="1">
        <v>9688.880000000001</v>
      </c>
      <c r="H83" s="1">
        <v>8797.0600000000013</v>
      </c>
      <c r="I83" s="4">
        <v>28</v>
      </c>
      <c r="J83" s="2" t="s">
        <v>65</v>
      </c>
      <c r="K83" s="1">
        <f>Tabelle1[[#This Row],[Menge kg Nges]]/1000</f>
        <v>9.688880000000001</v>
      </c>
      <c r="L83" s="1">
        <f>Tabelle1[[#This Row],[Menge kg P2O5]]/1000</f>
        <v>8.7970600000000019</v>
      </c>
      <c r="M83" s="1">
        <f>Tabelle1[[#This Row],[Menge t Nges]]/Tabelle1[[#This Row],[Anzahl Lieferscheine]]</f>
        <v>0.3460314285714286</v>
      </c>
      <c r="N83" s="1">
        <f>Tabelle1[[#This Row],[Menge t P2O5]]/Tabelle1[[#This Row],[Anzahl Lieferscheine]]</f>
        <v>0.31418071428571437</v>
      </c>
    </row>
    <row r="84" spans="1:14" x14ac:dyDescent="0.2">
      <c r="A84" s="2" t="s">
        <v>32</v>
      </c>
      <c r="B84" s="2" t="s">
        <v>32</v>
      </c>
      <c r="C84" s="2" t="s">
        <v>6</v>
      </c>
      <c r="D84" s="2" t="s">
        <v>15</v>
      </c>
      <c r="E84" s="2" t="s">
        <v>17</v>
      </c>
      <c r="F84" s="2" t="s">
        <v>61</v>
      </c>
      <c r="G84" s="1">
        <v>15775.3</v>
      </c>
      <c r="H84" s="1">
        <v>7499.4400000000014</v>
      </c>
      <c r="I84" s="4">
        <v>51</v>
      </c>
      <c r="J84" s="2" t="s">
        <v>65</v>
      </c>
      <c r="K84" s="1">
        <f>Tabelle1[[#This Row],[Menge kg Nges]]/1000</f>
        <v>15.7753</v>
      </c>
      <c r="L84" s="1">
        <f>Tabelle1[[#This Row],[Menge kg P2O5]]/1000</f>
        <v>7.4994400000000017</v>
      </c>
      <c r="M84" s="1">
        <f>Tabelle1[[#This Row],[Menge t Nges]]/Tabelle1[[#This Row],[Anzahl Lieferscheine]]</f>
        <v>0.30931960784313722</v>
      </c>
      <c r="N84" s="1">
        <f>Tabelle1[[#This Row],[Menge t P2O5]]/Tabelle1[[#This Row],[Anzahl Lieferscheine]]</f>
        <v>0.14704784313725494</v>
      </c>
    </row>
    <row r="85" spans="1:14" x14ac:dyDescent="0.2">
      <c r="A85" s="2" t="s">
        <v>32</v>
      </c>
      <c r="B85" s="2" t="s">
        <v>32</v>
      </c>
      <c r="C85" s="2" t="s">
        <v>6</v>
      </c>
      <c r="D85" s="2" t="s">
        <v>15</v>
      </c>
      <c r="E85" s="2" t="s">
        <v>35</v>
      </c>
      <c r="F85" s="2" t="s">
        <v>61</v>
      </c>
      <c r="G85" s="1">
        <v>2505.6</v>
      </c>
      <c r="H85" s="1">
        <v>1827</v>
      </c>
      <c r="I85" s="4">
        <v>5</v>
      </c>
      <c r="J85" s="2" t="s">
        <v>65</v>
      </c>
      <c r="K85" s="1">
        <f>Tabelle1[[#This Row],[Menge kg Nges]]/1000</f>
        <v>2.5055999999999998</v>
      </c>
      <c r="L85" s="1">
        <f>Tabelle1[[#This Row],[Menge kg P2O5]]/1000</f>
        <v>1.827</v>
      </c>
      <c r="M85" s="1">
        <f>Tabelle1[[#This Row],[Menge t Nges]]/Tabelle1[[#This Row],[Anzahl Lieferscheine]]</f>
        <v>0.50112000000000001</v>
      </c>
      <c r="N85" s="1">
        <f>Tabelle1[[#This Row],[Menge t P2O5]]/Tabelle1[[#This Row],[Anzahl Lieferscheine]]</f>
        <v>0.3654</v>
      </c>
    </row>
    <row r="86" spans="1:14" x14ac:dyDescent="0.2">
      <c r="A86" s="2" t="s">
        <v>32</v>
      </c>
      <c r="B86" s="2" t="s">
        <v>32</v>
      </c>
      <c r="C86" s="2" t="s">
        <v>6</v>
      </c>
      <c r="D86" s="2" t="s">
        <v>15</v>
      </c>
      <c r="E86" s="2" t="s">
        <v>18</v>
      </c>
      <c r="F86" s="2" t="s">
        <v>61</v>
      </c>
      <c r="G86" s="1">
        <v>83935.479999999923</v>
      </c>
      <c r="H86" s="1">
        <v>56157.939999999981</v>
      </c>
      <c r="I86" s="4">
        <v>202</v>
      </c>
      <c r="J86" s="2" t="s">
        <v>65</v>
      </c>
      <c r="K86" s="1">
        <f>Tabelle1[[#This Row],[Menge kg Nges]]/1000</f>
        <v>83.935479999999927</v>
      </c>
      <c r="L86" s="1">
        <f>Tabelle1[[#This Row],[Menge kg P2O5]]/1000</f>
        <v>56.157939999999982</v>
      </c>
      <c r="M86" s="1">
        <f>Tabelle1[[#This Row],[Menge t Nges]]/Tabelle1[[#This Row],[Anzahl Lieferscheine]]</f>
        <v>0.41552217821782145</v>
      </c>
      <c r="N86" s="1">
        <f>Tabelle1[[#This Row],[Menge t P2O5]]/Tabelle1[[#This Row],[Anzahl Lieferscheine]]</f>
        <v>0.27800960396039598</v>
      </c>
    </row>
    <row r="87" spans="1:14" x14ac:dyDescent="0.2">
      <c r="A87" s="2" t="s">
        <v>32</v>
      </c>
      <c r="B87" s="2" t="s">
        <v>32</v>
      </c>
      <c r="C87" s="2" t="s">
        <v>6</v>
      </c>
      <c r="D87" s="2" t="s">
        <v>15</v>
      </c>
      <c r="E87" s="2" t="s">
        <v>19</v>
      </c>
      <c r="F87" s="2" t="s">
        <v>61</v>
      </c>
      <c r="G87" s="1">
        <v>1846.3799999999999</v>
      </c>
      <c r="H87" s="1">
        <v>1723.4</v>
      </c>
      <c r="I87" s="4">
        <v>11</v>
      </c>
      <c r="J87" s="2" t="s">
        <v>65</v>
      </c>
      <c r="K87" s="1">
        <f>Tabelle1[[#This Row],[Menge kg Nges]]/1000</f>
        <v>1.8463799999999999</v>
      </c>
      <c r="L87" s="1">
        <f>Tabelle1[[#This Row],[Menge kg P2O5]]/1000</f>
        <v>1.7234</v>
      </c>
      <c r="M87" s="1">
        <f>Tabelle1[[#This Row],[Menge t Nges]]/Tabelle1[[#This Row],[Anzahl Lieferscheine]]</f>
        <v>0.16785272727272726</v>
      </c>
      <c r="N87" s="1">
        <f>Tabelle1[[#This Row],[Menge t P2O5]]/Tabelle1[[#This Row],[Anzahl Lieferscheine]]</f>
        <v>0.15667272727272727</v>
      </c>
    </row>
    <row r="88" spans="1:14" x14ac:dyDescent="0.2">
      <c r="A88" s="2" t="s">
        <v>32</v>
      </c>
      <c r="B88" s="2" t="s">
        <v>32</v>
      </c>
      <c r="C88" s="2" t="s">
        <v>6</v>
      </c>
      <c r="D88" s="2" t="s">
        <v>15</v>
      </c>
      <c r="E88" s="2" t="s">
        <v>20</v>
      </c>
      <c r="F88" s="2" t="s">
        <v>61</v>
      </c>
      <c r="G88" s="1">
        <v>33337.380000000005</v>
      </c>
      <c r="H88" s="1">
        <v>30286.540000000005</v>
      </c>
      <c r="I88" s="4">
        <v>307</v>
      </c>
      <c r="J88" s="2" t="s">
        <v>65</v>
      </c>
      <c r="K88" s="1">
        <f>Tabelle1[[#This Row],[Menge kg Nges]]/1000</f>
        <v>33.337380000000003</v>
      </c>
      <c r="L88" s="1">
        <f>Tabelle1[[#This Row],[Menge kg P2O5]]/1000</f>
        <v>30.286540000000006</v>
      </c>
      <c r="M88" s="1">
        <f>Tabelle1[[#This Row],[Menge t Nges]]/Tabelle1[[#This Row],[Anzahl Lieferscheine]]</f>
        <v>0.10859081433224757</v>
      </c>
      <c r="N88" s="1">
        <f>Tabelle1[[#This Row],[Menge t P2O5]]/Tabelle1[[#This Row],[Anzahl Lieferscheine]]</f>
        <v>9.8653224755700347E-2</v>
      </c>
    </row>
    <row r="89" spans="1:14" x14ac:dyDescent="0.2">
      <c r="A89" s="2" t="s">
        <v>32</v>
      </c>
      <c r="B89" s="2" t="s">
        <v>32</v>
      </c>
      <c r="C89" s="2" t="s">
        <v>6</v>
      </c>
      <c r="D89" s="2" t="s">
        <v>15</v>
      </c>
      <c r="E89" s="2" t="s">
        <v>21</v>
      </c>
      <c r="F89" s="2" t="s">
        <v>61</v>
      </c>
      <c r="G89" s="1">
        <v>57650.630000000005</v>
      </c>
      <c r="H89" s="1">
        <v>34009</v>
      </c>
      <c r="I89" s="4">
        <v>172</v>
      </c>
      <c r="J89" s="2" t="s">
        <v>65</v>
      </c>
      <c r="K89" s="1">
        <f>Tabelle1[[#This Row],[Menge kg Nges]]/1000</f>
        <v>57.650630000000007</v>
      </c>
      <c r="L89" s="1">
        <f>Tabelle1[[#This Row],[Menge kg P2O5]]/1000</f>
        <v>34.009</v>
      </c>
      <c r="M89" s="1">
        <f>Tabelle1[[#This Row],[Menge t Nges]]/Tabelle1[[#This Row],[Anzahl Lieferscheine]]</f>
        <v>0.33517808139534888</v>
      </c>
      <c r="N89" s="1">
        <f>Tabelle1[[#This Row],[Menge t P2O5]]/Tabelle1[[#This Row],[Anzahl Lieferscheine]]</f>
        <v>0.19772674418604652</v>
      </c>
    </row>
    <row r="90" spans="1:14" x14ac:dyDescent="0.2">
      <c r="A90" s="2" t="s">
        <v>32</v>
      </c>
      <c r="B90" s="2" t="s">
        <v>32</v>
      </c>
      <c r="C90" s="2" t="s">
        <v>6</v>
      </c>
      <c r="D90" s="2" t="s">
        <v>15</v>
      </c>
      <c r="E90" s="2" t="s">
        <v>9</v>
      </c>
      <c r="F90" s="2" t="s">
        <v>61</v>
      </c>
      <c r="G90" s="1">
        <v>23390.910000000007</v>
      </c>
      <c r="H90" s="1">
        <v>11135.98</v>
      </c>
      <c r="I90" s="4">
        <v>111</v>
      </c>
      <c r="J90" s="2" t="s">
        <v>65</v>
      </c>
      <c r="K90" s="1">
        <f>Tabelle1[[#This Row],[Menge kg Nges]]/1000</f>
        <v>23.390910000000009</v>
      </c>
      <c r="L90" s="1">
        <f>Tabelle1[[#This Row],[Menge kg P2O5]]/1000</f>
        <v>11.13598</v>
      </c>
      <c r="M90" s="1">
        <f>Tabelle1[[#This Row],[Menge t Nges]]/Tabelle1[[#This Row],[Anzahl Lieferscheine]]</f>
        <v>0.21072891891891901</v>
      </c>
      <c r="N90" s="1">
        <f>Tabelle1[[#This Row],[Menge t P2O5]]/Tabelle1[[#This Row],[Anzahl Lieferscheine]]</f>
        <v>0.10032414414414415</v>
      </c>
    </row>
    <row r="91" spans="1:14" x14ac:dyDescent="0.2">
      <c r="A91" s="2" t="s">
        <v>32</v>
      </c>
      <c r="B91" s="2" t="s">
        <v>32</v>
      </c>
      <c r="C91" s="2" t="s">
        <v>6</v>
      </c>
      <c r="D91" s="2" t="s">
        <v>15</v>
      </c>
      <c r="E91" s="2" t="s">
        <v>10</v>
      </c>
      <c r="F91" s="2" t="s">
        <v>61</v>
      </c>
      <c r="G91" s="1">
        <v>11939.5</v>
      </c>
      <c r="H91" s="1">
        <v>5181.1000000000013</v>
      </c>
      <c r="I91" s="4">
        <v>35</v>
      </c>
      <c r="J91" s="2" t="s">
        <v>65</v>
      </c>
      <c r="K91" s="1">
        <f>Tabelle1[[#This Row],[Menge kg Nges]]/1000</f>
        <v>11.939500000000001</v>
      </c>
      <c r="L91" s="1">
        <f>Tabelle1[[#This Row],[Menge kg P2O5]]/1000</f>
        <v>5.1811000000000016</v>
      </c>
      <c r="M91" s="1">
        <f>Tabelle1[[#This Row],[Menge t Nges]]/Tabelle1[[#This Row],[Anzahl Lieferscheine]]</f>
        <v>0.34112857142857145</v>
      </c>
      <c r="N91" s="1">
        <f>Tabelle1[[#This Row],[Menge t P2O5]]/Tabelle1[[#This Row],[Anzahl Lieferscheine]]</f>
        <v>0.14803142857142862</v>
      </c>
    </row>
    <row r="92" spans="1:14" x14ac:dyDescent="0.2">
      <c r="A92" s="2" t="s">
        <v>32</v>
      </c>
      <c r="B92" s="2" t="s">
        <v>32</v>
      </c>
      <c r="C92" s="2" t="s">
        <v>6</v>
      </c>
      <c r="D92" s="2" t="s">
        <v>15</v>
      </c>
      <c r="E92" s="2" t="s">
        <v>23</v>
      </c>
      <c r="F92" s="2" t="s">
        <v>61</v>
      </c>
      <c r="G92" s="1">
        <v>2329.6</v>
      </c>
      <c r="H92" s="1">
        <v>1004.76</v>
      </c>
      <c r="I92" s="4">
        <v>13</v>
      </c>
      <c r="J92" s="2" t="s">
        <v>65</v>
      </c>
      <c r="K92" s="1">
        <f>Tabelle1[[#This Row],[Menge kg Nges]]/1000</f>
        <v>2.3296000000000001</v>
      </c>
      <c r="L92" s="1">
        <f>Tabelle1[[#This Row],[Menge kg P2O5]]/1000</f>
        <v>1.0047600000000001</v>
      </c>
      <c r="M92" s="1">
        <f>Tabelle1[[#This Row],[Menge t Nges]]/Tabelle1[[#This Row],[Anzahl Lieferscheine]]</f>
        <v>0.1792</v>
      </c>
      <c r="N92" s="1">
        <f>Tabelle1[[#This Row],[Menge t P2O5]]/Tabelle1[[#This Row],[Anzahl Lieferscheine]]</f>
        <v>7.7289230769230777E-2</v>
      </c>
    </row>
    <row r="93" spans="1:14" x14ac:dyDescent="0.2">
      <c r="A93" s="2" t="s">
        <v>32</v>
      </c>
      <c r="B93" s="2" t="s">
        <v>32</v>
      </c>
      <c r="C93" s="2" t="s">
        <v>6</v>
      </c>
      <c r="D93" s="2" t="s">
        <v>15</v>
      </c>
      <c r="E93" s="2" t="s">
        <v>12</v>
      </c>
      <c r="F93" s="2" t="s">
        <v>61</v>
      </c>
      <c r="G93" s="1">
        <v>1749.03</v>
      </c>
      <c r="H93" s="1">
        <v>1379.93</v>
      </c>
      <c r="I93" s="4">
        <v>8</v>
      </c>
      <c r="J93" s="2" t="s">
        <v>65</v>
      </c>
      <c r="K93" s="1">
        <f>Tabelle1[[#This Row],[Menge kg Nges]]/1000</f>
        <v>1.7490299999999999</v>
      </c>
      <c r="L93" s="1">
        <f>Tabelle1[[#This Row],[Menge kg P2O5]]/1000</f>
        <v>1.3799300000000001</v>
      </c>
      <c r="M93" s="1">
        <f>Tabelle1[[#This Row],[Menge t Nges]]/Tabelle1[[#This Row],[Anzahl Lieferscheine]]</f>
        <v>0.21862874999999998</v>
      </c>
      <c r="N93" s="1">
        <f>Tabelle1[[#This Row],[Menge t P2O5]]/Tabelle1[[#This Row],[Anzahl Lieferscheine]]</f>
        <v>0.17249125000000001</v>
      </c>
    </row>
    <row r="94" spans="1:14" x14ac:dyDescent="0.2">
      <c r="A94" s="2" t="s">
        <v>32</v>
      </c>
      <c r="B94" s="2" t="s">
        <v>32</v>
      </c>
      <c r="C94" s="2" t="s">
        <v>6</v>
      </c>
      <c r="D94" s="2" t="s">
        <v>15</v>
      </c>
      <c r="E94" s="2" t="s">
        <v>13</v>
      </c>
      <c r="F94" s="2" t="s">
        <v>61</v>
      </c>
      <c r="G94" s="1">
        <v>4454.5</v>
      </c>
      <c r="H94" s="1">
        <v>3364.46</v>
      </c>
      <c r="I94" s="4">
        <v>14</v>
      </c>
      <c r="J94" s="2" t="s">
        <v>65</v>
      </c>
      <c r="K94" s="1">
        <f>Tabelle1[[#This Row],[Menge kg Nges]]/1000</f>
        <v>4.4545000000000003</v>
      </c>
      <c r="L94" s="1">
        <f>Tabelle1[[#This Row],[Menge kg P2O5]]/1000</f>
        <v>3.3644600000000002</v>
      </c>
      <c r="M94" s="1">
        <f>Tabelle1[[#This Row],[Menge t Nges]]/Tabelle1[[#This Row],[Anzahl Lieferscheine]]</f>
        <v>0.31817857142857148</v>
      </c>
      <c r="N94" s="1">
        <f>Tabelle1[[#This Row],[Menge t P2O5]]/Tabelle1[[#This Row],[Anzahl Lieferscheine]]</f>
        <v>0.24031857142857144</v>
      </c>
    </row>
    <row r="95" spans="1:14" x14ac:dyDescent="0.2">
      <c r="A95" s="2" t="s">
        <v>32</v>
      </c>
      <c r="B95" s="2" t="s">
        <v>32</v>
      </c>
      <c r="C95" s="2" t="s">
        <v>6</v>
      </c>
      <c r="D95" s="2" t="s">
        <v>15</v>
      </c>
      <c r="E95" s="2" t="s">
        <v>14</v>
      </c>
      <c r="F95" s="2" t="s">
        <v>61</v>
      </c>
      <c r="G95" s="1">
        <v>406.22</v>
      </c>
      <c r="H95" s="1">
        <v>274.3</v>
      </c>
      <c r="I95" s="4">
        <v>2</v>
      </c>
      <c r="J95" s="2" t="s">
        <v>65</v>
      </c>
      <c r="K95" s="1">
        <f>Tabelle1[[#This Row],[Menge kg Nges]]/1000</f>
        <v>0.40622000000000003</v>
      </c>
      <c r="L95" s="1">
        <f>Tabelle1[[#This Row],[Menge kg P2O5]]/1000</f>
        <v>0.27429999999999999</v>
      </c>
      <c r="M95" s="1">
        <f>Tabelle1[[#This Row],[Menge t Nges]]/Tabelle1[[#This Row],[Anzahl Lieferscheine]]</f>
        <v>0.20311000000000001</v>
      </c>
      <c r="N95" s="1">
        <f>Tabelle1[[#This Row],[Menge t P2O5]]/Tabelle1[[#This Row],[Anzahl Lieferscheine]]</f>
        <v>0.13714999999999999</v>
      </c>
    </row>
    <row r="96" spans="1:14" x14ac:dyDescent="0.2">
      <c r="A96" s="2" t="s">
        <v>32</v>
      </c>
      <c r="B96" s="2" t="s">
        <v>32</v>
      </c>
      <c r="C96" s="2" t="s">
        <v>6</v>
      </c>
      <c r="D96" s="2" t="s">
        <v>15</v>
      </c>
      <c r="E96" s="2" t="s">
        <v>24</v>
      </c>
      <c r="F96" s="2" t="s">
        <v>61</v>
      </c>
      <c r="G96" s="1">
        <v>448</v>
      </c>
      <c r="H96" s="1">
        <v>368</v>
      </c>
      <c r="I96" s="4">
        <v>1</v>
      </c>
      <c r="J96" s="2" t="s">
        <v>65</v>
      </c>
      <c r="K96" s="1">
        <f>Tabelle1[[#This Row],[Menge kg Nges]]/1000</f>
        <v>0.44800000000000001</v>
      </c>
      <c r="L96" s="1">
        <f>Tabelle1[[#This Row],[Menge kg P2O5]]/1000</f>
        <v>0.36799999999999999</v>
      </c>
      <c r="M96" s="1">
        <f>Tabelle1[[#This Row],[Menge t Nges]]/Tabelle1[[#This Row],[Anzahl Lieferscheine]]</f>
        <v>0.44800000000000001</v>
      </c>
      <c r="N96" s="1">
        <f>Tabelle1[[#This Row],[Menge t P2O5]]/Tabelle1[[#This Row],[Anzahl Lieferscheine]]</f>
        <v>0.36799999999999999</v>
      </c>
    </row>
    <row r="97" spans="1:14" x14ac:dyDescent="0.2">
      <c r="A97" s="2" t="s">
        <v>32</v>
      </c>
      <c r="B97" s="2" t="s">
        <v>32</v>
      </c>
      <c r="C97" s="2" t="s">
        <v>6</v>
      </c>
      <c r="D97" s="2" t="s">
        <v>15</v>
      </c>
      <c r="E97" s="2" t="s">
        <v>31</v>
      </c>
      <c r="F97" s="2" t="s">
        <v>61</v>
      </c>
      <c r="G97" s="1">
        <v>1052</v>
      </c>
      <c r="H97" s="1">
        <v>397.3</v>
      </c>
      <c r="I97" s="4">
        <v>10</v>
      </c>
      <c r="J97" s="2" t="s">
        <v>65</v>
      </c>
      <c r="K97" s="1">
        <f>Tabelle1[[#This Row],[Menge kg Nges]]/1000</f>
        <v>1.052</v>
      </c>
      <c r="L97" s="1">
        <f>Tabelle1[[#This Row],[Menge kg P2O5]]/1000</f>
        <v>0.39729999999999999</v>
      </c>
      <c r="M97" s="1">
        <f>Tabelle1[[#This Row],[Menge t Nges]]/Tabelle1[[#This Row],[Anzahl Lieferscheine]]</f>
        <v>0.1052</v>
      </c>
      <c r="N97" s="1">
        <f>Tabelle1[[#This Row],[Menge t P2O5]]/Tabelle1[[#This Row],[Anzahl Lieferscheine]]</f>
        <v>3.9730000000000001E-2</v>
      </c>
    </row>
    <row r="98" spans="1:14" x14ac:dyDescent="0.2">
      <c r="A98" s="2" t="s">
        <v>32</v>
      </c>
      <c r="B98" s="2" t="s">
        <v>32</v>
      </c>
      <c r="C98" s="2" t="s">
        <v>25</v>
      </c>
      <c r="D98" s="2" t="s">
        <v>25</v>
      </c>
      <c r="E98" s="2" t="s">
        <v>26</v>
      </c>
      <c r="F98" s="2" t="s">
        <v>61</v>
      </c>
      <c r="G98" s="1">
        <v>476540.04000000015</v>
      </c>
      <c r="H98" s="1">
        <v>197352.55000000002</v>
      </c>
      <c r="I98" s="4">
        <v>1291</v>
      </c>
      <c r="J98" s="2" t="s">
        <v>65</v>
      </c>
      <c r="K98" s="1">
        <f>Tabelle1[[#This Row],[Menge kg Nges]]/1000</f>
        <v>476.54004000000015</v>
      </c>
      <c r="L98" s="1">
        <f>Tabelle1[[#This Row],[Menge kg P2O5]]/1000</f>
        <v>197.35255000000001</v>
      </c>
      <c r="M98" s="1">
        <f>Tabelle1[[#This Row],[Menge t Nges]]/Tabelle1[[#This Row],[Anzahl Lieferscheine]]</f>
        <v>0.36912474051123173</v>
      </c>
      <c r="N98" s="1">
        <f>Tabelle1[[#This Row],[Menge t P2O5]]/Tabelle1[[#This Row],[Anzahl Lieferscheine]]</f>
        <v>0.15286797056545315</v>
      </c>
    </row>
    <row r="99" spans="1:14" x14ac:dyDescent="0.2">
      <c r="A99" s="2" t="s">
        <v>32</v>
      </c>
      <c r="B99" s="2" t="s">
        <v>36</v>
      </c>
      <c r="C99" s="2" t="s">
        <v>25</v>
      </c>
      <c r="D99" s="2" t="s">
        <v>25</v>
      </c>
      <c r="E99" s="2" t="s">
        <v>26</v>
      </c>
      <c r="F99" s="2" t="s">
        <v>61</v>
      </c>
      <c r="G99" s="1">
        <v>11940</v>
      </c>
      <c r="H99" s="1">
        <v>7960</v>
      </c>
      <c r="I99" s="4">
        <v>2</v>
      </c>
      <c r="J99" s="2" t="s">
        <v>65</v>
      </c>
      <c r="K99" s="1">
        <f>Tabelle1[[#This Row],[Menge kg Nges]]/1000</f>
        <v>11.94</v>
      </c>
      <c r="L99" s="1">
        <f>Tabelle1[[#This Row],[Menge kg P2O5]]/1000</f>
        <v>7.96</v>
      </c>
      <c r="M99" s="1">
        <f>Tabelle1[[#This Row],[Menge t Nges]]/Tabelle1[[#This Row],[Anzahl Lieferscheine]]</f>
        <v>5.97</v>
      </c>
      <c r="N99" s="1">
        <f>Tabelle1[[#This Row],[Menge t P2O5]]/Tabelle1[[#This Row],[Anzahl Lieferscheine]]</f>
        <v>3.98</v>
      </c>
    </row>
    <row r="100" spans="1:14" x14ac:dyDescent="0.2">
      <c r="A100" s="2" t="s">
        <v>32</v>
      </c>
      <c r="B100" s="2" t="s">
        <v>27</v>
      </c>
      <c r="C100" s="2" t="s">
        <v>6</v>
      </c>
      <c r="D100" s="2" t="s">
        <v>7</v>
      </c>
      <c r="E100" s="2" t="s">
        <v>9</v>
      </c>
      <c r="F100" s="2" t="s">
        <v>61</v>
      </c>
      <c r="G100" s="1">
        <v>300</v>
      </c>
      <c r="H100" s="1">
        <v>132</v>
      </c>
      <c r="I100" s="4">
        <v>1</v>
      </c>
      <c r="J100" s="2" t="s">
        <v>65</v>
      </c>
      <c r="K100" s="1">
        <f>Tabelle1[[#This Row],[Menge kg Nges]]/1000</f>
        <v>0.3</v>
      </c>
      <c r="L100" s="1">
        <f>Tabelle1[[#This Row],[Menge kg P2O5]]/1000</f>
        <v>0.13200000000000001</v>
      </c>
      <c r="M100" s="1">
        <f>Tabelle1[[#This Row],[Menge t Nges]]/Tabelle1[[#This Row],[Anzahl Lieferscheine]]</f>
        <v>0.3</v>
      </c>
      <c r="N100" s="1">
        <f>Tabelle1[[#This Row],[Menge t P2O5]]/Tabelle1[[#This Row],[Anzahl Lieferscheine]]</f>
        <v>0.13200000000000001</v>
      </c>
    </row>
    <row r="101" spans="1:14" x14ac:dyDescent="0.2">
      <c r="A101" s="2" t="s">
        <v>32</v>
      </c>
      <c r="B101" s="2" t="s">
        <v>27</v>
      </c>
      <c r="C101" s="2" t="s">
        <v>6</v>
      </c>
      <c r="D101" s="2" t="s">
        <v>7</v>
      </c>
      <c r="E101" s="2" t="s">
        <v>11</v>
      </c>
      <c r="F101" s="2" t="s">
        <v>61</v>
      </c>
      <c r="G101" s="1">
        <v>750</v>
      </c>
      <c r="H101" s="1">
        <v>350</v>
      </c>
      <c r="I101" s="4">
        <v>3</v>
      </c>
      <c r="J101" s="2" t="s">
        <v>65</v>
      </c>
      <c r="K101" s="1">
        <f>Tabelle1[[#This Row],[Menge kg Nges]]/1000</f>
        <v>0.75</v>
      </c>
      <c r="L101" s="1">
        <f>Tabelle1[[#This Row],[Menge kg P2O5]]/1000</f>
        <v>0.35</v>
      </c>
      <c r="M101" s="1">
        <f>Tabelle1[[#This Row],[Menge t Nges]]/Tabelle1[[#This Row],[Anzahl Lieferscheine]]</f>
        <v>0.25</v>
      </c>
      <c r="N101" s="1">
        <f>Tabelle1[[#This Row],[Menge t P2O5]]/Tabelle1[[#This Row],[Anzahl Lieferscheine]]</f>
        <v>0.11666666666666665</v>
      </c>
    </row>
    <row r="102" spans="1:14" x14ac:dyDescent="0.2">
      <c r="A102" s="2" t="s">
        <v>32</v>
      </c>
      <c r="B102" s="2" t="s">
        <v>27</v>
      </c>
      <c r="C102" s="2" t="s">
        <v>6</v>
      </c>
      <c r="D102" s="2" t="s">
        <v>15</v>
      </c>
      <c r="E102" s="2" t="s">
        <v>18</v>
      </c>
      <c r="F102" s="2" t="s">
        <v>61</v>
      </c>
      <c r="G102" s="1">
        <v>7422.88</v>
      </c>
      <c r="H102" s="1">
        <v>4736.28</v>
      </c>
      <c r="I102" s="4">
        <v>16</v>
      </c>
      <c r="J102" s="2" t="s">
        <v>65</v>
      </c>
      <c r="K102" s="1">
        <f>Tabelle1[[#This Row],[Menge kg Nges]]/1000</f>
        <v>7.4228800000000001</v>
      </c>
      <c r="L102" s="1">
        <f>Tabelle1[[#This Row],[Menge kg P2O5]]/1000</f>
        <v>4.7362799999999998</v>
      </c>
      <c r="M102" s="1">
        <f>Tabelle1[[#This Row],[Menge t Nges]]/Tabelle1[[#This Row],[Anzahl Lieferscheine]]</f>
        <v>0.46393000000000001</v>
      </c>
      <c r="N102" s="1">
        <f>Tabelle1[[#This Row],[Menge t P2O5]]/Tabelle1[[#This Row],[Anzahl Lieferscheine]]</f>
        <v>0.29601749999999999</v>
      </c>
    </row>
    <row r="103" spans="1:14" x14ac:dyDescent="0.2">
      <c r="A103" s="2" t="s">
        <v>32</v>
      </c>
      <c r="B103" s="2" t="s">
        <v>27</v>
      </c>
      <c r="C103" s="2" t="s">
        <v>6</v>
      </c>
      <c r="D103" s="2" t="s">
        <v>15</v>
      </c>
      <c r="E103" s="2" t="s">
        <v>20</v>
      </c>
      <c r="F103" s="2" t="s">
        <v>61</v>
      </c>
      <c r="G103" s="1">
        <v>2051.4</v>
      </c>
      <c r="H103" s="1">
        <v>1380</v>
      </c>
      <c r="I103" s="4">
        <v>8</v>
      </c>
      <c r="J103" s="2" t="s">
        <v>65</v>
      </c>
      <c r="K103" s="1">
        <f>Tabelle1[[#This Row],[Menge kg Nges]]/1000</f>
        <v>2.0514000000000001</v>
      </c>
      <c r="L103" s="1">
        <f>Tabelle1[[#This Row],[Menge kg P2O5]]/1000</f>
        <v>1.38</v>
      </c>
      <c r="M103" s="1">
        <f>Tabelle1[[#This Row],[Menge t Nges]]/Tabelle1[[#This Row],[Anzahl Lieferscheine]]</f>
        <v>0.25642500000000001</v>
      </c>
      <c r="N103" s="1">
        <f>Tabelle1[[#This Row],[Menge t P2O5]]/Tabelle1[[#This Row],[Anzahl Lieferscheine]]</f>
        <v>0.17249999999999999</v>
      </c>
    </row>
    <row r="104" spans="1:14" x14ac:dyDescent="0.2">
      <c r="A104" s="2" t="s">
        <v>32</v>
      </c>
      <c r="B104" s="2" t="s">
        <v>27</v>
      </c>
      <c r="C104" s="2" t="s">
        <v>6</v>
      </c>
      <c r="D104" s="2" t="s">
        <v>15</v>
      </c>
      <c r="E104" s="2" t="s">
        <v>21</v>
      </c>
      <c r="F104" s="2" t="s">
        <v>61</v>
      </c>
      <c r="G104" s="1">
        <v>510</v>
      </c>
      <c r="H104" s="1">
        <v>300</v>
      </c>
      <c r="I104" s="4">
        <v>1</v>
      </c>
      <c r="J104" s="2" t="s">
        <v>65</v>
      </c>
      <c r="K104" s="1">
        <f>Tabelle1[[#This Row],[Menge kg Nges]]/1000</f>
        <v>0.51</v>
      </c>
      <c r="L104" s="1">
        <f>Tabelle1[[#This Row],[Menge kg P2O5]]/1000</f>
        <v>0.3</v>
      </c>
      <c r="M104" s="1">
        <f>Tabelle1[[#This Row],[Menge t Nges]]/Tabelle1[[#This Row],[Anzahl Lieferscheine]]</f>
        <v>0.51</v>
      </c>
      <c r="N104" s="1">
        <f>Tabelle1[[#This Row],[Menge t P2O5]]/Tabelle1[[#This Row],[Anzahl Lieferscheine]]</f>
        <v>0.3</v>
      </c>
    </row>
    <row r="105" spans="1:14" x14ac:dyDescent="0.2">
      <c r="A105" s="2" t="s">
        <v>32</v>
      </c>
      <c r="B105" s="2" t="s">
        <v>33</v>
      </c>
      <c r="C105" s="2" t="s">
        <v>6</v>
      </c>
      <c r="D105" s="2" t="s">
        <v>7</v>
      </c>
      <c r="E105" s="2" t="s">
        <v>8</v>
      </c>
      <c r="F105" s="2" t="s">
        <v>61</v>
      </c>
      <c r="G105" s="1">
        <v>1562.5</v>
      </c>
      <c r="H105" s="1">
        <v>625</v>
      </c>
      <c r="I105" s="4">
        <v>2</v>
      </c>
      <c r="J105" s="2" t="s">
        <v>65</v>
      </c>
      <c r="K105" s="1">
        <f>Tabelle1[[#This Row],[Menge kg Nges]]/1000</f>
        <v>1.5625</v>
      </c>
      <c r="L105" s="1">
        <f>Tabelle1[[#This Row],[Menge kg P2O5]]/1000</f>
        <v>0.625</v>
      </c>
      <c r="M105" s="1">
        <f>Tabelle1[[#This Row],[Menge t Nges]]/Tabelle1[[#This Row],[Anzahl Lieferscheine]]</f>
        <v>0.78125</v>
      </c>
      <c r="N105" s="1">
        <f>Tabelle1[[#This Row],[Menge t P2O5]]/Tabelle1[[#This Row],[Anzahl Lieferscheine]]</f>
        <v>0.3125</v>
      </c>
    </row>
    <row r="106" spans="1:14" x14ac:dyDescent="0.2">
      <c r="A106" s="2" t="s">
        <v>32</v>
      </c>
      <c r="B106" s="2" t="s">
        <v>33</v>
      </c>
      <c r="C106" s="2" t="s">
        <v>6</v>
      </c>
      <c r="D106" s="2" t="s">
        <v>7</v>
      </c>
      <c r="E106" s="2" t="s">
        <v>12</v>
      </c>
      <c r="F106" s="2" t="s">
        <v>61</v>
      </c>
      <c r="G106" s="1">
        <v>23286</v>
      </c>
      <c r="H106" s="1">
        <v>13798.099999999999</v>
      </c>
      <c r="I106" s="4">
        <v>60</v>
      </c>
      <c r="J106" s="2" t="s">
        <v>65</v>
      </c>
      <c r="K106" s="1">
        <f>Tabelle1[[#This Row],[Menge kg Nges]]/1000</f>
        <v>23.286000000000001</v>
      </c>
      <c r="L106" s="1">
        <f>Tabelle1[[#This Row],[Menge kg P2O5]]/1000</f>
        <v>13.798099999999998</v>
      </c>
      <c r="M106" s="1">
        <f>Tabelle1[[#This Row],[Menge t Nges]]/Tabelle1[[#This Row],[Anzahl Lieferscheine]]</f>
        <v>0.3881</v>
      </c>
      <c r="N106" s="1">
        <f>Tabelle1[[#This Row],[Menge t P2O5]]/Tabelle1[[#This Row],[Anzahl Lieferscheine]]</f>
        <v>0.2299683333333333</v>
      </c>
    </row>
    <row r="107" spans="1:14" x14ac:dyDescent="0.2">
      <c r="A107" s="2" t="s">
        <v>32</v>
      </c>
      <c r="B107" s="2" t="s">
        <v>33</v>
      </c>
      <c r="C107" s="2" t="s">
        <v>6</v>
      </c>
      <c r="D107" s="2" t="s">
        <v>7</v>
      </c>
      <c r="E107" s="2" t="s">
        <v>14</v>
      </c>
      <c r="F107" s="2" t="s">
        <v>61</v>
      </c>
      <c r="G107" s="1">
        <v>386.1</v>
      </c>
      <c r="H107" s="1">
        <v>187.2</v>
      </c>
      <c r="I107" s="4">
        <v>2</v>
      </c>
      <c r="J107" s="2" t="s">
        <v>65</v>
      </c>
      <c r="K107" s="1">
        <f>Tabelle1[[#This Row],[Menge kg Nges]]/1000</f>
        <v>0.3861</v>
      </c>
      <c r="L107" s="1">
        <f>Tabelle1[[#This Row],[Menge kg P2O5]]/1000</f>
        <v>0.18719999999999998</v>
      </c>
      <c r="M107" s="1">
        <f>Tabelle1[[#This Row],[Menge t Nges]]/Tabelle1[[#This Row],[Anzahl Lieferscheine]]</f>
        <v>0.19305</v>
      </c>
      <c r="N107" s="1">
        <f>Tabelle1[[#This Row],[Menge t P2O5]]/Tabelle1[[#This Row],[Anzahl Lieferscheine]]</f>
        <v>9.3599999999999989E-2</v>
      </c>
    </row>
    <row r="108" spans="1:14" x14ac:dyDescent="0.2">
      <c r="A108" s="2" t="s">
        <v>32</v>
      </c>
      <c r="B108" s="2" t="s">
        <v>33</v>
      </c>
      <c r="C108" s="2" t="s">
        <v>6</v>
      </c>
      <c r="D108" s="2" t="s">
        <v>15</v>
      </c>
      <c r="E108" s="2" t="s">
        <v>8</v>
      </c>
      <c r="F108" s="2" t="s">
        <v>61</v>
      </c>
      <c r="G108" s="1">
        <v>2240</v>
      </c>
      <c r="H108" s="1">
        <v>896</v>
      </c>
      <c r="I108" s="4">
        <v>4</v>
      </c>
      <c r="J108" s="2" t="s">
        <v>65</v>
      </c>
      <c r="K108" s="1">
        <f>Tabelle1[[#This Row],[Menge kg Nges]]/1000</f>
        <v>2.2400000000000002</v>
      </c>
      <c r="L108" s="1">
        <f>Tabelle1[[#This Row],[Menge kg P2O5]]/1000</f>
        <v>0.89600000000000002</v>
      </c>
      <c r="M108" s="1">
        <f>Tabelle1[[#This Row],[Menge t Nges]]/Tabelle1[[#This Row],[Anzahl Lieferscheine]]</f>
        <v>0.56000000000000005</v>
      </c>
      <c r="N108" s="1">
        <f>Tabelle1[[#This Row],[Menge t P2O5]]/Tabelle1[[#This Row],[Anzahl Lieferscheine]]</f>
        <v>0.224</v>
      </c>
    </row>
    <row r="109" spans="1:14" x14ac:dyDescent="0.2">
      <c r="A109" s="2" t="s">
        <v>32</v>
      </c>
      <c r="B109" s="2" t="s">
        <v>33</v>
      </c>
      <c r="C109" s="2" t="s">
        <v>6</v>
      </c>
      <c r="D109" s="2" t="s">
        <v>15</v>
      </c>
      <c r="E109" s="2" t="s">
        <v>18</v>
      </c>
      <c r="F109" s="2" t="s">
        <v>61</v>
      </c>
      <c r="G109" s="1">
        <v>905.76</v>
      </c>
      <c r="H109" s="1">
        <v>644.55999999999995</v>
      </c>
      <c r="I109" s="4">
        <v>4</v>
      </c>
      <c r="J109" s="2" t="s">
        <v>65</v>
      </c>
      <c r="K109" s="1">
        <f>Tabelle1[[#This Row],[Menge kg Nges]]/1000</f>
        <v>0.90576000000000001</v>
      </c>
      <c r="L109" s="1">
        <f>Tabelle1[[#This Row],[Menge kg P2O5]]/1000</f>
        <v>0.64455999999999991</v>
      </c>
      <c r="M109" s="1">
        <f>Tabelle1[[#This Row],[Menge t Nges]]/Tabelle1[[#This Row],[Anzahl Lieferscheine]]</f>
        <v>0.22644</v>
      </c>
      <c r="N109" s="1">
        <f>Tabelle1[[#This Row],[Menge t P2O5]]/Tabelle1[[#This Row],[Anzahl Lieferscheine]]</f>
        <v>0.16113999999999998</v>
      </c>
    </row>
    <row r="110" spans="1:14" x14ac:dyDescent="0.2">
      <c r="A110" s="2" t="s">
        <v>32</v>
      </c>
      <c r="B110" s="2" t="s">
        <v>33</v>
      </c>
      <c r="C110" s="2" t="s">
        <v>6</v>
      </c>
      <c r="D110" s="2" t="s">
        <v>15</v>
      </c>
      <c r="E110" s="2" t="s">
        <v>19</v>
      </c>
      <c r="F110" s="2" t="s">
        <v>61</v>
      </c>
      <c r="G110" s="1">
        <v>347.4</v>
      </c>
      <c r="H110" s="1">
        <v>330</v>
      </c>
      <c r="I110" s="4">
        <v>2</v>
      </c>
      <c r="J110" s="2" t="s">
        <v>65</v>
      </c>
      <c r="K110" s="1">
        <f>Tabelle1[[#This Row],[Menge kg Nges]]/1000</f>
        <v>0.34739999999999999</v>
      </c>
      <c r="L110" s="1">
        <f>Tabelle1[[#This Row],[Menge kg P2O5]]/1000</f>
        <v>0.33</v>
      </c>
      <c r="M110" s="1">
        <f>Tabelle1[[#This Row],[Menge t Nges]]/Tabelle1[[#This Row],[Anzahl Lieferscheine]]</f>
        <v>0.17369999999999999</v>
      </c>
      <c r="N110" s="1">
        <f>Tabelle1[[#This Row],[Menge t P2O5]]/Tabelle1[[#This Row],[Anzahl Lieferscheine]]</f>
        <v>0.16500000000000001</v>
      </c>
    </row>
    <row r="111" spans="1:14" x14ac:dyDescent="0.2">
      <c r="A111" s="2" t="s">
        <v>32</v>
      </c>
      <c r="B111" s="2" t="s">
        <v>33</v>
      </c>
      <c r="C111" s="2" t="s">
        <v>6</v>
      </c>
      <c r="D111" s="2" t="s">
        <v>15</v>
      </c>
      <c r="E111" s="2" t="s">
        <v>20</v>
      </c>
      <c r="F111" s="2" t="s">
        <v>61</v>
      </c>
      <c r="G111" s="1">
        <v>1459</v>
      </c>
      <c r="H111" s="1">
        <v>1634</v>
      </c>
      <c r="I111" s="4">
        <v>7</v>
      </c>
      <c r="J111" s="2" t="s">
        <v>65</v>
      </c>
      <c r="K111" s="1">
        <f>Tabelle1[[#This Row],[Menge kg Nges]]/1000</f>
        <v>1.4590000000000001</v>
      </c>
      <c r="L111" s="1">
        <f>Tabelle1[[#This Row],[Menge kg P2O5]]/1000</f>
        <v>1.6339999999999999</v>
      </c>
      <c r="M111" s="1">
        <f>Tabelle1[[#This Row],[Menge t Nges]]/Tabelle1[[#This Row],[Anzahl Lieferscheine]]</f>
        <v>0.20842857142857144</v>
      </c>
      <c r="N111" s="1">
        <f>Tabelle1[[#This Row],[Menge t P2O5]]/Tabelle1[[#This Row],[Anzahl Lieferscheine]]</f>
        <v>0.2334285714285714</v>
      </c>
    </row>
    <row r="112" spans="1:14" x14ac:dyDescent="0.2">
      <c r="A112" s="2" t="s">
        <v>32</v>
      </c>
      <c r="B112" s="2" t="s">
        <v>33</v>
      </c>
      <c r="C112" s="2" t="s">
        <v>25</v>
      </c>
      <c r="D112" s="2" t="s">
        <v>25</v>
      </c>
      <c r="E112" s="2" t="s">
        <v>26</v>
      </c>
      <c r="F112" s="2" t="s">
        <v>61</v>
      </c>
      <c r="G112" s="1">
        <v>2527.7999999999997</v>
      </c>
      <c r="H112" s="1">
        <v>1183.2</v>
      </c>
      <c r="I112" s="4">
        <v>17</v>
      </c>
      <c r="J112" s="2" t="s">
        <v>65</v>
      </c>
      <c r="K112" s="1">
        <f>Tabelle1[[#This Row],[Menge kg Nges]]/1000</f>
        <v>2.5277999999999996</v>
      </c>
      <c r="L112" s="1">
        <f>Tabelle1[[#This Row],[Menge kg P2O5]]/1000</f>
        <v>1.1832</v>
      </c>
      <c r="M112" s="1">
        <f>Tabelle1[[#This Row],[Menge t Nges]]/Tabelle1[[#This Row],[Anzahl Lieferscheine]]</f>
        <v>0.14869411764705881</v>
      </c>
      <c r="N112" s="1">
        <f>Tabelle1[[#This Row],[Menge t P2O5]]/Tabelle1[[#This Row],[Anzahl Lieferscheine]]</f>
        <v>6.9599999999999995E-2</v>
      </c>
    </row>
    <row r="113" spans="1:14" x14ac:dyDescent="0.2">
      <c r="A113" s="2" t="s">
        <v>32</v>
      </c>
      <c r="B113" s="2" t="s">
        <v>34</v>
      </c>
      <c r="C113" s="2" t="s">
        <v>6</v>
      </c>
      <c r="D113" s="2" t="s">
        <v>7</v>
      </c>
      <c r="E113" s="2" t="s">
        <v>9</v>
      </c>
      <c r="F113" s="2" t="s">
        <v>61</v>
      </c>
      <c r="G113" s="1">
        <v>580</v>
      </c>
      <c r="H113" s="1">
        <v>240</v>
      </c>
      <c r="I113" s="4">
        <v>2</v>
      </c>
      <c r="J113" s="2" t="s">
        <v>65</v>
      </c>
      <c r="K113" s="1">
        <f>Tabelle1[[#This Row],[Menge kg Nges]]/1000</f>
        <v>0.57999999999999996</v>
      </c>
      <c r="L113" s="1">
        <f>Tabelle1[[#This Row],[Menge kg P2O5]]/1000</f>
        <v>0.24</v>
      </c>
      <c r="M113" s="1">
        <f>Tabelle1[[#This Row],[Menge t Nges]]/Tabelle1[[#This Row],[Anzahl Lieferscheine]]</f>
        <v>0.28999999999999998</v>
      </c>
      <c r="N113" s="1">
        <f>Tabelle1[[#This Row],[Menge t P2O5]]/Tabelle1[[#This Row],[Anzahl Lieferscheine]]</f>
        <v>0.12</v>
      </c>
    </row>
    <row r="114" spans="1:14" x14ac:dyDescent="0.2">
      <c r="A114" s="2" t="s">
        <v>32</v>
      </c>
      <c r="B114" s="2" t="s">
        <v>34</v>
      </c>
      <c r="C114" s="2" t="s">
        <v>6</v>
      </c>
      <c r="D114" s="2" t="s">
        <v>7</v>
      </c>
      <c r="E114" s="2" t="s">
        <v>11</v>
      </c>
      <c r="F114" s="2" t="s">
        <v>61</v>
      </c>
      <c r="G114" s="1">
        <v>4507.3999999999996</v>
      </c>
      <c r="H114" s="1">
        <v>1960.9999999999998</v>
      </c>
      <c r="I114" s="4">
        <v>11</v>
      </c>
      <c r="J114" s="2" t="s">
        <v>65</v>
      </c>
      <c r="K114" s="1">
        <f>Tabelle1[[#This Row],[Menge kg Nges]]/1000</f>
        <v>4.5073999999999996</v>
      </c>
      <c r="L114" s="1">
        <f>Tabelle1[[#This Row],[Menge kg P2O5]]/1000</f>
        <v>1.9609999999999999</v>
      </c>
      <c r="M114" s="1">
        <f>Tabelle1[[#This Row],[Menge t Nges]]/Tabelle1[[#This Row],[Anzahl Lieferscheine]]</f>
        <v>0.40976363636363633</v>
      </c>
      <c r="N114" s="1">
        <f>Tabelle1[[#This Row],[Menge t P2O5]]/Tabelle1[[#This Row],[Anzahl Lieferscheine]]</f>
        <v>0.17827272727272725</v>
      </c>
    </row>
    <row r="115" spans="1:14" x14ac:dyDescent="0.2">
      <c r="A115" s="2" t="s">
        <v>32</v>
      </c>
      <c r="B115" s="2" t="s">
        <v>34</v>
      </c>
      <c r="C115" s="2" t="s">
        <v>6</v>
      </c>
      <c r="D115" s="2" t="s">
        <v>7</v>
      </c>
      <c r="E115" s="2" t="s">
        <v>12</v>
      </c>
      <c r="F115" s="2" t="s">
        <v>61</v>
      </c>
      <c r="G115" s="1">
        <v>734.40000000000009</v>
      </c>
      <c r="H115" s="1">
        <v>222.70000000000002</v>
      </c>
      <c r="I115" s="4">
        <v>3</v>
      </c>
      <c r="J115" s="2" t="s">
        <v>65</v>
      </c>
      <c r="K115" s="1">
        <f>Tabelle1[[#This Row],[Menge kg Nges]]/1000</f>
        <v>0.73440000000000005</v>
      </c>
      <c r="L115" s="1">
        <f>Tabelle1[[#This Row],[Menge kg P2O5]]/1000</f>
        <v>0.22270000000000001</v>
      </c>
      <c r="M115" s="1">
        <f>Tabelle1[[#This Row],[Menge t Nges]]/Tabelle1[[#This Row],[Anzahl Lieferscheine]]</f>
        <v>0.24480000000000002</v>
      </c>
      <c r="N115" s="1">
        <f>Tabelle1[[#This Row],[Menge t P2O5]]/Tabelle1[[#This Row],[Anzahl Lieferscheine]]</f>
        <v>7.4233333333333332E-2</v>
      </c>
    </row>
    <row r="116" spans="1:14" x14ac:dyDescent="0.2">
      <c r="A116" s="2" t="s">
        <v>32</v>
      </c>
      <c r="B116" s="2" t="s">
        <v>34</v>
      </c>
      <c r="C116" s="2" t="s">
        <v>6</v>
      </c>
      <c r="D116" s="2" t="s">
        <v>7</v>
      </c>
      <c r="E116" s="2" t="s">
        <v>13</v>
      </c>
      <c r="F116" s="2" t="s">
        <v>61</v>
      </c>
      <c r="G116" s="1">
        <v>2033.1</v>
      </c>
      <c r="H116" s="1">
        <v>1091.0999999999999</v>
      </c>
      <c r="I116" s="4">
        <v>7</v>
      </c>
      <c r="J116" s="2" t="s">
        <v>65</v>
      </c>
      <c r="K116" s="1">
        <f>Tabelle1[[#This Row],[Menge kg Nges]]/1000</f>
        <v>2.0331000000000001</v>
      </c>
      <c r="L116" s="1">
        <f>Tabelle1[[#This Row],[Menge kg P2O5]]/1000</f>
        <v>1.0911</v>
      </c>
      <c r="M116" s="1">
        <f>Tabelle1[[#This Row],[Menge t Nges]]/Tabelle1[[#This Row],[Anzahl Lieferscheine]]</f>
        <v>0.29044285714285717</v>
      </c>
      <c r="N116" s="1">
        <f>Tabelle1[[#This Row],[Menge t P2O5]]/Tabelle1[[#This Row],[Anzahl Lieferscheine]]</f>
        <v>0.15587142857142858</v>
      </c>
    </row>
    <row r="117" spans="1:14" x14ac:dyDescent="0.2">
      <c r="A117" s="2" t="s">
        <v>32</v>
      </c>
      <c r="B117" s="2" t="s">
        <v>34</v>
      </c>
      <c r="C117" s="2" t="s">
        <v>6</v>
      </c>
      <c r="D117" s="2" t="s">
        <v>7</v>
      </c>
      <c r="E117" s="2" t="s">
        <v>14</v>
      </c>
      <c r="F117" s="2" t="s">
        <v>61</v>
      </c>
      <c r="G117" s="1">
        <v>2168.5</v>
      </c>
      <c r="H117" s="1">
        <v>970.3</v>
      </c>
      <c r="I117" s="4">
        <v>9</v>
      </c>
      <c r="J117" s="2" t="s">
        <v>65</v>
      </c>
      <c r="K117" s="1">
        <f>Tabelle1[[#This Row],[Menge kg Nges]]/1000</f>
        <v>2.1684999999999999</v>
      </c>
      <c r="L117" s="1">
        <f>Tabelle1[[#This Row],[Menge kg P2O5]]/1000</f>
        <v>0.97029999999999994</v>
      </c>
      <c r="M117" s="1">
        <f>Tabelle1[[#This Row],[Menge t Nges]]/Tabelle1[[#This Row],[Anzahl Lieferscheine]]</f>
        <v>0.24094444444444443</v>
      </c>
      <c r="N117" s="1">
        <f>Tabelle1[[#This Row],[Menge t P2O5]]/Tabelle1[[#This Row],[Anzahl Lieferscheine]]</f>
        <v>0.10781111111111111</v>
      </c>
    </row>
    <row r="118" spans="1:14" x14ac:dyDescent="0.2">
      <c r="A118" s="2" t="s">
        <v>32</v>
      </c>
      <c r="B118" s="2" t="s">
        <v>34</v>
      </c>
      <c r="C118" s="2" t="s">
        <v>6</v>
      </c>
      <c r="D118" s="2" t="s">
        <v>15</v>
      </c>
      <c r="E118" s="2" t="s">
        <v>8</v>
      </c>
      <c r="F118" s="2" t="s">
        <v>61</v>
      </c>
      <c r="G118" s="1">
        <v>2614.9</v>
      </c>
      <c r="H118" s="1">
        <v>2184.6</v>
      </c>
      <c r="I118" s="4">
        <v>1</v>
      </c>
      <c r="J118" s="2" t="s">
        <v>65</v>
      </c>
      <c r="K118" s="1">
        <f>Tabelle1[[#This Row],[Menge kg Nges]]/1000</f>
        <v>2.6149</v>
      </c>
      <c r="L118" s="1">
        <f>Tabelle1[[#This Row],[Menge kg P2O5]]/1000</f>
        <v>2.1846000000000001</v>
      </c>
      <c r="M118" s="1">
        <f>Tabelle1[[#This Row],[Menge t Nges]]/Tabelle1[[#This Row],[Anzahl Lieferscheine]]</f>
        <v>2.6149</v>
      </c>
      <c r="N118" s="1">
        <f>Tabelle1[[#This Row],[Menge t P2O5]]/Tabelle1[[#This Row],[Anzahl Lieferscheine]]</f>
        <v>2.1846000000000001</v>
      </c>
    </row>
    <row r="119" spans="1:14" x14ac:dyDescent="0.2">
      <c r="A119" s="2" t="s">
        <v>32</v>
      </c>
      <c r="B119" s="2" t="s">
        <v>34</v>
      </c>
      <c r="C119" s="2" t="s">
        <v>6</v>
      </c>
      <c r="D119" s="2" t="s">
        <v>15</v>
      </c>
      <c r="E119" s="2" t="s">
        <v>18</v>
      </c>
      <c r="F119" s="2" t="s">
        <v>61</v>
      </c>
      <c r="G119" s="1">
        <v>855.35</v>
      </c>
      <c r="H119" s="1">
        <v>530.15000000000009</v>
      </c>
      <c r="I119" s="4">
        <v>5</v>
      </c>
      <c r="J119" s="2" t="s">
        <v>65</v>
      </c>
      <c r="K119" s="1">
        <f>Tabelle1[[#This Row],[Menge kg Nges]]/1000</f>
        <v>0.85535000000000005</v>
      </c>
      <c r="L119" s="1">
        <f>Tabelle1[[#This Row],[Menge kg P2O5]]/1000</f>
        <v>0.53015000000000012</v>
      </c>
      <c r="M119" s="1">
        <f>Tabelle1[[#This Row],[Menge t Nges]]/Tabelle1[[#This Row],[Anzahl Lieferscheine]]</f>
        <v>0.17107</v>
      </c>
      <c r="N119" s="1">
        <f>Tabelle1[[#This Row],[Menge t P2O5]]/Tabelle1[[#This Row],[Anzahl Lieferscheine]]</f>
        <v>0.10603000000000003</v>
      </c>
    </row>
    <row r="120" spans="1:14" x14ac:dyDescent="0.2">
      <c r="A120" s="2" t="s">
        <v>32</v>
      </c>
      <c r="B120" s="2" t="s">
        <v>34</v>
      </c>
      <c r="C120" s="2" t="s">
        <v>6</v>
      </c>
      <c r="D120" s="2" t="s">
        <v>15</v>
      </c>
      <c r="E120" s="2" t="s">
        <v>20</v>
      </c>
      <c r="F120" s="2" t="s">
        <v>61</v>
      </c>
      <c r="G120" s="1">
        <v>2150.8999999999996</v>
      </c>
      <c r="H120" s="1">
        <v>1709.5</v>
      </c>
      <c r="I120" s="4">
        <v>8</v>
      </c>
      <c r="J120" s="2" t="s">
        <v>65</v>
      </c>
      <c r="K120" s="1">
        <f>Tabelle1[[#This Row],[Menge kg Nges]]/1000</f>
        <v>2.1508999999999996</v>
      </c>
      <c r="L120" s="1">
        <f>Tabelle1[[#This Row],[Menge kg P2O5]]/1000</f>
        <v>1.7095</v>
      </c>
      <c r="M120" s="1">
        <f>Tabelle1[[#This Row],[Menge t Nges]]/Tabelle1[[#This Row],[Anzahl Lieferscheine]]</f>
        <v>0.26886249999999995</v>
      </c>
      <c r="N120" s="1">
        <f>Tabelle1[[#This Row],[Menge t P2O5]]/Tabelle1[[#This Row],[Anzahl Lieferscheine]]</f>
        <v>0.2136875</v>
      </c>
    </row>
    <row r="121" spans="1:14" x14ac:dyDescent="0.2">
      <c r="A121" s="2" t="s">
        <v>32</v>
      </c>
      <c r="B121" s="2" t="s">
        <v>34</v>
      </c>
      <c r="C121" s="2" t="s">
        <v>6</v>
      </c>
      <c r="D121" s="2" t="s">
        <v>15</v>
      </c>
      <c r="E121" s="2" t="s">
        <v>9</v>
      </c>
      <c r="F121" s="2" t="s">
        <v>61</v>
      </c>
      <c r="G121" s="1">
        <v>224.1</v>
      </c>
      <c r="H121" s="1">
        <v>140.4</v>
      </c>
      <c r="I121" s="4">
        <v>3</v>
      </c>
      <c r="J121" s="2" t="s">
        <v>65</v>
      </c>
      <c r="K121" s="1">
        <f>Tabelle1[[#This Row],[Menge kg Nges]]/1000</f>
        <v>0.22409999999999999</v>
      </c>
      <c r="L121" s="1">
        <f>Tabelle1[[#This Row],[Menge kg P2O5]]/1000</f>
        <v>0.1404</v>
      </c>
      <c r="M121" s="1">
        <f>Tabelle1[[#This Row],[Menge t Nges]]/Tabelle1[[#This Row],[Anzahl Lieferscheine]]</f>
        <v>7.4700000000000003E-2</v>
      </c>
      <c r="N121" s="1">
        <f>Tabelle1[[#This Row],[Menge t P2O5]]/Tabelle1[[#This Row],[Anzahl Lieferscheine]]</f>
        <v>4.6800000000000001E-2</v>
      </c>
    </row>
    <row r="122" spans="1:14" x14ac:dyDescent="0.2">
      <c r="A122" s="2" t="s">
        <v>32</v>
      </c>
      <c r="B122" s="2" t="s">
        <v>34</v>
      </c>
      <c r="C122" s="2" t="s">
        <v>6</v>
      </c>
      <c r="D122" s="2" t="s">
        <v>15</v>
      </c>
      <c r="E122" s="2" t="s">
        <v>10</v>
      </c>
      <c r="F122" s="2" t="s">
        <v>61</v>
      </c>
      <c r="G122" s="1">
        <v>243</v>
      </c>
      <c r="H122" s="1">
        <v>103.8</v>
      </c>
      <c r="I122" s="4">
        <v>1</v>
      </c>
      <c r="J122" s="2" t="s">
        <v>65</v>
      </c>
      <c r="K122" s="1">
        <f>Tabelle1[[#This Row],[Menge kg Nges]]/1000</f>
        <v>0.24299999999999999</v>
      </c>
      <c r="L122" s="1">
        <f>Tabelle1[[#This Row],[Menge kg P2O5]]/1000</f>
        <v>0.1038</v>
      </c>
      <c r="M122" s="1">
        <f>Tabelle1[[#This Row],[Menge t Nges]]/Tabelle1[[#This Row],[Anzahl Lieferscheine]]</f>
        <v>0.24299999999999999</v>
      </c>
      <c r="N122" s="1">
        <f>Tabelle1[[#This Row],[Menge t P2O5]]/Tabelle1[[#This Row],[Anzahl Lieferscheine]]</f>
        <v>0.1038</v>
      </c>
    </row>
    <row r="123" spans="1:14" x14ac:dyDescent="0.2">
      <c r="A123" s="2" t="s">
        <v>32</v>
      </c>
      <c r="B123" s="2" t="s">
        <v>34</v>
      </c>
      <c r="C123" s="2" t="s">
        <v>25</v>
      </c>
      <c r="D123" s="2" t="s">
        <v>25</v>
      </c>
      <c r="E123" s="2" t="s">
        <v>26</v>
      </c>
      <c r="F123" s="2" t="s">
        <v>61</v>
      </c>
      <c r="G123" s="1">
        <v>2219.2000000000003</v>
      </c>
      <c r="H123" s="1">
        <v>1016</v>
      </c>
      <c r="I123" s="4">
        <v>9</v>
      </c>
      <c r="J123" s="2" t="s">
        <v>65</v>
      </c>
      <c r="K123" s="1">
        <f>Tabelle1[[#This Row],[Menge kg Nges]]/1000</f>
        <v>2.2192000000000003</v>
      </c>
      <c r="L123" s="1">
        <f>Tabelle1[[#This Row],[Menge kg P2O5]]/1000</f>
        <v>1.016</v>
      </c>
      <c r="M123" s="1">
        <f>Tabelle1[[#This Row],[Menge t Nges]]/Tabelle1[[#This Row],[Anzahl Lieferscheine]]</f>
        <v>0.24657777777777781</v>
      </c>
      <c r="N123" s="1">
        <f>Tabelle1[[#This Row],[Menge t P2O5]]/Tabelle1[[#This Row],[Anzahl Lieferscheine]]</f>
        <v>0.11288888888888889</v>
      </c>
    </row>
    <row r="124" spans="1:14" x14ac:dyDescent="0.2">
      <c r="A124" s="2" t="s">
        <v>32</v>
      </c>
      <c r="B124" s="2" t="s">
        <v>37</v>
      </c>
      <c r="C124" s="2" t="s">
        <v>6</v>
      </c>
      <c r="D124" s="2" t="s">
        <v>7</v>
      </c>
      <c r="E124" s="2" t="s">
        <v>12</v>
      </c>
      <c r="F124" s="2" t="s">
        <v>61</v>
      </c>
      <c r="G124" s="1">
        <v>180</v>
      </c>
      <c r="H124" s="1">
        <v>90</v>
      </c>
      <c r="I124" s="4">
        <v>1</v>
      </c>
      <c r="J124" s="2" t="s">
        <v>65</v>
      </c>
      <c r="K124" s="1">
        <f>Tabelle1[[#This Row],[Menge kg Nges]]/1000</f>
        <v>0.18</v>
      </c>
      <c r="L124" s="1">
        <f>Tabelle1[[#This Row],[Menge kg P2O5]]/1000</f>
        <v>0.09</v>
      </c>
      <c r="M124" s="1">
        <f>Tabelle1[[#This Row],[Menge t Nges]]/Tabelle1[[#This Row],[Anzahl Lieferscheine]]</f>
        <v>0.18</v>
      </c>
      <c r="N124" s="1">
        <f>Tabelle1[[#This Row],[Menge t P2O5]]/Tabelle1[[#This Row],[Anzahl Lieferscheine]]</f>
        <v>0.09</v>
      </c>
    </row>
    <row r="125" spans="1:14" x14ac:dyDescent="0.2">
      <c r="A125" s="2" t="s">
        <v>32</v>
      </c>
      <c r="B125" s="2" t="s">
        <v>39</v>
      </c>
      <c r="C125" s="2" t="s">
        <v>6</v>
      </c>
      <c r="D125" s="2" t="s">
        <v>15</v>
      </c>
      <c r="E125" s="2" t="s">
        <v>21</v>
      </c>
      <c r="F125" s="2" t="s">
        <v>61</v>
      </c>
      <c r="G125" s="1">
        <v>178.5</v>
      </c>
      <c r="H125" s="1">
        <v>105</v>
      </c>
      <c r="I125" s="4">
        <v>1</v>
      </c>
      <c r="J125" s="2" t="s">
        <v>65</v>
      </c>
      <c r="K125" s="1">
        <f>Tabelle1[[#This Row],[Menge kg Nges]]/1000</f>
        <v>0.17849999999999999</v>
      </c>
      <c r="L125" s="1">
        <f>Tabelle1[[#This Row],[Menge kg P2O5]]/1000</f>
        <v>0.105</v>
      </c>
      <c r="M125" s="1">
        <f>Tabelle1[[#This Row],[Menge t Nges]]/Tabelle1[[#This Row],[Anzahl Lieferscheine]]</f>
        <v>0.17849999999999999</v>
      </c>
      <c r="N125" s="1">
        <f>Tabelle1[[#This Row],[Menge t P2O5]]/Tabelle1[[#This Row],[Anzahl Lieferscheine]]</f>
        <v>0.105</v>
      </c>
    </row>
    <row r="126" spans="1:14" x14ac:dyDescent="0.2">
      <c r="A126" s="2" t="s">
        <v>32</v>
      </c>
      <c r="B126" s="2" t="s">
        <v>40</v>
      </c>
      <c r="C126" s="2" t="s">
        <v>6</v>
      </c>
      <c r="D126" s="2" t="s">
        <v>7</v>
      </c>
      <c r="E126" s="2" t="s">
        <v>10</v>
      </c>
      <c r="F126" s="2" t="s">
        <v>61</v>
      </c>
      <c r="G126" s="1">
        <v>137.6</v>
      </c>
      <c r="H126" s="1">
        <v>54.4</v>
      </c>
      <c r="I126" s="4">
        <v>1</v>
      </c>
      <c r="J126" s="2" t="s">
        <v>65</v>
      </c>
      <c r="K126" s="1">
        <f>Tabelle1[[#This Row],[Menge kg Nges]]/1000</f>
        <v>0.1376</v>
      </c>
      <c r="L126" s="1">
        <f>Tabelle1[[#This Row],[Menge kg P2O5]]/1000</f>
        <v>5.4399999999999997E-2</v>
      </c>
      <c r="M126" s="1">
        <f>Tabelle1[[#This Row],[Menge t Nges]]/Tabelle1[[#This Row],[Anzahl Lieferscheine]]</f>
        <v>0.1376</v>
      </c>
      <c r="N126" s="1">
        <f>Tabelle1[[#This Row],[Menge t P2O5]]/Tabelle1[[#This Row],[Anzahl Lieferscheine]]</f>
        <v>5.4399999999999997E-2</v>
      </c>
    </row>
    <row r="127" spans="1:14" x14ac:dyDescent="0.2">
      <c r="A127" s="2" t="s">
        <v>32</v>
      </c>
      <c r="B127" s="2" t="s">
        <v>40</v>
      </c>
      <c r="C127" s="2" t="s">
        <v>6</v>
      </c>
      <c r="D127" s="2" t="s">
        <v>15</v>
      </c>
      <c r="E127" s="2" t="s">
        <v>20</v>
      </c>
      <c r="F127" s="2" t="s">
        <v>61</v>
      </c>
      <c r="G127" s="1">
        <v>234</v>
      </c>
      <c r="H127" s="1">
        <v>225</v>
      </c>
      <c r="I127" s="4">
        <v>1</v>
      </c>
      <c r="J127" s="2" t="s">
        <v>65</v>
      </c>
      <c r="K127" s="1">
        <f>Tabelle1[[#This Row],[Menge kg Nges]]/1000</f>
        <v>0.23400000000000001</v>
      </c>
      <c r="L127" s="1">
        <f>Tabelle1[[#This Row],[Menge kg P2O5]]/1000</f>
        <v>0.22500000000000001</v>
      </c>
      <c r="M127" s="1">
        <f>Tabelle1[[#This Row],[Menge t Nges]]/Tabelle1[[#This Row],[Anzahl Lieferscheine]]</f>
        <v>0.23400000000000001</v>
      </c>
      <c r="N127" s="1">
        <f>Tabelle1[[#This Row],[Menge t P2O5]]/Tabelle1[[#This Row],[Anzahl Lieferscheine]]</f>
        <v>0.22500000000000001</v>
      </c>
    </row>
    <row r="128" spans="1:14" x14ac:dyDescent="0.2">
      <c r="A128" s="2" t="s">
        <v>32</v>
      </c>
      <c r="B128" s="2" t="s">
        <v>40</v>
      </c>
      <c r="C128" s="2" t="s">
        <v>6</v>
      </c>
      <c r="D128" s="2" t="s">
        <v>15</v>
      </c>
      <c r="E128" s="2" t="s">
        <v>10</v>
      </c>
      <c r="F128" s="2" t="s">
        <v>61</v>
      </c>
      <c r="G128" s="1">
        <v>320</v>
      </c>
      <c r="H128" s="1">
        <v>136</v>
      </c>
      <c r="I128" s="4">
        <v>1</v>
      </c>
      <c r="J128" s="2" t="s">
        <v>65</v>
      </c>
      <c r="K128" s="1">
        <f>Tabelle1[[#This Row],[Menge kg Nges]]/1000</f>
        <v>0.32</v>
      </c>
      <c r="L128" s="1">
        <f>Tabelle1[[#This Row],[Menge kg P2O5]]/1000</f>
        <v>0.13600000000000001</v>
      </c>
      <c r="M128" s="1">
        <f>Tabelle1[[#This Row],[Menge t Nges]]/Tabelle1[[#This Row],[Anzahl Lieferscheine]]</f>
        <v>0.32</v>
      </c>
      <c r="N128" s="1">
        <f>Tabelle1[[#This Row],[Menge t P2O5]]/Tabelle1[[#This Row],[Anzahl Lieferscheine]]</f>
        <v>0.13600000000000001</v>
      </c>
    </row>
    <row r="129" spans="1:14" x14ac:dyDescent="0.2">
      <c r="A129" s="2" t="s">
        <v>32</v>
      </c>
      <c r="B129" s="2" t="s">
        <v>40</v>
      </c>
      <c r="C129" s="2" t="s">
        <v>25</v>
      </c>
      <c r="D129" s="2" t="s">
        <v>25</v>
      </c>
      <c r="E129" s="2" t="s">
        <v>26</v>
      </c>
      <c r="F129" s="2" t="s">
        <v>61</v>
      </c>
      <c r="G129" s="1">
        <v>1255</v>
      </c>
      <c r="H129" s="1">
        <v>692.5</v>
      </c>
      <c r="I129" s="4">
        <v>5</v>
      </c>
      <c r="J129" s="2" t="s">
        <v>65</v>
      </c>
      <c r="K129" s="1">
        <f>Tabelle1[[#This Row],[Menge kg Nges]]/1000</f>
        <v>1.2549999999999999</v>
      </c>
      <c r="L129" s="1">
        <f>Tabelle1[[#This Row],[Menge kg P2O5]]/1000</f>
        <v>0.6925</v>
      </c>
      <c r="M129" s="1">
        <f>Tabelle1[[#This Row],[Menge t Nges]]/Tabelle1[[#This Row],[Anzahl Lieferscheine]]</f>
        <v>0.251</v>
      </c>
      <c r="N129" s="1">
        <f>Tabelle1[[#This Row],[Menge t P2O5]]/Tabelle1[[#This Row],[Anzahl Lieferscheine]]</f>
        <v>0.13850000000000001</v>
      </c>
    </row>
    <row r="130" spans="1:14" x14ac:dyDescent="0.2">
      <c r="A130" s="2" t="s">
        <v>32</v>
      </c>
      <c r="B130" s="2" t="s">
        <v>41</v>
      </c>
      <c r="C130" s="2" t="s">
        <v>6</v>
      </c>
      <c r="D130" s="2" t="s">
        <v>7</v>
      </c>
      <c r="E130" s="2" t="s">
        <v>11</v>
      </c>
      <c r="F130" s="2" t="s">
        <v>61</v>
      </c>
      <c r="G130" s="1">
        <v>340.4</v>
      </c>
      <c r="H130" s="1">
        <v>170.2</v>
      </c>
      <c r="I130" s="4">
        <v>2</v>
      </c>
      <c r="J130" s="2" t="s">
        <v>65</v>
      </c>
      <c r="K130" s="1">
        <f>Tabelle1[[#This Row],[Menge kg Nges]]/1000</f>
        <v>0.34039999999999998</v>
      </c>
      <c r="L130" s="1">
        <f>Tabelle1[[#This Row],[Menge kg P2O5]]/1000</f>
        <v>0.17019999999999999</v>
      </c>
      <c r="M130" s="1">
        <f>Tabelle1[[#This Row],[Menge t Nges]]/Tabelle1[[#This Row],[Anzahl Lieferscheine]]</f>
        <v>0.17019999999999999</v>
      </c>
      <c r="N130" s="1">
        <f>Tabelle1[[#This Row],[Menge t P2O5]]/Tabelle1[[#This Row],[Anzahl Lieferscheine]]</f>
        <v>8.5099999999999995E-2</v>
      </c>
    </row>
    <row r="131" spans="1:14" x14ac:dyDescent="0.2">
      <c r="A131" s="2" t="s">
        <v>32</v>
      </c>
      <c r="B131" s="2" t="s">
        <v>41</v>
      </c>
      <c r="C131" s="2" t="s">
        <v>6</v>
      </c>
      <c r="D131" s="2" t="s">
        <v>7</v>
      </c>
      <c r="E131" s="2" t="s">
        <v>12</v>
      </c>
      <c r="F131" s="2" t="s">
        <v>61</v>
      </c>
      <c r="G131" s="1">
        <v>2365</v>
      </c>
      <c r="H131" s="1">
        <v>1375</v>
      </c>
      <c r="I131" s="4">
        <v>6</v>
      </c>
      <c r="J131" s="2" t="s">
        <v>65</v>
      </c>
      <c r="K131" s="1">
        <f>Tabelle1[[#This Row],[Menge kg Nges]]/1000</f>
        <v>2.3650000000000002</v>
      </c>
      <c r="L131" s="1">
        <f>Tabelle1[[#This Row],[Menge kg P2O5]]/1000</f>
        <v>1.375</v>
      </c>
      <c r="M131" s="1">
        <f>Tabelle1[[#This Row],[Menge t Nges]]/Tabelle1[[#This Row],[Anzahl Lieferscheine]]</f>
        <v>0.39416666666666672</v>
      </c>
      <c r="N131" s="1">
        <f>Tabelle1[[#This Row],[Menge t P2O5]]/Tabelle1[[#This Row],[Anzahl Lieferscheine]]</f>
        <v>0.22916666666666666</v>
      </c>
    </row>
    <row r="132" spans="1:14" x14ac:dyDescent="0.2">
      <c r="A132" s="2" t="s">
        <v>32</v>
      </c>
      <c r="B132" s="2" t="s">
        <v>41</v>
      </c>
      <c r="C132" s="2" t="s">
        <v>6</v>
      </c>
      <c r="D132" s="2" t="s">
        <v>7</v>
      </c>
      <c r="E132" s="2" t="s">
        <v>13</v>
      </c>
      <c r="F132" s="2" t="s">
        <v>61</v>
      </c>
      <c r="G132" s="1">
        <v>900</v>
      </c>
      <c r="H132" s="1">
        <v>450</v>
      </c>
      <c r="I132" s="4">
        <v>1</v>
      </c>
      <c r="J132" s="2" t="s">
        <v>65</v>
      </c>
      <c r="K132" s="1">
        <f>Tabelle1[[#This Row],[Menge kg Nges]]/1000</f>
        <v>0.9</v>
      </c>
      <c r="L132" s="1">
        <f>Tabelle1[[#This Row],[Menge kg P2O5]]/1000</f>
        <v>0.45</v>
      </c>
      <c r="M132" s="1">
        <f>Tabelle1[[#This Row],[Menge t Nges]]/Tabelle1[[#This Row],[Anzahl Lieferscheine]]</f>
        <v>0.9</v>
      </c>
      <c r="N132" s="1">
        <f>Tabelle1[[#This Row],[Menge t P2O5]]/Tabelle1[[#This Row],[Anzahl Lieferscheine]]</f>
        <v>0.45</v>
      </c>
    </row>
    <row r="133" spans="1:14" x14ac:dyDescent="0.2">
      <c r="A133" s="2" t="s">
        <v>32</v>
      </c>
      <c r="B133" s="2" t="s">
        <v>41</v>
      </c>
      <c r="C133" s="2" t="s">
        <v>6</v>
      </c>
      <c r="D133" s="2" t="s">
        <v>15</v>
      </c>
      <c r="E133" s="2" t="s">
        <v>16</v>
      </c>
      <c r="F133" s="2" t="s">
        <v>61</v>
      </c>
      <c r="G133" s="1">
        <v>668.8</v>
      </c>
      <c r="H133" s="1">
        <v>608</v>
      </c>
      <c r="I133" s="4">
        <v>1</v>
      </c>
      <c r="J133" s="2" t="s">
        <v>65</v>
      </c>
      <c r="K133" s="1">
        <f>Tabelle1[[#This Row],[Menge kg Nges]]/1000</f>
        <v>0.66879999999999995</v>
      </c>
      <c r="L133" s="1">
        <f>Tabelle1[[#This Row],[Menge kg P2O5]]/1000</f>
        <v>0.60799999999999998</v>
      </c>
      <c r="M133" s="1">
        <f>Tabelle1[[#This Row],[Menge t Nges]]/Tabelle1[[#This Row],[Anzahl Lieferscheine]]</f>
        <v>0.66879999999999995</v>
      </c>
      <c r="N133" s="1">
        <f>Tabelle1[[#This Row],[Menge t P2O5]]/Tabelle1[[#This Row],[Anzahl Lieferscheine]]</f>
        <v>0.60799999999999998</v>
      </c>
    </row>
    <row r="134" spans="1:14" x14ac:dyDescent="0.2">
      <c r="A134" s="2" t="s">
        <v>32</v>
      </c>
      <c r="B134" s="2" t="s">
        <v>41</v>
      </c>
      <c r="C134" s="2" t="s">
        <v>6</v>
      </c>
      <c r="D134" s="2" t="s">
        <v>15</v>
      </c>
      <c r="E134" s="2" t="s">
        <v>21</v>
      </c>
      <c r="F134" s="2" t="s">
        <v>61</v>
      </c>
      <c r="G134" s="1">
        <v>816</v>
      </c>
      <c r="H134" s="1">
        <v>480</v>
      </c>
      <c r="I134" s="4">
        <v>2</v>
      </c>
      <c r="J134" s="2" t="s">
        <v>65</v>
      </c>
      <c r="K134" s="1">
        <f>Tabelle1[[#This Row],[Menge kg Nges]]/1000</f>
        <v>0.81599999999999995</v>
      </c>
      <c r="L134" s="1">
        <f>Tabelle1[[#This Row],[Menge kg P2O5]]/1000</f>
        <v>0.48</v>
      </c>
      <c r="M134" s="1">
        <f>Tabelle1[[#This Row],[Menge t Nges]]/Tabelle1[[#This Row],[Anzahl Lieferscheine]]</f>
        <v>0.40799999999999997</v>
      </c>
      <c r="N134" s="1">
        <f>Tabelle1[[#This Row],[Menge t P2O5]]/Tabelle1[[#This Row],[Anzahl Lieferscheine]]</f>
        <v>0.24</v>
      </c>
    </row>
    <row r="135" spans="1:14" x14ac:dyDescent="0.2">
      <c r="A135" s="2" t="s">
        <v>32</v>
      </c>
      <c r="B135" s="2" t="s">
        <v>41</v>
      </c>
      <c r="C135" s="2" t="s">
        <v>25</v>
      </c>
      <c r="D135" s="2" t="s">
        <v>25</v>
      </c>
      <c r="E135" s="2" t="s">
        <v>26</v>
      </c>
      <c r="F135" s="2" t="s">
        <v>61</v>
      </c>
      <c r="G135" s="1">
        <v>630</v>
      </c>
      <c r="H135" s="1">
        <v>270</v>
      </c>
      <c r="I135" s="4">
        <v>1</v>
      </c>
      <c r="J135" s="2" t="s">
        <v>65</v>
      </c>
      <c r="K135" s="1">
        <f>Tabelle1[[#This Row],[Menge kg Nges]]/1000</f>
        <v>0.63</v>
      </c>
      <c r="L135" s="1">
        <f>Tabelle1[[#This Row],[Menge kg P2O5]]/1000</f>
        <v>0.27</v>
      </c>
      <c r="M135" s="1">
        <f>Tabelle1[[#This Row],[Menge t Nges]]/Tabelle1[[#This Row],[Anzahl Lieferscheine]]</f>
        <v>0.63</v>
      </c>
      <c r="N135" s="1">
        <f>Tabelle1[[#This Row],[Menge t P2O5]]/Tabelle1[[#This Row],[Anzahl Lieferscheine]]</f>
        <v>0.27</v>
      </c>
    </row>
    <row r="136" spans="1:14" x14ac:dyDescent="0.2">
      <c r="A136" s="2" t="s">
        <v>32</v>
      </c>
      <c r="B136" s="2" t="s">
        <v>42</v>
      </c>
      <c r="C136" s="2" t="s">
        <v>6</v>
      </c>
      <c r="D136" s="2" t="s">
        <v>7</v>
      </c>
      <c r="E136" s="2" t="s">
        <v>9</v>
      </c>
      <c r="F136" s="2" t="s">
        <v>61</v>
      </c>
      <c r="G136" s="1">
        <v>5287.6399999999994</v>
      </c>
      <c r="H136" s="1">
        <v>2566.8000000000002</v>
      </c>
      <c r="I136" s="4">
        <v>14</v>
      </c>
      <c r="J136" s="2" t="s">
        <v>65</v>
      </c>
      <c r="K136" s="1">
        <f>Tabelle1[[#This Row],[Menge kg Nges]]/1000</f>
        <v>5.2876399999999997</v>
      </c>
      <c r="L136" s="1">
        <f>Tabelle1[[#This Row],[Menge kg P2O5]]/1000</f>
        <v>2.5668000000000002</v>
      </c>
      <c r="M136" s="1">
        <f>Tabelle1[[#This Row],[Menge t Nges]]/Tabelle1[[#This Row],[Anzahl Lieferscheine]]</f>
        <v>0.37768857142857143</v>
      </c>
      <c r="N136" s="1">
        <f>Tabelle1[[#This Row],[Menge t P2O5]]/Tabelle1[[#This Row],[Anzahl Lieferscheine]]</f>
        <v>0.18334285714285717</v>
      </c>
    </row>
    <row r="137" spans="1:14" x14ac:dyDescent="0.2">
      <c r="A137" s="2" t="s">
        <v>32</v>
      </c>
      <c r="B137" s="2" t="s">
        <v>42</v>
      </c>
      <c r="C137" s="2" t="s">
        <v>6</v>
      </c>
      <c r="D137" s="2" t="s">
        <v>7</v>
      </c>
      <c r="E137" s="2" t="s">
        <v>11</v>
      </c>
      <c r="F137" s="2" t="s">
        <v>61</v>
      </c>
      <c r="G137" s="1">
        <v>2200</v>
      </c>
      <c r="H137" s="1">
        <v>1137.5</v>
      </c>
      <c r="I137" s="4">
        <v>6</v>
      </c>
      <c r="J137" s="2" t="s">
        <v>65</v>
      </c>
      <c r="K137" s="1">
        <f>Tabelle1[[#This Row],[Menge kg Nges]]/1000</f>
        <v>2.2000000000000002</v>
      </c>
      <c r="L137" s="1">
        <f>Tabelle1[[#This Row],[Menge kg P2O5]]/1000</f>
        <v>1.1375</v>
      </c>
      <c r="M137" s="1">
        <f>Tabelle1[[#This Row],[Menge t Nges]]/Tabelle1[[#This Row],[Anzahl Lieferscheine]]</f>
        <v>0.3666666666666667</v>
      </c>
      <c r="N137" s="1">
        <f>Tabelle1[[#This Row],[Menge t P2O5]]/Tabelle1[[#This Row],[Anzahl Lieferscheine]]</f>
        <v>0.18958333333333333</v>
      </c>
    </row>
    <row r="138" spans="1:14" x14ac:dyDescent="0.2">
      <c r="A138" s="2" t="s">
        <v>32</v>
      </c>
      <c r="B138" s="2" t="s">
        <v>42</v>
      </c>
      <c r="C138" s="2" t="s">
        <v>6</v>
      </c>
      <c r="D138" s="2" t="s">
        <v>7</v>
      </c>
      <c r="E138" s="2" t="s">
        <v>12</v>
      </c>
      <c r="F138" s="2" t="s">
        <v>61</v>
      </c>
      <c r="G138" s="1">
        <v>4540.2</v>
      </c>
      <c r="H138" s="1">
        <v>2215</v>
      </c>
      <c r="I138" s="4">
        <v>13</v>
      </c>
      <c r="J138" s="2" t="s">
        <v>65</v>
      </c>
      <c r="K138" s="1">
        <f>Tabelle1[[#This Row],[Menge kg Nges]]/1000</f>
        <v>4.5401999999999996</v>
      </c>
      <c r="L138" s="1">
        <f>Tabelle1[[#This Row],[Menge kg P2O5]]/1000</f>
        <v>2.2149999999999999</v>
      </c>
      <c r="M138" s="1">
        <f>Tabelle1[[#This Row],[Menge t Nges]]/Tabelle1[[#This Row],[Anzahl Lieferscheine]]</f>
        <v>0.34924615384615382</v>
      </c>
      <c r="N138" s="1">
        <f>Tabelle1[[#This Row],[Menge t P2O5]]/Tabelle1[[#This Row],[Anzahl Lieferscheine]]</f>
        <v>0.17038461538461538</v>
      </c>
    </row>
    <row r="139" spans="1:14" x14ac:dyDescent="0.2">
      <c r="A139" s="2" t="s">
        <v>32</v>
      </c>
      <c r="B139" s="2" t="s">
        <v>42</v>
      </c>
      <c r="C139" s="2" t="s">
        <v>6</v>
      </c>
      <c r="D139" s="2" t="s">
        <v>15</v>
      </c>
      <c r="E139" s="2" t="s">
        <v>8</v>
      </c>
      <c r="F139" s="2" t="s">
        <v>61</v>
      </c>
      <c r="G139" s="1">
        <v>204</v>
      </c>
      <c r="H139" s="1">
        <v>340</v>
      </c>
      <c r="I139" s="4">
        <v>1</v>
      </c>
      <c r="J139" s="2" t="s">
        <v>65</v>
      </c>
      <c r="K139" s="1">
        <f>Tabelle1[[#This Row],[Menge kg Nges]]/1000</f>
        <v>0.20399999999999999</v>
      </c>
      <c r="L139" s="1">
        <f>Tabelle1[[#This Row],[Menge kg P2O5]]/1000</f>
        <v>0.34</v>
      </c>
      <c r="M139" s="1">
        <f>Tabelle1[[#This Row],[Menge t Nges]]/Tabelle1[[#This Row],[Anzahl Lieferscheine]]</f>
        <v>0.20399999999999999</v>
      </c>
      <c r="N139" s="1">
        <f>Tabelle1[[#This Row],[Menge t P2O5]]/Tabelle1[[#This Row],[Anzahl Lieferscheine]]</f>
        <v>0.34</v>
      </c>
    </row>
    <row r="140" spans="1:14" x14ac:dyDescent="0.2">
      <c r="A140" s="2" t="s">
        <v>32</v>
      </c>
      <c r="B140" s="2" t="s">
        <v>42</v>
      </c>
      <c r="C140" s="2" t="s">
        <v>6</v>
      </c>
      <c r="D140" s="2" t="s">
        <v>15</v>
      </c>
      <c r="E140" s="2" t="s">
        <v>16</v>
      </c>
      <c r="F140" s="2" t="s">
        <v>61</v>
      </c>
      <c r="G140" s="1">
        <v>939.80000000000007</v>
      </c>
      <c r="H140" s="1">
        <v>858.5</v>
      </c>
      <c r="I140" s="4">
        <v>3</v>
      </c>
      <c r="J140" s="2" t="s">
        <v>65</v>
      </c>
      <c r="K140" s="1">
        <f>Tabelle1[[#This Row],[Menge kg Nges]]/1000</f>
        <v>0.93980000000000008</v>
      </c>
      <c r="L140" s="1">
        <f>Tabelle1[[#This Row],[Menge kg P2O5]]/1000</f>
        <v>0.85850000000000004</v>
      </c>
      <c r="M140" s="1">
        <f>Tabelle1[[#This Row],[Menge t Nges]]/Tabelle1[[#This Row],[Anzahl Lieferscheine]]</f>
        <v>0.31326666666666669</v>
      </c>
      <c r="N140" s="1">
        <f>Tabelle1[[#This Row],[Menge t P2O5]]/Tabelle1[[#This Row],[Anzahl Lieferscheine]]</f>
        <v>0.28616666666666668</v>
      </c>
    </row>
    <row r="141" spans="1:14" x14ac:dyDescent="0.2">
      <c r="A141" s="2" t="s">
        <v>32</v>
      </c>
      <c r="B141" s="2" t="s">
        <v>42</v>
      </c>
      <c r="C141" s="2" t="s">
        <v>6</v>
      </c>
      <c r="D141" s="2" t="s">
        <v>15</v>
      </c>
      <c r="E141" s="2" t="s">
        <v>18</v>
      </c>
      <c r="F141" s="2" t="s">
        <v>61</v>
      </c>
      <c r="G141" s="1">
        <v>9245.74</v>
      </c>
      <c r="H141" s="1">
        <v>5894.4</v>
      </c>
      <c r="I141" s="4">
        <v>16</v>
      </c>
      <c r="J141" s="2" t="s">
        <v>65</v>
      </c>
      <c r="K141" s="1">
        <f>Tabelle1[[#This Row],[Menge kg Nges]]/1000</f>
        <v>9.2457399999999996</v>
      </c>
      <c r="L141" s="1">
        <f>Tabelle1[[#This Row],[Menge kg P2O5]]/1000</f>
        <v>5.8943999999999992</v>
      </c>
      <c r="M141" s="1">
        <f>Tabelle1[[#This Row],[Menge t Nges]]/Tabelle1[[#This Row],[Anzahl Lieferscheine]]</f>
        <v>0.57785874999999998</v>
      </c>
      <c r="N141" s="1">
        <f>Tabelle1[[#This Row],[Menge t P2O5]]/Tabelle1[[#This Row],[Anzahl Lieferscheine]]</f>
        <v>0.36839999999999995</v>
      </c>
    </row>
    <row r="142" spans="1:14" x14ac:dyDescent="0.2">
      <c r="A142" s="2" t="s">
        <v>32</v>
      </c>
      <c r="B142" s="2" t="s">
        <v>42</v>
      </c>
      <c r="C142" s="2" t="s">
        <v>6</v>
      </c>
      <c r="D142" s="2" t="s">
        <v>15</v>
      </c>
      <c r="E142" s="2" t="s">
        <v>20</v>
      </c>
      <c r="F142" s="2" t="s">
        <v>61</v>
      </c>
      <c r="G142" s="1">
        <v>294.14</v>
      </c>
      <c r="H142" s="1">
        <v>275.04000000000002</v>
      </c>
      <c r="I142" s="4">
        <v>3</v>
      </c>
      <c r="J142" s="2" t="s">
        <v>65</v>
      </c>
      <c r="K142" s="1">
        <f>Tabelle1[[#This Row],[Menge kg Nges]]/1000</f>
        <v>0.29414000000000001</v>
      </c>
      <c r="L142" s="1">
        <f>Tabelle1[[#This Row],[Menge kg P2O5]]/1000</f>
        <v>0.27504000000000001</v>
      </c>
      <c r="M142" s="1">
        <f>Tabelle1[[#This Row],[Menge t Nges]]/Tabelle1[[#This Row],[Anzahl Lieferscheine]]</f>
        <v>9.8046666666666671E-2</v>
      </c>
      <c r="N142" s="1">
        <f>Tabelle1[[#This Row],[Menge t P2O5]]/Tabelle1[[#This Row],[Anzahl Lieferscheine]]</f>
        <v>9.1679999999999998E-2</v>
      </c>
    </row>
    <row r="143" spans="1:14" x14ac:dyDescent="0.2">
      <c r="A143" s="2" t="s">
        <v>32</v>
      </c>
      <c r="B143" s="2" t="s">
        <v>42</v>
      </c>
      <c r="C143" s="2" t="s">
        <v>6</v>
      </c>
      <c r="D143" s="2" t="s">
        <v>15</v>
      </c>
      <c r="E143" s="2" t="s">
        <v>21</v>
      </c>
      <c r="F143" s="2" t="s">
        <v>61</v>
      </c>
      <c r="G143" s="1">
        <v>374</v>
      </c>
      <c r="H143" s="1">
        <v>220</v>
      </c>
      <c r="I143" s="4">
        <v>1</v>
      </c>
      <c r="J143" s="2" t="s">
        <v>65</v>
      </c>
      <c r="K143" s="1">
        <f>Tabelle1[[#This Row],[Menge kg Nges]]/1000</f>
        <v>0.374</v>
      </c>
      <c r="L143" s="1">
        <f>Tabelle1[[#This Row],[Menge kg P2O5]]/1000</f>
        <v>0.22</v>
      </c>
      <c r="M143" s="1">
        <f>Tabelle1[[#This Row],[Menge t Nges]]/Tabelle1[[#This Row],[Anzahl Lieferscheine]]</f>
        <v>0.374</v>
      </c>
      <c r="N143" s="1">
        <f>Tabelle1[[#This Row],[Menge t P2O5]]/Tabelle1[[#This Row],[Anzahl Lieferscheine]]</f>
        <v>0.22</v>
      </c>
    </row>
    <row r="144" spans="1:14" x14ac:dyDescent="0.2">
      <c r="A144" s="2" t="s">
        <v>32</v>
      </c>
      <c r="B144" s="2" t="s">
        <v>42</v>
      </c>
      <c r="C144" s="2" t="s">
        <v>6</v>
      </c>
      <c r="D144" s="2" t="s">
        <v>15</v>
      </c>
      <c r="E144" s="2" t="s">
        <v>9</v>
      </c>
      <c r="F144" s="2" t="s">
        <v>61</v>
      </c>
      <c r="G144" s="1">
        <v>370.14</v>
      </c>
      <c r="H144" s="1">
        <v>153.44999999999999</v>
      </c>
      <c r="I144" s="4">
        <v>1</v>
      </c>
      <c r="J144" s="2" t="s">
        <v>65</v>
      </c>
      <c r="K144" s="1">
        <f>Tabelle1[[#This Row],[Menge kg Nges]]/1000</f>
        <v>0.37013999999999997</v>
      </c>
      <c r="L144" s="1">
        <f>Tabelle1[[#This Row],[Menge kg P2O5]]/1000</f>
        <v>0.15344999999999998</v>
      </c>
      <c r="M144" s="1">
        <f>Tabelle1[[#This Row],[Menge t Nges]]/Tabelle1[[#This Row],[Anzahl Lieferscheine]]</f>
        <v>0.37013999999999997</v>
      </c>
      <c r="N144" s="1">
        <f>Tabelle1[[#This Row],[Menge t P2O5]]/Tabelle1[[#This Row],[Anzahl Lieferscheine]]</f>
        <v>0.15344999999999998</v>
      </c>
    </row>
    <row r="145" spans="1:14" x14ac:dyDescent="0.2">
      <c r="A145" s="2" t="s">
        <v>32</v>
      </c>
      <c r="B145" s="2" t="s">
        <v>42</v>
      </c>
      <c r="C145" s="2" t="s">
        <v>25</v>
      </c>
      <c r="D145" s="2" t="s">
        <v>25</v>
      </c>
      <c r="E145" s="2" t="s">
        <v>26</v>
      </c>
      <c r="F145" s="2" t="s">
        <v>61</v>
      </c>
      <c r="G145" s="1">
        <v>6711</v>
      </c>
      <c r="H145" s="1">
        <v>2514</v>
      </c>
      <c r="I145" s="4">
        <v>17</v>
      </c>
      <c r="J145" s="2" t="s">
        <v>65</v>
      </c>
      <c r="K145" s="1">
        <f>Tabelle1[[#This Row],[Menge kg Nges]]/1000</f>
        <v>6.7110000000000003</v>
      </c>
      <c r="L145" s="1">
        <f>Tabelle1[[#This Row],[Menge kg P2O5]]/1000</f>
        <v>2.5139999999999998</v>
      </c>
      <c r="M145" s="1">
        <f>Tabelle1[[#This Row],[Menge t Nges]]/Tabelle1[[#This Row],[Anzahl Lieferscheine]]</f>
        <v>0.39476470588235296</v>
      </c>
      <c r="N145" s="1">
        <f>Tabelle1[[#This Row],[Menge t P2O5]]/Tabelle1[[#This Row],[Anzahl Lieferscheine]]</f>
        <v>0.14788235294117646</v>
      </c>
    </row>
    <row r="146" spans="1:14" x14ac:dyDescent="0.2">
      <c r="A146" s="2" t="s">
        <v>43</v>
      </c>
      <c r="B146" s="2" t="s">
        <v>43</v>
      </c>
      <c r="C146" s="2" t="s">
        <v>6</v>
      </c>
      <c r="D146" s="2" t="s">
        <v>30</v>
      </c>
      <c r="E146" s="2" t="s">
        <v>26</v>
      </c>
      <c r="F146" s="2" t="s">
        <v>61</v>
      </c>
      <c r="G146" s="1">
        <v>17782.939999999999</v>
      </c>
      <c r="H146" s="1">
        <v>9104.1100000000024</v>
      </c>
      <c r="I146" s="4">
        <v>98</v>
      </c>
      <c r="J146" s="2" t="s">
        <v>65</v>
      </c>
      <c r="K146" s="1">
        <f>Tabelle1[[#This Row],[Menge kg Nges]]/1000</f>
        <v>17.78294</v>
      </c>
      <c r="L146" s="1">
        <f>Tabelle1[[#This Row],[Menge kg P2O5]]/1000</f>
        <v>9.1041100000000021</v>
      </c>
      <c r="M146" s="1">
        <f>Tabelle1[[#This Row],[Menge t Nges]]/Tabelle1[[#This Row],[Anzahl Lieferscheine]]</f>
        <v>0.18145857142857144</v>
      </c>
      <c r="N146" s="1">
        <f>Tabelle1[[#This Row],[Menge t P2O5]]/Tabelle1[[#This Row],[Anzahl Lieferscheine]]</f>
        <v>9.2899081632653077E-2</v>
      </c>
    </row>
    <row r="147" spans="1:14" x14ac:dyDescent="0.2">
      <c r="A147" s="2" t="s">
        <v>43</v>
      </c>
      <c r="B147" s="2" t="s">
        <v>43</v>
      </c>
      <c r="C147" s="2" t="s">
        <v>6</v>
      </c>
      <c r="D147" s="2" t="s">
        <v>7</v>
      </c>
      <c r="E147" s="2" t="s">
        <v>8</v>
      </c>
      <c r="F147" s="2" t="s">
        <v>61</v>
      </c>
      <c r="G147" s="1">
        <v>31.36</v>
      </c>
      <c r="H147" s="1">
        <v>28</v>
      </c>
      <c r="I147" s="4">
        <v>1</v>
      </c>
      <c r="J147" s="2" t="s">
        <v>65</v>
      </c>
      <c r="K147" s="1">
        <f>Tabelle1[[#This Row],[Menge kg Nges]]/1000</f>
        <v>3.1359999999999999E-2</v>
      </c>
      <c r="L147" s="1">
        <f>Tabelle1[[#This Row],[Menge kg P2O5]]/1000</f>
        <v>2.8000000000000001E-2</v>
      </c>
      <c r="M147" s="1">
        <f>Tabelle1[[#This Row],[Menge t Nges]]/Tabelle1[[#This Row],[Anzahl Lieferscheine]]</f>
        <v>3.1359999999999999E-2</v>
      </c>
      <c r="N147" s="1">
        <f>Tabelle1[[#This Row],[Menge t P2O5]]/Tabelle1[[#This Row],[Anzahl Lieferscheine]]</f>
        <v>2.8000000000000001E-2</v>
      </c>
    </row>
    <row r="148" spans="1:14" x14ac:dyDescent="0.2">
      <c r="A148" s="2" t="s">
        <v>43</v>
      </c>
      <c r="B148" s="2" t="s">
        <v>43</v>
      </c>
      <c r="C148" s="2" t="s">
        <v>6</v>
      </c>
      <c r="D148" s="2" t="s">
        <v>7</v>
      </c>
      <c r="E148" s="2" t="s">
        <v>9</v>
      </c>
      <c r="F148" s="2" t="s">
        <v>61</v>
      </c>
      <c r="G148" s="1">
        <v>2194.46</v>
      </c>
      <c r="H148" s="1">
        <v>914.34</v>
      </c>
      <c r="I148" s="4">
        <v>12</v>
      </c>
      <c r="J148" s="2" t="s">
        <v>65</v>
      </c>
      <c r="K148" s="1">
        <f>Tabelle1[[#This Row],[Menge kg Nges]]/1000</f>
        <v>2.1944599999999999</v>
      </c>
      <c r="L148" s="1">
        <f>Tabelle1[[#This Row],[Menge kg P2O5]]/1000</f>
        <v>0.91434000000000004</v>
      </c>
      <c r="M148" s="1">
        <f>Tabelle1[[#This Row],[Menge t Nges]]/Tabelle1[[#This Row],[Anzahl Lieferscheine]]</f>
        <v>0.18287166666666665</v>
      </c>
      <c r="N148" s="1">
        <f>Tabelle1[[#This Row],[Menge t P2O5]]/Tabelle1[[#This Row],[Anzahl Lieferscheine]]</f>
        <v>7.6194999999999999E-2</v>
      </c>
    </row>
    <row r="149" spans="1:14" x14ac:dyDescent="0.2">
      <c r="A149" s="2" t="s">
        <v>43</v>
      </c>
      <c r="B149" s="2" t="s">
        <v>43</v>
      </c>
      <c r="C149" s="2" t="s">
        <v>6</v>
      </c>
      <c r="D149" s="2" t="s">
        <v>7</v>
      </c>
      <c r="E149" s="2" t="s">
        <v>11</v>
      </c>
      <c r="F149" s="2" t="s">
        <v>61</v>
      </c>
      <c r="G149" s="1">
        <v>7896.46</v>
      </c>
      <c r="H149" s="1">
        <v>3815.6</v>
      </c>
      <c r="I149" s="4">
        <v>50</v>
      </c>
      <c r="J149" s="2" t="s">
        <v>65</v>
      </c>
      <c r="K149" s="1">
        <f>Tabelle1[[#This Row],[Menge kg Nges]]/1000</f>
        <v>7.8964600000000003</v>
      </c>
      <c r="L149" s="1">
        <f>Tabelle1[[#This Row],[Menge kg P2O5]]/1000</f>
        <v>3.8155999999999999</v>
      </c>
      <c r="M149" s="1">
        <f>Tabelle1[[#This Row],[Menge t Nges]]/Tabelle1[[#This Row],[Anzahl Lieferscheine]]</f>
        <v>0.15792919999999999</v>
      </c>
      <c r="N149" s="1">
        <f>Tabelle1[[#This Row],[Menge t P2O5]]/Tabelle1[[#This Row],[Anzahl Lieferscheine]]</f>
        <v>7.6311999999999991E-2</v>
      </c>
    </row>
    <row r="150" spans="1:14" x14ac:dyDescent="0.2">
      <c r="A150" s="2" t="s">
        <v>43</v>
      </c>
      <c r="B150" s="2" t="s">
        <v>43</v>
      </c>
      <c r="C150" s="2" t="s">
        <v>6</v>
      </c>
      <c r="D150" s="2" t="s">
        <v>7</v>
      </c>
      <c r="E150" s="2" t="s">
        <v>12</v>
      </c>
      <c r="F150" s="2" t="s">
        <v>61</v>
      </c>
      <c r="G150" s="1">
        <v>15261.77</v>
      </c>
      <c r="H150" s="1">
        <v>5912.1000000000013</v>
      </c>
      <c r="I150" s="4">
        <v>94</v>
      </c>
      <c r="J150" s="2" t="s">
        <v>65</v>
      </c>
      <c r="K150" s="1">
        <f>Tabelle1[[#This Row],[Menge kg Nges]]/1000</f>
        <v>15.26177</v>
      </c>
      <c r="L150" s="1">
        <f>Tabelle1[[#This Row],[Menge kg P2O5]]/1000</f>
        <v>5.9121000000000015</v>
      </c>
      <c r="M150" s="1">
        <f>Tabelle1[[#This Row],[Menge t Nges]]/Tabelle1[[#This Row],[Anzahl Lieferscheine]]</f>
        <v>0.16235925531914894</v>
      </c>
      <c r="N150" s="1">
        <f>Tabelle1[[#This Row],[Menge t P2O5]]/Tabelle1[[#This Row],[Anzahl Lieferscheine]]</f>
        <v>6.2894680851063839E-2</v>
      </c>
    </row>
    <row r="151" spans="1:14" x14ac:dyDescent="0.2">
      <c r="A151" s="2" t="s">
        <v>43</v>
      </c>
      <c r="B151" s="2" t="s">
        <v>43</v>
      </c>
      <c r="C151" s="2" t="s">
        <v>6</v>
      </c>
      <c r="D151" s="2" t="s">
        <v>7</v>
      </c>
      <c r="E151" s="2" t="s">
        <v>13</v>
      </c>
      <c r="F151" s="2" t="s">
        <v>61</v>
      </c>
      <c r="G151" s="1">
        <v>11874.26</v>
      </c>
      <c r="H151" s="1">
        <v>6622.54</v>
      </c>
      <c r="I151" s="4">
        <v>63</v>
      </c>
      <c r="J151" s="2" t="s">
        <v>65</v>
      </c>
      <c r="K151" s="1">
        <f>Tabelle1[[#This Row],[Menge kg Nges]]/1000</f>
        <v>11.87426</v>
      </c>
      <c r="L151" s="1">
        <f>Tabelle1[[#This Row],[Menge kg P2O5]]/1000</f>
        <v>6.6225399999999999</v>
      </c>
      <c r="M151" s="1">
        <f>Tabelle1[[#This Row],[Menge t Nges]]/Tabelle1[[#This Row],[Anzahl Lieferscheine]]</f>
        <v>0.18848031746031746</v>
      </c>
      <c r="N151" s="1">
        <f>Tabelle1[[#This Row],[Menge t P2O5]]/Tabelle1[[#This Row],[Anzahl Lieferscheine]]</f>
        <v>0.10511968253968254</v>
      </c>
    </row>
    <row r="152" spans="1:14" x14ac:dyDescent="0.2">
      <c r="A152" s="2" t="s">
        <v>43</v>
      </c>
      <c r="B152" s="2" t="s">
        <v>43</v>
      </c>
      <c r="C152" s="2" t="s">
        <v>6</v>
      </c>
      <c r="D152" s="2" t="s">
        <v>7</v>
      </c>
      <c r="E152" s="2" t="s">
        <v>14</v>
      </c>
      <c r="F152" s="2" t="s">
        <v>61</v>
      </c>
      <c r="G152" s="1">
        <v>366</v>
      </c>
      <c r="H152" s="1">
        <v>222</v>
      </c>
      <c r="I152" s="4">
        <v>2</v>
      </c>
      <c r="J152" s="2" t="s">
        <v>65</v>
      </c>
      <c r="K152" s="1">
        <f>Tabelle1[[#This Row],[Menge kg Nges]]/1000</f>
        <v>0.36599999999999999</v>
      </c>
      <c r="L152" s="1">
        <f>Tabelle1[[#This Row],[Menge kg P2O5]]/1000</f>
        <v>0.222</v>
      </c>
      <c r="M152" s="1">
        <f>Tabelle1[[#This Row],[Menge t Nges]]/Tabelle1[[#This Row],[Anzahl Lieferscheine]]</f>
        <v>0.183</v>
      </c>
      <c r="N152" s="1">
        <f>Tabelle1[[#This Row],[Menge t P2O5]]/Tabelle1[[#This Row],[Anzahl Lieferscheine]]</f>
        <v>0.111</v>
      </c>
    </row>
    <row r="153" spans="1:14" x14ac:dyDescent="0.2">
      <c r="A153" s="2" t="s">
        <v>43</v>
      </c>
      <c r="B153" s="2" t="s">
        <v>43</v>
      </c>
      <c r="C153" s="2" t="s">
        <v>6</v>
      </c>
      <c r="D153" s="2" t="s">
        <v>15</v>
      </c>
      <c r="E153" s="2" t="s">
        <v>19</v>
      </c>
      <c r="F153" s="2" t="s">
        <v>61</v>
      </c>
      <c r="G153" s="1">
        <v>171.96</v>
      </c>
      <c r="H153" s="1">
        <v>126.12</v>
      </c>
      <c r="I153" s="4">
        <v>1</v>
      </c>
      <c r="J153" s="2" t="s">
        <v>65</v>
      </c>
      <c r="K153" s="1">
        <f>Tabelle1[[#This Row],[Menge kg Nges]]/1000</f>
        <v>0.17196</v>
      </c>
      <c r="L153" s="1">
        <f>Tabelle1[[#This Row],[Menge kg P2O5]]/1000</f>
        <v>0.12612000000000001</v>
      </c>
      <c r="M153" s="1">
        <f>Tabelle1[[#This Row],[Menge t Nges]]/Tabelle1[[#This Row],[Anzahl Lieferscheine]]</f>
        <v>0.17196</v>
      </c>
      <c r="N153" s="1">
        <f>Tabelle1[[#This Row],[Menge t P2O5]]/Tabelle1[[#This Row],[Anzahl Lieferscheine]]</f>
        <v>0.12612000000000001</v>
      </c>
    </row>
    <row r="154" spans="1:14" x14ac:dyDescent="0.2">
      <c r="A154" s="2" t="s">
        <v>43</v>
      </c>
      <c r="B154" s="2" t="s">
        <v>43</v>
      </c>
      <c r="C154" s="2" t="s">
        <v>6</v>
      </c>
      <c r="D154" s="2" t="s">
        <v>15</v>
      </c>
      <c r="E154" s="2" t="s">
        <v>21</v>
      </c>
      <c r="F154" s="2" t="s">
        <v>61</v>
      </c>
      <c r="G154" s="1">
        <v>142.80000000000001</v>
      </c>
      <c r="H154" s="1">
        <v>84</v>
      </c>
      <c r="I154" s="4">
        <v>1</v>
      </c>
      <c r="J154" s="2" t="s">
        <v>65</v>
      </c>
      <c r="K154" s="1">
        <f>Tabelle1[[#This Row],[Menge kg Nges]]/1000</f>
        <v>0.14280000000000001</v>
      </c>
      <c r="L154" s="1">
        <f>Tabelle1[[#This Row],[Menge kg P2O5]]/1000</f>
        <v>8.4000000000000005E-2</v>
      </c>
      <c r="M154" s="1">
        <f>Tabelle1[[#This Row],[Menge t Nges]]/Tabelle1[[#This Row],[Anzahl Lieferscheine]]</f>
        <v>0.14280000000000001</v>
      </c>
      <c r="N154" s="1">
        <f>Tabelle1[[#This Row],[Menge t P2O5]]/Tabelle1[[#This Row],[Anzahl Lieferscheine]]</f>
        <v>8.4000000000000005E-2</v>
      </c>
    </row>
    <row r="155" spans="1:14" x14ac:dyDescent="0.2">
      <c r="A155" s="2" t="s">
        <v>43</v>
      </c>
      <c r="B155" s="2" t="s">
        <v>43</v>
      </c>
      <c r="C155" s="2" t="s">
        <v>6</v>
      </c>
      <c r="D155" s="2" t="s">
        <v>15</v>
      </c>
      <c r="E155" s="2" t="s">
        <v>13</v>
      </c>
      <c r="F155" s="2" t="s">
        <v>61</v>
      </c>
      <c r="G155" s="1">
        <v>124</v>
      </c>
      <c r="H155" s="1">
        <v>112</v>
      </c>
      <c r="I155" s="4">
        <v>1</v>
      </c>
      <c r="J155" s="2" t="s">
        <v>65</v>
      </c>
      <c r="K155" s="1">
        <f>Tabelle1[[#This Row],[Menge kg Nges]]/1000</f>
        <v>0.124</v>
      </c>
      <c r="L155" s="1">
        <f>Tabelle1[[#This Row],[Menge kg P2O5]]/1000</f>
        <v>0.112</v>
      </c>
      <c r="M155" s="1">
        <f>Tabelle1[[#This Row],[Menge t Nges]]/Tabelle1[[#This Row],[Anzahl Lieferscheine]]</f>
        <v>0.124</v>
      </c>
      <c r="N155" s="1">
        <f>Tabelle1[[#This Row],[Menge t P2O5]]/Tabelle1[[#This Row],[Anzahl Lieferscheine]]</f>
        <v>0.112</v>
      </c>
    </row>
    <row r="156" spans="1:14" x14ac:dyDescent="0.2">
      <c r="A156" s="2" t="s">
        <v>43</v>
      </c>
      <c r="B156" s="2" t="s">
        <v>36</v>
      </c>
      <c r="C156" s="2" t="s">
        <v>6</v>
      </c>
      <c r="D156" s="2" t="s">
        <v>30</v>
      </c>
      <c r="E156" s="2" t="s">
        <v>26</v>
      </c>
      <c r="F156" s="2" t="s">
        <v>61</v>
      </c>
      <c r="G156" s="1">
        <v>1527.0500000000002</v>
      </c>
      <c r="H156" s="1">
        <v>844.05000000000007</v>
      </c>
      <c r="I156" s="4">
        <v>13</v>
      </c>
      <c r="J156" s="2" t="s">
        <v>65</v>
      </c>
      <c r="K156" s="1">
        <f>Tabelle1[[#This Row],[Menge kg Nges]]/1000</f>
        <v>1.5270500000000002</v>
      </c>
      <c r="L156" s="1">
        <f>Tabelle1[[#This Row],[Menge kg P2O5]]/1000</f>
        <v>0.84405000000000008</v>
      </c>
      <c r="M156" s="1">
        <f>Tabelle1[[#This Row],[Menge t Nges]]/Tabelle1[[#This Row],[Anzahl Lieferscheine]]</f>
        <v>0.11746538461538464</v>
      </c>
      <c r="N156" s="1">
        <f>Tabelle1[[#This Row],[Menge t P2O5]]/Tabelle1[[#This Row],[Anzahl Lieferscheine]]</f>
        <v>6.4926923076923077E-2</v>
      </c>
    </row>
    <row r="157" spans="1:14" x14ac:dyDescent="0.2">
      <c r="A157" s="2" t="s">
        <v>43</v>
      </c>
      <c r="B157" s="2" t="s">
        <v>36</v>
      </c>
      <c r="C157" s="2" t="s">
        <v>6</v>
      </c>
      <c r="D157" s="2" t="s">
        <v>7</v>
      </c>
      <c r="E157" s="2" t="s">
        <v>11</v>
      </c>
      <c r="F157" s="2" t="s">
        <v>61</v>
      </c>
      <c r="G157" s="1">
        <v>1879.45</v>
      </c>
      <c r="H157" s="1">
        <v>947.29000000000008</v>
      </c>
      <c r="I157" s="4">
        <v>12</v>
      </c>
      <c r="J157" s="2" t="s">
        <v>65</v>
      </c>
      <c r="K157" s="1">
        <f>Tabelle1[[#This Row],[Menge kg Nges]]/1000</f>
        <v>1.8794500000000001</v>
      </c>
      <c r="L157" s="1">
        <f>Tabelle1[[#This Row],[Menge kg P2O5]]/1000</f>
        <v>0.94729000000000008</v>
      </c>
      <c r="M157" s="1">
        <f>Tabelle1[[#This Row],[Menge t Nges]]/Tabelle1[[#This Row],[Anzahl Lieferscheine]]</f>
        <v>0.15662083333333335</v>
      </c>
      <c r="N157" s="1">
        <f>Tabelle1[[#This Row],[Menge t P2O5]]/Tabelle1[[#This Row],[Anzahl Lieferscheine]]</f>
        <v>7.8940833333333335E-2</v>
      </c>
    </row>
    <row r="158" spans="1:14" x14ac:dyDescent="0.2">
      <c r="A158" s="2" t="s">
        <v>43</v>
      </c>
      <c r="B158" s="2" t="s">
        <v>36</v>
      </c>
      <c r="C158" s="2" t="s">
        <v>6</v>
      </c>
      <c r="D158" s="2" t="s">
        <v>7</v>
      </c>
      <c r="E158" s="2" t="s">
        <v>12</v>
      </c>
      <c r="F158" s="2" t="s">
        <v>61</v>
      </c>
      <c r="G158" s="1">
        <v>3343</v>
      </c>
      <c r="H158" s="1">
        <v>1387.1599999999999</v>
      </c>
      <c r="I158" s="4">
        <v>23</v>
      </c>
      <c r="J158" s="2" t="s">
        <v>65</v>
      </c>
      <c r="K158" s="1">
        <f>Tabelle1[[#This Row],[Menge kg Nges]]/1000</f>
        <v>3.343</v>
      </c>
      <c r="L158" s="1">
        <f>Tabelle1[[#This Row],[Menge kg P2O5]]/1000</f>
        <v>1.3871599999999999</v>
      </c>
      <c r="M158" s="1">
        <f>Tabelle1[[#This Row],[Menge t Nges]]/Tabelle1[[#This Row],[Anzahl Lieferscheine]]</f>
        <v>0.14534782608695651</v>
      </c>
      <c r="N158" s="1">
        <f>Tabelle1[[#This Row],[Menge t P2O5]]/Tabelle1[[#This Row],[Anzahl Lieferscheine]]</f>
        <v>6.0311304347826084E-2</v>
      </c>
    </row>
    <row r="159" spans="1:14" x14ac:dyDescent="0.2">
      <c r="A159" s="2" t="s">
        <v>43</v>
      </c>
      <c r="B159" s="2" t="s">
        <v>36</v>
      </c>
      <c r="C159" s="2" t="s">
        <v>6</v>
      </c>
      <c r="D159" s="2" t="s">
        <v>7</v>
      </c>
      <c r="E159" s="2" t="s">
        <v>13</v>
      </c>
      <c r="F159" s="2" t="s">
        <v>61</v>
      </c>
      <c r="G159" s="1">
        <v>2297</v>
      </c>
      <c r="H159" s="1">
        <v>1348.55</v>
      </c>
      <c r="I159" s="4">
        <v>13</v>
      </c>
      <c r="J159" s="2" t="s">
        <v>65</v>
      </c>
      <c r="K159" s="1">
        <f>Tabelle1[[#This Row],[Menge kg Nges]]/1000</f>
        <v>2.2970000000000002</v>
      </c>
      <c r="L159" s="1">
        <f>Tabelle1[[#This Row],[Menge kg P2O5]]/1000</f>
        <v>1.3485499999999999</v>
      </c>
      <c r="M159" s="1">
        <f>Tabelle1[[#This Row],[Menge t Nges]]/Tabelle1[[#This Row],[Anzahl Lieferscheine]]</f>
        <v>0.1766923076923077</v>
      </c>
      <c r="N159" s="1">
        <f>Tabelle1[[#This Row],[Menge t P2O5]]/Tabelle1[[#This Row],[Anzahl Lieferscheine]]</f>
        <v>0.10373461538461538</v>
      </c>
    </row>
    <row r="160" spans="1:14" x14ac:dyDescent="0.2">
      <c r="A160" s="2" t="s">
        <v>43</v>
      </c>
      <c r="B160" s="2" t="s">
        <v>36</v>
      </c>
      <c r="C160" s="2" t="s">
        <v>6</v>
      </c>
      <c r="D160" s="2" t="s">
        <v>15</v>
      </c>
      <c r="E160" s="2" t="s">
        <v>19</v>
      </c>
      <c r="F160" s="2" t="s">
        <v>61</v>
      </c>
      <c r="G160" s="1">
        <v>232.14</v>
      </c>
      <c r="H160" s="1">
        <v>170.26</v>
      </c>
      <c r="I160" s="4">
        <v>1</v>
      </c>
      <c r="J160" s="2" t="s">
        <v>65</v>
      </c>
      <c r="K160" s="1">
        <f>Tabelle1[[#This Row],[Menge kg Nges]]/1000</f>
        <v>0.23213999999999999</v>
      </c>
      <c r="L160" s="1">
        <f>Tabelle1[[#This Row],[Menge kg P2O5]]/1000</f>
        <v>0.17025999999999999</v>
      </c>
      <c r="M160" s="1">
        <f>Tabelle1[[#This Row],[Menge t Nges]]/Tabelle1[[#This Row],[Anzahl Lieferscheine]]</f>
        <v>0.23213999999999999</v>
      </c>
      <c r="N160" s="1">
        <f>Tabelle1[[#This Row],[Menge t P2O5]]/Tabelle1[[#This Row],[Anzahl Lieferscheine]]</f>
        <v>0.17025999999999999</v>
      </c>
    </row>
    <row r="161" spans="1:14" x14ac:dyDescent="0.2">
      <c r="A161" s="2" t="s">
        <v>43</v>
      </c>
      <c r="B161" s="2" t="s">
        <v>37</v>
      </c>
      <c r="C161" s="2" t="s">
        <v>6</v>
      </c>
      <c r="D161" s="2" t="s">
        <v>30</v>
      </c>
      <c r="E161" s="2" t="s">
        <v>26</v>
      </c>
      <c r="F161" s="2" t="s">
        <v>61</v>
      </c>
      <c r="G161" s="1">
        <v>1872.99</v>
      </c>
      <c r="H161" s="1">
        <v>1078.8</v>
      </c>
      <c r="I161" s="4">
        <v>13</v>
      </c>
      <c r="J161" s="2" t="s">
        <v>65</v>
      </c>
      <c r="K161" s="1">
        <f>Tabelle1[[#This Row],[Menge kg Nges]]/1000</f>
        <v>1.8729899999999999</v>
      </c>
      <c r="L161" s="1">
        <f>Tabelle1[[#This Row],[Menge kg P2O5]]/1000</f>
        <v>1.0788</v>
      </c>
      <c r="M161" s="1">
        <f>Tabelle1[[#This Row],[Menge t Nges]]/Tabelle1[[#This Row],[Anzahl Lieferscheine]]</f>
        <v>0.14407615384615385</v>
      </c>
      <c r="N161" s="1">
        <f>Tabelle1[[#This Row],[Menge t P2O5]]/Tabelle1[[#This Row],[Anzahl Lieferscheine]]</f>
        <v>8.2984615384615379E-2</v>
      </c>
    </row>
    <row r="162" spans="1:14" x14ac:dyDescent="0.2">
      <c r="A162" s="2" t="s">
        <v>43</v>
      </c>
      <c r="B162" s="2" t="s">
        <v>37</v>
      </c>
      <c r="C162" s="2" t="s">
        <v>6</v>
      </c>
      <c r="D162" s="2" t="s">
        <v>7</v>
      </c>
      <c r="E162" s="2" t="s">
        <v>9</v>
      </c>
      <c r="F162" s="2" t="s">
        <v>61</v>
      </c>
      <c r="G162" s="1">
        <v>550</v>
      </c>
      <c r="H162" s="1">
        <v>225</v>
      </c>
      <c r="I162" s="4">
        <v>2</v>
      </c>
      <c r="J162" s="2" t="s">
        <v>65</v>
      </c>
      <c r="K162" s="1">
        <f>Tabelle1[[#This Row],[Menge kg Nges]]/1000</f>
        <v>0.55000000000000004</v>
      </c>
      <c r="L162" s="1">
        <f>Tabelle1[[#This Row],[Menge kg P2O5]]/1000</f>
        <v>0.22500000000000001</v>
      </c>
      <c r="M162" s="1">
        <f>Tabelle1[[#This Row],[Menge t Nges]]/Tabelle1[[#This Row],[Anzahl Lieferscheine]]</f>
        <v>0.27500000000000002</v>
      </c>
      <c r="N162" s="1">
        <f>Tabelle1[[#This Row],[Menge t P2O5]]/Tabelle1[[#This Row],[Anzahl Lieferscheine]]</f>
        <v>0.1125</v>
      </c>
    </row>
    <row r="163" spans="1:14" x14ac:dyDescent="0.2">
      <c r="A163" s="2" t="s">
        <v>43</v>
      </c>
      <c r="B163" s="2" t="s">
        <v>37</v>
      </c>
      <c r="C163" s="2" t="s">
        <v>6</v>
      </c>
      <c r="D163" s="2" t="s">
        <v>7</v>
      </c>
      <c r="E163" s="2" t="s">
        <v>11</v>
      </c>
      <c r="F163" s="2" t="s">
        <v>61</v>
      </c>
      <c r="G163" s="1">
        <v>1301.4000000000001</v>
      </c>
      <c r="H163" s="1">
        <v>641.59999999999991</v>
      </c>
      <c r="I163" s="4">
        <v>7</v>
      </c>
      <c r="J163" s="2" t="s">
        <v>65</v>
      </c>
      <c r="K163" s="1">
        <f>Tabelle1[[#This Row],[Menge kg Nges]]/1000</f>
        <v>1.3014000000000001</v>
      </c>
      <c r="L163" s="1">
        <f>Tabelle1[[#This Row],[Menge kg P2O5]]/1000</f>
        <v>0.64159999999999995</v>
      </c>
      <c r="M163" s="1">
        <f>Tabelle1[[#This Row],[Menge t Nges]]/Tabelle1[[#This Row],[Anzahl Lieferscheine]]</f>
        <v>0.18591428571428573</v>
      </c>
      <c r="N163" s="1">
        <f>Tabelle1[[#This Row],[Menge t P2O5]]/Tabelle1[[#This Row],[Anzahl Lieferscheine]]</f>
        <v>9.1657142857142854E-2</v>
      </c>
    </row>
    <row r="164" spans="1:14" x14ac:dyDescent="0.2">
      <c r="A164" s="2" t="s">
        <v>43</v>
      </c>
      <c r="B164" s="2" t="s">
        <v>37</v>
      </c>
      <c r="C164" s="2" t="s">
        <v>6</v>
      </c>
      <c r="D164" s="2" t="s">
        <v>7</v>
      </c>
      <c r="E164" s="2" t="s">
        <v>12</v>
      </c>
      <c r="F164" s="2" t="s">
        <v>61</v>
      </c>
      <c r="G164" s="1">
        <v>1638.4</v>
      </c>
      <c r="H164" s="1">
        <v>592.79999999999995</v>
      </c>
      <c r="I164" s="4">
        <v>7</v>
      </c>
      <c r="J164" s="2" t="s">
        <v>65</v>
      </c>
      <c r="K164" s="1">
        <f>Tabelle1[[#This Row],[Menge kg Nges]]/1000</f>
        <v>1.6384000000000001</v>
      </c>
      <c r="L164" s="1">
        <f>Tabelle1[[#This Row],[Menge kg P2O5]]/1000</f>
        <v>0.59279999999999999</v>
      </c>
      <c r="M164" s="1">
        <f>Tabelle1[[#This Row],[Menge t Nges]]/Tabelle1[[#This Row],[Anzahl Lieferscheine]]</f>
        <v>0.23405714285714288</v>
      </c>
      <c r="N164" s="1">
        <f>Tabelle1[[#This Row],[Menge t P2O5]]/Tabelle1[[#This Row],[Anzahl Lieferscheine]]</f>
        <v>8.4685714285714281E-2</v>
      </c>
    </row>
    <row r="165" spans="1:14" x14ac:dyDescent="0.2">
      <c r="A165" s="2" t="s">
        <v>43</v>
      </c>
      <c r="B165" s="2" t="s">
        <v>37</v>
      </c>
      <c r="C165" s="2" t="s">
        <v>6</v>
      </c>
      <c r="D165" s="2" t="s">
        <v>7</v>
      </c>
      <c r="E165" s="2" t="s">
        <v>13</v>
      </c>
      <c r="F165" s="2" t="s">
        <v>61</v>
      </c>
      <c r="G165" s="1">
        <v>3277.56</v>
      </c>
      <c r="H165" s="1">
        <v>1702.8999999999999</v>
      </c>
      <c r="I165" s="4">
        <v>13</v>
      </c>
      <c r="J165" s="2" t="s">
        <v>65</v>
      </c>
      <c r="K165" s="1">
        <f>Tabelle1[[#This Row],[Menge kg Nges]]/1000</f>
        <v>3.2775599999999998</v>
      </c>
      <c r="L165" s="1">
        <f>Tabelle1[[#This Row],[Menge kg P2O5]]/1000</f>
        <v>1.7028999999999999</v>
      </c>
      <c r="M165" s="1">
        <f>Tabelle1[[#This Row],[Menge t Nges]]/Tabelle1[[#This Row],[Anzahl Lieferscheine]]</f>
        <v>0.25212000000000001</v>
      </c>
      <c r="N165" s="1">
        <f>Tabelle1[[#This Row],[Menge t P2O5]]/Tabelle1[[#This Row],[Anzahl Lieferscheine]]</f>
        <v>0.13099230769230769</v>
      </c>
    </row>
    <row r="166" spans="1:14" x14ac:dyDescent="0.2">
      <c r="A166" s="2" t="s">
        <v>43</v>
      </c>
      <c r="B166" s="2" t="s">
        <v>37</v>
      </c>
      <c r="C166" s="2" t="s">
        <v>6</v>
      </c>
      <c r="D166" s="2" t="s">
        <v>7</v>
      </c>
      <c r="E166" s="2" t="s">
        <v>14</v>
      </c>
      <c r="F166" s="2" t="s">
        <v>61</v>
      </c>
      <c r="G166" s="1">
        <v>313.5</v>
      </c>
      <c r="H166" s="1">
        <v>218.5</v>
      </c>
      <c r="I166" s="4">
        <v>2</v>
      </c>
      <c r="J166" s="2" t="s">
        <v>65</v>
      </c>
      <c r="K166" s="1">
        <f>Tabelle1[[#This Row],[Menge kg Nges]]/1000</f>
        <v>0.3135</v>
      </c>
      <c r="L166" s="1">
        <f>Tabelle1[[#This Row],[Menge kg P2O5]]/1000</f>
        <v>0.2185</v>
      </c>
      <c r="M166" s="1">
        <f>Tabelle1[[#This Row],[Menge t Nges]]/Tabelle1[[#This Row],[Anzahl Lieferscheine]]</f>
        <v>0.15675</v>
      </c>
      <c r="N166" s="1">
        <f>Tabelle1[[#This Row],[Menge t P2O5]]/Tabelle1[[#This Row],[Anzahl Lieferscheine]]</f>
        <v>0.10925</v>
      </c>
    </row>
    <row r="167" spans="1:14" x14ac:dyDescent="0.2">
      <c r="A167" s="2" t="s">
        <v>43</v>
      </c>
      <c r="B167" s="2" t="s">
        <v>37</v>
      </c>
      <c r="C167" s="2" t="s">
        <v>6</v>
      </c>
      <c r="D167" s="2" t="s">
        <v>15</v>
      </c>
      <c r="E167" s="2" t="s">
        <v>18</v>
      </c>
      <c r="F167" s="2" t="s">
        <v>61</v>
      </c>
      <c r="G167" s="1">
        <v>235.2</v>
      </c>
      <c r="H167" s="1">
        <v>190.4</v>
      </c>
      <c r="I167" s="4">
        <v>1</v>
      </c>
      <c r="J167" s="2" t="s">
        <v>65</v>
      </c>
      <c r="K167" s="1">
        <f>Tabelle1[[#This Row],[Menge kg Nges]]/1000</f>
        <v>0.23519999999999999</v>
      </c>
      <c r="L167" s="1">
        <f>Tabelle1[[#This Row],[Menge kg P2O5]]/1000</f>
        <v>0.19040000000000001</v>
      </c>
      <c r="M167" s="1">
        <f>Tabelle1[[#This Row],[Menge t Nges]]/Tabelle1[[#This Row],[Anzahl Lieferscheine]]</f>
        <v>0.23519999999999999</v>
      </c>
      <c r="N167" s="1">
        <f>Tabelle1[[#This Row],[Menge t P2O5]]/Tabelle1[[#This Row],[Anzahl Lieferscheine]]</f>
        <v>0.19040000000000001</v>
      </c>
    </row>
    <row r="168" spans="1:14" x14ac:dyDescent="0.2">
      <c r="A168" s="2" t="s">
        <v>43</v>
      </c>
      <c r="B168" s="2" t="s">
        <v>37</v>
      </c>
      <c r="C168" s="2" t="s">
        <v>6</v>
      </c>
      <c r="D168" s="2" t="s">
        <v>15</v>
      </c>
      <c r="E168" s="2" t="s">
        <v>19</v>
      </c>
      <c r="F168" s="2" t="s">
        <v>61</v>
      </c>
      <c r="G168" s="1">
        <v>729.64</v>
      </c>
      <c r="H168" s="1">
        <v>569.02</v>
      </c>
      <c r="I168" s="4">
        <v>2</v>
      </c>
      <c r="J168" s="2" t="s">
        <v>65</v>
      </c>
      <c r="K168" s="1">
        <f>Tabelle1[[#This Row],[Menge kg Nges]]/1000</f>
        <v>0.72963999999999996</v>
      </c>
      <c r="L168" s="1">
        <f>Tabelle1[[#This Row],[Menge kg P2O5]]/1000</f>
        <v>0.56901999999999997</v>
      </c>
      <c r="M168" s="1">
        <f>Tabelle1[[#This Row],[Menge t Nges]]/Tabelle1[[#This Row],[Anzahl Lieferscheine]]</f>
        <v>0.36481999999999998</v>
      </c>
      <c r="N168" s="1">
        <f>Tabelle1[[#This Row],[Menge t P2O5]]/Tabelle1[[#This Row],[Anzahl Lieferscheine]]</f>
        <v>0.28450999999999999</v>
      </c>
    </row>
    <row r="169" spans="1:14" x14ac:dyDescent="0.2">
      <c r="A169" s="2" t="s">
        <v>43</v>
      </c>
      <c r="B169" s="2" t="s">
        <v>37</v>
      </c>
      <c r="C169" s="2" t="s">
        <v>6</v>
      </c>
      <c r="D169" s="2" t="s">
        <v>15</v>
      </c>
      <c r="E169" s="2" t="s">
        <v>9</v>
      </c>
      <c r="F169" s="2" t="s">
        <v>61</v>
      </c>
      <c r="G169" s="1">
        <v>282.58</v>
      </c>
      <c r="H169" s="1">
        <v>117.15</v>
      </c>
      <c r="I169" s="4">
        <v>1</v>
      </c>
      <c r="J169" s="2" t="s">
        <v>65</v>
      </c>
      <c r="K169" s="1">
        <f>Tabelle1[[#This Row],[Menge kg Nges]]/1000</f>
        <v>0.28258</v>
      </c>
      <c r="L169" s="1">
        <f>Tabelle1[[#This Row],[Menge kg P2O5]]/1000</f>
        <v>0.11715</v>
      </c>
      <c r="M169" s="1">
        <f>Tabelle1[[#This Row],[Menge t Nges]]/Tabelle1[[#This Row],[Anzahl Lieferscheine]]</f>
        <v>0.28258</v>
      </c>
      <c r="N169" s="1">
        <f>Tabelle1[[#This Row],[Menge t P2O5]]/Tabelle1[[#This Row],[Anzahl Lieferscheine]]</f>
        <v>0.11715</v>
      </c>
    </row>
    <row r="170" spans="1:14" x14ac:dyDescent="0.2">
      <c r="A170" s="2" t="s">
        <v>43</v>
      </c>
      <c r="B170" s="2" t="s">
        <v>40</v>
      </c>
      <c r="C170" s="2" t="s">
        <v>6</v>
      </c>
      <c r="D170" s="2" t="s">
        <v>30</v>
      </c>
      <c r="E170" s="2" t="s">
        <v>26</v>
      </c>
      <c r="F170" s="2" t="s">
        <v>61</v>
      </c>
      <c r="G170" s="1">
        <v>96</v>
      </c>
      <c r="H170" s="1">
        <v>64</v>
      </c>
      <c r="I170" s="4">
        <v>1</v>
      </c>
      <c r="J170" s="2" t="s">
        <v>65</v>
      </c>
      <c r="K170" s="1">
        <f>Tabelle1[[#This Row],[Menge kg Nges]]/1000</f>
        <v>9.6000000000000002E-2</v>
      </c>
      <c r="L170" s="1">
        <f>Tabelle1[[#This Row],[Menge kg P2O5]]/1000</f>
        <v>6.4000000000000001E-2</v>
      </c>
      <c r="M170" s="1">
        <f>Tabelle1[[#This Row],[Menge t Nges]]/Tabelle1[[#This Row],[Anzahl Lieferscheine]]</f>
        <v>9.6000000000000002E-2</v>
      </c>
      <c r="N170" s="1">
        <f>Tabelle1[[#This Row],[Menge t P2O5]]/Tabelle1[[#This Row],[Anzahl Lieferscheine]]</f>
        <v>6.4000000000000001E-2</v>
      </c>
    </row>
    <row r="171" spans="1:14" x14ac:dyDescent="0.2">
      <c r="A171" s="2" t="s">
        <v>43</v>
      </c>
      <c r="B171" s="2" t="s">
        <v>40</v>
      </c>
      <c r="C171" s="2" t="s">
        <v>6</v>
      </c>
      <c r="D171" s="2" t="s">
        <v>7</v>
      </c>
      <c r="E171" s="2" t="s">
        <v>12</v>
      </c>
      <c r="F171" s="2" t="s">
        <v>61</v>
      </c>
      <c r="G171" s="1">
        <v>415.22999999999996</v>
      </c>
      <c r="H171" s="1">
        <v>172.49</v>
      </c>
      <c r="I171" s="4">
        <v>4</v>
      </c>
      <c r="J171" s="2" t="s">
        <v>65</v>
      </c>
      <c r="K171" s="1">
        <f>Tabelle1[[#This Row],[Menge kg Nges]]/1000</f>
        <v>0.41522999999999999</v>
      </c>
      <c r="L171" s="1">
        <f>Tabelle1[[#This Row],[Menge kg P2O5]]/1000</f>
        <v>0.17249</v>
      </c>
      <c r="M171" s="1">
        <f>Tabelle1[[#This Row],[Menge t Nges]]/Tabelle1[[#This Row],[Anzahl Lieferscheine]]</f>
        <v>0.1038075</v>
      </c>
      <c r="N171" s="1">
        <f>Tabelle1[[#This Row],[Menge t P2O5]]/Tabelle1[[#This Row],[Anzahl Lieferscheine]]</f>
        <v>4.3122500000000001E-2</v>
      </c>
    </row>
    <row r="172" spans="1:14" x14ac:dyDescent="0.2">
      <c r="A172" s="2" t="s">
        <v>43</v>
      </c>
      <c r="B172" s="2" t="s">
        <v>40</v>
      </c>
      <c r="C172" s="2" t="s">
        <v>6</v>
      </c>
      <c r="D172" s="2" t="s">
        <v>7</v>
      </c>
      <c r="E172" s="2" t="s">
        <v>13</v>
      </c>
      <c r="F172" s="2" t="s">
        <v>61</v>
      </c>
      <c r="G172" s="1">
        <v>200</v>
      </c>
      <c r="H172" s="1">
        <v>90</v>
      </c>
      <c r="I172" s="4">
        <v>1</v>
      </c>
      <c r="J172" s="2" t="s">
        <v>65</v>
      </c>
      <c r="K172" s="1">
        <f>Tabelle1[[#This Row],[Menge kg Nges]]/1000</f>
        <v>0.2</v>
      </c>
      <c r="L172" s="1">
        <f>Tabelle1[[#This Row],[Menge kg P2O5]]/1000</f>
        <v>0.09</v>
      </c>
      <c r="M172" s="1">
        <f>Tabelle1[[#This Row],[Menge t Nges]]/Tabelle1[[#This Row],[Anzahl Lieferscheine]]</f>
        <v>0.2</v>
      </c>
      <c r="N172" s="1">
        <f>Tabelle1[[#This Row],[Menge t P2O5]]/Tabelle1[[#This Row],[Anzahl Lieferscheine]]</f>
        <v>0.09</v>
      </c>
    </row>
    <row r="173" spans="1:14" x14ac:dyDescent="0.2">
      <c r="A173" s="2" t="s">
        <v>43</v>
      </c>
      <c r="B173" s="2" t="s">
        <v>40</v>
      </c>
      <c r="C173" s="2" t="s">
        <v>6</v>
      </c>
      <c r="D173" s="2" t="s">
        <v>15</v>
      </c>
      <c r="E173" s="2" t="s">
        <v>18</v>
      </c>
      <c r="F173" s="2" t="s">
        <v>61</v>
      </c>
      <c r="G173" s="1">
        <v>506.3</v>
      </c>
      <c r="H173" s="1">
        <v>298.14999999999998</v>
      </c>
      <c r="I173" s="4">
        <v>2</v>
      </c>
      <c r="J173" s="2" t="s">
        <v>65</v>
      </c>
      <c r="K173" s="1">
        <f>Tabelle1[[#This Row],[Menge kg Nges]]/1000</f>
        <v>0.50629999999999997</v>
      </c>
      <c r="L173" s="1">
        <f>Tabelle1[[#This Row],[Menge kg P2O5]]/1000</f>
        <v>0.29814999999999997</v>
      </c>
      <c r="M173" s="1">
        <f>Tabelle1[[#This Row],[Menge t Nges]]/Tabelle1[[#This Row],[Anzahl Lieferscheine]]</f>
        <v>0.25314999999999999</v>
      </c>
      <c r="N173" s="1">
        <f>Tabelle1[[#This Row],[Menge t P2O5]]/Tabelle1[[#This Row],[Anzahl Lieferscheine]]</f>
        <v>0.14907499999999999</v>
      </c>
    </row>
    <row r="174" spans="1:14" x14ac:dyDescent="0.2">
      <c r="A174" s="2" t="s">
        <v>43</v>
      </c>
      <c r="B174" s="2" t="s">
        <v>40</v>
      </c>
      <c r="C174" s="2" t="s">
        <v>6</v>
      </c>
      <c r="D174" s="2" t="s">
        <v>15</v>
      </c>
      <c r="E174" s="2" t="s">
        <v>19</v>
      </c>
      <c r="F174" s="2" t="s">
        <v>61</v>
      </c>
      <c r="G174" s="1">
        <v>341.05</v>
      </c>
      <c r="H174" s="1">
        <v>250.13</v>
      </c>
      <c r="I174" s="4">
        <v>1</v>
      </c>
      <c r="J174" s="2" t="s">
        <v>65</v>
      </c>
      <c r="K174" s="1">
        <f>Tabelle1[[#This Row],[Menge kg Nges]]/1000</f>
        <v>0.34105000000000002</v>
      </c>
      <c r="L174" s="1">
        <f>Tabelle1[[#This Row],[Menge kg P2O5]]/1000</f>
        <v>0.25013000000000002</v>
      </c>
      <c r="M174" s="1">
        <f>Tabelle1[[#This Row],[Menge t Nges]]/Tabelle1[[#This Row],[Anzahl Lieferscheine]]</f>
        <v>0.34105000000000002</v>
      </c>
      <c r="N174" s="1">
        <f>Tabelle1[[#This Row],[Menge t P2O5]]/Tabelle1[[#This Row],[Anzahl Lieferscheine]]</f>
        <v>0.25013000000000002</v>
      </c>
    </row>
    <row r="175" spans="1:14" x14ac:dyDescent="0.2">
      <c r="A175" s="2" t="s">
        <v>43</v>
      </c>
      <c r="B175" s="2" t="s">
        <v>40</v>
      </c>
      <c r="C175" s="2" t="s">
        <v>6</v>
      </c>
      <c r="D175" s="2" t="s">
        <v>15</v>
      </c>
      <c r="E175" s="2" t="s">
        <v>13</v>
      </c>
      <c r="F175" s="2" t="s">
        <v>61</v>
      </c>
      <c r="G175" s="1">
        <v>260</v>
      </c>
      <c r="H175" s="1">
        <v>240</v>
      </c>
      <c r="I175" s="4">
        <v>1</v>
      </c>
      <c r="J175" s="2" t="s">
        <v>65</v>
      </c>
      <c r="K175" s="1">
        <f>Tabelle1[[#This Row],[Menge kg Nges]]/1000</f>
        <v>0.26</v>
      </c>
      <c r="L175" s="1">
        <f>Tabelle1[[#This Row],[Menge kg P2O5]]/1000</f>
        <v>0.24</v>
      </c>
      <c r="M175" s="1">
        <f>Tabelle1[[#This Row],[Menge t Nges]]/Tabelle1[[#This Row],[Anzahl Lieferscheine]]</f>
        <v>0.26</v>
      </c>
      <c r="N175" s="1">
        <f>Tabelle1[[#This Row],[Menge t P2O5]]/Tabelle1[[#This Row],[Anzahl Lieferscheine]]</f>
        <v>0.24</v>
      </c>
    </row>
    <row r="176" spans="1:14" x14ac:dyDescent="0.2">
      <c r="A176" s="2" t="s">
        <v>43</v>
      </c>
      <c r="B176" s="2" t="s">
        <v>42</v>
      </c>
      <c r="C176" s="2" t="s">
        <v>6</v>
      </c>
      <c r="D176" s="2" t="s">
        <v>7</v>
      </c>
      <c r="E176" s="2" t="s">
        <v>10</v>
      </c>
      <c r="F176" s="2" t="s">
        <v>61</v>
      </c>
      <c r="G176" s="1">
        <v>571.20000000000005</v>
      </c>
      <c r="H176" s="1">
        <v>253.68</v>
      </c>
      <c r="I176" s="4">
        <v>3</v>
      </c>
      <c r="J176" s="2" t="s">
        <v>65</v>
      </c>
      <c r="K176" s="1">
        <f>Tabelle1[[#This Row],[Menge kg Nges]]/1000</f>
        <v>0.57120000000000004</v>
      </c>
      <c r="L176" s="1">
        <f>Tabelle1[[#This Row],[Menge kg P2O5]]/1000</f>
        <v>0.25368000000000002</v>
      </c>
      <c r="M176" s="1">
        <f>Tabelle1[[#This Row],[Menge t Nges]]/Tabelle1[[#This Row],[Anzahl Lieferscheine]]</f>
        <v>0.19040000000000001</v>
      </c>
      <c r="N176" s="1">
        <f>Tabelle1[[#This Row],[Menge t P2O5]]/Tabelle1[[#This Row],[Anzahl Lieferscheine]]</f>
        <v>8.456000000000001E-2</v>
      </c>
    </row>
    <row r="177" spans="1:14" x14ac:dyDescent="0.2">
      <c r="A177" s="2" t="s">
        <v>43</v>
      </c>
      <c r="B177" s="2" t="s">
        <v>42</v>
      </c>
      <c r="C177" s="2" t="s">
        <v>6</v>
      </c>
      <c r="D177" s="2" t="s">
        <v>7</v>
      </c>
      <c r="E177" s="2" t="s">
        <v>11</v>
      </c>
      <c r="F177" s="2" t="s">
        <v>61</v>
      </c>
      <c r="G177" s="1">
        <v>425.88</v>
      </c>
      <c r="H177" s="1">
        <v>214.2</v>
      </c>
      <c r="I177" s="4">
        <v>3</v>
      </c>
      <c r="J177" s="2" t="s">
        <v>65</v>
      </c>
      <c r="K177" s="1">
        <f>Tabelle1[[#This Row],[Menge kg Nges]]/1000</f>
        <v>0.42587999999999998</v>
      </c>
      <c r="L177" s="1">
        <f>Tabelle1[[#This Row],[Menge kg P2O5]]/1000</f>
        <v>0.2142</v>
      </c>
      <c r="M177" s="1">
        <f>Tabelle1[[#This Row],[Menge t Nges]]/Tabelle1[[#This Row],[Anzahl Lieferscheine]]</f>
        <v>0.14196</v>
      </c>
      <c r="N177" s="1">
        <f>Tabelle1[[#This Row],[Menge t P2O5]]/Tabelle1[[#This Row],[Anzahl Lieferscheine]]</f>
        <v>7.1400000000000005E-2</v>
      </c>
    </row>
    <row r="178" spans="1:14" x14ac:dyDescent="0.2">
      <c r="A178" s="2" t="s">
        <v>43</v>
      </c>
      <c r="B178" s="2" t="s">
        <v>42</v>
      </c>
      <c r="C178" s="2" t="s">
        <v>6</v>
      </c>
      <c r="D178" s="2" t="s">
        <v>7</v>
      </c>
      <c r="E178" s="2" t="s">
        <v>12</v>
      </c>
      <c r="F178" s="2" t="s">
        <v>61</v>
      </c>
      <c r="G178" s="1">
        <v>522.48</v>
      </c>
      <c r="H178" s="1">
        <v>231.83999999999997</v>
      </c>
      <c r="I178" s="4">
        <v>6</v>
      </c>
      <c r="J178" s="2" t="s">
        <v>65</v>
      </c>
      <c r="K178" s="1">
        <f>Tabelle1[[#This Row],[Menge kg Nges]]/1000</f>
        <v>0.52248000000000006</v>
      </c>
      <c r="L178" s="1">
        <f>Tabelle1[[#This Row],[Menge kg P2O5]]/1000</f>
        <v>0.23183999999999996</v>
      </c>
      <c r="M178" s="1">
        <f>Tabelle1[[#This Row],[Menge t Nges]]/Tabelle1[[#This Row],[Anzahl Lieferscheine]]</f>
        <v>8.7080000000000005E-2</v>
      </c>
      <c r="N178" s="1">
        <f>Tabelle1[[#This Row],[Menge t P2O5]]/Tabelle1[[#This Row],[Anzahl Lieferscheine]]</f>
        <v>3.8639999999999994E-2</v>
      </c>
    </row>
    <row r="179" spans="1:14" x14ac:dyDescent="0.2">
      <c r="A179" s="2" t="s">
        <v>43</v>
      </c>
      <c r="B179" s="2" t="s">
        <v>42</v>
      </c>
      <c r="C179" s="2" t="s">
        <v>6</v>
      </c>
      <c r="D179" s="2" t="s">
        <v>15</v>
      </c>
      <c r="E179" s="2" t="s">
        <v>16</v>
      </c>
      <c r="F179" s="2" t="s">
        <v>61</v>
      </c>
      <c r="G179" s="1">
        <v>504.54999999999995</v>
      </c>
      <c r="H179" s="1">
        <v>461.24</v>
      </c>
      <c r="I179" s="4">
        <v>3</v>
      </c>
      <c r="J179" s="2" t="s">
        <v>65</v>
      </c>
      <c r="K179" s="1">
        <f>Tabelle1[[#This Row],[Menge kg Nges]]/1000</f>
        <v>0.50454999999999994</v>
      </c>
      <c r="L179" s="1">
        <f>Tabelle1[[#This Row],[Menge kg P2O5]]/1000</f>
        <v>0.46123999999999998</v>
      </c>
      <c r="M179" s="1">
        <f>Tabelle1[[#This Row],[Menge t Nges]]/Tabelle1[[#This Row],[Anzahl Lieferscheine]]</f>
        <v>0.16818333333333332</v>
      </c>
      <c r="N179" s="1">
        <f>Tabelle1[[#This Row],[Menge t P2O5]]/Tabelle1[[#This Row],[Anzahl Lieferscheine]]</f>
        <v>0.15374666666666667</v>
      </c>
    </row>
    <row r="180" spans="1:14" x14ac:dyDescent="0.2">
      <c r="A180" s="2" t="s">
        <v>43</v>
      </c>
      <c r="B180" s="2" t="s">
        <v>42</v>
      </c>
      <c r="C180" s="2" t="s">
        <v>6</v>
      </c>
      <c r="D180" s="2" t="s">
        <v>15</v>
      </c>
      <c r="E180" s="2" t="s">
        <v>18</v>
      </c>
      <c r="F180" s="2" t="s">
        <v>61</v>
      </c>
      <c r="G180" s="1">
        <v>768</v>
      </c>
      <c r="H180" s="1">
        <v>620.79999999999995</v>
      </c>
      <c r="I180" s="4">
        <v>3</v>
      </c>
      <c r="J180" s="2" t="s">
        <v>65</v>
      </c>
      <c r="K180" s="1">
        <f>Tabelle1[[#This Row],[Menge kg Nges]]/1000</f>
        <v>0.76800000000000002</v>
      </c>
      <c r="L180" s="1">
        <f>Tabelle1[[#This Row],[Menge kg P2O5]]/1000</f>
        <v>0.62079999999999991</v>
      </c>
      <c r="M180" s="1">
        <f>Tabelle1[[#This Row],[Menge t Nges]]/Tabelle1[[#This Row],[Anzahl Lieferscheine]]</f>
        <v>0.25600000000000001</v>
      </c>
      <c r="N180" s="1">
        <f>Tabelle1[[#This Row],[Menge t P2O5]]/Tabelle1[[#This Row],[Anzahl Lieferscheine]]</f>
        <v>0.2069333333333333</v>
      </c>
    </row>
    <row r="181" spans="1:14" x14ac:dyDescent="0.2">
      <c r="A181" s="2" t="s">
        <v>43</v>
      </c>
      <c r="B181" s="2" t="s">
        <v>42</v>
      </c>
      <c r="C181" s="2" t="s">
        <v>6</v>
      </c>
      <c r="D181" s="2" t="s">
        <v>15</v>
      </c>
      <c r="E181" s="2" t="s">
        <v>19</v>
      </c>
      <c r="F181" s="2" t="s">
        <v>61</v>
      </c>
      <c r="G181" s="1">
        <v>163.36000000000001</v>
      </c>
      <c r="H181" s="1">
        <v>119.81</v>
      </c>
      <c r="I181" s="4">
        <v>1</v>
      </c>
      <c r="J181" s="2" t="s">
        <v>65</v>
      </c>
      <c r="K181" s="1">
        <f>Tabelle1[[#This Row],[Menge kg Nges]]/1000</f>
        <v>0.16336000000000001</v>
      </c>
      <c r="L181" s="1">
        <f>Tabelle1[[#This Row],[Menge kg P2O5]]/1000</f>
        <v>0.11981</v>
      </c>
      <c r="M181" s="1">
        <f>Tabelle1[[#This Row],[Menge t Nges]]/Tabelle1[[#This Row],[Anzahl Lieferscheine]]</f>
        <v>0.16336000000000001</v>
      </c>
      <c r="N181" s="1">
        <f>Tabelle1[[#This Row],[Menge t P2O5]]/Tabelle1[[#This Row],[Anzahl Lieferscheine]]</f>
        <v>0.11981</v>
      </c>
    </row>
    <row r="182" spans="1:14" x14ac:dyDescent="0.2">
      <c r="A182" s="2" t="s">
        <v>36</v>
      </c>
      <c r="B182" s="2" t="s">
        <v>43</v>
      </c>
      <c r="C182" s="2" t="s">
        <v>6</v>
      </c>
      <c r="D182" s="2" t="s">
        <v>30</v>
      </c>
      <c r="E182" s="2" t="s">
        <v>26</v>
      </c>
      <c r="F182" s="2" t="s">
        <v>61</v>
      </c>
      <c r="G182" s="1">
        <v>448.66999999999996</v>
      </c>
      <c r="H182" s="1">
        <v>188.45999999999998</v>
      </c>
      <c r="I182" s="4">
        <v>3</v>
      </c>
      <c r="J182" s="2" t="s">
        <v>65</v>
      </c>
      <c r="K182" s="1">
        <f>Tabelle1[[#This Row],[Menge kg Nges]]/1000</f>
        <v>0.44866999999999996</v>
      </c>
      <c r="L182" s="1">
        <f>Tabelle1[[#This Row],[Menge kg P2O5]]/1000</f>
        <v>0.18845999999999999</v>
      </c>
      <c r="M182" s="1">
        <f>Tabelle1[[#This Row],[Menge t Nges]]/Tabelle1[[#This Row],[Anzahl Lieferscheine]]</f>
        <v>0.14955666666666664</v>
      </c>
      <c r="N182" s="1">
        <f>Tabelle1[[#This Row],[Menge t P2O5]]/Tabelle1[[#This Row],[Anzahl Lieferscheine]]</f>
        <v>6.2820000000000001E-2</v>
      </c>
    </row>
    <row r="183" spans="1:14" x14ac:dyDescent="0.2">
      <c r="A183" s="2" t="s">
        <v>36</v>
      </c>
      <c r="B183" s="2" t="s">
        <v>43</v>
      </c>
      <c r="C183" s="2" t="s">
        <v>6</v>
      </c>
      <c r="D183" s="2" t="s">
        <v>7</v>
      </c>
      <c r="E183" s="2" t="s">
        <v>11</v>
      </c>
      <c r="F183" s="2" t="s">
        <v>61</v>
      </c>
      <c r="G183" s="1">
        <v>112.5</v>
      </c>
      <c r="H183" s="1">
        <v>63</v>
      </c>
      <c r="I183" s="4">
        <v>1</v>
      </c>
      <c r="J183" s="2" t="s">
        <v>65</v>
      </c>
      <c r="K183" s="1">
        <f>Tabelle1[[#This Row],[Menge kg Nges]]/1000</f>
        <v>0.1125</v>
      </c>
      <c r="L183" s="1">
        <f>Tabelle1[[#This Row],[Menge kg P2O5]]/1000</f>
        <v>6.3E-2</v>
      </c>
      <c r="M183" s="1">
        <f>Tabelle1[[#This Row],[Menge t Nges]]/Tabelle1[[#This Row],[Anzahl Lieferscheine]]</f>
        <v>0.1125</v>
      </c>
      <c r="N183" s="1">
        <f>Tabelle1[[#This Row],[Menge t P2O5]]/Tabelle1[[#This Row],[Anzahl Lieferscheine]]</f>
        <v>6.3E-2</v>
      </c>
    </row>
    <row r="184" spans="1:14" x14ac:dyDescent="0.2">
      <c r="A184" s="2" t="s">
        <v>36</v>
      </c>
      <c r="B184" s="2" t="s">
        <v>43</v>
      </c>
      <c r="C184" s="2" t="s">
        <v>6</v>
      </c>
      <c r="D184" s="2" t="s">
        <v>7</v>
      </c>
      <c r="E184" s="2" t="s">
        <v>12</v>
      </c>
      <c r="F184" s="2" t="s">
        <v>61</v>
      </c>
      <c r="G184" s="1">
        <v>4927</v>
      </c>
      <c r="H184" s="1">
        <v>1984.7999999999997</v>
      </c>
      <c r="I184" s="4">
        <v>40</v>
      </c>
      <c r="J184" s="2" t="s">
        <v>65</v>
      </c>
      <c r="K184" s="1">
        <f>Tabelle1[[#This Row],[Menge kg Nges]]/1000</f>
        <v>4.9269999999999996</v>
      </c>
      <c r="L184" s="1">
        <f>Tabelle1[[#This Row],[Menge kg P2O5]]/1000</f>
        <v>1.9847999999999997</v>
      </c>
      <c r="M184" s="1">
        <f>Tabelle1[[#This Row],[Menge t Nges]]/Tabelle1[[#This Row],[Anzahl Lieferscheine]]</f>
        <v>0.12317499999999999</v>
      </c>
      <c r="N184" s="1">
        <f>Tabelle1[[#This Row],[Menge t P2O5]]/Tabelle1[[#This Row],[Anzahl Lieferscheine]]</f>
        <v>4.9619999999999991E-2</v>
      </c>
    </row>
    <row r="185" spans="1:14" x14ac:dyDescent="0.2">
      <c r="A185" s="2" t="s">
        <v>36</v>
      </c>
      <c r="B185" s="2" t="s">
        <v>43</v>
      </c>
      <c r="C185" s="2" t="s">
        <v>6</v>
      </c>
      <c r="D185" s="2" t="s">
        <v>7</v>
      </c>
      <c r="E185" s="2" t="s">
        <v>13</v>
      </c>
      <c r="F185" s="2" t="s">
        <v>61</v>
      </c>
      <c r="G185" s="1">
        <v>168</v>
      </c>
      <c r="H185" s="1">
        <v>96.6</v>
      </c>
      <c r="I185" s="4">
        <v>1</v>
      </c>
      <c r="J185" s="2" t="s">
        <v>65</v>
      </c>
      <c r="K185" s="1">
        <f>Tabelle1[[#This Row],[Menge kg Nges]]/1000</f>
        <v>0.16800000000000001</v>
      </c>
      <c r="L185" s="1">
        <f>Tabelle1[[#This Row],[Menge kg P2O5]]/1000</f>
        <v>9.6599999999999991E-2</v>
      </c>
      <c r="M185" s="1">
        <f>Tabelle1[[#This Row],[Menge t Nges]]/Tabelle1[[#This Row],[Anzahl Lieferscheine]]</f>
        <v>0.16800000000000001</v>
      </c>
      <c r="N185" s="1">
        <f>Tabelle1[[#This Row],[Menge t P2O5]]/Tabelle1[[#This Row],[Anzahl Lieferscheine]]</f>
        <v>9.6599999999999991E-2</v>
      </c>
    </row>
    <row r="186" spans="1:14" x14ac:dyDescent="0.2">
      <c r="A186" s="2" t="s">
        <v>36</v>
      </c>
      <c r="B186" s="2" t="s">
        <v>43</v>
      </c>
      <c r="C186" s="2" t="s">
        <v>6</v>
      </c>
      <c r="D186" s="2" t="s">
        <v>7</v>
      </c>
      <c r="E186" s="2" t="s">
        <v>14</v>
      </c>
      <c r="F186" s="2" t="s">
        <v>61</v>
      </c>
      <c r="G186" s="1">
        <v>3737.6000000000013</v>
      </c>
      <c r="H186" s="1">
        <v>1856</v>
      </c>
      <c r="I186" s="4">
        <v>24</v>
      </c>
      <c r="J186" s="2" t="s">
        <v>65</v>
      </c>
      <c r="K186" s="1">
        <f>Tabelle1[[#This Row],[Menge kg Nges]]/1000</f>
        <v>3.7376000000000014</v>
      </c>
      <c r="L186" s="1">
        <f>Tabelle1[[#This Row],[Menge kg P2O5]]/1000</f>
        <v>1.8560000000000001</v>
      </c>
      <c r="M186" s="1">
        <f>Tabelle1[[#This Row],[Menge t Nges]]/Tabelle1[[#This Row],[Anzahl Lieferscheine]]</f>
        <v>0.15573333333333339</v>
      </c>
      <c r="N186" s="1">
        <f>Tabelle1[[#This Row],[Menge t P2O5]]/Tabelle1[[#This Row],[Anzahl Lieferscheine]]</f>
        <v>7.7333333333333337E-2</v>
      </c>
    </row>
    <row r="187" spans="1:14" x14ac:dyDescent="0.2">
      <c r="A187" s="2" t="s">
        <v>36</v>
      </c>
      <c r="B187" s="2" t="s">
        <v>43</v>
      </c>
      <c r="C187" s="2" t="s">
        <v>25</v>
      </c>
      <c r="D187" s="2" t="s">
        <v>25</v>
      </c>
      <c r="E187" s="2" t="s">
        <v>26</v>
      </c>
      <c r="F187" s="2" t="s">
        <v>61</v>
      </c>
      <c r="G187" s="1">
        <v>4089.6900000000005</v>
      </c>
      <c r="H187" s="1">
        <v>561.32999999999993</v>
      </c>
      <c r="I187" s="4">
        <v>9</v>
      </c>
      <c r="J187" s="2" t="s">
        <v>65</v>
      </c>
      <c r="K187" s="1">
        <f>Tabelle1[[#This Row],[Menge kg Nges]]/1000</f>
        <v>4.0896900000000009</v>
      </c>
      <c r="L187" s="1">
        <f>Tabelle1[[#This Row],[Menge kg P2O5]]/1000</f>
        <v>0.56132999999999988</v>
      </c>
      <c r="M187" s="1">
        <f>Tabelle1[[#This Row],[Menge t Nges]]/Tabelle1[[#This Row],[Anzahl Lieferscheine]]</f>
        <v>0.45441000000000009</v>
      </c>
      <c r="N187" s="1">
        <f>Tabelle1[[#This Row],[Menge t P2O5]]/Tabelle1[[#This Row],[Anzahl Lieferscheine]]</f>
        <v>6.2369999999999988E-2</v>
      </c>
    </row>
    <row r="188" spans="1:14" x14ac:dyDescent="0.2">
      <c r="A188" s="2" t="s">
        <v>36</v>
      </c>
      <c r="B188" s="2" t="s">
        <v>36</v>
      </c>
      <c r="C188" s="2" t="s">
        <v>6</v>
      </c>
      <c r="D188" s="2" t="s">
        <v>30</v>
      </c>
      <c r="E188" s="2" t="s">
        <v>26</v>
      </c>
      <c r="F188" s="2" t="s">
        <v>61</v>
      </c>
      <c r="G188" s="1">
        <v>12211.06</v>
      </c>
      <c r="H188" s="1">
        <v>5822.7699999999995</v>
      </c>
      <c r="I188" s="4">
        <v>69</v>
      </c>
      <c r="J188" s="2" t="s">
        <v>65</v>
      </c>
      <c r="K188" s="1">
        <f>Tabelle1[[#This Row],[Menge kg Nges]]/1000</f>
        <v>12.21106</v>
      </c>
      <c r="L188" s="1">
        <f>Tabelle1[[#This Row],[Menge kg P2O5]]/1000</f>
        <v>5.8227699999999993</v>
      </c>
      <c r="M188" s="1">
        <f>Tabelle1[[#This Row],[Menge t Nges]]/Tabelle1[[#This Row],[Anzahl Lieferscheine]]</f>
        <v>0.17697188405797101</v>
      </c>
      <c r="N188" s="1">
        <f>Tabelle1[[#This Row],[Menge t P2O5]]/Tabelle1[[#This Row],[Anzahl Lieferscheine]]</f>
        <v>8.4387971014492746E-2</v>
      </c>
    </row>
    <row r="189" spans="1:14" x14ac:dyDescent="0.2">
      <c r="A189" s="2" t="s">
        <v>36</v>
      </c>
      <c r="B189" s="2" t="s">
        <v>36</v>
      </c>
      <c r="C189" s="2" t="s">
        <v>6</v>
      </c>
      <c r="D189" s="2" t="s">
        <v>7</v>
      </c>
      <c r="E189" s="2" t="s">
        <v>9</v>
      </c>
      <c r="F189" s="2" t="s">
        <v>61</v>
      </c>
      <c r="G189" s="1">
        <v>2762</v>
      </c>
      <c r="H189" s="1">
        <v>1150.3999999999999</v>
      </c>
      <c r="I189" s="4">
        <v>12</v>
      </c>
      <c r="J189" s="2" t="s">
        <v>65</v>
      </c>
      <c r="K189" s="1">
        <f>Tabelle1[[#This Row],[Menge kg Nges]]/1000</f>
        <v>2.762</v>
      </c>
      <c r="L189" s="1">
        <f>Tabelle1[[#This Row],[Menge kg P2O5]]/1000</f>
        <v>1.1503999999999999</v>
      </c>
      <c r="M189" s="1">
        <f>Tabelle1[[#This Row],[Menge t Nges]]/Tabelle1[[#This Row],[Anzahl Lieferscheine]]</f>
        <v>0.23016666666666666</v>
      </c>
      <c r="N189" s="1">
        <f>Tabelle1[[#This Row],[Menge t P2O5]]/Tabelle1[[#This Row],[Anzahl Lieferscheine]]</f>
        <v>9.5866666666666656E-2</v>
      </c>
    </row>
    <row r="190" spans="1:14" x14ac:dyDescent="0.2">
      <c r="A190" s="2" t="s">
        <v>36</v>
      </c>
      <c r="B190" s="2" t="s">
        <v>36</v>
      </c>
      <c r="C190" s="2" t="s">
        <v>6</v>
      </c>
      <c r="D190" s="2" t="s">
        <v>7</v>
      </c>
      <c r="E190" s="2" t="s">
        <v>11</v>
      </c>
      <c r="F190" s="2" t="s">
        <v>61</v>
      </c>
      <c r="G190" s="1">
        <v>759.5</v>
      </c>
      <c r="H190" s="1">
        <v>418.3</v>
      </c>
      <c r="I190" s="4">
        <v>8</v>
      </c>
      <c r="J190" s="2" t="s">
        <v>65</v>
      </c>
      <c r="K190" s="1">
        <f>Tabelle1[[#This Row],[Menge kg Nges]]/1000</f>
        <v>0.75949999999999995</v>
      </c>
      <c r="L190" s="1">
        <f>Tabelle1[[#This Row],[Menge kg P2O5]]/1000</f>
        <v>0.41830000000000001</v>
      </c>
      <c r="M190" s="1">
        <f>Tabelle1[[#This Row],[Menge t Nges]]/Tabelle1[[#This Row],[Anzahl Lieferscheine]]</f>
        <v>9.4937499999999994E-2</v>
      </c>
      <c r="N190" s="1">
        <f>Tabelle1[[#This Row],[Menge t P2O5]]/Tabelle1[[#This Row],[Anzahl Lieferscheine]]</f>
        <v>5.2287500000000001E-2</v>
      </c>
    </row>
    <row r="191" spans="1:14" x14ac:dyDescent="0.2">
      <c r="A191" s="2" t="s">
        <v>36</v>
      </c>
      <c r="B191" s="2" t="s">
        <v>36</v>
      </c>
      <c r="C191" s="2" t="s">
        <v>6</v>
      </c>
      <c r="D191" s="2" t="s">
        <v>7</v>
      </c>
      <c r="E191" s="2" t="s">
        <v>12</v>
      </c>
      <c r="F191" s="2" t="s">
        <v>61</v>
      </c>
      <c r="G191" s="1">
        <v>23637.100000000006</v>
      </c>
      <c r="H191" s="1">
        <v>9056.18</v>
      </c>
      <c r="I191" s="4">
        <v>138</v>
      </c>
      <c r="J191" s="2" t="s">
        <v>65</v>
      </c>
      <c r="K191" s="1">
        <f>Tabelle1[[#This Row],[Menge kg Nges]]/1000</f>
        <v>23.637100000000007</v>
      </c>
      <c r="L191" s="1">
        <f>Tabelle1[[#This Row],[Menge kg P2O5]]/1000</f>
        <v>9.0561799999999995</v>
      </c>
      <c r="M191" s="1">
        <f>Tabelle1[[#This Row],[Menge t Nges]]/Tabelle1[[#This Row],[Anzahl Lieferscheine]]</f>
        <v>0.1712833333333334</v>
      </c>
      <c r="N191" s="1">
        <f>Tabelle1[[#This Row],[Menge t P2O5]]/Tabelle1[[#This Row],[Anzahl Lieferscheine]]</f>
        <v>6.5624492753623184E-2</v>
      </c>
    </row>
    <row r="192" spans="1:14" x14ac:dyDescent="0.2">
      <c r="A192" s="2" t="s">
        <v>36</v>
      </c>
      <c r="B192" s="2" t="s">
        <v>36</v>
      </c>
      <c r="C192" s="2" t="s">
        <v>6</v>
      </c>
      <c r="D192" s="2" t="s">
        <v>7</v>
      </c>
      <c r="E192" s="2" t="s">
        <v>13</v>
      </c>
      <c r="F192" s="2" t="s">
        <v>61</v>
      </c>
      <c r="G192" s="1">
        <v>7361.5999999999995</v>
      </c>
      <c r="H192" s="1">
        <v>3832.9</v>
      </c>
      <c r="I192" s="4">
        <v>64</v>
      </c>
      <c r="J192" s="2" t="s">
        <v>65</v>
      </c>
      <c r="K192" s="1">
        <f>Tabelle1[[#This Row],[Menge kg Nges]]/1000</f>
        <v>7.3615999999999993</v>
      </c>
      <c r="L192" s="1">
        <f>Tabelle1[[#This Row],[Menge kg P2O5]]/1000</f>
        <v>3.8329</v>
      </c>
      <c r="M192" s="1">
        <f>Tabelle1[[#This Row],[Menge t Nges]]/Tabelle1[[#This Row],[Anzahl Lieferscheine]]</f>
        <v>0.11502499999999999</v>
      </c>
      <c r="N192" s="1">
        <f>Tabelle1[[#This Row],[Menge t P2O5]]/Tabelle1[[#This Row],[Anzahl Lieferscheine]]</f>
        <v>5.98890625E-2</v>
      </c>
    </row>
    <row r="193" spans="1:14" x14ac:dyDescent="0.2">
      <c r="A193" s="2" t="s">
        <v>36</v>
      </c>
      <c r="B193" s="2" t="s">
        <v>36</v>
      </c>
      <c r="C193" s="2" t="s">
        <v>6</v>
      </c>
      <c r="D193" s="2" t="s">
        <v>7</v>
      </c>
      <c r="E193" s="2" t="s">
        <v>14</v>
      </c>
      <c r="F193" s="2" t="s">
        <v>61</v>
      </c>
      <c r="G193" s="1">
        <v>4906.9999999999991</v>
      </c>
      <c r="H193" s="1">
        <v>2464.25</v>
      </c>
      <c r="I193" s="4">
        <v>29</v>
      </c>
      <c r="J193" s="2" t="s">
        <v>65</v>
      </c>
      <c r="K193" s="1">
        <f>Tabelle1[[#This Row],[Menge kg Nges]]/1000</f>
        <v>4.9069999999999991</v>
      </c>
      <c r="L193" s="1">
        <f>Tabelle1[[#This Row],[Menge kg P2O5]]/1000</f>
        <v>2.4642499999999998</v>
      </c>
      <c r="M193" s="1">
        <f>Tabelle1[[#This Row],[Menge t Nges]]/Tabelle1[[#This Row],[Anzahl Lieferscheine]]</f>
        <v>0.16920689655172411</v>
      </c>
      <c r="N193" s="1">
        <f>Tabelle1[[#This Row],[Menge t P2O5]]/Tabelle1[[#This Row],[Anzahl Lieferscheine]]</f>
        <v>8.4974137931034477E-2</v>
      </c>
    </row>
    <row r="194" spans="1:14" x14ac:dyDescent="0.2">
      <c r="A194" s="2" t="s">
        <v>36</v>
      </c>
      <c r="B194" s="2" t="s">
        <v>36</v>
      </c>
      <c r="C194" s="2" t="s">
        <v>6</v>
      </c>
      <c r="D194" s="2" t="s">
        <v>15</v>
      </c>
      <c r="E194" s="2" t="s">
        <v>35</v>
      </c>
      <c r="F194" s="2" t="s">
        <v>61</v>
      </c>
      <c r="G194" s="1">
        <v>180</v>
      </c>
      <c r="H194" s="1">
        <v>126</v>
      </c>
      <c r="I194" s="4">
        <v>2</v>
      </c>
      <c r="J194" s="2" t="s">
        <v>65</v>
      </c>
      <c r="K194" s="1">
        <f>Tabelle1[[#This Row],[Menge kg Nges]]/1000</f>
        <v>0.18</v>
      </c>
      <c r="L194" s="1">
        <f>Tabelle1[[#This Row],[Menge kg P2O5]]/1000</f>
        <v>0.126</v>
      </c>
      <c r="M194" s="1">
        <f>Tabelle1[[#This Row],[Menge t Nges]]/Tabelle1[[#This Row],[Anzahl Lieferscheine]]</f>
        <v>0.09</v>
      </c>
      <c r="N194" s="1">
        <f>Tabelle1[[#This Row],[Menge t P2O5]]/Tabelle1[[#This Row],[Anzahl Lieferscheine]]</f>
        <v>6.3E-2</v>
      </c>
    </row>
    <row r="195" spans="1:14" x14ac:dyDescent="0.2">
      <c r="A195" s="2" t="s">
        <v>36</v>
      </c>
      <c r="B195" s="2" t="s">
        <v>36</v>
      </c>
      <c r="C195" s="2" t="s">
        <v>6</v>
      </c>
      <c r="D195" s="2" t="s">
        <v>15</v>
      </c>
      <c r="E195" s="2" t="s">
        <v>18</v>
      </c>
      <c r="F195" s="2" t="s">
        <v>61</v>
      </c>
      <c r="G195" s="1">
        <v>271.64</v>
      </c>
      <c r="H195" s="1">
        <v>219.9</v>
      </c>
      <c r="I195" s="4">
        <v>2</v>
      </c>
      <c r="J195" s="2" t="s">
        <v>65</v>
      </c>
      <c r="K195" s="1">
        <f>Tabelle1[[#This Row],[Menge kg Nges]]/1000</f>
        <v>0.27163999999999999</v>
      </c>
      <c r="L195" s="1">
        <f>Tabelle1[[#This Row],[Menge kg P2O5]]/1000</f>
        <v>0.21990000000000001</v>
      </c>
      <c r="M195" s="1">
        <f>Tabelle1[[#This Row],[Menge t Nges]]/Tabelle1[[#This Row],[Anzahl Lieferscheine]]</f>
        <v>0.13582</v>
      </c>
      <c r="N195" s="1">
        <f>Tabelle1[[#This Row],[Menge t P2O5]]/Tabelle1[[#This Row],[Anzahl Lieferscheine]]</f>
        <v>0.10995000000000001</v>
      </c>
    </row>
    <row r="196" spans="1:14" x14ac:dyDescent="0.2">
      <c r="A196" s="2" t="s">
        <v>36</v>
      </c>
      <c r="B196" s="2" t="s">
        <v>36</v>
      </c>
      <c r="C196" s="2" t="s">
        <v>6</v>
      </c>
      <c r="D196" s="2" t="s">
        <v>15</v>
      </c>
      <c r="E196" s="2" t="s">
        <v>19</v>
      </c>
      <c r="F196" s="2" t="s">
        <v>61</v>
      </c>
      <c r="G196" s="1">
        <v>124.2</v>
      </c>
      <c r="H196" s="1">
        <v>138</v>
      </c>
      <c r="I196" s="4">
        <v>2</v>
      </c>
      <c r="J196" s="2" t="s">
        <v>65</v>
      </c>
      <c r="K196" s="1">
        <f>Tabelle1[[#This Row],[Menge kg Nges]]/1000</f>
        <v>0.1242</v>
      </c>
      <c r="L196" s="1">
        <f>Tabelle1[[#This Row],[Menge kg P2O5]]/1000</f>
        <v>0.13800000000000001</v>
      </c>
      <c r="M196" s="1">
        <f>Tabelle1[[#This Row],[Menge t Nges]]/Tabelle1[[#This Row],[Anzahl Lieferscheine]]</f>
        <v>6.2100000000000002E-2</v>
      </c>
      <c r="N196" s="1">
        <f>Tabelle1[[#This Row],[Menge t P2O5]]/Tabelle1[[#This Row],[Anzahl Lieferscheine]]</f>
        <v>6.9000000000000006E-2</v>
      </c>
    </row>
    <row r="197" spans="1:14" x14ac:dyDescent="0.2">
      <c r="A197" s="2" t="s">
        <v>36</v>
      </c>
      <c r="B197" s="2" t="s">
        <v>36</v>
      </c>
      <c r="C197" s="2" t="s">
        <v>6</v>
      </c>
      <c r="D197" s="2" t="s">
        <v>15</v>
      </c>
      <c r="E197" s="2" t="s">
        <v>9</v>
      </c>
      <c r="F197" s="2" t="s">
        <v>61</v>
      </c>
      <c r="G197" s="1">
        <v>180.32</v>
      </c>
      <c r="H197" s="1">
        <v>117.6</v>
      </c>
      <c r="I197" s="4">
        <v>3</v>
      </c>
      <c r="J197" s="2" t="s">
        <v>65</v>
      </c>
      <c r="K197" s="1">
        <f>Tabelle1[[#This Row],[Menge kg Nges]]/1000</f>
        <v>0.18031999999999998</v>
      </c>
      <c r="L197" s="1">
        <f>Tabelle1[[#This Row],[Menge kg P2O5]]/1000</f>
        <v>0.1176</v>
      </c>
      <c r="M197" s="1">
        <f>Tabelle1[[#This Row],[Menge t Nges]]/Tabelle1[[#This Row],[Anzahl Lieferscheine]]</f>
        <v>6.0106666666666662E-2</v>
      </c>
      <c r="N197" s="1">
        <f>Tabelle1[[#This Row],[Menge t P2O5]]/Tabelle1[[#This Row],[Anzahl Lieferscheine]]</f>
        <v>3.9199999999999999E-2</v>
      </c>
    </row>
    <row r="198" spans="1:14" x14ac:dyDescent="0.2">
      <c r="A198" s="2" t="s">
        <v>36</v>
      </c>
      <c r="B198" s="2" t="s">
        <v>36</v>
      </c>
      <c r="C198" s="2" t="s">
        <v>6</v>
      </c>
      <c r="D198" s="2" t="s">
        <v>15</v>
      </c>
      <c r="E198" s="2" t="s">
        <v>24</v>
      </c>
      <c r="F198" s="2" t="s">
        <v>61</v>
      </c>
      <c r="G198" s="1">
        <v>826</v>
      </c>
      <c r="H198" s="1">
        <v>678.5</v>
      </c>
      <c r="I198" s="4">
        <v>4</v>
      </c>
      <c r="J198" s="2" t="s">
        <v>65</v>
      </c>
      <c r="K198" s="1">
        <f>Tabelle1[[#This Row],[Menge kg Nges]]/1000</f>
        <v>0.82599999999999996</v>
      </c>
      <c r="L198" s="1">
        <f>Tabelle1[[#This Row],[Menge kg P2O5]]/1000</f>
        <v>0.67849999999999999</v>
      </c>
      <c r="M198" s="1">
        <f>Tabelle1[[#This Row],[Menge t Nges]]/Tabelle1[[#This Row],[Anzahl Lieferscheine]]</f>
        <v>0.20649999999999999</v>
      </c>
      <c r="N198" s="1">
        <f>Tabelle1[[#This Row],[Menge t P2O5]]/Tabelle1[[#This Row],[Anzahl Lieferscheine]]</f>
        <v>0.169625</v>
      </c>
    </row>
    <row r="199" spans="1:14" x14ac:dyDescent="0.2">
      <c r="A199" s="2" t="s">
        <v>36</v>
      </c>
      <c r="B199" s="2" t="s">
        <v>36</v>
      </c>
      <c r="C199" s="2" t="s">
        <v>25</v>
      </c>
      <c r="D199" s="2" t="s">
        <v>25</v>
      </c>
      <c r="E199" s="2" t="s">
        <v>26</v>
      </c>
      <c r="F199" s="2" t="s">
        <v>61</v>
      </c>
      <c r="G199" s="1">
        <v>2219.75</v>
      </c>
      <c r="H199" s="1">
        <v>361.25</v>
      </c>
      <c r="I199" s="4">
        <v>6</v>
      </c>
      <c r="J199" s="2" t="s">
        <v>65</v>
      </c>
      <c r="K199" s="1">
        <f>Tabelle1[[#This Row],[Menge kg Nges]]/1000</f>
        <v>2.2197499999999999</v>
      </c>
      <c r="L199" s="1">
        <f>Tabelle1[[#This Row],[Menge kg P2O5]]/1000</f>
        <v>0.36125000000000002</v>
      </c>
      <c r="M199" s="1">
        <f>Tabelle1[[#This Row],[Menge t Nges]]/Tabelle1[[#This Row],[Anzahl Lieferscheine]]</f>
        <v>0.36995833333333333</v>
      </c>
      <c r="N199" s="1">
        <f>Tabelle1[[#This Row],[Menge t P2O5]]/Tabelle1[[#This Row],[Anzahl Lieferscheine]]</f>
        <v>6.0208333333333336E-2</v>
      </c>
    </row>
    <row r="200" spans="1:14" x14ac:dyDescent="0.2">
      <c r="A200" s="2" t="s">
        <v>36</v>
      </c>
      <c r="B200" s="2" t="s">
        <v>44</v>
      </c>
      <c r="C200" s="2" t="s">
        <v>6</v>
      </c>
      <c r="D200" s="2" t="s">
        <v>7</v>
      </c>
      <c r="E200" s="2" t="s">
        <v>12</v>
      </c>
      <c r="F200" s="2" t="s">
        <v>61</v>
      </c>
      <c r="G200" s="1">
        <v>2760</v>
      </c>
      <c r="H200" s="1">
        <v>1122</v>
      </c>
      <c r="I200" s="4">
        <v>7</v>
      </c>
      <c r="J200" s="2" t="s">
        <v>65</v>
      </c>
      <c r="K200" s="1">
        <f>Tabelle1[[#This Row],[Menge kg Nges]]/1000</f>
        <v>2.76</v>
      </c>
      <c r="L200" s="1">
        <f>Tabelle1[[#This Row],[Menge kg P2O5]]/1000</f>
        <v>1.1220000000000001</v>
      </c>
      <c r="M200" s="1">
        <f>Tabelle1[[#This Row],[Menge t Nges]]/Tabelle1[[#This Row],[Anzahl Lieferscheine]]</f>
        <v>0.39428571428571424</v>
      </c>
      <c r="N200" s="1">
        <f>Tabelle1[[#This Row],[Menge t P2O5]]/Tabelle1[[#This Row],[Anzahl Lieferscheine]]</f>
        <v>0.16028571428571431</v>
      </c>
    </row>
    <row r="201" spans="1:14" x14ac:dyDescent="0.2">
      <c r="A201" s="2" t="s">
        <v>36</v>
      </c>
      <c r="B201" s="2" t="s">
        <v>37</v>
      </c>
      <c r="C201" s="2" t="s">
        <v>6</v>
      </c>
      <c r="D201" s="2" t="s">
        <v>30</v>
      </c>
      <c r="E201" s="2" t="s">
        <v>26</v>
      </c>
      <c r="F201" s="2" t="s">
        <v>61</v>
      </c>
      <c r="G201" s="1">
        <v>1115.9000000000001</v>
      </c>
      <c r="H201" s="1">
        <v>463.79999999999995</v>
      </c>
      <c r="I201" s="4">
        <v>9</v>
      </c>
      <c r="J201" s="2" t="s">
        <v>65</v>
      </c>
      <c r="K201" s="1">
        <f>Tabelle1[[#This Row],[Menge kg Nges]]/1000</f>
        <v>1.1159000000000001</v>
      </c>
      <c r="L201" s="1">
        <f>Tabelle1[[#This Row],[Menge kg P2O5]]/1000</f>
        <v>0.46379999999999993</v>
      </c>
      <c r="M201" s="1">
        <f>Tabelle1[[#This Row],[Menge t Nges]]/Tabelle1[[#This Row],[Anzahl Lieferscheine]]</f>
        <v>0.1239888888888889</v>
      </c>
      <c r="N201" s="1">
        <f>Tabelle1[[#This Row],[Menge t P2O5]]/Tabelle1[[#This Row],[Anzahl Lieferscheine]]</f>
        <v>5.1533333333333327E-2</v>
      </c>
    </row>
    <row r="202" spans="1:14" x14ac:dyDescent="0.2">
      <c r="A202" s="2" t="s">
        <v>36</v>
      </c>
      <c r="B202" s="2" t="s">
        <v>37</v>
      </c>
      <c r="C202" s="2" t="s">
        <v>6</v>
      </c>
      <c r="D202" s="2" t="s">
        <v>7</v>
      </c>
      <c r="E202" s="2" t="s">
        <v>9</v>
      </c>
      <c r="F202" s="2" t="s">
        <v>61</v>
      </c>
      <c r="G202" s="1">
        <v>730.4</v>
      </c>
      <c r="H202" s="1">
        <v>289.8</v>
      </c>
      <c r="I202" s="4">
        <v>3</v>
      </c>
      <c r="J202" s="2" t="s">
        <v>65</v>
      </c>
      <c r="K202" s="1">
        <f>Tabelle1[[#This Row],[Menge kg Nges]]/1000</f>
        <v>0.73039999999999994</v>
      </c>
      <c r="L202" s="1">
        <f>Tabelle1[[#This Row],[Menge kg P2O5]]/1000</f>
        <v>0.2898</v>
      </c>
      <c r="M202" s="1">
        <f>Tabelle1[[#This Row],[Menge t Nges]]/Tabelle1[[#This Row],[Anzahl Lieferscheine]]</f>
        <v>0.24346666666666664</v>
      </c>
      <c r="N202" s="1">
        <f>Tabelle1[[#This Row],[Menge t P2O5]]/Tabelle1[[#This Row],[Anzahl Lieferscheine]]</f>
        <v>9.6600000000000005E-2</v>
      </c>
    </row>
    <row r="203" spans="1:14" x14ac:dyDescent="0.2">
      <c r="A203" s="2" t="s">
        <v>36</v>
      </c>
      <c r="B203" s="2" t="s">
        <v>37</v>
      </c>
      <c r="C203" s="2" t="s">
        <v>6</v>
      </c>
      <c r="D203" s="2" t="s">
        <v>7</v>
      </c>
      <c r="E203" s="2" t="s">
        <v>11</v>
      </c>
      <c r="F203" s="2" t="s">
        <v>61</v>
      </c>
      <c r="G203" s="1">
        <v>323</v>
      </c>
      <c r="H203" s="1">
        <v>163.6</v>
      </c>
      <c r="I203" s="4">
        <v>2</v>
      </c>
      <c r="J203" s="2" t="s">
        <v>65</v>
      </c>
      <c r="K203" s="1">
        <f>Tabelle1[[#This Row],[Menge kg Nges]]/1000</f>
        <v>0.32300000000000001</v>
      </c>
      <c r="L203" s="1">
        <f>Tabelle1[[#This Row],[Menge kg P2O5]]/1000</f>
        <v>0.1636</v>
      </c>
      <c r="M203" s="1">
        <f>Tabelle1[[#This Row],[Menge t Nges]]/Tabelle1[[#This Row],[Anzahl Lieferscheine]]</f>
        <v>0.1615</v>
      </c>
      <c r="N203" s="1">
        <f>Tabelle1[[#This Row],[Menge t P2O5]]/Tabelle1[[#This Row],[Anzahl Lieferscheine]]</f>
        <v>8.1799999999999998E-2</v>
      </c>
    </row>
    <row r="204" spans="1:14" x14ac:dyDescent="0.2">
      <c r="A204" s="2" t="s">
        <v>36</v>
      </c>
      <c r="B204" s="2" t="s">
        <v>37</v>
      </c>
      <c r="C204" s="2" t="s">
        <v>6</v>
      </c>
      <c r="D204" s="2" t="s">
        <v>7</v>
      </c>
      <c r="E204" s="2" t="s">
        <v>12</v>
      </c>
      <c r="F204" s="2" t="s">
        <v>61</v>
      </c>
      <c r="G204" s="1">
        <v>16218.55</v>
      </c>
      <c r="H204" s="1">
        <v>5644.35</v>
      </c>
      <c r="I204" s="4">
        <v>64</v>
      </c>
      <c r="J204" s="2" t="s">
        <v>65</v>
      </c>
      <c r="K204" s="1">
        <f>Tabelle1[[#This Row],[Menge kg Nges]]/1000</f>
        <v>16.21855</v>
      </c>
      <c r="L204" s="1">
        <f>Tabelle1[[#This Row],[Menge kg P2O5]]/1000</f>
        <v>5.6443500000000002</v>
      </c>
      <c r="M204" s="1">
        <f>Tabelle1[[#This Row],[Menge t Nges]]/Tabelle1[[#This Row],[Anzahl Lieferscheine]]</f>
        <v>0.25341484375000001</v>
      </c>
      <c r="N204" s="1">
        <f>Tabelle1[[#This Row],[Menge t P2O5]]/Tabelle1[[#This Row],[Anzahl Lieferscheine]]</f>
        <v>8.8192968750000003E-2</v>
      </c>
    </row>
    <row r="205" spans="1:14" x14ac:dyDescent="0.2">
      <c r="A205" s="2" t="s">
        <v>36</v>
      </c>
      <c r="B205" s="2" t="s">
        <v>37</v>
      </c>
      <c r="C205" s="2" t="s">
        <v>6</v>
      </c>
      <c r="D205" s="2" t="s">
        <v>7</v>
      </c>
      <c r="E205" s="2" t="s">
        <v>13</v>
      </c>
      <c r="F205" s="2" t="s">
        <v>61</v>
      </c>
      <c r="G205" s="1">
        <v>525</v>
      </c>
      <c r="H205" s="1">
        <v>270</v>
      </c>
      <c r="I205" s="4">
        <v>1</v>
      </c>
      <c r="J205" s="2" t="s">
        <v>65</v>
      </c>
      <c r="K205" s="1">
        <f>Tabelle1[[#This Row],[Menge kg Nges]]/1000</f>
        <v>0.52500000000000002</v>
      </c>
      <c r="L205" s="1">
        <f>Tabelle1[[#This Row],[Menge kg P2O5]]/1000</f>
        <v>0.27</v>
      </c>
      <c r="M205" s="1">
        <f>Tabelle1[[#This Row],[Menge t Nges]]/Tabelle1[[#This Row],[Anzahl Lieferscheine]]</f>
        <v>0.52500000000000002</v>
      </c>
      <c r="N205" s="1">
        <f>Tabelle1[[#This Row],[Menge t P2O5]]/Tabelle1[[#This Row],[Anzahl Lieferscheine]]</f>
        <v>0.27</v>
      </c>
    </row>
    <row r="206" spans="1:14" x14ac:dyDescent="0.2">
      <c r="A206" s="2" t="s">
        <v>36</v>
      </c>
      <c r="B206" s="2" t="s">
        <v>37</v>
      </c>
      <c r="C206" s="2" t="s">
        <v>6</v>
      </c>
      <c r="D206" s="2" t="s">
        <v>7</v>
      </c>
      <c r="E206" s="2" t="s">
        <v>14</v>
      </c>
      <c r="F206" s="2" t="s">
        <v>61</v>
      </c>
      <c r="G206" s="1">
        <v>1839.6000000000001</v>
      </c>
      <c r="H206" s="1">
        <v>913.5</v>
      </c>
      <c r="I206" s="4">
        <v>8</v>
      </c>
      <c r="J206" s="2" t="s">
        <v>65</v>
      </c>
      <c r="K206" s="1">
        <f>Tabelle1[[#This Row],[Menge kg Nges]]/1000</f>
        <v>1.8396000000000001</v>
      </c>
      <c r="L206" s="1">
        <f>Tabelle1[[#This Row],[Menge kg P2O5]]/1000</f>
        <v>0.91349999999999998</v>
      </c>
      <c r="M206" s="1">
        <f>Tabelle1[[#This Row],[Menge t Nges]]/Tabelle1[[#This Row],[Anzahl Lieferscheine]]</f>
        <v>0.22995000000000002</v>
      </c>
      <c r="N206" s="1">
        <f>Tabelle1[[#This Row],[Menge t P2O5]]/Tabelle1[[#This Row],[Anzahl Lieferscheine]]</f>
        <v>0.1141875</v>
      </c>
    </row>
    <row r="207" spans="1:14" x14ac:dyDescent="0.2">
      <c r="A207" s="2" t="s">
        <v>36</v>
      </c>
      <c r="B207" s="2" t="s">
        <v>37</v>
      </c>
      <c r="C207" s="2" t="s">
        <v>6</v>
      </c>
      <c r="D207" s="2" t="s">
        <v>15</v>
      </c>
      <c r="E207" s="2" t="s">
        <v>20</v>
      </c>
      <c r="F207" s="2" t="s">
        <v>61</v>
      </c>
      <c r="G207" s="1">
        <v>7.04</v>
      </c>
      <c r="H207" s="1">
        <v>4</v>
      </c>
      <c r="I207" s="4">
        <v>1</v>
      </c>
      <c r="J207" s="2" t="s">
        <v>65</v>
      </c>
      <c r="K207" s="1">
        <f>Tabelle1[[#This Row],[Menge kg Nges]]/1000</f>
        <v>7.0400000000000003E-3</v>
      </c>
      <c r="L207" s="1">
        <f>Tabelle1[[#This Row],[Menge kg P2O5]]/1000</f>
        <v>4.0000000000000001E-3</v>
      </c>
      <c r="M207" s="1">
        <f>Tabelle1[[#This Row],[Menge t Nges]]/Tabelle1[[#This Row],[Anzahl Lieferscheine]]</f>
        <v>7.0400000000000003E-3</v>
      </c>
      <c r="N207" s="1">
        <f>Tabelle1[[#This Row],[Menge t P2O5]]/Tabelle1[[#This Row],[Anzahl Lieferscheine]]</f>
        <v>4.0000000000000001E-3</v>
      </c>
    </row>
    <row r="208" spans="1:14" x14ac:dyDescent="0.2">
      <c r="A208" s="2" t="s">
        <v>36</v>
      </c>
      <c r="B208" s="2" t="s">
        <v>37</v>
      </c>
      <c r="C208" s="2" t="s">
        <v>25</v>
      </c>
      <c r="D208" s="2" t="s">
        <v>25</v>
      </c>
      <c r="E208" s="2" t="s">
        <v>26</v>
      </c>
      <c r="F208" s="2" t="s">
        <v>61</v>
      </c>
      <c r="G208" s="1">
        <v>3717.6000000000004</v>
      </c>
      <c r="H208" s="1">
        <v>791.19999999999993</v>
      </c>
      <c r="I208" s="4">
        <v>19</v>
      </c>
      <c r="J208" s="2" t="s">
        <v>65</v>
      </c>
      <c r="K208" s="1">
        <f>Tabelle1[[#This Row],[Menge kg Nges]]/1000</f>
        <v>3.7176000000000005</v>
      </c>
      <c r="L208" s="1">
        <f>Tabelle1[[#This Row],[Menge kg P2O5]]/1000</f>
        <v>0.7911999999999999</v>
      </c>
      <c r="M208" s="1">
        <f>Tabelle1[[#This Row],[Menge t Nges]]/Tabelle1[[#This Row],[Anzahl Lieferscheine]]</f>
        <v>0.19566315789473687</v>
      </c>
      <c r="N208" s="1">
        <f>Tabelle1[[#This Row],[Menge t P2O5]]/Tabelle1[[#This Row],[Anzahl Lieferscheine]]</f>
        <v>4.164210526315789E-2</v>
      </c>
    </row>
    <row r="209" spans="1:14" x14ac:dyDescent="0.2">
      <c r="A209" s="2" t="s">
        <v>36</v>
      </c>
      <c r="B209" s="2" t="s">
        <v>40</v>
      </c>
      <c r="C209" s="2" t="s">
        <v>6</v>
      </c>
      <c r="D209" s="2" t="s">
        <v>7</v>
      </c>
      <c r="E209" s="2" t="s">
        <v>12</v>
      </c>
      <c r="F209" s="2" t="s">
        <v>61</v>
      </c>
      <c r="G209" s="1">
        <v>3607.9999999999995</v>
      </c>
      <c r="H209" s="1">
        <v>1231.9999999999998</v>
      </c>
      <c r="I209" s="4">
        <v>10</v>
      </c>
      <c r="J209" s="2" t="s">
        <v>65</v>
      </c>
      <c r="K209" s="1">
        <f>Tabelle1[[#This Row],[Menge kg Nges]]/1000</f>
        <v>3.6079999999999997</v>
      </c>
      <c r="L209" s="1">
        <f>Tabelle1[[#This Row],[Menge kg P2O5]]/1000</f>
        <v>1.2319999999999998</v>
      </c>
      <c r="M209" s="1">
        <f>Tabelle1[[#This Row],[Menge t Nges]]/Tabelle1[[#This Row],[Anzahl Lieferscheine]]</f>
        <v>0.36079999999999995</v>
      </c>
      <c r="N209" s="1">
        <f>Tabelle1[[#This Row],[Menge t P2O5]]/Tabelle1[[#This Row],[Anzahl Lieferscheine]]</f>
        <v>0.12319999999999998</v>
      </c>
    </row>
    <row r="210" spans="1:14" x14ac:dyDescent="0.2">
      <c r="A210" s="2" t="s">
        <v>36</v>
      </c>
      <c r="B210" s="2" t="s">
        <v>40</v>
      </c>
      <c r="C210" s="2" t="s">
        <v>6</v>
      </c>
      <c r="D210" s="2" t="s">
        <v>15</v>
      </c>
      <c r="E210" s="2" t="s">
        <v>18</v>
      </c>
      <c r="F210" s="2" t="s">
        <v>61</v>
      </c>
      <c r="G210" s="1">
        <v>542.64</v>
      </c>
      <c r="H210" s="1">
        <v>439.28</v>
      </c>
      <c r="I210" s="4">
        <v>2</v>
      </c>
      <c r="J210" s="2" t="s">
        <v>65</v>
      </c>
      <c r="K210" s="1">
        <f>Tabelle1[[#This Row],[Menge kg Nges]]/1000</f>
        <v>0.54264000000000001</v>
      </c>
      <c r="L210" s="1">
        <f>Tabelle1[[#This Row],[Menge kg P2O5]]/1000</f>
        <v>0.43927999999999995</v>
      </c>
      <c r="M210" s="1">
        <f>Tabelle1[[#This Row],[Menge t Nges]]/Tabelle1[[#This Row],[Anzahl Lieferscheine]]</f>
        <v>0.27132000000000001</v>
      </c>
      <c r="N210" s="1">
        <f>Tabelle1[[#This Row],[Menge t P2O5]]/Tabelle1[[#This Row],[Anzahl Lieferscheine]]</f>
        <v>0.21963999999999997</v>
      </c>
    </row>
    <row r="211" spans="1:14" x14ac:dyDescent="0.2">
      <c r="A211" s="2" t="s">
        <v>36</v>
      </c>
      <c r="B211" s="2" t="s">
        <v>40</v>
      </c>
      <c r="C211" s="2" t="s">
        <v>6</v>
      </c>
      <c r="D211" s="2" t="s">
        <v>15</v>
      </c>
      <c r="E211" s="2" t="s">
        <v>20</v>
      </c>
      <c r="F211" s="2" t="s">
        <v>61</v>
      </c>
      <c r="G211" s="1">
        <v>344</v>
      </c>
      <c r="H211" s="1">
        <v>258</v>
      </c>
      <c r="I211" s="4">
        <v>3</v>
      </c>
      <c r="J211" s="2" t="s">
        <v>65</v>
      </c>
      <c r="K211" s="1">
        <f>Tabelle1[[#This Row],[Menge kg Nges]]/1000</f>
        <v>0.34399999999999997</v>
      </c>
      <c r="L211" s="1">
        <f>Tabelle1[[#This Row],[Menge kg P2O5]]/1000</f>
        <v>0.25800000000000001</v>
      </c>
      <c r="M211" s="1">
        <f>Tabelle1[[#This Row],[Menge t Nges]]/Tabelle1[[#This Row],[Anzahl Lieferscheine]]</f>
        <v>0.11466666666666665</v>
      </c>
      <c r="N211" s="1">
        <f>Tabelle1[[#This Row],[Menge t P2O5]]/Tabelle1[[#This Row],[Anzahl Lieferscheine]]</f>
        <v>8.6000000000000007E-2</v>
      </c>
    </row>
    <row r="212" spans="1:14" x14ac:dyDescent="0.2">
      <c r="A212" s="2" t="s">
        <v>36</v>
      </c>
      <c r="B212" s="2" t="s">
        <v>40</v>
      </c>
      <c r="C212" s="2" t="s">
        <v>25</v>
      </c>
      <c r="D212" s="2" t="s">
        <v>25</v>
      </c>
      <c r="E212" s="2" t="s">
        <v>26</v>
      </c>
      <c r="F212" s="2" t="s">
        <v>61</v>
      </c>
      <c r="G212" s="1">
        <v>6495.5700000000006</v>
      </c>
      <c r="H212" s="1">
        <v>1769.4900000000002</v>
      </c>
      <c r="I212" s="4">
        <v>30</v>
      </c>
      <c r="J212" s="2" t="s">
        <v>65</v>
      </c>
      <c r="K212" s="1">
        <f>Tabelle1[[#This Row],[Menge kg Nges]]/1000</f>
        <v>6.4955700000000007</v>
      </c>
      <c r="L212" s="1">
        <f>Tabelle1[[#This Row],[Menge kg P2O5]]/1000</f>
        <v>1.7694900000000002</v>
      </c>
      <c r="M212" s="1">
        <f>Tabelle1[[#This Row],[Menge t Nges]]/Tabelle1[[#This Row],[Anzahl Lieferscheine]]</f>
        <v>0.21651900000000002</v>
      </c>
      <c r="N212" s="1">
        <f>Tabelle1[[#This Row],[Menge t P2O5]]/Tabelle1[[#This Row],[Anzahl Lieferscheine]]</f>
        <v>5.8983000000000008E-2</v>
      </c>
    </row>
    <row r="213" spans="1:14" x14ac:dyDescent="0.2">
      <c r="A213" s="2" t="s">
        <v>36</v>
      </c>
      <c r="B213" s="2" t="s">
        <v>42</v>
      </c>
      <c r="C213" s="2" t="s">
        <v>6</v>
      </c>
      <c r="D213" s="2" t="s">
        <v>7</v>
      </c>
      <c r="E213" s="2" t="s">
        <v>9</v>
      </c>
      <c r="F213" s="2" t="s">
        <v>61</v>
      </c>
      <c r="G213" s="1">
        <v>246.4</v>
      </c>
      <c r="H213" s="1">
        <v>100.8</v>
      </c>
      <c r="I213" s="4">
        <v>2</v>
      </c>
      <c r="J213" s="2" t="s">
        <v>65</v>
      </c>
      <c r="K213" s="1">
        <f>Tabelle1[[#This Row],[Menge kg Nges]]/1000</f>
        <v>0.24640000000000001</v>
      </c>
      <c r="L213" s="1">
        <f>Tabelle1[[#This Row],[Menge kg P2O5]]/1000</f>
        <v>0.1008</v>
      </c>
      <c r="M213" s="1">
        <f>Tabelle1[[#This Row],[Menge t Nges]]/Tabelle1[[#This Row],[Anzahl Lieferscheine]]</f>
        <v>0.1232</v>
      </c>
      <c r="N213" s="1">
        <f>Tabelle1[[#This Row],[Menge t P2O5]]/Tabelle1[[#This Row],[Anzahl Lieferscheine]]</f>
        <v>5.04E-2</v>
      </c>
    </row>
    <row r="214" spans="1:14" x14ac:dyDescent="0.2">
      <c r="A214" s="2" t="s">
        <v>36</v>
      </c>
      <c r="B214" s="2" t="s">
        <v>42</v>
      </c>
      <c r="C214" s="2" t="s">
        <v>6</v>
      </c>
      <c r="D214" s="2" t="s">
        <v>7</v>
      </c>
      <c r="E214" s="2" t="s">
        <v>12</v>
      </c>
      <c r="F214" s="2" t="s">
        <v>61</v>
      </c>
      <c r="G214" s="1">
        <v>6330.800000000002</v>
      </c>
      <c r="H214" s="1">
        <v>1933.4</v>
      </c>
      <c r="I214" s="4">
        <v>16</v>
      </c>
      <c r="J214" s="2" t="s">
        <v>65</v>
      </c>
      <c r="K214" s="1">
        <f>Tabelle1[[#This Row],[Menge kg Nges]]/1000</f>
        <v>6.3308000000000018</v>
      </c>
      <c r="L214" s="1">
        <f>Tabelle1[[#This Row],[Menge kg P2O5]]/1000</f>
        <v>1.9334</v>
      </c>
      <c r="M214" s="1">
        <f>Tabelle1[[#This Row],[Menge t Nges]]/Tabelle1[[#This Row],[Anzahl Lieferscheine]]</f>
        <v>0.39567500000000011</v>
      </c>
      <c r="N214" s="1">
        <f>Tabelle1[[#This Row],[Menge t P2O5]]/Tabelle1[[#This Row],[Anzahl Lieferscheine]]</f>
        <v>0.1208375</v>
      </c>
    </row>
    <row r="215" spans="1:14" x14ac:dyDescent="0.2">
      <c r="A215" s="2" t="s">
        <v>36</v>
      </c>
      <c r="B215" s="2" t="s">
        <v>42</v>
      </c>
      <c r="C215" s="2" t="s">
        <v>6</v>
      </c>
      <c r="D215" s="2" t="s">
        <v>7</v>
      </c>
      <c r="E215" s="2" t="s">
        <v>14</v>
      </c>
      <c r="F215" s="2" t="s">
        <v>61</v>
      </c>
      <c r="G215" s="1">
        <v>2044</v>
      </c>
      <c r="H215" s="1">
        <v>1015</v>
      </c>
      <c r="I215" s="4">
        <v>1</v>
      </c>
      <c r="J215" s="2" t="s">
        <v>65</v>
      </c>
      <c r="K215" s="1">
        <f>Tabelle1[[#This Row],[Menge kg Nges]]/1000</f>
        <v>2.044</v>
      </c>
      <c r="L215" s="1">
        <f>Tabelle1[[#This Row],[Menge kg P2O5]]/1000</f>
        <v>1.0149999999999999</v>
      </c>
      <c r="M215" s="1">
        <f>Tabelle1[[#This Row],[Menge t Nges]]/Tabelle1[[#This Row],[Anzahl Lieferscheine]]</f>
        <v>2.044</v>
      </c>
      <c r="N215" s="1">
        <f>Tabelle1[[#This Row],[Menge t P2O5]]/Tabelle1[[#This Row],[Anzahl Lieferscheine]]</f>
        <v>1.0149999999999999</v>
      </c>
    </row>
    <row r="216" spans="1:14" x14ac:dyDescent="0.2">
      <c r="A216" s="2" t="s">
        <v>36</v>
      </c>
      <c r="B216" s="2" t="s">
        <v>42</v>
      </c>
      <c r="C216" s="2" t="s">
        <v>25</v>
      </c>
      <c r="D216" s="2" t="s">
        <v>25</v>
      </c>
      <c r="E216" s="2" t="s">
        <v>26</v>
      </c>
      <c r="F216" s="2" t="s">
        <v>61</v>
      </c>
      <c r="G216" s="1">
        <v>196710.93</v>
      </c>
      <c r="H216" s="1">
        <v>27140.010000000002</v>
      </c>
      <c r="I216" s="4">
        <v>6</v>
      </c>
      <c r="J216" s="2" t="s">
        <v>65</v>
      </c>
      <c r="K216" s="1">
        <f>Tabelle1[[#This Row],[Menge kg Nges]]/1000</f>
        <v>196.71092999999999</v>
      </c>
      <c r="L216" s="1">
        <f>Tabelle1[[#This Row],[Menge kg P2O5]]/1000</f>
        <v>27.140010000000004</v>
      </c>
      <c r="M216" s="1">
        <f>Tabelle1[[#This Row],[Menge t Nges]]/Tabelle1[[#This Row],[Anzahl Lieferscheine]]</f>
        <v>32.785154999999996</v>
      </c>
      <c r="N216" s="1">
        <f>Tabelle1[[#This Row],[Menge t P2O5]]/Tabelle1[[#This Row],[Anzahl Lieferscheine]]</f>
        <v>4.5233350000000003</v>
      </c>
    </row>
    <row r="217" spans="1:14" x14ac:dyDescent="0.2">
      <c r="A217" s="2" t="s">
        <v>27</v>
      </c>
      <c r="B217" s="2" t="s">
        <v>5</v>
      </c>
      <c r="C217" s="2" t="s">
        <v>6</v>
      </c>
      <c r="D217" s="2" t="s">
        <v>7</v>
      </c>
      <c r="E217" s="2" t="s">
        <v>12</v>
      </c>
      <c r="F217" s="2" t="s">
        <v>61</v>
      </c>
      <c r="G217" s="1">
        <v>7098</v>
      </c>
      <c r="H217" s="1">
        <v>3140.8999999999996</v>
      </c>
      <c r="I217" s="4">
        <v>13</v>
      </c>
      <c r="J217" s="2" t="s">
        <v>65</v>
      </c>
      <c r="K217" s="1">
        <f>Tabelle1[[#This Row],[Menge kg Nges]]/1000</f>
        <v>7.0979999999999999</v>
      </c>
      <c r="L217" s="1">
        <f>Tabelle1[[#This Row],[Menge kg P2O5]]/1000</f>
        <v>3.1408999999999998</v>
      </c>
      <c r="M217" s="1">
        <f>Tabelle1[[#This Row],[Menge t Nges]]/Tabelle1[[#This Row],[Anzahl Lieferscheine]]</f>
        <v>0.54600000000000004</v>
      </c>
      <c r="N217" s="1">
        <f>Tabelle1[[#This Row],[Menge t P2O5]]/Tabelle1[[#This Row],[Anzahl Lieferscheine]]</f>
        <v>0.2416076923076923</v>
      </c>
    </row>
    <row r="218" spans="1:14" x14ac:dyDescent="0.2">
      <c r="A218" s="2" t="s">
        <v>27</v>
      </c>
      <c r="B218" s="2" t="s">
        <v>5</v>
      </c>
      <c r="C218" s="2" t="s">
        <v>6</v>
      </c>
      <c r="D218" s="2" t="s">
        <v>7</v>
      </c>
      <c r="E218" s="2" t="s">
        <v>14</v>
      </c>
      <c r="F218" s="2" t="s">
        <v>61</v>
      </c>
      <c r="G218" s="1">
        <v>255</v>
      </c>
      <c r="H218" s="1">
        <v>120</v>
      </c>
      <c r="I218" s="4">
        <v>1</v>
      </c>
      <c r="J218" s="2" t="s">
        <v>65</v>
      </c>
      <c r="K218" s="1">
        <f>Tabelle1[[#This Row],[Menge kg Nges]]/1000</f>
        <v>0.255</v>
      </c>
      <c r="L218" s="1">
        <f>Tabelle1[[#This Row],[Menge kg P2O5]]/1000</f>
        <v>0.12</v>
      </c>
      <c r="M218" s="1">
        <f>Tabelle1[[#This Row],[Menge t Nges]]/Tabelle1[[#This Row],[Anzahl Lieferscheine]]</f>
        <v>0.255</v>
      </c>
      <c r="N218" s="1">
        <f>Tabelle1[[#This Row],[Menge t P2O5]]/Tabelle1[[#This Row],[Anzahl Lieferscheine]]</f>
        <v>0.12</v>
      </c>
    </row>
    <row r="219" spans="1:14" x14ac:dyDescent="0.2">
      <c r="A219" s="2" t="s">
        <v>27</v>
      </c>
      <c r="B219" s="2" t="s">
        <v>5</v>
      </c>
      <c r="C219" s="2" t="s">
        <v>6</v>
      </c>
      <c r="D219" s="2" t="s">
        <v>15</v>
      </c>
      <c r="E219" s="2" t="s">
        <v>21</v>
      </c>
      <c r="F219" s="2" t="s">
        <v>61</v>
      </c>
      <c r="G219" s="1">
        <v>8093.46</v>
      </c>
      <c r="H219" s="1">
        <v>4822.8</v>
      </c>
      <c r="I219" s="4">
        <v>13</v>
      </c>
      <c r="J219" s="2" t="s">
        <v>65</v>
      </c>
      <c r="K219" s="1">
        <f>Tabelle1[[#This Row],[Menge kg Nges]]/1000</f>
        <v>8.0934600000000003</v>
      </c>
      <c r="L219" s="1">
        <f>Tabelle1[[#This Row],[Menge kg P2O5]]/1000</f>
        <v>4.8228</v>
      </c>
      <c r="M219" s="1">
        <f>Tabelle1[[#This Row],[Menge t Nges]]/Tabelle1[[#This Row],[Anzahl Lieferscheine]]</f>
        <v>0.62257384615384614</v>
      </c>
      <c r="N219" s="1">
        <f>Tabelle1[[#This Row],[Menge t P2O5]]/Tabelle1[[#This Row],[Anzahl Lieferscheine]]</f>
        <v>0.37098461538461536</v>
      </c>
    </row>
    <row r="220" spans="1:14" x14ac:dyDescent="0.2">
      <c r="A220" s="2" t="s">
        <v>27</v>
      </c>
      <c r="B220" s="2" t="s">
        <v>5</v>
      </c>
      <c r="C220" s="2" t="s">
        <v>6</v>
      </c>
      <c r="D220" s="2" t="s">
        <v>15</v>
      </c>
      <c r="E220" s="2" t="s">
        <v>9</v>
      </c>
      <c r="F220" s="2" t="s">
        <v>61</v>
      </c>
      <c r="G220" s="1">
        <v>600</v>
      </c>
      <c r="H220" s="1">
        <v>480</v>
      </c>
      <c r="I220" s="4">
        <v>1</v>
      </c>
      <c r="J220" s="2" t="s">
        <v>65</v>
      </c>
      <c r="K220" s="1">
        <f>Tabelle1[[#This Row],[Menge kg Nges]]/1000</f>
        <v>0.6</v>
      </c>
      <c r="L220" s="1">
        <f>Tabelle1[[#This Row],[Menge kg P2O5]]/1000</f>
        <v>0.48</v>
      </c>
      <c r="M220" s="1">
        <f>Tabelle1[[#This Row],[Menge t Nges]]/Tabelle1[[#This Row],[Anzahl Lieferscheine]]</f>
        <v>0.6</v>
      </c>
      <c r="N220" s="1">
        <f>Tabelle1[[#This Row],[Menge t P2O5]]/Tabelle1[[#This Row],[Anzahl Lieferscheine]]</f>
        <v>0.48</v>
      </c>
    </row>
    <row r="221" spans="1:14" x14ac:dyDescent="0.2">
      <c r="A221" s="2" t="s">
        <v>27</v>
      </c>
      <c r="B221" s="2" t="s">
        <v>5</v>
      </c>
      <c r="C221" s="2" t="s">
        <v>25</v>
      </c>
      <c r="D221" s="2" t="s">
        <v>25</v>
      </c>
      <c r="E221" s="2" t="s">
        <v>26</v>
      </c>
      <c r="F221" s="2" t="s">
        <v>61</v>
      </c>
      <c r="G221" s="1">
        <v>7558.5</v>
      </c>
      <c r="H221" s="1">
        <v>2934.5</v>
      </c>
      <c r="I221" s="4">
        <v>7</v>
      </c>
      <c r="J221" s="2" t="s">
        <v>65</v>
      </c>
      <c r="K221" s="1">
        <f>Tabelle1[[#This Row],[Menge kg Nges]]/1000</f>
        <v>7.5585000000000004</v>
      </c>
      <c r="L221" s="1">
        <f>Tabelle1[[#This Row],[Menge kg P2O5]]/1000</f>
        <v>2.9344999999999999</v>
      </c>
      <c r="M221" s="1">
        <f>Tabelle1[[#This Row],[Menge t Nges]]/Tabelle1[[#This Row],[Anzahl Lieferscheine]]</f>
        <v>1.0797857142857143</v>
      </c>
      <c r="N221" s="1">
        <f>Tabelle1[[#This Row],[Menge t P2O5]]/Tabelle1[[#This Row],[Anzahl Lieferscheine]]</f>
        <v>0.41921428571428571</v>
      </c>
    </row>
    <row r="222" spans="1:14" x14ac:dyDescent="0.2">
      <c r="A222" s="2" t="s">
        <v>27</v>
      </c>
      <c r="B222" s="2" t="s">
        <v>29</v>
      </c>
      <c r="C222" s="2" t="s">
        <v>6</v>
      </c>
      <c r="D222" s="2" t="s">
        <v>7</v>
      </c>
      <c r="E222" s="2" t="s">
        <v>8</v>
      </c>
      <c r="F222" s="2" t="s">
        <v>61</v>
      </c>
      <c r="G222" s="1">
        <v>560</v>
      </c>
      <c r="H222" s="1">
        <v>224</v>
      </c>
      <c r="I222" s="4">
        <v>1</v>
      </c>
      <c r="J222" s="2" t="s">
        <v>65</v>
      </c>
      <c r="K222" s="1">
        <f>Tabelle1[[#This Row],[Menge kg Nges]]/1000</f>
        <v>0.56000000000000005</v>
      </c>
      <c r="L222" s="1">
        <f>Tabelle1[[#This Row],[Menge kg P2O5]]/1000</f>
        <v>0.224</v>
      </c>
      <c r="M222" s="1">
        <f>Tabelle1[[#This Row],[Menge t Nges]]/Tabelle1[[#This Row],[Anzahl Lieferscheine]]</f>
        <v>0.56000000000000005</v>
      </c>
      <c r="N222" s="1">
        <f>Tabelle1[[#This Row],[Menge t P2O5]]/Tabelle1[[#This Row],[Anzahl Lieferscheine]]</f>
        <v>0.224</v>
      </c>
    </row>
    <row r="223" spans="1:14" x14ac:dyDescent="0.2">
      <c r="A223" s="2" t="s">
        <v>27</v>
      </c>
      <c r="B223" s="2" t="s">
        <v>29</v>
      </c>
      <c r="C223" s="2" t="s">
        <v>6</v>
      </c>
      <c r="D223" s="2" t="s">
        <v>7</v>
      </c>
      <c r="E223" s="2" t="s">
        <v>10</v>
      </c>
      <c r="F223" s="2" t="s">
        <v>61</v>
      </c>
      <c r="G223" s="1">
        <v>696</v>
      </c>
      <c r="H223" s="1">
        <v>264</v>
      </c>
      <c r="I223" s="4">
        <v>2</v>
      </c>
      <c r="J223" s="2" t="s">
        <v>65</v>
      </c>
      <c r="K223" s="1">
        <f>Tabelle1[[#This Row],[Menge kg Nges]]/1000</f>
        <v>0.69599999999999995</v>
      </c>
      <c r="L223" s="1">
        <f>Tabelle1[[#This Row],[Menge kg P2O5]]/1000</f>
        <v>0.26400000000000001</v>
      </c>
      <c r="M223" s="1">
        <f>Tabelle1[[#This Row],[Menge t Nges]]/Tabelle1[[#This Row],[Anzahl Lieferscheine]]</f>
        <v>0.34799999999999998</v>
      </c>
      <c r="N223" s="1">
        <f>Tabelle1[[#This Row],[Menge t P2O5]]/Tabelle1[[#This Row],[Anzahl Lieferscheine]]</f>
        <v>0.13200000000000001</v>
      </c>
    </row>
    <row r="224" spans="1:14" x14ac:dyDescent="0.2">
      <c r="A224" s="2" t="s">
        <v>27</v>
      </c>
      <c r="B224" s="2" t="s">
        <v>29</v>
      </c>
      <c r="C224" s="2" t="s">
        <v>6</v>
      </c>
      <c r="D224" s="2" t="s">
        <v>7</v>
      </c>
      <c r="E224" s="2" t="s">
        <v>11</v>
      </c>
      <c r="F224" s="2" t="s">
        <v>61</v>
      </c>
      <c r="G224" s="1">
        <v>375</v>
      </c>
      <c r="H224" s="1">
        <v>210</v>
      </c>
      <c r="I224" s="4">
        <v>1</v>
      </c>
      <c r="J224" s="2" t="s">
        <v>65</v>
      </c>
      <c r="K224" s="1">
        <f>Tabelle1[[#This Row],[Menge kg Nges]]/1000</f>
        <v>0.375</v>
      </c>
      <c r="L224" s="1">
        <f>Tabelle1[[#This Row],[Menge kg P2O5]]/1000</f>
        <v>0.21</v>
      </c>
      <c r="M224" s="1">
        <f>Tabelle1[[#This Row],[Menge t Nges]]/Tabelle1[[#This Row],[Anzahl Lieferscheine]]</f>
        <v>0.375</v>
      </c>
      <c r="N224" s="1">
        <f>Tabelle1[[#This Row],[Menge t P2O5]]/Tabelle1[[#This Row],[Anzahl Lieferscheine]]</f>
        <v>0.21</v>
      </c>
    </row>
    <row r="225" spans="1:14" x14ac:dyDescent="0.2">
      <c r="A225" s="2" t="s">
        <v>27</v>
      </c>
      <c r="B225" s="2" t="s">
        <v>29</v>
      </c>
      <c r="C225" s="2" t="s">
        <v>6</v>
      </c>
      <c r="D225" s="2" t="s">
        <v>7</v>
      </c>
      <c r="E225" s="2" t="s">
        <v>12</v>
      </c>
      <c r="F225" s="2" t="s">
        <v>61</v>
      </c>
      <c r="G225" s="1">
        <v>2916.4</v>
      </c>
      <c r="H225" s="1">
        <v>1342.2</v>
      </c>
      <c r="I225" s="4">
        <v>7</v>
      </c>
      <c r="J225" s="2" t="s">
        <v>65</v>
      </c>
      <c r="K225" s="1">
        <f>Tabelle1[[#This Row],[Menge kg Nges]]/1000</f>
        <v>2.9163999999999999</v>
      </c>
      <c r="L225" s="1">
        <f>Tabelle1[[#This Row],[Menge kg P2O5]]/1000</f>
        <v>1.3422000000000001</v>
      </c>
      <c r="M225" s="1">
        <f>Tabelle1[[#This Row],[Menge t Nges]]/Tabelle1[[#This Row],[Anzahl Lieferscheine]]</f>
        <v>0.4166285714285714</v>
      </c>
      <c r="N225" s="1">
        <f>Tabelle1[[#This Row],[Menge t P2O5]]/Tabelle1[[#This Row],[Anzahl Lieferscheine]]</f>
        <v>0.19174285714285716</v>
      </c>
    </row>
    <row r="226" spans="1:14" x14ac:dyDescent="0.2">
      <c r="A226" s="2" t="s">
        <v>27</v>
      </c>
      <c r="B226" s="2" t="s">
        <v>29</v>
      </c>
      <c r="C226" s="2" t="s">
        <v>6</v>
      </c>
      <c r="D226" s="2" t="s">
        <v>7</v>
      </c>
      <c r="E226" s="2" t="s">
        <v>13</v>
      </c>
      <c r="F226" s="2" t="s">
        <v>61</v>
      </c>
      <c r="G226" s="1">
        <v>308</v>
      </c>
      <c r="H226" s="1">
        <v>172.7</v>
      </c>
      <c r="I226" s="4">
        <v>1</v>
      </c>
      <c r="J226" s="2" t="s">
        <v>65</v>
      </c>
      <c r="K226" s="1">
        <f>Tabelle1[[#This Row],[Menge kg Nges]]/1000</f>
        <v>0.308</v>
      </c>
      <c r="L226" s="1">
        <f>Tabelle1[[#This Row],[Menge kg P2O5]]/1000</f>
        <v>0.17269999999999999</v>
      </c>
      <c r="M226" s="1">
        <f>Tabelle1[[#This Row],[Menge t Nges]]/Tabelle1[[#This Row],[Anzahl Lieferscheine]]</f>
        <v>0.308</v>
      </c>
      <c r="N226" s="1">
        <f>Tabelle1[[#This Row],[Menge t P2O5]]/Tabelle1[[#This Row],[Anzahl Lieferscheine]]</f>
        <v>0.17269999999999999</v>
      </c>
    </row>
    <row r="227" spans="1:14" x14ac:dyDescent="0.2">
      <c r="A227" s="2" t="s">
        <v>27</v>
      </c>
      <c r="B227" s="2" t="s">
        <v>29</v>
      </c>
      <c r="C227" s="2" t="s">
        <v>6</v>
      </c>
      <c r="D227" s="2" t="s">
        <v>7</v>
      </c>
      <c r="E227" s="2" t="s">
        <v>14</v>
      </c>
      <c r="F227" s="2" t="s">
        <v>61</v>
      </c>
      <c r="G227" s="1">
        <v>2297.6999999999998</v>
      </c>
      <c r="H227" s="1">
        <v>1473.6</v>
      </c>
      <c r="I227" s="4">
        <v>6</v>
      </c>
      <c r="J227" s="2" t="s">
        <v>65</v>
      </c>
      <c r="K227" s="1">
        <f>Tabelle1[[#This Row],[Menge kg Nges]]/1000</f>
        <v>2.2976999999999999</v>
      </c>
      <c r="L227" s="1">
        <f>Tabelle1[[#This Row],[Menge kg P2O5]]/1000</f>
        <v>1.4735999999999998</v>
      </c>
      <c r="M227" s="1">
        <f>Tabelle1[[#This Row],[Menge t Nges]]/Tabelle1[[#This Row],[Anzahl Lieferscheine]]</f>
        <v>0.38294999999999996</v>
      </c>
      <c r="N227" s="1">
        <f>Tabelle1[[#This Row],[Menge t P2O5]]/Tabelle1[[#This Row],[Anzahl Lieferscheine]]</f>
        <v>0.24559999999999996</v>
      </c>
    </row>
    <row r="228" spans="1:14" x14ac:dyDescent="0.2">
      <c r="A228" s="2" t="s">
        <v>27</v>
      </c>
      <c r="B228" s="2" t="s">
        <v>29</v>
      </c>
      <c r="C228" s="2" t="s">
        <v>6</v>
      </c>
      <c r="D228" s="2" t="s">
        <v>15</v>
      </c>
      <c r="E228" s="2" t="s">
        <v>18</v>
      </c>
      <c r="F228" s="2" t="s">
        <v>61</v>
      </c>
      <c r="G228" s="1">
        <v>678.5</v>
      </c>
      <c r="H228" s="1">
        <v>413</v>
      </c>
      <c r="I228" s="4">
        <v>1</v>
      </c>
      <c r="J228" s="2" t="s">
        <v>65</v>
      </c>
      <c r="K228" s="1">
        <f>Tabelle1[[#This Row],[Menge kg Nges]]/1000</f>
        <v>0.67849999999999999</v>
      </c>
      <c r="L228" s="1">
        <f>Tabelle1[[#This Row],[Menge kg P2O5]]/1000</f>
        <v>0.41299999999999998</v>
      </c>
      <c r="M228" s="1">
        <f>Tabelle1[[#This Row],[Menge t Nges]]/Tabelle1[[#This Row],[Anzahl Lieferscheine]]</f>
        <v>0.67849999999999999</v>
      </c>
      <c r="N228" s="1">
        <f>Tabelle1[[#This Row],[Menge t P2O5]]/Tabelle1[[#This Row],[Anzahl Lieferscheine]]</f>
        <v>0.41299999999999998</v>
      </c>
    </row>
    <row r="229" spans="1:14" x14ac:dyDescent="0.2">
      <c r="A229" s="2" t="s">
        <v>27</v>
      </c>
      <c r="B229" s="2" t="s">
        <v>29</v>
      </c>
      <c r="C229" s="2" t="s">
        <v>6</v>
      </c>
      <c r="D229" s="2" t="s">
        <v>15</v>
      </c>
      <c r="E229" s="2" t="s">
        <v>21</v>
      </c>
      <c r="F229" s="2" t="s">
        <v>61</v>
      </c>
      <c r="G229" s="1">
        <v>202.8</v>
      </c>
      <c r="H229" s="1">
        <v>124.8</v>
      </c>
      <c r="I229" s="4">
        <v>1</v>
      </c>
      <c r="J229" s="2" t="s">
        <v>65</v>
      </c>
      <c r="K229" s="1">
        <f>Tabelle1[[#This Row],[Menge kg Nges]]/1000</f>
        <v>0.20280000000000001</v>
      </c>
      <c r="L229" s="1">
        <f>Tabelle1[[#This Row],[Menge kg P2O5]]/1000</f>
        <v>0.12479999999999999</v>
      </c>
      <c r="M229" s="1">
        <f>Tabelle1[[#This Row],[Menge t Nges]]/Tabelle1[[#This Row],[Anzahl Lieferscheine]]</f>
        <v>0.20280000000000001</v>
      </c>
      <c r="N229" s="1">
        <f>Tabelle1[[#This Row],[Menge t P2O5]]/Tabelle1[[#This Row],[Anzahl Lieferscheine]]</f>
        <v>0.12479999999999999</v>
      </c>
    </row>
    <row r="230" spans="1:14" x14ac:dyDescent="0.2">
      <c r="A230" s="2" t="s">
        <v>27</v>
      </c>
      <c r="B230" s="2" t="s">
        <v>29</v>
      </c>
      <c r="C230" s="2" t="s">
        <v>6</v>
      </c>
      <c r="D230" s="2" t="s">
        <v>15</v>
      </c>
      <c r="E230" s="2" t="s">
        <v>9</v>
      </c>
      <c r="F230" s="2" t="s">
        <v>61</v>
      </c>
      <c r="G230" s="1">
        <v>413.91999999999996</v>
      </c>
      <c r="H230" s="1">
        <v>171.6</v>
      </c>
      <c r="I230" s="4">
        <v>2</v>
      </c>
      <c r="J230" s="2" t="s">
        <v>65</v>
      </c>
      <c r="K230" s="1">
        <f>Tabelle1[[#This Row],[Menge kg Nges]]/1000</f>
        <v>0.41391999999999995</v>
      </c>
      <c r="L230" s="1">
        <f>Tabelle1[[#This Row],[Menge kg P2O5]]/1000</f>
        <v>0.1716</v>
      </c>
      <c r="M230" s="1">
        <f>Tabelle1[[#This Row],[Menge t Nges]]/Tabelle1[[#This Row],[Anzahl Lieferscheine]]</f>
        <v>0.20695999999999998</v>
      </c>
      <c r="N230" s="1">
        <f>Tabelle1[[#This Row],[Menge t P2O5]]/Tabelle1[[#This Row],[Anzahl Lieferscheine]]</f>
        <v>8.5800000000000001E-2</v>
      </c>
    </row>
    <row r="231" spans="1:14" x14ac:dyDescent="0.2">
      <c r="A231" s="2" t="s">
        <v>27</v>
      </c>
      <c r="B231" s="2" t="s">
        <v>29</v>
      </c>
      <c r="C231" s="2" t="s">
        <v>25</v>
      </c>
      <c r="D231" s="2" t="s">
        <v>25</v>
      </c>
      <c r="E231" s="2" t="s">
        <v>26</v>
      </c>
      <c r="F231" s="2" t="s">
        <v>61</v>
      </c>
      <c r="G231" s="1">
        <v>36903.059999999983</v>
      </c>
      <c r="H231" s="1">
        <v>17232.109999999997</v>
      </c>
      <c r="I231" s="4">
        <v>60</v>
      </c>
      <c r="J231" s="2" t="s">
        <v>65</v>
      </c>
      <c r="K231" s="1">
        <f>Tabelle1[[#This Row],[Menge kg Nges]]/1000</f>
        <v>36.903059999999982</v>
      </c>
      <c r="L231" s="1">
        <f>Tabelle1[[#This Row],[Menge kg P2O5]]/1000</f>
        <v>17.232109999999999</v>
      </c>
      <c r="M231" s="1">
        <f>Tabelle1[[#This Row],[Menge t Nges]]/Tabelle1[[#This Row],[Anzahl Lieferscheine]]</f>
        <v>0.61505099999999968</v>
      </c>
      <c r="N231" s="1">
        <f>Tabelle1[[#This Row],[Menge t P2O5]]/Tabelle1[[#This Row],[Anzahl Lieferscheine]]</f>
        <v>0.28720183333333332</v>
      </c>
    </row>
    <row r="232" spans="1:14" x14ac:dyDescent="0.2">
      <c r="A232" s="2" t="s">
        <v>27</v>
      </c>
      <c r="B232" s="2" t="s">
        <v>32</v>
      </c>
      <c r="C232" s="2" t="s">
        <v>6</v>
      </c>
      <c r="D232" s="2" t="s">
        <v>7</v>
      </c>
      <c r="E232" s="2" t="s">
        <v>10</v>
      </c>
      <c r="F232" s="2" t="s">
        <v>61</v>
      </c>
      <c r="G232" s="1">
        <v>624</v>
      </c>
      <c r="H232" s="1">
        <v>262.08</v>
      </c>
      <c r="I232" s="4">
        <v>12</v>
      </c>
      <c r="J232" s="2" t="s">
        <v>65</v>
      </c>
      <c r="K232" s="1">
        <f>Tabelle1[[#This Row],[Menge kg Nges]]/1000</f>
        <v>0.624</v>
      </c>
      <c r="L232" s="1">
        <f>Tabelle1[[#This Row],[Menge kg P2O5]]/1000</f>
        <v>0.26207999999999998</v>
      </c>
      <c r="M232" s="1">
        <f>Tabelle1[[#This Row],[Menge t Nges]]/Tabelle1[[#This Row],[Anzahl Lieferscheine]]</f>
        <v>5.1999999999999998E-2</v>
      </c>
      <c r="N232" s="1">
        <f>Tabelle1[[#This Row],[Menge t P2O5]]/Tabelle1[[#This Row],[Anzahl Lieferscheine]]</f>
        <v>2.1839999999999998E-2</v>
      </c>
    </row>
    <row r="233" spans="1:14" x14ac:dyDescent="0.2">
      <c r="A233" s="2" t="s">
        <v>27</v>
      </c>
      <c r="B233" s="2" t="s">
        <v>32</v>
      </c>
      <c r="C233" s="2" t="s">
        <v>6</v>
      </c>
      <c r="D233" s="2" t="s">
        <v>15</v>
      </c>
      <c r="E233" s="2" t="s">
        <v>10</v>
      </c>
      <c r="F233" s="2" t="s">
        <v>61</v>
      </c>
      <c r="G233" s="1">
        <v>1893.42</v>
      </c>
      <c r="H233" s="1">
        <v>1266.3</v>
      </c>
      <c r="I233" s="4">
        <v>3</v>
      </c>
      <c r="J233" s="2" t="s">
        <v>65</v>
      </c>
      <c r="K233" s="1">
        <f>Tabelle1[[#This Row],[Menge kg Nges]]/1000</f>
        <v>1.8934200000000001</v>
      </c>
      <c r="L233" s="1">
        <f>Tabelle1[[#This Row],[Menge kg P2O5]]/1000</f>
        <v>1.2663</v>
      </c>
      <c r="M233" s="1">
        <f>Tabelle1[[#This Row],[Menge t Nges]]/Tabelle1[[#This Row],[Anzahl Lieferscheine]]</f>
        <v>0.63114000000000003</v>
      </c>
      <c r="N233" s="1">
        <f>Tabelle1[[#This Row],[Menge t P2O5]]/Tabelle1[[#This Row],[Anzahl Lieferscheine]]</f>
        <v>0.42209999999999998</v>
      </c>
    </row>
    <row r="234" spans="1:14" x14ac:dyDescent="0.2">
      <c r="A234" s="2" t="s">
        <v>27</v>
      </c>
      <c r="B234" s="2" t="s">
        <v>32</v>
      </c>
      <c r="C234" s="2" t="s">
        <v>25</v>
      </c>
      <c r="D234" s="2" t="s">
        <v>25</v>
      </c>
      <c r="E234" s="2" t="s">
        <v>26</v>
      </c>
      <c r="F234" s="2" t="s">
        <v>61</v>
      </c>
      <c r="G234" s="1">
        <v>1142.2</v>
      </c>
      <c r="H234" s="1">
        <v>697.26</v>
      </c>
      <c r="I234" s="4">
        <v>3</v>
      </c>
      <c r="J234" s="2" t="s">
        <v>65</v>
      </c>
      <c r="K234" s="1">
        <f>Tabelle1[[#This Row],[Menge kg Nges]]/1000</f>
        <v>1.1422000000000001</v>
      </c>
      <c r="L234" s="1">
        <f>Tabelle1[[#This Row],[Menge kg P2O5]]/1000</f>
        <v>0.69725999999999999</v>
      </c>
      <c r="M234" s="1">
        <f>Tabelle1[[#This Row],[Menge t Nges]]/Tabelle1[[#This Row],[Anzahl Lieferscheine]]</f>
        <v>0.38073333333333337</v>
      </c>
      <c r="N234" s="1">
        <f>Tabelle1[[#This Row],[Menge t P2O5]]/Tabelle1[[#This Row],[Anzahl Lieferscheine]]</f>
        <v>0.23241999999999999</v>
      </c>
    </row>
    <row r="235" spans="1:14" x14ac:dyDescent="0.2">
      <c r="A235" s="2" t="s">
        <v>27</v>
      </c>
      <c r="B235" s="2" t="s">
        <v>27</v>
      </c>
      <c r="C235" s="2" t="s">
        <v>6</v>
      </c>
      <c r="D235" s="2" t="s">
        <v>7</v>
      </c>
      <c r="E235" s="2" t="s">
        <v>8</v>
      </c>
      <c r="F235" s="2" t="s">
        <v>61</v>
      </c>
      <c r="G235" s="1">
        <v>130308.29000000002</v>
      </c>
      <c r="H235" s="1">
        <v>56570.319999999985</v>
      </c>
      <c r="I235" s="4">
        <v>498</v>
      </c>
      <c r="J235" s="2" t="s">
        <v>65</v>
      </c>
      <c r="K235" s="1">
        <f>Tabelle1[[#This Row],[Menge kg Nges]]/1000</f>
        <v>130.30829000000003</v>
      </c>
      <c r="L235" s="1">
        <f>Tabelle1[[#This Row],[Menge kg P2O5]]/1000</f>
        <v>56.570319999999988</v>
      </c>
      <c r="M235" s="1">
        <f>Tabelle1[[#This Row],[Menge t Nges]]/Tabelle1[[#This Row],[Anzahl Lieferscheine]]</f>
        <v>0.26166323293172694</v>
      </c>
      <c r="N235" s="1">
        <f>Tabelle1[[#This Row],[Menge t P2O5]]/Tabelle1[[#This Row],[Anzahl Lieferscheine]]</f>
        <v>0.11359502008032125</v>
      </c>
    </row>
    <row r="236" spans="1:14" x14ac:dyDescent="0.2">
      <c r="A236" s="2" t="s">
        <v>27</v>
      </c>
      <c r="B236" s="2" t="s">
        <v>27</v>
      </c>
      <c r="C236" s="2" t="s">
        <v>6</v>
      </c>
      <c r="D236" s="2" t="s">
        <v>7</v>
      </c>
      <c r="E236" s="2" t="s">
        <v>9</v>
      </c>
      <c r="F236" s="2" t="s">
        <v>61</v>
      </c>
      <c r="G236" s="1">
        <v>78195.310000000012</v>
      </c>
      <c r="H236" s="1">
        <v>31884.26</v>
      </c>
      <c r="I236" s="4">
        <v>379</v>
      </c>
      <c r="J236" s="2" t="s">
        <v>65</v>
      </c>
      <c r="K236" s="1">
        <f>Tabelle1[[#This Row],[Menge kg Nges]]/1000</f>
        <v>78.195310000000006</v>
      </c>
      <c r="L236" s="1">
        <f>Tabelle1[[#This Row],[Menge kg P2O5]]/1000</f>
        <v>31.884259999999998</v>
      </c>
      <c r="M236" s="1">
        <f>Tabelle1[[#This Row],[Menge t Nges]]/Tabelle1[[#This Row],[Anzahl Lieferscheine]]</f>
        <v>0.20632007915567285</v>
      </c>
      <c r="N236" s="1">
        <f>Tabelle1[[#This Row],[Menge t P2O5]]/Tabelle1[[#This Row],[Anzahl Lieferscheine]]</f>
        <v>8.4127335092348279E-2</v>
      </c>
    </row>
    <row r="237" spans="1:14" x14ac:dyDescent="0.2">
      <c r="A237" s="2" t="s">
        <v>27</v>
      </c>
      <c r="B237" s="2" t="s">
        <v>27</v>
      </c>
      <c r="C237" s="2" t="s">
        <v>6</v>
      </c>
      <c r="D237" s="2" t="s">
        <v>7</v>
      </c>
      <c r="E237" s="2" t="s">
        <v>10</v>
      </c>
      <c r="F237" s="2" t="s">
        <v>61</v>
      </c>
      <c r="G237" s="1">
        <v>9006.86</v>
      </c>
      <c r="H237" s="1">
        <v>3587.09</v>
      </c>
      <c r="I237" s="4">
        <v>31</v>
      </c>
      <c r="J237" s="2" t="s">
        <v>65</v>
      </c>
      <c r="K237" s="1">
        <f>Tabelle1[[#This Row],[Menge kg Nges]]/1000</f>
        <v>9.0068600000000014</v>
      </c>
      <c r="L237" s="1">
        <f>Tabelle1[[#This Row],[Menge kg P2O5]]/1000</f>
        <v>3.5870900000000003</v>
      </c>
      <c r="M237" s="1">
        <f>Tabelle1[[#This Row],[Menge t Nges]]/Tabelle1[[#This Row],[Anzahl Lieferscheine]]</f>
        <v>0.29054387096774198</v>
      </c>
      <c r="N237" s="1">
        <f>Tabelle1[[#This Row],[Menge t P2O5]]/Tabelle1[[#This Row],[Anzahl Lieferscheine]]</f>
        <v>0.11571258064516129</v>
      </c>
    </row>
    <row r="238" spans="1:14" x14ac:dyDescent="0.2">
      <c r="A238" s="2" t="s">
        <v>27</v>
      </c>
      <c r="B238" s="2" t="s">
        <v>27</v>
      </c>
      <c r="C238" s="2" t="s">
        <v>6</v>
      </c>
      <c r="D238" s="2" t="s">
        <v>7</v>
      </c>
      <c r="E238" s="2" t="s">
        <v>11</v>
      </c>
      <c r="F238" s="2" t="s">
        <v>61</v>
      </c>
      <c r="G238" s="1">
        <v>97755.53</v>
      </c>
      <c r="H238" s="1">
        <v>46763.669999999991</v>
      </c>
      <c r="I238" s="4">
        <v>535</v>
      </c>
      <c r="J238" s="2" t="s">
        <v>65</v>
      </c>
      <c r="K238" s="1">
        <f>Tabelle1[[#This Row],[Menge kg Nges]]/1000</f>
        <v>97.755529999999993</v>
      </c>
      <c r="L238" s="1">
        <f>Tabelle1[[#This Row],[Menge kg P2O5]]/1000</f>
        <v>46.763669999999991</v>
      </c>
      <c r="M238" s="1">
        <f>Tabelle1[[#This Row],[Menge t Nges]]/Tabelle1[[#This Row],[Anzahl Lieferscheine]]</f>
        <v>0.1827206168224299</v>
      </c>
      <c r="N238" s="1">
        <f>Tabelle1[[#This Row],[Menge t P2O5]]/Tabelle1[[#This Row],[Anzahl Lieferscheine]]</f>
        <v>8.7408728971962599E-2</v>
      </c>
    </row>
    <row r="239" spans="1:14" x14ac:dyDescent="0.2">
      <c r="A239" s="2" t="s">
        <v>27</v>
      </c>
      <c r="B239" s="2" t="s">
        <v>27</v>
      </c>
      <c r="C239" s="2" t="s">
        <v>6</v>
      </c>
      <c r="D239" s="2" t="s">
        <v>7</v>
      </c>
      <c r="E239" s="2" t="s">
        <v>12</v>
      </c>
      <c r="F239" s="2" t="s">
        <v>61</v>
      </c>
      <c r="G239" s="1">
        <v>150814.25</v>
      </c>
      <c r="H239" s="1">
        <v>70638.820000000007</v>
      </c>
      <c r="I239" s="4">
        <v>491</v>
      </c>
      <c r="J239" s="2" t="s">
        <v>65</v>
      </c>
      <c r="K239" s="1">
        <f>Tabelle1[[#This Row],[Menge kg Nges]]/1000</f>
        <v>150.81424999999999</v>
      </c>
      <c r="L239" s="1">
        <f>Tabelle1[[#This Row],[Menge kg P2O5]]/1000</f>
        <v>70.63882000000001</v>
      </c>
      <c r="M239" s="1">
        <f>Tabelle1[[#This Row],[Menge t Nges]]/Tabelle1[[#This Row],[Anzahl Lieferscheine]]</f>
        <v>0.30715733197556006</v>
      </c>
      <c r="N239" s="1">
        <f>Tabelle1[[#This Row],[Menge t P2O5]]/Tabelle1[[#This Row],[Anzahl Lieferscheine]]</f>
        <v>0.14386725050916499</v>
      </c>
    </row>
    <row r="240" spans="1:14" x14ac:dyDescent="0.2">
      <c r="A240" s="2" t="s">
        <v>27</v>
      </c>
      <c r="B240" s="2" t="s">
        <v>27</v>
      </c>
      <c r="C240" s="2" t="s">
        <v>6</v>
      </c>
      <c r="D240" s="2" t="s">
        <v>7</v>
      </c>
      <c r="E240" s="2" t="s">
        <v>13</v>
      </c>
      <c r="F240" s="2" t="s">
        <v>61</v>
      </c>
      <c r="G240" s="1">
        <v>53306.619999999995</v>
      </c>
      <c r="H240" s="1">
        <v>32916.399999999987</v>
      </c>
      <c r="I240" s="4">
        <v>297</v>
      </c>
      <c r="J240" s="2" t="s">
        <v>65</v>
      </c>
      <c r="K240" s="1">
        <f>Tabelle1[[#This Row],[Menge kg Nges]]/1000</f>
        <v>53.306619999999995</v>
      </c>
      <c r="L240" s="1">
        <f>Tabelle1[[#This Row],[Menge kg P2O5]]/1000</f>
        <v>32.916399999999989</v>
      </c>
      <c r="M240" s="1">
        <f>Tabelle1[[#This Row],[Menge t Nges]]/Tabelle1[[#This Row],[Anzahl Lieferscheine]]</f>
        <v>0.17948356902356902</v>
      </c>
      <c r="N240" s="1">
        <f>Tabelle1[[#This Row],[Menge t P2O5]]/Tabelle1[[#This Row],[Anzahl Lieferscheine]]</f>
        <v>0.1108296296296296</v>
      </c>
    </row>
    <row r="241" spans="1:14" x14ac:dyDescent="0.2">
      <c r="A241" s="2" t="s">
        <v>27</v>
      </c>
      <c r="B241" s="2" t="s">
        <v>27</v>
      </c>
      <c r="C241" s="2" t="s">
        <v>6</v>
      </c>
      <c r="D241" s="2" t="s">
        <v>7</v>
      </c>
      <c r="E241" s="2" t="s">
        <v>14</v>
      </c>
      <c r="F241" s="2" t="s">
        <v>61</v>
      </c>
      <c r="G241" s="1">
        <v>174547.21000000005</v>
      </c>
      <c r="H241" s="1">
        <v>90862.240000000078</v>
      </c>
      <c r="I241" s="4">
        <v>642</v>
      </c>
      <c r="J241" s="2" t="s">
        <v>65</v>
      </c>
      <c r="K241" s="1">
        <f>Tabelle1[[#This Row],[Menge kg Nges]]/1000</f>
        <v>174.54721000000006</v>
      </c>
      <c r="L241" s="1">
        <f>Tabelle1[[#This Row],[Menge kg P2O5]]/1000</f>
        <v>90.862240000000071</v>
      </c>
      <c r="M241" s="1">
        <f>Tabelle1[[#This Row],[Menge t Nges]]/Tabelle1[[#This Row],[Anzahl Lieferscheine]]</f>
        <v>0.27188038940809978</v>
      </c>
      <c r="N241" s="1">
        <f>Tabelle1[[#This Row],[Menge t P2O5]]/Tabelle1[[#This Row],[Anzahl Lieferscheine]]</f>
        <v>0.14152996884735214</v>
      </c>
    </row>
    <row r="242" spans="1:14" x14ac:dyDescent="0.2">
      <c r="A242" s="2" t="s">
        <v>27</v>
      </c>
      <c r="B242" s="2" t="s">
        <v>27</v>
      </c>
      <c r="C242" s="2" t="s">
        <v>6</v>
      </c>
      <c r="D242" s="2" t="s">
        <v>15</v>
      </c>
      <c r="E242" s="2" t="s">
        <v>8</v>
      </c>
      <c r="F242" s="2" t="s">
        <v>61</v>
      </c>
      <c r="G242" s="1">
        <v>280</v>
      </c>
      <c r="H242" s="1">
        <v>200</v>
      </c>
      <c r="I242" s="4">
        <v>1</v>
      </c>
      <c r="J242" s="2" t="s">
        <v>65</v>
      </c>
      <c r="K242" s="1">
        <f>Tabelle1[[#This Row],[Menge kg Nges]]/1000</f>
        <v>0.28000000000000003</v>
      </c>
      <c r="L242" s="1">
        <f>Tabelle1[[#This Row],[Menge kg P2O5]]/1000</f>
        <v>0.2</v>
      </c>
      <c r="M242" s="1">
        <f>Tabelle1[[#This Row],[Menge t Nges]]/Tabelle1[[#This Row],[Anzahl Lieferscheine]]</f>
        <v>0.28000000000000003</v>
      </c>
      <c r="N242" s="1">
        <f>Tabelle1[[#This Row],[Menge t P2O5]]/Tabelle1[[#This Row],[Anzahl Lieferscheine]]</f>
        <v>0.2</v>
      </c>
    </row>
    <row r="243" spans="1:14" x14ac:dyDescent="0.2">
      <c r="A243" s="2" t="s">
        <v>27</v>
      </c>
      <c r="B243" s="2" t="s">
        <v>27</v>
      </c>
      <c r="C243" s="2" t="s">
        <v>6</v>
      </c>
      <c r="D243" s="2" t="s">
        <v>15</v>
      </c>
      <c r="E243" s="2" t="s">
        <v>16</v>
      </c>
      <c r="F243" s="2" t="s">
        <v>61</v>
      </c>
      <c r="G243" s="1">
        <v>4725.2299999999977</v>
      </c>
      <c r="H243" s="1">
        <v>4374.97</v>
      </c>
      <c r="I243" s="4">
        <v>44</v>
      </c>
      <c r="J243" s="2" t="s">
        <v>65</v>
      </c>
      <c r="K243" s="1">
        <f>Tabelle1[[#This Row],[Menge kg Nges]]/1000</f>
        <v>4.725229999999998</v>
      </c>
      <c r="L243" s="1">
        <f>Tabelle1[[#This Row],[Menge kg P2O5]]/1000</f>
        <v>4.3749700000000002</v>
      </c>
      <c r="M243" s="1">
        <f>Tabelle1[[#This Row],[Menge t Nges]]/Tabelle1[[#This Row],[Anzahl Lieferscheine]]</f>
        <v>0.10739159090909087</v>
      </c>
      <c r="N243" s="1">
        <f>Tabelle1[[#This Row],[Menge t P2O5]]/Tabelle1[[#This Row],[Anzahl Lieferscheine]]</f>
        <v>9.9431136363636374E-2</v>
      </c>
    </row>
    <row r="244" spans="1:14" x14ac:dyDescent="0.2">
      <c r="A244" s="2" t="s">
        <v>27</v>
      </c>
      <c r="B244" s="2" t="s">
        <v>27</v>
      </c>
      <c r="C244" s="2" t="s">
        <v>6</v>
      </c>
      <c r="D244" s="2" t="s">
        <v>15</v>
      </c>
      <c r="E244" s="2" t="s">
        <v>18</v>
      </c>
      <c r="F244" s="2" t="s">
        <v>61</v>
      </c>
      <c r="G244" s="1">
        <v>30217.919999999987</v>
      </c>
      <c r="H244" s="1">
        <v>25081.72</v>
      </c>
      <c r="I244" s="4">
        <v>100</v>
      </c>
      <c r="J244" s="2" t="s">
        <v>65</v>
      </c>
      <c r="K244" s="1">
        <f>Tabelle1[[#This Row],[Menge kg Nges]]/1000</f>
        <v>30.217919999999989</v>
      </c>
      <c r="L244" s="1">
        <f>Tabelle1[[#This Row],[Menge kg P2O5]]/1000</f>
        <v>25.081720000000001</v>
      </c>
      <c r="M244" s="1">
        <f>Tabelle1[[#This Row],[Menge t Nges]]/Tabelle1[[#This Row],[Anzahl Lieferscheine]]</f>
        <v>0.30217919999999987</v>
      </c>
      <c r="N244" s="1">
        <f>Tabelle1[[#This Row],[Menge t P2O5]]/Tabelle1[[#This Row],[Anzahl Lieferscheine]]</f>
        <v>0.25081720000000002</v>
      </c>
    </row>
    <row r="245" spans="1:14" x14ac:dyDescent="0.2">
      <c r="A245" s="2" t="s">
        <v>27</v>
      </c>
      <c r="B245" s="2" t="s">
        <v>27</v>
      </c>
      <c r="C245" s="2" t="s">
        <v>6</v>
      </c>
      <c r="D245" s="2" t="s">
        <v>15</v>
      </c>
      <c r="E245" s="2" t="s">
        <v>19</v>
      </c>
      <c r="F245" s="2" t="s">
        <v>61</v>
      </c>
      <c r="G245" s="1">
        <v>5514.3399999999992</v>
      </c>
      <c r="H245" s="1">
        <v>5796.3099999999995</v>
      </c>
      <c r="I245" s="4">
        <v>12</v>
      </c>
      <c r="J245" s="2" t="s">
        <v>65</v>
      </c>
      <c r="K245" s="1">
        <f>Tabelle1[[#This Row],[Menge kg Nges]]/1000</f>
        <v>5.5143399999999989</v>
      </c>
      <c r="L245" s="1">
        <f>Tabelle1[[#This Row],[Menge kg P2O5]]/1000</f>
        <v>5.7963099999999992</v>
      </c>
      <c r="M245" s="1">
        <f>Tabelle1[[#This Row],[Menge t Nges]]/Tabelle1[[#This Row],[Anzahl Lieferscheine]]</f>
        <v>0.45952833333333326</v>
      </c>
      <c r="N245" s="1">
        <f>Tabelle1[[#This Row],[Menge t P2O5]]/Tabelle1[[#This Row],[Anzahl Lieferscheine]]</f>
        <v>0.48302583333333327</v>
      </c>
    </row>
    <row r="246" spans="1:14" x14ac:dyDescent="0.2">
      <c r="A246" s="2" t="s">
        <v>27</v>
      </c>
      <c r="B246" s="2" t="s">
        <v>27</v>
      </c>
      <c r="C246" s="2" t="s">
        <v>6</v>
      </c>
      <c r="D246" s="2" t="s">
        <v>15</v>
      </c>
      <c r="E246" s="2" t="s">
        <v>20</v>
      </c>
      <c r="F246" s="2" t="s">
        <v>61</v>
      </c>
      <c r="G246" s="1">
        <v>8209.7399999999943</v>
      </c>
      <c r="H246" s="1">
        <v>4952.3999999999996</v>
      </c>
      <c r="I246" s="4">
        <v>96</v>
      </c>
      <c r="J246" s="2" t="s">
        <v>65</v>
      </c>
      <c r="K246" s="1">
        <f>Tabelle1[[#This Row],[Menge kg Nges]]/1000</f>
        <v>8.2097399999999947</v>
      </c>
      <c r="L246" s="1">
        <f>Tabelle1[[#This Row],[Menge kg P2O5]]/1000</f>
        <v>4.9523999999999999</v>
      </c>
      <c r="M246" s="1">
        <f>Tabelle1[[#This Row],[Menge t Nges]]/Tabelle1[[#This Row],[Anzahl Lieferscheine]]</f>
        <v>8.5518124999999945E-2</v>
      </c>
      <c r="N246" s="1">
        <f>Tabelle1[[#This Row],[Menge t P2O5]]/Tabelle1[[#This Row],[Anzahl Lieferscheine]]</f>
        <v>5.1587500000000001E-2</v>
      </c>
    </row>
    <row r="247" spans="1:14" x14ac:dyDescent="0.2">
      <c r="A247" s="2" t="s">
        <v>27</v>
      </c>
      <c r="B247" s="2" t="s">
        <v>27</v>
      </c>
      <c r="C247" s="2" t="s">
        <v>6</v>
      </c>
      <c r="D247" s="2" t="s">
        <v>15</v>
      </c>
      <c r="E247" s="2" t="s">
        <v>21</v>
      </c>
      <c r="F247" s="2" t="s">
        <v>61</v>
      </c>
      <c r="G247" s="1">
        <v>58006.010000000046</v>
      </c>
      <c r="H247" s="1">
        <v>33884.35000000002</v>
      </c>
      <c r="I247" s="4">
        <v>165</v>
      </c>
      <c r="J247" s="2" t="s">
        <v>65</v>
      </c>
      <c r="K247" s="1">
        <f>Tabelle1[[#This Row],[Menge kg Nges]]/1000</f>
        <v>58.006010000000046</v>
      </c>
      <c r="L247" s="1">
        <f>Tabelle1[[#This Row],[Menge kg P2O5]]/1000</f>
        <v>33.884350000000019</v>
      </c>
      <c r="M247" s="1">
        <f>Tabelle1[[#This Row],[Menge t Nges]]/Tabelle1[[#This Row],[Anzahl Lieferscheine]]</f>
        <v>0.35155157575757606</v>
      </c>
      <c r="N247" s="1">
        <f>Tabelle1[[#This Row],[Menge t P2O5]]/Tabelle1[[#This Row],[Anzahl Lieferscheine]]</f>
        <v>0.20535969696969708</v>
      </c>
    </row>
    <row r="248" spans="1:14" x14ac:dyDescent="0.2">
      <c r="A248" s="2" t="s">
        <v>27</v>
      </c>
      <c r="B248" s="2" t="s">
        <v>27</v>
      </c>
      <c r="C248" s="2" t="s">
        <v>6</v>
      </c>
      <c r="D248" s="2" t="s">
        <v>15</v>
      </c>
      <c r="E248" s="2" t="s">
        <v>9</v>
      </c>
      <c r="F248" s="2" t="s">
        <v>61</v>
      </c>
      <c r="G248" s="1">
        <v>17134.009999999998</v>
      </c>
      <c r="H248" s="1">
        <v>9521.2300000000014</v>
      </c>
      <c r="I248" s="4">
        <v>70</v>
      </c>
      <c r="J248" s="2" t="s">
        <v>65</v>
      </c>
      <c r="K248" s="1">
        <f>Tabelle1[[#This Row],[Menge kg Nges]]/1000</f>
        <v>17.13401</v>
      </c>
      <c r="L248" s="1">
        <f>Tabelle1[[#This Row],[Menge kg P2O5]]/1000</f>
        <v>9.521230000000001</v>
      </c>
      <c r="M248" s="1">
        <f>Tabelle1[[#This Row],[Menge t Nges]]/Tabelle1[[#This Row],[Anzahl Lieferscheine]]</f>
        <v>0.24477157142857142</v>
      </c>
      <c r="N248" s="1">
        <f>Tabelle1[[#This Row],[Menge t P2O5]]/Tabelle1[[#This Row],[Anzahl Lieferscheine]]</f>
        <v>0.13601757142857143</v>
      </c>
    </row>
    <row r="249" spans="1:14" x14ac:dyDescent="0.2">
      <c r="A249" s="2" t="s">
        <v>27</v>
      </c>
      <c r="B249" s="2" t="s">
        <v>27</v>
      </c>
      <c r="C249" s="2" t="s">
        <v>6</v>
      </c>
      <c r="D249" s="2" t="s">
        <v>15</v>
      </c>
      <c r="E249" s="2" t="s">
        <v>10</v>
      </c>
      <c r="F249" s="2" t="s">
        <v>61</v>
      </c>
      <c r="G249" s="1">
        <v>2833.78</v>
      </c>
      <c r="H249" s="1">
        <v>1229.1799999999998</v>
      </c>
      <c r="I249" s="4">
        <v>11</v>
      </c>
      <c r="J249" s="2" t="s">
        <v>65</v>
      </c>
      <c r="K249" s="1">
        <f>Tabelle1[[#This Row],[Menge kg Nges]]/1000</f>
        <v>2.8337800000000004</v>
      </c>
      <c r="L249" s="1">
        <f>Tabelle1[[#This Row],[Menge kg P2O5]]/1000</f>
        <v>1.2291799999999999</v>
      </c>
      <c r="M249" s="1">
        <f>Tabelle1[[#This Row],[Menge t Nges]]/Tabelle1[[#This Row],[Anzahl Lieferscheine]]</f>
        <v>0.2576163636363637</v>
      </c>
      <c r="N249" s="1">
        <f>Tabelle1[[#This Row],[Menge t P2O5]]/Tabelle1[[#This Row],[Anzahl Lieferscheine]]</f>
        <v>0.11174363636363636</v>
      </c>
    </row>
    <row r="250" spans="1:14" x14ac:dyDescent="0.2">
      <c r="A250" s="2" t="s">
        <v>27</v>
      </c>
      <c r="B250" s="2" t="s">
        <v>27</v>
      </c>
      <c r="C250" s="2" t="s">
        <v>6</v>
      </c>
      <c r="D250" s="2" t="s">
        <v>15</v>
      </c>
      <c r="E250" s="2" t="s">
        <v>23</v>
      </c>
      <c r="F250" s="2" t="s">
        <v>61</v>
      </c>
      <c r="G250" s="1">
        <v>3.2</v>
      </c>
      <c r="H250" s="1">
        <v>1.32</v>
      </c>
      <c r="I250" s="4">
        <v>1</v>
      </c>
      <c r="J250" s="2" t="s">
        <v>65</v>
      </c>
      <c r="K250" s="1">
        <f>Tabelle1[[#This Row],[Menge kg Nges]]/1000</f>
        <v>3.2000000000000002E-3</v>
      </c>
      <c r="L250" s="1">
        <f>Tabelle1[[#This Row],[Menge kg P2O5]]/1000</f>
        <v>1.32E-3</v>
      </c>
      <c r="M250" s="1">
        <f>Tabelle1[[#This Row],[Menge t Nges]]/Tabelle1[[#This Row],[Anzahl Lieferscheine]]</f>
        <v>3.2000000000000002E-3</v>
      </c>
      <c r="N250" s="1">
        <f>Tabelle1[[#This Row],[Menge t P2O5]]/Tabelle1[[#This Row],[Anzahl Lieferscheine]]</f>
        <v>1.32E-3</v>
      </c>
    </row>
    <row r="251" spans="1:14" x14ac:dyDescent="0.2">
      <c r="A251" s="2" t="s">
        <v>27</v>
      </c>
      <c r="B251" s="2" t="s">
        <v>27</v>
      </c>
      <c r="C251" s="2" t="s">
        <v>6</v>
      </c>
      <c r="D251" s="2" t="s">
        <v>15</v>
      </c>
      <c r="E251" s="2" t="s">
        <v>12</v>
      </c>
      <c r="F251" s="2" t="s">
        <v>61</v>
      </c>
      <c r="G251" s="1">
        <v>5044.8999999999996</v>
      </c>
      <c r="H251" s="1">
        <v>4162.3999999999996</v>
      </c>
      <c r="I251" s="4">
        <v>4</v>
      </c>
      <c r="J251" s="2" t="s">
        <v>65</v>
      </c>
      <c r="K251" s="1">
        <f>Tabelle1[[#This Row],[Menge kg Nges]]/1000</f>
        <v>5.0448999999999993</v>
      </c>
      <c r="L251" s="1">
        <f>Tabelle1[[#This Row],[Menge kg P2O5]]/1000</f>
        <v>4.1623999999999999</v>
      </c>
      <c r="M251" s="1">
        <f>Tabelle1[[#This Row],[Menge t Nges]]/Tabelle1[[#This Row],[Anzahl Lieferscheine]]</f>
        <v>1.2612249999999998</v>
      </c>
      <c r="N251" s="1">
        <f>Tabelle1[[#This Row],[Menge t P2O5]]/Tabelle1[[#This Row],[Anzahl Lieferscheine]]</f>
        <v>1.0406</v>
      </c>
    </row>
    <row r="252" spans="1:14" x14ac:dyDescent="0.2">
      <c r="A252" s="2" t="s">
        <v>27</v>
      </c>
      <c r="B252" s="2" t="s">
        <v>27</v>
      </c>
      <c r="C252" s="2" t="s">
        <v>6</v>
      </c>
      <c r="D252" s="2" t="s">
        <v>15</v>
      </c>
      <c r="E252" s="2" t="s">
        <v>14</v>
      </c>
      <c r="F252" s="2" t="s">
        <v>61</v>
      </c>
      <c r="G252" s="1">
        <v>1134.8600000000001</v>
      </c>
      <c r="H252" s="1">
        <v>859.42000000000007</v>
      </c>
      <c r="I252" s="4">
        <v>10</v>
      </c>
      <c r="J252" s="2" t="s">
        <v>65</v>
      </c>
      <c r="K252" s="1">
        <f>Tabelle1[[#This Row],[Menge kg Nges]]/1000</f>
        <v>1.1348600000000002</v>
      </c>
      <c r="L252" s="1">
        <f>Tabelle1[[#This Row],[Menge kg P2O5]]/1000</f>
        <v>0.85942000000000007</v>
      </c>
      <c r="M252" s="1">
        <f>Tabelle1[[#This Row],[Menge t Nges]]/Tabelle1[[#This Row],[Anzahl Lieferscheine]]</f>
        <v>0.11348600000000002</v>
      </c>
      <c r="N252" s="1">
        <f>Tabelle1[[#This Row],[Menge t P2O5]]/Tabelle1[[#This Row],[Anzahl Lieferscheine]]</f>
        <v>8.5942000000000005E-2</v>
      </c>
    </row>
    <row r="253" spans="1:14" x14ac:dyDescent="0.2">
      <c r="A253" s="2" t="s">
        <v>27</v>
      </c>
      <c r="B253" s="2" t="s">
        <v>27</v>
      </c>
      <c r="C253" s="2" t="s">
        <v>25</v>
      </c>
      <c r="D253" s="2" t="s">
        <v>25</v>
      </c>
      <c r="E253" s="2" t="s">
        <v>26</v>
      </c>
      <c r="F253" s="2" t="s">
        <v>61</v>
      </c>
      <c r="G253" s="1">
        <v>417115.50000000087</v>
      </c>
      <c r="H253" s="1">
        <v>199471.7600000001</v>
      </c>
      <c r="I253" s="4">
        <v>1098</v>
      </c>
      <c r="J253" s="2" t="s">
        <v>65</v>
      </c>
      <c r="K253" s="1">
        <f>Tabelle1[[#This Row],[Menge kg Nges]]/1000</f>
        <v>417.11550000000085</v>
      </c>
      <c r="L253" s="1">
        <f>Tabelle1[[#This Row],[Menge kg P2O5]]/1000</f>
        <v>199.4717600000001</v>
      </c>
      <c r="M253" s="1">
        <f>Tabelle1[[#This Row],[Menge t Nges]]/Tabelle1[[#This Row],[Anzahl Lieferscheine]]</f>
        <v>0.37988661202185869</v>
      </c>
      <c r="N253" s="1">
        <f>Tabelle1[[#This Row],[Menge t P2O5]]/Tabelle1[[#This Row],[Anzahl Lieferscheine]]</f>
        <v>0.18166826958105656</v>
      </c>
    </row>
    <row r="254" spans="1:14" x14ac:dyDescent="0.2">
      <c r="A254" s="2" t="s">
        <v>27</v>
      </c>
      <c r="B254" s="2" t="s">
        <v>34</v>
      </c>
      <c r="C254" s="2" t="s">
        <v>6</v>
      </c>
      <c r="D254" s="2" t="s">
        <v>7</v>
      </c>
      <c r="E254" s="2" t="s">
        <v>8</v>
      </c>
      <c r="F254" s="2" t="s">
        <v>61</v>
      </c>
      <c r="G254" s="1">
        <v>353</v>
      </c>
      <c r="H254" s="1">
        <v>196</v>
      </c>
      <c r="I254" s="4">
        <v>1</v>
      </c>
      <c r="J254" s="2" t="s">
        <v>65</v>
      </c>
      <c r="K254" s="1">
        <f>Tabelle1[[#This Row],[Menge kg Nges]]/1000</f>
        <v>0.35299999999999998</v>
      </c>
      <c r="L254" s="1">
        <f>Tabelle1[[#This Row],[Menge kg P2O5]]/1000</f>
        <v>0.19600000000000001</v>
      </c>
      <c r="M254" s="1">
        <f>Tabelle1[[#This Row],[Menge t Nges]]/Tabelle1[[#This Row],[Anzahl Lieferscheine]]</f>
        <v>0.35299999999999998</v>
      </c>
      <c r="N254" s="1">
        <f>Tabelle1[[#This Row],[Menge t P2O5]]/Tabelle1[[#This Row],[Anzahl Lieferscheine]]</f>
        <v>0.19600000000000001</v>
      </c>
    </row>
    <row r="255" spans="1:14" x14ac:dyDescent="0.2">
      <c r="A255" s="2" t="s">
        <v>27</v>
      </c>
      <c r="B255" s="2" t="s">
        <v>34</v>
      </c>
      <c r="C255" s="2" t="s">
        <v>6</v>
      </c>
      <c r="D255" s="2" t="s">
        <v>7</v>
      </c>
      <c r="E255" s="2" t="s">
        <v>12</v>
      </c>
      <c r="F255" s="2" t="s">
        <v>61</v>
      </c>
      <c r="G255" s="1">
        <v>102</v>
      </c>
      <c r="H255" s="1">
        <v>39</v>
      </c>
      <c r="I255" s="4">
        <v>1</v>
      </c>
      <c r="J255" s="2" t="s">
        <v>65</v>
      </c>
      <c r="K255" s="1">
        <f>Tabelle1[[#This Row],[Menge kg Nges]]/1000</f>
        <v>0.10199999999999999</v>
      </c>
      <c r="L255" s="1">
        <f>Tabelle1[[#This Row],[Menge kg P2O5]]/1000</f>
        <v>3.9E-2</v>
      </c>
      <c r="M255" s="1">
        <f>Tabelle1[[#This Row],[Menge t Nges]]/Tabelle1[[#This Row],[Anzahl Lieferscheine]]</f>
        <v>0.10199999999999999</v>
      </c>
      <c r="N255" s="1">
        <f>Tabelle1[[#This Row],[Menge t P2O5]]/Tabelle1[[#This Row],[Anzahl Lieferscheine]]</f>
        <v>3.9E-2</v>
      </c>
    </row>
    <row r="256" spans="1:14" x14ac:dyDescent="0.2">
      <c r="A256" s="2" t="s">
        <v>27</v>
      </c>
      <c r="B256" s="2" t="s">
        <v>34</v>
      </c>
      <c r="C256" s="2" t="s">
        <v>6</v>
      </c>
      <c r="D256" s="2" t="s">
        <v>7</v>
      </c>
      <c r="E256" s="2" t="s">
        <v>13</v>
      </c>
      <c r="F256" s="2" t="s">
        <v>61</v>
      </c>
      <c r="G256" s="1">
        <v>3103</v>
      </c>
      <c r="H256" s="1">
        <v>1551.5</v>
      </c>
      <c r="I256" s="4">
        <v>3</v>
      </c>
      <c r="J256" s="2" t="s">
        <v>65</v>
      </c>
      <c r="K256" s="1">
        <f>Tabelle1[[#This Row],[Menge kg Nges]]/1000</f>
        <v>3.1030000000000002</v>
      </c>
      <c r="L256" s="1">
        <f>Tabelle1[[#This Row],[Menge kg P2O5]]/1000</f>
        <v>1.5515000000000001</v>
      </c>
      <c r="M256" s="1">
        <f>Tabelle1[[#This Row],[Menge t Nges]]/Tabelle1[[#This Row],[Anzahl Lieferscheine]]</f>
        <v>1.0343333333333333</v>
      </c>
      <c r="N256" s="1">
        <f>Tabelle1[[#This Row],[Menge t P2O5]]/Tabelle1[[#This Row],[Anzahl Lieferscheine]]</f>
        <v>0.51716666666666666</v>
      </c>
    </row>
    <row r="257" spans="1:14" x14ac:dyDescent="0.2">
      <c r="A257" s="2" t="s">
        <v>27</v>
      </c>
      <c r="B257" s="2" t="s">
        <v>34</v>
      </c>
      <c r="C257" s="2" t="s">
        <v>25</v>
      </c>
      <c r="D257" s="2" t="s">
        <v>25</v>
      </c>
      <c r="E257" s="2" t="s">
        <v>26</v>
      </c>
      <c r="F257" s="2" t="s">
        <v>61</v>
      </c>
      <c r="G257" s="1">
        <v>2316.8000000000002</v>
      </c>
      <c r="H257" s="1">
        <v>960.1</v>
      </c>
      <c r="I257" s="4">
        <v>3</v>
      </c>
      <c r="J257" s="2" t="s">
        <v>65</v>
      </c>
      <c r="K257" s="1">
        <f>Tabelle1[[#This Row],[Menge kg Nges]]/1000</f>
        <v>2.3168000000000002</v>
      </c>
      <c r="L257" s="1">
        <f>Tabelle1[[#This Row],[Menge kg P2O5]]/1000</f>
        <v>0.96010000000000006</v>
      </c>
      <c r="M257" s="1">
        <f>Tabelle1[[#This Row],[Menge t Nges]]/Tabelle1[[#This Row],[Anzahl Lieferscheine]]</f>
        <v>0.77226666666666677</v>
      </c>
      <c r="N257" s="1">
        <f>Tabelle1[[#This Row],[Menge t P2O5]]/Tabelle1[[#This Row],[Anzahl Lieferscheine]]</f>
        <v>0.32003333333333334</v>
      </c>
    </row>
    <row r="258" spans="1:14" x14ac:dyDescent="0.2">
      <c r="A258" s="2" t="s">
        <v>27</v>
      </c>
      <c r="B258" s="2" t="s">
        <v>45</v>
      </c>
      <c r="C258" s="2" t="s">
        <v>25</v>
      </c>
      <c r="D258" s="2" t="s">
        <v>25</v>
      </c>
      <c r="E258" s="2" t="s">
        <v>26</v>
      </c>
      <c r="F258" s="2" t="s">
        <v>61</v>
      </c>
      <c r="G258" s="1">
        <v>35.700000000000003</v>
      </c>
      <c r="H258" s="1">
        <v>227.8</v>
      </c>
      <c r="I258" s="4">
        <v>1</v>
      </c>
      <c r="J258" s="2" t="s">
        <v>65</v>
      </c>
      <c r="K258" s="1">
        <f>Tabelle1[[#This Row],[Menge kg Nges]]/1000</f>
        <v>3.5700000000000003E-2</v>
      </c>
      <c r="L258" s="1">
        <f>Tabelle1[[#This Row],[Menge kg P2O5]]/1000</f>
        <v>0.2278</v>
      </c>
      <c r="M258" s="1">
        <f>Tabelle1[[#This Row],[Menge t Nges]]/Tabelle1[[#This Row],[Anzahl Lieferscheine]]</f>
        <v>3.5700000000000003E-2</v>
      </c>
      <c r="N258" s="1">
        <f>Tabelle1[[#This Row],[Menge t P2O5]]/Tabelle1[[#This Row],[Anzahl Lieferscheine]]</f>
        <v>0.2278</v>
      </c>
    </row>
    <row r="259" spans="1:14" x14ac:dyDescent="0.2">
      <c r="A259" s="2" t="s">
        <v>27</v>
      </c>
      <c r="B259" s="2" t="s">
        <v>37</v>
      </c>
      <c r="C259" s="2" t="s">
        <v>6</v>
      </c>
      <c r="D259" s="2" t="s">
        <v>7</v>
      </c>
      <c r="E259" s="2" t="s">
        <v>10</v>
      </c>
      <c r="F259" s="2" t="s">
        <v>61</v>
      </c>
      <c r="G259" s="1">
        <v>1111.5</v>
      </c>
      <c r="H259" s="1">
        <v>864.5</v>
      </c>
      <c r="I259" s="4">
        <v>16</v>
      </c>
      <c r="J259" s="2" t="s">
        <v>65</v>
      </c>
      <c r="K259" s="1">
        <f>Tabelle1[[#This Row],[Menge kg Nges]]/1000</f>
        <v>1.1114999999999999</v>
      </c>
      <c r="L259" s="1">
        <f>Tabelle1[[#This Row],[Menge kg P2O5]]/1000</f>
        <v>0.86450000000000005</v>
      </c>
      <c r="M259" s="1">
        <f>Tabelle1[[#This Row],[Menge t Nges]]/Tabelle1[[#This Row],[Anzahl Lieferscheine]]</f>
        <v>6.9468749999999996E-2</v>
      </c>
      <c r="N259" s="1">
        <f>Tabelle1[[#This Row],[Menge t P2O5]]/Tabelle1[[#This Row],[Anzahl Lieferscheine]]</f>
        <v>5.4031250000000003E-2</v>
      </c>
    </row>
    <row r="260" spans="1:14" x14ac:dyDescent="0.2">
      <c r="A260" s="2" t="s">
        <v>27</v>
      </c>
      <c r="B260" s="2" t="s">
        <v>40</v>
      </c>
      <c r="C260" s="2" t="s">
        <v>6</v>
      </c>
      <c r="D260" s="2" t="s">
        <v>7</v>
      </c>
      <c r="E260" s="2" t="s">
        <v>10</v>
      </c>
      <c r="F260" s="2" t="s">
        <v>61</v>
      </c>
      <c r="G260" s="1">
        <v>729.90000000000009</v>
      </c>
      <c r="H260" s="1">
        <v>567.70000000000005</v>
      </c>
      <c r="I260" s="4">
        <v>15</v>
      </c>
      <c r="J260" s="2" t="s">
        <v>65</v>
      </c>
      <c r="K260" s="1">
        <f>Tabelle1[[#This Row],[Menge kg Nges]]/1000</f>
        <v>0.7299000000000001</v>
      </c>
      <c r="L260" s="1">
        <f>Tabelle1[[#This Row],[Menge kg P2O5]]/1000</f>
        <v>0.56770000000000009</v>
      </c>
      <c r="M260" s="1">
        <f>Tabelle1[[#This Row],[Menge t Nges]]/Tabelle1[[#This Row],[Anzahl Lieferscheine]]</f>
        <v>4.8660000000000009E-2</v>
      </c>
      <c r="N260" s="1">
        <f>Tabelle1[[#This Row],[Menge t P2O5]]/Tabelle1[[#This Row],[Anzahl Lieferscheine]]</f>
        <v>3.7846666666666674E-2</v>
      </c>
    </row>
    <row r="261" spans="1:14" x14ac:dyDescent="0.2">
      <c r="A261" s="2" t="s">
        <v>27</v>
      </c>
      <c r="B261" s="2" t="s">
        <v>28</v>
      </c>
      <c r="C261" s="2" t="s">
        <v>6</v>
      </c>
      <c r="D261" s="2" t="s">
        <v>7</v>
      </c>
      <c r="E261" s="2" t="s">
        <v>11</v>
      </c>
      <c r="F261" s="2" t="s">
        <v>61</v>
      </c>
      <c r="G261" s="1">
        <v>156</v>
      </c>
      <c r="H261" s="1">
        <v>72</v>
      </c>
      <c r="I261" s="4">
        <v>3</v>
      </c>
      <c r="J261" s="2" t="s">
        <v>65</v>
      </c>
      <c r="K261" s="1">
        <f>Tabelle1[[#This Row],[Menge kg Nges]]/1000</f>
        <v>0.156</v>
      </c>
      <c r="L261" s="1">
        <f>Tabelle1[[#This Row],[Menge kg P2O5]]/1000</f>
        <v>7.1999999999999995E-2</v>
      </c>
      <c r="M261" s="1">
        <f>Tabelle1[[#This Row],[Menge t Nges]]/Tabelle1[[#This Row],[Anzahl Lieferscheine]]</f>
        <v>5.1999999999999998E-2</v>
      </c>
      <c r="N261" s="1">
        <f>Tabelle1[[#This Row],[Menge t P2O5]]/Tabelle1[[#This Row],[Anzahl Lieferscheine]]</f>
        <v>2.3999999999999997E-2</v>
      </c>
    </row>
    <row r="262" spans="1:14" x14ac:dyDescent="0.2">
      <c r="A262" s="2" t="s">
        <v>27</v>
      </c>
      <c r="B262" s="2" t="s">
        <v>28</v>
      </c>
      <c r="C262" s="2" t="s">
        <v>6</v>
      </c>
      <c r="D262" s="2" t="s">
        <v>15</v>
      </c>
      <c r="E262" s="2" t="s">
        <v>18</v>
      </c>
      <c r="F262" s="2" t="s">
        <v>61</v>
      </c>
      <c r="G262" s="1">
        <v>496.4</v>
      </c>
      <c r="H262" s="1">
        <v>418.2</v>
      </c>
      <c r="I262" s="4">
        <v>1</v>
      </c>
      <c r="J262" s="2" t="s">
        <v>65</v>
      </c>
      <c r="K262" s="1">
        <f>Tabelle1[[#This Row],[Menge kg Nges]]/1000</f>
        <v>0.49639999999999995</v>
      </c>
      <c r="L262" s="1">
        <f>Tabelle1[[#This Row],[Menge kg P2O5]]/1000</f>
        <v>0.41820000000000002</v>
      </c>
      <c r="M262" s="1">
        <f>Tabelle1[[#This Row],[Menge t Nges]]/Tabelle1[[#This Row],[Anzahl Lieferscheine]]</f>
        <v>0.49639999999999995</v>
      </c>
      <c r="N262" s="1">
        <f>Tabelle1[[#This Row],[Menge t P2O5]]/Tabelle1[[#This Row],[Anzahl Lieferscheine]]</f>
        <v>0.41820000000000002</v>
      </c>
    </row>
    <row r="263" spans="1:14" x14ac:dyDescent="0.2">
      <c r="A263" s="2" t="s">
        <v>27</v>
      </c>
      <c r="B263" s="2" t="s">
        <v>28</v>
      </c>
      <c r="C263" s="2" t="s">
        <v>25</v>
      </c>
      <c r="D263" s="2" t="s">
        <v>25</v>
      </c>
      <c r="E263" s="2" t="s">
        <v>26</v>
      </c>
      <c r="F263" s="2" t="s">
        <v>61</v>
      </c>
      <c r="G263" s="1">
        <v>639.95000000000005</v>
      </c>
      <c r="H263" s="1">
        <v>251.5</v>
      </c>
      <c r="I263" s="4">
        <v>5</v>
      </c>
      <c r="J263" s="2" t="s">
        <v>65</v>
      </c>
      <c r="K263" s="1">
        <f>Tabelle1[[#This Row],[Menge kg Nges]]/1000</f>
        <v>0.63995000000000002</v>
      </c>
      <c r="L263" s="1">
        <f>Tabelle1[[#This Row],[Menge kg P2O5]]/1000</f>
        <v>0.2515</v>
      </c>
      <c r="M263" s="1">
        <f>Tabelle1[[#This Row],[Menge t Nges]]/Tabelle1[[#This Row],[Anzahl Lieferscheine]]</f>
        <v>0.12798999999999999</v>
      </c>
      <c r="N263" s="1">
        <f>Tabelle1[[#This Row],[Menge t P2O5]]/Tabelle1[[#This Row],[Anzahl Lieferscheine]]</f>
        <v>5.0299999999999997E-2</v>
      </c>
    </row>
    <row r="264" spans="1:14" x14ac:dyDescent="0.2">
      <c r="A264" s="2" t="s">
        <v>33</v>
      </c>
      <c r="B264" s="2" t="s">
        <v>29</v>
      </c>
      <c r="C264" s="2" t="s">
        <v>6</v>
      </c>
      <c r="D264" s="2" t="s">
        <v>7</v>
      </c>
      <c r="E264" s="2" t="s">
        <v>8</v>
      </c>
      <c r="F264" s="2" t="s">
        <v>61</v>
      </c>
      <c r="G264" s="1">
        <v>1225</v>
      </c>
      <c r="H264" s="1">
        <v>450</v>
      </c>
      <c r="I264" s="4">
        <v>1</v>
      </c>
      <c r="J264" s="2" t="s">
        <v>65</v>
      </c>
      <c r="K264" s="1">
        <f>Tabelle1[[#This Row],[Menge kg Nges]]/1000</f>
        <v>1.2250000000000001</v>
      </c>
      <c r="L264" s="1">
        <f>Tabelle1[[#This Row],[Menge kg P2O5]]/1000</f>
        <v>0.45</v>
      </c>
      <c r="M264" s="1">
        <f>Tabelle1[[#This Row],[Menge t Nges]]/Tabelle1[[#This Row],[Anzahl Lieferscheine]]</f>
        <v>1.2250000000000001</v>
      </c>
      <c r="N264" s="1">
        <f>Tabelle1[[#This Row],[Menge t P2O5]]/Tabelle1[[#This Row],[Anzahl Lieferscheine]]</f>
        <v>0.45</v>
      </c>
    </row>
    <row r="265" spans="1:14" x14ac:dyDescent="0.2">
      <c r="A265" s="2" t="s">
        <v>33</v>
      </c>
      <c r="B265" s="2" t="s">
        <v>29</v>
      </c>
      <c r="C265" s="2" t="s">
        <v>6</v>
      </c>
      <c r="D265" s="2" t="s">
        <v>15</v>
      </c>
      <c r="E265" s="2" t="s">
        <v>18</v>
      </c>
      <c r="F265" s="2" t="s">
        <v>61</v>
      </c>
      <c r="G265" s="1">
        <v>735.1</v>
      </c>
      <c r="H265" s="1">
        <v>524.4</v>
      </c>
      <c r="I265" s="4">
        <v>5</v>
      </c>
      <c r="J265" s="2" t="s">
        <v>65</v>
      </c>
      <c r="K265" s="1">
        <f>Tabelle1[[#This Row],[Menge kg Nges]]/1000</f>
        <v>0.73509999999999998</v>
      </c>
      <c r="L265" s="1">
        <f>Tabelle1[[#This Row],[Menge kg P2O5]]/1000</f>
        <v>0.52439999999999998</v>
      </c>
      <c r="M265" s="1">
        <f>Tabelle1[[#This Row],[Menge t Nges]]/Tabelle1[[#This Row],[Anzahl Lieferscheine]]</f>
        <v>0.14701999999999998</v>
      </c>
      <c r="N265" s="1">
        <f>Tabelle1[[#This Row],[Menge t P2O5]]/Tabelle1[[#This Row],[Anzahl Lieferscheine]]</f>
        <v>0.10488</v>
      </c>
    </row>
    <row r="266" spans="1:14" x14ac:dyDescent="0.2">
      <c r="A266" s="2" t="s">
        <v>33</v>
      </c>
      <c r="B266" s="2" t="s">
        <v>29</v>
      </c>
      <c r="C266" s="2" t="s">
        <v>6</v>
      </c>
      <c r="D266" s="2" t="s">
        <v>15</v>
      </c>
      <c r="E266" s="2" t="s">
        <v>20</v>
      </c>
      <c r="F266" s="2" t="s">
        <v>61</v>
      </c>
      <c r="G266" s="1">
        <v>224.2</v>
      </c>
      <c r="H266" s="1">
        <v>177</v>
      </c>
      <c r="I266" s="4">
        <v>3</v>
      </c>
      <c r="J266" s="2" t="s">
        <v>65</v>
      </c>
      <c r="K266" s="1">
        <f>Tabelle1[[#This Row],[Menge kg Nges]]/1000</f>
        <v>0.22419999999999998</v>
      </c>
      <c r="L266" s="1">
        <f>Tabelle1[[#This Row],[Menge kg P2O5]]/1000</f>
        <v>0.17699999999999999</v>
      </c>
      <c r="M266" s="1">
        <f>Tabelle1[[#This Row],[Menge t Nges]]/Tabelle1[[#This Row],[Anzahl Lieferscheine]]</f>
        <v>7.4733333333333332E-2</v>
      </c>
      <c r="N266" s="1">
        <f>Tabelle1[[#This Row],[Menge t P2O5]]/Tabelle1[[#This Row],[Anzahl Lieferscheine]]</f>
        <v>5.8999999999999997E-2</v>
      </c>
    </row>
    <row r="267" spans="1:14" x14ac:dyDescent="0.2">
      <c r="A267" s="2" t="s">
        <v>33</v>
      </c>
      <c r="B267" s="2" t="s">
        <v>29</v>
      </c>
      <c r="C267" s="2" t="s">
        <v>6</v>
      </c>
      <c r="D267" s="2" t="s">
        <v>15</v>
      </c>
      <c r="E267" s="2" t="s">
        <v>21</v>
      </c>
      <c r="F267" s="2" t="s">
        <v>61</v>
      </c>
      <c r="G267" s="1">
        <v>349.56</v>
      </c>
      <c r="H267" s="1">
        <v>191.88</v>
      </c>
      <c r="I267" s="4">
        <v>2</v>
      </c>
      <c r="J267" s="2" t="s">
        <v>65</v>
      </c>
      <c r="K267" s="1">
        <f>Tabelle1[[#This Row],[Menge kg Nges]]/1000</f>
        <v>0.34955999999999998</v>
      </c>
      <c r="L267" s="1">
        <f>Tabelle1[[#This Row],[Menge kg P2O5]]/1000</f>
        <v>0.19188</v>
      </c>
      <c r="M267" s="1">
        <f>Tabelle1[[#This Row],[Menge t Nges]]/Tabelle1[[#This Row],[Anzahl Lieferscheine]]</f>
        <v>0.17477999999999999</v>
      </c>
      <c r="N267" s="1">
        <f>Tabelle1[[#This Row],[Menge t P2O5]]/Tabelle1[[#This Row],[Anzahl Lieferscheine]]</f>
        <v>9.5939999999999998E-2</v>
      </c>
    </row>
    <row r="268" spans="1:14" x14ac:dyDescent="0.2">
      <c r="A268" s="2" t="s">
        <v>33</v>
      </c>
      <c r="B268" s="2" t="s">
        <v>29</v>
      </c>
      <c r="C268" s="2" t="s">
        <v>25</v>
      </c>
      <c r="D268" s="2" t="s">
        <v>25</v>
      </c>
      <c r="E268" s="2" t="s">
        <v>26</v>
      </c>
      <c r="F268" s="2" t="s">
        <v>61</v>
      </c>
      <c r="G268" s="1">
        <v>4561.38</v>
      </c>
      <c r="H268" s="1">
        <v>1711.22</v>
      </c>
      <c r="I268" s="4">
        <v>13</v>
      </c>
      <c r="J268" s="2" t="s">
        <v>65</v>
      </c>
      <c r="K268" s="1">
        <f>Tabelle1[[#This Row],[Menge kg Nges]]/1000</f>
        <v>4.5613799999999998</v>
      </c>
      <c r="L268" s="1">
        <f>Tabelle1[[#This Row],[Menge kg P2O5]]/1000</f>
        <v>1.71122</v>
      </c>
      <c r="M268" s="1">
        <f>Tabelle1[[#This Row],[Menge t Nges]]/Tabelle1[[#This Row],[Anzahl Lieferscheine]]</f>
        <v>0.35087538461538459</v>
      </c>
      <c r="N268" s="1">
        <f>Tabelle1[[#This Row],[Menge t P2O5]]/Tabelle1[[#This Row],[Anzahl Lieferscheine]]</f>
        <v>0.13163230769230769</v>
      </c>
    </row>
    <row r="269" spans="1:14" x14ac:dyDescent="0.2">
      <c r="A269" s="2" t="s">
        <v>33</v>
      </c>
      <c r="B269" s="2" t="s">
        <v>32</v>
      </c>
      <c r="C269" s="2" t="s">
        <v>6</v>
      </c>
      <c r="D269" s="2" t="s">
        <v>7</v>
      </c>
      <c r="E269" s="2" t="s">
        <v>9</v>
      </c>
      <c r="F269" s="2" t="s">
        <v>61</v>
      </c>
      <c r="G269" s="1">
        <v>624</v>
      </c>
      <c r="H269" s="1">
        <v>370.5</v>
      </c>
      <c r="I269" s="4">
        <v>4</v>
      </c>
      <c r="J269" s="2" t="s">
        <v>65</v>
      </c>
      <c r="K269" s="1">
        <f>Tabelle1[[#This Row],[Menge kg Nges]]/1000</f>
        <v>0.624</v>
      </c>
      <c r="L269" s="1">
        <f>Tabelle1[[#This Row],[Menge kg P2O5]]/1000</f>
        <v>0.3705</v>
      </c>
      <c r="M269" s="1">
        <f>Tabelle1[[#This Row],[Menge t Nges]]/Tabelle1[[#This Row],[Anzahl Lieferscheine]]</f>
        <v>0.156</v>
      </c>
      <c r="N269" s="1">
        <f>Tabelle1[[#This Row],[Menge t P2O5]]/Tabelle1[[#This Row],[Anzahl Lieferscheine]]</f>
        <v>9.2624999999999999E-2</v>
      </c>
    </row>
    <row r="270" spans="1:14" x14ac:dyDescent="0.2">
      <c r="A270" s="2" t="s">
        <v>33</v>
      </c>
      <c r="B270" s="2" t="s">
        <v>32</v>
      </c>
      <c r="C270" s="2" t="s">
        <v>6</v>
      </c>
      <c r="D270" s="2" t="s">
        <v>15</v>
      </c>
      <c r="E270" s="2" t="s">
        <v>18</v>
      </c>
      <c r="F270" s="2" t="s">
        <v>61</v>
      </c>
      <c r="G270" s="1">
        <v>252</v>
      </c>
      <c r="H270" s="1">
        <v>204</v>
      </c>
      <c r="I270" s="4">
        <v>1</v>
      </c>
      <c r="J270" s="2" t="s">
        <v>65</v>
      </c>
      <c r="K270" s="1">
        <f>Tabelle1[[#This Row],[Menge kg Nges]]/1000</f>
        <v>0.252</v>
      </c>
      <c r="L270" s="1">
        <f>Tabelle1[[#This Row],[Menge kg P2O5]]/1000</f>
        <v>0.20399999999999999</v>
      </c>
      <c r="M270" s="1">
        <f>Tabelle1[[#This Row],[Menge t Nges]]/Tabelle1[[#This Row],[Anzahl Lieferscheine]]</f>
        <v>0.252</v>
      </c>
      <c r="N270" s="1">
        <f>Tabelle1[[#This Row],[Menge t P2O5]]/Tabelle1[[#This Row],[Anzahl Lieferscheine]]</f>
        <v>0.20399999999999999</v>
      </c>
    </row>
    <row r="271" spans="1:14" x14ac:dyDescent="0.2">
      <c r="A271" s="2" t="s">
        <v>33</v>
      </c>
      <c r="B271" s="2" t="s">
        <v>32</v>
      </c>
      <c r="C271" s="2" t="s">
        <v>6</v>
      </c>
      <c r="D271" s="2" t="s">
        <v>15</v>
      </c>
      <c r="E271" s="2" t="s">
        <v>21</v>
      </c>
      <c r="F271" s="2" t="s">
        <v>61</v>
      </c>
      <c r="G271" s="1">
        <v>844.05</v>
      </c>
      <c r="H271" s="1">
        <v>515.1</v>
      </c>
      <c r="I271" s="4">
        <v>2</v>
      </c>
      <c r="J271" s="2" t="s">
        <v>65</v>
      </c>
      <c r="K271" s="1">
        <f>Tabelle1[[#This Row],[Menge kg Nges]]/1000</f>
        <v>0.84404999999999997</v>
      </c>
      <c r="L271" s="1">
        <f>Tabelle1[[#This Row],[Menge kg P2O5]]/1000</f>
        <v>0.5151</v>
      </c>
      <c r="M271" s="1">
        <f>Tabelle1[[#This Row],[Menge t Nges]]/Tabelle1[[#This Row],[Anzahl Lieferscheine]]</f>
        <v>0.42202499999999998</v>
      </c>
      <c r="N271" s="1">
        <f>Tabelle1[[#This Row],[Menge t P2O5]]/Tabelle1[[#This Row],[Anzahl Lieferscheine]]</f>
        <v>0.25755</v>
      </c>
    </row>
    <row r="272" spans="1:14" x14ac:dyDescent="0.2">
      <c r="A272" s="2" t="s">
        <v>33</v>
      </c>
      <c r="B272" s="2" t="s">
        <v>32</v>
      </c>
      <c r="C272" s="2" t="s">
        <v>25</v>
      </c>
      <c r="D272" s="2" t="s">
        <v>25</v>
      </c>
      <c r="E272" s="2" t="s">
        <v>26</v>
      </c>
      <c r="F272" s="2" t="s">
        <v>61</v>
      </c>
      <c r="G272" s="1">
        <v>18196.020000000004</v>
      </c>
      <c r="H272" s="1">
        <v>7243.4600000000009</v>
      </c>
      <c r="I272" s="4">
        <v>37</v>
      </c>
      <c r="J272" s="2" t="s">
        <v>65</v>
      </c>
      <c r="K272" s="1">
        <f>Tabelle1[[#This Row],[Menge kg Nges]]/1000</f>
        <v>18.196020000000004</v>
      </c>
      <c r="L272" s="1">
        <f>Tabelle1[[#This Row],[Menge kg P2O5]]/1000</f>
        <v>7.2434600000000007</v>
      </c>
      <c r="M272" s="1">
        <f>Tabelle1[[#This Row],[Menge t Nges]]/Tabelle1[[#This Row],[Anzahl Lieferscheine]]</f>
        <v>0.49178432432432445</v>
      </c>
      <c r="N272" s="1">
        <f>Tabelle1[[#This Row],[Menge t P2O5]]/Tabelle1[[#This Row],[Anzahl Lieferscheine]]</f>
        <v>0.1957691891891892</v>
      </c>
    </row>
    <row r="273" spans="1:14" x14ac:dyDescent="0.2">
      <c r="A273" s="2" t="s">
        <v>33</v>
      </c>
      <c r="B273" s="2" t="s">
        <v>33</v>
      </c>
      <c r="C273" s="2" t="s">
        <v>6</v>
      </c>
      <c r="D273" s="2" t="s">
        <v>7</v>
      </c>
      <c r="E273" s="2" t="s">
        <v>8</v>
      </c>
      <c r="F273" s="2" t="s">
        <v>61</v>
      </c>
      <c r="G273" s="1">
        <v>28340.399999999998</v>
      </c>
      <c r="H273" s="1">
        <v>12540</v>
      </c>
      <c r="I273" s="4">
        <v>62</v>
      </c>
      <c r="J273" s="2" t="s">
        <v>65</v>
      </c>
      <c r="K273" s="1">
        <f>Tabelle1[[#This Row],[Menge kg Nges]]/1000</f>
        <v>28.340399999999999</v>
      </c>
      <c r="L273" s="1">
        <f>Tabelle1[[#This Row],[Menge kg P2O5]]/1000</f>
        <v>12.54</v>
      </c>
      <c r="M273" s="1">
        <f>Tabelle1[[#This Row],[Menge t Nges]]/Tabelle1[[#This Row],[Anzahl Lieferscheine]]</f>
        <v>0.45710322580645157</v>
      </c>
      <c r="N273" s="1">
        <f>Tabelle1[[#This Row],[Menge t P2O5]]/Tabelle1[[#This Row],[Anzahl Lieferscheine]]</f>
        <v>0.20225806451612902</v>
      </c>
    </row>
    <row r="274" spans="1:14" x14ac:dyDescent="0.2">
      <c r="A274" s="2" t="s">
        <v>33</v>
      </c>
      <c r="B274" s="2" t="s">
        <v>33</v>
      </c>
      <c r="C274" s="2" t="s">
        <v>6</v>
      </c>
      <c r="D274" s="2" t="s">
        <v>7</v>
      </c>
      <c r="E274" s="2" t="s">
        <v>9</v>
      </c>
      <c r="F274" s="2" t="s">
        <v>61</v>
      </c>
      <c r="G274" s="1">
        <v>18943.700000000004</v>
      </c>
      <c r="H274" s="1">
        <v>7983.449999999998</v>
      </c>
      <c r="I274" s="4">
        <v>87</v>
      </c>
      <c r="J274" s="2" t="s">
        <v>65</v>
      </c>
      <c r="K274" s="1">
        <f>Tabelle1[[#This Row],[Menge kg Nges]]/1000</f>
        <v>18.943700000000003</v>
      </c>
      <c r="L274" s="1">
        <f>Tabelle1[[#This Row],[Menge kg P2O5]]/1000</f>
        <v>7.9834499999999977</v>
      </c>
      <c r="M274" s="1">
        <f>Tabelle1[[#This Row],[Menge t Nges]]/Tabelle1[[#This Row],[Anzahl Lieferscheine]]</f>
        <v>0.21774367816091958</v>
      </c>
      <c r="N274" s="1">
        <f>Tabelle1[[#This Row],[Menge t P2O5]]/Tabelle1[[#This Row],[Anzahl Lieferscheine]]</f>
        <v>9.1763793103448246E-2</v>
      </c>
    </row>
    <row r="275" spans="1:14" x14ac:dyDescent="0.2">
      <c r="A275" s="2" t="s">
        <v>33</v>
      </c>
      <c r="B275" s="2" t="s">
        <v>33</v>
      </c>
      <c r="C275" s="2" t="s">
        <v>6</v>
      </c>
      <c r="D275" s="2" t="s">
        <v>7</v>
      </c>
      <c r="E275" s="2" t="s">
        <v>11</v>
      </c>
      <c r="F275" s="2" t="s">
        <v>61</v>
      </c>
      <c r="G275" s="1">
        <v>7193.7500000000009</v>
      </c>
      <c r="H275" s="1">
        <v>3367.57</v>
      </c>
      <c r="I275" s="4">
        <v>34</v>
      </c>
      <c r="J275" s="2" t="s">
        <v>65</v>
      </c>
      <c r="K275" s="1">
        <f>Tabelle1[[#This Row],[Menge kg Nges]]/1000</f>
        <v>7.1937500000000005</v>
      </c>
      <c r="L275" s="1">
        <f>Tabelle1[[#This Row],[Menge kg P2O5]]/1000</f>
        <v>3.3675700000000002</v>
      </c>
      <c r="M275" s="1">
        <f>Tabelle1[[#This Row],[Menge t Nges]]/Tabelle1[[#This Row],[Anzahl Lieferscheine]]</f>
        <v>0.2115808823529412</v>
      </c>
      <c r="N275" s="1">
        <f>Tabelle1[[#This Row],[Menge t P2O5]]/Tabelle1[[#This Row],[Anzahl Lieferscheine]]</f>
        <v>9.9046176470588235E-2</v>
      </c>
    </row>
    <row r="276" spans="1:14" x14ac:dyDescent="0.2">
      <c r="A276" s="2" t="s">
        <v>33</v>
      </c>
      <c r="B276" s="2" t="s">
        <v>33</v>
      </c>
      <c r="C276" s="2" t="s">
        <v>6</v>
      </c>
      <c r="D276" s="2" t="s">
        <v>7</v>
      </c>
      <c r="E276" s="2" t="s">
        <v>12</v>
      </c>
      <c r="F276" s="2" t="s">
        <v>61</v>
      </c>
      <c r="G276" s="1">
        <v>6229.16</v>
      </c>
      <c r="H276" s="1">
        <v>2414.6999999999998</v>
      </c>
      <c r="I276" s="4">
        <v>32</v>
      </c>
      <c r="J276" s="2" t="s">
        <v>65</v>
      </c>
      <c r="K276" s="1">
        <f>Tabelle1[[#This Row],[Menge kg Nges]]/1000</f>
        <v>6.2291600000000003</v>
      </c>
      <c r="L276" s="1">
        <f>Tabelle1[[#This Row],[Menge kg P2O5]]/1000</f>
        <v>2.4146999999999998</v>
      </c>
      <c r="M276" s="1">
        <f>Tabelle1[[#This Row],[Menge t Nges]]/Tabelle1[[#This Row],[Anzahl Lieferscheine]]</f>
        <v>0.19466125000000001</v>
      </c>
      <c r="N276" s="1">
        <f>Tabelle1[[#This Row],[Menge t P2O5]]/Tabelle1[[#This Row],[Anzahl Lieferscheine]]</f>
        <v>7.5459374999999995E-2</v>
      </c>
    </row>
    <row r="277" spans="1:14" x14ac:dyDescent="0.2">
      <c r="A277" s="2" t="s">
        <v>33</v>
      </c>
      <c r="B277" s="2" t="s">
        <v>33</v>
      </c>
      <c r="C277" s="2" t="s">
        <v>6</v>
      </c>
      <c r="D277" s="2" t="s">
        <v>7</v>
      </c>
      <c r="E277" s="2" t="s">
        <v>13</v>
      </c>
      <c r="F277" s="2" t="s">
        <v>61</v>
      </c>
      <c r="G277" s="1">
        <v>7450.46</v>
      </c>
      <c r="H277" s="1">
        <v>4682.28</v>
      </c>
      <c r="I277" s="4">
        <v>32</v>
      </c>
      <c r="J277" s="2" t="s">
        <v>65</v>
      </c>
      <c r="K277" s="1">
        <f>Tabelle1[[#This Row],[Menge kg Nges]]/1000</f>
        <v>7.4504599999999996</v>
      </c>
      <c r="L277" s="1">
        <f>Tabelle1[[#This Row],[Menge kg P2O5]]/1000</f>
        <v>4.6822799999999996</v>
      </c>
      <c r="M277" s="1">
        <f>Tabelle1[[#This Row],[Menge t Nges]]/Tabelle1[[#This Row],[Anzahl Lieferscheine]]</f>
        <v>0.23282687499999999</v>
      </c>
      <c r="N277" s="1">
        <f>Tabelle1[[#This Row],[Menge t P2O5]]/Tabelle1[[#This Row],[Anzahl Lieferscheine]]</f>
        <v>0.14632124999999999</v>
      </c>
    </row>
    <row r="278" spans="1:14" x14ac:dyDescent="0.2">
      <c r="A278" s="2" t="s">
        <v>33</v>
      </c>
      <c r="B278" s="2" t="s">
        <v>33</v>
      </c>
      <c r="C278" s="2" t="s">
        <v>6</v>
      </c>
      <c r="D278" s="2" t="s">
        <v>7</v>
      </c>
      <c r="E278" s="2" t="s">
        <v>14</v>
      </c>
      <c r="F278" s="2" t="s">
        <v>61</v>
      </c>
      <c r="G278" s="1">
        <v>4504.2000000000007</v>
      </c>
      <c r="H278" s="1">
        <v>2315.1999999999998</v>
      </c>
      <c r="I278" s="4">
        <v>19</v>
      </c>
      <c r="J278" s="2" t="s">
        <v>65</v>
      </c>
      <c r="K278" s="1">
        <f>Tabelle1[[#This Row],[Menge kg Nges]]/1000</f>
        <v>4.5042000000000009</v>
      </c>
      <c r="L278" s="1">
        <f>Tabelle1[[#This Row],[Menge kg P2O5]]/1000</f>
        <v>2.3151999999999999</v>
      </c>
      <c r="M278" s="1">
        <f>Tabelle1[[#This Row],[Menge t Nges]]/Tabelle1[[#This Row],[Anzahl Lieferscheine]]</f>
        <v>0.23706315789473689</v>
      </c>
      <c r="N278" s="1">
        <f>Tabelle1[[#This Row],[Menge t P2O5]]/Tabelle1[[#This Row],[Anzahl Lieferscheine]]</f>
        <v>0.12185263157894737</v>
      </c>
    </row>
    <row r="279" spans="1:14" x14ac:dyDescent="0.2">
      <c r="A279" s="2" t="s">
        <v>33</v>
      </c>
      <c r="B279" s="2" t="s">
        <v>33</v>
      </c>
      <c r="C279" s="2" t="s">
        <v>6</v>
      </c>
      <c r="D279" s="2" t="s">
        <v>15</v>
      </c>
      <c r="E279" s="2" t="s">
        <v>35</v>
      </c>
      <c r="F279" s="2" t="s">
        <v>61</v>
      </c>
      <c r="G279" s="1">
        <v>190.4</v>
      </c>
      <c r="H279" s="1">
        <v>135.80000000000001</v>
      </c>
      <c r="I279" s="4">
        <v>1</v>
      </c>
      <c r="J279" s="2" t="s">
        <v>65</v>
      </c>
      <c r="K279" s="1">
        <f>Tabelle1[[#This Row],[Menge kg Nges]]/1000</f>
        <v>0.19040000000000001</v>
      </c>
      <c r="L279" s="1">
        <f>Tabelle1[[#This Row],[Menge kg P2O5]]/1000</f>
        <v>0.1358</v>
      </c>
      <c r="M279" s="1">
        <f>Tabelle1[[#This Row],[Menge t Nges]]/Tabelle1[[#This Row],[Anzahl Lieferscheine]]</f>
        <v>0.19040000000000001</v>
      </c>
      <c r="N279" s="1">
        <f>Tabelle1[[#This Row],[Menge t P2O5]]/Tabelle1[[#This Row],[Anzahl Lieferscheine]]</f>
        <v>0.1358</v>
      </c>
    </row>
    <row r="280" spans="1:14" x14ac:dyDescent="0.2">
      <c r="A280" s="2" t="s">
        <v>33</v>
      </c>
      <c r="B280" s="2" t="s">
        <v>33</v>
      </c>
      <c r="C280" s="2" t="s">
        <v>6</v>
      </c>
      <c r="D280" s="2" t="s">
        <v>15</v>
      </c>
      <c r="E280" s="2" t="s">
        <v>18</v>
      </c>
      <c r="F280" s="2" t="s">
        <v>61</v>
      </c>
      <c r="G280" s="1">
        <v>16197.400000000001</v>
      </c>
      <c r="H280" s="1">
        <v>11814.37</v>
      </c>
      <c r="I280" s="4">
        <v>67</v>
      </c>
      <c r="J280" s="2" t="s">
        <v>65</v>
      </c>
      <c r="K280" s="1">
        <f>Tabelle1[[#This Row],[Menge kg Nges]]/1000</f>
        <v>16.197400000000002</v>
      </c>
      <c r="L280" s="1">
        <f>Tabelle1[[#This Row],[Menge kg P2O5]]/1000</f>
        <v>11.81437</v>
      </c>
      <c r="M280" s="1">
        <f>Tabelle1[[#This Row],[Menge t Nges]]/Tabelle1[[#This Row],[Anzahl Lieferscheine]]</f>
        <v>0.24175223880597019</v>
      </c>
      <c r="N280" s="1">
        <f>Tabelle1[[#This Row],[Menge t P2O5]]/Tabelle1[[#This Row],[Anzahl Lieferscheine]]</f>
        <v>0.17633388059701494</v>
      </c>
    </row>
    <row r="281" spans="1:14" x14ac:dyDescent="0.2">
      <c r="A281" s="2" t="s">
        <v>33</v>
      </c>
      <c r="B281" s="2" t="s">
        <v>33</v>
      </c>
      <c r="C281" s="2" t="s">
        <v>6</v>
      </c>
      <c r="D281" s="2" t="s">
        <v>15</v>
      </c>
      <c r="E281" s="2" t="s">
        <v>20</v>
      </c>
      <c r="F281" s="2" t="s">
        <v>61</v>
      </c>
      <c r="G281" s="1">
        <v>2190.7800000000002</v>
      </c>
      <c r="H281" s="1">
        <v>1856.4499999999996</v>
      </c>
      <c r="I281" s="4">
        <v>37</v>
      </c>
      <c r="J281" s="2" t="s">
        <v>65</v>
      </c>
      <c r="K281" s="1">
        <f>Tabelle1[[#This Row],[Menge kg Nges]]/1000</f>
        <v>2.1907800000000002</v>
      </c>
      <c r="L281" s="1">
        <f>Tabelle1[[#This Row],[Menge kg P2O5]]/1000</f>
        <v>1.8564499999999995</v>
      </c>
      <c r="M281" s="1">
        <f>Tabelle1[[#This Row],[Menge t Nges]]/Tabelle1[[#This Row],[Anzahl Lieferscheine]]</f>
        <v>5.9210270270270274E-2</v>
      </c>
      <c r="N281" s="1">
        <f>Tabelle1[[#This Row],[Menge t P2O5]]/Tabelle1[[#This Row],[Anzahl Lieferscheine]]</f>
        <v>5.017432432432431E-2</v>
      </c>
    </row>
    <row r="282" spans="1:14" x14ac:dyDescent="0.2">
      <c r="A282" s="2" t="s">
        <v>33</v>
      </c>
      <c r="B282" s="2" t="s">
        <v>33</v>
      </c>
      <c r="C282" s="2" t="s">
        <v>6</v>
      </c>
      <c r="D282" s="2" t="s">
        <v>15</v>
      </c>
      <c r="E282" s="2" t="s">
        <v>21</v>
      </c>
      <c r="F282" s="2" t="s">
        <v>61</v>
      </c>
      <c r="G282" s="1">
        <v>2958.0200000000004</v>
      </c>
      <c r="H282" s="1">
        <v>1663.06</v>
      </c>
      <c r="I282" s="4">
        <v>15</v>
      </c>
      <c r="J282" s="2" t="s">
        <v>65</v>
      </c>
      <c r="K282" s="1">
        <f>Tabelle1[[#This Row],[Menge kg Nges]]/1000</f>
        <v>2.9580200000000003</v>
      </c>
      <c r="L282" s="1">
        <f>Tabelle1[[#This Row],[Menge kg P2O5]]/1000</f>
        <v>1.66306</v>
      </c>
      <c r="M282" s="1">
        <f>Tabelle1[[#This Row],[Menge t Nges]]/Tabelle1[[#This Row],[Anzahl Lieferscheine]]</f>
        <v>0.19720133333333337</v>
      </c>
      <c r="N282" s="1">
        <f>Tabelle1[[#This Row],[Menge t P2O5]]/Tabelle1[[#This Row],[Anzahl Lieferscheine]]</f>
        <v>0.11087066666666666</v>
      </c>
    </row>
    <row r="283" spans="1:14" x14ac:dyDescent="0.2">
      <c r="A283" s="2" t="s">
        <v>33</v>
      </c>
      <c r="B283" s="2" t="s">
        <v>33</v>
      </c>
      <c r="C283" s="2" t="s">
        <v>6</v>
      </c>
      <c r="D283" s="2" t="s">
        <v>15</v>
      </c>
      <c r="E283" s="2" t="s">
        <v>9</v>
      </c>
      <c r="F283" s="2" t="s">
        <v>61</v>
      </c>
      <c r="G283" s="1">
        <v>629.24</v>
      </c>
      <c r="H283" s="1">
        <v>380.29999999999995</v>
      </c>
      <c r="I283" s="4">
        <v>3</v>
      </c>
      <c r="J283" s="2" t="s">
        <v>65</v>
      </c>
      <c r="K283" s="1">
        <f>Tabelle1[[#This Row],[Menge kg Nges]]/1000</f>
        <v>0.62924000000000002</v>
      </c>
      <c r="L283" s="1">
        <f>Tabelle1[[#This Row],[Menge kg P2O5]]/1000</f>
        <v>0.38029999999999997</v>
      </c>
      <c r="M283" s="1">
        <f>Tabelle1[[#This Row],[Menge t Nges]]/Tabelle1[[#This Row],[Anzahl Lieferscheine]]</f>
        <v>0.20974666666666666</v>
      </c>
      <c r="N283" s="1">
        <f>Tabelle1[[#This Row],[Menge t P2O5]]/Tabelle1[[#This Row],[Anzahl Lieferscheine]]</f>
        <v>0.12676666666666667</v>
      </c>
    </row>
    <row r="284" spans="1:14" x14ac:dyDescent="0.2">
      <c r="A284" s="2" t="s">
        <v>33</v>
      </c>
      <c r="B284" s="2" t="s">
        <v>33</v>
      </c>
      <c r="C284" s="2" t="s">
        <v>6</v>
      </c>
      <c r="D284" s="2" t="s">
        <v>15</v>
      </c>
      <c r="E284" s="2" t="s">
        <v>12</v>
      </c>
      <c r="F284" s="2" t="s">
        <v>61</v>
      </c>
      <c r="G284" s="1">
        <v>709.8</v>
      </c>
      <c r="H284" s="1">
        <v>637</v>
      </c>
      <c r="I284" s="4">
        <v>2</v>
      </c>
      <c r="J284" s="2" t="s">
        <v>65</v>
      </c>
      <c r="K284" s="1">
        <f>Tabelle1[[#This Row],[Menge kg Nges]]/1000</f>
        <v>0.70979999999999999</v>
      </c>
      <c r="L284" s="1">
        <f>Tabelle1[[#This Row],[Menge kg P2O5]]/1000</f>
        <v>0.63700000000000001</v>
      </c>
      <c r="M284" s="1">
        <f>Tabelle1[[#This Row],[Menge t Nges]]/Tabelle1[[#This Row],[Anzahl Lieferscheine]]</f>
        <v>0.35489999999999999</v>
      </c>
      <c r="N284" s="1">
        <f>Tabelle1[[#This Row],[Menge t P2O5]]/Tabelle1[[#This Row],[Anzahl Lieferscheine]]</f>
        <v>0.31850000000000001</v>
      </c>
    </row>
    <row r="285" spans="1:14" x14ac:dyDescent="0.2">
      <c r="A285" s="2" t="s">
        <v>33</v>
      </c>
      <c r="B285" s="2" t="s">
        <v>33</v>
      </c>
      <c r="C285" s="2" t="s">
        <v>6</v>
      </c>
      <c r="D285" s="2" t="s">
        <v>15</v>
      </c>
      <c r="E285" s="2" t="s">
        <v>13</v>
      </c>
      <c r="F285" s="2" t="s">
        <v>61</v>
      </c>
      <c r="G285" s="1">
        <v>424</v>
      </c>
      <c r="H285" s="1">
        <v>256</v>
      </c>
      <c r="I285" s="4">
        <v>2</v>
      </c>
      <c r="J285" s="2" t="s">
        <v>65</v>
      </c>
      <c r="K285" s="1">
        <f>Tabelle1[[#This Row],[Menge kg Nges]]/1000</f>
        <v>0.42399999999999999</v>
      </c>
      <c r="L285" s="1">
        <f>Tabelle1[[#This Row],[Menge kg P2O5]]/1000</f>
        <v>0.25600000000000001</v>
      </c>
      <c r="M285" s="1">
        <f>Tabelle1[[#This Row],[Menge t Nges]]/Tabelle1[[#This Row],[Anzahl Lieferscheine]]</f>
        <v>0.21199999999999999</v>
      </c>
      <c r="N285" s="1">
        <f>Tabelle1[[#This Row],[Menge t P2O5]]/Tabelle1[[#This Row],[Anzahl Lieferscheine]]</f>
        <v>0.128</v>
      </c>
    </row>
    <row r="286" spans="1:14" x14ac:dyDescent="0.2">
      <c r="A286" s="2" t="s">
        <v>33</v>
      </c>
      <c r="B286" s="2" t="s">
        <v>33</v>
      </c>
      <c r="C286" s="2" t="s">
        <v>6</v>
      </c>
      <c r="D286" s="2" t="s">
        <v>15</v>
      </c>
      <c r="E286" s="2" t="s">
        <v>14</v>
      </c>
      <c r="F286" s="2" t="s">
        <v>61</v>
      </c>
      <c r="G286" s="1">
        <v>546</v>
      </c>
      <c r="H286" s="1">
        <v>385</v>
      </c>
      <c r="I286" s="4">
        <v>2</v>
      </c>
      <c r="J286" s="2" t="s">
        <v>65</v>
      </c>
      <c r="K286" s="1">
        <f>Tabelle1[[#This Row],[Menge kg Nges]]/1000</f>
        <v>0.54600000000000004</v>
      </c>
      <c r="L286" s="1">
        <f>Tabelle1[[#This Row],[Menge kg P2O5]]/1000</f>
        <v>0.38500000000000001</v>
      </c>
      <c r="M286" s="1">
        <f>Tabelle1[[#This Row],[Menge t Nges]]/Tabelle1[[#This Row],[Anzahl Lieferscheine]]</f>
        <v>0.27300000000000002</v>
      </c>
      <c r="N286" s="1">
        <f>Tabelle1[[#This Row],[Menge t P2O5]]/Tabelle1[[#This Row],[Anzahl Lieferscheine]]</f>
        <v>0.1925</v>
      </c>
    </row>
    <row r="287" spans="1:14" x14ac:dyDescent="0.2">
      <c r="A287" s="2" t="s">
        <v>33</v>
      </c>
      <c r="B287" s="2" t="s">
        <v>33</v>
      </c>
      <c r="C287" s="2" t="s">
        <v>25</v>
      </c>
      <c r="D287" s="2" t="s">
        <v>25</v>
      </c>
      <c r="E287" s="2" t="s">
        <v>26</v>
      </c>
      <c r="F287" s="2" t="s">
        <v>61</v>
      </c>
      <c r="G287" s="1">
        <v>44174.03</v>
      </c>
      <c r="H287" s="1">
        <v>16697.999999999993</v>
      </c>
      <c r="I287" s="4">
        <v>144</v>
      </c>
      <c r="J287" s="2" t="s">
        <v>65</v>
      </c>
      <c r="K287" s="1">
        <f>Tabelle1[[#This Row],[Menge kg Nges]]/1000</f>
        <v>44.174030000000002</v>
      </c>
      <c r="L287" s="1">
        <f>Tabelle1[[#This Row],[Menge kg P2O5]]/1000</f>
        <v>16.697999999999993</v>
      </c>
      <c r="M287" s="1">
        <f>Tabelle1[[#This Row],[Menge t Nges]]/Tabelle1[[#This Row],[Anzahl Lieferscheine]]</f>
        <v>0.30676409722222225</v>
      </c>
      <c r="N287" s="1">
        <f>Tabelle1[[#This Row],[Menge t P2O5]]/Tabelle1[[#This Row],[Anzahl Lieferscheine]]</f>
        <v>0.11595833333333329</v>
      </c>
    </row>
    <row r="288" spans="1:14" x14ac:dyDescent="0.2">
      <c r="A288" s="2" t="s">
        <v>33</v>
      </c>
      <c r="B288" s="2" t="s">
        <v>46</v>
      </c>
      <c r="C288" s="2" t="s">
        <v>6</v>
      </c>
      <c r="D288" s="2" t="s">
        <v>15</v>
      </c>
      <c r="E288" s="2" t="s">
        <v>20</v>
      </c>
      <c r="F288" s="2" t="s">
        <v>61</v>
      </c>
      <c r="G288" s="1">
        <v>218.4</v>
      </c>
      <c r="H288" s="1">
        <v>240</v>
      </c>
      <c r="I288" s="4">
        <v>1</v>
      </c>
      <c r="J288" s="2" t="s">
        <v>65</v>
      </c>
      <c r="K288" s="1">
        <f>Tabelle1[[#This Row],[Menge kg Nges]]/1000</f>
        <v>0.21840000000000001</v>
      </c>
      <c r="L288" s="1">
        <f>Tabelle1[[#This Row],[Menge kg P2O5]]/1000</f>
        <v>0.24</v>
      </c>
      <c r="M288" s="1">
        <f>Tabelle1[[#This Row],[Menge t Nges]]/Tabelle1[[#This Row],[Anzahl Lieferscheine]]</f>
        <v>0.21840000000000001</v>
      </c>
      <c r="N288" s="1">
        <f>Tabelle1[[#This Row],[Menge t P2O5]]/Tabelle1[[#This Row],[Anzahl Lieferscheine]]</f>
        <v>0.24</v>
      </c>
    </row>
    <row r="289" spans="1:14" x14ac:dyDescent="0.2">
      <c r="A289" s="2" t="s">
        <v>33</v>
      </c>
      <c r="B289" s="2" t="s">
        <v>46</v>
      </c>
      <c r="C289" s="2" t="s">
        <v>25</v>
      </c>
      <c r="D289" s="2" t="s">
        <v>25</v>
      </c>
      <c r="E289" s="2" t="s">
        <v>26</v>
      </c>
      <c r="F289" s="2" t="s">
        <v>61</v>
      </c>
      <c r="G289" s="1">
        <v>3481</v>
      </c>
      <c r="H289" s="1">
        <v>1239</v>
      </c>
      <c r="I289" s="4">
        <v>7</v>
      </c>
      <c r="J289" s="2" t="s">
        <v>65</v>
      </c>
      <c r="K289" s="1">
        <f>Tabelle1[[#This Row],[Menge kg Nges]]/1000</f>
        <v>3.4809999999999999</v>
      </c>
      <c r="L289" s="1">
        <f>Tabelle1[[#This Row],[Menge kg P2O5]]/1000</f>
        <v>1.2390000000000001</v>
      </c>
      <c r="M289" s="1">
        <f>Tabelle1[[#This Row],[Menge t Nges]]/Tabelle1[[#This Row],[Anzahl Lieferscheine]]</f>
        <v>0.49728571428571428</v>
      </c>
      <c r="N289" s="1">
        <f>Tabelle1[[#This Row],[Menge t P2O5]]/Tabelle1[[#This Row],[Anzahl Lieferscheine]]</f>
        <v>0.17700000000000002</v>
      </c>
    </row>
    <row r="290" spans="1:14" x14ac:dyDescent="0.2">
      <c r="A290" s="2" t="s">
        <v>44</v>
      </c>
      <c r="B290" s="2" t="s">
        <v>44</v>
      </c>
      <c r="C290" s="2" t="s">
        <v>6</v>
      </c>
      <c r="D290" s="2" t="s">
        <v>7</v>
      </c>
      <c r="E290" s="2" t="s">
        <v>9</v>
      </c>
      <c r="F290" s="2" t="s">
        <v>61</v>
      </c>
      <c r="G290" s="1">
        <v>1427.4</v>
      </c>
      <c r="H290" s="1">
        <v>585.30000000000007</v>
      </c>
      <c r="I290" s="4">
        <v>8</v>
      </c>
      <c r="J290" s="2" t="s">
        <v>65</v>
      </c>
      <c r="K290" s="1">
        <f>Tabelle1[[#This Row],[Menge kg Nges]]/1000</f>
        <v>1.4274</v>
      </c>
      <c r="L290" s="1">
        <f>Tabelle1[[#This Row],[Menge kg P2O5]]/1000</f>
        <v>0.58530000000000004</v>
      </c>
      <c r="M290" s="1">
        <f>Tabelle1[[#This Row],[Menge t Nges]]/Tabelle1[[#This Row],[Anzahl Lieferscheine]]</f>
        <v>0.178425</v>
      </c>
      <c r="N290" s="1">
        <f>Tabelle1[[#This Row],[Menge t P2O5]]/Tabelle1[[#This Row],[Anzahl Lieferscheine]]</f>
        <v>7.3162500000000005E-2</v>
      </c>
    </row>
    <row r="291" spans="1:14" x14ac:dyDescent="0.2">
      <c r="A291" s="2" t="s">
        <v>44</v>
      </c>
      <c r="B291" s="2" t="s">
        <v>44</v>
      </c>
      <c r="C291" s="2" t="s">
        <v>6</v>
      </c>
      <c r="D291" s="2" t="s">
        <v>7</v>
      </c>
      <c r="E291" s="2" t="s">
        <v>12</v>
      </c>
      <c r="F291" s="2" t="s">
        <v>61</v>
      </c>
      <c r="G291" s="1">
        <v>1707</v>
      </c>
      <c r="H291" s="1">
        <v>1075.5</v>
      </c>
      <c r="I291" s="4">
        <v>3</v>
      </c>
      <c r="J291" s="2" t="s">
        <v>65</v>
      </c>
      <c r="K291" s="1">
        <f>Tabelle1[[#This Row],[Menge kg Nges]]/1000</f>
        <v>1.7070000000000001</v>
      </c>
      <c r="L291" s="1">
        <f>Tabelle1[[#This Row],[Menge kg P2O5]]/1000</f>
        <v>1.0754999999999999</v>
      </c>
      <c r="M291" s="1">
        <f>Tabelle1[[#This Row],[Menge t Nges]]/Tabelle1[[#This Row],[Anzahl Lieferscheine]]</f>
        <v>0.56900000000000006</v>
      </c>
      <c r="N291" s="1">
        <f>Tabelle1[[#This Row],[Menge t P2O5]]/Tabelle1[[#This Row],[Anzahl Lieferscheine]]</f>
        <v>0.35849999999999999</v>
      </c>
    </row>
    <row r="292" spans="1:14" x14ac:dyDescent="0.2">
      <c r="A292" s="2" t="s">
        <v>44</v>
      </c>
      <c r="B292" s="2" t="s">
        <v>44</v>
      </c>
      <c r="C292" s="2" t="s">
        <v>6</v>
      </c>
      <c r="D292" s="2" t="s">
        <v>7</v>
      </c>
      <c r="E292" s="2" t="s">
        <v>14</v>
      </c>
      <c r="F292" s="2" t="s">
        <v>61</v>
      </c>
      <c r="G292" s="1">
        <v>7132.5</v>
      </c>
      <c r="H292" s="1">
        <v>2853</v>
      </c>
      <c r="I292" s="4">
        <v>27</v>
      </c>
      <c r="J292" s="2" t="s">
        <v>65</v>
      </c>
      <c r="K292" s="1">
        <f>Tabelle1[[#This Row],[Menge kg Nges]]/1000</f>
        <v>7.1325000000000003</v>
      </c>
      <c r="L292" s="1">
        <f>Tabelle1[[#This Row],[Menge kg P2O5]]/1000</f>
        <v>2.8530000000000002</v>
      </c>
      <c r="M292" s="1">
        <f>Tabelle1[[#This Row],[Menge t Nges]]/Tabelle1[[#This Row],[Anzahl Lieferscheine]]</f>
        <v>0.26416666666666666</v>
      </c>
      <c r="N292" s="1">
        <f>Tabelle1[[#This Row],[Menge t P2O5]]/Tabelle1[[#This Row],[Anzahl Lieferscheine]]</f>
        <v>0.10566666666666667</v>
      </c>
    </row>
    <row r="293" spans="1:14" x14ac:dyDescent="0.2">
      <c r="A293" s="2" t="s">
        <v>44</v>
      </c>
      <c r="B293" s="2" t="s">
        <v>44</v>
      </c>
      <c r="C293" s="2" t="s">
        <v>6</v>
      </c>
      <c r="D293" s="2" t="s">
        <v>15</v>
      </c>
      <c r="E293" s="2" t="s">
        <v>10</v>
      </c>
      <c r="F293" s="2" t="s">
        <v>61</v>
      </c>
      <c r="G293" s="1">
        <v>169.6</v>
      </c>
      <c r="H293" s="1">
        <v>70.400000000000006</v>
      </c>
      <c r="I293" s="4">
        <v>1</v>
      </c>
      <c r="J293" s="2" t="s">
        <v>65</v>
      </c>
      <c r="K293" s="1">
        <f>Tabelle1[[#This Row],[Menge kg Nges]]/1000</f>
        <v>0.1696</v>
      </c>
      <c r="L293" s="1">
        <f>Tabelle1[[#This Row],[Menge kg P2O5]]/1000</f>
        <v>7.0400000000000004E-2</v>
      </c>
      <c r="M293" s="1">
        <f>Tabelle1[[#This Row],[Menge t Nges]]/Tabelle1[[#This Row],[Anzahl Lieferscheine]]</f>
        <v>0.1696</v>
      </c>
      <c r="N293" s="1">
        <f>Tabelle1[[#This Row],[Menge t P2O5]]/Tabelle1[[#This Row],[Anzahl Lieferscheine]]</f>
        <v>7.0400000000000004E-2</v>
      </c>
    </row>
    <row r="294" spans="1:14" x14ac:dyDescent="0.2">
      <c r="A294" s="2" t="s">
        <v>44</v>
      </c>
      <c r="B294" s="2" t="s">
        <v>47</v>
      </c>
      <c r="C294" s="2" t="s">
        <v>6</v>
      </c>
      <c r="D294" s="2" t="s">
        <v>7</v>
      </c>
      <c r="E294" s="2" t="s">
        <v>14</v>
      </c>
      <c r="F294" s="2" t="s">
        <v>61</v>
      </c>
      <c r="G294" s="1">
        <v>157.5</v>
      </c>
      <c r="H294" s="1">
        <v>63</v>
      </c>
      <c r="I294" s="4">
        <v>1</v>
      </c>
      <c r="J294" s="2" t="s">
        <v>65</v>
      </c>
      <c r="K294" s="1">
        <f>Tabelle1[[#This Row],[Menge kg Nges]]/1000</f>
        <v>0.1575</v>
      </c>
      <c r="L294" s="1">
        <f>Tabelle1[[#This Row],[Menge kg P2O5]]/1000</f>
        <v>6.3E-2</v>
      </c>
      <c r="M294" s="1">
        <f>Tabelle1[[#This Row],[Menge t Nges]]/Tabelle1[[#This Row],[Anzahl Lieferscheine]]</f>
        <v>0.1575</v>
      </c>
      <c r="N294" s="1">
        <f>Tabelle1[[#This Row],[Menge t P2O5]]/Tabelle1[[#This Row],[Anzahl Lieferscheine]]</f>
        <v>6.3E-2</v>
      </c>
    </row>
    <row r="295" spans="1:14" x14ac:dyDescent="0.2">
      <c r="A295" s="2" t="s">
        <v>44</v>
      </c>
      <c r="B295" s="2" t="s">
        <v>37</v>
      </c>
      <c r="C295" s="2" t="s">
        <v>6</v>
      </c>
      <c r="D295" s="2" t="s">
        <v>7</v>
      </c>
      <c r="E295" s="2" t="s">
        <v>14</v>
      </c>
      <c r="F295" s="2" t="s">
        <v>61</v>
      </c>
      <c r="G295" s="1">
        <v>891</v>
      </c>
      <c r="H295" s="1">
        <v>356.4</v>
      </c>
      <c r="I295" s="4">
        <v>4</v>
      </c>
      <c r="J295" s="2" t="s">
        <v>65</v>
      </c>
      <c r="K295" s="1">
        <f>Tabelle1[[#This Row],[Menge kg Nges]]/1000</f>
        <v>0.89100000000000001</v>
      </c>
      <c r="L295" s="1">
        <f>Tabelle1[[#This Row],[Menge kg P2O5]]/1000</f>
        <v>0.35639999999999999</v>
      </c>
      <c r="M295" s="1">
        <f>Tabelle1[[#This Row],[Menge t Nges]]/Tabelle1[[#This Row],[Anzahl Lieferscheine]]</f>
        <v>0.22275</v>
      </c>
      <c r="N295" s="1">
        <f>Tabelle1[[#This Row],[Menge t P2O5]]/Tabelle1[[#This Row],[Anzahl Lieferscheine]]</f>
        <v>8.9099999999999999E-2</v>
      </c>
    </row>
    <row r="296" spans="1:14" x14ac:dyDescent="0.2">
      <c r="A296" s="2" t="s">
        <v>44</v>
      </c>
      <c r="B296" s="2" t="s">
        <v>37</v>
      </c>
      <c r="C296" s="2" t="s">
        <v>6</v>
      </c>
      <c r="D296" s="2" t="s">
        <v>15</v>
      </c>
      <c r="E296" s="2" t="s">
        <v>9</v>
      </c>
      <c r="F296" s="2" t="s">
        <v>61</v>
      </c>
      <c r="G296" s="1">
        <v>73.599999999999994</v>
      </c>
      <c r="H296" s="1">
        <v>48</v>
      </c>
      <c r="I296" s="4">
        <v>1</v>
      </c>
      <c r="J296" s="2" t="s">
        <v>65</v>
      </c>
      <c r="K296" s="1">
        <f>Tabelle1[[#This Row],[Menge kg Nges]]/1000</f>
        <v>7.3599999999999999E-2</v>
      </c>
      <c r="L296" s="1">
        <f>Tabelle1[[#This Row],[Menge kg P2O5]]/1000</f>
        <v>4.8000000000000001E-2</v>
      </c>
      <c r="M296" s="1">
        <f>Tabelle1[[#This Row],[Menge t Nges]]/Tabelle1[[#This Row],[Anzahl Lieferscheine]]</f>
        <v>7.3599999999999999E-2</v>
      </c>
      <c r="N296" s="1">
        <f>Tabelle1[[#This Row],[Menge t P2O5]]/Tabelle1[[#This Row],[Anzahl Lieferscheine]]</f>
        <v>4.8000000000000001E-2</v>
      </c>
    </row>
    <row r="297" spans="1:14" x14ac:dyDescent="0.2">
      <c r="A297" s="2" t="s">
        <v>48</v>
      </c>
      <c r="B297" s="2" t="s">
        <v>48</v>
      </c>
      <c r="C297" s="2" t="s">
        <v>6</v>
      </c>
      <c r="D297" s="2" t="s">
        <v>7</v>
      </c>
      <c r="E297" s="2" t="s">
        <v>8</v>
      </c>
      <c r="F297" s="2" t="s">
        <v>61</v>
      </c>
      <c r="G297" s="1">
        <v>214.4</v>
      </c>
      <c r="H297" s="1">
        <v>102.4</v>
      </c>
      <c r="I297" s="4">
        <v>1</v>
      </c>
      <c r="J297" s="2" t="s">
        <v>65</v>
      </c>
      <c r="K297" s="1">
        <f>Tabelle1[[#This Row],[Menge kg Nges]]/1000</f>
        <v>0.21440000000000001</v>
      </c>
      <c r="L297" s="1">
        <f>Tabelle1[[#This Row],[Menge kg P2O5]]/1000</f>
        <v>0.1024</v>
      </c>
      <c r="M297" s="1">
        <f>Tabelle1[[#This Row],[Menge t Nges]]/Tabelle1[[#This Row],[Anzahl Lieferscheine]]</f>
        <v>0.21440000000000001</v>
      </c>
      <c r="N297" s="1">
        <f>Tabelle1[[#This Row],[Menge t P2O5]]/Tabelle1[[#This Row],[Anzahl Lieferscheine]]</f>
        <v>0.1024</v>
      </c>
    </row>
    <row r="298" spans="1:14" x14ac:dyDescent="0.2">
      <c r="A298" s="2" t="s">
        <v>48</v>
      </c>
      <c r="B298" s="2" t="s">
        <v>48</v>
      </c>
      <c r="C298" s="2" t="s">
        <v>6</v>
      </c>
      <c r="D298" s="2" t="s">
        <v>7</v>
      </c>
      <c r="E298" s="2" t="s">
        <v>8</v>
      </c>
      <c r="F298" s="2" t="s">
        <v>62</v>
      </c>
      <c r="G298" s="1">
        <v>2626.4</v>
      </c>
      <c r="H298" s="1">
        <v>1254.3999999999999</v>
      </c>
      <c r="I298" s="4">
        <v>7</v>
      </c>
      <c r="J298" s="2" t="s">
        <v>65</v>
      </c>
      <c r="K298" s="1">
        <f>Tabelle1[[#This Row],[Menge kg Nges]]/1000</f>
        <v>2.6264000000000003</v>
      </c>
      <c r="L298" s="1">
        <f>Tabelle1[[#This Row],[Menge kg P2O5]]/1000</f>
        <v>1.2544</v>
      </c>
      <c r="M298" s="1">
        <f>Tabelle1[[#This Row],[Menge t Nges]]/Tabelle1[[#This Row],[Anzahl Lieferscheine]]</f>
        <v>0.37520000000000003</v>
      </c>
      <c r="N298" s="1">
        <f>Tabelle1[[#This Row],[Menge t P2O5]]/Tabelle1[[#This Row],[Anzahl Lieferscheine]]</f>
        <v>0.1792</v>
      </c>
    </row>
    <row r="299" spans="1:14" x14ac:dyDescent="0.2">
      <c r="A299" s="2" t="s">
        <v>48</v>
      </c>
      <c r="B299" s="2" t="s">
        <v>48</v>
      </c>
      <c r="C299" s="2" t="s">
        <v>6</v>
      </c>
      <c r="D299" s="2" t="s">
        <v>7</v>
      </c>
      <c r="E299" s="2" t="s">
        <v>9</v>
      </c>
      <c r="F299" s="2" t="s">
        <v>61</v>
      </c>
      <c r="G299" s="1">
        <v>14104</v>
      </c>
      <c r="H299" s="1">
        <v>5904</v>
      </c>
      <c r="I299" s="4">
        <v>2</v>
      </c>
      <c r="J299" s="2" t="s">
        <v>65</v>
      </c>
      <c r="K299" s="1">
        <f>Tabelle1[[#This Row],[Menge kg Nges]]/1000</f>
        <v>14.103999999999999</v>
      </c>
      <c r="L299" s="1">
        <f>Tabelle1[[#This Row],[Menge kg P2O5]]/1000</f>
        <v>5.9039999999999999</v>
      </c>
      <c r="M299" s="1">
        <f>Tabelle1[[#This Row],[Menge t Nges]]/Tabelle1[[#This Row],[Anzahl Lieferscheine]]</f>
        <v>7.0519999999999996</v>
      </c>
      <c r="N299" s="1">
        <f>Tabelle1[[#This Row],[Menge t P2O5]]/Tabelle1[[#This Row],[Anzahl Lieferscheine]]</f>
        <v>2.952</v>
      </c>
    </row>
    <row r="300" spans="1:14" x14ac:dyDescent="0.2">
      <c r="A300" s="2" t="s">
        <v>48</v>
      </c>
      <c r="B300" s="2" t="s">
        <v>48</v>
      </c>
      <c r="C300" s="2" t="s">
        <v>6</v>
      </c>
      <c r="D300" s="2" t="s">
        <v>15</v>
      </c>
      <c r="E300" s="2" t="s">
        <v>20</v>
      </c>
      <c r="F300" s="2" t="s">
        <v>62</v>
      </c>
      <c r="G300" s="1">
        <v>88</v>
      </c>
      <c r="H300" s="1">
        <v>50</v>
      </c>
      <c r="I300" s="4">
        <v>1</v>
      </c>
      <c r="J300" s="2" t="s">
        <v>65</v>
      </c>
      <c r="K300" s="1">
        <f>Tabelle1[[#This Row],[Menge kg Nges]]/1000</f>
        <v>8.7999999999999995E-2</v>
      </c>
      <c r="L300" s="1">
        <f>Tabelle1[[#This Row],[Menge kg P2O5]]/1000</f>
        <v>0.05</v>
      </c>
      <c r="M300" s="1">
        <f>Tabelle1[[#This Row],[Menge t Nges]]/Tabelle1[[#This Row],[Anzahl Lieferscheine]]</f>
        <v>8.7999999999999995E-2</v>
      </c>
      <c r="N300" s="1">
        <f>Tabelle1[[#This Row],[Menge t P2O5]]/Tabelle1[[#This Row],[Anzahl Lieferscheine]]</f>
        <v>0.05</v>
      </c>
    </row>
    <row r="301" spans="1:14" x14ac:dyDescent="0.2">
      <c r="A301" s="2" t="s">
        <v>48</v>
      </c>
      <c r="B301" s="2" t="s">
        <v>48</v>
      </c>
      <c r="C301" s="2" t="s">
        <v>6</v>
      </c>
      <c r="D301" s="2" t="s">
        <v>15</v>
      </c>
      <c r="E301" s="2" t="s">
        <v>9</v>
      </c>
      <c r="F301" s="2" t="s">
        <v>61</v>
      </c>
      <c r="G301" s="1">
        <v>699.2</v>
      </c>
      <c r="H301" s="1">
        <v>456</v>
      </c>
      <c r="I301" s="4">
        <v>1</v>
      </c>
      <c r="J301" s="2" t="s">
        <v>65</v>
      </c>
      <c r="K301" s="1">
        <f>Tabelle1[[#This Row],[Menge kg Nges]]/1000</f>
        <v>0.69920000000000004</v>
      </c>
      <c r="L301" s="1">
        <f>Tabelle1[[#This Row],[Menge kg P2O5]]/1000</f>
        <v>0.45600000000000002</v>
      </c>
      <c r="M301" s="1">
        <f>Tabelle1[[#This Row],[Menge t Nges]]/Tabelle1[[#This Row],[Anzahl Lieferscheine]]</f>
        <v>0.69920000000000004</v>
      </c>
      <c r="N301" s="1">
        <f>Tabelle1[[#This Row],[Menge t P2O5]]/Tabelle1[[#This Row],[Anzahl Lieferscheine]]</f>
        <v>0.45600000000000002</v>
      </c>
    </row>
    <row r="302" spans="1:14" x14ac:dyDescent="0.2">
      <c r="A302" s="2" t="s">
        <v>48</v>
      </c>
      <c r="B302" s="2" t="s">
        <v>48</v>
      </c>
      <c r="C302" s="2" t="s">
        <v>25</v>
      </c>
      <c r="D302" s="2" t="s">
        <v>25</v>
      </c>
      <c r="E302" s="2" t="s">
        <v>26</v>
      </c>
      <c r="F302" s="2" t="s">
        <v>61</v>
      </c>
      <c r="G302" s="1">
        <v>30586.400000000001</v>
      </c>
      <c r="H302" s="1">
        <v>9895.6</v>
      </c>
      <c r="I302" s="4">
        <v>10</v>
      </c>
      <c r="J302" s="2" t="s">
        <v>65</v>
      </c>
      <c r="K302" s="1">
        <f>Tabelle1[[#This Row],[Menge kg Nges]]/1000</f>
        <v>30.586400000000001</v>
      </c>
      <c r="L302" s="1">
        <f>Tabelle1[[#This Row],[Menge kg P2O5]]/1000</f>
        <v>9.8956</v>
      </c>
      <c r="M302" s="1">
        <f>Tabelle1[[#This Row],[Menge t Nges]]/Tabelle1[[#This Row],[Anzahl Lieferscheine]]</f>
        <v>3.05864</v>
      </c>
      <c r="N302" s="1">
        <f>Tabelle1[[#This Row],[Menge t P2O5]]/Tabelle1[[#This Row],[Anzahl Lieferscheine]]</f>
        <v>0.98956</v>
      </c>
    </row>
    <row r="303" spans="1:14" x14ac:dyDescent="0.2">
      <c r="A303" s="2" t="s">
        <v>49</v>
      </c>
      <c r="B303" s="2" t="s">
        <v>49</v>
      </c>
      <c r="C303" s="2" t="s">
        <v>6</v>
      </c>
      <c r="D303" s="2" t="s">
        <v>7</v>
      </c>
      <c r="E303" s="2" t="s">
        <v>9</v>
      </c>
      <c r="F303" s="2" t="s">
        <v>61</v>
      </c>
      <c r="G303" s="1">
        <v>1401</v>
      </c>
      <c r="H303" s="1">
        <v>579</v>
      </c>
      <c r="I303" s="4">
        <v>11</v>
      </c>
      <c r="J303" s="2" t="s">
        <v>65</v>
      </c>
      <c r="K303" s="1">
        <f>Tabelle1[[#This Row],[Menge kg Nges]]/1000</f>
        <v>1.401</v>
      </c>
      <c r="L303" s="1">
        <f>Tabelle1[[#This Row],[Menge kg P2O5]]/1000</f>
        <v>0.57899999999999996</v>
      </c>
      <c r="M303" s="1">
        <f>Tabelle1[[#This Row],[Menge t Nges]]/Tabelle1[[#This Row],[Anzahl Lieferscheine]]</f>
        <v>0.12736363636363637</v>
      </c>
      <c r="N303" s="1">
        <f>Tabelle1[[#This Row],[Menge t P2O5]]/Tabelle1[[#This Row],[Anzahl Lieferscheine]]</f>
        <v>5.2636363636363634E-2</v>
      </c>
    </row>
    <row r="304" spans="1:14" x14ac:dyDescent="0.2">
      <c r="A304" s="2" t="s">
        <v>49</v>
      </c>
      <c r="B304" s="2" t="s">
        <v>49</v>
      </c>
      <c r="C304" s="2" t="s">
        <v>6</v>
      </c>
      <c r="D304" s="2" t="s">
        <v>7</v>
      </c>
      <c r="E304" s="2" t="s">
        <v>10</v>
      </c>
      <c r="F304" s="2" t="s">
        <v>61</v>
      </c>
      <c r="G304" s="1">
        <v>299.2</v>
      </c>
      <c r="H304" s="1">
        <v>122.4</v>
      </c>
      <c r="I304" s="4">
        <v>3</v>
      </c>
      <c r="J304" s="2" t="s">
        <v>65</v>
      </c>
      <c r="K304" s="1">
        <f>Tabelle1[[#This Row],[Menge kg Nges]]/1000</f>
        <v>0.29919999999999997</v>
      </c>
      <c r="L304" s="1">
        <f>Tabelle1[[#This Row],[Menge kg P2O5]]/1000</f>
        <v>0.12240000000000001</v>
      </c>
      <c r="M304" s="1">
        <f>Tabelle1[[#This Row],[Menge t Nges]]/Tabelle1[[#This Row],[Anzahl Lieferscheine]]</f>
        <v>9.9733333333333327E-2</v>
      </c>
      <c r="N304" s="1">
        <f>Tabelle1[[#This Row],[Menge t P2O5]]/Tabelle1[[#This Row],[Anzahl Lieferscheine]]</f>
        <v>4.0800000000000003E-2</v>
      </c>
    </row>
    <row r="305" spans="1:14" x14ac:dyDescent="0.2">
      <c r="A305" s="2" t="s">
        <v>49</v>
      </c>
      <c r="B305" s="2" t="s">
        <v>49</v>
      </c>
      <c r="C305" s="2" t="s">
        <v>6</v>
      </c>
      <c r="D305" s="2" t="s">
        <v>7</v>
      </c>
      <c r="E305" s="2" t="s">
        <v>11</v>
      </c>
      <c r="F305" s="2" t="s">
        <v>61</v>
      </c>
      <c r="G305" s="1">
        <v>198</v>
      </c>
      <c r="H305" s="1">
        <v>108</v>
      </c>
      <c r="I305" s="4">
        <v>1</v>
      </c>
      <c r="J305" s="2" t="s">
        <v>65</v>
      </c>
      <c r="K305" s="1">
        <f>Tabelle1[[#This Row],[Menge kg Nges]]/1000</f>
        <v>0.19800000000000001</v>
      </c>
      <c r="L305" s="1">
        <f>Tabelle1[[#This Row],[Menge kg P2O5]]/1000</f>
        <v>0.108</v>
      </c>
      <c r="M305" s="1">
        <f>Tabelle1[[#This Row],[Menge t Nges]]/Tabelle1[[#This Row],[Anzahl Lieferscheine]]</f>
        <v>0.19800000000000001</v>
      </c>
      <c r="N305" s="1">
        <f>Tabelle1[[#This Row],[Menge t P2O5]]/Tabelle1[[#This Row],[Anzahl Lieferscheine]]</f>
        <v>0.108</v>
      </c>
    </row>
    <row r="306" spans="1:14" x14ac:dyDescent="0.2">
      <c r="A306" s="2" t="s">
        <v>49</v>
      </c>
      <c r="B306" s="2" t="s">
        <v>49</v>
      </c>
      <c r="C306" s="2" t="s">
        <v>6</v>
      </c>
      <c r="D306" s="2" t="s">
        <v>7</v>
      </c>
      <c r="E306" s="2" t="s">
        <v>12</v>
      </c>
      <c r="F306" s="2" t="s">
        <v>61</v>
      </c>
      <c r="G306" s="1">
        <v>9461.5</v>
      </c>
      <c r="H306" s="1">
        <v>3546</v>
      </c>
      <c r="I306" s="4">
        <v>24</v>
      </c>
      <c r="J306" s="2" t="s">
        <v>65</v>
      </c>
      <c r="K306" s="1">
        <f>Tabelle1[[#This Row],[Menge kg Nges]]/1000</f>
        <v>9.4614999999999991</v>
      </c>
      <c r="L306" s="1">
        <f>Tabelle1[[#This Row],[Menge kg P2O5]]/1000</f>
        <v>3.5459999999999998</v>
      </c>
      <c r="M306" s="1">
        <f>Tabelle1[[#This Row],[Menge t Nges]]/Tabelle1[[#This Row],[Anzahl Lieferscheine]]</f>
        <v>0.39422916666666663</v>
      </c>
      <c r="N306" s="1">
        <f>Tabelle1[[#This Row],[Menge t P2O5]]/Tabelle1[[#This Row],[Anzahl Lieferscheine]]</f>
        <v>0.14774999999999999</v>
      </c>
    </row>
    <row r="307" spans="1:14" x14ac:dyDescent="0.2">
      <c r="A307" s="2" t="s">
        <v>49</v>
      </c>
      <c r="B307" s="2" t="s">
        <v>49</v>
      </c>
      <c r="C307" s="2" t="s">
        <v>6</v>
      </c>
      <c r="D307" s="2" t="s">
        <v>15</v>
      </c>
      <c r="E307" s="2" t="s">
        <v>18</v>
      </c>
      <c r="F307" s="2" t="s">
        <v>61</v>
      </c>
      <c r="G307" s="1">
        <v>1678.74</v>
      </c>
      <c r="H307" s="1">
        <v>1290.4599999999998</v>
      </c>
      <c r="I307" s="4">
        <v>23</v>
      </c>
      <c r="J307" s="2" t="s">
        <v>65</v>
      </c>
      <c r="K307" s="1">
        <f>Tabelle1[[#This Row],[Menge kg Nges]]/1000</f>
        <v>1.6787399999999999</v>
      </c>
      <c r="L307" s="1">
        <f>Tabelle1[[#This Row],[Menge kg P2O5]]/1000</f>
        <v>1.2904599999999997</v>
      </c>
      <c r="M307" s="1">
        <f>Tabelle1[[#This Row],[Menge t Nges]]/Tabelle1[[#This Row],[Anzahl Lieferscheine]]</f>
        <v>7.2988695652173904E-2</v>
      </c>
      <c r="N307" s="1">
        <f>Tabelle1[[#This Row],[Menge t P2O5]]/Tabelle1[[#This Row],[Anzahl Lieferscheine]]</f>
        <v>5.6106956521739117E-2</v>
      </c>
    </row>
    <row r="308" spans="1:14" x14ac:dyDescent="0.2">
      <c r="A308" s="2" t="s">
        <v>49</v>
      </c>
      <c r="B308" s="2" t="s">
        <v>49</v>
      </c>
      <c r="C308" s="2" t="s">
        <v>6</v>
      </c>
      <c r="D308" s="2" t="s">
        <v>15</v>
      </c>
      <c r="E308" s="2" t="s">
        <v>19</v>
      </c>
      <c r="F308" s="2" t="s">
        <v>61</v>
      </c>
      <c r="G308" s="1">
        <v>428.75</v>
      </c>
      <c r="H308" s="1">
        <v>431.2</v>
      </c>
      <c r="I308" s="4">
        <v>3</v>
      </c>
      <c r="J308" s="2" t="s">
        <v>65</v>
      </c>
      <c r="K308" s="1">
        <f>Tabelle1[[#This Row],[Menge kg Nges]]/1000</f>
        <v>0.42875000000000002</v>
      </c>
      <c r="L308" s="1">
        <f>Tabelle1[[#This Row],[Menge kg P2O5]]/1000</f>
        <v>0.43119999999999997</v>
      </c>
      <c r="M308" s="1">
        <f>Tabelle1[[#This Row],[Menge t Nges]]/Tabelle1[[#This Row],[Anzahl Lieferscheine]]</f>
        <v>0.14291666666666666</v>
      </c>
      <c r="N308" s="1">
        <f>Tabelle1[[#This Row],[Menge t P2O5]]/Tabelle1[[#This Row],[Anzahl Lieferscheine]]</f>
        <v>0.14373333333333332</v>
      </c>
    </row>
    <row r="309" spans="1:14" x14ac:dyDescent="0.2">
      <c r="A309" s="2" t="s">
        <v>49</v>
      </c>
      <c r="B309" s="2" t="s">
        <v>49</v>
      </c>
      <c r="C309" s="2" t="s">
        <v>6</v>
      </c>
      <c r="D309" s="2" t="s">
        <v>15</v>
      </c>
      <c r="E309" s="2" t="s">
        <v>9</v>
      </c>
      <c r="F309" s="2" t="s">
        <v>61</v>
      </c>
      <c r="G309" s="1">
        <v>350.24</v>
      </c>
      <c r="H309" s="1">
        <v>145.20000000000002</v>
      </c>
      <c r="I309" s="4">
        <v>4</v>
      </c>
      <c r="J309" s="2" t="s">
        <v>65</v>
      </c>
      <c r="K309" s="1">
        <f>Tabelle1[[#This Row],[Menge kg Nges]]/1000</f>
        <v>0.35024</v>
      </c>
      <c r="L309" s="1">
        <f>Tabelle1[[#This Row],[Menge kg P2O5]]/1000</f>
        <v>0.14520000000000002</v>
      </c>
      <c r="M309" s="1">
        <f>Tabelle1[[#This Row],[Menge t Nges]]/Tabelle1[[#This Row],[Anzahl Lieferscheine]]</f>
        <v>8.7559999999999999E-2</v>
      </c>
      <c r="N309" s="1">
        <f>Tabelle1[[#This Row],[Menge t P2O5]]/Tabelle1[[#This Row],[Anzahl Lieferscheine]]</f>
        <v>3.6300000000000006E-2</v>
      </c>
    </row>
    <row r="310" spans="1:14" x14ac:dyDescent="0.2">
      <c r="A310" s="2" t="s">
        <v>49</v>
      </c>
      <c r="B310" s="2" t="s">
        <v>49</v>
      </c>
      <c r="C310" s="2" t="s">
        <v>6</v>
      </c>
      <c r="D310" s="2" t="s">
        <v>15</v>
      </c>
      <c r="E310" s="2" t="s">
        <v>10</v>
      </c>
      <c r="F310" s="2" t="s">
        <v>61</v>
      </c>
      <c r="G310" s="1">
        <v>121.5</v>
      </c>
      <c r="H310" s="1">
        <v>51.9</v>
      </c>
      <c r="I310" s="4">
        <v>1</v>
      </c>
      <c r="J310" s="2" t="s">
        <v>65</v>
      </c>
      <c r="K310" s="1">
        <f>Tabelle1[[#This Row],[Menge kg Nges]]/1000</f>
        <v>0.1215</v>
      </c>
      <c r="L310" s="1">
        <f>Tabelle1[[#This Row],[Menge kg P2O5]]/1000</f>
        <v>5.1900000000000002E-2</v>
      </c>
      <c r="M310" s="1">
        <f>Tabelle1[[#This Row],[Menge t Nges]]/Tabelle1[[#This Row],[Anzahl Lieferscheine]]</f>
        <v>0.1215</v>
      </c>
      <c r="N310" s="1">
        <f>Tabelle1[[#This Row],[Menge t P2O5]]/Tabelle1[[#This Row],[Anzahl Lieferscheine]]</f>
        <v>5.1900000000000002E-2</v>
      </c>
    </row>
    <row r="311" spans="1:14" x14ac:dyDescent="0.2">
      <c r="A311" s="2" t="s">
        <v>49</v>
      </c>
      <c r="B311" s="2" t="s">
        <v>37</v>
      </c>
      <c r="C311" s="2" t="s">
        <v>6</v>
      </c>
      <c r="D311" s="2" t="s">
        <v>7</v>
      </c>
      <c r="E311" s="2" t="s">
        <v>12</v>
      </c>
      <c r="F311" s="2" t="s">
        <v>61</v>
      </c>
      <c r="G311" s="1">
        <v>3312</v>
      </c>
      <c r="H311" s="1">
        <v>1242</v>
      </c>
      <c r="I311" s="4">
        <v>8</v>
      </c>
      <c r="J311" s="2" t="s">
        <v>65</v>
      </c>
      <c r="K311" s="1">
        <f>Tabelle1[[#This Row],[Menge kg Nges]]/1000</f>
        <v>3.3119999999999998</v>
      </c>
      <c r="L311" s="1">
        <f>Tabelle1[[#This Row],[Menge kg P2O5]]/1000</f>
        <v>1.242</v>
      </c>
      <c r="M311" s="1">
        <f>Tabelle1[[#This Row],[Menge t Nges]]/Tabelle1[[#This Row],[Anzahl Lieferscheine]]</f>
        <v>0.41399999999999998</v>
      </c>
      <c r="N311" s="1">
        <f>Tabelle1[[#This Row],[Menge t P2O5]]/Tabelle1[[#This Row],[Anzahl Lieferscheine]]</f>
        <v>0.15525</v>
      </c>
    </row>
    <row r="312" spans="1:14" x14ac:dyDescent="0.2">
      <c r="A312" s="2" t="s">
        <v>49</v>
      </c>
      <c r="B312" s="2" t="s">
        <v>39</v>
      </c>
      <c r="C312" s="2" t="s">
        <v>6</v>
      </c>
      <c r="D312" s="2" t="s">
        <v>7</v>
      </c>
      <c r="E312" s="2" t="s">
        <v>12</v>
      </c>
      <c r="F312" s="2" t="s">
        <v>61</v>
      </c>
      <c r="G312" s="1">
        <v>616</v>
      </c>
      <c r="H312" s="1">
        <v>231</v>
      </c>
      <c r="I312" s="4">
        <v>1</v>
      </c>
      <c r="J312" s="2" t="s">
        <v>65</v>
      </c>
      <c r="K312" s="1">
        <f>Tabelle1[[#This Row],[Menge kg Nges]]/1000</f>
        <v>0.61599999999999999</v>
      </c>
      <c r="L312" s="1">
        <f>Tabelle1[[#This Row],[Menge kg P2O5]]/1000</f>
        <v>0.23100000000000001</v>
      </c>
      <c r="M312" s="1">
        <f>Tabelle1[[#This Row],[Menge t Nges]]/Tabelle1[[#This Row],[Anzahl Lieferscheine]]</f>
        <v>0.61599999999999999</v>
      </c>
      <c r="N312" s="1">
        <f>Tabelle1[[#This Row],[Menge t P2O5]]/Tabelle1[[#This Row],[Anzahl Lieferscheine]]</f>
        <v>0.23100000000000001</v>
      </c>
    </row>
    <row r="313" spans="1:14" x14ac:dyDescent="0.2">
      <c r="A313" s="2" t="s">
        <v>49</v>
      </c>
      <c r="B313" s="2" t="s">
        <v>40</v>
      </c>
      <c r="C313" s="2" t="s">
        <v>6</v>
      </c>
      <c r="D313" s="2" t="s">
        <v>7</v>
      </c>
      <c r="E313" s="2" t="s">
        <v>12</v>
      </c>
      <c r="F313" s="2" t="s">
        <v>61</v>
      </c>
      <c r="G313" s="1">
        <v>712</v>
      </c>
      <c r="H313" s="1">
        <v>267</v>
      </c>
      <c r="I313" s="4">
        <v>1</v>
      </c>
      <c r="J313" s="2" t="s">
        <v>65</v>
      </c>
      <c r="K313" s="1">
        <f>Tabelle1[[#This Row],[Menge kg Nges]]/1000</f>
        <v>0.71199999999999997</v>
      </c>
      <c r="L313" s="1">
        <f>Tabelle1[[#This Row],[Menge kg P2O5]]/1000</f>
        <v>0.26700000000000002</v>
      </c>
      <c r="M313" s="1">
        <f>Tabelle1[[#This Row],[Menge t Nges]]/Tabelle1[[#This Row],[Anzahl Lieferscheine]]</f>
        <v>0.71199999999999997</v>
      </c>
      <c r="N313" s="1">
        <f>Tabelle1[[#This Row],[Menge t P2O5]]/Tabelle1[[#This Row],[Anzahl Lieferscheine]]</f>
        <v>0.26700000000000002</v>
      </c>
    </row>
    <row r="314" spans="1:14" x14ac:dyDescent="0.2">
      <c r="A314" s="2" t="s">
        <v>49</v>
      </c>
      <c r="B314" s="2" t="s">
        <v>42</v>
      </c>
      <c r="C314" s="2" t="s">
        <v>6</v>
      </c>
      <c r="D314" s="2" t="s">
        <v>15</v>
      </c>
      <c r="E314" s="2" t="s">
        <v>19</v>
      </c>
      <c r="F314" s="2" t="s">
        <v>61</v>
      </c>
      <c r="G314" s="1">
        <v>105</v>
      </c>
      <c r="H314" s="1">
        <v>105.6</v>
      </c>
      <c r="I314" s="4">
        <v>1</v>
      </c>
      <c r="J314" s="2" t="s">
        <v>65</v>
      </c>
      <c r="K314" s="1">
        <f>Tabelle1[[#This Row],[Menge kg Nges]]/1000</f>
        <v>0.105</v>
      </c>
      <c r="L314" s="1">
        <f>Tabelle1[[#This Row],[Menge kg P2O5]]/1000</f>
        <v>0.1056</v>
      </c>
      <c r="M314" s="1">
        <f>Tabelle1[[#This Row],[Menge t Nges]]/Tabelle1[[#This Row],[Anzahl Lieferscheine]]</f>
        <v>0.105</v>
      </c>
      <c r="N314" s="1">
        <f>Tabelle1[[#This Row],[Menge t P2O5]]/Tabelle1[[#This Row],[Anzahl Lieferscheine]]</f>
        <v>0.1056</v>
      </c>
    </row>
    <row r="315" spans="1:14" x14ac:dyDescent="0.2">
      <c r="A315" s="2" t="s">
        <v>47</v>
      </c>
      <c r="B315" s="2" t="s">
        <v>47</v>
      </c>
      <c r="C315" s="2" t="s">
        <v>6</v>
      </c>
      <c r="D315" s="2" t="s">
        <v>7</v>
      </c>
      <c r="E315" s="2" t="s">
        <v>8</v>
      </c>
      <c r="F315" s="2" t="s">
        <v>61</v>
      </c>
      <c r="G315" s="1">
        <v>5133.25</v>
      </c>
      <c r="H315" s="1">
        <v>1541.74</v>
      </c>
      <c r="I315" s="4">
        <v>9</v>
      </c>
      <c r="J315" s="2" t="s">
        <v>65</v>
      </c>
      <c r="K315" s="1">
        <f>Tabelle1[[#This Row],[Menge kg Nges]]/1000</f>
        <v>5.1332500000000003</v>
      </c>
      <c r="L315" s="1">
        <f>Tabelle1[[#This Row],[Menge kg P2O5]]/1000</f>
        <v>1.5417400000000001</v>
      </c>
      <c r="M315" s="1">
        <f>Tabelle1[[#This Row],[Menge t Nges]]/Tabelle1[[#This Row],[Anzahl Lieferscheine]]</f>
        <v>0.5703611111111111</v>
      </c>
      <c r="N315" s="1">
        <f>Tabelle1[[#This Row],[Menge t P2O5]]/Tabelle1[[#This Row],[Anzahl Lieferscheine]]</f>
        <v>0.17130444444444445</v>
      </c>
    </row>
    <row r="316" spans="1:14" x14ac:dyDescent="0.2">
      <c r="A316" s="2" t="s">
        <v>47</v>
      </c>
      <c r="B316" s="2" t="s">
        <v>47</v>
      </c>
      <c r="C316" s="2" t="s">
        <v>6</v>
      </c>
      <c r="D316" s="2" t="s">
        <v>7</v>
      </c>
      <c r="E316" s="2" t="s">
        <v>9</v>
      </c>
      <c r="F316" s="2" t="s">
        <v>61</v>
      </c>
      <c r="G316" s="1">
        <v>30638.339999999997</v>
      </c>
      <c r="H316" s="1">
        <v>12738.699999999999</v>
      </c>
      <c r="I316" s="4">
        <v>69</v>
      </c>
      <c r="J316" s="2" t="s">
        <v>65</v>
      </c>
      <c r="K316" s="1">
        <f>Tabelle1[[#This Row],[Menge kg Nges]]/1000</f>
        <v>30.638339999999996</v>
      </c>
      <c r="L316" s="1">
        <f>Tabelle1[[#This Row],[Menge kg P2O5]]/1000</f>
        <v>12.7387</v>
      </c>
      <c r="M316" s="1">
        <f>Tabelle1[[#This Row],[Menge t Nges]]/Tabelle1[[#This Row],[Anzahl Lieferscheine]]</f>
        <v>0.44403391304347822</v>
      </c>
      <c r="N316" s="1">
        <f>Tabelle1[[#This Row],[Menge t P2O5]]/Tabelle1[[#This Row],[Anzahl Lieferscheine]]</f>
        <v>0.18461884057971015</v>
      </c>
    </row>
    <row r="317" spans="1:14" x14ac:dyDescent="0.2">
      <c r="A317" s="2" t="s">
        <v>47</v>
      </c>
      <c r="B317" s="2" t="s">
        <v>47</v>
      </c>
      <c r="C317" s="2" t="s">
        <v>6</v>
      </c>
      <c r="D317" s="2" t="s">
        <v>7</v>
      </c>
      <c r="E317" s="2" t="s">
        <v>10</v>
      </c>
      <c r="F317" s="2" t="s">
        <v>61</v>
      </c>
      <c r="G317" s="1">
        <v>555</v>
      </c>
      <c r="H317" s="1">
        <v>221</v>
      </c>
      <c r="I317" s="4">
        <v>3</v>
      </c>
      <c r="J317" s="2" t="s">
        <v>65</v>
      </c>
      <c r="K317" s="1">
        <f>Tabelle1[[#This Row],[Menge kg Nges]]/1000</f>
        <v>0.55500000000000005</v>
      </c>
      <c r="L317" s="1">
        <f>Tabelle1[[#This Row],[Menge kg P2O5]]/1000</f>
        <v>0.221</v>
      </c>
      <c r="M317" s="1">
        <f>Tabelle1[[#This Row],[Menge t Nges]]/Tabelle1[[#This Row],[Anzahl Lieferscheine]]</f>
        <v>0.18500000000000003</v>
      </c>
      <c r="N317" s="1">
        <f>Tabelle1[[#This Row],[Menge t P2O5]]/Tabelle1[[#This Row],[Anzahl Lieferscheine]]</f>
        <v>7.3666666666666672E-2</v>
      </c>
    </row>
    <row r="318" spans="1:14" x14ac:dyDescent="0.2">
      <c r="A318" s="2" t="s">
        <v>47</v>
      </c>
      <c r="B318" s="2" t="s">
        <v>47</v>
      </c>
      <c r="C318" s="2" t="s">
        <v>6</v>
      </c>
      <c r="D318" s="2" t="s">
        <v>7</v>
      </c>
      <c r="E318" s="2" t="s">
        <v>11</v>
      </c>
      <c r="F318" s="2" t="s">
        <v>61</v>
      </c>
      <c r="G318" s="1">
        <v>21537.8</v>
      </c>
      <c r="H318" s="1">
        <v>10592</v>
      </c>
      <c r="I318" s="4">
        <v>13</v>
      </c>
      <c r="J318" s="2" t="s">
        <v>65</v>
      </c>
      <c r="K318" s="1">
        <f>Tabelle1[[#This Row],[Menge kg Nges]]/1000</f>
        <v>21.537800000000001</v>
      </c>
      <c r="L318" s="1">
        <f>Tabelle1[[#This Row],[Menge kg P2O5]]/1000</f>
        <v>10.592000000000001</v>
      </c>
      <c r="M318" s="1">
        <f>Tabelle1[[#This Row],[Menge t Nges]]/Tabelle1[[#This Row],[Anzahl Lieferscheine]]</f>
        <v>1.6567538461538462</v>
      </c>
      <c r="N318" s="1">
        <f>Tabelle1[[#This Row],[Menge t P2O5]]/Tabelle1[[#This Row],[Anzahl Lieferscheine]]</f>
        <v>0.8147692307692308</v>
      </c>
    </row>
    <row r="319" spans="1:14" x14ac:dyDescent="0.2">
      <c r="A319" s="2" t="s">
        <v>47</v>
      </c>
      <c r="B319" s="2" t="s">
        <v>47</v>
      </c>
      <c r="C319" s="2" t="s">
        <v>6</v>
      </c>
      <c r="D319" s="2" t="s">
        <v>7</v>
      </c>
      <c r="E319" s="2" t="s">
        <v>12</v>
      </c>
      <c r="F319" s="2" t="s">
        <v>61</v>
      </c>
      <c r="G319" s="1">
        <v>9809.5599999999977</v>
      </c>
      <c r="H319" s="1">
        <v>5054.5300000000016</v>
      </c>
      <c r="I319" s="4">
        <v>61</v>
      </c>
      <c r="J319" s="2" t="s">
        <v>65</v>
      </c>
      <c r="K319" s="1">
        <f>Tabelle1[[#This Row],[Menge kg Nges]]/1000</f>
        <v>9.8095599999999976</v>
      </c>
      <c r="L319" s="1">
        <f>Tabelle1[[#This Row],[Menge kg P2O5]]/1000</f>
        <v>5.0545300000000015</v>
      </c>
      <c r="M319" s="1">
        <f>Tabelle1[[#This Row],[Menge t Nges]]/Tabelle1[[#This Row],[Anzahl Lieferscheine]]</f>
        <v>0.16081245901639341</v>
      </c>
      <c r="N319" s="1">
        <f>Tabelle1[[#This Row],[Menge t P2O5]]/Tabelle1[[#This Row],[Anzahl Lieferscheine]]</f>
        <v>8.2861147540983629E-2</v>
      </c>
    </row>
    <row r="320" spans="1:14" x14ac:dyDescent="0.2">
      <c r="A320" s="2" t="s">
        <v>47</v>
      </c>
      <c r="B320" s="2" t="s">
        <v>47</v>
      </c>
      <c r="C320" s="2" t="s">
        <v>6</v>
      </c>
      <c r="D320" s="2" t="s">
        <v>7</v>
      </c>
      <c r="E320" s="2" t="s">
        <v>13</v>
      </c>
      <c r="F320" s="2" t="s">
        <v>61</v>
      </c>
      <c r="G320" s="1">
        <v>987</v>
      </c>
      <c r="H320" s="1">
        <v>672</v>
      </c>
      <c r="I320" s="4">
        <v>2</v>
      </c>
      <c r="J320" s="2" t="s">
        <v>65</v>
      </c>
      <c r="K320" s="1">
        <f>Tabelle1[[#This Row],[Menge kg Nges]]/1000</f>
        <v>0.98699999999999999</v>
      </c>
      <c r="L320" s="1">
        <f>Tabelle1[[#This Row],[Menge kg P2O5]]/1000</f>
        <v>0.67200000000000004</v>
      </c>
      <c r="M320" s="1">
        <f>Tabelle1[[#This Row],[Menge t Nges]]/Tabelle1[[#This Row],[Anzahl Lieferscheine]]</f>
        <v>0.49349999999999999</v>
      </c>
      <c r="N320" s="1">
        <f>Tabelle1[[#This Row],[Menge t P2O5]]/Tabelle1[[#This Row],[Anzahl Lieferscheine]]</f>
        <v>0.33600000000000002</v>
      </c>
    </row>
    <row r="321" spans="1:14" x14ac:dyDescent="0.2">
      <c r="A321" s="2" t="s">
        <v>47</v>
      </c>
      <c r="B321" s="2" t="s">
        <v>47</v>
      </c>
      <c r="C321" s="2" t="s">
        <v>6</v>
      </c>
      <c r="D321" s="2" t="s">
        <v>7</v>
      </c>
      <c r="E321" s="2" t="s">
        <v>14</v>
      </c>
      <c r="F321" s="2" t="s">
        <v>61</v>
      </c>
      <c r="G321" s="1">
        <v>7956</v>
      </c>
      <c r="H321" s="1">
        <v>5087.5</v>
      </c>
      <c r="I321" s="4">
        <v>17</v>
      </c>
      <c r="J321" s="2" t="s">
        <v>65</v>
      </c>
      <c r="K321" s="1">
        <f>Tabelle1[[#This Row],[Menge kg Nges]]/1000</f>
        <v>7.9560000000000004</v>
      </c>
      <c r="L321" s="1">
        <f>Tabelle1[[#This Row],[Menge kg P2O5]]/1000</f>
        <v>5.0875000000000004</v>
      </c>
      <c r="M321" s="1">
        <f>Tabelle1[[#This Row],[Menge t Nges]]/Tabelle1[[#This Row],[Anzahl Lieferscheine]]</f>
        <v>0.46800000000000003</v>
      </c>
      <c r="N321" s="1">
        <f>Tabelle1[[#This Row],[Menge t P2O5]]/Tabelle1[[#This Row],[Anzahl Lieferscheine]]</f>
        <v>0.29926470588235299</v>
      </c>
    </row>
    <row r="322" spans="1:14" x14ac:dyDescent="0.2">
      <c r="A322" s="2" t="s">
        <v>47</v>
      </c>
      <c r="B322" s="2" t="s">
        <v>47</v>
      </c>
      <c r="C322" s="2" t="s">
        <v>6</v>
      </c>
      <c r="D322" s="2" t="s">
        <v>15</v>
      </c>
      <c r="E322" s="2" t="s">
        <v>16</v>
      </c>
      <c r="F322" s="2" t="s">
        <v>61</v>
      </c>
      <c r="G322" s="1">
        <v>4006.6299999999997</v>
      </c>
      <c r="H322" s="1">
        <v>3472.7000000000003</v>
      </c>
      <c r="I322" s="4">
        <v>10</v>
      </c>
      <c r="J322" s="2" t="s">
        <v>65</v>
      </c>
      <c r="K322" s="1">
        <f>Tabelle1[[#This Row],[Menge kg Nges]]/1000</f>
        <v>4.0066299999999995</v>
      </c>
      <c r="L322" s="1">
        <f>Tabelle1[[#This Row],[Menge kg P2O5]]/1000</f>
        <v>3.4727000000000001</v>
      </c>
      <c r="M322" s="1">
        <f>Tabelle1[[#This Row],[Menge t Nges]]/Tabelle1[[#This Row],[Anzahl Lieferscheine]]</f>
        <v>0.40066299999999994</v>
      </c>
      <c r="N322" s="1">
        <f>Tabelle1[[#This Row],[Menge t P2O5]]/Tabelle1[[#This Row],[Anzahl Lieferscheine]]</f>
        <v>0.34727000000000002</v>
      </c>
    </row>
    <row r="323" spans="1:14" x14ac:dyDescent="0.2">
      <c r="A323" s="2" t="s">
        <v>47</v>
      </c>
      <c r="B323" s="2" t="s">
        <v>47</v>
      </c>
      <c r="C323" s="2" t="s">
        <v>6</v>
      </c>
      <c r="D323" s="2" t="s">
        <v>15</v>
      </c>
      <c r="E323" s="2" t="s">
        <v>17</v>
      </c>
      <c r="F323" s="2" t="s">
        <v>61</v>
      </c>
      <c r="G323" s="1">
        <v>47.7</v>
      </c>
      <c r="H323" s="1">
        <v>20.7</v>
      </c>
      <c r="I323" s="4">
        <v>1</v>
      </c>
      <c r="J323" s="2" t="s">
        <v>65</v>
      </c>
      <c r="K323" s="1">
        <f>Tabelle1[[#This Row],[Menge kg Nges]]/1000</f>
        <v>4.7700000000000006E-2</v>
      </c>
      <c r="L323" s="1">
        <f>Tabelle1[[#This Row],[Menge kg P2O5]]/1000</f>
        <v>2.07E-2</v>
      </c>
      <c r="M323" s="1">
        <f>Tabelle1[[#This Row],[Menge t Nges]]/Tabelle1[[#This Row],[Anzahl Lieferscheine]]</f>
        <v>4.7700000000000006E-2</v>
      </c>
      <c r="N323" s="1">
        <f>Tabelle1[[#This Row],[Menge t P2O5]]/Tabelle1[[#This Row],[Anzahl Lieferscheine]]</f>
        <v>2.07E-2</v>
      </c>
    </row>
    <row r="324" spans="1:14" x14ac:dyDescent="0.2">
      <c r="A324" s="2" t="s">
        <v>47</v>
      </c>
      <c r="B324" s="2" t="s">
        <v>47</v>
      </c>
      <c r="C324" s="2" t="s">
        <v>6</v>
      </c>
      <c r="D324" s="2" t="s">
        <v>15</v>
      </c>
      <c r="E324" s="2" t="s">
        <v>19</v>
      </c>
      <c r="F324" s="2" t="s">
        <v>61</v>
      </c>
      <c r="G324" s="1">
        <v>54</v>
      </c>
      <c r="H324" s="1">
        <v>60</v>
      </c>
      <c r="I324" s="4">
        <v>1</v>
      </c>
      <c r="J324" s="2" t="s">
        <v>65</v>
      </c>
      <c r="K324" s="1">
        <f>Tabelle1[[#This Row],[Menge kg Nges]]/1000</f>
        <v>5.3999999999999999E-2</v>
      </c>
      <c r="L324" s="1">
        <f>Tabelle1[[#This Row],[Menge kg P2O5]]/1000</f>
        <v>0.06</v>
      </c>
      <c r="M324" s="1">
        <f>Tabelle1[[#This Row],[Menge t Nges]]/Tabelle1[[#This Row],[Anzahl Lieferscheine]]</f>
        <v>5.3999999999999999E-2</v>
      </c>
      <c r="N324" s="1">
        <f>Tabelle1[[#This Row],[Menge t P2O5]]/Tabelle1[[#This Row],[Anzahl Lieferscheine]]</f>
        <v>0.06</v>
      </c>
    </row>
    <row r="325" spans="1:14" x14ac:dyDescent="0.2">
      <c r="A325" s="2" t="s">
        <v>47</v>
      </c>
      <c r="B325" s="2" t="s">
        <v>47</v>
      </c>
      <c r="C325" s="2" t="s">
        <v>6</v>
      </c>
      <c r="D325" s="2" t="s">
        <v>15</v>
      </c>
      <c r="E325" s="2" t="s">
        <v>20</v>
      </c>
      <c r="F325" s="2" t="s">
        <v>61</v>
      </c>
      <c r="G325" s="1">
        <v>1744.5200000000009</v>
      </c>
      <c r="H325" s="1">
        <v>1080.76</v>
      </c>
      <c r="I325" s="4">
        <v>34</v>
      </c>
      <c r="J325" s="2" t="s">
        <v>65</v>
      </c>
      <c r="K325" s="1">
        <f>Tabelle1[[#This Row],[Menge kg Nges]]/1000</f>
        <v>1.744520000000001</v>
      </c>
      <c r="L325" s="1">
        <f>Tabelle1[[#This Row],[Menge kg P2O5]]/1000</f>
        <v>1.0807599999999999</v>
      </c>
      <c r="M325" s="1">
        <f>Tabelle1[[#This Row],[Menge t Nges]]/Tabelle1[[#This Row],[Anzahl Lieferscheine]]</f>
        <v>5.1309411764705909E-2</v>
      </c>
      <c r="N325" s="1">
        <f>Tabelle1[[#This Row],[Menge t P2O5]]/Tabelle1[[#This Row],[Anzahl Lieferscheine]]</f>
        <v>3.1787058823529411E-2</v>
      </c>
    </row>
    <row r="326" spans="1:14" x14ac:dyDescent="0.2">
      <c r="A326" s="2" t="s">
        <v>47</v>
      </c>
      <c r="B326" s="2" t="s">
        <v>47</v>
      </c>
      <c r="C326" s="2" t="s">
        <v>6</v>
      </c>
      <c r="D326" s="2" t="s">
        <v>15</v>
      </c>
      <c r="E326" s="2" t="s">
        <v>21</v>
      </c>
      <c r="F326" s="2" t="s">
        <v>61</v>
      </c>
      <c r="G326" s="1">
        <v>2380.08</v>
      </c>
      <c r="H326" s="1">
        <v>1410</v>
      </c>
      <c r="I326" s="4">
        <v>3</v>
      </c>
      <c r="J326" s="2" t="s">
        <v>65</v>
      </c>
      <c r="K326" s="1">
        <f>Tabelle1[[#This Row],[Menge kg Nges]]/1000</f>
        <v>2.38008</v>
      </c>
      <c r="L326" s="1">
        <f>Tabelle1[[#This Row],[Menge kg P2O5]]/1000</f>
        <v>1.41</v>
      </c>
      <c r="M326" s="1">
        <f>Tabelle1[[#This Row],[Menge t Nges]]/Tabelle1[[#This Row],[Anzahl Lieferscheine]]</f>
        <v>0.79335999999999995</v>
      </c>
      <c r="N326" s="1">
        <f>Tabelle1[[#This Row],[Menge t P2O5]]/Tabelle1[[#This Row],[Anzahl Lieferscheine]]</f>
        <v>0.47</v>
      </c>
    </row>
    <row r="327" spans="1:14" x14ac:dyDescent="0.2">
      <c r="A327" s="2" t="s">
        <v>47</v>
      </c>
      <c r="B327" s="2" t="s">
        <v>47</v>
      </c>
      <c r="C327" s="2" t="s">
        <v>6</v>
      </c>
      <c r="D327" s="2" t="s">
        <v>15</v>
      </c>
      <c r="E327" s="2" t="s">
        <v>9</v>
      </c>
      <c r="F327" s="2" t="s">
        <v>61</v>
      </c>
      <c r="G327" s="1">
        <v>3391.74</v>
      </c>
      <c r="H327" s="1">
        <v>1735.8500000000001</v>
      </c>
      <c r="I327" s="4">
        <v>20</v>
      </c>
      <c r="J327" s="2" t="s">
        <v>65</v>
      </c>
      <c r="K327" s="1">
        <f>Tabelle1[[#This Row],[Menge kg Nges]]/1000</f>
        <v>3.39174</v>
      </c>
      <c r="L327" s="1">
        <f>Tabelle1[[#This Row],[Menge kg P2O5]]/1000</f>
        <v>1.7358500000000001</v>
      </c>
      <c r="M327" s="1">
        <f>Tabelle1[[#This Row],[Menge t Nges]]/Tabelle1[[#This Row],[Anzahl Lieferscheine]]</f>
        <v>0.16958699999999999</v>
      </c>
      <c r="N327" s="1">
        <f>Tabelle1[[#This Row],[Menge t P2O5]]/Tabelle1[[#This Row],[Anzahl Lieferscheine]]</f>
        <v>8.6792500000000009E-2</v>
      </c>
    </row>
    <row r="328" spans="1:14" x14ac:dyDescent="0.2">
      <c r="A328" s="2" t="s">
        <v>47</v>
      </c>
      <c r="B328" s="2" t="s">
        <v>47</v>
      </c>
      <c r="C328" s="2" t="s">
        <v>6</v>
      </c>
      <c r="D328" s="2" t="s">
        <v>15</v>
      </c>
      <c r="E328" s="2" t="s">
        <v>23</v>
      </c>
      <c r="F328" s="2" t="s">
        <v>61</v>
      </c>
      <c r="G328" s="1">
        <v>152</v>
      </c>
      <c r="H328" s="1">
        <v>62.7</v>
      </c>
      <c r="I328" s="4">
        <v>3</v>
      </c>
      <c r="J328" s="2" t="s">
        <v>65</v>
      </c>
      <c r="K328" s="1">
        <f>Tabelle1[[#This Row],[Menge kg Nges]]/1000</f>
        <v>0.152</v>
      </c>
      <c r="L328" s="1">
        <f>Tabelle1[[#This Row],[Menge kg P2O5]]/1000</f>
        <v>6.2700000000000006E-2</v>
      </c>
      <c r="M328" s="1">
        <f>Tabelle1[[#This Row],[Menge t Nges]]/Tabelle1[[#This Row],[Anzahl Lieferscheine]]</f>
        <v>5.0666666666666665E-2</v>
      </c>
      <c r="N328" s="1">
        <f>Tabelle1[[#This Row],[Menge t P2O5]]/Tabelle1[[#This Row],[Anzahl Lieferscheine]]</f>
        <v>2.0900000000000002E-2</v>
      </c>
    </row>
    <row r="329" spans="1:14" x14ac:dyDescent="0.2">
      <c r="A329" s="2" t="s">
        <v>47</v>
      </c>
      <c r="B329" s="2" t="s">
        <v>47</v>
      </c>
      <c r="C329" s="2" t="s">
        <v>25</v>
      </c>
      <c r="D329" s="2" t="s">
        <v>25</v>
      </c>
      <c r="E329" s="2" t="s">
        <v>26</v>
      </c>
      <c r="F329" s="2" t="s">
        <v>61</v>
      </c>
      <c r="G329" s="1">
        <v>76781.960000000006</v>
      </c>
      <c r="H329" s="1">
        <v>25971.200000000001</v>
      </c>
      <c r="I329" s="4">
        <v>111</v>
      </c>
      <c r="J329" s="2" t="s">
        <v>65</v>
      </c>
      <c r="K329" s="1">
        <f>Tabelle1[[#This Row],[Menge kg Nges]]/1000</f>
        <v>76.781960000000012</v>
      </c>
      <c r="L329" s="1">
        <f>Tabelle1[[#This Row],[Menge kg P2O5]]/1000</f>
        <v>25.9712</v>
      </c>
      <c r="M329" s="1">
        <f>Tabelle1[[#This Row],[Menge t Nges]]/Tabelle1[[#This Row],[Anzahl Lieferscheine]]</f>
        <v>0.69172936936936946</v>
      </c>
      <c r="N329" s="1">
        <f>Tabelle1[[#This Row],[Menge t P2O5]]/Tabelle1[[#This Row],[Anzahl Lieferscheine]]</f>
        <v>0.23397477477477477</v>
      </c>
    </row>
    <row r="330" spans="1:14" x14ac:dyDescent="0.2">
      <c r="A330" s="2" t="s">
        <v>47</v>
      </c>
      <c r="B330" s="2" t="s">
        <v>37</v>
      </c>
      <c r="C330" s="2" t="s">
        <v>25</v>
      </c>
      <c r="D330" s="2" t="s">
        <v>25</v>
      </c>
      <c r="E330" s="2" t="s">
        <v>26</v>
      </c>
      <c r="F330" s="2" t="s">
        <v>61</v>
      </c>
      <c r="G330" s="1">
        <v>2015.85</v>
      </c>
      <c r="H330" s="1">
        <v>1165.9000000000001</v>
      </c>
      <c r="I330" s="4">
        <v>5</v>
      </c>
      <c r="J330" s="2" t="s">
        <v>65</v>
      </c>
      <c r="K330" s="1">
        <f>Tabelle1[[#This Row],[Menge kg Nges]]/1000</f>
        <v>2.0158499999999999</v>
      </c>
      <c r="L330" s="1">
        <f>Tabelle1[[#This Row],[Menge kg P2O5]]/1000</f>
        <v>1.1659000000000002</v>
      </c>
      <c r="M330" s="1">
        <f>Tabelle1[[#This Row],[Menge t Nges]]/Tabelle1[[#This Row],[Anzahl Lieferscheine]]</f>
        <v>0.40316999999999997</v>
      </c>
      <c r="N330" s="1">
        <f>Tabelle1[[#This Row],[Menge t P2O5]]/Tabelle1[[#This Row],[Anzahl Lieferscheine]]</f>
        <v>0.23318000000000003</v>
      </c>
    </row>
    <row r="331" spans="1:14" x14ac:dyDescent="0.2">
      <c r="A331" s="2" t="s">
        <v>47</v>
      </c>
      <c r="B331" s="2" t="s">
        <v>40</v>
      </c>
      <c r="C331" s="2" t="s">
        <v>25</v>
      </c>
      <c r="D331" s="2" t="s">
        <v>25</v>
      </c>
      <c r="E331" s="2" t="s">
        <v>26</v>
      </c>
      <c r="F331" s="2" t="s">
        <v>61</v>
      </c>
      <c r="G331" s="1">
        <v>135.9</v>
      </c>
      <c r="H331" s="1">
        <v>78.599999999999994</v>
      </c>
      <c r="I331" s="4">
        <v>1</v>
      </c>
      <c r="J331" s="2" t="s">
        <v>65</v>
      </c>
      <c r="K331" s="1">
        <f>Tabelle1[[#This Row],[Menge kg Nges]]/1000</f>
        <v>0.13589999999999999</v>
      </c>
      <c r="L331" s="1">
        <f>Tabelle1[[#This Row],[Menge kg P2O5]]/1000</f>
        <v>7.8599999999999989E-2</v>
      </c>
      <c r="M331" s="1">
        <f>Tabelle1[[#This Row],[Menge t Nges]]/Tabelle1[[#This Row],[Anzahl Lieferscheine]]</f>
        <v>0.13589999999999999</v>
      </c>
      <c r="N331" s="1">
        <f>Tabelle1[[#This Row],[Menge t P2O5]]/Tabelle1[[#This Row],[Anzahl Lieferscheine]]</f>
        <v>7.8599999999999989E-2</v>
      </c>
    </row>
    <row r="332" spans="1:14" x14ac:dyDescent="0.2">
      <c r="A332" s="2" t="s">
        <v>47</v>
      </c>
      <c r="B332" s="2" t="s">
        <v>42</v>
      </c>
      <c r="C332" s="2" t="s">
        <v>6</v>
      </c>
      <c r="D332" s="2" t="s">
        <v>7</v>
      </c>
      <c r="E332" s="2" t="s">
        <v>8</v>
      </c>
      <c r="F332" s="2" t="s">
        <v>61</v>
      </c>
      <c r="G332" s="1">
        <v>2987.0399999999995</v>
      </c>
      <c r="H332" s="1">
        <v>1262.2399999999998</v>
      </c>
      <c r="I332" s="4">
        <v>27</v>
      </c>
      <c r="J332" s="2" t="s">
        <v>65</v>
      </c>
      <c r="K332" s="1">
        <f>Tabelle1[[#This Row],[Menge kg Nges]]/1000</f>
        <v>2.9870399999999995</v>
      </c>
      <c r="L332" s="1">
        <f>Tabelle1[[#This Row],[Menge kg P2O5]]/1000</f>
        <v>1.2622399999999998</v>
      </c>
      <c r="M332" s="1">
        <f>Tabelle1[[#This Row],[Menge t Nges]]/Tabelle1[[#This Row],[Anzahl Lieferscheine]]</f>
        <v>0.1106311111111111</v>
      </c>
      <c r="N332" s="1">
        <f>Tabelle1[[#This Row],[Menge t P2O5]]/Tabelle1[[#This Row],[Anzahl Lieferscheine]]</f>
        <v>4.674962962962962E-2</v>
      </c>
    </row>
    <row r="333" spans="1:14" x14ac:dyDescent="0.2">
      <c r="A333" s="2" t="s">
        <v>47</v>
      </c>
      <c r="B333" s="2" t="s">
        <v>42</v>
      </c>
      <c r="C333" s="2" t="s">
        <v>6</v>
      </c>
      <c r="D333" s="2" t="s">
        <v>7</v>
      </c>
      <c r="E333" s="2" t="s">
        <v>9</v>
      </c>
      <c r="F333" s="2" t="s">
        <v>61</v>
      </c>
      <c r="G333" s="1">
        <v>246.4</v>
      </c>
      <c r="H333" s="1">
        <v>100.8</v>
      </c>
      <c r="I333" s="4">
        <v>3</v>
      </c>
      <c r="J333" s="2" t="s">
        <v>65</v>
      </c>
      <c r="K333" s="1">
        <f>Tabelle1[[#This Row],[Menge kg Nges]]/1000</f>
        <v>0.24640000000000001</v>
      </c>
      <c r="L333" s="1">
        <f>Tabelle1[[#This Row],[Menge kg P2O5]]/1000</f>
        <v>0.1008</v>
      </c>
      <c r="M333" s="1">
        <f>Tabelle1[[#This Row],[Menge t Nges]]/Tabelle1[[#This Row],[Anzahl Lieferscheine]]</f>
        <v>8.2133333333333336E-2</v>
      </c>
      <c r="N333" s="1">
        <f>Tabelle1[[#This Row],[Menge t P2O5]]/Tabelle1[[#This Row],[Anzahl Lieferscheine]]</f>
        <v>3.3599999999999998E-2</v>
      </c>
    </row>
    <row r="334" spans="1:14" x14ac:dyDescent="0.2">
      <c r="A334" s="2" t="s">
        <v>47</v>
      </c>
      <c r="B334" s="2" t="s">
        <v>42</v>
      </c>
      <c r="C334" s="2" t="s">
        <v>25</v>
      </c>
      <c r="D334" s="2" t="s">
        <v>25</v>
      </c>
      <c r="E334" s="2" t="s">
        <v>26</v>
      </c>
      <c r="F334" s="2" t="s">
        <v>61</v>
      </c>
      <c r="G334" s="1">
        <v>7711.76</v>
      </c>
      <c r="H334" s="1">
        <v>2343.3199999999997</v>
      </c>
      <c r="I334" s="4">
        <v>10</v>
      </c>
      <c r="J334" s="2" t="s">
        <v>65</v>
      </c>
      <c r="K334" s="1">
        <f>Tabelle1[[#This Row],[Menge kg Nges]]/1000</f>
        <v>7.7117599999999999</v>
      </c>
      <c r="L334" s="1">
        <f>Tabelle1[[#This Row],[Menge kg P2O5]]/1000</f>
        <v>2.3433199999999998</v>
      </c>
      <c r="M334" s="1">
        <f>Tabelle1[[#This Row],[Menge t Nges]]/Tabelle1[[#This Row],[Anzahl Lieferscheine]]</f>
        <v>0.77117599999999997</v>
      </c>
      <c r="N334" s="1">
        <f>Tabelle1[[#This Row],[Menge t P2O5]]/Tabelle1[[#This Row],[Anzahl Lieferscheine]]</f>
        <v>0.23433199999999998</v>
      </c>
    </row>
    <row r="335" spans="1:14" x14ac:dyDescent="0.2">
      <c r="A335" s="2" t="s">
        <v>46</v>
      </c>
      <c r="B335" s="2" t="s">
        <v>46</v>
      </c>
      <c r="C335" s="2" t="s">
        <v>6</v>
      </c>
      <c r="D335" s="2" t="s">
        <v>7</v>
      </c>
      <c r="E335" s="2" t="s">
        <v>9</v>
      </c>
      <c r="F335" s="2" t="s">
        <v>61</v>
      </c>
      <c r="G335" s="1">
        <v>34266.530000000006</v>
      </c>
      <c r="H335" s="1">
        <v>13650.41</v>
      </c>
      <c r="I335" s="4">
        <v>147</v>
      </c>
      <c r="J335" s="2" t="s">
        <v>65</v>
      </c>
      <c r="K335" s="1">
        <f>Tabelle1[[#This Row],[Menge kg Nges]]/1000</f>
        <v>34.266530000000003</v>
      </c>
      <c r="L335" s="1">
        <f>Tabelle1[[#This Row],[Menge kg P2O5]]/1000</f>
        <v>13.650409999999999</v>
      </c>
      <c r="M335" s="1">
        <f>Tabelle1[[#This Row],[Menge t Nges]]/Tabelle1[[#This Row],[Anzahl Lieferscheine]]</f>
        <v>0.23310564625850341</v>
      </c>
      <c r="N335" s="1">
        <f>Tabelle1[[#This Row],[Menge t P2O5]]/Tabelle1[[#This Row],[Anzahl Lieferscheine]]</f>
        <v>9.2859931972789106E-2</v>
      </c>
    </row>
    <row r="336" spans="1:14" x14ac:dyDescent="0.2">
      <c r="A336" s="2" t="s">
        <v>46</v>
      </c>
      <c r="B336" s="2" t="s">
        <v>46</v>
      </c>
      <c r="C336" s="2" t="s">
        <v>6</v>
      </c>
      <c r="D336" s="2" t="s">
        <v>7</v>
      </c>
      <c r="E336" s="2" t="s">
        <v>10</v>
      </c>
      <c r="F336" s="2" t="s">
        <v>61</v>
      </c>
      <c r="G336" s="1">
        <v>1947.78</v>
      </c>
      <c r="H336" s="1">
        <v>811.8</v>
      </c>
      <c r="I336" s="4">
        <v>3</v>
      </c>
      <c r="J336" s="2" t="s">
        <v>65</v>
      </c>
      <c r="K336" s="1">
        <f>Tabelle1[[#This Row],[Menge kg Nges]]/1000</f>
        <v>1.9477800000000001</v>
      </c>
      <c r="L336" s="1">
        <f>Tabelle1[[#This Row],[Menge kg P2O5]]/1000</f>
        <v>0.81179999999999997</v>
      </c>
      <c r="M336" s="1">
        <f>Tabelle1[[#This Row],[Menge t Nges]]/Tabelle1[[#This Row],[Anzahl Lieferscheine]]</f>
        <v>0.64926000000000006</v>
      </c>
      <c r="N336" s="1">
        <f>Tabelle1[[#This Row],[Menge t P2O5]]/Tabelle1[[#This Row],[Anzahl Lieferscheine]]</f>
        <v>0.27060000000000001</v>
      </c>
    </row>
    <row r="337" spans="1:14" x14ac:dyDescent="0.2">
      <c r="A337" s="2" t="s">
        <v>46</v>
      </c>
      <c r="B337" s="2" t="s">
        <v>46</v>
      </c>
      <c r="C337" s="2" t="s">
        <v>6</v>
      </c>
      <c r="D337" s="2" t="s">
        <v>7</v>
      </c>
      <c r="E337" s="2" t="s">
        <v>11</v>
      </c>
      <c r="F337" s="2" t="s">
        <v>61</v>
      </c>
      <c r="G337" s="1">
        <v>5693</v>
      </c>
      <c r="H337" s="1">
        <v>2561</v>
      </c>
      <c r="I337" s="4">
        <v>7</v>
      </c>
      <c r="J337" s="2" t="s">
        <v>65</v>
      </c>
      <c r="K337" s="1">
        <f>Tabelle1[[#This Row],[Menge kg Nges]]/1000</f>
        <v>5.6929999999999996</v>
      </c>
      <c r="L337" s="1">
        <f>Tabelle1[[#This Row],[Menge kg P2O5]]/1000</f>
        <v>2.5609999999999999</v>
      </c>
      <c r="M337" s="1">
        <f>Tabelle1[[#This Row],[Menge t Nges]]/Tabelle1[[#This Row],[Anzahl Lieferscheine]]</f>
        <v>0.81328571428571428</v>
      </c>
      <c r="N337" s="1">
        <f>Tabelle1[[#This Row],[Menge t P2O5]]/Tabelle1[[#This Row],[Anzahl Lieferscheine]]</f>
        <v>0.36585714285714283</v>
      </c>
    </row>
    <row r="338" spans="1:14" x14ac:dyDescent="0.2">
      <c r="A338" s="2" t="s">
        <v>46</v>
      </c>
      <c r="B338" s="2" t="s">
        <v>46</v>
      </c>
      <c r="C338" s="2" t="s">
        <v>6</v>
      </c>
      <c r="D338" s="2" t="s">
        <v>7</v>
      </c>
      <c r="E338" s="2" t="s">
        <v>12</v>
      </c>
      <c r="F338" s="2" t="s">
        <v>61</v>
      </c>
      <c r="G338" s="1">
        <v>1374</v>
      </c>
      <c r="H338" s="1">
        <v>596.4</v>
      </c>
      <c r="I338" s="4">
        <v>4</v>
      </c>
      <c r="J338" s="2" t="s">
        <v>65</v>
      </c>
      <c r="K338" s="1">
        <f>Tabelle1[[#This Row],[Menge kg Nges]]/1000</f>
        <v>1.3740000000000001</v>
      </c>
      <c r="L338" s="1">
        <f>Tabelle1[[#This Row],[Menge kg P2O5]]/1000</f>
        <v>0.59639999999999993</v>
      </c>
      <c r="M338" s="1">
        <f>Tabelle1[[#This Row],[Menge t Nges]]/Tabelle1[[#This Row],[Anzahl Lieferscheine]]</f>
        <v>0.34350000000000003</v>
      </c>
      <c r="N338" s="1">
        <f>Tabelle1[[#This Row],[Menge t P2O5]]/Tabelle1[[#This Row],[Anzahl Lieferscheine]]</f>
        <v>0.14909999999999998</v>
      </c>
    </row>
    <row r="339" spans="1:14" x14ac:dyDescent="0.2">
      <c r="A339" s="2" t="s">
        <v>46</v>
      </c>
      <c r="B339" s="2" t="s">
        <v>46</v>
      </c>
      <c r="C339" s="2" t="s">
        <v>6</v>
      </c>
      <c r="D339" s="2" t="s">
        <v>7</v>
      </c>
      <c r="E339" s="2" t="s">
        <v>13</v>
      </c>
      <c r="F339" s="2" t="s">
        <v>61</v>
      </c>
      <c r="G339" s="1">
        <v>3705.57</v>
      </c>
      <c r="H339" s="1">
        <v>2083.61</v>
      </c>
      <c r="I339" s="4">
        <v>9</v>
      </c>
      <c r="J339" s="2" t="s">
        <v>65</v>
      </c>
      <c r="K339" s="1">
        <f>Tabelle1[[#This Row],[Menge kg Nges]]/1000</f>
        <v>3.7055700000000003</v>
      </c>
      <c r="L339" s="1">
        <f>Tabelle1[[#This Row],[Menge kg P2O5]]/1000</f>
        <v>2.0836100000000002</v>
      </c>
      <c r="M339" s="1">
        <f>Tabelle1[[#This Row],[Menge t Nges]]/Tabelle1[[#This Row],[Anzahl Lieferscheine]]</f>
        <v>0.41173000000000004</v>
      </c>
      <c r="N339" s="1">
        <f>Tabelle1[[#This Row],[Menge t P2O5]]/Tabelle1[[#This Row],[Anzahl Lieferscheine]]</f>
        <v>0.23151222222222223</v>
      </c>
    </row>
    <row r="340" spans="1:14" x14ac:dyDescent="0.2">
      <c r="A340" s="2" t="s">
        <v>46</v>
      </c>
      <c r="B340" s="2" t="s">
        <v>46</v>
      </c>
      <c r="C340" s="2" t="s">
        <v>6</v>
      </c>
      <c r="D340" s="2" t="s">
        <v>15</v>
      </c>
      <c r="E340" s="2" t="s">
        <v>17</v>
      </c>
      <c r="F340" s="2" t="s">
        <v>61</v>
      </c>
      <c r="G340" s="1">
        <v>95.4</v>
      </c>
      <c r="H340" s="1">
        <v>41.4</v>
      </c>
      <c r="I340" s="4">
        <v>1</v>
      </c>
      <c r="J340" s="2" t="s">
        <v>65</v>
      </c>
      <c r="K340" s="1">
        <f>Tabelle1[[#This Row],[Menge kg Nges]]/1000</f>
        <v>9.5400000000000013E-2</v>
      </c>
      <c r="L340" s="1">
        <f>Tabelle1[[#This Row],[Menge kg P2O5]]/1000</f>
        <v>4.1399999999999999E-2</v>
      </c>
      <c r="M340" s="1">
        <f>Tabelle1[[#This Row],[Menge t Nges]]/Tabelle1[[#This Row],[Anzahl Lieferscheine]]</f>
        <v>9.5400000000000013E-2</v>
      </c>
      <c r="N340" s="1">
        <f>Tabelle1[[#This Row],[Menge t P2O5]]/Tabelle1[[#This Row],[Anzahl Lieferscheine]]</f>
        <v>4.1399999999999999E-2</v>
      </c>
    </row>
    <row r="341" spans="1:14" x14ac:dyDescent="0.2">
      <c r="A341" s="2" t="s">
        <v>46</v>
      </c>
      <c r="B341" s="2" t="s">
        <v>46</v>
      </c>
      <c r="C341" s="2" t="s">
        <v>6</v>
      </c>
      <c r="D341" s="2" t="s">
        <v>15</v>
      </c>
      <c r="E341" s="2" t="s">
        <v>18</v>
      </c>
      <c r="F341" s="2" t="s">
        <v>61</v>
      </c>
      <c r="G341" s="1">
        <v>860</v>
      </c>
      <c r="H341" s="1">
        <v>552</v>
      </c>
      <c r="I341" s="4">
        <v>2</v>
      </c>
      <c r="J341" s="2" t="s">
        <v>65</v>
      </c>
      <c r="K341" s="1">
        <f>Tabelle1[[#This Row],[Menge kg Nges]]/1000</f>
        <v>0.86</v>
      </c>
      <c r="L341" s="1">
        <f>Tabelle1[[#This Row],[Menge kg P2O5]]/1000</f>
        <v>0.55200000000000005</v>
      </c>
      <c r="M341" s="1">
        <f>Tabelle1[[#This Row],[Menge t Nges]]/Tabelle1[[#This Row],[Anzahl Lieferscheine]]</f>
        <v>0.43</v>
      </c>
      <c r="N341" s="1">
        <f>Tabelle1[[#This Row],[Menge t P2O5]]/Tabelle1[[#This Row],[Anzahl Lieferscheine]]</f>
        <v>0.27600000000000002</v>
      </c>
    </row>
    <row r="342" spans="1:14" x14ac:dyDescent="0.2">
      <c r="A342" s="2" t="s">
        <v>46</v>
      </c>
      <c r="B342" s="2" t="s">
        <v>46</v>
      </c>
      <c r="C342" s="2" t="s">
        <v>6</v>
      </c>
      <c r="D342" s="2" t="s">
        <v>15</v>
      </c>
      <c r="E342" s="2" t="s">
        <v>20</v>
      </c>
      <c r="F342" s="2" t="s">
        <v>61</v>
      </c>
      <c r="G342" s="1">
        <v>1375.2200000000003</v>
      </c>
      <c r="H342" s="1">
        <v>811.75</v>
      </c>
      <c r="I342" s="4">
        <v>7</v>
      </c>
      <c r="J342" s="2" t="s">
        <v>65</v>
      </c>
      <c r="K342" s="1">
        <f>Tabelle1[[#This Row],[Menge kg Nges]]/1000</f>
        <v>1.3752200000000003</v>
      </c>
      <c r="L342" s="1">
        <f>Tabelle1[[#This Row],[Menge kg P2O5]]/1000</f>
        <v>0.81174999999999997</v>
      </c>
      <c r="M342" s="1">
        <f>Tabelle1[[#This Row],[Menge t Nges]]/Tabelle1[[#This Row],[Anzahl Lieferscheine]]</f>
        <v>0.19646000000000005</v>
      </c>
      <c r="N342" s="1">
        <f>Tabelle1[[#This Row],[Menge t P2O5]]/Tabelle1[[#This Row],[Anzahl Lieferscheine]]</f>
        <v>0.11596428571428571</v>
      </c>
    </row>
    <row r="343" spans="1:14" x14ac:dyDescent="0.2">
      <c r="A343" s="2" t="s">
        <v>46</v>
      </c>
      <c r="B343" s="2" t="s">
        <v>46</v>
      </c>
      <c r="C343" s="2" t="s">
        <v>6</v>
      </c>
      <c r="D343" s="2" t="s">
        <v>15</v>
      </c>
      <c r="E343" s="2" t="s">
        <v>9</v>
      </c>
      <c r="F343" s="2" t="s">
        <v>61</v>
      </c>
      <c r="G343" s="1">
        <v>3484.3600000000006</v>
      </c>
      <c r="H343" s="1">
        <v>1785.5500000000002</v>
      </c>
      <c r="I343" s="4">
        <v>21</v>
      </c>
      <c r="J343" s="2" t="s">
        <v>65</v>
      </c>
      <c r="K343" s="1">
        <f>Tabelle1[[#This Row],[Menge kg Nges]]/1000</f>
        <v>3.4843600000000006</v>
      </c>
      <c r="L343" s="1">
        <f>Tabelle1[[#This Row],[Menge kg P2O5]]/1000</f>
        <v>1.7855500000000002</v>
      </c>
      <c r="M343" s="1">
        <f>Tabelle1[[#This Row],[Menge t Nges]]/Tabelle1[[#This Row],[Anzahl Lieferscheine]]</f>
        <v>0.1659219047619048</v>
      </c>
      <c r="N343" s="1">
        <f>Tabelle1[[#This Row],[Menge t P2O5]]/Tabelle1[[#This Row],[Anzahl Lieferscheine]]</f>
        <v>8.5026190476190491E-2</v>
      </c>
    </row>
    <row r="344" spans="1:14" x14ac:dyDescent="0.2">
      <c r="A344" s="2" t="s">
        <v>46</v>
      </c>
      <c r="B344" s="2" t="s">
        <v>46</v>
      </c>
      <c r="C344" s="2" t="s">
        <v>25</v>
      </c>
      <c r="D344" s="2" t="s">
        <v>25</v>
      </c>
      <c r="E344" s="2" t="s">
        <v>26</v>
      </c>
      <c r="F344" s="2" t="s">
        <v>61</v>
      </c>
      <c r="G344" s="1">
        <v>23089.140000000003</v>
      </c>
      <c r="H344" s="1">
        <v>9946.1400000000012</v>
      </c>
      <c r="I344" s="4">
        <v>21</v>
      </c>
      <c r="J344" s="2" t="s">
        <v>65</v>
      </c>
      <c r="K344" s="1">
        <f>Tabelle1[[#This Row],[Menge kg Nges]]/1000</f>
        <v>23.089140000000004</v>
      </c>
      <c r="L344" s="1">
        <f>Tabelle1[[#This Row],[Menge kg P2O5]]/1000</f>
        <v>9.9461400000000015</v>
      </c>
      <c r="M344" s="1">
        <f>Tabelle1[[#This Row],[Menge t Nges]]/Tabelle1[[#This Row],[Anzahl Lieferscheine]]</f>
        <v>1.0994828571428574</v>
      </c>
      <c r="N344" s="1">
        <f>Tabelle1[[#This Row],[Menge t P2O5]]/Tabelle1[[#This Row],[Anzahl Lieferscheine]]</f>
        <v>0.47362571428571437</v>
      </c>
    </row>
    <row r="345" spans="1:14" x14ac:dyDescent="0.2">
      <c r="A345" s="2" t="s">
        <v>34</v>
      </c>
      <c r="B345" s="2" t="s">
        <v>5</v>
      </c>
      <c r="C345" s="2" t="s">
        <v>6</v>
      </c>
      <c r="D345" s="2" t="s">
        <v>30</v>
      </c>
      <c r="E345" s="2" t="s">
        <v>26</v>
      </c>
      <c r="F345" s="2" t="s">
        <v>61</v>
      </c>
      <c r="G345" s="1">
        <v>1991.6399999999999</v>
      </c>
      <c r="H345" s="1">
        <v>1132.8600000000001</v>
      </c>
      <c r="I345" s="4">
        <v>7</v>
      </c>
      <c r="J345" s="2" t="s">
        <v>65</v>
      </c>
      <c r="K345" s="1">
        <f>Tabelle1[[#This Row],[Menge kg Nges]]/1000</f>
        <v>1.9916399999999999</v>
      </c>
      <c r="L345" s="1">
        <f>Tabelle1[[#This Row],[Menge kg P2O5]]/1000</f>
        <v>1.1328600000000002</v>
      </c>
      <c r="M345" s="1">
        <f>Tabelle1[[#This Row],[Menge t Nges]]/Tabelle1[[#This Row],[Anzahl Lieferscheine]]</f>
        <v>0.28452</v>
      </c>
      <c r="N345" s="1">
        <f>Tabelle1[[#This Row],[Menge t P2O5]]/Tabelle1[[#This Row],[Anzahl Lieferscheine]]</f>
        <v>0.16183714285714287</v>
      </c>
    </row>
    <row r="346" spans="1:14" x14ac:dyDescent="0.2">
      <c r="A346" s="2" t="s">
        <v>34</v>
      </c>
      <c r="B346" s="2" t="s">
        <v>5</v>
      </c>
      <c r="C346" s="2" t="s">
        <v>6</v>
      </c>
      <c r="D346" s="2" t="s">
        <v>7</v>
      </c>
      <c r="E346" s="2" t="s">
        <v>11</v>
      </c>
      <c r="F346" s="2" t="s">
        <v>61</v>
      </c>
      <c r="G346" s="1">
        <v>998.4</v>
      </c>
      <c r="H346" s="1">
        <v>398.4</v>
      </c>
      <c r="I346" s="4">
        <v>1</v>
      </c>
      <c r="J346" s="2" t="s">
        <v>65</v>
      </c>
      <c r="K346" s="1">
        <f>Tabelle1[[#This Row],[Menge kg Nges]]/1000</f>
        <v>0.99839999999999995</v>
      </c>
      <c r="L346" s="1">
        <f>Tabelle1[[#This Row],[Menge kg P2O5]]/1000</f>
        <v>0.39839999999999998</v>
      </c>
      <c r="M346" s="1">
        <f>Tabelle1[[#This Row],[Menge t Nges]]/Tabelle1[[#This Row],[Anzahl Lieferscheine]]</f>
        <v>0.99839999999999995</v>
      </c>
      <c r="N346" s="1">
        <f>Tabelle1[[#This Row],[Menge t P2O5]]/Tabelle1[[#This Row],[Anzahl Lieferscheine]]</f>
        <v>0.39839999999999998</v>
      </c>
    </row>
    <row r="347" spans="1:14" x14ac:dyDescent="0.2">
      <c r="A347" s="2" t="s">
        <v>34</v>
      </c>
      <c r="B347" s="2" t="s">
        <v>5</v>
      </c>
      <c r="C347" s="2" t="s">
        <v>6</v>
      </c>
      <c r="D347" s="2" t="s">
        <v>7</v>
      </c>
      <c r="E347" s="2" t="s">
        <v>13</v>
      </c>
      <c r="F347" s="2" t="s">
        <v>61</v>
      </c>
      <c r="G347" s="1">
        <v>2015</v>
      </c>
      <c r="H347" s="1">
        <v>1235</v>
      </c>
      <c r="I347" s="4">
        <v>10</v>
      </c>
      <c r="J347" s="2" t="s">
        <v>65</v>
      </c>
      <c r="K347" s="1">
        <f>Tabelle1[[#This Row],[Menge kg Nges]]/1000</f>
        <v>2.0150000000000001</v>
      </c>
      <c r="L347" s="1">
        <f>Tabelle1[[#This Row],[Menge kg P2O5]]/1000</f>
        <v>1.2350000000000001</v>
      </c>
      <c r="M347" s="1">
        <f>Tabelle1[[#This Row],[Menge t Nges]]/Tabelle1[[#This Row],[Anzahl Lieferscheine]]</f>
        <v>0.20150000000000001</v>
      </c>
      <c r="N347" s="1">
        <f>Tabelle1[[#This Row],[Menge t P2O5]]/Tabelle1[[#This Row],[Anzahl Lieferscheine]]</f>
        <v>0.12350000000000001</v>
      </c>
    </row>
    <row r="348" spans="1:14" x14ac:dyDescent="0.2">
      <c r="A348" s="2" t="s">
        <v>34</v>
      </c>
      <c r="B348" s="2" t="s">
        <v>5</v>
      </c>
      <c r="C348" s="2" t="s">
        <v>6</v>
      </c>
      <c r="D348" s="2" t="s">
        <v>15</v>
      </c>
      <c r="E348" s="2" t="s">
        <v>18</v>
      </c>
      <c r="F348" s="2" t="s">
        <v>61</v>
      </c>
      <c r="G348" s="1">
        <v>1039</v>
      </c>
      <c r="H348" s="1">
        <v>738</v>
      </c>
      <c r="I348" s="4">
        <v>1</v>
      </c>
      <c r="J348" s="2" t="s">
        <v>65</v>
      </c>
      <c r="K348" s="1">
        <f>Tabelle1[[#This Row],[Menge kg Nges]]/1000</f>
        <v>1.0389999999999999</v>
      </c>
      <c r="L348" s="1">
        <f>Tabelle1[[#This Row],[Menge kg P2O5]]/1000</f>
        <v>0.73799999999999999</v>
      </c>
      <c r="M348" s="1">
        <f>Tabelle1[[#This Row],[Menge t Nges]]/Tabelle1[[#This Row],[Anzahl Lieferscheine]]</f>
        <v>1.0389999999999999</v>
      </c>
      <c r="N348" s="1">
        <f>Tabelle1[[#This Row],[Menge t P2O5]]/Tabelle1[[#This Row],[Anzahl Lieferscheine]]</f>
        <v>0.73799999999999999</v>
      </c>
    </row>
    <row r="349" spans="1:14" x14ac:dyDescent="0.2">
      <c r="A349" s="2" t="s">
        <v>34</v>
      </c>
      <c r="B349" s="2" t="s">
        <v>29</v>
      </c>
      <c r="C349" s="2" t="s">
        <v>6</v>
      </c>
      <c r="D349" s="2" t="s">
        <v>30</v>
      </c>
      <c r="E349" s="2" t="s">
        <v>26</v>
      </c>
      <c r="F349" s="2" t="s">
        <v>61</v>
      </c>
      <c r="G349" s="1">
        <v>30250.82</v>
      </c>
      <c r="H349" s="1">
        <v>14538.140000000003</v>
      </c>
      <c r="I349" s="4">
        <v>71</v>
      </c>
      <c r="J349" s="2" t="s">
        <v>65</v>
      </c>
      <c r="K349" s="1">
        <f>Tabelle1[[#This Row],[Menge kg Nges]]/1000</f>
        <v>30.250820000000001</v>
      </c>
      <c r="L349" s="1">
        <f>Tabelle1[[#This Row],[Menge kg P2O5]]/1000</f>
        <v>14.538140000000004</v>
      </c>
      <c r="M349" s="1">
        <f>Tabelle1[[#This Row],[Menge t Nges]]/Tabelle1[[#This Row],[Anzahl Lieferscheine]]</f>
        <v>0.42606788732394368</v>
      </c>
      <c r="N349" s="1">
        <f>Tabelle1[[#This Row],[Menge t P2O5]]/Tabelle1[[#This Row],[Anzahl Lieferscheine]]</f>
        <v>0.20476253521126767</v>
      </c>
    </row>
    <row r="350" spans="1:14" x14ac:dyDescent="0.2">
      <c r="A350" s="2" t="s">
        <v>34</v>
      </c>
      <c r="B350" s="2" t="s">
        <v>29</v>
      </c>
      <c r="C350" s="2" t="s">
        <v>6</v>
      </c>
      <c r="D350" s="2" t="s">
        <v>7</v>
      </c>
      <c r="E350" s="2" t="s">
        <v>8</v>
      </c>
      <c r="F350" s="2" t="s">
        <v>61</v>
      </c>
      <c r="G350" s="1">
        <v>7079</v>
      </c>
      <c r="H350" s="1">
        <v>3355</v>
      </c>
      <c r="I350" s="4">
        <v>12</v>
      </c>
      <c r="J350" s="2" t="s">
        <v>65</v>
      </c>
      <c r="K350" s="1">
        <f>Tabelle1[[#This Row],[Menge kg Nges]]/1000</f>
        <v>7.0789999999999997</v>
      </c>
      <c r="L350" s="1">
        <f>Tabelle1[[#This Row],[Menge kg P2O5]]/1000</f>
        <v>3.355</v>
      </c>
      <c r="M350" s="1">
        <f>Tabelle1[[#This Row],[Menge t Nges]]/Tabelle1[[#This Row],[Anzahl Lieferscheine]]</f>
        <v>0.58991666666666664</v>
      </c>
      <c r="N350" s="1">
        <f>Tabelle1[[#This Row],[Menge t P2O5]]/Tabelle1[[#This Row],[Anzahl Lieferscheine]]</f>
        <v>0.27958333333333335</v>
      </c>
    </row>
    <row r="351" spans="1:14" x14ac:dyDescent="0.2">
      <c r="A351" s="2" t="s">
        <v>34</v>
      </c>
      <c r="B351" s="2" t="s">
        <v>29</v>
      </c>
      <c r="C351" s="2" t="s">
        <v>6</v>
      </c>
      <c r="D351" s="2" t="s">
        <v>7</v>
      </c>
      <c r="E351" s="2" t="s">
        <v>9</v>
      </c>
      <c r="F351" s="2" t="s">
        <v>61</v>
      </c>
      <c r="G351" s="1">
        <v>1511.3999999999999</v>
      </c>
      <c r="H351" s="1">
        <v>619.40000000000009</v>
      </c>
      <c r="I351" s="4">
        <v>5</v>
      </c>
      <c r="J351" s="2" t="s">
        <v>65</v>
      </c>
      <c r="K351" s="1">
        <f>Tabelle1[[#This Row],[Menge kg Nges]]/1000</f>
        <v>1.5113999999999999</v>
      </c>
      <c r="L351" s="1">
        <f>Tabelle1[[#This Row],[Menge kg P2O5]]/1000</f>
        <v>0.61940000000000006</v>
      </c>
      <c r="M351" s="1">
        <f>Tabelle1[[#This Row],[Menge t Nges]]/Tabelle1[[#This Row],[Anzahl Lieferscheine]]</f>
        <v>0.30227999999999999</v>
      </c>
      <c r="N351" s="1">
        <f>Tabelle1[[#This Row],[Menge t P2O5]]/Tabelle1[[#This Row],[Anzahl Lieferscheine]]</f>
        <v>0.12388000000000002</v>
      </c>
    </row>
    <row r="352" spans="1:14" x14ac:dyDescent="0.2">
      <c r="A352" s="2" t="s">
        <v>34</v>
      </c>
      <c r="B352" s="2" t="s">
        <v>29</v>
      </c>
      <c r="C352" s="2" t="s">
        <v>6</v>
      </c>
      <c r="D352" s="2" t="s">
        <v>7</v>
      </c>
      <c r="E352" s="2" t="s">
        <v>11</v>
      </c>
      <c r="F352" s="2" t="s">
        <v>61</v>
      </c>
      <c r="G352" s="1">
        <v>1278.8699999999999</v>
      </c>
      <c r="H352" s="1">
        <v>600.45000000000005</v>
      </c>
      <c r="I352" s="4">
        <v>6</v>
      </c>
      <c r="J352" s="2" t="s">
        <v>65</v>
      </c>
      <c r="K352" s="1">
        <f>Tabelle1[[#This Row],[Menge kg Nges]]/1000</f>
        <v>1.27887</v>
      </c>
      <c r="L352" s="1">
        <f>Tabelle1[[#This Row],[Menge kg P2O5]]/1000</f>
        <v>0.60045000000000004</v>
      </c>
      <c r="M352" s="1">
        <f>Tabelle1[[#This Row],[Menge t Nges]]/Tabelle1[[#This Row],[Anzahl Lieferscheine]]</f>
        <v>0.213145</v>
      </c>
      <c r="N352" s="1">
        <f>Tabelle1[[#This Row],[Menge t P2O5]]/Tabelle1[[#This Row],[Anzahl Lieferscheine]]</f>
        <v>0.10007500000000001</v>
      </c>
    </row>
    <row r="353" spans="1:14" x14ac:dyDescent="0.2">
      <c r="A353" s="2" t="s">
        <v>34</v>
      </c>
      <c r="B353" s="2" t="s">
        <v>29</v>
      </c>
      <c r="C353" s="2" t="s">
        <v>6</v>
      </c>
      <c r="D353" s="2" t="s">
        <v>7</v>
      </c>
      <c r="E353" s="2" t="s">
        <v>12</v>
      </c>
      <c r="F353" s="2" t="s">
        <v>61</v>
      </c>
      <c r="G353" s="1">
        <v>5318.0499999999993</v>
      </c>
      <c r="H353" s="1">
        <v>2282.0500000000002</v>
      </c>
      <c r="I353" s="4">
        <v>22</v>
      </c>
      <c r="J353" s="2" t="s">
        <v>65</v>
      </c>
      <c r="K353" s="1">
        <f>Tabelle1[[#This Row],[Menge kg Nges]]/1000</f>
        <v>5.3180499999999995</v>
      </c>
      <c r="L353" s="1">
        <f>Tabelle1[[#This Row],[Menge kg P2O5]]/1000</f>
        <v>2.2820500000000004</v>
      </c>
      <c r="M353" s="1">
        <f>Tabelle1[[#This Row],[Menge t Nges]]/Tabelle1[[#This Row],[Anzahl Lieferscheine]]</f>
        <v>0.24172954545454542</v>
      </c>
      <c r="N353" s="1">
        <f>Tabelle1[[#This Row],[Menge t P2O5]]/Tabelle1[[#This Row],[Anzahl Lieferscheine]]</f>
        <v>0.10372954545454548</v>
      </c>
    </row>
    <row r="354" spans="1:14" x14ac:dyDescent="0.2">
      <c r="A354" s="2" t="s">
        <v>34</v>
      </c>
      <c r="B354" s="2" t="s">
        <v>29</v>
      </c>
      <c r="C354" s="2" t="s">
        <v>6</v>
      </c>
      <c r="D354" s="2" t="s">
        <v>7</v>
      </c>
      <c r="E354" s="2" t="s">
        <v>13</v>
      </c>
      <c r="F354" s="2" t="s">
        <v>61</v>
      </c>
      <c r="G354" s="1">
        <v>1988.15</v>
      </c>
      <c r="H354" s="1">
        <v>1031.5899999999999</v>
      </c>
      <c r="I354" s="4">
        <v>9</v>
      </c>
      <c r="J354" s="2" t="s">
        <v>65</v>
      </c>
      <c r="K354" s="1">
        <f>Tabelle1[[#This Row],[Menge kg Nges]]/1000</f>
        <v>1.9881500000000001</v>
      </c>
      <c r="L354" s="1">
        <f>Tabelle1[[#This Row],[Menge kg P2O5]]/1000</f>
        <v>1.03159</v>
      </c>
      <c r="M354" s="1">
        <f>Tabelle1[[#This Row],[Menge t Nges]]/Tabelle1[[#This Row],[Anzahl Lieferscheine]]</f>
        <v>0.22090555555555558</v>
      </c>
      <c r="N354" s="1">
        <f>Tabelle1[[#This Row],[Menge t P2O5]]/Tabelle1[[#This Row],[Anzahl Lieferscheine]]</f>
        <v>0.11462111111111112</v>
      </c>
    </row>
    <row r="355" spans="1:14" x14ac:dyDescent="0.2">
      <c r="A355" s="2" t="s">
        <v>34</v>
      </c>
      <c r="B355" s="2" t="s">
        <v>29</v>
      </c>
      <c r="C355" s="2" t="s">
        <v>6</v>
      </c>
      <c r="D355" s="2" t="s">
        <v>7</v>
      </c>
      <c r="E355" s="2" t="s">
        <v>14</v>
      </c>
      <c r="F355" s="2" t="s">
        <v>61</v>
      </c>
      <c r="G355" s="1">
        <v>1495</v>
      </c>
      <c r="H355" s="1">
        <v>664.5</v>
      </c>
      <c r="I355" s="4">
        <v>3</v>
      </c>
      <c r="J355" s="2" t="s">
        <v>65</v>
      </c>
      <c r="K355" s="1">
        <f>Tabelle1[[#This Row],[Menge kg Nges]]/1000</f>
        <v>1.4950000000000001</v>
      </c>
      <c r="L355" s="1">
        <f>Tabelle1[[#This Row],[Menge kg P2O5]]/1000</f>
        <v>0.66449999999999998</v>
      </c>
      <c r="M355" s="1">
        <f>Tabelle1[[#This Row],[Menge t Nges]]/Tabelle1[[#This Row],[Anzahl Lieferscheine]]</f>
        <v>0.49833333333333335</v>
      </c>
      <c r="N355" s="1">
        <f>Tabelle1[[#This Row],[Menge t P2O5]]/Tabelle1[[#This Row],[Anzahl Lieferscheine]]</f>
        <v>0.2215</v>
      </c>
    </row>
    <row r="356" spans="1:14" x14ac:dyDescent="0.2">
      <c r="A356" s="2" t="s">
        <v>34</v>
      </c>
      <c r="B356" s="2" t="s">
        <v>29</v>
      </c>
      <c r="C356" s="2" t="s">
        <v>6</v>
      </c>
      <c r="D356" s="2" t="s">
        <v>15</v>
      </c>
      <c r="E356" s="2" t="s">
        <v>8</v>
      </c>
      <c r="F356" s="2" t="s">
        <v>61</v>
      </c>
      <c r="G356" s="1">
        <v>691.25</v>
      </c>
      <c r="H356" s="1">
        <v>577.5</v>
      </c>
      <c r="I356" s="4">
        <v>2</v>
      </c>
      <c r="J356" s="2" t="s">
        <v>65</v>
      </c>
      <c r="K356" s="1">
        <f>Tabelle1[[#This Row],[Menge kg Nges]]/1000</f>
        <v>0.69125000000000003</v>
      </c>
      <c r="L356" s="1">
        <f>Tabelle1[[#This Row],[Menge kg P2O5]]/1000</f>
        <v>0.57750000000000001</v>
      </c>
      <c r="M356" s="1">
        <f>Tabelle1[[#This Row],[Menge t Nges]]/Tabelle1[[#This Row],[Anzahl Lieferscheine]]</f>
        <v>0.34562500000000002</v>
      </c>
      <c r="N356" s="1">
        <f>Tabelle1[[#This Row],[Menge t P2O5]]/Tabelle1[[#This Row],[Anzahl Lieferscheine]]</f>
        <v>0.28875000000000001</v>
      </c>
    </row>
    <row r="357" spans="1:14" x14ac:dyDescent="0.2">
      <c r="A357" s="2" t="s">
        <v>34</v>
      </c>
      <c r="B357" s="2" t="s">
        <v>29</v>
      </c>
      <c r="C357" s="2" t="s">
        <v>6</v>
      </c>
      <c r="D357" s="2" t="s">
        <v>15</v>
      </c>
      <c r="E357" s="2" t="s">
        <v>18</v>
      </c>
      <c r="F357" s="2" t="s">
        <v>61</v>
      </c>
      <c r="G357" s="1">
        <v>2915.4</v>
      </c>
      <c r="H357" s="1">
        <v>1881.13</v>
      </c>
      <c r="I357" s="4">
        <v>7</v>
      </c>
      <c r="J357" s="2" t="s">
        <v>65</v>
      </c>
      <c r="K357" s="1">
        <f>Tabelle1[[#This Row],[Menge kg Nges]]/1000</f>
        <v>2.9154</v>
      </c>
      <c r="L357" s="1">
        <f>Tabelle1[[#This Row],[Menge kg P2O5]]/1000</f>
        <v>1.8811300000000002</v>
      </c>
      <c r="M357" s="1">
        <f>Tabelle1[[#This Row],[Menge t Nges]]/Tabelle1[[#This Row],[Anzahl Lieferscheine]]</f>
        <v>0.41648571428571429</v>
      </c>
      <c r="N357" s="1">
        <f>Tabelle1[[#This Row],[Menge t P2O5]]/Tabelle1[[#This Row],[Anzahl Lieferscheine]]</f>
        <v>0.26873285714285716</v>
      </c>
    </row>
    <row r="358" spans="1:14" x14ac:dyDescent="0.2">
      <c r="A358" s="2" t="s">
        <v>34</v>
      </c>
      <c r="B358" s="2" t="s">
        <v>29</v>
      </c>
      <c r="C358" s="2" t="s">
        <v>6</v>
      </c>
      <c r="D358" s="2" t="s">
        <v>15</v>
      </c>
      <c r="E358" s="2" t="s">
        <v>19</v>
      </c>
      <c r="F358" s="2" t="s">
        <v>61</v>
      </c>
      <c r="G358" s="1">
        <v>243</v>
      </c>
      <c r="H358" s="1">
        <v>270</v>
      </c>
      <c r="I358" s="4">
        <v>1</v>
      </c>
      <c r="J358" s="2" t="s">
        <v>65</v>
      </c>
      <c r="K358" s="1">
        <f>Tabelle1[[#This Row],[Menge kg Nges]]/1000</f>
        <v>0.24299999999999999</v>
      </c>
      <c r="L358" s="1">
        <f>Tabelle1[[#This Row],[Menge kg P2O5]]/1000</f>
        <v>0.27</v>
      </c>
      <c r="M358" s="1">
        <f>Tabelle1[[#This Row],[Menge t Nges]]/Tabelle1[[#This Row],[Anzahl Lieferscheine]]</f>
        <v>0.24299999999999999</v>
      </c>
      <c r="N358" s="1">
        <f>Tabelle1[[#This Row],[Menge t P2O5]]/Tabelle1[[#This Row],[Anzahl Lieferscheine]]</f>
        <v>0.27</v>
      </c>
    </row>
    <row r="359" spans="1:14" x14ac:dyDescent="0.2">
      <c r="A359" s="2" t="s">
        <v>34</v>
      </c>
      <c r="B359" s="2" t="s">
        <v>29</v>
      </c>
      <c r="C359" s="2" t="s">
        <v>6</v>
      </c>
      <c r="D359" s="2" t="s">
        <v>15</v>
      </c>
      <c r="E359" s="2" t="s">
        <v>21</v>
      </c>
      <c r="F359" s="2" t="s">
        <v>61</v>
      </c>
      <c r="G359" s="1">
        <v>2769.92</v>
      </c>
      <c r="H359" s="1">
        <v>1619.02</v>
      </c>
      <c r="I359" s="4">
        <v>5</v>
      </c>
      <c r="J359" s="2" t="s">
        <v>65</v>
      </c>
      <c r="K359" s="1">
        <f>Tabelle1[[#This Row],[Menge kg Nges]]/1000</f>
        <v>2.7699199999999999</v>
      </c>
      <c r="L359" s="1">
        <f>Tabelle1[[#This Row],[Menge kg P2O5]]/1000</f>
        <v>1.6190199999999999</v>
      </c>
      <c r="M359" s="1">
        <f>Tabelle1[[#This Row],[Menge t Nges]]/Tabelle1[[#This Row],[Anzahl Lieferscheine]]</f>
        <v>0.55398400000000003</v>
      </c>
      <c r="N359" s="1">
        <f>Tabelle1[[#This Row],[Menge t P2O5]]/Tabelle1[[#This Row],[Anzahl Lieferscheine]]</f>
        <v>0.32380399999999998</v>
      </c>
    </row>
    <row r="360" spans="1:14" x14ac:dyDescent="0.2">
      <c r="A360" s="2" t="s">
        <v>34</v>
      </c>
      <c r="B360" s="2" t="s">
        <v>29</v>
      </c>
      <c r="C360" s="2" t="s">
        <v>25</v>
      </c>
      <c r="D360" s="2" t="s">
        <v>25</v>
      </c>
      <c r="E360" s="2" t="s">
        <v>26</v>
      </c>
      <c r="F360" s="2" t="s">
        <v>61</v>
      </c>
      <c r="G360" s="1">
        <v>5473.2</v>
      </c>
      <c r="H360" s="1">
        <v>2644.1000000000004</v>
      </c>
      <c r="I360" s="4">
        <v>8</v>
      </c>
      <c r="J360" s="2" t="s">
        <v>65</v>
      </c>
      <c r="K360" s="1">
        <f>Tabelle1[[#This Row],[Menge kg Nges]]/1000</f>
        <v>5.4731999999999994</v>
      </c>
      <c r="L360" s="1">
        <f>Tabelle1[[#This Row],[Menge kg P2O5]]/1000</f>
        <v>2.6441000000000003</v>
      </c>
      <c r="M360" s="1">
        <f>Tabelle1[[#This Row],[Menge t Nges]]/Tabelle1[[#This Row],[Anzahl Lieferscheine]]</f>
        <v>0.68414999999999992</v>
      </c>
      <c r="N360" s="1">
        <f>Tabelle1[[#This Row],[Menge t P2O5]]/Tabelle1[[#This Row],[Anzahl Lieferscheine]]</f>
        <v>0.33051250000000004</v>
      </c>
    </row>
    <row r="361" spans="1:14" x14ac:dyDescent="0.2">
      <c r="A361" s="2" t="s">
        <v>34</v>
      </c>
      <c r="B361" s="2" t="s">
        <v>32</v>
      </c>
      <c r="C361" s="2" t="s">
        <v>6</v>
      </c>
      <c r="D361" s="2" t="s">
        <v>30</v>
      </c>
      <c r="E361" s="2" t="s">
        <v>26</v>
      </c>
      <c r="F361" s="2" t="s">
        <v>61</v>
      </c>
      <c r="G361" s="1">
        <v>181439.93000000025</v>
      </c>
      <c r="H361" s="1">
        <v>83641.349999999948</v>
      </c>
      <c r="I361" s="4">
        <v>500</v>
      </c>
      <c r="J361" s="2" t="s">
        <v>65</v>
      </c>
      <c r="K361" s="1">
        <f>Tabelle1[[#This Row],[Menge kg Nges]]/1000</f>
        <v>181.43993000000026</v>
      </c>
      <c r="L361" s="1">
        <f>Tabelle1[[#This Row],[Menge kg P2O5]]/1000</f>
        <v>83.641349999999946</v>
      </c>
      <c r="M361" s="1">
        <f>Tabelle1[[#This Row],[Menge t Nges]]/Tabelle1[[#This Row],[Anzahl Lieferscheine]]</f>
        <v>0.3628798600000005</v>
      </c>
      <c r="N361" s="1">
        <f>Tabelle1[[#This Row],[Menge t P2O5]]/Tabelle1[[#This Row],[Anzahl Lieferscheine]]</f>
        <v>0.1672826999999999</v>
      </c>
    </row>
    <row r="362" spans="1:14" x14ac:dyDescent="0.2">
      <c r="A362" s="2" t="s">
        <v>34</v>
      </c>
      <c r="B362" s="2" t="s">
        <v>32</v>
      </c>
      <c r="C362" s="2" t="s">
        <v>6</v>
      </c>
      <c r="D362" s="2" t="s">
        <v>7</v>
      </c>
      <c r="E362" s="2" t="s">
        <v>8</v>
      </c>
      <c r="F362" s="2" t="s">
        <v>61</v>
      </c>
      <c r="G362" s="1">
        <v>20188.5</v>
      </c>
      <c r="H362" s="1">
        <v>9882.15</v>
      </c>
      <c r="I362" s="4">
        <v>50</v>
      </c>
      <c r="J362" s="2" t="s">
        <v>65</v>
      </c>
      <c r="K362" s="1">
        <f>Tabelle1[[#This Row],[Menge kg Nges]]/1000</f>
        <v>20.188500000000001</v>
      </c>
      <c r="L362" s="1">
        <f>Tabelle1[[#This Row],[Menge kg P2O5]]/1000</f>
        <v>9.8821499999999993</v>
      </c>
      <c r="M362" s="1">
        <f>Tabelle1[[#This Row],[Menge t Nges]]/Tabelle1[[#This Row],[Anzahl Lieferscheine]]</f>
        <v>0.40377000000000002</v>
      </c>
      <c r="N362" s="1">
        <f>Tabelle1[[#This Row],[Menge t P2O5]]/Tabelle1[[#This Row],[Anzahl Lieferscheine]]</f>
        <v>0.19764299999999999</v>
      </c>
    </row>
    <row r="363" spans="1:14" x14ac:dyDescent="0.2">
      <c r="A363" s="2" t="s">
        <v>34</v>
      </c>
      <c r="B363" s="2" t="s">
        <v>32</v>
      </c>
      <c r="C363" s="2" t="s">
        <v>6</v>
      </c>
      <c r="D363" s="2" t="s">
        <v>7</v>
      </c>
      <c r="E363" s="2" t="s">
        <v>9</v>
      </c>
      <c r="F363" s="2" t="s">
        <v>61</v>
      </c>
      <c r="G363" s="1">
        <v>3349.23</v>
      </c>
      <c r="H363" s="1">
        <v>1418.37</v>
      </c>
      <c r="I363" s="4">
        <v>13</v>
      </c>
      <c r="J363" s="2" t="s">
        <v>65</v>
      </c>
      <c r="K363" s="1">
        <f>Tabelle1[[#This Row],[Menge kg Nges]]/1000</f>
        <v>3.3492299999999999</v>
      </c>
      <c r="L363" s="1">
        <f>Tabelle1[[#This Row],[Menge kg P2O5]]/1000</f>
        <v>1.4183699999999999</v>
      </c>
      <c r="M363" s="1">
        <f>Tabelle1[[#This Row],[Menge t Nges]]/Tabelle1[[#This Row],[Anzahl Lieferscheine]]</f>
        <v>0.25763307692307691</v>
      </c>
      <c r="N363" s="1">
        <f>Tabelle1[[#This Row],[Menge t P2O5]]/Tabelle1[[#This Row],[Anzahl Lieferscheine]]</f>
        <v>0.1091053846153846</v>
      </c>
    </row>
    <row r="364" spans="1:14" x14ac:dyDescent="0.2">
      <c r="A364" s="2" t="s">
        <v>34</v>
      </c>
      <c r="B364" s="2" t="s">
        <v>32</v>
      </c>
      <c r="C364" s="2" t="s">
        <v>6</v>
      </c>
      <c r="D364" s="2" t="s">
        <v>7</v>
      </c>
      <c r="E364" s="2" t="s">
        <v>11</v>
      </c>
      <c r="F364" s="2" t="s">
        <v>61</v>
      </c>
      <c r="G364" s="1">
        <v>29030.180000000004</v>
      </c>
      <c r="H364" s="1">
        <v>13302.209999999997</v>
      </c>
      <c r="I364" s="4">
        <v>76</v>
      </c>
      <c r="J364" s="2" t="s">
        <v>65</v>
      </c>
      <c r="K364" s="1">
        <f>Tabelle1[[#This Row],[Menge kg Nges]]/1000</f>
        <v>29.030180000000005</v>
      </c>
      <c r="L364" s="1">
        <f>Tabelle1[[#This Row],[Menge kg P2O5]]/1000</f>
        <v>13.302209999999997</v>
      </c>
      <c r="M364" s="1">
        <f>Tabelle1[[#This Row],[Menge t Nges]]/Tabelle1[[#This Row],[Anzahl Lieferscheine]]</f>
        <v>0.38197605263157902</v>
      </c>
      <c r="N364" s="1">
        <f>Tabelle1[[#This Row],[Menge t P2O5]]/Tabelle1[[#This Row],[Anzahl Lieferscheine]]</f>
        <v>0.17502907894736838</v>
      </c>
    </row>
    <row r="365" spans="1:14" x14ac:dyDescent="0.2">
      <c r="A365" s="2" t="s">
        <v>34</v>
      </c>
      <c r="B365" s="2" t="s">
        <v>32</v>
      </c>
      <c r="C365" s="2" t="s">
        <v>6</v>
      </c>
      <c r="D365" s="2" t="s">
        <v>7</v>
      </c>
      <c r="E365" s="2" t="s">
        <v>12</v>
      </c>
      <c r="F365" s="2" t="s">
        <v>61</v>
      </c>
      <c r="G365" s="1">
        <v>30693.360000000004</v>
      </c>
      <c r="H365" s="1">
        <v>13591.520000000002</v>
      </c>
      <c r="I365" s="4">
        <v>96</v>
      </c>
      <c r="J365" s="2" t="s">
        <v>65</v>
      </c>
      <c r="K365" s="1">
        <f>Tabelle1[[#This Row],[Menge kg Nges]]/1000</f>
        <v>30.693360000000006</v>
      </c>
      <c r="L365" s="1">
        <f>Tabelle1[[#This Row],[Menge kg P2O5]]/1000</f>
        <v>13.591520000000003</v>
      </c>
      <c r="M365" s="1">
        <f>Tabelle1[[#This Row],[Menge t Nges]]/Tabelle1[[#This Row],[Anzahl Lieferscheine]]</f>
        <v>0.31972250000000008</v>
      </c>
      <c r="N365" s="1">
        <f>Tabelle1[[#This Row],[Menge t P2O5]]/Tabelle1[[#This Row],[Anzahl Lieferscheine]]</f>
        <v>0.14157833333333336</v>
      </c>
    </row>
    <row r="366" spans="1:14" x14ac:dyDescent="0.2">
      <c r="A366" s="2" t="s">
        <v>34</v>
      </c>
      <c r="B366" s="2" t="s">
        <v>32</v>
      </c>
      <c r="C366" s="2" t="s">
        <v>6</v>
      </c>
      <c r="D366" s="2" t="s">
        <v>7</v>
      </c>
      <c r="E366" s="2" t="s">
        <v>13</v>
      </c>
      <c r="F366" s="2" t="s">
        <v>61</v>
      </c>
      <c r="G366" s="1">
        <v>25489.82</v>
      </c>
      <c r="H366" s="1">
        <v>13568.000000000002</v>
      </c>
      <c r="I366" s="4">
        <v>65</v>
      </c>
      <c r="J366" s="2" t="s">
        <v>65</v>
      </c>
      <c r="K366" s="1">
        <f>Tabelle1[[#This Row],[Menge kg Nges]]/1000</f>
        <v>25.489819999999998</v>
      </c>
      <c r="L366" s="1">
        <f>Tabelle1[[#This Row],[Menge kg P2O5]]/1000</f>
        <v>13.568000000000001</v>
      </c>
      <c r="M366" s="1">
        <f>Tabelle1[[#This Row],[Menge t Nges]]/Tabelle1[[#This Row],[Anzahl Lieferscheine]]</f>
        <v>0.39215107692307688</v>
      </c>
      <c r="N366" s="1">
        <f>Tabelle1[[#This Row],[Menge t P2O5]]/Tabelle1[[#This Row],[Anzahl Lieferscheine]]</f>
        <v>0.20873846153846157</v>
      </c>
    </row>
    <row r="367" spans="1:14" x14ac:dyDescent="0.2">
      <c r="A367" s="2" t="s">
        <v>34</v>
      </c>
      <c r="B367" s="2" t="s">
        <v>32</v>
      </c>
      <c r="C367" s="2" t="s">
        <v>6</v>
      </c>
      <c r="D367" s="2" t="s">
        <v>7</v>
      </c>
      <c r="E367" s="2" t="s">
        <v>14</v>
      </c>
      <c r="F367" s="2" t="s">
        <v>61</v>
      </c>
      <c r="G367" s="1">
        <v>26247.800000000007</v>
      </c>
      <c r="H367" s="1">
        <v>13283</v>
      </c>
      <c r="I367" s="4">
        <v>84</v>
      </c>
      <c r="J367" s="2" t="s">
        <v>65</v>
      </c>
      <c r="K367" s="1">
        <f>Tabelle1[[#This Row],[Menge kg Nges]]/1000</f>
        <v>26.247800000000005</v>
      </c>
      <c r="L367" s="1">
        <f>Tabelle1[[#This Row],[Menge kg P2O5]]/1000</f>
        <v>13.282999999999999</v>
      </c>
      <c r="M367" s="1">
        <f>Tabelle1[[#This Row],[Menge t Nges]]/Tabelle1[[#This Row],[Anzahl Lieferscheine]]</f>
        <v>0.3124738095238096</v>
      </c>
      <c r="N367" s="1">
        <f>Tabelle1[[#This Row],[Menge t P2O5]]/Tabelle1[[#This Row],[Anzahl Lieferscheine]]</f>
        <v>0.15813095238095237</v>
      </c>
    </row>
    <row r="368" spans="1:14" x14ac:dyDescent="0.2">
      <c r="A368" s="2" t="s">
        <v>34</v>
      </c>
      <c r="B368" s="2" t="s">
        <v>32</v>
      </c>
      <c r="C368" s="2" t="s">
        <v>6</v>
      </c>
      <c r="D368" s="2" t="s">
        <v>15</v>
      </c>
      <c r="E368" s="2" t="s">
        <v>8</v>
      </c>
      <c r="F368" s="2" t="s">
        <v>61</v>
      </c>
      <c r="G368" s="1">
        <v>6285</v>
      </c>
      <c r="H368" s="1">
        <v>5403</v>
      </c>
      <c r="I368" s="4">
        <v>9</v>
      </c>
      <c r="J368" s="2" t="s">
        <v>65</v>
      </c>
      <c r="K368" s="1">
        <f>Tabelle1[[#This Row],[Menge kg Nges]]/1000</f>
        <v>6.2850000000000001</v>
      </c>
      <c r="L368" s="1">
        <f>Tabelle1[[#This Row],[Menge kg P2O5]]/1000</f>
        <v>5.4029999999999996</v>
      </c>
      <c r="M368" s="1">
        <f>Tabelle1[[#This Row],[Menge t Nges]]/Tabelle1[[#This Row],[Anzahl Lieferscheine]]</f>
        <v>0.69833333333333336</v>
      </c>
      <c r="N368" s="1">
        <f>Tabelle1[[#This Row],[Menge t P2O5]]/Tabelle1[[#This Row],[Anzahl Lieferscheine]]</f>
        <v>0.60033333333333327</v>
      </c>
    </row>
    <row r="369" spans="1:14" x14ac:dyDescent="0.2">
      <c r="A369" s="2" t="s">
        <v>34</v>
      </c>
      <c r="B369" s="2" t="s">
        <v>32</v>
      </c>
      <c r="C369" s="2" t="s">
        <v>6</v>
      </c>
      <c r="D369" s="2" t="s">
        <v>15</v>
      </c>
      <c r="E369" s="2" t="s">
        <v>16</v>
      </c>
      <c r="F369" s="2" t="s">
        <v>61</v>
      </c>
      <c r="G369" s="1">
        <v>2198.6799999999998</v>
      </c>
      <c r="H369" s="1">
        <v>1873.74</v>
      </c>
      <c r="I369" s="4">
        <v>6</v>
      </c>
      <c r="J369" s="2" t="s">
        <v>65</v>
      </c>
      <c r="K369" s="1">
        <f>Tabelle1[[#This Row],[Menge kg Nges]]/1000</f>
        <v>2.19868</v>
      </c>
      <c r="L369" s="1">
        <f>Tabelle1[[#This Row],[Menge kg P2O5]]/1000</f>
        <v>1.87374</v>
      </c>
      <c r="M369" s="1">
        <f>Tabelle1[[#This Row],[Menge t Nges]]/Tabelle1[[#This Row],[Anzahl Lieferscheine]]</f>
        <v>0.36644666666666664</v>
      </c>
      <c r="N369" s="1">
        <f>Tabelle1[[#This Row],[Menge t P2O5]]/Tabelle1[[#This Row],[Anzahl Lieferscheine]]</f>
        <v>0.31229000000000001</v>
      </c>
    </row>
    <row r="370" spans="1:14" x14ac:dyDescent="0.2">
      <c r="A370" s="2" t="s">
        <v>34</v>
      </c>
      <c r="B370" s="2" t="s">
        <v>32</v>
      </c>
      <c r="C370" s="2" t="s">
        <v>6</v>
      </c>
      <c r="D370" s="2" t="s">
        <v>15</v>
      </c>
      <c r="E370" s="2" t="s">
        <v>17</v>
      </c>
      <c r="F370" s="2" t="s">
        <v>61</v>
      </c>
      <c r="G370" s="1">
        <v>540.6</v>
      </c>
      <c r="H370" s="1">
        <v>234.6</v>
      </c>
      <c r="I370" s="4">
        <v>2</v>
      </c>
      <c r="J370" s="2" t="s">
        <v>65</v>
      </c>
      <c r="K370" s="1">
        <f>Tabelle1[[#This Row],[Menge kg Nges]]/1000</f>
        <v>0.54059999999999997</v>
      </c>
      <c r="L370" s="1">
        <f>Tabelle1[[#This Row],[Menge kg P2O5]]/1000</f>
        <v>0.2346</v>
      </c>
      <c r="M370" s="1">
        <f>Tabelle1[[#This Row],[Menge t Nges]]/Tabelle1[[#This Row],[Anzahl Lieferscheine]]</f>
        <v>0.27029999999999998</v>
      </c>
      <c r="N370" s="1">
        <f>Tabelle1[[#This Row],[Menge t P2O5]]/Tabelle1[[#This Row],[Anzahl Lieferscheine]]</f>
        <v>0.1173</v>
      </c>
    </row>
    <row r="371" spans="1:14" x14ac:dyDescent="0.2">
      <c r="A371" s="2" t="s">
        <v>34</v>
      </c>
      <c r="B371" s="2" t="s">
        <v>32</v>
      </c>
      <c r="C371" s="2" t="s">
        <v>6</v>
      </c>
      <c r="D371" s="2" t="s">
        <v>15</v>
      </c>
      <c r="E371" s="2" t="s">
        <v>18</v>
      </c>
      <c r="F371" s="2" t="s">
        <v>61</v>
      </c>
      <c r="G371" s="1">
        <v>11713.47</v>
      </c>
      <c r="H371" s="1">
        <v>7762.78</v>
      </c>
      <c r="I371" s="4">
        <v>31</v>
      </c>
      <c r="J371" s="2" t="s">
        <v>65</v>
      </c>
      <c r="K371" s="1">
        <f>Tabelle1[[#This Row],[Menge kg Nges]]/1000</f>
        <v>11.713469999999999</v>
      </c>
      <c r="L371" s="1">
        <f>Tabelle1[[#This Row],[Menge kg P2O5]]/1000</f>
        <v>7.7627799999999993</v>
      </c>
      <c r="M371" s="1">
        <f>Tabelle1[[#This Row],[Menge t Nges]]/Tabelle1[[#This Row],[Anzahl Lieferscheine]]</f>
        <v>0.37785387096774192</v>
      </c>
      <c r="N371" s="1">
        <f>Tabelle1[[#This Row],[Menge t P2O5]]/Tabelle1[[#This Row],[Anzahl Lieferscheine]]</f>
        <v>0.25041225806451611</v>
      </c>
    </row>
    <row r="372" spans="1:14" x14ac:dyDescent="0.2">
      <c r="A372" s="2" t="s">
        <v>34</v>
      </c>
      <c r="B372" s="2" t="s">
        <v>32</v>
      </c>
      <c r="C372" s="2" t="s">
        <v>6</v>
      </c>
      <c r="D372" s="2" t="s">
        <v>15</v>
      </c>
      <c r="E372" s="2" t="s">
        <v>19</v>
      </c>
      <c r="F372" s="2" t="s">
        <v>61</v>
      </c>
      <c r="G372" s="1">
        <v>263.25</v>
      </c>
      <c r="H372" s="1">
        <v>292.5</v>
      </c>
      <c r="I372" s="4">
        <v>3</v>
      </c>
      <c r="J372" s="2" t="s">
        <v>65</v>
      </c>
      <c r="K372" s="1">
        <f>Tabelle1[[#This Row],[Menge kg Nges]]/1000</f>
        <v>0.26324999999999998</v>
      </c>
      <c r="L372" s="1">
        <f>Tabelle1[[#This Row],[Menge kg P2O5]]/1000</f>
        <v>0.29249999999999998</v>
      </c>
      <c r="M372" s="1">
        <f>Tabelle1[[#This Row],[Menge t Nges]]/Tabelle1[[#This Row],[Anzahl Lieferscheine]]</f>
        <v>8.7749999999999995E-2</v>
      </c>
      <c r="N372" s="1">
        <f>Tabelle1[[#This Row],[Menge t P2O5]]/Tabelle1[[#This Row],[Anzahl Lieferscheine]]</f>
        <v>9.7499999999999989E-2</v>
      </c>
    </row>
    <row r="373" spans="1:14" x14ac:dyDescent="0.2">
      <c r="A373" s="2" t="s">
        <v>34</v>
      </c>
      <c r="B373" s="2" t="s">
        <v>32</v>
      </c>
      <c r="C373" s="2" t="s">
        <v>6</v>
      </c>
      <c r="D373" s="2" t="s">
        <v>15</v>
      </c>
      <c r="E373" s="2" t="s">
        <v>20</v>
      </c>
      <c r="F373" s="2" t="s">
        <v>61</v>
      </c>
      <c r="G373" s="1">
        <v>142.80000000000001</v>
      </c>
      <c r="H373" s="1">
        <v>105</v>
      </c>
      <c r="I373" s="4">
        <v>1</v>
      </c>
      <c r="J373" s="2" t="s">
        <v>65</v>
      </c>
      <c r="K373" s="1">
        <f>Tabelle1[[#This Row],[Menge kg Nges]]/1000</f>
        <v>0.14280000000000001</v>
      </c>
      <c r="L373" s="1">
        <f>Tabelle1[[#This Row],[Menge kg P2O5]]/1000</f>
        <v>0.105</v>
      </c>
      <c r="M373" s="1">
        <f>Tabelle1[[#This Row],[Menge t Nges]]/Tabelle1[[#This Row],[Anzahl Lieferscheine]]</f>
        <v>0.14280000000000001</v>
      </c>
      <c r="N373" s="1">
        <f>Tabelle1[[#This Row],[Menge t P2O5]]/Tabelle1[[#This Row],[Anzahl Lieferscheine]]</f>
        <v>0.105</v>
      </c>
    </row>
    <row r="374" spans="1:14" x14ac:dyDescent="0.2">
      <c r="A374" s="2" t="s">
        <v>34</v>
      </c>
      <c r="B374" s="2" t="s">
        <v>32</v>
      </c>
      <c r="C374" s="2" t="s">
        <v>6</v>
      </c>
      <c r="D374" s="2" t="s">
        <v>15</v>
      </c>
      <c r="E374" s="2" t="s">
        <v>21</v>
      </c>
      <c r="F374" s="2" t="s">
        <v>61</v>
      </c>
      <c r="G374" s="1">
        <v>5725.82</v>
      </c>
      <c r="H374" s="1">
        <v>3558.96</v>
      </c>
      <c r="I374" s="4">
        <v>9</v>
      </c>
      <c r="J374" s="2" t="s">
        <v>65</v>
      </c>
      <c r="K374" s="1">
        <f>Tabelle1[[#This Row],[Menge kg Nges]]/1000</f>
        <v>5.7258199999999997</v>
      </c>
      <c r="L374" s="1">
        <f>Tabelle1[[#This Row],[Menge kg P2O5]]/1000</f>
        <v>3.5589599999999999</v>
      </c>
      <c r="M374" s="1">
        <f>Tabelle1[[#This Row],[Menge t Nges]]/Tabelle1[[#This Row],[Anzahl Lieferscheine]]</f>
        <v>0.63620222222222222</v>
      </c>
      <c r="N374" s="1">
        <f>Tabelle1[[#This Row],[Menge t P2O5]]/Tabelle1[[#This Row],[Anzahl Lieferscheine]]</f>
        <v>0.39544000000000001</v>
      </c>
    </row>
    <row r="375" spans="1:14" x14ac:dyDescent="0.2">
      <c r="A375" s="2" t="s">
        <v>34</v>
      </c>
      <c r="B375" s="2" t="s">
        <v>32</v>
      </c>
      <c r="C375" s="2" t="s">
        <v>6</v>
      </c>
      <c r="D375" s="2" t="s">
        <v>15</v>
      </c>
      <c r="E375" s="2" t="s">
        <v>9</v>
      </c>
      <c r="F375" s="2" t="s">
        <v>61</v>
      </c>
      <c r="G375" s="1">
        <v>2444.87</v>
      </c>
      <c r="H375" s="1">
        <v>1049.69</v>
      </c>
      <c r="I375" s="4">
        <v>6</v>
      </c>
      <c r="J375" s="2" t="s">
        <v>65</v>
      </c>
      <c r="K375" s="1">
        <f>Tabelle1[[#This Row],[Menge kg Nges]]/1000</f>
        <v>2.4448699999999999</v>
      </c>
      <c r="L375" s="1">
        <f>Tabelle1[[#This Row],[Menge kg P2O5]]/1000</f>
        <v>1.04969</v>
      </c>
      <c r="M375" s="1">
        <f>Tabelle1[[#This Row],[Menge t Nges]]/Tabelle1[[#This Row],[Anzahl Lieferscheine]]</f>
        <v>0.40747833333333333</v>
      </c>
      <c r="N375" s="1">
        <f>Tabelle1[[#This Row],[Menge t P2O5]]/Tabelle1[[#This Row],[Anzahl Lieferscheine]]</f>
        <v>0.17494833333333334</v>
      </c>
    </row>
    <row r="376" spans="1:14" x14ac:dyDescent="0.2">
      <c r="A376" s="2" t="s">
        <v>34</v>
      </c>
      <c r="B376" s="2" t="s">
        <v>32</v>
      </c>
      <c r="C376" s="2" t="s">
        <v>6</v>
      </c>
      <c r="D376" s="2" t="s">
        <v>15</v>
      </c>
      <c r="E376" s="2" t="s">
        <v>10</v>
      </c>
      <c r="F376" s="2" t="s">
        <v>61</v>
      </c>
      <c r="G376" s="1">
        <v>648</v>
      </c>
      <c r="H376" s="1">
        <v>276.8</v>
      </c>
      <c r="I376" s="4">
        <v>1</v>
      </c>
      <c r="J376" s="2" t="s">
        <v>65</v>
      </c>
      <c r="K376" s="1">
        <f>Tabelle1[[#This Row],[Menge kg Nges]]/1000</f>
        <v>0.64800000000000002</v>
      </c>
      <c r="L376" s="1">
        <f>Tabelle1[[#This Row],[Menge kg P2O5]]/1000</f>
        <v>0.27679999999999999</v>
      </c>
      <c r="M376" s="1">
        <f>Tabelle1[[#This Row],[Menge t Nges]]/Tabelle1[[#This Row],[Anzahl Lieferscheine]]</f>
        <v>0.64800000000000002</v>
      </c>
      <c r="N376" s="1">
        <f>Tabelle1[[#This Row],[Menge t P2O5]]/Tabelle1[[#This Row],[Anzahl Lieferscheine]]</f>
        <v>0.27679999999999999</v>
      </c>
    </row>
    <row r="377" spans="1:14" x14ac:dyDescent="0.2">
      <c r="A377" s="2" t="s">
        <v>34</v>
      </c>
      <c r="B377" s="2" t="s">
        <v>32</v>
      </c>
      <c r="C377" s="2" t="s">
        <v>6</v>
      </c>
      <c r="D377" s="2" t="s">
        <v>15</v>
      </c>
      <c r="E377" s="2" t="s">
        <v>13</v>
      </c>
      <c r="F377" s="2" t="s">
        <v>61</v>
      </c>
      <c r="G377" s="1">
        <v>1489.81</v>
      </c>
      <c r="H377" s="1">
        <v>916.67000000000007</v>
      </c>
      <c r="I377" s="4">
        <v>3</v>
      </c>
      <c r="J377" s="2" t="s">
        <v>65</v>
      </c>
      <c r="K377" s="1">
        <f>Tabelle1[[#This Row],[Menge kg Nges]]/1000</f>
        <v>1.4898099999999999</v>
      </c>
      <c r="L377" s="1">
        <f>Tabelle1[[#This Row],[Menge kg P2O5]]/1000</f>
        <v>0.9166700000000001</v>
      </c>
      <c r="M377" s="1">
        <f>Tabelle1[[#This Row],[Menge t Nges]]/Tabelle1[[#This Row],[Anzahl Lieferscheine]]</f>
        <v>0.49660333333333329</v>
      </c>
      <c r="N377" s="1">
        <f>Tabelle1[[#This Row],[Menge t P2O5]]/Tabelle1[[#This Row],[Anzahl Lieferscheine]]</f>
        <v>0.3055566666666667</v>
      </c>
    </row>
    <row r="378" spans="1:14" x14ac:dyDescent="0.2">
      <c r="A378" s="2" t="s">
        <v>34</v>
      </c>
      <c r="B378" s="2" t="s">
        <v>32</v>
      </c>
      <c r="C378" s="2" t="s">
        <v>6</v>
      </c>
      <c r="D378" s="2" t="s">
        <v>15</v>
      </c>
      <c r="E378" s="2" t="s">
        <v>14</v>
      </c>
      <c r="F378" s="2" t="s">
        <v>61</v>
      </c>
      <c r="G378" s="1">
        <v>2645</v>
      </c>
      <c r="H378" s="1">
        <v>1805</v>
      </c>
      <c r="I378" s="4">
        <v>6</v>
      </c>
      <c r="J378" s="2" t="s">
        <v>65</v>
      </c>
      <c r="K378" s="1">
        <f>Tabelle1[[#This Row],[Menge kg Nges]]/1000</f>
        <v>2.645</v>
      </c>
      <c r="L378" s="1">
        <f>Tabelle1[[#This Row],[Menge kg P2O5]]/1000</f>
        <v>1.8049999999999999</v>
      </c>
      <c r="M378" s="1">
        <f>Tabelle1[[#This Row],[Menge t Nges]]/Tabelle1[[#This Row],[Anzahl Lieferscheine]]</f>
        <v>0.44083333333333335</v>
      </c>
      <c r="N378" s="1">
        <f>Tabelle1[[#This Row],[Menge t P2O5]]/Tabelle1[[#This Row],[Anzahl Lieferscheine]]</f>
        <v>0.30083333333333334</v>
      </c>
    </row>
    <row r="379" spans="1:14" x14ac:dyDescent="0.2">
      <c r="A379" s="2" t="s">
        <v>34</v>
      </c>
      <c r="B379" s="2" t="s">
        <v>32</v>
      </c>
      <c r="C379" s="2" t="s">
        <v>25</v>
      </c>
      <c r="D379" s="2" t="s">
        <v>25</v>
      </c>
      <c r="E379" s="2" t="s">
        <v>26</v>
      </c>
      <c r="F379" s="2" t="s">
        <v>61</v>
      </c>
      <c r="G379" s="1">
        <v>12212.6</v>
      </c>
      <c r="H379" s="1">
        <v>6039.4</v>
      </c>
      <c r="I379" s="4">
        <v>23</v>
      </c>
      <c r="J379" s="2" t="s">
        <v>65</v>
      </c>
      <c r="K379" s="1">
        <f>Tabelle1[[#This Row],[Menge kg Nges]]/1000</f>
        <v>12.2126</v>
      </c>
      <c r="L379" s="1">
        <f>Tabelle1[[#This Row],[Menge kg P2O5]]/1000</f>
        <v>6.0393999999999997</v>
      </c>
      <c r="M379" s="1">
        <f>Tabelle1[[#This Row],[Menge t Nges]]/Tabelle1[[#This Row],[Anzahl Lieferscheine]]</f>
        <v>0.53098260869565217</v>
      </c>
      <c r="N379" s="1">
        <f>Tabelle1[[#This Row],[Menge t P2O5]]/Tabelle1[[#This Row],[Anzahl Lieferscheine]]</f>
        <v>0.26258260869565214</v>
      </c>
    </row>
    <row r="380" spans="1:14" x14ac:dyDescent="0.2">
      <c r="A380" s="2" t="s">
        <v>34</v>
      </c>
      <c r="B380" s="2" t="s">
        <v>27</v>
      </c>
      <c r="C380" s="2" t="s">
        <v>6</v>
      </c>
      <c r="D380" s="2" t="s">
        <v>30</v>
      </c>
      <c r="E380" s="2" t="s">
        <v>26</v>
      </c>
      <c r="F380" s="2" t="s">
        <v>61</v>
      </c>
      <c r="G380" s="1">
        <v>126135.36999999997</v>
      </c>
      <c r="H380" s="1">
        <v>63690.869999999988</v>
      </c>
      <c r="I380" s="4">
        <v>363</v>
      </c>
      <c r="J380" s="2" t="s">
        <v>65</v>
      </c>
      <c r="K380" s="1">
        <f>Tabelle1[[#This Row],[Menge kg Nges]]/1000</f>
        <v>126.13536999999997</v>
      </c>
      <c r="L380" s="1">
        <f>Tabelle1[[#This Row],[Menge kg P2O5]]/1000</f>
        <v>63.69086999999999</v>
      </c>
      <c r="M380" s="1">
        <f>Tabelle1[[#This Row],[Menge t Nges]]/Tabelle1[[#This Row],[Anzahl Lieferscheine]]</f>
        <v>0.34748035812672168</v>
      </c>
      <c r="N380" s="1">
        <f>Tabelle1[[#This Row],[Menge t P2O5]]/Tabelle1[[#This Row],[Anzahl Lieferscheine]]</f>
        <v>0.17545694214876031</v>
      </c>
    </row>
    <row r="381" spans="1:14" x14ac:dyDescent="0.2">
      <c r="A381" s="2" t="s">
        <v>34</v>
      </c>
      <c r="B381" s="2" t="s">
        <v>27</v>
      </c>
      <c r="C381" s="2" t="s">
        <v>6</v>
      </c>
      <c r="D381" s="2" t="s">
        <v>7</v>
      </c>
      <c r="E381" s="2" t="s">
        <v>8</v>
      </c>
      <c r="F381" s="2" t="s">
        <v>61</v>
      </c>
      <c r="G381" s="1">
        <v>12369.67</v>
      </c>
      <c r="H381" s="1">
        <v>5634.45</v>
      </c>
      <c r="I381" s="4">
        <v>16</v>
      </c>
      <c r="J381" s="2" t="s">
        <v>65</v>
      </c>
      <c r="K381" s="1">
        <f>Tabelle1[[#This Row],[Menge kg Nges]]/1000</f>
        <v>12.369669999999999</v>
      </c>
      <c r="L381" s="1">
        <f>Tabelle1[[#This Row],[Menge kg P2O5]]/1000</f>
        <v>5.6344500000000002</v>
      </c>
      <c r="M381" s="1">
        <f>Tabelle1[[#This Row],[Menge t Nges]]/Tabelle1[[#This Row],[Anzahl Lieferscheine]]</f>
        <v>0.77310437499999995</v>
      </c>
      <c r="N381" s="1">
        <f>Tabelle1[[#This Row],[Menge t P2O5]]/Tabelle1[[#This Row],[Anzahl Lieferscheine]]</f>
        <v>0.35215312500000001</v>
      </c>
    </row>
    <row r="382" spans="1:14" x14ac:dyDescent="0.2">
      <c r="A382" s="2" t="s">
        <v>34</v>
      </c>
      <c r="B382" s="2" t="s">
        <v>27</v>
      </c>
      <c r="C382" s="2" t="s">
        <v>6</v>
      </c>
      <c r="D382" s="2" t="s">
        <v>7</v>
      </c>
      <c r="E382" s="2" t="s">
        <v>9</v>
      </c>
      <c r="F382" s="2" t="s">
        <v>61</v>
      </c>
      <c r="G382" s="1">
        <v>7881.15</v>
      </c>
      <c r="H382" s="1">
        <v>3485.2</v>
      </c>
      <c r="I382" s="4">
        <v>22</v>
      </c>
      <c r="J382" s="2" t="s">
        <v>65</v>
      </c>
      <c r="K382" s="1">
        <f>Tabelle1[[#This Row],[Menge kg Nges]]/1000</f>
        <v>7.8811499999999999</v>
      </c>
      <c r="L382" s="1">
        <f>Tabelle1[[#This Row],[Menge kg P2O5]]/1000</f>
        <v>3.4851999999999999</v>
      </c>
      <c r="M382" s="1">
        <f>Tabelle1[[#This Row],[Menge t Nges]]/Tabelle1[[#This Row],[Anzahl Lieferscheine]]</f>
        <v>0.35823409090909092</v>
      </c>
      <c r="N382" s="1">
        <f>Tabelle1[[#This Row],[Menge t P2O5]]/Tabelle1[[#This Row],[Anzahl Lieferscheine]]</f>
        <v>0.15841818181818182</v>
      </c>
    </row>
    <row r="383" spans="1:14" x14ac:dyDescent="0.2">
      <c r="A383" s="2" t="s">
        <v>34</v>
      </c>
      <c r="B383" s="2" t="s">
        <v>27</v>
      </c>
      <c r="C383" s="2" t="s">
        <v>6</v>
      </c>
      <c r="D383" s="2" t="s">
        <v>7</v>
      </c>
      <c r="E383" s="2" t="s">
        <v>11</v>
      </c>
      <c r="F383" s="2" t="s">
        <v>61</v>
      </c>
      <c r="G383" s="1">
        <v>16864.079999999998</v>
      </c>
      <c r="H383" s="1">
        <v>7644.87</v>
      </c>
      <c r="I383" s="4">
        <v>66</v>
      </c>
      <c r="J383" s="2" t="s">
        <v>65</v>
      </c>
      <c r="K383" s="1">
        <f>Tabelle1[[#This Row],[Menge kg Nges]]/1000</f>
        <v>16.864079999999998</v>
      </c>
      <c r="L383" s="1">
        <f>Tabelle1[[#This Row],[Menge kg P2O5]]/1000</f>
        <v>7.6448700000000001</v>
      </c>
      <c r="M383" s="1">
        <f>Tabelle1[[#This Row],[Menge t Nges]]/Tabelle1[[#This Row],[Anzahl Lieferscheine]]</f>
        <v>0.2555163636363636</v>
      </c>
      <c r="N383" s="1">
        <f>Tabelle1[[#This Row],[Menge t P2O5]]/Tabelle1[[#This Row],[Anzahl Lieferscheine]]</f>
        <v>0.11583136363636364</v>
      </c>
    </row>
    <row r="384" spans="1:14" x14ac:dyDescent="0.2">
      <c r="A384" s="2" t="s">
        <v>34</v>
      </c>
      <c r="B384" s="2" t="s">
        <v>27</v>
      </c>
      <c r="C384" s="2" t="s">
        <v>6</v>
      </c>
      <c r="D384" s="2" t="s">
        <v>7</v>
      </c>
      <c r="E384" s="2" t="s">
        <v>12</v>
      </c>
      <c r="F384" s="2" t="s">
        <v>61</v>
      </c>
      <c r="G384" s="1">
        <v>24555.620000000006</v>
      </c>
      <c r="H384" s="1">
        <v>10528.79</v>
      </c>
      <c r="I384" s="4">
        <v>64</v>
      </c>
      <c r="J384" s="2" t="s">
        <v>65</v>
      </c>
      <c r="K384" s="1">
        <f>Tabelle1[[#This Row],[Menge kg Nges]]/1000</f>
        <v>24.555620000000005</v>
      </c>
      <c r="L384" s="1">
        <f>Tabelle1[[#This Row],[Menge kg P2O5]]/1000</f>
        <v>10.528790000000001</v>
      </c>
      <c r="M384" s="1">
        <f>Tabelle1[[#This Row],[Menge t Nges]]/Tabelle1[[#This Row],[Anzahl Lieferscheine]]</f>
        <v>0.38368156250000007</v>
      </c>
      <c r="N384" s="1">
        <f>Tabelle1[[#This Row],[Menge t P2O5]]/Tabelle1[[#This Row],[Anzahl Lieferscheine]]</f>
        <v>0.16451234375000001</v>
      </c>
    </row>
    <row r="385" spans="1:14" x14ac:dyDescent="0.2">
      <c r="A385" s="2" t="s">
        <v>34</v>
      </c>
      <c r="B385" s="2" t="s">
        <v>27</v>
      </c>
      <c r="C385" s="2" t="s">
        <v>6</v>
      </c>
      <c r="D385" s="2" t="s">
        <v>7</v>
      </c>
      <c r="E385" s="2" t="s">
        <v>13</v>
      </c>
      <c r="F385" s="2" t="s">
        <v>61</v>
      </c>
      <c r="G385" s="1">
        <v>8947.89</v>
      </c>
      <c r="H385" s="1">
        <v>5051.82</v>
      </c>
      <c r="I385" s="4">
        <v>47</v>
      </c>
      <c r="J385" s="2" t="s">
        <v>65</v>
      </c>
      <c r="K385" s="1">
        <f>Tabelle1[[#This Row],[Menge kg Nges]]/1000</f>
        <v>8.9478899999999992</v>
      </c>
      <c r="L385" s="1">
        <f>Tabelle1[[#This Row],[Menge kg P2O5]]/1000</f>
        <v>5.0518199999999993</v>
      </c>
      <c r="M385" s="1">
        <f>Tabelle1[[#This Row],[Menge t Nges]]/Tabelle1[[#This Row],[Anzahl Lieferscheine]]</f>
        <v>0.19038063829787233</v>
      </c>
      <c r="N385" s="1">
        <f>Tabelle1[[#This Row],[Menge t P2O5]]/Tabelle1[[#This Row],[Anzahl Lieferscheine]]</f>
        <v>0.1074855319148936</v>
      </c>
    </row>
    <row r="386" spans="1:14" x14ac:dyDescent="0.2">
      <c r="A386" s="2" t="s">
        <v>34</v>
      </c>
      <c r="B386" s="2" t="s">
        <v>27</v>
      </c>
      <c r="C386" s="2" t="s">
        <v>6</v>
      </c>
      <c r="D386" s="2" t="s">
        <v>7</v>
      </c>
      <c r="E386" s="2" t="s">
        <v>14</v>
      </c>
      <c r="F386" s="2" t="s">
        <v>61</v>
      </c>
      <c r="G386" s="1">
        <v>13970.330000000002</v>
      </c>
      <c r="H386" s="1">
        <v>7344.9000000000005</v>
      </c>
      <c r="I386" s="4">
        <v>29</v>
      </c>
      <c r="J386" s="2" t="s">
        <v>65</v>
      </c>
      <c r="K386" s="1">
        <f>Tabelle1[[#This Row],[Menge kg Nges]]/1000</f>
        <v>13.970330000000002</v>
      </c>
      <c r="L386" s="1">
        <f>Tabelle1[[#This Row],[Menge kg P2O5]]/1000</f>
        <v>7.3449000000000009</v>
      </c>
      <c r="M386" s="1">
        <f>Tabelle1[[#This Row],[Menge t Nges]]/Tabelle1[[#This Row],[Anzahl Lieferscheine]]</f>
        <v>0.48173551724137942</v>
      </c>
      <c r="N386" s="1">
        <f>Tabelle1[[#This Row],[Menge t P2O5]]/Tabelle1[[#This Row],[Anzahl Lieferscheine]]</f>
        <v>0.2532724137931035</v>
      </c>
    </row>
    <row r="387" spans="1:14" x14ac:dyDescent="0.2">
      <c r="A387" s="2" t="s">
        <v>34</v>
      </c>
      <c r="B387" s="2" t="s">
        <v>27</v>
      </c>
      <c r="C387" s="2" t="s">
        <v>6</v>
      </c>
      <c r="D387" s="2" t="s">
        <v>15</v>
      </c>
      <c r="E387" s="2" t="s">
        <v>8</v>
      </c>
      <c r="F387" s="2" t="s">
        <v>61</v>
      </c>
      <c r="G387" s="1">
        <v>7186.88</v>
      </c>
      <c r="H387" s="1">
        <v>6065.84</v>
      </c>
      <c r="I387" s="4">
        <v>10</v>
      </c>
      <c r="J387" s="2" t="s">
        <v>65</v>
      </c>
      <c r="K387" s="1">
        <f>Tabelle1[[#This Row],[Menge kg Nges]]/1000</f>
        <v>7.1868800000000004</v>
      </c>
      <c r="L387" s="1">
        <f>Tabelle1[[#This Row],[Menge kg P2O5]]/1000</f>
        <v>6.0658400000000006</v>
      </c>
      <c r="M387" s="1">
        <f>Tabelle1[[#This Row],[Menge t Nges]]/Tabelle1[[#This Row],[Anzahl Lieferscheine]]</f>
        <v>0.71868799999999999</v>
      </c>
      <c r="N387" s="1">
        <f>Tabelle1[[#This Row],[Menge t P2O5]]/Tabelle1[[#This Row],[Anzahl Lieferscheine]]</f>
        <v>0.60658400000000001</v>
      </c>
    </row>
    <row r="388" spans="1:14" x14ac:dyDescent="0.2">
      <c r="A388" s="2" t="s">
        <v>34</v>
      </c>
      <c r="B388" s="2" t="s">
        <v>27</v>
      </c>
      <c r="C388" s="2" t="s">
        <v>6</v>
      </c>
      <c r="D388" s="2" t="s">
        <v>15</v>
      </c>
      <c r="E388" s="2" t="s">
        <v>16</v>
      </c>
      <c r="F388" s="2" t="s">
        <v>61</v>
      </c>
      <c r="G388" s="1">
        <v>6000.9100000000008</v>
      </c>
      <c r="H388" s="1">
        <v>5485.81</v>
      </c>
      <c r="I388" s="4">
        <v>12</v>
      </c>
      <c r="J388" s="2" t="s">
        <v>65</v>
      </c>
      <c r="K388" s="1">
        <f>Tabelle1[[#This Row],[Menge kg Nges]]/1000</f>
        <v>6.0009100000000011</v>
      </c>
      <c r="L388" s="1">
        <f>Tabelle1[[#This Row],[Menge kg P2O5]]/1000</f>
        <v>5.4858100000000007</v>
      </c>
      <c r="M388" s="1">
        <f>Tabelle1[[#This Row],[Menge t Nges]]/Tabelle1[[#This Row],[Anzahl Lieferscheine]]</f>
        <v>0.50007583333333339</v>
      </c>
      <c r="N388" s="1">
        <f>Tabelle1[[#This Row],[Menge t P2O5]]/Tabelle1[[#This Row],[Anzahl Lieferscheine]]</f>
        <v>0.4571508333333334</v>
      </c>
    </row>
    <row r="389" spans="1:14" x14ac:dyDescent="0.2">
      <c r="A389" s="2" t="s">
        <v>34</v>
      </c>
      <c r="B389" s="2" t="s">
        <v>27</v>
      </c>
      <c r="C389" s="2" t="s">
        <v>6</v>
      </c>
      <c r="D389" s="2" t="s">
        <v>15</v>
      </c>
      <c r="E389" s="2" t="s">
        <v>17</v>
      </c>
      <c r="F389" s="2" t="s">
        <v>61</v>
      </c>
      <c r="G389" s="1">
        <v>3318.6000000000004</v>
      </c>
      <c r="H389" s="1">
        <v>1360.6000000000004</v>
      </c>
      <c r="I389" s="4">
        <v>21</v>
      </c>
      <c r="J389" s="2" t="s">
        <v>65</v>
      </c>
      <c r="K389" s="1">
        <f>Tabelle1[[#This Row],[Menge kg Nges]]/1000</f>
        <v>3.3186000000000004</v>
      </c>
      <c r="L389" s="1">
        <f>Tabelle1[[#This Row],[Menge kg P2O5]]/1000</f>
        <v>1.3606000000000003</v>
      </c>
      <c r="M389" s="1">
        <f>Tabelle1[[#This Row],[Menge t Nges]]/Tabelle1[[#This Row],[Anzahl Lieferscheine]]</f>
        <v>0.15802857142857146</v>
      </c>
      <c r="N389" s="1">
        <f>Tabelle1[[#This Row],[Menge t P2O5]]/Tabelle1[[#This Row],[Anzahl Lieferscheine]]</f>
        <v>6.4790476190476204E-2</v>
      </c>
    </row>
    <row r="390" spans="1:14" x14ac:dyDescent="0.2">
      <c r="A390" s="2" t="s">
        <v>34</v>
      </c>
      <c r="B390" s="2" t="s">
        <v>27</v>
      </c>
      <c r="C390" s="2" t="s">
        <v>6</v>
      </c>
      <c r="D390" s="2" t="s">
        <v>15</v>
      </c>
      <c r="E390" s="2" t="s">
        <v>18</v>
      </c>
      <c r="F390" s="2" t="s">
        <v>61</v>
      </c>
      <c r="G390" s="1">
        <v>6610.86</v>
      </c>
      <c r="H390" s="1">
        <v>4469.5599999999995</v>
      </c>
      <c r="I390" s="4">
        <v>13</v>
      </c>
      <c r="J390" s="2" t="s">
        <v>65</v>
      </c>
      <c r="K390" s="1">
        <f>Tabelle1[[#This Row],[Menge kg Nges]]/1000</f>
        <v>6.6108599999999997</v>
      </c>
      <c r="L390" s="1">
        <f>Tabelle1[[#This Row],[Menge kg P2O5]]/1000</f>
        <v>4.4695599999999995</v>
      </c>
      <c r="M390" s="1">
        <f>Tabelle1[[#This Row],[Menge t Nges]]/Tabelle1[[#This Row],[Anzahl Lieferscheine]]</f>
        <v>0.50852769230769224</v>
      </c>
      <c r="N390" s="1">
        <f>Tabelle1[[#This Row],[Menge t P2O5]]/Tabelle1[[#This Row],[Anzahl Lieferscheine]]</f>
        <v>0.34381230769230764</v>
      </c>
    </row>
    <row r="391" spans="1:14" x14ac:dyDescent="0.2">
      <c r="A391" s="2" t="s">
        <v>34</v>
      </c>
      <c r="B391" s="2" t="s">
        <v>27</v>
      </c>
      <c r="C391" s="2" t="s">
        <v>6</v>
      </c>
      <c r="D391" s="2" t="s">
        <v>15</v>
      </c>
      <c r="E391" s="2" t="s">
        <v>19</v>
      </c>
      <c r="F391" s="2" t="s">
        <v>61</v>
      </c>
      <c r="G391" s="1">
        <v>17906</v>
      </c>
      <c r="H391" s="1">
        <v>19738.099999999999</v>
      </c>
      <c r="I391" s="4">
        <v>23</v>
      </c>
      <c r="J391" s="2" t="s">
        <v>65</v>
      </c>
      <c r="K391" s="1">
        <f>Tabelle1[[#This Row],[Menge kg Nges]]/1000</f>
        <v>17.905999999999999</v>
      </c>
      <c r="L391" s="1">
        <f>Tabelle1[[#This Row],[Menge kg P2O5]]/1000</f>
        <v>19.738099999999999</v>
      </c>
      <c r="M391" s="1">
        <f>Tabelle1[[#This Row],[Menge t Nges]]/Tabelle1[[#This Row],[Anzahl Lieferscheine]]</f>
        <v>0.77852173913043476</v>
      </c>
      <c r="N391" s="1">
        <f>Tabelle1[[#This Row],[Menge t P2O5]]/Tabelle1[[#This Row],[Anzahl Lieferscheine]]</f>
        <v>0.85817826086956517</v>
      </c>
    </row>
    <row r="392" spans="1:14" x14ac:dyDescent="0.2">
      <c r="A392" s="2" t="s">
        <v>34</v>
      </c>
      <c r="B392" s="2" t="s">
        <v>27</v>
      </c>
      <c r="C392" s="2" t="s">
        <v>6</v>
      </c>
      <c r="D392" s="2" t="s">
        <v>15</v>
      </c>
      <c r="E392" s="2" t="s">
        <v>20</v>
      </c>
      <c r="F392" s="2" t="s">
        <v>61</v>
      </c>
      <c r="G392" s="1">
        <v>114</v>
      </c>
      <c r="H392" s="1">
        <v>75</v>
      </c>
      <c r="I392" s="4">
        <v>2</v>
      </c>
      <c r="J392" s="2" t="s">
        <v>65</v>
      </c>
      <c r="K392" s="1">
        <f>Tabelle1[[#This Row],[Menge kg Nges]]/1000</f>
        <v>0.114</v>
      </c>
      <c r="L392" s="1">
        <f>Tabelle1[[#This Row],[Menge kg P2O5]]/1000</f>
        <v>7.4999999999999997E-2</v>
      </c>
      <c r="M392" s="1">
        <f>Tabelle1[[#This Row],[Menge t Nges]]/Tabelle1[[#This Row],[Anzahl Lieferscheine]]</f>
        <v>5.7000000000000002E-2</v>
      </c>
      <c r="N392" s="1">
        <f>Tabelle1[[#This Row],[Menge t P2O5]]/Tabelle1[[#This Row],[Anzahl Lieferscheine]]</f>
        <v>3.7499999999999999E-2</v>
      </c>
    </row>
    <row r="393" spans="1:14" x14ac:dyDescent="0.2">
      <c r="A393" s="2" t="s">
        <v>34</v>
      </c>
      <c r="B393" s="2" t="s">
        <v>27</v>
      </c>
      <c r="C393" s="2" t="s">
        <v>6</v>
      </c>
      <c r="D393" s="2" t="s">
        <v>15</v>
      </c>
      <c r="E393" s="2" t="s">
        <v>21</v>
      </c>
      <c r="F393" s="2" t="s">
        <v>61</v>
      </c>
      <c r="G393" s="1">
        <v>25497.430000000011</v>
      </c>
      <c r="H393" s="1">
        <v>15176.019999999997</v>
      </c>
      <c r="I393" s="4">
        <v>59</v>
      </c>
      <c r="J393" s="2" t="s">
        <v>65</v>
      </c>
      <c r="K393" s="1">
        <f>Tabelle1[[#This Row],[Menge kg Nges]]/1000</f>
        <v>25.497430000000012</v>
      </c>
      <c r="L393" s="1">
        <f>Tabelle1[[#This Row],[Menge kg P2O5]]/1000</f>
        <v>15.176019999999998</v>
      </c>
      <c r="M393" s="1">
        <f>Tabelle1[[#This Row],[Menge t Nges]]/Tabelle1[[#This Row],[Anzahl Lieferscheine]]</f>
        <v>0.43215983050847478</v>
      </c>
      <c r="N393" s="1">
        <f>Tabelle1[[#This Row],[Menge t P2O5]]/Tabelle1[[#This Row],[Anzahl Lieferscheine]]</f>
        <v>0.25722067796610165</v>
      </c>
    </row>
    <row r="394" spans="1:14" x14ac:dyDescent="0.2">
      <c r="A394" s="2" t="s">
        <v>34</v>
      </c>
      <c r="B394" s="2" t="s">
        <v>27</v>
      </c>
      <c r="C394" s="2" t="s">
        <v>6</v>
      </c>
      <c r="D394" s="2" t="s">
        <v>15</v>
      </c>
      <c r="E394" s="2" t="s">
        <v>9</v>
      </c>
      <c r="F394" s="2" t="s">
        <v>61</v>
      </c>
      <c r="G394" s="1">
        <v>5098.6000000000004</v>
      </c>
      <c r="H394" s="1">
        <v>2460.0500000000006</v>
      </c>
      <c r="I394" s="4">
        <v>16</v>
      </c>
      <c r="J394" s="2" t="s">
        <v>65</v>
      </c>
      <c r="K394" s="1">
        <f>Tabelle1[[#This Row],[Menge kg Nges]]/1000</f>
        <v>5.0986000000000002</v>
      </c>
      <c r="L394" s="1">
        <f>Tabelle1[[#This Row],[Menge kg P2O5]]/1000</f>
        <v>2.4600500000000007</v>
      </c>
      <c r="M394" s="1">
        <f>Tabelle1[[#This Row],[Menge t Nges]]/Tabelle1[[#This Row],[Anzahl Lieferscheine]]</f>
        <v>0.31866250000000002</v>
      </c>
      <c r="N394" s="1">
        <f>Tabelle1[[#This Row],[Menge t P2O5]]/Tabelle1[[#This Row],[Anzahl Lieferscheine]]</f>
        <v>0.15375312500000005</v>
      </c>
    </row>
    <row r="395" spans="1:14" x14ac:dyDescent="0.2">
      <c r="A395" s="2" t="s">
        <v>34</v>
      </c>
      <c r="B395" s="2" t="s">
        <v>27</v>
      </c>
      <c r="C395" s="2" t="s">
        <v>6</v>
      </c>
      <c r="D395" s="2" t="s">
        <v>15</v>
      </c>
      <c r="E395" s="2" t="s">
        <v>10</v>
      </c>
      <c r="F395" s="2" t="s">
        <v>61</v>
      </c>
      <c r="G395" s="1">
        <v>264.89999999999998</v>
      </c>
      <c r="H395" s="1">
        <v>114.02</v>
      </c>
      <c r="I395" s="4">
        <v>3</v>
      </c>
      <c r="J395" s="2" t="s">
        <v>65</v>
      </c>
      <c r="K395" s="1">
        <f>Tabelle1[[#This Row],[Menge kg Nges]]/1000</f>
        <v>0.26489999999999997</v>
      </c>
      <c r="L395" s="1">
        <f>Tabelle1[[#This Row],[Menge kg P2O5]]/1000</f>
        <v>0.11402</v>
      </c>
      <c r="M395" s="1">
        <f>Tabelle1[[#This Row],[Menge t Nges]]/Tabelle1[[#This Row],[Anzahl Lieferscheine]]</f>
        <v>8.829999999999999E-2</v>
      </c>
      <c r="N395" s="1">
        <f>Tabelle1[[#This Row],[Menge t P2O5]]/Tabelle1[[#This Row],[Anzahl Lieferscheine]]</f>
        <v>3.8006666666666668E-2</v>
      </c>
    </row>
    <row r="396" spans="1:14" x14ac:dyDescent="0.2">
      <c r="A396" s="2" t="s">
        <v>34</v>
      </c>
      <c r="B396" s="2" t="s">
        <v>27</v>
      </c>
      <c r="C396" s="2" t="s">
        <v>6</v>
      </c>
      <c r="D396" s="2" t="s">
        <v>15</v>
      </c>
      <c r="E396" s="2" t="s">
        <v>23</v>
      </c>
      <c r="F396" s="2" t="s">
        <v>61</v>
      </c>
      <c r="G396" s="1">
        <v>300</v>
      </c>
      <c r="H396" s="1">
        <v>123.75</v>
      </c>
      <c r="I396" s="4">
        <v>1</v>
      </c>
      <c r="J396" s="2" t="s">
        <v>65</v>
      </c>
      <c r="K396" s="1">
        <f>Tabelle1[[#This Row],[Menge kg Nges]]/1000</f>
        <v>0.3</v>
      </c>
      <c r="L396" s="1">
        <f>Tabelle1[[#This Row],[Menge kg P2O5]]/1000</f>
        <v>0.12375</v>
      </c>
      <c r="M396" s="1">
        <f>Tabelle1[[#This Row],[Menge t Nges]]/Tabelle1[[#This Row],[Anzahl Lieferscheine]]</f>
        <v>0.3</v>
      </c>
      <c r="N396" s="1">
        <f>Tabelle1[[#This Row],[Menge t P2O5]]/Tabelle1[[#This Row],[Anzahl Lieferscheine]]</f>
        <v>0.12375</v>
      </c>
    </row>
    <row r="397" spans="1:14" x14ac:dyDescent="0.2">
      <c r="A397" s="2" t="s">
        <v>34</v>
      </c>
      <c r="B397" s="2" t="s">
        <v>27</v>
      </c>
      <c r="C397" s="2" t="s">
        <v>6</v>
      </c>
      <c r="D397" s="2" t="s">
        <v>15</v>
      </c>
      <c r="E397" s="2" t="s">
        <v>13</v>
      </c>
      <c r="F397" s="2" t="s">
        <v>61</v>
      </c>
      <c r="G397" s="1">
        <v>2243.1999999999998</v>
      </c>
      <c r="H397" s="1">
        <v>1197.5999999999999</v>
      </c>
      <c r="I397" s="4">
        <v>5</v>
      </c>
      <c r="J397" s="2" t="s">
        <v>65</v>
      </c>
      <c r="K397" s="1">
        <f>Tabelle1[[#This Row],[Menge kg Nges]]/1000</f>
        <v>2.2431999999999999</v>
      </c>
      <c r="L397" s="1">
        <f>Tabelle1[[#This Row],[Menge kg P2O5]]/1000</f>
        <v>1.1976</v>
      </c>
      <c r="M397" s="1">
        <f>Tabelle1[[#This Row],[Menge t Nges]]/Tabelle1[[#This Row],[Anzahl Lieferscheine]]</f>
        <v>0.44863999999999998</v>
      </c>
      <c r="N397" s="1">
        <f>Tabelle1[[#This Row],[Menge t P2O5]]/Tabelle1[[#This Row],[Anzahl Lieferscheine]]</f>
        <v>0.23952000000000001</v>
      </c>
    </row>
    <row r="398" spans="1:14" x14ac:dyDescent="0.2">
      <c r="A398" s="2" t="s">
        <v>34</v>
      </c>
      <c r="B398" s="2" t="s">
        <v>27</v>
      </c>
      <c r="C398" s="2" t="s">
        <v>6</v>
      </c>
      <c r="D398" s="2" t="s">
        <v>15</v>
      </c>
      <c r="E398" s="2" t="s">
        <v>14</v>
      </c>
      <c r="F398" s="2" t="s">
        <v>61</v>
      </c>
      <c r="G398" s="1">
        <v>2163.0200000000004</v>
      </c>
      <c r="H398" s="1">
        <v>1187.08</v>
      </c>
      <c r="I398" s="4">
        <v>7</v>
      </c>
      <c r="J398" s="2" t="s">
        <v>65</v>
      </c>
      <c r="K398" s="1">
        <f>Tabelle1[[#This Row],[Menge kg Nges]]/1000</f>
        <v>2.1630200000000004</v>
      </c>
      <c r="L398" s="1">
        <f>Tabelle1[[#This Row],[Menge kg P2O5]]/1000</f>
        <v>1.1870799999999999</v>
      </c>
      <c r="M398" s="1">
        <f>Tabelle1[[#This Row],[Menge t Nges]]/Tabelle1[[#This Row],[Anzahl Lieferscheine]]</f>
        <v>0.30900285714285719</v>
      </c>
      <c r="N398" s="1">
        <f>Tabelle1[[#This Row],[Menge t P2O5]]/Tabelle1[[#This Row],[Anzahl Lieferscheine]]</f>
        <v>0.16958285714285712</v>
      </c>
    </row>
    <row r="399" spans="1:14" x14ac:dyDescent="0.2">
      <c r="A399" s="2" t="s">
        <v>34</v>
      </c>
      <c r="B399" s="2" t="s">
        <v>27</v>
      </c>
      <c r="C399" s="2" t="s">
        <v>25</v>
      </c>
      <c r="D399" s="2" t="s">
        <v>25</v>
      </c>
      <c r="E399" s="2" t="s">
        <v>26</v>
      </c>
      <c r="F399" s="2" t="s">
        <v>61</v>
      </c>
      <c r="G399" s="1">
        <v>39126.899999999994</v>
      </c>
      <c r="H399" s="1">
        <v>19402.800000000003</v>
      </c>
      <c r="I399" s="4">
        <v>43</v>
      </c>
      <c r="J399" s="2" t="s">
        <v>65</v>
      </c>
      <c r="K399" s="1">
        <f>Tabelle1[[#This Row],[Menge kg Nges]]/1000</f>
        <v>39.126899999999992</v>
      </c>
      <c r="L399" s="1">
        <f>Tabelle1[[#This Row],[Menge kg P2O5]]/1000</f>
        <v>19.402800000000003</v>
      </c>
      <c r="M399" s="1">
        <f>Tabelle1[[#This Row],[Menge t Nges]]/Tabelle1[[#This Row],[Anzahl Lieferscheine]]</f>
        <v>0.90992790697674397</v>
      </c>
      <c r="N399" s="1">
        <f>Tabelle1[[#This Row],[Menge t P2O5]]/Tabelle1[[#This Row],[Anzahl Lieferscheine]]</f>
        <v>0.45122790697674425</v>
      </c>
    </row>
    <row r="400" spans="1:14" x14ac:dyDescent="0.2">
      <c r="A400" s="2" t="s">
        <v>34</v>
      </c>
      <c r="B400" s="2" t="s">
        <v>33</v>
      </c>
      <c r="C400" s="2" t="s">
        <v>6</v>
      </c>
      <c r="D400" s="2" t="s">
        <v>30</v>
      </c>
      <c r="E400" s="2" t="s">
        <v>26</v>
      </c>
      <c r="F400" s="2" t="s">
        <v>61</v>
      </c>
      <c r="G400" s="1">
        <v>3677.05</v>
      </c>
      <c r="H400" s="1">
        <v>2343.48</v>
      </c>
      <c r="I400" s="4">
        <v>8</v>
      </c>
      <c r="J400" s="2" t="s">
        <v>65</v>
      </c>
      <c r="K400" s="1">
        <f>Tabelle1[[#This Row],[Menge kg Nges]]/1000</f>
        <v>3.6770500000000004</v>
      </c>
      <c r="L400" s="1">
        <f>Tabelle1[[#This Row],[Menge kg P2O5]]/1000</f>
        <v>2.34348</v>
      </c>
      <c r="M400" s="1">
        <f>Tabelle1[[#This Row],[Menge t Nges]]/Tabelle1[[#This Row],[Anzahl Lieferscheine]]</f>
        <v>0.45963125000000005</v>
      </c>
      <c r="N400" s="1">
        <f>Tabelle1[[#This Row],[Menge t P2O5]]/Tabelle1[[#This Row],[Anzahl Lieferscheine]]</f>
        <v>0.292935</v>
      </c>
    </row>
    <row r="401" spans="1:14" x14ac:dyDescent="0.2">
      <c r="A401" s="2" t="s">
        <v>34</v>
      </c>
      <c r="B401" s="2" t="s">
        <v>33</v>
      </c>
      <c r="C401" s="2" t="s">
        <v>6</v>
      </c>
      <c r="D401" s="2" t="s">
        <v>7</v>
      </c>
      <c r="E401" s="2" t="s">
        <v>8</v>
      </c>
      <c r="F401" s="2" t="s">
        <v>61</v>
      </c>
      <c r="G401" s="1">
        <v>766.85</v>
      </c>
      <c r="H401" s="1">
        <v>360.5</v>
      </c>
      <c r="I401" s="4">
        <v>2</v>
      </c>
      <c r="J401" s="2" t="s">
        <v>65</v>
      </c>
      <c r="K401" s="1">
        <f>Tabelle1[[#This Row],[Menge kg Nges]]/1000</f>
        <v>0.76685000000000003</v>
      </c>
      <c r="L401" s="1">
        <f>Tabelle1[[#This Row],[Menge kg P2O5]]/1000</f>
        <v>0.36049999999999999</v>
      </c>
      <c r="M401" s="1">
        <f>Tabelle1[[#This Row],[Menge t Nges]]/Tabelle1[[#This Row],[Anzahl Lieferscheine]]</f>
        <v>0.38342500000000002</v>
      </c>
      <c r="N401" s="1">
        <f>Tabelle1[[#This Row],[Menge t P2O5]]/Tabelle1[[#This Row],[Anzahl Lieferscheine]]</f>
        <v>0.18024999999999999</v>
      </c>
    </row>
    <row r="402" spans="1:14" x14ac:dyDescent="0.2">
      <c r="A402" s="2" t="s">
        <v>34</v>
      </c>
      <c r="B402" s="2" t="s">
        <v>33</v>
      </c>
      <c r="C402" s="2" t="s">
        <v>6</v>
      </c>
      <c r="D402" s="2" t="s">
        <v>15</v>
      </c>
      <c r="E402" s="2" t="s">
        <v>8</v>
      </c>
      <c r="F402" s="2" t="s">
        <v>61</v>
      </c>
      <c r="G402" s="1">
        <v>2079</v>
      </c>
      <c r="H402" s="1">
        <v>1772</v>
      </c>
      <c r="I402" s="4">
        <v>7</v>
      </c>
      <c r="J402" s="2" t="s">
        <v>65</v>
      </c>
      <c r="K402" s="1">
        <f>Tabelle1[[#This Row],[Menge kg Nges]]/1000</f>
        <v>2.0790000000000002</v>
      </c>
      <c r="L402" s="1">
        <f>Tabelle1[[#This Row],[Menge kg P2O5]]/1000</f>
        <v>1.772</v>
      </c>
      <c r="M402" s="1">
        <f>Tabelle1[[#This Row],[Menge t Nges]]/Tabelle1[[#This Row],[Anzahl Lieferscheine]]</f>
        <v>0.29700000000000004</v>
      </c>
      <c r="N402" s="1">
        <f>Tabelle1[[#This Row],[Menge t P2O5]]/Tabelle1[[#This Row],[Anzahl Lieferscheine]]</f>
        <v>0.25314285714285717</v>
      </c>
    </row>
    <row r="403" spans="1:14" x14ac:dyDescent="0.2">
      <c r="A403" s="2" t="s">
        <v>34</v>
      </c>
      <c r="B403" s="2" t="s">
        <v>33</v>
      </c>
      <c r="C403" s="2" t="s">
        <v>6</v>
      </c>
      <c r="D403" s="2" t="s">
        <v>15</v>
      </c>
      <c r="E403" s="2" t="s">
        <v>18</v>
      </c>
      <c r="F403" s="2" t="s">
        <v>61</v>
      </c>
      <c r="G403" s="1">
        <v>2101.59</v>
      </c>
      <c r="H403" s="1">
        <v>1364.58</v>
      </c>
      <c r="I403" s="4">
        <v>5</v>
      </c>
      <c r="J403" s="2" t="s">
        <v>65</v>
      </c>
      <c r="K403" s="1">
        <f>Tabelle1[[#This Row],[Menge kg Nges]]/1000</f>
        <v>2.1015900000000003</v>
      </c>
      <c r="L403" s="1">
        <f>Tabelle1[[#This Row],[Menge kg P2O5]]/1000</f>
        <v>1.3645799999999999</v>
      </c>
      <c r="M403" s="1">
        <f>Tabelle1[[#This Row],[Menge t Nges]]/Tabelle1[[#This Row],[Anzahl Lieferscheine]]</f>
        <v>0.42031800000000008</v>
      </c>
      <c r="N403" s="1">
        <f>Tabelle1[[#This Row],[Menge t P2O5]]/Tabelle1[[#This Row],[Anzahl Lieferscheine]]</f>
        <v>0.27291599999999999</v>
      </c>
    </row>
    <row r="404" spans="1:14" x14ac:dyDescent="0.2">
      <c r="A404" s="2" t="s">
        <v>34</v>
      </c>
      <c r="B404" s="2" t="s">
        <v>33</v>
      </c>
      <c r="C404" s="2" t="s">
        <v>6</v>
      </c>
      <c r="D404" s="2" t="s">
        <v>15</v>
      </c>
      <c r="E404" s="2" t="s">
        <v>21</v>
      </c>
      <c r="F404" s="2" t="s">
        <v>61</v>
      </c>
      <c r="G404" s="1">
        <v>3856.5</v>
      </c>
      <c r="H404" s="1">
        <v>2411.75</v>
      </c>
      <c r="I404" s="4">
        <v>5</v>
      </c>
      <c r="J404" s="2" t="s">
        <v>65</v>
      </c>
      <c r="K404" s="1">
        <f>Tabelle1[[#This Row],[Menge kg Nges]]/1000</f>
        <v>3.8565</v>
      </c>
      <c r="L404" s="1">
        <f>Tabelle1[[#This Row],[Menge kg P2O5]]/1000</f>
        <v>2.4117500000000001</v>
      </c>
      <c r="M404" s="1">
        <f>Tabelle1[[#This Row],[Menge t Nges]]/Tabelle1[[#This Row],[Anzahl Lieferscheine]]</f>
        <v>0.77129999999999999</v>
      </c>
      <c r="N404" s="1">
        <f>Tabelle1[[#This Row],[Menge t P2O5]]/Tabelle1[[#This Row],[Anzahl Lieferscheine]]</f>
        <v>0.48235</v>
      </c>
    </row>
    <row r="405" spans="1:14" x14ac:dyDescent="0.2">
      <c r="A405" s="2" t="s">
        <v>34</v>
      </c>
      <c r="B405" s="2" t="s">
        <v>33</v>
      </c>
      <c r="C405" s="2" t="s">
        <v>6</v>
      </c>
      <c r="D405" s="2" t="s">
        <v>15</v>
      </c>
      <c r="E405" s="2" t="s">
        <v>13</v>
      </c>
      <c r="F405" s="2" t="s">
        <v>61</v>
      </c>
      <c r="G405" s="1">
        <v>256.05</v>
      </c>
      <c r="H405" s="1">
        <v>207</v>
      </c>
      <c r="I405" s="4">
        <v>1</v>
      </c>
      <c r="J405" s="2" t="s">
        <v>65</v>
      </c>
      <c r="K405" s="1">
        <f>Tabelle1[[#This Row],[Menge kg Nges]]/1000</f>
        <v>0.25605</v>
      </c>
      <c r="L405" s="1">
        <f>Tabelle1[[#This Row],[Menge kg P2O5]]/1000</f>
        <v>0.20699999999999999</v>
      </c>
      <c r="M405" s="1">
        <f>Tabelle1[[#This Row],[Menge t Nges]]/Tabelle1[[#This Row],[Anzahl Lieferscheine]]</f>
        <v>0.25605</v>
      </c>
      <c r="N405" s="1">
        <f>Tabelle1[[#This Row],[Menge t P2O5]]/Tabelle1[[#This Row],[Anzahl Lieferscheine]]</f>
        <v>0.20699999999999999</v>
      </c>
    </row>
    <row r="406" spans="1:14" x14ac:dyDescent="0.2">
      <c r="A406" s="2" t="s">
        <v>34</v>
      </c>
      <c r="B406" s="2" t="s">
        <v>33</v>
      </c>
      <c r="C406" s="2" t="s">
        <v>25</v>
      </c>
      <c r="D406" s="2" t="s">
        <v>25</v>
      </c>
      <c r="E406" s="2" t="s">
        <v>26</v>
      </c>
      <c r="F406" s="2" t="s">
        <v>61</v>
      </c>
      <c r="G406" s="1">
        <v>840</v>
      </c>
      <c r="H406" s="1">
        <v>402.5</v>
      </c>
      <c r="I406" s="4">
        <v>1</v>
      </c>
      <c r="J406" s="2" t="s">
        <v>65</v>
      </c>
      <c r="K406" s="1">
        <f>Tabelle1[[#This Row],[Menge kg Nges]]/1000</f>
        <v>0.84</v>
      </c>
      <c r="L406" s="1">
        <f>Tabelle1[[#This Row],[Menge kg P2O5]]/1000</f>
        <v>0.40250000000000002</v>
      </c>
      <c r="M406" s="1">
        <f>Tabelle1[[#This Row],[Menge t Nges]]/Tabelle1[[#This Row],[Anzahl Lieferscheine]]</f>
        <v>0.84</v>
      </c>
      <c r="N406" s="1">
        <f>Tabelle1[[#This Row],[Menge t P2O5]]/Tabelle1[[#This Row],[Anzahl Lieferscheine]]</f>
        <v>0.40250000000000002</v>
      </c>
    </row>
    <row r="407" spans="1:14" x14ac:dyDescent="0.2">
      <c r="A407" s="2" t="s">
        <v>34</v>
      </c>
      <c r="B407" s="2" t="s">
        <v>46</v>
      </c>
      <c r="C407" s="2" t="s">
        <v>6</v>
      </c>
      <c r="D407" s="2" t="s">
        <v>30</v>
      </c>
      <c r="E407" s="2" t="s">
        <v>26</v>
      </c>
      <c r="F407" s="2" t="s">
        <v>61</v>
      </c>
      <c r="G407" s="1">
        <v>2854.8399999999997</v>
      </c>
      <c r="H407" s="1">
        <v>1691.15</v>
      </c>
      <c r="I407" s="4">
        <v>5</v>
      </c>
      <c r="J407" s="2" t="s">
        <v>65</v>
      </c>
      <c r="K407" s="1">
        <f>Tabelle1[[#This Row],[Menge kg Nges]]/1000</f>
        <v>2.8548399999999998</v>
      </c>
      <c r="L407" s="1">
        <f>Tabelle1[[#This Row],[Menge kg P2O5]]/1000</f>
        <v>1.6911500000000002</v>
      </c>
      <c r="M407" s="1">
        <f>Tabelle1[[#This Row],[Menge t Nges]]/Tabelle1[[#This Row],[Anzahl Lieferscheine]]</f>
        <v>0.57096799999999992</v>
      </c>
      <c r="N407" s="1">
        <f>Tabelle1[[#This Row],[Menge t P2O5]]/Tabelle1[[#This Row],[Anzahl Lieferscheine]]</f>
        <v>0.33823000000000003</v>
      </c>
    </row>
    <row r="408" spans="1:14" x14ac:dyDescent="0.2">
      <c r="A408" s="2" t="s">
        <v>34</v>
      </c>
      <c r="B408" s="2" t="s">
        <v>46</v>
      </c>
      <c r="C408" s="2" t="s">
        <v>6</v>
      </c>
      <c r="D408" s="2" t="s">
        <v>15</v>
      </c>
      <c r="E408" s="2" t="s">
        <v>21</v>
      </c>
      <c r="F408" s="2" t="s">
        <v>61</v>
      </c>
      <c r="G408" s="1">
        <v>1530</v>
      </c>
      <c r="H408" s="1">
        <v>900</v>
      </c>
      <c r="I408" s="4">
        <v>2</v>
      </c>
      <c r="J408" s="2" t="s">
        <v>65</v>
      </c>
      <c r="K408" s="1">
        <f>Tabelle1[[#This Row],[Menge kg Nges]]/1000</f>
        <v>1.53</v>
      </c>
      <c r="L408" s="1">
        <f>Tabelle1[[#This Row],[Menge kg P2O5]]/1000</f>
        <v>0.9</v>
      </c>
      <c r="M408" s="1">
        <f>Tabelle1[[#This Row],[Menge t Nges]]/Tabelle1[[#This Row],[Anzahl Lieferscheine]]</f>
        <v>0.76500000000000001</v>
      </c>
      <c r="N408" s="1">
        <f>Tabelle1[[#This Row],[Menge t P2O5]]/Tabelle1[[#This Row],[Anzahl Lieferscheine]]</f>
        <v>0.45</v>
      </c>
    </row>
    <row r="409" spans="1:14" x14ac:dyDescent="0.2">
      <c r="A409" s="2" t="s">
        <v>34</v>
      </c>
      <c r="B409" s="2" t="s">
        <v>34</v>
      </c>
      <c r="C409" s="2" t="s">
        <v>6</v>
      </c>
      <c r="D409" s="2" t="s">
        <v>30</v>
      </c>
      <c r="E409" s="2" t="s">
        <v>26</v>
      </c>
      <c r="F409" s="2" t="s">
        <v>61</v>
      </c>
      <c r="G409" s="1">
        <v>570112.75999999978</v>
      </c>
      <c r="H409" s="1">
        <v>260000.39999999967</v>
      </c>
      <c r="I409" s="4">
        <v>1989</v>
      </c>
      <c r="J409" s="2" t="s">
        <v>65</v>
      </c>
      <c r="K409" s="1">
        <f>Tabelle1[[#This Row],[Menge kg Nges]]/1000</f>
        <v>570.11275999999975</v>
      </c>
      <c r="L409" s="1">
        <f>Tabelle1[[#This Row],[Menge kg P2O5]]/1000</f>
        <v>260.00039999999967</v>
      </c>
      <c r="M409" s="1">
        <f>Tabelle1[[#This Row],[Menge t Nges]]/Tabelle1[[#This Row],[Anzahl Lieferscheine]]</f>
        <v>0.2866328607340371</v>
      </c>
      <c r="N409" s="1">
        <f>Tabelle1[[#This Row],[Menge t P2O5]]/Tabelle1[[#This Row],[Anzahl Lieferscheine]]</f>
        <v>0.13071915535444931</v>
      </c>
    </row>
    <row r="410" spans="1:14" x14ac:dyDescent="0.2">
      <c r="A410" s="2" t="s">
        <v>34</v>
      </c>
      <c r="B410" s="2" t="s">
        <v>34</v>
      </c>
      <c r="C410" s="2" t="s">
        <v>6</v>
      </c>
      <c r="D410" s="2" t="s">
        <v>7</v>
      </c>
      <c r="E410" s="2" t="s">
        <v>8</v>
      </c>
      <c r="F410" s="2" t="s">
        <v>61</v>
      </c>
      <c r="G410" s="1">
        <v>130769.90000000001</v>
      </c>
      <c r="H410" s="1">
        <v>51717.740000000005</v>
      </c>
      <c r="I410" s="4">
        <v>149</v>
      </c>
      <c r="J410" s="2" t="s">
        <v>65</v>
      </c>
      <c r="K410" s="1">
        <f>Tabelle1[[#This Row],[Menge kg Nges]]/1000</f>
        <v>130.76990000000001</v>
      </c>
      <c r="L410" s="1">
        <f>Tabelle1[[#This Row],[Menge kg P2O5]]/1000</f>
        <v>51.717740000000006</v>
      </c>
      <c r="M410" s="1">
        <f>Tabelle1[[#This Row],[Menge t Nges]]/Tabelle1[[#This Row],[Anzahl Lieferscheine]]</f>
        <v>0.8776503355704699</v>
      </c>
      <c r="N410" s="1">
        <f>Tabelle1[[#This Row],[Menge t P2O5]]/Tabelle1[[#This Row],[Anzahl Lieferscheine]]</f>
        <v>0.34709892617449667</v>
      </c>
    </row>
    <row r="411" spans="1:14" x14ac:dyDescent="0.2">
      <c r="A411" s="2" t="s">
        <v>34</v>
      </c>
      <c r="B411" s="2" t="s">
        <v>34</v>
      </c>
      <c r="C411" s="2" t="s">
        <v>6</v>
      </c>
      <c r="D411" s="2" t="s">
        <v>7</v>
      </c>
      <c r="E411" s="2" t="s">
        <v>9</v>
      </c>
      <c r="F411" s="2" t="s">
        <v>61</v>
      </c>
      <c r="G411" s="1">
        <v>88495.120000000024</v>
      </c>
      <c r="H411" s="1">
        <v>36619.24</v>
      </c>
      <c r="I411" s="4">
        <v>100</v>
      </c>
      <c r="J411" s="2" t="s">
        <v>65</v>
      </c>
      <c r="K411" s="1">
        <f>Tabelle1[[#This Row],[Menge kg Nges]]/1000</f>
        <v>88.495120000000028</v>
      </c>
      <c r="L411" s="1">
        <f>Tabelle1[[#This Row],[Menge kg P2O5]]/1000</f>
        <v>36.619239999999998</v>
      </c>
      <c r="M411" s="1">
        <f>Tabelle1[[#This Row],[Menge t Nges]]/Tabelle1[[#This Row],[Anzahl Lieferscheine]]</f>
        <v>0.88495120000000027</v>
      </c>
      <c r="N411" s="1">
        <f>Tabelle1[[#This Row],[Menge t P2O5]]/Tabelle1[[#This Row],[Anzahl Lieferscheine]]</f>
        <v>0.36619239999999997</v>
      </c>
    </row>
    <row r="412" spans="1:14" x14ac:dyDescent="0.2">
      <c r="A412" s="2" t="s">
        <v>34</v>
      </c>
      <c r="B412" s="2" t="s">
        <v>34</v>
      </c>
      <c r="C412" s="2" t="s">
        <v>6</v>
      </c>
      <c r="D412" s="2" t="s">
        <v>7</v>
      </c>
      <c r="E412" s="2" t="s">
        <v>50</v>
      </c>
      <c r="F412" s="2" t="s">
        <v>61</v>
      </c>
      <c r="G412" s="1">
        <v>3963</v>
      </c>
      <c r="H412" s="1">
        <v>1631</v>
      </c>
      <c r="I412" s="4">
        <v>12</v>
      </c>
      <c r="J412" s="2" t="s">
        <v>65</v>
      </c>
      <c r="K412" s="1">
        <f>Tabelle1[[#This Row],[Menge kg Nges]]/1000</f>
        <v>3.9630000000000001</v>
      </c>
      <c r="L412" s="1">
        <f>Tabelle1[[#This Row],[Menge kg P2O5]]/1000</f>
        <v>1.631</v>
      </c>
      <c r="M412" s="1">
        <f>Tabelle1[[#This Row],[Menge t Nges]]/Tabelle1[[#This Row],[Anzahl Lieferscheine]]</f>
        <v>0.33024999999999999</v>
      </c>
      <c r="N412" s="1">
        <f>Tabelle1[[#This Row],[Menge t P2O5]]/Tabelle1[[#This Row],[Anzahl Lieferscheine]]</f>
        <v>0.13591666666666666</v>
      </c>
    </row>
    <row r="413" spans="1:14" x14ac:dyDescent="0.2">
      <c r="A413" s="2" t="s">
        <v>34</v>
      </c>
      <c r="B413" s="2" t="s">
        <v>34</v>
      </c>
      <c r="C413" s="2" t="s">
        <v>6</v>
      </c>
      <c r="D413" s="2" t="s">
        <v>7</v>
      </c>
      <c r="E413" s="2" t="s">
        <v>10</v>
      </c>
      <c r="F413" s="2" t="s">
        <v>61</v>
      </c>
      <c r="G413" s="1">
        <v>8842</v>
      </c>
      <c r="H413" s="1">
        <v>3622</v>
      </c>
      <c r="I413" s="4">
        <v>3</v>
      </c>
      <c r="J413" s="2" t="s">
        <v>65</v>
      </c>
      <c r="K413" s="1">
        <f>Tabelle1[[#This Row],[Menge kg Nges]]/1000</f>
        <v>8.8420000000000005</v>
      </c>
      <c r="L413" s="1">
        <f>Tabelle1[[#This Row],[Menge kg P2O5]]/1000</f>
        <v>3.6219999999999999</v>
      </c>
      <c r="M413" s="1">
        <f>Tabelle1[[#This Row],[Menge t Nges]]/Tabelle1[[#This Row],[Anzahl Lieferscheine]]</f>
        <v>2.9473333333333334</v>
      </c>
      <c r="N413" s="1">
        <f>Tabelle1[[#This Row],[Menge t P2O5]]/Tabelle1[[#This Row],[Anzahl Lieferscheine]]</f>
        <v>1.2073333333333334</v>
      </c>
    </row>
    <row r="414" spans="1:14" x14ac:dyDescent="0.2">
      <c r="A414" s="2" t="s">
        <v>34</v>
      </c>
      <c r="B414" s="2" t="s">
        <v>34</v>
      </c>
      <c r="C414" s="2" t="s">
        <v>6</v>
      </c>
      <c r="D414" s="2" t="s">
        <v>7</v>
      </c>
      <c r="E414" s="2" t="s">
        <v>11</v>
      </c>
      <c r="F414" s="2" t="s">
        <v>61</v>
      </c>
      <c r="G414" s="1">
        <v>103513.87999999999</v>
      </c>
      <c r="H414" s="1">
        <v>46615.119999999988</v>
      </c>
      <c r="I414" s="4">
        <v>315</v>
      </c>
      <c r="J414" s="2" t="s">
        <v>65</v>
      </c>
      <c r="K414" s="1">
        <f>Tabelle1[[#This Row],[Menge kg Nges]]/1000</f>
        <v>103.51387999999999</v>
      </c>
      <c r="L414" s="1">
        <f>Tabelle1[[#This Row],[Menge kg P2O5]]/1000</f>
        <v>46.61511999999999</v>
      </c>
      <c r="M414" s="1">
        <f>Tabelle1[[#This Row],[Menge t Nges]]/Tabelle1[[#This Row],[Anzahl Lieferscheine]]</f>
        <v>0.328615492063492</v>
      </c>
      <c r="N414" s="1">
        <f>Tabelle1[[#This Row],[Menge t P2O5]]/Tabelle1[[#This Row],[Anzahl Lieferscheine]]</f>
        <v>0.14798450793650791</v>
      </c>
    </row>
    <row r="415" spans="1:14" x14ac:dyDescent="0.2">
      <c r="A415" s="2" t="s">
        <v>34</v>
      </c>
      <c r="B415" s="2" t="s">
        <v>34</v>
      </c>
      <c r="C415" s="2" t="s">
        <v>6</v>
      </c>
      <c r="D415" s="2" t="s">
        <v>7</v>
      </c>
      <c r="E415" s="2" t="s">
        <v>12</v>
      </c>
      <c r="F415" s="2" t="s">
        <v>61</v>
      </c>
      <c r="G415" s="1">
        <v>119717.25000000004</v>
      </c>
      <c r="H415" s="1">
        <v>50855.830000000038</v>
      </c>
      <c r="I415" s="4">
        <v>304</v>
      </c>
      <c r="J415" s="2" t="s">
        <v>65</v>
      </c>
      <c r="K415" s="1">
        <f>Tabelle1[[#This Row],[Menge kg Nges]]/1000</f>
        <v>119.71725000000005</v>
      </c>
      <c r="L415" s="1">
        <f>Tabelle1[[#This Row],[Menge kg P2O5]]/1000</f>
        <v>50.85583000000004</v>
      </c>
      <c r="M415" s="1">
        <f>Tabelle1[[#This Row],[Menge t Nges]]/Tabelle1[[#This Row],[Anzahl Lieferscheine]]</f>
        <v>0.39380674342105282</v>
      </c>
      <c r="N415" s="1">
        <f>Tabelle1[[#This Row],[Menge t P2O5]]/Tabelle1[[#This Row],[Anzahl Lieferscheine]]</f>
        <v>0.16728891447368435</v>
      </c>
    </row>
    <row r="416" spans="1:14" x14ac:dyDescent="0.2">
      <c r="A416" s="2" t="s">
        <v>34</v>
      </c>
      <c r="B416" s="2" t="s">
        <v>34</v>
      </c>
      <c r="C416" s="2" t="s">
        <v>6</v>
      </c>
      <c r="D416" s="2" t="s">
        <v>7</v>
      </c>
      <c r="E416" s="2" t="s">
        <v>13</v>
      </c>
      <c r="F416" s="2" t="s">
        <v>61</v>
      </c>
      <c r="G416" s="1">
        <v>54823.439999999995</v>
      </c>
      <c r="H416" s="1">
        <v>30310.650000000012</v>
      </c>
      <c r="I416" s="4">
        <v>152</v>
      </c>
      <c r="J416" s="2" t="s">
        <v>65</v>
      </c>
      <c r="K416" s="1">
        <f>Tabelle1[[#This Row],[Menge kg Nges]]/1000</f>
        <v>54.823439999999998</v>
      </c>
      <c r="L416" s="1">
        <f>Tabelle1[[#This Row],[Menge kg P2O5]]/1000</f>
        <v>30.310650000000013</v>
      </c>
      <c r="M416" s="1">
        <f>Tabelle1[[#This Row],[Menge t Nges]]/Tabelle1[[#This Row],[Anzahl Lieferscheine]]</f>
        <v>0.36068052631578945</v>
      </c>
      <c r="N416" s="1">
        <f>Tabelle1[[#This Row],[Menge t P2O5]]/Tabelle1[[#This Row],[Anzahl Lieferscheine]]</f>
        <v>0.19941217105263168</v>
      </c>
    </row>
    <row r="417" spans="1:14" x14ac:dyDescent="0.2">
      <c r="A417" s="2" t="s">
        <v>34</v>
      </c>
      <c r="B417" s="2" t="s">
        <v>34</v>
      </c>
      <c r="C417" s="2" t="s">
        <v>6</v>
      </c>
      <c r="D417" s="2" t="s">
        <v>7</v>
      </c>
      <c r="E417" s="2" t="s">
        <v>14</v>
      </c>
      <c r="F417" s="2" t="s">
        <v>61</v>
      </c>
      <c r="G417" s="1">
        <v>68401.760000000038</v>
      </c>
      <c r="H417" s="1">
        <v>30906.139999999989</v>
      </c>
      <c r="I417" s="4">
        <v>206</v>
      </c>
      <c r="J417" s="2" t="s">
        <v>65</v>
      </c>
      <c r="K417" s="1">
        <f>Tabelle1[[#This Row],[Menge kg Nges]]/1000</f>
        <v>68.401760000000039</v>
      </c>
      <c r="L417" s="1">
        <f>Tabelle1[[#This Row],[Menge kg P2O5]]/1000</f>
        <v>30.90613999999999</v>
      </c>
      <c r="M417" s="1">
        <f>Tabelle1[[#This Row],[Menge t Nges]]/Tabelle1[[#This Row],[Anzahl Lieferscheine]]</f>
        <v>0.33204737864077688</v>
      </c>
      <c r="N417" s="1">
        <f>Tabelle1[[#This Row],[Menge t P2O5]]/Tabelle1[[#This Row],[Anzahl Lieferscheine]]</f>
        <v>0.15002980582524267</v>
      </c>
    </row>
    <row r="418" spans="1:14" x14ac:dyDescent="0.2">
      <c r="A418" s="2" t="s">
        <v>34</v>
      </c>
      <c r="B418" s="2" t="s">
        <v>34</v>
      </c>
      <c r="C418" s="2" t="s">
        <v>6</v>
      </c>
      <c r="D418" s="2" t="s">
        <v>15</v>
      </c>
      <c r="E418" s="2" t="s">
        <v>8</v>
      </c>
      <c r="F418" s="2" t="s">
        <v>61</v>
      </c>
      <c r="G418" s="1">
        <v>6894.44</v>
      </c>
      <c r="H418" s="1">
        <v>5619.9</v>
      </c>
      <c r="I418" s="4">
        <v>16</v>
      </c>
      <c r="J418" s="2" t="s">
        <v>65</v>
      </c>
      <c r="K418" s="1">
        <f>Tabelle1[[#This Row],[Menge kg Nges]]/1000</f>
        <v>6.8944399999999995</v>
      </c>
      <c r="L418" s="1">
        <f>Tabelle1[[#This Row],[Menge kg P2O5]]/1000</f>
        <v>5.6198999999999995</v>
      </c>
      <c r="M418" s="1">
        <f>Tabelle1[[#This Row],[Menge t Nges]]/Tabelle1[[#This Row],[Anzahl Lieferscheine]]</f>
        <v>0.43090249999999997</v>
      </c>
      <c r="N418" s="1">
        <f>Tabelle1[[#This Row],[Menge t P2O5]]/Tabelle1[[#This Row],[Anzahl Lieferscheine]]</f>
        <v>0.35124374999999997</v>
      </c>
    </row>
    <row r="419" spans="1:14" x14ac:dyDescent="0.2">
      <c r="A419" s="2" t="s">
        <v>34</v>
      </c>
      <c r="B419" s="2" t="s">
        <v>34</v>
      </c>
      <c r="C419" s="2" t="s">
        <v>6</v>
      </c>
      <c r="D419" s="2" t="s">
        <v>15</v>
      </c>
      <c r="E419" s="2" t="s">
        <v>16</v>
      </c>
      <c r="F419" s="2" t="s">
        <v>61</v>
      </c>
      <c r="G419" s="1">
        <v>2760.4</v>
      </c>
      <c r="H419" s="1">
        <v>2184.4299999999998</v>
      </c>
      <c r="I419" s="4">
        <v>11</v>
      </c>
      <c r="J419" s="2" t="s">
        <v>65</v>
      </c>
      <c r="K419" s="1">
        <f>Tabelle1[[#This Row],[Menge kg Nges]]/1000</f>
        <v>2.7604000000000002</v>
      </c>
      <c r="L419" s="1">
        <f>Tabelle1[[#This Row],[Menge kg P2O5]]/1000</f>
        <v>2.1844299999999999</v>
      </c>
      <c r="M419" s="1">
        <f>Tabelle1[[#This Row],[Menge t Nges]]/Tabelle1[[#This Row],[Anzahl Lieferscheine]]</f>
        <v>0.25094545454545458</v>
      </c>
      <c r="N419" s="1">
        <f>Tabelle1[[#This Row],[Menge t P2O5]]/Tabelle1[[#This Row],[Anzahl Lieferscheine]]</f>
        <v>0.19858454545454543</v>
      </c>
    </row>
    <row r="420" spans="1:14" x14ac:dyDescent="0.2">
      <c r="A420" s="2" t="s">
        <v>34</v>
      </c>
      <c r="B420" s="2" t="s">
        <v>34</v>
      </c>
      <c r="C420" s="2" t="s">
        <v>6</v>
      </c>
      <c r="D420" s="2" t="s">
        <v>15</v>
      </c>
      <c r="E420" s="2" t="s">
        <v>17</v>
      </c>
      <c r="F420" s="2" t="s">
        <v>61</v>
      </c>
      <c r="G420" s="1">
        <v>2910.1800000000003</v>
      </c>
      <c r="H420" s="1">
        <v>1258.8000000000002</v>
      </c>
      <c r="I420" s="4">
        <v>11</v>
      </c>
      <c r="J420" s="2" t="s">
        <v>65</v>
      </c>
      <c r="K420" s="1">
        <f>Tabelle1[[#This Row],[Menge kg Nges]]/1000</f>
        <v>2.9101800000000004</v>
      </c>
      <c r="L420" s="1">
        <f>Tabelle1[[#This Row],[Menge kg P2O5]]/1000</f>
        <v>1.2588000000000001</v>
      </c>
      <c r="M420" s="1">
        <f>Tabelle1[[#This Row],[Menge t Nges]]/Tabelle1[[#This Row],[Anzahl Lieferscheine]]</f>
        <v>0.26456181818181823</v>
      </c>
      <c r="N420" s="1">
        <f>Tabelle1[[#This Row],[Menge t P2O5]]/Tabelle1[[#This Row],[Anzahl Lieferscheine]]</f>
        <v>0.11443636363636366</v>
      </c>
    </row>
    <row r="421" spans="1:14" x14ac:dyDescent="0.2">
      <c r="A421" s="2" t="s">
        <v>34</v>
      </c>
      <c r="B421" s="2" t="s">
        <v>34</v>
      </c>
      <c r="C421" s="2" t="s">
        <v>6</v>
      </c>
      <c r="D421" s="2" t="s">
        <v>15</v>
      </c>
      <c r="E421" s="2" t="s">
        <v>18</v>
      </c>
      <c r="F421" s="2" t="s">
        <v>61</v>
      </c>
      <c r="G421" s="1">
        <v>23304.03</v>
      </c>
      <c r="H421" s="1">
        <v>16011.69</v>
      </c>
      <c r="I421" s="4">
        <v>56</v>
      </c>
      <c r="J421" s="2" t="s">
        <v>65</v>
      </c>
      <c r="K421" s="1">
        <f>Tabelle1[[#This Row],[Menge kg Nges]]/1000</f>
        <v>23.304029999999997</v>
      </c>
      <c r="L421" s="1">
        <f>Tabelle1[[#This Row],[Menge kg P2O5]]/1000</f>
        <v>16.011690000000002</v>
      </c>
      <c r="M421" s="1">
        <f>Tabelle1[[#This Row],[Menge t Nges]]/Tabelle1[[#This Row],[Anzahl Lieferscheine]]</f>
        <v>0.4161433928571428</v>
      </c>
      <c r="N421" s="1">
        <f>Tabelle1[[#This Row],[Menge t P2O5]]/Tabelle1[[#This Row],[Anzahl Lieferscheine]]</f>
        <v>0.28592303571428573</v>
      </c>
    </row>
    <row r="422" spans="1:14" x14ac:dyDescent="0.2">
      <c r="A422" s="2" t="s">
        <v>34</v>
      </c>
      <c r="B422" s="2" t="s">
        <v>34</v>
      </c>
      <c r="C422" s="2" t="s">
        <v>6</v>
      </c>
      <c r="D422" s="2" t="s">
        <v>15</v>
      </c>
      <c r="E422" s="2" t="s">
        <v>19</v>
      </c>
      <c r="F422" s="2" t="s">
        <v>61</v>
      </c>
      <c r="G422" s="1">
        <v>4080.73</v>
      </c>
      <c r="H422" s="1">
        <v>3534.54</v>
      </c>
      <c r="I422" s="4">
        <v>12</v>
      </c>
      <c r="J422" s="2" t="s">
        <v>65</v>
      </c>
      <c r="K422" s="1">
        <f>Tabelle1[[#This Row],[Menge kg Nges]]/1000</f>
        <v>4.08073</v>
      </c>
      <c r="L422" s="1">
        <f>Tabelle1[[#This Row],[Menge kg P2O5]]/1000</f>
        <v>3.5345399999999998</v>
      </c>
      <c r="M422" s="1">
        <f>Tabelle1[[#This Row],[Menge t Nges]]/Tabelle1[[#This Row],[Anzahl Lieferscheine]]</f>
        <v>0.34006083333333331</v>
      </c>
      <c r="N422" s="1">
        <f>Tabelle1[[#This Row],[Menge t P2O5]]/Tabelle1[[#This Row],[Anzahl Lieferscheine]]</f>
        <v>0.294545</v>
      </c>
    </row>
    <row r="423" spans="1:14" x14ac:dyDescent="0.2">
      <c r="A423" s="2" t="s">
        <v>34</v>
      </c>
      <c r="B423" s="2" t="s">
        <v>34</v>
      </c>
      <c r="C423" s="2" t="s">
        <v>6</v>
      </c>
      <c r="D423" s="2" t="s">
        <v>15</v>
      </c>
      <c r="E423" s="2" t="s">
        <v>20</v>
      </c>
      <c r="F423" s="2" t="s">
        <v>61</v>
      </c>
      <c r="G423" s="1">
        <v>6451.9900000000007</v>
      </c>
      <c r="H423" s="1">
        <v>4439.47</v>
      </c>
      <c r="I423" s="4">
        <v>98</v>
      </c>
      <c r="J423" s="2" t="s">
        <v>65</v>
      </c>
      <c r="K423" s="1">
        <f>Tabelle1[[#This Row],[Menge kg Nges]]/1000</f>
        <v>6.4519900000000003</v>
      </c>
      <c r="L423" s="1">
        <f>Tabelle1[[#This Row],[Menge kg P2O5]]/1000</f>
        <v>4.43947</v>
      </c>
      <c r="M423" s="1">
        <f>Tabelle1[[#This Row],[Menge t Nges]]/Tabelle1[[#This Row],[Anzahl Lieferscheine]]</f>
        <v>6.5836632653061222E-2</v>
      </c>
      <c r="N423" s="1">
        <f>Tabelle1[[#This Row],[Menge t P2O5]]/Tabelle1[[#This Row],[Anzahl Lieferscheine]]</f>
        <v>4.5300714285714284E-2</v>
      </c>
    </row>
    <row r="424" spans="1:14" x14ac:dyDescent="0.2">
      <c r="A424" s="2" t="s">
        <v>34</v>
      </c>
      <c r="B424" s="2" t="s">
        <v>34</v>
      </c>
      <c r="C424" s="2" t="s">
        <v>6</v>
      </c>
      <c r="D424" s="2" t="s">
        <v>15</v>
      </c>
      <c r="E424" s="2" t="s">
        <v>21</v>
      </c>
      <c r="F424" s="2" t="s">
        <v>61</v>
      </c>
      <c r="G424" s="1">
        <v>26536.409999999993</v>
      </c>
      <c r="H424" s="1">
        <v>15686.949999999999</v>
      </c>
      <c r="I424" s="4">
        <v>87</v>
      </c>
      <c r="J424" s="2" t="s">
        <v>65</v>
      </c>
      <c r="K424" s="1">
        <f>Tabelle1[[#This Row],[Menge kg Nges]]/1000</f>
        <v>26.536409999999993</v>
      </c>
      <c r="L424" s="1">
        <f>Tabelle1[[#This Row],[Menge kg P2O5]]/1000</f>
        <v>15.68695</v>
      </c>
      <c r="M424" s="1">
        <f>Tabelle1[[#This Row],[Menge t Nges]]/Tabelle1[[#This Row],[Anzahl Lieferscheine]]</f>
        <v>0.30501620689655162</v>
      </c>
      <c r="N424" s="1">
        <f>Tabelle1[[#This Row],[Menge t P2O5]]/Tabelle1[[#This Row],[Anzahl Lieferscheine]]</f>
        <v>0.18030977011494254</v>
      </c>
    </row>
    <row r="425" spans="1:14" x14ac:dyDescent="0.2">
      <c r="A425" s="2" t="s">
        <v>34</v>
      </c>
      <c r="B425" s="2" t="s">
        <v>34</v>
      </c>
      <c r="C425" s="2" t="s">
        <v>6</v>
      </c>
      <c r="D425" s="2" t="s">
        <v>15</v>
      </c>
      <c r="E425" s="2" t="s">
        <v>9</v>
      </c>
      <c r="F425" s="2" t="s">
        <v>61</v>
      </c>
      <c r="G425" s="1">
        <v>9063.7199999999975</v>
      </c>
      <c r="H425" s="1">
        <v>4568.32</v>
      </c>
      <c r="I425" s="4">
        <v>48</v>
      </c>
      <c r="J425" s="2" t="s">
        <v>65</v>
      </c>
      <c r="K425" s="1">
        <f>Tabelle1[[#This Row],[Menge kg Nges]]/1000</f>
        <v>9.0637199999999982</v>
      </c>
      <c r="L425" s="1">
        <f>Tabelle1[[#This Row],[Menge kg P2O5]]/1000</f>
        <v>4.5683199999999999</v>
      </c>
      <c r="M425" s="1">
        <f>Tabelle1[[#This Row],[Menge t Nges]]/Tabelle1[[#This Row],[Anzahl Lieferscheine]]</f>
        <v>0.18882749999999995</v>
      </c>
      <c r="N425" s="1">
        <f>Tabelle1[[#This Row],[Menge t P2O5]]/Tabelle1[[#This Row],[Anzahl Lieferscheine]]</f>
        <v>9.5173333333333332E-2</v>
      </c>
    </row>
    <row r="426" spans="1:14" x14ac:dyDescent="0.2">
      <c r="A426" s="2" t="s">
        <v>34</v>
      </c>
      <c r="B426" s="2" t="s">
        <v>34</v>
      </c>
      <c r="C426" s="2" t="s">
        <v>6</v>
      </c>
      <c r="D426" s="2" t="s">
        <v>15</v>
      </c>
      <c r="E426" s="2" t="s">
        <v>22</v>
      </c>
      <c r="F426" s="2" t="s">
        <v>61</v>
      </c>
      <c r="G426" s="1">
        <v>465.01</v>
      </c>
      <c r="H426" s="1">
        <v>194.18</v>
      </c>
      <c r="I426" s="4">
        <v>2</v>
      </c>
      <c r="J426" s="2" t="s">
        <v>65</v>
      </c>
      <c r="K426" s="1">
        <f>Tabelle1[[#This Row],[Menge kg Nges]]/1000</f>
        <v>0.46500999999999998</v>
      </c>
      <c r="L426" s="1">
        <f>Tabelle1[[#This Row],[Menge kg P2O5]]/1000</f>
        <v>0.19418000000000002</v>
      </c>
      <c r="M426" s="1">
        <f>Tabelle1[[#This Row],[Menge t Nges]]/Tabelle1[[#This Row],[Anzahl Lieferscheine]]</f>
        <v>0.23250499999999999</v>
      </c>
      <c r="N426" s="1">
        <f>Tabelle1[[#This Row],[Menge t P2O5]]/Tabelle1[[#This Row],[Anzahl Lieferscheine]]</f>
        <v>9.709000000000001E-2</v>
      </c>
    </row>
    <row r="427" spans="1:14" x14ac:dyDescent="0.2">
      <c r="A427" s="2" t="s">
        <v>34</v>
      </c>
      <c r="B427" s="2" t="s">
        <v>34</v>
      </c>
      <c r="C427" s="2" t="s">
        <v>6</v>
      </c>
      <c r="D427" s="2" t="s">
        <v>15</v>
      </c>
      <c r="E427" s="2" t="s">
        <v>10</v>
      </c>
      <c r="F427" s="2" t="s">
        <v>61</v>
      </c>
      <c r="G427" s="1">
        <v>2481.4299999999998</v>
      </c>
      <c r="H427" s="1">
        <v>1067.1300000000001</v>
      </c>
      <c r="I427" s="4">
        <v>12</v>
      </c>
      <c r="J427" s="2" t="s">
        <v>65</v>
      </c>
      <c r="K427" s="1">
        <f>Tabelle1[[#This Row],[Menge kg Nges]]/1000</f>
        <v>2.48143</v>
      </c>
      <c r="L427" s="1">
        <f>Tabelle1[[#This Row],[Menge kg P2O5]]/1000</f>
        <v>1.0671300000000001</v>
      </c>
      <c r="M427" s="1">
        <f>Tabelle1[[#This Row],[Menge t Nges]]/Tabelle1[[#This Row],[Anzahl Lieferscheine]]</f>
        <v>0.20678583333333334</v>
      </c>
      <c r="N427" s="1">
        <f>Tabelle1[[#This Row],[Menge t P2O5]]/Tabelle1[[#This Row],[Anzahl Lieferscheine]]</f>
        <v>8.8927500000000007E-2</v>
      </c>
    </row>
    <row r="428" spans="1:14" x14ac:dyDescent="0.2">
      <c r="A428" s="2" t="s">
        <v>34</v>
      </c>
      <c r="B428" s="2" t="s">
        <v>34</v>
      </c>
      <c r="C428" s="2" t="s">
        <v>6</v>
      </c>
      <c r="D428" s="2" t="s">
        <v>15</v>
      </c>
      <c r="E428" s="2" t="s">
        <v>23</v>
      </c>
      <c r="F428" s="2" t="s">
        <v>61</v>
      </c>
      <c r="G428" s="1">
        <v>1088</v>
      </c>
      <c r="H428" s="1">
        <v>448.8</v>
      </c>
      <c r="I428" s="4">
        <v>8</v>
      </c>
      <c r="J428" s="2" t="s">
        <v>65</v>
      </c>
      <c r="K428" s="1">
        <f>Tabelle1[[#This Row],[Menge kg Nges]]/1000</f>
        <v>1.0880000000000001</v>
      </c>
      <c r="L428" s="1">
        <f>Tabelle1[[#This Row],[Menge kg P2O5]]/1000</f>
        <v>0.44880000000000003</v>
      </c>
      <c r="M428" s="1">
        <f>Tabelle1[[#This Row],[Menge t Nges]]/Tabelle1[[#This Row],[Anzahl Lieferscheine]]</f>
        <v>0.13600000000000001</v>
      </c>
      <c r="N428" s="1">
        <f>Tabelle1[[#This Row],[Menge t P2O5]]/Tabelle1[[#This Row],[Anzahl Lieferscheine]]</f>
        <v>5.6100000000000004E-2</v>
      </c>
    </row>
    <row r="429" spans="1:14" x14ac:dyDescent="0.2">
      <c r="A429" s="2" t="s">
        <v>34</v>
      </c>
      <c r="B429" s="2" t="s">
        <v>34</v>
      </c>
      <c r="C429" s="2" t="s">
        <v>6</v>
      </c>
      <c r="D429" s="2" t="s">
        <v>15</v>
      </c>
      <c r="E429" s="2" t="s">
        <v>12</v>
      </c>
      <c r="F429" s="2" t="s">
        <v>61</v>
      </c>
      <c r="G429" s="1">
        <v>174.72</v>
      </c>
      <c r="H429" s="1">
        <v>156.80000000000001</v>
      </c>
      <c r="I429" s="4">
        <v>2</v>
      </c>
      <c r="J429" s="2" t="s">
        <v>65</v>
      </c>
      <c r="K429" s="1">
        <f>Tabelle1[[#This Row],[Menge kg Nges]]/1000</f>
        <v>0.17471999999999999</v>
      </c>
      <c r="L429" s="1">
        <f>Tabelle1[[#This Row],[Menge kg P2O5]]/1000</f>
        <v>0.15680000000000002</v>
      </c>
      <c r="M429" s="1">
        <f>Tabelle1[[#This Row],[Menge t Nges]]/Tabelle1[[#This Row],[Anzahl Lieferscheine]]</f>
        <v>8.7359999999999993E-2</v>
      </c>
      <c r="N429" s="1">
        <f>Tabelle1[[#This Row],[Menge t P2O5]]/Tabelle1[[#This Row],[Anzahl Lieferscheine]]</f>
        <v>7.8400000000000011E-2</v>
      </c>
    </row>
    <row r="430" spans="1:14" x14ac:dyDescent="0.2">
      <c r="A430" s="2" t="s">
        <v>34</v>
      </c>
      <c r="B430" s="2" t="s">
        <v>34</v>
      </c>
      <c r="C430" s="2" t="s">
        <v>6</v>
      </c>
      <c r="D430" s="2" t="s">
        <v>15</v>
      </c>
      <c r="E430" s="2" t="s">
        <v>13</v>
      </c>
      <c r="F430" s="2" t="s">
        <v>61</v>
      </c>
      <c r="G430" s="1">
        <v>3220.7799999999997</v>
      </c>
      <c r="H430" s="1">
        <v>2055.66</v>
      </c>
      <c r="I430" s="4">
        <v>15</v>
      </c>
      <c r="J430" s="2" t="s">
        <v>65</v>
      </c>
      <c r="K430" s="1">
        <f>Tabelle1[[#This Row],[Menge kg Nges]]/1000</f>
        <v>3.2207799999999995</v>
      </c>
      <c r="L430" s="1">
        <f>Tabelle1[[#This Row],[Menge kg P2O5]]/1000</f>
        <v>2.05566</v>
      </c>
      <c r="M430" s="1">
        <f>Tabelle1[[#This Row],[Menge t Nges]]/Tabelle1[[#This Row],[Anzahl Lieferscheine]]</f>
        <v>0.21471866666666664</v>
      </c>
      <c r="N430" s="1">
        <f>Tabelle1[[#This Row],[Menge t P2O5]]/Tabelle1[[#This Row],[Anzahl Lieferscheine]]</f>
        <v>0.137044</v>
      </c>
    </row>
    <row r="431" spans="1:14" x14ac:dyDescent="0.2">
      <c r="A431" s="2" t="s">
        <v>34</v>
      </c>
      <c r="B431" s="2" t="s">
        <v>34</v>
      </c>
      <c r="C431" s="2" t="s">
        <v>6</v>
      </c>
      <c r="D431" s="2" t="s">
        <v>15</v>
      </c>
      <c r="E431" s="2" t="s">
        <v>14</v>
      </c>
      <c r="F431" s="2" t="s">
        <v>61</v>
      </c>
      <c r="G431" s="1">
        <v>1274.69</v>
      </c>
      <c r="H431" s="1">
        <v>803.96</v>
      </c>
      <c r="I431" s="4">
        <v>3</v>
      </c>
      <c r="J431" s="2" t="s">
        <v>65</v>
      </c>
      <c r="K431" s="1">
        <f>Tabelle1[[#This Row],[Menge kg Nges]]/1000</f>
        <v>1.2746900000000001</v>
      </c>
      <c r="L431" s="1">
        <f>Tabelle1[[#This Row],[Menge kg P2O5]]/1000</f>
        <v>0.80396000000000001</v>
      </c>
      <c r="M431" s="1">
        <f>Tabelle1[[#This Row],[Menge t Nges]]/Tabelle1[[#This Row],[Anzahl Lieferscheine]]</f>
        <v>0.4248966666666667</v>
      </c>
      <c r="N431" s="1">
        <f>Tabelle1[[#This Row],[Menge t P2O5]]/Tabelle1[[#This Row],[Anzahl Lieferscheine]]</f>
        <v>0.26798666666666665</v>
      </c>
    </row>
    <row r="432" spans="1:14" x14ac:dyDescent="0.2">
      <c r="A432" s="2" t="s">
        <v>34</v>
      </c>
      <c r="B432" s="2" t="s">
        <v>34</v>
      </c>
      <c r="C432" s="2" t="s">
        <v>6</v>
      </c>
      <c r="D432" s="2" t="s">
        <v>15</v>
      </c>
      <c r="E432" s="2" t="s">
        <v>31</v>
      </c>
      <c r="F432" s="2" t="s">
        <v>61</v>
      </c>
      <c r="G432" s="1">
        <v>1184.8</v>
      </c>
      <c r="H432" s="1">
        <v>465</v>
      </c>
      <c r="I432" s="4">
        <v>3</v>
      </c>
      <c r="J432" s="2" t="s">
        <v>65</v>
      </c>
      <c r="K432" s="1">
        <f>Tabelle1[[#This Row],[Menge kg Nges]]/1000</f>
        <v>1.1847999999999999</v>
      </c>
      <c r="L432" s="1">
        <f>Tabelle1[[#This Row],[Menge kg P2O5]]/1000</f>
        <v>0.46500000000000002</v>
      </c>
      <c r="M432" s="1">
        <f>Tabelle1[[#This Row],[Menge t Nges]]/Tabelle1[[#This Row],[Anzahl Lieferscheine]]</f>
        <v>0.3949333333333333</v>
      </c>
      <c r="N432" s="1">
        <f>Tabelle1[[#This Row],[Menge t P2O5]]/Tabelle1[[#This Row],[Anzahl Lieferscheine]]</f>
        <v>0.155</v>
      </c>
    </row>
    <row r="433" spans="1:14" x14ac:dyDescent="0.2">
      <c r="A433" s="2" t="s">
        <v>34</v>
      </c>
      <c r="B433" s="2" t="s">
        <v>34</v>
      </c>
      <c r="C433" s="2" t="s">
        <v>25</v>
      </c>
      <c r="D433" s="2" t="s">
        <v>25</v>
      </c>
      <c r="E433" s="2" t="s">
        <v>26</v>
      </c>
      <c r="F433" s="2" t="s">
        <v>61</v>
      </c>
      <c r="G433" s="1">
        <v>44677.740000000005</v>
      </c>
      <c r="H433" s="1">
        <v>22910.129999999997</v>
      </c>
      <c r="I433" s="4">
        <v>80</v>
      </c>
      <c r="J433" s="2" t="s">
        <v>65</v>
      </c>
      <c r="K433" s="1">
        <f>Tabelle1[[#This Row],[Menge kg Nges]]/1000</f>
        <v>44.677740000000007</v>
      </c>
      <c r="L433" s="1">
        <f>Tabelle1[[#This Row],[Menge kg P2O5]]/1000</f>
        <v>22.910129999999999</v>
      </c>
      <c r="M433" s="1">
        <f>Tabelle1[[#This Row],[Menge t Nges]]/Tabelle1[[#This Row],[Anzahl Lieferscheine]]</f>
        <v>0.55847175000000004</v>
      </c>
      <c r="N433" s="1">
        <f>Tabelle1[[#This Row],[Menge t P2O5]]/Tabelle1[[#This Row],[Anzahl Lieferscheine]]</f>
        <v>0.286376625</v>
      </c>
    </row>
    <row r="434" spans="1:14" x14ac:dyDescent="0.2">
      <c r="A434" s="2" t="s">
        <v>34</v>
      </c>
      <c r="B434" s="2" t="s">
        <v>45</v>
      </c>
      <c r="C434" s="2" t="s">
        <v>6</v>
      </c>
      <c r="D434" s="2" t="s">
        <v>30</v>
      </c>
      <c r="E434" s="2" t="s">
        <v>26</v>
      </c>
      <c r="F434" s="2" t="s">
        <v>61</v>
      </c>
      <c r="G434" s="1">
        <v>664.95</v>
      </c>
      <c r="H434" s="1">
        <v>251.55</v>
      </c>
      <c r="I434" s="4">
        <v>1</v>
      </c>
      <c r="J434" s="2" t="s">
        <v>65</v>
      </c>
      <c r="K434" s="1">
        <f>Tabelle1[[#This Row],[Menge kg Nges]]/1000</f>
        <v>0.66495000000000004</v>
      </c>
      <c r="L434" s="1">
        <f>Tabelle1[[#This Row],[Menge kg P2O5]]/1000</f>
        <v>0.25155</v>
      </c>
      <c r="M434" s="1">
        <f>Tabelle1[[#This Row],[Menge t Nges]]/Tabelle1[[#This Row],[Anzahl Lieferscheine]]</f>
        <v>0.66495000000000004</v>
      </c>
      <c r="N434" s="1">
        <f>Tabelle1[[#This Row],[Menge t P2O5]]/Tabelle1[[#This Row],[Anzahl Lieferscheine]]</f>
        <v>0.25155</v>
      </c>
    </row>
    <row r="435" spans="1:14" x14ac:dyDescent="0.2">
      <c r="A435" s="2" t="s">
        <v>34</v>
      </c>
      <c r="B435" s="2" t="s">
        <v>45</v>
      </c>
      <c r="C435" s="2" t="s">
        <v>6</v>
      </c>
      <c r="D435" s="2" t="s">
        <v>15</v>
      </c>
      <c r="E435" s="2" t="s">
        <v>21</v>
      </c>
      <c r="F435" s="2" t="s">
        <v>61</v>
      </c>
      <c r="G435" s="1">
        <v>1408.9</v>
      </c>
      <c r="H435" s="1">
        <v>834.39</v>
      </c>
      <c r="I435" s="4">
        <v>1</v>
      </c>
      <c r="J435" s="2" t="s">
        <v>65</v>
      </c>
      <c r="K435" s="1">
        <f>Tabelle1[[#This Row],[Menge kg Nges]]/1000</f>
        <v>1.4089</v>
      </c>
      <c r="L435" s="1">
        <f>Tabelle1[[#This Row],[Menge kg P2O5]]/1000</f>
        <v>0.83438999999999997</v>
      </c>
      <c r="M435" s="1">
        <f>Tabelle1[[#This Row],[Menge t Nges]]/Tabelle1[[#This Row],[Anzahl Lieferscheine]]</f>
        <v>1.4089</v>
      </c>
      <c r="N435" s="1">
        <f>Tabelle1[[#This Row],[Menge t P2O5]]/Tabelle1[[#This Row],[Anzahl Lieferscheine]]</f>
        <v>0.83438999999999997</v>
      </c>
    </row>
    <row r="436" spans="1:14" x14ac:dyDescent="0.2">
      <c r="A436" s="2" t="s">
        <v>34</v>
      </c>
      <c r="B436" s="2" t="s">
        <v>51</v>
      </c>
      <c r="C436" s="2" t="s">
        <v>6</v>
      </c>
      <c r="D436" s="2" t="s">
        <v>30</v>
      </c>
      <c r="E436" s="2" t="s">
        <v>26</v>
      </c>
      <c r="F436" s="2" t="s">
        <v>61</v>
      </c>
      <c r="G436" s="1">
        <v>685.80000000000007</v>
      </c>
      <c r="H436" s="1">
        <v>235.89999999999998</v>
      </c>
      <c r="I436" s="4">
        <v>3</v>
      </c>
      <c r="J436" s="2" t="s">
        <v>65</v>
      </c>
      <c r="K436" s="1">
        <f>Tabelle1[[#This Row],[Menge kg Nges]]/1000</f>
        <v>0.68580000000000008</v>
      </c>
      <c r="L436" s="1">
        <f>Tabelle1[[#This Row],[Menge kg P2O5]]/1000</f>
        <v>0.23589999999999997</v>
      </c>
      <c r="M436" s="1">
        <f>Tabelle1[[#This Row],[Menge t Nges]]/Tabelle1[[#This Row],[Anzahl Lieferscheine]]</f>
        <v>0.22860000000000003</v>
      </c>
      <c r="N436" s="1">
        <f>Tabelle1[[#This Row],[Menge t P2O5]]/Tabelle1[[#This Row],[Anzahl Lieferscheine]]</f>
        <v>7.8633333333333319E-2</v>
      </c>
    </row>
    <row r="437" spans="1:14" x14ac:dyDescent="0.2">
      <c r="A437" s="2" t="s">
        <v>34</v>
      </c>
      <c r="B437" s="2" t="s">
        <v>51</v>
      </c>
      <c r="C437" s="2" t="s">
        <v>6</v>
      </c>
      <c r="D437" s="2" t="s">
        <v>7</v>
      </c>
      <c r="E437" s="2" t="s">
        <v>12</v>
      </c>
      <c r="F437" s="2" t="s">
        <v>61</v>
      </c>
      <c r="G437" s="1">
        <v>2102.8000000000002</v>
      </c>
      <c r="H437" s="1">
        <v>903.3</v>
      </c>
      <c r="I437" s="4">
        <v>14</v>
      </c>
      <c r="J437" s="2" t="s">
        <v>65</v>
      </c>
      <c r="K437" s="1">
        <f>Tabelle1[[#This Row],[Menge kg Nges]]/1000</f>
        <v>2.1028000000000002</v>
      </c>
      <c r="L437" s="1">
        <f>Tabelle1[[#This Row],[Menge kg P2O5]]/1000</f>
        <v>0.90329999999999999</v>
      </c>
      <c r="M437" s="1">
        <f>Tabelle1[[#This Row],[Menge t Nges]]/Tabelle1[[#This Row],[Anzahl Lieferscheine]]</f>
        <v>0.15020000000000003</v>
      </c>
      <c r="N437" s="1">
        <f>Tabelle1[[#This Row],[Menge t P2O5]]/Tabelle1[[#This Row],[Anzahl Lieferscheine]]</f>
        <v>6.4521428571428577E-2</v>
      </c>
    </row>
    <row r="438" spans="1:14" x14ac:dyDescent="0.2">
      <c r="A438" s="2" t="s">
        <v>34</v>
      </c>
      <c r="B438" s="2" t="s">
        <v>52</v>
      </c>
      <c r="C438" s="2" t="s">
        <v>6</v>
      </c>
      <c r="D438" s="2" t="s">
        <v>7</v>
      </c>
      <c r="E438" s="2" t="s">
        <v>12</v>
      </c>
      <c r="F438" s="2" t="s">
        <v>61</v>
      </c>
      <c r="G438" s="1">
        <v>4133.5</v>
      </c>
      <c r="H438" s="1">
        <v>1567.04</v>
      </c>
      <c r="I438" s="4">
        <v>16</v>
      </c>
      <c r="J438" s="2" t="s">
        <v>65</v>
      </c>
      <c r="K438" s="1">
        <f>Tabelle1[[#This Row],[Menge kg Nges]]/1000</f>
        <v>4.1334999999999997</v>
      </c>
      <c r="L438" s="1">
        <f>Tabelle1[[#This Row],[Menge kg P2O5]]/1000</f>
        <v>1.56704</v>
      </c>
      <c r="M438" s="1">
        <f>Tabelle1[[#This Row],[Menge t Nges]]/Tabelle1[[#This Row],[Anzahl Lieferscheine]]</f>
        <v>0.25834374999999998</v>
      </c>
      <c r="N438" s="1">
        <f>Tabelle1[[#This Row],[Menge t P2O5]]/Tabelle1[[#This Row],[Anzahl Lieferscheine]]</f>
        <v>9.7939999999999999E-2</v>
      </c>
    </row>
    <row r="439" spans="1:14" x14ac:dyDescent="0.2">
      <c r="A439" s="2" t="s">
        <v>34</v>
      </c>
      <c r="B439" s="2" t="s">
        <v>52</v>
      </c>
      <c r="C439" s="2" t="s">
        <v>6</v>
      </c>
      <c r="D439" s="2" t="s">
        <v>15</v>
      </c>
      <c r="E439" s="2" t="s">
        <v>8</v>
      </c>
      <c r="F439" s="2" t="s">
        <v>61</v>
      </c>
      <c r="G439" s="1">
        <v>131.25</v>
      </c>
      <c r="H439" s="1">
        <v>150.5</v>
      </c>
      <c r="I439" s="4">
        <v>1</v>
      </c>
      <c r="J439" s="2" t="s">
        <v>65</v>
      </c>
      <c r="K439" s="1">
        <f>Tabelle1[[#This Row],[Menge kg Nges]]/1000</f>
        <v>0.13125000000000001</v>
      </c>
      <c r="L439" s="1">
        <f>Tabelle1[[#This Row],[Menge kg P2O5]]/1000</f>
        <v>0.15049999999999999</v>
      </c>
      <c r="M439" s="1">
        <f>Tabelle1[[#This Row],[Menge t Nges]]/Tabelle1[[#This Row],[Anzahl Lieferscheine]]</f>
        <v>0.13125000000000001</v>
      </c>
      <c r="N439" s="1">
        <f>Tabelle1[[#This Row],[Menge t P2O5]]/Tabelle1[[#This Row],[Anzahl Lieferscheine]]</f>
        <v>0.15049999999999999</v>
      </c>
    </row>
    <row r="440" spans="1:14" x14ac:dyDescent="0.2">
      <c r="A440" s="2" t="s">
        <v>34</v>
      </c>
      <c r="B440" s="2" t="s">
        <v>52</v>
      </c>
      <c r="C440" s="2" t="s">
        <v>6</v>
      </c>
      <c r="D440" s="2" t="s">
        <v>15</v>
      </c>
      <c r="E440" s="2" t="s">
        <v>18</v>
      </c>
      <c r="F440" s="2" t="s">
        <v>61</v>
      </c>
      <c r="G440" s="1">
        <v>281.39999999999998</v>
      </c>
      <c r="H440" s="1">
        <v>227.8</v>
      </c>
      <c r="I440" s="4">
        <v>2</v>
      </c>
      <c r="J440" s="2" t="s">
        <v>65</v>
      </c>
      <c r="K440" s="1">
        <f>Tabelle1[[#This Row],[Menge kg Nges]]/1000</f>
        <v>0.28139999999999998</v>
      </c>
      <c r="L440" s="1">
        <f>Tabelle1[[#This Row],[Menge kg P2O5]]/1000</f>
        <v>0.2278</v>
      </c>
      <c r="M440" s="1">
        <f>Tabelle1[[#This Row],[Menge t Nges]]/Tabelle1[[#This Row],[Anzahl Lieferscheine]]</f>
        <v>0.14069999999999999</v>
      </c>
      <c r="N440" s="1">
        <f>Tabelle1[[#This Row],[Menge t P2O5]]/Tabelle1[[#This Row],[Anzahl Lieferscheine]]</f>
        <v>0.1139</v>
      </c>
    </row>
    <row r="441" spans="1:14" x14ac:dyDescent="0.2">
      <c r="A441" s="2" t="s">
        <v>34</v>
      </c>
      <c r="B441" s="2" t="s">
        <v>37</v>
      </c>
      <c r="C441" s="2" t="s">
        <v>6</v>
      </c>
      <c r="D441" s="2" t="s">
        <v>30</v>
      </c>
      <c r="E441" s="2" t="s">
        <v>26</v>
      </c>
      <c r="F441" s="2" t="s">
        <v>61</v>
      </c>
      <c r="G441" s="1">
        <v>2907</v>
      </c>
      <c r="H441" s="1">
        <v>1105</v>
      </c>
      <c r="I441" s="4">
        <v>4</v>
      </c>
      <c r="J441" s="2" t="s">
        <v>65</v>
      </c>
      <c r="K441" s="1">
        <f>Tabelle1[[#This Row],[Menge kg Nges]]/1000</f>
        <v>2.907</v>
      </c>
      <c r="L441" s="1">
        <f>Tabelle1[[#This Row],[Menge kg P2O5]]/1000</f>
        <v>1.105</v>
      </c>
      <c r="M441" s="1">
        <f>Tabelle1[[#This Row],[Menge t Nges]]/Tabelle1[[#This Row],[Anzahl Lieferscheine]]</f>
        <v>0.72675000000000001</v>
      </c>
      <c r="N441" s="1">
        <f>Tabelle1[[#This Row],[Menge t P2O5]]/Tabelle1[[#This Row],[Anzahl Lieferscheine]]</f>
        <v>0.27625</v>
      </c>
    </row>
    <row r="442" spans="1:14" x14ac:dyDescent="0.2">
      <c r="A442" s="2" t="s">
        <v>34</v>
      </c>
      <c r="B442" s="2" t="s">
        <v>37</v>
      </c>
      <c r="C442" s="2" t="s">
        <v>6</v>
      </c>
      <c r="D442" s="2" t="s">
        <v>15</v>
      </c>
      <c r="E442" s="2" t="s">
        <v>20</v>
      </c>
      <c r="F442" s="2" t="s">
        <v>61</v>
      </c>
      <c r="G442" s="1">
        <v>232.5</v>
      </c>
      <c r="H442" s="1">
        <v>174</v>
      </c>
      <c r="I442" s="4">
        <v>3</v>
      </c>
      <c r="J442" s="2" t="s">
        <v>65</v>
      </c>
      <c r="K442" s="1">
        <f>Tabelle1[[#This Row],[Menge kg Nges]]/1000</f>
        <v>0.23250000000000001</v>
      </c>
      <c r="L442" s="1">
        <f>Tabelle1[[#This Row],[Menge kg P2O5]]/1000</f>
        <v>0.17399999999999999</v>
      </c>
      <c r="M442" s="1">
        <f>Tabelle1[[#This Row],[Menge t Nges]]/Tabelle1[[#This Row],[Anzahl Lieferscheine]]</f>
        <v>7.7499999999999999E-2</v>
      </c>
      <c r="N442" s="1">
        <f>Tabelle1[[#This Row],[Menge t P2O5]]/Tabelle1[[#This Row],[Anzahl Lieferscheine]]</f>
        <v>5.7999999999999996E-2</v>
      </c>
    </row>
    <row r="443" spans="1:14" x14ac:dyDescent="0.2">
      <c r="A443" s="2" t="s">
        <v>34</v>
      </c>
      <c r="B443" s="2" t="s">
        <v>38</v>
      </c>
      <c r="C443" s="2" t="s">
        <v>6</v>
      </c>
      <c r="D443" s="2" t="s">
        <v>15</v>
      </c>
      <c r="E443" s="2" t="s">
        <v>21</v>
      </c>
      <c r="F443" s="2" t="s">
        <v>61</v>
      </c>
      <c r="G443" s="1">
        <v>624</v>
      </c>
      <c r="H443" s="1">
        <v>360</v>
      </c>
      <c r="I443" s="4">
        <v>1</v>
      </c>
      <c r="J443" s="2" t="s">
        <v>65</v>
      </c>
      <c r="K443" s="1">
        <f>Tabelle1[[#This Row],[Menge kg Nges]]/1000</f>
        <v>0.624</v>
      </c>
      <c r="L443" s="1">
        <f>Tabelle1[[#This Row],[Menge kg P2O5]]/1000</f>
        <v>0.36</v>
      </c>
      <c r="M443" s="1">
        <f>Tabelle1[[#This Row],[Menge t Nges]]/Tabelle1[[#This Row],[Anzahl Lieferscheine]]</f>
        <v>0.624</v>
      </c>
      <c r="N443" s="1">
        <f>Tabelle1[[#This Row],[Menge t P2O5]]/Tabelle1[[#This Row],[Anzahl Lieferscheine]]</f>
        <v>0.36</v>
      </c>
    </row>
    <row r="444" spans="1:14" x14ac:dyDescent="0.2">
      <c r="A444" s="2" t="s">
        <v>34</v>
      </c>
      <c r="B444" s="2" t="s">
        <v>39</v>
      </c>
      <c r="C444" s="2" t="s">
        <v>6</v>
      </c>
      <c r="D444" s="2" t="s">
        <v>30</v>
      </c>
      <c r="E444" s="2" t="s">
        <v>26</v>
      </c>
      <c r="F444" s="2" t="s">
        <v>61</v>
      </c>
      <c r="G444" s="1">
        <v>2208.58</v>
      </c>
      <c r="H444" s="1">
        <v>972.65000000000009</v>
      </c>
      <c r="I444" s="4">
        <v>10</v>
      </c>
      <c r="J444" s="2" t="s">
        <v>65</v>
      </c>
      <c r="K444" s="1">
        <f>Tabelle1[[#This Row],[Menge kg Nges]]/1000</f>
        <v>2.20858</v>
      </c>
      <c r="L444" s="1">
        <f>Tabelle1[[#This Row],[Menge kg P2O5]]/1000</f>
        <v>0.97265000000000013</v>
      </c>
      <c r="M444" s="1">
        <f>Tabelle1[[#This Row],[Menge t Nges]]/Tabelle1[[#This Row],[Anzahl Lieferscheine]]</f>
        <v>0.220858</v>
      </c>
      <c r="N444" s="1">
        <f>Tabelle1[[#This Row],[Menge t P2O5]]/Tabelle1[[#This Row],[Anzahl Lieferscheine]]</f>
        <v>9.7265000000000018E-2</v>
      </c>
    </row>
    <row r="445" spans="1:14" x14ac:dyDescent="0.2">
      <c r="A445" s="2" t="s">
        <v>34</v>
      </c>
      <c r="B445" s="2" t="s">
        <v>39</v>
      </c>
      <c r="C445" s="2" t="s">
        <v>6</v>
      </c>
      <c r="D445" s="2" t="s">
        <v>7</v>
      </c>
      <c r="E445" s="2" t="s">
        <v>11</v>
      </c>
      <c r="F445" s="2" t="s">
        <v>61</v>
      </c>
      <c r="G445" s="1">
        <v>1293.2</v>
      </c>
      <c r="H445" s="1">
        <v>574.9</v>
      </c>
      <c r="I445" s="4">
        <v>2</v>
      </c>
      <c r="J445" s="2" t="s">
        <v>65</v>
      </c>
      <c r="K445" s="1">
        <f>Tabelle1[[#This Row],[Menge kg Nges]]/1000</f>
        <v>1.2932000000000001</v>
      </c>
      <c r="L445" s="1">
        <f>Tabelle1[[#This Row],[Menge kg P2O5]]/1000</f>
        <v>0.57489999999999997</v>
      </c>
      <c r="M445" s="1">
        <f>Tabelle1[[#This Row],[Menge t Nges]]/Tabelle1[[#This Row],[Anzahl Lieferscheine]]</f>
        <v>0.64660000000000006</v>
      </c>
      <c r="N445" s="1">
        <f>Tabelle1[[#This Row],[Menge t P2O5]]/Tabelle1[[#This Row],[Anzahl Lieferscheine]]</f>
        <v>0.28744999999999998</v>
      </c>
    </row>
    <row r="446" spans="1:14" x14ac:dyDescent="0.2">
      <c r="A446" s="2" t="s">
        <v>34</v>
      </c>
      <c r="B446" s="2" t="s">
        <v>39</v>
      </c>
      <c r="C446" s="2" t="s">
        <v>6</v>
      </c>
      <c r="D446" s="2" t="s">
        <v>7</v>
      </c>
      <c r="E446" s="2" t="s">
        <v>12</v>
      </c>
      <c r="F446" s="2" t="s">
        <v>61</v>
      </c>
      <c r="G446" s="1">
        <v>2053.1999999999998</v>
      </c>
      <c r="H446" s="1">
        <v>772.56999999999994</v>
      </c>
      <c r="I446" s="4">
        <v>4</v>
      </c>
      <c r="J446" s="2" t="s">
        <v>65</v>
      </c>
      <c r="K446" s="1">
        <f>Tabelle1[[#This Row],[Menge kg Nges]]/1000</f>
        <v>2.0531999999999999</v>
      </c>
      <c r="L446" s="1">
        <f>Tabelle1[[#This Row],[Menge kg P2O5]]/1000</f>
        <v>0.77256999999999998</v>
      </c>
      <c r="M446" s="1">
        <f>Tabelle1[[#This Row],[Menge t Nges]]/Tabelle1[[#This Row],[Anzahl Lieferscheine]]</f>
        <v>0.51329999999999998</v>
      </c>
      <c r="N446" s="1">
        <f>Tabelle1[[#This Row],[Menge t P2O5]]/Tabelle1[[#This Row],[Anzahl Lieferscheine]]</f>
        <v>0.19314249999999999</v>
      </c>
    </row>
    <row r="447" spans="1:14" x14ac:dyDescent="0.2">
      <c r="A447" s="2" t="s">
        <v>34</v>
      </c>
      <c r="B447" s="2" t="s">
        <v>39</v>
      </c>
      <c r="C447" s="2" t="s">
        <v>6</v>
      </c>
      <c r="D447" s="2" t="s">
        <v>7</v>
      </c>
      <c r="E447" s="2" t="s">
        <v>14</v>
      </c>
      <c r="F447" s="2" t="s">
        <v>61</v>
      </c>
      <c r="G447" s="1">
        <v>1370.5</v>
      </c>
      <c r="H447" s="1">
        <v>609.70000000000005</v>
      </c>
      <c r="I447" s="4">
        <v>3</v>
      </c>
      <c r="J447" s="2" t="s">
        <v>65</v>
      </c>
      <c r="K447" s="1">
        <f>Tabelle1[[#This Row],[Menge kg Nges]]/1000</f>
        <v>1.3705000000000001</v>
      </c>
      <c r="L447" s="1">
        <f>Tabelle1[[#This Row],[Menge kg P2O5]]/1000</f>
        <v>0.60970000000000002</v>
      </c>
      <c r="M447" s="1">
        <f>Tabelle1[[#This Row],[Menge t Nges]]/Tabelle1[[#This Row],[Anzahl Lieferscheine]]</f>
        <v>0.45683333333333337</v>
      </c>
      <c r="N447" s="1">
        <f>Tabelle1[[#This Row],[Menge t P2O5]]/Tabelle1[[#This Row],[Anzahl Lieferscheine]]</f>
        <v>0.20323333333333335</v>
      </c>
    </row>
    <row r="448" spans="1:14" x14ac:dyDescent="0.2">
      <c r="A448" s="2" t="s">
        <v>34</v>
      </c>
      <c r="B448" s="2" t="s">
        <v>39</v>
      </c>
      <c r="C448" s="2" t="s">
        <v>6</v>
      </c>
      <c r="D448" s="2" t="s">
        <v>15</v>
      </c>
      <c r="E448" s="2" t="s">
        <v>21</v>
      </c>
      <c r="F448" s="2" t="s">
        <v>61</v>
      </c>
      <c r="G448" s="1">
        <v>1859.2</v>
      </c>
      <c r="H448" s="1">
        <v>1062.3999999999999</v>
      </c>
      <c r="I448" s="4">
        <v>5</v>
      </c>
      <c r="J448" s="2" t="s">
        <v>65</v>
      </c>
      <c r="K448" s="1">
        <f>Tabelle1[[#This Row],[Menge kg Nges]]/1000</f>
        <v>1.8592</v>
      </c>
      <c r="L448" s="1">
        <f>Tabelle1[[#This Row],[Menge kg P2O5]]/1000</f>
        <v>1.0623999999999998</v>
      </c>
      <c r="M448" s="1">
        <f>Tabelle1[[#This Row],[Menge t Nges]]/Tabelle1[[#This Row],[Anzahl Lieferscheine]]</f>
        <v>0.37184</v>
      </c>
      <c r="N448" s="1">
        <f>Tabelle1[[#This Row],[Menge t P2O5]]/Tabelle1[[#This Row],[Anzahl Lieferscheine]]</f>
        <v>0.21247999999999995</v>
      </c>
    </row>
    <row r="449" spans="1:14" x14ac:dyDescent="0.2">
      <c r="A449" s="2" t="s">
        <v>34</v>
      </c>
      <c r="B449" s="2" t="s">
        <v>40</v>
      </c>
      <c r="C449" s="2" t="s">
        <v>6</v>
      </c>
      <c r="D449" s="2" t="s">
        <v>7</v>
      </c>
      <c r="E449" s="2" t="s">
        <v>12</v>
      </c>
      <c r="F449" s="2" t="s">
        <v>61</v>
      </c>
      <c r="G449" s="1">
        <v>2176.1</v>
      </c>
      <c r="H449" s="1">
        <v>800.99</v>
      </c>
      <c r="I449" s="4">
        <v>8</v>
      </c>
      <c r="J449" s="2" t="s">
        <v>65</v>
      </c>
      <c r="K449" s="1">
        <f>Tabelle1[[#This Row],[Menge kg Nges]]/1000</f>
        <v>2.1760999999999999</v>
      </c>
      <c r="L449" s="1">
        <f>Tabelle1[[#This Row],[Menge kg P2O5]]/1000</f>
        <v>0.80098999999999998</v>
      </c>
      <c r="M449" s="1">
        <f>Tabelle1[[#This Row],[Menge t Nges]]/Tabelle1[[#This Row],[Anzahl Lieferscheine]]</f>
        <v>0.27201249999999999</v>
      </c>
      <c r="N449" s="1">
        <f>Tabelle1[[#This Row],[Menge t P2O5]]/Tabelle1[[#This Row],[Anzahl Lieferscheine]]</f>
        <v>0.10012375</v>
      </c>
    </row>
    <row r="450" spans="1:14" x14ac:dyDescent="0.2">
      <c r="A450" s="2" t="s">
        <v>34</v>
      </c>
      <c r="B450" s="2" t="s">
        <v>40</v>
      </c>
      <c r="C450" s="2" t="s">
        <v>6</v>
      </c>
      <c r="D450" s="2" t="s">
        <v>15</v>
      </c>
      <c r="E450" s="2" t="s">
        <v>18</v>
      </c>
      <c r="F450" s="2" t="s">
        <v>61</v>
      </c>
      <c r="G450" s="1">
        <v>587.86</v>
      </c>
      <c r="H450" s="1">
        <v>405.96</v>
      </c>
      <c r="I450" s="4">
        <v>1</v>
      </c>
      <c r="J450" s="2" t="s">
        <v>65</v>
      </c>
      <c r="K450" s="1">
        <f>Tabelle1[[#This Row],[Menge kg Nges]]/1000</f>
        <v>0.58786000000000005</v>
      </c>
      <c r="L450" s="1">
        <f>Tabelle1[[#This Row],[Menge kg P2O5]]/1000</f>
        <v>0.40595999999999999</v>
      </c>
      <c r="M450" s="1">
        <f>Tabelle1[[#This Row],[Menge t Nges]]/Tabelle1[[#This Row],[Anzahl Lieferscheine]]</f>
        <v>0.58786000000000005</v>
      </c>
      <c r="N450" s="1">
        <f>Tabelle1[[#This Row],[Menge t P2O5]]/Tabelle1[[#This Row],[Anzahl Lieferscheine]]</f>
        <v>0.40595999999999999</v>
      </c>
    </row>
    <row r="451" spans="1:14" x14ac:dyDescent="0.2">
      <c r="A451" s="2" t="s">
        <v>34</v>
      </c>
      <c r="B451" s="2" t="s">
        <v>53</v>
      </c>
      <c r="C451" s="2" t="s">
        <v>6</v>
      </c>
      <c r="D451" s="2" t="s">
        <v>30</v>
      </c>
      <c r="E451" s="2" t="s">
        <v>26</v>
      </c>
      <c r="F451" s="2" t="s">
        <v>61</v>
      </c>
      <c r="G451" s="1">
        <v>131.04</v>
      </c>
      <c r="H451" s="1">
        <v>53.97</v>
      </c>
      <c r="I451" s="4">
        <v>1</v>
      </c>
      <c r="J451" s="2" t="s">
        <v>65</v>
      </c>
      <c r="K451" s="1">
        <f>Tabelle1[[#This Row],[Menge kg Nges]]/1000</f>
        <v>0.13103999999999999</v>
      </c>
      <c r="L451" s="1">
        <f>Tabelle1[[#This Row],[Menge kg P2O5]]/1000</f>
        <v>5.3969999999999997E-2</v>
      </c>
      <c r="M451" s="1">
        <f>Tabelle1[[#This Row],[Menge t Nges]]/Tabelle1[[#This Row],[Anzahl Lieferscheine]]</f>
        <v>0.13103999999999999</v>
      </c>
      <c r="N451" s="1">
        <f>Tabelle1[[#This Row],[Menge t P2O5]]/Tabelle1[[#This Row],[Anzahl Lieferscheine]]</f>
        <v>5.3969999999999997E-2</v>
      </c>
    </row>
    <row r="452" spans="1:14" x14ac:dyDescent="0.2">
      <c r="A452" s="2" t="s">
        <v>34</v>
      </c>
      <c r="B452" s="2" t="s">
        <v>28</v>
      </c>
      <c r="C452" s="2" t="s">
        <v>6</v>
      </c>
      <c r="D452" s="2" t="s">
        <v>30</v>
      </c>
      <c r="E452" s="2" t="s">
        <v>26</v>
      </c>
      <c r="F452" s="2" t="s">
        <v>61</v>
      </c>
      <c r="G452" s="1">
        <v>7591.8400000000011</v>
      </c>
      <c r="H452" s="1">
        <v>4338.4599999999991</v>
      </c>
      <c r="I452" s="4">
        <v>15</v>
      </c>
      <c r="J452" s="2" t="s">
        <v>65</v>
      </c>
      <c r="K452" s="1">
        <f>Tabelle1[[#This Row],[Menge kg Nges]]/1000</f>
        <v>7.5918400000000013</v>
      </c>
      <c r="L452" s="1">
        <f>Tabelle1[[#This Row],[Menge kg P2O5]]/1000</f>
        <v>4.3384599999999995</v>
      </c>
      <c r="M452" s="1">
        <f>Tabelle1[[#This Row],[Menge t Nges]]/Tabelle1[[#This Row],[Anzahl Lieferscheine]]</f>
        <v>0.50612266666666672</v>
      </c>
      <c r="N452" s="1">
        <f>Tabelle1[[#This Row],[Menge t P2O5]]/Tabelle1[[#This Row],[Anzahl Lieferscheine]]</f>
        <v>0.28923066666666664</v>
      </c>
    </row>
    <row r="453" spans="1:14" x14ac:dyDescent="0.2">
      <c r="A453" s="2" t="s">
        <v>34</v>
      </c>
      <c r="B453" s="2" t="s">
        <v>28</v>
      </c>
      <c r="C453" s="2" t="s">
        <v>6</v>
      </c>
      <c r="D453" s="2" t="s">
        <v>15</v>
      </c>
      <c r="E453" s="2" t="s">
        <v>8</v>
      </c>
      <c r="F453" s="2" t="s">
        <v>61</v>
      </c>
      <c r="G453" s="1">
        <v>175</v>
      </c>
      <c r="H453" s="1">
        <v>107.5</v>
      </c>
      <c r="I453" s="4">
        <v>1</v>
      </c>
      <c r="J453" s="2" t="s">
        <v>65</v>
      </c>
      <c r="K453" s="1">
        <f>Tabelle1[[#This Row],[Menge kg Nges]]/1000</f>
        <v>0.17499999999999999</v>
      </c>
      <c r="L453" s="1">
        <f>Tabelle1[[#This Row],[Menge kg P2O5]]/1000</f>
        <v>0.1075</v>
      </c>
      <c r="M453" s="1">
        <f>Tabelle1[[#This Row],[Menge t Nges]]/Tabelle1[[#This Row],[Anzahl Lieferscheine]]</f>
        <v>0.17499999999999999</v>
      </c>
      <c r="N453" s="1">
        <f>Tabelle1[[#This Row],[Menge t P2O5]]/Tabelle1[[#This Row],[Anzahl Lieferscheine]]</f>
        <v>0.1075</v>
      </c>
    </row>
    <row r="454" spans="1:14" x14ac:dyDescent="0.2">
      <c r="A454" s="2" t="s">
        <v>34</v>
      </c>
      <c r="B454" s="2" t="s">
        <v>28</v>
      </c>
      <c r="C454" s="2" t="s">
        <v>6</v>
      </c>
      <c r="D454" s="2" t="s">
        <v>15</v>
      </c>
      <c r="E454" s="2" t="s">
        <v>18</v>
      </c>
      <c r="F454" s="2" t="s">
        <v>61</v>
      </c>
      <c r="G454" s="1">
        <v>2102.73</v>
      </c>
      <c r="H454" s="1">
        <v>1510.2</v>
      </c>
      <c r="I454" s="4">
        <v>2</v>
      </c>
      <c r="J454" s="2" t="s">
        <v>65</v>
      </c>
      <c r="K454" s="1">
        <f>Tabelle1[[#This Row],[Menge kg Nges]]/1000</f>
        <v>2.1027300000000002</v>
      </c>
      <c r="L454" s="1">
        <f>Tabelle1[[#This Row],[Menge kg P2O5]]/1000</f>
        <v>1.5102</v>
      </c>
      <c r="M454" s="1">
        <f>Tabelle1[[#This Row],[Menge t Nges]]/Tabelle1[[#This Row],[Anzahl Lieferscheine]]</f>
        <v>1.0513650000000001</v>
      </c>
      <c r="N454" s="1">
        <f>Tabelle1[[#This Row],[Menge t P2O5]]/Tabelle1[[#This Row],[Anzahl Lieferscheine]]</f>
        <v>0.75509999999999999</v>
      </c>
    </row>
    <row r="455" spans="1:14" x14ac:dyDescent="0.2">
      <c r="A455" s="2" t="s">
        <v>34</v>
      </c>
      <c r="B455" s="2" t="s">
        <v>28</v>
      </c>
      <c r="C455" s="2" t="s">
        <v>6</v>
      </c>
      <c r="D455" s="2" t="s">
        <v>15</v>
      </c>
      <c r="E455" s="2" t="s">
        <v>21</v>
      </c>
      <c r="F455" s="2" t="s">
        <v>61</v>
      </c>
      <c r="G455" s="1">
        <v>3905.6800000000003</v>
      </c>
      <c r="H455" s="1">
        <v>2442.0199999999995</v>
      </c>
      <c r="I455" s="4">
        <v>7</v>
      </c>
      <c r="J455" s="2" t="s">
        <v>65</v>
      </c>
      <c r="K455" s="1">
        <f>Tabelle1[[#This Row],[Menge kg Nges]]/1000</f>
        <v>3.9056800000000003</v>
      </c>
      <c r="L455" s="1">
        <f>Tabelle1[[#This Row],[Menge kg P2O5]]/1000</f>
        <v>2.4420199999999994</v>
      </c>
      <c r="M455" s="1">
        <f>Tabelle1[[#This Row],[Menge t Nges]]/Tabelle1[[#This Row],[Anzahl Lieferscheine]]</f>
        <v>0.55795428571428574</v>
      </c>
      <c r="N455" s="1">
        <f>Tabelle1[[#This Row],[Menge t P2O5]]/Tabelle1[[#This Row],[Anzahl Lieferscheine]]</f>
        <v>0.34885999999999989</v>
      </c>
    </row>
    <row r="456" spans="1:14" x14ac:dyDescent="0.2">
      <c r="A456" s="2" t="s">
        <v>34</v>
      </c>
      <c r="B456" s="2" t="s">
        <v>28</v>
      </c>
      <c r="C456" s="2" t="s">
        <v>6</v>
      </c>
      <c r="D456" s="2" t="s">
        <v>15</v>
      </c>
      <c r="E456" s="2" t="s">
        <v>13</v>
      </c>
      <c r="F456" s="2" t="s">
        <v>61</v>
      </c>
      <c r="G456" s="1">
        <v>660</v>
      </c>
      <c r="H456" s="1">
        <v>346.8</v>
      </c>
      <c r="I456" s="4">
        <v>4</v>
      </c>
      <c r="J456" s="2" t="s">
        <v>65</v>
      </c>
      <c r="K456" s="1">
        <f>Tabelle1[[#This Row],[Menge kg Nges]]/1000</f>
        <v>0.66</v>
      </c>
      <c r="L456" s="1">
        <f>Tabelle1[[#This Row],[Menge kg P2O5]]/1000</f>
        <v>0.3468</v>
      </c>
      <c r="M456" s="1">
        <f>Tabelle1[[#This Row],[Menge t Nges]]/Tabelle1[[#This Row],[Anzahl Lieferscheine]]</f>
        <v>0.16500000000000001</v>
      </c>
      <c r="N456" s="1">
        <f>Tabelle1[[#This Row],[Menge t P2O5]]/Tabelle1[[#This Row],[Anzahl Lieferscheine]]</f>
        <v>8.6699999999999999E-2</v>
      </c>
    </row>
    <row r="457" spans="1:14" x14ac:dyDescent="0.2">
      <c r="A457" s="2" t="s">
        <v>34</v>
      </c>
      <c r="B457" s="2" t="s">
        <v>41</v>
      </c>
      <c r="C457" s="2" t="s">
        <v>6</v>
      </c>
      <c r="D457" s="2" t="s">
        <v>30</v>
      </c>
      <c r="E457" s="2" t="s">
        <v>26</v>
      </c>
      <c r="F457" s="2" t="s">
        <v>61</v>
      </c>
      <c r="G457" s="1">
        <v>5515.63</v>
      </c>
      <c r="H457" s="1">
        <v>2441.7200000000003</v>
      </c>
      <c r="I457" s="4">
        <v>21</v>
      </c>
      <c r="J457" s="2" t="s">
        <v>65</v>
      </c>
      <c r="K457" s="1">
        <f>Tabelle1[[#This Row],[Menge kg Nges]]/1000</f>
        <v>5.5156299999999998</v>
      </c>
      <c r="L457" s="1">
        <f>Tabelle1[[#This Row],[Menge kg P2O5]]/1000</f>
        <v>2.4417200000000001</v>
      </c>
      <c r="M457" s="1">
        <f>Tabelle1[[#This Row],[Menge t Nges]]/Tabelle1[[#This Row],[Anzahl Lieferscheine]]</f>
        <v>0.26264904761904762</v>
      </c>
      <c r="N457" s="1">
        <f>Tabelle1[[#This Row],[Menge t P2O5]]/Tabelle1[[#This Row],[Anzahl Lieferscheine]]</f>
        <v>0.11627238095238096</v>
      </c>
    </row>
    <row r="458" spans="1:14" x14ac:dyDescent="0.2">
      <c r="A458" s="2" t="s">
        <v>34</v>
      </c>
      <c r="B458" s="2" t="s">
        <v>41</v>
      </c>
      <c r="C458" s="2" t="s">
        <v>6</v>
      </c>
      <c r="D458" s="2" t="s">
        <v>7</v>
      </c>
      <c r="E458" s="2" t="s">
        <v>9</v>
      </c>
      <c r="F458" s="2" t="s">
        <v>61</v>
      </c>
      <c r="G458" s="1">
        <v>609.6</v>
      </c>
      <c r="H458" s="1">
        <v>264</v>
      </c>
      <c r="I458" s="4">
        <v>1</v>
      </c>
      <c r="J458" s="2" t="s">
        <v>65</v>
      </c>
      <c r="K458" s="1">
        <f>Tabelle1[[#This Row],[Menge kg Nges]]/1000</f>
        <v>0.60960000000000003</v>
      </c>
      <c r="L458" s="1">
        <f>Tabelle1[[#This Row],[Menge kg P2O5]]/1000</f>
        <v>0.26400000000000001</v>
      </c>
      <c r="M458" s="1">
        <f>Tabelle1[[#This Row],[Menge t Nges]]/Tabelle1[[#This Row],[Anzahl Lieferscheine]]</f>
        <v>0.60960000000000003</v>
      </c>
      <c r="N458" s="1">
        <f>Tabelle1[[#This Row],[Menge t P2O5]]/Tabelle1[[#This Row],[Anzahl Lieferscheine]]</f>
        <v>0.26400000000000001</v>
      </c>
    </row>
    <row r="459" spans="1:14" x14ac:dyDescent="0.2">
      <c r="A459" s="2" t="s">
        <v>34</v>
      </c>
      <c r="B459" s="2" t="s">
        <v>41</v>
      </c>
      <c r="C459" s="2" t="s">
        <v>6</v>
      </c>
      <c r="D459" s="2" t="s">
        <v>7</v>
      </c>
      <c r="E459" s="2" t="s">
        <v>12</v>
      </c>
      <c r="F459" s="2" t="s">
        <v>61</v>
      </c>
      <c r="G459" s="1">
        <v>3402.6000000000004</v>
      </c>
      <c r="H459" s="1">
        <v>1319.4900000000002</v>
      </c>
      <c r="I459" s="4">
        <v>14</v>
      </c>
      <c r="J459" s="2" t="s">
        <v>65</v>
      </c>
      <c r="K459" s="1">
        <f>Tabelle1[[#This Row],[Menge kg Nges]]/1000</f>
        <v>3.4026000000000005</v>
      </c>
      <c r="L459" s="1">
        <f>Tabelle1[[#This Row],[Menge kg P2O5]]/1000</f>
        <v>1.3194900000000003</v>
      </c>
      <c r="M459" s="1">
        <f>Tabelle1[[#This Row],[Menge t Nges]]/Tabelle1[[#This Row],[Anzahl Lieferscheine]]</f>
        <v>0.24304285714285717</v>
      </c>
      <c r="N459" s="1">
        <f>Tabelle1[[#This Row],[Menge t P2O5]]/Tabelle1[[#This Row],[Anzahl Lieferscheine]]</f>
        <v>9.424928571428573E-2</v>
      </c>
    </row>
    <row r="460" spans="1:14" x14ac:dyDescent="0.2">
      <c r="A460" s="2" t="s">
        <v>34</v>
      </c>
      <c r="B460" s="2" t="s">
        <v>41</v>
      </c>
      <c r="C460" s="2" t="s">
        <v>6</v>
      </c>
      <c r="D460" s="2" t="s">
        <v>7</v>
      </c>
      <c r="E460" s="2" t="s">
        <v>13</v>
      </c>
      <c r="F460" s="2" t="s">
        <v>61</v>
      </c>
      <c r="G460" s="1">
        <v>355.2</v>
      </c>
      <c r="H460" s="1">
        <v>199.2</v>
      </c>
      <c r="I460" s="4">
        <v>1</v>
      </c>
      <c r="J460" s="2" t="s">
        <v>65</v>
      </c>
      <c r="K460" s="1">
        <f>Tabelle1[[#This Row],[Menge kg Nges]]/1000</f>
        <v>0.35520000000000002</v>
      </c>
      <c r="L460" s="1">
        <f>Tabelle1[[#This Row],[Menge kg P2O5]]/1000</f>
        <v>0.19919999999999999</v>
      </c>
      <c r="M460" s="1">
        <f>Tabelle1[[#This Row],[Menge t Nges]]/Tabelle1[[#This Row],[Anzahl Lieferscheine]]</f>
        <v>0.35520000000000002</v>
      </c>
      <c r="N460" s="1">
        <f>Tabelle1[[#This Row],[Menge t P2O5]]/Tabelle1[[#This Row],[Anzahl Lieferscheine]]</f>
        <v>0.19919999999999999</v>
      </c>
    </row>
    <row r="461" spans="1:14" x14ac:dyDescent="0.2">
      <c r="A461" s="2" t="s">
        <v>34</v>
      </c>
      <c r="B461" s="2" t="s">
        <v>41</v>
      </c>
      <c r="C461" s="2" t="s">
        <v>6</v>
      </c>
      <c r="D461" s="2" t="s">
        <v>7</v>
      </c>
      <c r="E461" s="2" t="s">
        <v>14</v>
      </c>
      <c r="F461" s="2" t="s">
        <v>61</v>
      </c>
      <c r="G461" s="1">
        <v>2760</v>
      </c>
      <c r="H461" s="1">
        <v>1210</v>
      </c>
      <c r="I461" s="4">
        <v>8</v>
      </c>
      <c r="J461" s="2" t="s">
        <v>65</v>
      </c>
      <c r="K461" s="1">
        <f>Tabelle1[[#This Row],[Menge kg Nges]]/1000</f>
        <v>2.76</v>
      </c>
      <c r="L461" s="1">
        <f>Tabelle1[[#This Row],[Menge kg P2O5]]/1000</f>
        <v>1.21</v>
      </c>
      <c r="M461" s="1">
        <f>Tabelle1[[#This Row],[Menge t Nges]]/Tabelle1[[#This Row],[Anzahl Lieferscheine]]</f>
        <v>0.34499999999999997</v>
      </c>
      <c r="N461" s="1">
        <f>Tabelle1[[#This Row],[Menge t P2O5]]/Tabelle1[[#This Row],[Anzahl Lieferscheine]]</f>
        <v>0.15125</v>
      </c>
    </row>
    <row r="462" spans="1:14" x14ac:dyDescent="0.2">
      <c r="A462" s="2" t="s">
        <v>34</v>
      </c>
      <c r="B462" s="2" t="s">
        <v>41</v>
      </c>
      <c r="C462" s="2" t="s">
        <v>6</v>
      </c>
      <c r="D462" s="2" t="s">
        <v>15</v>
      </c>
      <c r="E462" s="2" t="s">
        <v>19</v>
      </c>
      <c r="F462" s="2" t="s">
        <v>61</v>
      </c>
      <c r="G462" s="1">
        <v>432</v>
      </c>
      <c r="H462" s="1">
        <v>480</v>
      </c>
      <c r="I462" s="4">
        <v>3</v>
      </c>
      <c r="J462" s="2" t="s">
        <v>65</v>
      </c>
      <c r="K462" s="1">
        <f>Tabelle1[[#This Row],[Menge kg Nges]]/1000</f>
        <v>0.432</v>
      </c>
      <c r="L462" s="1">
        <f>Tabelle1[[#This Row],[Menge kg P2O5]]/1000</f>
        <v>0.48</v>
      </c>
      <c r="M462" s="1">
        <f>Tabelle1[[#This Row],[Menge t Nges]]/Tabelle1[[#This Row],[Anzahl Lieferscheine]]</f>
        <v>0.14399999999999999</v>
      </c>
      <c r="N462" s="1">
        <f>Tabelle1[[#This Row],[Menge t P2O5]]/Tabelle1[[#This Row],[Anzahl Lieferscheine]]</f>
        <v>0.16</v>
      </c>
    </row>
    <row r="463" spans="1:14" x14ac:dyDescent="0.2">
      <c r="A463" s="2" t="s">
        <v>34</v>
      </c>
      <c r="B463" s="2" t="s">
        <v>41</v>
      </c>
      <c r="C463" s="2" t="s">
        <v>6</v>
      </c>
      <c r="D463" s="2" t="s">
        <v>15</v>
      </c>
      <c r="E463" s="2" t="s">
        <v>21</v>
      </c>
      <c r="F463" s="2" t="s">
        <v>61</v>
      </c>
      <c r="G463" s="1">
        <v>394.25</v>
      </c>
      <c r="H463" s="1">
        <v>270</v>
      </c>
      <c r="I463" s="4">
        <v>2</v>
      </c>
      <c r="J463" s="2" t="s">
        <v>65</v>
      </c>
      <c r="K463" s="1">
        <f>Tabelle1[[#This Row],[Menge kg Nges]]/1000</f>
        <v>0.39424999999999999</v>
      </c>
      <c r="L463" s="1">
        <f>Tabelle1[[#This Row],[Menge kg P2O5]]/1000</f>
        <v>0.27</v>
      </c>
      <c r="M463" s="1">
        <f>Tabelle1[[#This Row],[Menge t Nges]]/Tabelle1[[#This Row],[Anzahl Lieferscheine]]</f>
        <v>0.19712499999999999</v>
      </c>
      <c r="N463" s="1">
        <f>Tabelle1[[#This Row],[Menge t P2O5]]/Tabelle1[[#This Row],[Anzahl Lieferscheine]]</f>
        <v>0.13500000000000001</v>
      </c>
    </row>
    <row r="464" spans="1:14" x14ac:dyDescent="0.2">
      <c r="A464" s="2" t="s">
        <v>34</v>
      </c>
      <c r="B464" s="2" t="s">
        <v>41</v>
      </c>
      <c r="C464" s="2" t="s">
        <v>25</v>
      </c>
      <c r="D464" s="2" t="s">
        <v>25</v>
      </c>
      <c r="E464" s="2" t="s">
        <v>26</v>
      </c>
      <c r="F464" s="2" t="s">
        <v>61</v>
      </c>
      <c r="G464" s="1">
        <v>3.6</v>
      </c>
      <c r="H464" s="1">
        <v>18</v>
      </c>
      <c r="I464" s="4">
        <v>1</v>
      </c>
      <c r="J464" s="2" t="s">
        <v>65</v>
      </c>
      <c r="K464" s="1">
        <f>Tabelle1[[#This Row],[Menge kg Nges]]/1000</f>
        <v>3.5999999999999999E-3</v>
      </c>
      <c r="L464" s="1">
        <f>Tabelle1[[#This Row],[Menge kg P2O5]]/1000</f>
        <v>1.7999999999999999E-2</v>
      </c>
      <c r="M464" s="1">
        <f>Tabelle1[[#This Row],[Menge t Nges]]/Tabelle1[[#This Row],[Anzahl Lieferscheine]]</f>
        <v>3.5999999999999999E-3</v>
      </c>
      <c r="N464" s="1">
        <f>Tabelle1[[#This Row],[Menge t P2O5]]/Tabelle1[[#This Row],[Anzahl Lieferscheine]]</f>
        <v>1.7999999999999999E-2</v>
      </c>
    </row>
    <row r="465" spans="1:14" x14ac:dyDescent="0.2">
      <c r="A465" s="2" t="s">
        <v>34</v>
      </c>
      <c r="B465" s="2" t="s">
        <v>42</v>
      </c>
      <c r="C465" s="2" t="s">
        <v>6</v>
      </c>
      <c r="D465" s="2" t="s">
        <v>30</v>
      </c>
      <c r="E465" s="2" t="s">
        <v>26</v>
      </c>
      <c r="F465" s="2" t="s">
        <v>61</v>
      </c>
      <c r="G465" s="1">
        <v>9408.92</v>
      </c>
      <c r="H465" s="1">
        <v>4638.8900000000003</v>
      </c>
      <c r="I465" s="4">
        <v>33</v>
      </c>
      <c r="J465" s="2" t="s">
        <v>65</v>
      </c>
      <c r="K465" s="1">
        <f>Tabelle1[[#This Row],[Menge kg Nges]]/1000</f>
        <v>9.4089200000000002</v>
      </c>
      <c r="L465" s="1">
        <f>Tabelle1[[#This Row],[Menge kg P2O5]]/1000</f>
        <v>4.63889</v>
      </c>
      <c r="M465" s="1">
        <f>Tabelle1[[#This Row],[Menge t Nges]]/Tabelle1[[#This Row],[Anzahl Lieferscheine]]</f>
        <v>0.28511878787878786</v>
      </c>
      <c r="N465" s="1">
        <f>Tabelle1[[#This Row],[Menge t P2O5]]/Tabelle1[[#This Row],[Anzahl Lieferscheine]]</f>
        <v>0.14057242424242425</v>
      </c>
    </row>
    <row r="466" spans="1:14" x14ac:dyDescent="0.2">
      <c r="A466" s="2" t="s">
        <v>34</v>
      </c>
      <c r="B466" s="2" t="s">
        <v>42</v>
      </c>
      <c r="C466" s="2" t="s">
        <v>6</v>
      </c>
      <c r="D466" s="2" t="s">
        <v>7</v>
      </c>
      <c r="E466" s="2" t="s">
        <v>9</v>
      </c>
      <c r="F466" s="2" t="s">
        <v>61</v>
      </c>
      <c r="G466" s="1">
        <v>610.20000000000005</v>
      </c>
      <c r="H466" s="1">
        <v>253.8</v>
      </c>
      <c r="I466" s="4">
        <v>2</v>
      </c>
      <c r="J466" s="2" t="s">
        <v>65</v>
      </c>
      <c r="K466" s="1">
        <f>Tabelle1[[#This Row],[Menge kg Nges]]/1000</f>
        <v>0.61020000000000008</v>
      </c>
      <c r="L466" s="1">
        <f>Tabelle1[[#This Row],[Menge kg P2O5]]/1000</f>
        <v>0.25380000000000003</v>
      </c>
      <c r="M466" s="1">
        <f>Tabelle1[[#This Row],[Menge t Nges]]/Tabelle1[[#This Row],[Anzahl Lieferscheine]]</f>
        <v>0.30510000000000004</v>
      </c>
      <c r="N466" s="1">
        <f>Tabelle1[[#This Row],[Menge t P2O5]]/Tabelle1[[#This Row],[Anzahl Lieferscheine]]</f>
        <v>0.12690000000000001</v>
      </c>
    </row>
    <row r="467" spans="1:14" x14ac:dyDescent="0.2">
      <c r="A467" s="2" t="s">
        <v>34</v>
      </c>
      <c r="B467" s="2" t="s">
        <v>42</v>
      </c>
      <c r="C467" s="2" t="s">
        <v>6</v>
      </c>
      <c r="D467" s="2" t="s">
        <v>7</v>
      </c>
      <c r="E467" s="2" t="s">
        <v>11</v>
      </c>
      <c r="F467" s="2" t="s">
        <v>61</v>
      </c>
      <c r="G467" s="1">
        <v>1336.3999999999999</v>
      </c>
      <c r="H467" s="1">
        <v>564.38</v>
      </c>
      <c r="I467" s="4">
        <v>5</v>
      </c>
      <c r="J467" s="2" t="s">
        <v>65</v>
      </c>
      <c r="K467" s="1">
        <f>Tabelle1[[#This Row],[Menge kg Nges]]/1000</f>
        <v>1.3363999999999998</v>
      </c>
      <c r="L467" s="1">
        <f>Tabelle1[[#This Row],[Menge kg P2O5]]/1000</f>
        <v>0.56437999999999999</v>
      </c>
      <c r="M467" s="1">
        <f>Tabelle1[[#This Row],[Menge t Nges]]/Tabelle1[[#This Row],[Anzahl Lieferscheine]]</f>
        <v>0.26727999999999996</v>
      </c>
      <c r="N467" s="1">
        <f>Tabelle1[[#This Row],[Menge t P2O5]]/Tabelle1[[#This Row],[Anzahl Lieferscheine]]</f>
        <v>0.112876</v>
      </c>
    </row>
    <row r="468" spans="1:14" x14ac:dyDescent="0.2">
      <c r="A468" s="2" t="s">
        <v>34</v>
      </c>
      <c r="B468" s="2" t="s">
        <v>42</v>
      </c>
      <c r="C468" s="2" t="s">
        <v>6</v>
      </c>
      <c r="D468" s="2" t="s">
        <v>7</v>
      </c>
      <c r="E468" s="2" t="s">
        <v>12</v>
      </c>
      <c r="F468" s="2" t="s">
        <v>61</v>
      </c>
      <c r="G468" s="1">
        <v>9305.09</v>
      </c>
      <c r="H468" s="1">
        <v>4474.7700000000004</v>
      </c>
      <c r="I468" s="4">
        <v>43</v>
      </c>
      <c r="J468" s="2" t="s">
        <v>65</v>
      </c>
      <c r="K468" s="1">
        <f>Tabelle1[[#This Row],[Menge kg Nges]]/1000</f>
        <v>9.3050899999999999</v>
      </c>
      <c r="L468" s="1">
        <f>Tabelle1[[#This Row],[Menge kg P2O5]]/1000</f>
        <v>4.4747700000000004</v>
      </c>
      <c r="M468" s="1">
        <f>Tabelle1[[#This Row],[Menge t Nges]]/Tabelle1[[#This Row],[Anzahl Lieferscheine]]</f>
        <v>0.21639744186046511</v>
      </c>
      <c r="N468" s="1">
        <f>Tabelle1[[#This Row],[Menge t P2O5]]/Tabelle1[[#This Row],[Anzahl Lieferscheine]]</f>
        <v>0.10406441860465117</v>
      </c>
    </row>
    <row r="469" spans="1:14" x14ac:dyDescent="0.2">
      <c r="A469" s="2" t="s">
        <v>34</v>
      </c>
      <c r="B469" s="2" t="s">
        <v>42</v>
      </c>
      <c r="C469" s="2" t="s">
        <v>6</v>
      </c>
      <c r="D469" s="2" t="s">
        <v>7</v>
      </c>
      <c r="E469" s="2" t="s">
        <v>13</v>
      </c>
      <c r="F469" s="2" t="s">
        <v>61</v>
      </c>
      <c r="G469" s="1">
        <v>4519.3099999999995</v>
      </c>
      <c r="H469" s="1">
        <v>2356.2399999999998</v>
      </c>
      <c r="I469" s="4">
        <v>10</v>
      </c>
      <c r="J469" s="2" t="s">
        <v>65</v>
      </c>
      <c r="K469" s="1">
        <f>Tabelle1[[#This Row],[Menge kg Nges]]/1000</f>
        <v>4.5193099999999991</v>
      </c>
      <c r="L469" s="1">
        <f>Tabelle1[[#This Row],[Menge kg P2O5]]/1000</f>
        <v>2.3562399999999997</v>
      </c>
      <c r="M469" s="1">
        <f>Tabelle1[[#This Row],[Menge t Nges]]/Tabelle1[[#This Row],[Anzahl Lieferscheine]]</f>
        <v>0.45193099999999992</v>
      </c>
      <c r="N469" s="1">
        <f>Tabelle1[[#This Row],[Menge t P2O5]]/Tabelle1[[#This Row],[Anzahl Lieferscheine]]</f>
        <v>0.23562399999999997</v>
      </c>
    </row>
    <row r="470" spans="1:14" x14ac:dyDescent="0.2">
      <c r="A470" s="2" t="s">
        <v>34</v>
      </c>
      <c r="B470" s="2" t="s">
        <v>42</v>
      </c>
      <c r="C470" s="2" t="s">
        <v>6</v>
      </c>
      <c r="D470" s="2" t="s">
        <v>7</v>
      </c>
      <c r="E470" s="2" t="s">
        <v>14</v>
      </c>
      <c r="F470" s="2" t="s">
        <v>61</v>
      </c>
      <c r="G470" s="1">
        <v>1635.8799999999999</v>
      </c>
      <c r="H470" s="1">
        <v>848.19999999999993</v>
      </c>
      <c r="I470" s="4">
        <v>5</v>
      </c>
      <c r="J470" s="2" t="s">
        <v>65</v>
      </c>
      <c r="K470" s="1">
        <f>Tabelle1[[#This Row],[Menge kg Nges]]/1000</f>
        <v>1.6358799999999998</v>
      </c>
      <c r="L470" s="1">
        <f>Tabelle1[[#This Row],[Menge kg P2O5]]/1000</f>
        <v>0.84819999999999995</v>
      </c>
      <c r="M470" s="1">
        <f>Tabelle1[[#This Row],[Menge t Nges]]/Tabelle1[[#This Row],[Anzahl Lieferscheine]]</f>
        <v>0.32717599999999997</v>
      </c>
      <c r="N470" s="1">
        <f>Tabelle1[[#This Row],[Menge t P2O5]]/Tabelle1[[#This Row],[Anzahl Lieferscheine]]</f>
        <v>0.16963999999999999</v>
      </c>
    </row>
    <row r="471" spans="1:14" x14ac:dyDescent="0.2">
      <c r="A471" s="2" t="s">
        <v>34</v>
      </c>
      <c r="B471" s="2" t="s">
        <v>42</v>
      </c>
      <c r="C471" s="2" t="s">
        <v>6</v>
      </c>
      <c r="D471" s="2" t="s">
        <v>15</v>
      </c>
      <c r="E471" s="2" t="s">
        <v>16</v>
      </c>
      <c r="F471" s="2" t="s">
        <v>61</v>
      </c>
      <c r="G471" s="1">
        <v>409.2</v>
      </c>
      <c r="H471" s="1">
        <v>319.92</v>
      </c>
      <c r="I471" s="4">
        <v>1</v>
      </c>
      <c r="J471" s="2" t="s">
        <v>65</v>
      </c>
      <c r="K471" s="1">
        <f>Tabelle1[[#This Row],[Menge kg Nges]]/1000</f>
        <v>0.40920000000000001</v>
      </c>
      <c r="L471" s="1">
        <f>Tabelle1[[#This Row],[Menge kg P2O5]]/1000</f>
        <v>0.31992000000000004</v>
      </c>
      <c r="M471" s="1">
        <f>Tabelle1[[#This Row],[Menge t Nges]]/Tabelle1[[#This Row],[Anzahl Lieferscheine]]</f>
        <v>0.40920000000000001</v>
      </c>
      <c r="N471" s="1">
        <f>Tabelle1[[#This Row],[Menge t P2O5]]/Tabelle1[[#This Row],[Anzahl Lieferscheine]]</f>
        <v>0.31992000000000004</v>
      </c>
    </row>
    <row r="472" spans="1:14" x14ac:dyDescent="0.2">
      <c r="A472" s="2" t="s">
        <v>34</v>
      </c>
      <c r="B472" s="2" t="s">
        <v>42</v>
      </c>
      <c r="C472" s="2" t="s">
        <v>6</v>
      </c>
      <c r="D472" s="2" t="s">
        <v>15</v>
      </c>
      <c r="E472" s="2" t="s">
        <v>18</v>
      </c>
      <c r="F472" s="2" t="s">
        <v>61</v>
      </c>
      <c r="G472" s="1">
        <v>3786.2200000000007</v>
      </c>
      <c r="H472" s="1">
        <v>2514.7400000000002</v>
      </c>
      <c r="I472" s="4">
        <v>14</v>
      </c>
      <c r="J472" s="2" t="s">
        <v>65</v>
      </c>
      <c r="K472" s="1">
        <f>Tabelle1[[#This Row],[Menge kg Nges]]/1000</f>
        <v>3.7862200000000006</v>
      </c>
      <c r="L472" s="1">
        <f>Tabelle1[[#This Row],[Menge kg P2O5]]/1000</f>
        <v>2.5147400000000002</v>
      </c>
      <c r="M472" s="1">
        <f>Tabelle1[[#This Row],[Menge t Nges]]/Tabelle1[[#This Row],[Anzahl Lieferscheine]]</f>
        <v>0.27044428571428575</v>
      </c>
      <c r="N472" s="1">
        <f>Tabelle1[[#This Row],[Menge t P2O5]]/Tabelle1[[#This Row],[Anzahl Lieferscheine]]</f>
        <v>0.17962428571428574</v>
      </c>
    </row>
    <row r="473" spans="1:14" x14ac:dyDescent="0.2">
      <c r="A473" s="2" t="s">
        <v>34</v>
      </c>
      <c r="B473" s="2" t="s">
        <v>42</v>
      </c>
      <c r="C473" s="2" t="s">
        <v>6</v>
      </c>
      <c r="D473" s="2" t="s">
        <v>15</v>
      </c>
      <c r="E473" s="2" t="s">
        <v>19</v>
      </c>
      <c r="F473" s="2" t="s">
        <v>61</v>
      </c>
      <c r="G473" s="1">
        <v>243</v>
      </c>
      <c r="H473" s="1">
        <v>270</v>
      </c>
      <c r="I473" s="4">
        <v>1</v>
      </c>
      <c r="J473" s="2" t="s">
        <v>65</v>
      </c>
      <c r="K473" s="1">
        <f>Tabelle1[[#This Row],[Menge kg Nges]]/1000</f>
        <v>0.24299999999999999</v>
      </c>
      <c r="L473" s="1">
        <f>Tabelle1[[#This Row],[Menge kg P2O5]]/1000</f>
        <v>0.27</v>
      </c>
      <c r="M473" s="1">
        <f>Tabelle1[[#This Row],[Menge t Nges]]/Tabelle1[[#This Row],[Anzahl Lieferscheine]]</f>
        <v>0.24299999999999999</v>
      </c>
      <c r="N473" s="1">
        <f>Tabelle1[[#This Row],[Menge t P2O5]]/Tabelle1[[#This Row],[Anzahl Lieferscheine]]</f>
        <v>0.27</v>
      </c>
    </row>
    <row r="474" spans="1:14" x14ac:dyDescent="0.2">
      <c r="A474" s="2" t="s">
        <v>34</v>
      </c>
      <c r="B474" s="2" t="s">
        <v>42</v>
      </c>
      <c r="C474" s="2" t="s">
        <v>6</v>
      </c>
      <c r="D474" s="2" t="s">
        <v>15</v>
      </c>
      <c r="E474" s="2" t="s">
        <v>20</v>
      </c>
      <c r="F474" s="2" t="s">
        <v>61</v>
      </c>
      <c r="G474" s="1">
        <v>280</v>
      </c>
      <c r="H474" s="1">
        <v>184</v>
      </c>
      <c r="I474" s="4">
        <v>1</v>
      </c>
      <c r="J474" s="2" t="s">
        <v>65</v>
      </c>
      <c r="K474" s="1">
        <f>Tabelle1[[#This Row],[Menge kg Nges]]/1000</f>
        <v>0.28000000000000003</v>
      </c>
      <c r="L474" s="1">
        <f>Tabelle1[[#This Row],[Menge kg P2O5]]/1000</f>
        <v>0.184</v>
      </c>
      <c r="M474" s="1">
        <f>Tabelle1[[#This Row],[Menge t Nges]]/Tabelle1[[#This Row],[Anzahl Lieferscheine]]</f>
        <v>0.28000000000000003</v>
      </c>
      <c r="N474" s="1">
        <f>Tabelle1[[#This Row],[Menge t P2O5]]/Tabelle1[[#This Row],[Anzahl Lieferscheine]]</f>
        <v>0.184</v>
      </c>
    </row>
    <row r="475" spans="1:14" x14ac:dyDescent="0.2">
      <c r="A475" s="2" t="s">
        <v>34</v>
      </c>
      <c r="B475" s="2" t="s">
        <v>42</v>
      </c>
      <c r="C475" s="2" t="s">
        <v>6</v>
      </c>
      <c r="D475" s="2" t="s">
        <v>15</v>
      </c>
      <c r="E475" s="2" t="s">
        <v>21</v>
      </c>
      <c r="F475" s="2" t="s">
        <v>61</v>
      </c>
      <c r="G475" s="1">
        <v>612</v>
      </c>
      <c r="H475" s="1">
        <v>360</v>
      </c>
      <c r="I475" s="4">
        <v>1</v>
      </c>
      <c r="J475" s="2" t="s">
        <v>65</v>
      </c>
      <c r="K475" s="1">
        <f>Tabelle1[[#This Row],[Menge kg Nges]]/1000</f>
        <v>0.61199999999999999</v>
      </c>
      <c r="L475" s="1">
        <f>Tabelle1[[#This Row],[Menge kg P2O5]]/1000</f>
        <v>0.36</v>
      </c>
      <c r="M475" s="1">
        <f>Tabelle1[[#This Row],[Menge t Nges]]/Tabelle1[[#This Row],[Anzahl Lieferscheine]]</f>
        <v>0.61199999999999999</v>
      </c>
      <c r="N475" s="1">
        <f>Tabelle1[[#This Row],[Menge t P2O5]]/Tabelle1[[#This Row],[Anzahl Lieferscheine]]</f>
        <v>0.36</v>
      </c>
    </row>
    <row r="476" spans="1:14" x14ac:dyDescent="0.2">
      <c r="A476" s="2" t="s">
        <v>34</v>
      </c>
      <c r="B476" s="2" t="s">
        <v>42</v>
      </c>
      <c r="C476" s="2" t="s">
        <v>6</v>
      </c>
      <c r="D476" s="2" t="s">
        <v>15</v>
      </c>
      <c r="E476" s="2" t="s">
        <v>9</v>
      </c>
      <c r="F476" s="2" t="s">
        <v>61</v>
      </c>
      <c r="G476" s="1">
        <v>292.5</v>
      </c>
      <c r="H476" s="1">
        <v>112.5</v>
      </c>
      <c r="I476" s="4">
        <v>1</v>
      </c>
      <c r="J476" s="2" t="s">
        <v>65</v>
      </c>
      <c r="K476" s="1">
        <f>Tabelle1[[#This Row],[Menge kg Nges]]/1000</f>
        <v>0.29249999999999998</v>
      </c>
      <c r="L476" s="1">
        <f>Tabelle1[[#This Row],[Menge kg P2O5]]/1000</f>
        <v>0.1125</v>
      </c>
      <c r="M476" s="1">
        <f>Tabelle1[[#This Row],[Menge t Nges]]/Tabelle1[[#This Row],[Anzahl Lieferscheine]]</f>
        <v>0.29249999999999998</v>
      </c>
      <c r="N476" s="1">
        <f>Tabelle1[[#This Row],[Menge t P2O5]]/Tabelle1[[#This Row],[Anzahl Lieferscheine]]</f>
        <v>0.1125</v>
      </c>
    </row>
    <row r="477" spans="1:14" x14ac:dyDescent="0.2">
      <c r="A477" s="2" t="s">
        <v>34</v>
      </c>
      <c r="B477" s="2" t="s">
        <v>42</v>
      </c>
      <c r="C477" s="2" t="s">
        <v>6</v>
      </c>
      <c r="D477" s="2" t="s">
        <v>15</v>
      </c>
      <c r="E477" s="2" t="s">
        <v>10</v>
      </c>
      <c r="F477" s="2" t="s">
        <v>61</v>
      </c>
      <c r="G477" s="1">
        <v>97.5</v>
      </c>
      <c r="H477" s="1">
        <v>44.75</v>
      </c>
      <c r="I477" s="4">
        <v>1</v>
      </c>
      <c r="J477" s="2" t="s">
        <v>65</v>
      </c>
      <c r="K477" s="1">
        <f>Tabelle1[[#This Row],[Menge kg Nges]]/1000</f>
        <v>9.7500000000000003E-2</v>
      </c>
      <c r="L477" s="1">
        <f>Tabelle1[[#This Row],[Menge kg P2O5]]/1000</f>
        <v>4.4749999999999998E-2</v>
      </c>
      <c r="M477" s="1">
        <f>Tabelle1[[#This Row],[Menge t Nges]]/Tabelle1[[#This Row],[Anzahl Lieferscheine]]</f>
        <v>9.7500000000000003E-2</v>
      </c>
      <c r="N477" s="1">
        <f>Tabelle1[[#This Row],[Menge t P2O5]]/Tabelle1[[#This Row],[Anzahl Lieferscheine]]</f>
        <v>4.4749999999999998E-2</v>
      </c>
    </row>
    <row r="478" spans="1:14" x14ac:dyDescent="0.2">
      <c r="A478" s="2" t="s">
        <v>45</v>
      </c>
      <c r="B478" s="2" t="s">
        <v>45</v>
      </c>
      <c r="C478" s="2" t="s">
        <v>6</v>
      </c>
      <c r="D478" s="2" t="s">
        <v>7</v>
      </c>
      <c r="E478" s="2" t="s">
        <v>8</v>
      </c>
      <c r="F478" s="2" t="s">
        <v>61</v>
      </c>
      <c r="G478" s="1">
        <v>12686.550000000001</v>
      </c>
      <c r="H478" s="1">
        <v>3974.1000000000004</v>
      </c>
      <c r="I478" s="4">
        <v>15</v>
      </c>
      <c r="J478" s="2" t="s">
        <v>65</v>
      </c>
      <c r="K478" s="1">
        <f>Tabelle1[[#This Row],[Menge kg Nges]]/1000</f>
        <v>12.68655</v>
      </c>
      <c r="L478" s="1">
        <f>Tabelle1[[#This Row],[Menge kg P2O5]]/1000</f>
        <v>3.9741000000000004</v>
      </c>
      <c r="M478" s="1">
        <f>Tabelle1[[#This Row],[Menge t Nges]]/Tabelle1[[#This Row],[Anzahl Lieferscheine]]</f>
        <v>0.84577000000000002</v>
      </c>
      <c r="N478" s="1">
        <f>Tabelle1[[#This Row],[Menge t P2O5]]/Tabelle1[[#This Row],[Anzahl Lieferscheine]]</f>
        <v>0.26494000000000001</v>
      </c>
    </row>
    <row r="479" spans="1:14" x14ac:dyDescent="0.2">
      <c r="A479" s="2" t="s">
        <v>45</v>
      </c>
      <c r="B479" s="2" t="s">
        <v>45</v>
      </c>
      <c r="C479" s="2" t="s">
        <v>6</v>
      </c>
      <c r="D479" s="2" t="s">
        <v>7</v>
      </c>
      <c r="E479" s="2" t="s">
        <v>9</v>
      </c>
      <c r="F479" s="2" t="s">
        <v>61</v>
      </c>
      <c r="G479" s="1">
        <v>2648.06</v>
      </c>
      <c r="H479" s="1">
        <v>1030.5999999999999</v>
      </c>
      <c r="I479" s="4">
        <v>12</v>
      </c>
      <c r="J479" s="2" t="s">
        <v>65</v>
      </c>
      <c r="K479" s="1">
        <f>Tabelle1[[#This Row],[Menge kg Nges]]/1000</f>
        <v>2.6480600000000001</v>
      </c>
      <c r="L479" s="1">
        <f>Tabelle1[[#This Row],[Menge kg P2O5]]/1000</f>
        <v>1.0306</v>
      </c>
      <c r="M479" s="1">
        <f>Tabelle1[[#This Row],[Menge t Nges]]/Tabelle1[[#This Row],[Anzahl Lieferscheine]]</f>
        <v>0.22067166666666668</v>
      </c>
      <c r="N479" s="1">
        <f>Tabelle1[[#This Row],[Menge t P2O5]]/Tabelle1[[#This Row],[Anzahl Lieferscheine]]</f>
        <v>8.5883333333333325E-2</v>
      </c>
    </row>
    <row r="480" spans="1:14" x14ac:dyDescent="0.2">
      <c r="A480" s="2" t="s">
        <v>45</v>
      </c>
      <c r="B480" s="2" t="s">
        <v>45</v>
      </c>
      <c r="C480" s="2" t="s">
        <v>6</v>
      </c>
      <c r="D480" s="2" t="s">
        <v>7</v>
      </c>
      <c r="E480" s="2" t="s">
        <v>11</v>
      </c>
      <c r="F480" s="2" t="s">
        <v>61</v>
      </c>
      <c r="G480" s="1">
        <v>1600</v>
      </c>
      <c r="H480" s="1">
        <v>880</v>
      </c>
      <c r="I480" s="4">
        <v>2</v>
      </c>
      <c r="J480" s="2" t="s">
        <v>65</v>
      </c>
      <c r="K480" s="1">
        <f>Tabelle1[[#This Row],[Menge kg Nges]]/1000</f>
        <v>1.6</v>
      </c>
      <c r="L480" s="1">
        <f>Tabelle1[[#This Row],[Menge kg P2O5]]/1000</f>
        <v>0.88</v>
      </c>
      <c r="M480" s="1">
        <f>Tabelle1[[#This Row],[Menge t Nges]]/Tabelle1[[#This Row],[Anzahl Lieferscheine]]</f>
        <v>0.8</v>
      </c>
      <c r="N480" s="1">
        <f>Tabelle1[[#This Row],[Menge t P2O5]]/Tabelle1[[#This Row],[Anzahl Lieferscheine]]</f>
        <v>0.44</v>
      </c>
    </row>
    <row r="481" spans="1:14" x14ac:dyDescent="0.2">
      <c r="A481" s="2" t="s">
        <v>45</v>
      </c>
      <c r="B481" s="2" t="s">
        <v>45</v>
      </c>
      <c r="C481" s="2" t="s">
        <v>6</v>
      </c>
      <c r="D481" s="2" t="s">
        <v>7</v>
      </c>
      <c r="E481" s="2" t="s">
        <v>12</v>
      </c>
      <c r="F481" s="2" t="s">
        <v>61</v>
      </c>
      <c r="G481" s="1">
        <v>5950.99</v>
      </c>
      <c r="H481" s="1">
        <v>3639.92</v>
      </c>
      <c r="I481" s="4">
        <v>2</v>
      </c>
      <c r="J481" s="2" t="s">
        <v>65</v>
      </c>
      <c r="K481" s="1">
        <f>Tabelle1[[#This Row],[Menge kg Nges]]/1000</f>
        <v>5.95099</v>
      </c>
      <c r="L481" s="1">
        <f>Tabelle1[[#This Row],[Menge kg P2O5]]/1000</f>
        <v>3.63992</v>
      </c>
      <c r="M481" s="1">
        <f>Tabelle1[[#This Row],[Menge t Nges]]/Tabelle1[[#This Row],[Anzahl Lieferscheine]]</f>
        <v>2.975495</v>
      </c>
      <c r="N481" s="1">
        <f>Tabelle1[[#This Row],[Menge t P2O5]]/Tabelle1[[#This Row],[Anzahl Lieferscheine]]</f>
        <v>1.81996</v>
      </c>
    </row>
    <row r="482" spans="1:14" x14ac:dyDescent="0.2">
      <c r="A482" s="2" t="s">
        <v>45</v>
      </c>
      <c r="B482" s="2" t="s">
        <v>45</v>
      </c>
      <c r="C482" s="2" t="s">
        <v>6</v>
      </c>
      <c r="D482" s="2" t="s">
        <v>15</v>
      </c>
      <c r="E482" s="2" t="s">
        <v>21</v>
      </c>
      <c r="F482" s="2" t="s">
        <v>61</v>
      </c>
      <c r="G482" s="1">
        <v>61.2</v>
      </c>
      <c r="H482" s="1">
        <v>36</v>
      </c>
      <c r="I482" s="4">
        <v>1</v>
      </c>
      <c r="J482" s="2" t="s">
        <v>65</v>
      </c>
      <c r="K482" s="1">
        <f>Tabelle1[[#This Row],[Menge kg Nges]]/1000</f>
        <v>6.1200000000000004E-2</v>
      </c>
      <c r="L482" s="1">
        <f>Tabelle1[[#This Row],[Menge kg P2O5]]/1000</f>
        <v>3.5999999999999997E-2</v>
      </c>
      <c r="M482" s="1">
        <f>Tabelle1[[#This Row],[Menge t Nges]]/Tabelle1[[#This Row],[Anzahl Lieferscheine]]</f>
        <v>6.1200000000000004E-2</v>
      </c>
      <c r="N482" s="1">
        <f>Tabelle1[[#This Row],[Menge t P2O5]]/Tabelle1[[#This Row],[Anzahl Lieferscheine]]</f>
        <v>3.5999999999999997E-2</v>
      </c>
    </row>
    <row r="483" spans="1:14" x14ac:dyDescent="0.2">
      <c r="A483" s="2" t="s">
        <v>51</v>
      </c>
      <c r="B483" s="2" t="s">
        <v>32</v>
      </c>
      <c r="C483" s="2" t="s">
        <v>6</v>
      </c>
      <c r="D483" s="2" t="s">
        <v>30</v>
      </c>
      <c r="E483" s="2" t="s">
        <v>26</v>
      </c>
      <c r="F483" s="2" t="s">
        <v>61</v>
      </c>
      <c r="G483" s="1">
        <v>729</v>
      </c>
      <c r="H483" s="1">
        <v>466.08</v>
      </c>
      <c r="I483" s="4">
        <v>1</v>
      </c>
      <c r="J483" s="2" t="s">
        <v>65</v>
      </c>
      <c r="K483" s="1">
        <f>Tabelle1[[#This Row],[Menge kg Nges]]/1000</f>
        <v>0.72899999999999998</v>
      </c>
      <c r="L483" s="1">
        <f>Tabelle1[[#This Row],[Menge kg P2O5]]/1000</f>
        <v>0.46607999999999999</v>
      </c>
      <c r="M483" s="1">
        <f>Tabelle1[[#This Row],[Menge t Nges]]/Tabelle1[[#This Row],[Anzahl Lieferscheine]]</f>
        <v>0.72899999999999998</v>
      </c>
      <c r="N483" s="1">
        <f>Tabelle1[[#This Row],[Menge t P2O5]]/Tabelle1[[#This Row],[Anzahl Lieferscheine]]</f>
        <v>0.46607999999999999</v>
      </c>
    </row>
    <row r="484" spans="1:14" x14ac:dyDescent="0.2">
      <c r="A484" s="2" t="s">
        <v>51</v>
      </c>
      <c r="B484" s="2" t="s">
        <v>32</v>
      </c>
      <c r="C484" s="2" t="s">
        <v>6</v>
      </c>
      <c r="D484" s="2" t="s">
        <v>15</v>
      </c>
      <c r="E484" s="2" t="s">
        <v>21</v>
      </c>
      <c r="F484" s="2" t="s">
        <v>61</v>
      </c>
      <c r="G484" s="1">
        <v>326.39999999999998</v>
      </c>
      <c r="H484" s="1">
        <v>192</v>
      </c>
      <c r="I484" s="4">
        <v>1</v>
      </c>
      <c r="J484" s="2" t="s">
        <v>65</v>
      </c>
      <c r="K484" s="1">
        <f>Tabelle1[[#This Row],[Menge kg Nges]]/1000</f>
        <v>0.32639999999999997</v>
      </c>
      <c r="L484" s="1">
        <f>Tabelle1[[#This Row],[Menge kg P2O5]]/1000</f>
        <v>0.192</v>
      </c>
      <c r="M484" s="1">
        <f>Tabelle1[[#This Row],[Menge t Nges]]/Tabelle1[[#This Row],[Anzahl Lieferscheine]]</f>
        <v>0.32639999999999997</v>
      </c>
      <c r="N484" s="1">
        <f>Tabelle1[[#This Row],[Menge t P2O5]]/Tabelle1[[#This Row],[Anzahl Lieferscheine]]</f>
        <v>0.192</v>
      </c>
    </row>
    <row r="485" spans="1:14" x14ac:dyDescent="0.2">
      <c r="A485" s="2" t="s">
        <v>51</v>
      </c>
      <c r="B485" s="2" t="s">
        <v>27</v>
      </c>
      <c r="C485" s="2" t="s">
        <v>6</v>
      </c>
      <c r="D485" s="2" t="s">
        <v>15</v>
      </c>
      <c r="E485" s="2" t="s">
        <v>18</v>
      </c>
      <c r="F485" s="2" t="s">
        <v>61</v>
      </c>
      <c r="G485" s="1">
        <v>530.88</v>
      </c>
      <c r="H485" s="1">
        <v>429.76</v>
      </c>
      <c r="I485" s="4">
        <v>2</v>
      </c>
      <c r="J485" s="2" t="s">
        <v>65</v>
      </c>
      <c r="K485" s="1">
        <f>Tabelle1[[#This Row],[Menge kg Nges]]/1000</f>
        <v>0.53088000000000002</v>
      </c>
      <c r="L485" s="1">
        <f>Tabelle1[[#This Row],[Menge kg P2O5]]/1000</f>
        <v>0.42975999999999998</v>
      </c>
      <c r="M485" s="1">
        <f>Tabelle1[[#This Row],[Menge t Nges]]/Tabelle1[[#This Row],[Anzahl Lieferscheine]]</f>
        <v>0.26544000000000001</v>
      </c>
      <c r="N485" s="1">
        <f>Tabelle1[[#This Row],[Menge t P2O5]]/Tabelle1[[#This Row],[Anzahl Lieferscheine]]</f>
        <v>0.21487999999999999</v>
      </c>
    </row>
    <row r="486" spans="1:14" x14ac:dyDescent="0.2">
      <c r="A486" s="2" t="s">
        <v>51</v>
      </c>
      <c r="B486" s="2" t="s">
        <v>33</v>
      </c>
      <c r="C486" s="2" t="s">
        <v>6</v>
      </c>
      <c r="D486" s="2" t="s">
        <v>15</v>
      </c>
      <c r="E486" s="2" t="s">
        <v>18</v>
      </c>
      <c r="F486" s="2" t="s">
        <v>61</v>
      </c>
      <c r="G486" s="1">
        <v>1200</v>
      </c>
      <c r="H486" s="1">
        <v>780</v>
      </c>
      <c r="I486" s="4">
        <v>2</v>
      </c>
      <c r="J486" s="2" t="s">
        <v>65</v>
      </c>
      <c r="K486" s="1">
        <f>Tabelle1[[#This Row],[Menge kg Nges]]/1000</f>
        <v>1.2</v>
      </c>
      <c r="L486" s="1">
        <f>Tabelle1[[#This Row],[Menge kg P2O5]]/1000</f>
        <v>0.78</v>
      </c>
      <c r="M486" s="1">
        <f>Tabelle1[[#This Row],[Menge t Nges]]/Tabelle1[[#This Row],[Anzahl Lieferscheine]]</f>
        <v>0.6</v>
      </c>
      <c r="N486" s="1">
        <f>Tabelle1[[#This Row],[Menge t P2O5]]/Tabelle1[[#This Row],[Anzahl Lieferscheine]]</f>
        <v>0.39</v>
      </c>
    </row>
    <row r="487" spans="1:14" x14ac:dyDescent="0.2">
      <c r="A487" s="2" t="s">
        <v>51</v>
      </c>
      <c r="B487" s="2" t="s">
        <v>34</v>
      </c>
      <c r="C487" s="2" t="s">
        <v>6</v>
      </c>
      <c r="D487" s="2" t="s">
        <v>30</v>
      </c>
      <c r="E487" s="2" t="s">
        <v>26</v>
      </c>
      <c r="F487" s="2" t="s">
        <v>61</v>
      </c>
      <c r="G487" s="1">
        <v>57.9</v>
      </c>
      <c r="H487" s="1">
        <v>37.5</v>
      </c>
      <c r="I487" s="4">
        <v>1</v>
      </c>
      <c r="J487" s="2" t="s">
        <v>65</v>
      </c>
      <c r="K487" s="1">
        <f>Tabelle1[[#This Row],[Menge kg Nges]]/1000</f>
        <v>5.79E-2</v>
      </c>
      <c r="L487" s="1">
        <f>Tabelle1[[#This Row],[Menge kg P2O5]]/1000</f>
        <v>3.7499999999999999E-2</v>
      </c>
      <c r="M487" s="1">
        <f>Tabelle1[[#This Row],[Menge t Nges]]/Tabelle1[[#This Row],[Anzahl Lieferscheine]]</f>
        <v>5.79E-2</v>
      </c>
      <c r="N487" s="1">
        <f>Tabelle1[[#This Row],[Menge t P2O5]]/Tabelle1[[#This Row],[Anzahl Lieferscheine]]</f>
        <v>3.7499999999999999E-2</v>
      </c>
    </row>
    <row r="488" spans="1:14" x14ac:dyDescent="0.2">
      <c r="A488" s="2" t="s">
        <v>51</v>
      </c>
      <c r="B488" s="2" t="s">
        <v>34</v>
      </c>
      <c r="C488" s="2" t="s">
        <v>6</v>
      </c>
      <c r="D488" s="2" t="s">
        <v>15</v>
      </c>
      <c r="E488" s="2" t="s">
        <v>18</v>
      </c>
      <c r="F488" s="2" t="s">
        <v>61</v>
      </c>
      <c r="G488" s="1">
        <v>231.83999999999997</v>
      </c>
      <c r="H488" s="1">
        <v>187.68</v>
      </c>
      <c r="I488" s="4">
        <v>2</v>
      </c>
      <c r="J488" s="2" t="s">
        <v>65</v>
      </c>
      <c r="K488" s="1">
        <f>Tabelle1[[#This Row],[Menge kg Nges]]/1000</f>
        <v>0.23183999999999996</v>
      </c>
      <c r="L488" s="1">
        <f>Tabelle1[[#This Row],[Menge kg P2O5]]/1000</f>
        <v>0.18768000000000001</v>
      </c>
      <c r="M488" s="1">
        <f>Tabelle1[[#This Row],[Menge t Nges]]/Tabelle1[[#This Row],[Anzahl Lieferscheine]]</f>
        <v>0.11591999999999998</v>
      </c>
      <c r="N488" s="1">
        <f>Tabelle1[[#This Row],[Menge t P2O5]]/Tabelle1[[#This Row],[Anzahl Lieferscheine]]</f>
        <v>9.3840000000000007E-2</v>
      </c>
    </row>
    <row r="489" spans="1:14" x14ac:dyDescent="0.2">
      <c r="A489" s="2" t="s">
        <v>51</v>
      </c>
      <c r="B489" s="2" t="s">
        <v>34</v>
      </c>
      <c r="C489" s="2" t="s">
        <v>6</v>
      </c>
      <c r="D489" s="2" t="s">
        <v>15</v>
      </c>
      <c r="E489" s="2" t="s">
        <v>20</v>
      </c>
      <c r="F489" s="2" t="s">
        <v>61</v>
      </c>
      <c r="G489" s="1">
        <v>111</v>
      </c>
      <c r="H489" s="1">
        <v>97.2</v>
      </c>
      <c r="I489" s="4">
        <v>1</v>
      </c>
      <c r="J489" s="2" t="s">
        <v>65</v>
      </c>
      <c r="K489" s="1">
        <f>Tabelle1[[#This Row],[Menge kg Nges]]/1000</f>
        <v>0.111</v>
      </c>
      <c r="L489" s="1">
        <f>Tabelle1[[#This Row],[Menge kg P2O5]]/1000</f>
        <v>9.7200000000000009E-2</v>
      </c>
      <c r="M489" s="1">
        <f>Tabelle1[[#This Row],[Menge t Nges]]/Tabelle1[[#This Row],[Anzahl Lieferscheine]]</f>
        <v>0.111</v>
      </c>
      <c r="N489" s="1">
        <f>Tabelle1[[#This Row],[Menge t P2O5]]/Tabelle1[[#This Row],[Anzahl Lieferscheine]]</f>
        <v>9.7200000000000009E-2</v>
      </c>
    </row>
    <row r="490" spans="1:14" x14ac:dyDescent="0.2">
      <c r="A490" s="2" t="s">
        <v>51</v>
      </c>
      <c r="B490" s="2" t="s">
        <v>51</v>
      </c>
      <c r="C490" s="2" t="s">
        <v>6</v>
      </c>
      <c r="D490" s="2" t="s">
        <v>30</v>
      </c>
      <c r="E490" s="2" t="s">
        <v>26</v>
      </c>
      <c r="F490" s="2" t="s">
        <v>61</v>
      </c>
      <c r="G490" s="1">
        <v>26593.729999999996</v>
      </c>
      <c r="H490" s="1">
        <v>12433.41</v>
      </c>
      <c r="I490" s="4">
        <v>109</v>
      </c>
      <c r="J490" s="2" t="s">
        <v>65</v>
      </c>
      <c r="K490" s="1">
        <f>Tabelle1[[#This Row],[Menge kg Nges]]/1000</f>
        <v>26.593729999999997</v>
      </c>
      <c r="L490" s="1">
        <f>Tabelle1[[#This Row],[Menge kg P2O5]]/1000</f>
        <v>12.43341</v>
      </c>
      <c r="M490" s="1">
        <f>Tabelle1[[#This Row],[Menge t Nges]]/Tabelle1[[#This Row],[Anzahl Lieferscheine]]</f>
        <v>0.24397917431192659</v>
      </c>
      <c r="N490" s="1">
        <f>Tabelle1[[#This Row],[Menge t P2O5]]/Tabelle1[[#This Row],[Anzahl Lieferscheine]]</f>
        <v>0.11406798165137615</v>
      </c>
    </row>
    <row r="491" spans="1:14" x14ac:dyDescent="0.2">
      <c r="A491" s="2" t="s">
        <v>51</v>
      </c>
      <c r="B491" s="2" t="s">
        <v>51</v>
      </c>
      <c r="C491" s="2" t="s">
        <v>6</v>
      </c>
      <c r="D491" s="2" t="s">
        <v>7</v>
      </c>
      <c r="E491" s="2" t="s">
        <v>9</v>
      </c>
      <c r="F491" s="2" t="s">
        <v>61</v>
      </c>
      <c r="G491" s="1">
        <v>435.25</v>
      </c>
      <c r="H491" s="1">
        <v>176.25</v>
      </c>
      <c r="I491" s="4">
        <v>5</v>
      </c>
      <c r="J491" s="2" t="s">
        <v>65</v>
      </c>
      <c r="K491" s="1">
        <f>Tabelle1[[#This Row],[Menge kg Nges]]/1000</f>
        <v>0.43525000000000003</v>
      </c>
      <c r="L491" s="1">
        <f>Tabelle1[[#This Row],[Menge kg P2O5]]/1000</f>
        <v>0.17624999999999999</v>
      </c>
      <c r="M491" s="1">
        <f>Tabelle1[[#This Row],[Menge t Nges]]/Tabelle1[[#This Row],[Anzahl Lieferscheine]]</f>
        <v>8.7050000000000002E-2</v>
      </c>
      <c r="N491" s="1">
        <f>Tabelle1[[#This Row],[Menge t P2O5]]/Tabelle1[[#This Row],[Anzahl Lieferscheine]]</f>
        <v>3.5249999999999997E-2</v>
      </c>
    </row>
    <row r="492" spans="1:14" x14ac:dyDescent="0.2">
      <c r="A492" s="2" t="s">
        <v>51</v>
      </c>
      <c r="B492" s="2" t="s">
        <v>51</v>
      </c>
      <c r="C492" s="2" t="s">
        <v>6</v>
      </c>
      <c r="D492" s="2" t="s">
        <v>7</v>
      </c>
      <c r="E492" s="2" t="s">
        <v>10</v>
      </c>
      <c r="F492" s="2" t="s">
        <v>61</v>
      </c>
      <c r="G492" s="1">
        <v>402.9</v>
      </c>
      <c r="H492" s="1">
        <v>181.7</v>
      </c>
      <c r="I492" s="4">
        <v>2</v>
      </c>
      <c r="J492" s="2" t="s">
        <v>65</v>
      </c>
      <c r="K492" s="1">
        <f>Tabelle1[[#This Row],[Menge kg Nges]]/1000</f>
        <v>0.40289999999999998</v>
      </c>
      <c r="L492" s="1">
        <f>Tabelle1[[#This Row],[Menge kg P2O5]]/1000</f>
        <v>0.1817</v>
      </c>
      <c r="M492" s="1">
        <f>Tabelle1[[#This Row],[Menge t Nges]]/Tabelle1[[#This Row],[Anzahl Lieferscheine]]</f>
        <v>0.20144999999999999</v>
      </c>
      <c r="N492" s="1">
        <f>Tabelle1[[#This Row],[Menge t P2O5]]/Tabelle1[[#This Row],[Anzahl Lieferscheine]]</f>
        <v>9.085E-2</v>
      </c>
    </row>
    <row r="493" spans="1:14" x14ac:dyDescent="0.2">
      <c r="A493" s="2" t="s">
        <v>51</v>
      </c>
      <c r="B493" s="2" t="s">
        <v>51</v>
      </c>
      <c r="C493" s="2" t="s">
        <v>6</v>
      </c>
      <c r="D493" s="2" t="s">
        <v>7</v>
      </c>
      <c r="E493" s="2" t="s">
        <v>11</v>
      </c>
      <c r="F493" s="2" t="s">
        <v>61</v>
      </c>
      <c r="G493" s="1">
        <v>6175.05</v>
      </c>
      <c r="H493" s="1">
        <v>2869.4700000000012</v>
      </c>
      <c r="I493" s="4">
        <v>31</v>
      </c>
      <c r="J493" s="2" t="s">
        <v>65</v>
      </c>
      <c r="K493" s="1">
        <f>Tabelle1[[#This Row],[Menge kg Nges]]/1000</f>
        <v>6.1750500000000006</v>
      </c>
      <c r="L493" s="1">
        <f>Tabelle1[[#This Row],[Menge kg P2O5]]/1000</f>
        <v>2.8694700000000011</v>
      </c>
      <c r="M493" s="1">
        <f>Tabelle1[[#This Row],[Menge t Nges]]/Tabelle1[[#This Row],[Anzahl Lieferscheine]]</f>
        <v>0.19919516129032261</v>
      </c>
      <c r="N493" s="1">
        <f>Tabelle1[[#This Row],[Menge t P2O5]]/Tabelle1[[#This Row],[Anzahl Lieferscheine]]</f>
        <v>9.2563548387096808E-2</v>
      </c>
    </row>
    <row r="494" spans="1:14" x14ac:dyDescent="0.2">
      <c r="A494" s="2" t="s">
        <v>51</v>
      </c>
      <c r="B494" s="2" t="s">
        <v>51</v>
      </c>
      <c r="C494" s="2" t="s">
        <v>6</v>
      </c>
      <c r="D494" s="2" t="s">
        <v>7</v>
      </c>
      <c r="E494" s="2" t="s">
        <v>12</v>
      </c>
      <c r="F494" s="2" t="s">
        <v>61</v>
      </c>
      <c r="G494" s="1">
        <v>15427.650000000001</v>
      </c>
      <c r="H494" s="1">
        <v>6388.4000000000005</v>
      </c>
      <c r="I494" s="4">
        <v>76</v>
      </c>
      <c r="J494" s="2" t="s">
        <v>65</v>
      </c>
      <c r="K494" s="1">
        <f>Tabelle1[[#This Row],[Menge kg Nges]]/1000</f>
        <v>15.427650000000002</v>
      </c>
      <c r="L494" s="1">
        <f>Tabelle1[[#This Row],[Menge kg P2O5]]/1000</f>
        <v>6.3884000000000007</v>
      </c>
      <c r="M494" s="1">
        <f>Tabelle1[[#This Row],[Menge t Nges]]/Tabelle1[[#This Row],[Anzahl Lieferscheine]]</f>
        <v>0.20299539473684214</v>
      </c>
      <c r="N494" s="1">
        <f>Tabelle1[[#This Row],[Menge t P2O5]]/Tabelle1[[#This Row],[Anzahl Lieferscheine]]</f>
        <v>8.4057894736842109E-2</v>
      </c>
    </row>
    <row r="495" spans="1:14" x14ac:dyDescent="0.2">
      <c r="A495" s="2" t="s">
        <v>51</v>
      </c>
      <c r="B495" s="2" t="s">
        <v>51</v>
      </c>
      <c r="C495" s="2" t="s">
        <v>6</v>
      </c>
      <c r="D495" s="2" t="s">
        <v>7</v>
      </c>
      <c r="E495" s="2" t="s">
        <v>13</v>
      </c>
      <c r="F495" s="2" t="s">
        <v>61</v>
      </c>
      <c r="G495" s="1">
        <v>625.5</v>
      </c>
      <c r="H495" s="1">
        <v>287.7</v>
      </c>
      <c r="I495" s="4">
        <v>3</v>
      </c>
      <c r="J495" s="2" t="s">
        <v>65</v>
      </c>
      <c r="K495" s="1">
        <f>Tabelle1[[#This Row],[Menge kg Nges]]/1000</f>
        <v>0.62549999999999994</v>
      </c>
      <c r="L495" s="1">
        <f>Tabelle1[[#This Row],[Menge kg P2O5]]/1000</f>
        <v>0.28770000000000001</v>
      </c>
      <c r="M495" s="1">
        <f>Tabelle1[[#This Row],[Menge t Nges]]/Tabelle1[[#This Row],[Anzahl Lieferscheine]]</f>
        <v>0.20849999999999999</v>
      </c>
      <c r="N495" s="1">
        <f>Tabelle1[[#This Row],[Menge t P2O5]]/Tabelle1[[#This Row],[Anzahl Lieferscheine]]</f>
        <v>9.5899999999999999E-2</v>
      </c>
    </row>
    <row r="496" spans="1:14" x14ac:dyDescent="0.2">
      <c r="A496" s="2" t="s">
        <v>51</v>
      </c>
      <c r="B496" s="2" t="s">
        <v>51</v>
      </c>
      <c r="C496" s="2" t="s">
        <v>6</v>
      </c>
      <c r="D496" s="2" t="s">
        <v>7</v>
      </c>
      <c r="E496" s="2" t="s">
        <v>14</v>
      </c>
      <c r="F496" s="2" t="s">
        <v>61</v>
      </c>
      <c r="G496" s="1">
        <v>2901.8</v>
      </c>
      <c r="H496" s="1">
        <v>1265</v>
      </c>
      <c r="I496" s="4">
        <v>8</v>
      </c>
      <c r="J496" s="2" t="s">
        <v>65</v>
      </c>
      <c r="K496" s="1">
        <f>Tabelle1[[#This Row],[Menge kg Nges]]/1000</f>
        <v>2.9018000000000002</v>
      </c>
      <c r="L496" s="1">
        <f>Tabelle1[[#This Row],[Menge kg P2O5]]/1000</f>
        <v>1.2649999999999999</v>
      </c>
      <c r="M496" s="1">
        <f>Tabelle1[[#This Row],[Menge t Nges]]/Tabelle1[[#This Row],[Anzahl Lieferscheine]]</f>
        <v>0.36272500000000002</v>
      </c>
      <c r="N496" s="1">
        <f>Tabelle1[[#This Row],[Menge t P2O5]]/Tabelle1[[#This Row],[Anzahl Lieferscheine]]</f>
        <v>0.15812499999999999</v>
      </c>
    </row>
    <row r="497" spans="1:14" x14ac:dyDescent="0.2">
      <c r="A497" s="2" t="s">
        <v>51</v>
      </c>
      <c r="B497" s="2" t="s">
        <v>51</v>
      </c>
      <c r="C497" s="2" t="s">
        <v>6</v>
      </c>
      <c r="D497" s="2" t="s">
        <v>15</v>
      </c>
      <c r="E497" s="2" t="s">
        <v>16</v>
      </c>
      <c r="F497" s="2" t="s">
        <v>61</v>
      </c>
      <c r="G497" s="1">
        <v>167.5</v>
      </c>
      <c r="H497" s="1">
        <v>146.5</v>
      </c>
      <c r="I497" s="4">
        <v>2</v>
      </c>
      <c r="J497" s="2" t="s">
        <v>65</v>
      </c>
      <c r="K497" s="1">
        <f>Tabelle1[[#This Row],[Menge kg Nges]]/1000</f>
        <v>0.16750000000000001</v>
      </c>
      <c r="L497" s="1">
        <f>Tabelle1[[#This Row],[Menge kg P2O5]]/1000</f>
        <v>0.14649999999999999</v>
      </c>
      <c r="M497" s="1">
        <f>Tabelle1[[#This Row],[Menge t Nges]]/Tabelle1[[#This Row],[Anzahl Lieferscheine]]</f>
        <v>8.3750000000000005E-2</v>
      </c>
      <c r="N497" s="1">
        <f>Tabelle1[[#This Row],[Menge t P2O5]]/Tabelle1[[#This Row],[Anzahl Lieferscheine]]</f>
        <v>7.3249999999999996E-2</v>
      </c>
    </row>
    <row r="498" spans="1:14" x14ac:dyDescent="0.2">
      <c r="A498" s="2" t="s">
        <v>51</v>
      </c>
      <c r="B498" s="2" t="s">
        <v>51</v>
      </c>
      <c r="C498" s="2" t="s">
        <v>6</v>
      </c>
      <c r="D498" s="2" t="s">
        <v>15</v>
      </c>
      <c r="E498" s="2" t="s">
        <v>18</v>
      </c>
      <c r="F498" s="2" t="s">
        <v>61</v>
      </c>
      <c r="G498" s="1">
        <v>4212.66</v>
      </c>
      <c r="H498" s="1">
        <v>2709.0200000000004</v>
      </c>
      <c r="I498" s="4">
        <v>36</v>
      </c>
      <c r="J498" s="2" t="s">
        <v>65</v>
      </c>
      <c r="K498" s="1">
        <f>Tabelle1[[#This Row],[Menge kg Nges]]/1000</f>
        <v>4.2126599999999996</v>
      </c>
      <c r="L498" s="1">
        <f>Tabelle1[[#This Row],[Menge kg P2O5]]/1000</f>
        <v>2.7090200000000006</v>
      </c>
      <c r="M498" s="1">
        <f>Tabelle1[[#This Row],[Menge t Nges]]/Tabelle1[[#This Row],[Anzahl Lieferscheine]]</f>
        <v>0.11701833333333332</v>
      </c>
      <c r="N498" s="1">
        <f>Tabelle1[[#This Row],[Menge t P2O5]]/Tabelle1[[#This Row],[Anzahl Lieferscheine]]</f>
        <v>7.5250555555555571E-2</v>
      </c>
    </row>
    <row r="499" spans="1:14" x14ac:dyDescent="0.2">
      <c r="A499" s="2" t="s">
        <v>51</v>
      </c>
      <c r="B499" s="2" t="s">
        <v>51</v>
      </c>
      <c r="C499" s="2" t="s">
        <v>6</v>
      </c>
      <c r="D499" s="2" t="s">
        <v>15</v>
      </c>
      <c r="E499" s="2" t="s">
        <v>20</v>
      </c>
      <c r="F499" s="2" t="s">
        <v>61</v>
      </c>
      <c r="G499" s="1">
        <v>10.56</v>
      </c>
      <c r="H499" s="1">
        <v>6</v>
      </c>
      <c r="I499" s="4">
        <v>1</v>
      </c>
      <c r="J499" s="2" t="s">
        <v>65</v>
      </c>
      <c r="K499" s="1">
        <f>Tabelle1[[#This Row],[Menge kg Nges]]/1000</f>
        <v>1.056E-2</v>
      </c>
      <c r="L499" s="1">
        <f>Tabelle1[[#This Row],[Menge kg P2O5]]/1000</f>
        <v>6.0000000000000001E-3</v>
      </c>
      <c r="M499" s="1">
        <f>Tabelle1[[#This Row],[Menge t Nges]]/Tabelle1[[#This Row],[Anzahl Lieferscheine]]</f>
        <v>1.056E-2</v>
      </c>
      <c r="N499" s="1">
        <f>Tabelle1[[#This Row],[Menge t P2O5]]/Tabelle1[[#This Row],[Anzahl Lieferscheine]]</f>
        <v>6.0000000000000001E-3</v>
      </c>
    </row>
    <row r="500" spans="1:14" x14ac:dyDescent="0.2">
      <c r="A500" s="2" t="s">
        <v>51</v>
      </c>
      <c r="B500" s="2" t="s">
        <v>51</v>
      </c>
      <c r="C500" s="2" t="s">
        <v>6</v>
      </c>
      <c r="D500" s="2" t="s">
        <v>15</v>
      </c>
      <c r="E500" s="2" t="s">
        <v>21</v>
      </c>
      <c r="F500" s="2" t="s">
        <v>61</v>
      </c>
      <c r="G500" s="1">
        <v>1931.1999999999998</v>
      </c>
      <c r="H500" s="1">
        <v>1136</v>
      </c>
      <c r="I500" s="4">
        <v>8</v>
      </c>
      <c r="J500" s="2" t="s">
        <v>65</v>
      </c>
      <c r="K500" s="1">
        <f>Tabelle1[[#This Row],[Menge kg Nges]]/1000</f>
        <v>1.9311999999999998</v>
      </c>
      <c r="L500" s="1">
        <f>Tabelle1[[#This Row],[Menge kg P2O5]]/1000</f>
        <v>1.1359999999999999</v>
      </c>
      <c r="M500" s="1">
        <f>Tabelle1[[#This Row],[Menge t Nges]]/Tabelle1[[#This Row],[Anzahl Lieferscheine]]</f>
        <v>0.24139999999999998</v>
      </c>
      <c r="N500" s="1">
        <f>Tabelle1[[#This Row],[Menge t P2O5]]/Tabelle1[[#This Row],[Anzahl Lieferscheine]]</f>
        <v>0.14199999999999999</v>
      </c>
    </row>
    <row r="501" spans="1:14" x14ac:dyDescent="0.2">
      <c r="A501" s="2" t="s">
        <v>51</v>
      </c>
      <c r="B501" s="2" t="s">
        <v>51</v>
      </c>
      <c r="C501" s="2" t="s">
        <v>6</v>
      </c>
      <c r="D501" s="2" t="s">
        <v>15</v>
      </c>
      <c r="E501" s="2" t="s">
        <v>10</v>
      </c>
      <c r="F501" s="2" t="s">
        <v>61</v>
      </c>
      <c r="G501" s="1">
        <v>522.6</v>
      </c>
      <c r="H501" s="1">
        <v>251.56</v>
      </c>
      <c r="I501" s="4">
        <v>2</v>
      </c>
      <c r="J501" s="2" t="s">
        <v>65</v>
      </c>
      <c r="K501" s="1">
        <f>Tabelle1[[#This Row],[Menge kg Nges]]/1000</f>
        <v>0.52260000000000006</v>
      </c>
      <c r="L501" s="1">
        <f>Tabelle1[[#This Row],[Menge kg P2O5]]/1000</f>
        <v>0.25156000000000001</v>
      </c>
      <c r="M501" s="1">
        <f>Tabelle1[[#This Row],[Menge t Nges]]/Tabelle1[[#This Row],[Anzahl Lieferscheine]]</f>
        <v>0.26130000000000003</v>
      </c>
      <c r="N501" s="1">
        <f>Tabelle1[[#This Row],[Menge t P2O5]]/Tabelle1[[#This Row],[Anzahl Lieferscheine]]</f>
        <v>0.12578</v>
      </c>
    </row>
    <row r="502" spans="1:14" x14ac:dyDescent="0.2">
      <c r="A502" s="2" t="s">
        <v>51</v>
      </c>
      <c r="B502" s="2" t="s">
        <v>51</v>
      </c>
      <c r="C502" s="2" t="s">
        <v>25</v>
      </c>
      <c r="D502" s="2" t="s">
        <v>25</v>
      </c>
      <c r="E502" s="2" t="s">
        <v>26</v>
      </c>
      <c r="F502" s="2" t="s">
        <v>61</v>
      </c>
      <c r="G502" s="1">
        <v>560</v>
      </c>
      <c r="H502" s="1">
        <v>344</v>
      </c>
      <c r="I502" s="4">
        <v>2</v>
      </c>
      <c r="J502" s="2" t="s">
        <v>65</v>
      </c>
      <c r="K502" s="1">
        <f>Tabelle1[[#This Row],[Menge kg Nges]]/1000</f>
        <v>0.56000000000000005</v>
      </c>
      <c r="L502" s="1">
        <f>Tabelle1[[#This Row],[Menge kg P2O5]]/1000</f>
        <v>0.34399999999999997</v>
      </c>
      <c r="M502" s="1">
        <f>Tabelle1[[#This Row],[Menge t Nges]]/Tabelle1[[#This Row],[Anzahl Lieferscheine]]</f>
        <v>0.28000000000000003</v>
      </c>
      <c r="N502" s="1">
        <f>Tabelle1[[#This Row],[Menge t P2O5]]/Tabelle1[[#This Row],[Anzahl Lieferscheine]]</f>
        <v>0.17199999999999999</v>
      </c>
    </row>
    <row r="503" spans="1:14" x14ac:dyDescent="0.2">
      <c r="A503" s="2" t="s">
        <v>51</v>
      </c>
      <c r="B503" s="2" t="s">
        <v>52</v>
      </c>
      <c r="C503" s="2" t="s">
        <v>6</v>
      </c>
      <c r="D503" s="2" t="s">
        <v>30</v>
      </c>
      <c r="E503" s="2" t="s">
        <v>26</v>
      </c>
      <c r="F503" s="2" t="s">
        <v>61</v>
      </c>
      <c r="G503" s="1">
        <v>132</v>
      </c>
      <c r="H503" s="1">
        <v>57.6</v>
      </c>
      <c r="I503" s="4">
        <v>1</v>
      </c>
      <c r="J503" s="2" t="s">
        <v>65</v>
      </c>
      <c r="K503" s="1">
        <f>Tabelle1[[#This Row],[Menge kg Nges]]/1000</f>
        <v>0.13200000000000001</v>
      </c>
      <c r="L503" s="1">
        <f>Tabelle1[[#This Row],[Menge kg P2O5]]/1000</f>
        <v>5.7599999999999998E-2</v>
      </c>
      <c r="M503" s="1">
        <f>Tabelle1[[#This Row],[Menge t Nges]]/Tabelle1[[#This Row],[Anzahl Lieferscheine]]</f>
        <v>0.13200000000000001</v>
      </c>
      <c r="N503" s="1">
        <f>Tabelle1[[#This Row],[Menge t P2O5]]/Tabelle1[[#This Row],[Anzahl Lieferscheine]]</f>
        <v>5.7599999999999998E-2</v>
      </c>
    </row>
    <row r="504" spans="1:14" x14ac:dyDescent="0.2">
      <c r="A504" s="2" t="s">
        <v>51</v>
      </c>
      <c r="B504" s="2" t="s">
        <v>52</v>
      </c>
      <c r="C504" s="2" t="s">
        <v>6</v>
      </c>
      <c r="D504" s="2" t="s">
        <v>7</v>
      </c>
      <c r="E504" s="2" t="s">
        <v>12</v>
      </c>
      <c r="F504" s="2" t="s">
        <v>61</v>
      </c>
      <c r="G504" s="1">
        <v>330</v>
      </c>
      <c r="H504" s="1">
        <v>209</v>
      </c>
      <c r="I504" s="4">
        <v>3</v>
      </c>
      <c r="J504" s="2" t="s">
        <v>65</v>
      </c>
      <c r="K504" s="1">
        <f>Tabelle1[[#This Row],[Menge kg Nges]]/1000</f>
        <v>0.33</v>
      </c>
      <c r="L504" s="1">
        <f>Tabelle1[[#This Row],[Menge kg P2O5]]/1000</f>
        <v>0.20899999999999999</v>
      </c>
      <c r="M504" s="1">
        <f>Tabelle1[[#This Row],[Menge t Nges]]/Tabelle1[[#This Row],[Anzahl Lieferscheine]]</f>
        <v>0.11</v>
      </c>
      <c r="N504" s="1">
        <f>Tabelle1[[#This Row],[Menge t P2O5]]/Tabelle1[[#This Row],[Anzahl Lieferscheine]]</f>
        <v>6.9666666666666668E-2</v>
      </c>
    </row>
    <row r="505" spans="1:14" x14ac:dyDescent="0.2">
      <c r="A505" s="2" t="s">
        <v>51</v>
      </c>
      <c r="B505" s="2" t="s">
        <v>52</v>
      </c>
      <c r="C505" s="2" t="s">
        <v>6</v>
      </c>
      <c r="D505" s="2" t="s">
        <v>15</v>
      </c>
      <c r="E505" s="2" t="s">
        <v>18</v>
      </c>
      <c r="F505" s="2" t="s">
        <v>61</v>
      </c>
      <c r="G505" s="1">
        <v>1459.2</v>
      </c>
      <c r="H505" s="1">
        <v>972.6</v>
      </c>
      <c r="I505" s="4">
        <v>14</v>
      </c>
      <c r="J505" s="2" t="s">
        <v>65</v>
      </c>
      <c r="K505" s="1">
        <f>Tabelle1[[#This Row],[Menge kg Nges]]/1000</f>
        <v>1.4592000000000001</v>
      </c>
      <c r="L505" s="1">
        <f>Tabelle1[[#This Row],[Menge kg P2O5]]/1000</f>
        <v>0.97260000000000002</v>
      </c>
      <c r="M505" s="1">
        <f>Tabelle1[[#This Row],[Menge t Nges]]/Tabelle1[[#This Row],[Anzahl Lieferscheine]]</f>
        <v>0.10422857142857143</v>
      </c>
      <c r="N505" s="1">
        <f>Tabelle1[[#This Row],[Menge t P2O5]]/Tabelle1[[#This Row],[Anzahl Lieferscheine]]</f>
        <v>6.9471428571428573E-2</v>
      </c>
    </row>
    <row r="506" spans="1:14" x14ac:dyDescent="0.2">
      <c r="A506" s="2" t="s">
        <v>51</v>
      </c>
      <c r="B506" s="2" t="s">
        <v>52</v>
      </c>
      <c r="C506" s="2" t="s">
        <v>6</v>
      </c>
      <c r="D506" s="2" t="s">
        <v>15</v>
      </c>
      <c r="E506" s="2" t="s">
        <v>21</v>
      </c>
      <c r="F506" s="2" t="s">
        <v>61</v>
      </c>
      <c r="G506" s="1">
        <v>136</v>
      </c>
      <c r="H506" s="1">
        <v>80</v>
      </c>
      <c r="I506" s="4">
        <v>1</v>
      </c>
      <c r="J506" s="2" t="s">
        <v>65</v>
      </c>
      <c r="K506" s="1">
        <f>Tabelle1[[#This Row],[Menge kg Nges]]/1000</f>
        <v>0.13600000000000001</v>
      </c>
      <c r="L506" s="1">
        <f>Tabelle1[[#This Row],[Menge kg P2O5]]/1000</f>
        <v>0.08</v>
      </c>
      <c r="M506" s="1">
        <f>Tabelle1[[#This Row],[Menge t Nges]]/Tabelle1[[#This Row],[Anzahl Lieferscheine]]</f>
        <v>0.13600000000000001</v>
      </c>
      <c r="N506" s="1">
        <f>Tabelle1[[#This Row],[Menge t P2O5]]/Tabelle1[[#This Row],[Anzahl Lieferscheine]]</f>
        <v>0.08</v>
      </c>
    </row>
    <row r="507" spans="1:14" x14ac:dyDescent="0.2">
      <c r="A507" s="2" t="s">
        <v>51</v>
      </c>
      <c r="B507" s="2" t="s">
        <v>39</v>
      </c>
      <c r="C507" s="2" t="s">
        <v>6</v>
      </c>
      <c r="D507" s="2" t="s">
        <v>7</v>
      </c>
      <c r="E507" s="2" t="s">
        <v>9</v>
      </c>
      <c r="F507" s="2" t="s">
        <v>61</v>
      </c>
      <c r="G507" s="1">
        <v>86</v>
      </c>
      <c r="H507" s="1">
        <v>34</v>
      </c>
      <c r="I507" s="4">
        <v>1</v>
      </c>
      <c r="J507" s="2" t="s">
        <v>65</v>
      </c>
      <c r="K507" s="1">
        <f>Tabelle1[[#This Row],[Menge kg Nges]]/1000</f>
        <v>8.5999999999999993E-2</v>
      </c>
      <c r="L507" s="1">
        <f>Tabelle1[[#This Row],[Menge kg P2O5]]/1000</f>
        <v>3.4000000000000002E-2</v>
      </c>
      <c r="M507" s="1">
        <f>Tabelle1[[#This Row],[Menge t Nges]]/Tabelle1[[#This Row],[Anzahl Lieferscheine]]</f>
        <v>8.5999999999999993E-2</v>
      </c>
      <c r="N507" s="1">
        <f>Tabelle1[[#This Row],[Menge t P2O5]]/Tabelle1[[#This Row],[Anzahl Lieferscheine]]</f>
        <v>3.4000000000000002E-2</v>
      </c>
    </row>
    <row r="508" spans="1:14" x14ac:dyDescent="0.2">
      <c r="A508" s="2" t="s">
        <v>51</v>
      </c>
      <c r="B508" s="2" t="s">
        <v>39</v>
      </c>
      <c r="C508" s="2" t="s">
        <v>6</v>
      </c>
      <c r="D508" s="2" t="s">
        <v>7</v>
      </c>
      <c r="E508" s="2" t="s">
        <v>12</v>
      </c>
      <c r="F508" s="2" t="s">
        <v>61</v>
      </c>
      <c r="G508" s="1">
        <v>228</v>
      </c>
      <c r="H508" s="1">
        <v>72</v>
      </c>
      <c r="I508" s="4">
        <v>1</v>
      </c>
      <c r="J508" s="2" t="s">
        <v>65</v>
      </c>
      <c r="K508" s="1">
        <f>Tabelle1[[#This Row],[Menge kg Nges]]/1000</f>
        <v>0.22800000000000001</v>
      </c>
      <c r="L508" s="1">
        <f>Tabelle1[[#This Row],[Menge kg P2O5]]/1000</f>
        <v>7.1999999999999995E-2</v>
      </c>
      <c r="M508" s="1">
        <f>Tabelle1[[#This Row],[Menge t Nges]]/Tabelle1[[#This Row],[Anzahl Lieferscheine]]</f>
        <v>0.22800000000000001</v>
      </c>
      <c r="N508" s="1">
        <f>Tabelle1[[#This Row],[Menge t P2O5]]/Tabelle1[[#This Row],[Anzahl Lieferscheine]]</f>
        <v>7.1999999999999995E-2</v>
      </c>
    </row>
    <row r="509" spans="1:14" x14ac:dyDescent="0.2">
      <c r="A509" s="2" t="s">
        <v>52</v>
      </c>
      <c r="B509" s="2" t="s">
        <v>5</v>
      </c>
      <c r="C509" s="2" t="s">
        <v>6</v>
      </c>
      <c r="D509" s="2" t="s">
        <v>7</v>
      </c>
      <c r="E509" s="2" t="s">
        <v>9</v>
      </c>
      <c r="F509" s="2" t="s">
        <v>61</v>
      </c>
      <c r="G509" s="1">
        <v>180.4</v>
      </c>
      <c r="H509" s="1">
        <v>73.8</v>
      </c>
      <c r="I509" s="4">
        <v>1</v>
      </c>
      <c r="J509" s="2" t="s">
        <v>65</v>
      </c>
      <c r="K509" s="1">
        <f>Tabelle1[[#This Row],[Menge kg Nges]]/1000</f>
        <v>0.1804</v>
      </c>
      <c r="L509" s="1">
        <f>Tabelle1[[#This Row],[Menge kg P2O5]]/1000</f>
        <v>7.3799999999999991E-2</v>
      </c>
      <c r="M509" s="1">
        <f>Tabelle1[[#This Row],[Menge t Nges]]/Tabelle1[[#This Row],[Anzahl Lieferscheine]]</f>
        <v>0.1804</v>
      </c>
      <c r="N509" s="1">
        <f>Tabelle1[[#This Row],[Menge t P2O5]]/Tabelle1[[#This Row],[Anzahl Lieferscheine]]</f>
        <v>7.3799999999999991E-2</v>
      </c>
    </row>
    <row r="510" spans="1:14" x14ac:dyDescent="0.2">
      <c r="A510" s="2" t="s">
        <v>52</v>
      </c>
      <c r="B510" s="2" t="s">
        <v>5</v>
      </c>
      <c r="C510" s="2" t="s">
        <v>6</v>
      </c>
      <c r="D510" s="2" t="s">
        <v>15</v>
      </c>
      <c r="E510" s="2" t="s">
        <v>21</v>
      </c>
      <c r="F510" s="2" t="s">
        <v>61</v>
      </c>
      <c r="G510" s="1">
        <v>367.2</v>
      </c>
      <c r="H510" s="1">
        <v>216</v>
      </c>
      <c r="I510" s="4">
        <v>1</v>
      </c>
      <c r="J510" s="2" t="s">
        <v>65</v>
      </c>
      <c r="K510" s="1">
        <f>Tabelle1[[#This Row],[Menge kg Nges]]/1000</f>
        <v>0.36719999999999997</v>
      </c>
      <c r="L510" s="1">
        <f>Tabelle1[[#This Row],[Menge kg P2O5]]/1000</f>
        <v>0.216</v>
      </c>
      <c r="M510" s="1">
        <f>Tabelle1[[#This Row],[Menge t Nges]]/Tabelle1[[#This Row],[Anzahl Lieferscheine]]</f>
        <v>0.36719999999999997</v>
      </c>
      <c r="N510" s="1">
        <f>Tabelle1[[#This Row],[Menge t P2O5]]/Tabelle1[[#This Row],[Anzahl Lieferscheine]]</f>
        <v>0.216</v>
      </c>
    </row>
    <row r="511" spans="1:14" x14ac:dyDescent="0.2">
      <c r="A511" s="2" t="s">
        <v>52</v>
      </c>
      <c r="B511" s="2" t="s">
        <v>32</v>
      </c>
      <c r="C511" s="2" t="s">
        <v>6</v>
      </c>
      <c r="D511" s="2" t="s">
        <v>7</v>
      </c>
      <c r="E511" s="2" t="s">
        <v>12</v>
      </c>
      <c r="F511" s="2" t="s">
        <v>61</v>
      </c>
      <c r="G511" s="1">
        <v>2067.39</v>
      </c>
      <c r="H511" s="1">
        <v>707.93999999999994</v>
      </c>
      <c r="I511" s="4">
        <v>9</v>
      </c>
      <c r="J511" s="2" t="s">
        <v>65</v>
      </c>
      <c r="K511" s="1">
        <f>Tabelle1[[#This Row],[Menge kg Nges]]/1000</f>
        <v>2.0673900000000001</v>
      </c>
      <c r="L511" s="1">
        <f>Tabelle1[[#This Row],[Menge kg P2O5]]/1000</f>
        <v>0.7079399999999999</v>
      </c>
      <c r="M511" s="1">
        <f>Tabelle1[[#This Row],[Menge t Nges]]/Tabelle1[[#This Row],[Anzahl Lieferscheine]]</f>
        <v>0.22971</v>
      </c>
      <c r="N511" s="1">
        <f>Tabelle1[[#This Row],[Menge t P2O5]]/Tabelle1[[#This Row],[Anzahl Lieferscheine]]</f>
        <v>7.8659999999999994E-2</v>
      </c>
    </row>
    <row r="512" spans="1:14" x14ac:dyDescent="0.2">
      <c r="A512" s="2" t="s">
        <v>52</v>
      </c>
      <c r="B512" s="2" t="s">
        <v>27</v>
      </c>
      <c r="C512" s="2" t="s">
        <v>6</v>
      </c>
      <c r="D512" s="2" t="s">
        <v>15</v>
      </c>
      <c r="E512" s="2" t="s">
        <v>21</v>
      </c>
      <c r="F512" s="2" t="s">
        <v>61</v>
      </c>
      <c r="G512" s="1">
        <v>448.8</v>
      </c>
      <c r="H512" s="1">
        <v>264</v>
      </c>
      <c r="I512" s="4">
        <v>1</v>
      </c>
      <c r="J512" s="2" t="s">
        <v>65</v>
      </c>
      <c r="K512" s="1">
        <f>Tabelle1[[#This Row],[Menge kg Nges]]/1000</f>
        <v>0.44880000000000003</v>
      </c>
      <c r="L512" s="1">
        <f>Tabelle1[[#This Row],[Menge kg P2O5]]/1000</f>
        <v>0.26400000000000001</v>
      </c>
      <c r="M512" s="1">
        <f>Tabelle1[[#This Row],[Menge t Nges]]/Tabelle1[[#This Row],[Anzahl Lieferscheine]]</f>
        <v>0.44880000000000003</v>
      </c>
      <c r="N512" s="1">
        <f>Tabelle1[[#This Row],[Menge t P2O5]]/Tabelle1[[#This Row],[Anzahl Lieferscheine]]</f>
        <v>0.26400000000000001</v>
      </c>
    </row>
    <row r="513" spans="1:14" x14ac:dyDescent="0.2">
      <c r="A513" s="2" t="s">
        <v>52</v>
      </c>
      <c r="B513" s="2" t="s">
        <v>34</v>
      </c>
      <c r="C513" s="2" t="s">
        <v>6</v>
      </c>
      <c r="D513" s="2" t="s">
        <v>7</v>
      </c>
      <c r="E513" s="2" t="s">
        <v>12</v>
      </c>
      <c r="F513" s="2" t="s">
        <v>61</v>
      </c>
      <c r="G513" s="1">
        <v>88</v>
      </c>
      <c r="H513" s="1">
        <v>55</v>
      </c>
      <c r="I513" s="4">
        <v>1</v>
      </c>
      <c r="J513" s="2" t="s">
        <v>65</v>
      </c>
      <c r="K513" s="1">
        <f>Tabelle1[[#This Row],[Menge kg Nges]]/1000</f>
        <v>8.7999999999999995E-2</v>
      </c>
      <c r="L513" s="1">
        <f>Tabelle1[[#This Row],[Menge kg P2O5]]/1000</f>
        <v>5.5E-2</v>
      </c>
      <c r="M513" s="1">
        <f>Tabelle1[[#This Row],[Menge t Nges]]/Tabelle1[[#This Row],[Anzahl Lieferscheine]]</f>
        <v>8.7999999999999995E-2</v>
      </c>
      <c r="N513" s="1">
        <f>Tabelle1[[#This Row],[Menge t P2O5]]/Tabelle1[[#This Row],[Anzahl Lieferscheine]]</f>
        <v>5.5E-2</v>
      </c>
    </row>
    <row r="514" spans="1:14" x14ac:dyDescent="0.2">
      <c r="A514" s="2" t="s">
        <v>52</v>
      </c>
      <c r="B514" s="2" t="s">
        <v>34</v>
      </c>
      <c r="C514" s="2" t="s">
        <v>6</v>
      </c>
      <c r="D514" s="2" t="s">
        <v>15</v>
      </c>
      <c r="E514" s="2" t="s">
        <v>20</v>
      </c>
      <c r="F514" s="2" t="s">
        <v>61</v>
      </c>
      <c r="G514" s="1">
        <v>163.19999999999999</v>
      </c>
      <c r="H514" s="1">
        <v>120</v>
      </c>
      <c r="I514" s="4">
        <v>1</v>
      </c>
      <c r="J514" s="2" t="s">
        <v>65</v>
      </c>
      <c r="K514" s="1">
        <f>Tabelle1[[#This Row],[Menge kg Nges]]/1000</f>
        <v>0.16319999999999998</v>
      </c>
      <c r="L514" s="1">
        <f>Tabelle1[[#This Row],[Menge kg P2O5]]/1000</f>
        <v>0.12</v>
      </c>
      <c r="M514" s="1">
        <f>Tabelle1[[#This Row],[Menge t Nges]]/Tabelle1[[#This Row],[Anzahl Lieferscheine]]</f>
        <v>0.16319999999999998</v>
      </c>
      <c r="N514" s="1">
        <f>Tabelle1[[#This Row],[Menge t P2O5]]/Tabelle1[[#This Row],[Anzahl Lieferscheine]]</f>
        <v>0.12</v>
      </c>
    </row>
    <row r="515" spans="1:14" x14ac:dyDescent="0.2">
      <c r="A515" s="2" t="s">
        <v>52</v>
      </c>
      <c r="B515" s="2" t="s">
        <v>51</v>
      </c>
      <c r="C515" s="2" t="s">
        <v>6</v>
      </c>
      <c r="D515" s="2" t="s">
        <v>7</v>
      </c>
      <c r="E515" s="2" t="s">
        <v>12</v>
      </c>
      <c r="F515" s="2" t="s">
        <v>61</v>
      </c>
      <c r="G515" s="1">
        <v>88</v>
      </c>
      <c r="H515" s="1">
        <v>55</v>
      </c>
      <c r="I515" s="4">
        <v>1</v>
      </c>
      <c r="J515" s="2" t="s">
        <v>65</v>
      </c>
      <c r="K515" s="1">
        <f>Tabelle1[[#This Row],[Menge kg Nges]]/1000</f>
        <v>8.7999999999999995E-2</v>
      </c>
      <c r="L515" s="1">
        <f>Tabelle1[[#This Row],[Menge kg P2O5]]/1000</f>
        <v>5.5E-2</v>
      </c>
      <c r="M515" s="1">
        <f>Tabelle1[[#This Row],[Menge t Nges]]/Tabelle1[[#This Row],[Anzahl Lieferscheine]]</f>
        <v>8.7999999999999995E-2</v>
      </c>
      <c r="N515" s="1">
        <f>Tabelle1[[#This Row],[Menge t P2O5]]/Tabelle1[[#This Row],[Anzahl Lieferscheine]]</f>
        <v>5.5E-2</v>
      </c>
    </row>
    <row r="516" spans="1:14" x14ac:dyDescent="0.2">
      <c r="A516" s="2" t="s">
        <v>52</v>
      </c>
      <c r="B516" s="2" t="s">
        <v>51</v>
      </c>
      <c r="C516" s="2" t="s">
        <v>6</v>
      </c>
      <c r="D516" s="2" t="s">
        <v>7</v>
      </c>
      <c r="E516" s="2" t="s">
        <v>14</v>
      </c>
      <c r="F516" s="2" t="s">
        <v>61</v>
      </c>
      <c r="G516" s="1">
        <v>254.4</v>
      </c>
      <c r="H516" s="1">
        <v>100.7</v>
      </c>
      <c r="I516" s="4">
        <v>1</v>
      </c>
      <c r="J516" s="2" t="s">
        <v>65</v>
      </c>
      <c r="K516" s="1">
        <f>Tabelle1[[#This Row],[Menge kg Nges]]/1000</f>
        <v>0.25440000000000002</v>
      </c>
      <c r="L516" s="1">
        <f>Tabelle1[[#This Row],[Menge kg P2O5]]/1000</f>
        <v>0.1007</v>
      </c>
      <c r="M516" s="1">
        <f>Tabelle1[[#This Row],[Menge t Nges]]/Tabelle1[[#This Row],[Anzahl Lieferscheine]]</f>
        <v>0.25440000000000002</v>
      </c>
      <c r="N516" s="1">
        <f>Tabelle1[[#This Row],[Menge t P2O5]]/Tabelle1[[#This Row],[Anzahl Lieferscheine]]</f>
        <v>0.1007</v>
      </c>
    </row>
    <row r="517" spans="1:14" x14ac:dyDescent="0.2">
      <c r="A517" s="2" t="s">
        <v>52</v>
      </c>
      <c r="B517" s="2" t="s">
        <v>51</v>
      </c>
      <c r="C517" s="2" t="s">
        <v>25</v>
      </c>
      <c r="D517" s="2" t="s">
        <v>25</v>
      </c>
      <c r="E517" s="2" t="s">
        <v>26</v>
      </c>
      <c r="F517" s="2" t="s">
        <v>61</v>
      </c>
      <c r="G517" s="1">
        <v>3.22</v>
      </c>
      <c r="H517" s="1">
        <v>12.32</v>
      </c>
      <c r="I517" s="4">
        <v>1</v>
      </c>
      <c r="J517" s="2" t="s">
        <v>65</v>
      </c>
      <c r="K517" s="1">
        <f>Tabelle1[[#This Row],[Menge kg Nges]]/1000</f>
        <v>3.2200000000000002E-3</v>
      </c>
      <c r="L517" s="1">
        <f>Tabelle1[[#This Row],[Menge kg P2O5]]/1000</f>
        <v>1.2320000000000001E-2</v>
      </c>
      <c r="M517" s="1">
        <f>Tabelle1[[#This Row],[Menge t Nges]]/Tabelle1[[#This Row],[Anzahl Lieferscheine]]</f>
        <v>3.2200000000000002E-3</v>
      </c>
      <c r="N517" s="1">
        <f>Tabelle1[[#This Row],[Menge t P2O5]]/Tabelle1[[#This Row],[Anzahl Lieferscheine]]</f>
        <v>1.2320000000000001E-2</v>
      </c>
    </row>
    <row r="518" spans="1:14" x14ac:dyDescent="0.2">
      <c r="A518" s="2" t="s">
        <v>52</v>
      </c>
      <c r="B518" s="2" t="s">
        <v>52</v>
      </c>
      <c r="C518" s="2" t="s">
        <v>6</v>
      </c>
      <c r="D518" s="2" t="s">
        <v>7</v>
      </c>
      <c r="E518" s="2" t="s">
        <v>8</v>
      </c>
      <c r="F518" s="2" t="s">
        <v>61</v>
      </c>
      <c r="G518" s="1">
        <v>11979.810000000001</v>
      </c>
      <c r="H518" s="1">
        <v>5771.4699999999993</v>
      </c>
      <c r="I518" s="4">
        <v>25</v>
      </c>
      <c r="J518" s="2" t="s">
        <v>65</v>
      </c>
      <c r="K518" s="1">
        <f>Tabelle1[[#This Row],[Menge kg Nges]]/1000</f>
        <v>11.979810000000001</v>
      </c>
      <c r="L518" s="1">
        <f>Tabelle1[[#This Row],[Menge kg P2O5]]/1000</f>
        <v>5.771469999999999</v>
      </c>
      <c r="M518" s="1">
        <f>Tabelle1[[#This Row],[Menge t Nges]]/Tabelle1[[#This Row],[Anzahl Lieferscheine]]</f>
        <v>0.47919240000000002</v>
      </c>
      <c r="N518" s="1">
        <f>Tabelle1[[#This Row],[Menge t P2O5]]/Tabelle1[[#This Row],[Anzahl Lieferscheine]]</f>
        <v>0.23085879999999995</v>
      </c>
    </row>
    <row r="519" spans="1:14" x14ac:dyDescent="0.2">
      <c r="A519" s="2" t="s">
        <v>52</v>
      </c>
      <c r="B519" s="2" t="s">
        <v>52</v>
      </c>
      <c r="C519" s="2" t="s">
        <v>6</v>
      </c>
      <c r="D519" s="2" t="s">
        <v>7</v>
      </c>
      <c r="E519" s="2" t="s">
        <v>9</v>
      </c>
      <c r="F519" s="2" t="s">
        <v>61</v>
      </c>
      <c r="G519" s="1">
        <v>13510.929999999998</v>
      </c>
      <c r="H519" s="1">
        <v>6151.74</v>
      </c>
      <c r="I519" s="4">
        <v>24</v>
      </c>
      <c r="J519" s="2" t="s">
        <v>65</v>
      </c>
      <c r="K519" s="1">
        <f>Tabelle1[[#This Row],[Menge kg Nges]]/1000</f>
        <v>13.510929999999998</v>
      </c>
      <c r="L519" s="1">
        <f>Tabelle1[[#This Row],[Menge kg P2O5]]/1000</f>
        <v>6.1517400000000002</v>
      </c>
      <c r="M519" s="1">
        <f>Tabelle1[[#This Row],[Menge t Nges]]/Tabelle1[[#This Row],[Anzahl Lieferscheine]]</f>
        <v>0.5629554166666666</v>
      </c>
      <c r="N519" s="1">
        <f>Tabelle1[[#This Row],[Menge t P2O5]]/Tabelle1[[#This Row],[Anzahl Lieferscheine]]</f>
        <v>0.25632250000000001</v>
      </c>
    </row>
    <row r="520" spans="1:14" x14ac:dyDescent="0.2">
      <c r="A520" s="2" t="s">
        <v>52</v>
      </c>
      <c r="B520" s="2" t="s">
        <v>52</v>
      </c>
      <c r="C520" s="2" t="s">
        <v>6</v>
      </c>
      <c r="D520" s="2" t="s">
        <v>7</v>
      </c>
      <c r="E520" s="2" t="s">
        <v>54</v>
      </c>
      <c r="F520" s="2" t="s">
        <v>61</v>
      </c>
      <c r="G520" s="1">
        <v>229.5</v>
      </c>
      <c r="H520" s="1">
        <v>94.5</v>
      </c>
      <c r="I520" s="4">
        <v>3</v>
      </c>
      <c r="J520" s="2" t="s">
        <v>65</v>
      </c>
      <c r="K520" s="1">
        <f>Tabelle1[[#This Row],[Menge kg Nges]]/1000</f>
        <v>0.22950000000000001</v>
      </c>
      <c r="L520" s="1">
        <f>Tabelle1[[#This Row],[Menge kg P2O5]]/1000</f>
        <v>9.4500000000000001E-2</v>
      </c>
      <c r="M520" s="1">
        <f>Tabelle1[[#This Row],[Menge t Nges]]/Tabelle1[[#This Row],[Anzahl Lieferscheine]]</f>
        <v>7.6499999999999999E-2</v>
      </c>
      <c r="N520" s="1">
        <f>Tabelle1[[#This Row],[Menge t P2O5]]/Tabelle1[[#This Row],[Anzahl Lieferscheine]]</f>
        <v>3.15E-2</v>
      </c>
    </row>
    <row r="521" spans="1:14" x14ac:dyDescent="0.2">
      <c r="A521" s="2" t="s">
        <v>52</v>
      </c>
      <c r="B521" s="2" t="s">
        <v>52</v>
      </c>
      <c r="C521" s="2" t="s">
        <v>6</v>
      </c>
      <c r="D521" s="2" t="s">
        <v>7</v>
      </c>
      <c r="E521" s="2" t="s">
        <v>11</v>
      </c>
      <c r="F521" s="2" t="s">
        <v>61</v>
      </c>
      <c r="G521" s="1">
        <v>18228.010000000002</v>
      </c>
      <c r="H521" s="1">
        <v>7736.8200000000006</v>
      </c>
      <c r="I521" s="4">
        <v>65</v>
      </c>
      <c r="J521" s="2" t="s">
        <v>65</v>
      </c>
      <c r="K521" s="1">
        <f>Tabelle1[[#This Row],[Menge kg Nges]]/1000</f>
        <v>18.228010000000001</v>
      </c>
      <c r="L521" s="1">
        <f>Tabelle1[[#This Row],[Menge kg P2O5]]/1000</f>
        <v>7.7368200000000007</v>
      </c>
      <c r="M521" s="1">
        <f>Tabelle1[[#This Row],[Menge t Nges]]/Tabelle1[[#This Row],[Anzahl Lieferscheine]]</f>
        <v>0.28043092307692308</v>
      </c>
      <c r="N521" s="1">
        <f>Tabelle1[[#This Row],[Menge t P2O5]]/Tabelle1[[#This Row],[Anzahl Lieferscheine]]</f>
        <v>0.11902800000000001</v>
      </c>
    </row>
    <row r="522" spans="1:14" x14ac:dyDescent="0.2">
      <c r="A522" s="2" t="s">
        <v>52</v>
      </c>
      <c r="B522" s="2" t="s">
        <v>52</v>
      </c>
      <c r="C522" s="2" t="s">
        <v>6</v>
      </c>
      <c r="D522" s="2" t="s">
        <v>7</v>
      </c>
      <c r="E522" s="2" t="s">
        <v>12</v>
      </c>
      <c r="F522" s="2" t="s">
        <v>61</v>
      </c>
      <c r="G522" s="1">
        <v>38682.869999999995</v>
      </c>
      <c r="H522" s="1">
        <v>16979.820000000003</v>
      </c>
      <c r="I522" s="4">
        <v>178</v>
      </c>
      <c r="J522" s="2" t="s">
        <v>65</v>
      </c>
      <c r="K522" s="1">
        <f>Tabelle1[[#This Row],[Menge kg Nges]]/1000</f>
        <v>38.682869999999994</v>
      </c>
      <c r="L522" s="1">
        <f>Tabelle1[[#This Row],[Menge kg P2O5]]/1000</f>
        <v>16.979820000000004</v>
      </c>
      <c r="M522" s="1">
        <f>Tabelle1[[#This Row],[Menge t Nges]]/Tabelle1[[#This Row],[Anzahl Lieferscheine]]</f>
        <v>0.21731949438202244</v>
      </c>
      <c r="N522" s="1">
        <f>Tabelle1[[#This Row],[Menge t P2O5]]/Tabelle1[[#This Row],[Anzahl Lieferscheine]]</f>
        <v>9.5392247191011262E-2</v>
      </c>
    </row>
    <row r="523" spans="1:14" x14ac:dyDescent="0.2">
      <c r="A523" s="2" t="s">
        <v>52</v>
      </c>
      <c r="B523" s="2" t="s">
        <v>52</v>
      </c>
      <c r="C523" s="2" t="s">
        <v>6</v>
      </c>
      <c r="D523" s="2" t="s">
        <v>7</v>
      </c>
      <c r="E523" s="2" t="s">
        <v>13</v>
      </c>
      <c r="F523" s="2" t="s">
        <v>61</v>
      </c>
      <c r="G523" s="1">
        <v>3318.94</v>
      </c>
      <c r="H523" s="1">
        <v>2191.6000000000004</v>
      </c>
      <c r="I523" s="4">
        <v>22</v>
      </c>
      <c r="J523" s="2" t="s">
        <v>65</v>
      </c>
      <c r="K523" s="1">
        <f>Tabelle1[[#This Row],[Menge kg Nges]]/1000</f>
        <v>3.31894</v>
      </c>
      <c r="L523" s="1">
        <f>Tabelle1[[#This Row],[Menge kg P2O5]]/1000</f>
        <v>2.1916000000000002</v>
      </c>
      <c r="M523" s="1">
        <f>Tabelle1[[#This Row],[Menge t Nges]]/Tabelle1[[#This Row],[Anzahl Lieferscheine]]</f>
        <v>0.1508609090909091</v>
      </c>
      <c r="N523" s="1">
        <f>Tabelle1[[#This Row],[Menge t P2O5]]/Tabelle1[[#This Row],[Anzahl Lieferscheine]]</f>
        <v>9.9618181818181828E-2</v>
      </c>
    </row>
    <row r="524" spans="1:14" x14ac:dyDescent="0.2">
      <c r="A524" s="2" t="s">
        <v>52</v>
      </c>
      <c r="B524" s="2" t="s">
        <v>52</v>
      </c>
      <c r="C524" s="2" t="s">
        <v>6</v>
      </c>
      <c r="D524" s="2" t="s">
        <v>7</v>
      </c>
      <c r="E524" s="2" t="s">
        <v>14</v>
      </c>
      <c r="F524" s="2" t="s">
        <v>61</v>
      </c>
      <c r="G524" s="1">
        <v>5707.4999999999991</v>
      </c>
      <c r="H524" s="1">
        <v>2266.6999999999994</v>
      </c>
      <c r="I524" s="4">
        <v>28</v>
      </c>
      <c r="J524" s="2" t="s">
        <v>65</v>
      </c>
      <c r="K524" s="1">
        <f>Tabelle1[[#This Row],[Menge kg Nges]]/1000</f>
        <v>5.7074999999999987</v>
      </c>
      <c r="L524" s="1">
        <f>Tabelle1[[#This Row],[Menge kg P2O5]]/1000</f>
        <v>2.2666999999999993</v>
      </c>
      <c r="M524" s="1">
        <f>Tabelle1[[#This Row],[Menge t Nges]]/Tabelle1[[#This Row],[Anzahl Lieferscheine]]</f>
        <v>0.20383928571428567</v>
      </c>
      <c r="N524" s="1">
        <f>Tabelle1[[#This Row],[Menge t P2O5]]/Tabelle1[[#This Row],[Anzahl Lieferscheine]]</f>
        <v>8.0953571428571403E-2</v>
      </c>
    </row>
    <row r="525" spans="1:14" x14ac:dyDescent="0.2">
      <c r="A525" s="2" t="s">
        <v>52</v>
      </c>
      <c r="B525" s="2" t="s">
        <v>52</v>
      </c>
      <c r="C525" s="2" t="s">
        <v>6</v>
      </c>
      <c r="D525" s="2" t="s">
        <v>15</v>
      </c>
      <c r="E525" s="2" t="s">
        <v>17</v>
      </c>
      <c r="F525" s="2" t="s">
        <v>61</v>
      </c>
      <c r="G525" s="1">
        <v>758.74</v>
      </c>
      <c r="H525" s="1">
        <v>402.38</v>
      </c>
      <c r="I525" s="4">
        <v>1</v>
      </c>
      <c r="J525" s="2" t="s">
        <v>65</v>
      </c>
      <c r="K525" s="1">
        <f>Tabelle1[[#This Row],[Menge kg Nges]]/1000</f>
        <v>0.75873999999999997</v>
      </c>
      <c r="L525" s="1">
        <f>Tabelle1[[#This Row],[Menge kg P2O5]]/1000</f>
        <v>0.40238000000000002</v>
      </c>
      <c r="M525" s="1">
        <f>Tabelle1[[#This Row],[Menge t Nges]]/Tabelle1[[#This Row],[Anzahl Lieferscheine]]</f>
        <v>0.75873999999999997</v>
      </c>
      <c r="N525" s="1">
        <f>Tabelle1[[#This Row],[Menge t P2O5]]/Tabelle1[[#This Row],[Anzahl Lieferscheine]]</f>
        <v>0.40238000000000002</v>
      </c>
    </row>
    <row r="526" spans="1:14" x14ac:dyDescent="0.2">
      <c r="A526" s="2" t="s">
        <v>52</v>
      </c>
      <c r="B526" s="2" t="s">
        <v>52</v>
      </c>
      <c r="C526" s="2" t="s">
        <v>6</v>
      </c>
      <c r="D526" s="2" t="s">
        <v>15</v>
      </c>
      <c r="E526" s="2" t="s">
        <v>18</v>
      </c>
      <c r="F526" s="2" t="s">
        <v>61</v>
      </c>
      <c r="G526" s="1">
        <v>3010.5600000000009</v>
      </c>
      <c r="H526" s="1">
        <v>2437.1199999999994</v>
      </c>
      <c r="I526" s="4">
        <v>40</v>
      </c>
      <c r="J526" s="2" t="s">
        <v>65</v>
      </c>
      <c r="K526" s="1">
        <f>Tabelle1[[#This Row],[Menge kg Nges]]/1000</f>
        <v>3.0105600000000008</v>
      </c>
      <c r="L526" s="1">
        <f>Tabelle1[[#This Row],[Menge kg P2O5]]/1000</f>
        <v>2.4371199999999993</v>
      </c>
      <c r="M526" s="1">
        <f>Tabelle1[[#This Row],[Menge t Nges]]/Tabelle1[[#This Row],[Anzahl Lieferscheine]]</f>
        <v>7.5264000000000025E-2</v>
      </c>
      <c r="N526" s="1">
        <f>Tabelle1[[#This Row],[Menge t P2O5]]/Tabelle1[[#This Row],[Anzahl Lieferscheine]]</f>
        <v>6.0927999999999982E-2</v>
      </c>
    </row>
    <row r="527" spans="1:14" x14ac:dyDescent="0.2">
      <c r="A527" s="2" t="s">
        <v>52</v>
      </c>
      <c r="B527" s="2" t="s">
        <v>52</v>
      </c>
      <c r="C527" s="2" t="s">
        <v>6</v>
      </c>
      <c r="D527" s="2" t="s">
        <v>15</v>
      </c>
      <c r="E527" s="2" t="s">
        <v>20</v>
      </c>
      <c r="F527" s="2" t="s">
        <v>61</v>
      </c>
      <c r="G527" s="1">
        <v>326.04000000000002</v>
      </c>
      <c r="H527" s="1">
        <v>316.92</v>
      </c>
      <c r="I527" s="4">
        <v>1</v>
      </c>
      <c r="J527" s="2" t="s">
        <v>65</v>
      </c>
      <c r="K527" s="1">
        <f>Tabelle1[[#This Row],[Menge kg Nges]]/1000</f>
        <v>0.32604</v>
      </c>
      <c r="L527" s="1">
        <f>Tabelle1[[#This Row],[Menge kg P2O5]]/1000</f>
        <v>0.31692000000000004</v>
      </c>
      <c r="M527" s="1">
        <f>Tabelle1[[#This Row],[Menge t Nges]]/Tabelle1[[#This Row],[Anzahl Lieferscheine]]</f>
        <v>0.32604</v>
      </c>
      <c r="N527" s="1">
        <f>Tabelle1[[#This Row],[Menge t P2O5]]/Tabelle1[[#This Row],[Anzahl Lieferscheine]]</f>
        <v>0.31692000000000004</v>
      </c>
    </row>
    <row r="528" spans="1:14" x14ac:dyDescent="0.2">
      <c r="A528" s="2" t="s">
        <v>52</v>
      </c>
      <c r="B528" s="2" t="s">
        <v>52</v>
      </c>
      <c r="C528" s="2" t="s">
        <v>6</v>
      </c>
      <c r="D528" s="2" t="s">
        <v>15</v>
      </c>
      <c r="E528" s="2" t="s">
        <v>21</v>
      </c>
      <c r="F528" s="2" t="s">
        <v>61</v>
      </c>
      <c r="G528" s="1">
        <v>3656.01</v>
      </c>
      <c r="H528" s="1">
        <v>2112.0500000000002</v>
      </c>
      <c r="I528" s="4">
        <v>8</v>
      </c>
      <c r="J528" s="2" t="s">
        <v>65</v>
      </c>
      <c r="K528" s="1">
        <f>Tabelle1[[#This Row],[Menge kg Nges]]/1000</f>
        <v>3.6560100000000002</v>
      </c>
      <c r="L528" s="1">
        <f>Tabelle1[[#This Row],[Menge kg P2O5]]/1000</f>
        <v>2.11205</v>
      </c>
      <c r="M528" s="1">
        <f>Tabelle1[[#This Row],[Menge t Nges]]/Tabelle1[[#This Row],[Anzahl Lieferscheine]]</f>
        <v>0.45700125000000003</v>
      </c>
      <c r="N528" s="1">
        <f>Tabelle1[[#This Row],[Menge t P2O5]]/Tabelle1[[#This Row],[Anzahl Lieferscheine]]</f>
        <v>0.26400625</v>
      </c>
    </row>
    <row r="529" spans="1:14" x14ac:dyDescent="0.2">
      <c r="A529" s="2" t="s">
        <v>52</v>
      </c>
      <c r="B529" s="2" t="s">
        <v>52</v>
      </c>
      <c r="C529" s="2" t="s">
        <v>6</v>
      </c>
      <c r="D529" s="2" t="s">
        <v>15</v>
      </c>
      <c r="E529" s="2" t="s">
        <v>9</v>
      </c>
      <c r="F529" s="2" t="s">
        <v>61</v>
      </c>
      <c r="G529" s="1">
        <v>5186.9600000000009</v>
      </c>
      <c r="H529" s="1">
        <v>3081.0299999999997</v>
      </c>
      <c r="I529" s="4">
        <v>8</v>
      </c>
      <c r="J529" s="2" t="s">
        <v>65</v>
      </c>
      <c r="K529" s="1">
        <f>Tabelle1[[#This Row],[Menge kg Nges]]/1000</f>
        <v>5.1869600000000009</v>
      </c>
      <c r="L529" s="1">
        <f>Tabelle1[[#This Row],[Menge kg P2O5]]/1000</f>
        <v>3.0810299999999997</v>
      </c>
      <c r="M529" s="1">
        <f>Tabelle1[[#This Row],[Menge t Nges]]/Tabelle1[[#This Row],[Anzahl Lieferscheine]]</f>
        <v>0.64837000000000011</v>
      </c>
      <c r="N529" s="1">
        <f>Tabelle1[[#This Row],[Menge t P2O5]]/Tabelle1[[#This Row],[Anzahl Lieferscheine]]</f>
        <v>0.38512874999999996</v>
      </c>
    </row>
    <row r="530" spans="1:14" x14ac:dyDescent="0.2">
      <c r="A530" s="2" t="s">
        <v>52</v>
      </c>
      <c r="B530" s="2" t="s">
        <v>52</v>
      </c>
      <c r="C530" s="2" t="s">
        <v>6</v>
      </c>
      <c r="D530" s="2" t="s">
        <v>15</v>
      </c>
      <c r="E530" s="2" t="s">
        <v>13</v>
      </c>
      <c r="F530" s="2" t="s">
        <v>61</v>
      </c>
      <c r="G530" s="1">
        <v>661.2</v>
      </c>
      <c r="H530" s="1">
        <v>440.79999999999995</v>
      </c>
      <c r="I530" s="4">
        <v>3</v>
      </c>
      <c r="J530" s="2" t="s">
        <v>65</v>
      </c>
      <c r="K530" s="1">
        <f>Tabelle1[[#This Row],[Menge kg Nges]]/1000</f>
        <v>0.66120000000000001</v>
      </c>
      <c r="L530" s="1">
        <f>Tabelle1[[#This Row],[Menge kg P2O5]]/1000</f>
        <v>0.44079999999999997</v>
      </c>
      <c r="M530" s="1">
        <f>Tabelle1[[#This Row],[Menge t Nges]]/Tabelle1[[#This Row],[Anzahl Lieferscheine]]</f>
        <v>0.22040000000000001</v>
      </c>
      <c r="N530" s="1">
        <f>Tabelle1[[#This Row],[Menge t P2O5]]/Tabelle1[[#This Row],[Anzahl Lieferscheine]]</f>
        <v>0.14693333333333333</v>
      </c>
    </row>
    <row r="531" spans="1:14" x14ac:dyDescent="0.2">
      <c r="A531" s="2" t="s">
        <v>52</v>
      </c>
      <c r="B531" s="2" t="s">
        <v>52</v>
      </c>
      <c r="C531" s="2" t="s">
        <v>25</v>
      </c>
      <c r="D531" s="2" t="s">
        <v>25</v>
      </c>
      <c r="E531" s="2" t="s">
        <v>26</v>
      </c>
      <c r="F531" s="2" t="s">
        <v>61</v>
      </c>
      <c r="G531" s="1">
        <v>35121.08</v>
      </c>
      <c r="H531" s="1">
        <v>16232.37</v>
      </c>
      <c r="I531" s="4">
        <v>37</v>
      </c>
      <c r="J531" s="2" t="s">
        <v>65</v>
      </c>
      <c r="K531" s="1">
        <f>Tabelle1[[#This Row],[Menge kg Nges]]/1000</f>
        <v>35.121079999999999</v>
      </c>
      <c r="L531" s="1">
        <f>Tabelle1[[#This Row],[Menge kg P2O5]]/1000</f>
        <v>16.23237</v>
      </c>
      <c r="M531" s="1">
        <f>Tabelle1[[#This Row],[Menge t Nges]]/Tabelle1[[#This Row],[Anzahl Lieferscheine]]</f>
        <v>0.9492183783783783</v>
      </c>
      <c r="N531" s="1">
        <f>Tabelle1[[#This Row],[Menge t P2O5]]/Tabelle1[[#This Row],[Anzahl Lieferscheine]]</f>
        <v>0.43871270270270268</v>
      </c>
    </row>
    <row r="532" spans="1:14" x14ac:dyDescent="0.2">
      <c r="A532" s="2" t="s">
        <v>52</v>
      </c>
      <c r="B532" s="2" t="s">
        <v>28</v>
      </c>
      <c r="C532" s="2" t="s">
        <v>6</v>
      </c>
      <c r="D532" s="2" t="s">
        <v>15</v>
      </c>
      <c r="E532" s="2" t="s">
        <v>8</v>
      </c>
      <c r="F532" s="2" t="s">
        <v>61</v>
      </c>
      <c r="G532" s="1">
        <v>266</v>
      </c>
      <c r="H532" s="1">
        <v>115.2</v>
      </c>
      <c r="I532" s="4">
        <v>1</v>
      </c>
      <c r="J532" s="2" t="s">
        <v>65</v>
      </c>
      <c r="K532" s="1">
        <f>Tabelle1[[#This Row],[Menge kg Nges]]/1000</f>
        <v>0.26600000000000001</v>
      </c>
      <c r="L532" s="1">
        <f>Tabelle1[[#This Row],[Menge kg P2O5]]/1000</f>
        <v>0.1152</v>
      </c>
      <c r="M532" s="1">
        <f>Tabelle1[[#This Row],[Menge t Nges]]/Tabelle1[[#This Row],[Anzahl Lieferscheine]]</f>
        <v>0.26600000000000001</v>
      </c>
      <c r="N532" s="1">
        <f>Tabelle1[[#This Row],[Menge t P2O5]]/Tabelle1[[#This Row],[Anzahl Lieferscheine]]</f>
        <v>0.1152</v>
      </c>
    </row>
    <row r="533" spans="1:14" x14ac:dyDescent="0.2">
      <c r="A533" s="2" t="s">
        <v>52</v>
      </c>
      <c r="B533" s="2" t="s">
        <v>42</v>
      </c>
      <c r="C533" s="2" t="s">
        <v>6</v>
      </c>
      <c r="D533" s="2" t="s">
        <v>15</v>
      </c>
      <c r="E533" s="2" t="s">
        <v>9</v>
      </c>
      <c r="F533" s="2" t="s">
        <v>61</v>
      </c>
      <c r="G533" s="1">
        <v>292.79999999999995</v>
      </c>
      <c r="H533" s="1">
        <v>189.60000000000002</v>
      </c>
      <c r="I533" s="4">
        <v>2</v>
      </c>
      <c r="J533" s="2" t="s">
        <v>65</v>
      </c>
      <c r="K533" s="1">
        <f>Tabelle1[[#This Row],[Menge kg Nges]]/1000</f>
        <v>0.29279999999999995</v>
      </c>
      <c r="L533" s="1">
        <f>Tabelle1[[#This Row],[Menge kg P2O5]]/1000</f>
        <v>0.18960000000000002</v>
      </c>
      <c r="M533" s="1">
        <f>Tabelle1[[#This Row],[Menge t Nges]]/Tabelle1[[#This Row],[Anzahl Lieferscheine]]</f>
        <v>0.14639999999999997</v>
      </c>
      <c r="N533" s="1">
        <f>Tabelle1[[#This Row],[Menge t P2O5]]/Tabelle1[[#This Row],[Anzahl Lieferscheine]]</f>
        <v>9.4800000000000009E-2</v>
      </c>
    </row>
    <row r="534" spans="1:14" x14ac:dyDescent="0.2">
      <c r="A534" s="2" t="s">
        <v>37</v>
      </c>
      <c r="B534" s="2" t="s">
        <v>32</v>
      </c>
      <c r="C534" s="2" t="s">
        <v>6</v>
      </c>
      <c r="D534" s="2" t="s">
        <v>7</v>
      </c>
      <c r="E534" s="2" t="s">
        <v>9</v>
      </c>
      <c r="F534" s="2" t="s">
        <v>61</v>
      </c>
      <c r="G534" s="1">
        <v>272</v>
      </c>
      <c r="H534" s="1">
        <v>112</v>
      </c>
      <c r="I534" s="4">
        <v>1</v>
      </c>
      <c r="J534" s="2" t="s">
        <v>65</v>
      </c>
      <c r="K534" s="1">
        <f>Tabelle1[[#This Row],[Menge kg Nges]]/1000</f>
        <v>0.27200000000000002</v>
      </c>
      <c r="L534" s="1">
        <f>Tabelle1[[#This Row],[Menge kg P2O5]]/1000</f>
        <v>0.112</v>
      </c>
      <c r="M534" s="1">
        <f>Tabelle1[[#This Row],[Menge t Nges]]/Tabelle1[[#This Row],[Anzahl Lieferscheine]]</f>
        <v>0.27200000000000002</v>
      </c>
      <c r="N534" s="1">
        <f>Tabelle1[[#This Row],[Menge t P2O5]]/Tabelle1[[#This Row],[Anzahl Lieferscheine]]</f>
        <v>0.112</v>
      </c>
    </row>
    <row r="535" spans="1:14" x14ac:dyDescent="0.2">
      <c r="A535" s="2" t="s">
        <v>37</v>
      </c>
      <c r="B535" s="2" t="s">
        <v>32</v>
      </c>
      <c r="C535" s="2" t="s">
        <v>6</v>
      </c>
      <c r="D535" s="2" t="s">
        <v>15</v>
      </c>
      <c r="E535" s="2" t="s">
        <v>20</v>
      </c>
      <c r="F535" s="2" t="s">
        <v>61</v>
      </c>
      <c r="G535" s="1">
        <v>545.6</v>
      </c>
      <c r="H535" s="1">
        <v>310</v>
      </c>
      <c r="I535" s="4">
        <v>1</v>
      </c>
      <c r="J535" s="2" t="s">
        <v>65</v>
      </c>
      <c r="K535" s="1">
        <f>Tabelle1[[#This Row],[Menge kg Nges]]/1000</f>
        <v>0.54559999999999997</v>
      </c>
      <c r="L535" s="1">
        <f>Tabelle1[[#This Row],[Menge kg P2O5]]/1000</f>
        <v>0.31</v>
      </c>
      <c r="M535" s="1">
        <f>Tabelle1[[#This Row],[Menge t Nges]]/Tabelle1[[#This Row],[Anzahl Lieferscheine]]</f>
        <v>0.54559999999999997</v>
      </c>
      <c r="N535" s="1">
        <f>Tabelle1[[#This Row],[Menge t P2O5]]/Tabelle1[[#This Row],[Anzahl Lieferscheine]]</f>
        <v>0.31</v>
      </c>
    </row>
    <row r="536" spans="1:14" x14ac:dyDescent="0.2">
      <c r="A536" s="2" t="s">
        <v>37</v>
      </c>
      <c r="B536" s="2" t="s">
        <v>32</v>
      </c>
      <c r="C536" s="2" t="s">
        <v>6</v>
      </c>
      <c r="D536" s="2" t="s">
        <v>15</v>
      </c>
      <c r="E536" s="2" t="s">
        <v>21</v>
      </c>
      <c r="F536" s="2" t="s">
        <v>61</v>
      </c>
      <c r="G536" s="1">
        <v>576</v>
      </c>
      <c r="H536" s="1">
        <v>345.6</v>
      </c>
      <c r="I536" s="4">
        <v>1</v>
      </c>
      <c r="J536" s="2" t="s">
        <v>65</v>
      </c>
      <c r="K536" s="1">
        <f>Tabelle1[[#This Row],[Menge kg Nges]]/1000</f>
        <v>0.57599999999999996</v>
      </c>
      <c r="L536" s="1">
        <f>Tabelle1[[#This Row],[Menge kg P2O5]]/1000</f>
        <v>0.34560000000000002</v>
      </c>
      <c r="M536" s="1">
        <f>Tabelle1[[#This Row],[Menge t Nges]]/Tabelle1[[#This Row],[Anzahl Lieferscheine]]</f>
        <v>0.57599999999999996</v>
      </c>
      <c r="N536" s="1">
        <f>Tabelle1[[#This Row],[Menge t P2O5]]/Tabelle1[[#This Row],[Anzahl Lieferscheine]]</f>
        <v>0.34560000000000002</v>
      </c>
    </row>
    <row r="537" spans="1:14" x14ac:dyDescent="0.2">
      <c r="A537" s="2" t="s">
        <v>37</v>
      </c>
      <c r="B537" s="2" t="s">
        <v>43</v>
      </c>
      <c r="C537" s="2" t="s">
        <v>6</v>
      </c>
      <c r="D537" s="2" t="s">
        <v>7</v>
      </c>
      <c r="E537" s="2" t="s">
        <v>11</v>
      </c>
      <c r="F537" s="2" t="s">
        <v>61</v>
      </c>
      <c r="G537" s="1">
        <v>468</v>
      </c>
      <c r="H537" s="1">
        <v>182</v>
      </c>
      <c r="I537" s="4">
        <v>7</v>
      </c>
      <c r="J537" s="2" t="s">
        <v>65</v>
      </c>
      <c r="K537" s="1">
        <f>Tabelle1[[#This Row],[Menge kg Nges]]/1000</f>
        <v>0.46800000000000003</v>
      </c>
      <c r="L537" s="1">
        <f>Tabelle1[[#This Row],[Menge kg P2O5]]/1000</f>
        <v>0.182</v>
      </c>
      <c r="M537" s="1">
        <f>Tabelle1[[#This Row],[Menge t Nges]]/Tabelle1[[#This Row],[Anzahl Lieferscheine]]</f>
        <v>6.6857142857142865E-2</v>
      </c>
      <c r="N537" s="1">
        <f>Tabelle1[[#This Row],[Menge t P2O5]]/Tabelle1[[#This Row],[Anzahl Lieferscheine]]</f>
        <v>2.5999999999999999E-2</v>
      </c>
    </row>
    <row r="538" spans="1:14" x14ac:dyDescent="0.2">
      <c r="A538" s="2" t="s">
        <v>37</v>
      </c>
      <c r="B538" s="2" t="s">
        <v>43</v>
      </c>
      <c r="C538" s="2" t="s">
        <v>6</v>
      </c>
      <c r="D538" s="2" t="s">
        <v>7</v>
      </c>
      <c r="E538" s="2" t="s">
        <v>12</v>
      </c>
      <c r="F538" s="2" t="s">
        <v>61</v>
      </c>
      <c r="G538" s="1">
        <v>170.2</v>
      </c>
      <c r="H538" s="1">
        <v>97.5</v>
      </c>
      <c r="I538" s="4">
        <v>2</v>
      </c>
      <c r="J538" s="2" t="s">
        <v>65</v>
      </c>
      <c r="K538" s="1">
        <f>Tabelle1[[#This Row],[Menge kg Nges]]/1000</f>
        <v>0.17019999999999999</v>
      </c>
      <c r="L538" s="1">
        <f>Tabelle1[[#This Row],[Menge kg P2O5]]/1000</f>
        <v>9.7500000000000003E-2</v>
      </c>
      <c r="M538" s="1">
        <f>Tabelle1[[#This Row],[Menge t Nges]]/Tabelle1[[#This Row],[Anzahl Lieferscheine]]</f>
        <v>8.5099999999999995E-2</v>
      </c>
      <c r="N538" s="1">
        <f>Tabelle1[[#This Row],[Menge t P2O5]]/Tabelle1[[#This Row],[Anzahl Lieferscheine]]</f>
        <v>4.8750000000000002E-2</v>
      </c>
    </row>
    <row r="539" spans="1:14" x14ac:dyDescent="0.2">
      <c r="A539" s="2" t="s">
        <v>37</v>
      </c>
      <c r="B539" s="2" t="s">
        <v>43</v>
      </c>
      <c r="C539" s="2" t="s">
        <v>6</v>
      </c>
      <c r="D539" s="2" t="s">
        <v>7</v>
      </c>
      <c r="E539" s="2" t="s">
        <v>13</v>
      </c>
      <c r="F539" s="2" t="s">
        <v>61</v>
      </c>
      <c r="G539" s="1">
        <v>310</v>
      </c>
      <c r="H539" s="1">
        <v>210</v>
      </c>
      <c r="I539" s="4">
        <v>1</v>
      </c>
      <c r="J539" s="2" t="s">
        <v>65</v>
      </c>
      <c r="K539" s="1">
        <f>Tabelle1[[#This Row],[Menge kg Nges]]/1000</f>
        <v>0.31</v>
      </c>
      <c r="L539" s="1">
        <f>Tabelle1[[#This Row],[Menge kg P2O5]]/1000</f>
        <v>0.21</v>
      </c>
      <c r="M539" s="1">
        <f>Tabelle1[[#This Row],[Menge t Nges]]/Tabelle1[[#This Row],[Anzahl Lieferscheine]]</f>
        <v>0.31</v>
      </c>
      <c r="N539" s="1">
        <f>Tabelle1[[#This Row],[Menge t P2O5]]/Tabelle1[[#This Row],[Anzahl Lieferscheine]]</f>
        <v>0.21</v>
      </c>
    </row>
    <row r="540" spans="1:14" x14ac:dyDescent="0.2">
      <c r="A540" s="2" t="s">
        <v>37</v>
      </c>
      <c r="B540" s="2" t="s">
        <v>36</v>
      </c>
      <c r="C540" s="2" t="s">
        <v>6</v>
      </c>
      <c r="D540" s="2" t="s">
        <v>7</v>
      </c>
      <c r="E540" s="2" t="s">
        <v>8</v>
      </c>
      <c r="F540" s="2" t="s">
        <v>61</v>
      </c>
      <c r="G540" s="1">
        <v>42.87</v>
      </c>
      <c r="H540" s="1">
        <v>16.12</v>
      </c>
      <c r="I540" s="4">
        <v>1</v>
      </c>
      <c r="J540" s="2" t="s">
        <v>65</v>
      </c>
      <c r="K540" s="1">
        <f>Tabelle1[[#This Row],[Menge kg Nges]]/1000</f>
        <v>4.2869999999999998E-2</v>
      </c>
      <c r="L540" s="1">
        <f>Tabelle1[[#This Row],[Menge kg P2O5]]/1000</f>
        <v>1.6120000000000002E-2</v>
      </c>
      <c r="M540" s="1">
        <f>Tabelle1[[#This Row],[Menge t Nges]]/Tabelle1[[#This Row],[Anzahl Lieferscheine]]</f>
        <v>4.2869999999999998E-2</v>
      </c>
      <c r="N540" s="1">
        <f>Tabelle1[[#This Row],[Menge t P2O5]]/Tabelle1[[#This Row],[Anzahl Lieferscheine]]</f>
        <v>1.6120000000000002E-2</v>
      </c>
    </row>
    <row r="541" spans="1:14" x14ac:dyDescent="0.2">
      <c r="A541" s="2" t="s">
        <v>37</v>
      </c>
      <c r="B541" s="2" t="s">
        <v>36</v>
      </c>
      <c r="C541" s="2" t="s">
        <v>6</v>
      </c>
      <c r="D541" s="2" t="s">
        <v>7</v>
      </c>
      <c r="E541" s="2" t="s">
        <v>9</v>
      </c>
      <c r="F541" s="2" t="s">
        <v>61</v>
      </c>
      <c r="G541" s="1">
        <v>689.91000000000008</v>
      </c>
      <c r="H541" s="1">
        <v>297.77999999999997</v>
      </c>
      <c r="I541" s="4">
        <v>2</v>
      </c>
      <c r="J541" s="2" t="s">
        <v>65</v>
      </c>
      <c r="K541" s="1">
        <f>Tabelle1[[#This Row],[Menge kg Nges]]/1000</f>
        <v>0.68991000000000013</v>
      </c>
      <c r="L541" s="1">
        <f>Tabelle1[[#This Row],[Menge kg P2O5]]/1000</f>
        <v>0.29777999999999999</v>
      </c>
      <c r="M541" s="1">
        <f>Tabelle1[[#This Row],[Menge t Nges]]/Tabelle1[[#This Row],[Anzahl Lieferscheine]]</f>
        <v>0.34495500000000007</v>
      </c>
      <c r="N541" s="1">
        <f>Tabelle1[[#This Row],[Menge t P2O5]]/Tabelle1[[#This Row],[Anzahl Lieferscheine]]</f>
        <v>0.14888999999999999</v>
      </c>
    </row>
    <row r="542" spans="1:14" x14ac:dyDescent="0.2">
      <c r="A542" s="2" t="s">
        <v>37</v>
      </c>
      <c r="B542" s="2" t="s">
        <v>36</v>
      </c>
      <c r="C542" s="2" t="s">
        <v>6</v>
      </c>
      <c r="D542" s="2" t="s">
        <v>7</v>
      </c>
      <c r="E542" s="2" t="s">
        <v>11</v>
      </c>
      <c r="F542" s="2" t="s">
        <v>61</v>
      </c>
      <c r="G542" s="1">
        <v>914</v>
      </c>
      <c r="H542" s="1">
        <v>429</v>
      </c>
      <c r="I542" s="4">
        <v>5</v>
      </c>
      <c r="J542" s="2" t="s">
        <v>65</v>
      </c>
      <c r="K542" s="1">
        <f>Tabelle1[[#This Row],[Menge kg Nges]]/1000</f>
        <v>0.91400000000000003</v>
      </c>
      <c r="L542" s="1">
        <f>Tabelle1[[#This Row],[Menge kg P2O5]]/1000</f>
        <v>0.42899999999999999</v>
      </c>
      <c r="M542" s="1">
        <f>Tabelle1[[#This Row],[Menge t Nges]]/Tabelle1[[#This Row],[Anzahl Lieferscheine]]</f>
        <v>0.18280000000000002</v>
      </c>
      <c r="N542" s="1">
        <f>Tabelle1[[#This Row],[Menge t P2O5]]/Tabelle1[[#This Row],[Anzahl Lieferscheine]]</f>
        <v>8.5800000000000001E-2</v>
      </c>
    </row>
    <row r="543" spans="1:14" x14ac:dyDescent="0.2">
      <c r="A543" s="2" t="s">
        <v>37</v>
      </c>
      <c r="B543" s="2" t="s">
        <v>36</v>
      </c>
      <c r="C543" s="2" t="s">
        <v>6</v>
      </c>
      <c r="D543" s="2" t="s">
        <v>7</v>
      </c>
      <c r="E543" s="2" t="s">
        <v>12</v>
      </c>
      <c r="F543" s="2" t="s">
        <v>61</v>
      </c>
      <c r="G543" s="1">
        <v>11760.85</v>
      </c>
      <c r="H543" s="1">
        <v>4150.6000000000004</v>
      </c>
      <c r="I543" s="4">
        <v>32</v>
      </c>
      <c r="J543" s="2" t="s">
        <v>65</v>
      </c>
      <c r="K543" s="1">
        <f>Tabelle1[[#This Row],[Menge kg Nges]]/1000</f>
        <v>11.76085</v>
      </c>
      <c r="L543" s="1">
        <f>Tabelle1[[#This Row],[Menge kg P2O5]]/1000</f>
        <v>4.1506000000000007</v>
      </c>
      <c r="M543" s="1">
        <f>Tabelle1[[#This Row],[Menge t Nges]]/Tabelle1[[#This Row],[Anzahl Lieferscheine]]</f>
        <v>0.36752656249999999</v>
      </c>
      <c r="N543" s="1">
        <f>Tabelle1[[#This Row],[Menge t P2O5]]/Tabelle1[[#This Row],[Anzahl Lieferscheine]]</f>
        <v>0.12970625000000002</v>
      </c>
    </row>
    <row r="544" spans="1:14" x14ac:dyDescent="0.2">
      <c r="A544" s="2" t="s">
        <v>37</v>
      </c>
      <c r="B544" s="2" t="s">
        <v>36</v>
      </c>
      <c r="C544" s="2" t="s">
        <v>6</v>
      </c>
      <c r="D544" s="2" t="s">
        <v>7</v>
      </c>
      <c r="E544" s="2" t="s">
        <v>13</v>
      </c>
      <c r="F544" s="2" t="s">
        <v>61</v>
      </c>
      <c r="G544" s="1">
        <v>1618.2</v>
      </c>
      <c r="H544" s="1">
        <v>905</v>
      </c>
      <c r="I544" s="4">
        <v>12</v>
      </c>
      <c r="J544" s="2" t="s">
        <v>65</v>
      </c>
      <c r="K544" s="1">
        <f>Tabelle1[[#This Row],[Menge kg Nges]]/1000</f>
        <v>1.6182000000000001</v>
      </c>
      <c r="L544" s="1">
        <f>Tabelle1[[#This Row],[Menge kg P2O5]]/1000</f>
        <v>0.90500000000000003</v>
      </c>
      <c r="M544" s="1">
        <f>Tabelle1[[#This Row],[Menge t Nges]]/Tabelle1[[#This Row],[Anzahl Lieferscheine]]</f>
        <v>0.13485</v>
      </c>
      <c r="N544" s="1">
        <f>Tabelle1[[#This Row],[Menge t P2O5]]/Tabelle1[[#This Row],[Anzahl Lieferscheine]]</f>
        <v>7.5416666666666674E-2</v>
      </c>
    </row>
    <row r="545" spans="1:14" x14ac:dyDescent="0.2">
      <c r="A545" s="2" t="s">
        <v>37</v>
      </c>
      <c r="B545" s="2" t="s">
        <v>36</v>
      </c>
      <c r="C545" s="2" t="s">
        <v>6</v>
      </c>
      <c r="D545" s="2" t="s">
        <v>7</v>
      </c>
      <c r="E545" s="2" t="s">
        <v>14</v>
      </c>
      <c r="F545" s="2" t="s">
        <v>61</v>
      </c>
      <c r="G545" s="1">
        <v>3354.5</v>
      </c>
      <c r="H545" s="1">
        <v>1366.2</v>
      </c>
      <c r="I545" s="4">
        <v>13</v>
      </c>
      <c r="J545" s="2" t="s">
        <v>65</v>
      </c>
      <c r="K545" s="1">
        <f>Tabelle1[[#This Row],[Menge kg Nges]]/1000</f>
        <v>3.3544999999999998</v>
      </c>
      <c r="L545" s="1">
        <f>Tabelle1[[#This Row],[Menge kg P2O5]]/1000</f>
        <v>1.3662000000000001</v>
      </c>
      <c r="M545" s="1">
        <f>Tabelle1[[#This Row],[Menge t Nges]]/Tabelle1[[#This Row],[Anzahl Lieferscheine]]</f>
        <v>0.25803846153846155</v>
      </c>
      <c r="N545" s="1">
        <f>Tabelle1[[#This Row],[Menge t P2O5]]/Tabelle1[[#This Row],[Anzahl Lieferscheine]]</f>
        <v>0.10509230769230769</v>
      </c>
    </row>
    <row r="546" spans="1:14" x14ac:dyDescent="0.2">
      <c r="A546" s="2" t="s">
        <v>37</v>
      </c>
      <c r="B546" s="2" t="s">
        <v>36</v>
      </c>
      <c r="C546" s="2" t="s">
        <v>6</v>
      </c>
      <c r="D546" s="2" t="s">
        <v>15</v>
      </c>
      <c r="E546" s="2" t="s">
        <v>24</v>
      </c>
      <c r="F546" s="2" t="s">
        <v>61</v>
      </c>
      <c r="G546" s="1">
        <v>280</v>
      </c>
      <c r="H546" s="1">
        <v>230</v>
      </c>
      <c r="I546" s="4">
        <v>1</v>
      </c>
      <c r="J546" s="2" t="s">
        <v>65</v>
      </c>
      <c r="K546" s="1">
        <f>Tabelle1[[#This Row],[Menge kg Nges]]/1000</f>
        <v>0.28000000000000003</v>
      </c>
      <c r="L546" s="1">
        <f>Tabelle1[[#This Row],[Menge kg P2O5]]/1000</f>
        <v>0.23</v>
      </c>
      <c r="M546" s="1">
        <f>Tabelle1[[#This Row],[Menge t Nges]]/Tabelle1[[#This Row],[Anzahl Lieferscheine]]</f>
        <v>0.28000000000000003</v>
      </c>
      <c r="N546" s="1">
        <f>Tabelle1[[#This Row],[Menge t P2O5]]/Tabelle1[[#This Row],[Anzahl Lieferscheine]]</f>
        <v>0.23</v>
      </c>
    </row>
    <row r="547" spans="1:14" x14ac:dyDescent="0.2">
      <c r="A547" s="2" t="s">
        <v>37</v>
      </c>
      <c r="B547" s="2" t="s">
        <v>36</v>
      </c>
      <c r="C547" s="2" t="s">
        <v>25</v>
      </c>
      <c r="D547" s="2" t="s">
        <v>25</v>
      </c>
      <c r="E547" s="2" t="s">
        <v>26</v>
      </c>
      <c r="F547" s="2" t="s">
        <v>61</v>
      </c>
      <c r="G547" s="1">
        <v>216</v>
      </c>
      <c r="H547" s="1">
        <v>47.7</v>
      </c>
      <c r="I547" s="4">
        <v>1</v>
      </c>
      <c r="J547" s="2" t="s">
        <v>65</v>
      </c>
      <c r="K547" s="1">
        <f>Tabelle1[[#This Row],[Menge kg Nges]]/1000</f>
        <v>0.216</v>
      </c>
      <c r="L547" s="1">
        <f>Tabelle1[[#This Row],[Menge kg P2O5]]/1000</f>
        <v>4.7700000000000006E-2</v>
      </c>
      <c r="M547" s="1">
        <f>Tabelle1[[#This Row],[Menge t Nges]]/Tabelle1[[#This Row],[Anzahl Lieferscheine]]</f>
        <v>0.216</v>
      </c>
      <c r="N547" s="1">
        <f>Tabelle1[[#This Row],[Menge t P2O5]]/Tabelle1[[#This Row],[Anzahl Lieferscheine]]</f>
        <v>4.7700000000000006E-2</v>
      </c>
    </row>
    <row r="548" spans="1:14" x14ac:dyDescent="0.2">
      <c r="A548" s="2" t="s">
        <v>37</v>
      </c>
      <c r="B548" s="2" t="s">
        <v>44</v>
      </c>
      <c r="C548" s="2" t="s">
        <v>6</v>
      </c>
      <c r="D548" s="2" t="s">
        <v>7</v>
      </c>
      <c r="E548" s="2" t="s">
        <v>9</v>
      </c>
      <c r="F548" s="2" t="s">
        <v>61</v>
      </c>
      <c r="G548" s="1">
        <v>382</v>
      </c>
      <c r="H548" s="1">
        <v>168</v>
      </c>
      <c r="I548" s="4">
        <v>3</v>
      </c>
      <c r="J548" s="2" t="s">
        <v>65</v>
      </c>
      <c r="K548" s="1">
        <f>Tabelle1[[#This Row],[Menge kg Nges]]/1000</f>
        <v>0.38200000000000001</v>
      </c>
      <c r="L548" s="1">
        <f>Tabelle1[[#This Row],[Menge kg P2O5]]/1000</f>
        <v>0.16800000000000001</v>
      </c>
      <c r="M548" s="1">
        <f>Tabelle1[[#This Row],[Menge t Nges]]/Tabelle1[[#This Row],[Anzahl Lieferscheine]]</f>
        <v>0.12733333333333333</v>
      </c>
      <c r="N548" s="1">
        <f>Tabelle1[[#This Row],[Menge t P2O5]]/Tabelle1[[#This Row],[Anzahl Lieferscheine]]</f>
        <v>5.6000000000000001E-2</v>
      </c>
    </row>
    <row r="549" spans="1:14" x14ac:dyDescent="0.2">
      <c r="A549" s="2" t="s">
        <v>37</v>
      </c>
      <c r="B549" s="2" t="s">
        <v>44</v>
      </c>
      <c r="C549" s="2" t="s">
        <v>6</v>
      </c>
      <c r="D549" s="2" t="s">
        <v>7</v>
      </c>
      <c r="E549" s="2" t="s">
        <v>11</v>
      </c>
      <c r="F549" s="2" t="s">
        <v>61</v>
      </c>
      <c r="G549" s="1">
        <v>1500</v>
      </c>
      <c r="H549" s="1">
        <v>660</v>
      </c>
      <c r="I549" s="4">
        <v>1</v>
      </c>
      <c r="J549" s="2" t="s">
        <v>65</v>
      </c>
      <c r="K549" s="1">
        <f>Tabelle1[[#This Row],[Menge kg Nges]]/1000</f>
        <v>1.5</v>
      </c>
      <c r="L549" s="1">
        <f>Tabelle1[[#This Row],[Menge kg P2O5]]/1000</f>
        <v>0.66</v>
      </c>
      <c r="M549" s="1">
        <f>Tabelle1[[#This Row],[Menge t Nges]]/Tabelle1[[#This Row],[Anzahl Lieferscheine]]</f>
        <v>1.5</v>
      </c>
      <c r="N549" s="1">
        <f>Tabelle1[[#This Row],[Menge t P2O5]]/Tabelle1[[#This Row],[Anzahl Lieferscheine]]</f>
        <v>0.66</v>
      </c>
    </row>
    <row r="550" spans="1:14" x14ac:dyDescent="0.2">
      <c r="A550" s="2" t="s">
        <v>37</v>
      </c>
      <c r="B550" s="2" t="s">
        <v>44</v>
      </c>
      <c r="C550" s="2" t="s">
        <v>6</v>
      </c>
      <c r="D550" s="2" t="s">
        <v>7</v>
      </c>
      <c r="E550" s="2" t="s">
        <v>12</v>
      </c>
      <c r="F550" s="2" t="s">
        <v>61</v>
      </c>
      <c r="G550" s="1">
        <v>244.2</v>
      </c>
      <c r="H550" s="1">
        <v>112.2</v>
      </c>
      <c r="I550" s="4">
        <v>2</v>
      </c>
      <c r="J550" s="2" t="s">
        <v>65</v>
      </c>
      <c r="K550" s="1">
        <f>Tabelle1[[#This Row],[Menge kg Nges]]/1000</f>
        <v>0.2442</v>
      </c>
      <c r="L550" s="1">
        <f>Tabelle1[[#This Row],[Menge kg P2O5]]/1000</f>
        <v>0.11220000000000001</v>
      </c>
      <c r="M550" s="1">
        <f>Tabelle1[[#This Row],[Menge t Nges]]/Tabelle1[[#This Row],[Anzahl Lieferscheine]]</f>
        <v>0.1221</v>
      </c>
      <c r="N550" s="1">
        <f>Tabelle1[[#This Row],[Menge t P2O5]]/Tabelle1[[#This Row],[Anzahl Lieferscheine]]</f>
        <v>5.6100000000000004E-2</v>
      </c>
    </row>
    <row r="551" spans="1:14" x14ac:dyDescent="0.2">
      <c r="A551" s="2" t="s">
        <v>37</v>
      </c>
      <c r="B551" s="2" t="s">
        <v>44</v>
      </c>
      <c r="C551" s="2" t="s">
        <v>6</v>
      </c>
      <c r="D551" s="2" t="s">
        <v>7</v>
      </c>
      <c r="E551" s="2" t="s">
        <v>14</v>
      </c>
      <c r="F551" s="2" t="s">
        <v>61</v>
      </c>
      <c r="G551" s="1">
        <v>4653.7300000000005</v>
      </c>
      <c r="H551" s="1">
        <v>1974.7399999999998</v>
      </c>
      <c r="I551" s="4">
        <v>14</v>
      </c>
      <c r="J551" s="2" t="s">
        <v>65</v>
      </c>
      <c r="K551" s="1">
        <f>Tabelle1[[#This Row],[Menge kg Nges]]/1000</f>
        <v>4.6537300000000004</v>
      </c>
      <c r="L551" s="1">
        <f>Tabelle1[[#This Row],[Menge kg P2O5]]/1000</f>
        <v>1.9747399999999997</v>
      </c>
      <c r="M551" s="1">
        <f>Tabelle1[[#This Row],[Menge t Nges]]/Tabelle1[[#This Row],[Anzahl Lieferscheine]]</f>
        <v>0.33240928571428574</v>
      </c>
      <c r="N551" s="1">
        <f>Tabelle1[[#This Row],[Menge t P2O5]]/Tabelle1[[#This Row],[Anzahl Lieferscheine]]</f>
        <v>0.14105285714285712</v>
      </c>
    </row>
    <row r="552" spans="1:14" x14ac:dyDescent="0.2">
      <c r="A552" s="2" t="s">
        <v>37</v>
      </c>
      <c r="B552" s="2" t="s">
        <v>44</v>
      </c>
      <c r="C552" s="2" t="s">
        <v>6</v>
      </c>
      <c r="D552" s="2" t="s">
        <v>15</v>
      </c>
      <c r="E552" s="2" t="s">
        <v>14</v>
      </c>
      <c r="F552" s="2" t="s">
        <v>61</v>
      </c>
      <c r="G552" s="1">
        <v>842.40000000000009</v>
      </c>
      <c r="H552" s="1">
        <v>756</v>
      </c>
      <c r="I552" s="4">
        <v>2</v>
      </c>
      <c r="J552" s="2" t="s">
        <v>65</v>
      </c>
      <c r="K552" s="1">
        <f>Tabelle1[[#This Row],[Menge kg Nges]]/1000</f>
        <v>0.84240000000000004</v>
      </c>
      <c r="L552" s="1">
        <f>Tabelle1[[#This Row],[Menge kg P2O5]]/1000</f>
        <v>0.75600000000000001</v>
      </c>
      <c r="M552" s="1">
        <f>Tabelle1[[#This Row],[Menge t Nges]]/Tabelle1[[#This Row],[Anzahl Lieferscheine]]</f>
        <v>0.42120000000000002</v>
      </c>
      <c r="N552" s="1">
        <f>Tabelle1[[#This Row],[Menge t P2O5]]/Tabelle1[[#This Row],[Anzahl Lieferscheine]]</f>
        <v>0.378</v>
      </c>
    </row>
    <row r="553" spans="1:14" x14ac:dyDescent="0.2">
      <c r="A553" s="2" t="s">
        <v>37</v>
      </c>
      <c r="B553" s="2" t="s">
        <v>44</v>
      </c>
      <c r="C553" s="2" t="s">
        <v>25</v>
      </c>
      <c r="D553" s="2" t="s">
        <v>25</v>
      </c>
      <c r="E553" s="2" t="s">
        <v>26</v>
      </c>
      <c r="F553" s="2" t="s">
        <v>61</v>
      </c>
      <c r="G553" s="1">
        <v>13605.6</v>
      </c>
      <c r="H553" s="1">
        <v>7481.9</v>
      </c>
      <c r="I553" s="4">
        <v>29</v>
      </c>
      <c r="J553" s="2" t="s">
        <v>65</v>
      </c>
      <c r="K553" s="1">
        <f>Tabelle1[[#This Row],[Menge kg Nges]]/1000</f>
        <v>13.605600000000001</v>
      </c>
      <c r="L553" s="1">
        <f>Tabelle1[[#This Row],[Menge kg P2O5]]/1000</f>
        <v>7.4818999999999996</v>
      </c>
      <c r="M553" s="1">
        <f>Tabelle1[[#This Row],[Menge t Nges]]/Tabelle1[[#This Row],[Anzahl Lieferscheine]]</f>
        <v>0.46915862068965519</v>
      </c>
      <c r="N553" s="1">
        <f>Tabelle1[[#This Row],[Menge t P2O5]]/Tabelle1[[#This Row],[Anzahl Lieferscheine]]</f>
        <v>0.25799655172413793</v>
      </c>
    </row>
    <row r="554" spans="1:14" x14ac:dyDescent="0.2">
      <c r="A554" s="2" t="s">
        <v>37</v>
      </c>
      <c r="B554" s="2" t="s">
        <v>49</v>
      </c>
      <c r="C554" s="2" t="s">
        <v>6</v>
      </c>
      <c r="D554" s="2" t="s">
        <v>7</v>
      </c>
      <c r="E554" s="2" t="s">
        <v>11</v>
      </c>
      <c r="F554" s="2" t="s">
        <v>61</v>
      </c>
      <c r="G554" s="1">
        <v>510</v>
      </c>
      <c r="H554" s="1">
        <v>195</v>
      </c>
      <c r="I554" s="4">
        <v>2</v>
      </c>
      <c r="J554" s="2" t="s">
        <v>65</v>
      </c>
      <c r="K554" s="1">
        <f>Tabelle1[[#This Row],[Menge kg Nges]]/1000</f>
        <v>0.51</v>
      </c>
      <c r="L554" s="1">
        <f>Tabelle1[[#This Row],[Menge kg P2O5]]/1000</f>
        <v>0.19500000000000001</v>
      </c>
      <c r="M554" s="1">
        <f>Tabelle1[[#This Row],[Menge t Nges]]/Tabelle1[[#This Row],[Anzahl Lieferscheine]]</f>
        <v>0.255</v>
      </c>
      <c r="N554" s="1">
        <f>Tabelle1[[#This Row],[Menge t P2O5]]/Tabelle1[[#This Row],[Anzahl Lieferscheine]]</f>
        <v>9.7500000000000003E-2</v>
      </c>
    </row>
    <row r="555" spans="1:14" x14ac:dyDescent="0.2">
      <c r="A555" s="2" t="s">
        <v>37</v>
      </c>
      <c r="B555" s="2" t="s">
        <v>49</v>
      </c>
      <c r="C555" s="2" t="s">
        <v>6</v>
      </c>
      <c r="D555" s="2" t="s">
        <v>7</v>
      </c>
      <c r="E555" s="2" t="s">
        <v>12</v>
      </c>
      <c r="F555" s="2" t="s">
        <v>61</v>
      </c>
      <c r="G555" s="1">
        <v>1071.17</v>
      </c>
      <c r="H555" s="1">
        <v>441.46999999999997</v>
      </c>
      <c r="I555" s="4">
        <v>5</v>
      </c>
      <c r="J555" s="2" t="s">
        <v>65</v>
      </c>
      <c r="K555" s="1">
        <f>Tabelle1[[#This Row],[Menge kg Nges]]/1000</f>
        <v>1.0711700000000002</v>
      </c>
      <c r="L555" s="1">
        <f>Tabelle1[[#This Row],[Menge kg P2O5]]/1000</f>
        <v>0.44146999999999997</v>
      </c>
      <c r="M555" s="1">
        <f>Tabelle1[[#This Row],[Menge t Nges]]/Tabelle1[[#This Row],[Anzahl Lieferscheine]]</f>
        <v>0.21423400000000004</v>
      </c>
      <c r="N555" s="1">
        <f>Tabelle1[[#This Row],[Menge t P2O5]]/Tabelle1[[#This Row],[Anzahl Lieferscheine]]</f>
        <v>8.8293999999999997E-2</v>
      </c>
    </row>
    <row r="556" spans="1:14" x14ac:dyDescent="0.2">
      <c r="A556" s="2" t="s">
        <v>37</v>
      </c>
      <c r="B556" s="2" t="s">
        <v>49</v>
      </c>
      <c r="C556" s="2" t="s">
        <v>6</v>
      </c>
      <c r="D556" s="2" t="s">
        <v>7</v>
      </c>
      <c r="E556" s="2" t="s">
        <v>14</v>
      </c>
      <c r="F556" s="2" t="s">
        <v>61</v>
      </c>
      <c r="G556" s="1">
        <v>5323.86</v>
      </c>
      <c r="H556" s="1">
        <v>1749.5700000000002</v>
      </c>
      <c r="I556" s="4">
        <v>25</v>
      </c>
      <c r="J556" s="2" t="s">
        <v>65</v>
      </c>
      <c r="K556" s="1">
        <f>Tabelle1[[#This Row],[Menge kg Nges]]/1000</f>
        <v>5.3238599999999998</v>
      </c>
      <c r="L556" s="1">
        <f>Tabelle1[[#This Row],[Menge kg P2O5]]/1000</f>
        <v>1.7495700000000001</v>
      </c>
      <c r="M556" s="1">
        <f>Tabelle1[[#This Row],[Menge t Nges]]/Tabelle1[[#This Row],[Anzahl Lieferscheine]]</f>
        <v>0.21295439999999999</v>
      </c>
      <c r="N556" s="1">
        <f>Tabelle1[[#This Row],[Menge t P2O5]]/Tabelle1[[#This Row],[Anzahl Lieferscheine]]</f>
        <v>6.9982799999999998E-2</v>
      </c>
    </row>
    <row r="557" spans="1:14" x14ac:dyDescent="0.2">
      <c r="A557" s="2" t="s">
        <v>37</v>
      </c>
      <c r="B557" s="2" t="s">
        <v>47</v>
      </c>
      <c r="C557" s="2" t="s">
        <v>6</v>
      </c>
      <c r="D557" s="2" t="s">
        <v>7</v>
      </c>
      <c r="E557" s="2" t="s">
        <v>9</v>
      </c>
      <c r="F557" s="2" t="s">
        <v>61</v>
      </c>
      <c r="G557" s="1">
        <v>580</v>
      </c>
      <c r="H557" s="1">
        <v>240</v>
      </c>
      <c r="I557" s="4">
        <v>1</v>
      </c>
      <c r="J557" s="2" t="s">
        <v>65</v>
      </c>
      <c r="K557" s="1">
        <f>Tabelle1[[#This Row],[Menge kg Nges]]/1000</f>
        <v>0.57999999999999996</v>
      </c>
      <c r="L557" s="1">
        <f>Tabelle1[[#This Row],[Menge kg P2O5]]/1000</f>
        <v>0.24</v>
      </c>
      <c r="M557" s="1">
        <f>Tabelle1[[#This Row],[Menge t Nges]]/Tabelle1[[#This Row],[Anzahl Lieferscheine]]</f>
        <v>0.57999999999999996</v>
      </c>
      <c r="N557" s="1">
        <f>Tabelle1[[#This Row],[Menge t P2O5]]/Tabelle1[[#This Row],[Anzahl Lieferscheine]]</f>
        <v>0.24</v>
      </c>
    </row>
    <row r="558" spans="1:14" x14ac:dyDescent="0.2">
      <c r="A558" s="2" t="s">
        <v>37</v>
      </c>
      <c r="B558" s="2" t="s">
        <v>47</v>
      </c>
      <c r="C558" s="2" t="s">
        <v>6</v>
      </c>
      <c r="D558" s="2" t="s">
        <v>15</v>
      </c>
      <c r="E558" s="2" t="s">
        <v>16</v>
      </c>
      <c r="F558" s="2" t="s">
        <v>61</v>
      </c>
      <c r="G558" s="1">
        <v>203</v>
      </c>
      <c r="H558" s="1">
        <v>105</v>
      </c>
      <c r="I558" s="4">
        <v>1</v>
      </c>
      <c r="J558" s="2" t="s">
        <v>65</v>
      </c>
      <c r="K558" s="1">
        <f>Tabelle1[[#This Row],[Menge kg Nges]]/1000</f>
        <v>0.20300000000000001</v>
      </c>
      <c r="L558" s="1">
        <f>Tabelle1[[#This Row],[Menge kg P2O5]]/1000</f>
        <v>0.105</v>
      </c>
      <c r="M558" s="1">
        <f>Tabelle1[[#This Row],[Menge t Nges]]/Tabelle1[[#This Row],[Anzahl Lieferscheine]]</f>
        <v>0.20300000000000001</v>
      </c>
      <c r="N558" s="1">
        <f>Tabelle1[[#This Row],[Menge t P2O5]]/Tabelle1[[#This Row],[Anzahl Lieferscheine]]</f>
        <v>0.105</v>
      </c>
    </row>
    <row r="559" spans="1:14" x14ac:dyDescent="0.2">
      <c r="A559" s="2" t="s">
        <v>37</v>
      </c>
      <c r="B559" s="2" t="s">
        <v>47</v>
      </c>
      <c r="C559" s="2" t="s">
        <v>6</v>
      </c>
      <c r="D559" s="2" t="s">
        <v>15</v>
      </c>
      <c r="E559" s="2" t="s">
        <v>13</v>
      </c>
      <c r="F559" s="2" t="s">
        <v>61</v>
      </c>
      <c r="G559" s="1">
        <v>109.2</v>
      </c>
      <c r="H559" s="1">
        <v>98</v>
      </c>
      <c r="I559" s="4">
        <v>1</v>
      </c>
      <c r="J559" s="2" t="s">
        <v>65</v>
      </c>
      <c r="K559" s="1">
        <f>Tabelle1[[#This Row],[Menge kg Nges]]/1000</f>
        <v>0.10920000000000001</v>
      </c>
      <c r="L559" s="1">
        <f>Tabelle1[[#This Row],[Menge kg P2O5]]/1000</f>
        <v>9.8000000000000004E-2</v>
      </c>
      <c r="M559" s="1">
        <f>Tabelle1[[#This Row],[Menge t Nges]]/Tabelle1[[#This Row],[Anzahl Lieferscheine]]</f>
        <v>0.10920000000000001</v>
      </c>
      <c r="N559" s="1">
        <f>Tabelle1[[#This Row],[Menge t P2O5]]/Tabelle1[[#This Row],[Anzahl Lieferscheine]]</f>
        <v>9.8000000000000004E-2</v>
      </c>
    </row>
    <row r="560" spans="1:14" x14ac:dyDescent="0.2">
      <c r="A560" s="2" t="s">
        <v>37</v>
      </c>
      <c r="B560" s="2" t="s">
        <v>47</v>
      </c>
      <c r="C560" s="2" t="s">
        <v>25</v>
      </c>
      <c r="D560" s="2" t="s">
        <v>25</v>
      </c>
      <c r="E560" s="2" t="s">
        <v>26</v>
      </c>
      <c r="F560" s="2" t="s">
        <v>61</v>
      </c>
      <c r="G560" s="1">
        <v>390</v>
      </c>
      <c r="H560" s="1">
        <v>225</v>
      </c>
      <c r="I560" s="4">
        <v>1</v>
      </c>
      <c r="J560" s="2" t="s">
        <v>65</v>
      </c>
      <c r="K560" s="1">
        <f>Tabelle1[[#This Row],[Menge kg Nges]]/1000</f>
        <v>0.39</v>
      </c>
      <c r="L560" s="1">
        <f>Tabelle1[[#This Row],[Menge kg P2O5]]/1000</f>
        <v>0.22500000000000001</v>
      </c>
      <c r="M560" s="1">
        <f>Tabelle1[[#This Row],[Menge t Nges]]/Tabelle1[[#This Row],[Anzahl Lieferscheine]]</f>
        <v>0.39</v>
      </c>
      <c r="N560" s="1">
        <f>Tabelle1[[#This Row],[Menge t P2O5]]/Tabelle1[[#This Row],[Anzahl Lieferscheine]]</f>
        <v>0.22500000000000001</v>
      </c>
    </row>
    <row r="561" spans="1:14" x14ac:dyDescent="0.2">
      <c r="A561" s="2" t="s">
        <v>37</v>
      </c>
      <c r="B561" s="2" t="s">
        <v>34</v>
      </c>
      <c r="C561" s="2" t="s">
        <v>6</v>
      </c>
      <c r="D561" s="2" t="s">
        <v>15</v>
      </c>
      <c r="E561" s="2" t="s">
        <v>9</v>
      </c>
      <c r="F561" s="2" t="s">
        <v>61</v>
      </c>
      <c r="G561" s="1">
        <v>824.32</v>
      </c>
      <c r="H561" s="1">
        <v>537.59999999999991</v>
      </c>
      <c r="I561" s="4">
        <v>4</v>
      </c>
      <c r="J561" s="2" t="s">
        <v>65</v>
      </c>
      <c r="K561" s="1">
        <f>Tabelle1[[#This Row],[Menge kg Nges]]/1000</f>
        <v>0.82432000000000005</v>
      </c>
      <c r="L561" s="1">
        <f>Tabelle1[[#This Row],[Menge kg P2O5]]/1000</f>
        <v>0.53759999999999986</v>
      </c>
      <c r="M561" s="1">
        <f>Tabelle1[[#This Row],[Menge t Nges]]/Tabelle1[[#This Row],[Anzahl Lieferscheine]]</f>
        <v>0.20608000000000001</v>
      </c>
      <c r="N561" s="1">
        <f>Tabelle1[[#This Row],[Menge t P2O5]]/Tabelle1[[#This Row],[Anzahl Lieferscheine]]</f>
        <v>0.13439999999999996</v>
      </c>
    </row>
    <row r="562" spans="1:14" x14ac:dyDescent="0.2">
      <c r="A562" s="2" t="s">
        <v>37</v>
      </c>
      <c r="B562" s="2" t="s">
        <v>37</v>
      </c>
      <c r="C562" s="2" t="s">
        <v>6</v>
      </c>
      <c r="D562" s="2" t="s">
        <v>7</v>
      </c>
      <c r="E562" s="2" t="s">
        <v>8</v>
      </c>
      <c r="F562" s="2" t="s">
        <v>61</v>
      </c>
      <c r="G562" s="1">
        <v>9683.7699999999986</v>
      </c>
      <c r="H562" s="1">
        <v>3389.71</v>
      </c>
      <c r="I562" s="4">
        <v>38</v>
      </c>
      <c r="J562" s="2" t="s">
        <v>65</v>
      </c>
      <c r="K562" s="1">
        <f>Tabelle1[[#This Row],[Menge kg Nges]]/1000</f>
        <v>9.6837699999999991</v>
      </c>
      <c r="L562" s="1">
        <f>Tabelle1[[#This Row],[Menge kg P2O5]]/1000</f>
        <v>3.38971</v>
      </c>
      <c r="M562" s="1">
        <f>Tabelle1[[#This Row],[Menge t Nges]]/Tabelle1[[#This Row],[Anzahl Lieferscheine]]</f>
        <v>0.25483605263157894</v>
      </c>
      <c r="N562" s="1">
        <f>Tabelle1[[#This Row],[Menge t P2O5]]/Tabelle1[[#This Row],[Anzahl Lieferscheine]]</f>
        <v>8.9202894736842106E-2</v>
      </c>
    </row>
    <row r="563" spans="1:14" x14ac:dyDescent="0.2">
      <c r="A563" s="2" t="s">
        <v>37</v>
      </c>
      <c r="B563" s="2" t="s">
        <v>37</v>
      </c>
      <c r="C563" s="2" t="s">
        <v>6</v>
      </c>
      <c r="D563" s="2" t="s">
        <v>7</v>
      </c>
      <c r="E563" s="2" t="s">
        <v>9</v>
      </c>
      <c r="F563" s="2" t="s">
        <v>61</v>
      </c>
      <c r="G563" s="1">
        <v>52679.960000000006</v>
      </c>
      <c r="H563" s="1">
        <v>22318.33</v>
      </c>
      <c r="I563" s="4">
        <v>195</v>
      </c>
      <c r="J563" s="2" t="s">
        <v>65</v>
      </c>
      <c r="K563" s="1">
        <f>Tabelle1[[#This Row],[Menge kg Nges]]/1000</f>
        <v>52.679960000000008</v>
      </c>
      <c r="L563" s="1">
        <f>Tabelle1[[#This Row],[Menge kg P2O5]]/1000</f>
        <v>22.318330000000003</v>
      </c>
      <c r="M563" s="1">
        <f>Tabelle1[[#This Row],[Menge t Nges]]/Tabelle1[[#This Row],[Anzahl Lieferscheine]]</f>
        <v>0.27015364102564104</v>
      </c>
      <c r="N563" s="1">
        <f>Tabelle1[[#This Row],[Menge t P2O5]]/Tabelle1[[#This Row],[Anzahl Lieferscheine]]</f>
        <v>0.11445297435897438</v>
      </c>
    </row>
    <row r="564" spans="1:14" x14ac:dyDescent="0.2">
      <c r="A564" s="2" t="s">
        <v>37</v>
      </c>
      <c r="B564" s="2" t="s">
        <v>37</v>
      </c>
      <c r="C564" s="2" t="s">
        <v>6</v>
      </c>
      <c r="D564" s="2" t="s">
        <v>7</v>
      </c>
      <c r="E564" s="2" t="s">
        <v>10</v>
      </c>
      <c r="F564" s="2" t="s">
        <v>61</v>
      </c>
      <c r="G564" s="1">
        <v>11836.499999999998</v>
      </c>
      <c r="H564" s="1">
        <v>4741.3000000000011</v>
      </c>
      <c r="I564" s="4">
        <v>47</v>
      </c>
      <c r="J564" s="2" t="s">
        <v>65</v>
      </c>
      <c r="K564" s="1">
        <f>Tabelle1[[#This Row],[Menge kg Nges]]/1000</f>
        <v>11.836499999999997</v>
      </c>
      <c r="L564" s="1">
        <f>Tabelle1[[#This Row],[Menge kg P2O5]]/1000</f>
        <v>4.7413000000000007</v>
      </c>
      <c r="M564" s="1">
        <f>Tabelle1[[#This Row],[Menge t Nges]]/Tabelle1[[#This Row],[Anzahl Lieferscheine]]</f>
        <v>0.25184042553191482</v>
      </c>
      <c r="N564" s="1">
        <f>Tabelle1[[#This Row],[Menge t P2O5]]/Tabelle1[[#This Row],[Anzahl Lieferscheine]]</f>
        <v>0.10087872340425534</v>
      </c>
    </row>
    <row r="565" spans="1:14" x14ac:dyDescent="0.2">
      <c r="A565" s="2" t="s">
        <v>37</v>
      </c>
      <c r="B565" s="2" t="s">
        <v>37</v>
      </c>
      <c r="C565" s="2" t="s">
        <v>6</v>
      </c>
      <c r="D565" s="2" t="s">
        <v>7</v>
      </c>
      <c r="E565" s="2" t="s">
        <v>11</v>
      </c>
      <c r="F565" s="2" t="s">
        <v>61</v>
      </c>
      <c r="G565" s="1">
        <v>32545.25</v>
      </c>
      <c r="H565" s="1">
        <v>14184.82</v>
      </c>
      <c r="I565" s="4">
        <v>162</v>
      </c>
      <c r="J565" s="2" t="s">
        <v>65</v>
      </c>
      <c r="K565" s="1">
        <f>Tabelle1[[#This Row],[Menge kg Nges]]/1000</f>
        <v>32.545250000000003</v>
      </c>
      <c r="L565" s="1">
        <f>Tabelle1[[#This Row],[Menge kg P2O5]]/1000</f>
        <v>14.18482</v>
      </c>
      <c r="M565" s="1">
        <f>Tabelle1[[#This Row],[Menge t Nges]]/Tabelle1[[#This Row],[Anzahl Lieferscheine]]</f>
        <v>0.20089660493827163</v>
      </c>
      <c r="N565" s="1">
        <f>Tabelle1[[#This Row],[Menge t P2O5]]/Tabelle1[[#This Row],[Anzahl Lieferscheine]]</f>
        <v>8.756061728395062E-2</v>
      </c>
    </row>
    <row r="566" spans="1:14" x14ac:dyDescent="0.2">
      <c r="A566" s="2" t="s">
        <v>37</v>
      </c>
      <c r="B566" s="2" t="s">
        <v>37</v>
      </c>
      <c r="C566" s="2" t="s">
        <v>6</v>
      </c>
      <c r="D566" s="2" t="s">
        <v>7</v>
      </c>
      <c r="E566" s="2" t="s">
        <v>12</v>
      </c>
      <c r="F566" s="2" t="s">
        <v>61</v>
      </c>
      <c r="G566" s="1">
        <v>488848.50999999983</v>
      </c>
      <c r="H566" s="1">
        <v>185673.44000000024</v>
      </c>
      <c r="I566" s="4">
        <v>2193</v>
      </c>
      <c r="J566" s="2" t="s">
        <v>65</v>
      </c>
      <c r="K566" s="1">
        <f>Tabelle1[[#This Row],[Menge kg Nges]]/1000</f>
        <v>488.84850999999986</v>
      </c>
      <c r="L566" s="1">
        <f>Tabelle1[[#This Row],[Menge kg P2O5]]/1000</f>
        <v>185.67344000000023</v>
      </c>
      <c r="M566" s="1">
        <f>Tabelle1[[#This Row],[Menge t Nges]]/Tabelle1[[#This Row],[Anzahl Lieferscheine]]</f>
        <v>0.22291313725490189</v>
      </c>
      <c r="N566" s="1">
        <f>Tabelle1[[#This Row],[Menge t P2O5]]/Tabelle1[[#This Row],[Anzahl Lieferscheine]]</f>
        <v>8.4666411308709638E-2</v>
      </c>
    </row>
    <row r="567" spans="1:14" x14ac:dyDescent="0.2">
      <c r="A567" s="2" t="s">
        <v>37</v>
      </c>
      <c r="B567" s="2" t="s">
        <v>37</v>
      </c>
      <c r="C567" s="2" t="s">
        <v>6</v>
      </c>
      <c r="D567" s="2" t="s">
        <v>7</v>
      </c>
      <c r="E567" s="2" t="s">
        <v>13</v>
      </c>
      <c r="F567" s="2" t="s">
        <v>61</v>
      </c>
      <c r="G567" s="1">
        <v>83852.670000000013</v>
      </c>
      <c r="H567" s="1">
        <v>43895.579999999994</v>
      </c>
      <c r="I567" s="4">
        <v>363</v>
      </c>
      <c r="J567" s="2" t="s">
        <v>65</v>
      </c>
      <c r="K567" s="1">
        <f>Tabelle1[[#This Row],[Menge kg Nges]]/1000</f>
        <v>83.852670000000018</v>
      </c>
      <c r="L567" s="1">
        <f>Tabelle1[[#This Row],[Menge kg P2O5]]/1000</f>
        <v>43.895579999999995</v>
      </c>
      <c r="M567" s="1">
        <f>Tabelle1[[#This Row],[Menge t Nges]]/Tabelle1[[#This Row],[Anzahl Lieferscheine]]</f>
        <v>0.23099909090909096</v>
      </c>
      <c r="N567" s="1">
        <f>Tabelle1[[#This Row],[Menge t P2O5]]/Tabelle1[[#This Row],[Anzahl Lieferscheine]]</f>
        <v>0.12092446280991734</v>
      </c>
    </row>
    <row r="568" spans="1:14" x14ac:dyDescent="0.2">
      <c r="A568" s="2" t="s">
        <v>37</v>
      </c>
      <c r="B568" s="2" t="s">
        <v>37</v>
      </c>
      <c r="C568" s="2" t="s">
        <v>6</v>
      </c>
      <c r="D568" s="2" t="s">
        <v>7</v>
      </c>
      <c r="E568" s="2" t="s">
        <v>14</v>
      </c>
      <c r="F568" s="2" t="s">
        <v>61</v>
      </c>
      <c r="G568" s="1">
        <v>169690.5000000002</v>
      </c>
      <c r="H568" s="1">
        <v>78178.12999999999</v>
      </c>
      <c r="I568" s="4">
        <v>830</v>
      </c>
      <c r="J568" s="2" t="s">
        <v>65</v>
      </c>
      <c r="K568" s="1">
        <f>Tabelle1[[#This Row],[Menge kg Nges]]/1000</f>
        <v>169.69050000000021</v>
      </c>
      <c r="L568" s="1">
        <f>Tabelle1[[#This Row],[Menge kg P2O5]]/1000</f>
        <v>78.178129999999996</v>
      </c>
      <c r="M568" s="1">
        <f>Tabelle1[[#This Row],[Menge t Nges]]/Tabelle1[[#This Row],[Anzahl Lieferscheine]]</f>
        <v>0.20444638554216893</v>
      </c>
      <c r="N568" s="1">
        <f>Tabelle1[[#This Row],[Menge t P2O5]]/Tabelle1[[#This Row],[Anzahl Lieferscheine]]</f>
        <v>9.4190518072289148E-2</v>
      </c>
    </row>
    <row r="569" spans="1:14" x14ac:dyDescent="0.2">
      <c r="A569" s="2" t="s">
        <v>37</v>
      </c>
      <c r="B569" s="2" t="s">
        <v>37</v>
      </c>
      <c r="C569" s="2" t="s">
        <v>6</v>
      </c>
      <c r="D569" s="2" t="s">
        <v>15</v>
      </c>
      <c r="E569" s="2" t="s">
        <v>8</v>
      </c>
      <c r="F569" s="2" t="s">
        <v>61</v>
      </c>
      <c r="G569" s="1">
        <v>127.4</v>
      </c>
      <c r="H569" s="1">
        <v>52</v>
      </c>
      <c r="I569" s="4">
        <v>1</v>
      </c>
      <c r="J569" s="2" t="s">
        <v>65</v>
      </c>
      <c r="K569" s="1">
        <f>Tabelle1[[#This Row],[Menge kg Nges]]/1000</f>
        <v>0.12740000000000001</v>
      </c>
      <c r="L569" s="1">
        <f>Tabelle1[[#This Row],[Menge kg P2O5]]/1000</f>
        <v>5.1999999999999998E-2</v>
      </c>
      <c r="M569" s="1">
        <f>Tabelle1[[#This Row],[Menge t Nges]]/Tabelle1[[#This Row],[Anzahl Lieferscheine]]</f>
        <v>0.12740000000000001</v>
      </c>
      <c r="N569" s="1">
        <f>Tabelle1[[#This Row],[Menge t P2O5]]/Tabelle1[[#This Row],[Anzahl Lieferscheine]]</f>
        <v>5.1999999999999998E-2</v>
      </c>
    </row>
    <row r="570" spans="1:14" x14ac:dyDescent="0.2">
      <c r="A570" s="2" t="s">
        <v>37</v>
      </c>
      <c r="B570" s="2" t="s">
        <v>37</v>
      </c>
      <c r="C570" s="2" t="s">
        <v>6</v>
      </c>
      <c r="D570" s="2" t="s">
        <v>15</v>
      </c>
      <c r="E570" s="2" t="s">
        <v>16</v>
      </c>
      <c r="F570" s="2" t="s">
        <v>61</v>
      </c>
      <c r="G570" s="1">
        <v>3114.65</v>
      </c>
      <c r="H570" s="1">
        <v>2061.25</v>
      </c>
      <c r="I570" s="4">
        <v>13</v>
      </c>
      <c r="J570" s="2" t="s">
        <v>65</v>
      </c>
      <c r="K570" s="1">
        <f>Tabelle1[[#This Row],[Menge kg Nges]]/1000</f>
        <v>3.1146500000000001</v>
      </c>
      <c r="L570" s="1">
        <f>Tabelle1[[#This Row],[Menge kg P2O5]]/1000</f>
        <v>2.0612499999999998</v>
      </c>
      <c r="M570" s="1">
        <f>Tabelle1[[#This Row],[Menge t Nges]]/Tabelle1[[#This Row],[Anzahl Lieferscheine]]</f>
        <v>0.23958846153846156</v>
      </c>
      <c r="N570" s="1">
        <f>Tabelle1[[#This Row],[Menge t P2O5]]/Tabelle1[[#This Row],[Anzahl Lieferscheine]]</f>
        <v>0.15855769230769229</v>
      </c>
    </row>
    <row r="571" spans="1:14" x14ac:dyDescent="0.2">
      <c r="A571" s="2" t="s">
        <v>37</v>
      </c>
      <c r="B571" s="2" t="s">
        <v>37</v>
      </c>
      <c r="C571" s="2" t="s">
        <v>6</v>
      </c>
      <c r="D571" s="2" t="s">
        <v>15</v>
      </c>
      <c r="E571" s="2" t="s">
        <v>18</v>
      </c>
      <c r="F571" s="2" t="s">
        <v>61</v>
      </c>
      <c r="G571" s="1">
        <v>8298.18</v>
      </c>
      <c r="H571" s="1">
        <v>5946.9800000000014</v>
      </c>
      <c r="I571" s="4">
        <v>24</v>
      </c>
      <c r="J571" s="2" t="s">
        <v>65</v>
      </c>
      <c r="K571" s="1">
        <f>Tabelle1[[#This Row],[Menge kg Nges]]/1000</f>
        <v>8.2981800000000003</v>
      </c>
      <c r="L571" s="1">
        <f>Tabelle1[[#This Row],[Menge kg P2O5]]/1000</f>
        <v>5.9469800000000017</v>
      </c>
      <c r="M571" s="1">
        <f>Tabelle1[[#This Row],[Menge t Nges]]/Tabelle1[[#This Row],[Anzahl Lieferscheine]]</f>
        <v>0.3457575</v>
      </c>
      <c r="N571" s="1">
        <f>Tabelle1[[#This Row],[Menge t P2O5]]/Tabelle1[[#This Row],[Anzahl Lieferscheine]]</f>
        <v>0.2477908333333334</v>
      </c>
    </row>
    <row r="572" spans="1:14" x14ac:dyDescent="0.2">
      <c r="A572" s="2" t="s">
        <v>37</v>
      </c>
      <c r="B572" s="2" t="s">
        <v>37</v>
      </c>
      <c r="C572" s="2" t="s">
        <v>6</v>
      </c>
      <c r="D572" s="2" t="s">
        <v>15</v>
      </c>
      <c r="E572" s="2" t="s">
        <v>19</v>
      </c>
      <c r="F572" s="2" t="s">
        <v>61</v>
      </c>
      <c r="G572" s="1">
        <v>999</v>
      </c>
      <c r="H572" s="1">
        <v>1101</v>
      </c>
      <c r="I572" s="4">
        <v>9</v>
      </c>
      <c r="J572" s="2" t="s">
        <v>65</v>
      </c>
      <c r="K572" s="1">
        <f>Tabelle1[[#This Row],[Menge kg Nges]]/1000</f>
        <v>0.999</v>
      </c>
      <c r="L572" s="1">
        <f>Tabelle1[[#This Row],[Menge kg P2O5]]/1000</f>
        <v>1.101</v>
      </c>
      <c r="M572" s="1">
        <f>Tabelle1[[#This Row],[Menge t Nges]]/Tabelle1[[#This Row],[Anzahl Lieferscheine]]</f>
        <v>0.111</v>
      </c>
      <c r="N572" s="1">
        <f>Tabelle1[[#This Row],[Menge t P2O5]]/Tabelle1[[#This Row],[Anzahl Lieferscheine]]</f>
        <v>0.12233333333333334</v>
      </c>
    </row>
    <row r="573" spans="1:14" x14ac:dyDescent="0.2">
      <c r="A573" s="2" t="s">
        <v>37</v>
      </c>
      <c r="B573" s="2" t="s">
        <v>37</v>
      </c>
      <c r="C573" s="2" t="s">
        <v>6</v>
      </c>
      <c r="D573" s="2" t="s">
        <v>15</v>
      </c>
      <c r="E573" s="2" t="s">
        <v>20</v>
      </c>
      <c r="F573" s="2" t="s">
        <v>61</v>
      </c>
      <c r="G573" s="1">
        <v>1140.5800000000002</v>
      </c>
      <c r="H573" s="1">
        <v>783.4</v>
      </c>
      <c r="I573" s="4">
        <v>14</v>
      </c>
      <c r="J573" s="2" t="s">
        <v>65</v>
      </c>
      <c r="K573" s="1">
        <f>Tabelle1[[#This Row],[Menge kg Nges]]/1000</f>
        <v>1.1405800000000001</v>
      </c>
      <c r="L573" s="1">
        <f>Tabelle1[[#This Row],[Menge kg P2O5]]/1000</f>
        <v>0.78339999999999999</v>
      </c>
      <c r="M573" s="1">
        <f>Tabelle1[[#This Row],[Menge t Nges]]/Tabelle1[[#This Row],[Anzahl Lieferscheine]]</f>
        <v>8.1470000000000015E-2</v>
      </c>
      <c r="N573" s="1">
        <f>Tabelle1[[#This Row],[Menge t P2O5]]/Tabelle1[[#This Row],[Anzahl Lieferscheine]]</f>
        <v>5.5957142857142858E-2</v>
      </c>
    </row>
    <row r="574" spans="1:14" x14ac:dyDescent="0.2">
      <c r="A574" s="2" t="s">
        <v>37</v>
      </c>
      <c r="B574" s="2" t="s">
        <v>37</v>
      </c>
      <c r="C574" s="2" t="s">
        <v>6</v>
      </c>
      <c r="D574" s="2" t="s">
        <v>15</v>
      </c>
      <c r="E574" s="2" t="s">
        <v>21</v>
      </c>
      <c r="F574" s="2" t="s">
        <v>61</v>
      </c>
      <c r="G574" s="1">
        <v>9569.2800000000007</v>
      </c>
      <c r="H574" s="1">
        <v>5792.54</v>
      </c>
      <c r="I574" s="4">
        <v>32</v>
      </c>
      <c r="J574" s="2" t="s">
        <v>65</v>
      </c>
      <c r="K574" s="1">
        <f>Tabelle1[[#This Row],[Menge kg Nges]]/1000</f>
        <v>9.5692800000000009</v>
      </c>
      <c r="L574" s="1">
        <f>Tabelle1[[#This Row],[Menge kg P2O5]]/1000</f>
        <v>5.7925399999999998</v>
      </c>
      <c r="M574" s="1">
        <f>Tabelle1[[#This Row],[Menge t Nges]]/Tabelle1[[#This Row],[Anzahl Lieferscheine]]</f>
        <v>0.29904000000000003</v>
      </c>
      <c r="N574" s="1">
        <f>Tabelle1[[#This Row],[Menge t P2O5]]/Tabelle1[[#This Row],[Anzahl Lieferscheine]]</f>
        <v>0.18101687499999999</v>
      </c>
    </row>
    <row r="575" spans="1:14" x14ac:dyDescent="0.2">
      <c r="A575" s="2" t="s">
        <v>37</v>
      </c>
      <c r="B575" s="2" t="s">
        <v>37</v>
      </c>
      <c r="C575" s="2" t="s">
        <v>6</v>
      </c>
      <c r="D575" s="2" t="s">
        <v>15</v>
      </c>
      <c r="E575" s="2" t="s">
        <v>9</v>
      </c>
      <c r="F575" s="2" t="s">
        <v>61</v>
      </c>
      <c r="G575" s="1">
        <v>966.80000000000007</v>
      </c>
      <c r="H575" s="1">
        <v>483</v>
      </c>
      <c r="I575" s="4">
        <v>5</v>
      </c>
      <c r="J575" s="2" t="s">
        <v>65</v>
      </c>
      <c r="K575" s="1">
        <f>Tabelle1[[#This Row],[Menge kg Nges]]/1000</f>
        <v>0.9668000000000001</v>
      </c>
      <c r="L575" s="1">
        <f>Tabelle1[[#This Row],[Menge kg P2O5]]/1000</f>
        <v>0.48299999999999998</v>
      </c>
      <c r="M575" s="1">
        <f>Tabelle1[[#This Row],[Menge t Nges]]/Tabelle1[[#This Row],[Anzahl Lieferscheine]]</f>
        <v>0.19336000000000003</v>
      </c>
      <c r="N575" s="1">
        <f>Tabelle1[[#This Row],[Menge t P2O5]]/Tabelle1[[#This Row],[Anzahl Lieferscheine]]</f>
        <v>9.6599999999999991E-2</v>
      </c>
    </row>
    <row r="576" spans="1:14" x14ac:dyDescent="0.2">
      <c r="A576" s="2" t="s">
        <v>37</v>
      </c>
      <c r="B576" s="2" t="s">
        <v>37</v>
      </c>
      <c r="C576" s="2" t="s">
        <v>6</v>
      </c>
      <c r="D576" s="2" t="s">
        <v>15</v>
      </c>
      <c r="E576" s="2" t="s">
        <v>23</v>
      </c>
      <c r="F576" s="2" t="s">
        <v>61</v>
      </c>
      <c r="G576" s="1">
        <v>112</v>
      </c>
      <c r="H576" s="1">
        <v>46.2</v>
      </c>
      <c r="I576" s="4">
        <v>1</v>
      </c>
      <c r="J576" s="2" t="s">
        <v>65</v>
      </c>
      <c r="K576" s="1">
        <f>Tabelle1[[#This Row],[Menge kg Nges]]/1000</f>
        <v>0.112</v>
      </c>
      <c r="L576" s="1">
        <f>Tabelle1[[#This Row],[Menge kg P2O5]]/1000</f>
        <v>4.6200000000000005E-2</v>
      </c>
      <c r="M576" s="1">
        <f>Tabelle1[[#This Row],[Menge t Nges]]/Tabelle1[[#This Row],[Anzahl Lieferscheine]]</f>
        <v>0.112</v>
      </c>
      <c r="N576" s="1">
        <f>Tabelle1[[#This Row],[Menge t P2O5]]/Tabelle1[[#This Row],[Anzahl Lieferscheine]]</f>
        <v>4.6200000000000005E-2</v>
      </c>
    </row>
    <row r="577" spans="1:14" x14ac:dyDescent="0.2">
      <c r="A577" s="2" t="s">
        <v>37</v>
      </c>
      <c r="B577" s="2" t="s">
        <v>37</v>
      </c>
      <c r="C577" s="2" t="s">
        <v>6</v>
      </c>
      <c r="D577" s="2" t="s">
        <v>15</v>
      </c>
      <c r="E577" s="2" t="s">
        <v>24</v>
      </c>
      <c r="F577" s="2" t="s">
        <v>61</v>
      </c>
      <c r="G577" s="1">
        <v>913</v>
      </c>
      <c r="H577" s="1">
        <v>561</v>
      </c>
      <c r="I577" s="4">
        <v>1</v>
      </c>
      <c r="J577" s="2" t="s">
        <v>65</v>
      </c>
      <c r="K577" s="1">
        <f>Tabelle1[[#This Row],[Menge kg Nges]]/1000</f>
        <v>0.91300000000000003</v>
      </c>
      <c r="L577" s="1">
        <f>Tabelle1[[#This Row],[Menge kg P2O5]]/1000</f>
        <v>0.56100000000000005</v>
      </c>
      <c r="M577" s="1">
        <f>Tabelle1[[#This Row],[Menge t Nges]]/Tabelle1[[#This Row],[Anzahl Lieferscheine]]</f>
        <v>0.91300000000000003</v>
      </c>
      <c r="N577" s="1">
        <f>Tabelle1[[#This Row],[Menge t P2O5]]/Tabelle1[[#This Row],[Anzahl Lieferscheine]]</f>
        <v>0.56100000000000005</v>
      </c>
    </row>
    <row r="578" spans="1:14" x14ac:dyDescent="0.2">
      <c r="A578" s="2" t="s">
        <v>37</v>
      </c>
      <c r="B578" s="2" t="s">
        <v>37</v>
      </c>
      <c r="C578" s="2" t="s">
        <v>25</v>
      </c>
      <c r="D578" s="2" t="s">
        <v>25</v>
      </c>
      <c r="E578" s="2" t="s">
        <v>26</v>
      </c>
      <c r="F578" s="2" t="s">
        <v>61</v>
      </c>
      <c r="G578" s="1">
        <v>120566.21999999991</v>
      </c>
      <c r="H578" s="1">
        <v>38322.529999999977</v>
      </c>
      <c r="I578" s="4">
        <v>310</v>
      </c>
      <c r="J578" s="2" t="s">
        <v>65</v>
      </c>
      <c r="K578" s="1">
        <f>Tabelle1[[#This Row],[Menge kg Nges]]/1000</f>
        <v>120.56621999999992</v>
      </c>
      <c r="L578" s="1">
        <f>Tabelle1[[#This Row],[Menge kg P2O5]]/1000</f>
        <v>38.322529999999979</v>
      </c>
      <c r="M578" s="1">
        <f>Tabelle1[[#This Row],[Menge t Nges]]/Tabelle1[[#This Row],[Anzahl Lieferscheine]]</f>
        <v>0.38892329032258038</v>
      </c>
      <c r="N578" s="1">
        <f>Tabelle1[[#This Row],[Menge t P2O5]]/Tabelle1[[#This Row],[Anzahl Lieferscheine]]</f>
        <v>0.12362106451612896</v>
      </c>
    </row>
    <row r="579" spans="1:14" x14ac:dyDescent="0.2">
      <c r="A579" s="2" t="s">
        <v>37</v>
      </c>
      <c r="B579" s="2" t="s">
        <v>38</v>
      </c>
      <c r="C579" s="2" t="s">
        <v>6</v>
      </c>
      <c r="D579" s="2" t="s">
        <v>7</v>
      </c>
      <c r="E579" s="2" t="s">
        <v>12</v>
      </c>
      <c r="F579" s="2" t="s">
        <v>61</v>
      </c>
      <c r="G579" s="1">
        <v>689.2</v>
      </c>
      <c r="H579" s="1">
        <v>301.2</v>
      </c>
      <c r="I579" s="4">
        <v>2</v>
      </c>
      <c r="J579" s="2" t="s">
        <v>65</v>
      </c>
      <c r="K579" s="1">
        <f>Tabelle1[[#This Row],[Menge kg Nges]]/1000</f>
        <v>0.68920000000000003</v>
      </c>
      <c r="L579" s="1">
        <f>Tabelle1[[#This Row],[Menge kg P2O5]]/1000</f>
        <v>0.30119999999999997</v>
      </c>
      <c r="M579" s="1">
        <f>Tabelle1[[#This Row],[Menge t Nges]]/Tabelle1[[#This Row],[Anzahl Lieferscheine]]</f>
        <v>0.34460000000000002</v>
      </c>
      <c r="N579" s="1">
        <f>Tabelle1[[#This Row],[Menge t P2O5]]/Tabelle1[[#This Row],[Anzahl Lieferscheine]]</f>
        <v>0.15059999999999998</v>
      </c>
    </row>
    <row r="580" spans="1:14" x14ac:dyDescent="0.2">
      <c r="A580" s="2" t="s">
        <v>37</v>
      </c>
      <c r="B580" s="2" t="s">
        <v>38</v>
      </c>
      <c r="C580" s="2" t="s">
        <v>6</v>
      </c>
      <c r="D580" s="2" t="s">
        <v>15</v>
      </c>
      <c r="E580" s="2" t="s">
        <v>18</v>
      </c>
      <c r="F580" s="2" t="s">
        <v>61</v>
      </c>
      <c r="G580" s="1">
        <v>631.22</v>
      </c>
      <c r="H580" s="1">
        <v>393.31</v>
      </c>
      <c r="I580" s="4">
        <v>1</v>
      </c>
      <c r="J580" s="2" t="s">
        <v>65</v>
      </c>
      <c r="K580" s="1">
        <f>Tabelle1[[#This Row],[Menge kg Nges]]/1000</f>
        <v>0.63122</v>
      </c>
      <c r="L580" s="1">
        <f>Tabelle1[[#This Row],[Menge kg P2O5]]/1000</f>
        <v>0.39330999999999999</v>
      </c>
      <c r="M580" s="1">
        <f>Tabelle1[[#This Row],[Menge t Nges]]/Tabelle1[[#This Row],[Anzahl Lieferscheine]]</f>
        <v>0.63122</v>
      </c>
      <c r="N580" s="1">
        <f>Tabelle1[[#This Row],[Menge t P2O5]]/Tabelle1[[#This Row],[Anzahl Lieferscheine]]</f>
        <v>0.39330999999999999</v>
      </c>
    </row>
    <row r="581" spans="1:14" x14ac:dyDescent="0.2">
      <c r="A581" s="2" t="s">
        <v>37</v>
      </c>
      <c r="B581" s="2" t="s">
        <v>38</v>
      </c>
      <c r="C581" s="2" t="s">
        <v>6</v>
      </c>
      <c r="D581" s="2" t="s">
        <v>15</v>
      </c>
      <c r="E581" s="2" t="s">
        <v>20</v>
      </c>
      <c r="F581" s="2" t="s">
        <v>61</v>
      </c>
      <c r="G581" s="1">
        <v>122.4</v>
      </c>
      <c r="H581" s="1">
        <v>90</v>
      </c>
      <c r="I581" s="4">
        <v>1</v>
      </c>
      <c r="J581" s="2" t="s">
        <v>65</v>
      </c>
      <c r="K581" s="1">
        <f>Tabelle1[[#This Row],[Menge kg Nges]]/1000</f>
        <v>0.12240000000000001</v>
      </c>
      <c r="L581" s="1">
        <f>Tabelle1[[#This Row],[Menge kg P2O5]]/1000</f>
        <v>0.09</v>
      </c>
      <c r="M581" s="1">
        <f>Tabelle1[[#This Row],[Menge t Nges]]/Tabelle1[[#This Row],[Anzahl Lieferscheine]]</f>
        <v>0.12240000000000001</v>
      </c>
      <c r="N581" s="1">
        <f>Tabelle1[[#This Row],[Menge t P2O5]]/Tabelle1[[#This Row],[Anzahl Lieferscheine]]</f>
        <v>0.09</v>
      </c>
    </row>
    <row r="582" spans="1:14" x14ac:dyDescent="0.2">
      <c r="A582" s="2" t="s">
        <v>37</v>
      </c>
      <c r="B582" s="2" t="s">
        <v>38</v>
      </c>
      <c r="C582" s="2" t="s">
        <v>6</v>
      </c>
      <c r="D582" s="2" t="s">
        <v>15</v>
      </c>
      <c r="E582" s="2" t="s">
        <v>21</v>
      </c>
      <c r="F582" s="2" t="s">
        <v>61</v>
      </c>
      <c r="G582" s="1">
        <v>1711.8400000000001</v>
      </c>
      <c r="H582" s="1">
        <v>938.40000000000009</v>
      </c>
      <c r="I582" s="4">
        <v>5</v>
      </c>
      <c r="J582" s="2" t="s">
        <v>65</v>
      </c>
      <c r="K582" s="1">
        <f>Tabelle1[[#This Row],[Menge kg Nges]]/1000</f>
        <v>1.7118400000000003</v>
      </c>
      <c r="L582" s="1">
        <f>Tabelle1[[#This Row],[Menge kg P2O5]]/1000</f>
        <v>0.93840000000000012</v>
      </c>
      <c r="M582" s="1">
        <f>Tabelle1[[#This Row],[Menge t Nges]]/Tabelle1[[#This Row],[Anzahl Lieferscheine]]</f>
        <v>0.34236800000000006</v>
      </c>
      <c r="N582" s="1">
        <f>Tabelle1[[#This Row],[Menge t P2O5]]/Tabelle1[[#This Row],[Anzahl Lieferscheine]]</f>
        <v>0.18768000000000001</v>
      </c>
    </row>
    <row r="583" spans="1:14" x14ac:dyDescent="0.2">
      <c r="A583" s="2" t="s">
        <v>37</v>
      </c>
      <c r="B583" s="2" t="s">
        <v>38</v>
      </c>
      <c r="C583" s="2" t="s">
        <v>25</v>
      </c>
      <c r="D583" s="2" t="s">
        <v>25</v>
      </c>
      <c r="E583" s="2" t="s">
        <v>26</v>
      </c>
      <c r="F583" s="2" t="s">
        <v>61</v>
      </c>
      <c r="G583" s="1">
        <v>5329.9999999999991</v>
      </c>
      <c r="H583" s="1">
        <v>3075</v>
      </c>
      <c r="I583" s="4">
        <v>37</v>
      </c>
      <c r="J583" s="2" t="s">
        <v>65</v>
      </c>
      <c r="K583" s="1">
        <f>Tabelle1[[#This Row],[Menge kg Nges]]/1000</f>
        <v>5.3299999999999992</v>
      </c>
      <c r="L583" s="1">
        <f>Tabelle1[[#This Row],[Menge kg P2O5]]/1000</f>
        <v>3.0750000000000002</v>
      </c>
      <c r="M583" s="1">
        <f>Tabelle1[[#This Row],[Menge t Nges]]/Tabelle1[[#This Row],[Anzahl Lieferscheine]]</f>
        <v>0.14405405405405403</v>
      </c>
      <c r="N583" s="1">
        <f>Tabelle1[[#This Row],[Menge t P2O5]]/Tabelle1[[#This Row],[Anzahl Lieferscheine]]</f>
        <v>8.310810810810812E-2</v>
      </c>
    </row>
    <row r="584" spans="1:14" x14ac:dyDescent="0.2">
      <c r="A584" s="2" t="s">
        <v>37</v>
      </c>
      <c r="B584" s="2" t="s">
        <v>39</v>
      </c>
      <c r="C584" s="2" t="s">
        <v>6</v>
      </c>
      <c r="D584" s="2" t="s">
        <v>7</v>
      </c>
      <c r="E584" s="2" t="s">
        <v>9</v>
      </c>
      <c r="F584" s="2" t="s">
        <v>61</v>
      </c>
      <c r="G584" s="1">
        <v>1187</v>
      </c>
      <c r="H584" s="1">
        <v>474.2</v>
      </c>
      <c r="I584" s="4">
        <v>6</v>
      </c>
      <c r="J584" s="2" t="s">
        <v>65</v>
      </c>
      <c r="K584" s="1">
        <f>Tabelle1[[#This Row],[Menge kg Nges]]/1000</f>
        <v>1.1870000000000001</v>
      </c>
      <c r="L584" s="1">
        <f>Tabelle1[[#This Row],[Menge kg P2O5]]/1000</f>
        <v>0.47420000000000001</v>
      </c>
      <c r="M584" s="1">
        <f>Tabelle1[[#This Row],[Menge t Nges]]/Tabelle1[[#This Row],[Anzahl Lieferscheine]]</f>
        <v>0.19783333333333333</v>
      </c>
      <c r="N584" s="1">
        <f>Tabelle1[[#This Row],[Menge t P2O5]]/Tabelle1[[#This Row],[Anzahl Lieferscheine]]</f>
        <v>7.903333333333333E-2</v>
      </c>
    </row>
    <row r="585" spans="1:14" x14ac:dyDescent="0.2">
      <c r="A585" s="2" t="s">
        <v>37</v>
      </c>
      <c r="B585" s="2" t="s">
        <v>39</v>
      </c>
      <c r="C585" s="2" t="s">
        <v>6</v>
      </c>
      <c r="D585" s="2" t="s">
        <v>7</v>
      </c>
      <c r="E585" s="2" t="s">
        <v>11</v>
      </c>
      <c r="F585" s="2" t="s">
        <v>61</v>
      </c>
      <c r="G585" s="1">
        <v>627.20000000000005</v>
      </c>
      <c r="H585" s="1">
        <v>245</v>
      </c>
      <c r="I585" s="4">
        <v>4</v>
      </c>
      <c r="J585" s="2" t="s">
        <v>65</v>
      </c>
      <c r="K585" s="1">
        <f>Tabelle1[[#This Row],[Menge kg Nges]]/1000</f>
        <v>0.62720000000000009</v>
      </c>
      <c r="L585" s="1">
        <f>Tabelle1[[#This Row],[Menge kg P2O5]]/1000</f>
        <v>0.245</v>
      </c>
      <c r="M585" s="1">
        <f>Tabelle1[[#This Row],[Menge t Nges]]/Tabelle1[[#This Row],[Anzahl Lieferscheine]]</f>
        <v>0.15680000000000002</v>
      </c>
      <c r="N585" s="1">
        <f>Tabelle1[[#This Row],[Menge t P2O5]]/Tabelle1[[#This Row],[Anzahl Lieferscheine]]</f>
        <v>6.1249999999999999E-2</v>
      </c>
    </row>
    <row r="586" spans="1:14" x14ac:dyDescent="0.2">
      <c r="A586" s="2" t="s">
        <v>37</v>
      </c>
      <c r="B586" s="2" t="s">
        <v>39</v>
      </c>
      <c r="C586" s="2" t="s">
        <v>6</v>
      </c>
      <c r="D586" s="2" t="s">
        <v>7</v>
      </c>
      <c r="E586" s="2" t="s">
        <v>12</v>
      </c>
      <c r="F586" s="2" t="s">
        <v>61</v>
      </c>
      <c r="G586" s="1">
        <v>15549.679999999998</v>
      </c>
      <c r="H586" s="1">
        <v>7385.1999999999989</v>
      </c>
      <c r="I586" s="4">
        <v>38</v>
      </c>
      <c r="J586" s="2" t="s">
        <v>65</v>
      </c>
      <c r="K586" s="1">
        <f>Tabelle1[[#This Row],[Menge kg Nges]]/1000</f>
        <v>15.549679999999999</v>
      </c>
      <c r="L586" s="1">
        <f>Tabelle1[[#This Row],[Menge kg P2O5]]/1000</f>
        <v>7.3851999999999993</v>
      </c>
      <c r="M586" s="1">
        <f>Tabelle1[[#This Row],[Menge t Nges]]/Tabelle1[[#This Row],[Anzahl Lieferscheine]]</f>
        <v>0.40920210526315787</v>
      </c>
      <c r="N586" s="1">
        <f>Tabelle1[[#This Row],[Menge t P2O5]]/Tabelle1[[#This Row],[Anzahl Lieferscheine]]</f>
        <v>0.1943473684210526</v>
      </c>
    </row>
    <row r="587" spans="1:14" x14ac:dyDescent="0.2">
      <c r="A587" s="2" t="s">
        <v>37</v>
      </c>
      <c r="B587" s="2" t="s">
        <v>39</v>
      </c>
      <c r="C587" s="2" t="s">
        <v>6</v>
      </c>
      <c r="D587" s="2" t="s">
        <v>7</v>
      </c>
      <c r="E587" s="2" t="s">
        <v>13</v>
      </c>
      <c r="F587" s="2" t="s">
        <v>61</v>
      </c>
      <c r="G587" s="1">
        <v>3834.599999999999</v>
      </c>
      <c r="H587" s="1">
        <v>2672.6</v>
      </c>
      <c r="I587" s="4">
        <v>29</v>
      </c>
      <c r="J587" s="2" t="s">
        <v>65</v>
      </c>
      <c r="K587" s="1">
        <f>Tabelle1[[#This Row],[Menge kg Nges]]/1000</f>
        <v>3.8345999999999991</v>
      </c>
      <c r="L587" s="1">
        <f>Tabelle1[[#This Row],[Menge kg P2O5]]/1000</f>
        <v>2.6726000000000001</v>
      </c>
      <c r="M587" s="1">
        <f>Tabelle1[[#This Row],[Menge t Nges]]/Tabelle1[[#This Row],[Anzahl Lieferscheine]]</f>
        <v>0.13222758620689651</v>
      </c>
      <c r="N587" s="1">
        <f>Tabelle1[[#This Row],[Menge t P2O5]]/Tabelle1[[#This Row],[Anzahl Lieferscheine]]</f>
        <v>9.2158620689655177E-2</v>
      </c>
    </row>
    <row r="588" spans="1:14" x14ac:dyDescent="0.2">
      <c r="A588" s="2" t="s">
        <v>37</v>
      </c>
      <c r="B588" s="2" t="s">
        <v>39</v>
      </c>
      <c r="C588" s="2" t="s">
        <v>6</v>
      </c>
      <c r="D588" s="2" t="s">
        <v>7</v>
      </c>
      <c r="E588" s="2" t="s">
        <v>14</v>
      </c>
      <c r="F588" s="2" t="s">
        <v>61</v>
      </c>
      <c r="G588" s="1">
        <v>3268.36</v>
      </c>
      <c r="H588" s="1">
        <v>1207.42</v>
      </c>
      <c r="I588" s="4">
        <v>12</v>
      </c>
      <c r="J588" s="2" t="s">
        <v>65</v>
      </c>
      <c r="K588" s="1">
        <f>Tabelle1[[#This Row],[Menge kg Nges]]/1000</f>
        <v>3.2683599999999999</v>
      </c>
      <c r="L588" s="1">
        <f>Tabelle1[[#This Row],[Menge kg P2O5]]/1000</f>
        <v>1.2074200000000002</v>
      </c>
      <c r="M588" s="1">
        <f>Tabelle1[[#This Row],[Menge t Nges]]/Tabelle1[[#This Row],[Anzahl Lieferscheine]]</f>
        <v>0.27236333333333335</v>
      </c>
      <c r="N588" s="1">
        <f>Tabelle1[[#This Row],[Menge t P2O5]]/Tabelle1[[#This Row],[Anzahl Lieferscheine]]</f>
        <v>0.10061833333333335</v>
      </c>
    </row>
    <row r="589" spans="1:14" x14ac:dyDescent="0.2">
      <c r="A589" s="2" t="s">
        <v>37</v>
      </c>
      <c r="B589" s="2" t="s">
        <v>39</v>
      </c>
      <c r="C589" s="2" t="s">
        <v>6</v>
      </c>
      <c r="D589" s="2" t="s">
        <v>15</v>
      </c>
      <c r="E589" s="2" t="s">
        <v>8</v>
      </c>
      <c r="F589" s="2" t="s">
        <v>61</v>
      </c>
      <c r="G589" s="1">
        <v>1101.75</v>
      </c>
      <c r="H589" s="1">
        <v>951.46</v>
      </c>
      <c r="I589" s="4">
        <v>1</v>
      </c>
      <c r="J589" s="2" t="s">
        <v>65</v>
      </c>
      <c r="K589" s="1">
        <f>Tabelle1[[#This Row],[Menge kg Nges]]/1000</f>
        <v>1.10175</v>
      </c>
      <c r="L589" s="1">
        <f>Tabelle1[[#This Row],[Menge kg P2O5]]/1000</f>
        <v>0.95146000000000008</v>
      </c>
      <c r="M589" s="1">
        <f>Tabelle1[[#This Row],[Menge t Nges]]/Tabelle1[[#This Row],[Anzahl Lieferscheine]]</f>
        <v>1.10175</v>
      </c>
      <c r="N589" s="1">
        <f>Tabelle1[[#This Row],[Menge t P2O5]]/Tabelle1[[#This Row],[Anzahl Lieferscheine]]</f>
        <v>0.95146000000000008</v>
      </c>
    </row>
    <row r="590" spans="1:14" x14ac:dyDescent="0.2">
      <c r="A590" s="2" t="s">
        <v>37</v>
      </c>
      <c r="B590" s="2" t="s">
        <v>39</v>
      </c>
      <c r="C590" s="2" t="s">
        <v>6</v>
      </c>
      <c r="D590" s="2" t="s">
        <v>15</v>
      </c>
      <c r="E590" s="2" t="s">
        <v>20</v>
      </c>
      <c r="F590" s="2" t="s">
        <v>61</v>
      </c>
      <c r="G590" s="1">
        <v>63.36</v>
      </c>
      <c r="H590" s="1">
        <v>36</v>
      </c>
      <c r="I590" s="4">
        <v>4</v>
      </c>
      <c r="J590" s="2" t="s">
        <v>65</v>
      </c>
      <c r="K590" s="1">
        <f>Tabelle1[[#This Row],[Menge kg Nges]]/1000</f>
        <v>6.336E-2</v>
      </c>
      <c r="L590" s="1">
        <f>Tabelle1[[#This Row],[Menge kg P2O5]]/1000</f>
        <v>3.5999999999999997E-2</v>
      </c>
      <c r="M590" s="1">
        <f>Tabelle1[[#This Row],[Menge t Nges]]/Tabelle1[[#This Row],[Anzahl Lieferscheine]]</f>
        <v>1.584E-2</v>
      </c>
      <c r="N590" s="1">
        <f>Tabelle1[[#This Row],[Menge t P2O5]]/Tabelle1[[#This Row],[Anzahl Lieferscheine]]</f>
        <v>8.9999999999999993E-3</v>
      </c>
    </row>
    <row r="591" spans="1:14" x14ac:dyDescent="0.2">
      <c r="A591" s="2" t="s">
        <v>37</v>
      </c>
      <c r="B591" s="2" t="s">
        <v>39</v>
      </c>
      <c r="C591" s="2" t="s">
        <v>6</v>
      </c>
      <c r="D591" s="2" t="s">
        <v>15</v>
      </c>
      <c r="E591" s="2" t="s">
        <v>21</v>
      </c>
      <c r="F591" s="2" t="s">
        <v>61</v>
      </c>
      <c r="G591" s="1">
        <v>1456</v>
      </c>
      <c r="H591" s="1">
        <v>816</v>
      </c>
      <c r="I591" s="4">
        <v>2</v>
      </c>
      <c r="J591" s="2" t="s">
        <v>65</v>
      </c>
      <c r="K591" s="1">
        <f>Tabelle1[[#This Row],[Menge kg Nges]]/1000</f>
        <v>1.456</v>
      </c>
      <c r="L591" s="1">
        <f>Tabelle1[[#This Row],[Menge kg P2O5]]/1000</f>
        <v>0.81599999999999995</v>
      </c>
      <c r="M591" s="1">
        <f>Tabelle1[[#This Row],[Menge t Nges]]/Tabelle1[[#This Row],[Anzahl Lieferscheine]]</f>
        <v>0.72799999999999998</v>
      </c>
      <c r="N591" s="1">
        <f>Tabelle1[[#This Row],[Menge t P2O5]]/Tabelle1[[#This Row],[Anzahl Lieferscheine]]</f>
        <v>0.40799999999999997</v>
      </c>
    </row>
    <row r="592" spans="1:14" x14ac:dyDescent="0.2">
      <c r="A592" s="2" t="s">
        <v>37</v>
      </c>
      <c r="B592" s="2" t="s">
        <v>39</v>
      </c>
      <c r="C592" s="2" t="s">
        <v>6</v>
      </c>
      <c r="D592" s="2" t="s">
        <v>15</v>
      </c>
      <c r="E592" s="2" t="s">
        <v>10</v>
      </c>
      <c r="F592" s="2" t="s">
        <v>61</v>
      </c>
      <c r="G592" s="1">
        <v>702</v>
      </c>
      <c r="H592" s="1">
        <v>299</v>
      </c>
      <c r="I592" s="4">
        <v>1</v>
      </c>
      <c r="J592" s="2" t="s">
        <v>65</v>
      </c>
      <c r="K592" s="1">
        <f>Tabelle1[[#This Row],[Menge kg Nges]]/1000</f>
        <v>0.70199999999999996</v>
      </c>
      <c r="L592" s="1">
        <f>Tabelle1[[#This Row],[Menge kg P2O5]]/1000</f>
        <v>0.29899999999999999</v>
      </c>
      <c r="M592" s="1">
        <f>Tabelle1[[#This Row],[Menge t Nges]]/Tabelle1[[#This Row],[Anzahl Lieferscheine]]</f>
        <v>0.70199999999999996</v>
      </c>
      <c r="N592" s="1">
        <f>Tabelle1[[#This Row],[Menge t P2O5]]/Tabelle1[[#This Row],[Anzahl Lieferscheine]]</f>
        <v>0.29899999999999999</v>
      </c>
    </row>
    <row r="593" spans="1:14" x14ac:dyDescent="0.2">
      <c r="A593" s="2" t="s">
        <v>37</v>
      </c>
      <c r="B593" s="2" t="s">
        <v>39</v>
      </c>
      <c r="C593" s="2" t="s">
        <v>25</v>
      </c>
      <c r="D593" s="2" t="s">
        <v>25</v>
      </c>
      <c r="E593" s="2" t="s">
        <v>26</v>
      </c>
      <c r="F593" s="2" t="s">
        <v>61</v>
      </c>
      <c r="G593" s="1">
        <v>569.6</v>
      </c>
      <c r="H593" s="1">
        <v>274.8</v>
      </c>
      <c r="I593" s="4">
        <v>2</v>
      </c>
      <c r="J593" s="2" t="s">
        <v>65</v>
      </c>
      <c r="K593" s="1">
        <f>Tabelle1[[#This Row],[Menge kg Nges]]/1000</f>
        <v>0.5696</v>
      </c>
      <c r="L593" s="1">
        <f>Tabelle1[[#This Row],[Menge kg P2O5]]/1000</f>
        <v>0.27479999999999999</v>
      </c>
      <c r="M593" s="1">
        <f>Tabelle1[[#This Row],[Menge t Nges]]/Tabelle1[[#This Row],[Anzahl Lieferscheine]]</f>
        <v>0.2848</v>
      </c>
      <c r="N593" s="1">
        <f>Tabelle1[[#This Row],[Menge t P2O5]]/Tabelle1[[#This Row],[Anzahl Lieferscheine]]</f>
        <v>0.13739999999999999</v>
      </c>
    </row>
    <row r="594" spans="1:14" x14ac:dyDescent="0.2">
      <c r="A594" s="2" t="s">
        <v>37</v>
      </c>
      <c r="B594" s="2" t="s">
        <v>40</v>
      </c>
      <c r="C594" s="2" t="s">
        <v>6</v>
      </c>
      <c r="D594" s="2" t="s">
        <v>7</v>
      </c>
      <c r="E594" s="2" t="s">
        <v>8</v>
      </c>
      <c r="F594" s="2" t="s">
        <v>61</v>
      </c>
      <c r="G594" s="1">
        <v>986.1</v>
      </c>
      <c r="H594" s="1">
        <v>370.85</v>
      </c>
      <c r="I594" s="4">
        <v>6</v>
      </c>
      <c r="J594" s="2" t="s">
        <v>65</v>
      </c>
      <c r="K594" s="1">
        <f>Tabelle1[[#This Row],[Menge kg Nges]]/1000</f>
        <v>0.98609999999999998</v>
      </c>
      <c r="L594" s="1">
        <f>Tabelle1[[#This Row],[Menge kg P2O5]]/1000</f>
        <v>0.37085000000000001</v>
      </c>
      <c r="M594" s="1">
        <f>Tabelle1[[#This Row],[Menge t Nges]]/Tabelle1[[#This Row],[Anzahl Lieferscheine]]</f>
        <v>0.16435</v>
      </c>
      <c r="N594" s="1">
        <f>Tabelle1[[#This Row],[Menge t P2O5]]/Tabelle1[[#This Row],[Anzahl Lieferscheine]]</f>
        <v>6.1808333333333333E-2</v>
      </c>
    </row>
    <row r="595" spans="1:14" x14ac:dyDescent="0.2">
      <c r="A595" s="2" t="s">
        <v>37</v>
      </c>
      <c r="B595" s="2" t="s">
        <v>40</v>
      </c>
      <c r="C595" s="2" t="s">
        <v>6</v>
      </c>
      <c r="D595" s="2" t="s">
        <v>7</v>
      </c>
      <c r="E595" s="2" t="s">
        <v>9</v>
      </c>
      <c r="F595" s="2" t="s">
        <v>61</v>
      </c>
      <c r="G595" s="1">
        <v>4611.1000000000004</v>
      </c>
      <c r="H595" s="1">
        <v>1910.8</v>
      </c>
      <c r="I595" s="4">
        <v>17</v>
      </c>
      <c r="J595" s="2" t="s">
        <v>65</v>
      </c>
      <c r="K595" s="1">
        <f>Tabelle1[[#This Row],[Menge kg Nges]]/1000</f>
        <v>4.6111000000000004</v>
      </c>
      <c r="L595" s="1">
        <f>Tabelle1[[#This Row],[Menge kg P2O5]]/1000</f>
        <v>1.9108000000000001</v>
      </c>
      <c r="M595" s="1">
        <f>Tabelle1[[#This Row],[Menge t Nges]]/Tabelle1[[#This Row],[Anzahl Lieferscheine]]</f>
        <v>0.27124117647058826</v>
      </c>
      <c r="N595" s="1">
        <f>Tabelle1[[#This Row],[Menge t P2O5]]/Tabelle1[[#This Row],[Anzahl Lieferscheine]]</f>
        <v>0.1124</v>
      </c>
    </row>
    <row r="596" spans="1:14" x14ac:dyDescent="0.2">
      <c r="A596" s="2" t="s">
        <v>37</v>
      </c>
      <c r="B596" s="2" t="s">
        <v>40</v>
      </c>
      <c r="C596" s="2" t="s">
        <v>6</v>
      </c>
      <c r="D596" s="2" t="s">
        <v>7</v>
      </c>
      <c r="E596" s="2" t="s">
        <v>11</v>
      </c>
      <c r="F596" s="2" t="s">
        <v>61</v>
      </c>
      <c r="G596" s="1">
        <v>14107.599999999999</v>
      </c>
      <c r="H596" s="1">
        <v>5765.2</v>
      </c>
      <c r="I596" s="4">
        <v>53</v>
      </c>
      <c r="J596" s="2" t="s">
        <v>65</v>
      </c>
      <c r="K596" s="1">
        <f>Tabelle1[[#This Row],[Menge kg Nges]]/1000</f>
        <v>14.107599999999998</v>
      </c>
      <c r="L596" s="1">
        <f>Tabelle1[[#This Row],[Menge kg P2O5]]/1000</f>
        <v>5.7652000000000001</v>
      </c>
      <c r="M596" s="1">
        <f>Tabelle1[[#This Row],[Menge t Nges]]/Tabelle1[[#This Row],[Anzahl Lieferscheine]]</f>
        <v>0.26618113207547167</v>
      </c>
      <c r="N596" s="1">
        <f>Tabelle1[[#This Row],[Menge t P2O5]]/Tabelle1[[#This Row],[Anzahl Lieferscheine]]</f>
        <v>0.10877735849056604</v>
      </c>
    </row>
    <row r="597" spans="1:14" x14ac:dyDescent="0.2">
      <c r="A597" s="2" t="s">
        <v>37</v>
      </c>
      <c r="B597" s="2" t="s">
        <v>40</v>
      </c>
      <c r="C597" s="2" t="s">
        <v>6</v>
      </c>
      <c r="D597" s="2" t="s">
        <v>7</v>
      </c>
      <c r="E597" s="2" t="s">
        <v>12</v>
      </c>
      <c r="F597" s="2" t="s">
        <v>61</v>
      </c>
      <c r="G597" s="1">
        <v>38072.280000000006</v>
      </c>
      <c r="H597" s="1">
        <v>14784.220000000003</v>
      </c>
      <c r="I597" s="4">
        <v>121</v>
      </c>
      <c r="J597" s="2" t="s">
        <v>65</v>
      </c>
      <c r="K597" s="1">
        <f>Tabelle1[[#This Row],[Menge kg Nges]]/1000</f>
        <v>38.072280000000006</v>
      </c>
      <c r="L597" s="1">
        <f>Tabelle1[[#This Row],[Menge kg P2O5]]/1000</f>
        <v>14.784220000000003</v>
      </c>
      <c r="M597" s="1">
        <f>Tabelle1[[#This Row],[Menge t Nges]]/Tabelle1[[#This Row],[Anzahl Lieferscheine]]</f>
        <v>0.31464694214876038</v>
      </c>
      <c r="N597" s="1">
        <f>Tabelle1[[#This Row],[Menge t P2O5]]/Tabelle1[[#This Row],[Anzahl Lieferscheine]]</f>
        <v>0.12218363636363638</v>
      </c>
    </row>
    <row r="598" spans="1:14" x14ac:dyDescent="0.2">
      <c r="A598" s="2" t="s">
        <v>37</v>
      </c>
      <c r="B598" s="2" t="s">
        <v>40</v>
      </c>
      <c r="C598" s="2" t="s">
        <v>6</v>
      </c>
      <c r="D598" s="2" t="s">
        <v>7</v>
      </c>
      <c r="E598" s="2" t="s">
        <v>13</v>
      </c>
      <c r="F598" s="2" t="s">
        <v>61</v>
      </c>
      <c r="G598" s="1">
        <v>11897.419999999998</v>
      </c>
      <c r="H598" s="1">
        <v>6139.2000000000007</v>
      </c>
      <c r="I598" s="4">
        <v>52</v>
      </c>
      <c r="J598" s="2" t="s">
        <v>65</v>
      </c>
      <c r="K598" s="1">
        <f>Tabelle1[[#This Row],[Menge kg Nges]]/1000</f>
        <v>11.897419999999999</v>
      </c>
      <c r="L598" s="1">
        <f>Tabelle1[[#This Row],[Menge kg P2O5]]/1000</f>
        <v>6.1392000000000007</v>
      </c>
      <c r="M598" s="1">
        <f>Tabelle1[[#This Row],[Menge t Nges]]/Tabelle1[[#This Row],[Anzahl Lieferscheine]]</f>
        <v>0.22879653846153844</v>
      </c>
      <c r="N598" s="1">
        <f>Tabelle1[[#This Row],[Menge t P2O5]]/Tabelle1[[#This Row],[Anzahl Lieferscheine]]</f>
        <v>0.11806153846153847</v>
      </c>
    </row>
    <row r="599" spans="1:14" x14ac:dyDescent="0.2">
      <c r="A599" s="2" t="s">
        <v>37</v>
      </c>
      <c r="B599" s="2" t="s">
        <v>40</v>
      </c>
      <c r="C599" s="2" t="s">
        <v>6</v>
      </c>
      <c r="D599" s="2" t="s">
        <v>7</v>
      </c>
      <c r="E599" s="2" t="s">
        <v>14</v>
      </c>
      <c r="F599" s="2" t="s">
        <v>61</v>
      </c>
      <c r="G599" s="1">
        <v>60581.41000000004</v>
      </c>
      <c r="H599" s="1">
        <v>27185.399999999991</v>
      </c>
      <c r="I599" s="4">
        <v>217</v>
      </c>
      <c r="J599" s="2" t="s">
        <v>65</v>
      </c>
      <c r="K599" s="1">
        <f>Tabelle1[[#This Row],[Menge kg Nges]]/1000</f>
        <v>60.581410000000041</v>
      </c>
      <c r="L599" s="1">
        <f>Tabelle1[[#This Row],[Menge kg P2O5]]/1000</f>
        <v>27.185399999999991</v>
      </c>
      <c r="M599" s="1">
        <f>Tabelle1[[#This Row],[Menge t Nges]]/Tabelle1[[#This Row],[Anzahl Lieferscheine]]</f>
        <v>0.27917700460829514</v>
      </c>
      <c r="N599" s="1">
        <f>Tabelle1[[#This Row],[Menge t P2O5]]/Tabelle1[[#This Row],[Anzahl Lieferscheine]]</f>
        <v>0.12527834101382485</v>
      </c>
    </row>
    <row r="600" spans="1:14" x14ac:dyDescent="0.2">
      <c r="A600" s="2" t="s">
        <v>37</v>
      </c>
      <c r="B600" s="2" t="s">
        <v>40</v>
      </c>
      <c r="C600" s="2" t="s">
        <v>6</v>
      </c>
      <c r="D600" s="2" t="s">
        <v>15</v>
      </c>
      <c r="E600" s="2" t="s">
        <v>17</v>
      </c>
      <c r="F600" s="2" t="s">
        <v>61</v>
      </c>
      <c r="G600" s="1">
        <v>566.04</v>
      </c>
      <c r="H600" s="1">
        <v>245.64</v>
      </c>
      <c r="I600" s="4">
        <v>3</v>
      </c>
      <c r="J600" s="2" t="s">
        <v>65</v>
      </c>
      <c r="K600" s="1">
        <f>Tabelle1[[#This Row],[Menge kg Nges]]/1000</f>
        <v>0.56603999999999999</v>
      </c>
      <c r="L600" s="1">
        <f>Tabelle1[[#This Row],[Menge kg P2O5]]/1000</f>
        <v>0.24564</v>
      </c>
      <c r="M600" s="1">
        <f>Tabelle1[[#This Row],[Menge t Nges]]/Tabelle1[[#This Row],[Anzahl Lieferscheine]]</f>
        <v>0.18867999999999999</v>
      </c>
      <c r="N600" s="1">
        <f>Tabelle1[[#This Row],[Menge t P2O5]]/Tabelle1[[#This Row],[Anzahl Lieferscheine]]</f>
        <v>8.1879999999999994E-2</v>
      </c>
    </row>
    <row r="601" spans="1:14" x14ac:dyDescent="0.2">
      <c r="A601" s="2" t="s">
        <v>37</v>
      </c>
      <c r="B601" s="2" t="s">
        <v>40</v>
      </c>
      <c r="C601" s="2" t="s">
        <v>6</v>
      </c>
      <c r="D601" s="2" t="s">
        <v>15</v>
      </c>
      <c r="E601" s="2" t="s">
        <v>18</v>
      </c>
      <c r="F601" s="2" t="s">
        <v>61</v>
      </c>
      <c r="G601" s="1">
        <v>1500.32</v>
      </c>
      <c r="H601" s="1">
        <v>1107.4399999999998</v>
      </c>
      <c r="I601" s="4">
        <v>5</v>
      </c>
      <c r="J601" s="2" t="s">
        <v>65</v>
      </c>
      <c r="K601" s="1">
        <f>Tabelle1[[#This Row],[Menge kg Nges]]/1000</f>
        <v>1.5003199999999999</v>
      </c>
      <c r="L601" s="1">
        <f>Tabelle1[[#This Row],[Menge kg P2O5]]/1000</f>
        <v>1.1074399999999998</v>
      </c>
      <c r="M601" s="1">
        <f>Tabelle1[[#This Row],[Menge t Nges]]/Tabelle1[[#This Row],[Anzahl Lieferscheine]]</f>
        <v>0.300064</v>
      </c>
      <c r="N601" s="1">
        <f>Tabelle1[[#This Row],[Menge t P2O5]]/Tabelle1[[#This Row],[Anzahl Lieferscheine]]</f>
        <v>0.22148799999999996</v>
      </c>
    </row>
    <row r="602" spans="1:14" x14ac:dyDescent="0.2">
      <c r="A602" s="2" t="s">
        <v>37</v>
      </c>
      <c r="B602" s="2" t="s">
        <v>40</v>
      </c>
      <c r="C602" s="2" t="s">
        <v>6</v>
      </c>
      <c r="D602" s="2" t="s">
        <v>15</v>
      </c>
      <c r="E602" s="2" t="s">
        <v>19</v>
      </c>
      <c r="F602" s="2" t="s">
        <v>61</v>
      </c>
      <c r="G602" s="1">
        <v>202.5</v>
      </c>
      <c r="H602" s="1">
        <v>225</v>
      </c>
      <c r="I602" s="4">
        <v>1</v>
      </c>
      <c r="J602" s="2" t="s">
        <v>65</v>
      </c>
      <c r="K602" s="1">
        <f>Tabelle1[[#This Row],[Menge kg Nges]]/1000</f>
        <v>0.20250000000000001</v>
      </c>
      <c r="L602" s="1">
        <f>Tabelle1[[#This Row],[Menge kg P2O5]]/1000</f>
        <v>0.22500000000000001</v>
      </c>
      <c r="M602" s="1">
        <f>Tabelle1[[#This Row],[Menge t Nges]]/Tabelle1[[#This Row],[Anzahl Lieferscheine]]</f>
        <v>0.20250000000000001</v>
      </c>
      <c r="N602" s="1">
        <f>Tabelle1[[#This Row],[Menge t P2O5]]/Tabelle1[[#This Row],[Anzahl Lieferscheine]]</f>
        <v>0.22500000000000001</v>
      </c>
    </row>
    <row r="603" spans="1:14" x14ac:dyDescent="0.2">
      <c r="A603" s="2" t="s">
        <v>37</v>
      </c>
      <c r="B603" s="2" t="s">
        <v>40</v>
      </c>
      <c r="C603" s="2" t="s">
        <v>6</v>
      </c>
      <c r="D603" s="2" t="s">
        <v>15</v>
      </c>
      <c r="E603" s="2" t="s">
        <v>20</v>
      </c>
      <c r="F603" s="2" t="s">
        <v>61</v>
      </c>
      <c r="G603" s="1">
        <v>240.72000000000003</v>
      </c>
      <c r="H603" s="1">
        <v>177</v>
      </c>
      <c r="I603" s="4">
        <v>3</v>
      </c>
      <c r="J603" s="2" t="s">
        <v>65</v>
      </c>
      <c r="K603" s="1">
        <f>Tabelle1[[#This Row],[Menge kg Nges]]/1000</f>
        <v>0.24072000000000002</v>
      </c>
      <c r="L603" s="1">
        <f>Tabelle1[[#This Row],[Menge kg P2O5]]/1000</f>
        <v>0.17699999999999999</v>
      </c>
      <c r="M603" s="1">
        <f>Tabelle1[[#This Row],[Menge t Nges]]/Tabelle1[[#This Row],[Anzahl Lieferscheine]]</f>
        <v>8.0240000000000006E-2</v>
      </c>
      <c r="N603" s="1">
        <f>Tabelle1[[#This Row],[Menge t P2O5]]/Tabelle1[[#This Row],[Anzahl Lieferscheine]]</f>
        <v>5.8999999999999997E-2</v>
      </c>
    </row>
    <row r="604" spans="1:14" x14ac:dyDescent="0.2">
      <c r="A604" s="2" t="s">
        <v>37</v>
      </c>
      <c r="B604" s="2" t="s">
        <v>40</v>
      </c>
      <c r="C604" s="2" t="s">
        <v>6</v>
      </c>
      <c r="D604" s="2" t="s">
        <v>15</v>
      </c>
      <c r="E604" s="2" t="s">
        <v>21</v>
      </c>
      <c r="F604" s="2" t="s">
        <v>61</v>
      </c>
      <c r="G604" s="1">
        <v>1805</v>
      </c>
      <c r="H604" s="1">
        <v>1146.58</v>
      </c>
      <c r="I604" s="4">
        <v>4</v>
      </c>
      <c r="J604" s="2" t="s">
        <v>65</v>
      </c>
      <c r="K604" s="1">
        <f>Tabelle1[[#This Row],[Menge kg Nges]]/1000</f>
        <v>1.8049999999999999</v>
      </c>
      <c r="L604" s="1">
        <f>Tabelle1[[#This Row],[Menge kg P2O5]]/1000</f>
        <v>1.1465799999999999</v>
      </c>
      <c r="M604" s="1">
        <f>Tabelle1[[#This Row],[Menge t Nges]]/Tabelle1[[#This Row],[Anzahl Lieferscheine]]</f>
        <v>0.45124999999999998</v>
      </c>
      <c r="N604" s="1">
        <f>Tabelle1[[#This Row],[Menge t P2O5]]/Tabelle1[[#This Row],[Anzahl Lieferscheine]]</f>
        <v>0.28664499999999998</v>
      </c>
    </row>
    <row r="605" spans="1:14" x14ac:dyDescent="0.2">
      <c r="A605" s="2" t="s">
        <v>37</v>
      </c>
      <c r="B605" s="2" t="s">
        <v>40</v>
      </c>
      <c r="C605" s="2" t="s">
        <v>6</v>
      </c>
      <c r="D605" s="2" t="s">
        <v>15</v>
      </c>
      <c r="E605" s="2" t="s">
        <v>9</v>
      </c>
      <c r="F605" s="2" t="s">
        <v>61</v>
      </c>
      <c r="G605" s="1">
        <v>383</v>
      </c>
      <c r="H605" s="1">
        <v>202.5</v>
      </c>
      <c r="I605" s="4">
        <v>3</v>
      </c>
      <c r="J605" s="2" t="s">
        <v>65</v>
      </c>
      <c r="K605" s="1">
        <f>Tabelle1[[#This Row],[Menge kg Nges]]/1000</f>
        <v>0.38300000000000001</v>
      </c>
      <c r="L605" s="1">
        <f>Tabelle1[[#This Row],[Menge kg P2O5]]/1000</f>
        <v>0.20250000000000001</v>
      </c>
      <c r="M605" s="1">
        <f>Tabelle1[[#This Row],[Menge t Nges]]/Tabelle1[[#This Row],[Anzahl Lieferscheine]]</f>
        <v>0.12766666666666668</v>
      </c>
      <c r="N605" s="1">
        <f>Tabelle1[[#This Row],[Menge t P2O5]]/Tabelle1[[#This Row],[Anzahl Lieferscheine]]</f>
        <v>6.7500000000000004E-2</v>
      </c>
    </row>
    <row r="606" spans="1:14" x14ac:dyDescent="0.2">
      <c r="A606" s="2" t="s">
        <v>37</v>
      </c>
      <c r="B606" s="2" t="s">
        <v>40</v>
      </c>
      <c r="C606" s="2" t="s">
        <v>6</v>
      </c>
      <c r="D606" s="2" t="s">
        <v>15</v>
      </c>
      <c r="E606" s="2" t="s">
        <v>24</v>
      </c>
      <c r="F606" s="2" t="s">
        <v>61</v>
      </c>
      <c r="G606" s="1">
        <v>747</v>
      </c>
      <c r="H606" s="1">
        <v>459</v>
      </c>
      <c r="I606" s="4">
        <v>1</v>
      </c>
      <c r="J606" s="2" t="s">
        <v>65</v>
      </c>
      <c r="K606" s="1">
        <f>Tabelle1[[#This Row],[Menge kg Nges]]/1000</f>
        <v>0.747</v>
      </c>
      <c r="L606" s="1">
        <f>Tabelle1[[#This Row],[Menge kg P2O5]]/1000</f>
        <v>0.45900000000000002</v>
      </c>
      <c r="M606" s="1">
        <f>Tabelle1[[#This Row],[Menge t Nges]]/Tabelle1[[#This Row],[Anzahl Lieferscheine]]</f>
        <v>0.747</v>
      </c>
      <c r="N606" s="1">
        <f>Tabelle1[[#This Row],[Menge t P2O5]]/Tabelle1[[#This Row],[Anzahl Lieferscheine]]</f>
        <v>0.45900000000000002</v>
      </c>
    </row>
    <row r="607" spans="1:14" x14ac:dyDescent="0.2">
      <c r="A607" s="2" t="s">
        <v>37</v>
      </c>
      <c r="B607" s="2" t="s">
        <v>40</v>
      </c>
      <c r="C607" s="2" t="s">
        <v>25</v>
      </c>
      <c r="D607" s="2" t="s">
        <v>25</v>
      </c>
      <c r="E607" s="2" t="s">
        <v>26</v>
      </c>
      <c r="F607" s="2" t="s">
        <v>61</v>
      </c>
      <c r="G607" s="1">
        <v>19355.219999999998</v>
      </c>
      <c r="H607" s="1">
        <v>8928.5999999999985</v>
      </c>
      <c r="I607" s="4">
        <v>59</v>
      </c>
      <c r="J607" s="2" t="s">
        <v>65</v>
      </c>
      <c r="K607" s="1">
        <f>Tabelle1[[#This Row],[Menge kg Nges]]/1000</f>
        <v>19.355219999999999</v>
      </c>
      <c r="L607" s="1">
        <f>Tabelle1[[#This Row],[Menge kg P2O5]]/1000</f>
        <v>8.9285999999999994</v>
      </c>
      <c r="M607" s="1">
        <f>Tabelle1[[#This Row],[Menge t Nges]]/Tabelle1[[#This Row],[Anzahl Lieferscheine]]</f>
        <v>0.32805457627118645</v>
      </c>
      <c r="N607" s="1">
        <f>Tabelle1[[#This Row],[Menge t P2O5]]/Tabelle1[[#This Row],[Anzahl Lieferscheine]]</f>
        <v>0.1513322033898305</v>
      </c>
    </row>
    <row r="608" spans="1:14" x14ac:dyDescent="0.2">
      <c r="A608" s="2" t="s">
        <v>37</v>
      </c>
      <c r="B608" s="2" t="s">
        <v>28</v>
      </c>
      <c r="C608" s="2" t="s">
        <v>6</v>
      </c>
      <c r="D608" s="2" t="s">
        <v>7</v>
      </c>
      <c r="E608" s="2" t="s">
        <v>12</v>
      </c>
      <c r="F608" s="2" t="s">
        <v>61</v>
      </c>
      <c r="G608" s="1">
        <v>1261.4000000000001</v>
      </c>
      <c r="H608" s="1">
        <v>459.95</v>
      </c>
      <c r="I608" s="4">
        <v>4</v>
      </c>
      <c r="J608" s="2" t="s">
        <v>65</v>
      </c>
      <c r="K608" s="1">
        <f>Tabelle1[[#This Row],[Menge kg Nges]]/1000</f>
        <v>1.2614000000000001</v>
      </c>
      <c r="L608" s="1">
        <f>Tabelle1[[#This Row],[Menge kg P2O5]]/1000</f>
        <v>0.45994999999999997</v>
      </c>
      <c r="M608" s="1">
        <f>Tabelle1[[#This Row],[Menge t Nges]]/Tabelle1[[#This Row],[Anzahl Lieferscheine]]</f>
        <v>0.31535000000000002</v>
      </c>
      <c r="N608" s="1">
        <f>Tabelle1[[#This Row],[Menge t P2O5]]/Tabelle1[[#This Row],[Anzahl Lieferscheine]]</f>
        <v>0.11498749999999999</v>
      </c>
    </row>
    <row r="609" spans="1:14" x14ac:dyDescent="0.2">
      <c r="A609" s="2" t="s">
        <v>37</v>
      </c>
      <c r="B609" s="2" t="s">
        <v>42</v>
      </c>
      <c r="C609" s="2" t="s">
        <v>6</v>
      </c>
      <c r="D609" s="2" t="s">
        <v>7</v>
      </c>
      <c r="E609" s="2" t="s">
        <v>8</v>
      </c>
      <c r="F609" s="2" t="s">
        <v>61</v>
      </c>
      <c r="G609" s="1">
        <v>1734</v>
      </c>
      <c r="H609" s="1">
        <v>582</v>
      </c>
      <c r="I609" s="4">
        <v>4</v>
      </c>
      <c r="J609" s="2" t="s">
        <v>65</v>
      </c>
      <c r="K609" s="1">
        <f>Tabelle1[[#This Row],[Menge kg Nges]]/1000</f>
        <v>1.734</v>
      </c>
      <c r="L609" s="1">
        <f>Tabelle1[[#This Row],[Menge kg P2O5]]/1000</f>
        <v>0.58199999999999996</v>
      </c>
      <c r="M609" s="1">
        <f>Tabelle1[[#This Row],[Menge t Nges]]/Tabelle1[[#This Row],[Anzahl Lieferscheine]]</f>
        <v>0.4335</v>
      </c>
      <c r="N609" s="1">
        <f>Tabelle1[[#This Row],[Menge t P2O5]]/Tabelle1[[#This Row],[Anzahl Lieferscheine]]</f>
        <v>0.14549999999999999</v>
      </c>
    </row>
    <row r="610" spans="1:14" x14ac:dyDescent="0.2">
      <c r="A610" s="2" t="s">
        <v>37</v>
      </c>
      <c r="B610" s="2" t="s">
        <v>42</v>
      </c>
      <c r="C610" s="2" t="s">
        <v>6</v>
      </c>
      <c r="D610" s="2" t="s">
        <v>7</v>
      </c>
      <c r="E610" s="2" t="s">
        <v>9</v>
      </c>
      <c r="F610" s="2" t="s">
        <v>61</v>
      </c>
      <c r="G610" s="1">
        <v>2346.1999999999998</v>
      </c>
      <c r="H610" s="1">
        <v>964.59999999999991</v>
      </c>
      <c r="I610" s="4">
        <v>10</v>
      </c>
      <c r="J610" s="2" t="s">
        <v>65</v>
      </c>
      <c r="K610" s="1">
        <f>Tabelle1[[#This Row],[Menge kg Nges]]/1000</f>
        <v>2.3461999999999996</v>
      </c>
      <c r="L610" s="1">
        <f>Tabelle1[[#This Row],[Menge kg P2O5]]/1000</f>
        <v>0.9645999999999999</v>
      </c>
      <c r="M610" s="1">
        <f>Tabelle1[[#This Row],[Menge t Nges]]/Tabelle1[[#This Row],[Anzahl Lieferscheine]]</f>
        <v>0.23461999999999997</v>
      </c>
      <c r="N610" s="1">
        <f>Tabelle1[[#This Row],[Menge t P2O5]]/Tabelle1[[#This Row],[Anzahl Lieferscheine]]</f>
        <v>9.645999999999999E-2</v>
      </c>
    </row>
    <row r="611" spans="1:14" x14ac:dyDescent="0.2">
      <c r="A611" s="2" t="s">
        <v>37</v>
      </c>
      <c r="B611" s="2" t="s">
        <v>42</v>
      </c>
      <c r="C611" s="2" t="s">
        <v>6</v>
      </c>
      <c r="D611" s="2" t="s">
        <v>7</v>
      </c>
      <c r="E611" s="2" t="s">
        <v>11</v>
      </c>
      <c r="F611" s="2" t="s">
        <v>61</v>
      </c>
      <c r="G611" s="1">
        <v>242.39999999999998</v>
      </c>
      <c r="H611" s="1">
        <v>101.8</v>
      </c>
      <c r="I611" s="4">
        <v>2</v>
      </c>
      <c r="J611" s="2" t="s">
        <v>65</v>
      </c>
      <c r="K611" s="1">
        <f>Tabelle1[[#This Row],[Menge kg Nges]]/1000</f>
        <v>0.24239999999999998</v>
      </c>
      <c r="L611" s="1">
        <f>Tabelle1[[#This Row],[Menge kg P2O5]]/1000</f>
        <v>0.1018</v>
      </c>
      <c r="M611" s="1">
        <f>Tabelle1[[#This Row],[Menge t Nges]]/Tabelle1[[#This Row],[Anzahl Lieferscheine]]</f>
        <v>0.12119999999999999</v>
      </c>
      <c r="N611" s="1">
        <f>Tabelle1[[#This Row],[Menge t P2O5]]/Tabelle1[[#This Row],[Anzahl Lieferscheine]]</f>
        <v>5.0900000000000001E-2</v>
      </c>
    </row>
    <row r="612" spans="1:14" x14ac:dyDescent="0.2">
      <c r="A612" s="2" t="s">
        <v>37</v>
      </c>
      <c r="B612" s="2" t="s">
        <v>42</v>
      </c>
      <c r="C612" s="2" t="s">
        <v>6</v>
      </c>
      <c r="D612" s="2" t="s">
        <v>7</v>
      </c>
      <c r="E612" s="2" t="s">
        <v>12</v>
      </c>
      <c r="F612" s="2" t="s">
        <v>61</v>
      </c>
      <c r="G612" s="1">
        <v>37417.119999999974</v>
      </c>
      <c r="H612" s="1">
        <v>14682.859999999993</v>
      </c>
      <c r="I612" s="4">
        <v>81</v>
      </c>
      <c r="J612" s="2" t="s">
        <v>65</v>
      </c>
      <c r="K612" s="1">
        <f>Tabelle1[[#This Row],[Menge kg Nges]]/1000</f>
        <v>37.417119999999976</v>
      </c>
      <c r="L612" s="1">
        <f>Tabelle1[[#This Row],[Menge kg P2O5]]/1000</f>
        <v>14.682859999999993</v>
      </c>
      <c r="M612" s="1">
        <f>Tabelle1[[#This Row],[Menge t Nges]]/Tabelle1[[#This Row],[Anzahl Lieferscheine]]</f>
        <v>0.46193975308641944</v>
      </c>
      <c r="N612" s="1">
        <f>Tabelle1[[#This Row],[Menge t P2O5]]/Tabelle1[[#This Row],[Anzahl Lieferscheine]]</f>
        <v>0.18126987654320978</v>
      </c>
    </row>
    <row r="613" spans="1:14" x14ac:dyDescent="0.2">
      <c r="A613" s="2" t="s">
        <v>37</v>
      </c>
      <c r="B613" s="2" t="s">
        <v>42</v>
      </c>
      <c r="C613" s="2" t="s">
        <v>6</v>
      </c>
      <c r="D613" s="2" t="s">
        <v>7</v>
      </c>
      <c r="E613" s="2" t="s">
        <v>13</v>
      </c>
      <c r="F613" s="2" t="s">
        <v>61</v>
      </c>
      <c r="G613" s="1">
        <v>18430.639999999996</v>
      </c>
      <c r="H613" s="1">
        <v>10141.280000000002</v>
      </c>
      <c r="I613" s="4">
        <v>44</v>
      </c>
      <c r="J613" s="2" t="s">
        <v>65</v>
      </c>
      <c r="K613" s="1">
        <f>Tabelle1[[#This Row],[Menge kg Nges]]/1000</f>
        <v>18.430639999999997</v>
      </c>
      <c r="L613" s="1">
        <f>Tabelle1[[#This Row],[Menge kg P2O5]]/1000</f>
        <v>10.141280000000002</v>
      </c>
      <c r="M613" s="1">
        <f>Tabelle1[[#This Row],[Menge t Nges]]/Tabelle1[[#This Row],[Anzahl Lieferscheine]]</f>
        <v>0.41887818181818176</v>
      </c>
      <c r="N613" s="1">
        <f>Tabelle1[[#This Row],[Menge t P2O5]]/Tabelle1[[#This Row],[Anzahl Lieferscheine]]</f>
        <v>0.23048363636363642</v>
      </c>
    </row>
    <row r="614" spans="1:14" x14ac:dyDescent="0.2">
      <c r="A614" s="2" t="s">
        <v>37</v>
      </c>
      <c r="B614" s="2" t="s">
        <v>42</v>
      </c>
      <c r="C614" s="2" t="s">
        <v>6</v>
      </c>
      <c r="D614" s="2" t="s">
        <v>7</v>
      </c>
      <c r="E614" s="2" t="s">
        <v>14</v>
      </c>
      <c r="F614" s="2" t="s">
        <v>61</v>
      </c>
      <c r="G614" s="1">
        <v>23108.079999999998</v>
      </c>
      <c r="H614" s="1">
        <v>9239.5799999999981</v>
      </c>
      <c r="I614" s="4">
        <v>37</v>
      </c>
      <c r="J614" s="2" t="s">
        <v>65</v>
      </c>
      <c r="K614" s="1">
        <f>Tabelle1[[#This Row],[Menge kg Nges]]/1000</f>
        <v>23.108079999999998</v>
      </c>
      <c r="L614" s="1">
        <f>Tabelle1[[#This Row],[Menge kg P2O5]]/1000</f>
        <v>9.2395799999999983</v>
      </c>
      <c r="M614" s="1">
        <f>Tabelle1[[#This Row],[Menge t Nges]]/Tabelle1[[#This Row],[Anzahl Lieferscheine]]</f>
        <v>0.62454270270270262</v>
      </c>
      <c r="N614" s="1">
        <f>Tabelle1[[#This Row],[Menge t P2O5]]/Tabelle1[[#This Row],[Anzahl Lieferscheine]]</f>
        <v>0.24971837837837835</v>
      </c>
    </row>
    <row r="615" spans="1:14" x14ac:dyDescent="0.2">
      <c r="A615" s="2" t="s">
        <v>37</v>
      </c>
      <c r="B615" s="2" t="s">
        <v>42</v>
      </c>
      <c r="C615" s="2" t="s">
        <v>6</v>
      </c>
      <c r="D615" s="2" t="s">
        <v>15</v>
      </c>
      <c r="E615" s="2" t="s">
        <v>35</v>
      </c>
      <c r="F615" s="2" t="s">
        <v>61</v>
      </c>
      <c r="G615" s="1">
        <v>140.1</v>
      </c>
      <c r="H615" s="1">
        <v>98.1</v>
      </c>
      <c r="I615" s="4">
        <v>1</v>
      </c>
      <c r="J615" s="2" t="s">
        <v>65</v>
      </c>
      <c r="K615" s="1">
        <f>Tabelle1[[#This Row],[Menge kg Nges]]/1000</f>
        <v>0.1401</v>
      </c>
      <c r="L615" s="1">
        <f>Tabelle1[[#This Row],[Menge kg P2O5]]/1000</f>
        <v>9.8099999999999993E-2</v>
      </c>
      <c r="M615" s="1">
        <f>Tabelle1[[#This Row],[Menge t Nges]]/Tabelle1[[#This Row],[Anzahl Lieferscheine]]</f>
        <v>0.1401</v>
      </c>
      <c r="N615" s="1">
        <f>Tabelle1[[#This Row],[Menge t P2O5]]/Tabelle1[[#This Row],[Anzahl Lieferscheine]]</f>
        <v>9.8099999999999993E-2</v>
      </c>
    </row>
    <row r="616" spans="1:14" x14ac:dyDescent="0.2">
      <c r="A616" s="2" t="s">
        <v>37</v>
      </c>
      <c r="B616" s="2" t="s">
        <v>42</v>
      </c>
      <c r="C616" s="2" t="s">
        <v>6</v>
      </c>
      <c r="D616" s="2" t="s">
        <v>15</v>
      </c>
      <c r="E616" s="2" t="s">
        <v>18</v>
      </c>
      <c r="F616" s="2" t="s">
        <v>61</v>
      </c>
      <c r="G616" s="1">
        <v>3519.46</v>
      </c>
      <c r="H616" s="1">
        <v>2337.0300000000002</v>
      </c>
      <c r="I616" s="4">
        <v>8</v>
      </c>
      <c r="J616" s="2" t="s">
        <v>65</v>
      </c>
      <c r="K616" s="1">
        <f>Tabelle1[[#This Row],[Menge kg Nges]]/1000</f>
        <v>3.51946</v>
      </c>
      <c r="L616" s="1">
        <f>Tabelle1[[#This Row],[Menge kg P2O5]]/1000</f>
        <v>2.3370300000000004</v>
      </c>
      <c r="M616" s="1">
        <f>Tabelle1[[#This Row],[Menge t Nges]]/Tabelle1[[#This Row],[Anzahl Lieferscheine]]</f>
        <v>0.4399325</v>
      </c>
      <c r="N616" s="1">
        <f>Tabelle1[[#This Row],[Menge t P2O5]]/Tabelle1[[#This Row],[Anzahl Lieferscheine]]</f>
        <v>0.29212875000000005</v>
      </c>
    </row>
    <row r="617" spans="1:14" x14ac:dyDescent="0.2">
      <c r="A617" s="2" t="s">
        <v>37</v>
      </c>
      <c r="B617" s="2" t="s">
        <v>42</v>
      </c>
      <c r="C617" s="2" t="s">
        <v>6</v>
      </c>
      <c r="D617" s="2" t="s">
        <v>15</v>
      </c>
      <c r="E617" s="2" t="s">
        <v>20</v>
      </c>
      <c r="F617" s="2" t="s">
        <v>61</v>
      </c>
      <c r="G617" s="1">
        <v>122.4</v>
      </c>
      <c r="H617" s="1">
        <v>90</v>
      </c>
      <c r="I617" s="4">
        <v>1</v>
      </c>
      <c r="J617" s="2" t="s">
        <v>65</v>
      </c>
      <c r="K617" s="1">
        <f>Tabelle1[[#This Row],[Menge kg Nges]]/1000</f>
        <v>0.12240000000000001</v>
      </c>
      <c r="L617" s="1">
        <f>Tabelle1[[#This Row],[Menge kg P2O5]]/1000</f>
        <v>0.09</v>
      </c>
      <c r="M617" s="1">
        <f>Tabelle1[[#This Row],[Menge t Nges]]/Tabelle1[[#This Row],[Anzahl Lieferscheine]]</f>
        <v>0.12240000000000001</v>
      </c>
      <c r="N617" s="1">
        <f>Tabelle1[[#This Row],[Menge t P2O5]]/Tabelle1[[#This Row],[Anzahl Lieferscheine]]</f>
        <v>0.09</v>
      </c>
    </row>
    <row r="618" spans="1:14" x14ac:dyDescent="0.2">
      <c r="A618" s="2" t="s">
        <v>37</v>
      </c>
      <c r="B618" s="2" t="s">
        <v>42</v>
      </c>
      <c r="C618" s="2" t="s">
        <v>6</v>
      </c>
      <c r="D618" s="2" t="s">
        <v>15</v>
      </c>
      <c r="E618" s="2" t="s">
        <v>21</v>
      </c>
      <c r="F618" s="2" t="s">
        <v>61</v>
      </c>
      <c r="G618" s="1">
        <v>408</v>
      </c>
      <c r="H618" s="1">
        <v>240</v>
      </c>
      <c r="I618" s="4">
        <v>2</v>
      </c>
      <c r="J618" s="2" t="s">
        <v>65</v>
      </c>
      <c r="K618" s="1">
        <f>Tabelle1[[#This Row],[Menge kg Nges]]/1000</f>
        <v>0.40799999999999997</v>
      </c>
      <c r="L618" s="1">
        <f>Tabelle1[[#This Row],[Menge kg P2O5]]/1000</f>
        <v>0.24</v>
      </c>
      <c r="M618" s="1">
        <f>Tabelle1[[#This Row],[Menge t Nges]]/Tabelle1[[#This Row],[Anzahl Lieferscheine]]</f>
        <v>0.20399999999999999</v>
      </c>
      <c r="N618" s="1">
        <f>Tabelle1[[#This Row],[Menge t P2O5]]/Tabelle1[[#This Row],[Anzahl Lieferscheine]]</f>
        <v>0.12</v>
      </c>
    </row>
    <row r="619" spans="1:14" x14ac:dyDescent="0.2">
      <c r="A619" s="2" t="s">
        <v>37</v>
      </c>
      <c r="B619" s="2" t="s">
        <v>42</v>
      </c>
      <c r="C619" s="2" t="s">
        <v>6</v>
      </c>
      <c r="D619" s="2" t="s">
        <v>15</v>
      </c>
      <c r="E619" s="2" t="s">
        <v>24</v>
      </c>
      <c r="F619" s="2" t="s">
        <v>61</v>
      </c>
      <c r="G619" s="1">
        <v>2241</v>
      </c>
      <c r="H619" s="1">
        <v>1377</v>
      </c>
      <c r="I619" s="4">
        <v>2</v>
      </c>
      <c r="J619" s="2" t="s">
        <v>65</v>
      </c>
      <c r="K619" s="1">
        <f>Tabelle1[[#This Row],[Menge kg Nges]]/1000</f>
        <v>2.2410000000000001</v>
      </c>
      <c r="L619" s="1">
        <f>Tabelle1[[#This Row],[Menge kg P2O5]]/1000</f>
        <v>1.377</v>
      </c>
      <c r="M619" s="1">
        <f>Tabelle1[[#This Row],[Menge t Nges]]/Tabelle1[[#This Row],[Anzahl Lieferscheine]]</f>
        <v>1.1205000000000001</v>
      </c>
      <c r="N619" s="1">
        <f>Tabelle1[[#This Row],[Menge t P2O5]]/Tabelle1[[#This Row],[Anzahl Lieferscheine]]</f>
        <v>0.6885</v>
      </c>
    </row>
    <row r="620" spans="1:14" x14ac:dyDescent="0.2">
      <c r="A620" s="2" t="s">
        <v>37</v>
      </c>
      <c r="B620" s="2" t="s">
        <v>42</v>
      </c>
      <c r="C620" s="2" t="s">
        <v>25</v>
      </c>
      <c r="D620" s="2" t="s">
        <v>25</v>
      </c>
      <c r="E620" s="2" t="s">
        <v>26</v>
      </c>
      <c r="F620" s="2" t="s">
        <v>61</v>
      </c>
      <c r="G620" s="1">
        <v>109024.1</v>
      </c>
      <c r="H620" s="1">
        <v>44957.44000000001</v>
      </c>
      <c r="I620" s="4">
        <v>64</v>
      </c>
      <c r="J620" s="2" t="s">
        <v>65</v>
      </c>
      <c r="K620" s="1">
        <f>Tabelle1[[#This Row],[Menge kg Nges]]/1000</f>
        <v>109.0241</v>
      </c>
      <c r="L620" s="1">
        <f>Tabelle1[[#This Row],[Menge kg P2O5]]/1000</f>
        <v>44.957440000000013</v>
      </c>
      <c r="M620" s="1">
        <f>Tabelle1[[#This Row],[Menge t Nges]]/Tabelle1[[#This Row],[Anzahl Lieferscheine]]</f>
        <v>1.7035015625000001</v>
      </c>
      <c r="N620" s="1">
        <f>Tabelle1[[#This Row],[Menge t P2O5]]/Tabelle1[[#This Row],[Anzahl Lieferscheine]]</f>
        <v>0.7024600000000002</v>
      </c>
    </row>
    <row r="621" spans="1:14" x14ac:dyDescent="0.2">
      <c r="A621" s="2" t="s">
        <v>38</v>
      </c>
      <c r="B621" s="2" t="s">
        <v>38</v>
      </c>
      <c r="C621" s="2" t="s">
        <v>6</v>
      </c>
      <c r="D621" s="2" t="s">
        <v>7</v>
      </c>
      <c r="E621" s="2" t="s">
        <v>8</v>
      </c>
      <c r="F621" s="2" t="s">
        <v>61</v>
      </c>
      <c r="G621" s="1">
        <v>2315.3999999999996</v>
      </c>
      <c r="H621" s="1">
        <v>942</v>
      </c>
      <c r="I621" s="4">
        <v>6</v>
      </c>
      <c r="J621" s="2" t="s">
        <v>65</v>
      </c>
      <c r="K621" s="1">
        <f>Tabelle1[[#This Row],[Menge kg Nges]]/1000</f>
        <v>2.3153999999999995</v>
      </c>
      <c r="L621" s="1">
        <f>Tabelle1[[#This Row],[Menge kg P2O5]]/1000</f>
        <v>0.94199999999999995</v>
      </c>
      <c r="M621" s="1">
        <f>Tabelle1[[#This Row],[Menge t Nges]]/Tabelle1[[#This Row],[Anzahl Lieferscheine]]</f>
        <v>0.38589999999999991</v>
      </c>
      <c r="N621" s="1">
        <f>Tabelle1[[#This Row],[Menge t P2O5]]/Tabelle1[[#This Row],[Anzahl Lieferscheine]]</f>
        <v>0.157</v>
      </c>
    </row>
    <row r="622" spans="1:14" x14ac:dyDescent="0.2">
      <c r="A622" s="2" t="s">
        <v>38</v>
      </c>
      <c r="B622" s="2" t="s">
        <v>38</v>
      </c>
      <c r="C622" s="2" t="s">
        <v>6</v>
      </c>
      <c r="D622" s="2" t="s">
        <v>7</v>
      </c>
      <c r="E622" s="2" t="s">
        <v>9</v>
      </c>
      <c r="F622" s="2" t="s">
        <v>61</v>
      </c>
      <c r="G622" s="1">
        <v>3573.8</v>
      </c>
      <c r="H622" s="1">
        <v>1504.3999999999999</v>
      </c>
      <c r="I622" s="4">
        <v>16</v>
      </c>
      <c r="J622" s="2" t="s">
        <v>65</v>
      </c>
      <c r="K622" s="1">
        <f>Tabelle1[[#This Row],[Menge kg Nges]]/1000</f>
        <v>3.5738000000000003</v>
      </c>
      <c r="L622" s="1">
        <f>Tabelle1[[#This Row],[Menge kg P2O5]]/1000</f>
        <v>1.5044</v>
      </c>
      <c r="M622" s="1">
        <f>Tabelle1[[#This Row],[Menge t Nges]]/Tabelle1[[#This Row],[Anzahl Lieferscheine]]</f>
        <v>0.22336250000000002</v>
      </c>
      <c r="N622" s="1">
        <f>Tabelle1[[#This Row],[Menge t P2O5]]/Tabelle1[[#This Row],[Anzahl Lieferscheine]]</f>
        <v>9.4024999999999997E-2</v>
      </c>
    </row>
    <row r="623" spans="1:14" x14ac:dyDescent="0.2">
      <c r="A623" s="2" t="s">
        <v>38</v>
      </c>
      <c r="B623" s="2" t="s">
        <v>38</v>
      </c>
      <c r="C623" s="2" t="s">
        <v>6</v>
      </c>
      <c r="D623" s="2" t="s">
        <v>7</v>
      </c>
      <c r="E623" s="2" t="s">
        <v>10</v>
      </c>
      <c r="F623" s="2" t="s">
        <v>61</v>
      </c>
      <c r="G623" s="1">
        <v>1846.48</v>
      </c>
      <c r="H623" s="1">
        <v>748.36</v>
      </c>
      <c r="I623" s="4">
        <v>12</v>
      </c>
      <c r="J623" s="2" t="s">
        <v>65</v>
      </c>
      <c r="K623" s="1">
        <f>Tabelle1[[#This Row],[Menge kg Nges]]/1000</f>
        <v>1.8464800000000001</v>
      </c>
      <c r="L623" s="1">
        <f>Tabelle1[[#This Row],[Menge kg P2O5]]/1000</f>
        <v>0.74836000000000003</v>
      </c>
      <c r="M623" s="1">
        <f>Tabelle1[[#This Row],[Menge t Nges]]/Tabelle1[[#This Row],[Anzahl Lieferscheine]]</f>
        <v>0.15387333333333333</v>
      </c>
      <c r="N623" s="1">
        <f>Tabelle1[[#This Row],[Menge t P2O5]]/Tabelle1[[#This Row],[Anzahl Lieferscheine]]</f>
        <v>6.2363333333333333E-2</v>
      </c>
    </row>
    <row r="624" spans="1:14" x14ac:dyDescent="0.2">
      <c r="A624" s="2" t="s">
        <v>38</v>
      </c>
      <c r="B624" s="2" t="s">
        <v>38</v>
      </c>
      <c r="C624" s="2" t="s">
        <v>6</v>
      </c>
      <c r="D624" s="2" t="s">
        <v>7</v>
      </c>
      <c r="E624" s="2" t="s">
        <v>11</v>
      </c>
      <c r="F624" s="2" t="s">
        <v>61</v>
      </c>
      <c r="G624" s="1">
        <v>3775.5</v>
      </c>
      <c r="H624" s="1">
        <v>2350.5</v>
      </c>
      <c r="I624" s="4">
        <v>11</v>
      </c>
      <c r="J624" s="2" t="s">
        <v>65</v>
      </c>
      <c r="K624" s="1">
        <f>Tabelle1[[#This Row],[Menge kg Nges]]/1000</f>
        <v>3.7755000000000001</v>
      </c>
      <c r="L624" s="1">
        <f>Tabelle1[[#This Row],[Menge kg P2O5]]/1000</f>
        <v>2.3504999999999998</v>
      </c>
      <c r="M624" s="1">
        <f>Tabelle1[[#This Row],[Menge t Nges]]/Tabelle1[[#This Row],[Anzahl Lieferscheine]]</f>
        <v>0.34322727272727271</v>
      </c>
      <c r="N624" s="1">
        <f>Tabelle1[[#This Row],[Menge t P2O5]]/Tabelle1[[#This Row],[Anzahl Lieferscheine]]</f>
        <v>0.21368181818181817</v>
      </c>
    </row>
    <row r="625" spans="1:14" x14ac:dyDescent="0.2">
      <c r="A625" s="2" t="s">
        <v>38</v>
      </c>
      <c r="B625" s="2" t="s">
        <v>38</v>
      </c>
      <c r="C625" s="2" t="s">
        <v>6</v>
      </c>
      <c r="D625" s="2" t="s">
        <v>7</v>
      </c>
      <c r="E625" s="2" t="s">
        <v>12</v>
      </c>
      <c r="F625" s="2" t="s">
        <v>61</v>
      </c>
      <c r="G625" s="1">
        <v>15593.390000000001</v>
      </c>
      <c r="H625" s="1">
        <v>8623.8799999999992</v>
      </c>
      <c r="I625" s="4">
        <v>18</v>
      </c>
      <c r="J625" s="2" t="s">
        <v>65</v>
      </c>
      <c r="K625" s="1">
        <f>Tabelle1[[#This Row],[Menge kg Nges]]/1000</f>
        <v>15.593390000000001</v>
      </c>
      <c r="L625" s="1">
        <f>Tabelle1[[#This Row],[Menge kg P2O5]]/1000</f>
        <v>8.6238799999999998</v>
      </c>
      <c r="M625" s="1">
        <f>Tabelle1[[#This Row],[Menge t Nges]]/Tabelle1[[#This Row],[Anzahl Lieferscheine]]</f>
        <v>0.86629944444444451</v>
      </c>
      <c r="N625" s="1">
        <f>Tabelle1[[#This Row],[Menge t P2O5]]/Tabelle1[[#This Row],[Anzahl Lieferscheine]]</f>
        <v>0.47910444444444444</v>
      </c>
    </row>
    <row r="626" spans="1:14" x14ac:dyDescent="0.2">
      <c r="A626" s="2" t="s">
        <v>38</v>
      </c>
      <c r="B626" s="2" t="s">
        <v>38</v>
      </c>
      <c r="C626" s="2" t="s">
        <v>6</v>
      </c>
      <c r="D626" s="2" t="s">
        <v>7</v>
      </c>
      <c r="E626" s="2" t="s">
        <v>13</v>
      </c>
      <c r="F626" s="2" t="s">
        <v>61</v>
      </c>
      <c r="G626" s="1">
        <v>1383.1999999999998</v>
      </c>
      <c r="H626" s="1">
        <v>509.6</v>
      </c>
      <c r="I626" s="4">
        <v>2</v>
      </c>
      <c r="J626" s="2" t="s">
        <v>65</v>
      </c>
      <c r="K626" s="1">
        <f>Tabelle1[[#This Row],[Menge kg Nges]]/1000</f>
        <v>1.3831999999999998</v>
      </c>
      <c r="L626" s="1">
        <f>Tabelle1[[#This Row],[Menge kg P2O5]]/1000</f>
        <v>0.50960000000000005</v>
      </c>
      <c r="M626" s="1">
        <f>Tabelle1[[#This Row],[Menge t Nges]]/Tabelle1[[#This Row],[Anzahl Lieferscheine]]</f>
        <v>0.69159999999999988</v>
      </c>
      <c r="N626" s="1">
        <f>Tabelle1[[#This Row],[Menge t P2O5]]/Tabelle1[[#This Row],[Anzahl Lieferscheine]]</f>
        <v>0.25480000000000003</v>
      </c>
    </row>
    <row r="627" spans="1:14" x14ac:dyDescent="0.2">
      <c r="A627" s="2" t="s">
        <v>38</v>
      </c>
      <c r="B627" s="2" t="s">
        <v>38</v>
      </c>
      <c r="C627" s="2" t="s">
        <v>6</v>
      </c>
      <c r="D627" s="2" t="s">
        <v>7</v>
      </c>
      <c r="E627" s="2" t="s">
        <v>14</v>
      </c>
      <c r="F627" s="2" t="s">
        <v>61</v>
      </c>
      <c r="G627" s="1">
        <v>9888.9000000000015</v>
      </c>
      <c r="H627" s="1">
        <v>4923.5</v>
      </c>
      <c r="I627" s="4">
        <v>27</v>
      </c>
      <c r="J627" s="2" t="s">
        <v>65</v>
      </c>
      <c r="K627" s="1">
        <f>Tabelle1[[#This Row],[Menge kg Nges]]/1000</f>
        <v>9.8889000000000014</v>
      </c>
      <c r="L627" s="1">
        <f>Tabelle1[[#This Row],[Menge kg P2O5]]/1000</f>
        <v>4.9234999999999998</v>
      </c>
      <c r="M627" s="1">
        <f>Tabelle1[[#This Row],[Menge t Nges]]/Tabelle1[[#This Row],[Anzahl Lieferscheine]]</f>
        <v>0.36625555555555561</v>
      </c>
      <c r="N627" s="1">
        <f>Tabelle1[[#This Row],[Menge t P2O5]]/Tabelle1[[#This Row],[Anzahl Lieferscheine]]</f>
        <v>0.18235185185185185</v>
      </c>
    </row>
    <row r="628" spans="1:14" x14ac:dyDescent="0.2">
      <c r="A628" s="2" t="s">
        <v>38</v>
      </c>
      <c r="B628" s="2" t="s">
        <v>38</v>
      </c>
      <c r="C628" s="2" t="s">
        <v>6</v>
      </c>
      <c r="D628" s="2" t="s">
        <v>15</v>
      </c>
      <c r="E628" s="2" t="s">
        <v>19</v>
      </c>
      <c r="F628" s="2" t="s">
        <v>61</v>
      </c>
      <c r="G628" s="1">
        <v>54</v>
      </c>
      <c r="H628" s="1">
        <v>60</v>
      </c>
      <c r="I628" s="4">
        <v>1</v>
      </c>
      <c r="J628" s="2" t="s">
        <v>65</v>
      </c>
      <c r="K628" s="1">
        <f>Tabelle1[[#This Row],[Menge kg Nges]]/1000</f>
        <v>5.3999999999999999E-2</v>
      </c>
      <c r="L628" s="1">
        <f>Tabelle1[[#This Row],[Menge kg P2O5]]/1000</f>
        <v>0.06</v>
      </c>
      <c r="M628" s="1">
        <f>Tabelle1[[#This Row],[Menge t Nges]]/Tabelle1[[#This Row],[Anzahl Lieferscheine]]</f>
        <v>5.3999999999999999E-2</v>
      </c>
      <c r="N628" s="1">
        <f>Tabelle1[[#This Row],[Menge t P2O5]]/Tabelle1[[#This Row],[Anzahl Lieferscheine]]</f>
        <v>0.06</v>
      </c>
    </row>
    <row r="629" spans="1:14" x14ac:dyDescent="0.2">
      <c r="A629" s="2" t="s">
        <v>38</v>
      </c>
      <c r="B629" s="2" t="s">
        <v>38</v>
      </c>
      <c r="C629" s="2" t="s">
        <v>6</v>
      </c>
      <c r="D629" s="2" t="s">
        <v>15</v>
      </c>
      <c r="E629" s="2" t="s">
        <v>20</v>
      </c>
      <c r="F629" s="2" t="s">
        <v>61</v>
      </c>
      <c r="G629" s="1">
        <v>88</v>
      </c>
      <c r="H629" s="1">
        <v>50</v>
      </c>
      <c r="I629" s="4">
        <v>1</v>
      </c>
      <c r="J629" s="2" t="s">
        <v>65</v>
      </c>
      <c r="K629" s="1">
        <f>Tabelle1[[#This Row],[Menge kg Nges]]/1000</f>
        <v>8.7999999999999995E-2</v>
      </c>
      <c r="L629" s="1">
        <f>Tabelle1[[#This Row],[Menge kg P2O5]]/1000</f>
        <v>0.05</v>
      </c>
      <c r="M629" s="1">
        <f>Tabelle1[[#This Row],[Menge t Nges]]/Tabelle1[[#This Row],[Anzahl Lieferscheine]]</f>
        <v>8.7999999999999995E-2</v>
      </c>
      <c r="N629" s="1">
        <f>Tabelle1[[#This Row],[Menge t P2O5]]/Tabelle1[[#This Row],[Anzahl Lieferscheine]]</f>
        <v>0.05</v>
      </c>
    </row>
    <row r="630" spans="1:14" x14ac:dyDescent="0.2">
      <c r="A630" s="2" t="s">
        <v>38</v>
      </c>
      <c r="B630" s="2" t="s">
        <v>38</v>
      </c>
      <c r="C630" s="2" t="s">
        <v>6</v>
      </c>
      <c r="D630" s="2" t="s">
        <v>15</v>
      </c>
      <c r="E630" s="2" t="s">
        <v>21</v>
      </c>
      <c r="F630" s="2" t="s">
        <v>61</v>
      </c>
      <c r="G630" s="1">
        <v>4729.34</v>
      </c>
      <c r="H630" s="1">
        <v>2914.33</v>
      </c>
      <c r="I630" s="4">
        <v>9</v>
      </c>
      <c r="J630" s="2" t="s">
        <v>65</v>
      </c>
      <c r="K630" s="1">
        <f>Tabelle1[[#This Row],[Menge kg Nges]]/1000</f>
        <v>4.7293400000000005</v>
      </c>
      <c r="L630" s="1">
        <f>Tabelle1[[#This Row],[Menge kg P2O5]]/1000</f>
        <v>2.9143300000000001</v>
      </c>
      <c r="M630" s="1">
        <f>Tabelle1[[#This Row],[Menge t Nges]]/Tabelle1[[#This Row],[Anzahl Lieferscheine]]</f>
        <v>0.52548222222222229</v>
      </c>
      <c r="N630" s="1">
        <f>Tabelle1[[#This Row],[Menge t P2O5]]/Tabelle1[[#This Row],[Anzahl Lieferscheine]]</f>
        <v>0.32381444444444446</v>
      </c>
    </row>
    <row r="631" spans="1:14" x14ac:dyDescent="0.2">
      <c r="A631" s="2" t="s">
        <v>38</v>
      </c>
      <c r="B631" s="2" t="s">
        <v>38</v>
      </c>
      <c r="C631" s="2" t="s">
        <v>6</v>
      </c>
      <c r="D631" s="2" t="s">
        <v>15</v>
      </c>
      <c r="E631" s="2" t="s">
        <v>9</v>
      </c>
      <c r="F631" s="2" t="s">
        <v>61</v>
      </c>
      <c r="G631" s="1">
        <v>259.15999999999997</v>
      </c>
      <c r="H631" s="1">
        <v>129.30000000000001</v>
      </c>
      <c r="I631" s="4">
        <v>2</v>
      </c>
      <c r="J631" s="2" t="s">
        <v>65</v>
      </c>
      <c r="K631" s="1">
        <f>Tabelle1[[#This Row],[Menge kg Nges]]/1000</f>
        <v>0.25915999999999995</v>
      </c>
      <c r="L631" s="1">
        <f>Tabelle1[[#This Row],[Menge kg P2O5]]/1000</f>
        <v>0.1293</v>
      </c>
      <c r="M631" s="1">
        <f>Tabelle1[[#This Row],[Menge t Nges]]/Tabelle1[[#This Row],[Anzahl Lieferscheine]]</f>
        <v>0.12957999999999997</v>
      </c>
      <c r="N631" s="1">
        <f>Tabelle1[[#This Row],[Menge t P2O5]]/Tabelle1[[#This Row],[Anzahl Lieferscheine]]</f>
        <v>6.4649999999999999E-2</v>
      </c>
    </row>
    <row r="632" spans="1:14" x14ac:dyDescent="0.2">
      <c r="A632" s="2" t="s">
        <v>38</v>
      </c>
      <c r="B632" s="2" t="s">
        <v>38</v>
      </c>
      <c r="C632" s="2" t="s">
        <v>6</v>
      </c>
      <c r="D632" s="2" t="s">
        <v>15</v>
      </c>
      <c r="E632" s="2" t="s">
        <v>10</v>
      </c>
      <c r="F632" s="2" t="s">
        <v>61</v>
      </c>
      <c r="G632" s="1">
        <v>5707.01</v>
      </c>
      <c r="H632" s="1">
        <v>2504.5400000000004</v>
      </c>
      <c r="I632" s="4">
        <v>8</v>
      </c>
      <c r="J632" s="2" t="s">
        <v>65</v>
      </c>
      <c r="K632" s="1">
        <f>Tabelle1[[#This Row],[Menge kg Nges]]/1000</f>
        <v>5.7070100000000004</v>
      </c>
      <c r="L632" s="1">
        <f>Tabelle1[[#This Row],[Menge kg P2O5]]/1000</f>
        <v>2.5045400000000004</v>
      </c>
      <c r="M632" s="1">
        <f>Tabelle1[[#This Row],[Menge t Nges]]/Tabelle1[[#This Row],[Anzahl Lieferscheine]]</f>
        <v>0.71337625000000005</v>
      </c>
      <c r="N632" s="1">
        <f>Tabelle1[[#This Row],[Menge t P2O5]]/Tabelle1[[#This Row],[Anzahl Lieferscheine]]</f>
        <v>0.31306750000000005</v>
      </c>
    </row>
    <row r="633" spans="1:14" x14ac:dyDescent="0.2">
      <c r="A633" s="2" t="s">
        <v>38</v>
      </c>
      <c r="B633" s="2" t="s">
        <v>38</v>
      </c>
      <c r="C633" s="2" t="s">
        <v>25</v>
      </c>
      <c r="D633" s="2" t="s">
        <v>25</v>
      </c>
      <c r="E633" s="2" t="s">
        <v>26</v>
      </c>
      <c r="F633" s="2" t="s">
        <v>61</v>
      </c>
      <c r="G633" s="1">
        <v>3292.8</v>
      </c>
      <c r="H633" s="1">
        <v>2004.8</v>
      </c>
      <c r="I633" s="4">
        <v>6</v>
      </c>
      <c r="J633" s="2" t="s">
        <v>65</v>
      </c>
      <c r="K633" s="1">
        <f>Tabelle1[[#This Row],[Menge kg Nges]]/1000</f>
        <v>3.2928000000000002</v>
      </c>
      <c r="L633" s="1">
        <f>Tabelle1[[#This Row],[Menge kg P2O5]]/1000</f>
        <v>2.0047999999999999</v>
      </c>
      <c r="M633" s="1">
        <f>Tabelle1[[#This Row],[Menge t Nges]]/Tabelle1[[#This Row],[Anzahl Lieferscheine]]</f>
        <v>0.54880000000000007</v>
      </c>
      <c r="N633" s="1">
        <f>Tabelle1[[#This Row],[Menge t P2O5]]/Tabelle1[[#This Row],[Anzahl Lieferscheine]]</f>
        <v>0.33413333333333334</v>
      </c>
    </row>
    <row r="634" spans="1:14" x14ac:dyDescent="0.2">
      <c r="A634" s="2" t="s">
        <v>38</v>
      </c>
      <c r="B634" s="2" t="s">
        <v>40</v>
      </c>
      <c r="C634" s="2" t="s">
        <v>6</v>
      </c>
      <c r="D634" s="2" t="s">
        <v>7</v>
      </c>
      <c r="E634" s="2" t="s">
        <v>13</v>
      </c>
      <c r="F634" s="2" t="s">
        <v>61</v>
      </c>
      <c r="G634" s="1">
        <v>4158</v>
      </c>
      <c r="H634" s="1">
        <v>2310</v>
      </c>
      <c r="I634" s="4">
        <v>11</v>
      </c>
      <c r="J634" s="2" t="s">
        <v>65</v>
      </c>
      <c r="K634" s="1">
        <f>Tabelle1[[#This Row],[Menge kg Nges]]/1000</f>
        <v>4.1580000000000004</v>
      </c>
      <c r="L634" s="1">
        <f>Tabelle1[[#This Row],[Menge kg P2O5]]/1000</f>
        <v>2.31</v>
      </c>
      <c r="M634" s="1">
        <f>Tabelle1[[#This Row],[Menge t Nges]]/Tabelle1[[#This Row],[Anzahl Lieferscheine]]</f>
        <v>0.37800000000000006</v>
      </c>
      <c r="N634" s="1">
        <f>Tabelle1[[#This Row],[Menge t P2O5]]/Tabelle1[[#This Row],[Anzahl Lieferscheine]]</f>
        <v>0.21</v>
      </c>
    </row>
    <row r="635" spans="1:14" x14ac:dyDescent="0.2">
      <c r="A635" s="2" t="s">
        <v>38</v>
      </c>
      <c r="B635" s="2" t="s">
        <v>40</v>
      </c>
      <c r="C635" s="2" t="s">
        <v>6</v>
      </c>
      <c r="D635" s="2" t="s">
        <v>7</v>
      </c>
      <c r="E635" s="2" t="s">
        <v>14</v>
      </c>
      <c r="F635" s="2" t="s">
        <v>61</v>
      </c>
      <c r="G635" s="1">
        <v>875</v>
      </c>
      <c r="H635" s="1">
        <v>425</v>
      </c>
      <c r="I635" s="4">
        <v>1</v>
      </c>
      <c r="J635" s="2" t="s">
        <v>65</v>
      </c>
      <c r="K635" s="1">
        <f>Tabelle1[[#This Row],[Menge kg Nges]]/1000</f>
        <v>0.875</v>
      </c>
      <c r="L635" s="1">
        <f>Tabelle1[[#This Row],[Menge kg P2O5]]/1000</f>
        <v>0.42499999999999999</v>
      </c>
      <c r="M635" s="1">
        <f>Tabelle1[[#This Row],[Menge t Nges]]/Tabelle1[[#This Row],[Anzahl Lieferscheine]]</f>
        <v>0.875</v>
      </c>
      <c r="N635" s="1">
        <f>Tabelle1[[#This Row],[Menge t P2O5]]/Tabelle1[[#This Row],[Anzahl Lieferscheine]]</f>
        <v>0.42499999999999999</v>
      </c>
    </row>
    <row r="636" spans="1:14" x14ac:dyDescent="0.2">
      <c r="A636" s="2" t="s">
        <v>38</v>
      </c>
      <c r="B636" s="2" t="s">
        <v>40</v>
      </c>
      <c r="C636" s="2" t="s">
        <v>25</v>
      </c>
      <c r="D636" s="2" t="s">
        <v>25</v>
      </c>
      <c r="E636" s="2" t="s">
        <v>26</v>
      </c>
      <c r="F636" s="2" t="s">
        <v>61</v>
      </c>
      <c r="G636" s="1">
        <v>588</v>
      </c>
      <c r="H636" s="1">
        <v>358</v>
      </c>
      <c r="I636" s="4">
        <v>3</v>
      </c>
      <c r="J636" s="2" t="s">
        <v>65</v>
      </c>
      <c r="K636" s="1">
        <f>Tabelle1[[#This Row],[Menge kg Nges]]/1000</f>
        <v>0.58799999999999997</v>
      </c>
      <c r="L636" s="1">
        <f>Tabelle1[[#This Row],[Menge kg P2O5]]/1000</f>
        <v>0.35799999999999998</v>
      </c>
      <c r="M636" s="1">
        <f>Tabelle1[[#This Row],[Menge t Nges]]/Tabelle1[[#This Row],[Anzahl Lieferscheine]]</f>
        <v>0.19599999999999998</v>
      </c>
      <c r="N636" s="1">
        <f>Tabelle1[[#This Row],[Menge t P2O5]]/Tabelle1[[#This Row],[Anzahl Lieferscheine]]</f>
        <v>0.11933333333333333</v>
      </c>
    </row>
    <row r="637" spans="1:14" x14ac:dyDescent="0.2">
      <c r="A637" s="2" t="s">
        <v>38</v>
      </c>
      <c r="B637" s="2" t="s">
        <v>42</v>
      </c>
      <c r="C637" s="2" t="s">
        <v>6</v>
      </c>
      <c r="D637" s="2" t="s">
        <v>7</v>
      </c>
      <c r="E637" s="2" t="s">
        <v>13</v>
      </c>
      <c r="F637" s="2" t="s">
        <v>61</v>
      </c>
      <c r="G637" s="1">
        <v>2037.6</v>
      </c>
      <c r="H637" s="1">
        <v>1132</v>
      </c>
      <c r="I637" s="4">
        <v>8</v>
      </c>
      <c r="J637" s="2" t="s">
        <v>65</v>
      </c>
      <c r="K637" s="1">
        <f>Tabelle1[[#This Row],[Menge kg Nges]]/1000</f>
        <v>2.0375999999999999</v>
      </c>
      <c r="L637" s="1">
        <f>Tabelle1[[#This Row],[Menge kg P2O5]]/1000</f>
        <v>1.1319999999999999</v>
      </c>
      <c r="M637" s="1">
        <f>Tabelle1[[#This Row],[Menge t Nges]]/Tabelle1[[#This Row],[Anzahl Lieferscheine]]</f>
        <v>0.25469999999999998</v>
      </c>
      <c r="N637" s="1">
        <f>Tabelle1[[#This Row],[Menge t P2O5]]/Tabelle1[[#This Row],[Anzahl Lieferscheine]]</f>
        <v>0.14149999999999999</v>
      </c>
    </row>
    <row r="638" spans="1:14" x14ac:dyDescent="0.2">
      <c r="A638" s="2" t="s">
        <v>38</v>
      </c>
      <c r="B638" s="2" t="s">
        <v>42</v>
      </c>
      <c r="C638" s="2" t="s">
        <v>25</v>
      </c>
      <c r="D638" s="2" t="s">
        <v>25</v>
      </c>
      <c r="E638" s="2" t="s">
        <v>26</v>
      </c>
      <c r="F638" s="2" t="s">
        <v>61</v>
      </c>
      <c r="G638" s="1">
        <v>470.4</v>
      </c>
      <c r="H638" s="1">
        <v>286.39999999999998</v>
      </c>
      <c r="I638" s="4">
        <v>2</v>
      </c>
      <c r="J638" s="2" t="s">
        <v>65</v>
      </c>
      <c r="K638" s="1">
        <f>Tabelle1[[#This Row],[Menge kg Nges]]/1000</f>
        <v>0.47039999999999998</v>
      </c>
      <c r="L638" s="1">
        <f>Tabelle1[[#This Row],[Menge kg P2O5]]/1000</f>
        <v>0.28639999999999999</v>
      </c>
      <c r="M638" s="1">
        <f>Tabelle1[[#This Row],[Menge t Nges]]/Tabelle1[[#This Row],[Anzahl Lieferscheine]]</f>
        <v>0.23519999999999999</v>
      </c>
      <c r="N638" s="1">
        <f>Tabelle1[[#This Row],[Menge t P2O5]]/Tabelle1[[#This Row],[Anzahl Lieferscheine]]</f>
        <v>0.14319999999999999</v>
      </c>
    </row>
    <row r="639" spans="1:14" x14ac:dyDescent="0.2">
      <c r="A639" s="2" t="s">
        <v>39</v>
      </c>
      <c r="B639" s="2" t="s">
        <v>32</v>
      </c>
      <c r="C639" s="2" t="s">
        <v>6</v>
      </c>
      <c r="D639" s="2" t="s">
        <v>7</v>
      </c>
      <c r="E639" s="2" t="s">
        <v>8</v>
      </c>
      <c r="F639" s="2" t="s">
        <v>61</v>
      </c>
      <c r="G639" s="1">
        <v>449.8</v>
      </c>
      <c r="H639" s="1">
        <v>190.3</v>
      </c>
      <c r="I639" s="4">
        <v>1</v>
      </c>
      <c r="J639" s="2" t="s">
        <v>65</v>
      </c>
      <c r="K639" s="1">
        <f>Tabelle1[[#This Row],[Menge kg Nges]]/1000</f>
        <v>0.44980000000000003</v>
      </c>
      <c r="L639" s="1">
        <f>Tabelle1[[#This Row],[Menge kg P2O5]]/1000</f>
        <v>0.19030000000000002</v>
      </c>
      <c r="M639" s="1">
        <f>Tabelle1[[#This Row],[Menge t Nges]]/Tabelle1[[#This Row],[Anzahl Lieferscheine]]</f>
        <v>0.44980000000000003</v>
      </c>
      <c r="N639" s="1">
        <f>Tabelle1[[#This Row],[Menge t P2O5]]/Tabelle1[[#This Row],[Anzahl Lieferscheine]]</f>
        <v>0.19030000000000002</v>
      </c>
    </row>
    <row r="640" spans="1:14" x14ac:dyDescent="0.2">
      <c r="A640" s="2" t="s">
        <v>39</v>
      </c>
      <c r="B640" s="2" t="s">
        <v>32</v>
      </c>
      <c r="C640" s="2" t="s">
        <v>6</v>
      </c>
      <c r="D640" s="2" t="s">
        <v>15</v>
      </c>
      <c r="E640" s="2" t="s">
        <v>18</v>
      </c>
      <c r="F640" s="2" t="s">
        <v>61</v>
      </c>
      <c r="G640" s="1">
        <v>401.1</v>
      </c>
      <c r="H640" s="1">
        <v>270.2</v>
      </c>
      <c r="I640" s="4">
        <v>1</v>
      </c>
      <c r="J640" s="2" t="s">
        <v>65</v>
      </c>
      <c r="K640" s="1">
        <f>Tabelle1[[#This Row],[Menge kg Nges]]/1000</f>
        <v>0.40110000000000001</v>
      </c>
      <c r="L640" s="1">
        <f>Tabelle1[[#This Row],[Menge kg P2O5]]/1000</f>
        <v>0.2702</v>
      </c>
      <c r="M640" s="1">
        <f>Tabelle1[[#This Row],[Menge t Nges]]/Tabelle1[[#This Row],[Anzahl Lieferscheine]]</f>
        <v>0.40110000000000001</v>
      </c>
      <c r="N640" s="1">
        <f>Tabelle1[[#This Row],[Menge t P2O5]]/Tabelle1[[#This Row],[Anzahl Lieferscheine]]</f>
        <v>0.2702</v>
      </c>
    </row>
    <row r="641" spans="1:14" x14ac:dyDescent="0.2">
      <c r="A641" s="2" t="s">
        <v>39</v>
      </c>
      <c r="B641" s="2" t="s">
        <v>32</v>
      </c>
      <c r="C641" s="2" t="s">
        <v>25</v>
      </c>
      <c r="D641" s="2" t="s">
        <v>25</v>
      </c>
      <c r="E641" s="2" t="s">
        <v>26</v>
      </c>
      <c r="F641" s="2" t="s">
        <v>61</v>
      </c>
      <c r="G641" s="1">
        <v>384</v>
      </c>
      <c r="H641" s="1">
        <v>176</v>
      </c>
      <c r="I641" s="4">
        <v>1</v>
      </c>
      <c r="J641" s="2" t="s">
        <v>65</v>
      </c>
      <c r="K641" s="1">
        <f>Tabelle1[[#This Row],[Menge kg Nges]]/1000</f>
        <v>0.38400000000000001</v>
      </c>
      <c r="L641" s="1">
        <f>Tabelle1[[#This Row],[Menge kg P2O5]]/1000</f>
        <v>0.17599999999999999</v>
      </c>
      <c r="M641" s="1">
        <f>Tabelle1[[#This Row],[Menge t Nges]]/Tabelle1[[#This Row],[Anzahl Lieferscheine]]</f>
        <v>0.38400000000000001</v>
      </c>
      <c r="N641" s="1">
        <f>Tabelle1[[#This Row],[Menge t P2O5]]/Tabelle1[[#This Row],[Anzahl Lieferscheine]]</f>
        <v>0.17599999999999999</v>
      </c>
    </row>
    <row r="642" spans="1:14" x14ac:dyDescent="0.2">
      <c r="A642" s="2" t="s">
        <v>39</v>
      </c>
      <c r="B642" s="2" t="s">
        <v>49</v>
      </c>
      <c r="C642" s="2" t="s">
        <v>6</v>
      </c>
      <c r="D642" s="2" t="s">
        <v>7</v>
      </c>
      <c r="E642" s="2" t="s">
        <v>12</v>
      </c>
      <c r="F642" s="2" t="s">
        <v>61</v>
      </c>
      <c r="G642" s="1">
        <v>14580</v>
      </c>
      <c r="H642" s="1">
        <v>2835</v>
      </c>
      <c r="I642" s="4">
        <v>1</v>
      </c>
      <c r="J642" s="2" t="s">
        <v>65</v>
      </c>
      <c r="K642" s="1">
        <f>Tabelle1[[#This Row],[Menge kg Nges]]/1000</f>
        <v>14.58</v>
      </c>
      <c r="L642" s="1">
        <f>Tabelle1[[#This Row],[Menge kg P2O5]]/1000</f>
        <v>2.835</v>
      </c>
      <c r="M642" s="1">
        <f>Tabelle1[[#This Row],[Menge t Nges]]/Tabelle1[[#This Row],[Anzahl Lieferscheine]]</f>
        <v>14.58</v>
      </c>
      <c r="N642" s="1">
        <f>Tabelle1[[#This Row],[Menge t P2O5]]/Tabelle1[[#This Row],[Anzahl Lieferscheine]]</f>
        <v>2.835</v>
      </c>
    </row>
    <row r="643" spans="1:14" x14ac:dyDescent="0.2">
      <c r="A643" s="2" t="s">
        <v>39</v>
      </c>
      <c r="B643" s="2" t="s">
        <v>34</v>
      </c>
      <c r="C643" s="2" t="s">
        <v>6</v>
      </c>
      <c r="D643" s="2" t="s">
        <v>7</v>
      </c>
      <c r="E643" s="2" t="s">
        <v>11</v>
      </c>
      <c r="F643" s="2" t="s">
        <v>61</v>
      </c>
      <c r="G643" s="1">
        <v>1110.24</v>
      </c>
      <c r="H643" s="1">
        <v>418.83</v>
      </c>
      <c r="I643" s="4">
        <v>5</v>
      </c>
      <c r="J643" s="2" t="s">
        <v>65</v>
      </c>
      <c r="K643" s="1">
        <f>Tabelle1[[#This Row],[Menge kg Nges]]/1000</f>
        <v>1.1102400000000001</v>
      </c>
      <c r="L643" s="1">
        <f>Tabelle1[[#This Row],[Menge kg P2O5]]/1000</f>
        <v>0.41882999999999998</v>
      </c>
      <c r="M643" s="1">
        <f>Tabelle1[[#This Row],[Menge t Nges]]/Tabelle1[[#This Row],[Anzahl Lieferscheine]]</f>
        <v>0.22204800000000002</v>
      </c>
      <c r="N643" s="1">
        <f>Tabelle1[[#This Row],[Menge t P2O5]]/Tabelle1[[#This Row],[Anzahl Lieferscheine]]</f>
        <v>8.3765999999999993E-2</v>
      </c>
    </row>
    <row r="644" spans="1:14" x14ac:dyDescent="0.2">
      <c r="A644" s="2" t="s">
        <v>39</v>
      </c>
      <c r="B644" s="2" t="s">
        <v>34</v>
      </c>
      <c r="C644" s="2" t="s">
        <v>6</v>
      </c>
      <c r="D644" s="2" t="s">
        <v>7</v>
      </c>
      <c r="E644" s="2" t="s">
        <v>12</v>
      </c>
      <c r="F644" s="2" t="s">
        <v>61</v>
      </c>
      <c r="G644" s="1">
        <v>3961.6000000000004</v>
      </c>
      <c r="H644" s="1">
        <v>1596.3</v>
      </c>
      <c r="I644" s="4">
        <v>8</v>
      </c>
      <c r="J644" s="2" t="s">
        <v>65</v>
      </c>
      <c r="K644" s="1">
        <f>Tabelle1[[#This Row],[Menge kg Nges]]/1000</f>
        <v>3.9616000000000002</v>
      </c>
      <c r="L644" s="1">
        <f>Tabelle1[[#This Row],[Menge kg P2O5]]/1000</f>
        <v>1.5963000000000001</v>
      </c>
      <c r="M644" s="1">
        <f>Tabelle1[[#This Row],[Menge t Nges]]/Tabelle1[[#This Row],[Anzahl Lieferscheine]]</f>
        <v>0.49520000000000003</v>
      </c>
      <c r="N644" s="1">
        <f>Tabelle1[[#This Row],[Menge t P2O5]]/Tabelle1[[#This Row],[Anzahl Lieferscheine]]</f>
        <v>0.19953750000000001</v>
      </c>
    </row>
    <row r="645" spans="1:14" x14ac:dyDescent="0.2">
      <c r="A645" s="2" t="s">
        <v>39</v>
      </c>
      <c r="B645" s="2" t="s">
        <v>34</v>
      </c>
      <c r="C645" s="2" t="s">
        <v>6</v>
      </c>
      <c r="D645" s="2" t="s">
        <v>7</v>
      </c>
      <c r="E645" s="2" t="s">
        <v>14</v>
      </c>
      <c r="F645" s="2" t="s">
        <v>61</v>
      </c>
      <c r="G645" s="1">
        <v>292.5</v>
      </c>
      <c r="H645" s="1">
        <v>97.5</v>
      </c>
      <c r="I645" s="4">
        <v>1</v>
      </c>
      <c r="J645" s="2" t="s">
        <v>65</v>
      </c>
      <c r="K645" s="1">
        <f>Tabelle1[[#This Row],[Menge kg Nges]]/1000</f>
        <v>0.29249999999999998</v>
      </c>
      <c r="L645" s="1">
        <f>Tabelle1[[#This Row],[Menge kg P2O5]]/1000</f>
        <v>9.7500000000000003E-2</v>
      </c>
      <c r="M645" s="1">
        <f>Tabelle1[[#This Row],[Menge t Nges]]/Tabelle1[[#This Row],[Anzahl Lieferscheine]]</f>
        <v>0.29249999999999998</v>
      </c>
      <c r="N645" s="1">
        <f>Tabelle1[[#This Row],[Menge t P2O5]]/Tabelle1[[#This Row],[Anzahl Lieferscheine]]</f>
        <v>9.7500000000000003E-2</v>
      </c>
    </row>
    <row r="646" spans="1:14" x14ac:dyDescent="0.2">
      <c r="A646" s="2" t="s">
        <v>39</v>
      </c>
      <c r="B646" s="2" t="s">
        <v>34</v>
      </c>
      <c r="C646" s="2" t="s">
        <v>6</v>
      </c>
      <c r="D646" s="2" t="s">
        <v>15</v>
      </c>
      <c r="E646" s="2" t="s">
        <v>18</v>
      </c>
      <c r="F646" s="2" t="s">
        <v>61</v>
      </c>
      <c r="G646" s="1">
        <v>458.4</v>
      </c>
      <c r="H646" s="1">
        <v>308.8</v>
      </c>
      <c r="I646" s="4">
        <v>2</v>
      </c>
      <c r="J646" s="2" t="s">
        <v>65</v>
      </c>
      <c r="K646" s="1">
        <f>Tabelle1[[#This Row],[Menge kg Nges]]/1000</f>
        <v>0.45839999999999997</v>
      </c>
      <c r="L646" s="1">
        <f>Tabelle1[[#This Row],[Menge kg P2O5]]/1000</f>
        <v>0.30880000000000002</v>
      </c>
      <c r="M646" s="1">
        <f>Tabelle1[[#This Row],[Menge t Nges]]/Tabelle1[[#This Row],[Anzahl Lieferscheine]]</f>
        <v>0.22919999999999999</v>
      </c>
      <c r="N646" s="1">
        <f>Tabelle1[[#This Row],[Menge t P2O5]]/Tabelle1[[#This Row],[Anzahl Lieferscheine]]</f>
        <v>0.15440000000000001</v>
      </c>
    </row>
    <row r="647" spans="1:14" x14ac:dyDescent="0.2">
      <c r="A647" s="2" t="s">
        <v>39</v>
      </c>
      <c r="B647" s="2" t="s">
        <v>34</v>
      </c>
      <c r="C647" s="2" t="s">
        <v>6</v>
      </c>
      <c r="D647" s="2" t="s">
        <v>15</v>
      </c>
      <c r="E647" s="2" t="s">
        <v>21</v>
      </c>
      <c r="F647" s="2" t="s">
        <v>61</v>
      </c>
      <c r="G647" s="1">
        <v>150.04</v>
      </c>
      <c r="H647" s="1">
        <v>137.97</v>
      </c>
      <c r="I647" s="4">
        <v>1</v>
      </c>
      <c r="J647" s="2" t="s">
        <v>65</v>
      </c>
      <c r="K647" s="1">
        <f>Tabelle1[[#This Row],[Menge kg Nges]]/1000</f>
        <v>0.15003999999999998</v>
      </c>
      <c r="L647" s="1">
        <f>Tabelle1[[#This Row],[Menge kg P2O5]]/1000</f>
        <v>0.13797000000000001</v>
      </c>
      <c r="M647" s="1">
        <f>Tabelle1[[#This Row],[Menge t Nges]]/Tabelle1[[#This Row],[Anzahl Lieferscheine]]</f>
        <v>0.15003999999999998</v>
      </c>
      <c r="N647" s="1">
        <f>Tabelle1[[#This Row],[Menge t P2O5]]/Tabelle1[[#This Row],[Anzahl Lieferscheine]]</f>
        <v>0.13797000000000001</v>
      </c>
    </row>
    <row r="648" spans="1:14" x14ac:dyDescent="0.2">
      <c r="A648" s="2" t="s">
        <v>39</v>
      </c>
      <c r="B648" s="2" t="s">
        <v>34</v>
      </c>
      <c r="C648" s="2" t="s">
        <v>6</v>
      </c>
      <c r="D648" s="2" t="s">
        <v>15</v>
      </c>
      <c r="E648" s="2" t="s">
        <v>9</v>
      </c>
      <c r="F648" s="2" t="s">
        <v>61</v>
      </c>
      <c r="G648" s="1">
        <v>477.36</v>
      </c>
      <c r="H648" s="1">
        <v>198.89999999999998</v>
      </c>
      <c r="I648" s="4">
        <v>2</v>
      </c>
      <c r="J648" s="2" t="s">
        <v>65</v>
      </c>
      <c r="K648" s="1">
        <f>Tabelle1[[#This Row],[Menge kg Nges]]/1000</f>
        <v>0.47736000000000001</v>
      </c>
      <c r="L648" s="1">
        <f>Tabelle1[[#This Row],[Menge kg P2O5]]/1000</f>
        <v>0.19889999999999997</v>
      </c>
      <c r="M648" s="1">
        <f>Tabelle1[[#This Row],[Menge t Nges]]/Tabelle1[[#This Row],[Anzahl Lieferscheine]]</f>
        <v>0.23868</v>
      </c>
      <c r="N648" s="1">
        <f>Tabelle1[[#This Row],[Menge t P2O5]]/Tabelle1[[#This Row],[Anzahl Lieferscheine]]</f>
        <v>9.9449999999999983E-2</v>
      </c>
    </row>
    <row r="649" spans="1:14" x14ac:dyDescent="0.2">
      <c r="A649" s="2" t="s">
        <v>39</v>
      </c>
      <c r="B649" s="2" t="s">
        <v>52</v>
      </c>
      <c r="C649" s="2" t="s">
        <v>6</v>
      </c>
      <c r="D649" s="2" t="s">
        <v>7</v>
      </c>
      <c r="E649" s="2" t="s">
        <v>11</v>
      </c>
      <c r="F649" s="2" t="s">
        <v>61</v>
      </c>
      <c r="G649" s="1">
        <v>1254.3</v>
      </c>
      <c r="H649" s="1">
        <v>526.79999999999995</v>
      </c>
      <c r="I649" s="4">
        <v>8</v>
      </c>
      <c r="J649" s="2" t="s">
        <v>65</v>
      </c>
      <c r="K649" s="1">
        <f>Tabelle1[[#This Row],[Menge kg Nges]]/1000</f>
        <v>1.2543</v>
      </c>
      <c r="L649" s="1">
        <f>Tabelle1[[#This Row],[Menge kg P2O5]]/1000</f>
        <v>0.52679999999999993</v>
      </c>
      <c r="M649" s="1">
        <f>Tabelle1[[#This Row],[Menge t Nges]]/Tabelle1[[#This Row],[Anzahl Lieferscheine]]</f>
        <v>0.1567875</v>
      </c>
      <c r="N649" s="1">
        <f>Tabelle1[[#This Row],[Menge t P2O5]]/Tabelle1[[#This Row],[Anzahl Lieferscheine]]</f>
        <v>6.5849999999999992E-2</v>
      </c>
    </row>
    <row r="650" spans="1:14" x14ac:dyDescent="0.2">
      <c r="A650" s="2" t="s">
        <v>39</v>
      </c>
      <c r="B650" s="2" t="s">
        <v>37</v>
      </c>
      <c r="C650" s="2" t="s">
        <v>6</v>
      </c>
      <c r="D650" s="2" t="s">
        <v>7</v>
      </c>
      <c r="E650" s="2" t="s">
        <v>9</v>
      </c>
      <c r="F650" s="2" t="s">
        <v>61</v>
      </c>
      <c r="G650" s="1">
        <v>1208</v>
      </c>
      <c r="H650" s="1">
        <v>512</v>
      </c>
      <c r="I650" s="4">
        <v>1</v>
      </c>
      <c r="J650" s="2" t="s">
        <v>65</v>
      </c>
      <c r="K650" s="1">
        <f>Tabelle1[[#This Row],[Menge kg Nges]]/1000</f>
        <v>1.208</v>
      </c>
      <c r="L650" s="1">
        <f>Tabelle1[[#This Row],[Menge kg P2O5]]/1000</f>
        <v>0.51200000000000001</v>
      </c>
      <c r="M650" s="1">
        <f>Tabelle1[[#This Row],[Menge t Nges]]/Tabelle1[[#This Row],[Anzahl Lieferscheine]]</f>
        <v>1.208</v>
      </c>
      <c r="N650" s="1">
        <f>Tabelle1[[#This Row],[Menge t P2O5]]/Tabelle1[[#This Row],[Anzahl Lieferscheine]]</f>
        <v>0.51200000000000001</v>
      </c>
    </row>
    <row r="651" spans="1:14" x14ac:dyDescent="0.2">
      <c r="A651" s="2" t="s">
        <v>39</v>
      </c>
      <c r="B651" s="2" t="s">
        <v>37</v>
      </c>
      <c r="C651" s="2" t="s">
        <v>6</v>
      </c>
      <c r="D651" s="2" t="s">
        <v>7</v>
      </c>
      <c r="E651" s="2" t="s">
        <v>12</v>
      </c>
      <c r="F651" s="2" t="s">
        <v>61</v>
      </c>
      <c r="G651" s="1">
        <v>1543.5</v>
      </c>
      <c r="H651" s="1">
        <v>504</v>
      </c>
      <c r="I651" s="4">
        <v>8</v>
      </c>
      <c r="J651" s="2" t="s">
        <v>65</v>
      </c>
      <c r="K651" s="1">
        <f>Tabelle1[[#This Row],[Menge kg Nges]]/1000</f>
        <v>1.5435000000000001</v>
      </c>
      <c r="L651" s="1">
        <f>Tabelle1[[#This Row],[Menge kg P2O5]]/1000</f>
        <v>0.504</v>
      </c>
      <c r="M651" s="1">
        <f>Tabelle1[[#This Row],[Menge t Nges]]/Tabelle1[[#This Row],[Anzahl Lieferscheine]]</f>
        <v>0.19293750000000001</v>
      </c>
      <c r="N651" s="1">
        <f>Tabelle1[[#This Row],[Menge t P2O5]]/Tabelle1[[#This Row],[Anzahl Lieferscheine]]</f>
        <v>6.3E-2</v>
      </c>
    </row>
    <row r="652" spans="1:14" x14ac:dyDescent="0.2">
      <c r="A652" s="2" t="s">
        <v>39</v>
      </c>
      <c r="B652" s="2" t="s">
        <v>39</v>
      </c>
      <c r="C652" s="2" t="s">
        <v>6</v>
      </c>
      <c r="D652" s="2" t="s">
        <v>7</v>
      </c>
      <c r="E652" s="2" t="s">
        <v>8</v>
      </c>
      <c r="F652" s="2" t="s">
        <v>61</v>
      </c>
      <c r="G652" s="1">
        <v>80445.95</v>
      </c>
      <c r="H652" s="1">
        <v>37655.519999999997</v>
      </c>
      <c r="I652" s="4">
        <v>138</v>
      </c>
      <c r="J652" s="2" t="s">
        <v>65</v>
      </c>
      <c r="K652" s="1">
        <f>Tabelle1[[#This Row],[Menge kg Nges]]/1000</f>
        <v>80.445949999999996</v>
      </c>
      <c r="L652" s="1">
        <f>Tabelle1[[#This Row],[Menge kg P2O5]]/1000</f>
        <v>37.655519999999996</v>
      </c>
      <c r="M652" s="1">
        <f>Tabelle1[[#This Row],[Menge t Nges]]/Tabelle1[[#This Row],[Anzahl Lieferscheine]]</f>
        <v>0.58294166666666669</v>
      </c>
      <c r="N652" s="1">
        <f>Tabelle1[[#This Row],[Menge t P2O5]]/Tabelle1[[#This Row],[Anzahl Lieferscheine]]</f>
        <v>0.2728660869565217</v>
      </c>
    </row>
    <row r="653" spans="1:14" x14ac:dyDescent="0.2">
      <c r="A653" s="2" t="s">
        <v>39</v>
      </c>
      <c r="B653" s="2" t="s">
        <v>39</v>
      </c>
      <c r="C653" s="2" t="s">
        <v>6</v>
      </c>
      <c r="D653" s="2" t="s">
        <v>7</v>
      </c>
      <c r="E653" s="2" t="s">
        <v>9</v>
      </c>
      <c r="F653" s="2" t="s">
        <v>61</v>
      </c>
      <c r="G653" s="1">
        <v>62681.05</v>
      </c>
      <c r="H653" s="1">
        <v>23890.57</v>
      </c>
      <c r="I653" s="4">
        <v>134</v>
      </c>
      <c r="J653" s="2" t="s">
        <v>65</v>
      </c>
      <c r="K653" s="1">
        <f>Tabelle1[[#This Row],[Menge kg Nges]]/1000</f>
        <v>62.681050000000006</v>
      </c>
      <c r="L653" s="1">
        <f>Tabelle1[[#This Row],[Menge kg P2O5]]/1000</f>
        <v>23.89057</v>
      </c>
      <c r="M653" s="1">
        <f>Tabelle1[[#This Row],[Menge t Nges]]/Tabelle1[[#This Row],[Anzahl Lieferscheine]]</f>
        <v>0.46776902985074631</v>
      </c>
      <c r="N653" s="1">
        <f>Tabelle1[[#This Row],[Menge t P2O5]]/Tabelle1[[#This Row],[Anzahl Lieferscheine]]</f>
        <v>0.17828783582089552</v>
      </c>
    </row>
    <row r="654" spans="1:14" x14ac:dyDescent="0.2">
      <c r="A654" s="2" t="s">
        <v>39</v>
      </c>
      <c r="B654" s="2" t="s">
        <v>39</v>
      </c>
      <c r="C654" s="2" t="s">
        <v>6</v>
      </c>
      <c r="D654" s="2" t="s">
        <v>7</v>
      </c>
      <c r="E654" s="2" t="s">
        <v>10</v>
      </c>
      <c r="F654" s="2" t="s">
        <v>61</v>
      </c>
      <c r="G654" s="1">
        <v>382.79999999999995</v>
      </c>
      <c r="H654" s="1">
        <v>145.19999999999999</v>
      </c>
      <c r="I654" s="4">
        <v>3</v>
      </c>
      <c r="J654" s="2" t="s">
        <v>65</v>
      </c>
      <c r="K654" s="1">
        <f>Tabelle1[[#This Row],[Menge kg Nges]]/1000</f>
        <v>0.38279999999999997</v>
      </c>
      <c r="L654" s="1">
        <f>Tabelle1[[#This Row],[Menge kg P2O5]]/1000</f>
        <v>0.1452</v>
      </c>
      <c r="M654" s="1">
        <f>Tabelle1[[#This Row],[Menge t Nges]]/Tabelle1[[#This Row],[Anzahl Lieferscheine]]</f>
        <v>0.12759999999999999</v>
      </c>
      <c r="N654" s="1">
        <f>Tabelle1[[#This Row],[Menge t P2O5]]/Tabelle1[[#This Row],[Anzahl Lieferscheine]]</f>
        <v>4.8399999999999999E-2</v>
      </c>
    </row>
    <row r="655" spans="1:14" x14ac:dyDescent="0.2">
      <c r="A655" s="2" t="s">
        <v>39</v>
      </c>
      <c r="B655" s="2" t="s">
        <v>39</v>
      </c>
      <c r="C655" s="2" t="s">
        <v>6</v>
      </c>
      <c r="D655" s="2" t="s">
        <v>7</v>
      </c>
      <c r="E655" s="2" t="s">
        <v>11</v>
      </c>
      <c r="F655" s="2" t="s">
        <v>61</v>
      </c>
      <c r="G655" s="1">
        <v>9705.4</v>
      </c>
      <c r="H655" s="1">
        <v>3985.67</v>
      </c>
      <c r="I655" s="4">
        <v>58</v>
      </c>
      <c r="J655" s="2" t="s">
        <v>65</v>
      </c>
      <c r="K655" s="1">
        <f>Tabelle1[[#This Row],[Menge kg Nges]]/1000</f>
        <v>9.7053999999999991</v>
      </c>
      <c r="L655" s="1">
        <f>Tabelle1[[#This Row],[Menge kg P2O5]]/1000</f>
        <v>3.9856700000000003</v>
      </c>
      <c r="M655" s="1">
        <f>Tabelle1[[#This Row],[Menge t Nges]]/Tabelle1[[#This Row],[Anzahl Lieferscheine]]</f>
        <v>0.16733448275862067</v>
      </c>
      <c r="N655" s="1">
        <f>Tabelle1[[#This Row],[Menge t P2O5]]/Tabelle1[[#This Row],[Anzahl Lieferscheine]]</f>
        <v>6.8718448275862071E-2</v>
      </c>
    </row>
    <row r="656" spans="1:14" x14ac:dyDescent="0.2">
      <c r="A656" s="2" t="s">
        <v>39</v>
      </c>
      <c r="B656" s="2" t="s">
        <v>39</v>
      </c>
      <c r="C656" s="2" t="s">
        <v>6</v>
      </c>
      <c r="D656" s="2" t="s">
        <v>7</v>
      </c>
      <c r="E656" s="2" t="s">
        <v>12</v>
      </c>
      <c r="F656" s="2" t="s">
        <v>61</v>
      </c>
      <c r="G656" s="1">
        <v>48524.990000000005</v>
      </c>
      <c r="H656" s="1">
        <v>18960.430000000008</v>
      </c>
      <c r="I656" s="4">
        <v>113</v>
      </c>
      <c r="J656" s="2" t="s">
        <v>65</v>
      </c>
      <c r="K656" s="1">
        <f>Tabelle1[[#This Row],[Menge kg Nges]]/1000</f>
        <v>48.524990000000003</v>
      </c>
      <c r="L656" s="1">
        <f>Tabelle1[[#This Row],[Menge kg P2O5]]/1000</f>
        <v>18.960430000000006</v>
      </c>
      <c r="M656" s="1">
        <f>Tabelle1[[#This Row],[Menge t Nges]]/Tabelle1[[#This Row],[Anzahl Lieferscheine]]</f>
        <v>0.42942469026548674</v>
      </c>
      <c r="N656" s="1">
        <f>Tabelle1[[#This Row],[Menge t P2O5]]/Tabelle1[[#This Row],[Anzahl Lieferscheine]]</f>
        <v>0.1677914159292036</v>
      </c>
    </row>
    <row r="657" spans="1:14" x14ac:dyDescent="0.2">
      <c r="A657" s="2" t="s">
        <v>39</v>
      </c>
      <c r="B657" s="2" t="s">
        <v>39</v>
      </c>
      <c r="C657" s="2" t="s">
        <v>6</v>
      </c>
      <c r="D657" s="2" t="s">
        <v>7</v>
      </c>
      <c r="E657" s="2" t="s">
        <v>13</v>
      </c>
      <c r="F657" s="2" t="s">
        <v>61</v>
      </c>
      <c r="G657" s="1">
        <v>562.79999999999995</v>
      </c>
      <c r="H657" s="1">
        <v>294.8</v>
      </c>
      <c r="I657" s="4">
        <v>5</v>
      </c>
      <c r="J657" s="2" t="s">
        <v>65</v>
      </c>
      <c r="K657" s="1">
        <f>Tabelle1[[#This Row],[Menge kg Nges]]/1000</f>
        <v>0.56279999999999997</v>
      </c>
      <c r="L657" s="1">
        <f>Tabelle1[[#This Row],[Menge kg P2O5]]/1000</f>
        <v>0.29480000000000001</v>
      </c>
      <c r="M657" s="1">
        <f>Tabelle1[[#This Row],[Menge t Nges]]/Tabelle1[[#This Row],[Anzahl Lieferscheine]]</f>
        <v>0.11255999999999999</v>
      </c>
      <c r="N657" s="1">
        <f>Tabelle1[[#This Row],[Menge t P2O5]]/Tabelle1[[#This Row],[Anzahl Lieferscheine]]</f>
        <v>5.8959999999999999E-2</v>
      </c>
    </row>
    <row r="658" spans="1:14" x14ac:dyDescent="0.2">
      <c r="A658" s="2" t="s">
        <v>39</v>
      </c>
      <c r="B658" s="2" t="s">
        <v>39</v>
      </c>
      <c r="C658" s="2" t="s">
        <v>6</v>
      </c>
      <c r="D658" s="2" t="s">
        <v>7</v>
      </c>
      <c r="E658" s="2" t="s">
        <v>14</v>
      </c>
      <c r="F658" s="2" t="s">
        <v>61</v>
      </c>
      <c r="G658" s="1">
        <v>35200.439999999995</v>
      </c>
      <c r="H658" s="1">
        <v>16654.189999999999</v>
      </c>
      <c r="I658" s="4">
        <v>182</v>
      </c>
      <c r="J658" s="2" t="s">
        <v>65</v>
      </c>
      <c r="K658" s="1">
        <f>Tabelle1[[#This Row],[Menge kg Nges]]/1000</f>
        <v>35.200439999999993</v>
      </c>
      <c r="L658" s="1">
        <f>Tabelle1[[#This Row],[Menge kg P2O5]]/1000</f>
        <v>16.65419</v>
      </c>
      <c r="M658" s="1">
        <f>Tabelle1[[#This Row],[Menge t Nges]]/Tabelle1[[#This Row],[Anzahl Lieferscheine]]</f>
        <v>0.19340901098901095</v>
      </c>
      <c r="N658" s="1">
        <f>Tabelle1[[#This Row],[Menge t P2O5]]/Tabelle1[[#This Row],[Anzahl Lieferscheine]]</f>
        <v>9.1506538461538459E-2</v>
      </c>
    </row>
    <row r="659" spans="1:14" x14ac:dyDescent="0.2">
      <c r="A659" s="2" t="s">
        <v>39</v>
      </c>
      <c r="B659" s="2" t="s">
        <v>39</v>
      </c>
      <c r="C659" s="2" t="s">
        <v>6</v>
      </c>
      <c r="D659" s="2" t="s">
        <v>15</v>
      </c>
      <c r="E659" s="2" t="s">
        <v>16</v>
      </c>
      <c r="F659" s="2" t="s">
        <v>61</v>
      </c>
      <c r="G659" s="1">
        <v>2995</v>
      </c>
      <c r="H659" s="1">
        <v>4413.96</v>
      </c>
      <c r="I659" s="4">
        <v>11</v>
      </c>
      <c r="J659" s="2" t="s">
        <v>65</v>
      </c>
      <c r="K659" s="1">
        <f>Tabelle1[[#This Row],[Menge kg Nges]]/1000</f>
        <v>2.9950000000000001</v>
      </c>
      <c r="L659" s="1">
        <f>Tabelle1[[#This Row],[Menge kg P2O5]]/1000</f>
        <v>4.4139600000000003</v>
      </c>
      <c r="M659" s="1">
        <f>Tabelle1[[#This Row],[Menge t Nges]]/Tabelle1[[#This Row],[Anzahl Lieferscheine]]</f>
        <v>0.27227272727272728</v>
      </c>
      <c r="N659" s="1">
        <f>Tabelle1[[#This Row],[Menge t P2O5]]/Tabelle1[[#This Row],[Anzahl Lieferscheine]]</f>
        <v>0.40126909090909096</v>
      </c>
    </row>
    <row r="660" spans="1:14" x14ac:dyDescent="0.2">
      <c r="A660" s="2" t="s">
        <v>39</v>
      </c>
      <c r="B660" s="2" t="s">
        <v>39</v>
      </c>
      <c r="C660" s="2" t="s">
        <v>6</v>
      </c>
      <c r="D660" s="2" t="s">
        <v>15</v>
      </c>
      <c r="E660" s="2" t="s">
        <v>17</v>
      </c>
      <c r="F660" s="2" t="s">
        <v>61</v>
      </c>
      <c r="G660" s="1">
        <v>725.38</v>
      </c>
      <c r="H660" s="1">
        <v>314.78999999999996</v>
      </c>
      <c r="I660" s="4">
        <v>3</v>
      </c>
      <c r="J660" s="2" t="s">
        <v>65</v>
      </c>
      <c r="K660" s="1">
        <f>Tabelle1[[#This Row],[Menge kg Nges]]/1000</f>
        <v>0.72538000000000002</v>
      </c>
      <c r="L660" s="1">
        <f>Tabelle1[[#This Row],[Menge kg P2O5]]/1000</f>
        <v>0.31478999999999996</v>
      </c>
      <c r="M660" s="1">
        <f>Tabelle1[[#This Row],[Menge t Nges]]/Tabelle1[[#This Row],[Anzahl Lieferscheine]]</f>
        <v>0.24179333333333333</v>
      </c>
      <c r="N660" s="1">
        <f>Tabelle1[[#This Row],[Menge t P2O5]]/Tabelle1[[#This Row],[Anzahl Lieferscheine]]</f>
        <v>0.10492999999999998</v>
      </c>
    </row>
    <row r="661" spans="1:14" x14ac:dyDescent="0.2">
      <c r="A661" s="2" t="s">
        <v>39</v>
      </c>
      <c r="B661" s="2" t="s">
        <v>39</v>
      </c>
      <c r="C661" s="2" t="s">
        <v>6</v>
      </c>
      <c r="D661" s="2" t="s">
        <v>15</v>
      </c>
      <c r="E661" s="2" t="s">
        <v>18</v>
      </c>
      <c r="F661" s="2" t="s">
        <v>61</v>
      </c>
      <c r="G661" s="1">
        <v>2438.7999999999997</v>
      </c>
      <c r="H661" s="1">
        <v>1773.0100000000002</v>
      </c>
      <c r="I661" s="4">
        <v>12</v>
      </c>
      <c r="J661" s="2" t="s">
        <v>65</v>
      </c>
      <c r="K661" s="1">
        <f>Tabelle1[[#This Row],[Menge kg Nges]]/1000</f>
        <v>2.4387999999999996</v>
      </c>
      <c r="L661" s="1">
        <f>Tabelle1[[#This Row],[Menge kg P2O5]]/1000</f>
        <v>1.7730100000000002</v>
      </c>
      <c r="M661" s="1">
        <f>Tabelle1[[#This Row],[Menge t Nges]]/Tabelle1[[#This Row],[Anzahl Lieferscheine]]</f>
        <v>0.20323333333333329</v>
      </c>
      <c r="N661" s="1">
        <f>Tabelle1[[#This Row],[Menge t P2O5]]/Tabelle1[[#This Row],[Anzahl Lieferscheine]]</f>
        <v>0.14775083333333336</v>
      </c>
    </row>
    <row r="662" spans="1:14" x14ac:dyDescent="0.2">
      <c r="A662" s="2" t="s">
        <v>39</v>
      </c>
      <c r="B662" s="2" t="s">
        <v>39</v>
      </c>
      <c r="C662" s="2" t="s">
        <v>6</v>
      </c>
      <c r="D662" s="2" t="s">
        <v>15</v>
      </c>
      <c r="E662" s="2" t="s">
        <v>20</v>
      </c>
      <c r="F662" s="2" t="s">
        <v>61</v>
      </c>
      <c r="G662" s="1">
        <v>435.65</v>
      </c>
      <c r="H662" s="1">
        <v>247.53</v>
      </c>
      <c r="I662" s="4">
        <v>14</v>
      </c>
      <c r="J662" s="2" t="s">
        <v>65</v>
      </c>
      <c r="K662" s="1">
        <f>Tabelle1[[#This Row],[Menge kg Nges]]/1000</f>
        <v>0.43564999999999998</v>
      </c>
      <c r="L662" s="1">
        <f>Tabelle1[[#This Row],[Menge kg P2O5]]/1000</f>
        <v>0.24753</v>
      </c>
      <c r="M662" s="1">
        <f>Tabelle1[[#This Row],[Menge t Nges]]/Tabelle1[[#This Row],[Anzahl Lieferscheine]]</f>
        <v>3.1117857142857142E-2</v>
      </c>
      <c r="N662" s="1">
        <f>Tabelle1[[#This Row],[Menge t P2O5]]/Tabelle1[[#This Row],[Anzahl Lieferscheine]]</f>
        <v>1.7680714285714286E-2</v>
      </c>
    </row>
    <row r="663" spans="1:14" x14ac:dyDescent="0.2">
      <c r="A663" s="2" t="s">
        <v>39</v>
      </c>
      <c r="B663" s="2" t="s">
        <v>39</v>
      </c>
      <c r="C663" s="2" t="s">
        <v>6</v>
      </c>
      <c r="D663" s="2" t="s">
        <v>15</v>
      </c>
      <c r="E663" s="2" t="s">
        <v>21</v>
      </c>
      <c r="F663" s="2" t="s">
        <v>61</v>
      </c>
      <c r="G663" s="1">
        <v>511.5</v>
      </c>
      <c r="H663" s="1">
        <v>315.25</v>
      </c>
      <c r="I663" s="4">
        <v>2</v>
      </c>
      <c r="J663" s="2" t="s">
        <v>65</v>
      </c>
      <c r="K663" s="1">
        <f>Tabelle1[[#This Row],[Menge kg Nges]]/1000</f>
        <v>0.51149999999999995</v>
      </c>
      <c r="L663" s="1">
        <f>Tabelle1[[#This Row],[Menge kg P2O5]]/1000</f>
        <v>0.31524999999999997</v>
      </c>
      <c r="M663" s="1">
        <f>Tabelle1[[#This Row],[Menge t Nges]]/Tabelle1[[#This Row],[Anzahl Lieferscheine]]</f>
        <v>0.25574999999999998</v>
      </c>
      <c r="N663" s="1">
        <f>Tabelle1[[#This Row],[Menge t P2O5]]/Tabelle1[[#This Row],[Anzahl Lieferscheine]]</f>
        <v>0.15762499999999999</v>
      </c>
    </row>
    <row r="664" spans="1:14" x14ac:dyDescent="0.2">
      <c r="A664" s="2" t="s">
        <v>39</v>
      </c>
      <c r="B664" s="2" t="s">
        <v>39</v>
      </c>
      <c r="C664" s="2" t="s">
        <v>6</v>
      </c>
      <c r="D664" s="2" t="s">
        <v>15</v>
      </c>
      <c r="E664" s="2" t="s">
        <v>9</v>
      </c>
      <c r="F664" s="2" t="s">
        <v>61</v>
      </c>
      <c r="G664" s="1">
        <v>1383.7</v>
      </c>
      <c r="H664" s="1">
        <v>774.75</v>
      </c>
      <c r="I664" s="4">
        <v>10</v>
      </c>
      <c r="J664" s="2" t="s">
        <v>65</v>
      </c>
      <c r="K664" s="1">
        <f>Tabelle1[[#This Row],[Menge kg Nges]]/1000</f>
        <v>1.3837000000000002</v>
      </c>
      <c r="L664" s="1">
        <f>Tabelle1[[#This Row],[Menge kg P2O5]]/1000</f>
        <v>0.77475000000000005</v>
      </c>
      <c r="M664" s="1">
        <f>Tabelle1[[#This Row],[Menge t Nges]]/Tabelle1[[#This Row],[Anzahl Lieferscheine]]</f>
        <v>0.13837000000000002</v>
      </c>
      <c r="N664" s="1">
        <f>Tabelle1[[#This Row],[Menge t P2O5]]/Tabelle1[[#This Row],[Anzahl Lieferscheine]]</f>
        <v>7.7475000000000002E-2</v>
      </c>
    </row>
    <row r="665" spans="1:14" x14ac:dyDescent="0.2">
      <c r="A665" s="2" t="s">
        <v>39</v>
      </c>
      <c r="B665" s="2" t="s">
        <v>39</v>
      </c>
      <c r="C665" s="2" t="s">
        <v>6</v>
      </c>
      <c r="D665" s="2" t="s">
        <v>15</v>
      </c>
      <c r="E665" s="2" t="s">
        <v>10</v>
      </c>
      <c r="F665" s="2" t="s">
        <v>61</v>
      </c>
      <c r="G665" s="1">
        <v>698.62000000000012</v>
      </c>
      <c r="H665" s="1">
        <v>298.42</v>
      </c>
      <c r="I665" s="4">
        <v>6</v>
      </c>
      <c r="J665" s="2" t="s">
        <v>65</v>
      </c>
      <c r="K665" s="1">
        <f>Tabelle1[[#This Row],[Menge kg Nges]]/1000</f>
        <v>0.69862000000000013</v>
      </c>
      <c r="L665" s="1">
        <f>Tabelle1[[#This Row],[Menge kg P2O5]]/1000</f>
        <v>0.29842000000000002</v>
      </c>
      <c r="M665" s="1">
        <f>Tabelle1[[#This Row],[Menge t Nges]]/Tabelle1[[#This Row],[Anzahl Lieferscheine]]</f>
        <v>0.11643666666666669</v>
      </c>
      <c r="N665" s="1">
        <f>Tabelle1[[#This Row],[Menge t P2O5]]/Tabelle1[[#This Row],[Anzahl Lieferscheine]]</f>
        <v>4.9736666666666672E-2</v>
      </c>
    </row>
    <row r="666" spans="1:14" x14ac:dyDescent="0.2">
      <c r="A666" s="2" t="s">
        <v>39</v>
      </c>
      <c r="B666" s="2" t="s">
        <v>39</v>
      </c>
      <c r="C666" s="2" t="s">
        <v>6</v>
      </c>
      <c r="D666" s="2" t="s">
        <v>15</v>
      </c>
      <c r="E666" s="2" t="s">
        <v>23</v>
      </c>
      <c r="F666" s="2" t="s">
        <v>61</v>
      </c>
      <c r="G666" s="1">
        <v>992</v>
      </c>
      <c r="H666" s="1">
        <v>409.19</v>
      </c>
      <c r="I666" s="4">
        <v>9</v>
      </c>
      <c r="J666" s="2" t="s">
        <v>65</v>
      </c>
      <c r="K666" s="1">
        <f>Tabelle1[[#This Row],[Menge kg Nges]]/1000</f>
        <v>0.99199999999999999</v>
      </c>
      <c r="L666" s="1">
        <f>Tabelle1[[#This Row],[Menge kg P2O5]]/1000</f>
        <v>0.40919</v>
      </c>
      <c r="M666" s="1">
        <f>Tabelle1[[#This Row],[Menge t Nges]]/Tabelle1[[#This Row],[Anzahl Lieferscheine]]</f>
        <v>0.11022222222222222</v>
      </c>
      <c r="N666" s="1">
        <f>Tabelle1[[#This Row],[Menge t P2O5]]/Tabelle1[[#This Row],[Anzahl Lieferscheine]]</f>
        <v>4.5465555555555558E-2</v>
      </c>
    </row>
    <row r="667" spans="1:14" x14ac:dyDescent="0.2">
      <c r="A667" s="2" t="s">
        <v>39</v>
      </c>
      <c r="B667" s="2" t="s">
        <v>39</v>
      </c>
      <c r="C667" s="2" t="s">
        <v>6</v>
      </c>
      <c r="D667" s="2" t="s">
        <v>15</v>
      </c>
      <c r="E667" s="2" t="s">
        <v>14</v>
      </c>
      <c r="F667" s="2" t="s">
        <v>61</v>
      </c>
      <c r="G667" s="1">
        <v>195</v>
      </c>
      <c r="H667" s="1">
        <v>175</v>
      </c>
      <c r="I667" s="4">
        <v>1</v>
      </c>
      <c r="J667" s="2" t="s">
        <v>65</v>
      </c>
      <c r="K667" s="1">
        <f>Tabelle1[[#This Row],[Menge kg Nges]]/1000</f>
        <v>0.19500000000000001</v>
      </c>
      <c r="L667" s="1">
        <f>Tabelle1[[#This Row],[Menge kg P2O5]]/1000</f>
        <v>0.17499999999999999</v>
      </c>
      <c r="M667" s="1">
        <f>Tabelle1[[#This Row],[Menge t Nges]]/Tabelle1[[#This Row],[Anzahl Lieferscheine]]</f>
        <v>0.19500000000000001</v>
      </c>
      <c r="N667" s="1">
        <f>Tabelle1[[#This Row],[Menge t P2O5]]/Tabelle1[[#This Row],[Anzahl Lieferscheine]]</f>
        <v>0.17499999999999999</v>
      </c>
    </row>
    <row r="668" spans="1:14" x14ac:dyDescent="0.2">
      <c r="A668" s="2" t="s">
        <v>39</v>
      </c>
      <c r="B668" s="2" t="s">
        <v>39</v>
      </c>
      <c r="C668" s="2" t="s">
        <v>6</v>
      </c>
      <c r="D668" s="2" t="s">
        <v>15</v>
      </c>
      <c r="E668" s="2" t="s">
        <v>31</v>
      </c>
      <c r="F668" s="2" t="s">
        <v>61</v>
      </c>
      <c r="G668" s="1">
        <v>40</v>
      </c>
      <c r="H668" s="1">
        <v>16.5</v>
      </c>
      <c r="I668" s="4">
        <v>1</v>
      </c>
      <c r="J668" s="2" t="s">
        <v>65</v>
      </c>
      <c r="K668" s="1">
        <f>Tabelle1[[#This Row],[Menge kg Nges]]/1000</f>
        <v>0.04</v>
      </c>
      <c r="L668" s="1">
        <f>Tabelle1[[#This Row],[Menge kg P2O5]]/1000</f>
        <v>1.6500000000000001E-2</v>
      </c>
      <c r="M668" s="1">
        <f>Tabelle1[[#This Row],[Menge t Nges]]/Tabelle1[[#This Row],[Anzahl Lieferscheine]]</f>
        <v>0.04</v>
      </c>
      <c r="N668" s="1">
        <f>Tabelle1[[#This Row],[Menge t P2O5]]/Tabelle1[[#This Row],[Anzahl Lieferscheine]]</f>
        <v>1.6500000000000001E-2</v>
      </c>
    </row>
    <row r="669" spans="1:14" x14ac:dyDescent="0.2">
      <c r="A669" s="2" t="s">
        <v>39</v>
      </c>
      <c r="B669" s="2" t="s">
        <v>39</v>
      </c>
      <c r="C669" s="2" t="s">
        <v>25</v>
      </c>
      <c r="D669" s="2" t="s">
        <v>25</v>
      </c>
      <c r="E669" s="2" t="s">
        <v>26</v>
      </c>
      <c r="F669" s="2" t="s">
        <v>61</v>
      </c>
      <c r="G669" s="1">
        <v>1704.8</v>
      </c>
      <c r="H669" s="1">
        <v>768</v>
      </c>
      <c r="I669" s="4">
        <v>9</v>
      </c>
      <c r="J669" s="2" t="s">
        <v>65</v>
      </c>
      <c r="K669" s="1">
        <f>Tabelle1[[#This Row],[Menge kg Nges]]/1000</f>
        <v>1.7047999999999999</v>
      </c>
      <c r="L669" s="1">
        <f>Tabelle1[[#This Row],[Menge kg P2O5]]/1000</f>
        <v>0.76800000000000002</v>
      </c>
      <c r="M669" s="1">
        <f>Tabelle1[[#This Row],[Menge t Nges]]/Tabelle1[[#This Row],[Anzahl Lieferscheine]]</f>
        <v>0.18942222222222221</v>
      </c>
      <c r="N669" s="1">
        <f>Tabelle1[[#This Row],[Menge t P2O5]]/Tabelle1[[#This Row],[Anzahl Lieferscheine]]</f>
        <v>8.533333333333333E-2</v>
      </c>
    </row>
    <row r="670" spans="1:14" x14ac:dyDescent="0.2">
      <c r="A670" s="2" t="s">
        <v>39</v>
      </c>
      <c r="B670" s="2" t="s">
        <v>41</v>
      </c>
      <c r="C670" s="2" t="s">
        <v>6</v>
      </c>
      <c r="D670" s="2" t="s">
        <v>7</v>
      </c>
      <c r="E670" s="2" t="s">
        <v>14</v>
      </c>
      <c r="F670" s="2" t="s">
        <v>61</v>
      </c>
      <c r="G670" s="1">
        <v>1053</v>
      </c>
      <c r="H670" s="1">
        <v>540</v>
      </c>
      <c r="I670" s="4">
        <v>4</v>
      </c>
      <c r="J670" s="2" t="s">
        <v>65</v>
      </c>
      <c r="K670" s="1">
        <f>Tabelle1[[#This Row],[Menge kg Nges]]/1000</f>
        <v>1.0529999999999999</v>
      </c>
      <c r="L670" s="1">
        <f>Tabelle1[[#This Row],[Menge kg P2O5]]/1000</f>
        <v>0.54</v>
      </c>
      <c r="M670" s="1">
        <f>Tabelle1[[#This Row],[Menge t Nges]]/Tabelle1[[#This Row],[Anzahl Lieferscheine]]</f>
        <v>0.26324999999999998</v>
      </c>
      <c r="N670" s="1">
        <f>Tabelle1[[#This Row],[Menge t P2O5]]/Tabelle1[[#This Row],[Anzahl Lieferscheine]]</f>
        <v>0.13500000000000001</v>
      </c>
    </row>
    <row r="671" spans="1:14" x14ac:dyDescent="0.2">
      <c r="A671" s="2" t="s">
        <v>39</v>
      </c>
      <c r="B671" s="2" t="s">
        <v>41</v>
      </c>
      <c r="C671" s="2" t="s">
        <v>6</v>
      </c>
      <c r="D671" s="2" t="s">
        <v>15</v>
      </c>
      <c r="E671" s="2" t="s">
        <v>18</v>
      </c>
      <c r="F671" s="2" t="s">
        <v>61</v>
      </c>
      <c r="G671" s="1">
        <v>504</v>
      </c>
      <c r="H671" s="1">
        <v>408</v>
      </c>
      <c r="I671" s="4">
        <v>1</v>
      </c>
      <c r="J671" s="2" t="s">
        <v>65</v>
      </c>
      <c r="K671" s="1">
        <f>Tabelle1[[#This Row],[Menge kg Nges]]/1000</f>
        <v>0.504</v>
      </c>
      <c r="L671" s="1">
        <f>Tabelle1[[#This Row],[Menge kg P2O5]]/1000</f>
        <v>0.40799999999999997</v>
      </c>
      <c r="M671" s="1">
        <f>Tabelle1[[#This Row],[Menge t Nges]]/Tabelle1[[#This Row],[Anzahl Lieferscheine]]</f>
        <v>0.504</v>
      </c>
      <c r="N671" s="1">
        <f>Tabelle1[[#This Row],[Menge t P2O5]]/Tabelle1[[#This Row],[Anzahl Lieferscheine]]</f>
        <v>0.40799999999999997</v>
      </c>
    </row>
    <row r="672" spans="1:14" x14ac:dyDescent="0.2">
      <c r="A672" s="2" t="s">
        <v>39</v>
      </c>
      <c r="B672" s="2" t="s">
        <v>42</v>
      </c>
      <c r="C672" s="2" t="s">
        <v>6</v>
      </c>
      <c r="D672" s="2" t="s">
        <v>7</v>
      </c>
      <c r="E672" s="2" t="s">
        <v>14</v>
      </c>
      <c r="F672" s="2" t="s">
        <v>61</v>
      </c>
      <c r="G672" s="1">
        <v>1697.6</v>
      </c>
      <c r="H672" s="1">
        <v>816.8</v>
      </c>
      <c r="I672" s="4">
        <v>4</v>
      </c>
      <c r="J672" s="2" t="s">
        <v>65</v>
      </c>
      <c r="K672" s="1">
        <f>Tabelle1[[#This Row],[Menge kg Nges]]/1000</f>
        <v>1.6976</v>
      </c>
      <c r="L672" s="1">
        <f>Tabelle1[[#This Row],[Menge kg P2O5]]/1000</f>
        <v>0.81679999999999997</v>
      </c>
      <c r="M672" s="1">
        <f>Tabelle1[[#This Row],[Menge t Nges]]/Tabelle1[[#This Row],[Anzahl Lieferscheine]]</f>
        <v>0.4244</v>
      </c>
      <c r="N672" s="1">
        <f>Tabelle1[[#This Row],[Menge t P2O5]]/Tabelle1[[#This Row],[Anzahl Lieferscheine]]</f>
        <v>0.20419999999999999</v>
      </c>
    </row>
    <row r="673" spans="1:14" x14ac:dyDescent="0.2">
      <c r="A673" s="2" t="s">
        <v>39</v>
      </c>
      <c r="B673" s="2" t="s">
        <v>42</v>
      </c>
      <c r="C673" s="2" t="s">
        <v>6</v>
      </c>
      <c r="D673" s="2" t="s">
        <v>15</v>
      </c>
      <c r="E673" s="2" t="s">
        <v>18</v>
      </c>
      <c r="F673" s="2" t="s">
        <v>61</v>
      </c>
      <c r="G673" s="1">
        <v>419.03999999999996</v>
      </c>
      <c r="H673" s="1">
        <v>308.08000000000004</v>
      </c>
      <c r="I673" s="4">
        <v>2</v>
      </c>
      <c r="J673" s="2" t="s">
        <v>65</v>
      </c>
      <c r="K673" s="1">
        <f>Tabelle1[[#This Row],[Menge kg Nges]]/1000</f>
        <v>0.41903999999999997</v>
      </c>
      <c r="L673" s="1">
        <f>Tabelle1[[#This Row],[Menge kg P2O5]]/1000</f>
        <v>0.30808000000000002</v>
      </c>
      <c r="M673" s="1">
        <f>Tabelle1[[#This Row],[Menge t Nges]]/Tabelle1[[#This Row],[Anzahl Lieferscheine]]</f>
        <v>0.20951999999999998</v>
      </c>
      <c r="N673" s="1">
        <f>Tabelle1[[#This Row],[Menge t P2O5]]/Tabelle1[[#This Row],[Anzahl Lieferscheine]]</f>
        <v>0.15404000000000001</v>
      </c>
    </row>
    <row r="674" spans="1:14" x14ac:dyDescent="0.2">
      <c r="A674" s="2" t="s">
        <v>40</v>
      </c>
      <c r="B674" s="2" t="s">
        <v>32</v>
      </c>
      <c r="C674" s="2" t="s">
        <v>6</v>
      </c>
      <c r="D674" s="2" t="s">
        <v>15</v>
      </c>
      <c r="E674" s="2" t="s">
        <v>21</v>
      </c>
      <c r="F674" s="2" t="s">
        <v>61</v>
      </c>
      <c r="G674" s="1">
        <v>7003</v>
      </c>
      <c r="H674" s="1">
        <v>4086.5</v>
      </c>
      <c r="I674" s="4">
        <v>13</v>
      </c>
      <c r="J674" s="2" t="s">
        <v>65</v>
      </c>
      <c r="K674" s="1">
        <f>Tabelle1[[#This Row],[Menge kg Nges]]/1000</f>
        <v>7.0030000000000001</v>
      </c>
      <c r="L674" s="1">
        <f>Tabelle1[[#This Row],[Menge kg P2O5]]/1000</f>
        <v>4.0865</v>
      </c>
      <c r="M674" s="1">
        <f>Tabelle1[[#This Row],[Menge t Nges]]/Tabelle1[[#This Row],[Anzahl Lieferscheine]]</f>
        <v>0.53869230769230769</v>
      </c>
      <c r="N674" s="1">
        <f>Tabelle1[[#This Row],[Menge t P2O5]]/Tabelle1[[#This Row],[Anzahl Lieferscheine]]</f>
        <v>0.31434615384615383</v>
      </c>
    </row>
    <row r="675" spans="1:14" x14ac:dyDescent="0.2">
      <c r="A675" s="2" t="s">
        <v>40</v>
      </c>
      <c r="B675" s="2" t="s">
        <v>36</v>
      </c>
      <c r="C675" s="2" t="s">
        <v>6</v>
      </c>
      <c r="D675" s="2" t="s">
        <v>7</v>
      </c>
      <c r="E675" s="2" t="s">
        <v>12</v>
      </c>
      <c r="F675" s="2" t="s">
        <v>61</v>
      </c>
      <c r="G675" s="1">
        <v>494.4</v>
      </c>
      <c r="H675" s="1">
        <v>167.04</v>
      </c>
      <c r="I675" s="4">
        <v>1</v>
      </c>
      <c r="J675" s="2" t="s">
        <v>65</v>
      </c>
      <c r="K675" s="1">
        <f>Tabelle1[[#This Row],[Menge kg Nges]]/1000</f>
        <v>0.49439999999999995</v>
      </c>
      <c r="L675" s="1">
        <f>Tabelle1[[#This Row],[Menge kg P2O5]]/1000</f>
        <v>0.16703999999999999</v>
      </c>
      <c r="M675" s="1">
        <f>Tabelle1[[#This Row],[Menge t Nges]]/Tabelle1[[#This Row],[Anzahl Lieferscheine]]</f>
        <v>0.49439999999999995</v>
      </c>
      <c r="N675" s="1">
        <f>Tabelle1[[#This Row],[Menge t P2O5]]/Tabelle1[[#This Row],[Anzahl Lieferscheine]]</f>
        <v>0.16703999999999999</v>
      </c>
    </row>
    <row r="676" spans="1:14" x14ac:dyDescent="0.2">
      <c r="A676" s="2" t="s">
        <v>40</v>
      </c>
      <c r="B676" s="2" t="s">
        <v>36</v>
      </c>
      <c r="C676" s="2" t="s">
        <v>6</v>
      </c>
      <c r="D676" s="2" t="s">
        <v>7</v>
      </c>
      <c r="E676" s="2" t="s">
        <v>13</v>
      </c>
      <c r="F676" s="2" t="s">
        <v>61</v>
      </c>
      <c r="G676" s="1">
        <v>354.9</v>
      </c>
      <c r="H676" s="1">
        <v>215.8</v>
      </c>
      <c r="I676" s="4">
        <v>2</v>
      </c>
      <c r="J676" s="2" t="s">
        <v>65</v>
      </c>
      <c r="K676" s="1">
        <f>Tabelle1[[#This Row],[Menge kg Nges]]/1000</f>
        <v>0.35489999999999999</v>
      </c>
      <c r="L676" s="1">
        <f>Tabelle1[[#This Row],[Menge kg P2O5]]/1000</f>
        <v>0.21580000000000002</v>
      </c>
      <c r="M676" s="1">
        <f>Tabelle1[[#This Row],[Menge t Nges]]/Tabelle1[[#This Row],[Anzahl Lieferscheine]]</f>
        <v>0.17745</v>
      </c>
      <c r="N676" s="1">
        <f>Tabelle1[[#This Row],[Menge t P2O5]]/Tabelle1[[#This Row],[Anzahl Lieferscheine]]</f>
        <v>0.10790000000000001</v>
      </c>
    </row>
    <row r="677" spans="1:14" x14ac:dyDescent="0.2">
      <c r="A677" s="2" t="s">
        <v>40</v>
      </c>
      <c r="B677" s="2" t="s">
        <v>27</v>
      </c>
      <c r="C677" s="2" t="s">
        <v>25</v>
      </c>
      <c r="D677" s="2" t="s">
        <v>25</v>
      </c>
      <c r="E677" s="2" t="s">
        <v>26</v>
      </c>
      <c r="F677" s="2" t="s">
        <v>61</v>
      </c>
      <c r="G677" s="1">
        <v>1213.5999999999999</v>
      </c>
      <c r="H677" s="1">
        <v>492</v>
      </c>
      <c r="I677" s="4">
        <v>1</v>
      </c>
      <c r="J677" s="2" t="s">
        <v>65</v>
      </c>
      <c r="K677" s="1">
        <f>Tabelle1[[#This Row],[Menge kg Nges]]/1000</f>
        <v>1.2136</v>
      </c>
      <c r="L677" s="1">
        <f>Tabelle1[[#This Row],[Menge kg P2O5]]/1000</f>
        <v>0.49199999999999999</v>
      </c>
      <c r="M677" s="1">
        <f>Tabelle1[[#This Row],[Menge t Nges]]/Tabelle1[[#This Row],[Anzahl Lieferscheine]]</f>
        <v>1.2136</v>
      </c>
      <c r="N677" s="1">
        <f>Tabelle1[[#This Row],[Menge t P2O5]]/Tabelle1[[#This Row],[Anzahl Lieferscheine]]</f>
        <v>0.49199999999999999</v>
      </c>
    </row>
    <row r="678" spans="1:14" x14ac:dyDescent="0.2">
      <c r="A678" s="2" t="s">
        <v>40</v>
      </c>
      <c r="B678" s="2" t="s">
        <v>37</v>
      </c>
      <c r="C678" s="2" t="s">
        <v>6</v>
      </c>
      <c r="D678" s="2" t="s">
        <v>7</v>
      </c>
      <c r="E678" s="2" t="s">
        <v>9</v>
      </c>
      <c r="F678" s="2" t="s">
        <v>61</v>
      </c>
      <c r="G678" s="1">
        <v>1640.6000000000001</v>
      </c>
      <c r="H678" s="1">
        <v>668.3</v>
      </c>
      <c r="I678" s="4">
        <v>6</v>
      </c>
      <c r="J678" s="2" t="s">
        <v>65</v>
      </c>
      <c r="K678" s="1">
        <f>Tabelle1[[#This Row],[Menge kg Nges]]/1000</f>
        <v>1.6406000000000001</v>
      </c>
      <c r="L678" s="1">
        <f>Tabelle1[[#This Row],[Menge kg P2O5]]/1000</f>
        <v>0.66830000000000001</v>
      </c>
      <c r="M678" s="1">
        <f>Tabelle1[[#This Row],[Menge t Nges]]/Tabelle1[[#This Row],[Anzahl Lieferscheine]]</f>
        <v>0.27343333333333336</v>
      </c>
      <c r="N678" s="1">
        <f>Tabelle1[[#This Row],[Menge t P2O5]]/Tabelle1[[#This Row],[Anzahl Lieferscheine]]</f>
        <v>0.11138333333333333</v>
      </c>
    </row>
    <row r="679" spans="1:14" x14ac:dyDescent="0.2">
      <c r="A679" s="2" t="s">
        <v>40</v>
      </c>
      <c r="B679" s="2" t="s">
        <v>37</v>
      </c>
      <c r="C679" s="2" t="s">
        <v>6</v>
      </c>
      <c r="D679" s="2" t="s">
        <v>7</v>
      </c>
      <c r="E679" s="2" t="s">
        <v>10</v>
      </c>
      <c r="F679" s="2" t="s">
        <v>61</v>
      </c>
      <c r="G679" s="1">
        <v>422.4</v>
      </c>
      <c r="H679" s="1">
        <v>171.6</v>
      </c>
      <c r="I679" s="4">
        <v>2</v>
      </c>
      <c r="J679" s="2" t="s">
        <v>65</v>
      </c>
      <c r="K679" s="1">
        <f>Tabelle1[[#This Row],[Menge kg Nges]]/1000</f>
        <v>0.4224</v>
      </c>
      <c r="L679" s="1">
        <f>Tabelle1[[#This Row],[Menge kg P2O5]]/1000</f>
        <v>0.1716</v>
      </c>
      <c r="M679" s="1">
        <f>Tabelle1[[#This Row],[Menge t Nges]]/Tabelle1[[#This Row],[Anzahl Lieferscheine]]</f>
        <v>0.2112</v>
      </c>
      <c r="N679" s="1">
        <f>Tabelle1[[#This Row],[Menge t P2O5]]/Tabelle1[[#This Row],[Anzahl Lieferscheine]]</f>
        <v>8.5800000000000001E-2</v>
      </c>
    </row>
    <row r="680" spans="1:14" x14ac:dyDescent="0.2">
      <c r="A680" s="2" t="s">
        <v>40</v>
      </c>
      <c r="B680" s="2" t="s">
        <v>37</v>
      </c>
      <c r="C680" s="2" t="s">
        <v>6</v>
      </c>
      <c r="D680" s="2" t="s">
        <v>7</v>
      </c>
      <c r="E680" s="2" t="s">
        <v>11</v>
      </c>
      <c r="F680" s="2" t="s">
        <v>61</v>
      </c>
      <c r="G680" s="1">
        <v>500.26</v>
      </c>
      <c r="H680" s="1">
        <v>222.17000000000002</v>
      </c>
      <c r="I680" s="4">
        <v>2</v>
      </c>
      <c r="J680" s="2" t="s">
        <v>65</v>
      </c>
      <c r="K680" s="1">
        <f>Tabelle1[[#This Row],[Menge kg Nges]]/1000</f>
        <v>0.50026000000000004</v>
      </c>
      <c r="L680" s="1">
        <f>Tabelle1[[#This Row],[Menge kg P2O5]]/1000</f>
        <v>0.22217000000000001</v>
      </c>
      <c r="M680" s="1">
        <f>Tabelle1[[#This Row],[Menge t Nges]]/Tabelle1[[#This Row],[Anzahl Lieferscheine]]</f>
        <v>0.25013000000000002</v>
      </c>
      <c r="N680" s="1">
        <f>Tabelle1[[#This Row],[Menge t P2O5]]/Tabelle1[[#This Row],[Anzahl Lieferscheine]]</f>
        <v>0.111085</v>
      </c>
    </row>
    <row r="681" spans="1:14" x14ac:dyDescent="0.2">
      <c r="A681" s="2" t="s">
        <v>40</v>
      </c>
      <c r="B681" s="2" t="s">
        <v>37</v>
      </c>
      <c r="C681" s="2" t="s">
        <v>6</v>
      </c>
      <c r="D681" s="2" t="s">
        <v>7</v>
      </c>
      <c r="E681" s="2" t="s">
        <v>12</v>
      </c>
      <c r="F681" s="2" t="s">
        <v>61</v>
      </c>
      <c r="G681" s="1">
        <v>23119.760000000006</v>
      </c>
      <c r="H681" s="1">
        <v>9230.1799999999985</v>
      </c>
      <c r="I681" s="4">
        <v>92</v>
      </c>
      <c r="J681" s="2" t="s">
        <v>65</v>
      </c>
      <c r="K681" s="1">
        <f>Tabelle1[[#This Row],[Menge kg Nges]]/1000</f>
        <v>23.119760000000007</v>
      </c>
      <c r="L681" s="1">
        <f>Tabelle1[[#This Row],[Menge kg P2O5]]/1000</f>
        <v>9.2301799999999989</v>
      </c>
      <c r="M681" s="1">
        <f>Tabelle1[[#This Row],[Menge t Nges]]/Tabelle1[[#This Row],[Anzahl Lieferscheine]]</f>
        <v>0.25130173913043485</v>
      </c>
      <c r="N681" s="1">
        <f>Tabelle1[[#This Row],[Menge t P2O5]]/Tabelle1[[#This Row],[Anzahl Lieferscheine]]</f>
        <v>0.10032804347826085</v>
      </c>
    </row>
    <row r="682" spans="1:14" x14ac:dyDescent="0.2">
      <c r="A682" s="2" t="s">
        <v>40</v>
      </c>
      <c r="B682" s="2" t="s">
        <v>37</v>
      </c>
      <c r="C682" s="2" t="s">
        <v>6</v>
      </c>
      <c r="D682" s="2" t="s">
        <v>7</v>
      </c>
      <c r="E682" s="2" t="s">
        <v>13</v>
      </c>
      <c r="F682" s="2" t="s">
        <v>61</v>
      </c>
      <c r="G682" s="1">
        <v>9415.7400000000016</v>
      </c>
      <c r="H682" s="1">
        <v>5230.9299999999994</v>
      </c>
      <c r="I682" s="4">
        <v>53</v>
      </c>
      <c r="J682" s="2" t="s">
        <v>65</v>
      </c>
      <c r="K682" s="1">
        <f>Tabelle1[[#This Row],[Menge kg Nges]]/1000</f>
        <v>9.4157400000000013</v>
      </c>
      <c r="L682" s="1">
        <f>Tabelle1[[#This Row],[Menge kg P2O5]]/1000</f>
        <v>5.230929999999999</v>
      </c>
      <c r="M682" s="1">
        <f>Tabelle1[[#This Row],[Menge t Nges]]/Tabelle1[[#This Row],[Anzahl Lieferscheine]]</f>
        <v>0.17765547169811324</v>
      </c>
      <c r="N682" s="1">
        <f>Tabelle1[[#This Row],[Menge t P2O5]]/Tabelle1[[#This Row],[Anzahl Lieferscheine]]</f>
        <v>9.8696792452830168E-2</v>
      </c>
    </row>
    <row r="683" spans="1:14" x14ac:dyDescent="0.2">
      <c r="A683" s="2" t="s">
        <v>40</v>
      </c>
      <c r="B683" s="2" t="s">
        <v>37</v>
      </c>
      <c r="C683" s="2" t="s">
        <v>6</v>
      </c>
      <c r="D683" s="2" t="s">
        <v>7</v>
      </c>
      <c r="E683" s="2" t="s">
        <v>14</v>
      </c>
      <c r="F683" s="2" t="s">
        <v>61</v>
      </c>
      <c r="G683" s="1">
        <v>7676.18</v>
      </c>
      <c r="H683" s="1">
        <v>2787.5899999999997</v>
      </c>
      <c r="I683" s="4">
        <v>29</v>
      </c>
      <c r="J683" s="2" t="s">
        <v>65</v>
      </c>
      <c r="K683" s="1">
        <f>Tabelle1[[#This Row],[Menge kg Nges]]/1000</f>
        <v>7.6761800000000004</v>
      </c>
      <c r="L683" s="1">
        <f>Tabelle1[[#This Row],[Menge kg P2O5]]/1000</f>
        <v>2.7875899999999998</v>
      </c>
      <c r="M683" s="1">
        <f>Tabelle1[[#This Row],[Menge t Nges]]/Tabelle1[[#This Row],[Anzahl Lieferscheine]]</f>
        <v>0.26469586206896556</v>
      </c>
      <c r="N683" s="1">
        <f>Tabelle1[[#This Row],[Menge t P2O5]]/Tabelle1[[#This Row],[Anzahl Lieferscheine]]</f>
        <v>9.6123793103448263E-2</v>
      </c>
    </row>
    <row r="684" spans="1:14" x14ac:dyDescent="0.2">
      <c r="A684" s="2" t="s">
        <v>40</v>
      </c>
      <c r="B684" s="2" t="s">
        <v>37</v>
      </c>
      <c r="C684" s="2" t="s">
        <v>6</v>
      </c>
      <c r="D684" s="2" t="s">
        <v>15</v>
      </c>
      <c r="E684" s="2" t="s">
        <v>8</v>
      </c>
      <c r="F684" s="2" t="s">
        <v>61</v>
      </c>
      <c r="G684" s="1">
        <v>128.94</v>
      </c>
      <c r="H684" s="1">
        <v>75.599999999999994</v>
      </c>
      <c r="I684" s="4">
        <v>4</v>
      </c>
      <c r="J684" s="2" t="s">
        <v>65</v>
      </c>
      <c r="K684" s="1">
        <f>Tabelle1[[#This Row],[Menge kg Nges]]/1000</f>
        <v>0.12894</v>
      </c>
      <c r="L684" s="1">
        <f>Tabelle1[[#This Row],[Menge kg P2O5]]/1000</f>
        <v>7.5600000000000001E-2</v>
      </c>
      <c r="M684" s="1">
        <f>Tabelle1[[#This Row],[Menge t Nges]]/Tabelle1[[#This Row],[Anzahl Lieferscheine]]</f>
        <v>3.2235E-2</v>
      </c>
      <c r="N684" s="1">
        <f>Tabelle1[[#This Row],[Menge t P2O5]]/Tabelle1[[#This Row],[Anzahl Lieferscheine]]</f>
        <v>1.89E-2</v>
      </c>
    </row>
    <row r="685" spans="1:14" x14ac:dyDescent="0.2">
      <c r="A685" s="2" t="s">
        <v>40</v>
      </c>
      <c r="B685" s="2" t="s">
        <v>37</v>
      </c>
      <c r="C685" s="2" t="s">
        <v>6</v>
      </c>
      <c r="D685" s="2" t="s">
        <v>15</v>
      </c>
      <c r="E685" s="2" t="s">
        <v>16</v>
      </c>
      <c r="F685" s="2" t="s">
        <v>61</v>
      </c>
      <c r="G685" s="1">
        <v>241.8</v>
      </c>
      <c r="H685" s="1">
        <v>221</v>
      </c>
      <c r="I685" s="4">
        <v>1</v>
      </c>
      <c r="J685" s="2" t="s">
        <v>65</v>
      </c>
      <c r="K685" s="1">
        <f>Tabelle1[[#This Row],[Menge kg Nges]]/1000</f>
        <v>0.24180000000000001</v>
      </c>
      <c r="L685" s="1">
        <f>Tabelle1[[#This Row],[Menge kg P2O5]]/1000</f>
        <v>0.221</v>
      </c>
      <c r="M685" s="1">
        <f>Tabelle1[[#This Row],[Menge t Nges]]/Tabelle1[[#This Row],[Anzahl Lieferscheine]]</f>
        <v>0.24180000000000001</v>
      </c>
      <c r="N685" s="1">
        <f>Tabelle1[[#This Row],[Menge t P2O5]]/Tabelle1[[#This Row],[Anzahl Lieferscheine]]</f>
        <v>0.221</v>
      </c>
    </row>
    <row r="686" spans="1:14" x14ac:dyDescent="0.2">
      <c r="A686" s="2" t="s">
        <v>40</v>
      </c>
      <c r="B686" s="2" t="s">
        <v>37</v>
      </c>
      <c r="C686" s="2" t="s">
        <v>6</v>
      </c>
      <c r="D686" s="2" t="s">
        <v>15</v>
      </c>
      <c r="E686" s="2" t="s">
        <v>35</v>
      </c>
      <c r="F686" s="2" t="s">
        <v>61</v>
      </c>
      <c r="G686" s="1">
        <v>322.39999999999998</v>
      </c>
      <c r="H686" s="1">
        <v>249.6</v>
      </c>
      <c r="I686" s="4">
        <v>1</v>
      </c>
      <c r="J686" s="2" t="s">
        <v>65</v>
      </c>
      <c r="K686" s="1">
        <f>Tabelle1[[#This Row],[Menge kg Nges]]/1000</f>
        <v>0.32239999999999996</v>
      </c>
      <c r="L686" s="1">
        <f>Tabelle1[[#This Row],[Menge kg P2O5]]/1000</f>
        <v>0.24959999999999999</v>
      </c>
      <c r="M686" s="1">
        <f>Tabelle1[[#This Row],[Menge t Nges]]/Tabelle1[[#This Row],[Anzahl Lieferscheine]]</f>
        <v>0.32239999999999996</v>
      </c>
      <c r="N686" s="1">
        <f>Tabelle1[[#This Row],[Menge t P2O5]]/Tabelle1[[#This Row],[Anzahl Lieferscheine]]</f>
        <v>0.24959999999999999</v>
      </c>
    </row>
    <row r="687" spans="1:14" x14ac:dyDescent="0.2">
      <c r="A687" s="2" t="s">
        <v>40</v>
      </c>
      <c r="B687" s="2" t="s">
        <v>37</v>
      </c>
      <c r="C687" s="2" t="s">
        <v>6</v>
      </c>
      <c r="D687" s="2" t="s">
        <v>15</v>
      </c>
      <c r="E687" s="2" t="s">
        <v>21</v>
      </c>
      <c r="F687" s="2" t="s">
        <v>61</v>
      </c>
      <c r="G687" s="1">
        <v>1505.3000000000002</v>
      </c>
      <c r="H687" s="1">
        <v>969.2</v>
      </c>
      <c r="I687" s="4">
        <v>3</v>
      </c>
      <c r="J687" s="2" t="s">
        <v>65</v>
      </c>
      <c r="K687" s="1">
        <f>Tabelle1[[#This Row],[Menge kg Nges]]/1000</f>
        <v>1.5053000000000001</v>
      </c>
      <c r="L687" s="1">
        <f>Tabelle1[[#This Row],[Menge kg P2O5]]/1000</f>
        <v>0.96920000000000006</v>
      </c>
      <c r="M687" s="1">
        <f>Tabelle1[[#This Row],[Menge t Nges]]/Tabelle1[[#This Row],[Anzahl Lieferscheine]]</f>
        <v>0.50176666666666669</v>
      </c>
      <c r="N687" s="1">
        <f>Tabelle1[[#This Row],[Menge t P2O5]]/Tabelle1[[#This Row],[Anzahl Lieferscheine]]</f>
        <v>0.32306666666666667</v>
      </c>
    </row>
    <row r="688" spans="1:14" x14ac:dyDescent="0.2">
      <c r="A688" s="2" t="s">
        <v>40</v>
      </c>
      <c r="B688" s="2" t="s">
        <v>37</v>
      </c>
      <c r="C688" s="2" t="s">
        <v>25</v>
      </c>
      <c r="D688" s="2" t="s">
        <v>25</v>
      </c>
      <c r="E688" s="2" t="s">
        <v>26</v>
      </c>
      <c r="F688" s="2" t="s">
        <v>61</v>
      </c>
      <c r="G688" s="1">
        <v>1580.6</v>
      </c>
      <c r="H688" s="1">
        <v>663</v>
      </c>
      <c r="I688" s="4">
        <v>7</v>
      </c>
      <c r="J688" s="2" t="s">
        <v>65</v>
      </c>
      <c r="K688" s="1">
        <f>Tabelle1[[#This Row],[Menge kg Nges]]/1000</f>
        <v>1.5806</v>
      </c>
      <c r="L688" s="1">
        <f>Tabelle1[[#This Row],[Menge kg P2O5]]/1000</f>
        <v>0.66300000000000003</v>
      </c>
      <c r="M688" s="1">
        <f>Tabelle1[[#This Row],[Menge t Nges]]/Tabelle1[[#This Row],[Anzahl Lieferscheine]]</f>
        <v>0.2258</v>
      </c>
      <c r="N688" s="1">
        <f>Tabelle1[[#This Row],[Menge t P2O5]]/Tabelle1[[#This Row],[Anzahl Lieferscheine]]</f>
        <v>9.4714285714285723E-2</v>
      </c>
    </row>
    <row r="689" spans="1:14" x14ac:dyDescent="0.2">
      <c r="A689" s="2" t="s">
        <v>40</v>
      </c>
      <c r="B689" s="2" t="s">
        <v>38</v>
      </c>
      <c r="C689" s="2" t="s">
        <v>6</v>
      </c>
      <c r="D689" s="2" t="s">
        <v>7</v>
      </c>
      <c r="E689" s="2" t="s">
        <v>9</v>
      </c>
      <c r="F689" s="2" t="s">
        <v>61</v>
      </c>
      <c r="G689" s="1">
        <v>480</v>
      </c>
      <c r="H689" s="1">
        <v>192</v>
      </c>
      <c r="I689" s="4">
        <v>2</v>
      </c>
      <c r="J689" s="2" t="s">
        <v>65</v>
      </c>
      <c r="K689" s="1">
        <f>Tabelle1[[#This Row],[Menge kg Nges]]/1000</f>
        <v>0.48</v>
      </c>
      <c r="L689" s="1">
        <f>Tabelle1[[#This Row],[Menge kg P2O5]]/1000</f>
        <v>0.192</v>
      </c>
      <c r="M689" s="1">
        <f>Tabelle1[[#This Row],[Menge t Nges]]/Tabelle1[[#This Row],[Anzahl Lieferscheine]]</f>
        <v>0.24</v>
      </c>
      <c r="N689" s="1">
        <f>Tabelle1[[#This Row],[Menge t P2O5]]/Tabelle1[[#This Row],[Anzahl Lieferscheine]]</f>
        <v>9.6000000000000002E-2</v>
      </c>
    </row>
    <row r="690" spans="1:14" x14ac:dyDescent="0.2">
      <c r="A690" s="2" t="s">
        <v>40</v>
      </c>
      <c r="B690" s="2" t="s">
        <v>38</v>
      </c>
      <c r="C690" s="2" t="s">
        <v>6</v>
      </c>
      <c r="D690" s="2" t="s">
        <v>7</v>
      </c>
      <c r="E690" s="2" t="s">
        <v>11</v>
      </c>
      <c r="F690" s="2" t="s">
        <v>61</v>
      </c>
      <c r="G690" s="1">
        <v>495</v>
      </c>
      <c r="H690" s="1">
        <v>270</v>
      </c>
      <c r="I690" s="4">
        <v>2</v>
      </c>
      <c r="J690" s="2" t="s">
        <v>65</v>
      </c>
      <c r="K690" s="1">
        <f>Tabelle1[[#This Row],[Menge kg Nges]]/1000</f>
        <v>0.495</v>
      </c>
      <c r="L690" s="1">
        <f>Tabelle1[[#This Row],[Menge kg P2O5]]/1000</f>
        <v>0.27</v>
      </c>
      <c r="M690" s="1">
        <f>Tabelle1[[#This Row],[Menge t Nges]]/Tabelle1[[#This Row],[Anzahl Lieferscheine]]</f>
        <v>0.2475</v>
      </c>
      <c r="N690" s="1">
        <f>Tabelle1[[#This Row],[Menge t P2O5]]/Tabelle1[[#This Row],[Anzahl Lieferscheine]]</f>
        <v>0.13500000000000001</v>
      </c>
    </row>
    <row r="691" spans="1:14" x14ac:dyDescent="0.2">
      <c r="A691" s="2" t="s">
        <v>40</v>
      </c>
      <c r="B691" s="2" t="s">
        <v>38</v>
      </c>
      <c r="C691" s="2" t="s">
        <v>6</v>
      </c>
      <c r="D691" s="2" t="s">
        <v>7</v>
      </c>
      <c r="E691" s="2" t="s">
        <v>14</v>
      </c>
      <c r="F691" s="2" t="s">
        <v>61</v>
      </c>
      <c r="G691" s="1">
        <v>851.2</v>
      </c>
      <c r="H691" s="1">
        <v>448</v>
      </c>
      <c r="I691" s="4">
        <v>1</v>
      </c>
      <c r="J691" s="2" t="s">
        <v>65</v>
      </c>
      <c r="K691" s="1">
        <f>Tabelle1[[#This Row],[Menge kg Nges]]/1000</f>
        <v>0.85120000000000007</v>
      </c>
      <c r="L691" s="1">
        <f>Tabelle1[[#This Row],[Menge kg P2O5]]/1000</f>
        <v>0.44800000000000001</v>
      </c>
      <c r="M691" s="1">
        <f>Tabelle1[[#This Row],[Menge t Nges]]/Tabelle1[[#This Row],[Anzahl Lieferscheine]]</f>
        <v>0.85120000000000007</v>
      </c>
      <c r="N691" s="1">
        <f>Tabelle1[[#This Row],[Menge t P2O5]]/Tabelle1[[#This Row],[Anzahl Lieferscheine]]</f>
        <v>0.44800000000000001</v>
      </c>
    </row>
    <row r="692" spans="1:14" x14ac:dyDescent="0.2">
      <c r="A692" s="2" t="s">
        <v>40</v>
      </c>
      <c r="B692" s="2" t="s">
        <v>38</v>
      </c>
      <c r="C692" s="2" t="s">
        <v>6</v>
      </c>
      <c r="D692" s="2" t="s">
        <v>15</v>
      </c>
      <c r="E692" s="2" t="s">
        <v>16</v>
      </c>
      <c r="F692" s="2" t="s">
        <v>61</v>
      </c>
      <c r="G692" s="1">
        <v>706.8</v>
      </c>
      <c r="H692" s="1">
        <v>646</v>
      </c>
      <c r="I692" s="4">
        <v>2</v>
      </c>
      <c r="J692" s="2" t="s">
        <v>65</v>
      </c>
      <c r="K692" s="1">
        <f>Tabelle1[[#This Row],[Menge kg Nges]]/1000</f>
        <v>0.70679999999999998</v>
      </c>
      <c r="L692" s="1">
        <f>Tabelle1[[#This Row],[Menge kg P2O5]]/1000</f>
        <v>0.64600000000000002</v>
      </c>
      <c r="M692" s="1">
        <f>Tabelle1[[#This Row],[Menge t Nges]]/Tabelle1[[#This Row],[Anzahl Lieferscheine]]</f>
        <v>0.35339999999999999</v>
      </c>
      <c r="N692" s="1">
        <f>Tabelle1[[#This Row],[Menge t P2O5]]/Tabelle1[[#This Row],[Anzahl Lieferscheine]]</f>
        <v>0.32300000000000001</v>
      </c>
    </row>
    <row r="693" spans="1:14" x14ac:dyDescent="0.2">
      <c r="A693" s="2" t="s">
        <v>40</v>
      </c>
      <c r="B693" s="2" t="s">
        <v>38</v>
      </c>
      <c r="C693" s="2" t="s">
        <v>6</v>
      </c>
      <c r="D693" s="2" t="s">
        <v>15</v>
      </c>
      <c r="E693" s="2" t="s">
        <v>18</v>
      </c>
      <c r="F693" s="2" t="s">
        <v>61</v>
      </c>
      <c r="G693" s="1">
        <v>1003.4</v>
      </c>
      <c r="H693" s="1">
        <v>690.2</v>
      </c>
      <c r="I693" s="4">
        <v>2</v>
      </c>
      <c r="J693" s="2" t="s">
        <v>65</v>
      </c>
      <c r="K693" s="1">
        <f>Tabelle1[[#This Row],[Menge kg Nges]]/1000</f>
        <v>1.0034000000000001</v>
      </c>
      <c r="L693" s="1">
        <f>Tabelle1[[#This Row],[Menge kg P2O5]]/1000</f>
        <v>0.69020000000000004</v>
      </c>
      <c r="M693" s="1">
        <f>Tabelle1[[#This Row],[Menge t Nges]]/Tabelle1[[#This Row],[Anzahl Lieferscheine]]</f>
        <v>0.50170000000000003</v>
      </c>
      <c r="N693" s="1">
        <f>Tabelle1[[#This Row],[Menge t P2O5]]/Tabelle1[[#This Row],[Anzahl Lieferscheine]]</f>
        <v>0.34510000000000002</v>
      </c>
    </row>
    <row r="694" spans="1:14" x14ac:dyDescent="0.2">
      <c r="A694" s="2" t="s">
        <v>40</v>
      </c>
      <c r="B694" s="2" t="s">
        <v>38</v>
      </c>
      <c r="C694" s="2" t="s">
        <v>6</v>
      </c>
      <c r="D694" s="2" t="s">
        <v>15</v>
      </c>
      <c r="E694" s="2" t="s">
        <v>21</v>
      </c>
      <c r="F694" s="2" t="s">
        <v>61</v>
      </c>
      <c r="G694" s="1">
        <v>2733</v>
      </c>
      <c r="H694" s="1">
        <v>1557</v>
      </c>
      <c r="I694" s="4">
        <v>8</v>
      </c>
      <c r="J694" s="2" t="s">
        <v>65</v>
      </c>
      <c r="K694" s="1">
        <f>Tabelle1[[#This Row],[Menge kg Nges]]/1000</f>
        <v>2.7330000000000001</v>
      </c>
      <c r="L694" s="1">
        <f>Tabelle1[[#This Row],[Menge kg P2O5]]/1000</f>
        <v>1.5569999999999999</v>
      </c>
      <c r="M694" s="1">
        <f>Tabelle1[[#This Row],[Menge t Nges]]/Tabelle1[[#This Row],[Anzahl Lieferscheine]]</f>
        <v>0.34162500000000001</v>
      </c>
      <c r="N694" s="1">
        <f>Tabelle1[[#This Row],[Menge t P2O5]]/Tabelle1[[#This Row],[Anzahl Lieferscheine]]</f>
        <v>0.19462499999999999</v>
      </c>
    </row>
    <row r="695" spans="1:14" x14ac:dyDescent="0.2">
      <c r="A695" s="2" t="s">
        <v>40</v>
      </c>
      <c r="B695" s="2" t="s">
        <v>38</v>
      </c>
      <c r="C695" s="2" t="s">
        <v>6</v>
      </c>
      <c r="D695" s="2" t="s">
        <v>15</v>
      </c>
      <c r="E695" s="2" t="s">
        <v>14</v>
      </c>
      <c r="F695" s="2" t="s">
        <v>61</v>
      </c>
      <c r="G695" s="1">
        <v>649.35</v>
      </c>
      <c r="H695" s="1">
        <v>466.2</v>
      </c>
      <c r="I695" s="4">
        <v>3</v>
      </c>
      <c r="J695" s="2" t="s">
        <v>65</v>
      </c>
      <c r="K695" s="1">
        <f>Tabelle1[[#This Row],[Menge kg Nges]]/1000</f>
        <v>0.64934999999999998</v>
      </c>
      <c r="L695" s="1">
        <f>Tabelle1[[#This Row],[Menge kg P2O5]]/1000</f>
        <v>0.4662</v>
      </c>
      <c r="M695" s="1">
        <f>Tabelle1[[#This Row],[Menge t Nges]]/Tabelle1[[#This Row],[Anzahl Lieferscheine]]</f>
        <v>0.21645</v>
      </c>
      <c r="N695" s="1">
        <f>Tabelle1[[#This Row],[Menge t P2O5]]/Tabelle1[[#This Row],[Anzahl Lieferscheine]]</f>
        <v>0.15540000000000001</v>
      </c>
    </row>
    <row r="696" spans="1:14" x14ac:dyDescent="0.2">
      <c r="A696" s="2" t="s">
        <v>40</v>
      </c>
      <c r="B696" s="2" t="s">
        <v>38</v>
      </c>
      <c r="C696" s="2" t="s">
        <v>6</v>
      </c>
      <c r="D696" s="2" t="s">
        <v>15</v>
      </c>
      <c r="E696" s="2" t="s">
        <v>24</v>
      </c>
      <c r="F696" s="2" t="s">
        <v>61</v>
      </c>
      <c r="G696" s="1">
        <v>2256.8000000000002</v>
      </c>
      <c r="H696" s="1">
        <v>1853.8</v>
      </c>
      <c r="I696" s="4">
        <v>5</v>
      </c>
      <c r="J696" s="2" t="s">
        <v>65</v>
      </c>
      <c r="K696" s="1">
        <f>Tabelle1[[#This Row],[Menge kg Nges]]/1000</f>
        <v>2.2568000000000001</v>
      </c>
      <c r="L696" s="1">
        <f>Tabelle1[[#This Row],[Menge kg P2O5]]/1000</f>
        <v>1.8537999999999999</v>
      </c>
      <c r="M696" s="1">
        <f>Tabelle1[[#This Row],[Menge t Nges]]/Tabelle1[[#This Row],[Anzahl Lieferscheine]]</f>
        <v>0.45136000000000004</v>
      </c>
      <c r="N696" s="1">
        <f>Tabelle1[[#This Row],[Menge t P2O5]]/Tabelle1[[#This Row],[Anzahl Lieferscheine]]</f>
        <v>0.37075999999999998</v>
      </c>
    </row>
    <row r="697" spans="1:14" x14ac:dyDescent="0.2">
      <c r="A697" s="2" t="s">
        <v>40</v>
      </c>
      <c r="B697" s="2" t="s">
        <v>40</v>
      </c>
      <c r="C697" s="2" t="s">
        <v>6</v>
      </c>
      <c r="D697" s="2" t="s">
        <v>30</v>
      </c>
      <c r="E697" s="2" t="s">
        <v>26</v>
      </c>
      <c r="F697" s="2" t="s">
        <v>61</v>
      </c>
      <c r="G697" s="1">
        <v>2579.4699999999998</v>
      </c>
      <c r="H697" s="1">
        <v>1133.6500000000001</v>
      </c>
      <c r="I697" s="4">
        <v>12</v>
      </c>
      <c r="J697" s="2" t="s">
        <v>65</v>
      </c>
      <c r="K697" s="1">
        <f>Tabelle1[[#This Row],[Menge kg Nges]]/1000</f>
        <v>2.5794699999999997</v>
      </c>
      <c r="L697" s="1">
        <f>Tabelle1[[#This Row],[Menge kg P2O5]]/1000</f>
        <v>1.13365</v>
      </c>
      <c r="M697" s="1">
        <f>Tabelle1[[#This Row],[Menge t Nges]]/Tabelle1[[#This Row],[Anzahl Lieferscheine]]</f>
        <v>0.21495583333333332</v>
      </c>
      <c r="N697" s="1">
        <f>Tabelle1[[#This Row],[Menge t P2O5]]/Tabelle1[[#This Row],[Anzahl Lieferscheine]]</f>
        <v>9.4470833333333337E-2</v>
      </c>
    </row>
    <row r="698" spans="1:14" x14ac:dyDescent="0.2">
      <c r="A698" s="2" t="s">
        <v>40</v>
      </c>
      <c r="B698" s="2" t="s">
        <v>40</v>
      </c>
      <c r="C698" s="2" t="s">
        <v>6</v>
      </c>
      <c r="D698" s="2" t="s">
        <v>7</v>
      </c>
      <c r="E698" s="2" t="s">
        <v>8</v>
      </c>
      <c r="F698" s="2" t="s">
        <v>61</v>
      </c>
      <c r="G698" s="1">
        <v>35358.769999999997</v>
      </c>
      <c r="H698" s="1">
        <v>13827.279999999993</v>
      </c>
      <c r="I698" s="4">
        <v>46</v>
      </c>
      <c r="J698" s="2" t="s">
        <v>65</v>
      </c>
      <c r="K698" s="1">
        <f>Tabelle1[[#This Row],[Menge kg Nges]]/1000</f>
        <v>35.35877</v>
      </c>
      <c r="L698" s="1">
        <f>Tabelle1[[#This Row],[Menge kg P2O5]]/1000</f>
        <v>13.827279999999993</v>
      </c>
      <c r="M698" s="1">
        <f>Tabelle1[[#This Row],[Menge t Nges]]/Tabelle1[[#This Row],[Anzahl Lieferscheine]]</f>
        <v>0.76866891304347829</v>
      </c>
      <c r="N698" s="1">
        <f>Tabelle1[[#This Row],[Menge t P2O5]]/Tabelle1[[#This Row],[Anzahl Lieferscheine]]</f>
        <v>0.30059304347826071</v>
      </c>
    </row>
    <row r="699" spans="1:14" x14ac:dyDescent="0.2">
      <c r="A699" s="2" t="s">
        <v>40</v>
      </c>
      <c r="B699" s="2" t="s">
        <v>40</v>
      </c>
      <c r="C699" s="2" t="s">
        <v>6</v>
      </c>
      <c r="D699" s="2" t="s">
        <v>7</v>
      </c>
      <c r="E699" s="2" t="s">
        <v>9</v>
      </c>
      <c r="F699" s="2" t="s">
        <v>61</v>
      </c>
      <c r="G699" s="1">
        <v>107179.39000000004</v>
      </c>
      <c r="H699" s="1">
        <v>45755.25</v>
      </c>
      <c r="I699" s="4">
        <v>406</v>
      </c>
      <c r="J699" s="2" t="s">
        <v>65</v>
      </c>
      <c r="K699" s="1">
        <f>Tabelle1[[#This Row],[Menge kg Nges]]/1000</f>
        <v>107.17939000000004</v>
      </c>
      <c r="L699" s="1">
        <f>Tabelle1[[#This Row],[Menge kg P2O5]]/1000</f>
        <v>45.755249999999997</v>
      </c>
      <c r="M699" s="1">
        <f>Tabelle1[[#This Row],[Menge t Nges]]/Tabelle1[[#This Row],[Anzahl Lieferscheine]]</f>
        <v>0.26398864532019717</v>
      </c>
      <c r="N699" s="1">
        <f>Tabelle1[[#This Row],[Menge t P2O5]]/Tabelle1[[#This Row],[Anzahl Lieferscheine]]</f>
        <v>0.11269766009852215</v>
      </c>
    </row>
    <row r="700" spans="1:14" x14ac:dyDescent="0.2">
      <c r="A700" s="2" t="s">
        <v>40</v>
      </c>
      <c r="B700" s="2" t="s">
        <v>40</v>
      </c>
      <c r="C700" s="2" t="s">
        <v>6</v>
      </c>
      <c r="D700" s="2" t="s">
        <v>7</v>
      </c>
      <c r="E700" s="2" t="s">
        <v>50</v>
      </c>
      <c r="F700" s="2" t="s">
        <v>61</v>
      </c>
      <c r="G700" s="1">
        <v>2338.6</v>
      </c>
      <c r="H700" s="1">
        <v>956.7</v>
      </c>
      <c r="I700" s="4">
        <v>7</v>
      </c>
      <c r="J700" s="2" t="s">
        <v>65</v>
      </c>
      <c r="K700" s="1">
        <f>Tabelle1[[#This Row],[Menge kg Nges]]/1000</f>
        <v>2.3386</v>
      </c>
      <c r="L700" s="1">
        <f>Tabelle1[[#This Row],[Menge kg P2O5]]/1000</f>
        <v>0.95669999999999999</v>
      </c>
      <c r="M700" s="1">
        <f>Tabelle1[[#This Row],[Menge t Nges]]/Tabelle1[[#This Row],[Anzahl Lieferscheine]]</f>
        <v>0.33408571428571426</v>
      </c>
      <c r="N700" s="1">
        <f>Tabelle1[[#This Row],[Menge t P2O5]]/Tabelle1[[#This Row],[Anzahl Lieferscheine]]</f>
        <v>0.13667142857142858</v>
      </c>
    </row>
    <row r="701" spans="1:14" x14ac:dyDescent="0.2">
      <c r="A701" s="2" t="s">
        <v>40</v>
      </c>
      <c r="B701" s="2" t="s">
        <v>40</v>
      </c>
      <c r="C701" s="2" t="s">
        <v>6</v>
      </c>
      <c r="D701" s="2" t="s">
        <v>7</v>
      </c>
      <c r="E701" s="2" t="s">
        <v>10</v>
      </c>
      <c r="F701" s="2" t="s">
        <v>61</v>
      </c>
      <c r="G701" s="1">
        <v>7782.2999999999993</v>
      </c>
      <c r="H701" s="1">
        <v>3083.3300000000004</v>
      </c>
      <c r="I701" s="4">
        <v>25</v>
      </c>
      <c r="J701" s="2" t="s">
        <v>65</v>
      </c>
      <c r="K701" s="1">
        <f>Tabelle1[[#This Row],[Menge kg Nges]]/1000</f>
        <v>7.7822999999999993</v>
      </c>
      <c r="L701" s="1">
        <f>Tabelle1[[#This Row],[Menge kg P2O5]]/1000</f>
        <v>3.0833300000000006</v>
      </c>
      <c r="M701" s="1">
        <f>Tabelle1[[#This Row],[Menge t Nges]]/Tabelle1[[#This Row],[Anzahl Lieferscheine]]</f>
        <v>0.31129199999999996</v>
      </c>
      <c r="N701" s="1">
        <f>Tabelle1[[#This Row],[Menge t P2O5]]/Tabelle1[[#This Row],[Anzahl Lieferscheine]]</f>
        <v>0.12333320000000002</v>
      </c>
    </row>
    <row r="702" spans="1:14" x14ac:dyDescent="0.2">
      <c r="A702" s="2" t="s">
        <v>40</v>
      </c>
      <c r="B702" s="2" t="s">
        <v>40</v>
      </c>
      <c r="C702" s="2" t="s">
        <v>6</v>
      </c>
      <c r="D702" s="2" t="s">
        <v>7</v>
      </c>
      <c r="E702" s="2" t="s">
        <v>11</v>
      </c>
      <c r="F702" s="2" t="s">
        <v>61</v>
      </c>
      <c r="G702" s="1">
        <v>30794.600000000002</v>
      </c>
      <c r="H702" s="1">
        <v>16000.419999999998</v>
      </c>
      <c r="I702" s="4">
        <v>118</v>
      </c>
      <c r="J702" s="2" t="s">
        <v>65</v>
      </c>
      <c r="K702" s="1">
        <f>Tabelle1[[#This Row],[Menge kg Nges]]/1000</f>
        <v>30.794600000000003</v>
      </c>
      <c r="L702" s="1">
        <f>Tabelle1[[#This Row],[Menge kg P2O5]]/1000</f>
        <v>16.000419999999998</v>
      </c>
      <c r="M702" s="1">
        <f>Tabelle1[[#This Row],[Menge t Nges]]/Tabelle1[[#This Row],[Anzahl Lieferscheine]]</f>
        <v>0.26097118644067802</v>
      </c>
      <c r="N702" s="1">
        <f>Tabelle1[[#This Row],[Menge t P2O5]]/Tabelle1[[#This Row],[Anzahl Lieferscheine]]</f>
        <v>0.13559677966101694</v>
      </c>
    </row>
    <row r="703" spans="1:14" x14ac:dyDescent="0.2">
      <c r="A703" s="2" t="s">
        <v>40</v>
      </c>
      <c r="B703" s="2" t="s">
        <v>40</v>
      </c>
      <c r="C703" s="2" t="s">
        <v>6</v>
      </c>
      <c r="D703" s="2" t="s">
        <v>7</v>
      </c>
      <c r="E703" s="2" t="s">
        <v>12</v>
      </c>
      <c r="F703" s="2" t="s">
        <v>61</v>
      </c>
      <c r="G703" s="1">
        <v>516045.94999999995</v>
      </c>
      <c r="H703" s="1">
        <v>206984.13000000032</v>
      </c>
      <c r="I703" s="4">
        <v>1712</v>
      </c>
      <c r="J703" s="2" t="s">
        <v>65</v>
      </c>
      <c r="K703" s="1">
        <f>Tabelle1[[#This Row],[Menge kg Nges]]/1000</f>
        <v>516.04594999999995</v>
      </c>
      <c r="L703" s="1">
        <f>Tabelle1[[#This Row],[Menge kg P2O5]]/1000</f>
        <v>206.98413000000033</v>
      </c>
      <c r="M703" s="1">
        <f>Tabelle1[[#This Row],[Menge t Nges]]/Tabelle1[[#This Row],[Anzahl Lieferscheine]]</f>
        <v>0.30142870911214953</v>
      </c>
      <c r="N703" s="1">
        <f>Tabelle1[[#This Row],[Menge t P2O5]]/Tabelle1[[#This Row],[Anzahl Lieferscheine]]</f>
        <v>0.12090194509345814</v>
      </c>
    </row>
    <row r="704" spans="1:14" x14ac:dyDescent="0.2">
      <c r="A704" s="2" t="s">
        <v>40</v>
      </c>
      <c r="B704" s="2" t="s">
        <v>40</v>
      </c>
      <c r="C704" s="2" t="s">
        <v>6</v>
      </c>
      <c r="D704" s="2" t="s">
        <v>7</v>
      </c>
      <c r="E704" s="2" t="s">
        <v>13</v>
      </c>
      <c r="F704" s="2" t="s">
        <v>61</v>
      </c>
      <c r="G704" s="1">
        <v>140207.75000000003</v>
      </c>
      <c r="H704" s="1">
        <v>76697.880000000019</v>
      </c>
      <c r="I704" s="4">
        <v>609</v>
      </c>
      <c r="J704" s="2" t="s">
        <v>65</v>
      </c>
      <c r="K704" s="1">
        <f>Tabelle1[[#This Row],[Menge kg Nges]]/1000</f>
        <v>140.20775000000003</v>
      </c>
      <c r="L704" s="1">
        <f>Tabelle1[[#This Row],[Menge kg P2O5]]/1000</f>
        <v>76.697880000000026</v>
      </c>
      <c r="M704" s="1">
        <f>Tabelle1[[#This Row],[Menge t Nges]]/Tabelle1[[#This Row],[Anzahl Lieferscheine]]</f>
        <v>0.23022619047619053</v>
      </c>
      <c r="N704" s="1">
        <f>Tabelle1[[#This Row],[Menge t P2O5]]/Tabelle1[[#This Row],[Anzahl Lieferscheine]]</f>
        <v>0.12594068965517247</v>
      </c>
    </row>
    <row r="705" spans="1:14" x14ac:dyDescent="0.2">
      <c r="A705" s="2" t="s">
        <v>40</v>
      </c>
      <c r="B705" s="2" t="s">
        <v>40</v>
      </c>
      <c r="C705" s="2" t="s">
        <v>6</v>
      </c>
      <c r="D705" s="2" t="s">
        <v>7</v>
      </c>
      <c r="E705" s="2" t="s">
        <v>14</v>
      </c>
      <c r="F705" s="2" t="s">
        <v>61</v>
      </c>
      <c r="G705" s="1">
        <v>230476.44000000009</v>
      </c>
      <c r="H705" s="1">
        <v>104833.62000000001</v>
      </c>
      <c r="I705" s="4">
        <v>740</v>
      </c>
      <c r="J705" s="2" t="s">
        <v>65</v>
      </c>
      <c r="K705" s="1">
        <f>Tabelle1[[#This Row],[Menge kg Nges]]/1000</f>
        <v>230.47644000000008</v>
      </c>
      <c r="L705" s="1">
        <f>Tabelle1[[#This Row],[Menge kg P2O5]]/1000</f>
        <v>104.83362000000001</v>
      </c>
      <c r="M705" s="1">
        <f>Tabelle1[[#This Row],[Menge t Nges]]/Tabelle1[[#This Row],[Anzahl Lieferscheine]]</f>
        <v>0.31145464864864875</v>
      </c>
      <c r="N705" s="1">
        <f>Tabelle1[[#This Row],[Menge t P2O5]]/Tabelle1[[#This Row],[Anzahl Lieferscheine]]</f>
        <v>0.14166705405405408</v>
      </c>
    </row>
    <row r="706" spans="1:14" x14ac:dyDescent="0.2">
      <c r="A706" s="2" t="s">
        <v>40</v>
      </c>
      <c r="B706" s="2" t="s">
        <v>40</v>
      </c>
      <c r="C706" s="2" t="s">
        <v>6</v>
      </c>
      <c r="D706" s="2" t="s">
        <v>15</v>
      </c>
      <c r="E706" s="2" t="s">
        <v>8</v>
      </c>
      <c r="F706" s="2" t="s">
        <v>61</v>
      </c>
      <c r="G706" s="1">
        <v>110.52</v>
      </c>
      <c r="H706" s="1">
        <v>64.8</v>
      </c>
      <c r="I706" s="4">
        <v>3</v>
      </c>
      <c r="J706" s="2" t="s">
        <v>65</v>
      </c>
      <c r="K706" s="1">
        <f>Tabelle1[[#This Row],[Menge kg Nges]]/1000</f>
        <v>0.11051999999999999</v>
      </c>
      <c r="L706" s="1">
        <f>Tabelle1[[#This Row],[Menge kg P2O5]]/1000</f>
        <v>6.4799999999999996E-2</v>
      </c>
      <c r="M706" s="1">
        <f>Tabelle1[[#This Row],[Menge t Nges]]/Tabelle1[[#This Row],[Anzahl Lieferscheine]]</f>
        <v>3.6839999999999998E-2</v>
      </c>
      <c r="N706" s="1">
        <f>Tabelle1[[#This Row],[Menge t P2O5]]/Tabelle1[[#This Row],[Anzahl Lieferscheine]]</f>
        <v>2.1599999999999998E-2</v>
      </c>
    </row>
    <row r="707" spans="1:14" x14ac:dyDescent="0.2">
      <c r="A707" s="2" t="s">
        <v>40</v>
      </c>
      <c r="B707" s="2" t="s">
        <v>40</v>
      </c>
      <c r="C707" s="2" t="s">
        <v>6</v>
      </c>
      <c r="D707" s="2" t="s">
        <v>15</v>
      </c>
      <c r="E707" s="2" t="s">
        <v>16</v>
      </c>
      <c r="F707" s="2" t="s">
        <v>61</v>
      </c>
      <c r="G707" s="1">
        <v>14694.339999999998</v>
      </c>
      <c r="H707" s="1">
        <v>13414</v>
      </c>
      <c r="I707" s="4">
        <v>42</v>
      </c>
      <c r="J707" s="2" t="s">
        <v>65</v>
      </c>
      <c r="K707" s="1">
        <f>Tabelle1[[#This Row],[Menge kg Nges]]/1000</f>
        <v>14.694339999999999</v>
      </c>
      <c r="L707" s="1">
        <f>Tabelle1[[#This Row],[Menge kg P2O5]]/1000</f>
        <v>13.414</v>
      </c>
      <c r="M707" s="1">
        <f>Tabelle1[[#This Row],[Menge t Nges]]/Tabelle1[[#This Row],[Anzahl Lieferscheine]]</f>
        <v>0.34986523809523806</v>
      </c>
      <c r="N707" s="1">
        <f>Tabelle1[[#This Row],[Menge t P2O5]]/Tabelle1[[#This Row],[Anzahl Lieferscheine]]</f>
        <v>0.31938095238095238</v>
      </c>
    </row>
    <row r="708" spans="1:14" x14ac:dyDescent="0.2">
      <c r="A708" s="2" t="s">
        <v>40</v>
      </c>
      <c r="B708" s="2" t="s">
        <v>40</v>
      </c>
      <c r="C708" s="2" t="s">
        <v>6</v>
      </c>
      <c r="D708" s="2" t="s">
        <v>15</v>
      </c>
      <c r="E708" s="2" t="s">
        <v>17</v>
      </c>
      <c r="F708" s="2" t="s">
        <v>61</v>
      </c>
      <c r="G708" s="1">
        <v>3668.1299999999997</v>
      </c>
      <c r="H708" s="1">
        <v>1591.8300000000002</v>
      </c>
      <c r="I708" s="4">
        <v>13</v>
      </c>
      <c r="J708" s="2" t="s">
        <v>65</v>
      </c>
      <c r="K708" s="1">
        <f>Tabelle1[[#This Row],[Menge kg Nges]]/1000</f>
        <v>3.6681299999999997</v>
      </c>
      <c r="L708" s="1">
        <f>Tabelle1[[#This Row],[Menge kg P2O5]]/1000</f>
        <v>1.5918300000000001</v>
      </c>
      <c r="M708" s="1">
        <f>Tabelle1[[#This Row],[Menge t Nges]]/Tabelle1[[#This Row],[Anzahl Lieferscheine]]</f>
        <v>0.28216384615384615</v>
      </c>
      <c r="N708" s="1">
        <f>Tabelle1[[#This Row],[Menge t P2O5]]/Tabelle1[[#This Row],[Anzahl Lieferscheine]]</f>
        <v>0.12244846153846155</v>
      </c>
    </row>
    <row r="709" spans="1:14" x14ac:dyDescent="0.2">
      <c r="A709" s="2" t="s">
        <v>40</v>
      </c>
      <c r="B709" s="2" t="s">
        <v>40</v>
      </c>
      <c r="C709" s="2" t="s">
        <v>6</v>
      </c>
      <c r="D709" s="2" t="s">
        <v>15</v>
      </c>
      <c r="E709" s="2" t="s">
        <v>35</v>
      </c>
      <c r="F709" s="2" t="s">
        <v>61</v>
      </c>
      <c r="G709" s="1">
        <v>359.6</v>
      </c>
      <c r="H709" s="1">
        <v>278.39999999999998</v>
      </c>
      <c r="I709" s="4">
        <v>3</v>
      </c>
      <c r="J709" s="2" t="s">
        <v>65</v>
      </c>
      <c r="K709" s="1">
        <f>Tabelle1[[#This Row],[Menge kg Nges]]/1000</f>
        <v>0.35960000000000003</v>
      </c>
      <c r="L709" s="1">
        <f>Tabelle1[[#This Row],[Menge kg P2O5]]/1000</f>
        <v>0.27839999999999998</v>
      </c>
      <c r="M709" s="1">
        <f>Tabelle1[[#This Row],[Menge t Nges]]/Tabelle1[[#This Row],[Anzahl Lieferscheine]]</f>
        <v>0.11986666666666668</v>
      </c>
      <c r="N709" s="1">
        <f>Tabelle1[[#This Row],[Menge t P2O5]]/Tabelle1[[#This Row],[Anzahl Lieferscheine]]</f>
        <v>9.2799999999999994E-2</v>
      </c>
    </row>
    <row r="710" spans="1:14" x14ac:dyDescent="0.2">
      <c r="A710" s="2" t="s">
        <v>40</v>
      </c>
      <c r="B710" s="2" t="s">
        <v>40</v>
      </c>
      <c r="C710" s="2" t="s">
        <v>6</v>
      </c>
      <c r="D710" s="2" t="s">
        <v>15</v>
      </c>
      <c r="E710" s="2" t="s">
        <v>18</v>
      </c>
      <c r="F710" s="2" t="s">
        <v>61</v>
      </c>
      <c r="G710" s="1">
        <v>24821.640000000007</v>
      </c>
      <c r="H710" s="1">
        <v>17345.200000000004</v>
      </c>
      <c r="I710" s="4">
        <v>64</v>
      </c>
      <c r="J710" s="2" t="s">
        <v>65</v>
      </c>
      <c r="K710" s="1">
        <f>Tabelle1[[#This Row],[Menge kg Nges]]/1000</f>
        <v>24.821640000000006</v>
      </c>
      <c r="L710" s="1">
        <f>Tabelle1[[#This Row],[Menge kg P2O5]]/1000</f>
        <v>17.345200000000006</v>
      </c>
      <c r="M710" s="1">
        <f>Tabelle1[[#This Row],[Menge t Nges]]/Tabelle1[[#This Row],[Anzahl Lieferscheine]]</f>
        <v>0.38783812500000009</v>
      </c>
      <c r="N710" s="1">
        <f>Tabelle1[[#This Row],[Menge t P2O5]]/Tabelle1[[#This Row],[Anzahl Lieferscheine]]</f>
        <v>0.27101875000000009</v>
      </c>
    </row>
    <row r="711" spans="1:14" x14ac:dyDescent="0.2">
      <c r="A711" s="2" t="s">
        <v>40</v>
      </c>
      <c r="B711" s="2" t="s">
        <v>40</v>
      </c>
      <c r="C711" s="2" t="s">
        <v>6</v>
      </c>
      <c r="D711" s="2" t="s">
        <v>15</v>
      </c>
      <c r="E711" s="2" t="s">
        <v>19</v>
      </c>
      <c r="F711" s="2" t="s">
        <v>61</v>
      </c>
      <c r="G711" s="1">
        <v>7431.0599999999986</v>
      </c>
      <c r="H711" s="1">
        <v>7584.86</v>
      </c>
      <c r="I711" s="4">
        <v>24</v>
      </c>
      <c r="J711" s="2" t="s">
        <v>65</v>
      </c>
      <c r="K711" s="1">
        <f>Tabelle1[[#This Row],[Menge kg Nges]]/1000</f>
        <v>7.4310599999999987</v>
      </c>
      <c r="L711" s="1">
        <f>Tabelle1[[#This Row],[Menge kg P2O5]]/1000</f>
        <v>7.5848599999999999</v>
      </c>
      <c r="M711" s="1">
        <f>Tabelle1[[#This Row],[Menge t Nges]]/Tabelle1[[#This Row],[Anzahl Lieferscheine]]</f>
        <v>0.30962749999999994</v>
      </c>
      <c r="N711" s="1">
        <f>Tabelle1[[#This Row],[Menge t P2O5]]/Tabelle1[[#This Row],[Anzahl Lieferscheine]]</f>
        <v>0.31603583333333335</v>
      </c>
    </row>
    <row r="712" spans="1:14" x14ac:dyDescent="0.2">
      <c r="A712" s="2" t="s">
        <v>40</v>
      </c>
      <c r="B712" s="2" t="s">
        <v>40</v>
      </c>
      <c r="C712" s="2" t="s">
        <v>6</v>
      </c>
      <c r="D712" s="2" t="s">
        <v>15</v>
      </c>
      <c r="E712" s="2" t="s">
        <v>20</v>
      </c>
      <c r="F712" s="2" t="s">
        <v>61</v>
      </c>
      <c r="G712" s="1">
        <v>6850.8</v>
      </c>
      <c r="H712" s="1">
        <v>4860.34</v>
      </c>
      <c r="I712" s="4">
        <v>39</v>
      </c>
      <c r="J712" s="2" t="s">
        <v>65</v>
      </c>
      <c r="K712" s="1">
        <f>Tabelle1[[#This Row],[Menge kg Nges]]/1000</f>
        <v>6.8508000000000004</v>
      </c>
      <c r="L712" s="1">
        <f>Tabelle1[[#This Row],[Menge kg P2O5]]/1000</f>
        <v>4.8603399999999999</v>
      </c>
      <c r="M712" s="1">
        <f>Tabelle1[[#This Row],[Menge t Nges]]/Tabelle1[[#This Row],[Anzahl Lieferscheine]]</f>
        <v>0.17566153846153848</v>
      </c>
      <c r="N712" s="1">
        <f>Tabelle1[[#This Row],[Menge t P2O5]]/Tabelle1[[#This Row],[Anzahl Lieferscheine]]</f>
        <v>0.12462410256410256</v>
      </c>
    </row>
    <row r="713" spans="1:14" x14ac:dyDescent="0.2">
      <c r="A713" s="2" t="s">
        <v>40</v>
      </c>
      <c r="B713" s="2" t="s">
        <v>40</v>
      </c>
      <c r="C713" s="2" t="s">
        <v>6</v>
      </c>
      <c r="D713" s="2" t="s">
        <v>15</v>
      </c>
      <c r="E713" s="2" t="s">
        <v>21</v>
      </c>
      <c r="F713" s="2" t="s">
        <v>61</v>
      </c>
      <c r="G713" s="1">
        <v>62029.60000000002</v>
      </c>
      <c r="H713" s="1">
        <v>39168.460000000006</v>
      </c>
      <c r="I713" s="4">
        <v>165</v>
      </c>
      <c r="J713" s="2" t="s">
        <v>65</v>
      </c>
      <c r="K713" s="1">
        <f>Tabelle1[[#This Row],[Menge kg Nges]]/1000</f>
        <v>62.029600000000023</v>
      </c>
      <c r="L713" s="1">
        <f>Tabelle1[[#This Row],[Menge kg P2O5]]/1000</f>
        <v>39.168460000000003</v>
      </c>
      <c r="M713" s="1">
        <f>Tabelle1[[#This Row],[Menge t Nges]]/Tabelle1[[#This Row],[Anzahl Lieferscheine]]</f>
        <v>0.37593696969696982</v>
      </c>
      <c r="N713" s="1">
        <f>Tabelle1[[#This Row],[Menge t P2O5]]/Tabelle1[[#This Row],[Anzahl Lieferscheine]]</f>
        <v>0.23738460606060607</v>
      </c>
    </row>
    <row r="714" spans="1:14" x14ac:dyDescent="0.2">
      <c r="A714" s="2" t="s">
        <v>40</v>
      </c>
      <c r="B714" s="2" t="s">
        <v>40</v>
      </c>
      <c r="C714" s="2" t="s">
        <v>6</v>
      </c>
      <c r="D714" s="2" t="s">
        <v>15</v>
      </c>
      <c r="E714" s="2" t="s">
        <v>9</v>
      </c>
      <c r="F714" s="2" t="s">
        <v>61</v>
      </c>
      <c r="G714" s="1">
        <v>3514.099999999999</v>
      </c>
      <c r="H714" s="1">
        <v>2118.5599999999995</v>
      </c>
      <c r="I714" s="4">
        <v>23</v>
      </c>
      <c r="J714" s="2" t="s">
        <v>65</v>
      </c>
      <c r="K714" s="1">
        <f>Tabelle1[[#This Row],[Menge kg Nges]]/1000</f>
        <v>3.5140999999999991</v>
      </c>
      <c r="L714" s="1">
        <f>Tabelle1[[#This Row],[Menge kg P2O5]]/1000</f>
        <v>2.1185599999999996</v>
      </c>
      <c r="M714" s="1">
        <f>Tabelle1[[#This Row],[Menge t Nges]]/Tabelle1[[#This Row],[Anzahl Lieferscheine]]</f>
        <v>0.1527869565217391</v>
      </c>
      <c r="N714" s="1">
        <f>Tabelle1[[#This Row],[Menge t P2O5]]/Tabelle1[[#This Row],[Anzahl Lieferscheine]]</f>
        <v>9.2111304347826065E-2</v>
      </c>
    </row>
    <row r="715" spans="1:14" x14ac:dyDescent="0.2">
      <c r="A715" s="2" t="s">
        <v>40</v>
      </c>
      <c r="B715" s="2" t="s">
        <v>40</v>
      </c>
      <c r="C715" s="2" t="s">
        <v>6</v>
      </c>
      <c r="D715" s="2" t="s">
        <v>15</v>
      </c>
      <c r="E715" s="2" t="s">
        <v>10</v>
      </c>
      <c r="F715" s="2" t="s">
        <v>61</v>
      </c>
      <c r="G715" s="1">
        <v>1865.75</v>
      </c>
      <c r="H715" s="1">
        <v>985.15</v>
      </c>
      <c r="I715" s="4">
        <v>9</v>
      </c>
      <c r="J715" s="2" t="s">
        <v>65</v>
      </c>
      <c r="K715" s="1">
        <f>Tabelle1[[#This Row],[Menge kg Nges]]/1000</f>
        <v>1.86575</v>
      </c>
      <c r="L715" s="1">
        <f>Tabelle1[[#This Row],[Menge kg P2O5]]/1000</f>
        <v>0.98514999999999997</v>
      </c>
      <c r="M715" s="1">
        <f>Tabelle1[[#This Row],[Menge t Nges]]/Tabelle1[[#This Row],[Anzahl Lieferscheine]]</f>
        <v>0.20730555555555555</v>
      </c>
      <c r="N715" s="1">
        <f>Tabelle1[[#This Row],[Menge t P2O5]]/Tabelle1[[#This Row],[Anzahl Lieferscheine]]</f>
        <v>0.10946111111111111</v>
      </c>
    </row>
    <row r="716" spans="1:14" x14ac:dyDescent="0.2">
      <c r="A716" s="2" t="s">
        <v>40</v>
      </c>
      <c r="B716" s="2" t="s">
        <v>40</v>
      </c>
      <c r="C716" s="2" t="s">
        <v>6</v>
      </c>
      <c r="D716" s="2" t="s">
        <v>15</v>
      </c>
      <c r="E716" s="2" t="s">
        <v>23</v>
      </c>
      <c r="F716" s="2" t="s">
        <v>61</v>
      </c>
      <c r="G716" s="1">
        <v>360</v>
      </c>
      <c r="H716" s="1">
        <v>247.5</v>
      </c>
      <c r="I716" s="4">
        <v>3</v>
      </c>
      <c r="J716" s="2" t="s">
        <v>65</v>
      </c>
      <c r="K716" s="1">
        <f>Tabelle1[[#This Row],[Menge kg Nges]]/1000</f>
        <v>0.36</v>
      </c>
      <c r="L716" s="1">
        <f>Tabelle1[[#This Row],[Menge kg P2O5]]/1000</f>
        <v>0.2475</v>
      </c>
      <c r="M716" s="1">
        <f>Tabelle1[[#This Row],[Menge t Nges]]/Tabelle1[[#This Row],[Anzahl Lieferscheine]]</f>
        <v>0.12</v>
      </c>
      <c r="N716" s="1">
        <f>Tabelle1[[#This Row],[Menge t P2O5]]/Tabelle1[[#This Row],[Anzahl Lieferscheine]]</f>
        <v>8.2500000000000004E-2</v>
      </c>
    </row>
    <row r="717" spans="1:14" x14ac:dyDescent="0.2">
      <c r="A717" s="2" t="s">
        <v>40</v>
      </c>
      <c r="B717" s="2" t="s">
        <v>40</v>
      </c>
      <c r="C717" s="2" t="s">
        <v>6</v>
      </c>
      <c r="D717" s="2" t="s">
        <v>15</v>
      </c>
      <c r="E717" s="2" t="s">
        <v>13</v>
      </c>
      <c r="F717" s="2" t="s">
        <v>61</v>
      </c>
      <c r="G717" s="1">
        <v>468</v>
      </c>
      <c r="H717" s="1">
        <v>420</v>
      </c>
      <c r="I717" s="4">
        <v>1</v>
      </c>
      <c r="J717" s="2" t="s">
        <v>65</v>
      </c>
      <c r="K717" s="1">
        <f>Tabelle1[[#This Row],[Menge kg Nges]]/1000</f>
        <v>0.46800000000000003</v>
      </c>
      <c r="L717" s="1">
        <f>Tabelle1[[#This Row],[Menge kg P2O5]]/1000</f>
        <v>0.42</v>
      </c>
      <c r="M717" s="1">
        <f>Tabelle1[[#This Row],[Menge t Nges]]/Tabelle1[[#This Row],[Anzahl Lieferscheine]]</f>
        <v>0.46800000000000003</v>
      </c>
      <c r="N717" s="1">
        <f>Tabelle1[[#This Row],[Menge t P2O5]]/Tabelle1[[#This Row],[Anzahl Lieferscheine]]</f>
        <v>0.42</v>
      </c>
    </row>
    <row r="718" spans="1:14" x14ac:dyDescent="0.2">
      <c r="A718" s="2" t="s">
        <v>40</v>
      </c>
      <c r="B718" s="2" t="s">
        <v>40</v>
      </c>
      <c r="C718" s="2" t="s">
        <v>6</v>
      </c>
      <c r="D718" s="2" t="s">
        <v>15</v>
      </c>
      <c r="E718" s="2" t="s">
        <v>14</v>
      </c>
      <c r="F718" s="2" t="s">
        <v>61</v>
      </c>
      <c r="G718" s="1">
        <v>801.45</v>
      </c>
      <c r="H718" s="1">
        <v>575.4</v>
      </c>
      <c r="I718" s="4">
        <v>4</v>
      </c>
      <c r="J718" s="2" t="s">
        <v>65</v>
      </c>
      <c r="K718" s="1">
        <f>Tabelle1[[#This Row],[Menge kg Nges]]/1000</f>
        <v>0.80145</v>
      </c>
      <c r="L718" s="1">
        <f>Tabelle1[[#This Row],[Menge kg P2O5]]/1000</f>
        <v>0.57540000000000002</v>
      </c>
      <c r="M718" s="1">
        <f>Tabelle1[[#This Row],[Menge t Nges]]/Tabelle1[[#This Row],[Anzahl Lieferscheine]]</f>
        <v>0.2003625</v>
      </c>
      <c r="N718" s="1">
        <f>Tabelle1[[#This Row],[Menge t P2O5]]/Tabelle1[[#This Row],[Anzahl Lieferscheine]]</f>
        <v>0.14385000000000001</v>
      </c>
    </row>
    <row r="719" spans="1:14" x14ac:dyDescent="0.2">
      <c r="A719" s="2" t="s">
        <v>40</v>
      </c>
      <c r="B719" s="2" t="s">
        <v>40</v>
      </c>
      <c r="C719" s="2" t="s">
        <v>6</v>
      </c>
      <c r="D719" s="2" t="s">
        <v>15</v>
      </c>
      <c r="E719" s="2" t="s">
        <v>24</v>
      </c>
      <c r="F719" s="2" t="s">
        <v>61</v>
      </c>
      <c r="G719" s="1">
        <v>5251.4</v>
      </c>
      <c r="H719" s="1">
        <v>4313.6499999999996</v>
      </c>
      <c r="I719" s="4">
        <v>15</v>
      </c>
      <c r="J719" s="2" t="s">
        <v>65</v>
      </c>
      <c r="K719" s="1">
        <f>Tabelle1[[#This Row],[Menge kg Nges]]/1000</f>
        <v>5.2513999999999994</v>
      </c>
      <c r="L719" s="1">
        <f>Tabelle1[[#This Row],[Menge kg P2O5]]/1000</f>
        <v>4.31365</v>
      </c>
      <c r="M719" s="1">
        <f>Tabelle1[[#This Row],[Menge t Nges]]/Tabelle1[[#This Row],[Anzahl Lieferscheine]]</f>
        <v>0.35009333333333331</v>
      </c>
      <c r="N719" s="1">
        <f>Tabelle1[[#This Row],[Menge t P2O5]]/Tabelle1[[#This Row],[Anzahl Lieferscheine]]</f>
        <v>0.28757666666666665</v>
      </c>
    </row>
    <row r="720" spans="1:14" x14ac:dyDescent="0.2">
      <c r="A720" s="2" t="s">
        <v>40</v>
      </c>
      <c r="B720" s="2" t="s">
        <v>40</v>
      </c>
      <c r="C720" s="2" t="s">
        <v>6</v>
      </c>
      <c r="D720" s="2" t="s">
        <v>15</v>
      </c>
      <c r="E720" s="2" t="s">
        <v>31</v>
      </c>
      <c r="F720" s="2" t="s">
        <v>61</v>
      </c>
      <c r="G720" s="1">
        <v>32</v>
      </c>
      <c r="H720" s="1">
        <v>13.2</v>
      </c>
      <c r="I720" s="4">
        <v>1</v>
      </c>
      <c r="J720" s="2" t="s">
        <v>65</v>
      </c>
      <c r="K720" s="1">
        <f>Tabelle1[[#This Row],[Menge kg Nges]]/1000</f>
        <v>3.2000000000000001E-2</v>
      </c>
      <c r="L720" s="1">
        <f>Tabelle1[[#This Row],[Menge kg P2O5]]/1000</f>
        <v>1.32E-2</v>
      </c>
      <c r="M720" s="1">
        <f>Tabelle1[[#This Row],[Menge t Nges]]/Tabelle1[[#This Row],[Anzahl Lieferscheine]]</f>
        <v>3.2000000000000001E-2</v>
      </c>
      <c r="N720" s="1">
        <f>Tabelle1[[#This Row],[Menge t P2O5]]/Tabelle1[[#This Row],[Anzahl Lieferscheine]]</f>
        <v>1.32E-2</v>
      </c>
    </row>
    <row r="721" spans="1:14" x14ac:dyDescent="0.2">
      <c r="A721" s="2" t="s">
        <v>40</v>
      </c>
      <c r="B721" s="2" t="s">
        <v>40</v>
      </c>
      <c r="C721" s="2" t="s">
        <v>25</v>
      </c>
      <c r="D721" s="2" t="s">
        <v>25</v>
      </c>
      <c r="E721" s="2" t="s">
        <v>26</v>
      </c>
      <c r="F721" s="2" t="s">
        <v>61</v>
      </c>
      <c r="G721" s="1">
        <v>96238.150000000067</v>
      </c>
      <c r="H721" s="1">
        <v>41894.200000000004</v>
      </c>
      <c r="I721" s="4">
        <v>215</v>
      </c>
      <c r="J721" s="2" t="s">
        <v>65</v>
      </c>
      <c r="K721" s="1">
        <f>Tabelle1[[#This Row],[Menge kg Nges]]/1000</f>
        <v>96.238150000000061</v>
      </c>
      <c r="L721" s="1">
        <f>Tabelle1[[#This Row],[Menge kg P2O5]]/1000</f>
        <v>41.894200000000005</v>
      </c>
      <c r="M721" s="1">
        <f>Tabelle1[[#This Row],[Menge t Nges]]/Tabelle1[[#This Row],[Anzahl Lieferscheine]]</f>
        <v>0.44761930232558167</v>
      </c>
      <c r="N721" s="1">
        <f>Tabelle1[[#This Row],[Menge t P2O5]]/Tabelle1[[#This Row],[Anzahl Lieferscheine]]</f>
        <v>0.19485674418604654</v>
      </c>
    </row>
    <row r="722" spans="1:14" x14ac:dyDescent="0.2">
      <c r="A722" s="2" t="s">
        <v>40</v>
      </c>
      <c r="B722" s="2" t="s">
        <v>28</v>
      </c>
      <c r="C722" s="2" t="s">
        <v>25</v>
      </c>
      <c r="D722" s="2" t="s">
        <v>25</v>
      </c>
      <c r="E722" s="2" t="s">
        <v>26</v>
      </c>
      <c r="F722" s="2" t="s">
        <v>61</v>
      </c>
      <c r="G722" s="1">
        <v>691.2</v>
      </c>
      <c r="H722" s="1">
        <v>281.60000000000002</v>
      </c>
      <c r="I722" s="4">
        <v>2</v>
      </c>
      <c r="J722" s="2" t="s">
        <v>65</v>
      </c>
      <c r="K722" s="1">
        <f>Tabelle1[[#This Row],[Menge kg Nges]]/1000</f>
        <v>0.69120000000000004</v>
      </c>
      <c r="L722" s="1">
        <f>Tabelle1[[#This Row],[Menge kg P2O5]]/1000</f>
        <v>0.28160000000000002</v>
      </c>
      <c r="M722" s="1">
        <f>Tabelle1[[#This Row],[Menge t Nges]]/Tabelle1[[#This Row],[Anzahl Lieferscheine]]</f>
        <v>0.34560000000000002</v>
      </c>
      <c r="N722" s="1">
        <f>Tabelle1[[#This Row],[Menge t P2O5]]/Tabelle1[[#This Row],[Anzahl Lieferscheine]]</f>
        <v>0.14080000000000001</v>
      </c>
    </row>
    <row r="723" spans="1:14" x14ac:dyDescent="0.2">
      <c r="A723" s="2" t="s">
        <v>40</v>
      </c>
      <c r="B723" s="2" t="s">
        <v>42</v>
      </c>
      <c r="C723" s="2" t="s">
        <v>6</v>
      </c>
      <c r="D723" s="2" t="s">
        <v>7</v>
      </c>
      <c r="E723" s="2" t="s">
        <v>8</v>
      </c>
      <c r="F723" s="2" t="s">
        <v>61</v>
      </c>
      <c r="G723" s="1">
        <v>822.96</v>
      </c>
      <c r="H723" s="1">
        <v>320.04000000000002</v>
      </c>
      <c r="I723" s="4">
        <v>2</v>
      </c>
      <c r="J723" s="2" t="s">
        <v>65</v>
      </c>
      <c r="K723" s="1">
        <f>Tabelle1[[#This Row],[Menge kg Nges]]/1000</f>
        <v>0.82296000000000002</v>
      </c>
      <c r="L723" s="1">
        <f>Tabelle1[[#This Row],[Menge kg P2O5]]/1000</f>
        <v>0.32004000000000005</v>
      </c>
      <c r="M723" s="1">
        <f>Tabelle1[[#This Row],[Menge t Nges]]/Tabelle1[[#This Row],[Anzahl Lieferscheine]]</f>
        <v>0.41148000000000001</v>
      </c>
      <c r="N723" s="1">
        <f>Tabelle1[[#This Row],[Menge t P2O5]]/Tabelle1[[#This Row],[Anzahl Lieferscheine]]</f>
        <v>0.16002000000000002</v>
      </c>
    </row>
    <row r="724" spans="1:14" x14ac:dyDescent="0.2">
      <c r="A724" s="2" t="s">
        <v>40</v>
      </c>
      <c r="B724" s="2" t="s">
        <v>42</v>
      </c>
      <c r="C724" s="2" t="s">
        <v>6</v>
      </c>
      <c r="D724" s="2" t="s">
        <v>7</v>
      </c>
      <c r="E724" s="2" t="s">
        <v>9</v>
      </c>
      <c r="F724" s="2" t="s">
        <v>61</v>
      </c>
      <c r="G724" s="1">
        <v>1604.4</v>
      </c>
      <c r="H724" s="1">
        <v>660.59999999999991</v>
      </c>
      <c r="I724" s="4">
        <v>5</v>
      </c>
      <c r="J724" s="2" t="s">
        <v>65</v>
      </c>
      <c r="K724" s="1">
        <f>Tabelle1[[#This Row],[Menge kg Nges]]/1000</f>
        <v>1.6044</v>
      </c>
      <c r="L724" s="1">
        <f>Tabelle1[[#This Row],[Menge kg P2O5]]/1000</f>
        <v>0.66059999999999985</v>
      </c>
      <c r="M724" s="1">
        <f>Tabelle1[[#This Row],[Menge t Nges]]/Tabelle1[[#This Row],[Anzahl Lieferscheine]]</f>
        <v>0.32088</v>
      </c>
      <c r="N724" s="1">
        <f>Tabelle1[[#This Row],[Menge t P2O5]]/Tabelle1[[#This Row],[Anzahl Lieferscheine]]</f>
        <v>0.13211999999999996</v>
      </c>
    </row>
    <row r="725" spans="1:14" x14ac:dyDescent="0.2">
      <c r="A725" s="2" t="s">
        <v>40</v>
      </c>
      <c r="B725" s="2" t="s">
        <v>42</v>
      </c>
      <c r="C725" s="2" t="s">
        <v>6</v>
      </c>
      <c r="D725" s="2" t="s">
        <v>7</v>
      </c>
      <c r="E725" s="2" t="s">
        <v>11</v>
      </c>
      <c r="F725" s="2" t="s">
        <v>61</v>
      </c>
      <c r="G725" s="1">
        <v>1005</v>
      </c>
      <c r="H725" s="1">
        <v>401.5</v>
      </c>
      <c r="I725" s="4">
        <v>3</v>
      </c>
      <c r="J725" s="2" t="s">
        <v>65</v>
      </c>
      <c r="K725" s="1">
        <f>Tabelle1[[#This Row],[Menge kg Nges]]/1000</f>
        <v>1.0049999999999999</v>
      </c>
      <c r="L725" s="1">
        <f>Tabelle1[[#This Row],[Menge kg P2O5]]/1000</f>
        <v>0.40150000000000002</v>
      </c>
      <c r="M725" s="1">
        <f>Tabelle1[[#This Row],[Menge t Nges]]/Tabelle1[[#This Row],[Anzahl Lieferscheine]]</f>
        <v>0.33499999999999996</v>
      </c>
      <c r="N725" s="1">
        <f>Tabelle1[[#This Row],[Menge t P2O5]]/Tabelle1[[#This Row],[Anzahl Lieferscheine]]</f>
        <v>0.13383333333333333</v>
      </c>
    </row>
    <row r="726" spans="1:14" x14ac:dyDescent="0.2">
      <c r="A726" s="2" t="s">
        <v>40</v>
      </c>
      <c r="B726" s="2" t="s">
        <v>42</v>
      </c>
      <c r="C726" s="2" t="s">
        <v>6</v>
      </c>
      <c r="D726" s="2" t="s">
        <v>7</v>
      </c>
      <c r="E726" s="2" t="s">
        <v>12</v>
      </c>
      <c r="F726" s="2" t="s">
        <v>61</v>
      </c>
      <c r="G726" s="1">
        <v>24093.739999999991</v>
      </c>
      <c r="H726" s="1">
        <v>9028.92</v>
      </c>
      <c r="I726" s="4">
        <v>51</v>
      </c>
      <c r="J726" s="2" t="s">
        <v>65</v>
      </c>
      <c r="K726" s="1">
        <f>Tabelle1[[#This Row],[Menge kg Nges]]/1000</f>
        <v>24.09373999999999</v>
      </c>
      <c r="L726" s="1">
        <f>Tabelle1[[#This Row],[Menge kg P2O5]]/1000</f>
        <v>9.0289199999999994</v>
      </c>
      <c r="M726" s="1">
        <f>Tabelle1[[#This Row],[Menge t Nges]]/Tabelle1[[#This Row],[Anzahl Lieferscheine]]</f>
        <v>0.47242627450980373</v>
      </c>
      <c r="N726" s="1">
        <f>Tabelle1[[#This Row],[Menge t P2O5]]/Tabelle1[[#This Row],[Anzahl Lieferscheine]]</f>
        <v>0.17703764705882352</v>
      </c>
    </row>
    <row r="727" spans="1:14" x14ac:dyDescent="0.2">
      <c r="A727" s="2" t="s">
        <v>40</v>
      </c>
      <c r="B727" s="2" t="s">
        <v>42</v>
      </c>
      <c r="C727" s="2" t="s">
        <v>6</v>
      </c>
      <c r="D727" s="2" t="s">
        <v>7</v>
      </c>
      <c r="E727" s="2" t="s">
        <v>13</v>
      </c>
      <c r="F727" s="2" t="s">
        <v>61</v>
      </c>
      <c r="G727" s="1">
        <v>5940.6200000000008</v>
      </c>
      <c r="H727" s="1">
        <v>2835.38</v>
      </c>
      <c r="I727" s="4">
        <v>15</v>
      </c>
      <c r="J727" s="2" t="s">
        <v>65</v>
      </c>
      <c r="K727" s="1">
        <f>Tabelle1[[#This Row],[Menge kg Nges]]/1000</f>
        <v>5.9406200000000009</v>
      </c>
      <c r="L727" s="1">
        <f>Tabelle1[[#This Row],[Menge kg P2O5]]/1000</f>
        <v>2.8353800000000002</v>
      </c>
      <c r="M727" s="1">
        <f>Tabelle1[[#This Row],[Menge t Nges]]/Tabelle1[[#This Row],[Anzahl Lieferscheine]]</f>
        <v>0.39604133333333341</v>
      </c>
      <c r="N727" s="1">
        <f>Tabelle1[[#This Row],[Menge t P2O5]]/Tabelle1[[#This Row],[Anzahl Lieferscheine]]</f>
        <v>0.18902533333333335</v>
      </c>
    </row>
    <row r="728" spans="1:14" x14ac:dyDescent="0.2">
      <c r="A728" s="2" t="s">
        <v>40</v>
      </c>
      <c r="B728" s="2" t="s">
        <v>42</v>
      </c>
      <c r="C728" s="2" t="s">
        <v>6</v>
      </c>
      <c r="D728" s="2" t="s">
        <v>7</v>
      </c>
      <c r="E728" s="2" t="s">
        <v>14</v>
      </c>
      <c r="F728" s="2" t="s">
        <v>61</v>
      </c>
      <c r="G728" s="1">
        <v>7050.4400000000005</v>
      </c>
      <c r="H728" s="1">
        <v>3070.4000000000005</v>
      </c>
      <c r="I728" s="4">
        <v>19</v>
      </c>
      <c r="J728" s="2" t="s">
        <v>65</v>
      </c>
      <c r="K728" s="1">
        <f>Tabelle1[[#This Row],[Menge kg Nges]]/1000</f>
        <v>7.0504400000000009</v>
      </c>
      <c r="L728" s="1">
        <f>Tabelle1[[#This Row],[Menge kg P2O5]]/1000</f>
        <v>3.0704000000000007</v>
      </c>
      <c r="M728" s="1">
        <f>Tabelle1[[#This Row],[Menge t Nges]]/Tabelle1[[#This Row],[Anzahl Lieferscheine]]</f>
        <v>0.37107578947368425</v>
      </c>
      <c r="N728" s="1">
        <f>Tabelle1[[#This Row],[Menge t P2O5]]/Tabelle1[[#This Row],[Anzahl Lieferscheine]]</f>
        <v>0.16160000000000005</v>
      </c>
    </row>
    <row r="729" spans="1:14" x14ac:dyDescent="0.2">
      <c r="A729" s="2" t="s">
        <v>40</v>
      </c>
      <c r="B729" s="2" t="s">
        <v>42</v>
      </c>
      <c r="C729" s="2" t="s">
        <v>6</v>
      </c>
      <c r="D729" s="2" t="s">
        <v>15</v>
      </c>
      <c r="E729" s="2" t="s">
        <v>16</v>
      </c>
      <c r="F729" s="2" t="s">
        <v>61</v>
      </c>
      <c r="G729" s="1">
        <v>6427.7100000000009</v>
      </c>
      <c r="H729" s="1">
        <v>5870.34</v>
      </c>
      <c r="I729" s="4">
        <v>10</v>
      </c>
      <c r="J729" s="2" t="s">
        <v>65</v>
      </c>
      <c r="K729" s="1">
        <f>Tabelle1[[#This Row],[Menge kg Nges]]/1000</f>
        <v>6.4277100000000011</v>
      </c>
      <c r="L729" s="1">
        <f>Tabelle1[[#This Row],[Menge kg P2O5]]/1000</f>
        <v>5.8703400000000006</v>
      </c>
      <c r="M729" s="1">
        <f>Tabelle1[[#This Row],[Menge t Nges]]/Tabelle1[[#This Row],[Anzahl Lieferscheine]]</f>
        <v>0.64277100000000009</v>
      </c>
      <c r="N729" s="1">
        <f>Tabelle1[[#This Row],[Menge t P2O5]]/Tabelle1[[#This Row],[Anzahl Lieferscheine]]</f>
        <v>0.58703400000000006</v>
      </c>
    </row>
    <row r="730" spans="1:14" x14ac:dyDescent="0.2">
      <c r="A730" s="2" t="s">
        <v>40</v>
      </c>
      <c r="B730" s="2" t="s">
        <v>42</v>
      </c>
      <c r="C730" s="2" t="s">
        <v>6</v>
      </c>
      <c r="D730" s="2" t="s">
        <v>15</v>
      </c>
      <c r="E730" s="2" t="s">
        <v>17</v>
      </c>
      <c r="F730" s="2" t="s">
        <v>61</v>
      </c>
      <c r="G730" s="1">
        <v>566.04</v>
      </c>
      <c r="H730" s="1">
        <v>245.64</v>
      </c>
      <c r="I730" s="4">
        <v>1</v>
      </c>
      <c r="J730" s="2" t="s">
        <v>65</v>
      </c>
      <c r="K730" s="1">
        <f>Tabelle1[[#This Row],[Menge kg Nges]]/1000</f>
        <v>0.56603999999999999</v>
      </c>
      <c r="L730" s="1">
        <f>Tabelle1[[#This Row],[Menge kg P2O5]]/1000</f>
        <v>0.24564</v>
      </c>
      <c r="M730" s="1">
        <f>Tabelle1[[#This Row],[Menge t Nges]]/Tabelle1[[#This Row],[Anzahl Lieferscheine]]</f>
        <v>0.56603999999999999</v>
      </c>
      <c r="N730" s="1">
        <f>Tabelle1[[#This Row],[Menge t P2O5]]/Tabelle1[[#This Row],[Anzahl Lieferscheine]]</f>
        <v>0.24564</v>
      </c>
    </row>
    <row r="731" spans="1:14" x14ac:dyDescent="0.2">
      <c r="A731" s="2" t="s">
        <v>40</v>
      </c>
      <c r="B731" s="2" t="s">
        <v>42</v>
      </c>
      <c r="C731" s="2" t="s">
        <v>6</v>
      </c>
      <c r="D731" s="2" t="s">
        <v>15</v>
      </c>
      <c r="E731" s="2" t="s">
        <v>18</v>
      </c>
      <c r="F731" s="2" t="s">
        <v>61</v>
      </c>
      <c r="G731" s="1">
        <v>2346.5</v>
      </c>
      <c r="H731" s="1">
        <v>1778.5</v>
      </c>
      <c r="I731" s="4">
        <v>5</v>
      </c>
      <c r="J731" s="2" t="s">
        <v>65</v>
      </c>
      <c r="K731" s="1">
        <f>Tabelle1[[#This Row],[Menge kg Nges]]/1000</f>
        <v>2.3464999999999998</v>
      </c>
      <c r="L731" s="1">
        <f>Tabelle1[[#This Row],[Menge kg P2O5]]/1000</f>
        <v>1.7785</v>
      </c>
      <c r="M731" s="1">
        <f>Tabelle1[[#This Row],[Menge t Nges]]/Tabelle1[[#This Row],[Anzahl Lieferscheine]]</f>
        <v>0.46929999999999994</v>
      </c>
      <c r="N731" s="1">
        <f>Tabelle1[[#This Row],[Menge t P2O5]]/Tabelle1[[#This Row],[Anzahl Lieferscheine]]</f>
        <v>0.35570000000000002</v>
      </c>
    </row>
    <row r="732" spans="1:14" x14ac:dyDescent="0.2">
      <c r="A732" s="2" t="s">
        <v>40</v>
      </c>
      <c r="B732" s="2" t="s">
        <v>42</v>
      </c>
      <c r="C732" s="2" t="s">
        <v>6</v>
      </c>
      <c r="D732" s="2" t="s">
        <v>15</v>
      </c>
      <c r="E732" s="2" t="s">
        <v>19</v>
      </c>
      <c r="F732" s="2" t="s">
        <v>61</v>
      </c>
      <c r="G732" s="1">
        <v>1325.94</v>
      </c>
      <c r="H732" s="1">
        <v>1322.8600000000001</v>
      </c>
      <c r="I732" s="4">
        <v>3</v>
      </c>
      <c r="J732" s="2" t="s">
        <v>65</v>
      </c>
      <c r="K732" s="1">
        <f>Tabelle1[[#This Row],[Menge kg Nges]]/1000</f>
        <v>1.3259400000000001</v>
      </c>
      <c r="L732" s="1">
        <f>Tabelle1[[#This Row],[Menge kg P2O5]]/1000</f>
        <v>1.3228600000000001</v>
      </c>
      <c r="M732" s="1">
        <f>Tabelle1[[#This Row],[Menge t Nges]]/Tabelle1[[#This Row],[Anzahl Lieferscheine]]</f>
        <v>0.44198000000000004</v>
      </c>
      <c r="N732" s="1">
        <f>Tabelle1[[#This Row],[Menge t P2O5]]/Tabelle1[[#This Row],[Anzahl Lieferscheine]]</f>
        <v>0.44095333333333336</v>
      </c>
    </row>
    <row r="733" spans="1:14" x14ac:dyDescent="0.2">
      <c r="A733" s="2" t="s">
        <v>40</v>
      </c>
      <c r="B733" s="2" t="s">
        <v>42</v>
      </c>
      <c r="C733" s="2" t="s">
        <v>6</v>
      </c>
      <c r="D733" s="2" t="s">
        <v>15</v>
      </c>
      <c r="E733" s="2" t="s">
        <v>20</v>
      </c>
      <c r="F733" s="2" t="s">
        <v>61</v>
      </c>
      <c r="G733" s="1">
        <v>709.15999999999985</v>
      </c>
      <c r="H733" s="1">
        <v>681</v>
      </c>
      <c r="I733" s="4">
        <v>6</v>
      </c>
      <c r="J733" s="2" t="s">
        <v>65</v>
      </c>
      <c r="K733" s="1">
        <f>Tabelle1[[#This Row],[Menge kg Nges]]/1000</f>
        <v>0.7091599999999999</v>
      </c>
      <c r="L733" s="1">
        <f>Tabelle1[[#This Row],[Menge kg P2O5]]/1000</f>
        <v>0.68100000000000005</v>
      </c>
      <c r="M733" s="1">
        <f>Tabelle1[[#This Row],[Menge t Nges]]/Tabelle1[[#This Row],[Anzahl Lieferscheine]]</f>
        <v>0.11819333333333332</v>
      </c>
      <c r="N733" s="1">
        <f>Tabelle1[[#This Row],[Menge t P2O5]]/Tabelle1[[#This Row],[Anzahl Lieferscheine]]</f>
        <v>0.1135</v>
      </c>
    </row>
    <row r="734" spans="1:14" x14ac:dyDescent="0.2">
      <c r="A734" s="2" t="s">
        <v>40</v>
      </c>
      <c r="B734" s="2" t="s">
        <v>42</v>
      </c>
      <c r="C734" s="2" t="s">
        <v>6</v>
      </c>
      <c r="D734" s="2" t="s">
        <v>15</v>
      </c>
      <c r="E734" s="2" t="s">
        <v>21</v>
      </c>
      <c r="F734" s="2" t="s">
        <v>61</v>
      </c>
      <c r="G734" s="1">
        <v>168</v>
      </c>
      <c r="H734" s="1">
        <v>90</v>
      </c>
      <c r="I734" s="4">
        <v>1</v>
      </c>
      <c r="J734" s="2" t="s">
        <v>65</v>
      </c>
      <c r="K734" s="1">
        <f>Tabelle1[[#This Row],[Menge kg Nges]]/1000</f>
        <v>0.16800000000000001</v>
      </c>
      <c r="L734" s="1">
        <f>Tabelle1[[#This Row],[Menge kg P2O5]]/1000</f>
        <v>0.09</v>
      </c>
      <c r="M734" s="1">
        <f>Tabelle1[[#This Row],[Menge t Nges]]/Tabelle1[[#This Row],[Anzahl Lieferscheine]]</f>
        <v>0.16800000000000001</v>
      </c>
      <c r="N734" s="1">
        <f>Tabelle1[[#This Row],[Menge t P2O5]]/Tabelle1[[#This Row],[Anzahl Lieferscheine]]</f>
        <v>0.09</v>
      </c>
    </row>
    <row r="735" spans="1:14" x14ac:dyDescent="0.2">
      <c r="A735" s="2" t="s">
        <v>40</v>
      </c>
      <c r="B735" s="2" t="s">
        <v>42</v>
      </c>
      <c r="C735" s="2" t="s">
        <v>6</v>
      </c>
      <c r="D735" s="2" t="s">
        <v>15</v>
      </c>
      <c r="E735" s="2" t="s">
        <v>13</v>
      </c>
      <c r="F735" s="2" t="s">
        <v>61</v>
      </c>
      <c r="G735" s="1">
        <v>232.05</v>
      </c>
      <c r="H735" s="1">
        <v>208.25</v>
      </c>
      <c r="I735" s="4">
        <v>1</v>
      </c>
      <c r="J735" s="2" t="s">
        <v>65</v>
      </c>
      <c r="K735" s="1">
        <f>Tabelle1[[#This Row],[Menge kg Nges]]/1000</f>
        <v>0.23205000000000001</v>
      </c>
      <c r="L735" s="1">
        <f>Tabelle1[[#This Row],[Menge kg P2O5]]/1000</f>
        <v>0.20824999999999999</v>
      </c>
      <c r="M735" s="1">
        <f>Tabelle1[[#This Row],[Menge t Nges]]/Tabelle1[[#This Row],[Anzahl Lieferscheine]]</f>
        <v>0.23205000000000001</v>
      </c>
      <c r="N735" s="1">
        <f>Tabelle1[[#This Row],[Menge t P2O5]]/Tabelle1[[#This Row],[Anzahl Lieferscheine]]</f>
        <v>0.20824999999999999</v>
      </c>
    </row>
    <row r="736" spans="1:14" x14ac:dyDescent="0.2">
      <c r="A736" s="2" t="s">
        <v>40</v>
      </c>
      <c r="B736" s="2" t="s">
        <v>42</v>
      </c>
      <c r="C736" s="2" t="s">
        <v>6</v>
      </c>
      <c r="D736" s="2" t="s">
        <v>15</v>
      </c>
      <c r="E736" s="2" t="s">
        <v>24</v>
      </c>
      <c r="F736" s="2" t="s">
        <v>61</v>
      </c>
      <c r="G736" s="1">
        <v>1890</v>
      </c>
      <c r="H736" s="1">
        <v>1552.5</v>
      </c>
      <c r="I736" s="4">
        <v>3</v>
      </c>
      <c r="J736" s="2" t="s">
        <v>65</v>
      </c>
      <c r="K736" s="1">
        <f>Tabelle1[[#This Row],[Menge kg Nges]]/1000</f>
        <v>1.89</v>
      </c>
      <c r="L736" s="1">
        <f>Tabelle1[[#This Row],[Menge kg P2O5]]/1000</f>
        <v>1.5525</v>
      </c>
      <c r="M736" s="1">
        <f>Tabelle1[[#This Row],[Menge t Nges]]/Tabelle1[[#This Row],[Anzahl Lieferscheine]]</f>
        <v>0.63</v>
      </c>
      <c r="N736" s="1">
        <f>Tabelle1[[#This Row],[Menge t P2O5]]/Tabelle1[[#This Row],[Anzahl Lieferscheine]]</f>
        <v>0.51749999999999996</v>
      </c>
    </row>
    <row r="737" spans="1:14" x14ac:dyDescent="0.2">
      <c r="A737" s="2" t="s">
        <v>40</v>
      </c>
      <c r="B737" s="2" t="s">
        <v>42</v>
      </c>
      <c r="C737" s="2" t="s">
        <v>25</v>
      </c>
      <c r="D737" s="2" t="s">
        <v>25</v>
      </c>
      <c r="E737" s="2" t="s">
        <v>26</v>
      </c>
      <c r="F737" s="2" t="s">
        <v>61</v>
      </c>
      <c r="G737" s="1">
        <v>5507.3</v>
      </c>
      <c r="H737" s="1">
        <v>3088.05</v>
      </c>
      <c r="I737" s="4">
        <v>9</v>
      </c>
      <c r="J737" s="2" t="s">
        <v>65</v>
      </c>
      <c r="K737" s="1">
        <f>Tabelle1[[#This Row],[Menge kg Nges]]/1000</f>
        <v>5.5072999999999999</v>
      </c>
      <c r="L737" s="1">
        <f>Tabelle1[[#This Row],[Menge kg P2O5]]/1000</f>
        <v>3.08805</v>
      </c>
      <c r="M737" s="1">
        <f>Tabelle1[[#This Row],[Menge t Nges]]/Tabelle1[[#This Row],[Anzahl Lieferscheine]]</f>
        <v>0.61192222222222226</v>
      </c>
      <c r="N737" s="1">
        <f>Tabelle1[[#This Row],[Menge t P2O5]]/Tabelle1[[#This Row],[Anzahl Lieferscheine]]</f>
        <v>0.34311666666666668</v>
      </c>
    </row>
    <row r="738" spans="1:14" x14ac:dyDescent="0.2">
      <c r="A738" s="2" t="s">
        <v>55</v>
      </c>
      <c r="B738" s="2" t="s">
        <v>55</v>
      </c>
      <c r="C738" s="2" t="s">
        <v>6</v>
      </c>
      <c r="D738" s="2" t="s">
        <v>7</v>
      </c>
      <c r="E738" s="2" t="s">
        <v>9</v>
      </c>
      <c r="F738" s="2" t="s">
        <v>61</v>
      </c>
      <c r="G738" s="1">
        <v>298</v>
      </c>
      <c r="H738" s="1">
        <v>121</v>
      </c>
      <c r="I738" s="4">
        <v>2</v>
      </c>
      <c r="J738" s="2" t="s">
        <v>65</v>
      </c>
      <c r="K738" s="1">
        <f>Tabelle1[[#This Row],[Menge kg Nges]]/1000</f>
        <v>0.29799999999999999</v>
      </c>
      <c r="L738" s="1">
        <f>Tabelle1[[#This Row],[Menge kg P2O5]]/1000</f>
        <v>0.121</v>
      </c>
      <c r="M738" s="1">
        <f>Tabelle1[[#This Row],[Menge t Nges]]/Tabelle1[[#This Row],[Anzahl Lieferscheine]]</f>
        <v>0.14899999999999999</v>
      </c>
      <c r="N738" s="1">
        <f>Tabelle1[[#This Row],[Menge t P2O5]]/Tabelle1[[#This Row],[Anzahl Lieferscheine]]</f>
        <v>6.0499999999999998E-2</v>
      </c>
    </row>
    <row r="739" spans="1:14" x14ac:dyDescent="0.2">
      <c r="A739" s="2" t="s">
        <v>55</v>
      </c>
      <c r="B739" s="2" t="s">
        <v>55</v>
      </c>
      <c r="C739" s="2" t="s">
        <v>6</v>
      </c>
      <c r="D739" s="2" t="s">
        <v>7</v>
      </c>
      <c r="E739" s="2" t="s">
        <v>13</v>
      </c>
      <c r="F739" s="2" t="s">
        <v>61</v>
      </c>
      <c r="G739" s="1">
        <v>5474.4</v>
      </c>
      <c r="H739" s="1">
        <v>3649.6</v>
      </c>
      <c r="I739" s="4">
        <v>17</v>
      </c>
      <c r="J739" s="2" t="s">
        <v>65</v>
      </c>
      <c r="K739" s="1">
        <f>Tabelle1[[#This Row],[Menge kg Nges]]/1000</f>
        <v>5.4743999999999993</v>
      </c>
      <c r="L739" s="1">
        <f>Tabelle1[[#This Row],[Menge kg P2O5]]/1000</f>
        <v>3.6496</v>
      </c>
      <c r="M739" s="1">
        <f>Tabelle1[[#This Row],[Menge t Nges]]/Tabelle1[[#This Row],[Anzahl Lieferscheine]]</f>
        <v>0.32202352941176465</v>
      </c>
      <c r="N739" s="1">
        <f>Tabelle1[[#This Row],[Menge t P2O5]]/Tabelle1[[#This Row],[Anzahl Lieferscheine]]</f>
        <v>0.21468235294117646</v>
      </c>
    </row>
    <row r="740" spans="1:14" x14ac:dyDescent="0.2">
      <c r="A740" s="2" t="s">
        <v>53</v>
      </c>
      <c r="B740" s="2" t="s">
        <v>51</v>
      </c>
      <c r="C740" s="2" t="s">
        <v>6</v>
      </c>
      <c r="D740" s="2" t="s">
        <v>7</v>
      </c>
      <c r="E740" s="2" t="s">
        <v>12</v>
      </c>
      <c r="F740" s="2" t="s">
        <v>61</v>
      </c>
      <c r="G740" s="1">
        <v>1656</v>
      </c>
      <c r="H740" s="1">
        <v>654.11999999999989</v>
      </c>
      <c r="I740" s="4">
        <v>8</v>
      </c>
      <c r="J740" s="2" t="s">
        <v>65</v>
      </c>
      <c r="K740" s="1">
        <f>Tabelle1[[#This Row],[Menge kg Nges]]/1000</f>
        <v>1.6559999999999999</v>
      </c>
      <c r="L740" s="1">
        <f>Tabelle1[[#This Row],[Menge kg P2O5]]/1000</f>
        <v>0.65411999999999992</v>
      </c>
      <c r="M740" s="1">
        <f>Tabelle1[[#This Row],[Menge t Nges]]/Tabelle1[[#This Row],[Anzahl Lieferscheine]]</f>
        <v>0.20699999999999999</v>
      </c>
      <c r="N740" s="1">
        <f>Tabelle1[[#This Row],[Menge t P2O5]]/Tabelle1[[#This Row],[Anzahl Lieferscheine]]</f>
        <v>8.176499999999999E-2</v>
      </c>
    </row>
    <row r="741" spans="1:14" x14ac:dyDescent="0.2">
      <c r="A741" s="2" t="s">
        <v>53</v>
      </c>
      <c r="B741" s="2" t="s">
        <v>53</v>
      </c>
      <c r="C741" s="2" t="s">
        <v>6</v>
      </c>
      <c r="D741" s="2" t="s">
        <v>7</v>
      </c>
      <c r="E741" s="2" t="s">
        <v>9</v>
      </c>
      <c r="F741" s="2" t="s">
        <v>61</v>
      </c>
      <c r="G741" s="1">
        <v>77.84</v>
      </c>
      <c r="H741" s="1">
        <v>19.32</v>
      </c>
      <c r="I741" s="4">
        <v>1</v>
      </c>
      <c r="J741" s="2" t="s">
        <v>65</v>
      </c>
      <c r="K741" s="1">
        <f>Tabelle1[[#This Row],[Menge kg Nges]]/1000</f>
        <v>7.7840000000000006E-2</v>
      </c>
      <c r="L741" s="1">
        <f>Tabelle1[[#This Row],[Menge kg P2O5]]/1000</f>
        <v>1.932E-2</v>
      </c>
      <c r="M741" s="1">
        <f>Tabelle1[[#This Row],[Menge t Nges]]/Tabelle1[[#This Row],[Anzahl Lieferscheine]]</f>
        <v>7.7840000000000006E-2</v>
      </c>
      <c r="N741" s="1">
        <f>Tabelle1[[#This Row],[Menge t P2O5]]/Tabelle1[[#This Row],[Anzahl Lieferscheine]]</f>
        <v>1.932E-2</v>
      </c>
    </row>
    <row r="742" spans="1:14" x14ac:dyDescent="0.2">
      <c r="A742" s="2" t="s">
        <v>53</v>
      </c>
      <c r="B742" s="2" t="s">
        <v>53</v>
      </c>
      <c r="C742" s="2" t="s">
        <v>6</v>
      </c>
      <c r="D742" s="2" t="s">
        <v>7</v>
      </c>
      <c r="E742" s="2" t="s">
        <v>11</v>
      </c>
      <c r="F742" s="2" t="s">
        <v>61</v>
      </c>
      <c r="G742" s="1">
        <v>799.7</v>
      </c>
      <c r="H742" s="1">
        <v>345.7</v>
      </c>
      <c r="I742" s="4">
        <v>7</v>
      </c>
      <c r="J742" s="2" t="s">
        <v>65</v>
      </c>
      <c r="K742" s="1">
        <f>Tabelle1[[#This Row],[Menge kg Nges]]/1000</f>
        <v>0.79970000000000008</v>
      </c>
      <c r="L742" s="1">
        <f>Tabelle1[[#This Row],[Menge kg P2O5]]/1000</f>
        <v>0.34570000000000001</v>
      </c>
      <c r="M742" s="1">
        <f>Tabelle1[[#This Row],[Menge t Nges]]/Tabelle1[[#This Row],[Anzahl Lieferscheine]]</f>
        <v>0.11424285714285716</v>
      </c>
      <c r="N742" s="1">
        <f>Tabelle1[[#This Row],[Menge t P2O5]]/Tabelle1[[#This Row],[Anzahl Lieferscheine]]</f>
        <v>4.938571428571429E-2</v>
      </c>
    </row>
    <row r="743" spans="1:14" x14ac:dyDescent="0.2">
      <c r="A743" s="2" t="s">
        <v>53</v>
      </c>
      <c r="B743" s="2" t="s">
        <v>53</v>
      </c>
      <c r="C743" s="2" t="s">
        <v>6</v>
      </c>
      <c r="D743" s="2" t="s">
        <v>7</v>
      </c>
      <c r="E743" s="2" t="s">
        <v>12</v>
      </c>
      <c r="F743" s="2" t="s">
        <v>61</v>
      </c>
      <c r="G743" s="1">
        <v>19266.909999999996</v>
      </c>
      <c r="H743" s="1">
        <v>7044.8899999999967</v>
      </c>
      <c r="I743" s="4">
        <v>104</v>
      </c>
      <c r="J743" s="2" t="s">
        <v>65</v>
      </c>
      <c r="K743" s="1">
        <f>Tabelle1[[#This Row],[Menge kg Nges]]/1000</f>
        <v>19.266909999999996</v>
      </c>
      <c r="L743" s="1">
        <f>Tabelle1[[#This Row],[Menge kg P2O5]]/1000</f>
        <v>7.044889999999997</v>
      </c>
      <c r="M743" s="1">
        <f>Tabelle1[[#This Row],[Menge t Nges]]/Tabelle1[[#This Row],[Anzahl Lieferscheine]]</f>
        <v>0.18525874999999997</v>
      </c>
      <c r="N743" s="1">
        <f>Tabelle1[[#This Row],[Menge t P2O5]]/Tabelle1[[#This Row],[Anzahl Lieferscheine]]</f>
        <v>6.7739326923076895E-2</v>
      </c>
    </row>
    <row r="744" spans="1:14" x14ac:dyDescent="0.2">
      <c r="A744" s="2" t="s">
        <v>53</v>
      </c>
      <c r="B744" s="2" t="s">
        <v>53</v>
      </c>
      <c r="C744" s="2" t="s">
        <v>6</v>
      </c>
      <c r="D744" s="2" t="s">
        <v>15</v>
      </c>
      <c r="E744" s="2" t="s">
        <v>19</v>
      </c>
      <c r="F744" s="2" t="s">
        <v>61</v>
      </c>
      <c r="G744" s="1">
        <v>226.8</v>
      </c>
      <c r="H744" s="1">
        <v>252</v>
      </c>
      <c r="I744" s="4">
        <v>1</v>
      </c>
      <c r="J744" s="2" t="s">
        <v>65</v>
      </c>
      <c r="K744" s="1">
        <f>Tabelle1[[#This Row],[Menge kg Nges]]/1000</f>
        <v>0.2268</v>
      </c>
      <c r="L744" s="1">
        <f>Tabelle1[[#This Row],[Menge kg P2O5]]/1000</f>
        <v>0.252</v>
      </c>
      <c r="M744" s="1">
        <f>Tabelle1[[#This Row],[Menge t Nges]]/Tabelle1[[#This Row],[Anzahl Lieferscheine]]</f>
        <v>0.2268</v>
      </c>
      <c r="N744" s="1">
        <f>Tabelle1[[#This Row],[Menge t P2O5]]/Tabelle1[[#This Row],[Anzahl Lieferscheine]]</f>
        <v>0.252</v>
      </c>
    </row>
    <row r="745" spans="1:14" x14ac:dyDescent="0.2">
      <c r="A745" s="2" t="s">
        <v>53</v>
      </c>
      <c r="B745" s="2" t="s">
        <v>53</v>
      </c>
      <c r="C745" s="2" t="s">
        <v>6</v>
      </c>
      <c r="D745" s="2" t="s">
        <v>15</v>
      </c>
      <c r="E745" s="2" t="s">
        <v>20</v>
      </c>
      <c r="F745" s="2" t="s">
        <v>61</v>
      </c>
      <c r="G745" s="1">
        <v>183.6</v>
      </c>
      <c r="H745" s="1">
        <v>135</v>
      </c>
      <c r="I745" s="4">
        <v>1</v>
      </c>
      <c r="J745" s="2" t="s">
        <v>65</v>
      </c>
      <c r="K745" s="1">
        <f>Tabelle1[[#This Row],[Menge kg Nges]]/1000</f>
        <v>0.18359999999999999</v>
      </c>
      <c r="L745" s="1">
        <f>Tabelle1[[#This Row],[Menge kg P2O5]]/1000</f>
        <v>0.13500000000000001</v>
      </c>
      <c r="M745" s="1">
        <f>Tabelle1[[#This Row],[Menge t Nges]]/Tabelle1[[#This Row],[Anzahl Lieferscheine]]</f>
        <v>0.18359999999999999</v>
      </c>
      <c r="N745" s="1">
        <f>Tabelle1[[#This Row],[Menge t P2O5]]/Tabelle1[[#This Row],[Anzahl Lieferscheine]]</f>
        <v>0.13500000000000001</v>
      </c>
    </row>
    <row r="746" spans="1:14" x14ac:dyDescent="0.2">
      <c r="A746" s="2" t="s">
        <v>53</v>
      </c>
      <c r="B746" s="2" t="s">
        <v>53</v>
      </c>
      <c r="C746" s="2" t="s">
        <v>6</v>
      </c>
      <c r="D746" s="2" t="s">
        <v>15</v>
      </c>
      <c r="E746" s="2" t="s">
        <v>9</v>
      </c>
      <c r="F746" s="2" t="s">
        <v>61</v>
      </c>
      <c r="G746" s="1">
        <v>310.3</v>
      </c>
      <c r="H746" s="1">
        <v>198.7</v>
      </c>
      <c r="I746" s="4">
        <v>2</v>
      </c>
      <c r="J746" s="2" t="s">
        <v>65</v>
      </c>
      <c r="K746" s="1">
        <f>Tabelle1[[#This Row],[Menge kg Nges]]/1000</f>
        <v>0.31030000000000002</v>
      </c>
      <c r="L746" s="1">
        <f>Tabelle1[[#This Row],[Menge kg P2O5]]/1000</f>
        <v>0.19869999999999999</v>
      </c>
      <c r="M746" s="1">
        <f>Tabelle1[[#This Row],[Menge t Nges]]/Tabelle1[[#This Row],[Anzahl Lieferscheine]]</f>
        <v>0.15515000000000001</v>
      </c>
      <c r="N746" s="1">
        <f>Tabelle1[[#This Row],[Menge t P2O5]]/Tabelle1[[#This Row],[Anzahl Lieferscheine]]</f>
        <v>9.9349999999999994E-2</v>
      </c>
    </row>
    <row r="747" spans="1:14" x14ac:dyDescent="0.2">
      <c r="A747" s="2" t="s">
        <v>53</v>
      </c>
      <c r="B747" s="2" t="s">
        <v>56</v>
      </c>
      <c r="C747" s="2" t="s">
        <v>6</v>
      </c>
      <c r="D747" s="2" t="s">
        <v>7</v>
      </c>
      <c r="E747" s="2" t="s">
        <v>12</v>
      </c>
      <c r="F747" s="2" t="s">
        <v>61</v>
      </c>
      <c r="G747" s="1">
        <v>204.6</v>
      </c>
      <c r="H747" s="1">
        <v>77.400000000000006</v>
      </c>
      <c r="I747" s="4">
        <v>1</v>
      </c>
      <c r="J747" s="2" t="s">
        <v>65</v>
      </c>
      <c r="K747" s="1">
        <f>Tabelle1[[#This Row],[Menge kg Nges]]/1000</f>
        <v>0.2046</v>
      </c>
      <c r="L747" s="1">
        <f>Tabelle1[[#This Row],[Menge kg P2O5]]/1000</f>
        <v>7.740000000000001E-2</v>
      </c>
      <c r="M747" s="1">
        <f>Tabelle1[[#This Row],[Menge t Nges]]/Tabelle1[[#This Row],[Anzahl Lieferscheine]]</f>
        <v>0.2046</v>
      </c>
      <c r="N747" s="1">
        <f>Tabelle1[[#This Row],[Menge t P2O5]]/Tabelle1[[#This Row],[Anzahl Lieferscheine]]</f>
        <v>7.740000000000001E-2</v>
      </c>
    </row>
    <row r="748" spans="1:14" x14ac:dyDescent="0.2">
      <c r="A748" s="2" t="s">
        <v>28</v>
      </c>
      <c r="B748" s="2" t="s">
        <v>5</v>
      </c>
      <c r="C748" s="2" t="s">
        <v>6</v>
      </c>
      <c r="D748" s="2" t="s">
        <v>15</v>
      </c>
      <c r="E748" s="2" t="s">
        <v>17</v>
      </c>
      <c r="F748" s="2" t="s">
        <v>61</v>
      </c>
      <c r="G748" s="1">
        <v>567</v>
      </c>
      <c r="H748" s="1">
        <v>144</v>
      </c>
      <c r="I748" s="4">
        <v>2</v>
      </c>
      <c r="J748" s="2" t="s">
        <v>65</v>
      </c>
      <c r="K748" s="1">
        <f>Tabelle1[[#This Row],[Menge kg Nges]]/1000</f>
        <v>0.56699999999999995</v>
      </c>
      <c r="L748" s="1">
        <f>Tabelle1[[#This Row],[Menge kg P2O5]]/1000</f>
        <v>0.14399999999999999</v>
      </c>
      <c r="M748" s="1">
        <f>Tabelle1[[#This Row],[Menge t Nges]]/Tabelle1[[#This Row],[Anzahl Lieferscheine]]</f>
        <v>0.28349999999999997</v>
      </c>
      <c r="N748" s="1">
        <f>Tabelle1[[#This Row],[Menge t P2O5]]/Tabelle1[[#This Row],[Anzahl Lieferscheine]]</f>
        <v>7.1999999999999995E-2</v>
      </c>
    </row>
    <row r="749" spans="1:14" x14ac:dyDescent="0.2">
      <c r="A749" s="2" t="s">
        <v>28</v>
      </c>
      <c r="B749" s="2" t="s">
        <v>5</v>
      </c>
      <c r="C749" s="2" t="s">
        <v>6</v>
      </c>
      <c r="D749" s="2" t="s">
        <v>15</v>
      </c>
      <c r="E749" s="2" t="s">
        <v>19</v>
      </c>
      <c r="F749" s="2" t="s">
        <v>61</v>
      </c>
      <c r="G749" s="1">
        <v>4010.26</v>
      </c>
      <c r="H749" s="1">
        <v>4499.12</v>
      </c>
      <c r="I749" s="4">
        <v>3</v>
      </c>
      <c r="J749" s="2" t="s">
        <v>65</v>
      </c>
      <c r="K749" s="1">
        <f>Tabelle1[[#This Row],[Menge kg Nges]]/1000</f>
        <v>4.0102600000000006</v>
      </c>
      <c r="L749" s="1">
        <f>Tabelle1[[#This Row],[Menge kg P2O5]]/1000</f>
        <v>4.4991199999999996</v>
      </c>
      <c r="M749" s="1">
        <f>Tabelle1[[#This Row],[Menge t Nges]]/Tabelle1[[#This Row],[Anzahl Lieferscheine]]</f>
        <v>1.3367533333333335</v>
      </c>
      <c r="N749" s="1">
        <f>Tabelle1[[#This Row],[Menge t P2O5]]/Tabelle1[[#This Row],[Anzahl Lieferscheine]]</f>
        <v>1.4997066666666665</v>
      </c>
    </row>
    <row r="750" spans="1:14" x14ac:dyDescent="0.2">
      <c r="A750" s="2" t="s">
        <v>28</v>
      </c>
      <c r="B750" s="2" t="s">
        <v>5</v>
      </c>
      <c r="C750" s="2" t="s">
        <v>6</v>
      </c>
      <c r="D750" s="2" t="s">
        <v>15</v>
      </c>
      <c r="E750" s="2" t="s">
        <v>9</v>
      </c>
      <c r="F750" s="2" t="s">
        <v>61</v>
      </c>
      <c r="G750" s="1">
        <v>716.4</v>
      </c>
      <c r="H750" s="1">
        <v>297</v>
      </c>
      <c r="I750" s="4">
        <v>1</v>
      </c>
      <c r="J750" s="2" t="s">
        <v>65</v>
      </c>
      <c r="K750" s="1">
        <f>Tabelle1[[#This Row],[Menge kg Nges]]/1000</f>
        <v>0.71639999999999993</v>
      </c>
      <c r="L750" s="1">
        <f>Tabelle1[[#This Row],[Menge kg P2O5]]/1000</f>
        <v>0.29699999999999999</v>
      </c>
      <c r="M750" s="1">
        <f>Tabelle1[[#This Row],[Menge t Nges]]/Tabelle1[[#This Row],[Anzahl Lieferscheine]]</f>
        <v>0.71639999999999993</v>
      </c>
      <c r="N750" s="1">
        <f>Tabelle1[[#This Row],[Menge t P2O5]]/Tabelle1[[#This Row],[Anzahl Lieferscheine]]</f>
        <v>0.29699999999999999</v>
      </c>
    </row>
    <row r="751" spans="1:14" x14ac:dyDescent="0.2">
      <c r="A751" s="2" t="s">
        <v>28</v>
      </c>
      <c r="B751" s="2" t="s">
        <v>45</v>
      </c>
      <c r="C751" s="2" t="s">
        <v>6</v>
      </c>
      <c r="D751" s="2" t="s">
        <v>7</v>
      </c>
      <c r="E751" s="2" t="s">
        <v>12</v>
      </c>
      <c r="F751" s="2" t="s">
        <v>61</v>
      </c>
      <c r="G751" s="1">
        <v>320</v>
      </c>
      <c r="H751" s="1">
        <v>121</v>
      </c>
      <c r="I751" s="4">
        <v>1</v>
      </c>
      <c r="J751" s="2" t="s">
        <v>65</v>
      </c>
      <c r="K751" s="1">
        <f>Tabelle1[[#This Row],[Menge kg Nges]]/1000</f>
        <v>0.32</v>
      </c>
      <c r="L751" s="1">
        <f>Tabelle1[[#This Row],[Menge kg P2O5]]/1000</f>
        <v>0.121</v>
      </c>
      <c r="M751" s="1">
        <f>Tabelle1[[#This Row],[Menge t Nges]]/Tabelle1[[#This Row],[Anzahl Lieferscheine]]</f>
        <v>0.32</v>
      </c>
      <c r="N751" s="1">
        <f>Tabelle1[[#This Row],[Menge t P2O5]]/Tabelle1[[#This Row],[Anzahl Lieferscheine]]</f>
        <v>0.121</v>
      </c>
    </row>
    <row r="752" spans="1:14" x14ac:dyDescent="0.2">
      <c r="A752" s="2" t="s">
        <v>28</v>
      </c>
      <c r="B752" s="2" t="s">
        <v>45</v>
      </c>
      <c r="C752" s="2" t="s">
        <v>6</v>
      </c>
      <c r="D752" s="2" t="s">
        <v>15</v>
      </c>
      <c r="E752" s="2" t="s">
        <v>20</v>
      </c>
      <c r="F752" s="2" t="s">
        <v>61</v>
      </c>
      <c r="G752" s="1">
        <v>204</v>
      </c>
      <c r="H752" s="1">
        <v>150</v>
      </c>
      <c r="I752" s="4">
        <v>1</v>
      </c>
      <c r="J752" s="2" t="s">
        <v>65</v>
      </c>
      <c r="K752" s="1">
        <f>Tabelle1[[#This Row],[Menge kg Nges]]/1000</f>
        <v>0.20399999999999999</v>
      </c>
      <c r="L752" s="1">
        <f>Tabelle1[[#This Row],[Menge kg P2O5]]/1000</f>
        <v>0.15</v>
      </c>
      <c r="M752" s="1">
        <f>Tabelle1[[#This Row],[Menge t Nges]]/Tabelle1[[#This Row],[Anzahl Lieferscheine]]</f>
        <v>0.20399999999999999</v>
      </c>
      <c r="N752" s="1">
        <f>Tabelle1[[#This Row],[Menge t P2O5]]/Tabelle1[[#This Row],[Anzahl Lieferscheine]]</f>
        <v>0.15</v>
      </c>
    </row>
    <row r="753" spans="1:14" x14ac:dyDescent="0.2">
      <c r="A753" s="2" t="s">
        <v>28</v>
      </c>
      <c r="B753" s="2" t="s">
        <v>28</v>
      </c>
      <c r="C753" s="2" t="s">
        <v>6</v>
      </c>
      <c r="D753" s="2" t="s">
        <v>7</v>
      </c>
      <c r="E753" s="2" t="s">
        <v>9</v>
      </c>
      <c r="F753" s="2" t="s">
        <v>61</v>
      </c>
      <c r="G753" s="1">
        <v>28298.33</v>
      </c>
      <c r="H753" s="1">
        <v>11118.16</v>
      </c>
      <c r="I753" s="4">
        <v>54</v>
      </c>
      <c r="J753" s="2" t="s">
        <v>65</v>
      </c>
      <c r="K753" s="1">
        <f>Tabelle1[[#This Row],[Menge kg Nges]]/1000</f>
        <v>28.29833</v>
      </c>
      <c r="L753" s="1">
        <f>Tabelle1[[#This Row],[Menge kg P2O5]]/1000</f>
        <v>11.11816</v>
      </c>
      <c r="M753" s="1">
        <f>Tabelle1[[#This Row],[Menge t Nges]]/Tabelle1[[#This Row],[Anzahl Lieferscheine]]</f>
        <v>0.52404314814814812</v>
      </c>
      <c r="N753" s="1">
        <f>Tabelle1[[#This Row],[Menge t P2O5]]/Tabelle1[[#This Row],[Anzahl Lieferscheine]]</f>
        <v>0.20589185185185185</v>
      </c>
    </row>
    <row r="754" spans="1:14" x14ac:dyDescent="0.2">
      <c r="A754" s="2" t="s">
        <v>28</v>
      </c>
      <c r="B754" s="2" t="s">
        <v>28</v>
      </c>
      <c r="C754" s="2" t="s">
        <v>6</v>
      </c>
      <c r="D754" s="2" t="s">
        <v>7</v>
      </c>
      <c r="E754" s="2" t="s">
        <v>10</v>
      </c>
      <c r="F754" s="2" t="s">
        <v>61</v>
      </c>
      <c r="G754" s="1">
        <v>869</v>
      </c>
      <c r="H754" s="1">
        <v>350</v>
      </c>
      <c r="I754" s="4">
        <v>3</v>
      </c>
      <c r="J754" s="2" t="s">
        <v>65</v>
      </c>
      <c r="K754" s="1">
        <f>Tabelle1[[#This Row],[Menge kg Nges]]/1000</f>
        <v>0.86899999999999999</v>
      </c>
      <c r="L754" s="1">
        <f>Tabelle1[[#This Row],[Menge kg P2O5]]/1000</f>
        <v>0.35</v>
      </c>
      <c r="M754" s="1">
        <f>Tabelle1[[#This Row],[Menge t Nges]]/Tabelle1[[#This Row],[Anzahl Lieferscheine]]</f>
        <v>0.28966666666666668</v>
      </c>
      <c r="N754" s="1">
        <f>Tabelle1[[#This Row],[Menge t P2O5]]/Tabelle1[[#This Row],[Anzahl Lieferscheine]]</f>
        <v>0.11666666666666665</v>
      </c>
    </row>
    <row r="755" spans="1:14" x14ac:dyDescent="0.2">
      <c r="A755" s="2" t="s">
        <v>28</v>
      </c>
      <c r="B755" s="2" t="s">
        <v>28</v>
      </c>
      <c r="C755" s="2" t="s">
        <v>6</v>
      </c>
      <c r="D755" s="2" t="s">
        <v>7</v>
      </c>
      <c r="E755" s="2" t="s">
        <v>12</v>
      </c>
      <c r="F755" s="2" t="s">
        <v>61</v>
      </c>
      <c r="G755" s="1">
        <v>29882.7</v>
      </c>
      <c r="H755" s="1">
        <v>15042.020000000002</v>
      </c>
      <c r="I755" s="4">
        <v>60</v>
      </c>
      <c r="J755" s="2" t="s">
        <v>65</v>
      </c>
      <c r="K755" s="1">
        <f>Tabelle1[[#This Row],[Menge kg Nges]]/1000</f>
        <v>29.8827</v>
      </c>
      <c r="L755" s="1">
        <f>Tabelle1[[#This Row],[Menge kg P2O5]]/1000</f>
        <v>15.042020000000003</v>
      </c>
      <c r="M755" s="1">
        <f>Tabelle1[[#This Row],[Menge t Nges]]/Tabelle1[[#This Row],[Anzahl Lieferscheine]]</f>
        <v>0.49804500000000002</v>
      </c>
      <c r="N755" s="1">
        <f>Tabelle1[[#This Row],[Menge t P2O5]]/Tabelle1[[#This Row],[Anzahl Lieferscheine]]</f>
        <v>0.25070033333333336</v>
      </c>
    </row>
    <row r="756" spans="1:14" x14ac:dyDescent="0.2">
      <c r="A756" s="2" t="s">
        <v>28</v>
      </c>
      <c r="B756" s="2" t="s">
        <v>28</v>
      </c>
      <c r="C756" s="2" t="s">
        <v>6</v>
      </c>
      <c r="D756" s="2" t="s">
        <v>7</v>
      </c>
      <c r="E756" s="2" t="s">
        <v>13</v>
      </c>
      <c r="F756" s="2" t="s">
        <v>61</v>
      </c>
      <c r="G756" s="1">
        <v>5490.1</v>
      </c>
      <c r="H756" s="1">
        <v>3719.1</v>
      </c>
      <c r="I756" s="4">
        <v>18</v>
      </c>
      <c r="J756" s="2" t="s">
        <v>65</v>
      </c>
      <c r="K756" s="1">
        <f>Tabelle1[[#This Row],[Menge kg Nges]]/1000</f>
        <v>5.4901</v>
      </c>
      <c r="L756" s="1">
        <f>Tabelle1[[#This Row],[Menge kg P2O5]]/1000</f>
        <v>3.7191000000000001</v>
      </c>
      <c r="M756" s="1">
        <f>Tabelle1[[#This Row],[Menge t Nges]]/Tabelle1[[#This Row],[Anzahl Lieferscheine]]</f>
        <v>0.30500555555555553</v>
      </c>
      <c r="N756" s="1">
        <f>Tabelle1[[#This Row],[Menge t P2O5]]/Tabelle1[[#This Row],[Anzahl Lieferscheine]]</f>
        <v>0.20661666666666667</v>
      </c>
    </row>
    <row r="757" spans="1:14" x14ac:dyDescent="0.2">
      <c r="A757" s="2" t="s">
        <v>28</v>
      </c>
      <c r="B757" s="2" t="s">
        <v>28</v>
      </c>
      <c r="C757" s="2" t="s">
        <v>6</v>
      </c>
      <c r="D757" s="2" t="s">
        <v>7</v>
      </c>
      <c r="E757" s="2" t="s">
        <v>14</v>
      </c>
      <c r="F757" s="2" t="s">
        <v>61</v>
      </c>
      <c r="G757" s="1">
        <v>17427.240000000002</v>
      </c>
      <c r="H757" s="1">
        <v>11235.800000000003</v>
      </c>
      <c r="I757" s="4">
        <v>32</v>
      </c>
      <c r="J757" s="2" t="s">
        <v>65</v>
      </c>
      <c r="K757" s="1">
        <f>Tabelle1[[#This Row],[Menge kg Nges]]/1000</f>
        <v>17.427240000000001</v>
      </c>
      <c r="L757" s="1">
        <f>Tabelle1[[#This Row],[Menge kg P2O5]]/1000</f>
        <v>11.235800000000003</v>
      </c>
      <c r="M757" s="1">
        <f>Tabelle1[[#This Row],[Menge t Nges]]/Tabelle1[[#This Row],[Anzahl Lieferscheine]]</f>
        <v>0.54460125000000004</v>
      </c>
      <c r="N757" s="1">
        <f>Tabelle1[[#This Row],[Menge t P2O5]]/Tabelle1[[#This Row],[Anzahl Lieferscheine]]</f>
        <v>0.35111875000000009</v>
      </c>
    </row>
    <row r="758" spans="1:14" x14ac:dyDescent="0.2">
      <c r="A758" s="2" t="s">
        <v>28</v>
      </c>
      <c r="B758" s="2" t="s">
        <v>28</v>
      </c>
      <c r="C758" s="2" t="s">
        <v>6</v>
      </c>
      <c r="D758" s="2" t="s">
        <v>15</v>
      </c>
      <c r="E758" s="2" t="s">
        <v>17</v>
      </c>
      <c r="F758" s="2" t="s">
        <v>61</v>
      </c>
      <c r="G758" s="1">
        <v>3439.8</v>
      </c>
      <c r="H758" s="1">
        <v>873.6</v>
      </c>
      <c r="I758" s="4">
        <v>8</v>
      </c>
      <c r="J758" s="2" t="s">
        <v>65</v>
      </c>
      <c r="K758" s="1">
        <f>Tabelle1[[#This Row],[Menge kg Nges]]/1000</f>
        <v>3.4398</v>
      </c>
      <c r="L758" s="1">
        <f>Tabelle1[[#This Row],[Menge kg P2O5]]/1000</f>
        <v>0.87360000000000004</v>
      </c>
      <c r="M758" s="1">
        <f>Tabelle1[[#This Row],[Menge t Nges]]/Tabelle1[[#This Row],[Anzahl Lieferscheine]]</f>
        <v>0.429975</v>
      </c>
      <c r="N758" s="1">
        <f>Tabelle1[[#This Row],[Menge t P2O5]]/Tabelle1[[#This Row],[Anzahl Lieferscheine]]</f>
        <v>0.10920000000000001</v>
      </c>
    </row>
    <row r="759" spans="1:14" x14ac:dyDescent="0.2">
      <c r="A759" s="2" t="s">
        <v>28</v>
      </c>
      <c r="B759" s="2" t="s">
        <v>28</v>
      </c>
      <c r="C759" s="2" t="s">
        <v>6</v>
      </c>
      <c r="D759" s="2" t="s">
        <v>15</v>
      </c>
      <c r="E759" s="2" t="s">
        <v>18</v>
      </c>
      <c r="F759" s="2" t="s">
        <v>61</v>
      </c>
      <c r="G759" s="1">
        <v>1751.4</v>
      </c>
      <c r="H759" s="1">
        <v>1222.8</v>
      </c>
      <c r="I759" s="4">
        <v>4</v>
      </c>
      <c r="J759" s="2" t="s">
        <v>65</v>
      </c>
      <c r="K759" s="1">
        <f>Tabelle1[[#This Row],[Menge kg Nges]]/1000</f>
        <v>1.7514000000000001</v>
      </c>
      <c r="L759" s="1">
        <f>Tabelle1[[#This Row],[Menge kg P2O5]]/1000</f>
        <v>1.2227999999999999</v>
      </c>
      <c r="M759" s="1">
        <f>Tabelle1[[#This Row],[Menge t Nges]]/Tabelle1[[#This Row],[Anzahl Lieferscheine]]</f>
        <v>0.43785000000000002</v>
      </c>
      <c r="N759" s="1">
        <f>Tabelle1[[#This Row],[Menge t P2O5]]/Tabelle1[[#This Row],[Anzahl Lieferscheine]]</f>
        <v>0.30569999999999997</v>
      </c>
    </row>
    <row r="760" spans="1:14" x14ac:dyDescent="0.2">
      <c r="A760" s="2" t="s">
        <v>28</v>
      </c>
      <c r="B760" s="2" t="s">
        <v>28</v>
      </c>
      <c r="C760" s="2" t="s">
        <v>6</v>
      </c>
      <c r="D760" s="2" t="s">
        <v>15</v>
      </c>
      <c r="E760" s="2" t="s">
        <v>19</v>
      </c>
      <c r="F760" s="2" t="s">
        <v>61</v>
      </c>
      <c r="G760" s="1">
        <v>2701</v>
      </c>
      <c r="H760" s="1">
        <v>3390</v>
      </c>
      <c r="I760" s="4">
        <v>3</v>
      </c>
      <c r="J760" s="2" t="s">
        <v>65</v>
      </c>
      <c r="K760" s="1">
        <f>Tabelle1[[#This Row],[Menge kg Nges]]/1000</f>
        <v>2.7010000000000001</v>
      </c>
      <c r="L760" s="1">
        <f>Tabelle1[[#This Row],[Menge kg P2O5]]/1000</f>
        <v>3.39</v>
      </c>
      <c r="M760" s="1">
        <f>Tabelle1[[#This Row],[Menge t Nges]]/Tabelle1[[#This Row],[Anzahl Lieferscheine]]</f>
        <v>0.90033333333333332</v>
      </c>
      <c r="N760" s="1">
        <f>Tabelle1[[#This Row],[Menge t P2O5]]/Tabelle1[[#This Row],[Anzahl Lieferscheine]]</f>
        <v>1.1300000000000001</v>
      </c>
    </row>
    <row r="761" spans="1:14" x14ac:dyDescent="0.2">
      <c r="A761" s="2" t="s">
        <v>28</v>
      </c>
      <c r="B761" s="2" t="s">
        <v>28</v>
      </c>
      <c r="C761" s="2" t="s">
        <v>6</v>
      </c>
      <c r="D761" s="2" t="s">
        <v>15</v>
      </c>
      <c r="E761" s="2" t="s">
        <v>20</v>
      </c>
      <c r="F761" s="2" t="s">
        <v>61</v>
      </c>
      <c r="G761" s="1">
        <v>1627.2</v>
      </c>
      <c r="H761" s="1">
        <v>1095</v>
      </c>
      <c r="I761" s="4">
        <v>3</v>
      </c>
      <c r="J761" s="2" t="s">
        <v>65</v>
      </c>
      <c r="K761" s="1">
        <f>Tabelle1[[#This Row],[Menge kg Nges]]/1000</f>
        <v>1.6272</v>
      </c>
      <c r="L761" s="1">
        <f>Tabelle1[[#This Row],[Menge kg P2O5]]/1000</f>
        <v>1.095</v>
      </c>
      <c r="M761" s="1">
        <f>Tabelle1[[#This Row],[Menge t Nges]]/Tabelle1[[#This Row],[Anzahl Lieferscheine]]</f>
        <v>0.54239999999999999</v>
      </c>
      <c r="N761" s="1">
        <f>Tabelle1[[#This Row],[Menge t P2O5]]/Tabelle1[[#This Row],[Anzahl Lieferscheine]]</f>
        <v>0.36499999999999999</v>
      </c>
    </row>
    <row r="762" spans="1:14" x14ac:dyDescent="0.2">
      <c r="A762" s="2" t="s">
        <v>28</v>
      </c>
      <c r="B762" s="2" t="s">
        <v>28</v>
      </c>
      <c r="C762" s="2" t="s">
        <v>6</v>
      </c>
      <c r="D762" s="2" t="s">
        <v>15</v>
      </c>
      <c r="E762" s="2" t="s">
        <v>21</v>
      </c>
      <c r="F762" s="2" t="s">
        <v>61</v>
      </c>
      <c r="G762" s="1">
        <v>3019.2</v>
      </c>
      <c r="H762" s="1">
        <v>1776</v>
      </c>
      <c r="I762" s="4">
        <v>6</v>
      </c>
      <c r="J762" s="2" t="s">
        <v>65</v>
      </c>
      <c r="K762" s="1">
        <f>Tabelle1[[#This Row],[Menge kg Nges]]/1000</f>
        <v>3.0191999999999997</v>
      </c>
      <c r="L762" s="1">
        <f>Tabelle1[[#This Row],[Menge kg P2O5]]/1000</f>
        <v>1.776</v>
      </c>
      <c r="M762" s="1">
        <f>Tabelle1[[#This Row],[Menge t Nges]]/Tabelle1[[#This Row],[Anzahl Lieferscheine]]</f>
        <v>0.50319999999999998</v>
      </c>
      <c r="N762" s="1">
        <f>Tabelle1[[#This Row],[Menge t P2O5]]/Tabelle1[[#This Row],[Anzahl Lieferscheine]]</f>
        <v>0.29599999999999999</v>
      </c>
    </row>
    <row r="763" spans="1:14" x14ac:dyDescent="0.2">
      <c r="A763" s="2" t="s">
        <v>28</v>
      </c>
      <c r="B763" s="2" t="s">
        <v>28</v>
      </c>
      <c r="C763" s="2" t="s">
        <v>6</v>
      </c>
      <c r="D763" s="2" t="s">
        <v>15</v>
      </c>
      <c r="E763" s="2" t="s">
        <v>9</v>
      </c>
      <c r="F763" s="2" t="s">
        <v>61</v>
      </c>
      <c r="G763" s="1">
        <v>16638.939999999999</v>
      </c>
      <c r="H763" s="1">
        <v>9211.5000000000018</v>
      </c>
      <c r="I763" s="4">
        <v>42</v>
      </c>
      <c r="J763" s="2" t="s">
        <v>65</v>
      </c>
      <c r="K763" s="1">
        <f>Tabelle1[[#This Row],[Menge kg Nges]]/1000</f>
        <v>16.638939999999998</v>
      </c>
      <c r="L763" s="1">
        <f>Tabelle1[[#This Row],[Menge kg P2O5]]/1000</f>
        <v>9.2115000000000027</v>
      </c>
      <c r="M763" s="1">
        <f>Tabelle1[[#This Row],[Menge t Nges]]/Tabelle1[[#This Row],[Anzahl Lieferscheine]]</f>
        <v>0.39616523809523807</v>
      </c>
      <c r="N763" s="1">
        <f>Tabelle1[[#This Row],[Menge t P2O5]]/Tabelle1[[#This Row],[Anzahl Lieferscheine]]</f>
        <v>0.21932142857142864</v>
      </c>
    </row>
    <row r="764" spans="1:14" x14ac:dyDescent="0.2">
      <c r="A764" s="2" t="s">
        <v>28</v>
      </c>
      <c r="B764" s="2" t="s">
        <v>28</v>
      </c>
      <c r="C764" s="2" t="s">
        <v>6</v>
      </c>
      <c r="D764" s="2" t="s">
        <v>15</v>
      </c>
      <c r="E764" s="2" t="s">
        <v>10</v>
      </c>
      <c r="F764" s="2" t="s">
        <v>61</v>
      </c>
      <c r="G764" s="1">
        <v>7965.9</v>
      </c>
      <c r="H764" s="1">
        <v>3528.5400000000004</v>
      </c>
      <c r="I764" s="4">
        <v>18</v>
      </c>
      <c r="J764" s="2" t="s">
        <v>65</v>
      </c>
      <c r="K764" s="1">
        <f>Tabelle1[[#This Row],[Menge kg Nges]]/1000</f>
        <v>7.9658999999999995</v>
      </c>
      <c r="L764" s="1">
        <f>Tabelle1[[#This Row],[Menge kg P2O5]]/1000</f>
        <v>3.5285400000000005</v>
      </c>
      <c r="M764" s="1">
        <f>Tabelle1[[#This Row],[Menge t Nges]]/Tabelle1[[#This Row],[Anzahl Lieferscheine]]</f>
        <v>0.44255</v>
      </c>
      <c r="N764" s="1">
        <f>Tabelle1[[#This Row],[Menge t P2O5]]/Tabelle1[[#This Row],[Anzahl Lieferscheine]]</f>
        <v>0.19603000000000004</v>
      </c>
    </row>
    <row r="765" spans="1:14" x14ac:dyDescent="0.2">
      <c r="A765" s="2" t="s">
        <v>28</v>
      </c>
      <c r="B765" s="2" t="s">
        <v>28</v>
      </c>
      <c r="C765" s="2" t="s">
        <v>25</v>
      </c>
      <c r="D765" s="2" t="s">
        <v>25</v>
      </c>
      <c r="E765" s="2" t="s">
        <v>26</v>
      </c>
      <c r="F765" s="2" t="s">
        <v>61</v>
      </c>
      <c r="G765" s="1">
        <v>29904.65</v>
      </c>
      <c r="H765" s="1">
        <v>19587.810000000001</v>
      </c>
      <c r="I765" s="4">
        <v>29</v>
      </c>
      <c r="J765" s="2" t="s">
        <v>65</v>
      </c>
      <c r="K765" s="1">
        <f>Tabelle1[[#This Row],[Menge kg Nges]]/1000</f>
        <v>29.90465</v>
      </c>
      <c r="L765" s="1">
        <f>Tabelle1[[#This Row],[Menge kg P2O5]]/1000</f>
        <v>19.587810000000001</v>
      </c>
      <c r="M765" s="1">
        <f>Tabelle1[[#This Row],[Menge t Nges]]/Tabelle1[[#This Row],[Anzahl Lieferscheine]]</f>
        <v>1.0311948275862068</v>
      </c>
      <c r="N765" s="1">
        <f>Tabelle1[[#This Row],[Menge t P2O5]]/Tabelle1[[#This Row],[Anzahl Lieferscheine]]</f>
        <v>0.67544172413793102</v>
      </c>
    </row>
    <row r="766" spans="1:14" x14ac:dyDescent="0.2">
      <c r="A766" s="2" t="s">
        <v>28</v>
      </c>
      <c r="B766" s="2" t="s">
        <v>56</v>
      </c>
      <c r="C766" s="2" t="s">
        <v>6</v>
      </c>
      <c r="D766" s="2" t="s">
        <v>15</v>
      </c>
      <c r="E766" s="2" t="s">
        <v>21</v>
      </c>
      <c r="F766" s="2" t="s">
        <v>61</v>
      </c>
      <c r="G766" s="1">
        <v>1365</v>
      </c>
      <c r="H766" s="1">
        <v>1105</v>
      </c>
      <c r="I766" s="4">
        <v>1</v>
      </c>
      <c r="J766" s="2" t="s">
        <v>65</v>
      </c>
      <c r="K766" s="1">
        <f>Tabelle1[[#This Row],[Menge kg Nges]]/1000</f>
        <v>1.365</v>
      </c>
      <c r="L766" s="1">
        <f>Tabelle1[[#This Row],[Menge kg P2O5]]/1000</f>
        <v>1.105</v>
      </c>
      <c r="M766" s="1">
        <f>Tabelle1[[#This Row],[Menge t Nges]]/Tabelle1[[#This Row],[Anzahl Lieferscheine]]</f>
        <v>1.365</v>
      </c>
      <c r="N766" s="1">
        <f>Tabelle1[[#This Row],[Menge t P2O5]]/Tabelle1[[#This Row],[Anzahl Lieferscheine]]</f>
        <v>1.105</v>
      </c>
    </row>
    <row r="767" spans="1:14" x14ac:dyDescent="0.2">
      <c r="A767" s="2" t="s">
        <v>56</v>
      </c>
      <c r="B767" s="2" t="s">
        <v>28</v>
      </c>
      <c r="C767" s="2" t="s">
        <v>6</v>
      </c>
      <c r="D767" s="2" t="s">
        <v>15</v>
      </c>
      <c r="E767" s="2" t="s">
        <v>9</v>
      </c>
      <c r="F767" s="2" t="s">
        <v>61</v>
      </c>
      <c r="G767" s="1">
        <v>1214.4000000000001</v>
      </c>
      <c r="H767" s="1">
        <v>792</v>
      </c>
      <c r="I767" s="4">
        <v>2</v>
      </c>
      <c r="J767" s="2" t="s">
        <v>65</v>
      </c>
      <c r="K767" s="1">
        <f>Tabelle1[[#This Row],[Menge kg Nges]]/1000</f>
        <v>1.2144000000000001</v>
      </c>
      <c r="L767" s="1">
        <f>Tabelle1[[#This Row],[Menge kg P2O5]]/1000</f>
        <v>0.79200000000000004</v>
      </c>
      <c r="M767" s="1">
        <f>Tabelle1[[#This Row],[Menge t Nges]]/Tabelle1[[#This Row],[Anzahl Lieferscheine]]</f>
        <v>0.60720000000000007</v>
      </c>
      <c r="N767" s="1">
        <f>Tabelle1[[#This Row],[Menge t P2O5]]/Tabelle1[[#This Row],[Anzahl Lieferscheine]]</f>
        <v>0.39600000000000002</v>
      </c>
    </row>
    <row r="768" spans="1:14" x14ac:dyDescent="0.2">
      <c r="A768" s="2" t="s">
        <v>56</v>
      </c>
      <c r="B768" s="2" t="s">
        <v>56</v>
      </c>
      <c r="C768" s="2" t="s">
        <v>6</v>
      </c>
      <c r="D768" s="2" t="s">
        <v>7</v>
      </c>
      <c r="E768" s="2" t="s">
        <v>8</v>
      </c>
      <c r="F768" s="2" t="s">
        <v>61</v>
      </c>
      <c r="G768" s="1">
        <v>2816.4900000000002</v>
      </c>
      <c r="H768" s="1">
        <v>916.53</v>
      </c>
      <c r="I768" s="4">
        <v>2</v>
      </c>
      <c r="J768" s="2" t="s">
        <v>65</v>
      </c>
      <c r="K768" s="1">
        <f>Tabelle1[[#This Row],[Menge kg Nges]]/1000</f>
        <v>2.8164900000000004</v>
      </c>
      <c r="L768" s="1">
        <f>Tabelle1[[#This Row],[Menge kg P2O5]]/1000</f>
        <v>0.91652999999999996</v>
      </c>
      <c r="M768" s="1">
        <f>Tabelle1[[#This Row],[Menge t Nges]]/Tabelle1[[#This Row],[Anzahl Lieferscheine]]</f>
        <v>1.4082450000000002</v>
      </c>
      <c r="N768" s="1">
        <f>Tabelle1[[#This Row],[Menge t P2O5]]/Tabelle1[[#This Row],[Anzahl Lieferscheine]]</f>
        <v>0.45826499999999998</v>
      </c>
    </row>
    <row r="769" spans="1:14" x14ac:dyDescent="0.2">
      <c r="A769" s="2" t="s">
        <v>56</v>
      </c>
      <c r="B769" s="2" t="s">
        <v>56</v>
      </c>
      <c r="C769" s="2" t="s">
        <v>6</v>
      </c>
      <c r="D769" s="2" t="s">
        <v>15</v>
      </c>
      <c r="E769" s="2" t="s">
        <v>8</v>
      </c>
      <c r="F769" s="2" t="s">
        <v>61</v>
      </c>
      <c r="G769" s="1">
        <v>728.81999999999994</v>
      </c>
      <c r="H769" s="1">
        <v>303.36</v>
      </c>
      <c r="I769" s="4">
        <v>3</v>
      </c>
      <c r="J769" s="2" t="s">
        <v>65</v>
      </c>
      <c r="K769" s="1">
        <f>Tabelle1[[#This Row],[Menge kg Nges]]/1000</f>
        <v>0.72881999999999991</v>
      </c>
      <c r="L769" s="1">
        <f>Tabelle1[[#This Row],[Menge kg P2O5]]/1000</f>
        <v>0.30336000000000002</v>
      </c>
      <c r="M769" s="1">
        <f>Tabelle1[[#This Row],[Menge t Nges]]/Tabelle1[[#This Row],[Anzahl Lieferscheine]]</f>
        <v>0.24293999999999996</v>
      </c>
      <c r="N769" s="1">
        <f>Tabelle1[[#This Row],[Menge t P2O5]]/Tabelle1[[#This Row],[Anzahl Lieferscheine]]</f>
        <v>0.10112</v>
      </c>
    </row>
    <row r="770" spans="1:14" x14ac:dyDescent="0.2">
      <c r="A770" s="2" t="s">
        <v>56</v>
      </c>
      <c r="B770" s="2" t="s">
        <v>56</v>
      </c>
      <c r="C770" s="2" t="s">
        <v>6</v>
      </c>
      <c r="D770" s="2" t="s">
        <v>15</v>
      </c>
      <c r="E770" s="2" t="s">
        <v>18</v>
      </c>
      <c r="F770" s="2" t="s">
        <v>61</v>
      </c>
      <c r="G770" s="1">
        <v>4925.76</v>
      </c>
      <c r="H770" s="1">
        <v>3528</v>
      </c>
      <c r="I770" s="4">
        <v>6</v>
      </c>
      <c r="J770" s="2" t="s">
        <v>65</v>
      </c>
      <c r="K770" s="1">
        <f>Tabelle1[[#This Row],[Menge kg Nges]]/1000</f>
        <v>4.9257600000000004</v>
      </c>
      <c r="L770" s="1">
        <f>Tabelle1[[#This Row],[Menge kg P2O5]]/1000</f>
        <v>3.528</v>
      </c>
      <c r="M770" s="1">
        <f>Tabelle1[[#This Row],[Menge t Nges]]/Tabelle1[[#This Row],[Anzahl Lieferscheine]]</f>
        <v>0.82096000000000002</v>
      </c>
      <c r="N770" s="1">
        <f>Tabelle1[[#This Row],[Menge t P2O5]]/Tabelle1[[#This Row],[Anzahl Lieferscheine]]</f>
        <v>0.58799999999999997</v>
      </c>
    </row>
    <row r="771" spans="1:14" x14ac:dyDescent="0.2">
      <c r="A771" s="2" t="s">
        <v>56</v>
      </c>
      <c r="B771" s="2" t="s">
        <v>56</v>
      </c>
      <c r="C771" s="2" t="s">
        <v>6</v>
      </c>
      <c r="D771" s="2" t="s">
        <v>15</v>
      </c>
      <c r="E771" s="2" t="s">
        <v>19</v>
      </c>
      <c r="F771" s="2" t="s">
        <v>61</v>
      </c>
      <c r="G771" s="1">
        <v>3092.04</v>
      </c>
      <c r="H771" s="1">
        <v>3095.8199999999997</v>
      </c>
      <c r="I771" s="4">
        <v>3</v>
      </c>
      <c r="J771" s="2" t="s">
        <v>65</v>
      </c>
      <c r="K771" s="1">
        <f>Tabelle1[[#This Row],[Menge kg Nges]]/1000</f>
        <v>3.0920399999999999</v>
      </c>
      <c r="L771" s="1">
        <f>Tabelle1[[#This Row],[Menge kg P2O5]]/1000</f>
        <v>3.0958199999999998</v>
      </c>
      <c r="M771" s="1">
        <f>Tabelle1[[#This Row],[Menge t Nges]]/Tabelle1[[#This Row],[Anzahl Lieferscheine]]</f>
        <v>1.03068</v>
      </c>
      <c r="N771" s="1">
        <f>Tabelle1[[#This Row],[Menge t P2O5]]/Tabelle1[[#This Row],[Anzahl Lieferscheine]]</f>
        <v>1.0319399999999999</v>
      </c>
    </row>
    <row r="772" spans="1:14" x14ac:dyDescent="0.2">
      <c r="A772" s="2" t="s">
        <v>56</v>
      </c>
      <c r="B772" s="2" t="s">
        <v>56</v>
      </c>
      <c r="C772" s="2" t="s">
        <v>6</v>
      </c>
      <c r="D772" s="2" t="s">
        <v>15</v>
      </c>
      <c r="E772" s="2" t="s">
        <v>20</v>
      </c>
      <c r="F772" s="2" t="s">
        <v>61</v>
      </c>
      <c r="G772" s="1">
        <v>222.72000000000003</v>
      </c>
      <c r="H772" s="1">
        <v>132</v>
      </c>
      <c r="I772" s="4">
        <v>5</v>
      </c>
      <c r="J772" s="2" t="s">
        <v>65</v>
      </c>
      <c r="K772" s="1">
        <f>Tabelle1[[#This Row],[Menge kg Nges]]/1000</f>
        <v>0.22272000000000003</v>
      </c>
      <c r="L772" s="1">
        <f>Tabelle1[[#This Row],[Menge kg P2O5]]/1000</f>
        <v>0.13200000000000001</v>
      </c>
      <c r="M772" s="1">
        <f>Tabelle1[[#This Row],[Menge t Nges]]/Tabelle1[[#This Row],[Anzahl Lieferscheine]]</f>
        <v>4.4544000000000007E-2</v>
      </c>
      <c r="N772" s="1">
        <f>Tabelle1[[#This Row],[Menge t P2O5]]/Tabelle1[[#This Row],[Anzahl Lieferscheine]]</f>
        <v>2.64E-2</v>
      </c>
    </row>
    <row r="773" spans="1:14" x14ac:dyDescent="0.2">
      <c r="A773" s="2" t="s">
        <v>56</v>
      </c>
      <c r="B773" s="2" t="s">
        <v>56</v>
      </c>
      <c r="C773" s="2" t="s">
        <v>6</v>
      </c>
      <c r="D773" s="2" t="s">
        <v>15</v>
      </c>
      <c r="E773" s="2" t="s">
        <v>9</v>
      </c>
      <c r="F773" s="2" t="s">
        <v>61</v>
      </c>
      <c r="G773" s="1">
        <v>4342.3499999999995</v>
      </c>
      <c r="H773" s="1">
        <v>2814.0000000000009</v>
      </c>
      <c r="I773" s="4">
        <v>39</v>
      </c>
      <c r="J773" s="2" t="s">
        <v>65</v>
      </c>
      <c r="K773" s="1">
        <f>Tabelle1[[#This Row],[Menge kg Nges]]/1000</f>
        <v>4.3423499999999997</v>
      </c>
      <c r="L773" s="1">
        <f>Tabelle1[[#This Row],[Menge kg P2O5]]/1000</f>
        <v>2.8140000000000009</v>
      </c>
      <c r="M773" s="1">
        <f>Tabelle1[[#This Row],[Menge t Nges]]/Tabelle1[[#This Row],[Anzahl Lieferscheine]]</f>
        <v>0.11134230769230768</v>
      </c>
      <c r="N773" s="1">
        <f>Tabelle1[[#This Row],[Menge t P2O5]]/Tabelle1[[#This Row],[Anzahl Lieferscheine]]</f>
        <v>7.215384615384618E-2</v>
      </c>
    </row>
    <row r="774" spans="1:14" x14ac:dyDescent="0.2">
      <c r="A774" s="2" t="s">
        <v>56</v>
      </c>
      <c r="B774" s="2" t="s">
        <v>56</v>
      </c>
      <c r="C774" s="2" t="s">
        <v>6</v>
      </c>
      <c r="D774" s="2" t="s">
        <v>15</v>
      </c>
      <c r="E774" s="2" t="s">
        <v>10</v>
      </c>
      <c r="F774" s="2" t="s">
        <v>61</v>
      </c>
      <c r="G774" s="1">
        <v>36.450000000000003</v>
      </c>
      <c r="H774" s="1">
        <v>15.57</v>
      </c>
      <c r="I774" s="4">
        <v>2</v>
      </c>
      <c r="J774" s="2" t="s">
        <v>65</v>
      </c>
      <c r="K774" s="1">
        <f>Tabelle1[[#This Row],[Menge kg Nges]]/1000</f>
        <v>3.6450000000000003E-2</v>
      </c>
      <c r="L774" s="1">
        <f>Tabelle1[[#This Row],[Menge kg P2O5]]/1000</f>
        <v>1.5570000000000001E-2</v>
      </c>
      <c r="M774" s="1">
        <f>Tabelle1[[#This Row],[Menge t Nges]]/Tabelle1[[#This Row],[Anzahl Lieferscheine]]</f>
        <v>1.8225000000000002E-2</v>
      </c>
      <c r="N774" s="1">
        <f>Tabelle1[[#This Row],[Menge t P2O5]]/Tabelle1[[#This Row],[Anzahl Lieferscheine]]</f>
        <v>7.7850000000000003E-3</v>
      </c>
    </row>
    <row r="775" spans="1:14" x14ac:dyDescent="0.2">
      <c r="A775" s="2" t="s">
        <v>56</v>
      </c>
      <c r="B775" s="2" t="s">
        <v>56</v>
      </c>
      <c r="C775" s="2" t="s">
        <v>6</v>
      </c>
      <c r="D775" s="2" t="s">
        <v>15</v>
      </c>
      <c r="E775" s="2" t="s">
        <v>23</v>
      </c>
      <c r="F775" s="2" t="s">
        <v>61</v>
      </c>
      <c r="G775" s="1">
        <v>360</v>
      </c>
      <c r="H775" s="1">
        <v>148.5</v>
      </c>
      <c r="I775" s="4">
        <v>8</v>
      </c>
      <c r="J775" s="2" t="s">
        <v>65</v>
      </c>
      <c r="K775" s="1">
        <f>Tabelle1[[#This Row],[Menge kg Nges]]/1000</f>
        <v>0.36</v>
      </c>
      <c r="L775" s="1">
        <f>Tabelle1[[#This Row],[Menge kg P2O5]]/1000</f>
        <v>0.14849999999999999</v>
      </c>
      <c r="M775" s="1">
        <f>Tabelle1[[#This Row],[Menge t Nges]]/Tabelle1[[#This Row],[Anzahl Lieferscheine]]</f>
        <v>4.4999999999999998E-2</v>
      </c>
      <c r="N775" s="1">
        <f>Tabelle1[[#This Row],[Menge t P2O5]]/Tabelle1[[#This Row],[Anzahl Lieferscheine]]</f>
        <v>1.8562499999999999E-2</v>
      </c>
    </row>
    <row r="776" spans="1:14" x14ac:dyDescent="0.2">
      <c r="A776" s="2" t="s">
        <v>41</v>
      </c>
      <c r="B776" s="2" t="s">
        <v>32</v>
      </c>
      <c r="C776" s="2" t="s">
        <v>6</v>
      </c>
      <c r="D776" s="2" t="s">
        <v>30</v>
      </c>
      <c r="E776" s="2" t="s">
        <v>26</v>
      </c>
      <c r="F776" s="2" t="s">
        <v>61</v>
      </c>
      <c r="G776" s="1">
        <v>3328.5</v>
      </c>
      <c r="H776" s="1">
        <v>1396.5000000000002</v>
      </c>
      <c r="I776" s="4">
        <v>4</v>
      </c>
      <c r="J776" s="2" t="s">
        <v>65</v>
      </c>
      <c r="K776" s="1">
        <f>Tabelle1[[#This Row],[Menge kg Nges]]/1000</f>
        <v>3.3285</v>
      </c>
      <c r="L776" s="1">
        <f>Tabelle1[[#This Row],[Menge kg P2O5]]/1000</f>
        <v>1.3965000000000003</v>
      </c>
      <c r="M776" s="1">
        <f>Tabelle1[[#This Row],[Menge t Nges]]/Tabelle1[[#This Row],[Anzahl Lieferscheine]]</f>
        <v>0.832125</v>
      </c>
      <c r="N776" s="1">
        <f>Tabelle1[[#This Row],[Menge t P2O5]]/Tabelle1[[#This Row],[Anzahl Lieferscheine]]</f>
        <v>0.34912500000000007</v>
      </c>
    </row>
    <row r="777" spans="1:14" x14ac:dyDescent="0.2">
      <c r="A777" s="2" t="s">
        <v>41</v>
      </c>
      <c r="B777" s="2" t="s">
        <v>32</v>
      </c>
      <c r="C777" s="2" t="s">
        <v>6</v>
      </c>
      <c r="D777" s="2" t="s">
        <v>7</v>
      </c>
      <c r="E777" s="2" t="s">
        <v>8</v>
      </c>
      <c r="F777" s="2" t="s">
        <v>61</v>
      </c>
      <c r="G777" s="1">
        <v>2173.8000000000002</v>
      </c>
      <c r="H777" s="1">
        <v>809.2</v>
      </c>
      <c r="I777" s="4">
        <v>5</v>
      </c>
      <c r="J777" s="2" t="s">
        <v>65</v>
      </c>
      <c r="K777" s="1">
        <f>Tabelle1[[#This Row],[Menge kg Nges]]/1000</f>
        <v>2.1738000000000004</v>
      </c>
      <c r="L777" s="1">
        <f>Tabelle1[[#This Row],[Menge kg P2O5]]/1000</f>
        <v>0.80920000000000003</v>
      </c>
      <c r="M777" s="1">
        <f>Tabelle1[[#This Row],[Menge t Nges]]/Tabelle1[[#This Row],[Anzahl Lieferscheine]]</f>
        <v>0.43476000000000009</v>
      </c>
      <c r="N777" s="1">
        <f>Tabelle1[[#This Row],[Menge t P2O5]]/Tabelle1[[#This Row],[Anzahl Lieferscheine]]</f>
        <v>0.16184000000000001</v>
      </c>
    </row>
    <row r="778" spans="1:14" x14ac:dyDescent="0.2">
      <c r="A778" s="2" t="s">
        <v>41</v>
      </c>
      <c r="B778" s="2" t="s">
        <v>32</v>
      </c>
      <c r="C778" s="2" t="s">
        <v>6</v>
      </c>
      <c r="D778" s="2" t="s">
        <v>7</v>
      </c>
      <c r="E778" s="2" t="s">
        <v>9</v>
      </c>
      <c r="F778" s="2" t="s">
        <v>61</v>
      </c>
      <c r="G778" s="1">
        <v>220</v>
      </c>
      <c r="H778" s="1">
        <v>90</v>
      </c>
      <c r="I778" s="4">
        <v>1</v>
      </c>
      <c r="J778" s="2" t="s">
        <v>65</v>
      </c>
      <c r="K778" s="1">
        <f>Tabelle1[[#This Row],[Menge kg Nges]]/1000</f>
        <v>0.22</v>
      </c>
      <c r="L778" s="1">
        <f>Tabelle1[[#This Row],[Menge kg P2O5]]/1000</f>
        <v>0.09</v>
      </c>
      <c r="M778" s="1">
        <f>Tabelle1[[#This Row],[Menge t Nges]]/Tabelle1[[#This Row],[Anzahl Lieferscheine]]</f>
        <v>0.22</v>
      </c>
      <c r="N778" s="1">
        <f>Tabelle1[[#This Row],[Menge t P2O5]]/Tabelle1[[#This Row],[Anzahl Lieferscheine]]</f>
        <v>0.09</v>
      </c>
    </row>
    <row r="779" spans="1:14" x14ac:dyDescent="0.2">
      <c r="A779" s="2" t="s">
        <v>41</v>
      </c>
      <c r="B779" s="2" t="s">
        <v>32</v>
      </c>
      <c r="C779" s="2" t="s">
        <v>6</v>
      </c>
      <c r="D779" s="2" t="s">
        <v>7</v>
      </c>
      <c r="E779" s="2" t="s">
        <v>11</v>
      </c>
      <c r="F779" s="2" t="s">
        <v>61</v>
      </c>
      <c r="G779" s="1">
        <v>1035.5999999999999</v>
      </c>
      <c r="H779" s="1">
        <v>471.6</v>
      </c>
      <c r="I779" s="4">
        <v>3</v>
      </c>
      <c r="J779" s="2" t="s">
        <v>65</v>
      </c>
      <c r="K779" s="1">
        <f>Tabelle1[[#This Row],[Menge kg Nges]]/1000</f>
        <v>1.0355999999999999</v>
      </c>
      <c r="L779" s="1">
        <f>Tabelle1[[#This Row],[Menge kg P2O5]]/1000</f>
        <v>0.47160000000000002</v>
      </c>
      <c r="M779" s="1">
        <f>Tabelle1[[#This Row],[Menge t Nges]]/Tabelle1[[#This Row],[Anzahl Lieferscheine]]</f>
        <v>0.34519999999999995</v>
      </c>
      <c r="N779" s="1">
        <f>Tabelle1[[#This Row],[Menge t P2O5]]/Tabelle1[[#This Row],[Anzahl Lieferscheine]]</f>
        <v>0.15720000000000001</v>
      </c>
    </row>
    <row r="780" spans="1:14" x14ac:dyDescent="0.2">
      <c r="A780" s="2" t="s">
        <v>41</v>
      </c>
      <c r="B780" s="2" t="s">
        <v>32</v>
      </c>
      <c r="C780" s="2" t="s">
        <v>6</v>
      </c>
      <c r="D780" s="2" t="s">
        <v>7</v>
      </c>
      <c r="E780" s="2" t="s">
        <v>12</v>
      </c>
      <c r="F780" s="2" t="s">
        <v>61</v>
      </c>
      <c r="G780" s="1">
        <v>280.56</v>
      </c>
      <c r="H780" s="1">
        <v>126.84</v>
      </c>
      <c r="I780" s="4">
        <v>1</v>
      </c>
      <c r="J780" s="2" t="s">
        <v>65</v>
      </c>
      <c r="K780" s="1">
        <f>Tabelle1[[#This Row],[Menge kg Nges]]/1000</f>
        <v>0.28055999999999998</v>
      </c>
      <c r="L780" s="1">
        <f>Tabelle1[[#This Row],[Menge kg P2O5]]/1000</f>
        <v>0.12684000000000001</v>
      </c>
      <c r="M780" s="1">
        <f>Tabelle1[[#This Row],[Menge t Nges]]/Tabelle1[[#This Row],[Anzahl Lieferscheine]]</f>
        <v>0.28055999999999998</v>
      </c>
      <c r="N780" s="1">
        <f>Tabelle1[[#This Row],[Menge t P2O5]]/Tabelle1[[#This Row],[Anzahl Lieferscheine]]</f>
        <v>0.12684000000000001</v>
      </c>
    </row>
    <row r="781" spans="1:14" x14ac:dyDescent="0.2">
      <c r="A781" s="2" t="s">
        <v>41</v>
      </c>
      <c r="B781" s="2" t="s">
        <v>32</v>
      </c>
      <c r="C781" s="2" t="s">
        <v>6</v>
      </c>
      <c r="D781" s="2" t="s">
        <v>7</v>
      </c>
      <c r="E781" s="2" t="s">
        <v>14</v>
      </c>
      <c r="F781" s="2" t="s">
        <v>61</v>
      </c>
      <c r="G781" s="1">
        <v>288</v>
      </c>
      <c r="H781" s="1">
        <v>144</v>
      </c>
      <c r="I781" s="4">
        <v>1</v>
      </c>
      <c r="J781" s="2" t="s">
        <v>65</v>
      </c>
      <c r="K781" s="1">
        <f>Tabelle1[[#This Row],[Menge kg Nges]]/1000</f>
        <v>0.28799999999999998</v>
      </c>
      <c r="L781" s="1">
        <f>Tabelle1[[#This Row],[Menge kg P2O5]]/1000</f>
        <v>0.14399999999999999</v>
      </c>
      <c r="M781" s="1">
        <f>Tabelle1[[#This Row],[Menge t Nges]]/Tabelle1[[#This Row],[Anzahl Lieferscheine]]</f>
        <v>0.28799999999999998</v>
      </c>
      <c r="N781" s="1">
        <f>Tabelle1[[#This Row],[Menge t P2O5]]/Tabelle1[[#This Row],[Anzahl Lieferscheine]]</f>
        <v>0.14399999999999999</v>
      </c>
    </row>
    <row r="782" spans="1:14" x14ac:dyDescent="0.2">
      <c r="A782" s="2" t="s">
        <v>41</v>
      </c>
      <c r="B782" s="2" t="s">
        <v>32</v>
      </c>
      <c r="C782" s="2" t="s">
        <v>6</v>
      </c>
      <c r="D782" s="2" t="s">
        <v>15</v>
      </c>
      <c r="E782" s="2" t="s">
        <v>16</v>
      </c>
      <c r="F782" s="2" t="s">
        <v>61</v>
      </c>
      <c r="G782" s="1">
        <v>97.24</v>
      </c>
      <c r="H782" s="1">
        <v>89.08</v>
      </c>
      <c r="I782" s="4">
        <v>1</v>
      </c>
      <c r="J782" s="2" t="s">
        <v>65</v>
      </c>
      <c r="K782" s="1">
        <f>Tabelle1[[#This Row],[Menge kg Nges]]/1000</f>
        <v>9.7239999999999993E-2</v>
      </c>
      <c r="L782" s="1">
        <f>Tabelle1[[#This Row],[Menge kg P2O5]]/1000</f>
        <v>8.9079999999999993E-2</v>
      </c>
      <c r="M782" s="1">
        <f>Tabelle1[[#This Row],[Menge t Nges]]/Tabelle1[[#This Row],[Anzahl Lieferscheine]]</f>
        <v>9.7239999999999993E-2</v>
      </c>
      <c r="N782" s="1">
        <f>Tabelle1[[#This Row],[Menge t P2O5]]/Tabelle1[[#This Row],[Anzahl Lieferscheine]]</f>
        <v>8.9079999999999993E-2</v>
      </c>
    </row>
    <row r="783" spans="1:14" x14ac:dyDescent="0.2">
      <c r="A783" s="2" t="s">
        <v>41</v>
      </c>
      <c r="B783" s="2" t="s">
        <v>47</v>
      </c>
      <c r="C783" s="2" t="s">
        <v>6</v>
      </c>
      <c r="D783" s="2" t="s">
        <v>7</v>
      </c>
      <c r="E783" s="2" t="s">
        <v>9</v>
      </c>
      <c r="F783" s="2" t="s">
        <v>61</v>
      </c>
      <c r="G783" s="1">
        <v>717.6</v>
      </c>
      <c r="H783" s="1">
        <v>276</v>
      </c>
      <c r="I783" s="4">
        <v>3</v>
      </c>
      <c r="J783" s="2" t="s">
        <v>65</v>
      </c>
      <c r="K783" s="1">
        <f>Tabelle1[[#This Row],[Menge kg Nges]]/1000</f>
        <v>0.71760000000000002</v>
      </c>
      <c r="L783" s="1">
        <f>Tabelle1[[#This Row],[Menge kg P2O5]]/1000</f>
        <v>0.27600000000000002</v>
      </c>
      <c r="M783" s="1">
        <f>Tabelle1[[#This Row],[Menge t Nges]]/Tabelle1[[#This Row],[Anzahl Lieferscheine]]</f>
        <v>0.2392</v>
      </c>
      <c r="N783" s="1">
        <f>Tabelle1[[#This Row],[Menge t P2O5]]/Tabelle1[[#This Row],[Anzahl Lieferscheine]]</f>
        <v>9.2000000000000012E-2</v>
      </c>
    </row>
    <row r="784" spans="1:14" x14ac:dyDescent="0.2">
      <c r="A784" s="2" t="s">
        <v>41</v>
      </c>
      <c r="B784" s="2" t="s">
        <v>34</v>
      </c>
      <c r="C784" s="2" t="s">
        <v>6</v>
      </c>
      <c r="D784" s="2" t="s">
        <v>7</v>
      </c>
      <c r="E784" s="2" t="s">
        <v>9</v>
      </c>
      <c r="F784" s="2" t="s">
        <v>61</v>
      </c>
      <c r="G784" s="1">
        <v>1024.0999999999999</v>
      </c>
      <c r="H784" s="1">
        <v>422.40000000000003</v>
      </c>
      <c r="I784" s="4">
        <v>5</v>
      </c>
      <c r="J784" s="2" t="s">
        <v>65</v>
      </c>
      <c r="K784" s="1">
        <f>Tabelle1[[#This Row],[Menge kg Nges]]/1000</f>
        <v>1.0241</v>
      </c>
      <c r="L784" s="1">
        <f>Tabelle1[[#This Row],[Menge kg P2O5]]/1000</f>
        <v>0.42240000000000005</v>
      </c>
      <c r="M784" s="1">
        <f>Tabelle1[[#This Row],[Menge t Nges]]/Tabelle1[[#This Row],[Anzahl Lieferscheine]]</f>
        <v>0.20482</v>
      </c>
      <c r="N784" s="1">
        <f>Tabelle1[[#This Row],[Menge t P2O5]]/Tabelle1[[#This Row],[Anzahl Lieferscheine]]</f>
        <v>8.4480000000000013E-2</v>
      </c>
    </row>
    <row r="785" spans="1:14" x14ac:dyDescent="0.2">
      <c r="A785" s="2" t="s">
        <v>41</v>
      </c>
      <c r="B785" s="2" t="s">
        <v>34</v>
      </c>
      <c r="C785" s="2" t="s">
        <v>6</v>
      </c>
      <c r="D785" s="2" t="s">
        <v>7</v>
      </c>
      <c r="E785" s="2" t="s">
        <v>10</v>
      </c>
      <c r="F785" s="2" t="s">
        <v>61</v>
      </c>
      <c r="G785" s="1">
        <v>242</v>
      </c>
      <c r="H785" s="1">
        <v>99</v>
      </c>
      <c r="I785" s="4">
        <v>1</v>
      </c>
      <c r="J785" s="2" t="s">
        <v>65</v>
      </c>
      <c r="K785" s="1">
        <f>Tabelle1[[#This Row],[Menge kg Nges]]/1000</f>
        <v>0.24199999999999999</v>
      </c>
      <c r="L785" s="1">
        <f>Tabelle1[[#This Row],[Menge kg P2O5]]/1000</f>
        <v>9.9000000000000005E-2</v>
      </c>
      <c r="M785" s="1">
        <f>Tabelle1[[#This Row],[Menge t Nges]]/Tabelle1[[#This Row],[Anzahl Lieferscheine]]</f>
        <v>0.24199999999999999</v>
      </c>
      <c r="N785" s="1">
        <f>Tabelle1[[#This Row],[Menge t P2O5]]/Tabelle1[[#This Row],[Anzahl Lieferscheine]]</f>
        <v>9.9000000000000005E-2</v>
      </c>
    </row>
    <row r="786" spans="1:14" x14ac:dyDescent="0.2">
      <c r="A786" s="2" t="s">
        <v>41</v>
      </c>
      <c r="B786" s="2" t="s">
        <v>34</v>
      </c>
      <c r="C786" s="2" t="s">
        <v>6</v>
      </c>
      <c r="D786" s="2" t="s">
        <v>7</v>
      </c>
      <c r="E786" s="2" t="s">
        <v>11</v>
      </c>
      <c r="F786" s="2" t="s">
        <v>61</v>
      </c>
      <c r="G786" s="1">
        <v>463</v>
      </c>
      <c r="H786" s="1">
        <v>190.5</v>
      </c>
      <c r="I786" s="4">
        <v>3</v>
      </c>
      <c r="J786" s="2" t="s">
        <v>65</v>
      </c>
      <c r="K786" s="1">
        <f>Tabelle1[[#This Row],[Menge kg Nges]]/1000</f>
        <v>0.46300000000000002</v>
      </c>
      <c r="L786" s="1">
        <f>Tabelle1[[#This Row],[Menge kg P2O5]]/1000</f>
        <v>0.1905</v>
      </c>
      <c r="M786" s="1">
        <f>Tabelle1[[#This Row],[Menge t Nges]]/Tabelle1[[#This Row],[Anzahl Lieferscheine]]</f>
        <v>0.15433333333333335</v>
      </c>
      <c r="N786" s="1">
        <f>Tabelle1[[#This Row],[Menge t P2O5]]/Tabelle1[[#This Row],[Anzahl Lieferscheine]]</f>
        <v>6.3500000000000001E-2</v>
      </c>
    </row>
    <row r="787" spans="1:14" x14ac:dyDescent="0.2">
      <c r="A787" s="2" t="s">
        <v>41</v>
      </c>
      <c r="B787" s="2" t="s">
        <v>39</v>
      </c>
      <c r="C787" s="2" t="s">
        <v>6</v>
      </c>
      <c r="D787" s="2" t="s">
        <v>30</v>
      </c>
      <c r="E787" s="2" t="s">
        <v>26</v>
      </c>
      <c r="F787" s="2" t="s">
        <v>61</v>
      </c>
      <c r="G787" s="1">
        <v>424.8</v>
      </c>
      <c r="H787" s="1">
        <v>175.2</v>
      </c>
      <c r="I787" s="4">
        <v>1</v>
      </c>
      <c r="J787" s="2" t="s">
        <v>65</v>
      </c>
      <c r="K787" s="1">
        <f>Tabelle1[[#This Row],[Menge kg Nges]]/1000</f>
        <v>0.42480000000000001</v>
      </c>
      <c r="L787" s="1">
        <f>Tabelle1[[#This Row],[Menge kg P2O5]]/1000</f>
        <v>0.17519999999999999</v>
      </c>
      <c r="M787" s="1">
        <f>Tabelle1[[#This Row],[Menge t Nges]]/Tabelle1[[#This Row],[Anzahl Lieferscheine]]</f>
        <v>0.42480000000000001</v>
      </c>
      <c r="N787" s="1">
        <f>Tabelle1[[#This Row],[Menge t P2O5]]/Tabelle1[[#This Row],[Anzahl Lieferscheine]]</f>
        <v>0.17519999999999999</v>
      </c>
    </row>
    <row r="788" spans="1:14" x14ac:dyDescent="0.2">
      <c r="A788" s="2" t="s">
        <v>41</v>
      </c>
      <c r="B788" s="2" t="s">
        <v>39</v>
      </c>
      <c r="C788" s="2" t="s">
        <v>6</v>
      </c>
      <c r="D788" s="2" t="s">
        <v>7</v>
      </c>
      <c r="E788" s="2" t="s">
        <v>11</v>
      </c>
      <c r="F788" s="2" t="s">
        <v>61</v>
      </c>
      <c r="G788" s="1">
        <v>1317.2</v>
      </c>
      <c r="H788" s="1">
        <v>525.4</v>
      </c>
      <c r="I788" s="4">
        <v>5</v>
      </c>
      <c r="J788" s="2" t="s">
        <v>65</v>
      </c>
      <c r="K788" s="1">
        <f>Tabelle1[[#This Row],[Menge kg Nges]]/1000</f>
        <v>1.3172000000000001</v>
      </c>
      <c r="L788" s="1">
        <f>Tabelle1[[#This Row],[Menge kg P2O5]]/1000</f>
        <v>0.52539999999999998</v>
      </c>
      <c r="M788" s="1">
        <f>Tabelle1[[#This Row],[Menge t Nges]]/Tabelle1[[#This Row],[Anzahl Lieferscheine]]</f>
        <v>0.26344000000000001</v>
      </c>
      <c r="N788" s="1">
        <f>Tabelle1[[#This Row],[Menge t P2O5]]/Tabelle1[[#This Row],[Anzahl Lieferscheine]]</f>
        <v>0.10507999999999999</v>
      </c>
    </row>
    <row r="789" spans="1:14" x14ac:dyDescent="0.2">
      <c r="A789" s="2" t="s">
        <v>41</v>
      </c>
      <c r="B789" s="2" t="s">
        <v>39</v>
      </c>
      <c r="C789" s="2" t="s">
        <v>6</v>
      </c>
      <c r="D789" s="2" t="s">
        <v>7</v>
      </c>
      <c r="E789" s="2" t="s">
        <v>12</v>
      </c>
      <c r="F789" s="2" t="s">
        <v>61</v>
      </c>
      <c r="G789" s="1">
        <v>2789.5</v>
      </c>
      <c r="H789" s="1">
        <v>1275.2</v>
      </c>
      <c r="I789" s="4">
        <v>16</v>
      </c>
      <c r="J789" s="2" t="s">
        <v>65</v>
      </c>
      <c r="K789" s="1">
        <f>Tabelle1[[#This Row],[Menge kg Nges]]/1000</f>
        <v>2.7894999999999999</v>
      </c>
      <c r="L789" s="1">
        <f>Tabelle1[[#This Row],[Menge kg P2O5]]/1000</f>
        <v>1.2752000000000001</v>
      </c>
      <c r="M789" s="1">
        <f>Tabelle1[[#This Row],[Menge t Nges]]/Tabelle1[[#This Row],[Anzahl Lieferscheine]]</f>
        <v>0.17434374999999999</v>
      </c>
      <c r="N789" s="1">
        <f>Tabelle1[[#This Row],[Menge t P2O5]]/Tabelle1[[#This Row],[Anzahl Lieferscheine]]</f>
        <v>7.9700000000000007E-2</v>
      </c>
    </row>
    <row r="790" spans="1:14" x14ac:dyDescent="0.2">
      <c r="A790" s="2" t="s">
        <v>41</v>
      </c>
      <c r="B790" s="2" t="s">
        <v>39</v>
      </c>
      <c r="C790" s="2" t="s">
        <v>6</v>
      </c>
      <c r="D790" s="2" t="s">
        <v>7</v>
      </c>
      <c r="E790" s="2" t="s">
        <v>14</v>
      </c>
      <c r="F790" s="2" t="s">
        <v>61</v>
      </c>
      <c r="G790" s="1">
        <v>928</v>
      </c>
      <c r="H790" s="1">
        <v>464</v>
      </c>
      <c r="I790" s="4">
        <v>4</v>
      </c>
      <c r="J790" s="2" t="s">
        <v>65</v>
      </c>
      <c r="K790" s="1">
        <f>Tabelle1[[#This Row],[Menge kg Nges]]/1000</f>
        <v>0.92800000000000005</v>
      </c>
      <c r="L790" s="1">
        <f>Tabelle1[[#This Row],[Menge kg P2O5]]/1000</f>
        <v>0.46400000000000002</v>
      </c>
      <c r="M790" s="1">
        <f>Tabelle1[[#This Row],[Menge t Nges]]/Tabelle1[[#This Row],[Anzahl Lieferscheine]]</f>
        <v>0.23200000000000001</v>
      </c>
      <c r="N790" s="1">
        <f>Tabelle1[[#This Row],[Menge t P2O5]]/Tabelle1[[#This Row],[Anzahl Lieferscheine]]</f>
        <v>0.11600000000000001</v>
      </c>
    </row>
    <row r="791" spans="1:14" x14ac:dyDescent="0.2">
      <c r="A791" s="2" t="s">
        <v>41</v>
      </c>
      <c r="B791" s="2" t="s">
        <v>41</v>
      </c>
      <c r="C791" s="2" t="s">
        <v>6</v>
      </c>
      <c r="D791" s="2" t="s">
        <v>30</v>
      </c>
      <c r="E791" s="2" t="s">
        <v>26</v>
      </c>
      <c r="F791" s="2" t="s">
        <v>61</v>
      </c>
      <c r="G791" s="1">
        <v>12834.380000000001</v>
      </c>
      <c r="H791" s="1">
        <v>7307.85</v>
      </c>
      <c r="I791" s="4">
        <v>34</v>
      </c>
      <c r="J791" s="2" t="s">
        <v>65</v>
      </c>
      <c r="K791" s="1">
        <f>Tabelle1[[#This Row],[Menge kg Nges]]/1000</f>
        <v>12.834380000000001</v>
      </c>
      <c r="L791" s="1">
        <f>Tabelle1[[#This Row],[Menge kg P2O5]]/1000</f>
        <v>7.3078500000000002</v>
      </c>
      <c r="M791" s="1">
        <f>Tabelle1[[#This Row],[Menge t Nges]]/Tabelle1[[#This Row],[Anzahl Lieferscheine]]</f>
        <v>0.37748176470588241</v>
      </c>
      <c r="N791" s="1">
        <f>Tabelle1[[#This Row],[Menge t P2O5]]/Tabelle1[[#This Row],[Anzahl Lieferscheine]]</f>
        <v>0.21493676470588235</v>
      </c>
    </row>
    <row r="792" spans="1:14" x14ac:dyDescent="0.2">
      <c r="A792" s="2" t="s">
        <v>41</v>
      </c>
      <c r="B792" s="2" t="s">
        <v>41</v>
      </c>
      <c r="C792" s="2" t="s">
        <v>6</v>
      </c>
      <c r="D792" s="2" t="s">
        <v>7</v>
      </c>
      <c r="E792" s="2" t="s">
        <v>8</v>
      </c>
      <c r="F792" s="2" t="s">
        <v>61</v>
      </c>
      <c r="G792" s="1">
        <v>108088.19999999998</v>
      </c>
      <c r="H792" s="1">
        <v>39605</v>
      </c>
      <c r="I792" s="4">
        <v>56</v>
      </c>
      <c r="J792" s="2" t="s">
        <v>65</v>
      </c>
      <c r="K792" s="1">
        <f>Tabelle1[[#This Row],[Menge kg Nges]]/1000</f>
        <v>108.08819999999999</v>
      </c>
      <c r="L792" s="1">
        <f>Tabelle1[[#This Row],[Menge kg P2O5]]/1000</f>
        <v>39.604999999999997</v>
      </c>
      <c r="M792" s="1">
        <f>Tabelle1[[#This Row],[Menge t Nges]]/Tabelle1[[#This Row],[Anzahl Lieferscheine]]</f>
        <v>1.9301464285714283</v>
      </c>
      <c r="N792" s="1">
        <f>Tabelle1[[#This Row],[Menge t P2O5]]/Tabelle1[[#This Row],[Anzahl Lieferscheine]]</f>
        <v>0.70723214285714275</v>
      </c>
    </row>
    <row r="793" spans="1:14" x14ac:dyDescent="0.2">
      <c r="A793" s="2" t="s">
        <v>41</v>
      </c>
      <c r="B793" s="2" t="s">
        <v>41</v>
      </c>
      <c r="C793" s="2" t="s">
        <v>6</v>
      </c>
      <c r="D793" s="2" t="s">
        <v>7</v>
      </c>
      <c r="E793" s="2" t="s">
        <v>9</v>
      </c>
      <c r="F793" s="2" t="s">
        <v>61</v>
      </c>
      <c r="G793" s="1">
        <v>54575</v>
      </c>
      <c r="H793" s="1">
        <v>22652.46</v>
      </c>
      <c r="I793" s="4">
        <v>68</v>
      </c>
      <c r="J793" s="2" t="s">
        <v>65</v>
      </c>
      <c r="K793" s="1">
        <f>Tabelle1[[#This Row],[Menge kg Nges]]/1000</f>
        <v>54.575000000000003</v>
      </c>
      <c r="L793" s="1">
        <f>Tabelle1[[#This Row],[Menge kg P2O5]]/1000</f>
        <v>22.652459999999998</v>
      </c>
      <c r="M793" s="1">
        <f>Tabelle1[[#This Row],[Menge t Nges]]/Tabelle1[[#This Row],[Anzahl Lieferscheine]]</f>
        <v>0.80257352941176474</v>
      </c>
      <c r="N793" s="1">
        <f>Tabelle1[[#This Row],[Menge t P2O5]]/Tabelle1[[#This Row],[Anzahl Lieferscheine]]</f>
        <v>0.33312441176470586</v>
      </c>
    </row>
    <row r="794" spans="1:14" x14ac:dyDescent="0.2">
      <c r="A794" s="2" t="s">
        <v>41</v>
      </c>
      <c r="B794" s="2" t="s">
        <v>41</v>
      </c>
      <c r="C794" s="2" t="s">
        <v>6</v>
      </c>
      <c r="D794" s="2" t="s">
        <v>7</v>
      </c>
      <c r="E794" s="2" t="s">
        <v>50</v>
      </c>
      <c r="F794" s="2" t="s">
        <v>61</v>
      </c>
      <c r="G794" s="1">
        <v>9555.7000000000007</v>
      </c>
      <c r="H794" s="1">
        <v>4187.1000000000004</v>
      </c>
      <c r="I794" s="4">
        <v>6</v>
      </c>
      <c r="J794" s="2" t="s">
        <v>65</v>
      </c>
      <c r="K794" s="1">
        <f>Tabelle1[[#This Row],[Menge kg Nges]]/1000</f>
        <v>9.5556999999999999</v>
      </c>
      <c r="L794" s="1">
        <f>Tabelle1[[#This Row],[Menge kg P2O5]]/1000</f>
        <v>4.1871</v>
      </c>
      <c r="M794" s="1">
        <f>Tabelle1[[#This Row],[Menge t Nges]]/Tabelle1[[#This Row],[Anzahl Lieferscheine]]</f>
        <v>1.5926166666666666</v>
      </c>
      <c r="N794" s="1">
        <f>Tabelle1[[#This Row],[Menge t P2O5]]/Tabelle1[[#This Row],[Anzahl Lieferscheine]]</f>
        <v>0.69784999999999997</v>
      </c>
    </row>
    <row r="795" spans="1:14" x14ac:dyDescent="0.2">
      <c r="A795" s="2" t="s">
        <v>41</v>
      </c>
      <c r="B795" s="2" t="s">
        <v>41</v>
      </c>
      <c r="C795" s="2" t="s">
        <v>6</v>
      </c>
      <c r="D795" s="2" t="s">
        <v>7</v>
      </c>
      <c r="E795" s="2" t="s">
        <v>10</v>
      </c>
      <c r="F795" s="2" t="s">
        <v>61</v>
      </c>
      <c r="G795" s="1">
        <v>5059.2</v>
      </c>
      <c r="H795" s="1">
        <v>2157.6</v>
      </c>
      <c r="I795" s="4">
        <v>1</v>
      </c>
      <c r="J795" s="2" t="s">
        <v>65</v>
      </c>
      <c r="K795" s="1">
        <f>Tabelle1[[#This Row],[Menge kg Nges]]/1000</f>
        <v>5.0591999999999997</v>
      </c>
      <c r="L795" s="1">
        <f>Tabelle1[[#This Row],[Menge kg P2O5]]/1000</f>
        <v>2.1576</v>
      </c>
      <c r="M795" s="1">
        <f>Tabelle1[[#This Row],[Menge t Nges]]/Tabelle1[[#This Row],[Anzahl Lieferscheine]]</f>
        <v>5.0591999999999997</v>
      </c>
      <c r="N795" s="1">
        <f>Tabelle1[[#This Row],[Menge t P2O5]]/Tabelle1[[#This Row],[Anzahl Lieferscheine]]</f>
        <v>2.1576</v>
      </c>
    </row>
    <row r="796" spans="1:14" x14ac:dyDescent="0.2">
      <c r="A796" s="2" t="s">
        <v>41</v>
      </c>
      <c r="B796" s="2" t="s">
        <v>41</v>
      </c>
      <c r="C796" s="2" t="s">
        <v>6</v>
      </c>
      <c r="D796" s="2" t="s">
        <v>7</v>
      </c>
      <c r="E796" s="2" t="s">
        <v>11</v>
      </c>
      <c r="F796" s="2" t="s">
        <v>61</v>
      </c>
      <c r="G796" s="1">
        <v>15607.189999999999</v>
      </c>
      <c r="H796" s="1">
        <v>6927.5100000000011</v>
      </c>
      <c r="I796" s="4">
        <v>43</v>
      </c>
      <c r="J796" s="2" t="s">
        <v>65</v>
      </c>
      <c r="K796" s="1">
        <f>Tabelle1[[#This Row],[Menge kg Nges]]/1000</f>
        <v>15.607189999999999</v>
      </c>
      <c r="L796" s="1">
        <f>Tabelle1[[#This Row],[Menge kg P2O5]]/1000</f>
        <v>6.9275100000000007</v>
      </c>
      <c r="M796" s="1">
        <f>Tabelle1[[#This Row],[Menge t Nges]]/Tabelle1[[#This Row],[Anzahl Lieferscheine]]</f>
        <v>0.36295790697674418</v>
      </c>
      <c r="N796" s="1">
        <f>Tabelle1[[#This Row],[Menge t P2O5]]/Tabelle1[[#This Row],[Anzahl Lieferscheine]]</f>
        <v>0.16110488372093024</v>
      </c>
    </row>
    <row r="797" spans="1:14" x14ac:dyDescent="0.2">
      <c r="A797" s="2" t="s">
        <v>41</v>
      </c>
      <c r="B797" s="2" t="s">
        <v>41</v>
      </c>
      <c r="C797" s="2" t="s">
        <v>6</v>
      </c>
      <c r="D797" s="2" t="s">
        <v>7</v>
      </c>
      <c r="E797" s="2" t="s">
        <v>12</v>
      </c>
      <c r="F797" s="2" t="s">
        <v>61</v>
      </c>
      <c r="G797" s="1">
        <v>33563.440000000002</v>
      </c>
      <c r="H797" s="1">
        <v>14160.359999999995</v>
      </c>
      <c r="I797" s="4">
        <v>80</v>
      </c>
      <c r="J797" s="2" t="s">
        <v>65</v>
      </c>
      <c r="K797" s="1">
        <f>Tabelle1[[#This Row],[Menge kg Nges]]/1000</f>
        <v>33.56344</v>
      </c>
      <c r="L797" s="1">
        <f>Tabelle1[[#This Row],[Menge kg P2O5]]/1000</f>
        <v>14.160359999999995</v>
      </c>
      <c r="M797" s="1">
        <f>Tabelle1[[#This Row],[Menge t Nges]]/Tabelle1[[#This Row],[Anzahl Lieferscheine]]</f>
        <v>0.419543</v>
      </c>
      <c r="N797" s="1">
        <f>Tabelle1[[#This Row],[Menge t P2O5]]/Tabelle1[[#This Row],[Anzahl Lieferscheine]]</f>
        <v>0.17700449999999995</v>
      </c>
    </row>
    <row r="798" spans="1:14" x14ac:dyDescent="0.2">
      <c r="A798" s="2" t="s">
        <v>41</v>
      </c>
      <c r="B798" s="2" t="s">
        <v>41</v>
      </c>
      <c r="C798" s="2" t="s">
        <v>6</v>
      </c>
      <c r="D798" s="2" t="s">
        <v>7</v>
      </c>
      <c r="E798" s="2" t="s">
        <v>13</v>
      </c>
      <c r="F798" s="2" t="s">
        <v>61</v>
      </c>
      <c r="G798" s="1">
        <v>16626.399999999998</v>
      </c>
      <c r="H798" s="1">
        <v>8826.630000000001</v>
      </c>
      <c r="I798" s="4">
        <v>39</v>
      </c>
      <c r="J798" s="2" t="s">
        <v>65</v>
      </c>
      <c r="K798" s="1">
        <f>Tabelle1[[#This Row],[Menge kg Nges]]/1000</f>
        <v>16.626399999999997</v>
      </c>
      <c r="L798" s="1">
        <f>Tabelle1[[#This Row],[Menge kg P2O5]]/1000</f>
        <v>8.8266300000000015</v>
      </c>
      <c r="M798" s="1">
        <f>Tabelle1[[#This Row],[Menge t Nges]]/Tabelle1[[#This Row],[Anzahl Lieferscheine]]</f>
        <v>0.42631794871794865</v>
      </c>
      <c r="N798" s="1">
        <f>Tabelle1[[#This Row],[Menge t P2O5]]/Tabelle1[[#This Row],[Anzahl Lieferscheine]]</f>
        <v>0.22632384615384618</v>
      </c>
    </row>
    <row r="799" spans="1:14" x14ac:dyDescent="0.2">
      <c r="A799" s="2" t="s">
        <v>41</v>
      </c>
      <c r="B799" s="2" t="s">
        <v>41</v>
      </c>
      <c r="C799" s="2" t="s">
        <v>6</v>
      </c>
      <c r="D799" s="2" t="s">
        <v>7</v>
      </c>
      <c r="E799" s="2" t="s">
        <v>14</v>
      </c>
      <c r="F799" s="2" t="s">
        <v>61</v>
      </c>
      <c r="G799" s="1">
        <v>4706</v>
      </c>
      <c r="H799" s="1">
        <v>2358</v>
      </c>
      <c r="I799" s="4">
        <v>17</v>
      </c>
      <c r="J799" s="2" t="s">
        <v>65</v>
      </c>
      <c r="K799" s="1">
        <f>Tabelle1[[#This Row],[Menge kg Nges]]/1000</f>
        <v>4.7060000000000004</v>
      </c>
      <c r="L799" s="1">
        <f>Tabelle1[[#This Row],[Menge kg P2O5]]/1000</f>
        <v>2.3580000000000001</v>
      </c>
      <c r="M799" s="1">
        <f>Tabelle1[[#This Row],[Menge t Nges]]/Tabelle1[[#This Row],[Anzahl Lieferscheine]]</f>
        <v>0.27682352941176475</v>
      </c>
      <c r="N799" s="1">
        <f>Tabelle1[[#This Row],[Menge t P2O5]]/Tabelle1[[#This Row],[Anzahl Lieferscheine]]</f>
        <v>0.13870588235294118</v>
      </c>
    </row>
    <row r="800" spans="1:14" x14ac:dyDescent="0.2">
      <c r="A800" s="2" t="s">
        <v>41</v>
      </c>
      <c r="B800" s="2" t="s">
        <v>41</v>
      </c>
      <c r="C800" s="2" t="s">
        <v>6</v>
      </c>
      <c r="D800" s="2" t="s">
        <v>15</v>
      </c>
      <c r="E800" s="2" t="s">
        <v>16</v>
      </c>
      <c r="F800" s="2" t="s">
        <v>61</v>
      </c>
      <c r="G800" s="1">
        <v>35.75</v>
      </c>
      <c r="H800" s="1">
        <v>32.75</v>
      </c>
      <c r="I800" s="4">
        <v>1</v>
      </c>
      <c r="J800" s="2" t="s">
        <v>65</v>
      </c>
      <c r="K800" s="1">
        <f>Tabelle1[[#This Row],[Menge kg Nges]]/1000</f>
        <v>3.5749999999999997E-2</v>
      </c>
      <c r="L800" s="1">
        <f>Tabelle1[[#This Row],[Menge kg P2O5]]/1000</f>
        <v>3.2750000000000001E-2</v>
      </c>
      <c r="M800" s="1">
        <f>Tabelle1[[#This Row],[Menge t Nges]]/Tabelle1[[#This Row],[Anzahl Lieferscheine]]</f>
        <v>3.5749999999999997E-2</v>
      </c>
      <c r="N800" s="1">
        <f>Tabelle1[[#This Row],[Menge t P2O5]]/Tabelle1[[#This Row],[Anzahl Lieferscheine]]</f>
        <v>3.2750000000000001E-2</v>
      </c>
    </row>
    <row r="801" spans="1:14" x14ac:dyDescent="0.2">
      <c r="A801" s="2" t="s">
        <v>41</v>
      </c>
      <c r="B801" s="2" t="s">
        <v>41</v>
      </c>
      <c r="C801" s="2" t="s">
        <v>6</v>
      </c>
      <c r="D801" s="2" t="s">
        <v>15</v>
      </c>
      <c r="E801" s="2" t="s">
        <v>18</v>
      </c>
      <c r="F801" s="2" t="s">
        <v>61</v>
      </c>
      <c r="G801" s="1">
        <v>1596</v>
      </c>
      <c r="H801" s="1">
        <v>1292</v>
      </c>
      <c r="I801" s="4">
        <v>6</v>
      </c>
      <c r="J801" s="2" t="s">
        <v>65</v>
      </c>
      <c r="K801" s="1">
        <f>Tabelle1[[#This Row],[Menge kg Nges]]/1000</f>
        <v>1.5960000000000001</v>
      </c>
      <c r="L801" s="1">
        <f>Tabelle1[[#This Row],[Menge kg P2O5]]/1000</f>
        <v>1.292</v>
      </c>
      <c r="M801" s="1">
        <f>Tabelle1[[#This Row],[Menge t Nges]]/Tabelle1[[#This Row],[Anzahl Lieferscheine]]</f>
        <v>0.26600000000000001</v>
      </c>
      <c r="N801" s="1">
        <f>Tabelle1[[#This Row],[Menge t P2O5]]/Tabelle1[[#This Row],[Anzahl Lieferscheine]]</f>
        <v>0.21533333333333335</v>
      </c>
    </row>
    <row r="802" spans="1:14" x14ac:dyDescent="0.2">
      <c r="A802" s="2" t="s">
        <v>41</v>
      </c>
      <c r="B802" s="2" t="s">
        <v>41</v>
      </c>
      <c r="C802" s="2" t="s">
        <v>6</v>
      </c>
      <c r="D802" s="2" t="s">
        <v>15</v>
      </c>
      <c r="E802" s="2" t="s">
        <v>20</v>
      </c>
      <c r="F802" s="2" t="s">
        <v>61</v>
      </c>
      <c r="G802" s="1">
        <v>88</v>
      </c>
      <c r="H802" s="1">
        <v>50</v>
      </c>
      <c r="I802" s="4">
        <v>1</v>
      </c>
      <c r="J802" s="2" t="s">
        <v>65</v>
      </c>
      <c r="K802" s="1">
        <f>Tabelle1[[#This Row],[Menge kg Nges]]/1000</f>
        <v>8.7999999999999995E-2</v>
      </c>
      <c r="L802" s="1">
        <f>Tabelle1[[#This Row],[Menge kg P2O5]]/1000</f>
        <v>0.05</v>
      </c>
      <c r="M802" s="1">
        <f>Tabelle1[[#This Row],[Menge t Nges]]/Tabelle1[[#This Row],[Anzahl Lieferscheine]]</f>
        <v>8.7999999999999995E-2</v>
      </c>
      <c r="N802" s="1">
        <f>Tabelle1[[#This Row],[Menge t P2O5]]/Tabelle1[[#This Row],[Anzahl Lieferscheine]]</f>
        <v>0.05</v>
      </c>
    </row>
    <row r="803" spans="1:14" x14ac:dyDescent="0.2">
      <c r="A803" s="2" t="s">
        <v>41</v>
      </c>
      <c r="B803" s="2" t="s">
        <v>41</v>
      </c>
      <c r="C803" s="2" t="s">
        <v>6</v>
      </c>
      <c r="D803" s="2" t="s">
        <v>15</v>
      </c>
      <c r="E803" s="2" t="s">
        <v>21</v>
      </c>
      <c r="F803" s="2" t="s">
        <v>61</v>
      </c>
      <c r="G803" s="1">
        <v>1072.5</v>
      </c>
      <c r="H803" s="1">
        <v>617.70000000000005</v>
      </c>
      <c r="I803" s="4">
        <v>6</v>
      </c>
      <c r="J803" s="2" t="s">
        <v>65</v>
      </c>
      <c r="K803" s="1">
        <f>Tabelle1[[#This Row],[Menge kg Nges]]/1000</f>
        <v>1.0725</v>
      </c>
      <c r="L803" s="1">
        <f>Tabelle1[[#This Row],[Menge kg P2O5]]/1000</f>
        <v>0.61770000000000003</v>
      </c>
      <c r="M803" s="1">
        <f>Tabelle1[[#This Row],[Menge t Nges]]/Tabelle1[[#This Row],[Anzahl Lieferscheine]]</f>
        <v>0.17874999999999999</v>
      </c>
      <c r="N803" s="1">
        <f>Tabelle1[[#This Row],[Menge t P2O5]]/Tabelle1[[#This Row],[Anzahl Lieferscheine]]</f>
        <v>0.10295</v>
      </c>
    </row>
    <row r="804" spans="1:14" x14ac:dyDescent="0.2">
      <c r="A804" s="2" t="s">
        <v>41</v>
      </c>
      <c r="B804" s="2" t="s">
        <v>41</v>
      </c>
      <c r="C804" s="2" t="s">
        <v>6</v>
      </c>
      <c r="D804" s="2" t="s">
        <v>15</v>
      </c>
      <c r="E804" s="2" t="s">
        <v>9</v>
      </c>
      <c r="F804" s="2" t="s">
        <v>61</v>
      </c>
      <c r="G804" s="1">
        <v>2516.1000000000004</v>
      </c>
      <c r="H804" s="1">
        <v>1191.75</v>
      </c>
      <c r="I804" s="4">
        <v>13</v>
      </c>
      <c r="J804" s="2" t="s">
        <v>65</v>
      </c>
      <c r="K804" s="1">
        <f>Tabelle1[[#This Row],[Menge kg Nges]]/1000</f>
        <v>2.5161000000000002</v>
      </c>
      <c r="L804" s="1">
        <f>Tabelle1[[#This Row],[Menge kg P2O5]]/1000</f>
        <v>1.1917500000000001</v>
      </c>
      <c r="M804" s="1">
        <f>Tabelle1[[#This Row],[Menge t Nges]]/Tabelle1[[#This Row],[Anzahl Lieferscheine]]</f>
        <v>0.19354615384615387</v>
      </c>
      <c r="N804" s="1">
        <f>Tabelle1[[#This Row],[Menge t P2O5]]/Tabelle1[[#This Row],[Anzahl Lieferscheine]]</f>
        <v>9.1673076923076927E-2</v>
      </c>
    </row>
    <row r="805" spans="1:14" x14ac:dyDescent="0.2">
      <c r="A805" s="2" t="s">
        <v>41</v>
      </c>
      <c r="B805" s="2" t="s">
        <v>41</v>
      </c>
      <c r="C805" s="2" t="s">
        <v>6</v>
      </c>
      <c r="D805" s="2" t="s">
        <v>15</v>
      </c>
      <c r="E805" s="2" t="s">
        <v>10</v>
      </c>
      <c r="F805" s="2" t="s">
        <v>61</v>
      </c>
      <c r="G805" s="1">
        <v>368.55</v>
      </c>
      <c r="H805" s="1">
        <v>157.43</v>
      </c>
      <c r="I805" s="4">
        <v>1</v>
      </c>
      <c r="J805" s="2" t="s">
        <v>65</v>
      </c>
      <c r="K805" s="1">
        <f>Tabelle1[[#This Row],[Menge kg Nges]]/1000</f>
        <v>0.36854999999999999</v>
      </c>
      <c r="L805" s="1">
        <f>Tabelle1[[#This Row],[Menge kg P2O5]]/1000</f>
        <v>0.15743000000000001</v>
      </c>
      <c r="M805" s="1">
        <f>Tabelle1[[#This Row],[Menge t Nges]]/Tabelle1[[#This Row],[Anzahl Lieferscheine]]</f>
        <v>0.36854999999999999</v>
      </c>
      <c r="N805" s="1">
        <f>Tabelle1[[#This Row],[Menge t P2O5]]/Tabelle1[[#This Row],[Anzahl Lieferscheine]]</f>
        <v>0.15743000000000001</v>
      </c>
    </row>
    <row r="806" spans="1:14" x14ac:dyDescent="0.2">
      <c r="A806" s="2" t="s">
        <v>41</v>
      </c>
      <c r="B806" s="2" t="s">
        <v>41</v>
      </c>
      <c r="C806" s="2" t="s">
        <v>25</v>
      </c>
      <c r="D806" s="2" t="s">
        <v>25</v>
      </c>
      <c r="E806" s="2" t="s">
        <v>26</v>
      </c>
      <c r="F806" s="2" t="s">
        <v>61</v>
      </c>
      <c r="G806" s="1">
        <v>761.13</v>
      </c>
      <c r="H806" s="1">
        <v>3841.3999999999996</v>
      </c>
      <c r="I806" s="4">
        <v>19</v>
      </c>
      <c r="J806" s="2" t="s">
        <v>65</v>
      </c>
      <c r="K806" s="1">
        <f>Tabelle1[[#This Row],[Menge kg Nges]]/1000</f>
        <v>0.76112999999999997</v>
      </c>
      <c r="L806" s="1">
        <f>Tabelle1[[#This Row],[Menge kg P2O5]]/1000</f>
        <v>3.8413999999999997</v>
      </c>
      <c r="M806" s="1">
        <f>Tabelle1[[#This Row],[Menge t Nges]]/Tabelle1[[#This Row],[Anzahl Lieferscheine]]</f>
        <v>4.0059473684210527E-2</v>
      </c>
      <c r="N806" s="1">
        <f>Tabelle1[[#This Row],[Menge t P2O5]]/Tabelle1[[#This Row],[Anzahl Lieferscheine]]</f>
        <v>0.20217894736842104</v>
      </c>
    </row>
    <row r="807" spans="1:14" x14ac:dyDescent="0.2">
      <c r="A807" s="2" t="s">
        <v>41</v>
      </c>
      <c r="B807" s="2" t="s">
        <v>42</v>
      </c>
      <c r="C807" s="2" t="s">
        <v>6</v>
      </c>
      <c r="D807" s="2" t="s">
        <v>30</v>
      </c>
      <c r="E807" s="2" t="s">
        <v>26</v>
      </c>
      <c r="F807" s="2" t="s">
        <v>61</v>
      </c>
      <c r="G807" s="1">
        <v>9094.6299999999992</v>
      </c>
      <c r="H807" s="1">
        <v>4934.16</v>
      </c>
      <c r="I807" s="4">
        <v>22</v>
      </c>
      <c r="J807" s="2" t="s">
        <v>65</v>
      </c>
      <c r="K807" s="1">
        <f>Tabelle1[[#This Row],[Menge kg Nges]]/1000</f>
        <v>9.0946299999999987</v>
      </c>
      <c r="L807" s="1">
        <f>Tabelle1[[#This Row],[Menge kg P2O5]]/1000</f>
        <v>4.9341599999999994</v>
      </c>
      <c r="M807" s="1">
        <f>Tabelle1[[#This Row],[Menge t Nges]]/Tabelle1[[#This Row],[Anzahl Lieferscheine]]</f>
        <v>0.41339227272727269</v>
      </c>
      <c r="N807" s="1">
        <f>Tabelle1[[#This Row],[Menge t P2O5]]/Tabelle1[[#This Row],[Anzahl Lieferscheine]]</f>
        <v>0.22427999999999998</v>
      </c>
    </row>
    <row r="808" spans="1:14" x14ac:dyDescent="0.2">
      <c r="A808" s="2" t="s">
        <v>41</v>
      </c>
      <c r="B808" s="2" t="s">
        <v>42</v>
      </c>
      <c r="C808" s="2" t="s">
        <v>6</v>
      </c>
      <c r="D808" s="2" t="s">
        <v>7</v>
      </c>
      <c r="E808" s="2" t="s">
        <v>8</v>
      </c>
      <c r="F808" s="2" t="s">
        <v>61</v>
      </c>
      <c r="G808" s="1">
        <v>3746.7000000000003</v>
      </c>
      <c r="H808" s="1">
        <v>1426.8000000000002</v>
      </c>
      <c r="I808" s="4">
        <v>7</v>
      </c>
      <c r="J808" s="2" t="s">
        <v>65</v>
      </c>
      <c r="K808" s="1">
        <f>Tabelle1[[#This Row],[Menge kg Nges]]/1000</f>
        <v>3.7467000000000001</v>
      </c>
      <c r="L808" s="1">
        <f>Tabelle1[[#This Row],[Menge kg P2O5]]/1000</f>
        <v>1.4268000000000003</v>
      </c>
      <c r="M808" s="1">
        <f>Tabelle1[[#This Row],[Menge t Nges]]/Tabelle1[[#This Row],[Anzahl Lieferscheine]]</f>
        <v>0.53524285714285713</v>
      </c>
      <c r="N808" s="1">
        <f>Tabelle1[[#This Row],[Menge t P2O5]]/Tabelle1[[#This Row],[Anzahl Lieferscheine]]</f>
        <v>0.20382857142857147</v>
      </c>
    </row>
    <row r="809" spans="1:14" x14ac:dyDescent="0.2">
      <c r="A809" s="2" t="s">
        <v>41</v>
      </c>
      <c r="B809" s="2" t="s">
        <v>42</v>
      </c>
      <c r="C809" s="2" t="s">
        <v>6</v>
      </c>
      <c r="D809" s="2" t="s">
        <v>7</v>
      </c>
      <c r="E809" s="2" t="s">
        <v>9</v>
      </c>
      <c r="F809" s="2" t="s">
        <v>61</v>
      </c>
      <c r="G809" s="1">
        <v>2028</v>
      </c>
      <c r="H809" s="1">
        <v>780</v>
      </c>
      <c r="I809" s="4">
        <v>3</v>
      </c>
      <c r="J809" s="2" t="s">
        <v>65</v>
      </c>
      <c r="K809" s="1">
        <f>Tabelle1[[#This Row],[Menge kg Nges]]/1000</f>
        <v>2.028</v>
      </c>
      <c r="L809" s="1">
        <f>Tabelle1[[#This Row],[Menge kg P2O5]]/1000</f>
        <v>0.78</v>
      </c>
      <c r="M809" s="1">
        <f>Tabelle1[[#This Row],[Menge t Nges]]/Tabelle1[[#This Row],[Anzahl Lieferscheine]]</f>
        <v>0.67600000000000005</v>
      </c>
      <c r="N809" s="1">
        <f>Tabelle1[[#This Row],[Menge t P2O5]]/Tabelle1[[#This Row],[Anzahl Lieferscheine]]</f>
        <v>0.26</v>
      </c>
    </row>
    <row r="810" spans="1:14" x14ac:dyDescent="0.2">
      <c r="A810" s="2" t="s">
        <v>41</v>
      </c>
      <c r="B810" s="2" t="s">
        <v>42</v>
      </c>
      <c r="C810" s="2" t="s">
        <v>6</v>
      </c>
      <c r="D810" s="2" t="s">
        <v>7</v>
      </c>
      <c r="E810" s="2" t="s">
        <v>50</v>
      </c>
      <c r="F810" s="2" t="s">
        <v>61</v>
      </c>
      <c r="G810" s="1">
        <v>866.80000000000007</v>
      </c>
      <c r="H810" s="1">
        <v>354.59999999999997</v>
      </c>
      <c r="I810" s="4">
        <v>3</v>
      </c>
      <c r="J810" s="2" t="s">
        <v>65</v>
      </c>
      <c r="K810" s="1">
        <f>Tabelle1[[#This Row],[Menge kg Nges]]/1000</f>
        <v>0.86680000000000001</v>
      </c>
      <c r="L810" s="1">
        <f>Tabelle1[[#This Row],[Menge kg P2O5]]/1000</f>
        <v>0.35459999999999997</v>
      </c>
      <c r="M810" s="1">
        <f>Tabelle1[[#This Row],[Menge t Nges]]/Tabelle1[[#This Row],[Anzahl Lieferscheine]]</f>
        <v>0.28893333333333332</v>
      </c>
      <c r="N810" s="1">
        <f>Tabelle1[[#This Row],[Menge t P2O5]]/Tabelle1[[#This Row],[Anzahl Lieferscheine]]</f>
        <v>0.11819999999999999</v>
      </c>
    </row>
    <row r="811" spans="1:14" x14ac:dyDescent="0.2">
      <c r="A811" s="2" t="s">
        <v>41</v>
      </c>
      <c r="B811" s="2" t="s">
        <v>42</v>
      </c>
      <c r="C811" s="2" t="s">
        <v>6</v>
      </c>
      <c r="D811" s="2" t="s">
        <v>7</v>
      </c>
      <c r="E811" s="2" t="s">
        <v>11</v>
      </c>
      <c r="F811" s="2" t="s">
        <v>61</v>
      </c>
      <c r="G811" s="1">
        <v>2445.92</v>
      </c>
      <c r="H811" s="1">
        <v>1224</v>
      </c>
      <c r="I811" s="4">
        <v>4</v>
      </c>
      <c r="J811" s="2" t="s">
        <v>65</v>
      </c>
      <c r="K811" s="1">
        <f>Tabelle1[[#This Row],[Menge kg Nges]]/1000</f>
        <v>2.4459200000000001</v>
      </c>
      <c r="L811" s="1">
        <f>Tabelle1[[#This Row],[Menge kg P2O5]]/1000</f>
        <v>1.224</v>
      </c>
      <c r="M811" s="1">
        <f>Tabelle1[[#This Row],[Menge t Nges]]/Tabelle1[[#This Row],[Anzahl Lieferscheine]]</f>
        <v>0.61148000000000002</v>
      </c>
      <c r="N811" s="1">
        <f>Tabelle1[[#This Row],[Menge t P2O5]]/Tabelle1[[#This Row],[Anzahl Lieferscheine]]</f>
        <v>0.30599999999999999</v>
      </c>
    </row>
    <row r="812" spans="1:14" x14ac:dyDescent="0.2">
      <c r="A812" s="2" t="s">
        <v>41</v>
      </c>
      <c r="B812" s="2" t="s">
        <v>42</v>
      </c>
      <c r="C812" s="2" t="s">
        <v>6</v>
      </c>
      <c r="D812" s="2" t="s">
        <v>7</v>
      </c>
      <c r="E812" s="2" t="s">
        <v>12</v>
      </c>
      <c r="F812" s="2" t="s">
        <v>61</v>
      </c>
      <c r="G812" s="1">
        <v>1802.6399999999999</v>
      </c>
      <c r="H812" s="1">
        <v>897.96</v>
      </c>
      <c r="I812" s="4">
        <v>4</v>
      </c>
      <c r="J812" s="2" t="s">
        <v>65</v>
      </c>
      <c r="K812" s="1">
        <f>Tabelle1[[#This Row],[Menge kg Nges]]/1000</f>
        <v>1.8026399999999998</v>
      </c>
      <c r="L812" s="1">
        <f>Tabelle1[[#This Row],[Menge kg P2O5]]/1000</f>
        <v>0.89796000000000009</v>
      </c>
      <c r="M812" s="1">
        <f>Tabelle1[[#This Row],[Menge t Nges]]/Tabelle1[[#This Row],[Anzahl Lieferscheine]]</f>
        <v>0.45065999999999995</v>
      </c>
      <c r="N812" s="1">
        <f>Tabelle1[[#This Row],[Menge t P2O5]]/Tabelle1[[#This Row],[Anzahl Lieferscheine]]</f>
        <v>0.22449000000000002</v>
      </c>
    </row>
    <row r="813" spans="1:14" x14ac:dyDescent="0.2">
      <c r="A813" s="2" t="s">
        <v>41</v>
      </c>
      <c r="B813" s="2" t="s">
        <v>42</v>
      </c>
      <c r="C813" s="2" t="s">
        <v>6</v>
      </c>
      <c r="D813" s="2" t="s">
        <v>7</v>
      </c>
      <c r="E813" s="2" t="s">
        <v>13</v>
      </c>
      <c r="F813" s="2" t="s">
        <v>61</v>
      </c>
      <c r="G813" s="1">
        <v>2264.16</v>
      </c>
      <c r="H813" s="1">
        <v>1132.08</v>
      </c>
      <c r="I813" s="4">
        <v>6</v>
      </c>
      <c r="J813" s="2" t="s">
        <v>65</v>
      </c>
      <c r="K813" s="1">
        <f>Tabelle1[[#This Row],[Menge kg Nges]]/1000</f>
        <v>2.26416</v>
      </c>
      <c r="L813" s="1">
        <f>Tabelle1[[#This Row],[Menge kg P2O5]]/1000</f>
        <v>1.13208</v>
      </c>
      <c r="M813" s="1">
        <f>Tabelle1[[#This Row],[Menge t Nges]]/Tabelle1[[#This Row],[Anzahl Lieferscheine]]</f>
        <v>0.37735999999999997</v>
      </c>
      <c r="N813" s="1">
        <f>Tabelle1[[#This Row],[Menge t P2O5]]/Tabelle1[[#This Row],[Anzahl Lieferscheine]]</f>
        <v>0.18867999999999999</v>
      </c>
    </row>
    <row r="814" spans="1:14" x14ac:dyDescent="0.2">
      <c r="A814" s="2" t="s">
        <v>41</v>
      </c>
      <c r="B814" s="2" t="s">
        <v>42</v>
      </c>
      <c r="C814" s="2" t="s">
        <v>6</v>
      </c>
      <c r="D814" s="2" t="s">
        <v>15</v>
      </c>
      <c r="E814" s="2" t="s">
        <v>21</v>
      </c>
      <c r="F814" s="2" t="s">
        <v>61</v>
      </c>
      <c r="G814" s="1">
        <v>112.7</v>
      </c>
      <c r="H814" s="1">
        <v>61.9</v>
      </c>
      <c r="I814" s="4">
        <v>1</v>
      </c>
      <c r="J814" s="2" t="s">
        <v>65</v>
      </c>
      <c r="K814" s="1">
        <f>Tabelle1[[#This Row],[Menge kg Nges]]/1000</f>
        <v>0.11270000000000001</v>
      </c>
      <c r="L814" s="1">
        <f>Tabelle1[[#This Row],[Menge kg P2O5]]/1000</f>
        <v>6.1899999999999997E-2</v>
      </c>
      <c r="M814" s="1">
        <f>Tabelle1[[#This Row],[Menge t Nges]]/Tabelle1[[#This Row],[Anzahl Lieferscheine]]</f>
        <v>0.11270000000000001</v>
      </c>
      <c r="N814" s="1">
        <f>Tabelle1[[#This Row],[Menge t P2O5]]/Tabelle1[[#This Row],[Anzahl Lieferscheine]]</f>
        <v>6.1899999999999997E-2</v>
      </c>
    </row>
    <row r="815" spans="1:14" x14ac:dyDescent="0.2">
      <c r="A815" s="2" t="s">
        <v>41</v>
      </c>
      <c r="B815" s="2" t="s">
        <v>42</v>
      </c>
      <c r="C815" s="2" t="s">
        <v>6</v>
      </c>
      <c r="D815" s="2" t="s">
        <v>15</v>
      </c>
      <c r="E815" s="2" t="s">
        <v>9</v>
      </c>
      <c r="F815" s="2" t="s">
        <v>61</v>
      </c>
      <c r="G815" s="1">
        <v>796.59</v>
      </c>
      <c r="H815" s="1">
        <v>367.4</v>
      </c>
      <c r="I815" s="4">
        <v>1</v>
      </c>
      <c r="J815" s="2" t="s">
        <v>65</v>
      </c>
      <c r="K815" s="1">
        <f>Tabelle1[[#This Row],[Menge kg Nges]]/1000</f>
        <v>0.79659000000000002</v>
      </c>
      <c r="L815" s="1">
        <f>Tabelle1[[#This Row],[Menge kg P2O5]]/1000</f>
        <v>0.3674</v>
      </c>
      <c r="M815" s="1">
        <f>Tabelle1[[#This Row],[Menge t Nges]]/Tabelle1[[#This Row],[Anzahl Lieferscheine]]</f>
        <v>0.79659000000000002</v>
      </c>
      <c r="N815" s="1">
        <f>Tabelle1[[#This Row],[Menge t P2O5]]/Tabelle1[[#This Row],[Anzahl Lieferscheine]]</f>
        <v>0.3674</v>
      </c>
    </row>
    <row r="816" spans="1:14" x14ac:dyDescent="0.2">
      <c r="A816" s="2" t="s">
        <v>41</v>
      </c>
      <c r="B816" s="2" t="s">
        <v>42</v>
      </c>
      <c r="C816" s="2" t="s">
        <v>25</v>
      </c>
      <c r="D816" s="2" t="s">
        <v>25</v>
      </c>
      <c r="E816" s="2" t="s">
        <v>26</v>
      </c>
      <c r="F816" s="2" t="s">
        <v>61</v>
      </c>
      <c r="G816" s="1">
        <v>1805.16</v>
      </c>
      <c r="H816" s="1">
        <v>9025.7999999999993</v>
      </c>
      <c r="I816" s="4">
        <v>32</v>
      </c>
      <c r="J816" s="2" t="s">
        <v>65</v>
      </c>
      <c r="K816" s="1">
        <f>Tabelle1[[#This Row],[Menge kg Nges]]/1000</f>
        <v>1.8051600000000001</v>
      </c>
      <c r="L816" s="1">
        <f>Tabelle1[[#This Row],[Menge kg P2O5]]/1000</f>
        <v>9.0257999999999985</v>
      </c>
      <c r="M816" s="1">
        <f>Tabelle1[[#This Row],[Menge t Nges]]/Tabelle1[[#This Row],[Anzahl Lieferscheine]]</f>
        <v>5.6411250000000003E-2</v>
      </c>
      <c r="N816" s="1">
        <f>Tabelle1[[#This Row],[Menge t P2O5]]/Tabelle1[[#This Row],[Anzahl Lieferscheine]]</f>
        <v>0.28205624999999995</v>
      </c>
    </row>
    <row r="817" spans="1:14" x14ac:dyDescent="0.2">
      <c r="A817" s="2" t="s">
        <v>42</v>
      </c>
      <c r="B817" s="2" t="s">
        <v>32</v>
      </c>
      <c r="C817" s="2" t="s">
        <v>6</v>
      </c>
      <c r="D817" s="2" t="s">
        <v>7</v>
      </c>
      <c r="E817" s="2" t="s">
        <v>8</v>
      </c>
      <c r="F817" s="2" t="s">
        <v>61</v>
      </c>
      <c r="G817" s="1">
        <v>2608.5</v>
      </c>
      <c r="H817" s="1">
        <v>1128.5</v>
      </c>
      <c r="I817" s="4">
        <v>6</v>
      </c>
      <c r="J817" s="2" t="s">
        <v>65</v>
      </c>
      <c r="K817" s="1">
        <f>Tabelle1[[#This Row],[Menge kg Nges]]/1000</f>
        <v>2.6084999999999998</v>
      </c>
      <c r="L817" s="1">
        <f>Tabelle1[[#This Row],[Menge kg P2O5]]/1000</f>
        <v>1.1285000000000001</v>
      </c>
      <c r="M817" s="1">
        <f>Tabelle1[[#This Row],[Menge t Nges]]/Tabelle1[[#This Row],[Anzahl Lieferscheine]]</f>
        <v>0.43474999999999997</v>
      </c>
      <c r="N817" s="1">
        <f>Tabelle1[[#This Row],[Menge t P2O5]]/Tabelle1[[#This Row],[Anzahl Lieferscheine]]</f>
        <v>0.18808333333333335</v>
      </c>
    </row>
    <row r="818" spans="1:14" x14ac:dyDescent="0.2">
      <c r="A818" s="2" t="s">
        <v>42</v>
      </c>
      <c r="B818" s="2" t="s">
        <v>32</v>
      </c>
      <c r="C818" s="2" t="s">
        <v>6</v>
      </c>
      <c r="D818" s="2" t="s">
        <v>7</v>
      </c>
      <c r="E818" s="2" t="s">
        <v>10</v>
      </c>
      <c r="F818" s="2" t="s">
        <v>61</v>
      </c>
      <c r="G818" s="1">
        <v>680</v>
      </c>
      <c r="H818" s="1">
        <v>272</v>
      </c>
      <c r="I818" s="4">
        <v>1</v>
      </c>
      <c r="J818" s="2" t="s">
        <v>65</v>
      </c>
      <c r="K818" s="1">
        <f>Tabelle1[[#This Row],[Menge kg Nges]]/1000</f>
        <v>0.68</v>
      </c>
      <c r="L818" s="1">
        <f>Tabelle1[[#This Row],[Menge kg P2O5]]/1000</f>
        <v>0.27200000000000002</v>
      </c>
      <c r="M818" s="1">
        <f>Tabelle1[[#This Row],[Menge t Nges]]/Tabelle1[[#This Row],[Anzahl Lieferscheine]]</f>
        <v>0.68</v>
      </c>
      <c r="N818" s="1">
        <f>Tabelle1[[#This Row],[Menge t P2O5]]/Tabelle1[[#This Row],[Anzahl Lieferscheine]]</f>
        <v>0.27200000000000002</v>
      </c>
    </row>
    <row r="819" spans="1:14" x14ac:dyDescent="0.2">
      <c r="A819" s="2" t="s">
        <v>42</v>
      </c>
      <c r="B819" s="2" t="s">
        <v>32</v>
      </c>
      <c r="C819" s="2" t="s">
        <v>6</v>
      </c>
      <c r="D819" s="2" t="s">
        <v>7</v>
      </c>
      <c r="E819" s="2" t="s">
        <v>14</v>
      </c>
      <c r="F819" s="2" t="s">
        <v>61</v>
      </c>
      <c r="G819" s="1">
        <v>1153.5</v>
      </c>
      <c r="H819" s="1">
        <v>780.09999999999991</v>
      </c>
      <c r="I819" s="4">
        <v>6</v>
      </c>
      <c r="J819" s="2" t="s">
        <v>65</v>
      </c>
      <c r="K819" s="1">
        <f>Tabelle1[[#This Row],[Menge kg Nges]]/1000</f>
        <v>1.1535</v>
      </c>
      <c r="L819" s="1">
        <f>Tabelle1[[#This Row],[Menge kg P2O5]]/1000</f>
        <v>0.7800999999999999</v>
      </c>
      <c r="M819" s="1">
        <f>Tabelle1[[#This Row],[Menge t Nges]]/Tabelle1[[#This Row],[Anzahl Lieferscheine]]</f>
        <v>0.19225</v>
      </c>
      <c r="N819" s="1">
        <f>Tabelle1[[#This Row],[Menge t P2O5]]/Tabelle1[[#This Row],[Anzahl Lieferscheine]]</f>
        <v>0.13001666666666664</v>
      </c>
    </row>
    <row r="820" spans="1:14" x14ac:dyDescent="0.2">
      <c r="A820" s="2" t="s">
        <v>42</v>
      </c>
      <c r="B820" s="2" t="s">
        <v>32</v>
      </c>
      <c r="C820" s="2" t="s">
        <v>6</v>
      </c>
      <c r="D820" s="2" t="s">
        <v>15</v>
      </c>
      <c r="E820" s="2" t="s">
        <v>20</v>
      </c>
      <c r="F820" s="2" t="s">
        <v>61</v>
      </c>
      <c r="G820" s="1">
        <v>104</v>
      </c>
      <c r="H820" s="1">
        <v>100</v>
      </c>
      <c r="I820" s="4">
        <v>1</v>
      </c>
      <c r="J820" s="2" t="s">
        <v>65</v>
      </c>
      <c r="K820" s="1">
        <f>Tabelle1[[#This Row],[Menge kg Nges]]/1000</f>
        <v>0.104</v>
      </c>
      <c r="L820" s="1">
        <f>Tabelle1[[#This Row],[Menge kg P2O5]]/1000</f>
        <v>0.1</v>
      </c>
      <c r="M820" s="1">
        <f>Tabelle1[[#This Row],[Menge t Nges]]/Tabelle1[[#This Row],[Anzahl Lieferscheine]]</f>
        <v>0.104</v>
      </c>
      <c r="N820" s="1">
        <f>Tabelle1[[#This Row],[Menge t P2O5]]/Tabelle1[[#This Row],[Anzahl Lieferscheine]]</f>
        <v>0.1</v>
      </c>
    </row>
    <row r="821" spans="1:14" x14ac:dyDescent="0.2">
      <c r="A821" s="2" t="s">
        <v>42</v>
      </c>
      <c r="B821" s="2" t="s">
        <v>32</v>
      </c>
      <c r="C821" s="2" t="s">
        <v>25</v>
      </c>
      <c r="D821" s="2" t="s">
        <v>25</v>
      </c>
      <c r="E821" s="2" t="s">
        <v>26</v>
      </c>
      <c r="F821" s="2" t="s">
        <v>61</v>
      </c>
      <c r="G821" s="1">
        <v>19453.7</v>
      </c>
      <c r="H821" s="1">
        <v>8883.3399999999983</v>
      </c>
      <c r="I821" s="4">
        <v>61</v>
      </c>
      <c r="J821" s="2" t="s">
        <v>65</v>
      </c>
      <c r="K821" s="1">
        <f>Tabelle1[[#This Row],[Menge kg Nges]]/1000</f>
        <v>19.453700000000001</v>
      </c>
      <c r="L821" s="1">
        <f>Tabelle1[[#This Row],[Menge kg P2O5]]/1000</f>
        <v>8.8833399999999987</v>
      </c>
      <c r="M821" s="1">
        <f>Tabelle1[[#This Row],[Menge t Nges]]/Tabelle1[[#This Row],[Anzahl Lieferscheine]]</f>
        <v>0.31891311475409839</v>
      </c>
      <c r="N821" s="1">
        <f>Tabelle1[[#This Row],[Menge t P2O5]]/Tabelle1[[#This Row],[Anzahl Lieferscheine]]</f>
        <v>0.1456285245901639</v>
      </c>
    </row>
    <row r="822" spans="1:14" x14ac:dyDescent="0.2">
      <c r="A822" s="2" t="s">
        <v>42</v>
      </c>
      <c r="B822" s="2" t="s">
        <v>37</v>
      </c>
      <c r="C822" s="2" t="s">
        <v>6</v>
      </c>
      <c r="D822" s="2" t="s">
        <v>7</v>
      </c>
      <c r="E822" s="2" t="s">
        <v>14</v>
      </c>
      <c r="F822" s="2" t="s">
        <v>61</v>
      </c>
      <c r="G822" s="1">
        <v>2304.96</v>
      </c>
      <c r="H822" s="1">
        <v>1122.2399999999998</v>
      </c>
      <c r="I822" s="4">
        <v>12</v>
      </c>
      <c r="J822" s="2" t="s">
        <v>65</v>
      </c>
      <c r="K822" s="1">
        <f>Tabelle1[[#This Row],[Menge kg Nges]]/1000</f>
        <v>2.3049599999999999</v>
      </c>
      <c r="L822" s="1">
        <f>Tabelle1[[#This Row],[Menge kg P2O5]]/1000</f>
        <v>1.1222399999999997</v>
      </c>
      <c r="M822" s="1">
        <f>Tabelle1[[#This Row],[Menge t Nges]]/Tabelle1[[#This Row],[Anzahl Lieferscheine]]</f>
        <v>0.19208</v>
      </c>
      <c r="N822" s="1">
        <f>Tabelle1[[#This Row],[Menge t P2O5]]/Tabelle1[[#This Row],[Anzahl Lieferscheine]]</f>
        <v>9.3519999999999978E-2</v>
      </c>
    </row>
    <row r="823" spans="1:14" x14ac:dyDescent="0.2">
      <c r="A823" s="2" t="s">
        <v>42</v>
      </c>
      <c r="B823" s="2" t="s">
        <v>38</v>
      </c>
      <c r="C823" s="2" t="s">
        <v>6</v>
      </c>
      <c r="D823" s="2" t="s">
        <v>15</v>
      </c>
      <c r="E823" s="2" t="s">
        <v>21</v>
      </c>
      <c r="F823" s="2" t="s">
        <v>61</v>
      </c>
      <c r="G823" s="1">
        <v>408</v>
      </c>
      <c r="H823" s="1">
        <v>240</v>
      </c>
      <c r="I823" s="4">
        <v>1</v>
      </c>
      <c r="J823" s="2" t="s">
        <v>65</v>
      </c>
      <c r="K823" s="1">
        <f>Tabelle1[[#This Row],[Menge kg Nges]]/1000</f>
        <v>0.40799999999999997</v>
      </c>
      <c r="L823" s="1">
        <f>Tabelle1[[#This Row],[Menge kg P2O5]]/1000</f>
        <v>0.24</v>
      </c>
      <c r="M823" s="1">
        <f>Tabelle1[[#This Row],[Menge t Nges]]/Tabelle1[[#This Row],[Anzahl Lieferscheine]]</f>
        <v>0.40799999999999997</v>
      </c>
      <c r="N823" s="1">
        <f>Tabelle1[[#This Row],[Menge t P2O5]]/Tabelle1[[#This Row],[Anzahl Lieferscheine]]</f>
        <v>0.24</v>
      </c>
    </row>
    <row r="824" spans="1:14" x14ac:dyDescent="0.2">
      <c r="A824" s="2" t="s">
        <v>42</v>
      </c>
      <c r="B824" s="2" t="s">
        <v>38</v>
      </c>
      <c r="C824" s="2" t="s">
        <v>25</v>
      </c>
      <c r="D824" s="2" t="s">
        <v>25</v>
      </c>
      <c r="E824" s="2" t="s">
        <v>26</v>
      </c>
      <c r="F824" s="2" t="s">
        <v>61</v>
      </c>
      <c r="G824" s="1">
        <v>1249.74</v>
      </c>
      <c r="H824" s="1">
        <v>1088.01</v>
      </c>
      <c r="I824" s="4">
        <v>4</v>
      </c>
      <c r="J824" s="2" t="s">
        <v>65</v>
      </c>
      <c r="K824" s="1">
        <f>Tabelle1[[#This Row],[Menge kg Nges]]/1000</f>
        <v>1.2497400000000001</v>
      </c>
      <c r="L824" s="1">
        <f>Tabelle1[[#This Row],[Menge kg P2O5]]/1000</f>
        <v>1.0880099999999999</v>
      </c>
      <c r="M824" s="1">
        <f>Tabelle1[[#This Row],[Menge t Nges]]/Tabelle1[[#This Row],[Anzahl Lieferscheine]]</f>
        <v>0.31243500000000002</v>
      </c>
      <c r="N824" s="1">
        <f>Tabelle1[[#This Row],[Menge t P2O5]]/Tabelle1[[#This Row],[Anzahl Lieferscheine]]</f>
        <v>0.27200249999999998</v>
      </c>
    </row>
    <row r="825" spans="1:14" x14ac:dyDescent="0.2">
      <c r="A825" s="2" t="s">
        <v>42</v>
      </c>
      <c r="B825" s="2" t="s">
        <v>39</v>
      </c>
      <c r="C825" s="2" t="s">
        <v>6</v>
      </c>
      <c r="D825" s="2" t="s">
        <v>7</v>
      </c>
      <c r="E825" s="2" t="s">
        <v>8</v>
      </c>
      <c r="F825" s="2" t="s">
        <v>61</v>
      </c>
      <c r="G825" s="1">
        <v>477</v>
      </c>
      <c r="H825" s="1">
        <v>174.89999999999998</v>
      </c>
      <c r="I825" s="4">
        <v>3</v>
      </c>
      <c r="J825" s="2" t="s">
        <v>65</v>
      </c>
      <c r="K825" s="1">
        <f>Tabelle1[[#This Row],[Menge kg Nges]]/1000</f>
        <v>0.47699999999999998</v>
      </c>
      <c r="L825" s="1">
        <f>Tabelle1[[#This Row],[Menge kg P2O5]]/1000</f>
        <v>0.17489999999999997</v>
      </c>
      <c r="M825" s="1">
        <f>Tabelle1[[#This Row],[Menge t Nges]]/Tabelle1[[#This Row],[Anzahl Lieferscheine]]</f>
        <v>0.159</v>
      </c>
      <c r="N825" s="1">
        <f>Tabelle1[[#This Row],[Menge t P2O5]]/Tabelle1[[#This Row],[Anzahl Lieferscheine]]</f>
        <v>5.8299999999999991E-2</v>
      </c>
    </row>
    <row r="826" spans="1:14" x14ac:dyDescent="0.2">
      <c r="A826" s="2" t="s">
        <v>42</v>
      </c>
      <c r="B826" s="2" t="s">
        <v>39</v>
      </c>
      <c r="C826" s="2" t="s">
        <v>6</v>
      </c>
      <c r="D826" s="2" t="s">
        <v>7</v>
      </c>
      <c r="E826" s="2" t="s">
        <v>12</v>
      </c>
      <c r="F826" s="2" t="s">
        <v>61</v>
      </c>
      <c r="G826" s="1">
        <v>146.69999999999999</v>
      </c>
      <c r="H826" s="1">
        <v>57.6</v>
      </c>
      <c r="I826" s="4">
        <v>1</v>
      </c>
      <c r="J826" s="2" t="s">
        <v>65</v>
      </c>
      <c r="K826" s="1">
        <f>Tabelle1[[#This Row],[Menge kg Nges]]/1000</f>
        <v>0.1467</v>
      </c>
      <c r="L826" s="1">
        <f>Tabelle1[[#This Row],[Menge kg P2O5]]/1000</f>
        <v>5.7599999999999998E-2</v>
      </c>
      <c r="M826" s="1">
        <f>Tabelle1[[#This Row],[Menge t Nges]]/Tabelle1[[#This Row],[Anzahl Lieferscheine]]</f>
        <v>0.1467</v>
      </c>
      <c r="N826" s="1">
        <f>Tabelle1[[#This Row],[Menge t P2O5]]/Tabelle1[[#This Row],[Anzahl Lieferscheine]]</f>
        <v>5.7599999999999998E-2</v>
      </c>
    </row>
    <row r="827" spans="1:14" x14ac:dyDescent="0.2">
      <c r="A827" s="2" t="s">
        <v>42</v>
      </c>
      <c r="B827" s="2" t="s">
        <v>39</v>
      </c>
      <c r="C827" s="2" t="s">
        <v>6</v>
      </c>
      <c r="D827" s="2" t="s">
        <v>7</v>
      </c>
      <c r="E827" s="2" t="s">
        <v>14</v>
      </c>
      <c r="F827" s="2" t="s">
        <v>61</v>
      </c>
      <c r="G827" s="1">
        <v>658.56</v>
      </c>
      <c r="H827" s="1">
        <v>320.64</v>
      </c>
      <c r="I827" s="4">
        <v>3</v>
      </c>
      <c r="J827" s="2" t="s">
        <v>65</v>
      </c>
      <c r="K827" s="1">
        <f>Tabelle1[[#This Row],[Menge kg Nges]]/1000</f>
        <v>0.65855999999999992</v>
      </c>
      <c r="L827" s="1">
        <f>Tabelle1[[#This Row],[Menge kg P2O5]]/1000</f>
        <v>0.32063999999999998</v>
      </c>
      <c r="M827" s="1">
        <f>Tabelle1[[#This Row],[Menge t Nges]]/Tabelle1[[#This Row],[Anzahl Lieferscheine]]</f>
        <v>0.21951999999999997</v>
      </c>
      <c r="N827" s="1">
        <f>Tabelle1[[#This Row],[Menge t P2O5]]/Tabelle1[[#This Row],[Anzahl Lieferscheine]]</f>
        <v>0.10687999999999999</v>
      </c>
    </row>
    <row r="828" spans="1:14" x14ac:dyDescent="0.2">
      <c r="A828" s="2" t="s">
        <v>42</v>
      </c>
      <c r="B828" s="2" t="s">
        <v>39</v>
      </c>
      <c r="C828" s="2" t="s">
        <v>25</v>
      </c>
      <c r="D828" s="2" t="s">
        <v>25</v>
      </c>
      <c r="E828" s="2" t="s">
        <v>26</v>
      </c>
      <c r="F828" s="2" t="s">
        <v>61</v>
      </c>
      <c r="G828" s="1">
        <v>2501.6599999999994</v>
      </c>
      <c r="H828" s="1">
        <v>1100.1199999999999</v>
      </c>
      <c r="I828" s="4">
        <v>15</v>
      </c>
      <c r="J828" s="2" t="s">
        <v>65</v>
      </c>
      <c r="K828" s="1">
        <f>Tabelle1[[#This Row],[Menge kg Nges]]/1000</f>
        <v>2.5016599999999993</v>
      </c>
      <c r="L828" s="1">
        <f>Tabelle1[[#This Row],[Menge kg P2O5]]/1000</f>
        <v>1.10012</v>
      </c>
      <c r="M828" s="1">
        <f>Tabelle1[[#This Row],[Menge t Nges]]/Tabelle1[[#This Row],[Anzahl Lieferscheine]]</f>
        <v>0.16677733333333328</v>
      </c>
      <c r="N828" s="1">
        <f>Tabelle1[[#This Row],[Menge t P2O5]]/Tabelle1[[#This Row],[Anzahl Lieferscheine]]</f>
        <v>7.3341333333333328E-2</v>
      </c>
    </row>
    <row r="829" spans="1:14" x14ac:dyDescent="0.2">
      <c r="A829" s="2" t="s">
        <v>42</v>
      </c>
      <c r="B829" s="2" t="s">
        <v>40</v>
      </c>
      <c r="C829" s="2" t="s">
        <v>6</v>
      </c>
      <c r="D829" s="2" t="s">
        <v>7</v>
      </c>
      <c r="E829" s="2" t="s">
        <v>8</v>
      </c>
      <c r="F829" s="2" t="s">
        <v>61</v>
      </c>
      <c r="G829" s="1">
        <v>822.8</v>
      </c>
      <c r="H829" s="1">
        <v>277.39999999999998</v>
      </c>
      <c r="I829" s="4">
        <v>2</v>
      </c>
      <c r="J829" s="2" t="s">
        <v>65</v>
      </c>
      <c r="K829" s="1">
        <f>Tabelle1[[#This Row],[Menge kg Nges]]/1000</f>
        <v>0.82279999999999998</v>
      </c>
      <c r="L829" s="1">
        <f>Tabelle1[[#This Row],[Menge kg P2O5]]/1000</f>
        <v>0.27739999999999998</v>
      </c>
      <c r="M829" s="1">
        <f>Tabelle1[[#This Row],[Menge t Nges]]/Tabelle1[[#This Row],[Anzahl Lieferscheine]]</f>
        <v>0.41139999999999999</v>
      </c>
      <c r="N829" s="1">
        <f>Tabelle1[[#This Row],[Menge t P2O5]]/Tabelle1[[#This Row],[Anzahl Lieferscheine]]</f>
        <v>0.13869999999999999</v>
      </c>
    </row>
    <row r="830" spans="1:14" x14ac:dyDescent="0.2">
      <c r="A830" s="2" t="s">
        <v>42</v>
      </c>
      <c r="B830" s="2" t="s">
        <v>40</v>
      </c>
      <c r="C830" s="2" t="s">
        <v>6</v>
      </c>
      <c r="D830" s="2" t="s">
        <v>7</v>
      </c>
      <c r="E830" s="2" t="s">
        <v>9</v>
      </c>
      <c r="F830" s="2" t="s">
        <v>61</v>
      </c>
      <c r="G830" s="1">
        <v>308</v>
      </c>
      <c r="H830" s="1">
        <v>126</v>
      </c>
      <c r="I830" s="4">
        <v>2</v>
      </c>
      <c r="J830" s="2" t="s">
        <v>65</v>
      </c>
      <c r="K830" s="1">
        <f>Tabelle1[[#This Row],[Menge kg Nges]]/1000</f>
        <v>0.308</v>
      </c>
      <c r="L830" s="1">
        <f>Tabelle1[[#This Row],[Menge kg P2O5]]/1000</f>
        <v>0.126</v>
      </c>
      <c r="M830" s="1">
        <f>Tabelle1[[#This Row],[Menge t Nges]]/Tabelle1[[#This Row],[Anzahl Lieferscheine]]</f>
        <v>0.154</v>
      </c>
      <c r="N830" s="1">
        <f>Tabelle1[[#This Row],[Menge t P2O5]]/Tabelle1[[#This Row],[Anzahl Lieferscheine]]</f>
        <v>6.3E-2</v>
      </c>
    </row>
    <row r="831" spans="1:14" x14ac:dyDescent="0.2">
      <c r="A831" s="2" t="s">
        <v>42</v>
      </c>
      <c r="B831" s="2" t="s">
        <v>40</v>
      </c>
      <c r="C831" s="2" t="s">
        <v>6</v>
      </c>
      <c r="D831" s="2" t="s">
        <v>7</v>
      </c>
      <c r="E831" s="2" t="s">
        <v>11</v>
      </c>
      <c r="F831" s="2" t="s">
        <v>61</v>
      </c>
      <c r="G831" s="1">
        <v>330</v>
      </c>
      <c r="H831" s="1">
        <v>130</v>
      </c>
      <c r="I831" s="4">
        <v>2</v>
      </c>
      <c r="J831" s="2" t="s">
        <v>65</v>
      </c>
      <c r="K831" s="1">
        <f>Tabelle1[[#This Row],[Menge kg Nges]]/1000</f>
        <v>0.33</v>
      </c>
      <c r="L831" s="1">
        <f>Tabelle1[[#This Row],[Menge kg P2O5]]/1000</f>
        <v>0.13</v>
      </c>
      <c r="M831" s="1">
        <f>Tabelle1[[#This Row],[Menge t Nges]]/Tabelle1[[#This Row],[Anzahl Lieferscheine]]</f>
        <v>0.16500000000000001</v>
      </c>
      <c r="N831" s="1">
        <f>Tabelle1[[#This Row],[Menge t P2O5]]/Tabelle1[[#This Row],[Anzahl Lieferscheine]]</f>
        <v>6.5000000000000002E-2</v>
      </c>
    </row>
    <row r="832" spans="1:14" x14ac:dyDescent="0.2">
      <c r="A832" s="2" t="s">
        <v>42</v>
      </c>
      <c r="B832" s="2" t="s">
        <v>40</v>
      </c>
      <c r="C832" s="2" t="s">
        <v>6</v>
      </c>
      <c r="D832" s="2" t="s">
        <v>7</v>
      </c>
      <c r="E832" s="2" t="s">
        <v>12</v>
      </c>
      <c r="F832" s="2" t="s">
        <v>61</v>
      </c>
      <c r="G832" s="1">
        <v>5502.0400000000009</v>
      </c>
      <c r="H832" s="1">
        <v>1830.18</v>
      </c>
      <c r="I832" s="4">
        <v>33</v>
      </c>
      <c r="J832" s="2" t="s">
        <v>65</v>
      </c>
      <c r="K832" s="1">
        <f>Tabelle1[[#This Row],[Menge kg Nges]]/1000</f>
        <v>5.5020400000000009</v>
      </c>
      <c r="L832" s="1">
        <f>Tabelle1[[#This Row],[Menge kg P2O5]]/1000</f>
        <v>1.8301800000000001</v>
      </c>
      <c r="M832" s="1">
        <f>Tabelle1[[#This Row],[Menge t Nges]]/Tabelle1[[#This Row],[Anzahl Lieferscheine]]</f>
        <v>0.16672848484848488</v>
      </c>
      <c r="N832" s="1">
        <f>Tabelle1[[#This Row],[Menge t P2O5]]/Tabelle1[[#This Row],[Anzahl Lieferscheine]]</f>
        <v>5.5460000000000002E-2</v>
      </c>
    </row>
    <row r="833" spans="1:14" x14ac:dyDescent="0.2">
      <c r="A833" s="2" t="s">
        <v>42</v>
      </c>
      <c r="B833" s="2" t="s">
        <v>40</v>
      </c>
      <c r="C833" s="2" t="s">
        <v>6</v>
      </c>
      <c r="D833" s="2" t="s">
        <v>15</v>
      </c>
      <c r="E833" s="2" t="s">
        <v>17</v>
      </c>
      <c r="F833" s="2" t="s">
        <v>61</v>
      </c>
      <c r="G833" s="1">
        <v>1621.8</v>
      </c>
      <c r="H833" s="1">
        <v>703.8</v>
      </c>
      <c r="I833" s="4">
        <v>1</v>
      </c>
      <c r="J833" s="2" t="s">
        <v>65</v>
      </c>
      <c r="K833" s="1">
        <f>Tabelle1[[#This Row],[Menge kg Nges]]/1000</f>
        <v>1.6217999999999999</v>
      </c>
      <c r="L833" s="1">
        <f>Tabelle1[[#This Row],[Menge kg P2O5]]/1000</f>
        <v>0.70379999999999998</v>
      </c>
      <c r="M833" s="1">
        <f>Tabelle1[[#This Row],[Menge t Nges]]/Tabelle1[[#This Row],[Anzahl Lieferscheine]]</f>
        <v>1.6217999999999999</v>
      </c>
      <c r="N833" s="1">
        <f>Tabelle1[[#This Row],[Menge t P2O5]]/Tabelle1[[#This Row],[Anzahl Lieferscheine]]</f>
        <v>0.70379999999999998</v>
      </c>
    </row>
    <row r="834" spans="1:14" x14ac:dyDescent="0.2">
      <c r="A834" s="2" t="s">
        <v>42</v>
      </c>
      <c r="B834" s="2" t="s">
        <v>40</v>
      </c>
      <c r="C834" s="2" t="s">
        <v>6</v>
      </c>
      <c r="D834" s="2" t="s">
        <v>15</v>
      </c>
      <c r="E834" s="2" t="s">
        <v>18</v>
      </c>
      <c r="F834" s="2" t="s">
        <v>61</v>
      </c>
      <c r="G834" s="1">
        <v>268.8</v>
      </c>
      <c r="H834" s="1">
        <v>217.6</v>
      </c>
      <c r="I834" s="4">
        <v>1</v>
      </c>
      <c r="J834" s="2" t="s">
        <v>65</v>
      </c>
      <c r="K834" s="1">
        <f>Tabelle1[[#This Row],[Menge kg Nges]]/1000</f>
        <v>0.26880000000000004</v>
      </c>
      <c r="L834" s="1">
        <f>Tabelle1[[#This Row],[Menge kg P2O5]]/1000</f>
        <v>0.21759999999999999</v>
      </c>
      <c r="M834" s="1">
        <f>Tabelle1[[#This Row],[Menge t Nges]]/Tabelle1[[#This Row],[Anzahl Lieferscheine]]</f>
        <v>0.26880000000000004</v>
      </c>
      <c r="N834" s="1">
        <f>Tabelle1[[#This Row],[Menge t P2O5]]/Tabelle1[[#This Row],[Anzahl Lieferscheine]]</f>
        <v>0.21759999999999999</v>
      </c>
    </row>
    <row r="835" spans="1:14" x14ac:dyDescent="0.2">
      <c r="A835" s="2" t="s">
        <v>42</v>
      </c>
      <c r="B835" s="2" t="s">
        <v>40</v>
      </c>
      <c r="C835" s="2" t="s">
        <v>25</v>
      </c>
      <c r="D835" s="2" t="s">
        <v>25</v>
      </c>
      <c r="E835" s="2" t="s">
        <v>26</v>
      </c>
      <c r="F835" s="2" t="s">
        <v>61</v>
      </c>
      <c r="G835" s="1">
        <v>657.05</v>
      </c>
      <c r="H835" s="1">
        <v>485.68000000000006</v>
      </c>
      <c r="I835" s="4">
        <v>4</v>
      </c>
      <c r="J835" s="2" t="s">
        <v>65</v>
      </c>
      <c r="K835" s="1">
        <f>Tabelle1[[#This Row],[Menge kg Nges]]/1000</f>
        <v>0.65704999999999991</v>
      </c>
      <c r="L835" s="1">
        <f>Tabelle1[[#This Row],[Menge kg P2O5]]/1000</f>
        <v>0.48568000000000006</v>
      </c>
      <c r="M835" s="1">
        <f>Tabelle1[[#This Row],[Menge t Nges]]/Tabelle1[[#This Row],[Anzahl Lieferscheine]]</f>
        <v>0.16426249999999998</v>
      </c>
      <c r="N835" s="1">
        <f>Tabelle1[[#This Row],[Menge t P2O5]]/Tabelle1[[#This Row],[Anzahl Lieferscheine]]</f>
        <v>0.12142000000000001</v>
      </c>
    </row>
    <row r="836" spans="1:14" x14ac:dyDescent="0.2">
      <c r="A836" s="2" t="s">
        <v>42</v>
      </c>
      <c r="B836" s="2" t="s">
        <v>41</v>
      </c>
      <c r="C836" s="2" t="s">
        <v>6</v>
      </c>
      <c r="D836" s="2" t="s">
        <v>7</v>
      </c>
      <c r="E836" s="2" t="s">
        <v>12</v>
      </c>
      <c r="F836" s="2" t="s">
        <v>61</v>
      </c>
      <c r="G836" s="1">
        <v>326</v>
      </c>
      <c r="H836" s="1">
        <v>128</v>
      </c>
      <c r="I836" s="4">
        <v>1</v>
      </c>
      <c r="J836" s="2" t="s">
        <v>65</v>
      </c>
      <c r="K836" s="1">
        <f>Tabelle1[[#This Row],[Menge kg Nges]]/1000</f>
        <v>0.32600000000000001</v>
      </c>
      <c r="L836" s="1">
        <f>Tabelle1[[#This Row],[Menge kg P2O5]]/1000</f>
        <v>0.128</v>
      </c>
      <c r="M836" s="1">
        <f>Tabelle1[[#This Row],[Menge t Nges]]/Tabelle1[[#This Row],[Anzahl Lieferscheine]]</f>
        <v>0.32600000000000001</v>
      </c>
      <c r="N836" s="1">
        <f>Tabelle1[[#This Row],[Menge t P2O5]]/Tabelle1[[#This Row],[Anzahl Lieferscheine]]</f>
        <v>0.128</v>
      </c>
    </row>
    <row r="837" spans="1:14" x14ac:dyDescent="0.2">
      <c r="A837" s="2" t="s">
        <v>42</v>
      </c>
      <c r="B837" s="2" t="s">
        <v>41</v>
      </c>
      <c r="C837" s="2" t="s">
        <v>6</v>
      </c>
      <c r="D837" s="2" t="s">
        <v>15</v>
      </c>
      <c r="E837" s="2" t="s">
        <v>13</v>
      </c>
      <c r="F837" s="2" t="s">
        <v>61</v>
      </c>
      <c r="G837" s="1">
        <v>345</v>
      </c>
      <c r="H837" s="1">
        <v>295</v>
      </c>
      <c r="I837" s="4">
        <v>1</v>
      </c>
      <c r="J837" s="2" t="s">
        <v>65</v>
      </c>
      <c r="K837" s="1">
        <f>Tabelle1[[#This Row],[Menge kg Nges]]/1000</f>
        <v>0.34499999999999997</v>
      </c>
      <c r="L837" s="1">
        <f>Tabelle1[[#This Row],[Menge kg P2O5]]/1000</f>
        <v>0.29499999999999998</v>
      </c>
      <c r="M837" s="1">
        <f>Tabelle1[[#This Row],[Menge t Nges]]/Tabelle1[[#This Row],[Anzahl Lieferscheine]]</f>
        <v>0.34499999999999997</v>
      </c>
      <c r="N837" s="1">
        <f>Tabelle1[[#This Row],[Menge t P2O5]]/Tabelle1[[#This Row],[Anzahl Lieferscheine]]</f>
        <v>0.29499999999999998</v>
      </c>
    </row>
    <row r="838" spans="1:14" x14ac:dyDescent="0.2">
      <c r="A838" s="2" t="s">
        <v>42</v>
      </c>
      <c r="B838" s="2" t="s">
        <v>41</v>
      </c>
      <c r="C838" s="2" t="s">
        <v>25</v>
      </c>
      <c r="D838" s="2" t="s">
        <v>25</v>
      </c>
      <c r="E838" s="2" t="s">
        <v>26</v>
      </c>
      <c r="F838" s="2" t="s">
        <v>61</v>
      </c>
      <c r="G838" s="1">
        <v>155.04</v>
      </c>
      <c r="H838" s="1">
        <v>87.72</v>
      </c>
      <c r="I838" s="4">
        <v>2</v>
      </c>
      <c r="J838" s="2" t="s">
        <v>65</v>
      </c>
      <c r="K838" s="1">
        <f>Tabelle1[[#This Row],[Menge kg Nges]]/1000</f>
        <v>0.15503999999999998</v>
      </c>
      <c r="L838" s="1">
        <f>Tabelle1[[#This Row],[Menge kg P2O5]]/1000</f>
        <v>8.7719999999999992E-2</v>
      </c>
      <c r="M838" s="1">
        <f>Tabelle1[[#This Row],[Menge t Nges]]/Tabelle1[[#This Row],[Anzahl Lieferscheine]]</f>
        <v>7.7519999999999992E-2</v>
      </c>
      <c r="N838" s="1">
        <f>Tabelle1[[#This Row],[Menge t P2O5]]/Tabelle1[[#This Row],[Anzahl Lieferscheine]]</f>
        <v>4.3859999999999996E-2</v>
      </c>
    </row>
    <row r="839" spans="1:14" x14ac:dyDescent="0.2">
      <c r="A839" s="2" t="s">
        <v>42</v>
      </c>
      <c r="B839" s="2" t="s">
        <v>42</v>
      </c>
      <c r="C839" s="2" t="s">
        <v>6</v>
      </c>
      <c r="D839" s="2" t="s">
        <v>7</v>
      </c>
      <c r="E839" s="2" t="s">
        <v>8</v>
      </c>
      <c r="F839" s="2" t="s">
        <v>61</v>
      </c>
      <c r="G839" s="1">
        <v>50935.18</v>
      </c>
      <c r="H839" s="1">
        <v>22236.220000000005</v>
      </c>
      <c r="I839" s="4">
        <v>94</v>
      </c>
      <c r="J839" s="2" t="s">
        <v>65</v>
      </c>
      <c r="K839" s="1">
        <f>Tabelle1[[#This Row],[Menge kg Nges]]/1000</f>
        <v>50.935180000000003</v>
      </c>
      <c r="L839" s="1">
        <f>Tabelle1[[#This Row],[Menge kg P2O5]]/1000</f>
        <v>22.236220000000007</v>
      </c>
      <c r="M839" s="1">
        <f>Tabelle1[[#This Row],[Menge t Nges]]/Tabelle1[[#This Row],[Anzahl Lieferscheine]]</f>
        <v>0.54186361702127661</v>
      </c>
      <c r="N839" s="1">
        <f>Tabelle1[[#This Row],[Menge t P2O5]]/Tabelle1[[#This Row],[Anzahl Lieferscheine]]</f>
        <v>0.23655553191489367</v>
      </c>
    </row>
    <row r="840" spans="1:14" x14ac:dyDescent="0.2">
      <c r="A840" s="2" t="s">
        <v>42</v>
      </c>
      <c r="B840" s="2" t="s">
        <v>42</v>
      </c>
      <c r="C840" s="2" t="s">
        <v>6</v>
      </c>
      <c r="D840" s="2" t="s">
        <v>7</v>
      </c>
      <c r="E840" s="2" t="s">
        <v>9</v>
      </c>
      <c r="F840" s="2" t="s">
        <v>61</v>
      </c>
      <c r="G840" s="1">
        <v>63719.800000000025</v>
      </c>
      <c r="H840" s="1">
        <v>26441.45</v>
      </c>
      <c r="I840" s="4">
        <v>241</v>
      </c>
      <c r="J840" s="2" t="s">
        <v>65</v>
      </c>
      <c r="K840" s="1">
        <f>Tabelle1[[#This Row],[Menge kg Nges]]/1000</f>
        <v>63.719800000000028</v>
      </c>
      <c r="L840" s="1">
        <f>Tabelle1[[#This Row],[Menge kg P2O5]]/1000</f>
        <v>26.44145</v>
      </c>
      <c r="M840" s="1">
        <f>Tabelle1[[#This Row],[Menge t Nges]]/Tabelle1[[#This Row],[Anzahl Lieferscheine]]</f>
        <v>0.26439751037344411</v>
      </c>
      <c r="N840" s="1">
        <f>Tabelle1[[#This Row],[Menge t P2O5]]/Tabelle1[[#This Row],[Anzahl Lieferscheine]]</f>
        <v>0.1097155601659751</v>
      </c>
    </row>
    <row r="841" spans="1:14" x14ac:dyDescent="0.2">
      <c r="A841" s="2" t="s">
        <v>42</v>
      </c>
      <c r="B841" s="2" t="s">
        <v>42</v>
      </c>
      <c r="C841" s="2" t="s">
        <v>6</v>
      </c>
      <c r="D841" s="2" t="s">
        <v>7</v>
      </c>
      <c r="E841" s="2" t="s">
        <v>50</v>
      </c>
      <c r="F841" s="2" t="s">
        <v>61</v>
      </c>
      <c r="G841" s="1">
        <v>1475.6</v>
      </c>
      <c r="H841" s="1">
        <v>607.20000000000005</v>
      </c>
      <c r="I841" s="4">
        <v>7</v>
      </c>
      <c r="J841" s="2" t="s">
        <v>65</v>
      </c>
      <c r="K841" s="1">
        <f>Tabelle1[[#This Row],[Menge kg Nges]]/1000</f>
        <v>1.4755999999999998</v>
      </c>
      <c r="L841" s="1">
        <f>Tabelle1[[#This Row],[Menge kg P2O5]]/1000</f>
        <v>0.60720000000000007</v>
      </c>
      <c r="M841" s="1">
        <f>Tabelle1[[#This Row],[Menge t Nges]]/Tabelle1[[#This Row],[Anzahl Lieferscheine]]</f>
        <v>0.21079999999999996</v>
      </c>
      <c r="N841" s="1">
        <f>Tabelle1[[#This Row],[Menge t P2O5]]/Tabelle1[[#This Row],[Anzahl Lieferscheine]]</f>
        <v>8.6742857142857149E-2</v>
      </c>
    </row>
    <row r="842" spans="1:14" x14ac:dyDescent="0.2">
      <c r="A842" s="2" t="s">
        <v>42</v>
      </c>
      <c r="B842" s="2" t="s">
        <v>42</v>
      </c>
      <c r="C842" s="2" t="s">
        <v>6</v>
      </c>
      <c r="D842" s="2" t="s">
        <v>7</v>
      </c>
      <c r="E842" s="2" t="s">
        <v>10</v>
      </c>
      <c r="F842" s="2" t="s">
        <v>61</v>
      </c>
      <c r="G842" s="1">
        <v>6937.2000000000016</v>
      </c>
      <c r="H842" s="1">
        <v>2925.6999999999994</v>
      </c>
      <c r="I842" s="4">
        <v>29</v>
      </c>
      <c r="J842" s="2" t="s">
        <v>65</v>
      </c>
      <c r="K842" s="1">
        <f>Tabelle1[[#This Row],[Menge kg Nges]]/1000</f>
        <v>6.9372000000000016</v>
      </c>
      <c r="L842" s="1">
        <f>Tabelle1[[#This Row],[Menge kg P2O5]]/1000</f>
        <v>2.9256999999999995</v>
      </c>
      <c r="M842" s="1">
        <f>Tabelle1[[#This Row],[Menge t Nges]]/Tabelle1[[#This Row],[Anzahl Lieferscheine]]</f>
        <v>0.23921379310344834</v>
      </c>
      <c r="N842" s="1">
        <f>Tabelle1[[#This Row],[Menge t P2O5]]/Tabelle1[[#This Row],[Anzahl Lieferscheine]]</f>
        <v>0.10088620689655171</v>
      </c>
    </row>
    <row r="843" spans="1:14" x14ac:dyDescent="0.2">
      <c r="A843" s="2" t="s">
        <v>42</v>
      </c>
      <c r="B843" s="2" t="s">
        <v>42</v>
      </c>
      <c r="C843" s="2" t="s">
        <v>6</v>
      </c>
      <c r="D843" s="2" t="s">
        <v>7</v>
      </c>
      <c r="E843" s="2" t="s">
        <v>11</v>
      </c>
      <c r="F843" s="2" t="s">
        <v>61</v>
      </c>
      <c r="G843" s="1">
        <v>22417.05</v>
      </c>
      <c r="H843" s="1">
        <v>10633.350000000002</v>
      </c>
      <c r="I843" s="4">
        <v>62</v>
      </c>
      <c r="J843" s="2" t="s">
        <v>65</v>
      </c>
      <c r="K843" s="1">
        <f>Tabelle1[[#This Row],[Menge kg Nges]]/1000</f>
        <v>22.41705</v>
      </c>
      <c r="L843" s="1">
        <f>Tabelle1[[#This Row],[Menge kg P2O5]]/1000</f>
        <v>10.633350000000002</v>
      </c>
      <c r="M843" s="1">
        <f>Tabelle1[[#This Row],[Menge t Nges]]/Tabelle1[[#This Row],[Anzahl Lieferscheine]]</f>
        <v>0.36156532258064517</v>
      </c>
      <c r="N843" s="1">
        <f>Tabelle1[[#This Row],[Menge t P2O5]]/Tabelle1[[#This Row],[Anzahl Lieferscheine]]</f>
        <v>0.17150564516129035</v>
      </c>
    </row>
    <row r="844" spans="1:14" x14ac:dyDescent="0.2">
      <c r="A844" s="2" t="s">
        <v>42</v>
      </c>
      <c r="B844" s="2" t="s">
        <v>42</v>
      </c>
      <c r="C844" s="2" t="s">
        <v>6</v>
      </c>
      <c r="D844" s="2" t="s">
        <v>7</v>
      </c>
      <c r="E844" s="2" t="s">
        <v>12</v>
      </c>
      <c r="F844" s="2" t="s">
        <v>61</v>
      </c>
      <c r="G844" s="1">
        <v>51187.430000000015</v>
      </c>
      <c r="H844" s="1">
        <v>24390.959999999995</v>
      </c>
      <c r="I844" s="4">
        <v>179</v>
      </c>
      <c r="J844" s="2" t="s">
        <v>65</v>
      </c>
      <c r="K844" s="1">
        <f>Tabelle1[[#This Row],[Menge kg Nges]]/1000</f>
        <v>51.187430000000013</v>
      </c>
      <c r="L844" s="1">
        <f>Tabelle1[[#This Row],[Menge kg P2O5]]/1000</f>
        <v>24.390959999999996</v>
      </c>
      <c r="M844" s="1">
        <f>Tabelle1[[#This Row],[Menge t Nges]]/Tabelle1[[#This Row],[Anzahl Lieferscheine]]</f>
        <v>0.28596329608938553</v>
      </c>
      <c r="N844" s="1">
        <f>Tabelle1[[#This Row],[Menge t P2O5]]/Tabelle1[[#This Row],[Anzahl Lieferscheine]]</f>
        <v>0.13626234636871506</v>
      </c>
    </row>
    <row r="845" spans="1:14" x14ac:dyDescent="0.2">
      <c r="A845" s="2" t="s">
        <v>42</v>
      </c>
      <c r="B845" s="2" t="s">
        <v>42</v>
      </c>
      <c r="C845" s="2" t="s">
        <v>6</v>
      </c>
      <c r="D845" s="2" t="s">
        <v>7</v>
      </c>
      <c r="E845" s="2" t="s">
        <v>13</v>
      </c>
      <c r="F845" s="2" t="s">
        <v>61</v>
      </c>
      <c r="G845" s="1">
        <v>16330.350000000004</v>
      </c>
      <c r="H845" s="1">
        <v>9662.3499999999985</v>
      </c>
      <c r="I845" s="4">
        <v>81</v>
      </c>
      <c r="J845" s="2" t="s">
        <v>65</v>
      </c>
      <c r="K845" s="1">
        <f>Tabelle1[[#This Row],[Menge kg Nges]]/1000</f>
        <v>16.330350000000003</v>
      </c>
      <c r="L845" s="1">
        <f>Tabelle1[[#This Row],[Menge kg P2O5]]/1000</f>
        <v>9.6623499999999982</v>
      </c>
      <c r="M845" s="1">
        <f>Tabelle1[[#This Row],[Menge t Nges]]/Tabelle1[[#This Row],[Anzahl Lieferscheine]]</f>
        <v>0.20160925925925929</v>
      </c>
      <c r="N845" s="1">
        <f>Tabelle1[[#This Row],[Menge t P2O5]]/Tabelle1[[#This Row],[Anzahl Lieferscheine]]</f>
        <v>0.11928827160493825</v>
      </c>
    </row>
    <row r="846" spans="1:14" x14ac:dyDescent="0.2">
      <c r="A846" s="2" t="s">
        <v>42</v>
      </c>
      <c r="B846" s="2" t="s">
        <v>42</v>
      </c>
      <c r="C846" s="2" t="s">
        <v>6</v>
      </c>
      <c r="D846" s="2" t="s">
        <v>7</v>
      </c>
      <c r="E846" s="2" t="s">
        <v>14</v>
      </c>
      <c r="F846" s="2" t="s">
        <v>61</v>
      </c>
      <c r="G846" s="1">
        <v>25874.910000000003</v>
      </c>
      <c r="H846" s="1">
        <v>14500.440000000002</v>
      </c>
      <c r="I846" s="4">
        <v>140</v>
      </c>
      <c r="J846" s="2" t="s">
        <v>65</v>
      </c>
      <c r="K846" s="1">
        <f>Tabelle1[[#This Row],[Menge kg Nges]]/1000</f>
        <v>25.874910000000003</v>
      </c>
      <c r="L846" s="1">
        <f>Tabelle1[[#This Row],[Menge kg P2O5]]/1000</f>
        <v>14.500440000000003</v>
      </c>
      <c r="M846" s="1">
        <f>Tabelle1[[#This Row],[Menge t Nges]]/Tabelle1[[#This Row],[Anzahl Lieferscheine]]</f>
        <v>0.18482078571428573</v>
      </c>
      <c r="N846" s="1">
        <f>Tabelle1[[#This Row],[Menge t P2O5]]/Tabelle1[[#This Row],[Anzahl Lieferscheine]]</f>
        <v>0.10357457142857145</v>
      </c>
    </row>
    <row r="847" spans="1:14" x14ac:dyDescent="0.2">
      <c r="A847" s="2" t="s">
        <v>42</v>
      </c>
      <c r="B847" s="2" t="s">
        <v>42</v>
      </c>
      <c r="C847" s="2" t="s">
        <v>6</v>
      </c>
      <c r="D847" s="2" t="s">
        <v>15</v>
      </c>
      <c r="E847" s="2" t="s">
        <v>8</v>
      </c>
      <c r="F847" s="2" t="s">
        <v>61</v>
      </c>
      <c r="G847" s="1">
        <v>2409.7999999999997</v>
      </c>
      <c r="H847" s="1">
        <v>1828.8000000000002</v>
      </c>
      <c r="I847" s="4">
        <v>20</v>
      </c>
      <c r="J847" s="2" t="s">
        <v>65</v>
      </c>
      <c r="K847" s="1">
        <f>Tabelle1[[#This Row],[Menge kg Nges]]/1000</f>
        <v>2.4097999999999997</v>
      </c>
      <c r="L847" s="1">
        <f>Tabelle1[[#This Row],[Menge kg P2O5]]/1000</f>
        <v>1.8288000000000002</v>
      </c>
      <c r="M847" s="1">
        <f>Tabelle1[[#This Row],[Menge t Nges]]/Tabelle1[[#This Row],[Anzahl Lieferscheine]]</f>
        <v>0.12048999999999999</v>
      </c>
      <c r="N847" s="1">
        <f>Tabelle1[[#This Row],[Menge t P2O5]]/Tabelle1[[#This Row],[Anzahl Lieferscheine]]</f>
        <v>9.1440000000000007E-2</v>
      </c>
    </row>
    <row r="848" spans="1:14" x14ac:dyDescent="0.2">
      <c r="A848" s="2" t="s">
        <v>42</v>
      </c>
      <c r="B848" s="2" t="s">
        <v>42</v>
      </c>
      <c r="C848" s="2" t="s">
        <v>6</v>
      </c>
      <c r="D848" s="2" t="s">
        <v>15</v>
      </c>
      <c r="E848" s="2" t="s">
        <v>17</v>
      </c>
      <c r="F848" s="2" t="s">
        <v>61</v>
      </c>
      <c r="G848" s="1">
        <v>973.07999999999993</v>
      </c>
      <c r="H848" s="1">
        <v>422.28000000000003</v>
      </c>
      <c r="I848" s="4">
        <v>4</v>
      </c>
      <c r="J848" s="2" t="s">
        <v>65</v>
      </c>
      <c r="K848" s="1">
        <f>Tabelle1[[#This Row],[Menge kg Nges]]/1000</f>
        <v>0.97307999999999995</v>
      </c>
      <c r="L848" s="1">
        <f>Tabelle1[[#This Row],[Menge kg P2O5]]/1000</f>
        <v>0.42228000000000004</v>
      </c>
      <c r="M848" s="1">
        <f>Tabelle1[[#This Row],[Menge t Nges]]/Tabelle1[[#This Row],[Anzahl Lieferscheine]]</f>
        <v>0.24326999999999999</v>
      </c>
      <c r="N848" s="1">
        <f>Tabelle1[[#This Row],[Menge t P2O5]]/Tabelle1[[#This Row],[Anzahl Lieferscheine]]</f>
        <v>0.10557000000000001</v>
      </c>
    </row>
    <row r="849" spans="1:14" x14ac:dyDescent="0.2">
      <c r="A849" s="2" t="s">
        <v>42</v>
      </c>
      <c r="B849" s="2" t="s">
        <v>42</v>
      </c>
      <c r="C849" s="2" t="s">
        <v>6</v>
      </c>
      <c r="D849" s="2" t="s">
        <v>15</v>
      </c>
      <c r="E849" s="2" t="s">
        <v>18</v>
      </c>
      <c r="F849" s="2" t="s">
        <v>61</v>
      </c>
      <c r="G849" s="1">
        <v>10272.779999999999</v>
      </c>
      <c r="H849" s="1">
        <v>8423.3099999999977</v>
      </c>
      <c r="I849" s="4">
        <v>40</v>
      </c>
      <c r="J849" s="2" t="s">
        <v>65</v>
      </c>
      <c r="K849" s="1">
        <f>Tabelle1[[#This Row],[Menge kg Nges]]/1000</f>
        <v>10.272779999999999</v>
      </c>
      <c r="L849" s="1">
        <f>Tabelle1[[#This Row],[Menge kg P2O5]]/1000</f>
        <v>8.4233099999999972</v>
      </c>
      <c r="M849" s="1">
        <f>Tabelle1[[#This Row],[Menge t Nges]]/Tabelle1[[#This Row],[Anzahl Lieferscheine]]</f>
        <v>0.25681949999999998</v>
      </c>
      <c r="N849" s="1">
        <f>Tabelle1[[#This Row],[Menge t P2O5]]/Tabelle1[[#This Row],[Anzahl Lieferscheine]]</f>
        <v>0.21058274999999993</v>
      </c>
    </row>
    <row r="850" spans="1:14" x14ac:dyDescent="0.2">
      <c r="A850" s="2" t="s">
        <v>42</v>
      </c>
      <c r="B850" s="2" t="s">
        <v>42</v>
      </c>
      <c r="C850" s="2" t="s">
        <v>6</v>
      </c>
      <c r="D850" s="2" t="s">
        <v>15</v>
      </c>
      <c r="E850" s="2" t="s">
        <v>19</v>
      </c>
      <c r="F850" s="2" t="s">
        <v>61</v>
      </c>
      <c r="G850" s="1">
        <v>656.1</v>
      </c>
      <c r="H850" s="1">
        <v>729</v>
      </c>
      <c r="I850" s="4">
        <v>5</v>
      </c>
      <c r="J850" s="2" t="s">
        <v>65</v>
      </c>
      <c r="K850" s="1">
        <f>Tabelle1[[#This Row],[Menge kg Nges]]/1000</f>
        <v>0.65610000000000002</v>
      </c>
      <c r="L850" s="1">
        <f>Tabelle1[[#This Row],[Menge kg P2O5]]/1000</f>
        <v>0.72899999999999998</v>
      </c>
      <c r="M850" s="1">
        <f>Tabelle1[[#This Row],[Menge t Nges]]/Tabelle1[[#This Row],[Anzahl Lieferscheine]]</f>
        <v>0.13122</v>
      </c>
      <c r="N850" s="1">
        <f>Tabelle1[[#This Row],[Menge t P2O5]]/Tabelle1[[#This Row],[Anzahl Lieferscheine]]</f>
        <v>0.14579999999999999</v>
      </c>
    </row>
    <row r="851" spans="1:14" x14ac:dyDescent="0.2">
      <c r="A851" s="2" t="s">
        <v>42</v>
      </c>
      <c r="B851" s="2" t="s">
        <v>42</v>
      </c>
      <c r="C851" s="2" t="s">
        <v>6</v>
      </c>
      <c r="D851" s="2" t="s">
        <v>15</v>
      </c>
      <c r="E851" s="2" t="s">
        <v>20</v>
      </c>
      <c r="F851" s="2" t="s">
        <v>61</v>
      </c>
      <c r="G851" s="1">
        <v>10326.529999999997</v>
      </c>
      <c r="H851" s="1">
        <v>6627.0300000000025</v>
      </c>
      <c r="I851" s="4">
        <v>97</v>
      </c>
      <c r="J851" s="2" t="s">
        <v>65</v>
      </c>
      <c r="K851" s="1">
        <f>Tabelle1[[#This Row],[Menge kg Nges]]/1000</f>
        <v>10.326529999999996</v>
      </c>
      <c r="L851" s="1">
        <f>Tabelle1[[#This Row],[Menge kg P2O5]]/1000</f>
        <v>6.6270300000000022</v>
      </c>
      <c r="M851" s="1">
        <f>Tabelle1[[#This Row],[Menge t Nges]]/Tabelle1[[#This Row],[Anzahl Lieferscheine]]</f>
        <v>0.10645907216494842</v>
      </c>
      <c r="N851" s="1">
        <f>Tabelle1[[#This Row],[Menge t P2O5]]/Tabelle1[[#This Row],[Anzahl Lieferscheine]]</f>
        <v>6.8319896907216515E-2</v>
      </c>
    </row>
    <row r="852" spans="1:14" x14ac:dyDescent="0.2">
      <c r="A852" s="2" t="s">
        <v>42</v>
      </c>
      <c r="B852" s="2" t="s">
        <v>42</v>
      </c>
      <c r="C852" s="2" t="s">
        <v>6</v>
      </c>
      <c r="D852" s="2" t="s">
        <v>15</v>
      </c>
      <c r="E852" s="2" t="s">
        <v>21</v>
      </c>
      <c r="F852" s="2" t="s">
        <v>61</v>
      </c>
      <c r="G852" s="1">
        <v>8825.4700000000012</v>
      </c>
      <c r="H852" s="1">
        <v>5301.5999999999995</v>
      </c>
      <c r="I852" s="4">
        <v>24</v>
      </c>
      <c r="J852" s="2" t="s">
        <v>65</v>
      </c>
      <c r="K852" s="1">
        <f>Tabelle1[[#This Row],[Menge kg Nges]]/1000</f>
        <v>8.825470000000001</v>
      </c>
      <c r="L852" s="1">
        <f>Tabelle1[[#This Row],[Menge kg P2O5]]/1000</f>
        <v>5.3015999999999996</v>
      </c>
      <c r="M852" s="1">
        <f>Tabelle1[[#This Row],[Menge t Nges]]/Tabelle1[[#This Row],[Anzahl Lieferscheine]]</f>
        <v>0.36772791666666671</v>
      </c>
      <c r="N852" s="1">
        <f>Tabelle1[[#This Row],[Menge t P2O5]]/Tabelle1[[#This Row],[Anzahl Lieferscheine]]</f>
        <v>0.22089999999999999</v>
      </c>
    </row>
    <row r="853" spans="1:14" x14ac:dyDescent="0.2">
      <c r="A853" s="2" t="s">
        <v>42</v>
      </c>
      <c r="B853" s="2" t="s">
        <v>42</v>
      </c>
      <c r="C853" s="2" t="s">
        <v>6</v>
      </c>
      <c r="D853" s="2" t="s">
        <v>15</v>
      </c>
      <c r="E853" s="2" t="s">
        <v>9</v>
      </c>
      <c r="F853" s="2" t="s">
        <v>61</v>
      </c>
      <c r="G853" s="1">
        <v>6389.7600000000011</v>
      </c>
      <c r="H853" s="1">
        <v>2890.83</v>
      </c>
      <c r="I853" s="4">
        <v>26</v>
      </c>
      <c r="J853" s="2" t="s">
        <v>65</v>
      </c>
      <c r="K853" s="1">
        <f>Tabelle1[[#This Row],[Menge kg Nges]]/1000</f>
        <v>6.3897600000000008</v>
      </c>
      <c r="L853" s="1">
        <f>Tabelle1[[#This Row],[Menge kg P2O5]]/1000</f>
        <v>2.8908299999999998</v>
      </c>
      <c r="M853" s="1">
        <f>Tabelle1[[#This Row],[Menge t Nges]]/Tabelle1[[#This Row],[Anzahl Lieferscheine]]</f>
        <v>0.24576000000000003</v>
      </c>
      <c r="N853" s="1">
        <f>Tabelle1[[#This Row],[Menge t P2O5]]/Tabelle1[[#This Row],[Anzahl Lieferscheine]]</f>
        <v>0.11118576923076923</v>
      </c>
    </row>
    <row r="854" spans="1:14" x14ac:dyDescent="0.2">
      <c r="A854" s="2" t="s">
        <v>42</v>
      </c>
      <c r="B854" s="2" t="s">
        <v>42</v>
      </c>
      <c r="C854" s="2" t="s">
        <v>6</v>
      </c>
      <c r="D854" s="2" t="s">
        <v>15</v>
      </c>
      <c r="E854" s="2" t="s">
        <v>10</v>
      </c>
      <c r="F854" s="2" t="s">
        <v>61</v>
      </c>
      <c r="G854" s="1">
        <v>2608.1999999999998</v>
      </c>
      <c r="H854" s="1">
        <v>1114.1200000000001</v>
      </c>
      <c r="I854" s="4">
        <v>8</v>
      </c>
      <c r="J854" s="2" t="s">
        <v>65</v>
      </c>
      <c r="K854" s="1">
        <f>Tabelle1[[#This Row],[Menge kg Nges]]/1000</f>
        <v>2.6081999999999996</v>
      </c>
      <c r="L854" s="1">
        <f>Tabelle1[[#This Row],[Menge kg P2O5]]/1000</f>
        <v>1.1141200000000002</v>
      </c>
      <c r="M854" s="1">
        <f>Tabelle1[[#This Row],[Menge t Nges]]/Tabelle1[[#This Row],[Anzahl Lieferscheine]]</f>
        <v>0.32602499999999995</v>
      </c>
      <c r="N854" s="1">
        <f>Tabelle1[[#This Row],[Menge t P2O5]]/Tabelle1[[#This Row],[Anzahl Lieferscheine]]</f>
        <v>0.13926500000000003</v>
      </c>
    </row>
    <row r="855" spans="1:14" x14ac:dyDescent="0.2">
      <c r="A855" s="2" t="s">
        <v>42</v>
      </c>
      <c r="B855" s="2" t="s">
        <v>42</v>
      </c>
      <c r="C855" s="2" t="s">
        <v>6</v>
      </c>
      <c r="D855" s="2" t="s">
        <v>15</v>
      </c>
      <c r="E855" s="2" t="s">
        <v>23</v>
      </c>
      <c r="F855" s="2" t="s">
        <v>61</v>
      </c>
      <c r="G855" s="1">
        <v>336</v>
      </c>
      <c r="H855" s="1">
        <v>237.6</v>
      </c>
      <c r="I855" s="4">
        <v>2</v>
      </c>
      <c r="J855" s="2" t="s">
        <v>65</v>
      </c>
      <c r="K855" s="1">
        <f>Tabelle1[[#This Row],[Menge kg Nges]]/1000</f>
        <v>0.33600000000000002</v>
      </c>
      <c r="L855" s="1">
        <f>Tabelle1[[#This Row],[Menge kg P2O5]]/1000</f>
        <v>0.23760000000000001</v>
      </c>
      <c r="M855" s="1">
        <f>Tabelle1[[#This Row],[Menge t Nges]]/Tabelle1[[#This Row],[Anzahl Lieferscheine]]</f>
        <v>0.16800000000000001</v>
      </c>
      <c r="N855" s="1">
        <f>Tabelle1[[#This Row],[Menge t P2O5]]/Tabelle1[[#This Row],[Anzahl Lieferscheine]]</f>
        <v>0.1188</v>
      </c>
    </row>
    <row r="856" spans="1:14" x14ac:dyDescent="0.2">
      <c r="A856" s="2" t="s">
        <v>42</v>
      </c>
      <c r="B856" s="2" t="s">
        <v>42</v>
      </c>
      <c r="C856" s="2" t="s">
        <v>6</v>
      </c>
      <c r="D856" s="2" t="s">
        <v>15</v>
      </c>
      <c r="E856" s="2" t="s">
        <v>57</v>
      </c>
      <c r="F856" s="2" t="s">
        <v>61</v>
      </c>
      <c r="G856" s="1">
        <v>931.5</v>
      </c>
      <c r="H856" s="1">
        <v>796.5</v>
      </c>
      <c r="I856" s="4">
        <v>3</v>
      </c>
      <c r="J856" s="2" t="s">
        <v>65</v>
      </c>
      <c r="K856" s="1">
        <f>Tabelle1[[#This Row],[Menge kg Nges]]/1000</f>
        <v>0.93149999999999999</v>
      </c>
      <c r="L856" s="1">
        <f>Tabelle1[[#This Row],[Menge kg P2O5]]/1000</f>
        <v>0.79649999999999999</v>
      </c>
      <c r="M856" s="1">
        <f>Tabelle1[[#This Row],[Menge t Nges]]/Tabelle1[[#This Row],[Anzahl Lieferscheine]]</f>
        <v>0.3105</v>
      </c>
      <c r="N856" s="1">
        <f>Tabelle1[[#This Row],[Menge t P2O5]]/Tabelle1[[#This Row],[Anzahl Lieferscheine]]</f>
        <v>0.26550000000000001</v>
      </c>
    </row>
    <row r="857" spans="1:14" x14ac:dyDescent="0.2">
      <c r="A857" s="2" t="s">
        <v>42</v>
      </c>
      <c r="B857" s="2" t="s">
        <v>42</v>
      </c>
      <c r="C857" s="2" t="s">
        <v>6</v>
      </c>
      <c r="D857" s="2" t="s">
        <v>15</v>
      </c>
      <c r="E857" s="2" t="s">
        <v>13</v>
      </c>
      <c r="F857" s="2" t="s">
        <v>61</v>
      </c>
      <c r="G857" s="1">
        <v>690</v>
      </c>
      <c r="H857" s="1">
        <v>590</v>
      </c>
      <c r="I857" s="4">
        <v>3</v>
      </c>
      <c r="J857" s="2" t="s">
        <v>65</v>
      </c>
      <c r="K857" s="1">
        <f>Tabelle1[[#This Row],[Menge kg Nges]]/1000</f>
        <v>0.69</v>
      </c>
      <c r="L857" s="1">
        <f>Tabelle1[[#This Row],[Menge kg P2O5]]/1000</f>
        <v>0.59</v>
      </c>
      <c r="M857" s="1">
        <f>Tabelle1[[#This Row],[Menge t Nges]]/Tabelle1[[#This Row],[Anzahl Lieferscheine]]</f>
        <v>0.22999999999999998</v>
      </c>
      <c r="N857" s="1">
        <f>Tabelle1[[#This Row],[Menge t P2O5]]/Tabelle1[[#This Row],[Anzahl Lieferscheine]]</f>
        <v>0.19666666666666666</v>
      </c>
    </row>
    <row r="858" spans="1:14" x14ac:dyDescent="0.2">
      <c r="A858" s="2" t="s">
        <v>42</v>
      </c>
      <c r="B858" s="2" t="s">
        <v>42</v>
      </c>
      <c r="C858" s="2" t="s">
        <v>6</v>
      </c>
      <c r="D858" s="2" t="s">
        <v>15</v>
      </c>
      <c r="E858" s="2" t="s">
        <v>14</v>
      </c>
      <c r="F858" s="2" t="s">
        <v>61</v>
      </c>
      <c r="G858" s="1">
        <v>490</v>
      </c>
      <c r="H858" s="1">
        <v>315</v>
      </c>
      <c r="I858" s="4">
        <v>1</v>
      </c>
      <c r="J858" s="2" t="s">
        <v>65</v>
      </c>
      <c r="K858" s="1">
        <f>Tabelle1[[#This Row],[Menge kg Nges]]/1000</f>
        <v>0.49</v>
      </c>
      <c r="L858" s="1">
        <f>Tabelle1[[#This Row],[Menge kg P2O5]]/1000</f>
        <v>0.315</v>
      </c>
      <c r="M858" s="1">
        <f>Tabelle1[[#This Row],[Menge t Nges]]/Tabelle1[[#This Row],[Anzahl Lieferscheine]]</f>
        <v>0.49</v>
      </c>
      <c r="N858" s="1">
        <f>Tabelle1[[#This Row],[Menge t P2O5]]/Tabelle1[[#This Row],[Anzahl Lieferscheine]]</f>
        <v>0.315</v>
      </c>
    </row>
    <row r="859" spans="1:14" x14ac:dyDescent="0.2">
      <c r="A859" s="2" t="s">
        <v>42</v>
      </c>
      <c r="B859" s="2" t="s">
        <v>42</v>
      </c>
      <c r="C859" s="2" t="s">
        <v>6</v>
      </c>
      <c r="D859" s="2" t="s">
        <v>15</v>
      </c>
      <c r="E859" s="2" t="s">
        <v>24</v>
      </c>
      <c r="F859" s="2" t="s">
        <v>61</v>
      </c>
      <c r="G859" s="1">
        <v>2898</v>
      </c>
      <c r="H859" s="1">
        <v>2380.5</v>
      </c>
      <c r="I859" s="4">
        <v>11</v>
      </c>
      <c r="J859" s="2" t="s">
        <v>65</v>
      </c>
      <c r="K859" s="1">
        <f>Tabelle1[[#This Row],[Menge kg Nges]]/1000</f>
        <v>2.8980000000000001</v>
      </c>
      <c r="L859" s="1">
        <f>Tabelle1[[#This Row],[Menge kg P2O5]]/1000</f>
        <v>2.3805000000000001</v>
      </c>
      <c r="M859" s="1">
        <f>Tabelle1[[#This Row],[Menge t Nges]]/Tabelle1[[#This Row],[Anzahl Lieferscheine]]</f>
        <v>0.26345454545454544</v>
      </c>
      <c r="N859" s="1">
        <f>Tabelle1[[#This Row],[Menge t P2O5]]/Tabelle1[[#This Row],[Anzahl Lieferscheine]]</f>
        <v>0.21640909090909091</v>
      </c>
    </row>
    <row r="860" spans="1:14" x14ac:dyDescent="0.2">
      <c r="A860" s="2" t="s">
        <v>42</v>
      </c>
      <c r="B860" s="2" t="s">
        <v>42</v>
      </c>
      <c r="C860" s="2" t="s">
        <v>25</v>
      </c>
      <c r="D860" s="2" t="s">
        <v>25</v>
      </c>
      <c r="E860" s="2" t="s">
        <v>26</v>
      </c>
      <c r="F860" s="2" t="s">
        <v>61</v>
      </c>
      <c r="G860" s="1">
        <v>335354.50000000012</v>
      </c>
      <c r="H860" s="1">
        <v>154166.75999999995</v>
      </c>
      <c r="I860" s="4">
        <v>625</v>
      </c>
      <c r="J860" s="2" t="s">
        <v>65</v>
      </c>
      <c r="K860" s="1">
        <f>Tabelle1[[#This Row],[Menge kg Nges]]/1000</f>
        <v>335.35450000000014</v>
      </c>
      <c r="L860" s="1">
        <f>Tabelle1[[#This Row],[Menge kg P2O5]]/1000</f>
        <v>154.16675999999995</v>
      </c>
      <c r="M860" s="1">
        <f>Tabelle1[[#This Row],[Menge t Nges]]/Tabelle1[[#This Row],[Anzahl Lieferscheine]]</f>
        <v>0.53656720000000024</v>
      </c>
      <c r="N860" s="1">
        <f>Tabelle1[[#This Row],[Menge t P2O5]]/Tabelle1[[#This Row],[Anzahl Lieferscheine]]</f>
        <v>0.24666681599999993</v>
      </c>
    </row>
  </sheetData>
  <phoneticPr fontId="1" type="noConversion"/>
  <pageMargins left="0.7" right="0.7" top="0.78740157499999996" bottom="0.78740157499999996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A5410-EB9D-432A-BCA6-8FD0B682B96F}">
  <dimension ref="A1:N9373"/>
  <sheetViews>
    <sheetView topLeftCell="A2" workbookViewId="0">
      <selection activeCell="E9" sqref="E9"/>
    </sheetView>
  </sheetViews>
  <sheetFormatPr baseColWidth="10" defaultRowHeight="15" x14ac:dyDescent="0.2"/>
  <cols>
    <col min="1" max="1" width="16.5" bestFit="1" customWidth="1"/>
    <col min="2" max="2" width="18.5" bestFit="1" customWidth="1"/>
    <col min="3" max="3" width="11.5" bestFit="1" customWidth="1"/>
    <col min="4" max="4" width="16.1640625" bestFit="1" customWidth="1"/>
    <col min="5" max="5" width="17.83203125" bestFit="1" customWidth="1"/>
    <col min="6" max="6" width="16.5" bestFit="1" customWidth="1"/>
    <col min="7" max="7" width="15.5" bestFit="1" customWidth="1"/>
    <col min="8" max="8" width="15.83203125" bestFit="1" customWidth="1"/>
    <col min="9" max="9" width="20.1640625" bestFit="1" customWidth="1"/>
    <col min="10" max="10" width="6.5" bestFit="1" customWidth="1"/>
    <col min="11" max="11" width="14.5" bestFit="1" customWidth="1"/>
    <col min="12" max="12" width="14.6640625" bestFit="1" customWidth="1"/>
    <col min="13" max="13" width="22" bestFit="1" customWidth="1"/>
    <col min="14" max="14" width="22.5" bestFit="1" customWidth="1"/>
  </cols>
  <sheetData>
    <row r="1" spans="1:14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60</v>
      </c>
      <c r="G1" t="s">
        <v>58</v>
      </c>
      <c r="H1" t="s">
        <v>76</v>
      </c>
      <c r="I1" t="s">
        <v>75</v>
      </c>
      <c r="J1" t="s">
        <v>64</v>
      </c>
      <c r="K1" s="2" t="s">
        <v>77</v>
      </c>
      <c r="L1" s="2" t="s">
        <v>78</v>
      </c>
      <c r="M1" t="s">
        <v>79</v>
      </c>
      <c r="N1" t="s">
        <v>80</v>
      </c>
    </row>
    <row r="2" spans="1:14" x14ac:dyDescent="0.2">
      <c r="A2" s="2" t="s">
        <v>5</v>
      </c>
      <c r="B2" s="2" t="s">
        <v>5</v>
      </c>
      <c r="C2" s="2" t="s">
        <v>6</v>
      </c>
      <c r="D2" s="2" t="s">
        <v>7</v>
      </c>
      <c r="E2" s="2" t="s">
        <v>8</v>
      </c>
      <c r="F2" s="2" t="s">
        <v>61</v>
      </c>
      <c r="G2" s="1">
        <v>126336.96000000004</v>
      </c>
      <c r="H2" s="1">
        <v>34620.68</v>
      </c>
      <c r="I2" s="4">
        <v>85</v>
      </c>
      <c r="J2" s="2" t="s">
        <v>65</v>
      </c>
      <c r="K2" s="1">
        <f>Tabelle111[[#This Row],[Menge kg Nges]]/1000</f>
        <v>126.33696000000003</v>
      </c>
      <c r="L2" s="1">
        <f>Tabelle111[[#This Row],[Menge kg P2O5]]/1000</f>
        <v>34.62068</v>
      </c>
      <c r="M2" s="1">
        <f>Tabelle111[[#This Row],[Menge t Nges]]/Tabelle111[[#This Row],[Anzahl Lieferscheine]]</f>
        <v>1.4863171764705887</v>
      </c>
      <c r="N2" s="1">
        <f>Tabelle111[[#This Row],[Menge t P2O5]]/Tabelle111[[#This Row],[Anzahl Lieferscheine]]</f>
        <v>0.40730211764705881</v>
      </c>
    </row>
    <row r="3" spans="1:14" x14ac:dyDescent="0.2">
      <c r="A3" s="2" t="s">
        <v>5</v>
      </c>
      <c r="B3" s="2" t="s">
        <v>5</v>
      </c>
      <c r="C3" s="2" t="s">
        <v>6</v>
      </c>
      <c r="D3" s="2" t="s">
        <v>7</v>
      </c>
      <c r="E3" s="2" t="s">
        <v>9</v>
      </c>
      <c r="F3" s="2" t="s">
        <v>61</v>
      </c>
      <c r="G3" s="1">
        <v>87911.939999999988</v>
      </c>
      <c r="H3" s="1">
        <v>38899.590000000004</v>
      </c>
      <c r="I3" s="4">
        <v>97</v>
      </c>
      <c r="J3" s="2" t="s">
        <v>65</v>
      </c>
      <c r="K3" s="1">
        <f>Tabelle111[[#This Row],[Menge kg Nges]]/1000</f>
        <v>87.911939999999987</v>
      </c>
      <c r="L3" s="1">
        <f>Tabelle111[[#This Row],[Menge kg P2O5]]/1000</f>
        <v>38.899590000000003</v>
      </c>
      <c r="M3" s="1">
        <f>Tabelle111[[#This Row],[Menge t Nges]]/Tabelle111[[#This Row],[Anzahl Lieferscheine]]</f>
        <v>0.90630865979381425</v>
      </c>
      <c r="N3" s="1">
        <f>Tabelle111[[#This Row],[Menge t P2O5]]/Tabelle111[[#This Row],[Anzahl Lieferscheine]]</f>
        <v>0.40102670103092786</v>
      </c>
    </row>
    <row r="4" spans="1:14" x14ac:dyDescent="0.2">
      <c r="A4" s="2" t="s">
        <v>5</v>
      </c>
      <c r="B4" s="2" t="s">
        <v>5</v>
      </c>
      <c r="C4" s="2" t="s">
        <v>6</v>
      </c>
      <c r="D4" s="2" t="s">
        <v>7</v>
      </c>
      <c r="E4" s="2" t="s">
        <v>10</v>
      </c>
      <c r="F4" s="2" t="s">
        <v>61</v>
      </c>
      <c r="G4" s="1">
        <v>1572.7</v>
      </c>
      <c r="H4" s="1">
        <v>827.85</v>
      </c>
      <c r="I4" s="4">
        <v>4</v>
      </c>
      <c r="J4" s="2" t="s">
        <v>65</v>
      </c>
      <c r="K4" s="1">
        <f>Tabelle111[[#This Row],[Menge kg Nges]]/1000</f>
        <v>1.5727</v>
      </c>
      <c r="L4" s="1">
        <f>Tabelle111[[#This Row],[Menge kg P2O5]]/1000</f>
        <v>0.82784999999999997</v>
      </c>
      <c r="M4" s="1">
        <f>Tabelle111[[#This Row],[Menge t Nges]]/Tabelle111[[#This Row],[Anzahl Lieferscheine]]</f>
        <v>0.393175</v>
      </c>
      <c r="N4" s="1">
        <f>Tabelle111[[#This Row],[Menge t P2O5]]/Tabelle111[[#This Row],[Anzahl Lieferscheine]]</f>
        <v>0.20696249999999999</v>
      </c>
    </row>
    <row r="5" spans="1:14" x14ac:dyDescent="0.2">
      <c r="A5" s="2" t="s">
        <v>5</v>
      </c>
      <c r="B5" s="2" t="s">
        <v>5</v>
      </c>
      <c r="C5" s="2" t="s">
        <v>6</v>
      </c>
      <c r="D5" s="2" t="s">
        <v>7</v>
      </c>
      <c r="E5" s="2" t="s">
        <v>11</v>
      </c>
      <c r="F5" s="2" t="s">
        <v>61</v>
      </c>
      <c r="G5" s="1">
        <v>18711.57</v>
      </c>
      <c r="H5" s="1">
        <v>8737.41</v>
      </c>
      <c r="I5" s="4">
        <v>32</v>
      </c>
      <c r="J5" s="2" t="s">
        <v>65</v>
      </c>
      <c r="K5" s="1">
        <f>Tabelle111[[#This Row],[Menge kg Nges]]/1000</f>
        <v>18.711569999999998</v>
      </c>
      <c r="L5" s="1">
        <f>Tabelle111[[#This Row],[Menge kg P2O5]]/1000</f>
        <v>8.7374100000000006</v>
      </c>
      <c r="M5" s="1">
        <f>Tabelle111[[#This Row],[Menge t Nges]]/Tabelle111[[#This Row],[Anzahl Lieferscheine]]</f>
        <v>0.58473656249999995</v>
      </c>
      <c r="N5" s="1">
        <f>Tabelle111[[#This Row],[Menge t P2O5]]/Tabelle111[[#This Row],[Anzahl Lieferscheine]]</f>
        <v>0.27304406250000002</v>
      </c>
    </row>
    <row r="6" spans="1:14" x14ac:dyDescent="0.2">
      <c r="A6" s="2" t="s">
        <v>5</v>
      </c>
      <c r="B6" s="2" t="s">
        <v>5</v>
      </c>
      <c r="C6" s="2" t="s">
        <v>6</v>
      </c>
      <c r="D6" s="2" t="s">
        <v>7</v>
      </c>
      <c r="E6" s="2" t="s">
        <v>12</v>
      </c>
      <c r="F6" s="2" t="s">
        <v>61</v>
      </c>
      <c r="G6" s="1">
        <v>93496.520000000033</v>
      </c>
      <c r="H6" s="1">
        <v>50589.49</v>
      </c>
      <c r="I6" s="4">
        <v>273</v>
      </c>
      <c r="J6" s="2" t="s">
        <v>65</v>
      </c>
      <c r="K6" s="1">
        <f>Tabelle111[[#This Row],[Menge kg Nges]]/1000</f>
        <v>93.496520000000032</v>
      </c>
      <c r="L6" s="1">
        <f>Tabelle111[[#This Row],[Menge kg P2O5]]/1000</f>
        <v>50.589489999999998</v>
      </c>
      <c r="M6" s="1">
        <f>Tabelle111[[#This Row],[Menge t Nges]]/Tabelle111[[#This Row],[Anzahl Lieferscheine]]</f>
        <v>0.34247809523809536</v>
      </c>
      <c r="N6" s="1">
        <f>Tabelle111[[#This Row],[Menge t P2O5]]/Tabelle111[[#This Row],[Anzahl Lieferscheine]]</f>
        <v>0.18530948717948717</v>
      </c>
    </row>
    <row r="7" spans="1:14" x14ac:dyDescent="0.2">
      <c r="A7" s="2" t="s">
        <v>5</v>
      </c>
      <c r="B7" s="2" t="s">
        <v>5</v>
      </c>
      <c r="C7" s="2" t="s">
        <v>6</v>
      </c>
      <c r="D7" s="2" t="s">
        <v>7</v>
      </c>
      <c r="E7" s="2" t="s">
        <v>13</v>
      </c>
      <c r="F7" s="2" t="s">
        <v>61</v>
      </c>
      <c r="G7" s="1">
        <v>15916.5</v>
      </c>
      <c r="H7" s="1">
        <v>8650</v>
      </c>
      <c r="I7" s="4">
        <v>40</v>
      </c>
      <c r="J7" s="2" t="s">
        <v>65</v>
      </c>
      <c r="K7" s="1">
        <f>Tabelle111[[#This Row],[Menge kg Nges]]/1000</f>
        <v>15.916499999999999</v>
      </c>
      <c r="L7" s="1">
        <f>Tabelle111[[#This Row],[Menge kg P2O5]]/1000</f>
        <v>8.65</v>
      </c>
      <c r="M7" s="1">
        <f>Tabelle111[[#This Row],[Menge t Nges]]/Tabelle111[[#This Row],[Anzahl Lieferscheine]]</f>
        <v>0.3979125</v>
      </c>
      <c r="N7" s="1">
        <f>Tabelle111[[#This Row],[Menge t P2O5]]/Tabelle111[[#This Row],[Anzahl Lieferscheine]]</f>
        <v>0.21625</v>
      </c>
    </row>
    <row r="8" spans="1:14" x14ac:dyDescent="0.2">
      <c r="A8" s="2" t="s">
        <v>5</v>
      </c>
      <c r="B8" s="2" t="s">
        <v>5</v>
      </c>
      <c r="C8" s="2" t="s">
        <v>6</v>
      </c>
      <c r="D8" s="2" t="s">
        <v>7</v>
      </c>
      <c r="E8" s="2" t="s">
        <v>14</v>
      </c>
      <c r="F8" s="2" t="s">
        <v>61</v>
      </c>
      <c r="G8" s="1">
        <v>43132.810000000005</v>
      </c>
      <c r="H8" s="1">
        <v>22157.200000000001</v>
      </c>
      <c r="I8" s="4">
        <v>90</v>
      </c>
      <c r="J8" s="2" t="s">
        <v>65</v>
      </c>
      <c r="K8" s="1">
        <f>Tabelle111[[#This Row],[Menge kg Nges]]/1000</f>
        <v>43.132810000000006</v>
      </c>
      <c r="L8" s="1">
        <f>Tabelle111[[#This Row],[Menge kg P2O5]]/1000</f>
        <v>22.1572</v>
      </c>
      <c r="M8" s="1">
        <f>Tabelle111[[#This Row],[Menge t Nges]]/Tabelle111[[#This Row],[Anzahl Lieferscheine]]</f>
        <v>0.47925344444444451</v>
      </c>
      <c r="N8" s="1">
        <f>Tabelle111[[#This Row],[Menge t P2O5]]/Tabelle111[[#This Row],[Anzahl Lieferscheine]]</f>
        <v>0.24619111111111111</v>
      </c>
    </row>
    <row r="9" spans="1:14" x14ac:dyDescent="0.2">
      <c r="A9" s="2" t="s">
        <v>5</v>
      </c>
      <c r="B9" s="2" t="s">
        <v>5</v>
      </c>
      <c r="C9" s="2" t="s">
        <v>6</v>
      </c>
      <c r="D9" s="2" t="s">
        <v>15</v>
      </c>
      <c r="E9" s="2" t="s">
        <v>16</v>
      </c>
      <c r="F9" s="2" t="s">
        <v>61</v>
      </c>
      <c r="G9" s="1">
        <v>1736</v>
      </c>
      <c r="H9" s="1">
        <v>1584</v>
      </c>
      <c r="I9" s="4">
        <v>3</v>
      </c>
      <c r="J9" s="2" t="s">
        <v>65</v>
      </c>
      <c r="K9" s="1">
        <f>Tabelle111[[#This Row],[Menge kg Nges]]/1000</f>
        <v>1.736</v>
      </c>
      <c r="L9" s="1">
        <f>Tabelle111[[#This Row],[Menge kg P2O5]]/1000</f>
        <v>1.5840000000000001</v>
      </c>
      <c r="M9" s="1">
        <f>Tabelle111[[#This Row],[Menge t Nges]]/Tabelle111[[#This Row],[Anzahl Lieferscheine]]</f>
        <v>0.57866666666666666</v>
      </c>
      <c r="N9" s="1">
        <f>Tabelle111[[#This Row],[Menge t P2O5]]/Tabelle111[[#This Row],[Anzahl Lieferscheine]]</f>
        <v>0.52800000000000002</v>
      </c>
    </row>
    <row r="10" spans="1:14" x14ac:dyDescent="0.2">
      <c r="A10" s="2" t="s">
        <v>5</v>
      </c>
      <c r="B10" s="2" t="s">
        <v>5</v>
      </c>
      <c r="C10" s="2" t="s">
        <v>6</v>
      </c>
      <c r="D10" s="2" t="s">
        <v>15</v>
      </c>
      <c r="E10" s="2" t="s">
        <v>17</v>
      </c>
      <c r="F10" s="2" t="s">
        <v>61</v>
      </c>
      <c r="G10" s="1">
        <v>9392.0399999999972</v>
      </c>
      <c r="H10" s="1">
        <v>4077.0399999999991</v>
      </c>
      <c r="I10" s="4">
        <v>19</v>
      </c>
      <c r="J10" s="2" t="s">
        <v>65</v>
      </c>
      <c r="K10" s="1">
        <f>Tabelle111[[#This Row],[Menge kg Nges]]/1000</f>
        <v>9.3920399999999979</v>
      </c>
      <c r="L10" s="1">
        <f>Tabelle111[[#This Row],[Menge kg P2O5]]/1000</f>
        <v>4.0770399999999993</v>
      </c>
      <c r="M10" s="1">
        <f>Tabelle111[[#This Row],[Menge t Nges]]/Tabelle111[[#This Row],[Anzahl Lieferscheine]]</f>
        <v>0.49431789473684201</v>
      </c>
      <c r="N10" s="1">
        <f>Tabelle111[[#This Row],[Menge t P2O5]]/Tabelle111[[#This Row],[Anzahl Lieferscheine]]</f>
        <v>0.21458105263157892</v>
      </c>
    </row>
    <row r="11" spans="1:14" x14ac:dyDescent="0.2">
      <c r="A11" s="2" t="s">
        <v>5</v>
      </c>
      <c r="B11" s="2" t="s">
        <v>5</v>
      </c>
      <c r="C11" s="2" t="s">
        <v>6</v>
      </c>
      <c r="D11" s="2" t="s">
        <v>15</v>
      </c>
      <c r="E11" s="2" t="s">
        <v>18</v>
      </c>
      <c r="F11" s="2" t="s">
        <v>61</v>
      </c>
      <c r="G11" s="1">
        <v>23687.3</v>
      </c>
      <c r="H11" s="1">
        <v>17877.650000000001</v>
      </c>
      <c r="I11" s="4">
        <v>37</v>
      </c>
      <c r="J11" s="2" t="s">
        <v>65</v>
      </c>
      <c r="K11" s="1">
        <f>Tabelle111[[#This Row],[Menge kg Nges]]/1000</f>
        <v>23.6873</v>
      </c>
      <c r="L11" s="1">
        <f>Tabelle111[[#This Row],[Menge kg P2O5]]/1000</f>
        <v>17.877650000000003</v>
      </c>
      <c r="M11" s="1">
        <f>Tabelle111[[#This Row],[Menge t Nges]]/Tabelle111[[#This Row],[Anzahl Lieferscheine]]</f>
        <v>0.64019729729729735</v>
      </c>
      <c r="N11" s="1">
        <f>Tabelle111[[#This Row],[Menge t P2O5]]/Tabelle111[[#This Row],[Anzahl Lieferscheine]]</f>
        <v>0.48317972972972978</v>
      </c>
    </row>
    <row r="12" spans="1:14" x14ac:dyDescent="0.2">
      <c r="A12" s="2" t="s">
        <v>5</v>
      </c>
      <c r="B12" s="2" t="s">
        <v>5</v>
      </c>
      <c r="C12" s="2" t="s">
        <v>6</v>
      </c>
      <c r="D12" s="2" t="s">
        <v>15</v>
      </c>
      <c r="E12" s="2" t="s">
        <v>19</v>
      </c>
      <c r="F12" s="2" t="s">
        <v>61</v>
      </c>
      <c r="G12" s="1">
        <v>1069.5</v>
      </c>
      <c r="H12" s="1">
        <v>867</v>
      </c>
      <c r="I12" s="4">
        <v>2</v>
      </c>
      <c r="J12" s="2" t="s">
        <v>65</v>
      </c>
      <c r="K12" s="1">
        <f>Tabelle111[[#This Row],[Menge kg Nges]]/1000</f>
        <v>1.0694999999999999</v>
      </c>
      <c r="L12" s="1">
        <f>Tabelle111[[#This Row],[Menge kg P2O5]]/1000</f>
        <v>0.86699999999999999</v>
      </c>
      <c r="M12" s="1">
        <f>Tabelle111[[#This Row],[Menge t Nges]]/Tabelle111[[#This Row],[Anzahl Lieferscheine]]</f>
        <v>0.53474999999999995</v>
      </c>
      <c r="N12" s="1">
        <f>Tabelle111[[#This Row],[Menge t P2O5]]/Tabelle111[[#This Row],[Anzahl Lieferscheine]]</f>
        <v>0.4335</v>
      </c>
    </row>
    <row r="13" spans="1:14" x14ac:dyDescent="0.2">
      <c r="A13" s="2" t="s">
        <v>5</v>
      </c>
      <c r="B13" s="2" t="s">
        <v>5</v>
      </c>
      <c r="C13" s="2" t="s">
        <v>6</v>
      </c>
      <c r="D13" s="2" t="s">
        <v>15</v>
      </c>
      <c r="E13" s="2" t="s">
        <v>20</v>
      </c>
      <c r="F13" s="2" t="s">
        <v>61</v>
      </c>
      <c r="G13" s="1">
        <v>4813.88</v>
      </c>
      <c r="H13" s="1">
        <v>4600.68</v>
      </c>
      <c r="I13" s="4">
        <v>15</v>
      </c>
      <c r="J13" s="2" t="s">
        <v>65</v>
      </c>
      <c r="K13" s="1">
        <f>Tabelle111[[#This Row],[Menge kg Nges]]/1000</f>
        <v>4.8138800000000002</v>
      </c>
      <c r="L13" s="1">
        <f>Tabelle111[[#This Row],[Menge kg P2O5]]/1000</f>
        <v>4.6006800000000005</v>
      </c>
      <c r="M13" s="1">
        <f>Tabelle111[[#This Row],[Menge t Nges]]/Tabelle111[[#This Row],[Anzahl Lieferscheine]]</f>
        <v>0.32092533333333334</v>
      </c>
      <c r="N13" s="1">
        <f>Tabelle111[[#This Row],[Menge t P2O5]]/Tabelle111[[#This Row],[Anzahl Lieferscheine]]</f>
        <v>0.30671200000000004</v>
      </c>
    </row>
    <row r="14" spans="1:14" x14ac:dyDescent="0.2">
      <c r="A14" s="2" t="s">
        <v>5</v>
      </c>
      <c r="B14" s="2" t="s">
        <v>5</v>
      </c>
      <c r="C14" s="2" t="s">
        <v>6</v>
      </c>
      <c r="D14" s="2" t="s">
        <v>15</v>
      </c>
      <c r="E14" s="2" t="s">
        <v>21</v>
      </c>
      <c r="F14" s="2" t="s">
        <v>61</v>
      </c>
      <c r="G14" s="1">
        <v>103884.96000000002</v>
      </c>
      <c r="H14" s="1">
        <v>61584.51999999999</v>
      </c>
      <c r="I14" s="4">
        <v>333</v>
      </c>
      <c r="J14" s="2" t="s">
        <v>65</v>
      </c>
      <c r="K14" s="1">
        <f>Tabelle111[[#This Row],[Menge kg Nges]]/1000</f>
        <v>103.88496000000002</v>
      </c>
      <c r="L14" s="1">
        <f>Tabelle111[[#This Row],[Menge kg P2O5]]/1000</f>
        <v>61.584519999999991</v>
      </c>
      <c r="M14" s="1">
        <f>Tabelle111[[#This Row],[Menge t Nges]]/Tabelle111[[#This Row],[Anzahl Lieferscheine]]</f>
        <v>0.31196684684684689</v>
      </c>
      <c r="N14" s="1">
        <f>Tabelle111[[#This Row],[Menge t P2O5]]/Tabelle111[[#This Row],[Anzahl Lieferscheine]]</f>
        <v>0.18493849849849847</v>
      </c>
    </row>
    <row r="15" spans="1:14" x14ac:dyDescent="0.2">
      <c r="A15" s="2" t="s">
        <v>5</v>
      </c>
      <c r="B15" s="2" t="s">
        <v>5</v>
      </c>
      <c r="C15" s="2" t="s">
        <v>6</v>
      </c>
      <c r="D15" s="2" t="s">
        <v>15</v>
      </c>
      <c r="E15" s="2" t="s">
        <v>9</v>
      </c>
      <c r="F15" s="2" t="s">
        <v>61</v>
      </c>
      <c r="G15" s="1">
        <v>18615.019999999997</v>
      </c>
      <c r="H15" s="1">
        <v>10210.1</v>
      </c>
      <c r="I15" s="4">
        <v>40</v>
      </c>
      <c r="J15" s="2" t="s">
        <v>65</v>
      </c>
      <c r="K15" s="1">
        <f>Tabelle111[[#This Row],[Menge kg Nges]]/1000</f>
        <v>18.615019999999998</v>
      </c>
      <c r="L15" s="1">
        <f>Tabelle111[[#This Row],[Menge kg P2O5]]/1000</f>
        <v>10.210100000000001</v>
      </c>
      <c r="M15" s="1">
        <f>Tabelle111[[#This Row],[Menge t Nges]]/Tabelle111[[#This Row],[Anzahl Lieferscheine]]</f>
        <v>0.46537549999999994</v>
      </c>
      <c r="N15" s="1">
        <f>Tabelle111[[#This Row],[Menge t P2O5]]/Tabelle111[[#This Row],[Anzahl Lieferscheine]]</f>
        <v>0.25525249999999999</v>
      </c>
    </row>
    <row r="16" spans="1:14" x14ac:dyDescent="0.2">
      <c r="A16" s="2" t="s">
        <v>5</v>
      </c>
      <c r="B16" s="2" t="s">
        <v>5</v>
      </c>
      <c r="C16" s="2" t="s">
        <v>6</v>
      </c>
      <c r="D16" s="2" t="s">
        <v>15</v>
      </c>
      <c r="E16" s="2" t="s">
        <v>22</v>
      </c>
      <c r="F16" s="2" t="s">
        <v>61</v>
      </c>
      <c r="G16" s="1">
        <v>400</v>
      </c>
      <c r="H16" s="1">
        <v>170</v>
      </c>
      <c r="I16" s="4">
        <v>1</v>
      </c>
      <c r="J16" s="2" t="s">
        <v>65</v>
      </c>
      <c r="K16" s="1">
        <f>Tabelle111[[#This Row],[Menge kg Nges]]/1000</f>
        <v>0.4</v>
      </c>
      <c r="L16" s="1">
        <f>Tabelle111[[#This Row],[Menge kg P2O5]]/1000</f>
        <v>0.17</v>
      </c>
      <c r="M16" s="1">
        <f>Tabelle111[[#This Row],[Menge t Nges]]/Tabelle111[[#This Row],[Anzahl Lieferscheine]]</f>
        <v>0.4</v>
      </c>
      <c r="N16" s="1">
        <f>Tabelle111[[#This Row],[Menge t P2O5]]/Tabelle111[[#This Row],[Anzahl Lieferscheine]]</f>
        <v>0.17</v>
      </c>
    </row>
    <row r="17" spans="1:14" x14ac:dyDescent="0.2">
      <c r="A17" s="2" t="s">
        <v>5</v>
      </c>
      <c r="B17" s="2" t="s">
        <v>5</v>
      </c>
      <c r="C17" s="2" t="s">
        <v>6</v>
      </c>
      <c r="D17" s="2" t="s">
        <v>15</v>
      </c>
      <c r="E17" s="2" t="s">
        <v>10</v>
      </c>
      <c r="F17" s="2" t="s">
        <v>61</v>
      </c>
      <c r="G17" s="1">
        <v>13956.09</v>
      </c>
      <c r="H17" s="1">
        <v>5973.1</v>
      </c>
      <c r="I17" s="4">
        <v>24</v>
      </c>
      <c r="J17" s="2" t="s">
        <v>65</v>
      </c>
      <c r="K17" s="1">
        <f>Tabelle111[[#This Row],[Menge kg Nges]]/1000</f>
        <v>13.95609</v>
      </c>
      <c r="L17" s="1">
        <f>Tabelle111[[#This Row],[Menge kg P2O5]]/1000</f>
        <v>5.9731000000000005</v>
      </c>
      <c r="M17" s="1">
        <f>Tabelle111[[#This Row],[Menge t Nges]]/Tabelle111[[#This Row],[Anzahl Lieferscheine]]</f>
        <v>0.58150374999999999</v>
      </c>
      <c r="N17" s="1">
        <f>Tabelle111[[#This Row],[Menge t P2O5]]/Tabelle111[[#This Row],[Anzahl Lieferscheine]]</f>
        <v>0.24887916666666668</v>
      </c>
    </row>
    <row r="18" spans="1:14" x14ac:dyDescent="0.2">
      <c r="A18" s="2" t="s">
        <v>5</v>
      </c>
      <c r="B18" s="2" t="s">
        <v>5</v>
      </c>
      <c r="C18" s="2" t="s">
        <v>6</v>
      </c>
      <c r="D18" s="2" t="s">
        <v>15</v>
      </c>
      <c r="E18" s="2" t="s">
        <v>23</v>
      </c>
      <c r="F18" s="2" t="s">
        <v>61</v>
      </c>
      <c r="G18" s="1">
        <v>125</v>
      </c>
      <c r="H18" s="1">
        <v>70</v>
      </c>
      <c r="I18" s="4">
        <v>1</v>
      </c>
      <c r="J18" s="2" t="s">
        <v>65</v>
      </c>
      <c r="K18" s="1">
        <f>Tabelle111[[#This Row],[Menge kg Nges]]/1000</f>
        <v>0.125</v>
      </c>
      <c r="L18" s="1">
        <f>Tabelle111[[#This Row],[Menge kg P2O5]]/1000</f>
        <v>7.0000000000000007E-2</v>
      </c>
      <c r="M18" s="1">
        <f>Tabelle111[[#This Row],[Menge t Nges]]/Tabelle111[[#This Row],[Anzahl Lieferscheine]]</f>
        <v>0.125</v>
      </c>
      <c r="N18" s="1">
        <f>Tabelle111[[#This Row],[Menge t P2O5]]/Tabelle111[[#This Row],[Anzahl Lieferscheine]]</f>
        <v>7.0000000000000007E-2</v>
      </c>
    </row>
    <row r="19" spans="1:14" x14ac:dyDescent="0.2">
      <c r="A19" s="2" t="s">
        <v>5</v>
      </c>
      <c r="B19" s="2" t="s">
        <v>5</v>
      </c>
      <c r="C19" s="2" t="s">
        <v>6</v>
      </c>
      <c r="D19" s="2" t="s">
        <v>15</v>
      </c>
      <c r="E19" s="2" t="s">
        <v>12</v>
      </c>
      <c r="F19" s="2" t="s">
        <v>61</v>
      </c>
      <c r="G19" s="1">
        <v>3058.6</v>
      </c>
      <c r="H19" s="1">
        <v>2578</v>
      </c>
      <c r="I19" s="4">
        <v>7</v>
      </c>
      <c r="J19" s="2" t="s">
        <v>65</v>
      </c>
      <c r="K19" s="1">
        <f>Tabelle111[[#This Row],[Menge kg Nges]]/1000</f>
        <v>3.0585999999999998</v>
      </c>
      <c r="L19" s="1">
        <f>Tabelle111[[#This Row],[Menge kg P2O5]]/1000</f>
        <v>2.5779999999999998</v>
      </c>
      <c r="M19" s="1">
        <f>Tabelle111[[#This Row],[Menge t Nges]]/Tabelle111[[#This Row],[Anzahl Lieferscheine]]</f>
        <v>0.43694285714285713</v>
      </c>
      <c r="N19" s="1">
        <f>Tabelle111[[#This Row],[Menge t P2O5]]/Tabelle111[[#This Row],[Anzahl Lieferscheine]]</f>
        <v>0.36828571428571427</v>
      </c>
    </row>
    <row r="20" spans="1:14" x14ac:dyDescent="0.2">
      <c r="A20" s="2" t="s">
        <v>5</v>
      </c>
      <c r="B20" s="2" t="s">
        <v>5</v>
      </c>
      <c r="C20" s="2" t="s">
        <v>6</v>
      </c>
      <c r="D20" s="2" t="s">
        <v>15</v>
      </c>
      <c r="E20" s="2" t="s">
        <v>14</v>
      </c>
      <c r="F20" s="2" t="s">
        <v>61</v>
      </c>
      <c r="G20" s="1">
        <v>1658</v>
      </c>
      <c r="H20" s="1">
        <v>716</v>
      </c>
      <c r="I20" s="4">
        <v>4</v>
      </c>
      <c r="J20" s="2" t="s">
        <v>65</v>
      </c>
      <c r="K20" s="1">
        <f>Tabelle111[[#This Row],[Menge kg Nges]]/1000</f>
        <v>1.6579999999999999</v>
      </c>
      <c r="L20" s="1">
        <f>Tabelle111[[#This Row],[Menge kg P2O5]]/1000</f>
        <v>0.71599999999999997</v>
      </c>
      <c r="M20" s="1">
        <f>Tabelle111[[#This Row],[Menge t Nges]]/Tabelle111[[#This Row],[Anzahl Lieferscheine]]</f>
        <v>0.41449999999999998</v>
      </c>
      <c r="N20" s="1">
        <f>Tabelle111[[#This Row],[Menge t P2O5]]/Tabelle111[[#This Row],[Anzahl Lieferscheine]]</f>
        <v>0.17899999999999999</v>
      </c>
    </row>
    <row r="21" spans="1:14" x14ac:dyDescent="0.2">
      <c r="A21" s="2" t="s">
        <v>5</v>
      </c>
      <c r="B21" s="2" t="s">
        <v>5</v>
      </c>
      <c r="C21" s="2" t="s">
        <v>6</v>
      </c>
      <c r="D21" s="2" t="s">
        <v>15</v>
      </c>
      <c r="E21" s="2" t="s">
        <v>24</v>
      </c>
      <c r="F21" s="2" t="s">
        <v>61</v>
      </c>
      <c r="G21" s="1">
        <v>4343</v>
      </c>
      <c r="H21" s="1">
        <v>3637.5</v>
      </c>
      <c r="I21" s="4">
        <v>10</v>
      </c>
      <c r="J21" s="2" t="s">
        <v>65</v>
      </c>
      <c r="K21" s="1">
        <f>Tabelle111[[#This Row],[Menge kg Nges]]/1000</f>
        <v>4.343</v>
      </c>
      <c r="L21" s="1">
        <f>Tabelle111[[#This Row],[Menge kg P2O5]]/1000</f>
        <v>3.6375000000000002</v>
      </c>
      <c r="M21" s="1">
        <f>Tabelle111[[#This Row],[Menge t Nges]]/Tabelle111[[#This Row],[Anzahl Lieferscheine]]</f>
        <v>0.43430000000000002</v>
      </c>
      <c r="N21" s="1">
        <f>Tabelle111[[#This Row],[Menge t P2O5]]/Tabelle111[[#This Row],[Anzahl Lieferscheine]]</f>
        <v>0.36375000000000002</v>
      </c>
    </row>
    <row r="22" spans="1:14" x14ac:dyDescent="0.2">
      <c r="A22" s="2" t="s">
        <v>5</v>
      </c>
      <c r="B22" s="2" t="s">
        <v>5</v>
      </c>
      <c r="C22" s="2" t="s">
        <v>25</v>
      </c>
      <c r="D22" s="2" t="s">
        <v>25</v>
      </c>
      <c r="E22" s="2" t="s">
        <v>26</v>
      </c>
      <c r="F22" s="2" t="s">
        <v>61</v>
      </c>
      <c r="G22" s="1">
        <v>108106.95000000003</v>
      </c>
      <c r="H22" s="1">
        <v>30548.740000000005</v>
      </c>
      <c r="I22" s="4">
        <v>176</v>
      </c>
      <c r="J22" s="2" t="s">
        <v>65</v>
      </c>
      <c r="K22" s="1">
        <f>Tabelle111[[#This Row],[Menge kg Nges]]/1000</f>
        <v>108.10695000000003</v>
      </c>
      <c r="L22" s="1">
        <f>Tabelle111[[#This Row],[Menge kg P2O5]]/1000</f>
        <v>30.548740000000006</v>
      </c>
      <c r="M22" s="1">
        <f>Tabelle111[[#This Row],[Menge t Nges]]/Tabelle111[[#This Row],[Anzahl Lieferscheine]]</f>
        <v>0.61424403409090922</v>
      </c>
      <c r="N22" s="1">
        <f>Tabelle111[[#This Row],[Menge t P2O5]]/Tabelle111[[#This Row],[Anzahl Lieferscheine]]</f>
        <v>0.17357238636363639</v>
      </c>
    </row>
    <row r="23" spans="1:14" x14ac:dyDescent="0.2">
      <c r="A23" s="2" t="s">
        <v>5</v>
      </c>
      <c r="B23" s="2" t="s">
        <v>27</v>
      </c>
      <c r="C23" s="2" t="s">
        <v>6</v>
      </c>
      <c r="D23" s="2" t="s">
        <v>7</v>
      </c>
      <c r="E23" s="2" t="s">
        <v>8</v>
      </c>
      <c r="F23" s="2" t="s">
        <v>61</v>
      </c>
      <c r="G23" s="1">
        <v>2815.6099999999997</v>
      </c>
      <c r="H23" s="1">
        <v>595.08000000000004</v>
      </c>
      <c r="I23" s="4">
        <v>5</v>
      </c>
      <c r="J23" s="2" t="s">
        <v>65</v>
      </c>
      <c r="K23" s="1">
        <f>Tabelle111[[#This Row],[Menge kg Nges]]/1000</f>
        <v>2.8156099999999995</v>
      </c>
      <c r="L23" s="1">
        <f>Tabelle111[[#This Row],[Menge kg P2O5]]/1000</f>
        <v>0.59508000000000005</v>
      </c>
      <c r="M23" s="1">
        <f>Tabelle111[[#This Row],[Menge t Nges]]/Tabelle111[[#This Row],[Anzahl Lieferscheine]]</f>
        <v>0.5631219999999999</v>
      </c>
      <c r="N23" s="1">
        <f>Tabelle111[[#This Row],[Menge t P2O5]]/Tabelle111[[#This Row],[Anzahl Lieferscheine]]</f>
        <v>0.11901600000000001</v>
      </c>
    </row>
    <row r="24" spans="1:14" x14ac:dyDescent="0.2">
      <c r="A24" s="2" t="s">
        <v>5</v>
      </c>
      <c r="B24" s="2" t="s">
        <v>27</v>
      </c>
      <c r="C24" s="2" t="s">
        <v>6</v>
      </c>
      <c r="D24" s="2" t="s">
        <v>7</v>
      </c>
      <c r="E24" s="2" t="s">
        <v>9</v>
      </c>
      <c r="F24" s="2" t="s">
        <v>61</v>
      </c>
      <c r="G24" s="1">
        <v>440</v>
      </c>
      <c r="H24" s="1">
        <v>180</v>
      </c>
      <c r="I24" s="4">
        <v>2</v>
      </c>
      <c r="J24" s="2" t="s">
        <v>65</v>
      </c>
      <c r="K24" s="1">
        <f>Tabelle111[[#This Row],[Menge kg Nges]]/1000</f>
        <v>0.44</v>
      </c>
      <c r="L24" s="1">
        <f>Tabelle111[[#This Row],[Menge kg P2O5]]/1000</f>
        <v>0.18</v>
      </c>
      <c r="M24" s="1">
        <f>Tabelle111[[#This Row],[Menge t Nges]]/Tabelle111[[#This Row],[Anzahl Lieferscheine]]</f>
        <v>0.22</v>
      </c>
      <c r="N24" s="1">
        <f>Tabelle111[[#This Row],[Menge t P2O5]]/Tabelle111[[#This Row],[Anzahl Lieferscheine]]</f>
        <v>0.09</v>
      </c>
    </row>
    <row r="25" spans="1:14" x14ac:dyDescent="0.2">
      <c r="A25" s="2" t="s">
        <v>5</v>
      </c>
      <c r="B25" s="2" t="s">
        <v>27</v>
      </c>
      <c r="C25" s="2" t="s">
        <v>6</v>
      </c>
      <c r="D25" s="2" t="s">
        <v>7</v>
      </c>
      <c r="E25" s="2" t="s">
        <v>14</v>
      </c>
      <c r="F25" s="2" t="s">
        <v>61</v>
      </c>
      <c r="G25" s="1">
        <v>193.44</v>
      </c>
      <c r="H25" s="1">
        <v>81.12</v>
      </c>
      <c r="I25" s="4">
        <v>1</v>
      </c>
      <c r="J25" s="2" t="s">
        <v>65</v>
      </c>
      <c r="K25" s="1">
        <f>Tabelle111[[#This Row],[Menge kg Nges]]/1000</f>
        <v>0.19344</v>
      </c>
      <c r="L25" s="1">
        <f>Tabelle111[[#This Row],[Menge kg P2O5]]/1000</f>
        <v>8.1119999999999998E-2</v>
      </c>
      <c r="M25" s="1">
        <f>Tabelle111[[#This Row],[Menge t Nges]]/Tabelle111[[#This Row],[Anzahl Lieferscheine]]</f>
        <v>0.19344</v>
      </c>
      <c r="N25" s="1">
        <f>Tabelle111[[#This Row],[Menge t P2O5]]/Tabelle111[[#This Row],[Anzahl Lieferscheine]]</f>
        <v>8.1119999999999998E-2</v>
      </c>
    </row>
    <row r="26" spans="1:14" x14ac:dyDescent="0.2">
      <c r="A26" s="2" t="s">
        <v>5</v>
      </c>
      <c r="B26" s="2" t="s">
        <v>27</v>
      </c>
      <c r="C26" s="2" t="s">
        <v>6</v>
      </c>
      <c r="D26" s="2" t="s">
        <v>15</v>
      </c>
      <c r="E26" s="2" t="s">
        <v>21</v>
      </c>
      <c r="F26" s="2" t="s">
        <v>61</v>
      </c>
      <c r="G26" s="1">
        <v>6613.9000000000005</v>
      </c>
      <c r="H26" s="1">
        <v>3917</v>
      </c>
      <c r="I26" s="4">
        <v>14</v>
      </c>
      <c r="J26" s="2" t="s">
        <v>65</v>
      </c>
      <c r="K26" s="1">
        <f>Tabelle111[[#This Row],[Menge kg Nges]]/1000</f>
        <v>6.6139000000000001</v>
      </c>
      <c r="L26" s="1">
        <f>Tabelle111[[#This Row],[Menge kg P2O5]]/1000</f>
        <v>3.9169999999999998</v>
      </c>
      <c r="M26" s="1">
        <f>Tabelle111[[#This Row],[Menge t Nges]]/Tabelle111[[#This Row],[Anzahl Lieferscheine]]</f>
        <v>0.4724214285714286</v>
      </c>
      <c r="N26" s="1">
        <f>Tabelle111[[#This Row],[Menge t P2O5]]/Tabelle111[[#This Row],[Anzahl Lieferscheine]]</f>
        <v>0.27978571428571425</v>
      </c>
    </row>
    <row r="27" spans="1:14" x14ac:dyDescent="0.2">
      <c r="A27" s="2" t="s">
        <v>5</v>
      </c>
      <c r="B27" s="2" t="s">
        <v>27</v>
      </c>
      <c r="C27" s="2" t="s">
        <v>6</v>
      </c>
      <c r="D27" s="2" t="s">
        <v>15</v>
      </c>
      <c r="E27" s="2" t="s">
        <v>10</v>
      </c>
      <c r="F27" s="2" t="s">
        <v>61</v>
      </c>
      <c r="G27" s="1">
        <v>121.5</v>
      </c>
      <c r="H27" s="1">
        <v>51.9</v>
      </c>
      <c r="I27" s="4">
        <v>1</v>
      </c>
      <c r="J27" s="2" t="s">
        <v>65</v>
      </c>
      <c r="K27" s="1">
        <f>Tabelle111[[#This Row],[Menge kg Nges]]/1000</f>
        <v>0.1215</v>
      </c>
      <c r="L27" s="1">
        <f>Tabelle111[[#This Row],[Menge kg P2O5]]/1000</f>
        <v>5.1900000000000002E-2</v>
      </c>
      <c r="M27" s="1">
        <f>Tabelle111[[#This Row],[Menge t Nges]]/Tabelle111[[#This Row],[Anzahl Lieferscheine]]</f>
        <v>0.1215</v>
      </c>
      <c r="N27" s="1">
        <f>Tabelle111[[#This Row],[Menge t P2O5]]/Tabelle111[[#This Row],[Anzahl Lieferscheine]]</f>
        <v>5.1900000000000002E-2</v>
      </c>
    </row>
    <row r="28" spans="1:14" x14ac:dyDescent="0.2">
      <c r="A28" s="2" t="s">
        <v>5</v>
      </c>
      <c r="B28" s="2" t="s">
        <v>27</v>
      </c>
      <c r="C28" s="2" t="s">
        <v>25</v>
      </c>
      <c r="D28" s="2" t="s">
        <v>25</v>
      </c>
      <c r="E28" s="2" t="s">
        <v>26</v>
      </c>
      <c r="F28" s="2" t="s">
        <v>61</v>
      </c>
      <c r="G28" s="1">
        <v>2133.6</v>
      </c>
      <c r="H28" s="1">
        <v>889</v>
      </c>
      <c r="I28" s="4">
        <v>6</v>
      </c>
      <c r="J28" s="2" t="s">
        <v>65</v>
      </c>
      <c r="K28" s="1">
        <f>Tabelle111[[#This Row],[Menge kg Nges]]/1000</f>
        <v>2.1335999999999999</v>
      </c>
      <c r="L28" s="1">
        <f>Tabelle111[[#This Row],[Menge kg P2O5]]/1000</f>
        <v>0.88900000000000001</v>
      </c>
      <c r="M28" s="1">
        <f>Tabelle111[[#This Row],[Menge t Nges]]/Tabelle111[[#This Row],[Anzahl Lieferscheine]]</f>
        <v>0.35559999999999997</v>
      </c>
      <c r="N28" s="1">
        <f>Tabelle111[[#This Row],[Menge t P2O5]]/Tabelle111[[#This Row],[Anzahl Lieferscheine]]</f>
        <v>0.14816666666666667</v>
      </c>
    </row>
    <row r="29" spans="1:14" x14ac:dyDescent="0.2">
      <c r="A29" s="2" t="s">
        <v>5</v>
      </c>
      <c r="B29" s="2" t="s">
        <v>28</v>
      </c>
      <c r="C29" s="2" t="s">
        <v>6</v>
      </c>
      <c r="D29" s="2" t="s">
        <v>7</v>
      </c>
      <c r="E29" s="2" t="s">
        <v>9</v>
      </c>
      <c r="F29" s="2" t="s">
        <v>61</v>
      </c>
      <c r="G29" s="1">
        <v>1834</v>
      </c>
      <c r="H29" s="1">
        <v>750.8</v>
      </c>
      <c r="I29" s="4">
        <v>8</v>
      </c>
      <c r="J29" s="2" t="s">
        <v>65</v>
      </c>
      <c r="K29" s="1">
        <f>Tabelle111[[#This Row],[Menge kg Nges]]/1000</f>
        <v>1.8340000000000001</v>
      </c>
      <c r="L29" s="1">
        <f>Tabelle111[[#This Row],[Menge kg P2O5]]/1000</f>
        <v>0.75079999999999991</v>
      </c>
      <c r="M29" s="1">
        <f>Tabelle111[[#This Row],[Menge t Nges]]/Tabelle111[[#This Row],[Anzahl Lieferscheine]]</f>
        <v>0.22925000000000001</v>
      </c>
      <c r="N29" s="1">
        <f>Tabelle111[[#This Row],[Menge t P2O5]]/Tabelle111[[#This Row],[Anzahl Lieferscheine]]</f>
        <v>9.3849999999999989E-2</v>
      </c>
    </row>
    <row r="30" spans="1:14" x14ac:dyDescent="0.2">
      <c r="A30" s="2" t="s">
        <v>5</v>
      </c>
      <c r="B30" s="2" t="s">
        <v>28</v>
      </c>
      <c r="C30" s="2" t="s">
        <v>6</v>
      </c>
      <c r="D30" s="2" t="s">
        <v>7</v>
      </c>
      <c r="E30" s="2" t="s">
        <v>11</v>
      </c>
      <c r="F30" s="2" t="s">
        <v>61</v>
      </c>
      <c r="G30" s="1">
        <v>7064.4000000000005</v>
      </c>
      <c r="H30" s="1">
        <v>3456.51</v>
      </c>
      <c r="I30" s="4">
        <v>7</v>
      </c>
      <c r="J30" s="2" t="s">
        <v>65</v>
      </c>
      <c r="K30" s="1">
        <f>Tabelle111[[#This Row],[Menge kg Nges]]/1000</f>
        <v>7.0644000000000009</v>
      </c>
      <c r="L30" s="1">
        <f>Tabelle111[[#This Row],[Menge kg P2O5]]/1000</f>
        <v>3.4565100000000002</v>
      </c>
      <c r="M30" s="1">
        <f>Tabelle111[[#This Row],[Menge t Nges]]/Tabelle111[[#This Row],[Anzahl Lieferscheine]]</f>
        <v>1.0092000000000001</v>
      </c>
      <c r="N30" s="1">
        <f>Tabelle111[[#This Row],[Menge t P2O5]]/Tabelle111[[#This Row],[Anzahl Lieferscheine]]</f>
        <v>0.49378714285714287</v>
      </c>
    </row>
    <row r="31" spans="1:14" x14ac:dyDescent="0.2">
      <c r="A31" s="2" t="s">
        <v>5</v>
      </c>
      <c r="B31" s="2" t="s">
        <v>28</v>
      </c>
      <c r="C31" s="2" t="s">
        <v>6</v>
      </c>
      <c r="D31" s="2" t="s">
        <v>7</v>
      </c>
      <c r="E31" s="2" t="s">
        <v>12</v>
      </c>
      <c r="F31" s="2" t="s">
        <v>61</v>
      </c>
      <c r="G31" s="1">
        <v>5118.07</v>
      </c>
      <c r="H31" s="1">
        <v>3121.7499999999995</v>
      </c>
      <c r="I31" s="4">
        <v>25</v>
      </c>
      <c r="J31" s="2" t="s">
        <v>65</v>
      </c>
      <c r="K31" s="1">
        <f>Tabelle111[[#This Row],[Menge kg Nges]]/1000</f>
        <v>5.1180699999999995</v>
      </c>
      <c r="L31" s="1">
        <f>Tabelle111[[#This Row],[Menge kg P2O5]]/1000</f>
        <v>3.1217499999999996</v>
      </c>
      <c r="M31" s="1">
        <f>Tabelle111[[#This Row],[Menge t Nges]]/Tabelle111[[#This Row],[Anzahl Lieferscheine]]</f>
        <v>0.20472279999999998</v>
      </c>
      <c r="N31" s="1">
        <f>Tabelle111[[#This Row],[Menge t P2O5]]/Tabelle111[[#This Row],[Anzahl Lieferscheine]]</f>
        <v>0.12486999999999998</v>
      </c>
    </row>
    <row r="32" spans="1:14" x14ac:dyDescent="0.2">
      <c r="A32" s="2" t="s">
        <v>5</v>
      </c>
      <c r="B32" s="2" t="s">
        <v>28</v>
      </c>
      <c r="C32" s="2" t="s">
        <v>6</v>
      </c>
      <c r="D32" s="2" t="s">
        <v>15</v>
      </c>
      <c r="E32" s="2" t="s">
        <v>17</v>
      </c>
      <c r="F32" s="2" t="s">
        <v>61</v>
      </c>
      <c r="G32" s="1">
        <v>283.8</v>
      </c>
      <c r="H32" s="1">
        <v>120.4</v>
      </c>
      <c r="I32" s="4">
        <v>1</v>
      </c>
      <c r="J32" s="2" t="s">
        <v>65</v>
      </c>
      <c r="K32" s="1">
        <f>Tabelle111[[#This Row],[Menge kg Nges]]/1000</f>
        <v>0.2838</v>
      </c>
      <c r="L32" s="1">
        <f>Tabelle111[[#This Row],[Menge kg P2O5]]/1000</f>
        <v>0.12040000000000001</v>
      </c>
      <c r="M32" s="1">
        <f>Tabelle111[[#This Row],[Menge t Nges]]/Tabelle111[[#This Row],[Anzahl Lieferscheine]]</f>
        <v>0.2838</v>
      </c>
      <c r="N32" s="1">
        <f>Tabelle111[[#This Row],[Menge t P2O5]]/Tabelle111[[#This Row],[Anzahl Lieferscheine]]</f>
        <v>0.12040000000000001</v>
      </c>
    </row>
    <row r="33" spans="1:14" x14ac:dyDescent="0.2">
      <c r="A33" s="2" t="s">
        <v>5</v>
      </c>
      <c r="B33" s="2" t="s">
        <v>28</v>
      </c>
      <c r="C33" s="2" t="s">
        <v>6</v>
      </c>
      <c r="D33" s="2" t="s">
        <v>15</v>
      </c>
      <c r="E33" s="2" t="s">
        <v>18</v>
      </c>
      <c r="F33" s="2" t="s">
        <v>61</v>
      </c>
      <c r="G33" s="1">
        <v>6692</v>
      </c>
      <c r="H33" s="1">
        <v>4357.5</v>
      </c>
      <c r="I33" s="4">
        <v>5</v>
      </c>
      <c r="J33" s="2" t="s">
        <v>65</v>
      </c>
      <c r="K33" s="1">
        <f>Tabelle111[[#This Row],[Menge kg Nges]]/1000</f>
        <v>6.6920000000000002</v>
      </c>
      <c r="L33" s="1">
        <f>Tabelle111[[#This Row],[Menge kg P2O5]]/1000</f>
        <v>4.3574999999999999</v>
      </c>
      <c r="M33" s="1">
        <f>Tabelle111[[#This Row],[Menge t Nges]]/Tabelle111[[#This Row],[Anzahl Lieferscheine]]</f>
        <v>1.3384</v>
      </c>
      <c r="N33" s="1">
        <f>Tabelle111[[#This Row],[Menge t P2O5]]/Tabelle111[[#This Row],[Anzahl Lieferscheine]]</f>
        <v>0.87149999999999994</v>
      </c>
    </row>
    <row r="34" spans="1:14" x14ac:dyDescent="0.2">
      <c r="A34" s="2" t="s">
        <v>5</v>
      </c>
      <c r="B34" s="2" t="s">
        <v>28</v>
      </c>
      <c r="C34" s="2" t="s">
        <v>6</v>
      </c>
      <c r="D34" s="2" t="s">
        <v>15</v>
      </c>
      <c r="E34" s="2" t="s">
        <v>21</v>
      </c>
      <c r="F34" s="2" t="s">
        <v>61</v>
      </c>
      <c r="G34" s="1">
        <v>3580.9</v>
      </c>
      <c r="H34" s="1">
        <v>2149</v>
      </c>
      <c r="I34" s="4">
        <v>9</v>
      </c>
      <c r="J34" s="2" t="s">
        <v>65</v>
      </c>
      <c r="K34" s="1">
        <f>Tabelle111[[#This Row],[Menge kg Nges]]/1000</f>
        <v>3.5809000000000002</v>
      </c>
      <c r="L34" s="1">
        <f>Tabelle111[[#This Row],[Menge kg P2O5]]/1000</f>
        <v>2.149</v>
      </c>
      <c r="M34" s="1">
        <f>Tabelle111[[#This Row],[Menge t Nges]]/Tabelle111[[#This Row],[Anzahl Lieferscheine]]</f>
        <v>0.39787777777777777</v>
      </c>
      <c r="N34" s="1">
        <f>Tabelle111[[#This Row],[Menge t P2O5]]/Tabelle111[[#This Row],[Anzahl Lieferscheine]]</f>
        <v>0.23877777777777778</v>
      </c>
    </row>
    <row r="35" spans="1:14" x14ac:dyDescent="0.2">
      <c r="A35" s="2" t="s">
        <v>5</v>
      </c>
      <c r="B35" s="2" t="s">
        <v>28</v>
      </c>
      <c r="C35" s="2" t="s">
        <v>6</v>
      </c>
      <c r="D35" s="2" t="s">
        <v>15</v>
      </c>
      <c r="E35" s="2" t="s">
        <v>9</v>
      </c>
      <c r="F35" s="2" t="s">
        <v>61</v>
      </c>
      <c r="G35" s="1">
        <v>398</v>
      </c>
      <c r="H35" s="1">
        <v>165</v>
      </c>
      <c r="I35" s="4">
        <v>1</v>
      </c>
      <c r="J35" s="2" t="s">
        <v>65</v>
      </c>
      <c r="K35" s="1">
        <f>Tabelle111[[#This Row],[Menge kg Nges]]/1000</f>
        <v>0.39800000000000002</v>
      </c>
      <c r="L35" s="1">
        <f>Tabelle111[[#This Row],[Menge kg P2O5]]/1000</f>
        <v>0.16500000000000001</v>
      </c>
      <c r="M35" s="1">
        <f>Tabelle111[[#This Row],[Menge t Nges]]/Tabelle111[[#This Row],[Anzahl Lieferscheine]]</f>
        <v>0.39800000000000002</v>
      </c>
      <c r="N35" s="1">
        <f>Tabelle111[[#This Row],[Menge t P2O5]]/Tabelle111[[#This Row],[Anzahl Lieferscheine]]</f>
        <v>0.16500000000000001</v>
      </c>
    </row>
    <row r="36" spans="1:14" x14ac:dyDescent="0.2">
      <c r="A36" s="2" t="s">
        <v>5</v>
      </c>
      <c r="B36" s="2" t="s">
        <v>28</v>
      </c>
      <c r="C36" s="2" t="s">
        <v>6</v>
      </c>
      <c r="D36" s="2" t="s">
        <v>15</v>
      </c>
      <c r="E36" s="2" t="s">
        <v>10</v>
      </c>
      <c r="F36" s="2" t="s">
        <v>61</v>
      </c>
      <c r="G36" s="1">
        <v>800</v>
      </c>
      <c r="H36" s="1">
        <v>320</v>
      </c>
      <c r="I36" s="4">
        <v>2</v>
      </c>
      <c r="J36" s="2" t="s">
        <v>65</v>
      </c>
      <c r="K36" s="1">
        <f>Tabelle111[[#This Row],[Menge kg Nges]]/1000</f>
        <v>0.8</v>
      </c>
      <c r="L36" s="1">
        <f>Tabelle111[[#This Row],[Menge kg P2O5]]/1000</f>
        <v>0.32</v>
      </c>
      <c r="M36" s="1">
        <f>Tabelle111[[#This Row],[Menge t Nges]]/Tabelle111[[#This Row],[Anzahl Lieferscheine]]</f>
        <v>0.4</v>
      </c>
      <c r="N36" s="1">
        <f>Tabelle111[[#This Row],[Menge t P2O5]]/Tabelle111[[#This Row],[Anzahl Lieferscheine]]</f>
        <v>0.16</v>
      </c>
    </row>
    <row r="37" spans="1:14" x14ac:dyDescent="0.2">
      <c r="A37" s="2" t="s">
        <v>5</v>
      </c>
      <c r="B37" s="2" t="s">
        <v>28</v>
      </c>
      <c r="C37" s="2" t="s">
        <v>25</v>
      </c>
      <c r="D37" s="2" t="s">
        <v>25</v>
      </c>
      <c r="E37" s="2" t="s">
        <v>26</v>
      </c>
      <c r="F37" s="2" t="s">
        <v>61</v>
      </c>
      <c r="G37" s="1">
        <v>6793.76</v>
      </c>
      <c r="H37" s="1">
        <v>3297.7200000000003</v>
      </c>
      <c r="I37" s="4">
        <v>9</v>
      </c>
      <c r="J37" s="2" t="s">
        <v>65</v>
      </c>
      <c r="K37" s="1">
        <f>Tabelle111[[#This Row],[Menge kg Nges]]/1000</f>
        <v>6.7937599999999998</v>
      </c>
      <c r="L37" s="1">
        <f>Tabelle111[[#This Row],[Menge kg P2O5]]/1000</f>
        <v>3.2977200000000004</v>
      </c>
      <c r="M37" s="1">
        <f>Tabelle111[[#This Row],[Menge t Nges]]/Tabelle111[[#This Row],[Anzahl Lieferscheine]]</f>
        <v>0.75486222222222221</v>
      </c>
      <c r="N37" s="1">
        <f>Tabelle111[[#This Row],[Menge t P2O5]]/Tabelle111[[#This Row],[Anzahl Lieferscheine]]</f>
        <v>0.36641333333333337</v>
      </c>
    </row>
    <row r="38" spans="1:14" x14ac:dyDescent="0.2">
      <c r="A38" s="2" t="s">
        <v>29</v>
      </c>
      <c r="B38" s="2" t="s">
        <v>29</v>
      </c>
      <c r="C38" s="2" t="s">
        <v>6</v>
      </c>
      <c r="D38" s="2" t="s">
        <v>30</v>
      </c>
      <c r="E38" s="2" t="s">
        <v>26</v>
      </c>
      <c r="F38" s="2" t="s">
        <v>61</v>
      </c>
      <c r="G38" s="1">
        <v>230.4</v>
      </c>
      <c r="H38" s="1">
        <v>83.2</v>
      </c>
      <c r="I38" s="4">
        <v>2</v>
      </c>
      <c r="J38" s="2" t="s">
        <v>65</v>
      </c>
      <c r="K38" s="1">
        <f>Tabelle111[[#This Row],[Menge kg Nges]]/1000</f>
        <v>0.23039999999999999</v>
      </c>
      <c r="L38" s="1">
        <f>Tabelle111[[#This Row],[Menge kg P2O5]]/1000</f>
        <v>8.3199999999999996E-2</v>
      </c>
      <c r="M38" s="1">
        <f>Tabelle111[[#This Row],[Menge t Nges]]/Tabelle111[[#This Row],[Anzahl Lieferscheine]]</f>
        <v>0.1152</v>
      </c>
      <c r="N38" s="1">
        <f>Tabelle111[[#This Row],[Menge t P2O5]]/Tabelle111[[#This Row],[Anzahl Lieferscheine]]</f>
        <v>4.1599999999999998E-2</v>
      </c>
    </row>
    <row r="39" spans="1:14" x14ac:dyDescent="0.2">
      <c r="A39" s="2" t="s">
        <v>29</v>
      </c>
      <c r="B39" s="2" t="s">
        <v>29</v>
      </c>
      <c r="C39" s="2" t="s">
        <v>6</v>
      </c>
      <c r="D39" s="2" t="s">
        <v>7</v>
      </c>
      <c r="E39" s="2" t="s">
        <v>9</v>
      </c>
      <c r="F39" s="2" t="s">
        <v>61</v>
      </c>
      <c r="G39" s="1">
        <v>16283.999999999995</v>
      </c>
      <c r="H39" s="1">
        <v>6813.3</v>
      </c>
      <c r="I39" s="4">
        <v>49</v>
      </c>
      <c r="J39" s="2" t="s">
        <v>65</v>
      </c>
      <c r="K39" s="1">
        <f>Tabelle111[[#This Row],[Menge kg Nges]]/1000</f>
        <v>16.283999999999995</v>
      </c>
      <c r="L39" s="1">
        <f>Tabelle111[[#This Row],[Menge kg P2O5]]/1000</f>
        <v>6.8132999999999999</v>
      </c>
      <c r="M39" s="1">
        <f>Tabelle111[[#This Row],[Menge t Nges]]/Tabelle111[[#This Row],[Anzahl Lieferscheine]]</f>
        <v>0.33232653061224482</v>
      </c>
      <c r="N39" s="1">
        <f>Tabelle111[[#This Row],[Menge t P2O5]]/Tabelle111[[#This Row],[Anzahl Lieferscheine]]</f>
        <v>0.13904693877551019</v>
      </c>
    </row>
    <row r="40" spans="1:14" x14ac:dyDescent="0.2">
      <c r="A40" s="2" t="s">
        <v>29</v>
      </c>
      <c r="B40" s="2" t="s">
        <v>29</v>
      </c>
      <c r="C40" s="2" t="s">
        <v>6</v>
      </c>
      <c r="D40" s="2" t="s">
        <v>7</v>
      </c>
      <c r="E40" s="2" t="s">
        <v>10</v>
      </c>
      <c r="F40" s="2" t="s">
        <v>61</v>
      </c>
      <c r="G40" s="1">
        <v>1355.1</v>
      </c>
      <c r="H40" s="1">
        <v>534.6</v>
      </c>
      <c r="I40" s="4">
        <v>6</v>
      </c>
      <c r="J40" s="2" t="s">
        <v>65</v>
      </c>
      <c r="K40" s="1">
        <f>Tabelle111[[#This Row],[Menge kg Nges]]/1000</f>
        <v>1.3551</v>
      </c>
      <c r="L40" s="1">
        <f>Tabelle111[[#This Row],[Menge kg P2O5]]/1000</f>
        <v>0.53460000000000008</v>
      </c>
      <c r="M40" s="1">
        <f>Tabelle111[[#This Row],[Menge t Nges]]/Tabelle111[[#This Row],[Anzahl Lieferscheine]]</f>
        <v>0.22585</v>
      </c>
      <c r="N40" s="1">
        <f>Tabelle111[[#This Row],[Menge t P2O5]]/Tabelle111[[#This Row],[Anzahl Lieferscheine]]</f>
        <v>8.9100000000000013E-2</v>
      </c>
    </row>
    <row r="41" spans="1:14" x14ac:dyDescent="0.2">
      <c r="A41" s="2" t="s">
        <v>29</v>
      </c>
      <c r="B41" s="2" t="s">
        <v>29</v>
      </c>
      <c r="C41" s="2" t="s">
        <v>6</v>
      </c>
      <c r="D41" s="2" t="s">
        <v>7</v>
      </c>
      <c r="E41" s="2" t="s">
        <v>11</v>
      </c>
      <c r="F41" s="2" t="s">
        <v>61</v>
      </c>
      <c r="G41" s="1">
        <v>5504.49</v>
      </c>
      <c r="H41" s="1">
        <v>2660.8500000000004</v>
      </c>
      <c r="I41" s="4">
        <v>26</v>
      </c>
      <c r="J41" s="2" t="s">
        <v>65</v>
      </c>
      <c r="K41" s="1">
        <f>Tabelle111[[#This Row],[Menge kg Nges]]/1000</f>
        <v>5.5044899999999997</v>
      </c>
      <c r="L41" s="1">
        <f>Tabelle111[[#This Row],[Menge kg P2O5]]/1000</f>
        <v>2.6608500000000004</v>
      </c>
      <c r="M41" s="1">
        <f>Tabelle111[[#This Row],[Menge t Nges]]/Tabelle111[[#This Row],[Anzahl Lieferscheine]]</f>
        <v>0.21171115384615383</v>
      </c>
      <c r="N41" s="1">
        <f>Tabelle111[[#This Row],[Menge t P2O5]]/Tabelle111[[#This Row],[Anzahl Lieferscheine]]</f>
        <v>0.10234038461538462</v>
      </c>
    </row>
    <row r="42" spans="1:14" x14ac:dyDescent="0.2">
      <c r="A42" s="2" t="s">
        <v>29</v>
      </c>
      <c r="B42" s="2" t="s">
        <v>29</v>
      </c>
      <c r="C42" s="2" t="s">
        <v>6</v>
      </c>
      <c r="D42" s="2" t="s">
        <v>7</v>
      </c>
      <c r="E42" s="2" t="s">
        <v>12</v>
      </c>
      <c r="F42" s="2" t="s">
        <v>61</v>
      </c>
      <c r="G42" s="1">
        <v>18203</v>
      </c>
      <c r="H42" s="1">
        <v>7501.4000000000005</v>
      </c>
      <c r="I42" s="4">
        <v>51</v>
      </c>
      <c r="J42" s="2" t="s">
        <v>65</v>
      </c>
      <c r="K42" s="1">
        <f>Tabelle111[[#This Row],[Menge kg Nges]]/1000</f>
        <v>18.202999999999999</v>
      </c>
      <c r="L42" s="1">
        <f>Tabelle111[[#This Row],[Menge kg P2O5]]/1000</f>
        <v>7.5014000000000003</v>
      </c>
      <c r="M42" s="1">
        <f>Tabelle111[[#This Row],[Menge t Nges]]/Tabelle111[[#This Row],[Anzahl Lieferscheine]]</f>
        <v>0.35692156862745095</v>
      </c>
      <c r="N42" s="1">
        <f>Tabelle111[[#This Row],[Menge t P2O5]]/Tabelle111[[#This Row],[Anzahl Lieferscheine]]</f>
        <v>0.14708627450980394</v>
      </c>
    </row>
    <row r="43" spans="1:14" x14ac:dyDescent="0.2">
      <c r="A43" s="2" t="s">
        <v>29</v>
      </c>
      <c r="B43" s="2" t="s">
        <v>29</v>
      </c>
      <c r="C43" s="2" t="s">
        <v>6</v>
      </c>
      <c r="D43" s="2" t="s">
        <v>7</v>
      </c>
      <c r="E43" s="2" t="s">
        <v>13</v>
      </c>
      <c r="F43" s="2" t="s">
        <v>61</v>
      </c>
      <c r="G43" s="1">
        <v>3307.7000000000003</v>
      </c>
      <c r="H43" s="1">
        <v>2278.1000000000004</v>
      </c>
      <c r="I43" s="4">
        <v>13</v>
      </c>
      <c r="J43" s="2" t="s">
        <v>65</v>
      </c>
      <c r="K43" s="1">
        <f>Tabelle111[[#This Row],[Menge kg Nges]]/1000</f>
        <v>3.3077000000000001</v>
      </c>
      <c r="L43" s="1">
        <f>Tabelle111[[#This Row],[Menge kg P2O5]]/1000</f>
        <v>2.2781000000000002</v>
      </c>
      <c r="M43" s="1">
        <f>Tabelle111[[#This Row],[Menge t Nges]]/Tabelle111[[#This Row],[Anzahl Lieferscheine]]</f>
        <v>0.25443846153846156</v>
      </c>
      <c r="N43" s="1">
        <f>Tabelle111[[#This Row],[Menge t P2O5]]/Tabelle111[[#This Row],[Anzahl Lieferscheine]]</f>
        <v>0.17523846153846157</v>
      </c>
    </row>
    <row r="44" spans="1:14" x14ac:dyDescent="0.2">
      <c r="A44" s="2" t="s">
        <v>29</v>
      </c>
      <c r="B44" s="2" t="s">
        <v>29</v>
      </c>
      <c r="C44" s="2" t="s">
        <v>6</v>
      </c>
      <c r="D44" s="2" t="s">
        <v>7</v>
      </c>
      <c r="E44" s="2" t="s">
        <v>14</v>
      </c>
      <c r="F44" s="2" t="s">
        <v>61</v>
      </c>
      <c r="G44" s="1">
        <v>664.2</v>
      </c>
      <c r="H44" s="1">
        <v>442.8</v>
      </c>
      <c r="I44" s="4">
        <v>2</v>
      </c>
      <c r="J44" s="2" t="s">
        <v>65</v>
      </c>
      <c r="K44" s="1">
        <f>Tabelle111[[#This Row],[Menge kg Nges]]/1000</f>
        <v>0.66420000000000001</v>
      </c>
      <c r="L44" s="1">
        <f>Tabelle111[[#This Row],[Menge kg P2O5]]/1000</f>
        <v>0.44280000000000003</v>
      </c>
      <c r="M44" s="1">
        <f>Tabelle111[[#This Row],[Menge t Nges]]/Tabelle111[[#This Row],[Anzahl Lieferscheine]]</f>
        <v>0.33210000000000001</v>
      </c>
      <c r="N44" s="1">
        <f>Tabelle111[[#This Row],[Menge t P2O5]]/Tabelle111[[#This Row],[Anzahl Lieferscheine]]</f>
        <v>0.22140000000000001</v>
      </c>
    </row>
    <row r="45" spans="1:14" x14ac:dyDescent="0.2">
      <c r="A45" s="2" t="s">
        <v>29</v>
      </c>
      <c r="B45" s="2" t="s">
        <v>29</v>
      </c>
      <c r="C45" s="2" t="s">
        <v>6</v>
      </c>
      <c r="D45" s="2" t="s">
        <v>15</v>
      </c>
      <c r="E45" s="2" t="s">
        <v>17</v>
      </c>
      <c r="F45" s="2" t="s">
        <v>61</v>
      </c>
      <c r="G45" s="1">
        <v>291.5</v>
      </c>
      <c r="H45" s="1">
        <v>126.5</v>
      </c>
      <c r="I45" s="4">
        <v>1</v>
      </c>
      <c r="J45" s="2" t="s">
        <v>65</v>
      </c>
      <c r="K45" s="1">
        <f>Tabelle111[[#This Row],[Menge kg Nges]]/1000</f>
        <v>0.29149999999999998</v>
      </c>
      <c r="L45" s="1">
        <f>Tabelle111[[#This Row],[Menge kg P2O5]]/1000</f>
        <v>0.1265</v>
      </c>
      <c r="M45" s="1">
        <f>Tabelle111[[#This Row],[Menge t Nges]]/Tabelle111[[#This Row],[Anzahl Lieferscheine]]</f>
        <v>0.29149999999999998</v>
      </c>
      <c r="N45" s="1">
        <f>Tabelle111[[#This Row],[Menge t P2O5]]/Tabelle111[[#This Row],[Anzahl Lieferscheine]]</f>
        <v>0.1265</v>
      </c>
    </row>
    <row r="46" spans="1:14" x14ac:dyDescent="0.2">
      <c r="A46" s="2" t="s">
        <v>29</v>
      </c>
      <c r="B46" s="2" t="s">
        <v>29</v>
      </c>
      <c r="C46" s="2" t="s">
        <v>6</v>
      </c>
      <c r="D46" s="2" t="s">
        <v>15</v>
      </c>
      <c r="E46" s="2" t="s">
        <v>20</v>
      </c>
      <c r="F46" s="2" t="s">
        <v>61</v>
      </c>
      <c r="G46" s="1">
        <v>922.24</v>
      </c>
      <c r="H46" s="1">
        <v>524</v>
      </c>
      <c r="I46" s="4">
        <v>2</v>
      </c>
      <c r="J46" s="2" t="s">
        <v>65</v>
      </c>
      <c r="K46" s="1">
        <f>Tabelle111[[#This Row],[Menge kg Nges]]/1000</f>
        <v>0.92224000000000006</v>
      </c>
      <c r="L46" s="1">
        <f>Tabelle111[[#This Row],[Menge kg P2O5]]/1000</f>
        <v>0.52400000000000002</v>
      </c>
      <c r="M46" s="1">
        <f>Tabelle111[[#This Row],[Menge t Nges]]/Tabelle111[[#This Row],[Anzahl Lieferscheine]]</f>
        <v>0.46112000000000003</v>
      </c>
      <c r="N46" s="1">
        <f>Tabelle111[[#This Row],[Menge t P2O5]]/Tabelle111[[#This Row],[Anzahl Lieferscheine]]</f>
        <v>0.26200000000000001</v>
      </c>
    </row>
    <row r="47" spans="1:14" x14ac:dyDescent="0.2">
      <c r="A47" s="2" t="s">
        <v>29</v>
      </c>
      <c r="B47" s="2" t="s">
        <v>29</v>
      </c>
      <c r="C47" s="2" t="s">
        <v>6</v>
      </c>
      <c r="D47" s="2" t="s">
        <v>15</v>
      </c>
      <c r="E47" s="2" t="s">
        <v>21</v>
      </c>
      <c r="F47" s="2" t="s">
        <v>61</v>
      </c>
      <c r="G47" s="1">
        <v>5566.1600000000008</v>
      </c>
      <c r="H47" s="1">
        <v>3256.1400000000008</v>
      </c>
      <c r="I47" s="4">
        <v>18</v>
      </c>
      <c r="J47" s="2" t="s">
        <v>65</v>
      </c>
      <c r="K47" s="1">
        <f>Tabelle111[[#This Row],[Menge kg Nges]]/1000</f>
        <v>5.5661600000000009</v>
      </c>
      <c r="L47" s="1">
        <f>Tabelle111[[#This Row],[Menge kg P2O5]]/1000</f>
        <v>3.2561400000000007</v>
      </c>
      <c r="M47" s="1">
        <f>Tabelle111[[#This Row],[Menge t Nges]]/Tabelle111[[#This Row],[Anzahl Lieferscheine]]</f>
        <v>0.30923111111111118</v>
      </c>
      <c r="N47" s="1">
        <f>Tabelle111[[#This Row],[Menge t P2O5]]/Tabelle111[[#This Row],[Anzahl Lieferscheine]]</f>
        <v>0.18089666666666671</v>
      </c>
    </row>
    <row r="48" spans="1:14" x14ac:dyDescent="0.2">
      <c r="A48" s="2" t="s">
        <v>29</v>
      </c>
      <c r="B48" s="2" t="s">
        <v>29</v>
      </c>
      <c r="C48" s="2" t="s">
        <v>6</v>
      </c>
      <c r="D48" s="2" t="s">
        <v>15</v>
      </c>
      <c r="E48" s="2" t="s">
        <v>9</v>
      </c>
      <c r="F48" s="2" t="s">
        <v>61</v>
      </c>
      <c r="G48" s="1">
        <v>843.7</v>
      </c>
      <c r="H48" s="1">
        <v>384.75</v>
      </c>
      <c r="I48" s="4">
        <v>3</v>
      </c>
      <c r="J48" s="2" t="s">
        <v>65</v>
      </c>
      <c r="K48" s="1">
        <f>Tabelle111[[#This Row],[Menge kg Nges]]/1000</f>
        <v>0.84370000000000001</v>
      </c>
      <c r="L48" s="1">
        <f>Tabelle111[[#This Row],[Menge kg P2O5]]/1000</f>
        <v>0.38474999999999998</v>
      </c>
      <c r="M48" s="1">
        <f>Tabelle111[[#This Row],[Menge t Nges]]/Tabelle111[[#This Row],[Anzahl Lieferscheine]]</f>
        <v>0.28123333333333334</v>
      </c>
      <c r="N48" s="1">
        <f>Tabelle111[[#This Row],[Menge t P2O5]]/Tabelle111[[#This Row],[Anzahl Lieferscheine]]</f>
        <v>0.12825</v>
      </c>
    </row>
    <row r="49" spans="1:14" x14ac:dyDescent="0.2">
      <c r="A49" s="2" t="s">
        <v>29</v>
      </c>
      <c r="B49" s="2" t="s">
        <v>29</v>
      </c>
      <c r="C49" s="2" t="s">
        <v>6</v>
      </c>
      <c r="D49" s="2" t="s">
        <v>15</v>
      </c>
      <c r="E49" s="2" t="s">
        <v>10</v>
      </c>
      <c r="F49" s="2" t="s">
        <v>61</v>
      </c>
      <c r="G49" s="1">
        <v>670</v>
      </c>
      <c r="H49" s="1">
        <v>283</v>
      </c>
      <c r="I49" s="4">
        <v>2</v>
      </c>
      <c r="J49" s="2" t="s">
        <v>65</v>
      </c>
      <c r="K49" s="1">
        <f>Tabelle111[[#This Row],[Menge kg Nges]]/1000</f>
        <v>0.67</v>
      </c>
      <c r="L49" s="1">
        <f>Tabelle111[[#This Row],[Menge kg P2O5]]/1000</f>
        <v>0.28299999999999997</v>
      </c>
      <c r="M49" s="1">
        <f>Tabelle111[[#This Row],[Menge t Nges]]/Tabelle111[[#This Row],[Anzahl Lieferscheine]]</f>
        <v>0.33500000000000002</v>
      </c>
      <c r="N49" s="1">
        <f>Tabelle111[[#This Row],[Menge t P2O5]]/Tabelle111[[#This Row],[Anzahl Lieferscheine]]</f>
        <v>0.14149999999999999</v>
      </c>
    </row>
    <row r="50" spans="1:14" x14ac:dyDescent="0.2">
      <c r="A50" s="2" t="s">
        <v>29</v>
      </c>
      <c r="B50" s="2" t="s">
        <v>29</v>
      </c>
      <c r="C50" s="2" t="s">
        <v>6</v>
      </c>
      <c r="D50" s="2" t="s">
        <v>15</v>
      </c>
      <c r="E50" s="2" t="s">
        <v>31</v>
      </c>
      <c r="F50" s="2" t="s">
        <v>61</v>
      </c>
      <c r="G50" s="1">
        <v>300</v>
      </c>
      <c r="H50" s="1">
        <v>165</v>
      </c>
      <c r="I50" s="4">
        <v>1</v>
      </c>
      <c r="J50" s="2" t="s">
        <v>65</v>
      </c>
      <c r="K50" s="1">
        <f>Tabelle111[[#This Row],[Menge kg Nges]]/1000</f>
        <v>0.3</v>
      </c>
      <c r="L50" s="1">
        <f>Tabelle111[[#This Row],[Menge kg P2O5]]/1000</f>
        <v>0.16500000000000001</v>
      </c>
      <c r="M50" s="1">
        <f>Tabelle111[[#This Row],[Menge t Nges]]/Tabelle111[[#This Row],[Anzahl Lieferscheine]]</f>
        <v>0.3</v>
      </c>
      <c r="N50" s="1">
        <f>Tabelle111[[#This Row],[Menge t P2O5]]/Tabelle111[[#This Row],[Anzahl Lieferscheine]]</f>
        <v>0.16500000000000001</v>
      </c>
    </row>
    <row r="51" spans="1:14" x14ac:dyDescent="0.2">
      <c r="A51" s="2" t="s">
        <v>29</v>
      </c>
      <c r="B51" s="2" t="s">
        <v>29</v>
      </c>
      <c r="C51" s="2" t="s">
        <v>25</v>
      </c>
      <c r="D51" s="2" t="s">
        <v>25</v>
      </c>
      <c r="E51" s="2" t="s">
        <v>26</v>
      </c>
      <c r="F51" s="2" t="s">
        <v>61</v>
      </c>
      <c r="G51" s="1">
        <v>99207.289999999979</v>
      </c>
      <c r="H51" s="1">
        <v>43929.229999999981</v>
      </c>
      <c r="I51" s="4">
        <v>196</v>
      </c>
      <c r="J51" s="2" t="s">
        <v>65</v>
      </c>
      <c r="K51" s="1">
        <f>Tabelle111[[#This Row],[Menge kg Nges]]/1000</f>
        <v>99.207289999999972</v>
      </c>
      <c r="L51" s="1">
        <f>Tabelle111[[#This Row],[Menge kg P2O5]]/1000</f>
        <v>43.929229999999983</v>
      </c>
      <c r="M51" s="1">
        <f>Tabelle111[[#This Row],[Menge t Nges]]/Tabelle111[[#This Row],[Anzahl Lieferscheine]]</f>
        <v>0.50615964285714277</v>
      </c>
      <c r="N51" s="1">
        <f>Tabelle111[[#This Row],[Menge t P2O5]]/Tabelle111[[#This Row],[Anzahl Lieferscheine]]</f>
        <v>0.22412872448979582</v>
      </c>
    </row>
    <row r="52" spans="1:14" x14ac:dyDescent="0.2">
      <c r="A52" s="2" t="s">
        <v>29</v>
      </c>
      <c r="B52" s="2" t="s">
        <v>32</v>
      </c>
      <c r="C52" s="2" t="s">
        <v>6</v>
      </c>
      <c r="D52" s="2" t="s">
        <v>7</v>
      </c>
      <c r="E52" s="2" t="s">
        <v>11</v>
      </c>
      <c r="F52" s="2" t="s">
        <v>61</v>
      </c>
      <c r="G52" s="1">
        <v>617.20000000000005</v>
      </c>
      <c r="H52" s="1">
        <v>308.39999999999998</v>
      </c>
      <c r="I52" s="4">
        <v>3</v>
      </c>
      <c r="J52" s="2" t="s">
        <v>65</v>
      </c>
      <c r="K52" s="1">
        <f>Tabelle111[[#This Row],[Menge kg Nges]]/1000</f>
        <v>0.61720000000000008</v>
      </c>
      <c r="L52" s="1">
        <f>Tabelle111[[#This Row],[Menge kg P2O5]]/1000</f>
        <v>0.30839999999999995</v>
      </c>
      <c r="M52" s="1">
        <f>Tabelle111[[#This Row],[Menge t Nges]]/Tabelle111[[#This Row],[Anzahl Lieferscheine]]</f>
        <v>0.20573333333333335</v>
      </c>
      <c r="N52" s="1">
        <f>Tabelle111[[#This Row],[Menge t P2O5]]/Tabelle111[[#This Row],[Anzahl Lieferscheine]]</f>
        <v>0.10279999999999999</v>
      </c>
    </row>
    <row r="53" spans="1:14" x14ac:dyDescent="0.2">
      <c r="A53" s="2" t="s">
        <v>29</v>
      </c>
      <c r="B53" s="2" t="s">
        <v>32</v>
      </c>
      <c r="C53" s="2" t="s">
        <v>6</v>
      </c>
      <c r="D53" s="2" t="s">
        <v>15</v>
      </c>
      <c r="E53" s="2" t="s">
        <v>20</v>
      </c>
      <c r="F53" s="2" t="s">
        <v>61</v>
      </c>
      <c r="G53" s="1">
        <v>77.44</v>
      </c>
      <c r="H53" s="1">
        <v>44</v>
      </c>
      <c r="I53" s="4">
        <v>2</v>
      </c>
      <c r="J53" s="2" t="s">
        <v>65</v>
      </c>
      <c r="K53" s="1">
        <f>Tabelle111[[#This Row],[Menge kg Nges]]/1000</f>
        <v>7.7439999999999995E-2</v>
      </c>
      <c r="L53" s="1">
        <f>Tabelle111[[#This Row],[Menge kg P2O5]]/1000</f>
        <v>4.3999999999999997E-2</v>
      </c>
      <c r="M53" s="1">
        <f>Tabelle111[[#This Row],[Menge t Nges]]/Tabelle111[[#This Row],[Anzahl Lieferscheine]]</f>
        <v>3.8719999999999997E-2</v>
      </c>
      <c r="N53" s="1">
        <f>Tabelle111[[#This Row],[Menge t P2O5]]/Tabelle111[[#This Row],[Anzahl Lieferscheine]]</f>
        <v>2.1999999999999999E-2</v>
      </c>
    </row>
    <row r="54" spans="1:14" x14ac:dyDescent="0.2">
      <c r="A54" s="2" t="s">
        <v>29</v>
      </c>
      <c r="B54" s="2" t="s">
        <v>32</v>
      </c>
      <c r="C54" s="2" t="s">
        <v>6</v>
      </c>
      <c r="D54" s="2" t="s">
        <v>15</v>
      </c>
      <c r="E54" s="2" t="s">
        <v>21</v>
      </c>
      <c r="F54" s="2" t="s">
        <v>61</v>
      </c>
      <c r="G54" s="1">
        <v>170</v>
      </c>
      <c r="H54" s="1">
        <v>102</v>
      </c>
      <c r="I54" s="4">
        <v>1</v>
      </c>
      <c r="J54" s="2" t="s">
        <v>65</v>
      </c>
      <c r="K54" s="1">
        <f>Tabelle111[[#This Row],[Menge kg Nges]]/1000</f>
        <v>0.17</v>
      </c>
      <c r="L54" s="1">
        <f>Tabelle111[[#This Row],[Menge kg P2O5]]/1000</f>
        <v>0.10199999999999999</v>
      </c>
      <c r="M54" s="1">
        <f>Tabelle111[[#This Row],[Menge t Nges]]/Tabelle111[[#This Row],[Anzahl Lieferscheine]]</f>
        <v>0.17</v>
      </c>
      <c r="N54" s="1">
        <f>Tabelle111[[#This Row],[Menge t P2O5]]/Tabelle111[[#This Row],[Anzahl Lieferscheine]]</f>
        <v>0.10199999999999999</v>
      </c>
    </row>
    <row r="55" spans="1:14" x14ac:dyDescent="0.2">
      <c r="A55" s="2" t="s">
        <v>29</v>
      </c>
      <c r="B55" s="2" t="s">
        <v>32</v>
      </c>
      <c r="C55" s="2" t="s">
        <v>25</v>
      </c>
      <c r="D55" s="2" t="s">
        <v>25</v>
      </c>
      <c r="E55" s="2" t="s">
        <v>26</v>
      </c>
      <c r="F55" s="2" t="s">
        <v>61</v>
      </c>
      <c r="G55" s="1">
        <v>4884</v>
      </c>
      <c r="H55" s="1">
        <v>2220</v>
      </c>
      <c r="I55" s="4">
        <v>9</v>
      </c>
      <c r="J55" s="2" t="s">
        <v>65</v>
      </c>
      <c r="K55" s="1">
        <f>Tabelle111[[#This Row],[Menge kg Nges]]/1000</f>
        <v>4.8840000000000003</v>
      </c>
      <c r="L55" s="1">
        <f>Tabelle111[[#This Row],[Menge kg P2O5]]/1000</f>
        <v>2.2200000000000002</v>
      </c>
      <c r="M55" s="1">
        <f>Tabelle111[[#This Row],[Menge t Nges]]/Tabelle111[[#This Row],[Anzahl Lieferscheine]]</f>
        <v>0.54266666666666674</v>
      </c>
      <c r="N55" s="1">
        <f>Tabelle111[[#This Row],[Menge t P2O5]]/Tabelle111[[#This Row],[Anzahl Lieferscheine]]</f>
        <v>0.2466666666666667</v>
      </c>
    </row>
    <row r="56" spans="1:14" x14ac:dyDescent="0.2">
      <c r="A56" s="2" t="s">
        <v>29</v>
      </c>
      <c r="B56" s="2" t="s">
        <v>27</v>
      </c>
      <c r="C56" s="2" t="s">
        <v>6</v>
      </c>
      <c r="D56" s="2" t="s">
        <v>30</v>
      </c>
      <c r="E56" s="2" t="s">
        <v>26</v>
      </c>
      <c r="F56" s="2" t="s">
        <v>61</v>
      </c>
      <c r="G56" s="1">
        <v>2050.1999999999998</v>
      </c>
      <c r="H56" s="1">
        <v>1085.4000000000001</v>
      </c>
      <c r="I56" s="4">
        <v>1</v>
      </c>
      <c r="J56" s="2" t="s">
        <v>65</v>
      </c>
      <c r="K56" s="1">
        <f>Tabelle111[[#This Row],[Menge kg Nges]]/1000</f>
        <v>2.0501999999999998</v>
      </c>
      <c r="L56" s="1">
        <f>Tabelle111[[#This Row],[Menge kg P2O5]]/1000</f>
        <v>1.0854000000000001</v>
      </c>
      <c r="M56" s="1">
        <f>Tabelle111[[#This Row],[Menge t Nges]]/Tabelle111[[#This Row],[Anzahl Lieferscheine]]</f>
        <v>2.0501999999999998</v>
      </c>
      <c r="N56" s="1">
        <f>Tabelle111[[#This Row],[Menge t P2O5]]/Tabelle111[[#This Row],[Anzahl Lieferscheine]]</f>
        <v>1.0854000000000001</v>
      </c>
    </row>
    <row r="57" spans="1:14" x14ac:dyDescent="0.2">
      <c r="A57" s="2" t="s">
        <v>29</v>
      </c>
      <c r="B57" s="2" t="s">
        <v>27</v>
      </c>
      <c r="C57" s="2" t="s">
        <v>6</v>
      </c>
      <c r="D57" s="2" t="s">
        <v>7</v>
      </c>
      <c r="E57" s="2" t="s">
        <v>9</v>
      </c>
      <c r="F57" s="2" t="s">
        <v>61</v>
      </c>
      <c r="G57" s="1">
        <v>844</v>
      </c>
      <c r="H57" s="1">
        <v>352.58000000000004</v>
      </c>
      <c r="I57" s="4">
        <v>4</v>
      </c>
      <c r="J57" s="2" t="s">
        <v>65</v>
      </c>
      <c r="K57" s="1">
        <f>Tabelle111[[#This Row],[Menge kg Nges]]/1000</f>
        <v>0.84399999999999997</v>
      </c>
      <c r="L57" s="1">
        <f>Tabelle111[[#This Row],[Menge kg P2O5]]/1000</f>
        <v>0.35258000000000006</v>
      </c>
      <c r="M57" s="1">
        <f>Tabelle111[[#This Row],[Menge t Nges]]/Tabelle111[[#This Row],[Anzahl Lieferscheine]]</f>
        <v>0.21099999999999999</v>
      </c>
      <c r="N57" s="1">
        <f>Tabelle111[[#This Row],[Menge t P2O5]]/Tabelle111[[#This Row],[Anzahl Lieferscheine]]</f>
        <v>8.8145000000000015E-2</v>
      </c>
    </row>
    <row r="58" spans="1:14" x14ac:dyDescent="0.2">
      <c r="A58" s="2" t="s">
        <v>29</v>
      </c>
      <c r="B58" s="2" t="s">
        <v>27</v>
      </c>
      <c r="C58" s="2" t="s">
        <v>6</v>
      </c>
      <c r="D58" s="2" t="s">
        <v>7</v>
      </c>
      <c r="E58" s="2" t="s">
        <v>12</v>
      </c>
      <c r="F58" s="2" t="s">
        <v>61</v>
      </c>
      <c r="G58" s="1">
        <v>6058.5</v>
      </c>
      <c r="H58" s="1">
        <v>2410.4</v>
      </c>
      <c r="I58" s="4">
        <v>4</v>
      </c>
      <c r="J58" s="2" t="s">
        <v>65</v>
      </c>
      <c r="K58" s="1">
        <f>Tabelle111[[#This Row],[Menge kg Nges]]/1000</f>
        <v>6.0585000000000004</v>
      </c>
      <c r="L58" s="1">
        <f>Tabelle111[[#This Row],[Menge kg P2O5]]/1000</f>
        <v>2.4104000000000001</v>
      </c>
      <c r="M58" s="1">
        <f>Tabelle111[[#This Row],[Menge t Nges]]/Tabelle111[[#This Row],[Anzahl Lieferscheine]]</f>
        <v>1.5146250000000001</v>
      </c>
      <c r="N58" s="1">
        <f>Tabelle111[[#This Row],[Menge t P2O5]]/Tabelle111[[#This Row],[Anzahl Lieferscheine]]</f>
        <v>0.60260000000000002</v>
      </c>
    </row>
    <row r="59" spans="1:14" x14ac:dyDescent="0.2">
      <c r="A59" s="2" t="s">
        <v>29</v>
      </c>
      <c r="B59" s="2" t="s">
        <v>27</v>
      </c>
      <c r="C59" s="2" t="s">
        <v>6</v>
      </c>
      <c r="D59" s="2" t="s">
        <v>7</v>
      </c>
      <c r="E59" s="2" t="s">
        <v>13</v>
      </c>
      <c r="F59" s="2" t="s">
        <v>61</v>
      </c>
      <c r="G59" s="1">
        <v>2689.86</v>
      </c>
      <c r="H59" s="1">
        <v>1539.5</v>
      </c>
      <c r="I59" s="4">
        <v>7</v>
      </c>
      <c r="J59" s="2" t="s">
        <v>65</v>
      </c>
      <c r="K59" s="1">
        <f>Tabelle111[[#This Row],[Menge kg Nges]]/1000</f>
        <v>2.6898599999999999</v>
      </c>
      <c r="L59" s="1">
        <f>Tabelle111[[#This Row],[Menge kg P2O5]]/1000</f>
        <v>1.5395000000000001</v>
      </c>
      <c r="M59" s="1">
        <f>Tabelle111[[#This Row],[Menge t Nges]]/Tabelle111[[#This Row],[Anzahl Lieferscheine]]</f>
        <v>0.38426571428571427</v>
      </c>
      <c r="N59" s="1">
        <f>Tabelle111[[#This Row],[Menge t P2O5]]/Tabelle111[[#This Row],[Anzahl Lieferscheine]]</f>
        <v>0.21992857142857145</v>
      </c>
    </row>
    <row r="60" spans="1:14" x14ac:dyDescent="0.2">
      <c r="A60" s="2" t="s">
        <v>29</v>
      </c>
      <c r="B60" s="2" t="s">
        <v>27</v>
      </c>
      <c r="C60" s="2" t="s">
        <v>6</v>
      </c>
      <c r="D60" s="2" t="s">
        <v>15</v>
      </c>
      <c r="E60" s="2" t="s">
        <v>21</v>
      </c>
      <c r="F60" s="2" t="s">
        <v>61</v>
      </c>
      <c r="G60" s="1">
        <v>2135</v>
      </c>
      <c r="H60" s="1">
        <v>1312.5</v>
      </c>
      <c r="I60" s="4">
        <v>5</v>
      </c>
      <c r="J60" s="2" t="s">
        <v>65</v>
      </c>
      <c r="K60" s="1">
        <f>Tabelle111[[#This Row],[Menge kg Nges]]/1000</f>
        <v>2.1349999999999998</v>
      </c>
      <c r="L60" s="1">
        <f>Tabelle111[[#This Row],[Menge kg P2O5]]/1000</f>
        <v>1.3125</v>
      </c>
      <c r="M60" s="1">
        <f>Tabelle111[[#This Row],[Menge t Nges]]/Tabelle111[[#This Row],[Anzahl Lieferscheine]]</f>
        <v>0.42699999999999994</v>
      </c>
      <c r="N60" s="1">
        <f>Tabelle111[[#This Row],[Menge t P2O5]]/Tabelle111[[#This Row],[Anzahl Lieferscheine]]</f>
        <v>0.26250000000000001</v>
      </c>
    </row>
    <row r="61" spans="1:14" x14ac:dyDescent="0.2">
      <c r="A61" s="2" t="s">
        <v>29</v>
      </c>
      <c r="B61" s="2" t="s">
        <v>27</v>
      </c>
      <c r="C61" s="2" t="s">
        <v>25</v>
      </c>
      <c r="D61" s="2" t="s">
        <v>25</v>
      </c>
      <c r="E61" s="2" t="s">
        <v>26</v>
      </c>
      <c r="F61" s="2" t="s">
        <v>61</v>
      </c>
      <c r="G61" s="1">
        <v>32712.720000000001</v>
      </c>
      <c r="H61" s="1">
        <v>16759.170000000002</v>
      </c>
      <c r="I61" s="4">
        <v>47</v>
      </c>
      <c r="J61" s="2" t="s">
        <v>65</v>
      </c>
      <c r="K61" s="1">
        <f>Tabelle111[[#This Row],[Menge kg Nges]]/1000</f>
        <v>32.712720000000004</v>
      </c>
      <c r="L61" s="1">
        <f>Tabelle111[[#This Row],[Menge kg P2O5]]/1000</f>
        <v>16.759170000000001</v>
      </c>
      <c r="M61" s="1">
        <f>Tabelle111[[#This Row],[Menge t Nges]]/Tabelle111[[#This Row],[Anzahl Lieferscheine]]</f>
        <v>0.69601531914893622</v>
      </c>
      <c r="N61" s="1">
        <f>Tabelle111[[#This Row],[Menge t P2O5]]/Tabelle111[[#This Row],[Anzahl Lieferscheine]]</f>
        <v>0.356578085106383</v>
      </c>
    </row>
    <row r="62" spans="1:14" x14ac:dyDescent="0.2">
      <c r="A62" s="2" t="s">
        <v>29</v>
      </c>
      <c r="B62" s="2" t="s">
        <v>33</v>
      </c>
      <c r="C62" s="2" t="s">
        <v>6</v>
      </c>
      <c r="D62" s="2" t="s">
        <v>7</v>
      </c>
      <c r="E62" s="2" t="s">
        <v>9</v>
      </c>
      <c r="F62" s="2" t="s">
        <v>61</v>
      </c>
      <c r="G62" s="1">
        <v>5783.8600000000006</v>
      </c>
      <c r="H62" s="1">
        <v>2716.2200000000007</v>
      </c>
      <c r="I62" s="4">
        <v>28</v>
      </c>
      <c r="J62" s="2" t="s">
        <v>65</v>
      </c>
      <c r="K62" s="1">
        <f>Tabelle111[[#This Row],[Menge kg Nges]]/1000</f>
        <v>5.7838600000000007</v>
      </c>
      <c r="L62" s="1">
        <f>Tabelle111[[#This Row],[Menge kg P2O5]]/1000</f>
        <v>2.7162200000000007</v>
      </c>
      <c r="M62" s="1">
        <f>Tabelle111[[#This Row],[Menge t Nges]]/Tabelle111[[#This Row],[Anzahl Lieferscheine]]</f>
        <v>0.2065664285714286</v>
      </c>
      <c r="N62" s="1">
        <f>Tabelle111[[#This Row],[Menge t P2O5]]/Tabelle111[[#This Row],[Anzahl Lieferscheine]]</f>
        <v>9.7007857142857173E-2</v>
      </c>
    </row>
    <row r="63" spans="1:14" x14ac:dyDescent="0.2">
      <c r="A63" s="2" t="s">
        <v>29</v>
      </c>
      <c r="B63" s="2" t="s">
        <v>33</v>
      </c>
      <c r="C63" s="2" t="s">
        <v>6</v>
      </c>
      <c r="D63" s="2" t="s">
        <v>7</v>
      </c>
      <c r="E63" s="2" t="s">
        <v>11</v>
      </c>
      <c r="F63" s="2" t="s">
        <v>61</v>
      </c>
      <c r="G63" s="1">
        <v>96</v>
      </c>
      <c r="H63" s="1">
        <v>52.8</v>
      </c>
      <c r="I63" s="4">
        <v>1</v>
      </c>
      <c r="J63" s="2" t="s">
        <v>65</v>
      </c>
      <c r="K63" s="1">
        <f>Tabelle111[[#This Row],[Menge kg Nges]]/1000</f>
        <v>9.6000000000000002E-2</v>
      </c>
      <c r="L63" s="1">
        <f>Tabelle111[[#This Row],[Menge kg P2O5]]/1000</f>
        <v>5.28E-2</v>
      </c>
      <c r="M63" s="1">
        <f>Tabelle111[[#This Row],[Menge t Nges]]/Tabelle111[[#This Row],[Anzahl Lieferscheine]]</f>
        <v>9.6000000000000002E-2</v>
      </c>
      <c r="N63" s="1">
        <f>Tabelle111[[#This Row],[Menge t P2O5]]/Tabelle111[[#This Row],[Anzahl Lieferscheine]]</f>
        <v>5.28E-2</v>
      </c>
    </row>
    <row r="64" spans="1:14" x14ac:dyDescent="0.2">
      <c r="A64" s="2" t="s">
        <v>29</v>
      </c>
      <c r="B64" s="2" t="s">
        <v>33</v>
      </c>
      <c r="C64" s="2" t="s">
        <v>6</v>
      </c>
      <c r="D64" s="2" t="s">
        <v>15</v>
      </c>
      <c r="E64" s="2" t="s">
        <v>21</v>
      </c>
      <c r="F64" s="2" t="s">
        <v>61</v>
      </c>
      <c r="G64" s="1">
        <v>427</v>
      </c>
      <c r="H64" s="1">
        <v>262.5</v>
      </c>
      <c r="I64" s="4">
        <v>3</v>
      </c>
      <c r="J64" s="2" t="s">
        <v>65</v>
      </c>
      <c r="K64" s="1">
        <f>Tabelle111[[#This Row],[Menge kg Nges]]/1000</f>
        <v>0.42699999999999999</v>
      </c>
      <c r="L64" s="1">
        <f>Tabelle111[[#This Row],[Menge kg P2O5]]/1000</f>
        <v>0.26250000000000001</v>
      </c>
      <c r="M64" s="1">
        <f>Tabelle111[[#This Row],[Menge t Nges]]/Tabelle111[[#This Row],[Anzahl Lieferscheine]]</f>
        <v>0.14233333333333334</v>
      </c>
      <c r="N64" s="1">
        <f>Tabelle111[[#This Row],[Menge t P2O5]]/Tabelle111[[#This Row],[Anzahl Lieferscheine]]</f>
        <v>8.7500000000000008E-2</v>
      </c>
    </row>
    <row r="65" spans="1:14" x14ac:dyDescent="0.2">
      <c r="A65" s="2" t="s">
        <v>29</v>
      </c>
      <c r="B65" s="2" t="s">
        <v>33</v>
      </c>
      <c r="C65" s="2" t="s">
        <v>6</v>
      </c>
      <c r="D65" s="2" t="s">
        <v>15</v>
      </c>
      <c r="E65" s="2" t="s">
        <v>10</v>
      </c>
      <c r="F65" s="2" t="s">
        <v>61</v>
      </c>
      <c r="G65" s="1">
        <v>342.22</v>
      </c>
      <c r="H65" s="1">
        <v>146.18</v>
      </c>
      <c r="I65" s="4">
        <v>2</v>
      </c>
      <c r="J65" s="2" t="s">
        <v>65</v>
      </c>
      <c r="K65" s="1">
        <f>Tabelle111[[#This Row],[Menge kg Nges]]/1000</f>
        <v>0.34222000000000002</v>
      </c>
      <c r="L65" s="1">
        <f>Tabelle111[[#This Row],[Menge kg P2O5]]/1000</f>
        <v>0.14618</v>
      </c>
      <c r="M65" s="1">
        <f>Tabelle111[[#This Row],[Menge t Nges]]/Tabelle111[[#This Row],[Anzahl Lieferscheine]]</f>
        <v>0.17111000000000001</v>
      </c>
      <c r="N65" s="1">
        <f>Tabelle111[[#This Row],[Menge t P2O5]]/Tabelle111[[#This Row],[Anzahl Lieferscheine]]</f>
        <v>7.3090000000000002E-2</v>
      </c>
    </row>
    <row r="66" spans="1:14" x14ac:dyDescent="0.2">
      <c r="A66" s="2" t="s">
        <v>29</v>
      </c>
      <c r="B66" s="2" t="s">
        <v>33</v>
      </c>
      <c r="C66" s="2" t="s">
        <v>25</v>
      </c>
      <c r="D66" s="2" t="s">
        <v>25</v>
      </c>
      <c r="E66" s="2" t="s">
        <v>26</v>
      </c>
      <c r="F66" s="2" t="s">
        <v>61</v>
      </c>
      <c r="G66" s="1">
        <v>369</v>
      </c>
      <c r="H66" s="1">
        <v>147.6</v>
      </c>
      <c r="I66" s="4">
        <v>2</v>
      </c>
      <c r="J66" s="2" t="s">
        <v>65</v>
      </c>
      <c r="K66" s="1">
        <f>Tabelle111[[#This Row],[Menge kg Nges]]/1000</f>
        <v>0.36899999999999999</v>
      </c>
      <c r="L66" s="1">
        <f>Tabelle111[[#This Row],[Menge kg P2O5]]/1000</f>
        <v>0.14759999999999998</v>
      </c>
      <c r="M66" s="1">
        <f>Tabelle111[[#This Row],[Menge t Nges]]/Tabelle111[[#This Row],[Anzahl Lieferscheine]]</f>
        <v>0.1845</v>
      </c>
      <c r="N66" s="1">
        <f>Tabelle111[[#This Row],[Menge t P2O5]]/Tabelle111[[#This Row],[Anzahl Lieferscheine]]</f>
        <v>7.3799999999999991E-2</v>
      </c>
    </row>
    <row r="67" spans="1:14" x14ac:dyDescent="0.2">
      <c r="A67" s="2" t="s">
        <v>29</v>
      </c>
      <c r="B67" s="2" t="s">
        <v>34</v>
      </c>
      <c r="C67" s="2" t="s">
        <v>6</v>
      </c>
      <c r="D67" s="2" t="s">
        <v>7</v>
      </c>
      <c r="E67" s="2" t="s">
        <v>9</v>
      </c>
      <c r="F67" s="2" t="s">
        <v>61</v>
      </c>
      <c r="G67" s="1">
        <v>200</v>
      </c>
      <c r="H67" s="1">
        <v>96</v>
      </c>
      <c r="I67" s="4">
        <v>1</v>
      </c>
      <c r="J67" s="2" t="s">
        <v>65</v>
      </c>
      <c r="K67" s="1">
        <f>Tabelle111[[#This Row],[Menge kg Nges]]/1000</f>
        <v>0.2</v>
      </c>
      <c r="L67" s="1">
        <f>Tabelle111[[#This Row],[Menge kg P2O5]]/1000</f>
        <v>9.6000000000000002E-2</v>
      </c>
      <c r="M67" s="1">
        <f>Tabelle111[[#This Row],[Menge t Nges]]/Tabelle111[[#This Row],[Anzahl Lieferscheine]]</f>
        <v>0.2</v>
      </c>
      <c r="N67" s="1">
        <f>Tabelle111[[#This Row],[Menge t P2O5]]/Tabelle111[[#This Row],[Anzahl Lieferscheine]]</f>
        <v>9.6000000000000002E-2</v>
      </c>
    </row>
    <row r="68" spans="1:14" x14ac:dyDescent="0.2">
      <c r="A68" s="2" t="s">
        <v>32</v>
      </c>
      <c r="B68" s="2" t="s">
        <v>29</v>
      </c>
      <c r="C68" s="2" t="s">
        <v>6</v>
      </c>
      <c r="D68" s="2" t="s">
        <v>7</v>
      </c>
      <c r="E68" s="2" t="s">
        <v>9</v>
      </c>
      <c r="F68" s="2" t="s">
        <v>61</v>
      </c>
      <c r="G68" s="1">
        <v>965</v>
      </c>
      <c r="H68" s="1">
        <v>424.6</v>
      </c>
      <c r="I68" s="4">
        <v>3</v>
      </c>
      <c r="J68" s="2" t="s">
        <v>65</v>
      </c>
      <c r="K68" s="1">
        <f>Tabelle111[[#This Row],[Menge kg Nges]]/1000</f>
        <v>0.96499999999999997</v>
      </c>
      <c r="L68" s="1">
        <f>Tabelle111[[#This Row],[Menge kg P2O5]]/1000</f>
        <v>0.42460000000000003</v>
      </c>
      <c r="M68" s="1">
        <f>Tabelle111[[#This Row],[Menge t Nges]]/Tabelle111[[#This Row],[Anzahl Lieferscheine]]</f>
        <v>0.32166666666666666</v>
      </c>
      <c r="N68" s="1">
        <f>Tabelle111[[#This Row],[Menge t P2O5]]/Tabelle111[[#This Row],[Anzahl Lieferscheine]]</f>
        <v>0.14153333333333334</v>
      </c>
    </row>
    <row r="69" spans="1:14" x14ac:dyDescent="0.2">
      <c r="A69" s="2" t="s">
        <v>32</v>
      </c>
      <c r="B69" s="2" t="s">
        <v>29</v>
      </c>
      <c r="C69" s="2" t="s">
        <v>6</v>
      </c>
      <c r="D69" s="2" t="s">
        <v>7</v>
      </c>
      <c r="E69" s="2" t="s">
        <v>11</v>
      </c>
      <c r="F69" s="2" t="s">
        <v>61</v>
      </c>
      <c r="G69" s="1">
        <v>540</v>
      </c>
      <c r="H69" s="1">
        <v>220</v>
      </c>
      <c r="I69" s="4">
        <v>1</v>
      </c>
      <c r="J69" s="2" t="s">
        <v>65</v>
      </c>
      <c r="K69" s="1">
        <f>Tabelle111[[#This Row],[Menge kg Nges]]/1000</f>
        <v>0.54</v>
      </c>
      <c r="L69" s="1">
        <f>Tabelle111[[#This Row],[Menge kg P2O5]]/1000</f>
        <v>0.22</v>
      </c>
      <c r="M69" s="1">
        <f>Tabelle111[[#This Row],[Menge t Nges]]/Tabelle111[[#This Row],[Anzahl Lieferscheine]]</f>
        <v>0.54</v>
      </c>
      <c r="N69" s="1">
        <f>Tabelle111[[#This Row],[Menge t P2O5]]/Tabelle111[[#This Row],[Anzahl Lieferscheine]]</f>
        <v>0.22</v>
      </c>
    </row>
    <row r="70" spans="1:14" x14ac:dyDescent="0.2">
      <c r="A70" s="2" t="s">
        <v>32</v>
      </c>
      <c r="B70" s="2" t="s">
        <v>29</v>
      </c>
      <c r="C70" s="2" t="s">
        <v>6</v>
      </c>
      <c r="D70" s="2" t="s">
        <v>7</v>
      </c>
      <c r="E70" s="2" t="s">
        <v>12</v>
      </c>
      <c r="F70" s="2" t="s">
        <v>61</v>
      </c>
      <c r="G70" s="1">
        <v>612</v>
      </c>
      <c r="H70" s="1">
        <v>367.2</v>
      </c>
      <c r="I70" s="4">
        <v>2</v>
      </c>
      <c r="J70" s="2" t="s">
        <v>65</v>
      </c>
      <c r="K70" s="1">
        <f>Tabelle111[[#This Row],[Menge kg Nges]]/1000</f>
        <v>0.61199999999999999</v>
      </c>
      <c r="L70" s="1">
        <f>Tabelle111[[#This Row],[Menge kg P2O5]]/1000</f>
        <v>0.36719999999999997</v>
      </c>
      <c r="M70" s="1">
        <f>Tabelle111[[#This Row],[Menge t Nges]]/Tabelle111[[#This Row],[Anzahl Lieferscheine]]</f>
        <v>0.30599999999999999</v>
      </c>
      <c r="N70" s="1">
        <f>Tabelle111[[#This Row],[Menge t P2O5]]/Tabelle111[[#This Row],[Anzahl Lieferscheine]]</f>
        <v>0.18359999999999999</v>
      </c>
    </row>
    <row r="71" spans="1:14" x14ac:dyDescent="0.2">
      <c r="A71" s="2" t="s">
        <v>32</v>
      </c>
      <c r="B71" s="2" t="s">
        <v>29</v>
      </c>
      <c r="C71" s="2" t="s">
        <v>6</v>
      </c>
      <c r="D71" s="2" t="s">
        <v>7</v>
      </c>
      <c r="E71" s="2" t="s">
        <v>14</v>
      </c>
      <c r="F71" s="2" t="s">
        <v>61</v>
      </c>
      <c r="G71" s="1">
        <v>350</v>
      </c>
      <c r="H71" s="1">
        <v>200</v>
      </c>
      <c r="I71" s="4">
        <v>1</v>
      </c>
      <c r="J71" s="2" t="s">
        <v>65</v>
      </c>
      <c r="K71" s="1">
        <f>Tabelle111[[#This Row],[Menge kg Nges]]/1000</f>
        <v>0.35</v>
      </c>
      <c r="L71" s="1">
        <f>Tabelle111[[#This Row],[Menge kg P2O5]]/1000</f>
        <v>0.2</v>
      </c>
      <c r="M71" s="1">
        <f>Tabelle111[[#This Row],[Menge t Nges]]/Tabelle111[[#This Row],[Anzahl Lieferscheine]]</f>
        <v>0.35</v>
      </c>
      <c r="N71" s="1">
        <f>Tabelle111[[#This Row],[Menge t P2O5]]/Tabelle111[[#This Row],[Anzahl Lieferscheine]]</f>
        <v>0.2</v>
      </c>
    </row>
    <row r="72" spans="1:14" x14ac:dyDescent="0.2">
      <c r="A72" s="2" t="s">
        <v>32</v>
      </c>
      <c r="B72" s="2" t="s">
        <v>29</v>
      </c>
      <c r="C72" s="2" t="s">
        <v>6</v>
      </c>
      <c r="D72" s="2" t="s">
        <v>15</v>
      </c>
      <c r="E72" s="2" t="s">
        <v>20</v>
      </c>
      <c r="F72" s="2" t="s">
        <v>61</v>
      </c>
      <c r="G72" s="1">
        <v>319.60000000000002</v>
      </c>
      <c r="H72" s="1">
        <v>235</v>
      </c>
      <c r="I72" s="4">
        <v>2</v>
      </c>
      <c r="J72" s="2" t="s">
        <v>65</v>
      </c>
      <c r="K72" s="1">
        <f>Tabelle111[[#This Row],[Menge kg Nges]]/1000</f>
        <v>0.3196</v>
      </c>
      <c r="L72" s="1">
        <f>Tabelle111[[#This Row],[Menge kg P2O5]]/1000</f>
        <v>0.23499999999999999</v>
      </c>
      <c r="M72" s="1">
        <f>Tabelle111[[#This Row],[Menge t Nges]]/Tabelle111[[#This Row],[Anzahl Lieferscheine]]</f>
        <v>0.1598</v>
      </c>
      <c r="N72" s="1">
        <f>Tabelle111[[#This Row],[Menge t P2O5]]/Tabelle111[[#This Row],[Anzahl Lieferscheine]]</f>
        <v>0.11749999999999999</v>
      </c>
    </row>
    <row r="73" spans="1:14" x14ac:dyDescent="0.2">
      <c r="A73" s="2" t="s">
        <v>32</v>
      </c>
      <c r="B73" s="2" t="s">
        <v>29</v>
      </c>
      <c r="C73" s="2" t="s">
        <v>6</v>
      </c>
      <c r="D73" s="2" t="s">
        <v>15</v>
      </c>
      <c r="E73" s="2" t="s">
        <v>12</v>
      </c>
      <c r="F73" s="2" t="s">
        <v>61</v>
      </c>
      <c r="G73" s="1">
        <v>299.95999999999998</v>
      </c>
      <c r="H73" s="1">
        <v>224.64</v>
      </c>
      <c r="I73" s="4">
        <v>2</v>
      </c>
      <c r="J73" s="2" t="s">
        <v>65</v>
      </c>
      <c r="K73" s="1">
        <f>Tabelle111[[#This Row],[Menge kg Nges]]/1000</f>
        <v>0.29996</v>
      </c>
      <c r="L73" s="1">
        <f>Tabelle111[[#This Row],[Menge kg P2O5]]/1000</f>
        <v>0.22463999999999998</v>
      </c>
      <c r="M73" s="1">
        <f>Tabelle111[[#This Row],[Menge t Nges]]/Tabelle111[[#This Row],[Anzahl Lieferscheine]]</f>
        <v>0.14998</v>
      </c>
      <c r="N73" s="1">
        <f>Tabelle111[[#This Row],[Menge t P2O5]]/Tabelle111[[#This Row],[Anzahl Lieferscheine]]</f>
        <v>0.11231999999999999</v>
      </c>
    </row>
    <row r="74" spans="1:14" x14ac:dyDescent="0.2">
      <c r="A74" s="2" t="s">
        <v>32</v>
      </c>
      <c r="B74" s="2" t="s">
        <v>29</v>
      </c>
      <c r="C74" s="2" t="s">
        <v>25</v>
      </c>
      <c r="D74" s="2" t="s">
        <v>25</v>
      </c>
      <c r="E74" s="2" t="s">
        <v>26</v>
      </c>
      <c r="F74" s="2" t="s">
        <v>61</v>
      </c>
      <c r="G74" s="1">
        <v>356</v>
      </c>
      <c r="H74" s="1">
        <v>486</v>
      </c>
      <c r="I74" s="4">
        <v>1</v>
      </c>
      <c r="J74" s="2" t="s">
        <v>65</v>
      </c>
      <c r="K74" s="1">
        <f>Tabelle111[[#This Row],[Menge kg Nges]]/1000</f>
        <v>0.35599999999999998</v>
      </c>
      <c r="L74" s="1">
        <f>Tabelle111[[#This Row],[Menge kg P2O5]]/1000</f>
        <v>0.48599999999999999</v>
      </c>
      <c r="M74" s="1">
        <f>Tabelle111[[#This Row],[Menge t Nges]]/Tabelle111[[#This Row],[Anzahl Lieferscheine]]</f>
        <v>0.35599999999999998</v>
      </c>
      <c r="N74" s="1">
        <f>Tabelle111[[#This Row],[Menge t P2O5]]/Tabelle111[[#This Row],[Anzahl Lieferscheine]]</f>
        <v>0.48599999999999999</v>
      </c>
    </row>
    <row r="75" spans="1:14" x14ac:dyDescent="0.2">
      <c r="A75" s="2" t="s">
        <v>32</v>
      </c>
      <c r="B75" s="2" t="s">
        <v>32</v>
      </c>
      <c r="C75" s="2" t="s">
        <v>6</v>
      </c>
      <c r="D75" s="2" t="s">
        <v>7</v>
      </c>
      <c r="E75" s="2" t="s">
        <v>8</v>
      </c>
      <c r="F75" s="2" t="s">
        <v>61</v>
      </c>
      <c r="G75" s="1">
        <v>88553.999999999985</v>
      </c>
      <c r="H75" s="1">
        <v>26876.239999999994</v>
      </c>
      <c r="I75" s="4">
        <v>229</v>
      </c>
      <c r="J75" s="2" t="s">
        <v>65</v>
      </c>
      <c r="K75" s="1">
        <f>Tabelle111[[#This Row],[Menge kg Nges]]/1000</f>
        <v>88.553999999999988</v>
      </c>
      <c r="L75" s="1">
        <f>Tabelle111[[#This Row],[Menge kg P2O5]]/1000</f>
        <v>26.876239999999996</v>
      </c>
      <c r="M75" s="1">
        <f>Tabelle111[[#This Row],[Menge t Nges]]/Tabelle111[[#This Row],[Anzahl Lieferscheine]]</f>
        <v>0.38669868995633183</v>
      </c>
      <c r="N75" s="1">
        <f>Tabelle111[[#This Row],[Menge t P2O5]]/Tabelle111[[#This Row],[Anzahl Lieferscheine]]</f>
        <v>0.11736349344978164</v>
      </c>
    </row>
    <row r="76" spans="1:14" x14ac:dyDescent="0.2">
      <c r="A76" s="2" t="s">
        <v>32</v>
      </c>
      <c r="B76" s="2" t="s">
        <v>32</v>
      </c>
      <c r="C76" s="2" t="s">
        <v>6</v>
      </c>
      <c r="D76" s="2" t="s">
        <v>7</v>
      </c>
      <c r="E76" s="2" t="s">
        <v>9</v>
      </c>
      <c r="F76" s="2" t="s">
        <v>61</v>
      </c>
      <c r="G76" s="1">
        <v>101374.99000000003</v>
      </c>
      <c r="H76" s="1">
        <v>44849.200000000012</v>
      </c>
      <c r="I76" s="4">
        <v>409</v>
      </c>
      <c r="J76" s="2" t="s">
        <v>65</v>
      </c>
      <c r="K76" s="1">
        <f>Tabelle111[[#This Row],[Menge kg Nges]]/1000</f>
        <v>101.37499000000004</v>
      </c>
      <c r="L76" s="1">
        <f>Tabelle111[[#This Row],[Menge kg P2O5]]/1000</f>
        <v>44.84920000000001</v>
      </c>
      <c r="M76" s="1">
        <f>Tabelle111[[#This Row],[Menge t Nges]]/Tabelle111[[#This Row],[Anzahl Lieferscheine]]</f>
        <v>0.24786061124694386</v>
      </c>
      <c r="N76" s="1">
        <f>Tabelle111[[#This Row],[Menge t P2O5]]/Tabelle111[[#This Row],[Anzahl Lieferscheine]]</f>
        <v>0.10965574572127142</v>
      </c>
    </row>
    <row r="77" spans="1:14" x14ac:dyDescent="0.2">
      <c r="A77" s="2" t="s">
        <v>32</v>
      </c>
      <c r="B77" s="2" t="s">
        <v>32</v>
      </c>
      <c r="C77" s="2" t="s">
        <v>6</v>
      </c>
      <c r="D77" s="2" t="s">
        <v>7</v>
      </c>
      <c r="E77" s="2" t="s">
        <v>10</v>
      </c>
      <c r="F77" s="2" t="s">
        <v>61</v>
      </c>
      <c r="G77" s="1">
        <v>17769.62</v>
      </c>
      <c r="H77" s="1">
        <v>8323.01</v>
      </c>
      <c r="I77" s="4">
        <v>48</v>
      </c>
      <c r="J77" s="2" t="s">
        <v>65</v>
      </c>
      <c r="K77" s="1">
        <f>Tabelle111[[#This Row],[Menge kg Nges]]/1000</f>
        <v>17.76962</v>
      </c>
      <c r="L77" s="1">
        <f>Tabelle111[[#This Row],[Menge kg P2O5]]/1000</f>
        <v>8.32301</v>
      </c>
      <c r="M77" s="1">
        <f>Tabelle111[[#This Row],[Menge t Nges]]/Tabelle111[[#This Row],[Anzahl Lieferscheine]]</f>
        <v>0.37020041666666664</v>
      </c>
      <c r="N77" s="1">
        <f>Tabelle111[[#This Row],[Menge t P2O5]]/Tabelle111[[#This Row],[Anzahl Lieferscheine]]</f>
        <v>0.17339604166666667</v>
      </c>
    </row>
    <row r="78" spans="1:14" x14ac:dyDescent="0.2">
      <c r="A78" s="2" t="s">
        <v>32</v>
      </c>
      <c r="B78" s="2" t="s">
        <v>32</v>
      </c>
      <c r="C78" s="2" t="s">
        <v>6</v>
      </c>
      <c r="D78" s="2" t="s">
        <v>7</v>
      </c>
      <c r="E78" s="2" t="s">
        <v>11</v>
      </c>
      <c r="F78" s="2" t="s">
        <v>61</v>
      </c>
      <c r="G78" s="1">
        <v>88554.48</v>
      </c>
      <c r="H78" s="1">
        <v>39374.389999999992</v>
      </c>
      <c r="I78" s="4">
        <v>267</v>
      </c>
      <c r="J78" s="2" t="s">
        <v>65</v>
      </c>
      <c r="K78" s="1">
        <f>Tabelle111[[#This Row],[Menge kg Nges]]/1000</f>
        <v>88.554479999999998</v>
      </c>
      <c r="L78" s="1">
        <f>Tabelle111[[#This Row],[Menge kg P2O5]]/1000</f>
        <v>39.374389999999991</v>
      </c>
      <c r="M78" s="1">
        <f>Tabelle111[[#This Row],[Menge t Nges]]/Tabelle111[[#This Row],[Anzahl Lieferscheine]]</f>
        <v>0.33166471910112361</v>
      </c>
      <c r="N78" s="1">
        <f>Tabelle111[[#This Row],[Menge t P2O5]]/Tabelle111[[#This Row],[Anzahl Lieferscheine]]</f>
        <v>0.14746962546816475</v>
      </c>
    </row>
    <row r="79" spans="1:14" x14ac:dyDescent="0.2">
      <c r="A79" s="2" t="s">
        <v>32</v>
      </c>
      <c r="B79" s="2" t="s">
        <v>32</v>
      </c>
      <c r="C79" s="2" t="s">
        <v>6</v>
      </c>
      <c r="D79" s="2" t="s">
        <v>7</v>
      </c>
      <c r="E79" s="2" t="s">
        <v>12</v>
      </c>
      <c r="F79" s="2" t="s">
        <v>61</v>
      </c>
      <c r="G79" s="1">
        <v>138481.79</v>
      </c>
      <c r="H79" s="1">
        <v>63420.45999999997</v>
      </c>
      <c r="I79" s="4">
        <v>351</v>
      </c>
      <c r="J79" s="2" t="s">
        <v>65</v>
      </c>
      <c r="K79" s="1">
        <f>Tabelle111[[#This Row],[Menge kg Nges]]/1000</f>
        <v>138.48179000000002</v>
      </c>
      <c r="L79" s="1">
        <f>Tabelle111[[#This Row],[Menge kg P2O5]]/1000</f>
        <v>63.42045999999997</v>
      </c>
      <c r="M79" s="1">
        <f>Tabelle111[[#This Row],[Menge t Nges]]/Tabelle111[[#This Row],[Anzahl Lieferscheine]]</f>
        <v>0.3945350142450143</v>
      </c>
      <c r="N79" s="1">
        <f>Tabelle111[[#This Row],[Menge t P2O5]]/Tabelle111[[#This Row],[Anzahl Lieferscheine]]</f>
        <v>0.18068507122507113</v>
      </c>
    </row>
    <row r="80" spans="1:14" x14ac:dyDescent="0.2">
      <c r="A80" s="2" t="s">
        <v>32</v>
      </c>
      <c r="B80" s="2" t="s">
        <v>32</v>
      </c>
      <c r="C80" s="2" t="s">
        <v>6</v>
      </c>
      <c r="D80" s="2" t="s">
        <v>7</v>
      </c>
      <c r="E80" s="2" t="s">
        <v>13</v>
      </c>
      <c r="F80" s="2" t="s">
        <v>61</v>
      </c>
      <c r="G80" s="1">
        <v>62816.21</v>
      </c>
      <c r="H80" s="1">
        <v>34986.679999999993</v>
      </c>
      <c r="I80" s="4">
        <v>265</v>
      </c>
      <c r="J80" s="2" t="s">
        <v>65</v>
      </c>
      <c r="K80" s="1">
        <f>Tabelle111[[#This Row],[Menge kg Nges]]/1000</f>
        <v>62.816209999999998</v>
      </c>
      <c r="L80" s="1">
        <f>Tabelle111[[#This Row],[Menge kg P2O5]]/1000</f>
        <v>34.986679999999993</v>
      </c>
      <c r="M80" s="1">
        <f>Tabelle111[[#This Row],[Menge t Nges]]/Tabelle111[[#This Row],[Anzahl Lieferscheine]]</f>
        <v>0.23704230188679246</v>
      </c>
      <c r="N80" s="1">
        <f>Tabelle111[[#This Row],[Menge t P2O5]]/Tabelle111[[#This Row],[Anzahl Lieferscheine]]</f>
        <v>0.13202520754716979</v>
      </c>
    </row>
    <row r="81" spans="1:14" x14ac:dyDescent="0.2">
      <c r="A81" s="2" t="s">
        <v>32</v>
      </c>
      <c r="B81" s="2" t="s">
        <v>32</v>
      </c>
      <c r="C81" s="2" t="s">
        <v>6</v>
      </c>
      <c r="D81" s="2" t="s">
        <v>7</v>
      </c>
      <c r="E81" s="2" t="s">
        <v>14</v>
      </c>
      <c r="F81" s="2" t="s">
        <v>61</v>
      </c>
      <c r="G81" s="1">
        <v>42508.97</v>
      </c>
      <c r="H81" s="1">
        <v>21500.479999999996</v>
      </c>
      <c r="I81" s="4">
        <v>114</v>
      </c>
      <c r="J81" s="2" t="s">
        <v>65</v>
      </c>
      <c r="K81" s="1">
        <f>Tabelle111[[#This Row],[Menge kg Nges]]/1000</f>
        <v>42.508969999999998</v>
      </c>
      <c r="L81" s="1">
        <f>Tabelle111[[#This Row],[Menge kg P2O5]]/1000</f>
        <v>21.500479999999996</v>
      </c>
      <c r="M81" s="1">
        <f>Tabelle111[[#This Row],[Menge t Nges]]/Tabelle111[[#This Row],[Anzahl Lieferscheine]]</f>
        <v>0.37288570175438596</v>
      </c>
      <c r="N81" s="1">
        <f>Tabelle111[[#This Row],[Menge t P2O5]]/Tabelle111[[#This Row],[Anzahl Lieferscheine]]</f>
        <v>0.18860070175438592</v>
      </c>
    </row>
    <row r="82" spans="1:14" x14ac:dyDescent="0.2">
      <c r="A82" s="2" t="s">
        <v>32</v>
      </c>
      <c r="B82" s="2" t="s">
        <v>32</v>
      </c>
      <c r="C82" s="2" t="s">
        <v>6</v>
      </c>
      <c r="D82" s="2" t="s">
        <v>15</v>
      </c>
      <c r="E82" s="2" t="s">
        <v>8</v>
      </c>
      <c r="F82" s="2" t="s">
        <v>61</v>
      </c>
      <c r="G82" s="1">
        <v>7365</v>
      </c>
      <c r="H82" s="1">
        <v>3500.4</v>
      </c>
      <c r="I82" s="4">
        <v>27</v>
      </c>
      <c r="J82" s="2" t="s">
        <v>65</v>
      </c>
      <c r="K82" s="1">
        <f>Tabelle111[[#This Row],[Menge kg Nges]]/1000</f>
        <v>7.3650000000000002</v>
      </c>
      <c r="L82" s="1">
        <f>Tabelle111[[#This Row],[Menge kg P2O5]]/1000</f>
        <v>3.5004</v>
      </c>
      <c r="M82" s="1">
        <f>Tabelle111[[#This Row],[Menge t Nges]]/Tabelle111[[#This Row],[Anzahl Lieferscheine]]</f>
        <v>0.27277777777777779</v>
      </c>
      <c r="N82" s="1">
        <f>Tabelle111[[#This Row],[Menge t P2O5]]/Tabelle111[[#This Row],[Anzahl Lieferscheine]]</f>
        <v>0.12964444444444445</v>
      </c>
    </row>
    <row r="83" spans="1:14" x14ac:dyDescent="0.2">
      <c r="A83" s="2" t="s">
        <v>32</v>
      </c>
      <c r="B83" s="2" t="s">
        <v>32</v>
      </c>
      <c r="C83" s="2" t="s">
        <v>6</v>
      </c>
      <c r="D83" s="2" t="s">
        <v>15</v>
      </c>
      <c r="E83" s="2" t="s">
        <v>16</v>
      </c>
      <c r="F83" s="2" t="s">
        <v>61</v>
      </c>
      <c r="G83" s="1">
        <v>9688.880000000001</v>
      </c>
      <c r="H83" s="1">
        <v>8797.0600000000013</v>
      </c>
      <c r="I83" s="4">
        <v>28</v>
      </c>
      <c r="J83" s="2" t="s">
        <v>65</v>
      </c>
      <c r="K83" s="1">
        <f>Tabelle111[[#This Row],[Menge kg Nges]]/1000</f>
        <v>9.688880000000001</v>
      </c>
      <c r="L83" s="1">
        <f>Tabelle111[[#This Row],[Menge kg P2O5]]/1000</f>
        <v>8.7970600000000019</v>
      </c>
      <c r="M83" s="1">
        <f>Tabelle111[[#This Row],[Menge t Nges]]/Tabelle111[[#This Row],[Anzahl Lieferscheine]]</f>
        <v>0.3460314285714286</v>
      </c>
      <c r="N83" s="1">
        <f>Tabelle111[[#This Row],[Menge t P2O5]]/Tabelle111[[#This Row],[Anzahl Lieferscheine]]</f>
        <v>0.31418071428571437</v>
      </c>
    </row>
    <row r="84" spans="1:14" x14ac:dyDescent="0.2">
      <c r="A84" s="2" t="s">
        <v>32</v>
      </c>
      <c r="B84" s="2" t="s">
        <v>32</v>
      </c>
      <c r="C84" s="2" t="s">
        <v>6</v>
      </c>
      <c r="D84" s="2" t="s">
        <v>15</v>
      </c>
      <c r="E84" s="2" t="s">
        <v>17</v>
      </c>
      <c r="F84" s="2" t="s">
        <v>61</v>
      </c>
      <c r="G84" s="1">
        <v>15775.3</v>
      </c>
      <c r="H84" s="1">
        <v>7499.4400000000014</v>
      </c>
      <c r="I84" s="4">
        <v>51</v>
      </c>
      <c r="J84" s="2" t="s">
        <v>65</v>
      </c>
      <c r="K84" s="1">
        <f>Tabelle111[[#This Row],[Menge kg Nges]]/1000</f>
        <v>15.7753</v>
      </c>
      <c r="L84" s="1">
        <f>Tabelle111[[#This Row],[Menge kg P2O5]]/1000</f>
        <v>7.4994400000000017</v>
      </c>
      <c r="M84" s="1">
        <f>Tabelle111[[#This Row],[Menge t Nges]]/Tabelle111[[#This Row],[Anzahl Lieferscheine]]</f>
        <v>0.30931960784313722</v>
      </c>
      <c r="N84" s="1">
        <f>Tabelle111[[#This Row],[Menge t P2O5]]/Tabelle111[[#This Row],[Anzahl Lieferscheine]]</f>
        <v>0.14704784313725494</v>
      </c>
    </row>
    <row r="85" spans="1:14" x14ac:dyDescent="0.2">
      <c r="A85" s="2" t="s">
        <v>32</v>
      </c>
      <c r="B85" s="2" t="s">
        <v>32</v>
      </c>
      <c r="C85" s="2" t="s">
        <v>6</v>
      </c>
      <c r="D85" s="2" t="s">
        <v>15</v>
      </c>
      <c r="E85" s="2" t="s">
        <v>35</v>
      </c>
      <c r="F85" s="2" t="s">
        <v>61</v>
      </c>
      <c r="G85" s="1">
        <v>2505.6</v>
      </c>
      <c r="H85" s="1">
        <v>1827</v>
      </c>
      <c r="I85" s="4">
        <v>5</v>
      </c>
      <c r="J85" s="2" t="s">
        <v>65</v>
      </c>
      <c r="K85" s="1">
        <f>Tabelle111[[#This Row],[Menge kg Nges]]/1000</f>
        <v>2.5055999999999998</v>
      </c>
      <c r="L85" s="1">
        <f>Tabelle111[[#This Row],[Menge kg P2O5]]/1000</f>
        <v>1.827</v>
      </c>
      <c r="M85" s="1">
        <f>Tabelle111[[#This Row],[Menge t Nges]]/Tabelle111[[#This Row],[Anzahl Lieferscheine]]</f>
        <v>0.50112000000000001</v>
      </c>
      <c r="N85" s="1">
        <f>Tabelle111[[#This Row],[Menge t P2O5]]/Tabelle111[[#This Row],[Anzahl Lieferscheine]]</f>
        <v>0.3654</v>
      </c>
    </row>
    <row r="86" spans="1:14" x14ac:dyDescent="0.2">
      <c r="A86" s="2" t="s">
        <v>32</v>
      </c>
      <c r="B86" s="2" t="s">
        <v>32</v>
      </c>
      <c r="C86" s="2" t="s">
        <v>6</v>
      </c>
      <c r="D86" s="2" t="s">
        <v>15</v>
      </c>
      <c r="E86" s="2" t="s">
        <v>18</v>
      </c>
      <c r="F86" s="2" t="s">
        <v>61</v>
      </c>
      <c r="G86" s="1">
        <v>83935.479999999923</v>
      </c>
      <c r="H86" s="1">
        <v>56157.939999999981</v>
      </c>
      <c r="I86" s="4">
        <v>202</v>
      </c>
      <c r="J86" s="2" t="s">
        <v>65</v>
      </c>
      <c r="K86" s="1">
        <f>Tabelle111[[#This Row],[Menge kg Nges]]/1000</f>
        <v>83.935479999999927</v>
      </c>
      <c r="L86" s="1">
        <f>Tabelle111[[#This Row],[Menge kg P2O5]]/1000</f>
        <v>56.157939999999982</v>
      </c>
      <c r="M86" s="1">
        <f>Tabelle111[[#This Row],[Menge t Nges]]/Tabelle111[[#This Row],[Anzahl Lieferscheine]]</f>
        <v>0.41552217821782145</v>
      </c>
      <c r="N86" s="1">
        <f>Tabelle111[[#This Row],[Menge t P2O5]]/Tabelle111[[#This Row],[Anzahl Lieferscheine]]</f>
        <v>0.27800960396039598</v>
      </c>
    </row>
    <row r="87" spans="1:14" x14ac:dyDescent="0.2">
      <c r="A87" s="2" t="s">
        <v>32</v>
      </c>
      <c r="B87" s="2" t="s">
        <v>32</v>
      </c>
      <c r="C87" s="2" t="s">
        <v>6</v>
      </c>
      <c r="D87" s="2" t="s">
        <v>15</v>
      </c>
      <c r="E87" s="2" t="s">
        <v>19</v>
      </c>
      <c r="F87" s="2" t="s">
        <v>61</v>
      </c>
      <c r="G87" s="1">
        <v>1846.3799999999999</v>
      </c>
      <c r="H87" s="1">
        <v>1723.4</v>
      </c>
      <c r="I87" s="4">
        <v>11</v>
      </c>
      <c r="J87" s="2" t="s">
        <v>65</v>
      </c>
      <c r="K87" s="1">
        <f>Tabelle111[[#This Row],[Menge kg Nges]]/1000</f>
        <v>1.8463799999999999</v>
      </c>
      <c r="L87" s="1">
        <f>Tabelle111[[#This Row],[Menge kg P2O5]]/1000</f>
        <v>1.7234</v>
      </c>
      <c r="M87" s="1">
        <f>Tabelle111[[#This Row],[Menge t Nges]]/Tabelle111[[#This Row],[Anzahl Lieferscheine]]</f>
        <v>0.16785272727272726</v>
      </c>
      <c r="N87" s="1">
        <f>Tabelle111[[#This Row],[Menge t P2O5]]/Tabelle111[[#This Row],[Anzahl Lieferscheine]]</f>
        <v>0.15667272727272727</v>
      </c>
    </row>
    <row r="88" spans="1:14" x14ac:dyDescent="0.2">
      <c r="A88" s="2" t="s">
        <v>32</v>
      </c>
      <c r="B88" s="2" t="s">
        <v>32</v>
      </c>
      <c r="C88" s="2" t="s">
        <v>6</v>
      </c>
      <c r="D88" s="2" t="s">
        <v>15</v>
      </c>
      <c r="E88" s="2" t="s">
        <v>20</v>
      </c>
      <c r="F88" s="2" t="s">
        <v>61</v>
      </c>
      <c r="G88" s="1">
        <v>33337.380000000005</v>
      </c>
      <c r="H88" s="1">
        <v>30286.540000000005</v>
      </c>
      <c r="I88" s="4">
        <v>307</v>
      </c>
      <c r="J88" s="2" t="s">
        <v>65</v>
      </c>
      <c r="K88" s="1">
        <f>Tabelle111[[#This Row],[Menge kg Nges]]/1000</f>
        <v>33.337380000000003</v>
      </c>
      <c r="L88" s="1">
        <f>Tabelle111[[#This Row],[Menge kg P2O5]]/1000</f>
        <v>30.286540000000006</v>
      </c>
      <c r="M88" s="1">
        <f>Tabelle111[[#This Row],[Menge t Nges]]/Tabelle111[[#This Row],[Anzahl Lieferscheine]]</f>
        <v>0.10859081433224757</v>
      </c>
      <c r="N88" s="1">
        <f>Tabelle111[[#This Row],[Menge t P2O5]]/Tabelle111[[#This Row],[Anzahl Lieferscheine]]</f>
        <v>9.8653224755700347E-2</v>
      </c>
    </row>
    <row r="89" spans="1:14" x14ac:dyDescent="0.2">
      <c r="A89" s="2" t="s">
        <v>32</v>
      </c>
      <c r="B89" s="2" t="s">
        <v>32</v>
      </c>
      <c r="C89" s="2" t="s">
        <v>6</v>
      </c>
      <c r="D89" s="2" t="s">
        <v>15</v>
      </c>
      <c r="E89" s="2" t="s">
        <v>21</v>
      </c>
      <c r="F89" s="2" t="s">
        <v>61</v>
      </c>
      <c r="G89" s="1">
        <v>57650.630000000005</v>
      </c>
      <c r="H89" s="1">
        <v>34009</v>
      </c>
      <c r="I89" s="4">
        <v>172</v>
      </c>
      <c r="J89" s="2" t="s">
        <v>65</v>
      </c>
      <c r="K89" s="1">
        <f>Tabelle111[[#This Row],[Menge kg Nges]]/1000</f>
        <v>57.650630000000007</v>
      </c>
      <c r="L89" s="1">
        <f>Tabelle111[[#This Row],[Menge kg P2O5]]/1000</f>
        <v>34.009</v>
      </c>
      <c r="M89" s="1">
        <f>Tabelle111[[#This Row],[Menge t Nges]]/Tabelle111[[#This Row],[Anzahl Lieferscheine]]</f>
        <v>0.33517808139534888</v>
      </c>
      <c r="N89" s="1">
        <f>Tabelle111[[#This Row],[Menge t P2O5]]/Tabelle111[[#This Row],[Anzahl Lieferscheine]]</f>
        <v>0.19772674418604652</v>
      </c>
    </row>
    <row r="90" spans="1:14" x14ac:dyDescent="0.2">
      <c r="A90" s="2" t="s">
        <v>32</v>
      </c>
      <c r="B90" s="2" t="s">
        <v>32</v>
      </c>
      <c r="C90" s="2" t="s">
        <v>6</v>
      </c>
      <c r="D90" s="2" t="s">
        <v>15</v>
      </c>
      <c r="E90" s="2" t="s">
        <v>9</v>
      </c>
      <c r="F90" s="2" t="s">
        <v>61</v>
      </c>
      <c r="G90" s="1">
        <v>23390.910000000007</v>
      </c>
      <c r="H90" s="1">
        <v>11135.98</v>
      </c>
      <c r="I90" s="4">
        <v>111</v>
      </c>
      <c r="J90" s="2" t="s">
        <v>65</v>
      </c>
      <c r="K90" s="1">
        <f>Tabelle111[[#This Row],[Menge kg Nges]]/1000</f>
        <v>23.390910000000009</v>
      </c>
      <c r="L90" s="1">
        <f>Tabelle111[[#This Row],[Menge kg P2O5]]/1000</f>
        <v>11.13598</v>
      </c>
      <c r="M90" s="1">
        <f>Tabelle111[[#This Row],[Menge t Nges]]/Tabelle111[[#This Row],[Anzahl Lieferscheine]]</f>
        <v>0.21072891891891901</v>
      </c>
      <c r="N90" s="1">
        <f>Tabelle111[[#This Row],[Menge t P2O5]]/Tabelle111[[#This Row],[Anzahl Lieferscheine]]</f>
        <v>0.10032414414414415</v>
      </c>
    </row>
    <row r="91" spans="1:14" x14ac:dyDescent="0.2">
      <c r="A91" s="2" t="s">
        <v>32</v>
      </c>
      <c r="B91" s="2" t="s">
        <v>32</v>
      </c>
      <c r="C91" s="2" t="s">
        <v>6</v>
      </c>
      <c r="D91" s="2" t="s">
        <v>15</v>
      </c>
      <c r="E91" s="2" t="s">
        <v>10</v>
      </c>
      <c r="F91" s="2" t="s">
        <v>61</v>
      </c>
      <c r="G91" s="1">
        <v>11939.5</v>
      </c>
      <c r="H91" s="1">
        <v>5181.1000000000013</v>
      </c>
      <c r="I91" s="4">
        <v>35</v>
      </c>
      <c r="J91" s="2" t="s">
        <v>65</v>
      </c>
      <c r="K91" s="1">
        <f>Tabelle111[[#This Row],[Menge kg Nges]]/1000</f>
        <v>11.939500000000001</v>
      </c>
      <c r="L91" s="1">
        <f>Tabelle111[[#This Row],[Menge kg P2O5]]/1000</f>
        <v>5.1811000000000016</v>
      </c>
      <c r="M91" s="1">
        <f>Tabelle111[[#This Row],[Menge t Nges]]/Tabelle111[[#This Row],[Anzahl Lieferscheine]]</f>
        <v>0.34112857142857145</v>
      </c>
      <c r="N91" s="1">
        <f>Tabelle111[[#This Row],[Menge t P2O5]]/Tabelle111[[#This Row],[Anzahl Lieferscheine]]</f>
        <v>0.14803142857142862</v>
      </c>
    </row>
    <row r="92" spans="1:14" x14ac:dyDescent="0.2">
      <c r="A92" s="2" t="s">
        <v>32</v>
      </c>
      <c r="B92" s="2" t="s">
        <v>32</v>
      </c>
      <c r="C92" s="2" t="s">
        <v>6</v>
      </c>
      <c r="D92" s="2" t="s">
        <v>15</v>
      </c>
      <c r="E92" s="2" t="s">
        <v>23</v>
      </c>
      <c r="F92" s="2" t="s">
        <v>61</v>
      </c>
      <c r="G92" s="1">
        <v>2329.6</v>
      </c>
      <c r="H92" s="1">
        <v>1004.76</v>
      </c>
      <c r="I92" s="4">
        <v>13</v>
      </c>
      <c r="J92" s="2" t="s">
        <v>65</v>
      </c>
      <c r="K92" s="1">
        <f>Tabelle111[[#This Row],[Menge kg Nges]]/1000</f>
        <v>2.3296000000000001</v>
      </c>
      <c r="L92" s="1">
        <f>Tabelle111[[#This Row],[Menge kg P2O5]]/1000</f>
        <v>1.0047600000000001</v>
      </c>
      <c r="M92" s="1">
        <f>Tabelle111[[#This Row],[Menge t Nges]]/Tabelle111[[#This Row],[Anzahl Lieferscheine]]</f>
        <v>0.1792</v>
      </c>
      <c r="N92" s="1">
        <f>Tabelle111[[#This Row],[Menge t P2O5]]/Tabelle111[[#This Row],[Anzahl Lieferscheine]]</f>
        <v>7.7289230769230777E-2</v>
      </c>
    </row>
    <row r="93" spans="1:14" x14ac:dyDescent="0.2">
      <c r="A93" s="2" t="s">
        <v>32</v>
      </c>
      <c r="B93" s="2" t="s">
        <v>32</v>
      </c>
      <c r="C93" s="2" t="s">
        <v>6</v>
      </c>
      <c r="D93" s="2" t="s">
        <v>15</v>
      </c>
      <c r="E93" s="2" t="s">
        <v>12</v>
      </c>
      <c r="F93" s="2" t="s">
        <v>61</v>
      </c>
      <c r="G93" s="1">
        <v>1749.03</v>
      </c>
      <c r="H93" s="1">
        <v>1379.93</v>
      </c>
      <c r="I93" s="4">
        <v>8</v>
      </c>
      <c r="J93" s="2" t="s">
        <v>65</v>
      </c>
      <c r="K93" s="1">
        <f>Tabelle111[[#This Row],[Menge kg Nges]]/1000</f>
        <v>1.7490299999999999</v>
      </c>
      <c r="L93" s="1">
        <f>Tabelle111[[#This Row],[Menge kg P2O5]]/1000</f>
        <v>1.3799300000000001</v>
      </c>
      <c r="M93" s="1">
        <f>Tabelle111[[#This Row],[Menge t Nges]]/Tabelle111[[#This Row],[Anzahl Lieferscheine]]</f>
        <v>0.21862874999999998</v>
      </c>
      <c r="N93" s="1">
        <f>Tabelle111[[#This Row],[Menge t P2O5]]/Tabelle111[[#This Row],[Anzahl Lieferscheine]]</f>
        <v>0.17249125000000001</v>
      </c>
    </row>
    <row r="94" spans="1:14" x14ac:dyDescent="0.2">
      <c r="A94" s="2" t="s">
        <v>32</v>
      </c>
      <c r="B94" s="2" t="s">
        <v>32</v>
      </c>
      <c r="C94" s="2" t="s">
        <v>6</v>
      </c>
      <c r="D94" s="2" t="s">
        <v>15</v>
      </c>
      <c r="E94" s="2" t="s">
        <v>13</v>
      </c>
      <c r="F94" s="2" t="s">
        <v>61</v>
      </c>
      <c r="G94" s="1">
        <v>4454.5</v>
      </c>
      <c r="H94" s="1">
        <v>3364.46</v>
      </c>
      <c r="I94" s="4">
        <v>14</v>
      </c>
      <c r="J94" s="2" t="s">
        <v>65</v>
      </c>
      <c r="K94" s="1">
        <f>Tabelle111[[#This Row],[Menge kg Nges]]/1000</f>
        <v>4.4545000000000003</v>
      </c>
      <c r="L94" s="1">
        <f>Tabelle111[[#This Row],[Menge kg P2O5]]/1000</f>
        <v>3.3644600000000002</v>
      </c>
      <c r="M94" s="1">
        <f>Tabelle111[[#This Row],[Menge t Nges]]/Tabelle111[[#This Row],[Anzahl Lieferscheine]]</f>
        <v>0.31817857142857148</v>
      </c>
      <c r="N94" s="1">
        <f>Tabelle111[[#This Row],[Menge t P2O5]]/Tabelle111[[#This Row],[Anzahl Lieferscheine]]</f>
        <v>0.24031857142857144</v>
      </c>
    </row>
    <row r="95" spans="1:14" x14ac:dyDescent="0.2">
      <c r="A95" s="2" t="s">
        <v>32</v>
      </c>
      <c r="B95" s="2" t="s">
        <v>32</v>
      </c>
      <c r="C95" s="2" t="s">
        <v>6</v>
      </c>
      <c r="D95" s="2" t="s">
        <v>15</v>
      </c>
      <c r="E95" s="2" t="s">
        <v>14</v>
      </c>
      <c r="F95" s="2" t="s">
        <v>61</v>
      </c>
      <c r="G95" s="1">
        <v>406.22</v>
      </c>
      <c r="H95" s="1">
        <v>274.3</v>
      </c>
      <c r="I95" s="4">
        <v>2</v>
      </c>
      <c r="J95" s="2" t="s">
        <v>65</v>
      </c>
      <c r="K95" s="1">
        <f>Tabelle111[[#This Row],[Menge kg Nges]]/1000</f>
        <v>0.40622000000000003</v>
      </c>
      <c r="L95" s="1">
        <f>Tabelle111[[#This Row],[Menge kg P2O5]]/1000</f>
        <v>0.27429999999999999</v>
      </c>
      <c r="M95" s="1">
        <f>Tabelle111[[#This Row],[Menge t Nges]]/Tabelle111[[#This Row],[Anzahl Lieferscheine]]</f>
        <v>0.20311000000000001</v>
      </c>
      <c r="N95" s="1">
        <f>Tabelle111[[#This Row],[Menge t P2O5]]/Tabelle111[[#This Row],[Anzahl Lieferscheine]]</f>
        <v>0.13714999999999999</v>
      </c>
    </row>
    <row r="96" spans="1:14" x14ac:dyDescent="0.2">
      <c r="A96" s="2" t="s">
        <v>32</v>
      </c>
      <c r="B96" s="2" t="s">
        <v>32</v>
      </c>
      <c r="C96" s="2" t="s">
        <v>6</v>
      </c>
      <c r="D96" s="2" t="s">
        <v>15</v>
      </c>
      <c r="E96" s="2" t="s">
        <v>24</v>
      </c>
      <c r="F96" s="2" t="s">
        <v>61</v>
      </c>
      <c r="G96" s="1">
        <v>448</v>
      </c>
      <c r="H96" s="1">
        <v>368</v>
      </c>
      <c r="I96" s="4">
        <v>1</v>
      </c>
      <c r="J96" s="2" t="s">
        <v>65</v>
      </c>
      <c r="K96" s="1">
        <f>Tabelle111[[#This Row],[Menge kg Nges]]/1000</f>
        <v>0.44800000000000001</v>
      </c>
      <c r="L96" s="1">
        <f>Tabelle111[[#This Row],[Menge kg P2O5]]/1000</f>
        <v>0.36799999999999999</v>
      </c>
      <c r="M96" s="1">
        <f>Tabelle111[[#This Row],[Menge t Nges]]/Tabelle111[[#This Row],[Anzahl Lieferscheine]]</f>
        <v>0.44800000000000001</v>
      </c>
      <c r="N96" s="1">
        <f>Tabelle111[[#This Row],[Menge t P2O5]]/Tabelle111[[#This Row],[Anzahl Lieferscheine]]</f>
        <v>0.36799999999999999</v>
      </c>
    </row>
    <row r="97" spans="1:14" x14ac:dyDescent="0.2">
      <c r="A97" s="2" t="s">
        <v>32</v>
      </c>
      <c r="B97" s="2" t="s">
        <v>32</v>
      </c>
      <c r="C97" s="2" t="s">
        <v>6</v>
      </c>
      <c r="D97" s="2" t="s">
        <v>15</v>
      </c>
      <c r="E97" s="2" t="s">
        <v>31</v>
      </c>
      <c r="F97" s="2" t="s">
        <v>61</v>
      </c>
      <c r="G97" s="1">
        <v>1052</v>
      </c>
      <c r="H97" s="1">
        <v>397.3</v>
      </c>
      <c r="I97" s="4">
        <v>10</v>
      </c>
      <c r="J97" s="2" t="s">
        <v>65</v>
      </c>
      <c r="K97" s="1">
        <f>Tabelle111[[#This Row],[Menge kg Nges]]/1000</f>
        <v>1.052</v>
      </c>
      <c r="L97" s="1">
        <f>Tabelle111[[#This Row],[Menge kg P2O5]]/1000</f>
        <v>0.39729999999999999</v>
      </c>
      <c r="M97" s="1">
        <f>Tabelle111[[#This Row],[Menge t Nges]]/Tabelle111[[#This Row],[Anzahl Lieferscheine]]</f>
        <v>0.1052</v>
      </c>
      <c r="N97" s="1">
        <f>Tabelle111[[#This Row],[Menge t P2O5]]/Tabelle111[[#This Row],[Anzahl Lieferscheine]]</f>
        <v>3.9730000000000001E-2</v>
      </c>
    </row>
    <row r="98" spans="1:14" x14ac:dyDescent="0.2">
      <c r="A98" s="2" t="s">
        <v>32</v>
      </c>
      <c r="B98" s="2" t="s">
        <v>32</v>
      </c>
      <c r="C98" s="2" t="s">
        <v>25</v>
      </c>
      <c r="D98" s="2" t="s">
        <v>25</v>
      </c>
      <c r="E98" s="2" t="s">
        <v>26</v>
      </c>
      <c r="F98" s="2" t="s">
        <v>61</v>
      </c>
      <c r="G98" s="1">
        <v>476540.04000000015</v>
      </c>
      <c r="H98" s="1">
        <v>197352.55000000002</v>
      </c>
      <c r="I98" s="4">
        <v>1291</v>
      </c>
      <c r="J98" s="2" t="s">
        <v>65</v>
      </c>
      <c r="K98" s="1">
        <f>Tabelle111[[#This Row],[Menge kg Nges]]/1000</f>
        <v>476.54004000000015</v>
      </c>
      <c r="L98" s="1">
        <f>Tabelle111[[#This Row],[Menge kg P2O5]]/1000</f>
        <v>197.35255000000001</v>
      </c>
      <c r="M98" s="1">
        <f>Tabelle111[[#This Row],[Menge t Nges]]/Tabelle111[[#This Row],[Anzahl Lieferscheine]]</f>
        <v>0.36912474051123173</v>
      </c>
      <c r="N98" s="1">
        <f>Tabelle111[[#This Row],[Menge t P2O5]]/Tabelle111[[#This Row],[Anzahl Lieferscheine]]</f>
        <v>0.15286797056545315</v>
      </c>
    </row>
    <row r="99" spans="1:14" x14ac:dyDescent="0.2">
      <c r="A99" s="2" t="s">
        <v>32</v>
      </c>
      <c r="B99" s="2" t="s">
        <v>36</v>
      </c>
      <c r="C99" s="2" t="s">
        <v>25</v>
      </c>
      <c r="D99" s="2" t="s">
        <v>25</v>
      </c>
      <c r="E99" s="2" t="s">
        <v>26</v>
      </c>
      <c r="F99" s="2" t="s">
        <v>61</v>
      </c>
      <c r="G99" s="1">
        <v>11940</v>
      </c>
      <c r="H99" s="1">
        <v>7960</v>
      </c>
      <c r="I99" s="4">
        <v>2</v>
      </c>
      <c r="J99" s="2" t="s">
        <v>65</v>
      </c>
      <c r="K99" s="1">
        <f>Tabelle111[[#This Row],[Menge kg Nges]]/1000</f>
        <v>11.94</v>
      </c>
      <c r="L99" s="1">
        <f>Tabelle111[[#This Row],[Menge kg P2O5]]/1000</f>
        <v>7.96</v>
      </c>
      <c r="M99" s="1">
        <f>Tabelle111[[#This Row],[Menge t Nges]]/Tabelle111[[#This Row],[Anzahl Lieferscheine]]</f>
        <v>5.97</v>
      </c>
      <c r="N99" s="1">
        <f>Tabelle111[[#This Row],[Menge t P2O5]]/Tabelle111[[#This Row],[Anzahl Lieferscheine]]</f>
        <v>3.98</v>
      </c>
    </row>
    <row r="100" spans="1:14" x14ac:dyDescent="0.2">
      <c r="A100" s="2" t="s">
        <v>32</v>
      </c>
      <c r="B100" s="2" t="s">
        <v>27</v>
      </c>
      <c r="C100" s="2" t="s">
        <v>6</v>
      </c>
      <c r="D100" s="2" t="s">
        <v>7</v>
      </c>
      <c r="E100" s="2" t="s">
        <v>9</v>
      </c>
      <c r="F100" s="2" t="s">
        <v>61</v>
      </c>
      <c r="G100" s="1">
        <v>300</v>
      </c>
      <c r="H100" s="1">
        <v>132</v>
      </c>
      <c r="I100" s="4">
        <v>1</v>
      </c>
      <c r="J100" s="2" t="s">
        <v>65</v>
      </c>
      <c r="K100" s="1">
        <f>Tabelle111[[#This Row],[Menge kg Nges]]/1000</f>
        <v>0.3</v>
      </c>
      <c r="L100" s="1">
        <f>Tabelle111[[#This Row],[Menge kg P2O5]]/1000</f>
        <v>0.13200000000000001</v>
      </c>
      <c r="M100" s="1">
        <f>Tabelle111[[#This Row],[Menge t Nges]]/Tabelle111[[#This Row],[Anzahl Lieferscheine]]</f>
        <v>0.3</v>
      </c>
      <c r="N100" s="1">
        <f>Tabelle111[[#This Row],[Menge t P2O5]]/Tabelle111[[#This Row],[Anzahl Lieferscheine]]</f>
        <v>0.13200000000000001</v>
      </c>
    </row>
    <row r="101" spans="1:14" x14ac:dyDescent="0.2">
      <c r="A101" s="2" t="s">
        <v>32</v>
      </c>
      <c r="B101" s="2" t="s">
        <v>27</v>
      </c>
      <c r="C101" s="2" t="s">
        <v>6</v>
      </c>
      <c r="D101" s="2" t="s">
        <v>7</v>
      </c>
      <c r="E101" s="2" t="s">
        <v>11</v>
      </c>
      <c r="F101" s="2" t="s">
        <v>61</v>
      </c>
      <c r="G101" s="1">
        <v>750</v>
      </c>
      <c r="H101" s="1">
        <v>350</v>
      </c>
      <c r="I101" s="4">
        <v>3</v>
      </c>
      <c r="J101" s="2" t="s">
        <v>65</v>
      </c>
      <c r="K101" s="1">
        <f>Tabelle111[[#This Row],[Menge kg Nges]]/1000</f>
        <v>0.75</v>
      </c>
      <c r="L101" s="1">
        <f>Tabelle111[[#This Row],[Menge kg P2O5]]/1000</f>
        <v>0.35</v>
      </c>
      <c r="M101" s="1">
        <f>Tabelle111[[#This Row],[Menge t Nges]]/Tabelle111[[#This Row],[Anzahl Lieferscheine]]</f>
        <v>0.25</v>
      </c>
      <c r="N101" s="1">
        <f>Tabelle111[[#This Row],[Menge t P2O5]]/Tabelle111[[#This Row],[Anzahl Lieferscheine]]</f>
        <v>0.11666666666666665</v>
      </c>
    </row>
    <row r="102" spans="1:14" x14ac:dyDescent="0.2">
      <c r="A102" s="2" t="s">
        <v>32</v>
      </c>
      <c r="B102" s="2" t="s">
        <v>27</v>
      </c>
      <c r="C102" s="2" t="s">
        <v>6</v>
      </c>
      <c r="D102" s="2" t="s">
        <v>15</v>
      </c>
      <c r="E102" s="2" t="s">
        <v>18</v>
      </c>
      <c r="F102" s="2" t="s">
        <v>61</v>
      </c>
      <c r="G102" s="1">
        <v>7422.88</v>
      </c>
      <c r="H102" s="1">
        <v>4736.28</v>
      </c>
      <c r="I102" s="4">
        <v>16</v>
      </c>
      <c r="J102" s="2" t="s">
        <v>65</v>
      </c>
      <c r="K102" s="1">
        <f>Tabelle111[[#This Row],[Menge kg Nges]]/1000</f>
        <v>7.4228800000000001</v>
      </c>
      <c r="L102" s="1">
        <f>Tabelle111[[#This Row],[Menge kg P2O5]]/1000</f>
        <v>4.7362799999999998</v>
      </c>
      <c r="M102" s="1">
        <f>Tabelle111[[#This Row],[Menge t Nges]]/Tabelle111[[#This Row],[Anzahl Lieferscheine]]</f>
        <v>0.46393000000000001</v>
      </c>
      <c r="N102" s="1">
        <f>Tabelle111[[#This Row],[Menge t P2O5]]/Tabelle111[[#This Row],[Anzahl Lieferscheine]]</f>
        <v>0.29601749999999999</v>
      </c>
    </row>
    <row r="103" spans="1:14" x14ac:dyDescent="0.2">
      <c r="A103" s="2" t="s">
        <v>32</v>
      </c>
      <c r="B103" s="2" t="s">
        <v>27</v>
      </c>
      <c r="C103" s="2" t="s">
        <v>6</v>
      </c>
      <c r="D103" s="2" t="s">
        <v>15</v>
      </c>
      <c r="E103" s="2" t="s">
        <v>20</v>
      </c>
      <c r="F103" s="2" t="s">
        <v>61</v>
      </c>
      <c r="G103" s="1">
        <v>2051.4</v>
      </c>
      <c r="H103" s="1">
        <v>1380</v>
      </c>
      <c r="I103" s="4">
        <v>8</v>
      </c>
      <c r="J103" s="2" t="s">
        <v>65</v>
      </c>
      <c r="K103" s="1">
        <f>Tabelle111[[#This Row],[Menge kg Nges]]/1000</f>
        <v>2.0514000000000001</v>
      </c>
      <c r="L103" s="1">
        <f>Tabelle111[[#This Row],[Menge kg P2O5]]/1000</f>
        <v>1.38</v>
      </c>
      <c r="M103" s="1">
        <f>Tabelle111[[#This Row],[Menge t Nges]]/Tabelle111[[#This Row],[Anzahl Lieferscheine]]</f>
        <v>0.25642500000000001</v>
      </c>
      <c r="N103" s="1">
        <f>Tabelle111[[#This Row],[Menge t P2O5]]/Tabelle111[[#This Row],[Anzahl Lieferscheine]]</f>
        <v>0.17249999999999999</v>
      </c>
    </row>
    <row r="104" spans="1:14" x14ac:dyDescent="0.2">
      <c r="A104" s="2" t="s">
        <v>32</v>
      </c>
      <c r="B104" s="2" t="s">
        <v>27</v>
      </c>
      <c r="C104" s="2" t="s">
        <v>6</v>
      </c>
      <c r="D104" s="2" t="s">
        <v>15</v>
      </c>
      <c r="E104" s="2" t="s">
        <v>21</v>
      </c>
      <c r="F104" s="2" t="s">
        <v>61</v>
      </c>
      <c r="G104" s="1">
        <v>510</v>
      </c>
      <c r="H104" s="1">
        <v>300</v>
      </c>
      <c r="I104" s="4">
        <v>1</v>
      </c>
      <c r="J104" s="2" t="s">
        <v>65</v>
      </c>
      <c r="K104" s="1">
        <f>Tabelle111[[#This Row],[Menge kg Nges]]/1000</f>
        <v>0.51</v>
      </c>
      <c r="L104" s="1">
        <f>Tabelle111[[#This Row],[Menge kg P2O5]]/1000</f>
        <v>0.3</v>
      </c>
      <c r="M104" s="1">
        <f>Tabelle111[[#This Row],[Menge t Nges]]/Tabelle111[[#This Row],[Anzahl Lieferscheine]]</f>
        <v>0.51</v>
      </c>
      <c r="N104" s="1">
        <f>Tabelle111[[#This Row],[Menge t P2O5]]/Tabelle111[[#This Row],[Anzahl Lieferscheine]]</f>
        <v>0.3</v>
      </c>
    </row>
    <row r="105" spans="1:14" x14ac:dyDescent="0.2">
      <c r="A105" s="2" t="s">
        <v>32</v>
      </c>
      <c r="B105" s="2" t="s">
        <v>33</v>
      </c>
      <c r="C105" s="2" t="s">
        <v>6</v>
      </c>
      <c r="D105" s="2" t="s">
        <v>7</v>
      </c>
      <c r="E105" s="2" t="s">
        <v>8</v>
      </c>
      <c r="F105" s="2" t="s">
        <v>61</v>
      </c>
      <c r="G105" s="1">
        <v>1562.5</v>
      </c>
      <c r="H105" s="1">
        <v>625</v>
      </c>
      <c r="I105" s="4">
        <v>2</v>
      </c>
      <c r="J105" s="2" t="s">
        <v>65</v>
      </c>
      <c r="K105" s="1">
        <f>Tabelle111[[#This Row],[Menge kg Nges]]/1000</f>
        <v>1.5625</v>
      </c>
      <c r="L105" s="1">
        <f>Tabelle111[[#This Row],[Menge kg P2O5]]/1000</f>
        <v>0.625</v>
      </c>
      <c r="M105" s="1">
        <f>Tabelle111[[#This Row],[Menge t Nges]]/Tabelle111[[#This Row],[Anzahl Lieferscheine]]</f>
        <v>0.78125</v>
      </c>
      <c r="N105" s="1">
        <f>Tabelle111[[#This Row],[Menge t P2O5]]/Tabelle111[[#This Row],[Anzahl Lieferscheine]]</f>
        <v>0.3125</v>
      </c>
    </row>
    <row r="106" spans="1:14" x14ac:dyDescent="0.2">
      <c r="A106" s="2" t="s">
        <v>32</v>
      </c>
      <c r="B106" s="2" t="s">
        <v>33</v>
      </c>
      <c r="C106" s="2" t="s">
        <v>6</v>
      </c>
      <c r="D106" s="2" t="s">
        <v>7</v>
      </c>
      <c r="E106" s="2" t="s">
        <v>12</v>
      </c>
      <c r="F106" s="2" t="s">
        <v>61</v>
      </c>
      <c r="G106" s="1">
        <v>23286</v>
      </c>
      <c r="H106" s="1">
        <v>13798.099999999999</v>
      </c>
      <c r="I106" s="4">
        <v>60</v>
      </c>
      <c r="J106" s="2" t="s">
        <v>65</v>
      </c>
      <c r="K106" s="1">
        <f>Tabelle111[[#This Row],[Menge kg Nges]]/1000</f>
        <v>23.286000000000001</v>
      </c>
      <c r="L106" s="1">
        <f>Tabelle111[[#This Row],[Menge kg P2O5]]/1000</f>
        <v>13.798099999999998</v>
      </c>
      <c r="M106" s="1">
        <f>Tabelle111[[#This Row],[Menge t Nges]]/Tabelle111[[#This Row],[Anzahl Lieferscheine]]</f>
        <v>0.3881</v>
      </c>
      <c r="N106" s="1">
        <f>Tabelle111[[#This Row],[Menge t P2O5]]/Tabelle111[[#This Row],[Anzahl Lieferscheine]]</f>
        <v>0.2299683333333333</v>
      </c>
    </row>
    <row r="107" spans="1:14" x14ac:dyDescent="0.2">
      <c r="A107" s="2" t="s">
        <v>32</v>
      </c>
      <c r="B107" s="2" t="s">
        <v>33</v>
      </c>
      <c r="C107" s="2" t="s">
        <v>6</v>
      </c>
      <c r="D107" s="2" t="s">
        <v>7</v>
      </c>
      <c r="E107" s="2" t="s">
        <v>14</v>
      </c>
      <c r="F107" s="2" t="s">
        <v>61</v>
      </c>
      <c r="G107" s="1">
        <v>386.1</v>
      </c>
      <c r="H107" s="1">
        <v>187.2</v>
      </c>
      <c r="I107" s="4">
        <v>2</v>
      </c>
      <c r="J107" s="2" t="s">
        <v>65</v>
      </c>
      <c r="K107" s="1">
        <f>Tabelle111[[#This Row],[Menge kg Nges]]/1000</f>
        <v>0.3861</v>
      </c>
      <c r="L107" s="1">
        <f>Tabelle111[[#This Row],[Menge kg P2O5]]/1000</f>
        <v>0.18719999999999998</v>
      </c>
      <c r="M107" s="1">
        <f>Tabelle111[[#This Row],[Menge t Nges]]/Tabelle111[[#This Row],[Anzahl Lieferscheine]]</f>
        <v>0.19305</v>
      </c>
      <c r="N107" s="1">
        <f>Tabelle111[[#This Row],[Menge t P2O5]]/Tabelle111[[#This Row],[Anzahl Lieferscheine]]</f>
        <v>9.3599999999999989E-2</v>
      </c>
    </row>
    <row r="108" spans="1:14" x14ac:dyDescent="0.2">
      <c r="A108" s="2" t="s">
        <v>32</v>
      </c>
      <c r="B108" s="2" t="s">
        <v>33</v>
      </c>
      <c r="C108" s="2" t="s">
        <v>6</v>
      </c>
      <c r="D108" s="2" t="s">
        <v>15</v>
      </c>
      <c r="E108" s="2" t="s">
        <v>8</v>
      </c>
      <c r="F108" s="2" t="s">
        <v>61</v>
      </c>
      <c r="G108" s="1">
        <v>2240</v>
      </c>
      <c r="H108" s="1">
        <v>896</v>
      </c>
      <c r="I108" s="4">
        <v>4</v>
      </c>
      <c r="J108" s="2" t="s">
        <v>65</v>
      </c>
      <c r="K108" s="1">
        <f>Tabelle111[[#This Row],[Menge kg Nges]]/1000</f>
        <v>2.2400000000000002</v>
      </c>
      <c r="L108" s="1">
        <f>Tabelle111[[#This Row],[Menge kg P2O5]]/1000</f>
        <v>0.89600000000000002</v>
      </c>
      <c r="M108" s="1">
        <f>Tabelle111[[#This Row],[Menge t Nges]]/Tabelle111[[#This Row],[Anzahl Lieferscheine]]</f>
        <v>0.56000000000000005</v>
      </c>
      <c r="N108" s="1">
        <f>Tabelle111[[#This Row],[Menge t P2O5]]/Tabelle111[[#This Row],[Anzahl Lieferscheine]]</f>
        <v>0.224</v>
      </c>
    </row>
    <row r="109" spans="1:14" x14ac:dyDescent="0.2">
      <c r="A109" s="2" t="s">
        <v>32</v>
      </c>
      <c r="B109" s="2" t="s">
        <v>33</v>
      </c>
      <c r="C109" s="2" t="s">
        <v>6</v>
      </c>
      <c r="D109" s="2" t="s">
        <v>15</v>
      </c>
      <c r="E109" s="2" t="s">
        <v>18</v>
      </c>
      <c r="F109" s="2" t="s">
        <v>61</v>
      </c>
      <c r="G109" s="1">
        <v>905.76</v>
      </c>
      <c r="H109" s="1">
        <v>644.55999999999995</v>
      </c>
      <c r="I109" s="4">
        <v>4</v>
      </c>
      <c r="J109" s="2" t="s">
        <v>65</v>
      </c>
      <c r="K109" s="1">
        <f>Tabelle111[[#This Row],[Menge kg Nges]]/1000</f>
        <v>0.90576000000000001</v>
      </c>
      <c r="L109" s="1">
        <f>Tabelle111[[#This Row],[Menge kg P2O5]]/1000</f>
        <v>0.64455999999999991</v>
      </c>
      <c r="M109" s="1">
        <f>Tabelle111[[#This Row],[Menge t Nges]]/Tabelle111[[#This Row],[Anzahl Lieferscheine]]</f>
        <v>0.22644</v>
      </c>
      <c r="N109" s="1">
        <f>Tabelle111[[#This Row],[Menge t P2O5]]/Tabelle111[[#This Row],[Anzahl Lieferscheine]]</f>
        <v>0.16113999999999998</v>
      </c>
    </row>
    <row r="110" spans="1:14" x14ac:dyDescent="0.2">
      <c r="A110" s="2" t="s">
        <v>32</v>
      </c>
      <c r="B110" s="2" t="s">
        <v>33</v>
      </c>
      <c r="C110" s="2" t="s">
        <v>6</v>
      </c>
      <c r="D110" s="2" t="s">
        <v>15</v>
      </c>
      <c r="E110" s="2" t="s">
        <v>19</v>
      </c>
      <c r="F110" s="2" t="s">
        <v>61</v>
      </c>
      <c r="G110" s="1">
        <v>347.4</v>
      </c>
      <c r="H110" s="1">
        <v>330</v>
      </c>
      <c r="I110" s="4">
        <v>2</v>
      </c>
      <c r="J110" s="2" t="s">
        <v>65</v>
      </c>
      <c r="K110" s="1">
        <f>Tabelle111[[#This Row],[Menge kg Nges]]/1000</f>
        <v>0.34739999999999999</v>
      </c>
      <c r="L110" s="1">
        <f>Tabelle111[[#This Row],[Menge kg P2O5]]/1000</f>
        <v>0.33</v>
      </c>
      <c r="M110" s="1">
        <f>Tabelle111[[#This Row],[Menge t Nges]]/Tabelle111[[#This Row],[Anzahl Lieferscheine]]</f>
        <v>0.17369999999999999</v>
      </c>
      <c r="N110" s="1">
        <f>Tabelle111[[#This Row],[Menge t P2O5]]/Tabelle111[[#This Row],[Anzahl Lieferscheine]]</f>
        <v>0.16500000000000001</v>
      </c>
    </row>
    <row r="111" spans="1:14" x14ac:dyDescent="0.2">
      <c r="A111" s="2" t="s">
        <v>32</v>
      </c>
      <c r="B111" s="2" t="s">
        <v>33</v>
      </c>
      <c r="C111" s="2" t="s">
        <v>6</v>
      </c>
      <c r="D111" s="2" t="s">
        <v>15</v>
      </c>
      <c r="E111" s="2" t="s">
        <v>20</v>
      </c>
      <c r="F111" s="2" t="s">
        <v>61</v>
      </c>
      <c r="G111" s="1">
        <v>1459</v>
      </c>
      <c r="H111" s="1">
        <v>1634</v>
      </c>
      <c r="I111" s="4">
        <v>7</v>
      </c>
      <c r="J111" s="2" t="s">
        <v>65</v>
      </c>
      <c r="K111" s="1">
        <f>Tabelle111[[#This Row],[Menge kg Nges]]/1000</f>
        <v>1.4590000000000001</v>
      </c>
      <c r="L111" s="1">
        <f>Tabelle111[[#This Row],[Menge kg P2O5]]/1000</f>
        <v>1.6339999999999999</v>
      </c>
      <c r="M111" s="1">
        <f>Tabelle111[[#This Row],[Menge t Nges]]/Tabelle111[[#This Row],[Anzahl Lieferscheine]]</f>
        <v>0.20842857142857144</v>
      </c>
      <c r="N111" s="1">
        <f>Tabelle111[[#This Row],[Menge t P2O5]]/Tabelle111[[#This Row],[Anzahl Lieferscheine]]</f>
        <v>0.2334285714285714</v>
      </c>
    </row>
    <row r="112" spans="1:14" x14ac:dyDescent="0.2">
      <c r="A112" s="2" t="s">
        <v>32</v>
      </c>
      <c r="B112" s="2" t="s">
        <v>33</v>
      </c>
      <c r="C112" s="2" t="s">
        <v>25</v>
      </c>
      <c r="D112" s="2" t="s">
        <v>25</v>
      </c>
      <c r="E112" s="2" t="s">
        <v>26</v>
      </c>
      <c r="F112" s="2" t="s">
        <v>61</v>
      </c>
      <c r="G112" s="1">
        <v>2527.7999999999997</v>
      </c>
      <c r="H112" s="1">
        <v>1183.2</v>
      </c>
      <c r="I112" s="4">
        <v>17</v>
      </c>
      <c r="J112" s="2" t="s">
        <v>65</v>
      </c>
      <c r="K112" s="1">
        <f>Tabelle111[[#This Row],[Menge kg Nges]]/1000</f>
        <v>2.5277999999999996</v>
      </c>
      <c r="L112" s="1">
        <f>Tabelle111[[#This Row],[Menge kg P2O5]]/1000</f>
        <v>1.1832</v>
      </c>
      <c r="M112" s="1">
        <f>Tabelle111[[#This Row],[Menge t Nges]]/Tabelle111[[#This Row],[Anzahl Lieferscheine]]</f>
        <v>0.14869411764705881</v>
      </c>
      <c r="N112" s="1">
        <f>Tabelle111[[#This Row],[Menge t P2O5]]/Tabelle111[[#This Row],[Anzahl Lieferscheine]]</f>
        <v>6.9599999999999995E-2</v>
      </c>
    </row>
    <row r="113" spans="1:14" x14ac:dyDescent="0.2">
      <c r="A113" s="2" t="s">
        <v>32</v>
      </c>
      <c r="B113" s="2" t="s">
        <v>34</v>
      </c>
      <c r="C113" s="2" t="s">
        <v>6</v>
      </c>
      <c r="D113" s="2" t="s">
        <v>7</v>
      </c>
      <c r="E113" s="2" t="s">
        <v>9</v>
      </c>
      <c r="F113" s="2" t="s">
        <v>61</v>
      </c>
      <c r="G113" s="1">
        <v>580</v>
      </c>
      <c r="H113" s="1">
        <v>240</v>
      </c>
      <c r="I113" s="4">
        <v>2</v>
      </c>
      <c r="J113" s="2" t="s">
        <v>65</v>
      </c>
      <c r="K113" s="1">
        <f>Tabelle111[[#This Row],[Menge kg Nges]]/1000</f>
        <v>0.57999999999999996</v>
      </c>
      <c r="L113" s="1">
        <f>Tabelle111[[#This Row],[Menge kg P2O5]]/1000</f>
        <v>0.24</v>
      </c>
      <c r="M113" s="1">
        <f>Tabelle111[[#This Row],[Menge t Nges]]/Tabelle111[[#This Row],[Anzahl Lieferscheine]]</f>
        <v>0.28999999999999998</v>
      </c>
      <c r="N113" s="1">
        <f>Tabelle111[[#This Row],[Menge t P2O5]]/Tabelle111[[#This Row],[Anzahl Lieferscheine]]</f>
        <v>0.12</v>
      </c>
    </row>
    <row r="114" spans="1:14" x14ac:dyDescent="0.2">
      <c r="A114" s="2" t="s">
        <v>32</v>
      </c>
      <c r="B114" s="2" t="s">
        <v>34</v>
      </c>
      <c r="C114" s="2" t="s">
        <v>6</v>
      </c>
      <c r="D114" s="2" t="s">
        <v>7</v>
      </c>
      <c r="E114" s="2" t="s">
        <v>11</v>
      </c>
      <c r="F114" s="2" t="s">
        <v>61</v>
      </c>
      <c r="G114" s="1">
        <v>4507.3999999999996</v>
      </c>
      <c r="H114" s="1">
        <v>1960.9999999999998</v>
      </c>
      <c r="I114" s="4">
        <v>11</v>
      </c>
      <c r="J114" s="2" t="s">
        <v>65</v>
      </c>
      <c r="K114" s="1">
        <f>Tabelle111[[#This Row],[Menge kg Nges]]/1000</f>
        <v>4.5073999999999996</v>
      </c>
      <c r="L114" s="1">
        <f>Tabelle111[[#This Row],[Menge kg P2O5]]/1000</f>
        <v>1.9609999999999999</v>
      </c>
      <c r="M114" s="1">
        <f>Tabelle111[[#This Row],[Menge t Nges]]/Tabelle111[[#This Row],[Anzahl Lieferscheine]]</f>
        <v>0.40976363636363633</v>
      </c>
      <c r="N114" s="1">
        <f>Tabelle111[[#This Row],[Menge t P2O5]]/Tabelle111[[#This Row],[Anzahl Lieferscheine]]</f>
        <v>0.17827272727272725</v>
      </c>
    </row>
    <row r="115" spans="1:14" x14ac:dyDescent="0.2">
      <c r="A115" s="2" t="s">
        <v>32</v>
      </c>
      <c r="B115" s="2" t="s">
        <v>34</v>
      </c>
      <c r="C115" s="2" t="s">
        <v>6</v>
      </c>
      <c r="D115" s="2" t="s">
        <v>7</v>
      </c>
      <c r="E115" s="2" t="s">
        <v>12</v>
      </c>
      <c r="F115" s="2" t="s">
        <v>61</v>
      </c>
      <c r="G115" s="1">
        <v>734.40000000000009</v>
      </c>
      <c r="H115" s="1">
        <v>222.70000000000002</v>
      </c>
      <c r="I115" s="4">
        <v>3</v>
      </c>
      <c r="J115" s="2" t="s">
        <v>65</v>
      </c>
      <c r="K115" s="1">
        <f>Tabelle111[[#This Row],[Menge kg Nges]]/1000</f>
        <v>0.73440000000000005</v>
      </c>
      <c r="L115" s="1">
        <f>Tabelle111[[#This Row],[Menge kg P2O5]]/1000</f>
        <v>0.22270000000000001</v>
      </c>
      <c r="M115" s="1">
        <f>Tabelle111[[#This Row],[Menge t Nges]]/Tabelle111[[#This Row],[Anzahl Lieferscheine]]</f>
        <v>0.24480000000000002</v>
      </c>
      <c r="N115" s="1">
        <f>Tabelle111[[#This Row],[Menge t P2O5]]/Tabelle111[[#This Row],[Anzahl Lieferscheine]]</f>
        <v>7.4233333333333332E-2</v>
      </c>
    </row>
    <row r="116" spans="1:14" x14ac:dyDescent="0.2">
      <c r="A116" s="2" t="s">
        <v>32</v>
      </c>
      <c r="B116" s="2" t="s">
        <v>34</v>
      </c>
      <c r="C116" s="2" t="s">
        <v>6</v>
      </c>
      <c r="D116" s="2" t="s">
        <v>7</v>
      </c>
      <c r="E116" s="2" t="s">
        <v>13</v>
      </c>
      <c r="F116" s="2" t="s">
        <v>61</v>
      </c>
      <c r="G116" s="1">
        <v>2033.1</v>
      </c>
      <c r="H116" s="1">
        <v>1091.0999999999999</v>
      </c>
      <c r="I116" s="4">
        <v>7</v>
      </c>
      <c r="J116" s="2" t="s">
        <v>65</v>
      </c>
      <c r="K116" s="1">
        <f>Tabelle111[[#This Row],[Menge kg Nges]]/1000</f>
        <v>2.0331000000000001</v>
      </c>
      <c r="L116" s="1">
        <f>Tabelle111[[#This Row],[Menge kg P2O5]]/1000</f>
        <v>1.0911</v>
      </c>
      <c r="M116" s="1">
        <f>Tabelle111[[#This Row],[Menge t Nges]]/Tabelle111[[#This Row],[Anzahl Lieferscheine]]</f>
        <v>0.29044285714285717</v>
      </c>
      <c r="N116" s="1">
        <f>Tabelle111[[#This Row],[Menge t P2O5]]/Tabelle111[[#This Row],[Anzahl Lieferscheine]]</f>
        <v>0.15587142857142858</v>
      </c>
    </row>
    <row r="117" spans="1:14" x14ac:dyDescent="0.2">
      <c r="A117" s="2" t="s">
        <v>32</v>
      </c>
      <c r="B117" s="2" t="s">
        <v>34</v>
      </c>
      <c r="C117" s="2" t="s">
        <v>6</v>
      </c>
      <c r="D117" s="2" t="s">
        <v>7</v>
      </c>
      <c r="E117" s="2" t="s">
        <v>14</v>
      </c>
      <c r="F117" s="2" t="s">
        <v>61</v>
      </c>
      <c r="G117" s="1">
        <v>2168.5</v>
      </c>
      <c r="H117" s="1">
        <v>970.3</v>
      </c>
      <c r="I117" s="4">
        <v>9</v>
      </c>
      <c r="J117" s="2" t="s">
        <v>65</v>
      </c>
      <c r="K117" s="1">
        <f>Tabelle111[[#This Row],[Menge kg Nges]]/1000</f>
        <v>2.1684999999999999</v>
      </c>
      <c r="L117" s="1">
        <f>Tabelle111[[#This Row],[Menge kg P2O5]]/1000</f>
        <v>0.97029999999999994</v>
      </c>
      <c r="M117" s="1">
        <f>Tabelle111[[#This Row],[Menge t Nges]]/Tabelle111[[#This Row],[Anzahl Lieferscheine]]</f>
        <v>0.24094444444444443</v>
      </c>
      <c r="N117" s="1">
        <f>Tabelle111[[#This Row],[Menge t P2O5]]/Tabelle111[[#This Row],[Anzahl Lieferscheine]]</f>
        <v>0.10781111111111111</v>
      </c>
    </row>
    <row r="118" spans="1:14" x14ac:dyDescent="0.2">
      <c r="A118" s="2" t="s">
        <v>32</v>
      </c>
      <c r="B118" s="2" t="s">
        <v>34</v>
      </c>
      <c r="C118" s="2" t="s">
        <v>6</v>
      </c>
      <c r="D118" s="2" t="s">
        <v>15</v>
      </c>
      <c r="E118" s="2" t="s">
        <v>8</v>
      </c>
      <c r="F118" s="2" t="s">
        <v>61</v>
      </c>
      <c r="G118" s="1">
        <v>2614.9</v>
      </c>
      <c r="H118" s="1">
        <v>2184.6</v>
      </c>
      <c r="I118" s="4">
        <v>1</v>
      </c>
      <c r="J118" s="2" t="s">
        <v>65</v>
      </c>
      <c r="K118" s="1">
        <f>Tabelle111[[#This Row],[Menge kg Nges]]/1000</f>
        <v>2.6149</v>
      </c>
      <c r="L118" s="1">
        <f>Tabelle111[[#This Row],[Menge kg P2O5]]/1000</f>
        <v>2.1846000000000001</v>
      </c>
      <c r="M118" s="1">
        <f>Tabelle111[[#This Row],[Menge t Nges]]/Tabelle111[[#This Row],[Anzahl Lieferscheine]]</f>
        <v>2.6149</v>
      </c>
      <c r="N118" s="1">
        <f>Tabelle111[[#This Row],[Menge t P2O5]]/Tabelle111[[#This Row],[Anzahl Lieferscheine]]</f>
        <v>2.1846000000000001</v>
      </c>
    </row>
    <row r="119" spans="1:14" x14ac:dyDescent="0.2">
      <c r="A119" s="2" t="s">
        <v>32</v>
      </c>
      <c r="B119" s="2" t="s">
        <v>34</v>
      </c>
      <c r="C119" s="2" t="s">
        <v>6</v>
      </c>
      <c r="D119" s="2" t="s">
        <v>15</v>
      </c>
      <c r="E119" s="2" t="s">
        <v>18</v>
      </c>
      <c r="F119" s="2" t="s">
        <v>61</v>
      </c>
      <c r="G119" s="1">
        <v>855.35</v>
      </c>
      <c r="H119" s="1">
        <v>530.15000000000009</v>
      </c>
      <c r="I119" s="4">
        <v>5</v>
      </c>
      <c r="J119" s="2" t="s">
        <v>65</v>
      </c>
      <c r="K119" s="1">
        <f>Tabelle111[[#This Row],[Menge kg Nges]]/1000</f>
        <v>0.85535000000000005</v>
      </c>
      <c r="L119" s="1">
        <f>Tabelle111[[#This Row],[Menge kg P2O5]]/1000</f>
        <v>0.53015000000000012</v>
      </c>
      <c r="M119" s="1">
        <f>Tabelle111[[#This Row],[Menge t Nges]]/Tabelle111[[#This Row],[Anzahl Lieferscheine]]</f>
        <v>0.17107</v>
      </c>
      <c r="N119" s="1">
        <f>Tabelle111[[#This Row],[Menge t P2O5]]/Tabelle111[[#This Row],[Anzahl Lieferscheine]]</f>
        <v>0.10603000000000003</v>
      </c>
    </row>
    <row r="120" spans="1:14" x14ac:dyDescent="0.2">
      <c r="A120" s="2" t="s">
        <v>32</v>
      </c>
      <c r="B120" s="2" t="s">
        <v>34</v>
      </c>
      <c r="C120" s="2" t="s">
        <v>6</v>
      </c>
      <c r="D120" s="2" t="s">
        <v>15</v>
      </c>
      <c r="E120" s="2" t="s">
        <v>20</v>
      </c>
      <c r="F120" s="2" t="s">
        <v>61</v>
      </c>
      <c r="G120" s="1">
        <v>2150.8999999999996</v>
      </c>
      <c r="H120" s="1">
        <v>1709.5</v>
      </c>
      <c r="I120" s="4">
        <v>8</v>
      </c>
      <c r="J120" s="2" t="s">
        <v>65</v>
      </c>
      <c r="K120" s="1">
        <f>Tabelle111[[#This Row],[Menge kg Nges]]/1000</f>
        <v>2.1508999999999996</v>
      </c>
      <c r="L120" s="1">
        <f>Tabelle111[[#This Row],[Menge kg P2O5]]/1000</f>
        <v>1.7095</v>
      </c>
      <c r="M120" s="1">
        <f>Tabelle111[[#This Row],[Menge t Nges]]/Tabelle111[[#This Row],[Anzahl Lieferscheine]]</f>
        <v>0.26886249999999995</v>
      </c>
      <c r="N120" s="1">
        <f>Tabelle111[[#This Row],[Menge t P2O5]]/Tabelle111[[#This Row],[Anzahl Lieferscheine]]</f>
        <v>0.2136875</v>
      </c>
    </row>
    <row r="121" spans="1:14" x14ac:dyDescent="0.2">
      <c r="A121" s="2" t="s">
        <v>32</v>
      </c>
      <c r="B121" s="2" t="s">
        <v>34</v>
      </c>
      <c r="C121" s="2" t="s">
        <v>6</v>
      </c>
      <c r="D121" s="2" t="s">
        <v>15</v>
      </c>
      <c r="E121" s="2" t="s">
        <v>9</v>
      </c>
      <c r="F121" s="2" t="s">
        <v>61</v>
      </c>
      <c r="G121" s="1">
        <v>224.1</v>
      </c>
      <c r="H121" s="1">
        <v>140.4</v>
      </c>
      <c r="I121" s="4">
        <v>3</v>
      </c>
      <c r="J121" s="2" t="s">
        <v>65</v>
      </c>
      <c r="K121" s="1">
        <f>Tabelle111[[#This Row],[Menge kg Nges]]/1000</f>
        <v>0.22409999999999999</v>
      </c>
      <c r="L121" s="1">
        <f>Tabelle111[[#This Row],[Menge kg P2O5]]/1000</f>
        <v>0.1404</v>
      </c>
      <c r="M121" s="1">
        <f>Tabelle111[[#This Row],[Menge t Nges]]/Tabelle111[[#This Row],[Anzahl Lieferscheine]]</f>
        <v>7.4700000000000003E-2</v>
      </c>
      <c r="N121" s="1">
        <f>Tabelle111[[#This Row],[Menge t P2O5]]/Tabelle111[[#This Row],[Anzahl Lieferscheine]]</f>
        <v>4.6800000000000001E-2</v>
      </c>
    </row>
    <row r="122" spans="1:14" x14ac:dyDescent="0.2">
      <c r="A122" s="2" t="s">
        <v>32</v>
      </c>
      <c r="B122" s="2" t="s">
        <v>34</v>
      </c>
      <c r="C122" s="2" t="s">
        <v>6</v>
      </c>
      <c r="D122" s="2" t="s">
        <v>15</v>
      </c>
      <c r="E122" s="2" t="s">
        <v>10</v>
      </c>
      <c r="F122" s="2" t="s">
        <v>61</v>
      </c>
      <c r="G122" s="1">
        <v>243</v>
      </c>
      <c r="H122" s="1">
        <v>103.8</v>
      </c>
      <c r="I122" s="4">
        <v>1</v>
      </c>
      <c r="J122" s="2" t="s">
        <v>65</v>
      </c>
      <c r="K122" s="1">
        <f>Tabelle111[[#This Row],[Menge kg Nges]]/1000</f>
        <v>0.24299999999999999</v>
      </c>
      <c r="L122" s="1">
        <f>Tabelle111[[#This Row],[Menge kg P2O5]]/1000</f>
        <v>0.1038</v>
      </c>
      <c r="M122" s="1">
        <f>Tabelle111[[#This Row],[Menge t Nges]]/Tabelle111[[#This Row],[Anzahl Lieferscheine]]</f>
        <v>0.24299999999999999</v>
      </c>
      <c r="N122" s="1">
        <f>Tabelle111[[#This Row],[Menge t P2O5]]/Tabelle111[[#This Row],[Anzahl Lieferscheine]]</f>
        <v>0.1038</v>
      </c>
    </row>
    <row r="123" spans="1:14" x14ac:dyDescent="0.2">
      <c r="A123" s="2" t="s">
        <v>32</v>
      </c>
      <c r="B123" s="2" t="s">
        <v>34</v>
      </c>
      <c r="C123" s="2" t="s">
        <v>25</v>
      </c>
      <c r="D123" s="2" t="s">
        <v>25</v>
      </c>
      <c r="E123" s="2" t="s">
        <v>26</v>
      </c>
      <c r="F123" s="2" t="s">
        <v>61</v>
      </c>
      <c r="G123" s="1">
        <v>2219.2000000000003</v>
      </c>
      <c r="H123" s="1">
        <v>1016</v>
      </c>
      <c r="I123" s="4">
        <v>9</v>
      </c>
      <c r="J123" s="2" t="s">
        <v>65</v>
      </c>
      <c r="K123" s="1">
        <f>Tabelle111[[#This Row],[Menge kg Nges]]/1000</f>
        <v>2.2192000000000003</v>
      </c>
      <c r="L123" s="1">
        <f>Tabelle111[[#This Row],[Menge kg P2O5]]/1000</f>
        <v>1.016</v>
      </c>
      <c r="M123" s="1">
        <f>Tabelle111[[#This Row],[Menge t Nges]]/Tabelle111[[#This Row],[Anzahl Lieferscheine]]</f>
        <v>0.24657777777777781</v>
      </c>
      <c r="N123" s="1">
        <f>Tabelle111[[#This Row],[Menge t P2O5]]/Tabelle111[[#This Row],[Anzahl Lieferscheine]]</f>
        <v>0.11288888888888889</v>
      </c>
    </row>
    <row r="124" spans="1:14" x14ac:dyDescent="0.2">
      <c r="A124" s="2" t="s">
        <v>32</v>
      </c>
      <c r="B124" s="2" t="s">
        <v>37</v>
      </c>
      <c r="C124" s="2" t="s">
        <v>6</v>
      </c>
      <c r="D124" s="2" t="s">
        <v>7</v>
      </c>
      <c r="E124" s="2" t="s">
        <v>12</v>
      </c>
      <c r="F124" s="2" t="s">
        <v>61</v>
      </c>
      <c r="G124" s="1">
        <v>180</v>
      </c>
      <c r="H124" s="1">
        <v>90</v>
      </c>
      <c r="I124" s="4">
        <v>1</v>
      </c>
      <c r="J124" s="2" t="s">
        <v>65</v>
      </c>
      <c r="K124" s="1">
        <f>Tabelle111[[#This Row],[Menge kg Nges]]/1000</f>
        <v>0.18</v>
      </c>
      <c r="L124" s="1">
        <f>Tabelle111[[#This Row],[Menge kg P2O5]]/1000</f>
        <v>0.09</v>
      </c>
      <c r="M124" s="1">
        <f>Tabelle111[[#This Row],[Menge t Nges]]/Tabelle111[[#This Row],[Anzahl Lieferscheine]]</f>
        <v>0.18</v>
      </c>
      <c r="N124" s="1">
        <f>Tabelle111[[#This Row],[Menge t P2O5]]/Tabelle111[[#This Row],[Anzahl Lieferscheine]]</f>
        <v>0.09</v>
      </c>
    </row>
    <row r="125" spans="1:14" x14ac:dyDescent="0.2">
      <c r="A125" s="2" t="s">
        <v>32</v>
      </c>
      <c r="B125" s="2" t="s">
        <v>39</v>
      </c>
      <c r="C125" s="2" t="s">
        <v>6</v>
      </c>
      <c r="D125" s="2" t="s">
        <v>15</v>
      </c>
      <c r="E125" s="2" t="s">
        <v>21</v>
      </c>
      <c r="F125" s="2" t="s">
        <v>61</v>
      </c>
      <c r="G125" s="1">
        <v>178.5</v>
      </c>
      <c r="H125" s="1">
        <v>105</v>
      </c>
      <c r="I125" s="4">
        <v>1</v>
      </c>
      <c r="J125" s="2" t="s">
        <v>65</v>
      </c>
      <c r="K125" s="1">
        <f>Tabelle111[[#This Row],[Menge kg Nges]]/1000</f>
        <v>0.17849999999999999</v>
      </c>
      <c r="L125" s="1">
        <f>Tabelle111[[#This Row],[Menge kg P2O5]]/1000</f>
        <v>0.105</v>
      </c>
      <c r="M125" s="1">
        <f>Tabelle111[[#This Row],[Menge t Nges]]/Tabelle111[[#This Row],[Anzahl Lieferscheine]]</f>
        <v>0.17849999999999999</v>
      </c>
      <c r="N125" s="1">
        <f>Tabelle111[[#This Row],[Menge t P2O5]]/Tabelle111[[#This Row],[Anzahl Lieferscheine]]</f>
        <v>0.105</v>
      </c>
    </row>
    <row r="126" spans="1:14" x14ac:dyDescent="0.2">
      <c r="A126" s="2" t="s">
        <v>32</v>
      </c>
      <c r="B126" s="2" t="s">
        <v>40</v>
      </c>
      <c r="C126" s="2" t="s">
        <v>6</v>
      </c>
      <c r="D126" s="2" t="s">
        <v>7</v>
      </c>
      <c r="E126" s="2" t="s">
        <v>10</v>
      </c>
      <c r="F126" s="2" t="s">
        <v>61</v>
      </c>
      <c r="G126" s="1">
        <v>137.6</v>
      </c>
      <c r="H126" s="1">
        <v>54.4</v>
      </c>
      <c r="I126" s="4">
        <v>1</v>
      </c>
      <c r="J126" s="2" t="s">
        <v>65</v>
      </c>
      <c r="K126" s="1">
        <f>Tabelle111[[#This Row],[Menge kg Nges]]/1000</f>
        <v>0.1376</v>
      </c>
      <c r="L126" s="1">
        <f>Tabelle111[[#This Row],[Menge kg P2O5]]/1000</f>
        <v>5.4399999999999997E-2</v>
      </c>
      <c r="M126" s="1">
        <f>Tabelle111[[#This Row],[Menge t Nges]]/Tabelle111[[#This Row],[Anzahl Lieferscheine]]</f>
        <v>0.1376</v>
      </c>
      <c r="N126" s="1">
        <f>Tabelle111[[#This Row],[Menge t P2O5]]/Tabelle111[[#This Row],[Anzahl Lieferscheine]]</f>
        <v>5.4399999999999997E-2</v>
      </c>
    </row>
    <row r="127" spans="1:14" x14ac:dyDescent="0.2">
      <c r="A127" s="2" t="s">
        <v>32</v>
      </c>
      <c r="B127" s="2" t="s">
        <v>40</v>
      </c>
      <c r="C127" s="2" t="s">
        <v>6</v>
      </c>
      <c r="D127" s="2" t="s">
        <v>15</v>
      </c>
      <c r="E127" s="2" t="s">
        <v>20</v>
      </c>
      <c r="F127" s="2" t="s">
        <v>61</v>
      </c>
      <c r="G127" s="1">
        <v>234</v>
      </c>
      <c r="H127" s="1">
        <v>225</v>
      </c>
      <c r="I127" s="4">
        <v>1</v>
      </c>
      <c r="J127" s="2" t="s">
        <v>65</v>
      </c>
      <c r="K127" s="1">
        <f>Tabelle111[[#This Row],[Menge kg Nges]]/1000</f>
        <v>0.23400000000000001</v>
      </c>
      <c r="L127" s="1">
        <f>Tabelle111[[#This Row],[Menge kg P2O5]]/1000</f>
        <v>0.22500000000000001</v>
      </c>
      <c r="M127" s="1">
        <f>Tabelle111[[#This Row],[Menge t Nges]]/Tabelle111[[#This Row],[Anzahl Lieferscheine]]</f>
        <v>0.23400000000000001</v>
      </c>
      <c r="N127" s="1">
        <f>Tabelle111[[#This Row],[Menge t P2O5]]/Tabelle111[[#This Row],[Anzahl Lieferscheine]]</f>
        <v>0.22500000000000001</v>
      </c>
    </row>
    <row r="128" spans="1:14" x14ac:dyDescent="0.2">
      <c r="A128" s="2" t="s">
        <v>32</v>
      </c>
      <c r="B128" s="2" t="s">
        <v>40</v>
      </c>
      <c r="C128" s="2" t="s">
        <v>6</v>
      </c>
      <c r="D128" s="2" t="s">
        <v>15</v>
      </c>
      <c r="E128" s="2" t="s">
        <v>10</v>
      </c>
      <c r="F128" s="2" t="s">
        <v>61</v>
      </c>
      <c r="G128" s="1">
        <v>320</v>
      </c>
      <c r="H128" s="1">
        <v>136</v>
      </c>
      <c r="I128" s="4">
        <v>1</v>
      </c>
      <c r="J128" s="2" t="s">
        <v>65</v>
      </c>
      <c r="K128" s="1">
        <f>Tabelle111[[#This Row],[Menge kg Nges]]/1000</f>
        <v>0.32</v>
      </c>
      <c r="L128" s="1">
        <f>Tabelle111[[#This Row],[Menge kg P2O5]]/1000</f>
        <v>0.13600000000000001</v>
      </c>
      <c r="M128" s="1">
        <f>Tabelle111[[#This Row],[Menge t Nges]]/Tabelle111[[#This Row],[Anzahl Lieferscheine]]</f>
        <v>0.32</v>
      </c>
      <c r="N128" s="1">
        <f>Tabelle111[[#This Row],[Menge t P2O5]]/Tabelle111[[#This Row],[Anzahl Lieferscheine]]</f>
        <v>0.13600000000000001</v>
      </c>
    </row>
    <row r="129" spans="1:14" x14ac:dyDescent="0.2">
      <c r="A129" s="2" t="s">
        <v>32</v>
      </c>
      <c r="B129" s="2" t="s">
        <v>40</v>
      </c>
      <c r="C129" s="2" t="s">
        <v>25</v>
      </c>
      <c r="D129" s="2" t="s">
        <v>25</v>
      </c>
      <c r="E129" s="2" t="s">
        <v>26</v>
      </c>
      <c r="F129" s="2" t="s">
        <v>61</v>
      </c>
      <c r="G129" s="1">
        <v>1255</v>
      </c>
      <c r="H129" s="1">
        <v>692.5</v>
      </c>
      <c r="I129" s="4">
        <v>5</v>
      </c>
      <c r="J129" s="2" t="s">
        <v>65</v>
      </c>
      <c r="K129" s="1">
        <f>Tabelle111[[#This Row],[Menge kg Nges]]/1000</f>
        <v>1.2549999999999999</v>
      </c>
      <c r="L129" s="1">
        <f>Tabelle111[[#This Row],[Menge kg P2O5]]/1000</f>
        <v>0.6925</v>
      </c>
      <c r="M129" s="1">
        <f>Tabelle111[[#This Row],[Menge t Nges]]/Tabelle111[[#This Row],[Anzahl Lieferscheine]]</f>
        <v>0.251</v>
      </c>
      <c r="N129" s="1">
        <f>Tabelle111[[#This Row],[Menge t P2O5]]/Tabelle111[[#This Row],[Anzahl Lieferscheine]]</f>
        <v>0.13850000000000001</v>
      </c>
    </row>
    <row r="130" spans="1:14" x14ac:dyDescent="0.2">
      <c r="A130" s="2" t="s">
        <v>32</v>
      </c>
      <c r="B130" s="2" t="s">
        <v>41</v>
      </c>
      <c r="C130" s="2" t="s">
        <v>6</v>
      </c>
      <c r="D130" s="2" t="s">
        <v>7</v>
      </c>
      <c r="E130" s="2" t="s">
        <v>11</v>
      </c>
      <c r="F130" s="2" t="s">
        <v>61</v>
      </c>
      <c r="G130" s="1">
        <v>340.4</v>
      </c>
      <c r="H130" s="1">
        <v>170.2</v>
      </c>
      <c r="I130" s="4">
        <v>2</v>
      </c>
      <c r="J130" s="2" t="s">
        <v>65</v>
      </c>
      <c r="K130" s="1">
        <f>Tabelle111[[#This Row],[Menge kg Nges]]/1000</f>
        <v>0.34039999999999998</v>
      </c>
      <c r="L130" s="1">
        <f>Tabelle111[[#This Row],[Menge kg P2O5]]/1000</f>
        <v>0.17019999999999999</v>
      </c>
      <c r="M130" s="1">
        <f>Tabelle111[[#This Row],[Menge t Nges]]/Tabelle111[[#This Row],[Anzahl Lieferscheine]]</f>
        <v>0.17019999999999999</v>
      </c>
      <c r="N130" s="1">
        <f>Tabelle111[[#This Row],[Menge t P2O5]]/Tabelle111[[#This Row],[Anzahl Lieferscheine]]</f>
        <v>8.5099999999999995E-2</v>
      </c>
    </row>
    <row r="131" spans="1:14" x14ac:dyDescent="0.2">
      <c r="A131" s="2" t="s">
        <v>32</v>
      </c>
      <c r="B131" s="2" t="s">
        <v>41</v>
      </c>
      <c r="C131" s="2" t="s">
        <v>6</v>
      </c>
      <c r="D131" s="2" t="s">
        <v>7</v>
      </c>
      <c r="E131" s="2" t="s">
        <v>12</v>
      </c>
      <c r="F131" s="2" t="s">
        <v>61</v>
      </c>
      <c r="G131" s="1">
        <v>2365</v>
      </c>
      <c r="H131" s="1">
        <v>1375</v>
      </c>
      <c r="I131" s="4">
        <v>6</v>
      </c>
      <c r="J131" s="2" t="s">
        <v>65</v>
      </c>
      <c r="K131" s="1">
        <f>Tabelle111[[#This Row],[Menge kg Nges]]/1000</f>
        <v>2.3650000000000002</v>
      </c>
      <c r="L131" s="1">
        <f>Tabelle111[[#This Row],[Menge kg P2O5]]/1000</f>
        <v>1.375</v>
      </c>
      <c r="M131" s="1">
        <f>Tabelle111[[#This Row],[Menge t Nges]]/Tabelle111[[#This Row],[Anzahl Lieferscheine]]</f>
        <v>0.39416666666666672</v>
      </c>
      <c r="N131" s="1">
        <f>Tabelle111[[#This Row],[Menge t P2O5]]/Tabelle111[[#This Row],[Anzahl Lieferscheine]]</f>
        <v>0.22916666666666666</v>
      </c>
    </row>
    <row r="132" spans="1:14" x14ac:dyDescent="0.2">
      <c r="A132" s="2" t="s">
        <v>32</v>
      </c>
      <c r="B132" s="2" t="s">
        <v>41</v>
      </c>
      <c r="C132" s="2" t="s">
        <v>6</v>
      </c>
      <c r="D132" s="2" t="s">
        <v>7</v>
      </c>
      <c r="E132" s="2" t="s">
        <v>13</v>
      </c>
      <c r="F132" s="2" t="s">
        <v>61</v>
      </c>
      <c r="G132" s="1">
        <v>900</v>
      </c>
      <c r="H132" s="1">
        <v>450</v>
      </c>
      <c r="I132" s="4">
        <v>1</v>
      </c>
      <c r="J132" s="2" t="s">
        <v>65</v>
      </c>
      <c r="K132" s="1">
        <f>Tabelle111[[#This Row],[Menge kg Nges]]/1000</f>
        <v>0.9</v>
      </c>
      <c r="L132" s="1">
        <f>Tabelle111[[#This Row],[Menge kg P2O5]]/1000</f>
        <v>0.45</v>
      </c>
      <c r="M132" s="1">
        <f>Tabelle111[[#This Row],[Menge t Nges]]/Tabelle111[[#This Row],[Anzahl Lieferscheine]]</f>
        <v>0.9</v>
      </c>
      <c r="N132" s="1">
        <f>Tabelle111[[#This Row],[Menge t P2O5]]/Tabelle111[[#This Row],[Anzahl Lieferscheine]]</f>
        <v>0.45</v>
      </c>
    </row>
    <row r="133" spans="1:14" x14ac:dyDescent="0.2">
      <c r="A133" s="2" t="s">
        <v>32</v>
      </c>
      <c r="B133" s="2" t="s">
        <v>41</v>
      </c>
      <c r="C133" s="2" t="s">
        <v>6</v>
      </c>
      <c r="D133" s="2" t="s">
        <v>15</v>
      </c>
      <c r="E133" s="2" t="s">
        <v>16</v>
      </c>
      <c r="F133" s="2" t="s">
        <v>61</v>
      </c>
      <c r="G133" s="1">
        <v>668.8</v>
      </c>
      <c r="H133" s="1">
        <v>608</v>
      </c>
      <c r="I133" s="4">
        <v>1</v>
      </c>
      <c r="J133" s="2" t="s">
        <v>65</v>
      </c>
      <c r="K133" s="1">
        <f>Tabelle111[[#This Row],[Menge kg Nges]]/1000</f>
        <v>0.66879999999999995</v>
      </c>
      <c r="L133" s="1">
        <f>Tabelle111[[#This Row],[Menge kg P2O5]]/1000</f>
        <v>0.60799999999999998</v>
      </c>
      <c r="M133" s="1">
        <f>Tabelle111[[#This Row],[Menge t Nges]]/Tabelle111[[#This Row],[Anzahl Lieferscheine]]</f>
        <v>0.66879999999999995</v>
      </c>
      <c r="N133" s="1">
        <f>Tabelle111[[#This Row],[Menge t P2O5]]/Tabelle111[[#This Row],[Anzahl Lieferscheine]]</f>
        <v>0.60799999999999998</v>
      </c>
    </row>
    <row r="134" spans="1:14" x14ac:dyDescent="0.2">
      <c r="A134" s="2" t="s">
        <v>32</v>
      </c>
      <c r="B134" s="2" t="s">
        <v>41</v>
      </c>
      <c r="C134" s="2" t="s">
        <v>6</v>
      </c>
      <c r="D134" s="2" t="s">
        <v>15</v>
      </c>
      <c r="E134" s="2" t="s">
        <v>21</v>
      </c>
      <c r="F134" s="2" t="s">
        <v>61</v>
      </c>
      <c r="G134" s="1">
        <v>816</v>
      </c>
      <c r="H134" s="1">
        <v>480</v>
      </c>
      <c r="I134" s="4">
        <v>2</v>
      </c>
      <c r="J134" s="2" t="s">
        <v>65</v>
      </c>
      <c r="K134" s="1">
        <f>Tabelle111[[#This Row],[Menge kg Nges]]/1000</f>
        <v>0.81599999999999995</v>
      </c>
      <c r="L134" s="1">
        <f>Tabelle111[[#This Row],[Menge kg P2O5]]/1000</f>
        <v>0.48</v>
      </c>
      <c r="M134" s="1">
        <f>Tabelle111[[#This Row],[Menge t Nges]]/Tabelle111[[#This Row],[Anzahl Lieferscheine]]</f>
        <v>0.40799999999999997</v>
      </c>
      <c r="N134" s="1">
        <f>Tabelle111[[#This Row],[Menge t P2O5]]/Tabelle111[[#This Row],[Anzahl Lieferscheine]]</f>
        <v>0.24</v>
      </c>
    </row>
    <row r="135" spans="1:14" x14ac:dyDescent="0.2">
      <c r="A135" s="2" t="s">
        <v>32</v>
      </c>
      <c r="B135" s="2" t="s">
        <v>41</v>
      </c>
      <c r="C135" s="2" t="s">
        <v>25</v>
      </c>
      <c r="D135" s="2" t="s">
        <v>25</v>
      </c>
      <c r="E135" s="2" t="s">
        <v>26</v>
      </c>
      <c r="F135" s="2" t="s">
        <v>61</v>
      </c>
      <c r="G135" s="1">
        <v>630</v>
      </c>
      <c r="H135" s="1">
        <v>270</v>
      </c>
      <c r="I135" s="4">
        <v>1</v>
      </c>
      <c r="J135" s="2" t="s">
        <v>65</v>
      </c>
      <c r="K135" s="1">
        <f>Tabelle111[[#This Row],[Menge kg Nges]]/1000</f>
        <v>0.63</v>
      </c>
      <c r="L135" s="1">
        <f>Tabelle111[[#This Row],[Menge kg P2O5]]/1000</f>
        <v>0.27</v>
      </c>
      <c r="M135" s="1">
        <f>Tabelle111[[#This Row],[Menge t Nges]]/Tabelle111[[#This Row],[Anzahl Lieferscheine]]</f>
        <v>0.63</v>
      </c>
      <c r="N135" s="1">
        <f>Tabelle111[[#This Row],[Menge t P2O5]]/Tabelle111[[#This Row],[Anzahl Lieferscheine]]</f>
        <v>0.27</v>
      </c>
    </row>
    <row r="136" spans="1:14" x14ac:dyDescent="0.2">
      <c r="A136" s="2" t="s">
        <v>32</v>
      </c>
      <c r="B136" s="2" t="s">
        <v>42</v>
      </c>
      <c r="C136" s="2" t="s">
        <v>6</v>
      </c>
      <c r="D136" s="2" t="s">
        <v>7</v>
      </c>
      <c r="E136" s="2" t="s">
        <v>9</v>
      </c>
      <c r="F136" s="2" t="s">
        <v>61</v>
      </c>
      <c r="G136" s="1">
        <v>5287.6399999999994</v>
      </c>
      <c r="H136" s="1">
        <v>2566.8000000000002</v>
      </c>
      <c r="I136" s="4">
        <v>14</v>
      </c>
      <c r="J136" s="2" t="s">
        <v>65</v>
      </c>
      <c r="K136" s="1">
        <f>Tabelle111[[#This Row],[Menge kg Nges]]/1000</f>
        <v>5.2876399999999997</v>
      </c>
      <c r="L136" s="1">
        <f>Tabelle111[[#This Row],[Menge kg P2O5]]/1000</f>
        <v>2.5668000000000002</v>
      </c>
      <c r="M136" s="1">
        <f>Tabelle111[[#This Row],[Menge t Nges]]/Tabelle111[[#This Row],[Anzahl Lieferscheine]]</f>
        <v>0.37768857142857143</v>
      </c>
      <c r="N136" s="1">
        <f>Tabelle111[[#This Row],[Menge t P2O5]]/Tabelle111[[#This Row],[Anzahl Lieferscheine]]</f>
        <v>0.18334285714285717</v>
      </c>
    </row>
    <row r="137" spans="1:14" x14ac:dyDescent="0.2">
      <c r="A137" s="2" t="s">
        <v>32</v>
      </c>
      <c r="B137" s="2" t="s">
        <v>42</v>
      </c>
      <c r="C137" s="2" t="s">
        <v>6</v>
      </c>
      <c r="D137" s="2" t="s">
        <v>7</v>
      </c>
      <c r="E137" s="2" t="s">
        <v>11</v>
      </c>
      <c r="F137" s="2" t="s">
        <v>61</v>
      </c>
      <c r="G137" s="1">
        <v>2200</v>
      </c>
      <c r="H137" s="1">
        <v>1137.5</v>
      </c>
      <c r="I137" s="4">
        <v>6</v>
      </c>
      <c r="J137" s="2" t="s">
        <v>65</v>
      </c>
      <c r="K137" s="1">
        <f>Tabelle111[[#This Row],[Menge kg Nges]]/1000</f>
        <v>2.2000000000000002</v>
      </c>
      <c r="L137" s="1">
        <f>Tabelle111[[#This Row],[Menge kg P2O5]]/1000</f>
        <v>1.1375</v>
      </c>
      <c r="M137" s="1">
        <f>Tabelle111[[#This Row],[Menge t Nges]]/Tabelle111[[#This Row],[Anzahl Lieferscheine]]</f>
        <v>0.3666666666666667</v>
      </c>
      <c r="N137" s="1">
        <f>Tabelle111[[#This Row],[Menge t P2O5]]/Tabelle111[[#This Row],[Anzahl Lieferscheine]]</f>
        <v>0.18958333333333333</v>
      </c>
    </row>
    <row r="138" spans="1:14" x14ac:dyDescent="0.2">
      <c r="A138" s="2" t="s">
        <v>32</v>
      </c>
      <c r="B138" s="2" t="s">
        <v>42</v>
      </c>
      <c r="C138" s="2" t="s">
        <v>6</v>
      </c>
      <c r="D138" s="2" t="s">
        <v>7</v>
      </c>
      <c r="E138" s="2" t="s">
        <v>12</v>
      </c>
      <c r="F138" s="2" t="s">
        <v>61</v>
      </c>
      <c r="G138" s="1">
        <v>4540.2</v>
      </c>
      <c r="H138" s="1">
        <v>2215</v>
      </c>
      <c r="I138" s="4">
        <v>13</v>
      </c>
      <c r="J138" s="2" t="s">
        <v>65</v>
      </c>
      <c r="K138" s="1">
        <f>Tabelle111[[#This Row],[Menge kg Nges]]/1000</f>
        <v>4.5401999999999996</v>
      </c>
      <c r="L138" s="1">
        <f>Tabelle111[[#This Row],[Menge kg P2O5]]/1000</f>
        <v>2.2149999999999999</v>
      </c>
      <c r="M138" s="1">
        <f>Tabelle111[[#This Row],[Menge t Nges]]/Tabelle111[[#This Row],[Anzahl Lieferscheine]]</f>
        <v>0.34924615384615382</v>
      </c>
      <c r="N138" s="1">
        <f>Tabelle111[[#This Row],[Menge t P2O5]]/Tabelle111[[#This Row],[Anzahl Lieferscheine]]</f>
        <v>0.17038461538461538</v>
      </c>
    </row>
    <row r="139" spans="1:14" x14ac:dyDescent="0.2">
      <c r="A139" s="2" t="s">
        <v>32</v>
      </c>
      <c r="B139" s="2" t="s">
        <v>42</v>
      </c>
      <c r="C139" s="2" t="s">
        <v>6</v>
      </c>
      <c r="D139" s="2" t="s">
        <v>15</v>
      </c>
      <c r="E139" s="2" t="s">
        <v>8</v>
      </c>
      <c r="F139" s="2" t="s">
        <v>61</v>
      </c>
      <c r="G139" s="1">
        <v>204</v>
      </c>
      <c r="H139" s="1">
        <v>340</v>
      </c>
      <c r="I139" s="4">
        <v>1</v>
      </c>
      <c r="J139" s="2" t="s">
        <v>65</v>
      </c>
      <c r="K139" s="1">
        <f>Tabelle111[[#This Row],[Menge kg Nges]]/1000</f>
        <v>0.20399999999999999</v>
      </c>
      <c r="L139" s="1">
        <f>Tabelle111[[#This Row],[Menge kg P2O5]]/1000</f>
        <v>0.34</v>
      </c>
      <c r="M139" s="1">
        <f>Tabelle111[[#This Row],[Menge t Nges]]/Tabelle111[[#This Row],[Anzahl Lieferscheine]]</f>
        <v>0.20399999999999999</v>
      </c>
      <c r="N139" s="1">
        <f>Tabelle111[[#This Row],[Menge t P2O5]]/Tabelle111[[#This Row],[Anzahl Lieferscheine]]</f>
        <v>0.34</v>
      </c>
    </row>
    <row r="140" spans="1:14" x14ac:dyDescent="0.2">
      <c r="A140" s="2" t="s">
        <v>32</v>
      </c>
      <c r="B140" s="2" t="s">
        <v>42</v>
      </c>
      <c r="C140" s="2" t="s">
        <v>6</v>
      </c>
      <c r="D140" s="2" t="s">
        <v>15</v>
      </c>
      <c r="E140" s="2" t="s">
        <v>16</v>
      </c>
      <c r="F140" s="2" t="s">
        <v>61</v>
      </c>
      <c r="G140" s="1">
        <v>939.80000000000007</v>
      </c>
      <c r="H140" s="1">
        <v>858.5</v>
      </c>
      <c r="I140" s="4">
        <v>3</v>
      </c>
      <c r="J140" s="2" t="s">
        <v>65</v>
      </c>
      <c r="K140" s="1">
        <f>Tabelle111[[#This Row],[Menge kg Nges]]/1000</f>
        <v>0.93980000000000008</v>
      </c>
      <c r="L140" s="1">
        <f>Tabelle111[[#This Row],[Menge kg P2O5]]/1000</f>
        <v>0.85850000000000004</v>
      </c>
      <c r="M140" s="1">
        <f>Tabelle111[[#This Row],[Menge t Nges]]/Tabelle111[[#This Row],[Anzahl Lieferscheine]]</f>
        <v>0.31326666666666669</v>
      </c>
      <c r="N140" s="1">
        <f>Tabelle111[[#This Row],[Menge t P2O5]]/Tabelle111[[#This Row],[Anzahl Lieferscheine]]</f>
        <v>0.28616666666666668</v>
      </c>
    </row>
    <row r="141" spans="1:14" x14ac:dyDescent="0.2">
      <c r="A141" s="2" t="s">
        <v>32</v>
      </c>
      <c r="B141" s="2" t="s">
        <v>42</v>
      </c>
      <c r="C141" s="2" t="s">
        <v>6</v>
      </c>
      <c r="D141" s="2" t="s">
        <v>15</v>
      </c>
      <c r="E141" s="2" t="s">
        <v>18</v>
      </c>
      <c r="F141" s="2" t="s">
        <v>61</v>
      </c>
      <c r="G141" s="1">
        <v>9245.74</v>
      </c>
      <c r="H141" s="1">
        <v>5894.4</v>
      </c>
      <c r="I141" s="4">
        <v>16</v>
      </c>
      <c r="J141" s="2" t="s">
        <v>65</v>
      </c>
      <c r="K141" s="1">
        <f>Tabelle111[[#This Row],[Menge kg Nges]]/1000</f>
        <v>9.2457399999999996</v>
      </c>
      <c r="L141" s="1">
        <f>Tabelle111[[#This Row],[Menge kg P2O5]]/1000</f>
        <v>5.8943999999999992</v>
      </c>
      <c r="M141" s="1">
        <f>Tabelle111[[#This Row],[Menge t Nges]]/Tabelle111[[#This Row],[Anzahl Lieferscheine]]</f>
        <v>0.57785874999999998</v>
      </c>
      <c r="N141" s="1">
        <f>Tabelle111[[#This Row],[Menge t P2O5]]/Tabelle111[[#This Row],[Anzahl Lieferscheine]]</f>
        <v>0.36839999999999995</v>
      </c>
    </row>
    <row r="142" spans="1:14" x14ac:dyDescent="0.2">
      <c r="A142" s="2" t="s">
        <v>32</v>
      </c>
      <c r="B142" s="2" t="s">
        <v>42</v>
      </c>
      <c r="C142" s="2" t="s">
        <v>6</v>
      </c>
      <c r="D142" s="2" t="s">
        <v>15</v>
      </c>
      <c r="E142" s="2" t="s">
        <v>20</v>
      </c>
      <c r="F142" s="2" t="s">
        <v>61</v>
      </c>
      <c r="G142" s="1">
        <v>294.14</v>
      </c>
      <c r="H142" s="1">
        <v>275.04000000000002</v>
      </c>
      <c r="I142" s="4">
        <v>3</v>
      </c>
      <c r="J142" s="2" t="s">
        <v>65</v>
      </c>
      <c r="K142" s="1">
        <f>Tabelle111[[#This Row],[Menge kg Nges]]/1000</f>
        <v>0.29414000000000001</v>
      </c>
      <c r="L142" s="1">
        <f>Tabelle111[[#This Row],[Menge kg P2O5]]/1000</f>
        <v>0.27504000000000001</v>
      </c>
      <c r="M142" s="1">
        <f>Tabelle111[[#This Row],[Menge t Nges]]/Tabelle111[[#This Row],[Anzahl Lieferscheine]]</f>
        <v>9.8046666666666671E-2</v>
      </c>
      <c r="N142" s="1">
        <f>Tabelle111[[#This Row],[Menge t P2O5]]/Tabelle111[[#This Row],[Anzahl Lieferscheine]]</f>
        <v>9.1679999999999998E-2</v>
      </c>
    </row>
    <row r="143" spans="1:14" x14ac:dyDescent="0.2">
      <c r="A143" s="2" t="s">
        <v>32</v>
      </c>
      <c r="B143" s="2" t="s">
        <v>42</v>
      </c>
      <c r="C143" s="2" t="s">
        <v>6</v>
      </c>
      <c r="D143" s="2" t="s">
        <v>15</v>
      </c>
      <c r="E143" s="2" t="s">
        <v>21</v>
      </c>
      <c r="F143" s="2" t="s">
        <v>61</v>
      </c>
      <c r="G143" s="1">
        <v>374</v>
      </c>
      <c r="H143" s="1">
        <v>220</v>
      </c>
      <c r="I143" s="4">
        <v>1</v>
      </c>
      <c r="J143" s="2" t="s">
        <v>65</v>
      </c>
      <c r="K143" s="1">
        <f>Tabelle111[[#This Row],[Menge kg Nges]]/1000</f>
        <v>0.374</v>
      </c>
      <c r="L143" s="1">
        <f>Tabelle111[[#This Row],[Menge kg P2O5]]/1000</f>
        <v>0.22</v>
      </c>
      <c r="M143" s="1">
        <f>Tabelle111[[#This Row],[Menge t Nges]]/Tabelle111[[#This Row],[Anzahl Lieferscheine]]</f>
        <v>0.374</v>
      </c>
      <c r="N143" s="1">
        <f>Tabelle111[[#This Row],[Menge t P2O5]]/Tabelle111[[#This Row],[Anzahl Lieferscheine]]</f>
        <v>0.22</v>
      </c>
    </row>
    <row r="144" spans="1:14" x14ac:dyDescent="0.2">
      <c r="A144" s="2" t="s">
        <v>32</v>
      </c>
      <c r="B144" s="2" t="s">
        <v>42</v>
      </c>
      <c r="C144" s="2" t="s">
        <v>6</v>
      </c>
      <c r="D144" s="2" t="s">
        <v>15</v>
      </c>
      <c r="E144" s="2" t="s">
        <v>9</v>
      </c>
      <c r="F144" s="2" t="s">
        <v>61</v>
      </c>
      <c r="G144" s="1">
        <v>370.14</v>
      </c>
      <c r="H144" s="1">
        <v>153.44999999999999</v>
      </c>
      <c r="I144" s="4">
        <v>1</v>
      </c>
      <c r="J144" s="2" t="s">
        <v>65</v>
      </c>
      <c r="K144" s="1">
        <f>Tabelle111[[#This Row],[Menge kg Nges]]/1000</f>
        <v>0.37013999999999997</v>
      </c>
      <c r="L144" s="1">
        <f>Tabelle111[[#This Row],[Menge kg P2O5]]/1000</f>
        <v>0.15344999999999998</v>
      </c>
      <c r="M144" s="1">
        <f>Tabelle111[[#This Row],[Menge t Nges]]/Tabelle111[[#This Row],[Anzahl Lieferscheine]]</f>
        <v>0.37013999999999997</v>
      </c>
      <c r="N144" s="1">
        <f>Tabelle111[[#This Row],[Menge t P2O5]]/Tabelle111[[#This Row],[Anzahl Lieferscheine]]</f>
        <v>0.15344999999999998</v>
      </c>
    </row>
    <row r="145" spans="1:14" x14ac:dyDescent="0.2">
      <c r="A145" s="2" t="s">
        <v>32</v>
      </c>
      <c r="B145" s="2" t="s">
        <v>42</v>
      </c>
      <c r="C145" s="2" t="s">
        <v>25</v>
      </c>
      <c r="D145" s="2" t="s">
        <v>25</v>
      </c>
      <c r="E145" s="2" t="s">
        <v>26</v>
      </c>
      <c r="F145" s="2" t="s">
        <v>61</v>
      </c>
      <c r="G145" s="1">
        <v>6711</v>
      </c>
      <c r="H145" s="1">
        <v>2514</v>
      </c>
      <c r="I145" s="4">
        <v>17</v>
      </c>
      <c r="J145" s="2" t="s">
        <v>65</v>
      </c>
      <c r="K145" s="1">
        <f>Tabelle111[[#This Row],[Menge kg Nges]]/1000</f>
        <v>6.7110000000000003</v>
      </c>
      <c r="L145" s="1">
        <f>Tabelle111[[#This Row],[Menge kg P2O5]]/1000</f>
        <v>2.5139999999999998</v>
      </c>
      <c r="M145" s="1">
        <f>Tabelle111[[#This Row],[Menge t Nges]]/Tabelle111[[#This Row],[Anzahl Lieferscheine]]</f>
        <v>0.39476470588235296</v>
      </c>
      <c r="N145" s="1">
        <f>Tabelle111[[#This Row],[Menge t P2O5]]/Tabelle111[[#This Row],[Anzahl Lieferscheine]]</f>
        <v>0.14788235294117646</v>
      </c>
    </row>
    <row r="146" spans="1:14" x14ac:dyDescent="0.2">
      <c r="A146" s="2" t="s">
        <v>43</v>
      </c>
      <c r="B146" s="2" t="s">
        <v>43</v>
      </c>
      <c r="C146" s="2" t="s">
        <v>6</v>
      </c>
      <c r="D146" s="2" t="s">
        <v>30</v>
      </c>
      <c r="E146" s="2" t="s">
        <v>26</v>
      </c>
      <c r="F146" s="2" t="s">
        <v>61</v>
      </c>
      <c r="G146" s="1">
        <v>17782.939999999999</v>
      </c>
      <c r="H146" s="1">
        <v>9104.1100000000024</v>
      </c>
      <c r="I146" s="4">
        <v>98</v>
      </c>
      <c r="J146" s="2" t="s">
        <v>65</v>
      </c>
      <c r="K146" s="1">
        <f>Tabelle111[[#This Row],[Menge kg Nges]]/1000</f>
        <v>17.78294</v>
      </c>
      <c r="L146" s="1">
        <f>Tabelle111[[#This Row],[Menge kg P2O5]]/1000</f>
        <v>9.1041100000000021</v>
      </c>
      <c r="M146" s="1">
        <f>Tabelle111[[#This Row],[Menge t Nges]]/Tabelle111[[#This Row],[Anzahl Lieferscheine]]</f>
        <v>0.18145857142857144</v>
      </c>
      <c r="N146" s="1">
        <f>Tabelle111[[#This Row],[Menge t P2O5]]/Tabelle111[[#This Row],[Anzahl Lieferscheine]]</f>
        <v>9.2899081632653077E-2</v>
      </c>
    </row>
    <row r="147" spans="1:14" x14ac:dyDescent="0.2">
      <c r="A147" s="2" t="s">
        <v>43</v>
      </c>
      <c r="B147" s="2" t="s">
        <v>43</v>
      </c>
      <c r="C147" s="2" t="s">
        <v>6</v>
      </c>
      <c r="D147" s="2" t="s">
        <v>7</v>
      </c>
      <c r="E147" s="2" t="s">
        <v>8</v>
      </c>
      <c r="F147" s="2" t="s">
        <v>61</v>
      </c>
      <c r="G147" s="1">
        <v>31.36</v>
      </c>
      <c r="H147" s="1">
        <v>28</v>
      </c>
      <c r="I147" s="4">
        <v>1</v>
      </c>
      <c r="J147" s="2" t="s">
        <v>65</v>
      </c>
      <c r="K147" s="1">
        <f>Tabelle111[[#This Row],[Menge kg Nges]]/1000</f>
        <v>3.1359999999999999E-2</v>
      </c>
      <c r="L147" s="1">
        <f>Tabelle111[[#This Row],[Menge kg P2O5]]/1000</f>
        <v>2.8000000000000001E-2</v>
      </c>
      <c r="M147" s="1">
        <f>Tabelle111[[#This Row],[Menge t Nges]]/Tabelle111[[#This Row],[Anzahl Lieferscheine]]</f>
        <v>3.1359999999999999E-2</v>
      </c>
      <c r="N147" s="1">
        <f>Tabelle111[[#This Row],[Menge t P2O5]]/Tabelle111[[#This Row],[Anzahl Lieferscheine]]</f>
        <v>2.8000000000000001E-2</v>
      </c>
    </row>
    <row r="148" spans="1:14" x14ac:dyDescent="0.2">
      <c r="A148" s="2" t="s">
        <v>43</v>
      </c>
      <c r="B148" s="2" t="s">
        <v>43</v>
      </c>
      <c r="C148" s="2" t="s">
        <v>6</v>
      </c>
      <c r="D148" s="2" t="s">
        <v>7</v>
      </c>
      <c r="E148" s="2" t="s">
        <v>9</v>
      </c>
      <c r="F148" s="2" t="s">
        <v>61</v>
      </c>
      <c r="G148" s="1">
        <v>2194.46</v>
      </c>
      <c r="H148" s="1">
        <v>914.34</v>
      </c>
      <c r="I148" s="4">
        <v>12</v>
      </c>
      <c r="J148" s="2" t="s">
        <v>65</v>
      </c>
      <c r="K148" s="1">
        <f>Tabelle111[[#This Row],[Menge kg Nges]]/1000</f>
        <v>2.1944599999999999</v>
      </c>
      <c r="L148" s="1">
        <f>Tabelle111[[#This Row],[Menge kg P2O5]]/1000</f>
        <v>0.91434000000000004</v>
      </c>
      <c r="M148" s="1">
        <f>Tabelle111[[#This Row],[Menge t Nges]]/Tabelle111[[#This Row],[Anzahl Lieferscheine]]</f>
        <v>0.18287166666666665</v>
      </c>
      <c r="N148" s="1">
        <f>Tabelle111[[#This Row],[Menge t P2O5]]/Tabelle111[[#This Row],[Anzahl Lieferscheine]]</f>
        <v>7.6194999999999999E-2</v>
      </c>
    </row>
    <row r="149" spans="1:14" x14ac:dyDescent="0.2">
      <c r="A149" s="2" t="s">
        <v>43</v>
      </c>
      <c r="B149" s="2" t="s">
        <v>43</v>
      </c>
      <c r="C149" s="2" t="s">
        <v>6</v>
      </c>
      <c r="D149" s="2" t="s">
        <v>7</v>
      </c>
      <c r="E149" s="2" t="s">
        <v>11</v>
      </c>
      <c r="F149" s="2" t="s">
        <v>61</v>
      </c>
      <c r="G149" s="1">
        <v>7896.46</v>
      </c>
      <c r="H149" s="1">
        <v>3815.6</v>
      </c>
      <c r="I149" s="4">
        <v>50</v>
      </c>
      <c r="J149" s="2" t="s">
        <v>65</v>
      </c>
      <c r="K149" s="1">
        <f>Tabelle111[[#This Row],[Menge kg Nges]]/1000</f>
        <v>7.8964600000000003</v>
      </c>
      <c r="L149" s="1">
        <f>Tabelle111[[#This Row],[Menge kg P2O5]]/1000</f>
        <v>3.8155999999999999</v>
      </c>
      <c r="M149" s="1">
        <f>Tabelle111[[#This Row],[Menge t Nges]]/Tabelle111[[#This Row],[Anzahl Lieferscheine]]</f>
        <v>0.15792919999999999</v>
      </c>
      <c r="N149" s="1">
        <f>Tabelle111[[#This Row],[Menge t P2O5]]/Tabelle111[[#This Row],[Anzahl Lieferscheine]]</f>
        <v>7.6311999999999991E-2</v>
      </c>
    </row>
    <row r="150" spans="1:14" x14ac:dyDescent="0.2">
      <c r="A150" s="2" t="s">
        <v>43</v>
      </c>
      <c r="B150" s="2" t="s">
        <v>43</v>
      </c>
      <c r="C150" s="2" t="s">
        <v>6</v>
      </c>
      <c r="D150" s="2" t="s">
        <v>7</v>
      </c>
      <c r="E150" s="2" t="s">
        <v>12</v>
      </c>
      <c r="F150" s="2" t="s">
        <v>61</v>
      </c>
      <c r="G150" s="1">
        <v>15261.77</v>
      </c>
      <c r="H150" s="1">
        <v>5912.1000000000013</v>
      </c>
      <c r="I150" s="4">
        <v>94</v>
      </c>
      <c r="J150" s="2" t="s">
        <v>65</v>
      </c>
      <c r="K150" s="1">
        <f>Tabelle111[[#This Row],[Menge kg Nges]]/1000</f>
        <v>15.26177</v>
      </c>
      <c r="L150" s="1">
        <f>Tabelle111[[#This Row],[Menge kg P2O5]]/1000</f>
        <v>5.9121000000000015</v>
      </c>
      <c r="M150" s="1">
        <f>Tabelle111[[#This Row],[Menge t Nges]]/Tabelle111[[#This Row],[Anzahl Lieferscheine]]</f>
        <v>0.16235925531914894</v>
      </c>
      <c r="N150" s="1">
        <f>Tabelle111[[#This Row],[Menge t P2O5]]/Tabelle111[[#This Row],[Anzahl Lieferscheine]]</f>
        <v>6.2894680851063839E-2</v>
      </c>
    </row>
    <row r="151" spans="1:14" x14ac:dyDescent="0.2">
      <c r="A151" s="2" t="s">
        <v>43</v>
      </c>
      <c r="B151" s="2" t="s">
        <v>43</v>
      </c>
      <c r="C151" s="2" t="s">
        <v>6</v>
      </c>
      <c r="D151" s="2" t="s">
        <v>7</v>
      </c>
      <c r="E151" s="2" t="s">
        <v>13</v>
      </c>
      <c r="F151" s="2" t="s">
        <v>61</v>
      </c>
      <c r="G151" s="1">
        <v>11874.26</v>
      </c>
      <c r="H151" s="1">
        <v>6622.54</v>
      </c>
      <c r="I151" s="4">
        <v>63</v>
      </c>
      <c r="J151" s="2" t="s">
        <v>65</v>
      </c>
      <c r="K151" s="1">
        <f>Tabelle111[[#This Row],[Menge kg Nges]]/1000</f>
        <v>11.87426</v>
      </c>
      <c r="L151" s="1">
        <f>Tabelle111[[#This Row],[Menge kg P2O5]]/1000</f>
        <v>6.6225399999999999</v>
      </c>
      <c r="M151" s="1">
        <f>Tabelle111[[#This Row],[Menge t Nges]]/Tabelle111[[#This Row],[Anzahl Lieferscheine]]</f>
        <v>0.18848031746031746</v>
      </c>
      <c r="N151" s="1">
        <f>Tabelle111[[#This Row],[Menge t P2O5]]/Tabelle111[[#This Row],[Anzahl Lieferscheine]]</f>
        <v>0.10511968253968254</v>
      </c>
    </row>
    <row r="152" spans="1:14" x14ac:dyDescent="0.2">
      <c r="A152" s="2" t="s">
        <v>43</v>
      </c>
      <c r="B152" s="2" t="s">
        <v>43</v>
      </c>
      <c r="C152" s="2" t="s">
        <v>6</v>
      </c>
      <c r="D152" s="2" t="s">
        <v>7</v>
      </c>
      <c r="E152" s="2" t="s">
        <v>14</v>
      </c>
      <c r="F152" s="2" t="s">
        <v>61</v>
      </c>
      <c r="G152" s="1">
        <v>366</v>
      </c>
      <c r="H152" s="1">
        <v>222</v>
      </c>
      <c r="I152" s="4">
        <v>2</v>
      </c>
      <c r="J152" s="2" t="s">
        <v>65</v>
      </c>
      <c r="K152" s="1">
        <f>Tabelle111[[#This Row],[Menge kg Nges]]/1000</f>
        <v>0.36599999999999999</v>
      </c>
      <c r="L152" s="1">
        <f>Tabelle111[[#This Row],[Menge kg P2O5]]/1000</f>
        <v>0.222</v>
      </c>
      <c r="M152" s="1">
        <f>Tabelle111[[#This Row],[Menge t Nges]]/Tabelle111[[#This Row],[Anzahl Lieferscheine]]</f>
        <v>0.183</v>
      </c>
      <c r="N152" s="1">
        <f>Tabelle111[[#This Row],[Menge t P2O5]]/Tabelle111[[#This Row],[Anzahl Lieferscheine]]</f>
        <v>0.111</v>
      </c>
    </row>
    <row r="153" spans="1:14" x14ac:dyDescent="0.2">
      <c r="A153" s="2" t="s">
        <v>43</v>
      </c>
      <c r="B153" s="2" t="s">
        <v>43</v>
      </c>
      <c r="C153" s="2" t="s">
        <v>6</v>
      </c>
      <c r="D153" s="2" t="s">
        <v>15</v>
      </c>
      <c r="E153" s="2" t="s">
        <v>19</v>
      </c>
      <c r="F153" s="2" t="s">
        <v>61</v>
      </c>
      <c r="G153" s="1">
        <v>171.96</v>
      </c>
      <c r="H153" s="1">
        <v>126.12</v>
      </c>
      <c r="I153" s="4">
        <v>1</v>
      </c>
      <c r="J153" s="2" t="s">
        <v>65</v>
      </c>
      <c r="K153" s="1">
        <f>Tabelle111[[#This Row],[Menge kg Nges]]/1000</f>
        <v>0.17196</v>
      </c>
      <c r="L153" s="1">
        <f>Tabelle111[[#This Row],[Menge kg P2O5]]/1000</f>
        <v>0.12612000000000001</v>
      </c>
      <c r="M153" s="1">
        <f>Tabelle111[[#This Row],[Menge t Nges]]/Tabelle111[[#This Row],[Anzahl Lieferscheine]]</f>
        <v>0.17196</v>
      </c>
      <c r="N153" s="1">
        <f>Tabelle111[[#This Row],[Menge t P2O5]]/Tabelle111[[#This Row],[Anzahl Lieferscheine]]</f>
        <v>0.12612000000000001</v>
      </c>
    </row>
    <row r="154" spans="1:14" x14ac:dyDescent="0.2">
      <c r="A154" s="2" t="s">
        <v>43</v>
      </c>
      <c r="B154" s="2" t="s">
        <v>43</v>
      </c>
      <c r="C154" s="2" t="s">
        <v>6</v>
      </c>
      <c r="D154" s="2" t="s">
        <v>15</v>
      </c>
      <c r="E154" s="2" t="s">
        <v>21</v>
      </c>
      <c r="F154" s="2" t="s">
        <v>61</v>
      </c>
      <c r="G154" s="1">
        <v>142.80000000000001</v>
      </c>
      <c r="H154" s="1">
        <v>84</v>
      </c>
      <c r="I154" s="4">
        <v>1</v>
      </c>
      <c r="J154" s="2" t="s">
        <v>65</v>
      </c>
      <c r="K154" s="1">
        <f>Tabelle111[[#This Row],[Menge kg Nges]]/1000</f>
        <v>0.14280000000000001</v>
      </c>
      <c r="L154" s="1">
        <f>Tabelle111[[#This Row],[Menge kg P2O5]]/1000</f>
        <v>8.4000000000000005E-2</v>
      </c>
      <c r="M154" s="1">
        <f>Tabelle111[[#This Row],[Menge t Nges]]/Tabelle111[[#This Row],[Anzahl Lieferscheine]]</f>
        <v>0.14280000000000001</v>
      </c>
      <c r="N154" s="1">
        <f>Tabelle111[[#This Row],[Menge t P2O5]]/Tabelle111[[#This Row],[Anzahl Lieferscheine]]</f>
        <v>8.4000000000000005E-2</v>
      </c>
    </row>
    <row r="155" spans="1:14" x14ac:dyDescent="0.2">
      <c r="A155" s="2" t="s">
        <v>43</v>
      </c>
      <c r="B155" s="2" t="s">
        <v>43</v>
      </c>
      <c r="C155" s="2" t="s">
        <v>6</v>
      </c>
      <c r="D155" s="2" t="s">
        <v>15</v>
      </c>
      <c r="E155" s="2" t="s">
        <v>13</v>
      </c>
      <c r="F155" s="2" t="s">
        <v>61</v>
      </c>
      <c r="G155" s="1">
        <v>124</v>
      </c>
      <c r="H155" s="1">
        <v>112</v>
      </c>
      <c r="I155" s="4">
        <v>1</v>
      </c>
      <c r="J155" s="2" t="s">
        <v>65</v>
      </c>
      <c r="K155" s="1">
        <f>Tabelle111[[#This Row],[Menge kg Nges]]/1000</f>
        <v>0.124</v>
      </c>
      <c r="L155" s="1">
        <f>Tabelle111[[#This Row],[Menge kg P2O5]]/1000</f>
        <v>0.112</v>
      </c>
      <c r="M155" s="1">
        <f>Tabelle111[[#This Row],[Menge t Nges]]/Tabelle111[[#This Row],[Anzahl Lieferscheine]]</f>
        <v>0.124</v>
      </c>
      <c r="N155" s="1">
        <f>Tabelle111[[#This Row],[Menge t P2O5]]/Tabelle111[[#This Row],[Anzahl Lieferscheine]]</f>
        <v>0.112</v>
      </c>
    </row>
    <row r="156" spans="1:14" x14ac:dyDescent="0.2">
      <c r="A156" s="2" t="s">
        <v>43</v>
      </c>
      <c r="B156" s="2" t="s">
        <v>36</v>
      </c>
      <c r="C156" s="2" t="s">
        <v>6</v>
      </c>
      <c r="D156" s="2" t="s">
        <v>30</v>
      </c>
      <c r="E156" s="2" t="s">
        <v>26</v>
      </c>
      <c r="F156" s="2" t="s">
        <v>61</v>
      </c>
      <c r="G156" s="1">
        <v>1527.0500000000002</v>
      </c>
      <c r="H156" s="1">
        <v>844.05000000000007</v>
      </c>
      <c r="I156" s="4">
        <v>13</v>
      </c>
      <c r="J156" s="2" t="s">
        <v>65</v>
      </c>
      <c r="K156" s="1">
        <f>Tabelle111[[#This Row],[Menge kg Nges]]/1000</f>
        <v>1.5270500000000002</v>
      </c>
      <c r="L156" s="1">
        <f>Tabelle111[[#This Row],[Menge kg P2O5]]/1000</f>
        <v>0.84405000000000008</v>
      </c>
      <c r="M156" s="1">
        <f>Tabelle111[[#This Row],[Menge t Nges]]/Tabelle111[[#This Row],[Anzahl Lieferscheine]]</f>
        <v>0.11746538461538464</v>
      </c>
      <c r="N156" s="1">
        <f>Tabelle111[[#This Row],[Menge t P2O5]]/Tabelle111[[#This Row],[Anzahl Lieferscheine]]</f>
        <v>6.4926923076923077E-2</v>
      </c>
    </row>
    <row r="157" spans="1:14" x14ac:dyDescent="0.2">
      <c r="A157" s="2" t="s">
        <v>43</v>
      </c>
      <c r="B157" s="2" t="s">
        <v>36</v>
      </c>
      <c r="C157" s="2" t="s">
        <v>6</v>
      </c>
      <c r="D157" s="2" t="s">
        <v>7</v>
      </c>
      <c r="E157" s="2" t="s">
        <v>11</v>
      </c>
      <c r="F157" s="2" t="s">
        <v>61</v>
      </c>
      <c r="G157" s="1">
        <v>1879.45</v>
      </c>
      <c r="H157" s="1">
        <v>947.29000000000008</v>
      </c>
      <c r="I157" s="4">
        <v>12</v>
      </c>
      <c r="J157" s="2" t="s">
        <v>65</v>
      </c>
      <c r="K157" s="1">
        <f>Tabelle111[[#This Row],[Menge kg Nges]]/1000</f>
        <v>1.8794500000000001</v>
      </c>
      <c r="L157" s="1">
        <f>Tabelle111[[#This Row],[Menge kg P2O5]]/1000</f>
        <v>0.94729000000000008</v>
      </c>
      <c r="M157" s="1">
        <f>Tabelle111[[#This Row],[Menge t Nges]]/Tabelle111[[#This Row],[Anzahl Lieferscheine]]</f>
        <v>0.15662083333333335</v>
      </c>
      <c r="N157" s="1">
        <f>Tabelle111[[#This Row],[Menge t P2O5]]/Tabelle111[[#This Row],[Anzahl Lieferscheine]]</f>
        <v>7.8940833333333335E-2</v>
      </c>
    </row>
    <row r="158" spans="1:14" x14ac:dyDescent="0.2">
      <c r="A158" s="2" t="s">
        <v>43</v>
      </c>
      <c r="B158" s="2" t="s">
        <v>36</v>
      </c>
      <c r="C158" s="2" t="s">
        <v>6</v>
      </c>
      <c r="D158" s="2" t="s">
        <v>7</v>
      </c>
      <c r="E158" s="2" t="s">
        <v>12</v>
      </c>
      <c r="F158" s="2" t="s">
        <v>61</v>
      </c>
      <c r="G158" s="1">
        <v>3343</v>
      </c>
      <c r="H158" s="1">
        <v>1387.1599999999999</v>
      </c>
      <c r="I158" s="4">
        <v>23</v>
      </c>
      <c r="J158" s="2" t="s">
        <v>65</v>
      </c>
      <c r="K158" s="1">
        <f>Tabelle111[[#This Row],[Menge kg Nges]]/1000</f>
        <v>3.343</v>
      </c>
      <c r="L158" s="1">
        <f>Tabelle111[[#This Row],[Menge kg P2O5]]/1000</f>
        <v>1.3871599999999999</v>
      </c>
      <c r="M158" s="1">
        <f>Tabelle111[[#This Row],[Menge t Nges]]/Tabelle111[[#This Row],[Anzahl Lieferscheine]]</f>
        <v>0.14534782608695651</v>
      </c>
      <c r="N158" s="1">
        <f>Tabelle111[[#This Row],[Menge t P2O5]]/Tabelle111[[#This Row],[Anzahl Lieferscheine]]</f>
        <v>6.0311304347826084E-2</v>
      </c>
    </row>
    <row r="159" spans="1:14" x14ac:dyDescent="0.2">
      <c r="A159" s="2" t="s">
        <v>43</v>
      </c>
      <c r="B159" s="2" t="s">
        <v>36</v>
      </c>
      <c r="C159" s="2" t="s">
        <v>6</v>
      </c>
      <c r="D159" s="2" t="s">
        <v>7</v>
      </c>
      <c r="E159" s="2" t="s">
        <v>13</v>
      </c>
      <c r="F159" s="2" t="s">
        <v>61</v>
      </c>
      <c r="G159" s="1">
        <v>2297</v>
      </c>
      <c r="H159" s="1">
        <v>1348.55</v>
      </c>
      <c r="I159" s="4">
        <v>13</v>
      </c>
      <c r="J159" s="2" t="s">
        <v>65</v>
      </c>
      <c r="K159" s="1">
        <f>Tabelle111[[#This Row],[Menge kg Nges]]/1000</f>
        <v>2.2970000000000002</v>
      </c>
      <c r="L159" s="1">
        <f>Tabelle111[[#This Row],[Menge kg P2O5]]/1000</f>
        <v>1.3485499999999999</v>
      </c>
      <c r="M159" s="1">
        <f>Tabelle111[[#This Row],[Menge t Nges]]/Tabelle111[[#This Row],[Anzahl Lieferscheine]]</f>
        <v>0.1766923076923077</v>
      </c>
      <c r="N159" s="1">
        <f>Tabelle111[[#This Row],[Menge t P2O5]]/Tabelle111[[#This Row],[Anzahl Lieferscheine]]</f>
        <v>0.10373461538461538</v>
      </c>
    </row>
    <row r="160" spans="1:14" x14ac:dyDescent="0.2">
      <c r="A160" s="2" t="s">
        <v>43</v>
      </c>
      <c r="B160" s="2" t="s">
        <v>36</v>
      </c>
      <c r="C160" s="2" t="s">
        <v>6</v>
      </c>
      <c r="D160" s="2" t="s">
        <v>15</v>
      </c>
      <c r="E160" s="2" t="s">
        <v>19</v>
      </c>
      <c r="F160" s="2" t="s">
        <v>61</v>
      </c>
      <c r="G160" s="1">
        <v>232.14</v>
      </c>
      <c r="H160" s="1">
        <v>170.26</v>
      </c>
      <c r="I160" s="4">
        <v>1</v>
      </c>
      <c r="J160" s="2" t="s">
        <v>65</v>
      </c>
      <c r="K160" s="1">
        <f>Tabelle111[[#This Row],[Menge kg Nges]]/1000</f>
        <v>0.23213999999999999</v>
      </c>
      <c r="L160" s="1">
        <f>Tabelle111[[#This Row],[Menge kg P2O5]]/1000</f>
        <v>0.17025999999999999</v>
      </c>
      <c r="M160" s="1">
        <f>Tabelle111[[#This Row],[Menge t Nges]]/Tabelle111[[#This Row],[Anzahl Lieferscheine]]</f>
        <v>0.23213999999999999</v>
      </c>
      <c r="N160" s="1">
        <f>Tabelle111[[#This Row],[Menge t P2O5]]/Tabelle111[[#This Row],[Anzahl Lieferscheine]]</f>
        <v>0.17025999999999999</v>
      </c>
    </row>
    <row r="161" spans="1:14" x14ac:dyDescent="0.2">
      <c r="A161" s="2" t="s">
        <v>43</v>
      </c>
      <c r="B161" s="2" t="s">
        <v>37</v>
      </c>
      <c r="C161" s="2" t="s">
        <v>6</v>
      </c>
      <c r="D161" s="2" t="s">
        <v>30</v>
      </c>
      <c r="E161" s="2" t="s">
        <v>26</v>
      </c>
      <c r="F161" s="2" t="s">
        <v>61</v>
      </c>
      <c r="G161" s="1">
        <v>1872.99</v>
      </c>
      <c r="H161" s="1">
        <v>1078.8</v>
      </c>
      <c r="I161" s="4">
        <v>13</v>
      </c>
      <c r="J161" s="2" t="s">
        <v>65</v>
      </c>
      <c r="K161" s="1">
        <f>Tabelle111[[#This Row],[Menge kg Nges]]/1000</f>
        <v>1.8729899999999999</v>
      </c>
      <c r="L161" s="1">
        <f>Tabelle111[[#This Row],[Menge kg P2O5]]/1000</f>
        <v>1.0788</v>
      </c>
      <c r="M161" s="1">
        <f>Tabelle111[[#This Row],[Menge t Nges]]/Tabelle111[[#This Row],[Anzahl Lieferscheine]]</f>
        <v>0.14407615384615385</v>
      </c>
      <c r="N161" s="1">
        <f>Tabelle111[[#This Row],[Menge t P2O5]]/Tabelle111[[#This Row],[Anzahl Lieferscheine]]</f>
        <v>8.2984615384615379E-2</v>
      </c>
    </row>
    <row r="162" spans="1:14" x14ac:dyDescent="0.2">
      <c r="A162" s="2" t="s">
        <v>43</v>
      </c>
      <c r="B162" s="2" t="s">
        <v>37</v>
      </c>
      <c r="C162" s="2" t="s">
        <v>6</v>
      </c>
      <c r="D162" s="2" t="s">
        <v>7</v>
      </c>
      <c r="E162" s="2" t="s">
        <v>9</v>
      </c>
      <c r="F162" s="2" t="s">
        <v>61</v>
      </c>
      <c r="G162" s="1">
        <v>550</v>
      </c>
      <c r="H162" s="1">
        <v>225</v>
      </c>
      <c r="I162" s="4">
        <v>2</v>
      </c>
      <c r="J162" s="2" t="s">
        <v>65</v>
      </c>
      <c r="K162" s="1">
        <f>Tabelle111[[#This Row],[Menge kg Nges]]/1000</f>
        <v>0.55000000000000004</v>
      </c>
      <c r="L162" s="1">
        <f>Tabelle111[[#This Row],[Menge kg P2O5]]/1000</f>
        <v>0.22500000000000001</v>
      </c>
      <c r="M162" s="1">
        <f>Tabelle111[[#This Row],[Menge t Nges]]/Tabelle111[[#This Row],[Anzahl Lieferscheine]]</f>
        <v>0.27500000000000002</v>
      </c>
      <c r="N162" s="1">
        <f>Tabelle111[[#This Row],[Menge t P2O5]]/Tabelle111[[#This Row],[Anzahl Lieferscheine]]</f>
        <v>0.1125</v>
      </c>
    </row>
    <row r="163" spans="1:14" x14ac:dyDescent="0.2">
      <c r="A163" s="2" t="s">
        <v>43</v>
      </c>
      <c r="B163" s="2" t="s">
        <v>37</v>
      </c>
      <c r="C163" s="2" t="s">
        <v>6</v>
      </c>
      <c r="D163" s="2" t="s">
        <v>7</v>
      </c>
      <c r="E163" s="2" t="s">
        <v>11</v>
      </c>
      <c r="F163" s="2" t="s">
        <v>61</v>
      </c>
      <c r="G163" s="1">
        <v>1301.4000000000001</v>
      </c>
      <c r="H163" s="1">
        <v>641.59999999999991</v>
      </c>
      <c r="I163" s="4">
        <v>7</v>
      </c>
      <c r="J163" s="2" t="s">
        <v>65</v>
      </c>
      <c r="K163" s="1">
        <f>Tabelle111[[#This Row],[Menge kg Nges]]/1000</f>
        <v>1.3014000000000001</v>
      </c>
      <c r="L163" s="1">
        <f>Tabelle111[[#This Row],[Menge kg P2O5]]/1000</f>
        <v>0.64159999999999995</v>
      </c>
      <c r="M163" s="1">
        <f>Tabelle111[[#This Row],[Menge t Nges]]/Tabelle111[[#This Row],[Anzahl Lieferscheine]]</f>
        <v>0.18591428571428573</v>
      </c>
      <c r="N163" s="1">
        <f>Tabelle111[[#This Row],[Menge t P2O5]]/Tabelle111[[#This Row],[Anzahl Lieferscheine]]</f>
        <v>9.1657142857142854E-2</v>
      </c>
    </row>
    <row r="164" spans="1:14" x14ac:dyDescent="0.2">
      <c r="A164" s="2" t="s">
        <v>43</v>
      </c>
      <c r="B164" s="2" t="s">
        <v>37</v>
      </c>
      <c r="C164" s="2" t="s">
        <v>6</v>
      </c>
      <c r="D164" s="2" t="s">
        <v>7</v>
      </c>
      <c r="E164" s="2" t="s">
        <v>12</v>
      </c>
      <c r="F164" s="2" t="s">
        <v>61</v>
      </c>
      <c r="G164" s="1">
        <v>1638.4</v>
      </c>
      <c r="H164" s="1">
        <v>592.79999999999995</v>
      </c>
      <c r="I164" s="4">
        <v>7</v>
      </c>
      <c r="J164" s="2" t="s">
        <v>65</v>
      </c>
      <c r="K164" s="1">
        <f>Tabelle111[[#This Row],[Menge kg Nges]]/1000</f>
        <v>1.6384000000000001</v>
      </c>
      <c r="L164" s="1">
        <f>Tabelle111[[#This Row],[Menge kg P2O5]]/1000</f>
        <v>0.59279999999999999</v>
      </c>
      <c r="M164" s="1">
        <f>Tabelle111[[#This Row],[Menge t Nges]]/Tabelle111[[#This Row],[Anzahl Lieferscheine]]</f>
        <v>0.23405714285714288</v>
      </c>
      <c r="N164" s="1">
        <f>Tabelle111[[#This Row],[Menge t P2O5]]/Tabelle111[[#This Row],[Anzahl Lieferscheine]]</f>
        <v>8.4685714285714281E-2</v>
      </c>
    </row>
    <row r="165" spans="1:14" x14ac:dyDescent="0.2">
      <c r="A165" s="2" t="s">
        <v>43</v>
      </c>
      <c r="B165" s="2" t="s">
        <v>37</v>
      </c>
      <c r="C165" s="2" t="s">
        <v>6</v>
      </c>
      <c r="D165" s="2" t="s">
        <v>7</v>
      </c>
      <c r="E165" s="2" t="s">
        <v>13</v>
      </c>
      <c r="F165" s="2" t="s">
        <v>61</v>
      </c>
      <c r="G165" s="1">
        <v>3277.56</v>
      </c>
      <c r="H165" s="1">
        <v>1702.8999999999999</v>
      </c>
      <c r="I165" s="4">
        <v>13</v>
      </c>
      <c r="J165" s="2" t="s">
        <v>65</v>
      </c>
      <c r="K165" s="1">
        <f>Tabelle111[[#This Row],[Menge kg Nges]]/1000</f>
        <v>3.2775599999999998</v>
      </c>
      <c r="L165" s="1">
        <f>Tabelle111[[#This Row],[Menge kg P2O5]]/1000</f>
        <v>1.7028999999999999</v>
      </c>
      <c r="M165" s="1">
        <f>Tabelle111[[#This Row],[Menge t Nges]]/Tabelle111[[#This Row],[Anzahl Lieferscheine]]</f>
        <v>0.25212000000000001</v>
      </c>
      <c r="N165" s="1">
        <f>Tabelle111[[#This Row],[Menge t P2O5]]/Tabelle111[[#This Row],[Anzahl Lieferscheine]]</f>
        <v>0.13099230769230769</v>
      </c>
    </row>
    <row r="166" spans="1:14" x14ac:dyDescent="0.2">
      <c r="A166" s="2" t="s">
        <v>43</v>
      </c>
      <c r="B166" s="2" t="s">
        <v>37</v>
      </c>
      <c r="C166" s="2" t="s">
        <v>6</v>
      </c>
      <c r="D166" s="2" t="s">
        <v>7</v>
      </c>
      <c r="E166" s="2" t="s">
        <v>14</v>
      </c>
      <c r="F166" s="2" t="s">
        <v>61</v>
      </c>
      <c r="G166" s="1">
        <v>313.5</v>
      </c>
      <c r="H166" s="1">
        <v>218.5</v>
      </c>
      <c r="I166" s="4">
        <v>2</v>
      </c>
      <c r="J166" s="2" t="s">
        <v>65</v>
      </c>
      <c r="K166" s="1">
        <f>Tabelle111[[#This Row],[Menge kg Nges]]/1000</f>
        <v>0.3135</v>
      </c>
      <c r="L166" s="1">
        <f>Tabelle111[[#This Row],[Menge kg P2O5]]/1000</f>
        <v>0.2185</v>
      </c>
      <c r="M166" s="1">
        <f>Tabelle111[[#This Row],[Menge t Nges]]/Tabelle111[[#This Row],[Anzahl Lieferscheine]]</f>
        <v>0.15675</v>
      </c>
      <c r="N166" s="1">
        <f>Tabelle111[[#This Row],[Menge t P2O5]]/Tabelle111[[#This Row],[Anzahl Lieferscheine]]</f>
        <v>0.10925</v>
      </c>
    </row>
    <row r="167" spans="1:14" x14ac:dyDescent="0.2">
      <c r="A167" s="2" t="s">
        <v>43</v>
      </c>
      <c r="B167" s="2" t="s">
        <v>37</v>
      </c>
      <c r="C167" s="2" t="s">
        <v>6</v>
      </c>
      <c r="D167" s="2" t="s">
        <v>15</v>
      </c>
      <c r="E167" s="2" t="s">
        <v>18</v>
      </c>
      <c r="F167" s="2" t="s">
        <v>61</v>
      </c>
      <c r="G167" s="1">
        <v>235.2</v>
      </c>
      <c r="H167" s="1">
        <v>190.4</v>
      </c>
      <c r="I167" s="4">
        <v>1</v>
      </c>
      <c r="J167" s="2" t="s">
        <v>65</v>
      </c>
      <c r="K167" s="1">
        <f>Tabelle111[[#This Row],[Menge kg Nges]]/1000</f>
        <v>0.23519999999999999</v>
      </c>
      <c r="L167" s="1">
        <f>Tabelle111[[#This Row],[Menge kg P2O5]]/1000</f>
        <v>0.19040000000000001</v>
      </c>
      <c r="M167" s="1">
        <f>Tabelle111[[#This Row],[Menge t Nges]]/Tabelle111[[#This Row],[Anzahl Lieferscheine]]</f>
        <v>0.23519999999999999</v>
      </c>
      <c r="N167" s="1">
        <f>Tabelle111[[#This Row],[Menge t P2O5]]/Tabelle111[[#This Row],[Anzahl Lieferscheine]]</f>
        <v>0.19040000000000001</v>
      </c>
    </row>
    <row r="168" spans="1:14" x14ac:dyDescent="0.2">
      <c r="A168" s="2" t="s">
        <v>43</v>
      </c>
      <c r="B168" s="2" t="s">
        <v>37</v>
      </c>
      <c r="C168" s="2" t="s">
        <v>6</v>
      </c>
      <c r="D168" s="2" t="s">
        <v>15</v>
      </c>
      <c r="E168" s="2" t="s">
        <v>19</v>
      </c>
      <c r="F168" s="2" t="s">
        <v>61</v>
      </c>
      <c r="G168" s="1">
        <v>729.64</v>
      </c>
      <c r="H168" s="1">
        <v>569.02</v>
      </c>
      <c r="I168" s="4">
        <v>2</v>
      </c>
      <c r="J168" s="2" t="s">
        <v>65</v>
      </c>
      <c r="K168" s="1">
        <f>Tabelle111[[#This Row],[Menge kg Nges]]/1000</f>
        <v>0.72963999999999996</v>
      </c>
      <c r="L168" s="1">
        <f>Tabelle111[[#This Row],[Menge kg P2O5]]/1000</f>
        <v>0.56901999999999997</v>
      </c>
      <c r="M168" s="1">
        <f>Tabelle111[[#This Row],[Menge t Nges]]/Tabelle111[[#This Row],[Anzahl Lieferscheine]]</f>
        <v>0.36481999999999998</v>
      </c>
      <c r="N168" s="1">
        <f>Tabelle111[[#This Row],[Menge t P2O5]]/Tabelle111[[#This Row],[Anzahl Lieferscheine]]</f>
        <v>0.28450999999999999</v>
      </c>
    </row>
    <row r="169" spans="1:14" x14ac:dyDescent="0.2">
      <c r="A169" s="2" t="s">
        <v>43</v>
      </c>
      <c r="B169" s="2" t="s">
        <v>37</v>
      </c>
      <c r="C169" s="2" t="s">
        <v>6</v>
      </c>
      <c r="D169" s="2" t="s">
        <v>15</v>
      </c>
      <c r="E169" s="2" t="s">
        <v>9</v>
      </c>
      <c r="F169" s="2" t="s">
        <v>61</v>
      </c>
      <c r="G169" s="1">
        <v>282.58</v>
      </c>
      <c r="H169" s="1">
        <v>117.15</v>
      </c>
      <c r="I169" s="4">
        <v>1</v>
      </c>
      <c r="J169" s="2" t="s">
        <v>65</v>
      </c>
      <c r="K169" s="1">
        <f>Tabelle111[[#This Row],[Menge kg Nges]]/1000</f>
        <v>0.28258</v>
      </c>
      <c r="L169" s="1">
        <f>Tabelle111[[#This Row],[Menge kg P2O5]]/1000</f>
        <v>0.11715</v>
      </c>
      <c r="M169" s="1">
        <f>Tabelle111[[#This Row],[Menge t Nges]]/Tabelle111[[#This Row],[Anzahl Lieferscheine]]</f>
        <v>0.28258</v>
      </c>
      <c r="N169" s="1">
        <f>Tabelle111[[#This Row],[Menge t P2O5]]/Tabelle111[[#This Row],[Anzahl Lieferscheine]]</f>
        <v>0.11715</v>
      </c>
    </row>
    <row r="170" spans="1:14" x14ac:dyDescent="0.2">
      <c r="A170" s="2" t="s">
        <v>43</v>
      </c>
      <c r="B170" s="2" t="s">
        <v>40</v>
      </c>
      <c r="C170" s="2" t="s">
        <v>6</v>
      </c>
      <c r="D170" s="2" t="s">
        <v>30</v>
      </c>
      <c r="E170" s="2" t="s">
        <v>26</v>
      </c>
      <c r="F170" s="2" t="s">
        <v>61</v>
      </c>
      <c r="G170" s="1">
        <v>96</v>
      </c>
      <c r="H170" s="1">
        <v>64</v>
      </c>
      <c r="I170" s="4">
        <v>1</v>
      </c>
      <c r="J170" s="2" t="s">
        <v>65</v>
      </c>
      <c r="K170" s="1">
        <f>Tabelle111[[#This Row],[Menge kg Nges]]/1000</f>
        <v>9.6000000000000002E-2</v>
      </c>
      <c r="L170" s="1">
        <f>Tabelle111[[#This Row],[Menge kg P2O5]]/1000</f>
        <v>6.4000000000000001E-2</v>
      </c>
      <c r="M170" s="1">
        <f>Tabelle111[[#This Row],[Menge t Nges]]/Tabelle111[[#This Row],[Anzahl Lieferscheine]]</f>
        <v>9.6000000000000002E-2</v>
      </c>
      <c r="N170" s="1">
        <f>Tabelle111[[#This Row],[Menge t P2O5]]/Tabelle111[[#This Row],[Anzahl Lieferscheine]]</f>
        <v>6.4000000000000001E-2</v>
      </c>
    </row>
    <row r="171" spans="1:14" x14ac:dyDescent="0.2">
      <c r="A171" s="2" t="s">
        <v>43</v>
      </c>
      <c r="B171" s="2" t="s">
        <v>40</v>
      </c>
      <c r="C171" s="2" t="s">
        <v>6</v>
      </c>
      <c r="D171" s="2" t="s">
        <v>7</v>
      </c>
      <c r="E171" s="2" t="s">
        <v>12</v>
      </c>
      <c r="F171" s="2" t="s">
        <v>61</v>
      </c>
      <c r="G171" s="1">
        <v>415.22999999999996</v>
      </c>
      <c r="H171" s="1">
        <v>172.49</v>
      </c>
      <c r="I171" s="4">
        <v>4</v>
      </c>
      <c r="J171" s="2" t="s">
        <v>65</v>
      </c>
      <c r="K171" s="1">
        <f>Tabelle111[[#This Row],[Menge kg Nges]]/1000</f>
        <v>0.41522999999999999</v>
      </c>
      <c r="L171" s="1">
        <f>Tabelle111[[#This Row],[Menge kg P2O5]]/1000</f>
        <v>0.17249</v>
      </c>
      <c r="M171" s="1">
        <f>Tabelle111[[#This Row],[Menge t Nges]]/Tabelle111[[#This Row],[Anzahl Lieferscheine]]</f>
        <v>0.1038075</v>
      </c>
      <c r="N171" s="1">
        <f>Tabelle111[[#This Row],[Menge t P2O5]]/Tabelle111[[#This Row],[Anzahl Lieferscheine]]</f>
        <v>4.3122500000000001E-2</v>
      </c>
    </row>
    <row r="172" spans="1:14" x14ac:dyDescent="0.2">
      <c r="A172" s="2" t="s">
        <v>43</v>
      </c>
      <c r="B172" s="2" t="s">
        <v>40</v>
      </c>
      <c r="C172" s="2" t="s">
        <v>6</v>
      </c>
      <c r="D172" s="2" t="s">
        <v>7</v>
      </c>
      <c r="E172" s="2" t="s">
        <v>13</v>
      </c>
      <c r="F172" s="2" t="s">
        <v>61</v>
      </c>
      <c r="G172" s="1">
        <v>200</v>
      </c>
      <c r="H172" s="1">
        <v>90</v>
      </c>
      <c r="I172" s="4">
        <v>1</v>
      </c>
      <c r="J172" s="2" t="s">
        <v>65</v>
      </c>
      <c r="K172" s="1">
        <f>Tabelle111[[#This Row],[Menge kg Nges]]/1000</f>
        <v>0.2</v>
      </c>
      <c r="L172" s="1">
        <f>Tabelle111[[#This Row],[Menge kg P2O5]]/1000</f>
        <v>0.09</v>
      </c>
      <c r="M172" s="1">
        <f>Tabelle111[[#This Row],[Menge t Nges]]/Tabelle111[[#This Row],[Anzahl Lieferscheine]]</f>
        <v>0.2</v>
      </c>
      <c r="N172" s="1">
        <f>Tabelle111[[#This Row],[Menge t P2O5]]/Tabelle111[[#This Row],[Anzahl Lieferscheine]]</f>
        <v>0.09</v>
      </c>
    </row>
    <row r="173" spans="1:14" x14ac:dyDescent="0.2">
      <c r="A173" s="2" t="s">
        <v>43</v>
      </c>
      <c r="B173" s="2" t="s">
        <v>40</v>
      </c>
      <c r="C173" s="2" t="s">
        <v>6</v>
      </c>
      <c r="D173" s="2" t="s">
        <v>15</v>
      </c>
      <c r="E173" s="2" t="s">
        <v>18</v>
      </c>
      <c r="F173" s="2" t="s">
        <v>61</v>
      </c>
      <c r="G173" s="1">
        <v>506.3</v>
      </c>
      <c r="H173" s="1">
        <v>298.14999999999998</v>
      </c>
      <c r="I173" s="4">
        <v>2</v>
      </c>
      <c r="J173" s="2" t="s">
        <v>65</v>
      </c>
      <c r="K173" s="1">
        <f>Tabelle111[[#This Row],[Menge kg Nges]]/1000</f>
        <v>0.50629999999999997</v>
      </c>
      <c r="L173" s="1">
        <f>Tabelle111[[#This Row],[Menge kg P2O5]]/1000</f>
        <v>0.29814999999999997</v>
      </c>
      <c r="M173" s="1">
        <f>Tabelle111[[#This Row],[Menge t Nges]]/Tabelle111[[#This Row],[Anzahl Lieferscheine]]</f>
        <v>0.25314999999999999</v>
      </c>
      <c r="N173" s="1">
        <f>Tabelle111[[#This Row],[Menge t P2O5]]/Tabelle111[[#This Row],[Anzahl Lieferscheine]]</f>
        <v>0.14907499999999999</v>
      </c>
    </row>
    <row r="174" spans="1:14" x14ac:dyDescent="0.2">
      <c r="A174" s="2" t="s">
        <v>43</v>
      </c>
      <c r="B174" s="2" t="s">
        <v>40</v>
      </c>
      <c r="C174" s="2" t="s">
        <v>6</v>
      </c>
      <c r="D174" s="2" t="s">
        <v>15</v>
      </c>
      <c r="E174" s="2" t="s">
        <v>19</v>
      </c>
      <c r="F174" s="2" t="s">
        <v>61</v>
      </c>
      <c r="G174" s="1">
        <v>341.05</v>
      </c>
      <c r="H174" s="1">
        <v>250.13</v>
      </c>
      <c r="I174" s="4">
        <v>1</v>
      </c>
      <c r="J174" s="2" t="s">
        <v>65</v>
      </c>
      <c r="K174" s="1">
        <f>Tabelle111[[#This Row],[Menge kg Nges]]/1000</f>
        <v>0.34105000000000002</v>
      </c>
      <c r="L174" s="1">
        <f>Tabelle111[[#This Row],[Menge kg P2O5]]/1000</f>
        <v>0.25013000000000002</v>
      </c>
      <c r="M174" s="1">
        <f>Tabelle111[[#This Row],[Menge t Nges]]/Tabelle111[[#This Row],[Anzahl Lieferscheine]]</f>
        <v>0.34105000000000002</v>
      </c>
      <c r="N174" s="1">
        <f>Tabelle111[[#This Row],[Menge t P2O5]]/Tabelle111[[#This Row],[Anzahl Lieferscheine]]</f>
        <v>0.25013000000000002</v>
      </c>
    </row>
    <row r="175" spans="1:14" x14ac:dyDescent="0.2">
      <c r="A175" s="2" t="s">
        <v>43</v>
      </c>
      <c r="B175" s="2" t="s">
        <v>40</v>
      </c>
      <c r="C175" s="2" t="s">
        <v>6</v>
      </c>
      <c r="D175" s="2" t="s">
        <v>15</v>
      </c>
      <c r="E175" s="2" t="s">
        <v>13</v>
      </c>
      <c r="F175" s="2" t="s">
        <v>61</v>
      </c>
      <c r="G175" s="1">
        <v>260</v>
      </c>
      <c r="H175" s="1">
        <v>240</v>
      </c>
      <c r="I175" s="4">
        <v>1</v>
      </c>
      <c r="J175" s="2" t="s">
        <v>65</v>
      </c>
      <c r="K175" s="1">
        <f>Tabelle111[[#This Row],[Menge kg Nges]]/1000</f>
        <v>0.26</v>
      </c>
      <c r="L175" s="1">
        <f>Tabelle111[[#This Row],[Menge kg P2O5]]/1000</f>
        <v>0.24</v>
      </c>
      <c r="M175" s="1">
        <f>Tabelle111[[#This Row],[Menge t Nges]]/Tabelle111[[#This Row],[Anzahl Lieferscheine]]</f>
        <v>0.26</v>
      </c>
      <c r="N175" s="1">
        <f>Tabelle111[[#This Row],[Menge t P2O5]]/Tabelle111[[#This Row],[Anzahl Lieferscheine]]</f>
        <v>0.24</v>
      </c>
    </row>
    <row r="176" spans="1:14" x14ac:dyDescent="0.2">
      <c r="A176" s="2" t="s">
        <v>43</v>
      </c>
      <c r="B176" s="2" t="s">
        <v>42</v>
      </c>
      <c r="C176" s="2" t="s">
        <v>6</v>
      </c>
      <c r="D176" s="2" t="s">
        <v>7</v>
      </c>
      <c r="E176" s="2" t="s">
        <v>10</v>
      </c>
      <c r="F176" s="2" t="s">
        <v>61</v>
      </c>
      <c r="G176" s="1">
        <v>571.20000000000005</v>
      </c>
      <c r="H176" s="1">
        <v>253.68</v>
      </c>
      <c r="I176" s="4">
        <v>3</v>
      </c>
      <c r="J176" s="2" t="s">
        <v>65</v>
      </c>
      <c r="K176" s="1">
        <f>Tabelle111[[#This Row],[Menge kg Nges]]/1000</f>
        <v>0.57120000000000004</v>
      </c>
      <c r="L176" s="1">
        <f>Tabelle111[[#This Row],[Menge kg P2O5]]/1000</f>
        <v>0.25368000000000002</v>
      </c>
      <c r="M176" s="1">
        <f>Tabelle111[[#This Row],[Menge t Nges]]/Tabelle111[[#This Row],[Anzahl Lieferscheine]]</f>
        <v>0.19040000000000001</v>
      </c>
      <c r="N176" s="1">
        <f>Tabelle111[[#This Row],[Menge t P2O5]]/Tabelle111[[#This Row],[Anzahl Lieferscheine]]</f>
        <v>8.456000000000001E-2</v>
      </c>
    </row>
    <row r="177" spans="1:14" x14ac:dyDescent="0.2">
      <c r="A177" s="2" t="s">
        <v>43</v>
      </c>
      <c r="B177" s="2" t="s">
        <v>42</v>
      </c>
      <c r="C177" s="2" t="s">
        <v>6</v>
      </c>
      <c r="D177" s="2" t="s">
        <v>7</v>
      </c>
      <c r="E177" s="2" t="s">
        <v>11</v>
      </c>
      <c r="F177" s="2" t="s">
        <v>61</v>
      </c>
      <c r="G177" s="1">
        <v>425.88</v>
      </c>
      <c r="H177" s="1">
        <v>214.2</v>
      </c>
      <c r="I177" s="4">
        <v>3</v>
      </c>
      <c r="J177" s="2" t="s">
        <v>65</v>
      </c>
      <c r="K177" s="1">
        <f>Tabelle111[[#This Row],[Menge kg Nges]]/1000</f>
        <v>0.42587999999999998</v>
      </c>
      <c r="L177" s="1">
        <f>Tabelle111[[#This Row],[Menge kg P2O5]]/1000</f>
        <v>0.2142</v>
      </c>
      <c r="M177" s="1">
        <f>Tabelle111[[#This Row],[Menge t Nges]]/Tabelle111[[#This Row],[Anzahl Lieferscheine]]</f>
        <v>0.14196</v>
      </c>
      <c r="N177" s="1">
        <f>Tabelle111[[#This Row],[Menge t P2O5]]/Tabelle111[[#This Row],[Anzahl Lieferscheine]]</f>
        <v>7.1400000000000005E-2</v>
      </c>
    </row>
    <row r="178" spans="1:14" x14ac:dyDescent="0.2">
      <c r="A178" s="2" t="s">
        <v>43</v>
      </c>
      <c r="B178" s="2" t="s">
        <v>42</v>
      </c>
      <c r="C178" s="2" t="s">
        <v>6</v>
      </c>
      <c r="D178" s="2" t="s">
        <v>7</v>
      </c>
      <c r="E178" s="2" t="s">
        <v>12</v>
      </c>
      <c r="F178" s="2" t="s">
        <v>61</v>
      </c>
      <c r="G178" s="1">
        <v>522.48</v>
      </c>
      <c r="H178" s="1">
        <v>231.83999999999997</v>
      </c>
      <c r="I178" s="4">
        <v>6</v>
      </c>
      <c r="J178" s="2" t="s">
        <v>65</v>
      </c>
      <c r="K178" s="1">
        <f>Tabelle111[[#This Row],[Menge kg Nges]]/1000</f>
        <v>0.52248000000000006</v>
      </c>
      <c r="L178" s="1">
        <f>Tabelle111[[#This Row],[Menge kg P2O5]]/1000</f>
        <v>0.23183999999999996</v>
      </c>
      <c r="M178" s="1">
        <f>Tabelle111[[#This Row],[Menge t Nges]]/Tabelle111[[#This Row],[Anzahl Lieferscheine]]</f>
        <v>8.7080000000000005E-2</v>
      </c>
      <c r="N178" s="1">
        <f>Tabelle111[[#This Row],[Menge t P2O5]]/Tabelle111[[#This Row],[Anzahl Lieferscheine]]</f>
        <v>3.8639999999999994E-2</v>
      </c>
    </row>
    <row r="179" spans="1:14" x14ac:dyDescent="0.2">
      <c r="A179" s="2" t="s">
        <v>43</v>
      </c>
      <c r="B179" s="2" t="s">
        <v>42</v>
      </c>
      <c r="C179" s="2" t="s">
        <v>6</v>
      </c>
      <c r="D179" s="2" t="s">
        <v>15</v>
      </c>
      <c r="E179" s="2" t="s">
        <v>16</v>
      </c>
      <c r="F179" s="2" t="s">
        <v>61</v>
      </c>
      <c r="G179" s="1">
        <v>504.54999999999995</v>
      </c>
      <c r="H179" s="1">
        <v>461.24</v>
      </c>
      <c r="I179" s="4">
        <v>3</v>
      </c>
      <c r="J179" s="2" t="s">
        <v>65</v>
      </c>
      <c r="K179" s="1">
        <f>Tabelle111[[#This Row],[Menge kg Nges]]/1000</f>
        <v>0.50454999999999994</v>
      </c>
      <c r="L179" s="1">
        <f>Tabelle111[[#This Row],[Menge kg P2O5]]/1000</f>
        <v>0.46123999999999998</v>
      </c>
      <c r="M179" s="1">
        <f>Tabelle111[[#This Row],[Menge t Nges]]/Tabelle111[[#This Row],[Anzahl Lieferscheine]]</f>
        <v>0.16818333333333332</v>
      </c>
      <c r="N179" s="1">
        <f>Tabelle111[[#This Row],[Menge t P2O5]]/Tabelle111[[#This Row],[Anzahl Lieferscheine]]</f>
        <v>0.15374666666666667</v>
      </c>
    </row>
    <row r="180" spans="1:14" x14ac:dyDescent="0.2">
      <c r="A180" s="2" t="s">
        <v>43</v>
      </c>
      <c r="B180" s="2" t="s">
        <v>42</v>
      </c>
      <c r="C180" s="2" t="s">
        <v>6</v>
      </c>
      <c r="D180" s="2" t="s">
        <v>15</v>
      </c>
      <c r="E180" s="2" t="s">
        <v>18</v>
      </c>
      <c r="F180" s="2" t="s">
        <v>61</v>
      </c>
      <c r="G180" s="1">
        <v>768</v>
      </c>
      <c r="H180" s="1">
        <v>620.79999999999995</v>
      </c>
      <c r="I180" s="4">
        <v>3</v>
      </c>
      <c r="J180" s="2" t="s">
        <v>65</v>
      </c>
      <c r="K180" s="1">
        <f>Tabelle111[[#This Row],[Menge kg Nges]]/1000</f>
        <v>0.76800000000000002</v>
      </c>
      <c r="L180" s="1">
        <f>Tabelle111[[#This Row],[Menge kg P2O5]]/1000</f>
        <v>0.62079999999999991</v>
      </c>
      <c r="M180" s="1">
        <f>Tabelle111[[#This Row],[Menge t Nges]]/Tabelle111[[#This Row],[Anzahl Lieferscheine]]</f>
        <v>0.25600000000000001</v>
      </c>
      <c r="N180" s="1">
        <f>Tabelle111[[#This Row],[Menge t P2O5]]/Tabelle111[[#This Row],[Anzahl Lieferscheine]]</f>
        <v>0.2069333333333333</v>
      </c>
    </row>
    <row r="181" spans="1:14" x14ac:dyDescent="0.2">
      <c r="A181" s="2" t="s">
        <v>43</v>
      </c>
      <c r="B181" s="2" t="s">
        <v>42</v>
      </c>
      <c r="C181" s="2" t="s">
        <v>6</v>
      </c>
      <c r="D181" s="2" t="s">
        <v>15</v>
      </c>
      <c r="E181" s="2" t="s">
        <v>19</v>
      </c>
      <c r="F181" s="2" t="s">
        <v>61</v>
      </c>
      <c r="G181" s="1">
        <v>163.36000000000001</v>
      </c>
      <c r="H181" s="1">
        <v>119.81</v>
      </c>
      <c r="I181" s="4">
        <v>1</v>
      </c>
      <c r="J181" s="2" t="s">
        <v>65</v>
      </c>
      <c r="K181" s="1">
        <f>Tabelle111[[#This Row],[Menge kg Nges]]/1000</f>
        <v>0.16336000000000001</v>
      </c>
      <c r="L181" s="1">
        <f>Tabelle111[[#This Row],[Menge kg P2O5]]/1000</f>
        <v>0.11981</v>
      </c>
      <c r="M181" s="1">
        <f>Tabelle111[[#This Row],[Menge t Nges]]/Tabelle111[[#This Row],[Anzahl Lieferscheine]]</f>
        <v>0.16336000000000001</v>
      </c>
      <c r="N181" s="1">
        <f>Tabelle111[[#This Row],[Menge t P2O5]]/Tabelle111[[#This Row],[Anzahl Lieferscheine]]</f>
        <v>0.11981</v>
      </c>
    </row>
    <row r="182" spans="1:14" x14ac:dyDescent="0.2">
      <c r="A182" s="2" t="s">
        <v>36</v>
      </c>
      <c r="B182" s="2" t="s">
        <v>43</v>
      </c>
      <c r="C182" s="2" t="s">
        <v>6</v>
      </c>
      <c r="D182" s="2" t="s">
        <v>30</v>
      </c>
      <c r="E182" s="2" t="s">
        <v>26</v>
      </c>
      <c r="F182" s="2" t="s">
        <v>61</v>
      </c>
      <c r="G182" s="1">
        <v>448.66999999999996</v>
      </c>
      <c r="H182" s="1">
        <v>188.45999999999998</v>
      </c>
      <c r="I182" s="4">
        <v>3</v>
      </c>
      <c r="J182" s="2" t="s">
        <v>65</v>
      </c>
      <c r="K182" s="1">
        <f>Tabelle111[[#This Row],[Menge kg Nges]]/1000</f>
        <v>0.44866999999999996</v>
      </c>
      <c r="L182" s="1">
        <f>Tabelle111[[#This Row],[Menge kg P2O5]]/1000</f>
        <v>0.18845999999999999</v>
      </c>
      <c r="M182" s="1">
        <f>Tabelle111[[#This Row],[Menge t Nges]]/Tabelle111[[#This Row],[Anzahl Lieferscheine]]</f>
        <v>0.14955666666666664</v>
      </c>
      <c r="N182" s="1">
        <f>Tabelle111[[#This Row],[Menge t P2O5]]/Tabelle111[[#This Row],[Anzahl Lieferscheine]]</f>
        <v>6.2820000000000001E-2</v>
      </c>
    </row>
    <row r="183" spans="1:14" x14ac:dyDescent="0.2">
      <c r="A183" s="2" t="s">
        <v>36</v>
      </c>
      <c r="B183" s="2" t="s">
        <v>43</v>
      </c>
      <c r="C183" s="2" t="s">
        <v>6</v>
      </c>
      <c r="D183" s="2" t="s">
        <v>7</v>
      </c>
      <c r="E183" s="2" t="s">
        <v>11</v>
      </c>
      <c r="F183" s="2" t="s">
        <v>61</v>
      </c>
      <c r="G183" s="1">
        <v>112.5</v>
      </c>
      <c r="H183" s="1">
        <v>63</v>
      </c>
      <c r="I183" s="4">
        <v>1</v>
      </c>
      <c r="J183" s="2" t="s">
        <v>65</v>
      </c>
      <c r="K183" s="1">
        <f>Tabelle111[[#This Row],[Menge kg Nges]]/1000</f>
        <v>0.1125</v>
      </c>
      <c r="L183" s="1">
        <f>Tabelle111[[#This Row],[Menge kg P2O5]]/1000</f>
        <v>6.3E-2</v>
      </c>
      <c r="M183" s="1">
        <f>Tabelle111[[#This Row],[Menge t Nges]]/Tabelle111[[#This Row],[Anzahl Lieferscheine]]</f>
        <v>0.1125</v>
      </c>
      <c r="N183" s="1">
        <f>Tabelle111[[#This Row],[Menge t P2O5]]/Tabelle111[[#This Row],[Anzahl Lieferscheine]]</f>
        <v>6.3E-2</v>
      </c>
    </row>
    <row r="184" spans="1:14" x14ac:dyDescent="0.2">
      <c r="A184" s="2" t="s">
        <v>36</v>
      </c>
      <c r="B184" s="2" t="s">
        <v>43</v>
      </c>
      <c r="C184" s="2" t="s">
        <v>6</v>
      </c>
      <c r="D184" s="2" t="s">
        <v>7</v>
      </c>
      <c r="E184" s="2" t="s">
        <v>12</v>
      </c>
      <c r="F184" s="2" t="s">
        <v>61</v>
      </c>
      <c r="G184" s="1">
        <v>4927</v>
      </c>
      <c r="H184" s="1">
        <v>1984.7999999999997</v>
      </c>
      <c r="I184" s="4">
        <v>40</v>
      </c>
      <c r="J184" s="2" t="s">
        <v>65</v>
      </c>
      <c r="K184" s="1">
        <f>Tabelle111[[#This Row],[Menge kg Nges]]/1000</f>
        <v>4.9269999999999996</v>
      </c>
      <c r="L184" s="1">
        <f>Tabelle111[[#This Row],[Menge kg P2O5]]/1000</f>
        <v>1.9847999999999997</v>
      </c>
      <c r="M184" s="1">
        <f>Tabelle111[[#This Row],[Menge t Nges]]/Tabelle111[[#This Row],[Anzahl Lieferscheine]]</f>
        <v>0.12317499999999999</v>
      </c>
      <c r="N184" s="1">
        <f>Tabelle111[[#This Row],[Menge t P2O5]]/Tabelle111[[#This Row],[Anzahl Lieferscheine]]</f>
        <v>4.9619999999999991E-2</v>
      </c>
    </row>
    <row r="185" spans="1:14" x14ac:dyDescent="0.2">
      <c r="A185" s="2" t="s">
        <v>36</v>
      </c>
      <c r="B185" s="2" t="s">
        <v>43</v>
      </c>
      <c r="C185" s="2" t="s">
        <v>6</v>
      </c>
      <c r="D185" s="2" t="s">
        <v>7</v>
      </c>
      <c r="E185" s="2" t="s">
        <v>13</v>
      </c>
      <c r="F185" s="2" t="s">
        <v>61</v>
      </c>
      <c r="G185" s="1">
        <v>168</v>
      </c>
      <c r="H185" s="1">
        <v>96.6</v>
      </c>
      <c r="I185" s="4">
        <v>1</v>
      </c>
      <c r="J185" s="2" t="s">
        <v>65</v>
      </c>
      <c r="K185" s="1">
        <f>Tabelle111[[#This Row],[Menge kg Nges]]/1000</f>
        <v>0.16800000000000001</v>
      </c>
      <c r="L185" s="1">
        <f>Tabelle111[[#This Row],[Menge kg P2O5]]/1000</f>
        <v>9.6599999999999991E-2</v>
      </c>
      <c r="M185" s="1">
        <f>Tabelle111[[#This Row],[Menge t Nges]]/Tabelle111[[#This Row],[Anzahl Lieferscheine]]</f>
        <v>0.16800000000000001</v>
      </c>
      <c r="N185" s="1">
        <f>Tabelle111[[#This Row],[Menge t P2O5]]/Tabelle111[[#This Row],[Anzahl Lieferscheine]]</f>
        <v>9.6599999999999991E-2</v>
      </c>
    </row>
    <row r="186" spans="1:14" x14ac:dyDescent="0.2">
      <c r="A186" s="2" t="s">
        <v>36</v>
      </c>
      <c r="B186" s="2" t="s">
        <v>43</v>
      </c>
      <c r="C186" s="2" t="s">
        <v>6</v>
      </c>
      <c r="D186" s="2" t="s">
        <v>7</v>
      </c>
      <c r="E186" s="2" t="s">
        <v>14</v>
      </c>
      <c r="F186" s="2" t="s">
        <v>61</v>
      </c>
      <c r="G186" s="1">
        <v>3737.6000000000013</v>
      </c>
      <c r="H186" s="1">
        <v>1856</v>
      </c>
      <c r="I186" s="4">
        <v>24</v>
      </c>
      <c r="J186" s="2" t="s">
        <v>65</v>
      </c>
      <c r="K186" s="1">
        <f>Tabelle111[[#This Row],[Menge kg Nges]]/1000</f>
        <v>3.7376000000000014</v>
      </c>
      <c r="L186" s="1">
        <f>Tabelle111[[#This Row],[Menge kg P2O5]]/1000</f>
        <v>1.8560000000000001</v>
      </c>
      <c r="M186" s="1">
        <f>Tabelle111[[#This Row],[Menge t Nges]]/Tabelle111[[#This Row],[Anzahl Lieferscheine]]</f>
        <v>0.15573333333333339</v>
      </c>
      <c r="N186" s="1">
        <f>Tabelle111[[#This Row],[Menge t P2O5]]/Tabelle111[[#This Row],[Anzahl Lieferscheine]]</f>
        <v>7.7333333333333337E-2</v>
      </c>
    </row>
    <row r="187" spans="1:14" x14ac:dyDescent="0.2">
      <c r="A187" s="2" t="s">
        <v>36</v>
      </c>
      <c r="B187" s="2" t="s">
        <v>43</v>
      </c>
      <c r="C187" s="2" t="s">
        <v>25</v>
      </c>
      <c r="D187" s="2" t="s">
        <v>25</v>
      </c>
      <c r="E187" s="2" t="s">
        <v>26</v>
      </c>
      <c r="F187" s="2" t="s">
        <v>61</v>
      </c>
      <c r="G187" s="1">
        <v>4089.6900000000005</v>
      </c>
      <c r="H187" s="1">
        <v>561.32999999999993</v>
      </c>
      <c r="I187" s="4">
        <v>9</v>
      </c>
      <c r="J187" s="2" t="s">
        <v>65</v>
      </c>
      <c r="K187" s="1">
        <f>Tabelle111[[#This Row],[Menge kg Nges]]/1000</f>
        <v>4.0896900000000009</v>
      </c>
      <c r="L187" s="1">
        <f>Tabelle111[[#This Row],[Menge kg P2O5]]/1000</f>
        <v>0.56132999999999988</v>
      </c>
      <c r="M187" s="1">
        <f>Tabelle111[[#This Row],[Menge t Nges]]/Tabelle111[[#This Row],[Anzahl Lieferscheine]]</f>
        <v>0.45441000000000009</v>
      </c>
      <c r="N187" s="1">
        <f>Tabelle111[[#This Row],[Menge t P2O5]]/Tabelle111[[#This Row],[Anzahl Lieferscheine]]</f>
        <v>6.2369999999999988E-2</v>
      </c>
    </row>
    <row r="188" spans="1:14" x14ac:dyDescent="0.2">
      <c r="A188" s="2" t="s">
        <v>36</v>
      </c>
      <c r="B188" s="2" t="s">
        <v>36</v>
      </c>
      <c r="C188" s="2" t="s">
        <v>6</v>
      </c>
      <c r="D188" s="2" t="s">
        <v>30</v>
      </c>
      <c r="E188" s="2" t="s">
        <v>26</v>
      </c>
      <c r="F188" s="2" t="s">
        <v>61</v>
      </c>
      <c r="G188" s="1">
        <v>12211.06</v>
      </c>
      <c r="H188" s="1">
        <v>5822.7699999999995</v>
      </c>
      <c r="I188" s="4">
        <v>69</v>
      </c>
      <c r="J188" s="2" t="s">
        <v>65</v>
      </c>
      <c r="K188" s="1">
        <f>Tabelle111[[#This Row],[Menge kg Nges]]/1000</f>
        <v>12.21106</v>
      </c>
      <c r="L188" s="1">
        <f>Tabelle111[[#This Row],[Menge kg P2O5]]/1000</f>
        <v>5.8227699999999993</v>
      </c>
      <c r="M188" s="1">
        <f>Tabelle111[[#This Row],[Menge t Nges]]/Tabelle111[[#This Row],[Anzahl Lieferscheine]]</f>
        <v>0.17697188405797101</v>
      </c>
      <c r="N188" s="1">
        <f>Tabelle111[[#This Row],[Menge t P2O5]]/Tabelle111[[#This Row],[Anzahl Lieferscheine]]</f>
        <v>8.4387971014492746E-2</v>
      </c>
    </row>
    <row r="189" spans="1:14" x14ac:dyDescent="0.2">
      <c r="A189" s="2" t="s">
        <v>36</v>
      </c>
      <c r="B189" s="2" t="s">
        <v>36</v>
      </c>
      <c r="C189" s="2" t="s">
        <v>6</v>
      </c>
      <c r="D189" s="2" t="s">
        <v>7</v>
      </c>
      <c r="E189" s="2" t="s">
        <v>9</v>
      </c>
      <c r="F189" s="2" t="s">
        <v>61</v>
      </c>
      <c r="G189" s="1">
        <v>2762</v>
      </c>
      <c r="H189" s="1">
        <v>1150.3999999999999</v>
      </c>
      <c r="I189" s="4">
        <v>12</v>
      </c>
      <c r="J189" s="2" t="s">
        <v>65</v>
      </c>
      <c r="K189" s="1">
        <f>Tabelle111[[#This Row],[Menge kg Nges]]/1000</f>
        <v>2.762</v>
      </c>
      <c r="L189" s="1">
        <f>Tabelle111[[#This Row],[Menge kg P2O5]]/1000</f>
        <v>1.1503999999999999</v>
      </c>
      <c r="M189" s="1">
        <f>Tabelle111[[#This Row],[Menge t Nges]]/Tabelle111[[#This Row],[Anzahl Lieferscheine]]</f>
        <v>0.23016666666666666</v>
      </c>
      <c r="N189" s="1">
        <f>Tabelle111[[#This Row],[Menge t P2O5]]/Tabelle111[[#This Row],[Anzahl Lieferscheine]]</f>
        <v>9.5866666666666656E-2</v>
      </c>
    </row>
    <row r="190" spans="1:14" x14ac:dyDescent="0.2">
      <c r="A190" s="2" t="s">
        <v>36</v>
      </c>
      <c r="B190" s="2" t="s">
        <v>36</v>
      </c>
      <c r="C190" s="2" t="s">
        <v>6</v>
      </c>
      <c r="D190" s="2" t="s">
        <v>7</v>
      </c>
      <c r="E190" s="2" t="s">
        <v>11</v>
      </c>
      <c r="F190" s="2" t="s">
        <v>61</v>
      </c>
      <c r="G190" s="1">
        <v>759.5</v>
      </c>
      <c r="H190" s="1">
        <v>418.3</v>
      </c>
      <c r="I190" s="4">
        <v>8</v>
      </c>
      <c r="J190" s="2" t="s">
        <v>65</v>
      </c>
      <c r="K190" s="1">
        <f>Tabelle111[[#This Row],[Menge kg Nges]]/1000</f>
        <v>0.75949999999999995</v>
      </c>
      <c r="L190" s="1">
        <f>Tabelle111[[#This Row],[Menge kg P2O5]]/1000</f>
        <v>0.41830000000000001</v>
      </c>
      <c r="M190" s="1">
        <f>Tabelle111[[#This Row],[Menge t Nges]]/Tabelle111[[#This Row],[Anzahl Lieferscheine]]</f>
        <v>9.4937499999999994E-2</v>
      </c>
      <c r="N190" s="1">
        <f>Tabelle111[[#This Row],[Menge t P2O5]]/Tabelle111[[#This Row],[Anzahl Lieferscheine]]</f>
        <v>5.2287500000000001E-2</v>
      </c>
    </row>
    <row r="191" spans="1:14" x14ac:dyDescent="0.2">
      <c r="A191" s="2" t="s">
        <v>36</v>
      </c>
      <c r="B191" s="2" t="s">
        <v>36</v>
      </c>
      <c r="C191" s="2" t="s">
        <v>6</v>
      </c>
      <c r="D191" s="2" t="s">
        <v>7</v>
      </c>
      <c r="E191" s="2" t="s">
        <v>12</v>
      </c>
      <c r="F191" s="2" t="s">
        <v>61</v>
      </c>
      <c r="G191" s="1">
        <v>23637.100000000006</v>
      </c>
      <c r="H191" s="1">
        <v>9056.18</v>
      </c>
      <c r="I191" s="4">
        <v>138</v>
      </c>
      <c r="J191" s="2" t="s">
        <v>65</v>
      </c>
      <c r="K191" s="1">
        <f>Tabelle111[[#This Row],[Menge kg Nges]]/1000</f>
        <v>23.637100000000007</v>
      </c>
      <c r="L191" s="1">
        <f>Tabelle111[[#This Row],[Menge kg P2O5]]/1000</f>
        <v>9.0561799999999995</v>
      </c>
      <c r="M191" s="1">
        <f>Tabelle111[[#This Row],[Menge t Nges]]/Tabelle111[[#This Row],[Anzahl Lieferscheine]]</f>
        <v>0.1712833333333334</v>
      </c>
      <c r="N191" s="1">
        <f>Tabelle111[[#This Row],[Menge t P2O5]]/Tabelle111[[#This Row],[Anzahl Lieferscheine]]</f>
        <v>6.5624492753623184E-2</v>
      </c>
    </row>
    <row r="192" spans="1:14" x14ac:dyDescent="0.2">
      <c r="A192" s="2" t="s">
        <v>36</v>
      </c>
      <c r="B192" s="2" t="s">
        <v>36</v>
      </c>
      <c r="C192" s="2" t="s">
        <v>6</v>
      </c>
      <c r="D192" s="2" t="s">
        <v>7</v>
      </c>
      <c r="E192" s="2" t="s">
        <v>13</v>
      </c>
      <c r="F192" s="2" t="s">
        <v>61</v>
      </c>
      <c r="G192" s="1">
        <v>7361.5999999999995</v>
      </c>
      <c r="H192" s="1">
        <v>3832.9</v>
      </c>
      <c r="I192" s="4">
        <v>64</v>
      </c>
      <c r="J192" s="2" t="s">
        <v>65</v>
      </c>
      <c r="K192" s="1">
        <f>Tabelle111[[#This Row],[Menge kg Nges]]/1000</f>
        <v>7.3615999999999993</v>
      </c>
      <c r="L192" s="1">
        <f>Tabelle111[[#This Row],[Menge kg P2O5]]/1000</f>
        <v>3.8329</v>
      </c>
      <c r="M192" s="1">
        <f>Tabelle111[[#This Row],[Menge t Nges]]/Tabelle111[[#This Row],[Anzahl Lieferscheine]]</f>
        <v>0.11502499999999999</v>
      </c>
      <c r="N192" s="1">
        <f>Tabelle111[[#This Row],[Menge t P2O5]]/Tabelle111[[#This Row],[Anzahl Lieferscheine]]</f>
        <v>5.98890625E-2</v>
      </c>
    </row>
    <row r="193" spans="1:14" x14ac:dyDescent="0.2">
      <c r="A193" s="2" t="s">
        <v>36</v>
      </c>
      <c r="B193" s="2" t="s">
        <v>36</v>
      </c>
      <c r="C193" s="2" t="s">
        <v>6</v>
      </c>
      <c r="D193" s="2" t="s">
        <v>7</v>
      </c>
      <c r="E193" s="2" t="s">
        <v>14</v>
      </c>
      <c r="F193" s="2" t="s">
        <v>61</v>
      </c>
      <c r="G193" s="1">
        <v>4906.9999999999991</v>
      </c>
      <c r="H193" s="1">
        <v>2464.25</v>
      </c>
      <c r="I193" s="4">
        <v>29</v>
      </c>
      <c r="J193" s="2" t="s">
        <v>65</v>
      </c>
      <c r="K193" s="1">
        <f>Tabelle111[[#This Row],[Menge kg Nges]]/1000</f>
        <v>4.9069999999999991</v>
      </c>
      <c r="L193" s="1">
        <f>Tabelle111[[#This Row],[Menge kg P2O5]]/1000</f>
        <v>2.4642499999999998</v>
      </c>
      <c r="M193" s="1">
        <f>Tabelle111[[#This Row],[Menge t Nges]]/Tabelle111[[#This Row],[Anzahl Lieferscheine]]</f>
        <v>0.16920689655172411</v>
      </c>
      <c r="N193" s="1">
        <f>Tabelle111[[#This Row],[Menge t P2O5]]/Tabelle111[[#This Row],[Anzahl Lieferscheine]]</f>
        <v>8.4974137931034477E-2</v>
      </c>
    </row>
    <row r="194" spans="1:14" x14ac:dyDescent="0.2">
      <c r="A194" s="2" t="s">
        <v>36</v>
      </c>
      <c r="B194" s="2" t="s">
        <v>36</v>
      </c>
      <c r="C194" s="2" t="s">
        <v>6</v>
      </c>
      <c r="D194" s="2" t="s">
        <v>15</v>
      </c>
      <c r="E194" s="2" t="s">
        <v>35</v>
      </c>
      <c r="F194" s="2" t="s">
        <v>61</v>
      </c>
      <c r="G194" s="1">
        <v>180</v>
      </c>
      <c r="H194" s="1">
        <v>126</v>
      </c>
      <c r="I194" s="4">
        <v>2</v>
      </c>
      <c r="J194" s="2" t="s">
        <v>65</v>
      </c>
      <c r="K194" s="1">
        <f>Tabelle111[[#This Row],[Menge kg Nges]]/1000</f>
        <v>0.18</v>
      </c>
      <c r="L194" s="1">
        <f>Tabelle111[[#This Row],[Menge kg P2O5]]/1000</f>
        <v>0.126</v>
      </c>
      <c r="M194" s="1">
        <f>Tabelle111[[#This Row],[Menge t Nges]]/Tabelle111[[#This Row],[Anzahl Lieferscheine]]</f>
        <v>0.09</v>
      </c>
      <c r="N194" s="1">
        <f>Tabelle111[[#This Row],[Menge t P2O5]]/Tabelle111[[#This Row],[Anzahl Lieferscheine]]</f>
        <v>6.3E-2</v>
      </c>
    </row>
    <row r="195" spans="1:14" x14ac:dyDescent="0.2">
      <c r="A195" s="2" t="s">
        <v>36</v>
      </c>
      <c r="B195" s="2" t="s">
        <v>36</v>
      </c>
      <c r="C195" s="2" t="s">
        <v>6</v>
      </c>
      <c r="D195" s="2" t="s">
        <v>15</v>
      </c>
      <c r="E195" s="2" t="s">
        <v>18</v>
      </c>
      <c r="F195" s="2" t="s">
        <v>61</v>
      </c>
      <c r="G195" s="1">
        <v>271.64</v>
      </c>
      <c r="H195" s="1">
        <v>219.9</v>
      </c>
      <c r="I195" s="4">
        <v>2</v>
      </c>
      <c r="J195" s="2" t="s">
        <v>65</v>
      </c>
      <c r="K195" s="1">
        <f>Tabelle111[[#This Row],[Menge kg Nges]]/1000</f>
        <v>0.27163999999999999</v>
      </c>
      <c r="L195" s="1">
        <f>Tabelle111[[#This Row],[Menge kg P2O5]]/1000</f>
        <v>0.21990000000000001</v>
      </c>
      <c r="M195" s="1">
        <f>Tabelle111[[#This Row],[Menge t Nges]]/Tabelle111[[#This Row],[Anzahl Lieferscheine]]</f>
        <v>0.13582</v>
      </c>
      <c r="N195" s="1">
        <f>Tabelle111[[#This Row],[Menge t P2O5]]/Tabelle111[[#This Row],[Anzahl Lieferscheine]]</f>
        <v>0.10995000000000001</v>
      </c>
    </row>
    <row r="196" spans="1:14" x14ac:dyDescent="0.2">
      <c r="A196" s="2" t="s">
        <v>36</v>
      </c>
      <c r="B196" s="2" t="s">
        <v>36</v>
      </c>
      <c r="C196" s="2" t="s">
        <v>6</v>
      </c>
      <c r="D196" s="2" t="s">
        <v>15</v>
      </c>
      <c r="E196" s="2" t="s">
        <v>19</v>
      </c>
      <c r="F196" s="2" t="s">
        <v>61</v>
      </c>
      <c r="G196" s="1">
        <v>124.2</v>
      </c>
      <c r="H196" s="1">
        <v>138</v>
      </c>
      <c r="I196" s="4">
        <v>2</v>
      </c>
      <c r="J196" s="2" t="s">
        <v>65</v>
      </c>
      <c r="K196" s="1">
        <f>Tabelle111[[#This Row],[Menge kg Nges]]/1000</f>
        <v>0.1242</v>
      </c>
      <c r="L196" s="1">
        <f>Tabelle111[[#This Row],[Menge kg P2O5]]/1000</f>
        <v>0.13800000000000001</v>
      </c>
      <c r="M196" s="1">
        <f>Tabelle111[[#This Row],[Menge t Nges]]/Tabelle111[[#This Row],[Anzahl Lieferscheine]]</f>
        <v>6.2100000000000002E-2</v>
      </c>
      <c r="N196" s="1">
        <f>Tabelle111[[#This Row],[Menge t P2O5]]/Tabelle111[[#This Row],[Anzahl Lieferscheine]]</f>
        <v>6.9000000000000006E-2</v>
      </c>
    </row>
    <row r="197" spans="1:14" x14ac:dyDescent="0.2">
      <c r="A197" s="2" t="s">
        <v>36</v>
      </c>
      <c r="B197" s="2" t="s">
        <v>36</v>
      </c>
      <c r="C197" s="2" t="s">
        <v>6</v>
      </c>
      <c r="D197" s="2" t="s">
        <v>15</v>
      </c>
      <c r="E197" s="2" t="s">
        <v>9</v>
      </c>
      <c r="F197" s="2" t="s">
        <v>61</v>
      </c>
      <c r="G197" s="1">
        <v>180.32</v>
      </c>
      <c r="H197" s="1">
        <v>117.6</v>
      </c>
      <c r="I197" s="4">
        <v>3</v>
      </c>
      <c r="J197" s="2" t="s">
        <v>65</v>
      </c>
      <c r="K197" s="1">
        <f>Tabelle111[[#This Row],[Menge kg Nges]]/1000</f>
        <v>0.18031999999999998</v>
      </c>
      <c r="L197" s="1">
        <f>Tabelle111[[#This Row],[Menge kg P2O5]]/1000</f>
        <v>0.1176</v>
      </c>
      <c r="M197" s="1">
        <f>Tabelle111[[#This Row],[Menge t Nges]]/Tabelle111[[#This Row],[Anzahl Lieferscheine]]</f>
        <v>6.0106666666666662E-2</v>
      </c>
      <c r="N197" s="1">
        <f>Tabelle111[[#This Row],[Menge t P2O5]]/Tabelle111[[#This Row],[Anzahl Lieferscheine]]</f>
        <v>3.9199999999999999E-2</v>
      </c>
    </row>
    <row r="198" spans="1:14" x14ac:dyDescent="0.2">
      <c r="A198" s="2" t="s">
        <v>36</v>
      </c>
      <c r="B198" s="2" t="s">
        <v>36</v>
      </c>
      <c r="C198" s="2" t="s">
        <v>6</v>
      </c>
      <c r="D198" s="2" t="s">
        <v>15</v>
      </c>
      <c r="E198" s="2" t="s">
        <v>24</v>
      </c>
      <c r="F198" s="2" t="s">
        <v>61</v>
      </c>
      <c r="G198" s="1">
        <v>826</v>
      </c>
      <c r="H198" s="1">
        <v>678.5</v>
      </c>
      <c r="I198" s="4">
        <v>4</v>
      </c>
      <c r="J198" s="2" t="s">
        <v>65</v>
      </c>
      <c r="K198" s="1">
        <f>Tabelle111[[#This Row],[Menge kg Nges]]/1000</f>
        <v>0.82599999999999996</v>
      </c>
      <c r="L198" s="1">
        <f>Tabelle111[[#This Row],[Menge kg P2O5]]/1000</f>
        <v>0.67849999999999999</v>
      </c>
      <c r="M198" s="1">
        <f>Tabelle111[[#This Row],[Menge t Nges]]/Tabelle111[[#This Row],[Anzahl Lieferscheine]]</f>
        <v>0.20649999999999999</v>
      </c>
      <c r="N198" s="1">
        <f>Tabelle111[[#This Row],[Menge t P2O5]]/Tabelle111[[#This Row],[Anzahl Lieferscheine]]</f>
        <v>0.169625</v>
      </c>
    </row>
    <row r="199" spans="1:14" x14ac:dyDescent="0.2">
      <c r="A199" s="2" t="s">
        <v>36</v>
      </c>
      <c r="B199" s="2" t="s">
        <v>36</v>
      </c>
      <c r="C199" s="2" t="s">
        <v>25</v>
      </c>
      <c r="D199" s="2" t="s">
        <v>25</v>
      </c>
      <c r="E199" s="2" t="s">
        <v>26</v>
      </c>
      <c r="F199" s="2" t="s">
        <v>61</v>
      </c>
      <c r="G199" s="1">
        <v>2219.75</v>
      </c>
      <c r="H199" s="1">
        <v>361.25</v>
      </c>
      <c r="I199" s="4">
        <v>6</v>
      </c>
      <c r="J199" s="2" t="s">
        <v>65</v>
      </c>
      <c r="K199" s="1">
        <f>Tabelle111[[#This Row],[Menge kg Nges]]/1000</f>
        <v>2.2197499999999999</v>
      </c>
      <c r="L199" s="1">
        <f>Tabelle111[[#This Row],[Menge kg P2O5]]/1000</f>
        <v>0.36125000000000002</v>
      </c>
      <c r="M199" s="1">
        <f>Tabelle111[[#This Row],[Menge t Nges]]/Tabelle111[[#This Row],[Anzahl Lieferscheine]]</f>
        <v>0.36995833333333333</v>
      </c>
      <c r="N199" s="1">
        <f>Tabelle111[[#This Row],[Menge t P2O5]]/Tabelle111[[#This Row],[Anzahl Lieferscheine]]</f>
        <v>6.0208333333333336E-2</v>
      </c>
    </row>
    <row r="200" spans="1:14" x14ac:dyDescent="0.2">
      <c r="A200" s="2" t="s">
        <v>36</v>
      </c>
      <c r="B200" s="2" t="s">
        <v>44</v>
      </c>
      <c r="C200" s="2" t="s">
        <v>6</v>
      </c>
      <c r="D200" s="2" t="s">
        <v>7</v>
      </c>
      <c r="E200" s="2" t="s">
        <v>12</v>
      </c>
      <c r="F200" s="2" t="s">
        <v>61</v>
      </c>
      <c r="G200" s="1">
        <v>2760</v>
      </c>
      <c r="H200" s="1">
        <v>1122</v>
      </c>
      <c r="I200" s="4">
        <v>7</v>
      </c>
      <c r="J200" s="2" t="s">
        <v>65</v>
      </c>
      <c r="K200" s="1">
        <f>Tabelle111[[#This Row],[Menge kg Nges]]/1000</f>
        <v>2.76</v>
      </c>
      <c r="L200" s="1">
        <f>Tabelle111[[#This Row],[Menge kg P2O5]]/1000</f>
        <v>1.1220000000000001</v>
      </c>
      <c r="M200" s="1">
        <f>Tabelle111[[#This Row],[Menge t Nges]]/Tabelle111[[#This Row],[Anzahl Lieferscheine]]</f>
        <v>0.39428571428571424</v>
      </c>
      <c r="N200" s="1">
        <f>Tabelle111[[#This Row],[Menge t P2O5]]/Tabelle111[[#This Row],[Anzahl Lieferscheine]]</f>
        <v>0.16028571428571431</v>
      </c>
    </row>
    <row r="201" spans="1:14" x14ac:dyDescent="0.2">
      <c r="A201" s="2" t="s">
        <v>36</v>
      </c>
      <c r="B201" s="2" t="s">
        <v>37</v>
      </c>
      <c r="C201" s="2" t="s">
        <v>6</v>
      </c>
      <c r="D201" s="2" t="s">
        <v>30</v>
      </c>
      <c r="E201" s="2" t="s">
        <v>26</v>
      </c>
      <c r="F201" s="2" t="s">
        <v>61</v>
      </c>
      <c r="G201" s="1">
        <v>1115.9000000000001</v>
      </c>
      <c r="H201" s="1">
        <v>463.79999999999995</v>
      </c>
      <c r="I201" s="4">
        <v>9</v>
      </c>
      <c r="J201" s="2" t="s">
        <v>65</v>
      </c>
      <c r="K201" s="1">
        <f>Tabelle111[[#This Row],[Menge kg Nges]]/1000</f>
        <v>1.1159000000000001</v>
      </c>
      <c r="L201" s="1">
        <f>Tabelle111[[#This Row],[Menge kg P2O5]]/1000</f>
        <v>0.46379999999999993</v>
      </c>
      <c r="M201" s="1">
        <f>Tabelle111[[#This Row],[Menge t Nges]]/Tabelle111[[#This Row],[Anzahl Lieferscheine]]</f>
        <v>0.1239888888888889</v>
      </c>
      <c r="N201" s="1">
        <f>Tabelle111[[#This Row],[Menge t P2O5]]/Tabelle111[[#This Row],[Anzahl Lieferscheine]]</f>
        <v>5.1533333333333327E-2</v>
      </c>
    </row>
    <row r="202" spans="1:14" x14ac:dyDescent="0.2">
      <c r="A202" s="2" t="s">
        <v>36</v>
      </c>
      <c r="B202" s="2" t="s">
        <v>37</v>
      </c>
      <c r="C202" s="2" t="s">
        <v>6</v>
      </c>
      <c r="D202" s="2" t="s">
        <v>7</v>
      </c>
      <c r="E202" s="2" t="s">
        <v>9</v>
      </c>
      <c r="F202" s="2" t="s">
        <v>61</v>
      </c>
      <c r="G202" s="1">
        <v>730.4</v>
      </c>
      <c r="H202" s="1">
        <v>289.8</v>
      </c>
      <c r="I202" s="4">
        <v>3</v>
      </c>
      <c r="J202" s="2" t="s">
        <v>65</v>
      </c>
      <c r="K202" s="1">
        <f>Tabelle111[[#This Row],[Menge kg Nges]]/1000</f>
        <v>0.73039999999999994</v>
      </c>
      <c r="L202" s="1">
        <f>Tabelle111[[#This Row],[Menge kg P2O5]]/1000</f>
        <v>0.2898</v>
      </c>
      <c r="M202" s="1">
        <f>Tabelle111[[#This Row],[Menge t Nges]]/Tabelle111[[#This Row],[Anzahl Lieferscheine]]</f>
        <v>0.24346666666666664</v>
      </c>
      <c r="N202" s="1">
        <f>Tabelle111[[#This Row],[Menge t P2O5]]/Tabelle111[[#This Row],[Anzahl Lieferscheine]]</f>
        <v>9.6600000000000005E-2</v>
      </c>
    </row>
    <row r="203" spans="1:14" x14ac:dyDescent="0.2">
      <c r="A203" s="2" t="s">
        <v>36</v>
      </c>
      <c r="B203" s="2" t="s">
        <v>37</v>
      </c>
      <c r="C203" s="2" t="s">
        <v>6</v>
      </c>
      <c r="D203" s="2" t="s">
        <v>7</v>
      </c>
      <c r="E203" s="2" t="s">
        <v>11</v>
      </c>
      <c r="F203" s="2" t="s">
        <v>61</v>
      </c>
      <c r="G203" s="1">
        <v>323</v>
      </c>
      <c r="H203" s="1">
        <v>163.6</v>
      </c>
      <c r="I203" s="4">
        <v>2</v>
      </c>
      <c r="J203" s="2" t="s">
        <v>65</v>
      </c>
      <c r="K203" s="1">
        <f>Tabelle111[[#This Row],[Menge kg Nges]]/1000</f>
        <v>0.32300000000000001</v>
      </c>
      <c r="L203" s="1">
        <f>Tabelle111[[#This Row],[Menge kg P2O5]]/1000</f>
        <v>0.1636</v>
      </c>
      <c r="M203" s="1">
        <f>Tabelle111[[#This Row],[Menge t Nges]]/Tabelle111[[#This Row],[Anzahl Lieferscheine]]</f>
        <v>0.1615</v>
      </c>
      <c r="N203" s="1">
        <f>Tabelle111[[#This Row],[Menge t P2O5]]/Tabelle111[[#This Row],[Anzahl Lieferscheine]]</f>
        <v>8.1799999999999998E-2</v>
      </c>
    </row>
    <row r="204" spans="1:14" x14ac:dyDescent="0.2">
      <c r="A204" s="2" t="s">
        <v>36</v>
      </c>
      <c r="B204" s="2" t="s">
        <v>37</v>
      </c>
      <c r="C204" s="2" t="s">
        <v>6</v>
      </c>
      <c r="D204" s="2" t="s">
        <v>7</v>
      </c>
      <c r="E204" s="2" t="s">
        <v>12</v>
      </c>
      <c r="F204" s="2" t="s">
        <v>61</v>
      </c>
      <c r="G204" s="1">
        <v>16218.55</v>
      </c>
      <c r="H204" s="1">
        <v>5644.35</v>
      </c>
      <c r="I204" s="4">
        <v>64</v>
      </c>
      <c r="J204" s="2" t="s">
        <v>65</v>
      </c>
      <c r="K204" s="1">
        <f>Tabelle111[[#This Row],[Menge kg Nges]]/1000</f>
        <v>16.21855</v>
      </c>
      <c r="L204" s="1">
        <f>Tabelle111[[#This Row],[Menge kg P2O5]]/1000</f>
        <v>5.6443500000000002</v>
      </c>
      <c r="M204" s="1">
        <f>Tabelle111[[#This Row],[Menge t Nges]]/Tabelle111[[#This Row],[Anzahl Lieferscheine]]</f>
        <v>0.25341484375000001</v>
      </c>
      <c r="N204" s="1">
        <f>Tabelle111[[#This Row],[Menge t P2O5]]/Tabelle111[[#This Row],[Anzahl Lieferscheine]]</f>
        <v>8.8192968750000003E-2</v>
      </c>
    </row>
    <row r="205" spans="1:14" x14ac:dyDescent="0.2">
      <c r="A205" s="2" t="s">
        <v>36</v>
      </c>
      <c r="B205" s="2" t="s">
        <v>37</v>
      </c>
      <c r="C205" s="2" t="s">
        <v>6</v>
      </c>
      <c r="D205" s="2" t="s">
        <v>7</v>
      </c>
      <c r="E205" s="2" t="s">
        <v>13</v>
      </c>
      <c r="F205" s="2" t="s">
        <v>61</v>
      </c>
      <c r="G205" s="1">
        <v>525</v>
      </c>
      <c r="H205" s="1">
        <v>270</v>
      </c>
      <c r="I205" s="4">
        <v>1</v>
      </c>
      <c r="J205" s="2" t="s">
        <v>65</v>
      </c>
      <c r="K205" s="1">
        <f>Tabelle111[[#This Row],[Menge kg Nges]]/1000</f>
        <v>0.52500000000000002</v>
      </c>
      <c r="L205" s="1">
        <f>Tabelle111[[#This Row],[Menge kg P2O5]]/1000</f>
        <v>0.27</v>
      </c>
      <c r="M205" s="1">
        <f>Tabelle111[[#This Row],[Menge t Nges]]/Tabelle111[[#This Row],[Anzahl Lieferscheine]]</f>
        <v>0.52500000000000002</v>
      </c>
      <c r="N205" s="1">
        <f>Tabelle111[[#This Row],[Menge t P2O5]]/Tabelle111[[#This Row],[Anzahl Lieferscheine]]</f>
        <v>0.27</v>
      </c>
    </row>
    <row r="206" spans="1:14" x14ac:dyDescent="0.2">
      <c r="A206" s="2" t="s">
        <v>36</v>
      </c>
      <c r="B206" s="2" t="s">
        <v>37</v>
      </c>
      <c r="C206" s="2" t="s">
        <v>6</v>
      </c>
      <c r="D206" s="2" t="s">
        <v>7</v>
      </c>
      <c r="E206" s="2" t="s">
        <v>14</v>
      </c>
      <c r="F206" s="2" t="s">
        <v>61</v>
      </c>
      <c r="G206" s="1">
        <v>1839.6000000000001</v>
      </c>
      <c r="H206" s="1">
        <v>913.5</v>
      </c>
      <c r="I206" s="4">
        <v>8</v>
      </c>
      <c r="J206" s="2" t="s">
        <v>65</v>
      </c>
      <c r="K206" s="1">
        <f>Tabelle111[[#This Row],[Menge kg Nges]]/1000</f>
        <v>1.8396000000000001</v>
      </c>
      <c r="L206" s="1">
        <f>Tabelle111[[#This Row],[Menge kg P2O5]]/1000</f>
        <v>0.91349999999999998</v>
      </c>
      <c r="M206" s="1">
        <f>Tabelle111[[#This Row],[Menge t Nges]]/Tabelle111[[#This Row],[Anzahl Lieferscheine]]</f>
        <v>0.22995000000000002</v>
      </c>
      <c r="N206" s="1">
        <f>Tabelle111[[#This Row],[Menge t P2O5]]/Tabelle111[[#This Row],[Anzahl Lieferscheine]]</f>
        <v>0.1141875</v>
      </c>
    </row>
    <row r="207" spans="1:14" x14ac:dyDescent="0.2">
      <c r="A207" s="2" t="s">
        <v>36</v>
      </c>
      <c r="B207" s="2" t="s">
        <v>37</v>
      </c>
      <c r="C207" s="2" t="s">
        <v>6</v>
      </c>
      <c r="D207" s="2" t="s">
        <v>15</v>
      </c>
      <c r="E207" s="2" t="s">
        <v>20</v>
      </c>
      <c r="F207" s="2" t="s">
        <v>61</v>
      </c>
      <c r="G207" s="1">
        <v>7.04</v>
      </c>
      <c r="H207" s="1">
        <v>4</v>
      </c>
      <c r="I207" s="4">
        <v>1</v>
      </c>
      <c r="J207" s="2" t="s">
        <v>65</v>
      </c>
      <c r="K207" s="1">
        <f>Tabelle111[[#This Row],[Menge kg Nges]]/1000</f>
        <v>7.0400000000000003E-3</v>
      </c>
      <c r="L207" s="1">
        <f>Tabelle111[[#This Row],[Menge kg P2O5]]/1000</f>
        <v>4.0000000000000001E-3</v>
      </c>
      <c r="M207" s="1">
        <f>Tabelle111[[#This Row],[Menge t Nges]]/Tabelle111[[#This Row],[Anzahl Lieferscheine]]</f>
        <v>7.0400000000000003E-3</v>
      </c>
      <c r="N207" s="1">
        <f>Tabelle111[[#This Row],[Menge t P2O5]]/Tabelle111[[#This Row],[Anzahl Lieferscheine]]</f>
        <v>4.0000000000000001E-3</v>
      </c>
    </row>
    <row r="208" spans="1:14" x14ac:dyDescent="0.2">
      <c r="A208" s="2" t="s">
        <v>36</v>
      </c>
      <c r="B208" s="2" t="s">
        <v>37</v>
      </c>
      <c r="C208" s="2" t="s">
        <v>25</v>
      </c>
      <c r="D208" s="2" t="s">
        <v>25</v>
      </c>
      <c r="E208" s="2" t="s">
        <v>26</v>
      </c>
      <c r="F208" s="2" t="s">
        <v>61</v>
      </c>
      <c r="G208" s="1">
        <v>3717.6000000000004</v>
      </c>
      <c r="H208" s="1">
        <v>791.19999999999993</v>
      </c>
      <c r="I208" s="4">
        <v>19</v>
      </c>
      <c r="J208" s="2" t="s">
        <v>65</v>
      </c>
      <c r="K208" s="1">
        <f>Tabelle111[[#This Row],[Menge kg Nges]]/1000</f>
        <v>3.7176000000000005</v>
      </c>
      <c r="L208" s="1">
        <f>Tabelle111[[#This Row],[Menge kg P2O5]]/1000</f>
        <v>0.7911999999999999</v>
      </c>
      <c r="M208" s="1">
        <f>Tabelle111[[#This Row],[Menge t Nges]]/Tabelle111[[#This Row],[Anzahl Lieferscheine]]</f>
        <v>0.19566315789473687</v>
      </c>
      <c r="N208" s="1">
        <f>Tabelle111[[#This Row],[Menge t P2O5]]/Tabelle111[[#This Row],[Anzahl Lieferscheine]]</f>
        <v>4.164210526315789E-2</v>
      </c>
    </row>
    <row r="209" spans="1:14" x14ac:dyDescent="0.2">
      <c r="A209" s="2" t="s">
        <v>36</v>
      </c>
      <c r="B209" s="2" t="s">
        <v>40</v>
      </c>
      <c r="C209" s="2" t="s">
        <v>6</v>
      </c>
      <c r="D209" s="2" t="s">
        <v>7</v>
      </c>
      <c r="E209" s="2" t="s">
        <v>12</v>
      </c>
      <c r="F209" s="2" t="s">
        <v>61</v>
      </c>
      <c r="G209" s="1">
        <v>3607.9999999999995</v>
      </c>
      <c r="H209" s="1">
        <v>1231.9999999999998</v>
      </c>
      <c r="I209" s="4">
        <v>10</v>
      </c>
      <c r="J209" s="2" t="s">
        <v>65</v>
      </c>
      <c r="K209" s="1">
        <f>Tabelle111[[#This Row],[Menge kg Nges]]/1000</f>
        <v>3.6079999999999997</v>
      </c>
      <c r="L209" s="1">
        <f>Tabelle111[[#This Row],[Menge kg P2O5]]/1000</f>
        <v>1.2319999999999998</v>
      </c>
      <c r="M209" s="1">
        <f>Tabelle111[[#This Row],[Menge t Nges]]/Tabelle111[[#This Row],[Anzahl Lieferscheine]]</f>
        <v>0.36079999999999995</v>
      </c>
      <c r="N209" s="1">
        <f>Tabelle111[[#This Row],[Menge t P2O5]]/Tabelle111[[#This Row],[Anzahl Lieferscheine]]</f>
        <v>0.12319999999999998</v>
      </c>
    </row>
    <row r="210" spans="1:14" x14ac:dyDescent="0.2">
      <c r="A210" s="2" t="s">
        <v>36</v>
      </c>
      <c r="B210" s="2" t="s">
        <v>40</v>
      </c>
      <c r="C210" s="2" t="s">
        <v>6</v>
      </c>
      <c r="D210" s="2" t="s">
        <v>15</v>
      </c>
      <c r="E210" s="2" t="s">
        <v>18</v>
      </c>
      <c r="F210" s="2" t="s">
        <v>61</v>
      </c>
      <c r="G210" s="1">
        <v>542.64</v>
      </c>
      <c r="H210" s="1">
        <v>439.28</v>
      </c>
      <c r="I210" s="4">
        <v>2</v>
      </c>
      <c r="J210" s="2" t="s">
        <v>65</v>
      </c>
      <c r="K210" s="1">
        <f>Tabelle111[[#This Row],[Menge kg Nges]]/1000</f>
        <v>0.54264000000000001</v>
      </c>
      <c r="L210" s="1">
        <f>Tabelle111[[#This Row],[Menge kg P2O5]]/1000</f>
        <v>0.43927999999999995</v>
      </c>
      <c r="M210" s="1">
        <f>Tabelle111[[#This Row],[Menge t Nges]]/Tabelle111[[#This Row],[Anzahl Lieferscheine]]</f>
        <v>0.27132000000000001</v>
      </c>
      <c r="N210" s="1">
        <f>Tabelle111[[#This Row],[Menge t P2O5]]/Tabelle111[[#This Row],[Anzahl Lieferscheine]]</f>
        <v>0.21963999999999997</v>
      </c>
    </row>
    <row r="211" spans="1:14" x14ac:dyDescent="0.2">
      <c r="A211" s="2" t="s">
        <v>36</v>
      </c>
      <c r="B211" s="2" t="s">
        <v>40</v>
      </c>
      <c r="C211" s="2" t="s">
        <v>6</v>
      </c>
      <c r="D211" s="2" t="s">
        <v>15</v>
      </c>
      <c r="E211" s="2" t="s">
        <v>20</v>
      </c>
      <c r="F211" s="2" t="s">
        <v>61</v>
      </c>
      <c r="G211" s="1">
        <v>344</v>
      </c>
      <c r="H211" s="1">
        <v>258</v>
      </c>
      <c r="I211" s="4">
        <v>3</v>
      </c>
      <c r="J211" s="2" t="s">
        <v>65</v>
      </c>
      <c r="K211" s="1">
        <f>Tabelle111[[#This Row],[Menge kg Nges]]/1000</f>
        <v>0.34399999999999997</v>
      </c>
      <c r="L211" s="1">
        <f>Tabelle111[[#This Row],[Menge kg P2O5]]/1000</f>
        <v>0.25800000000000001</v>
      </c>
      <c r="M211" s="1">
        <f>Tabelle111[[#This Row],[Menge t Nges]]/Tabelle111[[#This Row],[Anzahl Lieferscheine]]</f>
        <v>0.11466666666666665</v>
      </c>
      <c r="N211" s="1">
        <f>Tabelle111[[#This Row],[Menge t P2O5]]/Tabelle111[[#This Row],[Anzahl Lieferscheine]]</f>
        <v>8.6000000000000007E-2</v>
      </c>
    </row>
    <row r="212" spans="1:14" x14ac:dyDescent="0.2">
      <c r="A212" s="2" t="s">
        <v>36</v>
      </c>
      <c r="B212" s="2" t="s">
        <v>40</v>
      </c>
      <c r="C212" s="2" t="s">
        <v>25</v>
      </c>
      <c r="D212" s="2" t="s">
        <v>25</v>
      </c>
      <c r="E212" s="2" t="s">
        <v>26</v>
      </c>
      <c r="F212" s="2" t="s">
        <v>61</v>
      </c>
      <c r="G212" s="1">
        <v>6495.5700000000006</v>
      </c>
      <c r="H212" s="1">
        <v>1769.4900000000002</v>
      </c>
      <c r="I212" s="4">
        <v>30</v>
      </c>
      <c r="J212" s="2" t="s">
        <v>65</v>
      </c>
      <c r="K212" s="1">
        <f>Tabelle111[[#This Row],[Menge kg Nges]]/1000</f>
        <v>6.4955700000000007</v>
      </c>
      <c r="L212" s="1">
        <f>Tabelle111[[#This Row],[Menge kg P2O5]]/1000</f>
        <v>1.7694900000000002</v>
      </c>
      <c r="M212" s="1">
        <f>Tabelle111[[#This Row],[Menge t Nges]]/Tabelle111[[#This Row],[Anzahl Lieferscheine]]</f>
        <v>0.21651900000000002</v>
      </c>
      <c r="N212" s="1">
        <f>Tabelle111[[#This Row],[Menge t P2O5]]/Tabelle111[[#This Row],[Anzahl Lieferscheine]]</f>
        <v>5.8983000000000008E-2</v>
      </c>
    </row>
    <row r="213" spans="1:14" x14ac:dyDescent="0.2">
      <c r="A213" s="2" t="s">
        <v>36</v>
      </c>
      <c r="B213" s="2" t="s">
        <v>42</v>
      </c>
      <c r="C213" s="2" t="s">
        <v>6</v>
      </c>
      <c r="D213" s="2" t="s">
        <v>7</v>
      </c>
      <c r="E213" s="2" t="s">
        <v>9</v>
      </c>
      <c r="F213" s="2" t="s">
        <v>61</v>
      </c>
      <c r="G213" s="1">
        <v>246.4</v>
      </c>
      <c r="H213" s="1">
        <v>100.8</v>
      </c>
      <c r="I213" s="4">
        <v>2</v>
      </c>
      <c r="J213" s="2" t="s">
        <v>65</v>
      </c>
      <c r="K213" s="1">
        <f>Tabelle111[[#This Row],[Menge kg Nges]]/1000</f>
        <v>0.24640000000000001</v>
      </c>
      <c r="L213" s="1">
        <f>Tabelle111[[#This Row],[Menge kg P2O5]]/1000</f>
        <v>0.1008</v>
      </c>
      <c r="M213" s="1">
        <f>Tabelle111[[#This Row],[Menge t Nges]]/Tabelle111[[#This Row],[Anzahl Lieferscheine]]</f>
        <v>0.1232</v>
      </c>
      <c r="N213" s="1">
        <f>Tabelle111[[#This Row],[Menge t P2O5]]/Tabelle111[[#This Row],[Anzahl Lieferscheine]]</f>
        <v>5.04E-2</v>
      </c>
    </row>
    <row r="214" spans="1:14" x14ac:dyDescent="0.2">
      <c r="A214" s="2" t="s">
        <v>36</v>
      </c>
      <c r="B214" s="2" t="s">
        <v>42</v>
      </c>
      <c r="C214" s="2" t="s">
        <v>6</v>
      </c>
      <c r="D214" s="2" t="s">
        <v>7</v>
      </c>
      <c r="E214" s="2" t="s">
        <v>12</v>
      </c>
      <c r="F214" s="2" t="s">
        <v>61</v>
      </c>
      <c r="G214" s="1">
        <v>6330.800000000002</v>
      </c>
      <c r="H214" s="1">
        <v>1933.4</v>
      </c>
      <c r="I214" s="4">
        <v>16</v>
      </c>
      <c r="J214" s="2" t="s">
        <v>65</v>
      </c>
      <c r="K214" s="1">
        <f>Tabelle111[[#This Row],[Menge kg Nges]]/1000</f>
        <v>6.3308000000000018</v>
      </c>
      <c r="L214" s="1">
        <f>Tabelle111[[#This Row],[Menge kg P2O5]]/1000</f>
        <v>1.9334</v>
      </c>
      <c r="M214" s="1">
        <f>Tabelle111[[#This Row],[Menge t Nges]]/Tabelle111[[#This Row],[Anzahl Lieferscheine]]</f>
        <v>0.39567500000000011</v>
      </c>
      <c r="N214" s="1">
        <f>Tabelle111[[#This Row],[Menge t P2O5]]/Tabelle111[[#This Row],[Anzahl Lieferscheine]]</f>
        <v>0.1208375</v>
      </c>
    </row>
    <row r="215" spans="1:14" x14ac:dyDescent="0.2">
      <c r="A215" s="2" t="s">
        <v>36</v>
      </c>
      <c r="B215" s="2" t="s">
        <v>42</v>
      </c>
      <c r="C215" s="2" t="s">
        <v>6</v>
      </c>
      <c r="D215" s="2" t="s">
        <v>7</v>
      </c>
      <c r="E215" s="2" t="s">
        <v>14</v>
      </c>
      <c r="F215" s="2" t="s">
        <v>61</v>
      </c>
      <c r="G215" s="1">
        <v>2044</v>
      </c>
      <c r="H215" s="1">
        <v>1015</v>
      </c>
      <c r="I215" s="4">
        <v>1</v>
      </c>
      <c r="J215" s="2" t="s">
        <v>65</v>
      </c>
      <c r="K215" s="1">
        <f>Tabelle111[[#This Row],[Menge kg Nges]]/1000</f>
        <v>2.044</v>
      </c>
      <c r="L215" s="1">
        <f>Tabelle111[[#This Row],[Menge kg P2O5]]/1000</f>
        <v>1.0149999999999999</v>
      </c>
      <c r="M215" s="1">
        <f>Tabelle111[[#This Row],[Menge t Nges]]/Tabelle111[[#This Row],[Anzahl Lieferscheine]]</f>
        <v>2.044</v>
      </c>
      <c r="N215" s="1">
        <f>Tabelle111[[#This Row],[Menge t P2O5]]/Tabelle111[[#This Row],[Anzahl Lieferscheine]]</f>
        <v>1.0149999999999999</v>
      </c>
    </row>
    <row r="216" spans="1:14" x14ac:dyDescent="0.2">
      <c r="A216" s="2" t="s">
        <v>36</v>
      </c>
      <c r="B216" s="2" t="s">
        <v>42</v>
      </c>
      <c r="C216" s="2" t="s">
        <v>25</v>
      </c>
      <c r="D216" s="2" t="s">
        <v>25</v>
      </c>
      <c r="E216" s="2" t="s">
        <v>26</v>
      </c>
      <c r="F216" s="2" t="s">
        <v>61</v>
      </c>
      <c r="G216" s="1">
        <v>196710.93</v>
      </c>
      <c r="H216" s="1">
        <v>27140.010000000002</v>
      </c>
      <c r="I216" s="4">
        <v>6</v>
      </c>
      <c r="J216" s="2" t="s">
        <v>65</v>
      </c>
      <c r="K216" s="1">
        <f>Tabelle111[[#This Row],[Menge kg Nges]]/1000</f>
        <v>196.71092999999999</v>
      </c>
      <c r="L216" s="1">
        <f>Tabelle111[[#This Row],[Menge kg P2O5]]/1000</f>
        <v>27.140010000000004</v>
      </c>
      <c r="M216" s="1">
        <f>Tabelle111[[#This Row],[Menge t Nges]]/Tabelle111[[#This Row],[Anzahl Lieferscheine]]</f>
        <v>32.785154999999996</v>
      </c>
      <c r="N216" s="1">
        <f>Tabelle111[[#This Row],[Menge t P2O5]]/Tabelle111[[#This Row],[Anzahl Lieferscheine]]</f>
        <v>4.5233350000000003</v>
      </c>
    </row>
    <row r="217" spans="1:14" x14ac:dyDescent="0.2">
      <c r="A217" s="2" t="s">
        <v>27</v>
      </c>
      <c r="B217" s="2" t="s">
        <v>5</v>
      </c>
      <c r="C217" s="2" t="s">
        <v>6</v>
      </c>
      <c r="D217" s="2" t="s">
        <v>7</v>
      </c>
      <c r="E217" s="2" t="s">
        <v>12</v>
      </c>
      <c r="F217" s="2" t="s">
        <v>61</v>
      </c>
      <c r="G217" s="1">
        <v>7098</v>
      </c>
      <c r="H217" s="1">
        <v>3140.8999999999996</v>
      </c>
      <c r="I217" s="4">
        <v>13</v>
      </c>
      <c r="J217" s="2" t="s">
        <v>65</v>
      </c>
      <c r="K217" s="1">
        <f>Tabelle111[[#This Row],[Menge kg Nges]]/1000</f>
        <v>7.0979999999999999</v>
      </c>
      <c r="L217" s="1">
        <f>Tabelle111[[#This Row],[Menge kg P2O5]]/1000</f>
        <v>3.1408999999999998</v>
      </c>
      <c r="M217" s="1">
        <f>Tabelle111[[#This Row],[Menge t Nges]]/Tabelle111[[#This Row],[Anzahl Lieferscheine]]</f>
        <v>0.54600000000000004</v>
      </c>
      <c r="N217" s="1">
        <f>Tabelle111[[#This Row],[Menge t P2O5]]/Tabelle111[[#This Row],[Anzahl Lieferscheine]]</f>
        <v>0.2416076923076923</v>
      </c>
    </row>
    <row r="218" spans="1:14" x14ac:dyDescent="0.2">
      <c r="A218" s="2" t="s">
        <v>27</v>
      </c>
      <c r="B218" s="2" t="s">
        <v>5</v>
      </c>
      <c r="C218" s="2" t="s">
        <v>6</v>
      </c>
      <c r="D218" s="2" t="s">
        <v>7</v>
      </c>
      <c r="E218" s="2" t="s">
        <v>14</v>
      </c>
      <c r="F218" s="2" t="s">
        <v>61</v>
      </c>
      <c r="G218" s="1">
        <v>255</v>
      </c>
      <c r="H218" s="1">
        <v>120</v>
      </c>
      <c r="I218" s="4">
        <v>1</v>
      </c>
      <c r="J218" s="2" t="s">
        <v>65</v>
      </c>
      <c r="K218" s="1">
        <f>Tabelle111[[#This Row],[Menge kg Nges]]/1000</f>
        <v>0.255</v>
      </c>
      <c r="L218" s="1">
        <f>Tabelle111[[#This Row],[Menge kg P2O5]]/1000</f>
        <v>0.12</v>
      </c>
      <c r="M218" s="1">
        <f>Tabelle111[[#This Row],[Menge t Nges]]/Tabelle111[[#This Row],[Anzahl Lieferscheine]]</f>
        <v>0.255</v>
      </c>
      <c r="N218" s="1">
        <f>Tabelle111[[#This Row],[Menge t P2O5]]/Tabelle111[[#This Row],[Anzahl Lieferscheine]]</f>
        <v>0.12</v>
      </c>
    </row>
    <row r="219" spans="1:14" x14ac:dyDescent="0.2">
      <c r="A219" s="2" t="s">
        <v>27</v>
      </c>
      <c r="B219" s="2" t="s">
        <v>5</v>
      </c>
      <c r="C219" s="2" t="s">
        <v>6</v>
      </c>
      <c r="D219" s="2" t="s">
        <v>15</v>
      </c>
      <c r="E219" s="2" t="s">
        <v>21</v>
      </c>
      <c r="F219" s="2" t="s">
        <v>61</v>
      </c>
      <c r="G219" s="1">
        <v>8093.46</v>
      </c>
      <c r="H219" s="1">
        <v>4822.8</v>
      </c>
      <c r="I219" s="4">
        <v>13</v>
      </c>
      <c r="J219" s="2" t="s">
        <v>65</v>
      </c>
      <c r="K219" s="1">
        <f>Tabelle111[[#This Row],[Menge kg Nges]]/1000</f>
        <v>8.0934600000000003</v>
      </c>
      <c r="L219" s="1">
        <f>Tabelle111[[#This Row],[Menge kg P2O5]]/1000</f>
        <v>4.8228</v>
      </c>
      <c r="M219" s="1">
        <f>Tabelle111[[#This Row],[Menge t Nges]]/Tabelle111[[#This Row],[Anzahl Lieferscheine]]</f>
        <v>0.62257384615384614</v>
      </c>
      <c r="N219" s="1">
        <f>Tabelle111[[#This Row],[Menge t P2O5]]/Tabelle111[[#This Row],[Anzahl Lieferscheine]]</f>
        <v>0.37098461538461536</v>
      </c>
    </row>
    <row r="220" spans="1:14" x14ac:dyDescent="0.2">
      <c r="A220" s="2" t="s">
        <v>27</v>
      </c>
      <c r="B220" s="2" t="s">
        <v>5</v>
      </c>
      <c r="C220" s="2" t="s">
        <v>6</v>
      </c>
      <c r="D220" s="2" t="s">
        <v>15</v>
      </c>
      <c r="E220" s="2" t="s">
        <v>9</v>
      </c>
      <c r="F220" s="2" t="s">
        <v>61</v>
      </c>
      <c r="G220" s="1">
        <v>600</v>
      </c>
      <c r="H220" s="1">
        <v>480</v>
      </c>
      <c r="I220" s="4">
        <v>1</v>
      </c>
      <c r="J220" s="2" t="s">
        <v>65</v>
      </c>
      <c r="K220" s="1">
        <f>Tabelle111[[#This Row],[Menge kg Nges]]/1000</f>
        <v>0.6</v>
      </c>
      <c r="L220" s="1">
        <f>Tabelle111[[#This Row],[Menge kg P2O5]]/1000</f>
        <v>0.48</v>
      </c>
      <c r="M220" s="1">
        <f>Tabelle111[[#This Row],[Menge t Nges]]/Tabelle111[[#This Row],[Anzahl Lieferscheine]]</f>
        <v>0.6</v>
      </c>
      <c r="N220" s="1">
        <f>Tabelle111[[#This Row],[Menge t P2O5]]/Tabelle111[[#This Row],[Anzahl Lieferscheine]]</f>
        <v>0.48</v>
      </c>
    </row>
    <row r="221" spans="1:14" x14ac:dyDescent="0.2">
      <c r="A221" s="2" t="s">
        <v>27</v>
      </c>
      <c r="B221" s="2" t="s">
        <v>5</v>
      </c>
      <c r="C221" s="2" t="s">
        <v>25</v>
      </c>
      <c r="D221" s="2" t="s">
        <v>25</v>
      </c>
      <c r="E221" s="2" t="s">
        <v>26</v>
      </c>
      <c r="F221" s="2" t="s">
        <v>61</v>
      </c>
      <c r="G221" s="1">
        <v>7558.5</v>
      </c>
      <c r="H221" s="1">
        <v>2934.5</v>
      </c>
      <c r="I221" s="4">
        <v>7</v>
      </c>
      <c r="J221" s="2" t="s">
        <v>65</v>
      </c>
      <c r="K221" s="1">
        <f>Tabelle111[[#This Row],[Menge kg Nges]]/1000</f>
        <v>7.5585000000000004</v>
      </c>
      <c r="L221" s="1">
        <f>Tabelle111[[#This Row],[Menge kg P2O5]]/1000</f>
        <v>2.9344999999999999</v>
      </c>
      <c r="M221" s="1">
        <f>Tabelle111[[#This Row],[Menge t Nges]]/Tabelle111[[#This Row],[Anzahl Lieferscheine]]</f>
        <v>1.0797857142857143</v>
      </c>
      <c r="N221" s="1">
        <f>Tabelle111[[#This Row],[Menge t P2O5]]/Tabelle111[[#This Row],[Anzahl Lieferscheine]]</f>
        <v>0.41921428571428571</v>
      </c>
    </row>
    <row r="222" spans="1:14" x14ac:dyDescent="0.2">
      <c r="A222" s="2" t="s">
        <v>27</v>
      </c>
      <c r="B222" s="2" t="s">
        <v>29</v>
      </c>
      <c r="C222" s="2" t="s">
        <v>6</v>
      </c>
      <c r="D222" s="2" t="s">
        <v>7</v>
      </c>
      <c r="E222" s="2" t="s">
        <v>8</v>
      </c>
      <c r="F222" s="2" t="s">
        <v>61</v>
      </c>
      <c r="G222" s="1">
        <v>560</v>
      </c>
      <c r="H222" s="1">
        <v>224</v>
      </c>
      <c r="I222" s="4">
        <v>1</v>
      </c>
      <c r="J222" s="2" t="s">
        <v>65</v>
      </c>
      <c r="K222" s="1">
        <f>Tabelle111[[#This Row],[Menge kg Nges]]/1000</f>
        <v>0.56000000000000005</v>
      </c>
      <c r="L222" s="1">
        <f>Tabelle111[[#This Row],[Menge kg P2O5]]/1000</f>
        <v>0.224</v>
      </c>
      <c r="M222" s="1">
        <f>Tabelle111[[#This Row],[Menge t Nges]]/Tabelle111[[#This Row],[Anzahl Lieferscheine]]</f>
        <v>0.56000000000000005</v>
      </c>
      <c r="N222" s="1">
        <f>Tabelle111[[#This Row],[Menge t P2O5]]/Tabelle111[[#This Row],[Anzahl Lieferscheine]]</f>
        <v>0.224</v>
      </c>
    </row>
    <row r="223" spans="1:14" x14ac:dyDescent="0.2">
      <c r="A223" s="2" t="s">
        <v>27</v>
      </c>
      <c r="B223" s="2" t="s">
        <v>29</v>
      </c>
      <c r="C223" s="2" t="s">
        <v>6</v>
      </c>
      <c r="D223" s="2" t="s">
        <v>7</v>
      </c>
      <c r="E223" s="2" t="s">
        <v>10</v>
      </c>
      <c r="F223" s="2" t="s">
        <v>61</v>
      </c>
      <c r="G223" s="1">
        <v>696</v>
      </c>
      <c r="H223" s="1">
        <v>264</v>
      </c>
      <c r="I223" s="4">
        <v>2</v>
      </c>
      <c r="J223" s="2" t="s">
        <v>65</v>
      </c>
      <c r="K223" s="1">
        <f>Tabelle111[[#This Row],[Menge kg Nges]]/1000</f>
        <v>0.69599999999999995</v>
      </c>
      <c r="L223" s="1">
        <f>Tabelle111[[#This Row],[Menge kg P2O5]]/1000</f>
        <v>0.26400000000000001</v>
      </c>
      <c r="M223" s="1">
        <f>Tabelle111[[#This Row],[Menge t Nges]]/Tabelle111[[#This Row],[Anzahl Lieferscheine]]</f>
        <v>0.34799999999999998</v>
      </c>
      <c r="N223" s="1">
        <f>Tabelle111[[#This Row],[Menge t P2O5]]/Tabelle111[[#This Row],[Anzahl Lieferscheine]]</f>
        <v>0.13200000000000001</v>
      </c>
    </row>
    <row r="224" spans="1:14" x14ac:dyDescent="0.2">
      <c r="A224" s="2" t="s">
        <v>27</v>
      </c>
      <c r="B224" s="2" t="s">
        <v>29</v>
      </c>
      <c r="C224" s="2" t="s">
        <v>6</v>
      </c>
      <c r="D224" s="2" t="s">
        <v>7</v>
      </c>
      <c r="E224" s="2" t="s">
        <v>11</v>
      </c>
      <c r="F224" s="2" t="s">
        <v>61</v>
      </c>
      <c r="G224" s="1">
        <v>375</v>
      </c>
      <c r="H224" s="1">
        <v>210</v>
      </c>
      <c r="I224" s="4">
        <v>1</v>
      </c>
      <c r="J224" s="2" t="s">
        <v>65</v>
      </c>
      <c r="K224" s="1">
        <f>Tabelle111[[#This Row],[Menge kg Nges]]/1000</f>
        <v>0.375</v>
      </c>
      <c r="L224" s="1">
        <f>Tabelle111[[#This Row],[Menge kg P2O5]]/1000</f>
        <v>0.21</v>
      </c>
      <c r="M224" s="1">
        <f>Tabelle111[[#This Row],[Menge t Nges]]/Tabelle111[[#This Row],[Anzahl Lieferscheine]]</f>
        <v>0.375</v>
      </c>
      <c r="N224" s="1">
        <f>Tabelle111[[#This Row],[Menge t P2O5]]/Tabelle111[[#This Row],[Anzahl Lieferscheine]]</f>
        <v>0.21</v>
      </c>
    </row>
    <row r="225" spans="1:14" x14ac:dyDescent="0.2">
      <c r="A225" s="2" t="s">
        <v>27</v>
      </c>
      <c r="B225" s="2" t="s">
        <v>29</v>
      </c>
      <c r="C225" s="2" t="s">
        <v>6</v>
      </c>
      <c r="D225" s="2" t="s">
        <v>7</v>
      </c>
      <c r="E225" s="2" t="s">
        <v>12</v>
      </c>
      <c r="F225" s="2" t="s">
        <v>61</v>
      </c>
      <c r="G225" s="1">
        <v>2916.4</v>
      </c>
      <c r="H225" s="1">
        <v>1342.2</v>
      </c>
      <c r="I225" s="4">
        <v>7</v>
      </c>
      <c r="J225" s="2" t="s">
        <v>65</v>
      </c>
      <c r="K225" s="1">
        <f>Tabelle111[[#This Row],[Menge kg Nges]]/1000</f>
        <v>2.9163999999999999</v>
      </c>
      <c r="L225" s="1">
        <f>Tabelle111[[#This Row],[Menge kg P2O5]]/1000</f>
        <v>1.3422000000000001</v>
      </c>
      <c r="M225" s="1">
        <f>Tabelle111[[#This Row],[Menge t Nges]]/Tabelle111[[#This Row],[Anzahl Lieferscheine]]</f>
        <v>0.4166285714285714</v>
      </c>
      <c r="N225" s="1">
        <f>Tabelle111[[#This Row],[Menge t P2O5]]/Tabelle111[[#This Row],[Anzahl Lieferscheine]]</f>
        <v>0.19174285714285716</v>
      </c>
    </row>
    <row r="226" spans="1:14" x14ac:dyDescent="0.2">
      <c r="A226" s="2" t="s">
        <v>27</v>
      </c>
      <c r="B226" s="2" t="s">
        <v>29</v>
      </c>
      <c r="C226" s="2" t="s">
        <v>6</v>
      </c>
      <c r="D226" s="2" t="s">
        <v>7</v>
      </c>
      <c r="E226" s="2" t="s">
        <v>13</v>
      </c>
      <c r="F226" s="2" t="s">
        <v>61</v>
      </c>
      <c r="G226" s="1">
        <v>308</v>
      </c>
      <c r="H226" s="1">
        <v>172.7</v>
      </c>
      <c r="I226" s="4">
        <v>1</v>
      </c>
      <c r="J226" s="2" t="s">
        <v>65</v>
      </c>
      <c r="K226" s="1">
        <f>Tabelle111[[#This Row],[Menge kg Nges]]/1000</f>
        <v>0.308</v>
      </c>
      <c r="L226" s="1">
        <f>Tabelle111[[#This Row],[Menge kg P2O5]]/1000</f>
        <v>0.17269999999999999</v>
      </c>
      <c r="M226" s="1">
        <f>Tabelle111[[#This Row],[Menge t Nges]]/Tabelle111[[#This Row],[Anzahl Lieferscheine]]</f>
        <v>0.308</v>
      </c>
      <c r="N226" s="1">
        <f>Tabelle111[[#This Row],[Menge t P2O5]]/Tabelle111[[#This Row],[Anzahl Lieferscheine]]</f>
        <v>0.17269999999999999</v>
      </c>
    </row>
    <row r="227" spans="1:14" x14ac:dyDescent="0.2">
      <c r="A227" s="2" t="s">
        <v>27</v>
      </c>
      <c r="B227" s="2" t="s">
        <v>29</v>
      </c>
      <c r="C227" s="2" t="s">
        <v>6</v>
      </c>
      <c r="D227" s="2" t="s">
        <v>7</v>
      </c>
      <c r="E227" s="2" t="s">
        <v>14</v>
      </c>
      <c r="F227" s="2" t="s">
        <v>61</v>
      </c>
      <c r="G227" s="1">
        <v>2297.6999999999998</v>
      </c>
      <c r="H227" s="1">
        <v>1473.6</v>
      </c>
      <c r="I227" s="4">
        <v>6</v>
      </c>
      <c r="J227" s="2" t="s">
        <v>65</v>
      </c>
      <c r="K227" s="1">
        <f>Tabelle111[[#This Row],[Menge kg Nges]]/1000</f>
        <v>2.2976999999999999</v>
      </c>
      <c r="L227" s="1">
        <f>Tabelle111[[#This Row],[Menge kg P2O5]]/1000</f>
        <v>1.4735999999999998</v>
      </c>
      <c r="M227" s="1">
        <f>Tabelle111[[#This Row],[Menge t Nges]]/Tabelle111[[#This Row],[Anzahl Lieferscheine]]</f>
        <v>0.38294999999999996</v>
      </c>
      <c r="N227" s="1">
        <f>Tabelle111[[#This Row],[Menge t P2O5]]/Tabelle111[[#This Row],[Anzahl Lieferscheine]]</f>
        <v>0.24559999999999996</v>
      </c>
    </row>
    <row r="228" spans="1:14" x14ac:dyDescent="0.2">
      <c r="A228" s="2" t="s">
        <v>27</v>
      </c>
      <c r="B228" s="2" t="s">
        <v>29</v>
      </c>
      <c r="C228" s="2" t="s">
        <v>6</v>
      </c>
      <c r="D228" s="2" t="s">
        <v>15</v>
      </c>
      <c r="E228" s="2" t="s">
        <v>18</v>
      </c>
      <c r="F228" s="2" t="s">
        <v>61</v>
      </c>
      <c r="G228" s="1">
        <v>678.5</v>
      </c>
      <c r="H228" s="1">
        <v>413</v>
      </c>
      <c r="I228" s="4">
        <v>1</v>
      </c>
      <c r="J228" s="2" t="s">
        <v>65</v>
      </c>
      <c r="K228" s="1">
        <f>Tabelle111[[#This Row],[Menge kg Nges]]/1000</f>
        <v>0.67849999999999999</v>
      </c>
      <c r="L228" s="1">
        <f>Tabelle111[[#This Row],[Menge kg P2O5]]/1000</f>
        <v>0.41299999999999998</v>
      </c>
      <c r="M228" s="1">
        <f>Tabelle111[[#This Row],[Menge t Nges]]/Tabelle111[[#This Row],[Anzahl Lieferscheine]]</f>
        <v>0.67849999999999999</v>
      </c>
      <c r="N228" s="1">
        <f>Tabelle111[[#This Row],[Menge t P2O5]]/Tabelle111[[#This Row],[Anzahl Lieferscheine]]</f>
        <v>0.41299999999999998</v>
      </c>
    </row>
    <row r="229" spans="1:14" x14ac:dyDescent="0.2">
      <c r="A229" s="2" t="s">
        <v>27</v>
      </c>
      <c r="B229" s="2" t="s">
        <v>29</v>
      </c>
      <c r="C229" s="2" t="s">
        <v>6</v>
      </c>
      <c r="D229" s="2" t="s">
        <v>15</v>
      </c>
      <c r="E229" s="2" t="s">
        <v>21</v>
      </c>
      <c r="F229" s="2" t="s">
        <v>61</v>
      </c>
      <c r="G229" s="1">
        <v>202.8</v>
      </c>
      <c r="H229" s="1">
        <v>124.8</v>
      </c>
      <c r="I229" s="4">
        <v>1</v>
      </c>
      <c r="J229" s="2" t="s">
        <v>65</v>
      </c>
      <c r="K229" s="1">
        <f>Tabelle111[[#This Row],[Menge kg Nges]]/1000</f>
        <v>0.20280000000000001</v>
      </c>
      <c r="L229" s="1">
        <f>Tabelle111[[#This Row],[Menge kg P2O5]]/1000</f>
        <v>0.12479999999999999</v>
      </c>
      <c r="M229" s="1">
        <f>Tabelle111[[#This Row],[Menge t Nges]]/Tabelle111[[#This Row],[Anzahl Lieferscheine]]</f>
        <v>0.20280000000000001</v>
      </c>
      <c r="N229" s="1">
        <f>Tabelle111[[#This Row],[Menge t P2O5]]/Tabelle111[[#This Row],[Anzahl Lieferscheine]]</f>
        <v>0.12479999999999999</v>
      </c>
    </row>
    <row r="230" spans="1:14" x14ac:dyDescent="0.2">
      <c r="A230" s="2" t="s">
        <v>27</v>
      </c>
      <c r="B230" s="2" t="s">
        <v>29</v>
      </c>
      <c r="C230" s="2" t="s">
        <v>6</v>
      </c>
      <c r="D230" s="2" t="s">
        <v>15</v>
      </c>
      <c r="E230" s="2" t="s">
        <v>9</v>
      </c>
      <c r="F230" s="2" t="s">
        <v>61</v>
      </c>
      <c r="G230" s="1">
        <v>413.91999999999996</v>
      </c>
      <c r="H230" s="1">
        <v>171.6</v>
      </c>
      <c r="I230" s="4">
        <v>2</v>
      </c>
      <c r="J230" s="2" t="s">
        <v>65</v>
      </c>
      <c r="K230" s="1">
        <f>Tabelle111[[#This Row],[Menge kg Nges]]/1000</f>
        <v>0.41391999999999995</v>
      </c>
      <c r="L230" s="1">
        <f>Tabelle111[[#This Row],[Menge kg P2O5]]/1000</f>
        <v>0.1716</v>
      </c>
      <c r="M230" s="1">
        <f>Tabelle111[[#This Row],[Menge t Nges]]/Tabelle111[[#This Row],[Anzahl Lieferscheine]]</f>
        <v>0.20695999999999998</v>
      </c>
      <c r="N230" s="1">
        <f>Tabelle111[[#This Row],[Menge t P2O5]]/Tabelle111[[#This Row],[Anzahl Lieferscheine]]</f>
        <v>8.5800000000000001E-2</v>
      </c>
    </row>
    <row r="231" spans="1:14" x14ac:dyDescent="0.2">
      <c r="A231" s="2" t="s">
        <v>27</v>
      </c>
      <c r="B231" s="2" t="s">
        <v>29</v>
      </c>
      <c r="C231" s="2" t="s">
        <v>25</v>
      </c>
      <c r="D231" s="2" t="s">
        <v>25</v>
      </c>
      <c r="E231" s="2" t="s">
        <v>26</v>
      </c>
      <c r="F231" s="2" t="s">
        <v>61</v>
      </c>
      <c r="G231" s="1">
        <v>36903.059999999983</v>
      </c>
      <c r="H231" s="1">
        <v>17232.109999999997</v>
      </c>
      <c r="I231" s="4">
        <v>60</v>
      </c>
      <c r="J231" s="2" t="s">
        <v>65</v>
      </c>
      <c r="K231" s="1">
        <f>Tabelle111[[#This Row],[Menge kg Nges]]/1000</f>
        <v>36.903059999999982</v>
      </c>
      <c r="L231" s="1">
        <f>Tabelle111[[#This Row],[Menge kg P2O5]]/1000</f>
        <v>17.232109999999999</v>
      </c>
      <c r="M231" s="1">
        <f>Tabelle111[[#This Row],[Menge t Nges]]/Tabelle111[[#This Row],[Anzahl Lieferscheine]]</f>
        <v>0.61505099999999968</v>
      </c>
      <c r="N231" s="1">
        <f>Tabelle111[[#This Row],[Menge t P2O5]]/Tabelle111[[#This Row],[Anzahl Lieferscheine]]</f>
        <v>0.28720183333333332</v>
      </c>
    </row>
    <row r="232" spans="1:14" x14ac:dyDescent="0.2">
      <c r="A232" s="2" t="s">
        <v>27</v>
      </c>
      <c r="B232" s="2" t="s">
        <v>32</v>
      </c>
      <c r="C232" s="2" t="s">
        <v>6</v>
      </c>
      <c r="D232" s="2" t="s">
        <v>7</v>
      </c>
      <c r="E232" s="2" t="s">
        <v>10</v>
      </c>
      <c r="F232" s="2" t="s">
        <v>61</v>
      </c>
      <c r="G232" s="1">
        <v>624</v>
      </c>
      <c r="H232" s="1">
        <v>262.08</v>
      </c>
      <c r="I232" s="4">
        <v>12</v>
      </c>
      <c r="J232" s="2" t="s">
        <v>65</v>
      </c>
      <c r="K232" s="1">
        <f>Tabelle111[[#This Row],[Menge kg Nges]]/1000</f>
        <v>0.624</v>
      </c>
      <c r="L232" s="1">
        <f>Tabelle111[[#This Row],[Menge kg P2O5]]/1000</f>
        <v>0.26207999999999998</v>
      </c>
      <c r="M232" s="1">
        <f>Tabelle111[[#This Row],[Menge t Nges]]/Tabelle111[[#This Row],[Anzahl Lieferscheine]]</f>
        <v>5.1999999999999998E-2</v>
      </c>
      <c r="N232" s="1">
        <f>Tabelle111[[#This Row],[Menge t P2O5]]/Tabelle111[[#This Row],[Anzahl Lieferscheine]]</f>
        <v>2.1839999999999998E-2</v>
      </c>
    </row>
    <row r="233" spans="1:14" x14ac:dyDescent="0.2">
      <c r="A233" s="2" t="s">
        <v>27</v>
      </c>
      <c r="B233" s="2" t="s">
        <v>32</v>
      </c>
      <c r="C233" s="2" t="s">
        <v>6</v>
      </c>
      <c r="D233" s="2" t="s">
        <v>15</v>
      </c>
      <c r="E233" s="2" t="s">
        <v>10</v>
      </c>
      <c r="F233" s="2" t="s">
        <v>61</v>
      </c>
      <c r="G233" s="1">
        <v>1893.42</v>
      </c>
      <c r="H233" s="1">
        <v>1266.3</v>
      </c>
      <c r="I233" s="4">
        <v>3</v>
      </c>
      <c r="J233" s="2" t="s">
        <v>65</v>
      </c>
      <c r="K233" s="1">
        <f>Tabelle111[[#This Row],[Menge kg Nges]]/1000</f>
        <v>1.8934200000000001</v>
      </c>
      <c r="L233" s="1">
        <f>Tabelle111[[#This Row],[Menge kg P2O5]]/1000</f>
        <v>1.2663</v>
      </c>
      <c r="M233" s="1">
        <f>Tabelle111[[#This Row],[Menge t Nges]]/Tabelle111[[#This Row],[Anzahl Lieferscheine]]</f>
        <v>0.63114000000000003</v>
      </c>
      <c r="N233" s="1">
        <f>Tabelle111[[#This Row],[Menge t P2O5]]/Tabelle111[[#This Row],[Anzahl Lieferscheine]]</f>
        <v>0.42209999999999998</v>
      </c>
    </row>
    <row r="234" spans="1:14" x14ac:dyDescent="0.2">
      <c r="A234" s="2" t="s">
        <v>27</v>
      </c>
      <c r="B234" s="2" t="s">
        <v>32</v>
      </c>
      <c r="C234" s="2" t="s">
        <v>25</v>
      </c>
      <c r="D234" s="2" t="s">
        <v>25</v>
      </c>
      <c r="E234" s="2" t="s">
        <v>26</v>
      </c>
      <c r="F234" s="2" t="s">
        <v>61</v>
      </c>
      <c r="G234" s="1">
        <v>1142.2</v>
      </c>
      <c r="H234" s="1">
        <v>697.26</v>
      </c>
      <c r="I234" s="4">
        <v>3</v>
      </c>
      <c r="J234" s="2" t="s">
        <v>65</v>
      </c>
      <c r="K234" s="1">
        <f>Tabelle111[[#This Row],[Menge kg Nges]]/1000</f>
        <v>1.1422000000000001</v>
      </c>
      <c r="L234" s="1">
        <f>Tabelle111[[#This Row],[Menge kg P2O5]]/1000</f>
        <v>0.69725999999999999</v>
      </c>
      <c r="M234" s="1">
        <f>Tabelle111[[#This Row],[Menge t Nges]]/Tabelle111[[#This Row],[Anzahl Lieferscheine]]</f>
        <v>0.38073333333333337</v>
      </c>
      <c r="N234" s="1">
        <f>Tabelle111[[#This Row],[Menge t P2O5]]/Tabelle111[[#This Row],[Anzahl Lieferscheine]]</f>
        <v>0.23241999999999999</v>
      </c>
    </row>
    <row r="235" spans="1:14" x14ac:dyDescent="0.2">
      <c r="A235" s="2" t="s">
        <v>27</v>
      </c>
      <c r="B235" s="2" t="s">
        <v>27</v>
      </c>
      <c r="C235" s="2" t="s">
        <v>6</v>
      </c>
      <c r="D235" s="2" t="s">
        <v>7</v>
      </c>
      <c r="E235" s="2" t="s">
        <v>8</v>
      </c>
      <c r="F235" s="2" t="s">
        <v>61</v>
      </c>
      <c r="G235" s="1">
        <v>130308.29000000002</v>
      </c>
      <c r="H235" s="1">
        <v>56570.319999999985</v>
      </c>
      <c r="I235" s="4">
        <v>498</v>
      </c>
      <c r="J235" s="2" t="s">
        <v>65</v>
      </c>
      <c r="K235" s="1">
        <f>Tabelle111[[#This Row],[Menge kg Nges]]/1000</f>
        <v>130.30829000000003</v>
      </c>
      <c r="L235" s="1">
        <f>Tabelle111[[#This Row],[Menge kg P2O5]]/1000</f>
        <v>56.570319999999988</v>
      </c>
      <c r="M235" s="1">
        <f>Tabelle111[[#This Row],[Menge t Nges]]/Tabelle111[[#This Row],[Anzahl Lieferscheine]]</f>
        <v>0.26166323293172694</v>
      </c>
      <c r="N235" s="1">
        <f>Tabelle111[[#This Row],[Menge t P2O5]]/Tabelle111[[#This Row],[Anzahl Lieferscheine]]</f>
        <v>0.11359502008032125</v>
      </c>
    </row>
    <row r="236" spans="1:14" x14ac:dyDescent="0.2">
      <c r="A236" s="2" t="s">
        <v>27</v>
      </c>
      <c r="B236" s="2" t="s">
        <v>27</v>
      </c>
      <c r="C236" s="2" t="s">
        <v>6</v>
      </c>
      <c r="D236" s="2" t="s">
        <v>7</v>
      </c>
      <c r="E236" s="2" t="s">
        <v>9</v>
      </c>
      <c r="F236" s="2" t="s">
        <v>61</v>
      </c>
      <c r="G236" s="1">
        <v>78195.310000000012</v>
      </c>
      <c r="H236" s="1">
        <v>31884.26</v>
      </c>
      <c r="I236" s="4">
        <v>379</v>
      </c>
      <c r="J236" s="2" t="s">
        <v>65</v>
      </c>
      <c r="K236" s="1">
        <f>Tabelle111[[#This Row],[Menge kg Nges]]/1000</f>
        <v>78.195310000000006</v>
      </c>
      <c r="L236" s="1">
        <f>Tabelle111[[#This Row],[Menge kg P2O5]]/1000</f>
        <v>31.884259999999998</v>
      </c>
      <c r="M236" s="1">
        <f>Tabelle111[[#This Row],[Menge t Nges]]/Tabelle111[[#This Row],[Anzahl Lieferscheine]]</f>
        <v>0.20632007915567285</v>
      </c>
      <c r="N236" s="1">
        <f>Tabelle111[[#This Row],[Menge t P2O5]]/Tabelle111[[#This Row],[Anzahl Lieferscheine]]</f>
        <v>8.4127335092348279E-2</v>
      </c>
    </row>
    <row r="237" spans="1:14" x14ac:dyDescent="0.2">
      <c r="A237" s="2" t="s">
        <v>27</v>
      </c>
      <c r="B237" s="2" t="s">
        <v>27</v>
      </c>
      <c r="C237" s="2" t="s">
        <v>6</v>
      </c>
      <c r="D237" s="2" t="s">
        <v>7</v>
      </c>
      <c r="E237" s="2" t="s">
        <v>10</v>
      </c>
      <c r="F237" s="2" t="s">
        <v>61</v>
      </c>
      <c r="G237" s="1">
        <v>9006.86</v>
      </c>
      <c r="H237" s="1">
        <v>3587.09</v>
      </c>
      <c r="I237" s="4">
        <v>31</v>
      </c>
      <c r="J237" s="2" t="s">
        <v>65</v>
      </c>
      <c r="K237" s="1">
        <f>Tabelle111[[#This Row],[Menge kg Nges]]/1000</f>
        <v>9.0068600000000014</v>
      </c>
      <c r="L237" s="1">
        <f>Tabelle111[[#This Row],[Menge kg P2O5]]/1000</f>
        <v>3.5870900000000003</v>
      </c>
      <c r="M237" s="1">
        <f>Tabelle111[[#This Row],[Menge t Nges]]/Tabelle111[[#This Row],[Anzahl Lieferscheine]]</f>
        <v>0.29054387096774198</v>
      </c>
      <c r="N237" s="1">
        <f>Tabelle111[[#This Row],[Menge t P2O5]]/Tabelle111[[#This Row],[Anzahl Lieferscheine]]</f>
        <v>0.11571258064516129</v>
      </c>
    </row>
    <row r="238" spans="1:14" x14ac:dyDescent="0.2">
      <c r="A238" s="2" t="s">
        <v>27</v>
      </c>
      <c r="B238" s="2" t="s">
        <v>27</v>
      </c>
      <c r="C238" s="2" t="s">
        <v>6</v>
      </c>
      <c r="D238" s="2" t="s">
        <v>7</v>
      </c>
      <c r="E238" s="2" t="s">
        <v>11</v>
      </c>
      <c r="F238" s="2" t="s">
        <v>61</v>
      </c>
      <c r="G238" s="1">
        <v>97755.53</v>
      </c>
      <c r="H238" s="1">
        <v>46763.669999999991</v>
      </c>
      <c r="I238" s="4">
        <v>535</v>
      </c>
      <c r="J238" s="2" t="s">
        <v>65</v>
      </c>
      <c r="K238" s="1">
        <f>Tabelle111[[#This Row],[Menge kg Nges]]/1000</f>
        <v>97.755529999999993</v>
      </c>
      <c r="L238" s="1">
        <f>Tabelle111[[#This Row],[Menge kg P2O5]]/1000</f>
        <v>46.763669999999991</v>
      </c>
      <c r="M238" s="1">
        <f>Tabelle111[[#This Row],[Menge t Nges]]/Tabelle111[[#This Row],[Anzahl Lieferscheine]]</f>
        <v>0.1827206168224299</v>
      </c>
      <c r="N238" s="1">
        <f>Tabelle111[[#This Row],[Menge t P2O5]]/Tabelle111[[#This Row],[Anzahl Lieferscheine]]</f>
        <v>8.7408728971962599E-2</v>
      </c>
    </row>
    <row r="239" spans="1:14" x14ac:dyDescent="0.2">
      <c r="A239" s="2" t="s">
        <v>27</v>
      </c>
      <c r="B239" s="2" t="s">
        <v>27</v>
      </c>
      <c r="C239" s="2" t="s">
        <v>6</v>
      </c>
      <c r="D239" s="2" t="s">
        <v>7</v>
      </c>
      <c r="E239" s="2" t="s">
        <v>12</v>
      </c>
      <c r="F239" s="2" t="s">
        <v>61</v>
      </c>
      <c r="G239" s="1">
        <v>150814.25</v>
      </c>
      <c r="H239" s="1">
        <v>70638.820000000007</v>
      </c>
      <c r="I239" s="4">
        <v>491</v>
      </c>
      <c r="J239" s="2" t="s">
        <v>65</v>
      </c>
      <c r="K239" s="1">
        <f>Tabelle111[[#This Row],[Menge kg Nges]]/1000</f>
        <v>150.81424999999999</v>
      </c>
      <c r="L239" s="1">
        <f>Tabelle111[[#This Row],[Menge kg P2O5]]/1000</f>
        <v>70.63882000000001</v>
      </c>
      <c r="M239" s="1">
        <f>Tabelle111[[#This Row],[Menge t Nges]]/Tabelle111[[#This Row],[Anzahl Lieferscheine]]</f>
        <v>0.30715733197556006</v>
      </c>
      <c r="N239" s="1">
        <f>Tabelle111[[#This Row],[Menge t P2O5]]/Tabelle111[[#This Row],[Anzahl Lieferscheine]]</f>
        <v>0.14386725050916499</v>
      </c>
    </row>
    <row r="240" spans="1:14" x14ac:dyDescent="0.2">
      <c r="A240" s="2" t="s">
        <v>27</v>
      </c>
      <c r="B240" s="2" t="s">
        <v>27</v>
      </c>
      <c r="C240" s="2" t="s">
        <v>6</v>
      </c>
      <c r="D240" s="2" t="s">
        <v>7</v>
      </c>
      <c r="E240" s="2" t="s">
        <v>13</v>
      </c>
      <c r="F240" s="2" t="s">
        <v>61</v>
      </c>
      <c r="G240" s="1">
        <v>53306.619999999995</v>
      </c>
      <c r="H240" s="1">
        <v>32916.399999999987</v>
      </c>
      <c r="I240" s="4">
        <v>297</v>
      </c>
      <c r="J240" s="2" t="s">
        <v>65</v>
      </c>
      <c r="K240" s="1">
        <f>Tabelle111[[#This Row],[Menge kg Nges]]/1000</f>
        <v>53.306619999999995</v>
      </c>
      <c r="L240" s="1">
        <f>Tabelle111[[#This Row],[Menge kg P2O5]]/1000</f>
        <v>32.916399999999989</v>
      </c>
      <c r="M240" s="1">
        <f>Tabelle111[[#This Row],[Menge t Nges]]/Tabelle111[[#This Row],[Anzahl Lieferscheine]]</f>
        <v>0.17948356902356902</v>
      </c>
      <c r="N240" s="1">
        <f>Tabelle111[[#This Row],[Menge t P2O5]]/Tabelle111[[#This Row],[Anzahl Lieferscheine]]</f>
        <v>0.1108296296296296</v>
      </c>
    </row>
    <row r="241" spans="1:14" x14ac:dyDescent="0.2">
      <c r="A241" s="2" t="s">
        <v>27</v>
      </c>
      <c r="B241" s="2" t="s">
        <v>27</v>
      </c>
      <c r="C241" s="2" t="s">
        <v>6</v>
      </c>
      <c r="D241" s="2" t="s">
        <v>7</v>
      </c>
      <c r="E241" s="2" t="s">
        <v>14</v>
      </c>
      <c r="F241" s="2" t="s">
        <v>61</v>
      </c>
      <c r="G241" s="1">
        <v>174547.21000000005</v>
      </c>
      <c r="H241" s="1">
        <v>90862.240000000078</v>
      </c>
      <c r="I241" s="4">
        <v>642</v>
      </c>
      <c r="J241" s="2" t="s">
        <v>65</v>
      </c>
      <c r="K241" s="1">
        <f>Tabelle111[[#This Row],[Menge kg Nges]]/1000</f>
        <v>174.54721000000006</v>
      </c>
      <c r="L241" s="1">
        <f>Tabelle111[[#This Row],[Menge kg P2O5]]/1000</f>
        <v>90.862240000000071</v>
      </c>
      <c r="M241" s="1">
        <f>Tabelle111[[#This Row],[Menge t Nges]]/Tabelle111[[#This Row],[Anzahl Lieferscheine]]</f>
        <v>0.27188038940809978</v>
      </c>
      <c r="N241" s="1">
        <f>Tabelle111[[#This Row],[Menge t P2O5]]/Tabelle111[[#This Row],[Anzahl Lieferscheine]]</f>
        <v>0.14152996884735214</v>
      </c>
    </row>
    <row r="242" spans="1:14" x14ac:dyDescent="0.2">
      <c r="A242" s="2" t="s">
        <v>27</v>
      </c>
      <c r="B242" s="2" t="s">
        <v>27</v>
      </c>
      <c r="C242" s="2" t="s">
        <v>6</v>
      </c>
      <c r="D242" s="2" t="s">
        <v>15</v>
      </c>
      <c r="E242" s="2" t="s">
        <v>8</v>
      </c>
      <c r="F242" s="2" t="s">
        <v>61</v>
      </c>
      <c r="G242" s="1">
        <v>280</v>
      </c>
      <c r="H242" s="1">
        <v>200</v>
      </c>
      <c r="I242" s="4">
        <v>1</v>
      </c>
      <c r="J242" s="2" t="s">
        <v>65</v>
      </c>
      <c r="K242" s="1">
        <f>Tabelle111[[#This Row],[Menge kg Nges]]/1000</f>
        <v>0.28000000000000003</v>
      </c>
      <c r="L242" s="1">
        <f>Tabelle111[[#This Row],[Menge kg P2O5]]/1000</f>
        <v>0.2</v>
      </c>
      <c r="M242" s="1">
        <f>Tabelle111[[#This Row],[Menge t Nges]]/Tabelle111[[#This Row],[Anzahl Lieferscheine]]</f>
        <v>0.28000000000000003</v>
      </c>
      <c r="N242" s="1">
        <f>Tabelle111[[#This Row],[Menge t P2O5]]/Tabelle111[[#This Row],[Anzahl Lieferscheine]]</f>
        <v>0.2</v>
      </c>
    </row>
    <row r="243" spans="1:14" x14ac:dyDescent="0.2">
      <c r="A243" s="2" t="s">
        <v>27</v>
      </c>
      <c r="B243" s="2" t="s">
        <v>27</v>
      </c>
      <c r="C243" s="2" t="s">
        <v>6</v>
      </c>
      <c r="D243" s="2" t="s">
        <v>15</v>
      </c>
      <c r="E243" s="2" t="s">
        <v>16</v>
      </c>
      <c r="F243" s="2" t="s">
        <v>61</v>
      </c>
      <c r="G243" s="1">
        <v>4725.2299999999977</v>
      </c>
      <c r="H243" s="1">
        <v>4374.97</v>
      </c>
      <c r="I243" s="4">
        <v>44</v>
      </c>
      <c r="J243" s="2" t="s">
        <v>65</v>
      </c>
      <c r="K243" s="1">
        <f>Tabelle111[[#This Row],[Menge kg Nges]]/1000</f>
        <v>4.725229999999998</v>
      </c>
      <c r="L243" s="1">
        <f>Tabelle111[[#This Row],[Menge kg P2O5]]/1000</f>
        <v>4.3749700000000002</v>
      </c>
      <c r="M243" s="1">
        <f>Tabelle111[[#This Row],[Menge t Nges]]/Tabelle111[[#This Row],[Anzahl Lieferscheine]]</f>
        <v>0.10739159090909087</v>
      </c>
      <c r="N243" s="1">
        <f>Tabelle111[[#This Row],[Menge t P2O5]]/Tabelle111[[#This Row],[Anzahl Lieferscheine]]</f>
        <v>9.9431136363636374E-2</v>
      </c>
    </row>
    <row r="244" spans="1:14" x14ac:dyDescent="0.2">
      <c r="A244" s="2" t="s">
        <v>27</v>
      </c>
      <c r="B244" s="2" t="s">
        <v>27</v>
      </c>
      <c r="C244" s="2" t="s">
        <v>6</v>
      </c>
      <c r="D244" s="2" t="s">
        <v>15</v>
      </c>
      <c r="E244" s="2" t="s">
        <v>18</v>
      </c>
      <c r="F244" s="2" t="s">
        <v>61</v>
      </c>
      <c r="G244" s="1">
        <v>30217.919999999987</v>
      </c>
      <c r="H244" s="1">
        <v>25081.72</v>
      </c>
      <c r="I244" s="4">
        <v>100</v>
      </c>
      <c r="J244" s="2" t="s">
        <v>65</v>
      </c>
      <c r="K244" s="1">
        <f>Tabelle111[[#This Row],[Menge kg Nges]]/1000</f>
        <v>30.217919999999989</v>
      </c>
      <c r="L244" s="1">
        <f>Tabelle111[[#This Row],[Menge kg P2O5]]/1000</f>
        <v>25.081720000000001</v>
      </c>
      <c r="M244" s="1">
        <f>Tabelle111[[#This Row],[Menge t Nges]]/Tabelle111[[#This Row],[Anzahl Lieferscheine]]</f>
        <v>0.30217919999999987</v>
      </c>
      <c r="N244" s="1">
        <f>Tabelle111[[#This Row],[Menge t P2O5]]/Tabelle111[[#This Row],[Anzahl Lieferscheine]]</f>
        <v>0.25081720000000002</v>
      </c>
    </row>
    <row r="245" spans="1:14" x14ac:dyDescent="0.2">
      <c r="A245" s="2" t="s">
        <v>27</v>
      </c>
      <c r="B245" s="2" t="s">
        <v>27</v>
      </c>
      <c r="C245" s="2" t="s">
        <v>6</v>
      </c>
      <c r="D245" s="2" t="s">
        <v>15</v>
      </c>
      <c r="E245" s="2" t="s">
        <v>19</v>
      </c>
      <c r="F245" s="2" t="s">
        <v>61</v>
      </c>
      <c r="G245" s="1">
        <v>5514.3399999999992</v>
      </c>
      <c r="H245" s="1">
        <v>5796.3099999999995</v>
      </c>
      <c r="I245" s="4">
        <v>12</v>
      </c>
      <c r="J245" s="2" t="s">
        <v>65</v>
      </c>
      <c r="K245" s="1">
        <f>Tabelle111[[#This Row],[Menge kg Nges]]/1000</f>
        <v>5.5143399999999989</v>
      </c>
      <c r="L245" s="1">
        <f>Tabelle111[[#This Row],[Menge kg P2O5]]/1000</f>
        <v>5.7963099999999992</v>
      </c>
      <c r="M245" s="1">
        <f>Tabelle111[[#This Row],[Menge t Nges]]/Tabelle111[[#This Row],[Anzahl Lieferscheine]]</f>
        <v>0.45952833333333326</v>
      </c>
      <c r="N245" s="1">
        <f>Tabelle111[[#This Row],[Menge t P2O5]]/Tabelle111[[#This Row],[Anzahl Lieferscheine]]</f>
        <v>0.48302583333333327</v>
      </c>
    </row>
    <row r="246" spans="1:14" x14ac:dyDescent="0.2">
      <c r="A246" s="2" t="s">
        <v>27</v>
      </c>
      <c r="B246" s="2" t="s">
        <v>27</v>
      </c>
      <c r="C246" s="2" t="s">
        <v>6</v>
      </c>
      <c r="D246" s="2" t="s">
        <v>15</v>
      </c>
      <c r="E246" s="2" t="s">
        <v>20</v>
      </c>
      <c r="F246" s="2" t="s">
        <v>61</v>
      </c>
      <c r="G246" s="1">
        <v>8209.7399999999943</v>
      </c>
      <c r="H246" s="1">
        <v>4952.3999999999996</v>
      </c>
      <c r="I246" s="4">
        <v>96</v>
      </c>
      <c r="J246" s="2" t="s">
        <v>65</v>
      </c>
      <c r="K246" s="1">
        <f>Tabelle111[[#This Row],[Menge kg Nges]]/1000</f>
        <v>8.2097399999999947</v>
      </c>
      <c r="L246" s="1">
        <f>Tabelle111[[#This Row],[Menge kg P2O5]]/1000</f>
        <v>4.9523999999999999</v>
      </c>
      <c r="M246" s="1">
        <f>Tabelle111[[#This Row],[Menge t Nges]]/Tabelle111[[#This Row],[Anzahl Lieferscheine]]</f>
        <v>8.5518124999999945E-2</v>
      </c>
      <c r="N246" s="1">
        <f>Tabelle111[[#This Row],[Menge t P2O5]]/Tabelle111[[#This Row],[Anzahl Lieferscheine]]</f>
        <v>5.1587500000000001E-2</v>
      </c>
    </row>
    <row r="247" spans="1:14" x14ac:dyDescent="0.2">
      <c r="A247" s="2" t="s">
        <v>27</v>
      </c>
      <c r="B247" s="2" t="s">
        <v>27</v>
      </c>
      <c r="C247" s="2" t="s">
        <v>6</v>
      </c>
      <c r="D247" s="2" t="s">
        <v>15</v>
      </c>
      <c r="E247" s="2" t="s">
        <v>21</v>
      </c>
      <c r="F247" s="2" t="s">
        <v>61</v>
      </c>
      <c r="G247" s="1">
        <v>58006.010000000046</v>
      </c>
      <c r="H247" s="1">
        <v>33884.35000000002</v>
      </c>
      <c r="I247" s="4">
        <v>165</v>
      </c>
      <c r="J247" s="2" t="s">
        <v>65</v>
      </c>
      <c r="K247" s="1">
        <f>Tabelle111[[#This Row],[Menge kg Nges]]/1000</f>
        <v>58.006010000000046</v>
      </c>
      <c r="L247" s="1">
        <f>Tabelle111[[#This Row],[Menge kg P2O5]]/1000</f>
        <v>33.884350000000019</v>
      </c>
      <c r="M247" s="1">
        <f>Tabelle111[[#This Row],[Menge t Nges]]/Tabelle111[[#This Row],[Anzahl Lieferscheine]]</f>
        <v>0.35155157575757606</v>
      </c>
      <c r="N247" s="1">
        <f>Tabelle111[[#This Row],[Menge t P2O5]]/Tabelle111[[#This Row],[Anzahl Lieferscheine]]</f>
        <v>0.20535969696969708</v>
      </c>
    </row>
    <row r="248" spans="1:14" x14ac:dyDescent="0.2">
      <c r="A248" s="2" t="s">
        <v>27</v>
      </c>
      <c r="B248" s="2" t="s">
        <v>27</v>
      </c>
      <c r="C248" s="2" t="s">
        <v>6</v>
      </c>
      <c r="D248" s="2" t="s">
        <v>15</v>
      </c>
      <c r="E248" s="2" t="s">
        <v>9</v>
      </c>
      <c r="F248" s="2" t="s">
        <v>61</v>
      </c>
      <c r="G248" s="1">
        <v>17134.009999999998</v>
      </c>
      <c r="H248" s="1">
        <v>9521.2300000000014</v>
      </c>
      <c r="I248" s="4">
        <v>70</v>
      </c>
      <c r="J248" s="2" t="s">
        <v>65</v>
      </c>
      <c r="K248" s="1">
        <f>Tabelle111[[#This Row],[Menge kg Nges]]/1000</f>
        <v>17.13401</v>
      </c>
      <c r="L248" s="1">
        <f>Tabelle111[[#This Row],[Menge kg P2O5]]/1000</f>
        <v>9.521230000000001</v>
      </c>
      <c r="M248" s="1">
        <f>Tabelle111[[#This Row],[Menge t Nges]]/Tabelle111[[#This Row],[Anzahl Lieferscheine]]</f>
        <v>0.24477157142857142</v>
      </c>
      <c r="N248" s="1">
        <f>Tabelle111[[#This Row],[Menge t P2O5]]/Tabelle111[[#This Row],[Anzahl Lieferscheine]]</f>
        <v>0.13601757142857143</v>
      </c>
    </row>
    <row r="249" spans="1:14" x14ac:dyDescent="0.2">
      <c r="A249" s="2" t="s">
        <v>27</v>
      </c>
      <c r="B249" s="2" t="s">
        <v>27</v>
      </c>
      <c r="C249" s="2" t="s">
        <v>6</v>
      </c>
      <c r="D249" s="2" t="s">
        <v>15</v>
      </c>
      <c r="E249" s="2" t="s">
        <v>10</v>
      </c>
      <c r="F249" s="2" t="s">
        <v>61</v>
      </c>
      <c r="G249" s="1">
        <v>2833.78</v>
      </c>
      <c r="H249" s="1">
        <v>1229.1799999999998</v>
      </c>
      <c r="I249" s="4">
        <v>11</v>
      </c>
      <c r="J249" s="2" t="s">
        <v>65</v>
      </c>
      <c r="K249" s="1">
        <f>Tabelle111[[#This Row],[Menge kg Nges]]/1000</f>
        <v>2.8337800000000004</v>
      </c>
      <c r="L249" s="1">
        <f>Tabelle111[[#This Row],[Menge kg P2O5]]/1000</f>
        <v>1.2291799999999999</v>
      </c>
      <c r="M249" s="1">
        <f>Tabelle111[[#This Row],[Menge t Nges]]/Tabelle111[[#This Row],[Anzahl Lieferscheine]]</f>
        <v>0.2576163636363637</v>
      </c>
      <c r="N249" s="1">
        <f>Tabelle111[[#This Row],[Menge t P2O5]]/Tabelle111[[#This Row],[Anzahl Lieferscheine]]</f>
        <v>0.11174363636363636</v>
      </c>
    </row>
    <row r="250" spans="1:14" x14ac:dyDescent="0.2">
      <c r="A250" s="2" t="s">
        <v>27</v>
      </c>
      <c r="B250" s="2" t="s">
        <v>27</v>
      </c>
      <c r="C250" s="2" t="s">
        <v>6</v>
      </c>
      <c r="D250" s="2" t="s">
        <v>15</v>
      </c>
      <c r="E250" s="2" t="s">
        <v>23</v>
      </c>
      <c r="F250" s="2" t="s">
        <v>61</v>
      </c>
      <c r="G250" s="1">
        <v>3.2</v>
      </c>
      <c r="H250" s="1">
        <v>1.32</v>
      </c>
      <c r="I250" s="4">
        <v>1</v>
      </c>
      <c r="J250" s="2" t="s">
        <v>65</v>
      </c>
      <c r="K250" s="1">
        <f>Tabelle111[[#This Row],[Menge kg Nges]]/1000</f>
        <v>3.2000000000000002E-3</v>
      </c>
      <c r="L250" s="1">
        <f>Tabelle111[[#This Row],[Menge kg P2O5]]/1000</f>
        <v>1.32E-3</v>
      </c>
      <c r="M250" s="1">
        <f>Tabelle111[[#This Row],[Menge t Nges]]/Tabelle111[[#This Row],[Anzahl Lieferscheine]]</f>
        <v>3.2000000000000002E-3</v>
      </c>
      <c r="N250" s="1">
        <f>Tabelle111[[#This Row],[Menge t P2O5]]/Tabelle111[[#This Row],[Anzahl Lieferscheine]]</f>
        <v>1.32E-3</v>
      </c>
    </row>
    <row r="251" spans="1:14" x14ac:dyDescent="0.2">
      <c r="A251" s="2" t="s">
        <v>27</v>
      </c>
      <c r="B251" s="2" t="s">
        <v>27</v>
      </c>
      <c r="C251" s="2" t="s">
        <v>6</v>
      </c>
      <c r="D251" s="2" t="s">
        <v>15</v>
      </c>
      <c r="E251" s="2" t="s">
        <v>12</v>
      </c>
      <c r="F251" s="2" t="s">
        <v>61</v>
      </c>
      <c r="G251" s="1">
        <v>5044.8999999999996</v>
      </c>
      <c r="H251" s="1">
        <v>4162.3999999999996</v>
      </c>
      <c r="I251" s="4">
        <v>4</v>
      </c>
      <c r="J251" s="2" t="s">
        <v>65</v>
      </c>
      <c r="K251" s="1">
        <f>Tabelle111[[#This Row],[Menge kg Nges]]/1000</f>
        <v>5.0448999999999993</v>
      </c>
      <c r="L251" s="1">
        <f>Tabelle111[[#This Row],[Menge kg P2O5]]/1000</f>
        <v>4.1623999999999999</v>
      </c>
      <c r="M251" s="1">
        <f>Tabelle111[[#This Row],[Menge t Nges]]/Tabelle111[[#This Row],[Anzahl Lieferscheine]]</f>
        <v>1.2612249999999998</v>
      </c>
      <c r="N251" s="1">
        <f>Tabelle111[[#This Row],[Menge t P2O5]]/Tabelle111[[#This Row],[Anzahl Lieferscheine]]</f>
        <v>1.0406</v>
      </c>
    </row>
    <row r="252" spans="1:14" x14ac:dyDescent="0.2">
      <c r="A252" s="2" t="s">
        <v>27</v>
      </c>
      <c r="B252" s="2" t="s">
        <v>27</v>
      </c>
      <c r="C252" s="2" t="s">
        <v>6</v>
      </c>
      <c r="D252" s="2" t="s">
        <v>15</v>
      </c>
      <c r="E252" s="2" t="s">
        <v>14</v>
      </c>
      <c r="F252" s="2" t="s">
        <v>61</v>
      </c>
      <c r="G252" s="1">
        <v>1134.8600000000001</v>
      </c>
      <c r="H252" s="1">
        <v>859.42000000000007</v>
      </c>
      <c r="I252" s="4">
        <v>10</v>
      </c>
      <c r="J252" s="2" t="s">
        <v>65</v>
      </c>
      <c r="K252" s="1">
        <f>Tabelle111[[#This Row],[Menge kg Nges]]/1000</f>
        <v>1.1348600000000002</v>
      </c>
      <c r="L252" s="1">
        <f>Tabelle111[[#This Row],[Menge kg P2O5]]/1000</f>
        <v>0.85942000000000007</v>
      </c>
      <c r="M252" s="1">
        <f>Tabelle111[[#This Row],[Menge t Nges]]/Tabelle111[[#This Row],[Anzahl Lieferscheine]]</f>
        <v>0.11348600000000002</v>
      </c>
      <c r="N252" s="1">
        <f>Tabelle111[[#This Row],[Menge t P2O5]]/Tabelle111[[#This Row],[Anzahl Lieferscheine]]</f>
        <v>8.5942000000000005E-2</v>
      </c>
    </row>
    <row r="253" spans="1:14" x14ac:dyDescent="0.2">
      <c r="A253" s="2" t="s">
        <v>27</v>
      </c>
      <c r="B253" s="2" t="s">
        <v>27</v>
      </c>
      <c r="C253" s="2" t="s">
        <v>25</v>
      </c>
      <c r="D253" s="2" t="s">
        <v>25</v>
      </c>
      <c r="E253" s="2" t="s">
        <v>26</v>
      </c>
      <c r="F253" s="2" t="s">
        <v>61</v>
      </c>
      <c r="G253" s="1">
        <v>417115.50000000087</v>
      </c>
      <c r="H253" s="1">
        <v>199471.7600000001</v>
      </c>
      <c r="I253" s="4">
        <v>1098</v>
      </c>
      <c r="J253" s="2" t="s">
        <v>65</v>
      </c>
      <c r="K253" s="1">
        <f>Tabelle111[[#This Row],[Menge kg Nges]]/1000</f>
        <v>417.11550000000085</v>
      </c>
      <c r="L253" s="1">
        <f>Tabelle111[[#This Row],[Menge kg P2O5]]/1000</f>
        <v>199.4717600000001</v>
      </c>
      <c r="M253" s="1">
        <f>Tabelle111[[#This Row],[Menge t Nges]]/Tabelle111[[#This Row],[Anzahl Lieferscheine]]</f>
        <v>0.37988661202185869</v>
      </c>
      <c r="N253" s="1">
        <f>Tabelle111[[#This Row],[Menge t P2O5]]/Tabelle111[[#This Row],[Anzahl Lieferscheine]]</f>
        <v>0.18166826958105656</v>
      </c>
    </row>
    <row r="254" spans="1:14" x14ac:dyDescent="0.2">
      <c r="A254" s="2" t="s">
        <v>27</v>
      </c>
      <c r="B254" s="2" t="s">
        <v>34</v>
      </c>
      <c r="C254" s="2" t="s">
        <v>6</v>
      </c>
      <c r="D254" s="2" t="s">
        <v>7</v>
      </c>
      <c r="E254" s="2" t="s">
        <v>8</v>
      </c>
      <c r="F254" s="2" t="s">
        <v>61</v>
      </c>
      <c r="G254" s="1">
        <v>353</v>
      </c>
      <c r="H254" s="1">
        <v>196</v>
      </c>
      <c r="I254" s="4">
        <v>1</v>
      </c>
      <c r="J254" s="2" t="s">
        <v>65</v>
      </c>
      <c r="K254" s="1">
        <f>Tabelle111[[#This Row],[Menge kg Nges]]/1000</f>
        <v>0.35299999999999998</v>
      </c>
      <c r="L254" s="1">
        <f>Tabelle111[[#This Row],[Menge kg P2O5]]/1000</f>
        <v>0.19600000000000001</v>
      </c>
      <c r="M254" s="1">
        <f>Tabelle111[[#This Row],[Menge t Nges]]/Tabelle111[[#This Row],[Anzahl Lieferscheine]]</f>
        <v>0.35299999999999998</v>
      </c>
      <c r="N254" s="1">
        <f>Tabelle111[[#This Row],[Menge t P2O5]]/Tabelle111[[#This Row],[Anzahl Lieferscheine]]</f>
        <v>0.19600000000000001</v>
      </c>
    </row>
    <row r="255" spans="1:14" x14ac:dyDescent="0.2">
      <c r="A255" s="2" t="s">
        <v>27</v>
      </c>
      <c r="B255" s="2" t="s">
        <v>34</v>
      </c>
      <c r="C255" s="2" t="s">
        <v>6</v>
      </c>
      <c r="D255" s="2" t="s">
        <v>7</v>
      </c>
      <c r="E255" s="2" t="s">
        <v>12</v>
      </c>
      <c r="F255" s="2" t="s">
        <v>61</v>
      </c>
      <c r="G255" s="1">
        <v>102</v>
      </c>
      <c r="H255" s="1">
        <v>39</v>
      </c>
      <c r="I255" s="4">
        <v>1</v>
      </c>
      <c r="J255" s="2" t="s">
        <v>65</v>
      </c>
      <c r="K255" s="1">
        <f>Tabelle111[[#This Row],[Menge kg Nges]]/1000</f>
        <v>0.10199999999999999</v>
      </c>
      <c r="L255" s="1">
        <f>Tabelle111[[#This Row],[Menge kg P2O5]]/1000</f>
        <v>3.9E-2</v>
      </c>
      <c r="M255" s="1">
        <f>Tabelle111[[#This Row],[Menge t Nges]]/Tabelle111[[#This Row],[Anzahl Lieferscheine]]</f>
        <v>0.10199999999999999</v>
      </c>
      <c r="N255" s="1">
        <f>Tabelle111[[#This Row],[Menge t P2O5]]/Tabelle111[[#This Row],[Anzahl Lieferscheine]]</f>
        <v>3.9E-2</v>
      </c>
    </row>
    <row r="256" spans="1:14" x14ac:dyDescent="0.2">
      <c r="A256" s="2" t="s">
        <v>27</v>
      </c>
      <c r="B256" s="2" t="s">
        <v>34</v>
      </c>
      <c r="C256" s="2" t="s">
        <v>6</v>
      </c>
      <c r="D256" s="2" t="s">
        <v>7</v>
      </c>
      <c r="E256" s="2" t="s">
        <v>13</v>
      </c>
      <c r="F256" s="2" t="s">
        <v>61</v>
      </c>
      <c r="G256" s="1">
        <v>3103</v>
      </c>
      <c r="H256" s="1">
        <v>1551.5</v>
      </c>
      <c r="I256" s="4">
        <v>3</v>
      </c>
      <c r="J256" s="2" t="s">
        <v>65</v>
      </c>
      <c r="K256" s="1">
        <f>Tabelle111[[#This Row],[Menge kg Nges]]/1000</f>
        <v>3.1030000000000002</v>
      </c>
      <c r="L256" s="1">
        <f>Tabelle111[[#This Row],[Menge kg P2O5]]/1000</f>
        <v>1.5515000000000001</v>
      </c>
      <c r="M256" s="1">
        <f>Tabelle111[[#This Row],[Menge t Nges]]/Tabelle111[[#This Row],[Anzahl Lieferscheine]]</f>
        <v>1.0343333333333333</v>
      </c>
      <c r="N256" s="1">
        <f>Tabelle111[[#This Row],[Menge t P2O5]]/Tabelle111[[#This Row],[Anzahl Lieferscheine]]</f>
        <v>0.51716666666666666</v>
      </c>
    </row>
    <row r="257" spans="1:14" x14ac:dyDescent="0.2">
      <c r="A257" s="2" t="s">
        <v>27</v>
      </c>
      <c r="B257" s="2" t="s">
        <v>34</v>
      </c>
      <c r="C257" s="2" t="s">
        <v>25</v>
      </c>
      <c r="D257" s="2" t="s">
        <v>25</v>
      </c>
      <c r="E257" s="2" t="s">
        <v>26</v>
      </c>
      <c r="F257" s="2" t="s">
        <v>61</v>
      </c>
      <c r="G257" s="1">
        <v>2316.8000000000002</v>
      </c>
      <c r="H257" s="1">
        <v>960.1</v>
      </c>
      <c r="I257" s="4">
        <v>3</v>
      </c>
      <c r="J257" s="2" t="s">
        <v>65</v>
      </c>
      <c r="K257" s="1">
        <f>Tabelle111[[#This Row],[Menge kg Nges]]/1000</f>
        <v>2.3168000000000002</v>
      </c>
      <c r="L257" s="1">
        <f>Tabelle111[[#This Row],[Menge kg P2O5]]/1000</f>
        <v>0.96010000000000006</v>
      </c>
      <c r="M257" s="1">
        <f>Tabelle111[[#This Row],[Menge t Nges]]/Tabelle111[[#This Row],[Anzahl Lieferscheine]]</f>
        <v>0.77226666666666677</v>
      </c>
      <c r="N257" s="1">
        <f>Tabelle111[[#This Row],[Menge t P2O5]]/Tabelle111[[#This Row],[Anzahl Lieferscheine]]</f>
        <v>0.32003333333333334</v>
      </c>
    </row>
    <row r="258" spans="1:14" x14ac:dyDescent="0.2">
      <c r="A258" s="2" t="s">
        <v>27</v>
      </c>
      <c r="B258" s="2" t="s">
        <v>45</v>
      </c>
      <c r="C258" s="2" t="s">
        <v>25</v>
      </c>
      <c r="D258" s="2" t="s">
        <v>25</v>
      </c>
      <c r="E258" s="2" t="s">
        <v>26</v>
      </c>
      <c r="F258" s="2" t="s">
        <v>61</v>
      </c>
      <c r="G258" s="1">
        <v>35.700000000000003</v>
      </c>
      <c r="H258" s="1">
        <v>227.8</v>
      </c>
      <c r="I258" s="4">
        <v>1</v>
      </c>
      <c r="J258" s="2" t="s">
        <v>65</v>
      </c>
      <c r="K258" s="1">
        <f>Tabelle111[[#This Row],[Menge kg Nges]]/1000</f>
        <v>3.5700000000000003E-2</v>
      </c>
      <c r="L258" s="1">
        <f>Tabelle111[[#This Row],[Menge kg P2O5]]/1000</f>
        <v>0.2278</v>
      </c>
      <c r="M258" s="1">
        <f>Tabelle111[[#This Row],[Menge t Nges]]/Tabelle111[[#This Row],[Anzahl Lieferscheine]]</f>
        <v>3.5700000000000003E-2</v>
      </c>
      <c r="N258" s="1">
        <f>Tabelle111[[#This Row],[Menge t P2O5]]/Tabelle111[[#This Row],[Anzahl Lieferscheine]]</f>
        <v>0.2278</v>
      </c>
    </row>
    <row r="259" spans="1:14" x14ac:dyDescent="0.2">
      <c r="A259" s="2" t="s">
        <v>27</v>
      </c>
      <c r="B259" s="2" t="s">
        <v>37</v>
      </c>
      <c r="C259" s="2" t="s">
        <v>6</v>
      </c>
      <c r="D259" s="2" t="s">
        <v>7</v>
      </c>
      <c r="E259" s="2" t="s">
        <v>10</v>
      </c>
      <c r="F259" s="2" t="s">
        <v>61</v>
      </c>
      <c r="G259" s="1">
        <v>1111.5</v>
      </c>
      <c r="H259" s="1">
        <v>864.5</v>
      </c>
      <c r="I259" s="4">
        <v>16</v>
      </c>
      <c r="J259" s="2" t="s">
        <v>65</v>
      </c>
      <c r="K259" s="1">
        <f>Tabelle111[[#This Row],[Menge kg Nges]]/1000</f>
        <v>1.1114999999999999</v>
      </c>
      <c r="L259" s="1">
        <f>Tabelle111[[#This Row],[Menge kg P2O5]]/1000</f>
        <v>0.86450000000000005</v>
      </c>
      <c r="M259" s="1">
        <f>Tabelle111[[#This Row],[Menge t Nges]]/Tabelle111[[#This Row],[Anzahl Lieferscheine]]</f>
        <v>6.9468749999999996E-2</v>
      </c>
      <c r="N259" s="1">
        <f>Tabelle111[[#This Row],[Menge t P2O5]]/Tabelle111[[#This Row],[Anzahl Lieferscheine]]</f>
        <v>5.4031250000000003E-2</v>
      </c>
    </row>
    <row r="260" spans="1:14" x14ac:dyDescent="0.2">
      <c r="A260" s="2" t="s">
        <v>27</v>
      </c>
      <c r="B260" s="2" t="s">
        <v>40</v>
      </c>
      <c r="C260" s="2" t="s">
        <v>6</v>
      </c>
      <c r="D260" s="2" t="s">
        <v>7</v>
      </c>
      <c r="E260" s="2" t="s">
        <v>10</v>
      </c>
      <c r="F260" s="2" t="s">
        <v>61</v>
      </c>
      <c r="G260" s="1">
        <v>729.90000000000009</v>
      </c>
      <c r="H260" s="1">
        <v>567.70000000000005</v>
      </c>
      <c r="I260" s="4">
        <v>15</v>
      </c>
      <c r="J260" s="2" t="s">
        <v>65</v>
      </c>
      <c r="K260" s="1">
        <f>Tabelle111[[#This Row],[Menge kg Nges]]/1000</f>
        <v>0.7299000000000001</v>
      </c>
      <c r="L260" s="1">
        <f>Tabelle111[[#This Row],[Menge kg P2O5]]/1000</f>
        <v>0.56770000000000009</v>
      </c>
      <c r="M260" s="1">
        <f>Tabelle111[[#This Row],[Menge t Nges]]/Tabelle111[[#This Row],[Anzahl Lieferscheine]]</f>
        <v>4.8660000000000009E-2</v>
      </c>
      <c r="N260" s="1">
        <f>Tabelle111[[#This Row],[Menge t P2O5]]/Tabelle111[[#This Row],[Anzahl Lieferscheine]]</f>
        <v>3.7846666666666674E-2</v>
      </c>
    </row>
    <row r="261" spans="1:14" x14ac:dyDescent="0.2">
      <c r="A261" s="2" t="s">
        <v>27</v>
      </c>
      <c r="B261" s="2" t="s">
        <v>28</v>
      </c>
      <c r="C261" s="2" t="s">
        <v>6</v>
      </c>
      <c r="D261" s="2" t="s">
        <v>7</v>
      </c>
      <c r="E261" s="2" t="s">
        <v>11</v>
      </c>
      <c r="F261" s="2" t="s">
        <v>61</v>
      </c>
      <c r="G261" s="1">
        <v>156</v>
      </c>
      <c r="H261" s="1">
        <v>72</v>
      </c>
      <c r="I261" s="4">
        <v>3</v>
      </c>
      <c r="J261" s="2" t="s">
        <v>65</v>
      </c>
      <c r="K261" s="1">
        <f>Tabelle111[[#This Row],[Menge kg Nges]]/1000</f>
        <v>0.156</v>
      </c>
      <c r="L261" s="1">
        <f>Tabelle111[[#This Row],[Menge kg P2O5]]/1000</f>
        <v>7.1999999999999995E-2</v>
      </c>
      <c r="M261" s="1">
        <f>Tabelle111[[#This Row],[Menge t Nges]]/Tabelle111[[#This Row],[Anzahl Lieferscheine]]</f>
        <v>5.1999999999999998E-2</v>
      </c>
      <c r="N261" s="1">
        <f>Tabelle111[[#This Row],[Menge t P2O5]]/Tabelle111[[#This Row],[Anzahl Lieferscheine]]</f>
        <v>2.3999999999999997E-2</v>
      </c>
    </row>
    <row r="262" spans="1:14" x14ac:dyDescent="0.2">
      <c r="A262" s="2" t="s">
        <v>27</v>
      </c>
      <c r="B262" s="2" t="s">
        <v>28</v>
      </c>
      <c r="C262" s="2" t="s">
        <v>6</v>
      </c>
      <c r="D262" s="2" t="s">
        <v>15</v>
      </c>
      <c r="E262" s="2" t="s">
        <v>18</v>
      </c>
      <c r="F262" s="2" t="s">
        <v>61</v>
      </c>
      <c r="G262" s="1">
        <v>496.4</v>
      </c>
      <c r="H262" s="1">
        <v>418.2</v>
      </c>
      <c r="I262" s="4">
        <v>1</v>
      </c>
      <c r="J262" s="2" t="s">
        <v>65</v>
      </c>
      <c r="K262" s="1">
        <f>Tabelle111[[#This Row],[Menge kg Nges]]/1000</f>
        <v>0.49639999999999995</v>
      </c>
      <c r="L262" s="1">
        <f>Tabelle111[[#This Row],[Menge kg P2O5]]/1000</f>
        <v>0.41820000000000002</v>
      </c>
      <c r="M262" s="1">
        <f>Tabelle111[[#This Row],[Menge t Nges]]/Tabelle111[[#This Row],[Anzahl Lieferscheine]]</f>
        <v>0.49639999999999995</v>
      </c>
      <c r="N262" s="1">
        <f>Tabelle111[[#This Row],[Menge t P2O5]]/Tabelle111[[#This Row],[Anzahl Lieferscheine]]</f>
        <v>0.41820000000000002</v>
      </c>
    </row>
    <row r="263" spans="1:14" x14ac:dyDescent="0.2">
      <c r="A263" s="2" t="s">
        <v>27</v>
      </c>
      <c r="B263" s="2" t="s">
        <v>28</v>
      </c>
      <c r="C263" s="2" t="s">
        <v>25</v>
      </c>
      <c r="D263" s="2" t="s">
        <v>25</v>
      </c>
      <c r="E263" s="2" t="s">
        <v>26</v>
      </c>
      <c r="F263" s="2" t="s">
        <v>61</v>
      </c>
      <c r="G263" s="1">
        <v>639.95000000000005</v>
      </c>
      <c r="H263" s="1">
        <v>251.5</v>
      </c>
      <c r="I263" s="4">
        <v>5</v>
      </c>
      <c r="J263" s="2" t="s">
        <v>65</v>
      </c>
      <c r="K263" s="1">
        <f>Tabelle111[[#This Row],[Menge kg Nges]]/1000</f>
        <v>0.63995000000000002</v>
      </c>
      <c r="L263" s="1">
        <f>Tabelle111[[#This Row],[Menge kg P2O5]]/1000</f>
        <v>0.2515</v>
      </c>
      <c r="M263" s="1">
        <f>Tabelle111[[#This Row],[Menge t Nges]]/Tabelle111[[#This Row],[Anzahl Lieferscheine]]</f>
        <v>0.12798999999999999</v>
      </c>
      <c r="N263" s="1">
        <f>Tabelle111[[#This Row],[Menge t P2O5]]/Tabelle111[[#This Row],[Anzahl Lieferscheine]]</f>
        <v>5.0299999999999997E-2</v>
      </c>
    </row>
    <row r="264" spans="1:14" x14ac:dyDescent="0.2">
      <c r="A264" s="2" t="s">
        <v>33</v>
      </c>
      <c r="B264" s="2" t="s">
        <v>29</v>
      </c>
      <c r="C264" s="2" t="s">
        <v>6</v>
      </c>
      <c r="D264" s="2" t="s">
        <v>7</v>
      </c>
      <c r="E264" s="2" t="s">
        <v>8</v>
      </c>
      <c r="F264" s="2" t="s">
        <v>61</v>
      </c>
      <c r="G264" s="1">
        <v>1225</v>
      </c>
      <c r="H264" s="1">
        <v>450</v>
      </c>
      <c r="I264" s="4">
        <v>1</v>
      </c>
      <c r="J264" s="2" t="s">
        <v>65</v>
      </c>
      <c r="K264" s="1">
        <f>Tabelle111[[#This Row],[Menge kg Nges]]/1000</f>
        <v>1.2250000000000001</v>
      </c>
      <c r="L264" s="1">
        <f>Tabelle111[[#This Row],[Menge kg P2O5]]/1000</f>
        <v>0.45</v>
      </c>
      <c r="M264" s="1">
        <f>Tabelle111[[#This Row],[Menge t Nges]]/Tabelle111[[#This Row],[Anzahl Lieferscheine]]</f>
        <v>1.2250000000000001</v>
      </c>
      <c r="N264" s="1">
        <f>Tabelle111[[#This Row],[Menge t P2O5]]/Tabelle111[[#This Row],[Anzahl Lieferscheine]]</f>
        <v>0.45</v>
      </c>
    </row>
    <row r="265" spans="1:14" x14ac:dyDescent="0.2">
      <c r="A265" s="2" t="s">
        <v>33</v>
      </c>
      <c r="B265" s="2" t="s">
        <v>29</v>
      </c>
      <c r="C265" s="2" t="s">
        <v>6</v>
      </c>
      <c r="D265" s="2" t="s">
        <v>15</v>
      </c>
      <c r="E265" s="2" t="s">
        <v>18</v>
      </c>
      <c r="F265" s="2" t="s">
        <v>61</v>
      </c>
      <c r="G265" s="1">
        <v>735.1</v>
      </c>
      <c r="H265" s="1">
        <v>524.4</v>
      </c>
      <c r="I265" s="4">
        <v>5</v>
      </c>
      <c r="J265" s="2" t="s">
        <v>65</v>
      </c>
      <c r="K265" s="1">
        <f>Tabelle111[[#This Row],[Menge kg Nges]]/1000</f>
        <v>0.73509999999999998</v>
      </c>
      <c r="L265" s="1">
        <f>Tabelle111[[#This Row],[Menge kg P2O5]]/1000</f>
        <v>0.52439999999999998</v>
      </c>
      <c r="M265" s="1">
        <f>Tabelle111[[#This Row],[Menge t Nges]]/Tabelle111[[#This Row],[Anzahl Lieferscheine]]</f>
        <v>0.14701999999999998</v>
      </c>
      <c r="N265" s="1">
        <f>Tabelle111[[#This Row],[Menge t P2O5]]/Tabelle111[[#This Row],[Anzahl Lieferscheine]]</f>
        <v>0.10488</v>
      </c>
    </row>
    <row r="266" spans="1:14" x14ac:dyDescent="0.2">
      <c r="A266" s="2" t="s">
        <v>33</v>
      </c>
      <c r="B266" s="2" t="s">
        <v>29</v>
      </c>
      <c r="C266" s="2" t="s">
        <v>6</v>
      </c>
      <c r="D266" s="2" t="s">
        <v>15</v>
      </c>
      <c r="E266" s="2" t="s">
        <v>20</v>
      </c>
      <c r="F266" s="2" t="s">
        <v>61</v>
      </c>
      <c r="G266" s="1">
        <v>224.2</v>
      </c>
      <c r="H266" s="1">
        <v>177</v>
      </c>
      <c r="I266" s="4">
        <v>3</v>
      </c>
      <c r="J266" s="2" t="s">
        <v>65</v>
      </c>
      <c r="K266" s="1">
        <f>Tabelle111[[#This Row],[Menge kg Nges]]/1000</f>
        <v>0.22419999999999998</v>
      </c>
      <c r="L266" s="1">
        <f>Tabelle111[[#This Row],[Menge kg P2O5]]/1000</f>
        <v>0.17699999999999999</v>
      </c>
      <c r="M266" s="1">
        <f>Tabelle111[[#This Row],[Menge t Nges]]/Tabelle111[[#This Row],[Anzahl Lieferscheine]]</f>
        <v>7.4733333333333332E-2</v>
      </c>
      <c r="N266" s="1">
        <f>Tabelle111[[#This Row],[Menge t P2O5]]/Tabelle111[[#This Row],[Anzahl Lieferscheine]]</f>
        <v>5.8999999999999997E-2</v>
      </c>
    </row>
    <row r="267" spans="1:14" x14ac:dyDescent="0.2">
      <c r="A267" s="2" t="s">
        <v>33</v>
      </c>
      <c r="B267" s="2" t="s">
        <v>29</v>
      </c>
      <c r="C267" s="2" t="s">
        <v>6</v>
      </c>
      <c r="D267" s="2" t="s">
        <v>15</v>
      </c>
      <c r="E267" s="2" t="s">
        <v>21</v>
      </c>
      <c r="F267" s="2" t="s">
        <v>61</v>
      </c>
      <c r="G267" s="1">
        <v>349.56</v>
      </c>
      <c r="H267" s="1">
        <v>191.88</v>
      </c>
      <c r="I267" s="4">
        <v>2</v>
      </c>
      <c r="J267" s="2" t="s">
        <v>65</v>
      </c>
      <c r="K267" s="1">
        <f>Tabelle111[[#This Row],[Menge kg Nges]]/1000</f>
        <v>0.34955999999999998</v>
      </c>
      <c r="L267" s="1">
        <f>Tabelle111[[#This Row],[Menge kg P2O5]]/1000</f>
        <v>0.19188</v>
      </c>
      <c r="M267" s="1">
        <f>Tabelle111[[#This Row],[Menge t Nges]]/Tabelle111[[#This Row],[Anzahl Lieferscheine]]</f>
        <v>0.17477999999999999</v>
      </c>
      <c r="N267" s="1">
        <f>Tabelle111[[#This Row],[Menge t P2O5]]/Tabelle111[[#This Row],[Anzahl Lieferscheine]]</f>
        <v>9.5939999999999998E-2</v>
      </c>
    </row>
    <row r="268" spans="1:14" x14ac:dyDescent="0.2">
      <c r="A268" s="2" t="s">
        <v>33</v>
      </c>
      <c r="B268" s="2" t="s">
        <v>29</v>
      </c>
      <c r="C268" s="2" t="s">
        <v>25</v>
      </c>
      <c r="D268" s="2" t="s">
        <v>25</v>
      </c>
      <c r="E268" s="2" t="s">
        <v>26</v>
      </c>
      <c r="F268" s="2" t="s">
        <v>61</v>
      </c>
      <c r="G268" s="1">
        <v>4561.38</v>
      </c>
      <c r="H268" s="1">
        <v>1711.22</v>
      </c>
      <c r="I268" s="4">
        <v>13</v>
      </c>
      <c r="J268" s="2" t="s">
        <v>65</v>
      </c>
      <c r="K268" s="1">
        <f>Tabelle111[[#This Row],[Menge kg Nges]]/1000</f>
        <v>4.5613799999999998</v>
      </c>
      <c r="L268" s="1">
        <f>Tabelle111[[#This Row],[Menge kg P2O5]]/1000</f>
        <v>1.71122</v>
      </c>
      <c r="M268" s="1">
        <f>Tabelle111[[#This Row],[Menge t Nges]]/Tabelle111[[#This Row],[Anzahl Lieferscheine]]</f>
        <v>0.35087538461538459</v>
      </c>
      <c r="N268" s="1">
        <f>Tabelle111[[#This Row],[Menge t P2O5]]/Tabelle111[[#This Row],[Anzahl Lieferscheine]]</f>
        <v>0.13163230769230769</v>
      </c>
    </row>
    <row r="269" spans="1:14" x14ac:dyDescent="0.2">
      <c r="A269" s="2" t="s">
        <v>33</v>
      </c>
      <c r="B269" s="2" t="s">
        <v>32</v>
      </c>
      <c r="C269" s="2" t="s">
        <v>6</v>
      </c>
      <c r="D269" s="2" t="s">
        <v>7</v>
      </c>
      <c r="E269" s="2" t="s">
        <v>9</v>
      </c>
      <c r="F269" s="2" t="s">
        <v>61</v>
      </c>
      <c r="G269" s="1">
        <v>624</v>
      </c>
      <c r="H269" s="1">
        <v>370.5</v>
      </c>
      <c r="I269" s="4">
        <v>4</v>
      </c>
      <c r="J269" s="2" t="s">
        <v>65</v>
      </c>
      <c r="K269" s="1">
        <f>Tabelle111[[#This Row],[Menge kg Nges]]/1000</f>
        <v>0.624</v>
      </c>
      <c r="L269" s="1">
        <f>Tabelle111[[#This Row],[Menge kg P2O5]]/1000</f>
        <v>0.3705</v>
      </c>
      <c r="M269" s="1">
        <f>Tabelle111[[#This Row],[Menge t Nges]]/Tabelle111[[#This Row],[Anzahl Lieferscheine]]</f>
        <v>0.156</v>
      </c>
      <c r="N269" s="1">
        <f>Tabelle111[[#This Row],[Menge t P2O5]]/Tabelle111[[#This Row],[Anzahl Lieferscheine]]</f>
        <v>9.2624999999999999E-2</v>
      </c>
    </row>
    <row r="270" spans="1:14" x14ac:dyDescent="0.2">
      <c r="A270" s="2" t="s">
        <v>33</v>
      </c>
      <c r="B270" s="2" t="s">
        <v>32</v>
      </c>
      <c r="C270" s="2" t="s">
        <v>6</v>
      </c>
      <c r="D270" s="2" t="s">
        <v>15</v>
      </c>
      <c r="E270" s="2" t="s">
        <v>18</v>
      </c>
      <c r="F270" s="2" t="s">
        <v>61</v>
      </c>
      <c r="G270" s="1">
        <v>252</v>
      </c>
      <c r="H270" s="1">
        <v>204</v>
      </c>
      <c r="I270" s="4">
        <v>1</v>
      </c>
      <c r="J270" s="2" t="s">
        <v>65</v>
      </c>
      <c r="K270" s="1">
        <f>Tabelle111[[#This Row],[Menge kg Nges]]/1000</f>
        <v>0.252</v>
      </c>
      <c r="L270" s="1">
        <f>Tabelle111[[#This Row],[Menge kg P2O5]]/1000</f>
        <v>0.20399999999999999</v>
      </c>
      <c r="M270" s="1">
        <f>Tabelle111[[#This Row],[Menge t Nges]]/Tabelle111[[#This Row],[Anzahl Lieferscheine]]</f>
        <v>0.252</v>
      </c>
      <c r="N270" s="1">
        <f>Tabelle111[[#This Row],[Menge t P2O5]]/Tabelle111[[#This Row],[Anzahl Lieferscheine]]</f>
        <v>0.20399999999999999</v>
      </c>
    </row>
    <row r="271" spans="1:14" x14ac:dyDescent="0.2">
      <c r="A271" s="2" t="s">
        <v>33</v>
      </c>
      <c r="B271" s="2" t="s">
        <v>32</v>
      </c>
      <c r="C271" s="2" t="s">
        <v>6</v>
      </c>
      <c r="D271" s="2" t="s">
        <v>15</v>
      </c>
      <c r="E271" s="2" t="s">
        <v>21</v>
      </c>
      <c r="F271" s="2" t="s">
        <v>61</v>
      </c>
      <c r="G271" s="1">
        <v>844.05</v>
      </c>
      <c r="H271" s="1">
        <v>515.1</v>
      </c>
      <c r="I271" s="4">
        <v>2</v>
      </c>
      <c r="J271" s="2" t="s">
        <v>65</v>
      </c>
      <c r="K271" s="1">
        <f>Tabelle111[[#This Row],[Menge kg Nges]]/1000</f>
        <v>0.84404999999999997</v>
      </c>
      <c r="L271" s="1">
        <f>Tabelle111[[#This Row],[Menge kg P2O5]]/1000</f>
        <v>0.5151</v>
      </c>
      <c r="M271" s="1">
        <f>Tabelle111[[#This Row],[Menge t Nges]]/Tabelle111[[#This Row],[Anzahl Lieferscheine]]</f>
        <v>0.42202499999999998</v>
      </c>
      <c r="N271" s="1">
        <f>Tabelle111[[#This Row],[Menge t P2O5]]/Tabelle111[[#This Row],[Anzahl Lieferscheine]]</f>
        <v>0.25755</v>
      </c>
    </row>
    <row r="272" spans="1:14" x14ac:dyDescent="0.2">
      <c r="A272" s="2" t="s">
        <v>33</v>
      </c>
      <c r="B272" s="2" t="s">
        <v>32</v>
      </c>
      <c r="C272" s="2" t="s">
        <v>25</v>
      </c>
      <c r="D272" s="2" t="s">
        <v>25</v>
      </c>
      <c r="E272" s="2" t="s">
        <v>26</v>
      </c>
      <c r="F272" s="2" t="s">
        <v>61</v>
      </c>
      <c r="G272" s="1">
        <v>18196.020000000004</v>
      </c>
      <c r="H272" s="1">
        <v>7243.4600000000009</v>
      </c>
      <c r="I272" s="4">
        <v>37</v>
      </c>
      <c r="J272" s="2" t="s">
        <v>65</v>
      </c>
      <c r="K272" s="1">
        <f>Tabelle111[[#This Row],[Menge kg Nges]]/1000</f>
        <v>18.196020000000004</v>
      </c>
      <c r="L272" s="1">
        <f>Tabelle111[[#This Row],[Menge kg P2O5]]/1000</f>
        <v>7.2434600000000007</v>
      </c>
      <c r="M272" s="1">
        <f>Tabelle111[[#This Row],[Menge t Nges]]/Tabelle111[[#This Row],[Anzahl Lieferscheine]]</f>
        <v>0.49178432432432445</v>
      </c>
      <c r="N272" s="1">
        <f>Tabelle111[[#This Row],[Menge t P2O5]]/Tabelle111[[#This Row],[Anzahl Lieferscheine]]</f>
        <v>0.1957691891891892</v>
      </c>
    </row>
    <row r="273" spans="1:14" x14ac:dyDescent="0.2">
      <c r="A273" s="2" t="s">
        <v>33</v>
      </c>
      <c r="B273" s="2" t="s">
        <v>33</v>
      </c>
      <c r="C273" s="2" t="s">
        <v>6</v>
      </c>
      <c r="D273" s="2" t="s">
        <v>7</v>
      </c>
      <c r="E273" s="2" t="s">
        <v>8</v>
      </c>
      <c r="F273" s="2" t="s">
        <v>61</v>
      </c>
      <c r="G273" s="1">
        <v>28340.399999999998</v>
      </c>
      <c r="H273" s="1">
        <v>12540</v>
      </c>
      <c r="I273" s="4">
        <v>62</v>
      </c>
      <c r="J273" s="2" t="s">
        <v>65</v>
      </c>
      <c r="K273" s="1">
        <f>Tabelle111[[#This Row],[Menge kg Nges]]/1000</f>
        <v>28.340399999999999</v>
      </c>
      <c r="L273" s="1">
        <f>Tabelle111[[#This Row],[Menge kg P2O5]]/1000</f>
        <v>12.54</v>
      </c>
      <c r="M273" s="1">
        <f>Tabelle111[[#This Row],[Menge t Nges]]/Tabelle111[[#This Row],[Anzahl Lieferscheine]]</f>
        <v>0.45710322580645157</v>
      </c>
      <c r="N273" s="1">
        <f>Tabelle111[[#This Row],[Menge t P2O5]]/Tabelle111[[#This Row],[Anzahl Lieferscheine]]</f>
        <v>0.20225806451612902</v>
      </c>
    </row>
    <row r="274" spans="1:14" x14ac:dyDescent="0.2">
      <c r="A274" s="2" t="s">
        <v>33</v>
      </c>
      <c r="B274" s="2" t="s">
        <v>33</v>
      </c>
      <c r="C274" s="2" t="s">
        <v>6</v>
      </c>
      <c r="D274" s="2" t="s">
        <v>7</v>
      </c>
      <c r="E274" s="2" t="s">
        <v>9</v>
      </c>
      <c r="F274" s="2" t="s">
        <v>61</v>
      </c>
      <c r="G274" s="1">
        <v>18943.700000000004</v>
      </c>
      <c r="H274" s="1">
        <v>7983.449999999998</v>
      </c>
      <c r="I274" s="4">
        <v>87</v>
      </c>
      <c r="J274" s="2" t="s">
        <v>65</v>
      </c>
      <c r="K274" s="1">
        <f>Tabelle111[[#This Row],[Menge kg Nges]]/1000</f>
        <v>18.943700000000003</v>
      </c>
      <c r="L274" s="1">
        <f>Tabelle111[[#This Row],[Menge kg P2O5]]/1000</f>
        <v>7.9834499999999977</v>
      </c>
      <c r="M274" s="1">
        <f>Tabelle111[[#This Row],[Menge t Nges]]/Tabelle111[[#This Row],[Anzahl Lieferscheine]]</f>
        <v>0.21774367816091958</v>
      </c>
      <c r="N274" s="1">
        <f>Tabelle111[[#This Row],[Menge t P2O5]]/Tabelle111[[#This Row],[Anzahl Lieferscheine]]</f>
        <v>9.1763793103448246E-2</v>
      </c>
    </row>
    <row r="275" spans="1:14" x14ac:dyDescent="0.2">
      <c r="A275" s="2" t="s">
        <v>33</v>
      </c>
      <c r="B275" s="2" t="s">
        <v>33</v>
      </c>
      <c r="C275" s="2" t="s">
        <v>6</v>
      </c>
      <c r="D275" s="2" t="s">
        <v>7</v>
      </c>
      <c r="E275" s="2" t="s">
        <v>11</v>
      </c>
      <c r="F275" s="2" t="s">
        <v>61</v>
      </c>
      <c r="G275" s="1">
        <v>7193.7500000000009</v>
      </c>
      <c r="H275" s="1">
        <v>3367.57</v>
      </c>
      <c r="I275" s="4">
        <v>34</v>
      </c>
      <c r="J275" s="2" t="s">
        <v>65</v>
      </c>
      <c r="K275" s="1">
        <f>Tabelle111[[#This Row],[Menge kg Nges]]/1000</f>
        <v>7.1937500000000005</v>
      </c>
      <c r="L275" s="1">
        <f>Tabelle111[[#This Row],[Menge kg P2O5]]/1000</f>
        <v>3.3675700000000002</v>
      </c>
      <c r="M275" s="1">
        <f>Tabelle111[[#This Row],[Menge t Nges]]/Tabelle111[[#This Row],[Anzahl Lieferscheine]]</f>
        <v>0.2115808823529412</v>
      </c>
      <c r="N275" s="1">
        <f>Tabelle111[[#This Row],[Menge t P2O5]]/Tabelle111[[#This Row],[Anzahl Lieferscheine]]</f>
        <v>9.9046176470588235E-2</v>
      </c>
    </row>
    <row r="276" spans="1:14" x14ac:dyDescent="0.2">
      <c r="A276" s="2" t="s">
        <v>33</v>
      </c>
      <c r="B276" s="2" t="s">
        <v>33</v>
      </c>
      <c r="C276" s="2" t="s">
        <v>6</v>
      </c>
      <c r="D276" s="2" t="s">
        <v>7</v>
      </c>
      <c r="E276" s="2" t="s">
        <v>12</v>
      </c>
      <c r="F276" s="2" t="s">
        <v>61</v>
      </c>
      <c r="G276" s="1">
        <v>6229.16</v>
      </c>
      <c r="H276" s="1">
        <v>2414.6999999999998</v>
      </c>
      <c r="I276" s="4">
        <v>32</v>
      </c>
      <c r="J276" s="2" t="s">
        <v>65</v>
      </c>
      <c r="K276" s="1">
        <f>Tabelle111[[#This Row],[Menge kg Nges]]/1000</f>
        <v>6.2291600000000003</v>
      </c>
      <c r="L276" s="1">
        <f>Tabelle111[[#This Row],[Menge kg P2O5]]/1000</f>
        <v>2.4146999999999998</v>
      </c>
      <c r="M276" s="1">
        <f>Tabelle111[[#This Row],[Menge t Nges]]/Tabelle111[[#This Row],[Anzahl Lieferscheine]]</f>
        <v>0.19466125000000001</v>
      </c>
      <c r="N276" s="1">
        <f>Tabelle111[[#This Row],[Menge t P2O5]]/Tabelle111[[#This Row],[Anzahl Lieferscheine]]</f>
        <v>7.5459374999999995E-2</v>
      </c>
    </row>
    <row r="277" spans="1:14" x14ac:dyDescent="0.2">
      <c r="A277" s="2" t="s">
        <v>33</v>
      </c>
      <c r="B277" s="2" t="s">
        <v>33</v>
      </c>
      <c r="C277" s="2" t="s">
        <v>6</v>
      </c>
      <c r="D277" s="2" t="s">
        <v>7</v>
      </c>
      <c r="E277" s="2" t="s">
        <v>13</v>
      </c>
      <c r="F277" s="2" t="s">
        <v>61</v>
      </c>
      <c r="G277" s="1">
        <v>7450.46</v>
      </c>
      <c r="H277" s="1">
        <v>4682.28</v>
      </c>
      <c r="I277" s="4">
        <v>32</v>
      </c>
      <c r="J277" s="2" t="s">
        <v>65</v>
      </c>
      <c r="K277" s="1">
        <f>Tabelle111[[#This Row],[Menge kg Nges]]/1000</f>
        <v>7.4504599999999996</v>
      </c>
      <c r="L277" s="1">
        <f>Tabelle111[[#This Row],[Menge kg P2O5]]/1000</f>
        <v>4.6822799999999996</v>
      </c>
      <c r="M277" s="1">
        <f>Tabelle111[[#This Row],[Menge t Nges]]/Tabelle111[[#This Row],[Anzahl Lieferscheine]]</f>
        <v>0.23282687499999999</v>
      </c>
      <c r="N277" s="1">
        <f>Tabelle111[[#This Row],[Menge t P2O5]]/Tabelle111[[#This Row],[Anzahl Lieferscheine]]</f>
        <v>0.14632124999999999</v>
      </c>
    </row>
    <row r="278" spans="1:14" x14ac:dyDescent="0.2">
      <c r="A278" s="2" t="s">
        <v>33</v>
      </c>
      <c r="B278" s="2" t="s">
        <v>33</v>
      </c>
      <c r="C278" s="2" t="s">
        <v>6</v>
      </c>
      <c r="D278" s="2" t="s">
        <v>7</v>
      </c>
      <c r="E278" s="2" t="s">
        <v>14</v>
      </c>
      <c r="F278" s="2" t="s">
        <v>61</v>
      </c>
      <c r="G278" s="1">
        <v>4504.2000000000007</v>
      </c>
      <c r="H278" s="1">
        <v>2315.1999999999998</v>
      </c>
      <c r="I278" s="4">
        <v>19</v>
      </c>
      <c r="J278" s="2" t="s">
        <v>65</v>
      </c>
      <c r="K278" s="1">
        <f>Tabelle111[[#This Row],[Menge kg Nges]]/1000</f>
        <v>4.5042000000000009</v>
      </c>
      <c r="L278" s="1">
        <f>Tabelle111[[#This Row],[Menge kg P2O5]]/1000</f>
        <v>2.3151999999999999</v>
      </c>
      <c r="M278" s="1">
        <f>Tabelle111[[#This Row],[Menge t Nges]]/Tabelle111[[#This Row],[Anzahl Lieferscheine]]</f>
        <v>0.23706315789473689</v>
      </c>
      <c r="N278" s="1">
        <f>Tabelle111[[#This Row],[Menge t P2O5]]/Tabelle111[[#This Row],[Anzahl Lieferscheine]]</f>
        <v>0.12185263157894737</v>
      </c>
    </row>
    <row r="279" spans="1:14" x14ac:dyDescent="0.2">
      <c r="A279" s="2" t="s">
        <v>33</v>
      </c>
      <c r="B279" s="2" t="s">
        <v>33</v>
      </c>
      <c r="C279" s="2" t="s">
        <v>6</v>
      </c>
      <c r="D279" s="2" t="s">
        <v>15</v>
      </c>
      <c r="E279" s="2" t="s">
        <v>35</v>
      </c>
      <c r="F279" s="2" t="s">
        <v>61</v>
      </c>
      <c r="G279" s="1">
        <v>190.4</v>
      </c>
      <c r="H279" s="1">
        <v>135.80000000000001</v>
      </c>
      <c r="I279" s="4">
        <v>1</v>
      </c>
      <c r="J279" s="2" t="s">
        <v>65</v>
      </c>
      <c r="K279" s="1">
        <f>Tabelle111[[#This Row],[Menge kg Nges]]/1000</f>
        <v>0.19040000000000001</v>
      </c>
      <c r="L279" s="1">
        <f>Tabelle111[[#This Row],[Menge kg P2O5]]/1000</f>
        <v>0.1358</v>
      </c>
      <c r="M279" s="1">
        <f>Tabelle111[[#This Row],[Menge t Nges]]/Tabelle111[[#This Row],[Anzahl Lieferscheine]]</f>
        <v>0.19040000000000001</v>
      </c>
      <c r="N279" s="1">
        <f>Tabelle111[[#This Row],[Menge t P2O5]]/Tabelle111[[#This Row],[Anzahl Lieferscheine]]</f>
        <v>0.1358</v>
      </c>
    </row>
    <row r="280" spans="1:14" x14ac:dyDescent="0.2">
      <c r="A280" s="2" t="s">
        <v>33</v>
      </c>
      <c r="B280" s="2" t="s">
        <v>33</v>
      </c>
      <c r="C280" s="2" t="s">
        <v>6</v>
      </c>
      <c r="D280" s="2" t="s">
        <v>15</v>
      </c>
      <c r="E280" s="2" t="s">
        <v>18</v>
      </c>
      <c r="F280" s="2" t="s">
        <v>61</v>
      </c>
      <c r="G280" s="1">
        <v>16197.400000000001</v>
      </c>
      <c r="H280" s="1">
        <v>11814.37</v>
      </c>
      <c r="I280" s="4">
        <v>67</v>
      </c>
      <c r="J280" s="2" t="s">
        <v>65</v>
      </c>
      <c r="K280" s="1">
        <f>Tabelle111[[#This Row],[Menge kg Nges]]/1000</f>
        <v>16.197400000000002</v>
      </c>
      <c r="L280" s="1">
        <f>Tabelle111[[#This Row],[Menge kg P2O5]]/1000</f>
        <v>11.81437</v>
      </c>
      <c r="M280" s="1">
        <f>Tabelle111[[#This Row],[Menge t Nges]]/Tabelle111[[#This Row],[Anzahl Lieferscheine]]</f>
        <v>0.24175223880597019</v>
      </c>
      <c r="N280" s="1">
        <f>Tabelle111[[#This Row],[Menge t P2O5]]/Tabelle111[[#This Row],[Anzahl Lieferscheine]]</f>
        <v>0.17633388059701494</v>
      </c>
    </row>
    <row r="281" spans="1:14" x14ac:dyDescent="0.2">
      <c r="A281" s="2" t="s">
        <v>33</v>
      </c>
      <c r="B281" s="2" t="s">
        <v>33</v>
      </c>
      <c r="C281" s="2" t="s">
        <v>6</v>
      </c>
      <c r="D281" s="2" t="s">
        <v>15</v>
      </c>
      <c r="E281" s="2" t="s">
        <v>20</v>
      </c>
      <c r="F281" s="2" t="s">
        <v>61</v>
      </c>
      <c r="G281" s="1">
        <v>2190.7800000000002</v>
      </c>
      <c r="H281" s="1">
        <v>1856.4499999999996</v>
      </c>
      <c r="I281" s="4">
        <v>37</v>
      </c>
      <c r="J281" s="2" t="s">
        <v>65</v>
      </c>
      <c r="K281" s="1">
        <f>Tabelle111[[#This Row],[Menge kg Nges]]/1000</f>
        <v>2.1907800000000002</v>
      </c>
      <c r="L281" s="1">
        <f>Tabelle111[[#This Row],[Menge kg P2O5]]/1000</f>
        <v>1.8564499999999995</v>
      </c>
      <c r="M281" s="1">
        <f>Tabelle111[[#This Row],[Menge t Nges]]/Tabelle111[[#This Row],[Anzahl Lieferscheine]]</f>
        <v>5.9210270270270274E-2</v>
      </c>
      <c r="N281" s="1">
        <f>Tabelle111[[#This Row],[Menge t P2O5]]/Tabelle111[[#This Row],[Anzahl Lieferscheine]]</f>
        <v>5.017432432432431E-2</v>
      </c>
    </row>
    <row r="282" spans="1:14" x14ac:dyDescent="0.2">
      <c r="A282" s="2" t="s">
        <v>33</v>
      </c>
      <c r="B282" s="2" t="s">
        <v>33</v>
      </c>
      <c r="C282" s="2" t="s">
        <v>6</v>
      </c>
      <c r="D282" s="2" t="s">
        <v>15</v>
      </c>
      <c r="E282" s="2" t="s">
        <v>21</v>
      </c>
      <c r="F282" s="2" t="s">
        <v>61</v>
      </c>
      <c r="G282" s="1">
        <v>2958.0200000000004</v>
      </c>
      <c r="H282" s="1">
        <v>1663.06</v>
      </c>
      <c r="I282" s="4">
        <v>15</v>
      </c>
      <c r="J282" s="2" t="s">
        <v>65</v>
      </c>
      <c r="K282" s="1">
        <f>Tabelle111[[#This Row],[Menge kg Nges]]/1000</f>
        <v>2.9580200000000003</v>
      </c>
      <c r="L282" s="1">
        <f>Tabelle111[[#This Row],[Menge kg P2O5]]/1000</f>
        <v>1.66306</v>
      </c>
      <c r="M282" s="1">
        <f>Tabelle111[[#This Row],[Menge t Nges]]/Tabelle111[[#This Row],[Anzahl Lieferscheine]]</f>
        <v>0.19720133333333337</v>
      </c>
      <c r="N282" s="1">
        <f>Tabelle111[[#This Row],[Menge t P2O5]]/Tabelle111[[#This Row],[Anzahl Lieferscheine]]</f>
        <v>0.11087066666666666</v>
      </c>
    </row>
    <row r="283" spans="1:14" x14ac:dyDescent="0.2">
      <c r="A283" s="2" t="s">
        <v>33</v>
      </c>
      <c r="B283" s="2" t="s">
        <v>33</v>
      </c>
      <c r="C283" s="2" t="s">
        <v>6</v>
      </c>
      <c r="D283" s="2" t="s">
        <v>15</v>
      </c>
      <c r="E283" s="2" t="s">
        <v>9</v>
      </c>
      <c r="F283" s="2" t="s">
        <v>61</v>
      </c>
      <c r="G283" s="1">
        <v>629.24</v>
      </c>
      <c r="H283" s="1">
        <v>380.29999999999995</v>
      </c>
      <c r="I283" s="4">
        <v>3</v>
      </c>
      <c r="J283" s="2" t="s">
        <v>65</v>
      </c>
      <c r="K283" s="1">
        <f>Tabelle111[[#This Row],[Menge kg Nges]]/1000</f>
        <v>0.62924000000000002</v>
      </c>
      <c r="L283" s="1">
        <f>Tabelle111[[#This Row],[Menge kg P2O5]]/1000</f>
        <v>0.38029999999999997</v>
      </c>
      <c r="M283" s="1">
        <f>Tabelle111[[#This Row],[Menge t Nges]]/Tabelle111[[#This Row],[Anzahl Lieferscheine]]</f>
        <v>0.20974666666666666</v>
      </c>
      <c r="N283" s="1">
        <f>Tabelle111[[#This Row],[Menge t P2O5]]/Tabelle111[[#This Row],[Anzahl Lieferscheine]]</f>
        <v>0.12676666666666667</v>
      </c>
    </row>
    <row r="284" spans="1:14" x14ac:dyDescent="0.2">
      <c r="A284" s="2" t="s">
        <v>33</v>
      </c>
      <c r="B284" s="2" t="s">
        <v>33</v>
      </c>
      <c r="C284" s="2" t="s">
        <v>6</v>
      </c>
      <c r="D284" s="2" t="s">
        <v>15</v>
      </c>
      <c r="E284" s="2" t="s">
        <v>12</v>
      </c>
      <c r="F284" s="2" t="s">
        <v>61</v>
      </c>
      <c r="G284" s="1">
        <v>709.8</v>
      </c>
      <c r="H284" s="1">
        <v>637</v>
      </c>
      <c r="I284" s="4">
        <v>2</v>
      </c>
      <c r="J284" s="2" t="s">
        <v>65</v>
      </c>
      <c r="K284" s="1">
        <f>Tabelle111[[#This Row],[Menge kg Nges]]/1000</f>
        <v>0.70979999999999999</v>
      </c>
      <c r="L284" s="1">
        <f>Tabelle111[[#This Row],[Menge kg P2O5]]/1000</f>
        <v>0.63700000000000001</v>
      </c>
      <c r="M284" s="1">
        <f>Tabelle111[[#This Row],[Menge t Nges]]/Tabelle111[[#This Row],[Anzahl Lieferscheine]]</f>
        <v>0.35489999999999999</v>
      </c>
      <c r="N284" s="1">
        <f>Tabelle111[[#This Row],[Menge t P2O5]]/Tabelle111[[#This Row],[Anzahl Lieferscheine]]</f>
        <v>0.31850000000000001</v>
      </c>
    </row>
    <row r="285" spans="1:14" x14ac:dyDescent="0.2">
      <c r="A285" s="2" t="s">
        <v>33</v>
      </c>
      <c r="B285" s="2" t="s">
        <v>33</v>
      </c>
      <c r="C285" s="2" t="s">
        <v>6</v>
      </c>
      <c r="D285" s="2" t="s">
        <v>15</v>
      </c>
      <c r="E285" s="2" t="s">
        <v>13</v>
      </c>
      <c r="F285" s="2" t="s">
        <v>61</v>
      </c>
      <c r="G285" s="1">
        <v>424</v>
      </c>
      <c r="H285" s="1">
        <v>256</v>
      </c>
      <c r="I285" s="4">
        <v>2</v>
      </c>
      <c r="J285" s="2" t="s">
        <v>65</v>
      </c>
      <c r="K285" s="1">
        <f>Tabelle111[[#This Row],[Menge kg Nges]]/1000</f>
        <v>0.42399999999999999</v>
      </c>
      <c r="L285" s="1">
        <f>Tabelle111[[#This Row],[Menge kg P2O5]]/1000</f>
        <v>0.25600000000000001</v>
      </c>
      <c r="M285" s="1">
        <f>Tabelle111[[#This Row],[Menge t Nges]]/Tabelle111[[#This Row],[Anzahl Lieferscheine]]</f>
        <v>0.21199999999999999</v>
      </c>
      <c r="N285" s="1">
        <f>Tabelle111[[#This Row],[Menge t P2O5]]/Tabelle111[[#This Row],[Anzahl Lieferscheine]]</f>
        <v>0.128</v>
      </c>
    </row>
    <row r="286" spans="1:14" x14ac:dyDescent="0.2">
      <c r="A286" s="2" t="s">
        <v>33</v>
      </c>
      <c r="B286" s="2" t="s">
        <v>33</v>
      </c>
      <c r="C286" s="2" t="s">
        <v>6</v>
      </c>
      <c r="D286" s="2" t="s">
        <v>15</v>
      </c>
      <c r="E286" s="2" t="s">
        <v>14</v>
      </c>
      <c r="F286" s="2" t="s">
        <v>61</v>
      </c>
      <c r="G286" s="1">
        <v>546</v>
      </c>
      <c r="H286" s="1">
        <v>385</v>
      </c>
      <c r="I286" s="4">
        <v>2</v>
      </c>
      <c r="J286" s="2" t="s">
        <v>65</v>
      </c>
      <c r="K286" s="1">
        <f>Tabelle111[[#This Row],[Menge kg Nges]]/1000</f>
        <v>0.54600000000000004</v>
      </c>
      <c r="L286" s="1">
        <f>Tabelle111[[#This Row],[Menge kg P2O5]]/1000</f>
        <v>0.38500000000000001</v>
      </c>
      <c r="M286" s="1">
        <f>Tabelle111[[#This Row],[Menge t Nges]]/Tabelle111[[#This Row],[Anzahl Lieferscheine]]</f>
        <v>0.27300000000000002</v>
      </c>
      <c r="N286" s="1">
        <f>Tabelle111[[#This Row],[Menge t P2O5]]/Tabelle111[[#This Row],[Anzahl Lieferscheine]]</f>
        <v>0.1925</v>
      </c>
    </row>
    <row r="287" spans="1:14" x14ac:dyDescent="0.2">
      <c r="A287" s="2" t="s">
        <v>33</v>
      </c>
      <c r="B287" s="2" t="s">
        <v>33</v>
      </c>
      <c r="C287" s="2" t="s">
        <v>25</v>
      </c>
      <c r="D287" s="2" t="s">
        <v>25</v>
      </c>
      <c r="E287" s="2" t="s">
        <v>26</v>
      </c>
      <c r="F287" s="2" t="s">
        <v>61</v>
      </c>
      <c r="G287" s="1">
        <v>44174.03</v>
      </c>
      <c r="H287" s="1">
        <v>16697.999999999993</v>
      </c>
      <c r="I287" s="4">
        <v>144</v>
      </c>
      <c r="J287" s="2" t="s">
        <v>65</v>
      </c>
      <c r="K287" s="1">
        <f>Tabelle111[[#This Row],[Menge kg Nges]]/1000</f>
        <v>44.174030000000002</v>
      </c>
      <c r="L287" s="1">
        <f>Tabelle111[[#This Row],[Menge kg P2O5]]/1000</f>
        <v>16.697999999999993</v>
      </c>
      <c r="M287" s="1">
        <f>Tabelle111[[#This Row],[Menge t Nges]]/Tabelle111[[#This Row],[Anzahl Lieferscheine]]</f>
        <v>0.30676409722222225</v>
      </c>
      <c r="N287" s="1">
        <f>Tabelle111[[#This Row],[Menge t P2O5]]/Tabelle111[[#This Row],[Anzahl Lieferscheine]]</f>
        <v>0.11595833333333329</v>
      </c>
    </row>
    <row r="288" spans="1:14" x14ac:dyDescent="0.2">
      <c r="A288" s="2" t="s">
        <v>33</v>
      </c>
      <c r="B288" s="2" t="s">
        <v>46</v>
      </c>
      <c r="C288" s="2" t="s">
        <v>6</v>
      </c>
      <c r="D288" s="2" t="s">
        <v>15</v>
      </c>
      <c r="E288" s="2" t="s">
        <v>20</v>
      </c>
      <c r="F288" s="2" t="s">
        <v>61</v>
      </c>
      <c r="G288" s="1">
        <v>218.4</v>
      </c>
      <c r="H288" s="1">
        <v>240</v>
      </c>
      <c r="I288" s="4">
        <v>1</v>
      </c>
      <c r="J288" s="2" t="s">
        <v>65</v>
      </c>
      <c r="K288" s="1">
        <f>Tabelle111[[#This Row],[Menge kg Nges]]/1000</f>
        <v>0.21840000000000001</v>
      </c>
      <c r="L288" s="1">
        <f>Tabelle111[[#This Row],[Menge kg P2O5]]/1000</f>
        <v>0.24</v>
      </c>
      <c r="M288" s="1">
        <f>Tabelle111[[#This Row],[Menge t Nges]]/Tabelle111[[#This Row],[Anzahl Lieferscheine]]</f>
        <v>0.21840000000000001</v>
      </c>
      <c r="N288" s="1">
        <f>Tabelle111[[#This Row],[Menge t P2O5]]/Tabelle111[[#This Row],[Anzahl Lieferscheine]]</f>
        <v>0.24</v>
      </c>
    </row>
    <row r="289" spans="1:14" x14ac:dyDescent="0.2">
      <c r="A289" s="2" t="s">
        <v>33</v>
      </c>
      <c r="B289" s="2" t="s">
        <v>46</v>
      </c>
      <c r="C289" s="2" t="s">
        <v>25</v>
      </c>
      <c r="D289" s="2" t="s">
        <v>25</v>
      </c>
      <c r="E289" s="2" t="s">
        <v>26</v>
      </c>
      <c r="F289" s="2" t="s">
        <v>61</v>
      </c>
      <c r="G289" s="1">
        <v>3481</v>
      </c>
      <c r="H289" s="1">
        <v>1239</v>
      </c>
      <c r="I289" s="4">
        <v>7</v>
      </c>
      <c r="J289" s="2" t="s">
        <v>65</v>
      </c>
      <c r="K289" s="1">
        <f>Tabelle111[[#This Row],[Menge kg Nges]]/1000</f>
        <v>3.4809999999999999</v>
      </c>
      <c r="L289" s="1">
        <f>Tabelle111[[#This Row],[Menge kg P2O5]]/1000</f>
        <v>1.2390000000000001</v>
      </c>
      <c r="M289" s="1">
        <f>Tabelle111[[#This Row],[Menge t Nges]]/Tabelle111[[#This Row],[Anzahl Lieferscheine]]</f>
        <v>0.49728571428571428</v>
      </c>
      <c r="N289" s="1">
        <f>Tabelle111[[#This Row],[Menge t P2O5]]/Tabelle111[[#This Row],[Anzahl Lieferscheine]]</f>
        <v>0.17700000000000002</v>
      </c>
    </row>
    <row r="290" spans="1:14" x14ac:dyDescent="0.2">
      <c r="A290" s="2" t="s">
        <v>44</v>
      </c>
      <c r="B290" s="2" t="s">
        <v>44</v>
      </c>
      <c r="C290" s="2" t="s">
        <v>6</v>
      </c>
      <c r="D290" s="2" t="s">
        <v>7</v>
      </c>
      <c r="E290" s="2" t="s">
        <v>9</v>
      </c>
      <c r="F290" s="2" t="s">
        <v>61</v>
      </c>
      <c r="G290" s="1">
        <v>1427.4</v>
      </c>
      <c r="H290" s="1">
        <v>585.30000000000007</v>
      </c>
      <c r="I290" s="4">
        <v>8</v>
      </c>
      <c r="J290" s="2" t="s">
        <v>65</v>
      </c>
      <c r="K290" s="1">
        <f>Tabelle111[[#This Row],[Menge kg Nges]]/1000</f>
        <v>1.4274</v>
      </c>
      <c r="L290" s="1">
        <f>Tabelle111[[#This Row],[Menge kg P2O5]]/1000</f>
        <v>0.58530000000000004</v>
      </c>
      <c r="M290" s="1">
        <f>Tabelle111[[#This Row],[Menge t Nges]]/Tabelle111[[#This Row],[Anzahl Lieferscheine]]</f>
        <v>0.178425</v>
      </c>
      <c r="N290" s="1">
        <f>Tabelle111[[#This Row],[Menge t P2O5]]/Tabelle111[[#This Row],[Anzahl Lieferscheine]]</f>
        <v>7.3162500000000005E-2</v>
      </c>
    </row>
    <row r="291" spans="1:14" x14ac:dyDescent="0.2">
      <c r="A291" s="2" t="s">
        <v>44</v>
      </c>
      <c r="B291" s="2" t="s">
        <v>44</v>
      </c>
      <c r="C291" s="2" t="s">
        <v>6</v>
      </c>
      <c r="D291" s="2" t="s">
        <v>7</v>
      </c>
      <c r="E291" s="2" t="s">
        <v>12</v>
      </c>
      <c r="F291" s="2" t="s">
        <v>61</v>
      </c>
      <c r="G291" s="1">
        <v>1707</v>
      </c>
      <c r="H291" s="1">
        <v>1075.5</v>
      </c>
      <c r="I291" s="4">
        <v>3</v>
      </c>
      <c r="J291" s="2" t="s">
        <v>65</v>
      </c>
      <c r="K291" s="1">
        <f>Tabelle111[[#This Row],[Menge kg Nges]]/1000</f>
        <v>1.7070000000000001</v>
      </c>
      <c r="L291" s="1">
        <f>Tabelle111[[#This Row],[Menge kg P2O5]]/1000</f>
        <v>1.0754999999999999</v>
      </c>
      <c r="M291" s="1">
        <f>Tabelle111[[#This Row],[Menge t Nges]]/Tabelle111[[#This Row],[Anzahl Lieferscheine]]</f>
        <v>0.56900000000000006</v>
      </c>
      <c r="N291" s="1">
        <f>Tabelle111[[#This Row],[Menge t P2O5]]/Tabelle111[[#This Row],[Anzahl Lieferscheine]]</f>
        <v>0.35849999999999999</v>
      </c>
    </row>
    <row r="292" spans="1:14" x14ac:dyDescent="0.2">
      <c r="A292" s="2" t="s">
        <v>44</v>
      </c>
      <c r="B292" s="2" t="s">
        <v>44</v>
      </c>
      <c r="C292" s="2" t="s">
        <v>6</v>
      </c>
      <c r="D292" s="2" t="s">
        <v>7</v>
      </c>
      <c r="E292" s="2" t="s">
        <v>14</v>
      </c>
      <c r="F292" s="2" t="s">
        <v>61</v>
      </c>
      <c r="G292" s="1">
        <v>7132.5</v>
      </c>
      <c r="H292" s="1">
        <v>2853</v>
      </c>
      <c r="I292" s="4">
        <v>27</v>
      </c>
      <c r="J292" s="2" t="s">
        <v>65</v>
      </c>
      <c r="K292" s="1">
        <f>Tabelle111[[#This Row],[Menge kg Nges]]/1000</f>
        <v>7.1325000000000003</v>
      </c>
      <c r="L292" s="1">
        <f>Tabelle111[[#This Row],[Menge kg P2O5]]/1000</f>
        <v>2.8530000000000002</v>
      </c>
      <c r="M292" s="1">
        <f>Tabelle111[[#This Row],[Menge t Nges]]/Tabelle111[[#This Row],[Anzahl Lieferscheine]]</f>
        <v>0.26416666666666666</v>
      </c>
      <c r="N292" s="1">
        <f>Tabelle111[[#This Row],[Menge t P2O5]]/Tabelle111[[#This Row],[Anzahl Lieferscheine]]</f>
        <v>0.10566666666666667</v>
      </c>
    </row>
    <row r="293" spans="1:14" x14ac:dyDescent="0.2">
      <c r="A293" s="2" t="s">
        <v>44</v>
      </c>
      <c r="B293" s="2" t="s">
        <v>44</v>
      </c>
      <c r="C293" s="2" t="s">
        <v>6</v>
      </c>
      <c r="D293" s="2" t="s">
        <v>15</v>
      </c>
      <c r="E293" s="2" t="s">
        <v>10</v>
      </c>
      <c r="F293" s="2" t="s">
        <v>61</v>
      </c>
      <c r="G293" s="1">
        <v>169.6</v>
      </c>
      <c r="H293" s="1">
        <v>70.400000000000006</v>
      </c>
      <c r="I293" s="4">
        <v>1</v>
      </c>
      <c r="J293" s="2" t="s">
        <v>65</v>
      </c>
      <c r="K293" s="1">
        <f>Tabelle111[[#This Row],[Menge kg Nges]]/1000</f>
        <v>0.1696</v>
      </c>
      <c r="L293" s="1">
        <f>Tabelle111[[#This Row],[Menge kg P2O5]]/1000</f>
        <v>7.0400000000000004E-2</v>
      </c>
      <c r="M293" s="1">
        <f>Tabelle111[[#This Row],[Menge t Nges]]/Tabelle111[[#This Row],[Anzahl Lieferscheine]]</f>
        <v>0.1696</v>
      </c>
      <c r="N293" s="1">
        <f>Tabelle111[[#This Row],[Menge t P2O5]]/Tabelle111[[#This Row],[Anzahl Lieferscheine]]</f>
        <v>7.0400000000000004E-2</v>
      </c>
    </row>
    <row r="294" spans="1:14" x14ac:dyDescent="0.2">
      <c r="A294" s="2" t="s">
        <v>44</v>
      </c>
      <c r="B294" s="2" t="s">
        <v>47</v>
      </c>
      <c r="C294" s="2" t="s">
        <v>6</v>
      </c>
      <c r="D294" s="2" t="s">
        <v>7</v>
      </c>
      <c r="E294" s="2" t="s">
        <v>14</v>
      </c>
      <c r="F294" s="2" t="s">
        <v>61</v>
      </c>
      <c r="G294" s="1">
        <v>157.5</v>
      </c>
      <c r="H294" s="1">
        <v>63</v>
      </c>
      <c r="I294" s="4">
        <v>1</v>
      </c>
      <c r="J294" s="2" t="s">
        <v>65</v>
      </c>
      <c r="K294" s="1">
        <f>Tabelle111[[#This Row],[Menge kg Nges]]/1000</f>
        <v>0.1575</v>
      </c>
      <c r="L294" s="1">
        <f>Tabelle111[[#This Row],[Menge kg P2O5]]/1000</f>
        <v>6.3E-2</v>
      </c>
      <c r="M294" s="1">
        <f>Tabelle111[[#This Row],[Menge t Nges]]/Tabelle111[[#This Row],[Anzahl Lieferscheine]]</f>
        <v>0.1575</v>
      </c>
      <c r="N294" s="1">
        <f>Tabelle111[[#This Row],[Menge t P2O5]]/Tabelle111[[#This Row],[Anzahl Lieferscheine]]</f>
        <v>6.3E-2</v>
      </c>
    </row>
    <row r="295" spans="1:14" x14ac:dyDescent="0.2">
      <c r="A295" s="2" t="s">
        <v>44</v>
      </c>
      <c r="B295" s="2" t="s">
        <v>37</v>
      </c>
      <c r="C295" s="2" t="s">
        <v>6</v>
      </c>
      <c r="D295" s="2" t="s">
        <v>7</v>
      </c>
      <c r="E295" s="2" t="s">
        <v>14</v>
      </c>
      <c r="F295" s="2" t="s">
        <v>61</v>
      </c>
      <c r="G295" s="1">
        <v>891</v>
      </c>
      <c r="H295" s="1">
        <v>356.4</v>
      </c>
      <c r="I295" s="4">
        <v>4</v>
      </c>
      <c r="J295" s="2" t="s">
        <v>65</v>
      </c>
      <c r="K295" s="1">
        <f>Tabelle111[[#This Row],[Menge kg Nges]]/1000</f>
        <v>0.89100000000000001</v>
      </c>
      <c r="L295" s="1">
        <f>Tabelle111[[#This Row],[Menge kg P2O5]]/1000</f>
        <v>0.35639999999999999</v>
      </c>
      <c r="M295" s="1">
        <f>Tabelle111[[#This Row],[Menge t Nges]]/Tabelle111[[#This Row],[Anzahl Lieferscheine]]</f>
        <v>0.22275</v>
      </c>
      <c r="N295" s="1">
        <f>Tabelle111[[#This Row],[Menge t P2O5]]/Tabelle111[[#This Row],[Anzahl Lieferscheine]]</f>
        <v>8.9099999999999999E-2</v>
      </c>
    </row>
    <row r="296" spans="1:14" x14ac:dyDescent="0.2">
      <c r="A296" s="2" t="s">
        <v>44</v>
      </c>
      <c r="B296" s="2" t="s">
        <v>37</v>
      </c>
      <c r="C296" s="2" t="s">
        <v>6</v>
      </c>
      <c r="D296" s="2" t="s">
        <v>15</v>
      </c>
      <c r="E296" s="2" t="s">
        <v>9</v>
      </c>
      <c r="F296" s="2" t="s">
        <v>61</v>
      </c>
      <c r="G296" s="1">
        <v>73.599999999999994</v>
      </c>
      <c r="H296" s="1">
        <v>48</v>
      </c>
      <c r="I296" s="4">
        <v>1</v>
      </c>
      <c r="J296" s="2" t="s">
        <v>65</v>
      </c>
      <c r="K296" s="1">
        <f>Tabelle111[[#This Row],[Menge kg Nges]]/1000</f>
        <v>7.3599999999999999E-2</v>
      </c>
      <c r="L296" s="1">
        <f>Tabelle111[[#This Row],[Menge kg P2O5]]/1000</f>
        <v>4.8000000000000001E-2</v>
      </c>
      <c r="M296" s="1">
        <f>Tabelle111[[#This Row],[Menge t Nges]]/Tabelle111[[#This Row],[Anzahl Lieferscheine]]</f>
        <v>7.3599999999999999E-2</v>
      </c>
      <c r="N296" s="1">
        <f>Tabelle111[[#This Row],[Menge t P2O5]]/Tabelle111[[#This Row],[Anzahl Lieferscheine]]</f>
        <v>4.8000000000000001E-2</v>
      </c>
    </row>
    <row r="297" spans="1:14" x14ac:dyDescent="0.2">
      <c r="A297" s="2" t="s">
        <v>48</v>
      </c>
      <c r="B297" s="2" t="s">
        <v>48</v>
      </c>
      <c r="C297" s="2" t="s">
        <v>6</v>
      </c>
      <c r="D297" s="2" t="s">
        <v>7</v>
      </c>
      <c r="E297" s="2" t="s">
        <v>8</v>
      </c>
      <c r="F297" s="2" t="s">
        <v>61</v>
      </c>
      <c r="G297" s="1">
        <v>214.4</v>
      </c>
      <c r="H297" s="1">
        <v>102.4</v>
      </c>
      <c r="I297" s="4">
        <v>1</v>
      </c>
      <c r="J297" s="2" t="s">
        <v>65</v>
      </c>
      <c r="K297" s="1">
        <f>Tabelle111[[#This Row],[Menge kg Nges]]/1000</f>
        <v>0.21440000000000001</v>
      </c>
      <c r="L297" s="1">
        <f>Tabelle111[[#This Row],[Menge kg P2O5]]/1000</f>
        <v>0.1024</v>
      </c>
      <c r="M297" s="1">
        <f>Tabelle111[[#This Row],[Menge t Nges]]/Tabelle111[[#This Row],[Anzahl Lieferscheine]]</f>
        <v>0.21440000000000001</v>
      </c>
      <c r="N297" s="1">
        <f>Tabelle111[[#This Row],[Menge t P2O5]]/Tabelle111[[#This Row],[Anzahl Lieferscheine]]</f>
        <v>0.1024</v>
      </c>
    </row>
    <row r="298" spans="1:14" x14ac:dyDescent="0.2">
      <c r="A298" s="2" t="s">
        <v>48</v>
      </c>
      <c r="B298" s="2" t="s">
        <v>48</v>
      </c>
      <c r="C298" s="2" t="s">
        <v>6</v>
      </c>
      <c r="D298" s="2" t="s">
        <v>7</v>
      </c>
      <c r="E298" s="2" t="s">
        <v>8</v>
      </c>
      <c r="F298" s="2" t="s">
        <v>62</v>
      </c>
      <c r="G298" s="1">
        <v>2626.4</v>
      </c>
      <c r="H298" s="1">
        <v>1254.3999999999999</v>
      </c>
      <c r="I298" s="4">
        <v>7</v>
      </c>
      <c r="J298" s="2" t="s">
        <v>65</v>
      </c>
      <c r="K298" s="1">
        <f>Tabelle111[[#This Row],[Menge kg Nges]]/1000</f>
        <v>2.6264000000000003</v>
      </c>
      <c r="L298" s="1">
        <f>Tabelle111[[#This Row],[Menge kg P2O5]]/1000</f>
        <v>1.2544</v>
      </c>
      <c r="M298" s="1">
        <f>Tabelle111[[#This Row],[Menge t Nges]]/Tabelle111[[#This Row],[Anzahl Lieferscheine]]</f>
        <v>0.37520000000000003</v>
      </c>
      <c r="N298" s="1">
        <f>Tabelle111[[#This Row],[Menge t P2O5]]/Tabelle111[[#This Row],[Anzahl Lieferscheine]]</f>
        <v>0.1792</v>
      </c>
    </row>
    <row r="299" spans="1:14" x14ac:dyDescent="0.2">
      <c r="A299" s="2" t="s">
        <v>48</v>
      </c>
      <c r="B299" s="2" t="s">
        <v>48</v>
      </c>
      <c r="C299" s="2" t="s">
        <v>6</v>
      </c>
      <c r="D299" s="2" t="s">
        <v>7</v>
      </c>
      <c r="E299" s="2" t="s">
        <v>9</v>
      </c>
      <c r="F299" s="2" t="s">
        <v>61</v>
      </c>
      <c r="G299" s="1">
        <v>14104</v>
      </c>
      <c r="H299" s="1">
        <v>5904</v>
      </c>
      <c r="I299" s="4">
        <v>2</v>
      </c>
      <c r="J299" s="2" t="s">
        <v>65</v>
      </c>
      <c r="K299" s="1">
        <f>Tabelle111[[#This Row],[Menge kg Nges]]/1000</f>
        <v>14.103999999999999</v>
      </c>
      <c r="L299" s="1">
        <f>Tabelle111[[#This Row],[Menge kg P2O5]]/1000</f>
        <v>5.9039999999999999</v>
      </c>
      <c r="M299" s="1">
        <f>Tabelle111[[#This Row],[Menge t Nges]]/Tabelle111[[#This Row],[Anzahl Lieferscheine]]</f>
        <v>7.0519999999999996</v>
      </c>
      <c r="N299" s="1">
        <f>Tabelle111[[#This Row],[Menge t P2O5]]/Tabelle111[[#This Row],[Anzahl Lieferscheine]]</f>
        <v>2.952</v>
      </c>
    </row>
    <row r="300" spans="1:14" x14ac:dyDescent="0.2">
      <c r="A300" s="2" t="s">
        <v>48</v>
      </c>
      <c r="B300" s="2" t="s">
        <v>48</v>
      </c>
      <c r="C300" s="2" t="s">
        <v>6</v>
      </c>
      <c r="D300" s="2" t="s">
        <v>15</v>
      </c>
      <c r="E300" s="2" t="s">
        <v>20</v>
      </c>
      <c r="F300" s="2" t="s">
        <v>62</v>
      </c>
      <c r="G300" s="1">
        <v>88</v>
      </c>
      <c r="H300" s="1">
        <v>50</v>
      </c>
      <c r="I300" s="4">
        <v>1</v>
      </c>
      <c r="J300" s="2" t="s">
        <v>65</v>
      </c>
      <c r="K300" s="1">
        <f>Tabelle111[[#This Row],[Menge kg Nges]]/1000</f>
        <v>8.7999999999999995E-2</v>
      </c>
      <c r="L300" s="1">
        <f>Tabelle111[[#This Row],[Menge kg P2O5]]/1000</f>
        <v>0.05</v>
      </c>
      <c r="M300" s="1">
        <f>Tabelle111[[#This Row],[Menge t Nges]]/Tabelle111[[#This Row],[Anzahl Lieferscheine]]</f>
        <v>8.7999999999999995E-2</v>
      </c>
      <c r="N300" s="1">
        <f>Tabelle111[[#This Row],[Menge t P2O5]]/Tabelle111[[#This Row],[Anzahl Lieferscheine]]</f>
        <v>0.05</v>
      </c>
    </row>
    <row r="301" spans="1:14" x14ac:dyDescent="0.2">
      <c r="A301" s="2" t="s">
        <v>48</v>
      </c>
      <c r="B301" s="2" t="s">
        <v>48</v>
      </c>
      <c r="C301" s="2" t="s">
        <v>6</v>
      </c>
      <c r="D301" s="2" t="s">
        <v>15</v>
      </c>
      <c r="E301" s="2" t="s">
        <v>9</v>
      </c>
      <c r="F301" s="2" t="s">
        <v>61</v>
      </c>
      <c r="G301" s="1">
        <v>699.2</v>
      </c>
      <c r="H301" s="1">
        <v>456</v>
      </c>
      <c r="I301" s="4">
        <v>1</v>
      </c>
      <c r="J301" s="2" t="s">
        <v>65</v>
      </c>
      <c r="K301" s="1">
        <f>Tabelle111[[#This Row],[Menge kg Nges]]/1000</f>
        <v>0.69920000000000004</v>
      </c>
      <c r="L301" s="1">
        <f>Tabelle111[[#This Row],[Menge kg P2O5]]/1000</f>
        <v>0.45600000000000002</v>
      </c>
      <c r="M301" s="1">
        <f>Tabelle111[[#This Row],[Menge t Nges]]/Tabelle111[[#This Row],[Anzahl Lieferscheine]]</f>
        <v>0.69920000000000004</v>
      </c>
      <c r="N301" s="1">
        <f>Tabelle111[[#This Row],[Menge t P2O5]]/Tabelle111[[#This Row],[Anzahl Lieferscheine]]</f>
        <v>0.45600000000000002</v>
      </c>
    </row>
    <row r="302" spans="1:14" x14ac:dyDescent="0.2">
      <c r="A302" s="2" t="s">
        <v>48</v>
      </c>
      <c r="B302" s="2" t="s">
        <v>48</v>
      </c>
      <c r="C302" s="2" t="s">
        <v>25</v>
      </c>
      <c r="D302" s="2" t="s">
        <v>25</v>
      </c>
      <c r="E302" s="2" t="s">
        <v>26</v>
      </c>
      <c r="F302" s="2" t="s">
        <v>61</v>
      </c>
      <c r="G302" s="1">
        <v>30586.400000000001</v>
      </c>
      <c r="H302" s="1">
        <v>9895.6</v>
      </c>
      <c r="I302" s="4">
        <v>10</v>
      </c>
      <c r="J302" s="2" t="s">
        <v>65</v>
      </c>
      <c r="K302" s="1">
        <f>Tabelle111[[#This Row],[Menge kg Nges]]/1000</f>
        <v>30.586400000000001</v>
      </c>
      <c r="L302" s="1">
        <f>Tabelle111[[#This Row],[Menge kg P2O5]]/1000</f>
        <v>9.8956</v>
      </c>
      <c r="M302" s="1">
        <f>Tabelle111[[#This Row],[Menge t Nges]]/Tabelle111[[#This Row],[Anzahl Lieferscheine]]</f>
        <v>3.05864</v>
      </c>
      <c r="N302" s="1">
        <f>Tabelle111[[#This Row],[Menge t P2O5]]/Tabelle111[[#This Row],[Anzahl Lieferscheine]]</f>
        <v>0.98956</v>
      </c>
    </row>
    <row r="303" spans="1:14" x14ac:dyDescent="0.2">
      <c r="A303" s="2" t="s">
        <v>49</v>
      </c>
      <c r="B303" s="2" t="s">
        <v>49</v>
      </c>
      <c r="C303" s="2" t="s">
        <v>6</v>
      </c>
      <c r="D303" s="2" t="s">
        <v>7</v>
      </c>
      <c r="E303" s="2" t="s">
        <v>9</v>
      </c>
      <c r="F303" s="2" t="s">
        <v>61</v>
      </c>
      <c r="G303" s="1">
        <v>1401</v>
      </c>
      <c r="H303" s="1">
        <v>579</v>
      </c>
      <c r="I303" s="4">
        <v>11</v>
      </c>
      <c r="J303" s="2" t="s">
        <v>65</v>
      </c>
      <c r="K303" s="1">
        <f>Tabelle111[[#This Row],[Menge kg Nges]]/1000</f>
        <v>1.401</v>
      </c>
      <c r="L303" s="1">
        <f>Tabelle111[[#This Row],[Menge kg P2O5]]/1000</f>
        <v>0.57899999999999996</v>
      </c>
      <c r="M303" s="1">
        <f>Tabelle111[[#This Row],[Menge t Nges]]/Tabelle111[[#This Row],[Anzahl Lieferscheine]]</f>
        <v>0.12736363636363637</v>
      </c>
      <c r="N303" s="1">
        <f>Tabelle111[[#This Row],[Menge t P2O5]]/Tabelle111[[#This Row],[Anzahl Lieferscheine]]</f>
        <v>5.2636363636363634E-2</v>
      </c>
    </row>
    <row r="304" spans="1:14" x14ac:dyDescent="0.2">
      <c r="A304" s="2" t="s">
        <v>49</v>
      </c>
      <c r="B304" s="2" t="s">
        <v>49</v>
      </c>
      <c r="C304" s="2" t="s">
        <v>6</v>
      </c>
      <c r="D304" s="2" t="s">
        <v>7</v>
      </c>
      <c r="E304" s="2" t="s">
        <v>10</v>
      </c>
      <c r="F304" s="2" t="s">
        <v>61</v>
      </c>
      <c r="G304" s="1">
        <v>299.2</v>
      </c>
      <c r="H304" s="1">
        <v>122.4</v>
      </c>
      <c r="I304" s="4">
        <v>3</v>
      </c>
      <c r="J304" s="2" t="s">
        <v>65</v>
      </c>
      <c r="K304" s="1">
        <f>Tabelle111[[#This Row],[Menge kg Nges]]/1000</f>
        <v>0.29919999999999997</v>
      </c>
      <c r="L304" s="1">
        <f>Tabelle111[[#This Row],[Menge kg P2O5]]/1000</f>
        <v>0.12240000000000001</v>
      </c>
      <c r="M304" s="1">
        <f>Tabelle111[[#This Row],[Menge t Nges]]/Tabelle111[[#This Row],[Anzahl Lieferscheine]]</f>
        <v>9.9733333333333327E-2</v>
      </c>
      <c r="N304" s="1">
        <f>Tabelle111[[#This Row],[Menge t P2O5]]/Tabelle111[[#This Row],[Anzahl Lieferscheine]]</f>
        <v>4.0800000000000003E-2</v>
      </c>
    </row>
    <row r="305" spans="1:14" x14ac:dyDescent="0.2">
      <c r="A305" s="2" t="s">
        <v>49</v>
      </c>
      <c r="B305" s="2" t="s">
        <v>49</v>
      </c>
      <c r="C305" s="2" t="s">
        <v>6</v>
      </c>
      <c r="D305" s="2" t="s">
        <v>7</v>
      </c>
      <c r="E305" s="2" t="s">
        <v>11</v>
      </c>
      <c r="F305" s="2" t="s">
        <v>61</v>
      </c>
      <c r="G305" s="1">
        <v>198</v>
      </c>
      <c r="H305" s="1">
        <v>108</v>
      </c>
      <c r="I305" s="4">
        <v>1</v>
      </c>
      <c r="J305" s="2" t="s">
        <v>65</v>
      </c>
      <c r="K305" s="1">
        <f>Tabelle111[[#This Row],[Menge kg Nges]]/1000</f>
        <v>0.19800000000000001</v>
      </c>
      <c r="L305" s="1">
        <f>Tabelle111[[#This Row],[Menge kg P2O5]]/1000</f>
        <v>0.108</v>
      </c>
      <c r="M305" s="1">
        <f>Tabelle111[[#This Row],[Menge t Nges]]/Tabelle111[[#This Row],[Anzahl Lieferscheine]]</f>
        <v>0.19800000000000001</v>
      </c>
      <c r="N305" s="1">
        <f>Tabelle111[[#This Row],[Menge t P2O5]]/Tabelle111[[#This Row],[Anzahl Lieferscheine]]</f>
        <v>0.108</v>
      </c>
    </row>
    <row r="306" spans="1:14" x14ac:dyDescent="0.2">
      <c r="A306" s="2" t="s">
        <v>49</v>
      </c>
      <c r="B306" s="2" t="s">
        <v>49</v>
      </c>
      <c r="C306" s="2" t="s">
        <v>6</v>
      </c>
      <c r="D306" s="2" t="s">
        <v>7</v>
      </c>
      <c r="E306" s="2" t="s">
        <v>12</v>
      </c>
      <c r="F306" s="2" t="s">
        <v>61</v>
      </c>
      <c r="G306" s="1">
        <v>9461.5</v>
      </c>
      <c r="H306" s="1">
        <v>3546</v>
      </c>
      <c r="I306" s="4">
        <v>24</v>
      </c>
      <c r="J306" s="2" t="s">
        <v>65</v>
      </c>
      <c r="K306" s="1">
        <f>Tabelle111[[#This Row],[Menge kg Nges]]/1000</f>
        <v>9.4614999999999991</v>
      </c>
      <c r="L306" s="1">
        <f>Tabelle111[[#This Row],[Menge kg P2O5]]/1000</f>
        <v>3.5459999999999998</v>
      </c>
      <c r="M306" s="1">
        <f>Tabelle111[[#This Row],[Menge t Nges]]/Tabelle111[[#This Row],[Anzahl Lieferscheine]]</f>
        <v>0.39422916666666663</v>
      </c>
      <c r="N306" s="1">
        <f>Tabelle111[[#This Row],[Menge t P2O5]]/Tabelle111[[#This Row],[Anzahl Lieferscheine]]</f>
        <v>0.14774999999999999</v>
      </c>
    </row>
    <row r="307" spans="1:14" x14ac:dyDescent="0.2">
      <c r="A307" s="2" t="s">
        <v>49</v>
      </c>
      <c r="B307" s="2" t="s">
        <v>49</v>
      </c>
      <c r="C307" s="2" t="s">
        <v>6</v>
      </c>
      <c r="D307" s="2" t="s">
        <v>15</v>
      </c>
      <c r="E307" s="2" t="s">
        <v>18</v>
      </c>
      <c r="F307" s="2" t="s">
        <v>61</v>
      </c>
      <c r="G307" s="1">
        <v>1678.74</v>
      </c>
      <c r="H307" s="1">
        <v>1290.4599999999998</v>
      </c>
      <c r="I307" s="4">
        <v>23</v>
      </c>
      <c r="J307" s="2" t="s">
        <v>65</v>
      </c>
      <c r="K307" s="1">
        <f>Tabelle111[[#This Row],[Menge kg Nges]]/1000</f>
        <v>1.6787399999999999</v>
      </c>
      <c r="L307" s="1">
        <f>Tabelle111[[#This Row],[Menge kg P2O5]]/1000</f>
        <v>1.2904599999999997</v>
      </c>
      <c r="M307" s="1">
        <f>Tabelle111[[#This Row],[Menge t Nges]]/Tabelle111[[#This Row],[Anzahl Lieferscheine]]</f>
        <v>7.2988695652173904E-2</v>
      </c>
      <c r="N307" s="1">
        <f>Tabelle111[[#This Row],[Menge t P2O5]]/Tabelle111[[#This Row],[Anzahl Lieferscheine]]</f>
        <v>5.6106956521739117E-2</v>
      </c>
    </row>
    <row r="308" spans="1:14" x14ac:dyDescent="0.2">
      <c r="A308" s="2" t="s">
        <v>49</v>
      </c>
      <c r="B308" s="2" t="s">
        <v>49</v>
      </c>
      <c r="C308" s="2" t="s">
        <v>6</v>
      </c>
      <c r="D308" s="2" t="s">
        <v>15</v>
      </c>
      <c r="E308" s="2" t="s">
        <v>19</v>
      </c>
      <c r="F308" s="2" t="s">
        <v>61</v>
      </c>
      <c r="G308" s="1">
        <v>428.75</v>
      </c>
      <c r="H308" s="1">
        <v>431.2</v>
      </c>
      <c r="I308" s="4">
        <v>3</v>
      </c>
      <c r="J308" s="2" t="s">
        <v>65</v>
      </c>
      <c r="K308" s="1">
        <f>Tabelle111[[#This Row],[Menge kg Nges]]/1000</f>
        <v>0.42875000000000002</v>
      </c>
      <c r="L308" s="1">
        <f>Tabelle111[[#This Row],[Menge kg P2O5]]/1000</f>
        <v>0.43119999999999997</v>
      </c>
      <c r="M308" s="1">
        <f>Tabelle111[[#This Row],[Menge t Nges]]/Tabelle111[[#This Row],[Anzahl Lieferscheine]]</f>
        <v>0.14291666666666666</v>
      </c>
      <c r="N308" s="1">
        <f>Tabelle111[[#This Row],[Menge t P2O5]]/Tabelle111[[#This Row],[Anzahl Lieferscheine]]</f>
        <v>0.14373333333333332</v>
      </c>
    </row>
    <row r="309" spans="1:14" x14ac:dyDescent="0.2">
      <c r="A309" s="2" t="s">
        <v>49</v>
      </c>
      <c r="B309" s="2" t="s">
        <v>49</v>
      </c>
      <c r="C309" s="2" t="s">
        <v>6</v>
      </c>
      <c r="D309" s="2" t="s">
        <v>15</v>
      </c>
      <c r="E309" s="2" t="s">
        <v>9</v>
      </c>
      <c r="F309" s="2" t="s">
        <v>61</v>
      </c>
      <c r="G309" s="1">
        <v>350.24</v>
      </c>
      <c r="H309" s="1">
        <v>145.20000000000002</v>
      </c>
      <c r="I309" s="4">
        <v>4</v>
      </c>
      <c r="J309" s="2" t="s">
        <v>65</v>
      </c>
      <c r="K309" s="1">
        <f>Tabelle111[[#This Row],[Menge kg Nges]]/1000</f>
        <v>0.35024</v>
      </c>
      <c r="L309" s="1">
        <f>Tabelle111[[#This Row],[Menge kg P2O5]]/1000</f>
        <v>0.14520000000000002</v>
      </c>
      <c r="M309" s="1">
        <f>Tabelle111[[#This Row],[Menge t Nges]]/Tabelle111[[#This Row],[Anzahl Lieferscheine]]</f>
        <v>8.7559999999999999E-2</v>
      </c>
      <c r="N309" s="1">
        <f>Tabelle111[[#This Row],[Menge t P2O5]]/Tabelle111[[#This Row],[Anzahl Lieferscheine]]</f>
        <v>3.6300000000000006E-2</v>
      </c>
    </row>
    <row r="310" spans="1:14" x14ac:dyDescent="0.2">
      <c r="A310" s="2" t="s">
        <v>49</v>
      </c>
      <c r="B310" s="2" t="s">
        <v>49</v>
      </c>
      <c r="C310" s="2" t="s">
        <v>6</v>
      </c>
      <c r="D310" s="2" t="s">
        <v>15</v>
      </c>
      <c r="E310" s="2" t="s">
        <v>10</v>
      </c>
      <c r="F310" s="2" t="s">
        <v>61</v>
      </c>
      <c r="G310" s="1">
        <v>121.5</v>
      </c>
      <c r="H310" s="1">
        <v>51.9</v>
      </c>
      <c r="I310" s="4">
        <v>1</v>
      </c>
      <c r="J310" s="2" t="s">
        <v>65</v>
      </c>
      <c r="K310" s="1">
        <f>Tabelle111[[#This Row],[Menge kg Nges]]/1000</f>
        <v>0.1215</v>
      </c>
      <c r="L310" s="1">
        <f>Tabelle111[[#This Row],[Menge kg P2O5]]/1000</f>
        <v>5.1900000000000002E-2</v>
      </c>
      <c r="M310" s="1">
        <f>Tabelle111[[#This Row],[Menge t Nges]]/Tabelle111[[#This Row],[Anzahl Lieferscheine]]</f>
        <v>0.1215</v>
      </c>
      <c r="N310" s="1">
        <f>Tabelle111[[#This Row],[Menge t P2O5]]/Tabelle111[[#This Row],[Anzahl Lieferscheine]]</f>
        <v>5.1900000000000002E-2</v>
      </c>
    </row>
    <row r="311" spans="1:14" x14ac:dyDescent="0.2">
      <c r="A311" s="2" t="s">
        <v>49</v>
      </c>
      <c r="B311" s="2" t="s">
        <v>37</v>
      </c>
      <c r="C311" s="2" t="s">
        <v>6</v>
      </c>
      <c r="D311" s="2" t="s">
        <v>7</v>
      </c>
      <c r="E311" s="2" t="s">
        <v>12</v>
      </c>
      <c r="F311" s="2" t="s">
        <v>61</v>
      </c>
      <c r="G311" s="1">
        <v>3312</v>
      </c>
      <c r="H311" s="1">
        <v>1242</v>
      </c>
      <c r="I311" s="4">
        <v>8</v>
      </c>
      <c r="J311" s="2" t="s">
        <v>65</v>
      </c>
      <c r="K311" s="1">
        <f>Tabelle111[[#This Row],[Menge kg Nges]]/1000</f>
        <v>3.3119999999999998</v>
      </c>
      <c r="L311" s="1">
        <f>Tabelle111[[#This Row],[Menge kg P2O5]]/1000</f>
        <v>1.242</v>
      </c>
      <c r="M311" s="1">
        <f>Tabelle111[[#This Row],[Menge t Nges]]/Tabelle111[[#This Row],[Anzahl Lieferscheine]]</f>
        <v>0.41399999999999998</v>
      </c>
      <c r="N311" s="1">
        <f>Tabelle111[[#This Row],[Menge t P2O5]]/Tabelle111[[#This Row],[Anzahl Lieferscheine]]</f>
        <v>0.15525</v>
      </c>
    </row>
    <row r="312" spans="1:14" x14ac:dyDescent="0.2">
      <c r="A312" s="2" t="s">
        <v>49</v>
      </c>
      <c r="B312" s="2" t="s">
        <v>39</v>
      </c>
      <c r="C312" s="2" t="s">
        <v>6</v>
      </c>
      <c r="D312" s="2" t="s">
        <v>7</v>
      </c>
      <c r="E312" s="2" t="s">
        <v>12</v>
      </c>
      <c r="F312" s="2" t="s">
        <v>61</v>
      </c>
      <c r="G312" s="1">
        <v>616</v>
      </c>
      <c r="H312" s="1">
        <v>231</v>
      </c>
      <c r="I312" s="4">
        <v>1</v>
      </c>
      <c r="J312" s="2" t="s">
        <v>65</v>
      </c>
      <c r="K312" s="1">
        <f>Tabelle111[[#This Row],[Menge kg Nges]]/1000</f>
        <v>0.61599999999999999</v>
      </c>
      <c r="L312" s="1">
        <f>Tabelle111[[#This Row],[Menge kg P2O5]]/1000</f>
        <v>0.23100000000000001</v>
      </c>
      <c r="M312" s="1">
        <f>Tabelle111[[#This Row],[Menge t Nges]]/Tabelle111[[#This Row],[Anzahl Lieferscheine]]</f>
        <v>0.61599999999999999</v>
      </c>
      <c r="N312" s="1">
        <f>Tabelle111[[#This Row],[Menge t P2O5]]/Tabelle111[[#This Row],[Anzahl Lieferscheine]]</f>
        <v>0.23100000000000001</v>
      </c>
    </row>
    <row r="313" spans="1:14" x14ac:dyDescent="0.2">
      <c r="A313" s="2" t="s">
        <v>49</v>
      </c>
      <c r="B313" s="2" t="s">
        <v>40</v>
      </c>
      <c r="C313" s="2" t="s">
        <v>6</v>
      </c>
      <c r="D313" s="2" t="s">
        <v>7</v>
      </c>
      <c r="E313" s="2" t="s">
        <v>12</v>
      </c>
      <c r="F313" s="2" t="s">
        <v>61</v>
      </c>
      <c r="G313" s="1">
        <v>712</v>
      </c>
      <c r="H313" s="1">
        <v>267</v>
      </c>
      <c r="I313" s="4">
        <v>1</v>
      </c>
      <c r="J313" s="2" t="s">
        <v>65</v>
      </c>
      <c r="K313" s="1">
        <f>Tabelle111[[#This Row],[Menge kg Nges]]/1000</f>
        <v>0.71199999999999997</v>
      </c>
      <c r="L313" s="1">
        <f>Tabelle111[[#This Row],[Menge kg P2O5]]/1000</f>
        <v>0.26700000000000002</v>
      </c>
      <c r="M313" s="1">
        <f>Tabelle111[[#This Row],[Menge t Nges]]/Tabelle111[[#This Row],[Anzahl Lieferscheine]]</f>
        <v>0.71199999999999997</v>
      </c>
      <c r="N313" s="1">
        <f>Tabelle111[[#This Row],[Menge t P2O5]]/Tabelle111[[#This Row],[Anzahl Lieferscheine]]</f>
        <v>0.26700000000000002</v>
      </c>
    </row>
    <row r="314" spans="1:14" x14ac:dyDescent="0.2">
      <c r="A314" s="2" t="s">
        <v>49</v>
      </c>
      <c r="B314" s="2" t="s">
        <v>42</v>
      </c>
      <c r="C314" s="2" t="s">
        <v>6</v>
      </c>
      <c r="D314" s="2" t="s">
        <v>15</v>
      </c>
      <c r="E314" s="2" t="s">
        <v>19</v>
      </c>
      <c r="F314" s="2" t="s">
        <v>61</v>
      </c>
      <c r="G314" s="1">
        <v>105</v>
      </c>
      <c r="H314" s="1">
        <v>105.6</v>
      </c>
      <c r="I314" s="4">
        <v>1</v>
      </c>
      <c r="J314" s="2" t="s">
        <v>65</v>
      </c>
      <c r="K314" s="1">
        <f>Tabelle111[[#This Row],[Menge kg Nges]]/1000</f>
        <v>0.105</v>
      </c>
      <c r="L314" s="1">
        <f>Tabelle111[[#This Row],[Menge kg P2O5]]/1000</f>
        <v>0.1056</v>
      </c>
      <c r="M314" s="1">
        <f>Tabelle111[[#This Row],[Menge t Nges]]/Tabelle111[[#This Row],[Anzahl Lieferscheine]]</f>
        <v>0.105</v>
      </c>
      <c r="N314" s="1">
        <f>Tabelle111[[#This Row],[Menge t P2O5]]/Tabelle111[[#This Row],[Anzahl Lieferscheine]]</f>
        <v>0.1056</v>
      </c>
    </row>
    <row r="315" spans="1:14" x14ac:dyDescent="0.2">
      <c r="A315" s="2" t="s">
        <v>47</v>
      </c>
      <c r="B315" s="2" t="s">
        <v>47</v>
      </c>
      <c r="C315" s="2" t="s">
        <v>6</v>
      </c>
      <c r="D315" s="2" t="s">
        <v>7</v>
      </c>
      <c r="E315" s="2" t="s">
        <v>8</v>
      </c>
      <c r="F315" s="2" t="s">
        <v>61</v>
      </c>
      <c r="G315" s="1">
        <v>5133.25</v>
      </c>
      <c r="H315" s="1">
        <v>1541.74</v>
      </c>
      <c r="I315" s="4">
        <v>9</v>
      </c>
      <c r="J315" s="2" t="s">
        <v>65</v>
      </c>
      <c r="K315" s="1">
        <f>Tabelle111[[#This Row],[Menge kg Nges]]/1000</f>
        <v>5.1332500000000003</v>
      </c>
      <c r="L315" s="1">
        <f>Tabelle111[[#This Row],[Menge kg P2O5]]/1000</f>
        <v>1.5417400000000001</v>
      </c>
      <c r="M315" s="1">
        <f>Tabelle111[[#This Row],[Menge t Nges]]/Tabelle111[[#This Row],[Anzahl Lieferscheine]]</f>
        <v>0.5703611111111111</v>
      </c>
      <c r="N315" s="1">
        <f>Tabelle111[[#This Row],[Menge t P2O5]]/Tabelle111[[#This Row],[Anzahl Lieferscheine]]</f>
        <v>0.17130444444444445</v>
      </c>
    </row>
    <row r="316" spans="1:14" x14ac:dyDescent="0.2">
      <c r="A316" s="2" t="s">
        <v>47</v>
      </c>
      <c r="B316" s="2" t="s">
        <v>47</v>
      </c>
      <c r="C316" s="2" t="s">
        <v>6</v>
      </c>
      <c r="D316" s="2" t="s">
        <v>7</v>
      </c>
      <c r="E316" s="2" t="s">
        <v>9</v>
      </c>
      <c r="F316" s="2" t="s">
        <v>61</v>
      </c>
      <c r="G316" s="1">
        <v>30638.339999999997</v>
      </c>
      <c r="H316" s="1">
        <v>12738.699999999999</v>
      </c>
      <c r="I316" s="4">
        <v>69</v>
      </c>
      <c r="J316" s="2" t="s">
        <v>65</v>
      </c>
      <c r="K316" s="1">
        <f>Tabelle111[[#This Row],[Menge kg Nges]]/1000</f>
        <v>30.638339999999996</v>
      </c>
      <c r="L316" s="1">
        <f>Tabelle111[[#This Row],[Menge kg P2O5]]/1000</f>
        <v>12.7387</v>
      </c>
      <c r="M316" s="1">
        <f>Tabelle111[[#This Row],[Menge t Nges]]/Tabelle111[[#This Row],[Anzahl Lieferscheine]]</f>
        <v>0.44403391304347822</v>
      </c>
      <c r="N316" s="1">
        <f>Tabelle111[[#This Row],[Menge t P2O5]]/Tabelle111[[#This Row],[Anzahl Lieferscheine]]</f>
        <v>0.18461884057971015</v>
      </c>
    </row>
    <row r="317" spans="1:14" x14ac:dyDescent="0.2">
      <c r="A317" s="2" t="s">
        <v>47</v>
      </c>
      <c r="B317" s="2" t="s">
        <v>47</v>
      </c>
      <c r="C317" s="2" t="s">
        <v>6</v>
      </c>
      <c r="D317" s="2" t="s">
        <v>7</v>
      </c>
      <c r="E317" s="2" t="s">
        <v>10</v>
      </c>
      <c r="F317" s="2" t="s">
        <v>61</v>
      </c>
      <c r="G317" s="1">
        <v>555</v>
      </c>
      <c r="H317" s="1">
        <v>221</v>
      </c>
      <c r="I317" s="4">
        <v>3</v>
      </c>
      <c r="J317" s="2" t="s">
        <v>65</v>
      </c>
      <c r="K317" s="1">
        <f>Tabelle111[[#This Row],[Menge kg Nges]]/1000</f>
        <v>0.55500000000000005</v>
      </c>
      <c r="L317" s="1">
        <f>Tabelle111[[#This Row],[Menge kg P2O5]]/1000</f>
        <v>0.221</v>
      </c>
      <c r="M317" s="1">
        <f>Tabelle111[[#This Row],[Menge t Nges]]/Tabelle111[[#This Row],[Anzahl Lieferscheine]]</f>
        <v>0.18500000000000003</v>
      </c>
      <c r="N317" s="1">
        <f>Tabelle111[[#This Row],[Menge t P2O5]]/Tabelle111[[#This Row],[Anzahl Lieferscheine]]</f>
        <v>7.3666666666666672E-2</v>
      </c>
    </row>
    <row r="318" spans="1:14" x14ac:dyDescent="0.2">
      <c r="A318" s="2" t="s">
        <v>47</v>
      </c>
      <c r="B318" s="2" t="s">
        <v>47</v>
      </c>
      <c r="C318" s="2" t="s">
        <v>6</v>
      </c>
      <c r="D318" s="2" t="s">
        <v>7</v>
      </c>
      <c r="E318" s="2" t="s">
        <v>11</v>
      </c>
      <c r="F318" s="2" t="s">
        <v>61</v>
      </c>
      <c r="G318" s="1">
        <v>21537.8</v>
      </c>
      <c r="H318" s="1">
        <v>10592</v>
      </c>
      <c r="I318" s="4">
        <v>13</v>
      </c>
      <c r="J318" s="2" t="s">
        <v>65</v>
      </c>
      <c r="K318" s="1">
        <f>Tabelle111[[#This Row],[Menge kg Nges]]/1000</f>
        <v>21.537800000000001</v>
      </c>
      <c r="L318" s="1">
        <f>Tabelle111[[#This Row],[Menge kg P2O5]]/1000</f>
        <v>10.592000000000001</v>
      </c>
      <c r="M318" s="1">
        <f>Tabelle111[[#This Row],[Menge t Nges]]/Tabelle111[[#This Row],[Anzahl Lieferscheine]]</f>
        <v>1.6567538461538462</v>
      </c>
      <c r="N318" s="1">
        <f>Tabelle111[[#This Row],[Menge t P2O5]]/Tabelle111[[#This Row],[Anzahl Lieferscheine]]</f>
        <v>0.8147692307692308</v>
      </c>
    </row>
    <row r="319" spans="1:14" x14ac:dyDescent="0.2">
      <c r="A319" s="2" t="s">
        <v>47</v>
      </c>
      <c r="B319" s="2" t="s">
        <v>47</v>
      </c>
      <c r="C319" s="2" t="s">
        <v>6</v>
      </c>
      <c r="D319" s="2" t="s">
        <v>7</v>
      </c>
      <c r="E319" s="2" t="s">
        <v>12</v>
      </c>
      <c r="F319" s="2" t="s">
        <v>61</v>
      </c>
      <c r="G319" s="1">
        <v>9809.5599999999977</v>
      </c>
      <c r="H319" s="1">
        <v>5054.5300000000016</v>
      </c>
      <c r="I319" s="4">
        <v>61</v>
      </c>
      <c r="J319" s="2" t="s">
        <v>65</v>
      </c>
      <c r="K319" s="1">
        <f>Tabelle111[[#This Row],[Menge kg Nges]]/1000</f>
        <v>9.8095599999999976</v>
      </c>
      <c r="L319" s="1">
        <f>Tabelle111[[#This Row],[Menge kg P2O5]]/1000</f>
        <v>5.0545300000000015</v>
      </c>
      <c r="M319" s="1">
        <f>Tabelle111[[#This Row],[Menge t Nges]]/Tabelle111[[#This Row],[Anzahl Lieferscheine]]</f>
        <v>0.16081245901639341</v>
      </c>
      <c r="N319" s="1">
        <f>Tabelle111[[#This Row],[Menge t P2O5]]/Tabelle111[[#This Row],[Anzahl Lieferscheine]]</f>
        <v>8.2861147540983629E-2</v>
      </c>
    </row>
    <row r="320" spans="1:14" x14ac:dyDescent="0.2">
      <c r="A320" s="2" t="s">
        <v>47</v>
      </c>
      <c r="B320" s="2" t="s">
        <v>47</v>
      </c>
      <c r="C320" s="2" t="s">
        <v>6</v>
      </c>
      <c r="D320" s="2" t="s">
        <v>7</v>
      </c>
      <c r="E320" s="2" t="s">
        <v>13</v>
      </c>
      <c r="F320" s="2" t="s">
        <v>61</v>
      </c>
      <c r="G320" s="1">
        <v>987</v>
      </c>
      <c r="H320" s="1">
        <v>672</v>
      </c>
      <c r="I320" s="4">
        <v>2</v>
      </c>
      <c r="J320" s="2" t="s">
        <v>65</v>
      </c>
      <c r="K320" s="1">
        <f>Tabelle111[[#This Row],[Menge kg Nges]]/1000</f>
        <v>0.98699999999999999</v>
      </c>
      <c r="L320" s="1">
        <f>Tabelle111[[#This Row],[Menge kg P2O5]]/1000</f>
        <v>0.67200000000000004</v>
      </c>
      <c r="M320" s="1">
        <f>Tabelle111[[#This Row],[Menge t Nges]]/Tabelle111[[#This Row],[Anzahl Lieferscheine]]</f>
        <v>0.49349999999999999</v>
      </c>
      <c r="N320" s="1">
        <f>Tabelle111[[#This Row],[Menge t P2O5]]/Tabelle111[[#This Row],[Anzahl Lieferscheine]]</f>
        <v>0.33600000000000002</v>
      </c>
    </row>
    <row r="321" spans="1:14" x14ac:dyDescent="0.2">
      <c r="A321" s="2" t="s">
        <v>47</v>
      </c>
      <c r="B321" s="2" t="s">
        <v>47</v>
      </c>
      <c r="C321" s="2" t="s">
        <v>6</v>
      </c>
      <c r="D321" s="2" t="s">
        <v>7</v>
      </c>
      <c r="E321" s="2" t="s">
        <v>14</v>
      </c>
      <c r="F321" s="2" t="s">
        <v>61</v>
      </c>
      <c r="G321" s="1">
        <v>7956</v>
      </c>
      <c r="H321" s="1">
        <v>5087.5</v>
      </c>
      <c r="I321" s="4">
        <v>17</v>
      </c>
      <c r="J321" s="2" t="s">
        <v>65</v>
      </c>
      <c r="K321" s="1">
        <f>Tabelle111[[#This Row],[Menge kg Nges]]/1000</f>
        <v>7.9560000000000004</v>
      </c>
      <c r="L321" s="1">
        <f>Tabelle111[[#This Row],[Menge kg P2O5]]/1000</f>
        <v>5.0875000000000004</v>
      </c>
      <c r="M321" s="1">
        <f>Tabelle111[[#This Row],[Menge t Nges]]/Tabelle111[[#This Row],[Anzahl Lieferscheine]]</f>
        <v>0.46800000000000003</v>
      </c>
      <c r="N321" s="1">
        <f>Tabelle111[[#This Row],[Menge t P2O5]]/Tabelle111[[#This Row],[Anzahl Lieferscheine]]</f>
        <v>0.29926470588235299</v>
      </c>
    </row>
    <row r="322" spans="1:14" x14ac:dyDescent="0.2">
      <c r="A322" s="2" t="s">
        <v>47</v>
      </c>
      <c r="B322" s="2" t="s">
        <v>47</v>
      </c>
      <c r="C322" s="2" t="s">
        <v>6</v>
      </c>
      <c r="D322" s="2" t="s">
        <v>15</v>
      </c>
      <c r="E322" s="2" t="s">
        <v>16</v>
      </c>
      <c r="F322" s="2" t="s">
        <v>61</v>
      </c>
      <c r="G322" s="1">
        <v>4006.6299999999997</v>
      </c>
      <c r="H322" s="1">
        <v>3472.7000000000003</v>
      </c>
      <c r="I322" s="4">
        <v>10</v>
      </c>
      <c r="J322" s="2" t="s">
        <v>65</v>
      </c>
      <c r="K322" s="1">
        <f>Tabelle111[[#This Row],[Menge kg Nges]]/1000</f>
        <v>4.0066299999999995</v>
      </c>
      <c r="L322" s="1">
        <f>Tabelle111[[#This Row],[Menge kg P2O5]]/1000</f>
        <v>3.4727000000000001</v>
      </c>
      <c r="M322" s="1">
        <f>Tabelle111[[#This Row],[Menge t Nges]]/Tabelle111[[#This Row],[Anzahl Lieferscheine]]</f>
        <v>0.40066299999999994</v>
      </c>
      <c r="N322" s="1">
        <f>Tabelle111[[#This Row],[Menge t P2O5]]/Tabelle111[[#This Row],[Anzahl Lieferscheine]]</f>
        <v>0.34727000000000002</v>
      </c>
    </row>
    <row r="323" spans="1:14" x14ac:dyDescent="0.2">
      <c r="A323" s="2" t="s">
        <v>47</v>
      </c>
      <c r="B323" s="2" t="s">
        <v>47</v>
      </c>
      <c r="C323" s="2" t="s">
        <v>6</v>
      </c>
      <c r="D323" s="2" t="s">
        <v>15</v>
      </c>
      <c r="E323" s="2" t="s">
        <v>17</v>
      </c>
      <c r="F323" s="2" t="s">
        <v>61</v>
      </c>
      <c r="G323" s="1">
        <v>47.7</v>
      </c>
      <c r="H323" s="1">
        <v>20.7</v>
      </c>
      <c r="I323" s="4">
        <v>1</v>
      </c>
      <c r="J323" s="2" t="s">
        <v>65</v>
      </c>
      <c r="K323" s="1">
        <f>Tabelle111[[#This Row],[Menge kg Nges]]/1000</f>
        <v>4.7700000000000006E-2</v>
      </c>
      <c r="L323" s="1">
        <f>Tabelle111[[#This Row],[Menge kg P2O5]]/1000</f>
        <v>2.07E-2</v>
      </c>
      <c r="M323" s="1">
        <f>Tabelle111[[#This Row],[Menge t Nges]]/Tabelle111[[#This Row],[Anzahl Lieferscheine]]</f>
        <v>4.7700000000000006E-2</v>
      </c>
      <c r="N323" s="1">
        <f>Tabelle111[[#This Row],[Menge t P2O5]]/Tabelle111[[#This Row],[Anzahl Lieferscheine]]</f>
        <v>2.07E-2</v>
      </c>
    </row>
    <row r="324" spans="1:14" x14ac:dyDescent="0.2">
      <c r="A324" s="2" t="s">
        <v>47</v>
      </c>
      <c r="B324" s="2" t="s">
        <v>47</v>
      </c>
      <c r="C324" s="2" t="s">
        <v>6</v>
      </c>
      <c r="D324" s="2" t="s">
        <v>15</v>
      </c>
      <c r="E324" s="2" t="s">
        <v>19</v>
      </c>
      <c r="F324" s="2" t="s">
        <v>61</v>
      </c>
      <c r="G324" s="1">
        <v>54</v>
      </c>
      <c r="H324" s="1">
        <v>60</v>
      </c>
      <c r="I324" s="4">
        <v>1</v>
      </c>
      <c r="J324" s="2" t="s">
        <v>65</v>
      </c>
      <c r="K324" s="1">
        <f>Tabelle111[[#This Row],[Menge kg Nges]]/1000</f>
        <v>5.3999999999999999E-2</v>
      </c>
      <c r="L324" s="1">
        <f>Tabelle111[[#This Row],[Menge kg P2O5]]/1000</f>
        <v>0.06</v>
      </c>
      <c r="M324" s="1">
        <f>Tabelle111[[#This Row],[Menge t Nges]]/Tabelle111[[#This Row],[Anzahl Lieferscheine]]</f>
        <v>5.3999999999999999E-2</v>
      </c>
      <c r="N324" s="1">
        <f>Tabelle111[[#This Row],[Menge t P2O5]]/Tabelle111[[#This Row],[Anzahl Lieferscheine]]</f>
        <v>0.06</v>
      </c>
    </row>
    <row r="325" spans="1:14" x14ac:dyDescent="0.2">
      <c r="A325" s="2" t="s">
        <v>47</v>
      </c>
      <c r="B325" s="2" t="s">
        <v>47</v>
      </c>
      <c r="C325" s="2" t="s">
        <v>6</v>
      </c>
      <c r="D325" s="2" t="s">
        <v>15</v>
      </c>
      <c r="E325" s="2" t="s">
        <v>20</v>
      </c>
      <c r="F325" s="2" t="s">
        <v>61</v>
      </c>
      <c r="G325" s="1">
        <v>1744.5200000000009</v>
      </c>
      <c r="H325" s="1">
        <v>1080.76</v>
      </c>
      <c r="I325" s="4">
        <v>34</v>
      </c>
      <c r="J325" s="2" t="s">
        <v>65</v>
      </c>
      <c r="K325" s="1">
        <f>Tabelle111[[#This Row],[Menge kg Nges]]/1000</f>
        <v>1.744520000000001</v>
      </c>
      <c r="L325" s="1">
        <f>Tabelle111[[#This Row],[Menge kg P2O5]]/1000</f>
        <v>1.0807599999999999</v>
      </c>
      <c r="M325" s="1">
        <f>Tabelle111[[#This Row],[Menge t Nges]]/Tabelle111[[#This Row],[Anzahl Lieferscheine]]</f>
        <v>5.1309411764705909E-2</v>
      </c>
      <c r="N325" s="1">
        <f>Tabelle111[[#This Row],[Menge t P2O5]]/Tabelle111[[#This Row],[Anzahl Lieferscheine]]</f>
        <v>3.1787058823529411E-2</v>
      </c>
    </row>
    <row r="326" spans="1:14" x14ac:dyDescent="0.2">
      <c r="A326" s="2" t="s">
        <v>47</v>
      </c>
      <c r="B326" s="2" t="s">
        <v>47</v>
      </c>
      <c r="C326" s="2" t="s">
        <v>6</v>
      </c>
      <c r="D326" s="2" t="s">
        <v>15</v>
      </c>
      <c r="E326" s="2" t="s">
        <v>21</v>
      </c>
      <c r="F326" s="2" t="s">
        <v>61</v>
      </c>
      <c r="G326" s="1">
        <v>2380.08</v>
      </c>
      <c r="H326" s="1">
        <v>1410</v>
      </c>
      <c r="I326" s="4">
        <v>3</v>
      </c>
      <c r="J326" s="2" t="s">
        <v>65</v>
      </c>
      <c r="K326" s="1">
        <f>Tabelle111[[#This Row],[Menge kg Nges]]/1000</f>
        <v>2.38008</v>
      </c>
      <c r="L326" s="1">
        <f>Tabelle111[[#This Row],[Menge kg P2O5]]/1000</f>
        <v>1.41</v>
      </c>
      <c r="M326" s="1">
        <f>Tabelle111[[#This Row],[Menge t Nges]]/Tabelle111[[#This Row],[Anzahl Lieferscheine]]</f>
        <v>0.79335999999999995</v>
      </c>
      <c r="N326" s="1">
        <f>Tabelle111[[#This Row],[Menge t P2O5]]/Tabelle111[[#This Row],[Anzahl Lieferscheine]]</f>
        <v>0.47</v>
      </c>
    </row>
    <row r="327" spans="1:14" x14ac:dyDescent="0.2">
      <c r="A327" s="2" t="s">
        <v>47</v>
      </c>
      <c r="B327" s="2" t="s">
        <v>47</v>
      </c>
      <c r="C327" s="2" t="s">
        <v>6</v>
      </c>
      <c r="D327" s="2" t="s">
        <v>15</v>
      </c>
      <c r="E327" s="2" t="s">
        <v>9</v>
      </c>
      <c r="F327" s="2" t="s">
        <v>61</v>
      </c>
      <c r="G327" s="1">
        <v>3391.74</v>
      </c>
      <c r="H327" s="1">
        <v>1735.8500000000001</v>
      </c>
      <c r="I327" s="4">
        <v>20</v>
      </c>
      <c r="J327" s="2" t="s">
        <v>65</v>
      </c>
      <c r="K327" s="1">
        <f>Tabelle111[[#This Row],[Menge kg Nges]]/1000</f>
        <v>3.39174</v>
      </c>
      <c r="L327" s="1">
        <f>Tabelle111[[#This Row],[Menge kg P2O5]]/1000</f>
        <v>1.7358500000000001</v>
      </c>
      <c r="M327" s="1">
        <f>Tabelle111[[#This Row],[Menge t Nges]]/Tabelle111[[#This Row],[Anzahl Lieferscheine]]</f>
        <v>0.16958699999999999</v>
      </c>
      <c r="N327" s="1">
        <f>Tabelle111[[#This Row],[Menge t P2O5]]/Tabelle111[[#This Row],[Anzahl Lieferscheine]]</f>
        <v>8.6792500000000009E-2</v>
      </c>
    </row>
    <row r="328" spans="1:14" x14ac:dyDescent="0.2">
      <c r="A328" s="2" t="s">
        <v>47</v>
      </c>
      <c r="B328" s="2" t="s">
        <v>47</v>
      </c>
      <c r="C328" s="2" t="s">
        <v>6</v>
      </c>
      <c r="D328" s="2" t="s">
        <v>15</v>
      </c>
      <c r="E328" s="2" t="s">
        <v>23</v>
      </c>
      <c r="F328" s="2" t="s">
        <v>61</v>
      </c>
      <c r="G328" s="1">
        <v>152</v>
      </c>
      <c r="H328" s="1">
        <v>62.7</v>
      </c>
      <c r="I328" s="4">
        <v>3</v>
      </c>
      <c r="J328" s="2" t="s">
        <v>65</v>
      </c>
      <c r="K328" s="1">
        <f>Tabelle111[[#This Row],[Menge kg Nges]]/1000</f>
        <v>0.152</v>
      </c>
      <c r="L328" s="1">
        <f>Tabelle111[[#This Row],[Menge kg P2O5]]/1000</f>
        <v>6.2700000000000006E-2</v>
      </c>
      <c r="M328" s="1">
        <f>Tabelle111[[#This Row],[Menge t Nges]]/Tabelle111[[#This Row],[Anzahl Lieferscheine]]</f>
        <v>5.0666666666666665E-2</v>
      </c>
      <c r="N328" s="1">
        <f>Tabelle111[[#This Row],[Menge t P2O5]]/Tabelle111[[#This Row],[Anzahl Lieferscheine]]</f>
        <v>2.0900000000000002E-2</v>
      </c>
    </row>
    <row r="329" spans="1:14" x14ac:dyDescent="0.2">
      <c r="A329" s="2" t="s">
        <v>47</v>
      </c>
      <c r="B329" s="2" t="s">
        <v>47</v>
      </c>
      <c r="C329" s="2" t="s">
        <v>25</v>
      </c>
      <c r="D329" s="2" t="s">
        <v>25</v>
      </c>
      <c r="E329" s="2" t="s">
        <v>26</v>
      </c>
      <c r="F329" s="2" t="s">
        <v>61</v>
      </c>
      <c r="G329" s="1">
        <v>76781.960000000006</v>
      </c>
      <c r="H329" s="1">
        <v>25971.200000000001</v>
      </c>
      <c r="I329" s="4">
        <v>111</v>
      </c>
      <c r="J329" s="2" t="s">
        <v>65</v>
      </c>
      <c r="K329" s="1">
        <f>Tabelle111[[#This Row],[Menge kg Nges]]/1000</f>
        <v>76.781960000000012</v>
      </c>
      <c r="L329" s="1">
        <f>Tabelle111[[#This Row],[Menge kg P2O5]]/1000</f>
        <v>25.9712</v>
      </c>
      <c r="M329" s="1">
        <f>Tabelle111[[#This Row],[Menge t Nges]]/Tabelle111[[#This Row],[Anzahl Lieferscheine]]</f>
        <v>0.69172936936936946</v>
      </c>
      <c r="N329" s="1">
        <f>Tabelle111[[#This Row],[Menge t P2O5]]/Tabelle111[[#This Row],[Anzahl Lieferscheine]]</f>
        <v>0.23397477477477477</v>
      </c>
    </row>
    <row r="330" spans="1:14" x14ac:dyDescent="0.2">
      <c r="A330" s="2" t="s">
        <v>47</v>
      </c>
      <c r="B330" s="2" t="s">
        <v>37</v>
      </c>
      <c r="C330" s="2" t="s">
        <v>25</v>
      </c>
      <c r="D330" s="2" t="s">
        <v>25</v>
      </c>
      <c r="E330" s="2" t="s">
        <v>26</v>
      </c>
      <c r="F330" s="2" t="s">
        <v>61</v>
      </c>
      <c r="G330" s="1">
        <v>2015.85</v>
      </c>
      <c r="H330" s="1">
        <v>1165.9000000000001</v>
      </c>
      <c r="I330" s="4">
        <v>5</v>
      </c>
      <c r="J330" s="2" t="s">
        <v>65</v>
      </c>
      <c r="K330" s="1">
        <f>Tabelle111[[#This Row],[Menge kg Nges]]/1000</f>
        <v>2.0158499999999999</v>
      </c>
      <c r="L330" s="1">
        <f>Tabelle111[[#This Row],[Menge kg P2O5]]/1000</f>
        <v>1.1659000000000002</v>
      </c>
      <c r="M330" s="1">
        <f>Tabelle111[[#This Row],[Menge t Nges]]/Tabelle111[[#This Row],[Anzahl Lieferscheine]]</f>
        <v>0.40316999999999997</v>
      </c>
      <c r="N330" s="1">
        <f>Tabelle111[[#This Row],[Menge t P2O5]]/Tabelle111[[#This Row],[Anzahl Lieferscheine]]</f>
        <v>0.23318000000000003</v>
      </c>
    </row>
    <row r="331" spans="1:14" x14ac:dyDescent="0.2">
      <c r="A331" s="2" t="s">
        <v>47</v>
      </c>
      <c r="B331" s="2" t="s">
        <v>40</v>
      </c>
      <c r="C331" s="2" t="s">
        <v>25</v>
      </c>
      <c r="D331" s="2" t="s">
        <v>25</v>
      </c>
      <c r="E331" s="2" t="s">
        <v>26</v>
      </c>
      <c r="F331" s="2" t="s">
        <v>61</v>
      </c>
      <c r="G331" s="1">
        <v>135.9</v>
      </c>
      <c r="H331" s="1">
        <v>78.599999999999994</v>
      </c>
      <c r="I331" s="4">
        <v>1</v>
      </c>
      <c r="J331" s="2" t="s">
        <v>65</v>
      </c>
      <c r="K331" s="1">
        <f>Tabelle111[[#This Row],[Menge kg Nges]]/1000</f>
        <v>0.13589999999999999</v>
      </c>
      <c r="L331" s="1">
        <f>Tabelle111[[#This Row],[Menge kg P2O5]]/1000</f>
        <v>7.8599999999999989E-2</v>
      </c>
      <c r="M331" s="1">
        <f>Tabelle111[[#This Row],[Menge t Nges]]/Tabelle111[[#This Row],[Anzahl Lieferscheine]]</f>
        <v>0.13589999999999999</v>
      </c>
      <c r="N331" s="1">
        <f>Tabelle111[[#This Row],[Menge t P2O5]]/Tabelle111[[#This Row],[Anzahl Lieferscheine]]</f>
        <v>7.8599999999999989E-2</v>
      </c>
    </row>
    <row r="332" spans="1:14" x14ac:dyDescent="0.2">
      <c r="A332" s="2" t="s">
        <v>47</v>
      </c>
      <c r="B332" s="2" t="s">
        <v>42</v>
      </c>
      <c r="C332" s="2" t="s">
        <v>6</v>
      </c>
      <c r="D332" s="2" t="s">
        <v>7</v>
      </c>
      <c r="E332" s="2" t="s">
        <v>8</v>
      </c>
      <c r="F332" s="2" t="s">
        <v>61</v>
      </c>
      <c r="G332" s="1">
        <v>2987.0399999999995</v>
      </c>
      <c r="H332" s="1">
        <v>1262.2399999999998</v>
      </c>
      <c r="I332" s="4">
        <v>27</v>
      </c>
      <c r="J332" s="2" t="s">
        <v>65</v>
      </c>
      <c r="K332" s="1">
        <f>Tabelle111[[#This Row],[Menge kg Nges]]/1000</f>
        <v>2.9870399999999995</v>
      </c>
      <c r="L332" s="1">
        <f>Tabelle111[[#This Row],[Menge kg P2O5]]/1000</f>
        <v>1.2622399999999998</v>
      </c>
      <c r="M332" s="1">
        <f>Tabelle111[[#This Row],[Menge t Nges]]/Tabelle111[[#This Row],[Anzahl Lieferscheine]]</f>
        <v>0.1106311111111111</v>
      </c>
      <c r="N332" s="1">
        <f>Tabelle111[[#This Row],[Menge t P2O5]]/Tabelle111[[#This Row],[Anzahl Lieferscheine]]</f>
        <v>4.674962962962962E-2</v>
      </c>
    </row>
    <row r="333" spans="1:14" x14ac:dyDescent="0.2">
      <c r="A333" s="2" t="s">
        <v>47</v>
      </c>
      <c r="B333" s="2" t="s">
        <v>42</v>
      </c>
      <c r="C333" s="2" t="s">
        <v>6</v>
      </c>
      <c r="D333" s="2" t="s">
        <v>7</v>
      </c>
      <c r="E333" s="2" t="s">
        <v>9</v>
      </c>
      <c r="F333" s="2" t="s">
        <v>61</v>
      </c>
      <c r="G333" s="1">
        <v>246.4</v>
      </c>
      <c r="H333" s="1">
        <v>100.8</v>
      </c>
      <c r="I333" s="4">
        <v>3</v>
      </c>
      <c r="J333" s="2" t="s">
        <v>65</v>
      </c>
      <c r="K333" s="1">
        <f>Tabelle111[[#This Row],[Menge kg Nges]]/1000</f>
        <v>0.24640000000000001</v>
      </c>
      <c r="L333" s="1">
        <f>Tabelle111[[#This Row],[Menge kg P2O5]]/1000</f>
        <v>0.1008</v>
      </c>
      <c r="M333" s="1">
        <f>Tabelle111[[#This Row],[Menge t Nges]]/Tabelle111[[#This Row],[Anzahl Lieferscheine]]</f>
        <v>8.2133333333333336E-2</v>
      </c>
      <c r="N333" s="1">
        <f>Tabelle111[[#This Row],[Menge t P2O5]]/Tabelle111[[#This Row],[Anzahl Lieferscheine]]</f>
        <v>3.3599999999999998E-2</v>
      </c>
    </row>
    <row r="334" spans="1:14" x14ac:dyDescent="0.2">
      <c r="A334" s="2" t="s">
        <v>47</v>
      </c>
      <c r="B334" s="2" t="s">
        <v>42</v>
      </c>
      <c r="C334" s="2" t="s">
        <v>25</v>
      </c>
      <c r="D334" s="2" t="s">
        <v>25</v>
      </c>
      <c r="E334" s="2" t="s">
        <v>26</v>
      </c>
      <c r="F334" s="2" t="s">
        <v>61</v>
      </c>
      <c r="G334" s="1">
        <v>7711.76</v>
      </c>
      <c r="H334" s="1">
        <v>2343.3199999999997</v>
      </c>
      <c r="I334" s="4">
        <v>10</v>
      </c>
      <c r="J334" s="2" t="s">
        <v>65</v>
      </c>
      <c r="K334" s="1">
        <f>Tabelle111[[#This Row],[Menge kg Nges]]/1000</f>
        <v>7.7117599999999999</v>
      </c>
      <c r="L334" s="1">
        <f>Tabelle111[[#This Row],[Menge kg P2O5]]/1000</f>
        <v>2.3433199999999998</v>
      </c>
      <c r="M334" s="1">
        <f>Tabelle111[[#This Row],[Menge t Nges]]/Tabelle111[[#This Row],[Anzahl Lieferscheine]]</f>
        <v>0.77117599999999997</v>
      </c>
      <c r="N334" s="1">
        <f>Tabelle111[[#This Row],[Menge t P2O5]]/Tabelle111[[#This Row],[Anzahl Lieferscheine]]</f>
        <v>0.23433199999999998</v>
      </c>
    </row>
    <row r="335" spans="1:14" x14ac:dyDescent="0.2">
      <c r="A335" s="2" t="s">
        <v>46</v>
      </c>
      <c r="B335" s="2" t="s">
        <v>46</v>
      </c>
      <c r="C335" s="2" t="s">
        <v>6</v>
      </c>
      <c r="D335" s="2" t="s">
        <v>7</v>
      </c>
      <c r="E335" s="2" t="s">
        <v>9</v>
      </c>
      <c r="F335" s="2" t="s">
        <v>61</v>
      </c>
      <c r="G335" s="1">
        <v>34266.530000000006</v>
      </c>
      <c r="H335" s="1">
        <v>13650.41</v>
      </c>
      <c r="I335" s="4">
        <v>147</v>
      </c>
      <c r="J335" s="2" t="s">
        <v>65</v>
      </c>
      <c r="K335" s="1">
        <f>Tabelle111[[#This Row],[Menge kg Nges]]/1000</f>
        <v>34.266530000000003</v>
      </c>
      <c r="L335" s="1">
        <f>Tabelle111[[#This Row],[Menge kg P2O5]]/1000</f>
        <v>13.650409999999999</v>
      </c>
      <c r="M335" s="1">
        <f>Tabelle111[[#This Row],[Menge t Nges]]/Tabelle111[[#This Row],[Anzahl Lieferscheine]]</f>
        <v>0.23310564625850341</v>
      </c>
      <c r="N335" s="1">
        <f>Tabelle111[[#This Row],[Menge t P2O5]]/Tabelle111[[#This Row],[Anzahl Lieferscheine]]</f>
        <v>9.2859931972789106E-2</v>
      </c>
    </row>
    <row r="336" spans="1:14" x14ac:dyDescent="0.2">
      <c r="A336" s="2" t="s">
        <v>46</v>
      </c>
      <c r="B336" s="2" t="s">
        <v>46</v>
      </c>
      <c r="C336" s="2" t="s">
        <v>6</v>
      </c>
      <c r="D336" s="2" t="s">
        <v>7</v>
      </c>
      <c r="E336" s="2" t="s">
        <v>10</v>
      </c>
      <c r="F336" s="2" t="s">
        <v>61</v>
      </c>
      <c r="G336" s="1">
        <v>1947.78</v>
      </c>
      <c r="H336" s="1">
        <v>811.8</v>
      </c>
      <c r="I336" s="4">
        <v>3</v>
      </c>
      <c r="J336" s="2" t="s">
        <v>65</v>
      </c>
      <c r="K336" s="1">
        <f>Tabelle111[[#This Row],[Menge kg Nges]]/1000</f>
        <v>1.9477800000000001</v>
      </c>
      <c r="L336" s="1">
        <f>Tabelle111[[#This Row],[Menge kg P2O5]]/1000</f>
        <v>0.81179999999999997</v>
      </c>
      <c r="M336" s="1">
        <f>Tabelle111[[#This Row],[Menge t Nges]]/Tabelle111[[#This Row],[Anzahl Lieferscheine]]</f>
        <v>0.64926000000000006</v>
      </c>
      <c r="N336" s="1">
        <f>Tabelle111[[#This Row],[Menge t P2O5]]/Tabelle111[[#This Row],[Anzahl Lieferscheine]]</f>
        <v>0.27060000000000001</v>
      </c>
    </row>
    <row r="337" spans="1:14" x14ac:dyDescent="0.2">
      <c r="A337" s="2" t="s">
        <v>46</v>
      </c>
      <c r="B337" s="2" t="s">
        <v>46</v>
      </c>
      <c r="C337" s="2" t="s">
        <v>6</v>
      </c>
      <c r="D337" s="2" t="s">
        <v>7</v>
      </c>
      <c r="E337" s="2" t="s">
        <v>11</v>
      </c>
      <c r="F337" s="2" t="s">
        <v>61</v>
      </c>
      <c r="G337" s="1">
        <v>5693</v>
      </c>
      <c r="H337" s="1">
        <v>2561</v>
      </c>
      <c r="I337" s="4">
        <v>7</v>
      </c>
      <c r="J337" s="2" t="s">
        <v>65</v>
      </c>
      <c r="K337" s="1">
        <f>Tabelle111[[#This Row],[Menge kg Nges]]/1000</f>
        <v>5.6929999999999996</v>
      </c>
      <c r="L337" s="1">
        <f>Tabelle111[[#This Row],[Menge kg P2O5]]/1000</f>
        <v>2.5609999999999999</v>
      </c>
      <c r="M337" s="1">
        <f>Tabelle111[[#This Row],[Menge t Nges]]/Tabelle111[[#This Row],[Anzahl Lieferscheine]]</f>
        <v>0.81328571428571428</v>
      </c>
      <c r="N337" s="1">
        <f>Tabelle111[[#This Row],[Menge t P2O5]]/Tabelle111[[#This Row],[Anzahl Lieferscheine]]</f>
        <v>0.36585714285714283</v>
      </c>
    </row>
    <row r="338" spans="1:14" x14ac:dyDescent="0.2">
      <c r="A338" s="2" t="s">
        <v>46</v>
      </c>
      <c r="B338" s="2" t="s">
        <v>46</v>
      </c>
      <c r="C338" s="2" t="s">
        <v>6</v>
      </c>
      <c r="D338" s="2" t="s">
        <v>7</v>
      </c>
      <c r="E338" s="2" t="s">
        <v>12</v>
      </c>
      <c r="F338" s="2" t="s">
        <v>61</v>
      </c>
      <c r="G338" s="1">
        <v>1374</v>
      </c>
      <c r="H338" s="1">
        <v>596.4</v>
      </c>
      <c r="I338" s="4">
        <v>4</v>
      </c>
      <c r="J338" s="2" t="s">
        <v>65</v>
      </c>
      <c r="K338" s="1">
        <f>Tabelle111[[#This Row],[Menge kg Nges]]/1000</f>
        <v>1.3740000000000001</v>
      </c>
      <c r="L338" s="1">
        <f>Tabelle111[[#This Row],[Menge kg P2O5]]/1000</f>
        <v>0.59639999999999993</v>
      </c>
      <c r="M338" s="1">
        <f>Tabelle111[[#This Row],[Menge t Nges]]/Tabelle111[[#This Row],[Anzahl Lieferscheine]]</f>
        <v>0.34350000000000003</v>
      </c>
      <c r="N338" s="1">
        <f>Tabelle111[[#This Row],[Menge t P2O5]]/Tabelle111[[#This Row],[Anzahl Lieferscheine]]</f>
        <v>0.14909999999999998</v>
      </c>
    </row>
    <row r="339" spans="1:14" x14ac:dyDescent="0.2">
      <c r="A339" s="2" t="s">
        <v>46</v>
      </c>
      <c r="B339" s="2" t="s">
        <v>46</v>
      </c>
      <c r="C339" s="2" t="s">
        <v>6</v>
      </c>
      <c r="D339" s="2" t="s">
        <v>7</v>
      </c>
      <c r="E339" s="2" t="s">
        <v>13</v>
      </c>
      <c r="F339" s="2" t="s">
        <v>61</v>
      </c>
      <c r="G339" s="1">
        <v>3705.57</v>
      </c>
      <c r="H339" s="1">
        <v>2083.61</v>
      </c>
      <c r="I339" s="4">
        <v>9</v>
      </c>
      <c r="J339" s="2" t="s">
        <v>65</v>
      </c>
      <c r="K339" s="1">
        <f>Tabelle111[[#This Row],[Menge kg Nges]]/1000</f>
        <v>3.7055700000000003</v>
      </c>
      <c r="L339" s="1">
        <f>Tabelle111[[#This Row],[Menge kg P2O5]]/1000</f>
        <v>2.0836100000000002</v>
      </c>
      <c r="M339" s="1">
        <f>Tabelle111[[#This Row],[Menge t Nges]]/Tabelle111[[#This Row],[Anzahl Lieferscheine]]</f>
        <v>0.41173000000000004</v>
      </c>
      <c r="N339" s="1">
        <f>Tabelle111[[#This Row],[Menge t P2O5]]/Tabelle111[[#This Row],[Anzahl Lieferscheine]]</f>
        <v>0.23151222222222223</v>
      </c>
    </row>
    <row r="340" spans="1:14" x14ac:dyDescent="0.2">
      <c r="A340" s="2" t="s">
        <v>46</v>
      </c>
      <c r="B340" s="2" t="s">
        <v>46</v>
      </c>
      <c r="C340" s="2" t="s">
        <v>6</v>
      </c>
      <c r="D340" s="2" t="s">
        <v>15</v>
      </c>
      <c r="E340" s="2" t="s">
        <v>17</v>
      </c>
      <c r="F340" s="2" t="s">
        <v>61</v>
      </c>
      <c r="G340" s="1">
        <v>95.4</v>
      </c>
      <c r="H340" s="1">
        <v>41.4</v>
      </c>
      <c r="I340" s="4">
        <v>1</v>
      </c>
      <c r="J340" s="2" t="s">
        <v>65</v>
      </c>
      <c r="K340" s="1">
        <f>Tabelle111[[#This Row],[Menge kg Nges]]/1000</f>
        <v>9.5400000000000013E-2</v>
      </c>
      <c r="L340" s="1">
        <f>Tabelle111[[#This Row],[Menge kg P2O5]]/1000</f>
        <v>4.1399999999999999E-2</v>
      </c>
      <c r="M340" s="1">
        <f>Tabelle111[[#This Row],[Menge t Nges]]/Tabelle111[[#This Row],[Anzahl Lieferscheine]]</f>
        <v>9.5400000000000013E-2</v>
      </c>
      <c r="N340" s="1">
        <f>Tabelle111[[#This Row],[Menge t P2O5]]/Tabelle111[[#This Row],[Anzahl Lieferscheine]]</f>
        <v>4.1399999999999999E-2</v>
      </c>
    </row>
    <row r="341" spans="1:14" x14ac:dyDescent="0.2">
      <c r="A341" s="2" t="s">
        <v>46</v>
      </c>
      <c r="B341" s="2" t="s">
        <v>46</v>
      </c>
      <c r="C341" s="2" t="s">
        <v>6</v>
      </c>
      <c r="D341" s="2" t="s">
        <v>15</v>
      </c>
      <c r="E341" s="2" t="s">
        <v>18</v>
      </c>
      <c r="F341" s="2" t="s">
        <v>61</v>
      </c>
      <c r="G341" s="1">
        <v>860</v>
      </c>
      <c r="H341" s="1">
        <v>552</v>
      </c>
      <c r="I341" s="4">
        <v>2</v>
      </c>
      <c r="J341" s="2" t="s">
        <v>65</v>
      </c>
      <c r="K341" s="1">
        <f>Tabelle111[[#This Row],[Menge kg Nges]]/1000</f>
        <v>0.86</v>
      </c>
      <c r="L341" s="1">
        <f>Tabelle111[[#This Row],[Menge kg P2O5]]/1000</f>
        <v>0.55200000000000005</v>
      </c>
      <c r="M341" s="1">
        <f>Tabelle111[[#This Row],[Menge t Nges]]/Tabelle111[[#This Row],[Anzahl Lieferscheine]]</f>
        <v>0.43</v>
      </c>
      <c r="N341" s="1">
        <f>Tabelle111[[#This Row],[Menge t P2O5]]/Tabelle111[[#This Row],[Anzahl Lieferscheine]]</f>
        <v>0.27600000000000002</v>
      </c>
    </row>
    <row r="342" spans="1:14" x14ac:dyDescent="0.2">
      <c r="A342" s="2" t="s">
        <v>46</v>
      </c>
      <c r="B342" s="2" t="s">
        <v>46</v>
      </c>
      <c r="C342" s="2" t="s">
        <v>6</v>
      </c>
      <c r="D342" s="2" t="s">
        <v>15</v>
      </c>
      <c r="E342" s="2" t="s">
        <v>20</v>
      </c>
      <c r="F342" s="2" t="s">
        <v>61</v>
      </c>
      <c r="G342" s="1">
        <v>1375.2200000000003</v>
      </c>
      <c r="H342" s="1">
        <v>811.75</v>
      </c>
      <c r="I342" s="4">
        <v>7</v>
      </c>
      <c r="J342" s="2" t="s">
        <v>65</v>
      </c>
      <c r="K342" s="1">
        <f>Tabelle111[[#This Row],[Menge kg Nges]]/1000</f>
        <v>1.3752200000000003</v>
      </c>
      <c r="L342" s="1">
        <f>Tabelle111[[#This Row],[Menge kg P2O5]]/1000</f>
        <v>0.81174999999999997</v>
      </c>
      <c r="M342" s="1">
        <f>Tabelle111[[#This Row],[Menge t Nges]]/Tabelle111[[#This Row],[Anzahl Lieferscheine]]</f>
        <v>0.19646000000000005</v>
      </c>
      <c r="N342" s="1">
        <f>Tabelle111[[#This Row],[Menge t P2O5]]/Tabelle111[[#This Row],[Anzahl Lieferscheine]]</f>
        <v>0.11596428571428571</v>
      </c>
    </row>
    <row r="343" spans="1:14" x14ac:dyDescent="0.2">
      <c r="A343" s="2" t="s">
        <v>46</v>
      </c>
      <c r="B343" s="2" t="s">
        <v>46</v>
      </c>
      <c r="C343" s="2" t="s">
        <v>6</v>
      </c>
      <c r="D343" s="2" t="s">
        <v>15</v>
      </c>
      <c r="E343" s="2" t="s">
        <v>9</v>
      </c>
      <c r="F343" s="2" t="s">
        <v>61</v>
      </c>
      <c r="G343" s="1">
        <v>3484.3600000000006</v>
      </c>
      <c r="H343" s="1">
        <v>1785.5500000000002</v>
      </c>
      <c r="I343" s="4">
        <v>21</v>
      </c>
      <c r="J343" s="2" t="s">
        <v>65</v>
      </c>
      <c r="K343" s="1">
        <f>Tabelle111[[#This Row],[Menge kg Nges]]/1000</f>
        <v>3.4843600000000006</v>
      </c>
      <c r="L343" s="1">
        <f>Tabelle111[[#This Row],[Menge kg P2O5]]/1000</f>
        <v>1.7855500000000002</v>
      </c>
      <c r="M343" s="1">
        <f>Tabelle111[[#This Row],[Menge t Nges]]/Tabelle111[[#This Row],[Anzahl Lieferscheine]]</f>
        <v>0.1659219047619048</v>
      </c>
      <c r="N343" s="1">
        <f>Tabelle111[[#This Row],[Menge t P2O5]]/Tabelle111[[#This Row],[Anzahl Lieferscheine]]</f>
        <v>8.5026190476190491E-2</v>
      </c>
    </row>
    <row r="344" spans="1:14" x14ac:dyDescent="0.2">
      <c r="A344" s="2" t="s">
        <v>46</v>
      </c>
      <c r="B344" s="2" t="s">
        <v>46</v>
      </c>
      <c r="C344" s="2" t="s">
        <v>25</v>
      </c>
      <c r="D344" s="2" t="s">
        <v>25</v>
      </c>
      <c r="E344" s="2" t="s">
        <v>26</v>
      </c>
      <c r="F344" s="2" t="s">
        <v>61</v>
      </c>
      <c r="G344" s="1">
        <v>23089.140000000003</v>
      </c>
      <c r="H344" s="1">
        <v>9946.1400000000012</v>
      </c>
      <c r="I344" s="4">
        <v>21</v>
      </c>
      <c r="J344" s="2" t="s">
        <v>65</v>
      </c>
      <c r="K344" s="1">
        <f>Tabelle111[[#This Row],[Menge kg Nges]]/1000</f>
        <v>23.089140000000004</v>
      </c>
      <c r="L344" s="1">
        <f>Tabelle111[[#This Row],[Menge kg P2O5]]/1000</f>
        <v>9.9461400000000015</v>
      </c>
      <c r="M344" s="1">
        <f>Tabelle111[[#This Row],[Menge t Nges]]/Tabelle111[[#This Row],[Anzahl Lieferscheine]]</f>
        <v>1.0994828571428574</v>
      </c>
      <c r="N344" s="1">
        <f>Tabelle111[[#This Row],[Menge t P2O5]]/Tabelle111[[#This Row],[Anzahl Lieferscheine]]</f>
        <v>0.47362571428571437</v>
      </c>
    </row>
    <row r="345" spans="1:14" x14ac:dyDescent="0.2">
      <c r="A345" s="2" t="s">
        <v>34</v>
      </c>
      <c r="B345" s="2" t="s">
        <v>5</v>
      </c>
      <c r="C345" s="2" t="s">
        <v>6</v>
      </c>
      <c r="D345" s="2" t="s">
        <v>30</v>
      </c>
      <c r="E345" s="2" t="s">
        <v>26</v>
      </c>
      <c r="F345" s="2" t="s">
        <v>61</v>
      </c>
      <c r="G345" s="1">
        <v>1991.6399999999999</v>
      </c>
      <c r="H345" s="1">
        <v>1132.8600000000001</v>
      </c>
      <c r="I345" s="4">
        <v>7</v>
      </c>
      <c r="J345" s="2" t="s">
        <v>65</v>
      </c>
      <c r="K345" s="1">
        <f>Tabelle111[[#This Row],[Menge kg Nges]]/1000</f>
        <v>1.9916399999999999</v>
      </c>
      <c r="L345" s="1">
        <f>Tabelle111[[#This Row],[Menge kg P2O5]]/1000</f>
        <v>1.1328600000000002</v>
      </c>
      <c r="M345" s="1">
        <f>Tabelle111[[#This Row],[Menge t Nges]]/Tabelle111[[#This Row],[Anzahl Lieferscheine]]</f>
        <v>0.28452</v>
      </c>
      <c r="N345" s="1">
        <f>Tabelle111[[#This Row],[Menge t P2O5]]/Tabelle111[[#This Row],[Anzahl Lieferscheine]]</f>
        <v>0.16183714285714287</v>
      </c>
    </row>
    <row r="346" spans="1:14" x14ac:dyDescent="0.2">
      <c r="A346" s="2" t="s">
        <v>34</v>
      </c>
      <c r="B346" s="2" t="s">
        <v>5</v>
      </c>
      <c r="C346" s="2" t="s">
        <v>6</v>
      </c>
      <c r="D346" s="2" t="s">
        <v>7</v>
      </c>
      <c r="E346" s="2" t="s">
        <v>11</v>
      </c>
      <c r="F346" s="2" t="s">
        <v>61</v>
      </c>
      <c r="G346" s="1">
        <v>998.4</v>
      </c>
      <c r="H346" s="1">
        <v>398.4</v>
      </c>
      <c r="I346" s="4">
        <v>1</v>
      </c>
      <c r="J346" s="2" t="s">
        <v>65</v>
      </c>
      <c r="K346" s="1">
        <f>Tabelle111[[#This Row],[Menge kg Nges]]/1000</f>
        <v>0.99839999999999995</v>
      </c>
      <c r="L346" s="1">
        <f>Tabelle111[[#This Row],[Menge kg P2O5]]/1000</f>
        <v>0.39839999999999998</v>
      </c>
      <c r="M346" s="1">
        <f>Tabelle111[[#This Row],[Menge t Nges]]/Tabelle111[[#This Row],[Anzahl Lieferscheine]]</f>
        <v>0.99839999999999995</v>
      </c>
      <c r="N346" s="1">
        <f>Tabelle111[[#This Row],[Menge t P2O5]]/Tabelle111[[#This Row],[Anzahl Lieferscheine]]</f>
        <v>0.39839999999999998</v>
      </c>
    </row>
    <row r="347" spans="1:14" x14ac:dyDescent="0.2">
      <c r="A347" s="2" t="s">
        <v>34</v>
      </c>
      <c r="B347" s="2" t="s">
        <v>5</v>
      </c>
      <c r="C347" s="2" t="s">
        <v>6</v>
      </c>
      <c r="D347" s="2" t="s">
        <v>7</v>
      </c>
      <c r="E347" s="2" t="s">
        <v>13</v>
      </c>
      <c r="F347" s="2" t="s">
        <v>61</v>
      </c>
      <c r="G347" s="1">
        <v>2015</v>
      </c>
      <c r="H347" s="1">
        <v>1235</v>
      </c>
      <c r="I347" s="4">
        <v>10</v>
      </c>
      <c r="J347" s="2" t="s">
        <v>65</v>
      </c>
      <c r="K347" s="1">
        <f>Tabelle111[[#This Row],[Menge kg Nges]]/1000</f>
        <v>2.0150000000000001</v>
      </c>
      <c r="L347" s="1">
        <f>Tabelle111[[#This Row],[Menge kg P2O5]]/1000</f>
        <v>1.2350000000000001</v>
      </c>
      <c r="M347" s="1">
        <f>Tabelle111[[#This Row],[Menge t Nges]]/Tabelle111[[#This Row],[Anzahl Lieferscheine]]</f>
        <v>0.20150000000000001</v>
      </c>
      <c r="N347" s="1">
        <f>Tabelle111[[#This Row],[Menge t P2O5]]/Tabelle111[[#This Row],[Anzahl Lieferscheine]]</f>
        <v>0.12350000000000001</v>
      </c>
    </row>
    <row r="348" spans="1:14" x14ac:dyDescent="0.2">
      <c r="A348" s="2" t="s">
        <v>34</v>
      </c>
      <c r="B348" s="2" t="s">
        <v>5</v>
      </c>
      <c r="C348" s="2" t="s">
        <v>6</v>
      </c>
      <c r="D348" s="2" t="s">
        <v>15</v>
      </c>
      <c r="E348" s="2" t="s">
        <v>18</v>
      </c>
      <c r="F348" s="2" t="s">
        <v>61</v>
      </c>
      <c r="G348" s="1">
        <v>1039</v>
      </c>
      <c r="H348" s="1">
        <v>738</v>
      </c>
      <c r="I348" s="4">
        <v>1</v>
      </c>
      <c r="J348" s="2" t="s">
        <v>65</v>
      </c>
      <c r="K348" s="1">
        <f>Tabelle111[[#This Row],[Menge kg Nges]]/1000</f>
        <v>1.0389999999999999</v>
      </c>
      <c r="L348" s="1">
        <f>Tabelle111[[#This Row],[Menge kg P2O5]]/1000</f>
        <v>0.73799999999999999</v>
      </c>
      <c r="M348" s="1">
        <f>Tabelle111[[#This Row],[Menge t Nges]]/Tabelle111[[#This Row],[Anzahl Lieferscheine]]</f>
        <v>1.0389999999999999</v>
      </c>
      <c r="N348" s="1">
        <f>Tabelle111[[#This Row],[Menge t P2O5]]/Tabelle111[[#This Row],[Anzahl Lieferscheine]]</f>
        <v>0.73799999999999999</v>
      </c>
    </row>
    <row r="349" spans="1:14" x14ac:dyDescent="0.2">
      <c r="A349" s="2" t="s">
        <v>34</v>
      </c>
      <c r="B349" s="2" t="s">
        <v>29</v>
      </c>
      <c r="C349" s="2" t="s">
        <v>6</v>
      </c>
      <c r="D349" s="2" t="s">
        <v>30</v>
      </c>
      <c r="E349" s="2" t="s">
        <v>26</v>
      </c>
      <c r="F349" s="2" t="s">
        <v>61</v>
      </c>
      <c r="G349" s="1">
        <v>30250.82</v>
      </c>
      <c r="H349" s="1">
        <v>14538.140000000003</v>
      </c>
      <c r="I349" s="4">
        <v>71</v>
      </c>
      <c r="J349" s="2" t="s">
        <v>65</v>
      </c>
      <c r="K349" s="1">
        <f>Tabelle111[[#This Row],[Menge kg Nges]]/1000</f>
        <v>30.250820000000001</v>
      </c>
      <c r="L349" s="1">
        <f>Tabelle111[[#This Row],[Menge kg P2O5]]/1000</f>
        <v>14.538140000000004</v>
      </c>
      <c r="M349" s="1">
        <f>Tabelle111[[#This Row],[Menge t Nges]]/Tabelle111[[#This Row],[Anzahl Lieferscheine]]</f>
        <v>0.42606788732394368</v>
      </c>
      <c r="N349" s="1">
        <f>Tabelle111[[#This Row],[Menge t P2O5]]/Tabelle111[[#This Row],[Anzahl Lieferscheine]]</f>
        <v>0.20476253521126767</v>
      </c>
    </row>
    <row r="350" spans="1:14" x14ac:dyDescent="0.2">
      <c r="A350" s="2" t="s">
        <v>34</v>
      </c>
      <c r="B350" s="2" t="s">
        <v>29</v>
      </c>
      <c r="C350" s="2" t="s">
        <v>6</v>
      </c>
      <c r="D350" s="2" t="s">
        <v>7</v>
      </c>
      <c r="E350" s="2" t="s">
        <v>8</v>
      </c>
      <c r="F350" s="2" t="s">
        <v>61</v>
      </c>
      <c r="G350" s="1">
        <v>7079</v>
      </c>
      <c r="H350" s="1">
        <v>3355</v>
      </c>
      <c r="I350" s="4">
        <v>12</v>
      </c>
      <c r="J350" s="2" t="s">
        <v>65</v>
      </c>
      <c r="K350" s="1">
        <f>Tabelle111[[#This Row],[Menge kg Nges]]/1000</f>
        <v>7.0789999999999997</v>
      </c>
      <c r="L350" s="1">
        <f>Tabelle111[[#This Row],[Menge kg P2O5]]/1000</f>
        <v>3.355</v>
      </c>
      <c r="M350" s="1">
        <f>Tabelle111[[#This Row],[Menge t Nges]]/Tabelle111[[#This Row],[Anzahl Lieferscheine]]</f>
        <v>0.58991666666666664</v>
      </c>
      <c r="N350" s="1">
        <f>Tabelle111[[#This Row],[Menge t P2O5]]/Tabelle111[[#This Row],[Anzahl Lieferscheine]]</f>
        <v>0.27958333333333335</v>
      </c>
    </row>
    <row r="351" spans="1:14" x14ac:dyDescent="0.2">
      <c r="A351" s="2" t="s">
        <v>34</v>
      </c>
      <c r="B351" s="2" t="s">
        <v>29</v>
      </c>
      <c r="C351" s="2" t="s">
        <v>6</v>
      </c>
      <c r="D351" s="2" t="s">
        <v>7</v>
      </c>
      <c r="E351" s="2" t="s">
        <v>9</v>
      </c>
      <c r="F351" s="2" t="s">
        <v>61</v>
      </c>
      <c r="G351" s="1">
        <v>1511.3999999999999</v>
      </c>
      <c r="H351" s="1">
        <v>619.40000000000009</v>
      </c>
      <c r="I351" s="4">
        <v>5</v>
      </c>
      <c r="J351" s="2" t="s">
        <v>65</v>
      </c>
      <c r="K351" s="1">
        <f>Tabelle111[[#This Row],[Menge kg Nges]]/1000</f>
        <v>1.5113999999999999</v>
      </c>
      <c r="L351" s="1">
        <f>Tabelle111[[#This Row],[Menge kg P2O5]]/1000</f>
        <v>0.61940000000000006</v>
      </c>
      <c r="M351" s="1">
        <f>Tabelle111[[#This Row],[Menge t Nges]]/Tabelle111[[#This Row],[Anzahl Lieferscheine]]</f>
        <v>0.30227999999999999</v>
      </c>
      <c r="N351" s="1">
        <f>Tabelle111[[#This Row],[Menge t P2O5]]/Tabelle111[[#This Row],[Anzahl Lieferscheine]]</f>
        <v>0.12388000000000002</v>
      </c>
    </row>
    <row r="352" spans="1:14" x14ac:dyDescent="0.2">
      <c r="A352" s="2" t="s">
        <v>34</v>
      </c>
      <c r="B352" s="2" t="s">
        <v>29</v>
      </c>
      <c r="C352" s="2" t="s">
        <v>6</v>
      </c>
      <c r="D352" s="2" t="s">
        <v>7</v>
      </c>
      <c r="E352" s="2" t="s">
        <v>11</v>
      </c>
      <c r="F352" s="2" t="s">
        <v>61</v>
      </c>
      <c r="G352" s="1">
        <v>1278.8699999999999</v>
      </c>
      <c r="H352" s="1">
        <v>600.45000000000005</v>
      </c>
      <c r="I352" s="4">
        <v>6</v>
      </c>
      <c r="J352" s="2" t="s">
        <v>65</v>
      </c>
      <c r="K352" s="1">
        <f>Tabelle111[[#This Row],[Menge kg Nges]]/1000</f>
        <v>1.27887</v>
      </c>
      <c r="L352" s="1">
        <f>Tabelle111[[#This Row],[Menge kg P2O5]]/1000</f>
        <v>0.60045000000000004</v>
      </c>
      <c r="M352" s="1">
        <f>Tabelle111[[#This Row],[Menge t Nges]]/Tabelle111[[#This Row],[Anzahl Lieferscheine]]</f>
        <v>0.213145</v>
      </c>
      <c r="N352" s="1">
        <f>Tabelle111[[#This Row],[Menge t P2O5]]/Tabelle111[[#This Row],[Anzahl Lieferscheine]]</f>
        <v>0.10007500000000001</v>
      </c>
    </row>
    <row r="353" spans="1:14" x14ac:dyDescent="0.2">
      <c r="A353" s="2" t="s">
        <v>34</v>
      </c>
      <c r="B353" s="2" t="s">
        <v>29</v>
      </c>
      <c r="C353" s="2" t="s">
        <v>6</v>
      </c>
      <c r="D353" s="2" t="s">
        <v>7</v>
      </c>
      <c r="E353" s="2" t="s">
        <v>12</v>
      </c>
      <c r="F353" s="2" t="s">
        <v>61</v>
      </c>
      <c r="G353" s="1">
        <v>5318.0499999999993</v>
      </c>
      <c r="H353" s="1">
        <v>2282.0500000000002</v>
      </c>
      <c r="I353" s="4">
        <v>22</v>
      </c>
      <c r="J353" s="2" t="s">
        <v>65</v>
      </c>
      <c r="K353" s="1">
        <f>Tabelle111[[#This Row],[Menge kg Nges]]/1000</f>
        <v>5.3180499999999995</v>
      </c>
      <c r="L353" s="1">
        <f>Tabelle111[[#This Row],[Menge kg P2O5]]/1000</f>
        <v>2.2820500000000004</v>
      </c>
      <c r="M353" s="1">
        <f>Tabelle111[[#This Row],[Menge t Nges]]/Tabelle111[[#This Row],[Anzahl Lieferscheine]]</f>
        <v>0.24172954545454542</v>
      </c>
      <c r="N353" s="1">
        <f>Tabelle111[[#This Row],[Menge t P2O5]]/Tabelle111[[#This Row],[Anzahl Lieferscheine]]</f>
        <v>0.10372954545454548</v>
      </c>
    </row>
    <row r="354" spans="1:14" x14ac:dyDescent="0.2">
      <c r="A354" s="2" t="s">
        <v>34</v>
      </c>
      <c r="B354" s="2" t="s">
        <v>29</v>
      </c>
      <c r="C354" s="2" t="s">
        <v>6</v>
      </c>
      <c r="D354" s="2" t="s">
        <v>7</v>
      </c>
      <c r="E354" s="2" t="s">
        <v>13</v>
      </c>
      <c r="F354" s="2" t="s">
        <v>61</v>
      </c>
      <c r="G354" s="1">
        <v>1988.15</v>
      </c>
      <c r="H354" s="1">
        <v>1031.5899999999999</v>
      </c>
      <c r="I354" s="4">
        <v>9</v>
      </c>
      <c r="J354" s="2" t="s">
        <v>65</v>
      </c>
      <c r="K354" s="1">
        <f>Tabelle111[[#This Row],[Menge kg Nges]]/1000</f>
        <v>1.9881500000000001</v>
      </c>
      <c r="L354" s="1">
        <f>Tabelle111[[#This Row],[Menge kg P2O5]]/1000</f>
        <v>1.03159</v>
      </c>
      <c r="M354" s="1">
        <f>Tabelle111[[#This Row],[Menge t Nges]]/Tabelle111[[#This Row],[Anzahl Lieferscheine]]</f>
        <v>0.22090555555555558</v>
      </c>
      <c r="N354" s="1">
        <f>Tabelle111[[#This Row],[Menge t P2O5]]/Tabelle111[[#This Row],[Anzahl Lieferscheine]]</f>
        <v>0.11462111111111112</v>
      </c>
    </row>
    <row r="355" spans="1:14" x14ac:dyDescent="0.2">
      <c r="A355" s="2" t="s">
        <v>34</v>
      </c>
      <c r="B355" s="2" t="s">
        <v>29</v>
      </c>
      <c r="C355" s="2" t="s">
        <v>6</v>
      </c>
      <c r="D355" s="2" t="s">
        <v>7</v>
      </c>
      <c r="E355" s="2" t="s">
        <v>14</v>
      </c>
      <c r="F355" s="2" t="s">
        <v>61</v>
      </c>
      <c r="G355" s="1">
        <v>1495</v>
      </c>
      <c r="H355" s="1">
        <v>664.5</v>
      </c>
      <c r="I355" s="4">
        <v>3</v>
      </c>
      <c r="J355" s="2" t="s">
        <v>65</v>
      </c>
      <c r="K355" s="1">
        <f>Tabelle111[[#This Row],[Menge kg Nges]]/1000</f>
        <v>1.4950000000000001</v>
      </c>
      <c r="L355" s="1">
        <f>Tabelle111[[#This Row],[Menge kg P2O5]]/1000</f>
        <v>0.66449999999999998</v>
      </c>
      <c r="M355" s="1">
        <f>Tabelle111[[#This Row],[Menge t Nges]]/Tabelle111[[#This Row],[Anzahl Lieferscheine]]</f>
        <v>0.49833333333333335</v>
      </c>
      <c r="N355" s="1">
        <f>Tabelle111[[#This Row],[Menge t P2O5]]/Tabelle111[[#This Row],[Anzahl Lieferscheine]]</f>
        <v>0.2215</v>
      </c>
    </row>
    <row r="356" spans="1:14" x14ac:dyDescent="0.2">
      <c r="A356" s="2" t="s">
        <v>34</v>
      </c>
      <c r="B356" s="2" t="s">
        <v>29</v>
      </c>
      <c r="C356" s="2" t="s">
        <v>6</v>
      </c>
      <c r="D356" s="2" t="s">
        <v>15</v>
      </c>
      <c r="E356" s="2" t="s">
        <v>8</v>
      </c>
      <c r="F356" s="2" t="s">
        <v>61</v>
      </c>
      <c r="G356" s="1">
        <v>691.25</v>
      </c>
      <c r="H356" s="1">
        <v>577.5</v>
      </c>
      <c r="I356" s="4">
        <v>2</v>
      </c>
      <c r="J356" s="2" t="s">
        <v>65</v>
      </c>
      <c r="K356" s="1">
        <f>Tabelle111[[#This Row],[Menge kg Nges]]/1000</f>
        <v>0.69125000000000003</v>
      </c>
      <c r="L356" s="1">
        <f>Tabelle111[[#This Row],[Menge kg P2O5]]/1000</f>
        <v>0.57750000000000001</v>
      </c>
      <c r="M356" s="1">
        <f>Tabelle111[[#This Row],[Menge t Nges]]/Tabelle111[[#This Row],[Anzahl Lieferscheine]]</f>
        <v>0.34562500000000002</v>
      </c>
      <c r="N356" s="1">
        <f>Tabelle111[[#This Row],[Menge t P2O5]]/Tabelle111[[#This Row],[Anzahl Lieferscheine]]</f>
        <v>0.28875000000000001</v>
      </c>
    </row>
    <row r="357" spans="1:14" x14ac:dyDescent="0.2">
      <c r="A357" s="2" t="s">
        <v>34</v>
      </c>
      <c r="B357" s="2" t="s">
        <v>29</v>
      </c>
      <c r="C357" s="2" t="s">
        <v>6</v>
      </c>
      <c r="D357" s="2" t="s">
        <v>15</v>
      </c>
      <c r="E357" s="2" t="s">
        <v>18</v>
      </c>
      <c r="F357" s="2" t="s">
        <v>61</v>
      </c>
      <c r="G357" s="1">
        <v>2915.4</v>
      </c>
      <c r="H357" s="1">
        <v>1881.13</v>
      </c>
      <c r="I357" s="4">
        <v>7</v>
      </c>
      <c r="J357" s="2" t="s">
        <v>65</v>
      </c>
      <c r="K357" s="1">
        <f>Tabelle111[[#This Row],[Menge kg Nges]]/1000</f>
        <v>2.9154</v>
      </c>
      <c r="L357" s="1">
        <f>Tabelle111[[#This Row],[Menge kg P2O5]]/1000</f>
        <v>1.8811300000000002</v>
      </c>
      <c r="M357" s="1">
        <f>Tabelle111[[#This Row],[Menge t Nges]]/Tabelle111[[#This Row],[Anzahl Lieferscheine]]</f>
        <v>0.41648571428571429</v>
      </c>
      <c r="N357" s="1">
        <f>Tabelle111[[#This Row],[Menge t P2O5]]/Tabelle111[[#This Row],[Anzahl Lieferscheine]]</f>
        <v>0.26873285714285716</v>
      </c>
    </row>
    <row r="358" spans="1:14" x14ac:dyDescent="0.2">
      <c r="A358" s="2" t="s">
        <v>34</v>
      </c>
      <c r="B358" s="2" t="s">
        <v>29</v>
      </c>
      <c r="C358" s="2" t="s">
        <v>6</v>
      </c>
      <c r="D358" s="2" t="s">
        <v>15</v>
      </c>
      <c r="E358" s="2" t="s">
        <v>19</v>
      </c>
      <c r="F358" s="2" t="s">
        <v>61</v>
      </c>
      <c r="G358" s="1">
        <v>243</v>
      </c>
      <c r="H358" s="1">
        <v>270</v>
      </c>
      <c r="I358" s="4">
        <v>1</v>
      </c>
      <c r="J358" s="2" t="s">
        <v>65</v>
      </c>
      <c r="K358" s="1">
        <f>Tabelle111[[#This Row],[Menge kg Nges]]/1000</f>
        <v>0.24299999999999999</v>
      </c>
      <c r="L358" s="1">
        <f>Tabelle111[[#This Row],[Menge kg P2O5]]/1000</f>
        <v>0.27</v>
      </c>
      <c r="M358" s="1">
        <f>Tabelle111[[#This Row],[Menge t Nges]]/Tabelle111[[#This Row],[Anzahl Lieferscheine]]</f>
        <v>0.24299999999999999</v>
      </c>
      <c r="N358" s="1">
        <f>Tabelle111[[#This Row],[Menge t P2O5]]/Tabelle111[[#This Row],[Anzahl Lieferscheine]]</f>
        <v>0.27</v>
      </c>
    </row>
    <row r="359" spans="1:14" x14ac:dyDescent="0.2">
      <c r="A359" s="2" t="s">
        <v>34</v>
      </c>
      <c r="B359" s="2" t="s">
        <v>29</v>
      </c>
      <c r="C359" s="2" t="s">
        <v>6</v>
      </c>
      <c r="D359" s="2" t="s">
        <v>15</v>
      </c>
      <c r="E359" s="2" t="s">
        <v>21</v>
      </c>
      <c r="F359" s="2" t="s">
        <v>61</v>
      </c>
      <c r="G359" s="1">
        <v>2769.92</v>
      </c>
      <c r="H359" s="1">
        <v>1619.02</v>
      </c>
      <c r="I359" s="4">
        <v>5</v>
      </c>
      <c r="J359" s="2" t="s">
        <v>65</v>
      </c>
      <c r="K359" s="1">
        <f>Tabelle111[[#This Row],[Menge kg Nges]]/1000</f>
        <v>2.7699199999999999</v>
      </c>
      <c r="L359" s="1">
        <f>Tabelle111[[#This Row],[Menge kg P2O5]]/1000</f>
        <v>1.6190199999999999</v>
      </c>
      <c r="M359" s="1">
        <f>Tabelle111[[#This Row],[Menge t Nges]]/Tabelle111[[#This Row],[Anzahl Lieferscheine]]</f>
        <v>0.55398400000000003</v>
      </c>
      <c r="N359" s="1">
        <f>Tabelle111[[#This Row],[Menge t P2O5]]/Tabelle111[[#This Row],[Anzahl Lieferscheine]]</f>
        <v>0.32380399999999998</v>
      </c>
    </row>
    <row r="360" spans="1:14" x14ac:dyDescent="0.2">
      <c r="A360" s="2" t="s">
        <v>34</v>
      </c>
      <c r="B360" s="2" t="s">
        <v>29</v>
      </c>
      <c r="C360" s="2" t="s">
        <v>25</v>
      </c>
      <c r="D360" s="2" t="s">
        <v>25</v>
      </c>
      <c r="E360" s="2" t="s">
        <v>26</v>
      </c>
      <c r="F360" s="2" t="s">
        <v>61</v>
      </c>
      <c r="G360" s="1">
        <v>5473.2</v>
      </c>
      <c r="H360" s="1">
        <v>2644.1000000000004</v>
      </c>
      <c r="I360" s="4">
        <v>8</v>
      </c>
      <c r="J360" s="2" t="s">
        <v>65</v>
      </c>
      <c r="K360" s="1">
        <f>Tabelle111[[#This Row],[Menge kg Nges]]/1000</f>
        <v>5.4731999999999994</v>
      </c>
      <c r="L360" s="1">
        <f>Tabelle111[[#This Row],[Menge kg P2O5]]/1000</f>
        <v>2.6441000000000003</v>
      </c>
      <c r="M360" s="1">
        <f>Tabelle111[[#This Row],[Menge t Nges]]/Tabelle111[[#This Row],[Anzahl Lieferscheine]]</f>
        <v>0.68414999999999992</v>
      </c>
      <c r="N360" s="1">
        <f>Tabelle111[[#This Row],[Menge t P2O5]]/Tabelle111[[#This Row],[Anzahl Lieferscheine]]</f>
        <v>0.33051250000000004</v>
      </c>
    </row>
    <row r="361" spans="1:14" x14ac:dyDescent="0.2">
      <c r="A361" s="2" t="s">
        <v>34</v>
      </c>
      <c r="B361" s="2" t="s">
        <v>32</v>
      </c>
      <c r="C361" s="2" t="s">
        <v>6</v>
      </c>
      <c r="D361" s="2" t="s">
        <v>30</v>
      </c>
      <c r="E361" s="2" t="s">
        <v>26</v>
      </c>
      <c r="F361" s="2" t="s">
        <v>61</v>
      </c>
      <c r="G361" s="1">
        <v>181439.93000000025</v>
      </c>
      <c r="H361" s="1">
        <v>83641.349999999948</v>
      </c>
      <c r="I361" s="4">
        <v>500</v>
      </c>
      <c r="J361" s="2" t="s">
        <v>65</v>
      </c>
      <c r="K361" s="1">
        <f>Tabelle111[[#This Row],[Menge kg Nges]]/1000</f>
        <v>181.43993000000026</v>
      </c>
      <c r="L361" s="1">
        <f>Tabelle111[[#This Row],[Menge kg P2O5]]/1000</f>
        <v>83.641349999999946</v>
      </c>
      <c r="M361" s="1">
        <f>Tabelle111[[#This Row],[Menge t Nges]]/Tabelle111[[#This Row],[Anzahl Lieferscheine]]</f>
        <v>0.3628798600000005</v>
      </c>
      <c r="N361" s="1">
        <f>Tabelle111[[#This Row],[Menge t P2O5]]/Tabelle111[[#This Row],[Anzahl Lieferscheine]]</f>
        <v>0.1672826999999999</v>
      </c>
    </row>
    <row r="362" spans="1:14" x14ac:dyDescent="0.2">
      <c r="A362" s="2" t="s">
        <v>34</v>
      </c>
      <c r="B362" s="2" t="s">
        <v>32</v>
      </c>
      <c r="C362" s="2" t="s">
        <v>6</v>
      </c>
      <c r="D362" s="2" t="s">
        <v>7</v>
      </c>
      <c r="E362" s="2" t="s">
        <v>8</v>
      </c>
      <c r="F362" s="2" t="s">
        <v>61</v>
      </c>
      <c r="G362" s="1">
        <v>20188.5</v>
      </c>
      <c r="H362" s="1">
        <v>9882.15</v>
      </c>
      <c r="I362" s="4">
        <v>50</v>
      </c>
      <c r="J362" s="2" t="s">
        <v>65</v>
      </c>
      <c r="K362" s="1">
        <f>Tabelle111[[#This Row],[Menge kg Nges]]/1000</f>
        <v>20.188500000000001</v>
      </c>
      <c r="L362" s="1">
        <f>Tabelle111[[#This Row],[Menge kg P2O5]]/1000</f>
        <v>9.8821499999999993</v>
      </c>
      <c r="M362" s="1">
        <f>Tabelle111[[#This Row],[Menge t Nges]]/Tabelle111[[#This Row],[Anzahl Lieferscheine]]</f>
        <v>0.40377000000000002</v>
      </c>
      <c r="N362" s="1">
        <f>Tabelle111[[#This Row],[Menge t P2O5]]/Tabelle111[[#This Row],[Anzahl Lieferscheine]]</f>
        <v>0.19764299999999999</v>
      </c>
    </row>
    <row r="363" spans="1:14" x14ac:dyDescent="0.2">
      <c r="A363" s="2" t="s">
        <v>34</v>
      </c>
      <c r="B363" s="2" t="s">
        <v>32</v>
      </c>
      <c r="C363" s="2" t="s">
        <v>6</v>
      </c>
      <c r="D363" s="2" t="s">
        <v>7</v>
      </c>
      <c r="E363" s="2" t="s">
        <v>9</v>
      </c>
      <c r="F363" s="2" t="s">
        <v>61</v>
      </c>
      <c r="G363" s="1">
        <v>3349.23</v>
      </c>
      <c r="H363" s="1">
        <v>1418.37</v>
      </c>
      <c r="I363" s="4">
        <v>13</v>
      </c>
      <c r="J363" s="2" t="s">
        <v>65</v>
      </c>
      <c r="K363" s="1">
        <f>Tabelle111[[#This Row],[Menge kg Nges]]/1000</f>
        <v>3.3492299999999999</v>
      </c>
      <c r="L363" s="1">
        <f>Tabelle111[[#This Row],[Menge kg P2O5]]/1000</f>
        <v>1.4183699999999999</v>
      </c>
      <c r="M363" s="1">
        <f>Tabelle111[[#This Row],[Menge t Nges]]/Tabelle111[[#This Row],[Anzahl Lieferscheine]]</f>
        <v>0.25763307692307691</v>
      </c>
      <c r="N363" s="1">
        <f>Tabelle111[[#This Row],[Menge t P2O5]]/Tabelle111[[#This Row],[Anzahl Lieferscheine]]</f>
        <v>0.1091053846153846</v>
      </c>
    </row>
    <row r="364" spans="1:14" x14ac:dyDescent="0.2">
      <c r="A364" s="2" t="s">
        <v>34</v>
      </c>
      <c r="B364" s="2" t="s">
        <v>32</v>
      </c>
      <c r="C364" s="2" t="s">
        <v>6</v>
      </c>
      <c r="D364" s="2" t="s">
        <v>7</v>
      </c>
      <c r="E364" s="2" t="s">
        <v>11</v>
      </c>
      <c r="F364" s="2" t="s">
        <v>61</v>
      </c>
      <c r="G364" s="1">
        <v>29030.180000000004</v>
      </c>
      <c r="H364" s="1">
        <v>13302.209999999997</v>
      </c>
      <c r="I364" s="4">
        <v>76</v>
      </c>
      <c r="J364" s="2" t="s">
        <v>65</v>
      </c>
      <c r="K364" s="1">
        <f>Tabelle111[[#This Row],[Menge kg Nges]]/1000</f>
        <v>29.030180000000005</v>
      </c>
      <c r="L364" s="1">
        <f>Tabelle111[[#This Row],[Menge kg P2O5]]/1000</f>
        <v>13.302209999999997</v>
      </c>
      <c r="M364" s="1">
        <f>Tabelle111[[#This Row],[Menge t Nges]]/Tabelle111[[#This Row],[Anzahl Lieferscheine]]</f>
        <v>0.38197605263157902</v>
      </c>
      <c r="N364" s="1">
        <f>Tabelle111[[#This Row],[Menge t P2O5]]/Tabelle111[[#This Row],[Anzahl Lieferscheine]]</f>
        <v>0.17502907894736838</v>
      </c>
    </row>
    <row r="365" spans="1:14" x14ac:dyDescent="0.2">
      <c r="A365" s="2" t="s">
        <v>34</v>
      </c>
      <c r="B365" s="2" t="s">
        <v>32</v>
      </c>
      <c r="C365" s="2" t="s">
        <v>6</v>
      </c>
      <c r="D365" s="2" t="s">
        <v>7</v>
      </c>
      <c r="E365" s="2" t="s">
        <v>12</v>
      </c>
      <c r="F365" s="2" t="s">
        <v>61</v>
      </c>
      <c r="G365" s="1">
        <v>30693.360000000004</v>
      </c>
      <c r="H365" s="1">
        <v>13591.520000000002</v>
      </c>
      <c r="I365" s="4">
        <v>96</v>
      </c>
      <c r="J365" s="2" t="s">
        <v>65</v>
      </c>
      <c r="K365" s="1">
        <f>Tabelle111[[#This Row],[Menge kg Nges]]/1000</f>
        <v>30.693360000000006</v>
      </c>
      <c r="L365" s="1">
        <f>Tabelle111[[#This Row],[Menge kg P2O5]]/1000</f>
        <v>13.591520000000003</v>
      </c>
      <c r="M365" s="1">
        <f>Tabelle111[[#This Row],[Menge t Nges]]/Tabelle111[[#This Row],[Anzahl Lieferscheine]]</f>
        <v>0.31972250000000008</v>
      </c>
      <c r="N365" s="1">
        <f>Tabelle111[[#This Row],[Menge t P2O5]]/Tabelle111[[#This Row],[Anzahl Lieferscheine]]</f>
        <v>0.14157833333333336</v>
      </c>
    </row>
    <row r="366" spans="1:14" x14ac:dyDescent="0.2">
      <c r="A366" s="2" t="s">
        <v>34</v>
      </c>
      <c r="B366" s="2" t="s">
        <v>32</v>
      </c>
      <c r="C366" s="2" t="s">
        <v>6</v>
      </c>
      <c r="D366" s="2" t="s">
        <v>7</v>
      </c>
      <c r="E366" s="2" t="s">
        <v>13</v>
      </c>
      <c r="F366" s="2" t="s">
        <v>61</v>
      </c>
      <c r="G366" s="1">
        <v>25489.82</v>
      </c>
      <c r="H366" s="1">
        <v>13568.000000000002</v>
      </c>
      <c r="I366" s="4">
        <v>65</v>
      </c>
      <c r="J366" s="2" t="s">
        <v>65</v>
      </c>
      <c r="K366" s="1">
        <f>Tabelle111[[#This Row],[Menge kg Nges]]/1000</f>
        <v>25.489819999999998</v>
      </c>
      <c r="L366" s="1">
        <f>Tabelle111[[#This Row],[Menge kg P2O5]]/1000</f>
        <v>13.568000000000001</v>
      </c>
      <c r="M366" s="1">
        <f>Tabelle111[[#This Row],[Menge t Nges]]/Tabelle111[[#This Row],[Anzahl Lieferscheine]]</f>
        <v>0.39215107692307688</v>
      </c>
      <c r="N366" s="1">
        <f>Tabelle111[[#This Row],[Menge t P2O5]]/Tabelle111[[#This Row],[Anzahl Lieferscheine]]</f>
        <v>0.20873846153846157</v>
      </c>
    </row>
    <row r="367" spans="1:14" x14ac:dyDescent="0.2">
      <c r="A367" s="2" t="s">
        <v>34</v>
      </c>
      <c r="B367" s="2" t="s">
        <v>32</v>
      </c>
      <c r="C367" s="2" t="s">
        <v>6</v>
      </c>
      <c r="D367" s="2" t="s">
        <v>7</v>
      </c>
      <c r="E367" s="2" t="s">
        <v>14</v>
      </c>
      <c r="F367" s="2" t="s">
        <v>61</v>
      </c>
      <c r="G367" s="1">
        <v>26247.800000000007</v>
      </c>
      <c r="H367" s="1">
        <v>13283</v>
      </c>
      <c r="I367" s="4">
        <v>84</v>
      </c>
      <c r="J367" s="2" t="s">
        <v>65</v>
      </c>
      <c r="K367" s="1">
        <f>Tabelle111[[#This Row],[Menge kg Nges]]/1000</f>
        <v>26.247800000000005</v>
      </c>
      <c r="L367" s="1">
        <f>Tabelle111[[#This Row],[Menge kg P2O5]]/1000</f>
        <v>13.282999999999999</v>
      </c>
      <c r="M367" s="1">
        <f>Tabelle111[[#This Row],[Menge t Nges]]/Tabelle111[[#This Row],[Anzahl Lieferscheine]]</f>
        <v>0.3124738095238096</v>
      </c>
      <c r="N367" s="1">
        <f>Tabelle111[[#This Row],[Menge t P2O5]]/Tabelle111[[#This Row],[Anzahl Lieferscheine]]</f>
        <v>0.15813095238095237</v>
      </c>
    </row>
    <row r="368" spans="1:14" x14ac:dyDescent="0.2">
      <c r="A368" s="2" t="s">
        <v>34</v>
      </c>
      <c r="B368" s="2" t="s">
        <v>32</v>
      </c>
      <c r="C368" s="2" t="s">
        <v>6</v>
      </c>
      <c r="D368" s="2" t="s">
        <v>15</v>
      </c>
      <c r="E368" s="2" t="s">
        <v>8</v>
      </c>
      <c r="F368" s="2" t="s">
        <v>61</v>
      </c>
      <c r="G368" s="1">
        <v>6285</v>
      </c>
      <c r="H368" s="1">
        <v>5403</v>
      </c>
      <c r="I368" s="4">
        <v>9</v>
      </c>
      <c r="J368" s="2" t="s">
        <v>65</v>
      </c>
      <c r="K368" s="1">
        <f>Tabelle111[[#This Row],[Menge kg Nges]]/1000</f>
        <v>6.2850000000000001</v>
      </c>
      <c r="L368" s="1">
        <f>Tabelle111[[#This Row],[Menge kg P2O5]]/1000</f>
        <v>5.4029999999999996</v>
      </c>
      <c r="M368" s="1">
        <f>Tabelle111[[#This Row],[Menge t Nges]]/Tabelle111[[#This Row],[Anzahl Lieferscheine]]</f>
        <v>0.69833333333333336</v>
      </c>
      <c r="N368" s="1">
        <f>Tabelle111[[#This Row],[Menge t P2O5]]/Tabelle111[[#This Row],[Anzahl Lieferscheine]]</f>
        <v>0.60033333333333327</v>
      </c>
    </row>
    <row r="369" spans="1:14" x14ac:dyDescent="0.2">
      <c r="A369" s="2" t="s">
        <v>34</v>
      </c>
      <c r="B369" s="2" t="s">
        <v>32</v>
      </c>
      <c r="C369" s="2" t="s">
        <v>6</v>
      </c>
      <c r="D369" s="2" t="s">
        <v>15</v>
      </c>
      <c r="E369" s="2" t="s">
        <v>16</v>
      </c>
      <c r="F369" s="2" t="s">
        <v>61</v>
      </c>
      <c r="G369" s="1">
        <v>2198.6799999999998</v>
      </c>
      <c r="H369" s="1">
        <v>1873.74</v>
      </c>
      <c r="I369" s="4">
        <v>6</v>
      </c>
      <c r="J369" s="2" t="s">
        <v>65</v>
      </c>
      <c r="K369" s="1">
        <f>Tabelle111[[#This Row],[Menge kg Nges]]/1000</f>
        <v>2.19868</v>
      </c>
      <c r="L369" s="1">
        <f>Tabelle111[[#This Row],[Menge kg P2O5]]/1000</f>
        <v>1.87374</v>
      </c>
      <c r="M369" s="1">
        <f>Tabelle111[[#This Row],[Menge t Nges]]/Tabelle111[[#This Row],[Anzahl Lieferscheine]]</f>
        <v>0.36644666666666664</v>
      </c>
      <c r="N369" s="1">
        <f>Tabelle111[[#This Row],[Menge t P2O5]]/Tabelle111[[#This Row],[Anzahl Lieferscheine]]</f>
        <v>0.31229000000000001</v>
      </c>
    </row>
    <row r="370" spans="1:14" x14ac:dyDescent="0.2">
      <c r="A370" s="2" t="s">
        <v>34</v>
      </c>
      <c r="B370" s="2" t="s">
        <v>32</v>
      </c>
      <c r="C370" s="2" t="s">
        <v>6</v>
      </c>
      <c r="D370" s="2" t="s">
        <v>15</v>
      </c>
      <c r="E370" s="2" t="s">
        <v>17</v>
      </c>
      <c r="F370" s="2" t="s">
        <v>61</v>
      </c>
      <c r="G370" s="1">
        <v>540.6</v>
      </c>
      <c r="H370" s="1">
        <v>234.6</v>
      </c>
      <c r="I370" s="4">
        <v>2</v>
      </c>
      <c r="J370" s="2" t="s">
        <v>65</v>
      </c>
      <c r="K370" s="1">
        <f>Tabelle111[[#This Row],[Menge kg Nges]]/1000</f>
        <v>0.54059999999999997</v>
      </c>
      <c r="L370" s="1">
        <f>Tabelle111[[#This Row],[Menge kg P2O5]]/1000</f>
        <v>0.2346</v>
      </c>
      <c r="M370" s="1">
        <f>Tabelle111[[#This Row],[Menge t Nges]]/Tabelle111[[#This Row],[Anzahl Lieferscheine]]</f>
        <v>0.27029999999999998</v>
      </c>
      <c r="N370" s="1">
        <f>Tabelle111[[#This Row],[Menge t P2O5]]/Tabelle111[[#This Row],[Anzahl Lieferscheine]]</f>
        <v>0.1173</v>
      </c>
    </row>
    <row r="371" spans="1:14" x14ac:dyDescent="0.2">
      <c r="A371" s="2" t="s">
        <v>34</v>
      </c>
      <c r="B371" s="2" t="s">
        <v>32</v>
      </c>
      <c r="C371" s="2" t="s">
        <v>6</v>
      </c>
      <c r="D371" s="2" t="s">
        <v>15</v>
      </c>
      <c r="E371" s="2" t="s">
        <v>18</v>
      </c>
      <c r="F371" s="2" t="s">
        <v>61</v>
      </c>
      <c r="G371" s="1">
        <v>11713.47</v>
      </c>
      <c r="H371" s="1">
        <v>7762.78</v>
      </c>
      <c r="I371" s="4">
        <v>31</v>
      </c>
      <c r="J371" s="2" t="s">
        <v>65</v>
      </c>
      <c r="K371" s="1">
        <f>Tabelle111[[#This Row],[Menge kg Nges]]/1000</f>
        <v>11.713469999999999</v>
      </c>
      <c r="L371" s="1">
        <f>Tabelle111[[#This Row],[Menge kg P2O5]]/1000</f>
        <v>7.7627799999999993</v>
      </c>
      <c r="M371" s="1">
        <f>Tabelle111[[#This Row],[Menge t Nges]]/Tabelle111[[#This Row],[Anzahl Lieferscheine]]</f>
        <v>0.37785387096774192</v>
      </c>
      <c r="N371" s="1">
        <f>Tabelle111[[#This Row],[Menge t P2O5]]/Tabelle111[[#This Row],[Anzahl Lieferscheine]]</f>
        <v>0.25041225806451611</v>
      </c>
    </row>
    <row r="372" spans="1:14" x14ac:dyDescent="0.2">
      <c r="A372" s="2" t="s">
        <v>34</v>
      </c>
      <c r="B372" s="2" t="s">
        <v>32</v>
      </c>
      <c r="C372" s="2" t="s">
        <v>6</v>
      </c>
      <c r="D372" s="2" t="s">
        <v>15</v>
      </c>
      <c r="E372" s="2" t="s">
        <v>19</v>
      </c>
      <c r="F372" s="2" t="s">
        <v>61</v>
      </c>
      <c r="G372" s="1">
        <v>263.25</v>
      </c>
      <c r="H372" s="1">
        <v>292.5</v>
      </c>
      <c r="I372" s="4">
        <v>3</v>
      </c>
      <c r="J372" s="2" t="s">
        <v>65</v>
      </c>
      <c r="K372" s="1">
        <f>Tabelle111[[#This Row],[Menge kg Nges]]/1000</f>
        <v>0.26324999999999998</v>
      </c>
      <c r="L372" s="1">
        <f>Tabelle111[[#This Row],[Menge kg P2O5]]/1000</f>
        <v>0.29249999999999998</v>
      </c>
      <c r="M372" s="1">
        <f>Tabelle111[[#This Row],[Menge t Nges]]/Tabelle111[[#This Row],[Anzahl Lieferscheine]]</f>
        <v>8.7749999999999995E-2</v>
      </c>
      <c r="N372" s="1">
        <f>Tabelle111[[#This Row],[Menge t P2O5]]/Tabelle111[[#This Row],[Anzahl Lieferscheine]]</f>
        <v>9.7499999999999989E-2</v>
      </c>
    </row>
    <row r="373" spans="1:14" x14ac:dyDescent="0.2">
      <c r="A373" s="2" t="s">
        <v>34</v>
      </c>
      <c r="B373" s="2" t="s">
        <v>32</v>
      </c>
      <c r="C373" s="2" t="s">
        <v>6</v>
      </c>
      <c r="D373" s="2" t="s">
        <v>15</v>
      </c>
      <c r="E373" s="2" t="s">
        <v>20</v>
      </c>
      <c r="F373" s="2" t="s">
        <v>61</v>
      </c>
      <c r="G373" s="1">
        <v>142.80000000000001</v>
      </c>
      <c r="H373" s="1">
        <v>105</v>
      </c>
      <c r="I373" s="4">
        <v>1</v>
      </c>
      <c r="J373" s="2" t="s">
        <v>65</v>
      </c>
      <c r="K373" s="1">
        <f>Tabelle111[[#This Row],[Menge kg Nges]]/1000</f>
        <v>0.14280000000000001</v>
      </c>
      <c r="L373" s="1">
        <f>Tabelle111[[#This Row],[Menge kg P2O5]]/1000</f>
        <v>0.105</v>
      </c>
      <c r="M373" s="1">
        <f>Tabelle111[[#This Row],[Menge t Nges]]/Tabelle111[[#This Row],[Anzahl Lieferscheine]]</f>
        <v>0.14280000000000001</v>
      </c>
      <c r="N373" s="1">
        <f>Tabelle111[[#This Row],[Menge t P2O5]]/Tabelle111[[#This Row],[Anzahl Lieferscheine]]</f>
        <v>0.105</v>
      </c>
    </row>
    <row r="374" spans="1:14" x14ac:dyDescent="0.2">
      <c r="A374" s="2" t="s">
        <v>34</v>
      </c>
      <c r="B374" s="2" t="s">
        <v>32</v>
      </c>
      <c r="C374" s="2" t="s">
        <v>6</v>
      </c>
      <c r="D374" s="2" t="s">
        <v>15</v>
      </c>
      <c r="E374" s="2" t="s">
        <v>21</v>
      </c>
      <c r="F374" s="2" t="s">
        <v>61</v>
      </c>
      <c r="G374" s="1">
        <v>5725.82</v>
      </c>
      <c r="H374" s="1">
        <v>3558.96</v>
      </c>
      <c r="I374" s="4">
        <v>9</v>
      </c>
      <c r="J374" s="2" t="s">
        <v>65</v>
      </c>
      <c r="K374" s="1">
        <f>Tabelle111[[#This Row],[Menge kg Nges]]/1000</f>
        <v>5.7258199999999997</v>
      </c>
      <c r="L374" s="1">
        <f>Tabelle111[[#This Row],[Menge kg P2O5]]/1000</f>
        <v>3.5589599999999999</v>
      </c>
      <c r="M374" s="1">
        <f>Tabelle111[[#This Row],[Menge t Nges]]/Tabelle111[[#This Row],[Anzahl Lieferscheine]]</f>
        <v>0.63620222222222222</v>
      </c>
      <c r="N374" s="1">
        <f>Tabelle111[[#This Row],[Menge t P2O5]]/Tabelle111[[#This Row],[Anzahl Lieferscheine]]</f>
        <v>0.39544000000000001</v>
      </c>
    </row>
    <row r="375" spans="1:14" x14ac:dyDescent="0.2">
      <c r="A375" s="2" t="s">
        <v>34</v>
      </c>
      <c r="B375" s="2" t="s">
        <v>32</v>
      </c>
      <c r="C375" s="2" t="s">
        <v>6</v>
      </c>
      <c r="D375" s="2" t="s">
        <v>15</v>
      </c>
      <c r="E375" s="2" t="s">
        <v>9</v>
      </c>
      <c r="F375" s="2" t="s">
        <v>61</v>
      </c>
      <c r="G375" s="1">
        <v>2444.87</v>
      </c>
      <c r="H375" s="1">
        <v>1049.69</v>
      </c>
      <c r="I375" s="4">
        <v>6</v>
      </c>
      <c r="J375" s="2" t="s">
        <v>65</v>
      </c>
      <c r="K375" s="1">
        <f>Tabelle111[[#This Row],[Menge kg Nges]]/1000</f>
        <v>2.4448699999999999</v>
      </c>
      <c r="L375" s="1">
        <f>Tabelle111[[#This Row],[Menge kg P2O5]]/1000</f>
        <v>1.04969</v>
      </c>
      <c r="M375" s="1">
        <f>Tabelle111[[#This Row],[Menge t Nges]]/Tabelle111[[#This Row],[Anzahl Lieferscheine]]</f>
        <v>0.40747833333333333</v>
      </c>
      <c r="N375" s="1">
        <f>Tabelle111[[#This Row],[Menge t P2O5]]/Tabelle111[[#This Row],[Anzahl Lieferscheine]]</f>
        <v>0.17494833333333334</v>
      </c>
    </row>
    <row r="376" spans="1:14" x14ac:dyDescent="0.2">
      <c r="A376" s="2" t="s">
        <v>34</v>
      </c>
      <c r="B376" s="2" t="s">
        <v>32</v>
      </c>
      <c r="C376" s="2" t="s">
        <v>6</v>
      </c>
      <c r="D376" s="2" t="s">
        <v>15</v>
      </c>
      <c r="E376" s="2" t="s">
        <v>10</v>
      </c>
      <c r="F376" s="2" t="s">
        <v>61</v>
      </c>
      <c r="G376" s="1">
        <v>648</v>
      </c>
      <c r="H376" s="1">
        <v>276.8</v>
      </c>
      <c r="I376" s="4">
        <v>1</v>
      </c>
      <c r="J376" s="2" t="s">
        <v>65</v>
      </c>
      <c r="K376" s="1">
        <f>Tabelle111[[#This Row],[Menge kg Nges]]/1000</f>
        <v>0.64800000000000002</v>
      </c>
      <c r="L376" s="1">
        <f>Tabelle111[[#This Row],[Menge kg P2O5]]/1000</f>
        <v>0.27679999999999999</v>
      </c>
      <c r="M376" s="1">
        <f>Tabelle111[[#This Row],[Menge t Nges]]/Tabelle111[[#This Row],[Anzahl Lieferscheine]]</f>
        <v>0.64800000000000002</v>
      </c>
      <c r="N376" s="1">
        <f>Tabelle111[[#This Row],[Menge t P2O5]]/Tabelle111[[#This Row],[Anzahl Lieferscheine]]</f>
        <v>0.27679999999999999</v>
      </c>
    </row>
    <row r="377" spans="1:14" x14ac:dyDescent="0.2">
      <c r="A377" s="2" t="s">
        <v>34</v>
      </c>
      <c r="B377" s="2" t="s">
        <v>32</v>
      </c>
      <c r="C377" s="2" t="s">
        <v>6</v>
      </c>
      <c r="D377" s="2" t="s">
        <v>15</v>
      </c>
      <c r="E377" s="2" t="s">
        <v>13</v>
      </c>
      <c r="F377" s="2" t="s">
        <v>61</v>
      </c>
      <c r="G377" s="1">
        <v>1489.81</v>
      </c>
      <c r="H377" s="1">
        <v>916.67000000000007</v>
      </c>
      <c r="I377" s="4">
        <v>3</v>
      </c>
      <c r="J377" s="2" t="s">
        <v>65</v>
      </c>
      <c r="K377" s="1">
        <f>Tabelle111[[#This Row],[Menge kg Nges]]/1000</f>
        <v>1.4898099999999999</v>
      </c>
      <c r="L377" s="1">
        <f>Tabelle111[[#This Row],[Menge kg P2O5]]/1000</f>
        <v>0.9166700000000001</v>
      </c>
      <c r="M377" s="1">
        <f>Tabelle111[[#This Row],[Menge t Nges]]/Tabelle111[[#This Row],[Anzahl Lieferscheine]]</f>
        <v>0.49660333333333329</v>
      </c>
      <c r="N377" s="1">
        <f>Tabelle111[[#This Row],[Menge t P2O5]]/Tabelle111[[#This Row],[Anzahl Lieferscheine]]</f>
        <v>0.3055566666666667</v>
      </c>
    </row>
    <row r="378" spans="1:14" x14ac:dyDescent="0.2">
      <c r="A378" s="2" t="s">
        <v>34</v>
      </c>
      <c r="B378" s="2" t="s">
        <v>32</v>
      </c>
      <c r="C378" s="2" t="s">
        <v>6</v>
      </c>
      <c r="D378" s="2" t="s">
        <v>15</v>
      </c>
      <c r="E378" s="2" t="s">
        <v>14</v>
      </c>
      <c r="F378" s="2" t="s">
        <v>61</v>
      </c>
      <c r="G378" s="1">
        <v>2645</v>
      </c>
      <c r="H378" s="1">
        <v>1805</v>
      </c>
      <c r="I378" s="4">
        <v>6</v>
      </c>
      <c r="J378" s="2" t="s">
        <v>65</v>
      </c>
      <c r="K378" s="1">
        <f>Tabelle111[[#This Row],[Menge kg Nges]]/1000</f>
        <v>2.645</v>
      </c>
      <c r="L378" s="1">
        <f>Tabelle111[[#This Row],[Menge kg P2O5]]/1000</f>
        <v>1.8049999999999999</v>
      </c>
      <c r="M378" s="1">
        <f>Tabelle111[[#This Row],[Menge t Nges]]/Tabelle111[[#This Row],[Anzahl Lieferscheine]]</f>
        <v>0.44083333333333335</v>
      </c>
      <c r="N378" s="1">
        <f>Tabelle111[[#This Row],[Menge t P2O5]]/Tabelle111[[#This Row],[Anzahl Lieferscheine]]</f>
        <v>0.30083333333333334</v>
      </c>
    </row>
    <row r="379" spans="1:14" x14ac:dyDescent="0.2">
      <c r="A379" s="2" t="s">
        <v>34</v>
      </c>
      <c r="B379" s="2" t="s">
        <v>32</v>
      </c>
      <c r="C379" s="2" t="s">
        <v>25</v>
      </c>
      <c r="D379" s="2" t="s">
        <v>25</v>
      </c>
      <c r="E379" s="2" t="s">
        <v>26</v>
      </c>
      <c r="F379" s="2" t="s">
        <v>61</v>
      </c>
      <c r="G379" s="1">
        <v>12212.6</v>
      </c>
      <c r="H379" s="1">
        <v>6039.4</v>
      </c>
      <c r="I379" s="4">
        <v>23</v>
      </c>
      <c r="J379" s="2" t="s">
        <v>65</v>
      </c>
      <c r="K379" s="1">
        <f>Tabelle111[[#This Row],[Menge kg Nges]]/1000</f>
        <v>12.2126</v>
      </c>
      <c r="L379" s="1">
        <f>Tabelle111[[#This Row],[Menge kg P2O5]]/1000</f>
        <v>6.0393999999999997</v>
      </c>
      <c r="M379" s="1">
        <f>Tabelle111[[#This Row],[Menge t Nges]]/Tabelle111[[#This Row],[Anzahl Lieferscheine]]</f>
        <v>0.53098260869565217</v>
      </c>
      <c r="N379" s="1">
        <f>Tabelle111[[#This Row],[Menge t P2O5]]/Tabelle111[[#This Row],[Anzahl Lieferscheine]]</f>
        <v>0.26258260869565214</v>
      </c>
    </row>
    <row r="380" spans="1:14" x14ac:dyDescent="0.2">
      <c r="A380" s="2" t="s">
        <v>34</v>
      </c>
      <c r="B380" s="2" t="s">
        <v>27</v>
      </c>
      <c r="C380" s="2" t="s">
        <v>6</v>
      </c>
      <c r="D380" s="2" t="s">
        <v>30</v>
      </c>
      <c r="E380" s="2" t="s">
        <v>26</v>
      </c>
      <c r="F380" s="2" t="s">
        <v>61</v>
      </c>
      <c r="G380" s="1">
        <v>126135.36999999997</v>
      </c>
      <c r="H380" s="1">
        <v>63690.869999999988</v>
      </c>
      <c r="I380" s="4">
        <v>363</v>
      </c>
      <c r="J380" s="2" t="s">
        <v>65</v>
      </c>
      <c r="K380" s="1">
        <f>Tabelle111[[#This Row],[Menge kg Nges]]/1000</f>
        <v>126.13536999999997</v>
      </c>
      <c r="L380" s="1">
        <f>Tabelle111[[#This Row],[Menge kg P2O5]]/1000</f>
        <v>63.69086999999999</v>
      </c>
      <c r="M380" s="1">
        <f>Tabelle111[[#This Row],[Menge t Nges]]/Tabelle111[[#This Row],[Anzahl Lieferscheine]]</f>
        <v>0.34748035812672168</v>
      </c>
      <c r="N380" s="1">
        <f>Tabelle111[[#This Row],[Menge t P2O5]]/Tabelle111[[#This Row],[Anzahl Lieferscheine]]</f>
        <v>0.17545694214876031</v>
      </c>
    </row>
    <row r="381" spans="1:14" x14ac:dyDescent="0.2">
      <c r="A381" s="2" t="s">
        <v>34</v>
      </c>
      <c r="B381" s="2" t="s">
        <v>27</v>
      </c>
      <c r="C381" s="2" t="s">
        <v>6</v>
      </c>
      <c r="D381" s="2" t="s">
        <v>7</v>
      </c>
      <c r="E381" s="2" t="s">
        <v>8</v>
      </c>
      <c r="F381" s="2" t="s">
        <v>61</v>
      </c>
      <c r="G381" s="1">
        <v>12369.67</v>
      </c>
      <c r="H381" s="1">
        <v>5634.45</v>
      </c>
      <c r="I381" s="4">
        <v>16</v>
      </c>
      <c r="J381" s="2" t="s">
        <v>65</v>
      </c>
      <c r="K381" s="1">
        <f>Tabelle111[[#This Row],[Menge kg Nges]]/1000</f>
        <v>12.369669999999999</v>
      </c>
      <c r="L381" s="1">
        <f>Tabelle111[[#This Row],[Menge kg P2O5]]/1000</f>
        <v>5.6344500000000002</v>
      </c>
      <c r="M381" s="1">
        <f>Tabelle111[[#This Row],[Menge t Nges]]/Tabelle111[[#This Row],[Anzahl Lieferscheine]]</f>
        <v>0.77310437499999995</v>
      </c>
      <c r="N381" s="1">
        <f>Tabelle111[[#This Row],[Menge t P2O5]]/Tabelle111[[#This Row],[Anzahl Lieferscheine]]</f>
        <v>0.35215312500000001</v>
      </c>
    </row>
    <row r="382" spans="1:14" x14ac:dyDescent="0.2">
      <c r="A382" s="2" t="s">
        <v>34</v>
      </c>
      <c r="B382" s="2" t="s">
        <v>27</v>
      </c>
      <c r="C382" s="2" t="s">
        <v>6</v>
      </c>
      <c r="D382" s="2" t="s">
        <v>7</v>
      </c>
      <c r="E382" s="2" t="s">
        <v>9</v>
      </c>
      <c r="F382" s="2" t="s">
        <v>61</v>
      </c>
      <c r="G382" s="1">
        <v>7881.15</v>
      </c>
      <c r="H382" s="1">
        <v>3485.2</v>
      </c>
      <c r="I382" s="4">
        <v>22</v>
      </c>
      <c r="J382" s="2" t="s">
        <v>65</v>
      </c>
      <c r="K382" s="1">
        <f>Tabelle111[[#This Row],[Menge kg Nges]]/1000</f>
        <v>7.8811499999999999</v>
      </c>
      <c r="L382" s="1">
        <f>Tabelle111[[#This Row],[Menge kg P2O5]]/1000</f>
        <v>3.4851999999999999</v>
      </c>
      <c r="M382" s="1">
        <f>Tabelle111[[#This Row],[Menge t Nges]]/Tabelle111[[#This Row],[Anzahl Lieferscheine]]</f>
        <v>0.35823409090909092</v>
      </c>
      <c r="N382" s="1">
        <f>Tabelle111[[#This Row],[Menge t P2O5]]/Tabelle111[[#This Row],[Anzahl Lieferscheine]]</f>
        <v>0.15841818181818182</v>
      </c>
    </row>
    <row r="383" spans="1:14" x14ac:dyDescent="0.2">
      <c r="A383" s="2" t="s">
        <v>34</v>
      </c>
      <c r="B383" s="2" t="s">
        <v>27</v>
      </c>
      <c r="C383" s="2" t="s">
        <v>6</v>
      </c>
      <c r="D383" s="2" t="s">
        <v>7</v>
      </c>
      <c r="E383" s="2" t="s">
        <v>11</v>
      </c>
      <c r="F383" s="2" t="s">
        <v>61</v>
      </c>
      <c r="G383" s="1">
        <v>16864.079999999998</v>
      </c>
      <c r="H383" s="1">
        <v>7644.87</v>
      </c>
      <c r="I383" s="4">
        <v>66</v>
      </c>
      <c r="J383" s="2" t="s">
        <v>65</v>
      </c>
      <c r="K383" s="1">
        <f>Tabelle111[[#This Row],[Menge kg Nges]]/1000</f>
        <v>16.864079999999998</v>
      </c>
      <c r="L383" s="1">
        <f>Tabelle111[[#This Row],[Menge kg P2O5]]/1000</f>
        <v>7.6448700000000001</v>
      </c>
      <c r="M383" s="1">
        <f>Tabelle111[[#This Row],[Menge t Nges]]/Tabelle111[[#This Row],[Anzahl Lieferscheine]]</f>
        <v>0.2555163636363636</v>
      </c>
      <c r="N383" s="1">
        <f>Tabelle111[[#This Row],[Menge t P2O5]]/Tabelle111[[#This Row],[Anzahl Lieferscheine]]</f>
        <v>0.11583136363636364</v>
      </c>
    </row>
    <row r="384" spans="1:14" x14ac:dyDescent="0.2">
      <c r="A384" s="2" t="s">
        <v>34</v>
      </c>
      <c r="B384" s="2" t="s">
        <v>27</v>
      </c>
      <c r="C384" s="2" t="s">
        <v>6</v>
      </c>
      <c r="D384" s="2" t="s">
        <v>7</v>
      </c>
      <c r="E384" s="2" t="s">
        <v>12</v>
      </c>
      <c r="F384" s="2" t="s">
        <v>61</v>
      </c>
      <c r="G384" s="1">
        <v>24555.620000000006</v>
      </c>
      <c r="H384" s="1">
        <v>10528.79</v>
      </c>
      <c r="I384" s="4">
        <v>64</v>
      </c>
      <c r="J384" s="2" t="s">
        <v>65</v>
      </c>
      <c r="K384" s="1">
        <f>Tabelle111[[#This Row],[Menge kg Nges]]/1000</f>
        <v>24.555620000000005</v>
      </c>
      <c r="L384" s="1">
        <f>Tabelle111[[#This Row],[Menge kg P2O5]]/1000</f>
        <v>10.528790000000001</v>
      </c>
      <c r="M384" s="1">
        <f>Tabelle111[[#This Row],[Menge t Nges]]/Tabelle111[[#This Row],[Anzahl Lieferscheine]]</f>
        <v>0.38368156250000007</v>
      </c>
      <c r="N384" s="1">
        <f>Tabelle111[[#This Row],[Menge t P2O5]]/Tabelle111[[#This Row],[Anzahl Lieferscheine]]</f>
        <v>0.16451234375000001</v>
      </c>
    </row>
    <row r="385" spans="1:14" x14ac:dyDescent="0.2">
      <c r="A385" s="2" t="s">
        <v>34</v>
      </c>
      <c r="B385" s="2" t="s">
        <v>27</v>
      </c>
      <c r="C385" s="2" t="s">
        <v>6</v>
      </c>
      <c r="D385" s="2" t="s">
        <v>7</v>
      </c>
      <c r="E385" s="2" t="s">
        <v>13</v>
      </c>
      <c r="F385" s="2" t="s">
        <v>61</v>
      </c>
      <c r="G385" s="1">
        <v>8947.89</v>
      </c>
      <c r="H385" s="1">
        <v>5051.82</v>
      </c>
      <c r="I385" s="4">
        <v>47</v>
      </c>
      <c r="J385" s="2" t="s">
        <v>65</v>
      </c>
      <c r="K385" s="1">
        <f>Tabelle111[[#This Row],[Menge kg Nges]]/1000</f>
        <v>8.9478899999999992</v>
      </c>
      <c r="L385" s="1">
        <f>Tabelle111[[#This Row],[Menge kg P2O5]]/1000</f>
        <v>5.0518199999999993</v>
      </c>
      <c r="M385" s="1">
        <f>Tabelle111[[#This Row],[Menge t Nges]]/Tabelle111[[#This Row],[Anzahl Lieferscheine]]</f>
        <v>0.19038063829787233</v>
      </c>
      <c r="N385" s="1">
        <f>Tabelle111[[#This Row],[Menge t P2O5]]/Tabelle111[[#This Row],[Anzahl Lieferscheine]]</f>
        <v>0.1074855319148936</v>
      </c>
    </row>
    <row r="386" spans="1:14" x14ac:dyDescent="0.2">
      <c r="A386" s="2" t="s">
        <v>34</v>
      </c>
      <c r="B386" s="2" t="s">
        <v>27</v>
      </c>
      <c r="C386" s="2" t="s">
        <v>6</v>
      </c>
      <c r="D386" s="2" t="s">
        <v>7</v>
      </c>
      <c r="E386" s="2" t="s">
        <v>14</v>
      </c>
      <c r="F386" s="2" t="s">
        <v>61</v>
      </c>
      <c r="G386" s="1">
        <v>13970.330000000002</v>
      </c>
      <c r="H386" s="1">
        <v>7344.9000000000005</v>
      </c>
      <c r="I386" s="4">
        <v>29</v>
      </c>
      <c r="J386" s="2" t="s">
        <v>65</v>
      </c>
      <c r="K386" s="1">
        <f>Tabelle111[[#This Row],[Menge kg Nges]]/1000</f>
        <v>13.970330000000002</v>
      </c>
      <c r="L386" s="1">
        <f>Tabelle111[[#This Row],[Menge kg P2O5]]/1000</f>
        <v>7.3449000000000009</v>
      </c>
      <c r="M386" s="1">
        <f>Tabelle111[[#This Row],[Menge t Nges]]/Tabelle111[[#This Row],[Anzahl Lieferscheine]]</f>
        <v>0.48173551724137942</v>
      </c>
      <c r="N386" s="1">
        <f>Tabelle111[[#This Row],[Menge t P2O5]]/Tabelle111[[#This Row],[Anzahl Lieferscheine]]</f>
        <v>0.2532724137931035</v>
      </c>
    </row>
    <row r="387" spans="1:14" x14ac:dyDescent="0.2">
      <c r="A387" s="2" t="s">
        <v>34</v>
      </c>
      <c r="B387" s="2" t="s">
        <v>27</v>
      </c>
      <c r="C387" s="2" t="s">
        <v>6</v>
      </c>
      <c r="D387" s="2" t="s">
        <v>15</v>
      </c>
      <c r="E387" s="2" t="s">
        <v>8</v>
      </c>
      <c r="F387" s="2" t="s">
        <v>61</v>
      </c>
      <c r="G387" s="1">
        <v>7186.88</v>
      </c>
      <c r="H387" s="1">
        <v>6065.84</v>
      </c>
      <c r="I387" s="4">
        <v>10</v>
      </c>
      <c r="J387" s="2" t="s">
        <v>65</v>
      </c>
      <c r="K387" s="1">
        <f>Tabelle111[[#This Row],[Menge kg Nges]]/1000</f>
        <v>7.1868800000000004</v>
      </c>
      <c r="L387" s="1">
        <f>Tabelle111[[#This Row],[Menge kg P2O5]]/1000</f>
        <v>6.0658400000000006</v>
      </c>
      <c r="M387" s="1">
        <f>Tabelle111[[#This Row],[Menge t Nges]]/Tabelle111[[#This Row],[Anzahl Lieferscheine]]</f>
        <v>0.71868799999999999</v>
      </c>
      <c r="N387" s="1">
        <f>Tabelle111[[#This Row],[Menge t P2O5]]/Tabelle111[[#This Row],[Anzahl Lieferscheine]]</f>
        <v>0.60658400000000001</v>
      </c>
    </row>
    <row r="388" spans="1:14" x14ac:dyDescent="0.2">
      <c r="A388" s="2" t="s">
        <v>34</v>
      </c>
      <c r="B388" s="2" t="s">
        <v>27</v>
      </c>
      <c r="C388" s="2" t="s">
        <v>6</v>
      </c>
      <c r="D388" s="2" t="s">
        <v>15</v>
      </c>
      <c r="E388" s="2" t="s">
        <v>16</v>
      </c>
      <c r="F388" s="2" t="s">
        <v>61</v>
      </c>
      <c r="G388" s="1">
        <v>6000.9100000000008</v>
      </c>
      <c r="H388" s="1">
        <v>5485.81</v>
      </c>
      <c r="I388" s="4">
        <v>12</v>
      </c>
      <c r="J388" s="2" t="s">
        <v>65</v>
      </c>
      <c r="K388" s="1">
        <f>Tabelle111[[#This Row],[Menge kg Nges]]/1000</f>
        <v>6.0009100000000011</v>
      </c>
      <c r="L388" s="1">
        <f>Tabelle111[[#This Row],[Menge kg P2O5]]/1000</f>
        <v>5.4858100000000007</v>
      </c>
      <c r="M388" s="1">
        <f>Tabelle111[[#This Row],[Menge t Nges]]/Tabelle111[[#This Row],[Anzahl Lieferscheine]]</f>
        <v>0.50007583333333339</v>
      </c>
      <c r="N388" s="1">
        <f>Tabelle111[[#This Row],[Menge t P2O5]]/Tabelle111[[#This Row],[Anzahl Lieferscheine]]</f>
        <v>0.4571508333333334</v>
      </c>
    </row>
    <row r="389" spans="1:14" x14ac:dyDescent="0.2">
      <c r="A389" s="2" t="s">
        <v>34</v>
      </c>
      <c r="B389" s="2" t="s">
        <v>27</v>
      </c>
      <c r="C389" s="2" t="s">
        <v>6</v>
      </c>
      <c r="D389" s="2" t="s">
        <v>15</v>
      </c>
      <c r="E389" s="2" t="s">
        <v>17</v>
      </c>
      <c r="F389" s="2" t="s">
        <v>61</v>
      </c>
      <c r="G389" s="1">
        <v>3318.6000000000004</v>
      </c>
      <c r="H389" s="1">
        <v>1360.6000000000004</v>
      </c>
      <c r="I389" s="4">
        <v>21</v>
      </c>
      <c r="J389" s="2" t="s">
        <v>65</v>
      </c>
      <c r="K389" s="1">
        <f>Tabelle111[[#This Row],[Menge kg Nges]]/1000</f>
        <v>3.3186000000000004</v>
      </c>
      <c r="L389" s="1">
        <f>Tabelle111[[#This Row],[Menge kg P2O5]]/1000</f>
        <v>1.3606000000000003</v>
      </c>
      <c r="M389" s="1">
        <f>Tabelle111[[#This Row],[Menge t Nges]]/Tabelle111[[#This Row],[Anzahl Lieferscheine]]</f>
        <v>0.15802857142857146</v>
      </c>
      <c r="N389" s="1">
        <f>Tabelle111[[#This Row],[Menge t P2O5]]/Tabelle111[[#This Row],[Anzahl Lieferscheine]]</f>
        <v>6.4790476190476204E-2</v>
      </c>
    </row>
    <row r="390" spans="1:14" x14ac:dyDescent="0.2">
      <c r="A390" s="2" t="s">
        <v>34</v>
      </c>
      <c r="B390" s="2" t="s">
        <v>27</v>
      </c>
      <c r="C390" s="2" t="s">
        <v>6</v>
      </c>
      <c r="D390" s="2" t="s">
        <v>15</v>
      </c>
      <c r="E390" s="2" t="s">
        <v>18</v>
      </c>
      <c r="F390" s="2" t="s">
        <v>61</v>
      </c>
      <c r="G390" s="1">
        <v>6610.86</v>
      </c>
      <c r="H390" s="1">
        <v>4469.5599999999995</v>
      </c>
      <c r="I390" s="4">
        <v>13</v>
      </c>
      <c r="J390" s="2" t="s">
        <v>65</v>
      </c>
      <c r="K390" s="1">
        <f>Tabelle111[[#This Row],[Menge kg Nges]]/1000</f>
        <v>6.6108599999999997</v>
      </c>
      <c r="L390" s="1">
        <f>Tabelle111[[#This Row],[Menge kg P2O5]]/1000</f>
        <v>4.4695599999999995</v>
      </c>
      <c r="M390" s="1">
        <f>Tabelle111[[#This Row],[Menge t Nges]]/Tabelle111[[#This Row],[Anzahl Lieferscheine]]</f>
        <v>0.50852769230769224</v>
      </c>
      <c r="N390" s="1">
        <f>Tabelle111[[#This Row],[Menge t P2O5]]/Tabelle111[[#This Row],[Anzahl Lieferscheine]]</f>
        <v>0.34381230769230764</v>
      </c>
    </row>
    <row r="391" spans="1:14" x14ac:dyDescent="0.2">
      <c r="A391" s="2" t="s">
        <v>34</v>
      </c>
      <c r="B391" s="2" t="s">
        <v>27</v>
      </c>
      <c r="C391" s="2" t="s">
        <v>6</v>
      </c>
      <c r="D391" s="2" t="s">
        <v>15</v>
      </c>
      <c r="E391" s="2" t="s">
        <v>19</v>
      </c>
      <c r="F391" s="2" t="s">
        <v>61</v>
      </c>
      <c r="G391" s="1">
        <v>17906</v>
      </c>
      <c r="H391" s="1">
        <v>19738.099999999999</v>
      </c>
      <c r="I391" s="4">
        <v>23</v>
      </c>
      <c r="J391" s="2" t="s">
        <v>65</v>
      </c>
      <c r="K391" s="1">
        <f>Tabelle111[[#This Row],[Menge kg Nges]]/1000</f>
        <v>17.905999999999999</v>
      </c>
      <c r="L391" s="1">
        <f>Tabelle111[[#This Row],[Menge kg P2O5]]/1000</f>
        <v>19.738099999999999</v>
      </c>
      <c r="M391" s="1">
        <f>Tabelle111[[#This Row],[Menge t Nges]]/Tabelle111[[#This Row],[Anzahl Lieferscheine]]</f>
        <v>0.77852173913043476</v>
      </c>
      <c r="N391" s="1">
        <f>Tabelle111[[#This Row],[Menge t P2O5]]/Tabelle111[[#This Row],[Anzahl Lieferscheine]]</f>
        <v>0.85817826086956517</v>
      </c>
    </row>
    <row r="392" spans="1:14" x14ac:dyDescent="0.2">
      <c r="A392" s="2" t="s">
        <v>34</v>
      </c>
      <c r="B392" s="2" t="s">
        <v>27</v>
      </c>
      <c r="C392" s="2" t="s">
        <v>6</v>
      </c>
      <c r="D392" s="2" t="s">
        <v>15</v>
      </c>
      <c r="E392" s="2" t="s">
        <v>20</v>
      </c>
      <c r="F392" s="2" t="s">
        <v>61</v>
      </c>
      <c r="G392" s="1">
        <v>114</v>
      </c>
      <c r="H392" s="1">
        <v>75</v>
      </c>
      <c r="I392" s="4">
        <v>2</v>
      </c>
      <c r="J392" s="2" t="s">
        <v>65</v>
      </c>
      <c r="K392" s="1">
        <f>Tabelle111[[#This Row],[Menge kg Nges]]/1000</f>
        <v>0.114</v>
      </c>
      <c r="L392" s="1">
        <f>Tabelle111[[#This Row],[Menge kg P2O5]]/1000</f>
        <v>7.4999999999999997E-2</v>
      </c>
      <c r="M392" s="1">
        <f>Tabelle111[[#This Row],[Menge t Nges]]/Tabelle111[[#This Row],[Anzahl Lieferscheine]]</f>
        <v>5.7000000000000002E-2</v>
      </c>
      <c r="N392" s="1">
        <f>Tabelle111[[#This Row],[Menge t P2O5]]/Tabelle111[[#This Row],[Anzahl Lieferscheine]]</f>
        <v>3.7499999999999999E-2</v>
      </c>
    </row>
    <row r="393" spans="1:14" x14ac:dyDescent="0.2">
      <c r="A393" s="2" t="s">
        <v>34</v>
      </c>
      <c r="B393" s="2" t="s">
        <v>27</v>
      </c>
      <c r="C393" s="2" t="s">
        <v>6</v>
      </c>
      <c r="D393" s="2" t="s">
        <v>15</v>
      </c>
      <c r="E393" s="2" t="s">
        <v>21</v>
      </c>
      <c r="F393" s="2" t="s">
        <v>61</v>
      </c>
      <c r="G393" s="1">
        <v>25497.430000000011</v>
      </c>
      <c r="H393" s="1">
        <v>15176.019999999997</v>
      </c>
      <c r="I393" s="4">
        <v>59</v>
      </c>
      <c r="J393" s="2" t="s">
        <v>65</v>
      </c>
      <c r="K393" s="1">
        <f>Tabelle111[[#This Row],[Menge kg Nges]]/1000</f>
        <v>25.497430000000012</v>
      </c>
      <c r="L393" s="1">
        <f>Tabelle111[[#This Row],[Menge kg P2O5]]/1000</f>
        <v>15.176019999999998</v>
      </c>
      <c r="M393" s="1">
        <f>Tabelle111[[#This Row],[Menge t Nges]]/Tabelle111[[#This Row],[Anzahl Lieferscheine]]</f>
        <v>0.43215983050847478</v>
      </c>
      <c r="N393" s="1">
        <f>Tabelle111[[#This Row],[Menge t P2O5]]/Tabelle111[[#This Row],[Anzahl Lieferscheine]]</f>
        <v>0.25722067796610165</v>
      </c>
    </row>
    <row r="394" spans="1:14" x14ac:dyDescent="0.2">
      <c r="A394" s="2" t="s">
        <v>34</v>
      </c>
      <c r="B394" s="2" t="s">
        <v>27</v>
      </c>
      <c r="C394" s="2" t="s">
        <v>6</v>
      </c>
      <c r="D394" s="2" t="s">
        <v>15</v>
      </c>
      <c r="E394" s="2" t="s">
        <v>9</v>
      </c>
      <c r="F394" s="2" t="s">
        <v>61</v>
      </c>
      <c r="G394" s="1">
        <v>5098.6000000000004</v>
      </c>
      <c r="H394" s="1">
        <v>2460.0500000000006</v>
      </c>
      <c r="I394" s="4">
        <v>16</v>
      </c>
      <c r="J394" s="2" t="s">
        <v>65</v>
      </c>
      <c r="K394" s="1">
        <f>Tabelle111[[#This Row],[Menge kg Nges]]/1000</f>
        <v>5.0986000000000002</v>
      </c>
      <c r="L394" s="1">
        <f>Tabelle111[[#This Row],[Menge kg P2O5]]/1000</f>
        <v>2.4600500000000007</v>
      </c>
      <c r="M394" s="1">
        <f>Tabelle111[[#This Row],[Menge t Nges]]/Tabelle111[[#This Row],[Anzahl Lieferscheine]]</f>
        <v>0.31866250000000002</v>
      </c>
      <c r="N394" s="1">
        <f>Tabelle111[[#This Row],[Menge t P2O5]]/Tabelle111[[#This Row],[Anzahl Lieferscheine]]</f>
        <v>0.15375312500000005</v>
      </c>
    </row>
    <row r="395" spans="1:14" x14ac:dyDescent="0.2">
      <c r="A395" s="2" t="s">
        <v>34</v>
      </c>
      <c r="B395" s="2" t="s">
        <v>27</v>
      </c>
      <c r="C395" s="2" t="s">
        <v>6</v>
      </c>
      <c r="D395" s="2" t="s">
        <v>15</v>
      </c>
      <c r="E395" s="2" t="s">
        <v>10</v>
      </c>
      <c r="F395" s="2" t="s">
        <v>61</v>
      </c>
      <c r="G395" s="1">
        <v>264.89999999999998</v>
      </c>
      <c r="H395" s="1">
        <v>114.02</v>
      </c>
      <c r="I395" s="4">
        <v>3</v>
      </c>
      <c r="J395" s="2" t="s">
        <v>65</v>
      </c>
      <c r="K395" s="1">
        <f>Tabelle111[[#This Row],[Menge kg Nges]]/1000</f>
        <v>0.26489999999999997</v>
      </c>
      <c r="L395" s="1">
        <f>Tabelle111[[#This Row],[Menge kg P2O5]]/1000</f>
        <v>0.11402</v>
      </c>
      <c r="M395" s="1">
        <f>Tabelle111[[#This Row],[Menge t Nges]]/Tabelle111[[#This Row],[Anzahl Lieferscheine]]</f>
        <v>8.829999999999999E-2</v>
      </c>
      <c r="N395" s="1">
        <f>Tabelle111[[#This Row],[Menge t P2O5]]/Tabelle111[[#This Row],[Anzahl Lieferscheine]]</f>
        <v>3.8006666666666668E-2</v>
      </c>
    </row>
    <row r="396" spans="1:14" x14ac:dyDescent="0.2">
      <c r="A396" s="2" t="s">
        <v>34</v>
      </c>
      <c r="B396" s="2" t="s">
        <v>27</v>
      </c>
      <c r="C396" s="2" t="s">
        <v>6</v>
      </c>
      <c r="D396" s="2" t="s">
        <v>15</v>
      </c>
      <c r="E396" s="2" t="s">
        <v>23</v>
      </c>
      <c r="F396" s="2" t="s">
        <v>61</v>
      </c>
      <c r="G396" s="1">
        <v>300</v>
      </c>
      <c r="H396" s="1">
        <v>123.75</v>
      </c>
      <c r="I396" s="4">
        <v>1</v>
      </c>
      <c r="J396" s="2" t="s">
        <v>65</v>
      </c>
      <c r="K396" s="1">
        <f>Tabelle111[[#This Row],[Menge kg Nges]]/1000</f>
        <v>0.3</v>
      </c>
      <c r="L396" s="1">
        <f>Tabelle111[[#This Row],[Menge kg P2O5]]/1000</f>
        <v>0.12375</v>
      </c>
      <c r="M396" s="1">
        <f>Tabelle111[[#This Row],[Menge t Nges]]/Tabelle111[[#This Row],[Anzahl Lieferscheine]]</f>
        <v>0.3</v>
      </c>
      <c r="N396" s="1">
        <f>Tabelle111[[#This Row],[Menge t P2O5]]/Tabelle111[[#This Row],[Anzahl Lieferscheine]]</f>
        <v>0.12375</v>
      </c>
    </row>
    <row r="397" spans="1:14" x14ac:dyDescent="0.2">
      <c r="A397" s="2" t="s">
        <v>34</v>
      </c>
      <c r="B397" s="2" t="s">
        <v>27</v>
      </c>
      <c r="C397" s="2" t="s">
        <v>6</v>
      </c>
      <c r="D397" s="2" t="s">
        <v>15</v>
      </c>
      <c r="E397" s="2" t="s">
        <v>13</v>
      </c>
      <c r="F397" s="2" t="s">
        <v>61</v>
      </c>
      <c r="G397" s="1">
        <v>2243.1999999999998</v>
      </c>
      <c r="H397" s="1">
        <v>1197.5999999999999</v>
      </c>
      <c r="I397" s="4">
        <v>5</v>
      </c>
      <c r="J397" s="2" t="s">
        <v>65</v>
      </c>
      <c r="K397" s="1">
        <f>Tabelle111[[#This Row],[Menge kg Nges]]/1000</f>
        <v>2.2431999999999999</v>
      </c>
      <c r="L397" s="1">
        <f>Tabelle111[[#This Row],[Menge kg P2O5]]/1000</f>
        <v>1.1976</v>
      </c>
      <c r="M397" s="1">
        <f>Tabelle111[[#This Row],[Menge t Nges]]/Tabelle111[[#This Row],[Anzahl Lieferscheine]]</f>
        <v>0.44863999999999998</v>
      </c>
      <c r="N397" s="1">
        <f>Tabelle111[[#This Row],[Menge t P2O5]]/Tabelle111[[#This Row],[Anzahl Lieferscheine]]</f>
        <v>0.23952000000000001</v>
      </c>
    </row>
    <row r="398" spans="1:14" x14ac:dyDescent="0.2">
      <c r="A398" s="2" t="s">
        <v>34</v>
      </c>
      <c r="B398" s="2" t="s">
        <v>27</v>
      </c>
      <c r="C398" s="2" t="s">
        <v>6</v>
      </c>
      <c r="D398" s="2" t="s">
        <v>15</v>
      </c>
      <c r="E398" s="2" t="s">
        <v>14</v>
      </c>
      <c r="F398" s="2" t="s">
        <v>61</v>
      </c>
      <c r="G398" s="1">
        <v>2163.0200000000004</v>
      </c>
      <c r="H398" s="1">
        <v>1187.08</v>
      </c>
      <c r="I398" s="4">
        <v>7</v>
      </c>
      <c r="J398" s="2" t="s">
        <v>65</v>
      </c>
      <c r="K398" s="1">
        <f>Tabelle111[[#This Row],[Menge kg Nges]]/1000</f>
        <v>2.1630200000000004</v>
      </c>
      <c r="L398" s="1">
        <f>Tabelle111[[#This Row],[Menge kg P2O5]]/1000</f>
        <v>1.1870799999999999</v>
      </c>
      <c r="M398" s="1">
        <f>Tabelle111[[#This Row],[Menge t Nges]]/Tabelle111[[#This Row],[Anzahl Lieferscheine]]</f>
        <v>0.30900285714285719</v>
      </c>
      <c r="N398" s="1">
        <f>Tabelle111[[#This Row],[Menge t P2O5]]/Tabelle111[[#This Row],[Anzahl Lieferscheine]]</f>
        <v>0.16958285714285712</v>
      </c>
    </row>
    <row r="399" spans="1:14" x14ac:dyDescent="0.2">
      <c r="A399" s="2" t="s">
        <v>34</v>
      </c>
      <c r="B399" s="2" t="s">
        <v>27</v>
      </c>
      <c r="C399" s="2" t="s">
        <v>25</v>
      </c>
      <c r="D399" s="2" t="s">
        <v>25</v>
      </c>
      <c r="E399" s="2" t="s">
        <v>26</v>
      </c>
      <c r="F399" s="2" t="s">
        <v>61</v>
      </c>
      <c r="G399" s="1">
        <v>39126.899999999994</v>
      </c>
      <c r="H399" s="1">
        <v>19402.800000000003</v>
      </c>
      <c r="I399" s="4">
        <v>43</v>
      </c>
      <c r="J399" s="2" t="s">
        <v>65</v>
      </c>
      <c r="K399" s="1">
        <f>Tabelle111[[#This Row],[Menge kg Nges]]/1000</f>
        <v>39.126899999999992</v>
      </c>
      <c r="L399" s="1">
        <f>Tabelle111[[#This Row],[Menge kg P2O5]]/1000</f>
        <v>19.402800000000003</v>
      </c>
      <c r="M399" s="1">
        <f>Tabelle111[[#This Row],[Menge t Nges]]/Tabelle111[[#This Row],[Anzahl Lieferscheine]]</f>
        <v>0.90992790697674397</v>
      </c>
      <c r="N399" s="1">
        <f>Tabelle111[[#This Row],[Menge t P2O5]]/Tabelle111[[#This Row],[Anzahl Lieferscheine]]</f>
        <v>0.45122790697674425</v>
      </c>
    </row>
    <row r="400" spans="1:14" x14ac:dyDescent="0.2">
      <c r="A400" s="2" t="s">
        <v>34</v>
      </c>
      <c r="B400" s="2" t="s">
        <v>33</v>
      </c>
      <c r="C400" s="2" t="s">
        <v>6</v>
      </c>
      <c r="D400" s="2" t="s">
        <v>30</v>
      </c>
      <c r="E400" s="2" t="s">
        <v>26</v>
      </c>
      <c r="F400" s="2" t="s">
        <v>61</v>
      </c>
      <c r="G400" s="1">
        <v>3677.05</v>
      </c>
      <c r="H400" s="1">
        <v>2343.48</v>
      </c>
      <c r="I400" s="4">
        <v>8</v>
      </c>
      <c r="J400" s="2" t="s">
        <v>65</v>
      </c>
      <c r="K400" s="1">
        <f>Tabelle111[[#This Row],[Menge kg Nges]]/1000</f>
        <v>3.6770500000000004</v>
      </c>
      <c r="L400" s="1">
        <f>Tabelle111[[#This Row],[Menge kg P2O5]]/1000</f>
        <v>2.34348</v>
      </c>
      <c r="M400" s="1">
        <f>Tabelle111[[#This Row],[Menge t Nges]]/Tabelle111[[#This Row],[Anzahl Lieferscheine]]</f>
        <v>0.45963125000000005</v>
      </c>
      <c r="N400" s="1">
        <f>Tabelle111[[#This Row],[Menge t P2O5]]/Tabelle111[[#This Row],[Anzahl Lieferscheine]]</f>
        <v>0.292935</v>
      </c>
    </row>
    <row r="401" spans="1:14" x14ac:dyDescent="0.2">
      <c r="A401" s="2" t="s">
        <v>34</v>
      </c>
      <c r="B401" s="2" t="s">
        <v>33</v>
      </c>
      <c r="C401" s="2" t="s">
        <v>6</v>
      </c>
      <c r="D401" s="2" t="s">
        <v>7</v>
      </c>
      <c r="E401" s="2" t="s">
        <v>8</v>
      </c>
      <c r="F401" s="2" t="s">
        <v>61</v>
      </c>
      <c r="G401" s="1">
        <v>766.85</v>
      </c>
      <c r="H401" s="1">
        <v>360.5</v>
      </c>
      <c r="I401" s="4">
        <v>2</v>
      </c>
      <c r="J401" s="2" t="s">
        <v>65</v>
      </c>
      <c r="K401" s="1">
        <f>Tabelle111[[#This Row],[Menge kg Nges]]/1000</f>
        <v>0.76685000000000003</v>
      </c>
      <c r="L401" s="1">
        <f>Tabelle111[[#This Row],[Menge kg P2O5]]/1000</f>
        <v>0.36049999999999999</v>
      </c>
      <c r="M401" s="1">
        <f>Tabelle111[[#This Row],[Menge t Nges]]/Tabelle111[[#This Row],[Anzahl Lieferscheine]]</f>
        <v>0.38342500000000002</v>
      </c>
      <c r="N401" s="1">
        <f>Tabelle111[[#This Row],[Menge t P2O5]]/Tabelle111[[#This Row],[Anzahl Lieferscheine]]</f>
        <v>0.18024999999999999</v>
      </c>
    </row>
    <row r="402" spans="1:14" x14ac:dyDescent="0.2">
      <c r="A402" s="2" t="s">
        <v>34</v>
      </c>
      <c r="B402" s="2" t="s">
        <v>33</v>
      </c>
      <c r="C402" s="2" t="s">
        <v>6</v>
      </c>
      <c r="D402" s="2" t="s">
        <v>15</v>
      </c>
      <c r="E402" s="2" t="s">
        <v>8</v>
      </c>
      <c r="F402" s="2" t="s">
        <v>61</v>
      </c>
      <c r="G402" s="1">
        <v>2079</v>
      </c>
      <c r="H402" s="1">
        <v>1772</v>
      </c>
      <c r="I402" s="4">
        <v>7</v>
      </c>
      <c r="J402" s="2" t="s">
        <v>65</v>
      </c>
      <c r="K402" s="1">
        <f>Tabelle111[[#This Row],[Menge kg Nges]]/1000</f>
        <v>2.0790000000000002</v>
      </c>
      <c r="L402" s="1">
        <f>Tabelle111[[#This Row],[Menge kg P2O5]]/1000</f>
        <v>1.772</v>
      </c>
      <c r="M402" s="1">
        <f>Tabelle111[[#This Row],[Menge t Nges]]/Tabelle111[[#This Row],[Anzahl Lieferscheine]]</f>
        <v>0.29700000000000004</v>
      </c>
      <c r="N402" s="1">
        <f>Tabelle111[[#This Row],[Menge t P2O5]]/Tabelle111[[#This Row],[Anzahl Lieferscheine]]</f>
        <v>0.25314285714285717</v>
      </c>
    </row>
    <row r="403" spans="1:14" x14ac:dyDescent="0.2">
      <c r="A403" s="2" t="s">
        <v>34</v>
      </c>
      <c r="B403" s="2" t="s">
        <v>33</v>
      </c>
      <c r="C403" s="2" t="s">
        <v>6</v>
      </c>
      <c r="D403" s="2" t="s">
        <v>15</v>
      </c>
      <c r="E403" s="2" t="s">
        <v>18</v>
      </c>
      <c r="F403" s="2" t="s">
        <v>61</v>
      </c>
      <c r="G403" s="1">
        <v>2101.59</v>
      </c>
      <c r="H403" s="1">
        <v>1364.58</v>
      </c>
      <c r="I403" s="4">
        <v>5</v>
      </c>
      <c r="J403" s="2" t="s">
        <v>65</v>
      </c>
      <c r="K403" s="1">
        <f>Tabelle111[[#This Row],[Menge kg Nges]]/1000</f>
        <v>2.1015900000000003</v>
      </c>
      <c r="L403" s="1">
        <f>Tabelle111[[#This Row],[Menge kg P2O5]]/1000</f>
        <v>1.3645799999999999</v>
      </c>
      <c r="M403" s="1">
        <f>Tabelle111[[#This Row],[Menge t Nges]]/Tabelle111[[#This Row],[Anzahl Lieferscheine]]</f>
        <v>0.42031800000000008</v>
      </c>
      <c r="N403" s="1">
        <f>Tabelle111[[#This Row],[Menge t P2O5]]/Tabelle111[[#This Row],[Anzahl Lieferscheine]]</f>
        <v>0.27291599999999999</v>
      </c>
    </row>
    <row r="404" spans="1:14" x14ac:dyDescent="0.2">
      <c r="A404" s="2" t="s">
        <v>34</v>
      </c>
      <c r="B404" s="2" t="s">
        <v>33</v>
      </c>
      <c r="C404" s="2" t="s">
        <v>6</v>
      </c>
      <c r="D404" s="2" t="s">
        <v>15</v>
      </c>
      <c r="E404" s="2" t="s">
        <v>21</v>
      </c>
      <c r="F404" s="2" t="s">
        <v>61</v>
      </c>
      <c r="G404" s="1">
        <v>3856.5</v>
      </c>
      <c r="H404" s="1">
        <v>2411.75</v>
      </c>
      <c r="I404" s="4">
        <v>5</v>
      </c>
      <c r="J404" s="2" t="s">
        <v>65</v>
      </c>
      <c r="K404" s="1">
        <f>Tabelle111[[#This Row],[Menge kg Nges]]/1000</f>
        <v>3.8565</v>
      </c>
      <c r="L404" s="1">
        <f>Tabelle111[[#This Row],[Menge kg P2O5]]/1000</f>
        <v>2.4117500000000001</v>
      </c>
      <c r="M404" s="1">
        <f>Tabelle111[[#This Row],[Menge t Nges]]/Tabelle111[[#This Row],[Anzahl Lieferscheine]]</f>
        <v>0.77129999999999999</v>
      </c>
      <c r="N404" s="1">
        <f>Tabelle111[[#This Row],[Menge t P2O5]]/Tabelle111[[#This Row],[Anzahl Lieferscheine]]</f>
        <v>0.48235</v>
      </c>
    </row>
    <row r="405" spans="1:14" x14ac:dyDescent="0.2">
      <c r="A405" s="2" t="s">
        <v>34</v>
      </c>
      <c r="B405" s="2" t="s">
        <v>33</v>
      </c>
      <c r="C405" s="2" t="s">
        <v>6</v>
      </c>
      <c r="D405" s="2" t="s">
        <v>15</v>
      </c>
      <c r="E405" s="2" t="s">
        <v>13</v>
      </c>
      <c r="F405" s="2" t="s">
        <v>61</v>
      </c>
      <c r="G405" s="1">
        <v>256.05</v>
      </c>
      <c r="H405" s="1">
        <v>207</v>
      </c>
      <c r="I405" s="4">
        <v>1</v>
      </c>
      <c r="J405" s="2" t="s">
        <v>65</v>
      </c>
      <c r="K405" s="1">
        <f>Tabelle111[[#This Row],[Menge kg Nges]]/1000</f>
        <v>0.25605</v>
      </c>
      <c r="L405" s="1">
        <f>Tabelle111[[#This Row],[Menge kg P2O5]]/1000</f>
        <v>0.20699999999999999</v>
      </c>
      <c r="M405" s="1">
        <f>Tabelle111[[#This Row],[Menge t Nges]]/Tabelle111[[#This Row],[Anzahl Lieferscheine]]</f>
        <v>0.25605</v>
      </c>
      <c r="N405" s="1">
        <f>Tabelle111[[#This Row],[Menge t P2O5]]/Tabelle111[[#This Row],[Anzahl Lieferscheine]]</f>
        <v>0.20699999999999999</v>
      </c>
    </row>
    <row r="406" spans="1:14" x14ac:dyDescent="0.2">
      <c r="A406" s="2" t="s">
        <v>34</v>
      </c>
      <c r="B406" s="2" t="s">
        <v>33</v>
      </c>
      <c r="C406" s="2" t="s">
        <v>25</v>
      </c>
      <c r="D406" s="2" t="s">
        <v>25</v>
      </c>
      <c r="E406" s="2" t="s">
        <v>26</v>
      </c>
      <c r="F406" s="2" t="s">
        <v>61</v>
      </c>
      <c r="G406" s="1">
        <v>840</v>
      </c>
      <c r="H406" s="1">
        <v>402.5</v>
      </c>
      <c r="I406" s="4">
        <v>1</v>
      </c>
      <c r="J406" s="2" t="s">
        <v>65</v>
      </c>
      <c r="K406" s="1">
        <f>Tabelle111[[#This Row],[Menge kg Nges]]/1000</f>
        <v>0.84</v>
      </c>
      <c r="L406" s="1">
        <f>Tabelle111[[#This Row],[Menge kg P2O5]]/1000</f>
        <v>0.40250000000000002</v>
      </c>
      <c r="M406" s="1">
        <f>Tabelle111[[#This Row],[Menge t Nges]]/Tabelle111[[#This Row],[Anzahl Lieferscheine]]</f>
        <v>0.84</v>
      </c>
      <c r="N406" s="1">
        <f>Tabelle111[[#This Row],[Menge t P2O5]]/Tabelle111[[#This Row],[Anzahl Lieferscheine]]</f>
        <v>0.40250000000000002</v>
      </c>
    </row>
    <row r="407" spans="1:14" x14ac:dyDescent="0.2">
      <c r="A407" s="2" t="s">
        <v>34</v>
      </c>
      <c r="B407" s="2" t="s">
        <v>46</v>
      </c>
      <c r="C407" s="2" t="s">
        <v>6</v>
      </c>
      <c r="D407" s="2" t="s">
        <v>30</v>
      </c>
      <c r="E407" s="2" t="s">
        <v>26</v>
      </c>
      <c r="F407" s="2" t="s">
        <v>61</v>
      </c>
      <c r="G407" s="1">
        <v>2854.8399999999997</v>
      </c>
      <c r="H407" s="1">
        <v>1691.15</v>
      </c>
      <c r="I407" s="4">
        <v>5</v>
      </c>
      <c r="J407" s="2" t="s">
        <v>65</v>
      </c>
      <c r="K407" s="1">
        <f>Tabelle111[[#This Row],[Menge kg Nges]]/1000</f>
        <v>2.8548399999999998</v>
      </c>
      <c r="L407" s="1">
        <f>Tabelle111[[#This Row],[Menge kg P2O5]]/1000</f>
        <v>1.6911500000000002</v>
      </c>
      <c r="M407" s="1">
        <f>Tabelle111[[#This Row],[Menge t Nges]]/Tabelle111[[#This Row],[Anzahl Lieferscheine]]</f>
        <v>0.57096799999999992</v>
      </c>
      <c r="N407" s="1">
        <f>Tabelle111[[#This Row],[Menge t P2O5]]/Tabelle111[[#This Row],[Anzahl Lieferscheine]]</f>
        <v>0.33823000000000003</v>
      </c>
    </row>
    <row r="408" spans="1:14" x14ac:dyDescent="0.2">
      <c r="A408" s="2" t="s">
        <v>34</v>
      </c>
      <c r="B408" s="2" t="s">
        <v>46</v>
      </c>
      <c r="C408" s="2" t="s">
        <v>6</v>
      </c>
      <c r="D408" s="2" t="s">
        <v>15</v>
      </c>
      <c r="E408" s="2" t="s">
        <v>21</v>
      </c>
      <c r="F408" s="2" t="s">
        <v>61</v>
      </c>
      <c r="G408" s="1">
        <v>1530</v>
      </c>
      <c r="H408" s="1">
        <v>900</v>
      </c>
      <c r="I408" s="4">
        <v>2</v>
      </c>
      <c r="J408" s="2" t="s">
        <v>65</v>
      </c>
      <c r="K408" s="1">
        <f>Tabelle111[[#This Row],[Menge kg Nges]]/1000</f>
        <v>1.53</v>
      </c>
      <c r="L408" s="1">
        <f>Tabelle111[[#This Row],[Menge kg P2O5]]/1000</f>
        <v>0.9</v>
      </c>
      <c r="M408" s="1">
        <f>Tabelle111[[#This Row],[Menge t Nges]]/Tabelle111[[#This Row],[Anzahl Lieferscheine]]</f>
        <v>0.76500000000000001</v>
      </c>
      <c r="N408" s="1">
        <f>Tabelle111[[#This Row],[Menge t P2O5]]/Tabelle111[[#This Row],[Anzahl Lieferscheine]]</f>
        <v>0.45</v>
      </c>
    </row>
    <row r="409" spans="1:14" x14ac:dyDescent="0.2">
      <c r="A409" s="2" t="s">
        <v>34</v>
      </c>
      <c r="B409" s="2" t="s">
        <v>34</v>
      </c>
      <c r="C409" s="2" t="s">
        <v>6</v>
      </c>
      <c r="D409" s="2" t="s">
        <v>30</v>
      </c>
      <c r="E409" s="2" t="s">
        <v>26</v>
      </c>
      <c r="F409" s="2" t="s">
        <v>61</v>
      </c>
      <c r="G409" s="1">
        <v>570112.75999999978</v>
      </c>
      <c r="H409" s="1">
        <v>260000.39999999967</v>
      </c>
      <c r="I409" s="4">
        <v>1989</v>
      </c>
      <c r="J409" s="2" t="s">
        <v>65</v>
      </c>
      <c r="K409" s="1">
        <f>Tabelle111[[#This Row],[Menge kg Nges]]/1000</f>
        <v>570.11275999999975</v>
      </c>
      <c r="L409" s="1">
        <f>Tabelle111[[#This Row],[Menge kg P2O5]]/1000</f>
        <v>260.00039999999967</v>
      </c>
      <c r="M409" s="1">
        <f>Tabelle111[[#This Row],[Menge t Nges]]/Tabelle111[[#This Row],[Anzahl Lieferscheine]]</f>
        <v>0.2866328607340371</v>
      </c>
      <c r="N409" s="1">
        <f>Tabelle111[[#This Row],[Menge t P2O5]]/Tabelle111[[#This Row],[Anzahl Lieferscheine]]</f>
        <v>0.13071915535444931</v>
      </c>
    </row>
    <row r="410" spans="1:14" x14ac:dyDescent="0.2">
      <c r="A410" s="2" t="s">
        <v>34</v>
      </c>
      <c r="B410" s="2" t="s">
        <v>34</v>
      </c>
      <c r="C410" s="2" t="s">
        <v>6</v>
      </c>
      <c r="D410" s="2" t="s">
        <v>7</v>
      </c>
      <c r="E410" s="2" t="s">
        <v>8</v>
      </c>
      <c r="F410" s="2" t="s">
        <v>61</v>
      </c>
      <c r="G410" s="1">
        <v>130769.90000000001</v>
      </c>
      <c r="H410" s="1">
        <v>51717.740000000005</v>
      </c>
      <c r="I410" s="4">
        <v>149</v>
      </c>
      <c r="J410" s="2" t="s">
        <v>65</v>
      </c>
      <c r="K410" s="1">
        <f>Tabelle111[[#This Row],[Menge kg Nges]]/1000</f>
        <v>130.76990000000001</v>
      </c>
      <c r="L410" s="1">
        <f>Tabelle111[[#This Row],[Menge kg P2O5]]/1000</f>
        <v>51.717740000000006</v>
      </c>
      <c r="M410" s="1">
        <f>Tabelle111[[#This Row],[Menge t Nges]]/Tabelle111[[#This Row],[Anzahl Lieferscheine]]</f>
        <v>0.8776503355704699</v>
      </c>
      <c r="N410" s="1">
        <f>Tabelle111[[#This Row],[Menge t P2O5]]/Tabelle111[[#This Row],[Anzahl Lieferscheine]]</f>
        <v>0.34709892617449667</v>
      </c>
    </row>
    <row r="411" spans="1:14" x14ac:dyDescent="0.2">
      <c r="A411" s="2" t="s">
        <v>34</v>
      </c>
      <c r="B411" s="2" t="s">
        <v>34</v>
      </c>
      <c r="C411" s="2" t="s">
        <v>6</v>
      </c>
      <c r="D411" s="2" t="s">
        <v>7</v>
      </c>
      <c r="E411" s="2" t="s">
        <v>9</v>
      </c>
      <c r="F411" s="2" t="s">
        <v>61</v>
      </c>
      <c r="G411" s="1">
        <v>88495.120000000024</v>
      </c>
      <c r="H411" s="1">
        <v>36619.24</v>
      </c>
      <c r="I411" s="4">
        <v>100</v>
      </c>
      <c r="J411" s="2" t="s">
        <v>65</v>
      </c>
      <c r="K411" s="1">
        <f>Tabelle111[[#This Row],[Menge kg Nges]]/1000</f>
        <v>88.495120000000028</v>
      </c>
      <c r="L411" s="1">
        <f>Tabelle111[[#This Row],[Menge kg P2O5]]/1000</f>
        <v>36.619239999999998</v>
      </c>
      <c r="M411" s="1">
        <f>Tabelle111[[#This Row],[Menge t Nges]]/Tabelle111[[#This Row],[Anzahl Lieferscheine]]</f>
        <v>0.88495120000000027</v>
      </c>
      <c r="N411" s="1">
        <f>Tabelle111[[#This Row],[Menge t P2O5]]/Tabelle111[[#This Row],[Anzahl Lieferscheine]]</f>
        <v>0.36619239999999997</v>
      </c>
    </row>
    <row r="412" spans="1:14" x14ac:dyDescent="0.2">
      <c r="A412" s="2" t="s">
        <v>34</v>
      </c>
      <c r="B412" s="2" t="s">
        <v>34</v>
      </c>
      <c r="C412" s="2" t="s">
        <v>6</v>
      </c>
      <c r="D412" s="2" t="s">
        <v>7</v>
      </c>
      <c r="E412" s="2" t="s">
        <v>50</v>
      </c>
      <c r="F412" s="2" t="s">
        <v>61</v>
      </c>
      <c r="G412" s="1">
        <v>3963</v>
      </c>
      <c r="H412" s="1">
        <v>1631</v>
      </c>
      <c r="I412" s="4">
        <v>12</v>
      </c>
      <c r="J412" s="2" t="s">
        <v>65</v>
      </c>
      <c r="K412" s="1">
        <f>Tabelle111[[#This Row],[Menge kg Nges]]/1000</f>
        <v>3.9630000000000001</v>
      </c>
      <c r="L412" s="1">
        <f>Tabelle111[[#This Row],[Menge kg P2O5]]/1000</f>
        <v>1.631</v>
      </c>
      <c r="M412" s="1">
        <f>Tabelle111[[#This Row],[Menge t Nges]]/Tabelle111[[#This Row],[Anzahl Lieferscheine]]</f>
        <v>0.33024999999999999</v>
      </c>
      <c r="N412" s="1">
        <f>Tabelle111[[#This Row],[Menge t P2O5]]/Tabelle111[[#This Row],[Anzahl Lieferscheine]]</f>
        <v>0.13591666666666666</v>
      </c>
    </row>
    <row r="413" spans="1:14" x14ac:dyDescent="0.2">
      <c r="A413" s="2" t="s">
        <v>34</v>
      </c>
      <c r="B413" s="2" t="s">
        <v>34</v>
      </c>
      <c r="C413" s="2" t="s">
        <v>6</v>
      </c>
      <c r="D413" s="2" t="s">
        <v>7</v>
      </c>
      <c r="E413" s="2" t="s">
        <v>10</v>
      </c>
      <c r="F413" s="2" t="s">
        <v>61</v>
      </c>
      <c r="G413" s="1">
        <v>8842</v>
      </c>
      <c r="H413" s="1">
        <v>3622</v>
      </c>
      <c r="I413" s="4">
        <v>3</v>
      </c>
      <c r="J413" s="2" t="s">
        <v>65</v>
      </c>
      <c r="K413" s="1">
        <f>Tabelle111[[#This Row],[Menge kg Nges]]/1000</f>
        <v>8.8420000000000005</v>
      </c>
      <c r="L413" s="1">
        <f>Tabelle111[[#This Row],[Menge kg P2O5]]/1000</f>
        <v>3.6219999999999999</v>
      </c>
      <c r="M413" s="1">
        <f>Tabelle111[[#This Row],[Menge t Nges]]/Tabelle111[[#This Row],[Anzahl Lieferscheine]]</f>
        <v>2.9473333333333334</v>
      </c>
      <c r="N413" s="1">
        <f>Tabelle111[[#This Row],[Menge t P2O5]]/Tabelle111[[#This Row],[Anzahl Lieferscheine]]</f>
        <v>1.2073333333333334</v>
      </c>
    </row>
    <row r="414" spans="1:14" x14ac:dyDescent="0.2">
      <c r="A414" s="2" t="s">
        <v>34</v>
      </c>
      <c r="B414" s="2" t="s">
        <v>34</v>
      </c>
      <c r="C414" s="2" t="s">
        <v>6</v>
      </c>
      <c r="D414" s="2" t="s">
        <v>7</v>
      </c>
      <c r="E414" s="2" t="s">
        <v>11</v>
      </c>
      <c r="F414" s="2" t="s">
        <v>61</v>
      </c>
      <c r="G414" s="1">
        <v>103513.87999999999</v>
      </c>
      <c r="H414" s="1">
        <v>46615.119999999988</v>
      </c>
      <c r="I414" s="4">
        <v>315</v>
      </c>
      <c r="J414" s="2" t="s">
        <v>65</v>
      </c>
      <c r="K414" s="1">
        <f>Tabelle111[[#This Row],[Menge kg Nges]]/1000</f>
        <v>103.51387999999999</v>
      </c>
      <c r="L414" s="1">
        <f>Tabelle111[[#This Row],[Menge kg P2O5]]/1000</f>
        <v>46.61511999999999</v>
      </c>
      <c r="M414" s="1">
        <f>Tabelle111[[#This Row],[Menge t Nges]]/Tabelle111[[#This Row],[Anzahl Lieferscheine]]</f>
        <v>0.328615492063492</v>
      </c>
      <c r="N414" s="1">
        <f>Tabelle111[[#This Row],[Menge t P2O5]]/Tabelle111[[#This Row],[Anzahl Lieferscheine]]</f>
        <v>0.14798450793650791</v>
      </c>
    </row>
    <row r="415" spans="1:14" x14ac:dyDescent="0.2">
      <c r="A415" s="2" t="s">
        <v>34</v>
      </c>
      <c r="B415" s="2" t="s">
        <v>34</v>
      </c>
      <c r="C415" s="2" t="s">
        <v>6</v>
      </c>
      <c r="D415" s="2" t="s">
        <v>7</v>
      </c>
      <c r="E415" s="2" t="s">
        <v>12</v>
      </c>
      <c r="F415" s="2" t="s">
        <v>61</v>
      </c>
      <c r="G415" s="1">
        <v>119717.25000000004</v>
      </c>
      <c r="H415" s="1">
        <v>50855.830000000038</v>
      </c>
      <c r="I415" s="4">
        <v>304</v>
      </c>
      <c r="J415" s="2" t="s">
        <v>65</v>
      </c>
      <c r="K415" s="1">
        <f>Tabelle111[[#This Row],[Menge kg Nges]]/1000</f>
        <v>119.71725000000005</v>
      </c>
      <c r="L415" s="1">
        <f>Tabelle111[[#This Row],[Menge kg P2O5]]/1000</f>
        <v>50.85583000000004</v>
      </c>
      <c r="M415" s="1">
        <f>Tabelle111[[#This Row],[Menge t Nges]]/Tabelle111[[#This Row],[Anzahl Lieferscheine]]</f>
        <v>0.39380674342105282</v>
      </c>
      <c r="N415" s="1">
        <f>Tabelle111[[#This Row],[Menge t P2O5]]/Tabelle111[[#This Row],[Anzahl Lieferscheine]]</f>
        <v>0.16728891447368435</v>
      </c>
    </row>
    <row r="416" spans="1:14" x14ac:dyDescent="0.2">
      <c r="A416" s="2" t="s">
        <v>34</v>
      </c>
      <c r="B416" s="2" t="s">
        <v>34</v>
      </c>
      <c r="C416" s="2" t="s">
        <v>6</v>
      </c>
      <c r="D416" s="2" t="s">
        <v>7</v>
      </c>
      <c r="E416" s="2" t="s">
        <v>13</v>
      </c>
      <c r="F416" s="2" t="s">
        <v>61</v>
      </c>
      <c r="G416" s="1">
        <v>54823.439999999995</v>
      </c>
      <c r="H416" s="1">
        <v>30310.650000000012</v>
      </c>
      <c r="I416" s="4">
        <v>152</v>
      </c>
      <c r="J416" s="2" t="s">
        <v>65</v>
      </c>
      <c r="K416" s="1">
        <f>Tabelle111[[#This Row],[Menge kg Nges]]/1000</f>
        <v>54.823439999999998</v>
      </c>
      <c r="L416" s="1">
        <f>Tabelle111[[#This Row],[Menge kg P2O5]]/1000</f>
        <v>30.310650000000013</v>
      </c>
      <c r="M416" s="1">
        <f>Tabelle111[[#This Row],[Menge t Nges]]/Tabelle111[[#This Row],[Anzahl Lieferscheine]]</f>
        <v>0.36068052631578945</v>
      </c>
      <c r="N416" s="1">
        <f>Tabelle111[[#This Row],[Menge t P2O5]]/Tabelle111[[#This Row],[Anzahl Lieferscheine]]</f>
        <v>0.19941217105263168</v>
      </c>
    </row>
    <row r="417" spans="1:14" x14ac:dyDescent="0.2">
      <c r="A417" s="2" t="s">
        <v>34</v>
      </c>
      <c r="B417" s="2" t="s">
        <v>34</v>
      </c>
      <c r="C417" s="2" t="s">
        <v>6</v>
      </c>
      <c r="D417" s="2" t="s">
        <v>7</v>
      </c>
      <c r="E417" s="2" t="s">
        <v>14</v>
      </c>
      <c r="F417" s="2" t="s">
        <v>61</v>
      </c>
      <c r="G417" s="1">
        <v>68401.760000000038</v>
      </c>
      <c r="H417" s="1">
        <v>30906.139999999989</v>
      </c>
      <c r="I417" s="4">
        <v>206</v>
      </c>
      <c r="J417" s="2" t="s">
        <v>65</v>
      </c>
      <c r="K417" s="1">
        <f>Tabelle111[[#This Row],[Menge kg Nges]]/1000</f>
        <v>68.401760000000039</v>
      </c>
      <c r="L417" s="1">
        <f>Tabelle111[[#This Row],[Menge kg P2O5]]/1000</f>
        <v>30.90613999999999</v>
      </c>
      <c r="M417" s="1">
        <f>Tabelle111[[#This Row],[Menge t Nges]]/Tabelle111[[#This Row],[Anzahl Lieferscheine]]</f>
        <v>0.33204737864077688</v>
      </c>
      <c r="N417" s="1">
        <f>Tabelle111[[#This Row],[Menge t P2O5]]/Tabelle111[[#This Row],[Anzahl Lieferscheine]]</f>
        <v>0.15002980582524267</v>
      </c>
    </row>
    <row r="418" spans="1:14" x14ac:dyDescent="0.2">
      <c r="A418" s="2" t="s">
        <v>34</v>
      </c>
      <c r="B418" s="2" t="s">
        <v>34</v>
      </c>
      <c r="C418" s="2" t="s">
        <v>6</v>
      </c>
      <c r="D418" s="2" t="s">
        <v>15</v>
      </c>
      <c r="E418" s="2" t="s">
        <v>8</v>
      </c>
      <c r="F418" s="2" t="s">
        <v>61</v>
      </c>
      <c r="G418" s="1">
        <v>6894.44</v>
      </c>
      <c r="H418" s="1">
        <v>5619.9</v>
      </c>
      <c r="I418" s="4">
        <v>16</v>
      </c>
      <c r="J418" s="2" t="s">
        <v>65</v>
      </c>
      <c r="K418" s="1">
        <f>Tabelle111[[#This Row],[Menge kg Nges]]/1000</f>
        <v>6.8944399999999995</v>
      </c>
      <c r="L418" s="1">
        <f>Tabelle111[[#This Row],[Menge kg P2O5]]/1000</f>
        <v>5.6198999999999995</v>
      </c>
      <c r="M418" s="1">
        <f>Tabelle111[[#This Row],[Menge t Nges]]/Tabelle111[[#This Row],[Anzahl Lieferscheine]]</f>
        <v>0.43090249999999997</v>
      </c>
      <c r="N418" s="1">
        <f>Tabelle111[[#This Row],[Menge t P2O5]]/Tabelle111[[#This Row],[Anzahl Lieferscheine]]</f>
        <v>0.35124374999999997</v>
      </c>
    </row>
    <row r="419" spans="1:14" x14ac:dyDescent="0.2">
      <c r="A419" s="2" t="s">
        <v>34</v>
      </c>
      <c r="B419" s="2" t="s">
        <v>34</v>
      </c>
      <c r="C419" s="2" t="s">
        <v>6</v>
      </c>
      <c r="D419" s="2" t="s">
        <v>15</v>
      </c>
      <c r="E419" s="2" t="s">
        <v>16</v>
      </c>
      <c r="F419" s="2" t="s">
        <v>61</v>
      </c>
      <c r="G419" s="1">
        <v>2760.4</v>
      </c>
      <c r="H419" s="1">
        <v>2184.4299999999998</v>
      </c>
      <c r="I419" s="4">
        <v>11</v>
      </c>
      <c r="J419" s="2" t="s">
        <v>65</v>
      </c>
      <c r="K419" s="1">
        <f>Tabelle111[[#This Row],[Menge kg Nges]]/1000</f>
        <v>2.7604000000000002</v>
      </c>
      <c r="L419" s="1">
        <f>Tabelle111[[#This Row],[Menge kg P2O5]]/1000</f>
        <v>2.1844299999999999</v>
      </c>
      <c r="M419" s="1">
        <f>Tabelle111[[#This Row],[Menge t Nges]]/Tabelle111[[#This Row],[Anzahl Lieferscheine]]</f>
        <v>0.25094545454545458</v>
      </c>
      <c r="N419" s="1">
        <f>Tabelle111[[#This Row],[Menge t P2O5]]/Tabelle111[[#This Row],[Anzahl Lieferscheine]]</f>
        <v>0.19858454545454543</v>
      </c>
    </row>
    <row r="420" spans="1:14" x14ac:dyDescent="0.2">
      <c r="A420" s="2" t="s">
        <v>34</v>
      </c>
      <c r="B420" s="2" t="s">
        <v>34</v>
      </c>
      <c r="C420" s="2" t="s">
        <v>6</v>
      </c>
      <c r="D420" s="2" t="s">
        <v>15</v>
      </c>
      <c r="E420" s="2" t="s">
        <v>17</v>
      </c>
      <c r="F420" s="2" t="s">
        <v>61</v>
      </c>
      <c r="G420" s="1">
        <v>2910.1800000000003</v>
      </c>
      <c r="H420" s="1">
        <v>1258.8000000000002</v>
      </c>
      <c r="I420" s="4">
        <v>11</v>
      </c>
      <c r="J420" s="2" t="s">
        <v>65</v>
      </c>
      <c r="K420" s="1">
        <f>Tabelle111[[#This Row],[Menge kg Nges]]/1000</f>
        <v>2.9101800000000004</v>
      </c>
      <c r="L420" s="1">
        <f>Tabelle111[[#This Row],[Menge kg P2O5]]/1000</f>
        <v>1.2588000000000001</v>
      </c>
      <c r="M420" s="1">
        <f>Tabelle111[[#This Row],[Menge t Nges]]/Tabelle111[[#This Row],[Anzahl Lieferscheine]]</f>
        <v>0.26456181818181823</v>
      </c>
      <c r="N420" s="1">
        <f>Tabelle111[[#This Row],[Menge t P2O5]]/Tabelle111[[#This Row],[Anzahl Lieferscheine]]</f>
        <v>0.11443636363636366</v>
      </c>
    </row>
    <row r="421" spans="1:14" x14ac:dyDescent="0.2">
      <c r="A421" s="2" t="s">
        <v>34</v>
      </c>
      <c r="B421" s="2" t="s">
        <v>34</v>
      </c>
      <c r="C421" s="2" t="s">
        <v>6</v>
      </c>
      <c r="D421" s="2" t="s">
        <v>15</v>
      </c>
      <c r="E421" s="2" t="s">
        <v>18</v>
      </c>
      <c r="F421" s="2" t="s">
        <v>61</v>
      </c>
      <c r="G421" s="1">
        <v>23304.03</v>
      </c>
      <c r="H421" s="1">
        <v>16011.69</v>
      </c>
      <c r="I421" s="4">
        <v>56</v>
      </c>
      <c r="J421" s="2" t="s">
        <v>65</v>
      </c>
      <c r="K421" s="1">
        <f>Tabelle111[[#This Row],[Menge kg Nges]]/1000</f>
        <v>23.304029999999997</v>
      </c>
      <c r="L421" s="1">
        <f>Tabelle111[[#This Row],[Menge kg P2O5]]/1000</f>
        <v>16.011690000000002</v>
      </c>
      <c r="M421" s="1">
        <f>Tabelle111[[#This Row],[Menge t Nges]]/Tabelle111[[#This Row],[Anzahl Lieferscheine]]</f>
        <v>0.4161433928571428</v>
      </c>
      <c r="N421" s="1">
        <f>Tabelle111[[#This Row],[Menge t P2O5]]/Tabelle111[[#This Row],[Anzahl Lieferscheine]]</f>
        <v>0.28592303571428573</v>
      </c>
    </row>
    <row r="422" spans="1:14" x14ac:dyDescent="0.2">
      <c r="A422" s="2" t="s">
        <v>34</v>
      </c>
      <c r="B422" s="2" t="s">
        <v>34</v>
      </c>
      <c r="C422" s="2" t="s">
        <v>6</v>
      </c>
      <c r="D422" s="2" t="s">
        <v>15</v>
      </c>
      <c r="E422" s="2" t="s">
        <v>19</v>
      </c>
      <c r="F422" s="2" t="s">
        <v>61</v>
      </c>
      <c r="G422" s="1">
        <v>4080.73</v>
      </c>
      <c r="H422" s="1">
        <v>3534.54</v>
      </c>
      <c r="I422" s="4">
        <v>12</v>
      </c>
      <c r="J422" s="2" t="s">
        <v>65</v>
      </c>
      <c r="K422" s="1">
        <f>Tabelle111[[#This Row],[Menge kg Nges]]/1000</f>
        <v>4.08073</v>
      </c>
      <c r="L422" s="1">
        <f>Tabelle111[[#This Row],[Menge kg P2O5]]/1000</f>
        <v>3.5345399999999998</v>
      </c>
      <c r="M422" s="1">
        <f>Tabelle111[[#This Row],[Menge t Nges]]/Tabelle111[[#This Row],[Anzahl Lieferscheine]]</f>
        <v>0.34006083333333331</v>
      </c>
      <c r="N422" s="1">
        <f>Tabelle111[[#This Row],[Menge t P2O5]]/Tabelle111[[#This Row],[Anzahl Lieferscheine]]</f>
        <v>0.294545</v>
      </c>
    </row>
    <row r="423" spans="1:14" x14ac:dyDescent="0.2">
      <c r="A423" s="2" t="s">
        <v>34</v>
      </c>
      <c r="B423" s="2" t="s">
        <v>34</v>
      </c>
      <c r="C423" s="2" t="s">
        <v>6</v>
      </c>
      <c r="D423" s="2" t="s">
        <v>15</v>
      </c>
      <c r="E423" s="2" t="s">
        <v>20</v>
      </c>
      <c r="F423" s="2" t="s">
        <v>61</v>
      </c>
      <c r="G423" s="1">
        <v>6451.9900000000007</v>
      </c>
      <c r="H423" s="1">
        <v>4439.47</v>
      </c>
      <c r="I423" s="4">
        <v>98</v>
      </c>
      <c r="J423" s="2" t="s">
        <v>65</v>
      </c>
      <c r="K423" s="1">
        <f>Tabelle111[[#This Row],[Menge kg Nges]]/1000</f>
        <v>6.4519900000000003</v>
      </c>
      <c r="L423" s="1">
        <f>Tabelle111[[#This Row],[Menge kg P2O5]]/1000</f>
        <v>4.43947</v>
      </c>
      <c r="M423" s="1">
        <f>Tabelle111[[#This Row],[Menge t Nges]]/Tabelle111[[#This Row],[Anzahl Lieferscheine]]</f>
        <v>6.5836632653061222E-2</v>
      </c>
      <c r="N423" s="1">
        <f>Tabelle111[[#This Row],[Menge t P2O5]]/Tabelle111[[#This Row],[Anzahl Lieferscheine]]</f>
        <v>4.5300714285714284E-2</v>
      </c>
    </row>
    <row r="424" spans="1:14" x14ac:dyDescent="0.2">
      <c r="A424" s="2" t="s">
        <v>34</v>
      </c>
      <c r="B424" s="2" t="s">
        <v>34</v>
      </c>
      <c r="C424" s="2" t="s">
        <v>6</v>
      </c>
      <c r="D424" s="2" t="s">
        <v>15</v>
      </c>
      <c r="E424" s="2" t="s">
        <v>21</v>
      </c>
      <c r="F424" s="2" t="s">
        <v>61</v>
      </c>
      <c r="G424" s="1">
        <v>26536.409999999993</v>
      </c>
      <c r="H424" s="1">
        <v>15686.949999999999</v>
      </c>
      <c r="I424" s="4">
        <v>87</v>
      </c>
      <c r="J424" s="2" t="s">
        <v>65</v>
      </c>
      <c r="K424" s="1">
        <f>Tabelle111[[#This Row],[Menge kg Nges]]/1000</f>
        <v>26.536409999999993</v>
      </c>
      <c r="L424" s="1">
        <f>Tabelle111[[#This Row],[Menge kg P2O5]]/1000</f>
        <v>15.68695</v>
      </c>
      <c r="M424" s="1">
        <f>Tabelle111[[#This Row],[Menge t Nges]]/Tabelle111[[#This Row],[Anzahl Lieferscheine]]</f>
        <v>0.30501620689655162</v>
      </c>
      <c r="N424" s="1">
        <f>Tabelle111[[#This Row],[Menge t P2O5]]/Tabelle111[[#This Row],[Anzahl Lieferscheine]]</f>
        <v>0.18030977011494254</v>
      </c>
    </row>
    <row r="425" spans="1:14" x14ac:dyDescent="0.2">
      <c r="A425" s="2" t="s">
        <v>34</v>
      </c>
      <c r="B425" s="2" t="s">
        <v>34</v>
      </c>
      <c r="C425" s="2" t="s">
        <v>6</v>
      </c>
      <c r="D425" s="2" t="s">
        <v>15</v>
      </c>
      <c r="E425" s="2" t="s">
        <v>9</v>
      </c>
      <c r="F425" s="2" t="s">
        <v>61</v>
      </c>
      <c r="G425" s="1">
        <v>9063.7199999999975</v>
      </c>
      <c r="H425" s="1">
        <v>4568.32</v>
      </c>
      <c r="I425" s="4">
        <v>48</v>
      </c>
      <c r="J425" s="2" t="s">
        <v>65</v>
      </c>
      <c r="K425" s="1">
        <f>Tabelle111[[#This Row],[Menge kg Nges]]/1000</f>
        <v>9.0637199999999982</v>
      </c>
      <c r="L425" s="1">
        <f>Tabelle111[[#This Row],[Menge kg P2O5]]/1000</f>
        <v>4.5683199999999999</v>
      </c>
      <c r="M425" s="1">
        <f>Tabelle111[[#This Row],[Menge t Nges]]/Tabelle111[[#This Row],[Anzahl Lieferscheine]]</f>
        <v>0.18882749999999995</v>
      </c>
      <c r="N425" s="1">
        <f>Tabelle111[[#This Row],[Menge t P2O5]]/Tabelle111[[#This Row],[Anzahl Lieferscheine]]</f>
        <v>9.5173333333333332E-2</v>
      </c>
    </row>
    <row r="426" spans="1:14" x14ac:dyDescent="0.2">
      <c r="A426" s="2" t="s">
        <v>34</v>
      </c>
      <c r="B426" s="2" t="s">
        <v>34</v>
      </c>
      <c r="C426" s="2" t="s">
        <v>6</v>
      </c>
      <c r="D426" s="2" t="s">
        <v>15</v>
      </c>
      <c r="E426" s="2" t="s">
        <v>22</v>
      </c>
      <c r="F426" s="2" t="s">
        <v>61</v>
      </c>
      <c r="G426" s="1">
        <v>465.01</v>
      </c>
      <c r="H426" s="1">
        <v>194.18</v>
      </c>
      <c r="I426" s="4">
        <v>2</v>
      </c>
      <c r="J426" s="2" t="s">
        <v>65</v>
      </c>
      <c r="K426" s="1">
        <f>Tabelle111[[#This Row],[Menge kg Nges]]/1000</f>
        <v>0.46500999999999998</v>
      </c>
      <c r="L426" s="1">
        <f>Tabelle111[[#This Row],[Menge kg P2O5]]/1000</f>
        <v>0.19418000000000002</v>
      </c>
      <c r="M426" s="1">
        <f>Tabelle111[[#This Row],[Menge t Nges]]/Tabelle111[[#This Row],[Anzahl Lieferscheine]]</f>
        <v>0.23250499999999999</v>
      </c>
      <c r="N426" s="1">
        <f>Tabelle111[[#This Row],[Menge t P2O5]]/Tabelle111[[#This Row],[Anzahl Lieferscheine]]</f>
        <v>9.709000000000001E-2</v>
      </c>
    </row>
    <row r="427" spans="1:14" x14ac:dyDescent="0.2">
      <c r="A427" s="2" t="s">
        <v>34</v>
      </c>
      <c r="B427" s="2" t="s">
        <v>34</v>
      </c>
      <c r="C427" s="2" t="s">
        <v>6</v>
      </c>
      <c r="D427" s="2" t="s">
        <v>15</v>
      </c>
      <c r="E427" s="2" t="s">
        <v>10</v>
      </c>
      <c r="F427" s="2" t="s">
        <v>61</v>
      </c>
      <c r="G427" s="1">
        <v>2481.4299999999998</v>
      </c>
      <c r="H427" s="1">
        <v>1067.1300000000001</v>
      </c>
      <c r="I427" s="4">
        <v>12</v>
      </c>
      <c r="J427" s="2" t="s">
        <v>65</v>
      </c>
      <c r="K427" s="1">
        <f>Tabelle111[[#This Row],[Menge kg Nges]]/1000</f>
        <v>2.48143</v>
      </c>
      <c r="L427" s="1">
        <f>Tabelle111[[#This Row],[Menge kg P2O5]]/1000</f>
        <v>1.0671300000000001</v>
      </c>
      <c r="M427" s="1">
        <f>Tabelle111[[#This Row],[Menge t Nges]]/Tabelle111[[#This Row],[Anzahl Lieferscheine]]</f>
        <v>0.20678583333333334</v>
      </c>
      <c r="N427" s="1">
        <f>Tabelle111[[#This Row],[Menge t P2O5]]/Tabelle111[[#This Row],[Anzahl Lieferscheine]]</f>
        <v>8.8927500000000007E-2</v>
      </c>
    </row>
    <row r="428" spans="1:14" x14ac:dyDescent="0.2">
      <c r="A428" s="2" t="s">
        <v>34</v>
      </c>
      <c r="B428" s="2" t="s">
        <v>34</v>
      </c>
      <c r="C428" s="2" t="s">
        <v>6</v>
      </c>
      <c r="D428" s="2" t="s">
        <v>15</v>
      </c>
      <c r="E428" s="2" t="s">
        <v>23</v>
      </c>
      <c r="F428" s="2" t="s">
        <v>61</v>
      </c>
      <c r="G428" s="1">
        <v>1088</v>
      </c>
      <c r="H428" s="1">
        <v>448.8</v>
      </c>
      <c r="I428" s="4">
        <v>8</v>
      </c>
      <c r="J428" s="2" t="s">
        <v>65</v>
      </c>
      <c r="K428" s="1">
        <f>Tabelle111[[#This Row],[Menge kg Nges]]/1000</f>
        <v>1.0880000000000001</v>
      </c>
      <c r="L428" s="1">
        <f>Tabelle111[[#This Row],[Menge kg P2O5]]/1000</f>
        <v>0.44880000000000003</v>
      </c>
      <c r="M428" s="1">
        <f>Tabelle111[[#This Row],[Menge t Nges]]/Tabelle111[[#This Row],[Anzahl Lieferscheine]]</f>
        <v>0.13600000000000001</v>
      </c>
      <c r="N428" s="1">
        <f>Tabelle111[[#This Row],[Menge t P2O5]]/Tabelle111[[#This Row],[Anzahl Lieferscheine]]</f>
        <v>5.6100000000000004E-2</v>
      </c>
    </row>
    <row r="429" spans="1:14" x14ac:dyDescent="0.2">
      <c r="A429" s="2" t="s">
        <v>34</v>
      </c>
      <c r="B429" s="2" t="s">
        <v>34</v>
      </c>
      <c r="C429" s="2" t="s">
        <v>6</v>
      </c>
      <c r="D429" s="2" t="s">
        <v>15</v>
      </c>
      <c r="E429" s="2" t="s">
        <v>12</v>
      </c>
      <c r="F429" s="2" t="s">
        <v>61</v>
      </c>
      <c r="G429" s="1">
        <v>174.72</v>
      </c>
      <c r="H429" s="1">
        <v>156.80000000000001</v>
      </c>
      <c r="I429" s="4">
        <v>2</v>
      </c>
      <c r="J429" s="2" t="s">
        <v>65</v>
      </c>
      <c r="K429" s="1">
        <f>Tabelle111[[#This Row],[Menge kg Nges]]/1000</f>
        <v>0.17471999999999999</v>
      </c>
      <c r="L429" s="1">
        <f>Tabelle111[[#This Row],[Menge kg P2O5]]/1000</f>
        <v>0.15680000000000002</v>
      </c>
      <c r="M429" s="1">
        <f>Tabelle111[[#This Row],[Menge t Nges]]/Tabelle111[[#This Row],[Anzahl Lieferscheine]]</f>
        <v>8.7359999999999993E-2</v>
      </c>
      <c r="N429" s="1">
        <f>Tabelle111[[#This Row],[Menge t P2O5]]/Tabelle111[[#This Row],[Anzahl Lieferscheine]]</f>
        <v>7.8400000000000011E-2</v>
      </c>
    </row>
    <row r="430" spans="1:14" x14ac:dyDescent="0.2">
      <c r="A430" s="2" t="s">
        <v>34</v>
      </c>
      <c r="B430" s="2" t="s">
        <v>34</v>
      </c>
      <c r="C430" s="2" t="s">
        <v>6</v>
      </c>
      <c r="D430" s="2" t="s">
        <v>15</v>
      </c>
      <c r="E430" s="2" t="s">
        <v>13</v>
      </c>
      <c r="F430" s="2" t="s">
        <v>61</v>
      </c>
      <c r="G430" s="1">
        <v>3220.7799999999997</v>
      </c>
      <c r="H430" s="1">
        <v>2055.66</v>
      </c>
      <c r="I430" s="4">
        <v>15</v>
      </c>
      <c r="J430" s="2" t="s">
        <v>65</v>
      </c>
      <c r="K430" s="1">
        <f>Tabelle111[[#This Row],[Menge kg Nges]]/1000</f>
        <v>3.2207799999999995</v>
      </c>
      <c r="L430" s="1">
        <f>Tabelle111[[#This Row],[Menge kg P2O5]]/1000</f>
        <v>2.05566</v>
      </c>
      <c r="M430" s="1">
        <f>Tabelle111[[#This Row],[Menge t Nges]]/Tabelle111[[#This Row],[Anzahl Lieferscheine]]</f>
        <v>0.21471866666666664</v>
      </c>
      <c r="N430" s="1">
        <f>Tabelle111[[#This Row],[Menge t P2O5]]/Tabelle111[[#This Row],[Anzahl Lieferscheine]]</f>
        <v>0.137044</v>
      </c>
    </row>
    <row r="431" spans="1:14" x14ac:dyDescent="0.2">
      <c r="A431" s="2" t="s">
        <v>34</v>
      </c>
      <c r="B431" s="2" t="s">
        <v>34</v>
      </c>
      <c r="C431" s="2" t="s">
        <v>6</v>
      </c>
      <c r="D431" s="2" t="s">
        <v>15</v>
      </c>
      <c r="E431" s="2" t="s">
        <v>14</v>
      </c>
      <c r="F431" s="2" t="s">
        <v>61</v>
      </c>
      <c r="G431" s="1">
        <v>1274.69</v>
      </c>
      <c r="H431" s="1">
        <v>803.96</v>
      </c>
      <c r="I431" s="4">
        <v>3</v>
      </c>
      <c r="J431" s="2" t="s">
        <v>65</v>
      </c>
      <c r="K431" s="1">
        <f>Tabelle111[[#This Row],[Menge kg Nges]]/1000</f>
        <v>1.2746900000000001</v>
      </c>
      <c r="L431" s="1">
        <f>Tabelle111[[#This Row],[Menge kg P2O5]]/1000</f>
        <v>0.80396000000000001</v>
      </c>
      <c r="M431" s="1">
        <f>Tabelle111[[#This Row],[Menge t Nges]]/Tabelle111[[#This Row],[Anzahl Lieferscheine]]</f>
        <v>0.4248966666666667</v>
      </c>
      <c r="N431" s="1">
        <f>Tabelle111[[#This Row],[Menge t P2O5]]/Tabelle111[[#This Row],[Anzahl Lieferscheine]]</f>
        <v>0.26798666666666665</v>
      </c>
    </row>
    <row r="432" spans="1:14" x14ac:dyDescent="0.2">
      <c r="A432" s="2" t="s">
        <v>34</v>
      </c>
      <c r="B432" s="2" t="s">
        <v>34</v>
      </c>
      <c r="C432" s="2" t="s">
        <v>6</v>
      </c>
      <c r="D432" s="2" t="s">
        <v>15</v>
      </c>
      <c r="E432" s="2" t="s">
        <v>31</v>
      </c>
      <c r="F432" s="2" t="s">
        <v>61</v>
      </c>
      <c r="G432" s="1">
        <v>1184.8</v>
      </c>
      <c r="H432" s="1">
        <v>465</v>
      </c>
      <c r="I432" s="4">
        <v>3</v>
      </c>
      <c r="J432" s="2" t="s">
        <v>65</v>
      </c>
      <c r="K432" s="1">
        <f>Tabelle111[[#This Row],[Menge kg Nges]]/1000</f>
        <v>1.1847999999999999</v>
      </c>
      <c r="L432" s="1">
        <f>Tabelle111[[#This Row],[Menge kg P2O5]]/1000</f>
        <v>0.46500000000000002</v>
      </c>
      <c r="M432" s="1">
        <f>Tabelle111[[#This Row],[Menge t Nges]]/Tabelle111[[#This Row],[Anzahl Lieferscheine]]</f>
        <v>0.3949333333333333</v>
      </c>
      <c r="N432" s="1">
        <f>Tabelle111[[#This Row],[Menge t P2O5]]/Tabelle111[[#This Row],[Anzahl Lieferscheine]]</f>
        <v>0.155</v>
      </c>
    </row>
    <row r="433" spans="1:14" x14ac:dyDescent="0.2">
      <c r="A433" s="2" t="s">
        <v>34</v>
      </c>
      <c r="B433" s="2" t="s">
        <v>34</v>
      </c>
      <c r="C433" s="2" t="s">
        <v>25</v>
      </c>
      <c r="D433" s="2" t="s">
        <v>25</v>
      </c>
      <c r="E433" s="2" t="s">
        <v>26</v>
      </c>
      <c r="F433" s="2" t="s">
        <v>61</v>
      </c>
      <c r="G433" s="1">
        <v>44677.740000000005</v>
      </c>
      <c r="H433" s="1">
        <v>22910.129999999997</v>
      </c>
      <c r="I433" s="4">
        <v>80</v>
      </c>
      <c r="J433" s="2" t="s">
        <v>65</v>
      </c>
      <c r="K433" s="1">
        <f>Tabelle111[[#This Row],[Menge kg Nges]]/1000</f>
        <v>44.677740000000007</v>
      </c>
      <c r="L433" s="1">
        <f>Tabelle111[[#This Row],[Menge kg P2O5]]/1000</f>
        <v>22.910129999999999</v>
      </c>
      <c r="M433" s="1">
        <f>Tabelle111[[#This Row],[Menge t Nges]]/Tabelle111[[#This Row],[Anzahl Lieferscheine]]</f>
        <v>0.55847175000000004</v>
      </c>
      <c r="N433" s="1">
        <f>Tabelle111[[#This Row],[Menge t P2O5]]/Tabelle111[[#This Row],[Anzahl Lieferscheine]]</f>
        <v>0.286376625</v>
      </c>
    </row>
    <row r="434" spans="1:14" x14ac:dyDescent="0.2">
      <c r="A434" s="2" t="s">
        <v>34</v>
      </c>
      <c r="B434" s="2" t="s">
        <v>45</v>
      </c>
      <c r="C434" s="2" t="s">
        <v>6</v>
      </c>
      <c r="D434" s="2" t="s">
        <v>30</v>
      </c>
      <c r="E434" s="2" t="s">
        <v>26</v>
      </c>
      <c r="F434" s="2" t="s">
        <v>61</v>
      </c>
      <c r="G434" s="1">
        <v>664.95</v>
      </c>
      <c r="H434" s="1">
        <v>251.55</v>
      </c>
      <c r="I434" s="4">
        <v>1</v>
      </c>
      <c r="J434" s="2" t="s">
        <v>65</v>
      </c>
      <c r="K434" s="1">
        <f>Tabelle111[[#This Row],[Menge kg Nges]]/1000</f>
        <v>0.66495000000000004</v>
      </c>
      <c r="L434" s="1">
        <f>Tabelle111[[#This Row],[Menge kg P2O5]]/1000</f>
        <v>0.25155</v>
      </c>
      <c r="M434" s="1">
        <f>Tabelle111[[#This Row],[Menge t Nges]]/Tabelle111[[#This Row],[Anzahl Lieferscheine]]</f>
        <v>0.66495000000000004</v>
      </c>
      <c r="N434" s="1">
        <f>Tabelle111[[#This Row],[Menge t P2O5]]/Tabelle111[[#This Row],[Anzahl Lieferscheine]]</f>
        <v>0.25155</v>
      </c>
    </row>
    <row r="435" spans="1:14" x14ac:dyDescent="0.2">
      <c r="A435" s="2" t="s">
        <v>34</v>
      </c>
      <c r="B435" s="2" t="s">
        <v>45</v>
      </c>
      <c r="C435" s="2" t="s">
        <v>6</v>
      </c>
      <c r="D435" s="2" t="s">
        <v>15</v>
      </c>
      <c r="E435" s="2" t="s">
        <v>21</v>
      </c>
      <c r="F435" s="2" t="s">
        <v>61</v>
      </c>
      <c r="G435" s="1">
        <v>1408.9</v>
      </c>
      <c r="H435" s="1">
        <v>834.39</v>
      </c>
      <c r="I435" s="4">
        <v>1</v>
      </c>
      <c r="J435" s="2" t="s">
        <v>65</v>
      </c>
      <c r="K435" s="1">
        <f>Tabelle111[[#This Row],[Menge kg Nges]]/1000</f>
        <v>1.4089</v>
      </c>
      <c r="L435" s="1">
        <f>Tabelle111[[#This Row],[Menge kg P2O5]]/1000</f>
        <v>0.83438999999999997</v>
      </c>
      <c r="M435" s="1">
        <f>Tabelle111[[#This Row],[Menge t Nges]]/Tabelle111[[#This Row],[Anzahl Lieferscheine]]</f>
        <v>1.4089</v>
      </c>
      <c r="N435" s="1">
        <f>Tabelle111[[#This Row],[Menge t P2O5]]/Tabelle111[[#This Row],[Anzahl Lieferscheine]]</f>
        <v>0.83438999999999997</v>
      </c>
    </row>
    <row r="436" spans="1:14" x14ac:dyDescent="0.2">
      <c r="A436" s="2" t="s">
        <v>34</v>
      </c>
      <c r="B436" s="2" t="s">
        <v>51</v>
      </c>
      <c r="C436" s="2" t="s">
        <v>6</v>
      </c>
      <c r="D436" s="2" t="s">
        <v>30</v>
      </c>
      <c r="E436" s="2" t="s">
        <v>26</v>
      </c>
      <c r="F436" s="2" t="s">
        <v>61</v>
      </c>
      <c r="G436" s="1">
        <v>685.80000000000007</v>
      </c>
      <c r="H436" s="1">
        <v>235.89999999999998</v>
      </c>
      <c r="I436" s="4">
        <v>3</v>
      </c>
      <c r="J436" s="2" t="s">
        <v>65</v>
      </c>
      <c r="K436" s="1">
        <f>Tabelle111[[#This Row],[Menge kg Nges]]/1000</f>
        <v>0.68580000000000008</v>
      </c>
      <c r="L436" s="1">
        <f>Tabelle111[[#This Row],[Menge kg P2O5]]/1000</f>
        <v>0.23589999999999997</v>
      </c>
      <c r="M436" s="1">
        <f>Tabelle111[[#This Row],[Menge t Nges]]/Tabelle111[[#This Row],[Anzahl Lieferscheine]]</f>
        <v>0.22860000000000003</v>
      </c>
      <c r="N436" s="1">
        <f>Tabelle111[[#This Row],[Menge t P2O5]]/Tabelle111[[#This Row],[Anzahl Lieferscheine]]</f>
        <v>7.8633333333333319E-2</v>
      </c>
    </row>
    <row r="437" spans="1:14" x14ac:dyDescent="0.2">
      <c r="A437" s="2" t="s">
        <v>34</v>
      </c>
      <c r="B437" s="2" t="s">
        <v>51</v>
      </c>
      <c r="C437" s="2" t="s">
        <v>6</v>
      </c>
      <c r="D437" s="2" t="s">
        <v>7</v>
      </c>
      <c r="E437" s="2" t="s">
        <v>12</v>
      </c>
      <c r="F437" s="2" t="s">
        <v>61</v>
      </c>
      <c r="G437" s="1">
        <v>2102.8000000000002</v>
      </c>
      <c r="H437" s="1">
        <v>903.3</v>
      </c>
      <c r="I437" s="4">
        <v>14</v>
      </c>
      <c r="J437" s="2" t="s">
        <v>65</v>
      </c>
      <c r="K437" s="1">
        <f>Tabelle111[[#This Row],[Menge kg Nges]]/1000</f>
        <v>2.1028000000000002</v>
      </c>
      <c r="L437" s="1">
        <f>Tabelle111[[#This Row],[Menge kg P2O5]]/1000</f>
        <v>0.90329999999999999</v>
      </c>
      <c r="M437" s="1">
        <f>Tabelle111[[#This Row],[Menge t Nges]]/Tabelle111[[#This Row],[Anzahl Lieferscheine]]</f>
        <v>0.15020000000000003</v>
      </c>
      <c r="N437" s="1">
        <f>Tabelle111[[#This Row],[Menge t P2O5]]/Tabelle111[[#This Row],[Anzahl Lieferscheine]]</f>
        <v>6.4521428571428577E-2</v>
      </c>
    </row>
    <row r="438" spans="1:14" x14ac:dyDescent="0.2">
      <c r="A438" s="2" t="s">
        <v>34</v>
      </c>
      <c r="B438" s="2" t="s">
        <v>52</v>
      </c>
      <c r="C438" s="2" t="s">
        <v>6</v>
      </c>
      <c r="D438" s="2" t="s">
        <v>7</v>
      </c>
      <c r="E438" s="2" t="s">
        <v>12</v>
      </c>
      <c r="F438" s="2" t="s">
        <v>61</v>
      </c>
      <c r="G438" s="1">
        <v>4133.5</v>
      </c>
      <c r="H438" s="1">
        <v>1567.04</v>
      </c>
      <c r="I438" s="4">
        <v>16</v>
      </c>
      <c r="J438" s="2" t="s">
        <v>65</v>
      </c>
      <c r="K438" s="1">
        <f>Tabelle111[[#This Row],[Menge kg Nges]]/1000</f>
        <v>4.1334999999999997</v>
      </c>
      <c r="L438" s="1">
        <f>Tabelle111[[#This Row],[Menge kg P2O5]]/1000</f>
        <v>1.56704</v>
      </c>
      <c r="M438" s="1">
        <f>Tabelle111[[#This Row],[Menge t Nges]]/Tabelle111[[#This Row],[Anzahl Lieferscheine]]</f>
        <v>0.25834374999999998</v>
      </c>
      <c r="N438" s="1">
        <f>Tabelle111[[#This Row],[Menge t P2O5]]/Tabelle111[[#This Row],[Anzahl Lieferscheine]]</f>
        <v>9.7939999999999999E-2</v>
      </c>
    </row>
    <row r="439" spans="1:14" x14ac:dyDescent="0.2">
      <c r="A439" s="2" t="s">
        <v>34</v>
      </c>
      <c r="B439" s="2" t="s">
        <v>52</v>
      </c>
      <c r="C439" s="2" t="s">
        <v>6</v>
      </c>
      <c r="D439" s="2" t="s">
        <v>15</v>
      </c>
      <c r="E439" s="2" t="s">
        <v>8</v>
      </c>
      <c r="F439" s="2" t="s">
        <v>61</v>
      </c>
      <c r="G439" s="1">
        <v>131.25</v>
      </c>
      <c r="H439" s="1">
        <v>150.5</v>
      </c>
      <c r="I439" s="4">
        <v>1</v>
      </c>
      <c r="J439" s="2" t="s">
        <v>65</v>
      </c>
      <c r="K439" s="1">
        <f>Tabelle111[[#This Row],[Menge kg Nges]]/1000</f>
        <v>0.13125000000000001</v>
      </c>
      <c r="L439" s="1">
        <f>Tabelle111[[#This Row],[Menge kg P2O5]]/1000</f>
        <v>0.15049999999999999</v>
      </c>
      <c r="M439" s="1">
        <f>Tabelle111[[#This Row],[Menge t Nges]]/Tabelle111[[#This Row],[Anzahl Lieferscheine]]</f>
        <v>0.13125000000000001</v>
      </c>
      <c r="N439" s="1">
        <f>Tabelle111[[#This Row],[Menge t P2O5]]/Tabelle111[[#This Row],[Anzahl Lieferscheine]]</f>
        <v>0.15049999999999999</v>
      </c>
    </row>
    <row r="440" spans="1:14" x14ac:dyDescent="0.2">
      <c r="A440" s="2" t="s">
        <v>34</v>
      </c>
      <c r="B440" s="2" t="s">
        <v>52</v>
      </c>
      <c r="C440" s="2" t="s">
        <v>6</v>
      </c>
      <c r="D440" s="2" t="s">
        <v>15</v>
      </c>
      <c r="E440" s="2" t="s">
        <v>18</v>
      </c>
      <c r="F440" s="2" t="s">
        <v>61</v>
      </c>
      <c r="G440" s="1">
        <v>281.39999999999998</v>
      </c>
      <c r="H440" s="1">
        <v>227.8</v>
      </c>
      <c r="I440" s="4">
        <v>2</v>
      </c>
      <c r="J440" s="2" t="s">
        <v>65</v>
      </c>
      <c r="K440" s="1">
        <f>Tabelle111[[#This Row],[Menge kg Nges]]/1000</f>
        <v>0.28139999999999998</v>
      </c>
      <c r="L440" s="1">
        <f>Tabelle111[[#This Row],[Menge kg P2O5]]/1000</f>
        <v>0.2278</v>
      </c>
      <c r="M440" s="1">
        <f>Tabelle111[[#This Row],[Menge t Nges]]/Tabelle111[[#This Row],[Anzahl Lieferscheine]]</f>
        <v>0.14069999999999999</v>
      </c>
      <c r="N440" s="1">
        <f>Tabelle111[[#This Row],[Menge t P2O5]]/Tabelle111[[#This Row],[Anzahl Lieferscheine]]</f>
        <v>0.1139</v>
      </c>
    </row>
    <row r="441" spans="1:14" x14ac:dyDescent="0.2">
      <c r="A441" s="2" t="s">
        <v>34</v>
      </c>
      <c r="B441" s="2" t="s">
        <v>37</v>
      </c>
      <c r="C441" s="2" t="s">
        <v>6</v>
      </c>
      <c r="D441" s="2" t="s">
        <v>30</v>
      </c>
      <c r="E441" s="2" t="s">
        <v>26</v>
      </c>
      <c r="F441" s="2" t="s">
        <v>61</v>
      </c>
      <c r="G441" s="1">
        <v>2907</v>
      </c>
      <c r="H441" s="1">
        <v>1105</v>
      </c>
      <c r="I441" s="4">
        <v>4</v>
      </c>
      <c r="J441" s="2" t="s">
        <v>65</v>
      </c>
      <c r="K441" s="1">
        <f>Tabelle111[[#This Row],[Menge kg Nges]]/1000</f>
        <v>2.907</v>
      </c>
      <c r="L441" s="1">
        <f>Tabelle111[[#This Row],[Menge kg P2O5]]/1000</f>
        <v>1.105</v>
      </c>
      <c r="M441" s="1">
        <f>Tabelle111[[#This Row],[Menge t Nges]]/Tabelle111[[#This Row],[Anzahl Lieferscheine]]</f>
        <v>0.72675000000000001</v>
      </c>
      <c r="N441" s="1">
        <f>Tabelle111[[#This Row],[Menge t P2O5]]/Tabelle111[[#This Row],[Anzahl Lieferscheine]]</f>
        <v>0.27625</v>
      </c>
    </row>
    <row r="442" spans="1:14" x14ac:dyDescent="0.2">
      <c r="A442" s="2" t="s">
        <v>34</v>
      </c>
      <c r="B442" s="2" t="s">
        <v>37</v>
      </c>
      <c r="C442" s="2" t="s">
        <v>6</v>
      </c>
      <c r="D442" s="2" t="s">
        <v>15</v>
      </c>
      <c r="E442" s="2" t="s">
        <v>20</v>
      </c>
      <c r="F442" s="2" t="s">
        <v>61</v>
      </c>
      <c r="G442" s="1">
        <v>232.5</v>
      </c>
      <c r="H442" s="1">
        <v>174</v>
      </c>
      <c r="I442" s="4">
        <v>3</v>
      </c>
      <c r="J442" s="2" t="s">
        <v>65</v>
      </c>
      <c r="K442" s="1">
        <f>Tabelle111[[#This Row],[Menge kg Nges]]/1000</f>
        <v>0.23250000000000001</v>
      </c>
      <c r="L442" s="1">
        <f>Tabelle111[[#This Row],[Menge kg P2O5]]/1000</f>
        <v>0.17399999999999999</v>
      </c>
      <c r="M442" s="1">
        <f>Tabelle111[[#This Row],[Menge t Nges]]/Tabelle111[[#This Row],[Anzahl Lieferscheine]]</f>
        <v>7.7499999999999999E-2</v>
      </c>
      <c r="N442" s="1">
        <f>Tabelle111[[#This Row],[Menge t P2O5]]/Tabelle111[[#This Row],[Anzahl Lieferscheine]]</f>
        <v>5.7999999999999996E-2</v>
      </c>
    </row>
    <row r="443" spans="1:14" x14ac:dyDescent="0.2">
      <c r="A443" s="2" t="s">
        <v>34</v>
      </c>
      <c r="B443" s="2" t="s">
        <v>38</v>
      </c>
      <c r="C443" s="2" t="s">
        <v>6</v>
      </c>
      <c r="D443" s="2" t="s">
        <v>15</v>
      </c>
      <c r="E443" s="2" t="s">
        <v>21</v>
      </c>
      <c r="F443" s="2" t="s">
        <v>61</v>
      </c>
      <c r="G443" s="1">
        <v>624</v>
      </c>
      <c r="H443" s="1">
        <v>360</v>
      </c>
      <c r="I443" s="4">
        <v>1</v>
      </c>
      <c r="J443" s="2" t="s">
        <v>65</v>
      </c>
      <c r="K443" s="1">
        <f>Tabelle111[[#This Row],[Menge kg Nges]]/1000</f>
        <v>0.624</v>
      </c>
      <c r="L443" s="1">
        <f>Tabelle111[[#This Row],[Menge kg P2O5]]/1000</f>
        <v>0.36</v>
      </c>
      <c r="M443" s="1">
        <f>Tabelle111[[#This Row],[Menge t Nges]]/Tabelle111[[#This Row],[Anzahl Lieferscheine]]</f>
        <v>0.624</v>
      </c>
      <c r="N443" s="1">
        <f>Tabelle111[[#This Row],[Menge t P2O5]]/Tabelle111[[#This Row],[Anzahl Lieferscheine]]</f>
        <v>0.36</v>
      </c>
    </row>
    <row r="444" spans="1:14" x14ac:dyDescent="0.2">
      <c r="A444" s="2" t="s">
        <v>34</v>
      </c>
      <c r="B444" s="2" t="s">
        <v>39</v>
      </c>
      <c r="C444" s="2" t="s">
        <v>6</v>
      </c>
      <c r="D444" s="2" t="s">
        <v>30</v>
      </c>
      <c r="E444" s="2" t="s">
        <v>26</v>
      </c>
      <c r="F444" s="2" t="s">
        <v>61</v>
      </c>
      <c r="G444" s="1">
        <v>2208.58</v>
      </c>
      <c r="H444" s="1">
        <v>972.65000000000009</v>
      </c>
      <c r="I444" s="4">
        <v>10</v>
      </c>
      <c r="J444" s="2" t="s">
        <v>65</v>
      </c>
      <c r="K444" s="1">
        <f>Tabelle111[[#This Row],[Menge kg Nges]]/1000</f>
        <v>2.20858</v>
      </c>
      <c r="L444" s="1">
        <f>Tabelle111[[#This Row],[Menge kg P2O5]]/1000</f>
        <v>0.97265000000000013</v>
      </c>
      <c r="M444" s="1">
        <f>Tabelle111[[#This Row],[Menge t Nges]]/Tabelle111[[#This Row],[Anzahl Lieferscheine]]</f>
        <v>0.220858</v>
      </c>
      <c r="N444" s="1">
        <f>Tabelle111[[#This Row],[Menge t P2O5]]/Tabelle111[[#This Row],[Anzahl Lieferscheine]]</f>
        <v>9.7265000000000018E-2</v>
      </c>
    </row>
    <row r="445" spans="1:14" x14ac:dyDescent="0.2">
      <c r="A445" s="2" t="s">
        <v>34</v>
      </c>
      <c r="B445" s="2" t="s">
        <v>39</v>
      </c>
      <c r="C445" s="2" t="s">
        <v>6</v>
      </c>
      <c r="D445" s="2" t="s">
        <v>7</v>
      </c>
      <c r="E445" s="2" t="s">
        <v>11</v>
      </c>
      <c r="F445" s="2" t="s">
        <v>61</v>
      </c>
      <c r="G445" s="1">
        <v>1293.2</v>
      </c>
      <c r="H445" s="1">
        <v>574.9</v>
      </c>
      <c r="I445" s="4">
        <v>2</v>
      </c>
      <c r="J445" s="2" t="s">
        <v>65</v>
      </c>
      <c r="K445" s="1">
        <f>Tabelle111[[#This Row],[Menge kg Nges]]/1000</f>
        <v>1.2932000000000001</v>
      </c>
      <c r="L445" s="1">
        <f>Tabelle111[[#This Row],[Menge kg P2O5]]/1000</f>
        <v>0.57489999999999997</v>
      </c>
      <c r="M445" s="1">
        <f>Tabelle111[[#This Row],[Menge t Nges]]/Tabelle111[[#This Row],[Anzahl Lieferscheine]]</f>
        <v>0.64660000000000006</v>
      </c>
      <c r="N445" s="1">
        <f>Tabelle111[[#This Row],[Menge t P2O5]]/Tabelle111[[#This Row],[Anzahl Lieferscheine]]</f>
        <v>0.28744999999999998</v>
      </c>
    </row>
    <row r="446" spans="1:14" x14ac:dyDescent="0.2">
      <c r="A446" s="2" t="s">
        <v>34</v>
      </c>
      <c r="B446" s="2" t="s">
        <v>39</v>
      </c>
      <c r="C446" s="2" t="s">
        <v>6</v>
      </c>
      <c r="D446" s="2" t="s">
        <v>7</v>
      </c>
      <c r="E446" s="2" t="s">
        <v>12</v>
      </c>
      <c r="F446" s="2" t="s">
        <v>61</v>
      </c>
      <c r="G446" s="1">
        <v>2053.1999999999998</v>
      </c>
      <c r="H446" s="1">
        <v>772.56999999999994</v>
      </c>
      <c r="I446" s="4">
        <v>4</v>
      </c>
      <c r="J446" s="2" t="s">
        <v>65</v>
      </c>
      <c r="K446" s="1">
        <f>Tabelle111[[#This Row],[Menge kg Nges]]/1000</f>
        <v>2.0531999999999999</v>
      </c>
      <c r="L446" s="1">
        <f>Tabelle111[[#This Row],[Menge kg P2O5]]/1000</f>
        <v>0.77256999999999998</v>
      </c>
      <c r="M446" s="1">
        <f>Tabelle111[[#This Row],[Menge t Nges]]/Tabelle111[[#This Row],[Anzahl Lieferscheine]]</f>
        <v>0.51329999999999998</v>
      </c>
      <c r="N446" s="1">
        <f>Tabelle111[[#This Row],[Menge t P2O5]]/Tabelle111[[#This Row],[Anzahl Lieferscheine]]</f>
        <v>0.19314249999999999</v>
      </c>
    </row>
    <row r="447" spans="1:14" x14ac:dyDescent="0.2">
      <c r="A447" s="2" t="s">
        <v>34</v>
      </c>
      <c r="B447" s="2" t="s">
        <v>39</v>
      </c>
      <c r="C447" s="2" t="s">
        <v>6</v>
      </c>
      <c r="D447" s="2" t="s">
        <v>7</v>
      </c>
      <c r="E447" s="2" t="s">
        <v>14</v>
      </c>
      <c r="F447" s="2" t="s">
        <v>61</v>
      </c>
      <c r="G447" s="1">
        <v>1370.5</v>
      </c>
      <c r="H447" s="1">
        <v>609.70000000000005</v>
      </c>
      <c r="I447" s="4">
        <v>3</v>
      </c>
      <c r="J447" s="2" t="s">
        <v>65</v>
      </c>
      <c r="K447" s="1">
        <f>Tabelle111[[#This Row],[Menge kg Nges]]/1000</f>
        <v>1.3705000000000001</v>
      </c>
      <c r="L447" s="1">
        <f>Tabelle111[[#This Row],[Menge kg P2O5]]/1000</f>
        <v>0.60970000000000002</v>
      </c>
      <c r="M447" s="1">
        <f>Tabelle111[[#This Row],[Menge t Nges]]/Tabelle111[[#This Row],[Anzahl Lieferscheine]]</f>
        <v>0.45683333333333337</v>
      </c>
      <c r="N447" s="1">
        <f>Tabelle111[[#This Row],[Menge t P2O5]]/Tabelle111[[#This Row],[Anzahl Lieferscheine]]</f>
        <v>0.20323333333333335</v>
      </c>
    </row>
    <row r="448" spans="1:14" x14ac:dyDescent="0.2">
      <c r="A448" s="2" t="s">
        <v>34</v>
      </c>
      <c r="B448" s="2" t="s">
        <v>39</v>
      </c>
      <c r="C448" s="2" t="s">
        <v>6</v>
      </c>
      <c r="D448" s="2" t="s">
        <v>15</v>
      </c>
      <c r="E448" s="2" t="s">
        <v>21</v>
      </c>
      <c r="F448" s="2" t="s">
        <v>61</v>
      </c>
      <c r="G448" s="1">
        <v>1859.2</v>
      </c>
      <c r="H448" s="1">
        <v>1062.3999999999999</v>
      </c>
      <c r="I448" s="4">
        <v>5</v>
      </c>
      <c r="J448" s="2" t="s">
        <v>65</v>
      </c>
      <c r="K448" s="1">
        <f>Tabelle111[[#This Row],[Menge kg Nges]]/1000</f>
        <v>1.8592</v>
      </c>
      <c r="L448" s="1">
        <f>Tabelle111[[#This Row],[Menge kg P2O5]]/1000</f>
        <v>1.0623999999999998</v>
      </c>
      <c r="M448" s="1">
        <f>Tabelle111[[#This Row],[Menge t Nges]]/Tabelle111[[#This Row],[Anzahl Lieferscheine]]</f>
        <v>0.37184</v>
      </c>
      <c r="N448" s="1">
        <f>Tabelle111[[#This Row],[Menge t P2O5]]/Tabelle111[[#This Row],[Anzahl Lieferscheine]]</f>
        <v>0.21247999999999995</v>
      </c>
    </row>
    <row r="449" spans="1:14" x14ac:dyDescent="0.2">
      <c r="A449" s="2" t="s">
        <v>34</v>
      </c>
      <c r="B449" s="2" t="s">
        <v>40</v>
      </c>
      <c r="C449" s="2" t="s">
        <v>6</v>
      </c>
      <c r="D449" s="2" t="s">
        <v>7</v>
      </c>
      <c r="E449" s="2" t="s">
        <v>12</v>
      </c>
      <c r="F449" s="2" t="s">
        <v>61</v>
      </c>
      <c r="G449" s="1">
        <v>2176.1</v>
      </c>
      <c r="H449" s="1">
        <v>800.99</v>
      </c>
      <c r="I449" s="4">
        <v>8</v>
      </c>
      <c r="J449" s="2" t="s">
        <v>65</v>
      </c>
      <c r="K449" s="1">
        <f>Tabelle111[[#This Row],[Menge kg Nges]]/1000</f>
        <v>2.1760999999999999</v>
      </c>
      <c r="L449" s="1">
        <f>Tabelle111[[#This Row],[Menge kg P2O5]]/1000</f>
        <v>0.80098999999999998</v>
      </c>
      <c r="M449" s="1">
        <f>Tabelle111[[#This Row],[Menge t Nges]]/Tabelle111[[#This Row],[Anzahl Lieferscheine]]</f>
        <v>0.27201249999999999</v>
      </c>
      <c r="N449" s="1">
        <f>Tabelle111[[#This Row],[Menge t P2O5]]/Tabelle111[[#This Row],[Anzahl Lieferscheine]]</f>
        <v>0.10012375</v>
      </c>
    </row>
    <row r="450" spans="1:14" x14ac:dyDescent="0.2">
      <c r="A450" s="2" t="s">
        <v>34</v>
      </c>
      <c r="B450" s="2" t="s">
        <v>40</v>
      </c>
      <c r="C450" s="2" t="s">
        <v>6</v>
      </c>
      <c r="D450" s="2" t="s">
        <v>15</v>
      </c>
      <c r="E450" s="2" t="s">
        <v>18</v>
      </c>
      <c r="F450" s="2" t="s">
        <v>61</v>
      </c>
      <c r="G450" s="1">
        <v>587.86</v>
      </c>
      <c r="H450" s="1">
        <v>405.96</v>
      </c>
      <c r="I450" s="4">
        <v>1</v>
      </c>
      <c r="J450" s="2" t="s">
        <v>65</v>
      </c>
      <c r="K450" s="1">
        <f>Tabelle111[[#This Row],[Menge kg Nges]]/1000</f>
        <v>0.58786000000000005</v>
      </c>
      <c r="L450" s="1">
        <f>Tabelle111[[#This Row],[Menge kg P2O5]]/1000</f>
        <v>0.40595999999999999</v>
      </c>
      <c r="M450" s="1">
        <f>Tabelle111[[#This Row],[Menge t Nges]]/Tabelle111[[#This Row],[Anzahl Lieferscheine]]</f>
        <v>0.58786000000000005</v>
      </c>
      <c r="N450" s="1">
        <f>Tabelle111[[#This Row],[Menge t P2O5]]/Tabelle111[[#This Row],[Anzahl Lieferscheine]]</f>
        <v>0.40595999999999999</v>
      </c>
    </row>
    <row r="451" spans="1:14" x14ac:dyDescent="0.2">
      <c r="A451" s="2" t="s">
        <v>34</v>
      </c>
      <c r="B451" s="2" t="s">
        <v>53</v>
      </c>
      <c r="C451" s="2" t="s">
        <v>6</v>
      </c>
      <c r="D451" s="2" t="s">
        <v>30</v>
      </c>
      <c r="E451" s="2" t="s">
        <v>26</v>
      </c>
      <c r="F451" s="2" t="s">
        <v>61</v>
      </c>
      <c r="G451" s="1">
        <v>131.04</v>
      </c>
      <c r="H451" s="1">
        <v>53.97</v>
      </c>
      <c r="I451" s="4">
        <v>1</v>
      </c>
      <c r="J451" s="2" t="s">
        <v>65</v>
      </c>
      <c r="K451" s="1">
        <f>Tabelle111[[#This Row],[Menge kg Nges]]/1000</f>
        <v>0.13103999999999999</v>
      </c>
      <c r="L451" s="1">
        <f>Tabelle111[[#This Row],[Menge kg P2O5]]/1000</f>
        <v>5.3969999999999997E-2</v>
      </c>
      <c r="M451" s="1">
        <f>Tabelle111[[#This Row],[Menge t Nges]]/Tabelle111[[#This Row],[Anzahl Lieferscheine]]</f>
        <v>0.13103999999999999</v>
      </c>
      <c r="N451" s="1">
        <f>Tabelle111[[#This Row],[Menge t P2O5]]/Tabelle111[[#This Row],[Anzahl Lieferscheine]]</f>
        <v>5.3969999999999997E-2</v>
      </c>
    </row>
    <row r="452" spans="1:14" x14ac:dyDescent="0.2">
      <c r="A452" s="2" t="s">
        <v>34</v>
      </c>
      <c r="B452" s="2" t="s">
        <v>28</v>
      </c>
      <c r="C452" s="2" t="s">
        <v>6</v>
      </c>
      <c r="D452" s="2" t="s">
        <v>30</v>
      </c>
      <c r="E452" s="2" t="s">
        <v>26</v>
      </c>
      <c r="F452" s="2" t="s">
        <v>61</v>
      </c>
      <c r="G452" s="1">
        <v>7591.8400000000011</v>
      </c>
      <c r="H452" s="1">
        <v>4338.4599999999991</v>
      </c>
      <c r="I452" s="4">
        <v>15</v>
      </c>
      <c r="J452" s="2" t="s">
        <v>65</v>
      </c>
      <c r="K452" s="1">
        <f>Tabelle111[[#This Row],[Menge kg Nges]]/1000</f>
        <v>7.5918400000000013</v>
      </c>
      <c r="L452" s="1">
        <f>Tabelle111[[#This Row],[Menge kg P2O5]]/1000</f>
        <v>4.3384599999999995</v>
      </c>
      <c r="M452" s="1">
        <f>Tabelle111[[#This Row],[Menge t Nges]]/Tabelle111[[#This Row],[Anzahl Lieferscheine]]</f>
        <v>0.50612266666666672</v>
      </c>
      <c r="N452" s="1">
        <f>Tabelle111[[#This Row],[Menge t P2O5]]/Tabelle111[[#This Row],[Anzahl Lieferscheine]]</f>
        <v>0.28923066666666664</v>
      </c>
    </row>
    <row r="453" spans="1:14" x14ac:dyDescent="0.2">
      <c r="A453" s="2" t="s">
        <v>34</v>
      </c>
      <c r="B453" s="2" t="s">
        <v>28</v>
      </c>
      <c r="C453" s="2" t="s">
        <v>6</v>
      </c>
      <c r="D453" s="2" t="s">
        <v>15</v>
      </c>
      <c r="E453" s="2" t="s">
        <v>8</v>
      </c>
      <c r="F453" s="2" t="s">
        <v>61</v>
      </c>
      <c r="G453" s="1">
        <v>175</v>
      </c>
      <c r="H453" s="1">
        <v>107.5</v>
      </c>
      <c r="I453" s="4">
        <v>1</v>
      </c>
      <c r="J453" s="2" t="s">
        <v>65</v>
      </c>
      <c r="K453" s="1">
        <f>Tabelle111[[#This Row],[Menge kg Nges]]/1000</f>
        <v>0.17499999999999999</v>
      </c>
      <c r="L453" s="1">
        <f>Tabelle111[[#This Row],[Menge kg P2O5]]/1000</f>
        <v>0.1075</v>
      </c>
      <c r="M453" s="1">
        <f>Tabelle111[[#This Row],[Menge t Nges]]/Tabelle111[[#This Row],[Anzahl Lieferscheine]]</f>
        <v>0.17499999999999999</v>
      </c>
      <c r="N453" s="1">
        <f>Tabelle111[[#This Row],[Menge t P2O5]]/Tabelle111[[#This Row],[Anzahl Lieferscheine]]</f>
        <v>0.1075</v>
      </c>
    </row>
    <row r="454" spans="1:14" x14ac:dyDescent="0.2">
      <c r="A454" s="2" t="s">
        <v>34</v>
      </c>
      <c r="B454" s="2" t="s">
        <v>28</v>
      </c>
      <c r="C454" s="2" t="s">
        <v>6</v>
      </c>
      <c r="D454" s="2" t="s">
        <v>15</v>
      </c>
      <c r="E454" s="2" t="s">
        <v>18</v>
      </c>
      <c r="F454" s="2" t="s">
        <v>61</v>
      </c>
      <c r="G454" s="1">
        <v>2102.73</v>
      </c>
      <c r="H454" s="1">
        <v>1510.2</v>
      </c>
      <c r="I454" s="4">
        <v>2</v>
      </c>
      <c r="J454" s="2" t="s">
        <v>65</v>
      </c>
      <c r="K454" s="1">
        <f>Tabelle111[[#This Row],[Menge kg Nges]]/1000</f>
        <v>2.1027300000000002</v>
      </c>
      <c r="L454" s="1">
        <f>Tabelle111[[#This Row],[Menge kg P2O5]]/1000</f>
        <v>1.5102</v>
      </c>
      <c r="M454" s="1">
        <f>Tabelle111[[#This Row],[Menge t Nges]]/Tabelle111[[#This Row],[Anzahl Lieferscheine]]</f>
        <v>1.0513650000000001</v>
      </c>
      <c r="N454" s="1">
        <f>Tabelle111[[#This Row],[Menge t P2O5]]/Tabelle111[[#This Row],[Anzahl Lieferscheine]]</f>
        <v>0.75509999999999999</v>
      </c>
    </row>
    <row r="455" spans="1:14" x14ac:dyDescent="0.2">
      <c r="A455" s="2" t="s">
        <v>34</v>
      </c>
      <c r="B455" s="2" t="s">
        <v>28</v>
      </c>
      <c r="C455" s="2" t="s">
        <v>6</v>
      </c>
      <c r="D455" s="2" t="s">
        <v>15</v>
      </c>
      <c r="E455" s="2" t="s">
        <v>21</v>
      </c>
      <c r="F455" s="2" t="s">
        <v>61</v>
      </c>
      <c r="G455" s="1">
        <v>3905.6800000000003</v>
      </c>
      <c r="H455" s="1">
        <v>2442.0199999999995</v>
      </c>
      <c r="I455" s="4">
        <v>7</v>
      </c>
      <c r="J455" s="2" t="s">
        <v>65</v>
      </c>
      <c r="K455" s="1">
        <f>Tabelle111[[#This Row],[Menge kg Nges]]/1000</f>
        <v>3.9056800000000003</v>
      </c>
      <c r="L455" s="1">
        <f>Tabelle111[[#This Row],[Menge kg P2O5]]/1000</f>
        <v>2.4420199999999994</v>
      </c>
      <c r="M455" s="1">
        <f>Tabelle111[[#This Row],[Menge t Nges]]/Tabelle111[[#This Row],[Anzahl Lieferscheine]]</f>
        <v>0.55795428571428574</v>
      </c>
      <c r="N455" s="1">
        <f>Tabelle111[[#This Row],[Menge t P2O5]]/Tabelle111[[#This Row],[Anzahl Lieferscheine]]</f>
        <v>0.34885999999999989</v>
      </c>
    </row>
    <row r="456" spans="1:14" x14ac:dyDescent="0.2">
      <c r="A456" s="2" t="s">
        <v>34</v>
      </c>
      <c r="B456" s="2" t="s">
        <v>28</v>
      </c>
      <c r="C456" s="2" t="s">
        <v>6</v>
      </c>
      <c r="D456" s="2" t="s">
        <v>15</v>
      </c>
      <c r="E456" s="2" t="s">
        <v>13</v>
      </c>
      <c r="F456" s="2" t="s">
        <v>61</v>
      </c>
      <c r="G456" s="1">
        <v>660</v>
      </c>
      <c r="H456" s="1">
        <v>346.8</v>
      </c>
      <c r="I456" s="4">
        <v>4</v>
      </c>
      <c r="J456" s="2" t="s">
        <v>65</v>
      </c>
      <c r="K456" s="1">
        <f>Tabelle111[[#This Row],[Menge kg Nges]]/1000</f>
        <v>0.66</v>
      </c>
      <c r="L456" s="1">
        <f>Tabelle111[[#This Row],[Menge kg P2O5]]/1000</f>
        <v>0.3468</v>
      </c>
      <c r="M456" s="1">
        <f>Tabelle111[[#This Row],[Menge t Nges]]/Tabelle111[[#This Row],[Anzahl Lieferscheine]]</f>
        <v>0.16500000000000001</v>
      </c>
      <c r="N456" s="1">
        <f>Tabelle111[[#This Row],[Menge t P2O5]]/Tabelle111[[#This Row],[Anzahl Lieferscheine]]</f>
        <v>8.6699999999999999E-2</v>
      </c>
    </row>
    <row r="457" spans="1:14" x14ac:dyDescent="0.2">
      <c r="A457" s="2" t="s">
        <v>34</v>
      </c>
      <c r="B457" s="2" t="s">
        <v>41</v>
      </c>
      <c r="C457" s="2" t="s">
        <v>6</v>
      </c>
      <c r="D457" s="2" t="s">
        <v>30</v>
      </c>
      <c r="E457" s="2" t="s">
        <v>26</v>
      </c>
      <c r="F457" s="2" t="s">
        <v>61</v>
      </c>
      <c r="G457" s="1">
        <v>5515.63</v>
      </c>
      <c r="H457" s="1">
        <v>2441.7200000000003</v>
      </c>
      <c r="I457" s="4">
        <v>21</v>
      </c>
      <c r="J457" s="2" t="s">
        <v>65</v>
      </c>
      <c r="K457" s="1">
        <f>Tabelle111[[#This Row],[Menge kg Nges]]/1000</f>
        <v>5.5156299999999998</v>
      </c>
      <c r="L457" s="1">
        <f>Tabelle111[[#This Row],[Menge kg P2O5]]/1000</f>
        <v>2.4417200000000001</v>
      </c>
      <c r="M457" s="1">
        <f>Tabelle111[[#This Row],[Menge t Nges]]/Tabelle111[[#This Row],[Anzahl Lieferscheine]]</f>
        <v>0.26264904761904762</v>
      </c>
      <c r="N457" s="1">
        <f>Tabelle111[[#This Row],[Menge t P2O5]]/Tabelle111[[#This Row],[Anzahl Lieferscheine]]</f>
        <v>0.11627238095238096</v>
      </c>
    </row>
    <row r="458" spans="1:14" x14ac:dyDescent="0.2">
      <c r="A458" s="2" t="s">
        <v>34</v>
      </c>
      <c r="B458" s="2" t="s">
        <v>41</v>
      </c>
      <c r="C458" s="2" t="s">
        <v>6</v>
      </c>
      <c r="D458" s="2" t="s">
        <v>7</v>
      </c>
      <c r="E458" s="2" t="s">
        <v>9</v>
      </c>
      <c r="F458" s="2" t="s">
        <v>61</v>
      </c>
      <c r="G458" s="1">
        <v>609.6</v>
      </c>
      <c r="H458" s="1">
        <v>264</v>
      </c>
      <c r="I458" s="4">
        <v>1</v>
      </c>
      <c r="J458" s="2" t="s">
        <v>65</v>
      </c>
      <c r="K458" s="1">
        <f>Tabelle111[[#This Row],[Menge kg Nges]]/1000</f>
        <v>0.60960000000000003</v>
      </c>
      <c r="L458" s="1">
        <f>Tabelle111[[#This Row],[Menge kg P2O5]]/1000</f>
        <v>0.26400000000000001</v>
      </c>
      <c r="M458" s="1">
        <f>Tabelle111[[#This Row],[Menge t Nges]]/Tabelle111[[#This Row],[Anzahl Lieferscheine]]</f>
        <v>0.60960000000000003</v>
      </c>
      <c r="N458" s="1">
        <f>Tabelle111[[#This Row],[Menge t P2O5]]/Tabelle111[[#This Row],[Anzahl Lieferscheine]]</f>
        <v>0.26400000000000001</v>
      </c>
    </row>
    <row r="459" spans="1:14" x14ac:dyDescent="0.2">
      <c r="A459" s="2" t="s">
        <v>34</v>
      </c>
      <c r="B459" s="2" t="s">
        <v>41</v>
      </c>
      <c r="C459" s="2" t="s">
        <v>6</v>
      </c>
      <c r="D459" s="2" t="s">
        <v>7</v>
      </c>
      <c r="E459" s="2" t="s">
        <v>12</v>
      </c>
      <c r="F459" s="2" t="s">
        <v>61</v>
      </c>
      <c r="G459" s="1">
        <v>3402.6000000000004</v>
      </c>
      <c r="H459" s="1">
        <v>1319.4900000000002</v>
      </c>
      <c r="I459" s="4">
        <v>14</v>
      </c>
      <c r="J459" s="2" t="s">
        <v>65</v>
      </c>
      <c r="K459" s="1">
        <f>Tabelle111[[#This Row],[Menge kg Nges]]/1000</f>
        <v>3.4026000000000005</v>
      </c>
      <c r="L459" s="1">
        <f>Tabelle111[[#This Row],[Menge kg P2O5]]/1000</f>
        <v>1.3194900000000003</v>
      </c>
      <c r="M459" s="1">
        <f>Tabelle111[[#This Row],[Menge t Nges]]/Tabelle111[[#This Row],[Anzahl Lieferscheine]]</f>
        <v>0.24304285714285717</v>
      </c>
      <c r="N459" s="1">
        <f>Tabelle111[[#This Row],[Menge t P2O5]]/Tabelle111[[#This Row],[Anzahl Lieferscheine]]</f>
        <v>9.424928571428573E-2</v>
      </c>
    </row>
    <row r="460" spans="1:14" x14ac:dyDescent="0.2">
      <c r="A460" s="2" t="s">
        <v>34</v>
      </c>
      <c r="B460" s="2" t="s">
        <v>41</v>
      </c>
      <c r="C460" s="2" t="s">
        <v>6</v>
      </c>
      <c r="D460" s="2" t="s">
        <v>7</v>
      </c>
      <c r="E460" s="2" t="s">
        <v>13</v>
      </c>
      <c r="F460" s="2" t="s">
        <v>61</v>
      </c>
      <c r="G460" s="1">
        <v>355.2</v>
      </c>
      <c r="H460" s="1">
        <v>199.2</v>
      </c>
      <c r="I460" s="4">
        <v>1</v>
      </c>
      <c r="J460" s="2" t="s">
        <v>65</v>
      </c>
      <c r="K460" s="1">
        <f>Tabelle111[[#This Row],[Menge kg Nges]]/1000</f>
        <v>0.35520000000000002</v>
      </c>
      <c r="L460" s="1">
        <f>Tabelle111[[#This Row],[Menge kg P2O5]]/1000</f>
        <v>0.19919999999999999</v>
      </c>
      <c r="M460" s="1">
        <f>Tabelle111[[#This Row],[Menge t Nges]]/Tabelle111[[#This Row],[Anzahl Lieferscheine]]</f>
        <v>0.35520000000000002</v>
      </c>
      <c r="N460" s="1">
        <f>Tabelle111[[#This Row],[Menge t P2O5]]/Tabelle111[[#This Row],[Anzahl Lieferscheine]]</f>
        <v>0.19919999999999999</v>
      </c>
    </row>
    <row r="461" spans="1:14" x14ac:dyDescent="0.2">
      <c r="A461" s="2" t="s">
        <v>34</v>
      </c>
      <c r="B461" s="2" t="s">
        <v>41</v>
      </c>
      <c r="C461" s="2" t="s">
        <v>6</v>
      </c>
      <c r="D461" s="2" t="s">
        <v>7</v>
      </c>
      <c r="E461" s="2" t="s">
        <v>14</v>
      </c>
      <c r="F461" s="2" t="s">
        <v>61</v>
      </c>
      <c r="G461" s="1">
        <v>2760</v>
      </c>
      <c r="H461" s="1">
        <v>1210</v>
      </c>
      <c r="I461" s="4">
        <v>8</v>
      </c>
      <c r="J461" s="2" t="s">
        <v>65</v>
      </c>
      <c r="K461" s="1">
        <f>Tabelle111[[#This Row],[Menge kg Nges]]/1000</f>
        <v>2.76</v>
      </c>
      <c r="L461" s="1">
        <f>Tabelle111[[#This Row],[Menge kg P2O5]]/1000</f>
        <v>1.21</v>
      </c>
      <c r="M461" s="1">
        <f>Tabelle111[[#This Row],[Menge t Nges]]/Tabelle111[[#This Row],[Anzahl Lieferscheine]]</f>
        <v>0.34499999999999997</v>
      </c>
      <c r="N461" s="1">
        <f>Tabelle111[[#This Row],[Menge t P2O5]]/Tabelle111[[#This Row],[Anzahl Lieferscheine]]</f>
        <v>0.15125</v>
      </c>
    </row>
    <row r="462" spans="1:14" x14ac:dyDescent="0.2">
      <c r="A462" s="2" t="s">
        <v>34</v>
      </c>
      <c r="B462" s="2" t="s">
        <v>41</v>
      </c>
      <c r="C462" s="2" t="s">
        <v>6</v>
      </c>
      <c r="D462" s="2" t="s">
        <v>15</v>
      </c>
      <c r="E462" s="2" t="s">
        <v>19</v>
      </c>
      <c r="F462" s="2" t="s">
        <v>61</v>
      </c>
      <c r="G462" s="1">
        <v>432</v>
      </c>
      <c r="H462" s="1">
        <v>480</v>
      </c>
      <c r="I462" s="4">
        <v>3</v>
      </c>
      <c r="J462" s="2" t="s">
        <v>65</v>
      </c>
      <c r="K462" s="1">
        <f>Tabelle111[[#This Row],[Menge kg Nges]]/1000</f>
        <v>0.432</v>
      </c>
      <c r="L462" s="1">
        <f>Tabelle111[[#This Row],[Menge kg P2O5]]/1000</f>
        <v>0.48</v>
      </c>
      <c r="M462" s="1">
        <f>Tabelle111[[#This Row],[Menge t Nges]]/Tabelle111[[#This Row],[Anzahl Lieferscheine]]</f>
        <v>0.14399999999999999</v>
      </c>
      <c r="N462" s="1">
        <f>Tabelle111[[#This Row],[Menge t P2O5]]/Tabelle111[[#This Row],[Anzahl Lieferscheine]]</f>
        <v>0.16</v>
      </c>
    </row>
    <row r="463" spans="1:14" x14ac:dyDescent="0.2">
      <c r="A463" s="2" t="s">
        <v>34</v>
      </c>
      <c r="B463" s="2" t="s">
        <v>41</v>
      </c>
      <c r="C463" s="2" t="s">
        <v>6</v>
      </c>
      <c r="D463" s="2" t="s">
        <v>15</v>
      </c>
      <c r="E463" s="2" t="s">
        <v>21</v>
      </c>
      <c r="F463" s="2" t="s">
        <v>61</v>
      </c>
      <c r="G463" s="1">
        <v>394.25</v>
      </c>
      <c r="H463" s="1">
        <v>270</v>
      </c>
      <c r="I463" s="4">
        <v>2</v>
      </c>
      <c r="J463" s="2" t="s">
        <v>65</v>
      </c>
      <c r="K463" s="1">
        <f>Tabelle111[[#This Row],[Menge kg Nges]]/1000</f>
        <v>0.39424999999999999</v>
      </c>
      <c r="L463" s="1">
        <f>Tabelle111[[#This Row],[Menge kg P2O5]]/1000</f>
        <v>0.27</v>
      </c>
      <c r="M463" s="1">
        <f>Tabelle111[[#This Row],[Menge t Nges]]/Tabelle111[[#This Row],[Anzahl Lieferscheine]]</f>
        <v>0.19712499999999999</v>
      </c>
      <c r="N463" s="1">
        <f>Tabelle111[[#This Row],[Menge t P2O5]]/Tabelle111[[#This Row],[Anzahl Lieferscheine]]</f>
        <v>0.13500000000000001</v>
      </c>
    </row>
    <row r="464" spans="1:14" x14ac:dyDescent="0.2">
      <c r="A464" s="2" t="s">
        <v>34</v>
      </c>
      <c r="B464" s="2" t="s">
        <v>41</v>
      </c>
      <c r="C464" s="2" t="s">
        <v>25</v>
      </c>
      <c r="D464" s="2" t="s">
        <v>25</v>
      </c>
      <c r="E464" s="2" t="s">
        <v>26</v>
      </c>
      <c r="F464" s="2" t="s">
        <v>61</v>
      </c>
      <c r="G464" s="1">
        <v>3.6</v>
      </c>
      <c r="H464" s="1">
        <v>18</v>
      </c>
      <c r="I464" s="4">
        <v>1</v>
      </c>
      <c r="J464" s="2" t="s">
        <v>65</v>
      </c>
      <c r="K464" s="1">
        <f>Tabelle111[[#This Row],[Menge kg Nges]]/1000</f>
        <v>3.5999999999999999E-3</v>
      </c>
      <c r="L464" s="1">
        <f>Tabelle111[[#This Row],[Menge kg P2O5]]/1000</f>
        <v>1.7999999999999999E-2</v>
      </c>
      <c r="M464" s="1">
        <f>Tabelle111[[#This Row],[Menge t Nges]]/Tabelle111[[#This Row],[Anzahl Lieferscheine]]</f>
        <v>3.5999999999999999E-3</v>
      </c>
      <c r="N464" s="1">
        <f>Tabelle111[[#This Row],[Menge t P2O5]]/Tabelle111[[#This Row],[Anzahl Lieferscheine]]</f>
        <v>1.7999999999999999E-2</v>
      </c>
    </row>
    <row r="465" spans="1:14" x14ac:dyDescent="0.2">
      <c r="A465" s="2" t="s">
        <v>34</v>
      </c>
      <c r="B465" s="2" t="s">
        <v>42</v>
      </c>
      <c r="C465" s="2" t="s">
        <v>6</v>
      </c>
      <c r="D465" s="2" t="s">
        <v>30</v>
      </c>
      <c r="E465" s="2" t="s">
        <v>26</v>
      </c>
      <c r="F465" s="2" t="s">
        <v>61</v>
      </c>
      <c r="G465" s="1">
        <v>9408.92</v>
      </c>
      <c r="H465" s="1">
        <v>4638.8900000000003</v>
      </c>
      <c r="I465" s="4">
        <v>33</v>
      </c>
      <c r="J465" s="2" t="s">
        <v>65</v>
      </c>
      <c r="K465" s="1">
        <f>Tabelle111[[#This Row],[Menge kg Nges]]/1000</f>
        <v>9.4089200000000002</v>
      </c>
      <c r="L465" s="1">
        <f>Tabelle111[[#This Row],[Menge kg P2O5]]/1000</f>
        <v>4.63889</v>
      </c>
      <c r="M465" s="1">
        <f>Tabelle111[[#This Row],[Menge t Nges]]/Tabelle111[[#This Row],[Anzahl Lieferscheine]]</f>
        <v>0.28511878787878786</v>
      </c>
      <c r="N465" s="1">
        <f>Tabelle111[[#This Row],[Menge t P2O5]]/Tabelle111[[#This Row],[Anzahl Lieferscheine]]</f>
        <v>0.14057242424242425</v>
      </c>
    </row>
    <row r="466" spans="1:14" x14ac:dyDescent="0.2">
      <c r="A466" s="2" t="s">
        <v>34</v>
      </c>
      <c r="B466" s="2" t="s">
        <v>42</v>
      </c>
      <c r="C466" s="2" t="s">
        <v>6</v>
      </c>
      <c r="D466" s="2" t="s">
        <v>7</v>
      </c>
      <c r="E466" s="2" t="s">
        <v>9</v>
      </c>
      <c r="F466" s="2" t="s">
        <v>61</v>
      </c>
      <c r="G466" s="1">
        <v>610.20000000000005</v>
      </c>
      <c r="H466" s="1">
        <v>253.8</v>
      </c>
      <c r="I466" s="4">
        <v>2</v>
      </c>
      <c r="J466" s="2" t="s">
        <v>65</v>
      </c>
      <c r="K466" s="1">
        <f>Tabelle111[[#This Row],[Menge kg Nges]]/1000</f>
        <v>0.61020000000000008</v>
      </c>
      <c r="L466" s="1">
        <f>Tabelle111[[#This Row],[Menge kg P2O5]]/1000</f>
        <v>0.25380000000000003</v>
      </c>
      <c r="M466" s="1">
        <f>Tabelle111[[#This Row],[Menge t Nges]]/Tabelle111[[#This Row],[Anzahl Lieferscheine]]</f>
        <v>0.30510000000000004</v>
      </c>
      <c r="N466" s="1">
        <f>Tabelle111[[#This Row],[Menge t P2O5]]/Tabelle111[[#This Row],[Anzahl Lieferscheine]]</f>
        <v>0.12690000000000001</v>
      </c>
    </row>
    <row r="467" spans="1:14" x14ac:dyDescent="0.2">
      <c r="A467" s="2" t="s">
        <v>34</v>
      </c>
      <c r="B467" s="2" t="s">
        <v>42</v>
      </c>
      <c r="C467" s="2" t="s">
        <v>6</v>
      </c>
      <c r="D467" s="2" t="s">
        <v>7</v>
      </c>
      <c r="E467" s="2" t="s">
        <v>11</v>
      </c>
      <c r="F467" s="2" t="s">
        <v>61</v>
      </c>
      <c r="G467" s="1">
        <v>1336.3999999999999</v>
      </c>
      <c r="H467" s="1">
        <v>564.38</v>
      </c>
      <c r="I467" s="4">
        <v>5</v>
      </c>
      <c r="J467" s="2" t="s">
        <v>65</v>
      </c>
      <c r="K467" s="1">
        <f>Tabelle111[[#This Row],[Menge kg Nges]]/1000</f>
        <v>1.3363999999999998</v>
      </c>
      <c r="L467" s="1">
        <f>Tabelle111[[#This Row],[Menge kg P2O5]]/1000</f>
        <v>0.56437999999999999</v>
      </c>
      <c r="M467" s="1">
        <f>Tabelle111[[#This Row],[Menge t Nges]]/Tabelle111[[#This Row],[Anzahl Lieferscheine]]</f>
        <v>0.26727999999999996</v>
      </c>
      <c r="N467" s="1">
        <f>Tabelle111[[#This Row],[Menge t P2O5]]/Tabelle111[[#This Row],[Anzahl Lieferscheine]]</f>
        <v>0.112876</v>
      </c>
    </row>
    <row r="468" spans="1:14" x14ac:dyDescent="0.2">
      <c r="A468" s="2" t="s">
        <v>34</v>
      </c>
      <c r="B468" s="2" t="s">
        <v>42</v>
      </c>
      <c r="C468" s="2" t="s">
        <v>6</v>
      </c>
      <c r="D468" s="2" t="s">
        <v>7</v>
      </c>
      <c r="E468" s="2" t="s">
        <v>12</v>
      </c>
      <c r="F468" s="2" t="s">
        <v>61</v>
      </c>
      <c r="G468" s="1">
        <v>9305.09</v>
      </c>
      <c r="H468" s="1">
        <v>4474.7700000000004</v>
      </c>
      <c r="I468" s="4">
        <v>43</v>
      </c>
      <c r="J468" s="2" t="s">
        <v>65</v>
      </c>
      <c r="K468" s="1">
        <f>Tabelle111[[#This Row],[Menge kg Nges]]/1000</f>
        <v>9.3050899999999999</v>
      </c>
      <c r="L468" s="1">
        <f>Tabelle111[[#This Row],[Menge kg P2O5]]/1000</f>
        <v>4.4747700000000004</v>
      </c>
      <c r="M468" s="1">
        <f>Tabelle111[[#This Row],[Menge t Nges]]/Tabelle111[[#This Row],[Anzahl Lieferscheine]]</f>
        <v>0.21639744186046511</v>
      </c>
      <c r="N468" s="1">
        <f>Tabelle111[[#This Row],[Menge t P2O5]]/Tabelle111[[#This Row],[Anzahl Lieferscheine]]</f>
        <v>0.10406441860465117</v>
      </c>
    </row>
    <row r="469" spans="1:14" x14ac:dyDescent="0.2">
      <c r="A469" s="2" t="s">
        <v>34</v>
      </c>
      <c r="B469" s="2" t="s">
        <v>42</v>
      </c>
      <c r="C469" s="2" t="s">
        <v>6</v>
      </c>
      <c r="D469" s="2" t="s">
        <v>7</v>
      </c>
      <c r="E469" s="2" t="s">
        <v>13</v>
      </c>
      <c r="F469" s="2" t="s">
        <v>61</v>
      </c>
      <c r="G469" s="1">
        <v>4519.3099999999995</v>
      </c>
      <c r="H469" s="1">
        <v>2356.2399999999998</v>
      </c>
      <c r="I469" s="4">
        <v>10</v>
      </c>
      <c r="J469" s="2" t="s">
        <v>65</v>
      </c>
      <c r="K469" s="1">
        <f>Tabelle111[[#This Row],[Menge kg Nges]]/1000</f>
        <v>4.5193099999999991</v>
      </c>
      <c r="L469" s="1">
        <f>Tabelle111[[#This Row],[Menge kg P2O5]]/1000</f>
        <v>2.3562399999999997</v>
      </c>
      <c r="M469" s="1">
        <f>Tabelle111[[#This Row],[Menge t Nges]]/Tabelle111[[#This Row],[Anzahl Lieferscheine]]</f>
        <v>0.45193099999999992</v>
      </c>
      <c r="N469" s="1">
        <f>Tabelle111[[#This Row],[Menge t P2O5]]/Tabelle111[[#This Row],[Anzahl Lieferscheine]]</f>
        <v>0.23562399999999997</v>
      </c>
    </row>
    <row r="470" spans="1:14" x14ac:dyDescent="0.2">
      <c r="A470" s="2" t="s">
        <v>34</v>
      </c>
      <c r="B470" s="2" t="s">
        <v>42</v>
      </c>
      <c r="C470" s="2" t="s">
        <v>6</v>
      </c>
      <c r="D470" s="2" t="s">
        <v>7</v>
      </c>
      <c r="E470" s="2" t="s">
        <v>14</v>
      </c>
      <c r="F470" s="2" t="s">
        <v>61</v>
      </c>
      <c r="G470" s="1">
        <v>1635.8799999999999</v>
      </c>
      <c r="H470" s="1">
        <v>848.19999999999993</v>
      </c>
      <c r="I470" s="4">
        <v>5</v>
      </c>
      <c r="J470" s="2" t="s">
        <v>65</v>
      </c>
      <c r="K470" s="1">
        <f>Tabelle111[[#This Row],[Menge kg Nges]]/1000</f>
        <v>1.6358799999999998</v>
      </c>
      <c r="L470" s="1">
        <f>Tabelle111[[#This Row],[Menge kg P2O5]]/1000</f>
        <v>0.84819999999999995</v>
      </c>
      <c r="M470" s="1">
        <f>Tabelle111[[#This Row],[Menge t Nges]]/Tabelle111[[#This Row],[Anzahl Lieferscheine]]</f>
        <v>0.32717599999999997</v>
      </c>
      <c r="N470" s="1">
        <f>Tabelle111[[#This Row],[Menge t P2O5]]/Tabelle111[[#This Row],[Anzahl Lieferscheine]]</f>
        <v>0.16963999999999999</v>
      </c>
    </row>
    <row r="471" spans="1:14" x14ac:dyDescent="0.2">
      <c r="A471" s="2" t="s">
        <v>34</v>
      </c>
      <c r="B471" s="2" t="s">
        <v>42</v>
      </c>
      <c r="C471" s="2" t="s">
        <v>6</v>
      </c>
      <c r="D471" s="2" t="s">
        <v>15</v>
      </c>
      <c r="E471" s="2" t="s">
        <v>16</v>
      </c>
      <c r="F471" s="2" t="s">
        <v>61</v>
      </c>
      <c r="G471" s="1">
        <v>409.2</v>
      </c>
      <c r="H471" s="1">
        <v>319.92</v>
      </c>
      <c r="I471" s="4">
        <v>1</v>
      </c>
      <c r="J471" s="2" t="s">
        <v>65</v>
      </c>
      <c r="K471" s="1">
        <f>Tabelle111[[#This Row],[Menge kg Nges]]/1000</f>
        <v>0.40920000000000001</v>
      </c>
      <c r="L471" s="1">
        <f>Tabelle111[[#This Row],[Menge kg P2O5]]/1000</f>
        <v>0.31992000000000004</v>
      </c>
      <c r="M471" s="1">
        <f>Tabelle111[[#This Row],[Menge t Nges]]/Tabelle111[[#This Row],[Anzahl Lieferscheine]]</f>
        <v>0.40920000000000001</v>
      </c>
      <c r="N471" s="1">
        <f>Tabelle111[[#This Row],[Menge t P2O5]]/Tabelle111[[#This Row],[Anzahl Lieferscheine]]</f>
        <v>0.31992000000000004</v>
      </c>
    </row>
    <row r="472" spans="1:14" x14ac:dyDescent="0.2">
      <c r="A472" s="2" t="s">
        <v>34</v>
      </c>
      <c r="B472" s="2" t="s">
        <v>42</v>
      </c>
      <c r="C472" s="2" t="s">
        <v>6</v>
      </c>
      <c r="D472" s="2" t="s">
        <v>15</v>
      </c>
      <c r="E472" s="2" t="s">
        <v>18</v>
      </c>
      <c r="F472" s="2" t="s">
        <v>61</v>
      </c>
      <c r="G472" s="1">
        <v>3786.2200000000007</v>
      </c>
      <c r="H472" s="1">
        <v>2514.7400000000002</v>
      </c>
      <c r="I472" s="4">
        <v>14</v>
      </c>
      <c r="J472" s="2" t="s">
        <v>65</v>
      </c>
      <c r="K472" s="1">
        <f>Tabelle111[[#This Row],[Menge kg Nges]]/1000</f>
        <v>3.7862200000000006</v>
      </c>
      <c r="L472" s="1">
        <f>Tabelle111[[#This Row],[Menge kg P2O5]]/1000</f>
        <v>2.5147400000000002</v>
      </c>
      <c r="M472" s="1">
        <f>Tabelle111[[#This Row],[Menge t Nges]]/Tabelle111[[#This Row],[Anzahl Lieferscheine]]</f>
        <v>0.27044428571428575</v>
      </c>
      <c r="N472" s="1">
        <f>Tabelle111[[#This Row],[Menge t P2O5]]/Tabelle111[[#This Row],[Anzahl Lieferscheine]]</f>
        <v>0.17962428571428574</v>
      </c>
    </row>
    <row r="473" spans="1:14" x14ac:dyDescent="0.2">
      <c r="A473" s="2" t="s">
        <v>34</v>
      </c>
      <c r="B473" s="2" t="s">
        <v>42</v>
      </c>
      <c r="C473" s="2" t="s">
        <v>6</v>
      </c>
      <c r="D473" s="2" t="s">
        <v>15</v>
      </c>
      <c r="E473" s="2" t="s">
        <v>19</v>
      </c>
      <c r="F473" s="2" t="s">
        <v>61</v>
      </c>
      <c r="G473" s="1">
        <v>243</v>
      </c>
      <c r="H473" s="1">
        <v>270</v>
      </c>
      <c r="I473" s="4">
        <v>1</v>
      </c>
      <c r="J473" s="2" t="s">
        <v>65</v>
      </c>
      <c r="K473" s="1">
        <f>Tabelle111[[#This Row],[Menge kg Nges]]/1000</f>
        <v>0.24299999999999999</v>
      </c>
      <c r="L473" s="1">
        <f>Tabelle111[[#This Row],[Menge kg P2O5]]/1000</f>
        <v>0.27</v>
      </c>
      <c r="M473" s="1">
        <f>Tabelle111[[#This Row],[Menge t Nges]]/Tabelle111[[#This Row],[Anzahl Lieferscheine]]</f>
        <v>0.24299999999999999</v>
      </c>
      <c r="N473" s="1">
        <f>Tabelle111[[#This Row],[Menge t P2O5]]/Tabelle111[[#This Row],[Anzahl Lieferscheine]]</f>
        <v>0.27</v>
      </c>
    </row>
    <row r="474" spans="1:14" x14ac:dyDescent="0.2">
      <c r="A474" s="2" t="s">
        <v>34</v>
      </c>
      <c r="B474" s="2" t="s">
        <v>42</v>
      </c>
      <c r="C474" s="2" t="s">
        <v>6</v>
      </c>
      <c r="D474" s="2" t="s">
        <v>15</v>
      </c>
      <c r="E474" s="2" t="s">
        <v>20</v>
      </c>
      <c r="F474" s="2" t="s">
        <v>61</v>
      </c>
      <c r="G474" s="1">
        <v>280</v>
      </c>
      <c r="H474" s="1">
        <v>184</v>
      </c>
      <c r="I474" s="4">
        <v>1</v>
      </c>
      <c r="J474" s="2" t="s">
        <v>65</v>
      </c>
      <c r="K474" s="1">
        <f>Tabelle111[[#This Row],[Menge kg Nges]]/1000</f>
        <v>0.28000000000000003</v>
      </c>
      <c r="L474" s="1">
        <f>Tabelle111[[#This Row],[Menge kg P2O5]]/1000</f>
        <v>0.184</v>
      </c>
      <c r="M474" s="1">
        <f>Tabelle111[[#This Row],[Menge t Nges]]/Tabelle111[[#This Row],[Anzahl Lieferscheine]]</f>
        <v>0.28000000000000003</v>
      </c>
      <c r="N474" s="1">
        <f>Tabelle111[[#This Row],[Menge t P2O5]]/Tabelle111[[#This Row],[Anzahl Lieferscheine]]</f>
        <v>0.184</v>
      </c>
    </row>
    <row r="475" spans="1:14" x14ac:dyDescent="0.2">
      <c r="A475" s="2" t="s">
        <v>34</v>
      </c>
      <c r="B475" s="2" t="s">
        <v>42</v>
      </c>
      <c r="C475" s="2" t="s">
        <v>6</v>
      </c>
      <c r="D475" s="2" t="s">
        <v>15</v>
      </c>
      <c r="E475" s="2" t="s">
        <v>21</v>
      </c>
      <c r="F475" s="2" t="s">
        <v>61</v>
      </c>
      <c r="G475" s="1">
        <v>612</v>
      </c>
      <c r="H475" s="1">
        <v>360</v>
      </c>
      <c r="I475" s="4">
        <v>1</v>
      </c>
      <c r="J475" s="2" t="s">
        <v>65</v>
      </c>
      <c r="K475" s="1">
        <f>Tabelle111[[#This Row],[Menge kg Nges]]/1000</f>
        <v>0.61199999999999999</v>
      </c>
      <c r="L475" s="1">
        <f>Tabelle111[[#This Row],[Menge kg P2O5]]/1000</f>
        <v>0.36</v>
      </c>
      <c r="M475" s="1">
        <f>Tabelle111[[#This Row],[Menge t Nges]]/Tabelle111[[#This Row],[Anzahl Lieferscheine]]</f>
        <v>0.61199999999999999</v>
      </c>
      <c r="N475" s="1">
        <f>Tabelle111[[#This Row],[Menge t P2O5]]/Tabelle111[[#This Row],[Anzahl Lieferscheine]]</f>
        <v>0.36</v>
      </c>
    </row>
    <row r="476" spans="1:14" x14ac:dyDescent="0.2">
      <c r="A476" s="2" t="s">
        <v>34</v>
      </c>
      <c r="B476" s="2" t="s">
        <v>42</v>
      </c>
      <c r="C476" s="2" t="s">
        <v>6</v>
      </c>
      <c r="D476" s="2" t="s">
        <v>15</v>
      </c>
      <c r="E476" s="2" t="s">
        <v>9</v>
      </c>
      <c r="F476" s="2" t="s">
        <v>61</v>
      </c>
      <c r="G476" s="1">
        <v>292.5</v>
      </c>
      <c r="H476" s="1">
        <v>112.5</v>
      </c>
      <c r="I476" s="4">
        <v>1</v>
      </c>
      <c r="J476" s="2" t="s">
        <v>65</v>
      </c>
      <c r="K476" s="1">
        <f>Tabelle111[[#This Row],[Menge kg Nges]]/1000</f>
        <v>0.29249999999999998</v>
      </c>
      <c r="L476" s="1">
        <f>Tabelle111[[#This Row],[Menge kg P2O5]]/1000</f>
        <v>0.1125</v>
      </c>
      <c r="M476" s="1">
        <f>Tabelle111[[#This Row],[Menge t Nges]]/Tabelle111[[#This Row],[Anzahl Lieferscheine]]</f>
        <v>0.29249999999999998</v>
      </c>
      <c r="N476" s="1">
        <f>Tabelle111[[#This Row],[Menge t P2O5]]/Tabelle111[[#This Row],[Anzahl Lieferscheine]]</f>
        <v>0.1125</v>
      </c>
    </row>
    <row r="477" spans="1:14" x14ac:dyDescent="0.2">
      <c r="A477" s="2" t="s">
        <v>34</v>
      </c>
      <c r="B477" s="2" t="s">
        <v>42</v>
      </c>
      <c r="C477" s="2" t="s">
        <v>6</v>
      </c>
      <c r="D477" s="2" t="s">
        <v>15</v>
      </c>
      <c r="E477" s="2" t="s">
        <v>10</v>
      </c>
      <c r="F477" s="2" t="s">
        <v>61</v>
      </c>
      <c r="G477" s="1">
        <v>97.5</v>
      </c>
      <c r="H477" s="1">
        <v>44.75</v>
      </c>
      <c r="I477" s="4">
        <v>1</v>
      </c>
      <c r="J477" s="2" t="s">
        <v>65</v>
      </c>
      <c r="K477" s="1">
        <f>Tabelle111[[#This Row],[Menge kg Nges]]/1000</f>
        <v>9.7500000000000003E-2</v>
      </c>
      <c r="L477" s="1">
        <f>Tabelle111[[#This Row],[Menge kg P2O5]]/1000</f>
        <v>4.4749999999999998E-2</v>
      </c>
      <c r="M477" s="1">
        <f>Tabelle111[[#This Row],[Menge t Nges]]/Tabelle111[[#This Row],[Anzahl Lieferscheine]]</f>
        <v>9.7500000000000003E-2</v>
      </c>
      <c r="N477" s="1">
        <f>Tabelle111[[#This Row],[Menge t P2O5]]/Tabelle111[[#This Row],[Anzahl Lieferscheine]]</f>
        <v>4.4749999999999998E-2</v>
      </c>
    </row>
    <row r="478" spans="1:14" x14ac:dyDescent="0.2">
      <c r="A478" s="2" t="s">
        <v>45</v>
      </c>
      <c r="B478" s="2" t="s">
        <v>45</v>
      </c>
      <c r="C478" s="2" t="s">
        <v>6</v>
      </c>
      <c r="D478" s="2" t="s">
        <v>7</v>
      </c>
      <c r="E478" s="2" t="s">
        <v>8</v>
      </c>
      <c r="F478" s="2" t="s">
        <v>61</v>
      </c>
      <c r="G478" s="1">
        <v>12686.550000000001</v>
      </c>
      <c r="H478" s="1">
        <v>3974.1000000000004</v>
      </c>
      <c r="I478" s="4">
        <v>15</v>
      </c>
      <c r="J478" s="2" t="s">
        <v>65</v>
      </c>
      <c r="K478" s="1">
        <f>Tabelle111[[#This Row],[Menge kg Nges]]/1000</f>
        <v>12.68655</v>
      </c>
      <c r="L478" s="1">
        <f>Tabelle111[[#This Row],[Menge kg P2O5]]/1000</f>
        <v>3.9741000000000004</v>
      </c>
      <c r="M478" s="1">
        <f>Tabelle111[[#This Row],[Menge t Nges]]/Tabelle111[[#This Row],[Anzahl Lieferscheine]]</f>
        <v>0.84577000000000002</v>
      </c>
      <c r="N478" s="1">
        <f>Tabelle111[[#This Row],[Menge t P2O5]]/Tabelle111[[#This Row],[Anzahl Lieferscheine]]</f>
        <v>0.26494000000000001</v>
      </c>
    </row>
    <row r="479" spans="1:14" x14ac:dyDescent="0.2">
      <c r="A479" s="2" t="s">
        <v>45</v>
      </c>
      <c r="B479" s="2" t="s">
        <v>45</v>
      </c>
      <c r="C479" s="2" t="s">
        <v>6</v>
      </c>
      <c r="D479" s="2" t="s">
        <v>7</v>
      </c>
      <c r="E479" s="2" t="s">
        <v>9</v>
      </c>
      <c r="F479" s="2" t="s">
        <v>61</v>
      </c>
      <c r="G479" s="1">
        <v>2648.06</v>
      </c>
      <c r="H479" s="1">
        <v>1030.5999999999999</v>
      </c>
      <c r="I479" s="4">
        <v>12</v>
      </c>
      <c r="J479" s="2" t="s">
        <v>65</v>
      </c>
      <c r="K479" s="1">
        <f>Tabelle111[[#This Row],[Menge kg Nges]]/1000</f>
        <v>2.6480600000000001</v>
      </c>
      <c r="L479" s="1">
        <f>Tabelle111[[#This Row],[Menge kg P2O5]]/1000</f>
        <v>1.0306</v>
      </c>
      <c r="M479" s="1">
        <f>Tabelle111[[#This Row],[Menge t Nges]]/Tabelle111[[#This Row],[Anzahl Lieferscheine]]</f>
        <v>0.22067166666666668</v>
      </c>
      <c r="N479" s="1">
        <f>Tabelle111[[#This Row],[Menge t P2O5]]/Tabelle111[[#This Row],[Anzahl Lieferscheine]]</f>
        <v>8.5883333333333325E-2</v>
      </c>
    </row>
    <row r="480" spans="1:14" x14ac:dyDescent="0.2">
      <c r="A480" s="2" t="s">
        <v>45</v>
      </c>
      <c r="B480" s="2" t="s">
        <v>45</v>
      </c>
      <c r="C480" s="2" t="s">
        <v>6</v>
      </c>
      <c r="D480" s="2" t="s">
        <v>7</v>
      </c>
      <c r="E480" s="2" t="s">
        <v>11</v>
      </c>
      <c r="F480" s="2" t="s">
        <v>61</v>
      </c>
      <c r="G480" s="1">
        <v>1600</v>
      </c>
      <c r="H480" s="1">
        <v>880</v>
      </c>
      <c r="I480" s="4">
        <v>2</v>
      </c>
      <c r="J480" s="2" t="s">
        <v>65</v>
      </c>
      <c r="K480" s="1">
        <f>Tabelle111[[#This Row],[Menge kg Nges]]/1000</f>
        <v>1.6</v>
      </c>
      <c r="L480" s="1">
        <f>Tabelle111[[#This Row],[Menge kg P2O5]]/1000</f>
        <v>0.88</v>
      </c>
      <c r="M480" s="1">
        <f>Tabelle111[[#This Row],[Menge t Nges]]/Tabelle111[[#This Row],[Anzahl Lieferscheine]]</f>
        <v>0.8</v>
      </c>
      <c r="N480" s="1">
        <f>Tabelle111[[#This Row],[Menge t P2O5]]/Tabelle111[[#This Row],[Anzahl Lieferscheine]]</f>
        <v>0.44</v>
      </c>
    </row>
    <row r="481" spans="1:14" x14ac:dyDescent="0.2">
      <c r="A481" s="2" t="s">
        <v>45</v>
      </c>
      <c r="B481" s="2" t="s">
        <v>45</v>
      </c>
      <c r="C481" s="2" t="s">
        <v>6</v>
      </c>
      <c r="D481" s="2" t="s">
        <v>7</v>
      </c>
      <c r="E481" s="2" t="s">
        <v>12</v>
      </c>
      <c r="F481" s="2" t="s">
        <v>61</v>
      </c>
      <c r="G481" s="1">
        <v>5950.99</v>
      </c>
      <c r="H481" s="1">
        <v>3639.92</v>
      </c>
      <c r="I481" s="4">
        <v>2</v>
      </c>
      <c r="J481" s="2" t="s">
        <v>65</v>
      </c>
      <c r="K481" s="1">
        <f>Tabelle111[[#This Row],[Menge kg Nges]]/1000</f>
        <v>5.95099</v>
      </c>
      <c r="L481" s="1">
        <f>Tabelle111[[#This Row],[Menge kg P2O5]]/1000</f>
        <v>3.63992</v>
      </c>
      <c r="M481" s="1">
        <f>Tabelle111[[#This Row],[Menge t Nges]]/Tabelle111[[#This Row],[Anzahl Lieferscheine]]</f>
        <v>2.975495</v>
      </c>
      <c r="N481" s="1">
        <f>Tabelle111[[#This Row],[Menge t P2O5]]/Tabelle111[[#This Row],[Anzahl Lieferscheine]]</f>
        <v>1.81996</v>
      </c>
    </row>
    <row r="482" spans="1:14" x14ac:dyDescent="0.2">
      <c r="A482" s="2" t="s">
        <v>45</v>
      </c>
      <c r="B482" s="2" t="s">
        <v>45</v>
      </c>
      <c r="C482" s="2" t="s">
        <v>6</v>
      </c>
      <c r="D482" s="2" t="s">
        <v>15</v>
      </c>
      <c r="E482" s="2" t="s">
        <v>21</v>
      </c>
      <c r="F482" s="2" t="s">
        <v>61</v>
      </c>
      <c r="G482" s="1">
        <v>61.2</v>
      </c>
      <c r="H482" s="1">
        <v>36</v>
      </c>
      <c r="I482" s="4">
        <v>1</v>
      </c>
      <c r="J482" s="2" t="s">
        <v>65</v>
      </c>
      <c r="K482" s="1">
        <f>Tabelle111[[#This Row],[Menge kg Nges]]/1000</f>
        <v>6.1200000000000004E-2</v>
      </c>
      <c r="L482" s="1">
        <f>Tabelle111[[#This Row],[Menge kg P2O5]]/1000</f>
        <v>3.5999999999999997E-2</v>
      </c>
      <c r="M482" s="1">
        <f>Tabelle111[[#This Row],[Menge t Nges]]/Tabelle111[[#This Row],[Anzahl Lieferscheine]]</f>
        <v>6.1200000000000004E-2</v>
      </c>
      <c r="N482" s="1">
        <f>Tabelle111[[#This Row],[Menge t P2O5]]/Tabelle111[[#This Row],[Anzahl Lieferscheine]]</f>
        <v>3.5999999999999997E-2</v>
      </c>
    </row>
    <row r="483" spans="1:14" x14ac:dyDescent="0.2">
      <c r="A483" s="2" t="s">
        <v>51</v>
      </c>
      <c r="B483" s="2" t="s">
        <v>32</v>
      </c>
      <c r="C483" s="2" t="s">
        <v>6</v>
      </c>
      <c r="D483" s="2" t="s">
        <v>30</v>
      </c>
      <c r="E483" s="2" t="s">
        <v>26</v>
      </c>
      <c r="F483" s="2" t="s">
        <v>61</v>
      </c>
      <c r="G483" s="1">
        <v>729</v>
      </c>
      <c r="H483" s="1">
        <v>466.08</v>
      </c>
      <c r="I483" s="4">
        <v>1</v>
      </c>
      <c r="J483" s="2" t="s">
        <v>65</v>
      </c>
      <c r="K483" s="1">
        <f>Tabelle111[[#This Row],[Menge kg Nges]]/1000</f>
        <v>0.72899999999999998</v>
      </c>
      <c r="L483" s="1">
        <f>Tabelle111[[#This Row],[Menge kg P2O5]]/1000</f>
        <v>0.46607999999999999</v>
      </c>
      <c r="M483" s="1">
        <f>Tabelle111[[#This Row],[Menge t Nges]]/Tabelle111[[#This Row],[Anzahl Lieferscheine]]</f>
        <v>0.72899999999999998</v>
      </c>
      <c r="N483" s="1">
        <f>Tabelle111[[#This Row],[Menge t P2O5]]/Tabelle111[[#This Row],[Anzahl Lieferscheine]]</f>
        <v>0.46607999999999999</v>
      </c>
    </row>
    <row r="484" spans="1:14" x14ac:dyDescent="0.2">
      <c r="A484" s="2" t="s">
        <v>51</v>
      </c>
      <c r="B484" s="2" t="s">
        <v>32</v>
      </c>
      <c r="C484" s="2" t="s">
        <v>6</v>
      </c>
      <c r="D484" s="2" t="s">
        <v>15</v>
      </c>
      <c r="E484" s="2" t="s">
        <v>21</v>
      </c>
      <c r="F484" s="2" t="s">
        <v>61</v>
      </c>
      <c r="G484" s="1">
        <v>326.39999999999998</v>
      </c>
      <c r="H484" s="1">
        <v>192</v>
      </c>
      <c r="I484" s="4">
        <v>1</v>
      </c>
      <c r="J484" s="2" t="s">
        <v>65</v>
      </c>
      <c r="K484" s="1">
        <f>Tabelle111[[#This Row],[Menge kg Nges]]/1000</f>
        <v>0.32639999999999997</v>
      </c>
      <c r="L484" s="1">
        <f>Tabelle111[[#This Row],[Menge kg P2O5]]/1000</f>
        <v>0.192</v>
      </c>
      <c r="M484" s="1">
        <f>Tabelle111[[#This Row],[Menge t Nges]]/Tabelle111[[#This Row],[Anzahl Lieferscheine]]</f>
        <v>0.32639999999999997</v>
      </c>
      <c r="N484" s="1">
        <f>Tabelle111[[#This Row],[Menge t P2O5]]/Tabelle111[[#This Row],[Anzahl Lieferscheine]]</f>
        <v>0.192</v>
      </c>
    </row>
    <row r="485" spans="1:14" x14ac:dyDescent="0.2">
      <c r="A485" s="2" t="s">
        <v>51</v>
      </c>
      <c r="B485" s="2" t="s">
        <v>27</v>
      </c>
      <c r="C485" s="2" t="s">
        <v>6</v>
      </c>
      <c r="D485" s="2" t="s">
        <v>15</v>
      </c>
      <c r="E485" s="2" t="s">
        <v>18</v>
      </c>
      <c r="F485" s="2" t="s">
        <v>61</v>
      </c>
      <c r="G485" s="1">
        <v>530.88</v>
      </c>
      <c r="H485" s="1">
        <v>429.76</v>
      </c>
      <c r="I485" s="4">
        <v>2</v>
      </c>
      <c r="J485" s="2" t="s">
        <v>65</v>
      </c>
      <c r="K485" s="1">
        <f>Tabelle111[[#This Row],[Menge kg Nges]]/1000</f>
        <v>0.53088000000000002</v>
      </c>
      <c r="L485" s="1">
        <f>Tabelle111[[#This Row],[Menge kg P2O5]]/1000</f>
        <v>0.42975999999999998</v>
      </c>
      <c r="M485" s="1">
        <f>Tabelle111[[#This Row],[Menge t Nges]]/Tabelle111[[#This Row],[Anzahl Lieferscheine]]</f>
        <v>0.26544000000000001</v>
      </c>
      <c r="N485" s="1">
        <f>Tabelle111[[#This Row],[Menge t P2O5]]/Tabelle111[[#This Row],[Anzahl Lieferscheine]]</f>
        <v>0.21487999999999999</v>
      </c>
    </row>
    <row r="486" spans="1:14" x14ac:dyDescent="0.2">
      <c r="A486" s="2" t="s">
        <v>51</v>
      </c>
      <c r="B486" s="2" t="s">
        <v>33</v>
      </c>
      <c r="C486" s="2" t="s">
        <v>6</v>
      </c>
      <c r="D486" s="2" t="s">
        <v>15</v>
      </c>
      <c r="E486" s="2" t="s">
        <v>18</v>
      </c>
      <c r="F486" s="2" t="s">
        <v>61</v>
      </c>
      <c r="G486" s="1">
        <v>1200</v>
      </c>
      <c r="H486" s="1">
        <v>780</v>
      </c>
      <c r="I486" s="4">
        <v>2</v>
      </c>
      <c r="J486" s="2" t="s">
        <v>65</v>
      </c>
      <c r="K486" s="1">
        <f>Tabelle111[[#This Row],[Menge kg Nges]]/1000</f>
        <v>1.2</v>
      </c>
      <c r="L486" s="1">
        <f>Tabelle111[[#This Row],[Menge kg P2O5]]/1000</f>
        <v>0.78</v>
      </c>
      <c r="M486" s="1">
        <f>Tabelle111[[#This Row],[Menge t Nges]]/Tabelle111[[#This Row],[Anzahl Lieferscheine]]</f>
        <v>0.6</v>
      </c>
      <c r="N486" s="1">
        <f>Tabelle111[[#This Row],[Menge t P2O5]]/Tabelle111[[#This Row],[Anzahl Lieferscheine]]</f>
        <v>0.39</v>
      </c>
    </row>
    <row r="487" spans="1:14" x14ac:dyDescent="0.2">
      <c r="A487" s="2" t="s">
        <v>51</v>
      </c>
      <c r="B487" s="2" t="s">
        <v>34</v>
      </c>
      <c r="C487" s="2" t="s">
        <v>6</v>
      </c>
      <c r="D487" s="2" t="s">
        <v>30</v>
      </c>
      <c r="E487" s="2" t="s">
        <v>26</v>
      </c>
      <c r="F487" s="2" t="s">
        <v>61</v>
      </c>
      <c r="G487" s="1">
        <v>57.9</v>
      </c>
      <c r="H487" s="1">
        <v>37.5</v>
      </c>
      <c r="I487" s="4">
        <v>1</v>
      </c>
      <c r="J487" s="2" t="s">
        <v>65</v>
      </c>
      <c r="K487" s="1">
        <f>Tabelle111[[#This Row],[Menge kg Nges]]/1000</f>
        <v>5.79E-2</v>
      </c>
      <c r="L487" s="1">
        <f>Tabelle111[[#This Row],[Menge kg P2O5]]/1000</f>
        <v>3.7499999999999999E-2</v>
      </c>
      <c r="M487" s="1">
        <f>Tabelle111[[#This Row],[Menge t Nges]]/Tabelle111[[#This Row],[Anzahl Lieferscheine]]</f>
        <v>5.79E-2</v>
      </c>
      <c r="N487" s="1">
        <f>Tabelle111[[#This Row],[Menge t P2O5]]/Tabelle111[[#This Row],[Anzahl Lieferscheine]]</f>
        <v>3.7499999999999999E-2</v>
      </c>
    </row>
    <row r="488" spans="1:14" x14ac:dyDescent="0.2">
      <c r="A488" s="2" t="s">
        <v>51</v>
      </c>
      <c r="B488" s="2" t="s">
        <v>34</v>
      </c>
      <c r="C488" s="2" t="s">
        <v>6</v>
      </c>
      <c r="D488" s="2" t="s">
        <v>15</v>
      </c>
      <c r="E488" s="2" t="s">
        <v>18</v>
      </c>
      <c r="F488" s="2" t="s">
        <v>61</v>
      </c>
      <c r="G488" s="1">
        <v>231.83999999999997</v>
      </c>
      <c r="H488" s="1">
        <v>187.68</v>
      </c>
      <c r="I488" s="4">
        <v>2</v>
      </c>
      <c r="J488" s="2" t="s">
        <v>65</v>
      </c>
      <c r="K488" s="1">
        <f>Tabelle111[[#This Row],[Menge kg Nges]]/1000</f>
        <v>0.23183999999999996</v>
      </c>
      <c r="L488" s="1">
        <f>Tabelle111[[#This Row],[Menge kg P2O5]]/1000</f>
        <v>0.18768000000000001</v>
      </c>
      <c r="M488" s="1">
        <f>Tabelle111[[#This Row],[Menge t Nges]]/Tabelle111[[#This Row],[Anzahl Lieferscheine]]</f>
        <v>0.11591999999999998</v>
      </c>
      <c r="N488" s="1">
        <f>Tabelle111[[#This Row],[Menge t P2O5]]/Tabelle111[[#This Row],[Anzahl Lieferscheine]]</f>
        <v>9.3840000000000007E-2</v>
      </c>
    </row>
    <row r="489" spans="1:14" x14ac:dyDescent="0.2">
      <c r="A489" s="2" t="s">
        <v>51</v>
      </c>
      <c r="B489" s="2" t="s">
        <v>34</v>
      </c>
      <c r="C489" s="2" t="s">
        <v>6</v>
      </c>
      <c r="D489" s="2" t="s">
        <v>15</v>
      </c>
      <c r="E489" s="2" t="s">
        <v>20</v>
      </c>
      <c r="F489" s="2" t="s">
        <v>61</v>
      </c>
      <c r="G489" s="1">
        <v>111</v>
      </c>
      <c r="H489" s="1">
        <v>97.2</v>
      </c>
      <c r="I489" s="4">
        <v>1</v>
      </c>
      <c r="J489" s="2" t="s">
        <v>65</v>
      </c>
      <c r="K489" s="1">
        <f>Tabelle111[[#This Row],[Menge kg Nges]]/1000</f>
        <v>0.111</v>
      </c>
      <c r="L489" s="1">
        <f>Tabelle111[[#This Row],[Menge kg P2O5]]/1000</f>
        <v>9.7200000000000009E-2</v>
      </c>
      <c r="M489" s="1">
        <f>Tabelle111[[#This Row],[Menge t Nges]]/Tabelle111[[#This Row],[Anzahl Lieferscheine]]</f>
        <v>0.111</v>
      </c>
      <c r="N489" s="1">
        <f>Tabelle111[[#This Row],[Menge t P2O5]]/Tabelle111[[#This Row],[Anzahl Lieferscheine]]</f>
        <v>9.7200000000000009E-2</v>
      </c>
    </row>
    <row r="490" spans="1:14" x14ac:dyDescent="0.2">
      <c r="A490" s="2" t="s">
        <v>51</v>
      </c>
      <c r="B490" s="2" t="s">
        <v>51</v>
      </c>
      <c r="C490" s="2" t="s">
        <v>6</v>
      </c>
      <c r="D490" s="2" t="s">
        <v>30</v>
      </c>
      <c r="E490" s="2" t="s">
        <v>26</v>
      </c>
      <c r="F490" s="2" t="s">
        <v>61</v>
      </c>
      <c r="G490" s="1">
        <v>26593.729999999996</v>
      </c>
      <c r="H490" s="1">
        <v>12433.41</v>
      </c>
      <c r="I490" s="4">
        <v>109</v>
      </c>
      <c r="J490" s="2" t="s">
        <v>65</v>
      </c>
      <c r="K490" s="1">
        <f>Tabelle111[[#This Row],[Menge kg Nges]]/1000</f>
        <v>26.593729999999997</v>
      </c>
      <c r="L490" s="1">
        <f>Tabelle111[[#This Row],[Menge kg P2O5]]/1000</f>
        <v>12.43341</v>
      </c>
      <c r="M490" s="1">
        <f>Tabelle111[[#This Row],[Menge t Nges]]/Tabelle111[[#This Row],[Anzahl Lieferscheine]]</f>
        <v>0.24397917431192659</v>
      </c>
      <c r="N490" s="1">
        <f>Tabelle111[[#This Row],[Menge t P2O5]]/Tabelle111[[#This Row],[Anzahl Lieferscheine]]</f>
        <v>0.11406798165137615</v>
      </c>
    </row>
    <row r="491" spans="1:14" x14ac:dyDescent="0.2">
      <c r="A491" s="2" t="s">
        <v>51</v>
      </c>
      <c r="B491" s="2" t="s">
        <v>51</v>
      </c>
      <c r="C491" s="2" t="s">
        <v>6</v>
      </c>
      <c r="D491" s="2" t="s">
        <v>7</v>
      </c>
      <c r="E491" s="2" t="s">
        <v>9</v>
      </c>
      <c r="F491" s="2" t="s">
        <v>61</v>
      </c>
      <c r="G491" s="1">
        <v>435.25</v>
      </c>
      <c r="H491" s="1">
        <v>176.25</v>
      </c>
      <c r="I491" s="4">
        <v>5</v>
      </c>
      <c r="J491" s="2" t="s">
        <v>65</v>
      </c>
      <c r="K491" s="1">
        <f>Tabelle111[[#This Row],[Menge kg Nges]]/1000</f>
        <v>0.43525000000000003</v>
      </c>
      <c r="L491" s="1">
        <f>Tabelle111[[#This Row],[Menge kg P2O5]]/1000</f>
        <v>0.17624999999999999</v>
      </c>
      <c r="M491" s="1">
        <f>Tabelle111[[#This Row],[Menge t Nges]]/Tabelle111[[#This Row],[Anzahl Lieferscheine]]</f>
        <v>8.7050000000000002E-2</v>
      </c>
      <c r="N491" s="1">
        <f>Tabelle111[[#This Row],[Menge t P2O5]]/Tabelle111[[#This Row],[Anzahl Lieferscheine]]</f>
        <v>3.5249999999999997E-2</v>
      </c>
    </row>
    <row r="492" spans="1:14" x14ac:dyDescent="0.2">
      <c r="A492" s="2" t="s">
        <v>51</v>
      </c>
      <c r="B492" s="2" t="s">
        <v>51</v>
      </c>
      <c r="C492" s="2" t="s">
        <v>6</v>
      </c>
      <c r="D492" s="2" t="s">
        <v>7</v>
      </c>
      <c r="E492" s="2" t="s">
        <v>10</v>
      </c>
      <c r="F492" s="2" t="s">
        <v>61</v>
      </c>
      <c r="G492" s="1">
        <v>402.9</v>
      </c>
      <c r="H492" s="1">
        <v>181.7</v>
      </c>
      <c r="I492" s="4">
        <v>2</v>
      </c>
      <c r="J492" s="2" t="s">
        <v>65</v>
      </c>
      <c r="K492" s="1">
        <f>Tabelle111[[#This Row],[Menge kg Nges]]/1000</f>
        <v>0.40289999999999998</v>
      </c>
      <c r="L492" s="1">
        <f>Tabelle111[[#This Row],[Menge kg P2O5]]/1000</f>
        <v>0.1817</v>
      </c>
      <c r="M492" s="1">
        <f>Tabelle111[[#This Row],[Menge t Nges]]/Tabelle111[[#This Row],[Anzahl Lieferscheine]]</f>
        <v>0.20144999999999999</v>
      </c>
      <c r="N492" s="1">
        <f>Tabelle111[[#This Row],[Menge t P2O5]]/Tabelle111[[#This Row],[Anzahl Lieferscheine]]</f>
        <v>9.085E-2</v>
      </c>
    </row>
    <row r="493" spans="1:14" x14ac:dyDescent="0.2">
      <c r="A493" s="2" t="s">
        <v>51</v>
      </c>
      <c r="B493" s="2" t="s">
        <v>51</v>
      </c>
      <c r="C493" s="2" t="s">
        <v>6</v>
      </c>
      <c r="D493" s="2" t="s">
        <v>7</v>
      </c>
      <c r="E493" s="2" t="s">
        <v>11</v>
      </c>
      <c r="F493" s="2" t="s">
        <v>61</v>
      </c>
      <c r="G493" s="1">
        <v>6175.05</v>
      </c>
      <c r="H493" s="1">
        <v>2869.4700000000012</v>
      </c>
      <c r="I493" s="4">
        <v>31</v>
      </c>
      <c r="J493" s="2" t="s">
        <v>65</v>
      </c>
      <c r="K493" s="1">
        <f>Tabelle111[[#This Row],[Menge kg Nges]]/1000</f>
        <v>6.1750500000000006</v>
      </c>
      <c r="L493" s="1">
        <f>Tabelle111[[#This Row],[Menge kg P2O5]]/1000</f>
        <v>2.8694700000000011</v>
      </c>
      <c r="M493" s="1">
        <f>Tabelle111[[#This Row],[Menge t Nges]]/Tabelle111[[#This Row],[Anzahl Lieferscheine]]</f>
        <v>0.19919516129032261</v>
      </c>
      <c r="N493" s="1">
        <f>Tabelle111[[#This Row],[Menge t P2O5]]/Tabelle111[[#This Row],[Anzahl Lieferscheine]]</f>
        <v>9.2563548387096808E-2</v>
      </c>
    </row>
    <row r="494" spans="1:14" x14ac:dyDescent="0.2">
      <c r="A494" s="2" t="s">
        <v>51</v>
      </c>
      <c r="B494" s="2" t="s">
        <v>51</v>
      </c>
      <c r="C494" s="2" t="s">
        <v>6</v>
      </c>
      <c r="D494" s="2" t="s">
        <v>7</v>
      </c>
      <c r="E494" s="2" t="s">
        <v>12</v>
      </c>
      <c r="F494" s="2" t="s">
        <v>61</v>
      </c>
      <c r="G494" s="1">
        <v>15427.650000000001</v>
      </c>
      <c r="H494" s="1">
        <v>6388.4000000000005</v>
      </c>
      <c r="I494" s="4">
        <v>76</v>
      </c>
      <c r="J494" s="2" t="s">
        <v>65</v>
      </c>
      <c r="K494" s="1">
        <f>Tabelle111[[#This Row],[Menge kg Nges]]/1000</f>
        <v>15.427650000000002</v>
      </c>
      <c r="L494" s="1">
        <f>Tabelle111[[#This Row],[Menge kg P2O5]]/1000</f>
        <v>6.3884000000000007</v>
      </c>
      <c r="M494" s="1">
        <f>Tabelle111[[#This Row],[Menge t Nges]]/Tabelle111[[#This Row],[Anzahl Lieferscheine]]</f>
        <v>0.20299539473684214</v>
      </c>
      <c r="N494" s="1">
        <f>Tabelle111[[#This Row],[Menge t P2O5]]/Tabelle111[[#This Row],[Anzahl Lieferscheine]]</f>
        <v>8.4057894736842109E-2</v>
      </c>
    </row>
    <row r="495" spans="1:14" x14ac:dyDescent="0.2">
      <c r="A495" s="2" t="s">
        <v>51</v>
      </c>
      <c r="B495" s="2" t="s">
        <v>51</v>
      </c>
      <c r="C495" s="2" t="s">
        <v>6</v>
      </c>
      <c r="D495" s="2" t="s">
        <v>7</v>
      </c>
      <c r="E495" s="2" t="s">
        <v>13</v>
      </c>
      <c r="F495" s="2" t="s">
        <v>61</v>
      </c>
      <c r="G495" s="1">
        <v>625.5</v>
      </c>
      <c r="H495" s="1">
        <v>287.7</v>
      </c>
      <c r="I495" s="4">
        <v>3</v>
      </c>
      <c r="J495" s="2" t="s">
        <v>65</v>
      </c>
      <c r="K495" s="1">
        <f>Tabelle111[[#This Row],[Menge kg Nges]]/1000</f>
        <v>0.62549999999999994</v>
      </c>
      <c r="L495" s="1">
        <f>Tabelle111[[#This Row],[Menge kg P2O5]]/1000</f>
        <v>0.28770000000000001</v>
      </c>
      <c r="M495" s="1">
        <f>Tabelle111[[#This Row],[Menge t Nges]]/Tabelle111[[#This Row],[Anzahl Lieferscheine]]</f>
        <v>0.20849999999999999</v>
      </c>
      <c r="N495" s="1">
        <f>Tabelle111[[#This Row],[Menge t P2O5]]/Tabelle111[[#This Row],[Anzahl Lieferscheine]]</f>
        <v>9.5899999999999999E-2</v>
      </c>
    </row>
    <row r="496" spans="1:14" x14ac:dyDescent="0.2">
      <c r="A496" s="2" t="s">
        <v>51</v>
      </c>
      <c r="B496" s="2" t="s">
        <v>51</v>
      </c>
      <c r="C496" s="2" t="s">
        <v>6</v>
      </c>
      <c r="D496" s="2" t="s">
        <v>7</v>
      </c>
      <c r="E496" s="2" t="s">
        <v>14</v>
      </c>
      <c r="F496" s="2" t="s">
        <v>61</v>
      </c>
      <c r="G496" s="1">
        <v>2901.8</v>
      </c>
      <c r="H496" s="1">
        <v>1265</v>
      </c>
      <c r="I496" s="4">
        <v>8</v>
      </c>
      <c r="J496" s="2" t="s">
        <v>65</v>
      </c>
      <c r="K496" s="1">
        <f>Tabelle111[[#This Row],[Menge kg Nges]]/1000</f>
        <v>2.9018000000000002</v>
      </c>
      <c r="L496" s="1">
        <f>Tabelle111[[#This Row],[Menge kg P2O5]]/1000</f>
        <v>1.2649999999999999</v>
      </c>
      <c r="M496" s="1">
        <f>Tabelle111[[#This Row],[Menge t Nges]]/Tabelle111[[#This Row],[Anzahl Lieferscheine]]</f>
        <v>0.36272500000000002</v>
      </c>
      <c r="N496" s="1">
        <f>Tabelle111[[#This Row],[Menge t P2O5]]/Tabelle111[[#This Row],[Anzahl Lieferscheine]]</f>
        <v>0.15812499999999999</v>
      </c>
    </row>
    <row r="497" spans="1:14" x14ac:dyDescent="0.2">
      <c r="A497" s="2" t="s">
        <v>51</v>
      </c>
      <c r="B497" s="2" t="s">
        <v>51</v>
      </c>
      <c r="C497" s="2" t="s">
        <v>6</v>
      </c>
      <c r="D497" s="2" t="s">
        <v>15</v>
      </c>
      <c r="E497" s="2" t="s">
        <v>16</v>
      </c>
      <c r="F497" s="2" t="s">
        <v>61</v>
      </c>
      <c r="G497" s="1">
        <v>167.5</v>
      </c>
      <c r="H497" s="1">
        <v>146.5</v>
      </c>
      <c r="I497" s="4">
        <v>2</v>
      </c>
      <c r="J497" s="2" t="s">
        <v>65</v>
      </c>
      <c r="K497" s="1">
        <f>Tabelle111[[#This Row],[Menge kg Nges]]/1000</f>
        <v>0.16750000000000001</v>
      </c>
      <c r="L497" s="1">
        <f>Tabelle111[[#This Row],[Menge kg P2O5]]/1000</f>
        <v>0.14649999999999999</v>
      </c>
      <c r="M497" s="1">
        <f>Tabelle111[[#This Row],[Menge t Nges]]/Tabelle111[[#This Row],[Anzahl Lieferscheine]]</f>
        <v>8.3750000000000005E-2</v>
      </c>
      <c r="N497" s="1">
        <f>Tabelle111[[#This Row],[Menge t P2O5]]/Tabelle111[[#This Row],[Anzahl Lieferscheine]]</f>
        <v>7.3249999999999996E-2</v>
      </c>
    </row>
    <row r="498" spans="1:14" x14ac:dyDescent="0.2">
      <c r="A498" s="2" t="s">
        <v>51</v>
      </c>
      <c r="B498" s="2" t="s">
        <v>51</v>
      </c>
      <c r="C498" s="2" t="s">
        <v>6</v>
      </c>
      <c r="D498" s="2" t="s">
        <v>15</v>
      </c>
      <c r="E498" s="2" t="s">
        <v>18</v>
      </c>
      <c r="F498" s="2" t="s">
        <v>61</v>
      </c>
      <c r="G498" s="1">
        <v>4212.66</v>
      </c>
      <c r="H498" s="1">
        <v>2709.0200000000004</v>
      </c>
      <c r="I498" s="4">
        <v>36</v>
      </c>
      <c r="J498" s="2" t="s">
        <v>65</v>
      </c>
      <c r="K498" s="1">
        <f>Tabelle111[[#This Row],[Menge kg Nges]]/1000</f>
        <v>4.2126599999999996</v>
      </c>
      <c r="L498" s="1">
        <f>Tabelle111[[#This Row],[Menge kg P2O5]]/1000</f>
        <v>2.7090200000000006</v>
      </c>
      <c r="M498" s="1">
        <f>Tabelle111[[#This Row],[Menge t Nges]]/Tabelle111[[#This Row],[Anzahl Lieferscheine]]</f>
        <v>0.11701833333333332</v>
      </c>
      <c r="N498" s="1">
        <f>Tabelle111[[#This Row],[Menge t P2O5]]/Tabelle111[[#This Row],[Anzahl Lieferscheine]]</f>
        <v>7.5250555555555571E-2</v>
      </c>
    </row>
    <row r="499" spans="1:14" x14ac:dyDescent="0.2">
      <c r="A499" s="2" t="s">
        <v>51</v>
      </c>
      <c r="B499" s="2" t="s">
        <v>51</v>
      </c>
      <c r="C499" s="2" t="s">
        <v>6</v>
      </c>
      <c r="D499" s="2" t="s">
        <v>15</v>
      </c>
      <c r="E499" s="2" t="s">
        <v>20</v>
      </c>
      <c r="F499" s="2" t="s">
        <v>61</v>
      </c>
      <c r="G499" s="1">
        <v>10.56</v>
      </c>
      <c r="H499" s="1">
        <v>6</v>
      </c>
      <c r="I499" s="4">
        <v>1</v>
      </c>
      <c r="J499" s="2" t="s">
        <v>65</v>
      </c>
      <c r="K499" s="1">
        <f>Tabelle111[[#This Row],[Menge kg Nges]]/1000</f>
        <v>1.056E-2</v>
      </c>
      <c r="L499" s="1">
        <f>Tabelle111[[#This Row],[Menge kg P2O5]]/1000</f>
        <v>6.0000000000000001E-3</v>
      </c>
      <c r="M499" s="1">
        <f>Tabelle111[[#This Row],[Menge t Nges]]/Tabelle111[[#This Row],[Anzahl Lieferscheine]]</f>
        <v>1.056E-2</v>
      </c>
      <c r="N499" s="1">
        <f>Tabelle111[[#This Row],[Menge t P2O5]]/Tabelle111[[#This Row],[Anzahl Lieferscheine]]</f>
        <v>6.0000000000000001E-3</v>
      </c>
    </row>
    <row r="500" spans="1:14" x14ac:dyDescent="0.2">
      <c r="A500" s="2" t="s">
        <v>51</v>
      </c>
      <c r="B500" s="2" t="s">
        <v>51</v>
      </c>
      <c r="C500" s="2" t="s">
        <v>6</v>
      </c>
      <c r="D500" s="2" t="s">
        <v>15</v>
      </c>
      <c r="E500" s="2" t="s">
        <v>21</v>
      </c>
      <c r="F500" s="2" t="s">
        <v>61</v>
      </c>
      <c r="G500" s="1">
        <v>1931.1999999999998</v>
      </c>
      <c r="H500" s="1">
        <v>1136</v>
      </c>
      <c r="I500" s="4">
        <v>8</v>
      </c>
      <c r="J500" s="2" t="s">
        <v>65</v>
      </c>
      <c r="K500" s="1">
        <f>Tabelle111[[#This Row],[Menge kg Nges]]/1000</f>
        <v>1.9311999999999998</v>
      </c>
      <c r="L500" s="1">
        <f>Tabelle111[[#This Row],[Menge kg P2O5]]/1000</f>
        <v>1.1359999999999999</v>
      </c>
      <c r="M500" s="1">
        <f>Tabelle111[[#This Row],[Menge t Nges]]/Tabelle111[[#This Row],[Anzahl Lieferscheine]]</f>
        <v>0.24139999999999998</v>
      </c>
      <c r="N500" s="1">
        <f>Tabelle111[[#This Row],[Menge t P2O5]]/Tabelle111[[#This Row],[Anzahl Lieferscheine]]</f>
        <v>0.14199999999999999</v>
      </c>
    </row>
    <row r="501" spans="1:14" x14ac:dyDescent="0.2">
      <c r="A501" s="2" t="s">
        <v>51</v>
      </c>
      <c r="B501" s="2" t="s">
        <v>51</v>
      </c>
      <c r="C501" s="2" t="s">
        <v>6</v>
      </c>
      <c r="D501" s="2" t="s">
        <v>15</v>
      </c>
      <c r="E501" s="2" t="s">
        <v>10</v>
      </c>
      <c r="F501" s="2" t="s">
        <v>61</v>
      </c>
      <c r="G501" s="1">
        <v>522.6</v>
      </c>
      <c r="H501" s="1">
        <v>251.56</v>
      </c>
      <c r="I501" s="4">
        <v>2</v>
      </c>
      <c r="J501" s="2" t="s">
        <v>65</v>
      </c>
      <c r="K501" s="1">
        <f>Tabelle111[[#This Row],[Menge kg Nges]]/1000</f>
        <v>0.52260000000000006</v>
      </c>
      <c r="L501" s="1">
        <f>Tabelle111[[#This Row],[Menge kg P2O5]]/1000</f>
        <v>0.25156000000000001</v>
      </c>
      <c r="M501" s="1">
        <f>Tabelle111[[#This Row],[Menge t Nges]]/Tabelle111[[#This Row],[Anzahl Lieferscheine]]</f>
        <v>0.26130000000000003</v>
      </c>
      <c r="N501" s="1">
        <f>Tabelle111[[#This Row],[Menge t P2O5]]/Tabelle111[[#This Row],[Anzahl Lieferscheine]]</f>
        <v>0.12578</v>
      </c>
    </row>
    <row r="502" spans="1:14" x14ac:dyDescent="0.2">
      <c r="A502" s="2" t="s">
        <v>51</v>
      </c>
      <c r="B502" s="2" t="s">
        <v>51</v>
      </c>
      <c r="C502" s="2" t="s">
        <v>25</v>
      </c>
      <c r="D502" s="2" t="s">
        <v>25</v>
      </c>
      <c r="E502" s="2" t="s">
        <v>26</v>
      </c>
      <c r="F502" s="2" t="s">
        <v>61</v>
      </c>
      <c r="G502" s="1">
        <v>560</v>
      </c>
      <c r="H502" s="1">
        <v>344</v>
      </c>
      <c r="I502" s="4">
        <v>2</v>
      </c>
      <c r="J502" s="2" t="s">
        <v>65</v>
      </c>
      <c r="K502" s="1">
        <f>Tabelle111[[#This Row],[Menge kg Nges]]/1000</f>
        <v>0.56000000000000005</v>
      </c>
      <c r="L502" s="1">
        <f>Tabelle111[[#This Row],[Menge kg P2O5]]/1000</f>
        <v>0.34399999999999997</v>
      </c>
      <c r="M502" s="1">
        <f>Tabelle111[[#This Row],[Menge t Nges]]/Tabelle111[[#This Row],[Anzahl Lieferscheine]]</f>
        <v>0.28000000000000003</v>
      </c>
      <c r="N502" s="1">
        <f>Tabelle111[[#This Row],[Menge t P2O5]]/Tabelle111[[#This Row],[Anzahl Lieferscheine]]</f>
        <v>0.17199999999999999</v>
      </c>
    </row>
    <row r="503" spans="1:14" x14ac:dyDescent="0.2">
      <c r="A503" s="2" t="s">
        <v>51</v>
      </c>
      <c r="B503" s="2" t="s">
        <v>52</v>
      </c>
      <c r="C503" s="2" t="s">
        <v>6</v>
      </c>
      <c r="D503" s="2" t="s">
        <v>30</v>
      </c>
      <c r="E503" s="2" t="s">
        <v>26</v>
      </c>
      <c r="F503" s="2" t="s">
        <v>61</v>
      </c>
      <c r="G503" s="1">
        <v>132</v>
      </c>
      <c r="H503" s="1">
        <v>57.6</v>
      </c>
      <c r="I503" s="4">
        <v>1</v>
      </c>
      <c r="J503" s="2" t="s">
        <v>65</v>
      </c>
      <c r="K503" s="1">
        <f>Tabelle111[[#This Row],[Menge kg Nges]]/1000</f>
        <v>0.13200000000000001</v>
      </c>
      <c r="L503" s="1">
        <f>Tabelle111[[#This Row],[Menge kg P2O5]]/1000</f>
        <v>5.7599999999999998E-2</v>
      </c>
      <c r="M503" s="1">
        <f>Tabelle111[[#This Row],[Menge t Nges]]/Tabelle111[[#This Row],[Anzahl Lieferscheine]]</f>
        <v>0.13200000000000001</v>
      </c>
      <c r="N503" s="1">
        <f>Tabelle111[[#This Row],[Menge t P2O5]]/Tabelle111[[#This Row],[Anzahl Lieferscheine]]</f>
        <v>5.7599999999999998E-2</v>
      </c>
    </row>
    <row r="504" spans="1:14" x14ac:dyDescent="0.2">
      <c r="A504" s="2" t="s">
        <v>51</v>
      </c>
      <c r="B504" s="2" t="s">
        <v>52</v>
      </c>
      <c r="C504" s="2" t="s">
        <v>6</v>
      </c>
      <c r="D504" s="2" t="s">
        <v>7</v>
      </c>
      <c r="E504" s="2" t="s">
        <v>12</v>
      </c>
      <c r="F504" s="2" t="s">
        <v>61</v>
      </c>
      <c r="G504" s="1">
        <v>330</v>
      </c>
      <c r="H504" s="1">
        <v>209</v>
      </c>
      <c r="I504" s="4">
        <v>3</v>
      </c>
      <c r="J504" s="2" t="s">
        <v>65</v>
      </c>
      <c r="K504" s="1">
        <f>Tabelle111[[#This Row],[Menge kg Nges]]/1000</f>
        <v>0.33</v>
      </c>
      <c r="L504" s="1">
        <f>Tabelle111[[#This Row],[Menge kg P2O5]]/1000</f>
        <v>0.20899999999999999</v>
      </c>
      <c r="M504" s="1">
        <f>Tabelle111[[#This Row],[Menge t Nges]]/Tabelle111[[#This Row],[Anzahl Lieferscheine]]</f>
        <v>0.11</v>
      </c>
      <c r="N504" s="1">
        <f>Tabelle111[[#This Row],[Menge t P2O5]]/Tabelle111[[#This Row],[Anzahl Lieferscheine]]</f>
        <v>6.9666666666666668E-2</v>
      </c>
    </row>
    <row r="505" spans="1:14" x14ac:dyDescent="0.2">
      <c r="A505" s="2" t="s">
        <v>51</v>
      </c>
      <c r="B505" s="2" t="s">
        <v>52</v>
      </c>
      <c r="C505" s="2" t="s">
        <v>6</v>
      </c>
      <c r="D505" s="2" t="s">
        <v>15</v>
      </c>
      <c r="E505" s="2" t="s">
        <v>18</v>
      </c>
      <c r="F505" s="2" t="s">
        <v>61</v>
      </c>
      <c r="G505" s="1">
        <v>1459.2</v>
      </c>
      <c r="H505" s="1">
        <v>972.6</v>
      </c>
      <c r="I505" s="4">
        <v>14</v>
      </c>
      <c r="J505" s="2" t="s">
        <v>65</v>
      </c>
      <c r="K505" s="1">
        <f>Tabelle111[[#This Row],[Menge kg Nges]]/1000</f>
        <v>1.4592000000000001</v>
      </c>
      <c r="L505" s="1">
        <f>Tabelle111[[#This Row],[Menge kg P2O5]]/1000</f>
        <v>0.97260000000000002</v>
      </c>
      <c r="M505" s="1">
        <f>Tabelle111[[#This Row],[Menge t Nges]]/Tabelle111[[#This Row],[Anzahl Lieferscheine]]</f>
        <v>0.10422857142857143</v>
      </c>
      <c r="N505" s="1">
        <f>Tabelle111[[#This Row],[Menge t P2O5]]/Tabelle111[[#This Row],[Anzahl Lieferscheine]]</f>
        <v>6.9471428571428573E-2</v>
      </c>
    </row>
    <row r="506" spans="1:14" x14ac:dyDescent="0.2">
      <c r="A506" s="2" t="s">
        <v>51</v>
      </c>
      <c r="B506" s="2" t="s">
        <v>52</v>
      </c>
      <c r="C506" s="2" t="s">
        <v>6</v>
      </c>
      <c r="D506" s="2" t="s">
        <v>15</v>
      </c>
      <c r="E506" s="2" t="s">
        <v>21</v>
      </c>
      <c r="F506" s="2" t="s">
        <v>61</v>
      </c>
      <c r="G506" s="1">
        <v>136</v>
      </c>
      <c r="H506" s="1">
        <v>80</v>
      </c>
      <c r="I506" s="4">
        <v>1</v>
      </c>
      <c r="J506" s="2" t="s">
        <v>65</v>
      </c>
      <c r="K506" s="1">
        <f>Tabelle111[[#This Row],[Menge kg Nges]]/1000</f>
        <v>0.13600000000000001</v>
      </c>
      <c r="L506" s="1">
        <f>Tabelle111[[#This Row],[Menge kg P2O5]]/1000</f>
        <v>0.08</v>
      </c>
      <c r="M506" s="1">
        <f>Tabelle111[[#This Row],[Menge t Nges]]/Tabelle111[[#This Row],[Anzahl Lieferscheine]]</f>
        <v>0.13600000000000001</v>
      </c>
      <c r="N506" s="1">
        <f>Tabelle111[[#This Row],[Menge t P2O5]]/Tabelle111[[#This Row],[Anzahl Lieferscheine]]</f>
        <v>0.08</v>
      </c>
    </row>
    <row r="507" spans="1:14" x14ac:dyDescent="0.2">
      <c r="A507" s="2" t="s">
        <v>51</v>
      </c>
      <c r="B507" s="2" t="s">
        <v>39</v>
      </c>
      <c r="C507" s="2" t="s">
        <v>6</v>
      </c>
      <c r="D507" s="2" t="s">
        <v>7</v>
      </c>
      <c r="E507" s="2" t="s">
        <v>9</v>
      </c>
      <c r="F507" s="2" t="s">
        <v>61</v>
      </c>
      <c r="G507" s="1">
        <v>86</v>
      </c>
      <c r="H507" s="1">
        <v>34</v>
      </c>
      <c r="I507" s="4">
        <v>1</v>
      </c>
      <c r="J507" s="2" t="s">
        <v>65</v>
      </c>
      <c r="K507" s="1">
        <f>Tabelle111[[#This Row],[Menge kg Nges]]/1000</f>
        <v>8.5999999999999993E-2</v>
      </c>
      <c r="L507" s="1">
        <f>Tabelle111[[#This Row],[Menge kg P2O5]]/1000</f>
        <v>3.4000000000000002E-2</v>
      </c>
      <c r="M507" s="1">
        <f>Tabelle111[[#This Row],[Menge t Nges]]/Tabelle111[[#This Row],[Anzahl Lieferscheine]]</f>
        <v>8.5999999999999993E-2</v>
      </c>
      <c r="N507" s="1">
        <f>Tabelle111[[#This Row],[Menge t P2O5]]/Tabelle111[[#This Row],[Anzahl Lieferscheine]]</f>
        <v>3.4000000000000002E-2</v>
      </c>
    </row>
    <row r="508" spans="1:14" x14ac:dyDescent="0.2">
      <c r="A508" s="2" t="s">
        <v>51</v>
      </c>
      <c r="B508" s="2" t="s">
        <v>39</v>
      </c>
      <c r="C508" s="2" t="s">
        <v>6</v>
      </c>
      <c r="D508" s="2" t="s">
        <v>7</v>
      </c>
      <c r="E508" s="2" t="s">
        <v>12</v>
      </c>
      <c r="F508" s="2" t="s">
        <v>61</v>
      </c>
      <c r="G508" s="1">
        <v>228</v>
      </c>
      <c r="H508" s="1">
        <v>72</v>
      </c>
      <c r="I508" s="4">
        <v>1</v>
      </c>
      <c r="J508" s="2" t="s">
        <v>65</v>
      </c>
      <c r="K508" s="1">
        <f>Tabelle111[[#This Row],[Menge kg Nges]]/1000</f>
        <v>0.22800000000000001</v>
      </c>
      <c r="L508" s="1">
        <f>Tabelle111[[#This Row],[Menge kg P2O5]]/1000</f>
        <v>7.1999999999999995E-2</v>
      </c>
      <c r="M508" s="1">
        <f>Tabelle111[[#This Row],[Menge t Nges]]/Tabelle111[[#This Row],[Anzahl Lieferscheine]]</f>
        <v>0.22800000000000001</v>
      </c>
      <c r="N508" s="1">
        <f>Tabelle111[[#This Row],[Menge t P2O5]]/Tabelle111[[#This Row],[Anzahl Lieferscheine]]</f>
        <v>7.1999999999999995E-2</v>
      </c>
    </row>
    <row r="509" spans="1:14" x14ac:dyDescent="0.2">
      <c r="A509" s="2" t="s">
        <v>52</v>
      </c>
      <c r="B509" s="2" t="s">
        <v>5</v>
      </c>
      <c r="C509" s="2" t="s">
        <v>6</v>
      </c>
      <c r="D509" s="2" t="s">
        <v>7</v>
      </c>
      <c r="E509" s="2" t="s">
        <v>9</v>
      </c>
      <c r="F509" s="2" t="s">
        <v>61</v>
      </c>
      <c r="G509" s="1">
        <v>180.4</v>
      </c>
      <c r="H509" s="1">
        <v>73.8</v>
      </c>
      <c r="I509" s="4">
        <v>1</v>
      </c>
      <c r="J509" s="2" t="s">
        <v>65</v>
      </c>
      <c r="K509" s="1">
        <f>Tabelle111[[#This Row],[Menge kg Nges]]/1000</f>
        <v>0.1804</v>
      </c>
      <c r="L509" s="1">
        <f>Tabelle111[[#This Row],[Menge kg P2O5]]/1000</f>
        <v>7.3799999999999991E-2</v>
      </c>
      <c r="M509" s="1">
        <f>Tabelle111[[#This Row],[Menge t Nges]]/Tabelle111[[#This Row],[Anzahl Lieferscheine]]</f>
        <v>0.1804</v>
      </c>
      <c r="N509" s="1">
        <f>Tabelle111[[#This Row],[Menge t P2O5]]/Tabelle111[[#This Row],[Anzahl Lieferscheine]]</f>
        <v>7.3799999999999991E-2</v>
      </c>
    </row>
    <row r="510" spans="1:14" x14ac:dyDescent="0.2">
      <c r="A510" s="2" t="s">
        <v>52</v>
      </c>
      <c r="B510" s="2" t="s">
        <v>5</v>
      </c>
      <c r="C510" s="2" t="s">
        <v>6</v>
      </c>
      <c r="D510" s="2" t="s">
        <v>15</v>
      </c>
      <c r="E510" s="2" t="s">
        <v>21</v>
      </c>
      <c r="F510" s="2" t="s">
        <v>61</v>
      </c>
      <c r="G510" s="1">
        <v>367.2</v>
      </c>
      <c r="H510" s="1">
        <v>216</v>
      </c>
      <c r="I510" s="4">
        <v>1</v>
      </c>
      <c r="J510" s="2" t="s">
        <v>65</v>
      </c>
      <c r="K510" s="1">
        <f>Tabelle111[[#This Row],[Menge kg Nges]]/1000</f>
        <v>0.36719999999999997</v>
      </c>
      <c r="L510" s="1">
        <f>Tabelle111[[#This Row],[Menge kg P2O5]]/1000</f>
        <v>0.216</v>
      </c>
      <c r="M510" s="1">
        <f>Tabelle111[[#This Row],[Menge t Nges]]/Tabelle111[[#This Row],[Anzahl Lieferscheine]]</f>
        <v>0.36719999999999997</v>
      </c>
      <c r="N510" s="1">
        <f>Tabelle111[[#This Row],[Menge t P2O5]]/Tabelle111[[#This Row],[Anzahl Lieferscheine]]</f>
        <v>0.216</v>
      </c>
    </row>
    <row r="511" spans="1:14" x14ac:dyDescent="0.2">
      <c r="A511" s="2" t="s">
        <v>52</v>
      </c>
      <c r="B511" s="2" t="s">
        <v>32</v>
      </c>
      <c r="C511" s="2" t="s">
        <v>6</v>
      </c>
      <c r="D511" s="2" t="s">
        <v>7</v>
      </c>
      <c r="E511" s="2" t="s">
        <v>12</v>
      </c>
      <c r="F511" s="2" t="s">
        <v>61</v>
      </c>
      <c r="G511" s="1">
        <v>2067.39</v>
      </c>
      <c r="H511" s="1">
        <v>707.93999999999994</v>
      </c>
      <c r="I511" s="4">
        <v>9</v>
      </c>
      <c r="J511" s="2" t="s">
        <v>65</v>
      </c>
      <c r="K511" s="1">
        <f>Tabelle111[[#This Row],[Menge kg Nges]]/1000</f>
        <v>2.0673900000000001</v>
      </c>
      <c r="L511" s="1">
        <f>Tabelle111[[#This Row],[Menge kg P2O5]]/1000</f>
        <v>0.7079399999999999</v>
      </c>
      <c r="M511" s="1">
        <f>Tabelle111[[#This Row],[Menge t Nges]]/Tabelle111[[#This Row],[Anzahl Lieferscheine]]</f>
        <v>0.22971</v>
      </c>
      <c r="N511" s="1">
        <f>Tabelle111[[#This Row],[Menge t P2O5]]/Tabelle111[[#This Row],[Anzahl Lieferscheine]]</f>
        <v>7.8659999999999994E-2</v>
      </c>
    </row>
    <row r="512" spans="1:14" x14ac:dyDescent="0.2">
      <c r="A512" s="2" t="s">
        <v>52</v>
      </c>
      <c r="B512" s="2" t="s">
        <v>27</v>
      </c>
      <c r="C512" s="2" t="s">
        <v>6</v>
      </c>
      <c r="D512" s="2" t="s">
        <v>15</v>
      </c>
      <c r="E512" s="2" t="s">
        <v>21</v>
      </c>
      <c r="F512" s="2" t="s">
        <v>61</v>
      </c>
      <c r="G512" s="1">
        <v>448.8</v>
      </c>
      <c r="H512" s="1">
        <v>264</v>
      </c>
      <c r="I512" s="4">
        <v>1</v>
      </c>
      <c r="J512" s="2" t="s">
        <v>65</v>
      </c>
      <c r="K512" s="1">
        <f>Tabelle111[[#This Row],[Menge kg Nges]]/1000</f>
        <v>0.44880000000000003</v>
      </c>
      <c r="L512" s="1">
        <f>Tabelle111[[#This Row],[Menge kg P2O5]]/1000</f>
        <v>0.26400000000000001</v>
      </c>
      <c r="M512" s="1">
        <f>Tabelle111[[#This Row],[Menge t Nges]]/Tabelle111[[#This Row],[Anzahl Lieferscheine]]</f>
        <v>0.44880000000000003</v>
      </c>
      <c r="N512" s="1">
        <f>Tabelle111[[#This Row],[Menge t P2O5]]/Tabelle111[[#This Row],[Anzahl Lieferscheine]]</f>
        <v>0.26400000000000001</v>
      </c>
    </row>
    <row r="513" spans="1:14" x14ac:dyDescent="0.2">
      <c r="A513" s="2" t="s">
        <v>52</v>
      </c>
      <c r="B513" s="2" t="s">
        <v>34</v>
      </c>
      <c r="C513" s="2" t="s">
        <v>6</v>
      </c>
      <c r="D513" s="2" t="s">
        <v>7</v>
      </c>
      <c r="E513" s="2" t="s">
        <v>12</v>
      </c>
      <c r="F513" s="2" t="s">
        <v>61</v>
      </c>
      <c r="G513" s="1">
        <v>88</v>
      </c>
      <c r="H513" s="1">
        <v>55</v>
      </c>
      <c r="I513" s="4">
        <v>1</v>
      </c>
      <c r="J513" s="2" t="s">
        <v>65</v>
      </c>
      <c r="K513" s="1">
        <f>Tabelle111[[#This Row],[Menge kg Nges]]/1000</f>
        <v>8.7999999999999995E-2</v>
      </c>
      <c r="L513" s="1">
        <f>Tabelle111[[#This Row],[Menge kg P2O5]]/1000</f>
        <v>5.5E-2</v>
      </c>
      <c r="M513" s="1">
        <f>Tabelle111[[#This Row],[Menge t Nges]]/Tabelle111[[#This Row],[Anzahl Lieferscheine]]</f>
        <v>8.7999999999999995E-2</v>
      </c>
      <c r="N513" s="1">
        <f>Tabelle111[[#This Row],[Menge t P2O5]]/Tabelle111[[#This Row],[Anzahl Lieferscheine]]</f>
        <v>5.5E-2</v>
      </c>
    </row>
    <row r="514" spans="1:14" x14ac:dyDescent="0.2">
      <c r="A514" s="2" t="s">
        <v>52</v>
      </c>
      <c r="B514" s="2" t="s">
        <v>34</v>
      </c>
      <c r="C514" s="2" t="s">
        <v>6</v>
      </c>
      <c r="D514" s="2" t="s">
        <v>15</v>
      </c>
      <c r="E514" s="2" t="s">
        <v>20</v>
      </c>
      <c r="F514" s="2" t="s">
        <v>61</v>
      </c>
      <c r="G514" s="1">
        <v>163.19999999999999</v>
      </c>
      <c r="H514" s="1">
        <v>120</v>
      </c>
      <c r="I514" s="4">
        <v>1</v>
      </c>
      <c r="J514" s="2" t="s">
        <v>65</v>
      </c>
      <c r="K514" s="1">
        <f>Tabelle111[[#This Row],[Menge kg Nges]]/1000</f>
        <v>0.16319999999999998</v>
      </c>
      <c r="L514" s="1">
        <f>Tabelle111[[#This Row],[Menge kg P2O5]]/1000</f>
        <v>0.12</v>
      </c>
      <c r="M514" s="1">
        <f>Tabelle111[[#This Row],[Menge t Nges]]/Tabelle111[[#This Row],[Anzahl Lieferscheine]]</f>
        <v>0.16319999999999998</v>
      </c>
      <c r="N514" s="1">
        <f>Tabelle111[[#This Row],[Menge t P2O5]]/Tabelle111[[#This Row],[Anzahl Lieferscheine]]</f>
        <v>0.12</v>
      </c>
    </row>
    <row r="515" spans="1:14" x14ac:dyDescent="0.2">
      <c r="A515" s="2" t="s">
        <v>52</v>
      </c>
      <c r="B515" s="2" t="s">
        <v>51</v>
      </c>
      <c r="C515" s="2" t="s">
        <v>6</v>
      </c>
      <c r="D515" s="2" t="s">
        <v>7</v>
      </c>
      <c r="E515" s="2" t="s">
        <v>12</v>
      </c>
      <c r="F515" s="2" t="s">
        <v>61</v>
      </c>
      <c r="G515" s="1">
        <v>88</v>
      </c>
      <c r="H515" s="1">
        <v>55</v>
      </c>
      <c r="I515" s="4">
        <v>1</v>
      </c>
      <c r="J515" s="2" t="s">
        <v>65</v>
      </c>
      <c r="K515" s="1">
        <f>Tabelle111[[#This Row],[Menge kg Nges]]/1000</f>
        <v>8.7999999999999995E-2</v>
      </c>
      <c r="L515" s="1">
        <f>Tabelle111[[#This Row],[Menge kg P2O5]]/1000</f>
        <v>5.5E-2</v>
      </c>
      <c r="M515" s="1">
        <f>Tabelle111[[#This Row],[Menge t Nges]]/Tabelle111[[#This Row],[Anzahl Lieferscheine]]</f>
        <v>8.7999999999999995E-2</v>
      </c>
      <c r="N515" s="1">
        <f>Tabelle111[[#This Row],[Menge t P2O5]]/Tabelle111[[#This Row],[Anzahl Lieferscheine]]</f>
        <v>5.5E-2</v>
      </c>
    </row>
    <row r="516" spans="1:14" x14ac:dyDescent="0.2">
      <c r="A516" s="2" t="s">
        <v>52</v>
      </c>
      <c r="B516" s="2" t="s">
        <v>51</v>
      </c>
      <c r="C516" s="2" t="s">
        <v>6</v>
      </c>
      <c r="D516" s="2" t="s">
        <v>7</v>
      </c>
      <c r="E516" s="2" t="s">
        <v>14</v>
      </c>
      <c r="F516" s="2" t="s">
        <v>61</v>
      </c>
      <c r="G516" s="1">
        <v>254.4</v>
      </c>
      <c r="H516" s="1">
        <v>100.7</v>
      </c>
      <c r="I516" s="4">
        <v>1</v>
      </c>
      <c r="J516" s="2" t="s">
        <v>65</v>
      </c>
      <c r="K516" s="1">
        <f>Tabelle111[[#This Row],[Menge kg Nges]]/1000</f>
        <v>0.25440000000000002</v>
      </c>
      <c r="L516" s="1">
        <f>Tabelle111[[#This Row],[Menge kg P2O5]]/1000</f>
        <v>0.1007</v>
      </c>
      <c r="M516" s="1">
        <f>Tabelle111[[#This Row],[Menge t Nges]]/Tabelle111[[#This Row],[Anzahl Lieferscheine]]</f>
        <v>0.25440000000000002</v>
      </c>
      <c r="N516" s="1">
        <f>Tabelle111[[#This Row],[Menge t P2O5]]/Tabelle111[[#This Row],[Anzahl Lieferscheine]]</f>
        <v>0.1007</v>
      </c>
    </row>
    <row r="517" spans="1:14" x14ac:dyDescent="0.2">
      <c r="A517" s="2" t="s">
        <v>52</v>
      </c>
      <c r="B517" s="2" t="s">
        <v>51</v>
      </c>
      <c r="C517" s="2" t="s">
        <v>25</v>
      </c>
      <c r="D517" s="2" t="s">
        <v>25</v>
      </c>
      <c r="E517" s="2" t="s">
        <v>26</v>
      </c>
      <c r="F517" s="2" t="s">
        <v>61</v>
      </c>
      <c r="G517" s="1">
        <v>3.22</v>
      </c>
      <c r="H517" s="1">
        <v>12.32</v>
      </c>
      <c r="I517" s="4">
        <v>1</v>
      </c>
      <c r="J517" s="2" t="s">
        <v>65</v>
      </c>
      <c r="K517" s="1">
        <f>Tabelle111[[#This Row],[Menge kg Nges]]/1000</f>
        <v>3.2200000000000002E-3</v>
      </c>
      <c r="L517" s="1">
        <f>Tabelle111[[#This Row],[Menge kg P2O5]]/1000</f>
        <v>1.2320000000000001E-2</v>
      </c>
      <c r="M517" s="1">
        <f>Tabelle111[[#This Row],[Menge t Nges]]/Tabelle111[[#This Row],[Anzahl Lieferscheine]]</f>
        <v>3.2200000000000002E-3</v>
      </c>
      <c r="N517" s="1">
        <f>Tabelle111[[#This Row],[Menge t P2O5]]/Tabelle111[[#This Row],[Anzahl Lieferscheine]]</f>
        <v>1.2320000000000001E-2</v>
      </c>
    </row>
    <row r="518" spans="1:14" x14ac:dyDescent="0.2">
      <c r="A518" s="2" t="s">
        <v>52</v>
      </c>
      <c r="B518" s="2" t="s">
        <v>52</v>
      </c>
      <c r="C518" s="2" t="s">
        <v>6</v>
      </c>
      <c r="D518" s="2" t="s">
        <v>7</v>
      </c>
      <c r="E518" s="2" t="s">
        <v>8</v>
      </c>
      <c r="F518" s="2" t="s">
        <v>61</v>
      </c>
      <c r="G518" s="1">
        <v>11979.810000000001</v>
      </c>
      <c r="H518" s="1">
        <v>5771.4699999999993</v>
      </c>
      <c r="I518" s="4">
        <v>25</v>
      </c>
      <c r="J518" s="2" t="s">
        <v>65</v>
      </c>
      <c r="K518" s="1">
        <f>Tabelle111[[#This Row],[Menge kg Nges]]/1000</f>
        <v>11.979810000000001</v>
      </c>
      <c r="L518" s="1">
        <f>Tabelle111[[#This Row],[Menge kg P2O5]]/1000</f>
        <v>5.771469999999999</v>
      </c>
      <c r="M518" s="1">
        <f>Tabelle111[[#This Row],[Menge t Nges]]/Tabelle111[[#This Row],[Anzahl Lieferscheine]]</f>
        <v>0.47919240000000002</v>
      </c>
      <c r="N518" s="1">
        <f>Tabelle111[[#This Row],[Menge t P2O5]]/Tabelle111[[#This Row],[Anzahl Lieferscheine]]</f>
        <v>0.23085879999999995</v>
      </c>
    </row>
    <row r="519" spans="1:14" x14ac:dyDescent="0.2">
      <c r="A519" s="2" t="s">
        <v>52</v>
      </c>
      <c r="B519" s="2" t="s">
        <v>52</v>
      </c>
      <c r="C519" s="2" t="s">
        <v>6</v>
      </c>
      <c r="D519" s="2" t="s">
        <v>7</v>
      </c>
      <c r="E519" s="2" t="s">
        <v>9</v>
      </c>
      <c r="F519" s="2" t="s">
        <v>61</v>
      </c>
      <c r="G519" s="1">
        <v>13510.929999999998</v>
      </c>
      <c r="H519" s="1">
        <v>6151.74</v>
      </c>
      <c r="I519" s="4">
        <v>24</v>
      </c>
      <c r="J519" s="2" t="s">
        <v>65</v>
      </c>
      <c r="K519" s="1">
        <f>Tabelle111[[#This Row],[Menge kg Nges]]/1000</f>
        <v>13.510929999999998</v>
      </c>
      <c r="L519" s="1">
        <f>Tabelle111[[#This Row],[Menge kg P2O5]]/1000</f>
        <v>6.1517400000000002</v>
      </c>
      <c r="M519" s="1">
        <f>Tabelle111[[#This Row],[Menge t Nges]]/Tabelle111[[#This Row],[Anzahl Lieferscheine]]</f>
        <v>0.5629554166666666</v>
      </c>
      <c r="N519" s="1">
        <f>Tabelle111[[#This Row],[Menge t P2O5]]/Tabelle111[[#This Row],[Anzahl Lieferscheine]]</f>
        <v>0.25632250000000001</v>
      </c>
    </row>
    <row r="520" spans="1:14" x14ac:dyDescent="0.2">
      <c r="A520" s="2" t="s">
        <v>52</v>
      </c>
      <c r="B520" s="2" t="s">
        <v>52</v>
      </c>
      <c r="C520" s="2" t="s">
        <v>6</v>
      </c>
      <c r="D520" s="2" t="s">
        <v>7</v>
      </c>
      <c r="E520" s="2" t="s">
        <v>54</v>
      </c>
      <c r="F520" s="2" t="s">
        <v>61</v>
      </c>
      <c r="G520" s="1">
        <v>229.5</v>
      </c>
      <c r="H520" s="1">
        <v>94.5</v>
      </c>
      <c r="I520" s="4">
        <v>3</v>
      </c>
      <c r="J520" s="2" t="s">
        <v>65</v>
      </c>
      <c r="K520" s="1">
        <f>Tabelle111[[#This Row],[Menge kg Nges]]/1000</f>
        <v>0.22950000000000001</v>
      </c>
      <c r="L520" s="1">
        <f>Tabelle111[[#This Row],[Menge kg P2O5]]/1000</f>
        <v>9.4500000000000001E-2</v>
      </c>
      <c r="M520" s="1">
        <f>Tabelle111[[#This Row],[Menge t Nges]]/Tabelle111[[#This Row],[Anzahl Lieferscheine]]</f>
        <v>7.6499999999999999E-2</v>
      </c>
      <c r="N520" s="1">
        <f>Tabelle111[[#This Row],[Menge t P2O5]]/Tabelle111[[#This Row],[Anzahl Lieferscheine]]</f>
        <v>3.15E-2</v>
      </c>
    </row>
    <row r="521" spans="1:14" x14ac:dyDescent="0.2">
      <c r="A521" s="2" t="s">
        <v>52</v>
      </c>
      <c r="B521" s="2" t="s">
        <v>52</v>
      </c>
      <c r="C521" s="2" t="s">
        <v>6</v>
      </c>
      <c r="D521" s="2" t="s">
        <v>7</v>
      </c>
      <c r="E521" s="2" t="s">
        <v>11</v>
      </c>
      <c r="F521" s="2" t="s">
        <v>61</v>
      </c>
      <c r="G521" s="1">
        <v>18228.010000000002</v>
      </c>
      <c r="H521" s="1">
        <v>7736.8200000000006</v>
      </c>
      <c r="I521" s="4">
        <v>65</v>
      </c>
      <c r="J521" s="2" t="s">
        <v>65</v>
      </c>
      <c r="K521" s="1">
        <f>Tabelle111[[#This Row],[Menge kg Nges]]/1000</f>
        <v>18.228010000000001</v>
      </c>
      <c r="L521" s="1">
        <f>Tabelle111[[#This Row],[Menge kg P2O5]]/1000</f>
        <v>7.7368200000000007</v>
      </c>
      <c r="M521" s="1">
        <f>Tabelle111[[#This Row],[Menge t Nges]]/Tabelle111[[#This Row],[Anzahl Lieferscheine]]</f>
        <v>0.28043092307692308</v>
      </c>
      <c r="N521" s="1">
        <f>Tabelle111[[#This Row],[Menge t P2O5]]/Tabelle111[[#This Row],[Anzahl Lieferscheine]]</f>
        <v>0.11902800000000001</v>
      </c>
    </row>
    <row r="522" spans="1:14" x14ac:dyDescent="0.2">
      <c r="A522" s="2" t="s">
        <v>52</v>
      </c>
      <c r="B522" s="2" t="s">
        <v>52</v>
      </c>
      <c r="C522" s="2" t="s">
        <v>6</v>
      </c>
      <c r="D522" s="2" t="s">
        <v>7</v>
      </c>
      <c r="E522" s="2" t="s">
        <v>12</v>
      </c>
      <c r="F522" s="2" t="s">
        <v>61</v>
      </c>
      <c r="G522" s="1">
        <v>38682.869999999995</v>
      </c>
      <c r="H522" s="1">
        <v>16979.820000000003</v>
      </c>
      <c r="I522" s="4">
        <v>178</v>
      </c>
      <c r="J522" s="2" t="s">
        <v>65</v>
      </c>
      <c r="K522" s="1">
        <f>Tabelle111[[#This Row],[Menge kg Nges]]/1000</f>
        <v>38.682869999999994</v>
      </c>
      <c r="L522" s="1">
        <f>Tabelle111[[#This Row],[Menge kg P2O5]]/1000</f>
        <v>16.979820000000004</v>
      </c>
      <c r="M522" s="1">
        <f>Tabelle111[[#This Row],[Menge t Nges]]/Tabelle111[[#This Row],[Anzahl Lieferscheine]]</f>
        <v>0.21731949438202244</v>
      </c>
      <c r="N522" s="1">
        <f>Tabelle111[[#This Row],[Menge t P2O5]]/Tabelle111[[#This Row],[Anzahl Lieferscheine]]</f>
        <v>9.5392247191011262E-2</v>
      </c>
    </row>
    <row r="523" spans="1:14" x14ac:dyDescent="0.2">
      <c r="A523" s="2" t="s">
        <v>52</v>
      </c>
      <c r="B523" s="2" t="s">
        <v>52</v>
      </c>
      <c r="C523" s="2" t="s">
        <v>6</v>
      </c>
      <c r="D523" s="2" t="s">
        <v>7</v>
      </c>
      <c r="E523" s="2" t="s">
        <v>13</v>
      </c>
      <c r="F523" s="2" t="s">
        <v>61</v>
      </c>
      <c r="G523" s="1">
        <v>3318.94</v>
      </c>
      <c r="H523" s="1">
        <v>2191.6000000000004</v>
      </c>
      <c r="I523" s="4">
        <v>22</v>
      </c>
      <c r="J523" s="2" t="s">
        <v>65</v>
      </c>
      <c r="K523" s="1">
        <f>Tabelle111[[#This Row],[Menge kg Nges]]/1000</f>
        <v>3.31894</v>
      </c>
      <c r="L523" s="1">
        <f>Tabelle111[[#This Row],[Menge kg P2O5]]/1000</f>
        <v>2.1916000000000002</v>
      </c>
      <c r="M523" s="1">
        <f>Tabelle111[[#This Row],[Menge t Nges]]/Tabelle111[[#This Row],[Anzahl Lieferscheine]]</f>
        <v>0.1508609090909091</v>
      </c>
      <c r="N523" s="1">
        <f>Tabelle111[[#This Row],[Menge t P2O5]]/Tabelle111[[#This Row],[Anzahl Lieferscheine]]</f>
        <v>9.9618181818181828E-2</v>
      </c>
    </row>
    <row r="524" spans="1:14" x14ac:dyDescent="0.2">
      <c r="A524" s="2" t="s">
        <v>52</v>
      </c>
      <c r="B524" s="2" t="s">
        <v>52</v>
      </c>
      <c r="C524" s="2" t="s">
        <v>6</v>
      </c>
      <c r="D524" s="2" t="s">
        <v>7</v>
      </c>
      <c r="E524" s="2" t="s">
        <v>14</v>
      </c>
      <c r="F524" s="2" t="s">
        <v>61</v>
      </c>
      <c r="G524" s="1">
        <v>5707.4999999999991</v>
      </c>
      <c r="H524" s="1">
        <v>2266.6999999999994</v>
      </c>
      <c r="I524" s="4">
        <v>28</v>
      </c>
      <c r="J524" s="2" t="s">
        <v>65</v>
      </c>
      <c r="K524" s="1">
        <f>Tabelle111[[#This Row],[Menge kg Nges]]/1000</f>
        <v>5.7074999999999987</v>
      </c>
      <c r="L524" s="1">
        <f>Tabelle111[[#This Row],[Menge kg P2O5]]/1000</f>
        <v>2.2666999999999993</v>
      </c>
      <c r="M524" s="1">
        <f>Tabelle111[[#This Row],[Menge t Nges]]/Tabelle111[[#This Row],[Anzahl Lieferscheine]]</f>
        <v>0.20383928571428567</v>
      </c>
      <c r="N524" s="1">
        <f>Tabelle111[[#This Row],[Menge t P2O5]]/Tabelle111[[#This Row],[Anzahl Lieferscheine]]</f>
        <v>8.0953571428571403E-2</v>
      </c>
    </row>
    <row r="525" spans="1:14" x14ac:dyDescent="0.2">
      <c r="A525" s="2" t="s">
        <v>52</v>
      </c>
      <c r="B525" s="2" t="s">
        <v>52</v>
      </c>
      <c r="C525" s="2" t="s">
        <v>6</v>
      </c>
      <c r="D525" s="2" t="s">
        <v>15</v>
      </c>
      <c r="E525" s="2" t="s">
        <v>17</v>
      </c>
      <c r="F525" s="2" t="s">
        <v>61</v>
      </c>
      <c r="G525" s="1">
        <v>758.74</v>
      </c>
      <c r="H525" s="1">
        <v>402.38</v>
      </c>
      <c r="I525" s="4">
        <v>1</v>
      </c>
      <c r="J525" s="2" t="s">
        <v>65</v>
      </c>
      <c r="K525" s="1">
        <f>Tabelle111[[#This Row],[Menge kg Nges]]/1000</f>
        <v>0.75873999999999997</v>
      </c>
      <c r="L525" s="1">
        <f>Tabelle111[[#This Row],[Menge kg P2O5]]/1000</f>
        <v>0.40238000000000002</v>
      </c>
      <c r="M525" s="1">
        <f>Tabelle111[[#This Row],[Menge t Nges]]/Tabelle111[[#This Row],[Anzahl Lieferscheine]]</f>
        <v>0.75873999999999997</v>
      </c>
      <c r="N525" s="1">
        <f>Tabelle111[[#This Row],[Menge t P2O5]]/Tabelle111[[#This Row],[Anzahl Lieferscheine]]</f>
        <v>0.40238000000000002</v>
      </c>
    </row>
    <row r="526" spans="1:14" x14ac:dyDescent="0.2">
      <c r="A526" s="2" t="s">
        <v>52</v>
      </c>
      <c r="B526" s="2" t="s">
        <v>52</v>
      </c>
      <c r="C526" s="2" t="s">
        <v>6</v>
      </c>
      <c r="D526" s="2" t="s">
        <v>15</v>
      </c>
      <c r="E526" s="2" t="s">
        <v>18</v>
      </c>
      <c r="F526" s="2" t="s">
        <v>61</v>
      </c>
      <c r="G526" s="1">
        <v>3010.5600000000009</v>
      </c>
      <c r="H526" s="1">
        <v>2437.1199999999994</v>
      </c>
      <c r="I526" s="4">
        <v>40</v>
      </c>
      <c r="J526" s="2" t="s">
        <v>65</v>
      </c>
      <c r="K526" s="1">
        <f>Tabelle111[[#This Row],[Menge kg Nges]]/1000</f>
        <v>3.0105600000000008</v>
      </c>
      <c r="L526" s="1">
        <f>Tabelle111[[#This Row],[Menge kg P2O5]]/1000</f>
        <v>2.4371199999999993</v>
      </c>
      <c r="M526" s="1">
        <f>Tabelle111[[#This Row],[Menge t Nges]]/Tabelle111[[#This Row],[Anzahl Lieferscheine]]</f>
        <v>7.5264000000000025E-2</v>
      </c>
      <c r="N526" s="1">
        <f>Tabelle111[[#This Row],[Menge t P2O5]]/Tabelle111[[#This Row],[Anzahl Lieferscheine]]</f>
        <v>6.0927999999999982E-2</v>
      </c>
    </row>
    <row r="527" spans="1:14" x14ac:dyDescent="0.2">
      <c r="A527" s="2" t="s">
        <v>52</v>
      </c>
      <c r="B527" s="2" t="s">
        <v>52</v>
      </c>
      <c r="C527" s="2" t="s">
        <v>6</v>
      </c>
      <c r="D527" s="2" t="s">
        <v>15</v>
      </c>
      <c r="E527" s="2" t="s">
        <v>20</v>
      </c>
      <c r="F527" s="2" t="s">
        <v>61</v>
      </c>
      <c r="G527" s="1">
        <v>326.04000000000002</v>
      </c>
      <c r="H527" s="1">
        <v>316.92</v>
      </c>
      <c r="I527" s="4">
        <v>1</v>
      </c>
      <c r="J527" s="2" t="s">
        <v>65</v>
      </c>
      <c r="K527" s="1">
        <f>Tabelle111[[#This Row],[Menge kg Nges]]/1000</f>
        <v>0.32604</v>
      </c>
      <c r="L527" s="1">
        <f>Tabelle111[[#This Row],[Menge kg P2O5]]/1000</f>
        <v>0.31692000000000004</v>
      </c>
      <c r="M527" s="1">
        <f>Tabelle111[[#This Row],[Menge t Nges]]/Tabelle111[[#This Row],[Anzahl Lieferscheine]]</f>
        <v>0.32604</v>
      </c>
      <c r="N527" s="1">
        <f>Tabelle111[[#This Row],[Menge t P2O5]]/Tabelle111[[#This Row],[Anzahl Lieferscheine]]</f>
        <v>0.31692000000000004</v>
      </c>
    </row>
    <row r="528" spans="1:14" x14ac:dyDescent="0.2">
      <c r="A528" s="2" t="s">
        <v>52</v>
      </c>
      <c r="B528" s="2" t="s">
        <v>52</v>
      </c>
      <c r="C528" s="2" t="s">
        <v>6</v>
      </c>
      <c r="D528" s="2" t="s">
        <v>15</v>
      </c>
      <c r="E528" s="2" t="s">
        <v>21</v>
      </c>
      <c r="F528" s="2" t="s">
        <v>61</v>
      </c>
      <c r="G528" s="1">
        <v>3656.01</v>
      </c>
      <c r="H528" s="1">
        <v>2112.0500000000002</v>
      </c>
      <c r="I528" s="4">
        <v>8</v>
      </c>
      <c r="J528" s="2" t="s">
        <v>65</v>
      </c>
      <c r="K528" s="1">
        <f>Tabelle111[[#This Row],[Menge kg Nges]]/1000</f>
        <v>3.6560100000000002</v>
      </c>
      <c r="L528" s="1">
        <f>Tabelle111[[#This Row],[Menge kg P2O5]]/1000</f>
        <v>2.11205</v>
      </c>
      <c r="M528" s="1">
        <f>Tabelle111[[#This Row],[Menge t Nges]]/Tabelle111[[#This Row],[Anzahl Lieferscheine]]</f>
        <v>0.45700125000000003</v>
      </c>
      <c r="N528" s="1">
        <f>Tabelle111[[#This Row],[Menge t P2O5]]/Tabelle111[[#This Row],[Anzahl Lieferscheine]]</f>
        <v>0.26400625</v>
      </c>
    </row>
    <row r="529" spans="1:14" x14ac:dyDescent="0.2">
      <c r="A529" s="2" t="s">
        <v>52</v>
      </c>
      <c r="B529" s="2" t="s">
        <v>52</v>
      </c>
      <c r="C529" s="2" t="s">
        <v>6</v>
      </c>
      <c r="D529" s="2" t="s">
        <v>15</v>
      </c>
      <c r="E529" s="2" t="s">
        <v>9</v>
      </c>
      <c r="F529" s="2" t="s">
        <v>61</v>
      </c>
      <c r="G529" s="1">
        <v>5186.9600000000009</v>
      </c>
      <c r="H529" s="1">
        <v>3081.0299999999997</v>
      </c>
      <c r="I529" s="4">
        <v>8</v>
      </c>
      <c r="J529" s="2" t="s">
        <v>65</v>
      </c>
      <c r="K529" s="1">
        <f>Tabelle111[[#This Row],[Menge kg Nges]]/1000</f>
        <v>5.1869600000000009</v>
      </c>
      <c r="L529" s="1">
        <f>Tabelle111[[#This Row],[Menge kg P2O5]]/1000</f>
        <v>3.0810299999999997</v>
      </c>
      <c r="M529" s="1">
        <f>Tabelle111[[#This Row],[Menge t Nges]]/Tabelle111[[#This Row],[Anzahl Lieferscheine]]</f>
        <v>0.64837000000000011</v>
      </c>
      <c r="N529" s="1">
        <f>Tabelle111[[#This Row],[Menge t P2O5]]/Tabelle111[[#This Row],[Anzahl Lieferscheine]]</f>
        <v>0.38512874999999996</v>
      </c>
    </row>
    <row r="530" spans="1:14" x14ac:dyDescent="0.2">
      <c r="A530" s="2" t="s">
        <v>52</v>
      </c>
      <c r="B530" s="2" t="s">
        <v>52</v>
      </c>
      <c r="C530" s="2" t="s">
        <v>6</v>
      </c>
      <c r="D530" s="2" t="s">
        <v>15</v>
      </c>
      <c r="E530" s="2" t="s">
        <v>13</v>
      </c>
      <c r="F530" s="2" t="s">
        <v>61</v>
      </c>
      <c r="G530" s="1">
        <v>661.2</v>
      </c>
      <c r="H530" s="1">
        <v>440.79999999999995</v>
      </c>
      <c r="I530" s="4">
        <v>3</v>
      </c>
      <c r="J530" s="2" t="s">
        <v>65</v>
      </c>
      <c r="K530" s="1">
        <f>Tabelle111[[#This Row],[Menge kg Nges]]/1000</f>
        <v>0.66120000000000001</v>
      </c>
      <c r="L530" s="1">
        <f>Tabelle111[[#This Row],[Menge kg P2O5]]/1000</f>
        <v>0.44079999999999997</v>
      </c>
      <c r="M530" s="1">
        <f>Tabelle111[[#This Row],[Menge t Nges]]/Tabelle111[[#This Row],[Anzahl Lieferscheine]]</f>
        <v>0.22040000000000001</v>
      </c>
      <c r="N530" s="1">
        <f>Tabelle111[[#This Row],[Menge t P2O5]]/Tabelle111[[#This Row],[Anzahl Lieferscheine]]</f>
        <v>0.14693333333333333</v>
      </c>
    </row>
    <row r="531" spans="1:14" x14ac:dyDescent="0.2">
      <c r="A531" s="2" t="s">
        <v>52</v>
      </c>
      <c r="B531" s="2" t="s">
        <v>52</v>
      </c>
      <c r="C531" s="2" t="s">
        <v>25</v>
      </c>
      <c r="D531" s="2" t="s">
        <v>25</v>
      </c>
      <c r="E531" s="2" t="s">
        <v>26</v>
      </c>
      <c r="F531" s="2" t="s">
        <v>61</v>
      </c>
      <c r="G531" s="1">
        <v>35121.08</v>
      </c>
      <c r="H531" s="1">
        <v>16232.37</v>
      </c>
      <c r="I531" s="4">
        <v>37</v>
      </c>
      <c r="J531" s="2" t="s">
        <v>65</v>
      </c>
      <c r="K531" s="1">
        <f>Tabelle111[[#This Row],[Menge kg Nges]]/1000</f>
        <v>35.121079999999999</v>
      </c>
      <c r="L531" s="1">
        <f>Tabelle111[[#This Row],[Menge kg P2O5]]/1000</f>
        <v>16.23237</v>
      </c>
      <c r="M531" s="1">
        <f>Tabelle111[[#This Row],[Menge t Nges]]/Tabelle111[[#This Row],[Anzahl Lieferscheine]]</f>
        <v>0.9492183783783783</v>
      </c>
      <c r="N531" s="1">
        <f>Tabelle111[[#This Row],[Menge t P2O5]]/Tabelle111[[#This Row],[Anzahl Lieferscheine]]</f>
        <v>0.43871270270270268</v>
      </c>
    </row>
    <row r="532" spans="1:14" x14ac:dyDescent="0.2">
      <c r="A532" s="2" t="s">
        <v>52</v>
      </c>
      <c r="B532" s="2" t="s">
        <v>28</v>
      </c>
      <c r="C532" s="2" t="s">
        <v>6</v>
      </c>
      <c r="D532" s="2" t="s">
        <v>15</v>
      </c>
      <c r="E532" s="2" t="s">
        <v>8</v>
      </c>
      <c r="F532" s="2" t="s">
        <v>61</v>
      </c>
      <c r="G532" s="1">
        <v>266</v>
      </c>
      <c r="H532" s="1">
        <v>115.2</v>
      </c>
      <c r="I532" s="4">
        <v>1</v>
      </c>
      <c r="J532" s="2" t="s">
        <v>65</v>
      </c>
      <c r="K532" s="1">
        <f>Tabelle111[[#This Row],[Menge kg Nges]]/1000</f>
        <v>0.26600000000000001</v>
      </c>
      <c r="L532" s="1">
        <f>Tabelle111[[#This Row],[Menge kg P2O5]]/1000</f>
        <v>0.1152</v>
      </c>
      <c r="M532" s="1">
        <f>Tabelle111[[#This Row],[Menge t Nges]]/Tabelle111[[#This Row],[Anzahl Lieferscheine]]</f>
        <v>0.26600000000000001</v>
      </c>
      <c r="N532" s="1">
        <f>Tabelle111[[#This Row],[Menge t P2O5]]/Tabelle111[[#This Row],[Anzahl Lieferscheine]]</f>
        <v>0.1152</v>
      </c>
    </row>
    <row r="533" spans="1:14" x14ac:dyDescent="0.2">
      <c r="A533" s="2" t="s">
        <v>52</v>
      </c>
      <c r="B533" s="2" t="s">
        <v>42</v>
      </c>
      <c r="C533" s="2" t="s">
        <v>6</v>
      </c>
      <c r="D533" s="2" t="s">
        <v>15</v>
      </c>
      <c r="E533" s="2" t="s">
        <v>9</v>
      </c>
      <c r="F533" s="2" t="s">
        <v>61</v>
      </c>
      <c r="G533" s="1">
        <v>292.79999999999995</v>
      </c>
      <c r="H533" s="1">
        <v>189.60000000000002</v>
      </c>
      <c r="I533" s="4">
        <v>2</v>
      </c>
      <c r="J533" s="2" t="s">
        <v>65</v>
      </c>
      <c r="K533" s="1">
        <f>Tabelle111[[#This Row],[Menge kg Nges]]/1000</f>
        <v>0.29279999999999995</v>
      </c>
      <c r="L533" s="1">
        <f>Tabelle111[[#This Row],[Menge kg P2O5]]/1000</f>
        <v>0.18960000000000002</v>
      </c>
      <c r="M533" s="1">
        <f>Tabelle111[[#This Row],[Menge t Nges]]/Tabelle111[[#This Row],[Anzahl Lieferscheine]]</f>
        <v>0.14639999999999997</v>
      </c>
      <c r="N533" s="1">
        <f>Tabelle111[[#This Row],[Menge t P2O5]]/Tabelle111[[#This Row],[Anzahl Lieferscheine]]</f>
        <v>9.4800000000000009E-2</v>
      </c>
    </row>
    <row r="534" spans="1:14" x14ac:dyDescent="0.2">
      <c r="A534" s="2" t="s">
        <v>37</v>
      </c>
      <c r="B534" s="2" t="s">
        <v>32</v>
      </c>
      <c r="C534" s="2" t="s">
        <v>6</v>
      </c>
      <c r="D534" s="2" t="s">
        <v>7</v>
      </c>
      <c r="E534" s="2" t="s">
        <v>9</v>
      </c>
      <c r="F534" s="2" t="s">
        <v>61</v>
      </c>
      <c r="G534" s="1">
        <v>272</v>
      </c>
      <c r="H534" s="1">
        <v>112</v>
      </c>
      <c r="I534" s="4">
        <v>1</v>
      </c>
      <c r="J534" s="2" t="s">
        <v>65</v>
      </c>
      <c r="K534" s="1">
        <f>Tabelle111[[#This Row],[Menge kg Nges]]/1000</f>
        <v>0.27200000000000002</v>
      </c>
      <c r="L534" s="1">
        <f>Tabelle111[[#This Row],[Menge kg P2O5]]/1000</f>
        <v>0.112</v>
      </c>
      <c r="M534" s="1">
        <f>Tabelle111[[#This Row],[Menge t Nges]]/Tabelle111[[#This Row],[Anzahl Lieferscheine]]</f>
        <v>0.27200000000000002</v>
      </c>
      <c r="N534" s="1">
        <f>Tabelle111[[#This Row],[Menge t P2O5]]/Tabelle111[[#This Row],[Anzahl Lieferscheine]]</f>
        <v>0.112</v>
      </c>
    </row>
    <row r="535" spans="1:14" x14ac:dyDescent="0.2">
      <c r="A535" s="2" t="s">
        <v>37</v>
      </c>
      <c r="B535" s="2" t="s">
        <v>32</v>
      </c>
      <c r="C535" s="2" t="s">
        <v>6</v>
      </c>
      <c r="D535" s="2" t="s">
        <v>15</v>
      </c>
      <c r="E535" s="2" t="s">
        <v>20</v>
      </c>
      <c r="F535" s="2" t="s">
        <v>61</v>
      </c>
      <c r="G535" s="1">
        <v>545.6</v>
      </c>
      <c r="H535" s="1">
        <v>310</v>
      </c>
      <c r="I535" s="4">
        <v>1</v>
      </c>
      <c r="J535" s="2" t="s">
        <v>65</v>
      </c>
      <c r="K535" s="1">
        <f>Tabelle111[[#This Row],[Menge kg Nges]]/1000</f>
        <v>0.54559999999999997</v>
      </c>
      <c r="L535" s="1">
        <f>Tabelle111[[#This Row],[Menge kg P2O5]]/1000</f>
        <v>0.31</v>
      </c>
      <c r="M535" s="1">
        <f>Tabelle111[[#This Row],[Menge t Nges]]/Tabelle111[[#This Row],[Anzahl Lieferscheine]]</f>
        <v>0.54559999999999997</v>
      </c>
      <c r="N535" s="1">
        <f>Tabelle111[[#This Row],[Menge t P2O5]]/Tabelle111[[#This Row],[Anzahl Lieferscheine]]</f>
        <v>0.31</v>
      </c>
    </row>
    <row r="536" spans="1:14" x14ac:dyDescent="0.2">
      <c r="A536" s="2" t="s">
        <v>37</v>
      </c>
      <c r="B536" s="2" t="s">
        <v>32</v>
      </c>
      <c r="C536" s="2" t="s">
        <v>6</v>
      </c>
      <c r="D536" s="2" t="s">
        <v>15</v>
      </c>
      <c r="E536" s="2" t="s">
        <v>21</v>
      </c>
      <c r="F536" s="2" t="s">
        <v>61</v>
      </c>
      <c r="G536" s="1">
        <v>576</v>
      </c>
      <c r="H536" s="1">
        <v>345.6</v>
      </c>
      <c r="I536" s="4">
        <v>1</v>
      </c>
      <c r="J536" s="2" t="s">
        <v>65</v>
      </c>
      <c r="K536" s="1">
        <f>Tabelle111[[#This Row],[Menge kg Nges]]/1000</f>
        <v>0.57599999999999996</v>
      </c>
      <c r="L536" s="1">
        <f>Tabelle111[[#This Row],[Menge kg P2O5]]/1000</f>
        <v>0.34560000000000002</v>
      </c>
      <c r="M536" s="1">
        <f>Tabelle111[[#This Row],[Menge t Nges]]/Tabelle111[[#This Row],[Anzahl Lieferscheine]]</f>
        <v>0.57599999999999996</v>
      </c>
      <c r="N536" s="1">
        <f>Tabelle111[[#This Row],[Menge t P2O5]]/Tabelle111[[#This Row],[Anzahl Lieferscheine]]</f>
        <v>0.34560000000000002</v>
      </c>
    </row>
    <row r="537" spans="1:14" x14ac:dyDescent="0.2">
      <c r="A537" s="2" t="s">
        <v>37</v>
      </c>
      <c r="B537" s="2" t="s">
        <v>43</v>
      </c>
      <c r="C537" s="2" t="s">
        <v>6</v>
      </c>
      <c r="D537" s="2" t="s">
        <v>7</v>
      </c>
      <c r="E537" s="2" t="s">
        <v>11</v>
      </c>
      <c r="F537" s="2" t="s">
        <v>61</v>
      </c>
      <c r="G537" s="1">
        <v>468</v>
      </c>
      <c r="H537" s="1">
        <v>182</v>
      </c>
      <c r="I537" s="4">
        <v>7</v>
      </c>
      <c r="J537" s="2" t="s">
        <v>65</v>
      </c>
      <c r="K537" s="1">
        <f>Tabelle111[[#This Row],[Menge kg Nges]]/1000</f>
        <v>0.46800000000000003</v>
      </c>
      <c r="L537" s="1">
        <f>Tabelle111[[#This Row],[Menge kg P2O5]]/1000</f>
        <v>0.182</v>
      </c>
      <c r="M537" s="1">
        <f>Tabelle111[[#This Row],[Menge t Nges]]/Tabelle111[[#This Row],[Anzahl Lieferscheine]]</f>
        <v>6.6857142857142865E-2</v>
      </c>
      <c r="N537" s="1">
        <f>Tabelle111[[#This Row],[Menge t P2O5]]/Tabelle111[[#This Row],[Anzahl Lieferscheine]]</f>
        <v>2.5999999999999999E-2</v>
      </c>
    </row>
    <row r="538" spans="1:14" x14ac:dyDescent="0.2">
      <c r="A538" s="2" t="s">
        <v>37</v>
      </c>
      <c r="B538" s="2" t="s">
        <v>43</v>
      </c>
      <c r="C538" s="2" t="s">
        <v>6</v>
      </c>
      <c r="D538" s="2" t="s">
        <v>7</v>
      </c>
      <c r="E538" s="2" t="s">
        <v>12</v>
      </c>
      <c r="F538" s="2" t="s">
        <v>61</v>
      </c>
      <c r="G538" s="1">
        <v>170.2</v>
      </c>
      <c r="H538" s="1">
        <v>97.5</v>
      </c>
      <c r="I538" s="4">
        <v>2</v>
      </c>
      <c r="J538" s="2" t="s">
        <v>65</v>
      </c>
      <c r="K538" s="1">
        <f>Tabelle111[[#This Row],[Menge kg Nges]]/1000</f>
        <v>0.17019999999999999</v>
      </c>
      <c r="L538" s="1">
        <f>Tabelle111[[#This Row],[Menge kg P2O5]]/1000</f>
        <v>9.7500000000000003E-2</v>
      </c>
      <c r="M538" s="1">
        <f>Tabelle111[[#This Row],[Menge t Nges]]/Tabelle111[[#This Row],[Anzahl Lieferscheine]]</f>
        <v>8.5099999999999995E-2</v>
      </c>
      <c r="N538" s="1">
        <f>Tabelle111[[#This Row],[Menge t P2O5]]/Tabelle111[[#This Row],[Anzahl Lieferscheine]]</f>
        <v>4.8750000000000002E-2</v>
      </c>
    </row>
    <row r="539" spans="1:14" x14ac:dyDescent="0.2">
      <c r="A539" s="2" t="s">
        <v>37</v>
      </c>
      <c r="B539" s="2" t="s">
        <v>43</v>
      </c>
      <c r="C539" s="2" t="s">
        <v>6</v>
      </c>
      <c r="D539" s="2" t="s">
        <v>7</v>
      </c>
      <c r="E539" s="2" t="s">
        <v>13</v>
      </c>
      <c r="F539" s="2" t="s">
        <v>61</v>
      </c>
      <c r="G539" s="1">
        <v>310</v>
      </c>
      <c r="H539" s="1">
        <v>210</v>
      </c>
      <c r="I539" s="4">
        <v>1</v>
      </c>
      <c r="J539" s="2" t="s">
        <v>65</v>
      </c>
      <c r="K539" s="1">
        <f>Tabelle111[[#This Row],[Menge kg Nges]]/1000</f>
        <v>0.31</v>
      </c>
      <c r="L539" s="1">
        <f>Tabelle111[[#This Row],[Menge kg P2O5]]/1000</f>
        <v>0.21</v>
      </c>
      <c r="M539" s="1">
        <f>Tabelle111[[#This Row],[Menge t Nges]]/Tabelle111[[#This Row],[Anzahl Lieferscheine]]</f>
        <v>0.31</v>
      </c>
      <c r="N539" s="1">
        <f>Tabelle111[[#This Row],[Menge t P2O5]]/Tabelle111[[#This Row],[Anzahl Lieferscheine]]</f>
        <v>0.21</v>
      </c>
    </row>
    <row r="540" spans="1:14" x14ac:dyDescent="0.2">
      <c r="A540" s="2" t="s">
        <v>37</v>
      </c>
      <c r="B540" s="2" t="s">
        <v>36</v>
      </c>
      <c r="C540" s="2" t="s">
        <v>6</v>
      </c>
      <c r="D540" s="2" t="s">
        <v>7</v>
      </c>
      <c r="E540" s="2" t="s">
        <v>8</v>
      </c>
      <c r="F540" s="2" t="s">
        <v>61</v>
      </c>
      <c r="G540" s="1">
        <v>42.87</v>
      </c>
      <c r="H540" s="1">
        <v>16.12</v>
      </c>
      <c r="I540" s="4">
        <v>1</v>
      </c>
      <c r="J540" s="2" t="s">
        <v>65</v>
      </c>
      <c r="K540" s="1">
        <f>Tabelle111[[#This Row],[Menge kg Nges]]/1000</f>
        <v>4.2869999999999998E-2</v>
      </c>
      <c r="L540" s="1">
        <f>Tabelle111[[#This Row],[Menge kg P2O5]]/1000</f>
        <v>1.6120000000000002E-2</v>
      </c>
      <c r="M540" s="1">
        <f>Tabelle111[[#This Row],[Menge t Nges]]/Tabelle111[[#This Row],[Anzahl Lieferscheine]]</f>
        <v>4.2869999999999998E-2</v>
      </c>
      <c r="N540" s="1">
        <f>Tabelle111[[#This Row],[Menge t P2O5]]/Tabelle111[[#This Row],[Anzahl Lieferscheine]]</f>
        <v>1.6120000000000002E-2</v>
      </c>
    </row>
    <row r="541" spans="1:14" x14ac:dyDescent="0.2">
      <c r="A541" s="2" t="s">
        <v>37</v>
      </c>
      <c r="B541" s="2" t="s">
        <v>36</v>
      </c>
      <c r="C541" s="2" t="s">
        <v>6</v>
      </c>
      <c r="D541" s="2" t="s">
        <v>7</v>
      </c>
      <c r="E541" s="2" t="s">
        <v>9</v>
      </c>
      <c r="F541" s="2" t="s">
        <v>61</v>
      </c>
      <c r="G541" s="1">
        <v>689.91000000000008</v>
      </c>
      <c r="H541" s="1">
        <v>297.77999999999997</v>
      </c>
      <c r="I541" s="4">
        <v>2</v>
      </c>
      <c r="J541" s="2" t="s">
        <v>65</v>
      </c>
      <c r="K541" s="1">
        <f>Tabelle111[[#This Row],[Menge kg Nges]]/1000</f>
        <v>0.68991000000000013</v>
      </c>
      <c r="L541" s="1">
        <f>Tabelle111[[#This Row],[Menge kg P2O5]]/1000</f>
        <v>0.29777999999999999</v>
      </c>
      <c r="M541" s="1">
        <f>Tabelle111[[#This Row],[Menge t Nges]]/Tabelle111[[#This Row],[Anzahl Lieferscheine]]</f>
        <v>0.34495500000000007</v>
      </c>
      <c r="N541" s="1">
        <f>Tabelle111[[#This Row],[Menge t P2O5]]/Tabelle111[[#This Row],[Anzahl Lieferscheine]]</f>
        <v>0.14888999999999999</v>
      </c>
    </row>
    <row r="542" spans="1:14" x14ac:dyDescent="0.2">
      <c r="A542" s="2" t="s">
        <v>37</v>
      </c>
      <c r="B542" s="2" t="s">
        <v>36</v>
      </c>
      <c r="C542" s="2" t="s">
        <v>6</v>
      </c>
      <c r="D542" s="2" t="s">
        <v>7</v>
      </c>
      <c r="E542" s="2" t="s">
        <v>11</v>
      </c>
      <c r="F542" s="2" t="s">
        <v>61</v>
      </c>
      <c r="G542" s="1">
        <v>914</v>
      </c>
      <c r="H542" s="1">
        <v>429</v>
      </c>
      <c r="I542" s="4">
        <v>5</v>
      </c>
      <c r="J542" s="2" t="s">
        <v>65</v>
      </c>
      <c r="K542" s="1">
        <f>Tabelle111[[#This Row],[Menge kg Nges]]/1000</f>
        <v>0.91400000000000003</v>
      </c>
      <c r="L542" s="1">
        <f>Tabelle111[[#This Row],[Menge kg P2O5]]/1000</f>
        <v>0.42899999999999999</v>
      </c>
      <c r="M542" s="1">
        <f>Tabelle111[[#This Row],[Menge t Nges]]/Tabelle111[[#This Row],[Anzahl Lieferscheine]]</f>
        <v>0.18280000000000002</v>
      </c>
      <c r="N542" s="1">
        <f>Tabelle111[[#This Row],[Menge t P2O5]]/Tabelle111[[#This Row],[Anzahl Lieferscheine]]</f>
        <v>8.5800000000000001E-2</v>
      </c>
    </row>
    <row r="543" spans="1:14" x14ac:dyDescent="0.2">
      <c r="A543" s="2" t="s">
        <v>37</v>
      </c>
      <c r="B543" s="2" t="s">
        <v>36</v>
      </c>
      <c r="C543" s="2" t="s">
        <v>6</v>
      </c>
      <c r="D543" s="2" t="s">
        <v>7</v>
      </c>
      <c r="E543" s="2" t="s">
        <v>12</v>
      </c>
      <c r="F543" s="2" t="s">
        <v>61</v>
      </c>
      <c r="G543" s="1">
        <v>11760.85</v>
      </c>
      <c r="H543" s="1">
        <v>4150.6000000000004</v>
      </c>
      <c r="I543" s="4">
        <v>32</v>
      </c>
      <c r="J543" s="2" t="s">
        <v>65</v>
      </c>
      <c r="K543" s="1">
        <f>Tabelle111[[#This Row],[Menge kg Nges]]/1000</f>
        <v>11.76085</v>
      </c>
      <c r="L543" s="1">
        <f>Tabelle111[[#This Row],[Menge kg P2O5]]/1000</f>
        <v>4.1506000000000007</v>
      </c>
      <c r="M543" s="1">
        <f>Tabelle111[[#This Row],[Menge t Nges]]/Tabelle111[[#This Row],[Anzahl Lieferscheine]]</f>
        <v>0.36752656249999999</v>
      </c>
      <c r="N543" s="1">
        <f>Tabelle111[[#This Row],[Menge t P2O5]]/Tabelle111[[#This Row],[Anzahl Lieferscheine]]</f>
        <v>0.12970625000000002</v>
      </c>
    </row>
    <row r="544" spans="1:14" x14ac:dyDescent="0.2">
      <c r="A544" s="2" t="s">
        <v>37</v>
      </c>
      <c r="B544" s="2" t="s">
        <v>36</v>
      </c>
      <c r="C544" s="2" t="s">
        <v>6</v>
      </c>
      <c r="D544" s="2" t="s">
        <v>7</v>
      </c>
      <c r="E544" s="2" t="s">
        <v>13</v>
      </c>
      <c r="F544" s="2" t="s">
        <v>61</v>
      </c>
      <c r="G544" s="1">
        <v>1618.2</v>
      </c>
      <c r="H544" s="1">
        <v>905</v>
      </c>
      <c r="I544" s="4">
        <v>12</v>
      </c>
      <c r="J544" s="2" t="s">
        <v>65</v>
      </c>
      <c r="K544" s="1">
        <f>Tabelle111[[#This Row],[Menge kg Nges]]/1000</f>
        <v>1.6182000000000001</v>
      </c>
      <c r="L544" s="1">
        <f>Tabelle111[[#This Row],[Menge kg P2O5]]/1000</f>
        <v>0.90500000000000003</v>
      </c>
      <c r="M544" s="1">
        <f>Tabelle111[[#This Row],[Menge t Nges]]/Tabelle111[[#This Row],[Anzahl Lieferscheine]]</f>
        <v>0.13485</v>
      </c>
      <c r="N544" s="1">
        <f>Tabelle111[[#This Row],[Menge t P2O5]]/Tabelle111[[#This Row],[Anzahl Lieferscheine]]</f>
        <v>7.5416666666666674E-2</v>
      </c>
    </row>
    <row r="545" spans="1:14" x14ac:dyDescent="0.2">
      <c r="A545" s="2" t="s">
        <v>37</v>
      </c>
      <c r="B545" s="2" t="s">
        <v>36</v>
      </c>
      <c r="C545" s="2" t="s">
        <v>6</v>
      </c>
      <c r="D545" s="2" t="s">
        <v>7</v>
      </c>
      <c r="E545" s="2" t="s">
        <v>14</v>
      </c>
      <c r="F545" s="2" t="s">
        <v>61</v>
      </c>
      <c r="G545" s="1">
        <v>3354.5</v>
      </c>
      <c r="H545" s="1">
        <v>1366.2</v>
      </c>
      <c r="I545" s="4">
        <v>13</v>
      </c>
      <c r="J545" s="2" t="s">
        <v>65</v>
      </c>
      <c r="K545" s="1">
        <f>Tabelle111[[#This Row],[Menge kg Nges]]/1000</f>
        <v>3.3544999999999998</v>
      </c>
      <c r="L545" s="1">
        <f>Tabelle111[[#This Row],[Menge kg P2O5]]/1000</f>
        <v>1.3662000000000001</v>
      </c>
      <c r="M545" s="1">
        <f>Tabelle111[[#This Row],[Menge t Nges]]/Tabelle111[[#This Row],[Anzahl Lieferscheine]]</f>
        <v>0.25803846153846155</v>
      </c>
      <c r="N545" s="1">
        <f>Tabelle111[[#This Row],[Menge t P2O5]]/Tabelle111[[#This Row],[Anzahl Lieferscheine]]</f>
        <v>0.10509230769230769</v>
      </c>
    </row>
    <row r="546" spans="1:14" x14ac:dyDescent="0.2">
      <c r="A546" s="2" t="s">
        <v>37</v>
      </c>
      <c r="B546" s="2" t="s">
        <v>36</v>
      </c>
      <c r="C546" s="2" t="s">
        <v>6</v>
      </c>
      <c r="D546" s="2" t="s">
        <v>15</v>
      </c>
      <c r="E546" s="2" t="s">
        <v>24</v>
      </c>
      <c r="F546" s="2" t="s">
        <v>61</v>
      </c>
      <c r="G546" s="1">
        <v>280</v>
      </c>
      <c r="H546" s="1">
        <v>230</v>
      </c>
      <c r="I546" s="4">
        <v>1</v>
      </c>
      <c r="J546" s="2" t="s">
        <v>65</v>
      </c>
      <c r="K546" s="1">
        <f>Tabelle111[[#This Row],[Menge kg Nges]]/1000</f>
        <v>0.28000000000000003</v>
      </c>
      <c r="L546" s="1">
        <f>Tabelle111[[#This Row],[Menge kg P2O5]]/1000</f>
        <v>0.23</v>
      </c>
      <c r="M546" s="1">
        <f>Tabelle111[[#This Row],[Menge t Nges]]/Tabelle111[[#This Row],[Anzahl Lieferscheine]]</f>
        <v>0.28000000000000003</v>
      </c>
      <c r="N546" s="1">
        <f>Tabelle111[[#This Row],[Menge t P2O5]]/Tabelle111[[#This Row],[Anzahl Lieferscheine]]</f>
        <v>0.23</v>
      </c>
    </row>
    <row r="547" spans="1:14" x14ac:dyDescent="0.2">
      <c r="A547" s="2" t="s">
        <v>37</v>
      </c>
      <c r="B547" s="2" t="s">
        <v>36</v>
      </c>
      <c r="C547" s="2" t="s">
        <v>25</v>
      </c>
      <c r="D547" s="2" t="s">
        <v>25</v>
      </c>
      <c r="E547" s="2" t="s">
        <v>26</v>
      </c>
      <c r="F547" s="2" t="s">
        <v>61</v>
      </c>
      <c r="G547" s="1">
        <v>216</v>
      </c>
      <c r="H547" s="1">
        <v>47.7</v>
      </c>
      <c r="I547" s="4">
        <v>1</v>
      </c>
      <c r="J547" s="2" t="s">
        <v>65</v>
      </c>
      <c r="K547" s="1">
        <f>Tabelle111[[#This Row],[Menge kg Nges]]/1000</f>
        <v>0.216</v>
      </c>
      <c r="L547" s="1">
        <f>Tabelle111[[#This Row],[Menge kg P2O5]]/1000</f>
        <v>4.7700000000000006E-2</v>
      </c>
      <c r="M547" s="1">
        <f>Tabelle111[[#This Row],[Menge t Nges]]/Tabelle111[[#This Row],[Anzahl Lieferscheine]]</f>
        <v>0.216</v>
      </c>
      <c r="N547" s="1">
        <f>Tabelle111[[#This Row],[Menge t P2O5]]/Tabelle111[[#This Row],[Anzahl Lieferscheine]]</f>
        <v>4.7700000000000006E-2</v>
      </c>
    </row>
    <row r="548" spans="1:14" x14ac:dyDescent="0.2">
      <c r="A548" s="2" t="s">
        <v>37</v>
      </c>
      <c r="B548" s="2" t="s">
        <v>44</v>
      </c>
      <c r="C548" s="2" t="s">
        <v>6</v>
      </c>
      <c r="D548" s="2" t="s">
        <v>7</v>
      </c>
      <c r="E548" s="2" t="s">
        <v>9</v>
      </c>
      <c r="F548" s="2" t="s">
        <v>61</v>
      </c>
      <c r="G548" s="1">
        <v>382</v>
      </c>
      <c r="H548" s="1">
        <v>168</v>
      </c>
      <c r="I548" s="4">
        <v>3</v>
      </c>
      <c r="J548" s="2" t="s">
        <v>65</v>
      </c>
      <c r="K548" s="1">
        <f>Tabelle111[[#This Row],[Menge kg Nges]]/1000</f>
        <v>0.38200000000000001</v>
      </c>
      <c r="L548" s="1">
        <f>Tabelle111[[#This Row],[Menge kg P2O5]]/1000</f>
        <v>0.16800000000000001</v>
      </c>
      <c r="M548" s="1">
        <f>Tabelle111[[#This Row],[Menge t Nges]]/Tabelle111[[#This Row],[Anzahl Lieferscheine]]</f>
        <v>0.12733333333333333</v>
      </c>
      <c r="N548" s="1">
        <f>Tabelle111[[#This Row],[Menge t P2O5]]/Tabelle111[[#This Row],[Anzahl Lieferscheine]]</f>
        <v>5.6000000000000001E-2</v>
      </c>
    </row>
    <row r="549" spans="1:14" x14ac:dyDescent="0.2">
      <c r="A549" s="2" t="s">
        <v>37</v>
      </c>
      <c r="B549" s="2" t="s">
        <v>44</v>
      </c>
      <c r="C549" s="2" t="s">
        <v>6</v>
      </c>
      <c r="D549" s="2" t="s">
        <v>7</v>
      </c>
      <c r="E549" s="2" t="s">
        <v>11</v>
      </c>
      <c r="F549" s="2" t="s">
        <v>61</v>
      </c>
      <c r="G549" s="1">
        <v>1500</v>
      </c>
      <c r="H549" s="1">
        <v>660</v>
      </c>
      <c r="I549" s="4">
        <v>1</v>
      </c>
      <c r="J549" s="2" t="s">
        <v>65</v>
      </c>
      <c r="K549" s="1">
        <f>Tabelle111[[#This Row],[Menge kg Nges]]/1000</f>
        <v>1.5</v>
      </c>
      <c r="L549" s="1">
        <f>Tabelle111[[#This Row],[Menge kg P2O5]]/1000</f>
        <v>0.66</v>
      </c>
      <c r="M549" s="1">
        <f>Tabelle111[[#This Row],[Menge t Nges]]/Tabelle111[[#This Row],[Anzahl Lieferscheine]]</f>
        <v>1.5</v>
      </c>
      <c r="N549" s="1">
        <f>Tabelle111[[#This Row],[Menge t P2O5]]/Tabelle111[[#This Row],[Anzahl Lieferscheine]]</f>
        <v>0.66</v>
      </c>
    </row>
    <row r="550" spans="1:14" x14ac:dyDescent="0.2">
      <c r="A550" s="2" t="s">
        <v>37</v>
      </c>
      <c r="B550" s="2" t="s">
        <v>44</v>
      </c>
      <c r="C550" s="2" t="s">
        <v>6</v>
      </c>
      <c r="D550" s="2" t="s">
        <v>7</v>
      </c>
      <c r="E550" s="2" t="s">
        <v>12</v>
      </c>
      <c r="F550" s="2" t="s">
        <v>61</v>
      </c>
      <c r="G550" s="1">
        <v>244.2</v>
      </c>
      <c r="H550" s="1">
        <v>112.2</v>
      </c>
      <c r="I550" s="4">
        <v>2</v>
      </c>
      <c r="J550" s="2" t="s">
        <v>65</v>
      </c>
      <c r="K550" s="1">
        <f>Tabelle111[[#This Row],[Menge kg Nges]]/1000</f>
        <v>0.2442</v>
      </c>
      <c r="L550" s="1">
        <f>Tabelle111[[#This Row],[Menge kg P2O5]]/1000</f>
        <v>0.11220000000000001</v>
      </c>
      <c r="M550" s="1">
        <f>Tabelle111[[#This Row],[Menge t Nges]]/Tabelle111[[#This Row],[Anzahl Lieferscheine]]</f>
        <v>0.1221</v>
      </c>
      <c r="N550" s="1">
        <f>Tabelle111[[#This Row],[Menge t P2O5]]/Tabelle111[[#This Row],[Anzahl Lieferscheine]]</f>
        <v>5.6100000000000004E-2</v>
      </c>
    </row>
    <row r="551" spans="1:14" x14ac:dyDescent="0.2">
      <c r="A551" s="2" t="s">
        <v>37</v>
      </c>
      <c r="B551" s="2" t="s">
        <v>44</v>
      </c>
      <c r="C551" s="2" t="s">
        <v>6</v>
      </c>
      <c r="D551" s="2" t="s">
        <v>7</v>
      </c>
      <c r="E551" s="2" t="s">
        <v>14</v>
      </c>
      <c r="F551" s="2" t="s">
        <v>61</v>
      </c>
      <c r="G551" s="1">
        <v>4653.7300000000005</v>
      </c>
      <c r="H551" s="1">
        <v>1974.7399999999998</v>
      </c>
      <c r="I551" s="4">
        <v>14</v>
      </c>
      <c r="J551" s="2" t="s">
        <v>65</v>
      </c>
      <c r="K551" s="1">
        <f>Tabelle111[[#This Row],[Menge kg Nges]]/1000</f>
        <v>4.6537300000000004</v>
      </c>
      <c r="L551" s="1">
        <f>Tabelle111[[#This Row],[Menge kg P2O5]]/1000</f>
        <v>1.9747399999999997</v>
      </c>
      <c r="M551" s="1">
        <f>Tabelle111[[#This Row],[Menge t Nges]]/Tabelle111[[#This Row],[Anzahl Lieferscheine]]</f>
        <v>0.33240928571428574</v>
      </c>
      <c r="N551" s="1">
        <f>Tabelle111[[#This Row],[Menge t P2O5]]/Tabelle111[[#This Row],[Anzahl Lieferscheine]]</f>
        <v>0.14105285714285712</v>
      </c>
    </row>
    <row r="552" spans="1:14" x14ac:dyDescent="0.2">
      <c r="A552" s="2" t="s">
        <v>37</v>
      </c>
      <c r="B552" s="2" t="s">
        <v>44</v>
      </c>
      <c r="C552" s="2" t="s">
        <v>6</v>
      </c>
      <c r="D552" s="2" t="s">
        <v>15</v>
      </c>
      <c r="E552" s="2" t="s">
        <v>14</v>
      </c>
      <c r="F552" s="2" t="s">
        <v>61</v>
      </c>
      <c r="G552" s="1">
        <v>842.40000000000009</v>
      </c>
      <c r="H552" s="1">
        <v>756</v>
      </c>
      <c r="I552" s="4">
        <v>2</v>
      </c>
      <c r="J552" s="2" t="s">
        <v>65</v>
      </c>
      <c r="K552" s="1">
        <f>Tabelle111[[#This Row],[Menge kg Nges]]/1000</f>
        <v>0.84240000000000004</v>
      </c>
      <c r="L552" s="1">
        <f>Tabelle111[[#This Row],[Menge kg P2O5]]/1000</f>
        <v>0.75600000000000001</v>
      </c>
      <c r="M552" s="1">
        <f>Tabelle111[[#This Row],[Menge t Nges]]/Tabelle111[[#This Row],[Anzahl Lieferscheine]]</f>
        <v>0.42120000000000002</v>
      </c>
      <c r="N552" s="1">
        <f>Tabelle111[[#This Row],[Menge t P2O5]]/Tabelle111[[#This Row],[Anzahl Lieferscheine]]</f>
        <v>0.378</v>
      </c>
    </row>
    <row r="553" spans="1:14" x14ac:dyDescent="0.2">
      <c r="A553" s="2" t="s">
        <v>37</v>
      </c>
      <c r="B553" s="2" t="s">
        <v>44</v>
      </c>
      <c r="C553" s="2" t="s">
        <v>25</v>
      </c>
      <c r="D553" s="2" t="s">
        <v>25</v>
      </c>
      <c r="E553" s="2" t="s">
        <v>26</v>
      </c>
      <c r="F553" s="2" t="s">
        <v>61</v>
      </c>
      <c r="G553" s="1">
        <v>13605.6</v>
      </c>
      <c r="H553" s="1">
        <v>7481.9</v>
      </c>
      <c r="I553" s="4">
        <v>29</v>
      </c>
      <c r="J553" s="2" t="s">
        <v>65</v>
      </c>
      <c r="K553" s="1">
        <f>Tabelle111[[#This Row],[Menge kg Nges]]/1000</f>
        <v>13.605600000000001</v>
      </c>
      <c r="L553" s="1">
        <f>Tabelle111[[#This Row],[Menge kg P2O5]]/1000</f>
        <v>7.4818999999999996</v>
      </c>
      <c r="M553" s="1">
        <f>Tabelle111[[#This Row],[Menge t Nges]]/Tabelle111[[#This Row],[Anzahl Lieferscheine]]</f>
        <v>0.46915862068965519</v>
      </c>
      <c r="N553" s="1">
        <f>Tabelle111[[#This Row],[Menge t P2O5]]/Tabelle111[[#This Row],[Anzahl Lieferscheine]]</f>
        <v>0.25799655172413793</v>
      </c>
    </row>
    <row r="554" spans="1:14" x14ac:dyDescent="0.2">
      <c r="A554" s="2" t="s">
        <v>37</v>
      </c>
      <c r="B554" s="2" t="s">
        <v>49</v>
      </c>
      <c r="C554" s="2" t="s">
        <v>6</v>
      </c>
      <c r="D554" s="2" t="s">
        <v>7</v>
      </c>
      <c r="E554" s="2" t="s">
        <v>11</v>
      </c>
      <c r="F554" s="2" t="s">
        <v>61</v>
      </c>
      <c r="G554" s="1">
        <v>510</v>
      </c>
      <c r="H554" s="1">
        <v>195</v>
      </c>
      <c r="I554" s="4">
        <v>2</v>
      </c>
      <c r="J554" s="2" t="s">
        <v>65</v>
      </c>
      <c r="K554" s="1">
        <f>Tabelle111[[#This Row],[Menge kg Nges]]/1000</f>
        <v>0.51</v>
      </c>
      <c r="L554" s="1">
        <f>Tabelle111[[#This Row],[Menge kg P2O5]]/1000</f>
        <v>0.19500000000000001</v>
      </c>
      <c r="M554" s="1">
        <f>Tabelle111[[#This Row],[Menge t Nges]]/Tabelle111[[#This Row],[Anzahl Lieferscheine]]</f>
        <v>0.255</v>
      </c>
      <c r="N554" s="1">
        <f>Tabelle111[[#This Row],[Menge t P2O5]]/Tabelle111[[#This Row],[Anzahl Lieferscheine]]</f>
        <v>9.7500000000000003E-2</v>
      </c>
    </row>
    <row r="555" spans="1:14" x14ac:dyDescent="0.2">
      <c r="A555" s="2" t="s">
        <v>37</v>
      </c>
      <c r="B555" s="2" t="s">
        <v>49</v>
      </c>
      <c r="C555" s="2" t="s">
        <v>6</v>
      </c>
      <c r="D555" s="2" t="s">
        <v>7</v>
      </c>
      <c r="E555" s="2" t="s">
        <v>12</v>
      </c>
      <c r="F555" s="2" t="s">
        <v>61</v>
      </c>
      <c r="G555" s="1">
        <v>1071.17</v>
      </c>
      <c r="H555" s="1">
        <v>441.46999999999997</v>
      </c>
      <c r="I555" s="4">
        <v>5</v>
      </c>
      <c r="J555" s="2" t="s">
        <v>65</v>
      </c>
      <c r="K555" s="1">
        <f>Tabelle111[[#This Row],[Menge kg Nges]]/1000</f>
        <v>1.0711700000000002</v>
      </c>
      <c r="L555" s="1">
        <f>Tabelle111[[#This Row],[Menge kg P2O5]]/1000</f>
        <v>0.44146999999999997</v>
      </c>
      <c r="M555" s="1">
        <f>Tabelle111[[#This Row],[Menge t Nges]]/Tabelle111[[#This Row],[Anzahl Lieferscheine]]</f>
        <v>0.21423400000000004</v>
      </c>
      <c r="N555" s="1">
        <f>Tabelle111[[#This Row],[Menge t P2O5]]/Tabelle111[[#This Row],[Anzahl Lieferscheine]]</f>
        <v>8.8293999999999997E-2</v>
      </c>
    </row>
    <row r="556" spans="1:14" x14ac:dyDescent="0.2">
      <c r="A556" s="2" t="s">
        <v>37</v>
      </c>
      <c r="B556" s="2" t="s">
        <v>49</v>
      </c>
      <c r="C556" s="2" t="s">
        <v>6</v>
      </c>
      <c r="D556" s="2" t="s">
        <v>7</v>
      </c>
      <c r="E556" s="2" t="s">
        <v>14</v>
      </c>
      <c r="F556" s="2" t="s">
        <v>61</v>
      </c>
      <c r="G556" s="1">
        <v>5323.86</v>
      </c>
      <c r="H556" s="1">
        <v>1749.5700000000002</v>
      </c>
      <c r="I556" s="4">
        <v>25</v>
      </c>
      <c r="J556" s="2" t="s">
        <v>65</v>
      </c>
      <c r="K556" s="1">
        <f>Tabelle111[[#This Row],[Menge kg Nges]]/1000</f>
        <v>5.3238599999999998</v>
      </c>
      <c r="L556" s="1">
        <f>Tabelle111[[#This Row],[Menge kg P2O5]]/1000</f>
        <v>1.7495700000000001</v>
      </c>
      <c r="M556" s="1">
        <f>Tabelle111[[#This Row],[Menge t Nges]]/Tabelle111[[#This Row],[Anzahl Lieferscheine]]</f>
        <v>0.21295439999999999</v>
      </c>
      <c r="N556" s="1">
        <f>Tabelle111[[#This Row],[Menge t P2O5]]/Tabelle111[[#This Row],[Anzahl Lieferscheine]]</f>
        <v>6.9982799999999998E-2</v>
      </c>
    </row>
    <row r="557" spans="1:14" x14ac:dyDescent="0.2">
      <c r="A557" s="2" t="s">
        <v>37</v>
      </c>
      <c r="B557" s="2" t="s">
        <v>47</v>
      </c>
      <c r="C557" s="2" t="s">
        <v>6</v>
      </c>
      <c r="D557" s="2" t="s">
        <v>7</v>
      </c>
      <c r="E557" s="2" t="s">
        <v>9</v>
      </c>
      <c r="F557" s="2" t="s">
        <v>61</v>
      </c>
      <c r="G557" s="1">
        <v>580</v>
      </c>
      <c r="H557" s="1">
        <v>240</v>
      </c>
      <c r="I557" s="4">
        <v>1</v>
      </c>
      <c r="J557" s="2" t="s">
        <v>65</v>
      </c>
      <c r="K557" s="1">
        <f>Tabelle111[[#This Row],[Menge kg Nges]]/1000</f>
        <v>0.57999999999999996</v>
      </c>
      <c r="L557" s="1">
        <f>Tabelle111[[#This Row],[Menge kg P2O5]]/1000</f>
        <v>0.24</v>
      </c>
      <c r="M557" s="1">
        <f>Tabelle111[[#This Row],[Menge t Nges]]/Tabelle111[[#This Row],[Anzahl Lieferscheine]]</f>
        <v>0.57999999999999996</v>
      </c>
      <c r="N557" s="1">
        <f>Tabelle111[[#This Row],[Menge t P2O5]]/Tabelle111[[#This Row],[Anzahl Lieferscheine]]</f>
        <v>0.24</v>
      </c>
    </row>
    <row r="558" spans="1:14" x14ac:dyDescent="0.2">
      <c r="A558" s="2" t="s">
        <v>37</v>
      </c>
      <c r="B558" s="2" t="s">
        <v>47</v>
      </c>
      <c r="C558" s="2" t="s">
        <v>6</v>
      </c>
      <c r="D558" s="2" t="s">
        <v>15</v>
      </c>
      <c r="E558" s="2" t="s">
        <v>16</v>
      </c>
      <c r="F558" s="2" t="s">
        <v>61</v>
      </c>
      <c r="G558" s="1">
        <v>203</v>
      </c>
      <c r="H558" s="1">
        <v>105</v>
      </c>
      <c r="I558" s="4">
        <v>1</v>
      </c>
      <c r="J558" s="2" t="s">
        <v>65</v>
      </c>
      <c r="K558" s="1">
        <f>Tabelle111[[#This Row],[Menge kg Nges]]/1000</f>
        <v>0.20300000000000001</v>
      </c>
      <c r="L558" s="1">
        <f>Tabelle111[[#This Row],[Menge kg P2O5]]/1000</f>
        <v>0.105</v>
      </c>
      <c r="M558" s="1">
        <f>Tabelle111[[#This Row],[Menge t Nges]]/Tabelle111[[#This Row],[Anzahl Lieferscheine]]</f>
        <v>0.20300000000000001</v>
      </c>
      <c r="N558" s="1">
        <f>Tabelle111[[#This Row],[Menge t P2O5]]/Tabelle111[[#This Row],[Anzahl Lieferscheine]]</f>
        <v>0.105</v>
      </c>
    </row>
    <row r="559" spans="1:14" x14ac:dyDescent="0.2">
      <c r="A559" s="2" t="s">
        <v>37</v>
      </c>
      <c r="B559" s="2" t="s">
        <v>47</v>
      </c>
      <c r="C559" s="2" t="s">
        <v>6</v>
      </c>
      <c r="D559" s="2" t="s">
        <v>15</v>
      </c>
      <c r="E559" s="2" t="s">
        <v>13</v>
      </c>
      <c r="F559" s="2" t="s">
        <v>61</v>
      </c>
      <c r="G559" s="1">
        <v>109.2</v>
      </c>
      <c r="H559" s="1">
        <v>98</v>
      </c>
      <c r="I559" s="4">
        <v>1</v>
      </c>
      <c r="J559" s="2" t="s">
        <v>65</v>
      </c>
      <c r="K559" s="1">
        <f>Tabelle111[[#This Row],[Menge kg Nges]]/1000</f>
        <v>0.10920000000000001</v>
      </c>
      <c r="L559" s="1">
        <f>Tabelle111[[#This Row],[Menge kg P2O5]]/1000</f>
        <v>9.8000000000000004E-2</v>
      </c>
      <c r="M559" s="1">
        <f>Tabelle111[[#This Row],[Menge t Nges]]/Tabelle111[[#This Row],[Anzahl Lieferscheine]]</f>
        <v>0.10920000000000001</v>
      </c>
      <c r="N559" s="1">
        <f>Tabelle111[[#This Row],[Menge t P2O5]]/Tabelle111[[#This Row],[Anzahl Lieferscheine]]</f>
        <v>9.8000000000000004E-2</v>
      </c>
    </row>
    <row r="560" spans="1:14" x14ac:dyDescent="0.2">
      <c r="A560" s="2" t="s">
        <v>37</v>
      </c>
      <c r="B560" s="2" t="s">
        <v>47</v>
      </c>
      <c r="C560" s="2" t="s">
        <v>25</v>
      </c>
      <c r="D560" s="2" t="s">
        <v>25</v>
      </c>
      <c r="E560" s="2" t="s">
        <v>26</v>
      </c>
      <c r="F560" s="2" t="s">
        <v>61</v>
      </c>
      <c r="G560" s="1">
        <v>390</v>
      </c>
      <c r="H560" s="1">
        <v>225</v>
      </c>
      <c r="I560" s="4">
        <v>1</v>
      </c>
      <c r="J560" s="2" t="s">
        <v>65</v>
      </c>
      <c r="K560" s="1">
        <f>Tabelle111[[#This Row],[Menge kg Nges]]/1000</f>
        <v>0.39</v>
      </c>
      <c r="L560" s="1">
        <f>Tabelle111[[#This Row],[Menge kg P2O5]]/1000</f>
        <v>0.22500000000000001</v>
      </c>
      <c r="M560" s="1">
        <f>Tabelle111[[#This Row],[Menge t Nges]]/Tabelle111[[#This Row],[Anzahl Lieferscheine]]</f>
        <v>0.39</v>
      </c>
      <c r="N560" s="1">
        <f>Tabelle111[[#This Row],[Menge t P2O5]]/Tabelle111[[#This Row],[Anzahl Lieferscheine]]</f>
        <v>0.22500000000000001</v>
      </c>
    </row>
    <row r="561" spans="1:14" x14ac:dyDescent="0.2">
      <c r="A561" s="2" t="s">
        <v>37</v>
      </c>
      <c r="B561" s="2" t="s">
        <v>34</v>
      </c>
      <c r="C561" s="2" t="s">
        <v>6</v>
      </c>
      <c r="D561" s="2" t="s">
        <v>15</v>
      </c>
      <c r="E561" s="2" t="s">
        <v>9</v>
      </c>
      <c r="F561" s="2" t="s">
        <v>61</v>
      </c>
      <c r="G561" s="1">
        <v>824.32</v>
      </c>
      <c r="H561" s="1">
        <v>537.59999999999991</v>
      </c>
      <c r="I561" s="4">
        <v>4</v>
      </c>
      <c r="J561" s="2" t="s">
        <v>65</v>
      </c>
      <c r="K561" s="1">
        <f>Tabelle111[[#This Row],[Menge kg Nges]]/1000</f>
        <v>0.82432000000000005</v>
      </c>
      <c r="L561" s="1">
        <f>Tabelle111[[#This Row],[Menge kg P2O5]]/1000</f>
        <v>0.53759999999999986</v>
      </c>
      <c r="M561" s="1">
        <f>Tabelle111[[#This Row],[Menge t Nges]]/Tabelle111[[#This Row],[Anzahl Lieferscheine]]</f>
        <v>0.20608000000000001</v>
      </c>
      <c r="N561" s="1">
        <f>Tabelle111[[#This Row],[Menge t P2O5]]/Tabelle111[[#This Row],[Anzahl Lieferscheine]]</f>
        <v>0.13439999999999996</v>
      </c>
    </row>
    <row r="562" spans="1:14" x14ac:dyDescent="0.2">
      <c r="A562" s="2" t="s">
        <v>37</v>
      </c>
      <c r="B562" s="2" t="s">
        <v>37</v>
      </c>
      <c r="C562" s="2" t="s">
        <v>6</v>
      </c>
      <c r="D562" s="2" t="s">
        <v>7</v>
      </c>
      <c r="E562" s="2" t="s">
        <v>8</v>
      </c>
      <c r="F562" s="2" t="s">
        <v>61</v>
      </c>
      <c r="G562" s="1">
        <v>9683.7699999999986</v>
      </c>
      <c r="H562" s="1">
        <v>3389.71</v>
      </c>
      <c r="I562" s="4">
        <v>38</v>
      </c>
      <c r="J562" s="2" t="s">
        <v>65</v>
      </c>
      <c r="K562" s="1">
        <f>Tabelle111[[#This Row],[Menge kg Nges]]/1000</f>
        <v>9.6837699999999991</v>
      </c>
      <c r="L562" s="1">
        <f>Tabelle111[[#This Row],[Menge kg P2O5]]/1000</f>
        <v>3.38971</v>
      </c>
      <c r="M562" s="1">
        <f>Tabelle111[[#This Row],[Menge t Nges]]/Tabelle111[[#This Row],[Anzahl Lieferscheine]]</f>
        <v>0.25483605263157894</v>
      </c>
      <c r="N562" s="1">
        <f>Tabelle111[[#This Row],[Menge t P2O5]]/Tabelle111[[#This Row],[Anzahl Lieferscheine]]</f>
        <v>8.9202894736842106E-2</v>
      </c>
    </row>
    <row r="563" spans="1:14" x14ac:dyDescent="0.2">
      <c r="A563" s="2" t="s">
        <v>37</v>
      </c>
      <c r="B563" s="2" t="s">
        <v>37</v>
      </c>
      <c r="C563" s="2" t="s">
        <v>6</v>
      </c>
      <c r="D563" s="2" t="s">
        <v>7</v>
      </c>
      <c r="E563" s="2" t="s">
        <v>9</v>
      </c>
      <c r="F563" s="2" t="s">
        <v>61</v>
      </c>
      <c r="G563" s="1">
        <v>52679.960000000006</v>
      </c>
      <c r="H563" s="1">
        <v>22318.33</v>
      </c>
      <c r="I563" s="4">
        <v>195</v>
      </c>
      <c r="J563" s="2" t="s">
        <v>65</v>
      </c>
      <c r="K563" s="1">
        <f>Tabelle111[[#This Row],[Menge kg Nges]]/1000</f>
        <v>52.679960000000008</v>
      </c>
      <c r="L563" s="1">
        <f>Tabelle111[[#This Row],[Menge kg P2O5]]/1000</f>
        <v>22.318330000000003</v>
      </c>
      <c r="M563" s="1">
        <f>Tabelle111[[#This Row],[Menge t Nges]]/Tabelle111[[#This Row],[Anzahl Lieferscheine]]</f>
        <v>0.27015364102564104</v>
      </c>
      <c r="N563" s="1">
        <f>Tabelle111[[#This Row],[Menge t P2O5]]/Tabelle111[[#This Row],[Anzahl Lieferscheine]]</f>
        <v>0.11445297435897438</v>
      </c>
    </row>
    <row r="564" spans="1:14" x14ac:dyDescent="0.2">
      <c r="A564" s="2" t="s">
        <v>37</v>
      </c>
      <c r="B564" s="2" t="s">
        <v>37</v>
      </c>
      <c r="C564" s="2" t="s">
        <v>6</v>
      </c>
      <c r="D564" s="2" t="s">
        <v>7</v>
      </c>
      <c r="E564" s="2" t="s">
        <v>10</v>
      </c>
      <c r="F564" s="2" t="s">
        <v>61</v>
      </c>
      <c r="G564" s="1">
        <v>11836.499999999998</v>
      </c>
      <c r="H564" s="1">
        <v>4741.3000000000011</v>
      </c>
      <c r="I564" s="4">
        <v>47</v>
      </c>
      <c r="J564" s="2" t="s">
        <v>65</v>
      </c>
      <c r="K564" s="1">
        <f>Tabelle111[[#This Row],[Menge kg Nges]]/1000</f>
        <v>11.836499999999997</v>
      </c>
      <c r="L564" s="1">
        <f>Tabelle111[[#This Row],[Menge kg P2O5]]/1000</f>
        <v>4.7413000000000007</v>
      </c>
      <c r="M564" s="1">
        <f>Tabelle111[[#This Row],[Menge t Nges]]/Tabelle111[[#This Row],[Anzahl Lieferscheine]]</f>
        <v>0.25184042553191482</v>
      </c>
      <c r="N564" s="1">
        <f>Tabelle111[[#This Row],[Menge t P2O5]]/Tabelle111[[#This Row],[Anzahl Lieferscheine]]</f>
        <v>0.10087872340425534</v>
      </c>
    </row>
    <row r="565" spans="1:14" x14ac:dyDescent="0.2">
      <c r="A565" s="2" t="s">
        <v>37</v>
      </c>
      <c r="B565" s="2" t="s">
        <v>37</v>
      </c>
      <c r="C565" s="2" t="s">
        <v>6</v>
      </c>
      <c r="D565" s="2" t="s">
        <v>7</v>
      </c>
      <c r="E565" s="2" t="s">
        <v>11</v>
      </c>
      <c r="F565" s="2" t="s">
        <v>61</v>
      </c>
      <c r="G565" s="1">
        <v>32545.25</v>
      </c>
      <c r="H565" s="1">
        <v>14184.82</v>
      </c>
      <c r="I565" s="4">
        <v>162</v>
      </c>
      <c r="J565" s="2" t="s">
        <v>65</v>
      </c>
      <c r="K565" s="1">
        <f>Tabelle111[[#This Row],[Menge kg Nges]]/1000</f>
        <v>32.545250000000003</v>
      </c>
      <c r="L565" s="1">
        <f>Tabelle111[[#This Row],[Menge kg P2O5]]/1000</f>
        <v>14.18482</v>
      </c>
      <c r="M565" s="1">
        <f>Tabelle111[[#This Row],[Menge t Nges]]/Tabelle111[[#This Row],[Anzahl Lieferscheine]]</f>
        <v>0.20089660493827163</v>
      </c>
      <c r="N565" s="1">
        <f>Tabelle111[[#This Row],[Menge t P2O5]]/Tabelle111[[#This Row],[Anzahl Lieferscheine]]</f>
        <v>8.756061728395062E-2</v>
      </c>
    </row>
    <row r="566" spans="1:14" x14ac:dyDescent="0.2">
      <c r="A566" s="2" t="s">
        <v>37</v>
      </c>
      <c r="B566" s="2" t="s">
        <v>37</v>
      </c>
      <c r="C566" s="2" t="s">
        <v>6</v>
      </c>
      <c r="D566" s="2" t="s">
        <v>7</v>
      </c>
      <c r="E566" s="2" t="s">
        <v>12</v>
      </c>
      <c r="F566" s="2" t="s">
        <v>61</v>
      </c>
      <c r="G566" s="1">
        <v>488848.50999999983</v>
      </c>
      <c r="H566" s="1">
        <v>185673.44000000024</v>
      </c>
      <c r="I566" s="4">
        <v>2193</v>
      </c>
      <c r="J566" s="2" t="s">
        <v>65</v>
      </c>
      <c r="K566" s="1">
        <f>Tabelle111[[#This Row],[Menge kg Nges]]/1000</f>
        <v>488.84850999999986</v>
      </c>
      <c r="L566" s="1">
        <f>Tabelle111[[#This Row],[Menge kg P2O5]]/1000</f>
        <v>185.67344000000023</v>
      </c>
      <c r="M566" s="1">
        <f>Tabelle111[[#This Row],[Menge t Nges]]/Tabelle111[[#This Row],[Anzahl Lieferscheine]]</f>
        <v>0.22291313725490189</v>
      </c>
      <c r="N566" s="1">
        <f>Tabelle111[[#This Row],[Menge t P2O5]]/Tabelle111[[#This Row],[Anzahl Lieferscheine]]</f>
        <v>8.4666411308709638E-2</v>
      </c>
    </row>
    <row r="567" spans="1:14" x14ac:dyDescent="0.2">
      <c r="A567" s="2" t="s">
        <v>37</v>
      </c>
      <c r="B567" s="2" t="s">
        <v>37</v>
      </c>
      <c r="C567" s="2" t="s">
        <v>6</v>
      </c>
      <c r="D567" s="2" t="s">
        <v>7</v>
      </c>
      <c r="E567" s="2" t="s">
        <v>13</v>
      </c>
      <c r="F567" s="2" t="s">
        <v>61</v>
      </c>
      <c r="G567" s="1">
        <v>83852.670000000013</v>
      </c>
      <c r="H567" s="1">
        <v>43895.579999999994</v>
      </c>
      <c r="I567" s="4">
        <v>363</v>
      </c>
      <c r="J567" s="2" t="s">
        <v>65</v>
      </c>
      <c r="K567" s="1">
        <f>Tabelle111[[#This Row],[Menge kg Nges]]/1000</f>
        <v>83.852670000000018</v>
      </c>
      <c r="L567" s="1">
        <f>Tabelle111[[#This Row],[Menge kg P2O5]]/1000</f>
        <v>43.895579999999995</v>
      </c>
      <c r="M567" s="1">
        <f>Tabelle111[[#This Row],[Menge t Nges]]/Tabelle111[[#This Row],[Anzahl Lieferscheine]]</f>
        <v>0.23099909090909096</v>
      </c>
      <c r="N567" s="1">
        <f>Tabelle111[[#This Row],[Menge t P2O5]]/Tabelle111[[#This Row],[Anzahl Lieferscheine]]</f>
        <v>0.12092446280991734</v>
      </c>
    </row>
    <row r="568" spans="1:14" x14ac:dyDescent="0.2">
      <c r="A568" s="2" t="s">
        <v>37</v>
      </c>
      <c r="B568" s="2" t="s">
        <v>37</v>
      </c>
      <c r="C568" s="2" t="s">
        <v>6</v>
      </c>
      <c r="D568" s="2" t="s">
        <v>7</v>
      </c>
      <c r="E568" s="2" t="s">
        <v>14</v>
      </c>
      <c r="F568" s="2" t="s">
        <v>61</v>
      </c>
      <c r="G568" s="1">
        <v>169690.5000000002</v>
      </c>
      <c r="H568" s="1">
        <v>78178.12999999999</v>
      </c>
      <c r="I568" s="4">
        <v>830</v>
      </c>
      <c r="J568" s="2" t="s">
        <v>65</v>
      </c>
      <c r="K568" s="1">
        <f>Tabelle111[[#This Row],[Menge kg Nges]]/1000</f>
        <v>169.69050000000021</v>
      </c>
      <c r="L568" s="1">
        <f>Tabelle111[[#This Row],[Menge kg P2O5]]/1000</f>
        <v>78.178129999999996</v>
      </c>
      <c r="M568" s="1">
        <f>Tabelle111[[#This Row],[Menge t Nges]]/Tabelle111[[#This Row],[Anzahl Lieferscheine]]</f>
        <v>0.20444638554216893</v>
      </c>
      <c r="N568" s="1">
        <f>Tabelle111[[#This Row],[Menge t P2O5]]/Tabelle111[[#This Row],[Anzahl Lieferscheine]]</f>
        <v>9.4190518072289148E-2</v>
      </c>
    </row>
    <row r="569" spans="1:14" x14ac:dyDescent="0.2">
      <c r="A569" s="2" t="s">
        <v>37</v>
      </c>
      <c r="B569" s="2" t="s">
        <v>37</v>
      </c>
      <c r="C569" s="2" t="s">
        <v>6</v>
      </c>
      <c r="D569" s="2" t="s">
        <v>15</v>
      </c>
      <c r="E569" s="2" t="s">
        <v>8</v>
      </c>
      <c r="F569" s="2" t="s">
        <v>61</v>
      </c>
      <c r="G569" s="1">
        <v>127.4</v>
      </c>
      <c r="H569" s="1">
        <v>52</v>
      </c>
      <c r="I569" s="4">
        <v>1</v>
      </c>
      <c r="J569" s="2" t="s">
        <v>65</v>
      </c>
      <c r="K569" s="1">
        <f>Tabelle111[[#This Row],[Menge kg Nges]]/1000</f>
        <v>0.12740000000000001</v>
      </c>
      <c r="L569" s="1">
        <f>Tabelle111[[#This Row],[Menge kg P2O5]]/1000</f>
        <v>5.1999999999999998E-2</v>
      </c>
      <c r="M569" s="1">
        <f>Tabelle111[[#This Row],[Menge t Nges]]/Tabelle111[[#This Row],[Anzahl Lieferscheine]]</f>
        <v>0.12740000000000001</v>
      </c>
      <c r="N569" s="1">
        <f>Tabelle111[[#This Row],[Menge t P2O5]]/Tabelle111[[#This Row],[Anzahl Lieferscheine]]</f>
        <v>5.1999999999999998E-2</v>
      </c>
    </row>
    <row r="570" spans="1:14" x14ac:dyDescent="0.2">
      <c r="A570" s="2" t="s">
        <v>37</v>
      </c>
      <c r="B570" s="2" t="s">
        <v>37</v>
      </c>
      <c r="C570" s="2" t="s">
        <v>6</v>
      </c>
      <c r="D570" s="2" t="s">
        <v>15</v>
      </c>
      <c r="E570" s="2" t="s">
        <v>16</v>
      </c>
      <c r="F570" s="2" t="s">
        <v>61</v>
      </c>
      <c r="G570" s="1">
        <v>3114.65</v>
      </c>
      <c r="H570" s="1">
        <v>2061.25</v>
      </c>
      <c r="I570" s="4">
        <v>13</v>
      </c>
      <c r="J570" s="2" t="s">
        <v>65</v>
      </c>
      <c r="K570" s="1">
        <f>Tabelle111[[#This Row],[Menge kg Nges]]/1000</f>
        <v>3.1146500000000001</v>
      </c>
      <c r="L570" s="1">
        <f>Tabelle111[[#This Row],[Menge kg P2O5]]/1000</f>
        <v>2.0612499999999998</v>
      </c>
      <c r="M570" s="1">
        <f>Tabelle111[[#This Row],[Menge t Nges]]/Tabelle111[[#This Row],[Anzahl Lieferscheine]]</f>
        <v>0.23958846153846156</v>
      </c>
      <c r="N570" s="1">
        <f>Tabelle111[[#This Row],[Menge t P2O5]]/Tabelle111[[#This Row],[Anzahl Lieferscheine]]</f>
        <v>0.15855769230769229</v>
      </c>
    </row>
    <row r="571" spans="1:14" x14ac:dyDescent="0.2">
      <c r="A571" s="2" t="s">
        <v>37</v>
      </c>
      <c r="B571" s="2" t="s">
        <v>37</v>
      </c>
      <c r="C571" s="2" t="s">
        <v>6</v>
      </c>
      <c r="D571" s="2" t="s">
        <v>15</v>
      </c>
      <c r="E571" s="2" t="s">
        <v>18</v>
      </c>
      <c r="F571" s="2" t="s">
        <v>61</v>
      </c>
      <c r="G571" s="1">
        <v>8298.18</v>
      </c>
      <c r="H571" s="1">
        <v>5946.9800000000014</v>
      </c>
      <c r="I571" s="4">
        <v>24</v>
      </c>
      <c r="J571" s="2" t="s">
        <v>65</v>
      </c>
      <c r="K571" s="1">
        <f>Tabelle111[[#This Row],[Menge kg Nges]]/1000</f>
        <v>8.2981800000000003</v>
      </c>
      <c r="L571" s="1">
        <f>Tabelle111[[#This Row],[Menge kg P2O5]]/1000</f>
        <v>5.9469800000000017</v>
      </c>
      <c r="M571" s="1">
        <f>Tabelle111[[#This Row],[Menge t Nges]]/Tabelle111[[#This Row],[Anzahl Lieferscheine]]</f>
        <v>0.3457575</v>
      </c>
      <c r="N571" s="1">
        <f>Tabelle111[[#This Row],[Menge t P2O5]]/Tabelle111[[#This Row],[Anzahl Lieferscheine]]</f>
        <v>0.2477908333333334</v>
      </c>
    </row>
    <row r="572" spans="1:14" x14ac:dyDescent="0.2">
      <c r="A572" s="2" t="s">
        <v>37</v>
      </c>
      <c r="B572" s="2" t="s">
        <v>37</v>
      </c>
      <c r="C572" s="2" t="s">
        <v>6</v>
      </c>
      <c r="D572" s="2" t="s">
        <v>15</v>
      </c>
      <c r="E572" s="2" t="s">
        <v>19</v>
      </c>
      <c r="F572" s="2" t="s">
        <v>61</v>
      </c>
      <c r="G572" s="1">
        <v>999</v>
      </c>
      <c r="H572" s="1">
        <v>1101</v>
      </c>
      <c r="I572" s="4">
        <v>9</v>
      </c>
      <c r="J572" s="2" t="s">
        <v>65</v>
      </c>
      <c r="K572" s="1">
        <f>Tabelle111[[#This Row],[Menge kg Nges]]/1000</f>
        <v>0.999</v>
      </c>
      <c r="L572" s="1">
        <f>Tabelle111[[#This Row],[Menge kg P2O5]]/1000</f>
        <v>1.101</v>
      </c>
      <c r="M572" s="1">
        <f>Tabelle111[[#This Row],[Menge t Nges]]/Tabelle111[[#This Row],[Anzahl Lieferscheine]]</f>
        <v>0.111</v>
      </c>
      <c r="N572" s="1">
        <f>Tabelle111[[#This Row],[Menge t P2O5]]/Tabelle111[[#This Row],[Anzahl Lieferscheine]]</f>
        <v>0.12233333333333334</v>
      </c>
    </row>
    <row r="573" spans="1:14" x14ac:dyDescent="0.2">
      <c r="A573" s="2" t="s">
        <v>37</v>
      </c>
      <c r="B573" s="2" t="s">
        <v>37</v>
      </c>
      <c r="C573" s="2" t="s">
        <v>6</v>
      </c>
      <c r="D573" s="2" t="s">
        <v>15</v>
      </c>
      <c r="E573" s="2" t="s">
        <v>20</v>
      </c>
      <c r="F573" s="2" t="s">
        <v>61</v>
      </c>
      <c r="G573" s="1">
        <v>1140.5800000000002</v>
      </c>
      <c r="H573" s="1">
        <v>783.4</v>
      </c>
      <c r="I573" s="4">
        <v>14</v>
      </c>
      <c r="J573" s="2" t="s">
        <v>65</v>
      </c>
      <c r="K573" s="1">
        <f>Tabelle111[[#This Row],[Menge kg Nges]]/1000</f>
        <v>1.1405800000000001</v>
      </c>
      <c r="L573" s="1">
        <f>Tabelle111[[#This Row],[Menge kg P2O5]]/1000</f>
        <v>0.78339999999999999</v>
      </c>
      <c r="M573" s="1">
        <f>Tabelle111[[#This Row],[Menge t Nges]]/Tabelle111[[#This Row],[Anzahl Lieferscheine]]</f>
        <v>8.1470000000000015E-2</v>
      </c>
      <c r="N573" s="1">
        <f>Tabelle111[[#This Row],[Menge t P2O5]]/Tabelle111[[#This Row],[Anzahl Lieferscheine]]</f>
        <v>5.5957142857142858E-2</v>
      </c>
    </row>
    <row r="574" spans="1:14" x14ac:dyDescent="0.2">
      <c r="A574" s="2" t="s">
        <v>37</v>
      </c>
      <c r="B574" s="2" t="s">
        <v>37</v>
      </c>
      <c r="C574" s="2" t="s">
        <v>6</v>
      </c>
      <c r="D574" s="2" t="s">
        <v>15</v>
      </c>
      <c r="E574" s="2" t="s">
        <v>21</v>
      </c>
      <c r="F574" s="2" t="s">
        <v>61</v>
      </c>
      <c r="G574" s="1">
        <v>9569.2800000000007</v>
      </c>
      <c r="H574" s="1">
        <v>5792.54</v>
      </c>
      <c r="I574" s="4">
        <v>32</v>
      </c>
      <c r="J574" s="2" t="s">
        <v>65</v>
      </c>
      <c r="K574" s="1">
        <f>Tabelle111[[#This Row],[Menge kg Nges]]/1000</f>
        <v>9.5692800000000009</v>
      </c>
      <c r="L574" s="1">
        <f>Tabelle111[[#This Row],[Menge kg P2O5]]/1000</f>
        <v>5.7925399999999998</v>
      </c>
      <c r="M574" s="1">
        <f>Tabelle111[[#This Row],[Menge t Nges]]/Tabelle111[[#This Row],[Anzahl Lieferscheine]]</f>
        <v>0.29904000000000003</v>
      </c>
      <c r="N574" s="1">
        <f>Tabelle111[[#This Row],[Menge t P2O5]]/Tabelle111[[#This Row],[Anzahl Lieferscheine]]</f>
        <v>0.18101687499999999</v>
      </c>
    </row>
    <row r="575" spans="1:14" x14ac:dyDescent="0.2">
      <c r="A575" s="2" t="s">
        <v>37</v>
      </c>
      <c r="B575" s="2" t="s">
        <v>37</v>
      </c>
      <c r="C575" s="2" t="s">
        <v>6</v>
      </c>
      <c r="D575" s="2" t="s">
        <v>15</v>
      </c>
      <c r="E575" s="2" t="s">
        <v>9</v>
      </c>
      <c r="F575" s="2" t="s">
        <v>61</v>
      </c>
      <c r="G575" s="1">
        <v>966.80000000000007</v>
      </c>
      <c r="H575" s="1">
        <v>483</v>
      </c>
      <c r="I575" s="4">
        <v>5</v>
      </c>
      <c r="J575" s="2" t="s">
        <v>65</v>
      </c>
      <c r="K575" s="1">
        <f>Tabelle111[[#This Row],[Menge kg Nges]]/1000</f>
        <v>0.9668000000000001</v>
      </c>
      <c r="L575" s="1">
        <f>Tabelle111[[#This Row],[Menge kg P2O5]]/1000</f>
        <v>0.48299999999999998</v>
      </c>
      <c r="M575" s="1">
        <f>Tabelle111[[#This Row],[Menge t Nges]]/Tabelle111[[#This Row],[Anzahl Lieferscheine]]</f>
        <v>0.19336000000000003</v>
      </c>
      <c r="N575" s="1">
        <f>Tabelle111[[#This Row],[Menge t P2O5]]/Tabelle111[[#This Row],[Anzahl Lieferscheine]]</f>
        <v>9.6599999999999991E-2</v>
      </c>
    </row>
    <row r="576" spans="1:14" x14ac:dyDescent="0.2">
      <c r="A576" s="2" t="s">
        <v>37</v>
      </c>
      <c r="B576" s="2" t="s">
        <v>37</v>
      </c>
      <c r="C576" s="2" t="s">
        <v>6</v>
      </c>
      <c r="D576" s="2" t="s">
        <v>15</v>
      </c>
      <c r="E576" s="2" t="s">
        <v>23</v>
      </c>
      <c r="F576" s="2" t="s">
        <v>61</v>
      </c>
      <c r="G576" s="1">
        <v>112</v>
      </c>
      <c r="H576" s="1">
        <v>46.2</v>
      </c>
      <c r="I576" s="4">
        <v>1</v>
      </c>
      <c r="J576" s="2" t="s">
        <v>65</v>
      </c>
      <c r="K576" s="1">
        <f>Tabelle111[[#This Row],[Menge kg Nges]]/1000</f>
        <v>0.112</v>
      </c>
      <c r="L576" s="1">
        <f>Tabelle111[[#This Row],[Menge kg P2O5]]/1000</f>
        <v>4.6200000000000005E-2</v>
      </c>
      <c r="M576" s="1">
        <f>Tabelle111[[#This Row],[Menge t Nges]]/Tabelle111[[#This Row],[Anzahl Lieferscheine]]</f>
        <v>0.112</v>
      </c>
      <c r="N576" s="1">
        <f>Tabelle111[[#This Row],[Menge t P2O5]]/Tabelle111[[#This Row],[Anzahl Lieferscheine]]</f>
        <v>4.6200000000000005E-2</v>
      </c>
    </row>
    <row r="577" spans="1:14" x14ac:dyDescent="0.2">
      <c r="A577" s="2" t="s">
        <v>37</v>
      </c>
      <c r="B577" s="2" t="s">
        <v>37</v>
      </c>
      <c r="C577" s="2" t="s">
        <v>6</v>
      </c>
      <c r="D577" s="2" t="s">
        <v>15</v>
      </c>
      <c r="E577" s="2" t="s">
        <v>24</v>
      </c>
      <c r="F577" s="2" t="s">
        <v>61</v>
      </c>
      <c r="G577" s="1">
        <v>913</v>
      </c>
      <c r="H577" s="1">
        <v>561</v>
      </c>
      <c r="I577" s="4">
        <v>1</v>
      </c>
      <c r="J577" s="2" t="s">
        <v>65</v>
      </c>
      <c r="K577" s="1">
        <f>Tabelle111[[#This Row],[Menge kg Nges]]/1000</f>
        <v>0.91300000000000003</v>
      </c>
      <c r="L577" s="1">
        <f>Tabelle111[[#This Row],[Menge kg P2O5]]/1000</f>
        <v>0.56100000000000005</v>
      </c>
      <c r="M577" s="1">
        <f>Tabelle111[[#This Row],[Menge t Nges]]/Tabelle111[[#This Row],[Anzahl Lieferscheine]]</f>
        <v>0.91300000000000003</v>
      </c>
      <c r="N577" s="1">
        <f>Tabelle111[[#This Row],[Menge t P2O5]]/Tabelle111[[#This Row],[Anzahl Lieferscheine]]</f>
        <v>0.56100000000000005</v>
      </c>
    </row>
    <row r="578" spans="1:14" x14ac:dyDescent="0.2">
      <c r="A578" s="2" t="s">
        <v>37</v>
      </c>
      <c r="B578" s="2" t="s">
        <v>37</v>
      </c>
      <c r="C578" s="2" t="s">
        <v>25</v>
      </c>
      <c r="D578" s="2" t="s">
        <v>25</v>
      </c>
      <c r="E578" s="2" t="s">
        <v>26</v>
      </c>
      <c r="F578" s="2" t="s">
        <v>61</v>
      </c>
      <c r="G578" s="1">
        <v>120566.21999999991</v>
      </c>
      <c r="H578" s="1">
        <v>38322.529999999977</v>
      </c>
      <c r="I578" s="4">
        <v>310</v>
      </c>
      <c r="J578" s="2" t="s">
        <v>65</v>
      </c>
      <c r="K578" s="1">
        <f>Tabelle111[[#This Row],[Menge kg Nges]]/1000</f>
        <v>120.56621999999992</v>
      </c>
      <c r="L578" s="1">
        <f>Tabelle111[[#This Row],[Menge kg P2O5]]/1000</f>
        <v>38.322529999999979</v>
      </c>
      <c r="M578" s="1">
        <f>Tabelle111[[#This Row],[Menge t Nges]]/Tabelle111[[#This Row],[Anzahl Lieferscheine]]</f>
        <v>0.38892329032258038</v>
      </c>
      <c r="N578" s="1">
        <f>Tabelle111[[#This Row],[Menge t P2O5]]/Tabelle111[[#This Row],[Anzahl Lieferscheine]]</f>
        <v>0.12362106451612896</v>
      </c>
    </row>
    <row r="579" spans="1:14" x14ac:dyDescent="0.2">
      <c r="A579" s="2" t="s">
        <v>37</v>
      </c>
      <c r="B579" s="2" t="s">
        <v>38</v>
      </c>
      <c r="C579" s="2" t="s">
        <v>6</v>
      </c>
      <c r="D579" s="2" t="s">
        <v>7</v>
      </c>
      <c r="E579" s="2" t="s">
        <v>12</v>
      </c>
      <c r="F579" s="2" t="s">
        <v>61</v>
      </c>
      <c r="G579" s="1">
        <v>689.2</v>
      </c>
      <c r="H579" s="1">
        <v>301.2</v>
      </c>
      <c r="I579" s="4">
        <v>2</v>
      </c>
      <c r="J579" s="2" t="s">
        <v>65</v>
      </c>
      <c r="K579" s="1">
        <f>Tabelle111[[#This Row],[Menge kg Nges]]/1000</f>
        <v>0.68920000000000003</v>
      </c>
      <c r="L579" s="1">
        <f>Tabelle111[[#This Row],[Menge kg P2O5]]/1000</f>
        <v>0.30119999999999997</v>
      </c>
      <c r="M579" s="1">
        <f>Tabelle111[[#This Row],[Menge t Nges]]/Tabelle111[[#This Row],[Anzahl Lieferscheine]]</f>
        <v>0.34460000000000002</v>
      </c>
      <c r="N579" s="1">
        <f>Tabelle111[[#This Row],[Menge t P2O5]]/Tabelle111[[#This Row],[Anzahl Lieferscheine]]</f>
        <v>0.15059999999999998</v>
      </c>
    </row>
    <row r="580" spans="1:14" x14ac:dyDescent="0.2">
      <c r="A580" s="2" t="s">
        <v>37</v>
      </c>
      <c r="B580" s="2" t="s">
        <v>38</v>
      </c>
      <c r="C580" s="2" t="s">
        <v>6</v>
      </c>
      <c r="D580" s="2" t="s">
        <v>15</v>
      </c>
      <c r="E580" s="2" t="s">
        <v>18</v>
      </c>
      <c r="F580" s="2" t="s">
        <v>61</v>
      </c>
      <c r="G580" s="1">
        <v>631.22</v>
      </c>
      <c r="H580" s="1">
        <v>393.31</v>
      </c>
      <c r="I580" s="4">
        <v>1</v>
      </c>
      <c r="J580" s="2" t="s">
        <v>65</v>
      </c>
      <c r="K580" s="1">
        <f>Tabelle111[[#This Row],[Menge kg Nges]]/1000</f>
        <v>0.63122</v>
      </c>
      <c r="L580" s="1">
        <f>Tabelle111[[#This Row],[Menge kg P2O5]]/1000</f>
        <v>0.39330999999999999</v>
      </c>
      <c r="M580" s="1">
        <f>Tabelle111[[#This Row],[Menge t Nges]]/Tabelle111[[#This Row],[Anzahl Lieferscheine]]</f>
        <v>0.63122</v>
      </c>
      <c r="N580" s="1">
        <f>Tabelle111[[#This Row],[Menge t P2O5]]/Tabelle111[[#This Row],[Anzahl Lieferscheine]]</f>
        <v>0.39330999999999999</v>
      </c>
    </row>
    <row r="581" spans="1:14" x14ac:dyDescent="0.2">
      <c r="A581" s="2" t="s">
        <v>37</v>
      </c>
      <c r="B581" s="2" t="s">
        <v>38</v>
      </c>
      <c r="C581" s="2" t="s">
        <v>6</v>
      </c>
      <c r="D581" s="2" t="s">
        <v>15</v>
      </c>
      <c r="E581" s="2" t="s">
        <v>20</v>
      </c>
      <c r="F581" s="2" t="s">
        <v>61</v>
      </c>
      <c r="G581" s="1">
        <v>122.4</v>
      </c>
      <c r="H581" s="1">
        <v>90</v>
      </c>
      <c r="I581" s="4">
        <v>1</v>
      </c>
      <c r="J581" s="2" t="s">
        <v>65</v>
      </c>
      <c r="K581" s="1">
        <f>Tabelle111[[#This Row],[Menge kg Nges]]/1000</f>
        <v>0.12240000000000001</v>
      </c>
      <c r="L581" s="1">
        <f>Tabelle111[[#This Row],[Menge kg P2O5]]/1000</f>
        <v>0.09</v>
      </c>
      <c r="M581" s="1">
        <f>Tabelle111[[#This Row],[Menge t Nges]]/Tabelle111[[#This Row],[Anzahl Lieferscheine]]</f>
        <v>0.12240000000000001</v>
      </c>
      <c r="N581" s="1">
        <f>Tabelle111[[#This Row],[Menge t P2O5]]/Tabelle111[[#This Row],[Anzahl Lieferscheine]]</f>
        <v>0.09</v>
      </c>
    </row>
    <row r="582" spans="1:14" x14ac:dyDescent="0.2">
      <c r="A582" s="2" t="s">
        <v>37</v>
      </c>
      <c r="B582" s="2" t="s">
        <v>38</v>
      </c>
      <c r="C582" s="2" t="s">
        <v>6</v>
      </c>
      <c r="D582" s="2" t="s">
        <v>15</v>
      </c>
      <c r="E582" s="2" t="s">
        <v>21</v>
      </c>
      <c r="F582" s="2" t="s">
        <v>61</v>
      </c>
      <c r="G582" s="1">
        <v>1711.8400000000001</v>
      </c>
      <c r="H582" s="1">
        <v>938.40000000000009</v>
      </c>
      <c r="I582" s="4">
        <v>5</v>
      </c>
      <c r="J582" s="2" t="s">
        <v>65</v>
      </c>
      <c r="K582" s="1">
        <f>Tabelle111[[#This Row],[Menge kg Nges]]/1000</f>
        <v>1.7118400000000003</v>
      </c>
      <c r="L582" s="1">
        <f>Tabelle111[[#This Row],[Menge kg P2O5]]/1000</f>
        <v>0.93840000000000012</v>
      </c>
      <c r="M582" s="1">
        <f>Tabelle111[[#This Row],[Menge t Nges]]/Tabelle111[[#This Row],[Anzahl Lieferscheine]]</f>
        <v>0.34236800000000006</v>
      </c>
      <c r="N582" s="1">
        <f>Tabelle111[[#This Row],[Menge t P2O5]]/Tabelle111[[#This Row],[Anzahl Lieferscheine]]</f>
        <v>0.18768000000000001</v>
      </c>
    </row>
    <row r="583" spans="1:14" x14ac:dyDescent="0.2">
      <c r="A583" s="2" t="s">
        <v>37</v>
      </c>
      <c r="B583" s="2" t="s">
        <v>38</v>
      </c>
      <c r="C583" s="2" t="s">
        <v>25</v>
      </c>
      <c r="D583" s="2" t="s">
        <v>25</v>
      </c>
      <c r="E583" s="2" t="s">
        <v>26</v>
      </c>
      <c r="F583" s="2" t="s">
        <v>61</v>
      </c>
      <c r="G583" s="1">
        <v>5329.9999999999991</v>
      </c>
      <c r="H583" s="1">
        <v>3075</v>
      </c>
      <c r="I583" s="4">
        <v>37</v>
      </c>
      <c r="J583" s="2" t="s">
        <v>65</v>
      </c>
      <c r="K583" s="1">
        <f>Tabelle111[[#This Row],[Menge kg Nges]]/1000</f>
        <v>5.3299999999999992</v>
      </c>
      <c r="L583" s="1">
        <f>Tabelle111[[#This Row],[Menge kg P2O5]]/1000</f>
        <v>3.0750000000000002</v>
      </c>
      <c r="M583" s="1">
        <f>Tabelle111[[#This Row],[Menge t Nges]]/Tabelle111[[#This Row],[Anzahl Lieferscheine]]</f>
        <v>0.14405405405405403</v>
      </c>
      <c r="N583" s="1">
        <f>Tabelle111[[#This Row],[Menge t P2O5]]/Tabelle111[[#This Row],[Anzahl Lieferscheine]]</f>
        <v>8.310810810810812E-2</v>
      </c>
    </row>
    <row r="584" spans="1:14" x14ac:dyDescent="0.2">
      <c r="A584" s="2" t="s">
        <v>37</v>
      </c>
      <c r="B584" s="2" t="s">
        <v>39</v>
      </c>
      <c r="C584" s="2" t="s">
        <v>6</v>
      </c>
      <c r="D584" s="2" t="s">
        <v>7</v>
      </c>
      <c r="E584" s="2" t="s">
        <v>9</v>
      </c>
      <c r="F584" s="2" t="s">
        <v>61</v>
      </c>
      <c r="G584" s="1">
        <v>1187</v>
      </c>
      <c r="H584" s="1">
        <v>474.2</v>
      </c>
      <c r="I584" s="4">
        <v>6</v>
      </c>
      <c r="J584" s="2" t="s">
        <v>65</v>
      </c>
      <c r="K584" s="1">
        <f>Tabelle111[[#This Row],[Menge kg Nges]]/1000</f>
        <v>1.1870000000000001</v>
      </c>
      <c r="L584" s="1">
        <f>Tabelle111[[#This Row],[Menge kg P2O5]]/1000</f>
        <v>0.47420000000000001</v>
      </c>
      <c r="M584" s="1">
        <f>Tabelle111[[#This Row],[Menge t Nges]]/Tabelle111[[#This Row],[Anzahl Lieferscheine]]</f>
        <v>0.19783333333333333</v>
      </c>
      <c r="N584" s="1">
        <f>Tabelle111[[#This Row],[Menge t P2O5]]/Tabelle111[[#This Row],[Anzahl Lieferscheine]]</f>
        <v>7.903333333333333E-2</v>
      </c>
    </row>
    <row r="585" spans="1:14" x14ac:dyDescent="0.2">
      <c r="A585" s="2" t="s">
        <v>37</v>
      </c>
      <c r="B585" s="2" t="s">
        <v>39</v>
      </c>
      <c r="C585" s="2" t="s">
        <v>6</v>
      </c>
      <c r="D585" s="2" t="s">
        <v>7</v>
      </c>
      <c r="E585" s="2" t="s">
        <v>11</v>
      </c>
      <c r="F585" s="2" t="s">
        <v>61</v>
      </c>
      <c r="G585" s="1">
        <v>627.20000000000005</v>
      </c>
      <c r="H585" s="1">
        <v>245</v>
      </c>
      <c r="I585" s="4">
        <v>4</v>
      </c>
      <c r="J585" s="2" t="s">
        <v>65</v>
      </c>
      <c r="K585" s="1">
        <f>Tabelle111[[#This Row],[Menge kg Nges]]/1000</f>
        <v>0.62720000000000009</v>
      </c>
      <c r="L585" s="1">
        <f>Tabelle111[[#This Row],[Menge kg P2O5]]/1000</f>
        <v>0.245</v>
      </c>
      <c r="M585" s="1">
        <f>Tabelle111[[#This Row],[Menge t Nges]]/Tabelle111[[#This Row],[Anzahl Lieferscheine]]</f>
        <v>0.15680000000000002</v>
      </c>
      <c r="N585" s="1">
        <f>Tabelle111[[#This Row],[Menge t P2O5]]/Tabelle111[[#This Row],[Anzahl Lieferscheine]]</f>
        <v>6.1249999999999999E-2</v>
      </c>
    </row>
    <row r="586" spans="1:14" x14ac:dyDescent="0.2">
      <c r="A586" s="2" t="s">
        <v>37</v>
      </c>
      <c r="B586" s="2" t="s">
        <v>39</v>
      </c>
      <c r="C586" s="2" t="s">
        <v>6</v>
      </c>
      <c r="D586" s="2" t="s">
        <v>7</v>
      </c>
      <c r="E586" s="2" t="s">
        <v>12</v>
      </c>
      <c r="F586" s="2" t="s">
        <v>61</v>
      </c>
      <c r="G586" s="1">
        <v>15549.679999999998</v>
      </c>
      <c r="H586" s="1">
        <v>7385.1999999999989</v>
      </c>
      <c r="I586" s="4">
        <v>38</v>
      </c>
      <c r="J586" s="2" t="s">
        <v>65</v>
      </c>
      <c r="K586" s="1">
        <f>Tabelle111[[#This Row],[Menge kg Nges]]/1000</f>
        <v>15.549679999999999</v>
      </c>
      <c r="L586" s="1">
        <f>Tabelle111[[#This Row],[Menge kg P2O5]]/1000</f>
        <v>7.3851999999999993</v>
      </c>
      <c r="M586" s="1">
        <f>Tabelle111[[#This Row],[Menge t Nges]]/Tabelle111[[#This Row],[Anzahl Lieferscheine]]</f>
        <v>0.40920210526315787</v>
      </c>
      <c r="N586" s="1">
        <f>Tabelle111[[#This Row],[Menge t P2O5]]/Tabelle111[[#This Row],[Anzahl Lieferscheine]]</f>
        <v>0.1943473684210526</v>
      </c>
    </row>
    <row r="587" spans="1:14" x14ac:dyDescent="0.2">
      <c r="A587" s="2" t="s">
        <v>37</v>
      </c>
      <c r="B587" s="2" t="s">
        <v>39</v>
      </c>
      <c r="C587" s="2" t="s">
        <v>6</v>
      </c>
      <c r="D587" s="2" t="s">
        <v>7</v>
      </c>
      <c r="E587" s="2" t="s">
        <v>13</v>
      </c>
      <c r="F587" s="2" t="s">
        <v>61</v>
      </c>
      <c r="G587" s="1">
        <v>3834.599999999999</v>
      </c>
      <c r="H587" s="1">
        <v>2672.6</v>
      </c>
      <c r="I587" s="4">
        <v>29</v>
      </c>
      <c r="J587" s="2" t="s">
        <v>65</v>
      </c>
      <c r="K587" s="1">
        <f>Tabelle111[[#This Row],[Menge kg Nges]]/1000</f>
        <v>3.8345999999999991</v>
      </c>
      <c r="L587" s="1">
        <f>Tabelle111[[#This Row],[Menge kg P2O5]]/1000</f>
        <v>2.6726000000000001</v>
      </c>
      <c r="M587" s="1">
        <f>Tabelle111[[#This Row],[Menge t Nges]]/Tabelle111[[#This Row],[Anzahl Lieferscheine]]</f>
        <v>0.13222758620689651</v>
      </c>
      <c r="N587" s="1">
        <f>Tabelle111[[#This Row],[Menge t P2O5]]/Tabelle111[[#This Row],[Anzahl Lieferscheine]]</f>
        <v>9.2158620689655177E-2</v>
      </c>
    </row>
    <row r="588" spans="1:14" x14ac:dyDescent="0.2">
      <c r="A588" s="2" t="s">
        <v>37</v>
      </c>
      <c r="B588" s="2" t="s">
        <v>39</v>
      </c>
      <c r="C588" s="2" t="s">
        <v>6</v>
      </c>
      <c r="D588" s="2" t="s">
        <v>7</v>
      </c>
      <c r="E588" s="2" t="s">
        <v>14</v>
      </c>
      <c r="F588" s="2" t="s">
        <v>61</v>
      </c>
      <c r="G588" s="1">
        <v>3268.36</v>
      </c>
      <c r="H588" s="1">
        <v>1207.42</v>
      </c>
      <c r="I588" s="4">
        <v>12</v>
      </c>
      <c r="J588" s="2" t="s">
        <v>65</v>
      </c>
      <c r="K588" s="1">
        <f>Tabelle111[[#This Row],[Menge kg Nges]]/1000</f>
        <v>3.2683599999999999</v>
      </c>
      <c r="L588" s="1">
        <f>Tabelle111[[#This Row],[Menge kg P2O5]]/1000</f>
        <v>1.2074200000000002</v>
      </c>
      <c r="M588" s="1">
        <f>Tabelle111[[#This Row],[Menge t Nges]]/Tabelle111[[#This Row],[Anzahl Lieferscheine]]</f>
        <v>0.27236333333333335</v>
      </c>
      <c r="N588" s="1">
        <f>Tabelle111[[#This Row],[Menge t P2O5]]/Tabelle111[[#This Row],[Anzahl Lieferscheine]]</f>
        <v>0.10061833333333335</v>
      </c>
    </row>
    <row r="589" spans="1:14" x14ac:dyDescent="0.2">
      <c r="A589" s="2" t="s">
        <v>37</v>
      </c>
      <c r="B589" s="2" t="s">
        <v>39</v>
      </c>
      <c r="C589" s="2" t="s">
        <v>6</v>
      </c>
      <c r="D589" s="2" t="s">
        <v>15</v>
      </c>
      <c r="E589" s="2" t="s">
        <v>8</v>
      </c>
      <c r="F589" s="2" t="s">
        <v>61</v>
      </c>
      <c r="G589" s="1">
        <v>1101.75</v>
      </c>
      <c r="H589" s="1">
        <v>951.46</v>
      </c>
      <c r="I589" s="4">
        <v>1</v>
      </c>
      <c r="J589" s="2" t="s">
        <v>65</v>
      </c>
      <c r="K589" s="1">
        <f>Tabelle111[[#This Row],[Menge kg Nges]]/1000</f>
        <v>1.10175</v>
      </c>
      <c r="L589" s="1">
        <f>Tabelle111[[#This Row],[Menge kg P2O5]]/1000</f>
        <v>0.95146000000000008</v>
      </c>
      <c r="M589" s="1">
        <f>Tabelle111[[#This Row],[Menge t Nges]]/Tabelle111[[#This Row],[Anzahl Lieferscheine]]</f>
        <v>1.10175</v>
      </c>
      <c r="N589" s="1">
        <f>Tabelle111[[#This Row],[Menge t P2O5]]/Tabelle111[[#This Row],[Anzahl Lieferscheine]]</f>
        <v>0.95146000000000008</v>
      </c>
    </row>
    <row r="590" spans="1:14" x14ac:dyDescent="0.2">
      <c r="A590" s="2" t="s">
        <v>37</v>
      </c>
      <c r="B590" s="2" t="s">
        <v>39</v>
      </c>
      <c r="C590" s="2" t="s">
        <v>6</v>
      </c>
      <c r="D590" s="2" t="s">
        <v>15</v>
      </c>
      <c r="E590" s="2" t="s">
        <v>20</v>
      </c>
      <c r="F590" s="2" t="s">
        <v>61</v>
      </c>
      <c r="G590" s="1">
        <v>63.36</v>
      </c>
      <c r="H590" s="1">
        <v>36</v>
      </c>
      <c r="I590" s="4">
        <v>4</v>
      </c>
      <c r="J590" s="2" t="s">
        <v>65</v>
      </c>
      <c r="K590" s="1">
        <f>Tabelle111[[#This Row],[Menge kg Nges]]/1000</f>
        <v>6.336E-2</v>
      </c>
      <c r="L590" s="1">
        <f>Tabelle111[[#This Row],[Menge kg P2O5]]/1000</f>
        <v>3.5999999999999997E-2</v>
      </c>
      <c r="M590" s="1">
        <f>Tabelle111[[#This Row],[Menge t Nges]]/Tabelle111[[#This Row],[Anzahl Lieferscheine]]</f>
        <v>1.584E-2</v>
      </c>
      <c r="N590" s="1">
        <f>Tabelle111[[#This Row],[Menge t P2O5]]/Tabelle111[[#This Row],[Anzahl Lieferscheine]]</f>
        <v>8.9999999999999993E-3</v>
      </c>
    </row>
    <row r="591" spans="1:14" x14ac:dyDescent="0.2">
      <c r="A591" s="2" t="s">
        <v>37</v>
      </c>
      <c r="B591" s="2" t="s">
        <v>39</v>
      </c>
      <c r="C591" s="2" t="s">
        <v>6</v>
      </c>
      <c r="D591" s="2" t="s">
        <v>15</v>
      </c>
      <c r="E591" s="2" t="s">
        <v>21</v>
      </c>
      <c r="F591" s="2" t="s">
        <v>61</v>
      </c>
      <c r="G591" s="1">
        <v>1456</v>
      </c>
      <c r="H591" s="1">
        <v>816</v>
      </c>
      <c r="I591" s="4">
        <v>2</v>
      </c>
      <c r="J591" s="2" t="s">
        <v>65</v>
      </c>
      <c r="K591" s="1">
        <f>Tabelle111[[#This Row],[Menge kg Nges]]/1000</f>
        <v>1.456</v>
      </c>
      <c r="L591" s="1">
        <f>Tabelle111[[#This Row],[Menge kg P2O5]]/1000</f>
        <v>0.81599999999999995</v>
      </c>
      <c r="M591" s="1">
        <f>Tabelle111[[#This Row],[Menge t Nges]]/Tabelle111[[#This Row],[Anzahl Lieferscheine]]</f>
        <v>0.72799999999999998</v>
      </c>
      <c r="N591" s="1">
        <f>Tabelle111[[#This Row],[Menge t P2O5]]/Tabelle111[[#This Row],[Anzahl Lieferscheine]]</f>
        <v>0.40799999999999997</v>
      </c>
    </row>
    <row r="592" spans="1:14" x14ac:dyDescent="0.2">
      <c r="A592" s="2" t="s">
        <v>37</v>
      </c>
      <c r="B592" s="2" t="s">
        <v>39</v>
      </c>
      <c r="C592" s="2" t="s">
        <v>6</v>
      </c>
      <c r="D592" s="2" t="s">
        <v>15</v>
      </c>
      <c r="E592" s="2" t="s">
        <v>10</v>
      </c>
      <c r="F592" s="2" t="s">
        <v>61</v>
      </c>
      <c r="G592" s="1">
        <v>702</v>
      </c>
      <c r="H592" s="1">
        <v>299</v>
      </c>
      <c r="I592" s="4">
        <v>1</v>
      </c>
      <c r="J592" s="2" t="s">
        <v>65</v>
      </c>
      <c r="K592" s="1">
        <f>Tabelle111[[#This Row],[Menge kg Nges]]/1000</f>
        <v>0.70199999999999996</v>
      </c>
      <c r="L592" s="1">
        <f>Tabelle111[[#This Row],[Menge kg P2O5]]/1000</f>
        <v>0.29899999999999999</v>
      </c>
      <c r="M592" s="1">
        <f>Tabelle111[[#This Row],[Menge t Nges]]/Tabelle111[[#This Row],[Anzahl Lieferscheine]]</f>
        <v>0.70199999999999996</v>
      </c>
      <c r="N592" s="1">
        <f>Tabelle111[[#This Row],[Menge t P2O5]]/Tabelle111[[#This Row],[Anzahl Lieferscheine]]</f>
        <v>0.29899999999999999</v>
      </c>
    </row>
    <row r="593" spans="1:14" x14ac:dyDescent="0.2">
      <c r="A593" s="2" t="s">
        <v>37</v>
      </c>
      <c r="B593" s="2" t="s">
        <v>39</v>
      </c>
      <c r="C593" s="2" t="s">
        <v>25</v>
      </c>
      <c r="D593" s="2" t="s">
        <v>25</v>
      </c>
      <c r="E593" s="2" t="s">
        <v>26</v>
      </c>
      <c r="F593" s="2" t="s">
        <v>61</v>
      </c>
      <c r="G593" s="1">
        <v>569.6</v>
      </c>
      <c r="H593" s="1">
        <v>274.8</v>
      </c>
      <c r="I593" s="4">
        <v>2</v>
      </c>
      <c r="J593" s="2" t="s">
        <v>65</v>
      </c>
      <c r="K593" s="1">
        <f>Tabelle111[[#This Row],[Menge kg Nges]]/1000</f>
        <v>0.5696</v>
      </c>
      <c r="L593" s="1">
        <f>Tabelle111[[#This Row],[Menge kg P2O5]]/1000</f>
        <v>0.27479999999999999</v>
      </c>
      <c r="M593" s="1">
        <f>Tabelle111[[#This Row],[Menge t Nges]]/Tabelle111[[#This Row],[Anzahl Lieferscheine]]</f>
        <v>0.2848</v>
      </c>
      <c r="N593" s="1">
        <f>Tabelle111[[#This Row],[Menge t P2O5]]/Tabelle111[[#This Row],[Anzahl Lieferscheine]]</f>
        <v>0.13739999999999999</v>
      </c>
    </row>
    <row r="594" spans="1:14" x14ac:dyDescent="0.2">
      <c r="A594" s="2" t="s">
        <v>37</v>
      </c>
      <c r="B594" s="2" t="s">
        <v>40</v>
      </c>
      <c r="C594" s="2" t="s">
        <v>6</v>
      </c>
      <c r="D594" s="2" t="s">
        <v>7</v>
      </c>
      <c r="E594" s="2" t="s">
        <v>8</v>
      </c>
      <c r="F594" s="2" t="s">
        <v>61</v>
      </c>
      <c r="G594" s="1">
        <v>986.1</v>
      </c>
      <c r="H594" s="1">
        <v>370.85</v>
      </c>
      <c r="I594" s="4">
        <v>6</v>
      </c>
      <c r="J594" s="2" t="s">
        <v>65</v>
      </c>
      <c r="K594" s="1">
        <f>Tabelle111[[#This Row],[Menge kg Nges]]/1000</f>
        <v>0.98609999999999998</v>
      </c>
      <c r="L594" s="1">
        <f>Tabelle111[[#This Row],[Menge kg P2O5]]/1000</f>
        <v>0.37085000000000001</v>
      </c>
      <c r="M594" s="1">
        <f>Tabelle111[[#This Row],[Menge t Nges]]/Tabelle111[[#This Row],[Anzahl Lieferscheine]]</f>
        <v>0.16435</v>
      </c>
      <c r="N594" s="1">
        <f>Tabelle111[[#This Row],[Menge t P2O5]]/Tabelle111[[#This Row],[Anzahl Lieferscheine]]</f>
        <v>6.1808333333333333E-2</v>
      </c>
    </row>
    <row r="595" spans="1:14" x14ac:dyDescent="0.2">
      <c r="A595" s="2" t="s">
        <v>37</v>
      </c>
      <c r="B595" s="2" t="s">
        <v>40</v>
      </c>
      <c r="C595" s="2" t="s">
        <v>6</v>
      </c>
      <c r="D595" s="2" t="s">
        <v>7</v>
      </c>
      <c r="E595" s="2" t="s">
        <v>9</v>
      </c>
      <c r="F595" s="2" t="s">
        <v>61</v>
      </c>
      <c r="G595" s="1">
        <v>4611.1000000000004</v>
      </c>
      <c r="H595" s="1">
        <v>1910.8</v>
      </c>
      <c r="I595" s="4">
        <v>17</v>
      </c>
      <c r="J595" s="2" t="s">
        <v>65</v>
      </c>
      <c r="K595" s="1">
        <f>Tabelle111[[#This Row],[Menge kg Nges]]/1000</f>
        <v>4.6111000000000004</v>
      </c>
      <c r="L595" s="1">
        <f>Tabelle111[[#This Row],[Menge kg P2O5]]/1000</f>
        <v>1.9108000000000001</v>
      </c>
      <c r="M595" s="1">
        <f>Tabelle111[[#This Row],[Menge t Nges]]/Tabelle111[[#This Row],[Anzahl Lieferscheine]]</f>
        <v>0.27124117647058826</v>
      </c>
      <c r="N595" s="1">
        <f>Tabelle111[[#This Row],[Menge t P2O5]]/Tabelle111[[#This Row],[Anzahl Lieferscheine]]</f>
        <v>0.1124</v>
      </c>
    </row>
    <row r="596" spans="1:14" x14ac:dyDescent="0.2">
      <c r="A596" s="2" t="s">
        <v>37</v>
      </c>
      <c r="B596" s="2" t="s">
        <v>40</v>
      </c>
      <c r="C596" s="2" t="s">
        <v>6</v>
      </c>
      <c r="D596" s="2" t="s">
        <v>7</v>
      </c>
      <c r="E596" s="2" t="s">
        <v>11</v>
      </c>
      <c r="F596" s="2" t="s">
        <v>61</v>
      </c>
      <c r="G596" s="1">
        <v>14107.599999999999</v>
      </c>
      <c r="H596" s="1">
        <v>5765.2</v>
      </c>
      <c r="I596" s="4">
        <v>53</v>
      </c>
      <c r="J596" s="2" t="s">
        <v>65</v>
      </c>
      <c r="K596" s="1">
        <f>Tabelle111[[#This Row],[Menge kg Nges]]/1000</f>
        <v>14.107599999999998</v>
      </c>
      <c r="L596" s="1">
        <f>Tabelle111[[#This Row],[Menge kg P2O5]]/1000</f>
        <v>5.7652000000000001</v>
      </c>
      <c r="M596" s="1">
        <f>Tabelle111[[#This Row],[Menge t Nges]]/Tabelle111[[#This Row],[Anzahl Lieferscheine]]</f>
        <v>0.26618113207547167</v>
      </c>
      <c r="N596" s="1">
        <f>Tabelle111[[#This Row],[Menge t P2O5]]/Tabelle111[[#This Row],[Anzahl Lieferscheine]]</f>
        <v>0.10877735849056604</v>
      </c>
    </row>
    <row r="597" spans="1:14" x14ac:dyDescent="0.2">
      <c r="A597" s="2" t="s">
        <v>37</v>
      </c>
      <c r="B597" s="2" t="s">
        <v>40</v>
      </c>
      <c r="C597" s="2" t="s">
        <v>6</v>
      </c>
      <c r="D597" s="2" t="s">
        <v>7</v>
      </c>
      <c r="E597" s="2" t="s">
        <v>12</v>
      </c>
      <c r="F597" s="2" t="s">
        <v>61</v>
      </c>
      <c r="G597" s="1">
        <v>38072.280000000006</v>
      </c>
      <c r="H597" s="1">
        <v>14784.220000000003</v>
      </c>
      <c r="I597" s="4">
        <v>121</v>
      </c>
      <c r="J597" s="2" t="s">
        <v>65</v>
      </c>
      <c r="K597" s="1">
        <f>Tabelle111[[#This Row],[Menge kg Nges]]/1000</f>
        <v>38.072280000000006</v>
      </c>
      <c r="L597" s="1">
        <f>Tabelle111[[#This Row],[Menge kg P2O5]]/1000</f>
        <v>14.784220000000003</v>
      </c>
      <c r="M597" s="1">
        <f>Tabelle111[[#This Row],[Menge t Nges]]/Tabelle111[[#This Row],[Anzahl Lieferscheine]]</f>
        <v>0.31464694214876038</v>
      </c>
      <c r="N597" s="1">
        <f>Tabelle111[[#This Row],[Menge t P2O5]]/Tabelle111[[#This Row],[Anzahl Lieferscheine]]</f>
        <v>0.12218363636363638</v>
      </c>
    </row>
    <row r="598" spans="1:14" x14ac:dyDescent="0.2">
      <c r="A598" s="2" t="s">
        <v>37</v>
      </c>
      <c r="B598" s="2" t="s">
        <v>40</v>
      </c>
      <c r="C598" s="2" t="s">
        <v>6</v>
      </c>
      <c r="D598" s="2" t="s">
        <v>7</v>
      </c>
      <c r="E598" s="2" t="s">
        <v>13</v>
      </c>
      <c r="F598" s="2" t="s">
        <v>61</v>
      </c>
      <c r="G598" s="1">
        <v>11897.419999999998</v>
      </c>
      <c r="H598" s="1">
        <v>6139.2000000000007</v>
      </c>
      <c r="I598" s="4">
        <v>52</v>
      </c>
      <c r="J598" s="2" t="s">
        <v>65</v>
      </c>
      <c r="K598" s="1">
        <f>Tabelle111[[#This Row],[Menge kg Nges]]/1000</f>
        <v>11.897419999999999</v>
      </c>
      <c r="L598" s="1">
        <f>Tabelle111[[#This Row],[Menge kg P2O5]]/1000</f>
        <v>6.1392000000000007</v>
      </c>
      <c r="M598" s="1">
        <f>Tabelle111[[#This Row],[Menge t Nges]]/Tabelle111[[#This Row],[Anzahl Lieferscheine]]</f>
        <v>0.22879653846153844</v>
      </c>
      <c r="N598" s="1">
        <f>Tabelle111[[#This Row],[Menge t P2O5]]/Tabelle111[[#This Row],[Anzahl Lieferscheine]]</f>
        <v>0.11806153846153847</v>
      </c>
    </row>
    <row r="599" spans="1:14" x14ac:dyDescent="0.2">
      <c r="A599" s="2" t="s">
        <v>37</v>
      </c>
      <c r="B599" s="2" t="s">
        <v>40</v>
      </c>
      <c r="C599" s="2" t="s">
        <v>6</v>
      </c>
      <c r="D599" s="2" t="s">
        <v>7</v>
      </c>
      <c r="E599" s="2" t="s">
        <v>14</v>
      </c>
      <c r="F599" s="2" t="s">
        <v>61</v>
      </c>
      <c r="G599" s="1">
        <v>60581.41000000004</v>
      </c>
      <c r="H599" s="1">
        <v>27185.399999999991</v>
      </c>
      <c r="I599" s="4">
        <v>217</v>
      </c>
      <c r="J599" s="2" t="s">
        <v>65</v>
      </c>
      <c r="K599" s="1">
        <f>Tabelle111[[#This Row],[Menge kg Nges]]/1000</f>
        <v>60.581410000000041</v>
      </c>
      <c r="L599" s="1">
        <f>Tabelle111[[#This Row],[Menge kg P2O5]]/1000</f>
        <v>27.185399999999991</v>
      </c>
      <c r="M599" s="1">
        <f>Tabelle111[[#This Row],[Menge t Nges]]/Tabelle111[[#This Row],[Anzahl Lieferscheine]]</f>
        <v>0.27917700460829514</v>
      </c>
      <c r="N599" s="1">
        <f>Tabelle111[[#This Row],[Menge t P2O5]]/Tabelle111[[#This Row],[Anzahl Lieferscheine]]</f>
        <v>0.12527834101382485</v>
      </c>
    </row>
    <row r="600" spans="1:14" x14ac:dyDescent="0.2">
      <c r="A600" s="2" t="s">
        <v>37</v>
      </c>
      <c r="B600" s="2" t="s">
        <v>40</v>
      </c>
      <c r="C600" s="2" t="s">
        <v>6</v>
      </c>
      <c r="D600" s="2" t="s">
        <v>15</v>
      </c>
      <c r="E600" s="2" t="s">
        <v>17</v>
      </c>
      <c r="F600" s="2" t="s">
        <v>61</v>
      </c>
      <c r="G600" s="1">
        <v>566.04</v>
      </c>
      <c r="H600" s="1">
        <v>245.64</v>
      </c>
      <c r="I600" s="4">
        <v>3</v>
      </c>
      <c r="J600" s="2" t="s">
        <v>65</v>
      </c>
      <c r="K600" s="1">
        <f>Tabelle111[[#This Row],[Menge kg Nges]]/1000</f>
        <v>0.56603999999999999</v>
      </c>
      <c r="L600" s="1">
        <f>Tabelle111[[#This Row],[Menge kg P2O5]]/1000</f>
        <v>0.24564</v>
      </c>
      <c r="M600" s="1">
        <f>Tabelle111[[#This Row],[Menge t Nges]]/Tabelle111[[#This Row],[Anzahl Lieferscheine]]</f>
        <v>0.18867999999999999</v>
      </c>
      <c r="N600" s="1">
        <f>Tabelle111[[#This Row],[Menge t P2O5]]/Tabelle111[[#This Row],[Anzahl Lieferscheine]]</f>
        <v>8.1879999999999994E-2</v>
      </c>
    </row>
    <row r="601" spans="1:14" x14ac:dyDescent="0.2">
      <c r="A601" s="2" t="s">
        <v>37</v>
      </c>
      <c r="B601" s="2" t="s">
        <v>40</v>
      </c>
      <c r="C601" s="2" t="s">
        <v>6</v>
      </c>
      <c r="D601" s="2" t="s">
        <v>15</v>
      </c>
      <c r="E601" s="2" t="s">
        <v>18</v>
      </c>
      <c r="F601" s="2" t="s">
        <v>61</v>
      </c>
      <c r="G601" s="1">
        <v>1500.32</v>
      </c>
      <c r="H601" s="1">
        <v>1107.4399999999998</v>
      </c>
      <c r="I601" s="4">
        <v>5</v>
      </c>
      <c r="J601" s="2" t="s">
        <v>65</v>
      </c>
      <c r="K601" s="1">
        <f>Tabelle111[[#This Row],[Menge kg Nges]]/1000</f>
        <v>1.5003199999999999</v>
      </c>
      <c r="L601" s="1">
        <f>Tabelle111[[#This Row],[Menge kg P2O5]]/1000</f>
        <v>1.1074399999999998</v>
      </c>
      <c r="M601" s="1">
        <f>Tabelle111[[#This Row],[Menge t Nges]]/Tabelle111[[#This Row],[Anzahl Lieferscheine]]</f>
        <v>0.300064</v>
      </c>
      <c r="N601" s="1">
        <f>Tabelle111[[#This Row],[Menge t P2O5]]/Tabelle111[[#This Row],[Anzahl Lieferscheine]]</f>
        <v>0.22148799999999996</v>
      </c>
    </row>
    <row r="602" spans="1:14" x14ac:dyDescent="0.2">
      <c r="A602" s="2" t="s">
        <v>37</v>
      </c>
      <c r="B602" s="2" t="s">
        <v>40</v>
      </c>
      <c r="C602" s="2" t="s">
        <v>6</v>
      </c>
      <c r="D602" s="2" t="s">
        <v>15</v>
      </c>
      <c r="E602" s="2" t="s">
        <v>19</v>
      </c>
      <c r="F602" s="2" t="s">
        <v>61</v>
      </c>
      <c r="G602" s="1">
        <v>202.5</v>
      </c>
      <c r="H602" s="1">
        <v>225</v>
      </c>
      <c r="I602" s="4">
        <v>1</v>
      </c>
      <c r="J602" s="2" t="s">
        <v>65</v>
      </c>
      <c r="K602" s="1">
        <f>Tabelle111[[#This Row],[Menge kg Nges]]/1000</f>
        <v>0.20250000000000001</v>
      </c>
      <c r="L602" s="1">
        <f>Tabelle111[[#This Row],[Menge kg P2O5]]/1000</f>
        <v>0.22500000000000001</v>
      </c>
      <c r="M602" s="1">
        <f>Tabelle111[[#This Row],[Menge t Nges]]/Tabelle111[[#This Row],[Anzahl Lieferscheine]]</f>
        <v>0.20250000000000001</v>
      </c>
      <c r="N602" s="1">
        <f>Tabelle111[[#This Row],[Menge t P2O5]]/Tabelle111[[#This Row],[Anzahl Lieferscheine]]</f>
        <v>0.22500000000000001</v>
      </c>
    </row>
    <row r="603" spans="1:14" x14ac:dyDescent="0.2">
      <c r="A603" s="2" t="s">
        <v>37</v>
      </c>
      <c r="B603" s="2" t="s">
        <v>40</v>
      </c>
      <c r="C603" s="2" t="s">
        <v>6</v>
      </c>
      <c r="D603" s="2" t="s">
        <v>15</v>
      </c>
      <c r="E603" s="2" t="s">
        <v>20</v>
      </c>
      <c r="F603" s="2" t="s">
        <v>61</v>
      </c>
      <c r="G603" s="1">
        <v>240.72000000000003</v>
      </c>
      <c r="H603" s="1">
        <v>177</v>
      </c>
      <c r="I603" s="4">
        <v>3</v>
      </c>
      <c r="J603" s="2" t="s">
        <v>65</v>
      </c>
      <c r="K603" s="1">
        <f>Tabelle111[[#This Row],[Menge kg Nges]]/1000</f>
        <v>0.24072000000000002</v>
      </c>
      <c r="L603" s="1">
        <f>Tabelle111[[#This Row],[Menge kg P2O5]]/1000</f>
        <v>0.17699999999999999</v>
      </c>
      <c r="M603" s="1">
        <f>Tabelle111[[#This Row],[Menge t Nges]]/Tabelle111[[#This Row],[Anzahl Lieferscheine]]</f>
        <v>8.0240000000000006E-2</v>
      </c>
      <c r="N603" s="1">
        <f>Tabelle111[[#This Row],[Menge t P2O5]]/Tabelle111[[#This Row],[Anzahl Lieferscheine]]</f>
        <v>5.8999999999999997E-2</v>
      </c>
    </row>
    <row r="604" spans="1:14" x14ac:dyDescent="0.2">
      <c r="A604" s="2" t="s">
        <v>37</v>
      </c>
      <c r="B604" s="2" t="s">
        <v>40</v>
      </c>
      <c r="C604" s="2" t="s">
        <v>6</v>
      </c>
      <c r="D604" s="2" t="s">
        <v>15</v>
      </c>
      <c r="E604" s="2" t="s">
        <v>21</v>
      </c>
      <c r="F604" s="2" t="s">
        <v>61</v>
      </c>
      <c r="G604" s="1">
        <v>1805</v>
      </c>
      <c r="H604" s="1">
        <v>1146.58</v>
      </c>
      <c r="I604" s="4">
        <v>4</v>
      </c>
      <c r="J604" s="2" t="s">
        <v>65</v>
      </c>
      <c r="K604" s="1">
        <f>Tabelle111[[#This Row],[Menge kg Nges]]/1000</f>
        <v>1.8049999999999999</v>
      </c>
      <c r="L604" s="1">
        <f>Tabelle111[[#This Row],[Menge kg P2O5]]/1000</f>
        <v>1.1465799999999999</v>
      </c>
      <c r="M604" s="1">
        <f>Tabelle111[[#This Row],[Menge t Nges]]/Tabelle111[[#This Row],[Anzahl Lieferscheine]]</f>
        <v>0.45124999999999998</v>
      </c>
      <c r="N604" s="1">
        <f>Tabelle111[[#This Row],[Menge t P2O5]]/Tabelle111[[#This Row],[Anzahl Lieferscheine]]</f>
        <v>0.28664499999999998</v>
      </c>
    </row>
    <row r="605" spans="1:14" x14ac:dyDescent="0.2">
      <c r="A605" s="2" t="s">
        <v>37</v>
      </c>
      <c r="B605" s="2" t="s">
        <v>40</v>
      </c>
      <c r="C605" s="2" t="s">
        <v>6</v>
      </c>
      <c r="D605" s="2" t="s">
        <v>15</v>
      </c>
      <c r="E605" s="2" t="s">
        <v>9</v>
      </c>
      <c r="F605" s="2" t="s">
        <v>61</v>
      </c>
      <c r="G605" s="1">
        <v>383</v>
      </c>
      <c r="H605" s="1">
        <v>202.5</v>
      </c>
      <c r="I605" s="4">
        <v>3</v>
      </c>
      <c r="J605" s="2" t="s">
        <v>65</v>
      </c>
      <c r="K605" s="1">
        <f>Tabelle111[[#This Row],[Menge kg Nges]]/1000</f>
        <v>0.38300000000000001</v>
      </c>
      <c r="L605" s="1">
        <f>Tabelle111[[#This Row],[Menge kg P2O5]]/1000</f>
        <v>0.20250000000000001</v>
      </c>
      <c r="M605" s="1">
        <f>Tabelle111[[#This Row],[Menge t Nges]]/Tabelle111[[#This Row],[Anzahl Lieferscheine]]</f>
        <v>0.12766666666666668</v>
      </c>
      <c r="N605" s="1">
        <f>Tabelle111[[#This Row],[Menge t P2O5]]/Tabelle111[[#This Row],[Anzahl Lieferscheine]]</f>
        <v>6.7500000000000004E-2</v>
      </c>
    </row>
    <row r="606" spans="1:14" x14ac:dyDescent="0.2">
      <c r="A606" s="2" t="s">
        <v>37</v>
      </c>
      <c r="B606" s="2" t="s">
        <v>40</v>
      </c>
      <c r="C606" s="2" t="s">
        <v>6</v>
      </c>
      <c r="D606" s="2" t="s">
        <v>15</v>
      </c>
      <c r="E606" s="2" t="s">
        <v>24</v>
      </c>
      <c r="F606" s="2" t="s">
        <v>61</v>
      </c>
      <c r="G606" s="1">
        <v>747</v>
      </c>
      <c r="H606" s="1">
        <v>459</v>
      </c>
      <c r="I606" s="4">
        <v>1</v>
      </c>
      <c r="J606" s="2" t="s">
        <v>65</v>
      </c>
      <c r="K606" s="1">
        <f>Tabelle111[[#This Row],[Menge kg Nges]]/1000</f>
        <v>0.747</v>
      </c>
      <c r="L606" s="1">
        <f>Tabelle111[[#This Row],[Menge kg P2O5]]/1000</f>
        <v>0.45900000000000002</v>
      </c>
      <c r="M606" s="1">
        <f>Tabelle111[[#This Row],[Menge t Nges]]/Tabelle111[[#This Row],[Anzahl Lieferscheine]]</f>
        <v>0.747</v>
      </c>
      <c r="N606" s="1">
        <f>Tabelle111[[#This Row],[Menge t P2O5]]/Tabelle111[[#This Row],[Anzahl Lieferscheine]]</f>
        <v>0.45900000000000002</v>
      </c>
    </row>
    <row r="607" spans="1:14" x14ac:dyDescent="0.2">
      <c r="A607" s="2" t="s">
        <v>37</v>
      </c>
      <c r="B607" s="2" t="s">
        <v>40</v>
      </c>
      <c r="C607" s="2" t="s">
        <v>25</v>
      </c>
      <c r="D607" s="2" t="s">
        <v>25</v>
      </c>
      <c r="E607" s="2" t="s">
        <v>26</v>
      </c>
      <c r="F607" s="2" t="s">
        <v>61</v>
      </c>
      <c r="G607" s="1">
        <v>19355.219999999998</v>
      </c>
      <c r="H607" s="1">
        <v>8928.5999999999985</v>
      </c>
      <c r="I607" s="4">
        <v>59</v>
      </c>
      <c r="J607" s="2" t="s">
        <v>65</v>
      </c>
      <c r="K607" s="1">
        <f>Tabelle111[[#This Row],[Menge kg Nges]]/1000</f>
        <v>19.355219999999999</v>
      </c>
      <c r="L607" s="1">
        <f>Tabelle111[[#This Row],[Menge kg P2O5]]/1000</f>
        <v>8.9285999999999994</v>
      </c>
      <c r="M607" s="1">
        <f>Tabelle111[[#This Row],[Menge t Nges]]/Tabelle111[[#This Row],[Anzahl Lieferscheine]]</f>
        <v>0.32805457627118645</v>
      </c>
      <c r="N607" s="1">
        <f>Tabelle111[[#This Row],[Menge t P2O5]]/Tabelle111[[#This Row],[Anzahl Lieferscheine]]</f>
        <v>0.1513322033898305</v>
      </c>
    </row>
    <row r="608" spans="1:14" x14ac:dyDescent="0.2">
      <c r="A608" s="2" t="s">
        <v>37</v>
      </c>
      <c r="B608" s="2" t="s">
        <v>28</v>
      </c>
      <c r="C608" s="2" t="s">
        <v>6</v>
      </c>
      <c r="D608" s="2" t="s">
        <v>7</v>
      </c>
      <c r="E608" s="2" t="s">
        <v>12</v>
      </c>
      <c r="F608" s="2" t="s">
        <v>61</v>
      </c>
      <c r="G608" s="1">
        <v>1261.4000000000001</v>
      </c>
      <c r="H608" s="1">
        <v>459.95</v>
      </c>
      <c r="I608" s="4">
        <v>4</v>
      </c>
      <c r="J608" s="2" t="s">
        <v>65</v>
      </c>
      <c r="K608" s="1">
        <f>Tabelle111[[#This Row],[Menge kg Nges]]/1000</f>
        <v>1.2614000000000001</v>
      </c>
      <c r="L608" s="1">
        <f>Tabelle111[[#This Row],[Menge kg P2O5]]/1000</f>
        <v>0.45994999999999997</v>
      </c>
      <c r="M608" s="1">
        <f>Tabelle111[[#This Row],[Menge t Nges]]/Tabelle111[[#This Row],[Anzahl Lieferscheine]]</f>
        <v>0.31535000000000002</v>
      </c>
      <c r="N608" s="1">
        <f>Tabelle111[[#This Row],[Menge t P2O5]]/Tabelle111[[#This Row],[Anzahl Lieferscheine]]</f>
        <v>0.11498749999999999</v>
      </c>
    </row>
    <row r="609" spans="1:14" x14ac:dyDescent="0.2">
      <c r="A609" s="2" t="s">
        <v>37</v>
      </c>
      <c r="B609" s="2" t="s">
        <v>42</v>
      </c>
      <c r="C609" s="2" t="s">
        <v>6</v>
      </c>
      <c r="D609" s="2" t="s">
        <v>7</v>
      </c>
      <c r="E609" s="2" t="s">
        <v>8</v>
      </c>
      <c r="F609" s="2" t="s">
        <v>61</v>
      </c>
      <c r="G609" s="1">
        <v>1734</v>
      </c>
      <c r="H609" s="1">
        <v>582</v>
      </c>
      <c r="I609" s="4">
        <v>4</v>
      </c>
      <c r="J609" s="2" t="s">
        <v>65</v>
      </c>
      <c r="K609" s="1">
        <f>Tabelle111[[#This Row],[Menge kg Nges]]/1000</f>
        <v>1.734</v>
      </c>
      <c r="L609" s="1">
        <f>Tabelle111[[#This Row],[Menge kg P2O5]]/1000</f>
        <v>0.58199999999999996</v>
      </c>
      <c r="M609" s="1">
        <f>Tabelle111[[#This Row],[Menge t Nges]]/Tabelle111[[#This Row],[Anzahl Lieferscheine]]</f>
        <v>0.4335</v>
      </c>
      <c r="N609" s="1">
        <f>Tabelle111[[#This Row],[Menge t P2O5]]/Tabelle111[[#This Row],[Anzahl Lieferscheine]]</f>
        <v>0.14549999999999999</v>
      </c>
    </row>
    <row r="610" spans="1:14" x14ac:dyDescent="0.2">
      <c r="A610" s="2" t="s">
        <v>37</v>
      </c>
      <c r="B610" s="2" t="s">
        <v>42</v>
      </c>
      <c r="C610" s="2" t="s">
        <v>6</v>
      </c>
      <c r="D610" s="2" t="s">
        <v>7</v>
      </c>
      <c r="E610" s="2" t="s">
        <v>9</v>
      </c>
      <c r="F610" s="2" t="s">
        <v>61</v>
      </c>
      <c r="G610" s="1">
        <v>2346.1999999999998</v>
      </c>
      <c r="H610" s="1">
        <v>964.59999999999991</v>
      </c>
      <c r="I610" s="4">
        <v>10</v>
      </c>
      <c r="J610" s="2" t="s">
        <v>65</v>
      </c>
      <c r="K610" s="1">
        <f>Tabelle111[[#This Row],[Menge kg Nges]]/1000</f>
        <v>2.3461999999999996</v>
      </c>
      <c r="L610" s="1">
        <f>Tabelle111[[#This Row],[Menge kg P2O5]]/1000</f>
        <v>0.9645999999999999</v>
      </c>
      <c r="M610" s="1">
        <f>Tabelle111[[#This Row],[Menge t Nges]]/Tabelle111[[#This Row],[Anzahl Lieferscheine]]</f>
        <v>0.23461999999999997</v>
      </c>
      <c r="N610" s="1">
        <f>Tabelle111[[#This Row],[Menge t P2O5]]/Tabelle111[[#This Row],[Anzahl Lieferscheine]]</f>
        <v>9.645999999999999E-2</v>
      </c>
    </row>
    <row r="611" spans="1:14" x14ac:dyDescent="0.2">
      <c r="A611" s="2" t="s">
        <v>37</v>
      </c>
      <c r="B611" s="2" t="s">
        <v>42</v>
      </c>
      <c r="C611" s="2" t="s">
        <v>6</v>
      </c>
      <c r="D611" s="2" t="s">
        <v>7</v>
      </c>
      <c r="E611" s="2" t="s">
        <v>11</v>
      </c>
      <c r="F611" s="2" t="s">
        <v>61</v>
      </c>
      <c r="G611" s="1">
        <v>242.39999999999998</v>
      </c>
      <c r="H611" s="1">
        <v>101.8</v>
      </c>
      <c r="I611" s="4">
        <v>2</v>
      </c>
      <c r="J611" s="2" t="s">
        <v>65</v>
      </c>
      <c r="K611" s="1">
        <f>Tabelle111[[#This Row],[Menge kg Nges]]/1000</f>
        <v>0.24239999999999998</v>
      </c>
      <c r="L611" s="1">
        <f>Tabelle111[[#This Row],[Menge kg P2O5]]/1000</f>
        <v>0.1018</v>
      </c>
      <c r="M611" s="1">
        <f>Tabelle111[[#This Row],[Menge t Nges]]/Tabelle111[[#This Row],[Anzahl Lieferscheine]]</f>
        <v>0.12119999999999999</v>
      </c>
      <c r="N611" s="1">
        <f>Tabelle111[[#This Row],[Menge t P2O5]]/Tabelle111[[#This Row],[Anzahl Lieferscheine]]</f>
        <v>5.0900000000000001E-2</v>
      </c>
    </row>
    <row r="612" spans="1:14" x14ac:dyDescent="0.2">
      <c r="A612" s="2" t="s">
        <v>37</v>
      </c>
      <c r="B612" s="2" t="s">
        <v>42</v>
      </c>
      <c r="C612" s="2" t="s">
        <v>6</v>
      </c>
      <c r="D612" s="2" t="s">
        <v>7</v>
      </c>
      <c r="E612" s="2" t="s">
        <v>12</v>
      </c>
      <c r="F612" s="2" t="s">
        <v>61</v>
      </c>
      <c r="G612" s="1">
        <v>37417.119999999974</v>
      </c>
      <c r="H612" s="1">
        <v>14682.859999999993</v>
      </c>
      <c r="I612" s="4">
        <v>81</v>
      </c>
      <c r="J612" s="2" t="s">
        <v>65</v>
      </c>
      <c r="K612" s="1">
        <f>Tabelle111[[#This Row],[Menge kg Nges]]/1000</f>
        <v>37.417119999999976</v>
      </c>
      <c r="L612" s="1">
        <f>Tabelle111[[#This Row],[Menge kg P2O5]]/1000</f>
        <v>14.682859999999993</v>
      </c>
      <c r="M612" s="1">
        <f>Tabelle111[[#This Row],[Menge t Nges]]/Tabelle111[[#This Row],[Anzahl Lieferscheine]]</f>
        <v>0.46193975308641944</v>
      </c>
      <c r="N612" s="1">
        <f>Tabelle111[[#This Row],[Menge t P2O5]]/Tabelle111[[#This Row],[Anzahl Lieferscheine]]</f>
        <v>0.18126987654320978</v>
      </c>
    </row>
    <row r="613" spans="1:14" x14ac:dyDescent="0.2">
      <c r="A613" s="2" t="s">
        <v>37</v>
      </c>
      <c r="B613" s="2" t="s">
        <v>42</v>
      </c>
      <c r="C613" s="2" t="s">
        <v>6</v>
      </c>
      <c r="D613" s="2" t="s">
        <v>7</v>
      </c>
      <c r="E613" s="2" t="s">
        <v>13</v>
      </c>
      <c r="F613" s="2" t="s">
        <v>61</v>
      </c>
      <c r="G613" s="1">
        <v>18430.639999999996</v>
      </c>
      <c r="H613" s="1">
        <v>10141.280000000002</v>
      </c>
      <c r="I613" s="4">
        <v>44</v>
      </c>
      <c r="J613" s="2" t="s">
        <v>65</v>
      </c>
      <c r="K613" s="1">
        <f>Tabelle111[[#This Row],[Menge kg Nges]]/1000</f>
        <v>18.430639999999997</v>
      </c>
      <c r="L613" s="1">
        <f>Tabelle111[[#This Row],[Menge kg P2O5]]/1000</f>
        <v>10.141280000000002</v>
      </c>
      <c r="M613" s="1">
        <f>Tabelle111[[#This Row],[Menge t Nges]]/Tabelle111[[#This Row],[Anzahl Lieferscheine]]</f>
        <v>0.41887818181818176</v>
      </c>
      <c r="N613" s="1">
        <f>Tabelle111[[#This Row],[Menge t P2O5]]/Tabelle111[[#This Row],[Anzahl Lieferscheine]]</f>
        <v>0.23048363636363642</v>
      </c>
    </row>
    <row r="614" spans="1:14" x14ac:dyDescent="0.2">
      <c r="A614" s="2" t="s">
        <v>37</v>
      </c>
      <c r="B614" s="2" t="s">
        <v>42</v>
      </c>
      <c r="C614" s="2" t="s">
        <v>6</v>
      </c>
      <c r="D614" s="2" t="s">
        <v>7</v>
      </c>
      <c r="E614" s="2" t="s">
        <v>14</v>
      </c>
      <c r="F614" s="2" t="s">
        <v>61</v>
      </c>
      <c r="G614" s="1">
        <v>23108.079999999998</v>
      </c>
      <c r="H614" s="1">
        <v>9239.5799999999981</v>
      </c>
      <c r="I614" s="4">
        <v>37</v>
      </c>
      <c r="J614" s="2" t="s">
        <v>65</v>
      </c>
      <c r="K614" s="1">
        <f>Tabelle111[[#This Row],[Menge kg Nges]]/1000</f>
        <v>23.108079999999998</v>
      </c>
      <c r="L614" s="1">
        <f>Tabelle111[[#This Row],[Menge kg P2O5]]/1000</f>
        <v>9.2395799999999983</v>
      </c>
      <c r="M614" s="1">
        <f>Tabelle111[[#This Row],[Menge t Nges]]/Tabelle111[[#This Row],[Anzahl Lieferscheine]]</f>
        <v>0.62454270270270262</v>
      </c>
      <c r="N614" s="1">
        <f>Tabelle111[[#This Row],[Menge t P2O5]]/Tabelle111[[#This Row],[Anzahl Lieferscheine]]</f>
        <v>0.24971837837837835</v>
      </c>
    </row>
    <row r="615" spans="1:14" x14ac:dyDescent="0.2">
      <c r="A615" s="2" t="s">
        <v>37</v>
      </c>
      <c r="B615" s="2" t="s">
        <v>42</v>
      </c>
      <c r="C615" s="2" t="s">
        <v>6</v>
      </c>
      <c r="D615" s="2" t="s">
        <v>15</v>
      </c>
      <c r="E615" s="2" t="s">
        <v>35</v>
      </c>
      <c r="F615" s="2" t="s">
        <v>61</v>
      </c>
      <c r="G615" s="1">
        <v>140.1</v>
      </c>
      <c r="H615" s="1">
        <v>98.1</v>
      </c>
      <c r="I615" s="4">
        <v>1</v>
      </c>
      <c r="J615" s="2" t="s">
        <v>65</v>
      </c>
      <c r="K615" s="1">
        <f>Tabelle111[[#This Row],[Menge kg Nges]]/1000</f>
        <v>0.1401</v>
      </c>
      <c r="L615" s="1">
        <f>Tabelle111[[#This Row],[Menge kg P2O5]]/1000</f>
        <v>9.8099999999999993E-2</v>
      </c>
      <c r="M615" s="1">
        <f>Tabelle111[[#This Row],[Menge t Nges]]/Tabelle111[[#This Row],[Anzahl Lieferscheine]]</f>
        <v>0.1401</v>
      </c>
      <c r="N615" s="1">
        <f>Tabelle111[[#This Row],[Menge t P2O5]]/Tabelle111[[#This Row],[Anzahl Lieferscheine]]</f>
        <v>9.8099999999999993E-2</v>
      </c>
    </row>
    <row r="616" spans="1:14" x14ac:dyDescent="0.2">
      <c r="A616" s="2" t="s">
        <v>37</v>
      </c>
      <c r="B616" s="2" t="s">
        <v>42</v>
      </c>
      <c r="C616" s="2" t="s">
        <v>6</v>
      </c>
      <c r="D616" s="2" t="s">
        <v>15</v>
      </c>
      <c r="E616" s="2" t="s">
        <v>18</v>
      </c>
      <c r="F616" s="2" t="s">
        <v>61</v>
      </c>
      <c r="G616" s="1">
        <v>3519.46</v>
      </c>
      <c r="H616" s="1">
        <v>2337.0300000000002</v>
      </c>
      <c r="I616" s="4">
        <v>8</v>
      </c>
      <c r="J616" s="2" t="s">
        <v>65</v>
      </c>
      <c r="K616" s="1">
        <f>Tabelle111[[#This Row],[Menge kg Nges]]/1000</f>
        <v>3.51946</v>
      </c>
      <c r="L616" s="1">
        <f>Tabelle111[[#This Row],[Menge kg P2O5]]/1000</f>
        <v>2.3370300000000004</v>
      </c>
      <c r="M616" s="1">
        <f>Tabelle111[[#This Row],[Menge t Nges]]/Tabelle111[[#This Row],[Anzahl Lieferscheine]]</f>
        <v>0.4399325</v>
      </c>
      <c r="N616" s="1">
        <f>Tabelle111[[#This Row],[Menge t P2O5]]/Tabelle111[[#This Row],[Anzahl Lieferscheine]]</f>
        <v>0.29212875000000005</v>
      </c>
    </row>
    <row r="617" spans="1:14" x14ac:dyDescent="0.2">
      <c r="A617" s="2" t="s">
        <v>37</v>
      </c>
      <c r="B617" s="2" t="s">
        <v>42</v>
      </c>
      <c r="C617" s="2" t="s">
        <v>6</v>
      </c>
      <c r="D617" s="2" t="s">
        <v>15</v>
      </c>
      <c r="E617" s="2" t="s">
        <v>20</v>
      </c>
      <c r="F617" s="2" t="s">
        <v>61</v>
      </c>
      <c r="G617" s="1">
        <v>122.4</v>
      </c>
      <c r="H617" s="1">
        <v>90</v>
      </c>
      <c r="I617" s="4">
        <v>1</v>
      </c>
      <c r="J617" s="2" t="s">
        <v>65</v>
      </c>
      <c r="K617" s="1">
        <f>Tabelle111[[#This Row],[Menge kg Nges]]/1000</f>
        <v>0.12240000000000001</v>
      </c>
      <c r="L617" s="1">
        <f>Tabelle111[[#This Row],[Menge kg P2O5]]/1000</f>
        <v>0.09</v>
      </c>
      <c r="M617" s="1">
        <f>Tabelle111[[#This Row],[Menge t Nges]]/Tabelle111[[#This Row],[Anzahl Lieferscheine]]</f>
        <v>0.12240000000000001</v>
      </c>
      <c r="N617" s="1">
        <f>Tabelle111[[#This Row],[Menge t P2O5]]/Tabelle111[[#This Row],[Anzahl Lieferscheine]]</f>
        <v>0.09</v>
      </c>
    </row>
    <row r="618" spans="1:14" x14ac:dyDescent="0.2">
      <c r="A618" s="2" t="s">
        <v>37</v>
      </c>
      <c r="B618" s="2" t="s">
        <v>42</v>
      </c>
      <c r="C618" s="2" t="s">
        <v>6</v>
      </c>
      <c r="D618" s="2" t="s">
        <v>15</v>
      </c>
      <c r="E618" s="2" t="s">
        <v>21</v>
      </c>
      <c r="F618" s="2" t="s">
        <v>61</v>
      </c>
      <c r="G618" s="1">
        <v>408</v>
      </c>
      <c r="H618" s="1">
        <v>240</v>
      </c>
      <c r="I618" s="4">
        <v>2</v>
      </c>
      <c r="J618" s="2" t="s">
        <v>65</v>
      </c>
      <c r="K618" s="1">
        <f>Tabelle111[[#This Row],[Menge kg Nges]]/1000</f>
        <v>0.40799999999999997</v>
      </c>
      <c r="L618" s="1">
        <f>Tabelle111[[#This Row],[Menge kg P2O5]]/1000</f>
        <v>0.24</v>
      </c>
      <c r="M618" s="1">
        <f>Tabelle111[[#This Row],[Menge t Nges]]/Tabelle111[[#This Row],[Anzahl Lieferscheine]]</f>
        <v>0.20399999999999999</v>
      </c>
      <c r="N618" s="1">
        <f>Tabelle111[[#This Row],[Menge t P2O5]]/Tabelle111[[#This Row],[Anzahl Lieferscheine]]</f>
        <v>0.12</v>
      </c>
    </row>
    <row r="619" spans="1:14" x14ac:dyDescent="0.2">
      <c r="A619" s="2" t="s">
        <v>37</v>
      </c>
      <c r="B619" s="2" t="s">
        <v>42</v>
      </c>
      <c r="C619" s="2" t="s">
        <v>6</v>
      </c>
      <c r="D619" s="2" t="s">
        <v>15</v>
      </c>
      <c r="E619" s="2" t="s">
        <v>24</v>
      </c>
      <c r="F619" s="2" t="s">
        <v>61</v>
      </c>
      <c r="G619" s="1">
        <v>2241</v>
      </c>
      <c r="H619" s="1">
        <v>1377</v>
      </c>
      <c r="I619" s="4">
        <v>2</v>
      </c>
      <c r="J619" s="2" t="s">
        <v>65</v>
      </c>
      <c r="K619" s="1">
        <f>Tabelle111[[#This Row],[Menge kg Nges]]/1000</f>
        <v>2.2410000000000001</v>
      </c>
      <c r="L619" s="1">
        <f>Tabelle111[[#This Row],[Menge kg P2O5]]/1000</f>
        <v>1.377</v>
      </c>
      <c r="M619" s="1">
        <f>Tabelle111[[#This Row],[Menge t Nges]]/Tabelle111[[#This Row],[Anzahl Lieferscheine]]</f>
        <v>1.1205000000000001</v>
      </c>
      <c r="N619" s="1">
        <f>Tabelle111[[#This Row],[Menge t P2O5]]/Tabelle111[[#This Row],[Anzahl Lieferscheine]]</f>
        <v>0.6885</v>
      </c>
    </row>
    <row r="620" spans="1:14" x14ac:dyDescent="0.2">
      <c r="A620" s="2" t="s">
        <v>37</v>
      </c>
      <c r="B620" s="2" t="s">
        <v>42</v>
      </c>
      <c r="C620" s="2" t="s">
        <v>25</v>
      </c>
      <c r="D620" s="2" t="s">
        <v>25</v>
      </c>
      <c r="E620" s="2" t="s">
        <v>26</v>
      </c>
      <c r="F620" s="2" t="s">
        <v>61</v>
      </c>
      <c r="G620" s="1">
        <v>109024.1</v>
      </c>
      <c r="H620" s="1">
        <v>44957.44000000001</v>
      </c>
      <c r="I620" s="4">
        <v>64</v>
      </c>
      <c r="J620" s="2" t="s">
        <v>65</v>
      </c>
      <c r="K620" s="1">
        <f>Tabelle111[[#This Row],[Menge kg Nges]]/1000</f>
        <v>109.0241</v>
      </c>
      <c r="L620" s="1">
        <f>Tabelle111[[#This Row],[Menge kg P2O5]]/1000</f>
        <v>44.957440000000013</v>
      </c>
      <c r="M620" s="1">
        <f>Tabelle111[[#This Row],[Menge t Nges]]/Tabelle111[[#This Row],[Anzahl Lieferscheine]]</f>
        <v>1.7035015625000001</v>
      </c>
      <c r="N620" s="1">
        <f>Tabelle111[[#This Row],[Menge t P2O5]]/Tabelle111[[#This Row],[Anzahl Lieferscheine]]</f>
        <v>0.7024600000000002</v>
      </c>
    </row>
    <row r="621" spans="1:14" x14ac:dyDescent="0.2">
      <c r="A621" s="2" t="s">
        <v>38</v>
      </c>
      <c r="B621" s="2" t="s">
        <v>38</v>
      </c>
      <c r="C621" s="2" t="s">
        <v>6</v>
      </c>
      <c r="D621" s="2" t="s">
        <v>7</v>
      </c>
      <c r="E621" s="2" t="s">
        <v>8</v>
      </c>
      <c r="F621" s="2" t="s">
        <v>61</v>
      </c>
      <c r="G621" s="1">
        <v>2315.3999999999996</v>
      </c>
      <c r="H621" s="1">
        <v>942</v>
      </c>
      <c r="I621" s="4">
        <v>6</v>
      </c>
      <c r="J621" s="2" t="s">
        <v>65</v>
      </c>
      <c r="K621" s="1">
        <f>Tabelle111[[#This Row],[Menge kg Nges]]/1000</f>
        <v>2.3153999999999995</v>
      </c>
      <c r="L621" s="1">
        <f>Tabelle111[[#This Row],[Menge kg P2O5]]/1000</f>
        <v>0.94199999999999995</v>
      </c>
      <c r="M621" s="1">
        <f>Tabelle111[[#This Row],[Menge t Nges]]/Tabelle111[[#This Row],[Anzahl Lieferscheine]]</f>
        <v>0.38589999999999991</v>
      </c>
      <c r="N621" s="1">
        <f>Tabelle111[[#This Row],[Menge t P2O5]]/Tabelle111[[#This Row],[Anzahl Lieferscheine]]</f>
        <v>0.157</v>
      </c>
    </row>
    <row r="622" spans="1:14" x14ac:dyDescent="0.2">
      <c r="A622" s="2" t="s">
        <v>38</v>
      </c>
      <c r="B622" s="2" t="s">
        <v>38</v>
      </c>
      <c r="C622" s="2" t="s">
        <v>6</v>
      </c>
      <c r="D622" s="2" t="s">
        <v>7</v>
      </c>
      <c r="E622" s="2" t="s">
        <v>9</v>
      </c>
      <c r="F622" s="2" t="s">
        <v>61</v>
      </c>
      <c r="G622" s="1">
        <v>3573.8</v>
      </c>
      <c r="H622" s="1">
        <v>1504.3999999999999</v>
      </c>
      <c r="I622" s="4">
        <v>16</v>
      </c>
      <c r="J622" s="2" t="s">
        <v>65</v>
      </c>
      <c r="K622" s="1">
        <f>Tabelle111[[#This Row],[Menge kg Nges]]/1000</f>
        <v>3.5738000000000003</v>
      </c>
      <c r="L622" s="1">
        <f>Tabelle111[[#This Row],[Menge kg P2O5]]/1000</f>
        <v>1.5044</v>
      </c>
      <c r="M622" s="1">
        <f>Tabelle111[[#This Row],[Menge t Nges]]/Tabelle111[[#This Row],[Anzahl Lieferscheine]]</f>
        <v>0.22336250000000002</v>
      </c>
      <c r="N622" s="1">
        <f>Tabelle111[[#This Row],[Menge t P2O5]]/Tabelle111[[#This Row],[Anzahl Lieferscheine]]</f>
        <v>9.4024999999999997E-2</v>
      </c>
    </row>
    <row r="623" spans="1:14" x14ac:dyDescent="0.2">
      <c r="A623" s="2" t="s">
        <v>38</v>
      </c>
      <c r="B623" s="2" t="s">
        <v>38</v>
      </c>
      <c r="C623" s="2" t="s">
        <v>6</v>
      </c>
      <c r="D623" s="2" t="s">
        <v>7</v>
      </c>
      <c r="E623" s="2" t="s">
        <v>10</v>
      </c>
      <c r="F623" s="2" t="s">
        <v>61</v>
      </c>
      <c r="G623" s="1">
        <v>1846.48</v>
      </c>
      <c r="H623" s="1">
        <v>748.36</v>
      </c>
      <c r="I623" s="4">
        <v>12</v>
      </c>
      <c r="J623" s="2" t="s">
        <v>65</v>
      </c>
      <c r="K623" s="1">
        <f>Tabelle111[[#This Row],[Menge kg Nges]]/1000</f>
        <v>1.8464800000000001</v>
      </c>
      <c r="L623" s="1">
        <f>Tabelle111[[#This Row],[Menge kg P2O5]]/1000</f>
        <v>0.74836000000000003</v>
      </c>
      <c r="M623" s="1">
        <f>Tabelle111[[#This Row],[Menge t Nges]]/Tabelle111[[#This Row],[Anzahl Lieferscheine]]</f>
        <v>0.15387333333333333</v>
      </c>
      <c r="N623" s="1">
        <f>Tabelle111[[#This Row],[Menge t P2O5]]/Tabelle111[[#This Row],[Anzahl Lieferscheine]]</f>
        <v>6.2363333333333333E-2</v>
      </c>
    </row>
    <row r="624" spans="1:14" x14ac:dyDescent="0.2">
      <c r="A624" s="2" t="s">
        <v>38</v>
      </c>
      <c r="B624" s="2" t="s">
        <v>38</v>
      </c>
      <c r="C624" s="2" t="s">
        <v>6</v>
      </c>
      <c r="D624" s="2" t="s">
        <v>7</v>
      </c>
      <c r="E624" s="2" t="s">
        <v>11</v>
      </c>
      <c r="F624" s="2" t="s">
        <v>61</v>
      </c>
      <c r="G624" s="1">
        <v>3775.5</v>
      </c>
      <c r="H624" s="1">
        <v>2350.5</v>
      </c>
      <c r="I624" s="4">
        <v>11</v>
      </c>
      <c r="J624" s="2" t="s">
        <v>65</v>
      </c>
      <c r="K624" s="1">
        <f>Tabelle111[[#This Row],[Menge kg Nges]]/1000</f>
        <v>3.7755000000000001</v>
      </c>
      <c r="L624" s="1">
        <f>Tabelle111[[#This Row],[Menge kg P2O5]]/1000</f>
        <v>2.3504999999999998</v>
      </c>
      <c r="M624" s="1">
        <f>Tabelle111[[#This Row],[Menge t Nges]]/Tabelle111[[#This Row],[Anzahl Lieferscheine]]</f>
        <v>0.34322727272727271</v>
      </c>
      <c r="N624" s="1">
        <f>Tabelle111[[#This Row],[Menge t P2O5]]/Tabelle111[[#This Row],[Anzahl Lieferscheine]]</f>
        <v>0.21368181818181817</v>
      </c>
    </row>
    <row r="625" spans="1:14" x14ac:dyDescent="0.2">
      <c r="A625" s="2" t="s">
        <v>38</v>
      </c>
      <c r="B625" s="2" t="s">
        <v>38</v>
      </c>
      <c r="C625" s="2" t="s">
        <v>6</v>
      </c>
      <c r="D625" s="2" t="s">
        <v>7</v>
      </c>
      <c r="E625" s="2" t="s">
        <v>12</v>
      </c>
      <c r="F625" s="2" t="s">
        <v>61</v>
      </c>
      <c r="G625" s="1">
        <v>15593.390000000001</v>
      </c>
      <c r="H625" s="1">
        <v>8623.8799999999992</v>
      </c>
      <c r="I625" s="4">
        <v>18</v>
      </c>
      <c r="J625" s="2" t="s">
        <v>65</v>
      </c>
      <c r="K625" s="1">
        <f>Tabelle111[[#This Row],[Menge kg Nges]]/1000</f>
        <v>15.593390000000001</v>
      </c>
      <c r="L625" s="1">
        <f>Tabelle111[[#This Row],[Menge kg P2O5]]/1000</f>
        <v>8.6238799999999998</v>
      </c>
      <c r="M625" s="1">
        <f>Tabelle111[[#This Row],[Menge t Nges]]/Tabelle111[[#This Row],[Anzahl Lieferscheine]]</f>
        <v>0.86629944444444451</v>
      </c>
      <c r="N625" s="1">
        <f>Tabelle111[[#This Row],[Menge t P2O5]]/Tabelle111[[#This Row],[Anzahl Lieferscheine]]</f>
        <v>0.47910444444444444</v>
      </c>
    </row>
    <row r="626" spans="1:14" x14ac:dyDescent="0.2">
      <c r="A626" s="2" t="s">
        <v>38</v>
      </c>
      <c r="B626" s="2" t="s">
        <v>38</v>
      </c>
      <c r="C626" s="2" t="s">
        <v>6</v>
      </c>
      <c r="D626" s="2" t="s">
        <v>7</v>
      </c>
      <c r="E626" s="2" t="s">
        <v>13</v>
      </c>
      <c r="F626" s="2" t="s">
        <v>61</v>
      </c>
      <c r="G626" s="1">
        <v>1383.1999999999998</v>
      </c>
      <c r="H626" s="1">
        <v>509.6</v>
      </c>
      <c r="I626" s="4">
        <v>2</v>
      </c>
      <c r="J626" s="2" t="s">
        <v>65</v>
      </c>
      <c r="K626" s="1">
        <f>Tabelle111[[#This Row],[Menge kg Nges]]/1000</f>
        <v>1.3831999999999998</v>
      </c>
      <c r="L626" s="1">
        <f>Tabelle111[[#This Row],[Menge kg P2O5]]/1000</f>
        <v>0.50960000000000005</v>
      </c>
      <c r="M626" s="1">
        <f>Tabelle111[[#This Row],[Menge t Nges]]/Tabelle111[[#This Row],[Anzahl Lieferscheine]]</f>
        <v>0.69159999999999988</v>
      </c>
      <c r="N626" s="1">
        <f>Tabelle111[[#This Row],[Menge t P2O5]]/Tabelle111[[#This Row],[Anzahl Lieferscheine]]</f>
        <v>0.25480000000000003</v>
      </c>
    </row>
    <row r="627" spans="1:14" x14ac:dyDescent="0.2">
      <c r="A627" s="2" t="s">
        <v>38</v>
      </c>
      <c r="B627" s="2" t="s">
        <v>38</v>
      </c>
      <c r="C627" s="2" t="s">
        <v>6</v>
      </c>
      <c r="D627" s="2" t="s">
        <v>7</v>
      </c>
      <c r="E627" s="2" t="s">
        <v>14</v>
      </c>
      <c r="F627" s="2" t="s">
        <v>61</v>
      </c>
      <c r="G627" s="1">
        <v>9888.9000000000015</v>
      </c>
      <c r="H627" s="1">
        <v>4923.5</v>
      </c>
      <c r="I627" s="4">
        <v>27</v>
      </c>
      <c r="J627" s="2" t="s">
        <v>65</v>
      </c>
      <c r="K627" s="1">
        <f>Tabelle111[[#This Row],[Menge kg Nges]]/1000</f>
        <v>9.8889000000000014</v>
      </c>
      <c r="L627" s="1">
        <f>Tabelle111[[#This Row],[Menge kg P2O5]]/1000</f>
        <v>4.9234999999999998</v>
      </c>
      <c r="M627" s="1">
        <f>Tabelle111[[#This Row],[Menge t Nges]]/Tabelle111[[#This Row],[Anzahl Lieferscheine]]</f>
        <v>0.36625555555555561</v>
      </c>
      <c r="N627" s="1">
        <f>Tabelle111[[#This Row],[Menge t P2O5]]/Tabelle111[[#This Row],[Anzahl Lieferscheine]]</f>
        <v>0.18235185185185185</v>
      </c>
    </row>
    <row r="628" spans="1:14" x14ac:dyDescent="0.2">
      <c r="A628" s="2" t="s">
        <v>38</v>
      </c>
      <c r="B628" s="2" t="s">
        <v>38</v>
      </c>
      <c r="C628" s="2" t="s">
        <v>6</v>
      </c>
      <c r="D628" s="2" t="s">
        <v>15</v>
      </c>
      <c r="E628" s="2" t="s">
        <v>19</v>
      </c>
      <c r="F628" s="2" t="s">
        <v>61</v>
      </c>
      <c r="G628" s="1">
        <v>54</v>
      </c>
      <c r="H628" s="1">
        <v>60</v>
      </c>
      <c r="I628" s="4">
        <v>1</v>
      </c>
      <c r="J628" s="2" t="s">
        <v>65</v>
      </c>
      <c r="K628" s="1">
        <f>Tabelle111[[#This Row],[Menge kg Nges]]/1000</f>
        <v>5.3999999999999999E-2</v>
      </c>
      <c r="L628" s="1">
        <f>Tabelle111[[#This Row],[Menge kg P2O5]]/1000</f>
        <v>0.06</v>
      </c>
      <c r="M628" s="1">
        <f>Tabelle111[[#This Row],[Menge t Nges]]/Tabelle111[[#This Row],[Anzahl Lieferscheine]]</f>
        <v>5.3999999999999999E-2</v>
      </c>
      <c r="N628" s="1">
        <f>Tabelle111[[#This Row],[Menge t P2O5]]/Tabelle111[[#This Row],[Anzahl Lieferscheine]]</f>
        <v>0.06</v>
      </c>
    </row>
    <row r="629" spans="1:14" x14ac:dyDescent="0.2">
      <c r="A629" s="2" t="s">
        <v>38</v>
      </c>
      <c r="B629" s="2" t="s">
        <v>38</v>
      </c>
      <c r="C629" s="2" t="s">
        <v>6</v>
      </c>
      <c r="D629" s="2" t="s">
        <v>15</v>
      </c>
      <c r="E629" s="2" t="s">
        <v>20</v>
      </c>
      <c r="F629" s="2" t="s">
        <v>61</v>
      </c>
      <c r="G629" s="1">
        <v>88</v>
      </c>
      <c r="H629" s="1">
        <v>50</v>
      </c>
      <c r="I629" s="4">
        <v>1</v>
      </c>
      <c r="J629" s="2" t="s">
        <v>65</v>
      </c>
      <c r="K629" s="1">
        <f>Tabelle111[[#This Row],[Menge kg Nges]]/1000</f>
        <v>8.7999999999999995E-2</v>
      </c>
      <c r="L629" s="1">
        <f>Tabelle111[[#This Row],[Menge kg P2O5]]/1000</f>
        <v>0.05</v>
      </c>
      <c r="M629" s="1">
        <f>Tabelle111[[#This Row],[Menge t Nges]]/Tabelle111[[#This Row],[Anzahl Lieferscheine]]</f>
        <v>8.7999999999999995E-2</v>
      </c>
      <c r="N629" s="1">
        <f>Tabelle111[[#This Row],[Menge t P2O5]]/Tabelle111[[#This Row],[Anzahl Lieferscheine]]</f>
        <v>0.05</v>
      </c>
    </row>
    <row r="630" spans="1:14" x14ac:dyDescent="0.2">
      <c r="A630" s="2" t="s">
        <v>38</v>
      </c>
      <c r="B630" s="2" t="s">
        <v>38</v>
      </c>
      <c r="C630" s="2" t="s">
        <v>6</v>
      </c>
      <c r="D630" s="2" t="s">
        <v>15</v>
      </c>
      <c r="E630" s="2" t="s">
        <v>21</v>
      </c>
      <c r="F630" s="2" t="s">
        <v>61</v>
      </c>
      <c r="G630" s="1">
        <v>4729.34</v>
      </c>
      <c r="H630" s="1">
        <v>2914.33</v>
      </c>
      <c r="I630" s="4">
        <v>9</v>
      </c>
      <c r="J630" s="2" t="s">
        <v>65</v>
      </c>
      <c r="K630" s="1">
        <f>Tabelle111[[#This Row],[Menge kg Nges]]/1000</f>
        <v>4.7293400000000005</v>
      </c>
      <c r="L630" s="1">
        <f>Tabelle111[[#This Row],[Menge kg P2O5]]/1000</f>
        <v>2.9143300000000001</v>
      </c>
      <c r="M630" s="1">
        <f>Tabelle111[[#This Row],[Menge t Nges]]/Tabelle111[[#This Row],[Anzahl Lieferscheine]]</f>
        <v>0.52548222222222229</v>
      </c>
      <c r="N630" s="1">
        <f>Tabelle111[[#This Row],[Menge t P2O5]]/Tabelle111[[#This Row],[Anzahl Lieferscheine]]</f>
        <v>0.32381444444444446</v>
      </c>
    </row>
    <row r="631" spans="1:14" x14ac:dyDescent="0.2">
      <c r="A631" s="2" t="s">
        <v>38</v>
      </c>
      <c r="B631" s="2" t="s">
        <v>38</v>
      </c>
      <c r="C631" s="2" t="s">
        <v>6</v>
      </c>
      <c r="D631" s="2" t="s">
        <v>15</v>
      </c>
      <c r="E631" s="2" t="s">
        <v>9</v>
      </c>
      <c r="F631" s="2" t="s">
        <v>61</v>
      </c>
      <c r="G631" s="1">
        <v>259.15999999999997</v>
      </c>
      <c r="H631" s="1">
        <v>129.30000000000001</v>
      </c>
      <c r="I631" s="4">
        <v>2</v>
      </c>
      <c r="J631" s="2" t="s">
        <v>65</v>
      </c>
      <c r="K631" s="1">
        <f>Tabelle111[[#This Row],[Menge kg Nges]]/1000</f>
        <v>0.25915999999999995</v>
      </c>
      <c r="L631" s="1">
        <f>Tabelle111[[#This Row],[Menge kg P2O5]]/1000</f>
        <v>0.1293</v>
      </c>
      <c r="M631" s="1">
        <f>Tabelle111[[#This Row],[Menge t Nges]]/Tabelle111[[#This Row],[Anzahl Lieferscheine]]</f>
        <v>0.12957999999999997</v>
      </c>
      <c r="N631" s="1">
        <f>Tabelle111[[#This Row],[Menge t P2O5]]/Tabelle111[[#This Row],[Anzahl Lieferscheine]]</f>
        <v>6.4649999999999999E-2</v>
      </c>
    </row>
    <row r="632" spans="1:14" x14ac:dyDescent="0.2">
      <c r="A632" s="2" t="s">
        <v>38</v>
      </c>
      <c r="B632" s="2" t="s">
        <v>38</v>
      </c>
      <c r="C632" s="2" t="s">
        <v>6</v>
      </c>
      <c r="D632" s="2" t="s">
        <v>15</v>
      </c>
      <c r="E632" s="2" t="s">
        <v>10</v>
      </c>
      <c r="F632" s="2" t="s">
        <v>61</v>
      </c>
      <c r="G632" s="1">
        <v>5707.01</v>
      </c>
      <c r="H632" s="1">
        <v>2504.5400000000004</v>
      </c>
      <c r="I632" s="4">
        <v>8</v>
      </c>
      <c r="J632" s="2" t="s">
        <v>65</v>
      </c>
      <c r="K632" s="1">
        <f>Tabelle111[[#This Row],[Menge kg Nges]]/1000</f>
        <v>5.7070100000000004</v>
      </c>
      <c r="L632" s="1">
        <f>Tabelle111[[#This Row],[Menge kg P2O5]]/1000</f>
        <v>2.5045400000000004</v>
      </c>
      <c r="M632" s="1">
        <f>Tabelle111[[#This Row],[Menge t Nges]]/Tabelle111[[#This Row],[Anzahl Lieferscheine]]</f>
        <v>0.71337625000000005</v>
      </c>
      <c r="N632" s="1">
        <f>Tabelle111[[#This Row],[Menge t P2O5]]/Tabelle111[[#This Row],[Anzahl Lieferscheine]]</f>
        <v>0.31306750000000005</v>
      </c>
    </row>
    <row r="633" spans="1:14" x14ac:dyDescent="0.2">
      <c r="A633" s="2" t="s">
        <v>38</v>
      </c>
      <c r="B633" s="2" t="s">
        <v>38</v>
      </c>
      <c r="C633" s="2" t="s">
        <v>25</v>
      </c>
      <c r="D633" s="2" t="s">
        <v>25</v>
      </c>
      <c r="E633" s="2" t="s">
        <v>26</v>
      </c>
      <c r="F633" s="2" t="s">
        <v>61</v>
      </c>
      <c r="G633" s="1">
        <v>3292.8</v>
      </c>
      <c r="H633" s="1">
        <v>2004.8</v>
      </c>
      <c r="I633" s="4">
        <v>6</v>
      </c>
      <c r="J633" s="2" t="s">
        <v>65</v>
      </c>
      <c r="K633" s="1">
        <f>Tabelle111[[#This Row],[Menge kg Nges]]/1000</f>
        <v>3.2928000000000002</v>
      </c>
      <c r="L633" s="1">
        <f>Tabelle111[[#This Row],[Menge kg P2O5]]/1000</f>
        <v>2.0047999999999999</v>
      </c>
      <c r="M633" s="1">
        <f>Tabelle111[[#This Row],[Menge t Nges]]/Tabelle111[[#This Row],[Anzahl Lieferscheine]]</f>
        <v>0.54880000000000007</v>
      </c>
      <c r="N633" s="1">
        <f>Tabelle111[[#This Row],[Menge t P2O5]]/Tabelle111[[#This Row],[Anzahl Lieferscheine]]</f>
        <v>0.33413333333333334</v>
      </c>
    </row>
    <row r="634" spans="1:14" x14ac:dyDescent="0.2">
      <c r="A634" s="2" t="s">
        <v>38</v>
      </c>
      <c r="B634" s="2" t="s">
        <v>40</v>
      </c>
      <c r="C634" s="2" t="s">
        <v>6</v>
      </c>
      <c r="D634" s="2" t="s">
        <v>7</v>
      </c>
      <c r="E634" s="2" t="s">
        <v>13</v>
      </c>
      <c r="F634" s="2" t="s">
        <v>61</v>
      </c>
      <c r="G634" s="1">
        <v>4158</v>
      </c>
      <c r="H634" s="1">
        <v>2310</v>
      </c>
      <c r="I634" s="4">
        <v>11</v>
      </c>
      <c r="J634" s="2" t="s">
        <v>65</v>
      </c>
      <c r="K634" s="1">
        <f>Tabelle111[[#This Row],[Menge kg Nges]]/1000</f>
        <v>4.1580000000000004</v>
      </c>
      <c r="L634" s="1">
        <f>Tabelle111[[#This Row],[Menge kg P2O5]]/1000</f>
        <v>2.31</v>
      </c>
      <c r="M634" s="1">
        <f>Tabelle111[[#This Row],[Menge t Nges]]/Tabelle111[[#This Row],[Anzahl Lieferscheine]]</f>
        <v>0.37800000000000006</v>
      </c>
      <c r="N634" s="1">
        <f>Tabelle111[[#This Row],[Menge t P2O5]]/Tabelle111[[#This Row],[Anzahl Lieferscheine]]</f>
        <v>0.21</v>
      </c>
    </row>
    <row r="635" spans="1:14" x14ac:dyDescent="0.2">
      <c r="A635" s="2" t="s">
        <v>38</v>
      </c>
      <c r="B635" s="2" t="s">
        <v>40</v>
      </c>
      <c r="C635" s="2" t="s">
        <v>6</v>
      </c>
      <c r="D635" s="2" t="s">
        <v>7</v>
      </c>
      <c r="E635" s="2" t="s">
        <v>14</v>
      </c>
      <c r="F635" s="2" t="s">
        <v>61</v>
      </c>
      <c r="G635" s="1">
        <v>875</v>
      </c>
      <c r="H635" s="1">
        <v>425</v>
      </c>
      <c r="I635" s="4">
        <v>1</v>
      </c>
      <c r="J635" s="2" t="s">
        <v>65</v>
      </c>
      <c r="K635" s="1">
        <f>Tabelle111[[#This Row],[Menge kg Nges]]/1000</f>
        <v>0.875</v>
      </c>
      <c r="L635" s="1">
        <f>Tabelle111[[#This Row],[Menge kg P2O5]]/1000</f>
        <v>0.42499999999999999</v>
      </c>
      <c r="M635" s="1">
        <f>Tabelle111[[#This Row],[Menge t Nges]]/Tabelle111[[#This Row],[Anzahl Lieferscheine]]</f>
        <v>0.875</v>
      </c>
      <c r="N635" s="1">
        <f>Tabelle111[[#This Row],[Menge t P2O5]]/Tabelle111[[#This Row],[Anzahl Lieferscheine]]</f>
        <v>0.42499999999999999</v>
      </c>
    </row>
    <row r="636" spans="1:14" x14ac:dyDescent="0.2">
      <c r="A636" s="2" t="s">
        <v>38</v>
      </c>
      <c r="B636" s="2" t="s">
        <v>40</v>
      </c>
      <c r="C636" s="2" t="s">
        <v>25</v>
      </c>
      <c r="D636" s="2" t="s">
        <v>25</v>
      </c>
      <c r="E636" s="2" t="s">
        <v>26</v>
      </c>
      <c r="F636" s="2" t="s">
        <v>61</v>
      </c>
      <c r="G636" s="1">
        <v>588</v>
      </c>
      <c r="H636" s="1">
        <v>358</v>
      </c>
      <c r="I636" s="4">
        <v>3</v>
      </c>
      <c r="J636" s="2" t="s">
        <v>65</v>
      </c>
      <c r="K636" s="1">
        <f>Tabelle111[[#This Row],[Menge kg Nges]]/1000</f>
        <v>0.58799999999999997</v>
      </c>
      <c r="L636" s="1">
        <f>Tabelle111[[#This Row],[Menge kg P2O5]]/1000</f>
        <v>0.35799999999999998</v>
      </c>
      <c r="M636" s="1">
        <f>Tabelle111[[#This Row],[Menge t Nges]]/Tabelle111[[#This Row],[Anzahl Lieferscheine]]</f>
        <v>0.19599999999999998</v>
      </c>
      <c r="N636" s="1">
        <f>Tabelle111[[#This Row],[Menge t P2O5]]/Tabelle111[[#This Row],[Anzahl Lieferscheine]]</f>
        <v>0.11933333333333333</v>
      </c>
    </row>
    <row r="637" spans="1:14" x14ac:dyDescent="0.2">
      <c r="A637" s="2" t="s">
        <v>38</v>
      </c>
      <c r="B637" s="2" t="s">
        <v>42</v>
      </c>
      <c r="C637" s="2" t="s">
        <v>6</v>
      </c>
      <c r="D637" s="2" t="s">
        <v>7</v>
      </c>
      <c r="E637" s="2" t="s">
        <v>13</v>
      </c>
      <c r="F637" s="2" t="s">
        <v>61</v>
      </c>
      <c r="G637" s="1">
        <v>2037.6</v>
      </c>
      <c r="H637" s="1">
        <v>1132</v>
      </c>
      <c r="I637" s="4">
        <v>8</v>
      </c>
      <c r="J637" s="2" t="s">
        <v>65</v>
      </c>
      <c r="K637" s="1">
        <f>Tabelle111[[#This Row],[Menge kg Nges]]/1000</f>
        <v>2.0375999999999999</v>
      </c>
      <c r="L637" s="1">
        <f>Tabelle111[[#This Row],[Menge kg P2O5]]/1000</f>
        <v>1.1319999999999999</v>
      </c>
      <c r="M637" s="1">
        <f>Tabelle111[[#This Row],[Menge t Nges]]/Tabelle111[[#This Row],[Anzahl Lieferscheine]]</f>
        <v>0.25469999999999998</v>
      </c>
      <c r="N637" s="1">
        <f>Tabelle111[[#This Row],[Menge t P2O5]]/Tabelle111[[#This Row],[Anzahl Lieferscheine]]</f>
        <v>0.14149999999999999</v>
      </c>
    </row>
    <row r="638" spans="1:14" x14ac:dyDescent="0.2">
      <c r="A638" s="2" t="s">
        <v>38</v>
      </c>
      <c r="B638" s="2" t="s">
        <v>42</v>
      </c>
      <c r="C638" s="2" t="s">
        <v>25</v>
      </c>
      <c r="D638" s="2" t="s">
        <v>25</v>
      </c>
      <c r="E638" s="2" t="s">
        <v>26</v>
      </c>
      <c r="F638" s="2" t="s">
        <v>61</v>
      </c>
      <c r="G638" s="1">
        <v>470.4</v>
      </c>
      <c r="H638" s="1">
        <v>286.39999999999998</v>
      </c>
      <c r="I638" s="4">
        <v>2</v>
      </c>
      <c r="J638" s="2" t="s">
        <v>65</v>
      </c>
      <c r="K638" s="1">
        <f>Tabelle111[[#This Row],[Menge kg Nges]]/1000</f>
        <v>0.47039999999999998</v>
      </c>
      <c r="L638" s="1">
        <f>Tabelle111[[#This Row],[Menge kg P2O5]]/1000</f>
        <v>0.28639999999999999</v>
      </c>
      <c r="M638" s="1">
        <f>Tabelle111[[#This Row],[Menge t Nges]]/Tabelle111[[#This Row],[Anzahl Lieferscheine]]</f>
        <v>0.23519999999999999</v>
      </c>
      <c r="N638" s="1">
        <f>Tabelle111[[#This Row],[Menge t P2O5]]/Tabelle111[[#This Row],[Anzahl Lieferscheine]]</f>
        <v>0.14319999999999999</v>
      </c>
    </row>
    <row r="639" spans="1:14" x14ac:dyDescent="0.2">
      <c r="A639" s="2" t="s">
        <v>39</v>
      </c>
      <c r="B639" s="2" t="s">
        <v>32</v>
      </c>
      <c r="C639" s="2" t="s">
        <v>6</v>
      </c>
      <c r="D639" s="2" t="s">
        <v>7</v>
      </c>
      <c r="E639" s="2" t="s">
        <v>8</v>
      </c>
      <c r="F639" s="2" t="s">
        <v>61</v>
      </c>
      <c r="G639" s="1">
        <v>449.8</v>
      </c>
      <c r="H639" s="1">
        <v>190.3</v>
      </c>
      <c r="I639" s="4">
        <v>1</v>
      </c>
      <c r="J639" s="2" t="s">
        <v>65</v>
      </c>
      <c r="K639" s="1">
        <f>Tabelle111[[#This Row],[Menge kg Nges]]/1000</f>
        <v>0.44980000000000003</v>
      </c>
      <c r="L639" s="1">
        <f>Tabelle111[[#This Row],[Menge kg P2O5]]/1000</f>
        <v>0.19030000000000002</v>
      </c>
      <c r="M639" s="1">
        <f>Tabelle111[[#This Row],[Menge t Nges]]/Tabelle111[[#This Row],[Anzahl Lieferscheine]]</f>
        <v>0.44980000000000003</v>
      </c>
      <c r="N639" s="1">
        <f>Tabelle111[[#This Row],[Menge t P2O5]]/Tabelle111[[#This Row],[Anzahl Lieferscheine]]</f>
        <v>0.19030000000000002</v>
      </c>
    </row>
    <row r="640" spans="1:14" x14ac:dyDescent="0.2">
      <c r="A640" s="2" t="s">
        <v>39</v>
      </c>
      <c r="B640" s="2" t="s">
        <v>32</v>
      </c>
      <c r="C640" s="2" t="s">
        <v>6</v>
      </c>
      <c r="D640" s="2" t="s">
        <v>15</v>
      </c>
      <c r="E640" s="2" t="s">
        <v>18</v>
      </c>
      <c r="F640" s="2" t="s">
        <v>61</v>
      </c>
      <c r="G640" s="1">
        <v>401.1</v>
      </c>
      <c r="H640" s="1">
        <v>270.2</v>
      </c>
      <c r="I640" s="4">
        <v>1</v>
      </c>
      <c r="J640" s="2" t="s">
        <v>65</v>
      </c>
      <c r="K640" s="1">
        <f>Tabelle111[[#This Row],[Menge kg Nges]]/1000</f>
        <v>0.40110000000000001</v>
      </c>
      <c r="L640" s="1">
        <f>Tabelle111[[#This Row],[Menge kg P2O5]]/1000</f>
        <v>0.2702</v>
      </c>
      <c r="M640" s="1">
        <f>Tabelle111[[#This Row],[Menge t Nges]]/Tabelle111[[#This Row],[Anzahl Lieferscheine]]</f>
        <v>0.40110000000000001</v>
      </c>
      <c r="N640" s="1">
        <f>Tabelle111[[#This Row],[Menge t P2O5]]/Tabelle111[[#This Row],[Anzahl Lieferscheine]]</f>
        <v>0.2702</v>
      </c>
    </row>
    <row r="641" spans="1:14" x14ac:dyDescent="0.2">
      <c r="A641" s="2" t="s">
        <v>39</v>
      </c>
      <c r="B641" s="2" t="s">
        <v>32</v>
      </c>
      <c r="C641" s="2" t="s">
        <v>25</v>
      </c>
      <c r="D641" s="2" t="s">
        <v>25</v>
      </c>
      <c r="E641" s="2" t="s">
        <v>26</v>
      </c>
      <c r="F641" s="2" t="s">
        <v>61</v>
      </c>
      <c r="G641" s="1">
        <v>384</v>
      </c>
      <c r="H641" s="1">
        <v>176</v>
      </c>
      <c r="I641" s="4">
        <v>1</v>
      </c>
      <c r="J641" s="2" t="s">
        <v>65</v>
      </c>
      <c r="K641" s="1">
        <f>Tabelle111[[#This Row],[Menge kg Nges]]/1000</f>
        <v>0.38400000000000001</v>
      </c>
      <c r="L641" s="1">
        <f>Tabelle111[[#This Row],[Menge kg P2O5]]/1000</f>
        <v>0.17599999999999999</v>
      </c>
      <c r="M641" s="1">
        <f>Tabelle111[[#This Row],[Menge t Nges]]/Tabelle111[[#This Row],[Anzahl Lieferscheine]]</f>
        <v>0.38400000000000001</v>
      </c>
      <c r="N641" s="1">
        <f>Tabelle111[[#This Row],[Menge t P2O5]]/Tabelle111[[#This Row],[Anzahl Lieferscheine]]</f>
        <v>0.17599999999999999</v>
      </c>
    </row>
    <row r="642" spans="1:14" x14ac:dyDescent="0.2">
      <c r="A642" s="2" t="s">
        <v>39</v>
      </c>
      <c r="B642" s="2" t="s">
        <v>49</v>
      </c>
      <c r="C642" s="2" t="s">
        <v>6</v>
      </c>
      <c r="D642" s="2" t="s">
        <v>7</v>
      </c>
      <c r="E642" s="2" t="s">
        <v>12</v>
      </c>
      <c r="F642" s="2" t="s">
        <v>61</v>
      </c>
      <c r="G642" s="1">
        <v>14580</v>
      </c>
      <c r="H642" s="1">
        <v>2835</v>
      </c>
      <c r="I642" s="4">
        <v>1</v>
      </c>
      <c r="J642" s="2" t="s">
        <v>65</v>
      </c>
      <c r="K642" s="1">
        <f>Tabelle111[[#This Row],[Menge kg Nges]]/1000</f>
        <v>14.58</v>
      </c>
      <c r="L642" s="1">
        <f>Tabelle111[[#This Row],[Menge kg P2O5]]/1000</f>
        <v>2.835</v>
      </c>
      <c r="M642" s="1">
        <f>Tabelle111[[#This Row],[Menge t Nges]]/Tabelle111[[#This Row],[Anzahl Lieferscheine]]</f>
        <v>14.58</v>
      </c>
      <c r="N642" s="1">
        <f>Tabelle111[[#This Row],[Menge t P2O5]]/Tabelle111[[#This Row],[Anzahl Lieferscheine]]</f>
        <v>2.835</v>
      </c>
    </row>
    <row r="643" spans="1:14" x14ac:dyDescent="0.2">
      <c r="A643" s="2" t="s">
        <v>39</v>
      </c>
      <c r="B643" s="2" t="s">
        <v>34</v>
      </c>
      <c r="C643" s="2" t="s">
        <v>6</v>
      </c>
      <c r="D643" s="2" t="s">
        <v>7</v>
      </c>
      <c r="E643" s="2" t="s">
        <v>11</v>
      </c>
      <c r="F643" s="2" t="s">
        <v>61</v>
      </c>
      <c r="G643" s="1">
        <v>1110.24</v>
      </c>
      <c r="H643" s="1">
        <v>418.83</v>
      </c>
      <c r="I643" s="4">
        <v>5</v>
      </c>
      <c r="J643" s="2" t="s">
        <v>65</v>
      </c>
      <c r="K643" s="1">
        <f>Tabelle111[[#This Row],[Menge kg Nges]]/1000</f>
        <v>1.1102400000000001</v>
      </c>
      <c r="L643" s="1">
        <f>Tabelle111[[#This Row],[Menge kg P2O5]]/1000</f>
        <v>0.41882999999999998</v>
      </c>
      <c r="M643" s="1">
        <f>Tabelle111[[#This Row],[Menge t Nges]]/Tabelle111[[#This Row],[Anzahl Lieferscheine]]</f>
        <v>0.22204800000000002</v>
      </c>
      <c r="N643" s="1">
        <f>Tabelle111[[#This Row],[Menge t P2O5]]/Tabelle111[[#This Row],[Anzahl Lieferscheine]]</f>
        <v>8.3765999999999993E-2</v>
      </c>
    </row>
    <row r="644" spans="1:14" x14ac:dyDescent="0.2">
      <c r="A644" s="2" t="s">
        <v>39</v>
      </c>
      <c r="B644" s="2" t="s">
        <v>34</v>
      </c>
      <c r="C644" s="2" t="s">
        <v>6</v>
      </c>
      <c r="D644" s="2" t="s">
        <v>7</v>
      </c>
      <c r="E644" s="2" t="s">
        <v>12</v>
      </c>
      <c r="F644" s="2" t="s">
        <v>61</v>
      </c>
      <c r="G644" s="1">
        <v>3961.6000000000004</v>
      </c>
      <c r="H644" s="1">
        <v>1596.3</v>
      </c>
      <c r="I644" s="4">
        <v>8</v>
      </c>
      <c r="J644" s="2" t="s">
        <v>65</v>
      </c>
      <c r="K644" s="1">
        <f>Tabelle111[[#This Row],[Menge kg Nges]]/1000</f>
        <v>3.9616000000000002</v>
      </c>
      <c r="L644" s="1">
        <f>Tabelle111[[#This Row],[Menge kg P2O5]]/1000</f>
        <v>1.5963000000000001</v>
      </c>
      <c r="M644" s="1">
        <f>Tabelle111[[#This Row],[Menge t Nges]]/Tabelle111[[#This Row],[Anzahl Lieferscheine]]</f>
        <v>0.49520000000000003</v>
      </c>
      <c r="N644" s="1">
        <f>Tabelle111[[#This Row],[Menge t P2O5]]/Tabelle111[[#This Row],[Anzahl Lieferscheine]]</f>
        <v>0.19953750000000001</v>
      </c>
    </row>
    <row r="645" spans="1:14" x14ac:dyDescent="0.2">
      <c r="A645" s="2" t="s">
        <v>39</v>
      </c>
      <c r="B645" s="2" t="s">
        <v>34</v>
      </c>
      <c r="C645" s="2" t="s">
        <v>6</v>
      </c>
      <c r="D645" s="2" t="s">
        <v>7</v>
      </c>
      <c r="E645" s="2" t="s">
        <v>14</v>
      </c>
      <c r="F645" s="2" t="s">
        <v>61</v>
      </c>
      <c r="G645" s="1">
        <v>292.5</v>
      </c>
      <c r="H645" s="1">
        <v>97.5</v>
      </c>
      <c r="I645" s="4">
        <v>1</v>
      </c>
      <c r="J645" s="2" t="s">
        <v>65</v>
      </c>
      <c r="K645" s="1">
        <f>Tabelle111[[#This Row],[Menge kg Nges]]/1000</f>
        <v>0.29249999999999998</v>
      </c>
      <c r="L645" s="1">
        <f>Tabelle111[[#This Row],[Menge kg P2O5]]/1000</f>
        <v>9.7500000000000003E-2</v>
      </c>
      <c r="M645" s="1">
        <f>Tabelle111[[#This Row],[Menge t Nges]]/Tabelle111[[#This Row],[Anzahl Lieferscheine]]</f>
        <v>0.29249999999999998</v>
      </c>
      <c r="N645" s="1">
        <f>Tabelle111[[#This Row],[Menge t P2O5]]/Tabelle111[[#This Row],[Anzahl Lieferscheine]]</f>
        <v>9.7500000000000003E-2</v>
      </c>
    </row>
    <row r="646" spans="1:14" x14ac:dyDescent="0.2">
      <c r="A646" s="2" t="s">
        <v>39</v>
      </c>
      <c r="B646" s="2" t="s">
        <v>34</v>
      </c>
      <c r="C646" s="2" t="s">
        <v>6</v>
      </c>
      <c r="D646" s="2" t="s">
        <v>15</v>
      </c>
      <c r="E646" s="2" t="s">
        <v>18</v>
      </c>
      <c r="F646" s="2" t="s">
        <v>61</v>
      </c>
      <c r="G646" s="1">
        <v>458.4</v>
      </c>
      <c r="H646" s="1">
        <v>308.8</v>
      </c>
      <c r="I646" s="4">
        <v>2</v>
      </c>
      <c r="J646" s="2" t="s">
        <v>65</v>
      </c>
      <c r="K646" s="1">
        <f>Tabelle111[[#This Row],[Menge kg Nges]]/1000</f>
        <v>0.45839999999999997</v>
      </c>
      <c r="L646" s="1">
        <f>Tabelle111[[#This Row],[Menge kg P2O5]]/1000</f>
        <v>0.30880000000000002</v>
      </c>
      <c r="M646" s="1">
        <f>Tabelle111[[#This Row],[Menge t Nges]]/Tabelle111[[#This Row],[Anzahl Lieferscheine]]</f>
        <v>0.22919999999999999</v>
      </c>
      <c r="N646" s="1">
        <f>Tabelle111[[#This Row],[Menge t P2O5]]/Tabelle111[[#This Row],[Anzahl Lieferscheine]]</f>
        <v>0.15440000000000001</v>
      </c>
    </row>
    <row r="647" spans="1:14" x14ac:dyDescent="0.2">
      <c r="A647" s="2" t="s">
        <v>39</v>
      </c>
      <c r="B647" s="2" t="s">
        <v>34</v>
      </c>
      <c r="C647" s="2" t="s">
        <v>6</v>
      </c>
      <c r="D647" s="2" t="s">
        <v>15</v>
      </c>
      <c r="E647" s="2" t="s">
        <v>21</v>
      </c>
      <c r="F647" s="2" t="s">
        <v>61</v>
      </c>
      <c r="G647" s="1">
        <v>150.04</v>
      </c>
      <c r="H647" s="1">
        <v>137.97</v>
      </c>
      <c r="I647" s="4">
        <v>1</v>
      </c>
      <c r="J647" s="2" t="s">
        <v>65</v>
      </c>
      <c r="K647" s="1">
        <f>Tabelle111[[#This Row],[Menge kg Nges]]/1000</f>
        <v>0.15003999999999998</v>
      </c>
      <c r="L647" s="1">
        <f>Tabelle111[[#This Row],[Menge kg P2O5]]/1000</f>
        <v>0.13797000000000001</v>
      </c>
      <c r="M647" s="1">
        <f>Tabelle111[[#This Row],[Menge t Nges]]/Tabelle111[[#This Row],[Anzahl Lieferscheine]]</f>
        <v>0.15003999999999998</v>
      </c>
      <c r="N647" s="1">
        <f>Tabelle111[[#This Row],[Menge t P2O5]]/Tabelle111[[#This Row],[Anzahl Lieferscheine]]</f>
        <v>0.13797000000000001</v>
      </c>
    </row>
    <row r="648" spans="1:14" x14ac:dyDescent="0.2">
      <c r="A648" s="2" t="s">
        <v>39</v>
      </c>
      <c r="B648" s="2" t="s">
        <v>34</v>
      </c>
      <c r="C648" s="2" t="s">
        <v>6</v>
      </c>
      <c r="D648" s="2" t="s">
        <v>15</v>
      </c>
      <c r="E648" s="2" t="s">
        <v>9</v>
      </c>
      <c r="F648" s="2" t="s">
        <v>61</v>
      </c>
      <c r="G648" s="1">
        <v>477.36</v>
      </c>
      <c r="H648" s="1">
        <v>198.89999999999998</v>
      </c>
      <c r="I648" s="4">
        <v>2</v>
      </c>
      <c r="J648" s="2" t="s">
        <v>65</v>
      </c>
      <c r="K648" s="1">
        <f>Tabelle111[[#This Row],[Menge kg Nges]]/1000</f>
        <v>0.47736000000000001</v>
      </c>
      <c r="L648" s="1">
        <f>Tabelle111[[#This Row],[Menge kg P2O5]]/1000</f>
        <v>0.19889999999999997</v>
      </c>
      <c r="M648" s="1">
        <f>Tabelle111[[#This Row],[Menge t Nges]]/Tabelle111[[#This Row],[Anzahl Lieferscheine]]</f>
        <v>0.23868</v>
      </c>
      <c r="N648" s="1">
        <f>Tabelle111[[#This Row],[Menge t P2O5]]/Tabelle111[[#This Row],[Anzahl Lieferscheine]]</f>
        <v>9.9449999999999983E-2</v>
      </c>
    </row>
    <row r="649" spans="1:14" x14ac:dyDescent="0.2">
      <c r="A649" s="2" t="s">
        <v>39</v>
      </c>
      <c r="B649" s="2" t="s">
        <v>52</v>
      </c>
      <c r="C649" s="2" t="s">
        <v>6</v>
      </c>
      <c r="D649" s="2" t="s">
        <v>7</v>
      </c>
      <c r="E649" s="2" t="s">
        <v>11</v>
      </c>
      <c r="F649" s="2" t="s">
        <v>61</v>
      </c>
      <c r="G649" s="1">
        <v>1254.3</v>
      </c>
      <c r="H649" s="1">
        <v>526.79999999999995</v>
      </c>
      <c r="I649" s="4">
        <v>8</v>
      </c>
      <c r="J649" s="2" t="s">
        <v>65</v>
      </c>
      <c r="K649" s="1">
        <f>Tabelle111[[#This Row],[Menge kg Nges]]/1000</f>
        <v>1.2543</v>
      </c>
      <c r="L649" s="1">
        <f>Tabelle111[[#This Row],[Menge kg P2O5]]/1000</f>
        <v>0.52679999999999993</v>
      </c>
      <c r="M649" s="1">
        <f>Tabelle111[[#This Row],[Menge t Nges]]/Tabelle111[[#This Row],[Anzahl Lieferscheine]]</f>
        <v>0.1567875</v>
      </c>
      <c r="N649" s="1">
        <f>Tabelle111[[#This Row],[Menge t P2O5]]/Tabelle111[[#This Row],[Anzahl Lieferscheine]]</f>
        <v>6.5849999999999992E-2</v>
      </c>
    </row>
    <row r="650" spans="1:14" x14ac:dyDescent="0.2">
      <c r="A650" s="2" t="s">
        <v>39</v>
      </c>
      <c r="B650" s="2" t="s">
        <v>37</v>
      </c>
      <c r="C650" s="2" t="s">
        <v>6</v>
      </c>
      <c r="D650" s="2" t="s">
        <v>7</v>
      </c>
      <c r="E650" s="2" t="s">
        <v>9</v>
      </c>
      <c r="F650" s="2" t="s">
        <v>61</v>
      </c>
      <c r="G650" s="1">
        <v>1208</v>
      </c>
      <c r="H650" s="1">
        <v>512</v>
      </c>
      <c r="I650" s="4">
        <v>1</v>
      </c>
      <c r="J650" s="2" t="s">
        <v>65</v>
      </c>
      <c r="K650" s="1">
        <f>Tabelle111[[#This Row],[Menge kg Nges]]/1000</f>
        <v>1.208</v>
      </c>
      <c r="L650" s="1">
        <f>Tabelle111[[#This Row],[Menge kg P2O5]]/1000</f>
        <v>0.51200000000000001</v>
      </c>
      <c r="M650" s="1">
        <f>Tabelle111[[#This Row],[Menge t Nges]]/Tabelle111[[#This Row],[Anzahl Lieferscheine]]</f>
        <v>1.208</v>
      </c>
      <c r="N650" s="1">
        <f>Tabelle111[[#This Row],[Menge t P2O5]]/Tabelle111[[#This Row],[Anzahl Lieferscheine]]</f>
        <v>0.51200000000000001</v>
      </c>
    </row>
    <row r="651" spans="1:14" x14ac:dyDescent="0.2">
      <c r="A651" s="2" t="s">
        <v>39</v>
      </c>
      <c r="B651" s="2" t="s">
        <v>37</v>
      </c>
      <c r="C651" s="2" t="s">
        <v>6</v>
      </c>
      <c r="D651" s="2" t="s">
        <v>7</v>
      </c>
      <c r="E651" s="2" t="s">
        <v>12</v>
      </c>
      <c r="F651" s="2" t="s">
        <v>61</v>
      </c>
      <c r="G651" s="1">
        <v>1543.5</v>
      </c>
      <c r="H651" s="1">
        <v>504</v>
      </c>
      <c r="I651" s="4">
        <v>8</v>
      </c>
      <c r="J651" s="2" t="s">
        <v>65</v>
      </c>
      <c r="K651" s="1">
        <f>Tabelle111[[#This Row],[Menge kg Nges]]/1000</f>
        <v>1.5435000000000001</v>
      </c>
      <c r="L651" s="1">
        <f>Tabelle111[[#This Row],[Menge kg P2O5]]/1000</f>
        <v>0.504</v>
      </c>
      <c r="M651" s="1">
        <f>Tabelle111[[#This Row],[Menge t Nges]]/Tabelle111[[#This Row],[Anzahl Lieferscheine]]</f>
        <v>0.19293750000000001</v>
      </c>
      <c r="N651" s="1">
        <f>Tabelle111[[#This Row],[Menge t P2O5]]/Tabelle111[[#This Row],[Anzahl Lieferscheine]]</f>
        <v>6.3E-2</v>
      </c>
    </row>
    <row r="652" spans="1:14" x14ac:dyDescent="0.2">
      <c r="A652" s="2" t="s">
        <v>39</v>
      </c>
      <c r="B652" s="2" t="s">
        <v>39</v>
      </c>
      <c r="C652" s="2" t="s">
        <v>6</v>
      </c>
      <c r="D652" s="2" t="s">
        <v>7</v>
      </c>
      <c r="E652" s="2" t="s">
        <v>8</v>
      </c>
      <c r="F652" s="2" t="s">
        <v>61</v>
      </c>
      <c r="G652" s="1">
        <v>80445.95</v>
      </c>
      <c r="H652" s="1">
        <v>37655.519999999997</v>
      </c>
      <c r="I652" s="4">
        <v>138</v>
      </c>
      <c r="J652" s="2" t="s">
        <v>65</v>
      </c>
      <c r="K652" s="1">
        <f>Tabelle111[[#This Row],[Menge kg Nges]]/1000</f>
        <v>80.445949999999996</v>
      </c>
      <c r="L652" s="1">
        <f>Tabelle111[[#This Row],[Menge kg P2O5]]/1000</f>
        <v>37.655519999999996</v>
      </c>
      <c r="M652" s="1">
        <f>Tabelle111[[#This Row],[Menge t Nges]]/Tabelle111[[#This Row],[Anzahl Lieferscheine]]</f>
        <v>0.58294166666666669</v>
      </c>
      <c r="N652" s="1">
        <f>Tabelle111[[#This Row],[Menge t P2O5]]/Tabelle111[[#This Row],[Anzahl Lieferscheine]]</f>
        <v>0.2728660869565217</v>
      </c>
    </row>
    <row r="653" spans="1:14" x14ac:dyDescent="0.2">
      <c r="A653" s="2" t="s">
        <v>39</v>
      </c>
      <c r="B653" s="2" t="s">
        <v>39</v>
      </c>
      <c r="C653" s="2" t="s">
        <v>6</v>
      </c>
      <c r="D653" s="2" t="s">
        <v>7</v>
      </c>
      <c r="E653" s="2" t="s">
        <v>9</v>
      </c>
      <c r="F653" s="2" t="s">
        <v>61</v>
      </c>
      <c r="G653" s="1">
        <v>62681.05</v>
      </c>
      <c r="H653" s="1">
        <v>23890.57</v>
      </c>
      <c r="I653" s="4">
        <v>134</v>
      </c>
      <c r="J653" s="2" t="s">
        <v>65</v>
      </c>
      <c r="K653" s="1">
        <f>Tabelle111[[#This Row],[Menge kg Nges]]/1000</f>
        <v>62.681050000000006</v>
      </c>
      <c r="L653" s="1">
        <f>Tabelle111[[#This Row],[Menge kg P2O5]]/1000</f>
        <v>23.89057</v>
      </c>
      <c r="M653" s="1">
        <f>Tabelle111[[#This Row],[Menge t Nges]]/Tabelle111[[#This Row],[Anzahl Lieferscheine]]</f>
        <v>0.46776902985074631</v>
      </c>
      <c r="N653" s="1">
        <f>Tabelle111[[#This Row],[Menge t P2O5]]/Tabelle111[[#This Row],[Anzahl Lieferscheine]]</f>
        <v>0.17828783582089552</v>
      </c>
    </row>
    <row r="654" spans="1:14" x14ac:dyDescent="0.2">
      <c r="A654" s="2" t="s">
        <v>39</v>
      </c>
      <c r="B654" s="2" t="s">
        <v>39</v>
      </c>
      <c r="C654" s="2" t="s">
        <v>6</v>
      </c>
      <c r="D654" s="2" t="s">
        <v>7</v>
      </c>
      <c r="E654" s="2" t="s">
        <v>10</v>
      </c>
      <c r="F654" s="2" t="s">
        <v>61</v>
      </c>
      <c r="G654" s="1">
        <v>382.79999999999995</v>
      </c>
      <c r="H654" s="1">
        <v>145.19999999999999</v>
      </c>
      <c r="I654" s="4">
        <v>3</v>
      </c>
      <c r="J654" s="2" t="s">
        <v>65</v>
      </c>
      <c r="K654" s="1">
        <f>Tabelle111[[#This Row],[Menge kg Nges]]/1000</f>
        <v>0.38279999999999997</v>
      </c>
      <c r="L654" s="1">
        <f>Tabelle111[[#This Row],[Menge kg P2O5]]/1000</f>
        <v>0.1452</v>
      </c>
      <c r="M654" s="1">
        <f>Tabelle111[[#This Row],[Menge t Nges]]/Tabelle111[[#This Row],[Anzahl Lieferscheine]]</f>
        <v>0.12759999999999999</v>
      </c>
      <c r="N654" s="1">
        <f>Tabelle111[[#This Row],[Menge t P2O5]]/Tabelle111[[#This Row],[Anzahl Lieferscheine]]</f>
        <v>4.8399999999999999E-2</v>
      </c>
    </row>
    <row r="655" spans="1:14" x14ac:dyDescent="0.2">
      <c r="A655" s="2" t="s">
        <v>39</v>
      </c>
      <c r="B655" s="2" t="s">
        <v>39</v>
      </c>
      <c r="C655" s="2" t="s">
        <v>6</v>
      </c>
      <c r="D655" s="2" t="s">
        <v>7</v>
      </c>
      <c r="E655" s="2" t="s">
        <v>11</v>
      </c>
      <c r="F655" s="2" t="s">
        <v>61</v>
      </c>
      <c r="G655" s="1">
        <v>9705.4</v>
      </c>
      <c r="H655" s="1">
        <v>3985.67</v>
      </c>
      <c r="I655" s="4">
        <v>58</v>
      </c>
      <c r="J655" s="2" t="s">
        <v>65</v>
      </c>
      <c r="K655" s="1">
        <f>Tabelle111[[#This Row],[Menge kg Nges]]/1000</f>
        <v>9.7053999999999991</v>
      </c>
      <c r="L655" s="1">
        <f>Tabelle111[[#This Row],[Menge kg P2O5]]/1000</f>
        <v>3.9856700000000003</v>
      </c>
      <c r="M655" s="1">
        <f>Tabelle111[[#This Row],[Menge t Nges]]/Tabelle111[[#This Row],[Anzahl Lieferscheine]]</f>
        <v>0.16733448275862067</v>
      </c>
      <c r="N655" s="1">
        <f>Tabelle111[[#This Row],[Menge t P2O5]]/Tabelle111[[#This Row],[Anzahl Lieferscheine]]</f>
        <v>6.8718448275862071E-2</v>
      </c>
    </row>
    <row r="656" spans="1:14" x14ac:dyDescent="0.2">
      <c r="A656" s="2" t="s">
        <v>39</v>
      </c>
      <c r="B656" s="2" t="s">
        <v>39</v>
      </c>
      <c r="C656" s="2" t="s">
        <v>6</v>
      </c>
      <c r="D656" s="2" t="s">
        <v>7</v>
      </c>
      <c r="E656" s="2" t="s">
        <v>12</v>
      </c>
      <c r="F656" s="2" t="s">
        <v>61</v>
      </c>
      <c r="G656" s="1">
        <v>48524.990000000005</v>
      </c>
      <c r="H656" s="1">
        <v>18960.430000000008</v>
      </c>
      <c r="I656" s="4">
        <v>113</v>
      </c>
      <c r="J656" s="2" t="s">
        <v>65</v>
      </c>
      <c r="K656" s="1">
        <f>Tabelle111[[#This Row],[Menge kg Nges]]/1000</f>
        <v>48.524990000000003</v>
      </c>
      <c r="L656" s="1">
        <f>Tabelle111[[#This Row],[Menge kg P2O5]]/1000</f>
        <v>18.960430000000006</v>
      </c>
      <c r="M656" s="1">
        <f>Tabelle111[[#This Row],[Menge t Nges]]/Tabelle111[[#This Row],[Anzahl Lieferscheine]]</f>
        <v>0.42942469026548674</v>
      </c>
      <c r="N656" s="1">
        <f>Tabelle111[[#This Row],[Menge t P2O5]]/Tabelle111[[#This Row],[Anzahl Lieferscheine]]</f>
        <v>0.1677914159292036</v>
      </c>
    </row>
    <row r="657" spans="1:14" x14ac:dyDescent="0.2">
      <c r="A657" s="2" t="s">
        <v>39</v>
      </c>
      <c r="B657" s="2" t="s">
        <v>39</v>
      </c>
      <c r="C657" s="2" t="s">
        <v>6</v>
      </c>
      <c r="D657" s="2" t="s">
        <v>7</v>
      </c>
      <c r="E657" s="2" t="s">
        <v>13</v>
      </c>
      <c r="F657" s="2" t="s">
        <v>61</v>
      </c>
      <c r="G657" s="1">
        <v>562.79999999999995</v>
      </c>
      <c r="H657" s="1">
        <v>294.8</v>
      </c>
      <c r="I657" s="4">
        <v>5</v>
      </c>
      <c r="J657" s="2" t="s">
        <v>65</v>
      </c>
      <c r="K657" s="1">
        <f>Tabelle111[[#This Row],[Menge kg Nges]]/1000</f>
        <v>0.56279999999999997</v>
      </c>
      <c r="L657" s="1">
        <f>Tabelle111[[#This Row],[Menge kg P2O5]]/1000</f>
        <v>0.29480000000000001</v>
      </c>
      <c r="M657" s="1">
        <f>Tabelle111[[#This Row],[Menge t Nges]]/Tabelle111[[#This Row],[Anzahl Lieferscheine]]</f>
        <v>0.11255999999999999</v>
      </c>
      <c r="N657" s="1">
        <f>Tabelle111[[#This Row],[Menge t P2O5]]/Tabelle111[[#This Row],[Anzahl Lieferscheine]]</f>
        <v>5.8959999999999999E-2</v>
      </c>
    </row>
    <row r="658" spans="1:14" x14ac:dyDescent="0.2">
      <c r="A658" s="2" t="s">
        <v>39</v>
      </c>
      <c r="B658" s="2" t="s">
        <v>39</v>
      </c>
      <c r="C658" s="2" t="s">
        <v>6</v>
      </c>
      <c r="D658" s="2" t="s">
        <v>7</v>
      </c>
      <c r="E658" s="2" t="s">
        <v>14</v>
      </c>
      <c r="F658" s="2" t="s">
        <v>61</v>
      </c>
      <c r="G658" s="1">
        <v>35200.439999999995</v>
      </c>
      <c r="H658" s="1">
        <v>16654.189999999999</v>
      </c>
      <c r="I658" s="4">
        <v>182</v>
      </c>
      <c r="J658" s="2" t="s">
        <v>65</v>
      </c>
      <c r="K658" s="1">
        <f>Tabelle111[[#This Row],[Menge kg Nges]]/1000</f>
        <v>35.200439999999993</v>
      </c>
      <c r="L658" s="1">
        <f>Tabelle111[[#This Row],[Menge kg P2O5]]/1000</f>
        <v>16.65419</v>
      </c>
      <c r="M658" s="1">
        <f>Tabelle111[[#This Row],[Menge t Nges]]/Tabelle111[[#This Row],[Anzahl Lieferscheine]]</f>
        <v>0.19340901098901095</v>
      </c>
      <c r="N658" s="1">
        <f>Tabelle111[[#This Row],[Menge t P2O5]]/Tabelle111[[#This Row],[Anzahl Lieferscheine]]</f>
        <v>9.1506538461538459E-2</v>
      </c>
    </row>
    <row r="659" spans="1:14" x14ac:dyDescent="0.2">
      <c r="A659" s="2" t="s">
        <v>39</v>
      </c>
      <c r="B659" s="2" t="s">
        <v>39</v>
      </c>
      <c r="C659" s="2" t="s">
        <v>6</v>
      </c>
      <c r="D659" s="2" t="s">
        <v>15</v>
      </c>
      <c r="E659" s="2" t="s">
        <v>16</v>
      </c>
      <c r="F659" s="2" t="s">
        <v>61</v>
      </c>
      <c r="G659" s="1">
        <v>2995</v>
      </c>
      <c r="H659" s="1">
        <v>4413.96</v>
      </c>
      <c r="I659" s="4">
        <v>11</v>
      </c>
      <c r="J659" s="2" t="s">
        <v>65</v>
      </c>
      <c r="K659" s="1">
        <f>Tabelle111[[#This Row],[Menge kg Nges]]/1000</f>
        <v>2.9950000000000001</v>
      </c>
      <c r="L659" s="1">
        <f>Tabelle111[[#This Row],[Menge kg P2O5]]/1000</f>
        <v>4.4139600000000003</v>
      </c>
      <c r="M659" s="1">
        <f>Tabelle111[[#This Row],[Menge t Nges]]/Tabelle111[[#This Row],[Anzahl Lieferscheine]]</f>
        <v>0.27227272727272728</v>
      </c>
      <c r="N659" s="1">
        <f>Tabelle111[[#This Row],[Menge t P2O5]]/Tabelle111[[#This Row],[Anzahl Lieferscheine]]</f>
        <v>0.40126909090909096</v>
      </c>
    </row>
    <row r="660" spans="1:14" x14ac:dyDescent="0.2">
      <c r="A660" s="2" t="s">
        <v>39</v>
      </c>
      <c r="B660" s="2" t="s">
        <v>39</v>
      </c>
      <c r="C660" s="2" t="s">
        <v>6</v>
      </c>
      <c r="D660" s="2" t="s">
        <v>15</v>
      </c>
      <c r="E660" s="2" t="s">
        <v>17</v>
      </c>
      <c r="F660" s="2" t="s">
        <v>61</v>
      </c>
      <c r="G660" s="1">
        <v>725.38</v>
      </c>
      <c r="H660" s="1">
        <v>314.78999999999996</v>
      </c>
      <c r="I660" s="4">
        <v>3</v>
      </c>
      <c r="J660" s="2" t="s">
        <v>65</v>
      </c>
      <c r="K660" s="1">
        <f>Tabelle111[[#This Row],[Menge kg Nges]]/1000</f>
        <v>0.72538000000000002</v>
      </c>
      <c r="L660" s="1">
        <f>Tabelle111[[#This Row],[Menge kg P2O5]]/1000</f>
        <v>0.31478999999999996</v>
      </c>
      <c r="M660" s="1">
        <f>Tabelle111[[#This Row],[Menge t Nges]]/Tabelle111[[#This Row],[Anzahl Lieferscheine]]</f>
        <v>0.24179333333333333</v>
      </c>
      <c r="N660" s="1">
        <f>Tabelle111[[#This Row],[Menge t P2O5]]/Tabelle111[[#This Row],[Anzahl Lieferscheine]]</f>
        <v>0.10492999999999998</v>
      </c>
    </row>
    <row r="661" spans="1:14" x14ac:dyDescent="0.2">
      <c r="A661" s="2" t="s">
        <v>39</v>
      </c>
      <c r="B661" s="2" t="s">
        <v>39</v>
      </c>
      <c r="C661" s="2" t="s">
        <v>6</v>
      </c>
      <c r="D661" s="2" t="s">
        <v>15</v>
      </c>
      <c r="E661" s="2" t="s">
        <v>18</v>
      </c>
      <c r="F661" s="2" t="s">
        <v>61</v>
      </c>
      <c r="G661" s="1">
        <v>2438.7999999999997</v>
      </c>
      <c r="H661" s="1">
        <v>1773.0100000000002</v>
      </c>
      <c r="I661" s="4">
        <v>12</v>
      </c>
      <c r="J661" s="2" t="s">
        <v>65</v>
      </c>
      <c r="K661" s="1">
        <f>Tabelle111[[#This Row],[Menge kg Nges]]/1000</f>
        <v>2.4387999999999996</v>
      </c>
      <c r="L661" s="1">
        <f>Tabelle111[[#This Row],[Menge kg P2O5]]/1000</f>
        <v>1.7730100000000002</v>
      </c>
      <c r="M661" s="1">
        <f>Tabelle111[[#This Row],[Menge t Nges]]/Tabelle111[[#This Row],[Anzahl Lieferscheine]]</f>
        <v>0.20323333333333329</v>
      </c>
      <c r="N661" s="1">
        <f>Tabelle111[[#This Row],[Menge t P2O5]]/Tabelle111[[#This Row],[Anzahl Lieferscheine]]</f>
        <v>0.14775083333333336</v>
      </c>
    </row>
    <row r="662" spans="1:14" x14ac:dyDescent="0.2">
      <c r="A662" s="2" t="s">
        <v>39</v>
      </c>
      <c r="B662" s="2" t="s">
        <v>39</v>
      </c>
      <c r="C662" s="2" t="s">
        <v>6</v>
      </c>
      <c r="D662" s="2" t="s">
        <v>15</v>
      </c>
      <c r="E662" s="2" t="s">
        <v>20</v>
      </c>
      <c r="F662" s="2" t="s">
        <v>61</v>
      </c>
      <c r="G662" s="1">
        <v>435.65</v>
      </c>
      <c r="H662" s="1">
        <v>247.53</v>
      </c>
      <c r="I662" s="4">
        <v>14</v>
      </c>
      <c r="J662" s="2" t="s">
        <v>65</v>
      </c>
      <c r="K662" s="1">
        <f>Tabelle111[[#This Row],[Menge kg Nges]]/1000</f>
        <v>0.43564999999999998</v>
      </c>
      <c r="L662" s="1">
        <f>Tabelle111[[#This Row],[Menge kg P2O5]]/1000</f>
        <v>0.24753</v>
      </c>
      <c r="M662" s="1">
        <f>Tabelle111[[#This Row],[Menge t Nges]]/Tabelle111[[#This Row],[Anzahl Lieferscheine]]</f>
        <v>3.1117857142857142E-2</v>
      </c>
      <c r="N662" s="1">
        <f>Tabelle111[[#This Row],[Menge t P2O5]]/Tabelle111[[#This Row],[Anzahl Lieferscheine]]</f>
        <v>1.7680714285714286E-2</v>
      </c>
    </row>
    <row r="663" spans="1:14" x14ac:dyDescent="0.2">
      <c r="A663" s="2" t="s">
        <v>39</v>
      </c>
      <c r="B663" s="2" t="s">
        <v>39</v>
      </c>
      <c r="C663" s="2" t="s">
        <v>6</v>
      </c>
      <c r="D663" s="2" t="s">
        <v>15</v>
      </c>
      <c r="E663" s="2" t="s">
        <v>21</v>
      </c>
      <c r="F663" s="2" t="s">
        <v>61</v>
      </c>
      <c r="G663" s="1">
        <v>511.5</v>
      </c>
      <c r="H663" s="1">
        <v>315.25</v>
      </c>
      <c r="I663" s="4">
        <v>2</v>
      </c>
      <c r="J663" s="2" t="s">
        <v>65</v>
      </c>
      <c r="K663" s="1">
        <f>Tabelle111[[#This Row],[Menge kg Nges]]/1000</f>
        <v>0.51149999999999995</v>
      </c>
      <c r="L663" s="1">
        <f>Tabelle111[[#This Row],[Menge kg P2O5]]/1000</f>
        <v>0.31524999999999997</v>
      </c>
      <c r="M663" s="1">
        <f>Tabelle111[[#This Row],[Menge t Nges]]/Tabelle111[[#This Row],[Anzahl Lieferscheine]]</f>
        <v>0.25574999999999998</v>
      </c>
      <c r="N663" s="1">
        <f>Tabelle111[[#This Row],[Menge t P2O5]]/Tabelle111[[#This Row],[Anzahl Lieferscheine]]</f>
        <v>0.15762499999999999</v>
      </c>
    </row>
    <row r="664" spans="1:14" x14ac:dyDescent="0.2">
      <c r="A664" s="2" t="s">
        <v>39</v>
      </c>
      <c r="B664" s="2" t="s">
        <v>39</v>
      </c>
      <c r="C664" s="2" t="s">
        <v>6</v>
      </c>
      <c r="D664" s="2" t="s">
        <v>15</v>
      </c>
      <c r="E664" s="2" t="s">
        <v>9</v>
      </c>
      <c r="F664" s="2" t="s">
        <v>61</v>
      </c>
      <c r="G664" s="1">
        <v>1383.7</v>
      </c>
      <c r="H664" s="1">
        <v>774.75</v>
      </c>
      <c r="I664" s="4">
        <v>10</v>
      </c>
      <c r="J664" s="2" t="s">
        <v>65</v>
      </c>
      <c r="K664" s="1">
        <f>Tabelle111[[#This Row],[Menge kg Nges]]/1000</f>
        <v>1.3837000000000002</v>
      </c>
      <c r="L664" s="1">
        <f>Tabelle111[[#This Row],[Menge kg P2O5]]/1000</f>
        <v>0.77475000000000005</v>
      </c>
      <c r="M664" s="1">
        <f>Tabelle111[[#This Row],[Menge t Nges]]/Tabelle111[[#This Row],[Anzahl Lieferscheine]]</f>
        <v>0.13837000000000002</v>
      </c>
      <c r="N664" s="1">
        <f>Tabelle111[[#This Row],[Menge t P2O5]]/Tabelle111[[#This Row],[Anzahl Lieferscheine]]</f>
        <v>7.7475000000000002E-2</v>
      </c>
    </row>
    <row r="665" spans="1:14" x14ac:dyDescent="0.2">
      <c r="A665" s="2" t="s">
        <v>39</v>
      </c>
      <c r="B665" s="2" t="s">
        <v>39</v>
      </c>
      <c r="C665" s="2" t="s">
        <v>6</v>
      </c>
      <c r="D665" s="2" t="s">
        <v>15</v>
      </c>
      <c r="E665" s="2" t="s">
        <v>10</v>
      </c>
      <c r="F665" s="2" t="s">
        <v>61</v>
      </c>
      <c r="G665" s="1">
        <v>698.62000000000012</v>
      </c>
      <c r="H665" s="1">
        <v>298.42</v>
      </c>
      <c r="I665" s="4">
        <v>6</v>
      </c>
      <c r="J665" s="2" t="s">
        <v>65</v>
      </c>
      <c r="K665" s="1">
        <f>Tabelle111[[#This Row],[Menge kg Nges]]/1000</f>
        <v>0.69862000000000013</v>
      </c>
      <c r="L665" s="1">
        <f>Tabelle111[[#This Row],[Menge kg P2O5]]/1000</f>
        <v>0.29842000000000002</v>
      </c>
      <c r="M665" s="1">
        <f>Tabelle111[[#This Row],[Menge t Nges]]/Tabelle111[[#This Row],[Anzahl Lieferscheine]]</f>
        <v>0.11643666666666669</v>
      </c>
      <c r="N665" s="1">
        <f>Tabelle111[[#This Row],[Menge t P2O5]]/Tabelle111[[#This Row],[Anzahl Lieferscheine]]</f>
        <v>4.9736666666666672E-2</v>
      </c>
    </row>
    <row r="666" spans="1:14" x14ac:dyDescent="0.2">
      <c r="A666" s="2" t="s">
        <v>39</v>
      </c>
      <c r="B666" s="2" t="s">
        <v>39</v>
      </c>
      <c r="C666" s="2" t="s">
        <v>6</v>
      </c>
      <c r="D666" s="2" t="s">
        <v>15</v>
      </c>
      <c r="E666" s="2" t="s">
        <v>23</v>
      </c>
      <c r="F666" s="2" t="s">
        <v>61</v>
      </c>
      <c r="G666" s="1">
        <v>992</v>
      </c>
      <c r="H666" s="1">
        <v>409.19</v>
      </c>
      <c r="I666" s="4">
        <v>9</v>
      </c>
      <c r="J666" s="2" t="s">
        <v>65</v>
      </c>
      <c r="K666" s="1">
        <f>Tabelle111[[#This Row],[Menge kg Nges]]/1000</f>
        <v>0.99199999999999999</v>
      </c>
      <c r="L666" s="1">
        <f>Tabelle111[[#This Row],[Menge kg P2O5]]/1000</f>
        <v>0.40919</v>
      </c>
      <c r="M666" s="1">
        <f>Tabelle111[[#This Row],[Menge t Nges]]/Tabelle111[[#This Row],[Anzahl Lieferscheine]]</f>
        <v>0.11022222222222222</v>
      </c>
      <c r="N666" s="1">
        <f>Tabelle111[[#This Row],[Menge t P2O5]]/Tabelle111[[#This Row],[Anzahl Lieferscheine]]</f>
        <v>4.5465555555555558E-2</v>
      </c>
    </row>
    <row r="667" spans="1:14" x14ac:dyDescent="0.2">
      <c r="A667" s="2" t="s">
        <v>39</v>
      </c>
      <c r="B667" s="2" t="s">
        <v>39</v>
      </c>
      <c r="C667" s="2" t="s">
        <v>6</v>
      </c>
      <c r="D667" s="2" t="s">
        <v>15</v>
      </c>
      <c r="E667" s="2" t="s">
        <v>14</v>
      </c>
      <c r="F667" s="2" t="s">
        <v>61</v>
      </c>
      <c r="G667" s="1">
        <v>195</v>
      </c>
      <c r="H667" s="1">
        <v>175</v>
      </c>
      <c r="I667" s="4">
        <v>1</v>
      </c>
      <c r="J667" s="2" t="s">
        <v>65</v>
      </c>
      <c r="K667" s="1">
        <f>Tabelle111[[#This Row],[Menge kg Nges]]/1000</f>
        <v>0.19500000000000001</v>
      </c>
      <c r="L667" s="1">
        <f>Tabelle111[[#This Row],[Menge kg P2O5]]/1000</f>
        <v>0.17499999999999999</v>
      </c>
      <c r="M667" s="1">
        <f>Tabelle111[[#This Row],[Menge t Nges]]/Tabelle111[[#This Row],[Anzahl Lieferscheine]]</f>
        <v>0.19500000000000001</v>
      </c>
      <c r="N667" s="1">
        <f>Tabelle111[[#This Row],[Menge t P2O5]]/Tabelle111[[#This Row],[Anzahl Lieferscheine]]</f>
        <v>0.17499999999999999</v>
      </c>
    </row>
    <row r="668" spans="1:14" x14ac:dyDescent="0.2">
      <c r="A668" s="2" t="s">
        <v>39</v>
      </c>
      <c r="B668" s="2" t="s">
        <v>39</v>
      </c>
      <c r="C668" s="2" t="s">
        <v>6</v>
      </c>
      <c r="D668" s="2" t="s">
        <v>15</v>
      </c>
      <c r="E668" s="2" t="s">
        <v>31</v>
      </c>
      <c r="F668" s="2" t="s">
        <v>61</v>
      </c>
      <c r="G668" s="1">
        <v>40</v>
      </c>
      <c r="H668" s="1">
        <v>16.5</v>
      </c>
      <c r="I668" s="4">
        <v>1</v>
      </c>
      <c r="J668" s="2" t="s">
        <v>65</v>
      </c>
      <c r="K668" s="1">
        <f>Tabelle111[[#This Row],[Menge kg Nges]]/1000</f>
        <v>0.04</v>
      </c>
      <c r="L668" s="1">
        <f>Tabelle111[[#This Row],[Menge kg P2O5]]/1000</f>
        <v>1.6500000000000001E-2</v>
      </c>
      <c r="M668" s="1">
        <f>Tabelle111[[#This Row],[Menge t Nges]]/Tabelle111[[#This Row],[Anzahl Lieferscheine]]</f>
        <v>0.04</v>
      </c>
      <c r="N668" s="1">
        <f>Tabelle111[[#This Row],[Menge t P2O5]]/Tabelle111[[#This Row],[Anzahl Lieferscheine]]</f>
        <v>1.6500000000000001E-2</v>
      </c>
    </row>
    <row r="669" spans="1:14" x14ac:dyDescent="0.2">
      <c r="A669" s="2" t="s">
        <v>39</v>
      </c>
      <c r="B669" s="2" t="s">
        <v>39</v>
      </c>
      <c r="C669" s="2" t="s">
        <v>25</v>
      </c>
      <c r="D669" s="2" t="s">
        <v>25</v>
      </c>
      <c r="E669" s="2" t="s">
        <v>26</v>
      </c>
      <c r="F669" s="2" t="s">
        <v>61</v>
      </c>
      <c r="G669" s="1">
        <v>1704.8</v>
      </c>
      <c r="H669" s="1">
        <v>768</v>
      </c>
      <c r="I669" s="4">
        <v>9</v>
      </c>
      <c r="J669" s="2" t="s">
        <v>65</v>
      </c>
      <c r="K669" s="1">
        <f>Tabelle111[[#This Row],[Menge kg Nges]]/1000</f>
        <v>1.7047999999999999</v>
      </c>
      <c r="L669" s="1">
        <f>Tabelle111[[#This Row],[Menge kg P2O5]]/1000</f>
        <v>0.76800000000000002</v>
      </c>
      <c r="M669" s="1">
        <f>Tabelle111[[#This Row],[Menge t Nges]]/Tabelle111[[#This Row],[Anzahl Lieferscheine]]</f>
        <v>0.18942222222222221</v>
      </c>
      <c r="N669" s="1">
        <f>Tabelle111[[#This Row],[Menge t P2O5]]/Tabelle111[[#This Row],[Anzahl Lieferscheine]]</f>
        <v>8.533333333333333E-2</v>
      </c>
    </row>
    <row r="670" spans="1:14" x14ac:dyDescent="0.2">
      <c r="A670" s="2" t="s">
        <v>39</v>
      </c>
      <c r="B670" s="2" t="s">
        <v>41</v>
      </c>
      <c r="C670" s="2" t="s">
        <v>6</v>
      </c>
      <c r="D670" s="2" t="s">
        <v>7</v>
      </c>
      <c r="E670" s="2" t="s">
        <v>14</v>
      </c>
      <c r="F670" s="2" t="s">
        <v>61</v>
      </c>
      <c r="G670" s="1">
        <v>1053</v>
      </c>
      <c r="H670" s="1">
        <v>540</v>
      </c>
      <c r="I670" s="4">
        <v>4</v>
      </c>
      <c r="J670" s="2" t="s">
        <v>65</v>
      </c>
      <c r="K670" s="1">
        <f>Tabelle111[[#This Row],[Menge kg Nges]]/1000</f>
        <v>1.0529999999999999</v>
      </c>
      <c r="L670" s="1">
        <f>Tabelle111[[#This Row],[Menge kg P2O5]]/1000</f>
        <v>0.54</v>
      </c>
      <c r="M670" s="1">
        <f>Tabelle111[[#This Row],[Menge t Nges]]/Tabelle111[[#This Row],[Anzahl Lieferscheine]]</f>
        <v>0.26324999999999998</v>
      </c>
      <c r="N670" s="1">
        <f>Tabelle111[[#This Row],[Menge t P2O5]]/Tabelle111[[#This Row],[Anzahl Lieferscheine]]</f>
        <v>0.13500000000000001</v>
      </c>
    </row>
    <row r="671" spans="1:14" x14ac:dyDescent="0.2">
      <c r="A671" s="2" t="s">
        <v>39</v>
      </c>
      <c r="B671" s="2" t="s">
        <v>41</v>
      </c>
      <c r="C671" s="2" t="s">
        <v>6</v>
      </c>
      <c r="D671" s="2" t="s">
        <v>15</v>
      </c>
      <c r="E671" s="2" t="s">
        <v>18</v>
      </c>
      <c r="F671" s="2" t="s">
        <v>61</v>
      </c>
      <c r="G671" s="1">
        <v>504</v>
      </c>
      <c r="H671" s="1">
        <v>408</v>
      </c>
      <c r="I671" s="4">
        <v>1</v>
      </c>
      <c r="J671" s="2" t="s">
        <v>65</v>
      </c>
      <c r="K671" s="1">
        <f>Tabelle111[[#This Row],[Menge kg Nges]]/1000</f>
        <v>0.504</v>
      </c>
      <c r="L671" s="1">
        <f>Tabelle111[[#This Row],[Menge kg P2O5]]/1000</f>
        <v>0.40799999999999997</v>
      </c>
      <c r="M671" s="1">
        <f>Tabelle111[[#This Row],[Menge t Nges]]/Tabelle111[[#This Row],[Anzahl Lieferscheine]]</f>
        <v>0.504</v>
      </c>
      <c r="N671" s="1">
        <f>Tabelle111[[#This Row],[Menge t P2O5]]/Tabelle111[[#This Row],[Anzahl Lieferscheine]]</f>
        <v>0.40799999999999997</v>
      </c>
    </row>
    <row r="672" spans="1:14" x14ac:dyDescent="0.2">
      <c r="A672" s="2" t="s">
        <v>39</v>
      </c>
      <c r="B672" s="2" t="s">
        <v>42</v>
      </c>
      <c r="C672" s="2" t="s">
        <v>6</v>
      </c>
      <c r="D672" s="2" t="s">
        <v>7</v>
      </c>
      <c r="E672" s="2" t="s">
        <v>14</v>
      </c>
      <c r="F672" s="2" t="s">
        <v>61</v>
      </c>
      <c r="G672" s="1">
        <v>1697.6</v>
      </c>
      <c r="H672" s="1">
        <v>816.8</v>
      </c>
      <c r="I672" s="4">
        <v>4</v>
      </c>
      <c r="J672" s="2" t="s">
        <v>65</v>
      </c>
      <c r="K672" s="1">
        <f>Tabelle111[[#This Row],[Menge kg Nges]]/1000</f>
        <v>1.6976</v>
      </c>
      <c r="L672" s="1">
        <f>Tabelle111[[#This Row],[Menge kg P2O5]]/1000</f>
        <v>0.81679999999999997</v>
      </c>
      <c r="M672" s="1">
        <f>Tabelle111[[#This Row],[Menge t Nges]]/Tabelle111[[#This Row],[Anzahl Lieferscheine]]</f>
        <v>0.4244</v>
      </c>
      <c r="N672" s="1">
        <f>Tabelle111[[#This Row],[Menge t P2O5]]/Tabelle111[[#This Row],[Anzahl Lieferscheine]]</f>
        <v>0.20419999999999999</v>
      </c>
    </row>
    <row r="673" spans="1:14" x14ac:dyDescent="0.2">
      <c r="A673" s="2" t="s">
        <v>39</v>
      </c>
      <c r="B673" s="2" t="s">
        <v>42</v>
      </c>
      <c r="C673" s="2" t="s">
        <v>6</v>
      </c>
      <c r="D673" s="2" t="s">
        <v>15</v>
      </c>
      <c r="E673" s="2" t="s">
        <v>18</v>
      </c>
      <c r="F673" s="2" t="s">
        <v>61</v>
      </c>
      <c r="G673" s="1">
        <v>419.03999999999996</v>
      </c>
      <c r="H673" s="1">
        <v>308.08000000000004</v>
      </c>
      <c r="I673" s="4">
        <v>2</v>
      </c>
      <c r="J673" s="2" t="s">
        <v>65</v>
      </c>
      <c r="K673" s="1">
        <f>Tabelle111[[#This Row],[Menge kg Nges]]/1000</f>
        <v>0.41903999999999997</v>
      </c>
      <c r="L673" s="1">
        <f>Tabelle111[[#This Row],[Menge kg P2O5]]/1000</f>
        <v>0.30808000000000002</v>
      </c>
      <c r="M673" s="1">
        <f>Tabelle111[[#This Row],[Menge t Nges]]/Tabelle111[[#This Row],[Anzahl Lieferscheine]]</f>
        <v>0.20951999999999998</v>
      </c>
      <c r="N673" s="1">
        <f>Tabelle111[[#This Row],[Menge t P2O5]]/Tabelle111[[#This Row],[Anzahl Lieferscheine]]</f>
        <v>0.15404000000000001</v>
      </c>
    </row>
    <row r="674" spans="1:14" x14ac:dyDescent="0.2">
      <c r="A674" s="2" t="s">
        <v>40</v>
      </c>
      <c r="B674" s="2" t="s">
        <v>32</v>
      </c>
      <c r="C674" s="2" t="s">
        <v>6</v>
      </c>
      <c r="D674" s="2" t="s">
        <v>15</v>
      </c>
      <c r="E674" s="2" t="s">
        <v>21</v>
      </c>
      <c r="F674" s="2" t="s">
        <v>61</v>
      </c>
      <c r="G674" s="1">
        <v>7003</v>
      </c>
      <c r="H674" s="1">
        <v>4086.5</v>
      </c>
      <c r="I674" s="4">
        <v>13</v>
      </c>
      <c r="J674" s="2" t="s">
        <v>65</v>
      </c>
      <c r="K674" s="1">
        <f>Tabelle111[[#This Row],[Menge kg Nges]]/1000</f>
        <v>7.0030000000000001</v>
      </c>
      <c r="L674" s="1">
        <f>Tabelle111[[#This Row],[Menge kg P2O5]]/1000</f>
        <v>4.0865</v>
      </c>
      <c r="M674" s="1">
        <f>Tabelle111[[#This Row],[Menge t Nges]]/Tabelle111[[#This Row],[Anzahl Lieferscheine]]</f>
        <v>0.53869230769230769</v>
      </c>
      <c r="N674" s="1">
        <f>Tabelle111[[#This Row],[Menge t P2O5]]/Tabelle111[[#This Row],[Anzahl Lieferscheine]]</f>
        <v>0.31434615384615383</v>
      </c>
    </row>
    <row r="675" spans="1:14" x14ac:dyDescent="0.2">
      <c r="A675" s="2" t="s">
        <v>40</v>
      </c>
      <c r="B675" s="2" t="s">
        <v>36</v>
      </c>
      <c r="C675" s="2" t="s">
        <v>6</v>
      </c>
      <c r="D675" s="2" t="s">
        <v>7</v>
      </c>
      <c r="E675" s="2" t="s">
        <v>12</v>
      </c>
      <c r="F675" s="2" t="s">
        <v>61</v>
      </c>
      <c r="G675" s="1">
        <v>494.4</v>
      </c>
      <c r="H675" s="1">
        <v>167.04</v>
      </c>
      <c r="I675" s="4">
        <v>1</v>
      </c>
      <c r="J675" s="2" t="s">
        <v>65</v>
      </c>
      <c r="K675" s="1">
        <f>Tabelle111[[#This Row],[Menge kg Nges]]/1000</f>
        <v>0.49439999999999995</v>
      </c>
      <c r="L675" s="1">
        <f>Tabelle111[[#This Row],[Menge kg P2O5]]/1000</f>
        <v>0.16703999999999999</v>
      </c>
      <c r="M675" s="1">
        <f>Tabelle111[[#This Row],[Menge t Nges]]/Tabelle111[[#This Row],[Anzahl Lieferscheine]]</f>
        <v>0.49439999999999995</v>
      </c>
      <c r="N675" s="1">
        <f>Tabelle111[[#This Row],[Menge t P2O5]]/Tabelle111[[#This Row],[Anzahl Lieferscheine]]</f>
        <v>0.16703999999999999</v>
      </c>
    </row>
    <row r="676" spans="1:14" x14ac:dyDescent="0.2">
      <c r="A676" s="2" t="s">
        <v>40</v>
      </c>
      <c r="B676" s="2" t="s">
        <v>36</v>
      </c>
      <c r="C676" s="2" t="s">
        <v>6</v>
      </c>
      <c r="D676" s="2" t="s">
        <v>7</v>
      </c>
      <c r="E676" s="2" t="s">
        <v>13</v>
      </c>
      <c r="F676" s="2" t="s">
        <v>61</v>
      </c>
      <c r="G676" s="1">
        <v>354.9</v>
      </c>
      <c r="H676" s="1">
        <v>215.8</v>
      </c>
      <c r="I676" s="4">
        <v>2</v>
      </c>
      <c r="J676" s="2" t="s">
        <v>65</v>
      </c>
      <c r="K676" s="1">
        <f>Tabelle111[[#This Row],[Menge kg Nges]]/1000</f>
        <v>0.35489999999999999</v>
      </c>
      <c r="L676" s="1">
        <f>Tabelle111[[#This Row],[Menge kg P2O5]]/1000</f>
        <v>0.21580000000000002</v>
      </c>
      <c r="M676" s="1">
        <f>Tabelle111[[#This Row],[Menge t Nges]]/Tabelle111[[#This Row],[Anzahl Lieferscheine]]</f>
        <v>0.17745</v>
      </c>
      <c r="N676" s="1">
        <f>Tabelle111[[#This Row],[Menge t P2O5]]/Tabelle111[[#This Row],[Anzahl Lieferscheine]]</f>
        <v>0.10790000000000001</v>
      </c>
    </row>
    <row r="677" spans="1:14" x14ac:dyDescent="0.2">
      <c r="A677" s="2" t="s">
        <v>40</v>
      </c>
      <c r="B677" s="2" t="s">
        <v>27</v>
      </c>
      <c r="C677" s="2" t="s">
        <v>25</v>
      </c>
      <c r="D677" s="2" t="s">
        <v>25</v>
      </c>
      <c r="E677" s="2" t="s">
        <v>26</v>
      </c>
      <c r="F677" s="2" t="s">
        <v>61</v>
      </c>
      <c r="G677" s="1">
        <v>1213.5999999999999</v>
      </c>
      <c r="H677" s="1">
        <v>492</v>
      </c>
      <c r="I677" s="4">
        <v>1</v>
      </c>
      <c r="J677" s="2" t="s">
        <v>65</v>
      </c>
      <c r="K677" s="1">
        <f>Tabelle111[[#This Row],[Menge kg Nges]]/1000</f>
        <v>1.2136</v>
      </c>
      <c r="L677" s="1">
        <f>Tabelle111[[#This Row],[Menge kg P2O5]]/1000</f>
        <v>0.49199999999999999</v>
      </c>
      <c r="M677" s="1">
        <f>Tabelle111[[#This Row],[Menge t Nges]]/Tabelle111[[#This Row],[Anzahl Lieferscheine]]</f>
        <v>1.2136</v>
      </c>
      <c r="N677" s="1">
        <f>Tabelle111[[#This Row],[Menge t P2O5]]/Tabelle111[[#This Row],[Anzahl Lieferscheine]]</f>
        <v>0.49199999999999999</v>
      </c>
    </row>
    <row r="678" spans="1:14" x14ac:dyDescent="0.2">
      <c r="A678" s="2" t="s">
        <v>40</v>
      </c>
      <c r="B678" s="2" t="s">
        <v>37</v>
      </c>
      <c r="C678" s="2" t="s">
        <v>6</v>
      </c>
      <c r="D678" s="2" t="s">
        <v>7</v>
      </c>
      <c r="E678" s="2" t="s">
        <v>9</v>
      </c>
      <c r="F678" s="2" t="s">
        <v>61</v>
      </c>
      <c r="G678" s="1">
        <v>1640.6000000000001</v>
      </c>
      <c r="H678" s="1">
        <v>668.3</v>
      </c>
      <c r="I678" s="4">
        <v>6</v>
      </c>
      <c r="J678" s="2" t="s">
        <v>65</v>
      </c>
      <c r="K678" s="1">
        <f>Tabelle111[[#This Row],[Menge kg Nges]]/1000</f>
        <v>1.6406000000000001</v>
      </c>
      <c r="L678" s="1">
        <f>Tabelle111[[#This Row],[Menge kg P2O5]]/1000</f>
        <v>0.66830000000000001</v>
      </c>
      <c r="M678" s="1">
        <f>Tabelle111[[#This Row],[Menge t Nges]]/Tabelle111[[#This Row],[Anzahl Lieferscheine]]</f>
        <v>0.27343333333333336</v>
      </c>
      <c r="N678" s="1">
        <f>Tabelle111[[#This Row],[Menge t P2O5]]/Tabelle111[[#This Row],[Anzahl Lieferscheine]]</f>
        <v>0.11138333333333333</v>
      </c>
    </row>
    <row r="679" spans="1:14" x14ac:dyDescent="0.2">
      <c r="A679" s="2" t="s">
        <v>40</v>
      </c>
      <c r="B679" s="2" t="s">
        <v>37</v>
      </c>
      <c r="C679" s="2" t="s">
        <v>6</v>
      </c>
      <c r="D679" s="2" t="s">
        <v>7</v>
      </c>
      <c r="E679" s="2" t="s">
        <v>10</v>
      </c>
      <c r="F679" s="2" t="s">
        <v>61</v>
      </c>
      <c r="G679" s="1">
        <v>422.4</v>
      </c>
      <c r="H679" s="1">
        <v>171.6</v>
      </c>
      <c r="I679" s="4">
        <v>2</v>
      </c>
      <c r="J679" s="2" t="s">
        <v>65</v>
      </c>
      <c r="K679" s="1">
        <f>Tabelle111[[#This Row],[Menge kg Nges]]/1000</f>
        <v>0.4224</v>
      </c>
      <c r="L679" s="1">
        <f>Tabelle111[[#This Row],[Menge kg P2O5]]/1000</f>
        <v>0.1716</v>
      </c>
      <c r="M679" s="1">
        <f>Tabelle111[[#This Row],[Menge t Nges]]/Tabelle111[[#This Row],[Anzahl Lieferscheine]]</f>
        <v>0.2112</v>
      </c>
      <c r="N679" s="1">
        <f>Tabelle111[[#This Row],[Menge t P2O5]]/Tabelle111[[#This Row],[Anzahl Lieferscheine]]</f>
        <v>8.5800000000000001E-2</v>
      </c>
    </row>
    <row r="680" spans="1:14" x14ac:dyDescent="0.2">
      <c r="A680" s="2" t="s">
        <v>40</v>
      </c>
      <c r="B680" s="2" t="s">
        <v>37</v>
      </c>
      <c r="C680" s="2" t="s">
        <v>6</v>
      </c>
      <c r="D680" s="2" t="s">
        <v>7</v>
      </c>
      <c r="E680" s="2" t="s">
        <v>11</v>
      </c>
      <c r="F680" s="2" t="s">
        <v>61</v>
      </c>
      <c r="G680" s="1">
        <v>500.26</v>
      </c>
      <c r="H680" s="1">
        <v>222.17000000000002</v>
      </c>
      <c r="I680" s="4">
        <v>2</v>
      </c>
      <c r="J680" s="2" t="s">
        <v>65</v>
      </c>
      <c r="K680" s="1">
        <f>Tabelle111[[#This Row],[Menge kg Nges]]/1000</f>
        <v>0.50026000000000004</v>
      </c>
      <c r="L680" s="1">
        <f>Tabelle111[[#This Row],[Menge kg P2O5]]/1000</f>
        <v>0.22217000000000001</v>
      </c>
      <c r="M680" s="1">
        <f>Tabelle111[[#This Row],[Menge t Nges]]/Tabelle111[[#This Row],[Anzahl Lieferscheine]]</f>
        <v>0.25013000000000002</v>
      </c>
      <c r="N680" s="1">
        <f>Tabelle111[[#This Row],[Menge t P2O5]]/Tabelle111[[#This Row],[Anzahl Lieferscheine]]</f>
        <v>0.111085</v>
      </c>
    </row>
    <row r="681" spans="1:14" x14ac:dyDescent="0.2">
      <c r="A681" s="2" t="s">
        <v>40</v>
      </c>
      <c r="B681" s="2" t="s">
        <v>37</v>
      </c>
      <c r="C681" s="2" t="s">
        <v>6</v>
      </c>
      <c r="D681" s="2" t="s">
        <v>7</v>
      </c>
      <c r="E681" s="2" t="s">
        <v>12</v>
      </c>
      <c r="F681" s="2" t="s">
        <v>61</v>
      </c>
      <c r="G681" s="1">
        <v>23119.760000000006</v>
      </c>
      <c r="H681" s="1">
        <v>9230.1799999999985</v>
      </c>
      <c r="I681" s="4">
        <v>92</v>
      </c>
      <c r="J681" s="2" t="s">
        <v>65</v>
      </c>
      <c r="K681" s="1">
        <f>Tabelle111[[#This Row],[Menge kg Nges]]/1000</f>
        <v>23.119760000000007</v>
      </c>
      <c r="L681" s="1">
        <f>Tabelle111[[#This Row],[Menge kg P2O5]]/1000</f>
        <v>9.2301799999999989</v>
      </c>
      <c r="M681" s="1">
        <f>Tabelle111[[#This Row],[Menge t Nges]]/Tabelle111[[#This Row],[Anzahl Lieferscheine]]</f>
        <v>0.25130173913043485</v>
      </c>
      <c r="N681" s="1">
        <f>Tabelle111[[#This Row],[Menge t P2O5]]/Tabelle111[[#This Row],[Anzahl Lieferscheine]]</f>
        <v>0.10032804347826085</v>
      </c>
    </row>
    <row r="682" spans="1:14" x14ac:dyDescent="0.2">
      <c r="A682" s="2" t="s">
        <v>40</v>
      </c>
      <c r="B682" s="2" t="s">
        <v>37</v>
      </c>
      <c r="C682" s="2" t="s">
        <v>6</v>
      </c>
      <c r="D682" s="2" t="s">
        <v>7</v>
      </c>
      <c r="E682" s="2" t="s">
        <v>13</v>
      </c>
      <c r="F682" s="2" t="s">
        <v>61</v>
      </c>
      <c r="G682" s="1">
        <v>9415.7400000000016</v>
      </c>
      <c r="H682" s="1">
        <v>5230.9299999999994</v>
      </c>
      <c r="I682" s="4">
        <v>53</v>
      </c>
      <c r="J682" s="2" t="s">
        <v>65</v>
      </c>
      <c r="K682" s="1">
        <f>Tabelle111[[#This Row],[Menge kg Nges]]/1000</f>
        <v>9.4157400000000013</v>
      </c>
      <c r="L682" s="1">
        <f>Tabelle111[[#This Row],[Menge kg P2O5]]/1000</f>
        <v>5.230929999999999</v>
      </c>
      <c r="M682" s="1">
        <f>Tabelle111[[#This Row],[Menge t Nges]]/Tabelle111[[#This Row],[Anzahl Lieferscheine]]</f>
        <v>0.17765547169811324</v>
      </c>
      <c r="N682" s="1">
        <f>Tabelle111[[#This Row],[Menge t P2O5]]/Tabelle111[[#This Row],[Anzahl Lieferscheine]]</f>
        <v>9.8696792452830168E-2</v>
      </c>
    </row>
    <row r="683" spans="1:14" x14ac:dyDescent="0.2">
      <c r="A683" s="2" t="s">
        <v>40</v>
      </c>
      <c r="B683" s="2" t="s">
        <v>37</v>
      </c>
      <c r="C683" s="2" t="s">
        <v>6</v>
      </c>
      <c r="D683" s="2" t="s">
        <v>7</v>
      </c>
      <c r="E683" s="2" t="s">
        <v>14</v>
      </c>
      <c r="F683" s="2" t="s">
        <v>61</v>
      </c>
      <c r="G683" s="1">
        <v>7676.18</v>
      </c>
      <c r="H683" s="1">
        <v>2787.5899999999997</v>
      </c>
      <c r="I683" s="4">
        <v>29</v>
      </c>
      <c r="J683" s="2" t="s">
        <v>65</v>
      </c>
      <c r="K683" s="1">
        <f>Tabelle111[[#This Row],[Menge kg Nges]]/1000</f>
        <v>7.6761800000000004</v>
      </c>
      <c r="L683" s="1">
        <f>Tabelle111[[#This Row],[Menge kg P2O5]]/1000</f>
        <v>2.7875899999999998</v>
      </c>
      <c r="M683" s="1">
        <f>Tabelle111[[#This Row],[Menge t Nges]]/Tabelle111[[#This Row],[Anzahl Lieferscheine]]</f>
        <v>0.26469586206896556</v>
      </c>
      <c r="N683" s="1">
        <f>Tabelle111[[#This Row],[Menge t P2O5]]/Tabelle111[[#This Row],[Anzahl Lieferscheine]]</f>
        <v>9.6123793103448263E-2</v>
      </c>
    </row>
    <row r="684" spans="1:14" x14ac:dyDescent="0.2">
      <c r="A684" s="2" t="s">
        <v>40</v>
      </c>
      <c r="B684" s="2" t="s">
        <v>37</v>
      </c>
      <c r="C684" s="2" t="s">
        <v>6</v>
      </c>
      <c r="D684" s="2" t="s">
        <v>15</v>
      </c>
      <c r="E684" s="2" t="s">
        <v>8</v>
      </c>
      <c r="F684" s="2" t="s">
        <v>61</v>
      </c>
      <c r="G684" s="1">
        <v>128.94</v>
      </c>
      <c r="H684" s="1">
        <v>75.599999999999994</v>
      </c>
      <c r="I684" s="4">
        <v>4</v>
      </c>
      <c r="J684" s="2" t="s">
        <v>65</v>
      </c>
      <c r="K684" s="1">
        <f>Tabelle111[[#This Row],[Menge kg Nges]]/1000</f>
        <v>0.12894</v>
      </c>
      <c r="L684" s="1">
        <f>Tabelle111[[#This Row],[Menge kg P2O5]]/1000</f>
        <v>7.5600000000000001E-2</v>
      </c>
      <c r="M684" s="1">
        <f>Tabelle111[[#This Row],[Menge t Nges]]/Tabelle111[[#This Row],[Anzahl Lieferscheine]]</f>
        <v>3.2235E-2</v>
      </c>
      <c r="N684" s="1">
        <f>Tabelle111[[#This Row],[Menge t P2O5]]/Tabelle111[[#This Row],[Anzahl Lieferscheine]]</f>
        <v>1.89E-2</v>
      </c>
    </row>
    <row r="685" spans="1:14" x14ac:dyDescent="0.2">
      <c r="A685" s="2" t="s">
        <v>40</v>
      </c>
      <c r="B685" s="2" t="s">
        <v>37</v>
      </c>
      <c r="C685" s="2" t="s">
        <v>6</v>
      </c>
      <c r="D685" s="2" t="s">
        <v>15</v>
      </c>
      <c r="E685" s="2" t="s">
        <v>16</v>
      </c>
      <c r="F685" s="2" t="s">
        <v>61</v>
      </c>
      <c r="G685" s="1">
        <v>241.8</v>
      </c>
      <c r="H685" s="1">
        <v>221</v>
      </c>
      <c r="I685" s="4">
        <v>1</v>
      </c>
      <c r="J685" s="2" t="s">
        <v>65</v>
      </c>
      <c r="K685" s="1">
        <f>Tabelle111[[#This Row],[Menge kg Nges]]/1000</f>
        <v>0.24180000000000001</v>
      </c>
      <c r="L685" s="1">
        <f>Tabelle111[[#This Row],[Menge kg P2O5]]/1000</f>
        <v>0.221</v>
      </c>
      <c r="M685" s="1">
        <f>Tabelle111[[#This Row],[Menge t Nges]]/Tabelle111[[#This Row],[Anzahl Lieferscheine]]</f>
        <v>0.24180000000000001</v>
      </c>
      <c r="N685" s="1">
        <f>Tabelle111[[#This Row],[Menge t P2O5]]/Tabelle111[[#This Row],[Anzahl Lieferscheine]]</f>
        <v>0.221</v>
      </c>
    </row>
    <row r="686" spans="1:14" x14ac:dyDescent="0.2">
      <c r="A686" s="2" t="s">
        <v>40</v>
      </c>
      <c r="B686" s="2" t="s">
        <v>37</v>
      </c>
      <c r="C686" s="2" t="s">
        <v>6</v>
      </c>
      <c r="D686" s="2" t="s">
        <v>15</v>
      </c>
      <c r="E686" s="2" t="s">
        <v>35</v>
      </c>
      <c r="F686" s="2" t="s">
        <v>61</v>
      </c>
      <c r="G686" s="1">
        <v>322.39999999999998</v>
      </c>
      <c r="H686" s="1">
        <v>249.6</v>
      </c>
      <c r="I686" s="4">
        <v>1</v>
      </c>
      <c r="J686" s="2" t="s">
        <v>65</v>
      </c>
      <c r="K686" s="1">
        <f>Tabelle111[[#This Row],[Menge kg Nges]]/1000</f>
        <v>0.32239999999999996</v>
      </c>
      <c r="L686" s="1">
        <f>Tabelle111[[#This Row],[Menge kg P2O5]]/1000</f>
        <v>0.24959999999999999</v>
      </c>
      <c r="M686" s="1">
        <f>Tabelle111[[#This Row],[Menge t Nges]]/Tabelle111[[#This Row],[Anzahl Lieferscheine]]</f>
        <v>0.32239999999999996</v>
      </c>
      <c r="N686" s="1">
        <f>Tabelle111[[#This Row],[Menge t P2O5]]/Tabelle111[[#This Row],[Anzahl Lieferscheine]]</f>
        <v>0.24959999999999999</v>
      </c>
    </row>
    <row r="687" spans="1:14" x14ac:dyDescent="0.2">
      <c r="A687" s="2" t="s">
        <v>40</v>
      </c>
      <c r="B687" s="2" t="s">
        <v>37</v>
      </c>
      <c r="C687" s="2" t="s">
        <v>6</v>
      </c>
      <c r="D687" s="2" t="s">
        <v>15</v>
      </c>
      <c r="E687" s="2" t="s">
        <v>21</v>
      </c>
      <c r="F687" s="2" t="s">
        <v>61</v>
      </c>
      <c r="G687" s="1">
        <v>1505.3000000000002</v>
      </c>
      <c r="H687" s="1">
        <v>969.2</v>
      </c>
      <c r="I687" s="4">
        <v>3</v>
      </c>
      <c r="J687" s="2" t="s">
        <v>65</v>
      </c>
      <c r="K687" s="1">
        <f>Tabelle111[[#This Row],[Menge kg Nges]]/1000</f>
        <v>1.5053000000000001</v>
      </c>
      <c r="L687" s="1">
        <f>Tabelle111[[#This Row],[Menge kg P2O5]]/1000</f>
        <v>0.96920000000000006</v>
      </c>
      <c r="M687" s="1">
        <f>Tabelle111[[#This Row],[Menge t Nges]]/Tabelle111[[#This Row],[Anzahl Lieferscheine]]</f>
        <v>0.50176666666666669</v>
      </c>
      <c r="N687" s="1">
        <f>Tabelle111[[#This Row],[Menge t P2O5]]/Tabelle111[[#This Row],[Anzahl Lieferscheine]]</f>
        <v>0.32306666666666667</v>
      </c>
    </row>
    <row r="688" spans="1:14" x14ac:dyDescent="0.2">
      <c r="A688" s="2" t="s">
        <v>40</v>
      </c>
      <c r="B688" s="2" t="s">
        <v>37</v>
      </c>
      <c r="C688" s="2" t="s">
        <v>25</v>
      </c>
      <c r="D688" s="2" t="s">
        <v>25</v>
      </c>
      <c r="E688" s="2" t="s">
        <v>26</v>
      </c>
      <c r="F688" s="2" t="s">
        <v>61</v>
      </c>
      <c r="G688" s="1">
        <v>1580.6</v>
      </c>
      <c r="H688" s="1">
        <v>663</v>
      </c>
      <c r="I688" s="4">
        <v>7</v>
      </c>
      <c r="J688" s="2" t="s">
        <v>65</v>
      </c>
      <c r="K688" s="1">
        <f>Tabelle111[[#This Row],[Menge kg Nges]]/1000</f>
        <v>1.5806</v>
      </c>
      <c r="L688" s="1">
        <f>Tabelle111[[#This Row],[Menge kg P2O5]]/1000</f>
        <v>0.66300000000000003</v>
      </c>
      <c r="M688" s="1">
        <f>Tabelle111[[#This Row],[Menge t Nges]]/Tabelle111[[#This Row],[Anzahl Lieferscheine]]</f>
        <v>0.2258</v>
      </c>
      <c r="N688" s="1">
        <f>Tabelle111[[#This Row],[Menge t P2O5]]/Tabelle111[[#This Row],[Anzahl Lieferscheine]]</f>
        <v>9.4714285714285723E-2</v>
      </c>
    </row>
    <row r="689" spans="1:14" x14ac:dyDescent="0.2">
      <c r="A689" s="2" t="s">
        <v>40</v>
      </c>
      <c r="B689" s="2" t="s">
        <v>38</v>
      </c>
      <c r="C689" s="2" t="s">
        <v>6</v>
      </c>
      <c r="D689" s="2" t="s">
        <v>7</v>
      </c>
      <c r="E689" s="2" t="s">
        <v>9</v>
      </c>
      <c r="F689" s="2" t="s">
        <v>61</v>
      </c>
      <c r="G689" s="1">
        <v>480</v>
      </c>
      <c r="H689" s="1">
        <v>192</v>
      </c>
      <c r="I689" s="4">
        <v>2</v>
      </c>
      <c r="J689" s="2" t="s">
        <v>65</v>
      </c>
      <c r="K689" s="1">
        <f>Tabelle111[[#This Row],[Menge kg Nges]]/1000</f>
        <v>0.48</v>
      </c>
      <c r="L689" s="1">
        <f>Tabelle111[[#This Row],[Menge kg P2O5]]/1000</f>
        <v>0.192</v>
      </c>
      <c r="M689" s="1">
        <f>Tabelle111[[#This Row],[Menge t Nges]]/Tabelle111[[#This Row],[Anzahl Lieferscheine]]</f>
        <v>0.24</v>
      </c>
      <c r="N689" s="1">
        <f>Tabelle111[[#This Row],[Menge t P2O5]]/Tabelle111[[#This Row],[Anzahl Lieferscheine]]</f>
        <v>9.6000000000000002E-2</v>
      </c>
    </row>
    <row r="690" spans="1:14" x14ac:dyDescent="0.2">
      <c r="A690" s="2" t="s">
        <v>40</v>
      </c>
      <c r="B690" s="2" t="s">
        <v>38</v>
      </c>
      <c r="C690" s="2" t="s">
        <v>6</v>
      </c>
      <c r="D690" s="2" t="s">
        <v>7</v>
      </c>
      <c r="E690" s="2" t="s">
        <v>11</v>
      </c>
      <c r="F690" s="2" t="s">
        <v>61</v>
      </c>
      <c r="G690" s="1">
        <v>495</v>
      </c>
      <c r="H690" s="1">
        <v>270</v>
      </c>
      <c r="I690" s="4">
        <v>2</v>
      </c>
      <c r="J690" s="2" t="s">
        <v>65</v>
      </c>
      <c r="K690" s="1">
        <f>Tabelle111[[#This Row],[Menge kg Nges]]/1000</f>
        <v>0.495</v>
      </c>
      <c r="L690" s="1">
        <f>Tabelle111[[#This Row],[Menge kg P2O5]]/1000</f>
        <v>0.27</v>
      </c>
      <c r="M690" s="1">
        <f>Tabelle111[[#This Row],[Menge t Nges]]/Tabelle111[[#This Row],[Anzahl Lieferscheine]]</f>
        <v>0.2475</v>
      </c>
      <c r="N690" s="1">
        <f>Tabelle111[[#This Row],[Menge t P2O5]]/Tabelle111[[#This Row],[Anzahl Lieferscheine]]</f>
        <v>0.13500000000000001</v>
      </c>
    </row>
    <row r="691" spans="1:14" x14ac:dyDescent="0.2">
      <c r="A691" s="2" t="s">
        <v>40</v>
      </c>
      <c r="B691" s="2" t="s">
        <v>38</v>
      </c>
      <c r="C691" s="2" t="s">
        <v>6</v>
      </c>
      <c r="D691" s="2" t="s">
        <v>7</v>
      </c>
      <c r="E691" s="2" t="s">
        <v>14</v>
      </c>
      <c r="F691" s="2" t="s">
        <v>61</v>
      </c>
      <c r="G691" s="1">
        <v>851.2</v>
      </c>
      <c r="H691" s="1">
        <v>448</v>
      </c>
      <c r="I691" s="4">
        <v>1</v>
      </c>
      <c r="J691" s="2" t="s">
        <v>65</v>
      </c>
      <c r="K691" s="1">
        <f>Tabelle111[[#This Row],[Menge kg Nges]]/1000</f>
        <v>0.85120000000000007</v>
      </c>
      <c r="L691" s="1">
        <f>Tabelle111[[#This Row],[Menge kg P2O5]]/1000</f>
        <v>0.44800000000000001</v>
      </c>
      <c r="M691" s="1">
        <f>Tabelle111[[#This Row],[Menge t Nges]]/Tabelle111[[#This Row],[Anzahl Lieferscheine]]</f>
        <v>0.85120000000000007</v>
      </c>
      <c r="N691" s="1">
        <f>Tabelle111[[#This Row],[Menge t P2O5]]/Tabelle111[[#This Row],[Anzahl Lieferscheine]]</f>
        <v>0.44800000000000001</v>
      </c>
    </row>
    <row r="692" spans="1:14" x14ac:dyDescent="0.2">
      <c r="A692" s="2" t="s">
        <v>40</v>
      </c>
      <c r="B692" s="2" t="s">
        <v>38</v>
      </c>
      <c r="C692" s="2" t="s">
        <v>6</v>
      </c>
      <c r="D692" s="2" t="s">
        <v>15</v>
      </c>
      <c r="E692" s="2" t="s">
        <v>16</v>
      </c>
      <c r="F692" s="2" t="s">
        <v>61</v>
      </c>
      <c r="G692" s="1">
        <v>706.8</v>
      </c>
      <c r="H692" s="1">
        <v>646</v>
      </c>
      <c r="I692" s="4">
        <v>2</v>
      </c>
      <c r="J692" s="2" t="s">
        <v>65</v>
      </c>
      <c r="K692" s="1">
        <f>Tabelle111[[#This Row],[Menge kg Nges]]/1000</f>
        <v>0.70679999999999998</v>
      </c>
      <c r="L692" s="1">
        <f>Tabelle111[[#This Row],[Menge kg P2O5]]/1000</f>
        <v>0.64600000000000002</v>
      </c>
      <c r="M692" s="1">
        <f>Tabelle111[[#This Row],[Menge t Nges]]/Tabelle111[[#This Row],[Anzahl Lieferscheine]]</f>
        <v>0.35339999999999999</v>
      </c>
      <c r="N692" s="1">
        <f>Tabelle111[[#This Row],[Menge t P2O5]]/Tabelle111[[#This Row],[Anzahl Lieferscheine]]</f>
        <v>0.32300000000000001</v>
      </c>
    </row>
    <row r="693" spans="1:14" x14ac:dyDescent="0.2">
      <c r="A693" s="2" t="s">
        <v>40</v>
      </c>
      <c r="B693" s="2" t="s">
        <v>38</v>
      </c>
      <c r="C693" s="2" t="s">
        <v>6</v>
      </c>
      <c r="D693" s="2" t="s">
        <v>15</v>
      </c>
      <c r="E693" s="2" t="s">
        <v>18</v>
      </c>
      <c r="F693" s="2" t="s">
        <v>61</v>
      </c>
      <c r="G693" s="1">
        <v>1003.4</v>
      </c>
      <c r="H693" s="1">
        <v>690.2</v>
      </c>
      <c r="I693" s="4">
        <v>2</v>
      </c>
      <c r="J693" s="2" t="s">
        <v>65</v>
      </c>
      <c r="K693" s="1">
        <f>Tabelle111[[#This Row],[Menge kg Nges]]/1000</f>
        <v>1.0034000000000001</v>
      </c>
      <c r="L693" s="1">
        <f>Tabelle111[[#This Row],[Menge kg P2O5]]/1000</f>
        <v>0.69020000000000004</v>
      </c>
      <c r="M693" s="1">
        <f>Tabelle111[[#This Row],[Menge t Nges]]/Tabelle111[[#This Row],[Anzahl Lieferscheine]]</f>
        <v>0.50170000000000003</v>
      </c>
      <c r="N693" s="1">
        <f>Tabelle111[[#This Row],[Menge t P2O5]]/Tabelle111[[#This Row],[Anzahl Lieferscheine]]</f>
        <v>0.34510000000000002</v>
      </c>
    </row>
    <row r="694" spans="1:14" x14ac:dyDescent="0.2">
      <c r="A694" s="2" t="s">
        <v>40</v>
      </c>
      <c r="B694" s="2" t="s">
        <v>38</v>
      </c>
      <c r="C694" s="2" t="s">
        <v>6</v>
      </c>
      <c r="D694" s="2" t="s">
        <v>15</v>
      </c>
      <c r="E694" s="2" t="s">
        <v>21</v>
      </c>
      <c r="F694" s="2" t="s">
        <v>61</v>
      </c>
      <c r="G694" s="1">
        <v>2733</v>
      </c>
      <c r="H694" s="1">
        <v>1557</v>
      </c>
      <c r="I694" s="4">
        <v>8</v>
      </c>
      <c r="J694" s="2" t="s">
        <v>65</v>
      </c>
      <c r="K694" s="1">
        <f>Tabelle111[[#This Row],[Menge kg Nges]]/1000</f>
        <v>2.7330000000000001</v>
      </c>
      <c r="L694" s="1">
        <f>Tabelle111[[#This Row],[Menge kg P2O5]]/1000</f>
        <v>1.5569999999999999</v>
      </c>
      <c r="M694" s="1">
        <f>Tabelle111[[#This Row],[Menge t Nges]]/Tabelle111[[#This Row],[Anzahl Lieferscheine]]</f>
        <v>0.34162500000000001</v>
      </c>
      <c r="N694" s="1">
        <f>Tabelle111[[#This Row],[Menge t P2O5]]/Tabelle111[[#This Row],[Anzahl Lieferscheine]]</f>
        <v>0.19462499999999999</v>
      </c>
    </row>
    <row r="695" spans="1:14" x14ac:dyDescent="0.2">
      <c r="A695" s="2" t="s">
        <v>40</v>
      </c>
      <c r="B695" s="2" t="s">
        <v>38</v>
      </c>
      <c r="C695" s="2" t="s">
        <v>6</v>
      </c>
      <c r="D695" s="2" t="s">
        <v>15</v>
      </c>
      <c r="E695" s="2" t="s">
        <v>14</v>
      </c>
      <c r="F695" s="2" t="s">
        <v>61</v>
      </c>
      <c r="G695" s="1">
        <v>649.35</v>
      </c>
      <c r="H695" s="1">
        <v>466.2</v>
      </c>
      <c r="I695" s="4">
        <v>3</v>
      </c>
      <c r="J695" s="2" t="s">
        <v>65</v>
      </c>
      <c r="K695" s="1">
        <f>Tabelle111[[#This Row],[Menge kg Nges]]/1000</f>
        <v>0.64934999999999998</v>
      </c>
      <c r="L695" s="1">
        <f>Tabelle111[[#This Row],[Menge kg P2O5]]/1000</f>
        <v>0.4662</v>
      </c>
      <c r="M695" s="1">
        <f>Tabelle111[[#This Row],[Menge t Nges]]/Tabelle111[[#This Row],[Anzahl Lieferscheine]]</f>
        <v>0.21645</v>
      </c>
      <c r="N695" s="1">
        <f>Tabelle111[[#This Row],[Menge t P2O5]]/Tabelle111[[#This Row],[Anzahl Lieferscheine]]</f>
        <v>0.15540000000000001</v>
      </c>
    </row>
    <row r="696" spans="1:14" x14ac:dyDescent="0.2">
      <c r="A696" s="2" t="s">
        <v>40</v>
      </c>
      <c r="B696" s="2" t="s">
        <v>38</v>
      </c>
      <c r="C696" s="2" t="s">
        <v>6</v>
      </c>
      <c r="D696" s="2" t="s">
        <v>15</v>
      </c>
      <c r="E696" s="2" t="s">
        <v>24</v>
      </c>
      <c r="F696" s="2" t="s">
        <v>61</v>
      </c>
      <c r="G696" s="1">
        <v>2256.8000000000002</v>
      </c>
      <c r="H696" s="1">
        <v>1853.8</v>
      </c>
      <c r="I696" s="4">
        <v>5</v>
      </c>
      <c r="J696" s="2" t="s">
        <v>65</v>
      </c>
      <c r="K696" s="1">
        <f>Tabelle111[[#This Row],[Menge kg Nges]]/1000</f>
        <v>2.2568000000000001</v>
      </c>
      <c r="L696" s="1">
        <f>Tabelle111[[#This Row],[Menge kg P2O5]]/1000</f>
        <v>1.8537999999999999</v>
      </c>
      <c r="M696" s="1">
        <f>Tabelle111[[#This Row],[Menge t Nges]]/Tabelle111[[#This Row],[Anzahl Lieferscheine]]</f>
        <v>0.45136000000000004</v>
      </c>
      <c r="N696" s="1">
        <f>Tabelle111[[#This Row],[Menge t P2O5]]/Tabelle111[[#This Row],[Anzahl Lieferscheine]]</f>
        <v>0.37075999999999998</v>
      </c>
    </row>
    <row r="697" spans="1:14" x14ac:dyDescent="0.2">
      <c r="A697" s="2" t="s">
        <v>40</v>
      </c>
      <c r="B697" s="2" t="s">
        <v>40</v>
      </c>
      <c r="C697" s="2" t="s">
        <v>6</v>
      </c>
      <c r="D697" s="2" t="s">
        <v>30</v>
      </c>
      <c r="E697" s="2" t="s">
        <v>26</v>
      </c>
      <c r="F697" s="2" t="s">
        <v>61</v>
      </c>
      <c r="G697" s="1">
        <v>2579.4699999999998</v>
      </c>
      <c r="H697" s="1">
        <v>1133.6500000000001</v>
      </c>
      <c r="I697" s="4">
        <v>12</v>
      </c>
      <c r="J697" s="2" t="s">
        <v>65</v>
      </c>
      <c r="K697" s="1">
        <f>Tabelle111[[#This Row],[Menge kg Nges]]/1000</f>
        <v>2.5794699999999997</v>
      </c>
      <c r="L697" s="1">
        <f>Tabelle111[[#This Row],[Menge kg P2O5]]/1000</f>
        <v>1.13365</v>
      </c>
      <c r="M697" s="1">
        <f>Tabelle111[[#This Row],[Menge t Nges]]/Tabelle111[[#This Row],[Anzahl Lieferscheine]]</f>
        <v>0.21495583333333332</v>
      </c>
      <c r="N697" s="1">
        <f>Tabelle111[[#This Row],[Menge t P2O5]]/Tabelle111[[#This Row],[Anzahl Lieferscheine]]</f>
        <v>9.4470833333333337E-2</v>
      </c>
    </row>
    <row r="698" spans="1:14" x14ac:dyDescent="0.2">
      <c r="A698" s="2" t="s">
        <v>40</v>
      </c>
      <c r="B698" s="2" t="s">
        <v>40</v>
      </c>
      <c r="C698" s="2" t="s">
        <v>6</v>
      </c>
      <c r="D698" s="2" t="s">
        <v>7</v>
      </c>
      <c r="E698" s="2" t="s">
        <v>8</v>
      </c>
      <c r="F698" s="2" t="s">
        <v>61</v>
      </c>
      <c r="G698" s="1">
        <v>35358.769999999997</v>
      </c>
      <c r="H698" s="1">
        <v>13827.279999999993</v>
      </c>
      <c r="I698" s="4">
        <v>46</v>
      </c>
      <c r="J698" s="2" t="s">
        <v>65</v>
      </c>
      <c r="K698" s="1">
        <f>Tabelle111[[#This Row],[Menge kg Nges]]/1000</f>
        <v>35.35877</v>
      </c>
      <c r="L698" s="1">
        <f>Tabelle111[[#This Row],[Menge kg P2O5]]/1000</f>
        <v>13.827279999999993</v>
      </c>
      <c r="M698" s="1">
        <f>Tabelle111[[#This Row],[Menge t Nges]]/Tabelle111[[#This Row],[Anzahl Lieferscheine]]</f>
        <v>0.76866891304347829</v>
      </c>
      <c r="N698" s="1">
        <f>Tabelle111[[#This Row],[Menge t P2O5]]/Tabelle111[[#This Row],[Anzahl Lieferscheine]]</f>
        <v>0.30059304347826071</v>
      </c>
    </row>
    <row r="699" spans="1:14" x14ac:dyDescent="0.2">
      <c r="A699" s="2" t="s">
        <v>40</v>
      </c>
      <c r="B699" s="2" t="s">
        <v>40</v>
      </c>
      <c r="C699" s="2" t="s">
        <v>6</v>
      </c>
      <c r="D699" s="2" t="s">
        <v>7</v>
      </c>
      <c r="E699" s="2" t="s">
        <v>9</v>
      </c>
      <c r="F699" s="2" t="s">
        <v>61</v>
      </c>
      <c r="G699" s="1">
        <v>107179.39000000004</v>
      </c>
      <c r="H699" s="1">
        <v>45755.25</v>
      </c>
      <c r="I699" s="4">
        <v>406</v>
      </c>
      <c r="J699" s="2" t="s">
        <v>65</v>
      </c>
      <c r="K699" s="1">
        <f>Tabelle111[[#This Row],[Menge kg Nges]]/1000</f>
        <v>107.17939000000004</v>
      </c>
      <c r="L699" s="1">
        <f>Tabelle111[[#This Row],[Menge kg P2O5]]/1000</f>
        <v>45.755249999999997</v>
      </c>
      <c r="M699" s="1">
        <f>Tabelle111[[#This Row],[Menge t Nges]]/Tabelle111[[#This Row],[Anzahl Lieferscheine]]</f>
        <v>0.26398864532019717</v>
      </c>
      <c r="N699" s="1">
        <f>Tabelle111[[#This Row],[Menge t P2O5]]/Tabelle111[[#This Row],[Anzahl Lieferscheine]]</f>
        <v>0.11269766009852215</v>
      </c>
    </row>
    <row r="700" spans="1:14" x14ac:dyDescent="0.2">
      <c r="A700" s="2" t="s">
        <v>40</v>
      </c>
      <c r="B700" s="2" t="s">
        <v>40</v>
      </c>
      <c r="C700" s="2" t="s">
        <v>6</v>
      </c>
      <c r="D700" s="2" t="s">
        <v>7</v>
      </c>
      <c r="E700" s="2" t="s">
        <v>50</v>
      </c>
      <c r="F700" s="2" t="s">
        <v>61</v>
      </c>
      <c r="G700" s="1">
        <v>2338.6</v>
      </c>
      <c r="H700" s="1">
        <v>956.7</v>
      </c>
      <c r="I700" s="4">
        <v>7</v>
      </c>
      <c r="J700" s="2" t="s">
        <v>65</v>
      </c>
      <c r="K700" s="1">
        <f>Tabelle111[[#This Row],[Menge kg Nges]]/1000</f>
        <v>2.3386</v>
      </c>
      <c r="L700" s="1">
        <f>Tabelle111[[#This Row],[Menge kg P2O5]]/1000</f>
        <v>0.95669999999999999</v>
      </c>
      <c r="M700" s="1">
        <f>Tabelle111[[#This Row],[Menge t Nges]]/Tabelle111[[#This Row],[Anzahl Lieferscheine]]</f>
        <v>0.33408571428571426</v>
      </c>
      <c r="N700" s="1">
        <f>Tabelle111[[#This Row],[Menge t P2O5]]/Tabelle111[[#This Row],[Anzahl Lieferscheine]]</f>
        <v>0.13667142857142858</v>
      </c>
    </row>
    <row r="701" spans="1:14" x14ac:dyDescent="0.2">
      <c r="A701" s="2" t="s">
        <v>40</v>
      </c>
      <c r="B701" s="2" t="s">
        <v>40</v>
      </c>
      <c r="C701" s="2" t="s">
        <v>6</v>
      </c>
      <c r="D701" s="2" t="s">
        <v>7</v>
      </c>
      <c r="E701" s="2" t="s">
        <v>10</v>
      </c>
      <c r="F701" s="2" t="s">
        <v>61</v>
      </c>
      <c r="G701" s="1">
        <v>7782.2999999999993</v>
      </c>
      <c r="H701" s="1">
        <v>3083.3300000000004</v>
      </c>
      <c r="I701" s="4">
        <v>25</v>
      </c>
      <c r="J701" s="2" t="s">
        <v>65</v>
      </c>
      <c r="K701" s="1">
        <f>Tabelle111[[#This Row],[Menge kg Nges]]/1000</f>
        <v>7.7822999999999993</v>
      </c>
      <c r="L701" s="1">
        <f>Tabelle111[[#This Row],[Menge kg P2O5]]/1000</f>
        <v>3.0833300000000006</v>
      </c>
      <c r="M701" s="1">
        <f>Tabelle111[[#This Row],[Menge t Nges]]/Tabelle111[[#This Row],[Anzahl Lieferscheine]]</f>
        <v>0.31129199999999996</v>
      </c>
      <c r="N701" s="1">
        <f>Tabelle111[[#This Row],[Menge t P2O5]]/Tabelle111[[#This Row],[Anzahl Lieferscheine]]</f>
        <v>0.12333320000000002</v>
      </c>
    </row>
    <row r="702" spans="1:14" x14ac:dyDescent="0.2">
      <c r="A702" s="2" t="s">
        <v>40</v>
      </c>
      <c r="B702" s="2" t="s">
        <v>40</v>
      </c>
      <c r="C702" s="2" t="s">
        <v>6</v>
      </c>
      <c r="D702" s="2" t="s">
        <v>7</v>
      </c>
      <c r="E702" s="2" t="s">
        <v>11</v>
      </c>
      <c r="F702" s="2" t="s">
        <v>61</v>
      </c>
      <c r="G702" s="1">
        <v>30794.600000000002</v>
      </c>
      <c r="H702" s="1">
        <v>16000.419999999998</v>
      </c>
      <c r="I702" s="4">
        <v>118</v>
      </c>
      <c r="J702" s="2" t="s">
        <v>65</v>
      </c>
      <c r="K702" s="1">
        <f>Tabelle111[[#This Row],[Menge kg Nges]]/1000</f>
        <v>30.794600000000003</v>
      </c>
      <c r="L702" s="1">
        <f>Tabelle111[[#This Row],[Menge kg P2O5]]/1000</f>
        <v>16.000419999999998</v>
      </c>
      <c r="M702" s="1">
        <f>Tabelle111[[#This Row],[Menge t Nges]]/Tabelle111[[#This Row],[Anzahl Lieferscheine]]</f>
        <v>0.26097118644067802</v>
      </c>
      <c r="N702" s="1">
        <f>Tabelle111[[#This Row],[Menge t P2O5]]/Tabelle111[[#This Row],[Anzahl Lieferscheine]]</f>
        <v>0.13559677966101694</v>
      </c>
    </row>
    <row r="703" spans="1:14" x14ac:dyDescent="0.2">
      <c r="A703" s="2" t="s">
        <v>40</v>
      </c>
      <c r="B703" s="2" t="s">
        <v>40</v>
      </c>
      <c r="C703" s="2" t="s">
        <v>6</v>
      </c>
      <c r="D703" s="2" t="s">
        <v>7</v>
      </c>
      <c r="E703" s="2" t="s">
        <v>12</v>
      </c>
      <c r="F703" s="2" t="s">
        <v>61</v>
      </c>
      <c r="G703" s="1">
        <v>516045.94999999995</v>
      </c>
      <c r="H703" s="1">
        <v>206984.13000000032</v>
      </c>
      <c r="I703" s="4">
        <v>1712</v>
      </c>
      <c r="J703" s="2" t="s">
        <v>65</v>
      </c>
      <c r="K703" s="1">
        <f>Tabelle111[[#This Row],[Menge kg Nges]]/1000</f>
        <v>516.04594999999995</v>
      </c>
      <c r="L703" s="1">
        <f>Tabelle111[[#This Row],[Menge kg P2O5]]/1000</f>
        <v>206.98413000000033</v>
      </c>
      <c r="M703" s="1">
        <f>Tabelle111[[#This Row],[Menge t Nges]]/Tabelle111[[#This Row],[Anzahl Lieferscheine]]</f>
        <v>0.30142870911214953</v>
      </c>
      <c r="N703" s="1">
        <f>Tabelle111[[#This Row],[Menge t P2O5]]/Tabelle111[[#This Row],[Anzahl Lieferscheine]]</f>
        <v>0.12090194509345814</v>
      </c>
    </row>
    <row r="704" spans="1:14" x14ac:dyDescent="0.2">
      <c r="A704" s="2" t="s">
        <v>40</v>
      </c>
      <c r="B704" s="2" t="s">
        <v>40</v>
      </c>
      <c r="C704" s="2" t="s">
        <v>6</v>
      </c>
      <c r="D704" s="2" t="s">
        <v>7</v>
      </c>
      <c r="E704" s="2" t="s">
        <v>13</v>
      </c>
      <c r="F704" s="2" t="s">
        <v>61</v>
      </c>
      <c r="G704" s="1">
        <v>140207.75000000003</v>
      </c>
      <c r="H704" s="1">
        <v>76697.880000000019</v>
      </c>
      <c r="I704" s="4">
        <v>609</v>
      </c>
      <c r="J704" s="2" t="s">
        <v>65</v>
      </c>
      <c r="K704" s="1">
        <f>Tabelle111[[#This Row],[Menge kg Nges]]/1000</f>
        <v>140.20775000000003</v>
      </c>
      <c r="L704" s="1">
        <f>Tabelle111[[#This Row],[Menge kg P2O5]]/1000</f>
        <v>76.697880000000026</v>
      </c>
      <c r="M704" s="1">
        <f>Tabelle111[[#This Row],[Menge t Nges]]/Tabelle111[[#This Row],[Anzahl Lieferscheine]]</f>
        <v>0.23022619047619053</v>
      </c>
      <c r="N704" s="1">
        <f>Tabelle111[[#This Row],[Menge t P2O5]]/Tabelle111[[#This Row],[Anzahl Lieferscheine]]</f>
        <v>0.12594068965517247</v>
      </c>
    </row>
    <row r="705" spans="1:14" x14ac:dyDescent="0.2">
      <c r="A705" s="2" t="s">
        <v>40</v>
      </c>
      <c r="B705" s="2" t="s">
        <v>40</v>
      </c>
      <c r="C705" s="2" t="s">
        <v>6</v>
      </c>
      <c r="D705" s="2" t="s">
        <v>7</v>
      </c>
      <c r="E705" s="2" t="s">
        <v>14</v>
      </c>
      <c r="F705" s="2" t="s">
        <v>61</v>
      </c>
      <c r="G705" s="1">
        <v>230476.44000000009</v>
      </c>
      <c r="H705" s="1">
        <v>104833.62000000001</v>
      </c>
      <c r="I705" s="4">
        <v>740</v>
      </c>
      <c r="J705" s="2" t="s">
        <v>65</v>
      </c>
      <c r="K705" s="1">
        <f>Tabelle111[[#This Row],[Menge kg Nges]]/1000</f>
        <v>230.47644000000008</v>
      </c>
      <c r="L705" s="1">
        <f>Tabelle111[[#This Row],[Menge kg P2O5]]/1000</f>
        <v>104.83362000000001</v>
      </c>
      <c r="M705" s="1">
        <f>Tabelle111[[#This Row],[Menge t Nges]]/Tabelle111[[#This Row],[Anzahl Lieferscheine]]</f>
        <v>0.31145464864864875</v>
      </c>
      <c r="N705" s="1">
        <f>Tabelle111[[#This Row],[Menge t P2O5]]/Tabelle111[[#This Row],[Anzahl Lieferscheine]]</f>
        <v>0.14166705405405408</v>
      </c>
    </row>
    <row r="706" spans="1:14" x14ac:dyDescent="0.2">
      <c r="A706" s="2" t="s">
        <v>40</v>
      </c>
      <c r="B706" s="2" t="s">
        <v>40</v>
      </c>
      <c r="C706" s="2" t="s">
        <v>6</v>
      </c>
      <c r="D706" s="2" t="s">
        <v>15</v>
      </c>
      <c r="E706" s="2" t="s">
        <v>8</v>
      </c>
      <c r="F706" s="2" t="s">
        <v>61</v>
      </c>
      <c r="G706" s="1">
        <v>110.52</v>
      </c>
      <c r="H706" s="1">
        <v>64.8</v>
      </c>
      <c r="I706" s="4">
        <v>3</v>
      </c>
      <c r="J706" s="2" t="s">
        <v>65</v>
      </c>
      <c r="K706" s="1">
        <f>Tabelle111[[#This Row],[Menge kg Nges]]/1000</f>
        <v>0.11051999999999999</v>
      </c>
      <c r="L706" s="1">
        <f>Tabelle111[[#This Row],[Menge kg P2O5]]/1000</f>
        <v>6.4799999999999996E-2</v>
      </c>
      <c r="M706" s="1">
        <f>Tabelle111[[#This Row],[Menge t Nges]]/Tabelle111[[#This Row],[Anzahl Lieferscheine]]</f>
        <v>3.6839999999999998E-2</v>
      </c>
      <c r="N706" s="1">
        <f>Tabelle111[[#This Row],[Menge t P2O5]]/Tabelle111[[#This Row],[Anzahl Lieferscheine]]</f>
        <v>2.1599999999999998E-2</v>
      </c>
    </row>
    <row r="707" spans="1:14" x14ac:dyDescent="0.2">
      <c r="A707" s="2" t="s">
        <v>40</v>
      </c>
      <c r="B707" s="2" t="s">
        <v>40</v>
      </c>
      <c r="C707" s="2" t="s">
        <v>6</v>
      </c>
      <c r="D707" s="2" t="s">
        <v>15</v>
      </c>
      <c r="E707" s="2" t="s">
        <v>16</v>
      </c>
      <c r="F707" s="2" t="s">
        <v>61</v>
      </c>
      <c r="G707" s="1">
        <v>14694.339999999998</v>
      </c>
      <c r="H707" s="1">
        <v>13414</v>
      </c>
      <c r="I707" s="4">
        <v>42</v>
      </c>
      <c r="J707" s="2" t="s">
        <v>65</v>
      </c>
      <c r="K707" s="1">
        <f>Tabelle111[[#This Row],[Menge kg Nges]]/1000</f>
        <v>14.694339999999999</v>
      </c>
      <c r="L707" s="1">
        <f>Tabelle111[[#This Row],[Menge kg P2O5]]/1000</f>
        <v>13.414</v>
      </c>
      <c r="M707" s="1">
        <f>Tabelle111[[#This Row],[Menge t Nges]]/Tabelle111[[#This Row],[Anzahl Lieferscheine]]</f>
        <v>0.34986523809523806</v>
      </c>
      <c r="N707" s="1">
        <f>Tabelle111[[#This Row],[Menge t P2O5]]/Tabelle111[[#This Row],[Anzahl Lieferscheine]]</f>
        <v>0.31938095238095238</v>
      </c>
    </row>
    <row r="708" spans="1:14" x14ac:dyDescent="0.2">
      <c r="A708" s="2" t="s">
        <v>40</v>
      </c>
      <c r="B708" s="2" t="s">
        <v>40</v>
      </c>
      <c r="C708" s="2" t="s">
        <v>6</v>
      </c>
      <c r="D708" s="2" t="s">
        <v>15</v>
      </c>
      <c r="E708" s="2" t="s">
        <v>17</v>
      </c>
      <c r="F708" s="2" t="s">
        <v>61</v>
      </c>
      <c r="G708" s="1">
        <v>3668.1299999999997</v>
      </c>
      <c r="H708" s="1">
        <v>1591.8300000000002</v>
      </c>
      <c r="I708" s="4">
        <v>13</v>
      </c>
      <c r="J708" s="2" t="s">
        <v>65</v>
      </c>
      <c r="K708" s="1">
        <f>Tabelle111[[#This Row],[Menge kg Nges]]/1000</f>
        <v>3.6681299999999997</v>
      </c>
      <c r="L708" s="1">
        <f>Tabelle111[[#This Row],[Menge kg P2O5]]/1000</f>
        <v>1.5918300000000001</v>
      </c>
      <c r="M708" s="1">
        <f>Tabelle111[[#This Row],[Menge t Nges]]/Tabelle111[[#This Row],[Anzahl Lieferscheine]]</f>
        <v>0.28216384615384615</v>
      </c>
      <c r="N708" s="1">
        <f>Tabelle111[[#This Row],[Menge t P2O5]]/Tabelle111[[#This Row],[Anzahl Lieferscheine]]</f>
        <v>0.12244846153846155</v>
      </c>
    </row>
    <row r="709" spans="1:14" x14ac:dyDescent="0.2">
      <c r="A709" s="2" t="s">
        <v>40</v>
      </c>
      <c r="B709" s="2" t="s">
        <v>40</v>
      </c>
      <c r="C709" s="2" t="s">
        <v>6</v>
      </c>
      <c r="D709" s="2" t="s">
        <v>15</v>
      </c>
      <c r="E709" s="2" t="s">
        <v>35</v>
      </c>
      <c r="F709" s="2" t="s">
        <v>61</v>
      </c>
      <c r="G709" s="1">
        <v>359.6</v>
      </c>
      <c r="H709" s="1">
        <v>278.39999999999998</v>
      </c>
      <c r="I709" s="4">
        <v>3</v>
      </c>
      <c r="J709" s="2" t="s">
        <v>65</v>
      </c>
      <c r="K709" s="1">
        <f>Tabelle111[[#This Row],[Menge kg Nges]]/1000</f>
        <v>0.35960000000000003</v>
      </c>
      <c r="L709" s="1">
        <f>Tabelle111[[#This Row],[Menge kg P2O5]]/1000</f>
        <v>0.27839999999999998</v>
      </c>
      <c r="M709" s="1">
        <f>Tabelle111[[#This Row],[Menge t Nges]]/Tabelle111[[#This Row],[Anzahl Lieferscheine]]</f>
        <v>0.11986666666666668</v>
      </c>
      <c r="N709" s="1">
        <f>Tabelle111[[#This Row],[Menge t P2O5]]/Tabelle111[[#This Row],[Anzahl Lieferscheine]]</f>
        <v>9.2799999999999994E-2</v>
      </c>
    </row>
    <row r="710" spans="1:14" x14ac:dyDescent="0.2">
      <c r="A710" s="2" t="s">
        <v>40</v>
      </c>
      <c r="B710" s="2" t="s">
        <v>40</v>
      </c>
      <c r="C710" s="2" t="s">
        <v>6</v>
      </c>
      <c r="D710" s="2" t="s">
        <v>15</v>
      </c>
      <c r="E710" s="2" t="s">
        <v>18</v>
      </c>
      <c r="F710" s="2" t="s">
        <v>61</v>
      </c>
      <c r="G710" s="1">
        <v>24821.640000000007</v>
      </c>
      <c r="H710" s="1">
        <v>17345.200000000004</v>
      </c>
      <c r="I710" s="4">
        <v>64</v>
      </c>
      <c r="J710" s="2" t="s">
        <v>65</v>
      </c>
      <c r="K710" s="1">
        <f>Tabelle111[[#This Row],[Menge kg Nges]]/1000</f>
        <v>24.821640000000006</v>
      </c>
      <c r="L710" s="1">
        <f>Tabelle111[[#This Row],[Menge kg P2O5]]/1000</f>
        <v>17.345200000000006</v>
      </c>
      <c r="M710" s="1">
        <f>Tabelle111[[#This Row],[Menge t Nges]]/Tabelle111[[#This Row],[Anzahl Lieferscheine]]</f>
        <v>0.38783812500000009</v>
      </c>
      <c r="N710" s="1">
        <f>Tabelle111[[#This Row],[Menge t P2O5]]/Tabelle111[[#This Row],[Anzahl Lieferscheine]]</f>
        <v>0.27101875000000009</v>
      </c>
    </row>
    <row r="711" spans="1:14" x14ac:dyDescent="0.2">
      <c r="A711" s="2" t="s">
        <v>40</v>
      </c>
      <c r="B711" s="2" t="s">
        <v>40</v>
      </c>
      <c r="C711" s="2" t="s">
        <v>6</v>
      </c>
      <c r="D711" s="2" t="s">
        <v>15</v>
      </c>
      <c r="E711" s="2" t="s">
        <v>19</v>
      </c>
      <c r="F711" s="2" t="s">
        <v>61</v>
      </c>
      <c r="G711" s="1">
        <v>7431.0599999999986</v>
      </c>
      <c r="H711" s="1">
        <v>7584.86</v>
      </c>
      <c r="I711" s="4">
        <v>24</v>
      </c>
      <c r="J711" s="2" t="s">
        <v>65</v>
      </c>
      <c r="K711" s="1">
        <f>Tabelle111[[#This Row],[Menge kg Nges]]/1000</f>
        <v>7.4310599999999987</v>
      </c>
      <c r="L711" s="1">
        <f>Tabelle111[[#This Row],[Menge kg P2O5]]/1000</f>
        <v>7.5848599999999999</v>
      </c>
      <c r="M711" s="1">
        <f>Tabelle111[[#This Row],[Menge t Nges]]/Tabelle111[[#This Row],[Anzahl Lieferscheine]]</f>
        <v>0.30962749999999994</v>
      </c>
      <c r="N711" s="1">
        <f>Tabelle111[[#This Row],[Menge t P2O5]]/Tabelle111[[#This Row],[Anzahl Lieferscheine]]</f>
        <v>0.31603583333333335</v>
      </c>
    </row>
    <row r="712" spans="1:14" x14ac:dyDescent="0.2">
      <c r="A712" s="2" t="s">
        <v>40</v>
      </c>
      <c r="B712" s="2" t="s">
        <v>40</v>
      </c>
      <c r="C712" s="2" t="s">
        <v>6</v>
      </c>
      <c r="D712" s="2" t="s">
        <v>15</v>
      </c>
      <c r="E712" s="2" t="s">
        <v>20</v>
      </c>
      <c r="F712" s="2" t="s">
        <v>61</v>
      </c>
      <c r="G712" s="1">
        <v>6850.8</v>
      </c>
      <c r="H712" s="1">
        <v>4860.34</v>
      </c>
      <c r="I712" s="4">
        <v>39</v>
      </c>
      <c r="J712" s="2" t="s">
        <v>65</v>
      </c>
      <c r="K712" s="1">
        <f>Tabelle111[[#This Row],[Menge kg Nges]]/1000</f>
        <v>6.8508000000000004</v>
      </c>
      <c r="L712" s="1">
        <f>Tabelle111[[#This Row],[Menge kg P2O5]]/1000</f>
        <v>4.8603399999999999</v>
      </c>
      <c r="M712" s="1">
        <f>Tabelle111[[#This Row],[Menge t Nges]]/Tabelle111[[#This Row],[Anzahl Lieferscheine]]</f>
        <v>0.17566153846153848</v>
      </c>
      <c r="N712" s="1">
        <f>Tabelle111[[#This Row],[Menge t P2O5]]/Tabelle111[[#This Row],[Anzahl Lieferscheine]]</f>
        <v>0.12462410256410256</v>
      </c>
    </row>
    <row r="713" spans="1:14" x14ac:dyDescent="0.2">
      <c r="A713" s="2" t="s">
        <v>40</v>
      </c>
      <c r="B713" s="2" t="s">
        <v>40</v>
      </c>
      <c r="C713" s="2" t="s">
        <v>6</v>
      </c>
      <c r="D713" s="2" t="s">
        <v>15</v>
      </c>
      <c r="E713" s="2" t="s">
        <v>21</v>
      </c>
      <c r="F713" s="2" t="s">
        <v>61</v>
      </c>
      <c r="G713" s="1">
        <v>62029.60000000002</v>
      </c>
      <c r="H713" s="1">
        <v>39168.460000000006</v>
      </c>
      <c r="I713" s="4">
        <v>165</v>
      </c>
      <c r="J713" s="2" t="s">
        <v>65</v>
      </c>
      <c r="K713" s="1">
        <f>Tabelle111[[#This Row],[Menge kg Nges]]/1000</f>
        <v>62.029600000000023</v>
      </c>
      <c r="L713" s="1">
        <f>Tabelle111[[#This Row],[Menge kg P2O5]]/1000</f>
        <v>39.168460000000003</v>
      </c>
      <c r="M713" s="1">
        <f>Tabelle111[[#This Row],[Menge t Nges]]/Tabelle111[[#This Row],[Anzahl Lieferscheine]]</f>
        <v>0.37593696969696982</v>
      </c>
      <c r="N713" s="1">
        <f>Tabelle111[[#This Row],[Menge t P2O5]]/Tabelle111[[#This Row],[Anzahl Lieferscheine]]</f>
        <v>0.23738460606060607</v>
      </c>
    </row>
    <row r="714" spans="1:14" x14ac:dyDescent="0.2">
      <c r="A714" s="2" t="s">
        <v>40</v>
      </c>
      <c r="B714" s="2" t="s">
        <v>40</v>
      </c>
      <c r="C714" s="2" t="s">
        <v>6</v>
      </c>
      <c r="D714" s="2" t="s">
        <v>15</v>
      </c>
      <c r="E714" s="2" t="s">
        <v>9</v>
      </c>
      <c r="F714" s="2" t="s">
        <v>61</v>
      </c>
      <c r="G714" s="1">
        <v>3514.099999999999</v>
      </c>
      <c r="H714" s="1">
        <v>2118.5599999999995</v>
      </c>
      <c r="I714" s="4">
        <v>23</v>
      </c>
      <c r="J714" s="2" t="s">
        <v>65</v>
      </c>
      <c r="K714" s="1">
        <f>Tabelle111[[#This Row],[Menge kg Nges]]/1000</f>
        <v>3.5140999999999991</v>
      </c>
      <c r="L714" s="1">
        <f>Tabelle111[[#This Row],[Menge kg P2O5]]/1000</f>
        <v>2.1185599999999996</v>
      </c>
      <c r="M714" s="1">
        <f>Tabelle111[[#This Row],[Menge t Nges]]/Tabelle111[[#This Row],[Anzahl Lieferscheine]]</f>
        <v>0.1527869565217391</v>
      </c>
      <c r="N714" s="1">
        <f>Tabelle111[[#This Row],[Menge t P2O5]]/Tabelle111[[#This Row],[Anzahl Lieferscheine]]</f>
        <v>9.2111304347826065E-2</v>
      </c>
    </row>
    <row r="715" spans="1:14" x14ac:dyDescent="0.2">
      <c r="A715" s="2" t="s">
        <v>40</v>
      </c>
      <c r="B715" s="2" t="s">
        <v>40</v>
      </c>
      <c r="C715" s="2" t="s">
        <v>6</v>
      </c>
      <c r="D715" s="2" t="s">
        <v>15</v>
      </c>
      <c r="E715" s="2" t="s">
        <v>10</v>
      </c>
      <c r="F715" s="2" t="s">
        <v>61</v>
      </c>
      <c r="G715" s="1">
        <v>1865.75</v>
      </c>
      <c r="H715" s="1">
        <v>985.15</v>
      </c>
      <c r="I715" s="4">
        <v>9</v>
      </c>
      <c r="J715" s="2" t="s">
        <v>65</v>
      </c>
      <c r="K715" s="1">
        <f>Tabelle111[[#This Row],[Menge kg Nges]]/1000</f>
        <v>1.86575</v>
      </c>
      <c r="L715" s="1">
        <f>Tabelle111[[#This Row],[Menge kg P2O5]]/1000</f>
        <v>0.98514999999999997</v>
      </c>
      <c r="M715" s="1">
        <f>Tabelle111[[#This Row],[Menge t Nges]]/Tabelle111[[#This Row],[Anzahl Lieferscheine]]</f>
        <v>0.20730555555555555</v>
      </c>
      <c r="N715" s="1">
        <f>Tabelle111[[#This Row],[Menge t P2O5]]/Tabelle111[[#This Row],[Anzahl Lieferscheine]]</f>
        <v>0.10946111111111111</v>
      </c>
    </row>
    <row r="716" spans="1:14" x14ac:dyDescent="0.2">
      <c r="A716" s="2" t="s">
        <v>40</v>
      </c>
      <c r="B716" s="2" t="s">
        <v>40</v>
      </c>
      <c r="C716" s="2" t="s">
        <v>6</v>
      </c>
      <c r="D716" s="2" t="s">
        <v>15</v>
      </c>
      <c r="E716" s="2" t="s">
        <v>23</v>
      </c>
      <c r="F716" s="2" t="s">
        <v>61</v>
      </c>
      <c r="G716" s="1">
        <v>360</v>
      </c>
      <c r="H716" s="1">
        <v>247.5</v>
      </c>
      <c r="I716" s="4">
        <v>3</v>
      </c>
      <c r="J716" s="2" t="s">
        <v>65</v>
      </c>
      <c r="K716" s="1">
        <f>Tabelle111[[#This Row],[Menge kg Nges]]/1000</f>
        <v>0.36</v>
      </c>
      <c r="L716" s="1">
        <f>Tabelle111[[#This Row],[Menge kg P2O5]]/1000</f>
        <v>0.2475</v>
      </c>
      <c r="M716" s="1">
        <f>Tabelle111[[#This Row],[Menge t Nges]]/Tabelle111[[#This Row],[Anzahl Lieferscheine]]</f>
        <v>0.12</v>
      </c>
      <c r="N716" s="1">
        <f>Tabelle111[[#This Row],[Menge t P2O5]]/Tabelle111[[#This Row],[Anzahl Lieferscheine]]</f>
        <v>8.2500000000000004E-2</v>
      </c>
    </row>
    <row r="717" spans="1:14" x14ac:dyDescent="0.2">
      <c r="A717" s="2" t="s">
        <v>40</v>
      </c>
      <c r="B717" s="2" t="s">
        <v>40</v>
      </c>
      <c r="C717" s="2" t="s">
        <v>6</v>
      </c>
      <c r="D717" s="2" t="s">
        <v>15</v>
      </c>
      <c r="E717" s="2" t="s">
        <v>13</v>
      </c>
      <c r="F717" s="2" t="s">
        <v>61</v>
      </c>
      <c r="G717" s="1">
        <v>468</v>
      </c>
      <c r="H717" s="1">
        <v>420</v>
      </c>
      <c r="I717" s="4">
        <v>1</v>
      </c>
      <c r="J717" s="2" t="s">
        <v>65</v>
      </c>
      <c r="K717" s="1">
        <f>Tabelle111[[#This Row],[Menge kg Nges]]/1000</f>
        <v>0.46800000000000003</v>
      </c>
      <c r="L717" s="1">
        <f>Tabelle111[[#This Row],[Menge kg P2O5]]/1000</f>
        <v>0.42</v>
      </c>
      <c r="M717" s="1">
        <f>Tabelle111[[#This Row],[Menge t Nges]]/Tabelle111[[#This Row],[Anzahl Lieferscheine]]</f>
        <v>0.46800000000000003</v>
      </c>
      <c r="N717" s="1">
        <f>Tabelle111[[#This Row],[Menge t P2O5]]/Tabelle111[[#This Row],[Anzahl Lieferscheine]]</f>
        <v>0.42</v>
      </c>
    </row>
    <row r="718" spans="1:14" x14ac:dyDescent="0.2">
      <c r="A718" s="2" t="s">
        <v>40</v>
      </c>
      <c r="B718" s="2" t="s">
        <v>40</v>
      </c>
      <c r="C718" s="2" t="s">
        <v>6</v>
      </c>
      <c r="D718" s="2" t="s">
        <v>15</v>
      </c>
      <c r="E718" s="2" t="s">
        <v>14</v>
      </c>
      <c r="F718" s="2" t="s">
        <v>61</v>
      </c>
      <c r="G718" s="1">
        <v>801.45</v>
      </c>
      <c r="H718" s="1">
        <v>575.4</v>
      </c>
      <c r="I718" s="4">
        <v>4</v>
      </c>
      <c r="J718" s="2" t="s">
        <v>65</v>
      </c>
      <c r="K718" s="1">
        <f>Tabelle111[[#This Row],[Menge kg Nges]]/1000</f>
        <v>0.80145</v>
      </c>
      <c r="L718" s="1">
        <f>Tabelle111[[#This Row],[Menge kg P2O5]]/1000</f>
        <v>0.57540000000000002</v>
      </c>
      <c r="M718" s="1">
        <f>Tabelle111[[#This Row],[Menge t Nges]]/Tabelle111[[#This Row],[Anzahl Lieferscheine]]</f>
        <v>0.2003625</v>
      </c>
      <c r="N718" s="1">
        <f>Tabelle111[[#This Row],[Menge t P2O5]]/Tabelle111[[#This Row],[Anzahl Lieferscheine]]</f>
        <v>0.14385000000000001</v>
      </c>
    </row>
    <row r="719" spans="1:14" x14ac:dyDescent="0.2">
      <c r="A719" s="2" t="s">
        <v>40</v>
      </c>
      <c r="B719" s="2" t="s">
        <v>40</v>
      </c>
      <c r="C719" s="2" t="s">
        <v>6</v>
      </c>
      <c r="D719" s="2" t="s">
        <v>15</v>
      </c>
      <c r="E719" s="2" t="s">
        <v>24</v>
      </c>
      <c r="F719" s="2" t="s">
        <v>61</v>
      </c>
      <c r="G719" s="1">
        <v>5251.4</v>
      </c>
      <c r="H719" s="1">
        <v>4313.6499999999996</v>
      </c>
      <c r="I719" s="4">
        <v>15</v>
      </c>
      <c r="J719" s="2" t="s">
        <v>65</v>
      </c>
      <c r="K719" s="1">
        <f>Tabelle111[[#This Row],[Menge kg Nges]]/1000</f>
        <v>5.2513999999999994</v>
      </c>
      <c r="L719" s="1">
        <f>Tabelle111[[#This Row],[Menge kg P2O5]]/1000</f>
        <v>4.31365</v>
      </c>
      <c r="M719" s="1">
        <f>Tabelle111[[#This Row],[Menge t Nges]]/Tabelle111[[#This Row],[Anzahl Lieferscheine]]</f>
        <v>0.35009333333333331</v>
      </c>
      <c r="N719" s="1">
        <f>Tabelle111[[#This Row],[Menge t P2O5]]/Tabelle111[[#This Row],[Anzahl Lieferscheine]]</f>
        <v>0.28757666666666665</v>
      </c>
    </row>
    <row r="720" spans="1:14" x14ac:dyDescent="0.2">
      <c r="A720" s="2" t="s">
        <v>40</v>
      </c>
      <c r="B720" s="2" t="s">
        <v>40</v>
      </c>
      <c r="C720" s="2" t="s">
        <v>6</v>
      </c>
      <c r="D720" s="2" t="s">
        <v>15</v>
      </c>
      <c r="E720" s="2" t="s">
        <v>31</v>
      </c>
      <c r="F720" s="2" t="s">
        <v>61</v>
      </c>
      <c r="G720" s="1">
        <v>32</v>
      </c>
      <c r="H720" s="1">
        <v>13.2</v>
      </c>
      <c r="I720" s="4">
        <v>1</v>
      </c>
      <c r="J720" s="2" t="s">
        <v>65</v>
      </c>
      <c r="K720" s="1">
        <f>Tabelle111[[#This Row],[Menge kg Nges]]/1000</f>
        <v>3.2000000000000001E-2</v>
      </c>
      <c r="L720" s="1">
        <f>Tabelle111[[#This Row],[Menge kg P2O5]]/1000</f>
        <v>1.32E-2</v>
      </c>
      <c r="M720" s="1">
        <f>Tabelle111[[#This Row],[Menge t Nges]]/Tabelle111[[#This Row],[Anzahl Lieferscheine]]</f>
        <v>3.2000000000000001E-2</v>
      </c>
      <c r="N720" s="1">
        <f>Tabelle111[[#This Row],[Menge t P2O5]]/Tabelle111[[#This Row],[Anzahl Lieferscheine]]</f>
        <v>1.32E-2</v>
      </c>
    </row>
    <row r="721" spans="1:14" x14ac:dyDescent="0.2">
      <c r="A721" s="2" t="s">
        <v>40</v>
      </c>
      <c r="B721" s="2" t="s">
        <v>40</v>
      </c>
      <c r="C721" s="2" t="s">
        <v>25</v>
      </c>
      <c r="D721" s="2" t="s">
        <v>25</v>
      </c>
      <c r="E721" s="2" t="s">
        <v>26</v>
      </c>
      <c r="F721" s="2" t="s">
        <v>61</v>
      </c>
      <c r="G721" s="1">
        <v>96238.150000000067</v>
      </c>
      <c r="H721" s="1">
        <v>41894.200000000004</v>
      </c>
      <c r="I721" s="4">
        <v>215</v>
      </c>
      <c r="J721" s="2" t="s">
        <v>65</v>
      </c>
      <c r="K721" s="1">
        <f>Tabelle111[[#This Row],[Menge kg Nges]]/1000</f>
        <v>96.238150000000061</v>
      </c>
      <c r="L721" s="1">
        <f>Tabelle111[[#This Row],[Menge kg P2O5]]/1000</f>
        <v>41.894200000000005</v>
      </c>
      <c r="M721" s="1">
        <f>Tabelle111[[#This Row],[Menge t Nges]]/Tabelle111[[#This Row],[Anzahl Lieferscheine]]</f>
        <v>0.44761930232558167</v>
      </c>
      <c r="N721" s="1">
        <f>Tabelle111[[#This Row],[Menge t P2O5]]/Tabelle111[[#This Row],[Anzahl Lieferscheine]]</f>
        <v>0.19485674418604654</v>
      </c>
    </row>
    <row r="722" spans="1:14" x14ac:dyDescent="0.2">
      <c r="A722" s="2" t="s">
        <v>40</v>
      </c>
      <c r="B722" s="2" t="s">
        <v>28</v>
      </c>
      <c r="C722" s="2" t="s">
        <v>25</v>
      </c>
      <c r="D722" s="2" t="s">
        <v>25</v>
      </c>
      <c r="E722" s="2" t="s">
        <v>26</v>
      </c>
      <c r="F722" s="2" t="s">
        <v>61</v>
      </c>
      <c r="G722" s="1">
        <v>691.2</v>
      </c>
      <c r="H722" s="1">
        <v>281.60000000000002</v>
      </c>
      <c r="I722" s="4">
        <v>2</v>
      </c>
      <c r="J722" s="2" t="s">
        <v>65</v>
      </c>
      <c r="K722" s="1">
        <f>Tabelle111[[#This Row],[Menge kg Nges]]/1000</f>
        <v>0.69120000000000004</v>
      </c>
      <c r="L722" s="1">
        <f>Tabelle111[[#This Row],[Menge kg P2O5]]/1000</f>
        <v>0.28160000000000002</v>
      </c>
      <c r="M722" s="1">
        <f>Tabelle111[[#This Row],[Menge t Nges]]/Tabelle111[[#This Row],[Anzahl Lieferscheine]]</f>
        <v>0.34560000000000002</v>
      </c>
      <c r="N722" s="1">
        <f>Tabelle111[[#This Row],[Menge t P2O5]]/Tabelle111[[#This Row],[Anzahl Lieferscheine]]</f>
        <v>0.14080000000000001</v>
      </c>
    </row>
    <row r="723" spans="1:14" x14ac:dyDescent="0.2">
      <c r="A723" s="2" t="s">
        <v>40</v>
      </c>
      <c r="B723" s="2" t="s">
        <v>42</v>
      </c>
      <c r="C723" s="2" t="s">
        <v>6</v>
      </c>
      <c r="D723" s="2" t="s">
        <v>7</v>
      </c>
      <c r="E723" s="2" t="s">
        <v>8</v>
      </c>
      <c r="F723" s="2" t="s">
        <v>61</v>
      </c>
      <c r="G723" s="1">
        <v>822.96</v>
      </c>
      <c r="H723" s="1">
        <v>320.04000000000002</v>
      </c>
      <c r="I723" s="4">
        <v>2</v>
      </c>
      <c r="J723" s="2" t="s">
        <v>65</v>
      </c>
      <c r="K723" s="1">
        <f>Tabelle111[[#This Row],[Menge kg Nges]]/1000</f>
        <v>0.82296000000000002</v>
      </c>
      <c r="L723" s="1">
        <f>Tabelle111[[#This Row],[Menge kg P2O5]]/1000</f>
        <v>0.32004000000000005</v>
      </c>
      <c r="M723" s="1">
        <f>Tabelle111[[#This Row],[Menge t Nges]]/Tabelle111[[#This Row],[Anzahl Lieferscheine]]</f>
        <v>0.41148000000000001</v>
      </c>
      <c r="N723" s="1">
        <f>Tabelle111[[#This Row],[Menge t P2O5]]/Tabelle111[[#This Row],[Anzahl Lieferscheine]]</f>
        <v>0.16002000000000002</v>
      </c>
    </row>
    <row r="724" spans="1:14" x14ac:dyDescent="0.2">
      <c r="A724" s="2" t="s">
        <v>40</v>
      </c>
      <c r="B724" s="2" t="s">
        <v>42</v>
      </c>
      <c r="C724" s="2" t="s">
        <v>6</v>
      </c>
      <c r="D724" s="2" t="s">
        <v>7</v>
      </c>
      <c r="E724" s="2" t="s">
        <v>9</v>
      </c>
      <c r="F724" s="2" t="s">
        <v>61</v>
      </c>
      <c r="G724" s="1">
        <v>1604.4</v>
      </c>
      <c r="H724" s="1">
        <v>660.59999999999991</v>
      </c>
      <c r="I724" s="4">
        <v>5</v>
      </c>
      <c r="J724" s="2" t="s">
        <v>65</v>
      </c>
      <c r="K724" s="1">
        <f>Tabelle111[[#This Row],[Menge kg Nges]]/1000</f>
        <v>1.6044</v>
      </c>
      <c r="L724" s="1">
        <f>Tabelle111[[#This Row],[Menge kg P2O5]]/1000</f>
        <v>0.66059999999999985</v>
      </c>
      <c r="M724" s="1">
        <f>Tabelle111[[#This Row],[Menge t Nges]]/Tabelle111[[#This Row],[Anzahl Lieferscheine]]</f>
        <v>0.32088</v>
      </c>
      <c r="N724" s="1">
        <f>Tabelle111[[#This Row],[Menge t P2O5]]/Tabelle111[[#This Row],[Anzahl Lieferscheine]]</f>
        <v>0.13211999999999996</v>
      </c>
    </row>
    <row r="725" spans="1:14" x14ac:dyDescent="0.2">
      <c r="A725" s="2" t="s">
        <v>40</v>
      </c>
      <c r="B725" s="2" t="s">
        <v>42</v>
      </c>
      <c r="C725" s="2" t="s">
        <v>6</v>
      </c>
      <c r="D725" s="2" t="s">
        <v>7</v>
      </c>
      <c r="E725" s="2" t="s">
        <v>11</v>
      </c>
      <c r="F725" s="2" t="s">
        <v>61</v>
      </c>
      <c r="G725" s="1">
        <v>1005</v>
      </c>
      <c r="H725" s="1">
        <v>401.5</v>
      </c>
      <c r="I725" s="4">
        <v>3</v>
      </c>
      <c r="J725" s="2" t="s">
        <v>65</v>
      </c>
      <c r="K725" s="1">
        <f>Tabelle111[[#This Row],[Menge kg Nges]]/1000</f>
        <v>1.0049999999999999</v>
      </c>
      <c r="L725" s="1">
        <f>Tabelle111[[#This Row],[Menge kg P2O5]]/1000</f>
        <v>0.40150000000000002</v>
      </c>
      <c r="M725" s="1">
        <f>Tabelle111[[#This Row],[Menge t Nges]]/Tabelle111[[#This Row],[Anzahl Lieferscheine]]</f>
        <v>0.33499999999999996</v>
      </c>
      <c r="N725" s="1">
        <f>Tabelle111[[#This Row],[Menge t P2O5]]/Tabelle111[[#This Row],[Anzahl Lieferscheine]]</f>
        <v>0.13383333333333333</v>
      </c>
    </row>
    <row r="726" spans="1:14" x14ac:dyDescent="0.2">
      <c r="A726" s="2" t="s">
        <v>40</v>
      </c>
      <c r="B726" s="2" t="s">
        <v>42</v>
      </c>
      <c r="C726" s="2" t="s">
        <v>6</v>
      </c>
      <c r="D726" s="2" t="s">
        <v>7</v>
      </c>
      <c r="E726" s="2" t="s">
        <v>12</v>
      </c>
      <c r="F726" s="2" t="s">
        <v>61</v>
      </c>
      <c r="G726" s="1">
        <v>24093.739999999991</v>
      </c>
      <c r="H726" s="1">
        <v>9028.92</v>
      </c>
      <c r="I726" s="4">
        <v>51</v>
      </c>
      <c r="J726" s="2" t="s">
        <v>65</v>
      </c>
      <c r="K726" s="1">
        <f>Tabelle111[[#This Row],[Menge kg Nges]]/1000</f>
        <v>24.09373999999999</v>
      </c>
      <c r="L726" s="1">
        <f>Tabelle111[[#This Row],[Menge kg P2O5]]/1000</f>
        <v>9.0289199999999994</v>
      </c>
      <c r="M726" s="1">
        <f>Tabelle111[[#This Row],[Menge t Nges]]/Tabelle111[[#This Row],[Anzahl Lieferscheine]]</f>
        <v>0.47242627450980373</v>
      </c>
      <c r="N726" s="1">
        <f>Tabelle111[[#This Row],[Menge t P2O5]]/Tabelle111[[#This Row],[Anzahl Lieferscheine]]</f>
        <v>0.17703764705882352</v>
      </c>
    </row>
    <row r="727" spans="1:14" x14ac:dyDescent="0.2">
      <c r="A727" s="2" t="s">
        <v>40</v>
      </c>
      <c r="B727" s="2" t="s">
        <v>42</v>
      </c>
      <c r="C727" s="2" t="s">
        <v>6</v>
      </c>
      <c r="D727" s="2" t="s">
        <v>7</v>
      </c>
      <c r="E727" s="2" t="s">
        <v>13</v>
      </c>
      <c r="F727" s="2" t="s">
        <v>61</v>
      </c>
      <c r="G727" s="1">
        <v>5940.6200000000008</v>
      </c>
      <c r="H727" s="1">
        <v>2835.38</v>
      </c>
      <c r="I727" s="4">
        <v>15</v>
      </c>
      <c r="J727" s="2" t="s">
        <v>65</v>
      </c>
      <c r="K727" s="1">
        <f>Tabelle111[[#This Row],[Menge kg Nges]]/1000</f>
        <v>5.9406200000000009</v>
      </c>
      <c r="L727" s="1">
        <f>Tabelle111[[#This Row],[Menge kg P2O5]]/1000</f>
        <v>2.8353800000000002</v>
      </c>
      <c r="M727" s="1">
        <f>Tabelle111[[#This Row],[Menge t Nges]]/Tabelle111[[#This Row],[Anzahl Lieferscheine]]</f>
        <v>0.39604133333333341</v>
      </c>
      <c r="N727" s="1">
        <f>Tabelle111[[#This Row],[Menge t P2O5]]/Tabelle111[[#This Row],[Anzahl Lieferscheine]]</f>
        <v>0.18902533333333335</v>
      </c>
    </row>
    <row r="728" spans="1:14" x14ac:dyDescent="0.2">
      <c r="A728" s="2" t="s">
        <v>40</v>
      </c>
      <c r="B728" s="2" t="s">
        <v>42</v>
      </c>
      <c r="C728" s="2" t="s">
        <v>6</v>
      </c>
      <c r="D728" s="2" t="s">
        <v>7</v>
      </c>
      <c r="E728" s="2" t="s">
        <v>14</v>
      </c>
      <c r="F728" s="2" t="s">
        <v>61</v>
      </c>
      <c r="G728" s="1">
        <v>7050.4400000000005</v>
      </c>
      <c r="H728" s="1">
        <v>3070.4000000000005</v>
      </c>
      <c r="I728" s="4">
        <v>19</v>
      </c>
      <c r="J728" s="2" t="s">
        <v>65</v>
      </c>
      <c r="K728" s="1">
        <f>Tabelle111[[#This Row],[Menge kg Nges]]/1000</f>
        <v>7.0504400000000009</v>
      </c>
      <c r="L728" s="1">
        <f>Tabelle111[[#This Row],[Menge kg P2O5]]/1000</f>
        <v>3.0704000000000007</v>
      </c>
      <c r="M728" s="1">
        <f>Tabelle111[[#This Row],[Menge t Nges]]/Tabelle111[[#This Row],[Anzahl Lieferscheine]]</f>
        <v>0.37107578947368425</v>
      </c>
      <c r="N728" s="1">
        <f>Tabelle111[[#This Row],[Menge t P2O5]]/Tabelle111[[#This Row],[Anzahl Lieferscheine]]</f>
        <v>0.16160000000000005</v>
      </c>
    </row>
    <row r="729" spans="1:14" x14ac:dyDescent="0.2">
      <c r="A729" s="2" t="s">
        <v>40</v>
      </c>
      <c r="B729" s="2" t="s">
        <v>42</v>
      </c>
      <c r="C729" s="2" t="s">
        <v>6</v>
      </c>
      <c r="D729" s="2" t="s">
        <v>15</v>
      </c>
      <c r="E729" s="2" t="s">
        <v>16</v>
      </c>
      <c r="F729" s="2" t="s">
        <v>61</v>
      </c>
      <c r="G729" s="1">
        <v>6427.7100000000009</v>
      </c>
      <c r="H729" s="1">
        <v>5870.34</v>
      </c>
      <c r="I729" s="4">
        <v>10</v>
      </c>
      <c r="J729" s="2" t="s">
        <v>65</v>
      </c>
      <c r="K729" s="1">
        <f>Tabelle111[[#This Row],[Menge kg Nges]]/1000</f>
        <v>6.4277100000000011</v>
      </c>
      <c r="L729" s="1">
        <f>Tabelle111[[#This Row],[Menge kg P2O5]]/1000</f>
        <v>5.8703400000000006</v>
      </c>
      <c r="M729" s="1">
        <f>Tabelle111[[#This Row],[Menge t Nges]]/Tabelle111[[#This Row],[Anzahl Lieferscheine]]</f>
        <v>0.64277100000000009</v>
      </c>
      <c r="N729" s="1">
        <f>Tabelle111[[#This Row],[Menge t P2O5]]/Tabelle111[[#This Row],[Anzahl Lieferscheine]]</f>
        <v>0.58703400000000006</v>
      </c>
    </row>
    <row r="730" spans="1:14" x14ac:dyDescent="0.2">
      <c r="A730" s="2" t="s">
        <v>40</v>
      </c>
      <c r="B730" s="2" t="s">
        <v>42</v>
      </c>
      <c r="C730" s="2" t="s">
        <v>6</v>
      </c>
      <c r="D730" s="2" t="s">
        <v>15</v>
      </c>
      <c r="E730" s="2" t="s">
        <v>17</v>
      </c>
      <c r="F730" s="2" t="s">
        <v>61</v>
      </c>
      <c r="G730" s="1">
        <v>566.04</v>
      </c>
      <c r="H730" s="1">
        <v>245.64</v>
      </c>
      <c r="I730" s="4">
        <v>1</v>
      </c>
      <c r="J730" s="2" t="s">
        <v>65</v>
      </c>
      <c r="K730" s="1">
        <f>Tabelle111[[#This Row],[Menge kg Nges]]/1000</f>
        <v>0.56603999999999999</v>
      </c>
      <c r="L730" s="1">
        <f>Tabelle111[[#This Row],[Menge kg P2O5]]/1000</f>
        <v>0.24564</v>
      </c>
      <c r="M730" s="1">
        <f>Tabelle111[[#This Row],[Menge t Nges]]/Tabelle111[[#This Row],[Anzahl Lieferscheine]]</f>
        <v>0.56603999999999999</v>
      </c>
      <c r="N730" s="1">
        <f>Tabelle111[[#This Row],[Menge t P2O5]]/Tabelle111[[#This Row],[Anzahl Lieferscheine]]</f>
        <v>0.24564</v>
      </c>
    </row>
    <row r="731" spans="1:14" x14ac:dyDescent="0.2">
      <c r="A731" s="2" t="s">
        <v>40</v>
      </c>
      <c r="B731" s="2" t="s">
        <v>42</v>
      </c>
      <c r="C731" s="2" t="s">
        <v>6</v>
      </c>
      <c r="D731" s="2" t="s">
        <v>15</v>
      </c>
      <c r="E731" s="2" t="s">
        <v>18</v>
      </c>
      <c r="F731" s="2" t="s">
        <v>61</v>
      </c>
      <c r="G731" s="1">
        <v>2346.5</v>
      </c>
      <c r="H731" s="1">
        <v>1778.5</v>
      </c>
      <c r="I731" s="4">
        <v>5</v>
      </c>
      <c r="J731" s="2" t="s">
        <v>65</v>
      </c>
      <c r="K731" s="1">
        <f>Tabelle111[[#This Row],[Menge kg Nges]]/1000</f>
        <v>2.3464999999999998</v>
      </c>
      <c r="L731" s="1">
        <f>Tabelle111[[#This Row],[Menge kg P2O5]]/1000</f>
        <v>1.7785</v>
      </c>
      <c r="M731" s="1">
        <f>Tabelle111[[#This Row],[Menge t Nges]]/Tabelle111[[#This Row],[Anzahl Lieferscheine]]</f>
        <v>0.46929999999999994</v>
      </c>
      <c r="N731" s="1">
        <f>Tabelle111[[#This Row],[Menge t P2O5]]/Tabelle111[[#This Row],[Anzahl Lieferscheine]]</f>
        <v>0.35570000000000002</v>
      </c>
    </row>
    <row r="732" spans="1:14" x14ac:dyDescent="0.2">
      <c r="A732" s="2" t="s">
        <v>40</v>
      </c>
      <c r="B732" s="2" t="s">
        <v>42</v>
      </c>
      <c r="C732" s="2" t="s">
        <v>6</v>
      </c>
      <c r="D732" s="2" t="s">
        <v>15</v>
      </c>
      <c r="E732" s="2" t="s">
        <v>19</v>
      </c>
      <c r="F732" s="2" t="s">
        <v>61</v>
      </c>
      <c r="G732" s="1">
        <v>1325.94</v>
      </c>
      <c r="H732" s="1">
        <v>1322.8600000000001</v>
      </c>
      <c r="I732" s="4">
        <v>3</v>
      </c>
      <c r="J732" s="2" t="s">
        <v>65</v>
      </c>
      <c r="K732" s="1">
        <f>Tabelle111[[#This Row],[Menge kg Nges]]/1000</f>
        <v>1.3259400000000001</v>
      </c>
      <c r="L732" s="1">
        <f>Tabelle111[[#This Row],[Menge kg P2O5]]/1000</f>
        <v>1.3228600000000001</v>
      </c>
      <c r="M732" s="1">
        <f>Tabelle111[[#This Row],[Menge t Nges]]/Tabelle111[[#This Row],[Anzahl Lieferscheine]]</f>
        <v>0.44198000000000004</v>
      </c>
      <c r="N732" s="1">
        <f>Tabelle111[[#This Row],[Menge t P2O5]]/Tabelle111[[#This Row],[Anzahl Lieferscheine]]</f>
        <v>0.44095333333333336</v>
      </c>
    </row>
    <row r="733" spans="1:14" x14ac:dyDescent="0.2">
      <c r="A733" s="2" t="s">
        <v>40</v>
      </c>
      <c r="B733" s="2" t="s">
        <v>42</v>
      </c>
      <c r="C733" s="2" t="s">
        <v>6</v>
      </c>
      <c r="D733" s="2" t="s">
        <v>15</v>
      </c>
      <c r="E733" s="2" t="s">
        <v>20</v>
      </c>
      <c r="F733" s="2" t="s">
        <v>61</v>
      </c>
      <c r="G733" s="1">
        <v>709.15999999999985</v>
      </c>
      <c r="H733" s="1">
        <v>681</v>
      </c>
      <c r="I733" s="4">
        <v>6</v>
      </c>
      <c r="J733" s="2" t="s">
        <v>65</v>
      </c>
      <c r="K733" s="1">
        <f>Tabelle111[[#This Row],[Menge kg Nges]]/1000</f>
        <v>0.7091599999999999</v>
      </c>
      <c r="L733" s="1">
        <f>Tabelle111[[#This Row],[Menge kg P2O5]]/1000</f>
        <v>0.68100000000000005</v>
      </c>
      <c r="M733" s="1">
        <f>Tabelle111[[#This Row],[Menge t Nges]]/Tabelle111[[#This Row],[Anzahl Lieferscheine]]</f>
        <v>0.11819333333333332</v>
      </c>
      <c r="N733" s="1">
        <f>Tabelle111[[#This Row],[Menge t P2O5]]/Tabelle111[[#This Row],[Anzahl Lieferscheine]]</f>
        <v>0.1135</v>
      </c>
    </row>
    <row r="734" spans="1:14" x14ac:dyDescent="0.2">
      <c r="A734" s="2" t="s">
        <v>40</v>
      </c>
      <c r="B734" s="2" t="s">
        <v>42</v>
      </c>
      <c r="C734" s="2" t="s">
        <v>6</v>
      </c>
      <c r="D734" s="2" t="s">
        <v>15</v>
      </c>
      <c r="E734" s="2" t="s">
        <v>21</v>
      </c>
      <c r="F734" s="2" t="s">
        <v>61</v>
      </c>
      <c r="G734" s="1">
        <v>168</v>
      </c>
      <c r="H734" s="1">
        <v>90</v>
      </c>
      <c r="I734" s="4">
        <v>1</v>
      </c>
      <c r="J734" s="2" t="s">
        <v>65</v>
      </c>
      <c r="K734" s="1">
        <f>Tabelle111[[#This Row],[Menge kg Nges]]/1000</f>
        <v>0.16800000000000001</v>
      </c>
      <c r="L734" s="1">
        <f>Tabelle111[[#This Row],[Menge kg P2O5]]/1000</f>
        <v>0.09</v>
      </c>
      <c r="M734" s="1">
        <f>Tabelle111[[#This Row],[Menge t Nges]]/Tabelle111[[#This Row],[Anzahl Lieferscheine]]</f>
        <v>0.16800000000000001</v>
      </c>
      <c r="N734" s="1">
        <f>Tabelle111[[#This Row],[Menge t P2O5]]/Tabelle111[[#This Row],[Anzahl Lieferscheine]]</f>
        <v>0.09</v>
      </c>
    </row>
    <row r="735" spans="1:14" x14ac:dyDescent="0.2">
      <c r="A735" s="2" t="s">
        <v>40</v>
      </c>
      <c r="B735" s="2" t="s">
        <v>42</v>
      </c>
      <c r="C735" s="2" t="s">
        <v>6</v>
      </c>
      <c r="D735" s="2" t="s">
        <v>15</v>
      </c>
      <c r="E735" s="2" t="s">
        <v>13</v>
      </c>
      <c r="F735" s="2" t="s">
        <v>61</v>
      </c>
      <c r="G735" s="1">
        <v>232.05</v>
      </c>
      <c r="H735" s="1">
        <v>208.25</v>
      </c>
      <c r="I735" s="4">
        <v>1</v>
      </c>
      <c r="J735" s="2" t="s">
        <v>65</v>
      </c>
      <c r="K735" s="1">
        <f>Tabelle111[[#This Row],[Menge kg Nges]]/1000</f>
        <v>0.23205000000000001</v>
      </c>
      <c r="L735" s="1">
        <f>Tabelle111[[#This Row],[Menge kg P2O5]]/1000</f>
        <v>0.20824999999999999</v>
      </c>
      <c r="M735" s="1">
        <f>Tabelle111[[#This Row],[Menge t Nges]]/Tabelle111[[#This Row],[Anzahl Lieferscheine]]</f>
        <v>0.23205000000000001</v>
      </c>
      <c r="N735" s="1">
        <f>Tabelle111[[#This Row],[Menge t P2O5]]/Tabelle111[[#This Row],[Anzahl Lieferscheine]]</f>
        <v>0.20824999999999999</v>
      </c>
    </row>
    <row r="736" spans="1:14" x14ac:dyDescent="0.2">
      <c r="A736" s="2" t="s">
        <v>40</v>
      </c>
      <c r="B736" s="2" t="s">
        <v>42</v>
      </c>
      <c r="C736" s="2" t="s">
        <v>6</v>
      </c>
      <c r="D736" s="2" t="s">
        <v>15</v>
      </c>
      <c r="E736" s="2" t="s">
        <v>24</v>
      </c>
      <c r="F736" s="2" t="s">
        <v>61</v>
      </c>
      <c r="G736" s="1">
        <v>1890</v>
      </c>
      <c r="H736" s="1">
        <v>1552.5</v>
      </c>
      <c r="I736" s="4">
        <v>3</v>
      </c>
      <c r="J736" s="2" t="s">
        <v>65</v>
      </c>
      <c r="K736" s="1">
        <f>Tabelle111[[#This Row],[Menge kg Nges]]/1000</f>
        <v>1.89</v>
      </c>
      <c r="L736" s="1">
        <f>Tabelle111[[#This Row],[Menge kg P2O5]]/1000</f>
        <v>1.5525</v>
      </c>
      <c r="M736" s="1">
        <f>Tabelle111[[#This Row],[Menge t Nges]]/Tabelle111[[#This Row],[Anzahl Lieferscheine]]</f>
        <v>0.63</v>
      </c>
      <c r="N736" s="1">
        <f>Tabelle111[[#This Row],[Menge t P2O5]]/Tabelle111[[#This Row],[Anzahl Lieferscheine]]</f>
        <v>0.51749999999999996</v>
      </c>
    </row>
    <row r="737" spans="1:14" x14ac:dyDescent="0.2">
      <c r="A737" s="2" t="s">
        <v>40</v>
      </c>
      <c r="B737" s="2" t="s">
        <v>42</v>
      </c>
      <c r="C737" s="2" t="s">
        <v>25</v>
      </c>
      <c r="D737" s="2" t="s">
        <v>25</v>
      </c>
      <c r="E737" s="2" t="s">
        <v>26</v>
      </c>
      <c r="F737" s="2" t="s">
        <v>61</v>
      </c>
      <c r="G737" s="1">
        <v>5507.3</v>
      </c>
      <c r="H737" s="1">
        <v>3088.05</v>
      </c>
      <c r="I737" s="4">
        <v>9</v>
      </c>
      <c r="J737" s="2" t="s">
        <v>65</v>
      </c>
      <c r="K737" s="1">
        <f>Tabelle111[[#This Row],[Menge kg Nges]]/1000</f>
        <v>5.5072999999999999</v>
      </c>
      <c r="L737" s="1">
        <f>Tabelle111[[#This Row],[Menge kg P2O5]]/1000</f>
        <v>3.08805</v>
      </c>
      <c r="M737" s="1">
        <f>Tabelle111[[#This Row],[Menge t Nges]]/Tabelle111[[#This Row],[Anzahl Lieferscheine]]</f>
        <v>0.61192222222222226</v>
      </c>
      <c r="N737" s="1">
        <f>Tabelle111[[#This Row],[Menge t P2O5]]/Tabelle111[[#This Row],[Anzahl Lieferscheine]]</f>
        <v>0.34311666666666668</v>
      </c>
    </row>
    <row r="738" spans="1:14" x14ac:dyDescent="0.2">
      <c r="A738" s="2" t="s">
        <v>55</v>
      </c>
      <c r="B738" s="2" t="s">
        <v>55</v>
      </c>
      <c r="C738" s="2" t="s">
        <v>6</v>
      </c>
      <c r="D738" s="2" t="s">
        <v>7</v>
      </c>
      <c r="E738" s="2" t="s">
        <v>9</v>
      </c>
      <c r="F738" s="2" t="s">
        <v>61</v>
      </c>
      <c r="G738" s="1">
        <v>298</v>
      </c>
      <c r="H738" s="1">
        <v>121</v>
      </c>
      <c r="I738" s="4">
        <v>2</v>
      </c>
      <c r="J738" s="2" t="s">
        <v>65</v>
      </c>
      <c r="K738" s="1">
        <f>Tabelle111[[#This Row],[Menge kg Nges]]/1000</f>
        <v>0.29799999999999999</v>
      </c>
      <c r="L738" s="1">
        <f>Tabelle111[[#This Row],[Menge kg P2O5]]/1000</f>
        <v>0.121</v>
      </c>
      <c r="M738" s="1">
        <f>Tabelle111[[#This Row],[Menge t Nges]]/Tabelle111[[#This Row],[Anzahl Lieferscheine]]</f>
        <v>0.14899999999999999</v>
      </c>
      <c r="N738" s="1">
        <f>Tabelle111[[#This Row],[Menge t P2O5]]/Tabelle111[[#This Row],[Anzahl Lieferscheine]]</f>
        <v>6.0499999999999998E-2</v>
      </c>
    </row>
    <row r="739" spans="1:14" x14ac:dyDescent="0.2">
      <c r="A739" s="2" t="s">
        <v>55</v>
      </c>
      <c r="B739" s="2" t="s">
        <v>55</v>
      </c>
      <c r="C739" s="2" t="s">
        <v>6</v>
      </c>
      <c r="D739" s="2" t="s">
        <v>7</v>
      </c>
      <c r="E739" s="2" t="s">
        <v>13</v>
      </c>
      <c r="F739" s="2" t="s">
        <v>61</v>
      </c>
      <c r="G739" s="1">
        <v>5474.4</v>
      </c>
      <c r="H739" s="1">
        <v>3649.6</v>
      </c>
      <c r="I739" s="4">
        <v>17</v>
      </c>
      <c r="J739" s="2" t="s">
        <v>65</v>
      </c>
      <c r="K739" s="1">
        <f>Tabelle111[[#This Row],[Menge kg Nges]]/1000</f>
        <v>5.4743999999999993</v>
      </c>
      <c r="L739" s="1">
        <f>Tabelle111[[#This Row],[Menge kg P2O5]]/1000</f>
        <v>3.6496</v>
      </c>
      <c r="M739" s="1">
        <f>Tabelle111[[#This Row],[Menge t Nges]]/Tabelle111[[#This Row],[Anzahl Lieferscheine]]</f>
        <v>0.32202352941176465</v>
      </c>
      <c r="N739" s="1">
        <f>Tabelle111[[#This Row],[Menge t P2O5]]/Tabelle111[[#This Row],[Anzahl Lieferscheine]]</f>
        <v>0.21468235294117646</v>
      </c>
    </row>
    <row r="740" spans="1:14" x14ac:dyDescent="0.2">
      <c r="A740" s="2" t="s">
        <v>53</v>
      </c>
      <c r="B740" s="2" t="s">
        <v>51</v>
      </c>
      <c r="C740" s="2" t="s">
        <v>6</v>
      </c>
      <c r="D740" s="2" t="s">
        <v>7</v>
      </c>
      <c r="E740" s="2" t="s">
        <v>12</v>
      </c>
      <c r="F740" s="2" t="s">
        <v>61</v>
      </c>
      <c r="G740" s="1">
        <v>1656</v>
      </c>
      <c r="H740" s="1">
        <v>654.11999999999989</v>
      </c>
      <c r="I740" s="4">
        <v>8</v>
      </c>
      <c r="J740" s="2" t="s">
        <v>65</v>
      </c>
      <c r="K740" s="1">
        <f>Tabelle111[[#This Row],[Menge kg Nges]]/1000</f>
        <v>1.6559999999999999</v>
      </c>
      <c r="L740" s="1">
        <f>Tabelle111[[#This Row],[Menge kg P2O5]]/1000</f>
        <v>0.65411999999999992</v>
      </c>
      <c r="M740" s="1">
        <f>Tabelle111[[#This Row],[Menge t Nges]]/Tabelle111[[#This Row],[Anzahl Lieferscheine]]</f>
        <v>0.20699999999999999</v>
      </c>
      <c r="N740" s="1">
        <f>Tabelle111[[#This Row],[Menge t P2O5]]/Tabelle111[[#This Row],[Anzahl Lieferscheine]]</f>
        <v>8.176499999999999E-2</v>
      </c>
    </row>
    <row r="741" spans="1:14" x14ac:dyDescent="0.2">
      <c r="A741" s="2" t="s">
        <v>53</v>
      </c>
      <c r="B741" s="2" t="s">
        <v>53</v>
      </c>
      <c r="C741" s="2" t="s">
        <v>6</v>
      </c>
      <c r="D741" s="2" t="s">
        <v>7</v>
      </c>
      <c r="E741" s="2" t="s">
        <v>9</v>
      </c>
      <c r="F741" s="2" t="s">
        <v>61</v>
      </c>
      <c r="G741" s="1">
        <v>77.84</v>
      </c>
      <c r="H741" s="1">
        <v>19.32</v>
      </c>
      <c r="I741" s="4">
        <v>1</v>
      </c>
      <c r="J741" s="2" t="s">
        <v>65</v>
      </c>
      <c r="K741" s="1">
        <f>Tabelle111[[#This Row],[Menge kg Nges]]/1000</f>
        <v>7.7840000000000006E-2</v>
      </c>
      <c r="L741" s="1">
        <f>Tabelle111[[#This Row],[Menge kg P2O5]]/1000</f>
        <v>1.932E-2</v>
      </c>
      <c r="M741" s="1">
        <f>Tabelle111[[#This Row],[Menge t Nges]]/Tabelle111[[#This Row],[Anzahl Lieferscheine]]</f>
        <v>7.7840000000000006E-2</v>
      </c>
      <c r="N741" s="1">
        <f>Tabelle111[[#This Row],[Menge t P2O5]]/Tabelle111[[#This Row],[Anzahl Lieferscheine]]</f>
        <v>1.932E-2</v>
      </c>
    </row>
    <row r="742" spans="1:14" x14ac:dyDescent="0.2">
      <c r="A742" s="2" t="s">
        <v>53</v>
      </c>
      <c r="B742" s="2" t="s">
        <v>53</v>
      </c>
      <c r="C742" s="2" t="s">
        <v>6</v>
      </c>
      <c r="D742" s="2" t="s">
        <v>7</v>
      </c>
      <c r="E742" s="2" t="s">
        <v>11</v>
      </c>
      <c r="F742" s="2" t="s">
        <v>61</v>
      </c>
      <c r="G742" s="1">
        <v>799.7</v>
      </c>
      <c r="H742" s="1">
        <v>345.7</v>
      </c>
      <c r="I742" s="4">
        <v>7</v>
      </c>
      <c r="J742" s="2" t="s">
        <v>65</v>
      </c>
      <c r="K742" s="1">
        <f>Tabelle111[[#This Row],[Menge kg Nges]]/1000</f>
        <v>0.79970000000000008</v>
      </c>
      <c r="L742" s="1">
        <f>Tabelle111[[#This Row],[Menge kg P2O5]]/1000</f>
        <v>0.34570000000000001</v>
      </c>
      <c r="M742" s="1">
        <f>Tabelle111[[#This Row],[Menge t Nges]]/Tabelle111[[#This Row],[Anzahl Lieferscheine]]</f>
        <v>0.11424285714285716</v>
      </c>
      <c r="N742" s="1">
        <f>Tabelle111[[#This Row],[Menge t P2O5]]/Tabelle111[[#This Row],[Anzahl Lieferscheine]]</f>
        <v>4.938571428571429E-2</v>
      </c>
    </row>
    <row r="743" spans="1:14" x14ac:dyDescent="0.2">
      <c r="A743" s="2" t="s">
        <v>53</v>
      </c>
      <c r="B743" s="2" t="s">
        <v>53</v>
      </c>
      <c r="C743" s="2" t="s">
        <v>6</v>
      </c>
      <c r="D743" s="2" t="s">
        <v>7</v>
      </c>
      <c r="E743" s="2" t="s">
        <v>12</v>
      </c>
      <c r="F743" s="2" t="s">
        <v>61</v>
      </c>
      <c r="G743" s="1">
        <v>19266.909999999996</v>
      </c>
      <c r="H743" s="1">
        <v>7044.8899999999967</v>
      </c>
      <c r="I743" s="4">
        <v>104</v>
      </c>
      <c r="J743" s="2" t="s">
        <v>65</v>
      </c>
      <c r="K743" s="1">
        <f>Tabelle111[[#This Row],[Menge kg Nges]]/1000</f>
        <v>19.266909999999996</v>
      </c>
      <c r="L743" s="1">
        <f>Tabelle111[[#This Row],[Menge kg P2O5]]/1000</f>
        <v>7.044889999999997</v>
      </c>
      <c r="M743" s="1">
        <f>Tabelle111[[#This Row],[Menge t Nges]]/Tabelle111[[#This Row],[Anzahl Lieferscheine]]</f>
        <v>0.18525874999999997</v>
      </c>
      <c r="N743" s="1">
        <f>Tabelle111[[#This Row],[Menge t P2O5]]/Tabelle111[[#This Row],[Anzahl Lieferscheine]]</f>
        <v>6.7739326923076895E-2</v>
      </c>
    </row>
    <row r="744" spans="1:14" x14ac:dyDescent="0.2">
      <c r="A744" s="2" t="s">
        <v>53</v>
      </c>
      <c r="B744" s="2" t="s">
        <v>53</v>
      </c>
      <c r="C744" s="2" t="s">
        <v>6</v>
      </c>
      <c r="D744" s="2" t="s">
        <v>15</v>
      </c>
      <c r="E744" s="2" t="s">
        <v>19</v>
      </c>
      <c r="F744" s="2" t="s">
        <v>61</v>
      </c>
      <c r="G744" s="1">
        <v>226.8</v>
      </c>
      <c r="H744" s="1">
        <v>252</v>
      </c>
      <c r="I744" s="4">
        <v>1</v>
      </c>
      <c r="J744" s="2" t="s">
        <v>65</v>
      </c>
      <c r="K744" s="1">
        <f>Tabelle111[[#This Row],[Menge kg Nges]]/1000</f>
        <v>0.2268</v>
      </c>
      <c r="L744" s="1">
        <f>Tabelle111[[#This Row],[Menge kg P2O5]]/1000</f>
        <v>0.252</v>
      </c>
      <c r="M744" s="1">
        <f>Tabelle111[[#This Row],[Menge t Nges]]/Tabelle111[[#This Row],[Anzahl Lieferscheine]]</f>
        <v>0.2268</v>
      </c>
      <c r="N744" s="1">
        <f>Tabelle111[[#This Row],[Menge t P2O5]]/Tabelle111[[#This Row],[Anzahl Lieferscheine]]</f>
        <v>0.252</v>
      </c>
    </row>
    <row r="745" spans="1:14" x14ac:dyDescent="0.2">
      <c r="A745" s="2" t="s">
        <v>53</v>
      </c>
      <c r="B745" s="2" t="s">
        <v>53</v>
      </c>
      <c r="C745" s="2" t="s">
        <v>6</v>
      </c>
      <c r="D745" s="2" t="s">
        <v>15</v>
      </c>
      <c r="E745" s="2" t="s">
        <v>20</v>
      </c>
      <c r="F745" s="2" t="s">
        <v>61</v>
      </c>
      <c r="G745" s="1">
        <v>183.6</v>
      </c>
      <c r="H745" s="1">
        <v>135</v>
      </c>
      <c r="I745" s="4">
        <v>1</v>
      </c>
      <c r="J745" s="2" t="s">
        <v>65</v>
      </c>
      <c r="K745" s="1">
        <f>Tabelle111[[#This Row],[Menge kg Nges]]/1000</f>
        <v>0.18359999999999999</v>
      </c>
      <c r="L745" s="1">
        <f>Tabelle111[[#This Row],[Menge kg P2O5]]/1000</f>
        <v>0.13500000000000001</v>
      </c>
      <c r="M745" s="1">
        <f>Tabelle111[[#This Row],[Menge t Nges]]/Tabelle111[[#This Row],[Anzahl Lieferscheine]]</f>
        <v>0.18359999999999999</v>
      </c>
      <c r="N745" s="1">
        <f>Tabelle111[[#This Row],[Menge t P2O5]]/Tabelle111[[#This Row],[Anzahl Lieferscheine]]</f>
        <v>0.13500000000000001</v>
      </c>
    </row>
    <row r="746" spans="1:14" x14ac:dyDescent="0.2">
      <c r="A746" s="2" t="s">
        <v>53</v>
      </c>
      <c r="B746" s="2" t="s">
        <v>53</v>
      </c>
      <c r="C746" s="2" t="s">
        <v>6</v>
      </c>
      <c r="D746" s="2" t="s">
        <v>15</v>
      </c>
      <c r="E746" s="2" t="s">
        <v>9</v>
      </c>
      <c r="F746" s="2" t="s">
        <v>61</v>
      </c>
      <c r="G746" s="1">
        <v>310.3</v>
      </c>
      <c r="H746" s="1">
        <v>198.7</v>
      </c>
      <c r="I746" s="4">
        <v>2</v>
      </c>
      <c r="J746" s="2" t="s">
        <v>65</v>
      </c>
      <c r="K746" s="1">
        <f>Tabelle111[[#This Row],[Menge kg Nges]]/1000</f>
        <v>0.31030000000000002</v>
      </c>
      <c r="L746" s="1">
        <f>Tabelle111[[#This Row],[Menge kg P2O5]]/1000</f>
        <v>0.19869999999999999</v>
      </c>
      <c r="M746" s="1">
        <f>Tabelle111[[#This Row],[Menge t Nges]]/Tabelle111[[#This Row],[Anzahl Lieferscheine]]</f>
        <v>0.15515000000000001</v>
      </c>
      <c r="N746" s="1">
        <f>Tabelle111[[#This Row],[Menge t P2O5]]/Tabelle111[[#This Row],[Anzahl Lieferscheine]]</f>
        <v>9.9349999999999994E-2</v>
      </c>
    </row>
    <row r="747" spans="1:14" x14ac:dyDescent="0.2">
      <c r="A747" s="2" t="s">
        <v>53</v>
      </c>
      <c r="B747" s="2" t="s">
        <v>56</v>
      </c>
      <c r="C747" s="2" t="s">
        <v>6</v>
      </c>
      <c r="D747" s="2" t="s">
        <v>7</v>
      </c>
      <c r="E747" s="2" t="s">
        <v>12</v>
      </c>
      <c r="F747" s="2" t="s">
        <v>61</v>
      </c>
      <c r="G747" s="1">
        <v>204.6</v>
      </c>
      <c r="H747" s="1">
        <v>77.400000000000006</v>
      </c>
      <c r="I747" s="4">
        <v>1</v>
      </c>
      <c r="J747" s="2" t="s">
        <v>65</v>
      </c>
      <c r="K747" s="1">
        <f>Tabelle111[[#This Row],[Menge kg Nges]]/1000</f>
        <v>0.2046</v>
      </c>
      <c r="L747" s="1">
        <f>Tabelle111[[#This Row],[Menge kg P2O5]]/1000</f>
        <v>7.740000000000001E-2</v>
      </c>
      <c r="M747" s="1">
        <f>Tabelle111[[#This Row],[Menge t Nges]]/Tabelle111[[#This Row],[Anzahl Lieferscheine]]</f>
        <v>0.2046</v>
      </c>
      <c r="N747" s="1">
        <f>Tabelle111[[#This Row],[Menge t P2O5]]/Tabelle111[[#This Row],[Anzahl Lieferscheine]]</f>
        <v>7.740000000000001E-2</v>
      </c>
    </row>
    <row r="748" spans="1:14" x14ac:dyDescent="0.2">
      <c r="A748" s="2" t="s">
        <v>28</v>
      </c>
      <c r="B748" s="2" t="s">
        <v>5</v>
      </c>
      <c r="C748" s="2" t="s">
        <v>6</v>
      </c>
      <c r="D748" s="2" t="s">
        <v>15</v>
      </c>
      <c r="E748" s="2" t="s">
        <v>17</v>
      </c>
      <c r="F748" s="2" t="s">
        <v>61</v>
      </c>
      <c r="G748" s="1">
        <v>567</v>
      </c>
      <c r="H748" s="1">
        <v>144</v>
      </c>
      <c r="I748" s="4">
        <v>2</v>
      </c>
      <c r="J748" s="2" t="s">
        <v>65</v>
      </c>
      <c r="K748" s="1">
        <f>Tabelle111[[#This Row],[Menge kg Nges]]/1000</f>
        <v>0.56699999999999995</v>
      </c>
      <c r="L748" s="1">
        <f>Tabelle111[[#This Row],[Menge kg P2O5]]/1000</f>
        <v>0.14399999999999999</v>
      </c>
      <c r="M748" s="1">
        <f>Tabelle111[[#This Row],[Menge t Nges]]/Tabelle111[[#This Row],[Anzahl Lieferscheine]]</f>
        <v>0.28349999999999997</v>
      </c>
      <c r="N748" s="1">
        <f>Tabelle111[[#This Row],[Menge t P2O5]]/Tabelle111[[#This Row],[Anzahl Lieferscheine]]</f>
        <v>7.1999999999999995E-2</v>
      </c>
    </row>
    <row r="749" spans="1:14" x14ac:dyDescent="0.2">
      <c r="A749" s="2" t="s">
        <v>28</v>
      </c>
      <c r="B749" s="2" t="s">
        <v>5</v>
      </c>
      <c r="C749" s="2" t="s">
        <v>6</v>
      </c>
      <c r="D749" s="2" t="s">
        <v>15</v>
      </c>
      <c r="E749" s="2" t="s">
        <v>19</v>
      </c>
      <c r="F749" s="2" t="s">
        <v>61</v>
      </c>
      <c r="G749" s="1">
        <v>4010.26</v>
      </c>
      <c r="H749" s="1">
        <v>4499.12</v>
      </c>
      <c r="I749" s="4">
        <v>3</v>
      </c>
      <c r="J749" s="2" t="s">
        <v>65</v>
      </c>
      <c r="K749" s="1">
        <f>Tabelle111[[#This Row],[Menge kg Nges]]/1000</f>
        <v>4.0102600000000006</v>
      </c>
      <c r="L749" s="1">
        <f>Tabelle111[[#This Row],[Menge kg P2O5]]/1000</f>
        <v>4.4991199999999996</v>
      </c>
      <c r="M749" s="1">
        <f>Tabelle111[[#This Row],[Menge t Nges]]/Tabelle111[[#This Row],[Anzahl Lieferscheine]]</f>
        <v>1.3367533333333335</v>
      </c>
      <c r="N749" s="1">
        <f>Tabelle111[[#This Row],[Menge t P2O5]]/Tabelle111[[#This Row],[Anzahl Lieferscheine]]</f>
        <v>1.4997066666666665</v>
      </c>
    </row>
    <row r="750" spans="1:14" x14ac:dyDescent="0.2">
      <c r="A750" s="2" t="s">
        <v>28</v>
      </c>
      <c r="B750" s="2" t="s">
        <v>5</v>
      </c>
      <c r="C750" s="2" t="s">
        <v>6</v>
      </c>
      <c r="D750" s="2" t="s">
        <v>15</v>
      </c>
      <c r="E750" s="2" t="s">
        <v>9</v>
      </c>
      <c r="F750" s="2" t="s">
        <v>61</v>
      </c>
      <c r="G750" s="1">
        <v>716.4</v>
      </c>
      <c r="H750" s="1">
        <v>297</v>
      </c>
      <c r="I750" s="4">
        <v>1</v>
      </c>
      <c r="J750" s="2" t="s">
        <v>65</v>
      </c>
      <c r="K750" s="1">
        <f>Tabelle111[[#This Row],[Menge kg Nges]]/1000</f>
        <v>0.71639999999999993</v>
      </c>
      <c r="L750" s="1">
        <f>Tabelle111[[#This Row],[Menge kg P2O5]]/1000</f>
        <v>0.29699999999999999</v>
      </c>
      <c r="M750" s="1">
        <f>Tabelle111[[#This Row],[Menge t Nges]]/Tabelle111[[#This Row],[Anzahl Lieferscheine]]</f>
        <v>0.71639999999999993</v>
      </c>
      <c r="N750" s="1">
        <f>Tabelle111[[#This Row],[Menge t P2O5]]/Tabelle111[[#This Row],[Anzahl Lieferscheine]]</f>
        <v>0.29699999999999999</v>
      </c>
    </row>
    <row r="751" spans="1:14" x14ac:dyDescent="0.2">
      <c r="A751" s="2" t="s">
        <v>28</v>
      </c>
      <c r="B751" s="2" t="s">
        <v>45</v>
      </c>
      <c r="C751" s="2" t="s">
        <v>6</v>
      </c>
      <c r="D751" s="2" t="s">
        <v>7</v>
      </c>
      <c r="E751" s="2" t="s">
        <v>12</v>
      </c>
      <c r="F751" s="2" t="s">
        <v>61</v>
      </c>
      <c r="G751" s="1">
        <v>320</v>
      </c>
      <c r="H751" s="1">
        <v>121</v>
      </c>
      <c r="I751" s="4">
        <v>1</v>
      </c>
      <c r="J751" s="2" t="s">
        <v>65</v>
      </c>
      <c r="K751" s="1">
        <f>Tabelle111[[#This Row],[Menge kg Nges]]/1000</f>
        <v>0.32</v>
      </c>
      <c r="L751" s="1">
        <f>Tabelle111[[#This Row],[Menge kg P2O5]]/1000</f>
        <v>0.121</v>
      </c>
      <c r="M751" s="1">
        <f>Tabelle111[[#This Row],[Menge t Nges]]/Tabelle111[[#This Row],[Anzahl Lieferscheine]]</f>
        <v>0.32</v>
      </c>
      <c r="N751" s="1">
        <f>Tabelle111[[#This Row],[Menge t P2O5]]/Tabelle111[[#This Row],[Anzahl Lieferscheine]]</f>
        <v>0.121</v>
      </c>
    </row>
    <row r="752" spans="1:14" x14ac:dyDescent="0.2">
      <c r="A752" s="2" t="s">
        <v>28</v>
      </c>
      <c r="B752" s="2" t="s">
        <v>45</v>
      </c>
      <c r="C752" s="2" t="s">
        <v>6</v>
      </c>
      <c r="D752" s="2" t="s">
        <v>15</v>
      </c>
      <c r="E752" s="2" t="s">
        <v>20</v>
      </c>
      <c r="F752" s="2" t="s">
        <v>61</v>
      </c>
      <c r="G752" s="1">
        <v>204</v>
      </c>
      <c r="H752" s="1">
        <v>150</v>
      </c>
      <c r="I752" s="4">
        <v>1</v>
      </c>
      <c r="J752" s="2" t="s">
        <v>65</v>
      </c>
      <c r="K752" s="1">
        <f>Tabelle111[[#This Row],[Menge kg Nges]]/1000</f>
        <v>0.20399999999999999</v>
      </c>
      <c r="L752" s="1">
        <f>Tabelle111[[#This Row],[Menge kg P2O5]]/1000</f>
        <v>0.15</v>
      </c>
      <c r="M752" s="1">
        <f>Tabelle111[[#This Row],[Menge t Nges]]/Tabelle111[[#This Row],[Anzahl Lieferscheine]]</f>
        <v>0.20399999999999999</v>
      </c>
      <c r="N752" s="1">
        <f>Tabelle111[[#This Row],[Menge t P2O5]]/Tabelle111[[#This Row],[Anzahl Lieferscheine]]</f>
        <v>0.15</v>
      </c>
    </row>
    <row r="753" spans="1:14" x14ac:dyDescent="0.2">
      <c r="A753" s="2" t="s">
        <v>28</v>
      </c>
      <c r="B753" s="2" t="s">
        <v>28</v>
      </c>
      <c r="C753" s="2" t="s">
        <v>6</v>
      </c>
      <c r="D753" s="2" t="s">
        <v>7</v>
      </c>
      <c r="E753" s="2" t="s">
        <v>9</v>
      </c>
      <c r="F753" s="2" t="s">
        <v>61</v>
      </c>
      <c r="G753" s="1">
        <v>28298.33</v>
      </c>
      <c r="H753" s="1">
        <v>11118.16</v>
      </c>
      <c r="I753" s="4">
        <v>54</v>
      </c>
      <c r="J753" s="2" t="s">
        <v>65</v>
      </c>
      <c r="K753" s="1">
        <f>Tabelle111[[#This Row],[Menge kg Nges]]/1000</f>
        <v>28.29833</v>
      </c>
      <c r="L753" s="1">
        <f>Tabelle111[[#This Row],[Menge kg P2O5]]/1000</f>
        <v>11.11816</v>
      </c>
      <c r="M753" s="1">
        <f>Tabelle111[[#This Row],[Menge t Nges]]/Tabelle111[[#This Row],[Anzahl Lieferscheine]]</f>
        <v>0.52404314814814812</v>
      </c>
      <c r="N753" s="1">
        <f>Tabelle111[[#This Row],[Menge t P2O5]]/Tabelle111[[#This Row],[Anzahl Lieferscheine]]</f>
        <v>0.20589185185185185</v>
      </c>
    </row>
    <row r="754" spans="1:14" x14ac:dyDescent="0.2">
      <c r="A754" s="2" t="s">
        <v>28</v>
      </c>
      <c r="B754" s="2" t="s">
        <v>28</v>
      </c>
      <c r="C754" s="2" t="s">
        <v>6</v>
      </c>
      <c r="D754" s="2" t="s">
        <v>7</v>
      </c>
      <c r="E754" s="2" t="s">
        <v>10</v>
      </c>
      <c r="F754" s="2" t="s">
        <v>61</v>
      </c>
      <c r="G754" s="1">
        <v>869</v>
      </c>
      <c r="H754" s="1">
        <v>350</v>
      </c>
      <c r="I754" s="4">
        <v>3</v>
      </c>
      <c r="J754" s="2" t="s">
        <v>65</v>
      </c>
      <c r="K754" s="1">
        <f>Tabelle111[[#This Row],[Menge kg Nges]]/1000</f>
        <v>0.86899999999999999</v>
      </c>
      <c r="L754" s="1">
        <f>Tabelle111[[#This Row],[Menge kg P2O5]]/1000</f>
        <v>0.35</v>
      </c>
      <c r="M754" s="1">
        <f>Tabelle111[[#This Row],[Menge t Nges]]/Tabelle111[[#This Row],[Anzahl Lieferscheine]]</f>
        <v>0.28966666666666668</v>
      </c>
      <c r="N754" s="1">
        <f>Tabelle111[[#This Row],[Menge t P2O5]]/Tabelle111[[#This Row],[Anzahl Lieferscheine]]</f>
        <v>0.11666666666666665</v>
      </c>
    </row>
    <row r="755" spans="1:14" x14ac:dyDescent="0.2">
      <c r="A755" s="2" t="s">
        <v>28</v>
      </c>
      <c r="B755" s="2" t="s">
        <v>28</v>
      </c>
      <c r="C755" s="2" t="s">
        <v>6</v>
      </c>
      <c r="D755" s="2" t="s">
        <v>7</v>
      </c>
      <c r="E755" s="2" t="s">
        <v>12</v>
      </c>
      <c r="F755" s="2" t="s">
        <v>61</v>
      </c>
      <c r="G755" s="1">
        <v>29882.7</v>
      </c>
      <c r="H755" s="1">
        <v>15042.020000000002</v>
      </c>
      <c r="I755" s="4">
        <v>60</v>
      </c>
      <c r="J755" s="2" t="s">
        <v>65</v>
      </c>
      <c r="K755" s="1">
        <f>Tabelle111[[#This Row],[Menge kg Nges]]/1000</f>
        <v>29.8827</v>
      </c>
      <c r="L755" s="1">
        <f>Tabelle111[[#This Row],[Menge kg P2O5]]/1000</f>
        <v>15.042020000000003</v>
      </c>
      <c r="M755" s="1">
        <f>Tabelle111[[#This Row],[Menge t Nges]]/Tabelle111[[#This Row],[Anzahl Lieferscheine]]</f>
        <v>0.49804500000000002</v>
      </c>
      <c r="N755" s="1">
        <f>Tabelle111[[#This Row],[Menge t P2O5]]/Tabelle111[[#This Row],[Anzahl Lieferscheine]]</f>
        <v>0.25070033333333336</v>
      </c>
    </row>
    <row r="756" spans="1:14" x14ac:dyDescent="0.2">
      <c r="A756" s="2" t="s">
        <v>28</v>
      </c>
      <c r="B756" s="2" t="s">
        <v>28</v>
      </c>
      <c r="C756" s="2" t="s">
        <v>6</v>
      </c>
      <c r="D756" s="2" t="s">
        <v>7</v>
      </c>
      <c r="E756" s="2" t="s">
        <v>13</v>
      </c>
      <c r="F756" s="2" t="s">
        <v>61</v>
      </c>
      <c r="G756" s="1">
        <v>5490.1</v>
      </c>
      <c r="H756" s="1">
        <v>3719.1</v>
      </c>
      <c r="I756" s="4">
        <v>18</v>
      </c>
      <c r="J756" s="2" t="s">
        <v>65</v>
      </c>
      <c r="K756" s="1">
        <f>Tabelle111[[#This Row],[Menge kg Nges]]/1000</f>
        <v>5.4901</v>
      </c>
      <c r="L756" s="1">
        <f>Tabelle111[[#This Row],[Menge kg P2O5]]/1000</f>
        <v>3.7191000000000001</v>
      </c>
      <c r="M756" s="1">
        <f>Tabelle111[[#This Row],[Menge t Nges]]/Tabelle111[[#This Row],[Anzahl Lieferscheine]]</f>
        <v>0.30500555555555553</v>
      </c>
      <c r="N756" s="1">
        <f>Tabelle111[[#This Row],[Menge t P2O5]]/Tabelle111[[#This Row],[Anzahl Lieferscheine]]</f>
        <v>0.20661666666666667</v>
      </c>
    </row>
    <row r="757" spans="1:14" x14ac:dyDescent="0.2">
      <c r="A757" s="2" t="s">
        <v>28</v>
      </c>
      <c r="B757" s="2" t="s">
        <v>28</v>
      </c>
      <c r="C757" s="2" t="s">
        <v>6</v>
      </c>
      <c r="D757" s="2" t="s">
        <v>7</v>
      </c>
      <c r="E757" s="2" t="s">
        <v>14</v>
      </c>
      <c r="F757" s="2" t="s">
        <v>61</v>
      </c>
      <c r="G757" s="1">
        <v>17427.240000000002</v>
      </c>
      <c r="H757" s="1">
        <v>11235.800000000003</v>
      </c>
      <c r="I757" s="4">
        <v>32</v>
      </c>
      <c r="J757" s="2" t="s">
        <v>65</v>
      </c>
      <c r="K757" s="1">
        <f>Tabelle111[[#This Row],[Menge kg Nges]]/1000</f>
        <v>17.427240000000001</v>
      </c>
      <c r="L757" s="1">
        <f>Tabelle111[[#This Row],[Menge kg P2O5]]/1000</f>
        <v>11.235800000000003</v>
      </c>
      <c r="M757" s="1">
        <f>Tabelle111[[#This Row],[Menge t Nges]]/Tabelle111[[#This Row],[Anzahl Lieferscheine]]</f>
        <v>0.54460125000000004</v>
      </c>
      <c r="N757" s="1">
        <f>Tabelle111[[#This Row],[Menge t P2O5]]/Tabelle111[[#This Row],[Anzahl Lieferscheine]]</f>
        <v>0.35111875000000009</v>
      </c>
    </row>
    <row r="758" spans="1:14" x14ac:dyDescent="0.2">
      <c r="A758" s="2" t="s">
        <v>28</v>
      </c>
      <c r="B758" s="2" t="s">
        <v>28</v>
      </c>
      <c r="C758" s="2" t="s">
        <v>6</v>
      </c>
      <c r="D758" s="2" t="s">
        <v>15</v>
      </c>
      <c r="E758" s="2" t="s">
        <v>17</v>
      </c>
      <c r="F758" s="2" t="s">
        <v>61</v>
      </c>
      <c r="G758" s="1">
        <v>3439.8</v>
      </c>
      <c r="H758" s="1">
        <v>873.6</v>
      </c>
      <c r="I758" s="4">
        <v>8</v>
      </c>
      <c r="J758" s="2" t="s">
        <v>65</v>
      </c>
      <c r="K758" s="1">
        <f>Tabelle111[[#This Row],[Menge kg Nges]]/1000</f>
        <v>3.4398</v>
      </c>
      <c r="L758" s="1">
        <f>Tabelle111[[#This Row],[Menge kg P2O5]]/1000</f>
        <v>0.87360000000000004</v>
      </c>
      <c r="M758" s="1">
        <f>Tabelle111[[#This Row],[Menge t Nges]]/Tabelle111[[#This Row],[Anzahl Lieferscheine]]</f>
        <v>0.429975</v>
      </c>
      <c r="N758" s="1">
        <f>Tabelle111[[#This Row],[Menge t P2O5]]/Tabelle111[[#This Row],[Anzahl Lieferscheine]]</f>
        <v>0.10920000000000001</v>
      </c>
    </row>
    <row r="759" spans="1:14" x14ac:dyDescent="0.2">
      <c r="A759" s="2" t="s">
        <v>28</v>
      </c>
      <c r="B759" s="2" t="s">
        <v>28</v>
      </c>
      <c r="C759" s="2" t="s">
        <v>6</v>
      </c>
      <c r="D759" s="2" t="s">
        <v>15</v>
      </c>
      <c r="E759" s="2" t="s">
        <v>18</v>
      </c>
      <c r="F759" s="2" t="s">
        <v>61</v>
      </c>
      <c r="G759" s="1">
        <v>1751.4</v>
      </c>
      <c r="H759" s="1">
        <v>1222.8</v>
      </c>
      <c r="I759" s="4">
        <v>4</v>
      </c>
      <c r="J759" s="2" t="s">
        <v>65</v>
      </c>
      <c r="K759" s="1">
        <f>Tabelle111[[#This Row],[Menge kg Nges]]/1000</f>
        <v>1.7514000000000001</v>
      </c>
      <c r="L759" s="1">
        <f>Tabelle111[[#This Row],[Menge kg P2O5]]/1000</f>
        <v>1.2227999999999999</v>
      </c>
      <c r="M759" s="1">
        <f>Tabelle111[[#This Row],[Menge t Nges]]/Tabelle111[[#This Row],[Anzahl Lieferscheine]]</f>
        <v>0.43785000000000002</v>
      </c>
      <c r="N759" s="1">
        <f>Tabelle111[[#This Row],[Menge t P2O5]]/Tabelle111[[#This Row],[Anzahl Lieferscheine]]</f>
        <v>0.30569999999999997</v>
      </c>
    </row>
    <row r="760" spans="1:14" x14ac:dyDescent="0.2">
      <c r="A760" s="2" t="s">
        <v>28</v>
      </c>
      <c r="B760" s="2" t="s">
        <v>28</v>
      </c>
      <c r="C760" s="2" t="s">
        <v>6</v>
      </c>
      <c r="D760" s="2" t="s">
        <v>15</v>
      </c>
      <c r="E760" s="2" t="s">
        <v>19</v>
      </c>
      <c r="F760" s="2" t="s">
        <v>61</v>
      </c>
      <c r="G760" s="1">
        <v>2701</v>
      </c>
      <c r="H760" s="1">
        <v>3390</v>
      </c>
      <c r="I760" s="4">
        <v>3</v>
      </c>
      <c r="J760" s="2" t="s">
        <v>65</v>
      </c>
      <c r="K760" s="1">
        <f>Tabelle111[[#This Row],[Menge kg Nges]]/1000</f>
        <v>2.7010000000000001</v>
      </c>
      <c r="L760" s="1">
        <f>Tabelle111[[#This Row],[Menge kg P2O5]]/1000</f>
        <v>3.39</v>
      </c>
      <c r="M760" s="1">
        <f>Tabelle111[[#This Row],[Menge t Nges]]/Tabelle111[[#This Row],[Anzahl Lieferscheine]]</f>
        <v>0.90033333333333332</v>
      </c>
      <c r="N760" s="1">
        <f>Tabelle111[[#This Row],[Menge t P2O5]]/Tabelle111[[#This Row],[Anzahl Lieferscheine]]</f>
        <v>1.1300000000000001</v>
      </c>
    </row>
    <row r="761" spans="1:14" x14ac:dyDescent="0.2">
      <c r="A761" s="2" t="s">
        <v>28</v>
      </c>
      <c r="B761" s="2" t="s">
        <v>28</v>
      </c>
      <c r="C761" s="2" t="s">
        <v>6</v>
      </c>
      <c r="D761" s="2" t="s">
        <v>15</v>
      </c>
      <c r="E761" s="2" t="s">
        <v>20</v>
      </c>
      <c r="F761" s="2" t="s">
        <v>61</v>
      </c>
      <c r="G761" s="1">
        <v>1627.2</v>
      </c>
      <c r="H761" s="1">
        <v>1095</v>
      </c>
      <c r="I761" s="4">
        <v>3</v>
      </c>
      <c r="J761" s="2" t="s">
        <v>65</v>
      </c>
      <c r="K761" s="1">
        <f>Tabelle111[[#This Row],[Menge kg Nges]]/1000</f>
        <v>1.6272</v>
      </c>
      <c r="L761" s="1">
        <f>Tabelle111[[#This Row],[Menge kg P2O5]]/1000</f>
        <v>1.095</v>
      </c>
      <c r="M761" s="1">
        <f>Tabelle111[[#This Row],[Menge t Nges]]/Tabelle111[[#This Row],[Anzahl Lieferscheine]]</f>
        <v>0.54239999999999999</v>
      </c>
      <c r="N761" s="1">
        <f>Tabelle111[[#This Row],[Menge t P2O5]]/Tabelle111[[#This Row],[Anzahl Lieferscheine]]</f>
        <v>0.36499999999999999</v>
      </c>
    </row>
    <row r="762" spans="1:14" x14ac:dyDescent="0.2">
      <c r="A762" s="2" t="s">
        <v>28</v>
      </c>
      <c r="B762" s="2" t="s">
        <v>28</v>
      </c>
      <c r="C762" s="2" t="s">
        <v>6</v>
      </c>
      <c r="D762" s="2" t="s">
        <v>15</v>
      </c>
      <c r="E762" s="2" t="s">
        <v>21</v>
      </c>
      <c r="F762" s="2" t="s">
        <v>61</v>
      </c>
      <c r="G762" s="1">
        <v>3019.2</v>
      </c>
      <c r="H762" s="1">
        <v>1776</v>
      </c>
      <c r="I762" s="4">
        <v>6</v>
      </c>
      <c r="J762" s="2" t="s">
        <v>65</v>
      </c>
      <c r="K762" s="1">
        <f>Tabelle111[[#This Row],[Menge kg Nges]]/1000</f>
        <v>3.0191999999999997</v>
      </c>
      <c r="L762" s="1">
        <f>Tabelle111[[#This Row],[Menge kg P2O5]]/1000</f>
        <v>1.776</v>
      </c>
      <c r="M762" s="1">
        <f>Tabelle111[[#This Row],[Menge t Nges]]/Tabelle111[[#This Row],[Anzahl Lieferscheine]]</f>
        <v>0.50319999999999998</v>
      </c>
      <c r="N762" s="1">
        <f>Tabelle111[[#This Row],[Menge t P2O5]]/Tabelle111[[#This Row],[Anzahl Lieferscheine]]</f>
        <v>0.29599999999999999</v>
      </c>
    </row>
    <row r="763" spans="1:14" x14ac:dyDescent="0.2">
      <c r="A763" s="2" t="s">
        <v>28</v>
      </c>
      <c r="B763" s="2" t="s">
        <v>28</v>
      </c>
      <c r="C763" s="2" t="s">
        <v>6</v>
      </c>
      <c r="D763" s="2" t="s">
        <v>15</v>
      </c>
      <c r="E763" s="2" t="s">
        <v>9</v>
      </c>
      <c r="F763" s="2" t="s">
        <v>61</v>
      </c>
      <c r="G763" s="1">
        <v>16638.939999999999</v>
      </c>
      <c r="H763" s="1">
        <v>9211.5000000000018</v>
      </c>
      <c r="I763" s="4">
        <v>42</v>
      </c>
      <c r="J763" s="2" t="s">
        <v>65</v>
      </c>
      <c r="K763" s="1">
        <f>Tabelle111[[#This Row],[Menge kg Nges]]/1000</f>
        <v>16.638939999999998</v>
      </c>
      <c r="L763" s="1">
        <f>Tabelle111[[#This Row],[Menge kg P2O5]]/1000</f>
        <v>9.2115000000000027</v>
      </c>
      <c r="M763" s="1">
        <f>Tabelle111[[#This Row],[Menge t Nges]]/Tabelle111[[#This Row],[Anzahl Lieferscheine]]</f>
        <v>0.39616523809523807</v>
      </c>
      <c r="N763" s="1">
        <f>Tabelle111[[#This Row],[Menge t P2O5]]/Tabelle111[[#This Row],[Anzahl Lieferscheine]]</f>
        <v>0.21932142857142864</v>
      </c>
    </row>
    <row r="764" spans="1:14" x14ac:dyDescent="0.2">
      <c r="A764" s="2" t="s">
        <v>28</v>
      </c>
      <c r="B764" s="2" t="s">
        <v>28</v>
      </c>
      <c r="C764" s="2" t="s">
        <v>6</v>
      </c>
      <c r="D764" s="2" t="s">
        <v>15</v>
      </c>
      <c r="E764" s="2" t="s">
        <v>10</v>
      </c>
      <c r="F764" s="2" t="s">
        <v>61</v>
      </c>
      <c r="G764" s="1">
        <v>7965.9</v>
      </c>
      <c r="H764" s="1">
        <v>3528.5400000000004</v>
      </c>
      <c r="I764" s="4">
        <v>18</v>
      </c>
      <c r="J764" s="2" t="s">
        <v>65</v>
      </c>
      <c r="K764" s="1">
        <f>Tabelle111[[#This Row],[Menge kg Nges]]/1000</f>
        <v>7.9658999999999995</v>
      </c>
      <c r="L764" s="1">
        <f>Tabelle111[[#This Row],[Menge kg P2O5]]/1000</f>
        <v>3.5285400000000005</v>
      </c>
      <c r="M764" s="1">
        <f>Tabelle111[[#This Row],[Menge t Nges]]/Tabelle111[[#This Row],[Anzahl Lieferscheine]]</f>
        <v>0.44255</v>
      </c>
      <c r="N764" s="1">
        <f>Tabelle111[[#This Row],[Menge t P2O5]]/Tabelle111[[#This Row],[Anzahl Lieferscheine]]</f>
        <v>0.19603000000000004</v>
      </c>
    </row>
    <row r="765" spans="1:14" x14ac:dyDescent="0.2">
      <c r="A765" s="2" t="s">
        <v>28</v>
      </c>
      <c r="B765" s="2" t="s">
        <v>28</v>
      </c>
      <c r="C765" s="2" t="s">
        <v>25</v>
      </c>
      <c r="D765" s="2" t="s">
        <v>25</v>
      </c>
      <c r="E765" s="2" t="s">
        <v>26</v>
      </c>
      <c r="F765" s="2" t="s">
        <v>61</v>
      </c>
      <c r="G765" s="1">
        <v>29904.65</v>
      </c>
      <c r="H765" s="1">
        <v>19587.810000000001</v>
      </c>
      <c r="I765" s="4">
        <v>29</v>
      </c>
      <c r="J765" s="2" t="s">
        <v>65</v>
      </c>
      <c r="K765" s="1">
        <f>Tabelle111[[#This Row],[Menge kg Nges]]/1000</f>
        <v>29.90465</v>
      </c>
      <c r="L765" s="1">
        <f>Tabelle111[[#This Row],[Menge kg P2O5]]/1000</f>
        <v>19.587810000000001</v>
      </c>
      <c r="M765" s="1">
        <f>Tabelle111[[#This Row],[Menge t Nges]]/Tabelle111[[#This Row],[Anzahl Lieferscheine]]</f>
        <v>1.0311948275862068</v>
      </c>
      <c r="N765" s="1">
        <f>Tabelle111[[#This Row],[Menge t P2O5]]/Tabelle111[[#This Row],[Anzahl Lieferscheine]]</f>
        <v>0.67544172413793102</v>
      </c>
    </row>
    <row r="766" spans="1:14" x14ac:dyDescent="0.2">
      <c r="A766" s="2" t="s">
        <v>28</v>
      </c>
      <c r="B766" s="2" t="s">
        <v>56</v>
      </c>
      <c r="C766" s="2" t="s">
        <v>6</v>
      </c>
      <c r="D766" s="2" t="s">
        <v>15</v>
      </c>
      <c r="E766" s="2" t="s">
        <v>21</v>
      </c>
      <c r="F766" s="2" t="s">
        <v>61</v>
      </c>
      <c r="G766" s="1">
        <v>1365</v>
      </c>
      <c r="H766" s="1">
        <v>1105</v>
      </c>
      <c r="I766" s="4">
        <v>1</v>
      </c>
      <c r="J766" s="2" t="s">
        <v>65</v>
      </c>
      <c r="K766" s="1">
        <f>Tabelle111[[#This Row],[Menge kg Nges]]/1000</f>
        <v>1.365</v>
      </c>
      <c r="L766" s="1">
        <f>Tabelle111[[#This Row],[Menge kg P2O5]]/1000</f>
        <v>1.105</v>
      </c>
      <c r="M766" s="1">
        <f>Tabelle111[[#This Row],[Menge t Nges]]/Tabelle111[[#This Row],[Anzahl Lieferscheine]]</f>
        <v>1.365</v>
      </c>
      <c r="N766" s="1">
        <f>Tabelle111[[#This Row],[Menge t P2O5]]/Tabelle111[[#This Row],[Anzahl Lieferscheine]]</f>
        <v>1.105</v>
      </c>
    </row>
    <row r="767" spans="1:14" x14ac:dyDescent="0.2">
      <c r="A767" s="2" t="s">
        <v>56</v>
      </c>
      <c r="B767" s="2" t="s">
        <v>28</v>
      </c>
      <c r="C767" s="2" t="s">
        <v>6</v>
      </c>
      <c r="D767" s="2" t="s">
        <v>15</v>
      </c>
      <c r="E767" s="2" t="s">
        <v>9</v>
      </c>
      <c r="F767" s="2" t="s">
        <v>61</v>
      </c>
      <c r="G767" s="1">
        <v>1214.4000000000001</v>
      </c>
      <c r="H767" s="1">
        <v>792</v>
      </c>
      <c r="I767" s="4">
        <v>2</v>
      </c>
      <c r="J767" s="2" t="s">
        <v>65</v>
      </c>
      <c r="K767" s="1">
        <f>Tabelle111[[#This Row],[Menge kg Nges]]/1000</f>
        <v>1.2144000000000001</v>
      </c>
      <c r="L767" s="1">
        <f>Tabelle111[[#This Row],[Menge kg P2O5]]/1000</f>
        <v>0.79200000000000004</v>
      </c>
      <c r="M767" s="1">
        <f>Tabelle111[[#This Row],[Menge t Nges]]/Tabelle111[[#This Row],[Anzahl Lieferscheine]]</f>
        <v>0.60720000000000007</v>
      </c>
      <c r="N767" s="1">
        <f>Tabelle111[[#This Row],[Menge t P2O5]]/Tabelle111[[#This Row],[Anzahl Lieferscheine]]</f>
        <v>0.39600000000000002</v>
      </c>
    </row>
    <row r="768" spans="1:14" x14ac:dyDescent="0.2">
      <c r="A768" s="2" t="s">
        <v>56</v>
      </c>
      <c r="B768" s="2" t="s">
        <v>56</v>
      </c>
      <c r="C768" s="2" t="s">
        <v>6</v>
      </c>
      <c r="D768" s="2" t="s">
        <v>7</v>
      </c>
      <c r="E768" s="2" t="s">
        <v>8</v>
      </c>
      <c r="F768" s="2" t="s">
        <v>61</v>
      </c>
      <c r="G768" s="1">
        <v>2816.4900000000002</v>
      </c>
      <c r="H768" s="1">
        <v>916.53</v>
      </c>
      <c r="I768" s="4">
        <v>2</v>
      </c>
      <c r="J768" s="2" t="s">
        <v>65</v>
      </c>
      <c r="K768" s="1">
        <f>Tabelle111[[#This Row],[Menge kg Nges]]/1000</f>
        <v>2.8164900000000004</v>
      </c>
      <c r="L768" s="1">
        <f>Tabelle111[[#This Row],[Menge kg P2O5]]/1000</f>
        <v>0.91652999999999996</v>
      </c>
      <c r="M768" s="1">
        <f>Tabelle111[[#This Row],[Menge t Nges]]/Tabelle111[[#This Row],[Anzahl Lieferscheine]]</f>
        <v>1.4082450000000002</v>
      </c>
      <c r="N768" s="1">
        <f>Tabelle111[[#This Row],[Menge t P2O5]]/Tabelle111[[#This Row],[Anzahl Lieferscheine]]</f>
        <v>0.45826499999999998</v>
      </c>
    </row>
    <row r="769" spans="1:14" x14ac:dyDescent="0.2">
      <c r="A769" s="2" t="s">
        <v>56</v>
      </c>
      <c r="B769" s="2" t="s">
        <v>56</v>
      </c>
      <c r="C769" s="2" t="s">
        <v>6</v>
      </c>
      <c r="D769" s="2" t="s">
        <v>15</v>
      </c>
      <c r="E769" s="2" t="s">
        <v>8</v>
      </c>
      <c r="F769" s="2" t="s">
        <v>61</v>
      </c>
      <c r="G769" s="1">
        <v>728.81999999999994</v>
      </c>
      <c r="H769" s="1">
        <v>303.36</v>
      </c>
      <c r="I769" s="4">
        <v>3</v>
      </c>
      <c r="J769" s="2" t="s">
        <v>65</v>
      </c>
      <c r="K769" s="1">
        <f>Tabelle111[[#This Row],[Menge kg Nges]]/1000</f>
        <v>0.72881999999999991</v>
      </c>
      <c r="L769" s="1">
        <f>Tabelle111[[#This Row],[Menge kg P2O5]]/1000</f>
        <v>0.30336000000000002</v>
      </c>
      <c r="M769" s="1">
        <f>Tabelle111[[#This Row],[Menge t Nges]]/Tabelle111[[#This Row],[Anzahl Lieferscheine]]</f>
        <v>0.24293999999999996</v>
      </c>
      <c r="N769" s="1">
        <f>Tabelle111[[#This Row],[Menge t P2O5]]/Tabelle111[[#This Row],[Anzahl Lieferscheine]]</f>
        <v>0.10112</v>
      </c>
    </row>
    <row r="770" spans="1:14" x14ac:dyDescent="0.2">
      <c r="A770" s="2" t="s">
        <v>56</v>
      </c>
      <c r="B770" s="2" t="s">
        <v>56</v>
      </c>
      <c r="C770" s="2" t="s">
        <v>6</v>
      </c>
      <c r="D770" s="2" t="s">
        <v>15</v>
      </c>
      <c r="E770" s="2" t="s">
        <v>18</v>
      </c>
      <c r="F770" s="2" t="s">
        <v>61</v>
      </c>
      <c r="G770" s="1">
        <v>4925.76</v>
      </c>
      <c r="H770" s="1">
        <v>3528</v>
      </c>
      <c r="I770" s="4">
        <v>6</v>
      </c>
      <c r="J770" s="2" t="s">
        <v>65</v>
      </c>
      <c r="K770" s="1">
        <f>Tabelle111[[#This Row],[Menge kg Nges]]/1000</f>
        <v>4.9257600000000004</v>
      </c>
      <c r="L770" s="1">
        <f>Tabelle111[[#This Row],[Menge kg P2O5]]/1000</f>
        <v>3.528</v>
      </c>
      <c r="M770" s="1">
        <f>Tabelle111[[#This Row],[Menge t Nges]]/Tabelle111[[#This Row],[Anzahl Lieferscheine]]</f>
        <v>0.82096000000000002</v>
      </c>
      <c r="N770" s="1">
        <f>Tabelle111[[#This Row],[Menge t P2O5]]/Tabelle111[[#This Row],[Anzahl Lieferscheine]]</f>
        <v>0.58799999999999997</v>
      </c>
    </row>
    <row r="771" spans="1:14" x14ac:dyDescent="0.2">
      <c r="A771" s="2" t="s">
        <v>56</v>
      </c>
      <c r="B771" s="2" t="s">
        <v>56</v>
      </c>
      <c r="C771" s="2" t="s">
        <v>6</v>
      </c>
      <c r="D771" s="2" t="s">
        <v>15</v>
      </c>
      <c r="E771" s="2" t="s">
        <v>19</v>
      </c>
      <c r="F771" s="2" t="s">
        <v>61</v>
      </c>
      <c r="G771" s="1">
        <v>3092.04</v>
      </c>
      <c r="H771" s="1">
        <v>3095.8199999999997</v>
      </c>
      <c r="I771" s="4">
        <v>3</v>
      </c>
      <c r="J771" s="2" t="s">
        <v>65</v>
      </c>
      <c r="K771" s="1">
        <f>Tabelle111[[#This Row],[Menge kg Nges]]/1000</f>
        <v>3.0920399999999999</v>
      </c>
      <c r="L771" s="1">
        <f>Tabelle111[[#This Row],[Menge kg P2O5]]/1000</f>
        <v>3.0958199999999998</v>
      </c>
      <c r="M771" s="1">
        <f>Tabelle111[[#This Row],[Menge t Nges]]/Tabelle111[[#This Row],[Anzahl Lieferscheine]]</f>
        <v>1.03068</v>
      </c>
      <c r="N771" s="1">
        <f>Tabelle111[[#This Row],[Menge t P2O5]]/Tabelle111[[#This Row],[Anzahl Lieferscheine]]</f>
        <v>1.0319399999999999</v>
      </c>
    </row>
    <row r="772" spans="1:14" x14ac:dyDescent="0.2">
      <c r="A772" s="2" t="s">
        <v>56</v>
      </c>
      <c r="B772" s="2" t="s">
        <v>56</v>
      </c>
      <c r="C772" s="2" t="s">
        <v>6</v>
      </c>
      <c r="D772" s="2" t="s">
        <v>15</v>
      </c>
      <c r="E772" s="2" t="s">
        <v>20</v>
      </c>
      <c r="F772" s="2" t="s">
        <v>61</v>
      </c>
      <c r="G772" s="1">
        <v>222.72000000000003</v>
      </c>
      <c r="H772" s="1">
        <v>132</v>
      </c>
      <c r="I772" s="4">
        <v>5</v>
      </c>
      <c r="J772" s="2" t="s">
        <v>65</v>
      </c>
      <c r="K772" s="1">
        <f>Tabelle111[[#This Row],[Menge kg Nges]]/1000</f>
        <v>0.22272000000000003</v>
      </c>
      <c r="L772" s="1">
        <f>Tabelle111[[#This Row],[Menge kg P2O5]]/1000</f>
        <v>0.13200000000000001</v>
      </c>
      <c r="M772" s="1">
        <f>Tabelle111[[#This Row],[Menge t Nges]]/Tabelle111[[#This Row],[Anzahl Lieferscheine]]</f>
        <v>4.4544000000000007E-2</v>
      </c>
      <c r="N772" s="1">
        <f>Tabelle111[[#This Row],[Menge t P2O5]]/Tabelle111[[#This Row],[Anzahl Lieferscheine]]</f>
        <v>2.64E-2</v>
      </c>
    </row>
    <row r="773" spans="1:14" x14ac:dyDescent="0.2">
      <c r="A773" s="2" t="s">
        <v>56</v>
      </c>
      <c r="B773" s="2" t="s">
        <v>56</v>
      </c>
      <c r="C773" s="2" t="s">
        <v>6</v>
      </c>
      <c r="D773" s="2" t="s">
        <v>15</v>
      </c>
      <c r="E773" s="2" t="s">
        <v>9</v>
      </c>
      <c r="F773" s="2" t="s">
        <v>61</v>
      </c>
      <c r="G773" s="1">
        <v>4342.3499999999995</v>
      </c>
      <c r="H773" s="1">
        <v>2814.0000000000009</v>
      </c>
      <c r="I773" s="4">
        <v>39</v>
      </c>
      <c r="J773" s="2" t="s">
        <v>65</v>
      </c>
      <c r="K773" s="1">
        <f>Tabelle111[[#This Row],[Menge kg Nges]]/1000</f>
        <v>4.3423499999999997</v>
      </c>
      <c r="L773" s="1">
        <f>Tabelle111[[#This Row],[Menge kg P2O5]]/1000</f>
        <v>2.8140000000000009</v>
      </c>
      <c r="M773" s="1">
        <f>Tabelle111[[#This Row],[Menge t Nges]]/Tabelle111[[#This Row],[Anzahl Lieferscheine]]</f>
        <v>0.11134230769230768</v>
      </c>
      <c r="N773" s="1">
        <f>Tabelle111[[#This Row],[Menge t P2O5]]/Tabelle111[[#This Row],[Anzahl Lieferscheine]]</f>
        <v>7.215384615384618E-2</v>
      </c>
    </row>
    <row r="774" spans="1:14" x14ac:dyDescent="0.2">
      <c r="A774" s="2" t="s">
        <v>56</v>
      </c>
      <c r="B774" s="2" t="s">
        <v>56</v>
      </c>
      <c r="C774" s="2" t="s">
        <v>6</v>
      </c>
      <c r="D774" s="2" t="s">
        <v>15</v>
      </c>
      <c r="E774" s="2" t="s">
        <v>10</v>
      </c>
      <c r="F774" s="2" t="s">
        <v>61</v>
      </c>
      <c r="G774" s="1">
        <v>36.450000000000003</v>
      </c>
      <c r="H774" s="1">
        <v>15.57</v>
      </c>
      <c r="I774" s="4">
        <v>2</v>
      </c>
      <c r="J774" s="2" t="s">
        <v>65</v>
      </c>
      <c r="K774" s="1">
        <f>Tabelle111[[#This Row],[Menge kg Nges]]/1000</f>
        <v>3.6450000000000003E-2</v>
      </c>
      <c r="L774" s="1">
        <f>Tabelle111[[#This Row],[Menge kg P2O5]]/1000</f>
        <v>1.5570000000000001E-2</v>
      </c>
      <c r="M774" s="1">
        <f>Tabelle111[[#This Row],[Menge t Nges]]/Tabelle111[[#This Row],[Anzahl Lieferscheine]]</f>
        <v>1.8225000000000002E-2</v>
      </c>
      <c r="N774" s="1">
        <f>Tabelle111[[#This Row],[Menge t P2O5]]/Tabelle111[[#This Row],[Anzahl Lieferscheine]]</f>
        <v>7.7850000000000003E-3</v>
      </c>
    </row>
    <row r="775" spans="1:14" x14ac:dyDescent="0.2">
      <c r="A775" s="2" t="s">
        <v>56</v>
      </c>
      <c r="B775" s="2" t="s">
        <v>56</v>
      </c>
      <c r="C775" s="2" t="s">
        <v>6</v>
      </c>
      <c r="D775" s="2" t="s">
        <v>15</v>
      </c>
      <c r="E775" s="2" t="s">
        <v>23</v>
      </c>
      <c r="F775" s="2" t="s">
        <v>61</v>
      </c>
      <c r="G775" s="1">
        <v>360</v>
      </c>
      <c r="H775" s="1">
        <v>148.5</v>
      </c>
      <c r="I775" s="4">
        <v>8</v>
      </c>
      <c r="J775" s="2" t="s">
        <v>65</v>
      </c>
      <c r="K775" s="1">
        <f>Tabelle111[[#This Row],[Menge kg Nges]]/1000</f>
        <v>0.36</v>
      </c>
      <c r="L775" s="1">
        <f>Tabelle111[[#This Row],[Menge kg P2O5]]/1000</f>
        <v>0.14849999999999999</v>
      </c>
      <c r="M775" s="1">
        <f>Tabelle111[[#This Row],[Menge t Nges]]/Tabelle111[[#This Row],[Anzahl Lieferscheine]]</f>
        <v>4.4999999999999998E-2</v>
      </c>
      <c r="N775" s="1">
        <f>Tabelle111[[#This Row],[Menge t P2O5]]/Tabelle111[[#This Row],[Anzahl Lieferscheine]]</f>
        <v>1.8562499999999999E-2</v>
      </c>
    </row>
    <row r="776" spans="1:14" x14ac:dyDescent="0.2">
      <c r="A776" s="2" t="s">
        <v>41</v>
      </c>
      <c r="B776" s="2" t="s">
        <v>32</v>
      </c>
      <c r="C776" s="2" t="s">
        <v>6</v>
      </c>
      <c r="D776" s="2" t="s">
        <v>30</v>
      </c>
      <c r="E776" s="2" t="s">
        <v>26</v>
      </c>
      <c r="F776" s="2" t="s">
        <v>61</v>
      </c>
      <c r="G776" s="1">
        <v>3328.5</v>
      </c>
      <c r="H776" s="1">
        <v>1396.5000000000002</v>
      </c>
      <c r="I776" s="4">
        <v>4</v>
      </c>
      <c r="J776" s="2" t="s">
        <v>65</v>
      </c>
      <c r="K776" s="1">
        <f>Tabelle111[[#This Row],[Menge kg Nges]]/1000</f>
        <v>3.3285</v>
      </c>
      <c r="L776" s="1">
        <f>Tabelle111[[#This Row],[Menge kg P2O5]]/1000</f>
        <v>1.3965000000000003</v>
      </c>
      <c r="M776" s="1">
        <f>Tabelle111[[#This Row],[Menge t Nges]]/Tabelle111[[#This Row],[Anzahl Lieferscheine]]</f>
        <v>0.832125</v>
      </c>
      <c r="N776" s="1">
        <f>Tabelle111[[#This Row],[Menge t P2O5]]/Tabelle111[[#This Row],[Anzahl Lieferscheine]]</f>
        <v>0.34912500000000007</v>
      </c>
    </row>
    <row r="777" spans="1:14" x14ac:dyDescent="0.2">
      <c r="A777" s="2" t="s">
        <v>41</v>
      </c>
      <c r="B777" s="2" t="s">
        <v>32</v>
      </c>
      <c r="C777" s="2" t="s">
        <v>6</v>
      </c>
      <c r="D777" s="2" t="s">
        <v>7</v>
      </c>
      <c r="E777" s="2" t="s">
        <v>8</v>
      </c>
      <c r="F777" s="2" t="s">
        <v>61</v>
      </c>
      <c r="G777" s="1">
        <v>2173.8000000000002</v>
      </c>
      <c r="H777" s="1">
        <v>809.2</v>
      </c>
      <c r="I777" s="4">
        <v>5</v>
      </c>
      <c r="J777" s="2" t="s">
        <v>65</v>
      </c>
      <c r="K777" s="1">
        <f>Tabelle111[[#This Row],[Menge kg Nges]]/1000</f>
        <v>2.1738000000000004</v>
      </c>
      <c r="L777" s="1">
        <f>Tabelle111[[#This Row],[Menge kg P2O5]]/1000</f>
        <v>0.80920000000000003</v>
      </c>
      <c r="M777" s="1">
        <f>Tabelle111[[#This Row],[Menge t Nges]]/Tabelle111[[#This Row],[Anzahl Lieferscheine]]</f>
        <v>0.43476000000000009</v>
      </c>
      <c r="N777" s="1">
        <f>Tabelle111[[#This Row],[Menge t P2O5]]/Tabelle111[[#This Row],[Anzahl Lieferscheine]]</f>
        <v>0.16184000000000001</v>
      </c>
    </row>
    <row r="778" spans="1:14" x14ac:dyDescent="0.2">
      <c r="A778" s="2" t="s">
        <v>41</v>
      </c>
      <c r="B778" s="2" t="s">
        <v>32</v>
      </c>
      <c r="C778" s="2" t="s">
        <v>6</v>
      </c>
      <c r="D778" s="2" t="s">
        <v>7</v>
      </c>
      <c r="E778" s="2" t="s">
        <v>9</v>
      </c>
      <c r="F778" s="2" t="s">
        <v>61</v>
      </c>
      <c r="G778" s="1">
        <v>220</v>
      </c>
      <c r="H778" s="1">
        <v>90</v>
      </c>
      <c r="I778" s="4">
        <v>1</v>
      </c>
      <c r="J778" s="2" t="s">
        <v>65</v>
      </c>
      <c r="K778" s="1">
        <f>Tabelle111[[#This Row],[Menge kg Nges]]/1000</f>
        <v>0.22</v>
      </c>
      <c r="L778" s="1">
        <f>Tabelle111[[#This Row],[Menge kg P2O5]]/1000</f>
        <v>0.09</v>
      </c>
      <c r="M778" s="1">
        <f>Tabelle111[[#This Row],[Menge t Nges]]/Tabelle111[[#This Row],[Anzahl Lieferscheine]]</f>
        <v>0.22</v>
      </c>
      <c r="N778" s="1">
        <f>Tabelle111[[#This Row],[Menge t P2O5]]/Tabelle111[[#This Row],[Anzahl Lieferscheine]]</f>
        <v>0.09</v>
      </c>
    </row>
    <row r="779" spans="1:14" x14ac:dyDescent="0.2">
      <c r="A779" s="2" t="s">
        <v>41</v>
      </c>
      <c r="B779" s="2" t="s">
        <v>32</v>
      </c>
      <c r="C779" s="2" t="s">
        <v>6</v>
      </c>
      <c r="D779" s="2" t="s">
        <v>7</v>
      </c>
      <c r="E779" s="2" t="s">
        <v>11</v>
      </c>
      <c r="F779" s="2" t="s">
        <v>61</v>
      </c>
      <c r="G779" s="1">
        <v>1035.5999999999999</v>
      </c>
      <c r="H779" s="1">
        <v>471.6</v>
      </c>
      <c r="I779" s="4">
        <v>3</v>
      </c>
      <c r="J779" s="2" t="s">
        <v>65</v>
      </c>
      <c r="K779" s="1">
        <f>Tabelle111[[#This Row],[Menge kg Nges]]/1000</f>
        <v>1.0355999999999999</v>
      </c>
      <c r="L779" s="1">
        <f>Tabelle111[[#This Row],[Menge kg P2O5]]/1000</f>
        <v>0.47160000000000002</v>
      </c>
      <c r="M779" s="1">
        <f>Tabelle111[[#This Row],[Menge t Nges]]/Tabelle111[[#This Row],[Anzahl Lieferscheine]]</f>
        <v>0.34519999999999995</v>
      </c>
      <c r="N779" s="1">
        <f>Tabelle111[[#This Row],[Menge t P2O5]]/Tabelle111[[#This Row],[Anzahl Lieferscheine]]</f>
        <v>0.15720000000000001</v>
      </c>
    </row>
    <row r="780" spans="1:14" x14ac:dyDescent="0.2">
      <c r="A780" s="2" t="s">
        <v>41</v>
      </c>
      <c r="B780" s="2" t="s">
        <v>32</v>
      </c>
      <c r="C780" s="2" t="s">
        <v>6</v>
      </c>
      <c r="D780" s="2" t="s">
        <v>7</v>
      </c>
      <c r="E780" s="2" t="s">
        <v>12</v>
      </c>
      <c r="F780" s="2" t="s">
        <v>61</v>
      </c>
      <c r="G780" s="1">
        <v>280.56</v>
      </c>
      <c r="H780" s="1">
        <v>126.84</v>
      </c>
      <c r="I780" s="4">
        <v>1</v>
      </c>
      <c r="J780" s="2" t="s">
        <v>65</v>
      </c>
      <c r="K780" s="1">
        <f>Tabelle111[[#This Row],[Menge kg Nges]]/1000</f>
        <v>0.28055999999999998</v>
      </c>
      <c r="L780" s="1">
        <f>Tabelle111[[#This Row],[Menge kg P2O5]]/1000</f>
        <v>0.12684000000000001</v>
      </c>
      <c r="M780" s="1">
        <f>Tabelle111[[#This Row],[Menge t Nges]]/Tabelle111[[#This Row],[Anzahl Lieferscheine]]</f>
        <v>0.28055999999999998</v>
      </c>
      <c r="N780" s="1">
        <f>Tabelle111[[#This Row],[Menge t P2O5]]/Tabelle111[[#This Row],[Anzahl Lieferscheine]]</f>
        <v>0.12684000000000001</v>
      </c>
    </row>
    <row r="781" spans="1:14" x14ac:dyDescent="0.2">
      <c r="A781" s="2" t="s">
        <v>41</v>
      </c>
      <c r="B781" s="2" t="s">
        <v>32</v>
      </c>
      <c r="C781" s="2" t="s">
        <v>6</v>
      </c>
      <c r="D781" s="2" t="s">
        <v>7</v>
      </c>
      <c r="E781" s="2" t="s">
        <v>14</v>
      </c>
      <c r="F781" s="2" t="s">
        <v>61</v>
      </c>
      <c r="G781" s="1">
        <v>288</v>
      </c>
      <c r="H781" s="1">
        <v>144</v>
      </c>
      <c r="I781" s="4">
        <v>1</v>
      </c>
      <c r="J781" s="2" t="s">
        <v>65</v>
      </c>
      <c r="K781" s="1">
        <f>Tabelle111[[#This Row],[Menge kg Nges]]/1000</f>
        <v>0.28799999999999998</v>
      </c>
      <c r="L781" s="1">
        <f>Tabelle111[[#This Row],[Menge kg P2O5]]/1000</f>
        <v>0.14399999999999999</v>
      </c>
      <c r="M781" s="1">
        <f>Tabelle111[[#This Row],[Menge t Nges]]/Tabelle111[[#This Row],[Anzahl Lieferscheine]]</f>
        <v>0.28799999999999998</v>
      </c>
      <c r="N781" s="1">
        <f>Tabelle111[[#This Row],[Menge t P2O5]]/Tabelle111[[#This Row],[Anzahl Lieferscheine]]</f>
        <v>0.14399999999999999</v>
      </c>
    </row>
    <row r="782" spans="1:14" x14ac:dyDescent="0.2">
      <c r="A782" s="2" t="s">
        <v>41</v>
      </c>
      <c r="B782" s="2" t="s">
        <v>32</v>
      </c>
      <c r="C782" s="2" t="s">
        <v>6</v>
      </c>
      <c r="D782" s="2" t="s">
        <v>15</v>
      </c>
      <c r="E782" s="2" t="s">
        <v>16</v>
      </c>
      <c r="F782" s="2" t="s">
        <v>61</v>
      </c>
      <c r="G782" s="1">
        <v>97.24</v>
      </c>
      <c r="H782" s="1">
        <v>89.08</v>
      </c>
      <c r="I782" s="4">
        <v>1</v>
      </c>
      <c r="J782" s="2" t="s">
        <v>65</v>
      </c>
      <c r="K782" s="1">
        <f>Tabelle111[[#This Row],[Menge kg Nges]]/1000</f>
        <v>9.7239999999999993E-2</v>
      </c>
      <c r="L782" s="1">
        <f>Tabelle111[[#This Row],[Menge kg P2O5]]/1000</f>
        <v>8.9079999999999993E-2</v>
      </c>
      <c r="M782" s="1">
        <f>Tabelle111[[#This Row],[Menge t Nges]]/Tabelle111[[#This Row],[Anzahl Lieferscheine]]</f>
        <v>9.7239999999999993E-2</v>
      </c>
      <c r="N782" s="1">
        <f>Tabelle111[[#This Row],[Menge t P2O5]]/Tabelle111[[#This Row],[Anzahl Lieferscheine]]</f>
        <v>8.9079999999999993E-2</v>
      </c>
    </row>
    <row r="783" spans="1:14" x14ac:dyDescent="0.2">
      <c r="A783" s="2" t="s">
        <v>41</v>
      </c>
      <c r="B783" s="2" t="s">
        <v>47</v>
      </c>
      <c r="C783" s="2" t="s">
        <v>6</v>
      </c>
      <c r="D783" s="2" t="s">
        <v>7</v>
      </c>
      <c r="E783" s="2" t="s">
        <v>9</v>
      </c>
      <c r="F783" s="2" t="s">
        <v>61</v>
      </c>
      <c r="G783" s="1">
        <v>717.6</v>
      </c>
      <c r="H783" s="1">
        <v>276</v>
      </c>
      <c r="I783" s="4">
        <v>3</v>
      </c>
      <c r="J783" s="2" t="s">
        <v>65</v>
      </c>
      <c r="K783" s="1">
        <f>Tabelle111[[#This Row],[Menge kg Nges]]/1000</f>
        <v>0.71760000000000002</v>
      </c>
      <c r="L783" s="1">
        <f>Tabelle111[[#This Row],[Menge kg P2O5]]/1000</f>
        <v>0.27600000000000002</v>
      </c>
      <c r="M783" s="1">
        <f>Tabelle111[[#This Row],[Menge t Nges]]/Tabelle111[[#This Row],[Anzahl Lieferscheine]]</f>
        <v>0.2392</v>
      </c>
      <c r="N783" s="1">
        <f>Tabelle111[[#This Row],[Menge t P2O5]]/Tabelle111[[#This Row],[Anzahl Lieferscheine]]</f>
        <v>9.2000000000000012E-2</v>
      </c>
    </row>
    <row r="784" spans="1:14" x14ac:dyDescent="0.2">
      <c r="A784" s="2" t="s">
        <v>41</v>
      </c>
      <c r="B784" s="2" t="s">
        <v>34</v>
      </c>
      <c r="C784" s="2" t="s">
        <v>6</v>
      </c>
      <c r="D784" s="2" t="s">
        <v>7</v>
      </c>
      <c r="E784" s="2" t="s">
        <v>9</v>
      </c>
      <c r="F784" s="2" t="s">
        <v>61</v>
      </c>
      <c r="G784" s="1">
        <v>1024.0999999999999</v>
      </c>
      <c r="H784" s="1">
        <v>422.40000000000003</v>
      </c>
      <c r="I784" s="4">
        <v>5</v>
      </c>
      <c r="J784" s="2" t="s">
        <v>65</v>
      </c>
      <c r="K784" s="1">
        <f>Tabelle111[[#This Row],[Menge kg Nges]]/1000</f>
        <v>1.0241</v>
      </c>
      <c r="L784" s="1">
        <f>Tabelle111[[#This Row],[Menge kg P2O5]]/1000</f>
        <v>0.42240000000000005</v>
      </c>
      <c r="M784" s="1">
        <f>Tabelle111[[#This Row],[Menge t Nges]]/Tabelle111[[#This Row],[Anzahl Lieferscheine]]</f>
        <v>0.20482</v>
      </c>
      <c r="N784" s="1">
        <f>Tabelle111[[#This Row],[Menge t P2O5]]/Tabelle111[[#This Row],[Anzahl Lieferscheine]]</f>
        <v>8.4480000000000013E-2</v>
      </c>
    </row>
    <row r="785" spans="1:14" x14ac:dyDescent="0.2">
      <c r="A785" s="2" t="s">
        <v>41</v>
      </c>
      <c r="B785" s="2" t="s">
        <v>34</v>
      </c>
      <c r="C785" s="2" t="s">
        <v>6</v>
      </c>
      <c r="D785" s="2" t="s">
        <v>7</v>
      </c>
      <c r="E785" s="2" t="s">
        <v>10</v>
      </c>
      <c r="F785" s="2" t="s">
        <v>61</v>
      </c>
      <c r="G785" s="1">
        <v>242</v>
      </c>
      <c r="H785" s="1">
        <v>99</v>
      </c>
      <c r="I785" s="4">
        <v>1</v>
      </c>
      <c r="J785" s="2" t="s">
        <v>65</v>
      </c>
      <c r="K785" s="1">
        <f>Tabelle111[[#This Row],[Menge kg Nges]]/1000</f>
        <v>0.24199999999999999</v>
      </c>
      <c r="L785" s="1">
        <f>Tabelle111[[#This Row],[Menge kg P2O5]]/1000</f>
        <v>9.9000000000000005E-2</v>
      </c>
      <c r="M785" s="1">
        <f>Tabelle111[[#This Row],[Menge t Nges]]/Tabelle111[[#This Row],[Anzahl Lieferscheine]]</f>
        <v>0.24199999999999999</v>
      </c>
      <c r="N785" s="1">
        <f>Tabelle111[[#This Row],[Menge t P2O5]]/Tabelle111[[#This Row],[Anzahl Lieferscheine]]</f>
        <v>9.9000000000000005E-2</v>
      </c>
    </row>
    <row r="786" spans="1:14" x14ac:dyDescent="0.2">
      <c r="A786" s="2" t="s">
        <v>41</v>
      </c>
      <c r="B786" s="2" t="s">
        <v>34</v>
      </c>
      <c r="C786" s="2" t="s">
        <v>6</v>
      </c>
      <c r="D786" s="2" t="s">
        <v>7</v>
      </c>
      <c r="E786" s="2" t="s">
        <v>11</v>
      </c>
      <c r="F786" s="2" t="s">
        <v>61</v>
      </c>
      <c r="G786" s="1">
        <v>463</v>
      </c>
      <c r="H786" s="1">
        <v>190.5</v>
      </c>
      <c r="I786" s="4">
        <v>3</v>
      </c>
      <c r="J786" s="2" t="s">
        <v>65</v>
      </c>
      <c r="K786" s="1">
        <f>Tabelle111[[#This Row],[Menge kg Nges]]/1000</f>
        <v>0.46300000000000002</v>
      </c>
      <c r="L786" s="1">
        <f>Tabelle111[[#This Row],[Menge kg P2O5]]/1000</f>
        <v>0.1905</v>
      </c>
      <c r="M786" s="1">
        <f>Tabelle111[[#This Row],[Menge t Nges]]/Tabelle111[[#This Row],[Anzahl Lieferscheine]]</f>
        <v>0.15433333333333335</v>
      </c>
      <c r="N786" s="1">
        <f>Tabelle111[[#This Row],[Menge t P2O5]]/Tabelle111[[#This Row],[Anzahl Lieferscheine]]</f>
        <v>6.3500000000000001E-2</v>
      </c>
    </row>
    <row r="787" spans="1:14" x14ac:dyDescent="0.2">
      <c r="A787" s="2" t="s">
        <v>41</v>
      </c>
      <c r="B787" s="2" t="s">
        <v>39</v>
      </c>
      <c r="C787" s="2" t="s">
        <v>6</v>
      </c>
      <c r="D787" s="2" t="s">
        <v>30</v>
      </c>
      <c r="E787" s="2" t="s">
        <v>26</v>
      </c>
      <c r="F787" s="2" t="s">
        <v>61</v>
      </c>
      <c r="G787" s="1">
        <v>424.8</v>
      </c>
      <c r="H787" s="1">
        <v>175.2</v>
      </c>
      <c r="I787" s="4">
        <v>1</v>
      </c>
      <c r="J787" s="2" t="s">
        <v>65</v>
      </c>
      <c r="K787" s="1">
        <f>Tabelle111[[#This Row],[Menge kg Nges]]/1000</f>
        <v>0.42480000000000001</v>
      </c>
      <c r="L787" s="1">
        <f>Tabelle111[[#This Row],[Menge kg P2O5]]/1000</f>
        <v>0.17519999999999999</v>
      </c>
      <c r="M787" s="1">
        <f>Tabelle111[[#This Row],[Menge t Nges]]/Tabelle111[[#This Row],[Anzahl Lieferscheine]]</f>
        <v>0.42480000000000001</v>
      </c>
      <c r="N787" s="1">
        <f>Tabelle111[[#This Row],[Menge t P2O5]]/Tabelle111[[#This Row],[Anzahl Lieferscheine]]</f>
        <v>0.17519999999999999</v>
      </c>
    </row>
    <row r="788" spans="1:14" x14ac:dyDescent="0.2">
      <c r="A788" s="2" t="s">
        <v>41</v>
      </c>
      <c r="B788" s="2" t="s">
        <v>39</v>
      </c>
      <c r="C788" s="2" t="s">
        <v>6</v>
      </c>
      <c r="D788" s="2" t="s">
        <v>7</v>
      </c>
      <c r="E788" s="2" t="s">
        <v>11</v>
      </c>
      <c r="F788" s="2" t="s">
        <v>61</v>
      </c>
      <c r="G788" s="1">
        <v>1317.2</v>
      </c>
      <c r="H788" s="1">
        <v>525.4</v>
      </c>
      <c r="I788" s="4">
        <v>5</v>
      </c>
      <c r="J788" s="2" t="s">
        <v>65</v>
      </c>
      <c r="K788" s="1">
        <f>Tabelle111[[#This Row],[Menge kg Nges]]/1000</f>
        <v>1.3172000000000001</v>
      </c>
      <c r="L788" s="1">
        <f>Tabelle111[[#This Row],[Menge kg P2O5]]/1000</f>
        <v>0.52539999999999998</v>
      </c>
      <c r="M788" s="1">
        <f>Tabelle111[[#This Row],[Menge t Nges]]/Tabelle111[[#This Row],[Anzahl Lieferscheine]]</f>
        <v>0.26344000000000001</v>
      </c>
      <c r="N788" s="1">
        <f>Tabelle111[[#This Row],[Menge t P2O5]]/Tabelle111[[#This Row],[Anzahl Lieferscheine]]</f>
        <v>0.10507999999999999</v>
      </c>
    </row>
    <row r="789" spans="1:14" x14ac:dyDescent="0.2">
      <c r="A789" s="2" t="s">
        <v>41</v>
      </c>
      <c r="B789" s="2" t="s">
        <v>39</v>
      </c>
      <c r="C789" s="2" t="s">
        <v>6</v>
      </c>
      <c r="D789" s="2" t="s">
        <v>7</v>
      </c>
      <c r="E789" s="2" t="s">
        <v>12</v>
      </c>
      <c r="F789" s="2" t="s">
        <v>61</v>
      </c>
      <c r="G789" s="1">
        <v>2789.5</v>
      </c>
      <c r="H789" s="1">
        <v>1275.2</v>
      </c>
      <c r="I789" s="4">
        <v>16</v>
      </c>
      <c r="J789" s="2" t="s">
        <v>65</v>
      </c>
      <c r="K789" s="1">
        <f>Tabelle111[[#This Row],[Menge kg Nges]]/1000</f>
        <v>2.7894999999999999</v>
      </c>
      <c r="L789" s="1">
        <f>Tabelle111[[#This Row],[Menge kg P2O5]]/1000</f>
        <v>1.2752000000000001</v>
      </c>
      <c r="M789" s="1">
        <f>Tabelle111[[#This Row],[Menge t Nges]]/Tabelle111[[#This Row],[Anzahl Lieferscheine]]</f>
        <v>0.17434374999999999</v>
      </c>
      <c r="N789" s="1">
        <f>Tabelle111[[#This Row],[Menge t P2O5]]/Tabelle111[[#This Row],[Anzahl Lieferscheine]]</f>
        <v>7.9700000000000007E-2</v>
      </c>
    </row>
    <row r="790" spans="1:14" x14ac:dyDescent="0.2">
      <c r="A790" s="2" t="s">
        <v>41</v>
      </c>
      <c r="B790" s="2" t="s">
        <v>39</v>
      </c>
      <c r="C790" s="2" t="s">
        <v>6</v>
      </c>
      <c r="D790" s="2" t="s">
        <v>7</v>
      </c>
      <c r="E790" s="2" t="s">
        <v>14</v>
      </c>
      <c r="F790" s="2" t="s">
        <v>61</v>
      </c>
      <c r="G790" s="1">
        <v>928</v>
      </c>
      <c r="H790" s="1">
        <v>464</v>
      </c>
      <c r="I790" s="4">
        <v>4</v>
      </c>
      <c r="J790" s="2" t="s">
        <v>65</v>
      </c>
      <c r="K790" s="1">
        <f>Tabelle111[[#This Row],[Menge kg Nges]]/1000</f>
        <v>0.92800000000000005</v>
      </c>
      <c r="L790" s="1">
        <f>Tabelle111[[#This Row],[Menge kg P2O5]]/1000</f>
        <v>0.46400000000000002</v>
      </c>
      <c r="M790" s="1">
        <f>Tabelle111[[#This Row],[Menge t Nges]]/Tabelle111[[#This Row],[Anzahl Lieferscheine]]</f>
        <v>0.23200000000000001</v>
      </c>
      <c r="N790" s="1">
        <f>Tabelle111[[#This Row],[Menge t P2O5]]/Tabelle111[[#This Row],[Anzahl Lieferscheine]]</f>
        <v>0.11600000000000001</v>
      </c>
    </row>
    <row r="791" spans="1:14" x14ac:dyDescent="0.2">
      <c r="A791" s="2" t="s">
        <v>41</v>
      </c>
      <c r="B791" s="2" t="s">
        <v>41</v>
      </c>
      <c r="C791" s="2" t="s">
        <v>6</v>
      </c>
      <c r="D791" s="2" t="s">
        <v>30</v>
      </c>
      <c r="E791" s="2" t="s">
        <v>26</v>
      </c>
      <c r="F791" s="2" t="s">
        <v>61</v>
      </c>
      <c r="G791" s="1">
        <v>12834.380000000001</v>
      </c>
      <c r="H791" s="1">
        <v>7307.85</v>
      </c>
      <c r="I791" s="4">
        <v>34</v>
      </c>
      <c r="J791" s="2" t="s">
        <v>65</v>
      </c>
      <c r="K791" s="1">
        <f>Tabelle111[[#This Row],[Menge kg Nges]]/1000</f>
        <v>12.834380000000001</v>
      </c>
      <c r="L791" s="1">
        <f>Tabelle111[[#This Row],[Menge kg P2O5]]/1000</f>
        <v>7.3078500000000002</v>
      </c>
      <c r="M791" s="1">
        <f>Tabelle111[[#This Row],[Menge t Nges]]/Tabelle111[[#This Row],[Anzahl Lieferscheine]]</f>
        <v>0.37748176470588241</v>
      </c>
      <c r="N791" s="1">
        <f>Tabelle111[[#This Row],[Menge t P2O5]]/Tabelle111[[#This Row],[Anzahl Lieferscheine]]</f>
        <v>0.21493676470588235</v>
      </c>
    </row>
    <row r="792" spans="1:14" x14ac:dyDescent="0.2">
      <c r="A792" s="2" t="s">
        <v>41</v>
      </c>
      <c r="B792" s="2" t="s">
        <v>41</v>
      </c>
      <c r="C792" s="2" t="s">
        <v>6</v>
      </c>
      <c r="D792" s="2" t="s">
        <v>7</v>
      </c>
      <c r="E792" s="2" t="s">
        <v>8</v>
      </c>
      <c r="F792" s="2" t="s">
        <v>61</v>
      </c>
      <c r="G792" s="1">
        <v>108088.19999999998</v>
      </c>
      <c r="H792" s="1">
        <v>39605</v>
      </c>
      <c r="I792" s="4">
        <v>56</v>
      </c>
      <c r="J792" s="2" t="s">
        <v>65</v>
      </c>
      <c r="K792" s="1">
        <f>Tabelle111[[#This Row],[Menge kg Nges]]/1000</f>
        <v>108.08819999999999</v>
      </c>
      <c r="L792" s="1">
        <f>Tabelle111[[#This Row],[Menge kg P2O5]]/1000</f>
        <v>39.604999999999997</v>
      </c>
      <c r="M792" s="1">
        <f>Tabelle111[[#This Row],[Menge t Nges]]/Tabelle111[[#This Row],[Anzahl Lieferscheine]]</f>
        <v>1.9301464285714283</v>
      </c>
      <c r="N792" s="1">
        <f>Tabelle111[[#This Row],[Menge t P2O5]]/Tabelle111[[#This Row],[Anzahl Lieferscheine]]</f>
        <v>0.70723214285714275</v>
      </c>
    </row>
    <row r="793" spans="1:14" x14ac:dyDescent="0.2">
      <c r="A793" s="2" t="s">
        <v>41</v>
      </c>
      <c r="B793" s="2" t="s">
        <v>41</v>
      </c>
      <c r="C793" s="2" t="s">
        <v>6</v>
      </c>
      <c r="D793" s="2" t="s">
        <v>7</v>
      </c>
      <c r="E793" s="2" t="s">
        <v>9</v>
      </c>
      <c r="F793" s="2" t="s">
        <v>61</v>
      </c>
      <c r="G793" s="1">
        <v>54575</v>
      </c>
      <c r="H793" s="1">
        <v>22652.46</v>
      </c>
      <c r="I793" s="4">
        <v>68</v>
      </c>
      <c r="J793" s="2" t="s">
        <v>65</v>
      </c>
      <c r="K793" s="1">
        <f>Tabelle111[[#This Row],[Menge kg Nges]]/1000</f>
        <v>54.575000000000003</v>
      </c>
      <c r="L793" s="1">
        <f>Tabelle111[[#This Row],[Menge kg P2O5]]/1000</f>
        <v>22.652459999999998</v>
      </c>
      <c r="M793" s="1">
        <f>Tabelle111[[#This Row],[Menge t Nges]]/Tabelle111[[#This Row],[Anzahl Lieferscheine]]</f>
        <v>0.80257352941176474</v>
      </c>
      <c r="N793" s="1">
        <f>Tabelle111[[#This Row],[Menge t P2O5]]/Tabelle111[[#This Row],[Anzahl Lieferscheine]]</f>
        <v>0.33312441176470586</v>
      </c>
    </row>
    <row r="794" spans="1:14" x14ac:dyDescent="0.2">
      <c r="A794" s="2" t="s">
        <v>41</v>
      </c>
      <c r="B794" s="2" t="s">
        <v>41</v>
      </c>
      <c r="C794" s="2" t="s">
        <v>6</v>
      </c>
      <c r="D794" s="2" t="s">
        <v>7</v>
      </c>
      <c r="E794" s="2" t="s">
        <v>50</v>
      </c>
      <c r="F794" s="2" t="s">
        <v>61</v>
      </c>
      <c r="G794" s="1">
        <v>9555.7000000000007</v>
      </c>
      <c r="H794" s="1">
        <v>4187.1000000000004</v>
      </c>
      <c r="I794" s="4">
        <v>6</v>
      </c>
      <c r="J794" s="2" t="s">
        <v>65</v>
      </c>
      <c r="K794" s="1">
        <f>Tabelle111[[#This Row],[Menge kg Nges]]/1000</f>
        <v>9.5556999999999999</v>
      </c>
      <c r="L794" s="1">
        <f>Tabelle111[[#This Row],[Menge kg P2O5]]/1000</f>
        <v>4.1871</v>
      </c>
      <c r="M794" s="1">
        <f>Tabelle111[[#This Row],[Menge t Nges]]/Tabelle111[[#This Row],[Anzahl Lieferscheine]]</f>
        <v>1.5926166666666666</v>
      </c>
      <c r="N794" s="1">
        <f>Tabelle111[[#This Row],[Menge t P2O5]]/Tabelle111[[#This Row],[Anzahl Lieferscheine]]</f>
        <v>0.69784999999999997</v>
      </c>
    </row>
    <row r="795" spans="1:14" x14ac:dyDescent="0.2">
      <c r="A795" s="2" t="s">
        <v>41</v>
      </c>
      <c r="B795" s="2" t="s">
        <v>41</v>
      </c>
      <c r="C795" s="2" t="s">
        <v>6</v>
      </c>
      <c r="D795" s="2" t="s">
        <v>7</v>
      </c>
      <c r="E795" s="2" t="s">
        <v>10</v>
      </c>
      <c r="F795" s="2" t="s">
        <v>61</v>
      </c>
      <c r="G795" s="1">
        <v>5059.2</v>
      </c>
      <c r="H795" s="1">
        <v>2157.6</v>
      </c>
      <c r="I795" s="4">
        <v>1</v>
      </c>
      <c r="J795" s="2" t="s">
        <v>65</v>
      </c>
      <c r="K795" s="1">
        <f>Tabelle111[[#This Row],[Menge kg Nges]]/1000</f>
        <v>5.0591999999999997</v>
      </c>
      <c r="L795" s="1">
        <f>Tabelle111[[#This Row],[Menge kg P2O5]]/1000</f>
        <v>2.1576</v>
      </c>
      <c r="M795" s="1">
        <f>Tabelle111[[#This Row],[Menge t Nges]]/Tabelle111[[#This Row],[Anzahl Lieferscheine]]</f>
        <v>5.0591999999999997</v>
      </c>
      <c r="N795" s="1">
        <f>Tabelle111[[#This Row],[Menge t P2O5]]/Tabelle111[[#This Row],[Anzahl Lieferscheine]]</f>
        <v>2.1576</v>
      </c>
    </row>
    <row r="796" spans="1:14" x14ac:dyDescent="0.2">
      <c r="A796" s="2" t="s">
        <v>41</v>
      </c>
      <c r="B796" s="2" t="s">
        <v>41</v>
      </c>
      <c r="C796" s="2" t="s">
        <v>6</v>
      </c>
      <c r="D796" s="2" t="s">
        <v>7</v>
      </c>
      <c r="E796" s="2" t="s">
        <v>11</v>
      </c>
      <c r="F796" s="2" t="s">
        <v>61</v>
      </c>
      <c r="G796" s="1">
        <v>15607.189999999999</v>
      </c>
      <c r="H796" s="1">
        <v>6927.5100000000011</v>
      </c>
      <c r="I796" s="4">
        <v>43</v>
      </c>
      <c r="J796" s="2" t="s">
        <v>65</v>
      </c>
      <c r="K796" s="1">
        <f>Tabelle111[[#This Row],[Menge kg Nges]]/1000</f>
        <v>15.607189999999999</v>
      </c>
      <c r="L796" s="1">
        <f>Tabelle111[[#This Row],[Menge kg P2O5]]/1000</f>
        <v>6.9275100000000007</v>
      </c>
      <c r="M796" s="1">
        <f>Tabelle111[[#This Row],[Menge t Nges]]/Tabelle111[[#This Row],[Anzahl Lieferscheine]]</f>
        <v>0.36295790697674418</v>
      </c>
      <c r="N796" s="1">
        <f>Tabelle111[[#This Row],[Menge t P2O5]]/Tabelle111[[#This Row],[Anzahl Lieferscheine]]</f>
        <v>0.16110488372093024</v>
      </c>
    </row>
    <row r="797" spans="1:14" x14ac:dyDescent="0.2">
      <c r="A797" s="2" t="s">
        <v>41</v>
      </c>
      <c r="B797" s="2" t="s">
        <v>41</v>
      </c>
      <c r="C797" s="2" t="s">
        <v>6</v>
      </c>
      <c r="D797" s="2" t="s">
        <v>7</v>
      </c>
      <c r="E797" s="2" t="s">
        <v>12</v>
      </c>
      <c r="F797" s="2" t="s">
        <v>61</v>
      </c>
      <c r="G797" s="1">
        <v>33563.440000000002</v>
      </c>
      <c r="H797" s="1">
        <v>14160.359999999995</v>
      </c>
      <c r="I797" s="4">
        <v>80</v>
      </c>
      <c r="J797" s="2" t="s">
        <v>65</v>
      </c>
      <c r="K797" s="1">
        <f>Tabelle111[[#This Row],[Menge kg Nges]]/1000</f>
        <v>33.56344</v>
      </c>
      <c r="L797" s="1">
        <f>Tabelle111[[#This Row],[Menge kg P2O5]]/1000</f>
        <v>14.160359999999995</v>
      </c>
      <c r="M797" s="1">
        <f>Tabelle111[[#This Row],[Menge t Nges]]/Tabelle111[[#This Row],[Anzahl Lieferscheine]]</f>
        <v>0.419543</v>
      </c>
      <c r="N797" s="1">
        <f>Tabelle111[[#This Row],[Menge t P2O5]]/Tabelle111[[#This Row],[Anzahl Lieferscheine]]</f>
        <v>0.17700449999999995</v>
      </c>
    </row>
    <row r="798" spans="1:14" x14ac:dyDescent="0.2">
      <c r="A798" s="2" t="s">
        <v>41</v>
      </c>
      <c r="B798" s="2" t="s">
        <v>41</v>
      </c>
      <c r="C798" s="2" t="s">
        <v>6</v>
      </c>
      <c r="D798" s="2" t="s">
        <v>7</v>
      </c>
      <c r="E798" s="2" t="s">
        <v>13</v>
      </c>
      <c r="F798" s="2" t="s">
        <v>61</v>
      </c>
      <c r="G798" s="1">
        <v>16626.399999999998</v>
      </c>
      <c r="H798" s="1">
        <v>8826.630000000001</v>
      </c>
      <c r="I798" s="4">
        <v>39</v>
      </c>
      <c r="J798" s="2" t="s">
        <v>65</v>
      </c>
      <c r="K798" s="1">
        <f>Tabelle111[[#This Row],[Menge kg Nges]]/1000</f>
        <v>16.626399999999997</v>
      </c>
      <c r="L798" s="1">
        <f>Tabelle111[[#This Row],[Menge kg P2O5]]/1000</f>
        <v>8.8266300000000015</v>
      </c>
      <c r="M798" s="1">
        <f>Tabelle111[[#This Row],[Menge t Nges]]/Tabelle111[[#This Row],[Anzahl Lieferscheine]]</f>
        <v>0.42631794871794865</v>
      </c>
      <c r="N798" s="1">
        <f>Tabelle111[[#This Row],[Menge t P2O5]]/Tabelle111[[#This Row],[Anzahl Lieferscheine]]</f>
        <v>0.22632384615384618</v>
      </c>
    </row>
    <row r="799" spans="1:14" x14ac:dyDescent="0.2">
      <c r="A799" s="2" t="s">
        <v>41</v>
      </c>
      <c r="B799" s="2" t="s">
        <v>41</v>
      </c>
      <c r="C799" s="2" t="s">
        <v>6</v>
      </c>
      <c r="D799" s="2" t="s">
        <v>7</v>
      </c>
      <c r="E799" s="2" t="s">
        <v>14</v>
      </c>
      <c r="F799" s="2" t="s">
        <v>61</v>
      </c>
      <c r="G799" s="1">
        <v>4706</v>
      </c>
      <c r="H799" s="1">
        <v>2358</v>
      </c>
      <c r="I799" s="4">
        <v>17</v>
      </c>
      <c r="J799" s="2" t="s">
        <v>65</v>
      </c>
      <c r="K799" s="1">
        <f>Tabelle111[[#This Row],[Menge kg Nges]]/1000</f>
        <v>4.7060000000000004</v>
      </c>
      <c r="L799" s="1">
        <f>Tabelle111[[#This Row],[Menge kg P2O5]]/1000</f>
        <v>2.3580000000000001</v>
      </c>
      <c r="M799" s="1">
        <f>Tabelle111[[#This Row],[Menge t Nges]]/Tabelle111[[#This Row],[Anzahl Lieferscheine]]</f>
        <v>0.27682352941176475</v>
      </c>
      <c r="N799" s="1">
        <f>Tabelle111[[#This Row],[Menge t P2O5]]/Tabelle111[[#This Row],[Anzahl Lieferscheine]]</f>
        <v>0.13870588235294118</v>
      </c>
    </row>
    <row r="800" spans="1:14" x14ac:dyDescent="0.2">
      <c r="A800" s="2" t="s">
        <v>41</v>
      </c>
      <c r="B800" s="2" t="s">
        <v>41</v>
      </c>
      <c r="C800" s="2" t="s">
        <v>6</v>
      </c>
      <c r="D800" s="2" t="s">
        <v>15</v>
      </c>
      <c r="E800" s="2" t="s">
        <v>16</v>
      </c>
      <c r="F800" s="2" t="s">
        <v>61</v>
      </c>
      <c r="G800" s="1">
        <v>35.75</v>
      </c>
      <c r="H800" s="1">
        <v>32.75</v>
      </c>
      <c r="I800" s="4">
        <v>1</v>
      </c>
      <c r="J800" s="2" t="s">
        <v>65</v>
      </c>
      <c r="K800" s="1">
        <f>Tabelle111[[#This Row],[Menge kg Nges]]/1000</f>
        <v>3.5749999999999997E-2</v>
      </c>
      <c r="L800" s="1">
        <f>Tabelle111[[#This Row],[Menge kg P2O5]]/1000</f>
        <v>3.2750000000000001E-2</v>
      </c>
      <c r="M800" s="1">
        <f>Tabelle111[[#This Row],[Menge t Nges]]/Tabelle111[[#This Row],[Anzahl Lieferscheine]]</f>
        <v>3.5749999999999997E-2</v>
      </c>
      <c r="N800" s="1">
        <f>Tabelle111[[#This Row],[Menge t P2O5]]/Tabelle111[[#This Row],[Anzahl Lieferscheine]]</f>
        <v>3.2750000000000001E-2</v>
      </c>
    </row>
    <row r="801" spans="1:14" x14ac:dyDescent="0.2">
      <c r="A801" s="2" t="s">
        <v>41</v>
      </c>
      <c r="B801" s="2" t="s">
        <v>41</v>
      </c>
      <c r="C801" s="2" t="s">
        <v>6</v>
      </c>
      <c r="D801" s="2" t="s">
        <v>15</v>
      </c>
      <c r="E801" s="2" t="s">
        <v>18</v>
      </c>
      <c r="F801" s="2" t="s">
        <v>61</v>
      </c>
      <c r="G801" s="1">
        <v>1596</v>
      </c>
      <c r="H801" s="1">
        <v>1292</v>
      </c>
      <c r="I801" s="4">
        <v>6</v>
      </c>
      <c r="J801" s="2" t="s">
        <v>65</v>
      </c>
      <c r="K801" s="1">
        <f>Tabelle111[[#This Row],[Menge kg Nges]]/1000</f>
        <v>1.5960000000000001</v>
      </c>
      <c r="L801" s="1">
        <f>Tabelle111[[#This Row],[Menge kg P2O5]]/1000</f>
        <v>1.292</v>
      </c>
      <c r="M801" s="1">
        <f>Tabelle111[[#This Row],[Menge t Nges]]/Tabelle111[[#This Row],[Anzahl Lieferscheine]]</f>
        <v>0.26600000000000001</v>
      </c>
      <c r="N801" s="1">
        <f>Tabelle111[[#This Row],[Menge t P2O5]]/Tabelle111[[#This Row],[Anzahl Lieferscheine]]</f>
        <v>0.21533333333333335</v>
      </c>
    </row>
    <row r="802" spans="1:14" x14ac:dyDescent="0.2">
      <c r="A802" s="2" t="s">
        <v>41</v>
      </c>
      <c r="B802" s="2" t="s">
        <v>41</v>
      </c>
      <c r="C802" s="2" t="s">
        <v>6</v>
      </c>
      <c r="D802" s="2" t="s">
        <v>15</v>
      </c>
      <c r="E802" s="2" t="s">
        <v>20</v>
      </c>
      <c r="F802" s="2" t="s">
        <v>61</v>
      </c>
      <c r="G802" s="1">
        <v>88</v>
      </c>
      <c r="H802" s="1">
        <v>50</v>
      </c>
      <c r="I802" s="4">
        <v>1</v>
      </c>
      <c r="J802" s="2" t="s">
        <v>65</v>
      </c>
      <c r="K802" s="1">
        <f>Tabelle111[[#This Row],[Menge kg Nges]]/1000</f>
        <v>8.7999999999999995E-2</v>
      </c>
      <c r="L802" s="1">
        <f>Tabelle111[[#This Row],[Menge kg P2O5]]/1000</f>
        <v>0.05</v>
      </c>
      <c r="M802" s="1">
        <f>Tabelle111[[#This Row],[Menge t Nges]]/Tabelle111[[#This Row],[Anzahl Lieferscheine]]</f>
        <v>8.7999999999999995E-2</v>
      </c>
      <c r="N802" s="1">
        <f>Tabelle111[[#This Row],[Menge t P2O5]]/Tabelle111[[#This Row],[Anzahl Lieferscheine]]</f>
        <v>0.05</v>
      </c>
    </row>
    <row r="803" spans="1:14" x14ac:dyDescent="0.2">
      <c r="A803" s="2" t="s">
        <v>41</v>
      </c>
      <c r="B803" s="2" t="s">
        <v>41</v>
      </c>
      <c r="C803" s="2" t="s">
        <v>6</v>
      </c>
      <c r="D803" s="2" t="s">
        <v>15</v>
      </c>
      <c r="E803" s="2" t="s">
        <v>21</v>
      </c>
      <c r="F803" s="2" t="s">
        <v>61</v>
      </c>
      <c r="G803" s="1">
        <v>1072.5</v>
      </c>
      <c r="H803" s="1">
        <v>617.70000000000005</v>
      </c>
      <c r="I803" s="4">
        <v>6</v>
      </c>
      <c r="J803" s="2" t="s">
        <v>65</v>
      </c>
      <c r="K803" s="1">
        <f>Tabelle111[[#This Row],[Menge kg Nges]]/1000</f>
        <v>1.0725</v>
      </c>
      <c r="L803" s="1">
        <f>Tabelle111[[#This Row],[Menge kg P2O5]]/1000</f>
        <v>0.61770000000000003</v>
      </c>
      <c r="M803" s="1">
        <f>Tabelle111[[#This Row],[Menge t Nges]]/Tabelle111[[#This Row],[Anzahl Lieferscheine]]</f>
        <v>0.17874999999999999</v>
      </c>
      <c r="N803" s="1">
        <f>Tabelle111[[#This Row],[Menge t P2O5]]/Tabelle111[[#This Row],[Anzahl Lieferscheine]]</f>
        <v>0.10295</v>
      </c>
    </row>
    <row r="804" spans="1:14" x14ac:dyDescent="0.2">
      <c r="A804" s="2" t="s">
        <v>41</v>
      </c>
      <c r="B804" s="2" t="s">
        <v>41</v>
      </c>
      <c r="C804" s="2" t="s">
        <v>6</v>
      </c>
      <c r="D804" s="2" t="s">
        <v>15</v>
      </c>
      <c r="E804" s="2" t="s">
        <v>9</v>
      </c>
      <c r="F804" s="2" t="s">
        <v>61</v>
      </c>
      <c r="G804" s="1">
        <v>2516.1000000000004</v>
      </c>
      <c r="H804" s="1">
        <v>1191.75</v>
      </c>
      <c r="I804" s="4">
        <v>13</v>
      </c>
      <c r="J804" s="2" t="s">
        <v>65</v>
      </c>
      <c r="K804" s="1">
        <f>Tabelle111[[#This Row],[Menge kg Nges]]/1000</f>
        <v>2.5161000000000002</v>
      </c>
      <c r="L804" s="1">
        <f>Tabelle111[[#This Row],[Menge kg P2O5]]/1000</f>
        <v>1.1917500000000001</v>
      </c>
      <c r="M804" s="1">
        <f>Tabelle111[[#This Row],[Menge t Nges]]/Tabelle111[[#This Row],[Anzahl Lieferscheine]]</f>
        <v>0.19354615384615387</v>
      </c>
      <c r="N804" s="1">
        <f>Tabelle111[[#This Row],[Menge t P2O5]]/Tabelle111[[#This Row],[Anzahl Lieferscheine]]</f>
        <v>9.1673076923076927E-2</v>
      </c>
    </row>
    <row r="805" spans="1:14" x14ac:dyDescent="0.2">
      <c r="A805" s="2" t="s">
        <v>41</v>
      </c>
      <c r="B805" s="2" t="s">
        <v>41</v>
      </c>
      <c r="C805" s="2" t="s">
        <v>6</v>
      </c>
      <c r="D805" s="2" t="s">
        <v>15</v>
      </c>
      <c r="E805" s="2" t="s">
        <v>10</v>
      </c>
      <c r="F805" s="2" t="s">
        <v>61</v>
      </c>
      <c r="G805" s="1">
        <v>368.55</v>
      </c>
      <c r="H805" s="1">
        <v>157.43</v>
      </c>
      <c r="I805" s="4">
        <v>1</v>
      </c>
      <c r="J805" s="2" t="s">
        <v>65</v>
      </c>
      <c r="K805" s="1">
        <f>Tabelle111[[#This Row],[Menge kg Nges]]/1000</f>
        <v>0.36854999999999999</v>
      </c>
      <c r="L805" s="1">
        <f>Tabelle111[[#This Row],[Menge kg P2O5]]/1000</f>
        <v>0.15743000000000001</v>
      </c>
      <c r="M805" s="1">
        <f>Tabelle111[[#This Row],[Menge t Nges]]/Tabelle111[[#This Row],[Anzahl Lieferscheine]]</f>
        <v>0.36854999999999999</v>
      </c>
      <c r="N805" s="1">
        <f>Tabelle111[[#This Row],[Menge t P2O5]]/Tabelle111[[#This Row],[Anzahl Lieferscheine]]</f>
        <v>0.15743000000000001</v>
      </c>
    </row>
    <row r="806" spans="1:14" x14ac:dyDescent="0.2">
      <c r="A806" s="2" t="s">
        <v>41</v>
      </c>
      <c r="B806" s="2" t="s">
        <v>41</v>
      </c>
      <c r="C806" s="2" t="s">
        <v>25</v>
      </c>
      <c r="D806" s="2" t="s">
        <v>25</v>
      </c>
      <c r="E806" s="2" t="s">
        <v>26</v>
      </c>
      <c r="F806" s="2" t="s">
        <v>61</v>
      </c>
      <c r="G806" s="1">
        <v>761.13</v>
      </c>
      <c r="H806" s="1">
        <v>3841.3999999999996</v>
      </c>
      <c r="I806" s="4">
        <v>19</v>
      </c>
      <c r="J806" s="2" t="s">
        <v>65</v>
      </c>
      <c r="K806" s="1">
        <f>Tabelle111[[#This Row],[Menge kg Nges]]/1000</f>
        <v>0.76112999999999997</v>
      </c>
      <c r="L806" s="1">
        <f>Tabelle111[[#This Row],[Menge kg P2O5]]/1000</f>
        <v>3.8413999999999997</v>
      </c>
      <c r="M806" s="1">
        <f>Tabelle111[[#This Row],[Menge t Nges]]/Tabelle111[[#This Row],[Anzahl Lieferscheine]]</f>
        <v>4.0059473684210527E-2</v>
      </c>
      <c r="N806" s="1">
        <f>Tabelle111[[#This Row],[Menge t P2O5]]/Tabelle111[[#This Row],[Anzahl Lieferscheine]]</f>
        <v>0.20217894736842104</v>
      </c>
    </row>
    <row r="807" spans="1:14" x14ac:dyDescent="0.2">
      <c r="A807" s="2" t="s">
        <v>41</v>
      </c>
      <c r="B807" s="2" t="s">
        <v>42</v>
      </c>
      <c r="C807" s="2" t="s">
        <v>6</v>
      </c>
      <c r="D807" s="2" t="s">
        <v>30</v>
      </c>
      <c r="E807" s="2" t="s">
        <v>26</v>
      </c>
      <c r="F807" s="2" t="s">
        <v>61</v>
      </c>
      <c r="G807" s="1">
        <v>9094.6299999999992</v>
      </c>
      <c r="H807" s="1">
        <v>4934.16</v>
      </c>
      <c r="I807" s="4">
        <v>22</v>
      </c>
      <c r="J807" s="2" t="s">
        <v>65</v>
      </c>
      <c r="K807" s="1">
        <f>Tabelle111[[#This Row],[Menge kg Nges]]/1000</f>
        <v>9.0946299999999987</v>
      </c>
      <c r="L807" s="1">
        <f>Tabelle111[[#This Row],[Menge kg P2O5]]/1000</f>
        <v>4.9341599999999994</v>
      </c>
      <c r="M807" s="1">
        <f>Tabelle111[[#This Row],[Menge t Nges]]/Tabelle111[[#This Row],[Anzahl Lieferscheine]]</f>
        <v>0.41339227272727269</v>
      </c>
      <c r="N807" s="1">
        <f>Tabelle111[[#This Row],[Menge t P2O5]]/Tabelle111[[#This Row],[Anzahl Lieferscheine]]</f>
        <v>0.22427999999999998</v>
      </c>
    </row>
    <row r="808" spans="1:14" x14ac:dyDescent="0.2">
      <c r="A808" s="2" t="s">
        <v>41</v>
      </c>
      <c r="B808" s="2" t="s">
        <v>42</v>
      </c>
      <c r="C808" s="2" t="s">
        <v>6</v>
      </c>
      <c r="D808" s="2" t="s">
        <v>7</v>
      </c>
      <c r="E808" s="2" t="s">
        <v>8</v>
      </c>
      <c r="F808" s="2" t="s">
        <v>61</v>
      </c>
      <c r="G808" s="1">
        <v>3746.7000000000003</v>
      </c>
      <c r="H808" s="1">
        <v>1426.8000000000002</v>
      </c>
      <c r="I808" s="4">
        <v>7</v>
      </c>
      <c r="J808" s="2" t="s">
        <v>65</v>
      </c>
      <c r="K808" s="1">
        <f>Tabelle111[[#This Row],[Menge kg Nges]]/1000</f>
        <v>3.7467000000000001</v>
      </c>
      <c r="L808" s="1">
        <f>Tabelle111[[#This Row],[Menge kg P2O5]]/1000</f>
        <v>1.4268000000000003</v>
      </c>
      <c r="M808" s="1">
        <f>Tabelle111[[#This Row],[Menge t Nges]]/Tabelle111[[#This Row],[Anzahl Lieferscheine]]</f>
        <v>0.53524285714285713</v>
      </c>
      <c r="N808" s="1">
        <f>Tabelle111[[#This Row],[Menge t P2O5]]/Tabelle111[[#This Row],[Anzahl Lieferscheine]]</f>
        <v>0.20382857142857147</v>
      </c>
    </row>
    <row r="809" spans="1:14" x14ac:dyDescent="0.2">
      <c r="A809" s="2" t="s">
        <v>41</v>
      </c>
      <c r="B809" s="2" t="s">
        <v>42</v>
      </c>
      <c r="C809" s="2" t="s">
        <v>6</v>
      </c>
      <c r="D809" s="2" t="s">
        <v>7</v>
      </c>
      <c r="E809" s="2" t="s">
        <v>9</v>
      </c>
      <c r="F809" s="2" t="s">
        <v>61</v>
      </c>
      <c r="G809" s="1">
        <v>2028</v>
      </c>
      <c r="H809" s="1">
        <v>780</v>
      </c>
      <c r="I809" s="4">
        <v>3</v>
      </c>
      <c r="J809" s="2" t="s">
        <v>65</v>
      </c>
      <c r="K809" s="1">
        <f>Tabelle111[[#This Row],[Menge kg Nges]]/1000</f>
        <v>2.028</v>
      </c>
      <c r="L809" s="1">
        <f>Tabelle111[[#This Row],[Menge kg P2O5]]/1000</f>
        <v>0.78</v>
      </c>
      <c r="M809" s="1">
        <f>Tabelle111[[#This Row],[Menge t Nges]]/Tabelle111[[#This Row],[Anzahl Lieferscheine]]</f>
        <v>0.67600000000000005</v>
      </c>
      <c r="N809" s="1">
        <f>Tabelle111[[#This Row],[Menge t P2O5]]/Tabelle111[[#This Row],[Anzahl Lieferscheine]]</f>
        <v>0.26</v>
      </c>
    </row>
    <row r="810" spans="1:14" x14ac:dyDescent="0.2">
      <c r="A810" s="2" t="s">
        <v>41</v>
      </c>
      <c r="B810" s="2" t="s">
        <v>42</v>
      </c>
      <c r="C810" s="2" t="s">
        <v>6</v>
      </c>
      <c r="D810" s="2" t="s">
        <v>7</v>
      </c>
      <c r="E810" s="2" t="s">
        <v>50</v>
      </c>
      <c r="F810" s="2" t="s">
        <v>61</v>
      </c>
      <c r="G810" s="1">
        <v>866.80000000000007</v>
      </c>
      <c r="H810" s="1">
        <v>354.59999999999997</v>
      </c>
      <c r="I810" s="4">
        <v>3</v>
      </c>
      <c r="J810" s="2" t="s">
        <v>65</v>
      </c>
      <c r="K810" s="1">
        <f>Tabelle111[[#This Row],[Menge kg Nges]]/1000</f>
        <v>0.86680000000000001</v>
      </c>
      <c r="L810" s="1">
        <f>Tabelle111[[#This Row],[Menge kg P2O5]]/1000</f>
        <v>0.35459999999999997</v>
      </c>
      <c r="M810" s="1">
        <f>Tabelle111[[#This Row],[Menge t Nges]]/Tabelle111[[#This Row],[Anzahl Lieferscheine]]</f>
        <v>0.28893333333333332</v>
      </c>
      <c r="N810" s="1">
        <f>Tabelle111[[#This Row],[Menge t P2O5]]/Tabelle111[[#This Row],[Anzahl Lieferscheine]]</f>
        <v>0.11819999999999999</v>
      </c>
    </row>
    <row r="811" spans="1:14" x14ac:dyDescent="0.2">
      <c r="A811" s="2" t="s">
        <v>41</v>
      </c>
      <c r="B811" s="2" t="s">
        <v>42</v>
      </c>
      <c r="C811" s="2" t="s">
        <v>6</v>
      </c>
      <c r="D811" s="2" t="s">
        <v>7</v>
      </c>
      <c r="E811" s="2" t="s">
        <v>11</v>
      </c>
      <c r="F811" s="2" t="s">
        <v>61</v>
      </c>
      <c r="G811" s="1">
        <v>2445.92</v>
      </c>
      <c r="H811" s="1">
        <v>1224</v>
      </c>
      <c r="I811" s="4">
        <v>4</v>
      </c>
      <c r="J811" s="2" t="s">
        <v>65</v>
      </c>
      <c r="K811" s="1">
        <f>Tabelle111[[#This Row],[Menge kg Nges]]/1000</f>
        <v>2.4459200000000001</v>
      </c>
      <c r="L811" s="1">
        <f>Tabelle111[[#This Row],[Menge kg P2O5]]/1000</f>
        <v>1.224</v>
      </c>
      <c r="M811" s="1">
        <f>Tabelle111[[#This Row],[Menge t Nges]]/Tabelle111[[#This Row],[Anzahl Lieferscheine]]</f>
        <v>0.61148000000000002</v>
      </c>
      <c r="N811" s="1">
        <f>Tabelle111[[#This Row],[Menge t P2O5]]/Tabelle111[[#This Row],[Anzahl Lieferscheine]]</f>
        <v>0.30599999999999999</v>
      </c>
    </row>
    <row r="812" spans="1:14" x14ac:dyDescent="0.2">
      <c r="A812" s="2" t="s">
        <v>41</v>
      </c>
      <c r="B812" s="2" t="s">
        <v>42</v>
      </c>
      <c r="C812" s="2" t="s">
        <v>6</v>
      </c>
      <c r="D812" s="2" t="s">
        <v>7</v>
      </c>
      <c r="E812" s="2" t="s">
        <v>12</v>
      </c>
      <c r="F812" s="2" t="s">
        <v>61</v>
      </c>
      <c r="G812" s="1">
        <v>1802.6399999999999</v>
      </c>
      <c r="H812" s="1">
        <v>897.96</v>
      </c>
      <c r="I812" s="4">
        <v>4</v>
      </c>
      <c r="J812" s="2" t="s">
        <v>65</v>
      </c>
      <c r="K812" s="1">
        <f>Tabelle111[[#This Row],[Menge kg Nges]]/1000</f>
        <v>1.8026399999999998</v>
      </c>
      <c r="L812" s="1">
        <f>Tabelle111[[#This Row],[Menge kg P2O5]]/1000</f>
        <v>0.89796000000000009</v>
      </c>
      <c r="M812" s="1">
        <f>Tabelle111[[#This Row],[Menge t Nges]]/Tabelle111[[#This Row],[Anzahl Lieferscheine]]</f>
        <v>0.45065999999999995</v>
      </c>
      <c r="N812" s="1">
        <f>Tabelle111[[#This Row],[Menge t P2O5]]/Tabelle111[[#This Row],[Anzahl Lieferscheine]]</f>
        <v>0.22449000000000002</v>
      </c>
    </row>
    <row r="813" spans="1:14" x14ac:dyDescent="0.2">
      <c r="A813" s="2" t="s">
        <v>41</v>
      </c>
      <c r="B813" s="2" t="s">
        <v>42</v>
      </c>
      <c r="C813" s="2" t="s">
        <v>6</v>
      </c>
      <c r="D813" s="2" t="s">
        <v>7</v>
      </c>
      <c r="E813" s="2" t="s">
        <v>13</v>
      </c>
      <c r="F813" s="2" t="s">
        <v>61</v>
      </c>
      <c r="G813" s="1">
        <v>2264.16</v>
      </c>
      <c r="H813" s="1">
        <v>1132.08</v>
      </c>
      <c r="I813" s="4">
        <v>6</v>
      </c>
      <c r="J813" s="2" t="s">
        <v>65</v>
      </c>
      <c r="K813" s="1">
        <f>Tabelle111[[#This Row],[Menge kg Nges]]/1000</f>
        <v>2.26416</v>
      </c>
      <c r="L813" s="1">
        <f>Tabelle111[[#This Row],[Menge kg P2O5]]/1000</f>
        <v>1.13208</v>
      </c>
      <c r="M813" s="1">
        <f>Tabelle111[[#This Row],[Menge t Nges]]/Tabelle111[[#This Row],[Anzahl Lieferscheine]]</f>
        <v>0.37735999999999997</v>
      </c>
      <c r="N813" s="1">
        <f>Tabelle111[[#This Row],[Menge t P2O5]]/Tabelle111[[#This Row],[Anzahl Lieferscheine]]</f>
        <v>0.18867999999999999</v>
      </c>
    </row>
    <row r="814" spans="1:14" x14ac:dyDescent="0.2">
      <c r="A814" s="2" t="s">
        <v>41</v>
      </c>
      <c r="B814" s="2" t="s">
        <v>42</v>
      </c>
      <c r="C814" s="2" t="s">
        <v>6</v>
      </c>
      <c r="D814" s="2" t="s">
        <v>15</v>
      </c>
      <c r="E814" s="2" t="s">
        <v>21</v>
      </c>
      <c r="F814" s="2" t="s">
        <v>61</v>
      </c>
      <c r="G814" s="1">
        <v>112.7</v>
      </c>
      <c r="H814" s="1">
        <v>61.9</v>
      </c>
      <c r="I814" s="4">
        <v>1</v>
      </c>
      <c r="J814" s="2" t="s">
        <v>65</v>
      </c>
      <c r="K814" s="1">
        <f>Tabelle111[[#This Row],[Menge kg Nges]]/1000</f>
        <v>0.11270000000000001</v>
      </c>
      <c r="L814" s="1">
        <f>Tabelle111[[#This Row],[Menge kg P2O5]]/1000</f>
        <v>6.1899999999999997E-2</v>
      </c>
      <c r="M814" s="1">
        <f>Tabelle111[[#This Row],[Menge t Nges]]/Tabelle111[[#This Row],[Anzahl Lieferscheine]]</f>
        <v>0.11270000000000001</v>
      </c>
      <c r="N814" s="1">
        <f>Tabelle111[[#This Row],[Menge t P2O5]]/Tabelle111[[#This Row],[Anzahl Lieferscheine]]</f>
        <v>6.1899999999999997E-2</v>
      </c>
    </row>
    <row r="815" spans="1:14" x14ac:dyDescent="0.2">
      <c r="A815" s="2" t="s">
        <v>41</v>
      </c>
      <c r="B815" s="2" t="s">
        <v>42</v>
      </c>
      <c r="C815" s="2" t="s">
        <v>6</v>
      </c>
      <c r="D815" s="2" t="s">
        <v>15</v>
      </c>
      <c r="E815" s="2" t="s">
        <v>9</v>
      </c>
      <c r="F815" s="2" t="s">
        <v>61</v>
      </c>
      <c r="G815" s="1">
        <v>796.59</v>
      </c>
      <c r="H815" s="1">
        <v>367.4</v>
      </c>
      <c r="I815" s="4">
        <v>1</v>
      </c>
      <c r="J815" s="2" t="s">
        <v>65</v>
      </c>
      <c r="K815" s="1">
        <f>Tabelle111[[#This Row],[Menge kg Nges]]/1000</f>
        <v>0.79659000000000002</v>
      </c>
      <c r="L815" s="1">
        <f>Tabelle111[[#This Row],[Menge kg P2O5]]/1000</f>
        <v>0.3674</v>
      </c>
      <c r="M815" s="1">
        <f>Tabelle111[[#This Row],[Menge t Nges]]/Tabelle111[[#This Row],[Anzahl Lieferscheine]]</f>
        <v>0.79659000000000002</v>
      </c>
      <c r="N815" s="1">
        <f>Tabelle111[[#This Row],[Menge t P2O5]]/Tabelle111[[#This Row],[Anzahl Lieferscheine]]</f>
        <v>0.3674</v>
      </c>
    </row>
    <row r="816" spans="1:14" x14ac:dyDescent="0.2">
      <c r="A816" s="2" t="s">
        <v>41</v>
      </c>
      <c r="B816" s="2" t="s">
        <v>42</v>
      </c>
      <c r="C816" s="2" t="s">
        <v>25</v>
      </c>
      <c r="D816" s="2" t="s">
        <v>25</v>
      </c>
      <c r="E816" s="2" t="s">
        <v>26</v>
      </c>
      <c r="F816" s="2" t="s">
        <v>61</v>
      </c>
      <c r="G816" s="1">
        <v>1805.16</v>
      </c>
      <c r="H816" s="1">
        <v>9025.7999999999993</v>
      </c>
      <c r="I816" s="4">
        <v>32</v>
      </c>
      <c r="J816" s="2" t="s">
        <v>65</v>
      </c>
      <c r="K816" s="1">
        <f>Tabelle111[[#This Row],[Menge kg Nges]]/1000</f>
        <v>1.8051600000000001</v>
      </c>
      <c r="L816" s="1">
        <f>Tabelle111[[#This Row],[Menge kg P2O5]]/1000</f>
        <v>9.0257999999999985</v>
      </c>
      <c r="M816" s="1">
        <f>Tabelle111[[#This Row],[Menge t Nges]]/Tabelle111[[#This Row],[Anzahl Lieferscheine]]</f>
        <v>5.6411250000000003E-2</v>
      </c>
      <c r="N816" s="1">
        <f>Tabelle111[[#This Row],[Menge t P2O5]]/Tabelle111[[#This Row],[Anzahl Lieferscheine]]</f>
        <v>0.28205624999999995</v>
      </c>
    </row>
    <row r="817" spans="1:14" x14ac:dyDescent="0.2">
      <c r="A817" s="2" t="s">
        <v>42</v>
      </c>
      <c r="B817" s="2" t="s">
        <v>32</v>
      </c>
      <c r="C817" s="2" t="s">
        <v>6</v>
      </c>
      <c r="D817" s="2" t="s">
        <v>7</v>
      </c>
      <c r="E817" s="2" t="s">
        <v>8</v>
      </c>
      <c r="F817" s="2" t="s">
        <v>61</v>
      </c>
      <c r="G817" s="1">
        <v>2608.5</v>
      </c>
      <c r="H817" s="1">
        <v>1128.5</v>
      </c>
      <c r="I817" s="4">
        <v>6</v>
      </c>
      <c r="J817" s="2" t="s">
        <v>65</v>
      </c>
      <c r="K817" s="1">
        <f>Tabelle111[[#This Row],[Menge kg Nges]]/1000</f>
        <v>2.6084999999999998</v>
      </c>
      <c r="L817" s="1">
        <f>Tabelle111[[#This Row],[Menge kg P2O5]]/1000</f>
        <v>1.1285000000000001</v>
      </c>
      <c r="M817" s="1">
        <f>Tabelle111[[#This Row],[Menge t Nges]]/Tabelle111[[#This Row],[Anzahl Lieferscheine]]</f>
        <v>0.43474999999999997</v>
      </c>
      <c r="N817" s="1">
        <f>Tabelle111[[#This Row],[Menge t P2O5]]/Tabelle111[[#This Row],[Anzahl Lieferscheine]]</f>
        <v>0.18808333333333335</v>
      </c>
    </row>
    <row r="818" spans="1:14" x14ac:dyDescent="0.2">
      <c r="A818" s="2" t="s">
        <v>42</v>
      </c>
      <c r="B818" s="2" t="s">
        <v>32</v>
      </c>
      <c r="C818" s="2" t="s">
        <v>6</v>
      </c>
      <c r="D818" s="2" t="s">
        <v>7</v>
      </c>
      <c r="E818" s="2" t="s">
        <v>10</v>
      </c>
      <c r="F818" s="2" t="s">
        <v>61</v>
      </c>
      <c r="G818" s="1">
        <v>680</v>
      </c>
      <c r="H818" s="1">
        <v>272</v>
      </c>
      <c r="I818" s="4">
        <v>1</v>
      </c>
      <c r="J818" s="2" t="s">
        <v>65</v>
      </c>
      <c r="K818" s="1">
        <f>Tabelle111[[#This Row],[Menge kg Nges]]/1000</f>
        <v>0.68</v>
      </c>
      <c r="L818" s="1">
        <f>Tabelle111[[#This Row],[Menge kg P2O5]]/1000</f>
        <v>0.27200000000000002</v>
      </c>
      <c r="M818" s="1">
        <f>Tabelle111[[#This Row],[Menge t Nges]]/Tabelle111[[#This Row],[Anzahl Lieferscheine]]</f>
        <v>0.68</v>
      </c>
      <c r="N818" s="1">
        <f>Tabelle111[[#This Row],[Menge t P2O5]]/Tabelle111[[#This Row],[Anzahl Lieferscheine]]</f>
        <v>0.27200000000000002</v>
      </c>
    </row>
    <row r="819" spans="1:14" x14ac:dyDescent="0.2">
      <c r="A819" s="2" t="s">
        <v>42</v>
      </c>
      <c r="B819" s="2" t="s">
        <v>32</v>
      </c>
      <c r="C819" s="2" t="s">
        <v>6</v>
      </c>
      <c r="D819" s="2" t="s">
        <v>7</v>
      </c>
      <c r="E819" s="2" t="s">
        <v>14</v>
      </c>
      <c r="F819" s="2" t="s">
        <v>61</v>
      </c>
      <c r="G819" s="1">
        <v>1153.5</v>
      </c>
      <c r="H819" s="1">
        <v>780.09999999999991</v>
      </c>
      <c r="I819" s="4">
        <v>6</v>
      </c>
      <c r="J819" s="2" t="s">
        <v>65</v>
      </c>
      <c r="K819" s="1">
        <f>Tabelle111[[#This Row],[Menge kg Nges]]/1000</f>
        <v>1.1535</v>
      </c>
      <c r="L819" s="1">
        <f>Tabelle111[[#This Row],[Menge kg P2O5]]/1000</f>
        <v>0.7800999999999999</v>
      </c>
      <c r="M819" s="1">
        <f>Tabelle111[[#This Row],[Menge t Nges]]/Tabelle111[[#This Row],[Anzahl Lieferscheine]]</f>
        <v>0.19225</v>
      </c>
      <c r="N819" s="1">
        <f>Tabelle111[[#This Row],[Menge t P2O5]]/Tabelle111[[#This Row],[Anzahl Lieferscheine]]</f>
        <v>0.13001666666666664</v>
      </c>
    </row>
    <row r="820" spans="1:14" x14ac:dyDescent="0.2">
      <c r="A820" s="2" t="s">
        <v>42</v>
      </c>
      <c r="B820" s="2" t="s">
        <v>32</v>
      </c>
      <c r="C820" s="2" t="s">
        <v>6</v>
      </c>
      <c r="D820" s="2" t="s">
        <v>15</v>
      </c>
      <c r="E820" s="2" t="s">
        <v>20</v>
      </c>
      <c r="F820" s="2" t="s">
        <v>61</v>
      </c>
      <c r="G820" s="1">
        <v>104</v>
      </c>
      <c r="H820" s="1">
        <v>100</v>
      </c>
      <c r="I820" s="4">
        <v>1</v>
      </c>
      <c r="J820" s="2" t="s">
        <v>65</v>
      </c>
      <c r="K820" s="1">
        <f>Tabelle111[[#This Row],[Menge kg Nges]]/1000</f>
        <v>0.104</v>
      </c>
      <c r="L820" s="1">
        <f>Tabelle111[[#This Row],[Menge kg P2O5]]/1000</f>
        <v>0.1</v>
      </c>
      <c r="M820" s="1">
        <f>Tabelle111[[#This Row],[Menge t Nges]]/Tabelle111[[#This Row],[Anzahl Lieferscheine]]</f>
        <v>0.104</v>
      </c>
      <c r="N820" s="1">
        <f>Tabelle111[[#This Row],[Menge t P2O5]]/Tabelle111[[#This Row],[Anzahl Lieferscheine]]</f>
        <v>0.1</v>
      </c>
    </row>
    <row r="821" spans="1:14" x14ac:dyDescent="0.2">
      <c r="A821" s="2" t="s">
        <v>42</v>
      </c>
      <c r="B821" s="2" t="s">
        <v>32</v>
      </c>
      <c r="C821" s="2" t="s">
        <v>25</v>
      </c>
      <c r="D821" s="2" t="s">
        <v>25</v>
      </c>
      <c r="E821" s="2" t="s">
        <v>26</v>
      </c>
      <c r="F821" s="2" t="s">
        <v>61</v>
      </c>
      <c r="G821" s="1">
        <v>19453.7</v>
      </c>
      <c r="H821" s="1">
        <v>8883.3399999999983</v>
      </c>
      <c r="I821" s="4">
        <v>61</v>
      </c>
      <c r="J821" s="2" t="s">
        <v>65</v>
      </c>
      <c r="K821" s="1">
        <f>Tabelle111[[#This Row],[Menge kg Nges]]/1000</f>
        <v>19.453700000000001</v>
      </c>
      <c r="L821" s="1">
        <f>Tabelle111[[#This Row],[Menge kg P2O5]]/1000</f>
        <v>8.8833399999999987</v>
      </c>
      <c r="M821" s="1">
        <f>Tabelle111[[#This Row],[Menge t Nges]]/Tabelle111[[#This Row],[Anzahl Lieferscheine]]</f>
        <v>0.31891311475409839</v>
      </c>
      <c r="N821" s="1">
        <f>Tabelle111[[#This Row],[Menge t P2O5]]/Tabelle111[[#This Row],[Anzahl Lieferscheine]]</f>
        <v>0.1456285245901639</v>
      </c>
    </row>
    <row r="822" spans="1:14" x14ac:dyDescent="0.2">
      <c r="A822" s="2" t="s">
        <v>42</v>
      </c>
      <c r="B822" s="2" t="s">
        <v>37</v>
      </c>
      <c r="C822" s="2" t="s">
        <v>6</v>
      </c>
      <c r="D822" s="2" t="s">
        <v>7</v>
      </c>
      <c r="E822" s="2" t="s">
        <v>14</v>
      </c>
      <c r="F822" s="2" t="s">
        <v>61</v>
      </c>
      <c r="G822" s="1">
        <v>2304.96</v>
      </c>
      <c r="H822" s="1">
        <v>1122.2399999999998</v>
      </c>
      <c r="I822" s="4">
        <v>12</v>
      </c>
      <c r="J822" s="2" t="s">
        <v>65</v>
      </c>
      <c r="K822" s="1">
        <f>Tabelle111[[#This Row],[Menge kg Nges]]/1000</f>
        <v>2.3049599999999999</v>
      </c>
      <c r="L822" s="1">
        <f>Tabelle111[[#This Row],[Menge kg P2O5]]/1000</f>
        <v>1.1222399999999997</v>
      </c>
      <c r="M822" s="1">
        <f>Tabelle111[[#This Row],[Menge t Nges]]/Tabelle111[[#This Row],[Anzahl Lieferscheine]]</f>
        <v>0.19208</v>
      </c>
      <c r="N822" s="1">
        <f>Tabelle111[[#This Row],[Menge t P2O5]]/Tabelle111[[#This Row],[Anzahl Lieferscheine]]</f>
        <v>9.3519999999999978E-2</v>
      </c>
    </row>
    <row r="823" spans="1:14" x14ac:dyDescent="0.2">
      <c r="A823" s="2" t="s">
        <v>42</v>
      </c>
      <c r="B823" s="2" t="s">
        <v>38</v>
      </c>
      <c r="C823" s="2" t="s">
        <v>6</v>
      </c>
      <c r="D823" s="2" t="s">
        <v>15</v>
      </c>
      <c r="E823" s="2" t="s">
        <v>21</v>
      </c>
      <c r="F823" s="2" t="s">
        <v>61</v>
      </c>
      <c r="G823" s="1">
        <v>408</v>
      </c>
      <c r="H823" s="1">
        <v>240</v>
      </c>
      <c r="I823" s="4">
        <v>1</v>
      </c>
      <c r="J823" s="2" t="s">
        <v>65</v>
      </c>
      <c r="K823" s="1">
        <f>Tabelle111[[#This Row],[Menge kg Nges]]/1000</f>
        <v>0.40799999999999997</v>
      </c>
      <c r="L823" s="1">
        <f>Tabelle111[[#This Row],[Menge kg P2O5]]/1000</f>
        <v>0.24</v>
      </c>
      <c r="M823" s="1">
        <f>Tabelle111[[#This Row],[Menge t Nges]]/Tabelle111[[#This Row],[Anzahl Lieferscheine]]</f>
        <v>0.40799999999999997</v>
      </c>
      <c r="N823" s="1">
        <f>Tabelle111[[#This Row],[Menge t P2O5]]/Tabelle111[[#This Row],[Anzahl Lieferscheine]]</f>
        <v>0.24</v>
      </c>
    </row>
    <row r="824" spans="1:14" x14ac:dyDescent="0.2">
      <c r="A824" s="2" t="s">
        <v>42</v>
      </c>
      <c r="B824" s="2" t="s">
        <v>38</v>
      </c>
      <c r="C824" s="2" t="s">
        <v>25</v>
      </c>
      <c r="D824" s="2" t="s">
        <v>25</v>
      </c>
      <c r="E824" s="2" t="s">
        <v>26</v>
      </c>
      <c r="F824" s="2" t="s">
        <v>61</v>
      </c>
      <c r="G824" s="1">
        <v>1249.74</v>
      </c>
      <c r="H824" s="1">
        <v>1088.01</v>
      </c>
      <c r="I824" s="4">
        <v>4</v>
      </c>
      <c r="J824" s="2" t="s">
        <v>65</v>
      </c>
      <c r="K824" s="1">
        <f>Tabelle111[[#This Row],[Menge kg Nges]]/1000</f>
        <v>1.2497400000000001</v>
      </c>
      <c r="L824" s="1">
        <f>Tabelle111[[#This Row],[Menge kg P2O5]]/1000</f>
        <v>1.0880099999999999</v>
      </c>
      <c r="M824" s="1">
        <f>Tabelle111[[#This Row],[Menge t Nges]]/Tabelle111[[#This Row],[Anzahl Lieferscheine]]</f>
        <v>0.31243500000000002</v>
      </c>
      <c r="N824" s="1">
        <f>Tabelle111[[#This Row],[Menge t P2O5]]/Tabelle111[[#This Row],[Anzahl Lieferscheine]]</f>
        <v>0.27200249999999998</v>
      </c>
    </row>
    <row r="825" spans="1:14" x14ac:dyDescent="0.2">
      <c r="A825" s="2" t="s">
        <v>42</v>
      </c>
      <c r="B825" s="2" t="s">
        <v>39</v>
      </c>
      <c r="C825" s="2" t="s">
        <v>6</v>
      </c>
      <c r="D825" s="2" t="s">
        <v>7</v>
      </c>
      <c r="E825" s="2" t="s">
        <v>8</v>
      </c>
      <c r="F825" s="2" t="s">
        <v>61</v>
      </c>
      <c r="G825" s="1">
        <v>477</v>
      </c>
      <c r="H825" s="1">
        <v>174.89999999999998</v>
      </c>
      <c r="I825" s="4">
        <v>3</v>
      </c>
      <c r="J825" s="2" t="s">
        <v>65</v>
      </c>
      <c r="K825" s="1">
        <f>Tabelle111[[#This Row],[Menge kg Nges]]/1000</f>
        <v>0.47699999999999998</v>
      </c>
      <c r="L825" s="1">
        <f>Tabelle111[[#This Row],[Menge kg P2O5]]/1000</f>
        <v>0.17489999999999997</v>
      </c>
      <c r="M825" s="1">
        <f>Tabelle111[[#This Row],[Menge t Nges]]/Tabelle111[[#This Row],[Anzahl Lieferscheine]]</f>
        <v>0.159</v>
      </c>
      <c r="N825" s="1">
        <f>Tabelle111[[#This Row],[Menge t P2O5]]/Tabelle111[[#This Row],[Anzahl Lieferscheine]]</f>
        <v>5.8299999999999991E-2</v>
      </c>
    </row>
    <row r="826" spans="1:14" x14ac:dyDescent="0.2">
      <c r="A826" s="2" t="s">
        <v>42</v>
      </c>
      <c r="B826" s="2" t="s">
        <v>39</v>
      </c>
      <c r="C826" s="2" t="s">
        <v>6</v>
      </c>
      <c r="D826" s="2" t="s">
        <v>7</v>
      </c>
      <c r="E826" s="2" t="s">
        <v>12</v>
      </c>
      <c r="F826" s="2" t="s">
        <v>61</v>
      </c>
      <c r="G826" s="1">
        <v>146.69999999999999</v>
      </c>
      <c r="H826" s="1">
        <v>57.6</v>
      </c>
      <c r="I826" s="4">
        <v>1</v>
      </c>
      <c r="J826" s="2" t="s">
        <v>65</v>
      </c>
      <c r="K826" s="1">
        <f>Tabelle111[[#This Row],[Menge kg Nges]]/1000</f>
        <v>0.1467</v>
      </c>
      <c r="L826" s="1">
        <f>Tabelle111[[#This Row],[Menge kg P2O5]]/1000</f>
        <v>5.7599999999999998E-2</v>
      </c>
      <c r="M826" s="1">
        <f>Tabelle111[[#This Row],[Menge t Nges]]/Tabelle111[[#This Row],[Anzahl Lieferscheine]]</f>
        <v>0.1467</v>
      </c>
      <c r="N826" s="1">
        <f>Tabelle111[[#This Row],[Menge t P2O5]]/Tabelle111[[#This Row],[Anzahl Lieferscheine]]</f>
        <v>5.7599999999999998E-2</v>
      </c>
    </row>
    <row r="827" spans="1:14" x14ac:dyDescent="0.2">
      <c r="A827" s="2" t="s">
        <v>42</v>
      </c>
      <c r="B827" s="2" t="s">
        <v>39</v>
      </c>
      <c r="C827" s="2" t="s">
        <v>6</v>
      </c>
      <c r="D827" s="2" t="s">
        <v>7</v>
      </c>
      <c r="E827" s="2" t="s">
        <v>14</v>
      </c>
      <c r="F827" s="2" t="s">
        <v>61</v>
      </c>
      <c r="G827" s="1">
        <v>658.56</v>
      </c>
      <c r="H827" s="1">
        <v>320.64</v>
      </c>
      <c r="I827" s="4">
        <v>3</v>
      </c>
      <c r="J827" s="2" t="s">
        <v>65</v>
      </c>
      <c r="K827" s="1">
        <f>Tabelle111[[#This Row],[Menge kg Nges]]/1000</f>
        <v>0.65855999999999992</v>
      </c>
      <c r="L827" s="1">
        <f>Tabelle111[[#This Row],[Menge kg P2O5]]/1000</f>
        <v>0.32063999999999998</v>
      </c>
      <c r="M827" s="1">
        <f>Tabelle111[[#This Row],[Menge t Nges]]/Tabelle111[[#This Row],[Anzahl Lieferscheine]]</f>
        <v>0.21951999999999997</v>
      </c>
      <c r="N827" s="1">
        <f>Tabelle111[[#This Row],[Menge t P2O5]]/Tabelle111[[#This Row],[Anzahl Lieferscheine]]</f>
        <v>0.10687999999999999</v>
      </c>
    </row>
    <row r="828" spans="1:14" x14ac:dyDescent="0.2">
      <c r="A828" s="2" t="s">
        <v>42</v>
      </c>
      <c r="B828" s="2" t="s">
        <v>39</v>
      </c>
      <c r="C828" s="2" t="s">
        <v>25</v>
      </c>
      <c r="D828" s="2" t="s">
        <v>25</v>
      </c>
      <c r="E828" s="2" t="s">
        <v>26</v>
      </c>
      <c r="F828" s="2" t="s">
        <v>61</v>
      </c>
      <c r="G828" s="1">
        <v>2501.6599999999994</v>
      </c>
      <c r="H828" s="1">
        <v>1100.1199999999999</v>
      </c>
      <c r="I828" s="4">
        <v>15</v>
      </c>
      <c r="J828" s="2" t="s">
        <v>65</v>
      </c>
      <c r="K828" s="1">
        <f>Tabelle111[[#This Row],[Menge kg Nges]]/1000</f>
        <v>2.5016599999999993</v>
      </c>
      <c r="L828" s="1">
        <f>Tabelle111[[#This Row],[Menge kg P2O5]]/1000</f>
        <v>1.10012</v>
      </c>
      <c r="M828" s="1">
        <f>Tabelle111[[#This Row],[Menge t Nges]]/Tabelle111[[#This Row],[Anzahl Lieferscheine]]</f>
        <v>0.16677733333333328</v>
      </c>
      <c r="N828" s="1">
        <f>Tabelle111[[#This Row],[Menge t P2O5]]/Tabelle111[[#This Row],[Anzahl Lieferscheine]]</f>
        <v>7.3341333333333328E-2</v>
      </c>
    </row>
    <row r="829" spans="1:14" x14ac:dyDescent="0.2">
      <c r="A829" s="2" t="s">
        <v>42</v>
      </c>
      <c r="B829" s="2" t="s">
        <v>40</v>
      </c>
      <c r="C829" s="2" t="s">
        <v>6</v>
      </c>
      <c r="D829" s="2" t="s">
        <v>7</v>
      </c>
      <c r="E829" s="2" t="s">
        <v>8</v>
      </c>
      <c r="F829" s="2" t="s">
        <v>61</v>
      </c>
      <c r="G829" s="1">
        <v>822.8</v>
      </c>
      <c r="H829" s="1">
        <v>277.39999999999998</v>
      </c>
      <c r="I829" s="4">
        <v>2</v>
      </c>
      <c r="J829" s="2" t="s">
        <v>65</v>
      </c>
      <c r="K829" s="1">
        <f>Tabelle111[[#This Row],[Menge kg Nges]]/1000</f>
        <v>0.82279999999999998</v>
      </c>
      <c r="L829" s="1">
        <f>Tabelle111[[#This Row],[Menge kg P2O5]]/1000</f>
        <v>0.27739999999999998</v>
      </c>
      <c r="M829" s="1">
        <f>Tabelle111[[#This Row],[Menge t Nges]]/Tabelle111[[#This Row],[Anzahl Lieferscheine]]</f>
        <v>0.41139999999999999</v>
      </c>
      <c r="N829" s="1">
        <f>Tabelle111[[#This Row],[Menge t P2O5]]/Tabelle111[[#This Row],[Anzahl Lieferscheine]]</f>
        <v>0.13869999999999999</v>
      </c>
    </row>
    <row r="830" spans="1:14" x14ac:dyDescent="0.2">
      <c r="A830" s="2" t="s">
        <v>42</v>
      </c>
      <c r="B830" s="2" t="s">
        <v>40</v>
      </c>
      <c r="C830" s="2" t="s">
        <v>6</v>
      </c>
      <c r="D830" s="2" t="s">
        <v>7</v>
      </c>
      <c r="E830" s="2" t="s">
        <v>9</v>
      </c>
      <c r="F830" s="2" t="s">
        <v>61</v>
      </c>
      <c r="G830" s="1">
        <v>308</v>
      </c>
      <c r="H830" s="1">
        <v>126</v>
      </c>
      <c r="I830" s="4">
        <v>2</v>
      </c>
      <c r="J830" s="2" t="s">
        <v>65</v>
      </c>
      <c r="K830" s="1">
        <f>Tabelle111[[#This Row],[Menge kg Nges]]/1000</f>
        <v>0.308</v>
      </c>
      <c r="L830" s="1">
        <f>Tabelle111[[#This Row],[Menge kg P2O5]]/1000</f>
        <v>0.126</v>
      </c>
      <c r="M830" s="1">
        <f>Tabelle111[[#This Row],[Menge t Nges]]/Tabelle111[[#This Row],[Anzahl Lieferscheine]]</f>
        <v>0.154</v>
      </c>
      <c r="N830" s="1">
        <f>Tabelle111[[#This Row],[Menge t P2O5]]/Tabelle111[[#This Row],[Anzahl Lieferscheine]]</f>
        <v>6.3E-2</v>
      </c>
    </row>
    <row r="831" spans="1:14" x14ac:dyDescent="0.2">
      <c r="A831" s="2" t="s">
        <v>42</v>
      </c>
      <c r="B831" s="2" t="s">
        <v>40</v>
      </c>
      <c r="C831" s="2" t="s">
        <v>6</v>
      </c>
      <c r="D831" s="2" t="s">
        <v>7</v>
      </c>
      <c r="E831" s="2" t="s">
        <v>11</v>
      </c>
      <c r="F831" s="2" t="s">
        <v>61</v>
      </c>
      <c r="G831" s="1">
        <v>330</v>
      </c>
      <c r="H831" s="1">
        <v>130</v>
      </c>
      <c r="I831" s="4">
        <v>2</v>
      </c>
      <c r="J831" s="2" t="s">
        <v>65</v>
      </c>
      <c r="K831" s="1">
        <f>Tabelle111[[#This Row],[Menge kg Nges]]/1000</f>
        <v>0.33</v>
      </c>
      <c r="L831" s="1">
        <f>Tabelle111[[#This Row],[Menge kg P2O5]]/1000</f>
        <v>0.13</v>
      </c>
      <c r="M831" s="1">
        <f>Tabelle111[[#This Row],[Menge t Nges]]/Tabelle111[[#This Row],[Anzahl Lieferscheine]]</f>
        <v>0.16500000000000001</v>
      </c>
      <c r="N831" s="1">
        <f>Tabelle111[[#This Row],[Menge t P2O5]]/Tabelle111[[#This Row],[Anzahl Lieferscheine]]</f>
        <v>6.5000000000000002E-2</v>
      </c>
    </row>
    <row r="832" spans="1:14" x14ac:dyDescent="0.2">
      <c r="A832" s="2" t="s">
        <v>42</v>
      </c>
      <c r="B832" s="2" t="s">
        <v>40</v>
      </c>
      <c r="C832" s="2" t="s">
        <v>6</v>
      </c>
      <c r="D832" s="2" t="s">
        <v>7</v>
      </c>
      <c r="E832" s="2" t="s">
        <v>12</v>
      </c>
      <c r="F832" s="2" t="s">
        <v>61</v>
      </c>
      <c r="G832" s="1">
        <v>5502.0400000000009</v>
      </c>
      <c r="H832" s="1">
        <v>1830.18</v>
      </c>
      <c r="I832" s="4">
        <v>33</v>
      </c>
      <c r="J832" s="2" t="s">
        <v>65</v>
      </c>
      <c r="K832" s="1">
        <f>Tabelle111[[#This Row],[Menge kg Nges]]/1000</f>
        <v>5.5020400000000009</v>
      </c>
      <c r="L832" s="1">
        <f>Tabelle111[[#This Row],[Menge kg P2O5]]/1000</f>
        <v>1.8301800000000001</v>
      </c>
      <c r="M832" s="1">
        <f>Tabelle111[[#This Row],[Menge t Nges]]/Tabelle111[[#This Row],[Anzahl Lieferscheine]]</f>
        <v>0.16672848484848488</v>
      </c>
      <c r="N832" s="1">
        <f>Tabelle111[[#This Row],[Menge t P2O5]]/Tabelle111[[#This Row],[Anzahl Lieferscheine]]</f>
        <v>5.5460000000000002E-2</v>
      </c>
    </row>
    <row r="833" spans="1:14" x14ac:dyDescent="0.2">
      <c r="A833" s="2" t="s">
        <v>42</v>
      </c>
      <c r="B833" s="2" t="s">
        <v>40</v>
      </c>
      <c r="C833" s="2" t="s">
        <v>6</v>
      </c>
      <c r="D833" s="2" t="s">
        <v>15</v>
      </c>
      <c r="E833" s="2" t="s">
        <v>17</v>
      </c>
      <c r="F833" s="2" t="s">
        <v>61</v>
      </c>
      <c r="G833" s="1">
        <v>1621.8</v>
      </c>
      <c r="H833" s="1">
        <v>703.8</v>
      </c>
      <c r="I833" s="4">
        <v>1</v>
      </c>
      <c r="J833" s="2" t="s">
        <v>65</v>
      </c>
      <c r="K833" s="1">
        <f>Tabelle111[[#This Row],[Menge kg Nges]]/1000</f>
        <v>1.6217999999999999</v>
      </c>
      <c r="L833" s="1">
        <f>Tabelle111[[#This Row],[Menge kg P2O5]]/1000</f>
        <v>0.70379999999999998</v>
      </c>
      <c r="M833" s="1">
        <f>Tabelle111[[#This Row],[Menge t Nges]]/Tabelle111[[#This Row],[Anzahl Lieferscheine]]</f>
        <v>1.6217999999999999</v>
      </c>
      <c r="N833" s="1">
        <f>Tabelle111[[#This Row],[Menge t P2O5]]/Tabelle111[[#This Row],[Anzahl Lieferscheine]]</f>
        <v>0.70379999999999998</v>
      </c>
    </row>
    <row r="834" spans="1:14" x14ac:dyDescent="0.2">
      <c r="A834" s="2" t="s">
        <v>42</v>
      </c>
      <c r="B834" s="2" t="s">
        <v>40</v>
      </c>
      <c r="C834" s="2" t="s">
        <v>6</v>
      </c>
      <c r="D834" s="2" t="s">
        <v>15</v>
      </c>
      <c r="E834" s="2" t="s">
        <v>18</v>
      </c>
      <c r="F834" s="2" t="s">
        <v>61</v>
      </c>
      <c r="G834" s="1">
        <v>268.8</v>
      </c>
      <c r="H834" s="1">
        <v>217.6</v>
      </c>
      <c r="I834" s="4">
        <v>1</v>
      </c>
      <c r="J834" s="2" t="s">
        <v>65</v>
      </c>
      <c r="K834" s="1">
        <f>Tabelle111[[#This Row],[Menge kg Nges]]/1000</f>
        <v>0.26880000000000004</v>
      </c>
      <c r="L834" s="1">
        <f>Tabelle111[[#This Row],[Menge kg P2O5]]/1000</f>
        <v>0.21759999999999999</v>
      </c>
      <c r="M834" s="1">
        <f>Tabelle111[[#This Row],[Menge t Nges]]/Tabelle111[[#This Row],[Anzahl Lieferscheine]]</f>
        <v>0.26880000000000004</v>
      </c>
      <c r="N834" s="1">
        <f>Tabelle111[[#This Row],[Menge t P2O5]]/Tabelle111[[#This Row],[Anzahl Lieferscheine]]</f>
        <v>0.21759999999999999</v>
      </c>
    </row>
    <row r="835" spans="1:14" x14ac:dyDescent="0.2">
      <c r="A835" s="2" t="s">
        <v>42</v>
      </c>
      <c r="B835" s="2" t="s">
        <v>40</v>
      </c>
      <c r="C835" s="2" t="s">
        <v>25</v>
      </c>
      <c r="D835" s="2" t="s">
        <v>25</v>
      </c>
      <c r="E835" s="2" t="s">
        <v>26</v>
      </c>
      <c r="F835" s="2" t="s">
        <v>61</v>
      </c>
      <c r="G835" s="1">
        <v>657.05</v>
      </c>
      <c r="H835" s="1">
        <v>485.68000000000006</v>
      </c>
      <c r="I835" s="4">
        <v>4</v>
      </c>
      <c r="J835" s="2" t="s">
        <v>65</v>
      </c>
      <c r="K835" s="1">
        <f>Tabelle111[[#This Row],[Menge kg Nges]]/1000</f>
        <v>0.65704999999999991</v>
      </c>
      <c r="L835" s="1">
        <f>Tabelle111[[#This Row],[Menge kg P2O5]]/1000</f>
        <v>0.48568000000000006</v>
      </c>
      <c r="M835" s="1">
        <f>Tabelle111[[#This Row],[Menge t Nges]]/Tabelle111[[#This Row],[Anzahl Lieferscheine]]</f>
        <v>0.16426249999999998</v>
      </c>
      <c r="N835" s="1">
        <f>Tabelle111[[#This Row],[Menge t P2O5]]/Tabelle111[[#This Row],[Anzahl Lieferscheine]]</f>
        <v>0.12142000000000001</v>
      </c>
    </row>
    <row r="836" spans="1:14" x14ac:dyDescent="0.2">
      <c r="A836" s="2" t="s">
        <v>42</v>
      </c>
      <c r="B836" s="2" t="s">
        <v>41</v>
      </c>
      <c r="C836" s="2" t="s">
        <v>6</v>
      </c>
      <c r="D836" s="2" t="s">
        <v>7</v>
      </c>
      <c r="E836" s="2" t="s">
        <v>12</v>
      </c>
      <c r="F836" s="2" t="s">
        <v>61</v>
      </c>
      <c r="G836" s="1">
        <v>326</v>
      </c>
      <c r="H836" s="1">
        <v>128</v>
      </c>
      <c r="I836" s="4">
        <v>1</v>
      </c>
      <c r="J836" s="2" t="s">
        <v>65</v>
      </c>
      <c r="K836" s="1">
        <f>Tabelle111[[#This Row],[Menge kg Nges]]/1000</f>
        <v>0.32600000000000001</v>
      </c>
      <c r="L836" s="1">
        <f>Tabelle111[[#This Row],[Menge kg P2O5]]/1000</f>
        <v>0.128</v>
      </c>
      <c r="M836" s="1">
        <f>Tabelle111[[#This Row],[Menge t Nges]]/Tabelle111[[#This Row],[Anzahl Lieferscheine]]</f>
        <v>0.32600000000000001</v>
      </c>
      <c r="N836" s="1">
        <f>Tabelle111[[#This Row],[Menge t P2O5]]/Tabelle111[[#This Row],[Anzahl Lieferscheine]]</f>
        <v>0.128</v>
      </c>
    </row>
    <row r="837" spans="1:14" x14ac:dyDescent="0.2">
      <c r="A837" s="2" t="s">
        <v>42</v>
      </c>
      <c r="B837" s="2" t="s">
        <v>41</v>
      </c>
      <c r="C837" s="2" t="s">
        <v>6</v>
      </c>
      <c r="D837" s="2" t="s">
        <v>15</v>
      </c>
      <c r="E837" s="2" t="s">
        <v>13</v>
      </c>
      <c r="F837" s="2" t="s">
        <v>61</v>
      </c>
      <c r="G837" s="1">
        <v>345</v>
      </c>
      <c r="H837" s="1">
        <v>295</v>
      </c>
      <c r="I837" s="4">
        <v>1</v>
      </c>
      <c r="J837" s="2" t="s">
        <v>65</v>
      </c>
      <c r="K837" s="1">
        <f>Tabelle111[[#This Row],[Menge kg Nges]]/1000</f>
        <v>0.34499999999999997</v>
      </c>
      <c r="L837" s="1">
        <f>Tabelle111[[#This Row],[Menge kg P2O5]]/1000</f>
        <v>0.29499999999999998</v>
      </c>
      <c r="M837" s="1">
        <f>Tabelle111[[#This Row],[Menge t Nges]]/Tabelle111[[#This Row],[Anzahl Lieferscheine]]</f>
        <v>0.34499999999999997</v>
      </c>
      <c r="N837" s="1">
        <f>Tabelle111[[#This Row],[Menge t P2O5]]/Tabelle111[[#This Row],[Anzahl Lieferscheine]]</f>
        <v>0.29499999999999998</v>
      </c>
    </row>
    <row r="838" spans="1:14" x14ac:dyDescent="0.2">
      <c r="A838" s="2" t="s">
        <v>42</v>
      </c>
      <c r="B838" s="2" t="s">
        <v>41</v>
      </c>
      <c r="C838" s="2" t="s">
        <v>25</v>
      </c>
      <c r="D838" s="2" t="s">
        <v>25</v>
      </c>
      <c r="E838" s="2" t="s">
        <v>26</v>
      </c>
      <c r="F838" s="2" t="s">
        <v>61</v>
      </c>
      <c r="G838" s="1">
        <v>155.04</v>
      </c>
      <c r="H838" s="1">
        <v>87.72</v>
      </c>
      <c r="I838" s="4">
        <v>2</v>
      </c>
      <c r="J838" s="2" t="s">
        <v>65</v>
      </c>
      <c r="K838" s="1">
        <f>Tabelle111[[#This Row],[Menge kg Nges]]/1000</f>
        <v>0.15503999999999998</v>
      </c>
      <c r="L838" s="1">
        <f>Tabelle111[[#This Row],[Menge kg P2O5]]/1000</f>
        <v>8.7719999999999992E-2</v>
      </c>
      <c r="M838" s="1">
        <f>Tabelle111[[#This Row],[Menge t Nges]]/Tabelle111[[#This Row],[Anzahl Lieferscheine]]</f>
        <v>7.7519999999999992E-2</v>
      </c>
      <c r="N838" s="1">
        <f>Tabelle111[[#This Row],[Menge t P2O5]]/Tabelle111[[#This Row],[Anzahl Lieferscheine]]</f>
        <v>4.3859999999999996E-2</v>
      </c>
    </row>
    <row r="839" spans="1:14" x14ac:dyDescent="0.2">
      <c r="A839" s="2" t="s">
        <v>42</v>
      </c>
      <c r="B839" s="2" t="s">
        <v>42</v>
      </c>
      <c r="C839" s="2" t="s">
        <v>6</v>
      </c>
      <c r="D839" s="2" t="s">
        <v>7</v>
      </c>
      <c r="E839" s="2" t="s">
        <v>8</v>
      </c>
      <c r="F839" s="2" t="s">
        <v>61</v>
      </c>
      <c r="G839" s="1">
        <v>50935.18</v>
      </c>
      <c r="H839" s="1">
        <v>22236.220000000005</v>
      </c>
      <c r="I839" s="4">
        <v>94</v>
      </c>
      <c r="J839" s="2" t="s">
        <v>65</v>
      </c>
      <c r="K839" s="1">
        <f>Tabelle111[[#This Row],[Menge kg Nges]]/1000</f>
        <v>50.935180000000003</v>
      </c>
      <c r="L839" s="1">
        <f>Tabelle111[[#This Row],[Menge kg P2O5]]/1000</f>
        <v>22.236220000000007</v>
      </c>
      <c r="M839" s="1">
        <f>Tabelle111[[#This Row],[Menge t Nges]]/Tabelle111[[#This Row],[Anzahl Lieferscheine]]</f>
        <v>0.54186361702127661</v>
      </c>
      <c r="N839" s="1">
        <f>Tabelle111[[#This Row],[Menge t P2O5]]/Tabelle111[[#This Row],[Anzahl Lieferscheine]]</f>
        <v>0.23655553191489367</v>
      </c>
    </row>
    <row r="840" spans="1:14" x14ac:dyDescent="0.2">
      <c r="A840" s="2" t="s">
        <v>42</v>
      </c>
      <c r="B840" s="2" t="s">
        <v>42</v>
      </c>
      <c r="C840" s="2" t="s">
        <v>6</v>
      </c>
      <c r="D840" s="2" t="s">
        <v>7</v>
      </c>
      <c r="E840" s="2" t="s">
        <v>9</v>
      </c>
      <c r="F840" s="2" t="s">
        <v>61</v>
      </c>
      <c r="G840" s="1">
        <v>63719.800000000025</v>
      </c>
      <c r="H840" s="1">
        <v>26441.45</v>
      </c>
      <c r="I840" s="4">
        <v>241</v>
      </c>
      <c r="J840" s="2" t="s">
        <v>65</v>
      </c>
      <c r="K840" s="1">
        <f>Tabelle111[[#This Row],[Menge kg Nges]]/1000</f>
        <v>63.719800000000028</v>
      </c>
      <c r="L840" s="1">
        <f>Tabelle111[[#This Row],[Menge kg P2O5]]/1000</f>
        <v>26.44145</v>
      </c>
      <c r="M840" s="1">
        <f>Tabelle111[[#This Row],[Menge t Nges]]/Tabelle111[[#This Row],[Anzahl Lieferscheine]]</f>
        <v>0.26439751037344411</v>
      </c>
      <c r="N840" s="1">
        <f>Tabelle111[[#This Row],[Menge t P2O5]]/Tabelle111[[#This Row],[Anzahl Lieferscheine]]</f>
        <v>0.1097155601659751</v>
      </c>
    </row>
    <row r="841" spans="1:14" x14ac:dyDescent="0.2">
      <c r="A841" s="2" t="s">
        <v>42</v>
      </c>
      <c r="B841" s="2" t="s">
        <v>42</v>
      </c>
      <c r="C841" s="2" t="s">
        <v>6</v>
      </c>
      <c r="D841" s="2" t="s">
        <v>7</v>
      </c>
      <c r="E841" s="2" t="s">
        <v>50</v>
      </c>
      <c r="F841" s="2" t="s">
        <v>61</v>
      </c>
      <c r="G841" s="1">
        <v>1475.6</v>
      </c>
      <c r="H841" s="1">
        <v>607.20000000000005</v>
      </c>
      <c r="I841" s="4">
        <v>7</v>
      </c>
      <c r="J841" s="2" t="s">
        <v>65</v>
      </c>
      <c r="K841" s="1">
        <f>Tabelle111[[#This Row],[Menge kg Nges]]/1000</f>
        <v>1.4755999999999998</v>
      </c>
      <c r="L841" s="1">
        <f>Tabelle111[[#This Row],[Menge kg P2O5]]/1000</f>
        <v>0.60720000000000007</v>
      </c>
      <c r="M841" s="1">
        <f>Tabelle111[[#This Row],[Menge t Nges]]/Tabelle111[[#This Row],[Anzahl Lieferscheine]]</f>
        <v>0.21079999999999996</v>
      </c>
      <c r="N841" s="1">
        <f>Tabelle111[[#This Row],[Menge t P2O5]]/Tabelle111[[#This Row],[Anzahl Lieferscheine]]</f>
        <v>8.6742857142857149E-2</v>
      </c>
    </row>
    <row r="842" spans="1:14" x14ac:dyDescent="0.2">
      <c r="A842" s="2" t="s">
        <v>42</v>
      </c>
      <c r="B842" s="2" t="s">
        <v>42</v>
      </c>
      <c r="C842" s="2" t="s">
        <v>6</v>
      </c>
      <c r="D842" s="2" t="s">
        <v>7</v>
      </c>
      <c r="E842" s="2" t="s">
        <v>10</v>
      </c>
      <c r="F842" s="2" t="s">
        <v>61</v>
      </c>
      <c r="G842" s="1">
        <v>6937.2000000000016</v>
      </c>
      <c r="H842" s="1">
        <v>2925.6999999999994</v>
      </c>
      <c r="I842" s="4">
        <v>29</v>
      </c>
      <c r="J842" s="2" t="s">
        <v>65</v>
      </c>
      <c r="K842" s="1">
        <f>Tabelle111[[#This Row],[Menge kg Nges]]/1000</f>
        <v>6.9372000000000016</v>
      </c>
      <c r="L842" s="1">
        <f>Tabelle111[[#This Row],[Menge kg P2O5]]/1000</f>
        <v>2.9256999999999995</v>
      </c>
      <c r="M842" s="1">
        <f>Tabelle111[[#This Row],[Menge t Nges]]/Tabelle111[[#This Row],[Anzahl Lieferscheine]]</f>
        <v>0.23921379310344834</v>
      </c>
      <c r="N842" s="1">
        <f>Tabelle111[[#This Row],[Menge t P2O5]]/Tabelle111[[#This Row],[Anzahl Lieferscheine]]</f>
        <v>0.10088620689655171</v>
      </c>
    </row>
    <row r="843" spans="1:14" x14ac:dyDescent="0.2">
      <c r="A843" s="2" t="s">
        <v>42</v>
      </c>
      <c r="B843" s="2" t="s">
        <v>42</v>
      </c>
      <c r="C843" s="2" t="s">
        <v>6</v>
      </c>
      <c r="D843" s="2" t="s">
        <v>7</v>
      </c>
      <c r="E843" s="2" t="s">
        <v>11</v>
      </c>
      <c r="F843" s="2" t="s">
        <v>61</v>
      </c>
      <c r="G843" s="1">
        <v>22417.05</v>
      </c>
      <c r="H843" s="1">
        <v>10633.350000000002</v>
      </c>
      <c r="I843" s="4">
        <v>62</v>
      </c>
      <c r="J843" s="2" t="s">
        <v>65</v>
      </c>
      <c r="K843" s="1">
        <f>Tabelle111[[#This Row],[Menge kg Nges]]/1000</f>
        <v>22.41705</v>
      </c>
      <c r="L843" s="1">
        <f>Tabelle111[[#This Row],[Menge kg P2O5]]/1000</f>
        <v>10.633350000000002</v>
      </c>
      <c r="M843" s="1">
        <f>Tabelle111[[#This Row],[Menge t Nges]]/Tabelle111[[#This Row],[Anzahl Lieferscheine]]</f>
        <v>0.36156532258064517</v>
      </c>
      <c r="N843" s="1">
        <f>Tabelle111[[#This Row],[Menge t P2O5]]/Tabelle111[[#This Row],[Anzahl Lieferscheine]]</f>
        <v>0.17150564516129035</v>
      </c>
    </row>
    <row r="844" spans="1:14" x14ac:dyDescent="0.2">
      <c r="A844" s="2" t="s">
        <v>42</v>
      </c>
      <c r="B844" s="2" t="s">
        <v>42</v>
      </c>
      <c r="C844" s="2" t="s">
        <v>6</v>
      </c>
      <c r="D844" s="2" t="s">
        <v>7</v>
      </c>
      <c r="E844" s="2" t="s">
        <v>12</v>
      </c>
      <c r="F844" s="2" t="s">
        <v>61</v>
      </c>
      <c r="G844" s="1">
        <v>51187.430000000015</v>
      </c>
      <c r="H844" s="1">
        <v>24390.959999999995</v>
      </c>
      <c r="I844" s="4">
        <v>179</v>
      </c>
      <c r="J844" s="2" t="s">
        <v>65</v>
      </c>
      <c r="K844" s="1">
        <f>Tabelle111[[#This Row],[Menge kg Nges]]/1000</f>
        <v>51.187430000000013</v>
      </c>
      <c r="L844" s="1">
        <f>Tabelle111[[#This Row],[Menge kg P2O5]]/1000</f>
        <v>24.390959999999996</v>
      </c>
      <c r="M844" s="1">
        <f>Tabelle111[[#This Row],[Menge t Nges]]/Tabelle111[[#This Row],[Anzahl Lieferscheine]]</f>
        <v>0.28596329608938553</v>
      </c>
      <c r="N844" s="1">
        <f>Tabelle111[[#This Row],[Menge t P2O5]]/Tabelle111[[#This Row],[Anzahl Lieferscheine]]</f>
        <v>0.13626234636871506</v>
      </c>
    </row>
    <row r="845" spans="1:14" x14ac:dyDescent="0.2">
      <c r="A845" s="2" t="s">
        <v>42</v>
      </c>
      <c r="B845" s="2" t="s">
        <v>42</v>
      </c>
      <c r="C845" s="2" t="s">
        <v>6</v>
      </c>
      <c r="D845" s="2" t="s">
        <v>7</v>
      </c>
      <c r="E845" s="2" t="s">
        <v>13</v>
      </c>
      <c r="F845" s="2" t="s">
        <v>61</v>
      </c>
      <c r="G845" s="1">
        <v>16330.350000000004</v>
      </c>
      <c r="H845" s="1">
        <v>9662.3499999999985</v>
      </c>
      <c r="I845" s="4">
        <v>81</v>
      </c>
      <c r="J845" s="2" t="s">
        <v>65</v>
      </c>
      <c r="K845" s="1">
        <f>Tabelle111[[#This Row],[Menge kg Nges]]/1000</f>
        <v>16.330350000000003</v>
      </c>
      <c r="L845" s="1">
        <f>Tabelle111[[#This Row],[Menge kg P2O5]]/1000</f>
        <v>9.6623499999999982</v>
      </c>
      <c r="M845" s="1">
        <f>Tabelle111[[#This Row],[Menge t Nges]]/Tabelle111[[#This Row],[Anzahl Lieferscheine]]</f>
        <v>0.20160925925925929</v>
      </c>
      <c r="N845" s="1">
        <f>Tabelle111[[#This Row],[Menge t P2O5]]/Tabelle111[[#This Row],[Anzahl Lieferscheine]]</f>
        <v>0.11928827160493825</v>
      </c>
    </row>
    <row r="846" spans="1:14" x14ac:dyDescent="0.2">
      <c r="A846" s="2" t="s">
        <v>42</v>
      </c>
      <c r="B846" s="2" t="s">
        <v>42</v>
      </c>
      <c r="C846" s="2" t="s">
        <v>6</v>
      </c>
      <c r="D846" s="2" t="s">
        <v>7</v>
      </c>
      <c r="E846" s="2" t="s">
        <v>14</v>
      </c>
      <c r="F846" s="2" t="s">
        <v>61</v>
      </c>
      <c r="G846" s="1">
        <v>25874.910000000003</v>
      </c>
      <c r="H846" s="1">
        <v>14500.440000000002</v>
      </c>
      <c r="I846" s="4">
        <v>140</v>
      </c>
      <c r="J846" s="2" t="s">
        <v>65</v>
      </c>
      <c r="K846" s="1">
        <f>Tabelle111[[#This Row],[Menge kg Nges]]/1000</f>
        <v>25.874910000000003</v>
      </c>
      <c r="L846" s="1">
        <f>Tabelle111[[#This Row],[Menge kg P2O5]]/1000</f>
        <v>14.500440000000003</v>
      </c>
      <c r="M846" s="1">
        <f>Tabelle111[[#This Row],[Menge t Nges]]/Tabelle111[[#This Row],[Anzahl Lieferscheine]]</f>
        <v>0.18482078571428573</v>
      </c>
      <c r="N846" s="1">
        <f>Tabelle111[[#This Row],[Menge t P2O5]]/Tabelle111[[#This Row],[Anzahl Lieferscheine]]</f>
        <v>0.10357457142857145</v>
      </c>
    </row>
    <row r="847" spans="1:14" x14ac:dyDescent="0.2">
      <c r="A847" s="2" t="s">
        <v>42</v>
      </c>
      <c r="B847" s="2" t="s">
        <v>42</v>
      </c>
      <c r="C847" s="2" t="s">
        <v>6</v>
      </c>
      <c r="D847" s="2" t="s">
        <v>15</v>
      </c>
      <c r="E847" s="2" t="s">
        <v>8</v>
      </c>
      <c r="F847" s="2" t="s">
        <v>61</v>
      </c>
      <c r="G847" s="1">
        <v>2409.7999999999997</v>
      </c>
      <c r="H847" s="1">
        <v>1828.8000000000002</v>
      </c>
      <c r="I847" s="4">
        <v>20</v>
      </c>
      <c r="J847" s="2" t="s">
        <v>65</v>
      </c>
      <c r="K847" s="1">
        <f>Tabelle111[[#This Row],[Menge kg Nges]]/1000</f>
        <v>2.4097999999999997</v>
      </c>
      <c r="L847" s="1">
        <f>Tabelle111[[#This Row],[Menge kg P2O5]]/1000</f>
        <v>1.8288000000000002</v>
      </c>
      <c r="M847" s="1">
        <f>Tabelle111[[#This Row],[Menge t Nges]]/Tabelle111[[#This Row],[Anzahl Lieferscheine]]</f>
        <v>0.12048999999999999</v>
      </c>
      <c r="N847" s="1">
        <f>Tabelle111[[#This Row],[Menge t P2O5]]/Tabelle111[[#This Row],[Anzahl Lieferscheine]]</f>
        <v>9.1440000000000007E-2</v>
      </c>
    </row>
    <row r="848" spans="1:14" x14ac:dyDescent="0.2">
      <c r="A848" s="2" t="s">
        <v>42</v>
      </c>
      <c r="B848" s="2" t="s">
        <v>42</v>
      </c>
      <c r="C848" s="2" t="s">
        <v>6</v>
      </c>
      <c r="D848" s="2" t="s">
        <v>15</v>
      </c>
      <c r="E848" s="2" t="s">
        <v>17</v>
      </c>
      <c r="F848" s="2" t="s">
        <v>61</v>
      </c>
      <c r="G848" s="1">
        <v>973.07999999999993</v>
      </c>
      <c r="H848" s="1">
        <v>422.28000000000003</v>
      </c>
      <c r="I848" s="4">
        <v>4</v>
      </c>
      <c r="J848" s="2" t="s">
        <v>65</v>
      </c>
      <c r="K848" s="1">
        <f>Tabelle111[[#This Row],[Menge kg Nges]]/1000</f>
        <v>0.97307999999999995</v>
      </c>
      <c r="L848" s="1">
        <f>Tabelle111[[#This Row],[Menge kg P2O5]]/1000</f>
        <v>0.42228000000000004</v>
      </c>
      <c r="M848" s="1">
        <f>Tabelle111[[#This Row],[Menge t Nges]]/Tabelle111[[#This Row],[Anzahl Lieferscheine]]</f>
        <v>0.24326999999999999</v>
      </c>
      <c r="N848" s="1">
        <f>Tabelle111[[#This Row],[Menge t P2O5]]/Tabelle111[[#This Row],[Anzahl Lieferscheine]]</f>
        <v>0.10557000000000001</v>
      </c>
    </row>
    <row r="849" spans="1:14" x14ac:dyDescent="0.2">
      <c r="A849" s="2" t="s">
        <v>42</v>
      </c>
      <c r="B849" s="2" t="s">
        <v>42</v>
      </c>
      <c r="C849" s="2" t="s">
        <v>6</v>
      </c>
      <c r="D849" s="2" t="s">
        <v>15</v>
      </c>
      <c r="E849" s="2" t="s">
        <v>18</v>
      </c>
      <c r="F849" s="2" t="s">
        <v>61</v>
      </c>
      <c r="G849" s="1">
        <v>10272.779999999999</v>
      </c>
      <c r="H849" s="1">
        <v>8423.3099999999977</v>
      </c>
      <c r="I849" s="4">
        <v>40</v>
      </c>
      <c r="J849" s="2" t="s">
        <v>65</v>
      </c>
      <c r="K849" s="1">
        <f>Tabelle111[[#This Row],[Menge kg Nges]]/1000</f>
        <v>10.272779999999999</v>
      </c>
      <c r="L849" s="1">
        <f>Tabelle111[[#This Row],[Menge kg P2O5]]/1000</f>
        <v>8.4233099999999972</v>
      </c>
      <c r="M849" s="1">
        <f>Tabelle111[[#This Row],[Menge t Nges]]/Tabelle111[[#This Row],[Anzahl Lieferscheine]]</f>
        <v>0.25681949999999998</v>
      </c>
      <c r="N849" s="1">
        <f>Tabelle111[[#This Row],[Menge t P2O5]]/Tabelle111[[#This Row],[Anzahl Lieferscheine]]</f>
        <v>0.21058274999999993</v>
      </c>
    </row>
    <row r="850" spans="1:14" x14ac:dyDescent="0.2">
      <c r="A850" s="2" t="s">
        <v>42</v>
      </c>
      <c r="B850" s="2" t="s">
        <v>42</v>
      </c>
      <c r="C850" s="2" t="s">
        <v>6</v>
      </c>
      <c r="D850" s="2" t="s">
        <v>15</v>
      </c>
      <c r="E850" s="2" t="s">
        <v>19</v>
      </c>
      <c r="F850" s="2" t="s">
        <v>61</v>
      </c>
      <c r="G850" s="1">
        <v>656.1</v>
      </c>
      <c r="H850" s="1">
        <v>729</v>
      </c>
      <c r="I850" s="4">
        <v>5</v>
      </c>
      <c r="J850" s="2" t="s">
        <v>65</v>
      </c>
      <c r="K850" s="1">
        <f>Tabelle111[[#This Row],[Menge kg Nges]]/1000</f>
        <v>0.65610000000000002</v>
      </c>
      <c r="L850" s="1">
        <f>Tabelle111[[#This Row],[Menge kg P2O5]]/1000</f>
        <v>0.72899999999999998</v>
      </c>
      <c r="M850" s="1">
        <f>Tabelle111[[#This Row],[Menge t Nges]]/Tabelle111[[#This Row],[Anzahl Lieferscheine]]</f>
        <v>0.13122</v>
      </c>
      <c r="N850" s="1">
        <f>Tabelle111[[#This Row],[Menge t P2O5]]/Tabelle111[[#This Row],[Anzahl Lieferscheine]]</f>
        <v>0.14579999999999999</v>
      </c>
    </row>
    <row r="851" spans="1:14" x14ac:dyDescent="0.2">
      <c r="A851" s="2" t="s">
        <v>42</v>
      </c>
      <c r="B851" s="2" t="s">
        <v>42</v>
      </c>
      <c r="C851" s="2" t="s">
        <v>6</v>
      </c>
      <c r="D851" s="2" t="s">
        <v>15</v>
      </c>
      <c r="E851" s="2" t="s">
        <v>20</v>
      </c>
      <c r="F851" s="2" t="s">
        <v>61</v>
      </c>
      <c r="G851" s="1">
        <v>10326.529999999997</v>
      </c>
      <c r="H851" s="1">
        <v>6627.0300000000025</v>
      </c>
      <c r="I851" s="4">
        <v>97</v>
      </c>
      <c r="J851" s="2" t="s">
        <v>65</v>
      </c>
      <c r="K851" s="1">
        <f>Tabelle111[[#This Row],[Menge kg Nges]]/1000</f>
        <v>10.326529999999996</v>
      </c>
      <c r="L851" s="1">
        <f>Tabelle111[[#This Row],[Menge kg P2O5]]/1000</f>
        <v>6.6270300000000022</v>
      </c>
      <c r="M851" s="1">
        <f>Tabelle111[[#This Row],[Menge t Nges]]/Tabelle111[[#This Row],[Anzahl Lieferscheine]]</f>
        <v>0.10645907216494842</v>
      </c>
      <c r="N851" s="1">
        <f>Tabelle111[[#This Row],[Menge t P2O5]]/Tabelle111[[#This Row],[Anzahl Lieferscheine]]</f>
        <v>6.8319896907216515E-2</v>
      </c>
    </row>
    <row r="852" spans="1:14" x14ac:dyDescent="0.2">
      <c r="A852" s="2" t="s">
        <v>42</v>
      </c>
      <c r="B852" s="2" t="s">
        <v>42</v>
      </c>
      <c r="C852" s="2" t="s">
        <v>6</v>
      </c>
      <c r="D852" s="2" t="s">
        <v>15</v>
      </c>
      <c r="E852" s="2" t="s">
        <v>21</v>
      </c>
      <c r="F852" s="2" t="s">
        <v>61</v>
      </c>
      <c r="G852" s="1">
        <v>8825.4700000000012</v>
      </c>
      <c r="H852" s="1">
        <v>5301.5999999999995</v>
      </c>
      <c r="I852" s="4">
        <v>24</v>
      </c>
      <c r="J852" s="2" t="s">
        <v>65</v>
      </c>
      <c r="K852" s="1">
        <f>Tabelle111[[#This Row],[Menge kg Nges]]/1000</f>
        <v>8.825470000000001</v>
      </c>
      <c r="L852" s="1">
        <f>Tabelle111[[#This Row],[Menge kg P2O5]]/1000</f>
        <v>5.3015999999999996</v>
      </c>
      <c r="M852" s="1">
        <f>Tabelle111[[#This Row],[Menge t Nges]]/Tabelle111[[#This Row],[Anzahl Lieferscheine]]</f>
        <v>0.36772791666666671</v>
      </c>
      <c r="N852" s="1">
        <f>Tabelle111[[#This Row],[Menge t P2O5]]/Tabelle111[[#This Row],[Anzahl Lieferscheine]]</f>
        <v>0.22089999999999999</v>
      </c>
    </row>
    <row r="853" spans="1:14" x14ac:dyDescent="0.2">
      <c r="A853" s="2" t="s">
        <v>42</v>
      </c>
      <c r="B853" s="2" t="s">
        <v>42</v>
      </c>
      <c r="C853" s="2" t="s">
        <v>6</v>
      </c>
      <c r="D853" s="2" t="s">
        <v>15</v>
      </c>
      <c r="E853" s="2" t="s">
        <v>9</v>
      </c>
      <c r="F853" s="2" t="s">
        <v>61</v>
      </c>
      <c r="G853" s="1">
        <v>6389.7600000000011</v>
      </c>
      <c r="H853" s="1">
        <v>2890.83</v>
      </c>
      <c r="I853" s="4">
        <v>26</v>
      </c>
      <c r="J853" s="2" t="s">
        <v>65</v>
      </c>
      <c r="K853" s="1">
        <f>Tabelle111[[#This Row],[Menge kg Nges]]/1000</f>
        <v>6.3897600000000008</v>
      </c>
      <c r="L853" s="1">
        <f>Tabelle111[[#This Row],[Menge kg P2O5]]/1000</f>
        <v>2.8908299999999998</v>
      </c>
      <c r="M853" s="1">
        <f>Tabelle111[[#This Row],[Menge t Nges]]/Tabelle111[[#This Row],[Anzahl Lieferscheine]]</f>
        <v>0.24576000000000003</v>
      </c>
      <c r="N853" s="1">
        <f>Tabelle111[[#This Row],[Menge t P2O5]]/Tabelle111[[#This Row],[Anzahl Lieferscheine]]</f>
        <v>0.11118576923076923</v>
      </c>
    </row>
    <row r="854" spans="1:14" x14ac:dyDescent="0.2">
      <c r="A854" s="2" t="s">
        <v>42</v>
      </c>
      <c r="B854" s="2" t="s">
        <v>42</v>
      </c>
      <c r="C854" s="2" t="s">
        <v>6</v>
      </c>
      <c r="D854" s="2" t="s">
        <v>15</v>
      </c>
      <c r="E854" s="2" t="s">
        <v>10</v>
      </c>
      <c r="F854" s="2" t="s">
        <v>61</v>
      </c>
      <c r="G854" s="1">
        <v>2608.1999999999998</v>
      </c>
      <c r="H854" s="1">
        <v>1114.1200000000001</v>
      </c>
      <c r="I854" s="4">
        <v>8</v>
      </c>
      <c r="J854" s="2" t="s">
        <v>65</v>
      </c>
      <c r="K854" s="1">
        <f>Tabelle111[[#This Row],[Menge kg Nges]]/1000</f>
        <v>2.6081999999999996</v>
      </c>
      <c r="L854" s="1">
        <f>Tabelle111[[#This Row],[Menge kg P2O5]]/1000</f>
        <v>1.1141200000000002</v>
      </c>
      <c r="M854" s="1">
        <f>Tabelle111[[#This Row],[Menge t Nges]]/Tabelle111[[#This Row],[Anzahl Lieferscheine]]</f>
        <v>0.32602499999999995</v>
      </c>
      <c r="N854" s="1">
        <f>Tabelle111[[#This Row],[Menge t P2O5]]/Tabelle111[[#This Row],[Anzahl Lieferscheine]]</f>
        <v>0.13926500000000003</v>
      </c>
    </row>
    <row r="855" spans="1:14" x14ac:dyDescent="0.2">
      <c r="A855" s="2" t="s">
        <v>42</v>
      </c>
      <c r="B855" s="2" t="s">
        <v>42</v>
      </c>
      <c r="C855" s="2" t="s">
        <v>6</v>
      </c>
      <c r="D855" s="2" t="s">
        <v>15</v>
      </c>
      <c r="E855" s="2" t="s">
        <v>23</v>
      </c>
      <c r="F855" s="2" t="s">
        <v>61</v>
      </c>
      <c r="G855" s="1">
        <v>336</v>
      </c>
      <c r="H855" s="1">
        <v>237.6</v>
      </c>
      <c r="I855" s="4">
        <v>2</v>
      </c>
      <c r="J855" s="2" t="s">
        <v>65</v>
      </c>
      <c r="K855" s="1">
        <f>Tabelle111[[#This Row],[Menge kg Nges]]/1000</f>
        <v>0.33600000000000002</v>
      </c>
      <c r="L855" s="1">
        <f>Tabelle111[[#This Row],[Menge kg P2O5]]/1000</f>
        <v>0.23760000000000001</v>
      </c>
      <c r="M855" s="1">
        <f>Tabelle111[[#This Row],[Menge t Nges]]/Tabelle111[[#This Row],[Anzahl Lieferscheine]]</f>
        <v>0.16800000000000001</v>
      </c>
      <c r="N855" s="1">
        <f>Tabelle111[[#This Row],[Menge t P2O5]]/Tabelle111[[#This Row],[Anzahl Lieferscheine]]</f>
        <v>0.1188</v>
      </c>
    </row>
    <row r="856" spans="1:14" x14ac:dyDescent="0.2">
      <c r="A856" s="2" t="s">
        <v>42</v>
      </c>
      <c r="B856" s="2" t="s">
        <v>42</v>
      </c>
      <c r="C856" s="2" t="s">
        <v>6</v>
      </c>
      <c r="D856" s="2" t="s">
        <v>15</v>
      </c>
      <c r="E856" s="2" t="s">
        <v>57</v>
      </c>
      <c r="F856" s="2" t="s">
        <v>61</v>
      </c>
      <c r="G856" s="1">
        <v>931.5</v>
      </c>
      <c r="H856" s="1">
        <v>796.5</v>
      </c>
      <c r="I856" s="4">
        <v>3</v>
      </c>
      <c r="J856" s="2" t="s">
        <v>65</v>
      </c>
      <c r="K856" s="1">
        <f>Tabelle111[[#This Row],[Menge kg Nges]]/1000</f>
        <v>0.93149999999999999</v>
      </c>
      <c r="L856" s="1">
        <f>Tabelle111[[#This Row],[Menge kg P2O5]]/1000</f>
        <v>0.79649999999999999</v>
      </c>
      <c r="M856" s="1">
        <f>Tabelle111[[#This Row],[Menge t Nges]]/Tabelle111[[#This Row],[Anzahl Lieferscheine]]</f>
        <v>0.3105</v>
      </c>
      <c r="N856" s="1">
        <f>Tabelle111[[#This Row],[Menge t P2O5]]/Tabelle111[[#This Row],[Anzahl Lieferscheine]]</f>
        <v>0.26550000000000001</v>
      </c>
    </row>
    <row r="857" spans="1:14" x14ac:dyDescent="0.2">
      <c r="A857" s="2" t="s">
        <v>42</v>
      </c>
      <c r="B857" s="2" t="s">
        <v>42</v>
      </c>
      <c r="C857" s="2" t="s">
        <v>6</v>
      </c>
      <c r="D857" s="2" t="s">
        <v>15</v>
      </c>
      <c r="E857" s="2" t="s">
        <v>13</v>
      </c>
      <c r="F857" s="2" t="s">
        <v>61</v>
      </c>
      <c r="G857" s="1">
        <v>690</v>
      </c>
      <c r="H857" s="1">
        <v>590</v>
      </c>
      <c r="I857" s="4">
        <v>3</v>
      </c>
      <c r="J857" s="2" t="s">
        <v>65</v>
      </c>
      <c r="K857" s="1">
        <f>Tabelle111[[#This Row],[Menge kg Nges]]/1000</f>
        <v>0.69</v>
      </c>
      <c r="L857" s="1">
        <f>Tabelle111[[#This Row],[Menge kg P2O5]]/1000</f>
        <v>0.59</v>
      </c>
      <c r="M857" s="1">
        <f>Tabelle111[[#This Row],[Menge t Nges]]/Tabelle111[[#This Row],[Anzahl Lieferscheine]]</f>
        <v>0.22999999999999998</v>
      </c>
      <c r="N857" s="1">
        <f>Tabelle111[[#This Row],[Menge t P2O5]]/Tabelle111[[#This Row],[Anzahl Lieferscheine]]</f>
        <v>0.19666666666666666</v>
      </c>
    </row>
    <row r="858" spans="1:14" x14ac:dyDescent="0.2">
      <c r="A858" s="2" t="s">
        <v>42</v>
      </c>
      <c r="B858" s="2" t="s">
        <v>42</v>
      </c>
      <c r="C858" s="2" t="s">
        <v>6</v>
      </c>
      <c r="D858" s="2" t="s">
        <v>15</v>
      </c>
      <c r="E858" s="2" t="s">
        <v>14</v>
      </c>
      <c r="F858" s="2" t="s">
        <v>61</v>
      </c>
      <c r="G858" s="1">
        <v>490</v>
      </c>
      <c r="H858" s="1">
        <v>315</v>
      </c>
      <c r="I858" s="4">
        <v>1</v>
      </c>
      <c r="J858" s="2" t="s">
        <v>65</v>
      </c>
      <c r="K858" s="1">
        <f>Tabelle111[[#This Row],[Menge kg Nges]]/1000</f>
        <v>0.49</v>
      </c>
      <c r="L858" s="1">
        <f>Tabelle111[[#This Row],[Menge kg P2O5]]/1000</f>
        <v>0.315</v>
      </c>
      <c r="M858" s="1">
        <f>Tabelle111[[#This Row],[Menge t Nges]]/Tabelle111[[#This Row],[Anzahl Lieferscheine]]</f>
        <v>0.49</v>
      </c>
      <c r="N858" s="1">
        <f>Tabelle111[[#This Row],[Menge t P2O5]]/Tabelle111[[#This Row],[Anzahl Lieferscheine]]</f>
        <v>0.315</v>
      </c>
    </row>
    <row r="859" spans="1:14" x14ac:dyDescent="0.2">
      <c r="A859" s="2" t="s">
        <v>42</v>
      </c>
      <c r="B859" s="2" t="s">
        <v>42</v>
      </c>
      <c r="C859" s="2" t="s">
        <v>6</v>
      </c>
      <c r="D859" s="2" t="s">
        <v>15</v>
      </c>
      <c r="E859" s="2" t="s">
        <v>24</v>
      </c>
      <c r="F859" s="2" t="s">
        <v>61</v>
      </c>
      <c r="G859" s="1">
        <v>2898</v>
      </c>
      <c r="H859" s="1">
        <v>2380.5</v>
      </c>
      <c r="I859" s="4">
        <v>11</v>
      </c>
      <c r="J859" s="2" t="s">
        <v>65</v>
      </c>
      <c r="K859" s="1">
        <f>Tabelle111[[#This Row],[Menge kg Nges]]/1000</f>
        <v>2.8980000000000001</v>
      </c>
      <c r="L859" s="1">
        <f>Tabelle111[[#This Row],[Menge kg P2O5]]/1000</f>
        <v>2.3805000000000001</v>
      </c>
      <c r="M859" s="1">
        <f>Tabelle111[[#This Row],[Menge t Nges]]/Tabelle111[[#This Row],[Anzahl Lieferscheine]]</f>
        <v>0.26345454545454544</v>
      </c>
      <c r="N859" s="1">
        <f>Tabelle111[[#This Row],[Menge t P2O5]]/Tabelle111[[#This Row],[Anzahl Lieferscheine]]</f>
        <v>0.21640909090909091</v>
      </c>
    </row>
    <row r="860" spans="1:14" x14ac:dyDescent="0.2">
      <c r="A860" s="2" t="s">
        <v>42</v>
      </c>
      <c r="B860" s="2" t="s">
        <v>42</v>
      </c>
      <c r="C860" s="2" t="s">
        <v>25</v>
      </c>
      <c r="D860" s="2" t="s">
        <v>25</v>
      </c>
      <c r="E860" s="2" t="s">
        <v>26</v>
      </c>
      <c r="F860" s="2" t="s">
        <v>61</v>
      </c>
      <c r="G860" s="1">
        <v>335354.50000000012</v>
      </c>
      <c r="H860" s="1">
        <v>154166.75999999995</v>
      </c>
      <c r="I860" s="4">
        <v>625</v>
      </c>
      <c r="J860" s="2" t="s">
        <v>65</v>
      </c>
      <c r="K860" s="1">
        <f>Tabelle111[[#This Row],[Menge kg Nges]]/1000</f>
        <v>335.35450000000014</v>
      </c>
      <c r="L860" s="1">
        <f>Tabelle111[[#This Row],[Menge kg P2O5]]/1000</f>
        <v>154.16675999999995</v>
      </c>
      <c r="M860" s="1">
        <f>Tabelle111[[#This Row],[Menge t Nges]]/Tabelle111[[#This Row],[Anzahl Lieferscheine]]</f>
        <v>0.53656720000000024</v>
      </c>
      <c r="N860" s="1">
        <f>Tabelle111[[#This Row],[Menge t P2O5]]/Tabelle111[[#This Row],[Anzahl Lieferscheine]]</f>
        <v>0.24666681599999993</v>
      </c>
    </row>
    <row r="861" spans="1:14" x14ac:dyDescent="0.2">
      <c r="A861" s="2" t="s">
        <v>5</v>
      </c>
      <c r="B861" s="2" t="s">
        <v>5</v>
      </c>
      <c r="C861" s="2" t="s">
        <v>6</v>
      </c>
      <c r="D861" s="2" t="s">
        <v>7</v>
      </c>
      <c r="E861" s="2" t="s">
        <v>8</v>
      </c>
      <c r="F861" s="2" t="s">
        <v>61</v>
      </c>
      <c r="G861" s="1">
        <v>51794.98</v>
      </c>
      <c r="H861" s="1">
        <v>14297.87</v>
      </c>
      <c r="I861" s="4">
        <v>49</v>
      </c>
      <c r="J861" s="2" t="s">
        <v>66</v>
      </c>
      <c r="K861" s="1">
        <f>Tabelle111[[#This Row],[Menge kg Nges]]/1000</f>
        <v>51.794980000000002</v>
      </c>
      <c r="L861" s="1">
        <f>Tabelle111[[#This Row],[Menge kg P2O5]]/1000</f>
        <v>14.297870000000001</v>
      </c>
      <c r="M861" s="1">
        <f>Tabelle111[[#This Row],[Menge t Nges]]/Tabelle111[[#This Row],[Anzahl Lieferscheine]]</f>
        <v>1.0570404081632654</v>
      </c>
      <c r="N861" s="1">
        <f>Tabelle111[[#This Row],[Menge t P2O5]]/Tabelle111[[#This Row],[Anzahl Lieferscheine]]</f>
        <v>0.29179326530612248</v>
      </c>
    </row>
    <row r="862" spans="1:14" x14ac:dyDescent="0.2">
      <c r="A862" s="2" t="s">
        <v>5</v>
      </c>
      <c r="B862" s="2" t="s">
        <v>5</v>
      </c>
      <c r="C862" s="2" t="s">
        <v>6</v>
      </c>
      <c r="D862" s="2" t="s">
        <v>7</v>
      </c>
      <c r="E862" s="2" t="s">
        <v>9</v>
      </c>
      <c r="F862" s="2" t="s">
        <v>61</v>
      </c>
      <c r="G862" s="1">
        <v>112876.30999999997</v>
      </c>
      <c r="H862" s="1">
        <v>46971.750000000007</v>
      </c>
      <c r="I862" s="4">
        <v>176</v>
      </c>
      <c r="J862" s="2" t="s">
        <v>66</v>
      </c>
      <c r="K862" s="1">
        <f>Tabelle111[[#This Row],[Menge kg Nges]]/1000</f>
        <v>112.87630999999998</v>
      </c>
      <c r="L862" s="1">
        <f>Tabelle111[[#This Row],[Menge kg P2O5]]/1000</f>
        <v>46.971750000000007</v>
      </c>
      <c r="M862" s="1">
        <f>Tabelle111[[#This Row],[Menge t Nges]]/Tabelle111[[#This Row],[Anzahl Lieferscheine]]</f>
        <v>0.64134267045454529</v>
      </c>
      <c r="N862" s="1">
        <f>Tabelle111[[#This Row],[Menge t P2O5]]/Tabelle111[[#This Row],[Anzahl Lieferscheine]]</f>
        <v>0.26688494318181821</v>
      </c>
    </row>
    <row r="863" spans="1:14" x14ac:dyDescent="0.2">
      <c r="A863" s="2" t="s">
        <v>5</v>
      </c>
      <c r="B863" s="2" t="s">
        <v>5</v>
      </c>
      <c r="C863" s="2" t="s">
        <v>6</v>
      </c>
      <c r="D863" s="2" t="s">
        <v>7</v>
      </c>
      <c r="E863" s="2" t="s">
        <v>10</v>
      </c>
      <c r="F863" s="2" t="s">
        <v>61</v>
      </c>
      <c r="G863" s="1">
        <v>2205.7400000000002</v>
      </c>
      <c r="H863" s="1">
        <v>1118.77</v>
      </c>
      <c r="I863" s="4">
        <v>15</v>
      </c>
      <c r="J863" s="2" t="s">
        <v>66</v>
      </c>
      <c r="K863" s="1">
        <f>Tabelle111[[#This Row],[Menge kg Nges]]/1000</f>
        <v>2.20574</v>
      </c>
      <c r="L863" s="1">
        <f>Tabelle111[[#This Row],[Menge kg P2O5]]/1000</f>
        <v>1.11877</v>
      </c>
      <c r="M863" s="1">
        <f>Tabelle111[[#This Row],[Menge t Nges]]/Tabelle111[[#This Row],[Anzahl Lieferscheine]]</f>
        <v>0.14704933333333334</v>
      </c>
      <c r="N863" s="1">
        <f>Tabelle111[[#This Row],[Menge t P2O5]]/Tabelle111[[#This Row],[Anzahl Lieferscheine]]</f>
        <v>7.4584666666666674E-2</v>
      </c>
    </row>
    <row r="864" spans="1:14" x14ac:dyDescent="0.2">
      <c r="A864" s="2" t="s">
        <v>5</v>
      </c>
      <c r="B864" s="2" t="s">
        <v>5</v>
      </c>
      <c r="C864" s="2" t="s">
        <v>6</v>
      </c>
      <c r="D864" s="2" t="s">
        <v>7</v>
      </c>
      <c r="E864" s="2" t="s">
        <v>11</v>
      </c>
      <c r="F864" s="2" t="s">
        <v>61</v>
      </c>
      <c r="G864" s="1">
        <v>21349.010000000002</v>
      </c>
      <c r="H864" s="1">
        <v>10403.769999999999</v>
      </c>
      <c r="I864" s="4">
        <v>50</v>
      </c>
      <c r="J864" s="2" t="s">
        <v>66</v>
      </c>
      <c r="K864" s="1">
        <f>Tabelle111[[#This Row],[Menge kg Nges]]/1000</f>
        <v>21.349010000000003</v>
      </c>
      <c r="L864" s="1">
        <f>Tabelle111[[#This Row],[Menge kg P2O5]]/1000</f>
        <v>10.403769999999998</v>
      </c>
      <c r="M864" s="1">
        <f>Tabelle111[[#This Row],[Menge t Nges]]/Tabelle111[[#This Row],[Anzahl Lieferscheine]]</f>
        <v>0.42698020000000009</v>
      </c>
      <c r="N864" s="1">
        <f>Tabelle111[[#This Row],[Menge t P2O5]]/Tabelle111[[#This Row],[Anzahl Lieferscheine]]</f>
        <v>0.20807539999999997</v>
      </c>
    </row>
    <row r="865" spans="1:14" x14ac:dyDescent="0.2">
      <c r="A865" s="2" t="s">
        <v>5</v>
      </c>
      <c r="B865" s="2" t="s">
        <v>5</v>
      </c>
      <c r="C865" s="2" t="s">
        <v>6</v>
      </c>
      <c r="D865" s="2" t="s">
        <v>7</v>
      </c>
      <c r="E865" s="2" t="s">
        <v>12</v>
      </c>
      <c r="F865" s="2" t="s">
        <v>61</v>
      </c>
      <c r="G865" s="1">
        <v>169182.10999999996</v>
      </c>
      <c r="H865" s="1">
        <v>94737.670000000042</v>
      </c>
      <c r="I865" s="4">
        <v>484</v>
      </c>
      <c r="J865" s="2" t="s">
        <v>66</v>
      </c>
      <c r="K865" s="1">
        <f>Tabelle111[[#This Row],[Menge kg Nges]]/1000</f>
        <v>169.18210999999997</v>
      </c>
      <c r="L865" s="1">
        <f>Tabelle111[[#This Row],[Menge kg P2O5]]/1000</f>
        <v>94.737670000000037</v>
      </c>
      <c r="M865" s="1">
        <f>Tabelle111[[#This Row],[Menge t Nges]]/Tabelle111[[#This Row],[Anzahl Lieferscheine]]</f>
        <v>0.34954981404958668</v>
      </c>
      <c r="N865" s="1">
        <f>Tabelle111[[#This Row],[Menge t P2O5]]/Tabelle111[[#This Row],[Anzahl Lieferscheine]]</f>
        <v>0.19573898760330585</v>
      </c>
    </row>
    <row r="866" spans="1:14" x14ac:dyDescent="0.2">
      <c r="A866" s="2" t="s">
        <v>5</v>
      </c>
      <c r="B866" s="2" t="s">
        <v>5</v>
      </c>
      <c r="C866" s="2" t="s">
        <v>6</v>
      </c>
      <c r="D866" s="2" t="s">
        <v>7</v>
      </c>
      <c r="E866" s="2" t="s">
        <v>13</v>
      </c>
      <c r="F866" s="2" t="s">
        <v>61</v>
      </c>
      <c r="G866" s="1">
        <v>14254.399999999998</v>
      </c>
      <c r="H866" s="1">
        <v>8827.0500000000011</v>
      </c>
      <c r="I866" s="4">
        <v>47</v>
      </c>
      <c r="J866" s="2" t="s">
        <v>66</v>
      </c>
      <c r="K866" s="1">
        <f>Tabelle111[[#This Row],[Menge kg Nges]]/1000</f>
        <v>14.254399999999999</v>
      </c>
      <c r="L866" s="1">
        <f>Tabelle111[[#This Row],[Menge kg P2O5]]/1000</f>
        <v>8.8270500000000016</v>
      </c>
      <c r="M866" s="1">
        <f>Tabelle111[[#This Row],[Menge t Nges]]/Tabelle111[[#This Row],[Anzahl Lieferscheine]]</f>
        <v>0.30328510638297868</v>
      </c>
      <c r="N866" s="1">
        <f>Tabelle111[[#This Row],[Menge t P2O5]]/Tabelle111[[#This Row],[Anzahl Lieferscheine]]</f>
        <v>0.18780957446808513</v>
      </c>
    </row>
    <row r="867" spans="1:14" x14ac:dyDescent="0.2">
      <c r="A867" s="2" t="s">
        <v>5</v>
      </c>
      <c r="B867" s="2" t="s">
        <v>5</v>
      </c>
      <c r="C867" s="2" t="s">
        <v>6</v>
      </c>
      <c r="D867" s="2" t="s">
        <v>7</v>
      </c>
      <c r="E867" s="2" t="s">
        <v>14</v>
      </c>
      <c r="F867" s="2" t="s">
        <v>61</v>
      </c>
      <c r="G867" s="1">
        <v>48675.09</v>
      </c>
      <c r="H867" s="1">
        <v>25510.799999999999</v>
      </c>
      <c r="I867" s="4">
        <v>101</v>
      </c>
      <c r="J867" s="2" t="s">
        <v>66</v>
      </c>
      <c r="K867" s="1">
        <f>Tabelle111[[#This Row],[Menge kg Nges]]/1000</f>
        <v>48.675089999999997</v>
      </c>
      <c r="L867" s="1">
        <f>Tabelle111[[#This Row],[Menge kg P2O5]]/1000</f>
        <v>25.5108</v>
      </c>
      <c r="M867" s="1">
        <f>Tabelle111[[#This Row],[Menge t Nges]]/Tabelle111[[#This Row],[Anzahl Lieferscheine]]</f>
        <v>0.4819315841584158</v>
      </c>
      <c r="N867" s="1">
        <f>Tabelle111[[#This Row],[Menge t P2O5]]/Tabelle111[[#This Row],[Anzahl Lieferscheine]]</f>
        <v>0.25258217821782181</v>
      </c>
    </row>
    <row r="868" spans="1:14" x14ac:dyDescent="0.2">
      <c r="A868" s="2" t="s">
        <v>5</v>
      </c>
      <c r="B868" s="2" t="s">
        <v>5</v>
      </c>
      <c r="C868" s="2" t="s">
        <v>6</v>
      </c>
      <c r="D868" s="2" t="s">
        <v>15</v>
      </c>
      <c r="E868" s="2" t="s">
        <v>8</v>
      </c>
      <c r="F868" s="2" t="s">
        <v>61</v>
      </c>
      <c r="G868" s="1">
        <v>2056.25</v>
      </c>
      <c r="H868" s="1">
        <v>1947.68</v>
      </c>
      <c r="I868" s="4">
        <v>3</v>
      </c>
      <c r="J868" s="2" t="s">
        <v>66</v>
      </c>
      <c r="K868" s="1">
        <f>Tabelle111[[#This Row],[Menge kg Nges]]/1000</f>
        <v>2.0562499999999999</v>
      </c>
      <c r="L868" s="1">
        <f>Tabelle111[[#This Row],[Menge kg P2O5]]/1000</f>
        <v>1.9476800000000001</v>
      </c>
      <c r="M868" s="1">
        <f>Tabelle111[[#This Row],[Menge t Nges]]/Tabelle111[[#This Row],[Anzahl Lieferscheine]]</f>
        <v>0.68541666666666667</v>
      </c>
      <c r="N868" s="1">
        <f>Tabelle111[[#This Row],[Menge t P2O5]]/Tabelle111[[#This Row],[Anzahl Lieferscheine]]</f>
        <v>0.64922666666666673</v>
      </c>
    </row>
    <row r="869" spans="1:14" x14ac:dyDescent="0.2">
      <c r="A869" s="2" t="s">
        <v>5</v>
      </c>
      <c r="B869" s="2" t="s">
        <v>5</v>
      </c>
      <c r="C869" s="2" t="s">
        <v>6</v>
      </c>
      <c r="D869" s="2" t="s">
        <v>15</v>
      </c>
      <c r="E869" s="2" t="s">
        <v>16</v>
      </c>
      <c r="F869" s="2" t="s">
        <v>61</v>
      </c>
      <c r="G869" s="1">
        <v>3010</v>
      </c>
      <c r="H869" s="1">
        <v>2748.8</v>
      </c>
      <c r="I869" s="4">
        <v>11</v>
      </c>
      <c r="J869" s="2" t="s">
        <v>66</v>
      </c>
      <c r="K869" s="1">
        <f>Tabelle111[[#This Row],[Menge kg Nges]]/1000</f>
        <v>3.01</v>
      </c>
      <c r="L869" s="1">
        <f>Tabelle111[[#This Row],[Menge kg P2O5]]/1000</f>
        <v>2.7488000000000001</v>
      </c>
      <c r="M869" s="1">
        <f>Tabelle111[[#This Row],[Menge t Nges]]/Tabelle111[[#This Row],[Anzahl Lieferscheine]]</f>
        <v>0.27363636363636362</v>
      </c>
      <c r="N869" s="1">
        <f>Tabelle111[[#This Row],[Menge t P2O5]]/Tabelle111[[#This Row],[Anzahl Lieferscheine]]</f>
        <v>0.24989090909090911</v>
      </c>
    </row>
    <row r="870" spans="1:14" x14ac:dyDescent="0.2">
      <c r="A870" s="2" t="s">
        <v>5</v>
      </c>
      <c r="B870" s="2" t="s">
        <v>5</v>
      </c>
      <c r="C870" s="2" t="s">
        <v>6</v>
      </c>
      <c r="D870" s="2" t="s">
        <v>15</v>
      </c>
      <c r="E870" s="2" t="s">
        <v>17</v>
      </c>
      <c r="F870" s="2" t="s">
        <v>61</v>
      </c>
      <c r="G870" s="1">
        <v>8356.7000000000007</v>
      </c>
      <c r="H870" s="1">
        <v>3639.6999999999989</v>
      </c>
      <c r="I870" s="4">
        <v>26</v>
      </c>
      <c r="J870" s="2" t="s">
        <v>66</v>
      </c>
      <c r="K870" s="1">
        <f>Tabelle111[[#This Row],[Menge kg Nges]]/1000</f>
        <v>8.3567</v>
      </c>
      <c r="L870" s="1">
        <f>Tabelle111[[#This Row],[Menge kg P2O5]]/1000</f>
        <v>3.639699999999999</v>
      </c>
      <c r="M870" s="1">
        <f>Tabelle111[[#This Row],[Menge t Nges]]/Tabelle111[[#This Row],[Anzahl Lieferscheine]]</f>
        <v>0.32141153846153847</v>
      </c>
      <c r="N870" s="1">
        <f>Tabelle111[[#This Row],[Menge t P2O5]]/Tabelle111[[#This Row],[Anzahl Lieferscheine]]</f>
        <v>0.13998846153846151</v>
      </c>
    </row>
    <row r="871" spans="1:14" x14ac:dyDescent="0.2">
      <c r="A871" s="2" t="s">
        <v>5</v>
      </c>
      <c r="B871" s="2" t="s">
        <v>5</v>
      </c>
      <c r="C871" s="2" t="s">
        <v>6</v>
      </c>
      <c r="D871" s="2" t="s">
        <v>15</v>
      </c>
      <c r="E871" s="2" t="s">
        <v>18</v>
      </c>
      <c r="F871" s="2" t="s">
        <v>61</v>
      </c>
      <c r="G871" s="1">
        <v>33494.200000000012</v>
      </c>
      <c r="H871" s="1">
        <v>25334.750000000004</v>
      </c>
      <c r="I871" s="4">
        <v>53</v>
      </c>
      <c r="J871" s="2" t="s">
        <v>66</v>
      </c>
      <c r="K871" s="1">
        <f>Tabelle111[[#This Row],[Menge kg Nges]]/1000</f>
        <v>33.494200000000014</v>
      </c>
      <c r="L871" s="1">
        <f>Tabelle111[[#This Row],[Menge kg P2O5]]/1000</f>
        <v>25.334750000000003</v>
      </c>
      <c r="M871" s="1">
        <f>Tabelle111[[#This Row],[Menge t Nges]]/Tabelle111[[#This Row],[Anzahl Lieferscheine]]</f>
        <v>0.63196603773584936</v>
      </c>
      <c r="N871" s="1">
        <f>Tabelle111[[#This Row],[Menge t P2O5]]/Tabelle111[[#This Row],[Anzahl Lieferscheine]]</f>
        <v>0.47801415094339628</v>
      </c>
    </row>
    <row r="872" spans="1:14" x14ac:dyDescent="0.2">
      <c r="A872" s="2" t="s">
        <v>5</v>
      </c>
      <c r="B872" s="2" t="s">
        <v>5</v>
      </c>
      <c r="C872" s="2" t="s">
        <v>6</v>
      </c>
      <c r="D872" s="2" t="s">
        <v>15</v>
      </c>
      <c r="E872" s="2" t="s">
        <v>19</v>
      </c>
      <c r="F872" s="2" t="s">
        <v>61</v>
      </c>
      <c r="G872" s="1">
        <v>9024.82</v>
      </c>
      <c r="H872" s="1">
        <v>6847.42</v>
      </c>
      <c r="I872" s="4">
        <v>17</v>
      </c>
      <c r="J872" s="2" t="s">
        <v>66</v>
      </c>
      <c r="K872" s="1">
        <f>Tabelle111[[#This Row],[Menge kg Nges]]/1000</f>
        <v>9.0248200000000001</v>
      </c>
      <c r="L872" s="1">
        <f>Tabelle111[[#This Row],[Menge kg P2O5]]/1000</f>
        <v>6.8474200000000005</v>
      </c>
      <c r="M872" s="1">
        <f>Tabelle111[[#This Row],[Menge t Nges]]/Tabelle111[[#This Row],[Anzahl Lieferscheine]]</f>
        <v>0.53087176470588238</v>
      </c>
      <c r="N872" s="1">
        <f>Tabelle111[[#This Row],[Menge t P2O5]]/Tabelle111[[#This Row],[Anzahl Lieferscheine]]</f>
        <v>0.4027894117647059</v>
      </c>
    </row>
    <row r="873" spans="1:14" x14ac:dyDescent="0.2">
      <c r="A873" s="2" t="s">
        <v>5</v>
      </c>
      <c r="B873" s="2" t="s">
        <v>5</v>
      </c>
      <c r="C873" s="2" t="s">
        <v>6</v>
      </c>
      <c r="D873" s="2" t="s">
        <v>15</v>
      </c>
      <c r="E873" s="2" t="s">
        <v>20</v>
      </c>
      <c r="F873" s="2" t="s">
        <v>61</v>
      </c>
      <c r="G873" s="1">
        <v>6787.7000000000007</v>
      </c>
      <c r="H873" s="1">
        <v>6127.8</v>
      </c>
      <c r="I873" s="4">
        <v>32</v>
      </c>
      <c r="J873" s="2" t="s">
        <v>66</v>
      </c>
      <c r="K873" s="1">
        <f>Tabelle111[[#This Row],[Menge kg Nges]]/1000</f>
        <v>6.787700000000001</v>
      </c>
      <c r="L873" s="1">
        <f>Tabelle111[[#This Row],[Menge kg P2O5]]/1000</f>
        <v>6.1278000000000006</v>
      </c>
      <c r="M873" s="1">
        <f>Tabelle111[[#This Row],[Menge t Nges]]/Tabelle111[[#This Row],[Anzahl Lieferscheine]]</f>
        <v>0.21211562500000003</v>
      </c>
      <c r="N873" s="1">
        <f>Tabelle111[[#This Row],[Menge t P2O5]]/Tabelle111[[#This Row],[Anzahl Lieferscheine]]</f>
        <v>0.19149375000000002</v>
      </c>
    </row>
    <row r="874" spans="1:14" x14ac:dyDescent="0.2">
      <c r="A874" s="2" t="s">
        <v>5</v>
      </c>
      <c r="B874" s="2" t="s">
        <v>5</v>
      </c>
      <c r="C874" s="2" t="s">
        <v>6</v>
      </c>
      <c r="D874" s="2" t="s">
        <v>15</v>
      </c>
      <c r="E874" s="2" t="s">
        <v>21</v>
      </c>
      <c r="F874" s="2" t="s">
        <v>61</v>
      </c>
      <c r="G874" s="1">
        <v>152096.90999999995</v>
      </c>
      <c r="H874" s="1">
        <v>89810.499999999942</v>
      </c>
      <c r="I874" s="4">
        <v>483</v>
      </c>
      <c r="J874" s="2" t="s">
        <v>66</v>
      </c>
      <c r="K874" s="1">
        <f>Tabelle111[[#This Row],[Menge kg Nges]]/1000</f>
        <v>152.09690999999995</v>
      </c>
      <c r="L874" s="1">
        <f>Tabelle111[[#This Row],[Menge kg P2O5]]/1000</f>
        <v>89.810499999999948</v>
      </c>
      <c r="M874" s="1">
        <f>Tabelle111[[#This Row],[Menge t Nges]]/Tabelle111[[#This Row],[Anzahl Lieferscheine]]</f>
        <v>0.3149004347826086</v>
      </c>
      <c r="N874" s="1">
        <f>Tabelle111[[#This Row],[Menge t P2O5]]/Tabelle111[[#This Row],[Anzahl Lieferscheine]]</f>
        <v>0.1859430641821945</v>
      </c>
    </row>
    <row r="875" spans="1:14" x14ac:dyDescent="0.2">
      <c r="A875" s="2" t="s">
        <v>5</v>
      </c>
      <c r="B875" s="2" t="s">
        <v>5</v>
      </c>
      <c r="C875" s="2" t="s">
        <v>6</v>
      </c>
      <c r="D875" s="2" t="s">
        <v>15</v>
      </c>
      <c r="E875" s="2" t="s">
        <v>9</v>
      </c>
      <c r="F875" s="2" t="s">
        <v>61</v>
      </c>
      <c r="G875" s="1">
        <v>23548.140000000003</v>
      </c>
      <c r="H875" s="1">
        <v>13265.029999999999</v>
      </c>
      <c r="I875" s="4">
        <v>57</v>
      </c>
      <c r="J875" s="2" t="s">
        <v>66</v>
      </c>
      <c r="K875" s="1">
        <f>Tabelle111[[#This Row],[Menge kg Nges]]/1000</f>
        <v>23.548140000000004</v>
      </c>
      <c r="L875" s="1">
        <f>Tabelle111[[#This Row],[Menge kg P2O5]]/1000</f>
        <v>13.265029999999999</v>
      </c>
      <c r="M875" s="1">
        <f>Tabelle111[[#This Row],[Menge t Nges]]/Tabelle111[[#This Row],[Anzahl Lieferscheine]]</f>
        <v>0.41312526315789477</v>
      </c>
      <c r="N875" s="1">
        <f>Tabelle111[[#This Row],[Menge t P2O5]]/Tabelle111[[#This Row],[Anzahl Lieferscheine]]</f>
        <v>0.2327198245614035</v>
      </c>
    </row>
    <row r="876" spans="1:14" x14ac:dyDescent="0.2">
      <c r="A876" s="2" t="s">
        <v>5</v>
      </c>
      <c r="B876" s="2" t="s">
        <v>5</v>
      </c>
      <c r="C876" s="2" t="s">
        <v>6</v>
      </c>
      <c r="D876" s="2" t="s">
        <v>15</v>
      </c>
      <c r="E876" s="2" t="s">
        <v>10</v>
      </c>
      <c r="F876" s="2" t="s">
        <v>61</v>
      </c>
      <c r="G876" s="1">
        <v>15285.88</v>
      </c>
      <c r="H876" s="1">
        <v>6537.83</v>
      </c>
      <c r="I876" s="4">
        <v>34</v>
      </c>
      <c r="J876" s="2" t="s">
        <v>66</v>
      </c>
      <c r="K876" s="1">
        <f>Tabelle111[[#This Row],[Menge kg Nges]]/1000</f>
        <v>15.285879999999999</v>
      </c>
      <c r="L876" s="1">
        <f>Tabelle111[[#This Row],[Menge kg P2O5]]/1000</f>
        <v>6.5378299999999996</v>
      </c>
      <c r="M876" s="1">
        <f>Tabelle111[[#This Row],[Menge t Nges]]/Tabelle111[[#This Row],[Anzahl Lieferscheine]]</f>
        <v>0.44958470588235289</v>
      </c>
      <c r="N876" s="1">
        <f>Tabelle111[[#This Row],[Menge t P2O5]]/Tabelle111[[#This Row],[Anzahl Lieferscheine]]</f>
        <v>0.1922891176470588</v>
      </c>
    </row>
    <row r="877" spans="1:14" x14ac:dyDescent="0.2">
      <c r="A877" s="2" t="s">
        <v>5</v>
      </c>
      <c r="B877" s="2" t="s">
        <v>5</v>
      </c>
      <c r="C877" s="2" t="s">
        <v>6</v>
      </c>
      <c r="D877" s="2" t="s">
        <v>15</v>
      </c>
      <c r="E877" s="2" t="s">
        <v>23</v>
      </c>
      <c r="F877" s="2" t="s">
        <v>61</v>
      </c>
      <c r="G877" s="1">
        <v>725</v>
      </c>
      <c r="H877" s="1">
        <v>317.5</v>
      </c>
      <c r="I877" s="4">
        <v>2</v>
      </c>
      <c r="J877" s="2" t="s">
        <v>66</v>
      </c>
      <c r="K877" s="1">
        <f>Tabelle111[[#This Row],[Menge kg Nges]]/1000</f>
        <v>0.72499999999999998</v>
      </c>
      <c r="L877" s="1">
        <f>Tabelle111[[#This Row],[Menge kg P2O5]]/1000</f>
        <v>0.3175</v>
      </c>
      <c r="M877" s="1">
        <f>Tabelle111[[#This Row],[Menge t Nges]]/Tabelle111[[#This Row],[Anzahl Lieferscheine]]</f>
        <v>0.36249999999999999</v>
      </c>
      <c r="N877" s="1">
        <f>Tabelle111[[#This Row],[Menge t P2O5]]/Tabelle111[[#This Row],[Anzahl Lieferscheine]]</f>
        <v>0.15875</v>
      </c>
    </row>
    <row r="878" spans="1:14" x14ac:dyDescent="0.2">
      <c r="A878" s="2" t="s">
        <v>5</v>
      </c>
      <c r="B878" s="2" t="s">
        <v>5</v>
      </c>
      <c r="C878" s="2" t="s">
        <v>6</v>
      </c>
      <c r="D878" s="2" t="s">
        <v>15</v>
      </c>
      <c r="E878" s="2" t="s">
        <v>12</v>
      </c>
      <c r="F878" s="2" t="s">
        <v>61</v>
      </c>
      <c r="G878" s="1">
        <v>1854.22</v>
      </c>
      <c r="H878" s="1">
        <v>914.21</v>
      </c>
      <c r="I878" s="4">
        <v>9</v>
      </c>
      <c r="J878" s="2" t="s">
        <v>66</v>
      </c>
      <c r="K878" s="1">
        <f>Tabelle111[[#This Row],[Menge kg Nges]]/1000</f>
        <v>1.85422</v>
      </c>
      <c r="L878" s="1">
        <f>Tabelle111[[#This Row],[Menge kg P2O5]]/1000</f>
        <v>0.91421000000000008</v>
      </c>
      <c r="M878" s="1">
        <f>Tabelle111[[#This Row],[Menge t Nges]]/Tabelle111[[#This Row],[Anzahl Lieferscheine]]</f>
        <v>0.20602444444444445</v>
      </c>
      <c r="N878" s="1">
        <f>Tabelle111[[#This Row],[Menge t P2O5]]/Tabelle111[[#This Row],[Anzahl Lieferscheine]]</f>
        <v>0.1015788888888889</v>
      </c>
    </row>
    <row r="879" spans="1:14" x14ac:dyDescent="0.2">
      <c r="A879" s="2" t="s">
        <v>5</v>
      </c>
      <c r="B879" s="2" t="s">
        <v>5</v>
      </c>
      <c r="C879" s="2" t="s">
        <v>6</v>
      </c>
      <c r="D879" s="2" t="s">
        <v>15</v>
      </c>
      <c r="E879" s="2" t="s">
        <v>14</v>
      </c>
      <c r="F879" s="2" t="s">
        <v>61</v>
      </c>
      <c r="G879" s="1">
        <v>1378</v>
      </c>
      <c r="H879" s="1">
        <v>572</v>
      </c>
      <c r="I879" s="4">
        <v>3</v>
      </c>
      <c r="J879" s="2" t="s">
        <v>66</v>
      </c>
      <c r="K879" s="1">
        <f>Tabelle111[[#This Row],[Menge kg Nges]]/1000</f>
        <v>1.3779999999999999</v>
      </c>
      <c r="L879" s="1">
        <f>Tabelle111[[#This Row],[Menge kg P2O5]]/1000</f>
        <v>0.57199999999999995</v>
      </c>
      <c r="M879" s="1">
        <f>Tabelle111[[#This Row],[Menge t Nges]]/Tabelle111[[#This Row],[Anzahl Lieferscheine]]</f>
        <v>0.45933333333333332</v>
      </c>
      <c r="N879" s="1">
        <f>Tabelle111[[#This Row],[Menge t P2O5]]/Tabelle111[[#This Row],[Anzahl Lieferscheine]]</f>
        <v>0.19066666666666665</v>
      </c>
    </row>
    <row r="880" spans="1:14" x14ac:dyDescent="0.2">
      <c r="A880" s="2" t="s">
        <v>5</v>
      </c>
      <c r="B880" s="2" t="s">
        <v>5</v>
      </c>
      <c r="C880" s="2" t="s">
        <v>6</v>
      </c>
      <c r="D880" s="2" t="s">
        <v>15</v>
      </c>
      <c r="E880" s="2" t="s">
        <v>24</v>
      </c>
      <c r="F880" s="2" t="s">
        <v>61</v>
      </c>
      <c r="G880" s="1">
        <v>9673</v>
      </c>
      <c r="H880" s="1">
        <v>8034.5</v>
      </c>
      <c r="I880" s="4">
        <v>15</v>
      </c>
      <c r="J880" s="2" t="s">
        <v>66</v>
      </c>
      <c r="K880" s="1">
        <f>Tabelle111[[#This Row],[Menge kg Nges]]/1000</f>
        <v>9.673</v>
      </c>
      <c r="L880" s="1">
        <f>Tabelle111[[#This Row],[Menge kg P2O5]]/1000</f>
        <v>8.0344999999999995</v>
      </c>
      <c r="M880" s="1">
        <f>Tabelle111[[#This Row],[Menge t Nges]]/Tabelle111[[#This Row],[Anzahl Lieferscheine]]</f>
        <v>0.6448666666666667</v>
      </c>
      <c r="N880" s="1">
        <f>Tabelle111[[#This Row],[Menge t P2O5]]/Tabelle111[[#This Row],[Anzahl Lieferscheine]]</f>
        <v>0.53563333333333329</v>
      </c>
    </row>
    <row r="881" spans="1:14" x14ac:dyDescent="0.2">
      <c r="A881" s="2" t="s">
        <v>5</v>
      </c>
      <c r="B881" s="2" t="s">
        <v>5</v>
      </c>
      <c r="C881" s="2" t="s">
        <v>6</v>
      </c>
      <c r="D881" s="2" t="s">
        <v>15</v>
      </c>
      <c r="E881" s="2" t="s">
        <v>31</v>
      </c>
      <c r="F881" s="2" t="s">
        <v>61</v>
      </c>
      <c r="G881" s="1">
        <v>64</v>
      </c>
      <c r="H881" s="1">
        <v>36</v>
      </c>
      <c r="I881" s="4">
        <v>1</v>
      </c>
      <c r="J881" s="2" t="s">
        <v>66</v>
      </c>
      <c r="K881" s="1">
        <f>Tabelle111[[#This Row],[Menge kg Nges]]/1000</f>
        <v>6.4000000000000001E-2</v>
      </c>
      <c r="L881" s="1">
        <f>Tabelle111[[#This Row],[Menge kg P2O5]]/1000</f>
        <v>3.5999999999999997E-2</v>
      </c>
      <c r="M881" s="1">
        <f>Tabelle111[[#This Row],[Menge t Nges]]/Tabelle111[[#This Row],[Anzahl Lieferscheine]]</f>
        <v>6.4000000000000001E-2</v>
      </c>
      <c r="N881" s="1">
        <f>Tabelle111[[#This Row],[Menge t P2O5]]/Tabelle111[[#This Row],[Anzahl Lieferscheine]]</f>
        <v>3.5999999999999997E-2</v>
      </c>
    </row>
    <row r="882" spans="1:14" x14ac:dyDescent="0.2">
      <c r="A882" s="2" t="s">
        <v>5</v>
      </c>
      <c r="B882" s="2" t="s">
        <v>5</v>
      </c>
      <c r="C882" s="2" t="s">
        <v>25</v>
      </c>
      <c r="D882" s="2" t="s">
        <v>25</v>
      </c>
      <c r="E882" s="2" t="s">
        <v>26</v>
      </c>
      <c r="F882" s="2" t="s">
        <v>61</v>
      </c>
      <c r="G882" s="1">
        <v>183466.67000000004</v>
      </c>
      <c r="H882" s="1">
        <v>61110.329999999973</v>
      </c>
      <c r="I882" s="4">
        <v>275</v>
      </c>
      <c r="J882" s="2" t="s">
        <v>66</v>
      </c>
      <c r="K882" s="1">
        <f>Tabelle111[[#This Row],[Menge kg Nges]]/1000</f>
        <v>183.46667000000005</v>
      </c>
      <c r="L882" s="1">
        <f>Tabelle111[[#This Row],[Menge kg P2O5]]/1000</f>
        <v>61.110329999999969</v>
      </c>
      <c r="M882" s="1">
        <f>Tabelle111[[#This Row],[Menge t Nges]]/Tabelle111[[#This Row],[Anzahl Lieferscheine]]</f>
        <v>0.66715152727272742</v>
      </c>
      <c r="N882" s="1">
        <f>Tabelle111[[#This Row],[Menge t P2O5]]/Tabelle111[[#This Row],[Anzahl Lieferscheine]]</f>
        <v>0.22221938181818171</v>
      </c>
    </row>
    <row r="883" spans="1:14" x14ac:dyDescent="0.2">
      <c r="A883" s="2" t="s">
        <v>5</v>
      </c>
      <c r="B883" s="2" t="s">
        <v>32</v>
      </c>
      <c r="C883" s="2" t="s">
        <v>25</v>
      </c>
      <c r="D883" s="2" t="s">
        <v>25</v>
      </c>
      <c r="E883" s="2" t="s">
        <v>26</v>
      </c>
      <c r="F883" s="2" t="s">
        <v>61</v>
      </c>
      <c r="G883" s="1">
        <v>437</v>
      </c>
      <c r="H883" s="1">
        <v>175</v>
      </c>
      <c r="I883" s="4">
        <v>1</v>
      </c>
      <c r="J883" s="2" t="s">
        <v>66</v>
      </c>
      <c r="K883" s="1">
        <f>Tabelle111[[#This Row],[Menge kg Nges]]/1000</f>
        <v>0.437</v>
      </c>
      <c r="L883" s="1">
        <f>Tabelle111[[#This Row],[Menge kg P2O5]]/1000</f>
        <v>0.17499999999999999</v>
      </c>
      <c r="M883" s="1">
        <f>Tabelle111[[#This Row],[Menge t Nges]]/Tabelle111[[#This Row],[Anzahl Lieferscheine]]</f>
        <v>0.437</v>
      </c>
      <c r="N883" s="1">
        <f>Tabelle111[[#This Row],[Menge t P2O5]]/Tabelle111[[#This Row],[Anzahl Lieferscheine]]</f>
        <v>0.17499999999999999</v>
      </c>
    </row>
    <row r="884" spans="1:14" x14ac:dyDescent="0.2">
      <c r="A884" s="2" t="s">
        <v>5</v>
      </c>
      <c r="B884" s="2" t="s">
        <v>27</v>
      </c>
      <c r="C884" s="2" t="s">
        <v>6</v>
      </c>
      <c r="D884" s="2" t="s">
        <v>7</v>
      </c>
      <c r="E884" s="2" t="s">
        <v>8</v>
      </c>
      <c r="F884" s="2" t="s">
        <v>61</v>
      </c>
      <c r="G884" s="1">
        <v>1672.7</v>
      </c>
      <c r="H884" s="1">
        <v>462.91</v>
      </c>
      <c r="I884" s="4">
        <v>5</v>
      </c>
      <c r="J884" s="2" t="s">
        <v>66</v>
      </c>
      <c r="K884" s="1">
        <f>Tabelle111[[#This Row],[Menge kg Nges]]/1000</f>
        <v>1.6727000000000001</v>
      </c>
      <c r="L884" s="1">
        <f>Tabelle111[[#This Row],[Menge kg P2O5]]/1000</f>
        <v>0.46291000000000004</v>
      </c>
      <c r="M884" s="1">
        <f>Tabelle111[[#This Row],[Menge t Nges]]/Tabelle111[[#This Row],[Anzahl Lieferscheine]]</f>
        <v>0.33454</v>
      </c>
      <c r="N884" s="1">
        <f>Tabelle111[[#This Row],[Menge t P2O5]]/Tabelle111[[#This Row],[Anzahl Lieferscheine]]</f>
        <v>9.2582000000000012E-2</v>
      </c>
    </row>
    <row r="885" spans="1:14" x14ac:dyDescent="0.2">
      <c r="A885" s="2" t="s">
        <v>5</v>
      </c>
      <c r="B885" s="2" t="s">
        <v>27</v>
      </c>
      <c r="C885" s="2" t="s">
        <v>6</v>
      </c>
      <c r="D885" s="2" t="s">
        <v>7</v>
      </c>
      <c r="E885" s="2" t="s">
        <v>9</v>
      </c>
      <c r="F885" s="2" t="s">
        <v>61</v>
      </c>
      <c r="G885" s="1">
        <v>657.8</v>
      </c>
      <c r="H885" s="1">
        <v>269.10000000000002</v>
      </c>
      <c r="I885" s="4">
        <v>3</v>
      </c>
      <c r="J885" s="2" t="s">
        <v>66</v>
      </c>
      <c r="K885" s="1">
        <f>Tabelle111[[#This Row],[Menge kg Nges]]/1000</f>
        <v>0.65779999999999994</v>
      </c>
      <c r="L885" s="1">
        <f>Tabelle111[[#This Row],[Menge kg P2O5]]/1000</f>
        <v>0.26910000000000001</v>
      </c>
      <c r="M885" s="1">
        <f>Tabelle111[[#This Row],[Menge t Nges]]/Tabelle111[[#This Row],[Anzahl Lieferscheine]]</f>
        <v>0.21926666666666664</v>
      </c>
      <c r="N885" s="1">
        <f>Tabelle111[[#This Row],[Menge t P2O5]]/Tabelle111[[#This Row],[Anzahl Lieferscheine]]</f>
        <v>8.9700000000000002E-2</v>
      </c>
    </row>
    <row r="886" spans="1:14" x14ac:dyDescent="0.2">
      <c r="A886" s="2" t="s">
        <v>5</v>
      </c>
      <c r="B886" s="2" t="s">
        <v>27</v>
      </c>
      <c r="C886" s="2" t="s">
        <v>6</v>
      </c>
      <c r="D886" s="2" t="s">
        <v>7</v>
      </c>
      <c r="E886" s="2" t="s">
        <v>14</v>
      </c>
      <c r="F886" s="2" t="s">
        <v>61</v>
      </c>
      <c r="G886" s="1">
        <v>148.80000000000001</v>
      </c>
      <c r="H886" s="1">
        <v>62.4</v>
      </c>
      <c r="I886" s="4">
        <v>1</v>
      </c>
      <c r="J886" s="2" t="s">
        <v>66</v>
      </c>
      <c r="K886" s="1">
        <f>Tabelle111[[#This Row],[Menge kg Nges]]/1000</f>
        <v>0.14880000000000002</v>
      </c>
      <c r="L886" s="1">
        <f>Tabelle111[[#This Row],[Menge kg P2O5]]/1000</f>
        <v>6.2399999999999997E-2</v>
      </c>
      <c r="M886" s="1">
        <f>Tabelle111[[#This Row],[Menge t Nges]]/Tabelle111[[#This Row],[Anzahl Lieferscheine]]</f>
        <v>0.14880000000000002</v>
      </c>
      <c r="N886" s="1">
        <f>Tabelle111[[#This Row],[Menge t P2O5]]/Tabelle111[[#This Row],[Anzahl Lieferscheine]]</f>
        <v>6.2399999999999997E-2</v>
      </c>
    </row>
    <row r="887" spans="1:14" x14ac:dyDescent="0.2">
      <c r="A887" s="2" t="s">
        <v>5</v>
      </c>
      <c r="B887" s="2" t="s">
        <v>27</v>
      </c>
      <c r="C887" s="2" t="s">
        <v>6</v>
      </c>
      <c r="D887" s="2" t="s">
        <v>15</v>
      </c>
      <c r="E887" s="2" t="s">
        <v>21</v>
      </c>
      <c r="F887" s="2" t="s">
        <v>61</v>
      </c>
      <c r="G887" s="1">
        <v>4082.4000000000005</v>
      </c>
      <c r="H887" s="1">
        <v>2389.5</v>
      </c>
      <c r="I887" s="4">
        <v>21</v>
      </c>
      <c r="J887" s="2" t="s">
        <v>66</v>
      </c>
      <c r="K887" s="1">
        <f>Tabelle111[[#This Row],[Menge kg Nges]]/1000</f>
        <v>4.0824000000000007</v>
      </c>
      <c r="L887" s="1">
        <f>Tabelle111[[#This Row],[Menge kg P2O5]]/1000</f>
        <v>2.3895</v>
      </c>
      <c r="M887" s="1">
        <f>Tabelle111[[#This Row],[Menge t Nges]]/Tabelle111[[#This Row],[Anzahl Lieferscheine]]</f>
        <v>0.19440000000000004</v>
      </c>
      <c r="N887" s="1">
        <f>Tabelle111[[#This Row],[Menge t P2O5]]/Tabelle111[[#This Row],[Anzahl Lieferscheine]]</f>
        <v>0.11378571428571428</v>
      </c>
    </row>
    <row r="888" spans="1:14" x14ac:dyDescent="0.2">
      <c r="A888" s="2" t="s">
        <v>5</v>
      </c>
      <c r="B888" s="2" t="s">
        <v>27</v>
      </c>
      <c r="C888" s="2" t="s">
        <v>6</v>
      </c>
      <c r="D888" s="2" t="s">
        <v>15</v>
      </c>
      <c r="E888" s="2" t="s">
        <v>9</v>
      </c>
      <c r="F888" s="2" t="s">
        <v>61</v>
      </c>
      <c r="G888" s="1">
        <v>184</v>
      </c>
      <c r="H888" s="1">
        <v>120</v>
      </c>
      <c r="I888" s="4">
        <v>2</v>
      </c>
      <c r="J888" s="2" t="s">
        <v>66</v>
      </c>
      <c r="K888" s="1">
        <f>Tabelle111[[#This Row],[Menge kg Nges]]/1000</f>
        <v>0.184</v>
      </c>
      <c r="L888" s="1">
        <f>Tabelle111[[#This Row],[Menge kg P2O5]]/1000</f>
        <v>0.12</v>
      </c>
      <c r="M888" s="1">
        <f>Tabelle111[[#This Row],[Menge t Nges]]/Tabelle111[[#This Row],[Anzahl Lieferscheine]]</f>
        <v>9.1999999999999998E-2</v>
      </c>
      <c r="N888" s="1">
        <f>Tabelle111[[#This Row],[Menge t P2O5]]/Tabelle111[[#This Row],[Anzahl Lieferscheine]]</f>
        <v>0.06</v>
      </c>
    </row>
    <row r="889" spans="1:14" x14ac:dyDescent="0.2">
      <c r="A889" s="2" t="s">
        <v>5</v>
      </c>
      <c r="B889" s="2" t="s">
        <v>27</v>
      </c>
      <c r="C889" s="2" t="s">
        <v>6</v>
      </c>
      <c r="D889" s="2" t="s">
        <v>15</v>
      </c>
      <c r="E889" s="2" t="s">
        <v>24</v>
      </c>
      <c r="F889" s="2" t="s">
        <v>61</v>
      </c>
      <c r="G889" s="1">
        <v>406</v>
      </c>
      <c r="H889" s="1">
        <v>333.5</v>
      </c>
      <c r="I889" s="4">
        <v>1</v>
      </c>
      <c r="J889" s="2" t="s">
        <v>66</v>
      </c>
      <c r="K889" s="1">
        <f>Tabelle111[[#This Row],[Menge kg Nges]]/1000</f>
        <v>0.40600000000000003</v>
      </c>
      <c r="L889" s="1">
        <f>Tabelle111[[#This Row],[Menge kg P2O5]]/1000</f>
        <v>0.33350000000000002</v>
      </c>
      <c r="M889" s="1">
        <f>Tabelle111[[#This Row],[Menge t Nges]]/Tabelle111[[#This Row],[Anzahl Lieferscheine]]</f>
        <v>0.40600000000000003</v>
      </c>
      <c r="N889" s="1">
        <f>Tabelle111[[#This Row],[Menge t P2O5]]/Tabelle111[[#This Row],[Anzahl Lieferscheine]]</f>
        <v>0.33350000000000002</v>
      </c>
    </row>
    <row r="890" spans="1:14" x14ac:dyDescent="0.2">
      <c r="A890" s="2" t="s">
        <v>5</v>
      </c>
      <c r="B890" s="2" t="s">
        <v>27</v>
      </c>
      <c r="C890" s="2" t="s">
        <v>25</v>
      </c>
      <c r="D890" s="2" t="s">
        <v>25</v>
      </c>
      <c r="E890" s="2" t="s">
        <v>26</v>
      </c>
      <c r="F890" s="2" t="s">
        <v>61</v>
      </c>
      <c r="G890" s="1">
        <v>7535.0900000000011</v>
      </c>
      <c r="H890" s="1">
        <v>3096.3199999999997</v>
      </c>
      <c r="I890" s="4">
        <v>19</v>
      </c>
      <c r="J890" s="2" t="s">
        <v>66</v>
      </c>
      <c r="K890" s="1">
        <f>Tabelle111[[#This Row],[Menge kg Nges]]/1000</f>
        <v>7.5350900000000012</v>
      </c>
      <c r="L890" s="1">
        <f>Tabelle111[[#This Row],[Menge kg P2O5]]/1000</f>
        <v>3.0963199999999995</v>
      </c>
      <c r="M890" s="1">
        <f>Tabelle111[[#This Row],[Menge t Nges]]/Tabelle111[[#This Row],[Anzahl Lieferscheine]]</f>
        <v>0.39658368421052637</v>
      </c>
      <c r="N890" s="1">
        <f>Tabelle111[[#This Row],[Menge t P2O5]]/Tabelle111[[#This Row],[Anzahl Lieferscheine]]</f>
        <v>0.16296421052631577</v>
      </c>
    </row>
    <row r="891" spans="1:14" x14ac:dyDescent="0.2">
      <c r="A891" s="2" t="s">
        <v>5</v>
      </c>
      <c r="B891" s="2" t="s">
        <v>28</v>
      </c>
      <c r="C891" s="2" t="s">
        <v>6</v>
      </c>
      <c r="D891" s="2" t="s">
        <v>7</v>
      </c>
      <c r="E891" s="2" t="s">
        <v>9</v>
      </c>
      <c r="F891" s="2" t="s">
        <v>61</v>
      </c>
      <c r="G891" s="1">
        <v>1499</v>
      </c>
      <c r="H891" s="1">
        <v>618</v>
      </c>
      <c r="I891" s="4">
        <v>4</v>
      </c>
      <c r="J891" s="2" t="s">
        <v>66</v>
      </c>
      <c r="K891" s="1">
        <f>Tabelle111[[#This Row],[Menge kg Nges]]/1000</f>
        <v>1.4990000000000001</v>
      </c>
      <c r="L891" s="1">
        <f>Tabelle111[[#This Row],[Menge kg P2O5]]/1000</f>
        <v>0.61799999999999999</v>
      </c>
      <c r="M891" s="1">
        <f>Tabelle111[[#This Row],[Menge t Nges]]/Tabelle111[[#This Row],[Anzahl Lieferscheine]]</f>
        <v>0.37475000000000003</v>
      </c>
      <c r="N891" s="1">
        <f>Tabelle111[[#This Row],[Menge t P2O5]]/Tabelle111[[#This Row],[Anzahl Lieferscheine]]</f>
        <v>0.1545</v>
      </c>
    </row>
    <row r="892" spans="1:14" x14ac:dyDescent="0.2">
      <c r="A892" s="2" t="s">
        <v>5</v>
      </c>
      <c r="B892" s="2" t="s">
        <v>28</v>
      </c>
      <c r="C892" s="2" t="s">
        <v>6</v>
      </c>
      <c r="D892" s="2" t="s">
        <v>7</v>
      </c>
      <c r="E892" s="2" t="s">
        <v>11</v>
      </c>
      <c r="F892" s="2" t="s">
        <v>61</v>
      </c>
      <c r="G892" s="1">
        <v>5789.6</v>
      </c>
      <c r="H892" s="1">
        <v>2881.34</v>
      </c>
      <c r="I892" s="4">
        <v>8</v>
      </c>
      <c r="J892" s="2" t="s">
        <v>66</v>
      </c>
      <c r="K892" s="1">
        <f>Tabelle111[[#This Row],[Menge kg Nges]]/1000</f>
        <v>5.7896000000000001</v>
      </c>
      <c r="L892" s="1">
        <f>Tabelle111[[#This Row],[Menge kg P2O5]]/1000</f>
        <v>2.8813400000000002</v>
      </c>
      <c r="M892" s="1">
        <f>Tabelle111[[#This Row],[Menge t Nges]]/Tabelle111[[#This Row],[Anzahl Lieferscheine]]</f>
        <v>0.72370000000000001</v>
      </c>
      <c r="N892" s="1">
        <f>Tabelle111[[#This Row],[Menge t P2O5]]/Tabelle111[[#This Row],[Anzahl Lieferscheine]]</f>
        <v>0.36016750000000003</v>
      </c>
    </row>
    <row r="893" spans="1:14" x14ac:dyDescent="0.2">
      <c r="A893" s="2" t="s">
        <v>5</v>
      </c>
      <c r="B893" s="2" t="s">
        <v>28</v>
      </c>
      <c r="C893" s="2" t="s">
        <v>6</v>
      </c>
      <c r="D893" s="2" t="s">
        <v>7</v>
      </c>
      <c r="E893" s="2" t="s">
        <v>12</v>
      </c>
      <c r="F893" s="2" t="s">
        <v>61</v>
      </c>
      <c r="G893" s="1">
        <v>19460.11</v>
      </c>
      <c r="H893" s="1">
        <v>4628.55</v>
      </c>
      <c r="I893" s="4">
        <v>12</v>
      </c>
      <c r="J893" s="2" t="s">
        <v>66</v>
      </c>
      <c r="K893" s="1">
        <f>Tabelle111[[#This Row],[Menge kg Nges]]/1000</f>
        <v>19.46011</v>
      </c>
      <c r="L893" s="1">
        <f>Tabelle111[[#This Row],[Menge kg P2O5]]/1000</f>
        <v>4.6285500000000006</v>
      </c>
      <c r="M893" s="1">
        <f>Tabelle111[[#This Row],[Menge t Nges]]/Tabelle111[[#This Row],[Anzahl Lieferscheine]]</f>
        <v>1.6216758333333334</v>
      </c>
      <c r="N893" s="1">
        <f>Tabelle111[[#This Row],[Menge t P2O5]]/Tabelle111[[#This Row],[Anzahl Lieferscheine]]</f>
        <v>0.38571250000000007</v>
      </c>
    </row>
    <row r="894" spans="1:14" x14ac:dyDescent="0.2">
      <c r="A894" s="2" t="s">
        <v>5</v>
      </c>
      <c r="B894" s="2" t="s">
        <v>28</v>
      </c>
      <c r="C894" s="2" t="s">
        <v>6</v>
      </c>
      <c r="D894" s="2" t="s">
        <v>15</v>
      </c>
      <c r="E894" s="2" t="s">
        <v>8</v>
      </c>
      <c r="F894" s="2" t="s">
        <v>61</v>
      </c>
      <c r="G894" s="1">
        <v>1837.5</v>
      </c>
      <c r="H894" s="1">
        <v>1383</v>
      </c>
      <c r="I894" s="4">
        <v>2</v>
      </c>
      <c r="J894" s="2" t="s">
        <v>66</v>
      </c>
      <c r="K894" s="1">
        <f>Tabelle111[[#This Row],[Menge kg Nges]]/1000</f>
        <v>1.8374999999999999</v>
      </c>
      <c r="L894" s="1">
        <f>Tabelle111[[#This Row],[Menge kg P2O5]]/1000</f>
        <v>1.383</v>
      </c>
      <c r="M894" s="1">
        <f>Tabelle111[[#This Row],[Menge t Nges]]/Tabelle111[[#This Row],[Anzahl Lieferscheine]]</f>
        <v>0.91874999999999996</v>
      </c>
      <c r="N894" s="1">
        <f>Tabelle111[[#This Row],[Menge t P2O5]]/Tabelle111[[#This Row],[Anzahl Lieferscheine]]</f>
        <v>0.6915</v>
      </c>
    </row>
    <row r="895" spans="1:14" x14ac:dyDescent="0.2">
      <c r="A895" s="2" t="s">
        <v>5</v>
      </c>
      <c r="B895" s="2" t="s">
        <v>28</v>
      </c>
      <c r="C895" s="2" t="s">
        <v>6</v>
      </c>
      <c r="D895" s="2" t="s">
        <v>15</v>
      </c>
      <c r="E895" s="2" t="s">
        <v>18</v>
      </c>
      <c r="F895" s="2" t="s">
        <v>61</v>
      </c>
      <c r="G895" s="1">
        <v>5908.75</v>
      </c>
      <c r="H895" s="1">
        <v>3990.35</v>
      </c>
      <c r="I895" s="4">
        <v>8</v>
      </c>
      <c r="J895" s="2" t="s">
        <v>66</v>
      </c>
      <c r="K895" s="1">
        <f>Tabelle111[[#This Row],[Menge kg Nges]]/1000</f>
        <v>5.9087500000000004</v>
      </c>
      <c r="L895" s="1">
        <f>Tabelle111[[#This Row],[Menge kg P2O5]]/1000</f>
        <v>3.9903499999999998</v>
      </c>
      <c r="M895" s="1">
        <f>Tabelle111[[#This Row],[Menge t Nges]]/Tabelle111[[#This Row],[Anzahl Lieferscheine]]</f>
        <v>0.73859375000000005</v>
      </c>
      <c r="N895" s="1">
        <f>Tabelle111[[#This Row],[Menge t P2O5]]/Tabelle111[[#This Row],[Anzahl Lieferscheine]]</f>
        <v>0.49879374999999998</v>
      </c>
    </row>
    <row r="896" spans="1:14" x14ac:dyDescent="0.2">
      <c r="A896" s="2" t="s">
        <v>5</v>
      </c>
      <c r="B896" s="2" t="s">
        <v>28</v>
      </c>
      <c r="C896" s="2" t="s">
        <v>6</v>
      </c>
      <c r="D896" s="2" t="s">
        <v>15</v>
      </c>
      <c r="E896" s="2" t="s">
        <v>19</v>
      </c>
      <c r="F896" s="2" t="s">
        <v>61</v>
      </c>
      <c r="G896" s="1">
        <v>964</v>
      </c>
      <c r="H896" s="1">
        <v>706</v>
      </c>
      <c r="I896" s="4">
        <v>2</v>
      </c>
      <c r="J896" s="2" t="s">
        <v>66</v>
      </c>
      <c r="K896" s="1">
        <f>Tabelle111[[#This Row],[Menge kg Nges]]/1000</f>
        <v>0.96399999999999997</v>
      </c>
      <c r="L896" s="1">
        <f>Tabelle111[[#This Row],[Menge kg P2O5]]/1000</f>
        <v>0.70599999999999996</v>
      </c>
      <c r="M896" s="1">
        <f>Tabelle111[[#This Row],[Menge t Nges]]/Tabelle111[[#This Row],[Anzahl Lieferscheine]]</f>
        <v>0.48199999999999998</v>
      </c>
      <c r="N896" s="1">
        <f>Tabelle111[[#This Row],[Menge t P2O5]]/Tabelle111[[#This Row],[Anzahl Lieferscheine]]</f>
        <v>0.35299999999999998</v>
      </c>
    </row>
    <row r="897" spans="1:14" x14ac:dyDescent="0.2">
      <c r="A897" s="2" t="s">
        <v>5</v>
      </c>
      <c r="B897" s="2" t="s">
        <v>28</v>
      </c>
      <c r="C897" s="2" t="s">
        <v>6</v>
      </c>
      <c r="D897" s="2" t="s">
        <v>15</v>
      </c>
      <c r="E897" s="2" t="s">
        <v>21</v>
      </c>
      <c r="F897" s="2" t="s">
        <v>61</v>
      </c>
      <c r="G897" s="1">
        <v>4415.2</v>
      </c>
      <c r="H897" s="1">
        <v>2576</v>
      </c>
      <c r="I897" s="4">
        <v>9</v>
      </c>
      <c r="J897" s="2" t="s">
        <v>66</v>
      </c>
      <c r="K897" s="1">
        <f>Tabelle111[[#This Row],[Menge kg Nges]]/1000</f>
        <v>4.4151999999999996</v>
      </c>
      <c r="L897" s="1">
        <f>Tabelle111[[#This Row],[Menge kg P2O5]]/1000</f>
        <v>2.5760000000000001</v>
      </c>
      <c r="M897" s="1">
        <f>Tabelle111[[#This Row],[Menge t Nges]]/Tabelle111[[#This Row],[Anzahl Lieferscheine]]</f>
        <v>0.49057777777777772</v>
      </c>
      <c r="N897" s="1">
        <f>Tabelle111[[#This Row],[Menge t P2O5]]/Tabelle111[[#This Row],[Anzahl Lieferscheine]]</f>
        <v>0.28622222222222221</v>
      </c>
    </row>
    <row r="898" spans="1:14" x14ac:dyDescent="0.2">
      <c r="A898" s="2" t="s">
        <v>5</v>
      </c>
      <c r="B898" s="2" t="s">
        <v>28</v>
      </c>
      <c r="C898" s="2" t="s">
        <v>6</v>
      </c>
      <c r="D898" s="2" t="s">
        <v>15</v>
      </c>
      <c r="E898" s="2" t="s">
        <v>9</v>
      </c>
      <c r="F898" s="2" t="s">
        <v>61</v>
      </c>
      <c r="G898" s="1">
        <v>1498.7</v>
      </c>
      <c r="H898" s="1">
        <v>899.25</v>
      </c>
      <c r="I898" s="4">
        <v>5</v>
      </c>
      <c r="J898" s="2" t="s">
        <v>66</v>
      </c>
      <c r="K898" s="1">
        <f>Tabelle111[[#This Row],[Menge kg Nges]]/1000</f>
        <v>1.4987000000000001</v>
      </c>
      <c r="L898" s="1">
        <f>Tabelle111[[#This Row],[Menge kg P2O5]]/1000</f>
        <v>0.89924999999999999</v>
      </c>
      <c r="M898" s="1">
        <f>Tabelle111[[#This Row],[Menge t Nges]]/Tabelle111[[#This Row],[Anzahl Lieferscheine]]</f>
        <v>0.29974000000000001</v>
      </c>
      <c r="N898" s="1">
        <f>Tabelle111[[#This Row],[Menge t P2O5]]/Tabelle111[[#This Row],[Anzahl Lieferscheine]]</f>
        <v>0.17985000000000001</v>
      </c>
    </row>
    <row r="899" spans="1:14" x14ac:dyDescent="0.2">
      <c r="A899" s="2" t="s">
        <v>5</v>
      </c>
      <c r="B899" s="2" t="s">
        <v>28</v>
      </c>
      <c r="C899" s="2" t="s">
        <v>6</v>
      </c>
      <c r="D899" s="2" t="s">
        <v>15</v>
      </c>
      <c r="E899" s="2" t="s">
        <v>10</v>
      </c>
      <c r="F899" s="2" t="s">
        <v>61</v>
      </c>
      <c r="G899" s="1">
        <v>850</v>
      </c>
      <c r="H899" s="1">
        <v>340</v>
      </c>
      <c r="I899" s="4">
        <v>2</v>
      </c>
      <c r="J899" s="2" t="s">
        <v>66</v>
      </c>
      <c r="K899" s="1">
        <f>Tabelle111[[#This Row],[Menge kg Nges]]/1000</f>
        <v>0.85</v>
      </c>
      <c r="L899" s="1">
        <f>Tabelle111[[#This Row],[Menge kg P2O5]]/1000</f>
        <v>0.34</v>
      </c>
      <c r="M899" s="1">
        <f>Tabelle111[[#This Row],[Menge t Nges]]/Tabelle111[[#This Row],[Anzahl Lieferscheine]]</f>
        <v>0.42499999999999999</v>
      </c>
      <c r="N899" s="1">
        <f>Tabelle111[[#This Row],[Menge t P2O5]]/Tabelle111[[#This Row],[Anzahl Lieferscheine]]</f>
        <v>0.17</v>
      </c>
    </row>
    <row r="900" spans="1:14" x14ac:dyDescent="0.2">
      <c r="A900" s="2" t="s">
        <v>5</v>
      </c>
      <c r="B900" s="2" t="s">
        <v>28</v>
      </c>
      <c r="C900" s="2" t="s">
        <v>25</v>
      </c>
      <c r="D900" s="2" t="s">
        <v>25</v>
      </c>
      <c r="E900" s="2" t="s">
        <v>26</v>
      </c>
      <c r="F900" s="2" t="s">
        <v>61</v>
      </c>
      <c r="G900" s="1">
        <v>9911.25</v>
      </c>
      <c r="H900" s="1">
        <v>4104.75</v>
      </c>
      <c r="I900" s="4">
        <v>12</v>
      </c>
      <c r="J900" s="2" t="s">
        <v>66</v>
      </c>
      <c r="K900" s="1">
        <f>Tabelle111[[#This Row],[Menge kg Nges]]/1000</f>
        <v>9.9112500000000008</v>
      </c>
      <c r="L900" s="1">
        <f>Tabelle111[[#This Row],[Menge kg P2O5]]/1000</f>
        <v>4.1047500000000001</v>
      </c>
      <c r="M900" s="1">
        <f>Tabelle111[[#This Row],[Menge t Nges]]/Tabelle111[[#This Row],[Anzahl Lieferscheine]]</f>
        <v>0.8259375000000001</v>
      </c>
      <c r="N900" s="1">
        <f>Tabelle111[[#This Row],[Menge t P2O5]]/Tabelle111[[#This Row],[Anzahl Lieferscheine]]</f>
        <v>0.34206249999999999</v>
      </c>
    </row>
    <row r="901" spans="1:14" x14ac:dyDescent="0.2">
      <c r="A901" s="2" t="s">
        <v>29</v>
      </c>
      <c r="B901" s="2" t="s">
        <v>29</v>
      </c>
      <c r="C901" s="2" t="s">
        <v>6</v>
      </c>
      <c r="D901" s="2" t="s">
        <v>7</v>
      </c>
      <c r="E901" s="2" t="s">
        <v>9</v>
      </c>
      <c r="F901" s="2" t="s">
        <v>61</v>
      </c>
      <c r="G901" s="1">
        <v>23504.04</v>
      </c>
      <c r="H901" s="1">
        <v>9933.52</v>
      </c>
      <c r="I901" s="4">
        <v>77</v>
      </c>
      <c r="J901" s="2" t="s">
        <v>66</v>
      </c>
      <c r="K901" s="1">
        <f>Tabelle111[[#This Row],[Menge kg Nges]]/1000</f>
        <v>23.50404</v>
      </c>
      <c r="L901" s="1">
        <f>Tabelle111[[#This Row],[Menge kg P2O5]]/1000</f>
        <v>9.9335199999999997</v>
      </c>
      <c r="M901" s="1">
        <f>Tabelle111[[#This Row],[Menge t Nges]]/Tabelle111[[#This Row],[Anzahl Lieferscheine]]</f>
        <v>0.3052472727272727</v>
      </c>
      <c r="N901" s="1">
        <f>Tabelle111[[#This Row],[Menge t P2O5]]/Tabelle111[[#This Row],[Anzahl Lieferscheine]]</f>
        <v>0.12900675324675323</v>
      </c>
    </row>
    <row r="902" spans="1:14" x14ac:dyDescent="0.2">
      <c r="A902" s="2" t="s">
        <v>29</v>
      </c>
      <c r="B902" s="2" t="s">
        <v>29</v>
      </c>
      <c r="C902" s="2" t="s">
        <v>6</v>
      </c>
      <c r="D902" s="2" t="s">
        <v>7</v>
      </c>
      <c r="E902" s="2" t="s">
        <v>10</v>
      </c>
      <c r="F902" s="2" t="s">
        <v>61</v>
      </c>
      <c r="G902" s="1">
        <v>2529</v>
      </c>
      <c r="H902" s="1">
        <v>1011</v>
      </c>
      <c r="I902" s="4">
        <v>7</v>
      </c>
      <c r="J902" s="2" t="s">
        <v>66</v>
      </c>
      <c r="K902" s="1">
        <f>Tabelle111[[#This Row],[Menge kg Nges]]/1000</f>
        <v>2.5289999999999999</v>
      </c>
      <c r="L902" s="1">
        <f>Tabelle111[[#This Row],[Menge kg P2O5]]/1000</f>
        <v>1.0109999999999999</v>
      </c>
      <c r="M902" s="1">
        <f>Tabelle111[[#This Row],[Menge t Nges]]/Tabelle111[[#This Row],[Anzahl Lieferscheine]]</f>
        <v>0.36128571428571427</v>
      </c>
      <c r="N902" s="1">
        <f>Tabelle111[[#This Row],[Menge t P2O5]]/Tabelle111[[#This Row],[Anzahl Lieferscheine]]</f>
        <v>0.14442857142857141</v>
      </c>
    </row>
    <row r="903" spans="1:14" x14ac:dyDescent="0.2">
      <c r="A903" s="2" t="s">
        <v>29</v>
      </c>
      <c r="B903" s="2" t="s">
        <v>29</v>
      </c>
      <c r="C903" s="2" t="s">
        <v>6</v>
      </c>
      <c r="D903" s="2" t="s">
        <v>7</v>
      </c>
      <c r="E903" s="2" t="s">
        <v>11</v>
      </c>
      <c r="F903" s="2" t="s">
        <v>61</v>
      </c>
      <c r="G903" s="1">
        <v>7656.9000000000005</v>
      </c>
      <c r="H903" s="1">
        <v>3553.42</v>
      </c>
      <c r="I903" s="4">
        <v>43</v>
      </c>
      <c r="J903" s="2" t="s">
        <v>66</v>
      </c>
      <c r="K903" s="1">
        <f>Tabelle111[[#This Row],[Menge kg Nges]]/1000</f>
        <v>7.6569000000000003</v>
      </c>
      <c r="L903" s="1">
        <f>Tabelle111[[#This Row],[Menge kg P2O5]]/1000</f>
        <v>3.55342</v>
      </c>
      <c r="M903" s="1">
        <f>Tabelle111[[#This Row],[Menge t Nges]]/Tabelle111[[#This Row],[Anzahl Lieferscheine]]</f>
        <v>0.17806744186046511</v>
      </c>
      <c r="N903" s="1">
        <f>Tabelle111[[#This Row],[Menge t P2O5]]/Tabelle111[[#This Row],[Anzahl Lieferscheine]]</f>
        <v>8.2637674418604645E-2</v>
      </c>
    </row>
    <row r="904" spans="1:14" x14ac:dyDescent="0.2">
      <c r="A904" s="2" t="s">
        <v>29</v>
      </c>
      <c r="B904" s="2" t="s">
        <v>29</v>
      </c>
      <c r="C904" s="2" t="s">
        <v>6</v>
      </c>
      <c r="D904" s="2" t="s">
        <v>7</v>
      </c>
      <c r="E904" s="2" t="s">
        <v>12</v>
      </c>
      <c r="F904" s="2" t="s">
        <v>61</v>
      </c>
      <c r="G904" s="1">
        <v>21503.320000000003</v>
      </c>
      <c r="H904" s="1">
        <v>8357.39</v>
      </c>
      <c r="I904" s="4">
        <v>58</v>
      </c>
      <c r="J904" s="2" t="s">
        <v>66</v>
      </c>
      <c r="K904" s="1">
        <f>Tabelle111[[#This Row],[Menge kg Nges]]/1000</f>
        <v>21.503320000000002</v>
      </c>
      <c r="L904" s="1">
        <f>Tabelle111[[#This Row],[Menge kg P2O5]]/1000</f>
        <v>8.3573899999999988</v>
      </c>
      <c r="M904" s="1">
        <f>Tabelle111[[#This Row],[Menge t Nges]]/Tabelle111[[#This Row],[Anzahl Lieferscheine]]</f>
        <v>0.37074689655172416</v>
      </c>
      <c r="N904" s="1">
        <f>Tabelle111[[#This Row],[Menge t P2O5]]/Tabelle111[[#This Row],[Anzahl Lieferscheine]]</f>
        <v>0.14409293103448273</v>
      </c>
    </row>
    <row r="905" spans="1:14" x14ac:dyDescent="0.2">
      <c r="A905" s="2" t="s">
        <v>29</v>
      </c>
      <c r="B905" s="2" t="s">
        <v>29</v>
      </c>
      <c r="C905" s="2" t="s">
        <v>6</v>
      </c>
      <c r="D905" s="2" t="s">
        <v>7</v>
      </c>
      <c r="E905" s="2" t="s">
        <v>13</v>
      </c>
      <c r="F905" s="2" t="s">
        <v>61</v>
      </c>
      <c r="G905" s="1">
        <v>5348.74</v>
      </c>
      <c r="H905" s="1">
        <v>3198.24</v>
      </c>
      <c r="I905" s="4">
        <v>22</v>
      </c>
      <c r="J905" s="2" t="s">
        <v>66</v>
      </c>
      <c r="K905" s="1">
        <f>Tabelle111[[#This Row],[Menge kg Nges]]/1000</f>
        <v>5.3487399999999994</v>
      </c>
      <c r="L905" s="1">
        <f>Tabelle111[[#This Row],[Menge kg P2O5]]/1000</f>
        <v>3.1982399999999997</v>
      </c>
      <c r="M905" s="1">
        <f>Tabelle111[[#This Row],[Menge t Nges]]/Tabelle111[[#This Row],[Anzahl Lieferscheine]]</f>
        <v>0.24312454545454543</v>
      </c>
      <c r="N905" s="1">
        <f>Tabelle111[[#This Row],[Menge t P2O5]]/Tabelle111[[#This Row],[Anzahl Lieferscheine]]</f>
        <v>0.14537454545454545</v>
      </c>
    </row>
    <row r="906" spans="1:14" x14ac:dyDescent="0.2">
      <c r="A906" s="2" t="s">
        <v>29</v>
      </c>
      <c r="B906" s="2" t="s">
        <v>29</v>
      </c>
      <c r="C906" s="2" t="s">
        <v>6</v>
      </c>
      <c r="D906" s="2" t="s">
        <v>7</v>
      </c>
      <c r="E906" s="2" t="s">
        <v>14</v>
      </c>
      <c r="F906" s="2" t="s">
        <v>61</v>
      </c>
      <c r="G906" s="1">
        <v>589.5</v>
      </c>
      <c r="H906" s="1">
        <v>309</v>
      </c>
      <c r="I906" s="4">
        <v>4</v>
      </c>
      <c r="J906" s="2" t="s">
        <v>66</v>
      </c>
      <c r="K906" s="1">
        <f>Tabelle111[[#This Row],[Menge kg Nges]]/1000</f>
        <v>0.58950000000000002</v>
      </c>
      <c r="L906" s="1">
        <f>Tabelle111[[#This Row],[Menge kg P2O5]]/1000</f>
        <v>0.309</v>
      </c>
      <c r="M906" s="1">
        <f>Tabelle111[[#This Row],[Menge t Nges]]/Tabelle111[[#This Row],[Anzahl Lieferscheine]]</f>
        <v>0.14737500000000001</v>
      </c>
      <c r="N906" s="1">
        <f>Tabelle111[[#This Row],[Menge t P2O5]]/Tabelle111[[#This Row],[Anzahl Lieferscheine]]</f>
        <v>7.7249999999999999E-2</v>
      </c>
    </row>
    <row r="907" spans="1:14" x14ac:dyDescent="0.2">
      <c r="A907" s="2" t="s">
        <v>29</v>
      </c>
      <c r="B907" s="2" t="s">
        <v>29</v>
      </c>
      <c r="C907" s="2" t="s">
        <v>6</v>
      </c>
      <c r="D907" s="2" t="s">
        <v>15</v>
      </c>
      <c r="E907" s="2" t="s">
        <v>20</v>
      </c>
      <c r="F907" s="2" t="s">
        <v>61</v>
      </c>
      <c r="G907" s="1">
        <v>299.20000000000005</v>
      </c>
      <c r="H907" s="1">
        <v>170</v>
      </c>
      <c r="I907" s="4">
        <v>2</v>
      </c>
      <c r="J907" s="2" t="s">
        <v>66</v>
      </c>
      <c r="K907" s="1">
        <f>Tabelle111[[#This Row],[Menge kg Nges]]/1000</f>
        <v>0.29920000000000002</v>
      </c>
      <c r="L907" s="1">
        <f>Tabelle111[[#This Row],[Menge kg P2O5]]/1000</f>
        <v>0.17</v>
      </c>
      <c r="M907" s="1">
        <f>Tabelle111[[#This Row],[Menge t Nges]]/Tabelle111[[#This Row],[Anzahl Lieferscheine]]</f>
        <v>0.14960000000000001</v>
      </c>
      <c r="N907" s="1">
        <f>Tabelle111[[#This Row],[Menge t P2O5]]/Tabelle111[[#This Row],[Anzahl Lieferscheine]]</f>
        <v>8.5000000000000006E-2</v>
      </c>
    </row>
    <row r="908" spans="1:14" x14ac:dyDescent="0.2">
      <c r="A908" s="2" t="s">
        <v>29</v>
      </c>
      <c r="B908" s="2" t="s">
        <v>29</v>
      </c>
      <c r="C908" s="2" t="s">
        <v>6</v>
      </c>
      <c r="D908" s="2" t="s">
        <v>15</v>
      </c>
      <c r="E908" s="2" t="s">
        <v>21</v>
      </c>
      <c r="F908" s="2" t="s">
        <v>61</v>
      </c>
      <c r="G908" s="1">
        <v>7841.5700000000006</v>
      </c>
      <c r="H908" s="1">
        <v>4594.2699999999995</v>
      </c>
      <c r="I908" s="4">
        <v>24</v>
      </c>
      <c r="J908" s="2" t="s">
        <v>66</v>
      </c>
      <c r="K908" s="1">
        <f>Tabelle111[[#This Row],[Menge kg Nges]]/1000</f>
        <v>7.8415700000000008</v>
      </c>
      <c r="L908" s="1">
        <f>Tabelle111[[#This Row],[Menge kg P2O5]]/1000</f>
        <v>4.5942699999999999</v>
      </c>
      <c r="M908" s="1">
        <f>Tabelle111[[#This Row],[Menge t Nges]]/Tabelle111[[#This Row],[Anzahl Lieferscheine]]</f>
        <v>0.32673208333333337</v>
      </c>
      <c r="N908" s="1">
        <f>Tabelle111[[#This Row],[Menge t P2O5]]/Tabelle111[[#This Row],[Anzahl Lieferscheine]]</f>
        <v>0.19142791666666667</v>
      </c>
    </row>
    <row r="909" spans="1:14" x14ac:dyDescent="0.2">
      <c r="A909" s="2" t="s">
        <v>29</v>
      </c>
      <c r="B909" s="2" t="s">
        <v>29</v>
      </c>
      <c r="C909" s="2" t="s">
        <v>6</v>
      </c>
      <c r="D909" s="2" t="s">
        <v>15</v>
      </c>
      <c r="E909" s="2" t="s">
        <v>9</v>
      </c>
      <c r="F909" s="2" t="s">
        <v>61</v>
      </c>
      <c r="G909" s="1">
        <v>2134.5</v>
      </c>
      <c r="H909" s="1">
        <v>955.45</v>
      </c>
      <c r="I909" s="4">
        <v>5</v>
      </c>
      <c r="J909" s="2" t="s">
        <v>66</v>
      </c>
      <c r="K909" s="1">
        <f>Tabelle111[[#This Row],[Menge kg Nges]]/1000</f>
        <v>2.1345000000000001</v>
      </c>
      <c r="L909" s="1">
        <f>Tabelle111[[#This Row],[Menge kg P2O5]]/1000</f>
        <v>0.95545000000000002</v>
      </c>
      <c r="M909" s="1">
        <f>Tabelle111[[#This Row],[Menge t Nges]]/Tabelle111[[#This Row],[Anzahl Lieferscheine]]</f>
        <v>0.4269</v>
      </c>
      <c r="N909" s="1">
        <f>Tabelle111[[#This Row],[Menge t P2O5]]/Tabelle111[[#This Row],[Anzahl Lieferscheine]]</f>
        <v>0.19109000000000001</v>
      </c>
    </row>
    <row r="910" spans="1:14" x14ac:dyDescent="0.2">
      <c r="A910" s="2" t="s">
        <v>29</v>
      </c>
      <c r="B910" s="2" t="s">
        <v>29</v>
      </c>
      <c r="C910" s="2" t="s">
        <v>6</v>
      </c>
      <c r="D910" s="2" t="s">
        <v>15</v>
      </c>
      <c r="E910" s="2" t="s">
        <v>31</v>
      </c>
      <c r="F910" s="2" t="s">
        <v>61</v>
      </c>
      <c r="G910" s="1">
        <v>840</v>
      </c>
      <c r="H910" s="1">
        <v>462</v>
      </c>
      <c r="I910" s="4">
        <v>2</v>
      </c>
      <c r="J910" s="2" t="s">
        <v>66</v>
      </c>
      <c r="K910" s="1">
        <f>Tabelle111[[#This Row],[Menge kg Nges]]/1000</f>
        <v>0.84</v>
      </c>
      <c r="L910" s="1">
        <f>Tabelle111[[#This Row],[Menge kg P2O5]]/1000</f>
        <v>0.46200000000000002</v>
      </c>
      <c r="M910" s="1">
        <f>Tabelle111[[#This Row],[Menge t Nges]]/Tabelle111[[#This Row],[Anzahl Lieferscheine]]</f>
        <v>0.42</v>
      </c>
      <c r="N910" s="1">
        <f>Tabelle111[[#This Row],[Menge t P2O5]]/Tabelle111[[#This Row],[Anzahl Lieferscheine]]</f>
        <v>0.23100000000000001</v>
      </c>
    </row>
    <row r="911" spans="1:14" x14ac:dyDescent="0.2">
      <c r="A911" s="2" t="s">
        <v>29</v>
      </c>
      <c r="B911" s="2" t="s">
        <v>29</v>
      </c>
      <c r="C911" s="2" t="s">
        <v>25</v>
      </c>
      <c r="D911" s="2" t="s">
        <v>25</v>
      </c>
      <c r="E911" s="2" t="s">
        <v>26</v>
      </c>
      <c r="F911" s="2" t="s">
        <v>61</v>
      </c>
      <c r="G911" s="1">
        <v>113505.89</v>
      </c>
      <c r="H911" s="1">
        <v>50436.499999999993</v>
      </c>
      <c r="I911" s="4">
        <v>190</v>
      </c>
      <c r="J911" s="2" t="s">
        <v>66</v>
      </c>
      <c r="K911" s="1">
        <f>Tabelle111[[#This Row],[Menge kg Nges]]/1000</f>
        <v>113.50588999999999</v>
      </c>
      <c r="L911" s="1">
        <f>Tabelle111[[#This Row],[Menge kg P2O5]]/1000</f>
        <v>50.436499999999995</v>
      </c>
      <c r="M911" s="1">
        <f>Tabelle111[[#This Row],[Menge t Nges]]/Tabelle111[[#This Row],[Anzahl Lieferscheine]]</f>
        <v>0.59739942105263155</v>
      </c>
      <c r="N911" s="1">
        <f>Tabelle111[[#This Row],[Menge t P2O5]]/Tabelle111[[#This Row],[Anzahl Lieferscheine]]</f>
        <v>0.26545526315789469</v>
      </c>
    </row>
    <row r="912" spans="1:14" x14ac:dyDescent="0.2">
      <c r="A912" s="2" t="s">
        <v>29</v>
      </c>
      <c r="B912" s="2" t="s">
        <v>32</v>
      </c>
      <c r="C912" s="2" t="s">
        <v>6</v>
      </c>
      <c r="D912" s="2" t="s">
        <v>7</v>
      </c>
      <c r="E912" s="2" t="s">
        <v>11</v>
      </c>
      <c r="F912" s="2" t="s">
        <v>61</v>
      </c>
      <c r="G912" s="1">
        <v>55.02</v>
      </c>
      <c r="H912" s="1">
        <v>21.42</v>
      </c>
      <c r="I912" s="4">
        <v>1</v>
      </c>
      <c r="J912" s="2" t="s">
        <v>66</v>
      </c>
      <c r="K912" s="1">
        <f>Tabelle111[[#This Row],[Menge kg Nges]]/1000</f>
        <v>5.5020000000000006E-2</v>
      </c>
      <c r="L912" s="1">
        <f>Tabelle111[[#This Row],[Menge kg P2O5]]/1000</f>
        <v>2.1420000000000002E-2</v>
      </c>
      <c r="M912" s="1">
        <f>Tabelle111[[#This Row],[Menge t Nges]]/Tabelle111[[#This Row],[Anzahl Lieferscheine]]</f>
        <v>5.5020000000000006E-2</v>
      </c>
      <c r="N912" s="1">
        <f>Tabelle111[[#This Row],[Menge t P2O5]]/Tabelle111[[#This Row],[Anzahl Lieferscheine]]</f>
        <v>2.1420000000000002E-2</v>
      </c>
    </row>
    <row r="913" spans="1:14" x14ac:dyDescent="0.2">
      <c r="A913" s="2" t="s">
        <v>29</v>
      </c>
      <c r="B913" s="2" t="s">
        <v>32</v>
      </c>
      <c r="C913" s="2" t="s">
        <v>6</v>
      </c>
      <c r="D913" s="2" t="s">
        <v>7</v>
      </c>
      <c r="E913" s="2" t="s">
        <v>14</v>
      </c>
      <c r="F913" s="2" t="s">
        <v>61</v>
      </c>
      <c r="G913" s="1">
        <v>59.4</v>
      </c>
      <c r="H913" s="1">
        <v>39.6</v>
      </c>
      <c r="I913" s="4">
        <v>1</v>
      </c>
      <c r="J913" s="2" t="s">
        <v>66</v>
      </c>
      <c r="K913" s="1">
        <f>Tabelle111[[#This Row],[Menge kg Nges]]/1000</f>
        <v>5.9400000000000001E-2</v>
      </c>
      <c r="L913" s="1">
        <f>Tabelle111[[#This Row],[Menge kg P2O5]]/1000</f>
        <v>3.9600000000000003E-2</v>
      </c>
      <c r="M913" s="1">
        <f>Tabelle111[[#This Row],[Menge t Nges]]/Tabelle111[[#This Row],[Anzahl Lieferscheine]]</f>
        <v>5.9400000000000001E-2</v>
      </c>
      <c r="N913" s="1">
        <f>Tabelle111[[#This Row],[Menge t P2O5]]/Tabelle111[[#This Row],[Anzahl Lieferscheine]]</f>
        <v>3.9600000000000003E-2</v>
      </c>
    </row>
    <row r="914" spans="1:14" x14ac:dyDescent="0.2">
      <c r="A914" s="2" t="s">
        <v>29</v>
      </c>
      <c r="B914" s="2" t="s">
        <v>32</v>
      </c>
      <c r="C914" s="2" t="s">
        <v>6</v>
      </c>
      <c r="D914" s="2" t="s">
        <v>15</v>
      </c>
      <c r="E914" s="2" t="s">
        <v>20</v>
      </c>
      <c r="F914" s="2" t="s">
        <v>61</v>
      </c>
      <c r="G914" s="1">
        <v>168.96</v>
      </c>
      <c r="H914" s="1">
        <v>96</v>
      </c>
      <c r="I914" s="4">
        <v>4</v>
      </c>
      <c r="J914" s="2" t="s">
        <v>66</v>
      </c>
      <c r="K914" s="1">
        <f>Tabelle111[[#This Row],[Menge kg Nges]]/1000</f>
        <v>0.16896</v>
      </c>
      <c r="L914" s="1">
        <f>Tabelle111[[#This Row],[Menge kg P2O5]]/1000</f>
        <v>9.6000000000000002E-2</v>
      </c>
      <c r="M914" s="1">
        <f>Tabelle111[[#This Row],[Menge t Nges]]/Tabelle111[[#This Row],[Anzahl Lieferscheine]]</f>
        <v>4.224E-2</v>
      </c>
      <c r="N914" s="1">
        <f>Tabelle111[[#This Row],[Menge t P2O5]]/Tabelle111[[#This Row],[Anzahl Lieferscheine]]</f>
        <v>2.4E-2</v>
      </c>
    </row>
    <row r="915" spans="1:14" x14ac:dyDescent="0.2">
      <c r="A915" s="2" t="s">
        <v>29</v>
      </c>
      <c r="B915" s="2" t="s">
        <v>32</v>
      </c>
      <c r="C915" s="2" t="s">
        <v>6</v>
      </c>
      <c r="D915" s="2" t="s">
        <v>15</v>
      </c>
      <c r="E915" s="2" t="s">
        <v>21</v>
      </c>
      <c r="F915" s="2" t="s">
        <v>61</v>
      </c>
      <c r="G915" s="1">
        <v>488</v>
      </c>
      <c r="H915" s="1">
        <v>300</v>
      </c>
      <c r="I915" s="4">
        <v>2</v>
      </c>
      <c r="J915" s="2" t="s">
        <v>66</v>
      </c>
      <c r="K915" s="1">
        <f>Tabelle111[[#This Row],[Menge kg Nges]]/1000</f>
        <v>0.48799999999999999</v>
      </c>
      <c r="L915" s="1">
        <f>Tabelle111[[#This Row],[Menge kg P2O5]]/1000</f>
        <v>0.3</v>
      </c>
      <c r="M915" s="1">
        <f>Tabelle111[[#This Row],[Menge t Nges]]/Tabelle111[[#This Row],[Anzahl Lieferscheine]]</f>
        <v>0.24399999999999999</v>
      </c>
      <c r="N915" s="1">
        <f>Tabelle111[[#This Row],[Menge t P2O5]]/Tabelle111[[#This Row],[Anzahl Lieferscheine]]</f>
        <v>0.15</v>
      </c>
    </row>
    <row r="916" spans="1:14" x14ac:dyDescent="0.2">
      <c r="A916" s="2" t="s">
        <v>29</v>
      </c>
      <c r="B916" s="2" t="s">
        <v>32</v>
      </c>
      <c r="C916" s="2" t="s">
        <v>6</v>
      </c>
      <c r="D916" s="2" t="s">
        <v>15</v>
      </c>
      <c r="E916" s="2" t="s">
        <v>9</v>
      </c>
      <c r="F916" s="2" t="s">
        <v>61</v>
      </c>
      <c r="G916" s="1">
        <v>1165</v>
      </c>
      <c r="H916" s="1">
        <v>512.59999999999991</v>
      </c>
      <c r="I916" s="4">
        <v>4</v>
      </c>
      <c r="J916" s="2" t="s">
        <v>66</v>
      </c>
      <c r="K916" s="1">
        <f>Tabelle111[[#This Row],[Menge kg Nges]]/1000</f>
        <v>1.165</v>
      </c>
      <c r="L916" s="1">
        <f>Tabelle111[[#This Row],[Menge kg P2O5]]/1000</f>
        <v>0.51259999999999994</v>
      </c>
      <c r="M916" s="1">
        <f>Tabelle111[[#This Row],[Menge t Nges]]/Tabelle111[[#This Row],[Anzahl Lieferscheine]]</f>
        <v>0.29125000000000001</v>
      </c>
      <c r="N916" s="1">
        <f>Tabelle111[[#This Row],[Menge t P2O5]]/Tabelle111[[#This Row],[Anzahl Lieferscheine]]</f>
        <v>0.12814999999999999</v>
      </c>
    </row>
    <row r="917" spans="1:14" x14ac:dyDescent="0.2">
      <c r="A917" s="2" t="s">
        <v>29</v>
      </c>
      <c r="B917" s="2" t="s">
        <v>32</v>
      </c>
      <c r="C917" s="2" t="s">
        <v>25</v>
      </c>
      <c r="D917" s="2" t="s">
        <v>25</v>
      </c>
      <c r="E917" s="2" t="s">
        <v>26</v>
      </c>
      <c r="F917" s="2" t="s">
        <v>61</v>
      </c>
      <c r="G917" s="1">
        <v>5544.0000000000009</v>
      </c>
      <c r="H917" s="1">
        <v>2520</v>
      </c>
      <c r="I917" s="4">
        <v>13</v>
      </c>
      <c r="J917" s="2" t="s">
        <v>66</v>
      </c>
      <c r="K917" s="1">
        <f>Tabelle111[[#This Row],[Menge kg Nges]]/1000</f>
        <v>5.5440000000000005</v>
      </c>
      <c r="L917" s="1">
        <f>Tabelle111[[#This Row],[Menge kg P2O5]]/1000</f>
        <v>2.52</v>
      </c>
      <c r="M917" s="1">
        <f>Tabelle111[[#This Row],[Menge t Nges]]/Tabelle111[[#This Row],[Anzahl Lieferscheine]]</f>
        <v>0.4264615384615385</v>
      </c>
      <c r="N917" s="1">
        <f>Tabelle111[[#This Row],[Menge t P2O5]]/Tabelle111[[#This Row],[Anzahl Lieferscheine]]</f>
        <v>0.19384615384615383</v>
      </c>
    </row>
    <row r="918" spans="1:14" x14ac:dyDescent="0.2">
      <c r="A918" s="2" t="s">
        <v>29</v>
      </c>
      <c r="B918" s="2" t="s">
        <v>27</v>
      </c>
      <c r="C918" s="2" t="s">
        <v>6</v>
      </c>
      <c r="D918" s="2" t="s">
        <v>30</v>
      </c>
      <c r="E918" s="2" t="s">
        <v>26</v>
      </c>
      <c r="F918" s="2" t="s">
        <v>61</v>
      </c>
      <c r="G918" s="1">
        <v>2907.1</v>
      </c>
      <c r="H918" s="1">
        <v>1533.6000000000001</v>
      </c>
      <c r="I918" s="4">
        <v>14</v>
      </c>
      <c r="J918" s="2" t="s">
        <v>66</v>
      </c>
      <c r="K918" s="1">
        <f>Tabelle111[[#This Row],[Menge kg Nges]]/1000</f>
        <v>2.9070999999999998</v>
      </c>
      <c r="L918" s="1">
        <f>Tabelle111[[#This Row],[Menge kg P2O5]]/1000</f>
        <v>1.5336000000000001</v>
      </c>
      <c r="M918" s="1">
        <f>Tabelle111[[#This Row],[Menge t Nges]]/Tabelle111[[#This Row],[Anzahl Lieferscheine]]</f>
        <v>0.20764999999999997</v>
      </c>
      <c r="N918" s="1">
        <f>Tabelle111[[#This Row],[Menge t P2O5]]/Tabelle111[[#This Row],[Anzahl Lieferscheine]]</f>
        <v>0.10954285714285715</v>
      </c>
    </row>
    <row r="919" spans="1:14" x14ac:dyDescent="0.2">
      <c r="A919" s="2" t="s">
        <v>29</v>
      </c>
      <c r="B919" s="2" t="s">
        <v>27</v>
      </c>
      <c r="C919" s="2" t="s">
        <v>6</v>
      </c>
      <c r="D919" s="2" t="s">
        <v>7</v>
      </c>
      <c r="E919" s="2" t="s">
        <v>9</v>
      </c>
      <c r="F919" s="2" t="s">
        <v>61</v>
      </c>
      <c r="G919" s="1">
        <v>1932.5</v>
      </c>
      <c r="H919" s="1">
        <v>801.3599999999999</v>
      </c>
      <c r="I919" s="4">
        <v>6</v>
      </c>
      <c r="J919" s="2" t="s">
        <v>66</v>
      </c>
      <c r="K919" s="1">
        <f>Tabelle111[[#This Row],[Menge kg Nges]]/1000</f>
        <v>1.9325000000000001</v>
      </c>
      <c r="L919" s="1">
        <f>Tabelle111[[#This Row],[Menge kg P2O5]]/1000</f>
        <v>0.80135999999999985</v>
      </c>
      <c r="M919" s="1">
        <f>Tabelle111[[#This Row],[Menge t Nges]]/Tabelle111[[#This Row],[Anzahl Lieferscheine]]</f>
        <v>0.32208333333333333</v>
      </c>
      <c r="N919" s="1">
        <f>Tabelle111[[#This Row],[Menge t P2O5]]/Tabelle111[[#This Row],[Anzahl Lieferscheine]]</f>
        <v>0.13355999999999998</v>
      </c>
    </row>
    <row r="920" spans="1:14" x14ac:dyDescent="0.2">
      <c r="A920" s="2" t="s">
        <v>29</v>
      </c>
      <c r="B920" s="2" t="s">
        <v>27</v>
      </c>
      <c r="C920" s="2" t="s">
        <v>6</v>
      </c>
      <c r="D920" s="2" t="s">
        <v>7</v>
      </c>
      <c r="E920" s="2" t="s">
        <v>12</v>
      </c>
      <c r="F920" s="2" t="s">
        <v>61</v>
      </c>
      <c r="G920" s="1">
        <v>6658.51</v>
      </c>
      <c r="H920" s="1">
        <v>2605.7200000000003</v>
      </c>
      <c r="I920" s="4">
        <v>4</v>
      </c>
      <c r="J920" s="2" t="s">
        <v>66</v>
      </c>
      <c r="K920" s="1">
        <f>Tabelle111[[#This Row],[Menge kg Nges]]/1000</f>
        <v>6.6585100000000006</v>
      </c>
      <c r="L920" s="1">
        <f>Tabelle111[[#This Row],[Menge kg P2O5]]/1000</f>
        <v>2.6057200000000003</v>
      </c>
      <c r="M920" s="1">
        <f>Tabelle111[[#This Row],[Menge t Nges]]/Tabelle111[[#This Row],[Anzahl Lieferscheine]]</f>
        <v>1.6646275000000001</v>
      </c>
      <c r="N920" s="1">
        <f>Tabelle111[[#This Row],[Menge t P2O5]]/Tabelle111[[#This Row],[Anzahl Lieferscheine]]</f>
        <v>0.65143000000000006</v>
      </c>
    </row>
    <row r="921" spans="1:14" x14ac:dyDescent="0.2">
      <c r="A921" s="2" t="s">
        <v>29</v>
      </c>
      <c r="B921" s="2" t="s">
        <v>27</v>
      </c>
      <c r="C921" s="2" t="s">
        <v>6</v>
      </c>
      <c r="D921" s="2" t="s">
        <v>7</v>
      </c>
      <c r="E921" s="2" t="s">
        <v>13</v>
      </c>
      <c r="F921" s="2" t="s">
        <v>61</v>
      </c>
      <c r="G921" s="1">
        <v>5060.5999999999995</v>
      </c>
      <c r="H921" s="1">
        <v>2834.2000000000007</v>
      </c>
      <c r="I921" s="4">
        <v>18</v>
      </c>
      <c r="J921" s="2" t="s">
        <v>66</v>
      </c>
      <c r="K921" s="1">
        <f>Tabelle111[[#This Row],[Menge kg Nges]]/1000</f>
        <v>5.0605999999999991</v>
      </c>
      <c r="L921" s="1">
        <f>Tabelle111[[#This Row],[Menge kg P2O5]]/1000</f>
        <v>2.8342000000000009</v>
      </c>
      <c r="M921" s="1">
        <f>Tabelle111[[#This Row],[Menge t Nges]]/Tabelle111[[#This Row],[Anzahl Lieferscheine]]</f>
        <v>0.28114444444444442</v>
      </c>
      <c r="N921" s="1">
        <f>Tabelle111[[#This Row],[Menge t P2O5]]/Tabelle111[[#This Row],[Anzahl Lieferscheine]]</f>
        <v>0.1574555555555556</v>
      </c>
    </row>
    <row r="922" spans="1:14" x14ac:dyDescent="0.2">
      <c r="A922" s="2" t="s">
        <v>29</v>
      </c>
      <c r="B922" s="2" t="s">
        <v>27</v>
      </c>
      <c r="C922" s="2" t="s">
        <v>6</v>
      </c>
      <c r="D922" s="2" t="s">
        <v>15</v>
      </c>
      <c r="E922" s="2" t="s">
        <v>21</v>
      </c>
      <c r="F922" s="2" t="s">
        <v>61</v>
      </c>
      <c r="G922" s="1">
        <v>2135</v>
      </c>
      <c r="H922" s="1">
        <v>1312.5</v>
      </c>
      <c r="I922" s="4">
        <v>5</v>
      </c>
      <c r="J922" s="2" t="s">
        <v>66</v>
      </c>
      <c r="K922" s="1">
        <f>Tabelle111[[#This Row],[Menge kg Nges]]/1000</f>
        <v>2.1349999999999998</v>
      </c>
      <c r="L922" s="1">
        <f>Tabelle111[[#This Row],[Menge kg P2O5]]/1000</f>
        <v>1.3125</v>
      </c>
      <c r="M922" s="1">
        <f>Tabelle111[[#This Row],[Menge t Nges]]/Tabelle111[[#This Row],[Anzahl Lieferscheine]]</f>
        <v>0.42699999999999994</v>
      </c>
      <c r="N922" s="1">
        <f>Tabelle111[[#This Row],[Menge t P2O5]]/Tabelle111[[#This Row],[Anzahl Lieferscheine]]</f>
        <v>0.26250000000000001</v>
      </c>
    </row>
    <row r="923" spans="1:14" x14ac:dyDescent="0.2">
      <c r="A923" s="2" t="s">
        <v>29</v>
      </c>
      <c r="B923" s="2" t="s">
        <v>27</v>
      </c>
      <c r="C923" s="2" t="s">
        <v>6</v>
      </c>
      <c r="D923" s="2" t="s">
        <v>15</v>
      </c>
      <c r="E923" s="2" t="s">
        <v>9</v>
      </c>
      <c r="F923" s="2" t="s">
        <v>61</v>
      </c>
      <c r="G923" s="1">
        <v>240</v>
      </c>
      <c r="H923" s="1">
        <v>105.6</v>
      </c>
      <c r="I923" s="4">
        <v>1</v>
      </c>
      <c r="J923" s="2" t="s">
        <v>66</v>
      </c>
      <c r="K923" s="1">
        <f>Tabelle111[[#This Row],[Menge kg Nges]]/1000</f>
        <v>0.24</v>
      </c>
      <c r="L923" s="1">
        <f>Tabelle111[[#This Row],[Menge kg P2O5]]/1000</f>
        <v>0.1056</v>
      </c>
      <c r="M923" s="1">
        <f>Tabelle111[[#This Row],[Menge t Nges]]/Tabelle111[[#This Row],[Anzahl Lieferscheine]]</f>
        <v>0.24</v>
      </c>
      <c r="N923" s="1">
        <f>Tabelle111[[#This Row],[Menge t P2O5]]/Tabelle111[[#This Row],[Anzahl Lieferscheine]]</f>
        <v>0.1056</v>
      </c>
    </row>
    <row r="924" spans="1:14" x14ac:dyDescent="0.2">
      <c r="A924" s="2" t="s">
        <v>29</v>
      </c>
      <c r="B924" s="2" t="s">
        <v>27</v>
      </c>
      <c r="C924" s="2" t="s">
        <v>25</v>
      </c>
      <c r="D924" s="2" t="s">
        <v>25</v>
      </c>
      <c r="E924" s="2" t="s">
        <v>26</v>
      </c>
      <c r="F924" s="2" t="s">
        <v>61</v>
      </c>
      <c r="G924" s="1">
        <v>42240.479999999981</v>
      </c>
      <c r="H924" s="1">
        <v>23286.649999999994</v>
      </c>
      <c r="I924" s="4">
        <v>58</v>
      </c>
      <c r="J924" s="2" t="s">
        <v>66</v>
      </c>
      <c r="K924" s="1">
        <f>Tabelle111[[#This Row],[Menge kg Nges]]/1000</f>
        <v>42.240479999999984</v>
      </c>
      <c r="L924" s="1">
        <f>Tabelle111[[#This Row],[Menge kg P2O5]]/1000</f>
        <v>23.286649999999995</v>
      </c>
      <c r="M924" s="1">
        <f>Tabelle111[[#This Row],[Menge t Nges]]/Tabelle111[[#This Row],[Anzahl Lieferscheine]]</f>
        <v>0.72828413793103419</v>
      </c>
      <c r="N924" s="1">
        <f>Tabelle111[[#This Row],[Menge t P2O5]]/Tabelle111[[#This Row],[Anzahl Lieferscheine]]</f>
        <v>0.40149396551724126</v>
      </c>
    </row>
    <row r="925" spans="1:14" x14ac:dyDescent="0.2">
      <c r="A925" s="2" t="s">
        <v>29</v>
      </c>
      <c r="B925" s="2" t="s">
        <v>33</v>
      </c>
      <c r="C925" s="2" t="s">
        <v>6</v>
      </c>
      <c r="D925" s="2" t="s">
        <v>7</v>
      </c>
      <c r="E925" s="2" t="s">
        <v>9</v>
      </c>
      <c r="F925" s="2" t="s">
        <v>61</v>
      </c>
      <c r="G925" s="1">
        <v>5488.4000000000005</v>
      </c>
      <c r="H925" s="1">
        <v>2599.4</v>
      </c>
      <c r="I925" s="4">
        <v>31</v>
      </c>
      <c r="J925" s="2" t="s">
        <v>66</v>
      </c>
      <c r="K925" s="1">
        <f>Tabelle111[[#This Row],[Menge kg Nges]]/1000</f>
        <v>5.4884000000000004</v>
      </c>
      <c r="L925" s="1">
        <f>Tabelle111[[#This Row],[Menge kg P2O5]]/1000</f>
        <v>2.5994000000000002</v>
      </c>
      <c r="M925" s="1">
        <f>Tabelle111[[#This Row],[Menge t Nges]]/Tabelle111[[#This Row],[Anzahl Lieferscheine]]</f>
        <v>0.17704516129032261</v>
      </c>
      <c r="N925" s="1">
        <f>Tabelle111[[#This Row],[Menge t P2O5]]/Tabelle111[[#This Row],[Anzahl Lieferscheine]]</f>
        <v>8.3851612903225806E-2</v>
      </c>
    </row>
    <row r="926" spans="1:14" x14ac:dyDescent="0.2">
      <c r="A926" s="2" t="s">
        <v>29</v>
      </c>
      <c r="B926" s="2" t="s">
        <v>33</v>
      </c>
      <c r="C926" s="2" t="s">
        <v>6</v>
      </c>
      <c r="D926" s="2" t="s">
        <v>15</v>
      </c>
      <c r="E926" s="2" t="s">
        <v>16</v>
      </c>
      <c r="F926" s="2" t="s">
        <v>61</v>
      </c>
      <c r="G926" s="1">
        <v>431.20000000000005</v>
      </c>
      <c r="H926" s="1">
        <v>394.1</v>
      </c>
      <c r="I926" s="4">
        <v>2</v>
      </c>
      <c r="J926" s="2" t="s">
        <v>66</v>
      </c>
      <c r="K926" s="1">
        <f>Tabelle111[[#This Row],[Menge kg Nges]]/1000</f>
        <v>0.43120000000000003</v>
      </c>
      <c r="L926" s="1">
        <f>Tabelle111[[#This Row],[Menge kg P2O5]]/1000</f>
        <v>0.39410000000000001</v>
      </c>
      <c r="M926" s="1">
        <f>Tabelle111[[#This Row],[Menge t Nges]]/Tabelle111[[#This Row],[Anzahl Lieferscheine]]</f>
        <v>0.21560000000000001</v>
      </c>
      <c r="N926" s="1">
        <f>Tabelle111[[#This Row],[Menge t P2O5]]/Tabelle111[[#This Row],[Anzahl Lieferscheine]]</f>
        <v>0.19705</v>
      </c>
    </row>
    <row r="927" spans="1:14" x14ac:dyDescent="0.2">
      <c r="A927" s="2" t="s">
        <v>29</v>
      </c>
      <c r="B927" s="2" t="s">
        <v>33</v>
      </c>
      <c r="C927" s="2" t="s">
        <v>6</v>
      </c>
      <c r="D927" s="2" t="s">
        <v>15</v>
      </c>
      <c r="E927" s="2" t="s">
        <v>21</v>
      </c>
      <c r="F927" s="2" t="s">
        <v>61</v>
      </c>
      <c r="G927" s="1">
        <v>329.4</v>
      </c>
      <c r="H927" s="1">
        <v>202.5</v>
      </c>
      <c r="I927" s="4">
        <v>3</v>
      </c>
      <c r="J927" s="2" t="s">
        <v>66</v>
      </c>
      <c r="K927" s="1">
        <f>Tabelle111[[#This Row],[Menge kg Nges]]/1000</f>
        <v>0.32939999999999997</v>
      </c>
      <c r="L927" s="1">
        <f>Tabelle111[[#This Row],[Menge kg P2O5]]/1000</f>
        <v>0.20250000000000001</v>
      </c>
      <c r="M927" s="1">
        <f>Tabelle111[[#This Row],[Menge t Nges]]/Tabelle111[[#This Row],[Anzahl Lieferscheine]]</f>
        <v>0.10979999999999999</v>
      </c>
      <c r="N927" s="1">
        <f>Tabelle111[[#This Row],[Menge t P2O5]]/Tabelle111[[#This Row],[Anzahl Lieferscheine]]</f>
        <v>6.7500000000000004E-2</v>
      </c>
    </row>
    <row r="928" spans="1:14" x14ac:dyDescent="0.2">
      <c r="A928" s="2" t="s">
        <v>29</v>
      </c>
      <c r="B928" s="2" t="s">
        <v>33</v>
      </c>
      <c r="C928" s="2" t="s">
        <v>6</v>
      </c>
      <c r="D928" s="2" t="s">
        <v>15</v>
      </c>
      <c r="E928" s="2" t="s">
        <v>10</v>
      </c>
      <c r="F928" s="2" t="s">
        <v>61</v>
      </c>
      <c r="G928" s="1">
        <v>142.56</v>
      </c>
      <c r="H928" s="1">
        <v>60.89</v>
      </c>
      <c r="I928" s="4">
        <v>1</v>
      </c>
      <c r="J928" s="2" t="s">
        <v>66</v>
      </c>
      <c r="K928" s="1">
        <f>Tabelle111[[#This Row],[Menge kg Nges]]/1000</f>
        <v>0.14255999999999999</v>
      </c>
      <c r="L928" s="1">
        <f>Tabelle111[[#This Row],[Menge kg P2O5]]/1000</f>
        <v>6.089E-2</v>
      </c>
      <c r="M928" s="1">
        <f>Tabelle111[[#This Row],[Menge t Nges]]/Tabelle111[[#This Row],[Anzahl Lieferscheine]]</f>
        <v>0.14255999999999999</v>
      </c>
      <c r="N928" s="1">
        <f>Tabelle111[[#This Row],[Menge t P2O5]]/Tabelle111[[#This Row],[Anzahl Lieferscheine]]</f>
        <v>6.089E-2</v>
      </c>
    </row>
    <row r="929" spans="1:14" x14ac:dyDescent="0.2">
      <c r="A929" s="2" t="s">
        <v>29</v>
      </c>
      <c r="B929" s="2" t="s">
        <v>33</v>
      </c>
      <c r="C929" s="2" t="s">
        <v>25</v>
      </c>
      <c r="D929" s="2" t="s">
        <v>25</v>
      </c>
      <c r="E929" s="2" t="s">
        <v>26</v>
      </c>
      <c r="F929" s="2" t="s">
        <v>61</v>
      </c>
      <c r="G929" s="1">
        <v>544</v>
      </c>
      <c r="H929" s="1">
        <v>238.1</v>
      </c>
      <c r="I929" s="4">
        <v>3</v>
      </c>
      <c r="J929" s="2" t="s">
        <v>66</v>
      </c>
      <c r="K929" s="1">
        <f>Tabelle111[[#This Row],[Menge kg Nges]]/1000</f>
        <v>0.54400000000000004</v>
      </c>
      <c r="L929" s="1">
        <f>Tabelle111[[#This Row],[Menge kg P2O5]]/1000</f>
        <v>0.23810000000000001</v>
      </c>
      <c r="M929" s="1">
        <f>Tabelle111[[#This Row],[Menge t Nges]]/Tabelle111[[#This Row],[Anzahl Lieferscheine]]</f>
        <v>0.18133333333333335</v>
      </c>
      <c r="N929" s="1">
        <f>Tabelle111[[#This Row],[Menge t P2O5]]/Tabelle111[[#This Row],[Anzahl Lieferscheine]]</f>
        <v>7.9366666666666669E-2</v>
      </c>
    </row>
    <row r="930" spans="1:14" x14ac:dyDescent="0.2">
      <c r="A930" s="2" t="s">
        <v>29</v>
      </c>
      <c r="B930" s="2" t="s">
        <v>34</v>
      </c>
      <c r="C930" s="2" t="s">
        <v>6</v>
      </c>
      <c r="D930" s="2" t="s">
        <v>7</v>
      </c>
      <c r="E930" s="2" t="s">
        <v>9</v>
      </c>
      <c r="F930" s="2" t="s">
        <v>61</v>
      </c>
      <c r="G930" s="1">
        <v>800</v>
      </c>
      <c r="H930" s="1">
        <v>384</v>
      </c>
      <c r="I930" s="4">
        <v>1</v>
      </c>
      <c r="J930" s="2" t="s">
        <v>66</v>
      </c>
      <c r="K930" s="1">
        <f>Tabelle111[[#This Row],[Menge kg Nges]]/1000</f>
        <v>0.8</v>
      </c>
      <c r="L930" s="1">
        <f>Tabelle111[[#This Row],[Menge kg P2O5]]/1000</f>
        <v>0.38400000000000001</v>
      </c>
      <c r="M930" s="1">
        <f>Tabelle111[[#This Row],[Menge t Nges]]/Tabelle111[[#This Row],[Anzahl Lieferscheine]]</f>
        <v>0.8</v>
      </c>
      <c r="N930" s="1">
        <f>Tabelle111[[#This Row],[Menge t P2O5]]/Tabelle111[[#This Row],[Anzahl Lieferscheine]]</f>
        <v>0.38400000000000001</v>
      </c>
    </row>
    <row r="931" spans="1:14" x14ac:dyDescent="0.2">
      <c r="A931" s="2" t="s">
        <v>32</v>
      </c>
      <c r="B931" s="2" t="s">
        <v>5</v>
      </c>
      <c r="C931" s="2" t="s">
        <v>25</v>
      </c>
      <c r="D931" s="2" t="s">
        <v>25</v>
      </c>
      <c r="E931" s="2" t="s">
        <v>26</v>
      </c>
      <c r="F931" s="2" t="s">
        <v>61</v>
      </c>
      <c r="G931" s="1">
        <v>5224.08</v>
      </c>
      <c r="H931" s="1">
        <v>2216.9100000000003</v>
      </c>
      <c r="I931" s="4">
        <v>6</v>
      </c>
      <c r="J931" s="2" t="s">
        <v>66</v>
      </c>
      <c r="K931" s="1">
        <f>Tabelle111[[#This Row],[Menge kg Nges]]/1000</f>
        <v>5.2240799999999998</v>
      </c>
      <c r="L931" s="1">
        <f>Tabelle111[[#This Row],[Menge kg P2O5]]/1000</f>
        <v>2.2169100000000004</v>
      </c>
      <c r="M931" s="1">
        <f>Tabelle111[[#This Row],[Menge t Nges]]/Tabelle111[[#This Row],[Anzahl Lieferscheine]]</f>
        <v>0.87068000000000001</v>
      </c>
      <c r="N931" s="1">
        <f>Tabelle111[[#This Row],[Menge t P2O5]]/Tabelle111[[#This Row],[Anzahl Lieferscheine]]</f>
        <v>0.36948500000000006</v>
      </c>
    </row>
    <row r="932" spans="1:14" x14ac:dyDescent="0.2">
      <c r="A932" s="2" t="s">
        <v>32</v>
      </c>
      <c r="B932" s="2" t="s">
        <v>29</v>
      </c>
      <c r="C932" s="2" t="s">
        <v>6</v>
      </c>
      <c r="D932" s="2" t="s">
        <v>7</v>
      </c>
      <c r="E932" s="2" t="s">
        <v>11</v>
      </c>
      <c r="F932" s="2" t="s">
        <v>61</v>
      </c>
      <c r="G932" s="1">
        <v>548.09999999999991</v>
      </c>
      <c r="H932" s="1">
        <v>223.29999999999998</v>
      </c>
      <c r="I932" s="4">
        <v>3</v>
      </c>
      <c r="J932" s="2" t="s">
        <v>66</v>
      </c>
      <c r="K932" s="1">
        <f>Tabelle111[[#This Row],[Menge kg Nges]]/1000</f>
        <v>0.54809999999999992</v>
      </c>
      <c r="L932" s="1">
        <f>Tabelle111[[#This Row],[Menge kg P2O5]]/1000</f>
        <v>0.22329999999999997</v>
      </c>
      <c r="M932" s="1">
        <f>Tabelle111[[#This Row],[Menge t Nges]]/Tabelle111[[#This Row],[Anzahl Lieferscheine]]</f>
        <v>0.18269999999999997</v>
      </c>
      <c r="N932" s="1">
        <f>Tabelle111[[#This Row],[Menge t P2O5]]/Tabelle111[[#This Row],[Anzahl Lieferscheine]]</f>
        <v>7.4433333333333324E-2</v>
      </c>
    </row>
    <row r="933" spans="1:14" x14ac:dyDescent="0.2">
      <c r="A933" s="2" t="s">
        <v>32</v>
      </c>
      <c r="B933" s="2" t="s">
        <v>29</v>
      </c>
      <c r="C933" s="2" t="s">
        <v>6</v>
      </c>
      <c r="D933" s="2" t="s">
        <v>7</v>
      </c>
      <c r="E933" s="2" t="s">
        <v>12</v>
      </c>
      <c r="F933" s="2" t="s">
        <v>61</v>
      </c>
      <c r="G933" s="1">
        <v>648</v>
      </c>
      <c r="H933" s="1">
        <v>374.4</v>
      </c>
      <c r="I933" s="4">
        <v>2</v>
      </c>
      <c r="J933" s="2" t="s">
        <v>66</v>
      </c>
      <c r="K933" s="1">
        <f>Tabelle111[[#This Row],[Menge kg Nges]]/1000</f>
        <v>0.64800000000000002</v>
      </c>
      <c r="L933" s="1">
        <f>Tabelle111[[#This Row],[Menge kg P2O5]]/1000</f>
        <v>0.37439999999999996</v>
      </c>
      <c r="M933" s="1">
        <f>Tabelle111[[#This Row],[Menge t Nges]]/Tabelle111[[#This Row],[Anzahl Lieferscheine]]</f>
        <v>0.32400000000000001</v>
      </c>
      <c r="N933" s="1">
        <f>Tabelle111[[#This Row],[Menge t P2O5]]/Tabelle111[[#This Row],[Anzahl Lieferscheine]]</f>
        <v>0.18719999999999998</v>
      </c>
    </row>
    <row r="934" spans="1:14" x14ac:dyDescent="0.2">
      <c r="A934" s="2" t="s">
        <v>32</v>
      </c>
      <c r="B934" s="2" t="s">
        <v>29</v>
      </c>
      <c r="C934" s="2" t="s">
        <v>6</v>
      </c>
      <c r="D934" s="2" t="s">
        <v>15</v>
      </c>
      <c r="E934" s="2" t="s">
        <v>18</v>
      </c>
      <c r="F934" s="2" t="s">
        <v>61</v>
      </c>
      <c r="G934" s="1">
        <v>369.6</v>
      </c>
      <c r="H934" s="1">
        <v>299.2</v>
      </c>
      <c r="I934" s="4">
        <v>1</v>
      </c>
      <c r="J934" s="2" t="s">
        <v>66</v>
      </c>
      <c r="K934" s="1">
        <f>Tabelle111[[#This Row],[Menge kg Nges]]/1000</f>
        <v>0.36960000000000004</v>
      </c>
      <c r="L934" s="1">
        <f>Tabelle111[[#This Row],[Menge kg P2O5]]/1000</f>
        <v>0.29919999999999997</v>
      </c>
      <c r="M934" s="1">
        <f>Tabelle111[[#This Row],[Menge t Nges]]/Tabelle111[[#This Row],[Anzahl Lieferscheine]]</f>
        <v>0.36960000000000004</v>
      </c>
      <c r="N934" s="1">
        <f>Tabelle111[[#This Row],[Menge t P2O5]]/Tabelle111[[#This Row],[Anzahl Lieferscheine]]</f>
        <v>0.29919999999999997</v>
      </c>
    </row>
    <row r="935" spans="1:14" x14ac:dyDescent="0.2">
      <c r="A935" s="2" t="s">
        <v>32</v>
      </c>
      <c r="B935" s="2" t="s">
        <v>29</v>
      </c>
      <c r="C935" s="2" t="s">
        <v>6</v>
      </c>
      <c r="D935" s="2" t="s">
        <v>15</v>
      </c>
      <c r="E935" s="2" t="s">
        <v>20</v>
      </c>
      <c r="F935" s="2" t="s">
        <v>61</v>
      </c>
      <c r="G935" s="1">
        <v>414.79999999999995</v>
      </c>
      <c r="H935" s="1">
        <v>305</v>
      </c>
      <c r="I935" s="4">
        <v>2</v>
      </c>
      <c r="J935" s="2" t="s">
        <v>66</v>
      </c>
      <c r="K935" s="1">
        <f>Tabelle111[[#This Row],[Menge kg Nges]]/1000</f>
        <v>0.41479999999999995</v>
      </c>
      <c r="L935" s="1">
        <f>Tabelle111[[#This Row],[Menge kg P2O5]]/1000</f>
        <v>0.30499999999999999</v>
      </c>
      <c r="M935" s="1">
        <f>Tabelle111[[#This Row],[Menge t Nges]]/Tabelle111[[#This Row],[Anzahl Lieferscheine]]</f>
        <v>0.20739999999999997</v>
      </c>
      <c r="N935" s="1">
        <f>Tabelle111[[#This Row],[Menge t P2O5]]/Tabelle111[[#This Row],[Anzahl Lieferscheine]]</f>
        <v>0.1525</v>
      </c>
    </row>
    <row r="936" spans="1:14" x14ac:dyDescent="0.2">
      <c r="A936" s="2" t="s">
        <v>32</v>
      </c>
      <c r="B936" s="2" t="s">
        <v>29</v>
      </c>
      <c r="C936" s="2" t="s">
        <v>25</v>
      </c>
      <c r="D936" s="2" t="s">
        <v>25</v>
      </c>
      <c r="E936" s="2" t="s">
        <v>26</v>
      </c>
      <c r="F936" s="2" t="s">
        <v>61</v>
      </c>
      <c r="G936" s="1">
        <v>6202.2899999999991</v>
      </c>
      <c r="H936" s="1">
        <v>2607.9700000000003</v>
      </c>
      <c r="I936" s="4">
        <v>11</v>
      </c>
      <c r="J936" s="2" t="s">
        <v>66</v>
      </c>
      <c r="K936" s="1">
        <f>Tabelle111[[#This Row],[Menge kg Nges]]/1000</f>
        <v>6.2022899999999987</v>
      </c>
      <c r="L936" s="1">
        <f>Tabelle111[[#This Row],[Menge kg P2O5]]/1000</f>
        <v>2.6079700000000003</v>
      </c>
      <c r="M936" s="1">
        <f>Tabelle111[[#This Row],[Menge t Nges]]/Tabelle111[[#This Row],[Anzahl Lieferscheine]]</f>
        <v>0.56384454545454532</v>
      </c>
      <c r="N936" s="1">
        <f>Tabelle111[[#This Row],[Menge t P2O5]]/Tabelle111[[#This Row],[Anzahl Lieferscheine]]</f>
        <v>0.23708818181818184</v>
      </c>
    </row>
    <row r="937" spans="1:14" x14ac:dyDescent="0.2">
      <c r="A937" s="2" t="s">
        <v>32</v>
      </c>
      <c r="B937" s="2" t="s">
        <v>32</v>
      </c>
      <c r="C937" s="2" t="s">
        <v>6</v>
      </c>
      <c r="D937" s="2" t="s">
        <v>7</v>
      </c>
      <c r="E937" s="2" t="s">
        <v>8</v>
      </c>
      <c r="F937" s="2" t="s">
        <v>61</v>
      </c>
      <c r="G937" s="1">
        <v>84254.589999999982</v>
      </c>
      <c r="H937" s="1">
        <v>34205.600000000006</v>
      </c>
      <c r="I937" s="4">
        <v>206</v>
      </c>
      <c r="J937" s="2" t="s">
        <v>66</v>
      </c>
      <c r="K937" s="1">
        <f>Tabelle111[[#This Row],[Menge kg Nges]]/1000</f>
        <v>84.254589999999979</v>
      </c>
      <c r="L937" s="1">
        <f>Tabelle111[[#This Row],[Menge kg P2O5]]/1000</f>
        <v>34.205600000000004</v>
      </c>
      <c r="M937" s="1">
        <f>Tabelle111[[#This Row],[Menge t Nges]]/Tabelle111[[#This Row],[Anzahl Lieferscheine]]</f>
        <v>0.40900286407766978</v>
      </c>
      <c r="N937" s="1">
        <f>Tabelle111[[#This Row],[Menge t P2O5]]/Tabelle111[[#This Row],[Anzahl Lieferscheine]]</f>
        <v>0.16604660194174758</v>
      </c>
    </row>
    <row r="938" spans="1:14" x14ac:dyDescent="0.2">
      <c r="A938" s="2" t="s">
        <v>32</v>
      </c>
      <c r="B938" s="2" t="s">
        <v>32</v>
      </c>
      <c r="C938" s="2" t="s">
        <v>6</v>
      </c>
      <c r="D938" s="2" t="s">
        <v>7</v>
      </c>
      <c r="E938" s="2" t="s">
        <v>9</v>
      </c>
      <c r="F938" s="2" t="s">
        <v>61</v>
      </c>
      <c r="G938" s="1">
        <v>108092.58</v>
      </c>
      <c r="H938" s="1">
        <v>47181.040000000008</v>
      </c>
      <c r="I938" s="4">
        <v>391</v>
      </c>
      <c r="J938" s="2" t="s">
        <v>66</v>
      </c>
      <c r="K938" s="1">
        <f>Tabelle111[[#This Row],[Menge kg Nges]]/1000</f>
        <v>108.09258</v>
      </c>
      <c r="L938" s="1">
        <f>Tabelle111[[#This Row],[Menge kg P2O5]]/1000</f>
        <v>47.18104000000001</v>
      </c>
      <c r="M938" s="1">
        <f>Tabelle111[[#This Row],[Menge t Nges]]/Tabelle111[[#This Row],[Anzahl Lieferscheine]]</f>
        <v>0.27645161125319695</v>
      </c>
      <c r="N938" s="1">
        <f>Tabelle111[[#This Row],[Menge t P2O5]]/Tabelle111[[#This Row],[Anzahl Lieferscheine]]</f>
        <v>0.12066762148337598</v>
      </c>
    </row>
    <row r="939" spans="1:14" x14ac:dyDescent="0.2">
      <c r="A939" s="2" t="s">
        <v>32</v>
      </c>
      <c r="B939" s="2" t="s">
        <v>32</v>
      </c>
      <c r="C939" s="2" t="s">
        <v>6</v>
      </c>
      <c r="D939" s="2" t="s">
        <v>7</v>
      </c>
      <c r="E939" s="2" t="s">
        <v>10</v>
      </c>
      <c r="F939" s="2" t="s">
        <v>61</v>
      </c>
      <c r="G939" s="1">
        <v>14120.519999999999</v>
      </c>
      <c r="H939" s="1">
        <v>5759.82</v>
      </c>
      <c r="I939" s="4">
        <v>45</v>
      </c>
      <c r="J939" s="2" t="s">
        <v>66</v>
      </c>
      <c r="K939" s="1">
        <f>Tabelle111[[#This Row],[Menge kg Nges]]/1000</f>
        <v>14.120519999999999</v>
      </c>
      <c r="L939" s="1">
        <f>Tabelle111[[#This Row],[Menge kg P2O5]]/1000</f>
        <v>5.7598199999999995</v>
      </c>
      <c r="M939" s="1">
        <f>Tabelle111[[#This Row],[Menge t Nges]]/Tabelle111[[#This Row],[Anzahl Lieferscheine]]</f>
        <v>0.31378933333333331</v>
      </c>
      <c r="N939" s="1">
        <f>Tabelle111[[#This Row],[Menge t P2O5]]/Tabelle111[[#This Row],[Anzahl Lieferscheine]]</f>
        <v>0.127996</v>
      </c>
    </row>
    <row r="940" spans="1:14" x14ac:dyDescent="0.2">
      <c r="A940" s="2" t="s">
        <v>32</v>
      </c>
      <c r="B940" s="2" t="s">
        <v>32</v>
      </c>
      <c r="C940" s="2" t="s">
        <v>6</v>
      </c>
      <c r="D940" s="2" t="s">
        <v>7</v>
      </c>
      <c r="E940" s="2" t="s">
        <v>11</v>
      </c>
      <c r="F940" s="2" t="s">
        <v>61</v>
      </c>
      <c r="G940" s="1">
        <v>89385.449999999983</v>
      </c>
      <c r="H940" s="1">
        <v>40059.199999999997</v>
      </c>
      <c r="I940" s="4">
        <v>250</v>
      </c>
      <c r="J940" s="2" t="s">
        <v>66</v>
      </c>
      <c r="K940" s="1">
        <f>Tabelle111[[#This Row],[Menge kg Nges]]/1000</f>
        <v>89.385449999999977</v>
      </c>
      <c r="L940" s="1">
        <f>Tabelle111[[#This Row],[Menge kg P2O5]]/1000</f>
        <v>40.059199999999997</v>
      </c>
      <c r="M940" s="1">
        <f>Tabelle111[[#This Row],[Menge t Nges]]/Tabelle111[[#This Row],[Anzahl Lieferscheine]]</f>
        <v>0.35754179999999991</v>
      </c>
      <c r="N940" s="1">
        <f>Tabelle111[[#This Row],[Menge t P2O5]]/Tabelle111[[#This Row],[Anzahl Lieferscheine]]</f>
        <v>0.16023679999999998</v>
      </c>
    </row>
    <row r="941" spans="1:14" x14ac:dyDescent="0.2">
      <c r="A941" s="2" t="s">
        <v>32</v>
      </c>
      <c r="B941" s="2" t="s">
        <v>32</v>
      </c>
      <c r="C941" s="2" t="s">
        <v>6</v>
      </c>
      <c r="D941" s="2" t="s">
        <v>7</v>
      </c>
      <c r="E941" s="2" t="s">
        <v>12</v>
      </c>
      <c r="F941" s="2" t="s">
        <v>61</v>
      </c>
      <c r="G941" s="1">
        <v>151016.14000000004</v>
      </c>
      <c r="H941" s="1">
        <v>67449.510000000009</v>
      </c>
      <c r="I941" s="4">
        <v>378</v>
      </c>
      <c r="J941" s="2" t="s">
        <v>66</v>
      </c>
      <c r="K941" s="1">
        <f>Tabelle111[[#This Row],[Menge kg Nges]]/1000</f>
        <v>151.01614000000004</v>
      </c>
      <c r="L941" s="1">
        <f>Tabelle111[[#This Row],[Menge kg P2O5]]/1000</f>
        <v>67.449510000000004</v>
      </c>
      <c r="M941" s="1">
        <f>Tabelle111[[#This Row],[Menge t Nges]]/Tabelle111[[#This Row],[Anzahl Lieferscheine]]</f>
        <v>0.39951359788359797</v>
      </c>
      <c r="N941" s="1">
        <f>Tabelle111[[#This Row],[Menge t P2O5]]/Tabelle111[[#This Row],[Anzahl Lieferscheine]]</f>
        <v>0.17843785714285715</v>
      </c>
    </row>
    <row r="942" spans="1:14" x14ac:dyDescent="0.2">
      <c r="A942" s="2" t="s">
        <v>32</v>
      </c>
      <c r="B942" s="2" t="s">
        <v>32</v>
      </c>
      <c r="C942" s="2" t="s">
        <v>6</v>
      </c>
      <c r="D942" s="2" t="s">
        <v>7</v>
      </c>
      <c r="E942" s="2" t="s">
        <v>13</v>
      </c>
      <c r="F942" s="2" t="s">
        <v>61</v>
      </c>
      <c r="G942" s="1">
        <v>55259.760000000009</v>
      </c>
      <c r="H942" s="1">
        <v>30969.819999999989</v>
      </c>
      <c r="I942" s="4">
        <v>210</v>
      </c>
      <c r="J942" s="2" t="s">
        <v>66</v>
      </c>
      <c r="K942" s="1">
        <f>Tabelle111[[#This Row],[Menge kg Nges]]/1000</f>
        <v>55.259760000000007</v>
      </c>
      <c r="L942" s="1">
        <f>Tabelle111[[#This Row],[Menge kg P2O5]]/1000</f>
        <v>30.969819999999988</v>
      </c>
      <c r="M942" s="1">
        <f>Tabelle111[[#This Row],[Menge t Nges]]/Tabelle111[[#This Row],[Anzahl Lieferscheine]]</f>
        <v>0.26314171428571431</v>
      </c>
      <c r="N942" s="1">
        <f>Tabelle111[[#This Row],[Menge t P2O5]]/Tabelle111[[#This Row],[Anzahl Lieferscheine]]</f>
        <v>0.14747533333333326</v>
      </c>
    </row>
    <row r="943" spans="1:14" x14ac:dyDescent="0.2">
      <c r="A943" s="2" t="s">
        <v>32</v>
      </c>
      <c r="B943" s="2" t="s">
        <v>32</v>
      </c>
      <c r="C943" s="2" t="s">
        <v>6</v>
      </c>
      <c r="D943" s="2" t="s">
        <v>7</v>
      </c>
      <c r="E943" s="2" t="s">
        <v>14</v>
      </c>
      <c r="F943" s="2" t="s">
        <v>61</v>
      </c>
      <c r="G943" s="1">
        <v>46160.510000000009</v>
      </c>
      <c r="H943" s="1">
        <v>24186.46</v>
      </c>
      <c r="I943" s="4">
        <v>122</v>
      </c>
      <c r="J943" s="2" t="s">
        <v>66</v>
      </c>
      <c r="K943" s="1">
        <f>Tabelle111[[#This Row],[Menge kg Nges]]/1000</f>
        <v>46.160510000000009</v>
      </c>
      <c r="L943" s="1">
        <f>Tabelle111[[#This Row],[Menge kg P2O5]]/1000</f>
        <v>24.18646</v>
      </c>
      <c r="M943" s="1">
        <f>Tabelle111[[#This Row],[Menge t Nges]]/Tabelle111[[#This Row],[Anzahl Lieferscheine]]</f>
        <v>0.37836483606557386</v>
      </c>
      <c r="N943" s="1">
        <f>Tabelle111[[#This Row],[Menge t P2O5]]/Tabelle111[[#This Row],[Anzahl Lieferscheine]]</f>
        <v>0.19824967213114755</v>
      </c>
    </row>
    <row r="944" spans="1:14" x14ac:dyDescent="0.2">
      <c r="A944" s="2" t="s">
        <v>32</v>
      </c>
      <c r="B944" s="2" t="s">
        <v>32</v>
      </c>
      <c r="C944" s="2" t="s">
        <v>6</v>
      </c>
      <c r="D944" s="2" t="s">
        <v>15</v>
      </c>
      <c r="E944" s="2" t="s">
        <v>8</v>
      </c>
      <c r="F944" s="2" t="s">
        <v>61</v>
      </c>
      <c r="G944" s="1">
        <v>4545.7</v>
      </c>
      <c r="H944" s="1">
        <v>2620.1999999999998</v>
      </c>
      <c r="I944" s="4">
        <v>14</v>
      </c>
      <c r="J944" s="2" t="s">
        <v>66</v>
      </c>
      <c r="K944" s="1">
        <f>Tabelle111[[#This Row],[Menge kg Nges]]/1000</f>
        <v>4.5457000000000001</v>
      </c>
      <c r="L944" s="1">
        <f>Tabelle111[[#This Row],[Menge kg P2O5]]/1000</f>
        <v>2.6201999999999996</v>
      </c>
      <c r="M944" s="1">
        <f>Tabelle111[[#This Row],[Menge t Nges]]/Tabelle111[[#This Row],[Anzahl Lieferscheine]]</f>
        <v>0.32469285714285717</v>
      </c>
      <c r="N944" s="1">
        <f>Tabelle111[[#This Row],[Menge t P2O5]]/Tabelle111[[#This Row],[Anzahl Lieferscheine]]</f>
        <v>0.18715714285714283</v>
      </c>
    </row>
    <row r="945" spans="1:14" x14ac:dyDescent="0.2">
      <c r="A945" s="2" t="s">
        <v>32</v>
      </c>
      <c r="B945" s="2" t="s">
        <v>32</v>
      </c>
      <c r="C945" s="2" t="s">
        <v>6</v>
      </c>
      <c r="D945" s="2" t="s">
        <v>15</v>
      </c>
      <c r="E945" s="2" t="s">
        <v>16</v>
      </c>
      <c r="F945" s="2" t="s">
        <v>61</v>
      </c>
      <c r="G945" s="1">
        <v>9594.5</v>
      </c>
      <c r="H945" s="1">
        <v>8705.880000000001</v>
      </c>
      <c r="I945" s="4">
        <v>27</v>
      </c>
      <c r="J945" s="2" t="s">
        <v>66</v>
      </c>
      <c r="K945" s="1">
        <f>Tabelle111[[#This Row],[Menge kg Nges]]/1000</f>
        <v>9.5945</v>
      </c>
      <c r="L945" s="1">
        <f>Tabelle111[[#This Row],[Menge kg P2O5]]/1000</f>
        <v>8.7058800000000005</v>
      </c>
      <c r="M945" s="1">
        <f>Tabelle111[[#This Row],[Menge t Nges]]/Tabelle111[[#This Row],[Anzahl Lieferscheine]]</f>
        <v>0.35535185185185186</v>
      </c>
      <c r="N945" s="1">
        <f>Tabelle111[[#This Row],[Menge t P2O5]]/Tabelle111[[#This Row],[Anzahl Lieferscheine]]</f>
        <v>0.32244</v>
      </c>
    </row>
    <row r="946" spans="1:14" x14ac:dyDescent="0.2">
      <c r="A946" s="2" t="s">
        <v>32</v>
      </c>
      <c r="B946" s="2" t="s">
        <v>32</v>
      </c>
      <c r="C946" s="2" t="s">
        <v>6</v>
      </c>
      <c r="D946" s="2" t="s">
        <v>15</v>
      </c>
      <c r="E946" s="2" t="s">
        <v>17</v>
      </c>
      <c r="F946" s="2" t="s">
        <v>61</v>
      </c>
      <c r="G946" s="1">
        <v>14661.6</v>
      </c>
      <c r="H946" s="1">
        <v>6749.9900000000007</v>
      </c>
      <c r="I946" s="4">
        <v>53</v>
      </c>
      <c r="J946" s="2" t="s">
        <v>66</v>
      </c>
      <c r="K946" s="1">
        <f>Tabelle111[[#This Row],[Menge kg Nges]]/1000</f>
        <v>14.6616</v>
      </c>
      <c r="L946" s="1">
        <f>Tabelle111[[#This Row],[Menge kg P2O5]]/1000</f>
        <v>6.7499900000000004</v>
      </c>
      <c r="M946" s="1">
        <f>Tabelle111[[#This Row],[Menge t Nges]]/Tabelle111[[#This Row],[Anzahl Lieferscheine]]</f>
        <v>0.27663396226415093</v>
      </c>
      <c r="N946" s="1">
        <f>Tabelle111[[#This Row],[Menge t P2O5]]/Tabelle111[[#This Row],[Anzahl Lieferscheine]]</f>
        <v>0.12735830188679245</v>
      </c>
    </row>
    <row r="947" spans="1:14" x14ac:dyDescent="0.2">
      <c r="A947" s="2" t="s">
        <v>32</v>
      </c>
      <c r="B947" s="2" t="s">
        <v>32</v>
      </c>
      <c r="C947" s="2" t="s">
        <v>6</v>
      </c>
      <c r="D947" s="2" t="s">
        <v>15</v>
      </c>
      <c r="E947" s="2" t="s">
        <v>35</v>
      </c>
      <c r="F947" s="2" t="s">
        <v>61</v>
      </c>
      <c r="G947" s="1">
        <v>3749</v>
      </c>
      <c r="H947" s="1">
        <v>2797.2000000000003</v>
      </c>
      <c r="I947" s="4">
        <v>6</v>
      </c>
      <c r="J947" s="2" t="s">
        <v>66</v>
      </c>
      <c r="K947" s="1">
        <f>Tabelle111[[#This Row],[Menge kg Nges]]/1000</f>
        <v>3.7490000000000001</v>
      </c>
      <c r="L947" s="1">
        <f>Tabelle111[[#This Row],[Menge kg P2O5]]/1000</f>
        <v>2.7972000000000001</v>
      </c>
      <c r="M947" s="1">
        <f>Tabelle111[[#This Row],[Menge t Nges]]/Tabelle111[[#This Row],[Anzahl Lieferscheine]]</f>
        <v>0.62483333333333335</v>
      </c>
      <c r="N947" s="1">
        <f>Tabelle111[[#This Row],[Menge t P2O5]]/Tabelle111[[#This Row],[Anzahl Lieferscheine]]</f>
        <v>0.4662</v>
      </c>
    </row>
    <row r="948" spans="1:14" x14ac:dyDescent="0.2">
      <c r="A948" s="2" t="s">
        <v>32</v>
      </c>
      <c r="B948" s="2" t="s">
        <v>32</v>
      </c>
      <c r="C948" s="2" t="s">
        <v>6</v>
      </c>
      <c r="D948" s="2" t="s">
        <v>15</v>
      </c>
      <c r="E948" s="2" t="s">
        <v>18</v>
      </c>
      <c r="F948" s="2" t="s">
        <v>61</v>
      </c>
      <c r="G948" s="1">
        <v>82612.479999999996</v>
      </c>
      <c r="H948" s="1">
        <v>55560.21</v>
      </c>
      <c r="I948" s="4">
        <v>203</v>
      </c>
      <c r="J948" s="2" t="s">
        <v>66</v>
      </c>
      <c r="K948" s="1">
        <f>Tabelle111[[#This Row],[Menge kg Nges]]/1000</f>
        <v>82.612479999999991</v>
      </c>
      <c r="L948" s="1">
        <f>Tabelle111[[#This Row],[Menge kg P2O5]]/1000</f>
        <v>55.560209999999998</v>
      </c>
      <c r="M948" s="1">
        <f>Tabelle111[[#This Row],[Menge t Nges]]/Tabelle111[[#This Row],[Anzahl Lieferscheine]]</f>
        <v>0.40695802955665022</v>
      </c>
      <c r="N948" s="1">
        <f>Tabelle111[[#This Row],[Menge t P2O5]]/Tabelle111[[#This Row],[Anzahl Lieferscheine]]</f>
        <v>0.27369561576354678</v>
      </c>
    </row>
    <row r="949" spans="1:14" x14ac:dyDescent="0.2">
      <c r="A949" s="2" t="s">
        <v>32</v>
      </c>
      <c r="B949" s="2" t="s">
        <v>32</v>
      </c>
      <c r="C949" s="2" t="s">
        <v>6</v>
      </c>
      <c r="D949" s="2" t="s">
        <v>15</v>
      </c>
      <c r="E949" s="2" t="s">
        <v>19</v>
      </c>
      <c r="F949" s="2" t="s">
        <v>61</v>
      </c>
      <c r="G949" s="1">
        <v>1973.8600000000001</v>
      </c>
      <c r="H949" s="1">
        <v>1927.3</v>
      </c>
      <c r="I949" s="4">
        <v>12</v>
      </c>
      <c r="J949" s="2" t="s">
        <v>66</v>
      </c>
      <c r="K949" s="1">
        <f>Tabelle111[[#This Row],[Menge kg Nges]]/1000</f>
        <v>1.9738600000000002</v>
      </c>
      <c r="L949" s="1">
        <f>Tabelle111[[#This Row],[Menge kg P2O5]]/1000</f>
        <v>1.9273</v>
      </c>
      <c r="M949" s="1">
        <f>Tabelle111[[#This Row],[Menge t Nges]]/Tabelle111[[#This Row],[Anzahl Lieferscheine]]</f>
        <v>0.16448833333333335</v>
      </c>
      <c r="N949" s="1">
        <f>Tabelle111[[#This Row],[Menge t P2O5]]/Tabelle111[[#This Row],[Anzahl Lieferscheine]]</f>
        <v>0.16060833333333333</v>
      </c>
    </row>
    <row r="950" spans="1:14" x14ac:dyDescent="0.2">
      <c r="A950" s="2" t="s">
        <v>32</v>
      </c>
      <c r="B950" s="2" t="s">
        <v>32</v>
      </c>
      <c r="C950" s="2" t="s">
        <v>6</v>
      </c>
      <c r="D950" s="2" t="s">
        <v>15</v>
      </c>
      <c r="E950" s="2" t="s">
        <v>20</v>
      </c>
      <c r="F950" s="2" t="s">
        <v>61</v>
      </c>
      <c r="G950" s="1">
        <v>30383.550000000003</v>
      </c>
      <c r="H950" s="1">
        <v>25909.530000000002</v>
      </c>
      <c r="I950" s="4">
        <v>297</v>
      </c>
      <c r="J950" s="2" t="s">
        <v>66</v>
      </c>
      <c r="K950" s="1">
        <f>Tabelle111[[#This Row],[Menge kg Nges]]/1000</f>
        <v>30.383550000000003</v>
      </c>
      <c r="L950" s="1">
        <f>Tabelle111[[#This Row],[Menge kg P2O5]]/1000</f>
        <v>25.909530000000004</v>
      </c>
      <c r="M950" s="1">
        <f>Tabelle111[[#This Row],[Menge t Nges]]/Tabelle111[[#This Row],[Anzahl Lieferscheine]]</f>
        <v>0.10230151515151516</v>
      </c>
      <c r="N950" s="1">
        <f>Tabelle111[[#This Row],[Menge t P2O5]]/Tabelle111[[#This Row],[Anzahl Lieferscheine]]</f>
        <v>8.7237474747474758E-2</v>
      </c>
    </row>
    <row r="951" spans="1:14" x14ac:dyDescent="0.2">
      <c r="A951" s="2" t="s">
        <v>32</v>
      </c>
      <c r="B951" s="2" t="s">
        <v>32</v>
      </c>
      <c r="C951" s="2" t="s">
        <v>6</v>
      </c>
      <c r="D951" s="2" t="s">
        <v>15</v>
      </c>
      <c r="E951" s="2" t="s">
        <v>21</v>
      </c>
      <c r="F951" s="2" t="s">
        <v>61</v>
      </c>
      <c r="G951" s="1">
        <v>62357.959999999992</v>
      </c>
      <c r="H951" s="1">
        <v>36842</v>
      </c>
      <c r="I951" s="4">
        <v>177</v>
      </c>
      <c r="J951" s="2" t="s">
        <v>66</v>
      </c>
      <c r="K951" s="1">
        <f>Tabelle111[[#This Row],[Menge kg Nges]]/1000</f>
        <v>62.357959999999991</v>
      </c>
      <c r="L951" s="1">
        <f>Tabelle111[[#This Row],[Menge kg P2O5]]/1000</f>
        <v>36.841999999999999</v>
      </c>
      <c r="M951" s="1">
        <f>Tabelle111[[#This Row],[Menge t Nges]]/Tabelle111[[#This Row],[Anzahl Lieferscheine]]</f>
        <v>0.35230485875706208</v>
      </c>
      <c r="N951" s="1">
        <f>Tabelle111[[#This Row],[Menge t P2O5]]/Tabelle111[[#This Row],[Anzahl Lieferscheine]]</f>
        <v>0.20814689265536723</v>
      </c>
    </row>
    <row r="952" spans="1:14" x14ac:dyDescent="0.2">
      <c r="A952" s="2" t="s">
        <v>32</v>
      </c>
      <c r="B952" s="2" t="s">
        <v>32</v>
      </c>
      <c r="C952" s="2" t="s">
        <v>6</v>
      </c>
      <c r="D952" s="2" t="s">
        <v>15</v>
      </c>
      <c r="E952" s="2" t="s">
        <v>9</v>
      </c>
      <c r="F952" s="2" t="s">
        <v>61</v>
      </c>
      <c r="G952" s="1">
        <v>22858.820000000011</v>
      </c>
      <c r="H952" s="1">
        <v>11002.399999999998</v>
      </c>
      <c r="I952" s="4">
        <v>104</v>
      </c>
      <c r="J952" s="2" t="s">
        <v>66</v>
      </c>
      <c r="K952" s="1">
        <f>Tabelle111[[#This Row],[Menge kg Nges]]/1000</f>
        <v>22.858820000000012</v>
      </c>
      <c r="L952" s="1">
        <f>Tabelle111[[#This Row],[Menge kg P2O5]]/1000</f>
        <v>11.002399999999998</v>
      </c>
      <c r="M952" s="1">
        <f>Tabelle111[[#This Row],[Menge t Nges]]/Tabelle111[[#This Row],[Anzahl Lieferscheine]]</f>
        <v>0.21979634615384627</v>
      </c>
      <c r="N952" s="1">
        <f>Tabelle111[[#This Row],[Menge t P2O5]]/Tabelle111[[#This Row],[Anzahl Lieferscheine]]</f>
        <v>0.10579230769230767</v>
      </c>
    </row>
    <row r="953" spans="1:14" x14ac:dyDescent="0.2">
      <c r="A953" s="2" t="s">
        <v>32</v>
      </c>
      <c r="B953" s="2" t="s">
        <v>32</v>
      </c>
      <c r="C953" s="2" t="s">
        <v>6</v>
      </c>
      <c r="D953" s="2" t="s">
        <v>15</v>
      </c>
      <c r="E953" s="2" t="s">
        <v>10</v>
      </c>
      <c r="F953" s="2" t="s">
        <v>61</v>
      </c>
      <c r="G953" s="1">
        <v>14392.55</v>
      </c>
      <c r="H953" s="1">
        <v>6256.2700000000013</v>
      </c>
      <c r="I953" s="4">
        <v>41</v>
      </c>
      <c r="J953" s="2" t="s">
        <v>66</v>
      </c>
      <c r="K953" s="1">
        <f>Tabelle111[[#This Row],[Menge kg Nges]]/1000</f>
        <v>14.39255</v>
      </c>
      <c r="L953" s="1">
        <f>Tabelle111[[#This Row],[Menge kg P2O5]]/1000</f>
        <v>6.2562700000000016</v>
      </c>
      <c r="M953" s="1">
        <f>Tabelle111[[#This Row],[Menge t Nges]]/Tabelle111[[#This Row],[Anzahl Lieferscheine]]</f>
        <v>0.35103780487804875</v>
      </c>
      <c r="N953" s="1">
        <f>Tabelle111[[#This Row],[Menge t P2O5]]/Tabelle111[[#This Row],[Anzahl Lieferscheine]]</f>
        <v>0.15259195121951225</v>
      </c>
    </row>
    <row r="954" spans="1:14" x14ac:dyDescent="0.2">
      <c r="A954" s="2" t="s">
        <v>32</v>
      </c>
      <c r="B954" s="2" t="s">
        <v>32</v>
      </c>
      <c r="C954" s="2" t="s">
        <v>6</v>
      </c>
      <c r="D954" s="2" t="s">
        <v>15</v>
      </c>
      <c r="E954" s="2" t="s">
        <v>23</v>
      </c>
      <c r="F954" s="2" t="s">
        <v>61</v>
      </c>
      <c r="G954" s="1">
        <v>1270.2</v>
      </c>
      <c r="H954" s="1">
        <v>558.45000000000005</v>
      </c>
      <c r="I954" s="4">
        <v>7</v>
      </c>
      <c r="J954" s="2" t="s">
        <v>66</v>
      </c>
      <c r="K954" s="1">
        <f>Tabelle111[[#This Row],[Menge kg Nges]]/1000</f>
        <v>1.2702</v>
      </c>
      <c r="L954" s="1">
        <f>Tabelle111[[#This Row],[Menge kg P2O5]]/1000</f>
        <v>0.55845</v>
      </c>
      <c r="M954" s="1">
        <f>Tabelle111[[#This Row],[Menge t Nges]]/Tabelle111[[#This Row],[Anzahl Lieferscheine]]</f>
        <v>0.18145714285714284</v>
      </c>
      <c r="N954" s="1">
        <f>Tabelle111[[#This Row],[Menge t P2O5]]/Tabelle111[[#This Row],[Anzahl Lieferscheine]]</f>
        <v>7.9778571428571435E-2</v>
      </c>
    </row>
    <row r="955" spans="1:14" x14ac:dyDescent="0.2">
      <c r="A955" s="2" t="s">
        <v>32</v>
      </c>
      <c r="B955" s="2" t="s">
        <v>32</v>
      </c>
      <c r="C955" s="2" t="s">
        <v>6</v>
      </c>
      <c r="D955" s="2" t="s">
        <v>15</v>
      </c>
      <c r="E955" s="2" t="s">
        <v>12</v>
      </c>
      <c r="F955" s="2" t="s">
        <v>61</v>
      </c>
      <c r="G955" s="1">
        <v>1371.8999999999999</v>
      </c>
      <c r="H955" s="1">
        <v>1235.2</v>
      </c>
      <c r="I955" s="4">
        <v>7</v>
      </c>
      <c r="J955" s="2" t="s">
        <v>66</v>
      </c>
      <c r="K955" s="1">
        <f>Tabelle111[[#This Row],[Menge kg Nges]]/1000</f>
        <v>1.3718999999999999</v>
      </c>
      <c r="L955" s="1">
        <f>Tabelle111[[#This Row],[Menge kg P2O5]]/1000</f>
        <v>1.2352000000000001</v>
      </c>
      <c r="M955" s="1">
        <f>Tabelle111[[#This Row],[Menge t Nges]]/Tabelle111[[#This Row],[Anzahl Lieferscheine]]</f>
        <v>0.19598571428571426</v>
      </c>
      <c r="N955" s="1">
        <f>Tabelle111[[#This Row],[Menge t P2O5]]/Tabelle111[[#This Row],[Anzahl Lieferscheine]]</f>
        <v>0.17645714285714287</v>
      </c>
    </row>
    <row r="956" spans="1:14" x14ac:dyDescent="0.2">
      <c r="A956" s="2" t="s">
        <v>32</v>
      </c>
      <c r="B956" s="2" t="s">
        <v>32</v>
      </c>
      <c r="C956" s="2" t="s">
        <v>6</v>
      </c>
      <c r="D956" s="2" t="s">
        <v>15</v>
      </c>
      <c r="E956" s="2" t="s">
        <v>13</v>
      </c>
      <c r="F956" s="2" t="s">
        <v>61</v>
      </c>
      <c r="G956" s="1">
        <v>4363.3999999999996</v>
      </c>
      <c r="H956" s="1">
        <v>3231.7</v>
      </c>
      <c r="I956" s="4">
        <v>16</v>
      </c>
      <c r="J956" s="2" t="s">
        <v>66</v>
      </c>
      <c r="K956" s="1">
        <f>Tabelle111[[#This Row],[Menge kg Nges]]/1000</f>
        <v>4.3633999999999995</v>
      </c>
      <c r="L956" s="1">
        <f>Tabelle111[[#This Row],[Menge kg P2O5]]/1000</f>
        <v>3.2317</v>
      </c>
      <c r="M956" s="1">
        <f>Tabelle111[[#This Row],[Menge t Nges]]/Tabelle111[[#This Row],[Anzahl Lieferscheine]]</f>
        <v>0.27271249999999997</v>
      </c>
      <c r="N956" s="1">
        <f>Tabelle111[[#This Row],[Menge t P2O5]]/Tabelle111[[#This Row],[Anzahl Lieferscheine]]</f>
        <v>0.20198125</v>
      </c>
    </row>
    <row r="957" spans="1:14" x14ac:dyDescent="0.2">
      <c r="A957" s="2" t="s">
        <v>32</v>
      </c>
      <c r="B957" s="2" t="s">
        <v>32</v>
      </c>
      <c r="C957" s="2" t="s">
        <v>6</v>
      </c>
      <c r="D957" s="2" t="s">
        <v>15</v>
      </c>
      <c r="E957" s="2" t="s">
        <v>14</v>
      </c>
      <c r="F957" s="2" t="s">
        <v>61</v>
      </c>
      <c r="G957" s="1">
        <v>368</v>
      </c>
      <c r="H957" s="1">
        <v>240</v>
      </c>
      <c r="I957" s="4">
        <v>1</v>
      </c>
      <c r="J957" s="2" t="s">
        <v>66</v>
      </c>
      <c r="K957" s="1">
        <f>Tabelle111[[#This Row],[Menge kg Nges]]/1000</f>
        <v>0.36799999999999999</v>
      </c>
      <c r="L957" s="1">
        <f>Tabelle111[[#This Row],[Menge kg P2O5]]/1000</f>
        <v>0.24</v>
      </c>
      <c r="M957" s="1">
        <f>Tabelle111[[#This Row],[Menge t Nges]]/Tabelle111[[#This Row],[Anzahl Lieferscheine]]</f>
        <v>0.36799999999999999</v>
      </c>
      <c r="N957" s="1">
        <f>Tabelle111[[#This Row],[Menge t P2O5]]/Tabelle111[[#This Row],[Anzahl Lieferscheine]]</f>
        <v>0.24</v>
      </c>
    </row>
    <row r="958" spans="1:14" x14ac:dyDescent="0.2">
      <c r="A958" s="2" t="s">
        <v>32</v>
      </c>
      <c r="B958" s="2" t="s">
        <v>32</v>
      </c>
      <c r="C958" s="2" t="s">
        <v>6</v>
      </c>
      <c r="D958" s="2" t="s">
        <v>15</v>
      </c>
      <c r="E958" s="2" t="s">
        <v>24</v>
      </c>
      <c r="F958" s="2" t="s">
        <v>61</v>
      </c>
      <c r="G958" s="1">
        <v>448</v>
      </c>
      <c r="H958" s="1">
        <v>368</v>
      </c>
      <c r="I958" s="4">
        <v>1</v>
      </c>
      <c r="J958" s="2" t="s">
        <v>66</v>
      </c>
      <c r="K958" s="1">
        <f>Tabelle111[[#This Row],[Menge kg Nges]]/1000</f>
        <v>0.44800000000000001</v>
      </c>
      <c r="L958" s="1">
        <f>Tabelle111[[#This Row],[Menge kg P2O5]]/1000</f>
        <v>0.36799999999999999</v>
      </c>
      <c r="M958" s="1">
        <f>Tabelle111[[#This Row],[Menge t Nges]]/Tabelle111[[#This Row],[Anzahl Lieferscheine]]</f>
        <v>0.44800000000000001</v>
      </c>
      <c r="N958" s="1">
        <f>Tabelle111[[#This Row],[Menge t P2O5]]/Tabelle111[[#This Row],[Anzahl Lieferscheine]]</f>
        <v>0.36799999999999999</v>
      </c>
    </row>
    <row r="959" spans="1:14" x14ac:dyDescent="0.2">
      <c r="A959" s="2" t="s">
        <v>32</v>
      </c>
      <c r="B959" s="2" t="s">
        <v>32</v>
      </c>
      <c r="C959" s="2" t="s">
        <v>6</v>
      </c>
      <c r="D959" s="2" t="s">
        <v>15</v>
      </c>
      <c r="E959" s="2" t="s">
        <v>31</v>
      </c>
      <c r="F959" s="2" t="s">
        <v>61</v>
      </c>
      <c r="G959" s="1">
        <v>860</v>
      </c>
      <c r="H959" s="1">
        <v>322.39999999999998</v>
      </c>
      <c r="I959" s="4">
        <v>7</v>
      </c>
      <c r="J959" s="2" t="s">
        <v>66</v>
      </c>
      <c r="K959" s="1">
        <f>Tabelle111[[#This Row],[Menge kg Nges]]/1000</f>
        <v>0.86</v>
      </c>
      <c r="L959" s="1">
        <f>Tabelle111[[#This Row],[Menge kg P2O5]]/1000</f>
        <v>0.32239999999999996</v>
      </c>
      <c r="M959" s="1">
        <f>Tabelle111[[#This Row],[Menge t Nges]]/Tabelle111[[#This Row],[Anzahl Lieferscheine]]</f>
        <v>0.12285714285714286</v>
      </c>
      <c r="N959" s="1">
        <f>Tabelle111[[#This Row],[Menge t P2O5]]/Tabelle111[[#This Row],[Anzahl Lieferscheine]]</f>
        <v>4.6057142857142852E-2</v>
      </c>
    </row>
    <row r="960" spans="1:14" x14ac:dyDescent="0.2">
      <c r="A960" s="2" t="s">
        <v>32</v>
      </c>
      <c r="B960" s="2" t="s">
        <v>32</v>
      </c>
      <c r="C960" s="2" t="s">
        <v>25</v>
      </c>
      <c r="D960" s="2" t="s">
        <v>25</v>
      </c>
      <c r="E960" s="2" t="s">
        <v>26</v>
      </c>
      <c r="F960" s="2" t="s">
        <v>61</v>
      </c>
      <c r="G960" s="1">
        <v>537507.37999999966</v>
      </c>
      <c r="H960" s="1">
        <v>221745.11000000007</v>
      </c>
      <c r="I960" s="4">
        <v>1434</v>
      </c>
      <c r="J960" s="2" t="s">
        <v>66</v>
      </c>
      <c r="K960" s="1">
        <f>Tabelle111[[#This Row],[Menge kg Nges]]/1000</f>
        <v>537.50737999999967</v>
      </c>
      <c r="L960" s="1">
        <f>Tabelle111[[#This Row],[Menge kg P2O5]]/1000</f>
        <v>221.74511000000007</v>
      </c>
      <c r="M960" s="1">
        <f>Tabelle111[[#This Row],[Menge t Nges]]/Tabelle111[[#This Row],[Anzahl Lieferscheine]]</f>
        <v>0.37483080892608067</v>
      </c>
      <c r="N960" s="1">
        <f>Tabelle111[[#This Row],[Menge t P2O5]]/Tabelle111[[#This Row],[Anzahl Lieferscheine]]</f>
        <v>0.15463396792189685</v>
      </c>
    </row>
    <row r="961" spans="1:14" x14ac:dyDescent="0.2">
      <c r="A961" s="2" t="s">
        <v>32</v>
      </c>
      <c r="B961" s="2" t="s">
        <v>36</v>
      </c>
      <c r="C961" s="2" t="s">
        <v>25</v>
      </c>
      <c r="D961" s="2" t="s">
        <v>25</v>
      </c>
      <c r="E961" s="2" t="s">
        <v>26</v>
      </c>
      <c r="F961" s="2" t="s">
        <v>61</v>
      </c>
      <c r="G961" s="1">
        <v>11730</v>
      </c>
      <c r="H961" s="1">
        <v>7820</v>
      </c>
      <c r="I961" s="4">
        <v>1</v>
      </c>
      <c r="J961" s="2" t="s">
        <v>66</v>
      </c>
      <c r="K961" s="1">
        <f>Tabelle111[[#This Row],[Menge kg Nges]]/1000</f>
        <v>11.73</v>
      </c>
      <c r="L961" s="1">
        <f>Tabelle111[[#This Row],[Menge kg P2O5]]/1000</f>
        <v>7.82</v>
      </c>
      <c r="M961" s="1">
        <f>Tabelle111[[#This Row],[Menge t Nges]]/Tabelle111[[#This Row],[Anzahl Lieferscheine]]</f>
        <v>11.73</v>
      </c>
      <c r="N961" s="1">
        <f>Tabelle111[[#This Row],[Menge t P2O5]]/Tabelle111[[#This Row],[Anzahl Lieferscheine]]</f>
        <v>7.82</v>
      </c>
    </row>
    <row r="962" spans="1:14" x14ac:dyDescent="0.2">
      <c r="A962" s="2" t="s">
        <v>32</v>
      </c>
      <c r="B962" s="2" t="s">
        <v>27</v>
      </c>
      <c r="C962" s="2" t="s">
        <v>6</v>
      </c>
      <c r="D962" s="2" t="s">
        <v>7</v>
      </c>
      <c r="E962" s="2" t="s">
        <v>11</v>
      </c>
      <c r="F962" s="2" t="s">
        <v>61</v>
      </c>
      <c r="G962" s="1">
        <v>750</v>
      </c>
      <c r="H962" s="1">
        <v>350</v>
      </c>
      <c r="I962" s="4">
        <v>2</v>
      </c>
      <c r="J962" s="2" t="s">
        <v>66</v>
      </c>
      <c r="K962" s="1">
        <f>Tabelle111[[#This Row],[Menge kg Nges]]/1000</f>
        <v>0.75</v>
      </c>
      <c r="L962" s="1">
        <f>Tabelle111[[#This Row],[Menge kg P2O5]]/1000</f>
        <v>0.35</v>
      </c>
      <c r="M962" s="1">
        <f>Tabelle111[[#This Row],[Menge t Nges]]/Tabelle111[[#This Row],[Anzahl Lieferscheine]]</f>
        <v>0.375</v>
      </c>
      <c r="N962" s="1">
        <f>Tabelle111[[#This Row],[Menge t P2O5]]/Tabelle111[[#This Row],[Anzahl Lieferscheine]]</f>
        <v>0.17499999999999999</v>
      </c>
    </row>
    <row r="963" spans="1:14" x14ac:dyDescent="0.2">
      <c r="A963" s="2" t="s">
        <v>32</v>
      </c>
      <c r="B963" s="2" t="s">
        <v>27</v>
      </c>
      <c r="C963" s="2" t="s">
        <v>6</v>
      </c>
      <c r="D963" s="2" t="s">
        <v>15</v>
      </c>
      <c r="E963" s="2" t="s">
        <v>18</v>
      </c>
      <c r="F963" s="2" t="s">
        <v>61</v>
      </c>
      <c r="G963" s="1">
        <v>7520.39</v>
      </c>
      <c r="H963" s="1">
        <v>4806.84</v>
      </c>
      <c r="I963" s="4">
        <v>16</v>
      </c>
      <c r="J963" s="2" t="s">
        <v>66</v>
      </c>
      <c r="K963" s="1">
        <f>Tabelle111[[#This Row],[Menge kg Nges]]/1000</f>
        <v>7.5203899999999999</v>
      </c>
      <c r="L963" s="1">
        <f>Tabelle111[[#This Row],[Menge kg P2O5]]/1000</f>
        <v>4.8068400000000002</v>
      </c>
      <c r="M963" s="1">
        <f>Tabelle111[[#This Row],[Menge t Nges]]/Tabelle111[[#This Row],[Anzahl Lieferscheine]]</f>
        <v>0.47002437499999999</v>
      </c>
      <c r="N963" s="1">
        <f>Tabelle111[[#This Row],[Menge t P2O5]]/Tabelle111[[#This Row],[Anzahl Lieferscheine]]</f>
        <v>0.30042750000000001</v>
      </c>
    </row>
    <row r="964" spans="1:14" x14ac:dyDescent="0.2">
      <c r="A964" s="2" t="s">
        <v>32</v>
      </c>
      <c r="B964" s="2" t="s">
        <v>27</v>
      </c>
      <c r="C964" s="2" t="s">
        <v>6</v>
      </c>
      <c r="D964" s="2" t="s">
        <v>15</v>
      </c>
      <c r="E964" s="2" t="s">
        <v>20</v>
      </c>
      <c r="F964" s="2" t="s">
        <v>61</v>
      </c>
      <c r="G964" s="1">
        <v>1350</v>
      </c>
      <c r="H964" s="1">
        <v>850</v>
      </c>
      <c r="I964" s="4">
        <v>1</v>
      </c>
      <c r="J964" s="2" t="s">
        <v>66</v>
      </c>
      <c r="K964" s="1">
        <f>Tabelle111[[#This Row],[Menge kg Nges]]/1000</f>
        <v>1.35</v>
      </c>
      <c r="L964" s="1">
        <f>Tabelle111[[#This Row],[Menge kg P2O5]]/1000</f>
        <v>0.85</v>
      </c>
      <c r="M964" s="1">
        <f>Tabelle111[[#This Row],[Menge t Nges]]/Tabelle111[[#This Row],[Anzahl Lieferscheine]]</f>
        <v>1.35</v>
      </c>
      <c r="N964" s="1">
        <f>Tabelle111[[#This Row],[Menge t P2O5]]/Tabelle111[[#This Row],[Anzahl Lieferscheine]]</f>
        <v>0.85</v>
      </c>
    </row>
    <row r="965" spans="1:14" x14ac:dyDescent="0.2">
      <c r="A965" s="2" t="s">
        <v>32</v>
      </c>
      <c r="B965" s="2" t="s">
        <v>27</v>
      </c>
      <c r="C965" s="2" t="s">
        <v>6</v>
      </c>
      <c r="D965" s="2" t="s">
        <v>15</v>
      </c>
      <c r="E965" s="2" t="s">
        <v>21</v>
      </c>
      <c r="F965" s="2" t="s">
        <v>61</v>
      </c>
      <c r="G965" s="1">
        <v>510</v>
      </c>
      <c r="H965" s="1">
        <v>300</v>
      </c>
      <c r="I965" s="4">
        <v>1</v>
      </c>
      <c r="J965" s="2" t="s">
        <v>66</v>
      </c>
      <c r="K965" s="1">
        <f>Tabelle111[[#This Row],[Menge kg Nges]]/1000</f>
        <v>0.51</v>
      </c>
      <c r="L965" s="1">
        <f>Tabelle111[[#This Row],[Menge kg P2O5]]/1000</f>
        <v>0.3</v>
      </c>
      <c r="M965" s="1">
        <f>Tabelle111[[#This Row],[Menge t Nges]]/Tabelle111[[#This Row],[Anzahl Lieferscheine]]</f>
        <v>0.51</v>
      </c>
      <c r="N965" s="1">
        <f>Tabelle111[[#This Row],[Menge t P2O5]]/Tabelle111[[#This Row],[Anzahl Lieferscheine]]</f>
        <v>0.3</v>
      </c>
    </row>
    <row r="966" spans="1:14" x14ac:dyDescent="0.2">
      <c r="A966" s="2" t="s">
        <v>32</v>
      </c>
      <c r="B966" s="2" t="s">
        <v>27</v>
      </c>
      <c r="C966" s="2" t="s">
        <v>6</v>
      </c>
      <c r="D966" s="2" t="s">
        <v>15</v>
      </c>
      <c r="E966" s="2" t="s">
        <v>9</v>
      </c>
      <c r="F966" s="2" t="s">
        <v>61</v>
      </c>
      <c r="G966" s="1">
        <v>98</v>
      </c>
      <c r="H966" s="1">
        <v>64</v>
      </c>
      <c r="I966" s="4">
        <v>1</v>
      </c>
      <c r="J966" s="2" t="s">
        <v>66</v>
      </c>
      <c r="K966" s="1">
        <f>Tabelle111[[#This Row],[Menge kg Nges]]/1000</f>
        <v>9.8000000000000004E-2</v>
      </c>
      <c r="L966" s="1">
        <f>Tabelle111[[#This Row],[Menge kg P2O5]]/1000</f>
        <v>6.4000000000000001E-2</v>
      </c>
      <c r="M966" s="1">
        <f>Tabelle111[[#This Row],[Menge t Nges]]/Tabelle111[[#This Row],[Anzahl Lieferscheine]]</f>
        <v>9.8000000000000004E-2</v>
      </c>
      <c r="N966" s="1">
        <f>Tabelle111[[#This Row],[Menge t P2O5]]/Tabelle111[[#This Row],[Anzahl Lieferscheine]]</f>
        <v>6.4000000000000001E-2</v>
      </c>
    </row>
    <row r="967" spans="1:14" x14ac:dyDescent="0.2">
      <c r="A967" s="2" t="s">
        <v>32</v>
      </c>
      <c r="B967" s="2" t="s">
        <v>33</v>
      </c>
      <c r="C967" s="2" t="s">
        <v>6</v>
      </c>
      <c r="D967" s="2" t="s">
        <v>7</v>
      </c>
      <c r="E967" s="2" t="s">
        <v>9</v>
      </c>
      <c r="F967" s="2" t="s">
        <v>61</v>
      </c>
      <c r="G967" s="1">
        <v>285.60000000000002</v>
      </c>
      <c r="H967" s="1">
        <v>117.6</v>
      </c>
      <c r="I967" s="4">
        <v>1</v>
      </c>
      <c r="J967" s="2" t="s">
        <v>66</v>
      </c>
      <c r="K967" s="1">
        <f>Tabelle111[[#This Row],[Menge kg Nges]]/1000</f>
        <v>0.28560000000000002</v>
      </c>
      <c r="L967" s="1">
        <f>Tabelle111[[#This Row],[Menge kg P2O5]]/1000</f>
        <v>0.1176</v>
      </c>
      <c r="M967" s="1">
        <f>Tabelle111[[#This Row],[Menge t Nges]]/Tabelle111[[#This Row],[Anzahl Lieferscheine]]</f>
        <v>0.28560000000000002</v>
      </c>
      <c r="N967" s="1">
        <f>Tabelle111[[#This Row],[Menge t P2O5]]/Tabelle111[[#This Row],[Anzahl Lieferscheine]]</f>
        <v>0.1176</v>
      </c>
    </row>
    <row r="968" spans="1:14" x14ac:dyDescent="0.2">
      <c r="A968" s="2" t="s">
        <v>32</v>
      </c>
      <c r="B968" s="2" t="s">
        <v>33</v>
      </c>
      <c r="C968" s="2" t="s">
        <v>6</v>
      </c>
      <c r="D968" s="2" t="s">
        <v>7</v>
      </c>
      <c r="E968" s="2" t="s">
        <v>11</v>
      </c>
      <c r="F968" s="2" t="s">
        <v>61</v>
      </c>
      <c r="G968" s="1">
        <v>464.40000000000003</v>
      </c>
      <c r="H968" s="1">
        <v>178.2</v>
      </c>
      <c r="I968" s="4">
        <v>2</v>
      </c>
      <c r="J968" s="2" t="s">
        <v>66</v>
      </c>
      <c r="K968" s="1">
        <f>Tabelle111[[#This Row],[Menge kg Nges]]/1000</f>
        <v>0.46440000000000003</v>
      </c>
      <c r="L968" s="1">
        <f>Tabelle111[[#This Row],[Menge kg P2O5]]/1000</f>
        <v>0.1782</v>
      </c>
      <c r="M968" s="1">
        <f>Tabelle111[[#This Row],[Menge t Nges]]/Tabelle111[[#This Row],[Anzahl Lieferscheine]]</f>
        <v>0.23220000000000002</v>
      </c>
      <c r="N968" s="1">
        <f>Tabelle111[[#This Row],[Menge t P2O5]]/Tabelle111[[#This Row],[Anzahl Lieferscheine]]</f>
        <v>8.9099999999999999E-2</v>
      </c>
    </row>
    <row r="969" spans="1:14" x14ac:dyDescent="0.2">
      <c r="A969" s="2" t="s">
        <v>32</v>
      </c>
      <c r="B969" s="2" t="s">
        <v>33</v>
      </c>
      <c r="C969" s="2" t="s">
        <v>6</v>
      </c>
      <c r="D969" s="2" t="s">
        <v>7</v>
      </c>
      <c r="E969" s="2" t="s">
        <v>12</v>
      </c>
      <c r="F969" s="2" t="s">
        <v>61</v>
      </c>
      <c r="G969" s="1">
        <v>28224</v>
      </c>
      <c r="H969" s="1">
        <v>16307.199999999999</v>
      </c>
      <c r="I969" s="4">
        <v>28</v>
      </c>
      <c r="J969" s="2" t="s">
        <v>66</v>
      </c>
      <c r="K969" s="1">
        <f>Tabelle111[[#This Row],[Menge kg Nges]]/1000</f>
        <v>28.224</v>
      </c>
      <c r="L969" s="1">
        <f>Tabelle111[[#This Row],[Menge kg P2O5]]/1000</f>
        <v>16.307199999999998</v>
      </c>
      <c r="M969" s="1">
        <f>Tabelle111[[#This Row],[Menge t Nges]]/Tabelle111[[#This Row],[Anzahl Lieferscheine]]</f>
        <v>1.008</v>
      </c>
      <c r="N969" s="1">
        <f>Tabelle111[[#This Row],[Menge t P2O5]]/Tabelle111[[#This Row],[Anzahl Lieferscheine]]</f>
        <v>0.58239999999999992</v>
      </c>
    </row>
    <row r="970" spans="1:14" x14ac:dyDescent="0.2">
      <c r="A970" s="2" t="s">
        <v>32</v>
      </c>
      <c r="B970" s="2" t="s">
        <v>33</v>
      </c>
      <c r="C970" s="2" t="s">
        <v>6</v>
      </c>
      <c r="D970" s="2" t="s">
        <v>7</v>
      </c>
      <c r="E970" s="2" t="s">
        <v>14</v>
      </c>
      <c r="F970" s="2" t="s">
        <v>61</v>
      </c>
      <c r="G970" s="1">
        <v>297</v>
      </c>
      <c r="H970" s="1">
        <v>144</v>
      </c>
      <c r="I970" s="4">
        <v>2</v>
      </c>
      <c r="J970" s="2" t="s">
        <v>66</v>
      </c>
      <c r="K970" s="1">
        <f>Tabelle111[[#This Row],[Menge kg Nges]]/1000</f>
        <v>0.29699999999999999</v>
      </c>
      <c r="L970" s="1">
        <f>Tabelle111[[#This Row],[Menge kg P2O5]]/1000</f>
        <v>0.14399999999999999</v>
      </c>
      <c r="M970" s="1">
        <f>Tabelle111[[#This Row],[Menge t Nges]]/Tabelle111[[#This Row],[Anzahl Lieferscheine]]</f>
        <v>0.14849999999999999</v>
      </c>
      <c r="N970" s="1">
        <f>Tabelle111[[#This Row],[Menge t P2O5]]/Tabelle111[[#This Row],[Anzahl Lieferscheine]]</f>
        <v>7.1999999999999995E-2</v>
      </c>
    </row>
    <row r="971" spans="1:14" x14ac:dyDescent="0.2">
      <c r="A971" s="2" t="s">
        <v>32</v>
      </c>
      <c r="B971" s="2" t="s">
        <v>33</v>
      </c>
      <c r="C971" s="2" t="s">
        <v>6</v>
      </c>
      <c r="D971" s="2" t="s">
        <v>15</v>
      </c>
      <c r="E971" s="2" t="s">
        <v>8</v>
      </c>
      <c r="F971" s="2" t="s">
        <v>61</v>
      </c>
      <c r="G971" s="1">
        <v>1960</v>
      </c>
      <c r="H971" s="1">
        <v>784</v>
      </c>
      <c r="I971" s="4">
        <v>4</v>
      </c>
      <c r="J971" s="2" t="s">
        <v>66</v>
      </c>
      <c r="K971" s="1">
        <f>Tabelle111[[#This Row],[Menge kg Nges]]/1000</f>
        <v>1.96</v>
      </c>
      <c r="L971" s="1">
        <f>Tabelle111[[#This Row],[Menge kg P2O5]]/1000</f>
        <v>0.78400000000000003</v>
      </c>
      <c r="M971" s="1">
        <f>Tabelle111[[#This Row],[Menge t Nges]]/Tabelle111[[#This Row],[Anzahl Lieferscheine]]</f>
        <v>0.49</v>
      </c>
      <c r="N971" s="1">
        <f>Tabelle111[[#This Row],[Menge t P2O5]]/Tabelle111[[#This Row],[Anzahl Lieferscheine]]</f>
        <v>0.19600000000000001</v>
      </c>
    </row>
    <row r="972" spans="1:14" x14ac:dyDescent="0.2">
      <c r="A972" s="2" t="s">
        <v>32</v>
      </c>
      <c r="B972" s="2" t="s">
        <v>33</v>
      </c>
      <c r="C972" s="2" t="s">
        <v>6</v>
      </c>
      <c r="D972" s="2" t="s">
        <v>15</v>
      </c>
      <c r="E972" s="2" t="s">
        <v>18</v>
      </c>
      <c r="F972" s="2" t="s">
        <v>61</v>
      </c>
      <c r="G972" s="1">
        <v>160</v>
      </c>
      <c r="H972" s="1">
        <v>112</v>
      </c>
      <c r="I972" s="4">
        <v>1</v>
      </c>
      <c r="J972" s="2" t="s">
        <v>66</v>
      </c>
      <c r="K972" s="1">
        <f>Tabelle111[[#This Row],[Menge kg Nges]]/1000</f>
        <v>0.16</v>
      </c>
      <c r="L972" s="1">
        <f>Tabelle111[[#This Row],[Menge kg P2O5]]/1000</f>
        <v>0.112</v>
      </c>
      <c r="M972" s="1">
        <f>Tabelle111[[#This Row],[Menge t Nges]]/Tabelle111[[#This Row],[Anzahl Lieferscheine]]</f>
        <v>0.16</v>
      </c>
      <c r="N972" s="1">
        <f>Tabelle111[[#This Row],[Menge t P2O5]]/Tabelle111[[#This Row],[Anzahl Lieferscheine]]</f>
        <v>0.112</v>
      </c>
    </row>
    <row r="973" spans="1:14" x14ac:dyDescent="0.2">
      <c r="A973" s="2" t="s">
        <v>32</v>
      </c>
      <c r="B973" s="2" t="s">
        <v>33</v>
      </c>
      <c r="C973" s="2" t="s">
        <v>6</v>
      </c>
      <c r="D973" s="2" t="s">
        <v>15</v>
      </c>
      <c r="E973" s="2" t="s">
        <v>19</v>
      </c>
      <c r="F973" s="2" t="s">
        <v>61</v>
      </c>
      <c r="G973" s="1">
        <v>173.7</v>
      </c>
      <c r="H973" s="1">
        <v>165</v>
      </c>
      <c r="I973" s="4">
        <v>1</v>
      </c>
      <c r="J973" s="2" t="s">
        <v>66</v>
      </c>
      <c r="K973" s="1">
        <f>Tabelle111[[#This Row],[Menge kg Nges]]/1000</f>
        <v>0.17369999999999999</v>
      </c>
      <c r="L973" s="1">
        <f>Tabelle111[[#This Row],[Menge kg P2O5]]/1000</f>
        <v>0.16500000000000001</v>
      </c>
      <c r="M973" s="1">
        <f>Tabelle111[[#This Row],[Menge t Nges]]/Tabelle111[[#This Row],[Anzahl Lieferscheine]]</f>
        <v>0.17369999999999999</v>
      </c>
      <c r="N973" s="1">
        <f>Tabelle111[[#This Row],[Menge t P2O5]]/Tabelle111[[#This Row],[Anzahl Lieferscheine]]</f>
        <v>0.16500000000000001</v>
      </c>
    </row>
    <row r="974" spans="1:14" x14ac:dyDescent="0.2">
      <c r="A974" s="2" t="s">
        <v>32</v>
      </c>
      <c r="B974" s="2" t="s">
        <v>33</v>
      </c>
      <c r="C974" s="2" t="s">
        <v>6</v>
      </c>
      <c r="D974" s="2" t="s">
        <v>15</v>
      </c>
      <c r="E974" s="2" t="s">
        <v>20</v>
      </c>
      <c r="F974" s="2" t="s">
        <v>61</v>
      </c>
      <c r="G974" s="1">
        <v>424</v>
      </c>
      <c r="H974" s="1">
        <v>689</v>
      </c>
      <c r="I974" s="4">
        <v>6</v>
      </c>
      <c r="J974" s="2" t="s">
        <v>66</v>
      </c>
      <c r="K974" s="1">
        <f>Tabelle111[[#This Row],[Menge kg Nges]]/1000</f>
        <v>0.42399999999999999</v>
      </c>
      <c r="L974" s="1">
        <f>Tabelle111[[#This Row],[Menge kg P2O5]]/1000</f>
        <v>0.68899999999999995</v>
      </c>
      <c r="M974" s="1">
        <f>Tabelle111[[#This Row],[Menge t Nges]]/Tabelle111[[#This Row],[Anzahl Lieferscheine]]</f>
        <v>7.0666666666666669E-2</v>
      </c>
      <c r="N974" s="1">
        <f>Tabelle111[[#This Row],[Menge t P2O5]]/Tabelle111[[#This Row],[Anzahl Lieferscheine]]</f>
        <v>0.11483333333333333</v>
      </c>
    </row>
    <row r="975" spans="1:14" x14ac:dyDescent="0.2">
      <c r="A975" s="2" t="s">
        <v>32</v>
      </c>
      <c r="B975" s="2" t="s">
        <v>33</v>
      </c>
      <c r="C975" s="2" t="s">
        <v>25</v>
      </c>
      <c r="D975" s="2" t="s">
        <v>25</v>
      </c>
      <c r="E975" s="2" t="s">
        <v>26</v>
      </c>
      <c r="F975" s="2" t="s">
        <v>61</v>
      </c>
      <c r="G975" s="1">
        <v>3095.2</v>
      </c>
      <c r="H975" s="1">
        <v>1557.3999999999999</v>
      </c>
      <c r="I975" s="4">
        <v>21</v>
      </c>
      <c r="J975" s="2" t="s">
        <v>66</v>
      </c>
      <c r="K975" s="1">
        <f>Tabelle111[[#This Row],[Menge kg Nges]]/1000</f>
        <v>3.0951999999999997</v>
      </c>
      <c r="L975" s="1">
        <f>Tabelle111[[#This Row],[Menge kg P2O5]]/1000</f>
        <v>1.5573999999999999</v>
      </c>
      <c r="M975" s="1">
        <f>Tabelle111[[#This Row],[Menge t Nges]]/Tabelle111[[#This Row],[Anzahl Lieferscheine]]</f>
        <v>0.14739047619047618</v>
      </c>
      <c r="N975" s="1">
        <f>Tabelle111[[#This Row],[Menge t P2O5]]/Tabelle111[[#This Row],[Anzahl Lieferscheine]]</f>
        <v>7.4161904761904762E-2</v>
      </c>
    </row>
    <row r="976" spans="1:14" x14ac:dyDescent="0.2">
      <c r="A976" s="2" t="s">
        <v>32</v>
      </c>
      <c r="B976" s="2" t="s">
        <v>34</v>
      </c>
      <c r="C976" s="2" t="s">
        <v>6</v>
      </c>
      <c r="D976" s="2" t="s">
        <v>7</v>
      </c>
      <c r="E976" s="2" t="s">
        <v>9</v>
      </c>
      <c r="F976" s="2" t="s">
        <v>61</v>
      </c>
      <c r="G976" s="1">
        <v>83.6</v>
      </c>
      <c r="H976" s="1">
        <v>34.200000000000003</v>
      </c>
      <c r="I976" s="4">
        <v>1</v>
      </c>
      <c r="J976" s="2" t="s">
        <v>66</v>
      </c>
      <c r="K976" s="1">
        <f>Tabelle111[[#This Row],[Menge kg Nges]]/1000</f>
        <v>8.3599999999999994E-2</v>
      </c>
      <c r="L976" s="1">
        <f>Tabelle111[[#This Row],[Menge kg P2O5]]/1000</f>
        <v>3.4200000000000001E-2</v>
      </c>
      <c r="M976" s="1">
        <f>Tabelle111[[#This Row],[Menge t Nges]]/Tabelle111[[#This Row],[Anzahl Lieferscheine]]</f>
        <v>8.3599999999999994E-2</v>
      </c>
      <c r="N976" s="1">
        <f>Tabelle111[[#This Row],[Menge t P2O5]]/Tabelle111[[#This Row],[Anzahl Lieferscheine]]</f>
        <v>3.4200000000000001E-2</v>
      </c>
    </row>
    <row r="977" spans="1:14" x14ac:dyDescent="0.2">
      <c r="A977" s="2" t="s">
        <v>32</v>
      </c>
      <c r="B977" s="2" t="s">
        <v>34</v>
      </c>
      <c r="C977" s="2" t="s">
        <v>6</v>
      </c>
      <c r="D977" s="2" t="s">
        <v>7</v>
      </c>
      <c r="E977" s="2" t="s">
        <v>10</v>
      </c>
      <c r="F977" s="2" t="s">
        <v>61</v>
      </c>
      <c r="G977" s="1">
        <v>451</v>
      </c>
      <c r="H977" s="1">
        <v>184.5</v>
      </c>
      <c r="I977" s="4">
        <v>2</v>
      </c>
      <c r="J977" s="2" t="s">
        <v>66</v>
      </c>
      <c r="K977" s="1">
        <f>Tabelle111[[#This Row],[Menge kg Nges]]/1000</f>
        <v>0.45100000000000001</v>
      </c>
      <c r="L977" s="1">
        <f>Tabelle111[[#This Row],[Menge kg P2O5]]/1000</f>
        <v>0.1845</v>
      </c>
      <c r="M977" s="1">
        <f>Tabelle111[[#This Row],[Menge t Nges]]/Tabelle111[[#This Row],[Anzahl Lieferscheine]]</f>
        <v>0.22550000000000001</v>
      </c>
      <c r="N977" s="1">
        <f>Tabelle111[[#This Row],[Menge t P2O5]]/Tabelle111[[#This Row],[Anzahl Lieferscheine]]</f>
        <v>9.2249999999999999E-2</v>
      </c>
    </row>
    <row r="978" spans="1:14" x14ac:dyDescent="0.2">
      <c r="A978" s="2" t="s">
        <v>32</v>
      </c>
      <c r="B978" s="2" t="s">
        <v>34</v>
      </c>
      <c r="C978" s="2" t="s">
        <v>6</v>
      </c>
      <c r="D978" s="2" t="s">
        <v>7</v>
      </c>
      <c r="E978" s="2" t="s">
        <v>11</v>
      </c>
      <c r="F978" s="2" t="s">
        <v>61</v>
      </c>
      <c r="G978" s="1">
        <v>3850.64</v>
      </c>
      <c r="H978" s="1">
        <v>1871.75</v>
      </c>
      <c r="I978" s="4">
        <v>8</v>
      </c>
      <c r="J978" s="2" t="s">
        <v>66</v>
      </c>
      <c r="K978" s="1">
        <f>Tabelle111[[#This Row],[Menge kg Nges]]/1000</f>
        <v>3.8506399999999998</v>
      </c>
      <c r="L978" s="1">
        <f>Tabelle111[[#This Row],[Menge kg P2O5]]/1000</f>
        <v>1.87175</v>
      </c>
      <c r="M978" s="1">
        <f>Tabelle111[[#This Row],[Menge t Nges]]/Tabelle111[[#This Row],[Anzahl Lieferscheine]]</f>
        <v>0.48132999999999998</v>
      </c>
      <c r="N978" s="1">
        <f>Tabelle111[[#This Row],[Menge t P2O5]]/Tabelle111[[#This Row],[Anzahl Lieferscheine]]</f>
        <v>0.23396875</v>
      </c>
    </row>
    <row r="979" spans="1:14" x14ac:dyDescent="0.2">
      <c r="A979" s="2" t="s">
        <v>32</v>
      </c>
      <c r="B979" s="2" t="s">
        <v>34</v>
      </c>
      <c r="C979" s="2" t="s">
        <v>6</v>
      </c>
      <c r="D979" s="2" t="s">
        <v>7</v>
      </c>
      <c r="E979" s="2" t="s">
        <v>12</v>
      </c>
      <c r="F979" s="2" t="s">
        <v>61</v>
      </c>
      <c r="G979" s="1">
        <v>907.5</v>
      </c>
      <c r="H979" s="1">
        <v>337.5</v>
      </c>
      <c r="I979" s="4">
        <v>2</v>
      </c>
      <c r="J979" s="2" t="s">
        <v>66</v>
      </c>
      <c r="K979" s="1">
        <f>Tabelle111[[#This Row],[Menge kg Nges]]/1000</f>
        <v>0.90749999999999997</v>
      </c>
      <c r="L979" s="1">
        <f>Tabelle111[[#This Row],[Menge kg P2O5]]/1000</f>
        <v>0.33750000000000002</v>
      </c>
      <c r="M979" s="1">
        <f>Tabelle111[[#This Row],[Menge t Nges]]/Tabelle111[[#This Row],[Anzahl Lieferscheine]]</f>
        <v>0.45374999999999999</v>
      </c>
      <c r="N979" s="1">
        <f>Tabelle111[[#This Row],[Menge t P2O5]]/Tabelle111[[#This Row],[Anzahl Lieferscheine]]</f>
        <v>0.16875000000000001</v>
      </c>
    </row>
    <row r="980" spans="1:14" x14ac:dyDescent="0.2">
      <c r="A980" s="2" t="s">
        <v>32</v>
      </c>
      <c r="B980" s="2" t="s">
        <v>34</v>
      </c>
      <c r="C980" s="2" t="s">
        <v>6</v>
      </c>
      <c r="D980" s="2" t="s">
        <v>7</v>
      </c>
      <c r="E980" s="2" t="s">
        <v>13</v>
      </c>
      <c r="F980" s="2" t="s">
        <v>61</v>
      </c>
      <c r="G980" s="1">
        <v>590</v>
      </c>
      <c r="H980" s="1">
        <v>326</v>
      </c>
      <c r="I980" s="4">
        <v>3</v>
      </c>
      <c r="J980" s="2" t="s">
        <v>66</v>
      </c>
      <c r="K980" s="1">
        <f>Tabelle111[[#This Row],[Menge kg Nges]]/1000</f>
        <v>0.59</v>
      </c>
      <c r="L980" s="1">
        <f>Tabelle111[[#This Row],[Menge kg P2O5]]/1000</f>
        <v>0.32600000000000001</v>
      </c>
      <c r="M980" s="1">
        <f>Tabelle111[[#This Row],[Menge t Nges]]/Tabelle111[[#This Row],[Anzahl Lieferscheine]]</f>
        <v>0.19666666666666666</v>
      </c>
      <c r="N980" s="1">
        <f>Tabelle111[[#This Row],[Menge t P2O5]]/Tabelle111[[#This Row],[Anzahl Lieferscheine]]</f>
        <v>0.10866666666666668</v>
      </c>
    </row>
    <row r="981" spans="1:14" x14ac:dyDescent="0.2">
      <c r="A981" s="2" t="s">
        <v>32</v>
      </c>
      <c r="B981" s="2" t="s">
        <v>34</v>
      </c>
      <c r="C981" s="2" t="s">
        <v>6</v>
      </c>
      <c r="D981" s="2" t="s">
        <v>7</v>
      </c>
      <c r="E981" s="2" t="s">
        <v>14</v>
      </c>
      <c r="F981" s="2" t="s">
        <v>61</v>
      </c>
      <c r="G981" s="1">
        <v>740.5</v>
      </c>
      <c r="H981" s="1">
        <v>317.5</v>
      </c>
      <c r="I981" s="4">
        <v>3</v>
      </c>
      <c r="J981" s="2" t="s">
        <v>66</v>
      </c>
      <c r="K981" s="1">
        <f>Tabelle111[[#This Row],[Menge kg Nges]]/1000</f>
        <v>0.74050000000000005</v>
      </c>
      <c r="L981" s="1">
        <f>Tabelle111[[#This Row],[Menge kg P2O5]]/1000</f>
        <v>0.3175</v>
      </c>
      <c r="M981" s="1">
        <f>Tabelle111[[#This Row],[Menge t Nges]]/Tabelle111[[#This Row],[Anzahl Lieferscheine]]</f>
        <v>0.24683333333333335</v>
      </c>
      <c r="N981" s="1">
        <f>Tabelle111[[#This Row],[Menge t P2O5]]/Tabelle111[[#This Row],[Anzahl Lieferscheine]]</f>
        <v>0.10583333333333333</v>
      </c>
    </row>
    <row r="982" spans="1:14" x14ac:dyDescent="0.2">
      <c r="A982" s="2" t="s">
        <v>32</v>
      </c>
      <c r="B982" s="2" t="s">
        <v>34</v>
      </c>
      <c r="C982" s="2" t="s">
        <v>6</v>
      </c>
      <c r="D982" s="2" t="s">
        <v>15</v>
      </c>
      <c r="E982" s="2" t="s">
        <v>18</v>
      </c>
      <c r="F982" s="2" t="s">
        <v>61</v>
      </c>
      <c r="G982" s="1">
        <v>2267.96</v>
      </c>
      <c r="H982" s="1">
        <v>1424.38</v>
      </c>
      <c r="I982" s="4">
        <v>6</v>
      </c>
      <c r="J982" s="2" t="s">
        <v>66</v>
      </c>
      <c r="K982" s="1">
        <f>Tabelle111[[#This Row],[Menge kg Nges]]/1000</f>
        <v>2.26796</v>
      </c>
      <c r="L982" s="1">
        <f>Tabelle111[[#This Row],[Menge kg P2O5]]/1000</f>
        <v>1.4243800000000002</v>
      </c>
      <c r="M982" s="1">
        <f>Tabelle111[[#This Row],[Menge t Nges]]/Tabelle111[[#This Row],[Anzahl Lieferscheine]]</f>
        <v>0.37799333333333335</v>
      </c>
      <c r="N982" s="1">
        <f>Tabelle111[[#This Row],[Menge t P2O5]]/Tabelle111[[#This Row],[Anzahl Lieferscheine]]</f>
        <v>0.2373966666666667</v>
      </c>
    </row>
    <row r="983" spans="1:14" x14ac:dyDescent="0.2">
      <c r="A983" s="2" t="s">
        <v>32</v>
      </c>
      <c r="B983" s="2" t="s">
        <v>34</v>
      </c>
      <c r="C983" s="2" t="s">
        <v>6</v>
      </c>
      <c r="D983" s="2" t="s">
        <v>15</v>
      </c>
      <c r="E983" s="2" t="s">
        <v>20</v>
      </c>
      <c r="F983" s="2" t="s">
        <v>61</v>
      </c>
      <c r="G983" s="1">
        <v>1629.8000000000002</v>
      </c>
      <c r="H983" s="1">
        <v>1290.25</v>
      </c>
      <c r="I983" s="4">
        <v>14</v>
      </c>
      <c r="J983" s="2" t="s">
        <v>66</v>
      </c>
      <c r="K983" s="1">
        <f>Tabelle111[[#This Row],[Menge kg Nges]]/1000</f>
        <v>1.6298000000000001</v>
      </c>
      <c r="L983" s="1">
        <f>Tabelle111[[#This Row],[Menge kg P2O5]]/1000</f>
        <v>1.2902499999999999</v>
      </c>
      <c r="M983" s="1">
        <f>Tabelle111[[#This Row],[Menge t Nges]]/Tabelle111[[#This Row],[Anzahl Lieferscheine]]</f>
        <v>0.11641428571428572</v>
      </c>
      <c r="N983" s="1">
        <f>Tabelle111[[#This Row],[Menge t P2O5]]/Tabelle111[[#This Row],[Anzahl Lieferscheine]]</f>
        <v>9.2160714285714276E-2</v>
      </c>
    </row>
    <row r="984" spans="1:14" x14ac:dyDescent="0.2">
      <c r="A984" s="2" t="s">
        <v>32</v>
      </c>
      <c r="B984" s="2" t="s">
        <v>34</v>
      </c>
      <c r="C984" s="2" t="s">
        <v>6</v>
      </c>
      <c r="D984" s="2" t="s">
        <v>15</v>
      </c>
      <c r="E984" s="2" t="s">
        <v>21</v>
      </c>
      <c r="F984" s="2" t="s">
        <v>61</v>
      </c>
      <c r="G984" s="1">
        <v>597.79999999999995</v>
      </c>
      <c r="H984" s="1">
        <v>364.2</v>
      </c>
      <c r="I984" s="4">
        <v>2</v>
      </c>
      <c r="J984" s="2" t="s">
        <v>66</v>
      </c>
      <c r="K984" s="1">
        <f>Tabelle111[[#This Row],[Menge kg Nges]]/1000</f>
        <v>0.5978</v>
      </c>
      <c r="L984" s="1">
        <f>Tabelle111[[#This Row],[Menge kg P2O5]]/1000</f>
        <v>0.36419999999999997</v>
      </c>
      <c r="M984" s="1">
        <f>Tabelle111[[#This Row],[Menge t Nges]]/Tabelle111[[#This Row],[Anzahl Lieferscheine]]</f>
        <v>0.2989</v>
      </c>
      <c r="N984" s="1">
        <f>Tabelle111[[#This Row],[Menge t P2O5]]/Tabelle111[[#This Row],[Anzahl Lieferscheine]]</f>
        <v>0.18209999999999998</v>
      </c>
    </row>
    <row r="985" spans="1:14" x14ac:dyDescent="0.2">
      <c r="A985" s="2" t="s">
        <v>32</v>
      </c>
      <c r="B985" s="2" t="s">
        <v>34</v>
      </c>
      <c r="C985" s="2" t="s">
        <v>6</v>
      </c>
      <c r="D985" s="2" t="s">
        <v>15</v>
      </c>
      <c r="E985" s="2" t="s">
        <v>9</v>
      </c>
      <c r="F985" s="2" t="s">
        <v>61</v>
      </c>
      <c r="G985" s="1">
        <v>420.1</v>
      </c>
      <c r="H985" s="1">
        <v>268.39999999999998</v>
      </c>
      <c r="I985" s="4">
        <v>5</v>
      </c>
      <c r="J985" s="2" t="s">
        <v>66</v>
      </c>
      <c r="K985" s="1">
        <f>Tabelle111[[#This Row],[Menge kg Nges]]/1000</f>
        <v>0.42010000000000003</v>
      </c>
      <c r="L985" s="1">
        <f>Tabelle111[[#This Row],[Menge kg P2O5]]/1000</f>
        <v>0.26839999999999997</v>
      </c>
      <c r="M985" s="1">
        <f>Tabelle111[[#This Row],[Menge t Nges]]/Tabelle111[[#This Row],[Anzahl Lieferscheine]]</f>
        <v>8.4020000000000011E-2</v>
      </c>
      <c r="N985" s="1">
        <f>Tabelle111[[#This Row],[Menge t P2O5]]/Tabelle111[[#This Row],[Anzahl Lieferscheine]]</f>
        <v>5.3679999999999992E-2</v>
      </c>
    </row>
    <row r="986" spans="1:14" x14ac:dyDescent="0.2">
      <c r="A986" s="2" t="s">
        <v>32</v>
      </c>
      <c r="B986" s="2" t="s">
        <v>34</v>
      </c>
      <c r="C986" s="2" t="s">
        <v>6</v>
      </c>
      <c r="D986" s="2" t="s">
        <v>15</v>
      </c>
      <c r="E986" s="2" t="s">
        <v>10</v>
      </c>
      <c r="F986" s="2" t="s">
        <v>61</v>
      </c>
      <c r="G986" s="1">
        <v>587.25</v>
      </c>
      <c r="H986" s="1">
        <v>250.85</v>
      </c>
      <c r="I986" s="4">
        <v>2</v>
      </c>
      <c r="J986" s="2" t="s">
        <v>66</v>
      </c>
      <c r="K986" s="1">
        <f>Tabelle111[[#This Row],[Menge kg Nges]]/1000</f>
        <v>0.58725000000000005</v>
      </c>
      <c r="L986" s="1">
        <f>Tabelle111[[#This Row],[Menge kg P2O5]]/1000</f>
        <v>0.25085000000000002</v>
      </c>
      <c r="M986" s="1">
        <f>Tabelle111[[#This Row],[Menge t Nges]]/Tabelle111[[#This Row],[Anzahl Lieferscheine]]</f>
        <v>0.29362500000000002</v>
      </c>
      <c r="N986" s="1">
        <f>Tabelle111[[#This Row],[Menge t P2O5]]/Tabelle111[[#This Row],[Anzahl Lieferscheine]]</f>
        <v>0.12542500000000001</v>
      </c>
    </row>
    <row r="987" spans="1:14" x14ac:dyDescent="0.2">
      <c r="A987" s="2" t="s">
        <v>32</v>
      </c>
      <c r="B987" s="2" t="s">
        <v>34</v>
      </c>
      <c r="C987" s="2" t="s">
        <v>25</v>
      </c>
      <c r="D987" s="2" t="s">
        <v>25</v>
      </c>
      <c r="E987" s="2" t="s">
        <v>26</v>
      </c>
      <c r="F987" s="2" t="s">
        <v>61</v>
      </c>
      <c r="G987" s="1">
        <v>390</v>
      </c>
      <c r="H987" s="1">
        <v>332.8</v>
      </c>
      <c r="I987" s="4">
        <v>6</v>
      </c>
      <c r="J987" s="2" t="s">
        <v>66</v>
      </c>
      <c r="K987" s="1">
        <f>Tabelle111[[#This Row],[Menge kg Nges]]/1000</f>
        <v>0.39</v>
      </c>
      <c r="L987" s="1">
        <f>Tabelle111[[#This Row],[Menge kg P2O5]]/1000</f>
        <v>0.33279999999999998</v>
      </c>
      <c r="M987" s="1">
        <f>Tabelle111[[#This Row],[Menge t Nges]]/Tabelle111[[#This Row],[Anzahl Lieferscheine]]</f>
        <v>6.5000000000000002E-2</v>
      </c>
      <c r="N987" s="1">
        <f>Tabelle111[[#This Row],[Menge t P2O5]]/Tabelle111[[#This Row],[Anzahl Lieferscheine]]</f>
        <v>5.5466666666666664E-2</v>
      </c>
    </row>
    <row r="988" spans="1:14" x14ac:dyDescent="0.2">
      <c r="A988" s="2" t="s">
        <v>32</v>
      </c>
      <c r="B988" s="2" t="s">
        <v>39</v>
      </c>
      <c r="C988" s="2" t="s">
        <v>6</v>
      </c>
      <c r="D988" s="2" t="s">
        <v>15</v>
      </c>
      <c r="E988" s="2" t="s">
        <v>21</v>
      </c>
      <c r="F988" s="2" t="s">
        <v>61</v>
      </c>
      <c r="G988" s="1">
        <v>170</v>
      </c>
      <c r="H988" s="1">
        <v>100</v>
      </c>
      <c r="I988" s="4">
        <v>1</v>
      </c>
      <c r="J988" s="2" t="s">
        <v>66</v>
      </c>
      <c r="K988" s="1">
        <f>Tabelle111[[#This Row],[Menge kg Nges]]/1000</f>
        <v>0.17</v>
      </c>
      <c r="L988" s="1">
        <f>Tabelle111[[#This Row],[Menge kg P2O5]]/1000</f>
        <v>0.1</v>
      </c>
      <c r="M988" s="1">
        <f>Tabelle111[[#This Row],[Menge t Nges]]/Tabelle111[[#This Row],[Anzahl Lieferscheine]]</f>
        <v>0.17</v>
      </c>
      <c r="N988" s="1">
        <f>Tabelle111[[#This Row],[Menge t P2O5]]/Tabelle111[[#This Row],[Anzahl Lieferscheine]]</f>
        <v>0.1</v>
      </c>
    </row>
    <row r="989" spans="1:14" x14ac:dyDescent="0.2">
      <c r="A989" s="2" t="s">
        <v>32</v>
      </c>
      <c r="B989" s="2" t="s">
        <v>40</v>
      </c>
      <c r="C989" s="2" t="s">
        <v>6</v>
      </c>
      <c r="D989" s="2" t="s">
        <v>15</v>
      </c>
      <c r="E989" s="2" t="s">
        <v>18</v>
      </c>
      <c r="F989" s="2" t="s">
        <v>61</v>
      </c>
      <c r="G989" s="1">
        <v>200</v>
      </c>
      <c r="H989" s="1">
        <v>125</v>
      </c>
      <c r="I989" s="4">
        <v>1</v>
      </c>
      <c r="J989" s="2" t="s">
        <v>66</v>
      </c>
      <c r="K989" s="1">
        <f>Tabelle111[[#This Row],[Menge kg Nges]]/1000</f>
        <v>0.2</v>
      </c>
      <c r="L989" s="1">
        <f>Tabelle111[[#This Row],[Menge kg P2O5]]/1000</f>
        <v>0.125</v>
      </c>
      <c r="M989" s="1">
        <f>Tabelle111[[#This Row],[Menge t Nges]]/Tabelle111[[#This Row],[Anzahl Lieferscheine]]</f>
        <v>0.2</v>
      </c>
      <c r="N989" s="1">
        <f>Tabelle111[[#This Row],[Menge t P2O5]]/Tabelle111[[#This Row],[Anzahl Lieferscheine]]</f>
        <v>0.125</v>
      </c>
    </row>
    <row r="990" spans="1:14" x14ac:dyDescent="0.2">
      <c r="A990" s="2" t="s">
        <v>32</v>
      </c>
      <c r="B990" s="2" t="s">
        <v>40</v>
      </c>
      <c r="C990" s="2" t="s">
        <v>6</v>
      </c>
      <c r="D990" s="2" t="s">
        <v>15</v>
      </c>
      <c r="E990" s="2" t="s">
        <v>10</v>
      </c>
      <c r="F990" s="2" t="s">
        <v>61</v>
      </c>
      <c r="G990" s="1">
        <v>240</v>
      </c>
      <c r="H990" s="1">
        <v>102</v>
      </c>
      <c r="I990" s="4">
        <v>1</v>
      </c>
      <c r="J990" s="2" t="s">
        <v>66</v>
      </c>
      <c r="K990" s="1">
        <f>Tabelle111[[#This Row],[Menge kg Nges]]/1000</f>
        <v>0.24</v>
      </c>
      <c r="L990" s="1">
        <f>Tabelle111[[#This Row],[Menge kg P2O5]]/1000</f>
        <v>0.10199999999999999</v>
      </c>
      <c r="M990" s="1">
        <f>Tabelle111[[#This Row],[Menge t Nges]]/Tabelle111[[#This Row],[Anzahl Lieferscheine]]</f>
        <v>0.24</v>
      </c>
      <c r="N990" s="1">
        <f>Tabelle111[[#This Row],[Menge t P2O5]]/Tabelle111[[#This Row],[Anzahl Lieferscheine]]</f>
        <v>0.10199999999999999</v>
      </c>
    </row>
    <row r="991" spans="1:14" x14ac:dyDescent="0.2">
      <c r="A991" s="2" t="s">
        <v>32</v>
      </c>
      <c r="B991" s="2" t="s">
        <v>40</v>
      </c>
      <c r="C991" s="2" t="s">
        <v>25</v>
      </c>
      <c r="D991" s="2" t="s">
        <v>25</v>
      </c>
      <c r="E991" s="2" t="s">
        <v>26</v>
      </c>
      <c r="F991" s="2" t="s">
        <v>61</v>
      </c>
      <c r="G991" s="1">
        <v>3200</v>
      </c>
      <c r="H991" s="1">
        <v>1568</v>
      </c>
      <c r="I991" s="4">
        <v>9</v>
      </c>
      <c r="J991" s="2" t="s">
        <v>66</v>
      </c>
      <c r="K991" s="1">
        <f>Tabelle111[[#This Row],[Menge kg Nges]]/1000</f>
        <v>3.2</v>
      </c>
      <c r="L991" s="1">
        <f>Tabelle111[[#This Row],[Menge kg P2O5]]/1000</f>
        <v>1.5680000000000001</v>
      </c>
      <c r="M991" s="1">
        <f>Tabelle111[[#This Row],[Menge t Nges]]/Tabelle111[[#This Row],[Anzahl Lieferscheine]]</f>
        <v>0.35555555555555557</v>
      </c>
      <c r="N991" s="1">
        <f>Tabelle111[[#This Row],[Menge t P2O5]]/Tabelle111[[#This Row],[Anzahl Lieferscheine]]</f>
        <v>0.17422222222222222</v>
      </c>
    </row>
    <row r="992" spans="1:14" x14ac:dyDescent="0.2">
      <c r="A992" s="2" t="s">
        <v>32</v>
      </c>
      <c r="B992" s="2" t="s">
        <v>28</v>
      </c>
      <c r="C992" s="2" t="s">
        <v>6</v>
      </c>
      <c r="D992" s="2" t="s">
        <v>15</v>
      </c>
      <c r="E992" s="2" t="s">
        <v>18</v>
      </c>
      <c r="F992" s="2" t="s">
        <v>61</v>
      </c>
      <c r="G992" s="1">
        <v>477.6</v>
      </c>
      <c r="H992" s="1">
        <v>299.04000000000002</v>
      </c>
      <c r="I992" s="4">
        <v>1</v>
      </c>
      <c r="J992" s="2" t="s">
        <v>66</v>
      </c>
      <c r="K992" s="1">
        <f>Tabelle111[[#This Row],[Menge kg Nges]]/1000</f>
        <v>0.47760000000000002</v>
      </c>
      <c r="L992" s="1">
        <f>Tabelle111[[#This Row],[Menge kg P2O5]]/1000</f>
        <v>0.29904000000000003</v>
      </c>
      <c r="M992" s="1">
        <f>Tabelle111[[#This Row],[Menge t Nges]]/Tabelle111[[#This Row],[Anzahl Lieferscheine]]</f>
        <v>0.47760000000000002</v>
      </c>
      <c r="N992" s="1">
        <f>Tabelle111[[#This Row],[Menge t P2O5]]/Tabelle111[[#This Row],[Anzahl Lieferscheine]]</f>
        <v>0.29904000000000003</v>
      </c>
    </row>
    <row r="993" spans="1:14" x14ac:dyDescent="0.2">
      <c r="A993" s="2" t="s">
        <v>32</v>
      </c>
      <c r="B993" s="2" t="s">
        <v>28</v>
      </c>
      <c r="C993" s="2" t="s">
        <v>6</v>
      </c>
      <c r="D993" s="2" t="s">
        <v>15</v>
      </c>
      <c r="E993" s="2" t="s">
        <v>9</v>
      </c>
      <c r="F993" s="2" t="s">
        <v>61</v>
      </c>
      <c r="G993" s="1">
        <v>378.1</v>
      </c>
      <c r="H993" s="1">
        <v>156.75</v>
      </c>
      <c r="I993" s="4">
        <v>1</v>
      </c>
      <c r="J993" s="2" t="s">
        <v>66</v>
      </c>
      <c r="K993" s="1">
        <f>Tabelle111[[#This Row],[Menge kg Nges]]/1000</f>
        <v>0.37810000000000005</v>
      </c>
      <c r="L993" s="1">
        <f>Tabelle111[[#This Row],[Menge kg P2O5]]/1000</f>
        <v>0.15675</v>
      </c>
      <c r="M993" s="1">
        <f>Tabelle111[[#This Row],[Menge t Nges]]/Tabelle111[[#This Row],[Anzahl Lieferscheine]]</f>
        <v>0.37810000000000005</v>
      </c>
      <c r="N993" s="1">
        <f>Tabelle111[[#This Row],[Menge t P2O5]]/Tabelle111[[#This Row],[Anzahl Lieferscheine]]</f>
        <v>0.15675</v>
      </c>
    </row>
    <row r="994" spans="1:14" x14ac:dyDescent="0.2">
      <c r="A994" s="2" t="s">
        <v>32</v>
      </c>
      <c r="B994" s="2" t="s">
        <v>28</v>
      </c>
      <c r="C994" s="2" t="s">
        <v>25</v>
      </c>
      <c r="D994" s="2" t="s">
        <v>25</v>
      </c>
      <c r="E994" s="2" t="s">
        <v>26</v>
      </c>
      <c r="F994" s="2" t="s">
        <v>61</v>
      </c>
      <c r="G994" s="1">
        <v>20119.8</v>
      </c>
      <c r="H994" s="1">
        <v>7523.68</v>
      </c>
      <c r="I994" s="4">
        <v>8</v>
      </c>
      <c r="J994" s="2" t="s">
        <v>66</v>
      </c>
      <c r="K994" s="1">
        <f>Tabelle111[[#This Row],[Menge kg Nges]]/1000</f>
        <v>20.119799999999998</v>
      </c>
      <c r="L994" s="1">
        <f>Tabelle111[[#This Row],[Menge kg P2O5]]/1000</f>
        <v>7.5236800000000006</v>
      </c>
      <c r="M994" s="1">
        <f>Tabelle111[[#This Row],[Menge t Nges]]/Tabelle111[[#This Row],[Anzahl Lieferscheine]]</f>
        <v>2.5149749999999997</v>
      </c>
      <c r="N994" s="1">
        <f>Tabelle111[[#This Row],[Menge t P2O5]]/Tabelle111[[#This Row],[Anzahl Lieferscheine]]</f>
        <v>0.94046000000000007</v>
      </c>
    </row>
    <row r="995" spans="1:14" x14ac:dyDescent="0.2">
      <c r="A995" s="2" t="s">
        <v>32</v>
      </c>
      <c r="B995" s="2" t="s">
        <v>41</v>
      </c>
      <c r="C995" s="2" t="s">
        <v>6</v>
      </c>
      <c r="D995" s="2" t="s">
        <v>7</v>
      </c>
      <c r="E995" s="2" t="s">
        <v>11</v>
      </c>
      <c r="F995" s="2" t="s">
        <v>61</v>
      </c>
      <c r="G995" s="1">
        <v>340.4</v>
      </c>
      <c r="H995" s="1">
        <v>170.2</v>
      </c>
      <c r="I995" s="4">
        <v>1</v>
      </c>
      <c r="J995" s="2" t="s">
        <v>66</v>
      </c>
      <c r="K995" s="1">
        <f>Tabelle111[[#This Row],[Menge kg Nges]]/1000</f>
        <v>0.34039999999999998</v>
      </c>
      <c r="L995" s="1">
        <f>Tabelle111[[#This Row],[Menge kg P2O5]]/1000</f>
        <v>0.17019999999999999</v>
      </c>
      <c r="M995" s="1">
        <f>Tabelle111[[#This Row],[Menge t Nges]]/Tabelle111[[#This Row],[Anzahl Lieferscheine]]</f>
        <v>0.34039999999999998</v>
      </c>
      <c r="N995" s="1">
        <f>Tabelle111[[#This Row],[Menge t P2O5]]/Tabelle111[[#This Row],[Anzahl Lieferscheine]]</f>
        <v>0.17019999999999999</v>
      </c>
    </row>
    <row r="996" spans="1:14" x14ac:dyDescent="0.2">
      <c r="A996" s="2" t="s">
        <v>32</v>
      </c>
      <c r="B996" s="2" t="s">
        <v>41</v>
      </c>
      <c r="C996" s="2" t="s">
        <v>6</v>
      </c>
      <c r="D996" s="2" t="s">
        <v>7</v>
      </c>
      <c r="E996" s="2" t="s">
        <v>12</v>
      </c>
      <c r="F996" s="2" t="s">
        <v>61</v>
      </c>
      <c r="G996" s="1">
        <v>3211</v>
      </c>
      <c r="H996" s="1">
        <v>1854.4</v>
      </c>
      <c r="I996" s="4">
        <v>7</v>
      </c>
      <c r="J996" s="2" t="s">
        <v>66</v>
      </c>
      <c r="K996" s="1">
        <f>Tabelle111[[#This Row],[Menge kg Nges]]/1000</f>
        <v>3.2109999999999999</v>
      </c>
      <c r="L996" s="1">
        <f>Tabelle111[[#This Row],[Menge kg P2O5]]/1000</f>
        <v>1.8544</v>
      </c>
      <c r="M996" s="1">
        <f>Tabelle111[[#This Row],[Menge t Nges]]/Tabelle111[[#This Row],[Anzahl Lieferscheine]]</f>
        <v>0.45871428571428569</v>
      </c>
      <c r="N996" s="1">
        <f>Tabelle111[[#This Row],[Menge t P2O5]]/Tabelle111[[#This Row],[Anzahl Lieferscheine]]</f>
        <v>0.26491428571428571</v>
      </c>
    </row>
    <row r="997" spans="1:14" x14ac:dyDescent="0.2">
      <c r="A997" s="2" t="s">
        <v>32</v>
      </c>
      <c r="B997" s="2" t="s">
        <v>41</v>
      </c>
      <c r="C997" s="2" t="s">
        <v>6</v>
      </c>
      <c r="D997" s="2" t="s">
        <v>15</v>
      </c>
      <c r="E997" s="2" t="s">
        <v>16</v>
      </c>
      <c r="F997" s="2" t="s">
        <v>61</v>
      </c>
      <c r="G997" s="1">
        <v>686.4</v>
      </c>
      <c r="H997" s="1">
        <v>624</v>
      </c>
      <c r="I997" s="4">
        <v>1</v>
      </c>
      <c r="J997" s="2" t="s">
        <v>66</v>
      </c>
      <c r="K997" s="1">
        <f>Tabelle111[[#This Row],[Menge kg Nges]]/1000</f>
        <v>0.68640000000000001</v>
      </c>
      <c r="L997" s="1">
        <f>Tabelle111[[#This Row],[Menge kg P2O5]]/1000</f>
        <v>0.624</v>
      </c>
      <c r="M997" s="1">
        <f>Tabelle111[[#This Row],[Menge t Nges]]/Tabelle111[[#This Row],[Anzahl Lieferscheine]]</f>
        <v>0.68640000000000001</v>
      </c>
      <c r="N997" s="1">
        <f>Tabelle111[[#This Row],[Menge t P2O5]]/Tabelle111[[#This Row],[Anzahl Lieferscheine]]</f>
        <v>0.624</v>
      </c>
    </row>
    <row r="998" spans="1:14" x14ac:dyDescent="0.2">
      <c r="A998" s="2" t="s">
        <v>32</v>
      </c>
      <c r="B998" s="2" t="s">
        <v>41</v>
      </c>
      <c r="C998" s="2" t="s">
        <v>6</v>
      </c>
      <c r="D998" s="2" t="s">
        <v>15</v>
      </c>
      <c r="E998" s="2" t="s">
        <v>20</v>
      </c>
      <c r="F998" s="2" t="s">
        <v>61</v>
      </c>
      <c r="G998" s="1">
        <v>93.6</v>
      </c>
      <c r="H998" s="1">
        <v>90</v>
      </c>
      <c r="I998" s="4">
        <v>1</v>
      </c>
      <c r="J998" s="2" t="s">
        <v>66</v>
      </c>
      <c r="K998" s="1">
        <f>Tabelle111[[#This Row],[Menge kg Nges]]/1000</f>
        <v>9.3599999999999989E-2</v>
      </c>
      <c r="L998" s="1">
        <f>Tabelle111[[#This Row],[Menge kg P2O5]]/1000</f>
        <v>0.09</v>
      </c>
      <c r="M998" s="1">
        <f>Tabelle111[[#This Row],[Menge t Nges]]/Tabelle111[[#This Row],[Anzahl Lieferscheine]]</f>
        <v>9.3599999999999989E-2</v>
      </c>
      <c r="N998" s="1">
        <f>Tabelle111[[#This Row],[Menge t P2O5]]/Tabelle111[[#This Row],[Anzahl Lieferscheine]]</f>
        <v>0.09</v>
      </c>
    </row>
    <row r="999" spans="1:14" x14ac:dyDescent="0.2">
      <c r="A999" s="2" t="s">
        <v>32</v>
      </c>
      <c r="B999" s="2" t="s">
        <v>41</v>
      </c>
      <c r="C999" s="2" t="s">
        <v>6</v>
      </c>
      <c r="D999" s="2" t="s">
        <v>15</v>
      </c>
      <c r="E999" s="2" t="s">
        <v>21</v>
      </c>
      <c r="F999" s="2" t="s">
        <v>61</v>
      </c>
      <c r="G999" s="1">
        <v>1632</v>
      </c>
      <c r="H999" s="1">
        <v>960</v>
      </c>
      <c r="I999" s="4">
        <v>2</v>
      </c>
      <c r="J999" s="2" t="s">
        <v>66</v>
      </c>
      <c r="K999" s="1">
        <f>Tabelle111[[#This Row],[Menge kg Nges]]/1000</f>
        <v>1.6319999999999999</v>
      </c>
      <c r="L999" s="1">
        <f>Tabelle111[[#This Row],[Menge kg P2O5]]/1000</f>
        <v>0.96</v>
      </c>
      <c r="M999" s="1">
        <f>Tabelle111[[#This Row],[Menge t Nges]]/Tabelle111[[#This Row],[Anzahl Lieferscheine]]</f>
        <v>0.81599999999999995</v>
      </c>
      <c r="N999" s="1">
        <f>Tabelle111[[#This Row],[Menge t P2O5]]/Tabelle111[[#This Row],[Anzahl Lieferscheine]]</f>
        <v>0.48</v>
      </c>
    </row>
    <row r="1000" spans="1:14" x14ac:dyDescent="0.2">
      <c r="A1000" s="2" t="s">
        <v>32</v>
      </c>
      <c r="B1000" s="2" t="s">
        <v>41</v>
      </c>
      <c r="C1000" s="2" t="s">
        <v>25</v>
      </c>
      <c r="D1000" s="2" t="s">
        <v>25</v>
      </c>
      <c r="E1000" s="2" t="s">
        <v>26</v>
      </c>
      <c r="F1000" s="2" t="s">
        <v>61</v>
      </c>
      <c r="G1000" s="1">
        <v>1299.5999999999999</v>
      </c>
      <c r="H1000" s="1">
        <v>547.20000000000005</v>
      </c>
      <c r="I1000" s="4">
        <v>1</v>
      </c>
      <c r="J1000" s="2" t="s">
        <v>66</v>
      </c>
      <c r="K1000" s="1">
        <f>Tabelle111[[#This Row],[Menge kg Nges]]/1000</f>
        <v>1.2995999999999999</v>
      </c>
      <c r="L1000" s="1">
        <f>Tabelle111[[#This Row],[Menge kg P2O5]]/1000</f>
        <v>0.54720000000000002</v>
      </c>
      <c r="M1000" s="1">
        <f>Tabelle111[[#This Row],[Menge t Nges]]/Tabelle111[[#This Row],[Anzahl Lieferscheine]]</f>
        <v>1.2995999999999999</v>
      </c>
      <c r="N1000" s="1">
        <f>Tabelle111[[#This Row],[Menge t P2O5]]/Tabelle111[[#This Row],[Anzahl Lieferscheine]]</f>
        <v>0.54720000000000002</v>
      </c>
    </row>
    <row r="1001" spans="1:14" x14ac:dyDescent="0.2">
      <c r="A1001" s="2" t="s">
        <v>32</v>
      </c>
      <c r="B1001" s="2" t="s">
        <v>42</v>
      </c>
      <c r="C1001" s="2" t="s">
        <v>6</v>
      </c>
      <c r="D1001" s="2" t="s">
        <v>7</v>
      </c>
      <c r="E1001" s="2" t="s">
        <v>9</v>
      </c>
      <c r="F1001" s="2" t="s">
        <v>61</v>
      </c>
      <c r="G1001" s="1">
        <v>6708.2500000000009</v>
      </c>
      <c r="H1001" s="1">
        <v>3314.6000000000004</v>
      </c>
      <c r="I1001" s="4">
        <v>19</v>
      </c>
      <c r="J1001" s="2" t="s">
        <v>66</v>
      </c>
      <c r="K1001" s="1">
        <f>Tabelle111[[#This Row],[Menge kg Nges]]/1000</f>
        <v>6.7082500000000005</v>
      </c>
      <c r="L1001" s="1">
        <f>Tabelle111[[#This Row],[Menge kg P2O5]]/1000</f>
        <v>3.3146000000000004</v>
      </c>
      <c r="M1001" s="1">
        <f>Tabelle111[[#This Row],[Menge t Nges]]/Tabelle111[[#This Row],[Anzahl Lieferscheine]]</f>
        <v>0.35306578947368422</v>
      </c>
      <c r="N1001" s="1">
        <f>Tabelle111[[#This Row],[Menge t P2O5]]/Tabelle111[[#This Row],[Anzahl Lieferscheine]]</f>
        <v>0.17445263157894739</v>
      </c>
    </row>
    <row r="1002" spans="1:14" x14ac:dyDescent="0.2">
      <c r="A1002" s="2" t="s">
        <v>32</v>
      </c>
      <c r="B1002" s="2" t="s">
        <v>42</v>
      </c>
      <c r="C1002" s="2" t="s">
        <v>6</v>
      </c>
      <c r="D1002" s="2" t="s">
        <v>7</v>
      </c>
      <c r="E1002" s="2" t="s">
        <v>11</v>
      </c>
      <c r="F1002" s="2" t="s">
        <v>61</v>
      </c>
      <c r="G1002" s="1">
        <v>948.8</v>
      </c>
      <c r="H1002" s="1">
        <v>450.8</v>
      </c>
      <c r="I1002" s="4">
        <v>3</v>
      </c>
      <c r="J1002" s="2" t="s">
        <v>66</v>
      </c>
      <c r="K1002" s="1">
        <f>Tabelle111[[#This Row],[Menge kg Nges]]/1000</f>
        <v>0.94879999999999998</v>
      </c>
      <c r="L1002" s="1">
        <f>Tabelle111[[#This Row],[Menge kg P2O5]]/1000</f>
        <v>0.45080000000000003</v>
      </c>
      <c r="M1002" s="1">
        <f>Tabelle111[[#This Row],[Menge t Nges]]/Tabelle111[[#This Row],[Anzahl Lieferscheine]]</f>
        <v>0.31626666666666664</v>
      </c>
      <c r="N1002" s="1">
        <f>Tabelle111[[#This Row],[Menge t P2O5]]/Tabelle111[[#This Row],[Anzahl Lieferscheine]]</f>
        <v>0.15026666666666669</v>
      </c>
    </row>
    <row r="1003" spans="1:14" x14ac:dyDescent="0.2">
      <c r="A1003" s="2" t="s">
        <v>32</v>
      </c>
      <c r="B1003" s="2" t="s">
        <v>42</v>
      </c>
      <c r="C1003" s="2" t="s">
        <v>6</v>
      </c>
      <c r="D1003" s="2" t="s">
        <v>7</v>
      </c>
      <c r="E1003" s="2" t="s">
        <v>12</v>
      </c>
      <c r="F1003" s="2" t="s">
        <v>61</v>
      </c>
      <c r="G1003" s="1">
        <v>7263.4</v>
      </c>
      <c r="H1003" s="1">
        <v>3405.6</v>
      </c>
      <c r="I1003" s="4">
        <v>15</v>
      </c>
      <c r="J1003" s="2" t="s">
        <v>66</v>
      </c>
      <c r="K1003" s="1">
        <f>Tabelle111[[#This Row],[Menge kg Nges]]/1000</f>
        <v>7.2633999999999999</v>
      </c>
      <c r="L1003" s="1">
        <f>Tabelle111[[#This Row],[Menge kg P2O5]]/1000</f>
        <v>3.4055999999999997</v>
      </c>
      <c r="M1003" s="1">
        <f>Tabelle111[[#This Row],[Menge t Nges]]/Tabelle111[[#This Row],[Anzahl Lieferscheine]]</f>
        <v>0.48422666666666664</v>
      </c>
      <c r="N1003" s="1">
        <f>Tabelle111[[#This Row],[Menge t P2O5]]/Tabelle111[[#This Row],[Anzahl Lieferscheine]]</f>
        <v>0.22703999999999999</v>
      </c>
    </row>
    <row r="1004" spans="1:14" x14ac:dyDescent="0.2">
      <c r="A1004" s="2" t="s">
        <v>32</v>
      </c>
      <c r="B1004" s="2" t="s">
        <v>42</v>
      </c>
      <c r="C1004" s="2" t="s">
        <v>6</v>
      </c>
      <c r="D1004" s="2" t="s">
        <v>7</v>
      </c>
      <c r="E1004" s="2" t="s">
        <v>14</v>
      </c>
      <c r="F1004" s="2" t="s">
        <v>61</v>
      </c>
      <c r="G1004" s="1">
        <v>330</v>
      </c>
      <c r="H1004" s="1">
        <v>190</v>
      </c>
      <c r="I1004" s="4">
        <v>1</v>
      </c>
      <c r="J1004" s="2" t="s">
        <v>66</v>
      </c>
      <c r="K1004" s="1">
        <f>Tabelle111[[#This Row],[Menge kg Nges]]/1000</f>
        <v>0.33</v>
      </c>
      <c r="L1004" s="1">
        <f>Tabelle111[[#This Row],[Menge kg P2O5]]/1000</f>
        <v>0.19</v>
      </c>
      <c r="M1004" s="1">
        <f>Tabelle111[[#This Row],[Menge t Nges]]/Tabelle111[[#This Row],[Anzahl Lieferscheine]]</f>
        <v>0.33</v>
      </c>
      <c r="N1004" s="1">
        <f>Tabelle111[[#This Row],[Menge t P2O5]]/Tabelle111[[#This Row],[Anzahl Lieferscheine]]</f>
        <v>0.19</v>
      </c>
    </row>
    <row r="1005" spans="1:14" x14ac:dyDescent="0.2">
      <c r="A1005" s="2" t="s">
        <v>32</v>
      </c>
      <c r="B1005" s="2" t="s">
        <v>42</v>
      </c>
      <c r="C1005" s="2" t="s">
        <v>6</v>
      </c>
      <c r="D1005" s="2" t="s">
        <v>15</v>
      </c>
      <c r="E1005" s="2" t="s">
        <v>8</v>
      </c>
      <c r="F1005" s="2" t="s">
        <v>61</v>
      </c>
      <c r="G1005" s="1">
        <v>90</v>
      </c>
      <c r="H1005" s="1">
        <v>150</v>
      </c>
      <c r="I1005" s="4">
        <v>1</v>
      </c>
      <c r="J1005" s="2" t="s">
        <v>66</v>
      </c>
      <c r="K1005" s="1">
        <f>Tabelle111[[#This Row],[Menge kg Nges]]/1000</f>
        <v>0.09</v>
      </c>
      <c r="L1005" s="1">
        <f>Tabelle111[[#This Row],[Menge kg P2O5]]/1000</f>
        <v>0.15</v>
      </c>
      <c r="M1005" s="1">
        <f>Tabelle111[[#This Row],[Menge t Nges]]/Tabelle111[[#This Row],[Anzahl Lieferscheine]]</f>
        <v>0.09</v>
      </c>
      <c r="N1005" s="1">
        <f>Tabelle111[[#This Row],[Menge t P2O5]]/Tabelle111[[#This Row],[Anzahl Lieferscheine]]</f>
        <v>0.15</v>
      </c>
    </row>
    <row r="1006" spans="1:14" x14ac:dyDescent="0.2">
      <c r="A1006" s="2" t="s">
        <v>32</v>
      </c>
      <c r="B1006" s="2" t="s">
        <v>42</v>
      </c>
      <c r="C1006" s="2" t="s">
        <v>6</v>
      </c>
      <c r="D1006" s="2" t="s">
        <v>15</v>
      </c>
      <c r="E1006" s="2" t="s">
        <v>16</v>
      </c>
      <c r="F1006" s="2" t="s">
        <v>61</v>
      </c>
      <c r="G1006" s="1">
        <v>837</v>
      </c>
      <c r="H1006" s="1">
        <v>765</v>
      </c>
      <c r="I1006" s="4">
        <v>6</v>
      </c>
      <c r="J1006" s="2" t="s">
        <v>66</v>
      </c>
      <c r="K1006" s="1">
        <f>Tabelle111[[#This Row],[Menge kg Nges]]/1000</f>
        <v>0.83699999999999997</v>
      </c>
      <c r="L1006" s="1">
        <f>Tabelle111[[#This Row],[Menge kg P2O5]]/1000</f>
        <v>0.76500000000000001</v>
      </c>
      <c r="M1006" s="1">
        <f>Tabelle111[[#This Row],[Menge t Nges]]/Tabelle111[[#This Row],[Anzahl Lieferscheine]]</f>
        <v>0.13949999999999999</v>
      </c>
      <c r="N1006" s="1">
        <f>Tabelle111[[#This Row],[Menge t P2O5]]/Tabelle111[[#This Row],[Anzahl Lieferscheine]]</f>
        <v>0.1275</v>
      </c>
    </row>
    <row r="1007" spans="1:14" x14ac:dyDescent="0.2">
      <c r="A1007" s="2" t="s">
        <v>32</v>
      </c>
      <c r="B1007" s="2" t="s">
        <v>42</v>
      </c>
      <c r="C1007" s="2" t="s">
        <v>6</v>
      </c>
      <c r="D1007" s="2" t="s">
        <v>15</v>
      </c>
      <c r="E1007" s="2" t="s">
        <v>18</v>
      </c>
      <c r="F1007" s="2" t="s">
        <v>61</v>
      </c>
      <c r="G1007" s="1">
        <v>8159.45</v>
      </c>
      <c r="H1007" s="1">
        <v>5144.2</v>
      </c>
      <c r="I1007" s="4">
        <v>11</v>
      </c>
      <c r="J1007" s="2" t="s">
        <v>66</v>
      </c>
      <c r="K1007" s="1">
        <f>Tabelle111[[#This Row],[Menge kg Nges]]/1000</f>
        <v>8.1594499999999996</v>
      </c>
      <c r="L1007" s="1">
        <f>Tabelle111[[#This Row],[Menge kg P2O5]]/1000</f>
        <v>5.1441999999999997</v>
      </c>
      <c r="M1007" s="1">
        <f>Tabelle111[[#This Row],[Menge t Nges]]/Tabelle111[[#This Row],[Anzahl Lieferscheine]]</f>
        <v>0.74176818181818183</v>
      </c>
      <c r="N1007" s="1">
        <f>Tabelle111[[#This Row],[Menge t P2O5]]/Tabelle111[[#This Row],[Anzahl Lieferscheine]]</f>
        <v>0.46765454545454543</v>
      </c>
    </row>
    <row r="1008" spans="1:14" x14ac:dyDescent="0.2">
      <c r="A1008" s="2" t="s">
        <v>32</v>
      </c>
      <c r="B1008" s="2" t="s">
        <v>42</v>
      </c>
      <c r="C1008" s="2" t="s">
        <v>6</v>
      </c>
      <c r="D1008" s="2" t="s">
        <v>15</v>
      </c>
      <c r="E1008" s="2" t="s">
        <v>19</v>
      </c>
      <c r="F1008" s="2" t="s">
        <v>61</v>
      </c>
      <c r="G1008" s="1">
        <v>1116</v>
      </c>
      <c r="H1008" s="1">
        <v>900</v>
      </c>
      <c r="I1008" s="4">
        <v>7</v>
      </c>
      <c r="J1008" s="2" t="s">
        <v>66</v>
      </c>
      <c r="K1008" s="1">
        <f>Tabelle111[[#This Row],[Menge kg Nges]]/1000</f>
        <v>1.1160000000000001</v>
      </c>
      <c r="L1008" s="1">
        <f>Tabelle111[[#This Row],[Menge kg P2O5]]/1000</f>
        <v>0.9</v>
      </c>
      <c r="M1008" s="1">
        <f>Tabelle111[[#This Row],[Menge t Nges]]/Tabelle111[[#This Row],[Anzahl Lieferscheine]]</f>
        <v>0.15942857142857145</v>
      </c>
      <c r="N1008" s="1">
        <f>Tabelle111[[#This Row],[Menge t P2O5]]/Tabelle111[[#This Row],[Anzahl Lieferscheine]]</f>
        <v>0.12857142857142859</v>
      </c>
    </row>
    <row r="1009" spans="1:14" x14ac:dyDescent="0.2">
      <c r="A1009" s="2" t="s">
        <v>32</v>
      </c>
      <c r="B1009" s="2" t="s">
        <v>42</v>
      </c>
      <c r="C1009" s="2" t="s">
        <v>6</v>
      </c>
      <c r="D1009" s="2" t="s">
        <v>15</v>
      </c>
      <c r="E1009" s="2" t="s">
        <v>20</v>
      </c>
      <c r="F1009" s="2" t="s">
        <v>61</v>
      </c>
      <c r="G1009" s="1">
        <v>329.34000000000003</v>
      </c>
      <c r="H1009" s="1">
        <v>240.8</v>
      </c>
      <c r="I1009" s="4">
        <v>3</v>
      </c>
      <c r="J1009" s="2" t="s">
        <v>66</v>
      </c>
      <c r="K1009" s="1">
        <f>Tabelle111[[#This Row],[Menge kg Nges]]/1000</f>
        <v>0.32934000000000002</v>
      </c>
      <c r="L1009" s="1">
        <f>Tabelle111[[#This Row],[Menge kg P2O5]]/1000</f>
        <v>0.24080000000000001</v>
      </c>
      <c r="M1009" s="1">
        <f>Tabelle111[[#This Row],[Menge t Nges]]/Tabelle111[[#This Row],[Anzahl Lieferscheine]]</f>
        <v>0.10978</v>
      </c>
      <c r="N1009" s="1">
        <f>Tabelle111[[#This Row],[Menge t P2O5]]/Tabelle111[[#This Row],[Anzahl Lieferscheine]]</f>
        <v>8.0266666666666667E-2</v>
      </c>
    </row>
    <row r="1010" spans="1:14" x14ac:dyDescent="0.2">
      <c r="A1010" s="2" t="s">
        <v>32</v>
      </c>
      <c r="B1010" s="2" t="s">
        <v>42</v>
      </c>
      <c r="C1010" s="2" t="s">
        <v>6</v>
      </c>
      <c r="D1010" s="2" t="s">
        <v>15</v>
      </c>
      <c r="E1010" s="2" t="s">
        <v>21</v>
      </c>
      <c r="F1010" s="2" t="s">
        <v>61</v>
      </c>
      <c r="G1010" s="1">
        <v>204</v>
      </c>
      <c r="H1010" s="1">
        <v>120</v>
      </c>
      <c r="I1010" s="4">
        <v>1</v>
      </c>
      <c r="J1010" s="2" t="s">
        <v>66</v>
      </c>
      <c r="K1010" s="1">
        <f>Tabelle111[[#This Row],[Menge kg Nges]]/1000</f>
        <v>0.20399999999999999</v>
      </c>
      <c r="L1010" s="1">
        <f>Tabelle111[[#This Row],[Menge kg P2O5]]/1000</f>
        <v>0.12</v>
      </c>
      <c r="M1010" s="1">
        <f>Tabelle111[[#This Row],[Menge t Nges]]/Tabelle111[[#This Row],[Anzahl Lieferscheine]]</f>
        <v>0.20399999999999999</v>
      </c>
      <c r="N1010" s="1">
        <f>Tabelle111[[#This Row],[Menge t P2O5]]/Tabelle111[[#This Row],[Anzahl Lieferscheine]]</f>
        <v>0.12</v>
      </c>
    </row>
    <row r="1011" spans="1:14" x14ac:dyDescent="0.2">
      <c r="A1011" s="2" t="s">
        <v>32</v>
      </c>
      <c r="B1011" s="2" t="s">
        <v>42</v>
      </c>
      <c r="C1011" s="2" t="s">
        <v>6</v>
      </c>
      <c r="D1011" s="2" t="s">
        <v>15</v>
      </c>
      <c r="E1011" s="2" t="s">
        <v>9</v>
      </c>
      <c r="F1011" s="2" t="s">
        <v>61</v>
      </c>
      <c r="G1011" s="1">
        <v>477.6</v>
      </c>
      <c r="H1011" s="1">
        <v>198</v>
      </c>
      <c r="I1011" s="4">
        <v>1</v>
      </c>
      <c r="J1011" s="2" t="s">
        <v>66</v>
      </c>
      <c r="K1011" s="1">
        <f>Tabelle111[[#This Row],[Menge kg Nges]]/1000</f>
        <v>0.47760000000000002</v>
      </c>
      <c r="L1011" s="1">
        <f>Tabelle111[[#This Row],[Menge kg P2O5]]/1000</f>
        <v>0.19800000000000001</v>
      </c>
      <c r="M1011" s="1">
        <f>Tabelle111[[#This Row],[Menge t Nges]]/Tabelle111[[#This Row],[Anzahl Lieferscheine]]</f>
        <v>0.47760000000000002</v>
      </c>
      <c r="N1011" s="1">
        <f>Tabelle111[[#This Row],[Menge t P2O5]]/Tabelle111[[#This Row],[Anzahl Lieferscheine]]</f>
        <v>0.19800000000000001</v>
      </c>
    </row>
    <row r="1012" spans="1:14" x14ac:dyDescent="0.2">
      <c r="A1012" s="2" t="s">
        <v>32</v>
      </c>
      <c r="B1012" s="2" t="s">
        <v>42</v>
      </c>
      <c r="C1012" s="2" t="s">
        <v>25</v>
      </c>
      <c r="D1012" s="2" t="s">
        <v>25</v>
      </c>
      <c r="E1012" s="2" t="s">
        <v>26</v>
      </c>
      <c r="F1012" s="2" t="s">
        <v>61</v>
      </c>
      <c r="G1012" s="1">
        <v>13865.2</v>
      </c>
      <c r="H1012" s="1">
        <v>5485.5999999999995</v>
      </c>
      <c r="I1012" s="4">
        <v>24</v>
      </c>
      <c r="J1012" s="2" t="s">
        <v>66</v>
      </c>
      <c r="K1012" s="1">
        <f>Tabelle111[[#This Row],[Menge kg Nges]]/1000</f>
        <v>13.865200000000002</v>
      </c>
      <c r="L1012" s="1">
        <f>Tabelle111[[#This Row],[Menge kg P2O5]]/1000</f>
        <v>5.4855999999999998</v>
      </c>
      <c r="M1012" s="1">
        <f>Tabelle111[[#This Row],[Menge t Nges]]/Tabelle111[[#This Row],[Anzahl Lieferscheine]]</f>
        <v>0.57771666666666677</v>
      </c>
      <c r="N1012" s="1">
        <f>Tabelle111[[#This Row],[Menge t P2O5]]/Tabelle111[[#This Row],[Anzahl Lieferscheine]]</f>
        <v>0.22856666666666667</v>
      </c>
    </row>
    <row r="1013" spans="1:14" x14ac:dyDescent="0.2">
      <c r="A1013" s="2" t="s">
        <v>43</v>
      </c>
      <c r="B1013" s="2" t="s">
        <v>43</v>
      </c>
      <c r="C1013" s="2" t="s">
        <v>6</v>
      </c>
      <c r="D1013" s="2" t="s">
        <v>30</v>
      </c>
      <c r="E1013" s="2" t="s">
        <v>26</v>
      </c>
      <c r="F1013" s="2" t="s">
        <v>61</v>
      </c>
      <c r="G1013" s="1">
        <v>13366.559999999998</v>
      </c>
      <c r="H1013" s="1">
        <v>6513.34</v>
      </c>
      <c r="I1013" s="4">
        <v>80</v>
      </c>
      <c r="J1013" s="2" t="s">
        <v>66</v>
      </c>
      <c r="K1013" s="1">
        <f>Tabelle111[[#This Row],[Menge kg Nges]]/1000</f>
        <v>13.366559999999998</v>
      </c>
      <c r="L1013" s="1">
        <f>Tabelle111[[#This Row],[Menge kg P2O5]]/1000</f>
        <v>6.5133400000000004</v>
      </c>
      <c r="M1013" s="1">
        <f>Tabelle111[[#This Row],[Menge t Nges]]/Tabelle111[[#This Row],[Anzahl Lieferscheine]]</f>
        <v>0.16708199999999998</v>
      </c>
      <c r="N1013" s="1">
        <f>Tabelle111[[#This Row],[Menge t P2O5]]/Tabelle111[[#This Row],[Anzahl Lieferscheine]]</f>
        <v>8.141675000000001E-2</v>
      </c>
    </row>
    <row r="1014" spans="1:14" x14ac:dyDescent="0.2">
      <c r="A1014" s="2" t="s">
        <v>43</v>
      </c>
      <c r="B1014" s="2" t="s">
        <v>43</v>
      </c>
      <c r="C1014" s="2" t="s">
        <v>6</v>
      </c>
      <c r="D1014" s="2" t="s">
        <v>7</v>
      </c>
      <c r="E1014" s="2" t="s">
        <v>8</v>
      </c>
      <c r="F1014" s="2" t="s">
        <v>61</v>
      </c>
      <c r="G1014" s="1">
        <v>31.36</v>
      </c>
      <c r="H1014" s="1">
        <v>28</v>
      </c>
      <c r="I1014" s="4">
        <v>1</v>
      </c>
      <c r="J1014" s="2" t="s">
        <v>66</v>
      </c>
      <c r="K1014" s="1">
        <f>Tabelle111[[#This Row],[Menge kg Nges]]/1000</f>
        <v>3.1359999999999999E-2</v>
      </c>
      <c r="L1014" s="1">
        <f>Tabelle111[[#This Row],[Menge kg P2O5]]/1000</f>
        <v>2.8000000000000001E-2</v>
      </c>
      <c r="M1014" s="1">
        <f>Tabelle111[[#This Row],[Menge t Nges]]/Tabelle111[[#This Row],[Anzahl Lieferscheine]]</f>
        <v>3.1359999999999999E-2</v>
      </c>
      <c r="N1014" s="1">
        <f>Tabelle111[[#This Row],[Menge t P2O5]]/Tabelle111[[#This Row],[Anzahl Lieferscheine]]</f>
        <v>2.8000000000000001E-2</v>
      </c>
    </row>
    <row r="1015" spans="1:14" x14ac:dyDescent="0.2">
      <c r="A1015" s="2" t="s">
        <v>43</v>
      </c>
      <c r="B1015" s="2" t="s">
        <v>43</v>
      </c>
      <c r="C1015" s="2" t="s">
        <v>6</v>
      </c>
      <c r="D1015" s="2" t="s">
        <v>7</v>
      </c>
      <c r="E1015" s="2" t="s">
        <v>9</v>
      </c>
      <c r="F1015" s="2" t="s">
        <v>61</v>
      </c>
      <c r="G1015" s="1">
        <v>2329.11</v>
      </c>
      <c r="H1015" s="1">
        <v>977.29000000000008</v>
      </c>
      <c r="I1015" s="4">
        <v>10</v>
      </c>
      <c r="J1015" s="2" t="s">
        <v>66</v>
      </c>
      <c r="K1015" s="1">
        <f>Tabelle111[[#This Row],[Menge kg Nges]]/1000</f>
        <v>2.32911</v>
      </c>
      <c r="L1015" s="1">
        <f>Tabelle111[[#This Row],[Menge kg P2O5]]/1000</f>
        <v>0.9772900000000001</v>
      </c>
      <c r="M1015" s="1">
        <f>Tabelle111[[#This Row],[Menge t Nges]]/Tabelle111[[#This Row],[Anzahl Lieferscheine]]</f>
        <v>0.23291100000000001</v>
      </c>
      <c r="N1015" s="1">
        <f>Tabelle111[[#This Row],[Menge t P2O5]]/Tabelle111[[#This Row],[Anzahl Lieferscheine]]</f>
        <v>9.772900000000001E-2</v>
      </c>
    </row>
    <row r="1016" spans="1:14" x14ac:dyDescent="0.2">
      <c r="A1016" s="2" t="s">
        <v>43</v>
      </c>
      <c r="B1016" s="2" t="s">
        <v>43</v>
      </c>
      <c r="C1016" s="2" t="s">
        <v>6</v>
      </c>
      <c r="D1016" s="2" t="s">
        <v>7</v>
      </c>
      <c r="E1016" s="2" t="s">
        <v>11</v>
      </c>
      <c r="F1016" s="2" t="s">
        <v>61</v>
      </c>
      <c r="G1016" s="1">
        <v>8689.7700000000023</v>
      </c>
      <c r="H1016" s="1">
        <v>4300.4399999999996</v>
      </c>
      <c r="I1016" s="4">
        <v>53</v>
      </c>
      <c r="J1016" s="2" t="s">
        <v>66</v>
      </c>
      <c r="K1016" s="1">
        <f>Tabelle111[[#This Row],[Menge kg Nges]]/1000</f>
        <v>8.6897700000000029</v>
      </c>
      <c r="L1016" s="1">
        <f>Tabelle111[[#This Row],[Menge kg P2O5]]/1000</f>
        <v>4.30044</v>
      </c>
      <c r="M1016" s="1">
        <f>Tabelle111[[#This Row],[Menge t Nges]]/Tabelle111[[#This Row],[Anzahl Lieferscheine]]</f>
        <v>0.16395792452830193</v>
      </c>
      <c r="N1016" s="1">
        <f>Tabelle111[[#This Row],[Menge t P2O5]]/Tabelle111[[#This Row],[Anzahl Lieferscheine]]</f>
        <v>8.114037735849057E-2</v>
      </c>
    </row>
    <row r="1017" spans="1:14" x14ac:dyDescent="0.2">
      <c r="A1017" s="2" t="s">
        <v>43</v>
      </c>
      <c r="B1017" s="2" t="s">
        <v>43</v>
      </c>
      <c r="C1017" s="2" t="s">
        <v>6</v>
      </c>
      <c r="D1017" s="2" t="s">
        <v>7</v>
      </c>
      <c r="E1017" s="2" t="s">
        <v>12</v>
      </c>
      <c r="F1017" s="2" t="s">
        <v>61</v>
      </c>
      <c r="G1017" s="1">
        <v>14989.98</v>
      </c>
      <c r="H1017" s="1">
        <v>5422.5100000000011</v>
      </c>
      <c r="I1017" s="4">
        <v>63</v>
      </c>
      <c r="J1017" s="2" t="s">
        <v>66</v>
      </c>
      <c r="K1017" s="1">
        <f>Tabelle111[[#This Row],[Menge kg Nges]]/1000</f>
        <v>14.989979999999999</v>
      </c>
      <c r="L1017" s="1">
        <f>Tabelle111[[#This Row],[Menge kg P2O5]]/1000</f>
        <v>5.4225100000000008</v>
      </c>
      <c r="M1017" s="1">
        <f>Tabelle111[[#This Row],[Menge t Nges]]/Tabelle111[[#This Row],[Anzahl Lieferscheine]]</f>
        <v>0.23793619047619047</v>
      </c>
      <c r="N1017" s="1">
        <f>Tabelle111[[#This Row],[Menge t P2O5]]/Tabelle111[[#This Row],[Anzahl Lieferscheine]]</f>
        <v>8.6071587301587316E-2</v>
      </c>
    </row>
    <row r="1018" spans="1:14" x14ac:dyDescent="0.2">
      <c r="A1018" s="2" t="s">
        <v>43</v>
      </c>
      <c r="B1018" s="2" t="s">
        <v>43</v>
      </c>
      <c r="C1018" s="2" t="s">
        <v>6</v>
      </c>
      <c r="D1018" s="2" t="s">
        <v>7</v>
      </c>
      <c r="E1018" s="2" t="s">
        <v>13</v>
      </c>
      <c r="F1018" s="2" t="s">
        <v>61</v>
      </c>
      <c r="G1018" s="1">
        <v>15364.589999999998</v>
      </c>
      <c r="H1018" s="1">
        <v>8115.51</v>
      </c>
      <c r="I1018" s="4">
        <v>93</v>
      </c>
      <c r="J1018" s="2" t="s">
        <v>66</v>
      </c>
      <c r="K1018" s="1">
        <f>Tabelle111[[#This Row],[Menge kg Nges]]/1000</f>
        <v>15.364589999999998</v>
      </c>
      <c r="L1018" s="1">
        <f>Tabelle111[[#This Row],[Menge kg P2O5]]/1000</f>
        <v>8.1155100000000004</v>
      </c>
      <c r="M1018" s="1">
        <f>Tabelle111[[#This Row],[Menge t Nges]]/Tabelle111[[#This Row],[Anzahl Lieferscheine]]</f>
        <v>0.1652106451612903</v>
      </c>
      <c r="N1018" s="1">
        <f>Tabelle111[[#This Row],[Menge t P2O5]]/Tabelle111[[#This Row],[Anzahl Lieferscheine]]</f>
        <v>8.7263548387096782E-2</v>
      </c>
    </row>
    <row r="1019" spans="1:14" x14ac:dyDescent="0.2">
      <c r="A1019" s="2" t="s">
        <v>43</v>
      </c>
      <c r="B1019" s="2" t="s">
        <v>43</v>
      </c>
      <c r="C1019" s="2" t="s">
        <v>6</v>
      </c>
      <c r="D1019" s="2" t="s">
        <v>7</v>
      </c>
      <c r="E1019" s="2" t="s">
        <v>14</v>
      </c>
      <c r="F1019" s="2" t="s">
        <v>61</v>
      </c>
      <c r="G1019" s="1">
        <v>2440.5</v>
      </c>
      <c r="H1019" s="1">
        <v>1014.75</v>
      </c>
      <c r="I1019" s="4">
        <v>8</v>
      </c>
      <c r="J1019" s="2" t="s">
        <v>66</v>
      </c>
      <c r="K1019" s="1">
        <f>Tabelle111[[#This Row],[Menge kg Nges]]/1000</f>
        <v>2.4405000000000001</v>
      </c>
      <c r="L1019" s="1">
        <f>Tabelle111[[#This Row],[Menge kg P2O5]]/1000</f>
        <v>1.01475</v>
      </c>
      <c r="M1019" s="1">
        <f>Tabelle111[[#This Row],[Menge t Nges]]/Tabelle111[[#This Row],[Anzahl Lieferscheine]]</f>
        <v>0.30506250000000001</v>
      </c>
      <c r="N1019" s="1">
        <f>Tabelle111[[#This Row],[Menge t P2O5]]/Tabelle111[[#This Row],[Anzahl Lieferscheine]]</f>
        <v>0.12684375000000001</v>
      </c>
    </row>
    <row r="1020" spans="1:14" x14ac:dyDescent="0.2">
      <c r="A1020" s="2" t="s">
        <v>43</v>
      </c>
      <c r="B1020" s="2" t="s">
        <v>43</v>
      </c>
      <c r="C1020" s="2" t="s">
        <v>6</v>
      </c>
      <c r="D1020" s="2" t="s">
        <v>15</v>
      </c>
      <c r="E1020" s="2" t="s">
        <v>17</v>
      </c>
      <c r="F1020" s="2" t="s">
        <v>61</v>
      </c>
      <c r="G1020" s="1">
        <v>40</v>
      </c>
      <c r="H1020" s="1">
        <v>15</v>
      </c>
      <c r="I1020" s="4">
        <v>1</v>
      </c>
      <c r="J1020" s="2" t="s">
        <v>66</v>
      </c>
      <c r="K1020" s="1">
        <f>Tabelle111[[#This Row],[Menge kg Nges]]/1000</f>
        <v>0.04</v>
      </c>
      <c r="L1020" s="1">
        <f>Tabelle111[[#This Row],[Menge kg P2O5]]/1000</f>
        <v>1.4999999999999999E-2</v>
      </c>
      <c r="M1020" s="1">
        <f>Tabelle111[[#This Row],[Menge t Nges]]/Tabelle111[[#This Row],[Anzahl Lieferscheine]]</f>
        <v>0.04</v>
      </c>
      <c r="N1020" s="1">
        <f>Tabelle111[[#This Row],[Menge t P2O5]]/Tabelle111[[#This Row],[Anzahl Lieferscheine]]</f>
        <v>1.4999999999999999E-2</v>
      </c>
    </row>
    <row r="1021" spans="1:14" x14ac:dyDescent="0.2">
      <c r="A1021" s="2" t="s">
        <v>43</v>
      </c>
      <c r="B1021" s="2" t="s">
        <v>43</v>
      </c>
      <c r="C1021" s="2" t="s">
        <v>6</v>
      </c>
      <c r="D1021" s="2" t="s">
        <v>15</v>
      </c>
      <c r="E1021" s="2" t="s">
        <v>19</v>
      </c>
      <c r="F1021" s="2" t="s">
        <v>61</v>
      </c>
      <c r="G1021" s="1">
        <v>171.96</v>
      </c>
      <c r="H1021" s="1">
        <v>126.12</v>
      </c>
      <c r="I1021" s="4">
        <v>1</v>
      </c>
      <c r="J1021" s="2" t="s">
        <v>66</v>
      </c>
      <c r="K1021" s="1">
        <f>Tabelle111[[#This Row],[Menge kg Nges]]/1000</f>
        <v>0.17196</v>
      </c>
      <c r="L1021" s="1">
        <f>Tabelle111[[#This Row],[Menge kg P2O5]]/1000</f>
        <v>0.12612000000000001</v>
      </c>
      <c r="M1021" s="1">
        <f>Tabelle111[[#This Row],[Menge t Nges]]/Tabelle111[[#This Row],[Anzahl Lieferscheine]]</f>
        <v>0.17196</v>
      </c>
      <c r="N1021" s="1">
        <f>Tabelle111[[#This Row],[Menge t P2O5]]/Tabelle111[[#This Row],[Anzahl Lieferscheine]]</f>
        <v>0.12612000000000001</v>
      </c>
    </row>
    <row r="1022" spans="1:14" x14ac:dyDescent="0.2">
      <c r="A1022" s="2" t="s">
        <v>43</v>
      </c>
      <c r="B1022" s="2" t="s">
        <v>43</v>
      </c>
      <c r="C1022" s="2" t="s">
        <v>6</v>
      </c>
      <c r="D1022" s="2" t="s">
        <v>15</v>
      </c>
      <c r="E1022" s="2" t="s">
        <v>13</v>
      </c>
      <c r="F1022" s="2" t="s">
        <v>61</v>
      </c>
      <c r="G1022" s="1">
        <v>124</v>
      </c>
      <c r="H1022" s="1">
        <v>112</v>
      </c>
      <c r="I1022" s="4">
        <v>1</v>
      </c>
      <c r="J1022" s="2" t="s">
        <v>66</v>
      </c>
      <c r="K1022" s="1">
        <f>Tabelle111[[#This Row],[Menge kg Nges]]/1000</f>
        <v>0.124</v>
      </c>
      <c r="L1022" s="1">
        <f>Tabelle111[[#This Row],[Menge kg P2O5]]/1000</f>
        <v>0.112</v>
      </c>
      <c r="M1022" s="1">
        <f>Tabelle111[[#This Row],[Menge t Nges]]/Tabelle111[[#This Row],[Anzahl Lieferscheine]]</f>
        <v>0.124</v>
      </c>
      <c r="N1022" s="1">
        <f>Tabelle111[[#This Row],[Menge t P2O5]]/Tabelle111[[#This Row],[Anzahl Lieferscheine]]</f>
        <v>0.112</v>
      </c>
    </row>
    <row r="1023" spans="1:14" x14ac:dyDescent="0.2">
      <c r="A1023" s="2" t="s">
        <v>43</v>
      </c>
      <c r="B1023" s="2" t="s">
        <v>36</v>
      </c>
      <c r="C1023" s="2" t="s">
        <v>6</v>
      </c>
      <c r="D1023" s="2" t="s">
        <v>30</v>
      </c>
      <c r="E1023" s="2" t="s">
        <v>26</v>
      </c>
      <c r="F1023" s="2" t="s">
        <v>61</v>
      </c>
      <c r="G1023" s="1">
        <v>2057.25</v>
      </c>
      <c r="H1023" s="1">
        <v>1089.25</v>
      </c>
      <c r="I1023" s="4">
        <v>15</v>
      </c>
      <c r="J1023" s="2" t="s">
        <v>66</v>
      </c>
      <c r="K1023" s="1">
        <f>Tabelle111[[#This Row],[Menge kg Nges]]/1000</f>
        <v>2.0572499999999998</v>
      </c>
      <c r="L1023" s="1">
        <f>Tabelle111[[#This Row],[Menge kg P2O5]]/1000</f>
        <v>1.0892500000000001</v>
      </c>
      <c r="M1023" s="1">
        <f>Tabelle111[[#This Row],[Menge t Nges]]/Tabelle111[[#This Row],[Anzahl Lieferscheine]]</f>
        <v>0.13714999999999999</v>
      </c>
      <c r="N1023" s="1">
        <f>Tabelle111[[#This Row],[Menge t P2O5]]/Tabelle111[[#This Row],[Anzahl Lieferscheine]]</f>
        <v>7.2616666666666677E-2</v>
      </c>
    </row>
    <row r="1024" spans="1:14" x14ac:dyDescent="0.2">
      <c r="A1024" s="2" t="s">
        <v>43</v>
      </c>
      <c r="B1024" s="2" t="s">
        <v>36</v>
      </c>
      <c r="C1024" s="2" t="s">
        <v>6</v>
      </c>
      <c r="D1024" s="2" t="s">
        <v>7</v>
      </c>
      <c r="E1024" s="2" t="s">
        <v>9</v>
      </c>
      <c r="F1024" s="2" t="s">
        <v>61</v>
      </c>
      <c r="G1024" s="1">
        <v>180</v>
      </c>
      <c r="H1024" s="1">
        <v>72</v>
      </c>
      <c r="I1024" s="4">
        <v>1</v>
      </c>
      <c r="J1024" s="2" t="s">
        <v>66</v>
      </c>
      <c r="K1024" s="1">
        <f>Tabelle111[[#This Row],[Menge kg Nges]]/1000</f>
        <v>0.18</v>
      </c>
      <c r="L1024" s="1">
        <f>Tabelle111[[#This Row],[Menge kg P2O5]]/1000</f>
        <v>7.1999999999999995E-2</v>
      </c>
      <c r="M1024" s="1">
        <f>Tabelle111[[#This Row],[Menge t Nges]]/Tabelle111[[#This Row],[Anzahl Lieferscheine]]</f>
        <v>0.18</v>
      </c>
      <c r="N1024" s="1">
        <f>Tabelle111[[#This Row],[Menge t P2O5]]/Tabelle111[[#This Row],[Anzahl Lieferscheine]]</f>
        <v>7.1999999999999995E-2</v>
      </c>
    </row>
    <row r="1025" spans="1:14" x14ac:dyDescent="0.2">
      <c r="A1025" s="2" t="s">
        <v>43</v>
      </c>
      <c r="B1025" s="2" t="s">
        <v>36</v>
      </c>
      <c r="C1025" s="2" t="s">
        <v>6</v>
      </c>
      <c r="D1025" s="2" t="s">
        <v>7</v>
      </c>
      <c r="E1025" s="2" t="s">
        <v>11</v>
      </c>
      <c r="F1025" s="2" t="s">
        <v>61</v>
      </c>
      <c r="G1025" s="1">
        <v>2271.5</v>
      </c>
      <c r="H1025" s="1">
        <v>1111.8500000000001</v>
      </c>
      <c r="I1025" s="4">
        <v>14</v>
      </c>
      <c r="J1025" s="2" t="s">
        <v>66</v>
      </c>
      <c r="K1025" s="1">
        <f>Tabelle111[[#This Row],[Menge kg Nges]]/1000</f>
        <v>2.2715000000000001</v>
      </c>
      <c r="L1025" s="1">
        <f>Tabelle111[[#This Row],[Menge kg P2O5]]/1000</f>
        <v>1.1118500000000002</v>
      </c>
      <c r="M1025" s="1">
        <f>Tabelle111[[#This Row],[Menge t Nges]]/Tabelle111[[#This Row],[Anzahl Lieferscheine]]</f>
        <v>0.16225000000000001</v>
      </c>
      <c r="N1025" s="1">
        <f>Tabelle111[[#This Row],[Menge t P2O5]]/Tabelle111[[#This Row],[Anzahl Lieferscheine]]</f>
        <v>7.9417857142857165E-2</v>
      </c>
    </row>
    <row r="1026" spans="1:14" x14ac:dyDescent="0.2">
      <c r="A1026" s="2" t="s">
        <v>43</v>
      </c>
      <c r="B1026" s="2" t="s">
        <v>36</v>
      </c>
      <c r="C1026" s="2" t="s">
        <v>6</v>
      </c>
      <c r="D1026" s="2" t="s">
        <v>7</v>
      </c>
      <c r="E1026" s="2" t="s">
        <v>12</v>
      </c>
      <c r="F1026" s="2" t="s">
        <v>61</v>
      </c>
      <c r="G1026" s="1">
        <v>3151.9</v>
      </c>
      <c r="H1026" s="1">
        <v>1178.75</v>
      </c>
      <c r="I1026" s="4">
        <v>18</v>
      </c>
      <c r="J1026" s="2" t="s">
        <v>66</v>
      </c>
      <c r="K1026" s="1">
        <f>Tabelle111[[#This Row],[Menge kg Nges]]/1000</f>
        <v>3.1518999999999999</v>
      </c>
      <c r="L1026" s="1">
        <f>Tabelle111[[#This Row],[Menge kg P2O5]]/1000</f>
        <v>1.17875</v>
      </c>
      <c r="M1026" s="1">
        <f>Tabelle111[[#This Row],[Menge t Nges]]/Tabelle111[[#This Row],[Anzahl Lieferscheine]]</f>
        <v>0.17510555555555554</v>
      </c>
      <c r="N1026" s="1">
        <f>Tabelle111[[#This Row],[Menge t P2O5]]/Tabelle111[[#This Row],[Anzahl Lieferscheine]]</f>
        <v>6.5486111111111106E-2</v>
      </c>
    </row>
    <row r="1027" spans="1:14" x14ac:dyDescent="0.2">
      <c r="A1027" s="2" t="s">
        <v>43</v>
      </c>
      <c r="B1027" s="2" t="s">
        <v>36</v>
      </c>
      <c r="C1027" s="2" t="s">
        <v>6</v>
      </c>
      <c r="D1027" s="2" t="s">
        <v>7</v>
      </c>
      <c r="E1027" s="2" t="s">
        <v>13</v>
      </c>
      <c r="F1027" s="2" t="s">
        <v>61</v>
      </c>
      <c r="G1027" s="1">
        <v>1525.28</v>
      </c>
      <c r="H1027" s="1">
        <v>872.18</v>
      </c>
      <c r="I1027" s="4">
        <v>9</v>
      </c>
      <c r="J1027" s="2" t="s">
        <v>66</v>
      </c>
      <c r="K1027" s="1">
        <f>Tabelle111[[#This Row],[Menge kg Nges]]/1000</f>
        <v>1.52528</v>
      </c>
      <c r="L1027" s="1">
        <f>Tabelle111[[#This Row],[Menge kg P2O5]]/1000</f>
        <v>0.87217999999999996</v>
      </c>
      <c r="M1027" s="1">
        <f>Tabelle111[[#This Row],[Menge t Nges]]/Tabelle111[[#This Row],[Anzahl Lieferscheine]]</f>
        <v>0.16947555555555555</v>
      </c>
      <c r="N1027" s="1">
        <f>Tabelle111[[#This Row],[Menge t P2O5]]/Tabelle111[[#This Row],[Anzahl Lieferscheine]]</f>
        <v>9.6908888888888878E-2</v>
      </c>
    </row>
    <row r="1028" spans="1:14" x14ac:dyDescent="0.2">
      <c r="A1028" s="2" t="s">
        <v>43</v>
      </c>
      <c r="B1028" s="2" t="s">
        <v>36</v>
      </c>
      <c r="C1028" s="2" t="s">
        <v>6</v>
      </c>
      <c r="D1028" s="2" t="s">
        <v>7</v>
      </c>
      <c r="E1028" s="2" t="s">
        <v>14</v>
      </c>
      <c r="F1028" s="2" t="s">
        <v>61</v>
      </c>
      <c r="G1028" s="1">
        <v>920</v>
      </c>
      <c r="H1028" s="1">
        <v>340</v>
      </c>
      <c r="I1028" s="4">
        <v>3</v>
      </c>
      <c r="J1028" s="2" t="s">
        <v>66</v>
      </c>
      <c r="K1028" s="1">
        <f>Tabelle111[[#This Row],[Menge kg Nges]]/1000</f>
        <v>0.92</v>
      </c>
      <c r="L1028" s="1">
        <f>Tabelle111[[#This Row],[Menge kg P2O5]]/1000</f>
        <v>0.34</v>
      </c>
      <c r="M1028" s="1">
        <f>Tabelle111[[#This Row],[Menge t Nges]]/Tabelle111[[#This Row],[Anzahl Lieferscheine]]</f>
        <v>0.3066666666666667</v>
      </c>
      <c r="N1028" s="1">
        <f>Tabelle111[[#This Row],[Menge t P2O5]]/Tabelle111[[#This Row],[Anzahl Lieferscheine]]</f>
        <v>0.11333333333333334</v>
      </c>
    </row>
    <row r="1029" spans="1:14" x14ac:dyDescent="0.2">
      <c r="A1029" s="2" t="s">
        <v>43</v>
      </c>
      <c r="B1029" s="2" t="s">
        <v>36</v>
      </c>
      <c r="C1029" s="2" t="s">
        <v>6</v>
      </c>
      <c r="D1029" s="2" t="s">
        <v>15</v>
      </c>
      <c r="E1029" s="2" t="s">
        <v>16</v>
      </c>
      <c r="F1029" s="2" t="s">
        <v>61</v>
      </c>
      <c r="G1029" s="1">
        <v>125</v>
      </c>
      <c r="H1029" s="1">
        <v>115</v>
      </c>
      <c r="I1029" s="4">
        <v>1</v>
      </c>
      <c r="J1029" s="2" t="s">
        <v>66</v>
      </c>
      <c r="K1029" s="1">
        <f>Tabelle111[[#This Row],[Menge kg Nges]]/1000</f>
        <v>0.125</v>
      </c>
      <c r="L1029" s="1">
        <f>Tabelle111[[#This Row],[Menge kg P2O5]]/1000</f>
        <v>0.115</v>
      </c>
      <c r="M1029" s="1">
        <f>Tabelle111[[#This Row],[Menge t Nges]]/Tabelle111[[#This Row],[Anzahl Lieferscheine]]</f>
        <v>0.125</v>
      </c>
      <c r="N1029" s="1">
        <f>Tabelle111[[#This Row],[Menge t P2O5]]/Tabelle111[[#This Row],[Anzahl Lieferscheine]]</f>
        <v>0.115</v>
      </c>
    </row>
    <row r="1030" spans="1:14" x14ac:dyDescent="0.2">
      <c r="A1030" s="2" t="s">
        <v>43</v>
      </c>
      <c r="B1030" s="2" t="s">
        <v>36</v>
      </c>
      <c r="C1030" s="2" t="s">
        <v>6</v>
      </c>
      <c r="D1030" s="2" t="s">
        <v>15</v>
      </c>
      <c r="E1030" s="2" t="s">
        <v>18</v>
      </c>
      <c r="F1030" s="2" t="s">
        <v>61</v>
      </c>
      <c r="G1030" s="1">
        <v>100.8</v>
      </c>
      <c r="H1030" s="1">
        <v>81.599999999999994</v>
      </c>
      <c r="I1030" s="4">
        <v>1</v>
      </c>
      <c r="J1030" s="2" t="s">
        <v>66</v>
      </c>
      <c r="K1030" s="1">
        <f>Tabelle111[[#This Row],[Menge kg Nges]]/1000</f>
        <v>0.1008</v>
      </c>
      <c r="L1030" s="1">
        <f>Tabelle111[[#This Row],[Menge kg P2O5]]/1000</f>
        <v>8.1599999999999992E-2</v>
      </c>
      <c r="M1030" s="1">
        <f>Tabelle111[[#This Row],[Menge t Nges]]/Tabelle111[[#This Row],[Anzahl Lieferscheine]]</f>
        <v>0.1008</v>
      </c>
      <c r="N1030" s="1">
        <f>Tabelle111[[#This Row],[Menge t P2O5]]/Tabelle111[[#This Row],[Anzahl Lieferscheine]]</f>
        <v>8.1599999999999992E-2</v>
      </c>
    </row>
    <row r="1031" spans="1:14" x14ac:dyDescent="0.2">
      <c r="A1031" s="2" t="s">
        <v>43</v>
      </c>
      <c r="B1031" s="2" t="s">
        <v>36</v>
      </c>
      <c r="C1031" s="2" t="s">
        <v>6</v>
      </c>
      <c r="D1031" s="2" t="s">
        <v>15</v>
      </c>
      <c r="E1031" s="2" t="s">
        <v>19</v>
      </c>
      <c r="F1031" s="2" t="s">
        <v>61</v>
      </c>
      <c r="G1031" s="1">
        <v>232.14</v>
      </c>
      <c r="H1031" s="1">
        <v>170.26</v>
      </c>
      <c r="I1031" s="4">
        <v>1</v>
      </c>
      <c r="J1031" s="2" t="s">
        <v>66</v>
      </c>
      <c r="K1031" s="1">
        <f>Tabelle111[[#This Row],[Menge kg Nges]]/1000</f>
        <v>0.23213999999999999</v>
      </c>
      <c r="L1031" s="1">
        <f>Tabelle111[[#This Row],[Menge kg P2O5]]/1000</f>
        <v>0.17025999999999999</v>
      </c>
      <c r="M1031" s="1">
        <f>Tabelle111[[#This Row],[Menge t Nges]]/Tabelle111[[#This Row],[Anzahl Lieferscheine]]</f>
        <v>0.23213999999999999</v>
      </c>
      <c r="N1031" s="1">
        <f>Tabelle111[[#This Row],[Menge t P2O5]]/Tabelle111[[#This Row],[Anzahl Lieferscheine]]</f>
        <v>0.17025999999999999</v>
      </c>
    </row>
    <row r="1032" spans="1:14" x14ac:dyDescent="0.2">
      <c r="A1032" s="2" t="s">
        <v>43</v>
      </c>
      <c r="B1032" s="2" t="s">
        <v>37</v>
      </c>
      <c r="C1032" s="2" t="s">
        <v>6</v>
      </c>
      <c r="D1032" s="2" t="s">
        <v>30</v>
      </c>
      <c r="E1032" s="2" t="s">
        <v>26</v>
      </c>
      <c r="F1032" s="2" t="s">
        <v>61</v>
      </c>
      <c r="G1032" s="1">
        <v>1550.59</v>
      </c>
      <c r="H1032" s="1">
        <v>962.6</v>
      </c>
      <c r="I1032" s="4">
        <v>9</v>
      </c>
      <c r="J1032" s="2" t="s">
        <v>66</v>
      </c>
      <c r="K1032" s="1">
        <f>Tabelle111[[#This Row],[Menge kg Nges]]/1000</f>
        <v>1.5505899999999999</v>
      </c>
      <c r="L1032" s="1">
        <f>Tabelle111[[#This Row],[Menge kg P2O5]]/1000</f>
        <v>0.96260000000000001</v>
      </c>
      <c r="M1032" s="1">
        <f>Tabelle111[[#This Row],[Menge t Nges]]/Tabelle111[[#This Row],[Anzahl Lieferscheine]]</f>
        <v>0.17228777777777776</v>
      </c>
      <c r="N1032" s="1">
        <f>Tabelle111[[#This Row],[Menge t P2O5]]/Tabelle111[[#This Row],[Anzahl Lieferscheine]]</f>
        <v>0.10695555555555555</v>
      </c>
    </row>
    <row r="1033" spans="1:14" x14ac:dyDescent="0.2">
      <c r="A1033" s="2" t="s">
        <v>43</v>
      </c>
      <c r="B1033" s="2" t="s">
        <v>37</v>
      </c>
      <c r="C1033" s="2" t="s">
        <v>6</v>
      </c>
      <c r="D1033" s="2" t="s">
        <v>7</v>
      </c>
      <c r="E1033" s="2" t="s">
        <v>9</v>
      </c>
      <c r="F1033" s="2" t="s">
        <v>61</v>
      </c>
      <c r="G1033" s="1">
        <v>762.12</v>
      </c>
      <c r="H1033" s="1">
        <v>321.67</v>
      </c>
      <c r="I1033" s="4">
        <v>3</v>
      </c>
      <c r="J1033" s="2" t="s">
        <v>66</v>
      </c>
      <c r="K1033" s="1">
        <f>Tabelle111[[#This Row],[Menge kg Nges]]/1000</f>
        <v>0.76212000000000002</v>
      </c>
      <c r="L1033" s="1">
        <f>Tabelle111[[#This Row],[Menge kg P2O5]]/1000</f>
        <v>0.32167000000000001</v>
      </c>
      <c r="M1033" s="1">
        <f>Tabelle111[[#This Row],[Menge t Nges]]/Tabelle111[[#This Row],[Anzahl Lieferscheine]]</f>
        <v>0.25403999999999999</v>
      </c>
      <c r="N1033" s="1">
        <f>Tabelle111[[#This Row],[Menge t P2O5]]/Tabelle111[[#This Row],[Anzahl Lieferscheine]]</f>
        <v>0.10722333333333334</v>
      </c>
    </row>
    <row r="1034" spans="1:14" x14ac:dyDescent="0.2">
      <c r="A1034" s="2" t="s">
        <v>43</v>
      </c>
      <c r="B1034" s="2" t="s">
        <v>37</v>
      </c>
      <c r="C1034" s="2" t="s">
        <v>6</v>
      </c>
      <c r="D1034" s="2" t="s">
        <v>7</v>
      </c>
      <c r="E1034" s="2" t="s">
        <v>11</v>
      </c>
      <c r="F1034" s="2" t="s">
        <v>61</v>
      </c>
      <c r="G1034" s="1">
        <v>1010</v>
      </c>
      <c r="H1034" s="1">
        <v>499.8</v>
      </c>
      <c r="I1034" s="4">
        <v>5</v>
      </c>
      <c r="J1034" s="2" t="s">
        <v>66</v>
      </c>
      <c r="K1034" s="1">
        <f>Tabelle111[[#This Row],[Menge kg Nges]]/1000</f>
        <v>1.01</v>
      </c>
      <c r="L1034" s="1">
        <f>Tabelle111[[#This Row],[Menge kg P2O5]]/1000</f>
        <v>0.49980000000000002</v>
      </c>
      <c r="M1034" s="1">
        <f>Tabelle111[[#This Row],[Menge t Nges]]/Tabelle111[[#This Row],[Anzahl Lieferscheine]]</f>
        <v>0.20200000000000001</v>
      </c>
      <c r="N1034" s="1">
        <f>Tabelle111[[#This Row],[Menge t P2O5]]/Tabelle111[[#This Row],[Anzahl Lieferscheine]]</f>
        <v>9.9960000000000007E-2</v>
      </c>
    </row>
    <row r="1035" spans="1:14" x14ac:dyDescent="0.2">
      <c r="A1035" s="2" t="s">
        <v>43</v>
      </c>
      <c r="B1035" s="2" t="s">
        <v>37</v>
      </c>
      <c r="C1035" s="2" t="s">
        <v>6</v>
      </c>
      <c r="D1035" s="2" t="s">
        <v>7</v>
      </c>
      <c r="E1035" s="2" t="s">
        <v>12</v>
      </c>
      <c r="F1035" s="2" t="s">
        <v>61</v>
      </c>
      <c r="G1035" s="1">
        <v>1857.0000000000002</v>
      </c>
      <c r="H1035" s="1">
        <v>682.56</v>
      </c>
      <c r="I1035" s="4">
        <v>13</v>
      </c>
      <c r="J1035" s="2" t="s">
        <v>66</v>
      </c>
      <c r="K1035" s="1">
        <f>Tabelle111[[#This Row],[Menge kg Nges]]/1000</f>
        <v>1.8570000000000002</v>
      </c>
      <c r="L1035" s="1">
        <f>Tabelle111[[#This Row],[Menge kg P2O5]]/1000</f>
        <v>0.68255999999999994</v>
      </c>
      <c r="M1035" s="1">
        <f>Tabelle111[[#This Row],[Menge t Nges]]/Tabelle111[[#This Row],[Anzahl Lieferscheine]]</f>
        <v>0.14284615384615387</v>
      </c>
      <c r="N1035" s="1">
        <f>Tabelle111[[#This Row],[Menge t P2O5]]/Tabelle111[[#This Row],[Anzahl Lieferscheine]]</f>
        <v>5.2504615384615379E-2</v>
      </c>
    </row>
    <row r="1036" spans="1:14" x14ac:dyDescent="0.2">
      <c r="A1036" s="2" t="s">
        <v>43</v>
      </c>
      <c r="B1036" s="2" t="s">
        <v>37</v>
      </c>
      <c r="C1036" s="2" t="s">
        <v>6</v>
      </c>
      <c r="D1036" s="2" t="s">
        <v>7</v>
      </c>
      <c r="E1036" s="2" t="s">
        <v>13</v>
      </c>
      <c r="F1036" s="2" t="s">
        <v>61</v>
      </c>
      <c r="G1036" s="1">
        <v>3210.28</v>
      </c>
      <c r="H1036" s="1">
        <v>1796.05</v>
      </c>
      <c r="I1036" s="4">
        <v>18</v>
      </c>
      <c r="J1036" s="2" t="s">
        <v>66</v>
      </c>
      <c r="K1036" s="1">
        <f>Tabelle111[[#This Row],[Menge kg Nges]]/1000</f>
        <v>3.21028</v>
      </c>
      <c r="L1036" s="1">
        <f>Tabelle111[[#This Row],[Menge kg P2O5]]/1000</f>
        <v>1.7960499999999999</v>
      </c>
      <c r="M1036" s="1">
        <f>Tabelle111[[#This Row],[Menge t Nges]]/Tabelle111[[#This Row],[Anzahl Lieferscheine]]</f>
        <v>0.17834888888888889</v>
      </c>
      <c r="N1036" s="1">
        <f>Tabelle111[[#This Row],[Menge t P2O5]]/Tabelle111[[#This Row],[Anzahl Lieferscheine]]</f>
        <v>9.9780555555555553E-2</v>
      </c>
    </row>
    <row r="1037" spans="1:14" x14ac:dyDescent="0.2">
      <c r="A1037" s="2" t="s">
        <v>43</v>
      </c>
      <c r="B1037" s="2" t="s">
        <v>37</v>
      </c>
      <c r="C1037" s="2" t="s">
        <v>6</v>
      </c>
      <c r="D1037" s="2" t="s">
        <v>7</v>
      </c>
      <c r="E1037" s="2" t="s">
        <v>14</v>
      </c>
      <c r="F1037" s="2" t="s">
        <v>61</v>
      </c>
      <c r="G1037" s="1">
        <v>316.8</v>
      </c>
      <c r="H1037" s="1">
        <v>220.8</v>
      </c>
      <c r="I1037" s="4">
        <v>3</v>
      </c>
      <c r="J1037" s="2" t="s">
        <v>66</v>
      </c>
      <c r="K1037" s="1">
        <f>Tabelle111[[#This Row],[Menge kg Nges]]/1000</f>
        <v>0.31680000000000003</v>
      </c>
      <c r="L1037" s="1">
        <f>Tabelle111[[#This Row],[Menge kg P2O5]]/1000</f>
        <v>0.22080000000000002</v>
      </c>
      <c r="M1037" s="1">
        <f>Tabelle111[[#This Row],[Menge t Nges]]/Tabelle111[[#This Row],[Anzahl Lieferscheine]]</f>
        <v>0.10560000000000001</v>
      </c>
      <c r="N1037" s="1">
        <f>Tabelle111[[#This Row],[Menge t P2O5]]/Tabelle111[[#This Row],[Anzahl Lieferscheine]]</f>
        <v>7.3600000000000013E-2</v>
      </c>
    </row>
    <row r="1038" spans="1:14" x14ac:dyDescent="0.2">
      <c r="A1038" s="2" t="s">
        <v>43</v>
      </c>
      <c r="B1038" s="2" t="s">
        <v>37</v>
      </c>
      <c r="C1038" s="2" t="s">
        <v>6</v>
      </c>
      <c r="D1038" s="2" t="s">
        <v>15</v>
      </c>
      <c r="E1038" s="2" t="s">
        <v>16</v>
      </c>
      <c r="F1038" s="2" t="s">
        <v>61</v>
      </c>
      <c r="G1038" s="1">
        <v>58.25</v>
      </c>
      <c r="H1038" s="1">
        <v>53.25</v>
      </c>
      <c r="I1038" s="4">
        <v>1</v>
      </c>
      <c r="J1038" s="2" t="s">
        <v>66</v>
      </c>
      <c r="K1038" s="1">
        <f>Tabelle111[[#This Row],[Menge kg Nges]]/1000</f>
        <v>5.8250000000000003E-2</v>
      </c>
      <c r="L1038" s="1">
        <f>Tabelle111[[#This Row],[Menge kg P2O5]]/1000</f>
        <v>5.3249999999999999E-2</v>
      </c>
      <c r="M1038" s="1">
        <f>Tabelle111[[#This Row],[Menge t Nges]]/Tabelle111[[#This Row],[Anzahl Lieferscheine]]</f>
        <v>5.8250000000000003E-2</v>
      </c>
      <c r="N1038" s="1">
        <f>Tabelle111[[#This Row],[Menge t P2O5]]/Tabelle111[[#This Row],[Anzahl Lieferscheine]]</f>
        <v>5.3249999999999999E-2</v>
      </c>
    </row>
    <row r="1039" spans="1:14" x14ac:dyDescent="0.2">
      <c r="A1039" s="2" t="s">
        <v>43</v>
      </c>
      <c r="B1039" s="2" t="s">
        <v>37</v>
      </c>
      <c r="C1039" s="2" t="s">
        <v>6</v>
      </c>
      <c r="D1039" s="2" t="s">
        <v>15</v>
      </c>
      <c r="E1039" s="2" t="s">
        <v>18</v>
      </c>
      <c r="F1039" s="2" t="s">
        <v>61</v>
      </c>
      <c r="G1039" s="1">
        <v>823.2</v>
      </c>
      <c r="H1039" s="1">
        <v>666.4</v>
      </c>
      <c r="I1039" s="4">
        <v>2</v>
      </c>
      <c r="J1039" s="2" t="s">
        <v>66</v>
      </c>
      <c r="K1039" s="1">
        <f>Tabelle111[[#This Row],[Menge kg Nges]]/1000</f>
        <v>0.82320000000000004</v>
      </c>
      <c r="L1039" s="1">
        <f>Tabelle111[[#This Row],[Menge kg P2O5]]/1000</f>
        <v>0.66639999999999999</v>
      </c>
      <c r="M1039" s="1">
        <f>Tabelle111[[#This Row],[Menge t Nges]]/Tabelle111[[#This Row],[Anzahl Lieferscheine]]</f>
        <v>0.41160000000000002</v>
      </c>
      <c r="N1039" s="1">
        <f>Tabelle111[[#This Row],[Menge t P2O5]]/Tabelle111[[#This Row],[Anzahl Lieferscheine]]</f>
        <v>0.3332</v>
      </c>
    </row>
    <row r="1040" spans="1:14" x14ac:dyDescent="0.2">
      <c r="A1040" s="2" t="s">
        <v>43</v>
      </c>
      <c r="B1040" s="2" t="s">
        <v>37</v>
      </c>
      <c r="C1040" s="2" t="s">
        <v>6</v>
      </c>
      <c r="D1040" s="2" t="s">
        <v>15</v>
      </c>
      <c r="E1040" s="2" t="s">
        <v>19</v>
      </c>
      <c r="F1040" s="2" t="s">
        <v>61</v>
      </c>
      <c r="G1040" s="1">
        <v>729.64</v>
      </c>
      <c r="H1040" s="1">
        <v>569.02</v>
      </c>
      <c r="I1040" s="4">
        <v>2</v>
      </c>
      <c r="J1040" s="2" t="s">
        <v>66</v>
      </c>
      <c r="K1040" s="1">
        <f>Tabelle111[[#This Row],[Menge kg Nges]]/1000</f>
        <v>0.72963999999999996</v>
      </c>
      <c r="L1040" s="1">
        <f>Tabelle111[[#This Row],[Menge kg P2O5]]/1000</f>
        <v>0.56901999999999997</v>
      </c>
      <c r="M1040" s="1">
        <f>Tabelle111[[#This Row],[Menge t Nges]]/Tabelle111[[#This Row],[Anzahl Lieferscheine]]</f>
        <v>0.36481999999999998</v>
      </c>
      <c r="N1040" s="1">
        <f>Tabelle111[[#This Row],[Menge t P2O5]]/Tabelle111[[#This Row],[Anzahl Lieferscheine]]</f>
        <v>0.28450999999999999</v>
      </c>
    </row>
    <row r="1041" spans="1:14" x14ac:dyDescent="0.2">
      <c r="A1041" s="2" t="s">
        <v>43</v>
      </c>
      <c r="B1041" s="2" t="s">
        <v>37</v>
      </c>
      <c r="C1041" s="2" t="s">
        <v>6</v>
      </c>
      <c r="D1041" s="2" t="s">
        <v>15</v>
      </c>
      <c r="E1041" s="2" t="s">
        <v>9</v>
      </c>
      <c r="F1041" s="2" t="s">
        <v>61</v>
      </c>
      <c r="G1041" s="1">
        <v>190.28</v>
      </c>
      <c r="H1041" s="1">
        <v>170.4</v>
      </c>
      <c r="I1041" s="4">
        <v>1</v>
      </c>
      <c r="J1041" s="2" t="s">
        <v>66</v>
      </c>
      <c r="K1041" s="1">
        <f>Tabelle111[[#This Row],[Menge kg Nges]]/1000</f>
        <v>0.19028</v>
      </c>
      <c r="L1041" s="1">
        <f>Tabelle111[[#This Row],[Menge kg P2O5]]/1000</f>
        <v>0.1704</v>
      </c>
      <c r="M1041" s="1">
        <f>Tabelle111[[#This Row],[Menge t Nges]]/Tabelle111[[#This Row],[Anzahl Lieferscheine]]</f>
        <v>0.19028</v>
      </c>
      <c r="N1041" s="1">
        <f>Tabelle111[[#This Row],[Menge t P2O5]]/Tabelle111[[#This Row],[Anzahl Lieferscheine]]</f>
        <v>0.1704</v>
      </c>
    </row>
    <row r="1042" spans="1:14" x14ac:dyDescent="0.2">
      <c r="A1042" s="2" t="s">
        <v>43</v>
      </c>
      <c r="B1042" s="2" t="s">
        <v>40</v>
      </c>
      <c r="C1042" s="2" t="s">
        <v>6</v>
      </c>
      <c r="D1042" s="2" t="s">
        <v>7</v>
      </c>
      <c r="E1042" s="2" t="s">
        <v>12</v>
      </c>
      <c r="F1042" s="2" t="s">
        <v>61</v>
      </c>
      <c r="G1042" s="1">
        <v>935.33</v>
      </c>
      <c r="H1042" s="1">
        <v>378.64000000000004</v>
      </c>
      <c r="I1042" s="4">
        <v>7</v>
      </c>
      <c r="J1042" s="2" t="s">
        <v>66</v>
      </c>
      <c r="K1042" s="1">
        <f>Tabelle111[[#This Row],[Menge kg Nges]]/1000</f>
        <v>0.93532999999999999</v>
      </c>
      <c r="L1042" s="1">
        <f>Tabelle111[[#This Row],[Menge kg P2O5]]/1000</f>
        <v>0.37864000000000003</v>
      </c>
      <c r="M1042" s="1">
        <f>Tabelle111[[#This Row],[Menge t Nges]]/Tabelle111[[#This Row],[Anzahl Lieferscheine]]</f>
        <v>0.13361857142857142</v>
      </c>
      <c r="N1042" s="1">
        <f>Tabelle111[[#This Row],[Menge t P2O5]]/Tabelle111[[#This Row],[Anzahl Lieferscheine]]</f>
        <v>5.4091428571428575E-2</v>
      </c>
    </row>
    <row r="1043" spans="1:14" x14ac:dyDescent="0.2">
      <c r="A1043" s="2" t="s">
        <v>43</v>
      </c>
      <c r="B1043" s="2" t="s">
        <v>40</v>
      </c>
      <c r="C1043" s="2" t="s">
        <v>6</v>
      </c>
      <c r="D1043" s="2" t="s">
        <v>15</v>
      </c>
      <c r="E1043" s="2" t="s">
        <v>18</v>
      </c>
      <c r="F1043" s="2" t="s">
        <v>61</v>
      </c>
      <c r="G1043" s="1">
        <v>707.90000000000009</v>
      </c>
      <c r="H1043" s="1">
        <v>461.35</v>
      </c>
      <c r="I1043" s="4">
        <v>3</v>
      </c>
      <c r="J1043" s="2" t="s">
        <v>66</v>
      </c>
      <c r="K1043" s="1">
        <f>Tabelle111[[#This Row],[Menge kg Nges]]/1000</f>
        <v>0.70790000000000008</v>
      </c>
      <c r="L1043" s="1">
        <f>Tabelle111[[#This Row],[Menge kg P2O5]]/1000</f>
        <v>0.46135000000000004</v>
      </c>
      <c r="M1043" s="1">
        <f>Tabelle111[[#This Row],[Menge t Nges]]/Tabelle111[[#This Row],[Anzahl Lieferscheine]]</f>
        <v>0.23596666666666669</v>
      </c>
      <c r="N1043" s="1">
        <f>Tabelle111[[#This Row],[Menge t P2O5]]/Tabelle111[[#This Row],[Anzahl Lieferscheine]]</f>
        <v>0.15378333333333336</v>
      </c>
    </row>
    <row r="1044" spans="1:14" x14ac:dyDescent="0.2">
      <c r="A1044" s="2" t="s">
        <v>43</v>
      </c>
      <c r="B1044" s="2" t="s">
        <v>40</v>
      </c>
      <c r="C1044" s="2" t="s">
        <v>6</v>
      </c>
      <c r="D1044" s="2" t="s">
        <v>15</v>
      </c>
      <c r="E1044" s="2" t="s">
        <v>19</v>
      </c>
      <c r="F1044" s="2" t="s">
        <v>61</v>
      </c>
      <c r="G1044" s="1">
        <v>341.05</v>
      </c>
      <c r="H1044" s="1">
        <v>250.13</v>
      </c>
      <c r="I1044" s="4">
        <v>1</v>
      </c>
      <c r="J1044" s="2" t="s">
        <v>66</v>
      </c>
      <c r="K1044" s="1">
        <f>Tabelle111[[#This Row],[Menge kg Nges]]/1000</f>
        <v>0.34105000000000002</v>
      </c>
      <c r="L1044" s="1">
        <f>Tabelle111[[#This Row],[Menge kg P2O5]]/1000</f>
        <v>0.25013000000000002</v>
      </c>
      <c r="M1044" s="1">
        <f>Tabelle111[[#This Row],[Menge t Nges]]/Tabelle111[[#This Row],[Anzahl Lieferscheine]]</f>
        <v>0.34105000000000002</v>
      </c>
      <c r="N1044" s="1">
        <f>Tabelle111[[#This Row],[Menge t P2O5]]/Tabelle111[[#This Row],[Anzahl Lieferscheine]]</f>
        <v>0.25013000000000002</v>
      </c>
    </row>
    <row r="1045" spans="1:14" x14ac:dyDescent="0.2">
      <c r="A1045" s="2" t="s">
        <v>43</v>
      </c>
      <c r="B1045" s="2" t="s">
        <v>40</v>
      </c>
      <c r="C1045" s="2" t="s">
        <v>6</v>
      </c>
      <c r="D1045" s="2" t="s">
        <v>15</v>
      </c>
      <c r="E1045" s="2" t="s">
        <v>13</v>
      </c>
      <c r="F1045" s="2" t="s">
        <v>61</v>
      </c>
      <c r="G1045" s="1">
        <v>260</v>
      </c>
      <c r="H1045" s="1">
        <v>240</v>
      </c>
      <c r="I1045" s="4">
        <v>1</v>
      </c>
      <c r="J1045" s="2" t="s">
        <v>66</v>
      </c>
      <c r="K1045" s="1">
        <f>Tabelle111[[#This Row],[Menge kg Nges]]/1000</f>
        <v>0.26</v>
      </c>
      <c r="L1045" s="1">
        <f>Tabelle111[[#This Row],[Menge kg P2O5]]/1000</f>
        <v>0.24</v>
      </c>
      <c r="M1045" s="1">
        <f>Tabelle111[[#This Row],[Menge t Nges]]/Tabelle111[[#This Row],[Anzahl Lieferscheine]]</f>
        <v>0.26</v>
      </c>
      <c r="N1045" s="1">
        <f>Tabelle111[[#This Row],[Menge t P2O5]]/Tabelle111[[#This Row],[Anzahl Lieferscheine]]</f>
        <v>0.24</v>
      </c>
    </row>
    <row r="1046" spans="1:14" x14ac:dyDescent="0.2">
      <c r="A1046" s="2" t="s">
        <v>43</v>
      </c>
      <c r="B1046" s="2" t="s">
        <v>42</v>
      </c>
      <c r="C1046" s="2" t="s">
        <v>6</v>
      </c>
      <c r="D1046" s="2" t="s">
        <v>7</v>
      </c>
      <c r="E1046" s="2" t="s">
        <v>10</v>
      </c>
      <c r="F1046" s="2" t="s">
        <v>61</v>
      </c>
      <c r="G1046" s="1">
        <v>571.20000000000005</v>
      </c>
      <c r="H1046" s="1">
        <v>253.68</v>
      </c>
      <c r="I1046" s="4">
        <v>3</v>
      </c>
      <c r="J1046" s="2" t="s">
        <v>66</v>
      </c>
      <c r="K1046" s="1">
        <f>Tabelle111[[#This Row],[Menge kg Nges]]/1000</f>
        <v>0.57120000000000004</v>
      </c>
      <c r="L1046" s="1">
        <f>Tabelle111[[#This Row],[Menge kg P2O5]]/1000</f>
        <v>0.25368000000000002</v>
      </c>
      <c r="M1046" s="1">
        <f>Tabelle111[[#This Row],[Menge t Nges]]/Tabelle111[[#This Row],[Anzahl Lieferscheine]]</f>
        <v>0.19040000000000001</v>
      </c>
      <c r="N1046" s="1">
        <f>Tabelle111[[#This Row],[Menge t P2O5]]/Tabelle111[[#This Row],[Anzahl Lieferscheine]]</f>
        <v>8.456000000000001E-2</v>
      </c>
    </row>
    <row r="1047" spans="1:14" x14ac:dyDescent="0.2">
      <c r="A1047" s="2" t="s">
        <v>43</v>
      </c>
      <c r="B1047" s="2" t="s">
        <v>42</v>
      </c>
      <c r="C1047" s="2" t="s">
        <v>6</v>
      </c>
      <c r="D1047" s="2" t="s">
        <v>7</v>
      </c>
      <c r="E1047" s="2" t="s">
        <v>11</v>
      </c>
      <c r="F1047" s="2" t="s">
        <v>61</v>
      </c>
      <c r="G1047" s="1">
        <v>257.88</v>
      </c>
      <c r="H1047" s="1">
        <v>130.19999999999999</v>
      </c>
      <c r="I1047" s="4">
        <v>2</v>
      </c>
      <c r="J1047" s="2" t="s">
        <v>66</v>
      </c>
      <c r="K1047" s="1">
        <f>Tabelle111[[#This Row],[Menge kg Nges]]/1000</f>
        <v>0.25788</v>
      </c>
      <c r="L1047" s="1">
        <f>Tabelle111[[#This Row],[Menge kg P2O5]]/1000</f>
        <v>0.13019999999999998</v>
      </c>
      <c r="M1047" s="1">
        <f>Tabelle111[[#This Row],[Menge t Nges]]/Tabelle111[[#This Row],[Anzahl Lieferscheine]]</f>
        <v>0.12894</v>
      </c>
      <c r="N1047" s="1">
        <f>Tabelle111[[#This Row],[Menge t P2O5]]/Tabelle111[[#This Row],[Anzahl Lieferscheine]]</f>
        <v>6.5099999999999991E-2</v>
      </c>
    </row>
    <row r="1048" spans="1:14" x14ac:dyDescent="0.2">
      <c r="A1048" s="2" t="s">
        <v>43</v>
      </c>
      <c r="B1048" s="2" t="s">
        <v>42</v>
      </c>
      <c r="C1048" s="2" t="s">
        <v>6</v>
      </c>
      <c r="D1048" s="2" t="s">
        <v>7</v>
      </c>
      <c r="E1048" s="2" t="s">
        <v>13</v>
      </c>
      <c r="F1048" s="2" t="s">
        <v>61</v>
      </c>
      <c r="G1048" s="1">
        <v>1108.8000000000002</v>
      </c>
      <c r="H1048" s="1">
        <v>660.8</v>
      </c>
      <c r="I1048" s="4">
        <v>8</v>
      </c>
      <c r="J1048" s="2" t="s">
        <v>66</v>
      </c>
      <c r="K1048" s="1">
        <f>Tabelle111[[#This Row],[Menge kg Nges]]/1000</f>
        <v>1.1088000000000002</v>
      </c>
      <c r="L1048" s="1">
        <f>Tabelle111[[#This Row],[Menge kg P2O5]]/1000</f>
        <v>0.66079999999999994</v>
      </c>
      <c r="M1048" s="1">
        <f>Tabelle111[[#This Row],[Menge t Nges]]/Tabelle111[[#This Row],[Anzahl Lieferscheine]]</f>
        <v>0.13860000000000003</v>
      </c>
      <c r="N1048" s="1">
        <f>Tabelle111[[#This Row],[Menge t P2O5]]/Tabelle111[[#This Row],[Anzahl Lieferscheine]]</f>
        <v>8.2599999999999993E-2</v>
      </c>
    </row>
    <row r="1049" spans="1:14" x14ac:dyDescent="0.2">
      <c r="A1049" s="2" t="s">
        <v>43</v>
      </c>
      <c r="B1049" s="2" t="s">
        <v>42</v>
      </c>
      <c r="C1049" s="2" t="s">
        <v>6</v>
      </c>
      <c r="D1049" s="2" t="s">
        <v>7</v>
      </c>
      <c r="E1049" s="2" t="s">
        <v>14</v>
      </c>
      <c r="F1049" s="2" t="s">
        <v>61</v>
      </c>
      <c r="G1049" s="1">
        <v>504</v>
      </c>
      <c r="H1049" s="1">
        <v>322</v>
      </c>
      <c r="I1049" s="4">
        <v>2</v>
      </c>
      <c r="J1049" s="2" t="s">
        <v>66</v>
      </c>
      <c r="K1049" s="1">
        <f>Tabelle111[[#This Row],[Menge kg Nges]]/1000</f>
        <v>0.504</v>
      </c>
      <c r="L1049" s="1">
        <f>Tabelle111[[#This Row],[Menge kg P2O5]]/1000</f>
        <v>0.32200000000000001</v>
      </c>
      <c r="M1049" s="1">
        <f>Tabelle111[[#This Row],[Menge t Nges]]/Tabelle111[[#This Row],[Anzahl Lieferscheine]]</f>
        <v>0.252</v>
      </c>
      <c r="N1049" s="1">
        <f>Tabelle111[[#This Row],[Menge t P2O5]]/Tabelle111[[#This Row],[Anzahl Lieferscheine]]</f>
        <v>0.161</v>
      </c>
    </row>
    <row r="1050" spans="1:14" x14ac:dyDescent="0.2">
      <c r="A1050" s="2" t="s">
        <v>43</v>
      </c>
      <c r="B1050" s="2" t="s">
        <v>42</v>
      </c>
      <c r="C1050" s="2" t="s">
        <v>6</v>
      </c>
      <c r="D1050" s="2" t="s">
        <v>15</v>
      </c>
      <c r="E1050" s="2" t="s">
        <v>16</v>
      </c>
      <c r="F1050" s="2" t="s">
        <v>61</v>
      </c>
      <c r="G1050" s="1">
        <v>490.33</v>
      </c>
      <c r="H1050" s="1">
        <v>448.24</v>
      </c>
      <c r="I1050" s="4">
        <v>3</v>
      </c>
      <c r="J1050" s="2" t="s">
        <v>66</v>
      </c>
      <c r="K1050" s="1">
        <f>Tabelle111[[#This Row],[Menge kg Nges]]/1000</f>
        <v>0.49032999999999999</v>
      </c>
      <c r="L1050" s="1">
        <f>Tabelle111[[#This Row],[Menge kg P2O5]]/1000</f>
        <v>0.44824000000000003</v>
      </c>
      <c r="M1050" s="1">
        <f>Tabelle111[[#This Row],[Menge t Nges]]/Tabelle111[[#This Row],[Anzahl Lieferscheine]]</f>
        <v>0.16344333333333333</v>
      </c>
      <c r="N1050" s="1">
        <f>Tabelle111[[#This Row],[Menge t P2O5]]/Tabelle111[[#This Row],[Anzahl Lieferscheine]]</f>
        <v>0.14941333333333334</v>
      </c>
    </row>
    <row r="1051" spans="1:14" x14ac:dyDescent="0.2">
      <c r="A1051" s="2" t="s">
        <v>43</v>
      </c>
      <c r="B1051" s="2" t="s">
        <v>42</v>
      </c>
      <c r="C1051" s="2" t="s">
        <v>6</v>
      </c>
      <c r="D1051" s="2" t="s">
        <v>15</v>
      </c>
      <c r="E1051" s="2" t="s">
        <v>18</v>
      </c>
      <c r="F1051" s="2" t="s">
        <v>61</v>
      </c>
      <c r="G1051" s="1">
        <v>4230.4900000000007</v>
      </c>
      <c r="H1051" s="1">
        <v>3357.1</v>
      </c>
      <c r="I1051" s="4">
        <v>8</v>
      </c>
      <c r="J1051" s="2" t="s">
        <v>66</v>
      </c>
      <c r="K1051" s="1">
        <f>Tabelle111[[#This Row],[Menge kg Nges]]/1000</f>
        <v>4.2304900000000005</v>
      </c>
      <c r="L1051" s="1">
        <f>Tabelle111[[#This Row],[Menge kg P2O5]]/1000</f>
        <v>3.3571</v>
      </c>
      <c r="M1051" s="1">
        <f>Tabelle111[[#This Row],[Menge t Nges]]/Tabelle111[[#This Row],[Anzahl Lieferscheine]]</f>
        <v>0.52881125000000007</v>
      </c>
      <c r="N1051" s="1">
        <f>Tabelle111[[#This Row],[Menge t P2O5]]/Tabelle111[[#This Row],[Anzahl Lieferscheine]]</f>
        <v>0.4196375</v>
      </c>
    </row>
    <row r="1052" spans="1:14" x14ac:dyDescent="0.2">
      <c r="A1052" s="2" t="s">
        <v>43</v>
      </c>
      <c r="B1052" s="2" t="s">
        <v>42</v>
      </c>
      <c r="C1052" s="2" t="s">
        <v>6</v>
      </c>
      <c r="D1052" s="2" t="s">
        <v>15</v>
      </c>
      <c r="E1052" s="2" t="s">
        <v>19</v>
      </c>
      <c r="F1052" s="2" t="s">
        <v>61</v>
      </c>
      <c r="G1052" s="1">
        <v>163.36000000000001</v>
      </c>
      <c r="H1052" s="1">
        <v>119.81</v>
      </c>
      <c r="I1052" s="4">
        <v>1</v>
      </c>
      <c r="J1052" s="2" t="s">
        <v>66</v>
      </c>
      <c r="K1052" s="1">
        <f>Tabelle111[[#This Row],[Menge kg Nges]]/1000</f>
        <v>0.16336000000000001</v>
      </c>
      <c r="L1052" s="1">
        <f>Tabelle111[[#This Row],[Menge kg P2O5]]/1000</f>
        <v>0.11981</v>
      </c>
      <c r="M1052" s="1">
        <f>Tabelle111[[#This Row],[Menge t Nges]]/Tabelle111[[#This Row],[Anzahl Lieferscheine]]</f>
        <v>0.16336000000000001</v>
      </c>
      <c r="N1052" s="1">
        <f>Tabelle111[[#This Row],[Menge t P2O5]]/Tabelle111[[#This Row],[Anzahl Lieferscheine]]</f>
        <v>0.11981</v>
      </c>
    </row>
    <row r="1053" spans="1:14" x14ac:dyDescent="0.2">
      <c r="A1053" s="2" t="s">
        <v>36</v>
      </c>
      <c r="B1053" s="2" t="s">
        <v>43</v>
      </c>
      <c r="C1053" s="2" t="s">
        <v>6</v>
      </c>
      <c r="D1053" s="2" t="s">
        <v>30</v>
      </c>
      <c r="E1053" s="2" t="s">
        <v>26</v>
      </c>
      <c r="F1053" s="2" t="s">
        <v>61</v>
      </c>
      <c r="G1053" s="1">
        <v>465.65</v>
      </c>
      <c r="H1053" s="1">
        <v>192.7</v>
      </c>
      <c r="I1053" s="4">
        <v>3</v>
      </c>
      <c r="J1053" s="2" t="s">
        <v>66</v>
      </c>
      <c r="K1053" s="1">
        <f>Tabelle111[[#This Row],[Menge kg Nges]]/1000</f>
        <v>0.46564999999999995</v>
      </c>
      <c r="L1053" s="1">
        <f>Tabelle111[[#This Row],[Menge kg P2O5]]/1000</f>
        <v>0.19269999999999998</v>
      </c>
      <c r="M1053" s="1">
        <f>Tabelle111[[#This Row],[Menge t Nges]]/Tabelle111[[#This Row],[Anzahl Lieferscheine]]</f>
        <v>0.15521666666666664</v>
      </c>
      <c r="N1053" s="1">
        <f>Tabelle111[[#This Row],[Menge t P2O5]]/Tabelle111[[#This Row],[Anzahl Lieferscheine]]</f>
        <v>6.4233333333333323E-2</v>
      </c>
    </row>
    <row r="1054" spans="1:14" x14ac:dyDescent="0.2">
      <c r="A1054" s="2" t="s">
        <v>36</v>
      </c>
      <c r="B1054" s="2" t="s">
        <v>43</v>
      </c>
      <c r="C1054" s="2" t="s">
        <v>6</v>
      </c>
      <c r="D1054" s="2" t="s">
        <v>7</v>
      </c>
      <c r="E1054" s="2" t="s">
        <v>11</v>
      </c>
      <c r="F1054" s="2" t="s">
        <v>61</v>
      </c>
      <c r="G1054" s="1">
        <v>112.5</v>
      </c>
      <c r="H1054" s="1">
        <v>63</v>
      </c>
      <c r="I1054" s="4">
        <v>1</v>
      </c>
      <c r="J1054" s="2" t="s">
        <v>66</v>
      </c>
      <c r="K1054" s="1">
        <f>Tabelle111[[#This Row],[Menge kg Nges]]/1000</f>
        <v>0.1125</v>
      </c>
      <c r="L1054" s="1">
        <f>Tabelle111[[#This Row],[Menge kg P2O5]]/1000</f>
        <v>6.3E-2</v>
      </c>
      <c r="M1054" s="1">
        <f>Tabelle111[[#This Row],[Menge t Nges]]/Tabelle111[[#This Row],[Anzahl Lieferscheine]]</f>
        <v>0.1125</v>
      </c>
      <c r="N1054" s="1">
        <f>Tabelle111[[#This Row],[Menge t P2O5]]/Tabelle111[[#This Row],[Anzahl Lieferscheine]]</f>
        <v>6.3E-2</v>
      </c>
    </row>
    <row r="1055" spans="1:14" x14ac:dyDescent="0.2">
      <c r="A1055" s="2" t="s">
        <v>36</v>
      </c>
      <c r="B1055" s="2" t="s">
        <v>43</v>
      </c>
      <c r="C1055" s="2" t="s">
        <v>6</v>
      </c>
      <c r="D1055" s="2" t="s">
        <v>7</v>
      </c>
      <c r="E1055" s="2" t="s">
        <v>12</v>
      </c>
      <c r="F1055" s="2" t="s">
        <v>61</v>
      </c>
      <c r="G1055" s="1">
        <v>6425.0999999999995</v>
      </c>
      <c r="H1055" s="1">
        <v>2777.2000000000003</v>
      </c>
      <c r="I1055" s="4">
        <v>39</v>
      </c>
      <c r="J1055" s="2" t="s">
        <v>66</v>
      </c>
      <c r="K1055" s="1">
        <f>Tabelle111[[#This Row],[Menge kg Nges]]/1000</f>
        <v>6.4250999999999996</v>
      </c>
      <c r="L1055" s="1">
        <f>Tabelle111[[#This Row],[Menge kg P2O5]]/1000</f>
        <v>2.7772000000000001</v>
      </c>
      <c r="M1055" s="1">
        <f>Tabelle111[[#This Row],[Menge t Nges]]/Tabelle111[[#This Row],[Anzahl Lieferscheine]]</f>
        <v>0.16474615384615385</v>
      </c>
      <c r="N1055" s="1">
        <f>Tabelle111[[#This Row],[Menge t P2O5]]/Tabelle111[[#This Row],[Anzahl Lieferscheine]]</f>
        <v>7.1210256410256412E-2</v>
      </c>
    </row>
    <row r="1056" spans="1:14" x14ac:dyDescent="0.2">
      <c r="A1056" s="2" t="s">
        <v>36</v>
      </c>
      <c r="B1056" s="2" t="s">
        <v>43</v>
      </c>
      <c r="C1056" s="2" t="s">
        <v>6</v>
      </c>
      <c r="D1056" s="2" t="s">
        <v>7</v>
      </c>
      <c r="E1056" s="2" t="s">
        <v>13</v>
      </c>
      <c r="F1056" s="2" t="s">
        <v>61</v>
      </c>
      <c r="G1056" s="1">
        <v>3684.4800000000009</v>
      </c>
      <c r="H1056" s="1">
        <v>1872.6</v>
      </c>
      <c r="I1056" s="4">
        <v>23</v>
      </c>
      <c r="J1056" s="2" t="s">
        <v>66</v>
      </c>
      <c r="K1056" s="1">
        <f>Tabelle111[[#This Row],[Menge kg Nges]]/1000</f>
        <v>3.6844800000000011</v>
      </c>
      <c r="L1056" s="1">
        <f>Tabelle111[[#This Row],[Menge kg P2O5]]/1000</f>
        <v>1.8725999999999998</v>
      </c>
      <c r="M1056" s="1">
        <f>Tabelle111[[#This Row],[Menge t Nges]]/Tabelle111[[#This Row],[Anzahl Lieferscheine]]</f>
        <v>0.16019478260869571</v>
      </c>
      <c r="N1056" s="1">
        <f>Tabelle111[[#This Row],[Menge t P2O5]]/Tabelle111[[#This Row],[Anzahl Lieferscheine]]</f>
        <v>8.1417391304347816E-2</v>
      </c>
    </row>
    <row r="1057" spans="1:14" x14ac:dyDescent="0.2">
      <c r="A1057" s="2" t="s">
        <v>36</v>
      </c>
      <c r="B1057" s="2" t="s">
        <v>43</v>
      </c>
      <c r="C1057" s="2" t="s">
        <v>6</v>
      </c>
      <c r="D1057" s="2" t="s">
        <v>15</v>
      </c>
      <c r="E1057" s="2" t="s">
        <v>24</v>
      </c>
      <c r="F1057" s="2" t="s">
        <v>61</v>
      </c>
      <c r="G1057" s="1">
        <v>98</v>
      </c>
      <c r="H1057" s="1">
        <v>80.5</v>
      </c>
      <c r="I1057" s="4">
        <v>1</v>
      </c>
      <c r="J1057" s="2" t="s">
        <v>66</v>
      </c>
      <c r="K1057" s="1">
        <f>Tabelle111[[#This Row],[Menge kg Nges]]/1000</f>
        <v>9.8000000000000004E-2</v>
      </c>
      <c r="L1057" s="1">
        <f>Tabelle111[[#This Row],[Menge kg P2O5]]/1000</f>
        <v>8.0500000000000002E-2</v>
      </c>
      <c r="M1057" s="1">
        <f>Tabelle111[[#This Row],[Menge t Nges]]/Tabelle111[[#This Row],[Anzahl Lieferscheine]]</f>
        <v>9.8000000000000004E-2</v>
      </c>
      <c r="N1057" s="1">
        <f>Tabelle111[[#This Row],[Menge t P2O5]]/Tabelle111[[#This Row],[Anzahl Lieferscheine]]</f>
        <v>8.0500000000000002E-2</v>
      </c>
    </row>
    <row r="1058" spans="1:14" x14ac:dyDescent="0.2">
      <c r="A1058" s="2" t="s">
        <v>36</v>
      </c>
      <c r="B1058" s="2" t="s">
        <v>43</v>
      </c>
      <c r="C1058" s="2" t="s">
        <v>25</v>
      </c>
      <c r="D1058" s="2" t="s">
        <v>25</v>
      </c>
      <c r="E1058" s="2" t="s">
        <v>26</v>
      </c>
      <c r="F1058" s="2" t="s">
        <v>61</v>
      </c>
      <c r="G1058" s="1">
        <v>4364.4800000000005</v>
      </c>
      <c r="H1058" s="1">
        <v>831.68000000000006</v>
      </c>
      <c r="I1058" s="4">
        <v>12</v>
      </c>
      <c r="J1058" s="2" t="s">
        <v>66</v>
      </c>
      <c r="K1058" s="1">
        <f>Tabelle111[[#This Row],[Menge kg Nges]]/1000</f>
        <v>4.3644800000000004</v>
      </c>
      <c r="L1058" s="1">
        <f>Tabelle111[[#This Row],[Menge kg P2O5]]/1000</f>
        <v>0.83168000000000009</v>
      </c>
      <c r="M1058" s="1">
        <f>Tabelle111[[#This Row],[Menge t Nges]]/Tabelle111[[#This Row],[Anzahl Lieferscheine]]</f>
        <v>0.36370666666666668</v>
      </c>
      <c r="N1058" s="1">
        <f>Tabelle111[[#This Row],[Menge t P2O5]]/Tabelle111[[#This Row],[Anzahl Lieferscheine]]</f>
        <v>6.9306666666666669E-2</v>
      </c>
    </row>
    <row r="1059" spans="1:14" x14ac:dyDescent="0.2">
      <c r="A1059" s="2" t="s">
        <v>36</v>
      </c>
      <c r="B1059" s="2" t="s">
        <v>36</v>
      </c>
      <c r="C1059" s="2" t="s">
        <v>6</v>
      </c>
      <c r="D1059" s="2" t="s">
        <v>30</v>
      </c>
      <c r="E1059" s="2" t="s">
        <v>26</v>
      </c>
      <c r="F1059" s="2" t="s">
        <v>61</v>
      </c>
      <c r="G1059" s="1">
        <v>11238.000000000002</v>
      </c>
      <c r="H1059" s="1">
        <v>5265.4800000000014</v>
      </c>
      <c r="I1059" s="4">
        <v>66</v>
      </c>
      <c r="J1059" s="2" t="s">
        <v>66</v>
      </c>
      <c r="K1059" s="1">
        <f>Tabelle111[[#This Row],[Menge kg Nges]]/1000</f>
        <v>11.238000000000001</v>
      </c>
      <c r="L1059" s="1">
        <f>Tabelle111[[#This Row],[Menge kg P2O5]]/1000</f>
        <v>5.265480000000001</v>
      </c>
      <c r="M1059" s="1">
        <f>Tabelle111[[#This Row],[Menge t Nges]]/Tabelle111[[#This Row],[Anzahl Lieferscheine]]</f>
        <v>0.1702727272727273</v>
      </c>
      <c r="N1059" s="1">
        <f>Tabelle111[[#This Row],[Menge t P2O5]]/Tabelle111[[#This Row],[Anzahl Lieferscheine]]</f>
        <v>7.9780000000000018E-2</v>
      </c>
    </row>
    <row r="1060" spans="1:14" x14ac:dyDescent="0.2">
      <c r="A1060" s="2" t="s">
        <v>36</v>
      </c>
      <c r="B1060" s="2" t="s">
        <v>36</v>
      </c>
      <c r="C1060" s="2" t="s">
        <v>6</v>
      </c>
      <c r="D1060" s="2" t="s">
        <v>7</v>
      </c>
      <c r="E1060" s="2" t="s">
        <v>9</v>
      </c>
      <c r="F1060" s="2" t="s">
        <v>61</v>
      </c>
      <c r="G1060" s="1">
        <v>3367.6000000000004</v>
      </c>
      <c r="H1060" s="1">
        <v>1401.6999999999998</v>
      </c>
      <c r="I1060" s="4">
        <v>19</v>
      </c>
      <c r="J1060" s="2" t="s">
        <v>66</v>
      </c>
      <c r="K1060" s="1">
        <f>Tabelle111[[#This Row],[Menge kg Nges]]/1000</f>
        <v>3.3676000000000004</v>
      </c>
      <c r="L1060" s="1">
        <f>Tabelle111[[#This Row],[Menge kg P2O5]]/1000</f>
        <v>1.4016999999999997</v>
      </c>
      <c r="M1060" s="1">
        <f>Tabelle111[[#This Row],[Menge t Nges]]/Tabelle111[[#This Row],[Anzahl Lieferscheine]]</f>
        <v>0.17724210526315792</v>
      </c>
      <c r="N1060" s="1">
        <f>Tabelle111[[#This Row],[Menge t P2O5]]/Tabelle111[[#This Row],[Anzahl Lieferscheine]]</f>
        <v>7.3773684210526297E-2</v>
      </c>
    </row>
    <row r="1061" spans="1:14" x14ac:dyDescent="0.2">
      <c r="A1061" s="2" t="s">
        <v>36</v>
      </c>
      <c r="B1061" s="2" t="s">
        <v>36</v>
      </c>
      <c r="C1061" s="2" t="s">
        <v>6</v>
      </c>
      <c r="D1061" s="2" t="s">
        <v>7</v>
      </c>
      <c r="E1061" s="2" t="s">
        <v>11</v>
      </c>
      <c r="F1061" s="2" t="s">
        <v>61</v>
      </c>
      <c r="G1061" s="1">
        <v>1357.6</v>
      </c>
      <c r="H1061" s="1">
        <v>760.5</v>
      </c>
      <c r="I1061" s="4">
        <v>10</v>
      </c>
      <c r="J1061" s="2" t="s">
        <v>66</v>
      </c>
      <c r="K1061" s="1">
        <f>Tabelle111[[#This Row],[Menge kg Nges]]/1000</f>
        <v>1.3575999999999999</v>
      </c>
      <c r="L1061" s="1">
        <f>Tabelle111[[#This Row],[Menge kg P2O5]]/1000</f>
        <v>0.76049999999999995</v>
      </c>
      <c r="M1061" s="1">
        <f>Tabelle111[[#This Row],[Menge t Nges]]/Tabelle111[[#This Row],[Anzahl Lieferscheine]]</f>
        <v>0.13575999999999999</v>
      </c>
      <c r="N1061" s="1">
        <f>Tabelle111[[#This Row],[Menge t P2O5]]/Tabelle111[[#This Row],[Anzahl Lieferscheine]]</f>
        <v>7.6049999999999993E-2</v>
      </c>
    </row>
    <row r="1062" spans="1:14" x14ac:dyDescent="0.2">
      <c r="A1062" s="2" t="s">
        <v>36</v>
      </c>
      <c r="B1062" s="2" t="s">
        <v>36</v>
      </c>
      <c r="C1062" s="2" t="s">
        <v>6</v>
      </c>
      <c r="D1062" s="2" t="s">
        <v>7</v>
      </c>
      <c r="E1062" s="2" t="s">
        <v>12</v>
      </c>
      <c r="F1062" s="2" t="s">
        <v>61</v>
      </c>
      <c r="G1062" s="1">
        <v>24840.16</v>
      </c>
      <c r="H1062" s="1">
        <v>10448.650000000003</v>
      </c>
      <c r="I1062" s="4">
        <v>145</v>
      </c>
      <c r="J1062" s="2" t="s">
        <v>66</v>
      </c>
      <c r="K1062" s="1">
        <f>Tabelle111[[#This Row],[Menge kg Nges]]/1000</f>
        <v>24.840160000000001</v>
      </c>
      <c r="L1062" s="1">
        <f>Tabelle111[[#This Row],[Menge kg P2O5]]/1000</f>
        <v>10.448650000000002</v>
      </c>
      <c r="M1062" s="1">
        <f>Tabelle111[[#This Row],[Menge t Nges]]/Tabelle111[[#This Row],[Anzahl Lieferscheine]]</f>
        <v>0.17131144827586209</v>
      </c>
      <c r="N1062" s="1">
        <f>Tabelle111[[#This Row],[Menge t P2O5]]/Tabelle111[[#This Row],[Anzahl Lieferscheine]]</f>
        <v>7.2059655172413806E-2</v>
      </c>
    </row>
    <row r="1063" spans="1:14" x14ac:dyDescent="0.2">
      <c r="A1063" s="2" t="s">
        <v>36</v>
      </c>
      <c r="B1063" s="2" t="s">
        <v>36</v>
      </c>
      <c r="C1063" s="2" t="s">
        <v>6</v>
      </c>
      <c r="D1063" s="2" t="s">
        <v>7</v>
      </c>
      <c r="E1063" s="2" t="s">
        <v>13</v>
      </c>
      <c r="F1063" s="2" t="s">
        <v>61</v>
      </c>
      <c r="G1063" s="1">
        <v>11847.999999999996</v>
      </c>
      <c r="H1063" s="1">
        <v>6044.1</v>
      </c>
      <c r="I1063" s="4">
        <v>83</v>
      </c>
      <c r="J1063" s="2" t="s">
        <v>66</v>
      </c>
      <c r="K1063" s="1">
        <f>Tabelle111[[#This Row],[Menge kg Nges]]/1000</f>
        <v>11.847999999999997</v>
      </c>
      <c r="L1063" s="1">
        <f>Tabelle111[[#This Row],[Menge kg P2O5]]/1000</f>
        <v>6.0441000000000003</v>
      </c>
      <c r="M1063" s="1">
        <f>Tabelle111[[#This Row],[Menge t Nges]]/Tabelle111[[#This Row],[Anzahl Lieferscheine]]</f>
        <v>0.14274698795180721</v>
      </c>
      <c r="N1063" s="1">
        <f>Tabelle111[[#This Row],[Menge t P2O5]]/Tabelle111[[#This Row],[Anzahl Lieferscheine]]</f>
        <v>7.2820481927710845E-2</v>
      </c>
    </row>
    <row r="1064" spans="1:14" x14ac:dyDescent="0.2">
      <c r="A1064" s="2" t="s">
        <v>36</v>
      </c>
      <c r="B1064" s="2" t="s">
        <v>36</v>
      </c>
      <c r="C1064" s="2" t="s">
        <v>6</v>
      </c>
      <c r="D1064" s="2" t="s">
        <v>15</v>
      </c>
      <c r="E1064" s="2" t="s">
        <v>35</v>
      </c>
      <c r="F1064" s="2" t="s">
        <v>61</v>
      </c>
      <c r="G1064" s="1">
        <v>152.9</v>
      </c>
      <c r="H1064" s="1">
        <v>107.9</v>
      </c>
      <c r="I1064" s="4">
        <v>1</v>
      </c>
      <c r="J1064" s="2" t="s">
        <v>66</v>
      </c>
      <c r="K1064" s="1">
        <f>Tabelle111[[#This Row],[Menge kg Nges]]/1000</f>
        <v>0.15290000000000001</v>
      </c>
      <c r="L1064" s="1">
        <f>Tabelle111[[#This Row],[Menge kg P2O5]]/1000</f>
        <v>0.10790000000000001</v>
      </c>
      <c r="M1064" s="1">
        <f>Tabelle111[[#This Row],[Menge t Nges]]/Tabelle111[[#This Row],[Anzahl Lieferscheine]]</f>
        <v>0.15290000000000001</v>
      </c>
      <c r="N1064" s="1">
        <f>Tabelle111[[#This Row],[Menge t P2O5]]/Tabelle111[[#This Row],[Anzahl Lieferscheine]]</f>
        <v>0.10790000000000001</v>
      </c>
    </row>
    <row r="1065" spans="1:14" x14ac:dyDescent="0.2">
      <c r="A1065" s="2" t="s">
        <v>36</v>
      </c>
      <c r="B1065" s="2" t="s">
        <v>36</v>
      </c>
      <c r="C1065" s="2" t="s">
        <v>6</v>
      </c>
      <c r="D1065" s="2" t="s">
        <v>15</v>
      </c>
      <c r="E1065" s="2" t="s">
        <v>18</v>
      </c>
      <c r="F1065" s="2" t="s">
        <v>61</v>
      </c>
      <c r="G1065" s="1">
        <v>397.76</v>
      </c>
      <c r="H1065" s="1">
        <v>280.81999999999994</v>
      </c>
      <c r="I1065" s="4">
        <v>4</v>
      </c>
      <c r="J1065" s="2" t="s">
        <v>66</v>
      </c>
      <c r="K1065" s="1">
        <f>Tabelle111[[#This Row],[Menge kg Nges]]/1000</f>
        <v>0.39776</v>
      </c>
      <c r="L1065" s="1">
        <f>Tabelle111[[#This Row],[Menge kg P2O5]]/1000</f>
        <v>0.28081999999999996</v>
      </c>
      <c r="M1065" s="1">
        <f>Tabelle111[[#This Row],[Menge t Nges]]/Tabelle111[[#This Row],[Anzahl Lieferscheine]]</f>
        <v>9.9440000000000001E-2</v>
      </c>
      <c r="N1065" s="1">
        <f>Tabelle111[[#This Row],[Menge t P2O5]]/Tabelle111[[#This Row],[Anzahl Lieferscheine]]</f>
        <v>7.020499999999999E-2</v>
      </c>
    </row>
    <row r="1066" spans="1:14" x14ac:dyDescent="0.2">
      <c r="A1066" s="2" t="s">
        <v>36</v>
      </c>
      <c r="B1066" s="2" t="s">
        <v>36</v>
      </c>
      <c r="C1066" s="2" t="s">
        <v>6</v>
      </c>
      <c r="D1066" s="2" t="s">
        <v>15</v>
      </c>
      <c r="E1066" s="2" t="s">
        <v>20</v>
      </c>
      <c r="F1066" s="2" t="s">
        <v>61</v>
      </c>
      <c r="G1066" s="1">
        <v>102</v>
      </c>
      <c r="H1066" s="1">
        <v>75</v>
      </c>
      <c r="I1066" s="4">
        <v>2</v>
      </c>
      <c r="J1066" s="2" t="s">
        <v>66</v>
      </c>
      <c r="K1066" s="1">
        <f>Tabelle111[[#This Row],[Menge kg Nges]]/1000</f>
        <v>0.10199999999999999</v>
      </c>
      <c r="L1066" s="1">
        <f>Tabelle111[[#This Row],[Menge kg P2O5]]/1000</f>
        <v>7.4999999999999997E-2</v>
      </c>
      <c r="M1066" s="1">
        <f>Tabelle111[[#This Row],[Menge t Nges]]/Tabelle111[[#This Row],[Anzahl Lieferscheine]]</f>
        <v>5.0999999999999997E-2</v>
      </c>
      <c r="N1066" s="1">
        <f>Tabelle111[[#This Row],[Menge t P2O5]]/Tabelle111[[#This Row],[Anzahl Lieferscheine]]</f>
        <v>3.7499999999999999E-2</v>
      </c>
    </row>
    <row r="1067" spans="1:14" x14ac:dyDescent="0.2">
      <c r="A1067" s="2" t="s">
        <v>36</v>
      </c>
      <c r="B1067" s="2" t="s">
        <v>36</v>
      </c>
      <c r="C1067" s="2" t="s">
        <v>6</v>
      </c>
      <c r="D1067" s="2" t="s">
        <v>15</v>
      </c>
      <c r="E1067" s="2" t="s">
        <v>9</v>
      </c>
      <c r="F1067" s="2" t="s">
        <v>61</v>
      </c>
      <c r="G1067" s="1">
        <v>147.19999999999999</v>
      </c>
      <c r="H1067" s="1">
        <v>96</v>
      </c>
      <c r="I1067" s="4">
        <v>2</v>
      </c>
      <c r="J1067" s="2" t="s">
        <v>66</v>
      </c>
      <c r="K1067" s="1">
        <f>Tabelle111[[#This Row],[Menge kg Nges]]/1000</f>
        <v>0.1472</v>
      </c>
      <c r="L1067" s="1">
        <f>Tabelle111[[#This Row],[Menge kg P2O5]]/1000</f>
        <v>9.6000000000000002E-2</v>
      </c>
      <c r="M1067" s="1">
        <f>Tabelle111[[#This Row],[Menge t Nges]]/Tabelle111[[#This Row],[Anzahl Lieferscheine]]</f>
        <v>7.3599999999999999E-2</v>
      </c>
      <c r="N1067" s="1">
        <f>Tabelle111[[#This Row],[Menge t P2O5]]/Tabelle111[[#This Row],[Anzahl Lieferscheine]]</f>
        <v>4.8000000000000001E-2</v>
      </c>
    </row>
    <row r="1068" spans="1:14" x14ac:dyDescent="0.2">
      <c r="A1068" s="2" t="s">
        <v>36</v>
      </c>
      <c r="B1068" s="2" t="s">
        <v>36</v>
      </c>
      <c r="C1068" s="2" t="s">
        <v>6</v>
      </c>
      <c r="D1068" s="2" t="s">
        <v>15</v>
      </c>
      <c r="E1068" s="2" t="s">
        <v>24</v>
      </c>
      <c r="F1068" s="2" t="s">
        <v>61</v>
      </c>
      <c r="G1068" s="1">
        <v>511</v>
      </c>
      <c r="H1068" s="1">
        <v>419.75</v>
      </c>
      <c r="I1068" s="4">
        <v>2</v>
      </c>
      <c r="J1068" s="2" t="s">
        <v>66</v>
      </c>
      <c r="K1068" s="1">
        <f>Tabelle111[[#This Row],[Menge kg Nges]]/1000</f>
        <v>0.51100000000000001</v>
      </c>
      <c r="L1068" s="1">
        <f>Tabelle111[[#This Row],[Menge kg P2O5]]/1000</f>
        <v>0.41975000000000001</v>
      </c>
      <c r="M1068" s="1">
        <f>Tabelle111[[#This Row],[Menge t Nges]]/Tabelle111[[#This Row],[Anzahl Lieferscheine]]</f>
        <v>0.2555</v>
      </c>
      <c r="N1068" s="1">
        <f>Tabelle111[[#This Row],[Menge t P2O5]]/Tabelle111[[#This Row],[Anzahl Lieferscheine]]</f>
        <v>0.20987500000000001</v>
      </c>
    </row>
    <row r="1069" spans="1:14" x14ac:dyDescent="0.2">
      <c r="A1069" s="2" t="s">
        <v>36</v>
      </c>
      <c r="B1069" s="2" t="s">
        <v>36</v>
      </c>
      <c r="C1069" s="2" t="s">
        <v>25</v>
      </c>
      <c r="D1069" s="2" t="s">
        <v>25</v>
      </c>
      <c r="E1069" s="2" t="s">
        <v>26</v>
      </c>
      <c r="F1069" s="2" t="s">
        <v>61</v>
      </c>
      <c r="G1069" s="1">
        <v>937.5</v>
      </c>
      <c r="H1069" s="1">
        <v>199.5</v>
      </c>
      <c r="I1069" s="4">
        <v>4</v>
      </c>
      <c r="J1069" s="2" t="s">
        <v>66</v>
      </c>
      <c r="K1069" s="1">
        <f>Tabelle111[[#This Row],[Menge kg Nges]]/1000</f>
        <v>0.9375</v>
      </c>
      <c r="L1069" s="1">
        <f>Tabelle111[[#This Row],[Menge kg P2O5]]/1000</f>
        <v>0.19950000000000001</v>
      </c>
      <c r="M1069" s="1">
        <f>Tabelle111[[#This Row],[Menge t Nges]]/Tabelle111[[#This Row],[Anzahl Lieferscheine]]</f>
        <v>0.234375</v>
      </c>
      <c r="N1069" s="1">
        <f>Tabelle111[[#This Row],[Menge t P2O5]]/Tabelle111[[#This Row],[Anzahl Lieferscheine]]</f>
        <v>4.9875000000000003E-2</v>
      </c>
    </row>
    <row r="1070" spans="1:14" x14ac:dyDescent="0.2">
      <c r="A1070" s="2" t="s">
        <v>36</v>
      </c>
      <c r="B1070" s="2" t="s">
        <v>44</v>
      </c>
      <c r="C1070" s="2" t="s">
        <v>6</v>
      </c>
      <c r="D1070" s="2" t="s">
        <v>7</v>
      </c>
      <c r="E1070" s="2" t="s">
        <v>12</v>
      </c>
      <c r="F1070" s="2" t="s">
        <v>61</v>
      </c>
      <c r="G1070" s="1">
        <v>2060</v>
      </c>
      <c r="H1070" s="1">
        <v>838</v>
      </c>
      <c r="I1070" s="4">
        <v>6</v>
      </c>
      <c r="J1070" s="2" t="s">
        <v>66</v>
      </c>
      <c r="K1070" s="1">
        <f>Tabelle111[[#This Row],[Menge kg Nges]]/1000</f>
        <v>2.06</v>
      </c>
      <c r="L1070" s="1">
        <f>Tabelle111[[#This Row],[Menge kg P2O5]]/1000</f>
        <v>0.83799999999999997</v>
      </c>
      <c r="M1070" s="1">
        <f>Tabelle111[[#This Row],[Menge t Nges]]/Tabelle111[[#This Row],[Anzahl Lieferscheine]]</f>
        <v>0.34333333333333332</v>
      </c>
      <c r="N1070" s="1">
        <f>Tabelle111[[#This Row],[Menge t P2O5]]/Tabelle111[[#This Row],[Anzahl Lieferscheine]]</f>
        <v>0.13966666666666666</v>
      </c>
    </row>
    <row r="1071" spans="1:14" x14ac:dyDescent="0.2">
      <c r="A1071" s="2" t="s">
        <v>36</v>
      </c>
      <c r="B1071" s="2" t="s">
        <v>37</v>
      </c>
      <c r="C1071" s="2" t="s">
        <v>6</v>
      </c>
      <c r="D1071" s="2" t="s">
        <v>30</v>
      </c>
      <c r="E1071" s="2" t="s">
        <v>26</v>
      </c>
      <c r="F1071" s="2" t="s">
        <v>61</v>
      </c>
      <c r="G1071" s="1">
        <v>593.4</v>
      </c>
      <c r="H1071" s="1">
        <v>216.1</v>
      </c>
      <c r="I1071" s="4">
        <v>5</v>
      </c>
      <c r="J1071" s="2" t="s">
        <v>66</v>
      </c>
      <c r="K1071" s="1">
        <f>Tabelle111[[#This Row],[Menge kg Nges]]/1000</f>
        <v>0.59339999999999993</v>
      </c>
      <c r="L1071" s="1">
        <f>Tabelle111[[#This Row],[Menge kg P2O5]]/1000</f>
        <v>0.21609999999999999</v>
      </c>
      <c r="M1071" s="1">
        <f>Tabelle111[[#This Row],[Menge t Nges]]/Tabelle111[[#This Row],[Anzahl Lieferscheine]]</f>
        <v>0.11867999999999998</v>
      </c>
      <c r="N1071" s="1">
        <f>Tabelle111[[#This Row],[Menge t P2O5]]/Tabelle111[[#This Row],[Anzahl Lieferscheine]]</f>
        <v>4.3219999999999995E-2</v>
      </c>
    </row>
    <row r="1072" spans="1:14" x14ac:dyDescent="0.2">
      <c r="A1072" s="2" t="s">
        <v>36</v>
      </c>
      <c r="B1072" s="2" t="s">
        <v>37</v>
      </c>
      <c r="C1072" s="2" t="s">
        <v>6</v>
      </c>
      <c r="D1072" s="2" t="s">
        <v>7</v>
      </c>
      <c r="E1072" s="2" t="s">
        <v>9</v>
      </c>
      <c r="F1072" s="2" t="s">
        <v>61</v>
      </c>
      <c r="G1072" s="1">
        <v>1713.4</v>
      </c>
      <c r="H1072" s="1">
        <v>704.3</v>
      </c>
      <c r="I1072" s="4">
        <v>9</v>
      </c>
      <c r="J1072" s="2" t="s">
        <v>66</v>
      </c>
      <c r="K1072" s="1">
        <f>Tabelle111[[#This Row],[Menge kg Nges]]/1000</f>
        <v>1.7134</v>
      </c>
      <c r="L1072" s="1">
        <f>Tabelle111[[#This Row],[Menge kg P2O5]]/1000</f>
        <v>0.70429999999999993</v>
      </c>
      <c r="M1072" s="1">
        <f>Tabelle111[[#This Row],[Menge t Nges]]/Tabelle111[[#This Row],[Anzahl Lieferscheine]]</f>
        <v>0.19037777777777778</v>
      </c>
      <c r="N1072" s="1">
        <f>Tabelle111[[#This Row],[Menge t P2O5]]/Tabelle111[[#This Row],[Anzahl Lieferscheine]]</f>
        <v>7.825555555555555E-2</v>
      </c>
    </row>
    <row r="1073" spans="1:14" x14ac:dyDescent="0.2">
      <c r="A1073" s="2" t="s">
        <v>36</v>
      </c>
      <c r="B1073" s="2" t="s">
        <v>37</v>
      </c>
      <c r="C1073" s="2" t="s">
        <v>6</v>
      </c>
      <c r="D1073" s="2" t="s">
        <v>7</v>
      </c>
      <c r="E1073" s="2" t="s">
        <v>11</v>
      </c>
      <c r="F1073" s="2" t="s">
        <v>61</v>
      </c>
      <c r="G1073" s="1">
        <v>263</v>
      </c>
      <c r="H1073" s="1">
        <v>130</v>
      </c>
      <c r="I1073" s="4">
        <v>1</v>
      </c>
      <c r="J1073" s="2" t="s">
        <v>66</v>
      </c>
      <c r="K1073" s="1">
        <f>Tabelle111[[#This Row],[Menge kg Nges]]/1000</f>
        <v>0.26300000000000001</v>
      </c>
      <c r="L1073" s="1">
        <f>Tabelle111[[#This Row],[Menge kg P2O5]]/1000</f>
        <v>0.13</v>
      </c>
      <c r="M1073" s="1">
        <f>Tabelle111[[#This Row],[Menge t Nges]]/Tabelle111[[#This Row],[Anzahl Lieferscheine]]</f>
        <v>0.26300000000000001</v>
      </c>
      <c r="N1073" s="1">
        <f>Tabelle111[[#This Row],[Menge t P2O5]]/Tabelle111[[#This Row],[Anzahl Lieferscheine]]</f>
        <v>0.13</v>
      </c>
    </row>
    <row r="1074" spans="1:14" x14ac:dyDescent="0.2">
      <c r="A1074" s="2" t="s">
        <v>36</v>
      </c>
      <c r="B1074" s="2" t="s">
        <v>37</v>
      </c>
      <c r="C1074" s="2" t="s">
        <v>6</v>
      </c>
      <c r="D1074" s="2" t="s">
        <v>7</v>
      </c>
      <c r="E1074" s="2" t="s">
        <v>12</v>
      </c>
      <c r="F1074" s="2" t="s">
        <v>61</v>
      </c>
      <c r="G1074" s="1">
        <v>10557.2</v>
      </c>
      <c r="H1074" s="1">
        <v>3941.2</v>
      </c>
      <c r="I1074" s="4">
        <v>32</v>
      </c>
      <c r="J1074" s="2" t="s">
        <v>66</v>
      </c>
      <c r="K1074" s="1">
        <f>Tabelle111[[#This Row],[Menge kg Nges]]/1000</f>
        <v>10.5572</v>
      </c>
      <c r="L1074" s="1">
        <f>Tabelle111[[#This Row],[Menge kg P2O5]]/1000</f>
        <v>3.9411999999999998</v>
      </c>
      <c r="M1074" s="1">
        <f>Tabelle111[[#This Row],[Menge t Nges]]/Tabelle111[[#This Row],[Anzahl Lieferscheine]]</f>
        <v>0.3299125</v>
      </c>
      <c r="N1074" s="1">
        <f>Tabelle111[[#This Row],[Menge t P2O5]]/Tabelle111[[#This Row],[Anzahl Lieferscheine]]</f>
        <v>0.12316249999999999</v>
      </c>
    </row>
    <row r="1075" spans="1:14" x14ac:dyDescent="0.2">
      <c r="A1075" s="2" t="s">
        <v>36</v>
      </c>
      <c r="B1075" s="2" t="s">
        <v>37</v>
      </c>
      <c r="C1075" s="2" t="s">
        <v>6</v>
      </c>
      <c r="D1075" s="2" t="s">
        <v>7</v>
      </c>
      <c r="E1075" s="2" t="s">
        <v>13</v>
      </c>
      <c r="F1075" s="2" t="s">
        <v>61</v>
      </c>
      <c r="G1075" s="1">
        <v>2833.65</v>
      </c>
      <c r="H1075" s="1">
        <v>1435.5</v>
      </c>
      <c r="I1075" s="4">
        <v>15</v>
      </c>
      <c r="J1075" s="2" t="s">
        <v>66</v>
      </c>
      <c r="K1075" s="1">
        <f>Tabelle111[[#This Row],[Menge kg Nges]]/1000</f>
        <v>2.83365</v>
      </c>
      <c r="L1075" s="1">
        <f>Tabelle111[[#This Row],[Menge kg P2O5]]/1000</f>
        <v>1.4355</v>
      </c>
      <c r="M1075" s="1">
        <f>Tabelle111[[#This Row],[Menge t Nges]]/Tabelle111[[#This Row],[Anzahl Lieferscheine]]</f>
        <v>0.18890999999999999</v>
      </c>
      <c r="N1075" s="1">
        <f>Tabelle111[[#This Row],[Menge t P2O5]]/Tabelle111[[#This Row],[Anzahl Lieferscheine]]</f>
        <v>9.5699999999999993E-2</v>
      </c>
    </row>
    <row r="1076" spans="1:14" x14ac:dyDescent="0.2">
      <c r="A1076" s="2" t="s">
        <v>36</v>
      </c>
      <c r="B1076" s="2" t="s">
        <v>37</v>
      </c>
      <c r="C1076" s="2" t="s">
        <v>6</v>
      </c>
      <c r="D1076" s="2" t="s">
        <v>15</v>
      </c>
      <c r="E1076" s="2" t="s">
        <v>17</v>
      </c>
      <c r="F1076" s="2" t="s">
        <v>61</v>
      </c>
      <c r="G1076" s="1">
        <v>143.10000000000002</v>
      </c>
      <c r="H1076" s="1">
        <v>62.099999999999994</v>
      </c>
      <c r="I1076" s="4">
        <v>3</v>
      </c>
      <c r="J1076" s="2" t="s">
        <v>66</v>
      </c>
      <c r="K1076" s="1">
        <f>Tabelle111[[#This Row],[Menge kg Nges]]/1000</f>
        <v>0.14310000000000003</v>
      </c>
      <c r="L1076" s="1">
        <f>Tabelle111[[#This Row],[Menge kg P2O5]]/1000</f>
        <v>6.2099999999999995E-2</v>
      </c>
      <c r="M1076" s="1">
        <f>Tabelle111[[#This Row],[Menge t Nges]]/Tabelle111[[#This Row],[Anzahl Lieferscheine]]</f>
        <v>4.7700000000000013E-2</v>
      </c>
      <c r="N1076" s="1">
        <f>Tabelle111[[#This Row],[Menge t P2O5]]/Tabelle111[[#This Row],[Anzahl Lieferscheine]]</f>
        <v>2.07E-2</v>
      </c>
    </row>
    <row r="1077" spans="1:14" x14ac:dyDescent="0.2">
      <c r="A1077" s="2" t="s">
        <v>36</v>
      </c>
      <c r="B1077" s="2" t="s">
        <v>37</v>
      </c>
      <c r="C1077" s="2" t="s">
        <v>6</v>
      </c>
      <c r="D1077" s="2" t="s">
        <v>15</v>
      </c>
      <c r="E1077" s="2" t="s">
        <v>9</v>
      </c>
      <c r="F1077" s="2" t="s">
        <v>61</v>
      </c>
      <c r="G1077" s="1">
        <v>59.7</v>
      </c>
      <c r="H1077" s="1">
        <v>24.75</v>
      </c>
      <c r="I1077" s="4">
        <v>1</v>
      </c>
      <c r="J1077" s="2" t="s">
        <v>66</v>
      </c>
      <c r="K1077" s="1">
        <f>Tabelle111[[#This Row],[Menge kg Nges]]/1000</f>
        <v>5.9700000000000003E-2</v>
      </c>
      <c r="L1077" s="1">
        <f>Tabelle111[[#This Row],[Menge kg P2O5]]/1000</f>
        <v>2.4750000000000001E-2</v>
      </c>
      <c r="M1077" s="1">
        <f>Tabelle111[[#This Row],[Menge t Nges]]/Tabelle111[[#This Row],[Anzahl Lieferscheine]]</f>
        <v>5.9700000000000003E-2</v>
      </c>
      <c r="N1077" s="1">
        <f>Tabelle111[[#This Row],[Menge t P2O5]]/Tabelle111[[#This Row],[Anzahl Lieferscheine]]</f>
        <v>2.4750000000000001E-2</v>
      </c>
    </row>
    <row r="1078" spans="1:14" x14ac:dyDescent="0.2">
      <c r="A1078" s="2" t="s">
        <v>36</v>
      </c>
      <c r="B1078" s="2" t="s">
        <v>37</v>
      </c>
      <c r="C1078" s="2" t="s">
        <v>25</v>
      </c>
      <c r="D1078" s="2" t="s">
        <v>25</v>
      </c>
      <c r="E1078" s="2" t="s">
        <v>26</v>
      </c>
      <c r="F1078" s="2" t="s">
        <v>61</v>
      </c>
      <c r="G1078" s="1">
        <v>2824.17</v>
      </c>
      <c r="H1078" s="1">
        <v>802.47</v>
      </c>
      <c r="I1078" s="4">
        <v>11</v>
      </c>
      <c r="J1078" s="2" t="s">
        <v>66</v>
      </c>
      <c r="K1078" s="1">
        <f>Tabelle111[[#This Row],[Menge kg Nges]]/1000</f>
        <v>2.8241700000000001</v>
      </c>
      <c r="L1078" s="1">
        <f>Tabelle111[[#This Row],[Menge kg P2O5]]/1000</f>
        <v>0.80247000000000002</v>
      </c>
      <c r="M1078" s="1">
        <f>Tabelle111[[#This Row],[Menge t Nges]]/Tabelle111[[#This Row],[Anzahl Lieferscheine]]</f>
        <v>0.25674272727272729</v>
      </c>
      <c r="N1078" s="1">
        <f>Tabelle111[[#This Row],[Menge t P2O5]]/Tabelle111[[#This Row],[Anzahl Lieferscheine]]</f>
        <v>7.2951818181818187E-2</v>
      </c>
    </row>
    <row r="1079" spans="1:14" x14ac:dyDescent="0.2">
      <c r="A1079" s="2" t="s">
        <v>36</v>
      </c>
      <c r="B1079" s="2" t="s">
        <v>40</v>
      </c>
      <c r="C1079" s="2" t="s">
        <v>6</v>
      </c>
      <c r="D1079" s="2" t="s">
        <v>7</v>
      </c>
      <c r="E1079" s="2" t="s">
        <v>9</v>
      </c>
      <c r="F1079" s="2" t="s">
        <v>61</v>
      </c>
      <c r="G1079" s="1">
        <v>363</v>
      </c>
      <c r="H1079" s="1">
        <v>148.5</v>
      </c>
      <c r="I1079" s="4">
        <v>1</v>
      </c>
      <c r="J1079" s="2" t="s">
        <v>66</v>
      </c>
      <c r="K1079" s="1">
        <f>Tabelle111[[#This Row],[Menge kg Nges]]/1000</f>
        <v>0.36299999999999999</v>
      </c>
      <c r="L1079" s="1">
        <f>Tabelle111[[#This Row],[Menge kg P2O5]]/1000</f>
        <v>0.14849999999999999</v>
      </c>
      <c r="M1079" s="1">
        <f>Tabelle111[[#This Row],[Menge t Nges]]/Tabelle111[[#This Row],[Anzahl Lieferscheine]]</f>
        <v>0.36299999999999999</v>
      </c>
      <c r="N1079" s="1">
        <f>Tabelle111[[#This Row],[Menge t P2O5]]/Tabelle111[[#This Row],[Anzahl Lieferscheine]]</f>
        <v>0.14849999999999999</v>
      </c>
    </row>
    <row r="1080" spans="1:14" x14ac:dyDescent="0.2">
      <c r="A1080" s="2" t="s">
        <v>36</v>
      </c>
      <c r="B1080" s="2" t="s">
        <v>40</v>
      </c>
      <c r="C1080" s="2" t="s">
        <v>6</v>
      </c>
      <c r="D1080" s="2" t="s">
        <v>7</v>
      </c>
      <c r="E1080" s="2" t="s">
        <v>12</v>
      </c>
      <c r="F1080" s="2" t="s">
        <v>61</v>
      </c>
      <c r="G1080" s="1">
        <v>3427</v>
      </c>
      <c r="H1080" s="1">
        <v>1246</v>
      </c>
      <c r="I1080" s="4">
        <v>8</v>
      </c>
      <c r="J1080" s="2" t="s">
        <v>66</v>
      </c>
      <c r="K1080" s="1">
        <f>Tabelle111[[#This Row],[Menge kg Nges]]/1000</f>
        <v>3.427</v>
      </c>
      <c r="L1080" s="1">
        <f>Tabelle111[[#This Row],[Menge kg P2O5]]/1000</f>
        <v>1.246</v>
      </c>
      <c r="M1080" s="1">
        <f>Tabelle111[[#This Row],[Menge t Nges]]/Tabelle111[[#This Row],[Anzahl Lieferscheine]]</f>
        <v>0.42837500000000001</v>
      </c>
      <c r="N1080" s="1">
        <f>Tabelle111[[#This Row],[Menge t P2O5]]/Tabelle111[[#This Row],[Anzahl Lieferscheine]]</f>
        <v>0.15575</v>
      </c>
    </row>
    <row r="1081" spans="1:14" x14ac:dyDescent="0.2">
      <c r="A1081" s="2" t="s">
        <v>36</v>
      </c>
      <c r="B1081" s="2" t="s">
        <v>40</v>
      </c>
      <c r="C1081" s="2" t="s">
        <v>6</v>
      </c>
      <c r="D1081" s="2" t="s">
        <v>15</v>
      </c>
      <c r="E1081" s="2" t="s">
        <v>18</v>
      </c>
      <c r="F1081" s="2" t="s">
        <v>61</v>
      </c>
      <c r="G1081" s="1">
        <v>544.32000000000005</v>
      </c>
      <c r="H1081" s="1">
        <v>440.64</v>
      </c>
      <c r="I1081" s="4">
        <v>2</v>
      </c>
      <c r="J1081" s="2" t="s">
        <v>66</v>
      </c>
      <c r="K1081" s="1">
        <f>Tabelle111[[#This Row],[Menge kg Nges]]/1000</f>
        <v>0.54432000000000003</v>
      </c>
      <c r="L1081" s="1">
        <f>Tabelle111[[#This Row],[Menge kg P2O5]]/1000</f>
        <v>0.44063999999999998</v>
      </c>
      <c r="M1081" s="1">
        <f>Tabelle111[[#This Row],[Menge t Nges]]/Tabelle111[[#This Row],[Anzahl Lieferscheine]]</f>
        <v>0.27216000000000001</v>
      </c>
      <c r="N1081" s="1">
        <f>Tabelle111[[#This Row],[Menge t P2O5]]/Tabelle111[[#This Row],[Anzahl Lieferscheine]]</f>
        <v>0.22031999999999999</v>
      </c>
    </row>
    <row r="1082" spans="1:14" x14ac:dyDescent="0.2">
      <c r="A1082" s="2" t="s">
        <v>36</v>
      </c>
      <c r="B1082" s="2" t="s">
        <v>40</v>
      </c>
      <c r="C1082" s="2" t="s">
        <v>6</v>
      </c>
      <c r="D1082" s="2" t="s">
        <v>15</v>
      </c>
      <c r="E1082" s="2" t="s">
        <v>20</v>
      </c>
      <c r="F1082" s="2" t="s">
        <v>61</v>
      </c>
      <c r="G1082" s="1">
        <v>465.6</v>
      </c>
      <c r="H1082" s="1">
        <v>335</v>
      </c>
      <c r="I1082" s="4">
        <v>3</v>
      </c>
      <c r="J1082" s="2" t="s">
        <v>66</v>
      </c>
      <c r="K1082" s="1">
        <f>Tabelle111[[#This Row],[Menge kg Nges]]/1000</f>
        <v>0.46560000000000001</v>
      </c>
      <c r="L1082" s="1">
        <f>Tabelle111[[#This Row],[Menge kg P2O5]]/1000</f>
        <v>0.33500000000000002</v>
      </c>
      <c r="M1082" s="1">
        <f>Tabelle111[[#This Row],[Menge t Nges]]/Tabelle111[[#This Row],[Anzahl Lieferscheine]]</f>
        <v>0.1552</v>
      </c>
      <c r="N1082" s="1">
        <f>Tabelle111[[#This Row],[Menge t P2O5]]/Tabelle111[[#This Row],[Anzahl Lieferscheine]]</f>
        <v>0.11166666666666668</v>
      </c>
    </row>
    <row r="1083" spans="1:14" x14ac:dyDescent="0.2">
      <c r="A1083" s="2" t="s">
        <v>36</v>
      </c>
      <c r="B1083" s="2" t="s">
        <v>40</v>
      </c>
      <c r="C1083" s="2" t="s">
        <v>25</v>
      </c>
      <c r="D1083" s="2" t="s">
        <v>25</v>
      </c>
      <c r="E1083" s="2" t="s">
        <v>26</v>
      </c>
      <c r="F1083" s="2" t="s">
        <v>61</v>
      </c>
      <c r="G1083" s="1">
        <v>2199.7399999999998</v>
      </c>
      <c r="H1083" s="1">
        <v>1070.8399999999999</v>
      </c>
      <c r="I1083" s="4">
        <v>13</v>
      </c>
      <c r="J1083" s="2" t="s">
        <v>66</v>
      </c>
      <c r="K1083" s="1">
        <f>Tabelle111[[#This Row],[Menge kg Nges]]/1000</f>
        <v>2.1997399999999998</v>
      </c>
      <c r="L1083" s="1">
        <f>Tabelle111[[#This Row],[Menge kg P2O5]]/1000</f>
        <v>1.07084</v>
      </c>
      <c r="M1083" s="1">
        <f>Tabelle111[[#This Row],[Menge t Nges]]/Tabelle111[[#This Row],[Anzahl Lieferscheine]]</f>
        <v>0.16921076923076922</v>
      </c>
      <c r="N1083" s="1">
        <f>Tabelle111[[#This Row],[Menge t P2O5]]/Tabelle111[[#This Row],[Anzahl Lieferscheine]]</f>
        <v>8.2372307692307689E-2</v>
      </c>
    </row>
    <row r="1084" spans="1:14" x14ac:dyDescent="0.2">
      <c r="A1084" s="2" t="s">
        <v>36</v>
      </c>
      <c r="B1084" s="2" t="s">
        <v>42</v>
      </c>
      <c r="C1084" s="2" t="s">
        <v>6</v>
      </c>
      <c r="D1084" s="2" t="s">
        <v>7</v>
      </c>
      <c r="E1084" s="2" t="s">
        <v>12</v>
      </c>
      <c r="F1084" s="2" t="s">
        <v>61</v>
      </c>
      <c r="G1084" s="1">
        <v>6715.8000000000011</v>
      </c>
      <c r="H1084" s="1">
        <v>2047.5</v>
      </c>
      <c r="I1084" s="4">
        <v>10</v>
      </c>
      <c r="J1084" s="2" t="s">
        <v>66</v>
      </c>
      <c r="K1084" s="1">
        <f>Tabelle111[[#This Row],[Menge kg Nges]]/1000</f>
        <v>6.7158000000000007</v>
      </c>
      <c r="L1084" s="1">
        <f>Tabelle111[[#This Row],[Menge kg P2O5]]/1000</f>
        <v>2.0474999999999999</v>
      </c>
      <c r="M1084" s="1">
        <f>Tabelle111[[#This Row],[Menge t Nges]]/Tabelle111[[#This Row],[Anzahl Lieferscheine]]</f>
        <v>0.67158000000000007</v>
      </c>
      <c r="N1084" s="1">
        <f>Tabelle111[[#This Row],[Menge t P2O5]]/Tabelle111[[#This Row],[Anzahl Lieferscheine]]</f>
        <v>0.20474999999999999</v>
      </c>
    </row>
    <row r="1085" spans="1:14" x14ac:dyDescent="0.2">
      <c r="A1085" s="2" t="s">
        <v>36</v>
      </c>
      <c r="B1085" s="2" t="s">
        <v>42</v>
      </c>
      <c r="C1085" s="2" t="s">
        <v>6</v>
      </c>
      <c r="D1085" s="2" t="s">
        <v>7</v>
      </c>
      <c r="E1085" s="2" t="s">
        <v>13</v>
      </c>
      <c r="F1085" s="2" t="s">
        <v>61</v>
      </c>
      <c r="G1085" s="1">
        <v>1761.2</v>
      </c>
      <c r="H1085" s="1">
        <v>890.4</v>
      </c>
      <c r="I1085" s="4">
        <v>9</v>
      </c>
      <c r="J1085" s="2" t="s">
        <v>66</v>
      </c>
      <c r="K1085" s="1">
        <f>Tabelle111[[#This Row],[Menge kg Nges]]/1000</f>
        <v>1.7612000000000001</v>
      </c>
      <c r="L1085" s="1">
        <f>Tabelle111[[#This Row],[Menge kg P2O5]]/1000</f>
        <v>0.89039999999999997</v>
      </c>
      <c r="M1085" s="1">
        <f>Tabelle111[[#This Row],[Menge t Nges]]/Tabelle111[[#This Row],[Anzahl Lieferscheine]]</f>
        <v>0.19568888888888891</v>
      </c>
      <c r="N1085" s="1">
        <f>Tabelle111[[#This Row],[Menge t P2O5]]/Tabelle111[[#This Row],[Anzahl Lieferscheine]]</f>
        <v>9.8933333333333331E-2</v>
      </c>
    </row>
    <row r="1086" spans="1:14" x14ac:dyDescent="0.2">
      <c r="A1086" s="2" t="s">
        <v>36</v>
      </c>
      <c r="B1086" s="2" t="s">
        <v>42</v>
      </c>
      <c r="C1086" s="2" t="s">
        <v>25</v>
      </c>
      <c r="D1086" s="2" t="s">
        <v>25</v>
      </c>
      <c r="E1086" s="2" t="s">
        <v>26</v>
      </c>
      <c r="F1086" s="2" t="s">
        <v>61</v>
      </c>
      <c r="G1086" s="1">
        <v>214173.81</v>
      </c>
      <c r="H1086" s="1">
        <v>40812.210000000006</v>
      </c>
      <c r="I1086" s="4">
        <v>4</v>
      </c>
      <c r="J1086" s="2" t="s">
        <v>66</v>
      </c>
      <c r="K1086" s="1">
        <f>Tabelle111[[#This Row],[Menge kg Nges]]/1000</f>
        <v>214.17381</v>
      </c>
      <c r="L1086" s="1">
        <f>Tabelle111[[#This Row],[Menge kg P2O5]]/1000</f>
        <v>40.812210000000007</v>
      </c>
      <c r="M1086" s="1">
        <f>Tabelle111[[#This Row],[Menge t Nges]]/Tabelle111[[#This Row],[Anzahl Lieferscheine]]</f>
        <v>53.543452500000001</v>
      </c>
      <c r="N1086" s="1">
        <f>Tabelle111[[#This Row],[Menge t P2O5]]/Tabelle111[[#This Row],[Anzahl Lieferscheine]]</f>
        <v>10.203052500000002</v>
      </c>
    </row>
    <row r="1087" spans="1:14" x14ac:dyDescent="0.2">
      <c r="A1087" s="2" t="s">
        <v>27</v>
      </c>
      <c r="B1087" s="2" t="s">
        <v>5</v>
      </c>
      <c r="C1087" s="2" t="s">
        <v>6</v>
      </c>
      <c r="D1087" s="2" t="s">
        <v>7</v>
      </c>
      <c r="E1087" s="2" t="s">
        <v>9</v>
      </c>
      <c r="F1087" s="2" t="s">
        <v>61</v>
      </c>
      <c r="G1087" s="1">
        <v>2145.3999999999996</v>
      </c>
      <c r="H1087" s="1">
        <v>886.2</v>
      </c>
      <c r="I1087" s="4">
        <v>5</v>
      </c>
      <c r="J1087" s="2" t="s">
        <v>66</v>
      </c>
      <c r="K1087" s="1">
        <f>Tabelle111[[#This Row],[Menge kg Nges]]/1000</f>
        <v>2.1453999999999995</v>
      </c>
      <c r="L1087" s="1">
        <f>Tabelle111[[#This Row],[Menge kg P2O5]]/1000</f>
        <v>0.8862000000000001</v>
      </c>
      <c r="M1087" s="1">
        <f>Tabelle111[[#This Row],[Menge t Nges]]/Tabelle111[[#This Row],[Anzahl Lieferscheine]]</f>
        <v>0.42907999999999991</v>
      </c>
      <c r="N1087" s="1">
        <f>Tabelle111[[#This Row],[Menge t P2O5]]/Tabelle111[[#This Row],[Anzahl Lieferscheine]]</f>
        <v>0.17724000000000001</v>
      </c>
    </row>
    <row r="1088" spans="1:14" x14ac:dyDescent="0.2">
      <c r="A1088" s="2" t="s">
        <v>27</v>
      </c>
      <c r="B1088" s="2" t="s">
        <v>5</v>
      </c>
      <c r="C1088" s="2" t="s">
        <v>6</v>
      </c>
      <c r="D1088" s="2" t="s">
        <v>7</v>
      </c>
      <c r="E1088" s="2" t="s">
        <v>12</v>
      </c>
      <c r="F1088" s="2" t="s">
        <v>61</v>
      </c>
      <c r="G1088" s="1">
        <v>8751.3000000000011</v>
      </c>
      <c r="H1088" s="1">
        <v>3697.2</v>
      </c>
      <c r="I1088" s="4">
        <v>14</v>
      </c>
      <c r="J1088" s="2" t="s">
        <v>66</v>
      </c>
      <c r="K1088" s="1">
        <f>Tabelle111[[#This Row],[Menge kg Nges]]/1000</f>
        <v>8.7513000000000005</v>
      </c>
      <c r="L1088" s="1">
        <f>Tabelle111[[#This Row],[Menge kg P2O5]]/1000</f>
        <v>3.6971999999999996</v>
      </c>
      <c r="M1088" s="1">
        <f>Tabelle111[[#This Row],[Menge t Nges]]/Tabelle111[[#This Row],[Anzahl Lieferscheine]]</f>
        <v>0.62509285714285723</v>
      </c>
      <c r="N1088" s="1">
        <f>Tabelle111[[#This Row],[Menge t P2O5]]/Tabelle111[[#This Row],[Anzahl Lieferscheine]]</f>
        <v>0.26408571428571426</v>
      </c>
    </row>
    <row r="1089" spans="1:14" x14ac:dyDescent="0.2">
      <c r="A1089" s="2" t="s">
        <v>27</v>
      </c>
      <c r="B1089" s="2" t="s">
        <v>5</v>
      </c>
      <c r="C1089" s="2" t="s">
        <v>6</v>
      </c>
      <c r="D1089" s="2" t="s">
        <v>7</v>
      </c>
      <c r="E1089" s="2" t="s">
        <v>14</v>
      </c>
      <c r="F1089" s="2" t="s">
        <v>61</v>
      </c>
      <c r="G1089" s="1">
        <v>825.3</v>
      </c>
      <c r="H1089" s="1">
        <v>353.70000000000005</v>
      </c>
      <c r="I1089" s="4">
        <v>3</v>
      </c>
      <c r="J1089" s="2" t="s">
        <v>66</v>
      </c>
      <c r="K1089" s="1">
        <f>Tabelle111[[#This Row],[Menge kg Nges]]/1000</f>
        <v>0.82529999999999992</v>
      </c>
      <c r="L1089" s="1">
        <f>Tabelle111[[#This Row],[Menge kg P2O5]]/1000</f>
        <v>0.35370000000000007</v>
      </c>
      <c r="M1089" s="1">
        <f>Tabelle111[[#This Row],[Menge t Nges]]/Tabelle111[[#This Row],[Anzahl Lieferscheine]]</f>
        <v>0.27509999999999996</v>
      </c>
      <c r="N1089" s="1">
        <f>Tabelle111[[#This Row],[Menge t P2O5]]/Tabelle111[[#This Row],[Anzahl Lieferscheine]]</f>
        <v>0.11790000000000002</v>
      </c>
    </row>
    <row r="1090" spans="1:14" x14ac:dyDescent="0.2">
      <c r="A1090" s="2" t="s">
        <v>27</v>
      </c>
      <c r="B1090" s="2" t="s">
        <v>5</v>
      </c>
      <c r="C1090" s="2" t="s">
        <v>6</v>
      </c>
      <c r="D1090" s="2" t="s">
        <v>15</v>
      </c>
      <c r="E1090" s="2" t="s">
        <v>21</v>
      </c>
      <c r="F1090" s="2" t="s">
        <v>61</v>
      </c>
      <c r="G1090" s="1">
        <v>2120</v>
      </c>
      <c r="H1090" s="1">
        <v>1236</v>
      </c>
      <c r="I1090" s="4">
        <v>7</v>
      </c>
      <c r="J1090" s="2" t="s">
        <v>66</v>
      </c>
      <c r="K1090" s="1">
        <f>Tabelle111[[#This Row],[Menge kg Nges]]/1000</f>
        <v>2.12</v>
      </c>
      <c r="L1090" s="1">
        <f>Tabelle111[[#This Row],[Menge kg P2O5]]/1000</f>
        <v>1.236</v>
      </c>
      <c r="M1090" s="1">
        <f>Tabelle111[[#This Row],[Menge t Nges]]/Tabelle111[[#This Row],[Anzahl Lieferscheine]]</f>
        <v>0.30285714285714288</v>
      </c>
      <c r="N1090" s="1">
        <f>Tabelle111[[#This Row],[Menge t P2O5]]/Tabelle111[[#This Row],[Anzahl Lieferscheine]]</f>
        <v>0.17657142857142857</v>
      </c>
    </row>
    <row r="1091" spans="1:14" x14ac:dyDescent="0.2">
      <c r="A1091" s="2" t="s">
        <v>27</v>
      </c>
      <c r="B1091" s="2" t="s">
        <v>5</v>
      </c>
      <c r="C1091" s="2" t="s">
        <v>6</v>
      </c>
      <c r="D1091" s="2" t="s">
        <v>15</v>
      </c>
      <c r="E1091" s="2" t="s">
        <v>9</v>
      </c>
      <c r="F1091" s="2" t="s">
        <v>61</v>
      </c>
      <c r="G1091" s="1">
        <v>600</v>
      </c>
      <c r="H1091" s="1">
        <v>480</v>
      </c>
      <c r="I1091" s="4">
        <v>1</v>
      </c>
      <c r="J1091" s="2" t="s">
        <v>66</v>
      </c>
      <c r="K1091" s="1">
        <f>Tabelle111[[#This Row],[Menge kg Nges]]/1000</f>
        <v>0.6</v>
      </c>
      <c r="L1091" s="1">
        <f>Tabelle111[[#This Row],[Menge kg P2O5]]/1000</f>
        <v>0.48</v>
      </c>
      <c r="M1091" s="1">
        <f>Tabelle111[[#This Row],[Menge t Nges]]/Tabelle111[[#This Row],[Anzahl Lieferscheine]]</f>
        <v>0.6</v>
      </c>
      <c r="N1091" s="1">
        <f>Tabelle111[[#This Row],[Menge t P2O5]]/Tabelle111[[#This Row],[Anzahl Lieferscheine]]</f>
        <v>0.48</v>
      </c>
    </row>
    <row r="1092" spans="1:14" x14ac:dyDescent="0.2">
      <c r="A1092" s="2" t="s">
        <v>27</v>
      </c>
      <c r="B1092" s="2" t="s">
        <v>5</v>
      </c>
      <c r="C1092" s="2" t="s">
        <v>25</v>
      </c>
      <c r="D1092" s="2" t="s">
        <v>25</v>
      </c>
      <c r="E1092" s="2" t="s">
        <v>26</v>
      </c>
      <c r="F1092" s="2" t="s">
        <v>61</v>
      </c>
      <c r="G1092" s="1">
        <v>4233.0999999999995</v>
      </c>
      <c r="H1092" s="1">
        <v>4760.03</v>
      </c>
      <c r="I1092" s="4">
        <v>11</v>
      </c>
      <c r="J1092" s="2" t="s">
        <v>66</v>
      </c>
      <c r="K1092" s="1">
        <f>Tabelle111[[#This Row],[Menge kg Nges]]/1000</f>
        <v>4.2330999999999994</v>
      </c>
      <c r="L1092" s="1">
        <f>Tabelle111[[#This Row],[Menge kg P2O5]]/1000</f>
        <v>4.7600299999999995</v>
      </c>
      <c r="M1092" s="1">
        <f>Tabelle111[[#This Row],[Menge t Nges]]/Tabelle111[[#This Row],[Anzahl Lieferscheine]]</f>
        <v>0.38482727272727268</v>
      </c>
      <c r="N1092" s="1">
        <f>Tabelle111[[#This Row],[Menge t P2O5]]/Tabelle111[[#This Row],[Anzahl Lieferscheine]]</f>
        <v>0.43272999999999995</v>
      </c>
    </row>
    <row r="1093" spans="1:14" x14ac:dyDescent="0.2">
      <c r="A1093" s="2" t="s">
        <v>27</v>
      </c>
      <c r="B1093" s="2" t="s">
        <v>29</v>
      </c>
      <c r="C1093" s="2" t="s">
        <v>6</v>
      </c>
      <c r="D1093" s="2" t="s">
        <v>7</v>
      </c>
      <c r="E1093" s="2" t="s">
        <v>8</v>
      </c>
      <c r="F1093" s="2" t="s">
        <v>61</v>
      </c>
      <c r="G1093" s="1">
        <v>651</v>
      </c>
      <c r="H1093" s="1">
        <v>260.39999999999998</v>
      </c>
      <c r="I1093" s="4">
        <v>1</v>
      </c>
      <c r="J1093" s="2" t="s">
        <v>66</v>
      </c>
      <c r="K1093" s="1">
        <f>Tabelle111[[#This Row],[Menge kg Nges]]/1000</f>
        <v>0.65100000000000002</v>
      </c>
      <c r="L1093" s="1">
        <f>Tabelle111[[#This Row],[Menge kg P2O5]]/1000</f>
        <v>0.26039999999999996</v>
      </c>
      <c r="M1093" s="1">
        <f>Tabelle111[[#This Row],[Menge t Nges]]/Tabelle111[[#This Row],[Anzahl Lieferscheine]]</f>
        <v>0.65100000000000002</v>
      </c>
      <c r="N1093" s="1">
        <f>Tabelle111[[#This Row],[Menge t P2O5]]/Tabelle111[[#This Row],[Anzahl Lieferscheine]]</f>
        <v>0.26039999999999996</v>
      </c>
    </row>
    <row r="1094" spans="1:14" x14ac:dyDescent="0.2">
      <c r="A1094" s="2" t="s">
        <v>27</v>
      </c>
      <c r="B1094" s="2" t="s">
        <v>29</v>
      </c>
      <c r="C1094" s="2" t="s">
        <v>6</v>
      </c>
      <c r="D1094" s="2" t="s">
        <v>7</v>
      </c>
      <c r="E1094" s="2" t="s">
        <v>10</v>
      </c>
      <c r="F1094" s="2" t="s">
        <v>61</v>
      </c>
      <c r="G1094" s="1">
        <v>696</v>
      </c>
      <c r="H1094" s="1">
        <v>264</v>
      </c>
      <c r="I1094" s="4">
        <v>2</v>
      </c>
      <c r="J1094" s="2" t="s">
        <v>66</v>
      </c>
      <c r="K1094" s="1">
        <f>Tabelle111[[#This Row],[Menge kg Nges]]/1000</f>
        <v>0.69599999999999995</v>
      </c>
      <c r="L1094" s="1">
        <f>Tabelle111[[#This Row],[Menge kg P2O5]]/1000</f>
        <v>0.26400000000000001</v>
      </c>
      <c r="M1094" s="1">
        <f>Tabelle111[[#This Row],[Menge t Nges]]/Tabelle111[[#This Row],[Anzahl Lieferscheine]]</f>
        <v>0.34799999999999998</v>
      </c>
      <c r="N1094" s="1">
        <f>Tabelle111[[#This Row],[Menge t P2O5]]/Tabelle111[[#This Row],[Anzahl Lieferscheine]]</f>
        <v>0.13200000000000001</v>
      </c>
    </row>
    <row r="1095" spans="1:14" x14ac:dyDescent="0.2">
      <c r="A1095" s="2" t="s">
        <v>27</v>
      </c>
      <c r="B1095" s="2" t="s">
        <v>29</v>
      </c>
      <c r="C1095" s="2" t="s">
        <v>6</v>
      </c>
      <c r="D1095" s="2" t="s">
        <v>7</v>
      </c>
      <c r="E1095" s="2" t="s">
        <v>11</v>
      </c>
      <c r="F1095" s="2" t="s">
        <v>61</v>
      </c>
      <c r="G1095" s="1">
        <v>427.5</v>
      </c>
      <c r="H1095" s="1">
        <v>239.4</v>
      </c>
      <c r="I1095" s="4">
        <v>3</v>
      </c>
      <c r="J1095" s="2" t="s">
        <v>66</v>
      </c>
      <c r="K1095" s="1">
        <f>Tabelle111[[#This Row],[Menge kg Nges]]/1000</f>
        <v>0.42749999999999999</v>
      </c>
      <c r="L1095" s="1">
        <f>Tabelle111[[#This Row],[Menge kg P2O5]]/1000</f>
        <v>0.2394</v>
      </c>
      <c r="M1095" s="1">
        <f>Tabelle111[[#This Row],[Menge t Nges]]/Tabelle111[[#This Row],[Anzahl Lieferscheine]]</f>
        <v>0.14249999999999999</v>
      </c>
      <c r="N1095" s="1">
        <f>Tabelle111[[#This Row],[Menge t P2O5]]/Tabelle111[[#This Row],[Anzahl Lieferscheine]]</f>
        <v>7.9799999999999996E-2</v>
      </c>
    </row>
    <row r="1096" spans="1:14" x14ac:dyDescent="0.2">
      <c r="A1096" s="2" t="s">
        <v>27</v>
      </c>
      <c r="B1096" s="2" t="s">
        <v>29</v>
      </c>
      <c r="C1096" s="2" t="s">
        <v>6</v>
      </c>
      <c r="D1096" s="2" t="s">
        <v>7</v>
      </c>
      <c r="E1096" s="2" t="s">
        <v>12</v>
      </c>
      <c r="F1096" s="2" t="s">
        <v>61</v>
      </c>
      <c r="G1096" s="1">
        <v>4442</v>
      </c>
      <c r="H1096" s="1">
        <v>2120</v>
      </c>
      <c r="I1096" s="4">
        <v>11</v>
      </c>
      <c r="J1096" s="2" t="s">
        <v>66</v>
      </c>
      <c r="K1096" s="1">
        <f>Tabelle111[[#This Row],[Menge kg Nges]]/1000</f>
        <v>4.4420000000000002</v>
      </c>
      <c r="L1096" s="1">
        <f>Tabelle111[[#This Row],[Menge kg P2O5]]/1000</f>
        <v>2.12</v>
      </c>
      <c r="M1096" s="1">
        <f>Tabelle111[[#This Row],[Menge t Nges]]/Tabelle111[[#This Row],[Anzahl Lieferscheine]]</f>
        <v>0.40381818181818185</v>
      </c>
      <c r="N1096" s="1">
        <f>Tabelle111[[#This Row],[Menge t P2O5]]/Tabelle111[[#This Row],[Anzahl Lieferscheine]]</f>
        <v>0.19272727272727275</v>
      </c>
    </row>
    <row r="1097" spans="1:14" x14ac:dyDescent="0.2">
      <c r="A1097" s="2" t="s">
        <v>27</v>
      </c>
      <c r="B1097" s="2" t="s">
        <v>29</v>
      </c>
      <c r="C1097" s="2" t="s">
        <v>6</v>
      </c>
      <c r="D1097" s="2" t="s">
        <v>7</v>
      </c>
      <c r="E1097" s="2" t="s">
        <v>14</v>
      </c>
      <c r="F1097" s="2" t="s">
        <v>61</v>
      </c>
      <c r="G1097" s="1">
        <v>2527.2000000000003</v>
      </c>
      <c r="H1097" s="1">
        <v>1614.6000000000001</v>
      </c>
      <c r="I1097" s="4">
        <v>4</v>
      </c>
      <c r="J1097" s="2" t="s">
        <v>66</v>
      </c>
      <c r="K1097" s="1">
        <f>Tabelle111[[#This Row],[Menge kg Nges]]/1000</f>
        <v>2.5272000000000001</v>
      </c>
      <c r="L1097" s="1">
        <f>Tabelle111[[#This Row],[Menge kg P2O5]]/1000</f>
        <v>1.6146</v>
      </c>
      <c r="M1097" s="1">
        <f>Tabelle111[[#This Row],[Menge t Nges]]/Tabelle111[[#This Row],[Anzahl Lieferscheine]]</f>
        <v>0.63180000000000003</v>
      </c>
      <c r="N1097" s="1">
        <f>Tabelle111[[#This Row],[Menge t P2O5]]/Tabelle111[[#This Row],[Anzahl Lieferscheine]]</f>
        <v>0.40365000000000001</v>
      </c>
    </row>
    <row r="1098" spans="1:14" x14ac:dyDescent="0.2">
      <c r="A1098" s="2" t="s">
        <v>27</v>
      </c>
      <c r="B1098" s="2" t="s">
        <v>29</v>
      </c>
      <c r="C1098" s="2" t="s">
        <v>6</v>
      </c>
      <c r="D1098" s="2" t="s">
        <v>15</v>
      </c>
      <c r="E1098" s="2" t="s">
        <v>8</v>
      </c>
      <c r="F1098" s="2" t="s">
        <v>61</v>
      </c>
      <c r="G1098" s="1">
        <v>70</v>
      </c>
      <c r="H1098" s="1">
        <v>43</v>
      </c>
      <c r="I1098" s="4">
        <v>1</v>
      </c>
      <c r="J1098" s="2" t="s">
        <v>66</v>
      </c>
      <c r="K1098" s="1">
        <f>Tabelle111[[#This Row],[Menge kg Nges]]/1000</f>
        <v>7.0000000000000007E-2</v>
      </c>
      <c r="L1098" s="1">
        <f>Tabelle111[[#This Row],[Menge kg P2O5]]/1000</f>
        <v>4.2999999999999997E-2</v>
      </c>
      <c r="M1098" s="1">
        <f>Tabelle111[[#This Row],[Menge t Nges]]/Tabelle111[[#This Row],[Anzahl Lieferscheine]]</f>
        <v>7.0000000000000007E-2</v>
      </c>
      <c r="N1098" s="1">
        <f>Tabelle111[[#This Row],[Menge t P2O5]]/Tabelle111[[#This Row],[Anzahl Lieferscheine]]</f>
        <v>4.2999999999999997E-2</v>
      </c>
    </row>
    <row r="1099" spans="1:14" x14ac:dyDescent="0.2">
      <c r="A1099" s="2" t="s">
        <v>27</v>
      </c>
      <c r="B1099" s="2" t="s">
        <v>29</v>
      </c>
      <c r="C1099" s="2" t="s">
        <v>6</v>
      </c>
      <c r="D1099" s="2" t="s">
        <v>15</v>
      </c>
      <c r="E1099" s="2" t="s">
        <v>18</v>
      </c>
      <c r="F1099" s="2" t="s">
        <v>61</v>
      </c>
      <c r="G1099" s="1">
        <v>678.5</v>
      </c>
      <c r="H1099" s="1">
        <v>413</v>
      </c>
      <c r="I1099" s="4">
        <v>1</v>
      </c>
      <c r="J1099" s="2" t="s">
        <v>66</v>
      </c>
      <c r="K1099" s="1">
        <f>Tabelle111[[#This Row],[Menge kg Nges]]/1000</f>
        <v>0.67849999999999999</v>
      </c>
      <c r="L1099" s="1">
        <f>Tabelle111[[#This Row],[Menge kg P2O5]]/1000</f>
        <v>0.41299999999999998</v>
      </c>
      <c r="M1099" s="1">
        <f>Tabelle111[[#This Row],[Menge t Nges]]/Tabelle111[[#This Row],[Anzahl Lieferscheine]]</f>
        <v>0.67849999999999999</v>
      </c>
      <c r="N1099" s="1">
        <f>Tabelle111[[#This Row],[Menge t P2O5]]/Tabelle111[[#This Row],[Anzahl Lieferscheine]]</f>
        <v>0.41299999999999998</v>
      </c>
    </row>
    <row r="1100" spans="1:14" x14ac:dyDescent="0.2">
      <c r="A1100" s="2" t="s">
        <v>27</v>
      </c>
      <c r="B1100" s="2" t="s">
        <v>29</v>
      </c>
      <c r="C1100" s="2" t="s">
        <v>6</v>
      </c>
      <c r="D1100" s="2" t="s">
        <v>15</v>
      </c>
      <c r="E1100" s="2" t="s">
        <v>9</v>
      </c>
      <c r="F1100" s="2" t="s">
        <v>61</v>
      </c>
      <c r="G1100" s="1">
        <v>628.72</v>
      </c>
      <c r="H1100" s="1">
        <v>330.6</v>
      </c>
      <c r="I1100" s="4">
        <v>3</v>
      </c>
      <c r="J1100" s="2" t="s">
        <v>66</v>
      </c>
      <c r="K1100" s="1">
        <f>Tabelle111[[#This Row],[Menge kg Nges]]/1000</f>
        <v>0.62872000000000006</v>
      </c>
      <c r="L1100" s="1">
        <f>Tabelle111[[#This Row],[Menge kg P2O5]]/1000</f>
        <v>0.3306</v>
      </c>
      <c r="M1100" s="1">
        <f>Tabelle111[[#This Row],[Menge t Nges]]/Tabelle111[[#This Row],[Anzahl Lieferscheine]]</f>
        <v>0.20957333333333336</v>
      </c>
      <c r="N1100" s="1">
        <f>Tabelle111[[#This Row],[Menge t P2O5]]/Tabelle111[[#This Row],[Anzahl Lieferscheine]]</f>
        <v>0.11020000000000001</v>
      </c>
    </row>
    <row r="1101" spans="1:14" x14ac:dyDescent="0.2">
      <c r="A1101" s="2" t="s">
        <v>27</v>
      </c>
      <c r="B1101" s="2" t="s">
        <v>29</v>
      </c>
      <c r="C1101" s="2" t="s">
        <v>25</v>
      </c>
      <c r="D1101" s="2" t="s">
        <v>25</v>
      </c>
      <c r="E1101" s="2" t="s">
        <v>26</v>
      </c>
      <c r="F1101" s="2" t="s">
        <v>61</v>
      </c>
      <c r="G1101" s="1">
        <v>44559.700000000004</v>
      </c>
      <c r="H1101" s="1">
        <v>19168.269999999997</v>
      </c>
      <c r="I1101" s="4">
        <v>80</v>
      </c>
      <c r="J1101" s="2" t="s">
        <v>66</v>
      </c>
      <c r="K1101" s="1">
        <f>Tabelle111[[#This Row],[Menge kg Nges]]/1000</f>
        <v>44.559700000000007</v>
      </c>
      <c r="L1101" s="1">
        <f>Tabelle111[[#This Row],[Menge kg P2O5]]/1000</f>
        <v>19.168269999999996</v>
      </c>
      <c r="M1101" s="1">
        <f>Tabelle111[[#This Row],[Menge t Nges]]/Tabelle111[[#This Row],[Anzahl Lieferscheine]]</f>
        <v>0.55699625000000008</v>
      </c>
      <c r="N1101" s="1">
        <f>Tabelle111[[#This Row],[Menge t P2O5]]/Tabelle111[[#This Row],[Anzahl Lieferscheine]]</f>
        <v>0.23960337499999995</v>
      </c>
    </row>
    <row r="1102" spans="1:14" x14ac:dyDescent="0.2">
      <c r="A1102" s="2" t="s">
        <v>27</v>
      </c>
      <c r="B1102" s="2" t="s">
        <v>32</v>
      </c>
      <c r="C1102" s="2" t="s">
        <v>6</v>
      </c>
      <c r="D1102" s="2" t="s">
        <v>7</v>
      </c>
      <c r="E1102" s="2" t="s">
        <v>10</v>
      </c>
      <c r="F1102" s="2" t="s">
        <v>61</v>
      </c>
      <c r="G1102" s="1">
        <v>886.72</v>
      </c>
      <c r="H1102" s="1">
        <v>395.5200000000001</v>
      </c>
      <c r="I1102" s="4">
        <v>9</v>
      </c>
      <c r="J1102" s="2" t="s">
        <v>66</v>
      </c>
      <c r="K1102" s="1">
        <f>Tabelle111[[#This Row],[Menge kg Nges]]/1000</f>
        <v>0.88672000000000006</v>
      </c>
      <c r="L1102" s="1">
        <f>Tabelle111[[#This Row],[Menge kg P2O5]]/1000</f>
        <v>0.39552000000000009</v>
      </c>
      <c r="M1102" s="1">
        <f>Tabelle111[[#This Row],[Menge t Nges]]/Tabelle111[[#This Row],[Anzahl Lieferscheine]]</f>
        <v>9.8524444444444456E-2</v>
      </c>
      <c r="N1102" s="1">
        <f>Tabelle111[[#This Row],[Menge t P2O5]]/Tabelle111[[#This Row],[Anzahl Lieferscheine]]</f>
        <v>4.3946666666666676E-2</v>
      </c>
    </row>
    <row r="1103" spans="1:14" x14ac:dyDescent="0.2">
      <c r="A1103" s="2" t="s">
        <v>27</v>
      </c>
      <c r="B1103" s="2" t="s">
        <v>32</v>
      </c>
      <c r="C1103" s="2" t="s">
        <v>6</v>
      </c>
      <c r="D1103" s="2" t="s">
        <v>15</v>
      </c>
      <c r="E1103" s="2" t="s">
        <v>10</v>
      </c>
      <c r="F1103" s="2" t="s">
        <v>61</v>
      </c>
      <c r="G1103" s="1">
        <v>2062.98</v>
      </c>
      <c r="H1103" s="1">
        <v>1379.7</v>
      </c>
      <c r="I1103" s="4">
        <v>1</v>
      </c>
      <c r="J1103" s="2" t="s">
        <v>66</v>
      </c>
      <c r="K1103" s="1">
        <f>Tabelle111[[#This Row],[Menge kg Nges]]/1000</f>
        <v>2.06298</v>
      </c>
      <c r="L1103" s="1">
        <f>Tabelle111[[#This Row],[Menge kg P2O5]]/1000</f>
        <v>1.3797000000000001</v>
      </c>
      <c r="M1103" s="1">
        <f>Tabelle111[[#This Row],[Menge t Nges]]/Tabelle111[[#This Row],[Anzahl Lieferscheine]]</f>
        <v>2.06298</v>
      </c>
      <c r="N1103" s="1">
        <f>Tabelle111[[#This Row],[Menge t P2O5]]/Tabelle111[[#This Row],[Anzahl Lieferscheine]]</f>
        <v>1.3797000000000001</v>
      </c>
    </row>
    <row r="1104" spans="1:14" x14ac:dyDescent="0.2">
      <c r="A1104" s="2" t="s">
        <v>27</v>
      </c>
      <c r="B1104" s="2" t="s">
        <v>32</v>
      </c>
      <c r="C1104" s="2" t="s">
        <v>25</v>
      </c>
      <c r="D1104" s="2" t="s">
        <v>25</v>
      </c>
      <c r="E1104" s="2" t="s">
        <v>26</v>
      </c>
      <c r="F1104" s="2" t="s">
        <v>61</v>
      </c>
      <c r="G1104" s="1">
        <v>2178.71</v>
      </c>
      <c r="H1104" s="1">
        <v>920.85</v>
      </c>
      <c r="I1104" s="4">
        <v>5</v>
      </c>
      <c r="J1104" s="2" t="s">
        <v>66</v>
      </c>
      <c r="K1104" s="1">
        <f>Tabelle111[[#This Row],[Menge kg Nges]]/1000</f>
        <v>2.1787100000000001</v>
      </c>
      <c r="L1104" s="1">
        <f>Tabelle111[[#This Row],[Menge kg P2O5]]/1000</f>
        <v>0.92085000000000006</v>
      </c>
      <c r="M1104" s="1">
        <f>Tabelle111[[#This Row],[Menge t Nges]]/Tabelle111[[#This Row],[Anzahl Lieferscheine]]</f>
        <v>0.43574200000000002</v>
      </c>
      <c r="N1104" s="1">
        <f>Tabelle111[[#This Row],[Menge t P2O5]]/Tabelle111[[#This Row],[Anzahl Lieferscheine]]</f>
        <v>0.18417</v>
      </c>
    </row>
    <row r="1105" spans="1:14" x14ac:dyDescent="0.2">
      <c r="A1105" s="2" t="s">
        <v>27</v>
      </c>
      <c r="B1105" s="2" t="s">
        <v>27</v>
      </c>
      <c r="C1105" s="2" t="s">
        <v>6</v>
      </c>
      <c r="D1105" s="2" t="s">
        <v>7</v>
      </c>
      <c r="E1105" s="2" t="s">
        <v>8</v>
      </c>
      <c r="F1105" s="2" t="s">
        <v>61</v>
      </c>
      <c r="G1105" s="1">
        <v>145277.56000000006</v>
      </c>
      <c r="H1105" s="1">
        <v>65450.549999999988</v>
      </c>
      <c r="I1105" s="4">
        <v>493</v>
      </c>
      <c r="J1105" s="2" t="s">
        <v>66</v>
      </c>
      <c r="K1105" s="1">
        <f>Tabelle111[[#This Row],[Menge kg Nges]]/1000</f>
        <v>145.27756000000005</v>
      </c>
      <c r="L1105" s="1">
        <f>Tabelle111[[#This Row],[Menge kg P2O5]]/1000</f>
        <v>65.450549999999993</v>
      </c>
      <c r="M1105" s="1">
        <f>Tabelle111[[#This Row],[Menge t Nges]]/Tabelle111[[#This Row],[Anzahl Lieferscheine]]</f>
        <v>0.29468064908722119</v>
      </c>
      <c r="N1105" s="1">
        <f>Tabelle111[[#This Row],[Menge t P2O5]]/Tabelle111[[#This Row],[Anzahl Lieferscheine]]</f>
        <v>0.13275973630831642</v>
      </c>
    </row>
    <row r="1106" spans="1:14" x14ac:dyDescent="0.2">
      <c r="A1106" s="2" t="s">
        <v>27</v>
      </c>
      <c r="B1106" s="2" t="s">
        <v>27</v>
      </c>
      <c r="C1106" s="2" t="s">
        <v>6</v>
      </c>
      <c r="D1106" s="2" t="s">
        <v>7</v>
      </c>
      <c r="E1106" s="2" t="s">
        <v>9</v>
      </c>
      <c r="F1106" s="2" t="s">
        <v>61</v>
      </c>
      <c r="G1106" s="1">
        <v>92986.919999999984</v>
      </c>
      <c r="H1106" s="1">
        <v>38123.020000000033</v>
      </c>
      <c r="I1106" s="4">
        <v>447</v>
      </c>
      <c r="J1106" s="2" t="s">
        <v>66</v>
      </c>
      <c r="K1106" s="1">
        <f>Tabelle111[[#This Row],[Menge kg Nges]]/1000</f>
        <v>92.986919999999984</v>
      </c>
      <c r="L1106" s="1">
        <f>Tabelle111[[#This Row],[Menge kg P2O5]]/1000</f>
        <v>38.123020000000032</v>
      </c>
      <c r="M1106" s="1">
        <f>Tabelle111[[#This Row],[Menge t Nges]]/Tabelle111[[#This Row],[Anzahl Lieferscheine]]</f>
        <v>0.20802442953020131</v>
      </c>
      <c r="N1106" s="1">
        <f>Tabelle111[[#This Row],[Menge t P2O5]]/Tabelle111[[#This Row],[Anzahl Lieferscheine]]</f>
        <v>8.5286398210290895E-2</v>
      </c>
    </row>
    <row r="1107" spans="1:14" x14ac:dyDescent="0.2">
      <c r="A1107" s="2" t="s">
        <v>27</v>
      </c>
      <c r="B1107" s="2" t="s">
        <v>27</v>
      </c>
      <c r="C1107" s="2" t="s">
        <v>6</v>
      </c>
      <c r="D1107" s="2" t="s">
        <v>7</v>
      </c>
      <c r="E1107" s="2" t="s">
        <v>10</v>
      </c>
      <c r="F1107" s="2" t="s">
        <v>61</v>
      </c>
      <c r="G1107" s="1">
        <v>14453.350000000002</v>
      </c>
      <c r="H1107" s="1">
        <v>5865.75</v>
      </c>
      <c r="I1107" s="4">
        <v>41</v>
      </c>
      <c r="J1107" s="2" t="s">
        <v>66</v>
      </c>
      <c r="K1107" s="1">
        <f>Tabelle111[[#This Row],[Menge kg Nges]]/1000</f>
        <v>14.453350000000002</v>
      </c>
      <c r="L1107" s="1">
        <f>Tabelle111[[#This Row],[Menge kg P2O5]]/1000</f>
        <v>5.8657500000000002</v>
      </c>
      <c r="M1107" s="1">
        <f>Tabelle111[[#This Row],[Menge t Nges]]/Tabelle111[[#This Row],[Anzahl Lieferscheine]]</f>
        <v>0.35252073170731713</v>
      </c>
      <c r="N1107" s="1">
        <f>Tabelle111[[#This Row],[Menge t P2O5]]/Tabelle111[[#This Row],[Anzahl Lieferscheine]]</f>
        <v>0.14306707317073172</v>
      </c>
    </row>
    <row r="1108" spans="1:14" x14ac:dyDescent="0.2">
      <c r="A1108" s="2" t="s">
        <v>27</v>
      </c>
      <c r="B1108" s="2" t="s">
        <v>27</v>
      </c>
      <c r="C1108" s="2" t="s">
        <v>6</v>
      </c>
      <c r="D1108" s="2" t="s">
        <v>7</v>
      </c>
      <c r="E1108" s="2" t="s">
        <v>11</v>
      </c>
      <c r="F1108" s="2" t="s">
        <v>61</v>
      </c>
      <c r="G1108" s="1">
        <v>106395.54</v>
      </c>
      <c r="H1108" s="1">
        <v>52290.630000000034</v>
      </c>
      <c r="I1108" s="4">
        <v>592</v>
      </c>
      <c r="J1108" s="2" t="s">
        <v>66</v>
      </c>
      <c r="K1108" s="1">
        <f>Tabelle111[[#This Row],[Menge kg Nges]]/1000</f>
        <v>106.39554</v>
      </c>
      <c r="L1108" s="1">
        <f>Tabelle111[[#This Row],[Menge kg P2O5]]/1000</f>
        <v>52.290630000000036</v>
      </c>
      <c r="M1108" s="1">
        <f>Tabelle111[[#This Row],[Menge t Nges]]/Tabelle111[[#This Row],[Anzahl Lieferscheine]]</f>
        <v>0.17972219594594593</v>
      </c>
      <c r="N1108" s="1">
        <f>Tabelle111[[#This Row],[Menge t P2O5]]/Tabelle111[[#This Row],[Anzahl Lieferscheine]]</f>
        <v>8.8328766891891952E-2</v>
      </c>
    </row>
    <row r="1109" spans="1:14" x14ac:dyDescent="0.2">
      <c r="A1109" s="2" t="s">
        <v>27</v>
      </c>
      <c r="B1109" s="2" t="s">
        <v>27</v>
      </c>
      <c r="C1109" s="2" t="s">
        <v>6</v>
      </c>
      <c r="D1109" s="2" t="s">
        <v>7</v>
      </c>
      <c r="E1109" s="2" t="s">
        <v>12</v>
      </c>
      <c r="F1109" s="2" t="s">
        <v>61</v>
      </c>
      <c r="G1109" s="1">
        <v>162923.87999999998</v>
      </c>
      <c r="H1109" s="1">
        <v>77020.779999999912</v>
      </c>
      <c r="I1109" s="4">
        <v>567</v>
      </c>
      <c r="J1109" s="2" t="s">
        <v>66</v>
      </c>
      <c r="K1109" s="1">
        <f>Tabelle111[[#This Row],[Menge kg Nges]]/1000</f>
        <v>162.92387999999997</v>
      </c>
      <c r="L1109" s="1">
        <f>Tabelle111[[#This Row],[Menge kg P2O5]]/1000</f>
        <v>77.020779999999917</v>
      </c>
      <c r="M1109" s="1">
        <f>Tabelle111[[#This Row],[Menge t Nges]]/Tabelle111[[#This Row],[Anzahl Lieferscheine]]</f>
        <v>0.28734370370370366</v>
      </c>
      <c r="N1109" s="1">
        <f>Tabelle111[[#This Row],[Menge t P2O5]]/Tabelle111[[#This Row],[Anzahl Lieferscheine]]</f>
        <v>0.13583911816578467</v>
      </c>
    </row>
    <row r="1110" spans="1:14" x14ac:dyDescent="0.2">
      <c r="A1110" s="2" t="s">
        <v>27</v>
      </c>
      <c r="B1110" s="2" t="s">
        <v>27</v>
      </c>
      <c r="C1110" s="2" t="s">
        <v>6</v>
      </c>
      <c r="D1110" s="2" t="s">
        <v>7</v>
      </c>
      <c r="E1110" s="2" t="s">
        <v>13</v>
      </c>
      <c r="F1110" s="2" t="s">
        <v>61</v>
      </c>
      <c r="G1110" s="1">
        <v>56969.26</v>
      </c>
      <c r="H1110" s="1">
        <v>34401.189999999988</v>
      </c>
      <c r="I1110" s="4">
        <v>301</v>
      </c>
      <c r="J1110" s="2" t="s">
        <v>66</v>
      </c>
      <c r="K1110" s="1">
        <f>Tabelle111[[#This Row],[Menge kg Nges]]/1000</f>
        <v>56.969260000000006</v>
      </c>
      <c r="L1110" s="1">
        <f>Tabelle111[[#This Row],[Menge kg P2O5]]/1000</f>
        <v>34.401189999999986</v>
      </c>
      <c r="M1110" s="1">
        <f>Tabelle111[[#This Row],[Menge t Nges]]/Tabelle111[[#This Row],[Anzahl Lieferscheine]]</f>
        <v>0.18926664451827244</v>
      </c>
      <c r="N1110" s="1">
        <f>Tabelle111[[#This Row],[Menge t P2O5]]/Tabelle111[[#This Row],[Anzahl Lieferscheine]]</f>
        <v>0.11428966777408633</v>
      </c>
    </row>
    <row r="1111" spans="1:14" x14ac:dyDescent="0.2">
      <c r="A1111" s="2" t="s">
        <v>27</v>
      </c>
      <c r="B1111" s="2" t="s">
        <v>27</v>
      </c>
      <c r="C1111" s="2" t="s">
        <v>6</v>
      </c>
      <c r="D1111" s="2" t="s">
        <v>7</v>
      </c>
      <c r="E1111" s="2" t="s">
        <v>14</v>
      </c>
      <c r="F1111" s="2" t="s">
        <v>61</v>
      </c>
      <c r="G1111" s="1">
        <v>141794.73000000007</v>
      </c>
      <c r="H1111" s="1">
        <v>75926.070000000007</v>
      </c>
      <c r="I1111" s="4">
        <v>605</v>
      </c>
      <c r="J1111" s="2" t="s">
        <v>66</v>
      </c>
      <c r="K1111" s="1">
        <f>Tabelle111[[#This Row],[Menge kg Nges]]/1000</f>
        <v>141.79473000000007</v>
      </c>
      <c r="L1111" s="1">
        <f>Tabelle111[[#This Row],[Menge kg P2O5]]/1000</f>
        <v>75.92607000000001</v>
      </c>
      <c r="M1111" s="1">
        <f>Tabelle111[[#This Row],[Menge t Nges]]/Tabelle111[[#This Row],[Anzahl Lieferscheine]]</f>
        <v>0.23437145454545466</v>
      </c>
      <c r="N1111" s="1">
        <f>Tabelle111[[#This Row],[Menge t P2O5]]/Tabelle111[[#This Row],[Anzahl Lieferscheine]]</f>
        <v>0.12549763636363637</v>
      </c>
    </row>
    <row r="1112" spans="1:14" x14ac:dyDescent="0.2">
      <c r="A1112" s="2" t="s">
        <v>27</v>
      </c>
      <c r="B1112" s="2" t="s">
        <v>27</v>
      </c>
      <c r="C1112" s="2" t="s">
        <v>6</v>
      </c>
      <c r="D1112" s="2" t="s">
        <v>15</v>
      </c>
      <c r="E1112" s="2" t="s">
        <v>8</v>
      </c>
      <c r="F1112" s="2" t="s">
        <v>61</v>
      </c>
      <c r="G1112" s="1">
        <v>1436.75</v>
      </c>
      <c r="H1112" s="1">
        <v>1113.7</v>
      </c>
      <c r="I1112" s="4">
        <v>3</v>
      </c>
      <c r="J1112" s="2" t="s">
        <v>66</v>
      </c>
      <c r="K1112" s="1">
        <f>Tabelle111[[#This Row],[Menge kg Nges]]/1000</f>
        <v>1.43675</v>
      </c>
      <c r="L1112" s="1">
        <f>Tabelle111[[#This Row],[Menge kg P2O5]]/1000</f>
        <v>1.1137000000000001</v>
      </c>
      <c r="M1112" s="1">
        <f>Tabelle111[[#This Row],[Menge t Nges]]/Tabelle111[[#This Row],[Anzahl Lieferscheine]]</f>
        <v>0.47891666666666666</v>
      </c>
      <c r="N1112" s="1">
        <f>Tabelle111[[#This Row],[Menge t P2O5]]/Tabelle111[[#This Row],[Anzahl Lieferscheine]]</f>
        <v>0.37123333333333336</v>
      </c>
    </row>
    <row r="1113" spans="1:14" x14ac:dyDescent="0.2">
      <c r="A1113" s="2" t="s">
        <v>27</v>
      </c>
      <c r="B1113" s="2" t="s">
        <v>27</v>
      </c>
      <c r="C1113" s="2" t="s">
        <v>6</v>
      </c>
      <c r="D1113" s="2" t="s">
        <v>15</v>
      </c>
      <c r="E1113" s="2" t="s">
        <v>16</v>
      </c>
      <c r="F1113" s="2" t="s">
        <v>61</v>
      </c>
      <c r="G1113" s="1">
        <v>5633.21</v>
      </c>
      <c r="H1113" s="1">
        <v>5142.2</v>
      </c>
      <c r="I1113" s="4">
        <v>48</v>
      </c>
      <c r="J1113" s="2" t="s">
        <v>66</v>
      </c>
      <c r="K1113" s="1">
        <f>Tabelle111[[#This Row],[Menge kg Nges]]/1000</f>
        <v>5.6332100000000001</v>
      </c>
      <c r="L1113" s="1">
        <f>Tabelle111[[#This Row],[Menge kg P2O5]]/1000</f>
        <v>5.1421999999999999</v>
      </c>
      <c r="M1113" s="1">
        <f>Tabelle111[[#This Row],[Menge t Nges]]/Tabelle111[[#This Row],[Anzahl Lieferscheine]]</f>
        <v>0.11735854166666666</v>
      </c>
      <c r="N1113" s="1">
        <f>Tabelle111[[#This Row],[Menge t P2O5]]/Tabelle111[[#This Row],[Anzahl Lieferscheine]]</f>
        <v>0.10712916666666666</v>
      </c>
    </row>
    <row r="1114" spans="1:14" x14ac:dyDescent="0.2">
      <c r="A1114" s="2" t="s">
        <v>27</v>
      </c>
      <c r="B1114" s="2" t="s">
        <v>27</v>
      </c>
      <c r="C1114" s="2" t="s">
        <v>6</v>
      </c>
      <c r="D1114" s="2" t="s">
        <v>15</v>
      </c>
      <c r="E1114" s="2" t="s">
        <v>17</v>
      </c>
      <c r="F1114" s="2" t="s">
        <v>61</v>
      </c>
      <c r="G1114" s="1">
        <v>420.66</v>
      </c>
      <c r="H1114" s="1">
        <v>283.86</v>
      </c>
      <c r="I1114" s="4">
        <v>1</v>
      </c>
      <c r="J1114" s="2" t="s">
        <v>66</v>
      </c>
      <c r="K1114" s="1">
        <f>Tabelle111[[#This Row],[Menge kg Nges]]/1000</f>
        <v>0.42066000000000003</v>
      </c>
      <c r="L1114" s="1">
        <f>Tabelle111[[#This Row],[Menge kg P2O5]]/1000</f>
        <v>0.28386</v>
      </c>
      <c r="M1114" s="1">
        <f>Tabelle111[[#This Row],[Menge t Nges]]/Tabelle111[[#This Row],[Anzahl Lieferscheine]]</f>
        <v>0.42066000000000003</v>
      </c>
      <c r="N1114" s="1">
        <f>Tabelle111[[#This Row],[Menge t P2O5]]/Tabelle111[[#This Row],[Anzahl Lieferscheine]]</f>
        <v>0.28386</v>
      </c>
    </row>
    <row r="1115" spans="1:14" x14ac:dyDescent="0.2">
      <c r="A1115" s="2" t="s">
        <v>27</v>
      </c>
      <c r="B1115" s="2" t="s">
        <v>27</v>
      </c>
      <c r="C1115" s="2" t="s">
        <v>6</v>
      </c>
      <c r="D1115" s="2" t="s">
        <v>15</v>
      </c>
      <c r="E1115" s="2" t="s">
        <v>18</v>
      </c>
      <c r="F1115" s="2" t="s">
        <v>61</v>
      </c>
      <c r="G1115" s="1">
        <v>31925.369999999995</v>
      </c>
      <c r="H1115" s="1">
        <v>26010.239999999998</v>
      </c>
      <c r="I1115" s="4">
        <v>91</v>
      </c>
      <c r="J1115" s="2" t="s">
        <v>66</v>
      </c>
      <c r="K1115" s="1">
        <f>Tabelle111[[#This Row],[Menge kg Nges]]/1000</f>
        <v>31.925369999999994</v>
      </c>
      <c r="L1115" s="1">
        <f>Tabelle111[[#This Row],[Menge kg P2O5]]/1000</f>
        <v>26.01024</v>
      </c>
      <c r="M1115" s="1">
        <f>Tabelle111[[#This Row],[Menge t Nges]]/Tabelle111[[#This Row],[Anzahl Lieferscheine]]</f>
        <v>0.35082824175824168</v>
      </c>
      <c r="N1115" s="1">
        <f>Tabelle111[[#This Row],[Menge t P2O5]]/Tabelle111[[#This Row],[Anzahl Lieferscheine]]</f>
        <v>0.28582681318681319</v>
      </c>
    </row>
    <row r="1116" spans="1:14" x14ac:dyDescent="0.2">
      <c r="A1116" s="2" t="s">
        <v>27</v>
      </c>
      <c r="B1116" s="2" t="s">
        <v>27</v>
      </c>
      <c r="C1116" s="2" t="s">
        <v>6</v>
      </c>
      <c r="D1116" s="2" t="s">
        <v>15</v>
      </c>
      <c r="E1116" s="2" t="s">
        <v>19</v>
      </c>
      <c r="F1116" s="2" t="s">
        <v>61</v>
      </c>
      <c r="G1116" s="1">
        <v>5697.59</v>
      </c>
      <c r="H1116" s="1">
        <v>5079.17</v>
      </c>
      <c r="I1116" s="4">
        <v>15</v>
      </c>
      <c r="J1116" s="2" t="s">
        <v>66</v>
      </c>
      <c r="K1116" s="1">
        <f>Tabelle111[[#This Row],[Menge kg Nges]]/1000</f>
        <v>5.6975899999999999</v>
      </c>
      <c r="L1116" s="1">
        <f>Tabelle111[[#This Row],[Menge kg P2O5]]/1000</f>
        <v>5.0791700000000004</v>
      </c>
      <c r="M1116" s="1">
        <f>Tabelle111[[#This Row],[Menge t Nges]]/Tabelle111[[#This Row],[Anzahl Lieferscheine]]</f>
        <v>0.37983933333333331</v>
      </c>
      <c r="N1116" s="1">
        <f>Tabelle111[[#This Row],[Menge t P2O5]]/Tabelle111[[#This Row],[Anzahl Lieferscheine]]</f>
        <v>0.33861133333333338</v>
      </c>
    </row>
    <row r="1117" spans="1:14" x14ac:dyDescent="0.2">
      <c r="A1117" s="2" t="s">
        <v>27</v>
      </c>
      <c r="B1117" s="2" t="s">
        <v>27</v>
      </c>
      <c r="C1117" s="2" t="s">
        <v>6</v>
      </c>
      <c r="D1117" s="2" t="s">
        <v>15</v>
      </c>
      <c r="E1117" s="2" t="s">
        <v>20</v>
      </c>
      <c r="F1117" s="2" t="s">
        <v>61</v>
      </c>
      <c r="G1117" s="1">
        <v>13815.599999999993</v>
      </c>
      <c r="H1117" s="1">
        <v>8462.4</v>
      </c>
      <c r="I1117" s="4">
        <v>151</v>
      </c>
      <c r="J1117" s="2" t="s">
        <v>66</v>
      </c>
      <c r="K1117" s="1">
        <f>Tabelle111[[#This Row],[Menge kg Nges]]/1000</f>
        <v>13.815599999999993</v>
      </c>
      <c r="L1117" s="1">
        <f>Tabelle111[[#This Row],[Menge kg P2O5]]/1000</f>
        <v>8.4623999999999988</v>
      </c>
      <c r="M1117" s="1">
        <f>Tabelle111[[#This Row],[Menge t Nges]]/Tabelle111[[#This Row],[Anzahl Lieferscheine]]</f>
        <v>9.1494039735099286E-2</v>
      </c>
      <c r="N1117" s="1">
        <f>Tabelle111[[#This Row],[Menge t P2O5]]/Tabelle111[[#This Row],[Anzahl Lieferscheine]]</f>
        <v>5.6042384105960255E-2</v>
      </c>
    </row>
    <row r="1118" spans="1:14" x14ac:dyDescent="0.2">
      <c r="A1118" s="2" t="s">
        <v>27</v>
      </c>
      <c r="B1118" s="2" t="s">
        <v>27</v>
      </c>
      <c r="C1118" s="2" t="s">
        <v>6</v>
      </c>
      <c r="D1118" s="2" t="s">
        <v>15</v>
      </c>
      <c r="E1118" s="2" t="s">
        <v>21</v>
      </c>
      <c r="F1118" s="2" t="s">
        <v>61</v>
      </c>
      <c r="G1118" s="1">
        <v>39393.390000000007</v>
      </c>
      <c r="H1118" s="1">
        <v>22929.890000000003</v>
      </c>
      <c r="I1118" s="4">
        <v>196</v>
      </c>
      <c r="J1118" s="2" t="s">
        <v>66</v>
      </c>
      <c r="K1118" s="1">
        <f>Tabelle111[[#This Row],[Menge kg Nges]]/1000</f>
        <v>39.393390000000004</v>
      </c>
      <c r="L1118" s="1">
        <f>Tabelle111[[#This Row],[Menge kg P2O5]]/1000</f>
        <v>22.929890000000004</v>
      </c>
      <c r="M1118" s="1">
        <f>Tabelle111[[#This Row],[Menge t Nges]]/Tabelle111[[#This Row],[Anzahl Lieferscheine]]</f>
        <v>0.20098668367346942</v>
      </c>
      <c r="N1118" s="1">
        <f>Tabelle111[[#This Row],[Menge t P2O5]]/Tabelle111[[#This Row],[Anzahl Lieferscheine]]</f>
        <v>0.11698923469387756</v>
      </c>
    </row>
    <row r="1119" spans="1:14" x14ac:dyDescent="0.2">
      <c r="A1119" s="2" t="s">
        <v>27</v>
      </c>
      <c r="B1119" s="2" t="s">
        <v>27</v>
      </c>
      <c r="C1119" s="2" t="s">
        <v>6</v>
      </c>
      <c r="D1119" s="2" t="s">
        <v>15</v>
      </c>
      <c r="E1119" s="2" t="s">
        <v>9</v>
      </c>
      <c r="F1119" s="2" t="s">
        <v>61</v>
      </c>
      <c r="G1119" s="1">
        <v>23134.159999999989</v>
      </c>
      <c r="H1119" s="1">
        <v>12571.910000000002</v>
      </c>
      <c r="I1119" s="4">
        <v>101</v>
      </c>
      <c r="J1119" s="2" t="s">
        <v>66</v>
      </c>
      <c r="K1119" s="1">
        <f>Tabelle111[[#This Row],[Menge kg Nges]]/1000</f>
        <v>23.134159999999987</v>
      </c>
      <c r="L1119" s="1">
        <f>Tabelle111[[#This Row],[Menge kg P2O5]]/1000</f>
        <v>12.571910000000001</v>
      </c>
      <c r="M1119" s="1">
        <f>Tabelle111[[#This Row],[Menge t Nges]]/Tabelle111[[#This Row],[Anzahl Lieferscheine]]</f>
        <v>0.22905108910891075</v>
      </c>
      <c r="N1119" s="1">
        <f>Tabelle111[[#This Row],[Menge t P2O5]]/Tabelle111[[#This Row],[Anzahl Lieferscheine]]</f>
        <v>0.12447435643564357</v>
      </c>
    </row>
    <row r="1120" spans="1:14" x14ac:dyDescent="0.2">
      <c r="A1120" s="2" t="s">
        <v>27</v>
      </c>
      <c r="B1120" s="2" t="s">
        <v>27</v>
      </c>
      <c r="C1120" s="2" t="s">
        <v>6</v>
      </c>
      <c r="D1120" s="2" t="s">
        <v>15</v>
      </c>
      <c r="E1120" s="2" t="s">
        <v>10</v>
      </c>
      <c r="F1120" s="2" t="s">
        <v>61</v>
      </c>
      <c r="G1120" s="1">
        <v>9685.75</v>
      </c>
      <c r="H1120" s="1">
        <v>4349.33</v>
      </c>
      <c r="I1120" s="4">
        <v>18</v>
      </c>
      <c r="J1120" s="2" t="s">
        <v>66</v>
      </c>
      <c r="K1120" s="1">
        <f>Tabelle111[[#This Row],[Menge kg Nges]]/1000</f>
        <v>9.6857500000000005</v>
      </c>
      <c r="L1120" s="1">
        <f>Tabelle111[[#This Row],[Menge kg P2O5]]/1000</f>
        <v>4.3493300000000001</v>
      </c>
      <c r="M1120" s="1">
        <f>Tabelle111[[#This Row],[Menge t Nges]]/Tabelle111[[#This Row],[Anzahl Lieferscheine]]</f>
        <v>0.53809722222222223</v>
      </c>
      <c r="N1120" s="1">
        <f>Tabelle111[[#This Row],[Menge t P2O5]]/Tabelle111[[#This Row],[Anzahl Lieferscheine]]</f>
        <v>0.24162944444444445</v>
      </c>
    </row>
    <row r="1121" spans="1:14" x14ac:dyDescent="0.2">
      <c r="A1121" s="2" t="s">
        <v>27</v>
      </c>
      <c r="B1121" s="2" t="s">
        <v>27</v>
      </c>
      <c r="C1121" s="2" t="s">
        <v>6</v>
      </c>
      <c r="D1121" s="2" t="s">
        <v>15</v>
      </c>
      <c r="E1121" s="2" t="s">
        <v>23</v>
      </c>
      <c r="F1121" s="2" t="s">
        <v>61</v>
      </c>
      <c r="G1121" s="1">
        <v>205.2</v>
      </c>
      <c r="H1121" s="1">
        <v>84.64</v>
      </c>
      <c r="I1121" s="4">
        <v>2</v>
      </c>
      <c r="J1121" s="2" t="s">
        <v>66</v>
      </c>
      <c r="K1121" s="1">
        <f>Tabelle111[[#This Row],[Menge kg Nges]]/1000</f>
        <v>0.20519999999999999</v>
      </c>
      <c r="L1121" s="1">
        <f>Tabelle111[[#This Row],[Menge kg P2O5]]/1000</f>
        <v>8.4640000000000007E-2</v>
      </c>
      <c r="M1121" s="1">
        <f>Tabelle111[[#This Row],[Menge t Nges]]/Tabelle111[[#This Row],[Anzahl Lieferscheine]]</f>
        <v>0.1026</v>
      </c>
      <c r="N1121" s="1">
        <f>Tabelle111[[#This Row],[Menge t P2O5]]/Tabelle111[[#This Row],[Anzahl Lieferscheine]]</f>
        <v>4.2320000000000003E-2</v>
      </c>
    </row>
    <row r="1122" spans="1:14" x14ac:dyDescent="0.2">
      <c r="A1122" s="2" t="s">
        <v>27</v>
      </c>
      <c r="B1122" s="2" t="s">
        <v>27</v>
      </c>
      <c r="C1122" s="2" t="s">
        <v>6</v>
      </c>
      <c r="D1122" s="2" t="s">
        <v>15</v>
      </c>
      <c r="E1122" s="2" t="s">
        <v>57</v>
      </c>
      <c r="F1122" s="2" t="s">
        <v>61</v>
      </c>
      <c r="G1122" s="1">
        <v>715</v>
      </c>
      <c r="H1122" s="1">
        <v>637</v>
      </c>
      <c r="I1122" s="4">
        <v>3</v>
      </c>
      <c r="J1122" s="2" t="s">
        <v>66</v>
      </c>
      <c r="K1122" s="1">
        <f>Tabelle111[[#This Row],[Menge kg Nges]]/1000</f>
        <v>0.71499999999999997</v>
      </c>
      <c r="L1122" s="1">
        <f>Tabelle111[[#This Row],[Menge kg P2O5]]/1000</f>
        <v>0.63700000000000001</v>
      </c>
      <c r="M1122" s="1">
        <f>Tabelle111[[#This Row],[Menge t Nges]]/Tabelle111[[#This Row],[Anzahl Lieferscheine]]</f>
        <v>0.23833333333333331</v>
      </c>
      <c r="N1122" s="1">
        <f>Tabelle111[[#This Row],[Menge t P2O5]]/Tabelle111[[#This Row],[Anzahl Lieferscheine]]</f>
        <v>0.21233333333333335</v>
      </c>
    </row>
    <row r="1123" spans="1:14" x14ac:dyDescent="0.2">
      <c r="A1123" s="2" t="s">
        <v>27</v>
      </c>
      <c r="B1123" s="2" t="s">
        <v>27</v>
      </c>
      <c r="C1123" s="2" t="s">
        <v>6</v>
      </c>
      <c r="D1123" s="2" t="s">
        <v>15</v>
      </c>
      <c r="E1123" s="2" t="s">
        <v>12</v>
      </c>
      <c r="F1123" s="2" t="s">
        <v>61</v>
      </c>
      <c r="G1123" s="1">
        <v>3215.94</v>
      </c>
      <c r="H1123" s="1">
        <v>2886.1000000000004</v>
      </c>
      <c r="I1123" s="4">
        <v>8</v>
      </c>
      <c r="J1123" s="2" t="s">
        <v>66</v>
      </c>
      <c r="K1123" s="1">
        <f>Tabelle111[[#This Row],[Menge kg Nges]]/1000</f>
        <v>3.2159400000000002</v>
      </c>
      <c r="L1123" s="1">
        <f>Tabelle111[[#This Row],[Menge kg P2O5]]/1000</f>
        <v>2.8861000000000003</v>
      </c>
      <c r="M1123" s="1">
        <f>Tabelle111[[#This Row],[Menge t Nges]]/Tabelle111[[#This Row],[Anzahl Lieferscheine]]</f>
        <v>0.40199250000000003</v>
      </c>
      <c r="N1123" s="1">
        <f>Tabelle111[[#This Row],[Menge t P2O5]]/Tabelle111[[#This Row],[Anzahl Lieferscheine]]</f>
        <v>0.36076250000000004</v>
      </c>
    </row>
    <row r="1124" spans="1:14" x14ac:dyDescent="0.2">
      <c r="A1124" s="2" t="s">
        <v>27</v>
      </c>
      <c r="B1124" s="2" t="s">
        <v>27</v>
      </c>
      <c r="C1124" s="2" t="s">
        <v>6</v>
      </c>
      <c r="D1124" s="2" t="s">
        <v>15</v>
      </c>
      <c r="E1124" s="2" t="s">
        <v>13</v>
      </c>
      <c r="F1124" s="2" t="s">
        <v>61</v>
      </c>
      <c r="G1124" s="1">
        <v>405.65999999999997</v>
      </c>
      <c r="H1124" s="1">
        <v>341.58000000000004</v>
      </c>
      <c r="I1124" s="4">
        <v>3</v>
      </c>
      <c r="J1124" s="2" t="s">
        <v>66</v>
      </c>
      <c r="K1124" s="1">
        <f>Tabelle111[[#This Row],[Menge kg Nges]]/1000</f>
        <v>0.40565999999999997</v>
      </c>
      <c r="L1124" s="1">
        <f>Tabelle111[[#This Row],[Menge kg P2O5]]/1000</f>
        <v>0.34158000000000005</v>
      </c>
      <c r="M1124" s="1">
        <f>Tabelle111[[#This Row],[Menge t Nges]]/Tabelle111[[#This Row],[Anzahl Lieferscheine]]</f>
        <v>0.13521999999999998</v>
      </c>
      <c r="N1124" s="1">
        <f>Tabelle111[[#This Row],[Menge t P2O5]]/Tabelle111[[#This Row],[Anzahl Lieferscheine]]</f>
        <v>0.11386000000000002</v>
      </c>
    </row>
    <row r="1125" spans="1:14" x14ac:dyDescent="0.2">
      <c r="A1125" s="2" t="s">
        <v>27</v>
      </c>
      <c r="B1125" s="2" t="s">
        <v>27</v>
      </c>
      <c r="C1125" s="2" t="s">
        <v>6</v>
      </c>
      <c r="D1125" s="2" t="s">
        <v>15</v>
      </c>
      <c r="E1125" s="2" t="s">
        <v>14</v>
      </c>
      <c r="F1125" s="2" t="s">
        <v>61</v>
      </c>
      <c r="G1125" s="1">
        <v>933.48</v>
      </c>
      <c r="H1125" s="1">
        <v>862.58</v>
      </c>
      <c r="I1125" s="4">
        <v>11</v>
      </c>
      <c r="J1125" s="2" t="s">
        <v>66</v>
      </c>
      <c r="K1125" s="1">
        <f>Tabelle111[[#This Row],[Menge kg Nges]]/1000</f>
        <v>0.93347999999999998</v>
      </c>
      <c r="L1125" s="1">
        <f>Tabelle111[[#This Row],[Menge kg P2O5]]/1000</f>
        <v>0.86258000000000001</v>
      </c>
      <c r="M1125" s="1">
        <f>Tabelle111[[#This Row],[Menge t Nges]]/Tabelle111[[#This Row],[Anzahl Lieferscheine]]</f>
        <v>8.4861818181818177E-2</v>
      </c>
      <c r="N1125" s="1">
        <f>Tabelle111[[#This Row],[Menge t P2O5]]/Tabelle111[[#This Row],[Anzahl Lieferscheine]]</f>
        <v>7.8416363636363631E-2</v>
      </c>
    </row>
    <row r="1126" spans="1:14" x14ac:dyDescent="0.2">
      <c r="A1126" s="2" t="s">
        <v>27</v>
      </c>
      <c r="B1126" s="2" t="s">
        <v>27</v>
      </c>
      <c r="C1126" s="2" t="s">
        <v>6</v>
      </c>
      <c r="D1126" s="2" t="s">
        <v>15</v>
      </c>
      <c r="E1126" s="2" t="s">
        <v>31</v>
      </c>
      <c r="F1126" s="2" t="s">
        <v>61</v>
      </c>
      <c r="G1126" s="1">
        <v>64.8</v>
      </c>
      <c r="H1126" s="1">
        <v>26.73</v>
      </c>
      <c r="I1126" s="4">
        <v>2</v>
      </c>
      <c r="J1126" s="2" t="s">
        <v>66</v>
      </c>
      <c r="K1126" s="1">
        <f>Tabelle111[[#This Row],[Menge kg Nges]]/1000</f>
        <v>6.4799999999999996E-2</v>
      </c>
      <c r="L1126" s="1">
        <f>Tabelle111[[#This Row],[Menge kg P2O5]]/1000</f>
        <v>2.673E-2</v>
      </c>
      <c r="M1126" s="1">
        <f>Tabelle111[[#This Row],[Menge t Nges]]/Tabelle111[[#This Row],[Anzahl Lieferscheine]]</f>
        <v>3.2399999999999998E-2</v>
      </c>
      <c r="N1126" s="1">
        <f>Tabelle111[[#This Row],[Menge t P2O5]]/Tabelle111[[#This Row],[Anzahl Lieferscheine]]</f>
        <v>1.3365E-2</v>
      </c>
    </row>
    <row r="1127" spans="1:14" x14ac:dyDescent="0.2">
      <c r="A1127" s="2" t="s">
        <v>27</v>
      </c>
      <c r="B1127" s="2" t="s">
        <v>27</v>
      </c>
      <c r="C1127" s="2" t="s">
        <v>25</v>
      </c>
      <c r="D1127" s="2" t="s">
        <v>25</v>
      </c>
      <c r="E1127" s="2" t="s">
        <v>26</v>
      </c>
      <c r="F1127" s="2" t="s">
        <v>61</v>
      </c>
      <c r="G1127" s="1">
        <v>499876.64000000036</v>
      </c>
      <c r="H1127" s="1">
        <v>231639.17000000019</v>
      </c>
      <c r="I1127" s="4">
        <v>1248</v>
      </c>
      <c r="J1127" s="2" t="s">
        <v>66</v>
      </c>
      <c r="K1127" s="1">
        <f>Tabelle111[[#This Row],[Menge kg Nges]]/1000</f>
        <v>499.87664000000035</v>
      </c>
      <c r="L1127" s="1">
        <f>Tabelle111[[#This Row],[Menge kg P2O5]]/1000</f>
        <v>231.63917000000018</v>
      </c>
      <c r="M1127" s="1">
        <f>Tabelle111[[#This Row],[Menge t Nges]]/Tabelle111[[#This Row],[Anzahl Lieferscheine]]</f>
        <v>0.40054217948717979</v>
      </c>
      <c r="N1127" s="1">
        <f>Tabelle111[[#This Row],[Menge t P2O5]]/Tabelle111[[#This Row],[Anzahl Lieferscheine]]</f>
        <v>0.18560830929487193</v>
      </c>
    </row>
    <row r="1128" spans="1:14" x14ac:dyDescent="0.2">
      <c r="A1128" s="2" t="s">
        <v>27</v>
      </c>
      <c r="B1128" s="2" t="s">
        <v>44</v>
      </c>
      <c r="C1128" s="2" t="s">
        <v>6</v>
      </c>
      <c r="D1128" s="2" t="s">
        <v>15</v>
      </c>
      <c r="E1128" s="2" t="s">
        <v>10</v>
      </c>
      <c r="F1128" s="2" t="s">
        <v>61</v>
      </c>
      <c r="G1128" s="1">
        <v>456</v>
      </c>
      <c r="H1128" s="1">
        <v>239.4</v>
      </c>
      <c r="I1128" s="4">
        <v>1</v>
      </c>
      <c r="J1128" s="2" t="s">
        <v>66</v>
      </c>
      <c r="K1128" s="1">
        <f>Tabelle111[[#This Row],[Menge kg Nges]]/1000</f>
        <v>0.45600000000000002</v>
      </c>
      <c r="L1128" s="1">
        <f>Tabelle111[[#This Row],[Menge kg P2O5]]/1000</f>
        <v>0.2394</v>
      </c>
      <c r="M1128" s="1">
        <f>Tabelle111[[#This Row],[Menge t Nges]]/Tabelle111[[#This Row],[Anzahl Lieferscheine]]</f>
        <v>0.45600000000000002</v>
      </c>
      <c r="N1128" s="1">
        <f>Tabelle111[[#This Row],[Menge t P2O5]]/Tabelle111[[#This Row],[Anzahl Lieferscheine]]</f>
        <v>0.2394</v>
      </c>
    </row>
    <row r="1129" spans="1:14" x14ac:dyDescent="0.2">
      <c r="A1129" s="2" t="s">
        <v>27</v>
      </c>
      <c r="B1129" s="2" t="s">
        <v>46</v>
      </c>
      <c r="C1129" s="2" t="s">
        <v>6</v>
      </c>
      <c r="D1129" s="2" t="s">
        <v>7</v>
      </c>
      <c r="E1129" s="2" t="s">
        <v>12</v>
      </c>
      <c r="F1129" s="2" t="s">
        <v>61</v>
      </c>
      <c r="G1129" s="1">
        <v>333.3</v>
      </c>
      <c r="H1129" s="1">
        <v>92.4</v>
      </c>
      <c r="I1129" s="4">
        <v>2</v>
      </c>
      <c r="J1129" s="2" t="s">
        <v>66</v>
      </c>
      <c r="K1129" s="1">
        <f>Tabelle111[[#This Row],[Menge kg Nges]]/1000</f>
        <v>0.33329999999999999</v>
      </c>
      <c r="L1129" s="1">
        <f>Tabelle111[[#This Row],[Menge kg P2O5]]/1000</f>
        <v>9.240000000000001E-2</v>
      </c>
      <c r="M1129" s="1">
        <f>Tabelle111[[#This Row],[Menge t Nges]]/Tabelle111[[#This Row],[Anzahl Lieferscheine]]</f>
        <v>0.16664999999999999</v>
      </c>
      <c r="N1129" s="1">
        <f>Tabelle111[[#This Row],[Menge t P2O5]]/Tabelle111[[#This Row],[Anzahl Lieferscheine]]</f>
        <v>4.6200000000000005E-2</v>
      </c>
    </row>
    <row r="1130" spans="1:14" x14ac:dyDescent="0.2">
      <c r="A1130" s="2" t="s">
        <v>27</v>
      </c>
      <c r="B1130" s="2" t="s">
        <v>46</v>
      </c>
      <c r="C1130" s="2" t="s">
        <v>25</v>
      </c>
      <c r="D1130" s="2" t="s">
        <v>25</v>
      </c>
      <c r="E1130" s="2" t="s">
        <v>26</v>
      </c>
      <c r="F1130" s="2" t="s">
        <v>61</v>
      </c>
      <c r="G1130" s="1">
        <v>986.31999999999994</v>
      </c>
      <c r="H1130" s="1">
        <v>404.1</v>
      </c>
      <c r="I1130" s="4">
        <v>4</v>
      </c>
      <c r="J1130" s="2" t="s">
        <v>66</v>
      </c>
      <c r="K1130" s="1">
        <f>Tabelle111[[#This Row],[Menge kg Nges]]/1000</f>
        <v>0.98631999999999997</v>
      </c>
      <c r="L1130" s="1">
        <f>Tabelle111[[#This Row],[Menge kg P2O5]]/1000</f>
        <v>0.40410000000000001</v>
      </c>
      <c r="M1130" s="1">
        <f>Tabelle111[[#This Row],[Menge t Nges]]/Tabelle111[[#This Row],[Anzahl Lieferscheine]]</f>
        <v>0.24657999999999999</v>
      </c>
      <c r="N1130" s="1">
        <f>Tabelle111[[#This Row],[Menge t P2O5]]/Tabelle111[[#This Row],[Anzahl Lieferscheine]]</f>
        <v>0.101025</v>
      </c>
    </row>
    <row r="1131" spans="1:14" x14ac:dyDescent="0.2">
      <c r="A1131" s="2" t="s">
        <v>27</v>
      </c>
      <c r="B1131" s="2" t="s">
        <v>34</v>
      </c>
      <c r="C1131" s="2" t="s">
        <v>6</v>
      </c>
      <c r="D1131" s="2" t="s">
        <v>7</v>
      </c>
      <c r="E1131" s="2" t="s">
        <v>8</v>
      </c>
      <c r="F1131" s="2" t="s">
        <v>61</v>
      </c>
      <c r="G1131" s="1">
        <v>315</v>
      </c>
      <c r="H1131" s="1">
        <v>147</v>
      </c>
      <c r="I1131" s="4">
        <v>2</v>
      </c>
      <c r="J1131" s="2" t="s">
        <v>66</v>
      </c>
      <c r="K1131" s="1">
        <f>Tabelle111[[#This Row],[Menge kg Nges]]/1000</f>
        <v>0.315</v>
      </c>
      <c r="L1131" s="1">
        <f>Tabelle111[[#This Row],[Menge kg P2O5]]/1000</f>
        <v>0.14699999999999999</v>
      </c>
      <c r="M1131" s="1">
        <f>Tabelle111[[#This Row],[Menge t Nges]]/Tabelle111[[#This Row],[Anzahl Lieferscheine]]</f>
        <v>0.1575</v>
      </c>
      <c r="N1131" s="1">
        <f>Tabelle111[[#This Row],[Menge t P2O5]]/Tabelle111[[#This Row],[Anzahl Lieferscheine]]</f>
        <v>7.3499999999999996E-2</v>
      </c>
    </row>
    <row r="1132" spans="1:14" x14ac:dyDescent="0.2">
      <c r="A1132" s="2" t="s">
        <v>27</v>
      </c>
      <c r="B1132" s="2" t="s">
        <v>34</v>
      </c>
      <c r="C1132" s="2" t="s">
        <v>6</v>
      </c>
      <c r="D1132" s="2" t="s">
        <v>7</v>
      </c>
      <c r="E1132" s="2" t="s">
        <v>11</v>
      </c>
      <c r="F1132" s="2" t="s">
        <v>61</v>
      </c>
      <c r="G1132" s="1">
        <v>414.9</v>
      </c>
      <c r="H1132" s="1">
        <v>152.80000000000001</v>
      </c>
      <c r="I1132" s="4">
        <v>4</v>
      </c>
      <c r="J1132" s="2" t="s">
        <v>66</v>
      </c>
      <c r="K1132" s="1">
        <f>Tabelle111[[#This Row],[Menge kg Nges]]/1000</f>
        <v>0.41489999999999999</v>
      </c>
      <c r="L1132" s="1">
        <f>Tabelle111[[#This Row],[Menge kg P2O5]]/1000</f>
        <v>0.15280000000000002</v>
      </c>
      <c r="M1132" s="1">
        <f>Tabelle111[[#This Row],[Menge t Nges]]/Tabelle111[[#This Row],[Anzahl Lieferscheine]]</f>
        <v>0.103725</v>
      </c>
      <c r="N1132" s="1">
        <f>Tabelle111[[#This Row],[Menge t P2O5]]/Tabelle111[[#This Row],[Anzahl Lieferscheine]]</f>
        <v>3.8200000000000005E-2</v>
      </c>
    </row>
    <row r="1133" spans="1:14" x14ac:dyDescent="0.2">
      <c r="A1133" s="2" t="s">
        <v>27</v>
      </c>
      <c r="B1133" s="2" t="s">
        <v>34</v>
      </c>
      <c r="C1133" s="2" t="s">
        <v>6</v>
      </c>
      <c r="D1133" s="2" t="s">
        <v>7</v>
      </c>
      <c r="E1133" s="2" t="s">
        <v>13</v>
      </c>
      <c r="F1133" s="2" t="s">
        <v>61</v>
      </c>
      <c r="G1133" s="1">
        <v>3103</v>
      </c>
      <c r="H1133" s="1">
        <v>1551.5</v>
      </c>
      <c r="I1133" s="4">
        <v>3</v>
      </c>
      <c r="J1133" s="2" t="s">
        <v>66</v>
      </c>
      <c r="K1133" s="1">
        <f>Tabelle111[[#This Row],[Menge kg Nges]]/1000</f>
        <v>3.1030000000000002</v>
      </c>
      <c r="L1133" s="1">
        <f>Tabelle111[[#This Row],[Menge kg P2O5]]/1000</f>
        <v>1.5515000000000001</v>
      </c>
      <c r="M1133" s="1">
        <f>Tabelle111[[#This Row],[Menge t Nges]]/Tabelle111[[#This Row],[Anzahl Lieferscheine]]</f>
        <v>1.0343333333333333</v>
      </c>
      <c r="N1133" s="1">
        <f>Tabelle111[[#This Row],[Menge t P2O5]]/Tabelle111[[#This Row],[Anzahl Lieferscheine]]</f>
        <v>0.51716666666666666</v>
      </c>
    </row>
    <row r="1134" spans="1:14" x14ac:dyDescent="0.2">
      <c r="A1134" s="2" t="s">
        <v>27</v>
      </c>
      <c r="B1134" s="2" t="s">
        <v>34</v>
      </c>
      <c r="C1134" s="2" t="s">
        <v>6</v>
      </c>
      <c r="D1134" s="2" t="s">
        <v>15</v>
      </c>
      <c r="E1134" s="2" t="s">
        <v>21</v>
      </c>
      <c r="F1134" s="2" t="s">
        <v>61</v>
      </c>
      <c r="G1134" s="1">
        <v>285.60000000000002</v>
      </c>
      <c r="H1134" s="1">
        <v>168</v>
      </c>
      <c r="I1134" s="4">
        <v>2</v>
      </c>
      <c r="J1134" s="2" t="s">
        <v>66</v>
      </c>
      <c r="K1134" s="1">
        <f>Tabelle111[[#This Row],[Menge kg Nges]]/1000</f>
        <v>0.28560000000000002</v>
      </c>
      <c r="L1134" s="1">
        <f>Tabelle111[[#This Row],[Menge kg P2O5]]/1000</f>
        <v>0.16800000000000001</v>
      </c>
      <c r="M1134" s="1">
        <f>Tabelle111[[#This Row],[Menge t Nges]]/Tabelle111[[#This Row],[Anzahl Lieferscheine]]</f>
        <v>0.14280000000000001</v>
      </c>
      <c r="N1134" s="1">
        <f>Tabelle111[[#This Row],[Menge t P2O5]]/Tabelle111[[#This Row],[Anzahl Lieferscheine]]</f>
        <v>8.4000000000000005E-2</v>
      </c>
    </row>
    <row r="1135" spans="1:14" x14ac:dyDescent="0.2">
      <c r="A1135" s="2" t="s">
        <v>27</v>
      </c>
      <c r="B1135" s="2" t="s">
        <v>34</v>
      </c>
      <c r="C1135" s="2" t="s">
        <v>25</v>
      </c>
      <c r="D1135" s="2" t="s">
        <v>25</v>
      </c>
      <c r="E1135" s="2" t="s">
        <v>26</v>
      </c>
      <c r="F1135" s="2" t="s">
        <v>61</v>
      </c>
      <c r="G1135" s="1">
        <v>160.63999999999999</v>
      </c>
      <c r="H1135" s="1">
        <v>178.12</v>
      </c>
      <c r="I1135" s="4">
        <v>2</v>
      </c>
      <c r="J1135" s="2" t="s">
        <v>66</v>
      </c>
      <c r="K1135" s="1">
        <f>Tabelle111[[#This Row],[Menge kg Nges]]/1000</f>
        <v>0.16063999999999998</v>
      </c>
      <c r="L1135" s="1">
        <f>Tabelle111[[#This Row],[Menge kg P2O5]]/1000</f>
        <v>0.17812</v>
      </c>
      <c r="M1135" s="1">
        <f>Tabelle111[[#This Row],[Menge t Nges]]/Tabelle111[[#This Row],[Anzahl Lieferscheine]]</f>
        <v>8.0319999999999989E-2</v>
      </c>
      <c r="N1135" s="1">
        <f>Tabelle111[[#This Row],[Menge t P2O5]]/Tabelle111[[#This Row],[Anzahl Lieferscheine]]</f>
        <v>8.906E-2</v>
      </c>
    </row>
    <row r="1136" spans="1:14" x14ac:dyDescent="0.2">
      <c r="A1136" s="2" t="s">
        <v>27</v>
      </c>
      <c r="B1136" s="2" t="s">
        <v>45</v>
      </c>
      <c r="C1136" s="2" t="s">
        <v>25</v>
      </c>
      <c r="D1136" s="2" t="s">
        <v>25</v>
      </c>
      <c r="E1136" s="2" t="s">
        <v>26</v>
      </c>
      <c r="F1136" s="2" t="s">
        <v>61</v>
      </c>
      <c r="G1136" s="1">
        <v>1276.8</v>
      </c>
      <c r="H1136" s="1">
        <v>506</v>
      </c>
      <c r="I1136" s="4">
        <v>2</v>
      </c>
      <c r="J1136" s="2" t="s">
        <v>66</v>
      </c>
      <c r="K1136" s="1">
        <f>Tabelle111[[#This Row],[Menge kg Nges]]/1000</f>
        <v>1.2767999999999999</v>
      </c>
      <c r="L1136" s="1">
        <f>Tabelle111[[#This Row],[Menge kg P2O5]]/1000</f>
        <v>0.50600000000000001</v>
      </c>
      <c r="M1136" s="1">
        <f>Tabelle111[[#This Row],[Menge t Nges]]/Tabelle111[[#This Row],[Anzahl Lieferscheine]]</f>
        <v>0.63839999999999997</v>
      </c>
      <c r="N1136" s="1">
        <f>Tabelle111[[#This Row],[Menge t P2O5]]/Tabelle111[[#This Row],[Anzahl Lieferscheine]]</f>
        <v>0.253</v>
      </c>
    </row>
    <row r="1137" spans="1:14" x14ac:dyDescent="0.2">
      <c r="A1137" s="2" t="s">
        <v>27</v>
      </c>
      <c r="B1137" s="2" t="s">
        <v>37</v>
      </c>
      <c r="C1137" s="2" t="s">
        <v>6</v>
      </c>
      <c r="D1137" s="2" t="s">
        <v>7</v>
      </c>
      <c r="E1137" s="2" t="s">
        <v>10</v>
      </c>
      <c r="F1137" s="2" t="s">
        <v>61</v>
      </c>
      <c r="G1137" s="1">
        <v>1168.2</v>
      </c>
      <c r="H1137" s="1">
        <v>611.1</v>
      </c>
      <c r="I1137" s="4">
        <v>14</v>
      </c>
      <c r="J1137" s="2" t="s">
        <v>66</v>
      </c>
      <c r="K1137" s="1">
        <f>Tabelle111[[#This Row],[Menge kg Nges]]/1000</f>
        <v>1.1682000000000001</v>
      </c>
      <c r="L1137" s="1">
        <f>Tabelle111[[#This Row],[Menge kg P2O5]]/1000</f>
        <v>0.61109999999999998</v>
      </c>
      <c r="M1137" s="1">
        <f>Tabelle111[[#This Row],[Menge t Nges]]/Tabelle111[[#This Row],[Anzahl Lieferscheine]]</f>
        <v>8.3442857142857152E-2</v>
      </c>
      <c r="N1137" s="1">
        <f>Tabelle111[[#This Row],[Menge t P2O5]]/Tabelle111[[#This Row],[Anzahl Lieferscheine]]</f>
        <v>4.3650000000000001E-2</v>
      </c>
    </row>
    <row r="1138" spans="1:14" x14ac:dyDescent="0.2">
      <c r="A1138" s="2" t="s">
        <v>27</v>
      </c>
      <c r="B1138" s="2" t="s">
        <v>37</v>
      </c>
      <c r="C1138" s="2" t="s">
        <v>6</v>
      </c>
      <c r="D1138" s="2" t="s">
        <v>15</v>
      </c>
      <c r="E1138" s="2" t="s">
        <v>10</v>
      </c>
      <c r="F1138" s="2" t="s">
        <v>61</v>
      </c>
      <c r="G1138" s="1">
        <v>130</v>
      </c>
      <c r="H1138" s="1">
        <v>68.25</v>
      </c>
      <c r="I1138" s="4">
        <v>2</v>
      </c>
      <c r="J1138" s="2" t="s">
        <v>66</v>
      </c>
      <c r="K1138" s="1">
        <f>Tabelle111[[#This Row],[Menge kg Nges]]/1000</f>
        <v>0.13</v>
      </c>
      <c r="L1138" s="1">
        <f>Tabelle111[[#This Row],[Menge kg P2O5]]/1000</f>
        <v>6.8250000000000005E-2</v>
      </c>
      <c r="M1138" s="1">
        <f>Tabelle111[[#This Row],[Menge t Nges]]/Tabelle111[[#This Row],[Anzahl Lieferscheine]]</f>
        <v>6.5000000000000002E-2</v>
      </c>
      <c r="N1138" s="1">
        <f>Tabelle111[[#This Row],[Menge t P2O5]]/Tabelle111[[#This Row],[Anzahl Lieferscheine]]</f>
        <v>3.4125000000000003E-2</v>
      </c>
    </row>
    <row r="1139" spans="1:14" x14ac:dyDescent="0.2">
      <c r="A1139" s="2" t="s">
        <v>27</v>
      </c>
      <c r="B1139" s="2" t="s">
        <v>40</v>
      </c>
      <c r="C1139" s="2" t="s">
        <v>6</v>
      </c>
      <c r="D1139" s="2" t="s">
        <v>7</v>
      </c>
      <c r="E1139" s="2" t="s">
        <v>10</v>
      </c>
      <c r="F1139" s="2" t="s">
        <v>61</v>
      </c>
      <c r="G1139" s="1">
        <v>1023.3</v>
      </c>
      <c r="H1139" s="1">
        <v>511.62</v>
      </c>
      <c r="I1139" s="4">
        <v>18</v>
      </c>
      <c r="J1139" s="2" t="s">
        <v>66</v>
      </c>
      <c r="K1139" s="1">
        <f>Tabelle111[[#This Row],[Menge kg Nges]]/1000</f>
        <v>1.0232999999999999</v>
      </c>
      <c r="L1139" s="1">
        <f>Tabelle111[[#This Row],[Menge kg P2O5]]/1000</f>
        <v>0.51161999999999996</v>
      </c>
      <c r="M1139" s="1">
        <f>Tabelle111[[#This Row],[Menge t Nges]]/Tabelle111[[#This Row],[Anzahl Lieferscheine]]</f>
        <v>5.6849999999999991E-2</v>
      </c>
      <c r="N1139" s="1">
        <f>Tabelle111[[#This Row],[Menge t P2O5]]/Tabelle111[[#This Row],[Anzahl Lieferscheine]]</f>
        <v>2.8423333333333332E-2</v>
      </c>
    </row>
    <row r="1140" spans="1:14" x14ac:dyDescent="0.2">
      <c r="A1140" s="2" t="s">
        <v>27</v>
      </c>
      <c r="B1140" s="2" t="s">
        <v>40</v>
      </c>
      <c r="C1140" s="2" t="s">
        <v>6</v>
      </c>
      <c r="D1140" s="2" t="s">
        <v>15</v>
      </c>
      <c r="E1140" s="2" t="s">
        <v>20</v>
      </c>
      <c r="F1140" s="2" t="s">
        <v>61</v>
      </c>
      <c r="G1140" s="1">
        <v>264</v>
      </c>
      <c r="H1140" s="1">
        <v>150</v>
      </c>
      <c r="I1140" s="4">
        <v>1</v>
      </c>
      <c r="J1140" s="2" t="s">
        <v>66</v>
      </c>
      <c r="K1140" s="1">
        <f>Tabelle111[[#This Row],[Menge kg Nges]]/1000</f>
        <v>0.26400000000000001</v>
      </c>
      <c r="L1140" s="1">
        <f>Tabelle111[[#This Row],[Menge kg P2O5]]/1000</f>
        <v>0.15</v>
      </c>
      <c r="M1140" s="1">
        <f>Tabelle111[[#This Row],[Menge t Nges]]/Tabelle111[[#This Row],[Anzahl Lieferscheine]]</f>
        <v>0.26400000000000001</v>
      </c>
      <c r="N1140" s="1">
        <f>Tabelle111[[#This Row],[Menge t P2O5]]/Tabelle111[[#This Row],[Anzahl Lieferscheine]]</f>
        <v>0.15</v>
      </c>
    </row>
    <row r="1141" spans="1:14" x14ac:dyDescent="0.2">
      <c r="A1141" s="2" t="s">
        <v>27</v>
      </c>
      <c r="B1141" s="2" t="s">
        <v>40</v>
      </c>
      <c r="C1141" s="2" t="s">
        <v>6</v>
      </c>
      <c r="D1141" s="2" t="s">
        <v>15</v>
      </c>
      <c r="E1141" s="2" t="s">
        <v>10</v>
      </c>
      <c r="F1141" s="2" t="s">
        <v>61</v>
      </c>
      <c r="G1141" s="1">
        <v>1806</v>
      </c>
      <c r="H1141" s="1">
        <v>948.15000000000009</v>
      </c>
      <c r="I1141" s="4">
        <v>6</v>
      </c>
      <c r="J1141" s="2" t="s">
        <v>66</v>
      </c>
      <c r="K1141" s="1">
        <f>Tabelle111[[#This Row],[Menge kg Nges]]/1000</f>
        <v>1.806</v>
      </c>
      <c r="L1141" s="1">
        <f>Tabelle111[[#This Row],[Menge kg P2O5]]/1000</f>
        <v>0.94815000000000005</v>
      </c>
      <c r="M1141" s="1">
        <f>Tabelle111[[#This Row],[Menge t Nges]]/Tabelle111[[#This Row],[Anzahl Lieferscheine]]</f>
        <v>0.30099999999999999</v>
      </c>
      <c r="N1141" s="1">
        <f>Tabelle111[[#This Row],[Menge t P2O5]]/Tabelle111[[#This Row],[Anzahl Lieferscheine]]</f>
        <v>0.158025</v>
      </c>
    </row>
    <row r="1142" spans="1:14" x14ac:dyDescent="0.2">
      <c r="A1142" s="2" t="s">
        <v>27</v>
      </c>
      <c r="B1142" s="2" t="s">
        <v>28</v>
      </c>
      <c r="C1142" s="2" t="s">
        <v>6</v>
      </c>
      <c r="D1142" s="2" t="s">
        <v>7</v>
      </c>
      <c r="E1142" s="2" t="s">
        <v>9</v>
      </c>
      <c r="F1142" s="2" t="s">
        <v>61</v>
      </c>
      <c r="G1142" s="1">
        <v>193.6</v>
      </c>
      <c r="H1142" s="1">
        <v>79.2</v>
      </c>
      <c r="I1142" s="4">
        <v>2</v>
      </c>
      <c r="J1142" s="2" t="s">
        <v>66</v>
      </c>
      <c r="K1142" s="1">
        <f>Tabelle111[[#This Row],[Menge kg Nges]]/1000</f>
        <v>0.19359999999999999</v>
      </c>
      <c r="L1142" s="1">
        <f>Tabelle111[[#This Row],[Menge kg P2O5]]/1000</f>
        <v>7.9200000000000007E-2</v>
      </c>
      <c r="M1142" s="1">
        <f>Tabelle111[[#This Row],[Menge t Nges]]/Tabelle111[[#This Row],[Anzahl Lieferscheine]]</f>
        <v>9.6799999999999997E-2</v>
      </c>
      <c r="N1142" s="1">
        <f>Tabelle111[[#This Row],[Menge t P2O5]]/Tabelle111[[#This Row],[Anzahl Lieferscheine]]</f>
        <v>3.9600000000000003E-2</v>
      </c>
    </row>
    <row r="1143" spans="1:14" x14ac:dyDescent="0.2">
      <c r="A1143" s="2" t="s">
        <v>27</v>
      </c>
      <c r="B1143" s="2" t="s">
        <v>28</v>
      </c>
      <c r="C1143" s="2" t="s">
        <v>6</v>
      </c>
      <c r="D1143" s="2" t="s">
        <v>7</v>
      </c>
      <c r="E1143" s="2" t="s">
        <v>11</v>
      </c>
      <c r="F1143" s="2" t="s">
        <v>61</v>
      </c>
      <c r="G1143" s="1">
        <v>97.5</v>
      </c>
      <c r="H1143" s="1">
        <v>45</v>
      </c>
      <c r="I1143" s="4">
        <v>2</v>
      </c>
      <c r="J1143" s="2" t="s">
        <v>66</v>
      </c>
      <c r="K1143" s="1">
        <f>Tabelle111[[#This Row],[Menge kg Nges]]/1000</f>
        <v>9.7500000000000003E-2</v>
      </c>
      <c r="L1143" s="1">
        <f>Tabelle111[[#This Row],[Menge kg P2O5]]/1000</f>
        <v>4.4999999999999998E-2</v>
      </c>
      <c r="M1143" s="1">
        <f>Tabelle111[[#This Row],[Menge t Nges]]/Tabelle111[[#This Row],[Anzahl Lieferscheine]]</f>
        <v>4.8750000000000002E-2</v>
      </c>
      <c r="N1143" s="1">
        <f>Tabelle111[[#This Row],[Menge t P2O5]]/Tabelle111[[#This Row],[Anzahl Lieferscheine]]</f>
        <v>2.2499999999999999E-2</v>
      </c>
    </row>
    <row r="1144" spans="1:14" x14ac:dyDescent="0.2">
      <c r="A1144" s="2" t="s">
        <v>27</v>
      </c>
      <c r="B1144" s="2" t="s">
        <v>28</v>
      </c>
      <c r="C1144" s="2" t="s">
        <v>25</v>
      </c>
      <c r="D1144" s="2" t="s">
        <v>25</v>
      </c>
      <c r="E1144" s="2" t="s">
        <v>26</v>
      </c>
      <c r="F1144" s="2" t="s">
        <v>61</v>
      </c>
      <c r="G1144" s="1">
        <v>239.34</v>
      </c>
      <c r="H1144" s="1">
        <v>98.46</v>
      </c>
      <c r="I1144" s="4">
        <v>2</v>
      </c>
      <c r="J1144" s="2" t="s">
        <v>66</v>
      </c>
      <c r="K1144" s="1">
        <f>Tabelle111[[#This Row],[Menge kg Nges]]/1000</f>
        <v>0.23934</v>
      </c>
      <c r="L1144" s="1">
        <f>Tabelle111[[#This Row],[Menge kg P2O5]]/1000</f>
        <v>9.8459999999999992E-2</v>
      </c>
      <c r="M1144" s="1">
        <f>Tabelle111[[#This Row],[Menge t Nges]]/Tabelle111[[#This Row],[Anzahl Lieferscheine]]</f>
        <v>0.11967</v>
      </c>
      <c r="N1144" s="1">
        <f>Tabelle111[[#This Row],[Menge t P2O5]]/Tabelle111[[#This Row],[Anzahl Lieferscheine]]</f>
        <v>4.9229999999999996E-2</v>
      </c>
    </row>
    <row r="1145" spans="1:14" x14ac:dyDescent="0.2">
      <c r="A1145" s="2" t="s">
        <v>27</v>
      </c>
      <c r="B1145" s="2" t="s">
        <v>42</v>
      </c>
      <c r="C1145" s="2" t="s">
        <v>6</v>
      </c>
      <c r="D1145" s="2" t="s">
        <v>15</v>
      </c>
      <c r="E1145" s="2" t="s">
        <v>10</v>
      </c>
      <c r="F1145" s="2" t="s">
        <v>61</v>
      </c>
      <c r="G1145" s="1">
        <v>430</v>
      </c>
      <c r="H1145" s="1">
        <v>225.75</v>
      </c>
      <c r="I1145" s="4">
        <v>2</v>
      </c>
      <c r="J1145" s="2" t="s">
        <v>66</v>
      </c>
      <c r="K1145" s="1">
        <f>Tabelle111[[#This Row],[Menge kg Nges]]/1000</f>
        <v>0.43</v>
      </c>
      <c r="L1145" s="1">
        <f>Tabelle111[[#This Row],[Menge kg P2O5]]/1000</f>
        <v>0.22575000000000001</v>
      </c>
      <c r="M1145" s="1">
        <f>Tabelle111[[#This Row],[Menge t Nges]]/Tabelle111[[#This Row],[Anzahl Lieferscheine]]</f>
        <v>0.215</v>
      </c>
      <c r="N1145" s="1">
        <f>Tabelle111[[#This Row],[Menge t P2O5]]/Tabelle111[[#This Row],[Anzahl Lieferscheine]]</f>
        <v>0.112875</v>
      </c>
    </row>
    <row r="1146" spans="1:14" x14ac:dyDescent="0.2">
      <c r="A1146" s="2" t="s">
        <v>33</v>
      </c>
      <c r="B1146" s="2" t="s">
        <v>29</v>
      </c>
      <c r="C1146" s="2" t="s">
        <v>6</v>
      </c>
      <c r="D1146" s="2" t="s">
        <v>15</v>
      </c>
      <c r="E1146" s="2" t="s">
        <v>18</v>
      </c>
      <c r="F1146" s="2" t="s">
        <v>61</v>
      </c>
      <c r="G1146" s="1">
        <v>403.8</v>
      </c>
      <c r="H1146" s="1">
        <v>311.39999999999998</v>
      </c>
      <c r="I1146" s="4">
        <v>2</v>
      </c>
      <c r="J1146" s="2" t="s">
        <v>66</v>
      </c>
      <c r="K1146" s="1">
        <f>Tabelle111[[#This Row],[Menge kg Nges]]/1000</f>
        <v>0.40379999999999999</v>
      </c>
      <c r="L1146" s="1">
        <f>Tabelle111[[#This Row],[Menge kg P2O5]]/1000</f>
        <v>0.31139999999999995</v>
      </c>
      <c r="M1146" s="1">
        <f>Tabelle111[[#This Row],[Menge t Nges]]/Tabelle111[[#This Row],[Anzahl Lieferscheine]]</f>
        <v>0.2019</v>
      </c>
      <c r="N1146" s="1">
        <f>Tabelle111[[#This Row],[Menge t P2O5]]/Tabelle111[[#This Row],[Anzahl Lieferscheine]]</f>
        <v>0.15569999999999998</v>
      </c>
    </row>
    <row r="1147" spans="1:14" x14ac:dyDescent="0.2">
      <c r="A1147" s="2" t="s">
        <v>33</v>
      </c>
      <c r="B1147" s="2" t="s">
        <v>29</v>
      </c>
      <c r="C1147" s="2" t="s">
        <v>6</v>
      </c>
      <c r="D1147" s="2" t="s">
        <v>15</v>
      </c>
      <c r="E1147" s="2" t="s">
        <v>20</v>
      </c>
      <c r="F1147" s="2" t="s">
        <v>61</v>
      </c>
      <c r="G1147" s="1">
        <v>290.5</v>
      </c>
      <c r="H1147" s="1">
        <v>257.5</v>
      </c>
      <c r="I1147" s="4">
        <v>4</v>
      </c>
      <c r="J1147" s="2" t="s">
        <v>66</v>
      </c>
      <c r="K1147" s="1">
        <f>Tabelle111[[#This Row],[Menge kg Nges]]/1000</f>
        <v>0.29049999999999998</v>
      </c>
      <c r="L1147" s="1">
        <f>Tabelle111[[#This Row],[Menge kg P2O5]]/1000</f>
        <v>0.25750000000000001</v>
      </c>
      <c r="M1147" s="1">
        <f>Tabelle111[[#This Row],[Menge t Nges]]/Tabelle111[[#This Row],[Anzahl Lieferscheine]]</f>
        <v>7.2624999999999995E-2</v>
      </c>
      <c r="N1147" s="1">
        <f>Tabelle111[[#This Row],[Menge t P2O5]]/Tabelle111[[#This Row],[Anzahl Lieferscheine]]</f>
        <v>6.4375000000000002E-2</v>
      </c>
    </row>
    <row r="1148" spans="1:14" x14ac:dyDescent="0.2">
      <c r="A1148" s="2" t="s">
        <v>33</v>
      </c>
      <c r="B1148" s="2" t="s">
        <v>29</v>
      </c>
      <c r="C1148" s="2" t="s">
        <v>6</v>
      </c>
      <c r="D1148" s="2" t="s">
        <v>15</v>
      </c>
      <c r="E1148" s="2" t="s">
        <v>21</v>
      </c>
      <c r="F1148" s="2" t="s">
        <v>61</v>
      </c>
      <c r="G1148" s="1">
        <v>660.28</v>
      </c>
      <c r="H1148" s="1">
        <v>362.44</v>
      </c>
      <c r="I1148" s="4">
        <v>2</v>
      </c>
      <c r="J1148" s="2" t="s">
        <v>66</v>
      </c>
      <c r="K1148" s="1">
        <f>Tabelle111[[#This Row],[Menge kg Nges]]/1000</f>
        <v>0.66027999999999998</v>
      </c>
      <c r="L1148" s="1">
        <f>Tabelle111[[#This Row],[Menge kg P2O5]]/1000</f>
        <v>0.36243999999999998</v>
      </c>
      <c r="M1148" s="1">
        <f>Tabelle111[[#This Row],[Menge t Nges]]/Tabelle111[[#This Row],[Anzahl Lieferscheine]]</f>
        <v>0.33013999999999999</v>
      </c>
      <c r="N1148" s="1">
        <f>Tabelle111[[#This Row],[Menge t P2O5]]/Tabelle111[[#This Row],[Anzahl Lieferscheine]]</f>
        <v>0.18121999999999999</v>
      </c>
    </row>
    <row r="1149" spans="1:14" x14ac:dyDescent="0.2">
      <c r="A1149" s="2" t="s">
        <v>33</v>
      </c>
      <c r="B1149" s="2" t="s">
        <v>29</v>
      </c>
      <c r="C1149" s="2" t="s">
        <v>25</v>
      </c>
      <c r="D1149" s="2" t="s">
        <v>25</v>
      </c>
      <c r="E1149" s="2" t="s">
        <v>26</v>
      </c>
      <c r="F1149" s="2" t="s">
        <v>61</v>
      </c>
      <c r="G1149" s="1">
        <v>7847.97</v>
      </c>
      <c r="H1149" s="1">
        <v>3171.78</v>
      </c>
      <c r="I1149" s="4">
        <v>14</v>
      </c>
      <c r="J1149" s="2" t="s">
        <v>66</v>
      </c>
      <c r="K1149" s="1">
        <f>Tabelle111[[#This Row],[Menge kg Nges]]/1000</f>
        <v>7.8479700000000001</v>
      </c>
      <c r="L1149" s="1">
        <f>Tabelle111[[#This Row],[Menge kg P2O5]]/1000</f>
        <v>3.17178</v>
      </c>
      <c r="M1149" s="1">
        <f>Tabelle111[[#This Row],[Menge t Nges]]/Tabelle111[[#This Row],[Anzahl Lieferscheine]]</f>
        <v>0.56056928571428577</v>
      </c>
      <c r="N1149" s="1">
        <f>Tabelle111[[#This Row],[Menge t P2O5]]/Tabelle111[[#This Row],[Anzahl Lieferscheine]]</f>
        <v>0.22655571428571428</v>
      </c>
    </row>
    <row r="1150" spans="1:14" x14ac:dyDescent="0.2">
      <c r="A1150" s="2" t="s">
        <v>33</v>
      </c>
      <c r="B1150" s="2" t="s">
        <v>32</v>
      </c>
      <c r="C1150" s="2" t="s">
        <v>6</v>
      </c>
      <c r="D1150" s="2" t="s">
        <v>7</v>
      </c>
      <c r="E1150" s="2" t="s">
        <v>9</v>
      </c>
      <c r="F1150" s="2" t="s">
        <v>61</v>
      </c>
      <c r="G1150" s="1">
        <v>480</v>
      </c>
      <c r="H1150" s="1">
        <v>285</v>
      </c>
      <c r="I1150" s="4">
        <v>3</v>
      </c>
      <c r="J1150" s="2" t="s">
        <v>66</v>
      </c>
      <c r="K1150" s="1">
        <f>Tabelle111[[#This Row],[Menge kg Nges]]/1000</f>
        <v>0.48</v>
      </c>
      <c r="L1150" s="1">
        <f>Tabelle111[[#This Row],[Menge kg P2O5]]/1000</f>
        <v>0.28499999999999998</v>
      </c>
      <c r="M1150" s="1">
        <f>Tabelle111[[#This Row],[Menge t Nges]]/Tabelle111[[#This Row],[Anzahl Lieferscheine]]</f>
        <v>0.16</v>
      </c>
      <c r="N1150" s="1">
        <f>Tabelle111[[#This Row],[Menge t P2O5]]/Tabelle111[[#This Row],[Anzahl Lieferscheine]]</f>
        <v>9.4999999999999987E-2</v>
      </c>
    </row>
    <row r="1151" spans="1:14" x14ac:dyDescent="0.2">
      <c r="A1151" s="2" t="s">
        <v>33</v>
      </c>
      <c r="B1151" s="2" t="s">
        <v>32</v>
      </c>
      <c r="C1151" s="2" t="s">
        <v>6</v>
      </c>
      <c r="D1151" s="2" t="s">
        <v>15</v>
      </c>
      <c r="E1151" s="2" t="s">
        <v>18</v>
      </c>
      <c r="F1151" s="2" t="s">
        <v>61</v>
      </c>
      <c r="G1151" s="1">
        <v>252</v>
      </c>
      <c r="H1151" s="1">
        <v>204</v>
      </c>
      <c r="I1151" s="4">
        <v>1</v>
      </c>
      <c r="J1151" s="2" t="s">
        <v>66</v>
      </c>
      <c r="K1151" s="1">
        <f>Tabelle111[[#This Row],[Menge kg Nges]]/1000</f>
        <v>0.252</v>
      </c>
      <c r="L1151" s="1">
        <f>Tabelle111[[#This Row],[Menge kg P2O5]]/1000</f>
        <v>0.20399999999999999</v>
      </c>
      <c r="M1151" s="1">
        <f>Tabelle111[[#This Row],[Menge t Nges]]/Tabelle111[[#This Row],[Anzahl Lieferscheine]]</f>
        <v>0.252</v>
      </c>
      <c r="N1151" s="1">
        <f>Tabelle111[[#This Row],[Menge t P2O5]]/Tabelle111[[#This Row],[Anzahl Lieferscheine]]</f>
        <v>0.20399999999999999</v>
      </c>
    </row>
    <row r="1152" spans="1:14" x14ac:dyDescent="0.2">
      <c r="A1152" s="2" t="s">
        <v>33</v>
      </c>
      <c r="B1152" s="2" t="s">
        <v>32</v>
      </c>
      <c r="C1152" s="2" t="s">
        <v>6</v>
      </c>
      <c r="D1152" s="2" t="s">
        <v>15</v>
      </c>
      <c r="E1152" s="2" t="s">
        <v>20</v>
      </c>
      <c r="F1152" s="2" t="s">
        <v>61</v>
      </c>
      <c r="G1152" s="1">
        <v>124.8</v>
      </c>
      <c r="H1152" s="1">
        <v>110.4</v>
      </c>
      <c r="I1152" s="4">
        <v>1</v>
      </c>
      <c r="J1152" s="2" t="s">
        <v>66</v>
      </c>
      <c r="K1152" s="1">
        <f>Tabelle111[[#This Row],[Menge kg Nges]]/1000</f>
        <v>0.12479999999999999</v>
      </c>
      <c r="L1152" s="1">
        <f>Tabelle111[[#This Row],[Menge kg P2O5]]/1000</f>
        <v>0.11040000000000001</v>
      </c>
      <c r="M1152" s="1">
        <f>Tabelle111[[#This Row],[Menge t Nges]]/Tabelle111[[#This Row],[Anzahl Lieferscheine]]</f>
        <v>0.12479999999999999</v>
      </c>
      <c r="N1152" s="1">
        <f>Tabelle111[[#This Row],[Menge t P2O5]]/Tabelle111[[#This Row],[Anzahl Lieferscheine]]</f>
        <v>0.11040000000000001</v>
      </c>
    </row>
    <row r="1153" spans="1:14" x14ac:dyDescent="0.2">
      <c r="A1153" s="2" t="s">
        <v>33</v>
      </c>
      <c r="B1153" s="2" t="s">
        <v>32</v>
      </c>
      <c r="C1153" s="2" t="s">
        <v>6</v>
      </c>
      <c r="D1153" s="2" t="s">
        <v>15</v>
      </c>
      <c r="E1153" s="2" t="s">
        <v>21</v>
      </c>
      <c r="F1153" s="2" t="s">
        <v>61</v>
      </c>
      <c r="G1153" s="1">
        <v>689.71999999999991</v>
      </c>
      <c r="H1153" s="1">
        <v>420.97</v>
      </c>
      <c r="I1153" s="4">
        <v>2</v>
      </c>
      <c r="J1153" s="2" t="s">
        <v>66</v>
      </c>
      <c r="K1153" s="1">
        <f>Tabelle111[[#This Row],[Menge kg Nges]]/1000</f>
        <v>0.68971999999999989</v>
      </c>
      <c r="L1153" s="1">
        <f>Tabelle111[[#This Row],[Menge kg P2O5]]/1000</f>
        <v>0.42097000000000001</v>
      </c>
      <c r="M1153" s="1">
        <f>Tabelle111[[#This Row],[Menge t Nges]]/Tabelle111[[#This Row],[Anzahl Lieferscheine]]</f>
        <v>0.34485999999999994</v>
      </c>
      <c r="N1153" s="1">
        <f>Tabelle111[[#This Row],[Menge t P2O5]]/Tabelle111[[#This Row],[Anzahl Lieferscheine]]</f>
        <v>0.21048500000000001</v>
      </c>
    </row>
    <row r="1154" spans="1:14" x14ac:dyDescent="0.2">
      <c r="A1154" s="2" t="s">
        <v>33</v>
      </c>
      <c r="B1154" s="2" t="s">
        <v>32</v>
      </c>
      <c r="C1154" s="2" t="s">
        <v>25</v>
      </c>
      <c r="D1154" s="2" t="s">
        <v>25</v>
      </c>
      <c r="E1154" s="2" t="s">
        <v>26</v>
      </c>
      <c r="F1154" s="2" t="s">
        <v>61</v>
      </c>
      <c r="G1154" s="1">
        <v>16017.349999999997</v>
      </c>
      <c r="H1154" s="1">
        <v>6551.96</v>
      </c>
      <c r="I1154" s="4">
        <v>36</v>
      </c>
      <c r="J1154" s="2" t="s">
        <v>66</v>
      </c>
      <c r="K1154" s="1">
        <f>Tabelle111[[#This Row],[Menge kg Nges]]/1000</f>
        <v>16.017349999999997</v>
      </c>
      <c r="L1154" s="1">
        <f>Tabelle111[[#This Row],[Menge kg P2O5]]/1000</f>
        <v>6.5519600000000002</v>
      </c>
      <c r="M1154" s="1">
        <f>Tabelle111[[#This Row],[Menge t Nges]]/Tabelle111[[#This Row],[Anzahl Lieferscheine]]</f>
        <v>0.4449263888888888</v>
      </c>
      <c r="N1154" s="1">
        <f>Tabelle111[[#This Row],[Menge t P2O5]]/Tabelle111[[#This Row],[Anzahl Lieferscheine]]</f>
        <v>0.1819988888888889</v>
      </c>
    </row>
    <row r="1155" spans="1:14" x14ac:dyDescent="0.2">
      <c r="A1155" s="2" t="s">
        <v>33</v>
      </c>
      <c r="B1155" s="2" t="s">
        <v>33</v>
      </c>
      <c r="C1155" s="2" t="s">
        <v>6</v>
      </c>
      <c r="D1155" s="2" t="s">
        <v>7</v>
      </c>
      <c r="E1155" s="2" t="s">
        <v>8</v>
      </c>
      <c r="F1155" s="2" t="s">
        <v>61</v>
      </c>
      <c r="G1155" s="1">
        <v>31069.879999999994</v>
      </c>
      <c r="H1155" s="1">
        <v>9995.48</v>
      </c>
      <c r="I1155" s="4">
        <v>65</v>
      </c>
      <c r="J1155" s="2" t="s">
        <v>66</v>
      </c>
      <c r="K1155" s="1">
        <f>Tabelle111[[#This Row],[Menge kg Nges]]/1000</f>
        <v>31.069879999999994</v>
      </c>
      <c r="L1155" s="1">
        <f>Tabelle111[[#This Row],[Menge kg P2O5]]/1000</f>
        <v>9.9954799999999988</v>
      </c>
      <c r="M1155" s="1">
        <f>Tabelle111[[#This Row],[Menge t Nges]]/Tabelle111[[#This Row],[Anzahl Lieferscheine]]</f>
        <v>0.47799815384615374</v>
      </c>
      <c r="N1155" s="1">
        <f>Tabelle111[[#This Row],[Menge t P2O5]]/Tabelle111[[#This Row],[Anzahl Lieferscheine]]</f>
        <v>0.15377661538461537</v>
      </c>
    </row>
    <row r="1156" spans="1:14" x14ac:dyDescent="0.2">
      <c r="A1156" s="2" t="s">
        <v>33</v>
      </c>
      <c r="B1156" s="2" t="s">
        <v>33</v>
      </c>
      <c r="C1156" s="2" t="s">
        <v>6</v>
      </c>
      <c r="D1156" s="2" t="s">
        <v>7</v>
      </c>
      <c r="E1156" s="2" t="s">
        <v>9</v>
      </c>
      <c r="F1156" s="2" t="s">
        <v>61</v>
      </c>
      <c r="G1156" s="1">
        <v>17575.300000000003</v>
      </c>
      <c r="H1156" s="1">
        <v>7412.5</v>
      </c>
      <c r="I1156" s="4">
        <v>73</v>
      </c>
      <c r="J1156" s="2" t="s">
        <v>66</v>
      </c>
      <c r="K1156" s="1">
        <f>Tabelle111[[#This Row],[Menge kg Nges]]/1000</f>
        <v>17.575300000000002</v>
      </c>
      <c r="L1156" s="1">
        <f>Tabelle111[[#This Row],[Menge kg P2O5]]/1000</f>
        <v>7.4124999999999996</v>
      </c>
      <c r="M1156" s="1">
        <f>Tabelle111[[#This Row],[Menge t Nges]]/Tabelle111[[#This Row],[Anzahl Lieferscheine]]</f>
        <v>0.24075753424657537</v>
      </c>
      <c r="N1156" s="1">
        <f>Tabelle111[[#This Row],[Menge t P2O5]]/Tabelle111[[#This Row],[Anzahl Lieferscheine]]</f>
        <v>0.10154109589041095</v>
      </c>
    </row>
    <row r="1157" spans="1:14" x14ac:dyDescent="0.2">
      <c r="A1157" s="2" t="s">
        <v>33</v>
      </c>
      <c r="B1157" s="2" t="s">
        <v>33</v>
      </c>
      <c r="C1157" s="2" t="s">
        <v>6</v>
      </c>
      <c r="D1157" s="2" t="s">
        <v>7</v>
      </c>
      <c r="E1157" s="2" t="s">
        <v>11</v>
      </c>
      <c r="F1157" s="2" t="s">
        <v>61</v>
      </c>
      <c r="G1157" s="1">
        <v>7642.9999999999991</v>
      </c>
      <c r="H1157" s="1">
        <v>3529.4</v>
      </c>
      <c r="I1157" s="4">
        <v>36</v>
      </c>
      <c r="J1157" s="2" t="s">
        <v>66</v>
      </c>
      <c r="K1157" s="1">
        <f>Tabelle111[[#This Row],[Menge kg Nges]]/1000</f>
        <v>7.6429999999999989</v>
      </c>
      <c r="L1157" s="1">
        <f>Tabelle111[[#This Row],[Menge kg P2O5]]/1000</f>
        <v>3.5293999999999999</v>
      </c>
      <c r="M1157" s="1">
        <f>Tabelle111[[#This Row],[Menge t Nges]]/Tabelle111[[#This Row],[Anzahl Lieferscheine]]</f>
        <v>0.21230555555555553</v>
      </c>
      <c r="N1157" s="1">
        <f>Tabelle111[[#This Row],[Menge t P2O5]]/Tabelle111[[#This Row],[Anzahl Lieferscheine]]</f>
        <v>9.8038888888888884E-2</v>
      </c>
    </row>
    <row r="1158" spans="1:14" x14ac:dyDescent="0.2">
      <c r="A1158" s="2" t="s">
        <v>33</v>
      </c>
      <c r="B1158" s="2" t="s">
        <v>33</v>
      </c>
      <c r="C1158" s="2" t="s">
        <v>6</v>
      </c>
      <c r="D1158" s="2" t="s">
        <v>7</v>
      </c>
      <c r="E1158" s="2" t="s">
        <v>12</v>
      </c>
      <c r="F1158" s="2" t="s">
        <v>61</v>
      </c>
      <c r="G1158" s="1">
        <v>5729.7199999999993</v>
      </c>
      <c r="H1158" s="1">
        <v>1978.7</v>
      </c>
      <c r="I1158" s="4">
        <v>20</v>
      </c>
      <c r="J1158" s="2" t="s">
        <v>66</v>
      </c>
      <c r="K1158" s="1">
        <f>Tabelle111[[#This Row],[Menge kg Nges]]/1000</f>
        <v>5.7297199999999995</v>
      </c>
      <c r="L1158" s="1">
        <f>Tabelle111[[#This Row],[Menge kg P2O5]]/1000</f>
        <v>1.9787000000000001</v>
      </c>
      <c r="M1158" s="1">
        <f>Tabelle111[[#This Row],[Menge t Nges]]/Tabelle111[[#This Row],[Anzahl Lieferscheine]]</f>
        <v>0.28648599999999996</v>
      </c>
      <c r="N1158" s="1">
        <f>Tabelle111[[#This Row],[Menge t P2O5]]/Tabelle111[[#This Row],[Anzahl Lieferscheine]]</f>
        <v>9.8935000000000009E-2</v>
      </c>
    </row>
    <row r="1159" spans="1:14" x14ac:dyDescent="0.2">
      <c r="A1159" s="2" t="s">
        <v>33</v>
      </c>
      <c r="B1159" s="2" t="s">
        <v>33</v>
      </c>
      <c r="C1159" s="2" t="s">
        <v>6</v>
      </c>
      <c r="D1159" s="2" t="s">
        <v>7</v>
      </c>
      <c r="E1159" s="2" t="s">
        <v>13</v>
      </c>
      <c r="F1159" s="2" t="s">
        <v>61</v>
      </c>
      <c r="G1159" s="1">
        <v>5649.24</v>
      </c>
      <c r="H1159" s="1">
        <v>3552.4700000000003</v>
      </c>
      <c r="I1159" s="4">
        <v>28</v>
      </c>
      <c r="J1159" s="2" t="s">
        <v>66</v>
      </c>
      <c r="K1159" s="1">
        <f>Tabelle111[[#This Row],[Menge kg Nges]]/1000</f>
        <v>5.6492399999999998</v>
      </c>
      <c r="L1159" s="1">
        <f>Tabelle111[[#This Row],[Menge kg P2O5]]/1000</f>
        <v>3.5524700000000005</v>
      </c>
      <c r="M1159" s="1">
        <f>Tabelle111[[#This Row],[Menge t Nges]]/Tabelle111[[#This Row],[Anzahl Lieferscheine]]</f>
        <v>0.20175857142857143</v>
      </c>
      <c r="N1159" s="1">
        <f>Tabelle111[[#This Row],[Menge t P2O5]]/Tabelle111[[#This Row],[Anzahl Lieferscheine]]</f>
        <v>0.1268739285714286</v>
      </c>
    </row>
    <row r="1160" spans="1:14" x14ac:dyDescent="0.2">
      <c r="A1160" s="2" t="s">
        <v>33</v>
      </c>
      <c r="B1160" s="2" t="s">
        <v>33</v>
      </c>
      <c r="C1160" s="2" t="s">
        <v>6</v>
      </c>
      <c r="D1160" s="2" t="s">
        <v>7</v>
      </c>
      <c r="E1160" s="2" t="s">
        <v>14</v>
      </c>
      <c r="F1160" s="2" t="s">
        <v>61</v>
      </c>
      <c r="G1160" s="1">
        <v>8854.7000000000007</v>
      </c>
      <c r="H1160" s="1">
        <v>4248.5</v>
      </c>
      <c r="I1160" s="4">
        <v>28</v>
      </c>
      <c r="J1160" s="2" t="s">
        <v>66</v>
      </c>
      <c r="K1160" s="1">
        <f>Tabelle111[[#This Row],[Menge kg Nges]]/1000</f>
        <v>8.8547000000000011</v>
      </c>
      <c r="L1160" s="1">
        <f>Tabelle111[[#This Row],[Menge kg P2O5]]/1000</f>
        <v>4.2484999999999999</v>
      </c>
      <c r="M1160" s="1">
        <f>Tabelle111[[#This Row],[Menge t Nges]]/Tabelle111[[#This Row],[Anzahl Lieferscheine]]</f>
        <v>0.31623928571428578</v>
      </c>
      <c r="N1160" s="1">
        <f>Tabelle111[[#This Row],[Menge t P2O5]]/Tabelle111[[#This Row],[Anzahl Lieferscheine]]</f>
        <v>0.15173214285714284</v>
      </c>
    </row>
    <row r="1161" spans="1:14" x14ac:dyDescent="0.2">
      <c r="A1161" s="2" t="s">
        <v>33</v>
      </c>
      <c r="B1161" s="2" t="s">
        <v>33</v>
      </c>
      <c r="C1161" s="2" t="s">
        <v>6</v>
      </c>
      <c r="D1161" s="2" t="s">
        <v>15</v>
      </c>
      <c r="E1161" s="2" t="s">
        <v>35</v>
      </c>
      <c r="F1161" s="2" t="s">
        <v>61</v>
      </c>
      <c r="G1161" s="1">
        <v>380.8</v>
      </c>
      <c r="H1161" s="1">
        <v>271.60000000000002</v>
      </c>
      <c r="I1161" s="4">
        <v>2</v>
      </c>
      <c r="J1161" s="2" t="s">
        <v>66</v>
      </c>
      <c r="K1161" s="1">
        <f>Tabelle111[[#This Row],[Menge kg Nges]]/1000</f>
        <v>0.38080000000000003</v>
      </c>
      <c r="L1161" s="1">
        <f>Tabelle111[[#This Row],[Menge kg P2O5]]/1000</f>
        <v>0.27160000000000001</v>
      </c>
      <c r="M1161" s="1">
        <f>Tabelle111[[#This Row],[Menge t Nges]]/Tabelle111[[#This Row],[Anzahl Lieferscheine]]</f>
        <v>0.19040000000000001</v>
      </c>
      <c r="N1161" s="1">
        <f>Tabelle111[[#This Row],[Menge t P2O5]]/Tabelle111[[#This Row],[Anzahl Lieferscheine]]</f>
        <v>0.1358</v>
      </c>
    </row>
    <row r="1162" spans="1:14" x14ac:dyDescent="0.2">
      <c r="A1162" s="2" t="s">
        <v>33</v>
      </c>
      <c r="B1162" s="2" t="s">
        <v>33</v>
      </c>
      <c r="C1162" s="2" t="s">
        <v>6</v>
      </c>
      <c r="D1162" s="2" t="s">
        <v>15</v>
      </c>
      <c r="E1162" s="2" t="s">
        <v>18</v>
      </c>
      <c r="F1162" s="2" t="s">
        <v>61</v>
      </c>
      <c r="G1162" s="1">
        <v>17462.730000000003</v>
      </c>
      <c r="H1162" s="1">
        <v>12364.65</v>
      </c>
      <c r="I1162" s="4">
        <v>69</v>
      </c>
      <c r="J1162" s="2" t="s">
        <v>66</v>
      </c>
      <c r="K1162" s="1">
        <f>Tabelle111[[#This Row],[Menge kg Nges]]/1000</f>
        <v>17.462730000000004</v>
      </c>
      <c r="L1162" s="1">
        <f>Tabelle111[[#This Row],[Menge kg P2O5]]/1000</f>
        <v>12.364649999999999</v>
      </c>
      <c r="M1162" s="1">
        <f>Tabelle111[[#This Row],[Menge t Nges]]/Tabelle111[[#This Row],[Anzahl Lieferscheine]]</f>
        <v>0.25308304347826094</v>
      </c>
      <c r="N1162" s="1">
        <f>Tabelle111[[#This Row],[Menge t P2O5]]/Tabelle111[[#This Row],[Anzahl Lieferscheine]]</f>
        <v>0.1791978260869565</v>
      </c>
    </row>
    <row r="1163" spans="1:14" x14ac:dyDescent="0.2">
      <c r="A1163" s="2" t="s">
        <v>33</v>
      </c>
      <c r="B1163" s="2" t="s">
        <v>33</v>
      </c>
      <c r="C1163" s="2" t="s">
        <v>6</v>
      </c>
      <c r="D1163" s="2" t="s">
        <v>15</v>
      </c>
      <c r="E1163" s="2" t="s">
        <v>19</v>
      </c>
      <c r="F1163" s="2" t="s">
        <v>61</v>
      </c>
      <c r="G1163" s="1">
        <v>262.44</v>
      </c>
      <c r="H1163" s="1">
        <v>291.60000000000002</v>
      </c>
      <c r="I1163" s="4">
        <v>1</v>
      </c>
      <c r="J1163" s="2" t="s">
        <v>66</v>
      </c>
      <c r="K1163" s="1">
        <f>Tabelle111[[#This Row],[Menge kg Nges]]/1000</f>
        <v>0.26244000000000001</v>
      </c>
      <c r="L1163" s="1">
        <f>Tabelle111[[#This Row],[Menge kg P2O5]]/1000</f>
        <v>0.29160000000000003</v>
      </c>
      <c r="M1163" s="1">
        <f>Tabelle111[[#This Row],[Menge t Nges]]/Tabelle111[[#This Row],[Anzahl Lieferscheine]]</f>
        <v>0.26244000000000001</v>
      </c>
      <c r="N1163" s="1">
        <f>Tabelle111[[#This Row],[Menge t P2O5]]/Tabelle111[[#This Row],[Anzahl Lieferscheine]]</f>
        <v>0.29160000000000003</v>
      </c>
    </row>
    <row r="1164" spans="1:14" x14ac:dyDescent="0.2">
      <c r="A1164" s="2" t="s">
        <v>33</v>
      </c>
      <c r="B1164" s="2" t="s">
        <v>33</v>
      </c>
      <c r="C1164" s="2" t="s">
        <v>6</v>
      </c>
      <c r="D1164" s="2" t="s">
        <v>15</v>
      </c>
      <c r="E1164" s="2" t="s">
        <v>20</v>
      </c>
      <c r="F1164" s="2" t="s">
        <v>61</v>
      </c>
      <c r="G1164" s="1">
        <v>2121.04</v>
      </c>
      <c r="H1164" s="1">
        <v>1771.5999999999997</v>
      </c>
      <c r="I1164" s="4">
        <v>41</v>
      </c>
      <c r="J1164" s="2" t="s">
        <v>66</v>
      </c>
      <c r="K1164" s="1">
        <f>Tabelle111[[#This Row],[Menge kg Nges]]/1000</f>
        <v>2.1210399999999998</v>
      </c>
      <c r="L1164" s="1">
        <f>Tabelle111[[#This Row],[Menge kg P2O5]]/1000</f>
        <v>1.7715999999999996</v>
      </c>
      <c r="M1164" s="1">
        <f>Tabelle111[[#This Row],[Menge t Nges]]/Tabelle111[[#This Row],[Anzahl Lieferscheine]]</f>
        <v>5.1732682926829261E-2</v>
      </c>
      <c r="N1164" s="1">
        <f>Tabelle111[[#This Row],[Menge t P2O5]]/Tabelle111[[#This Row],[Anzahl Lieferscheine]]</f>
        <v>4.3209756097560968E-2</v>
      </c>
    </row>
    <row r="1165" spans="1:14" x14ac:dyDescent="0.2">
      <c r="A1165" s="2" t="s">
        <v>33</v>
      </c>
      <c r="B1165" s="2" t="s">
        <v>33</v>
      </c>
      <c r="C1165" s="2" t="s">
        <v>6</v>
      </c>
      <c r="D1165" s="2" t="s">
        <v>15</v>
      </c>
      <c r="E1165" s="2" t="s">
        <v>21</v>
      </c>
      <c r="F1165" s="2" t="s">
        <v>61</v>
      </c>
      <c r="G1165" s="1">
        <v>3623.46</v>
      </c>
      <c r="H1165" s="1">
        <v>2080.62</v>
      </c>
      <c r="I1165" s="4">
        <v>19</v>
      </c>
      <c r="J1165" s="2" t="s">
        <v>66</v>
      </c>
      <c r="K1165" s="1">
        <f>Tabelle111[[#This Row],[Menge kg Nges]]/1000</f>
        <v>3.6234600000000001</v>
      </c>
      <c r="L1165" s="1">
        <f>Tabelle111[[#This Row],[Menge kg P2O5]]/1000</f>
        <v>2.0806199999999997</v>
      </c>
      <c r="M1165" s="1">
        <f>Tabelle111[[#This Row],[Menge t Nges]]/Tabelle111[[#This Row],[Anzahl Lieferscheine]]</f>
        <v>0.19070842105263158</v>
      </c>
      <c r="N1165" s="1">
        <f>Tabelle111[[#This Row],[Menge t P2O5]]/Tabelle111[[#This Row],[Anzahl Lieferscheine]]</f>
        <v>0.10950631578947367</v>
      </c>
    </row>
    <row r="1166" spans="1:14" x14ac:dyDescent="0.2">
      <c r="A1166" s="2" t="s">
        <v>33</v>
      </c>
      <c r="B1166" s="2" t="s">
        <v>33</v>
      </c>
      <c r="C1166" s="2" t="s">
        <v>6</v>
      </c>
      <c r="D1166" s="2" t="s">
        <v>15</v>
      </c>
      <c r="E1166" s="2" t="s">
        <v>9</v>
      </c>
      <c r="F1166" s="2" t="s">
        <v>61</v>
      </c>
      <c r="G1166" s="1">
        <v>720.38</v>
      </c>
      <c r="H1166" s="1">
        <v>298.64999999999998</v>
      </c>
      <c r="I1166" s="4">
        <v>3</v>
      </c>
      <c r="J1166" s="2" t="s">
        <v>66</v>
      </c>
      <c r="K1166" s="1">
        <f>Tabelle111[[#This Row],[Menge kg Nges]]/1000</f>
        <v>0.72038000000000002</v>
      </c>
      <c r="L1166" s="1">
        <f>Tabelle111[[#This Row],[Menge kg P2O5]]/1000</f>
        <v>0.29864999999999997</v>
      </c>
      <c r="M1166" s="1">
        <f>Tabelle111[[#This Row],[Menge t Nges]]/Tabelle111[[#This Row],[Anzahl Lieferscheine]]</f>
        <v>0.24012666666666668</v>
      </c>
      <c r="N1166" s="1">
        <f>Tabelle111[[#This Row],[Menge t P2O5]]/Tabelle111[[#This Row],[Anzahl Lieferscheine]]</f>
        <v>9.9549999999999986E-2</v>
      </c>
    </row>
    <row r="1167" spans="1:14" x14ac:dyDescent="0.2">
      <c r="A1167" s="2" t="s">
        <v>33</v>
      </c>
      <c r="B1167" s="2" t="s">
        <v>33</v>
      </c>
      <c r="C1167" s="2" t="s">
        <v>6</v>
      </c>
      <c r="D1167" s="2" t="s">
        <v>15</v>
      </c>
      <c r="E1167" s="2" t="s">
        <v>10</v>
      </c>
      <c r="F1167" s="2" t="s">
        <v>61</v>
      </c>
      <c r="G1167" s="1">
        <v>486</v>
      </c>
      <c r="H1167" s="1">
        <v>207.6</v>
      </c>
      <c r="I1167" s="4">
        <v>1</v>
      </c>
      <c r="J1167" s="2" t="s">
        <v>66</v>
      </c>
      <c r="K1167" s="1">
        <f>Tabelle111[[#This Row],[Menge kg Nges]]/1000</f>
        <v>0.48599999999999999</v>
      </c>
      <c r="L1167" s="1">
        <f>Tabelle111[[#This Row],[Menge kg P2O5]]/1000</f>
        <v>0.20760000000000001</v>
      </c>
      <c r="M1167" s="1">
        <f>Tabelle111[[#This Row],[Menge t Nges]]/Tabelle111[[#This Row],[Anzahl Lieferscheine]]</f>
        <v>0.48599999999999999</v>
      </c>
      <c r="N1167" s="1">
        <f>Tabelle111[[#This Row],[Menge t P2O5]]/Tabelle111[[#This Row],[Anzahl Lieferscheine]]</f>
        <v>0.20760000000000001</v>
      </c>
    </row>
    <row r="1168" spans="1:14" x14ac:dyDescent="0.2">
      <c r="A1168" s="2" t="s">
        <v>33</v>
      </c>
      <c r="B1168" s="2" t="s">
        <v>33</v>
      </c>
      <c r="C1168" s="2" t="s">
        <v>6</v>
      </c>
      <c r="D1168" s="2" t="s">
        <v>15</v>
      </c>
      <c r="E1168" s="2" t="s">
        <v>23</v>
      </c>
      <c r="F1168" s="2" t="s">
        <v>61</v>
      </c>
      <c r="G1168" s="1">
        <v>72</v>
      </c>
      <c r="H1168" s="1">
        <v>29.7</v>
      </c>
      <c r="I1168" s="4">
        <v>1</v>
      </c>
      <c r="J1168" s="2" t="s">
        <v>66</v>
      </c>
      <c r="K1168" s="1">
        <f>Tabelle111[[#This Row],[Menge kg Nges]]/1000</f>
        <v>7.1999999999999995E-2</v>
      </c>
      <c r="L1168" s="1">
        <f>Tabelle111[[#This Row],[Menge kg P2O5]]/1000</f>
        <v>2.9700000000000001E-2</v>
      </c>
      <c r="M1168" s="1">
        <f>Tabelle111[[#This Row],[Menge t Nges]]/Tabelle111[[#This Row],[Anzahl Lieferscheine]]</f>
        <v>7.1999999999999995E-2</v>
      </c>
      <c r="N1168" s="1">
        <f>Tabelle111[[#This Row],[Menge t P2O5]]/Tabelle111[[#This Row],[Anzahl Lieferscheine]]</f>
        <v>2.9700000000000001E-2</v>
      </c>
    </row>
    <row r="1169" spans="1:14" x14ac:dyDescent="0.2">
      <c r="A1169" s="2" t="s">
        <v>33</v>
      </c>
      <c r="B1169" s="2" t="s">
        <v>33</v>
      </c>
      <c r="C1169" s="2" t="s">
        <v>6</v>
      </c>
      <c r="D1169" s="2" t="s">
        <v>15</v>
      </c>
      <c r="E1169" s="2" t="s">
        <v>12</v>
      </c>
      <c r="F1169" s="2" t="s">
        <v>61</v>
      </c>
      <c r="G1169" s="1">
        <v>873.6</v>
      </c>
      <c r="H1169" s="1">
        <v>784</v>
      </c>
      <c r="I1169" s="4">
        <v>2</v>
      </c>
      <c r="J1169" s="2" t="s">
        <v>66</v>
      </c>
      <c r="K1169" s="1">
        <f>Tabelle111[[#This Row],[Menge kg Nges]]/1000</f>
        <v>0.87360000000000004</v>
      </c>
      <c r="L1169" s="1">
        <f>Tabelle111[[#This Row],[Menge kg P2O5]]/1000</f>
        <v>0.78400000000000003</v>
      </c>
      <c r="M1169" s="1">
        <f>Tabelle111[[#This Row],[Menge t Nges]]/Tabelle111[[#This Row],[Anzahl Lieferscheine]]</f>
        <v>0.43680000000000002</v>
      </c>
      <c r="N1169" s="1">
        <f>Tabelle111[[#This Row],[Menge t P2O5]]/Tabelle111[[#This Row],[Anzahl Lieferscheine]]</f>
        <v>0.39200000000000002</v>
      </c>
    </row>
    <row r="1170" spans="1:14" x14ac:dyDescent="0.2">
      <c r="A1170" s="2" t="s">
        <v>33</v>
      </c>
      <c r="B1170" s="2" t="s">
        <v>33</v>
      </c>
      <c r="C1170" s="2" t="s">
        <v>6</v>
      </c>
      <c r="D1170" s="2" t="s">
        <v>15</v>
      </c>
      <c r="E1170" s="2" t="s">
        <v>13</v>
      </c>
      <c r="F1170" s="2" t="s">
        <v>61</v>
      </c>
      <c r="G1170" s="1">
        <v>243.8</v>
      </c>
      <c r="H1170" s="1">
        <v>147.19999999999999</v>
      </c>
      <c r="I1170" s="4">
        <v>1</v>
      </c>
      <c r="J1170" s="2" t="s">
        <v>66</v>
      </c>
      <c r="K1170" s="1">
        <f>Tabelle111[[#This Row],[Menge kg Nges]]/1000</f>
        <v>0.24380000000000002</v>
      </c>
      <c r="L1170" s="1">
        <f>Tabelle111[[#This Row],[Menge kg P2O5]]/1000</f>
        <v>0.1472</v>
      </c>
      <c r="M1170" s="1">
        <f>Tabelle111[[#This Row],[Menge t Nges]]/Tabelle111[[#This Row],[Anzahl Lieferscheine]]</f>
        <v>0.24380000000000002</v>
      </c>
      <c r="N1170" s="1">
        <f>Tabelle111[[#This Row],[Menge t P2O5]]/Tabelle111[[#This Row],[Anzahl Lieferscheine]]</f>
        <v>0.1472</v>
      </c>
    </row>
    <row r="1171" spans="1:14" x14ac:dyDescent="0.2">
      <c r="A1171" s="2" t="s">
        <v>33</v>
      </c>
      <c r="B1171" s="2" t="s">
        <v>33</v>
      </c>
      <c r="C1171" s="2" t="s">
        <v>6</v>
      </c>
      <c r="D1171" s="2" t="s">
        <v>15</v>
      </c>
      <c r="E1171" s="2" t="s">
        <v>14</v>
      </c>
      <c r="F1171" s="2" t="s">
        <v>61</v>
      </c>
      <c r="G1171" s="1">
        <v>280.8</v>
      </c>
      <c r="H1171" s="1">
        <v>198</v>
      </c>
      <c r="I1171" s="4">
        <v>2</v>
      </c>
      <c r="J1171" s="2" t="s">
        <v>66</v>
      </c>
      <c r="K1171" s="1">
        <f>Tabelle111[[#This Row],[Menge kg Nges]]/1000</f>
        <v>0.28079999999999999</v>
      </c>
      <c r="L1171" s="1">
        <f>Tabelle111[[#This Row],[Menge kg P2O5]]/1000</f>
        <v>0.19800000000000001</v>
      </c>
      <c r="M1171" s="1">
        <f>Tabelle111[[#This Row],[Menge t Nges]]/Tabelle111[[#This Row],[Anzahl Lieferscheine]]</f>
        <v>0.1404</v>
      </c>
      <c r="N1171" s="1">
        <f>Tabelle111[[#This Row],[Menge t P2O5]]/Tabelle111[[#This Row],[Anzahl Lieferscheine]]</f>
        <v>9.9000000000000005E-2</v>
      </c>
    </row>
    <row r="1172" spans="1:14" x14ac:dyDescent="0.2">
      <c r="A1172" s="2" t="s">
        <v>33</v>
      </c>
      <c r="B1172" s="2" t="s">
        <v>33</v>
      </c>
      <c r="C1172" s="2" t="s">
        <v>25</v>
      </c>
      <c r="D1172" s="2" t="s">
        <v>25</v>
      </c>
      <c r="E1172" s="2" t="s">
        <v>26</v>
      </c>
      <c r="F1172" s="2" t="s">
        <v>61</v>
      </c>
      <c r="G1172" s="1">
        <v>56861.87000000001</v>
      </c>
      <c r="H1172" s="1">
        <v>26535.519999999986</v>
      </c>
      <c r="I1172" s="4">
        <v>157</v>
      </c>
      <c r="J1172" s="2" t="s">
        <v>66</v>
      </c>
      <c r="K1172" s="1">
        <f>Tabelle111[[#This Row],[Menge kg Nges]]/1000</f>
        <v>56.86187000000001</v>
      </c>
      <c r="L1172" s="1">
        <f>Tabelle111[[#This Row],[Menge kg P2O5]]/1000</f>
        <v>26.535519999999988</v>
      </c>
      <c r="M1172" s="1">
        <f>Tabelle111[[#This Row],[Menge t Nges]]/Tabelle111[[#This Row],[Anzahl Lieferscheine]]</f>
        <v>0.36217751592356695</v>
      </c>
      <c r="N1172" s="1">
        <f>Tabelle111[[#This Row],[Menge t P2O5]]/Tabelle111[[#This Row],[Anzahl Lieferscheine]]</f>
        <v>0.16901605095541394</v>
      </c>
    </row>
    <row r="1173" spans="1:14" x14ac:dyDescent="0.2">
      <c r="A1173" s="2" t="s">
        <v>33</v>
      </c>
      <c r="B1173" s="2" t="s">
        <v>46</v>
      </c>
      <c r="C1173" s="2" t="s">
        <v>6</v>
      </c>
      <c r="D1173" s="2" t="s">
        <v>15</v>
      </c>
      <c r="E1173" s="2" t="s">
        <v>20</v>
      </c>
      <c r="F1173" s="2" t="s">
        <v>61</v>
      </c>
      <c r="G1173" s="1">
        <v>218.39999999999998</v>
      </c>
      <c r="H1173" s="1">
        <v>240</v>
      </c>
      <c r="I1173" s="4">
        <v>2</v>
      </c>
      <c r="J1173" s="2" t="s">
        <v>66</v>
      </c>
      <c r="K1173" s="1">
        <f>Tabelle111[[#This Row],[Menge kg Nges]]/1000</f>
        <v>0.21839999999999998</v>
      </c>
      <c r="L1173" s="1">
        <f>Tabelle111[[#This Row],[Menge kg P2O5]]/1000</f>
        <v>0.24</v>
      </c>
      <c r="M1173" s="1">
        <f>Tabelle111[[#This Row],[Menge t Nges]]/Tabelle111[[#This Row],[Anzahl Lieferscheine]]</f>
        <v>0.10919999999999999</v>
      </c>
      <c r="N1173" s="1">
        <f>Tabelle111[[#This Row],[Menge t P2O5]]/Tabelle111[[#This Row],[Anzahl Lieferscheine]]</f>
        <v>0.12</v>
      </c>
    </row>
    <row r="1174" spans="1:14" x14ac:dyDescent="0.2">
      <c r="A1174" s="2" t="s">
        <v>33</v>
      </c>
      <c r="B1174" s="2" t="s">
        <v>46</v>
      </c>
      <c r="C1174" s="2" t="s">
        <v>25</v>
      </c>
      <c r="D1174" s="2" t="s">
        <v>25</v>
      </c>
      <c r="E1174" s="2" t="s">
        <v>26</v>
      </c>
      <c r="F1174" s="2" t="s">
        <v>61</v>
      </c>
      <c r="G1174" s="1">
        <v>20581.669999999998</v>
      </c>
      <c r="H1174" s="1">
        <v>7325.6799999999994</v>
      </c>
      <c r="I1174" s="4">
        <v>38</v>
      </c>
      <c r="J1174" s="2" t="s">
        <v>66</v>
      </c>
      <c r="K1174" s="1">
        <f>Tabelle111[[#This Row],[Menge kg Nges]]/1000</f>
        <v>20.581669999999999</v>
      </c>
      <c r="L1174" s="1">
        <f>Tabelle111[[#This Row],[Menge kg P2O5]]/1000</f>
        <v>7.3256799999999993</v>
      </c>
      <c r="M1174" s="1">
        <f>Tabelle111[[#This Row],[Menge t Nges]]/Tabelle111[[#This Row],[Anzahl Lieferscheine]]</f>
        <v>0.54162289473684211</v>
      </c>
      <c r="N1174" s="1">
        <f>Tabelle111[[#This Row],[Menge t P2O5]]/Tabelle111[[#This Row],[Anzahl Lieferscheine]]</f>
        <v>0.19278105263157894</v>
      </c>
    </row>
    <row r="1175" spans="1:14" x14ac:dyDescent="0.2">
      <c r="A1175" s="2" t="s">
        <v>44</v>
      </c>
      <c r="B1175" s="2" t="s">
        <v>44</v>
      </c>
      <c r="C1175" s="2" t="s">
        <v>6</v>
      </c>
      <c r="D1175" s="2" t="s">
        <v>7</v>
      </c>
      <c r="E1175" s="2" t="s">
        <v>9</v>
      </c>
      <c r="F1175" s="2" t="s">
        <v>61</v>
      </c>
      <c r="G1175" s="1">
        <v>1753.3999999999996</v>
      </c>
      <c r="H1175" s="1">
        <v>720.09999999999991</v>
      </c>
      <c r="I1175" s="4">
        <v>8</v>
      </c>
      <c r="J1175" s="2" t="s">
        <v>66</v>
      </c>
      <c r="K1175" s="1">
        <f>Tabelle111[[#This Row],[Menge kg Nges]]/1000</f>
        <v>1.7533999999999996</v>
      </c>
      <c r="L1175" s="1">
        <f>Tabelle111[[#This Row],[Menge kg P2O5]]/1000</f>
        <v>0.72009999999999996</v>
      </c>
      <c r="M1175" s="1">
        <f>Tabelle111[[#This Row],[Menge t Nges]]/Tabelle111[[#This Row],[Anzahl Lieferscheine]]</f>
        <v>0.21917499999999995</v>
      </c>
      <c r="N1175" s="1">
        <f>Tabelle111[[#This Row],[Menge t P2O5]]/Tabelle111[[#This Row],[Anzahl Lieferscheine]]</f>
        <v>9.0012499999999995E-2</v>
      </c>
    </row>
    <row r="1176" spans="1:14" x14ac:dyDescent="0.2">
      <c r="A1176" s="2" t="s">
        <v>44</v>
      </c>
      <c r="B1176" s="2" t="s">
        <v>44</v>
      </c>
      <c r="C1176" s="2" t="s">
        <v>6</v>
      </c>
      <c r="D1176" s="2" t="s">
        <v>7</v>
      </c>
      <c r="E1176" s="2" t="s">
        <v>12</v>
      </c>
      <c r="F1176" s="2" t="s">
        <v>61</v>
      </c>
      <c r="G1176" s="1">
        <v>2352</v>
      </c>
      <c r="H1176" s="1">
        <v>1480.1</v>
      </c>
      <c r="I1176" s="4">
        <v>9</v>
      </c>
      <c r="J1176" s="2" t="s">
        <v>66</v>
      </c>
      <c r="K1176" s="1">
        <f>Tabelle111[[#This Row],[Menge kg Nges]]/1000</f>
        <v>2.3519999999999999</v>
      </c>
      <c r="L1176" s="1">
        <f>Tabelle111[[#This Row],[Menge kg P2O5]]/1000</f>
        <v>1.4801</v>
      </c>
      <c r="M1176" s="1">
        <f>Tabelle111[[#This Row],[Menge t Nges]]/Tabelle111[[#This Row],[Anzahl Lieferscheine]]</f>
        <v>0.26133333333333331</v>
      </c>
      <c r="N1176" s="1">
        <f>Tabelle111[[#This Row],[Menge t P2O5]]/Tabelle111[[#This Row],[Anzahl Lieferscheine]]</f>
        <v>0.16445555555555555</v>
      </c>
    </row>
    <row r="1177" spans="1:14" x14ac:dyDescent="0.2">
      <c r="A1177" s="2" t="s">
        <v>44</v>
      </c>
      <c r="B1177" s="2" t="s">
        <v>44</v>
      </c>
      <c r="C1177" s="2" t="s">
        <v>6</v>
      </c>
      <c r="D1177" s="2" t="s">
        <v>7</v>
      </c>
      <c r="E1177" s="2" t="s">
        <v>14</v>
      </c>
      <c r="F1177" s="2" t="s">
        <v>61</v>
      </c>
      <c r="G1177" s="1">
        <v>6763.5</v>
      </c>
      <c r="H1177" s="1">
        <v>2705.3999999999996</v>
      </c>
      <c r="I1177" s="4">
        <v>25</v>
      </c>
      <c r="J1177" s="2" t="s">
        <v>66</v>
      </c>
      <c r="K1177" s="1">
        <f>Tabelle111[[#This Row],[Menge kg Nges]]/1000</f>
        <v>6.7634999999999996</v>
      </c>
      <c r="L1177" s="1">
        <f>Tabelle111[[#This Row],[Menge kg P2O5]]/1000</f>
        <v>2.7053999999999996</v>
      </c>
      <c r="M1177" s="1">
        <f>Tabelle111[[#This Row],[Menge t Nges]]/Tabelle111[[#This Row],[Anzahl Lieferscheine]]</f>
        <v>0.27054</v>
      </c>
      <c r="N1177" s="1">
        <f>Tabelle111[[#This Row],[Menge t P2O5]]/Tabelle111[[#This Row],[Anzahl Lieferscheine]]</f>
        <v>0.10821599999999998</v>
      </c>
    </row>
    <row r="1178" spans="1:14" x14ac:dyDescent="0.2">
      <c r="A1178" s="2" t="s">
        <v>44</v>
      </c>
      <c r="B1178" s="2" t="s">
        <v>44</v>
      </c>
      <c r="C1178" s="2" t="s">
        <v>6</v>
      </c>
      <c r="D1178" s="2" t="s">
        <v>15</v>
      </c>
      <c r="E1178" s="2" t="s">
        <v>18</v>
      </c>
      <c r="F1178" s="2" t="s">
        <v>61</v>
      </c>
      <c r="G1178" s="1">
        <v>1461.6</v>
      </c>
      <c r="H1178" s="1">
        <v>1183.2</v>
      </c>
      <c r="I1178" s="4">
        <v>1</v>
      </c>
      <c r="J1178" s="2" t="s">
        <v>66</v>
      </c>
      <c r="K1178" s="1">
        <f>Tabelle111[[#This Row],[Menge kg Nges]]/1000</f>
        <v>1.4616</v>
      </c>
      <c r="L1178" s="1">
        <f>Tabelle111[[#This Row],[Menge kg P2O5]]/1000</f>
        <v>1.1832</v>
      </c>
      <c r="M1178" s="1">
        <f>Tabelle111[[#This Row],[Menge t Nges]]/Tabelle111[[#This Row],[Anzahl Lieferscheine]]</f>
        <v>1.4616</v>
      </c>
      <c r="N1178" s="1">
        <f>Tabelle111[[#This Row],[Menge t P2O5]]/Tabelle111[[#This Row],[Anzahl Lieferscheine]]</f>
        <v>1.1832</v>
      </c>
    </row>
    <row r="1179" spans="1:14" x14ac:dyDescent="0.2">
      <c r="A1179" s="2" t="s">
        <v>44</v>
      </c>
      <c r="B1179" s="2" t="s">
        <v>44</v>
      </c>
      <c r="C1179" s="2" t="s">
        <v>6</v>
      </c>
      <c r="D1179" s="2" t="s">
        <v>15</v>
      </c>
      <c r="E1179" s="2" t="s">
        <v>9</v>
      </c>
      <c r="F1179" s="2" t="s">
        <v>61</v>
      </c>
      <c r="G1179" s="1">
        <v>393.76</v>
      </c>
      <c r="H1179" s="1">
        <v>256.8</v>
      </c>
      <c r="I1179" s="4">
        <v>2</v>
      </c>
      <c r="J1179" s="2" t="s">
        <v>66</v>
      </c>
      <c r="K1179" s="1">
        <f>Tabelle111[[#This Row],[Menge kg Nges]]/1000</f>
        <v>0.39376</v>
      </c>
      <c r="L1179" s="1">
        <f>Tabelle111[[#This Row],[Menge kg P2O5]]/1000</f>
        <v>0.25680000000000003</v>
      </c>
      <c r="M1179" s="1">
        <f>Tabelle111[[#This Row],[Menge t Nges]]/Tabelle111[[#This Row],[Anzahl Lieferscheine]]</f>
        <v>0.19688</v>
      </c>
      <c r="N1179" s="1">
        <f>Tabelle111[[#This Row],[Menge t P2O5]]/Tabelle111[[#This Row],[Anzahl Lieferscheine]]</f>
        <v>0.12840000000000001</v>
      </c>
    </row>
    <row r="1180" spans="1:14" x14ac:dyDescent="0.2">
      <c r="A1180" s="2" t="s">
        <v>44</v>
      </c>
      <c r="B1180" s="2" t="s">
        <v>44</v>
      </c>
      <c r="C1180" s="2" t="s">
        <v>6</v>
      </c>
      <c r="D1180" s="2" t="s">
        <v>15</v>
      </c>
      <c r="E1180" s="2" t="s">
        <v>10</v>
      </c>
      <c r="F1180" s="2" t="s">
        <v>61</v>
      </c>
      <c r="G1180" s="1">
        <v>1701</v>
      </c>
      <c r="H1180" s="1">
        <v>726.6</v>
      </c>
      <c r="I1180" s="4">
        <v>2</v>
      </c>
      <c r="J1180" s="2" t="s">
        <v>66</v>
      </c>
      <c r="K1180" s="1">
        <f>Tabelle111[[#This Row],[Menge kg Nges]]/1000</f>
        <v>1.7010000000000001</v>
      </c>
      <c r="L1180" s="1">
        <f>Tabelle111[[#This Row],[Menge kg P2O5]]/1000</f>
        <v>0.72660000000000002</v>
      </c>
      <c r="M1180" s="1">
        <f>Tabelle111[[#This Row],[Menge t Nges]]/Tabelle111[[#This Row],[Anzahl Lieferscheine]]</f>
        <v>0.85050000000000003</v>
      </c>
      <c r="N1180" s="1">
        <f>Tabelle111[[#This Row],[Menge t P2O5]]/Tabelle111[[#This Row],[Anzahl Lieferscheine]]</f>
        <v>0.36330000000000001</v>
      </c>
    </row>
    <row r="1181" spans="1:14" x14ac:dyDescent="0.2">
      <c r="A1181" s="2" t="s">
        <v>44</v>
      </c>
      <c r="B1181" s="2" t="s">
        <v>47</v>
      </c>
      <c r="C1181" s="2" t="s">
        <v>6</v>
      </c>
      <c r="D1181" s="2" t="s">
        <v>7</v>
      </c>
      <c r="E1181" s="2" t="s">
        <v>14</v>
      </c>
      <c r="F1181" s="2" t="s">
        <v>61</v>
      </c>
      <c r="G1181" s="1">
        <v>157.5</v>
      </c>
      <c r="H1181" s="1">
        <v>63</v>
      </c>
      <c r="I1181" s="4">
        <v>1</v>
      </c>
      <c r="J1181" s="2" t="s">
        <v>66</v>
      </c>
      <c r="K1181" s="1">
        <f>Tabelle111[[#This Row],[Menge kg Nges]]/1000</f>
        <v>0.1575</v>
      </c>
      <c r="L1181" s="1">
        <f>Tabelle111[[#This Row],[Menge kg P2O5]]/1000</f>
        <v>6.3E-2</v>
      </c>
      <c r="M1181" s="1">
        <f>Tabelle111[[#This Row],[Menge t Nges]]/Tabelle111[[#This Row],[Anzahl Lieferscheine]]</f>
        <v>0.1575</v>
      </c>
      <c r="N1181" s="1">
        <f>Tabelle111[[#This Row],[Menge t P2O5]]/Tabelle111[[#This Row],[Anzahl Lieferscheine]]</f>
        <v>6.3E-2</v>
      </c>
    </row>
    <row r="1182" spans="1:14" x14ac:dyDescent="0.2">
      <c r="A1182" s="2" t="s">
        <v>44</v>
      </c>
      <c r="B1182" s="2" t="s">
        <v>37</v>
      </c>
      <c r="C1182" s="2" t="s">
        <v>6</v>
      </c>
      <c r="D1182" s="2" t="s">
        <v>7</v>
      </c>
      <c r="E1182" s="2" t="s">
        <v>14</v>
      </c>
      <c r="F1182" s="2" t="s">
        <v>61</v>
      </c>
      <c r="G1182" s="1">
        <v>1026</v>
      </c>
      <c r="H1182" s="1">
        <v>410.4</v>
      </c>
      <c r="I1182" s="4">
        <v>5</v>
      </c>
      <c r="J1182" s="2" t="s">
        <v>66</v>
      </c>
      <c r="K1182" s="1">
        <f>Tabelle111[[#This Row],[Menge kg Nges]]/1000</f>
        <v>1.026</v>
      </c>
      <c r="L1182" s="1">
        <f>Tabelle111[[#This Row],[Menge kg P2O5]]/1000</f>
        <v>0.41039999999999999</v>
      </c>
      <c r="M1182" s="1">
        <f>Tabelle111[[#This Row],[Menge t Nges]]/Tabelle111[[#This Row],[Anzahl Lieferscheine]]</f>
        <v>0.20519999999999999</v>
      </c>
      <c r="N1182" s="1">
        <f>Tabelle111[[#This Row],[Menge t P2O5]]/Tabelle111[[#This Row],[Anzahl Lieferscheine]]</f>
        <v>8.208E-2</v>
      </c>
    </row>
    <row r="1183" spans="1:14" x14ac:dyDescent="0.2">
      <c r="A1183" s="2" t="s">
        <v>48</v>
      </c>
      <c r="B1183" s="2" t="s">
        <v>48</v>
      </c>
      <c r="C1183" s="2" t="s">
        <v>6</v>
      </c>
      <c r="D1183" s="2" t="s">
        <v>7</v>
      </c>
      <c r="E1183" s="2" t="s">
        <v>8</v>
      </c>
      <c r="F1183" s="2" t="s">
        <v>61</v>
      </c>
      <c r="G1183" s="1">
        <v>44579.5</v>
      </c>
      <c r="H1183" s="1">
        <v>14010.7</v>
      </c>
      <c r="I1183" s="4">
        <v>19</v>
      </c>
      <c r="J1183" s="2" t="s">
        <v>66</v>
      </c>
      <c r="K1183" s="1">
        <f>Tabelle111[[#This Row],[Menge kg Nges]]/1000</f>
        <v>44.579500000000003</v>
      </c>
      <c r="L1183" s="1">
        <f>Tabelle111[[#This Row],[Menge kg P2O5]]/1000</f>
        <v>14.0107</v>
      </c>
      <c r="M1183" s="1">
        <f>Tabelle111[[#This Row],[Menge t Nges]]/Tabelle111[[#This Row],[Anzahl Lieferscheine]]</f>
        <v>2.3462894736842106</v>
      </c>
      <c r="N1183" s="1">
        <f>Tabelle111[[#This Row],[Menge t P2O5]]/Tabelle111[[#This Row],[Anzahl Lieferscheine]]</f>
        <v>0.73740526315789479</v>
      </c>
    </row>
    <row r="1184" spans="1:14" x14ac:dyDescent="0.2">
      <c r="A1184" s="2" t="s">
        <v>48</v>
      </c>
      <c r="B1184" s="2" t="s">
        <v>48</v>
      </c>
      <c r="C1184" s="2" t="s">
        <v>6</v>
      </c>
      <c r="D1184" s="2" t="s">
        <v>7</v>
      </c>
      <c r="E1184" s="2" t="s">
        <v>9</v>
      </c>
      <c r="F1184" s="2" t="s">
        <v>61</v>
      </c>
      <c r="G1184" s="1">
        <v>23189.9</v>
      </c>
      <c r="H1184" s="1">
        <v>9707.4</v>
      </c>
      <c r="I1184" s="4">
        <v>6</v>
      </c>
      <c r="J1184" s="2" t="s">
        <v>66</v>
      </c>
      <c r="K1184" s="1">
        <f>Tabelle111[[#This Row],[Menge kg Nges]]/1000</f>
        <v>23.189900000000002</v>
      </c>
      <c r="L1184" s="1">
        <f>Tabelle111[[#This Row],[Menge kg P2O5]]/1000</f>
        <v>9.7073999999999998</v>
      </c>
      <c r="M1184" s="1">
        <f>Tabelle111[[#This Row],[Menge t Nges]]/Tabelle111[[#This Row],[Anzahl Lieferscheine]]</f>
        <v>3.8649833333333334</v>
      </c>
      <c r="N1184" s="1">
        <f>Tabelle111[[#This Row],[Menge t P2O5]]/Tabelle111[[#This Row],[Anzahl Lieferscheine]]</f>
        <v>1.6178999999999999</v>
      </c>
    </row>
    <row r="1185" spans="1:14" x14ac:dyDescent="0.2">
      <c r="A1185" s="2" t="s">
        <v>48</v>
      </c>
      <c r="B1185" s="2" t="s">
        <v>48</v>
      </c>
      <c r="C1185" s="2" t="s">
        <v>6</v>
      </c>
      <c r="D1185" s="2" t="s">
        <v>7</v>
      </c>
      <c r="E1185" s="2" t="s">
        <v>12</v>
      </c>
      <c r="F1185" s="2" t="s">
        <v>61</v>
      </c>
      <c r="G1185" s="1">
        <v>5310</v>
      </c>
      <c r="H1185" s="1">
        <v>3363</v>
      </c>
      <c r="I1185" s="4">
        <v>2</v>
      </c>
      <c r="J1185" s="2" t="s">
        <v>66</v>
      </c>
      <c r="K1185" s="1">
        <f>Tabelle111[[#This Row],[Menge kg Nges]]/1000</f>
        <v>5.31</v>
      </c>
      <c r="L1185" s="1">
        <f>Tabelle111[[#This Row],[Menge kg P2O5]]/1000</f>
        <v>3.363</v>
      </c>
      <c r="M1185" s="1">
        <f>Tabelle111[[#This Row],[Menge t Nges]]/Tabelle111[[#This Row],[Anzahl Lieferscheine]]</f>
        <v>2.6549999999999998</v>
      </c>
      <c r="N1185" s="1">
        <f>Tabelle111[[#This Row],[Menge t P2O5]]/Tabelle111[[#This Row],[Anzahl Lieferscheine]]</f>
        <v>1.6815</v>
      </c>
    </row>
    <row r="1186" spans="1:14" x14ac:dyDescent="0.2">
      <c r="A1186" s="2" t="s">
        <v>48</v>
      </c>
      <c r="B1186" s="2" t="s">
        <v>48</v>
      </c>
      <c r="C1186" s="2" t="s">
        <v>6</v>
      </c>
      <c r="D1186" s="2" t="s">
        <v>15</v>
      </c>
      <c r="E1186" s="2" t="s">
        <v>20</v>
      </c>
      <c r="F1186" s="2" t="s">
        <v>61</v>
      </c>
      <c r="G1186" s="1">
        <v>126.72</v>
      </c>
      <c r="H1186" s="1">
        <v>72</v>
      </c>
      <c r="I1186" s="4">
        <v>2</v>
      </c>
      <c r="J1186" s="2" t="s">
        <v>66</v>
      </c>
      <c r="K1186" s="1">
        <f>Tabelle111[[#This Row],[Menge kg Nges]]/1000</f>
        <v>0.12672</v>
      </c>
      <c r="L1186" s="1">
        <f>Tabelle111[[#This Row],[Menge kg P2O5]]/1000</f>
        <v>7.1999999999999995E-2</v>
      </c>
      <c r="M1186" s="1">
        <f>Tabelle111[[#This Row],[Menge t Nges]]/Tabelle111[[#This Row],[Anzahl Lieferscheine]]</f>
        <v>6.336E-2</v>
      </c>
      <c r="N1186" s="1">
        <f>Tabelle111[[#This Row],[Menge t P2O5]]/Tabelle111[[#This Row],[Anzahl Lieferscheine]]</f>
        <v>3.5999999999999997E-2</v>
      </c>
    </row>
    <row r="1187" spans="1:14" x14ac:dyDescent="0.2">
      <c r="A1187" s="2" t="s">
        <v>48</v>
      </c>
      <c r="B1187" s="2" t="s">
        <v>48</v>
      </c>
      <c r="C1187" s="2" t="s">
        <v>25</v>
      </c>
      <c r="D1187" s="2" t="s">
        <v>25</v>
      </c>
      <c r="E1187" s="2" t="s">
        <v>26</v>
      </c>
      <c r="F1187" s="2" t="s">
        <v>61</v>
      </c>
      <c r="G1187" s="1">
        <v>6871.6</v>
      </c>
      <c r="H1187" s="1">
        <v>3190.4</v>
      </c>
      <c r="I1187" s="4">
        <v>9</v>
      </c>
      <c r="J1187" s="2" t="s">
        <v>66</v>
      </c>
      <c r="K1187" s="1">
        <f>Tabelle111[[#This Row],[Menge kg Nges]]/1000</f>
        <v>6.8715999999999999</v>
      </c>
      <c r="L1187" s="1">
        <f>Tabelle111[[#This Row],[Menge kg P2O5]]/1000</f>
        <v>3.1903999999999999</v>
      </c>
      <c r="M1187" s="1">
        <f>Tabelle111[[#This Row],[Menge t Nges]]/Tabelle111[[#This Row],[Anzahl Lieferscheine]]</f>
        <v>0.76351111111111114</v>
      </c>
      <c r="N1187" s="1">
        <f>Tabelle111[[#This Row],[Menge t P2O5]]/Tabelle111[[#This Row],[Anzahl Lieferscheine]]</f>
        <v>0.35448888888888885</v>
      </c>
    </row>
    <row r="1188" spans="1:14" x14ac:dyDescent="0.2">
      <c r="A1188" s="2" t="s">
        <v>48</v>
      </c>
      <c r="B1188" s="2" t="s">
        <v>48</v>
      </c>
      <c r="C1188" s="2" t="s">
        <v>25</v>
      </c>
      <c r="D1188" s="2" t="s">
        <v>25</v>
      </c>
      <c r="E1188" s="2" t="s">
        <v>26</v>
      </c>
      <c r="F1188" s="2" t="s">
        <v>62</v>
      </c>
      <c r="G1188" s="1">
        <v>3003</v>
      </c>
      <c r="H1188" s="1">
        <v>1386</v>
      </c>
      <c r="I1188" s="4">
        <v>1</v>
      </c>
      <c r="J1188" s="2" t="s">
        <v>66</v>
      </c>
      <c r="K1188" s="1">
        <f>Tabelle111[[#This Row],[Menge kg Nges]]/1000</f>
        <v>3.0030000000000001</v>
      </c>
      <c r="L1188" s="1">
        <f>Tabelle111[[#This Row],[Menge kg P2O5]]/1000</f>
        <v>1.3859999999999999</v>
      </c>
      <c r="M1188" s="1">
        <f>Tabelle111[[#This Row],[Menge t Nges]]/Tabelle111[[#This Row],[Anzahl Lieferscheine]]</f>
        <v>3.0030000000000001</v>
      </c>
      <c r="N1188" s="1">
        <f>Tabelle111[[#This Row],[Menge t P2O5]]/Tabelle111[[#This Row],[Anzahl Lieferscheine]]</f>
        <v>1.3859999999999999</v>
      </c>
    </row>
    <row r="1189" spans="1:14" x14ac:dyDescent="0.2">
      <c r="A1189" s="2" t="s">
        <v>49</v>
      </c>
      <c r="B1189" s="2" t="s">
        <v>49</v>
      </c>
      <c r="C1189" s="2" t="s">
        <v>6</v>
      </c>
      <c r="D1189" s="2" t="s">
        <v>7</v>
      </c>
      <c r="E1189" s="2" t="s">
        <v>9</v>
      </c>
      <c r="F1189" s="2" t="s">
        <v>61</v>
      </c>
      <c r="G1189" s="1">
        <v>1870.4799999999998</v>
      </c>
      <c r="H1189" s="1">
        <v>938.3</v>
      </c>
      <c r="I1189" s="4">
        <v>11</v>
      </c>
      <c r="J1189" s="2" t="s">
        <v>66</v>
      </c>
      <c r="K1189" s="1">
        <f>Tabelle111[[#This Row],[Menge kg Nges]]/1000</f>
        <v>1.8704799999999997</v>
      </c>
      <c r="L1189" s="1">
        <f>Tabelle111[[#This Row],[Menge kg P2O5]]/1000</f>
        <v>0.93829999999999991</v>
      </c>
      <c r="M1189" s="1">
        <f>Tabelle111[[#This Row],[Menge t Nges]]/Tabelle111[[#This Row],[Anzahl Lieferscheine]]</f>
        <v>0.17004363636363634</v>
      </c>
      <c r="N1189" s="1">
        <f>Tabelle111[[#This Row],[Menge t P2O5]]/Tabelle111[[#This Row],[Anzahl Lieferscheine]]</f>
        <v>8.5299999999999987E-2</v>
      </c>
    </row>
    <row r="1190" spans="1:14" x14ac:dyDescent="0.2">
      <c r="A1190" s="2" t="s">
        <v>49</v>
      </c>
      <c r="B1190" s="2" t="s">
        <v>49</v>
      </c>
      <c r="C1190" s="2" t="s">
        <v>6</v>
      </c>
      <c r="D1190" s="2" t="s">
        <v>7</v>
      </c>
      <c r="E1190" s="2" t="s">
        <v>10</v>
      </c>
      <c r="F1190" s="2" t="s">
        <v>61</v>
      </c>
      <c r="G1190" s="1">
        <v>422.4</v>
      </c>
      <c r="H1190" s="1">
        <v>172.8</v>
      </c>
      <c r="I1190" s="4">
        <v>3</v>
      </c>
      <c r="J1190" s="2" t="s">
        <v>66</v>
      </c>
      <c r="K1190" s="1">
        <f>Tabelle111[[#This Row],[Menge kg Nges]]/1000</f>
        <v>0.4224</v>
      </c>
      <c r="L1190" s="1">
        <f>Tabelle111[[#This Row],[Menge kg P2O5]]/1000</f>
        <v>0.17280000000000001</v>
      </c>
      <c r="M1190" s="1">
        <f>Tabelle111[[#This Row],[Menge t Nges]]/Tabelle111[[#This Row],[Anzahl Lieferscheine]]</f>
        <v>0.14080000000000001</v>
      </c>
      <c r="N1190" s="1">
        <f>Tabelle111[[#This Row],[Menge t P2O5]]/Tabelle111[[#This Row],[Anzahl Lieferscheine]]</f>
        <v>5.7600000000000005E-2</v>
      </c>
    </row>
    <row r="1191" spans="1:14" x14ac:dyDescent="0.2">
      <c r="A1191" s="2" t="s">
        <v>49</v>
      </c>
      <c r="B1191" s="2" t="s">
        <v>49</v>
      </c>
      <c r="C1191" s="2" t="s">
        <v>6</v>
      </c>
      <c r="D1191" s="2" t="s">
        <v>7</v>
      </c>
      <c r="E1191" s="2" t="s">
        <v>11</v>
      </c>
      <c r="F1191" s="2" t="s">
        <v>61</v>
      </c>
      <c r="G1191" s="1">
        <v>1371.6</v>
      </c>
      <c r="H1191" s="1">
        <v>601.6</v>
      </c>
      <c r="I1191" s="4">
        <v>5</v>
      </c>
      <c r="J1191" s="2" t="s">
        <v>66</v>
      </c>
      <c r="K1191" s="1">
        <f>Tabelle111[[#This Row],[Menge kg Nges]]/1000</f>
        <v>1.3715999999999999</v>
      </c>
      <c r="L1191" s="1">
        <f>Tabelle111[[#This Row],[Menge kg P2O5]]/1000</f>
        <v>0.60160000000000002</v>
      </c>
      <c r="M1191" s="1">
        <f>Tabelle111[[#This Row],[Menge t Nges]]/Tabelle111[[#This Row],[Anzahl Lieferscheine]]</f>
        <v>0.27432000000000001</v>
      </c>
      <c r="N1191" s="1">
        <f>Tabelle111[[#This Row],[Menge t P2O5]]/Tabelle111[[#This Row],[Anzahl Lieferscheine]]</f>
        <v>0.12032000000000001</v>
      </c>
    </row>
    <row r="1192" spans="1:14" x14ac:dyDescent="0.2">
      <c r="A1192" s="2" t="s">
        <v>49</v>
      </c>
      <c r="B1192" s="2" t="s">
        <v>49</v>
      </c>
      <c r="C1192" s="2" t="s">
        <v>6</v>
      </c>
      <c r="D1192" s="2" t="s">
        <v>7</v>
      </c>
      <c r="E1192" s="2" t="s">
        <v>12</v>
      </c>
      <c r="F1192" s="2" t="s">
        <v>61</v>
      </c>
      <c r="G1192" s="1">
        <v>8799.5</v>
      </c>
      <c r="H1192" s="1">
        <v>3260.5</v>
      </c>
      <c r="I1192" s="4">
        <v>20</v>
      </c>
      <c r="J1192" s="2" t="s">
        <v>66</v>
      </c>
      <c r="K1192" s="1">
        <f>Tabelle111[[#This Row],[Menge kg Nges]]/1000</f>
        <v>8.7995000000000001</v>
      </c>
      <c r="L1192" s="1">
        <f>Tabelle111[[#This Row],[Menge kg P2O5]]/1000</f>
        <v>3.2605</v>
      </c>
      <c r="M1192" s="1">
        <f>Tabelle111[[#This Row],[Menge t Nges]]/Tabelle111[[#This Row],[Anzahl Lieferscheine]]</f>
        <v>0.439975</v>
      </c>
      <c r="N1192" s="1">
        <f>Tabelle111[[#This Row],[Menge t P2O5]]/Tabelle111[[#This Row],[Anzahl Lieferscheine]]</f>
        <v>0.163025</v>
      </c>
    </row>
    <row r="1193" spans="1:14" x14ac:dyDescent="0.2">
      <c r="A1193" s="2" t="s">
        <v>49</v>
      </c>
      <c r="B1193" s="2" t="s">
        <v>49</v>
      </c>
      <c r="C1193" s="2" t="s">
        <v>6</v>
      </c>
      <c r="D1193" s="2" t="s">
        <v>15</v>
      </c>
      <c r="E1193" s="2" t="s">
        <v>18</v>
      </c>
      <c r="F1193" s="2" t="s">
        <v>61</v>
      </c>
      <c r="G1193" s="1">
        <v>1808.1</v>
      </c>
      <c r="H1193" s="1">
        <v>1389.8999999999999</v>
      </c>
      <c r="I1193" s="4">
        <v>22</v>
      </c>
      <c r="J1193" s="2" t="s">
        <v>66</v>
      </c>
      <c r="K1193" s="1">
        <f>Tabelle111[[#This Row],[Menge kg Nges]]/1000</f>
        <v>1.8080999999999998</v>
      </c>
      <c r="L1193" s="1">
        <f>Tabelle111[[#This Row],[Menge kg P2O5]]/1000</f>
        <v>1.3898999999999999</v>
      </c>
      <c r="M1193" s="1">
        <f>Tabelle111[[#This Row],[Menge t Nges]]/Tabelle111[[#This Row],[Anzahl Lieferscheine]]</f>
        <v>8.2186363636363627E-2</v>
      </c>
      <c r="N1193" s="1">
        <f>Tabelle111[[#This Row],[Menge t P2O5]]/Tabelle111[[#This Row],[Anzahl Lieferscheine]]</f>
        <v>6.3177272727272721E-2</v>
      </c>
    </row>
    <row r="1194" spans="1:14" x14ac:dyDescent="0.2">
      <c r="A1194" s="2" t="s">
        <v>49</v>
      </c>
      <c r="B1194" s="2" t="s">
        <v>49</v>
      </c>
      <c r="C1194" s="2" t="s">
        <v>6</v>
      </c>
      <c r="D1194" s="2" t="s">
        <v>15</v>
      </c>
      <c r="E1194" s="2" t="s">
        <v>19</v>
      </c>
      <c r="F1194" s="2" t="s">
        <v>61</v>
      </c>
      <c r="G1194" s="1">
        <v>402.5</v>
      </c>
      <c r="H1194" s="1">
        <v>404.8</v>
      </c>
      <c r="I1194" s="4">
        <v>3</v>
      </c>
      <c r="J1194" s="2" t="s">
        <v>66</v>
      </c>
      <c r="K1194" s="1">
        <f>Tabelle111[[#This Row],[Menge kg Nges]]/1000</f>
        <v>0.40250000000000002</v>
      </c>
      <c r="L1194" s="1">
        <f>Tabelle111[[#This Row],[Menge kg P2O5]]/1000</f>
        <v>0.40479999999999999</v>
      </c>
      <c r="M1194" s="1">
        <f>Tabelle111[[#This Row],[Menge t Nges]]/Tabelle111[[#This Row],[Anzahl Lieferscheine]]</f>
        <v>0.13416666666666668</v>
      </c>
      <c r="N1194" s="1">
        <f>Tabelle111[[#This Row],[Menge t P2O5]]/Tabelle111[[#This Row],[Anzahl Lieferscheine]]</f>
        <v>0.13493333333333332</v>
      </c>
    </row>
    <row r="1195" spans="1:14" x14ac:dyDescent="0.2">
      <c r="A1195" s="2" t="s">
        <v>49</v>
      </c>
      <c r="B1195" s="2" t="s">
        <v>49</v>
      </c>
      <c r="C1195" s="2" t="s">
        <v>6</v>
      </c>
      <c r="D1195" s="2" t="s">
        <v>15</v>
      </c>
      <c r="E1195" s="2" t="s">
        <v>9</v>
      </c>
      <c r="F1195" s="2" t="s">
        <v>61</v>
      </c>
      <c r="G1195" s="1">
        <v>353.49999999999994</v>
      </c>
      <c r="H1195" s="1">
        <v>192.72</v>
      </c>
      <c r="I1195" s="4">
        <v>3</v>
      </c>
      <c r="J1195" s="2" t="s">
        <v>66</v>
      </c>
      <c r="K1195" s="1">
        <f>Tabelle111[[#This Row],[Menge kg Nges]]/1000</f>
        <v>0.35349999999999993</v>
      </c>
      <c r="L1195" s="1">
        <f>Tabelle111[[#This Row],[Menge kg P2O5]]/1000</f>
        <v>0.19272</v>
      </c>
      <c r="M1195" s="1">
        <f>Tabelle111[[#This Row],[Menge t Nges]]/Tabelle111[[#This Row],[Anzahl Lieferscheine]]</f>
        <v>0.1178333333333333</v>
      </c>
      <c r="N1195" s="1">
        <f>Tabelle111[[#This Row],[Menge t P2O5]]/Tabelle111[[#This Row],[Anzahl Lieferscheine]]</f>
        <v>6.4240000000000005E-2</v>
      </c>
    </row>
    <row r="1196" spans="1:14" x14ac:dyDescent="0.2">
      <c r="A1196" s="2" t="s">
        <v>49</v>
      </c>
      <c r="B1196" s="2" t="s">
        <v>49</v>
      </c>
      <c r="C1196" s="2" t="s">
        <v>6</v>
      </c>
      <c r="D1196" s="2" t="s">
        <v>15</v>
      </c>
      <c r="E1196" s="2" t="s">
        <v>10</v>
      </c>
      <c r="F1196" s="2" t="s">
        <v>61</v>
      </c>
      <c r="G1196" s="1">
        <v>121.5</v>
      </c>
      <c r="H1196" s="1">
        <v>51.9</v>
      </c>
      <c r="I1196" s="4">
        <v>1</v>
      </c>
      <c r="J1196" s="2" t="s">
        <v>66</v>
      </c>
      <c r="K1196" s="1">
        <f>Tabelle111[[#This Row],[Menge kg Nges]]/1000</f>
        <v>0.1215</v>
      </c>
      <c r="L1196" s="1">
        <f>Tabelle111[[#This Row],[Menge kg P2O5]]/1000</f>
        <v>5.1900000000000002E-2</v>
      </c>
      <c r="M1196" s="1">
        <f>Tabelle111[[#This Row],[Menge t Nges]]/Tabelle111[[#This Row],[Anzahl Lieferscheine]]</f>
        <v>0.1215</v>
      </c>
      <c r="N1196" s="1">
        <f>Tabelle111[[#This Row],[Menge t P2O5]]/Tabelle111[[#This Row],[Anzahl Lieferscheine]]</f>
        <v>5.1900000000000002E-2</v>
      </c>
    </row>
    <row r="1197" spans="1:14" x14ac:dyDescent="0.2">
      <c r="A1197" s="2" t="s">
        <v>49</v>
      </c>
      <c r="B1197" s="2" t="s">
        <v>37</v>
      </c>
      <c r="C1197" s="2" t="s">
        <v>6</v>
      </c>
      <c r="D1197" s="2" t="s">
        <v>7</v>
      </c>
      <c r="E1197" s="2" t="s">
        <v>12</v>
      </c>
      <c r="F1197" s="2" t="s">
        <v>61</v>
      </c>
      <c r="G1197" s="1">
        <v>4864</v>
      </c>
      <c r="H1197" s="1">
        <v>1404</v>
      </c>
      <c r="I1197" s="4">
        <v>12</v>
      </c>
      <c r="J1197" s="2" t="s">
        <v>66</v>
      </c>
      <c r="K1197" s="1">
        <f>Tabelle111[[#This Row],[Menge kg Nges]]/1000</f>
        <v>4.8639999999999999</v>
      </c>
      <c r="L1197" s="1">
        <f>Tabelle111[[#This Row],[Menge kg P2O5]]/1000</f>
        <v>1.4039999999999999</v>
      </c>
      <c r="M1197" s="1">
        <f>Tabelle111[[#This Row],[Menge t Nges]]/Tabelle111[[#This Row],[Anzahl Lieferscheine]]</f>
        <v>0.40533333333333332</v>
      </c>
      <c r="N1197" s="1">
        <f>Tabelle111[[#This Row],[Menge t P2O5]]/Tabelle111[[#This Row],[Anzahl Lieferscheine]]</f>
        <v>0.11699999999999999</v>
      </c>
    </row>
    <row r="1198" spans="1:14" x14ac:dyDescent="0.2">
      <c r="A1198" s="2" t="s">
        <v>49</v>
      </c>
      <c r="B1198" s="2" t="s">
        <v>37</v>
      </c>
      <c r="C1198" s="2" t="s">
        <v>6</v>
      </c>
      <c r="D1198" s="2" t="s">
        <v>15</v>
      </c>
      <c r="E1198" s="2" t="s">
        <v>9</v>
      </c>
      <c r="F1198" s="2" t="s">
        <v>61</v>
      </c>
      <c r="G1198" s="1">
        <v>147.19999999999999</v>
      </c>
      <c r="H1198" s="1">
        <v>96</v>
      </c>
      <c r="I1198" s="4">
        <v>1</v>
      </c>
      <c r="J1198" s="2" t="s">
        <v>66</v>
      </c>
      <c r="K1198" s="1">
        <f>Tabelle111[[#This Row],[Menge kg Nges]]/1000</f>
        <v>0.1472</v>
      </c>
      <c r="L1198" s="1">
        <f>Tabelle111[[#This Row],[Menge kg P2O5]]/1000</f>
        <v>9.6000000000000002E-2</v>
      </c>
      <c r="M1198" s="1">
        <f>Tabelle111[[#This Row],[Menge t Nges]]/Tabelle111[[#This Row],[Anzahl Lieferscheine]]</f>
        <v>0.1472</v>
      </c>
      <c r="N1198" s="1">
        <f>Tabelle111[[#This Row],[Menge t P2O5]]/Tabelle111[[#This Row],[Anzahl Lieferscheine]]</f>
        <v>9.6000000000000002E-2</v>
      </c>
    </row>
    <row r="1199" spans="1:14" x14ac:dyDescent="0.2">
      <c r="A1199" s="2" t="s">
        <v>49</v>
      </c>
      <c r="B1199" s="2" t="s">
        <v>39</v>
      </c>
      <c r="C1199" s="2" t="s">
        <v>6</v>
      </c>
      <c r="D1199" s="2" t="s">
        <v>7</v>
      </c>
      <c r="E1199" s="2" t="s">
        <v>12</v>
      </c>
      <c r="F1199" s="2" t="s">
        <v>61</v>
      </c>
      <c r="G1199" s="1">
        <v>760</v>
      </c>
      <c r="H1199" s="1">
        <v>210</v>
      </c>
      <c r="I1199" s="4">
        <v>1</v>
      </c>
      <c r="J1199" s="2" t="s">
        <v>66</v>
      </c>
      <c r="K1199" s="1">
        <f>Tabelle111[[#This Row],[Menge kg Nges]]/1000</f>
        <v>0.76</v>
      </c>
      <c r="L1199" s="1">
        <f>Tabelle111[[#This Row],[Menge kg P2O5]]/1000</f>
        <v>0.21</v>
      </c>
      <c r="M1199" s="1">
        <f>Tabelle111[[#This Row],[Menge t Nges]]/Tabelle111[[#This Row],[Anzahl Lieferscheine]]</f>
        <v>0.76</v>
      </c>
      <c r="N1199" s="1">
        <f>Tabelle111[[#This Row],[Menge t P2O5]]/Tabelle111[[#This Row],[Anzahl Lieferscheine]]</f>
        <v>0.21</v>
      </c>
    </row>
    <row r="1200" spans="1:14" x14ac:dyDescent="0.2">
      <c r="A1200" s="2" t="s">
        <v>49</v>
      </c>
      <c r="B1200" s="2" t="s">
        <v>42</v>
      </c>
      <c r="C1200" s="2" t="s">
        <v>6</v>
      </c>
      <c r="D1200" s="2" t="s">
        <v>15</v>
      </c>
      <c r="E1200" s="2" t="s">
        <v>19</v>
      </c>
      <c r="F1200" s="2" t="s">
        <v>61</v>
      </c>
      <c r="G1200" s="1">
        <v>175</v>
      </c>
      <c r="H1200" s="1">
        <v>176</v>
      </c>
      <c r="I1200" s="4">
        <v>1</v>
      </c>
      <c r="J1200" s="2" t="s">
        <v>66</v>
      </c>
      <c r="K1200" s="1">
        <f>Tabelle111[[#This Row],[Menge kg Nges]]/1000</f>
        <v>0.17499999999999999</v>
      </c>
      <c r="L1200" s="1">
        <f>Tabelle111[[#This Row],[Menge kg P2O5]]/1000</f>
        <v>0.17599999999999999</v>
      </c>
      <c r="M1200" s="1">
        <f>Tabelle111[[#This Row],[Menge t Nges]]/Tabelle111[[#This Row],[Anzahl Lieferscheine]]</f>
        <v>0.17499999999999999</v>
      </c>
      <c r="N1200" s="1">
        <f>Tabelle111[[#This Row],[Menge t P2O5]]/Tabelle111[[#This Row],[Anzahl Lieferscheine]]</f>
        <v>0.17599999999999999</v>
      </c>
    </row>
    <row r="1201" spans="1:14" x14ac:dyDescent="0.2">
      <c r="A1201" s="2" t="s">
        <v>47</v>
      </c>
      <c r="B1201" s="2" t="s">
        <v>47</v>
      </c>
      <c r="C1201" s="2" t="s">
        <v>6</v>
      </c>
      <c r="D1201" s="2" t="s">
        <v>7</v>
      </c>
      <c r="E1201" s="2" t="s">
        <v>8</v>
      </c>
      <c r="F1201" s="2" t="s">
        <v>61</v>
      </c>
      <c r="G1201" s="1">
        <v>13237.46</v>
      </c>
      <c r="H1201" s="1">
        <v>5271.56</v>
      </c>
      <c r="I1201" s="4">
        <v>20</v>
      </c>
      <c r="J1201" s="2" t="s">
        <v>66</v>
      </c>
      <c r="K1201" s="1">
        <f>Tabelle111[[#This Row],[Menge kg Nges]]/1000</f>
        <v>13.237459999999999</v>
      </c>
      <c r="L1201" s="1">
        <f>Tabelle111[[#This Row],[Menge kg P2O5]]/1000</f>
        <v>5.27156</v>
      </c>
      <c r="M1201" s="1">
        <f>Tabelle111[[#This Row],[Menge t Nges]]/Tabelle111[[#This Row],[Anzahl Lieferscheine]]</f>
        <v>0.66187299999999993</v>
      </c>
      <c r="N1201" s="1">
        <f>Tabelle111[[#This Row],[Menge t P2O5]]/Tabelle111[[#This Row],[Anzahl Lieferscheine]]</f>
        <v>0.26357799999999998</v>
      </c>
    </row>
    <row r="1202" spans="1:14" x14ac:dyDescent="0.2">
      <c r="A1202" s="2" t="s">
        <v>47</v>
      </c>
      <c r="B1202" s="2" t="s">
        <v>47</v>
      </c>
      <c r="C1202" s="2" t="s">
        <v>6</v>
      </c>
      <c r="D1202" s="2" t="s">
        <v>7</v>
      </c>
      <c r="E1202" s="2" t="s">
        <v>9</v>
      </c>
      <c r="F1202" s="2" t="s">
        <v>61</v>
      </c>
      <c r="G1202" s="1">
        <v>30424.69</v>
      </c>
      <c r="H1202" s="1">
        <v>12770.560000000001</v>
      </c>
      <c r="I1202" s="4">
        <v>66</v>
      </c>
      <c r="J1202" s="2" t="s">
        <v>66</v>
      </c>
      <c r="K1202" s="1">
        <f>Tabelle111[[#This Row],[Menge kg Nges]]/1000</f>
        <v>30.424689999999998</v>
      </c>
      <c r="L1202" s="1">
        <f>Tabelle111[[#This Row],[Menge kg P2O5]]/1000</f>
        <v>12.770560000000001</v>
      </c>
      <c r="M1202" s="1">
        <f>Tabelle111[[#This Row],[Menge t Nges]]/Tabelle111[[#This Row],[Anzahl Lieferscheine]]</f>
        <v>0.46098015151515148</v>
      </c>
      <c r="N1202" s="1">
        <f>Tabelle111[[#This Row],[Menge t P2O5]]/Tabelle111[[#This Row],[Anzahl Lieferscheine]]</f>
        <v>0.19349333333333335</v>
      </c>
    </row>
    <row r="1203" spans="1:14" x14ac:dyDescent="0.2">
      <c r="A1203" s="2" t="s">
        <v>47</v>
      </c>
      <c r="B1203" s="2" t="s">
        <v>47</v>
      </c>
      <c r="C1203" s="2" t="s">
        <v>6</v>
      </c>
      <c r="D1203" s="2" t="s">
        <v>7</v>
      </c>
      <c r="E1203" s="2" t="s">
        <v>10</v>
      </c>
      <c r="F1203" s="2" t="s">
        <v>61</v>
      </c>
      <c r="G1203" s="1">
        <v>1344.6</v>
      </c>
      <c r="H1203" s="1">
        <v>527.4</v>
      </c>
      <c r="I1203" s="4">
        <v>9</v>
      </c>
      <c r="J1203" s="2" t="s">
        <v>66</v>
      </c>
      <c r="K1203" s="1">
        <f>Tabelle111[[#This Row],[Menge kg Nges]]/1000</f>
        <v>1.3446</v>
      </c>
      <c r="L1203" s="1">
        <f>Tabelle111[[#This Row],[Menge kg P2O5]]/1000</f>
        <v>0.52739999999999998</v>
      </c>
      <c r="M1203" s="1">
        <f>Tabelle111[[#This Row],[Menge t Nges]]/Tabelle111[[#This Row],[Anzahl Lieferscheine]]</f>
        <v>0.14940000000000001</v>
      </c>
      <c r="N1203" s="1">
        <f>Tabelle111[[#This Row],[Menge t P2O5]]/Tabelle111[[#This Row],[Anzahl Lieferscheine]]</f>
        <v>5.8599999999999999E-2</v>
      </c>
    </row>
    <row r="1204" spans="1:14" x14ac:dyDescent="0.2">
      <c r="A1204" s="2" t="s">
        <v>47</v>
      </c>
      <c r="B1204" s="2" t="s">
        <v>47</v>
      </c>
      <c r="C1204" s="2" t="s">
        <v>6</v>
      </c>
      <c r="D1204" s="2" t="s">
        <v>7</v>
      </c>
      <c r="E1204" s="2" t="s">
        <v>11</v>
      </c>
      <c r="F1204" s="2" t="s">
        <v>61</v>
      </c>
      <c r="G1204" s="1">
        <v>13181.48</v>
      </c>
      <c r="H1204" s="1">
        <v>6629.3200000000006</v>
      </c>
      <c r="I1204" s="4">
        <v>15</v>
      </c>
      <c r="J1204" s="2" t="s">
        <v>66</v>
      </c>
      <c r="K1204" s="1">
        <f>Tabelle111[[#This Row],[Menge kg Nges]]/1000</f>
        <v>13.181479999999999</v>
      </c>
      <c r="L1204" s="1">
        <f>Tabelle111[[#This Row],[Menge kg P2O5]]/1000</f>
        <v>6.6293200000000008</v>
      </c>
      <c r="M1204" s="1">
        <f>Tabelle111[[#This Row],[Menge t Nges]]/Tabelle111[[#This Row],[Anzahl Lieferscheine]]</f>
        <v>0.87876533333333329</v>
      </c>
      <c r="N1204" s="1">
        <f>Tabelle111[[#This Row],[Menge t P2O5]]/Tabelle111[[#This Row],[Anzahl Lieferscheine]]</f>
        <v>0.44195466666666672</v>
      </c>
    </row>
    <row r="1205" spans="1:14" x14ac:dyDescent="0.2">
      <c r="A1205" s="2" t="s">
        <v>47</v>
      </c>
      <c r="B1205" s="2" t="s">
        <v>47</v>
      </c>
      <c r="C1205" s="2" t="s">
        <v>6</v>
      </c>
      <c r="D1205" s="2" t="s">
        <v>7</v>
      </c>
      <c r="E1205" s="2" t="s">
        <v>12</v>
      </c>
      <c r="F1205" s="2" t="s">
        <v>61</v>
      </c>
      <c r="G1205" s="1">
        <v>10039.77</v>
      </c>
      <c r="H1205" s="1">
        <v>5162.2100000000009</v>
      </c>
      <c r="I1205" s="4">
        <v>57</v>
      </c>
      <c r="J1205" s="2" t="s">
        <v>66</v>
      </c>
      <c r="K1205" s="1">
        <f>Tabelle111[[#This Row],[Menge kg Nges]]/1000</f>
        <v>10.039770000000001</v>
      </c>
      <c r="L1205" s="1">
        <f>Tabelle111[[#This Row],[Menge kg P2O5]]/1000</f>
        <v>5.1622100000000009</v>
      </c>
      <c r="M1205" s="1">
        <f>Tabelle111[[#This Row],[Menge t Nges]]/Tabelle111[[#This Row],[Anzahl Lieferscheine]]</f>
        <v>0.1761363157894737</v>
      </c>
      <c r="N1205" s="1">
        <f>Tabelle111[[#This Row],[Menge t P2O5]]/Tabelle111[[#This Row],[Anzahl Lieferscheine]]</f>
        <v>9.0565087719298262E-2</v>
      </c>
    </row>
    <row r="1206" spans="1:14" x14ac:dyDescent="0.2">
      <c r="A1206" s="2" t="s">
        <v>47</v>
      </c>
      <c r="B1206" s="2" t="s">
        <v>47</v>
      </c>
      <c r="C1206" s="2" t="s">
        <v>6</v>
      </c>
      <c r="D1206" s="2" t="s">
        <v>7</v>
      </c>
      <c r="E1206" s="2" t="s">
        <v>13</v>
      </c>
      <c r="F1206" s="2" t="s">
        <v>61</v>
      </c>
      <c r="G1206" s="1">
        <v>987</v>
      </c>
      <c r="H1206" s="1">
        <v>672</v>
      </c>
      <c r="I1206" s="4">
        <v>2</v>
      </c>
      <c r="J1206" s="2" t="s">
        <v>66</v>
      </c>
      <c r="K1206" s="1">
        <f>Tabelle111[[#This Row],[Menge kg Nges]]/1000</f>
        <v>0.98699999999999999</v>
      </c>
      <c r="L1206" s="1">
        <f>Tabelle111[[#This Row],[Menge kg P2O5]]/1000</f>
        <v>0.67200000000000004</v>
      </c>
      <c r="M1206" s="1">
        <f>Tabelle111[[#This Row],[Menge t Nges]]/Tabelle111[[#This Row],[Anzahl Lieferscheine]]</f>
        <v>0.49349999999999999</v>
      </c>
      <c r="N1206" s="1">
        <f>Tabelle111[[#This Row],[Menge t P2O5]]/Tabelle111[[#This Row],[Anzahl Lieferscheine]]</f>
        <v>0.33600000000000002</v>
      </c>
    </row>
    <row r="1207" spans="1:14" x14ac:dyDescent="0.2">
      <c r="A1207" s="2" t="s">
        <v>47</v>
      </c>
      <c r="B1207" s="2" t="s">
        <v>47</v>
      </c>
      <c r="C1207" s="2" t="s">
        <v>6</v>
      </c>
      <c r="D1207" s="2" t="s">
        <v>7</v>
      </c>
      <c r="E1207" s="2" t="s">
        <v>14</v>
      </c>
      <c r="F1207" s="2" t="s">
        <v>61</v>
      </c>
      <c r="G1207" s="1">
        <v>3632.4</v>
      </c>
      <c r="H1207" s="1">
        <v>2350.1</v>
      </c>
      <c r="I1207" s="4">
        <v>14</v>
      </c>
      <c r="J1207" s="2" t="s">
        <v>66</v>
      </c>
      <c r="K1207" s="1">
        <f>Tabelle111[[#This Row],[Menge kg Nges]]/1000</f>
        <v>3.6324000000000001</v>
      </c>
      <c r="L1207" s="1">
        <f>Tabelle111[[#This Row],[Menge kg P2O5]]/1000</f>
        <v>2.3500999999999999</v>
      </c>
      <c r="M1207" s="1">
        <f>Tabelle111[[#This Row],[Menge t Nges]]/Tabelle111[[#This Row],[Anzahl Lieferscheine]]</f>
        <v>0.25945714285714289</v>
      </c>
      <c r="N1207" s="1">
        <f>Tabelle111[[#This Row],[Menge t P2O5]]/Tabelle111[[#This Row],[Anzahl Lieferscheine]]</f>
        <v>0.16786428571428572</v>
      </c>
    </row>
    <row r="1208" spans="1:14" x14ac:dyDescent="0.2">
      <c r="A1208" s="2" t="s">
        <v>47</v>
      </c>
      <c r="B1208" s="2" t="s">
        <v>47</v>
      </c>
      <c r="C1208" s="2" t="s">
        <v>6</v>
      </c>
      <c r="D1208" s="2" t="s">
        <v>15</v>
      </c>
      <c r="E1208" s="2" t="s">
        <v>16</v>
      </c>
      <c r="F1208" s="2" t="s">
        <v>61</v>
      </c>
      <c r="G1208" s="1">
        <v>3372.26</v>
      </c>
      <c r="H1208" s="1">
        <v>2990.0300000000007</v>
      </c>
      <c r="I1208" s="4">
        <v>15</v>
      </c>
      <c r="J1208" s="2" t="s">
        <v>66</v>
      </c>
      <c r="K1208" s="1">
        <f>Tabelle111[[#This Row],[Menge kg Nges]]/1000</f>
        <v>3.3722600000000003</v>
      </c>
      <c r="L1208" s="1">
        <f>Tabelle111[[#This Row],[Menge kg P2O5]]/1000</f>
        <v>2.9900300000000009</v>
      </c>
      <c r="M1208" s="1">
        <f>Tabelle111[[#This Row],[Menge t Nges]]/Tabelle111[[#This Row],[Anzahl Lieferscheine]]</f>
        <v>0.22481733333333334</v>
      </c>
      <c r="N1208" s="1">
        <f>Tabelle111[[#This Row],[Menge t P2O5]]/Tabelle111[[#This Row],[Anzahl Lieferscheine]]</f>
        <v>0.19933533333333339</v>
      </c>
    </row>
    <row r="1209" spans="1:14" x14ac:dyDescent="0.2">
      <c r="A1209" s="2" t="s">
        <v>47</v>
      </c>
      <c r="B1209" s="2" t="s">
        <v>47</v>
      </c>
      <c r="C1209" s="2" t="s">
        <v>6</v>
      </c>
      <c r="D1209" s="2" t="s">
        <v>15</v>
      </c>
      <c r="E1209" s="2" t="s">
        <v>17</v>
      </c>
      <c r="F1209" s="2" t="s">
        <v>61</v>
      </c>
      <c r="G1209" s="1">
        <v>114.47999999999996</v>
      </c>
      <c r="H1209" s="1">
        <v>49.68</v>
      </c>
      <c r="I1209" s="4">
        <v>11</v>
      </c>
      <c r="J1209" s="2" t="s">
        <v>66</v>
      </c>
      <c r="K1209" s="1">
        <f>Tabelle111[[#This Row],[Menge kg Nges]]/1000</f>
        <v>0.11447999999999996</v>
      </c>
      <c r="L1209" s="1">
        <f>Tabelle111[[#This Row],[Menge kg P2O5]]/1000</f>
        <v>4.9680000000000002E-2</v>
      </c>
      <c r="M1209" s="1">
        <f>Tabelle111[[#This Row],[Menge t Nges]]/Tabelle111[[#This Row],[Anzahl Lieferscheine]]</f>
        <v>1.0407272727272723E-2</v>
      </c>
      <c r="N1209" s="1">
        <f>Tabelle111[[#This Row],[Menge t P2O5]]/Tabelle111[[#This Row],[Anzahl Lieferscheine]]</f>
        <v>4.5163636363636369E-3</v>
      </c>
    </row>
    <row r="1210" spans="1:14" x14ac:dyDescent="0.2">
      <c r="A1210" s="2" t="s">
        <v>47</v>
      </c>
      <c r="B1210" s="2" t="s">
        <v>47</v>
      </c>
      <c r="C1210" s="2" t="s">
        <v>6</v>
      </c>
      <c r="D1210" s="2" t="s">
        <v>15</v>
      </c>
      <c r="E1210" s="2" t="s">
        <v>19</v>
      </c>
      <c r="F1210" s="2" t="s">
        <v>61</v>
      </c>
      <c r="G1210" s="1">
        <v>297</v>
      </c>
      <c r="H1210" s="1">
        <v>330</v>
      </c>
      <c r="I1210" s="4">
        <v>2</v>
      </c>
      <c r="J1210" s="2" t="s">
        <v>66</v>
      </c>
      <c r="K1210" s="1">
        <f>Tabelle111[[#This Row],[Menge kg Nges]]/1000</f>
        <v>0.29699999999999999</v>
      </c>
      <c r="L1210" s="1">
        <f>Tabelle111[[#This Row],[Menge kg P2O5]]/1000</f>
        <v>0.33</v>
      </c>
      <c r="M1210" s="1">
        <f>Tabelle111[[#This Row],[Menge t Nges]]/Tabelle111[[#This Row],[Anzahl Lieferscheine]]</f>
        <v>0.14849999999999999</v>
      </c>
      <c r="N1210" s="1">
        <f>Tabelle111[[#This Row],[Menge t P2O5]]/Tabelle111[[#This Row],[Anzahl Lieferscheine]]</f>
        <v>0.16500000000000001</v>
      </c>
    </row>
    <row r="1211" spans="1:14" x14ac:dyDescent="0.2">
      <c r="A1211" s="2" t="s">
        <v>47</v>
      </c>
      <c r="B1211" s="2" t="s">
        <v>47</v>
      </c>
      <c r="C1211" s="2" t="s">
        <v>6</v>
      </c>
      <c r="D1211" s="2" t="s">
        <v>15</v>
      </c>
      <c r="E1211" s="2" t="s">
        <v>20</v>
      </c>
      <c r="F1211" s="2" t="s">
        <v>61</v>
      </c>
      <c r="G1211" s="1">
        <v>2039.9199999999998</v>
      </c>
      <c r="H1211" s="1">
        <v>1417</v>
      </c>
      <c r="I1211" s="4">
        <v>30</v>
      </c>
      <c r="J1211" s="2" t="s">
        <v>66</v>
      </c>
      <c r="K1211" s="1">
        <f>Tabelle111[[#This Row],[Menge kg Nges]]/1000</f>
        <v>2.03992</v>
      </c>
      <c r="L1211" s="1">
        <f>Tabelle111[[#This Row],[Menge kg P2O5]]/1000</f>
        <v>1.417</v>
      </c>
      <c r="M1211" s="1">
        <f>Tabelle111[[#This Row],[Menge t Nges]]/Tabelle111[[#This Row],[Anzahl Lieferscheine]]</f>
        <v>6.7997333333333326E-2</v>
      </c>
      <c r="N1211" s="1">
        <f>Tabelle111[[#This Row],[Menge t P2O5]]/Tabelle111[[#This Row],[Anzahl Lieferscheine]]</f>
        <v>4.7233333333333336E-2</v>
      </c>
    </row>
    <row r="1212" spans="1:14" x14ac:dyDescent="0.2">
      <c r="A1212" s="2" t="s">
        <v>47</v>
      </c>
      <c r="B1212" s="2" t="s">
        <v>47</v>
      </c>
      <c r="C1212" s="2" t="s">
        <v>6</v>
      </c>
      <c r="D1212" s="2" t="s">
        <v>15</v>
      </c>
      <c r="E1212" s="2" t="s">
        <v>21</v>
      </c>
      <c r="F1212" s="2" t="s">
        <v>61</v>
      </c>
      <c r="G1212" s="1">
        <v>3022.58</v>
      </c>
      <c r="H1212" s="1">
        <v>1727.3</v>
      </c>
      <c r="I1212" s="4">
        <v>3</v>
      </c>
      <c r="J1212" s="2" t="s">
        <v>66</v>
      </c>
      <c r="K1212" s="1">
        <f>Tabelle111[[#This Row],[Menge kg Nges]]/1000</f>
        <v>3.02258</v>
      </c>
      <c r="L1212" s="1">
        <f>Tabelle111[[#This Row],[Menge kg P2O5]]/1000</f>
        <v>1.7273000000000001</v>
      </c>
      <c r="M1212" s="1">
        <f>Tabelle111[[#This Row],[Menge t Nges]]/Tabelle111[[#This Row],[Anzahl Lieferscheine]]</f>
        <v>1.0075266666666667</v>
      </c>
      <c r="N1212" s="1">
        <f>Tabelle111[[#This Row],[Menge t P2O5]]/Tabelle111[[#This Row],[Anzahl Lieferscheine]]</f>
        <v>0.57576666666666665</v>
      </c>
    </row>
    <row r="1213" spans="1:14" x14ac:dyDescent="0.2">
      <c r="A1213" s="2" t="s">
        <v>47</v>
      </c>
      <c r="B1213" s="2" t="s">
        <v>47</v>
      </c>
      <c r="C1213" s="2" t="s">
        <v>6</v>
      </c>
      <c r="D1213" s="2" t="s">
        <v>15</v>
      </c>
      <c r="E1213" s="2" t="s">
        <v>9</v>
      </c>
      <c r="F1213" s="2" t="s">
        <v>61</v>
      </c>
      <c r="G1213" s="1">
        <v>5637.22</v>
      </c>
      <c r="H1213" s="1">
        <v>2768.75</v>
      </c>
      <c r="I1213" s="4">
        <v>24</v>
      </c>
      <c r="J1213" s="2" t="s">
        <v>66</v>
      </c>
      <c r="K1213" s="1">
        <f>Tabelle111[[#This Row],[Menge kg Nges]]/1000</f>
        <v>5.6372200000000001</v>
      </c>
      <c r="L1213" s="1">
        <f>Tabelle111[[#This Row],[Menge kg P2O5]]/1000</f>
        <v>2.7687499999999998</v>
      </c>
      <c r="M1213" s="1">
        <f>Tabelle111[[#This Row],[Menge t Nges]]/Tabelle111[[#This Row],[Anzahl Lieferscheine]]</f>
        <v>0.23488416666666667</v>
      </c>
      <c r="N1213" s="1">
        <f>Tabelle111[[#This Row],[Menge t P2O5]]/Tabelle111[[#This Row],[Anzahl Lieferscheine]]</f>
        <v>0.11536458333333333</v>
      </c>
    </row>
    <row r="1214" spans="1:14" x14ac:dyDescent="0.2">
      <c r="A1214" s="2" t="s">
        <v>47</v>
      </c>
      <c r="B1214" s="2" t="s">
        <v>47</v>
      </c>
      <c r="C1214" s="2" t="s">
        <v>6</v>
      </c>
      <c r="D1214" s="2" t="s">
        <v>15</v>
      </c>
      <c r="E1214" s="2" t="s">
        <v>23</v>
      </c>
      <c r="F1214" s="2" t="s">
        <v>61</v>
      </c>
      <c r="G1214" s="1">
        <v>576</v>
      </c>
      <c r="H1214" s="1">
        <v>237.6</v>
      </c>
      <c r="I1214" s="4">
        <v>5</v>
      </c>
      <c r="J1214" s="2" t="s">
        <v>66</v>
      </c>
      <c r="K1214" s="1">
        <f>Tabelle111[[#This Row],[Menge kg Nges]]/1000</f>
        <v>0.57599999999999996</v>
      </c>
      <c r="L1214" s="1">
        <f>Tabelle111[[#This Row],[Menge kg P2O5]]/1000</f>
        <v>0.23760000000000001</v>
      </c>
      <c r="M1214" s="1">
        <f>Tabelle111[[#This Row],[Menge t Nges]]/Tabelle111[[#This Row],[Anzahl Lieferscheine]]</f>
        <v>0.1152</v>
      </c>
      <c r="N1214" s="1">
        <f>Tabelle111[[#This Row],[Menge t P2O5]]/Tabelle111[[#This Row],[Anzahl Lieferscheine]]</f>
        <v>4.752E-2</v>
      </c>
    </row>
    <row r="1215" spans="1:14" x14ac:dyDescent="0.2">
      <c r="A1215" s="2" t="s">
        <v>47</v>
      </c>
      <c r="B1215" s="2" t="s">
        <v>47</v>
      </c>
      <c r="C1215" s="2" t="s">
        <v>6</v>
      </c>
      <c r="D1215" s="2" t="s">
        <v>15</v>
      </c>
      <c r="E1215" s="2" t="s">
        <v>12</v>
      </c>
      <c r="F1215" s="2" t="s">
        <v>61</v>
      </c>
      <c r="G1215" s="1">
        <v>67.7</v>
      </c>
      <c r="H1215" s="1">
        <v>60.76</v>
      </c>
      <c r="I1215" s="4">
        <v>1</v>
      </c>
      <c r="J1215" s="2" t="s">
        <v>66</v>
      </c>
      <c r="K1215" s="1">
        <f>Tabelle111[[#This Row],[Menge kg Nges]]/1000</f>
        <v>6.7699999999999996E-2</v>
      </c>
      <c r="L1215" s="1">
        <f>Tabelle111[[#This Row],[Menge kg P2O5]]/1000</f>
        <v>6.0759999999999995E-2</v>
      </c>
      <c r="M1215" s="1">
        <f>Tabelle111[[#This Row],[Menge t Nges]]/Tabelle111[[#This Row],[Anzahl Lieferscheine]]</f>
        <v>6.7699999999999996E-2</v>
      </c>
      <c r="N1215" s="1">
        <f>Tabelle111[[#This Row],[Menge t P2O5]]/Tabelle111[[#This Row],[Anzahl Lieferscheine]]</f>
        <v>6.0759999999999995E-2</v>
      </c>
    </row>
    <row r="1216" spans="1:14" x14ac:dyDescent="0.2">
      <c r="A1216" s="2" t="s">
        <v>47</v>
      </c>
      <c r="B1216" s="2" t="s">
        <v>47</v>
      </c>
      <c r="C1216" s="2" t="s">
        <v>25</v>
      </c>
      <c r="D1216" s="2" t="s">
        <v>25</v>
      </c>
      <c r="E1216" s="2" t="s">
        <v>26</v>
      </c>
      <c r="F1216" s="2" t="s">
        <v>61</v>
      </c>
      <c r="G1216" s="1">
        <v>65728.639999999999</v>
      </c>
      <c r="H1216" s="1">
        <v>26134.19</v>
      </c>
      <c r="I1216" s="4">
        <v>82</v>
      </c>
      <c r="J1216" s="2" t="s">
        <v>66</v>
      </c>
      <c r="K1216" s="1">
        <f>Tabelle111[[#This Row],[Menge kg Nges]]/1000</f>
        <v>65.728639999999999</v>
      </c>
      <c r="L1216" s="1">
        <f>Tabelle111[[#This Row],[Menge kg P2O5]]/1000</f>
        <v>26.13419</v>
      </c>
      <c r="M1216" s="1">
        <f>Tabelle111[[#This Row],[Menge t Nges]]/Tabelle111[[#This Row],[Anzahl Lieferscheine]]</f>
        <v>0.80156878048780489</v>
      </c>
      <c r="N1216" s="1">
        <f>Tabelle111[[#This Row],[Menge t P2O5]]/Tabelle111[[#This Row],[Anzahl Lieferscheine]]</f>
        <v>0.31870963414634146</v>
      </c>
    </row>
    <row r="1217" spans="1:14" x14ac:dyDescent="0.2">
      <c r="A1217" s="2" t="s">
        <v>47</v>
      </c>
      <c r="B1217" s="2" t="s">
        <v>37</v>
      </c>
      <c r="C1217" s="2" t="s">
        <v>6</v>
      </c>
      <c r="D1217" s="2" t="s">
        <v>15</v>
      </c>
      <c r="E1217" s="2" t="s">
        <v>9</v>
      </c>
      <c r="F1217" s="2" t="s">
        <v>61</v>
      </c>
      <c r="G1217" s="1">
        <v>95.68</v>
      </c>
      <c r="H1217" s="1">
        <v>62.4</v>
      </c>
      <c r="I1217" s="4">
        <v>1</v>
      </c>
      <c r="J1217" s="2" t="s">
        <v>66</v>
      </c>
      <c r="K1217" s="1">
        <f>Tabelle111[[#This Row],[Menge kg Nges]]/1000</f>
        <v>9.5680000000000001E-2</v>
      </c>
      <c r="L1217" s="1">
        <f>Tabelle111[[#This Row],[Menge kg P2O5]]/1000</f>
        <v>6.2399999999999997E-2</v>
      </c>
      <c r="M1217" s="1">
        <f>Tabelle111[[#This Row],[Menge t Nges]]/Tabelle111[[#This Row],[Anzahl Lieferscheine]]</f>
        <v>9.5680000000000001E-2</v>
      </c>
      <c r="N1217" s="1">
        <f>Tabelle111[[#This Row],[Menge t P2O5]]/Tabelle111[[#This Row],[Anzahl Lieferscheine]]</f>
        <v>6.2399999999999997E-2</v>
      </c>
    </row>
    <row r="1218" spans="1:14" x14ac:dyDescent="0.2">
      <c r="A1218" s="2" t="s">
        <v>47</v>
      </c>
      <c r="B1218" s="2" t="s">
        <v>37</v>
      </c>
      <c r="C1218" s="2" t="s">
        <v>25</v>
      </c>
      <c r="D1218" s="2" t="s">
        <v>25</v>
      </c>
      <c r="E1218" s="2" t="s">
        <v>26</v>
      </c>
      <c r="F1218" s="2" t="s">
        <v>61</v>
      </c>
      <c r="G1218" s="1">
        <v>1592.22</v>
      </c>
      <c r="H1218" s="1">
        <v>790.16</v>
      </c>
      <c r="I1218" s="4">
        <v>2</v>
      </c>
      <c r="J1218" s="2" t="s">
        <v>66</v>
      </c>
      <c r="K1218" s="1">
        <f>Tabelle111[[#This Row],[Menge kg Nges]]/1000</f>
        <v>1.59222</v>
      </c>
      <c r="L1218" s="1">
        <f>Tabelle111[[#This Row],[Menge kg P2O5]]/1000</f>
        <v>0.79015999999999997</v>
      </c>
      <c r="M1218" s="1">
        <f>Tabelle111[[#This Row],[Menge t Nges]]/Tabelle111[[#This Row],[Anzahl Lieferscheine]]</f>
        <v>0.79610999999999998</v>
      </c>
      <c r="N1218" s="1">
        <f>Tabelle111[[#This Row],[Menge t P2O5]]/Tabelle111[[#This Row],[Anzahl Lieferscheine]]</f>
        <v>0.39507999999999999</v>
      </c>
    </row>
    <row r="1219" spans="1:14" x14ac:dyDescent="0.2">
      <c r="A1219" s="2" t="s">
        <v>47</v>
      </c>
      <c r="B1219" s="2" t="s">
        <v>42</v>
      </c>
      <c r="C1219" s="2" t="s">
        <v>6</v>
      </c>
      <c r="D1219" s="2" t="s">
        <v>7</v>
      </c>
      <c r="E1219" s="2" t="s">
        <v>8</v>
      </c>
      <c r="F1219" s="2" t="s">
        <v>61</v>
      </c>
      <c r="G1219" s="1">
        <v>3093.7200000000003</v>
      </c>
      <c r="H1219" s="1">
        <v>1307.3200000000004</v>
      </c>
      <c r="I1219" s="4">
        <v>23</v>
      </c>
      <c r="J1219" s="2" t="s">
        <v>66</v>
      </c>
      <c r="K1219" s="1">
        <f>Tabelle111[[#This Row],[Menge kg Nges]]/1000</f>
        <v>3.0937200000000002</v>
      </c>
      <c r="L1219" s="1">
        <f>Tabelle111[[#This Row],[Menge kg P2O5]]/1000</f>
        <v>1.3073200000000005</v>
      </c>
      <c r="M1219" s="1">
        <f>Tabelle111[[#This Row],[Menge t Nges]]/Tabelle111[[#This Row],[Anzahl Lieferscheine]]</f>
        <v>0.13450956521739132</v>
      </c>
      <c r="N1219" s="1">
        <f>Tabelle111[[#This Row],[Menge t P2O5]]/Tabelle111[[#This Row],[Anzahl Lieferscheine]]</f>
        <v>5.6840000000000022E-2</v>
      </c>
    </row>
    <row r="1220" spans="1:14" x14ac:dyDescent="0.2">
      <c r="A1220" s="2" t="s">
        <v>47</v>
      </c>
      <c r="B1220" s="2" t="s">
        <v>42</v>
      </c>
      <c r="C1220" s="2" t="s">
        <v>6</v>
      </c>
      <c r="D1220" s="2" t="s">
        <v>7</v>
      </c>
      <c r="E1220" s="2" t="s">
        <v>9</v>
      </c>
      <c r="F1220" s="2" t="s">
        <v>61</v>
      </c>
      <c r="G1220" s="1">
        <v>429.52000000000004</v>
      </c>
      <c r="H1220" s="1">
        <v>145.6</v>
      </c>
      <c r="I1220" s="4">
        <v>4</v>
      </c>
      <c r="J1220" s="2" t="s">
        <v>66</v>
      </c>
      <c r="K1220" s="1">
        <f>Tabelle111[[#This Row],[Menge kg Nges]]/1000</f>
        <v>0.42952000000000001</v>
      </c>
      <c r="L1220" s="1">
        <f>Tabelle111[[#This Row],[Menge kg P2O5]]/1000</f>
        <v>0.14560000000000001</v>
      </c>
      <c r="M1220" s="1">
        <f>Tabelle111[[#This Row],[Menge t Nges]]/Tabelle111[[#This Row],[Anzahl Lieferscheine]]</f>
        <v>0.10738</v>
      </c>
      <c r="N1220" s="1">
        <f>Tabelle111[[#This Row],[Menge t P2O5]]/Tabelle111[[#This Row],[Anzahl Lieferscheine]]</f>
        <v>3.6400000000000002E-2</v>
      </c>
    </row>
    <row r="1221" spans="1:14" x14ac:dyDescent="0.2">
      <c r="A1221" s="2" t="s">
        <v>47</v>
      </c>
      <c r="B1221" s="2" t="s">
        <v>42</v>
      </c>
      <c r="C1221" s="2" t="s">
        <v>25</v>
      </c>
      <c r="D1221" s="2" t="s">
        <v>25</v>
      </c>
      <c r="E1221" s="2" t="s">
        <v>26</v>
      </c>
      <c r="F1221" s="2" t="s">
        <v>61</v>
      </c>
      <c r="G1221" s="1">
        <v>10337.040000000001</v>
      </c>
      <c r="H1221" s="1">
        <v>3371.2</v>
      </c>
      <c r="I1221" s="4">
        <v>17</v>
      </c>
      <c r="J1221" s="2" t="s">
        <v>66</v>
      </c>
      <c r="K1221" s="1">
        <f>Tabelle111[[#This Row],[Menge kg Nges]]/1000</f>
        <v>10.33704</v>
      </c>
      <c r="L1221" s="1">
        <f>Tabelle111[[#This Row],[Menge kg P2O5]]/1000</f>
        <v>3.3712</v>
      </c>
      <c r="M1221" s="1">
        <f>Tabelle111[[#This Row],[Menge t Nges]]/Tabelle111[[#This Row],[Anzahl Lieferscheine]]</f>
        <v>0.60806117647058822</v>
      </c>
      <c r="N1221" s="1">
        <f>Tabelle111[[#This Row],[Menge t P2O5]]/Tabelle111[[#This Row],[Anzahl Lieferscheine]]</f>
        <v>0.19830588235294117</v>
      </c>
    </row>
    <row r="1222" spans="1:14" x14ac:dyDescent="0.2">
      <c r="A1222" s="2" t="s">
        <v>46</v>
      </c>
      <c r="B1222" s="2" t="s">
        <v>33</v>
      </c>
      <c r="C1222" s="2" t="s">
        <v>6</v>
      </c>
      <c r="D1222" s="2" t="s">
        <v>7</v>
      </c>
      <c r="E1222" s="2" t="s">
        <v>9</v>
      </c>
      <c r="F1222" s="2" t="s">
        <v>61</v>
      </c>
      <c r="G1222" s="1">
        <v>49.5</v>
      </c>
      <c r="H1222" s="1">
        <v>20.25</v>
      </c>
      <c r="I1222" s="4">
        <v>1</v>
      </c>
      <c r="J1222" s="2" t="s">
        <v>66</v>
      </c>
      <c r="K1222" s="1">
        <f>Tabelle111[[#This Row],[Menge kg Nges]]/1000</f>
        <v>4.9500000000000002E-2</v>
      </c>
      <c r="L1222" s="1">
        <f>Tabelle111[[#This Row],[Menge kg P2O5]]/1000</f>
        <v>2.0250000000000001E-2</v>
      </c>
      <c r="M1222" s="1">
        <f>Tabelle111[[#This Row],[Menge t Nges]]/Tabelle111[[#This Row],[Anzahl Lieferscheine]]</f>
        <v>4.9500000000000002E-2</v>
      </c>
      <c r="N1222" s="1">
        <f>Tabelle111[[#This Row],[Menge t P2O5]]/Tabelle111[[#This Row],[Anzahl Lieferscheine]]</f>
        <v>2.0250000000000001E-2</v>
      </c>
    </row>
    <row r="1223" spans="1:14" x14ac:dyDescent="0.2">
      <c r="A1223" s="2" t="s">
        <v>46</v>
      </c>
      <c r="B1223" s="2" t="s">
        <v>46</v>
      </c>
      <c r="C1223" s="2" t="s">
        <v>6</v>
      </c>
      <c r="D1223" s="2" t="s">
        <v>7</v>
      </c>
      <c r="E1223" s="2" t="s">
        <v>8</v>
      </c>
      <c r="F1223" s="2" t="s">
        <v>61</v>
      </c>
      <c r="G1223" s="1">
        <v>25501.19</v>
      </c>
      <c r="H1223" s="1">
        <v>9315.68</v>
      </c>
      <c r="I1223" s="4">
        <v>14</v>
      </c>
      <c r="J1223" s="2" t="s">
        <v>66</v>
      </c>
      <c r="K1223" s="1">
        <f>Tabelle111[[#This Row],[Menge kg Nges]]/1000</f>
        <v>25.501189999999998</v>
      </c>
      <c r="L1223" s="1">
        <f>Tabelle111[[#This Row],[Menge kg P2O5]]/1000</f>
        <v>9.3156800000000004</v>
      </c>
      <c r="M1223" s="1">
        <f>Tabelle111[[#This Row],[Menge t Nges]]/Tabelle111[[#This Row],[Anzahl Lieferscheine]]</f>
        <v>1.8215135714285713</v>
      </c>
      <c r="N1223" s="1">
        <f>Tabelle111[[#This Row],[Menge t P2O5]]/Tabelle111[[#This Row],[Anzahl Lieferscheine]]</f>
        <v>0.66540571428571427</v>
      </c>
    </row>
    <row r="1224" spans="1:14" x14ac:dyDescent="0.2">
      <c r="A1224" s="2" t="s">
        <v>46</v>
      </c>
      <c r="B1224" s="2" t="s">
        <v>46</v>
      </c>
      <c r="C1224" s="2" t="s">
        <v>6</v>
      </c>
      <c r="D1224" s="2" t="s">
        <v>7</v>
      </c>
      <c r="E1224" s="2" t="s">
        <v>9</v>
      </c>
      <c r="F1224" s="2" t="s">
        <v>61</v>
      </c>
      <c r="G1224" s="1">
        <v>47917.039999999994</v>
      </c>
      <c r="H1224" s="1">
        <v>19213.440000000002</v>
      </c>
      <c r="I1224" s="4">
        <v>195</v>
      </c>
      <c r="J1224" s="2" t="s">
        <v>66</v>
      </c>
      <c r="K1224" s="1">
        <f>Tabelle111[[#This Row],[Menge kg Nges]]/1000</f>
        <v>47.917039999999993</v>
      </c>
      <c r="L1224" s="1">
        <f>Tabelle111[[#This Row],[Menge kg P2O5]]/1000</f>
        <v>19.213440000000002</v>
      </c>
      <c r="M1224" s="1">
        <f>Tabelle111[[#This Row],[Menge t Nges]]/Tabelle111[[#This Row],[Anzahl Lieferscheine]]</f>
        <v>0.24572841025641021</v>
      </c>
      <c r="N1224" s="1">
        <f>Tabelle111[[#This Row],[Menge t P2O5]]/Tabelle111[[#This Row],[Anzahl Lieferscheine]]</f>
        <v>9.8530461538461553E-2</v>
      </c>
    </row>
    <row r="1225" spans="1:14" x14ac:dyDescent="0.2">
      <c r="A1225" s="2" t="s">
        <v>46</v>
      </c>
      <c r="B1225" s="2" t="s">
        <v>46</v>
      </c>
      <c r="C1225" s="2" t="s">
        <v>6</v>
      </c>
      <c r="D1225" s="2" t="s">
        <v>7</v>
      </c>
      <c r="E1225" s="2" t="s">
        <v>10</v>
      </c>
      <c r="F1225" s="2" t="s">
        <v>61</v>
      </c>
      <c r="G1225" s="1">
        <v>6621.2999999999993</v>
      </c>
      <c r="H1225" s="1">
        <v>2637.1</v>
      </c>
      <c r="I1225" s="4">
        <v>8</v>
      </c>
      <c r="J1225" s="2" t="s">
        <v>66</v>
      </c>
      <c r="K1225" s="1">
        <f>Tabelle111[[#This Row],[Menge kg Nges]]/1000</f>
        <v>6.6212999999999989</v>
      </c>
      <c r="L1225" s="1">
        <f>Tabelle111[[#This Row],[Menge kg P2O5]]/1000</f>
        <v>2.6370999999999998</v>
      </c>
      <c r="M1225" s="1">
        <f>Tabelle111[[#This Row],[Menge t Nges]]/Tabelle111[[#This Row],[Anzahl Lieferscheine]]</f>
        <v>0.82766249999999986</v>
      </c>
      <c r="N1225" s="1">
        <f>Tabelle111[[#This Row],[Menge t P2O5]]/Tabelle111[[#This Row],[Anzahl Lieferscheine]]</f>
        <v>0.32963749999999997</v>
      </c>
    </row>
    <row r="1226" spans="1:14" x14ac:dyDescent="0.2">
      <c r="A1226" s="2" t="s">
        <v>46</v>
      </c>
      <c r="B1226" s="2" t="s">
        <v>46</v>
      </c>
      <c r="C1226" s="2" t="s">
        <v>6</v>
      </c>
      <c r="D1226" s="2" t="s">
        <v>7</v>
      </c>
      <c r="E1226" s="2" t="s">
        <v>11</v>
      </c>
      <c r="F1226" s="2" t="s">
        <v>61</v>
      </c>
      <c r="G1226" s="1">
        <v>13206.94</v>
      </c>
      <c r="H1226" s="1">
        <v>6873.6399999999985</v>
      </c>
      <c r="I1226" s="4">
        <v>18</v>
      </c>
      <c r="J1226" s="2" t="s">
        <v>66</v>
      </c>
      <c r="K1226" s="1">
        <f>Tabelle111[[#This Row],[Menge kg Nges]]/1000</f>
        <v>13.206940000000001</v>
      </c>
      <c r="L1226" s="1">
        <f>Tabelle111[[#This Row],[Menge kg P2O5]]/1000</f>
        <v>6.8736399999999982</v>
      </c>
      <c r="M1226" s="1">
        <f>Tabelle111[[#This Row],[Menge t Nges]]/Tabelle111[[#This Row],[Anzahl Lieferscheine]]</f>
        <v>0.73371888888888892</v>
      </c>
      <c r="N1226" s="1">
        <f>Tabelle111[[#This Row],[Menge t P2O5]]/Tabelle111[[#This Row],[Anzahl Lieferscheine]]</f>
        <v>0.38186888888888881</v>
      </c>
    </row>
    <row r="1227" spans="1:14" x14ac:dyDescent="0.2">
      <c r="A1227" s="2" t="s">
        <v>46</v>
      </c>
      <c r="B1227" s="2" t="s">
        <v>46</v>
      </c>
      <c r="C1227" s="2" t="s">
        <v>6</v>
      </c>
      <c r="D1227" s="2" t="s">
        <v>7</v>
      </c>
      <c r="E1227" s="2" t="s">
        <v>12</v>
      </c>
      <c r="F1227" s="2" t="s">
        <v>61</v>
      </c>
      <c r="G1227" s="1">
        <v>945</v>
      </c>
      <c r="H1227" s="1">
        <v>396</v>
      </c>
      <c r="I1227" s="4">
        <v>2</v>
      </c>
      <c r="J1227" s="2" t="s">
        <v>66</v>
      </c>
      <c r="K1227" s="1">
        <f>Tabelle111[[#This Row],[Menge kg Nges]]/1000</f>
        <v>0.94499999999999995</v>
      </c>
      <c r="L1227" s="1">
        <f>Tabelle111[[#This Row],[Menge kg P2O5]]/1000</f>
        <v>0.39600000000000002</v>
      </c>
      <c r="M1227" s="1">
        <f>Tabelle111[[#This Row],[Menge t Nges]]/Tabelle111[[#This Row],[Anzahl Lieferscheine]]</f>
        <v>0.47249999999999998</v>
      </c>
      <c r="N1227" s="1">
        <f>Tabelle111[[#This Row],[Menge t P2O5]]/Tabelle111[[#This Row],[Anzahl Lieferscheine]]</f>
        <v>0.19800000000000001</v>
      </c>
    </row>
    <row r="1228" spans="1:14" x14ac:dyDescent="0.2">
      <c r="A1228" s="2" t="s">
        <v>46</v>
      </c>
      <c r="B1228" s="2" t="s">
        <v>46</v>
      </c>
      <c r="C1228" s="2" t="s">
        <v>6</v>
      </c>
      <c r="D1228" s="2" t="s">
        <v>7</v>
      </c>
      <c r="E1228" s="2" t="s">
        <v>13</v>
      </c>
      <c r="F1228" s="2" t="s">
        <v>61</v>
      </c>
      <c r="G1228" s="1">
        <v>3184.6200000000003</v>
      </c>
      <c r="H1228" s="1">
        <v>1761.54</v>
      </c>
      <c r="I1228" s="4">
        <v>7</v>
      </c>
      <c r="J1228" s="2" t="s">
        <v>66</v>
      </c>
      <c r="K1228" s="1">
        <f>Tabelle111[[#This Row],[Menge kg Nges]]/1000</f>
        <v>3.1846200000000002</v>
      </c>
      <c r="L1228" s="1">
        <f>Tabelle111[[#This Row],[Menge kg P2O5]]/1000</f>
        <v>1.7615399999999999</v>
      </c>
      <c r="M1228" s="1">
        <f>Tabelle111[[#This Row],[Menge t Nges]]/Tabelle111[[#This Row],[Anzahl Lieferscheine]]</f>
        <v>0.45494571428571434</v>
      </c>
      <c r="N1228" s="1">
        <f>Tabelle111[[#This Row],[Menge t P2O5]]/Tabelle111[[#This Row],[Anzahl Lieferscheine]]</f>
        <v>0.25164857142857139</v>
      </c>
    </row>
    <row r="1229" spans="1:14" x14ac:dyDescent="0.2">
      <c r="A1229" s="2" t="s">
        <v>46</v>
      </c>
      <c r="B1229" s="2" t="s">
        <v>46</v>
      </c>
      <c r="C1229" s="2" t="s">
        <v>6</v>
      </c>
      <c r="D1229" s="2" t="s">
        <v>15</v>
      </c>
      <c r="E1229" s="2" t="s">
        <v>8</v>
      </c>
      <c r="F1229" s="2" t="s">
        <v>61</v>
      </c>
      <c r="G1229" s="1">
        <v>1020.6</v>
      </c>
      <c r="H1229" s="1">
        <v>528.6</v>
      </c>
      <c r="I1229" s="4">
        <v>3</v>
      </c>
      <c r="J1229" s="2" t="s">
        <v>66</v>
      </c>
      <c r="K1229" s="1">
        <f>Tabelle111[[#This Row],[Menge kg Nges]]/1000</f>
        <v>1.0206</v>
      </c>
      <c r="L1229" s="1">
        <f>Tabelle111[[#This Row],[Menge kg P2O5]]/1000</f>
        <v>0.52860000000000007</v>
      </c>
      <c r="M1229" s="1">
        <f>Tabelle111[[#This Row],[Menge t Nges]]/Tabelle111[[#This Row],[Anzahl Lieferscheine]]</f>
        <v>0.3402</v>
      </c>
      <c r="N1229" s="1">
        <f>Tabelle111[[#This Row],[Menge t P2O5]]/Tabelle111[[#This Row],[Anzahl Lieferscheine]]</f>
        <v>0.17620000000000002</v>
      </c>
    </row>
    <row r="1230" spans="1:14" x14ac:dyDescent="0.2">
      <c r="A1230" s="2" t="s">
        <v>46</v>
      </c>
      <c r="B1230" s="2" t="s">
        <v>46</v>
      </c>
      <c r="C1230" s="2" t="s">
        <v>6</v>
      </c>
      <c r="D1230" s="2" t="s">
        <v>15</v>
      </c>
      <c r="E1230" s="2" t="s">
        <v>18</v>
      </c>
      <c r="F1230" s="2" t="s">
        <v>61</v>
      </c>
      <c r="G1230" s="1">
        <v>1518.5</v>
      </c>
      <c r="H1230" s="1">
        <v>1015</v>
      </c>
      <c r="I1230" s="4">
        <v>4</v>
      </c>
      <c r="J1230" s="2" t="s">
        <v>66</v>
      </c>
      <c r="K1230" s="1">
        <f>Tabelle111[[#This Row],[Menge kg Nges]]/1000</f>
        <v>1.5185</v>
      </c>
      <c r="L1230" s="1">
        <f>Tabelle111[[#This Row],[Menge kg P2O5]]/1000</f>
        <v>1.0149999999999999</v>
      </c>
      <c r="M1230" s="1">
        <f>Tabelle111[[#This Row],[Menge t Nges]]/Tabelle111[[#This Row],[Anzahl Lieferscheine]]</f>
        <v>0.37962499999999999</v>
      </c>
      <c r="N1230" s="1">
        <f>Tabelle111[[#This Row],[Menge t P2O5]]/Tabelle111[[#This Row],[Anzahl Lieferscheine]]</f>
        <v>0.25374999999999998</v>
      </c>
    </row>
    <row r="1231" spans="1:14" x14ac:dyDescent="0.2">
      <c r="A1231" s="2" t="s">
        <v>46</v>
      </c>
      <c r="B1231" s="2" t="s">
        <v>46</v>
      </c>
      <c r="C1231" s="2" t="s">
        <v>6</v>
      </c>
      <c r="D1231" s="2" t="s">
        <v>15</v>
      </c>
      <c r="E1231" s="2" t="s">
        <v>20</v>
      </c>
      <c r="F1231" s="2" t="s">
        <v>61</v>
      </c>
      <c r="G1231" s="1">
        <v>1313.5</v>
      </c>
      <c r="H1231" s="1">
        <v>772.25</v>
      </c>
      <c r="I1231" s="4">
        <v>5</v>
      </c>
      <c r="J1231" s="2" t="s">
        <v>66</v>
      </c>
      <c r="K1231" s="1">
        <f>Tabelle111[[#This Row],[Menge kg Nges]]/1000</f>
        <v>1.3134999999999999</v>
      </c>
      <c r="L1231" s="1">
        <f>Tabelle111[[#This Row],[Menge kg P2O5]]/1000</f>
        <v>0.77224999999999999</v>
      </c>
      <c r="M1231" s="1">
        <f>Tabelle111[[#This Row],[Menge t Nges]]/Tabelle111[[#This Row],[Anzahl Lieferscheine]]</f>
        <v>0.26269999999999999</v>
      </c>
      <c r="N1231" s="1">
        <f>Tabelle111[[#This Row],[Menge t P2O5]]/Tabelle111[[#This Row],[Anzahl Lieferscheine]]</f>
        <v>0.15445</v>
      </c>
    </row>
    <row r="1232" spans="1:14" x14ac:dyDescent="0.2">
      <c r="A1232" s="2" t="s">
        <v>46</v>
      </c>
      <c r="B1232" s="2" t="s">
        <v>46</v>
      </c>
      <c r="C1232" s="2" t="s">
        <v>6</v>
      </c>
      <c r="D1232" s="2" t="s">
        <v>15</v>
      </c>
      <c r="E1232" s="2" t="s">
        <v>21</v>
      </c>
      <c r="F1232" s="2" t="s">
        <v>61</v>
      </c>
      <c r="G1232" s="1">
        <v>272</v>
      </c>
      <c r="H1232" s="1">
        <v>160</v>
      </c>
      <c r="I1232" s="4">
        <v>1</v>
      </c>
      <c r="J1232" s="2" t="s">
        <v>66</v>
      </c>
      <c r="K1232" s="1">
        <f>Tabelle111[[#This Row],[Menge kg Nges]]/1000</f>
        <v>0.27200000000000002</v>
      </c>
      <c r="L1232" s="1">
        <f>Tabelle111[[#This Row],[Menge kg P2O5]]/1000</f>
        <v>0.16</v>
      </c>
      <c r="M1232" s="1">
        <f>Tabelle111[[#This Row],[Menge t Nges]]/Tabelle111[[#This Row],[Anzahl Lieferscheine]]</f>
        <v>0.27200000000000002</v>
      </c>
      <c r="N1232" s="1">
        <f>Tabelle111[[#This Row],[Menge t P2O5]]/Tabelle111[[#This Row],[Anzahl Lieferscheine]]</f>
        <v>0.16</v>
      </c>
    </row>
    <row r="1233" spans="1:14" x14ac:dyDescent="0.2">
      <c r="A1233" s="2" t="s">
        <v>46</v>
      </c>
      <c r="B1233" s="2" t="s">
        <v>46</v>
      </c>
      <c r="C1233" s="2" t="s">
        <v>6</v>
      </c>
      <c r="D1233" s="2" t="s">
        <v>15</v>
      </c>
      <c r="E1233" s="2" t="s">
        <v>9</v>
      </c>
      <c r="F1233" s="2" t="s">
        <v>61</v>
      </c>
      <c r="G1233" s="1">
        <v>12020.64</v>
      </c>
      <c r="H1233" s="1">
        <v>7712.16</v>
      </c>
      <c r="I1233" s="4">
        <v>53</v>
      </c>
      <c r="J1233" s="2" t="s">
        <v>66</v>
      </c>
      <c r="K1233" s="1">
        <f>Tabelle111[[#This Row],[Menge kg Nges]]/1000</f>
        <v>12.02064</v>
      </c>
      <c r="L1233" s="1">
        <f>Tabelle111[[#This Row],[Menge kg P2O5]]/1000</f>
        <v>7.7121599999999999</v>
      </c>
      <c r="M1233" s="1">
        <f>Tabelle111[[#This Row],[Menge t Nges]]/Tabelle111[[#This Row],[Anzahl Lieferscheine]]</f>
        <v>0.2268045283018868</v>
      </c>
      <c r="N1233" s="1">
        <f>Tabelle111[[#This Row],[Menge t P2O5]]/Tabelle111[[#This Row],[Anzahl Lieferscheine]]</f>
        <v>0.14551245283018868</v>
      </c>
    </row>
    <row r="1234" spans="1:14" x14ac:dyDescent="0.2">
      <c r="A1234" s="2" t="s">
        <v>46</v>
      </c>
      <c r="B1234" s="2" t="s">
        <v>46</v>
      </c>
      <c r="C1234" s="2" t="s">
        <v>25</v>
      </c>
      <c r="D1234" s="2" t="s">
        <v>25</v>
      </c>
      <c r="E1234" s="2" t="s">
        <v>26</v>
      </c>
      <c r="F1234" s="2" t="s">
        <v>61</v>
      </c>
      <c r="G1234" s="1">
        <v>46495.950000000012</v>
      </c>
      <c r="H1234" s="1">
        <v>18112.07</v>
      </c>
      <c r="I1234" s="4">
        <v>47</v>
      </c>
      <c r="J1234" s="2" t="s">
        <v>66</v>
      </c>
      <c r="K1234" s="1">
        <f>Tabelle111[[#This Row],[Menge kg Nges]]/1000</f>
        <v>46.495950000000015</v>
      </c>
      <c r="L1234" s="1">
        <f>Tabelle111[[#This Row],[Menge kg P2O5]]/1000</f>
        <v>18.112069999999999</v>
      </c>
      <c r="M1234" s="1">
        <f>Tabelle111[[#This Row],[Menge t Nges]]/Tabelle111[[#This Row],[Anzahl Lieferscheine]]</f>
        <v>0.98927553191489392</v>
      </c>
      <c r="N1234" s="1">
        <f>Tabelle111[[#This Row],[Menge t P2O5]]/Tabelle111[[#This Row],[Anzahl Lieferscheine]]</f>
        <v>0.38536319148936171</v>
      </c>
    </row>
    <row r="1235" spans="1:14" x14ac:dyDescent="0.2">
      <c r="A1235" s="2" t="s">
        <v>46</v>
      </c>
      <c r="B1235" s="2" t="s">
        <v>45</v>
      </c>
      <c r="C1235" s="2" t="s">
        <v>6</v>
      </c>
      <c r="D1235" s="2" t="s">
        <v>7</v>
      </c>
      <c r="E1235" s="2" t="s">
        <v>12</v>
      </c>
      <c r="F1235" s="2" t="s">
        <v>61</v>
      </c>
      <c r="G1235" s="1">
        <v>300</v>
      </c>
      <c r="H1235" s="1">
        <v>190</v>
      </c>
      <c r="I1235" s="4">
        <v>2</v>
      </c>
      <c r="J1235" s="2" t="s">
        <v>66</v>
      </c>
      <c r="K1235" s="1">
        <f>Tabelle111[[#This Row],[Menge kg Nges]]/1000</f>
        <v>0.3</v>
      </c>
      <c r="L1235" s="1">
        <f>Tabelle111[[#This Row],[Menge kg P2O5]]/1000</f>
        <v>0.19</v>
      </c>
      <c r="M1235" s="1">
        <f>Tabelle111[[#This Row],[Menge t Nges]]/Tabelle111[[#This Row],[Anzahl Lieferscheine]]</f>
        <v>0.15</v>
      </c>
      <c r="N1235" s="1">
        <f>Tabelle111[[#This Row],[Menge t P2O5]]/Tabelle111[[#This Row],[Anzahl Lieferscheine]]</f>
        <v>9.5000000000000001E-2</v>
      </c>
    </row>
    <row r="1236" spans="1:14" x14ac:dyDescent="0.2">
      <c r="A1236" s="2" t="s">
        <v>34</v>
      </c>
      <c r="B1236" s="2" t="s">
        <v>5</v>
      </c>
      <c r="C1236" s="2" t="s">
        <v>6</v>
      </c>
      <c r="D1236" s="2" t="s">
        <v>30</v>
      </c>
      <c r="E1236" s="2" t="s">
        <v>26</v>
      </c>
      <c r="F1236" s="2" t="s">
        <v>61</v>
      </c>
      <c r="G1236" s="1">
        <v>1762.4900000000002</v>
      </c>
      <c r="H1236" s="1">
        <v>960.61</v>
      </c>
      <c r="I1236" s="4">
        <v>5</v>
      </c>
      <c r="J1236" s="2" t="s">
        <v>66</v>
      </c>
      <c r="K1236" s="1">
        <f>Tabelle111[[#This Row],[Menge kg Nges]]/1000</f>
        <v>1.7624900000000003</v>
      </c>
      <c r="L1236" s="1">
        <f>Tabelle111[[#This Row],[Menge kg P2O5]]/1000</f>
        <v>0.96060999999999996</v>
      </c>
      <c r="M1236" s="1">
        <f>Tabelle111[[#This Row],[Menge t Nges]]/Tabelle111[[#This Row],[Anzahl Lieferscheine]]</f>
        <v>0.35249800000000009</v>
      </c>
      <c r="N1236" s="1">
        <f>Tabelle111[[#This Row],[Menge t P2O5]]/Tabelle111[[#This Row],[Anzahl Lieferscheine]]</f>
        <v>0.19212199999999999</v>
      </c>
    </row>
    <row r="1237" spans="1:14" x14ac:dyDescent="0.2">
      <c r="A1237" s="2" t="s">
        <v>34</v>
      </c>
      <c r="B1237" s="2" t="s">
        <v>5</v>
      </c>
      <c r="C1237" s="2" t="s">
        <v>6</v>
      </c>
      <c r="D1237" s="2" t="s">
        <v>7</v>
      </c>
      <c r="E1237" s="2" t="s">
        <v>11</v>
      </c>
      <c r="F1237" s="2" t="s">
        <v>61</v>
      </c>
      <c r="G1237" s="1">
        <v>1102.4000000000001</v>
      </c>
      <c r="H1237" s="1">
        <v>439.9</v>
      </c>
      <c r="I1237" s="4">
        <v>2</v>
      </c>
      <c r="J1237" s="2" t="s">
        <v>66</v>
      </c>
      <c r="K1237" s="1">
        <f>Tabelle111[[#This Row],[Menge kg Nges]]/1000</f>
        <v>1.1024</v>
      </c>
      <c r="L1237" s="1">
        <f>Tabelle111[[#This Row],[Menge kg P2O5]]/1000</f>
        <v>0.43989999999999996</v>
      </c>
      <c r="M1237" s="1">
        <f>Tabelle111[[#This Row],[Menge t Nges]]/Tabelle111[[#This Row],[Anzahl Lieferscheine]]</f>
        <v>0.55120000000000002</v>
      </c>
      <c r="N1237" s="1">
        <f>Tabelle111[[#This Row],[Menge t P2O5]]/Tabelle111[[#This Row],[Anzahl Lieferscheine]]</f>
        <v>0.21994999999999998</v>
      </c>
    </row>
    <row r="1238" spans="1:14" x14ac:dyDescent="0.2">
      <c r="A1238" s="2" t="s">
        <v>34</v>
      </c>
      <c r="B1238" s="2" t="s">
        <v>5</v>
      </c>
      <c r="C1238" s="2" t="s">
        <v>6</v>
      </c>
      <c r="D1238" s="2" t="s">
        <v>7</v>
      </c>
      <c r="E1238" s="2" t="s">
        <v>13</v>
      </c>
      <c r="F1238" s="2" t="s">
        <v>61</v>
      </c>
      <c r="G1238" s="1">
        <v>1860</v>
      </c>
      <c r="H1238" s="1">
        <v>1140</v>
      </c>
      <c r="I1238" s="4">
        <v>11</v>
      </c>
      <c r="J1238" s="2" t="s">
        <v>66</v>
      </c>
      <c r="K1238" s="1">
        <f>Tabelle111[[#This Row],[Menge kg Nges]]/1000</f>
        <v>1.86</v>
      </c>
      <c r="L1238" s="1">
        <f>Tabelle111[[#This Row],[Menge kg P2O5]]/1000</f>
        <v>1.1399999999999999</v>
      </c>
      <c r="M1238" s="1">
        <f>Tabelle111[[#This Row],[Menge t Nges]]/Tabelle111[[#This Row],[Anzahl Lieferscheine]]</f>
        <v>0.1690909090909091</v>
      </c>
      <c r="N1238" s="1">
        <f>Tabelle111[[#This Row],[Menge t P2O5]]/Tabelle111[[#This Row],[Anzahl Lieferscheine]]</f>
        <v>0.10363636363636362</v>
      </c>
    </row>
    <row r="1239" spans="1:14" x14ac:dyDescent="0.2">
      <c r="A1239" s="2" t="s">
        <v>34</v>
      </c>
      <c r="B1239" s="2" t="s">
        <v>5</v>
      </c>
      <c r="C1239" s="2" t="s">
        <v>6</v>
      </c>
      <c r="D1239" s="2" t="s">
        <v>15</v>
      </c>
      <c r="E1239" s="2" t="s">
        <v>18</v>
      </c>
      <c r="F1239" s="2" t="s">
        <v>61</v>
      </c>
      <c r="G1239" s="1">
        <v>1039</v>
      </c>
      <c r="H1239" s="1">
        <v>738</v>
      </c>
      <c r="I1239" s="4">
        <v>1</v>
      </c>
      <c r="J1239" s="2" t="s">
        <v>66</v>
      </c>
      <c r="K1239" s="1">
        <f>Tabelle111[[#This Row],[Menge kg Nges]]/1000</f>
        <v>1.0389999999999999</v>
      </c>
      <c r="L1239" s="1">
        <f>Tabelle111[[#This Row],[Menge kg P2O5]]/1000</f>
        <v>0.73799999999999999</v>
      </c>
      <c r="M1239" s="1">
        <f>Tabelle111[[#This Row],[Menge t Nges]]/Tabelle111[[#This Row],[Anzahl Lieferscheine]]</f>
        <v>1.0389999999999999</v>
      </c>
      <c r="N1239" s="1">
        <f>Tabelle111[[#This Row],[Menge t P2O5]]/Tabelle111[[#This Row],[Anzahl Lieferscheine]]</f>
        <v>0.73799999999999999</v>
      </c>
    </row>
    <row r="1240" spans="1:14" x14ac:dyDescent="0.2">
      <c r="A1240" s="2" t="s">
        <v>34</v>
      </c>
      <c r="B1240" s="2" t="s">
        <v>29</v>
      </c>
      <c r="C1240" s="2" t="s">
        <v>6</v>
      </c>
      <c r="D1240" s="2" t="s">
        <v>30</v>
      </c>
      <c r="E1240" s="2" t="s">
        <v>26</v>
      </c>
      <c r="F1240" s="2" t="s">
        <v>61</v>
      </c>
      <c r="G1240" s="1">
        <v>31992.589999999997</v>
      </c>
      <c r="H1240" s="1">
        <v>15326.049999999996</v>
      </c>
      <c r="I1240" s="4">
        <v>79</v>
      </c>
      <c r="J1240" s="2" t="s">
        <v>66</v>
      </c>
      <c r="K1240" s="1">
        <f>Tabelle111[[#This Row],[Menge kg Nges]]/1000</f>
        <v>31.992589999999996</v>
      </c>
      <c r="L1240" s="1">
        <f>Tabelle111[[#This Row],[Menge kg P2O5]]/1000</f>
        <v>15.326049999999995</v>
      </c>
      <c r="M1240" s="1">
        <f>Tabelle111[[#This Row],[Menge t Nges]]/Tabelle111[[#This Row],[Anzahl Lieferscheine]]</f>
        <v>0.40496949367088603</v>
      </c>
      <c r="N1240" s="1">
        <f>Tabelle111[[#This Row],[Menge t P2O5]]/Tabelle111[[#This Row],[Anzahl Lieferscheine]]</f>
        <v>0.19400063291139233</v>
      </c>
    </row>
    <row r="1241" spans="1:14" x14ac:dyDescent="0.2">
      <c r="A1241" s="2" t="s">
        <v>34</v>
      </c>
      <c r="B1241" s="2" t="s">
        <v>29</v>
      </c>
      <c r="C1241" s="2" t="s">
        <v>6</v>
      </c>
      <c r="D1241" s="2" t="s">
        <v>7</v>
      </c>
      <c r="E1241" s="2" t="s">
        <v>8</v>
      </c>
      <c r="F1241" s="2" t="s">
        <v>61</v>
      </c>
      <c r="G1241" s="1">
        <v>5075.45</v>
      </c>
      <c r="H1241" s="1">
        <v>2247</v>
      </c>
      <c r="I1241" s="4">
        <v>8</v>
      </c>
      <c r="J1241" s="2" t="s">
        <v>66</v>
      </c>
      <c r="K1241" s="1">
        <f>Tabelle111[[#This Row],[Menge kg Nges]]/1000</f>
        <v>5.07545</v>
      </c>
      <c r="L1241" s="1">
        <f>Tabelle111[[#This Row],[Menge kg P2O5]]/1000</f>
        <v>2.2469999999999999</v>
      </c>
      <c r="M1241" s="1">
        <f>Tabelle111[[#This Row],[Menge t Nges]]/Tabelle111[[#This Row],[Anzahl Lieferscheine]]</f>
        <v>0.63443125</v>
      </c>
      <c r="N1241" s="1">
        <f>Tabelle111[[#This Row],[Menge t P2O5]]/Tabelle111[[#This Row],[Anzahl Lieferscheine]]</f>
        <v>0.28087499999999999</v>
      </c>
    </row>
    <row r="1242" spans="1:14" x14ac:dyDescent="0.2">
      <c r="A1242" s="2" t="s">
        <v>34</v>
      </c>
      <c r="B1242" s="2" t="s">
        <v>29</v>
      </c>
      <c r="C1242" s="2" t="s">
        <v>6</v>
      </c>
      <c r="D1242" s="2" t="s">
        <v>7</v>
      </c>
      <c r="E1242" s="2" t="s">
        <v>9</v>
      </c>
      <c r="F1242" s="2" t="s">
        <v>61</v>
      </c>
      <c r="G1242" s="1">
        <v>1100.0999999999999</v>
      </c>
      <c r="H1242" s="1">
        <v>461.1</v>
      </c>
      <c r="I1242" s="4">
        <v>4</v>
      </c>
      <c r="J1242" s="2" t="s">
        <v>66</v>
      </c>
      <c r="K1242" s="1">
        <f>Tabelle111[[#This Row],[Menge kg Nges]]/1000</f>
        <v>1.1000999999999999</v>
      </c>
      <c r="L1242" s="1">
        <f>Tabelle111[[#This Row],[Menge kg P2O5]]/1000</f>
        <v>0.46110000000000001</v>
      </c>
      <c r="M1242" s="1">
        <f>Tabelle111[[#This Row],[Menge t Nges]]/Tabelle111[[#This Row],[Anzahl Lieferscheine]]</f>
        <v>0.27502499999999996</v>
      </c>
      <c r="N1242" s="1">
        <f>Tabelle111[[#This Row],[Menge t P2O5]]/Tabelle111[[#This Row],[Anzahl Lieferscheine]]</f>
        <v>0.115275</v>
      </c>
    </row>
    <row r="1243" spans="1:14" x14ac:dyDescent="0.2">
      <c r="A1243" s="2" t="s">
        <v>34</v>
      </c>
      <c r="B1243" s="2" t="s">
        <v>29</v>
      </c>
      <c r="C1243" s="2" t="s">
        <v>6</v>
      </c>
      <c r="D1243" s="2" t="s">
        <v>7</v>
      </c>
      <c r="E1243" s="2" t="s">
        <v>11</v>
      </c>
      <c r="F1243" s="2" t="s">
        <v>61</v>
      </c>
      <c r="G1243" s="1">
        <v>3015</v>
      </c>
      <c r="H1243" s="1">
        <v>1530.5</v>
      </c>
      <c r="I1243" s="4">
        <v>7</v>
      </c>
      <c r="J1243" s="2" t="s">
        <v>66</v>
      </c>
      <c r="K1243" s="1">
        <f>Tabelle111[[#This Row],[Menge kg Nges]]/1000</f>
        <v>3.0150000000000001</v>
      </c>
      <c r="L1243" s="1">
        <f>Tabelle111[[#This Row],[Menge kg P2O5]]/1000</f>
        <v>1.5305</v>
      </c>
      <c r="M1243" s="1">
        <f>Tabelle111[[#This Row],[Menge t Nges]]/Tabelle111[[#This Row],[Anzahl Lieferscheine]]</f>
        <v>0.43071428571428572</v>
      </c>
      <c r="N1243" s="1">
        <f>Tabelle111[[#This Row],[Menge t P2O5]]/Tabelle111[[#This Row],[Anzahl Lieferscheine]]</f>
        <v>0.21864285714285714</v>
      </c>
    </row>
    <row r="1244" spans="1:14" x14ac:dyDescent="0.2">
      <c r="A1244" s="2" t="s">
        <v>34</v>
      </c>
      <c r="B1244" s="2" t="s">
        <v>29</v>
      </c>
      <c r="C1244" s="2" t="s">
        <v>6</v>
      </c>
      <c r="D1244" s="2" t="s">
        <v>7</v>
      </c>
      <c r="E1244" s="2" t="s">
        <v>12</v>
      </c>
      <c r="F1244" s="2" t="s">
        <v>61</v>
      </c>
      <c r="G1244" s="1">
        <v>6831.6</v>
      </c>
      <c r="H1244" s="1">
        <v>2756.6</v>
      </c>
      <c r="I1244" s="4">
        <v>29</v>
      </c>
      <c r="J1244" s="2" t="s">
        <v>66</v>
      </c>
      <c r="K1244" s="1">
        <f>Tabelle111[[#This Row],[Menge kg Nges]]/1000</f>
        <v>6.8316000000000008</v>
      </c>
      <c r="L1244" s="1">
        <f>Tabelle111[[#This Row],[Menge kg P2O5]]/1000</f>
        <v>2.7565999999999997</v>
      </c>
      <c r="M1244" s="1">
        <f>Tabelle111[[#This Row],[Menge t Nges]]/Tabelle111[[#This Row],[Anzahl Lieferscheine]]</f>
        <v>0.23557241379310348</v>
      </c>
      <c r="N1244" s="1">
        <f>Tabelle111[[#This Row],[Menge t P2O5]]/Tabelle111[[#This Row],[Anzahl Lieferscheine]]</f>
        <v>9.505517241379309E-2</v>
      </c>
    </row>
    <row r="1245" spans="1:14" x14ac:dyDescent="0.2">
      <c r="A1245" s="2" t="s">
        <v>34</v>
      </c>
      <c r="B1245" s="2" t="s">
        <v>29</v>
      </c>
      <c r="C1245" s="2" t="s">
        <v>6</v>
      </c>
      <c r="D1245" s="2" t="s">
        <v>7</v>
      </c>
      <c r="E1245" s="2" t="s">
        <v>13</v>
      </c>
      <c r="F1245" s="2" t="s">
        <v>61</v>
      </c>
      <c r="G1245" s="1">
        <v>3036.0399999999995</v>
      </c>
      <c r="H1245" s="1">
        <v>1588.4</v>
      </c>
      <c r="I1245" s="4">
        <v>11</v>
      </c>
      <c r="J1245" s="2" t="s">
        <v>66</v>
      </c>
      <c r="K1245" s="1">
        <f>Tabelle111[[#This Row],[Menge kg Nges]]/1000</f>
        <v>3.0360399999999994</v>
      </c>
      <c r="L1245" s="1">
        <f>Tabelle111[[#This Row],[Menge kg P2O5]]/1000</f>
        <v>1.5884</v>
      </c>
      <c r="M1245" s="1">
        <f>Tabelle111[[#This Row],[Menge t Nges]]/Tabelle111[[#This Row],[Anzahl Lieferscheine]]</f>
        <v>0.27600363636363628</v>
      </c>
      <c r="N1245" s="1">
        <f>Tabelle111[[#This Row],[Menge t P2O5]]/Tabelle111[[#This Row],[Anzahl Lieferscheine]]</f>
        <v>0.1444</v>
      </c>
    </row>
    <row r="1246" spans="1:14" x14ac:dyDescent="0.2">
      <c r="A1246" s="2" t="s">
        <v>34</v>
      </c>
      <c r="B1246" s="2" t="s">
        <v>29</v>
      </c>
      <c r="C1246" s="2" t="s">
        <v>6</v>
      </c>
      <c r="D1246" s="2" t="s">
        <v>7</v>
      </c>
      <c r="E1246" s="2" t="s">
        <v>14</v>
      </c>
      <c r="F1246" s="2" t="s">
        <v>61</v>
      </c>
      <c r="G1246" s="1">
        <v>1880.7</v>
      </c>
      <c r="H1246" s="1">
        <v>857.2</v>
      </c>
      <c r="I1246" s="4">
        <v>6</v>
      </c>
      <c r="J1246" s="2" t="s">
        <v>66</v>
      </c>
      <c r="K1246" s="1">
        <f>Tabelle111[[#This Row],[Menge kg Nges]]/1000</f>
        <v>1.8807</v>
      </c>
      <c r="L1246" s="1">
        <f>Tabelle111[[#This Row],[Menge kg P2O5]]/1000</f>
        <v>0.85720000000000007</v>
      </c>
      <c r="M1246" s="1">
        <f>Tabelle111[[#This Row],[Menge t Nges]]/Tabelle111[[#This Row],[Anzahl Lieferscheine]]</f>
        <v>0.31345000000000001</v>
      </c>
      <c r="N1246" s="1">
        <f>Tabelle111[[#This Row],[Menge t P2O5]]/Tabelle111[[#This Row],[Anzahl Lieferscheine]]</f>
        <v>0.14286666666666667</v>
      </c>
    </row>
    <row r="1247" spans="1:14" x14ac:dyDescent="0.2">
      <c r="A1247" s="2" t="s">
        <v>34</v>
      </c>
      <c r="B1247" s="2" t="s">
        <v>29</v>
      </c>
      <c r="C1247" s="2" t="s">
        <v>6</v>
      </c>
      <c r="D1247" s="2" t="s">
        <v>15</v>
      </c>
      <c r="E1247" s="2" t="s">
        <v>8</v>
      </c>
      <c r="F1247" s="2" t="s">
        <v>61</v>
      </c>
      <c r="G1247" s="1">
        <v>553</v>
      </c>
      <c r="H1247" s="1">
        <v>434</v>
      </c>
      <c r="I1247" s="4">
        <v>2</v>
      </c>
      <c r="J1247" s="2" t="s">
        <v>66</v>
      </c>
      <c r="K1247" s="1">
        <f>Tabelle111[[#This Row],[Menge kg Nges]]/1000</f>
        <v>0.55300000000000005</v>
      </c>
      <c r="L1247" s="1">
        <f>Tabelle111[[#This Row],[Menge kg P2O5]]/1000</f>
        <v>0.434</v>
      </c>
      <c r="M1247" s="1">
        <f>Tabelle111[[#This Row],[Menge t Nges]]/Tabelle111[[#This Row],[Anzahl Lieferscheine]]</f>
        <v>0.27650000000000002</v>
      </c>
      <c r="N1247" s="1">
        <f>Tabelle111[[#This Row],[Menge t P2O5]]/Tabelle111[[#This Row],[Anzahl Lieferscheine]]</f>
        <v>0.217</v>
      </c>
    </row>
    <row r="1248" spans="1:14" x14ac:dyDescent="0.2">
      <c r="A1248" s="2" t="s">
        <v>34</v>
      </c>
      <c r="B1248" s="2" t="s">
        <v>29</v>
      </c>
      <c r="C1248" s="2" t="s">
        <v>6</v>
      </c>
      <c r="D1248" s="2" t="s">
        <v>15</v>
      </c>
      <c r="E1248" s="2" t="s">
        <v>18</v>
      </c>
      <c r="F1248" s="2" t="s">
        <v>61</v>
      </c>
      <c r="G1248" s="1">
        <v>2840.8799999999997</v>
      </c>
      <c r="H1248" s="1">
        <v>1860.2200000000003</v>
      </c>
      <c r="I1248" s="4">
        <v>7</v>
      </c>
      <c r="J1248" s="2" t="s">
        <v>66</v>
      </c>
      <c r="K1248" s="1">
        <f>Tabelle111[[#This Row],[Menge kg Nges]]/1000</f>
        <v>2.8408799999999998</v>
      </c>
      <c r="L1248" s="1">
        <f>Tabelle111[[#This Row],[Menge kg P2O5]]/1000</f>
        <v>1.8602200000000002</v>
      </c>
      <c r="M1248" s="1">
        <f>Tabelle111[[#This Row],[Menge t Nges]]/Tabelle111[[#This Row],[Anzahl Lieferscheine]]</f>
        <v>0.40583999999999998</v>
      </c>
      <c r="N1248" s="1">
        <f>Tabelle111[[#This Row],[Menge t P2O5]]/Tabelle111[[#This Row],[Anzahl Lieferscheine]]</f>
        <v>0.26574571428571431</v>
      </c>
    </row>
    <row r="1249" spans="1:14" x14ac:dyDescent="0.2">
      <c r="A1249" s="2" t="s">
        <v>34</v>
      </c>
      <c r="B1249" s="2" t="s">
        <v>29</v>
      </c>
      <c r="C1249" s="2" t="s">
        <v>6</v>
      </c>
      <c r="D1249" s="2" t="s">
        <v>15</v>
      </c>
      <c r="E1249" s="2" t="s">
        <v>19</v>
      </c>
      <c r="F1249" s="2" t="s">
        <v>61</v>
      </c>
      <c r="G1249" s="1">
        <v>378</v>
      </c>
      <c r="H1249" s="1">
        <v>420</v>
      </c>
      <c r="I1249" s="4">
        <v>2</v>
      </c>
      <c r="J1249" s="2" t="s">
        <v>66</v>
      </c>
      <c r="K1249" s="1">
        <f>Tabelle111[[#This Row],[Menge kg Nges]]/1000</f>
        <v>0.378</v>
      </c>
      <c r="L1249" s="1">
        <f>Tabelle111[[#This Row],[Menge kg P2O5]]/1000</f>
        <v>0.42</v>
      </c>
      <c r="M1249" s="1">
        <f>Tabelle111[[#This Row],[Menge t Nges]]/Tabelle111[[#This Row],[Anzahl Lieferscheine]]</f>
        <v>0.189</v>
      </c>
      <c r="N1249" s="1">
        <f>Tabelle111[[#This Row],[Menge t P2O5]]/Tabelle111[[#This Row],[Anzahl Lieferscheine]]</f>
        <v>0.21</v>
      </c>
    </row>
    <row r="1250" spans="1:14" x14ac:dyDescent="0.2">
      <c r="A1250" s="2" t="s">
        <v>34</v>
      </c>
      <c r="B1250" s="2" t="s">
        <v>29</v>
      </c>
      <c r="C1250" s="2" t="s">
        <v>6</v>
      </c>
      <c r="D1250" s="2" t="s">
        <v>15</v>
      </c>
      <c r="E1250" s="2" t="s">
        <v>21</v>
      </c>
      <c r="F1250" s="2" t="s">
        <v>61</v>
      </c>
      <c r="G1250" s="1">
        <v>2938.92</v>
      </c>
      <c r="H1250" s="1">
        <v>1662.02</v>
      </c>
      <c r="I1250" s="4">
        <v>7</v>
      </c>
      <c r="J1250" s="2" t="s">
        <v>66</v>
      </c>
      <c r="K1250" s="1">
        <f>Tabelle111[[#This Row],[Menge kg Nges]]/1000</f>
        <v>2.93892</v>
      </c>
      <c r="L1250" s="1">
        <f>Tabelle111[[#This Row],[Menge kg P2O5]]/1000</f>
        <v>1.6620200000000001</v>
      </c>
      <c r="M1250" s="1">
        <f>Tabelle111[[#This Row],[Menge t Nges]]/Tabelle111[[#This Row],[Anzahl Lieferscheine]]</f>
        <v>0.41984571428571427</v>
      </c>
      <c r="N1250" s="1">
        <f>Tabelle111[[#This Row],[Menge t P2O5]]/Tabelle111[[#This Row],[Anzahl Lieferscheine]]</f>
        <v>0.23743142857142857</v>
      </c>
    </row>
    <row r="1251" spans="1:14" x14ac:dyDescent="0.2">
      <c r="A1251" s="2" t="s">
        <v>34</v>
      </c>
      <c r="B1251" s="2" t="s">
        <v>29</v>
      </c>
      <c r="C1251" s="2" t="s">
        <v>6</v>
      </c>
      <c r="D1251" s="2" t="s">
        <v>15</v>
      </c>
      <c r="E1251" s="2" t="s">
        <v>9</v>
      </c>
      <c r="F1251" s="2" t="s">
        <v>61</v>
      </c>
      <c r="G1251" s="1">
        <v>1623</v>
      </c>
      <c r="H1251" s="1">
        <v>690</v>
      </c>
      <c r="I1251" s="4">
        <v>3</v>
      </c>
      <c r="J1251" s="2" t="s">
        <v>66</v>
      </c>
      <c r="K1251" s="1">
        <f>Tabelle111[[#This Row],[Menge kg Nges]]/1000</f>
        <v>1.623</v>
      </c>
      <c r="L1251" s="1">
        <f>Tabelle111[[#This Row],[Menge kg P2O5]]/1000</f>
        <v>0.69</v>
      </c>
      <c r="M1251" s="1">
        <f>Tabelle111[[#This Row],[Menge t Nges]]/Tabelle111[[#This Row],[Anzahl Lieferscheine]]</f>
        <v>0.54100000000000004</v>
      </c>
      <c r="N1251" s="1">
        <f>Tabelle111[[#This Row],[Menge t P2O5]]/Tabelle111[[#This Row],[Anzahl Lieferscheine]]</f>
        <v>0.22999999999999998</v>
      </c>
    </row>
    <row r="1252" spans="1:14" x14ac:dyDescent="0.2">
      <c r="A1252" s="2" t="s">
        <v>34</v>
      </c>
      <c r="B1252" s="2" t="s">
        <v>29</v>
      </c>
      <c r="C1252" s="2" t="s">
        <v>25</v>
      </c>
      <c r="D1252" s="2" t="s">
        <v>25</v>
      </c>
      <c r="E1252" s="2" t="s">
        <v>26</v>
      </c>
      <c r="F1252" s="2" t="s">
        <v>61</v>
      </c>
      <c r="G1252" s="1">
        <v>3696.15</v>
      </c>
      <c r="H1252" s="1">
        <v>1789.25</v>
      </c>
      <c r="I1252" s="4">
        <v>8</v>
      </c>
      <c r="J1252" s="2" t="s">
        <v>66</v>
      </c>
      <c r="K1252" s="1">
        <f>Tabelle111[[#This Row],[Menge kg Nges]]/1000</f>
        <v>3.6961500000000003</v>
      </c>
      <c r="L1252" s="1">
        <f>Tabelle111[[#This Row],[Menge kg P2O5]]/1000</f>
        <v>1.78925</v>
      </c>
      <c r="M1252" s="1">
        <f>Tabelle111[[#This Row],[Menge t Nges]]/Tabelle111[[#This Row],[Anzahl Lieferscheine]]</f>
        <v>0.46201875000000003</v>
      </c>
      <c r="N1252" s="1">
        <f>Tabelle111[[#This Row],[Menge t P2O5]]/Tabelle111[[#This Row],[Anzahl Lieferscheine]]</f>
        <v>0.22365625</v>
      </c>
    </row>
    <row r="1253" spans="1:14" x14ac:dyDescent="0.2">
      <c r="A1253" s="2" t="s">
        <v>34</v>
      </c>
      <c r="B1253" s="2" t="s">
        <v>32</v>
      </c>
      <c r="C1253" s="2" t="s">
        <v>6</v>
      </c>
      <c r="D1253" s="2" t="s">
        <v>30</v>
      </c>
      <c r="E1253" s="2" t="s">
        <v>26</v>
      </c>
      <c r="F1253" s="2" t="s">
        <v>61</v>
      </c>
      <c r="G1253" s="1">
        <v>159472.67000000004</v>
      </c>
      <c r="H1253" s="1">
        <v>72786.989999999962</v>
      </c>
      <c r="I1253" s="4">
        <v>442</v>
      </c>
      <c r="J1253" s="2" t="s">
        <v>66</v>
      </c>
      <c r="K1253" s="1">
        <f>Tabelle111[[#This Row],[Menge kg Nges]]/1000</f>
        <v>159.47267000000005</v>
      </c>
      <c r="L1253" s="1">
        <f>Tabelle111[[#This Row],[Menge kg P2O5]]/1000</f>
        <v>72.78698999999996</v>
      </c>
      <c r="M1253" s="1">
        <f>Tabelle111[[#This Row],[Menge t Nges]]/Tabelle111[[#This Row],[Anzahl Lieferscheine]]</f>
        <v>0.36079789592760192</v>
      </c>
      <c r="N1253" s="1">
        <f>Tabelle111[[#This Row],[Menge t P2O5]]/Tabelle111[[#This Row],[Anzahl Lieferscheine]]</f>
        <v>0.16467644796380082</v>
      </c>
    </row>
    <row r="1254" spans="1:14" x14ac:dyDescent="0.2">
      <c r="A1254" s="2" t="s">
        <v>34</v>
      </c>
      <c r="B1254" s="2" t="s">
        <v>32</v>
      </c>
      <c r="C1254" s="2" t="s">
        <v>6</v>
      </c>
      <c r="D1254" s="2" t="s">
        <v>7</v>
      </c>
      <c r="E1254" s="2" t="s">
        <v>8</v>
      </c>
      <c r="F1254" s="2" t="s">
        <v>61</v>
      </c>
      <c r="G1254" s="1">
        <v>13895.2</v>
      </c>
      <c r="H1254" s="1">
        <v>6183.95</v>
      </c>
      <c r="I1254" s="4">
        <v>32</v>
      </c>
      <c r="J1254" s="2" t="s">
        <v>66</v>
      </c>
      <c r="K1254" s="1">
        <f>Tabelle111[[#This Row],[Menge kg Nges]]/1000</f>
        <v>13.895200000000001</v>
      </c>
      <c r="L1254" s="1">
        <f>Tabelle111[[#This Row],[Menge kg P2O5]]/1000</f>
        <v>6.1839499999999994</v>
      </c>
      <c r="M1254" s="1">
        <f>Tabelle111[[#This Row],[Menge t Nges]]/Tabelle111[[#This Row],[Anzahl Lieferscheine]]</f>
        <v>0.43422500000000003</v>
      </c>
      <c r="N1254" s="1">
        <f>Tabelle111[[#This Row],[Menge t P2O5]]/Tabelle111[[#This Row],[Anzahl Lieferscheine]]</f>
        <v>0.19324843749999998</v>
      </c>
    </row>
    <row r="1255" spans="1:14" x14ac:dyDescent="0.2">
      <c r="A1255" s="2" t="s">
        <v>34</v>
      </c>
      <c r="B1255" s="2" t="s">
        <v>32</v>
      </c>
      <c r="C1255" s="2" t="s">
        <v>6</v>
      </c>
      <c r="D1255" s="2" t="s">
        <v>7</v>
      </c>
      <c r="E1255" s="2" t="s">
        <v>9</v>
      </c>
      <c r="F1255" s="2" t="s">
        <v>61</v>
      </c>
      <c r="G1255" s="1">
        <v>5111.95</v>
      </c>
      <c r="H1255" s="1">
        <v>2174.5099999999998</v>
      </c>
      <c r="I1255" s="4">
        <v>21</v>
      </c>
      <c r="J1255" s="2" t="s">
        <v>66</v>
      </c>
      <c r="K1255" s="1">
        <f>Tabelle111[[#This Row],[Menge kg Nges]]/1000</f>
        <v>5.1119500000000002</v>
      </c>
      <c r="L1255" s="1">
        <f>Tabelle111[[#This Row],[Menge kg P2O5]]/1000</f>
        <v>2.1745099999999997</v>
      </c>
      <c r="M1255" s="1">
        <f>Tabelle111[[#This Row],[Menge t Nges]]/Tabelle111[[#This Row],[Anzahl Lieferscheine]]</f>
        <v>0.24342619047619049</v>
      </c>
      <c r="N1255" s="1">
        <f>Tabelle111[[#This Row],[Menge t P2O5]]/Tabelle111[[#This Row],[Anzahl Lieferscheine]]</f>
        <v>0.10354809523809523</v>
      </c>
    </row>
    <row r="1256" spans="1:14" x14ac:dyDescent="0.2">
      <c r="A1256" s="2" t="s">
        <v>34</v>
      </c>
      <c r="B1256" s="2" t="s">
        <v>32</v>
      </c>
      <c r="C1256" s="2" t="s">
        <v>6</v>
      </c>
      <c r="D1256" s="2" t="s">
        <v>7</v>
      </c>
      <c r="E1256" s="2" t="s">
        <v>11</v>
      </c>
      <c r="F1256" s="2" t="s">
        <v>61</v>
      </c>
      <c r="G1256" s="1">
        <v>26311.969999999994</v>
      </c>
      <c r="H1256" s="1">
        <v>11992.279999999999</v>
      </c>
      <c r="I1256" s="4">
        <v>82</v>
      </c>
      <c r="J1256" s="2" t="s">
        <v>66</v>
      </c>
      <c r="K1256" s="1">
        <f>Tabelle111[[#This Row],[Menge kg Nges]]/1000</f>
        <v>26.311969999999995</v>
      </c>
      <c r="L1256" s="1">
        <f>Tabelle111[[#This Row],[Menge kg P2O5]]/1000</f>
        <v>11.992279999999999</v>
      </c>
      <c r="M1256" s="1">
        <f>Tabelle111[[#This Row],[Menge t Nges]]/Tabelle111[[#This Row],[Anzahl Lieferscheine]]</f>
        <v>0.32087768292682922</v>
      </c>
      <c r="N1256" s="1">
        <f>Tabelle111[[#This Row],[Menge t P2O5]]/Tabelle111[[#This Row],[Anzahl Lieferscheine]]</f>
        <v>0.14624731707317074</v>
      </c>
    </row>
    <row r="1257" spans="1:14" x14ac:dyDescent="0.2">
      <c r="A1257" s="2" t="s">
        <v>34</v>
      </c>
      <c r="B1257" s="2" t="s">
        <v>32</v>
      </c>
      <c r="C1257" s="2" t="s">
        <v>6</v>
      </c>
      <c r="D1257" s="2" t="s">
        <v>7</v>
      </c>
      <c r="E1257" s="2" t="s">
        <v>12</v>
      </c>
      <c r="F1257" s="2" t="s">
        <v>61</v>
      </c>
      <c r="G1257" s="1">
        <v>36655.37000000001</v>
      </c>
      <c r="H1257" s="1">
        <v>15489.659999999998</v>
      </c>
      <c r="I1257" s="4">
        <v>96</v>
      </c>
      <c r="J1257" s="2" t="s">
        <v>66</v>
      </c>
      <c r="K1257" s="1">
        <f>Tabelle111[[#This Row],[Menge kg Nges]]/1000</f>
        <v>36.655370000000012</v>
      </c>
      <c r="L1257" s="1">
        <f>Tabelle111[[#This Row],[Menge kg P2O5]]/1000</f>
        <v>15.489659999999999</v>
      </c>
      <c r="M1257" s="1">
        <f>Tabelle111[[#This Row],[Menge t Nges]]/Tabelle111[[#This Row],[Anzahl Lieferscheine]]</f>
        <v>0.38182677083333344</v>
      </c>
      <c r="N1257" s="1">
        <f>Tabelle111[[#This Row],[Menge t P2O5]]/Tabelle111[[#This Row],[Anzahl Lieferscheine]]</f>
        <v>0.161350625</v>
      </c>
    </row>
    <row r="1258" spans="1:14" x14ac:dyDescent="0.2">
      <c r="A1258" s="2" t="s">
        <v>34</v>
      </c>
      <c r="B1258" s="2" t="s">
        <v>32</v>
      </c>
      <c r="C1258" s="2" t="s">
        <v>6</v>
      </c>
      <c r="D1258" s="2" t="s">
        <v>7</v>
      </c>
      <c r="E1258" s="2" t="s">
        <v>13</v>
      </c>
      <c r="F1258" s="2" t="s">
        <v>61</v>
      </c>
      <c r="G1258" s="1">
        <v>23976.039999999997</v>
      </c>
      <c r="H1258" s="1">
        <v>12863.599999999995</v>
      </c>
      <c r="I1258" s="4">
        <v>67</v>
      </c>
      <c r="J1258" s="2" t="s">
        <v>66</v>
      </c>
      <c r="K1258" s="1">
        <f>Tabelle111[[#This Row],[Menge kg Nges]]/1000</f>
        <v>23.976039999999998</v>
      </c>
      <c r="L1258" s="1">
        <f>Tabelle111[[#This Row],[Menge kg P2O5]]/1000</f>
        <v>12.863599999999995</v>
      </c>
      <c r="M1258" s="1">
        <f>Tabelle111[[#This Row],[Menge t Nges]]/Tabelle111[[#This Row],[Anzahl Lieferscheine]]</f>
        <v>0.35785134328358204</v>
      </c>
      <c r="N1258" s="1">
        <f>Tabelle111[[#This Row],[Menge t P2O5]]/Tabelle111[[#This Row],[Anzahl Lieferscheine]]</f>
        <v>0.19199402985074618</v>
      </c>
    </row>
    <row r="1259" spans="1:14" x14ac:dyDescent="0.2">
      <c r="A1259" s="2" t="s">
        <v>34</v>
      </c>
      <c r="B1259" s="2" t="s">
        <v>32</v>
      </c>
      <c r="C1259" s="2" t="s">
        <v>6</v>
      </c>
      <c r="D1259" s="2" t="s">
        <v>7</v>
      </c>
      <c r="E1259" s="2" t="s">
        <v>14</v>
      </c>
      <c r="F1259" s="2" t="s">
        <v>61</v>
      </c>
      <c r="G1259" s="1">
        <v>31230.11</v>
      </c>
      <c r="H1259" s="1">
        <v>15709.389999999996</v>
      </c>
      <c r="I1259" s="4">
        <v>86</v>
      </c>
      <c r="J1259" s="2" t="s">
        <v>66</v>
      </c>
      <c r="K1259" s="1">
        <f>Tabelle111[[#This Row],[Menge kg Nges]]/1000</f>
        <v>31.23011</v>
      </c>
      <c r="L1259" s="1">
        <f>Tabelle111[[#This Row],[Menge kg P2O5]]/1000</f>
        <v>15.709389999999996</v>
      </c>
      <c r="M1259" s="1">
        <f>Tabelle111[[#This Row],[Menge t Nges]]/Tabelle111[[#This Row],[Anzahl Lieferscheine]]</f>
        <v>0.36314081395348835</v>
      </c>
      <c r="N1259" s="1">
        <f>Tabelle111[[#This Row],[Menge t P2O5]]/Tabelle111[[#This Row],[Anzahl Lieferscheine]]</f>
        <v>0.18266732558139528</v>
      </c>
    </row>
    <row r="1260" spans="1:14" x14ac:dyDescent="0.2">
      <c r="A1260" s="2" t="s">
        <v>34</v>
      </c>
      <c r="B1260" s="2" t="s">
        <v>32</v>
      </c>
      <c r="C1260" s="2" t="s">
        <v>6</v>
      </c>
      <c r="D1260" s="2" t="s">
        <v>15</v>
      </c>
      <c r="E1260" s="2" t="s">
        <v>8</v>
      </c>
      <c r="F1260" s="2" t="s">
        <v>61</v>
      </c>
      <c r="G1260" s="1">
        <v>4712.8999999999996</v>
      </c>
      <c r="H1260" s="1">
        <v>3881.2</v>
      </c>
      <c r="I1260" s="4">
        <v>7</v>
      </c>
      <c r="J1260" s="2" t="s">
        <v>66</v>
      </c>
      <c r="K1260" s="1">
        <f>Tabelle111[[#This Row],[Menge kg Nges]]/1000</f>
        <v>4.7128999999999994</v>
      </c>
      <c r="L1260" s="1">
        <f>Tabelle111[[#This Row],[Menge kg P2O5]]/1000</f>
        <v>3.8811999999999998</v>
      </c>
      <c r="M1260" s="1">
        <f>Tabelle111[[#This Row],[Menge t Nges]]/Tabelle111[[#This Row],[Anzahl Lieferscheine]]</f>
        <v>0.67327142857142852</v>
      </c>
      <c r="N1260" s="1">
        <f>Tabelle111[[#This Row],[Menge t P2O5]]/Tabelle111[[#This Row],[Anzahl Lieferscheine]]</f>
        <v>0.55445714285714287</v>
      </c>
    </row>
    <row r="1261" spans="1:14" x14ac:dyDescent="0.2">
      <c r="A1261" s="2" t="s">
        <v>34</v>
      </c>
      <c r="B1261" s="2" t="s">
        <v>32</v>
      </c>
      <c r="C1261" s="2" t="s">
        <v>6</v>
      </c>
      <c r="D1261" s="2" t="s">
        <v>15</v>
      </c>
      <c r="E1261" s="2" t="s">
        <v>16</v>
      </c>
      <c r="F1261" s="2" t="s">
        <v>61</v>
      </c>
      <c r="G1261" s="1">
        <v>1753.4499999999998</v>
      </c>
      <c r="H1261" s="1">
        <v>1574.81</v>
      </c>
      <c r="I1261" s="4">
        <v>5</v>
      </c>
      <c r="J1261" s="2" t="s">
        <v>66</v>
      </c>
      <c r="K1261" s="1">
        <f>Tabelle111[[#This Row],[Menge kg Nges]]/1000</f>
        <v>1.7534499999999997</v>
      </c>
      <c r="L1261" s="1">
        <f>Tabelle111[[#This Row],[Menge kg P2O5]]/1000</f>
        <v>1.57481</v>
      </c>
      <c r="M1261" s="1">
        <f>Tabelle111[[#This Row],[Menge t Nges]]/Tabelle111[[#This Row],[Anzahl Lieferscheine]]</f>
        <v>0.35068999999999995</v>
      </c>
      <c r="N1261" s="1">
        <f>Tabelle111[[#This Row],[Menge t P2O5]]/Tabelle111[[#This Row],[Anzahl Lieferscheine]]</f>
        <v>0.31496200000000002</v>
      </c>
    </row>
    <row r="1262" spans="1:14" x14ac:dyDescent="0.2">
      <c r="A1262" s="2" t="s">
        <v>34</v>
      </c>
      <c r="B1262" s="2" t="s">
        <v>32</v>
      </c>
      <c r="C1262" s="2" t="s">
        <v>6</v>
      </c>
      <c r="D1262" s="2" t="s">
        <v>15</v>
      </c>
      <c r="E1262" s="2" t="s">
        <v>17</v>
      </c>
      <c r="F1262" s="2" t="s">
        <v>61</v>
      </c>
      <c r="G1262" s="1">
        <v>318</v>
      </c>
      <c r="H1262" s="1">
        <v>138</v>
      </c>
      <c r="I1262" s="4">
        <v>1</v>
      </c>
      <c r="J1262" s="2" t="s">
        <v>66</v>
      </c>
      <c r="K1262" s="1">
        <f>Tabelle111[[#This Row],[Menge kg Nges]]/1000</f>
        <v>0.318</v>
      </c>
      <c r="L1262" s="1">
        <f>Tabelle111[[#This Row],[Menge kg P2O5]]/1000</f>
        <v>0.13800000000000001</v>
      </c>
      <c r="M1262" s="1">
        <f>Tabelle111[[#This Row],[Menge t Nges]]/Tabelle111[[#This Row],[Anzahl Lieferscheine]]</f>
        <v>0.318</v>
      </c>
      <c r="N1262" s="1">
        <f>Tabelle111[[#This Row],[Menge t P2O5]]/Tabelle111[[#This Row],[Anzahl Lieferscheine]]</f>
        <v>0.13800000000000001</v>
      </c>
    </row>
    <row r="1263" spans="1:14" x14ac:dyDescent="0.2">
      <c r="A1263" s="2" t="s">
        <v>34</v>
      </c>
      <c r="B1263" s="2" t="s">
        <v>32</v>
      </c>
      <c r="C1263" s="2" t="s">
        <v>6</v>
      </c>
      <c r="D1263" s="2" t="s">
        <v>15</v>
      </c>
      <c r="E1263" s="2" t="s">
        <v>18</v>
      </c>
      <c r="F1263" s="2" t="s">
        <v>61</v>
      </c>
      <c r="G1263" s="1">
        <v>11594.89</v>
      </c>
      <c r="H1263" s="1">
        <v>7816.7199999999984</v>
      </c>
      <c r="I1263" s="4">
        <v>33</v>
      </c>
      <c r="J1263" s="2" t="s">
        <v>66</v>
      </c>
      <c r="K1263" s="1">
        <f>Tabelle111[[#This Row],[Menge kg Nges]]/1000</f>
        <v>11.594889999999999</v>
      </c>
      <c r="L1263" s="1">
        <f>Tabelle111[[#This Row],[Menge kg P2O5]]/1000</f>
        <v>7.8167199999999983</v>
      </c>
      <c r="M1263" s="1">
        <f>Tabelle111[[#This Row],[Menge t Nges]]/Tabelle111[[#This Row],[Anzahl Lieferscheine]]</f>
        <v>0.35136030303030302</v>
      </c>
      <c r="N1263" s="1">
        <f>Tabelle111[[#This Row],[Menge t P2O5]]/Tabelle111[[#This Row],[Anzahl Lieferscheine]]</f>
        <v>0.23687030303030299</v>
      </c>
    </row>
    <row r="1264" spans="1:14" x14ac:dyDescent="0.2">
      <c r="A1264" s="2" t="s">
        <v>34</v>
      </c>
      <c r="B1264" s="2" t="s">
        <v>32</v>
      </c>
      <c r="C1264" s="2" t="s">
        <v>6</v>
      </c>
      <c r="D1264" s="2" t="s">
        <v>15</v>
      </c>
      <c r="E1264" s="2" t="s">
        <v>19</v>
      </c>
      <c r="F1264" s="2" t="s">
        <v>61</v>
      </c>
      <c r="G1264" s="1">
        <v>60.75</v>
      </c>
      <c r="H1264" s="1">
        <v>67.5</v>
      </c>
      <c r="I1264" s="4">
        <v>1</v>
      </c>
      <c r="J1264" s="2" t="s">
        <v>66</v>
      </c>
      <c r="K1264" s="1">
        <f>Tabelle111[[#This Row],[Menge kg Nges]]/1000</f>
        <v>6.0749999999999998E-2</v>
      </c>
      <c r="L1264" s="1">
        <f>Tabelle111[[#This Row],[Menge kg P2O5]]/1000</f>
        <v>6.7500000000000004E-2</v>
      </c>
      <c r="M1264" s="1">
        <f>Tabelle111[[#This Row],[Menge t Nges]]/Tabelle111[[#This Row],[Anzahl Lieferscheine]]</f>
        <v>6.0749999999999998E-2</v>
      </c>
      <c r="N1264" s="1">
        <f>Tabelle111[[#This Row],[Menge t P2O5]]/Tabelle111[[#This Row],[Anzahl Lieferscheine]]</f>
        <v>6.7500000000000004E-2</v>
      </c>
    </row>
    <row r="1265" spans="1:14" x14ac:dyDescent="0.2">
      <c r="A1265" s="2" t="s">
        <v>34</v>
      </c>
      <c r="B1265" s="2" t="s">
        <v>32</v>
      </c>
      <c r="C1265" s="2" t="s">
        <v>6</v>
      </c>
      <c r="D1265" s="2" t="s">
        <v>15</v>
      </c>
      <c r="E1265" s="2" t="s">
        <v>20</v>
      </c>
      <c r="F1265" s="2" t="s">
        <v>61</v>
      </c>
      <c r="G1265" s="1">
        <v>735.19999999999993</v>
      </c>
      <c r="H1265" s="1">
        <v>582.5</v>
      </c>
      <c r="I1265" s="4">
        <v>12</v>
      </c>
      <c r="J1265" s="2" t="s">
        <v>66</v>
      </c>
      <c r="K1265" s="1">
        <f>Tabelle111[[#This Row],[Menge kg Nges]]/1000</f>
        <v>0.73519999999999996</v>
      </c>
      <c r="L1265" s="1">
        <f>Tabelle111[[#This Row],[Menge kg P2O5]]/1000</f>
        <v>0.58250000000000002</v>
      </c>
      <c r="M1265" s="1">
        <f>Tabelle111[[#This Row],[Menge t Nges]]/Tabelle111[[#This Row],[Anzahl Lieferscheine]]</f>
        <v>6.1266666666666664E-2</v>
      </c>
      <c r="N1265" s="1">
        <f>Tabelle111[[#This Row],[Menge t P2O5]]/Tabelle111[[#This Row],[Anzahl Lieferscheine]]</f>
        <v>4.854166666666667E-2</v>
      </c>
    </row>
    <row r="1266" spans="1:14" x14ac:dyDescent="0.2">
      <c r="A1266" s="2" t="s">
        <v>34</v>
      </c>
      <c r="B1266" s="2" t="s">
        <v>32</v>
      </c>
      <c r="C1266" s="2" t="s">
        <v>6</v>
      </c>
      <c r="D1266" s="2" t="s">
        <v>15</v>
      </c>
      <c r="E1266" s="2" t="s">
        <v>21</v>
      </c>
      <c r="F1266" s="2" t="s">
        <v>61</v>
      </c>
      <c r="G1266" s="1">
        <v>7517.619999999999</v>
      </c>
      <c r="H1266" s="1">
        <v>4647.26</v>
      </c>
      <c r="I1266" s="4">
        <v>18</v>
      </c>
      <c r="J1266" s="2" t="s">
        <v>66</v>
      </c>
      <c r="K1266" s="1">
        <f>Tabelle111[[#This Row],[Menge kg Nges]]/1000</f>
        <v>7.5176199999999991</v>
      </c>
      <c r="L1266" s="1">
        <f>Tabelle111[[#This Row],[Menge kg P2O5]]/1000</f>
        <v>4.6472600000000002</v>
      </c>
      <c r="M1266" s="1">
        <f>Tabelle111[[#This Row],[Menge t Nges]]/Tabelle111[[#This Row],[Anzahl Lieferscheine]]</f>
        <v>0.41764555555555549</v>
      </c>
      <c r="N1266" s="1">
        <f>Tabelle111[[#This Row],[Menge t P2O5]]/Tabelle111[[#This Row],[Anzahl Lieferscheine]]</f>
        <v>0.25818111111111114</v>
      </c>
    </row>
    <row r="1267" spans="1:14" x14ac:dyDescent="0.2">
      <c r="A1267" s="2" t="s">
        <v>34</v>
      </c>
      <c r="B1267" s="2" t="s">
        <v>32</v>
      </c>
      <c r="C1267" s="2" t="s">
        <v>6</v>
      </c>
      <c r="D1267" s="2" t="s">
        <v>15</v>
      </c>
      <c r="E1267" s="2" t="s">
        <v>9</v>
      </c>
      <c r="F1267" s="2" t="s">
        <v>61</v>
      </c>
      <c r="G1267" s="1">
        <v>1218.92</v>
      </c>
      <c r="H1267" s="1">
        <v>550.12</v>
      </c>
      <c r="I1267" s="4">
        <v>5</v>
      </c>
      <c r="J1267" s="2" t="s">
        <v>66</v>
      </c>
      <c r="K1267" s="1">
        <f>Tabelle111[[#This Row],[Menge kg Nges]]/1000</f>
        <v>1.21892</v>
      </c>
      <c r="L1267" s="1">
        <f>Tabelle111[[#This Row],[Menge kg P2O5]]/1000</f>
        <v>0.55012000000000005</v>
      </c>
      <c r="M1267" s="1">
        <f>Tabelle111[[#This Row],[Menge t Nges]]/Tabelle111[[#This Row],[Anzahl Lieferscheine]]</f>
        <v>0.243784</v>
      </c>
      <c r="N1267" s="1">
        <f>Tabelle111[[#This Row],[Menge t P2O5]]/Tabelle111[[#This Row],[Anzahl Lieferscheine]]</f>
        <v>0.11002400000000001</v>
      </c>
    </row>
    <row r="1268" spans="1:14" x14ac:dyDescent="0.2">
      <c r="A1268" s="2" t="s">
        <v>34</v>
      </c>
      <c r="B1268" s="2" t="s">
        <v>32</v>
      </c>
      <c r="C1268" s="2" t="s">
        <v>6</v>
      </c>
      <c r="D1268" s="2" t="s">
        <v>15</v>
      </c>
      <c r="E1268" s="2" t="s">
        <v>13</v>
      </c>
      <c r="F1268" s="2" t="s">
        <v>61</v>
      </c>
      <c r="G1268" s="1">
        <v>1366.4</v>
      </c>
      <c r="H1268" s="1">
        <v>805.5</v>
      </c>
      <c r="I1268" s="4">
        <v>3</v>
      </c>
      <c r="J1268" s="2" t="s">
        <v>66</v>
      </c>
      <c r="K1268" s="1">
        <f>Tabelle111[[#This Row],[Menge kg Nges]]/1000</f>
        <v>1.3664000000000001</v>
      </c>
      <c r="L1268" s="1">
        <f>Tabelle111[[#This Row],[Menge kg P2O5]]/1000</f>
        <v>0.80549999999999999</v>
      </c>
      <c r="M1268" s="1">
        <f>Tabelle111[[#This Row],[Menge t Nges]]/Tabelle111[[#This Row],[Anzahl Lieferscheine]]</f>
        <v>0.45546666666666669</v>
      </c>
      <c r="N1268" s="1">
        <f>Tabelle111[[#This Row],[Menge t P2O5]]/Tabelle111[[#This Row],[Anzahl Lieferscheine]]</f>
        <v>0.26850000000000002</v>
      </c>
    </row>
    <row r="1269" spans="1:14" x14ac:dyDescent="0.2">
      <c r="A1269" s="2" t="s">
        <v>34</v>
      </c>
      <c r="B1269" s="2" t="s">
        <v>32</v>
      </c>
      <c r="C1269" s="2" t="s">
        <v>6</v>
      </c>
      <c r="D1269" s="2" t="s">
        <v>15</v>
      </c>
      <c r="E1269" s="2" t="s">
        <v>14</v>
      </c>
      <c r="F1269" s="2" t="s">
        <v>61</v>
      </c>
      <c r="G1269" s="1">
        <v>2099</v>
      </c>
      <c r="H1269" s="1">
        <v>1315</v>
      </c>
      <c r="I1269" s="4">
        <v>4</v>
      </c>
      <c r="J1269" s="2" t="s">
        <v>66</v>
      </c>
      <c r="K1269" s="1">
        <f>Tabelle111[[#This Row],[Menge kg Nges]]/1000</f>
        <v>2.0990000000000002</v>
      </c>
      <c r="L1269" s="1">
        <f>Tabelle111[[#This Row],[Menge kg P2O5]]/1000</f>
        <v>1.3149999999999999</v>
      </c>
      <c r="M1269" s="1">
        <f>Tabelle111[[#This Row],[Menge t Nges]]/Tabelle111[[#This Row],[Anzahl Lieferscheine]]</f>
        <v>0.52475000000000005</v>
      </c>
      <c r="N1269" s="1">
        <f>Tabelle111[[#This Row],[Menge t P2O5]]/Tabelle111[[#This Row],[Anzahl Lieferscheine]]</f>
        <v>0.32874999999999999</v>
      </c>
    </row>
    <row r="1270" spans="1:14" x14ac:dyDescent="0.2">
      <c r="A1270" s="2" t="s">
        <v>34</v>
      </c>
      <c r="B1270" s="2" t="s">
        <v>32</v>
      </c>
      <c r="C1270" s="2" t="s">
        <v>25</v>
      </c>
      <c r="D1270" s="2" t="s">
        <v>25</v>
      </c>
      <c r="E1270" s="2" t="s">
        <v>26</v>
      </c>
      <c r="F1270" s="2" t="s">
        <v>61</v>
      </c>
      <c r="G1270" s="1">
        <v>10993.2</v>
      </c>
      <c r="H1270" s="1">
        <v>5300.6</v>
      </c>
      <c r="I1270" s="4">
        <v>29</v>
      </c>
      <c r="J1270" s="2" t="s">
        <v>66</v>
      </c>
      <c r="K1270" s="1">
        <f>Tabelle111[[#This Row],[Menge kg Nges]]/1000</f>
        <v>10.9932</v>
      </c>
      <c r="L1270" s="1">
        <f>Tabelle111[[#This Row],[Menge kg P2O5]]/1000</f>
        <v>5.3006000000000002</v>
      </c>
      <c r="M1270" s="1">
        <f>Tabelle111[[#This Row],[Menge t Nges]]/Tabelle111[[#This Row],[Anzahl Lieferscheine]]</f>
        <v>0.37907586206896549</v>
      </c>
      <c r="N1270" s="1">
        <f>Tabelle111[[#This Row],[Menge t P2O5]]/Tabelle111[[#This Row],[Anzahl Lieferscheine]]</f>
        <v>0.18277931034482758</v>
      </c>
    </row>
    <row r="1271" spans="1:14" x14ac:dyDescent="0.2">
      <c r="A1271" s="2" t="s">
        <v>34</v>
      </c>
      <c r="B1271" s="2" t="s">
        <v>27</v>
      </c>
      <c r="C1271" s="2" t="s">
        <v>6</v>
      </c>
      <c r="D1271" s="2" t="s">
        <v>30</v>
      </c>
      <c r="E1271" s="2" t="s">
        <v>26</v>
      </c>
      <c r="F1271" s="2" t="s">
        <v>61</v>
      </c>
      <c r="G1271" s="1">
        <v>116327.28999999998</v>
      </c>
      <c r="H1271" s="1">
        <v>57888.089999999982</v>
      </c>
      <c r="I1271" s="4">
        <v>353</v>
      </c>
      <c r="J1271" s="2" t="s">
        <v>66</v>
      </c>
      <c r="K1271" s="1">
        <f>Tabelle111[[#This Row],[Menge kg Nges]]/1000</f>
        <v>116.32728999999998</v>
      </c>
      <c r="L1271" s="1">
        <f>Tabelle111[[#This Row],[Menge kg P2O5]]/1000</f>
        <v>57.888089999999984</v>
      </c>
      <c r="M1271" s="1">
        <f>Tabelle111[[#This Row],[Menge t Nges]]/Tabelle111[[#This Row],[Anzahl Lieferscheine]]</f>
        <v>0.32953906515580728</v>
      </c>
      <c r="N1271" s="1">
        <f>Tabelle111[[#This Row],[Menge t P2O5]]/Tabelle111[[#This Row],[Anzahl Lieferscheine]]</f>
        <v>0.16398892351274783</v>
      </c>
    </row>
    <row r="1272" spans="1:14" x14ac:dyDescent="0.2">
      <c r="A1272" s="2" t="s">
        <v>34</v>
      </c>
      <c r="B1272" s="2" t="s">
        <v>27</v>
      </c>
      <c r="C1272" s="2" t="s">
        <v>6</v>
      </c>
      <c r="D1272" s="2" t="s">
        <v>7</v>
      </c>
      <c r="E1272" s="2" t="s">
        <v>8</v>
      </c>
      <c r="F1272" s="2" t="s">
        <v>61</v>
      </c>
      <c r="G1272" s="1">
        <v>11417.070000000002</v>
      </c>
      <c r="H1272" s="1">
        <v>5717.6399999999994</v>
      </c>
      <c r="I1272" s="4">
        <v>33</v>
      </c>
      <c r="J1272" s="2" t="s">
        <v>66</v>
      </c>
      <c r="K1272" s="1">
        <f>Tabelle111[[#This Row],[Menge kg Nges]]/1000</f>
        <v>11.417070000000001</v>
      </c>
      <c r="L1272" s="1">
        <f>Tabelle111[[#This Row],[Menge kg P2O5]]/1000</f>
        <v>5.7176399999999994</v>
      </c>
      <c r="M1272" s="1">
        <f>Tabelle111[[#This Row],[Menge t Nges]]/Tabelle111[[#This Row],[Anzahl Lieferscheine]]</f>
        <v>0.34597181818181821</v>
      </c>
      <c r="N1272" s="1">
        <f>Tabelle111[[#This Row],[Menge t P2O5]]/Tabelle111[[#This Row],[Anzahl Lieferscheine]]</f>
        <v>0.17326181818181816</v>
      </c>
    </row>
    <row r="1273" spans="1:14" x14ac:dyDescent="0.2">
      <c r="A1273" s="2" t="s">
        <v>34</v>
      </c>
      <c r="B1273" s="2" t="s">
        <v>27</v>
      </c>
      <c r="C1273" s="2" t="s">
        <v>6</v>
      </c>
      <c r="D1273" s="2" t="s">
        <v>7</v>
      </c>
      <c r="E1273" s="2" t="s">
        <v>9</v>
      </c>
      <c r="F1273" s="2" t="s">
        <v>61</v>
      </c>
      <c r="G1273" s="1">
        <v>5550.25</v>
      </c>
      <c r="H1273" s="1">
        <v>2435</v>
      </c>
      <c r="I1273" s="4">
        <v>14</v>
      </c>
      <c r="J1273" s="2" t="s">
        <v>66</v>
      </c>
      <c r="K1273" s="1">
        <f>Tabelle111[[#This Row],[Menge kg Nges]]/1000</f>
        <v>5.5502500000000001</v>
      </c>
      <c r="L1273" s="1">
        <f>Tabelle111[[#This Row],[Menge kg P2O5]]/1000</f>
        <v>2.4350000000000001</v>
      </c>
      <c r="M1273" s="1">
        <f>Tabelle111[[#This Row],[Menge t Nges]]/Tabelle111[[#This Row],[Anzahl Lieferscheine]]</f>
        <v>0.39644642857142859</v>
      </c>
      <c r="N1273" s="1">
        <f>Tabelle111[[#This Row],[Menge t P2O5]]/Tabelle111[[#This Row],[Anzahl Lieferscheine]]</f>
        <v>0.17392857142857143</v>
      </c>
    </row>
    <row r="1274" spans="1:14" x14ac:dyDescent="0.2">
      <c r="A1274" s="2" t="s">
        <v>34</v>
      </c>
      <c r="B1274" s="2" t="s">
        <v>27</v>
      </c>
      <c r="C1274" s="2" t="s">
        <v>6</v>
      </c>
      <c r="D1274" s="2" t="s">
        <v>7</v>
      </c>
      <c r="E1274" s="2" t="s">
        <v>11</v>
      </c>
      <c r="F1274" s="2" t="s">
        <v>61</v>
      </c>
      <c r="G1274" s="1">
        <v>21318.140000000003</v>
      </c>
      <c r="H1274" s="1">
        <v>10178.179999999997</v>
      </c>
      <c r="I1274" s="4">
        <v>86</v>
      </c>
      <c r="J1274" s="2" t="s">
        <v>66</v>
      </c>
      <c r="K1274" s="1">
        <f>Tabelle111[[#This Row],[Menge kg Nges]]/1000</f>
        <v>21.318140000000003</v>
      </c>
      <c r="L1274" s="1">
        <f>Tabelle111[[#This Row],[Menge kg P2O5]]/1000</f>
        <v>10.178179999999996</v>
      </c>
      <c r="M1274" s="1">
        <f>Tabelle111[[#This Row],[Menge t Nges]]/Tabelle111[[#This Row],[Anzahl Lieferscheine]]</f>
        <v>0.24788534883720933</v>
      </c>
      <c r="N1274" s="1">
        <f>Tabelle111[[#This Row],[Menge t P2O5]]/Tabelle111[[#This Row],[Anzahl Lieferscheine]]</f>
        <v>0.11835093023255809</v>
      </c>
    </row>
    <row r="1275" spans="1:14" x14ac:dyDescent="0.2">
      <c r="A1275" s="2" t="s">
        <v>34</v>
      </c>
      <c r="B1275" s="2" t="s">
        <v>27</v>
      </c>
      <c r="C1275" s="2" t="s">
        <v>6</v>
      </c>
      <c r="D1275" s="2" t="s">
        <v>7</v>
      </c>
      <c r="E1275" s="2" t="s">
        <v>12</v>
      </c>
      <c r="F1275" s="2" t="s">
        <v>61</v>
      </c>
      <c r="G1275" s="1">
        <v>25950.37</v>
      </c>
      <c r="H1275" s="1">
        <v>11273.52</v>
      </c>
      <c r="I1275" s="4">
        <v>64</v>
      </c>
      <c r="J1275" s="2" t="s">
        <v>66</v>
      </c>
      <c r="K1275" s="1">
        <f>Tabelle111[[#This Row],[Menge kg Nges]]/1000</f>
        <v>25.950369999999999</v>
      </c>
      <c r="L1275" s="1">
        <f>Tabelle111[[#This Row],[Menge kg P2O5]]/1000</f>
        <v>11.273520000000001</v>
      </c>
      <c r="M1275" s="1">
        <f>Tabelle111[[#This Row],[Menge t Nges]]/Tabelle111[[#This Row],[Anzahl Lieferscheine]]</f>
        <v>0.40547453124999999</v>
      </c>
      <c r="N1275" s="1">
        <f>Tabelle111[[#This Row],[Menge t P2O5]]/Tabelle111[[#This Row],[Anzahl Lieferscheine]]</f>
        <v>0.17614875000000002</v>
      </c>
    </row>
    <row r="1276" spans="1:14" x14ac:dyDescent="0.2">
      <c r="A1276" s="2" t="s">
        <v>34</v>
      </c>
      <c r="B1276" s="2" t="s">
        <v>27</v>
      </c>
      <c r="C1276" s="2" t="s">
        <v>6</v>
      </c>
      <c r="D1276" s="2" t="s">
        <v>7</v>
      </c>
      <c r="E1276" s="2" t="s">
        <v>13</v>
      </c>
      <c r="F1276" s="2" t="s">
        <v>61</v>
      </c>
      <c r="G1276" s="1">
        <v>11598.25</v>
      </c>
      <c r="H1276" s="1">
        <v>6735.1100000000006</v>
      </c>
      <c r="I1276" s="4">
        <v>64</v>
      </c>
      <c r="J1276" s="2" t="s">
        <v>66</v>
      </c>
      <c r="K1276" s="1">
        <f>Tabelle111[[#This Row],[Menge kg Nges]]/1000</f>
        <v>11.59825</v>
      </c>
      <c r="L1276" s="1">
        <f>Tabelle111[[#This Row],[Menge kg P2O5]]/1000</f>
        <v>6.7351100000000006</v>
      </c>
      <c r="M1276" s="1">
        <f>Tabelle111[[#This Row],[Menge t Nges]]/Tabelle111[[#This Row],[Anzahl Lieferscheine]]</f>
        <v>0.18122265625</v>
      </c>
      <c r="N1276" s="1">
        <f>Tabelle111[[#This Row],[Menge t P2O5]]/Tabelle111[[#This Row],[Anzahl Lieferscheine]]</f>
        <v>0.10523609375000001</v>
      </c>
    </row>
    <row r="1277" spans="1:14" x14ac:dyDescent="0.2">
      <c r="A1277" s="2" t="s">
        <v>34</v>
      </c>
      <c r="B1277" s="2" t="s">
        <v>27</v>
      </c>
      <c r="C1277" s="2" t="s">
        <v>6</v>
      </c>
      <c r="D1277" s="2" t="s">
        <v>7</v>
      </c>
      <c r="E1277" s="2" t="s">
        <v>14</v>
      </c>
      <c r="F1277" s="2" t="s">
        <v>61</v>
      </c>
      <c r="G1277" s="1">
        <v>9846.65</v>
      </c>
      <c r="H1277" s="1">
        <v>4734.7000000000007</v>
      </c>
      <c r="I1277" s="4">
        <v>48</v>
      </c>
      <c r="J1277" s="2" t="s">
        <v>66</v>
      </c>
      <c r="K1277" s="1">
        <f>Tabelle111[[#This Row],[Menge kg Nges]]/1000</f>
        <v>9.8466500000000003</v>
      </c>
      <c r="L1277" s="1">
        <f>Tabelle111[[#This Row],[Menge kg P2O5]]/1000</f>
        <v>4.734700000000001</v>
      </c>
      <c r="M1277" s="1">
        <f>Tabelle111[[#This Row],[Menge t Nges]]/Tabelle111[[#This Row],[Anzahl Lieferscheine]]</f>
        <v>0.20513854166666667</v>
      </c>
      <c r="N1277" s="1">
        <f>Tabelle111[[#This Row],[Menge t P2O5]]/Tabelle111[[#This Row],[Anzahl Lieferscheine]]</f>
        <v>9.863958333333335E-2</v>
      </c>
    </row>
    <row r="1278" spans="1:14" x14ac:dyDescent="0.2">
      <c r="A1278" s="2" t="s">
        <v>34</v>
      </c>
      <c r="B1278" s="2" t="s">
        <v>27</v>
      </c>
      <c r="C1278" s="2" t="s">
        <v>6</v>
      </c>
      <c r="D1278" s="2" t="s">
        <v>15</v>
      </c>
      <c r="E1278" s="2" t="s">
        <v>8</v>
      </c>
      <c r="F1278" s="2" t="s">
        <v>61</v>
      </c>
      <c r="G1278" s="1">
        <v>9279.75</v>
      </c>
      <c r="H1278" s="1">
        <v>7546.5</v>
      </c>
      <c r="I1278" s="4">
        <v>15</v>
      </c>
      <c r="J1278" s="2" t="s">
        <v>66</v>
      </c>
      <c r="K1278" s="1">
        <f>Tabelle111[[#This Row],[Menge kg Nges]]/1000</f>
        <v>9.2797499999999999</v>
      </c>
      <c r="L1278" s="1">
        <f>Tabelle111[[#This Row],[Menge kg P2O5]]/1000</f>
        <v>7.5465</v>
      </c>
      <c r="M1278" s="1">
        <f>Tabelle111[[#This Row],[Menge t Nges]]/Tabelle111[[#This Row],[Anzahl Lieferscheine]]</f>
        <v>0.61865000000000003</v>
      </c>
      <c r="N1278" s="1">
        <f>Tabelle111[[#This Row],[Menge t P2O5]]/Tabelle111[[#This Row],[Anzahl Lieferscheine]]</f>
        <v>0.50309999999999999</v>
      </c>
    </row>
    <row r="1279" spans="1:14" x14ac:dyDescent="0.2">
      <c r="A1279" s="2" t="s">
        <v>34</v>
      </c>
      <c r="B1279" s="2" t="s">
        <v>27</v>
      </c>
      <c r="C1279" s="2" t="s">
        <v>6</v>
      </c>
      <c r="D1279" s="2" t="s">
        <v>15</v>
      </c>
      <c r="E1279" s="2" t="s">
        <v>16</v>
      </c>
      <c r="F1279" s="2" t="s">
        <v>61</v>
      </c>
      <c r="G1279" s="1">
        <v>5999.75</v>
      </c>
      <c r="H1279" s="1">
        <v>5484.75</v>
      </c>
      <c r="I1279" s="4">
        <v>12</v>
      </c>
      <c r="J1279" s="2" t="s">
        <v>66</v>
      </c>
      <c r="K1279" s="1">
        <f>Tabelle111[[#This Row],[Menge kg Nges]]/1000</f>
        <v>5.9997499999999997</v>
      </c>
      <c r="L1279" s="1">
        <f>Tabelle111[[#This Row],[Menge kg P2O5]]/1000</f>
        <v>5.48475</v>
      </c>
      <c r="M1279" s="1">
        <f>Tabelle111[[#This Row],[Menge t Nges]]/Tabelle111[[#This Row],[Anzahl Lieferscheine]]</f>
        <v>0.49997916666666664</v>
      </c>
      <c r="N1279" s="1">
        <f>Tabelle111[[#This Row],[Menge t P2O5]]/Tabelle111[[#This Row],[Anzahl Lieferscheine]]</f>
        <v>0.45706249999999998</v>
      </c>
    </row>
    <row r="1280" spans="1:14" x14ac:dyDescent="0.2">
      <c r="A1280" s="2" t="s">
        <v>34</v>
      </c>
      <c r="B1280" s="2" t="s">
        <v>27</v>
      </c>
      <c r="C1280" s="2" t="s">
        <v>6</v>
      </c>
      <c r="D1280" s="2" t="s">
        <v>15</v>
      </c>
      <c r="E1280" s="2" t="s">
        <v>17</v>
      </c>
      <c r="F1280" s="2" t="s">
        <v>61</v>
      </c>
      <c r="G1280" s="1">
        <v>3622.96</v>
      </c>
      <c r="H1280" s="1">
        <v>1558.72</v>
      </c>
      <c r="I1280" s="4">
        <v>17</v>
      </c>
      <c r="J1280" s="2" t="s">
        <v>66</v>
      </c>
      <c r="K1280" s="1">
        <f>Tabelle111[[#This Row],[Menge kg Nges]]/1000</f>
        <v>3.62296</v>
      </c>
      <c r="L1280" s="1">
        <f>Tabelle111[[#This Row],[Menge kg P2O5]]/1000</f>
        <v>1.5587200000000001</v>
      </c>
      <c r="M1280" s="1">
        <f>Tabelle111[[#This Row],[Menge t Nges]]/Tabelle111[[#This Row],[Anzahl Lieferscheine]]</f>
        <v>0.21311529411764707</v>
      </c>
      <c r="N1280" s="1">
        <f>Tabelle111[[#This Row],[Menge t P2O5]]/Tabelle111[[#This Row],[Anzahl Lieferscheine]]</f>
        <v>9.1689411764705894E-2</v>
      </c>
    </row>
    <row r="1281" spans="1:14" x14ac:dyDescent="0.2">
      <c r="A1281" s="2" t="s">
        <v>34</v>
      </c>
      <c r="B1281" s="2" t="s">
        <v>27</v>
      </c>
      <c r="C1281" s="2" t="s">
        <v>6</v>
      </c>
      <c r="D1281" s="2" t="s">
        <v>15</v>
      </c>
      <c r="E1281" s="2" t="s">
        <v>18</v>
      </c>
      <c r="F1281" s="2" t="s">
        <v>61</v>
      </c>
      <c r="G1281" s="1">
        <v>9717.7999999999975</v>
      </c>
      <c r="H1281" s="1">
        <v>6528.7899999999991</v>
      </c>
      <c r="I1281" s="4">
        <v>20</v>
      </c>
      <c r="J1281" s="2" t="s">
        <v>66</v>
      </c>
      <c r="K1281" s="1">
        <f>Tabelle111[[#This Row],[Menge kg Nges]]/1000</f>
        <v>9.7177999999999969</v>
      </c>
      <c r="L1281" s="1">
        <f>Tabelle111[[#This Row],[Menge kg P2O5]]/1000</f>
        <v>6.528789999999999</v>
      </c>
      <c r="M1281" s="1">
        <f>Tabelle111[[#This Row],[Menge t Nges]]/Tabelle111[[#This Row],[Anzahl Lieferscheine]]</f>
        <v>0.48588999999999982</v>
      </c>
      <c r="N1281" s="1">
        <f>Tabelle111[[#This Row],[Menge t P2O5]]/Tabelle111[[#This Row],[Anzahl Lieferscheine]]</f>
        <v>0.32643949999999994</v>
      </c>
    </row>
    <row r="1282" spans="1:14" x14ac:dyDescent="0.2">
      <c r="A1282" s="2" t="s">
        <v>34</v>
      </c>
      <c r="B1282" s="2" t="s">
        <v>27</v>
      </c>
      <c r="C1282" s="2" t="s">
        <v>6</v>
      </c>
      <c r="D1282" s="2" t="s">
        <v>15</v>
      </c>
      <c r="E1282" s="2" t="s">
        <v>19</v>
      </c>
      <c r="F1282" s="2" t="s">
        <v>61</v>
      </c>
      <c r="G1282" s="1">
        <v>22086.400000000001</v>
      </c>
      <c r="H1282" s="1">
        <v>23737.9</v>
      </c>
      <c r="I1282" s="4">
        <v>34</v>
      </c>
      <c r="J1282" s="2" t="s">
        <v>66</v>
      </c>
      <c r="K1282" s="1">
        <f>Tabelle111[[#This Row],[Menge kg Nges]]/1000</f>
        <v>22.086400000000001</v>
      </c>
      <c r="L1282" s="1">
        <f>Tabelle111[[#This Row],[Menge kg P2O5]]/1000</f>
        <v>23.7379</v>
      </c>
      <c r="M1282" s="1">
        <f>Tabelle111[[#This Row],[Menge t Nges]]/Tabelle111[[#This Row],[Anzahl Lieferscheine]]</f>
        <v>0.64960000000000007</v>
      </c>
      <c r="N1282" s="1">
        <f>Tabelle111[[#This Row],[Menge t P2O5]]/Tabelle111[[#This Row],[Anzahl Lieferscheine]]</f>
        <v>0.69817352941176469</v>
      </c>
    </row>
    <row r="1283" spans="1:14" x14ac:dyDescent="0.2">
      <c r="A1283" s="2" t="s">
        <v>34</v>
      </c>
      <c r="B1283" s="2" t="s">
        <v>27</v>
      </c>
      <c r="C1283" s="2" t="s">
        <v>6</v>
      </c>
      <c r="D1283" s="2" t="s">
        <v>15</v>
      </c>
      <c r="E1283" s="2" t="s">
        <v>20</v>
      </c>
      <c r="F1283" s="2" t="s">
        <v>61</v>
      </c>
      <c r="G1283" s="1">
        <v>622</v>
      </c>
      <c r="H1283" s="1">
        <v>423</v>
      </c>
      <c r="I1283" s="4">
        <v>6</v>
      </c>
      <c r="J1283" s="2" t="s">
        <v>66</v>
      </c>
      <c r="K1283" s="1">
        <f>Tabelle111[[#This Row],[Menge kg Nges]]/1000</f>
        <v>0.622</v>
      </c>
      <c r="L1283" s="1">
        <f>Tabelle111[[#This Row],[Menge kg P2O5]]/1000</f>
        <v>0.42299999999999999</v>
      </c>
      <c r="M1283" s="1">
        <f>Tabelle111[[#This Row],[Menge t Nges]]/Tabelle111[[#This Row],[Anzahl Lieferscheine]]</f>
        <v>0.10366666666666667</v>
      </c>
      <c r="N1283" s="1">
        <f>Tabelle111[[#This Row],[Menge t P2O5]]/Tabelle111[[#This Row],[Anzahl Lieferscheine]]</f>
        <v>7.0499999999999993E-2</v>
      </c>
    </row>
    <row r="1284" spans="1:14" x14ac:dyDescent="0.2">
      <c r="A1284" s="2" t="s">
        <v>34</v>
      </c>
      <c r="B1284" s="2" t="s">
        <v>27</v>
      </c>
      <c r="C1284" s="2" t="s">
        <v>6</v>
      </c>
      <c r="D1284" s="2" t="s">
        <v>15</v>
      </c>
      <c r="E1284" s="2" t="s">
        <v>21</v>
      </c>
      <c r="F1284" s="2" t="s">
        <v>61</v>
      </c>
      <c r="G1284" s="1">
        <v>28798.510000000013</v>
      </c>
      <c r="H1284" s="1">
        <v>17111.07</v>
      </c>
      <c r="I1284" s="4">
        <v>67</v>
      </c>
      <c r="J1284" s="2" t="s">
        <v>66</v>
      </c>
      <c r="K1284" s="1">
        <f>Tabelle111[[#This Row],[Menge kg Nges]]/1000</f>
        <v>28.798510000000014</v>
      </c>
      <c r="L1284" s="1">
        <f>Tabelle111[[#This Row],[Menge kg P2O5]]/1000</f>
        <v>17.111069999999998</v>
      </c>
      <c r="M1284" s="1">
        <f>Tabelle111[[#This Row],[Menge t Nges]]/Tabelle111[[#This Row],[Anzahl Lieferscheine]]</f>
        <v>0.4298285074626868</v>
      </c>
      <c r="N1284" s="1">
        <f>Tabelle111[[#This Row],[Menge t P2O5]]/Tabelle111[[#This Row],[Anzahl Lieferscheine]]</f>
        <v>0.25538910447761193</v>
      </c>
    </row>
    <row r="1285" spans="1:14" x14ac:dyDescent="0.2">
      <c r="A1285" s="2" t="s">
        <v>34</v>
      </c>
      <c r="B1285" s="2" t="s">
        <v>27</v>
      </c>
      <c r="C1285" s="2" t="s">
        <v>6</v>
      </c>
      <c r="D1285" s="2" t="s">
        <v>15</v>
      </c>
      <c r="E1285" s="2" t="s">
        <v>9</v>
      </c>
      <c r="F1285" s="2" t="s">
        <v>61</v>
      </c>
      <c r="G1285" s="1">
        <v>4512.2999999999993</v>
      </c>
      <c r="H1285" s="1">
        <v>2311.6</v>
      </c>
      <c r="I1285" s="4">
        <v>19</v>
      </c>
      <c r="J1285" s="2" t="s">
        <v>66</v>
      </c>
      <c r="K1285" s="1">
        <f>Tabelle111[[#This Row],[Menge kg Nges]]/1000</f>
        <v>4.5122999999999989</v>
      </c>
      <c r="L1285" s="1">
        <f>Tabelle111[[#This Row],[Menge kg P2O5]]/1000</f>
        <v>2.3115999999999999</v>
      </c>
      <c r="M1285" s="1">
        <f>Tabelle111[[#This Row],[Menge t Nges]]/Tabelle111[[#This Row],[Anzahl Lieferscheine]]</f>
        <v>0.23748947368421047</v>
      </c>
      <c r="N1285" s="1">
        <f>Tabelle111[[#This Row],[Menge t P2O5]]/Tabelle111[[#This Row],[Anzahl Lieferscheine]]</f>
        <v>0.12166315789473683</v>
      </c>
    </row>
    <row r="1286" spans="1:14" x14ac:dyDescent="0.2">
      <c r="A1286" s="2" t="s">
        <v>34</v>
      </c>
      <c r="B1286" s="2" t="s">
        <v>27</v>
      </c>
      <c r="C1286" s="2" t="s">
        <v>6</v>
      </c>
      <c r="D1286" s="2" t="s">
        <v>15</v>
      </c>
      <c r="E1286" s="2" t="s">
        <v>10</v>
      </c>
      <c r="F1286" s="2" t="s">
        <v>61</v>
      </c>
      <c r="G1286" s="1">
        <v>610.20000000000005</v>
      </c>
      <c r="H1286" s="1">
        <v>262.60000000000002</v>
      </c>
      <c r="I1286" s="4">
        <v>3</v>
      </c>
      <c r="J1286" s="2" t="s">
        <v>66</v>
      </c>
      <c r="K1286" s="1">
        <f>Tabelle111[[#This Row],[Menge kg Nges]]/1000</f>
        <v>0.61020000000000008</v>
      </c>
      <c r="L1286" s="1">
        <f>Tabelle111[[#This Row],[Menge kg P2O5]]/1000</f>
        <v>0.2626</v>
      </c>
      <c r="M1286" s="1">
        <f>Tabelle111[[#This Row],[Menge t Nges]]/Tabelle111[[#This Row],[Anzahl Lieferscheine]]</f>
        <v>0.20340000000000003</v>
      </c>
      <c r="N1286" s="1">
        <f>Tabelle111[[#This Row],[Menge t P2O5]]/Tabelle111[[#This Row],[Anzahl Lieferscheine]]</f>
        <v>8.7533333333333338E-2</v>
      </c>
    </row>
    <row r="1287" spans="1:14" x14ac:dyDescent="0.2">
      <c r="A1287" s="2" t="s">
        <v>34</v>
      </c>
      <c r="B1287" s="2" t="s">
        <v>27</v>
      </c>
      <c r="C1287" s="2" t="s">
        <v>6</v>
      </c>
      <c r="D1287" s="2" t="s">
        <v>15</v>
      </c>
      <c r="E1287" s="2" t="s">
        <v>23</v>
      </c>
      <c r="F1287" s="2" t="s">
        <v>61</v>
      </c>
      <c r="G1287" s="1">
        <v>320</v>
      </c>
      <c r="H1287" s="1">
        <v>132</v>
      </c>
      <c r="I1287" s="4">
        <v>2</v>
      </c>
      <c r="J1287" s="2" t="s">
        <v>66</v>
      </c>
      <c r="K1287" s="1">
        <f>Tabelle111[[#This Row],[Menge kg Nges]]/1000</f>
        <v>0.32</v>
      </c>
      <c r="L1287" s="1">
        <f>Tabelle111[[#This Row],[Menge kg P2O5]]/1000</f>
        <v>0.13200000000000001</v>
      </c>
      <c r="M1287" s="1">
        <f>Tabelle111[[#This Row],[Menge t Nges]]/Tabelle111[[#This Row],[Anzahl Lieferscheine]]</f>
        <v>0.16</v>
      </c>
      <c r="N1287" s="1">
        <f>Tabelle111[[#This Row],[Menge t P2O5]]/Tabelle111[[#This Row],[Anzahl Lieferscheine]]</f>
        <v>6.6000000000000003E-2</v>
      </c>
    </row>
    <row r="1288" spans="1:14" x14ac:dyDescent="0.2">
      <c r="A1288" s="2" t="s">
        <v>34</v>
      </c>
      <c r="B1288" s="2" t="s">
        <v>27</v>
      </c>
      <c r="C1288" s="2" t="s">
        <v>6</v>
      </c>
      <c r="D1288" s="2" t="s">
        <v>15</v>
      </c>
      <c r="E1288" s="2" t="s">
        <v>12</v>
      </c>
      <c r="F1288" s="2" t="s">
        <v>61</v>
      </c>
      <c r="G1288" s="1">
        <v>436.8</v>
      </c>
      <c r="H1288" s="1">
        <v>392</v>
      </c>
      <c r="I1288" s="4">
        <v>1</v>
      </c>
      <c r="J1288" s="2" t="s">
        <v>66</v>
      </c>
      <c r="K1288" s="1">
        <f>Tabelle111[[#This Row],[Menge kg Nges]]/1000</f>
        <v>0.43680000000000002</v>
      </c>
      <c r="L1288" s="1">
        <f>Tabelle111[[#This Row],[Menge kg P2O5]]/1000</f>
        <v>0.39200000000000002</v>
      </c>
      <c r="M1288" s="1">
        <f>Tabelle111[[#This Row],[Menge t Nges]]/Tabelle111[[#This Row],[Anzahl Lieferscheine]]</f>
        <v>0.43680000000000002</v>
      </c>
      <c r="N1288" s="1">
        <f>Tabelle111[[#This Row],[Menge t P2O5]]/Tabelle111[[#This Row],[Anzahl Lieferscheine]]</f>
        <v>0.39200000000000002</v>
      </c>
    </row>
    <row r="1289" spans="1:14" x14ac:dyDescent="0.2">
      <c r="A1289" s="2" t="s">
        <v>34</v>
      </c>
      <c r="B1289" s="2" t="s">
        <v>27</v>
      </c>
      <c r="C1289" s="2" t="s">
        <v>6</v>
      </c>
      <c r="D1289" s="2" t="s">
        <v>15</v>
      </c>
      <c r="E1289" s="2" t="s">
        <v>13</v>
      </c>
      <c r="F1289" s="2" t="s">
        <v>61</v>
      </c>
      <c r="G1289" s="1">
        <v>3825.9999999999995</v>
      </c>
      <c r="H1289" s="1">
        <v>2119.2999999999997</v>
      </c>
      <c r="I1289" s="4">
        <v>12</v>
      </c>
      <c r="J1289" s="2" t="s">
        <v>66</v>
      </c>
      <c r="K1289" s="1">
        <f>Tabelle111[[#This Row],[Menge kg Nges]]/1000</f>
        <v>3.8259999999999996</v>
      </c>
      <c r="L1289" s="1">
        <f>Tabelle111[[#This Row],[Menge kg P2O5]]/1000</f>
        <v>2.1192999999999995</v>
      </c>
      <c r="M1289" s="1">
        <f>Tabelle111[[#This Row],[Menge t Nges]]/Tabelle111[[#This Row],[Anzahl Lieferscheine]]</f>
        <v>0.3188333333333333</v>
      </c>
      <c r="N1289" s="1">
        <f>Tabelle111[[#This Row],[Menge t P2O5]]/Tabelle111[[#This Row],[Anzahl Lieferscheine]]</f>
        <v>0.17660833333333328</v>
      </c>
    </row>
    <row r="1290" spans="1:14" x14ac:dyDescent="0.2">
      <c r="A1290" s="2" t="s">
        <v>34</v>
      </c>
      <c r="B1290" s="2" t="s">
        <v>27</v>
      </c>
      <c r="C1290" s="2" t="s">
        <v>6</v>
      </c>
      <c r="D1290" s="2" t="s">
        <v>15</v>
      </c>
      <c r="E1290" s="2" t="s">
        <v>14</v>
      </c>
      <c r="F1290" s="2" t="s">
        <v>61</v>
      </c>
      <c r="G1290" s="1">
        <v>1374.1</v>
      </c>
      <c r="H1290" s="1">
        <v>703.8</v>
      </c>
      <c r="I1290" s="4">
        <v>4</v>
      </c>
      <c r="J1290" s="2" t="s">
        <v>66</v>
      </c>
      <c r="K1290" s="1">
        <f>Tabelle111[[#This Row],[Menge kg Nges]]/1000</f>
        <v>1.3740999999999999</v>
      </c>
      <c r="L1290" s="1">
        <f>Tabelle111[[#This Row],[Menge kg P2O5]]/1000</f>
        <v>0.70379999999999998</v>
      </c>
      <c r="M1290" s="1">
        <f>Tabelle111[[#This Row],[Menge t Nges]]/Tabelle111[[#This Row],[Anzahl Lieferscheine]]</f>
        <v>0.34352499999999997</v>
      </c>
      <c r="N1290" s="1">
        <f>Tabelle111[[#This Row],[Menge t P2O5]]/Tabelle111[[#This Row],[Anzahl Lieferscheine]]</f>
        <v>0.17595</v>
      </c>
    </row>
    <row r="1291" spans="1:14" x14ac:dyDescent="0.2">
      <c r="A1291" s="2" t="s">
        <v>34</v>
      </c>
      <c r="B1291" s="2" t="s">
        <v>27</v>
      </c>
      <c r="C1291" s="2" t="s">
        <v>6</v>
      </c>
      <c r="D1291" s="2" t="s">
        <v>15</v>
      </c>
      <c r="E1291" s="2" t="s">
        <v>31</v>
      </c>
      <c r="F1291" s="2" t="s">
        <v>61</v>
      </c>
      <c r="G1291" s="1">
        <v>576</v>
      </c>
      <c r="H1291" s="1">
        <v>244.79999999999998</v>
      </c>
      <c r="I1291" s="4">
        <v>2</v>
      </c>
      <c r="J1291" s="2" t="s">
        <v>66</v>
      </c>
      <c r="K1291" s="1">
        <f>Tabelle111[[#This Row],[Menge kg Nges]]/1000</f>
        <v>0.57599999999999996</v>
      </c>
      <c r="L1291" s="1">
        <f>Tabelle111[[#This Row],[Menge kg P2O5]]/1000</f>
        <v>0.24479999999999999</v>
      </c>
      <c r="M1291" s="1">
        <f>Tabelle111[[#This Row],[Menge t Nges]]/Tabelle111[[#This Row],[Anzahl Lieferscheine]]</f>
        <v>0.28799999999999998</v>
      </c>
      <c r="N1291" s="1">
        <f>Tabelle111[[#This Row],[Menge t P2O5]]/Tabelle111[[#This Row],[Anzahl Lieferscheine]]</f>
        <v>0.12239999999999999</v>
      </c>
    </row>
    <row r="1292" spans="1:14" x14ac:dyDescent="0.2">
      <c r="A1292" s="2" t="s">
        <v>34</v>
      </c>
      <c r="B1292" s="2" t="s">
        <v>27</v>
      </c>
      <c r="C1292" s="2" t="s">
        <v>25</v>
      </c>
      <c r="D1292" s="2" t="s">
        <v>25</v>
      </c>
      <c r="E1292" s="2" t="s">
        <v>26</v>
      </c>
      <c r="F1292" s="2" t="s">
        <v>61</v>
      </c>
      <c r="G1292" s="1">
        <v>34066.93</v>
      </c>
      <c r="H1292" s="1">
        <v>16176.09</v>
      </c>
      <c r="I1292" s="4">
        <v>41</v>
      </c>
      <c r="J1292" s="2" t="s">
        <v>66</v>
      </c>
      <c r="K1292" s="1">
        <f>Tabelle111[[#This Row],[Menge kg Nges]]/1000</f>
        <v>34.066929999999999</v>
      </c>
      <c r="L1292" s="1">
        <f>Tabelle111[[#This Row],[Menge kg P2O5]]/1000</f>
        <v>16.176089999999999</v>
      </c>
      <c r="M1292" s="1">
        <f>Tabelle111[[#This Row],[Menge t Nges]]/Tabelle111[[#This Row],[Anzahl Lieferscheine]]</f>
        <v>0.83090073170731704</v>
      </c>
      <c r="N1292" s="1">
        <f>Tabelle111[[#This Row],[Menge t P2O5]]/Tabelle111[[#This Row],[Anzahl Lieferscheine]]</f>
        <v>0.39453878048780483</v>
      </c>
    </row>
    <row r="1293" spans="1:14" x14ac:dyDescent="0.2">
      <c r="A1293" s="2" t="s">
        <v>34</v>
      </c>
      <c r="B1293" s="2" t="s">
        <v>33</v>
      </c>
      <c r="C1293" s="2" t="s">
        <v>6</v>
      </c>
      <c r="D1293" s="2" t="s">
        <v>30</v>
      </c>
      <c r="E1293" s="2" t="s">
        <v>26</v>
      </c>
      <c r="F1293" s="2" t="s">
        <v>61</v>
      </c>
      <c r="G1293" s="1">
        <v>2265.15</v>
      </c>
      <c r="H1293" s="1">
        <v>1475.7800000000002</v>
      </c>
      <c r="I1293" s="4">
        <v>5</v>
      </c>
      <c r="J1293" s="2" t="s">
        <v>66</v>
      </c>
      <c r="K1293" s="1">
        <f>Tabelle111[[#This Row],[Menge kg Nges]]/1000</f>
        <v>2.2651500000000002</v>
      </c>
      <c r="L1293" s="1">
        <f>Tabelle111[[#This Row],[Menge kg P2O5]]/1000</f>
        <v>1.4757800000000001</v>
      </c>
      <c r="M1293" s="1">
        <f>Tabelle111[[#This Row],[Menge t Nges]]/Tabelle111[[#This Row],[Anzahl Lieferscheine]]</f>
        <v>0.45303000000000004</v>
      </c>
      <c r="N1293" s="1">
        <f>Tabelle111[[#This Row],[Menge t P2O5]]/Tabelle111[[#This Row],[Anzahl Lieferscheine]]</f>
        <v>0.29515600000000003</v>
      </c>
    </row>
    <row r="1294" spans="1:14" x14ac:dyDescent="0.2">
      <c r="A1294" s="2" t="s">
        <v>34</v>
      </c>
      <c r="B1294" s="2" t="s">
        <v>33</v>
      </c>
      <c r="C1294" s="2" t="s">
        <v>6</v>
      </c>
      <c r="D1294" s="2" t="s">
        <v>7</v>
      </c>
      <c r="E1294" s="2" t="s">
        <v>8</v>
      </c>
      <c r="F1294" s="2" t="s">
        <v>61</v>
      </c>
      <c r="G1294" s="1">
        <v>446.5</v>
      </c>
      <c r="H1294" s="1">
        <v>190</v>
      </c>
      <c r="I1294" s="4">
        <v>1</v>
      </c>
      <c r="J1294" s="2" t="s">
        <v>66</v>
      </c>
      <c r="K1294" s="1">
        <f>Tabelle111[[#This Row],[Menge kg Nges]]/1000</f>
        <v>0.44650000000000001</v>
      </c>
      <c r="L1294" s="1">
        <f>Tabelle111[[#This Row],[Menge kg P2O5]]/1000</f>
        <v>0.19</v>
      </c>
      <c r="M1294" s="1">
        <f>Tabelle111[[#This Row],[Menge t Nges]]/Tabelle111[[#This Row],[Anzahl Lieferscheine]]</f>
        <v>0.44650000000000001</v>
      </c>
      <c r="N1294" s="1">
        <f>Tabelle111[[#This Row],[Menge t P2O5]]/Tabelle111[[#This Row],[Anzahl Lieferscheine]]</f>
        <v>0.19</v>
      </c>
    </row>
    <row r="1295" spans="1:14" x14ac:dyDescent="0.2">
      <c r="A1295" s="2" t="s">
        <v>34</v>
      </c>
      <c r="B1295" s="2" t="s">
        <v>33</v>
      </c>
      <c r="C1295" s="2" t="s">
        <v>6</v>
      </c>
      <c r="D1295" s="2" t="s">
        <v>15</v>
      </c>
      <c r="E1295" s="2" t="s">
        <v>8</v>
      </c>
      <c r="F1295" s="2" t="s">
        <v>61</v>
      </c>
      <c r="G1295" s="1">
        <v>2173.5</v>
      </c>
      <c r="H1295" s="1">
        <v>1983</v>
      </c>
      <c r="I1295" s="4">
        <v>9</v>
      </c>
      <c r="J1295" s="2" t="s">
        <v>66</v>
      </c>
      <c r="K1295" s="1">
        <f>Tabelle111[[#This Row],[Menge kg Nges]]/1000</f>
        <v>2.1735000000000002</v>
      </c>
      <c r="L1295" s="1">
        <f>Tabelle111[[#This Row],[Menge kg P2O5]]/1000</f>
        <v>1.9830000000000001</v>
      </c>
      <c r="M1295" s="1">
        <f>Tabelle111[[#This Row],[Menge t Nges]]/Tabelle111[[#This Row],[Anzahl Lieferscheine]]</f>
        <v>0.24150000000000002</v>
      </c>
      <c r="N1295" s="1">
        <f>Tabelle111[[#This Row],[Menge t P2O5]]/Tabelle111[[#This Row],[Anzahl Lieferscheine]]</f>
        <v>0.22033333333333335</v>
      </c>
    </row>
    <row r="1296" spans="1:14" x14ac:dyDescent="0.2">
      <c r="A1296" s="2" t="s">
        <v>34</v>
      </c>
      <c r="B1296" s="2" t="s">
        <v>33</v>
      </c>
      <c r="C1296" s="2" t="s">
        <v>6</v>
      </c>
      <c r="D1296" s="2" t="s">
        <v>15</v>
      </c>
      <c r="E1296" s="2" t="s">
        <v>18</v>
      </c>
      <c r="F1296" s="2" t="s">
        <v>61</v>
      </c>
      <c r="G1296" s="1">
        <v>1655.19</v>
      </c>
      <c r="H1296" s="1">
        <v>1069.3799999999999</v>
      </c>
      <c r="I1296" s="4">
        <v>4</v>
      </c>
      <c r="J1296" s="2" t="s">
        <v>66</v>
      </c>
      <c r="K1296" s="1">
        <f>Tabelle111[[#This Row],[Menge kg Nges]]/1000</f>
        <v>1.6551900000000002</v>
      </c>
      <c r="L1296" s="1">
        <f>Tabelle111[[#This Row],[Menge kg P2O5]]/1000</f>
        <v>1.0693799999999998</v>
      </c>
      <c r="M1296" s="1">
        <f>Tabelle111[[#This Row],[Menge t Nges]]/Tabelle111[[#This Row],[Anzahl Lieferscheine]]</f>
        <v>0.41379750000000004</v>
      </c>
      <c r="N1296" s="1">
        <f>Tabelle111[[#This Row],[Menge t P2O5]]/Tabelle111[[#This Row],[Anzahl Lieferscheine]]</f>
        <v>0.26734499999999994</v>
      </c>
    </row>
    <row r="1297" spans="1:14" x14ac:dyDescent="0.2">
      <c r="A1297" s="2" t="s">
        <v>34</v>
      </c>
      <c r="B1297" s="2" t="s">
        <v>33</v>
      </c>
      <c r="C1297" s="2" t="s">
        <v>6</v>
      </c>
      <c r="D1297" s="2" t="s">
        <v>15</v>
      </c>
      <c r="E1297" s="2" t="s">
        <v>21</v>
      </c>
      <c r="F1297" s="2" t="s">
        <v>61</v>
      </c>
      <c r="G1297" s="1">
        <v>7692.4999999999982</v>
      </c>
      <c r="H1297" s="1">
        <v>4793.75</v>
      </c>
      <c r="I1297" s="4">
        <v>12</v>
      </c>
      <c r="J1297" s="2" t="s">
        <v>66</v>
      </c>
      <c r="K1297" s="1">
        <f>Tabelle111[[#This Row],[Menge kg Nges]]/1000</f>
        <v>7.6924999999999981</v>
      </c>
      <c r="L1297" s="1">
        <f>Tabelle111[[#This Row],[Menge kg P2O5]]/1000</f>
        <v>4.7937500000000002</v>
      </c>
      <c r="M1297" s="1">
        <f>Tabelle111[[#This Row],[Menge t Nges]]/Tabelle111[[#This Row],[Anzahl Lieferscheine]]</f>
        <v>0.64104166666666651</v>
      </c>
      <c r="N1297" s="1">
        <f>Tabelle111[[#This Row],[Menge t P2O5]]/Tabelle111[[#This Row],[Anzahl Lieferscheine]]</f>
        <v>0.39947916666666666</v>
      </c>
    </row>
    <row r="1298" spans="1:14" x14ac:dyDescent="0.2">
      <c r="A1298" s="2" t="s">
        <v>34</v>
      </c>
      <c r="B1298" s="2" t="s">
        <v>46</v>
      </c>
      <c r="C1298" s="2" t="s">
        <v>6</v>
      </c>
      <c r="D1298" s="2" t="s">
        <v>30</v>
      </c>
      <c r="E1298" s="2" t="s">
        <v>26</v>
      </c>
      <c r="F1298" s="2" t="s">
        <v>61</v>
      </c>
      <c r="G1298" s="1">
        <v>2778.2</v>
      </c>
      <c r="H1298" s="1">
        <v>1645.75</v>
      </c>
      <c r="I1298" s="4">
        <v>5</v>
      </c>
      <c r="J1298" s="2" t="s">
        <v>66</v>
      </c>
      <c r="K1298" s="1">
        <f>Tabelle111[[#This Row],[Menge kg Nges]]/1000</f>
        <v>2.7782</v>
      </c>
      <c r="L1298" s="1">
        <f>Tabelle111[[#This Row],[Menge kg P2O5]]/1000</f>
        <v>1.64575</v>
      </c>
      <c r="M1298" s="1">
        <f>Tabelle111[[#This Row],[Menge t Nges]]/Tabelle111[[#This Row],[Anzahl Lieferscheine]]</f>
        <v>0.55564000000000002</v>
      </c>
      <c r="N1298" s="1">
        <f>Tabelle111[[#This Row],[Menge t P2O5]]/Tabelle111[[#This Row],[Anzahl Lieferscheine]]</f>
        <v>0.32915</v>
      </c>
    </row>
    <row r="1299" spans="1:14" x14ac:dyDescent="0.2">
      <c r="A1299" s="2" t="s">
        <v>34</v>
      </c>
      <c r="B1299" s="2" t="s">
        <v>46</v>
      </c>
      <c r="C1299" s="2" t="s">
        <v>6</v>
      </c>
      <c r="D1299" s="2" t="s">
        <v>15</v>
      </c>
      <c r="E1299" s="2" t="s">
        <v>21</v>
      </c>
      <c r="F1299" s="2" t="s">
        <v>61</v>
      </c>
      <c r="G1299" s="1">
        <v>1428</v>
      </c>
      <c r="H1299" s="1">
        <v>840</v>
      </c>
      <c r="I1299" s="4">
        <v>2</v>
      </c>
      <c r="J1299" s="2" t="s">
        <v>66</v>
      </c>
      <c r="K1299" s="1">
        <f>Tabelle111[[#This Row],[Menge kg Nges]]/1000</f>
        <v>1.4279999999999999</v>
      </c>
      <c r="L1299" s="1">
        <f>Tabelle111[[#This Row],[Menge kg P2O5]]/1000</f>
        <v>0.84</v>
      </c>
      <c r="M1299" s="1">
        <f>Tabelle111[[#This Row],[Menge t Nges]]/Tabelle111[[#This Row],[Anzahl Lieferscheine]]</f>
        <v>0.71399999999999997</v>
      </c>
      <c r="N1299" s="1">
        <f>Tabelle111[[#This Row],[Menge t P2O5]]/Tabelle111[[#This Row],[Anzahl Lieferscheine]]</f>
        <v>0.42</v>
      </c>
    </row>
    <row r="1300" spans="1:14" x14ac:dyDescent="0.2">
      <c r="A1300" s="2" t="s">
        <v>34</v>
      </c>
      <c r="B1300" s="2" t="s">
        <v>34</v>
      </c>
      <c r="C1300" s="2" t="s">
        <v>6</v>
      </c>
      <c r="D1300" s="2" t="s">
        <v>30</v>
      </c>
      <c r="E1300" s="2" t="s">
        <v>26</v>
      </c>
      <c r="F1300" s="2" t="s">
        <v>61</v>
      </c>
      <c r="G1300" s="1">
        <v>569713.92000000016</v>
      </c>
      <c r="H1300" s="1">
        <v>258830.91000000015</v>
      </c>
      <c r="I1300" s="4">
        <v>1848</v>
      </c>
      <c r="J1300" s="2" t="s">
        <v>66</v>
      </c>
      <c r="K1300" s="1">
        <f>Tabelle111[[#This Row],[Menge kg Nges]]/1000</f>
        <v>569.71392000000014</v>
      </c>
      <c r="L1300" s="1">
        <f>Tabelle111[[#This Row],[Menge kg P2O5]]/1000</f>
        <v>258.83091000000013</v>
      </c>
      <c r="M1300" s="1">
        <f>Tabelle111[[#This Row],[Menge t Nges]]/Tabelle111[[#This Row],[Anzahl Lieferscheine]]</f>
        <v>0.30828675324675331</v>
      </c>
      <c r="N1300" s="1">
        <f>Tabelle111[[#This Row],[Menge t P2O5]]/Tabelle111[[#This Row],[Anzahl Lieferscheine]]</f>
        <v>0.14006001623376629</v>
      </c>
    </row>
    <row r="1301" spans="1:14" x14ac:dyDescent="0.2">
      <c r="A1301" s="2" t="s">
        <v>34</v>
      </c>
      <c r="B1301" s="2" t="s">
        <v>34</v>
      </c>
      <c r="C1301" s="2" t="s">
        <v>6</v>
      </c>
      <c r="D1301" s="2" t="s">
        <v>7</v>
      </c>
      <c r="E1301" s="2" t="s">
        <v>8</v>
      </c>
      <c r="F1301" s="2" t="s">
        <v>61</v>
      </c>
      <c r="G1301" s="1">
        <v>130498.3</v>
      </c>
      <c r="H1301" s="1">
        <v>53122.86</v>
      </c>
      <c r="I1301" s="4">
        <v>148</v>
      </c>
      <c r="J1301" s="2" t="s">
        <v>66</v>
      </c>
      <c r="K1301" s="1">
        <f>Tabelle111[[#This Row],[Menge kg Nges]]/1000</f>
        <v>130.4983</v>
      </c>
      <c r="L1301" s="1">
        <f>Tabelle111[[#This Row],[Menge kg P2O5]]/1000</f>
        <v>53.122860000000003</v>
      </c>
      <c r="M1301" s="1">
        <f>Tabelle111[[#This Row],[Menge t Nges]]/Tabelle111[[#This Row],[Anzahl Lieferscheine]]</f>
        <v>0.88174527027027028</v>
      </c>
      <c r="N1301" s="1">
        <f>Tabelle111[[#This Row],[Menge t P2O5]]/Tabelle111[[#This Row],[Anzahl Lieferscheine]]</f>
        <v>0.35893824324324325</v>
      </c>
    </row>
    <row r="1302" spans="1:14" x14ac:dyDescent="0.2">
      <c r="A1302" s="2" t="s">
        <v>34</v>
      </c>
      <c r="B1302" s="2" t="s">
        <v>34</v>
      </c>
      <c r="C1302" s="2" t="s">
        <v>6</v>
      </c>
      <c r="D1302" s="2" t="s">
        <v>7</v>
      </c>
      <c r="E1302" s="2" t="s">
        <v>9</v>
      </c>
      <c r="F1302" s="2" t="s">
        <v>61</v>
      </c>
      <c r="G1302" s="1">
        <v>91803.09</v>
      </c>
      <c r="H1302" s="1">
        <v>37715.65</v>
      </c>
      <c r="I1302" s="4">
        <v>134</v>
      </c>
      <c r="J1302" s="2" t="s">
        <v>66</v>
      </c>
      <c r="K1302" s="1">
        <f>Tabelle111[[#This Row],[Menge kg Nges]]/1000</f>
        <v>91.803089999999997</v>
      </c>
      <c r="L1302" s="1">
        <f>Tabelle111[[#This Row],[Menge kg P2O5]]/1000</f>
        <v>37.715650000000004</v>
      </c>
      <c r="M1302" s="1">
        <f>Tabelle111[[#This Row],[Menge t Nges]]/Tabelle111[[#This Row],[Anzahl Lieferscheine]]</f>
        <v>0.68509768656716419</v>
      </c>
      <c r="N1302" s="1">
        <f>Tabelle111[[#This Row],[Menge t P2O5]]/Tabelle111[[#This Row],[Anzahl Lieferscheine]]</f>
        <v>0.28146007462686568</v>
      </c>
    </row>
    <row r="1303" spans="1:14" x14ac:dyDescent="0.2">
      <c r="A1303" s="2" t="s">
        <v>34</v>
      </c>
      <c r="B1303" s="2" t="s">
        <v>34</v>
      </c>
      <c r="C1303" s="2" t="s">
        <v>6</v>
      </c>
      <c r="D1303" s="2" t="s">
        <v>7</v>
      </c>
      <c r="E1303" s="2" t="s">
        <v>50</v>
      </c>
      <c r="F1303" s="2" t="s">
        <v>61</v>
      </c>
      <c r="G1303" s="1">
        <v>373.20000000000005</v>
      </c>
      <c r="H1303" s="1">
        <v>152.9</v>
      </c>
      <c r="I1303" s="4">
        <v>5</v>
      </c>
      <c r="J1303" s="2" t="s">
        <v>66</v>
      </c>
      <c r="K1303" s="1">
        <f>Tabelle111[[#This Row],[Menge kg Nges]]/1000</f>
        <v>0.37320000000000003</v>
      </c>
      <c r="L1303" s="1">
        <f>Tabelle111[[#This Row],[Menge kg P2O5]]/1000</f>
        <v>0.15290000000000001</v>
      </c>
      <c r="M1303" s="1">
        <f>Tabelle111[[#This Row],[Menge t Nges]]/Tabelle111[[#This Row],[Anzahl Lieferscheine]]</f>
        <v>7.4640000000000012E-2</v>
      </c>
      <c r="N1303" s="1">
        <f>Tabelle111[[#This Row],[Menge t P2O5]]/Tabelle111[[#This Row],[Anzahl Lieferscheine]]</f>
        <v>3.0580000000000003E-2</v>
      </c>
    </row>
    <row r="1304" spans="1:14" x14ac:dyDescent="0.2">
      <c r="A1304" s="2" t="s">
        <v>34</v>
      </c>
      <c r="B1304" s="2" t="s">
        <v>34</v>
      </c>
      <c r="C1304" s="2" t="s">
        <v>6</v>
      </c>
      <c r="D1304" s="2" t="s">
        <v>7</v>
      </c>
      <c r="E1304" s="2" t="s">
        <v>10</v>
      </c>
      <c r="F1304" s="2" t="s">
        <v>61</v>
      </c>
      <c r="G1304" s="1">
        <v>9989.6299999999992</v>
      </c>
      <c r="H1304" s="1">
        <v>4091.34</v>
      </c>
      <c r="I1304" s="4">
        <v>7</v>
      </c>
      <c r="J1304" s="2" t="s">
        <v>66</v>
      </c>
      <c r="K1304" s="1">
        <f>Tabelle111[[#This Row],[Menge kg Nges]]/1000</f>
        <v>9.98963</v>
      </c>
      <c r="L1304" s="1">
        <f>Tabelle111[[#This Row],[Menge kg P2O5]]/1000</f>
        <v>4.0913399999999998</v>
      </c>
      <c r="M1304" s="1">
        <f>Tabelle111[[#This Row],[Menge t Nges]]/Tabelle111[[#This Row],[Anzahl Lieferscheine]]</f>
        <v>1.42709</v>
      </c>
      <c r="N1304" s="1">
        <f>Tabelle111[[#This Row],[Menge t P2O5]]/Tabelle111[[#This Row],[Anzahl Lieferscheine]]</f>
        <v>0.58447714285714281</v>
      </c>
    </row>
    <row r="1305" spans="1:14" x14ac:dyDescent="0.2">
      <c r="A1305" s="2" t="s">
        <v>34</v>
      </c>
      <c r="B1305" s="2" t="s">
        <v>34</v>
      </c>
      <c r="C1305" s="2" t="s">
        <v>6</v>
      </c>
      <c r="D1305" s="2" t="s">
        <v>7</v>
      </c>
      <c r="E1305" s="2" t="s">
        <v>11</v>
      </c>
      <c r="F1305" s="2" t="s">
        <v>61</v>
      </c>
      <c r="G1305" s="1">
        <v>112018.01</v>
      </c>
      <c r="H1305" s="1">
        <v>50919.7</v>
      </c>
      <c r="I1305" s="4">
        <v>348</v>
      </c>
      <c r="J1305" s="2" t="s">
        <v>66</v>
      </c>
      <c r="K1305" s="1">
        <f>Tabelle111[[#This Row],[Menge kg Nges]]/1000</f>
        <v>112.01800999999999</v>
      </c>
      <c r="L1305" s="1">
        <f>Tabelle111[[#This Row],[Menge kg P2O5]]/1000</f>
        <v>50.919699999999999</v>
      </c>
      <c r="M1305" s="1">
        <f>Tabelle111[[#This Row],[Menge t Nges]]/Tabelle111[[#This Row],[Anzahl Lieferscheine]]</f>
        <v>0.32189083333333329</v>
      </c>
      <c r="N1305" s="1">
        <f>Tabelle111[[#This Row],[Menge t P2O5]]/Tabelle111[[#This Row],[Anzahl Lieferscheine]]</f>
        <v>0.14632097701149424</v>
      </c>
    </row>
    <row r="1306" spans="1:14" x14ac:dyDescent="0.2">
      <c r="A1306" s="2" t="s">
        <v>34</v>
      </c>
      <c r="B1306" s="2" t="s">
        <v>34</v>
      </c>
      <c r="C1306" s="2" t="s">
        <v>6</v>
      </c>
      <c r="D1306" s="2" t="s">
        <v>7</v>
      </c>
      <c r="E1306" s="2" t="s">
        <v>12</v>
      </c>
      <c r="F1306" s="2" t="s">
        <v>61</v>
      </c>
      <c r="G1306" s="1">
        <v>137915.88999999996</v>
      </c>
      <c r="H1306" s="1">
        <v>59018.550000000025</v>
      </c>
      <c r="I1306" s="4">
        <v>350</v>
      </c>
      <c r="J1306" s="2" t="s">
        <v>66</v>
      </c>
      <c r="K1306" s="1">
        <f>Tabelle111[[#This Row],[Menge kg Nges]]/1000</f>
        <v>137.91588999999996</v>
      </c>
      <c r="L1306" s="1">
        <f>Tabelle111[[#This Row],[Menge kg P2O5]]/1000</f>
        <v>59.018550000000026</v>
      </c>
      <c r="M1306" s="1">
        <f>Tabelle111[[#This Row],[Menge t Nges]]/Tabelle111[[#This Row],[Anzahl Lieferscheine]]</f>
        <v>0.39404539999999988</v>
      </c>
      <c r="N1306" s="1">
        <f>Tabelle111[[#This Row],[Menge t P2O5]]/Tabelle111[[#This Row],[Anzahl Lieferscheine]]</f>
        <v>0.16862442857142865</v>
      </c>
    </row>
    <row r="1307" spans="1:14" x14ac:dyDescent="0.2">
      <c r="A1307" s="2" t="s">
        <v>34</v>
      </c>
      <c r="B1307" s="2" t="s">
        <v>34</v>
      </c>
      <c r="C1307" s="2" t="s">
        <v>6</v>
      </c>
      <c r="D1307" s="2" t="s">
        <v>7</v>
      </c>
      <c r="E1307" s="2" t="s">
        <v>13</v>
      </c>
      <c r="F1307" s="2" t="s">
        <v>61</v>
      </c>
      <c r="G1307" s="1">
        <v>67401.049999999988</v>
      </c>
      <c r="H1307" s="1">
        <v>37748.850000000013</v>
      </c>
      <c r="I1307" s="4">
        <v>196</v>
      </c>
      <c r="J1307" s="2" t="s">
        <v>66</v>
      </c>
      <c r="K1307" s="1">
        <f>Tabelle111[[#This Row],[Menge kg Nges]]/1000</f>
        <v>67.401049999999984</v>
      </c>
      <c r="L1307" s="1">
        <f>Tabelle111[[#This Row],[Menge kg P2O5]]/1000</f>
        <v>37.748850000000012</v>
      </c>
      <c r="M1307" s="1">
        <f>Tabelle111[[#This Row],[Menge t Nges]]/Tabelle111[[#This Row],[Anzahl Lieferscheine]]</f>
        <v>0.34388290816326522</v>
      </c>
      <c r="N1307" s="1">
        <f>Tabelle111[[#This Row],[Menge t P2O5]]/Tabelle111[[#This Row],[Anzahl Lieferscheine]]</f>
        <v>0.19259617346938782</v>
      </c>
    </row>
    <row r="1308" spans="1:14" x14ac:dyDescent="0.2">
      <c r="A1308" s="2" t="s">
        <v>34</v>
      </c>
      <c r="B1308" s="2" t="s">
        <v>34</v>
      </c>
      <c r="C1308" s="2" t="s">
        <v>6</v>
      </c>
      <c r="D1308" s="2" t="s">
        <v>7</v>
      </c>
      <c r="E1308" s="2" t="s">
        <v>14</v>
      </c>
      <c r="F1308" s="2" t="s">
        <v>61</v>
      </c>
      <c r="G1308" s="1">
        <v>74010.820000000007</v>
      </c>
      <c r="H1308" s="1">
        <v>34639.14999999998</v>
      </c>
      <c r="I1308" s="4">
        <v>213</v>
      </c>
      <c r="J1308" s="2" t="s">
        <v>66</v>
      </c>
      <c r="K1308" s="1">
        <f>Tabelle111[[#This Row],[Menge kg Nges]]/1000</f>
        <v>74.01082000000001</v>
      </c>
      <c r="L1308" s="1">
        <f>Tabelle111[[#This Row],[Menge kg P2O5]]/1000</f>
        <v>34.639149999999979</v>
      </c>
      <c r="M1308" s="1">
        <f>Tabelle111[[#This Row],[Menge t Nges]]/Tabelle111[[#This Row],[Anzahl Lieferscheine]]</f>
        <v>0.34746863849765264</v>
      </c>
      <c r="N1308" s="1">
        <f>Tabelle111[[#This Row],[Menge t P2O5]]/Tabelle111[[#This Row],[Anzahl Lieferscheine]]</f>
        <v>0.16262511737089191</v>
      </c>
    </row>
    <row r="1309" spans="1:14" x14ac:dyDescent="0.2">
      <c r="A1309" s="2" t="s">
        <v>34</v>
      </c>
      <c r="B1309" s="2" t="s">
        <v>34</v>
      </c>
      <c r="C1309" s="2" t="s">
        <v>6</v>
      </c>
      <c r="D1309" s="2" t="s">
        <v>15</v>
      </c>
      <c r="E1309" s="2" t="s">
        <v>8</v>
      </c>
      <c r="F1309" s="2" t="s">
        <v>61</v>
      </c>
      <c r="G1309" s="1">
        <v>7925.5</v>
      </c>
      <c r="H1309" s="1">
        <v>6019</v>
      </c>
      <c r="I1309" s="4">
        <v>14</v>
      </c>
      <c r="J1309" s="2" t="s">
        <v>66</v>
      </c>
      <c r="K1309" s="1">
        <f>Tabelle111[[#This Row],[Menge kg Nges]]/1000</f>
        <v>7.9255000000000004</v>
      </c>
      <c r="L1309" s="1">
        <f>Tabelle111[[#This Row],[Menge kg P2O5]]/1000</f>
        <v>6.0190000000000001</v>
      </c>
      <c r="M1309" s="1">
        <f>Tabelle111[[#This Row],[Menge t Nges]]/Tabelle111[[#This Row],[Anzahl Lieferscheine]]</f>
        <v>0.56610714285714292</v>
      </c>
      <c r="N1309" s="1">
        <f>Tabelle111[[#This Row],[Menge t P2O5]]/Tabelle111[[#This Row],[Anzahl Lieferscheine]]</f>
        <v>0.42992857142857144</v>
      </c>
    </row>
    <row r="1310" spans="1:14" x14ac:dyDescent="0.2">
      <c r="A1310" s="2" t="s">
        <v>34</v>
      </c>
      <c r="B1310" s="2" t="s">
        <v>34</v>
      </c>
      <c r="C1310" s="2" t="s">
        <v>6</v>
      </c>
      <c r="D1310" s="2" t="s">
        <v>15</v>
      </c>
      <c r="E1310" s="2" t="s">
        <v>16</v>
      </c>
      <c r="F1310" s="2" t="s">
        <v>61</v>
      </c>
      <c r="G1310" s="1">
        <v>2756.3199999999997</v>
      </c>
      <c r="H1310" s="1">
        <v>2218.88</v>
      </c>
      <c r="I1310" s="4">
        <v>8</v>
      </c>
      <c r="J1310" s="2" t="s">
        <v>66</v>
      </c>
      <c r="K1310" s="1">
        <f>Tabelle111[[#This Row],[Menge kg Nges]]/1000</f>
        <v>2.7563199999999997</v>
      </c>
      <c r="L1310" s="1">
        <f>Tabelle111[[#This Row],[Menge kg P2O5]]/1000</f>
        <v>2.21888</v>
      </c>
      <c r="M1310" s="1">
        <f>Tabelle111[[#This Row],[Menge t Nges]]/Tabelle111[[#This Row],[Anzahl Lieferscheine]]</f>
        <v>0.34453999999999996</v>
      </c>
      <c r="N1310" s="1">
        <f>Tabelle111[[#This Row],[Menge t P2O5]]/Tabelle111[[#This Row],[Anzahl Lieferscheine]]</f>
        <v>0.27736</v>
      </c>
    </row>
    <row r="1311" spans="1:14" x14ac:dyDescent="0.2">
      <c r="A1311" s="2" t="s">
        <v>34</v>
      </c>
      <c r="B1311" s="2" t="s">
        <v>34</v>
      </c>
      <c r="C1311" s="2" t="s">
        <v>6</v>
      </c>
      <c r="D1311" s="2" t="s">
        <v>15</v>
      </c>
      <c r="E1311" s="2" t="s">
        <v>17</v>
      </c>
      <c r="F1311" s="2" t="s">
        <v>61</v>
      </c>
      <c r="G1311" s="1">
        <v>2791.68</v>
      </c>
      <c r="H1311" s="1">
        <v>1236.8300000000002</v>
      </c>
      <c r="I1311" s="4">
        <v>15</v>
      </c>
      <c r="J1311" s="2" t="s">
        <v>66</v>
      </c>
      <c r="K1311" s="1">
        <f>Tabelle111[[#This Row],[Menge kg Nges]]/1000</f>
        <v>2.7916799999999999</v>
      </c>
      <c r="L1311" s="1">
        <f>Tabelle111[[#This Row],[Menge kg P2O5]]/1000</f>
        <v>1.2368300000000001</v>
      </c>
      <c r="M1311" s="1">
        <f>Tabelle111[[#This Row],[Menge t Nges]]/Tabelle111[[#This Row],[Anzahl Lieferscheine]]</f>
        <v>0.186112</v>
      </c>
      <c r="N1311" s="1">
        <f>Tabelle111[[#This Row],[Menge t P2O5]]/Tabelle111[[#This Row],[Anzahl Lieferscheine]]</f>
        <v>8.2455333333333339E-2</v>
      </c>
    </row>
    <row r="1312" spans="1:14" x14ac:dyDescent="0.2">
      <c r="A1312" s="2" t="s">
        <v>34</v>
      </c>
      <c r="B1312" s="2" t="s">
        <v>34</v>
      </c>
      <c r="C1312" s="2" t="s">
        <v>6</v>
      </c>
      <c r="D1312" s="2" t="s">
        <v>15</v>
      </c>
      <c r="E1312" s="2" t="s">
        <v>18</v>
      </c>
      <c r="F1312" s="2" t="s">
        <v>61</v>
      </c>
      <c r="G1312" s="1">
        <v>24225.1</v>
      </c>
      <c r="H1312" s="1">
        <v>16711.030000000002</v>
      </c>
      <c r="I1312" s="4">
        <v>46</v>
      </c>
      <c r="J1312" s="2" t="s">
        <v>66</v>
      </c>
      <c r="K1312" s="1">
        <f>Tabelle111[[#This Row],[Menge kg Nges]]/1000</f>
        <v>24.225099999999998</v>
      </c>
      <c r="L1312" s="1">
        <f>Tabelle111[[#This Row],[Menge kg P2O5]]/1000</f>
        <v>16.711030000000001</v>
      </c>
      <c r="M1312" s="1">
        <f>Tabelle111[[#This Row],[Menge t Nges]]/Tabelle111[[#This Row],[Anzahl Lieferscheine]]</f>
        <v>0.52663260869565209</v>
      </c>
      <c r="N1312" s="1">
        <f>Tabelle111[[#This Row],[Menge t P2O5]]/Tabelle111[[#This Row],[Anzahl Lieferscheine]]</f>
        <v>0.36328326086956525</v>
      </c>
    </row>
    <row r="1313" spans="1:14" x14ac:dyDescent="0.2">
      <c r="A1313" s="2" t="s">
        <v>34</v>
      </c>
      <c r="B1313" s="2" t="s">
        <v>34</v>
      </c>
      <c r="C1313" s="2" t="s">
        <v>6</v>
      </c>
      <c r="D1313" s="2" t="s">
        <v>15</v>
      </c>
      <c r="E1313" s="2" t="s">
        <v>19</v>
      </c>
      <c r="F1313" s="2" t="s">
        <v>61</v>
      </c>
      <c r="G1313" s="1">
        <v>5240.58</v>
      </c>
      <c r="H1313" s="1">
        <v>4714.34</v>
      </c>
      <c r="I1313" s="4">
        <v>9</v>
      </c>
      <c r="J1313" s="2" t="s">
        <v>66</v>
      </c>
      <c r="K1313" s="1">
        <f>Tabelle111[[#This Row],[Menge kg Nges]]/1000</f>
        <v>5.2405799999999996</v>
      </c>
      <c r="L1313" s="1">
        <f>Tabelle111[[#This Row],[Menge kg P2O5]]/1000</f>
        <v>4.71434</v>
      </c>
      <c r="M1313" s="1">
        <f>Tabelle111[[#This Row],[Menge t Nges]]/Tabelle111[[#This Row],[Anzahl Lieferscheine]]</f>
        <v>0.58228666666666662</v>
      </c>
      <c r="N1313" s="1">
        <f>Tabelle111[[#This Row],[Menge t P2O5]]/Tabelle111[[#This Row],[Anzahl Lieferscheine]]</f>
        <v>0.52381555555555559</v>
      </c>
    </row>
    <row r="1314" spans="1:14" x14ac:dyDescent="0.2">
      <c r="A1314" s="2" t="s">
        <v>34</v>
      </c>
      <c r="B1314" s="2" t="s">
        <v>34</v>
      </c>
      <c r="C1314" s="2" t="s">
        <v>6</v>
      </c>
      <c r="D1314" s="2" t="s">
        <v>15</v>
      </c>
      <c r="E1314" s="2" t="s">
        <v>20</v>
      </c>
      <c r="F1314" s="2" t="s">
        <v>61</v>
      </c>
      <c r="G1314" s="1">
        <v>6511.8600000000015</v>
      </c>
      <c r="H1314" s="1">
        <v>4398.16</v>
      </c>
      <c r="I1314" s="4">
        <v>86</v>
      </c>
      <c r="J1314" s="2" t="s">
        <v>66</v>
      </c>
      <c r="K1314" s="1">
        <f>Tabelle111[[#This Row],[Menge kg Nges]]/1000</f>
        <v>6.5118600000000013</v>
      </c>
      <c r="L1314" s="1">
        <f>Tabelle111[[#This Row],[Menge kg P2O5]]/1000</f>
        <v>4.3981599999999998</v>
      </c>
      <c r="M1314" s="1">
        <f>Tabelle111[[#This Row],[Menge t Nges]]/Tabelle111[[#This Row],[Anzahl Lieferscheine]]</f>
        <v>7.5719302325581411E-2</v>
      </c>
      <c r="N1314" s="1">
        <f>Tabelle111[[#This Row],[Menge t P2O5]]/Tabelle111[[#This Row],[Anzahl Lieferscheine]]</f>
        <v>5.1141395348837208E-2</v>
      </c>
    </row>
    <row r="1315" spans="1:14" x14ac:dyDescent="0.2">
      <c r="A1315" s="2" t="s">
        <v>34</v>
      </c>
      <c r="B1315" s="2" t="s">
        <v>34</v>
      </c>
      <c r="C1315" s="2" t="s">
        <v>6</v>
      </c>
      <c r="D1315" s="2" t="s">
        <v>15</v>
      </c>
      <c r="E1315" s="2" t="s">
        <v>21</v>
      </c>
      <c r="F1315" s="2" t="s">
        <v>61</v>
      </c>
      <c r="G1315" s="1">
        <v>30278.920000000002</v>
      </c>
      <c r="H1315" s="1">
        <v>17871.36</v>
      </c>
      <c r="I1315" s="4">
        <v>88</v>
      </c>
      <c r="J1315" s="2" t="s">
        <v>66</v>
      </c>
      <c r="K1315" s="1">
        <f>Tabelle111[[#This Row],[Menge kg Nges]]/1000</f>
        <v>30.278920000000003</v>
      </c>
      <c r="L1315" s="1">
        <f>Tabelle111[[#This Row],[Menge kg P2O5]]/1000</f>
        <v>17.871359999999999</v>
      </c>
      <c r="M1315" s="1">
        <f>Tabelle111[[#This Row],[Menge t Nges]]/Tabelle111[[#This Row],[Anzahl Lieferscheine]]</f>
        <v>0.34407863636363639</v>
      </c>
      <c r="N1315" s="1">
        <f>Tabelle111[[#This Row],[Menge t P2O5]]/Tabelle111[[#This Row],[Anzahl Lieferscheine]]</f>
        <v>0.20308363636363636</v>
      </c>
    </row>
    <row r="1316" spans="1:14" x14ac:dyDescent="0.2">
      <c r="A1316" s="2" t="s">
        <v>34</v>
      </c>
      <c r="B1316" s="2" t="s">
        <v>34</v>
      </c>
      <c r="C1316" s="2" t="s">
        <v>6</v>
      </c>
      <c r="D1316" s="2" t="s">
        <v>15</v>
      </c>
      <c r="E1316" s="2" t="s">
        <v>9</v>
      </c>
      <c r="F1316" s="2" t="s">
        <v>61</v>
      </c>
      <c r="G1316" s="1">
        <v>11907.61</v>
      </c>
      <c r="H1316" s="1">
        <v>5992.6500000000005</v>
      </c>
      <c r="I1316" s="4">
        <v>60</v>
      </c>
      <c r="J1316" s="2" t="s">
        <v>66</v>
      </c>
      <c r="K1316" s="1">
        <f>Tabelle111[[#This Row],[Menge kg Nges]]/1000</f>
        <v>11.90761</v>
      </c>
      <c r="L1316" s="1">
        <f>Tabelle111[[#This Row],[Menge kg P2O5]]/1000</f>
        <v>5.9926500000000003</v>
      </c>
      <c r="M1316" s="1">
        <f>Tabelle111[[#This Row],[Menge t Nges]]/Tabelle111[[#This Row],[Anzahl Lieferscheine]]</f>
        <v>0.19846016666666666</v>
      </c>
      <c r="N1316" s="1">
        <f>Tabelle111[[#This Row],[Menge t P2O5]]/Tabelle111[[#This Row],[Anzahl Lieferscheine]]</f>
        <v>9.9877500000000008E-2</v>
      </c>
    </row>
    <row r="1317" spans="1:14" x14ac:dyDescent="0.2">
      <c r="A1317" s="2" t="s">
        <v>34</v>
      </c>
      <c r="B1317" s="2" t="s">
        <v>34</v>
      </c>
      <c r="C1317" s="2" t="s">
        <v>6</v>
      </c>
      <c r="D1317" s="2" t="s">
        <v>15</v>
      </c>
      <c r="E1317" s="2" t="s">
        <v>50</v>
      </c>
      <c r="F1317" s="2" t="s">
        <v>61</v>
      </c>
      <c r="G1317" s="1">
        <v>184.73</v>
      </c>
      <c r="H1317" s="1">
        <v>77.14</v>
      </c>
      <c r="I1317" s="4">
        <v>1</v>
      </c>
      <c r="J1317" s="2" t="s">
        <v>66</v>
      </c>
      <c r="K1317" s="1">
        <f>Tabelle111[[#This Row],[Menge kg Nges]]/1000</f>
        <v>0.18472999999999998</v>
      </c>
      <c r="L1317" s="1">
        <f>Tabelle111[[#This Row],[Menge kg P2O5]]/1000</f>
        <v>7.714E-2</v>
      </c>
      <c r="M1317" s="1">
        <f>Tabelle111[[#This Row],[Menge t Nges]]/Tabelle111[[#This Row],[Anzahl Lieferscheine]]</f>
        <v>0.18472999999999998</v>
      </c>
      <c r="N1317" s="1">
        <f>Tabelle111[[#This Row],[Menge t P2O5]]/Tabelle111[[#This Row],[Anzahl Lieferscheine]]</f>
        <v>7.714E-2</v>
      </c>
    </row>
    <row r="1318" spans="1:14" x14ac:dyDescent="0.2">
      <c r="A1318" s="2" t="s">
        <v>34</v>
      </c>
      <c r="B1318" s="2" t="s">
        <v>34</v>
      </c>
      <c r="C1318" s="2" t="s">
        <v>6</v>
      </c>
      <c r="D1318" s="2" t="s">
        <v>15</v>
      </c>
      <c r="E1318" s="2" t="s">
        <v>22</v>
      </c>
      <c r="F1318" s="2" t="s">
        <v>61</v>
      </c>
      <c r="G1318" s="1">
        <v>280.27999999999997</v>
      </c>
      <c r="H1318" s="1">
        <v>117.04</v>
      </c>
      <c r="I1318" s="4">
        <v>1</v>
      </c>
      <c r="J1318" s="2" t="s">
        <v>66</v>
      </c>
      <c r="K1318" s="1">
        <f>Tabelle111[[#This Row],[Menge kg Nges]]/1000</f>
        <v>0.28027999999999997</v>
      </c>
      <c r="L1318" s="1">
        <f>Tabelle111[[#This Row],[Menge kg P2O5]]/1000</f>
        <v>0.11704000000000001</v>
      </c>
      <c r="M1318" s="1">
        <f>Tabelle111[[#This Row],[Menge t Nges]]/Tabelle111[[#This Row],[Anzahl Lieferscheine]]</f>
        <v>0.28027999999999997</v>
      </c>
      <c r="N1318" s="1">
        <f>Tabelle111[[#This Row],[Menge t P2O5]]/Tabelle111[[#This Row],[Anzahl Lieferscheine]]</f>
        <v>0.11704000000000001</v>
      </c>
    </row>
    <row r="1319" spans="1:14" x14ac:dyDescent="0.2">
      <c r="A1319" s="2" t="s">
        <v>34</v>
      </c>
      <c r="B1319" s="2" t="s">
        <v>34</v>
      </c>
      <c r="C1319" s="2" t="s">
        <v>6</v>
      </c>
      <c r="D1319" s="2" t="s">
        <v>15</v>
      </c>
      <c r="E1319" s="2" t="s">
        <v>10</v>
      </c>
      <c r="F1319" s="2" t="s">
        <v>61</v>
      </c>
      <c r="G1319" s="1">
        <v>2236.54</v>
      </c>
      <c r="H1319" s="1">
        <v>980.27</v>
      </c>
      <c r="I1319" s="4">
        <v>15</v>
      </c>
      <c r="J1319" s="2" t="s">
        <v>66</v>
      </c>
      <c r="K1319" s="1">
        <f>Tabelle111[[#This Row],[Menge kg Nges]]/1000</f>
        <v>2.2365399999999998</v>
      </c>
      <c r="L1319" s="1">
        <f>Tabelle111[[#This Row],[Menge kg P2O5]]/1000</f>
        <v>0.98026999999999997</v>
      </c>
      <c r="M1319" s="1">
        <f>Tabelle111[[#This Row],[Menge t Nges]]/Tabelle111[[#This Row],[Anzahl Lieferscheine]]</f>
        <v>0.14910266666666666</v>
      </c>
      <c r="N1319" s="1">
        <f>Tabelle111[[#This Row],[Menge t P2O5]]/Tabelle111[[#This Row],[Anzahl Lieferscheine]]</f>
        <v>6.5351333333333331E-2</v>
      </c>
    </row>
    <row r="1320" spans="1:14" x14ac:dyDescent="0.2">
      <c r="A1320" s="2" t="s">
        <v>34</v>
      </c>
      <c r="B1320" s="2" t="s">
        <v>34</v>
      </c>
      <c r="C1320" s="2" t="s">
        <v>6</v>
      </c>
      <c r="D1320" s="2" t="s">
        <v>15</v>
      </c>
      <c r="E1320" s="2" t="s">
        <v>23</v>
      </c>
      <c r="F1320" s="2" t="s">
        <v>61</v>
      </c>
      <c r="G1320" s="1">
        <v>908</v>
      </c>
      <c r="H1320" s="1">
        <v>374.55</v>
      </c>
      <c r="I1320" s="4">
        <v>8</v>
      </c>
      <c r="J1320" s="2" t="s">
        <v>66</v>
      </c>
      <c r="K1320" s="1">
        <f>Tabelle111[[#This Row],[Menge kg Nges]]/1000</f>
        <v>0.90800000000000003</v>
      </c>
      <c r="L1320" s="1">
        <f>Tabelle111[[#This Row],[Menge kg P2O5]]/1000</f>
        <v>0.37454999999999999</v>
      </c>
      <c r="M1320" s="1">
        <f>Tabelle111[[#This Row],[Menge t Nges]]/Tabelle111[[#This Row],[Anzahl Lieferscheine]]</f>
        <v>0.1135</v>
      </c>
      <c r="N1320" s="1">
        <f>Tabelle111[[#This Row],[Menge t P2O5]]/Tabelle111[[#This Row],[Anzahl Lieferscheine]]</f>
        <v>4.6818749999999999E-2</v>
      </c>
    </row>
    <row r="1321" spans="1:14" x14ac:dyDescent="0.2">
      <c r="A1321" s="2" t="s">
        <v>34</v>
      </c>
      <c r="B1321" s="2" t="s">
        <v>34</v>
      </c>
      <c r="C1321" s="2" t="s">
        <v>6</v>
      </c>
      <c r="D1321" s="2" t="s">
        <v>15</v>
      </c>
      <c r="E1321" s="2" t="s">
        <v>12</v>
      </c>
      <c r="F1321" s="2" t="s">
        <v>61</v>
      </c>
      <c r="G1321" s="1">
        <v>458.64000000000004</v>
      </c>
      <c r="H1321" s="1">
        <v>411.59999999999997</v>
      </c>
      <c r="I1321" s="4">
        <v>3</v>
      </c>
      <c r="J1321" s="2" t="s">
        <v>66</v>
      </c>
      <c r="K1321" s="1">
        <f>Tabelle111[[#This Row],[Menge kg Nges]]/1000</f>
        <v>0.45864000000000005</v>
      </c>
      <c r="L1321" s="1">
        <f>Tabelle111[[#This Row],[Menge kg P2O5]]/1000</f>
        <v>0.41159999999999997</v>
      </c>
      <c r="M1321" s="1">
        <f>Tabelle111[[#This Row],[Menge t Nges]]/Tabelle111[[#This Row],[Anzahl Lieferscheine]]</f>
        <v>0.15288000000000002</v>
      </c>
      <c r="N1321" s="1">
        <f>Tabelle111[[#This Row],[Menge t P2O5]]/Tabelle111[[#This Row],[Anzahl Lieferscheine]]</f>
        <v>0.13719999999999999</v>
      </c>
    </row>
    <row r="1322" spans="1:14" x14ac:dyDescent="0.2">
      <c r="A1322" s="2" t="s">
        <v>34</v>
      </c>
      <c r="B1322" s="2" t="s">
        <v>34</v>
      </c>
      <c r="C1322" s="2" t="s">
        <v>6</v>
      </c>
      <c r="D1322" s="2" t="s">
        <v>15</v>
      </c>
      <c r="E1322" s="2" t="s">
        <v>13</v>
      </c>
      <c r="F1322" s="2" t="s">
        <v>61</v>
      </c>
      <c r="G1322" s="1">
        <v>4744.22</v>
      </c>
      <c r="H1322" s="1">
        <v>3289.8499999999995</v>
      </c>
      <c r="I1322" s="4">
        <v>22</v>
      </c>
      <c r="J1322" s="2" t="s">
        <v>66</v>
      </c>
      <c r="K1322" s="1">
        <f>Tabelle111[[#This Row],[Menge kg Nges]]/1000</f>
        <v>4.7442200000000003</v>
      </c>
      <c r="L1322" s="1">
        <f>Tabelle111[[#This Row],[Menge kg P2O5]]/1000</f>
        <v>3.2898499999999995</v>
      </c>
      <c r="M1322" s="1">
        <f>Tabelle111[[#This Row],[Menge t Nges]]/Tabelle111[[#This Row],[Anzahl Lieferscheine]]</f>
        <v>0.21564636363636366</v>
      </c>
      <c r="N1322" s="1">
        <f>Tabelle111[[#This Row],[Menge t P2O5]]/Tabelle111[[#This Row],[Anzahl Lieferscheine]]</f>
        <v>0.14953863636363635</v>
      </c>
    </row>
    <row r="1323" spans="1:14" x14ac:dyDescent="0.2">
      <c r="A1323" s="2" t="s">
        <v>34</v>
      </c>
      <c r="B1323" s="2" t="s">
        <v>34</v>
      </c>
      <c r="C1323" s="2" t="s">
        <v>6</v>
      </c>
      <c r="D1323" s="2" t="s">
        <v>15</v>
      </c>
      <c r="E1323" s="2" t="s">
        <v>14</v>
      </c>
      <c r="F1323" s="2" t="s">
        <v>61</v>
      </c>
      <c r="G1323" s="1">
        <v>1080</v>
      </c>
      <c r="H1323" s="1">
        <v>468</v>
      </c>
      <c r="I1323" s="4">
        <v>1</v>
      </c>
      <c r="J1323" s="2" t="s">
        <v>66</v>
      </c>
      <c r="K1323" s="1">
        <f>Tabelle111[[#This Row],[Menge kg Nges]]/1000</f>
        <v>1.08</v>
      </c>
      <c r="L1323" s="1">
        <f>Tabelle111[[#This Row],[Menge kg P2O5]]/1000</f>
        <v>0.46800000000000003</v>
      </c>
      <c r="M1323" s="1">
        <f>Tabelle111[[#This Row],[Menge t Nges]]/Tabelle111[[#This Row],[Anzahl Lieferscheine]]</f>
        <v>1.08</v>
      </c>
      <c r="N1323" s="1">
        <f>Tabelle111[[#This Row],[Menge t P2O5]]/Tabelle111[[#This Row],[Anzahl Lieferscheine]]</f>
        <v>0.46800000000000003</v>
      </c>
    </row>
    <row r="1324" spans="1:14" x14ac:dyDescent="0.2">
      <c r="A1324" s="2" t="s">
        <v>34</v>
      </c>
      <c r="B1324" s="2" t="s">
        <v>34</v>
      </c>
      <c r="C1324" s="2" t="s">
        <v>6</v>
      </c>
      <c r="D1324" s="2" t="s">
        <v>15</v>
      </c>
      <c r="E1324" s="2" t="s">
        <v>31</v>
      </c>
      <c r="F1324" s="2" t="s">
        <v>61</v>
      </c>
      <c r="G1324" s="1">
        <v>666.4</v>
      </c>
      <c r="H1324" s="1">
        <v>245</v>
      </c>
      <c r="I1324" s="4">
        <v>3</v>
      </c>
      <c r="J1324" s="2" t="s">
        <v>66</v>
      </c>
      <c r="K1324" s="1">
        <f>Tabelle111[[#This Row],[Menge kg Nges]]/1000</f>
        <v>0.66639999999999999</v>
      </c>
      <c r="L1324" s="1">
        <f>Tabelle111[[#This Row],[Menge kg P2O5]]/1000</f>
        <v>0.245</v>
      </c>
      <c r="M1324" s="1">
        <f>Tabelle111[[#This Row],[Menge t Nges]]/Tabelle111[[#This Row],[Anzahl Lieferscheine]]</f>
        <v>0.22213333333333332</v>
      </c>
      <c r="N1324" s="1">
        <f>Tabelle111[[#This Row],[Menge t P2O5]]/Tabelle111[[#This Row],[Anzahl Lieferscheine]]</f>
        <v>8.1666666666666665E-2</v>
      </c>
    </row>
    <row r="1325" spans="1:14" x14ac:dyDescent="0.2">
      <c r="A1325" s="2" t="s">
        <v>34</v>
      </c>
      <c r="B1325" s="2" t="s">
        <v>34</v>
      </c>
      <c r="C1325" s="2" t="s">
        <v>25</v>
      </c>
      <c r="D1325" s="2" t="s">
        <v>25</v>
      </c>
      <c r="E1325" s="2" t="s">
        <v>26</v>
      </c>
      <c r="F1325" s="2" t="s">
        <v>61</v>
      </c>
      <c r="G1325" s="1">
        <v>37030.550000000003</v>
      </c>
      <c r="H1325" s="1">
        <v>21341.730000000003</v>
      </c>
      <c r="I1325" s="4">
        <v>67</v>
      </c>
      <c r="J1325" s="2" t="s">
        <v>66</v>
      </c>
      <c r="K1325" s="1">
        <f>Tabelle111[[#This Row],[Menge kg Nges]]/1000</f>
        <v>37.030550000000005</v>
      </c>
      <c r="L1325" s="1">
        <f>Tabelle111[[#This Row],[Menge kg P2O5]]/1000</f>
        <v>21.341730000000002</v>
      </c>
      <c r="M1325" s="1">
        <f>Tabelle111[[#This Row],[Menge t Nges]]/Tabelle111[[#This Row],[Anzahl Lieferscheine]]</f>
        <v>0.5526947761194031</v>
      </c>
      <c r="N1325" s="1">
        <f>Tabelle111[[#This Row],[Menge t P2O5]]/Tabelle111[[#This Row],[Anzahl Lieferscheine]]</f>
        <v>0.3185332835820896</v>
      </c>
    </row>
    <row r="1326" spans="1:14" x14ac:dyDescent="0.2">
      <c r="A1326" s="2" t="s">
        <v>34</v>
      </c>
      <c r="B1326" s="2" t="s">
        <v>45</v>
      </c>
      <c r="C1326" s="2" t="s">
        <v>6</v>
      </c>
      <c r="D1326" s="2" t="s">
        <v>30</v>
      </c>
      <c r="E1326" s="2" t="s">
        <v>26</v>
      </c>
      <c r="F1326" s="2" t="s">
        <v>61</v>
      </c>
      <c r="G1326" s="1">
        <v>1000</v>
      </c>
      <c r="H1326" s="1">
        <v>625</v>
      </c>
      <c r="I1326" s="4">
        <v>1</v>
      </c>
      <c r="J1326" s="2" t="s">
        <v>66</v>
      </c>
      <c r="K1326" s="1">
        <f>Tabelle111[[#This Row],[Menge kg Nges]]/1000</f>
        <v>1</v>
      </c>
      <c r="L1326" s="1">
        <f>Tabelle111[[#This Row],[Menge kg P2O5]]/1000</f>
        <v>0.625</v>
      </c>
      <c r="M1326" s="1">
        <f>Tabelle111[[#This Row],[Menge t Nges]]/Tabelle111[[#This Row],[Anzahl Lieferscheine]]</f>
        <v>1</v>
      </c>
      <c r="N1326" s="1">
        <f>Tabelle111[[#This Row],[Menge t P2O5]]/Tabelle111[[#This Row],[Anzahl Lieferscheine]]</f>
        <v>0.625</v>
      </c>
    </row>
    <row r="1327" spans="1:14" x14ac:dyDescent="0.2">
      <c r="A1327" s="2" t="s">
        <v>34</v>
      </c>
      <c r="B1327" s="2" t="s">
        <v>45</v>
      </c>
      <c r="C1327" s="2" t="s">
        <v>6</v>
      </c>
      <c r="D1327" s="2" t="s">
        <v>7</v>
      </c>
      <c r="E1327" s="2" t="s">
        <v>11</v>
      </c>
      <c r="F1327" s="2" t="s">
        <v>61</v>
      </c>
      <c r="G1327" s="1">
        <v>460.35</v>
      </c>
      <c r="H1327" s="1">
        <v>174.15</v>
      </c>
      <c r="I1327" s="4">
        <v>1</v>
      </c>
      <c r="J1327" s="2" t="s">
        <v>66</v>
      </c>
      <c r="K1327" s="1">
        <f>Tabelle111[[#This Row],[Menge kg Nges]]/1000</f>
        <v>0.46035000000000004</v>
      </c>
      <c r="L1327" s="1">
        <f>Tabelle111[[#This Row],[Menge kg P2O5]]/1000</f>
        <v>0.17415</v>
      </c>
      <c r="M1327" s="1">
        <f>Tabelle111[[#This Row],[Menge t Nges]]/Tabelle111[[#This Row],[Anzahl Lieferscheine]]</f>
        <v>0.46035000000000004</v>
      </c>
      <c r="N1327" s="1">
        <f>Tabelle111[[#This Row],[Menge t P2O5]]/Tabelle111[[#This Row],[Anzahl Lieferscheine]]</f>
        <v>0.17415</v>
      </c>
    </row>
    <row r="1328" spans="1:14" x14ac:dyDescent="0.2">
      <c r="A1328" s="2" t="s">
        <v>34</v>
      </c>
      <c r="B1328" s="2" t="s">
        <v>51</v>
      </c>
      <c r="C1328" s="2" t="s">
        <v>6</v>
      </c>
      <c r="D1328" s="2" t="s">
        <v>30</v>
      </c>
      <c r="E1328" s="2" t="s">
        <v>26</v>
      </c>
      <c r="F1328" s="2" t="s">
        <v>61</v>
      </c>
      <c r="G1328" s="1">
        <v>685.8</v>
      </c>
      <c r="H1328" s="1">
        <v>235.9</v>
      </c>
      <c r="I1328" s="4">
        <v>2</v>
      </c>
      <c r="J1328" s="2" t="s">
        <v>66</v>
      </c>
      <c r="K1328" s="1">
        <f>Tabelle111[[#This Row],[Menge kg Nges]]/1000</f>
        <v>0.68579999999999997</v>
      </c>
      <c r="L1328" s="1">
        <f>Tabelle111[[#This Row],[Menge kg P2O5]]/1000</f>
        <v>0.2359</v>
      </c>
      <c r="M1328" s="1">
        <f>Tabelle111[[#This Row],[Menge t Nges]]/Tabelle111[[#This Row],[Anzahl Lieferscheine]]</f>
        <v>0.34289999999999998</v>
      </c>
      <c r="N1328" s="1">
        <f>Tabelle111[[#This Row],[Menge t P2O5]]/Tabelle111[[#This Row],[Anzahl Lieferscheine]]</f>
        <v>0.11795</v>
      </c>
    </row>
    <row r="1329" spans="1:14" x14ac:dyDescent="0.2">
      <c r="A1329" s="2" t="s">
        <v>34</v>
      </c>
      <c r="B1329" s="2" t="s">
        <v>51</v>
      </c>
      <c r="C1329" s="2" t="s">
        <v>6</v>
      </c>
      <c r="D1329" s="2" t="s">
        <v>7</v>
      </c>
      <c r="E1329" s="2" t="s">
        <v>11</v>
      </c>
      <c r="F1329" s="2" t="s">
        <v>61</v>
      </c>
      <c r="G1329" s="1">
        <v>226.8</v>
      </c>
      <c r="H1329" s="1">
        <v>94.5</v>
      </c>
      <c r="I1329" s="4">
        <v>1</v>
      </c>
      <c r="J1329" s="2" t="s">
        <v>66</v>
      </c>
      <c r="K1329" s="1">
        <f>Tabelle111[[#This Row],[Menge kg Nges]]/1000</f>
        <v>0.2268</v>
      </c>
      <c r="L1329" s="1">
        <f>Tabelle111[[#This Row],[Menge kg P2O5]]/1000</f>
        <v>9.4500000000000001E-2</v>
      </c>
      <c r="M1329" s="1">
        <f>Tabelle111[[#This Row],[Menge t Nges]]/Tabelle111[[#This Row],[Anzahl Lieferscheine]]</f>
        <v>0.2268</v>
      </c>
      <c r="N1329" s="1">
        <f>Tabelle111[[#This Row],[Menge t P2O5]]/Tabelle111[[#This Row],[Anzahl Lieferscheine]]</f>
        <v>9.4500000000000001E-2</v>
      </c>
    </row>
    <row r="1330" spans="1:14" x14ac:dyDescent="0.2">
      <c r="A1330" s="2" t="s">
        <v>34</v>
      </c>
      <c r="B1330" s="2" t="s">
        <v>51</v>
      </c>
      <c r="C1330" s="2" t="s">
        <v>6</v>
      </c>
      <c r="D1330" s="2" t="s">
        <v>7</v>
      </c>
      <c r="E1330" s="2" t="s">
        <v>12</v>
      </c>
      <c r="F1330" s="2" t="s">
        <v>61</v>
      </c>
      <c r="G1330" s="1">
        <v>1836</v>
      </c>
      <c r="H1330" s="1">
        <v>796</v>
      </c>
      <c r="I1330" s="4">
        <v>16</v>
      </c>
      <c r="J1330" s="2" t="s">
        <v>66</v>
      </c>
      <c r="K1330" s="1">
        <f>Tabelle111[[#This Row],[Menge kg Nges]]/1000</f>
        <v>1.8360000000000001</v>
      </c>
      <c r="L1330" s="1">
        <f>Tabelle111[[#This Row],[Menge kg P2O5]]/1000</f>
        <v>0.79600000000000004</v>
      </c>
      <c r="M1330" s="1">
        <f>Tabelle111[[#This Row],[Menge t Nges]]/Tabelle111[[#This Row],[Anzahl Lieferscheine]]</f>
        <v>0.11475</v>
      </c>
      <c r="N1330" s="1">
        <f>Tabelle111[[#This Row],[Menge t P2O5]]/Tabelle111[[#This Row],[Anzahl Lieferscheine]]</f>
        <v>4.9750000000000003E-2</v>
      </c>
    </row>
    <row r="1331" spans="1:14" x14ac:dyDescent="0.2">
      <c r="A1331" s="2" t="s">
        <v>34</v>
      </c>
      <c r="B1331" s="2" t="s">
        <v>52</v>
      </c>
      <c r="C1331" s="2" t="s">
        <v>6</v>
      </c>
      <c r="D1331" s="2" t="s">
        <v>7</v>
      </c>
      <c r="E1331" s="2" t="s">
        <v>12</v>
      </c>
      <c r="F1331" s="2" t="s">
        <v>61</v>
      </c>
      <c r="G1331" s="1">
        <v>4111.9800000000005</v>
      </c>
      <c r="H1331" s="1">
        <v>1559.07</v>
      </c>
      <c r="I1331" s="4">
        <v>15</v>
      </c>
      <c r="J1331" s="2" t="s">
        <v>66</v>
      </c>
      <c r="K1331" s="1">
        <f>Tabelle111[[#This Row],[Menge kg Nges]]/1000</f>
        <v>4.1119800000000009</v>
      </c>
      <c r="L1331" s="1">
        <f>Tabelle111[[#This Row],[Menge kg P2O5]]/1000</f>
        <v>1.55907</v>
      </c>
      <c r="M1331" s="1">
        <f>Tabelle111[[#This Row],[Menge t Nges]]/Tabelle111[[#This Row],[Anzahl Lieferscheine]]</f>
        <v>0.27413200000000004</v>
      </c>
      <c r="N1331" s="1">
        <f>Tabelle111[[#This Row],[Menge t P2O5]]/Tabelle111[[#This Row],[Anzahl Lieferscheine]]</f>
        <v>0.103938</v>
      </c>
    </row>
    <row r="1332" spans="1:14" x14ac:dyDescent="0.2">
      <c r="A1332" s="2" t="s">
        <v>34</v>
      </c>
      <c r="B1332" s="2" t="s">
        <v>52</v>
      </c>
      <c r="C1332" s="2" t="s">
        <v>6</v>
      </c>
      <c r="D1332" s="2" t="s">
        <v>15</v>
      </c>
      <c r="E1332" s="2" t="s">
        <v>8</v>
      </c>
      <c r="F1332" s="2" t="s">
        <v>61</v>
      </c>
      <c r="G1332" s="1">
        <v>93.75</v>
      </c>
      <c r="H1332" s="1">
        <v>107.5</v>
      </c>
      <c r="I1332" s="4">
        <v>1</v>
      </c>
      <c r="J1332" s="2" t="s">
        <v>66</v>
      </c>
      <c r="K1332" s="1">
        <f>Tabelle111[[#This Row],[Menge kg Nges]]/1000</f>
        <v>9.375E-2</v>
      </c>
      <c r="L1332" s="1">
        <f>Tabelle111[[#This Row],[Menge kg P2O5]]/1000</f>
        <v>0.1075</v>
      </c>
      <c r="M1332" s="1">
        <f>Tabelle111[[#This Row],[Menge t Nges]]/Tabelle111[[#This Row],[Anzahl Lieferscheine]]</f>
        <v>9.375E-2</v>
      </c>
      <c r="N1332" s="1">
        <f>Tabelle111[[#This Row],[Menge t P2O5]]/Tabelle111[[#This Row],[Anzahl Lieferscheine]]</f>
        <v>0.1075</v>
      </c>
    </row>
    <row r="1333" spans="1:14" x14ac:dyDescent="0.2">
      <c r="A1333" s="2" t="s">
        <v>34</v>
      </c>
      <c r="B1333" s="2" t="s">
        <v>52</v>
      </c>
      <c r="C1333" s="2" t="s">
        <v>6</v>
      </c>
      <c r="D1333" s="2" t="s">
        <v>15</v>
      </c>
      <c r="E1333" s="2" t="s">
        <v>18</v>
      </c>
      <c r="F1333" s="2" t="s">
        <v>61</v>
      </c>
      <c r="G1333" s="1">
        <v>117.6</v>
      </c>
      <c r="H1333" s="1">
        <v>95.2</v>
      </c>
      <c r="I1333" s="4">
        <v>1</v>
      </c>
      <c r="J1333" s="2" t="s">
        <v>66</v>
      </c>
      <c r="K1333" s="1">
        <f>Tabelle111[[#This Row],[Menge kg Nges]]/1000</f>
        <v>0.1176</v>
      </c>
      <c r="L1333" s="1">
        <f>Tabelle111[[#This Row],[Menge kg P2O5]]/1000</f>
        <v>9.5200000000000007E-2</v>
      </c>
      <c r="M1333" s="1">
        <f>Tabelle111[[#This Row],[Menge t Nges]]/Tabelle111[[#This Row],[Anzahl Lieferscheine]]</f>
        <v>0.1176</v>
      </c>
      <c r="N1333" s="1">
        <f>Tabelle111[[#This Row],[Menge t P2O5]]/Tabelle111[[#This Row],[Anzahl Lieferscheine]]</f>
        <v>9.5200000000000007E-2</v>
      </c>
    </row>
    <row r="1334" spans="1:14" x14ac:dyDescent="0.2">
      <c r="A1334" s="2" t="s">
        <v>34</v>
      </c>
      <c r="B1334" s="2" t="s">
        <v>37</v>
      </c>
      <c r="C1334" s="2" t="s">
        <v>6</v>
      </c>
      <c r="D1334" s="2" t="s">
        <v>30</v>
      </c>
      <c r="E1334" s="2" t="s">
        <v>26</v>
      </c>
      <c r="F1334" s="2" t="s">
        <v>61</v>
      </c>
      <c r="G1334" s="1">
        <v>2052</v>
      </c>
      <c r="H1334" s="1">
        <v>780</v>
      </c>
      <c r="I1334" s="4">
        <v>2</v>
      </c>
      <c r="J1334" s="2" t="s">
        <v>66</v>
      </c>
      <c r="K1334" s="1">
        <f>Tabelle111[[#This Row],[Menge kg Nges]]/1000</f>
        <v>2.052</v>
      </c>
      <c r="L1334" s="1">
        <f>Tabelle111[[#This Row],[Menge kg P2O5]]/1000</f>
        <v>0.78</v>
      </c>
      <c r="M1334" s="1">
        <f>Tabelle111[[#This Row],[Menge t Nges]]/Tabelle111[[#This Row],[Anzahl Lieferscheine]]</f>
        <v>1.026</v>
      </c>
      <c r="N1334" s="1">
        <f>Tabelle111[[#This Row],[Menge t P2O5]]/Tabelle111[[#This Row],[Anzahl Lieferscheine]]</f>
        <v>0.39</v>
      </c>
    </row>
    <row r="1335" spans="1:14" x14ac:dyDescent="0.2">
      <c r="A1335" s="2" t="s">
        <v>34</v>
      </c>
      <c r="B1335" s="2" t="s">
        <v>38</v>
      </c>
      <c r="C1335" s="2" t="s">
        <v>6</v>
      </c>
      <c r="D1335" s="2" t="s">
        <v>30</v>
      </c>
      <c r="E1335" s="2" t="s">
        <v>26</v>
      </c>
      <c r="F1335" s="2" t="s">
        <v>61</v>
      </c>
      <c r="G1335" s="1">
        <v>414.48</v>
      </c>
      <c r="H1335" s="1">
        <v>303.82</v>
      </c>
      <c r="I1335" s="4">
        <v>1</v>
      </c>
      <c r="J1335" s="2" t="s">
        <v>66</v>
      </c>
      <c r="K1335" s="1">
        <f>Tabelle111[[#This Row],[Menge kg Nges]]/1000</f>
        <v>0.41448000000000002</v>
      </c>
      <c r="L1335" s="1">
        <f>Tabelle111[[#This Row],[Menge kg P2O5]]/1000</f>
        <v>0.30381999999999998</v>
      </c>
      <c r="M1335" s="1">
        <f>Tabelle111[[#This Row],[Menge t Nges]]/Tabelle111[[#This Row],[Anzahl Lieferscheine]]</f>
        <v>0.41448000000000002</v>
      </c>
      <c r="N1335" s="1">
        <f>Tabelle111[[#This Row],[Menge t P2O5]]/Tabelle111[[#This Row],[Anzahl Lieferscheine]]</f>
        <v>0.30381999999999998</v>
      </c>
    </row>
    <row r="1336" spans="1:14" x14ac:dyDescent="0.2">
      <c r="A1336" s="2" t="s">
        <v>34</v>
      </c>
      <c r="B1336" s="2" t="s">
        <v>38</v>
      </c>
      <c r="C1336" s="2" t="s">
        <v>6</v>
      </c>
      <c r="D1336" s="2" t="s">
        <v>15</v>
      </c>
      <c r="E1336" s="2" t="s">
        <v>21</v>
      </c>
      <c r="F1336" s="2" t="s">
        <v>61</v>
      </c>
      <c r="G1336" s="1">
        <v>624</v>
      </c>
      <c r="H1336" s="1">
        <v>360</v>
      </c>
      <c r="I1336" s="4">
        <v>1</v>
      </c>
      <c r="J1336" s="2" t="s">
        <v>66</v>
      </c>
      <c r="K1336" s="1">
        <f>Tabelle111[[#This Row],[Menge kg Nges]]/1000</f>
        <v>0.624</v>
      </c>
      <c r="L1336" s="1">
        <f>Tabelle111[[#This Row],[Menge kg P2O5]]/1000</f>
        <v>0.36</v>
      </c>
      <c r="M1336" s="1">
        <f>Tabelle111[[#This Row],[Menge t Nges]]/Tabelle111[[#This Row],[Anzahl Lieferscheine]]</f>
        <v>0.624</v>
      </c>
      <c r="N1336" s="1">
        <f>Tabelle111[[#This Row],[Menge t P2O5]]/Tabelle111[[#This Row],[Anzahl Lieferscheine]]</f>
        <v>0.36</v>
      </c>
    </row>
    <row r="1337" spans="1:14" x14ac:dyDescent="0.2">
      <c r="A1337" s="2" t="s">
        <v>34</v>
      </c>
      <c r="B1337" s="2" t="s">
        <v>39</v>
      </c>
      <c r="C1337" s="2" t="s">
        <v>6</v>
      </c>
      <c r="D1337" s="2" t="s">
        <v>30</v>
      </c>
      <c r="E1337" s="2" t="s">
        <v>26</v>
      </c>
      <c r="F1337" s="2" t="s">
        <v>61</v>
      </c>
      <c r="G1337" s="1">
        <v>3664.82</v>
      </c>
      <c r="H1337" s="1">
        <v>1567.8999999999996</v>
      </c>
      <c r="I1337" s="4">
        <v>13</v>
      </c>
      <c r="J1337" s="2" t="s">
        <v>66</v>
      </c>
      <c r="K1337" s="1">
        <f>Tabelle111[[#This Row],[Menge kg Nges]]/1000</f>
        <v>3.6648200000000002</v>
      </c>
      <c r="L1337" s="1">
        <f>Tabelle111[[#This Row],[Menge kg P2O5]]/1000</f>
        <v>1.5678999999999996</v>
      </c>
      <c r="M1337" s="1">
        <f>Tabelle111[[#This Row],[Menge t Nges]]/Tabelle111[[#This Row],[Anzahl Lieferscheine]]</f>
        <v>0.2819092307692308</v>
      </c>
      <c r="N1337" s="1">
        <f>Tabelle111[[#This Row],[Menge t P2O5]]/Tabelle111[[#This Row],[Anzahl Lieferscheine]]</f>
        <v>0.12060769230769228</v>
      </c>
    </row>
    <row r="1338" spans="1:14" x14ac:dyDescent="0.2">
      <c r="A1338" s="2" t="s">
        <v>34</v>
      </c>
      <c r="B1338" s="2" t="s">
        <v>39</v>
      </c>
      <c r="C1338" s="2" t="s">
        <v>6</v>
      </c>
      <c r="D1338" s="2" t="s">
        <v>7</v>
      </c>
      <c r="E1338" s="2" t="s">
        <v>9</v>
      </c>
      <c r="F1338" s="2" t="s">
        <v>61</v>
      </c>
      <c r="G1338" s="1">
        <v>108.8</v>
      </c>
      <c r="H1338" s="1">
        <v>60.4</v>
      </c>
      <c r="I1338" s="4">
        <v>1</v>
      </c>
      <c r="J1338" s="2" t="s">
        <v>66</v>
      </c>
      <c r="K1338" s="1">
        <f>Tabelle111[[#This Row],[Menge kg Nges]]/1000</f>
        <v>0.10879999999999999</v>
      </c>
      <c r="L1338" s="1">
        <f>Tabelle111[[#This Row],[Menge kg P2O5]]/1000</f>
        <v>6.0399999999999995E-2</v>
      </c>
      <c r="M1338" s="1">
        <f>Tabelle111[[#This Row],[Menge t Nges]]/Tabelle111[[#This Row],[Anzahl Lieferscheine]]</f>
        <v>0.10879999999999999</v>
      </c>
      <c r="N1338" s="1">
        <f>Tabelle111[[#This Row],[Menge t P2O5]]/Tabelle111[[#This Row],[Anzahl Lieferscheine]]</f>
        <v>6.0399999999999995E-2</v>
      </c>
    </row>
    <row r="1339" spans="1:14" x14ac:dyDescent="0.2">
      <c r="A1339" s="2" t="s">
        <v>34</v>
      </c>
      <c r="B1339" s="2" t="s">
        <v>39</v>
      </c>
      <c r="C1339" s="2" t="s">
        <v>6</v>
      </c>
      <c r="D1339" s="2" t="s">
        <v>7</v>
      </c>
      <c r="E1339" s="2" t="s">
        <v>11</v>
      </c>
      <c r="F1339" s="2" t="s">
        <v>61</v>
      </c>
      <c r="G1339" s="1">
        <v>1796.4</v>
      </c>
      <c r="H1339" s="1">
        <v>826.5</v>
      </c>
      <c r="I1339" s="4">
        <v>5</v>
      </c>
      <c r="J1339" s="2" t="s">
        <v>66</v>
      </c>
      <c r="K1339" s="1">
        <f>Tabelle111[[#This Row],[Menge kg Nges]]/1000</f>
        <v>1.7964</v>
      </c>
      <c r="L1339" s="1">
        <f>Tabelle111[[#This Row],[Menge kg P2O5]]/1000</f>
        <v>0.82650000000000001</v>
      </c>
      <c r="M1339" s="1">
        <f>Tabelle111[[#This Row],[Menge t Nges]]/Tabelle111[[#This Row],[Anzahl Lieferscheine]]</f>
        <v>0.35927999999999999</v>
      </c>
      <c r="N1339" s="1">
        <f>Tabelle111[[#This Row],[Menge t P2O5]]/Tabelle111[[#This Row],[Anzahl Lieferscheine]]</f>
        <v>0.1653</v>
      </c>
    </row>
    <row r="1340" spans="1:14" x14ac:dyDescent="0.2">
      <c r="A1340" s="2" t="s">
        <v>34</v>
      </c>
      <c r="B1340" s="2" t="s">
        <v>39</v>
      </c>
      <c r="C1340" s="2" t="s">
        <v>6</v>
      </c>
      <c r="D1340" s="2" t="s">
        <v>7</v>
      </c>
      <c r="E1340" s="2" t="s">
        <v>12</v>
      </c>
      <c r="F1340" s="2" t="s">
        <v>61</v>
      </c>
      <c r="G1340" s="1">
        <v>3008.08</v>
      </c>
      <c r="H1340" s="1">
        <v>1113.0500000000002</v>
      </c>
      <c r="I1340" s="4">
        <v>6</v>
      </c>
      <c r="J1340" s="2" t="s">
        <v>66</v>
      </c>
      <c r="K1340" s="1">
        <f>Tabelle111[[#This Row],[Menge kg Nges]]/1000</f>
        <v>3.0080800000000001</v>
      </c>
      <c r="L1340" s="1">
        <f>Tabelle111[[#This Row],[Menge kg P2O5]]/1000</f>
        <v>1.1130500000000001</v>
      </c>
      <c r="M1340" s="1">
        <f>Tabelle111[[#This Row],[Menge t Nges]]/Tabelle111[[#This Row],[Anzahl Lieferscheine]]</f>
        <v>0.50134666666666672</v>
      </c>
      <c r="N1340" s="1">
        <f>Tabelle111[[#This Row],[Menge t P2O5]]/Tabelle111[[#This Row],[Anzahl Lieferscheine]]</f>
        <v>0.18550833333333336</v>
      </c>
    </row>
    <row r="1341" spans="1:14" x14ac:dyDescent="0.2">
      <c r="A1341" s="2" t="s">
        <v>34</v>
      </c>
      <c r="B1341" s="2" t="s">
        <v>39</v>
      </c>
      <c r="C1341" s="2" t="s">
        <v>6</v>
      </c>
      <c r="D1341" s="2" t="s">
        <v>7</v>
      </c>
      <c r="E1341" s="2" t="s">
        <v>14</v>
      </c>
      <c r="F1341" s="2" t="s">
        <v>61</v>
      </c>
      <c r="G1341" s="1">
        <v>385</v>
      </c>
      <c r="H1341" s="1">
        <v>175</v>
      </c>
      <c r="I1341" s="4">
        <v>2</v>
      </c>
      <c r="J1341" s="2" t="s">
        <v>66</v>
      </c>
      <c r="K1341" s="1">
        <f>Tabelle111[[#This Row],[Menge kg Nges]]/1000</f>
        <v>0.38500000000000001</v>
      </c>
      <c r="L1341" s="1">
        <f>Tabelle111[[#This Row],[Menge kg P2O5]]/1000</f>
        <v>0.17499999999999999</v>
      </c>
      <c r="M1341" s="1">
        <f>Tabelle111[[#This Row],[Menge t Nges]]/Tabelle111[[#This Row],[Anzahl Lieferscheine]]</f>
        <v>0.1925</v>
      </c>
      <c r="N1341" s="1">
        <f>Tabelle111[[#This Row],[Menge t P2O5]]/Tabelle111[[#This Row],[Anzahl Lieferscheine]]</f>
        <v>8.7499999999999994E-2</v>
      </c>
    </row>
    <row r="1342" spans="1:14" x14ac:dyDescent="0.2">
      <c r="A1342" s="2" t="s">
        <v>34</v>
      </c>
      <c r="B1342" s="2" t="s">
        <v>53</v>
      </c>
      <c r="C1342" s="2" t="s">
        <v>6</v>
      </c>
      <c r="D1342" s="2" t="s">
        <v>30</v>
      </c>
      <c r="E1342" s="2" t="s">
        <v>26</v>
      </c>
      <c r="F1342" s="2" t="s">
        <v>61</v>
      </c>
      <c r="G1342" s="1">
        <v>131.04</v>
      </c>
      <c r="H1342" s="1">
        <v>53.97</v>
      </c>
      <c r="I1342" s="4">
        <v>1</v>
      </c>
      <c r="J1342" s="2" t="s">
        <v>66</v>
      </c>
      <c r="K1342" s="1">
        <f>Tabelle111[[#This Row],[Menge kg Nges]]/1000</f>
        <v>0.13103999999999999</v>
      </c>
      <c r="L1342" s="1">
        <f>Tabelle111[[#This Row],[Menge kg P2O5]]/1000</f>
        <v>5.3969999999999997E-2</v>
      </c>
      <c r="M1342" s="1">
        <f>Tabelle111[[#This Row],[Menge t Nges]]/Tabelle111[[#This Row],[Anzahl Lieferscheine]]</f>
        <v>0.13103999999999999</v>
      </c>
      <c r="N1342" s="1">
        <f>Tabelle111[[#This Row],[Menge t P2O5]]/Tabelle111[[#This Row],[Anzahl Lieferscheine]]</f>
        <v>5.3969999999999997E-2</v>
      </c>
    </row>
    <row r="1343" spans="1:14" x14ac:dyDescent="0.2">
      <c r="A1343" s="2" t="s">
        <v>34</v>
      </c>
      <c r="B1343" s="2" t="s">
        <v>28</v>
      </c>
      <c r="C1343" s="2" t="s">
        <v>6</v>
      </c>
      <c r="D1343" s="2" t="s">
        <v>30</v>
      </c>
      <c r="E1343" s="2" t="s">
        <v>26</v>
      </c>
      <c r="F1343" s="2" t="s">
        <v>61</v>
      </c>
      <c r="G1343" s="1">
        <v>6766.8</v>
      </c>
      <c r="H1343" s="1">
        <v>3950.73</v>
      </c>
      <c r="I1343" s="4">
        <v>9</v>
      </c>
      <c r="J1343" s="2" t="s">
        <v>66</v>
      </c>
      <c r="K1343" s="1">
        <f>Tabelle111[[#This Row],[Menge kg Nges]]/1000</f>
        <v>6.7667999999999999</v>
      </c>
      <c r="L1343" s="1">
        <f>Tabelle111[[#This Row],[Menge kg P2O5]]/1000</f>
        <v>3.9507300000000001</v>
      </c>
      <c r="M1343" s="1">
        <f>Tabelle111[[#This Row],[Menge t Nges]]/Tabelle111[[#This Row],[Anzahl Lieferscheine]]</f>
        <v>0.75186666666666668</v>
      </c>
      <c r="N1343" s="1">
        <f>Tabelle111[[#This Row],[Menge t P2O5]]/Tabelle111[[#This Row],[Anzahl Lieferscheine]]</f>
        <v>0.43897000000000003</v>
      </c>
    </row>
    <row r="1344" spans="1:14" x14ac:dyDescent="0.2">
      <c r="A1344" s="2" t="s">
        <v>34</v>
      </c>
      <c r="B1344" s="2" t="s">
        <v>28</v>
      </c>
      <c r="C1344" s="2" t="s">
        <v>6</v>
      </c>
      <c r="D1344" s="2" t="s">
        <v>15</v>
      </c>
      <c r="E1344" s="2" t="s">
        <v>18</v>
      </c>
      <c r="F1344" s="2" t="s">
        <v>61</v>
      </c>
      <c r="G1344" s="1">
        <v>1288.23</v>
      </c>
      <c r="H1344" s="1">
        <v>952.2</v>
      </c>
      <c r="I1344" s="4">
        <v>1</v>
      </c>
      <c r="J1344" s="2" t="s">
        <v>66</v>
      </c>
      <c r="K1344" s="1">
        <f>Tabelle111[[#This Row],[Menge kg Nges]]/1000</f>
        <v>1.28823</v>
      </c>
      <c r="L1344" s="1">
        <f>Tabelle111[[#This Row],[Menge kg P2O5]]/1000</f>
        <v>0.95220000000000005</v>
      </c>
      <c r="M1344" s="1">
        <f>Tabelle111[[#This Row],[Menge t Nges]]/Tabelle111[[#This Row],[Anzahl Lieferscheine]]</f>
        <v>1.28823</v>
      </c>
      <c r="N1344" s="1">
        <f>Tabelle111[[#This Row],[Menge t P2O5]]/Tabelle111[[#This Row],[Anzahl Lieferscheine]]</f>
        <v>0.95220000000000005</v>
      </c>
    </row>
    <row r="1345" spans="1:14" x14ac:dyDescent="0.2">
      <c r="A1345" s="2" t="s">
        <v>34</v>
      </c>
      <c r="B1345" s="2" t="s">
        <v>28</v>
      </c>
      <c r="C1345" s="2" t="s">
        <v>6</v>
      </c>
      <c r="D1345" s="2" t="s">
        <v>15</v>
      </c>
      <c r="E1345" s="2" t="s">
        <v>21</v>
      </c>
      <c r="F1345" s="2" t="s">
        <v>61</v>
      </c>
      <c r="G1345" s="1">
        <v>3545.7400000000002</v>
      </c>
      <c r="H1345" s="1">
        <v>2217.11</v>
      </c>
      <c r="I1345" s="4">
        <v>7</v>
      </c>
      <c r="J1345" s="2" t="s">
        <v>66</v>
      </c>
      <c r="K1345" s="1">
        <f>Tabelle111[[#This Row],[Menge kg Nges]]/1000</f>
        <v>3.5457400000000003</v>
      </c>
      <c r="L1345" s="1">
        <f>Tabelle111[[#This Row],[Menge kg P2O5]]/1000</f>
        <v>2.2171099999999999</v>
      </c>
      <c r="M1345" s="1">
        <f>Tabelle111[[#This Row],[Menge t Nges]]/Tabelle111[[#This Row],[Anzahl Lieferscheine]]</f>
        <v>0.50653428571428571</v>
      </c>
      <c r="N1345" s="1">
        <f>Tabelle111[[#This Row],[Menge t P2O5]]/Tabelle111[[#This Row],[Anzahl Lieferscheine]]</f>
        <v>0.31673000000000001</v>
      </c>
    </row>
    <row r="1346" spans="1:14" x14ac:dyDescent="0.2">
      <c r="A1346" s="2" t="s">
        <v>34</v>
      </c>
      <c r="B1346" s="2" t="s">
        <v>28</v>
      </c>
      <c r="C1346" s="2" t="s">
        <v>6</v>
      </c>
      <c r="D1346" s="2" t="s">
        <v>15</v>
      </c>
      <c r="E1346" s="2" t="s">
        <v>13</v>
      </c>
      <c r="F1346" s="2" t="s">
        <v>61</v>
      </c>
      <c r="G1346" s="1">
        <v>655.20000000000005</v>
      </c>
      <c r="H1346" s="1">
        <v>348</v>
      </c>
      <c r="I1346" s="4">
        <v>4</v>
      </c>
      <c r="J1346" s="2" t="s">
        <v>66</v>
      </c>
      <c r="K1346" s="1">
        <f>Tabelle111[[#This Row],[Menge kg Nges]]/1000</f>
        <v>0.6552</v>
      </c>
      <c r="L1346" s="1">
        <f>Tabelle111[[#This Row],[Menge kg P2O5]]/1000</f>
        <v>0.34799999999999998</v>
      </c>
      <c r="M1346" s="1">
        <f>Tabelle111[[#This Row],[Menge t Nges]]/Tabelle111[[#This Row],[Anzahl Lieferscheine]]</f>
        <v>0.1638</v>
      </c>
      <c r="N1346" s="1">
        <f>Tabelle111[[#This Row],[Menge t P2O5]]/Tabelle111[[#This Row],[Anzahl Lieferscheine]]</f>
        <v>8.6999999999999994E-2</v>
      </c>
    </row>
    <row r="1347" spans="1:14" x14ac:dyDescent="0.2">
      <c r="A1347" s="2" t="s">
        <v>34</v>
      </c>
      <c r="B1347" s="2" t="s">
        <v>41</v>
      </c>
      <c r="C1347" s="2" t="s">
        <v>6</v>
      </c>
      <c r="D1347" s="2" t="s">
        <v>30</v>
      </c>
      <c r="E1347" s="2" t="s">
        <v>26</v>
      </c>
      <c r="F1347" s="2" t="s">
        <v>61</v>
      </c>
      <c r="G1347" s="1">
        <v>4058.5300000000007</v>
      </c>
      <c r="H1347" s="1">
        <v>1802.02</v>
      </c>
      <c r="I1347" s="4">
        <v>22</v>
      </c>
      <c r="J1347" s="2" t="s">
        <v>66</v>
      </c>
      <c r="K1347" s="1">
        <f>Tabelle111[[#This Row],[Menge kg Nges]]/1000</f>
        <v>4.0585300000000011</v>
      </c>
      <c r="L1347" s="1">
        <f>Tabelle111[[#This Row],[Menge kg P2O5]]/1000</f>
        <v>1.80202</v>
      </c>
      <c r="M1347" s="1">
        <f>Tabelle111[[#This Row],[Menge t Nges]]/Tabelle111[[#This Row],[Anzahl Lieferscheine]]</f>
        <v>0.1844786363636364</v>
      </c>
      <c r="N1347" s="1">
        <f>Tabelle111[[#This Row],[Menge t P2O5]]/Tabelle111[[#This Row],[Anzahl Lieferscheine]]</f>
        <v>8.1909999999999997E-2</v>
      </c>
    </row>
    <row r="1348" spans="1:14" x14ac:dyDescent="0.2">
      <c r="A1348" s="2" t="s">
        <v>34</v>
      </c>
      <c r="B1348" s="2" t="s">
        <v>41</v>
      </c>
      <c r="C1348" s="2" t="s">
        <v>6</v>
      </c>
      <c r="D1348" s="2" t="s">
        <v>7</v>
      </c>
      <c r="E1348" s="2" t="s">
        <v>9</v>
      </c>
      <c r="F1348" s="2" t="s">
        <v>61</v>
      </c>
      <c r="G1348" s="1">
        <v>88</v>
      </c>
      <c r="H1348" s="1">
        <v>36</v>
      </c>
      <c r="I1348" s="4">
        <v>1</v>
      </c>
      <c r="J1348" s="2" t="s">
        <v>66</v>
      </c>
      <c r="K1348" s="1">
        <f>Tabelle111[[#This Row],[Menge kg Nges]]/1000</f>
        <v>8.7999999999999995E-2</v>
      </c>
      <c r="L1348" s="1">
        <f>Tabelle111[[#This Row],[Menge kg P2O5]]/1000</f>
        <v>3.5999999999999997E-2</v>
      </c>
      <c r="M1348" s="1">
        <f>Tabelle111[[#This Row],[Menge t Nges]]/Tabelle111[[#This Row],[Anzahl Lieferscheine]]</f>
        <v>8.7999999999999995E-2</v>
      </c>
      <c r="N1348" s="1">
        <f>Tabelle111[[#This Row],[Menge t P2O5]]/Tabelle111[[#This Row],[Anzahl Lieferscheine]]</f>
        <v>3.5999999999999997E-2</v>
      </c>
    </row>
    <row r="1349" spans="1:14" x14ac:dyDescent="0.2">
      <c r="A1349" s="2" t="s">
        <v>34</v>
      </c>
      <c r="B1349" s="2" t="s">
        <v>41</v>
      </c>
      <c r="C1349" s="2" t="s">
        <v>6</v>
      </c>
      <c r="D1349" s="2" t="s">
        <v>7</v>
      </c>
      <c r="E1349" s="2" t="s">
        <v>12</v>
      </c>
      <c r="F1349" s="2" t="s">
        <v>61</v>
      </c>
      <c r="G1349" s="1">
        <v>2881.4799999999996</v>
      </c>
      <c r="H1349" s="1">
        <v>1038.9399999999998</v>
      </c>
      <c r="I1349" s="4">
        <v>12</v>
      </c>
      <c r="J1349" s="2" t="s">
        <v>66</v>
      </c>
      <c r="K1349" s="1">
        <f>Tabelle111[[#This Row],[Menge kg Nges]]/1000</f>
        <v>2.8814799999999994</v>
      </c>
      <c r="L1349" s="1">
        <f>Tabelle111[[#This Row],[Menge kg P2O5]]/1000</f>
        <v>1.0389399999999998</v>
      </c>
      <c r="M1349" s="1">
        <f>Tabelle111[[#This Row],[Menge t Nges]]/Tabelle111[[#This Row],[Anzahl Lieferscheine]]</f>
        <v>0.24012333333333327</v>
      </c>
      <c r="N1349" s="1">
        <f>Tabelle111[[#This Row],[Menge t P2O5]]/Tabelle111[[#This Row],[Anzahl Lieferscheine]]</f>
        <v>8.6578333333333313E-2</v>
      </c>
    </row>
    <row r="1350" spans="1:14" x14ac:dyDescent="0.2">
      <c r="A1350" s="2" t="s">
        <v>34</v>
      </c>
      <c r="B1350" s="2" t="s">
        <v>41</v>
      </c>
      <c r="C1350" s="2" t="s">
        <v>6</v>
      </c>
      <c r="D1350" s="2" t="s">
        <v>7</v>
      </c>
      <c r="E1350" s="2" t="s">
        <v>13</v>
      </c>
      <c r="F1350" s="2" t="s">
        <v>61</v>
      </c>
      <c r="G1350" s="1">
        <v>355.2</v>
      </c>
      <c r="H1350" s="1">
        <v>199.2</v>
      </c>
      <c r="I1350" s="4">
        <v>1</v>
      </c>
      <c r="J1350" s="2" t="s">
        <v>66</v>
      </c>
      <c r="K1350" s="1">
        <f>Tabelle111[[#This Row],[Menge kg Nges]]/1000</f>
        <v>0.35520000000000002</v>
      </c>
      <c r="L1350" s="1">
        <f>Tabelle111[[#This Row],[Menge kg P2O5]]/1000</f>
        <v>0.19919999999999999</v>
      </c>
      <c r="M1350" s="1">
        <f>Tabelle111[[#This Row],[Menge t Nges]]/Tabelle111[[#This Row],[Anzahl Lieferscheine]]</f>
        <v>0.35520000000000002</v>
      </c>
      <c r="N1350" s="1">
        <f>Tabelle111[[#This Row],[Menge t P2O5]]/Tabelle111[[#This Row],[Anzahl Lieferscheine]]</f>
        <v>0.19919999999999999</v>
      </c>
    </row>
    <row r="1351" spans="1:14" x14ac:dyDescent="0.2">
      <c r="A1351" s="2" t="s">
        <v>34</v>
      </c>
      <c r="B1351" s="2" t="s">
        <v>41</v>
      </c>
      <c r="C1351" s="2" t="s">
        <v>6</v>
      </c>
      <c r="D1351" s="2" t="s">
        <v>7</v>
      </c>
      <c r="E1351" s="2" t="s">
        <v>14</v>
      </c>
      <c r="F1351" s="2" t="s">
        <v>61</v>
      </c>
      <c r="G1351" s="1">
        <v>3265</v>
      </c>
      <c r="H1351" s="1">
        <v>1345</v>
      </c>
      <c r="I1351" s="4">
        <v>11</v>
      </c>
      <c r="J1351" s="2" t="s">
        <v>66</v>
      </c>
      <c r="K1351" s="1">
        <f>Tabelle111[[#This Row],[Menge kg Nges]]/1000</f>
        <v>3.2650000000000001</v>
      </c>
      <c r="L1351" s="1">
        <f>Tabelle111[[#This Row],[Menge kg P2O5]]/1000</f>
        <v>1.345</v>
      </c>
      <c r="M1351" s="1">
        <f>Tabelle111[[#This Row],[Menge t Nges]]/Tabelle111[[#This Row],[Anzahl Lieferscheine]]</f>
        <v>0.29681818181818181</v>
      </c>
      <c r="N1351" s="1">
        <f>Tabelle111[[#This Row],[Menge t P2O5]]/Tabelle111[[#This Row],[Anzahl Lieferscheine]]</f>
        <v>0.12227272727272727</v>
      </c>
    </row>
    <row r="1352" spans="1:14" x14ac:dyDescent="0.2">
      <c r="A1352" s="2" t="s">
        <v>34</v>
      </c>
      <c r="B1352" s="2" t="s">
        <v>41</v>
      </c>
      <c r="C1352" s="2" t="s">
        <v>6</v>
      </c>
      <c r="D1352" s="2" t="s">
        <v>15</v>
      </c>
      <c r="E1352" s="2" t="s">
        <v>18</v>
      </c>
      <c r="F1352" s="2" t="s">
        <v>61</v>
      </c>
      <c r="G1352" s="1">
        <v>21.84</v>
      </c>
      <c r="H1352" s="1">
        <v>17.68</v>
      </c>
      <c r="I1352" s="4">
        <v>1</v>
      </c>
      <c r="J1352" s="2" t="s">
        <v>66</v>
      </c>
      <c r="K1352" s="1">
        <f>Tabelle111[[#This Row],[Menge kg Nges]]/1000</f>
        <v>2.1839999999999998E-2</v>
      </c>
      <c r="L1352" s="1">
        <f>Tabelle111[[#This Row],[Menge kg P2O5]]/1000</f>
        <v>1.7680000000000001E-2</v>
      </c>
      <c r="M1352" s="1">
        <f>Tabelle111[[#This Row],[Menge t Nges]]/Tabelle111[[#This Row],[Anzahl Lieferscheine]]</f>
        <v>2.1839999999999998E-2</v>
      </c>
      <c r="N1352" s="1">
        <f>Tabelle111[[#This Row],[Menge t P2O5]]/Tabelle111[[#This Row],[Anzahl Lieferscheine]]</f>
        <v>1.7680000000000001E-2</v>
      </c>
    </row>
    <row r="1353" spans="1:14" x14ac:dyDescent="0.2">
      <c r="A1353" s="2" t="s">
        <v>34</v>
      </c>
      <c r="B1353" s="2" t="s">
        <v>41</v>
      </c>
      <c r="C1353" s="2" t="s">
        <v>6</v>
      </c>
      <c r="D1353" s="2" t="s">
        <v>15</v>
      </c>
      <c r="E1353" s="2" t="s">
        <v>19</v>
      </c>
      <c r="F1353" s="2" t="s">
        <v>61</v>
      </c>
      <c r="G1353" s="1">
        <v>202.5</v>
      </c>
      <c r="H1353" s="1">
        <v>225</v>
      </c>
      <c r="I1353" s="4">
        <v>2</v>
      </c>
      <c r="J1353" s="2" t="s">
        <v>66</v>
      </c>
      <c r="K1353" s="1">
        <f>Tabelle111[[#This Row],[Menge kg Nges]]/1000</f>
        <v>0.20250000000000001</v>
      </c>
      <c r="L1353" s="1">
        <f>Tabelle111[[#This Row],[Menge kg P2O5]]/1000</f>
        <v>0.22500000000000001</v>
      </c>
      <c r="M1353" s="1">
        <f>Tabelle111[[#This Row],[Menge t Nges]]/Tabelle111[[#This Row],[Anzahl Lieferscheine]]</f>
        <v>0.10125000000000001</v>
      </c>
      <c r="N1353" s="1">
        <f>Tabelle111[[#This Row],[Menge t P2O5]]/Tabelle111[[#This Row],[Anzahl Lieferscheine]]</f>
        <v>0.1125</v>
      </c>
    </row>
    <row r="1354" spans="1:14" x14ac:dyDescent="0.2">
      <c r="A1354" s="2" t="s">
        <v>34</v>
      </c>
      <c r="B1354" s="2" t="s">
        <v>41</v>
      </c>
      <c r="C1354" s="2" t="s">
        <v>6</v>
      </c>
      <c r="D1354" s="2" t="s">
        <v>15</v>
      </c>
      <c r="E1354" s="2" t="s">
        <v>21</v>
      </c>
      <c r="F1354" s="2" t="s">
        <v>61</v>
      </c>
      <c r="G1354" s="1">
        <v>203</v>
      </c>
      <c r="H1354" s="1">
        <v>120</v>
      </c>
      <c r="I1354" s="4">
        <v>1</v>
      </c>
      <c r="J1354" s="2" t="s">
        <v>66</v>
      </c>
      <c r="K1354" s="1">
        <f>Tabelle111[[#This Row],[Menge kg Nges]]/1000</f>
        <v>0.20300000000000001</v>
      </c>
      <c r="L1354" s="1">
        <f>Tabelle111[[#This Row],[Menge kg P2O5]]/1000</f>
        <v>0.12</v>
      </c>
      <c r="M1354" s="1">
        <f>Tabelle111[[#This Row],[Menge t Nges]]/Tabelle111[[#This Row],[Anzahl Lieferscheine]]</f>
        <v>0.20300000000000001</v>
      </c>
      <c r="N1354" s="1">
        <f>Tabelle111[[#This Row],[Menge t P2O5]]/Tabelle111[[#This Row],[Anzahl Lieferscheine]]</f>
        <v>0.12</v>
      </c>
    </row>
    <row r="1355" spans="1:14" x14ac:dyDescent="0.2">
      <c r="A1355" s="2" t="s">
        <v>34</v>
      </c>
      <c r="B1355" s="2" t="s">
        <v>42</v>
      </c>
      <c r="C1355" s="2" t="s">
        <v>6</v>
      </c>
      <c r="D1355" s="2" t="s">
        <v>30</v>
      </c>
      <c r="E1355" s="2" t="s">
        <v>26</v>
      </c>
      <c r="F1355" s="2" t="s">
        <v>61</v>
      </c>
      <c r="G1355" s="1">
        <v>7537.9999999999991</v>
      </c>
      <c r="H1355" s="1">
        <v>3526.8700000000003</v>
      </c>
      <c r="I1355" s="4">
        <v>26</v>
      </c>
      <c r="J1355" s="2" t="s">
        <v>66</v>
      </c>
      <c r="K1355" s="1">
        <f>Tabelle111[[#This Row],[Menge kg Nges]]/1000</f>
        <v>7.5379999999999994</v>
      </c>
      <c r="L1355" s="1">
        <f>Tabelle111[[#This Row],[Menge kg P2O5]]/1000</f>
        <v>3.5268700000000002</v>
      </c>
      <c r="M1355" s="1">
        <f>Tabelle111[[#This Row],[Menge t Nges]]/Tabelle111[[#This Row],[Anzahl Lieferscheine]]</f>
        <v>0.28992307692307689</v>
      </c>
      <c r="N1355" s="1">
        <f>Tabelle111[[#This Row],[Menge t P2O5]]/Tabelle111[[#This Row],[Anzahl Lieferscheine]]</f>
        <v>0.13564884615384615</v>
      </c>
    </row>
    <row r="1356" spans="1:14" x14ac:dyDescent="0.2">
      <c r="A1356" s="2" t="s">
        <v>34</v>
      </c>
      <c r="B1356" s="2" t="s">
        <v>42</v>
      </c>
      <c r="C1356" s="2" t="s">
        <v>6</v>
      </c>
      <c r="D1356" s="2" t="s">
        <v>7</v>
      </c>
      <c r="E1356" s="2" t="s">
        <v>9</v>
      </c>
      <c r="F1356" s="2" t="s">
        <v>61</v>
      </c>
      <c r="G1356" s="1">
        <v>1057.8000000000002</v>
      </c>
      <c r="H1356" s="1">
        <v>438.2</v>
      </c>
      <c r="I1356" s="4">
        <v>5</v>
      </c>
      <c r="J1356" s="2" t="s">
        <v>66</v>
      </c>
      <c r="K1356" s="1">
        <f>Tabelle111[[#This Row],[Menge kg Nges]]/1000</f>
        <v>1.0578000000000001</v>
      </c>
      <c r="L1356" s="1">
        <f>Tabelle111[[#This Row],[Menge kg P2O5]]/1000</f>
        <v>0.43819999999999998</v>
      </c>
      <c r="M1356" s="1">
        <f>Tabelle111[[#This Row],[Menge t Nges]]/Tabelle111[[#This Row],[Anzahl Lieferscheine]]</f>
        <v>0.21156000000000003</v>
      </c>
      <c r="N1356" s="1">
        <f>Tabelle111[[#This Row],[Menge t P2O5]]/Tabelle111[[#This Row],[Anzahl Lieferscheine]]</f>
        <v>8.7639999999999996E-2</v>
      </c>
    </row>
    <row r="1357" spans="1:14" x14ac:dyDescent="0.2">
      <c r="A1357" s="2" t="s">
        <v>34</v>
      </c>
      <c r="B1357" s="2" t="s">
        <v>42</v>
      </c>
      <c r="C1357" s="2" t="s">
        <v>6</v>
      </c>
      <c r="D1357" s="2" t="s">
        <v>7</v>
      </c>
      <c r="E1357" s="2" t="s">
        <v>11</v>
      </c>
      <c r="F1357" s="2" t="s">
        <v>61</v>
      </c>
      <c r="G1357" s="1">
        <v>1883.7</v>
      </c>
      <c r="H1357" s="1">
        <v>821.6400000000001</v>
      </c>
      <c r="I1357" s="4">
        <v>6</v>
      </c>
      <c r="J1357" s="2" t="s">
        <v>66</v>
      </c>
      <c r="K1357" s="1">
        <f>Tabelle111[[#This Row],[Menge kg Nges]]/1000</f>
        <v>1.8837000000000002</v>
      </c>
      <c r="L1357" s="1">
        <f>Tabelle111[[#This Row],[Menge kg P2O5]]/1000</f>
        <v>0.82164000000000015</v>
      </c>
      <c r="M1357" s="1">
        <f>Tabelle111[[#This Row],[Menge t Nges]]/Tabelle111[[#This Row],[Anzahl Lieferscheine]]</f>
        <v>0.31395000000000001</v>
      </c>
      <c r="N1357" s="1">
        <f>Tabelle111[[#This Row],[Menge t P2O5]]/Tabelle111[[#This Row],[Anzahl Lieferscheine]]</f>
        <v>0.13694000000000003</v>
      </c>
    </row>
    <row r="1358" spans="1:14" x14ac:dyDescent="0.2">
      <c r="A1358" s="2" t="s">
        <v>34</v>
      </c>
      <c r="B1358" s="2" t="s">
        <v>42</v>
      </c>
      <c r="C1358" s="2" t="s">
        <v>6</v>
      </c>
      <c r="D1358" s="2" t="s">
        <v>7</v>
      </c>
      <c r="E1358" s="2" t="s">
        <v>12</v>
      </c>
      <c r="F1358" s="2" t="s">
        <v>61</v>
      </c>
      <c r="G1358" s="1">
        <v>8435.489999999998</v>
      </c>
      <c r="H1358" s="1">
        <v>3729.88</v>
      </c>
      <c r="I1358" s="4">
        <v>30</v>
      </c>
      <c r="J1358" s="2" t="s">
        <v>66</v>
      </c>
      <c r="K1358" s="1">
        <f>Tabelle111[[#This Row],[Menge kg Nges]]/1000</f>
        <v>8.4354899999999979</v>
      </c>
      <c r="L1358" s="1">
        <f>Tabelle111[[#This Row],[Menge kg P2O5]]/1000</f>
        <v>3.7298800000000001</v>
      </c>
      <c r="M1358" s="1">
        <f>Tabelle111[[#This Row],[Menge t Nges]]/Tabelle111[[#This Row],[Anzahl Lieferscheine]]</f>
        <v>0.28118299999999991</v>
      </c>
      <c r="N1358" s="1">
        <f>Tabelle111[[#This Row],[Menge t P2O5]]/Tabelle111[[#This Row],[Anzahl Lieferscheine]]</f>
        <v>0.12432933333333333</v>
      </c>
    </row>
    <row r="1359" spans="1:14" x14ac:dyDescent="0.2">
      <c r="A1359" s="2" t="s">
        <v>34</v>
      </c>
      <c r="B1359" s="2" t="s">
        <v>42</v>
      </c>
      <c r="C1359" s="2" t="s">
        <v>6</v>
      </c>
      <c r="D1359" s="2" t="s">
        <v>7</v>
      </c>
      <c r="E1359" s="2" t="s">
        <v>13</v>
      </c>
      <c r="F1359" s="2" t="s">
        <v>61</v>
      </c>
      <c r="G1359" s="1">
        <v>5151.8</v>
      </c>
      <c r="H1359" s="1">
        <v>3058.1</v>
      </c>
      <c r="I1359" s="4">
        <v>10</v>
      </c>
      <c r="J1359" s="2" t="s">
        <v>66</v>
      </c>
      <c r="K1359" s="1">
        <f>Tabelle111[[#This Row],[Menge kg Nges]]/1000</f>
        <v>5.1518000000000006</v>
      </c>
      <c r="L1359" s="1">
        <f>Tabelle111[[#This Row],[Menge kg P2O5]]/1000</f>
        <v>3.0581</v>
      </c>
      <c r="M1359" s="1">
        <f>Tabelle111[[#This Row],[Menge t Nges]]/Tabelle111[[#This Row],[Anzahl Lieferscheine]]</f>
        <v>0.51518000000000008</v>
      </c>
      <c r="N1359" s="1">
        <f>Tabelle111[[#This Row],[Menge t P2O5]]/Tabelle111[[#This Row],[Anzahl Lieferscheine]]</f>
        <v>0.30581000000000003</v>
      </c>
    </row>
    <row r="1360" spans="1:14" x14ac:dyDescent="0.2">
      <c r="A1360" s="2" t="s">
        <v>34</v>
      </c>
      <c r="B1360" s="2" t="s">
        <v>42</v>
      </c>
      <c r="C1360" s="2" t="s">
        <v>6</v>
      </c>
      <c r="D1360" s="2" t="s">
        <v>7</v>
      </c>
      <c r="E1360" s="2" t="s">
        <v>14</v>
      </c>
      <c r="F1360" s="2" t="s">
        <v>61</v>
      </c>
      <c r="G1360" s="1">
        <v>260.39999999999998</v>
      </c>
      <c r="H1360" s="1">
        <v>130.80000000000001</v>
      </c>
      <c r="I1360" s="4">
        <v>1</v>
      </c>
      <c r="J1360" s="2" t="s">
        <v>66</v>
      </c>
      <c r="K1360" s="1">
        <f>Tabelle111[[#This Row],[Menge kg Nges]]/1000</f>
        <v>0.26039999999999996</v>
      </c>
      <c r="L1360" s="1">
        <f>Tabelle111[[#This Row],[Menge kg P2O5]]/1000</f>
        <v>0.1308</v>
      </c>
      <c r="M1360" s="1">
        <f>Tabelle111[[#This Row],[Menge t Nges]]/Tabelle111[[#This Row],[Anzahl Lieferscheine]]</f>
        <v>0.26039999999999996</v>
      </c>
      <c r="N1360" s="1">
        <f>Tabelle111[[#This Row],[Menge t P2O5]]/Tabelle111[[#This Row],[Anzahl Lieferscheine]]</f>
        <v>0.1308</v>
      </c>
    </row>
    <row r="1361" spans="1:14" x14ac:dyDescent="0.2">
      <c r="A1361" s="2" t="s">
        <v>34</v>
      </c>
      <c r="B1361" s="2" t="s">
        <v>42</v>
      </c>
      <c r="C1361" s="2" t="s">
        <v>6</v>
      </c>
      <c r="D1361" s="2" t="s">
        <v>15</v>
      </c>
      <c r="E1361" s="2" t="s">
        <v>16</v>
      </c>
      <c r="F1361" s="2" t="s">
        <v>61</v>
      </c>
      <c r="G1361" s="1">
        <v>460.35</v>
      </c>
      <c r="H1361" s="1">
        <v>359.91</v>
      </c>
      <c r="I1361" s="4">
        <v>1</v>
      </c>
      <c r="J1361" s="2" t="s">
        <v>66</v>
      </c>
      <c r="K1361" s="1">
        <f>Tabelle111[[#This Row],[Menge kg Nges]]/1000</f>
        <v>0.46035000000000004</v>
      </c>
      <c r="L1361" s="1">
        <f>Tabelle111[[#This Row],[Menge kg P2O5]]/1000</f>
        <v>0.35991000000000001</v>
      </c>
      <c r="M1361" s="1">
        <f>Tabelle111[[#This Row],[Menge t Nges]]/Tabelle111[[#This Row],[Anzahl Lieferscheine]]</f>
        <v>0.46035000000000004</v>
      </c>
      <c r="N1361" s="1">
        <f>Tabelle111[[#This Row],[Menge t P2O5]]/Tabelle111[[#This Row],[Anzahl Lieferscheine]]</f>
        <v>0.35991000000000001</v>
      </c>
    </row>
    <row r="1362" spans="1:14" x14ac:dyDescent="0.2">
      <c r="A1362" s="2" t="s">
        <v>34</v>
      </c>
      <c r="B1362" s="2" t="s">
        <v>42</v>
      </c>
      <c r="C1362" s="2" t="s">
        <v>6</v>
      </c>
      <c r="D1362" s="2" t="s">
        <v>15</v>
      </c>
      <c r="E1362" s="2" t="s">
        <v>18</v>
      </c>
      <c r="F1362" s="2" t="s">
        <v>61</v>
      </c>
      <c r="G1362" s="1">
        <v>4816.97</v>
      </c>
      <c r="H1362" s="1">
        <v>3168.62</v>
      </c>
      <c r="I1362" s="4">
        <v>14</v>
      </c>
      <c r="J1362" s="2" t="s">
        <v>66</v>
      </c>
      <c r="K1362" s="1">
        <f>Tabelle111[[#This Row],[Menge kg Nges]]/1000</f>
        <v>4.8169700000000004</v>
      </c>
      <c r="L1362" s="1">
        <f>Tabelle111[[#This Row],[Menge kg P2O5]]/1000</f>
        <v>3.1686199999999998</v>
      </c>
      <c r="M1362" s="1">
        <f>Tabelle111[[#This Row],[Menge t Nges]]/Tabelle111[[#This Row],[Anzahl Lieferscheine]]</f>
        <v>0.34406928571428574</v>
      </c>
      <c r="N1362" s="1">
        <f>Tabelle111[[#This Row],[Menge t P2O5]]/Tabelle111[[#This Row],[Anzahl Lieferscheine]]</f>
        <v>0.22632999999999998</v>
      </c>
    </row>
    <row r="1363" spans="1:14" x14ac:dyDescent="0.2">
      <c r="A1363" s="2" t="s">
        <v>34</v>
      </c>
      <c r="B1363" s="2" t="s">
        <v>42</v>
      </c>
      <c r="C1363" s="2" t="s">
        <v>6</v>
      </c>
      <c r="D1363" s="2" t="s">
        <v>15</v>
      </c>
      <c r="E1363" s="2" t="s">
        <v>19</v>
      </c>
      <c r="F1363" s="2" t="s">
        <v>61</v>
      </c>
      <c r="G1363" s="1">
        <v>594</v>
      </c>
      <c r="H1363" s="1">
        <v>660</v>
      </c>
      <c r="I1363" s="4">
        <v>3</v>
      </c>
      <c r="J1363" s="2" t="s">
        <v>66</v>
      </c>
      <c r="K1363" s="1">
        <f>Tabelle111[[#This Row],[Menge kg Nges]]/1000</f>
        <v>0.59399999999999997</v>
      </c>
      <c r="L1363" s="1">
        <f>Tabelle111[[#This Row],[Menge kg P2O5]]/1000</f>
        <v>0.66</v>
      </c>
      <c r="M1363" s="1">
        <f>Tabelle111[[#This Row],[Menge t Nges]]/Tabelle111[[#This Row],[Anzahl Lieferscheine]]</f>
        <v>0.19799999999999998</v>
      </c>
      <c r="N1363" s="1">
        <f>Tabelle111[[#This Row],[Menge t P2O5]]/Tabelle111[[#This Row],[Anzahl Lieferscheine]]</f>
        <v>0.22</v>
      </c>
    </row>
    <row r="1364" spans="1:14" x14ac:dyDescent="0.2">
      <c r="A1364" s="2" t="s">
        <v>34</v>
      </c>
      <c r="B1364" s="2" t="s">
        <v>42</v>
      </c>
      <c r="C1364" s="2" t="s">
        <v>6</v>
      </c>
      <c r="D1364" s="2" t="s">
        <v>15</v>
      </c>
      <c r="E1364" s="2" t="s">
        <v>20</v>
      </c>
      <c r="F1364" s="2" t="s">
        <v>61</v>
      </c>
      <c r="G1364" s="1">
        <v>280</v>
      </c>
      <c r="H1364" s="1">
        <v>184</v>
      </c>
      <c r="I1364" s="4">
        <v>1</v>
      </c>
      <c r="J1364" s="2" t="s">
        <v>66</v>
      </c>
      <c r="K1364" s="1">
        <f>Tabelle111[[#This Row],[Menge kg Nges]]/1000</f>
        <v>0.28000000000000003</v>
      </c>
      <c r="L1364" s="1">
        <f>Tabelle111[[#This Row],[Menge kg P2O5]]/1000</f>
        <v>0.184</v>
      </c>
      <c r="M1364" s="1">
        <f>Tabelle111[[#This Row],[Menge t Nges]]/Tabelle111[[#This Row],[Anzahl Lieferscheine]]</f>
        <v>0.28000000000000003</v>
      </c>
      <c r="N1364" s="1">
        <f>Tabelle111[[#This Row],[Menge t P2O5]]/Tabelle111[[#This Row],[Anzahl Lieferscheine]]</f>
        <v>0.184</v>
      </c>
    </row>
    <row r="1365" spans="1:14" x14ac:dyDescent="0.2">
      <c r="A1365" s="2" t="s">
        <v>34</v>
      </c>
      <c r="B1365" s="2" t="s">
        <v>42</v>
      </c>
      <c r="C1365" s="2" t="s">
        <v>6</v>
      </c>
      <c r="D1365" s="2" t="s">
        <v>15</v>
      </c>
      <c r="E1365" s="2" t="s">
        <v>21</v>
      </c>
      <c r="F1365" s="2" t="s">
        <v>61</v>
      </c>
      <c r="G1365" s="1">
        <v>612</v>
      </c>
      <c r="H1365" s="1">
        <v>360</v>
      </c>
      <c r="I1365" s="4">
        <v>1</v>
      </c>
      <c r="J1365" s="2" t="s">
        <v>66</v>
      </c>
      <c r="K1365" s="1">
        <f>Tabelle111[[#This Row],[Menge kg Nges]]/1000</f>
        <v>0.61199999999999999</v>
      </c>
      <c r="L1365" s="1">
        <f>Tabelle111[[#This Row],[Menge kg P2O5]]/1000</f>
        <v>0.36</v>
      </c>
      <c r="M1365" s="1">
        <f>Tabelle111[[#This Row],[Menge t Nges]]/Tabelle111[[#This Row],[Anzahl Lieferscheine]]</f>
        <v>0.61199999999999999</v>
      </c>
      <c r="N1365" s="1">
        <f>Tabelle111[[#This Row],[Menge t P2O5]]/Tabelle111[[#This Row],[Anzahl Lieferscheine]]</f>
        <v>0.36</v>
      </c>
    </row>
    <row r="1366" spans="1:14" x14ac:dyDescent="0.2">
      <c r="A1366" s="2" t="s">
        <v>34</v>
      </c>
      <c r="B1366" s="2" t="s">
        <v>42</v>
      </c>
      <c r="C1366" s="2" t="s">
        <v>6</v>
      </c>
      <c r="D1366" s="2" t="s">
        <v>15</v>
      </c>
      <c r="E1366" s="2" t="s">
        <v>9</v>
      </c>
      <c r="F1366" s="2" t="s">
        <v>61</v>
      </c>
      <c r="G1366" s="1">
        <v>292.5</v>
      </c>
      <c r="H1366" s="1">
        <v>112.5</v>
      </c>
      <c r="I1366" s="4">
        <v>1</v>
      </c>
      <c r="J1366" s="2" t="s">
        <v>66</v>
      </c>
      <c r="K1366" s="1">
        <f>Tabelle111[[#This Row],[Menge kg Nges]]/1000</f>
        <v>0.29249999999999998</v>
      </c>
      <c r="L1366" s="1">
        <f>Tabelle111[[#This Row],[Menge kg P2O5]]/1000</f>
        <v>0.1125</v>
      </c>
      <c r="M1366" s="1">
        <f>Tabelle111[[#This Row],[Menge t Nges]]/Tabelle111[[#This Row],[Anzahl Lieferscheine]]</f>
        <v>0.29249999999999998</v>
      </c>
      <c r="N1366" s="1">
        <f>Tabelle111[[#This Row],[Menge t P2O5]]/Tabelle111[[#This Row],[Anzahl Lieferscheine]]</f>
        <v>0.1125</v>
      </c>
    </row>
    <row r="1367" spans="1:14" x14ac:dyDescent="0.2">
      <c r="A1367" s="2" t="s">
        <v>34</v>
      </c>
      <c r="B1367" s="2" t="s">
        <v>42</v>
      </c>
      <c r="C1367" s="2" t="s">
        <v>6</v>
      </c>
      <c r="D1367" s="2" t="s">
        <v>15</v>
      </c>
      <c r="E1367" s="2" t="s">
        <v>10</v>
      </c>
      <c r="F1367" s="2" t="s">
        <v>61</v>
      </c>
      <c r="G1367" s="1">
        <v>97.5</v>
      </c>
      <c r="H1367" s="1">
        <v>44.75</v>
      </c>
      <c r="I1367" s="4">
        <v>1</v>
      </c>
      <c r="J1367" s="2" t="s">
        <v>66</v>
      </c>
      <c r="K1367" s="1">
        <f>Tabelle111[[#This Row],[Menge kg Nges]]/1000</f>
        <v>9.7500000000000003E-2</v>
      </c>
      <c r="L1367" s="1">
        <f>Tabelle111[[#This Row],[Menge kg P2O5]]/1000</f>
        <v>4.4749999999999998E-2</v>
      </c>
      <c r="M1367" s="1">
        <f>Tabelle111[[#This Row],[Menge t Nges]]/Tabelle111[[#This Row],[Anzahl Lieferscheine]]</f>
        <v>9.7500000000000003E-2</v>
      </c>
      <c r="N1367" s="1">
        <f>Tabelle111[[#This Row],[Menge t P2O5]]/Tabelle111[[#This Row],[Anzahl Lieferscheine]]</f>
        <v>4.4749999999999998E-2</v>
      </c>
    </row>
    <row r="1368" spans="1:14" x14ac:dyDescent="0.2">
      <c r="A1368" s="2" t="s">
        <v>45</v>
      </c>
      <c r="B1368" s="2" t="s">
        <v>5</v>
      </c>
      <c r="C1368" s="2" t="s">
        <v>6</v>
      </c>
      <c r="D1368" s="2" t="s">
        <v>15</v>
      </c>
      <c r="E1368" s="2" t="s">
        <v>9</v>
      </c>
      <c r="F1368" s="2" t="s">
        <v>61</v>
      </c>
      <c r="G1368" s="1">
        <v>1012</v>
      </c>
      <c r="H1368" s="1">
        <v>660</v>
      </c>
      <c r="I1368" s="4">
        <v>1</v>
      </c>
      <c r="J1368" s="2" t="s">
        <v>66</v>
      </c>
      <c r="K1368" s="1">
        <f>Tabelle111[[#This Row],[Menge kg Nges]]/1000</f>
        <v>1.012</v>
      </c>
      <c r="L1368" s="1">
        <f>Tabelle111[[#This Row],[Menge kg P2O5]]/1000</f>
        <v>0.66</v>
      </c>
      <c r="M1368" s="1">
        <f>Tabelle111[[#This Row],[Menge t Nges]]/Tabelle111[[#This Row],[Anzahl Lieferscheine]]</f>
        <v>1.012</v>
      </c>
      <c r="N1368" s="1">
        <f>Tabelle111[[#This Row],[Menge t P2O5]]/Tabelle111[[#This Row],[Anzahl Lieferscheine]]</f>
        <v>0.66</v>
      </c>
    </row>
    <row r="1369" spans="1:14" x14ac:dyDescent="0.2">
      <c r="A1369" s="2" t="s">
        <v>45</v>
      </c>
      <c r="B1369" s="2" t="s">
        <v>27</v>
      </c>
      <c r="C1369" s="2" t="s">
        <v>6</v>
      </c>
      <c r="D1369" s="2" t="s">
        <v>7</v>
      </c>
      <c r="E1369" s="2" t="s">
        <v>9</v>
      </c>
      <c r="F1369" s="2" t="s">
        <v>61</v>
      </c>
      <c r="G1369" s="1">
        <v>102</v>
      </c>
      <c r="H1369" s="1">
        <v>42</v>
      </c>
      <c r="I1369" s="4">
        <v>1</v>
      </c>
      <c r="J1369" s="2" t="s">
        <v>66</v>
      </c>
      <c r="K1369" s="1">
        <f>Tabelle111[[#This Row],[Menge kg Nges]]/1000</f>
        <v>0.10199999999999999</v>
      </c>
      <c r="L1369" s="1">
        <f>Tabelle111[[#This Row],[Menge kg P2O5]]/1000</f>
        <v>4.2000000000000003E-2</v>
      </c>
      <c r="M1369" s="1">
        <f>Tabelle111[[#This Row],[Menge t Nges]]/Tabelle111[[#This Row],[Anzahl Lieferscheine]]</f>
        <v>0.10199999999999999</v>
      </c>
      <c r="N1369" s="1">
        <f>Tabelle111[[#This Row],[Menge t P2O5]]/Tabelle111[[#This Row],[Anzahl Lieferscheine]]</f>
        <v>4.2000000000000003E-2</v>
      </c>
    </row>
    <row r="1370" spans="1:14" x14ac:dyDescent="0.2">
      <c r="A1370" s="2" t="s">
        <v>45</v>
      </c>
      <c r="B1370" s="2" t="s">
        <v>27</v>
      </c>
      <c r="C1370" s="2" t="s">
        <v>6</v>
      </c>
      <c r="D1370" s="2" t="s">
        <v>7</v>
      </c>
      <c r="E1370" s="2" t="s">
        <v>10</v>
      </c>
      <c r="F1370" s="2" t="s">
        <v>61</v>
      </c>
      <c r="G1370" s="1">
        <v>132</v>
      </c>
      <c r="H1370" s="1">
        <v>54</v>
      </c>
      <c r="I1370" s="4">
        <v>1</v>
      </c>
      <c r="J1370" s="2" t="s">
        <v>66</v>
      </c>
      <c r="K1370" s="1">
        <f>Tabelle111[[#This Row],[Menge kg Nges]]/1000</f>
        <v>0.13200000000000001</v>
      </c>
      <c r="L1370" s="1">
        <f>Tabelle111[[#This Row],[Menge kg P2O5]]/1000</f>
        <v>5.3999999999999999E-2</v>
      </c>
      <c r="M1370" s="1">
        <f>Tabelle111[[#This Row],[Menge t Nges]]/Tabelle111[[#This Row],[Anzahl Lieferscheine]]</f>
        <v>0.13200000000000001</v>
      </c>
      <c r="N1370" s="1">
        <f>Tabelle111[[#This Row],[Menge t P2O5]]/Tabelle111[[#This Row],[Anzahl Lieferscheine]]</f>
        <v>5.3999999999999999E-2</v>
      </c>
    </row>
    <row r="1371" spans="1:14" x14ac:dyDescent="0.2">
      <c r="A1371" s="2" t="s">
        <v>45</v>
      </c>
      <c r="B1371" s="2" t="s">
        <v>27</v>
      </c>
      <c r="C1371" s="2" t="s">
        <v>6</v>
      </c>
      <c r="D1371" s="2" t="s">
        <v>15</v>
      </c>
      <c r="E1371" s="2" t="s">
        <v>9</v>
      </c>
      <c r="F1371" s="2" t="s">
        <v>61</v>
      </c>
      <c r="G1371" s="1">
        <v>218.9</v>
      </c>
      <c r="H1371" s="1">
        <v>90.75</v>
      </c>
      <c r="I1371" s="4">
        <v>1</v>
      </c>
      <c r="J1371" s="2" t="s">
        <v>66</v>
      </c>
      <c r="K1371" s="1">
        <f>Tabelle111[[#This Row],[Menge kg Nges]]/1000</f>
        <v>0.21890000000000001</v>
      </c>
      <c r="L1371" s="1">
        <f>Tabelle111[[#This Row],[Menge kg P2O5]]/1000</f>
        <v>9.0749999999999997E-2</v>
      </c>
      <c r="M1371" s="1">
        <f>Tabelle111[[#This Row],[Menge t Nges]]/Tabelle111[[#This Row],[Anzahl Lieferscheine]]</f>
        <v>0.21890000000000001</v>
      </c>
      <c r="N1371" s="1">
        <f>Tabelle111[[#This Row],[Menge t P2O5]]/Tabelle111[[#This Row],[Anzahl Lieferscheine]]</f>
        <v>9.0749999999999997E-2</v>
      </c>
    </row>
    <row r="1372" spans="1:14" x14ac:dyDescent="0.2">
      <c r="A1372" s="2" t="s">
        <v>45</v>
      </c>
      <c r="B1372" s="2" t="s">
        <v>45</v>
      </c>
      <c r="C1372" s="2" t="s">
        <v>6</v>
      </c>
      <c r="D1372" s="2" t="s">
        <v>7</v>
      </c>
      <c r="E1372" s="2" t="s">
        <v>8</v>
      </c>
      <c r="F1372" s="2" t="s">
        <v>61</v>
      </c>
      <c r="G1372" s="1">
        <v>11246.49</v>
      </c>
      <c r="H1372" s="1">
        <v>7585.8899999999994</v>
      </c>
      <c r="I1372" s="4">
        <v>16</v>
      </c>
      <c r="J1372" s="2" t="s">
        <v>66</v>
      </c>
      <c r="K1372" s="1">
        <f>Tabelle111[[#This Row],[Menge kg Nges]]/1000</f>
        <v>11.24649</v>
      </c>
      <c r="L1372" s="1">
        <f>Tabelle111[[#This Row],[Menge kg P2O5]]/1000</f>
        <v>7.5858899999999991</v>
      </c>
      <c r="M1372" s="1">
        <f>Tabelle111[[#This Row],[Menge t Nges]]/Tabelle111[[#This Row],[Anzahl Lieferscheine]]</f>
        <v>0.70290562499999998</v>
      </c>
      <c r="N1372" s="1">
        <f>Tabelle111[[#This Row],[Menge t P2O5]]/Tabelle111[[#This Row],[Anzahl Lieferscheine]]</f>
        <v>0.47411812499999995</v>
      </c>
    </row>
    <row r="1373" spans="1:14" x14ac:dyDescent="0.2">
      <c r="A1373" s="2" t="s">
        <v>45</v>
      </c>
      <c r="B1373" s="2" t="s">
        <v>45</v>
      </c>
      <c r="C1373" s="2" t="s">
        <v>6</v>
      </c>
      <c r="D1373" s="2" t="s">
        <v>7</v>
      </c>
      <c r="E1373" s="2" t="s">
        <v>9</v>
      </c>
      <c r="F1373" s="2" t="s">
        <v>61</v>
      </c>
      <c r="G1373" s="1">
        <v>7508.4</v>
      </c>
      <c r="H1373" s="1">
        <v>3028.6</v>
      </c>
      <c r="I1373" s="4">
        <v>16</v>
      </c>
      <c r="J1373" s="2" t="s">
        <v>66</v>
      </c>
      <c r="K1373" s="1">
        <f>Tabelle111[[#This Row],[Menge kg Nges]]/1000</f>
        <v>7.5084</v>
      </c>
      <c r="L1373" s="1">
        <f>Tabelle111[[#This Row],[Menge kg P2O5]]/1000</f>
        <v>3.0286</v>
      </c>
      <c r="M1373" s="1">
        <f>Tabelle111[[#This Row],[Menge t Nges]]/Tabelle111[[#This Row],[Anzahl Lieferscheine]]</f>
        <v>0.469275</v>
      </c>
      <c r="N1373" s="1">
        <f>Tabelle111[[#This Row],[Menge t P2O5]]/Tabelle111[[#This Row],[Anzahl Lieferscheine]]</f>
        <v>0.1892875</v>
      </c>
    </row>
    <row r="1374" spans="1:14" x14ac:dyDescent="0.2">
      <c r="A1374" s="2" t="s">
        <v>45</v>
      </c>
      <c r="B1374" s="2" t="s">
        <v>45</v>
      </c>
      <c r="C1374" s="2" t="s">
        <v>6</v>
      </c>
      <c r="D1374" s="2" t="s">
        <v>7</v>
      </c>
      <c r="E1374" s="2" t="s">
        <v>12</v>
      </c>
      <c r="F1374" s="2" t="s">
        <v>61</v>
      </c>
      <c r="G1374" s="1">
        <v>8943</v>
      </c>
      <c r="H1374" s="1">
        <v>4801.3</v>
      </c>
      <c r="I1374" s="4">
        <v>21</v>
      </c>
      <c r="J1374" s="2" t="s">
        <v>66</v>
      </c>
      <c r="K1374" s="1">
        <f>Tabelle111[[#This Row],[Menge kg Nges]]/1000</f>
        <v>8.9429999999999996</v>
      </c>
      <c r="L1374" s="1">
        <f>Tabelle111[[#This Row],[Menge kg P2O5]]/1000</f>
        <v>4.8013000000000003</v>
      </c>
      <c r="M1374" s="1">
        <f>Tabelle111[[#This Row],[Menge t Nges]]/Tabelle111[[#This Row],[Anzahl Lieferscheine]]</f>
        <v>0.42585714285714282</v>
      </c>
      <c r="N1374" s="1">
        <f>Tabelle111[[#This Row],[Menge t P2O5]]/Tabelle111[[#This Row],[Anzahl Lieferscheine]]</f>
        <v>0.22863333333333336</v>
      </c>
    </row>
    <row r="1375" spans="1:14" x14ac:dyDescent="0.2">
      <c r="A1375" s="2" t="s">
        <v>45</v>
      </c>
      <c r="B1375" s="2" t="s">
        <v>45</v>
      </c>
      <c r="C1375" s="2" t="s">
        <v>6</v>
      </c>
      <c r="D1375" s="2" t="s">
        <v>7</v>
      </c>
      <c r="E1375" s="2" t="s">
        <v>14</v>
      </c>
      <c r="F1375" s="2" t="s">
        <v>61</v>
      </c>
      <c r="G1375" s="1">
        <v>1512</v>
      </c>
      <c r="H1375" s="1">
        <v>966</v>
      </c>
      <c r="I1375" s="4">
        <v>6</v>
      </c>
      <c r="J1375" s="2" t="s">
        <v>66</v>
      </c>
      <c r="K1375" s="1">
        <f>Tabelle111[[#This Row],[Menge kg Nges]]/1000</f>
        <v>1.512</v>
      </c>
      <c r="L1375" s="1">
        <f>Tabelle111[[#This Row],[Menge kg P2O5]]/1000</f>
        <v>0.96599999999999997</v>
      </c>
      <c r="M1375" s="1">
        <f>Tabelle111[[#This Row],[Menge t Nges]]/Tabelle111[[#This Row],[Anzahl Lieferscheine]]</f>
        <v>0.252</v>
      </c>
      <c r="N1375" s="1">
        <f>Tabelle111[[#This Row],[Menge t P2O5]]/Tabelle111[[#This Row],[Anzahl Lieferscheine]]</f>
        <v>0.161</v>
      </c>
    </row>
    <row r="1376" spans="1:14" x14ac:dyDescent="0.2">
      <c r="A1376" s="2" t="s">
        <v>45</v>
      </c>
      <c r="B1376" s="2" t="s">
        <v>45</v>
      </c>
      <c r="C1376" s="2" t="s">
        <v>6</v>
      </c>
      <c r="D1376" s="2" t="s">
        <v>15</v>
      </c>
      <c r="E1376" s="2" t="s">
        <v>16</v>
      </c>
      <c r="F1376" s="2" t="s">
        <v>61</v>
      </c>
      <c r="G1376" s="1">
        <v>600</v>
      </c>
      <c r="H1376" s="1">
        <v>520</v>
      </c>
      <c r="I1376" s="4">
        <v>1</v>
      </c>
      <c r="J1376" s="2" t="s">
        <v>66</v>
      </c>
      <c r="K1376" s="1">
        <f>Tabelle111[[#This Row],[Menge kg Nges]]/1000</f>
        <v>0.6</v>
      </c>
      <c r="L1376" s="1">
        <f>Tabelle111[[#This Row],[Menge kg P2O5]]/1000</f>
        <v>0.52</v>
      </c>
      <c r="M1376" s="1">
        <f>Tabelle111[[#This Row],[Menge t Nges]]/Tabelle111[[#This Row],[Anzahl Lieferscheine]]</f>
        <v>0.6</v>
      </c>
      <c r="N1376" s="1">
        <f>Tabelle111[[#This Row],[Menge t P2O5]]/Tabelle111[[#This Row],[Anzahl Lieferscheine]]</f>
        <v>0.52</v>
      </c>
    </row>
    <row r="1377" spans="1:14" x14ac:dyDescent="0.2">
      <c r="A1377" s="2" t="s">
        <v>45</v>
      </c>
      <c r="B1377" s="2" t="s">
        <v>45</v>
      </c>
      <c r="C1377" s="2" t="s">
        <v>6</v>
      </c>
      <c r="D1377" s="2" t="s">
        <v>15</v>
      </c>
      <c r="E1377" s="2" t="s">
        <v>18</v>
      </c>
      <c r="F1377" s="2" t="s">
        <v>61</v>
      </c>
      <c r="G1377" s="1">
        <v>588</v>
      </c>
      <c r="H1377" s="1">
        <v>476</v>
      </c>
      <c r="I1377" s="4">
        <v>1</v>
      </c>
      <c r="J1377" s="2" t="s">
        <v>66</v>
      </c>
      <c r="K1377" s="1">
        <f>Tabelle111[[#This Row],[Menge kg Nges]]/1000</f>
        <v>0.58799999999999997</v>
      </c>
      <c r="L1377" s="1">
        <f>Tabelle111[[#This Row],[Menge kg P2O5]]/1000</f>
        <v>0.47599999999999998</v>
      </c>
      <c r="M1377" s="1">
        <f>Tabelle111[[#This Row],[Menge t Nges]]/Tabelle111[[#This Row],[Anzahl Lieferscheine]]</f>
        <v>0.58799999999999997</v>
      </c>
      <c r="N1377" s="1">
        <f>Tabelle111[[#This Row],[Menge t P2O5]]/Tabelle111[[#This Row],[Anzahl Lieferscheine]]</f>
        <v>0.47599999999999998</v>
      </c>
    </row>
    <row r="1378" spans="1:14" x14ac:dyDescent="0.2">
      <c r="A1378" s="2" t="s">
        <v>45</v>
      </c>
      <c r="B1378" s="2" t="s">
        <v>45</v>
      </c>
      <c r="C1378" s="2" t="s">
        <v>6</v>
      </c>
      <c r="D1378" s="2" t="s">
        <v>15</v>
      </c>
      <c r="E1378" s="2" t="s">
        <v>19</v>
      </c>
      <c r="F1378" s="2" t="s">
        <v>61</v>
      </c>
      <c r="G1378" s="1">
        <v>216</v>
      </c>
      <c r="H1378" s="1">
        <v>240</v>
      </c>
      <c r="I1378" s="4">
        <v>1</v>
      </c>
      <c r="J1378" s="2" t="s">
        <v>66</v>
      </c>
      <c r="K1378" s="1">
        <f>Tabelle111[[#This Row],[Menge kg Nges]]/1000</f>
        <v>0.216</v>
      </c>
      <c r="L1378" s="1">
        <f>Tabelle111[[#This Row],[Menge kg P2O5]]/1000</f>
        <v>0.24</v>
      </c>
      <c r="M1378" s="1">
        <f>Tabelle111[[#This Row],[Menge t Nges]]/Tabelle111[[#This Row],[Anzahl Lieferscheine]]</f>
        <v>0.216</v>
      </c>
      <c r="N1378" s="1">
        <f>Tabelle111[[#This Row],[Menge t P2O5]]/Tabelle111[[#This Row],[Anzahl Lieferscheine]]</f>
        <v>0.24</v>
      </c>
    </row>
    <row r="1379" spans="1:14" x14ac:dyDescent="0.2">
      <c r="A1379" s="2" t="s">
        <v>45</v>
      </c>
      <c r="B1379" s="2" t="s">
        <v>45</v>
      </c>
      <c r="C1379" s="2" t="s">
        <v>6</v>
      </c>
      <c r="D1379" s="2" t="s">
        <v>15</v>
      </c>
      <c r="E1379" s="2" t="s">
        <v>20</v>
      </c>
      <c r="F1379" s="2" t="s">
        <v>61</v>
      </c>
      <c r="G1379" s="1">
        <v>1101.5999999999999</v>
      </c>
      <c r="H1379" s="1">
        <v>810</v>
      </c>
      <c r="I1379" s="4">
        <v>1</v>
      </c>
      <c r="J1379" s="2" t="s">
        <v>66</v>
      </c>
      <c r="K1379" s="1">
        <f>Tabelle111[[#This Row],[Menge kg Nges]]/1000</f>
        <v>1.1015999999999999</v>
      </c>
      <c r="L1379" s="1">
        <f>Tabelle111[[#This Row],[Menge kg P2O5]]/1000</f>
        <v>0.81</v>
      </c>
      <c r="M1379" s="1">
        <f>Tabelle111[[#This Row],[Menge t Nges]]/Tabelle111[[#This Row],[Anzahl Lieferscheine]]</f>
        <v>1.1015999999999999</v>
      </c>
      <c r="N1379" s="1">
        <f>Tabelle111[[#This Row],[Menge t P2O5]]/Tabelle111[[#This Row],[Anzahl Lieferscheine]]</f>
        <v>0.81</v>
      </c>
    </row>
    <row r="1380" spans="1:14" x14ac:dyDescent="0.2">
      <c r="A1380" s="2" t="s">
        <v>45</v>
      </c>
      <c r="B1380" s="2" t="s">
        <v>45</v>
      </c>
      <c r="C1380" s="2" t="s">
        <v>6</v>
      </c>
      <c r="D1380" s="2" t="s">
        <v>15</v>
      </c>
      <c r="E1380" s="2" t="s">
        <v>9</v>
      </c>
      <c r="F1380" s="2" t="s">
        <v>61</v>
      </c>
      <c r="G1380" s="1">
        <v>184</v>
      </c>
      <c r="H1380" s="1">
        <v>120</v>
      </c>
      <c r="I1380" s="4">
        <v>1</v>
      </c>
      <c r="J1380" s="2" t="s">
        <v>66</v>
      </c>
      <c r="K1380" s="1">
        <f>Tabelle111[[#This Row],[Menge kg Nges]]/1000</f>
        <v>0.184</v>
      </c>
      <c r="L1380" s="1">
        <f>Tabelle111[[#This Row],[Menge kg P2O5]]/1000</f>
        <v>0.12</v>
      </c>
      <c r="M1380" s="1">
        <f>Tabelle111[[#This Row],[Menge t Nges]]/Tabelle111[[#This Row],[Anzahl Lieferscheine]]</f>
        <v>0.184</v>
      </c>
      <c r="N1380" s="1">
        <f>Tabelle111[[#This Row],[Menge t P2O5]]/Tabelle111[[#This Row],[Anzahl Lieferscheine]]</f>
        <v>0.12</v>
      </c>
    </row>
    <row r="1381" spans="1:14" x14ac:dyDescent="0.2">
      <c r="A1381" s="2" t="s">
        <v>51</v>
      </c>
      <c r="B1381" s="2" t="s">
        <v>32</v>
      </c>
      <c r="C1381" s="2" t="s">
        <v>6</v>
      </c>
      <c r="D1381" s="2" t="s">
        <v>30</v>
      </c>
      <c r="E1381" s="2" t="s">
        <v>26</v>
      </c>
      <c r="F1381" s="2" t="s">
        <v>61</v>
      </c>
      <c r="G1381" s="1">
        <v>729</v>
      </c>
      <c r="H1381" s="1">
        <v>466.08</v>
      </c>
      <c r="I1381" s="4">
        <v>1</v>
      </c>
      <c r="J1381" s="2" t="s">
        <v>66</v>
      </c>
      <c r="K1381" s="1">
        <f>Tabelle111[[#This Row],[Menge kg Nges]]/1000</f>
        <v>0.72899999999999998</v>
      </c>
      <c r="L1381" s="1">
        <f>Tabelle111[[#This Row],[Menge kg P2O5]]/1000</f>
        <v>0.46607999999999999</v>
      </c>
      <c r="M1381" s="1">
        <f>Tabelle111[[#This Row],[Menge t Nges]]/Tabelle111[[#This Row],[Anzahl Lieferscheine]]</f>
        <v>0.72899999999999998</v>
      </c>
      <c r="N1381" s="1">
        <f>Tabelle111[[#This Row],[Menge t P2O5]]/Tabelle111[[#This Row],[Anzahl Lieferscheine]]</f>
        <v>0.46607999999999999</v>
      </c>
    </row>
    <row r="1382" spans="1:14" x14ac:dyDescent="0.2">
      <c r="A1382" s="2" t="s">
        <v>51</v>
      </c>
      <c r="B1382" s="2" t="s">
        <v>32</v>
      </c>
      <c r="C1382" s="2" t="s">
        <v>6</v>
      </c>
      <c r="D1382" s="2" t="s">
        <v>15</v>
      </c>
      <c r="E1382" s="2" t="s">
        <v>21</v>
      </c>
      <c r="F1382" s="2" t="s">
        <v>61</v>
      </c>
      <c r="G1382" s="1">
        <v>408</v>
      </c>
      <c r="H1382" s="1">
        <v>240</v>
      </c>
      <c r="I1382" s="4">
        <v>1</v>
      </c>
      <c r="J1382" s="2" t="s">
        <v>66</v>
      </c>
      <c r="K1382" s="1">
        <f>Tabelle111[[#This Row],[Menge kg Nges]]/1000</f>
        <v>0.40799999999999997</v>
      </c>
      <c r="L1382" s="1">
        <f>Tabelle111[[#This Row],[Menge kg P2O5]]/1000</f>
        <v>0.24</v>
      </c>
      <c r="M1382" s="1">
        <f>Tabelle111[[#This Row],[Menge t Nges]]/Tabelle111[[#This Row],[Anzahl Lieferscheine]]</f>
        <v>0.40799999999999997</v>
      </c>
      <c r="N1382" s="1">
        <f>Tabelle111[[#This Row],[Menge t P2O5]]/Tabelle111[[#This Row],[Anzahl Lieferscheine]]</f>
        <v>0.24</v>
      </c>
    </row>
    <row r="1383" spans="1:14" x14ac:dyDescent="0.2">
      <c r="A1383" s="2" t="s">
        <v>51</v>
      </c>
      <c r="B1383" s="2" t="s">
        <v>27</v>
      </c>
      <c r="C1383" s="2" t="s">
        <v>6</v>
      </c>
      <c r="D1383" s="2" t="s">
        <v>15</v>
      </c>
      <c r="E1383" s="2" t="s">
        <v>18</v>
      </c>
      <c r="F1383" s="2" t="s">
        <v>61</v>
      </c>
      <c r="G1383" s="1">
        <v>644</v>
      </c>
      <c r="H1383" s="1">
        <v>428.4</v>
      </c>
      <c r="I1383" s="4">
        <v>2</v>
      </c>
      <c r="J1383" s="2" t="s">
        <v>66</v>
      </c>
      <c r="K1383" s="1">
        <f>Tabelle111[[#This Row],[Menge kg Nges]]/1000</f>
        <v>0.64400000000000002</v>
      </c>
      <c r="L1383" s="1">
        <f>Tabelle111[[#This Row],[Menge kg P2O5]]/1000</f>
        <v>0.4284</v>
      </c>
      <c r="M1383" s="1">
        <f>Tabelle111[[#This Row],[Menge t Nges]]/Tabelle111[[#This Row],[Anzahl Lieferscheine]]</f>
        <v>0.32200000000000001</v>
      </c>
      <c r="N1383" s="1">
        <f>Tabelle111[[#This Row],[Menge t P2O5]]/Tabelle111[[#This Row],[Anzahl Lieferscheine]]</f>
        <v>0.2142</v>
      </c>
    </row>
    <row r="1384" spans="1:14" x14ac:dyDescent="0.2">
      <c r="A1384" s="2" t="s">
        <v>51</v>
      </c>
      <c r="B1384" s="2" t="s">
        <v>33</v>
      </c>
      <c r="C1384" s="2" t="s">
        <v>6</v>
      </c>
      <c r="D1384" s="2" t="s">
        <v>15</v>
      </c>
      <c r="E1384" s="2" t="s">
        <v>18</v>
      </c>
      <c r="F1384" s="2" t="s">
        <v>61</v>
      </c>
      <c r="G1384" s="1">
        <v>840</v>
      </c>
      <c r="H1384" s="1">
        <v>546</v>
      </c>
      <c r="I1384" s="4">
        <v>1</v>
      </c>
      <c r="J1384" s="2" t="s">
        <v>66</v>
      </c>
      <c r="K1384" s="1">
        <f>Tabelle111[[#This Row],[Menge kg Nges]]/1000</f>
        <v>0.84</v>
      </c>
      <c r="L1384" s="1">
        <f>Tabelle111[[#This Row],[Menge kg P2O5]]/1000</f>
        <v>0.54600000000000004</v>
      </c>
      <c r="M1384" s="1">
        <f>Tabelle111[[#This Row],[Menge t Nges]]/Tabelle111[[#This Row],[Anzahl Lieferscheine]]</f>
        <v>0.84</v>
      </c>
      <c r="N1384" s="1">
        <f>Tabelle111[[#This Row],[Menge t P2O5]]/Tabelle111[[#This Row],[Anzahl Lieferscheine]]</f>
        <v>0.54600000000000004</v>
      </c>
    </row>
    <row r="1385" spans="1:14" x14ac:dyDescent="0.2">
      <c r="A1385" s="2" t="s">
        <v>51</v>
      </c>
      <c r="B1385" s="2" t="s">
        <v>34</v>
      </c>
      <c r="C1385" s="2" t="s">
        <v>6</v>
      </c>
      <c r="D1385" s="2" t="s">
        <v>30</v>
      </c>
      <c r="E1385" s="2" t="s">
        <v>26</v>
      </c>
      <c r="F1385" s="2" t="s">
        <v>61</v>
      </c>
      <c r="G1385" s="1">
        <v>54.04</v>
      </c>
      <c r="H1385" s="1">
        <v>35</v>
      </c>
      <c r="I1385" s="4">
        <v>1</v>
      </c>
      <c r="J1385" s="2" t="s">
        <v>66</v>
      </c>
      <c r="K1385" s="1">
        <f>Tabelle111[[#This Row],[Menge kg Nges]]/1000</f>
        <v>5.4039999999999998E-2</v>
      </c>
      <c r="L1385" s="1">
        <f>Tabelle111[[#This Row],[Menge kg P2O5]]/1000</f>
        <v>3.5000000000000003E-2</v>
      </c>
      <c r="M1385" s="1">
        <f>Tabelle111[[#This Row],[Menge t Nges]]/Tabelle111[[#This Row],[Anzahl Lieferscheine]]</f>
        <v>5.4039999999999998E-2</v>
      </c>
      <c r="N1385" s="1">
        <f>Tabelle111[[#This Row],[Menge t P2O5]]/Tabelle111[[#This Row],[Anzahl Lieferscheine]]</f>
        <v>3.5000000000000003E-2</v>
      </c>
    </row>
    <row r="1386" spans="1:14" x14ac:dyDescent="0.2">
      <c r="A1386" s="2" t="s">
        <v>51</v>
      </c>
      <c r="B1386" s="2" t="s">
        <v>34</v>
      </c>
      <c r="C1386" s="2" t="s">
        <v>6</v>
      </c>
      <c r="D1386" s="2" t="s">
        <v>15</v>
      </c>
      <c r="E1386" s="2" t="s">
        <v>18</v>
      </c>
      <c r="F1386" s="2" t="s">
        <v>61</v>
      </c>
      <c r="G1386" s="1">
        <v>114.24</v>
      </c>
      <c r="H1386" s="1">
        <v>92.48</v>
      </c>
      <c r="I1386" s="4">
        <v>1</v>
      </c>
      <c r="J1386" s="2" t="s">
        <v>66</v>
      </c>
      <c r="K1386" s="1">
        <f>Tabelle111[[#This Row],[Menge kg Nges]]/1000</f>
        <v>0.11423999999999999</v>
      </c>
      <c r="L1386" s="1">
        <f>Tabelle111[[#This Row],[Menge kg P2O5]]/1000</f>
        <v>9.2480000000000007E-2</v>
      </c>
      <c r="M1386" s="1">
        <f>Tabelle111[[#This Row],[Menge t Nges]]/Tabelle111[[#This Row],[Anzahl Lieferscheine]]</f>
        <v>0.11423999999999999</v>
      </c>
      <c r="N1386" s="1">
        <f>Tabelle111[[#This Row],[Menge t P2O5]]/Tabelle111[[#This Row],[Anzahl Lieferscheine]]</f>
        <v>9.2480000000000007E-2</v>
      </c>
    </row>
    <row r="1387" spans="1:14" x14ac:dyDescent="0.2">
      <c r="A1387" s="2" t="s">
        <v>51</v>
      </c>
      <c r="B1387" s="2" t="s">
        <v>34</v>
      </c>
      <c r="C1387" s="2" t="s">
        <v>6</v>
      </c>
      <c r="D1387" s="2" t="s">
        <v>15</v>
      </c>
      <c r="E1387" s="2" t="s">
        <v>20</v>
      </c>
      <c r="F1387" s="2" t="s">
        <v>61</v>
      </c>
      <c r="G1387" s="1">
        <v>111</v>
      </c>
      <c r="H1387" s="1">
        <v>97.2</v>
      </c>
      <c r="I1387" s="4">
        <v>1</v>
      </c>
      <c r="J1387" s="2" t="s">
        <v>66</v>
      </c>
      <c r="K1387" s="1">
        <f>Tabelle111[[#This Row],[Menge kg Nges]]/1000</f>
        <v>0.111</v>
      </c>
      <c r="L1387" s="1">
        <f>Tabelle111[[#This Row],[Menge kg P2O5]]/1000</f>
        <v>9.7200000000000009E-2</v>
      </c>
      <c r="M1387" s="1">
        <f>Tabelle111[[#This Row],[Menge t Nges]]/Tabelle111[[#This Row],[Anzahl Lieferscheine]]</f>
        <v>0.111</v>
      </c>
      <c r="N1387" s="1">
        <f>Tabelle111[[#This Row],[Menge t P2O5]]/Tabelle111[[#This Row],[Anzahl Lieferscheine]]</f>
        <v>9.7200000000000009E-2</v>
      </c>
    </row>
    <row r="1388" spans="1:14" x14ac:dyDescent="0.2">
      <c r="A1388" s="2" t="s">
        <v>51</v>
      </c>
      <c r="B1388" s="2" t="s">
        <v>51</v>
      </c>
      <c r="C1388" s="2" t="s">
        <v>6</v>
      </c>
      <c r="D1388" s="2" t="s">
        <v>30</v>
      </c>
      <c r="E1388" s="2" t="s">
        <v>26</v>
      </c>
      <c r="F1388" s="2" t="s">
        <v>61</v>
      </c>
      <c r="G1388" s="1">
        <v>30757.65</v>
      </c>
      <c r="H1388" s="1">
        <v>14590.059999999996</v>
      </c>
      <c r="I1388" s="4">
        <v>129</v>
      </c>
      <c r="J1388" s="2" t="s">
        <v>66</v>
      </c>
      <c r="K1388" s="1">
        <f>Tabelle111[[#This Row],[Menge kg Nges]]/1000</f>
        <v>30.757650000000002</v>
      </c>
      <c r="L1388" s="1">
        <f>Tabelle111[[#This Row],[Menge kg P2O5]]/1000</f>
        <v>14.590059999999996</v>
      </c>
      <c r="M1388" s="1">
        <f>Tabelle111[[#This Row],[Menge t Nges]]/Tabelle111[[#This Row],[Anzahl Lieferscheine]]</f>
        <v>0.23843139534883723</v>
      </c>
      <c r="N1388" s="1">
        <f>Tabelle111[[#This Row],[Menge t P2O5]]/Tabelle111[[#This Row],[Anzahl Lieferscheine]]</f>
        <v>0.11310124031007748</v>
      </c>
    </row>
    <row r="1389" spans="1:14" x14ac:dyDescent="0.2">
      <c r="A1389" s="2" t="s">
        <v>51</v>
      </c>
      <c r="B1389" s="2" t="s">
        <v>51</v>
      </c>
      <c r="C1389" s="2" t="s">
        <v>6</v>
      </c>
      <c r="D1389" s="2" t="s">
        <v>7</v>
      </c>
      <c r="E1389" s="2" t="s">
        <v>9</v>
      </c>
      <c r="F1389" s="2" t="s">
        <v>61</v>
      </c>
      <c r="G1389" s="1">
        <v>348</v>
      </c>
      <c r="H1389" s="1">
        <v>140</v>
      </c>
      <c r="I1389" s="4">
        <v>3</v>
      </c>
      <c r="J1389" s="2" t="s">
        <v>66</v>
      </c>
      <c r="K1389" s="1">
        <f>Tabelle111[[#This Row],[Menge kg Nges]]/1000</f>
        <v>0.34799999999999998</v>
      </c>
      <c r="L1389" s="1">
        <f>Tabelle111[[#This Row],[Menge kg P2O5]]/1000</f>
        <v>0.14000000000000001</v>
      </c>
      <c r="M1389" s="1">
        <f>Tabelle111[[#This Row],[Menge t Nges]]/Tabelle111[[#This Row],[Anzahl Lieferscheine]]</f>
        <v>0.11599999999999999</v>
      </c>
      <c r="N1389" s="1">
        <f>Tabelle111[[#This Row],[Menge t P2O5]]/Tabelle111[[#This Row],[Anzahl Lieferscheine]]</f>
        <v>4.6666666666666669E-2</v>
      </c>
    </row>
    <row r="1390" spans="1:14" x14ac:dyDescent="0.2">
      <c r="A1390" s="2" t="s">
        <v>51</v>
      </c>
      <c r="B1390" s="2" t="s">
        <v>51</v>
      </c>
      <c r="C1390" s="2" t="s">
        <v>6</v>
      </c>
      <c r="D1390" s="2" t="s">
        <v>7</v>
      </c>
      <c r="E1390" s="2" t="s">
        <v>11</v>
      </c>
      <c r="F1390" s="2" t="s">
        <v>61</v>
      </c>
      <c r="G1390" s="1">
        <v>5549.7400000000007</v>
      </c>
      <c r="H1390" s="1">
        <v>2494.38</v>
      </c>
      <c r="I1390" s="4">
        <v>32</v>
      </c>
      <c r="J1390" s="2" t="s">
        <v>66</v>
      </c>
      <c r="K1390" s="1">
        <f>Tabelle111[[#This Row],[Menge kg Nges]]/1000</f>
        <v>5.5497400000000008</v>
      </c>
      <c r="L1390" s="1">
        <f>Tabelle111[[#This Row],[Menge kg P2O5]]/1000</f>
        <v>2.49438</v>
      </c>
      <c r="M1390" s="1">
        <f>Tabelle111[[#This Row],[Menge t Nges]]/Tabelle111[[#This Row],[Anzahl Lieferscheine]]</f>
        <v>0.17342937500000002</v>
      </c>
      <c r="N1390" s="1">
        <f>Tabelle111[[#This Row],[Menge t P2O5]]/Tabelle111[[#This Row],[Anzahl Lieferscheine]]</f>
        <v>7.7949375000000001E-2</v>
      </c>
    </row>
    <row r="1391" spans="1:14" x14ac:dyDescent="0.2">
      <c r="A1391" s="2" t="s">
        <v>51</v>
      </c>
      <c r="B1391" s="2" t="s">
        <v>51</v>
      </c>
      <c r="C1391" s="2" t="s">
        <v>6</v>
      </c>
      <c r="D1391" s="2" t="s">
        <v>7</v>
      </c>
      <c r="E1391" s="2" t="s">
        <v>12</v>
      </c>
      <c r="F1391" s="2" t="s">
        <v>61</v>
      </c>
      <c r="G1391" s="1">
        <v>14786.439999999999</v>
      </c>
      <c r="H1391" s="1">
        <v>5845.45</v>
      </c>
      <c r="I1391" s="4">
        <v>68</v>
      </c>
      <c r="J1391" s="2" t="s">
        <v>66</v>
      </c>
      <c r="K1391" s="1">
        <f>Tabelle111[[#This Row],[Menge kg Nges]]/1000</f>
        <v>14.786439999999999</v>
      </c>
      <c r="L1391" s="1">
        <f>Tabelle111[[#This Row],[Menge kg P2O5]]/1000</f>
        <v>5.8454499999999996</v>
      </c>
      <c r="M1391" s="1">
        <f>Tabelle111[[#This Row],[Menge t Nges]]/Tabelle111[[#This Row],[Anzahl Lieferscheine]]</f>
        <v>0.21744764705882352</v>
      </c>
      <c r="N1391" s="1">
        <f>Tabelle111[[#This Row],[Menge t P2O5]]/Tabelle111[[#This Row],[Anzahl Lieferscheine]]</f>
        <v>8.5962499999999997E-2</v>
      </c>
    </row>
    <row r="1392" spans="1:14" x14ac:dyDescent="0.2">
      <c r="A1392" s="2" t="s">
        <v>51</v>
      </c>
      <c r="B1392" s="2" t="s">
        <v>51</v>
      </c>
      <c r="C1392" s="2" t="s">
        <v>6</v>
      </c>
      <c r="D1392" s="2" t="s">
        <v>7</v>
      </c>
      <c r="E1392" s="2" t="s">
        <v>13</v>
      </c>
      <c r="F1392" s="2" t="s">
        <v>61</v>
      </c>
      <c r="G1392" s="1">
        <v>625.5</v>
      </c>
      <c r="H1392" s="1">
        <v>287.7</v>
      </c>
      <c r="I1392" s="4">
        <v>2</v>
      </c>
      <c r="J1392" s="2" t="s">
        <v>66</v>
      </c>
      <c r="K1392" s="1">
        <f>Tabelle111[[#This Row],[Menge kg Nges]]/1000</f>
        <v>0.62549999999999994</v>
      </c>
      <c r="L1392" s="1">
        <f>Tabelle111[[#This Row],[Menge kg P2O5]]/1000</f>
        <v>0.28770000000000001</v>
      </c>
      <c r="M1392" s="1">
        <f>Tabelle111[[#This Row],[Menge t Nges]]/Tabelle111[[#This Row],[Anzahl Lieferscheine]]</f>
        <v>0.31274999999999997</v>
      </c>
      <c r="N1392" s="1">
        <f>Tabelle111[[#This Row],[Menge t P2O5]]/Tabelle111[[#This Row],[Anzahl Lieferscheine]]</f>
        <v>0.14385000000000001</v>
      </c>
    </row>
    <row r="1393" spans="1:14" x14ac:dyDescent="0.2">
      <c r="A1393" s="2" t="s">
        <v>51</v>
      </c>
      <c r="B1393" s="2" t="s">
        <v>51</v>
      </c>
      <c r="C1393" s="2" t="s">
        <v>6</v>
      </c>
      <c r="D1393" s="2" t="s">
        <v>7</v>
      </c>
      <c r="E1393" s="2" t="s">
        <v>14</v>
      </c>
      <c r="F1393" s="2" t="s">
        <v>61</v>
      </c>
      <c r="G1393" s="1">
        <v>2802.2000000000003</v>
      </c>
      <c r="H1393" s="1">
        <v>1317</v>
      </c>
      <c r="I1393" s="4">
        <v>8</v>
      </c>
      <c r="J1393" s="2" t="s">
        <v>66</v>
      </c>
      <c r="K1393" s="1">
        <f>Tabelle111[[#This Row],[Menge kg Nges]]/1000</f>
        <v>2.8022000000000005</v>
      </c>
      <c r="L1393" s="1">
        <f>Tabelle111[[#This Row],[Menge kg P2O5]]/1000</f>
        <v>1.3169999999999999</v>
      </c>
      <c r="M1393" s="1">
        <f>Tabelle111[[#This Row],[Menge t Nges]]/Tabelle111[[#This Row],[Anzahl Lieferscheine]]</f>
        <v>0.35027500000000006</v>
      </c>
      <c r="N1393" s="1">
        <f>Tabelle111[[#This Row],[Menge t P2O5]]/Tabelle111[[#This Row],[Anzahl Lieferscheine]]</f>
        <v>0.16462499999999999</v>
      </c>
    </row>
    <row r="1394" spans="1:14" x14ac:dyDescent="0.2">
      <c r="A1394" s="2" t="s">
        <v>51</v>
      </c>
      <c r="B1394" s="2" t="s">
        <v>51</v>
      </c>
      <c r="C1394" s="2" t="s">
        <v>6</v>
      </c>
      <c r="D1394" s="2" t="s">
        <v>15</v>
      </c>
      <c r="E1394" s="2" t="s">
        <v>18</v>
      </c>
      <c r="F1394" s="2" t="s">
        <v>61</v>
      </c>
      <c r="G1394" s="1">
        <v>3825.77</v>
      </c>
      <c r="H1394" s="1">
        <v>2417.4899999999998</v>
      </c>
      <c r="I1394" s="4">
        <v>25</v>
      </c>
      <c r="J1394" s="2" t="s">
        <v>66</v>
      </c>
      <c r="K1394" s="1">
        <f>Tabelle111[[#This Row],[Menge kg Nges]]/1000</f>
        <v>3.8257699999999999</v>
      </c>
      <c r="L1394" s="1">
        <f>Tabelle111[[#This Row],[Menge kg P2O5]]/1000</f>
        <v>2.4174899999999999</v>
      </c>
      <c r="M1394" s="1">
        <f>Tabelle111[[#This Row],[Menge t Nges]]/Tabelle111[[#This Row],[Anzahl Lieferscheine]]</f>
        <v>0.15303079999999999</v>
      </c>
      <c r="N1394" s="1">
        <f>Tabelle111[[#This Row],[Menge t P2O5]]/Tabelle111[[#This Row],[Anzahl Lieferscheine]]</f>
        <v>9.6699599999999997E-2</v>
      </c>
    </row>
    <row r="1395" spans="1:14" x14ac:dyDescent="0.2">
      <c r="A1395" s="2" t="s">
        <v>51</v>
      </c>
      <c r="B1395" s="2" t="s">
        <v>51</v>
      </c>
      <c r="C1395" s="2" t="s">
        <v>6</v>
      </c>
      <c r="D1395" s="2" t="s">
        <v>15</v>
      </c>
      <c r="E1395" s="2" t="s">
        <v>21</v>
      </c>
      <c r="F1395" s="2" t="s">
        <v>61</v>
      </c>
      <c r="G1395" s="1">
        <v>1931.2</v>
      </c>
      <c r="H1395" s="1">
        <v>1136</v>
      </c>
      <c r="I1395" s="4">
        <v>7</v>
      </c>
      <c r="J1395" s="2" t="s">
        <v>66</v>
      </c>
      <c r="K1395" s="1">
        <f>Tabelle111[[#This Row],[Menge kg Nges]]/1000</f>
        <v>1.9312</v>
      </c>
      <c r="L1395" s="1">
        <f>Tabelle111[[#This Row],[Menge kg P2O5]]/1000</f>
        <v>1.1359999999999999</v>
      </c>
      <c r="M1395" s="1">
        <f>Tabelle111[[#This Row],[Menge t Nges]]/Tabelle111[[#This Row],[Anzahl Lieferscheine]]</f>
        <v>0.27588571428571429</v>
      </c>
      <c r="N1395" s="1">
        <f>Tabelle111[[#This Row],[Menge t P2O5]]/Tabelle111[[#This Row],[Anzahl Lieferscheine]]</f>
        <v>0.16228571428571428</v>
      </c>
    </row>
    <row r="1396" spans="1:14" x14ac:dyDescent="0.2">
      <c r="A1396" s="2" t="s">
        <v>51</v>
      </c>
      <c r="B1396" s="2" t="s">
        <v>51</v>
      </c>
      <c r="C1396" s="2" t="s">
        <v>6</v>
      </c>
      <c r="D1396" s="2" t="s">
        <v>15</v>
      </c>
      <c r="E1396" s="2" t="s">
        <v>10</v>
      </c>
      <c r="F1396" s="2" t="s">
        <v>61</v>
      </c>
      <c r="G1396" s="1">
        <v>372.6</v>
      </c>
      <c r="H1396" s="1">
        <v>159.16</v>
      </c>
      <c r="I1396" s="4">
        <v>2</v>
      </c>
      <c r="J1396" s="2" t="s">
        <v>66</v>
      </c>
      <c r="K1396" s="1">
        <f>Tabelle111[[#This Row],[Menge kg Nges]]/1000</f>
        <v>0.37260000000000004</v>
      </c>
      <c r="L1396" s="1">
        <f>Tabelle111[[#This Row],[Menge kg P2O5]]/1000</f>
        <v>0.15916</v>
      </c>
      <c r="M1396" s="1">
        <f>Tabelle111[[#This Row],[Menge t Nges]]/Tabelle111[[#This Row],[Anzahl Lieferscheine]]</f>
        <v>0.18630000000000002</v>
      </c>
      <c r="N1396" s="1">
        <f>Tabelle111[[#This Row],[Menge t P2O5]]/Tabelle111[[#This Row],[Anzahl Lieferscheine]]</f>
        <v>7.9579999999999998E-2</v>
      </c>
    </row>
    <row r="1397" spans="1:14" x14ac:dyDescent="0.2">
      <c r="A1397" s="2" t="s">
        <v>51</v>
      </c>
      <c r="B1397" s="2" t="s">
        <v>52</v>
      </c>
      <c r="C1397" s="2" t="s">
        <v>6</v>
      </c>
      <c r="D1397" s="2" t="s">
        <v>30</v>
      </c>
      <c r="E1397" s="2" t="s">
        <v>26</v>
      </c>
      <c r="F1397" s="2" t="s">
        <v>61</v>
      </c>
      <c r="G1397" s="1">
        <v>132</v>
      </c>
      <c r="H1397" s="1">
        <v>57.6</v>
      </c>
      <c r="I1397" s="4">
        <v>1</v>
      </c>
      <c r="J1397" s="2" t="s">
        <v>66</v>
      </c>
      <c r="K1397" s="1">
        <f>Tabelle111[[#This Row],[Menge kg Nges]]/1000</f>
        <v>0.13200000000000001</v>
      </c>
      <c r="L1397" s="1">
        <f>Tabelle111[[#This Row],[Menge kg P2O5]]/1000</f>
        <v>5.7599999999999998E-2</v>
      </c>
      <c r="M1397" s="1">
        <f>Tabelle111[[#This Row],[Menge t Nges]]/Tabelle111[[#This Row],[Anzahl Lieferscheine]]</f>
        <v>0.13200000000000001</v>
      </c>
      <c r="N1397" s="1">
        <f>Tabelle111[[#This Row],[Menge t P2O5]]/Tabelle111[[#This Row],[Anzahl Lieferscheine]]</f>
        <v>5.7599999999999998E-2</v>
      </c>
    </row>
    <row r="1398" spans="1:14" x14ac:dyDescent="0.2">
      <c r="A1398" s="2" t="s">
        <v>51</v>
      </c>
      <c r="B1398" s="2" t="s">
        <v>52</v>
      </c>
      <c r="C1398" s="2" t="s">
        <v>6</v>
      </c>
      <c r="D1398" s="2" t="s">
        <v>7</v>
      </c>
      <c r="E1398" s="2" t="s">
        <v>12</v>
      </c>
      <c r="F1398" s="2" t="s">
        <v>61</v>
      </c>
      <c r="G1398" s="1">
        <v>216</v>
      </c>
      <c r="H1398" s="1">
        <v>136.80000000000001</v>
      </c>
      <c r="I1398" s="4">
        <v>3</v>
      </c>
      <c r="J1398" s="2" t="s">
        <v>66</v>
      </c>
      <c r="K1398" s="1">
        <f>Tabelle111[[#This Row],[Menge kg Nges]]/1000</f>
        <v>0.216</v>
      </c>
      <c r="L1398" s="1">
        <f>Tabelle111[[#This Row],[Menge kg P2O5]]/1000</f>
        <v>0.1368</v>
      </c>
      <c r="M1398" s="1">
        <f>Tabelle111[[#This Row],[Menge t Nges]]/Tabelle111[[#This Row],[Anzahl Lieferscheine]]</f>
        <v>7.1999999999999995E-2</v>
      </c>
      <c r="N1398" s="1">
        <f>Tabelle111[[#This Row],[Menge t P2O5]]/Tabelle111[[#This Row],[Anzahl Lieferscheine]]</f>
        <v>4.5600000000000002E-2</v>
      </c>
    </row>
    <row r="1399" spans="1:14" x14ac:dyDescent="0.2">
      <c r="A1399" s="2" t="s">
        <v>51</v>
      </c>
      <c r="B1399" s="2" t="s">
        <v>52</v>
      </c>
      <c r="C1399" s="2" t="s">
        <v>6</v>
      </c>
      <c r="D1399" s="2" t="s">
        <v>15</v>
      </c>
      <c r="E1399" s="2" t="s">
        <v>18</v>
      </c>
      <c r="F1399" s="2" t="s">
        <v>61</v>
      </c>
      <c r="G1399" s="1">
        <v>1351.2</v>
      </c>
      <c r="H1399" s="1">
        <v>902.40000000000009</v>
      </c>
      <c r="I1399" s="4">
        <v>7</v>
      </c>
      <c r="J1399" s="2" t="s">
        <v>66</v>
      </c>
      <c r="K1399" s="1">
        <f>Tabelle111[[#This Row],[Menge kg Nges]]/1000</f>
        <v>1.3512</v>
      </c>
      <c r="L1399" s="1">
        <f>Tabelle111[[#This Row],[Menge kg P2O5]]/1000</f>
        <v>0.90240000000000009</v>
      </c>
      <c r="M1399" s="1">
        <f>Tabelle111[[#This Row],[Menge t Nges]]/Tabelle111[[#This Row],[Anzahl Lieferscheine]]</f>
        <v>0.19302857142857141</v>
      </c>
      <c r="N1399" s="1">
        <f>Tabelle111[[#This Row],[Menge t P2O5]]/Tabelle111[[#This Row],[Anzahl Lieferscheine]]</f>
        <v>0.12891428571428573</v>
      </c>
    </row>
    <row r="1400" spans="1:14" x14ac:dyDescent="0.2">
      <c r="A1400" s="2" t="s">
        <v>51</v>
      </c>
      <c r="B1400" s="2" t="s">
        <v>52</v>
      </c>
      <c r="C1400" s="2" t="s">
        <v>6</v>
      </c>
      <c r="D1400" s="2" t="s">
        <v>15</v>
      </c>
      <c r="E1400" s="2" t="s">
        <v>21</v>
      </c>
      <c r="F1400" s="2" t="s">
        <v>61</v>
      </c>
      <c r="G1400" s="1">
        <v>136</v>
      </c>
      <c r="H1400" s="1">
        <v>80</v>
      </c>
      <c r="I1400" s="4">
        <v>1</v>
      </c>
      <c r="J1400" s="2" t="s">
        <v>66</v>
      </c>
      <c r="K1400" s="1">
        <f>Tabelle111[[#This Row],[Menge kg Nges]]/1000</f>
        <v>0.13600000000000001</v>
      </c>
      <c r="L1400" s="1">
        <f>Tabelle111[[#This Row],[Menge kg P2O5]]/1000</f>
        <v>0.08</v>
      </c>
      <c r="M1400" s="1">
        <f>Tabelle111[[#This Row],[Menge t Nges]]/Tabelle111[[#This Row],[Anzahl Lieferscheine]]</f>
        <v>0.13600000000000001</v>
      </c>
      <c r="N1400" s="1">
        <f>Tabelle111[[#This Row],[Menge t P2O5]]/Tabelle111[[#This Row],[Anzahl Lieferscheine]]</f>
        <v>0.08</v>
      </c>
    </row>
    <row r="1401" spans="1:14" x14ac:dyDescent="0.2">
      <c r="A1401" s="2" t="s">
        <v>51</v>
      </c>
      <c r="B1401" s="2" t="s">
        <v>39</v>
      </c>
      <c r="C1401" s="2" t="s">
        <v>6</v>
      </c>
      <c r="D1401" s="2" t="s">
        <v>7</v>
      </c>
      <c r="E1401" s="2" t="s">
        <v>9</v>
      </c>
      <c r="F1401" s="2" t="s">
        <v>61</v>
      </c>
      <c r="G1401" s="1">
        <v>86</v>
      </c>
      <c r="H1401" s="1">
        <v>34</v>
      </c>
      <c r="I1401" s="4">
        <v>1</v>
      </c>
      <c r="J1401" s="2" t="s">
        <v>66</v>
      </c>
      <c r="K1401" s="1">
        <f>Tabelle111[[#This Row],[Menge kg Nges]]/1000</f>
        <v>8.5999999999999993E-2</v>
      </c>
      <c r="L1401" s="1">
        <f>Tabelle111[[#This Row],[Menge kg P2O5]]/1000</f>
        <v>3.4000000000000002E-2</v>
      </c>
      <c r="M1401" s="1">
        <f>Tabelle111[[#This Row],[Menge t Nges]]/Tabelle111[[#This Row],[Anzahl Lieferscheine]]</f>
        <v>8.5999999999999993E-2</v>
      </c>
      <c r="N1401" s="1">
        <f>Tabelle111[[#This Row],[Menge t P2O5]]/Tabelle111[[#This Row],[Anzahl Lieferscheine]]</f>
        <v>3.4000000000000002E-2</v>
      </c>
    </row>
    <row r="1402" spans="1:14" x14ac:dyDescent="0.2">
      <c r="A1402" s="2" t="s">
        <v>51</v>
      </c>
      <c r="B1402" s="2" t="s">
        <v>39</v>
      </c>
      <c r="C1402" s="2" t="s">
        <v>6</v>
      </c>
      <c r="D1402" s="2" t="s">
        <v>7</v>
      </c>
      <c r="E1402" s="2" t="s">
        <v>12</v>
      </c>
      <c r="F1402" s="2" t="s">
        <v>61</v>
      </c>
      <c r="G1402" s="1">
        <v>228</v>
      </c>
      <c r="H1402" s="1">
        <v>72</v>
      </c>
      <c r="I1402" s="4">
        <v>1</v>
      </c>
      <c r="J1402" s="2" t="s">
        <v>66</v>
      </c>
      <c r="K1402" s="1">
        <f>Tabelle111[[#This Row],[Menge kg Nges]]/1000</f>
        <v>0.22800000000000001</v>
      </c>
      <c r="L1402" s="1">
        <f>Tabelle111[[#This Row],[Menge kg P2O5]]/1000</f>
        <v>7.1999999999999995E-2</v>
      </c>
      <c r="M1402" s="1">
        <f>Tabelle111[[#This Row],[Menge t Nges]]/Tabelle111[[#This Row],[Anzahl Lieferscheine]]</f>
        <v>0.22800000000000001</v>
      </c>
      <c r="N1402" s="1">
        <f>Tabelle111[[#This Row],[Menge t P2O5]]/Tabelle111[[#This Row],[Anzahl Lieferscheine]]</f>
        <v>7.1999999999999995E-2</v>
      </c>
    </row>
    <row r="1403" spans="1:14" x14ac:dyDescent="0.2">
      <c r="A1403" s="2" t="s">
        <v>52</v>
      </c>
      <c r="B1403" s="2" t="s">
        <v>5</v>
      </c>
      <c r="C1403" s="2" t="s">
        <v>6</v>
      </c>
      <c r="D1403" s="2" t="s">
        <v>7</v>
      </c>
      <c r="E1403" s="2" t="s">
        <v>9</v>
      </c>
      <c r="F1403" s="2" t="s">
        <v>61</v>
      </c>
      <c r="G1403" s="1">
        <v>180.4</v>
      </c>
      <c r="H1403" s="1">
        <v>73.8</v>
      </c>
      <c r="I1403" s="4">
        <v>1</v>
      </c>
      <c r="J1403" s="2" t="s">
        <v>66</v>
      </c>
      <c r="K1403" s="1">
        <f>Tabelle111[[#This Row],[Menge kg Nges]]/1000</f>
        <v>0.1804</v>
      </c>
      <c r="L1403" s="1">
        <f>Tabelle111[[#This Row],[Menge kg P2O5]]/1000</f>
        <v>7.3799999999999991E-2</v>
      </c>
      <c r="M1403" s="1">
        <f>Tabelle111[[#This Row],[Menge t Nges]]/Tabelle111[[#This Row],[Anzahl Lieferscheine]]</f>
        <v>0.1804</v>
      </c>
      <c r="N1403" s="1">
        <f>Tabelle111[[#This Row],[Menge t P2O5]]/Tabelle111[[#This Row],[Anzahl Lieferscheine]]</f>
        <v>7.3799999999999991E-2</v>
      </c>
    </row>
    <row r="1404" spans="1:14" x14ac:dyDescent="0.2">
      <c r="A1404" s="2" t="s">
        <v>52</v>
      </c>
      <c r="B1404" s="2" t="s">
        <v>5</v>
      </c>
      <c r="C1404" s="2" t="s">
        <v>6</v>
      </c>
      <c r="D1404" s="2" t="s">
        <v>15</v>
      </c>
      <c r="E1404" s="2" t="s">
        <v>21</v>
      </c>
      <c r="F1404" s="2" t="s">
        <v>61</v>
      </c>
      <c r="G1404" s="1">
        <v>367.2</v>
      </c>
      <c r="H1404" s="1">
        <v>216</v>
      </c>
      <c r="I1404" s="4">
        <v>1</v>
      </c>
      <c r="J1404" s="2" t="s">
        <v>66</v>
      </c>
      <c r="K1404" s="1">
        <f>Tabelle111[[#This Row],[Menge kg Nges]]/1000</f>
        <v>0.36719999999999997</v>
      </c>
      <c r="L1404" s="1">
        <f>Tabelle111[[#This Row],[Menge kg P2O5]]/1000</f>
        <v>0.216</v>
      </c>
      <c r="M1404" s="1">
        <f>Tabelle111[[#This Row],[Menge t Nges]]/Tabelle111[[#This Row],[Anzahl Lieferscheine]]</f>
        <v>0.36719999999999997</v>
      </c>
      <c r="N1404" s="1">
        <f>Tabelle111[[#This Row],[Menge t P2O5]]/Tabelle111[[#This Row],[Anzahl Lieferscheine]]</f>
        <v>0.216</v>
      </c>
    </row>
    <row r="1405" spans="1:14" x14ac:dyDescent="0.2">
      <c r="A1405" s="2" t="s">
        <v>52</v>
      </c>
      <c r="B1405" s="2" t="s">
        <v>32</v>
      </c>
      <c r="C1405" s="2" t="s">
        <v>6</v>
      </c>
      <c r="D1405" s="2" t="s">
        <v>7</v>
      </c>
      <c r="E1405" s="2" t="s">
        <v>12</v>
      </c>
      <c r="F1405" s="2" t="s">
        <v>61</v>
      </c>
      <c r="G1405" s="1">
        <v>2954.3700000000003</v>
      </c>
      <c r="H1405" s="1">
        <v>1054.22</v>
      </c>
      <c r="I1405" s="4">
        <v>11</v>
      </c>
      <c r="J1405" s="2" t="s">
        <v>66</v>
      </c>
      <c r="K1405" s="1">
        <f>Tabelle111[[#This Row],[Menge kg Nges]]/1000</f>
        <v>2.9543700000000004</v>
      </c>
      <c r="L1405" s="1">
        <f>Tabelle111[[#This Row],[Menge kg P2O5]]/1000</f>
        <v>1.0542199999999999</v>
      </c>
      <c r="M1405" s="1">
        <f>Tabelle111[[#This Row],[Menge t Nges]]/Tabelle111[[#This Row],[Anzahl Lieferscheine]]</f>
        <v>0.26857909090909093</v>
      </c>
      <c r="N1405" s="1">
        <f>Tabelle111[[#This Row],[Menge t P2O5]]/Tabelle111[[#This Row],[Anzahl Lieferscheine]]</f>
        <v>9.5838181818181808E-2</v>
      </c>
    </row>
    <row r="1406" spans="1:14" x14ac:dyDescent="0.2">
      <c r="A1406" s="2" t="s">
        <v>52</v>
      </c>
      <c r="B1406" s="2" t="s">
        <v>27</v>
      </c>
      <c r="C1406" s="2" t="s">
        <v>6</v>
      </c>
      <c r="D1406" s="2" t="s">
        <v>15</v>
      </c>
      <c r="E1406" s="2" t="s">
        <v>21</v>
      </c>
      <c r="F1406" s="2" t="s">
        <v>61</v>
      </c>
      <c r="G1406" s="1">
        <v>510</v>
      </c>
      <c r="H1406" s="1">
        <v>300</v>
      </c>
      <c r="I1406" s="4">
        <v>1</v>
      </c>
      <c r="J1406" s="2" t="s">
        <v>66</v>
      </c>
      <c r="K1406" s="1">
        <f>Tabelle111[[#This Row],[Menge kg Nges]]/1000</f>
        <v>0.51</v>
      </c>
      <c r="L1406" s="1">
        <f>Tabelle111[[#This Row],[Menge kg P2O5]]/1000</f>
        <v>0.3</v>
      </c>
      <c r="M1406" s="1">
        <f>Tabelle111[[#This Row],[Menge t Nges]]/Tabelle111[[#This Row],[Anzahl Lieferscheine]]</f>
        <v>0.51</v>
      </c>
      <c r="N1406" s="1">
        <f>Tabelle111[[#This Row],[Menge t P2O5]]/Tabelle111[[#This Row],[Anzahl Lieferscheine]]</f>
        <v>0.3</v>
      </c>
    </row>
    <row r="1407" spans="1:14" x14ac:dyDescent="0.2">
      <c r="A1407" s="2" t="s">
        <v>52</v>
      </c>
      <c r="B1407" s="2" t="s">
        <v>34</v>
      </c>
      <c r="C1407" s="2" t="s">
        <v>6</v>
      </c>
      <c r="D1407" s="2" t="s">
        <v>30</v>
      </c>
      <c r="E1407" s="2" t="s">
        <v>26</v>
      </c>
      <c r="F1407" s="2" t="s">
        <v>61</v>
      </c>
      <c r="G1407" s="1">
        <v>330</v>
      </c>
      <c r="H1407" s="1">
        <v>126</v>
      </c>
      <c r="I1407" s="4">
        <v>1</v>
      </c>
      <c r="J1407" s="2" t="s">
        <v>66</v>
      </c>
      <c r="K1407" s="1">
        <f>Tabelle111[[#This Row],[Menge kg Nges]]/1000</f>
        <v>0.33</v>
      </c>
      <c r="L1407" s="1">
        <f>Tabelle111[[#This Row],[Menge kg P2O5]]/1000</f>
        <v>0.126</v>
      </c>
      <c r="M1407" s="1">
        <f>Tabelle111[[#This Row],[Menge t Nges]]/Tabelle111[[#This Row],[Anzahl Lieferscheine]]</f>
        <v>0.33</v>
      </c>
      <c r="N1407" s="1">
        <f>Tabelle111[[#This Row],[Menge t P2O5]]/Tabelle111[[#This Row],[Anzahl Lieferscheine]]</f>
        <v>0.126</v>
      </c>
    </row>
    <row r="1408" spans="1:14" x14ac:dyDescent="0.2">
      <c r="A1408" s="2" t="s">
        <v>52</v>
      </c>
      <c r="B1408" s="2" t="s">
        <v>51</v>
      </c>
      <c r="C1408" s="2" t="s">
        <v>6</v>
      </c>
      <c r="D1408" s="2" t="s">
        <v>30</v>
      </c>
      <c r="E1408" s="2" t="s">
        <v>26</v>
      </c>
      <c r="F1408" s="2" t="s">
        <v>61</v>
      </c>
      <c r="G1408" s="1">
        <v>275</v>
      </c>
      <c r="H1408" s="1">
        <v>105</v>
      </c>
      <c r="I1408" s="4">
        <v>1</v>
      </c>
      <c r="J1408" s="2" t="s">
        <v>66</v>
      </c>
      <c r="K1408" s="1">
        <f>Tabelle111[[#This Row],[Menge kg Nges]]/1000</f>
        <v>0.27500000000000002</v>
      </c>
      <c r="L1408" s="1">
        <f>Tabelle111[[#This Row],[Menge kg P2O5]]/1000</f>
        <v>0.105</v>
      </c>
      <c r="M1408" s="1">
        <f>Tabelle111[[#This Row],[Menge t Nges]]/Tabelle111[[#This Row],[Anzahl Lieferscheine]]</f>
        <v>0.27500000000000002</v>
      </c>
      <c r="N1408" s="1">
        <f>Tabelle111[[#This Row],[Menge t P2O5]]/Tabelle111[[#This Row],[Anzahl Lieferscheine]]</f>
        <v>0.105</v>
      </c>
    </row>
    <row r="1409" spans="1:14" x14ac:dyDescent="0.2">
      <c r="A1409" s="2" t="s">
        <v>52</v>
      </c>
      <c r="B1409" s="2" t="s">
        <v>51</v>
      </c>
      <c r="C1409" s="2" t="s">
        <v>6</v>
      </c>
      <c r="D1409" s="2" t="s">
        <v>7</v>
      </c>
      <c r="E1409" s="2" t="s">
        <v>14</v>
      </c>
      <c r="F1409" s="2" t="s">
        <v>61</v>
      </c>
      <c r="G1409" s="1">
        <v>238.5</v>
      </c>
      <c r="H1409" s="1">
        <v>100.7</v>
      </c>
      <c r="I1409" s="4">
        <v>1</v>
      </c>
      <c r="J1409" s="2" t="s">
        <v>66</v>
      </c>
      <c r="K1409" s="1">
        <f>Tabelle111[[#This Row],[Menge kg Nges]]/1000</f>
        <v>0.23849999999999999</v>
      </c>
      <c r="L1409" s="1">
        <f>Tabelle111[[#This Row],[Menge kg P2O5]]/1000</f>
        <v>0.1007</v>
      </c>
      <c r="M1409" s="1">
        <f>Tabelle111[[#This Row],[Menge t Nges]]/Tabelle111[[#This Row],[Anzahl Lieferscheine]]</f>
        <v>0.23849999999999999</v>
      </c>
      <c r="N1409" s="1">
        <f>Tabelle111[[#This Row],[Menge t P2O5]]/Tabelle111[[#This Row],[Anzahl Lieferscheine]]</f>
        <v>0.1007</v>
      </c>
    </row>
    <row r="1410" spans="1:14" x14ac:dyDescent="0.2">
      <c r="A1410" s="2" t="s">
        <v>52</v>
      </c>
      <c r="B1410" s="2" t="s">
        <v>51</v>
      </c>
      <c r="C1410" s="2" t="s">
        <v>6</v>
      </c>
      <c r="D1410" s="2" t="s">
        <v>15</v>
      </c>
      <c r="E1410" s="2" t="s">
        <v>8</v>
      </c>
      <c r="F1410" s="2" t="s">
        <v>61</v>
      </c>
      <c r="G1410" s="1">
        <v>239.82</v>
      </c>
      <c r="H1410" s="1">
        <v>105.6</v>
      </c>
      <c r="I1410" s="4">
        <v>2</v>
      </c>
      <c r="J1410" s="2" t="s">
        <v>66</v>
      </c>
      <c r="K1410" s="1">
        <f>Tabelle111[[#This Row],[Menge kg Nges]]/1000</f>
        <v>0.23982000000000001</v>
      </c>
      <c r="L1410" s="1">
        <f>Tabelle111[[#This Row],[Menge kg P2O5]]/1000</f>
        <v>0.1056</v>
      </c>
      <c r="M1410" s="1">
        <f>Tabelle111[[#This Row],[Menge t Nges]]/Tabelle111[[#This Row],[Anzahl Lieferscheine]]</f>
        <v>0.11991</v>
      </c>
      <c r="N1410" s="1">
        <f>Tabelle111[[#This Row],[Menge t P2O5]]/Tabelle111[[#This Row],[Anzahl Lieferscheine]]</f>
        <v>5.28E-2</v>
      </c>
    </row>
    <row r="1411" spans="1:14" x14ac:dyDescent="0.2">
      <c r="A1411" s="2" t="s">
        <v>52</v>
      </c>
      <c r="B1411" s="2" t="s">
        <v>52</v>
      </c>
      <c r="C1411" s="2" t="s">
        <v>6</v>
      </c>
      <c r="D1411" s="2" t="s">
        <v>30</v>
      </c>
      <c r="E1411" s="2" t="s">
        <v>26</v>
      </c>
      <c r="F1411" s="2" t="s">
        <v>61</v>
      </c>
      <c r="G1411" s="1">
        <v>398.08000000000004</v>
      </c>
      <c r="H1411" s="1">
        <v>158.19999999999999</v>
      </c>
      <c r="I1411" s="4">
        <v>2</v>
      </c>
      <c r="J1411" s="2" t="s">
        <v>66</v>
      </c>
      <c r="K1411" s="1">
        <f>Tabelle111[[#This Row],[Menge kg Nges]]/1000</f>
        <v>0.39808000000000004</v>
      </c>
      <c r="L1411" s="1">
        <f>Tabelle111[[#This Row],[Menge kg P2O5]]/1000</f>
        <v>0.15819999999999998</v>
      </c>
      <c r="M1411" s="1">
        <f>Tabelle111[[#This Row],[Menge t Nges]]/Tabelle111[[#This Row],[Anzahl Lieferscheine]]</f>
        <v>0.19904000000000002</v>
      </c>
      <c r="N1411" s="1">
        <f>Tabelle111[[#This Row],[Menge t P2O5]]/Tabelle111[[#This Row],[Anzahl Lieferscheine]]</f>
        <v>7.909999999999999E-2</v>
      </c>
    </row>
    <row r="1412" spans="1:14" x14ac:dyDescent="0.2">
      <c r="A1412" s="2" t="s">
        <v>52</v>
      </c>
      <c r="B1412" s="2" t="s">
        <v>52</v>
      </c>
      <c r="C1412" s="2" t="s">
        <v>6</v>
      </c>
      <c r="D1412" s="2" t="s">
        <v>7</v>
      </c>
      <c r="E1412" s="2" t="s">
        <v>8</v>
      </c>
      <c r="F1412" s="2" t="s">
        <v>61</v>
      </c>
      <c r="G1412" s="1">
        <v>48735.67</v>
      </c>
      <c r="H1412" s="1">
        <v>23161.399999999998</v>
      </c>
      <c r="I1412" s="4">
        <v>71</v>
      </c>
      <c r="J1412" s="2" t="s">
        <v>66</v>
      </c>
      <c r="K1412" s="1">
        <f>Tabelle111[[#This Row],[Menge kg Nges]]/1000</f>
        <v>48.735669999999999</v>
      </c>
      <c r="L1412" s="1">
        <f>Tabelle111[[#This Row],[Menge kg P2O5]]/1000</f>
        <v>23.161399999999997</v>
      </c>
      <c r="M1412" s="1">
        <f>Tabelle111[[#This Row],[Menge t Nges]]/Tabelle111[[#This Row],[Anzahl Lieferscheine]]</f>
        <v>0.6864178873239436</v>
      </c>
      <c r="N1412" s="1">
        <f>Tabelle111[[#This Row],[Menge t P2O5]]/Tabelle111[[#This Row],[Anzahl Lieferscheine]]</f>
        <v>0.32621690140845067</v>
      </c>
    </row>
    <row r="1413" spans="1:14" x14ac:dyDescent="0.2">
      <c r="A1413" s="2" t="s">
        <v>52</v>
      </c>
      <c r="B1413" s="2" t="s">
        <v>52</v>
      </c>
      <c r="C1413" s="2" t="s">
        <v>6</v>
      </c>
      <c r="D1413" s="2" t="s">
        <v>7</v>
      </c>
      <c r="E1413" s="2" t="s">
        <v>9</v>
      </c>
      <c r="F1413" s="2" t="s">
        <v>61</v>
      </c>
      <c r="G1413" s="1">
        <v>11634.55</v>
      </c>
      <c r="H1413" s="1">
        <v>4373.1200000000008</v>
      </c>
      <c r="I1413" s="4">
        <v>33</v>
      </c>
      <c r="J1413" s="2" t="s">
        <v>66</v>
      </c>
      <c r="K1413" s="1">
        <f>Tabelle111[[#This Row],[Menge kg Nges]]/1000</f>
        <v>11.634549999999999</v>
      </c>
      <c r="L1413" s="1">
        <f>Tabelle111[[#This Row],[Menge kg P2O5]]/1000</f>
        <v>4.373120000000001</v>
      </c>
      <c r="M1413" s="1">
        <f>Tabelle111[[#This Row],[Menge t Nges]]/Tabelle111[[#This Row],[Anzahl Lieferscheine]]</f>
        <v>0.35256212121212116</v>
      </c>
      <c r="N1413" s="1">
        <f>Tabelle111[[#This Row],[Menge t P2O5]]/Tabelle111[[#This Row],[Anzahl Lieferscheine]]</f>
        <v>0.1325187878787879</v>
      </c>
    </row>
    <row r="1414" spans="1:14" x14ac:dyDescent="0.2">
      <c r="A1414" s="2" t="s">
        <v>52</v>
      </c>
      <c r="B1414" s="2" t="s">
        <v>52</v>
      </c>
      <c r="C1414" s="2" t="s">
        <v>6</v>
      </c>
      <c r="D1414" s="2" t="s">
        <v>7</v>
      </c>
      <c r="E1414" s="2" t="s">
        <v>54</v>
      </c>
      <c r="F1414" s="2" t="s">
        <v>61</v>
      </c>
      <c r="G1414" s="1">
        <v>81.599999999999994</v>
      </c>
      <c r="H1414" s="1">
        <v>33.6</v>
      </c>
      <c r="I1414" s="4">
        <v>1</v>
      </c>
      <c r="J1414" s="2" t="s">
        <v>66</v>
      </c>
      <c r="K1414" s="1">
        <f>Tabelle111[[#This Row],[Menge kg Nges]]/1000</f>
        <v>8.1599999999999992E-2</v>
      </c>
      <c r="L1414" s="1">
        <f>Tabelle111[[#This Row],[Menge kg P2O5]]/1000</f>
        <v>3.3600000000000005E-2</v>
      </c>
      <c r="M1414" s="1">
        <f>Tabelle111[[#This Row],[Menge t Nges]]/Tabelle111[[#This Row],[Anzahl Lieferscheine]]</f>
        <v>8.1599999999999992E-2</v>
      </c>
      <c r="N1414" s="1">
        <f>Tabelle111[[#This Row],[Menge t P2O5]]/Tabelle111[[#This Row],[Anzahl Lieferscheine]]</f>
        <v>3.3600000000000005E-2</v>
      </c>
    </row>
    <row r="1415" spans="1:14" x14ac:dyDescent="0.2">
      <c r="A1415" s="2" t="s">
        <v>52</v>
      </c>
      <c r="B1415" s="2" t="s">
        <v>52</v>
      </c>
      <c r="C1415" s="2" t="s">
        <v>6</v>
      </c>
      <c r="D1415" s="2" t="s">
        <v>7</v>
      </c>
      <c r="E1415" s="2" t="s">
        <v>10</v>
      </c>
      <c r="F1415" s="2" t="s">
        <v>61</v>
      </c>
      <c r="G1415" s="1">
        <v>71.680000000000007</v>
      </c>
      <c r="H1415" s="1">
        <v>31.36</v>
      </c>
      <c r="I1415" s="4">
        <v>1</v>
      </c>
      <c r="J1415" s="2" t="s">
        <v>66</v>
      </c>
      <c r="K1415" s="1">
        <f>Tabelle111[[#This Row],[Menge kg Nges]]/1000</f>
        <v>7.1680000000000008E-2</v>
      </c>
      <c r="L1415" s="1">
        <f>Tabelle111[[#This Row],[Menge kg P2O5]]/1000</f>
        <v>3.1359999999999999E-2</v>
      </c>
      <c r="M1415" s="1">
        <f>Tabelle111[[#This Row],[Menge t Nges]]/Tabelle111[[#This Row],[Anzahl Lieferscheine]]</f>
        <v>7.1680000000000008E-2</v>
      </c>
      <c r="N1415" s="1">
        <f>Tabelle111[[#This Row],[Menge t P2O5]]/Tabelle111[[#This Row],[Anzahl Lieferscheine]]</f>
        <v>3.1359999999999999E-2</v>
      </c>
    </row>
    <row r="1416" spans="1:14" x14ac:dyDescent="0.2">
      <c r="A1416" s="2" t="s">
        <v>52</v>
      </c>
      <c r="B1416" s="2" t="s">
        <v>52</v>
      </c>
      <c r="C1416" s="2" t="s">
        <v>6</v>
      </c>
      <c r="D1416" s="2" t="s">
        <v>7</v>
      </c>
      <c r="E1416" s="2" t="s">
        <v>11</v>
      </c>
      <c r="F1416" s="2" t="s">
        <v>61</v>
      </c>
      <c r="G1416" s="1">
        <v>19640.249999999993</v>
      </c>
      <c r="H1416" s="1">
        <v>8230.8700000000026</v>
      </c>
      <c r="I1416" s="4">
        <v>76</v>
      </c>
      <c r="J1416" s="2" t="s">
        <v>66</v>
      </c>
      <c r="K1416" s="1">
        <f>Tabelle111[[#This Row],[Menge kg Nges]]/1000</f>
        <v>19.640249999999991</v>
      </c>
      <c r="L1416" s="1">
        <f>Tabelle111[[#This Row],[Menge kg P2O5]]/1000</f>
        <v>8.230870000000003</v>
      </c>
      <c r="M1416" s="1">
        <f>Tabelle111[[#This Row],[Menge t Nges]]/Tabelle111[[#This Row],[Anzahl Lieferscheine]]</f>
        <v>0.25842434210526305</v>
      </c>
      <c r="N1416" s="1">
        <f>Tabelle111[[#This Row],[Menge t P2O5]]/Tabelle111[[#This Row],[Anzahl Lieferscheine]]</f>
        <v>0.10830092105263162</v>
      </c>
    </row>
    <row r="1417" spans="1:14" x14ac:dyDescent="0.2">
      <c r="A1417" s="2" t="s">
        <v>52</v>
      </c>
      <c r="B1417" s="2" t="s">
        <v>52</v>
      </c>
      <c r="C1417" s="2" t="s">
        <v>6</v>
      </c>
      <c r="D1417" s="2" t="s">
        <v>7</v>
      </c>
      <c r="E1417" s="2" t="s">
        <v>12</v>
      </c>
      <c r="F1417" s="2" t="s">
        <v>61</v>
      </c>
      <c r="G1417" s="1">
        <v>36045.639999999992</v>
      </c>
      <c r="H1417" s="1">
        <v>15719.83</v>
      </c>
      <c r="I1417" s="4">
        <v>163</v>
      </c>
      <c r="J1417" s="2" t="s">
        <v>66</v>
      </c>
      <c r="K1417" s="1">
        <f>Tabelle111[[#This Row],[Menge kg Nges]]/1000</f>
        <v>36.045639999999992</v>
      </c>
      <c r="L1417" s="1">
        <f>Tabelle111[[#This Row],[Menge kg P2O5]]/1000</f>
        <v>15.71983</v>
      </c>
      <c r="M1417" s="1">
        <f>Tabelle111[[#This Row],[Menge t Nges]]/Tabelle111[[#This Row],[Anzahl Lieferscheine]]</f>
        <v>0.22113889570552142</v>
      </c>
      <c r="N1417" s="1">
        <f>Tabelle111[[#This Row],[Menge t P2O5]]/Tabelle111[[#This Row],[Anzahl Lieferscheine]]</f>
        <v>9.6440674846625773E-2</v>
      </c>
    </row>
    <row r="1418" spans="1:14" x14ac:dyDescent="0.2">
      <c r="A1418" s="2" t="s">
        <v>52</v>
      </c>
      <c r="B1418" s="2" t="s">
        <v>52</v>
      </c>
      <c r="C1418" s="2" t="s">
        <v>6</v>
      </c>
      <c r="D1418" s="2" t="s">
        <v>7</v>
      </c>
      <c r="E1418" s="2" t="s">
        <v>13</v>
      </c>
      <c r="F1418" s="2" t="s">
        <v>61</v>
      </c>
      <c r="G1418" s="1">
        <v>3180.3900000000003</v>
      </c>
      <c r="H1418" s="1">
        <v>1604.28</v>
      </c>
      <c r="I1418" s="4">
        <v>19</v>
      </c>
      <c r="J1418" s="2" t="s">
        <v>66</v>
      </c>
      <c r="K1418" s="1">
        <f>Tabelle111[[#This Row],[Menge kg Nges]]/1000</f>
        <v>3.1803900000000005</v>
      </c>
      <c r="L1418" s="1">
        <f>Tabelle111[[#This Row],[Menge kg P2O5]]/1000</f>
        <v>1.6042799999999999</v>
      </c>
      <c r="M1418" s="1">
        <f>Tabelle111[[#This Row],[Menge t Nges]]/Tabelle111[[#This Row],[Anzahl Lieferscheine]]</f>
        <v>0.16738894736842108</v>
      </c>
      <c r="N1418" s="1">
        <f>Tabelle111[[#This Row],[Menge t P2O5]]/Tabelle111[[#This Row],[Anzahl Lieferscheine]]</f>
        <v>8.44357894736842E-2</v>
      </c>
    </row>
    <row r="1419" spans="1:14" x14ac:dyDescent="0.2">
      <c r="A1419" s="2" t="s">
        <v>52</v>
      </c>
      <c r="B1419" s="2" t="s">
        <v>52</v>
      </c>
      <c r="C1419" s="2" t="s">
        <v>6</v>
      </c>
      <c r="D1419" s="2" t="s">
        <v>7</v>
      </c>
      <c r="E1419" s="2" t="s">
        <v>14</v>
      </c>
      <c r="F1419" s="2" t="s">
        <v>61</v>
      </c>
      <c r="G1419" s="1">
        <v>6167.9</v>
      </c>
      <c r="H1419" s="1">
        <v>2686.4</v>
      </c>
      <c r="I1419" s="4">
        <v>34</v>
      </c>
      <c r="J1419" s="2" t="s">
        <v>66</v>
      </c>
      <c r="K1419" s="1">
        <f>Tabelle111[[#This Row],[Menge kg Nges]]/1000</f>
        <v>6.1678999999999995</v>
      </c>
      <c r="L1419" s="1">
        <f>Tabelle111[[#This Row],[Menge kg P2O5]]/1000</f>
        <v>2.6863999999999999</v>
      </c>
      <c r="M1419" s="1">
        <f>Tabelle111[[#This Row],[Menge t Nges]]/Tabelle111[[#This Row],[Anzahl Lieferscheine]]</f>
        <v>0.18140882352941176</v>
      </c>
      <c r="N1419" s="1">
        <f>Tabelle111[[#This Row],[Menge t P2O5]]/Tabelle111[[#This Row],[Anzahl Lieferscheine]]</f>
        <v>7.9011764705882351E-2</v>
      </c>
    </row>
    <row r="1420" spans="1:14" x14ac:dyDescent="0.2">
      <c r="A1420" s="2" t="s">
        <v>52</v>
      </c>
      <c r="B1420" s="2" t="s">
        <v>52</v>
      </c>
      <c r="C1420" s="2" t="s">
        <v>6</v>
      </c>
      <c r="D1420" s="2" t="s">
        <v>15</v>
      </c>
      <c r="E1420" s="2" t="s">
        <v>8</v>
      </c>
      <c r="F1420" s="2" t="s">
        <v>61</v>
      </c>
      <c r="G1420" s="1">
        <v>386.12</v>
      </c>
      <c r="H1420" s="1">
        <v>168.95999999999998</v>
      </c>
      <c r="I1420" s="4">
        <v>3</v>
      </c>
      <c r="J1420" s="2" t="s">
        <v>66</v>
      </c>
      <c r="K1420" s="1">
        <f>Tabelle111[[#This Row],[Menge kg Nges]]/1000</f>
        <v>0.38612000000000002</v>
      </c>
      <c r="L1420" s="1">
        <f>Tabelle111[[#This Row],[Menge kg P2O5]]/1000</f>
        <v>0.16895999999999997</v>
      </c>
      <c r="M1420" s="1">
        <f>Tabelle111[[#This Row],[Menge t Nges]]/Tabelle111[[#This Row],[Anzahl Lieferscheine]]</f>
        <v>0.12870666666666666</v>
      </c>
      <c r="N1420" s="1">
        <f>Tabelle111[[#This Row],[Menge t P2O5]]/Tabelle111[[#This Row],[Anzahl Lieferscheine]]</f>
        <v>5.6319999999999988E-2</v>
      </c>
    </row>
    <row r="1421" spans="1:14" x14ac:dyDescent="0.2">
      <c r="A1421" s="2" t="s">
        <v>52</v>
      </c>
      <c r="B1421" s="2" t="s">
        <v>52</v>
      </c>
      <c r="C1421" s="2" t="s">
        <v>6</v>
      </c>
      <c r="D1421" s="2" t="s">
        <v>15</v>
      </c>
      <c r="E1421" s="2" t="s">
        <v>17</v>
      </c>
      <c r="F1421" s="2" t="s">
        <v>61</v>
      </c>
      <c r="G1421" s="1">
        <v>758.74</v>
      </c>
      <c r="H1421" s="1">
        <v>402.38</v>
      </c>
      <c r="I1421" s="4">
        <v>1</v>
      </c>
      <c r="J1421" s="2" t="s">
        <v>66</v>
      </c>
      <c r="K1421" s="1">
        <f>Tabelle111[[#This Row],[Menge kg Nges]]/1000</f>
        <v>0.75873999999999997</v>
      </c>
      <c r="L1421" s="1">
        <f>Tabelle111[[#This Row],[Menge kg P2O5]]/1000</f>
        <v>0.40238000000000002</v>
      </c>
      <c r="M1421" s="1">
        <f>Tabelle111[[#This Row],[Menge t Nges]]/Tabelle111[[#This Row],[Anzahl Lieferscheine]]</f>
        <v>0.75873999999999997</v>
      </c>
      <c r="N1421" s="1">
        <f>Tabelle111[[#This Row],[Menge t P2O5]]/Tabelle111[[#This Row],[Anzahl Lieferscheine]]</f>
        <v>0.40238000000000002</v>
      </c>
    </row>
    <row r="1422" spans="1:14" x14ac:dyDescent="0.2">
      <c r="A1422" s="2" t="s">
        <v>52</v>
      </c>
      <c r="B1422" s="2" t="s">
        <v>52</v>
      </c>
      <c r="C1422" s="2" t="s">
        <v>6</v>
      </c>
      <c r="D1422" s="2" t="s">
        <v>15</v>
      </c>
      <c r="E1422" s="2" t="s">
        <v>18</v>
      </c>
      <c r="F1422" s="2" t="s">
        <v>61</v>
      </c>
      <c r="G1422" s="1">
        <v>1411.2</v>
      </c>
      <c r="H1422" s="1">
        <v>1142.3999999999999</v>
      </c>
      <c r="I1422" s="4">
        <v>12</v>
      </c>
      <c r="J1422" s="2" t="s">
        <v>66</v>
      </c>
      <c r="K1422" s="1">
        <f>Tabelle111[[#This Row],[Menge kg Nges]]/1000</f>
        <v>1.4112</v>
      </c>
      <c r="L1422" s="1">
        <f>Tabelle111[[#This Row],[Menge kg P2O5]]/1000</f>
        <v>1.1423999999999999</v>
      </c>
      <c r="M1422" s="1">
        <f>Tabelle111[[#This Row],[Menge t Nges]]/Tabelle111[[#This Row],[Anzahl Lieferscheine]]</f>
        <v>0.1176</v>
      </c>
      <c r="N1422" s="1">
        <f>Tabelle111[[#This Row],[Menge t P2O5]]/Tabelle111[[#This Row],[Anzahl Lieferscheine]]</f>
        <v>9.5199999999999993E-2</v>
      </c>
    </row>
    <row r="1423" spans="1:14" x14ac:dyDescent="0.2">
      <c r="A1423" s="2" t="s">
        <v>52</v>
      </c>
      <c r="B1423" s="2" t="s">
        <v>52</v>
      </c>
      <c r="C1423" s="2" t="s">
        <v>6</v>
      </c>
      <c r="D1423" s="2" t="s">
        <v>15</v>
      </c>
      <c r="E1423" s="2" t="s">
        <v>20</v>
      </c>
      <c r="F1423" s="2" t="s">
        <v>61</v>
      </c>
      <c r="G1423" s="1">
        <v>553.85</v>
      </c>
      <c r="H1423" s="1">
        <v>411.13</v>
      </c>
      <c r="I1423" s="4">
        <v>2</v>
      </c>
      <c r="J1423" s="2" t="s">
        <v>66</v>
      </c>
      <c r="K1423" s="1">
        <f>Tabelle111[[#This Row],[Menge kg Nges]]/1000</f>
        <v>0.55385000000000006</v>
      </c>
      <c r="L1423" s="1">
        <f>Tabelle111[[#This Row],[Menge kg P2O5]]/1000</f>
        <v>0.41113</v>
      </c>
      <c r="M1423" s="1">
        <f>Tabelle111[[#This Row],[Menge t Nges]]/Tabelle111[[#This Row],[Anzahl Lieferscheine]]</f>
        <v>0.27692500000000003</v>
      </c>
      <c r="N1423" s="1">
        <f>Tabelle111[[#This Row],[Menge t P2O5]]/Tabelle111[[#This Row],[Anzahl Lieferscheine]]</f>
        <v>0.205565</v>
      </c>
    </row>
    <row r="1424" spans="1:14" x14ac:dyDescent="0.2">
      <c r="A1424" s="2" t="s">
        <v>52</v>
      </c>
      <c r="B1424" s="2" t="s">
        <v>52</v>
      </c>
      <c r="C1424" s="2" t="s">
        <v>6</v>
      </c>
      <c r="D1424" s="2" t="s">
        <v>15</v>
      </c>
      <c r="E1424" s="2" t="s">
        <v>21</v>
      </c>
      <c r="F1424" s="2" t="s">
        <v>61</v>
      </c>
      <c r="G1424" s="1">
        <v>4347.63</v>
      </c>
      <c r="H1424" s="1">
        <v>2520.65</v>
      </c>
      <c r="I1424" s="4">
        <v>10</v>
      </c>
      <c r="J1424" s="2" t="s">
        <v>66</v>
      </c>
      <c r="K1424" s="1">
        <f>Tabelle111[[#This Row],[Menge kg Nges]]/1000</f>
        <v>4.3476300000000005</v>
      </c>
      <c r="L1424" s="1">
        <f>Tabelle111[[#This Row],[Menge kg P2O5]]/1000</f>
        <v>2.5206500000000003</v>
      </c>
      <c r="M1424" s="1">
        <f>Tabelle111[[#This Row],[Menge t Nges]]/Tabelle111[[#This Row],[Anzahl Lieferscheine]]</f>
        <v>0.43476300000000007</v>
      </c>
      <c r="N1424" s="1">
        <f>Tabelle111[[#This Row],[Menge t P2O5]]/Tabelle111[[#This Row],[Anzahl Lieferscheine]]</f>
        <v>0.25206500000000004</v>
      </c>
    </row>
    <row r="1425" spans="1:14" x14ac:dyDescent="0.2">
      <c r="A1425" s="2" t="s">
        <v>52</v>
      </c>
      <c r="B1425" s="2" t="s">
        <v>52</v>
      </c>
      <c r="C1425" s="2" t="s">
        <v>6</v>
      </c>
      <c r="D1425" s="2" t="s">
        <v>15</v>
      </c>
      <c r="E1425" s="2" t="s">
        <v>9</v>
      </c>
      <c r="F1425" s="2" t="s">
        <v>61</v>
      </c>
      <c r="G1425" s="1">
        <v>4911.82</v>
      </c>
      <c r="H1425" s="1">
        <v>2762.92</v>
      </c>
      <c r="I1425" s="4">
        <v>7</v>
      </c>
      <c r="J1425" s="2" t="s">
        <v>66</v>
      </c>
      <c r="K1425" s="1">
        <f>Tabelle111[[#This Row],[Menge kg Nges]]/1000</f>
        <v>4.9118199999999996</v>
      </c>
      <c r="L1425" s="1">
        <f>Tabelle111[[#This Row],[Menge kg P2O5]]/1000</f>
        <v>2.7629200000000003</v>
      </c>
      <c r="M1425" s="1">
        <f>Tabelle111[[#This Row],[Menge t Nges]]/Tabelle111[[#This Row],[Anzahl Lieferscheine]]</f>
        <v>0.70168857142857133</v>
      </c>
      <c r="N1425" s="1">
        <f>Tabelle111[[#This Row],[Menge t P2O5]]/Tabelle111[[#This Row],[Anzahl Lieferscheine]]</f>
        <v>0.39470285714285719</v>
      </c>
    </row>
    <row r="1426" spans="1:14" x14ac:dyDescent="0.2">
      <c r="A1426" s="2" t="s">
        <v>52</v>
      </c>
      <c r="B1426" s="2" t="s">
        <v>52</v>
      </c>
      <c r="C1426" s="2" t="s">
        <v>6</v>
      </c>
      <c r="D1426" s="2" t="s">
        <v>15</v>
      </c>
      <c r="E1426" s="2" t="s">
        <v>13</v>
      </c>
      <c r="F1426" s="2" t="s">
        <v>61</v>
      </c>
      <c r="G1426" s="1">
        <v>300</v>
      </c>
      <c r="H1426" s="1">
        <v>210</v>
      </c>
      <c r="I1426" s="4">
        <v>2</v>
      </c>
      <c r="J1426" s="2" t="s">
        <v>66</v>
      </c>
      <c r="K1426" s="1">
        <f>Tabelle111[[#This Row],[Menge kg Nges]]/1000</f>
        <v>0.3</v>
      </c>
      <c r="L1426" s="1">
        <f>Tabelle111[[#This Row],[Menge kg P2O5]]/1000</f>
        <v>0.21</v>
      </c>
      <c r="M1426" s="1">
        <f>Tabelle111[[#This Row],[Menge t Nges]]/Tabelle111[[#This Row],[Anzahl Lieferscheine]]</f>
        <v>0.15</v>
      </c>
      <c r="N1426" s="1">
        <f>Tabelle111[[#This Row],[Menge t P2O5]]/Tabelle111[[#This Row],[Anzahl Lieferscheine]]</f>
        <v>0.105</v>
      </c>
    </row>
    <row r="1427" spans="1:14" x14ac:dyDescent="0.2">
      <c r="A1427" s="2" t="s">
        <v>52</v>
      </c>
      <c r="B1427" s="2" t="s">
        <v>52</v>
      </c>
      <c r="C1427" s="2" t="s">
        <v>25</v>
      </c>
      <c r="D1427" s="2" t="s">
        <v>25</v>
      </c>
      <c r="E1427" s="2" t="s">
        <v>26</v>
      </c>
      <c r="F1427" s="2" t="s">
        <v>61</v>
      </c>
      <c r="G1427" s="1">
        <v>14364.61</v>
      </c>
      <c r="H1427" s="1">
        <v>6572.1399999999994</v>
      </c>
      <c r="I1427" s="4">
        <v>11</v>
      </c>
      <c r="J1427" s="2" t="s">
        <v>66</v>
      </c>
      <c r="K1427" s="1">
        <f>Tabelle111[[#This Row],[Menge kg Nges]]/1000</f>
        <v>14.364610000000001</v>
      </c>
      <c r="L1427" s="1">
        <f>Tabelle111[[#This Row],[Menge kg P2O5]]/1000</f>
        <v>6.5721399999999992</v>
      </c>
      <c r="M1427" s="1">
        <f>Tabelle111[[#This Row],[Menge t Nges]]/Tabelle111[[#This Row],[Anzahl Lieferscheine]]</f>
        <v>1.3058736363636365</v>
      </c>
      <c r="N1427" s="1">
        <f>Tabelle111[[#This Row],[Menge t P2O5]]/Tabelle111[[#This Row],[Anzahl Lieferscheine]]</f>
        <v>0.59746727272727262</v>
      </c>
    </row>
    <row r="1428" spans="1:14" x14ac:dyDescent="0.2">
      <c r="A1428" s="2" t="s">
        <v>52</v>
      </c>
      <c r="B1428" s="2" t="s">
        <v>28</v>
      </c>
      <c r="C1428" s="2" t="s">
        <v>6</v>
      </c>
      <c r="D1428" s="2" t="s">
        <v>15</v>
      </c>
      <c r="E1428" s="2" t="s">
        <v>8</v>
      </c>
      <c r="F1428" s="2" t="s">
        <v>61</v>
      </c>
      <c r="G1428" s="1">
        <v>595.16999999999996</v>
      </c>
      <c r="H1428" s="1">
        <v>257.76</v>
      </c>
      <c r="I1428" s="4">
        <v>1</v>
      </c>
      <c r="J1428" s="2" t="s">
        <v>66</v>
      </c>
      <c r="K1428" s="1">
        <f>Tabelle111[[#This Row],[Menge kg Nges]]/1000</f>
        <v>0.59516999999999998</v>
      </c>
      <c r="L1428" s="1">
        <f>Tabelle111[[#This Row],[Menge kg P2O5]]/1000</f>
        <v>0.25775999999999999</v>
      </c>
      <c r="M1428" s="1">
        <f>Tabelle111[[#This Row],[Menge t Nges]]/Tabelle111[[#This Row],[Anzahl Lieferscheine]]</f>
        <v>0.59516999999999998</v>
      </c>
      <c r="N1428" s="1">
        <f>Tabelle111[[#This Row],[Menge t P2O5]]/Tabelle111[[#This Row],[Anzahl Lieferscheine]]</f>
        <v>0.25775999999999999</v>
      </c>
    </row>
    <row r="1429" spans="1:14" x14ac:dyDescent="0.2">
      <c r="A1429" s="2" t="s">
        <v>52</v>
      </c>
      <c r="B1429" s="2" t="s">
        <v>42</v>
      </c>
      <c r="C1429" s="2" t="s">
        <v>6</v>
      </c>
      <c r="D1429" s="2" t="s">
        <v>15</v>
      </c>
      <c r="E1429" s="2" t="s">
        <v>9</v>
      </c>
      <c r="F1429" s="2" t="s">
        <v>61</v>
      </c>
      <c r="G1429" s="1">
        <v>219.6</v>
      </c>
      <c r="H1429" s="1">
        <v>142.19999999999999</v>
      </c>
      <c r="I1429" s="4">
        <v>1</v>
      </c>
      <c r="J1429" s="2" t="s">
        <v>66</v>
      </c>
      <c r="K1429" s="1">
        <f>Tabelle111[[#This Row],[Menge kg Nges]]/1000</f>
        <v>0.21959999999999999</v>
      </c>
      <c r="L1429" s="1">
        <f>Tabelle111[[#This Row],[Menge kg P2O5]]/1000</f>
        <v>0.14219999999999999</v>
      </c>
      <c r="M1429" s="1">
        <f>Tabelle111[[#This Row],[Menge t Nges]]/Tabelle111[[#This Row],[Anzahl Lieferscheine]]</f>
        <v>0.21959999999999999</v>
      </c>
      <c r="N1429" s="1">
        <f>Tabelle111[[#This Row],[Menge t P2O5]]/Tabelle111[[#This Row],[Anzahl Lieferscheine]]</f>
        <v>0.14219999999999999</v>
      </c>
    </row>
    <row r="1430" spans="1:14" x14ac:dyDescent="0.2">
      <c r="A1430" s="2" t="s">
        <v>37</v>
      </c>
      <c r="B1430" s="2" t="s">
        <v>32</v>
      </c>
      <c r="C1430" s="2" t="s">
        <v>6</v>
      </c>
      <c r="D1430" s="2" t="s">
        <v>7</v>
      </c>
      <c r="E1430" s="2" t="s">
        <v>14</v>
      </c>
      <c r="F1430" s="2" t="s">
        <v>61</v>
      </c>
      <c r="G1430" s="1">
        <v>975</v>
      </c>
      <c r="H1430" s="1">
        <v>475</v>
      </c>
      <c r="I1430" s="4">
        <v>1</v>
      </c>
      <c r="J1430" s="2" t="s">
        <v>66</v>
      </c>
      <c r="K1430" s="1">
        <f>Tabelle111[[#This Row],[Menge kg Nges]]/1000</f>
        <v>0.97499999999999998</v>
      </c>
      <c r="L1430" s="1">
        <f>Tabelle111[[#This Row],[Menge kg P2O5]]/1000</f>
        <v>0.47499999999999998</v>
      </c>
      <c r="M1430" s="1">
        <f>Tabelle111[[#This Row],[Menge t Nges]]/Tabelle111[[#This Row],[Anzahl Lieferscheine]]</f>
        <v>0.97499999999999998</v>
      </c>
      <c r="N1430" s="1">
        <f>Tabelle111[[#This Row],[Menge t P2O5]]/Tabelle111[[#This Row],[Anzahl Lieferscheine]]</f>
        <v>0.47499999999999998</v>
      </c>
    </row>
    <row r="1431" spans="1:14" x14ac:dyDescent="0.2">
      <c r="A1431" s="2" t="s">
        <v>37</v>
      </c>
      <c r="B1431" s="2" t="s">
        <v>32</v>
      </c>
      <c r="C1431" s="2" t="s">
        <v>6</v>
      </c>
      <c r="D1431" s="2" t="s">
        <v>15</v>
      </c>
      <c r="E1431" s="2" t="s">
        <v>20</v>
      </c>
      <c r="F1431" s="2" t="s">
        <v>61</v>
      </c>
      <c r="G1431" s="1">
        <v>1064.8</v>
      </c>
      <c r="H1431" s="1">
        <v>605</v>
      </c>
      <c r="I1431" s="4">
        <v>10</v>
      </c>
      <c r="J1431" s="2" t="s">
        <v>66</v>
      </c>
      <c r="K1431" s="1">
        <f>Tabelle111[[#This Row],[Menge kg Nges]]/1000</f>
        <v>1.0648</v>
      </c>
      <c r="L1431" s="1">
        <f>Tabelle111[[#This Row],[Menge kg P2O5]]/1000</f>
        <v>0.60499999999999998</v>
      </c>
      <c r="M1431" s="1">
        <f>Tabelle111[[#This Row],[Menge t Nges]]/Tabelle111[[#This Row],[Anzahl Lieferscheine]]</f>
        <v>0.10647999999999999</v>
      </c>
      <c r="N1431" s="1">
        <f>Tabelle111[[#This Row],[Menge t P2O5]]/Tabelle111[[#This Row],[Anzahl Lieferscheine]]</f>
        <v>6.0499999999999998E-2</v>
      </c>
    </row>
    <row r="1432" spans="1:14" x14ac:dyDescent="0.2">
      <c r="A1432" s="2" t="s">
        <v>37</v>
      </c>
      <c r="B1432" s="2" t="s">
        <v>43</v>
      </c>
      <c r="C1432" s="2" t="s">
        <v>6</v>
      </c>
      <c r="D1432" s="2" t="s">
        <v>7</v>
      </c>
      <c r="E1432" s="2" t="s">
        <v>11</v>
      </c>
      <c r="F1432" s="2" t="s">
        <v>61</v>
      </c>
      <c r="G1432" s="1">
        <v>469.8</v>
      </c>
      <c r="H1432" s="1">
        <v>182.7</v>
      </c>
      <c r="I1432" s="4">
        <v>8</v>
      </c>
      <c r="J1432" s="2" t="s">
        <v>66</v>
      </c>
      <c r="K1432" s="1">
        <f>Tabelle111[[#This Row],[Menge kg Nges]]/1000</f>
        <v>0.4698</v>
      </c>
      <c r="L1432" s="1">
        <f>Tabelle111[[#This Row],[Menge kg P2O5]]/1000</f>
        <v>0.1827</v>
      </c>
      <c r="M1432" s="1">
        <f>Tabelle111[[#This Row],[Menge t Nges]]/Tabelle111[[#This Row],[Anzahl Lieferscheine]]</f>
        <v>5.8724999999999999E-2</v>
      </c>
      <c r="N1432" s="1">
        <f>Tabelle111[[#This Row],[Menge t P2O5]]/Tabelle111[[#This Row],[Anzahl Lieferscheine]]</f>
        <v>2.28375E-2</v>
      </c>
    </row>
    <row r="1433" spans="1:14" x14ac:dyDescent="0.2">
      <c r="A1433" s="2" t="s">
        <v>37</v>
      </c>
      <c r="B1433" s="2" t="s">
        <v>43</v>
      </c>
      <c r="C1433" s="2" t="s">
        <v>6</v>
      </c>
      <c r="D1433" s="2" t="s">
        <v>7</v>
      </c>
      <c r="E1433" s="2" t="s">
        <v>13</v>
      </c>
      <c r="F1433" s="2" t="s">
        <v>61</v>
      </c>
      <c r="G1433" s="1">
        <v>428.8</v>
      </c>
      <c r="H1433" s="1">
        <v>271.2</v>
      </c>
      <c r="I1433" s="4">
        <v>2</v>
      </c>
      <c r="J1433" s="2" t="s">
        <v>66</v>
      </c>
      <c r="K1433" s="1">
        <f>Tabelle111[[#This Row],[Menge kg Nges]]/1000</f>
        <v>0.42880000000000001</v>
      </c>
      <c r="L1433" s="1">
        <f>Tabelle111[[#This Row],[Menge kg P2O5]]/1000</f>
        <v>0.2712</v>
      </c>
      <c r="M1433" s="1">
        <f>Tabelle111[[#This Row],[Menge t Nges]]/Tabelle111[[#This Row],[Anzahl Lieferscheine]]</f>
        <v>0.21440000000000001</v>
      </c>
      <c r="N1433" s="1">
        <f>Tabelle111[[#This Row],[Menge t P2O5]]/Tabelle111[[#This Row],[Anzahl Lieferscheine]]</f>
        <v>0.1356</v>
      </c>
    </row>
    <row r="1434" spans="1:14" x14ac:dyDescent="0.2">
      <c r="A1434" s="2" t="s">
        <v>37</v>
      </c>
      <c r="B1434" s="2" t="s">
        <v>36</v>
      </c>
      <c r="C1434" s="2" t="s">
        <v>6</v>
      </c>
      <c r="D1434" s="2" t="s">
        <v>7</v>
      </c>
      <c r="E1434" s="2" t="s">
        <v>9</v>
      </c>
      <c r="F1434" s="2" t="s">
        <v>61</v>
      </c>
      <c r="G1434" s="1">
        <v>717.91000000000008</v>
      </c>
      <c r="H1434" s="1">
        <v>303.77999999999997</v>
      </c>
      <c r="I1434" s="4">
        <v>3</v>
      </c>
      <c r="J1434" s="2" t="s">
        <v>66</v>
      </c>
      <c r="K1434" s="1">
        <f>Tabelle111[[#This Row],[Menge kg Nges]]/1000</f>
        <v>0.71791000000000005</v>
      </c>
      <c r="L1434" s="1">
        <f>Tabelle111[[#This Row],[Menge kg P2O5]]/1000</f>
        <v>0.30377999999999999</v>
      </c>
      <c r="M1434" s="1">
        <f>Tabelle111[[#This Row],[Menge t Nges]]/Tabelle111[[#This Row],[Anzahl Lieferscheine]]</f>
        <v>0.23930333333333334</v>
      </c>
      <c r="N1434" s="1">
        <f>Tabelle111[[#This Row],[Menge t P2O5]]/Tabelle111[[#This Row],[Anzahl Lieferscheine]]</f>
        <v>0.10126</v>
      </c>
    </row>
    <row r="1435" spans="1:14" x14ac:dyDescent="0.2">
      <c r="A1435" s="2" t="s">
        <v>37</v>
      </c>
      <c r="B1435" s="2" t="s">
        <v>36</v>
      </c>
      <c r="C1435" s="2" t="s">
        <v>6</v>
      </c>
      <c r="D1435" s="2" t="s">
        <v>7</v>
      </c>
      <c r="E1435" s="2" t="s">
        <v>11</v>
      </c>
      <c r="F1435" s="2" t="s">
        <v>61</v>
      </c>
      <c r="G1435" s="1">
        <v>854</v>
      </c>
      <c r="H1435" s="1">
        <v>415</v>
      </c>
      <c r="I1435" s="4">
        <v>3</v>
      </c>
      <c r="J1435" s="2" t="s">
        <v>66</v>
      </c>
      <c r="K1435" s="1">
        <f>Tabelle111[[#This Row],[Menge kg Nges]]/1000</f>
        <v>0.85399999999999998</v>
      </c>
      <c r="L1435" s="1">
        <f>Tabelle111[[#This Row],[Menge kg P2O5]]/1000</f>
        <v>0.41499999999999998</v>
      </c>
      <c r="M1435" s="1">
        <f>Tabelle111[[#This Row],[Menge t Nges]]/Tabelle111[[#This Row],[Anzahl Lieferscheine]]</f>
        <v>0.28466666666666668</v>
      </c>
      <c r="N1435" s="1">
        <f>Tabelle111[[#This Row],[Menge t P2O5]]/Tabelle111[[#This Row],[Anzahl Lieferscheine]]</f>
        <v>0.13833333333333334</v>
      </c>
    </row>
    <row r="1436" spans="1:14" x14ac:dyDescent="0.2">
      <c r="A1436" s="2" t="s">
        <v>37</v>
      </c>
      <c r="B1436" s="2" t="s">
        <v>36</v>
      </c>
      <c r="C1436" s="2" t="s">
        <v>6</v>
      </c>
      <c r="D1436" s="2" t="s">
        <v>7</v>
      </c>
      <c r="E1436" s="2" t="s">
        <v>12</v>
      </c>
      <c r="F1436" s="2" t="s">
        <v>61</v>
      </c>
      <c r="G1436" s="1">
        <v>4810.74</v>
      </c>
      <c r="H1436" s="1">
        <v>1740</v>
      </c>
      <c r="I1436" s="4">
        <v>26</v>
      </c>
      <c r="J1436" s="2" t="s">
        <v>66</v>
      </c>
      <c r="K1436" s="1">
        <f>Tabelle111[[#This Row],[Menge kg Nges]]/1000</f>
        <v>4.81074</v>
      </c>
      <c r="L1436" s="1">
        <f>Tabelle111[[#This Row],[Menge kg P2O5]]/1000</f>
        <v>1.74</v>
      </c>
      <c r="M1436" s="1">
        <f>Tabelle111[[#This Row],[Menge t Nges]]/Tabelle111[[#This Row],[Anzahl Lieferscheine]]</f>
        <v>0.18502846153846153</v>
      </c>
      <c r="N1436" s="1">
        <f>Tabelle111[[#This Row],[Menge t P2O5]]/Tabelle111[[#This Row],[Anzahl Lieferscheine]]</f>
        <v>6.6923076923076918E-2</v>
      </c>
    </row>
    <row r="1437" spans="1:14" x14ac:dyDescent="0.2">
      <c r="A1437" s="2" t="s">
        <v>37</v>
      </c>
      <c r="B1437" s="2" t="s">
        <v>36</v>
      </c>
      <c r="C1437" s="2" t="s">
        <v>6</v>
      </c>
      <c r="D1437" s="2" t="s">
        <v>7</v>
      </c>
      <c r="E1437" s="2" t="s">
        <v>13</v>
      </c>
      <c r="F1437" s="2" t="s">
        <v>61</v>
      </c>
      <c r="G1437" s="1">
        <v>4392.2</v>
      </c>
      <c r="H1437" s="1">
        <v>2442</v>
      </c>
      <c r="I1437" s="4">
        <v>30</v>
      </c>
      <c r="J1437" s="2" t="s">
        <v>66</v>
      </c>
      <c r="K1437" s="1">
        <f>Tabelle111[[#This Row],[Menge kg Nges]]/1000</f>
        <v>4.3921999999999999</v>
      </c>
      <c r="L1437" s="1">
        <f>Tabelle111[[#This Row],[Menge kg P2O5]]/1000</f>
        <v>2.4420000000000002</v>
      </c>
      <c r="M1437" s="1">
        <f>Tabelle111[[#This Row],[Menge t Nges]]/Tabelle111[[#This Row],[Anzahl Lieferscheine]]</f>
        <v>0.14640666666666666</v>
      </c>
      <c r="N1437" s="1">
        <f>Tabelle111[[#This Row],[Menge t P2O5]]/Tabelle111[[#This Row],[Anzahl Lieferscheine]]</f>
        <v>8.14E-2</v>
      </c>
    </row>
    <row r="1438" spans="1:14" x14ac:dyDescent="0.2">
      <c r="A1438" s="2" t="s">
        <v>37</v>
      </c>
      <c r="B1438" s="2" t="s">
        <v>36</v>
      </c>
      <c r="C1438" s="2" t="s">
        <v>6</v>
      </c>
      <c r="D1438" s="2" t="s">
        <v>7</v>
      </c>
      <c r="E1438" s="2" t="s">
        <v>14</v>
      </c>
      <c r="F1438" s="2" t="s">
        <v>61</v>
      </c>
      <c r="G1438" s="1">
        <v>4172.75</v>
      </c>
      <c r="H1438" s="1">
        <v>1711.1499999999999</v>
      </c>
      <c r="I1438" s="4">
        <v>19</v>
      </c>
      <c r="J1438" s="2" t="s">
        <v>66</v>
      </c>
      <c r="K1438" s="1">
        <f>Tabelle111[[#This Row],[Menge kg Nges]]/1000</f>
        <v>4.1727499999999997</v>
      </c>
      <c r="L1438" s="1">
        <f>Tabelle111[[#This Row],[Menge kg P2O5]]/1000</f>
        <v>1.7111499999999999</v>
      </c>
      <c r="M1438" s="1">
        <f>Tabelle111[[#This Row],[Menge t Nges]]/Tabelle111[[#This Row],[Anzahl Lieferscheine]]</f>
        <v>0.21961842105263157</v>
      </c>
      <c r="N1438" s="1">
        <f>Tabelle111[[#This Row],[Menge t P2O5]]/Tabelle111[[#This Row],[Anzahl Lieferscheine]]</f>
        <v>9.0060526315789466E-2</v>
      </c>
    </row>
    <row r="1439" spans="1:14" x14ac:dyDescent="0.2">
      <c r="A1439" s="2" t="s">
        <v>37</v>
      </c>
      <c r="B1439" s="2" t="s">
        <v>44</v>
      </c>
      <c r="C1439" s="2" t="s">
        <v>6</v>
      </c>
      <c r="D1439" s="2" t="s">
        <v>7</v>
      </c>
      <c r="E1439" s="2" t="s">
        <v>9</v>
      </c>
      <c r="F1439" s="2" t="s">
        <v>61</v>
      </c>
      <c r="G1439" s="1">
        <v>885.36000000000013</v>
      </c>
      <c r="H1439" s="1">
        <v>392.68</v>
      </c>
      <c r="I1439" s="4">
        <v>8</v>
      </c>
      <c r="J1439" s="2" t="s">
        <v>66</v>
      </c>
      <c r="K1439" s="1">
        <f>Tabelle111[[#This Row],[Menge kg Nges]]/1000</f>
        <v>0.88536000000000015</v>
      </c>
      <c r="L1439" s="1">
        <f>Tabelle111[[#This Row],[Menge kg P2O5]]/1000</f>
        <v>0.39268000000000003</v>
      </c>
      <c r="M1439" s="1">
        <f>Tabelle111[[#This Row],[Menge t Nges]]/Tabelle111[[#This Row],[Anzahl Lieferscheine]]</f>
        <v>0.11067000000000002</v>
      </c>
      <c r="N1439" s="1">
        <f>Tabelle111[[#This Row],[Menge t P2O5]]/Tabelle111[[#This Row],[Anzahl Lieferscheine]]</f>
        <v>4.9085000000000004E-2</v>
      </c>
    </row>
    <row r="1440" spans="1:14" x14ac:dyDescent="0.2">
      <c r="A1440" s="2" t="s">
        <v>37</v>
      </c>
      <c r="B1440" s="2" t="s">
        <v>44</v>
      </c>
      <c r="C1440" s="2" t="s">
        <v>6</v>
      </c>
      <c r="D1440" s="2" t="s">
        <v>7</v>
      </c>
      <c r="E1440" s="2" t="s">
        <v>11</v>
      </c>
      <c r="F1440" s="2" t="s">
        <v>61</v>
      </c>
      <c r="G1440" s="1">
        <v>1500</v>
      </c>
      <c r="H1440" s="1">
        <v>660</v>
      </c>
      <c r="I1440" s="4">
        <v>1</v>
      </c>
      <c r="J1440" s="2" t="s">
        <v>66</v>
      </c>
      <c r="K1440" s="1">
        <f>Tabelle111[[#This Row],[Menge kg Nges]]/1000</f>
        <v>1.5</v>
      </c>
      <c r="L1440" s="1">
        <f>Tabelle111[[#This Row],[Menge kg P2O5]]/1000</f>
        <v>0.66</v>
      </c>
      <c r="M1440" s="1">
        <f>Tabelle111[[#This Row],[Menge t Nges]]/Tabelle111[[#This Row],[Anzahl Lieferscheine]]</f>
        <v>1.5</v>
      </c>
      <c r="N1440" s="1">
        <f>Tabelle111[[#This Row],[Menge t P2O5]]/Tabelle111[[#This Row],[Anzahl Lieferscheine]]</f>
        <v>0.66</v>
      </c>
    </row>
    <row r="1441" spans="1:14" x14ac:dyDescent="0.2">
      <c r="A1441" s="2" t="s">
        <v>37</v>
      </c>
      <c r="B1441" s="2" t="s">
        <v>44</v>
      </c>
      <c r="C1441" s="2" t="s">
        <v>6</v>
      </c>
      <c r="D1441" s="2" t="s">
        <v>7</v>
      </c>
      <c r="E1441" s="2" t="s">
        <v>12</v>
      </c>
      <c r="F1441" s="2" t="s">
        <v>61</v>
      </c>
      <c r="G1441" s="1">
        <v>975</v>
      </c>
      <c r="H1441" s="1">
        <v>466.25</v>
      </c>
      <c r="I1441" s="4">
        <v>2</v>
      </c>
      <c r="J1441" s="2" t="s">
        <v>66</v>
      </c>
      <c r="K1441" s="1">
        <f>Tabelle111[[#This Row],[Menge kg Nges]]/1000</f>
        <v>0.97499999999999998</v>
      </c>
      <c r="L1441" s="1">
        <f>Tabelle111[[#This Row],[Menge kg P2O5]]/1000</f>
        <v>0.46625</v>
      </c>
      <c r="M1441" s="1">
        <f>Tabelle111[[#This Row],[Menge t Nges]]/Tabelle111[[#This Row],[Anzahl Lieferscheine]]</f>
        <v>0.48749999999999999</v>
      </c>
      <c r="N1441" s="1">
        <f>Tabelle111[[#This Row],[Menge t P2O5]]/Tabelle111[[#This Row],[Anzahl Lieferscheine]]</f>
        <v>0.233125</v>
      </c>
    </row>
    <row r="1442" spans="1:14" x14ac:dyDescent="0.2">
      <c r="A1442" s="2" t="s">
        <v>37</v>
      </c>
      <c r="B1442" s="2" t="s">
        <v>44</v>
      </c>
      <c r="C1442" s="2" t="s">
        <v>6</v>
      </c>
      <c r="D1442" s="2" t="s">
        <v>7</v>
      </c>
      <c r="E1442" s="2" t="s">
        <v>14</v>
      </c>
      <c r="F1442" s="2" t="s">
        <v>61</v>
      </c>
      <c r="G1442" s="1">
        <v>5514.54</v>
      </c>
      <c r="H1442" s="1">
        <v>2241.36</v>
      </c>
      <c r="I1442" s="4">
        <v>20</v>
      </c>
      <c r="J1442" s="2" t="s">
        <v>66</v>
      </c>
      <c r="K1442" s="1">
        <f>Tabelle111[[#This Row],[Menge kg Nges]]/1000</f>
        <v>5.5145400000000002</v>
      </c>
      <c r="L1442" s="1">
        <f>Tabelle111[[#This Row],[Menge kg P2O5]]/1000</f>
        <v>2.2413600000000002</v>
      </c>
      <c r="M1442" s="1">
        <f>Tabelle111[[#This Row],[Menge t Nges]]/Tabelle111[[#This Row],[Anzahl Lieferscheine]]</f>
        <v>0.275727</v>
      </c>
      <c r="N1442" s="1">
        <f>Tabelle111[[#This Row],[Menge t P2O5]]/Tabelle111[[#This Row],[Anzahl Lieferscheine]]</f>
        <v>0.11206800000000001</v>
      </c>
    </row>
    <row r="1443" spans="1:14" x14ac:dyDescent="0.2">
      <c r="A1443" s="2" t="s">
        <v>37</v>
      </c>
      <c r="B1443" s="2" t="s">
        <v>44</v>
      </c>
      <c r="C1443" s="2" t="s">
        <v>6</v>
      </c>
      <c r="D1443" s="2" t="s">
        <v>15</v>
      </c>
      <c r="E1443" s="2" t="s">
        <v>10</v>
      </c>
      <c r="F1443" s="2" t="s">
        <v>61</v>
      </c>
      <c r="G1443" s="1">
        <v>759.5</v>
      </c>
      <c r="H1443" s="1">
        <v>496</v>
      </c>
      <c r="I1443" s="4">
        <v>3</v>
      </c>
      <c r="J1443" s="2" t="s">
        <v>66</v>
      </c>
      <c r="K1443" s="1">
        <f>Tabelle111[[#This Row],[Menge kg Nges]]/1000</f>
        <v>0.75949999999999995</v>
      </c>
      <c r="L1443" s="1">
        <f>Tabelle111[[#This Row],[Menge kg P2O5]]/1000</f>
        <v>0.496</v>
      </c>
      <c r="M1443" s="1">
        <f>Tabelle111[[#This Row],[Menge t Nges]]/Tabelle111[[#This Row],[Anzahl Lieferscheine]]</f>
        <v>0.25316666666666665</v>
      </c>
      <c r="N1443" s="1">
        <f>Tabelle111[[#This Row],[Menge t P2O5]]/Tabelle111[[#This Row],[Anzahl Lieferscheine]]</f>
        <v>0.16533333333333333</v>
      </c>
    </row>
    <row r="1444" spans="1:14" x14ac:dyDescent="0.2">
      <c r="A1444" s="2" t="s">
        <v>37</v>
      </c>
      <c r="B1444" s="2" t="s">
        <v>44</v>
      </c>
      <c r="C1444" s="2" t="s">
        <v>25</v>
      </c>
      <c r="D1444" s="2" t="s">
        <v>25</v>
      </c>
      <c r="E1444" s="2" t="s">
        <v>26</v>
      </c>
      <c r="F1444" s="2" t="s">
        <v>61</v>
      </c>
      <c r="G1444" s="1">
        <v>19030.399999999998</v>
      </c>
      <c r="H1444" s="1">
        <v>10949</v>
      </c>
      <c r="I1444" s="4">
        <v>41</v>
      </c>
      <c r="J1444" s="2" t="s">
        <v>66</v>
      </c>
      <c r="K1444" s="1">
        <f>Tabelle111[[#This Row],[Menge kg Nges]]/1000</f>
        <v>19.030399999999997</v>
      </c>
      <c r="L1444" s="1">
        <f>Tabelle111[[#This Row],[Menge kg P2O5]]/1000</f>
        <v>10.949</v>
      </c>
      <c r="M1444" s="1">
        <f>Tabelle111[[#This Row],[Menge t Nges]]/Tabelle111[[#This Row],[Anzahl Lieferscheine]]</f>
        <v>0.46415609756097553</v>
      </c>
      <c r="N1444" s="1">
        <f>Tabelle111[[#This Row],[Menge t P2O5]]/Tabelle111[[#This Row],[Anzahl Lieferscheine]]</f>
        <v>0.26704878048780489</v>
      </c>
    </row>
    <row r="1445" spans="1:14" x14ac:dyDescent="0.2">
      <c r="A1445" s="2" t="s">
        <v>37</v>
      </c>
      <c r="B1445" s="2" t="s">
        <v>49</v>
      </c>
      <c r="C1445" s="2" t="s">
        <v>6</v>
      </c>
      <c r="D1445" s="2" t="s">
        <v>7</v>
      </c>
      <c r="E1445" s="2" t="s">
        <v>11</v>
      </c>
      <c r="F1445" s="2" t="s">
        <v>61</v>
      </c>
      <c r="G1445" s="1">
        <v>510</v>
      </c>
      <c r="H1445" s="1">
        <v>195</v>
      </c>
      <c r="I1445" s="4">
        <v>1</v>
      </c>
      <c r="J1445" s="2" t="s">
        <v>66</v>
      </c>
      <c r="K1445" s="1">
        <f>Tabelle111[[#This Row],[Menge kg Nges]]/1000</f>
        <v>0.51</v>
      </c>
      <c r="L1445" s="1">
        <f>Tabelle111[[#This Row],[Menge kg P2O5]]/1000</f>
        <v>0.19500000000000001</v>
      </c>
      <c r="M1445" s="1">
        <f>Tabelle111[[#This Row],[Menge t Nges]]/Tabelle111[[#This Row],[Anzahl Lieferscheine]]</f>
        <v>0.51</v>
      </c>
      <c r="N1445" s="1">
        <f>Tabelle111[[#This Row],[Menge t P2O5]]/Tabelle111[[#This Row],[Anzahl Lieferscheine]]</f>
        <v>0.19500000000000001</v>
      </c>
    </row>
    <row r="1446" spans="1:14" x14ac:dyDescent="0.2">
      <c r="A1446" s="2" t="s">
        <v>37</v>
      </c>
      <c r="B1446" s="2" t="s">
        <v>49</v>
      </c>
      <c r="C1446" s="2" t="s">
        <v>6</v>
      </c>
      <c r="D1446" s="2" t="s">
        <v>7</v>
      </c>
      <c r="E1446" s="2" t="s">
        <v>12</v>
      </c>
      <c r="F1446" s="2" t="s">
        <v>61</v>
      </c>
      <c r="G1446" s="1">
        <v>1275.0999999999999</v>
      </c>
      <c r="H1446" s="1">
        <v>583.59999999999991</v>
      </c>
      <c r="I1446" s="4">
        <v>6</v>
      </c>
      <c r="J1446" s="2" t="s">
        <v>66</v>
      </c>
      <c r="K1446" s="1">
        <f>Tabelle111[[#This Row],[Menge kg Nges]]/1000</f>
        <v>1.2750999999999999</v>
      </c>
      <c r="L1446" s="1">
        <f>Tabelle111[[#This Row],[Menge kg P2O5]]/1000</f>
        <v>0.5835999999999999</v>
      </c>
      <c r="M1446" s="1">
        <f>Tabelle111[[#This Row],[Menge t Nges]]/Tabelle111[[#This Row],[Anzahl Lieferscheine]]</f>
        <v>0.21251666666666666</v>
      </c>
      <c r="N1446" s="1">
        <f>Tabelle111[[#This Row],[Menge t P2O5]]/Tabelle111[[#This Row],[Anzahl Lieferscheine]]</f>
        <v>9.7266666666666654E-2</v>
      </c>
    </row>
    <row r="1447" spans="1:14" x14ac:dyDescent="0.2">
      <c r="A1447" s="2" t="s">
        <v>37</v>
      </c>
      <c r="B1447" s="2" t="s">
        <v>49</v>
      </c>
      <c r="C1447" s="2" t="s">
        <v>6</v>
      </c>
      <c r="D1447" s="2" t="s">
        <v>7</v>
      </c>
      <c r="E1447" s="2" t="s">
        <v>13</v>
      </c>
      <c r="F1447" s="2" t="s">
        <v>61</v>
      </c>
      <c r="G1447" s="1">
        <v>176.4</v>
      </c>
      <c r="H1447" s="1">
        <v>84</v>
      </c>
      <c r="I1447" s="4">
        <v>1</v>
      </c>
      <c r="J1447" s="2" t="s">
        <v>66</v>
      </c>
      <c r="K1447" s="1">
        <f>Tabelle111[[#This Row],[Menge kg Nges]]/1000</f>
        <v>0.1764</v>
      </c>
      <c r="L1447" s="1">
        <f>Tabelle111[[#This Row],[Menge kg P2O5]]/1000</f>
        <v>8.4000000000000005E-2</v>
      </c>
      <c r="M1447" s="1">
        <f>Tabelle111[[#This Row],[Menge t Nges]]/Tabelle111[[#This Row],[Anzahl Lieferscheine]]</f>
        <v>0.1764</v>
      </c>
      <c r="N1447" s="1">
        <f>Tabelle111[[#This Row],[Menge t P2O5]]/Tabelle111[[#This Row],[Anzahl Lieferscheine]]</f>
        <v>8.4000000000000005E-2</v>
      </c>
    </row>
    <row r="1448" spans="1:14" x14ac:dyDescent="0.2">
      <c r="A1448" s="2" t="s">
        <v>37</v>
      </c>
      <c r="B1448" s="2" t="s">
        <v>49</v>
      </c>
      <c r="C1448" s="2" t="s">
        <v>6</v>
      </c>
      <c r="D1448" s="2" t="s">
        <v>7</v>
      </c>
      <c r="E1448" s="2" t="s">
        <v>14</v>
      </c>
      <c r="F1448" s="2" t="s">
        <v>61</v>
      </c>
      <c r="G1448" s="1">
        <v>5240</v>
      </c>
      <c r="H1448" s="1">
        <v>1712.9999999999998</v>
      </c>
      <c r="I1448" s="4">
        <v>26</v>
      </c>
      <c r="J1448" s="2" t="s">
        <v>66</v>
      </c>
      <c r="K1448" s="1">
        <f>Tabelle111[[#This Row],[Menge kg Nges]]/1000</f>
        <v>5.24</v>
      </c>
      <c r="L1448" s="1">
        <f>Tabelle111[[#This Row],[Menge kg P2O5]]/1000</f>
        <v>1.7129999999999999</v>
      </c>
      <c r="M1448" s="1">
        <f>Tabelle111[[#This Row],[Menge t Nges]]/Tabelle111[[#This Row],[Anzahl Lieferscheine]]</f>
        <v>0.20153846153846156</v>
      </c>
      <c r="N1448" s="1">
        <f>Tabelle111[[#This Row],[Menge t P2O5]]/Tabelle111[[#This Row],[Anzahl Lieferscheine]]</f>
        <v>6.5884615384615375E-2</v>
      </c>
    </row>
    <row r="1449" spans="1:14" x14ac:dyDescent="0.2">
      <c r="A1449" s="2" t="s">
        <v>37</v>
      </c>
      <c r="B1449" s="2" t="s">
        <v>47</v>
      </c>
      <c r="C1449" s="2" t="s">
        <v>6</v>
      </c>
      <c r="D1449" s="2" t="s">
        <v>7</v>
      </c>
      <c r="E1449" s="2" t="s">
        <v>9</v>
      </c>
      <c r="F1449" s="2" t="s">
        <v>61</v>
      </c>
      <c r="G1449" s="1">
        <v>580</v>
      </c>
      <c r="H1449" s="1">
        <v>240</v>
      </c>
      <c r="I1449" s="4">
        <v>1</v>
      </c>
      <c r="J1449" s="2" t="s">
        <v>66</v>
      </c>
      <c r="K1449" s="1">
        <f>Tabelle111[[#This Row],[Menge kg Nges]]/1000</f>
        <v>0.57999999999999996</v>
      </c>
      <c r="L1449" s="1">
        <f>Tabelle111[[#This Row],[Menge kg P2O5]]/1000</f>
        <v>0.24</v>
      </c>
      <c r="M1449" s="1">
        <f>Tabelle111[[#This Row],[Menge t Nges]]/Tabelle111[[#This Row],[Anzahl Lieferscheine]]</f>
        <v>0.57999999999999996</v>
      </c>
      <c r="N1449" s="1">
        <f>Tabelle111[[#This Row],[Menge t P2O5]]/Tabelle111[[#This Row],[Anzahl Lieferscheine]]</f>
        <v>0.24</v>
      </c>
    </row>
    <row r="1450" spans="1:14" x14ac:dyDescent="0.2">
      <c r="A1450" s="2" t="s">
        <v>37</v>
      </c>
      <c r="B1450" s="2" t="s">
        <v>47</v>
      </c>
      <c r="C1450" s="2" t="s">
        <v>6</v>
      </c>
      <c r="D1450" s="2" t="s">
        <v>7</v>
      </c>
      <c r="E1450" s="2" t="s">
        <v>12</v>
      </c>
      <c r="F1450" s="2" t="s">
        <v>61</v>
      </c>
      <c r="G1450" s="1">
        <v>444</v>
      </c>
      <c r="H1450" s="1">
        <v>168</v>
      </c>
      <c r="I1450" s="4">
        <v>1</v>
      </c>
      <c r="J1450" s="2" t="s">
        <v>66</v>
      </c>
      <c r="K1450" s="1">
        <f>Tabelle111[[#This Row],[Menge kg Nges]]/1000</f>
        <v>0.44400000000000001</v>
      </c>
      <c r="L1450" s="1">
        <f>Tabelle111[[#This Row],[Menge kg P2O5]]/1000</f>
        <v>0.16800000000000001</v>
      </c>
      <c r="M1450" s="1">
        <f>Tabelle111[[#This Row],[Menge t Nges]]/Tabelle111[[#This Row],[Anzahl Lieferscheine]]</f>
        <v>0.44400000000000001</v>
      </c>
      <c r="N1450" s="1">
        <f>Tabelle111[[#This Row],[Menge t P2O5]]/Tabelle111[[#This Row],[Anzahl Lieferscheine]]</f>
        <v>0.16800000000000001</v>
      </c>
    </row>
    <row r="1451" spans="1:14" x14ac:dyDescent="0.2">
      <c r="A1451" s="2" t="s">
        <v>37</v>
      </c>
      <c r="B1451" s="2" t="s">
        <v>47</v>
      </c>
      <c r="C1451" s="2" t="s">
        <v>6</v>
      </c>
      <c r="D1451" s="2" t="s">
        <v>7</v>
      </c>
      <c r="E1451" s="2" t="s">
        <v>14</v>
      </c>
      <c r="F1451" s="2" t="s">
        <v>61</v>
      </c>
      <c r="G1451" s="1">
        <v>873.6</v>
      </c>
      <c r="H1451" s="1">
        <v>473.2</v>
      </c>
      <c r="I1451" s="4">
        <v>3</v>
      </c>
      <c r="J1451" s="2" t="s">
        <v>66</v>
      </c>
      <c r="K1451" s="1">
        <f>Tabelle111[[#This Row],[Menge kg Nges]]/1000</f>
        <v>0.87360000000000004</v>
      </c>
      <c r="L1451" s="1">
        <f>Tabelle111[[#This Row],[Menge kg P2O5]]/1000</f>
        <v>0.47320000000000001</v>
      </c>
      <c r="M1451" s="1">
        <f>Tabelle111[[#This Row],[Menge t Nges]]/Tabelle111[[#This Row],[Anzahl Lieferscheine]]</f>
        <v>0.29120000000000001</v>
      </c>
      <c r="N1451" s="1">
        <f>Tabelle111[[#This Row],[Menge t P2O5]]/Tabelle111[[#This Row],[Anzahl Lieferscheine]]</f>
        <v>0.15773333333333334</v>
      </c>
    </row>
    <row r="1452" spans="1:14" x14ac:dyDescent="0.2">
      <c r="A1452" s="2" t="s">
        <v>37</v>
      </c>
      <c r="B1452" s="2" t="s">
        <v>47</v>
      </c>
      <c r="C1452" s="2" t="s">
        <v>6</v>
      </c>
      <c r="D1452" s="2" t="s">
        <v>15</v>
      </c>
      <c r="E1452" s="2" t="s">
        <v>21</v>
      </c>
      <c r="F1452" s="2" t="s">
        <v>61</v>
      </c>
      <c r="G1452" s="1">
        <v>356.7</v>
      </c>
      <c r="H1452" s="1">
        <v>194.3</v>
      </c>
      <c r="I1452" s="4">
        <v>1</v>
      </c>
      <c r="J1452" s="2" t="s">
        <v>66</v>
      </c>
      <c r="K1452" s="1">
        <f>Tabelle111[[#This Row],[Menge kg Nges]]/1000</f>
        <v>0.35669999999999996</v>
      </c>
      <c r="L1452" s="1">
        <f>Tabelle111[[#This Row],[Menge kg P2O5]]/1000</f>
        <v>0.1943</v>
      </c>
      <c r="M1452" s="1">
        <f>Tabelle111[[#This Row],[Menge t Nges]]/Tabelle111[[#This Row],[Anzahl Lieferscheine]]</f>
        <v>0.35669999999999996</v>
      </c>
      <c r="N1452" s="1">
        <f>Tabelle111[[#This Row],[Menge t P2O5]]/Tabelle111[[#This Row],[Anzahl Lieferscheine]]</f>
        <v>0.1943</v>
      </c>
    </row>
    <row r="1453" spans="1:14" x14ac:dyDescent="0.2">
      <c r="A1453" s="2" t="s">
        <v>37</v>
      </c>
      <c r="B1453" s="2" t="s">
        <v>47</v>
      </c>
      <c r="C1453" s="2" t="s">
        <v>25</v>
      </c>
      <c r="D1453" s="2" t="s">
        <v>25</v>
      </c>
      <c r="E1453" s="2" t="s">
        <v>26</v>
      </c>
      <c r="F1453" s="2" t="s">
        <v>61</v>
      </c>
      <c r="G1453" s="1">
        <v>348.4</v>
      </c>
      <c r="H1453" s="1">
        <v>201</v>
      </c>
      <c r="I1453" s="4">
        <v>1</v>
      </c>
      <c r="J1453" s="2" t="s">
        <v>66</v>
      </c>
      <c r="K1453" s="1">
        <f>Tabelle111[[#This Row],[Menge kg Nges]]/1000</f>
        <v>0.34839999999999999</v>
      </c>
      <c r="L1453" s="1">
        <f>Tabelle111[[#This Row],[Menge kg P2O5]]/1000</f>
        <v>0.20100000000000001</v>
      </c>
      <c r="M1453" s="1">
        <f>Tabelle111[[#This Row],[Menge t Nges]]/Tabelle111[[#This Row],[Anzahl Lieferscheine]]</f>
        <v>0.34839999999999999</v>
      </c>
      <c r="N1453" s="1">
        <f>Tabelle111[[#This Row],[Menge t P2O5]]/Tabelle111[[#This Row],[Anzahl Lieferscheine]]</f>
        <v>0.20100000000000001</v>
      </c>
    </row>
    <row r="1454" spans="1:14" x14ac:dyDescent="0.2">
      <c r="A1454" s="2" t="s">
        <v>37</v>
      </c>
      <c r="B1454" s="2" t="s">
        <v>37</v>
      </c>
      <c r="C1454" s="2" t="s">
        <v>6</v>
      </c>
      <c r="D1454" s="2" t="s">
        <v>7</v>
      </c>
      <c r="E1454" s="2" t="s">
        <v>8</v>
      </c>
      <c r="F1454" s="2" t="s">
        <v>61</v>
      </c>
      <c r="G1454" s="1">
        <v>4413.09</v>
      </c>
      <c r="H1454" s="1">
        <v>1680.1200000000003</v>
      </c>
      <c r="I1454" s="4">
        <v>16</v>
      </c>
      <c r="J1454" s="2" t="s">
        <v>66</v>
      </c>
      <c r="K1454" s="1">
        <f>Tabelle111[[#This Row],[Menge kg Nges]]/1000</f>
        <v>4.4130900000000004</v>
      </c>
      <c r="L1454" s="1">
        <f>Tabelle111[[#This Row],[Menge kg P2O5]]/1000</f>
        <v>1.6801200000000003</v>
      </c>
      <c r="M1454" s="1">
        <f>Tabelle111[[#This Row],[Menge t Nges]]/Tabelle111[[#This Row],[Anzahl Lieferscheine]]</f>
        <v>0.27581812500000003</v>
      </c>
      <c r="N1454" s="1">
        <f>Tabelle111[[#This Row],[Menge t P2O5]]/Tabelle111[[#This Row],[Anzahl Lieferscheine]]</f>
        <v>0.10500750000000002</v>
      </c>
    </row>
    <row r="1455" spans="1:14" x14ac:dyDescent="0.2">
      <c r="A1455" s="2" t="s">
        <v>37</v>
      </c>
      <c r="B1455" s="2" t="s">
        <v>37</v>
      </c>
      <c r="C1455" s="2" t="s">
        <v>6</v>
      </c>
      <c r="D1455" s="2" t="s">
        <v>7</v>
      </c>
      <c r="E1455" s="2" t="s">
        <v>9</v>
      </c>
      <c r="F1455" s="2" t="s">
        <v>61</v>
      </c>
      <c r="G1455" s="1">
        <v>57044.89999999998</v>
      </c>
      <c r="H1455" s="1">
        <v>23919.559999999994</v>
      </c>
      <c r="I1455" s="4">
        <v>216</v>
      </c>
      <c r="J1455" s="2" t="s">
        <v>66</v>
      </c>
      <c r="K1455" s="1">
        <f>Tabelle111[[#This Row],[Menge kg Nges]]/1000</f>
        <v>57.044899999999977</v>
      </c>
      <c r="L1455" s="1">
        <f>Tabelle111[[#This Row],[Menge kg P2O5]]/1000</f>
        <v>23.919559999999993</v>
      </c>
      <c r="M1455" s="1">
        <f>Tabelle111[[#This Row],[Menge t Nges]]/Tabelle111[[#This Row],[Anzahl Lieferscheine]]</f>
        <v>0.26409675925925913</v>
      </c>
      <c r="N1455" s="1">
        <f>Tabelle111[[#This Row],[Menge t P2O5]]/Tabelle111[[#This Row],[Anzahl Lieferscheine]]</f>
        <v>0.11073870370370367</v>
      </c>
    </row>
    <row r="1456" spans="1:14" x14ac:dyDescent="0.2">
      <c r="A1456" s="2" t="s">
        <v>37</v>
      </c>
      <c r="B1456" s="2" t="s">
        <v>37</v>
      </c>
      <c r="C1456" s="2" t="s">
        <v>6</v>
      </c>
      <c r="D1456" s="2" t="s">
        <v>7</v>
      </c>
      <c r="E1456" s="2" t="s">
        <v>10</v>
      </c>
      <c r="F1456" s="2" t="s">
        <v>61</v>
      </c>
      <c r="G1456" s="1">
        <v>10852</v>
      </c>
      <c r="H1456" s="1">
        <v>4271</v>
      </c>
      <c r="I1456" s="4">
        <v>31</v>
      </c>
      <c r="J1456" s="2" t="s">
        <v>66</v>
      </c>
      <c r="K1456" s="1">
        <f>Tabelle111[[#This Row],[Menge kg Nges]]/1000</f>
        <v>10.852</v>
      </c>
      <c r="L1456" s="1">
        <f>Tabelle111[[#This Row],[Menge kg P2O5]]/1000</f>
        <v>4.2709999999999999</v>
      </c>
      <c r="M1456" s="1">
        <f>Tabelle111[[#This Row],[Menge t Nges]]/Tabelle111[[#This Row],[Anzahl Lieferscheine]]</f>
        <v>0.35006451612903228</v>
      </c>
      <c r="N1456" s="1">
        <f>Tabelle111[[#This Row],[Menge t P2O5]]/Tabelle111[[#This Row],[Anzahl Lieferscheine]]</f>
        <v>0.1377741935483871</v>
      </c>
    </row>
    <row r="1457" spans="1:14" x14ac:dyDescent="0.2">
      <c r="A1457" s="2" t="s">
        <v>37</v>
      </c>
      <c r="B1457" s="2" t="s">
        <v>37</v>
      </c>
      <c r="C1457" s="2" t="s">
        <v>6</v>
      </c>
      <c r="D1457" s="2" t="s">
        <v>7</v>
      </c>
      <c r="E1457" s="2" t="s">
        <v>11</v>
      </c>
      <c r="F1457" s="2" t="s">
        <v>61</v>
      </c>
      <c r="G1457" s="1">
        <v>47513.359999999993</v>
      </c>
      <c r="H1457" s="1">
        <v>20735.649999999994</v>
      </c>
      <c r="I1457" s="4">
        <v>235</v>
      </c>
      <c r="J1457" s="2" t="s">
        <v>66</v>
      </c>
      <c r="K1457" s="1">
        <f>Tabelle111[[#This Row],[Menge kg Nges]]/1000</f>
        <v>47.513359999999992</v>
      </c>
      <c r="L1457" s="1">
        <f>Tabelle111[[#This Row],[Menge kg P2O5]]/1000</f>
        <v>20.735649999999993</v>
      </c>
      <c r="M1457" s="1">
        <f>Tabelle111[[#This Row],[Menge t Nges]]/Tabelle111[[#This Row],[Anzahl Lieferscheine]]</f>
        <v>0.20218451063829784</v>
      </c>
      <c r="N1457" s="1">
        <f>Tabelle111[[#This Row],[Menge t P2O5]]/Tabelle111[[#This Row],[Anzahl Lieferscheine]]</f>
        <v>8.8236808510638268E-2</v>
      </c>
    </row>
    <row r="1458" spans="1:14" x14ac:dyDescent="0.2">
      <c r="A1458" s="2" t="s">
        <v>37</v>
      </c>
      <c r="B1458" s="2" t="s">
        <v>37</v>
      </c>
      <c r="C1458" s="2" t="s">
        <v>6</v>
      </c>
      <c r="D1458" s="2" t="s">
        <v>7</v>
      </c>
      <c r="E1458" s="2" t="s">
        <v>12</v>
      </c>
      <c r="F1458" s="2" t="s">
        <v>61</v>
      </c>
      <c r="G1458" s="1">
        <v>516283.12999999942</v>
      </c>
      <c r="H1458" s="1">
        <v>196603.78999999986</v>
      </c>
      <c r="I1458" s="4">
        <v>2193</v>
      </c>
      <c r="J1458" s="2" t="s">
        <v>66</v>
      </c>
      <c r="K1458" s="1">
        <f>Tabelle111[[#This Row],[Menge kg Nges]]/1000</f>
        <v>516.28312999999946</v>
      </c>
      <c r="L1458" s="1">
        <f>Tabelle111[[#This Row],[Menge kg P2O5]]/1000</f>
        <v>196.60378999999986</v>
      </c>
      <c r="M1458" s="1">
        <f>Tabelle111[[#This Row],[Menge t Nges]]/Tabelle111[[#This Row],[Anzahl Lieferscheine]]</f>
        <v>0.23542322389420861</v>
      </c>
      <c r="N1458" s="1">
        <f>Tabelle111[[#This Row],[Menge t P2O5]]/Tabelle111[[#This Row],[Anzahl Lieferscheine]]</f>
        <v>8.9650611035111655E-2</v>
      </c>
    </row>
    <row r="1459" spans="1:14" x14ac:dyDescent="0.2">
      <c r="A1459" s="2" t="s">
        <v>37</v>
      </c>
      <c r="B1459" s="2" t="s">
        <v>37</v>
      </c>
      <c r="C1459" s="2" t="s">
        <v>6</v>
      </c>
      <c r="D1459" s="2" t="s">
        <v>7</v>
      </c>
      <c r="E1459" s="2" t="s">
        <v>13</v>
      </c>
      <c r="F1459" s="2" t="s">
        <v>61</v>
      </c>
      <c r="G1459" s="1">
        <v>93155.349999999977</v>
      </c>
      <c r="H1459" s="1">
        <v>49271.820000000007</v>
      </c>
      <c r="I1459" s="4">
        <v>444</v>
      </c>
      <c r="J1459" s="2" t="s">
        <v>66</v>
      </c>
      <c r="K1459" s="1">
        <f>Tabelle111[[#This Row],[Menge kg Nges]]/1000</f>
        <v>93.15534999999997</v>
      </c>
      <c r="L1459" s="1">
        <f>Tabelle111[[#This Row],[Menge kg P2O5]]/1000</f>
        <v>49.271820000000005</v>
      </c>
      <c r="M1459" s="1">
        <f>Tabelle111[[#This Row],[Menge t Nges]]/Tabelle111[[#This Row],[Anzahl Lieferscheine]]</f>
        <v>0.20980934684684677</v>
      </c>
      <c r="N1459" s="1">
        <f>Tabelle111[[#This Row],[Menge t P2O5]]/Tabelle111[[#This Row],[Anzahl Lieferscheine]]</f>
        <v>0.11097256756756758</v>
      </c>
    </row>
    <row r="1460" spans="1:14" x14ac:dyDescent="0.2">
      <c r="A1460" s="2" t="s">
        <v>37</v>
      </c>
      <c r="B1460" s="2" t="s">
        <v>37</v>
      </c>
      <c r="C1460" s="2" t="s">
        <v>6</v>
      </c>
      <c r="D1460" s="2" t="s">
        <v>7</v>
      </c>
      <c r="E1460" s="2" t="s">
        <v>14</v>
      </c>
      <c r="F1460" s="2" t="s">
        <v>61</v>
      </c>
      <c r="G1460" s="1">
        <v>160302.94000000012</v>
      </c>
      <c r="H1460" s="1">
        <v>73175.959999999977</v>
      </c>
      <c r="I1460" s="4">
        <v>770</v>
      </c>
      <c r="J1460" s="2" t="s">
        <v>66</v>
      </c>
      <c r="K1460" s="1">
        <f>Tabelle111[[#This Row],[Menge kg Nges]]/1000</f>
        <v>160.30294000000012</v>
      </c>
      <c r="L1460" s="1">
        <f>Tabelle111[[#This Row],[Menge kg P2O5]]/1000</f>
        <v>73.175959999999975</v>
      </c>
      <c r="M1460" s="1">
        <f>Tabelle111[[#This Row],[Menge t Nges]]/Tabelle111[[#This Row],[Anzahl Lieferscheine]]</f>
        <v>0.20818563636363652</v>
      </c>
      <c r="N1460" s="1">
        <f>Tabelle111[[#This Row],[Menge t P2O5]]/Tabelle111[[#This Row],[Anzahl Lieferscheine]]</f>
        <v>9.5033714285714249E-2</v>
      </c>
    </row>
    <row r="1461" spans="1:14" x14ac:dyDescent="0.2">
      <c r="A1461" s="2" t="s">
        <v>37</v>
      </c>
      <c r="B1461" s="2" t="s">
        <v>37</v>
      </c>
      <c r="C1461" s="2" t="s">
        <v>6</v>
      </c>
      <c r="D1461" s="2" t="s">
        <v>15</v>
      </c>
      <c r="E1461" s="2" t="s">
        <v>8</v>
      </c>
      <c r="F1461" s="2" t="s">
        <v>61</v>
      </c>
      <c r="G1461" s="1">
        <v>127.4</v>
      </c>
      <c r="H1461" s="1">
        <v>52</v>
      </c>
      <c r="I1461" s="4">
        <v>1</v>
      </c>
      <c r="J1461" s="2" t="s">
        <v>66</v>
      </c>
      <c r="K1461" s="1">
        <f>Tabelle111[[#This Row],[Menge kg Nges]]/1000</f>
        <v>0.12740000000000001</v>
      </c>
      <c r="L1461" s="1">
        <f>Tabelle111[[#This Row],[Menge kg P2O5]]/1000</f>
        <v>5.1999999999999998E-2</v>
      </c>
      <c r="M1461" s="1">
        <f>Tabelle111[[#This Row],[Menge t Nges]]/Tabelle111[[#This Row],[Anzahl Lieferscheine]]</f>
        <v>0.12740000000000001</v>
      </c>
      <c r="N1461" s="1">
        <f>Tabelle111[[#This Row],[Menge t P2O5]]/Tabelle111[[#This Row],[Anzahl Lieferscheine]]</f>
        <v>5.1999999999999998E-2</v>
      </c>
    </row>
    <row r="1462" spans="1:14" x14ac:dyDescent="0.2">
      <c r="A1462" s="2" t="s">
        <v>37</v>
      </c>
      <c r="B1462" s="2" t="s">
        <v>37</v>
      </c>
      <c r="C1462" s="2" t="s">
        <v>6</v>
      </c>
      <c r="D1462" s="2" t="s">
        <v>15</v>
      </c>
      <c r="E1462" s="2" t="s">
        <v>16</v>
      </c>
      <c r="F1462" s="2" t="s">
        <v>61</v>
      </c>
      <c r="G1462" s="1">
        <v>174.75</v>
      </c>
      <c r="H1462" s="1">
        <v>159.75</v>
      </c>
      <c r="I1462" s="4">
        <v>1</v>
      </c>
      <c r="J1462" s="2" t="s">
        <v>66</v>
      </c>
      <c r="K1462" s="1">
        <f>Tabelle111[[#This Row],[Menge kg Nges]]/1000</f>
        <v>0.17474999999999999</v>
      </c>
      <c r="L1462" s="1">
        <f>Tabelle111[[#This Row],[Menge kg P2O5]]/1000</f>
        <v>0.15975</v>
      </c>
      <c r="M1462" s="1">
        <f>Tabelle111[[#This Row],[Menge t Nges]]/Tabelle111[[#This Row],[Anzahl Lieferscheine]]</f>
        <v>0.17474999999999999</v>
      </c>
      <c r="N1462" s="1">
        <f>Tabelle111[[#This Row],[Menge t P2O5]]/Tabelle111[[#This Row],[Anzahl Lieferscheine]]</f>
        <v>0.15975</v>
      </c>
    </row>
    <row r="1463" spans="1:14" x14ac:dyDescent="0.2">
      <c r="A1463" s="2" t="s">
        <v>37</v>
      </c>
      <c r="B1463" s="2" t="s">
        <v>37</v>
      </c>
      <c r="C1463" s="2" t="s">
        <v>6</v>
      </c>
      <c r="D1463" s="2" t="s">
        <v>15</v>
      </c>
      <c r="E1463" s="2" t="s">
        <v>18</v>
      </c>
      <c r="F1463" s="2" t="s">
        <v>61</v>
      </c>
      <c r="G1463" s="1">
        <v>6761.4</v>
      </c>
      <c r="H1463" s="1">
        <v>5151.3999999999996</v>
      </c>
      <c r="I1463" s="4">
        <v>20</v>
      </c>
      <c r="J1463" s="2" t="s">
        <v>66</v>
      </c>
      <c r="K1463" s="1">
        <f>Tabelle111[[#This Row],[Menge kg Nges]]/1000</f>
        <v>6.7614000000000001</v>
      </c>
      <c r="L1463" s="1">
        <f>Tabelle111[[#This Row],[Menge kg P2O5]]/1000</f>
        <v>5.1513999999999998</v>
      </c>
      <c r="M1463" s="1">
        <f>Tabelle111[[#This Row],[Menge t Nges]]/Tabelle111[[#This Row],[Anzahl Lieferscheine]]</f>
        <v>0.33806999999999998</v>
      </c>
      <c r="N1463" s="1">
        <f>Tabelle111[[#This Row],[Menge t P2O5]]/Tabelle111[[#This Row],[Anzahl Lieferscheine]]</f>
        <v>0.25756999999999997</v>
      </c>
    </row>
    <row r="1464" spans="1:14" x14ac:dyDescent="0.2">
      <c r="A1464" s="2" t="s">
        <v>37</v>
      </c>
      <c r="B1464" s="2" t="s">
        <v>37</v>
      </c>
      <c r="C1464" s="2" t="s">
        <v>6</v>
      </c>
      <c r="D1464" s="2" t="s">
        <v>15</v>
      </c>
      <c r="E1464" s="2" t="s">
        <v>19</v>
      </c>
      <c r="F1464" s="2" t="s">
        <v>61</v>
      </c>
      <c r="G1464" s="1">
        <v>585</v>
      </c>
      <c r="H1464" s="1">
        <v>602</v>
      </c>
      <c r="I1464" s="4">
        <v>6</v>
      </c>
      <c r="J1464" s="2" t="s">
        <v>66</v>
      </c>
      <c r="K1464" s="1">
        <f>Tabelle111[[#This Row],[Menge kg Nges]]/1000</f>
        <v>0.58499999999999996</v>
      </c>
      <c r="L1464" s="1">
        <f>Tabelle111[[#This Row],[Menge kg P2O5]]/1000</f>
        <v>0.60199999999999998</v>
      </c>
      <c r="M1464" s="1">
        <f>Tabelle111[[#This Row],[Menge t Nges]]/Tabelle111[[#This Row],[Anzahl Lieferscheine]]</f>
        <v>9.7499999999999989E-2</v>
      </c>
      <c r="N1464" s="1">
        <f>Tabelle111[[#This Row],[Menge t P2O5]]/Tabelle111[[#This Row],[Anzahl Lieferscheine]]</f>
        <v>0.10033333333333333</v>
      </c>
    </row>
    <row r="1465" spans="1:14" x14ac:dyDescent="0.2">
      <c r="A1465" s="2" t="s">
        <v>37</v>
      </c>
      <c r="B1465" s="2" t="s">
        <v>37</v>
      </c>
      <c r="C1465" s="2" t="s">
        <v>6</v>
      </c>
      <c r="D1465" s="2" t="s">
        <v>15</v>
      </c>
      <c r="E1465" s="2" t="s">
        <v>20</v>
      </c>
      <c r="F1465" s="2" t="s">
        <v>61</v>
      </c>
      <c r="G1465" s="1">
        <v>2299.92</v>
      </c>
      <c r="H1465" s="1">
        <v>1479.2</v>
      </c>
      <c r="I1465" s="4">
        <v>41</v>
      </c>
      <c r="J1465" s="2" t="s">
        <v>66</v>
      </c>
      <c r="K1465" s="1">
        <f>Tabelle111[[#This Row],[Menge kg Nges]]/1000</f>
        <v>2.2999200000000002</v>
      </c>
      <c r="L1465" s="1">
        <f>Tabelle111[[#This Row],[Menge kg P2O5]]/1000</f>
        <v>1.4792000000000001</v>
      </c>
      <c r="M1465" s="1">
        <f>Tabelle111[[#This Row],[Menge t Nges]]/Tabelle111[[#This Row],[Anzahl Lieferscheine]]</f>
        <v>5.6095609756097564E-2</v>
      </c>
      <c r="N1465" s="1">
        <f>Tabelle111[[#This Row],[Menge t P2O5]]/Tabelle111[[#This Row],[Anzahl Lieferscheine]]</f>
        <v>3.6078048780487808E-2</v>
      </c>
    </row>
    <row r="1466" spans="1:14" x14ac:dyDescent="0.2">
      <c r="A1466" s="2" t="s">
        <v>37</v>
      </c>
      <c r="B1466" s="2" t="s">
        <v>37</v>
      </c>
      <c r="C1466" s="2" t="s">
        <v>6</v>
      </c>
      <c r="D1466" s="2" t="s">
        <v>15</v>
      </c>
      <c r="E1466" s="2" t="s">
        <v>21</v>
      </c>
      <c r="F1466" s="2" t="s">
        <v>61</v>
      </c>
      <c r="G1466" s="1">
        <v>14855.44</v>
      </c>
      <c r="H1466" s="1">
        <v>7935.5500000000011</v>
      </c>
      <c r="I1466" s="4">
        <v>64</v>
      </c>
      <c r="J1466" s="2" t="s">
        <v>66</v>
      </c>
      <c r="K1466" s="1">
        <f>Tabelle111[[#This Row],[Menge kg Nges]]/1000</f>
        <v>14.85544</v>
      </c>
      <c r="L1466" s="1">
        <f>Tabelle111[[#This Row],[Menge kg P2O5]]/1000</f>
        <v>7.935550000000001</v>
      </c>
      <c r="M1466" s="1">
        <f>Tabelle111[[#This Row],[Menge t Nges]]/Tabelle111[[#This Row],[Anzahl Lieferscheine]]</f>
        <v>0.23211625</v>
      </c>
      <c r="N1466" s="1">
        <f>Tabelle111[[#This Row],[Menge t P2O5]]/Tabelle111[[#This Row],[Anzahl Lieferscheine]]</f>
        <v>0.12399296875000002</v>
      </c>
    </row>
    <row r="1467" spans="1:14" x14ac:dyDescent="0.2">
      <c r="A1467" s="2" t="s">
        <v>37</v>
      </c>
      <c r="B1467" s="2" t="s">
        <v>37</v>
      </c>
      <c r="C1467" s="2" t="s">
        <v>6</v>
      </c>
      <c r="D1467" s="2" t="s">
        <v>15</v>
      </c>
      <c r="E1467" s="2" t="s">
        <v>9</v>
      </c>
      <c r="F1467" s="2" t="s">
        <v>61</v>
      </c>
      <c r="G1467" s="1">
        <v>2035.5600000000002</v>
      </c>
      <c r="H1467" s="1">
        <v>966.3</v>
      </c>
      <c r="I1467" s="4">
        <v>10</v>
      </c>
      <c r="J1467" s="2" t="s">
        <v>66</v>
      </c>
      <c r="K1467" s="1">
        <f>Tabelle111[[#This Row],[Menge kg Nges]]/1000</f>
        <v>2.0355600000000003</v>
      </c>
      <c r="L1467" s="1">
        <f>Tabelle111[[#This Row],[Menge kg P2O5]]/1000</f>
        <v>0.96629999999999994</v>
      </c>
      <c r="M1467" s="1">
        <f>Tabelle111[[#This Row],[Menge t Nges]]/Tabelle111[[#This Row],[Anzahl Lieferscheine]]</f>
        <v>0.20355600000000001</v>
      </c>
      <c r="N1467" s="1">
        <f>Tabelle111[[#This Row],[Menge t P2O5]]/Tabelle111[[#This Row],[Anzahl Lieferscheine]]</f>
        <v>9.6629999999999994E-2</v>
      </c>
    </row>
    <row r="1468" spans="1:14" x14ac:dyDescent="0.2">
      <c r="A1468" s="2" t="s">
        <v>37</v>
      </c>
      <c r="B1468" s="2" t="s">
        <v>37</v>
      </c>
      <c r="C1468" s="2" t="s">
        <v>6</v>
      </c>
      <c r="D1468" s="2" t="s">
        <v>15</v>
      </c>
      <c r="E1468" s="2" t="s">
        <v>10</v>
      </c>
      <c r="F1468" s="2" t="s">
        <v>61</v>
      </c>
      <c r="G1468" s="1">
        <v>198.6</v>
      </c>
      <c r="H1468" s="1">
        <v>111.4</v>
      </c>
      <c r="I1468" s="4">
        <v>2</v>
      </c>
      <c r="J1468" s="2" t="s">
        <v>66</v>
      </c>
      <c r="K1468" s="1">
        <f>Tabelle111[[#This Row],[Menge kg Nges]]/1000</f>
        <v>0.1986</v>
      </c>
      <c r="L1468" s="1">
        <f>Tabelle111[[#This Row],[Menge kg P2O5]]/1000</f>
        <v>0.1114</v>
      </c>
      <c r="M1468" s="1">
        <f>Tabelle111[[#This Row],[Menge t Nges]]/Tabelle111[[#This Row],[Anzahl Lieferscheine]]</f>
        <v>9.9299999999999999E-2</v>
      </c>
      <c r="N1468" s="1">
        <f>Tabelle111[[#This Row],[Menge t P2O5]]/Tabelle111[[#This Row],[Anzahl Lieferscheine]]</f>
        <v>5.57E-2</v>
      </c>
    </row>
    <row r="1469" spans="1:14" x14ac:dyDescent="0.2">
      <c r="A1469" s="2" t="s">
        <v>37</v>
      </c>
      <c r="B1469" s="2" t="s">
        <v>37</v>
      </c>
      <c r="C1469" s="2" t="s">
        <v>6</v>
      </c>
      <c r="D1469" s="2" t="s">
        <v>15</v>
      </c>
      <c r="E1469" s="2" t="s">
        <v>23</v>
      </c>
      <c r="F1469" s="2" t="s">
        <v>61</v>
      </c>
      <c r="G1469" s="1">
        <v>536.16</v>
      </c>
      <c r="H1469" s="1">
        <v>221.15</v>
      </c>
      <c r="I1469" s="4">
        <v>4</v>
      </c>
      <c r="J1469" s="2" t="s">
        <v>66</v>
      </c>
      <c r="K1469" s="1">
        <f>Tabelle111[[#This Row],[Menge kg Nges]]/1000</f>
        <v>0.53615999999999997</v>
      </c>
      <c r="L1469" s="1">
        <f>Tabelle111[[#This Row],[Menge kg P2O5]]/1000</f>
        <v>0.22115000000000001</v>
      </c>
      <c r="M1469" s="1">
        <f>Tabelle111[[#This Row],[Menge t Nges]]/Tabelle111[[#This Row],[Anzahl Lieferscheine]]</f>
        <v>0.13403999999999999</v>
      </c>
      <c r="N1469" s="1">
        <f>Tabelle111[[#This Row],[Menge t P2O5]]/Tabelle111[[#This Row],[Anzahl Lieferscheine]]</f>
        <v>5.5287500000000003E-2</v>
      </c>
    </row>
    <row r="1470" spans="1:14" x14ac:dyDescent="0.2">
      <c r="A1470" s="2" t="s">
        <v>37</v>
      </c>
      <c r="B1470" s="2" t="s">
        <v>37</v>
      </c>
      <c r="C1470" s="2" t="s">
        <v>6</v>
      </c>
      <c r="D1470" s="2" t="s">
        <v>15</v>
      </c>
      <c r="E1470" s="2" t="s">
        <v>24</v>
      </c>
      <c r="F1470" s="2" t="s">
        <v>61</v>
      </c>
      <c r="G1470" s="1">
        <v>1560.4</v>
      </c>
      <c r="H1470" s="1">
        <v>958.8</v>
      </c>
      <c r="I1470" s="4">
        <v>1</v>
      </c>
      <c r="J1470" s="2" t="s">
        <v>66</v>
      </c>
      <c r="K1470" s="1">
        <f>Tabelle111[[#This Row],[Menge kg Nges]]/1000</f>
        <v>1.5604</v>
      </c>
      <c r="L1470" s="1">
        <f>Tabelle111[[#This Row],[Menge kg P2O5]]/1000</f>
        <v>0.95879999999999999</v>
      </c>
      <c r="M1470" s="1">
        <f>Tabelle111[[#This Row],[Menge t Nges]]/Tabelle111[[#This Row],[Anzahl Lieferscheine]]</f>
        <v>1.5604</v>
      </c>
      <c r="N1470" s="1">
        <f>Tabelle111[[#This Row],[Menge t P2O5]]/Tabelle111[[#This Row],[Anzahl Lieferscheine]]</f>
        <v>0.95879999999999999</v>
      </c>
    </row>
    <row r="1471" spans="1:14" x14ac:dyDescent="0.2">
      <c r="A1471" s="2" t="s">
        <v>37</v>
      </c>
      <c r="B1471" s="2" t="s">
        <v>37</v>
      </c>
      <c r="C1471" s="2" t="s">
        <v>25</v>
      </c>
      <c r="D1471" s="2" t="s">
        <v>25</v>
      </c>
      <c r="E1471" s="2" t="s">
        <v>26</v>
      </c>
      <c r="F1471" s="2" t="s">
        <v>61</v>
      </c>
      <c r="G1471" s="1">
        <v>115015.29000000005</v>
      </c>
      <c r="H1471" s="1">
        <v>38901.430000000022</v>
      </c>
      <c r="I1471" s="4">
        <v>350</v>
      </c>
      <c r="J1471" s="2" t="s">
        <v>66</v>
      </c>
      <c r="K1471" s="1">
        <f>Tabelle111[[#This Row],[Menge kg Nges]]/1000</f>
        <v>115.01529000000005</v>
      </c>
      <c r="L1471" s="1">
        <f>Tabelle111[[#This Row],[Menge kg P2O5]]/1000</f>
        <v>38.901430000000019</v>
      </c>
      <c r="M1471" s="1">
        <f>Tabelle111[[#This Row],[Menge t Nges]]/Tabelle111[[#This Row],[Anzahl Lieferscheine]]</f>
        <v>0.32861511428571444</v>
      </c>
      <c r="N1471" s="1">
        <f>Tabelle111[[#This Row],[Menge t P2O5]]/Tabelle111[[#This Row],[Anzahl Lieferscheine]]</f>
        <v>0.11114694285714291</v>
      </c>
    </row>
    <row r="1472" spans="1:14" x14ac:dyDescent="0.2">
      <c r="A1472" s="2" t="s">
        <v>37</v>
      </c>
      <c r="B1472" s="2" t="s">
        <v>38</v>
      </c>
      <c r="C1472" s="2" t="s">
        <v>6</v>
      </c>
      <c r="D1472" s="2" t="s">
        <v>7</v>
      </c>
      <c r="E1472" s="2" t="s">
        <v>12</v>
      </c>
      <c r="F1472" s="2" t="s">
        <v>61</v>
      </c>
      <c r="G1472" s="1">
        <v>1752</v>
      </c>
      <c r="H1472" s="1">
        <v>677</v>
      </c>
      <c r="I1472" s="4">
        <v>3</v>
      </c>
      <c r="J1472" s="2" t="s">
        <v>66</v>
      </c>
      <c r="K1472" s="1">
        <f>Tabelle111[[#This Row],[Menge kg Nges]]/1000</f>
        <v>1.752</v>
      </c>
      <c r="L1472" s="1">
        <f>Tabelle111[[#This Row],[Menge kg P2O5]]/1000</f>
        <v>0.67700000000000005</v>
      </c>
      <c r="M1472" s="1">
        <f>Tabelle111[[#This Row],[Menge t Nges]]/Tabelle111[[#This Row],[Anzahl Lieferscheine]]</f>
        <v>0.58399999999999996</v>
      </c>
      <c r="N1472" s="1">
        <f>Tabelle111[[#This Row],[Menge t P2O5]]/Tabelle111[[#This Row],[Anzahl Lieferscheine]]</f>
        <v>0.22566666666666668</v>
      </c>
    </row>
    <row r="1473" spans="1:14" x14ac:dyDescent="0.2">
      <c r="A1473" s="2" t="s">
        <v>37</v>
      </c>
      <c r="B1473" s="2" t="s">
        <v>38</v>
      </c>
      <c r="C1473" s="2" t="s">
        <v>6</v>
      </c>
      <c r="D1473" s="2" t="s">
        <v>15</v>
      </c>
      <c r="E1473" s="2" t="s">
        <v>20</v>
      </c>
      <c r="F1473" s="2" t="s">
        <v>61</v>
      </c>
      <c r="G1473" s="1">
        <v>102</v>
      </c>
      <c r="H1473" s="1">
        <v>75</v>
      </c>
      <c r="I1473" s="4">
        <v>1</v>
      </c>
      <c r="J1473" s="2" t="s">
        <v>66</v>
      </c>
      <c r="K1473" s="1">
        <f>Tabelle111[[#This Row],[Menge kg Nges]]/1000</f>
        <v>0.10199999999999999</v>
      </c>
      <c r="L1473" s="1">
        <f>Tabelle111[[#This Row],[Menge kg P2O5]]/1000</f>
        <v>7.4999999999999997E-2</v>
      </c>
      <c r="M1473" s="1">
        <f>Tabelle111[[#This Row],[Menge t Nges]]/Tabelle111[[#This Row],[Anzahl Lieferscheine]]</f>
        <v>0.10199999999999999</v>
      </c>
      <c r="N1473" s="1">
        <f>Tabelle111[[#This Row],[Menge t P2O5]]/Tabelle111[[#This Row],[Anzahl Lieferscheine]]</f>
        <v>7.4999999999999997E-2</v>
      </c>
    </row>
    <row r="1474" spans="1:14" x14ac:dyDescent="0.2">
      <c r="A1474" s="2" t="s">
        <v>37</v>
      </c>
      <c r="B1474" s="2" t="s">
        <v>38</v>
      </c>
      <c r="C1474" s="2" t="s">
        <v>6</v>
      </c>
      <c r="D1474" s="2" t="s">
        <v>15</v>
      </c>
      <c r="E1474" s="2" t="s">
        <v>21</v>
      </c>
      <c r="F1474" s="2" t="s">
        <v>61</v>
      </c>
      <c r="G1474" s="1">
        <v>994.76</v>
      </c>
      <c r="H1474" s="1">
        <v>542.1</v>
      </c>
      <c r="I1474" s="4">
        <v>4</v>
      </c>
      <c r="J1474" s="2" t="s">
        <v>66</v>
      </c>
      <c r="K1474" s="1">
        <f>Tabelle111[[#This Row],[Menge kg Nges]]/1000</f>
        <v>0.99475999999999998</v>
      </c>
      <c r="L1474" s="1">
        <f>Tabelle111[[#This Row],[Menge kg P2O5]]/1000</f>
        <v>0.54210000000000003</v>
      </c>
      <c r="M1474" s="1">
        <f>Tabelle111[[#This Row],[Menge t Nges]]/Tabelle111[[#This Row],[Anzahl Lieferscheine]]</f>
        <v>0.24868999999999999</v>
      </c>
      <c r="N1474" s="1">
        <f>Tabelle111[[#This Row],[Menge t P2O5]]/Tabelle111[[#This Row],[Anzahl Lieferscheine]]</f>
        <v>0.13552500000000001</v>
      </c>
    </row>
    <row r="1475" spans="1:14" x14ac:dyDescent="0.2">
      <c r="A1475" s="2" t="s">
        <v>37</v>
      </c>
      <c r="B1475" s="2" t="s">
        <v>38</v>
      </c>
      <c r="C1475" s="2" t="s">
        <v>6</v>
      </c>
      <c r="D1475" s="2" t="s">
        <v>15</v>
      </c>
      <c r="E1475" s="2" t="s">
        <v>24</v>
      </c>
      <c r="F1475" s="2" t="s">
        <v>61</v>
      </c>
      <c r="G1475" s="1">
        <v>763.6</v>
      </c>
      <c r="H1475" s="1">
        <v>469.2</v>
      </c>
      <c r="I1475" s="4">
        <v>1</v>
      </c>
      <c r="J1475" s="2" t="s">
        <v>66</v>
      </c>
      <c r="K1475" s="1">
        <f>Tabelle111[[#This Row],[Menge kg Nges]]/1000</f>
        <v>0.76360000000000006</v>
      </c>
      <c r="L1475" s="1">
        <f>Tabelle111[[#This Row],[Menge kg P2O5]]/1000</f>
        <v>0.46920000000000001</v>
      </c>
      <c r="M1475" s="1">
        <f>Tabelle111[[#This Row],[Menge t Nges]]/Tabelle111[[#This Row],[Anzahl Lieferscheine]]</f>
        <v>0.76360000000000006</v>
      </c>
      <c r="N1475" s="1">
        <f>Tabelle111[[#This Row],[Menge t P2O5]]/Tabelle111[[#This Row],[Anzahl Lieferscheine]]</f>
        <v>0.46920000000000001</v>
      </c>
    </row>
    <row r="1476" spans="1:14" x14ac:dyDescent="0.2">
      <c r="A1476" s="2" t="s">
        <v>37</v>
      </c>
      <c r="B1476" s="2" t="s">
        <v>38</v>
      </c>
      <c r="C1476" s="2" t="s">
        <v>25</v>
      </c>
      <c r="D1476" s="2" t="s">
        <v>25</v>
      </c>
      <c r="E1476" s="2" t="s">
        <v>26</v>
      </c>
      <c r="F1476" s="2" t="s">
        <v>61</v>
      </c>
      <c r="G1476" s="1">
        <v>3529.2000000000016</v>
      </c>
      <c r="H1476" s="1">
        <v>1983</v>
      </c>
      <c r="I1476" s="4">
        <v>39</v>
      </c>
      <c r="J1476" s="2" t="s">
        <v>66</v>
      </c>
      <c r="K1476" s="1">
        <f>Tabelle111[[#This Row],[Menge kg Nges]]/1000</f>
        <v>3.5292000000000017</v>
      </c>
      <c r="L1476" s="1">
        <f>Tabelle111[[#This Row],[Menge kg P2O5]]/1000</f>
        <v>1.9830000000000001</v>
      </c>
      <c r="M1476" s="1">
        <f>Tabelle111[[#This Row],[Menge t Nges]]/Tabelle111[[#This Row],[Anzahl Lieferscheine]]</f>
        <v>9.0492307692307733E-2</v>
      </c>
      <c r="N1476" s="1">
        <f>Tabelle111[[#This Row],[Menge t P2O5]]/Tabelle111[[#This Row],[Anzahl Lieferscheine]]</f>
        <v>5.0846153846153846E-2</v>
      </c>
    </row>
    <row r="1477" spans="1:14" x14ac:dyDescent="0.2">
      <c r="A1477" s="2" t="s">
        <v>37</v>
      </c>
      <c r="B1477" s="2" t="s">
        <v>39</v>
      </c>
      <c r="C1477" s="2" t="s">
        <v>6</v>
      </c>
      <c r="D1477" s="2" t="s">
        <v>7</v>
      </c>
      <c r="E1477" s="2" t="s">
        <v>9</v>
      </c>
      <c r="F1477" s="2" t="s">
        <v>61</v>
      </c>
      <c r="G1477" s="1">
        <v>2082.4499999999998</v>
      </c>
      <c r="H1477" s="1">
        <v>850.80000000000007</v>
      </c>
      <c r="I1477" s="4">
        <v>13</v>
      </c>
      <c r="J1477" s="2" t="s">
        <v>66</v>
      </c>
      <c r="K1477" s="1">
        <f>Tabelle111[[#This Row],[Menge kg Nges]]/1000</f>
        <v>2.0824499999999997</v>
      </c>
      <c r="L1477" s="1">
        <f>Tabelle111[[#This Row],[Menge kg P2O5]]/1000</f>
        <v>0.85080000000000011</v>
      </c>
      <c r="M1477" s="1">
        <f>Tabelle111[[#This Row],[Menge t Nges]]/Tabelle111[[#This Row],[Anzahl Lieferscheine]]</f>
        <v>0.1601884615384615</v>
      </c>
      <c r="N1477" s="1">
        <f>Tabelle111[[#This Row],[Menge t P2O5]]/Tabelle111[[#This Row],[Anzahl Lieferscheine]]</f>
        <v>6.5446153846153848E-2</v>
      </c>
    </row>
    <row r="1478" spans="1:14" x14ac:dyDescent="0.2">
      <c r="A1478" s="2" t="s">
        <v>37</v>
      </c>
      <c r="B1478" s="2" t="s">
        <v>39</v>
      </c>
      <c r="C1478" s="2" t="s">
        <v>6</v>
      </c>
      <c r="D1478" s="2" t="s">
        <v>7</v>
      </c>
      <c r="E1478" s="2" t="s">
        <v>11</v>
      </c>
      <c r="F1478" s="2" t="s">
        <v>61</v>
      </c>
      <c r="G1478" s="1">
        <v>281.60000000000002</v>
      </c>
      <c r="H1478" s="1">
        <v>114.4</v>
      </c>
      <c r="I1478" s="4">
        <v>2</v>
      </c>
      <c r="J1478" s="2" t="s">
        <v>66</v>
      </c>
      <c r="K1478" s="1">
        <f>Tabelle111[[#This Row],[Menge kg Nges]]/1000</f>
        <v>0.28160000000000002</v>
      </c>
      <c r="L1478" s="1">
        <f>Tabelle111[[#This Row],[Menge kg P2O5]]/1000</f>
        <v>0.1144</v>
      </c>
      <c r="M1478" s="1">
        <f>Tabelle111[[#This Row],[Menge t Nges]]/Tabelle111[[#This Row],[Anzahl Lieferscheine]]</f>
        <v>0.14080000000000001</v>
      </c>
      <c r="N1478" s="1">
        <f>Tabelle111[[#This Row],[Menge t P2O5]]/Tabelle111[[#This Row],[Anzahl Lieferscheine]]</f>
        <v>5.7200000000000001E-2</v>
      </c>
    </row>
    <row r="1479" spans="1:14" x14ac:dyDescent="0.2">
      <c r="A1479" s="2" t="s">
        <v>37</v>
      </c>
      <c r="B1479" s="2" t="s">
        <v>39</v>
      </c>
      <c r="C1479" s="2" t="s">
        <v>6</v>
      </c>
      <c r="D1479" s="2" t="s">
        <v>7</v>
      </c>
      <c r="E1479" s="2" t="s">
        <v>12</v>
      </c>
      <c r="F1479" s="2" t="s">
        <v>61</v>
      </c>
      <c r="G1479" s="1">
        <v>17146.89</v>
      </c>
      <c r="H1479" s="1">
        <v>8337.33</v>
      </c>
      <c r="I1479" s="4">
        <v>30</v>
      </c>
      <c r="J1479" s="2" t="s">
        <v>66</v>
      </c>
      <c r="K1479" s="1">
        <f>Tabelle111[[#This Row],[Menge kg Nges]]/1000</f>
        <v>17.146889999999999</v>
      </c>
      <c r="L1479" s="1">
        <f>Tabelle111[[#This Row],[Menge kg P2O5]]/1000</f>
        <v>8.3373299999999997</v>
      </c>
      <c r="M1479" s="1">
        <f>Tabelle111[[#This Row],[Menge t Nges]]/Tabelle111[[#This Row],[Anzahl Lieferscheine]]</f>
        <v>0.57156299999999993</v>
      </c>
      <c r="N1479" s="1">
        <f>Tabelle111[[#This Row],[Menge t P2O5]]/Tabelle111[[#This Row],[Anzahl Lieferscheine]]</f>
        <v>0.27791099999999996</v>
      </c>
    </row>
    <row r="1480" spans="1:14" x14ac:dyDescent="0.2">
      <c r="A1480" s="2" t="s">
        <v>37</v>
      </c>
      <c r="B1480" s="2" t="s">
        <v>39</v>
      </c>
      <c r="C1480" s="2" t="s">
        <v>6</v>
      </c>
      <c r="D1480" s="2" t="s">
        <v>7</v>
      </c>
      <c r="E1480" s="2" t="s">
        <v>13</v>
      </c>
      <c r="F1480" s="2" t="s">
        <v>61</v>
      </c>
      <c r="G1480" s="1">
        <v>4219.2000000000007</v>
      </c>
      <c r="H1480" s="1">
        <v>2920.2000000000007</v>
      </c>
      <c r="I1480" s="4">
        <v>32</v>
      </c>
      <c r="J1480" s="2" t="s">
        <v>66</v>
      </c>
      <c r="K1480" s="1">
        <f>Tabelle111[[#This Row],[Menge kg Nges]]/1000</f>
        <v>4.2192000000000007</v>
      </c>
      <c r="L1480" s="1">
        <f>Tabelle111[[#This Row],[Menge kg P2O5]]/1000</f>
        <v>2.9202000000000008</v>
      </c>
      <c r="M1480" s="1">
        <f>Tabelle111[[#This Row],[Menge t Nges]]/Tabelle111[[#This Row],[Anzahl Lieferscheine]]</f>
        <v>0.13185000000000002</v>
      </c>
      <c r="N1480" s="1">
        <f>Tabelle111[[#This Row],[Menge t P2O5]]/Tabelle111[[#This Row],[Anzahl Lieferscheine]]</f>
        <v>9.1256250000000025E-2</v>
      </c>
    </row>
    <row r="1481" spans="1:14" x14ac:dyDescent="0.2">
      <c r="A1481" s="2" t="s">
        <v>37</v>
      </c>
      <c r="B1481" s="2" t="s">
        <v>39</v>
      </c>
      <c r="C1481" s="2" t="s">
        <v>6</v>
      </c>
      <c r="D1481" s="2" t="s">
        <v>7</v>
      </c>
      <c r="E1481" s="2" t="s">
        <v>14</v>
      </c>
      <c r="F1481" s="2" t="s">
        <v>61</v>
      </c>
      <c r="G1481" s="1">
        <v>4313.7199999999993</v>
      </c>
      <c r="H1481" s="1">
        <v>1735.5199999999998</v>
      </c>
      <c r="I1481" s="4">
        <v>12</v>
      </c>
      <c r="J1481" s="2" t="s">
        <v>66</v>
      </c>
      <c r="K1481" s="1">
        <f>Tabelle111[[#This Row],[Menge kg Nges]]/1000</f>
        <v>4.3137199999999991</v>
      </c>
      <c r="L1481" s="1">
        <f>Tabelle111[[#This Row],[Menge kg P2O5]]/1000</f>
        <v>1.7355199999999997</v>
      </c>
      <c r="M1481" s="1">
        <f>Tabelle111[[#This Row],[Menge t Nges]]/Tabelle111[[#This Row],[Anzahl Lieferscheine]]</f>
        <v>0.35947666666666661</v>
      </c>
      <c r="N1481" s="1">
        <f>Tabelle111[[#This Row],[Menge t P2O5]]/Tabelle111[[#This Row],[Anzahl Lieferscheine]]</f>
        <v>0.14462666666666665</v>
      </c>
    </row>
    <row r="1482" spans="1:14" x14ac:dyDescent="0.2">
      <c r="A1482" s="2" t="s">
        <v>37</v>
      </c>
      <c r="B1482" s="2" t="s">
        <v>39</v>
      </c>
      <c r="C1482" s="2" t="s">
        <v>6</v>
      </c>
      <c r="D1482" s="2" t="s">
        <v>15</v>
      </c>
      <c r="E1482" s="2" t="s">
        <v>8</v>
      </c>
      <c r="F1482" s="2" t="s">
        <v>61</v>
      </c>
      <c r="G1482" s="1">
        <v>871.42</v>
      </c>
      <c r="H1482" s="1">
        <v>680.68</v>
      </c>
      <c r="I1482" s="4">
        <v>1</v>
      </c>
      <c r="J1482" s="2" t="s">
        <v>66</v>
      </c>
      <c r="K1482" s="1">
        <f>Tabelle111[[#This Row],[Menge kg Nges]]/1000</f>
        <v>0.87141999999999997</v>
      </c>
      <c r="L1482" s="1">
        <f>Tabelle111[[#This Row],[Menge kg P2O5]]/1000</f>
        <v>0.68067999999999995</v>
      </c>
      <c r="M1482" s="1">
        <f>Tabelle111[[#This Row],[Menge t Nges]]/Tabelle111[[#This Row],[Anzahl Lieferscheine]]</f>
        <v>0.87141999999999997</v>
      </c>
      <c r="N1482" s="1">
        <f>Tabelle111[[#This Row],[Menge t P2O5]]/Tabelle111[[#This Row],[Anzahl Lieferscheine]]</f>
        <v>0.68067999999999995</v>
      </c>
    </row>
    <row r="1483" spans="1:14" x14ac:dyDescent="0.2">
      <c r="A1483" s="2" t="s">
        <v>37</v>
      </c>
      <c r="B1483" s="2" t="s">
        <v>39</v>
      </c>
      <c r="C1483" s="2" t="s">
        <v>6</v>
      </c>
      <c r="D1483" s="2" t="s">
        <v>15</v>
      </c>
      <c r="E1483" s="2" t="s">
        <v>21</v>
      </c>
      <c r="F1483" s="2" t="s">
        <v>61</v>
      </c>
      <c r="G1483" s="1">
        <v>1742</v>
      </c>
      <c r="H1483" s="1">
        <v>968</v>
      </c>
      <c r="I1483" s="4">
        <v>3</v>
      </c>
      <c r="J1483" s="2" t="s">
        <v>66</v>
      </c>
      <c r="K1483" s="1">
        <f>Tabelle111[[#This Row],[Menge kg Nges]]/1000</f>
        <v>1.742</v>
      </c>
      <c r="L1483" s="1">
        <f>Tabelle111[[#This Row],[Menge kg P2O5]]/1000</f>
        <v>0.96799999999999997</v>
      </c>
      <c r="M1483" s="1">
        <f>Tabelle111[[#This Row],[Menge t Nges]]/Tabelle111[[#This Row],[Anzahl Lieferscheine]]</f>
        <v>0.58066666666666666</v>
      </c>
      <c r="N1483" s="1">
        <f>Tabelle111[[#This Row],[Menge t P2O5]]/Tabelle111[[#This Row],[Anzahl Lieferscheine]]</f>
        <v>0.32266666666666666</v>
      </c>
    </row>
    <row r="1484" spans="1:14" x14ac:dyDescent="0.2">
      <c r="A1484" s="2" t="s">
        <v>37</v>
      </c>
      <c r="B1484" s="2" t="s">
        <v>39</v>
      </c>
      <c r="C1484" s="2" t="s">
        <v>25</v>
      </c>
      <c r="D1484" s="2" t="s">
        <v>25</v>
      </c>
      <c r="E1484" s="2" t="s">
        <v>26</v>
      </c>
      <c r="F1484" s="2" t="s">
        <v>61</v>
      </c>
      <c r="G1484" s="1">
        <v>232.96</v>
      </c>
      <c r="H1484" s="1">
        <v>90.16</v>
      </c>
      <c r="I1484" s="4">
        <v>1</v>
      </c>
      <c r="J1484" s="2" t="s">
        <v>66</v>
      </c>
      <c r="K1484" s="1">
        <f>Tabelle111[[#This Row],[Menge kg Nges]]/1000</f>
        <v>0.23296</v>
      </c>
      <c r="L1484" s="1">
        <f>Tabelle111[[#This Row],[Menge kg P2O5]]/1000</f>
        <v>9.015999999999999E-2</v>
      </c>
      <c r="M1484" s="1">
        <f>Tabelle111[[#This Row],[Menge t Nges]]/Tabelle111[[#This Row],[Anzahl Lieferscheine]]</f>
        <v>0.23296</v>
      </c>
      <c r="N1484" s="1">
        <f>Tabelle111[[#This Row],[Menge t P2O5]]/Tabelle111[[#This Row],[Anzahl Lieferscheine]]</f>
        <v>9.015999999999999E-2</v>
      </c>
    </row>
    <row r="1485" spans="1:14" x14ac:dyDescent="0.2">
      <c r="A1485" s="2" t="s">
        <v>37</v>
      </c>
      <c r="B1485" s="2" t="s">
        <v>40</v>
      </c>
      <c r="C1485" s="2" t="s">
        <v>6</v>
      </c>
      <c r="D1485" s="2" t="s">
        <v>7</v>
      </c>
      <c r="E1485" s="2" t="s">
        <v>8</v>
      </c>
      <c r="F1485" s="2" t="s">
        <v>61</v>
      </c>
      <c r="G1485" s="1">
        <v>471.62</v>
      </c>
      <c r="H1485" s="1">
        <v>177.37</v>
      </c>
      <c r="I1485" s="4">
        <v>4</v>
      </c>
      <c r="J1485" s="2" t="s">
        <v>66</v>
      </c>
      <c r="K1485" s="1">
        <f>Tabelle111[[#This Row],[Menge kg Nges]]/1000</f>
        <v>0.47161999999999998</v>
      </c>
      <c r="L1485" s="1">
        <f>Tabelle111[[#This Row],[Menge kg P2O5]]/1000</f>
        <v>0.17737</v>
      </c>
      <c r="M1485" s="1">
        <f>Tabelle111[[#This Row],[Menge t Nges]]/Tabelle111[[#This Row],[Anzahl Lieferscheine]]</f>
        <v>0.117905</v>
      </c>
      <c r="N1485" s="1">
        <f>Tabelle111[[#This Row],[Menge t P2O5]]/Tabelle111[[#This Row],[Anzahl Lieferscheine]]</f>
        <v>4.43425E-2</v>
      </c>
    </row>
    <row r="1486" spans="1:14" x14ac:dyDescent="0.2">
      <c r="A1486" s="2" t="s">
        <v>37</v>
      </c>
      <c r="B1486" s="2" t="s">
        <v>40</v>
      </c>
      <c r="C1486" s="2" t="s">
        <v>6</v>
      </c>
      <c r="D1486" s="2" t="s">
        <v>7</v>
      </c>
      <c r="E1486" s="2" t="s">
        <v>9</v>
      </c>
      <c r="F1486" s="2" t="s">
        <v>61</v>
      </c>
      <c r="G1486" s="1">
        <v>3433.4800000000005</v>
      </c>
      <c r="H1486" s="1">
        <v>1441.36</v>
      </c>
      <c r="I1486" s="4">
        <v>19</v>
      </c>
      <c r="J1486" s="2" t="s">
        <v>66</v>
      </c>
      <c r="K1486" s="1">
        <f>Tabelle111[[#This Row],[Menge kg Nges]]/1000</f>
        <v>3.4334800000000003</v>
      </c>
      <c r="L1486" s="1">
        <f>Tabelle111[[#This Row],[Menge kg P2O5]]/1000</f>
        <v>1.44136</v>
      </c>
      <c r="M1486" s="1">
        <f>Tabelle111[[#This Row],[Menge t Nges]]/Tabelle111[[#This Row],[Anzahl Lieferscheine]]</f>
        <v>0.18070947368421053</v>
      </c>
      <c r="N1486" s="1">
        <f>Tabelle111[[#This Row],[Menge t P2O5]]/Tabelle111[[#This Row],[Anzahl Lieferscheine]]</f>
        <v>7.586105263157894E-2</v>
      </c>
    </row>
    <row r="1487" spans="1:14" x14ac:dyDescent="0.2">
      <c r="A1487" s="2" t="s">
        <v>37</v>
      </c>
      <c r="B1487" s="2" t="s">
        <v>40</v>
      </c>
      <c r="C1487" s="2" t="s">
        <v>6</v>
      </c>
      <c r="D1487" s="2" t="s">
        <v>7</v>
      </c>
      <c r="E1487" s="2" t="s">
        <v>11</v>
      </c>
      <c r="F1487" s="2" t="s">
        <v>61</v>
      </c>
      <c r="G1487" s="1">
        <v>13051.699999999999</v>
      </c>
      <c r="H1487" s="1">
        <v>5242.18</v>
      </c>
      <c r="I1487" s="4">
        <v>46</v>
      </c>
      <c r="J1487" s="2" t="s">
        <v>66</v>
      </c>
      <c r="K1487" s="1">
        <f>Tabelle111[[#This Row],[Menge kg Nges]]/1000</f>
        <v>13.051699999999999</v>
      </c>
      <c r="L1487" s="1">
        <f>Tabelle111[[#This Row],[Menge kg P2O5]]/1000</f>
        <v>5.2421800000000003</v>
      </c>
      <c r="M1487" s="1">
        <f>Tabelle111[[#This Row],[Menge t Nges]]/Tabelle111[[#This Row],[Anzahl Lieferscheine]]</f>
        <v>0.28373260869565214</v>
      </c>
      <c r="N1487" s="1">
        <f>Tabelle111[[#This Row],[Menge t P2O5]]/Tabelle111[[#This Row],[Anzahl Lieferscheine]]</f>
        <v>0.1139604347826087</v>
      </c>
    </row>
    <row r="1488" spans="1:14" x14ac:dyDescent="0.2">
      <c r="A1488" s="2" t="s">
        <v>37</v>
      </c>
      <c r="B1488" s="2" t="s">
        <v>40</v>
      </c>
      <c r="C1488" s="2" t="s">
        <v>6</v>
      </c>
      <c r="D1488" s="2" t="s">
        <v>7</v>
      </c>
      <c r="E1488" s="2" t="s">
        <v>12</v>
      </c>
      <c r="F1488" s="2" t="s">
        <v>61</v>
      </c>
      <c r="G1488" s="1">
        <v>59113.429999999993</v>
      </c>
      <c r="H1488" s="1">
        <v>22759.340000000011</v>
      </c>
      <c r="I1488" s="4">
        <v>185</v>
      </c>
      <c r="J1488" s="2" t="s">
        <v>66</v>
      </c>
      <c r="K1488" s="1">
        <f>Tabelle111[[#This Row],[Menge kg Nges]]/1000</f>
        <v>59.113429999999994</v>
      </c>
      <c r="L1488" s="1">
        <f>Tabelle111[[#This Row],[Menge kg P2O5]]/1000</f>
        <v>22.759340000000012</v>
      </c>
      <c r="M1488" s="1">
        <f>Tabelle111[[#This Row],[Menge t Nges]]/Tabelle111[[#This Row],[Anzahl Lieferscheine]]</f>
        <v>0.31953205405405405</v>
      </c>
      <c r="N1488" s="1">
        <f>Tabelle111[[#This Row],[Menge t P2O5]]/Tabelle111[[#This Row],[Anzahl Lieferscheine]]</f>
        <v>0.12302345945945953</v>
      </c>
    </row>
    <row r="1489" spans="1:14" x14ac:dyDescent="0.2">
      <c r="A1489" s="2" t="s">
        <v>37</v>
      </c>
      <c r="B1489" s="2" t="s">
        <v>40</v>
      </c>
      <c r="C1489" s="2" t="s">
        <v>6</v>
      </c>
      <c r="D1489" s="2" t="s">
        <v>7</v>
      </c>
      <c r="E1489" s="2" t="s">
        <v>13</v>
      </c>
      <c r="F1489" s="2" t="s">
        <v>61</v>
      </c>
      <c r="G1489" s="1">
        <v>15521.449999999999</v>
      </c>
      <c r="H1489" s="1">
        <v>8204.35</v>
      </c>
      <c r="I1489" s="4">
        <v>71</v>
      </c>
      <c r="J1489" s="2" t="s">
        <v>66</v>
      </c>
      <c r="K1489" s="1">
        <f>Tabelle111[[#This Row],[Menge kg Nges]]/1000</f>
        <v>15.52145</v>
      </c>
      <c r="L1489" s="1">
        <f>Tabelle111[[#This Row],[Menge kg P2O5]]/1000</f>
        <v>8.2043499999999998</v>
      </c>
      <c r="M1489" s="1">
        <f>Tabelle111[[#This Row],[Menge t Nges]]/Tabelle111[[#This Row],[Anzahl Lieferscheine]]</f>
        <v>0.21861197183098591</v>
      </c>
      <c r="N1489" s="1">
        <f>Tabelle111[[#This Row],[Menge t P2O5]]/Tabelle111[[#This Row],[Anzahl Lieferscheine]]</f>
        <v>0.11555422535211267</v>
      </c>
    </row>
    <row r="1490" spans="1:14" x14ac:dyDescent="0.2">
      <c r="A1490" s="2" t="s">
        <v>37</v>
      </c>
      <c r="B1490" s="2" t="s">
        <v>40</v>
      </c>
      <c r="C1490" s="2" t="s">
        <v>6</v>
      </c>
      <c r="D1490" s="2" t="s">
        <v>7</v>
      </c>
      <c r="E1490" s="2" t="s">
        <v>14</v>
      </c>
      <c r="F1490" s="2" t="s">
        <v>61</v>
      </c>
      <c r="G1490" s="1">
        <v>62527.790000000015</v>
      </c>
      <c r="H1490" s="1">
        <v>27536.549999999996</v>
      </c>
      <c r="I1490" s="4">
        <v>200</v>
      </c>
      <c r="J1490" s="2" t="s">
        <v>66</v>
      </c>
      <c r="K1490" s="1">
        <f>Tabelle111[[#This Row],[Menge kg Nges]]/1000</f>
        <v>62.527790000000017</v>
      </c>
      <c r="L1490" s="1">
        <f>Tabelle111[[#This Row],[Menge kg P2O5]]/1000</f>
        <v>27.536549999999995</v>
      </c>
      <c r="M1490" s="1">
        <f>Tabelle111[[#This Row],[Menge t Nges]]/Tabelle111[[#This Row],[Anzahl Lieferscheine]]</f>
        <v>0.31263895000000008</v>
      </c>
      <c r="N1490" s="1">
        <f>Tabelle111[[#This Row],[Menge t P2O5]]/Tabelle111[[#This Row],[Anzahl Lieferscheine]]</f>
        <v>0.13768274999999996</v>
      </c>
    </row>
    <row r="1491" spans="1:14" x14ac:dyDescent="0.2">
      <c r="A1491" s="2" t="s">
        <v>37</v>
      </c>
      <c r="B1491" s="2" t="s">
        <v>40</v>
      </c>
      <c r="C1491" s="2" t="s">
        <v>6</v>
      </c>
      <c r="D1491" s="2" t="s">
        <v>15</v>
      </c>
      <c r="E1491" s="2" t="s">
        <v>17</v>
      </c>
      <c r="F1491" s="2" t="s">
        <v>61</v>
      </c>
      <c r="G1491" s="1">
        <v>566.04</v>
      </c>
      <c r="H1491" s="1">
        <v>245.64</v>
      </c>
      <c r="I1491" s="4">
        <v>2</v>
      </c>
      <c r="J1491" s="2" t="s">
        <v>66</v>
      </c>
      <c r="K1491" s="1">
        <f>Tabelle111[[#This Row],[Menge kg Nges]]/1000</f>
        <v>0.56603999999999999</v>
      </c>
      <c r="L1491" s="1">
        <f>Tabelle111[[#This Row],[Menge kg P2O5]]/1000</f>
        <v>0.24564</v>
      </c>
      <c r="M1491" s="1">
        <f>Tabelle111[[#This Row],[Menge t Nges]]/Tabelle111[[#This Row],[Anzahl Lieferscheine]]</f>
        <v>0.28301999999999999</v>
      </c>
      <c r="N1491" s="1">
        <f>Tabelle111[[#This Row],[Menge t P2O5]]/Tabelle111[[#This Row],[Anzahl Lieferscheine]]</f>
        <v>0.12282</v>
      </c>
    </row>
    <row r="1492" spans="1:14" x14ac:dyDescent="0.2">
      <c r="A1492" s="2" t="s">
        <v>37</v>
      </c>
      <c r="B1492" s="2" t="s">
        <v>40</v>
      </c>
      <c r="C1492" s="2" t="s">
        <v>6</v>
      </c>
      <c r="D1492" s="2" t="s">
        <v>15</v>
      </c>
      <c r="E1492" s="2" t="s">
        <v>35</v>
      </c>
      <c r="F1492" s="2" t="s">
        <v>61</v>
      </c>
      <c r="G1492" s="1">
        <v>267</v>
      </c>
      <c r="H1492" s="1">
        <v>183.9</v>
      </c>
      <c r="I1492" s="4">
        <v>1</v>
      </c>
      <c r="J1492" s="2" t="s">
        <v>66</v>
      </c>
      <c r="K1492" s="1">
        <f>Tabelle111[[#This Row],[Menge kg Nges]]/1000</f>
        <v>0.26700000000000002</v>
      </c>
      <c r="L1492" s="1">
        <f>Tabelle111[[#This Row],[Menge kg P2O5]]/1000</f>
        <v>0.18390000000000001</v>
      </c>
      <c r="M1492" s="1">
        <f>Tabelle111[[#This Row],[Menge t Nges]]/Tabelle111[[#This Row],[Anzahl Lieferscheine]]</f>
        <v>0.26700000000000002</v>
      </c>
      <c r="N1492" s="1">
        <f>Tabelle111[[#This Row],[Menge t P2O5]]/Tabelle111[[#This Row],[Anzahl Lieferscheine]]</f>
        <v>0.18390000000000001</v>
      </c>
    </row>
    <row r="1493" spans="1:14" x14ac:dyDescent="0.2">
      <c r="A1493" s="2" t="s">
        <v>37</v>
      </c>
      <c r="B1493" s="2" t="s">
        <v>40</v>
      </c>
      <c r="C1493" s="2" t="s">
        <v>6</v>
      </c>
      <c r="D1493" s="2" t="s">
        <v>15</v>
      </c>
      <c r="E1493" s="2" t="s">
        <v>18</v>
      </c>
      <c r="F1493" s="2" t="s">
        <v>61</v>
      </c>
      <c r="G1493" s="1">
        <v>1546.3</v>
      </c>
      <c r="H1493" s="1">
        <v>1154.0999999999999</v>
      </c>
      <c r="I1493" s="4">
        <v>3</v>
      </c>
      <c r="J1493" s="2" t="s">
        <v>66</v>
      </c>
      <c r="K1493" s="1">
        <f>Tabelle111[[#This Row],[Menge kg Nges]]/1000</f>
        <v>1.5463</v>
      </c>
      <c r="L1493" s="1">
        <f>Tabelle111[[#This Row],[Menge kg P2O5]]/1000</f>
        <v>1.1540999999999999</v>
      </c>
      <c r="M1493" s="1">
        <f>Tabelle111[[#This Row],[Menge t Nges]]/Tabelle111[[#This Row],[Anzahl Lieferscheine]]</f>
        <v>0.5154333333333333</v>
      </c>
      <c r="N1493" s="1">
        <f>Tabelle111[[#This Row],[Menge t P2O5]]/Tabelle111[[#This Row],[Anzahl Lieferscheine]]</f>
        <v>0.38469999999999999</v>
      </c>
    </row>
    <row r="1494" spans="1:14" x14ac:dyDescent="0.2">
      <c r="A1494" s="2" t="s">
        <v>37</v>
      </c>
      <c r="B1494" s="2" t="s">
        <v>40</v>
      </c>
      <c r="C1494" s="2" t="s">
        <v>6</v>
      </c>
      <c r="D1494" s="2" t="s">
        <v>15</v>
      </c>
      <c r="E1494" s="2" t="s">
        <v>19</v>
      </c>
      <c r="F1494" s="2" t="s">
        <v>61</v>
      </c>
      <c r="G1494" s="1">
        <v>405</v>
      </c>
      <c r="H1494" s="1">
        <v>450</v>
      </c>
      <c r="I1494" s="4">
        <v>2</v>
      </c>
      <c r="J1494" s="2" t="s">
        <v>66</v>
      </c>
      <c r="K1494" s="1">
        <f>Tabelle111[[#This Row],[Menge kg Nges]]/1000</f>
        <v>0.40500000000000003</v>
      </c>
      <c r="L1494" s="1">
        <f>Tabelle111[[#This Row],[Menge kg P2O5]]/1000</f>
        <v>0.45</v>
      </c>
      <c r="M1494" s="1">
        <f>Tabelle111[[#This Row],[Menge t Nges]]/Tabelle111[[#This Row],[Anzahl Lieferscheine]]</f>
        <v>0.20250000000000001</v>
      </c>
      <c r="N1494" s="1">
        <f>Tabelle111[[#This Row],[Menge t P2O5]]/Tabelle111[[#This Row],[Anzahl Lieferscheine]]</f>
        <v>0.22500000000000001</v>
      </c>
    </row>
    <row r="1495" spans="1:14" x14ac:dyDescent="0.2">
      <c r="A1495" s="2" t="s">
        <v>37</v>
      </c>
      <c r="B1495" s="2" t="s">
        <v>40</v>
      </c>
      <c r="C1495" s="2" t="s">
        <v>6</v>
      </c>
      <c r="D1495" s="2" t="s">
        <v>15</v>
      </c>
      <c r="E1495" s="2" t="s">
        <v>20</v>
      </c>
      <c r="F1495" s="2" t="s">
        <v>61</v>
      </c>
      <c r="G1495" s="1">
        <v>238</v>
      </c>
      <c r="H1495" s="1">
        <v>175</v>
      </c>
      <c r="I1495" s="4">
        <v>2</v>
      </c>
      <c r="J1495" s="2" t="s">
        <v>66</v>
      </c>
      <c r="K1495" s="1">
        <f>Tabelle111[[#This Row],[Menge kg Nges]]/1000</f>
        <v>0.23799999999999999</v>
      </c>
      <c r="L1495" s="1">
        <f>Tabelle111[[#This Row],[Menge kg P2O5]]/1000</f>
        <v>0.17499999999999999</v>
      </c>
      <c r="M1495" s="1">
        <f>Tabelle111[[#This Row],[Menge t Nges]]/Tabelle111[[#This Row],[Anzahl Lieferscheine]]</f>
        <v>0.11899999999999999</v>
      </c>
      <c r="N1495" s="1">
        <f>Tabelle111[[#This Row],[Menge t P2O5]]/Tabelle111[[#This Row],[Anzahl Lieferscheine]]</f>
        <v>8.7499999999999994E-2</v>
      </c>
    </row>
    <row r="1496" spans="1:14" x14ac:dyDescent="0.2">
      <c r="A1496" s="2" t="s">
        <v>37</v>
      </c>
      <c r="B1496" s="2" t="s">
        <v>40</v>
      </c>
      <c r="C1496" s="2" t="s">
        <v>6</v>
      </c>
      <c r="D1496" s="2" t="s">
        <v>15</v>
      </c>
      <c r="E1496" s="2" t="s">
        <v>21</v>
      </c>
      <c r="F1496" s="2" t="s">
        <v>61</v>
      </c>
      <c r="G1496" s="1">
        <v>2959.37</v>
      </c>
      <c r="H1496" s="1">
        <v>1799.1</v>
      </c>
      <c r="I1496" s="4">
        <v>12</v>
      </c>
      <c r="J1496" s="2" t="s">
        <v>66</v>
      </c>
      <c r="K1496" s="1">
        <f>Tabelle111[[#This Row],[Menge kg Nges]]/1000</f>
        <v>2.9593699999999998</v>
      </c>
      <c r="L1496" s="1">
        <f>Tabelle111[[#This Row],[Menge kg P2O5]]/1000</f>
        <v>1.7990999999999999</v>
      </c>
      <c r="M1496" s="1">
        <f>Tabelle111[[#This Row],[Menge t Nges]]/Tabelle111[[#This Row],[Anzahl Lieferscheine]]</f>
        <v>0.24661416666666666</v>
      </c>
      <c r="N1496" s="1">
        <f>Tabelle111[[#This Row],[Menge t P2O5]]/Tabelle111[[#This Row],[Anzahl Lieferscheine]]</f>
        <v>0.149925</v>
      </c>
    </row>
    <row r="1497" spans="1:14" x14ac:dyDescent="0.2">
      <c r="A1497" s="2" t="s">
        <v>37</v>
      </c>
      <c r="B1497" s="2" t="s">
        <v>40</v>
      </c>
      <c r="C1497" s="2" t="s">
        <v>6</v>
      </c>
      <c r="D1497" s="2" t="s">
        <v>15</v>
      </c>
      <c r="E1497" s="2" t="s">
        <v>9</v>
      </c>
      <c r="F1497" s="2" t="s">
        <v>61</v>
      </c>
      <c r="G1497" s="1">
        <v>611.29999999999995</v>
      </c>
      <c r="H1497" s="1">
        <v>327.75</v>
      </c>
      <c r="I1497" s="4">
        <v>5</v>
      </c>
      <c r="J1497" s="2" t="s">
        <v>66</v>
      </c>
      <c r="K1497" s="1">
        <f>Tabelle111[[#This Row],[Menge kg Nges]]/1000</f>
        <v>0.61129999999999995</v>
      </c>
      <c r="L1497" s="1">
        <f>Tabelle111[[#This Row],[Menge kg P2O5]]/1000</f>
        <v>0.32774999999999999</v>
      </c>
      <c r="M1497" s="1">
        <f>Tabelle111[[#This Row],[Menge t Nges]]/Tabelle111[[#This Row],[Anzahl Lieferscheine]]</f>
        <v>0.12225999999999999</v>
      </c>
      <c r="N1497" s="1">
        <f>Tabelle111[[#This Row],[Menge t P2O5]]/Tabelle111[[#This Row],[Anzahl Lieferscheine]]</f>
        <v>6.5549999999999997E-2</v>
      </c>
    </row>
    <row r="1498" spans="1:14" x14ac:dyDescent="0.2">
      <c r="A1498" s="2" t="s">
        <v>37</v>
      </c>
      <c r="B1498" s="2" t="s">
        <v>40</v>
      </c>
      <c r="C1498" s="2" t="s">
        <v>6</v>
      </c>
      <c r="D1498" s="2" t="s">
        <v>15</v>
      </c>
      <c r="E1498" s="2" t="s">
        <v>24</v>
      </c>
      <c r="F1498" s="2" t="s">
        <v>61</v>
      </c>
      <c r="G1498" s="1">
        <v>3618.8</v>
      </c>
      <c r="H1498" s="1">
        <v>2223.6000000000004</v>
      </c>
      <c r="I1498" s="4">
        <v>4</v>
      </c>
      <c r="J1498" s="2" t="s">
        <v>66</v>
      </c>
      <c r="K1498" s="1">
        <f>Tabelle111[[#This Row],[Menge kg Nges]]/1000</f>
        <v>3.6188000000000002</v>
      </c>
      <c r="L1498" s="1">
        <f>Tabelle111[[#This Row],[Menge kg P2O5]]/1000</f>
        <v>2.2236000000000002</v>
      </c>
      <c r="M1498" s="1">
        <f>Tabelle111[[#This Row],[Menge t Nges]]/Tabelle111[[#This Row],[Anzahl Lieferscheine]]</f>
        <v>0.90470000000000006</v>
      </c>
      <c r="N1498" s="1">
        <f>Tabelle111[[#This Row],[Menge t P2O5]]/Tabelle111[[#This Row],[Anzahl Lieferscheine]]</f>
        <v>0.55590000000000006</v>
      </c>
    </row>
    <row r="1499" spans="1:14" x14ac:dyDescent="0.2">
      <c r="A1499" s="2" t="s">
        <v>37</v>
      </c>
      <c r="B1499" s="2" t="s">
        <v>40</v>
      </c>
      <c r="C1499" s="2" t="s">
        <v>25</v>
      </c>
      <c r="D1499" s="2" t="s">
        <v>25</v>
      </c>
      <c r="E1499" s="2" t="s">
        <v>26</v>
      </c>
      <c r="F1499" s="2" t="s">
        <v>61</v>
      </c>
      <c r="G1499" s="1">
        <v>21878.859999999993</v>
      </c>
      <c r="H1499" s="1">
        <v>12097.839999999998</v>
      </c>
      <c r="I1499" s="4">
        <v>59</v>
      </c>
      <c r="J1499" s="2" t="s">
        <v>66</v>
      </c>
      <c r="K1499" s="1">
        <f>Tabelle111[[#This Row],[Menge kg Nges]]/1000</f>
        <v>21.878859999999992</v>
      </c>
      <c r="L1499" s="1">
        <f>Tabelle111[[#This Row],[Menge kg P2O5]]/1000</f>
        <v>12.097839999999998</v>
      </c>
      <c r="M1499" s="1">
        <f>Tabelle111[[#This Row],[Menge t Nges]]/Tabelle111[[#This Row],[Anzahl Lieferscheine]]</f>
        <v>0.3708281355932202</v>
      </c>
      <c r="N1499" s="1">
        <f>Tabelle111[[#This Row],[Menge t P2O5]]/Tabelle111[[#This Row],[Anzahl Lieferscheine]]</f>
        <v>0.2050481355932203</v>
      </c>
    </row>
    <row r="1500" spans="1:14" x14ac:dyDescent="0.2">
      <c r="A1500" s="2" t="s">
        <v>37</v>
      </c>
      <c r="B1500" s="2" t="s">
        <v>28</v>
      </c>
      <c r="C1500" s="2" t="s">
        <v>6</v>
      </c>
      <c r="D1500" s="2" t="s">
        <v>7</v>
      </c>
      <c r="E1500" s="2" t="s">
        <v>12</v>
      </c>
      <c r="F1500" s="2" t="s">
        <v>61</v>
      </c>
      <c r="G1500" s="1">
        <v>1261.4000000000001</v>
      </c>
      <c r="H1500" s="1">
        <v>459.95</v>
      </c>
      <c r="I1500" s="4">
        <v>4</v>
      </c>
      <c r="J1500" s="2" t="s">
        <v>66</v>
      </c>
      <c r="K1500" s="1">
        <f>Tabelle111[[#This Row],[Menge kg Nges]]/1000</f>
        <v>1.2614000000000001</v>
      </c>
      <c r="L1500" s="1">
        <f>Tabelle111[[#This Row],[Menge kg P2O5]]/1000</f>
        <v>0.45994999999999997</v>
      </c>
      <c r="M1500" s="1">
        <f>Tabelle111[[#This Row],[Menge t Nges]]/Tabelle111[[#This Row],[Anzahl Lieferscheine]]</f>
        <v>0.31535000000000002</v>
      </c>
      <c r="N1500" s="1">
        <f>Tabelle111[[#This Row],[Menge t P2O5]]/Tabelle111[[#This Row],[Anzahl Lieferscheine]]</f>
        <v>0.11498749999999999</v>
      </c>
    </row>
    <row r="1501" spans="1:14" x14ac:dyDescent="0.2">
      <c r="A1501" s="2" t="s">
        <v>37</v>
      </c>
      <c r="B1501" s="2" t="s">
        <v>41</v>
      </c>
      <c r="C1501" s="2" t="s">
        <v>6</v>
      </c>
      <c r="D1501" s="2" t="s">
        <v>7</v>
      </c>
      <c r="E1501" s="2" t="s">
        <v>13</v>
      </c>
      <c r="F1501" s="2" t="s">
        <v>61</v>
      </c>
      <c r="G1501" s="1">
        <v>40</v>
      </c>
      <c r="H1501" s="1">
        <v>20</v>
      </c>
      <c r="I1501" s="4">
        <v>1</v>
      </c>
      <c r="J1501" s="2" t="s">
        <v>66</v>
      </c>
      <c r="K1501" s="1">
        <f>Tabelle111[[#This Row],[Menge kg Nges]]/1000</f>
        <v>0.04</v>
      </c>
      <c r="L1501" s="1">
        <f>Tabelle111[[#This Row],[Menge kg P2O5]]/1000</f>
        <v>0.02</v>
      </c>
      <c r="M1501" s="1">
        <f>Tabelle111[[#This Row],[Menge t Nges]]/Tabelle111[[#This Row],[Anzahl Lieferscheine]]</f>
        <v>0.04</v>
      </c>
      <c r="N1501" s="1">
        <f>Tabelle111[[#This Row],[Menge t P2O5]]/Tabelle111[[#This Row],[Anzahl Lieferscheine]]</f>
        <v>0.02</v>
      </c>
    </row>
    <row r="1502" spans="1:14" x14ac:dyDescent="0.2">
      <c r="A1502" s="2" t="s">
        <v>37</v>
      </c>
      <c r="B1502" s="2" t="s">
        <v>42</v>
      </c>
      <c r="C1502" s="2" t="s">
        <v>6</v>
      </c>
      <c r="D1502" s="2" t="s">
        <v>7</v>
      </c>
      <c r="E1502" s="2" t="s">
        <v>9</v>
      </c>
      <c r="F1502" s="2" t="s">
        <v>61</v>
      </c>
      <c r="G1502" s="1">
        <v>1458</v>
      </c>
      <c r="H1502" s="1">
        <v>599</v>
      </c>
      <c r="I1502" s="4">
        <v>6</v>
      </c>
      <c r="J1502" s="2" t="s">
        <v>66</v>
      </c>
      <c r="K1502" s="1">
        <f>Tabelle111[[#This Row],[Menge kg Nges]]/1000</f>
        <v>1.458</v>
      </c>
      <c r="L1502" s="1">
        <f>Tabelle111[[#This Row],[Menge kg P2O5]]/1000</f>
        <v>0.59899999999999998</v>
      </c>
      <c r="M1502" s="1">
        <f>Tabelle111[[#This Row],[Menge t Nges]]/Tabelle111[[#This Row],[Anzahl Lieferscheine]]</f>
        <v>0.24299999999999999</v>
      </c>
      <c r="N1502" s="1">
        <f>Tabelle111[[#This Row],[Menge t P2O5]]/Tabelle111[[#This Row],[Anzahl Lieferscheine]]</f>
        <v>9.9833333333333329E-2</v>
      </c>
    </row>
    <row r="1503" spans="1:14" x14ac:dyDescent="0.2">
      <c r="A1503" s="2" t="s">
        <v>37</v>
      </c>
      <c r="B1503" s="2" t="s">
        <v>42</v>
      </c>
      <c r="C1503" s="2" t="s">
        <v>6</v>
      </c>
      <c r="D1503" s="2" t="s">
        <v>7</v>
      </c>
      <c r="E1503" s="2" t="s">
        <v>11</v>
      </c>
      <c r="F1503" s="2" t="s">
        <v>61</v>
      </c>
      <c r="G1503" s="1">
        <v>168</v>
      </c>
      <c r="H1503" s="1">
        <v>67.2</v>
      </c>
      <c r="I1503" s="4">
        <v>1</v>
      </c>
      <c r="J1503" s="2" t="s">
        <v>66</v>
      </c>
      <c r="K1503" s="1">
        <f>Tabelle111[[#This Row],[Menge kg Nges]]/1000</f>
        <v>0.16800000000000001</v>
      </c>
      <c r="L1503" s="1">
        <f>Tabelle111[[#This Row],[Menge kg P2O5]]/1000</f>
        <v>6.720000000000001E-2</v>
      </c>
      <c r="M1503" s="1">
        <f>Tabelle111[[#This Row],[Menge t Nges]]/Tabelle111[[#This Row],[Anzahl Lieferscheine]]</f>
        <v>0.16800000000000001</v>
      </c>
      <c r="N1503" s="1">
        <f>Tabelle111[[#This Row],[Menge t P2O5]]/Tabelle111[[#This Row],[Anzahl Lieferscheine]]</f>
        <v>6.720000000000001E-2</v>
      </c>
    </row>
    <row r="1504" spans="1:14" x14ac:dyDescent="0.2">
      <c r="A1504" s="2" t="s">
        <v>37</v>
      </c>
      <c r="B1504" s="2" t="s">
        <v>42</v>
      </c>
      <c r="C1504" s="2" t="s">
        <v>6</v>
      </c>
      <c r="D1504" s="2" t="s">
        <v>7</v>
      </c>
      <c r="E1504" s="2" t="s">
        <v>12</v>
      </c>
      <c r="F1504" s="2" t="s">
        <v>61</v>
      </c>
      <c r="G1504" s="1">
        <v>40348.090000000011</v>
      </c>
      <c r="H1504" s="1">
        <v>16095.330000000002</v>
      </c>
      <c r="I1504" s="4">
        <v>87</v>
      </c>
      <c r="J1504" s="2" t="s">
        <v>66</v>
      </c>
      <c r="K1504" s="1">
        <f>Tabelle111[[#This Row],[Menge kg Nges]]/1000</f>
        <v>40.348090000000013</v>
      </c>
      <c r="L1504" s="1">
        <f>Tabelle111[[#This Row],[Menge kg P2O5]]/1000</f>
        <v>16.095330000000001</v>
      </c>
      <c r="M1504" s="1">
        <f>Tabelle111[[#This Row],[Menge t Nges]]/Tabelle111[[#This Row],[Anzahl Lieferscheine]]</f>
        <v>0.46377114942528752</v>
      </c>
      <c r="N1504" s="1">
        <f>Tabelle111[[#This Row],[Menge t P2O5]]/Tabelle111[[#This Row],[Anzahl Lieferscheine]]</f>
        <v>0.18500379310344828</v>
      </c>
    </row>
    <row r="1505" spans="1:14" x14ac:dyDescent="0.2">
      <c r="A1505" s="2" t="s">
        <v>37</v>
      </c>
      <c r="B1505" s="2" t="s">
        <v>42</v>
      </c>
      <c r="C1505" s="2" t="s">
        <v>6</v>
      </c>
      <c r="D1505" s="2" t="s">
        <v>7</v>
      </c>
      <c r="E1505" s="2" t="s">
        <v>13</v>
      </c>
      <c r="F1505" s="2" t="s">
        <v>61</v>
      </c>
      <c r="G1505" s="1">
        <v>19242.55999999999</v>
      </c>
      <c r="H1505" s="1">
        <v>10233.700000000003</v>
      </c>
      <c r="I1505" s="4">
        <v>56</v>
      </c>
      <c r="J1505" s="2" t="s">
        <v>66</v>
      </c>
      <c r="K1505" s="1">
        <f>Tabelle111[[#This Row],[Menge kg Nges]]/1000</f>
        <v>19.24255999999999</v>
      </c>
      <c r="L1505" s="1">
        <f>Tabelle111[[#This Row],[Menge kg P2O5]]/1000</f>
        <v>10.233700000000002</v>
      </c>
      <c r="M1505" s="1">
        <f>Tabelle111[[#This Row],[Menge t Nges]]/Tabelle111[[#This Row],[Anzahl Lieferscheine]]</f>
        <v>0.34361714285714268</v>
      </c>
      <c r="N1505" s="1">
        <f>Tabelle111[[#This Row],[Menge t P2O5]]/Tabelle111[[#This Row],[Anzahl Lieferscheine]]</f>
        <v>0.1827446428571429</v>
      </c>
    </row>
    <row r="1506" spans="1:14" x14ac:dyDescent="0.2">
      <c r="A1506" s="2" t="s">
        <v>37</v>
      </c>
      <c r="B1506" s="2" t="s">
        <v>42</v>
      </c>
      <c r="C1506" s="2" t="s">
        <v>6</v>
      </c>
      <c r="D1506" s="2" t="s">
        <v>7</v>
      </c>
      <c r="E1506" s="2" t="s">
        <v>14</v>
      </c>
      <c r="F1506" s="2" t="s">
        <v>61</v>
      </c>
      <c r="G1506" s="1">
        <v>19700.089999999997</v>
      </c>
      <c r="H1506" s="1">
        <v>8033.0499999999993</v>
      </c>
      <c r="I1506" s="4">
        <v>43</v>
      </c>
      <c r="J1506" s="2" t="s">
        <v>66</v>
      </c>
      <c r="K1506" s="1">
        <f>Tabelle111[[#This Row],[Menge kg Nges]]/1000</f>
        <v>19.700089999999996</v>
      </c>
      <c r="L1506" s="1">
        <f>Tabelle111[[#This Row],[Menge kg P2O5]]/1000</f>
        <v>8.0330499999999994</v>
      </c>
      <c r="M1506" s="1">
        <f>Tabelle111[[#This Row],[Menge t Nges]]/Tabelle111[[#This Row],[Anzahl Lieferscheine]]</f>
        <v>0.45814162790697666</v>
      </c>
      <c r="N1506" s="1">
        <f>Tabelle111[[#This Row],[Menge t P2O5]]/Tabelle111[[#This Row],[Anzahl Lieferscheine]]</f>
        <v>0.18681511627906974</v>
      </c>
    </row>
    <row r="1507" spans="1:14" x14ac:dyDescent="0.2">
      <c r="A1507" s="2" t="s">
        <v>37</v>
      </c>
      <c r="B1507" s="2" t="s">
        <v>42</v>
      </c>
      <c r="C1507" s="2" t="s">
        <v>6</v>
      </c>
      <c r="D1507" s="2" t="s">
        <v>15</v>
      </c>
      <c r="E1507" s="2" t="s">
        <v>16</v>
      </c>
      <c r="F1507" s="2" t="s">
        <v>61</v>
      </c>
      <c r="G1507" s="1">
        <v>466</v>
      </c>
      <c r="H1507" s="1">
        <v>426</v>
      </c>
      <c r="I1507" s="4">
        <v>1</v>
      </c>
      <c r="J1507" s="2" t="s">
        <v>66</v>
      </c>
      <c r="K1507" s="1">
        <f>Tabelle111[[#This Row],[Menge kg Nges]]/1000</f>
        <v>0.46600000000000003</v>
      </c>
      <c r="L1507" s="1">
        <f>Tabelle111[[#This Row],[Menge kg P2O5]]/1000</f>
        <v>0.42599999999999999</v>
      </c>
      <c r="M1507" s="1">
        <f>Tabelle111[[#This Row],[Menge t Nges]]/Tabelle111[[#This Row],[Anzahl Lieferscheine]]</f>
        <v>0.46600000000000003</v>
      </c>
      <c r="N1507" s="1">
        <f>Tabelle111[[#This Row],[Menge t P2O5]]/Tabelle111[[#This Row],[Anzahl Lieferscheine]]</f>
        <v>0.42599999999999999</v>
      </c>
    </row>
    <row r="1508" spans="1:14" x14ac:dyDescent="0.2">
      <c r="A1508" s="2" t="s">
        <v>37</v>
      </c>
      <c r="B1508" s="2" t="s">
        <v>42</v>
      </c>
      <c r="C1508" s="2" t="s">
        <v>6</v>
      </c>
      <c r="D1508" s="2" t="s">
        <v>15</v>
      </c>
      <c r="E1508" s="2" t="s">
        <v>18</v>
      </c>
      <c r="F1508" s="2" t="s">
        <v>61</v>
      </c>
      <c r="G1508" s="1">
        <v>6408.2999999999993</v>
      </c>
      <c r="H1508" s="1">
        <v>4476.0999999999995</v>
      </c>
      <c r="I1508" s="4">
        <v>10</v>
      </c>
      <c r="J1508" s="2" t="s">
        <v>66</v>
      </c>
      <c r="K1508" s="1">
        <f>Tabelle111[[#This Row],[Menge kg Nges]]/1000</f>
        <v>6.4082999999999997</v>
      </c>
      <c r="L1508" s="1">
        <f>Tabelle111[[#This Row],[Menge kg P2O5]]/1000</f>
        <v>4.4760999999999997</v>
      </c>
      <c r="M1508" s="1">
        <f>Tabelle111[[#This Row],[Menge t Nges]]/Tabelle111[[#This Row],[Anzahl Lieferscheine]]</f>
        <v>0.64083000000000001</v>
      </c>
      <c r="N1508" s="1">
        <f>Tabelle111[[#This Row],[Menge t P2O5]]/Tabelle111[[#This Row],[Anzahl Lieferscheine]]</f>
        <v>0.44760999999999995</v>
      </c>
    </row>
    <row r="1509" spans="1:14" x14ac:dyDescent="0.2">
      <c r="A1509" s="2" t="s">
        <v>37</v>
      </c>
      <c r="B1509" s="2" t="s">
        <v>42</v>
      </c>
      <c r="C1509" s="2" t="s">
        <v>6</v>
      </c>
      <c r="D1509" s="2" t="s">
        <v>15</v>
      </c>
      <c r="E1509" s="2" t="s">
        <v>20</v>
      </c>
      <c r="F1509" s="2" t="s">
        <v>61</v>
      </c>
      <c r="G1509" s="1">
        <v>52.8</v>
      </c>
      <c r="H1509" s="1">
        <v>30</v>
      </c>
      <c r="I1509" s="4">
        <v>1</v>
      </c>
      <c r="J1509" s="2" t="s">
        <v>66</v>
      </c>
      <c r="K1509" s="1">
        <f>Tabelle111[[#This Row],[Menge kg Nges]]/1000</f>
        <v>5.28E-2</v>
      </c>
      <c r="L1509" s="1">
        <f>Tabelle111[[#This Row],[Menge kg P2O5]]/1000</f>
        <v>0.03</v>
      </c>
      <c r="M1509" s="1">
        <f>Tabelle111[[#This Row],[Menge t Nges]]/Tabelle111[[#This Row],[Anzahl Lieferscheine]]</f>
        <v>5.28E-2</v>
      </c>
      <c r="N1509" s="1">
        <f>Tabelle111[[#This Row],[Menge t P2O5]]/Tabelle111[[#This Row],[Anzahl Lieferscheine]]</f>
        <v>0.03</v>
      </c>
    </row>
    <row r="1510" spans="1:14" x14ac:dyDescent="0.2">
      <c r="A1510" s="2" t="s">
        <v>37</v>
      </c>
      <c r="B1510" s="2" t="s">
        <v>42</v>
      </c>
      <c r="C1510" s="2" t="s">
        <v>6</v>
      </c>
      <c r="D1510" s="2" t="s">
        <v>15</v>
      </c>
      <c r="E1510" s="2" t="s">
        <v>21</v>
      </c>
      <c r="F1510" s="2" t="s">
        <v>61</v>
      </c>
      <c r="G1510" s="1">
        <v>250</v>
      </c>
      <c r="H1510" s="1">
        <v>132</v>
      </c>
      <c r="I1510" s="4">
        <v>2</v>
      </c>
      <c r="J1510" s="2" t="s">
        <v>66</v>
      </c>
      <c r="K1510" s="1">
        <f>Tabelle111[[#This Row],[Menge kg Nges]]/1000</f>
        <v>0.25</v>
      </c>
      <c r="L1510" s="1">
        <f>Tabelle111[[#This Row],[Menge kg P2O5]]/1000</f>
        <v>0.13200000000000001</v>
      </c>
      <c r="M1510" s="1">
        <f>Tabelle111[[#This Row],[Menge t Nges]]/Tabelle111[[#This Row],[Anzahl Lieferscheine]]</f>
        <v>0.125</v>
      </c>
      <c r="N1510" s="1">
        <f>Tabelle111[[#This Row],[Menge t P2O5]]/Tabelle111[[#This Row],[Anzahl Lieferscheine]]</f>
        <v>6.6000000000000003E-2</v>
      </c>
    </row>
    <row r="1511" spans="1:14" x14ac:dyDescent="0.2">
      <c r="A1511" s="2" t="s">
        <v>37</v>
      </c>
      <c r="B1511" s="2" t="s">
        <v>42</v>
      </c>
      <c r="C1511" s="2" t="s">
        <v>6</v>
      </c>
      <c r="D1511" s="2" t="s">
        <v>15</v>
      </c>
      <c r="E1511" s="2" t="s">
        <v>24</v>
      </c>
      <c r="F1511" s="2" t="s">
        <v>61</v>
      </c>
      <c r="G1511" s="1">
        <v>747</v>
      </c>
      <c r="H1511" s="1">
        <v>459</v>
      </c>
      <c r="I1511" s="4">
        <v>1</v>
      </c>
      <c r="J1511" s="2" t="s">
        <v>66</v>
      </c>
      <c r="K1511" s="1">
        <f>Tabelle111[[#This Row],[Menge kg Nges]]/1000</f>
        <v>0.747</v>
      </c>
      <c r="L1511" s="1">
        <f>Tabelle111[[#This Row],[Menge kg P2O5]]/1000</f>
        <v>0.45900000000000002</v>
      </c>
      <c r="M1511" s="1">
        <f>Tabelle111[[#This Row],[Menge t Nges]]/Tabelle111[[#This Row],[Anzahl Lieferscheine]]</f>
        <v>0.747</v>
      </c>
      <c r="N1511" s="1">
        <f>Tabelle111[[#This Row],[Menge t P2O5]]/Tabelle111[[#This Row],[Anzahl Lieferscheine]]</f>
        <v>0.45900000000000002</v>
      </c>
    </row>
    <row r="1512" spans="1:14" x14ac:dyDescent="0.2">
      <c r="A1512" s="2" t="s">
        <v>37</v>
      </c>
      <c r="B1512" s="2" t="s">
        <v>42</v>
      </c>
      <c r="C1512" s="2" t="s">
        <v>25</v>
      </c>
      <c r="D1512" s="2" t="s">
        <v>25</v>
      </c>
      <c r="E1512" s="2" t="s">
        <v>26</v>
      </c>
      <c r="F1512" s="2" t="s">
        <v>61</v>
      </c>
      <c r="G1512" s="1">
        <v>87889.219999999972</v>
      </c>
      <c r="H1512" s="1">
        <v>42441.599999999999</v>
      </c>
      <c r="I1512" s="4">
        <v>45</v>
      </c>
      <c r="J1512" s="2" t="s">
        <v>66</v>
      </c>
      <c r="K1512" s="1">
        <f>Tabelle111[[#This Row],[Menge kg Nges]]/1000</f>
        <v>87.889219999999966</v>
      </c>
      <c r="L1512" s="1">
        <f>Tabelle111[[#This Row],[Menge kg P2O5]]/1000</f>
        <v>42.441600000000001</v>
      </c>
      <c r="M1512" s="1">
        <f>Tabelle111[[#This Row],[Menge t Nges]]/Tabelle111[[#This Row],[Anzahl Lieferscheine]]</f>
        <v>1.953093777777777</v>
      </c>
      <c r="N1512" s="1">
        <f>Tabelle111[[#This Row],[Menge t P2O5]]/Tabelle111[[#This Row],[Anzahl Lieferscheine]]</f>
        <v>0.94314666666666669</v>
      </c>
    </row>
    <row r="1513" spans="1:14" x14ac:dyDescent="0.2">
      <c r="A1513" s="2" t="s">
        <v>38</v>
      </c>
      <c r="B1513" s="2" t="s">
        <v>38</v>
      </c>
      <c r="C1513" s="2" t="s">
        <v>6</v>
      </c>
      <c r="D1513" s="2" t="s">
        <v>7</v>
      </c>
      <c r="E1513" s="2" t="s">
        <v>8</v>
      </c>
      <c r="F1513" s="2" t="s">
        <v>61</v>
      </c>
      <c r="G1513" s="1">
        <v>65998.489999999991</v>
      </c>
      <c r="H1513" s="1">
        <v>25115.899999999998</v>
      </c>
      <c r="I1513" s="4">
        <v>98</v>
      </c>
      <c r="J1513" s="2" t="s">
        <v>66</v>
      </c>
      <c r="K1513" s="1">
        <f>Tabelle111[[#This Row],[Menge kg Nges]]/1000</f>
        <v>65.99848999999999</v>
      </c>
      <c r="L1513" s="1">
        <f>Tabelle111[[#This Row],[Menge kg P2O5]]/1000</f>
        <v>25.115899999999996</v>
      </c>
      <c r="M1513" s="1">
        <f>Tabelle111[[#This Row],[Menge t Nges]]/Tabelle111[[#This Row],[Anzahl Lieferscheine]]</f>
        <v>0.67345397959183662</v>
      </c>
      <c r="N1513" s="1">
        <f>Tabelle111[[#This Row],[Menge t P2O5]]/Tabelle111[[#This Row],[Anzahl Lieferscheine]]</f>
        <v>0.25628469387755098</v>
      </c>
    </row>
    <row r="1514" spans="1:14" x14ac:dyDescent="0.2">
      <c r="A1514" s="2" t="s">
        <v>38</v>
      </c>
      <c r="B1514" s="2" t="s">
        <v>38</v>
      </c>
      <c r="C1514" s="2" t="s">
        <v>6</v>
      </c>
      <c r="D1514" s="2" t="s">
        <v>7</v>
      </c>
      <c r="E1514" s="2" t="s">
        <v>9</v>
      </c>
      <c r="F1514" s="2" t="s">
        <v>61</v>
      </c>
      <c r="G1514" s="1">
        <v>11966.68</v>
      </c>
      <c r="H1514" s="1">
        <v>5015.5200000000004</v>
      </c>
      <c r="I1514" s="4">
        <v>37</v>
      </c>
      <c r="J1514" s="2" t="s">
        <v>66</v>
      </c>
      <c r="K1514" s="1">
        <f>Tabelle111[[#This Row],[Menge kg Nges]]/1000</f>
        <v>11.96668</v>
      </c>
      <c r="L1514" s="1">
        <f>Tabelle111[[#This Row],[Menge kg P2O5]]/1000</f>
        <v>5.0155200000000004</v>
      </c>
      <c r="M1514" s="1">
        <f>Tabelle111[[#This Row],[Menge t Nges]]/Tabelle111[[#This Row],[Anzahl Lieferscheine]]</f>
        <v>0.32342378378378378</v>
      </c>
      <c r="N1514" s="1">
        <f>Tabelle111[[#This Row],[Menge t P2O5]]/Tabelle111[[#This Row],[Anzahl Lieferscheine]]</f>
        <v>0.1355545945945946</v>
      </c>
    </row>
    <row r="1515" spans="1:14" x14ac:dyDescent="0.2">
      <c r="A1515" s="2" t="s">
        <v>38</v>
      </c>
      <c r="B1515" s="2" t="s">
        <v>38</v>
      </c>
      <c r="C1515" s="2" t="s">
        <v>6</v>
      </c>
      <c r="D1515" s="2" t="s">
        <v>7</v>
      </c>
      <c r="E1515" s="2" t="s">
        <v>10</v>
      </c>
      <c r="F1515" s="2" t="s">
        <v>61</v>
      </c>
      <c r="G1515" s="1">
        <v>2772.9</v>
      </c>
      <c r="H1515" s="1">
        <v>1114.6499999999999</v>
      </c>
      <c r="I1515" s="4">
        <v>16</v>
      </c>
      <c r="J1515" s="2" t="s">
        <v>66</v>
      </c>
      <c r="K1515" s="1">
        <f>Tabelle111[[#This Row],[Menge kg Nges]]/1000</f>
        <v>2.7728999999999999</v>
      </c>
      <c r="L1515" s="1">
        <f>Tabelle111[[#This Row],[Menge kg P2O5]]/1000</f>
        <v>1.1146499999999999</v>
      </c>
      <c r="M1515" s="1">
        <f>Tabelle111[[#This Row],[Menge t Nges]]/Tabelle111[[#This Row],[Anzahl Lieferscheine]]</f>
        <v>0.17330625</v>
      </c>
      <c r="N1515" s="1">
        <f>Tabelle111[[#This Row],[Menge t P2O5]]/Tabelle111[[#This Row],[Anzahl Lieferscheine]]</f>
        <v>6.9665624999999995E-2</v>
      </c>
    </row>
    <row r="1516" spans="1:14" x14ac:dyDescent="0.2">
      <c r="A1516" s="2" t="s">
        <v>38</v>
      </c>
      <c r="B1516" s="2" t="s">
        <v>38</v>
      </c>
      <c r="C1516" s="2" t="s">
        <v>6</v>
      </c>
      <c r="D1516" s="2" t="s">
        <v>7</v>
      </c>
      <c r="E1516" s="2" t="s">
        <v>11</v>
      </c>
      <c r="F1516" s="2" t="s">
        <v>61</v>
      </c>
      <c r="G1516" s="1">
        <v>3210.2999999999997</v>
      </c>
      <c r="H1516" s="1">
        <v>2056.34</v>
      </c>
      <c r="I1516" s="4">
        <v>11</v>
      </c>
      <c r="J1516" s="2" t="s">
        <v>66</v>
      </c>
      <c r="K1516" s="1">
        <f>Tabelle111[[#This Row],[Menge kg Nges]]/1000</f>
        <v>3.2102999999999997</v>
      </c>
      <c r="L1516" s="1">
        <f>Tabelle111[[#This Row],[Menge kg P2O5]]/1000</f>
        <v>2.0563400000000001</v>
      </c>
      <c r="M1516" s="1">
        <f>Tabelle111[[#This Row],[Menge t Nges]]/Tabelle111[[#This Row],[Anzahl Lieferscheine]]</f>
        <v>0.29184545454545452</v>
      </c>
      <c r="N1516" s="1">
        <f>Tabelle111[[#This Row],[Menge t P2O5]]/Tabelle111[[#This Row],[Anzahl Lieferscheine]]</f>
        <v>0.18694</v>
      </c>
    </row>
    <row r="1517" spans="1:14" x14ac:dyDescent="0.2">
      <c r="A1517" s="2" t="s">
        <v>38</v>
      </c>
      <c r="B1517" s="2" t="s">
        <v>38</v>
      </c>
      <c r="C1517" s="2" t="s">
        <v>6</v>
      </c>
      <c r="D1517" s="2" t="s">
        <v>7</v>
      </c>
      <c r="E1517" s="2" t="s">
        <v>12</v>
      </c>
      <c r="F1517" s="2" t="s">
        <v>61</v>
      </c>
      <c r="G1517" s="1">
        <v>28929.960000000003</v>
      </c>
      <c r="H1517" s="1">
        <v>13831.990000000002</v>
      </c>
      <c r="I1517" s="4">
        <v>45</v>
      </c>
      <c r="J1517" s="2" t="s">
        <v>66</v>
      </c>
      <c r="K1517" s="1">
        <f>Tabelle111[[#This Row],[Menge kg Nges]]/1000</f>
        <v>28.929960000000001</v>
      </c>
      <c r="L1517" s="1">
        <f>Tabelle111[[#This Row],[Menge kg P2O5]]/1000</f>
        <v>13.831990000000001</v>
      </c>
      <c r="M1517" s="1">
        <f>Tabelle111[[#This Row],[Menge t Nges]]/Tabelle111[[#This Row],[Anzahl Lieferscheine]]</f>
        <v>0.64288800000000001</v>
      </c>
      <c r="N1517" s="1">
        <f>Tabelle111[[#This Row],[Menge t P2O5]]/Tabelle111[[#This Row],[Anzahl Lieferscheine]]</f>
        <v>0.30737755555555557</v>
      </c>
    </row>
    <row r="1518" spans="1:14" x14ac:dyDescent="0.2">
      <c r="A1518" s="2" t="s">
        <v>38</v>
      </c>
      <c r="B1518" s="2" t="s">
        <v>38</v>
      </c>
      <c r="C1518" s="2" t="s">
        <v>6</v>
      </c>
      <c r="D1518" s="2" t="s">
        <v>7</v>
      </c>
      <c r="E1518" s="2" t="s">
        <v>13</v>
      </c>
      <c r="F1518" s="2" t="s">
        <v>61</v>
      </c>
      <c r="G1518" s="1">
        <v>5460.8000000000011</v>
      </c>
      <c r="H1518" s="1">
        <v>2974</v>
      </c>
      <c r="I1518" s="4">
        <v>10</v>
      </c>
      <c r="J1518" s="2" t="s">
        <v>66</v>
      </c>
      <c r="K1518" s="1">
        <f>Tabelle111[[#This Row],[Menge kg Nges]]/1000</f>
        <v>5.4608000000000008</v>
      </c>
      <c r="L1518" s="1">
        <f>Tabelle111[[#This Row],[Menge kg P2O5]]/1000</f>
        <v>2.9740000000000002</v>
      </c>
      <c r="M1518" s="1">
        <f>Tabelle111[[#This Row],[Menge t Nges]]/Tabelle111[[#This Row],[Anzahl Lieferscheine]]</f>
        <v>0.54608000000000012</v>
      </c>
      <c r="N1518" s="1">
        <f>Tabelle111[[#This Row],[Menge t P2O5]]/Tabelle111[[#This Row],[Anzahl Lieferscheine]]</f>
        <v>0.2974</v>
      </c>
    </row>
    <row r="1519" spans="1:14" x14ac:dyDescent="0.2">
      <c r="A1519" s="2" t="s">
        <v>38</v>
      </c>
      <c r="B1519" s="2" t="s">
        <v>38</v>
      </c>
      <c r="C1519" s="2" t="s">
        <v>6</v>
      </c>
      <c r="D1519" s="2" t="s">
        <v>7</v>
      </c>
      <c r="E1519" s="2" t="s">
        <v>14</v>
      </c>
      <c r="F1519" s="2" t="s">
        <v>61</v>
      </c>
      <c r="G1519" s="1">
        <v>12086.8</v>
      </c>
      <c r="H1519" s="1">
        <v>6383.7000000000007</v>
      </c>
      <c r="I1519" s="4">
        <v>39</v>
      </c>
      <c r="J1519" s="2" t="s">
        <v>66</v>
      </c>
      <c r="K1519" s="1">
        <f>Tabelle111[[#This Row],[Menge kg Nges]]/1000</f>
        <v>12.086799999999998</v>
      </c>
      <c r="L1519" s="1">
        <f>Tabelle111[[#This Row],[Menge kg P2O5]]/1000</f>
        <v>6.383700000000001</v>
      </c>
      <c r="M1519" s="1">
        <f>Tabelle111[[#This Row],[Menge t Nges]]/Tabelle111[[#This Row],[Anzahl Lieferscheine]]</f>
        <v>0.3099179487179487</v>
      </c>
      <c r="N1519" s="1">
        <f>Tabelle111[[#This Row],[Menge t P2O5]]/Tabelle111[[#This Row],[Anzahl Lieferscheine]]</f>
        <v>0.1636846153846154</v>
      </c>
    </row>
    <row r="1520" spans="1:14" x14ac:dyDescent="0.2">
      <c r="A1520" s="2" t="s">
        <v>38</v>
      </c>
      <c r="B1520" s="2" t="s">
        <v>38</v>
      </c>
      <c r="C1520" s="2" t="s">
        <v>6</v>
      </c>
      <c r="D1520" s="2" t="s">
        <v>15</v>
      </c>
      <c r="E1520" s="2" t="s">
        <v>17</v>
      </c>
      <c r="F1520" s="2" t="s">
        <v>61</v>
      </c>
      <c r="G1520" s="1">
        <v>63.6</v>
      </c>
      <c r="H1520" s="1">
        <v>27.6</v>
      </c>
      <c r="I1520" s="4">
        <v>1</v>
      </c>
      <c r="J1520" s="2" t="s">
        <v>66</v>
      </c>
      <c r="K1520" s="1">
        <f>Tabelle111[[#This Row],[Menge kg Nges]]/1000</f>
        <v>6.3600000000000004E-2</v>
      </c>
      <c r="L1520" s="1">
        <f>Tabelle111[[#This Row],[Menge kg P2O5]]/1000</f>
        <v>2.7600000000000003E-2</v>
      </c>
      <c r="M1520" s="1">
        <f>Tabelle111[[#This Row],[Menge t Nges]]/Tabelle111[[#This Row],[Anzahl Lieferscheine]]</f>
        <v>6.3600000000000004E-2</v>
      </c>
      <c r="N1520" s="1">
        <f>Tabelle111[[#This Row],[Menge t P2O5]]/Tabelle111[[#This Row],[Anzahl Lieferscheine]]</f>
        <v>2.7600000000000003E-2</v>
      </c>
    </row>
    <row r="1521" spans="1:14" x14ac:dyDescent="0.2">
      <c r="A1521" s="2" t="s">
        <v>38</v>
      </c>
      <c r="B1521" s="2" t="s">
        <v>38</v>
      </c>
      <c r="C1521" s="2" t="s">
        <v>6</v>
      </c>
      <c r="D1521" s="2" t="s">
        <v>15</v>
      </c>
      <c r="E1521" s="2" t="s">
        <v>35</v>
      </c>
      <c r="F1521" s="2" t="s">
        <v>61</v>
      </c>
      <c r="G1521" s="1">
        <v>781.2</v>
      </c>
      <c r="H1521" s="1">
        <v>604.79999999999995</v>
      </c>
      <c r="I1521" s="4">
        <v>2</v>
      </c>
      <c r="J1521" s="2" t="s">
        <v>66</v>
      </c>
      <c r="K1521" s="1">
        <f>Tabelle111[[#This Row],[Menge kg Nges]]/1000</f>
        <v>0.78120000000000001</v>
      </c>
      <c r="L1521" s="1">
        <f>Tabelle111[[#This Row],[Menge kg P2O5]]/1000</f>
        <v>0.6048</v>
      </c>
      <c r="M1521" s="1">
        <f>Tabelle111[[#This Row],[Menge t Nges]]/Tabelle111[[#This Row],[Anzahl Lieferscheine]]</f>
        <v>0.3906</v>
      </c>
      <c r="N1521" s="1">
        <f>Tabelle111[[#This Row],[Menge t P2O5]]/Tabelle111[[#This Row],[Anzahl Lieferscheine]]</f>
        <v>0.3024</v>
      </c>
    </row>
    <row r="1522" spans="1:14" x14ac:dyDescent="0.2">
      <c r="A1522" s="2" t="s">
        <v>38</v>
      </c>
      <c r="B1522" s="2" t="s">
        <v>38</v>
      </c>
      <c r="C1522" s="2" t="s">
        <v>6</v>
      </c>
      <c r="D1522" s="2" t="s">
        <v>15</v>
      </c>
      <c r="E1522" s="2" t="s">
        <v>18</v>
      </c>
      <c r="F1522" s="2" t="s">
        <v>61</v>
      </c>
      <c r="G1522" s="1">
        <v>9576</v>
      </c>
      <c r="H1522" s="1">
        <v>7375.7999999999984</v>
      </c>
      <c r="I1522" s="4">
        <v>12</v>
      </c>
      <c r="J1522" s="2" t="s">
        <v>66</v>
      </c>
      <c r="K1522" s="1">
        <f>Tabelle111[[#This Row],[Menge kg Nges]]/1000</f>
        <v>9.5760000000000005</v>
      </c>
      <c r="L1522" s="1">
        <f>Tabelle111[[#This Row],[Menge kg P2O5]]/1000</f>
        <v>7.3757999999999981</v>
      </c>
      <c r="M1522" s="1">
        <f>Tabelle111[[#This Row],[Menge t Nges]]/Tabelle111[[#This Row],[Anzahl Lieferscheine]]</f>
        <v>0.79800000000000004</v>
      </c>
      <c r="N1522" s="1">
        <f>Tabelle111[[#This Row],[Menge t P2O5]]/Tabelle111[[#This Row],[Anzahl Lieferscheine]]</f>
        <v>0.61464999999999981</v>
      </c>
    </row>
    <row r="1523" spans="1:14" x14ac:dyDescent="0.2">
      <c r="A1523" s="2" t="s">
        <v>38</v>
      </c>
      <c r="B1523" s="2" t="s">
        <v>38</v>
      </c>
      <c r="C1523" s="2" t="s">
        <v>6</v>
      </c>
      <c r="D1523" s="2" t="s">
        <v>15</v>
      </c>
      <c r="E1523" s="2" t="s">
        <v>19</v>
      </c>
      <c r="F1523" s="2" t="s">
        <v>61</v>
      </c>
      <c r="G1523" s="1">
        <v>108</v>
      </c>
      <c r="H1523" s="1">
        <v>120</v>
      </c>
      <c r="I1523" s="4">
        <v>1</v>
      </c>
      <c r="J1523" s="2" t="s">
        <v>66</v>
      </c>
      <c r="K1523" s="1">
        <f>Tabelle111[[#This Row],[Menge kg Nges]]/1000</f>
        <v>0.108</v>
      </c>
      <c r="L1523" s="1">
        <f>Tabelle111[[#This Row],[Menge kg P2O5]]/1000</f>
        <v>0.12</v>
      </c>
      <c r="M1523" s="1">
        <f>Tabelle111[[#This Row],[Menge t Nges]]/Tabelle111[[#This Row],[Anzahl Lieferscheine]]</f>
        <v>0.108</v>
      </c>
      <c r="N1523" s="1">
        <f>Tabelle111[[#This Row],[Menge t P2O5]]/Tabelle111[[#This Row],[Anzahl Lieferscheine]]</f>
        <v>0.12</v>
      </c>
    </row>
    <row r="1524" spans="1:14" x14ac:dyDescent="0.2">
      <c r="A1524" s="2" t="s">
        <v>38</v>
      </c>
      <c r="B1524" s="2" t="s">
        <v>38</v>
      </c>
      <c r="C1524" s="2" t="s">
        <v>6</v>
      </c>
      <c r="D1524" s="2" t="s">
        <v>15</v>
      </c>
      <c r="E1524" s="2" t="s">
        <v>20</v>
      </c>
      <c r="F1524" s="2" t="s">
        <v>61</v>
      </c>
      <c r="G1524" s="1">
        <v>352</v>
      </c>
      <c r="H1524" s="1">
        <v>200</v>
      </c>
      <c r="I1524" s="4">
        <v>4</v>
      </c>
      <c r="J1524" s="2" t="s">
        <v>66</v>
      </c>
      <c r="K1524" s="1">
        <f>Tabelle111[[#This Row],[Menge kg Nges]]/1000</f>
        <v>0.35199999999999998</v>
      </c>
      <c r="L1524" s="1">
        <f>Tabelle111[[#This Row],[Menge kg P2O5]]/1000</f>
        <v>0.2</v>
      </c>
      <c r="M1524" s="1">
        <f>Tabelle111[[#This Row],[Menge t Nges]]/Tabelle111[[#This Row],[Anzahl Lieferscheine]]</f>
        <v>8.7999999999999995E-2</v>
      </c>
      <c r="N1524" s="1">
        <f>Tabelle111[[#This Row],[Menge t P2O5]]/Tabelle111[[#This Row],[Anzahl Lieferscheine]]</f>
        <v>0.05</v>
      </c>
    </row>
    <row r="1525" spans="1:14" x14ac:dyDescent="0.2">
      <c r="A1525" s="2" t="s">
        <v>38</v>
      </c>
      <c r="B1525" s="2" t="s">
        <v>38</v>
      </c>
      <c r="C1525" s="2" t="s">
        <v>6</v>
      </c>
      <c r="D1525" s="2" t="s">
        <v>15</v>
      </c>
      <c r="E1525" s="2" t="s">
        <v>21</v>
      </c>
      <c r="F1525" s="2" t="s">
        <v>61</v>
      </c>
      <c r="G1525" s="1">
        <v>3890.64</v>
      </c>
      <c r="H1525" s="1">
        <v>2397.0699999999997</v>
      </c>
      <c r="I1525" s="4">
        <v>9</v>
      </c>
      <c r="J1525" s="2" t="s">
        <v>66</v>
      </c>
      <c r="K1525" s="1">
        <f>Tabelle111[[#This Row],[Menge kg Nges]]/1000</f>
        <v>3.8906399999999999</v>
      </c>
      <c r="L1525" s="1">
        <f>Tabelle111[[#This Row],[Menge kg P2O5]]/1000</f>
        <v>2.3970699999999998</v>
      </c>
      <c r="M1525" s="1">
        <f>Tabelle111[[#This Row],[Menge t Nges]]/Tabelle111[[#This Row],[Anzahl Lieferscheine]]</f>
        <v>0.43229333333333331</v>
      </c>
      <c r="N1525" s="1">
        <f>Tabelle111[[#This Row],[Menge t P2O5]]/Tabelle111[[#This Row],[Anzahl Lieferscheine]]</f>
        <v>0.26634111111111108</v>
      </c>
    </row>
    <row r="1526" spans="1:14" x14ac:dyDescent="0.2">
      <c r="A1526" s="2" t="s">
        <v>38</v>
      </c>
      <c r="B1526" s="2" t="s">
        <v>38</v>
      </c>
      <c r="C1526" s="2" t="s">
        <v>6</v>
      </c>
      <c r="D1526" s="2" t="s">
        <v>15</v>
      </c>
      <c r="E1526" s="2" t="s">
        <v>9</v>
      </c>
      <c r="F1526" s="2" t="s">
        <v>61</v>
      </c>
      <c r="G1526" s="1">
        <v>1241.76</v>
      </c>
      <c r="H1526" s="1">
        <v>514.79999999999995</v>
      </c>
      <c r="I1526" s="4">
        <v>6</v>
      </c>
      <c r="J1526" s="2" t="s">
        <v>66</v>
      </c>
      <c r="K1526" s="1">
        <f>Tabelle111[[#This Row],[Menge kg Nges]]/1000</f>
        <v>1.24176</v>
      </c>
      <c r="L1526" s="1">
        <f>Tabelle111[[#This Row],[Menge kg P2O5]]/1000</f>
        <v>0.51479999999999992</v>
      </c>
      <c r="M1526" s="1">
        <f>Tabelle111[[#This Row],[Menge t Nges]]/Tabelle111[[#This Row],[Anzahl Lieferscheine]]</f>
        <v>0.20696000000000001</v>
      </c>
      <c r="N1526" s="1">
        <f>Tabelle111[[#This Row],[Menge t P2O5]]/Tabelle111[[#This Row],[Anzahl Lieferscheine]]</f>
        <v>8.5799999999999987E-2</v>
      </c>
    </row>
    <row r="1527" spans="1:14" x14ac:dyDescent="0.2">
      <c r="A1527" s="2" t="s">
        <v>38</v>
      </c>
      <c r="B1527" s="2" t="s">
        <v>38</v>
      </c>
      <c r="C1527" s="2" t="s">
        <v>6</v>
      </c>
      <c r="D1527" s="2" t="s">
        <v>15</v>
      </c>
      <c r="E1527" s="2" t="s">
        <v>10</v>
      </c>
      <c r="F1527" s="2" t="s">
        <v>61</v>
      </c>
      <c r="G1527" s="1">
        <v>17349.590000000004</v>
      </c>
      <c r="H1527" s="1">
        <v>7659.11</v>
      </c>
      <c r="I1527" s="4">
        <v>26</v>
      </c>
      <c r="J1527" s="2" t="s">
        <v>66</v>
      </c>
      <c r="K1527" s="1">
        <f>Tabelle111[[#This Row],[Menge kg Nges]]/1000</f>
        <v>17.349590000000003</v>
      </c>
      <c r="L1527" s="1">
        <f>Tabelle111[[#This Row],[Menge kg P2O5]]/1000</f>
        <v>7.6591100000000001</v>
      </c>
      <c r="M1527" s="1">
        <f>Tabelle111[[#This Row],[Menge t Nges]]/Tabelle111[[#This Row],[Anzahl Lieferscheine]]</f>
        <v>0.6672919230769232</v>
      </c>
      <c r="N1527" s="1">
        <f>Tabelle111[[#This Row],[Menge t P2O5]]/Tabelle111[[#This Row],[Anzahl Lieferscheine]]</f>
        <v>0.29458115384615385</v>
      </c>
    </row>
    <row r="1528" spans="1:14" x14ac:dyDescent="0.2">
      <c r="A1528" s="2" t="s">
        <v>38</v>
      </c>
      <c r="B1528" s="2" t="s">
        <v>38</v>
      </c>
      <c r="C1528" s="2" t="s">
        <v>6</v>
      </c>
      <c r="D1528" s="2" t="s">
        <v>15</v>
      </c>
      <c r="E1528" s="2" t="s">
        <v>23</v>
      </c>
      <c r="F1528" s="2" t="s">
        <v>61</v>
      </c>
      <c r="G1528" s="1">
        <v>96</v>
      </c>
      <c r="H1528" s="1">
        <v>39.6</v>
      </c>
      <c r="I1528" s="4">
        <v>1</v>
      </c>
      <c r="J1528" s="2" t="s">
        <v>66</v>
      </c>
      <c r="K1528" s="1">
        <f>Tabelle111[[#This Row],[Menge kg Nges]]/1000</f>
        <v>9.6000000000000002E-2</v>
      </c>
      <c r="L1528" s="1">
        <f>Tabelle111[[#This Row],[Menge kg P2O5]]/1000</f>
        <v>3.9600000000000003E-2</v>
      </c>
      <c r="M1528" s="1">
        <f>Tabelle111[[#This Row],[Menge t Nges]]/Tabelle111[[#This Row],[Anzahl Lieferscheine]]</f>
        <v>9.6000000000000002E-2</v>
      </c>
      <c r="N1528" s="1">
        <f>Tabelle111[[#This Row],[Menge t P2O5]]/Tabelle111[[#This Row],[Anzahl Lieferscheine]]</f>
        <v>3.9600000000000003E-2</v>
      </c>
    </row>
    <row r="1529" spans="1:14" x14ac:dyDescent="0.2">
      <c r="A1529" s="2" t="s">
        <v>38</v>
      </c>
      <c r="B1529" s="2" t="s">
        <v>38</v>
      </c>
      <c r="C1529" s="2" t="s">
        <v>6</v>
      </c>
      <c r="D1529" s="2" t="s">
        <v>15</v>
      </c>
      <c r="E1529" s="2" t="s">
        <v>24</v>
      </c>
      <c r="F1529" s="2" t="s">
        <v>61</v>
      </c>
      <c r="G1529" s="1">
        <v>99.6</v>
      </c>
      <c r="H1529" s="1">
        <v>61.2</v>
      </c>
      <c r="I1529" s="4">
        <v>1</v>
      </c>
      <c r="J1529" s="2" t="s">
        <v>66</v>
      </c>
      <c r="K1529" s="1">
        <f>Tabelle111[[#This Row],[Menge kg Nges]]/1000</f>
        <v>9.9599999999999994E-2</v>
      </c>
      <c r="L1529" s="1">
        <f>Tabelle111[[#This Row],[Menge kg P2O5]]/1000</f>
        <v>6.1200000000000004E-2</v>
      </c>
      <c r="M1529" s="1">
        <f>Tabelle111[[#This Row],[Menge t Nges]]/Tabelle111[[#This Row],[Anzahl Lieferscheine]]</f>
        <v>9.9599999999999994E-2</v>
      </c>
      <c r="N1529" s="1">
        <f>Tabelle111[[#This Row],[Menge t P2O5]]/Tabelle111[[#This Row],[Anzahl Lieferscheine]]</f>
        <v>6.1200000000000004E-2</v>
      </c>
    </row>
    <row r="1530" spans="1:14" x14ac:dyDescent="0.2">
      <c r="A1530" s="2" t="s">
        <v>38</v>
      </c>
      <c r="B1530" s="2" t="s">
        <v>38</v>
      </c>
      <c r="C1530" s="2" t="s">
        <v>25</v>
      </c>
      <c r="D1530" s="2" t="s">
        <v>25</v>
      </c>
      <c r="E1530" s="2" t="s">
        <v>26</v>
      </c>
      <c r="F1530" s="2" t="s">
        <v>61</v>
      </c>
      <c r="G1530" s="1">
        <v>53494.300000000017</v>
      </c>
      <c r="H1530" s="1">
        <v>19015.389999999996</v>
      </c>
      <c r="I1530" s="4">
        <v>62</v>
      </c>
      <c r="J1530" s="2" t="s">
        <v>66</v>
      </c>
      <c r="K1530" s="1">
        <f>Tabelle111[[#This Row],[Menge kg Nges]]/1000</f>
        <v>53.494300000000017</v>
      </c>
      <c r="L1530" s="1">
        <f>Tabelle111[[#This Row],[Menge kg P2O5]]/1000</f>
        <v>19.015389999999996</v>
      </c>
      <c r="M1530" s="1">
        <f>Tabelle111[[#This Row],[Menge t Nges]]/Tabelle111[[#This Row],[Anzahl Lieferscheine]]</f>
        <v>0.86281129032258097</v>
      </c>
      <c r="N1530" s="1">
        <f>Tabelle111[[#This Row],[Menge t P2O5]]/Tabelle111[[#This Row],[Anzahl Lieferscheine]]</f>
        <v>0.30669983870967737</v>
      </c>
    </row>
    <row r="1531" spans="1:14" x14ac:dyDescent="0.2">
      <c r="A1531" s="2" t="s">
        <v>38</v>
      </c>
      <c r="B1531" s="2" t="s">
        <v>40</v>
      </c>
      <c r="C1531" s="2" t="s">
        <v>6</v>
      </c>
      <c r="D1531" s="2" t="s">
        <v>7</v>
      </c>
      <c r="E1531" s="2" t="s">
        <v>12</v>
      </c>
      <c r="F1531" s="2" t="s">
        <v>61</v>
      </c>
      <c r="G1531" s="1">
        <v>338.25</v>
      </c>
      <c r="H1531" s="1">
        <v>117.75</v>
      </c>
      <c r="I1531" s="4">
        <v>1</v>
      </c>
      <c r="J1531" s="2" t="s">
        <v>66</v>
      </c>
      <c r="K1531" s="1">
        <f>Tabelle111[[#This Row],[Menge kg Nges]]/1000</f>
        <v>0.33825</v>
      </c>
      <c r="L1531" s="1">
        <f>Tabelle111[[#This Row],[Menge kg P2O5]]/1000</f>
        <v>0.11774999999999999</v>
      </c>
      <c r="M1531" s="1">
        <f>Tabelle111[[#This Row],[Menge t Nges]]/Tabelle111[[#This Row],[Anzahl Lieferscheine]]</f>
        <v>0.33825</v>
      </c>
      <c r="N1531" s="1">
        <f>Tabelle111[[#This Row],[Menge t P2O5]]/Tabelle111[[#This Row],[Anzahl Lieferscheine]]</f>
        <v>0.11774999999999999</v>
      </c>
    </row>
    <row r="1532" spans="1:14" x14ac:dyDescent="0.2">
      <c r="A1532" s="2" t="s">
        <v>38</v>
      </c>
      <c r="B1532" s="2" t="s">
        <v>40</v>
      </c>
      <c r="C1532" s="2" t="s">
        <v>6</v>
      </c>
      <c r="D1532" s="2" t="s">
        <v>7</v>
      </c>
      <c r="E1532" s="2" t="s">
        <v>14</v>
      </c>
      <c r="F1532" s="2" t="s">
        <v>61</v>
      </c>
      <c r="G1532" s="1">
        <v>840</v>
      </c>
      <c r="H1532" s="1">
        <v>510</v>
      </c>
      <c r="I1532" s="4">
        <v>1</v>
      </c>
      <c r="J1532" s="2" t="s">
        <v>66</v>
      </c>
      <c r="K1532" s="1">
        <f>Tabelle111[[#This Row],[Menge kg Nges]]/1000</f>
        <v>0.84</v>
      </c>
      <c r="L1532" s="1">
        <f>Tabelle111[[#This Row],[Menge kg P2O5]]/1000</f>
        <v>0.51</v>
      </c>
      <c r="M1532" s="1">
        <f>Tabelle111[[#This Row],[Menge t Nges]]/Tabelle111[[#This Row],[Anzahl Lieferscheine]]</f>
        <v>0.84</v>
      </c>
      <c r="N1532" s="1">
        <f>Tabelle111[[#This Row],[Menge t P2O5]]/Tabelle111[[#This Row],[Anzahl Lieferscheine]]</f>
        <v>0.51</v>
      </c>
    </row>
    <row r="1533" spans="1:14" x14ac:dyDescent="0.2">
      <c r="A1533" s="2" t="s">
        <v>38</v>
      </c>
      <c r="B1533" s="2" t="s">
        <v>40</v>
      </c>
      <c r="C1533" s="2" t="s">
        <v>6</v>
      </c>
      <c r="D1533" s="2" t="s">
        <v>15</v>
      </c>
      <c r="E1533" s="2" t="s">
        <v>10</v>
      </c>
      <c r="F1533" s="2" t="s">
        <v>61</v>
      </c>
      <c r="G1533" s="1">
        <v>2494.8999999999996</v>
      </c>
      <c r="H1533" s="1">
        <v>1073.58</v>
      </c>
      <c r="I1533" s="4">
        <v>3</v>
      </c>
      <c r="J1533" s="2" t="s">
        <v>66</v>
      </c>
      <c r="K1533" s="1">
        <f>Tabelle111[[#This Row],[Menge kg Nges]]/1000</f>
        <v>2.4948999999999995</v>
      </c>
      <c r="L1533" s="1">
        <f>Tabelle111[[#This Row],[Menge kg P2O5]]/1000</f>
        <v>1.07358</v>
      </c>
      <c r="M1533" s="1">
        <f>Tabelle111[[#This Row],[Menge t Nges]]/Tabelle111[[#This Row],[Anzahl Lieferscheine]]</f>
        <v>0.83163333333333311</v>
      </c>
      <c r="N1533" s="1">
        <f>Tabelle111[[#This Row],[Menge t P2O5]]/Tabelle111[[#This Row],[Anzahl Lieferscheine]]</f>
        <v>0.35786000000000001</v>
      </c>
    </row>
    <row r="1534" spans="1:14" x14ac:dyDescent="0.2">
      <c r="A1534" s="2" t="s">
        <v>38</v>
      </c>
      <c r="B1534" s="2" t="s">
        <v>40</v>
      </c>
      <c r="C1534" s="2" t="s">
        <v>25</v>
      </c>
      <c r="D1534" s="2" t="s">
        <v>25</v>
      </c>
      <c r="E1534" s="2" t="s">
        <v>26</v>
      </c>
      <c r="F1534" s="2" t="s">
        <v>61</v>
      </c>
      <c r="G1534" s="1">
        <v>0</v>
      </c>
      <c r="H1534" s="1">
        <v>120</v>
      </c>
      <c r="I1534" s="4">
        <v>1</v>
      </c>
      <c r="J1534" s="2" t="s">
        <v>66</v>
      </c>
      <c r="K1534" s="1">
        <f>Tabelle111[[#This Row],[Menge kg Nges]]/1000</f>
        <v>0</v>
      </c>
      <c r="L1534" s="1">
        <f>Tabelle111[[#This Row],[Menge kg P2O5]]/1000</f>
        <v>0.12</v>
      </c>
      <c r="M1534" s="1">
        <f>Tabelle111[[#This Row],[Menge t Nges]]/Tabelle111[[#This Row],[Anzahl Lieferscheine]]</f>
        <v>0</v>
      </c>
      <c r="N1534" s="1">
        <f>Tabelle111[[#This Row],[Menge t P2O5]]/Tabelle111[[#This Row],[Anzahl Lieferscheine]]</f>
        <v>0.12</v>
      </c>
    </row>
    <row r="1535" spans="1:14" x14ac:dyDescent="0.2">
      <c r="A1535" s="2" t="s">
        <v>38</v>
      </c>
      <c r="B1535" s="2" t="s">
        <v>42</v>
      </c>
      <c r="C1535" s="2" t="s">
        <v>6</v>
      </c>
      <c r="D1535" s="2" t="s">
        <v>7</v>
      </c>
      <c r="E1535" s="2" t="s">
        <v>12</v>
      </c>
      <c r="F1535" s="2" t="s">
        <v>61</v>
      </c>
      <c r="G1535" s="1">
        <v>473.55</v>
      </c>
      <c r="H1535" s="1">
        <v>164.85</v>
      </c>
      <c r="I1535" s="4">
        <v>1</v>
      </c>
      <c r="J1535" s="2" t="s">
        <v>66</v>
      </c>
      <c r="K1535" s="1">
        <f>Tabelle111[[#This Row],[Menge kg Nges]]/1000</f>
        <v>0.47355000000000003</v>
      </c>
      <c r="L1535" s="1">
        <f>Tabelle111[[#This Row],[Menge kg P2O5]]/1000</f>
        <v>0.16485</v>
      </c>
      <c r="M1535" s="1">
        <f>Tabelle111[[#This Row],[Menge t Nges]]/Tabelle111[[#This Row],[Anzahl Lieferscheine]]</f>
        <v>0.47355000000000003</v>
      </c>
      <c r="N1535" s="1">
        <f>Tabelle111[[#This Row],[Menge t P2O5]]/Tabelle111[[#This Row],[Anzahl Lieferscheine]]</f>
        <v>0.16485</v>
      </c>
    </row>
    <row r="1536" spans="1:14" x14ac:dyDescent="0.2">
      <c r="A1536" s="2" t="s">
        <v>38</v>
      </c>
      <c r="B1536" s="2" t="s">
        <v>42</v>
      </c>
      <c r="C1536" s="2" t="s">
        <v>6</v>
      </c>
      <c r="D1536" s="2" t="s">
        <v>15</v>
      </c>
      <c r="E1536" s="2" t="s">
        <v>20</v>
      </c>
      <c r="F1536" s="2" t="s">
        <v>61</v>
      </c>
      <c r="G1536" s="1">
        <v>102</v>
      </c>
      <c r="H1536" s="1">
        <v>75</v>
      </c>
      <c r="I1536" s="4">
        <v>1</v>
      </c>
      <c r="J1536" s="2" t="s">
        <v>66</v>
      </c>
      <c r="K1536" s="1">
        <f>Tabelle111[[#This Row],[Menge kg Nges]]/1000</f>
        <v>0.10199999999999999</v>
      </c>
      <c r="L1536" s="1">
        <f>Tabelle111[[#This Row],[Menge kg P2O5]]/1000</f>
        <v>7.4999999999999997E-2</v>
      </c>
      <c r="M1536" s="1">
        <f>Tabelle111[[#This Row],[Menge t Nges]]/Tabelle111[[#This Row],[Anzahl Lieferscheine]]</f>
        <v>0.10199999999999999</v>
      </c>
      <c r="N1536" s="1">
        <f>Tabelle111[[#This Row],[Menge t P2O5]]/Tabelle111[[#This Row],[Anzahl Lieferscheine]]</f>
        <v>7.4999999999999997E-2</v>
      </c>
    </row>
    <row r="1537" spans="1:14" x14ac:dyDescent="0.2">
      <c r="A1537" s="2" t="s">
        <v>38</v>
      </c>
      <c r="B1537" s="2" t="s">
        <v>42</v>
      </c>
      <c r="C1537" s="2" t="s">
        <v>25</v>
      </c>
      <c r="D1537" s="2" t="s">
        <v>25</v>
      </c>
      <c r="E1537" s="2" t="s">
        <v>26</v>
      </c>
      <c r="F1537" s="2" t="s">
        <v>61</v>
      </c>
      <c r="G1537" s="1">
        <v>0</v>
      </c>
      <c r="H1537" s="1">
        <v>240</v>
      </c>
      <c r="I1537" s="4">
        <v>1</v>
      </c>
      <c r="J1537" s="2" t="s">
        <v>66</v>
      </c>
      <c r="K1537" s="1">
        <f>Tabelle111[[#This Row],[Menge kg Nges]]/1000</f>
        <v>0</v>
      </c>
      <c r="L1537" s="1">
        <f>Tabelle111[[#This Row],[Menge kg P2O5]]/1000</f>
        <v>0.24</v>
      </c>
      <c r="M1537" s="1">
        <f>Tabelle111[[#This Row],[Menge t Nges]]/Tabelle111[[#This Row],[Anzahl Lieferscheine]]</f>
        <v>0</v>
      </c>
      <c r="N1537" s="1">
        <f>Tabelle111[[#This Row],[Menge t P2O5]]/Tabelle111[[#This Row],[Anzahl Lieferscheine]]</f>
        <v>0.24</v>
      </c>
    </row>
    <row r="1538" spans="1:14" x14ac:dyDescent="0.2">
      <c r="A1538" s="2" t="s">
        <v>39</v>
      </c>
      <c r="B1538" s="2" t="s">
        <v>32</v>
      </c>
      <c r="C1538" s="2" t="s">
        <v>6</v>
      </c>
      <c r="D1538" s="2" t="s">
        <v>7</v>
      </c>
      <c r="E1538" s="2" t="s">
        <v>8</v>
      </c>
      <c r="F1538" s="2" t="s">
        <v>61</v>
      </c>
      <c r="G1538" s="1">
        <v>637</v>
      </c>
      <c r="H1538" s="1">
        <v>269.5</v>
      </c>
      <c r="I1538" s="4">
        <v>3</v>
      </c>
      <c r="J1538" s="2" t="s">
        <v>66</v>
      </c>
      <c r="K1538" s="1">
        <f>Tabelle111[[#This Row],[Menge kg Nges]]/1000</f>
        <v>0.63700000000000001</v>
      </c>
      <c r="L1538" s="1">
        <f>Tabelle111[[#This Row],[Menge kg P2O5]]/1000</f>
        <v>0.26950000000000002</v>
      </c>
      <c r="M1538" s="1">
        <f>Tabelle111[[#This Row],[Menge t Nges]]/Tabelle111[[#This Row],[Anzahl Lieferscheine]]</f>
        <v>0.21233333333333335</v>
      </c>
      <c r="N1538" s="1">
        <f>Tabelle111[[#This Row],[Menge t P2O5]]/Tabelle111[[#This Row],[Anzahl Lieferscheine]]</f>
        <v>8.9833333333333334E-2</v>
      </c>
    </row>
    <row r="1539" spans="1:14" x14ac:dyDescent="0.2">
      <c r="A1539" s="2" t="s">
        <v>39</v>
      </c>
      <c r="B1539" s="2" t="s">
        <v>32</v>
      </c>
      <c r="C1539" s="2" t="s">
        <v>6</v>
      </c>
      <c r="D1539" s="2" t="s">
        <v>15</v>
      </c>
      <c r="E1539" s="2" t="s">
        <v>18</v>
      </c>
      <c r="F1539" s="2" t="s">
        <v>61</v>
      </c>
      <c r="G1539" s="1">
        <v>401.1</v>
      </c>
      <c r="H1539" s="1">
        <v>270.2</v>
      </c>
      <c r="I1539" s="4">
        <v>1</v>
      </c>
      <c r="J1539" s="2" t="s">
        <v>66</v>
      </c>
      <c r="K1539" s="1">
        <f>Tabelle111[[#This Row],[Menge kg Nges]]/1000</f>
        <v>0.40110000000000001</v>
      </c>
      <c r="L1539" s="1">
        <f>Tabelle111[[#This Row],[Menge kg P2O5]]/1000</f>
        <v>0.2702</v>
      </c>
      <c r="M1539" s="1">
        <f>Tabelle111[[#This Row],[Menge t Nges]]/Tabelle111[[#This Row],[Anzahl Lieferscheine]]</f>
        <v>0.40110000000000001</v>
      </c>
      <c r="N1539" s="1">
        <f>Tabelle111[[#This Row],[Menge t P2O5]]/Tabelle111[[#This Row],[Anzahl Lieferscheine]]</f>
        <v>0.2702</v>
      </c>
    </row>
    <row r="1540" spans="1:14" x14ac:dyDescent="0.2">
      <c r="A1540" s="2" t="s">
        <v>39</v>
      </c>
      <c r="B1540" s="2" t="s">
        <v>49</v>
      </c>
      <c r="C1540" s="2" t="s">
        <v>6</v>
      </c>
      <c r="D1540" s="2" t="s">
        <v>7</v>
      </c>
      <c r="E1540" s="2" t="s">
        <v>8</v>
      </c>
      <c r="F1540" s="2" t="s">
        <v>61</v>
      </c>
      <c r="G1540" s="1">
        <v>10260</v>
      </c>
      <c r="H1540" s="1">
        <v>2835</v>
      </c>
      <c r="I1540" s="4">
        <v>1</v>
      </c>
      <c r="J1540" s="2" t="s">
        <v>66</v>
      </c>
      <c r="K1540" s="1">
        <f>Tabelle111[[#This Row],[Menge kg Nges]]/1000</f>
        <v>10.26</v>
      </c>
      <c r="L1540" s="1">
        <f>Tabelle111[[#This Row],[Menge kg P2O5]]/1000</f>
        <v>2.835</v>
      </c>
      <c r="M1540" s="1">
        <f>Tabelle111[[#This Row],[Menge t Nges]]/Tabelle111[[#This Row],[Anzahl Lieferscheine]]</f>
        <v>10.26</v>
      </c>
      <c r="N1540" s="1">
        <f>Tabelle111[[#This Row],[Menge t P2O5]]/Tabelle111[[#This Row],[Anzahl Lieferscheine]]</f>
        <v>2.835</v>
      </c>
    </row>
    <row r="1541" spans="1:14" x14ac:dyDescent="0.2">
      <c r="A1541" s="2" t="s">
        <v>39</v>
      </c>
      <c r="B1541" s="2" t="s">
        <v>34</v>
      </c>
      <c r="C1541" s="2" t="s">
        <v>6</v>
      </c>
      <c r="D1541" s="2" t="s">
        <v>7</v>
      </c>
      <c r="E1541" s="2" t="s">
        <v>8</v>
      </c>
      <c r="F1541" s="2" t="s">
        <v>61</v>
      </c>
      <c r="G1541" s="1">
        <v>910</v>
      </c>
      <c r="H1541" s="1">
        <v>385</v>
      </c>
      <c r="I1541" s="4">
        <v>6</v>
      </c>
      <c r="J1541" s="2" t="s">
        <v>66</v>
      </c>
      <c r="K1541" s="1">
        <f>Tabelle111[[#This Row],[Menge kg Nges]]/1000</f>
        <v>0.91</v>
      </c>
      <c r="L1541" s="1">
        <f>Tabelle111[[#This Row],[Menge kg P2O5]]/1000</f>
        <v>0.38500000000000001</v>
      </c>
      <c r="M1541" s="1">
        <f>Tabelle111[[#This Row],[Menge t Nges]]/Tabelle111[[#This Row],[Anzahl Lieferscheine]]</f>
        <v>0.15166666666666667</v>
      </c>
      <c r="N1541" s="1">
        <f>Tabelle111[[#This Row],[Menge t P2O5]]/Tabelle111[[#This Row],[Anzahl Lieferscheine]]</f>
        <v>6.4166666666666664E-2</v>
      </c>
    </row>
    <row r="1542" spans="1:14" x14ac:dyDescent="0.2">
      <c r="A1542" s="2" t="s">
        <v>39</v>
      </c>
      <c r="B1542" s="2" t="s">
        <v>34</v>
      </c>
      <c r="C1542" s="2" t="s">
        <v>6</v>
      </c>
      <c r="D1542" s="2" t="s">
        <v>7</v>
      </c>
      <c r="E1542" s="2" t="s">
        <v>11</v>
      </c>
      <c r="F1542" s="2" t="s">
        <v>61</v>
      </c>
      <c r="G1542" s="1">
        <v>878.93999999999994</v>
      </c>
      <c r="H1542" s="1">
        <v>331.53000000000003</v>
      </c>
      <c r="I1542" s="4">
        <v>4</v>
      </c>
      <c r="J1542" s="2" t="s">
        <v>66</v>
      </c>
      <c r="K1542" s="1">
        <f>Tabelle111[[#This Row],[Menge kg Nges]]/1000</f>
        <v>0.87893999999999994</v>
      </c>
      <c r="L1542" s="1">
        <f>Tabelle111[[#This Row],[Menge kg P2O5]]/1000</f>
        <v>0.33153000000000005</v>
      </c>
      <c r="M1542" s="1">
        <f>Tabelle111[[#This Row],[Menge t Nges]]/Tabelle111[[#This Row],[Anzahl Lieferscheine]]</f>
        <v>0.21973499999999999</v>
      </c>
      <c r="N1542" s="1">
        <f>Tabelle111[[#This Row],[Menge t P2O5]]/Tabelle111[[#This Row],[Anzahl Lieferscheine]]</f>
        <v>8.2882500000000012E-2</v>
      </c>
    </row>
    <row r="1543" spans="1:14" x14ac:dyDescent="0.2">
      <c r="A1543" s="2" t="s">
        <v>39</v>
      </c>
      <c r="B1543" s="2" t="s">
        <v>34</v>
      </c>
      <c r="C1543" s="2" t="s">
        <v>6</v>
      </c>
      <c r="D1543" s="2" t="s">
        <v>7</v>
      </c>
      <c r="E1543" s="2" t="s">
        <v>12</v>
      </c>
      <c r="F1543" s="2" t="s">
        <v>61</v>
      </c>
      <c r="G1543" s="1">
        <v>4353.6000000000004</v>
      </c>
      <c r="H1543" s="1">
        <v>1734.3</v>
      </c>
      <c r="I1543" s="4">
        <v>9</v>
      </c>
      <c r="J1543" s="2" t="s">
        <v>66</v>
      </c>
      <c r="K1543" s="1">
        <f>Tabelle111[[#This Row],[Menge kg Nges]]/1000</f>
        <v>4.3536000000000001</v>
      </c>
      <c r="L1543" s="1">
        <f>Tabelle111[[#This Row],[Menge kg P2O5]]/1000</f>
        <v>1.7343</v>
      </c>
      <c r="M1543" s="1">
        <f>Tabelle111[[#This Row],[Menge t Nges]]/Tabelle111[[#This Row],[Anzahl Lieferscheine]]</f>
        <v>0.48373333333333335</v>
      </c>
      <c r="N1543" s="1">
        <f>Tabelle111[[#This Row],[Menge t P2O5]]/Tabelle111[[#This Row],[Anzahl Lieferscheine]]</f>
        <v>0.19269999999999998</v>
      </c>
    </row>
    <row r="1544" spans="1:14" x14ac:dyDescent="0.2">
      <c r="A1544" s="2" t="s">
        <v>39</v>
      </c>
      <c r="B1544" s="2" t="s">
        <v>34</v>
      </c>
      <c r="C1544" s="2" t="s">
        <v>6</v>
      </c>
      <c r="D1544" s="2" t="s">
        <v>15</v>
      </c>
      <c r="E1544" s="2" t="s">
        <v>18</v>
      </c>
      <c r="F1544" s="2" t="s">
        <v>61</v>
      </c>
      <c r="G1544" s="1">
        <v>630.29999999999995</v>
      </c>
      <c r="H1544" s="1">
        <v>424.6</v>
      </c>
      <c r="I1544" s="4">
        <v>2</v>
      </c>
      <c r="J1544" s="2" t="s">
        <v>66</v>
      </c>
      <c r="K1544" s="1">
        <f>Tabelle111[[#This Row],[Menge kg Nges]]/1000</f>
        <v>0.63029999999999997</v>
      </c>
      <c r="L1544" s="1">
        <f>Tabelle111[[#This Row],[Menge kg P2O5]]/1000</f>
        <v>0.42460000000000003</v>
      </c>
      <c r="M1544" s="1">
        <f>Tabelle111[[#This Row],[Menge t Nges]]/Tabelle111[[#This Row],[Anzahl Lieferscheine]]</f>
        <v>0.31514999999999999</v>
      </c>
      <c r="N1544" s="1">
        <f>Tabelle111[[#This Row],[Menge t P2O5]]/Tabelle111[[#This Row],[Anzahl Lieferscheine]]</f>
        <v>0.21230000000000002</v>
      </c>
    </row>
    <row r="1545" spans="1:14" x14ac:dyDescent="0.2">
      <c r="A1545" s="2" t="s">
        <v>39</v>
      </c>
      <c r="B1545" s="2" t="s">
        <v>34</v>
      </c>
      <c r="C1545" s="2" t="s">
        <v>6</v>
      </c>
      <c r="D1545" s="2" t="s">
        <v>15</v>
      </c>
      <c r="E1545" s="2" t="s">
        <v>21</v>
      </c>
      <c r="F1545" s="2" t="s">
        <v>61</v>
      </c>
      <c r="G1545" s="1">
        <v>150.04</v>
      </c>
      <c r="H1545" s="1">
        <v>137.97</v>
      </c>
      <c r="I1545" s="4">
        <v>1</v>
      </c>
      <c r="J1545" s="2" t="s">
        <v>66</v>
      </c>
      <c r="K1545" s="1">
        <f>Tabelle111[[#This Row],[Menge kg Nges]]/1000</f>
        <v>0.15003999999999998</v>
      </c>
      <c r="L1545" s="1">
        <f>Tabelle111[[#This Row],[Menge kg P2O5]]/1000</f>
        <v>0.13797000000000001</v>
      </c>
      <c r="M1545" s="1">
        <f>Tabelle111[[#This Row],[Menge t Nges]]/Tabelle111[[#This Row],[Anzahl Lieferscheine]]</f>
        <v>0.15003999999999998</v>
      </c>
      <c r="N1545" s="1">
        <f>Tabelle111[[#This Row],[Menge t P2O5]]/Tabelle111[[#This Row],[Anzahl Lieferscheine]]</f>
        <v>0.13797000000000001</v>
      </c>
    </row>
    <row r="1546" spans="1:14" x14ac:dyDescent="0.2">
      <c r="A1546" s="2" t="s">
        <v>39</v>
      </c>
      <c r="B1546" s="2" t="s">
        <v>34</v>
      </c>
      <c r="C1546" s="2" t="s">
        <v>6</v>
      </c>
      <c r="D1546" s="2" t="s">
        <v>15</v>
      </c>
      <c r="E1546" s="2" t="s">
        <v>9</v>
      </c>
      <c r="F1546" s="2" t="s">
        <v>61</v>
      </c>
      <c r="G1546" s="1">
        <v>477.36</v>
      </c>
      <c r="H1546" s="1">
        <v>198.9</v>
      </c>
      <c r="I1546" s="4">
        <v>1</v>
      </c>
      <c r="J1546" s="2" t="s">
        <v>66</v>
      </c>
      <c r="K1546" s="1">
        <f>Tabelle111[[#This Row],[Menge kg Nges]]/1000</f>
        <v>0.47736000000000001</v>
      </c>
      <c r="L1546" s="1">
        <f>Tabelle111[[#This Row],[Menge kg P2O5]]/1000</f>
        <v>0.19889999999999999</v>
      </c>
      <c r="M1546" s="1">
        <f>Tabelle111[[#This Row],[Menge t Nges]]/Tabelle111[[#This Row],[Anzahl Lieferscheine]]</f>
        <v>0.47736000000000001</v>
      </c>
      <c r="N1546" s="1">
        <f>Tabelle111[[#This Row],[Menge t P2O5]]/Tabelle111[[#This Row],[Anzahl Lieferscheine]]</f>
        <v>0.19889999999999999</v>
      </c>
    </row>
    <row r="1547" spans="1:14" x14ac:dyDescent="0.2">
      <c r="A1547" s="2" t="s">
        <v>39</v>
      </c>
      <c r="B1547" s="2" t="s">
        <v>52</v>
      </c>
      <c r="C1547" s="2" t="s">
        <v>6</v>
      </c>
      <c r="D1547" s="2" t="s">
        <v>7</v>
      </c>
      <c r="E1547" s="2" t="s">
        <v>11</v>
      </c>
      <c r="F1547" s="2" t="s">
        <v>61</v>
      </c>
      <c r="G1547" s="1">
        <v>1197</v>
      </c>
      <c r="H1547" s="1">
        <v>451.5</v>
      </c>
      <c r="I1547" s="4">
        <v>4</v>
      </c>
      <c r="J1547" s="2" t="s">
        <v>66</v>
      </c>
      <c r="K1547" s="1">
        <f>Tabelle111[[#This Row],[Menge kg Nges]]/1000</f>
        <v>1.1970000000000001</v>
      </c>
      <c r="L1547" s="1">
        <f>Tabelle111[[#This Row],[Menge kg P2O5]]/1000</f>
        <v>0.45150000000000001</v>
      </c>
      <c r="M1547" s="1">
        <f>Tabelle111[[#This Row],[Menge t Nges]]/Tabelle111[[#This Row],[Anzahl Lieferscheine]]</f>
        <v>0.29925000000000002</v>
      </c>
      <c r="N1547" s="1">
        <f>Tabelle111[[#This Row],[Menge t P2O5]]/Tabelle111[[#This Row],[Anzahl Lieferscheine]]</f>
        <v>0.112875</v>
      </c>
    </row>
    <row r="1548" spans="1:14" x14ac:dyDescent="0.2">
      <c r="A1548" s="2" t="s">
        <v>39</v>
      </c>
      <c r="B1548" s="2" t="s">
        <v>37</v>
      </c>
      <c r="C1548" s="2" t="s">
        <v>6</v>
      </c>
      <c r="D1548" s="2" t="s">
        <v>7</v>
      </c>
      <c r="E1548" s="2" t="s">
        <v>12</v>
      </c>
      <c r="F1548" s="2" t="s">
        <v>61</v>
      </c>
      <c r="G1548" s="1">
        <v>1396.5</v>
      </c>
      <c r="H1548" s="1">
        <v>456</v>
      </c>
      <c r="I1548" s="4">
        <v>2</v>
      </c>
      <c r="J1548" s="2" t="s">
        <v>66</v>
      </c>
      <c r="K1548" s="1">
        <f>Tabelle111[[#This Row],[Menge kg Nges]]/1000</f>
        <v>1.3965000000000001</v>
      </c>
      <c r="L1548" s="1">
        <f>Tabelle111[[#This Row],[Menge kg P2O5]]/1000</f>
        <v>0.45600000000000002</v>
      </c>
      <c r="M1548" s="1">
        <f>Tabelle111[[#This Row],[Menge t Nges]]/Tabelle111[[#This Row],[Anzahl Lieferscheine]]</f>
        <v>0.69825000000000004</v>
      </c>
      <c r="N1548" s="1">
        <f>Tabelle111[[#This Row],[Menge t P2O5]]/Tabelle111[[#This Row],[Anzahl Lieferscheine]]</f>
        <v>0.22800000000000001</v>
      </c>
    </row>
    <row r="1549" spans="1:14" x14ac:dyDescent="0.2">
      <c r="A1549" s="2" t="s">
        <v>39</v>
      </c>
      <c r="B1549" s="2" t="s">
        <v>39</v>
      </c>
      <c r="C1549" s="2" t="s">
        <v>6</v>
      </c>
      <c r="D1549" s="2" t="s">
        <v>7</v>
      </c>
      <c r="E1549" s="2" t="s">
        <v>8</v>
      </c>
      <c r="F1549" s="2" t="s">
        <v>61</v>
      </c>
      <c r="G1549" s="1">
        <v>83606.579999999987</v>
      </c>
      <c r="H1549" s="1">
        <v>35904.150000000009</v>
      </c>
      <c r="I1549" s="4">
        <v>387</v>
      </c>
      <c r="J1549" s="2" t="s">
        <v>66</v>
      </c>
      <c r="K1549" s="1">
        <f>Tabelle111[[#This Row],[Menge kg Nges]]/1000</f>
        <v>83.606579999999994</v>
      </c>
      <c r="L1549" s="1">
        <f>Tabelle111[[#This Row],[Menge kg P2O5]]/1000</f>
        <v>35.904150000000008</v>
      </c>
      <c r="M1549" s="1">
        <f>Tabelle111[[#This Row],[Menge t Nges]]/Tabelle111[[#This Row],[Anzahl Lieferscheine]]</f>
        <v>0.21603767441860464</v>
      </c>
      <c r="N1549" s="1">
        <f>Tabelle111[[#This Row],[Menge t P2O5]]/Tabelle111[[#This Row],[Anzahl Lieferscheine]]</f>
        <v>9.2775581395348861E-2</v>
      </c>
    </row>
    <row r="1550" spans="1:14" x14ac:dyDescent="0.2">
      <c r="A1550" s="2" t="s">
        <v>39</v>
      </c>
      <c r="B1550" s="2" t="s">
        <v>39</v>
      </c>
      <c r="C1550" s="2" t="s">
        <v>6</v>
      </c>
      <c r="D1550" s="2" t="s">
        <v>7</v>
      </c>
      <c r="E1550" s="2" t="s">
        <v>9</v>
      </c>
      <c r="F1550" s="2" t="s">
        <v>61</v>
      </c>
      <c r="G1550" s="1">
        <v>46585.030000000006</v>
      </c>
      <c r="H1550" s="1">
        <v>18432.139999999996</v>
      </c>
      <c r="I1550" s="4">
        <v>216</v>
      </c>
      <c r="J1550" s="2" t="s">
        <v>66</v>
      </c>
      <c r="K1550" s="1">
        <f>Tabelle111[[#This Row],[Menge kg Nges]]/1000</f>
        <v>46.585030000000003</v>
      </c>
      <c r="L1550" s="1">
        <f>Tabelle111[[#This Row],[Menge kg P2O5]]/1000</f>
        <v>18.432139999999997</v>
      </c>
      <c r="M1550" s="1">
        <f>Tabelle111[[#This Row],[Menge t Nges]]/Tabelle111[[#This Row],[Anzahl Lieferscheine]]</f>
        <v>0.2156714351851852</v>
      </c>
      <c r="N1550" s="1">
        <f>Tabelle111[[#This Row],[Menge t P2O5]]/Tabelle111[[#This Row],[Anzahl Lieferscheine]]</f>
        <v>8.5333981481481469E-2</v>
      </c>
    </row>
    <row r="1551" spans="1:14" x14ac:dyDescent="0.2">
      <c r="A1551" s="2" t="s">
        <v>39</v>
      </c>
      <c r="B1551" s="2" t="s">
        <v>39</v>
      </c>
      <c r="C1551" s="2" t="s">
        <v>6</v>
      </c>
      <c r="D1551" s="2" t="s">
        <v>7</v>
      </c>
      <c r="E1551" s="2" t="s">
        <v>10</v>
      </c>
      <c r="F1551" s="2" t="s">
        <v>61</v>
      </c>
      <c r="G1551" s="1">
        <v>243.6</v>
      </c>
      <c r="H1551" s="1">
        <v>92.4</v>
      </c>
      <c r="I1551" s="4">
        <v>2</v>
      </c>
      <c r="J1551" s="2" t="s">
        <v>66</v>
      </c>
      <c r="K1551" s="1">
        <f>Tabelle111[[#This Row],[Menge kg Nges]]/1000</f>
        <v>0.24359999999999998</v>
      </c>
      <c r="L1551" s="1">
        <f>Tabelle111[[#This Row],[Menge kg P2O5]]/1000</f>
        <v>9.240000000000001E-2</v>
      </c>
      <c r="M1551" s="1">
        <f>Tabelle111[[#This Row],[Menge t Nges]]/Tabelle111[[#This Row],[Anzahl Lieferscheine]]</f>
        <v>0.12179999999999999</v>
      </c>
      <c r="N1551" s="1">
        <f>Tabelle111[[#This Row],[Menge t P2O5]]/Tabelle111[[#This Row],[Anzahl Lieferscheine]]</f>
        <v>4.6200000000000005E-2</v>
      </c>
    </row>
    <row r="1552" spans="1:14" x14ac:dyDescent="0.2">
      <c r="A1552" s="2" t="s">
        <v>39</v>
      </c>
      <c r="B1552" s="2" t="s">
        <v>39</v>
      </c>
      <c r="C1552" s="2" t="s">
        <v>6</v>
      </c>
      <c r="D1552" s="2" t="s">
        <v>7</v>
      </c>
      <c r="E1552" s="2" t="s">
        <v>11</v>
      </c>
      <c r="F1552" s="2" t="s">
        <v>61</v>
      </c>
      <c r="G1552" s="1">
        <v>14293.529999999997</v>
      </c>
      <c r="H1552" s="1">
        <v>6342</v>
      </c>
      <c r="I1552" s="4">
        <v>61</v>
      </c>
      <c r="J1552" s="2" t="s">
        <v>66</v>
      </c>
      <c r="K1552" s="1">
        <f>Tabelle111[[#This Row],[Menge kg Nges]]/1000</f>
        <v>14.293529999999997</v>
      </c>
      <c r="L1552" s="1">
        <f>Tabelle111[[#This Row],[Menge kg P2O5]]/1000</f>
        <v>6.3419999999999996</v>
      </c>
      <c r="M1552" s="1">
        <f>Tabelle111[[#This Row],[Menge t Nges]]/Tabelle111[[#This Row],[Anzahl Lieferscheine]]</f>
        <v>0.23432016393442617</v>
      </c>
      <c r="N1552" s="1">
        <f>Tabelle111[[#This Row],[Menge t P2O5]]/Tabelle111[[#This Row],[Anzahl Lieferscheine]]</f>
        <v>0.1039672131147541</v>
      </c>
    </row>
    <row r="1553" spans="1:14" x14ac:dyDescent="0.2">
      <c r="A1553" s="2" t="s">
        <v>39</v>
      </c>
      <c r="B1553" s="2" t="s">
        <v>39</v>
      </c>
      <c r="C1553" s="2" t="s">
        <v>6</v>
      </c>
      <c r="D1553" s="2" t="s">
        <v>7</v>
      </c>
      <c r="E1553" s="2" t="s">
        <v>12</v>
      </c>
      <c r="F1553" s="2" t="s">
        <v>61</v>
      </c>
      <c r="G1553" s="1">
        <v>28009.670000000006</v>
      </c>
      <c r="H1553" s="1">
        <v>13881.570000000007</v>
      </c>
      <c r="I1553" s="4">
        <v>96</v>
      </c>
      <c r="J1553" s="2" t="s">
        <v>66</v>
      </c>
      <c r="K1553" s="1">
        <f>Tabelle111[[#This Row],[Menge kg Nges]]/1000</f>
        <v>28.009670000000007</v>
      </c>
      <c r="L1553" s="1">
        <f>Tabelle111[[#This Row],[Menge kg P2O5]]/1000</f>
        <v>13.881570000000007</v>
      </c>
      <c r="M1553" s="1">
        <f>Tabelle111[[#This Row],[Menge t Nges]]/Tabelle111[[#This Row],[Anzahl Lieferscheine]]</f>
        <v>0.29176739583333339</v>
      </c>
      <c r="N1553" s="1">
        <f>Tabelle111[[#This Row],[Menge t P2O5]]/Tabelle111[[#This Row],[Anzahl Lieferscheine]]</f>
        <v>0.14459968750000007</v>
      </c>
    </row>
    <row r="1554" spans="1:14" x14ac:dyDescent="0.2">
      <c r="A1554" s="2" t="s">
        <v>39</v>
      </c>
      <c r="B1554" s="2" t="s">
        <v>39</v>
      </c>
      <c r="C1554" s="2" t="s">
        <v>6</v>
      </c>
      <c r="D1554" s="2" t="s">
        <v>7</v>
      </c>
      <c r="E1554" s="2" t="s">
        <v>13</v>
      </c>
      <c r="F1554" s="2" t="s">
        <v>61</v>
      </c>
      <c r="G1554" s="1">
        <v>722.4</v>
      </c>
      <c r="H1554" s="1">
        <v>378.4</v>
      </c>
      <c r="I1554" s="4">
        <v>5</v>
      </c>
      <c r="J1554" s="2" t="s">
        <v>66</v>
      </c>
      <c r="K1554" s="1">
        <f>Tabelle111[[#This Row],[Menge kg Nges]]/1000</f>
        <v>0.72239999999999993</v>
      </c>
      <c r="L1554" s="1">
        <f>Tabelle111[[#This Row],[Menge kg P2O5]]/1000</f>
        <v>0.37839999999999996</v>
      </c>
      <c r="M1554" s="1">
        <f>Tabelle111[[#This Row],[Menge t Nges]]/Tabelle111[[#This Row],[Anzahl Lieferscheine]]</f>
        <v>0.14448</v>
      </c>
      <c r="N1554" s="1">
        <f>Tabelle111[[#This Row],[Menge t P2O5]]/Tabelle111[[#This Row],[Anzahl Lieferscheine]]</f>
        <v>7.5679999999999997E-2</v>
      </c>
    </row>
    <row r="1555" spans="1:14" x14ac:dyDescent="0.2">
      <c r="A1555" s="2" t="s">
        <v>39</v>
      </c>
      <c r="B1555" s="2" t="s">
        <v>39</v>
      </c>
      <c r="C1555" s="2" t="s">
        <v>6</v>
      </c>
      <c r="D1555" s="2" t="s">
        <v>7</v>
      </c>
      <c r="E1555" s="2" t="s">
        <v>14</v>
      </c>
      <c r="F1555" s="2" t="s">
        <v>61</v>
      </c>
      <c r="G1555" s="1">
        <v>45817.75</v>
      </c>
      <c r="H1555" s="1">
        <v>21127.72</v>
      </c>
      <c r="I1555" s="4">
        <v>184</v>
      </c>
      <c r="J1555" s="2" t="s">
        <v>66</v>
      </c>
      <c r="K1555" s="1">
        <f>Tabelle111[[#This Row],[Menge kg Nges]]/1000</f>
        <v>45.817749999999997</v>
      </c>
      <c r="L1555" s="1">
        <f>Tabelle111[[#This Row],[Menge kg P2O5]]/1000</f>
        <v>21.12772</v>
      </c>
      <c r="M1555" s="1">
        <f>Tabelle111[[#This Row],[Menge t Nges]]/Tabelle111[[#This Row],[Anzahl Lieferscheine]]</f>
        <v>0.24900951086956519</v>
      </c>
      <c r="N1555" s="1">
        <f>Tabelle111[[#This Row],[Menge t P2O5]]/Tabelle111[[#This Row],[Anzahl Lieferscheine]]</f>
        <v>0.1148245652173913</v>
      </c>
    </row>
    <row r="1556" spans="1:14" x14ac:dyDescent="0.2">
      <c r="A1556" s="2" t="s">
        <v>39</v>
      </c>
      <c r="B1556" s="2" t="s">
        <v>39</v>
      </c>
      <c r="C1556" s="2" t="s">
        <v>6</v>
      </c>
      <c r="D1556" s="2" t="s">
        <v>15</v>
      </c>
      <c r="E1556" s="2" t="s">
        <v>8</v>
      </c>
      <c r="F1556" s="2" t="s">
        <v>61</v>
      </c>
      <c r="G1556" s="1">
        <v>1411.2</v>
      </c>
      <c r="H1556" s="1">
        <v>673.2</v>
      </c>
      <c r="I1556" s="4">
        <v>17</v>
      </c>
      <c r="J1556" s="2" t="s">
        <v>66</v>
      </c>
      <c r="K1556" s="1">
        <f>Tabelle111[[#This Row],[Menge kg Nges]]/1000</f>
        <v>1.4112</v>
      </c>
      <c r="L1556" s="1">
        <f>Tabelle111[[#This Row],[Menge kg P2O5]]/1000</f>
        <v>0.67320000000000002</v>
      </c>
      <c r="M1556" s="1">
        <f>Tabelle111[[#This Row],[Menge t Nges]]/Tabelle111[[#This Row],[Anzahl Lieferscheine]]</f>
        <v>8.3011764705882354E-2</v>
      </c>
      <c r="N1556" s="1">
        <f>Tabelle111[[#This Row],[Menge t P2O5]]/Tabelle111[[#This Row],[Anzahl Lieferscheine]]</f>
        <v>3.9600000000000003E-2</v>
      </c>
    </row>
    <row r="1557" spans="1:14" x14ac:dyDescent="0.2">
      <c r="A1557" s="2" t="s">
        <v>39</v>
      </c>
      <c r="B1557" s="2" t="s">
        <v>39</v>
      </c>
      <c r="C1557" s="2" t="s">
        <v>6</v>
      </c>
      <c r="D1557" s="2" t="s">
        <v>15</v>
      </c>
      <c r="E1557" s="2" t="s">
        <v>16</v>
      </c>
      <c r="F1557" s="2" t="s">
        <v>61</v>
      </c>
      <c r="G1557" s="1">
        <v>1505</v>
      </c>
      <c r="H1557" s="1">
        <v>2086.61</v>
      </c>
      <c r="I1557" s="4">
        <v>9</v>
      </c>
      <c r="J1557" s="2" t="s">
        <v>66</v>
      </c>
      <c r="K1557" s="1">
        <f>Tabelle111[[#This Row],[Menge kg Nges]]/1000</f>
        <v>1.5049999999999999</v>
      </c>
      <c r="L1557" s="1">
        <f>Tabelle111[[#This Row],[Menge kg P2O5]]/1000</f>
        <v>2.0866100000000003</v>
      </c>
      <c r="M1557" s="1">
        <f>Tabelle111[[#This Row],[Menge t Nges]]/Tabelle111[[#This Row],[Anzahl Lieferscheine]]</f>
        <v>0.16722222222222222</v>
      </c>
      <c r="N1557" s="1">
        <f>Tabelle111[[#This Row],[Menge t P2O5]]/Tabelle111[[#This Row],[Anzahl Lieferscheine]]</f>
        <v>0.23184555555555558</v>
      </c>
    </row>
    <row r="1558" spans="1:14" x14ac:dyDescent="0.2">
      <c r="A1558" s="2" t="s">
        <v>39</v>
      </c>
      <c r="B1558" s="2" t="s">
        <v>39</v>
      </c>
      <c r="C1558" s="2" t="s">
        <v>6</v>
      </c>
      <c r="D1558" s="2" t="s">
        <v>15</v>
      </c>
      <c r="E1558" s="2" t="s">
        <v>17</v>
      </c>
      <c r="F1558" s="2" t="s">
        <v>61</v>
      </c>
      <c r="G1558" s="1">
        <v>302.10000000000002</v>
      </c>
      <c r="H1558" s="1">
        <v>131.1</v>
      </c>
      <c r="I1558" s="4">
        <v>6</v>
      </c>
      <c r="J1558" s="2" t="s">
        <v>66</v>
      </c>
      <c r="K1558" s="1">
        <f>Tabelle111[[#This Row],[Menge kg Nges]]/1000</f>
        <v>0.30210000000000004</v>
      </c>
      <c r="L1558" s="1">
        <f>Tabelle111[[#This Row],[Menge kg P2O5]]/1000</f>
        <v>0.13109999999999999</v>
      </c>
      <c r="M1558" s="1">
        <f>Tabelle111[[#This Row],[Menge t Nges]]/Tabelle111[[#This Row],[Anzahl Lieferscheine]]</f>
        <v>5.0350000000000006E-2</v>
      </c>
      <c r="N1558" s="1">
        <f>Tabelle111[[#This Row],[Menge t P2O5]]/Tabelle111[[#This Row],[Anzahl Lieferscheine]]</f>
        <v>2.1849999999999998E-2</v>
      </c>
    </row>
    <row r="1559" spans="1:14" x14ac:dyDescent="0.2">
      <c r="A1559" s="2" t="s">
        <v>39</v>
      </c>
      <c r="B1559" s="2" t="s">
        <v>39</v>
      </c>
      <c r="C1559" s="2" t="s">
        <v>6</v>
      </c>
      <c r="D1559" s="2" t="s">
        <v>15</v>
      </c>
      <c r="E1559" s="2" t="s">
        <v>18</v>
      </c>
      <c r="F1559" s="2" t="s">
        <v>61</v>
      </c>
      <c r="G1559" s="1">
        <v>1381.35</v>
      </c>
      <c r="H1559" s="1">
        <v>1028.7</v>
      </c>
      <c r="I1559" s="4">
        <v>8</v>
      </c>
      <c r="J1559" s="2" t="s">
        <v>66</v>
      </c>
      <c r="K1559" s="1">
        <f>Tabelle111[[#This Row],[Menge kg Nges]]/1000</f>
        <v>1.3813499999999999</v>
      </c>
      <c r="L1559" s="1">
        <f>Tabelle111[[#This Row],[Menge kg P2O5]]/1000</f>
        <v>1.0286999999999999</v>
      </c>
      <c r="M1559" s="1">
        <f>Tabelle111[[#This Row],[Menge t Nges]]/Tabelle111[[#This Row],[Anzahl Lieferscheine]]</f>
        <v>0.17266874999999998</v>
      </c>
      <c r="N1559" s="1">
        <f>Tabelle111[[#This Row],[Menge t P2O5]]/Tabelle111[[#This Row],[Anzahl Lieferscheine]]</f>
        <v>0.12858749999999999</v>
      </c>
    </row>
    <row r="1560" spans="1:14" x14ac:dyDescent="0.2">
      <c r="A1560" s="2" t="s">
        <v>39</v>
      </c>
      <c r="B1560" s="2" t="s">
        <v>39</v>
      </c>
      <c r="C1560" s="2" t="s">
        <v>6</v>
      </c>
      <c r="D1560" s="2" t="s">
        <v>15</v>
      </c>
      <c r="E1560" s="2" t="s">
        <v>19</v>
      </c>
      <c r="F1560" s="2" t="s">
        <v>61</v>
      </c>
      <c r="G1560" s="1">
        <v>216</v>
      </c>
      <c r="H1560" s="1">
        <v>240</v>
      </c>
      <c r="I1560" s="4">
        <v>2</v>
      </c>
      <c r="J1560" s="2" t="s">
        <v>66</v>
      </c>
      <c r="K1560" s="1">
        <f>Tabelle111[[#This Row],[Menge kg Nges]]/1000</f>
        <v>0.216</v>
      </c>
      <c r="L1560" s="1">
        <f>Tabelle111[[#This Row],[Menge kg P2O5]]/1000</f>
        <v>0.24</v>
      </c>
      <c r="M1560" s="1">
        <f>Tabelle111[[#This Row],[Menge t Nges]]/Tabelle111[[#This Row],[Anzahl Lieferscheine]]</f>
        <v>0.108</v>
      </c>
      <c r="N1560" s="1">
        <f>Tabelle111[[#This Row],[Menge t P2O5]]/Tabelle111[[#This Row],[Anzahl Lieferscheine]]</f>
        <v>0.12</v>
      </c>
    </row>
    <row r="1561" spans="1:14" x14ac:dyDescent="0.2">
      <c r="A1561" s="2" t="s">
        <v>39</v>
      </c>
      <c r="B1561" s="2" t="s">
        <v>39</v>
      </c>
      <c r="C1561" s="2" t="s">
        <v>6</v>
      </c>
      <c r="D1561" s="2" t="s">
        <v>15</v>
      </c>
      <c r="E1561" s="2" t="s">
        <v>20</v>
      </c>
      <c r="F1561" s="2" t="s">
        <v>61</v>
      </c>
      <c r="G1561" s="1">
        <v>2274.630000000001</v>
      </c>
      <c r="H1561" s="1">
        <v>1306.04</v>
      </c>
      <c r="I1561" s="4">
        <v>34</v>
      </c>
      <c r="J1561" s="2" t="s">
        <v>66</v>
      </c>
      <c r="K1561" s="1">
        <f>Tabelle111[[#This Row],[Menge kg Nges]]/1000</f>
        <v>2.274630000000001</v>
      </c>
      <c r="L1561" s="1">
        <f>Tabelle111[[#This Row],[Menge kg P2O5]]/1000</f>
        <v>1.3060399999999999</v>
      </c>
      <c r="M1561" s="1">
        <f>Tabelle111[[#This Row],[Menge t Nges]]/Tabelle111[[#This Row],[Anzahl Lieferscheine]]</f>
        <v>6.6900882352941213E-2</v>
      </c>
      <c r="N1561" s="1">
        <f>Tabelle111[[#This Row],[Menge t P2O5]]/Tabelle111[[#This Row],[Anzahl Lieferscheine]]</f>
        <v>3.8412941176470587E-2</v>
      </c>
    </row>
    <row r="1562" spans="1:14" x14ac:dyDescent="0.2">
      <c r="A1562" s="2" t="s">
        <v>39</v>
      </c>
      <c r="B1562" s="2" t="s">
        <v>39</v>
      </c>
      <c r="C1562" s="2" t="s">
        <v>6</v>
      </c>
      <c r="D1562" s="2" t="s">
        <v>15</v>
      </c>
      <c r="E1562" s="2" t="s">
        <v>21</v>
      </c>
      <c r="F1562" s="2" t="s">
        <v>61</v>
      </c>
      <c r="G1562" s="1">
        <v>426.45</v>
      </c>
      <c r="H1562" s="1">
        <v>251.5</v>
      </c>
      <c r="I1562" s="4">
        <v>3</v>
      </c>
      <c r="J1562" s="2" t="s">
        <v>66</v>
      </c>
      <c r="K1562" s="1">
        <f>Tabelle111[[#This Row],[Menge kg Nges]]/1000</f>
        <v>0.42645</v>
      </c>
      <c r="L1562" s="1">
        <f>Tabelle111[[#This Row],[Menge kg P2O5]]/1000</f>
        <v>0.2515</v>
      </c>
      <c r="M1562" s="1">
        <f>Tabelle111[[#This Row],[Menge t Nges]]/Tabelle111[[#This Row],[Anzahl Lieferscheine]]</f>
        <v>0.14215</v>
      </c>
      <c r="N1562" s="1">
        <f>Tabelle111[[#This Row],[Menge t P2O5]]/Tabelle111[[#This Row],[Anzahl Lieferscheine]]</f>
        <v>8.3833333333333329E-2</v>
      </c>
    </row>
    <row r="1563" spans="1:14" x14ac:dyDescent="0.2">
      <c r="A1563" s="2" t="s">
        <v>39</v>
      </c>
      <c r="B1563" s="2" t="s">
        <v>39</v>
      </c>
      <c r="C1563" s="2" t="s">
        <v>6</v>
      </c>
      <c r="D1563" s="2" t="s">
        <v>15</v>
      </c>
      <c r="E1563" s="2" t="s">
        <v>9</v>
      </c>
      <c r="F1563" s="2" t="s">
        <v>61</v>
      </c>
      <c r="G1563" s="1">
        <v>4439.5599999999995</v>
      </c>
      <c r="H1563" s="1">
        <v>2569.3799999999997</v>
      </c>
      <c r="I1563" s="4">
        <v>26</v>
      </c>
      <c r="J1563" s="2" t="s">
        <v>66</v>
      </c>
      <c r="K1563" s="1">
        <f>Tabelle111[[#This Row],[Menge kg Nges]]/1000</f>
        <v>4.4395599999999993</v>
      </c>
      <c r="L1563" s="1">
        <f>Tabelle111[[#This Row],[Menge kg P2O5]]/1000</f>
        <v>2.5693799999999998</v>
      </c>
      <c r="M1563" s="1">
        <f>Tabelle111[[#This Row],[Menge t Nges]]/Tabelle111[[#This Row],[Anzahl Lieferscheine]]</f>
        <v>0.17075230769230768</v>
      </c>
      <c r="N1563" s="1">
        <f>Tabelle111[[#This Row],[Menge t P2O5]]/Tabelle111[[#This Row],[Anzahl Lieferscheine]]</f>
        <v>9.8822307692307682E-2</v>
      </c>
    </row>
    <row r="1564" spans="1:14" x14ac:dyDescent="0.2">
      <c r="A1564" s="2" t="s">
        <v>39</v>
      </c>
      <c r="B1564" s="2" t="s">
        <v>39</v>
      </c>
      <c r="C1564" s="2" t="s">
        <v>6</v>
      </c>
      <c r="D1564" s="2" t="s">
        <v>15</v>
      </c>
      <c r="E1564" s="2" t="s">
        <v>10</v>
      </c>
      <c r="F1564" s="2" t="s">
        <v>61</v>
      </c>
      <c r="G1564" s="1">
        <v>862.65</v>
      </c>
      <c r="H1564" s="1">
        <v>368.49</v>
      </c>
      <c r="I1564" s="4">
        <v>12</v>
      </c>
      <c r="J1564" s="2" t="s">
        <v>66</v>
      </c>
      <c r="K1564" s="1">
        <f>Tabelle111[[#This Row],[Menge kg Nges]]/1000</f>
        <v>0.86265000000000003</v>
      </c>
      <c r="L1564" s="1">
        <f>Tabelle111[[#This Row],[Menge kg P2O5]]/1000</f>
        <v>0.36848999999999998</v>
      </c>
      <c r="M1564" s="1">
        <f>Tabelle111[[#This Row],[Menge t Nges]]/Tabelle111[[#This Row],[Anzahl Lieferscheine]]</f>
        <v>7.1887500000000007E-2</v>
      </c>
      <c r="N1564" s="1">
        <f>Tabelle111[[#This Row],[Menge t P2O5]]/Tabelle111[[#This Row],[Anzahl Lieferscheine]]</f>
        <v>3.0707499999999999E-2</v>
      </c>
    </row>
    <row r="1565" spans="1:14" x14ac:dyDescent="0.2">
      <c r="A1565" s="2" t="s">
        <v>39</v>
      </c>
      <c r="B1565" s="2" t="s">
        <v>39</v>
      </c>
      <c r="C1565" s="2" t="s">
        <v>6</v>
      </c>
      <c r="D1565" s="2" t="s">
        <v>15</v>
      </c>
      <c r="E1565" s="2" t="s">
        <v>23</v>
      </c>
      <c r="F1565" s="2" t="s">
        <v>61</v>
      </c>
      <c r="G1565" s="1">
        <v>980</v>
      </c>
      <c r="H1565" s="1">
        <v>404.25</v>
      </c>
      <c r="I1565" s="4">
        <v>10</v>
      </c>
      <c r="J1565" s="2" t="s">
        <v>66</v>
      </c>
      <c r="K1565" s="1">
        <f>Tabelle111[[#This Row],[Menge kg Nges]]/1000</f>
        <v>0.98</v>
      </c>
      <c r="L1565" s="1">
        <f>Tabelle111[[#This Row],[Menge kg P2O5]]/1000</f>
        <v>0.40425</v>
      </c>
      <c r="M1565" s="1">
        <f>Tabelle111[[#This Row],[Menge t Nges]]/Tabelle111[[#This Row],[Anzahl Lieferscheine]]</f>
        <v>9.8000000000000004E-2</v>
      </c>
      <c r="N1565" s="1">
        <f>Tabelle111[[#This Row],[Menge t P2O5]]/Tabelle111[[#This Row],[Anzahl Lieferscheine]]</f>
        <v>4.0425000000000003E-2</v>
      </c>
    </row>
    <row r="1566" spans="1:14" x14ac:dyDescent="0.2">
      <c r="A1566" s="2" t="s">
        <v>39</v>
      </c>
      <c r="B1566" s="2" t="s">
        <v>39</v>
      </c>
      <c r="C1566" s="2" t="s">
        <v>6</v>
      </c>
      <c r="D1566" s="2" t="s">
        <v>15</v>
      </c>
      <c r="E1566" s="2" t="s">
        <v>14</v>
      </c>
      <c r="F1566" s="2" t="s">
        <v>61</v>
      </c>
      <c r="G1566" s="1">
        <v>195</v>
      </c>
      <c r="H1566" s="1">
        <v>175</v>
      </c>
      <c r="I1566" s="4">
        <v>1</v>
      </c>
      <c r="J1566" s="2" t="s">
        <v>66</v>
      </c>
      <c r="K1566" s="1">
        <f>Tabelle111[[#This Row],[Menge kg Nges]]/1000</f>
        <v>0.19500000000000001</v>
      </c>
      <c r="L1566" s="1">
        <f>Tabelle111[[#This Row],[Menge kg P2O5]]/1000</f>
        <v>0.17499999999999999</v>
      </c>
      <c r="M1566" s="1">
        <f>Tabelle111[[#This Row],[Menge t Nges]]/Tabelle111[[#This Row],[Anzahl Lieferscheine]]</f>
        <v>0.19500000000000001</v>
      </c>
      <c r="N1566" s="1">
        <f>Tabelle111[[#This Row],[Menge t P2O5]]/Tabelle111[[#This Row],[Anzahl Lieferscheine]]</f>
        <v>0.17499999999999999</v>
      </c>
    </row>
    <row r="1567" spans="1:14" x14ac:dyDescent="0.2">
      <c r="A1567" s="2" t="s">
        <v>39</v>
      </c>
      <c r="B1567" s="2" t="s">
        <v>39</v>
      </c>
      <c r="C1567" s="2" t="s">
        <v>6</v>
      </c>
      <c r="D1567" s="2" t="s">
        <v>15</v>
      </c>
      <c r="E1567" s="2" t="s">
        <v>31</v>
      </c>
      <c r="F1567" s="2" t="s">
        <v>61</v>
      </c>
      <c r="G1567" s="1">
        <v>176</v>
      </c>
      <c r="H1567" s="1">
        <v>72.78</v>
      </c>
      <c r="I1567" s="4">
        <v>5</v>
      </c>
      <c r="J1567" s="2" t="s">
        <v>66</v>
      </c>
      <c r="K1567" s="1">
        <f>Tabelle111[[#This Row],[Menge kg Nges]]/1000</f>
        <v>0.17599999999999999</v>
      </c>
      <c r="L1567" s="1">
        <f>Tabelle111[[#This Row],[Menge kg P2O5]]/1000</f>
        <v>7.2779999999999997E-2</v>
      </c>
      <c r="M1567" s="1">
        <f>Tabelle111[[#This Row],[Menge t Nges]]/Tabelle111[[#This Row],[Anzahl Lieferscheine]]</f>
        <v>3.5199999999999995E-2</v>
      </c>
      <c r="N1567" s="1">
        <f>Tabelle111[[#This Row],[Menge t P2O5]]/Tabelle111[[#This Row],[Anzahl Lieferscheine]]</f>
        <v>1.4555999999999999E-2</v>
      </c>
    </row>
    <row r="1568" spans="1:14" x14ac:dyDescent="0.2">
      <c r="A1568" s="2" t="s">
        <v>39</v>
      </c>
      <c r="B1568" s="2" t="s">
        <v>41</v>
      </c>
      <c r="C1568" s="2" t="s">
        <v>6</v>
      </c>
      <c r="D1568" s="2" t="s">
        <v>7</v>
      </c>
      <c r="E1568" s="2" t="s">
        <v>8</v>
      </c>
      <c r="F1568" s="2" t="s">
        <v>61</v>
      </c>
      <c r="G1568" s="1">
        <v>585</v>
      </c>
      <c r="H1568" s="1">
        <v>247.5</v>
      </c>
      <c r="I1568" s="4">
        <v>3</v>
      </c>
      <c r="J1568" s="2" t="s">
        <v>66</v>
      </c>
      <c r="K1568" s="1">
        <f>Tabelle111[[#This Row],[Menge kg Nges]]/1000</f>
        <v>0.58499999999999996</v>
      </c>
      <c r="L1568" s="1">
        <f>Tabelle111[[#This Row],[Menge kg P2O5]]/1000</f>
        <v>0.2475</v>
      </c>
      <c r="M1568" s="1">
        <f>Tabelle111[[#This Row],[Menge t Nges]]/Tabelle111[[#This Row],[Anzahl Lieferscheine]]</f>
        <v>0.19499999999999998</v>
      </c>
      <c r="N1568" s="1">
        <f>Tabelle111[[#This Row],[Menge t P2O5]]/Tabelle111[[#This Row],[Anzahl Lieferscheine]]</f>
        <v>8.2500000000000004E-2</v>
      </c>
    </row>
    <row r="1569" spans="1:14" x14ac:dyDescent="0.2">
      <c r="A1569" s="2" t="s">
        <v>39</v>
      </c>
      <c r="B1569" s="2" t="s">
        <v>41</v>
      </c>
      <c r="C1569" s="2" t="s">
        <v>6</v>
      </c>
      <c r="D1569" s="2" t="s">
        <v>7</v>
      </c>
      <c r="E1569" s="2" t="s">
        <v>14</v>
      </c>
      <c r="F1569" s="2" t="s">
        <v>61</v>
      </c>
      <c r="G1569" s="1">
        <v>1053</v>
      </c>
      <c r="H1569" s="1">
        <v>540</v>
      </c>
      <c r="I1569" s="4">
        <v>4</v>
      </c>
      <c r="J1569" s="2" t="s">
        <v>66</v>
      </c>
      <c r="K1569" s="1">
        <f>Tabelle111[[#This Row],[Menge kg Nges]]/1000</f>
        <v>1.0529999999999999</v>
      </c>
      <c r="L1569" s="1">
        <f>Tabelle111[[#This Row],[Menge kg P2O5]]/1000</f>
        <v>0.54</v>
      </c>
      <c r="M1569" s="1">
        <f>Tabelle111[[#This Row],[Menge t Nges]]/Tabelle111[[#This Row],[Anzahl Lieferscheine]]</f>
        <v>0.26324999999999998</v>
      </c>
      <c r="N1569" s="1">
        <f>Tabelle111[[#This Row],[Menge t P2O5]]/Tabelle111[[#This Row],[Anzahl Lieferscheine]]</f>
        <v>0.13500000000000001</v>
      </c>
    </row>
    <row r="1570" spans="1:14" x14ac:dyDescent="0.2">
      <c r="A1570" s="2" t="s">
        <v>39</v>
      </c>
      <c r="B1570" s="2" t="s">
        <v>41</v>
      </c>
      <c r="C1570" s="2" t="s">
        <v>6</v>
      </c>
      <c r="D1570" s="2" t="s">
        <v>15</v>
      </c>
      <c r="E1570" s="2" t="s">
        <v>18</v>
      </c>
      <c r="F1570" s="2" t="s">
        <v>61</v>
      </c>
      <c r="G1570" s="1">
        <v>504</v>
      </c>
      <c r="H1570" s="1">
        <v>408</v>
      </c>
      <c r="I1570" s="4">
        <v>1</v>
      </c>
      <c r="J1570" s="2" t="s">
        <v>66</v>
      </c>
      <c r="K1570" s="1">
        <f>Tabelle111[[#This Row],[Menge kg Nges]]/1000</f>
        <v>0.504</v>
      </c>
      <c r="L1570" s="1">
        <f>Tabelle111[[#This Row],[Menge kg P2O5]]/1000</f>
        <v>0.40799999999999997</v>
      </c>
      <c r="M1570" s="1">
        <f>Tabelle111[[#This Row],[Menge t Nges]]/Tabelle111[[#This Row],[Anzahl Lieferscheine]]</f>
        <v>0.504</v>
      </c>
      <c r="N1570" s="1">
        <f>Tabelle111[[#This Row],[Menge t P2O5]]/Tabelle111[[#This Row],[Anzahl Lieferscheine]]</f>
        <v>0.40799999999999997</v>
      </c>
    </row>
    <row r="1571" spans="1:14" x14ac:dyDescent="0.2">
      <c r="A1571" s="2" t="s">
        <v>39</v>
      </c>
      <c r="B1571" s="2" t="s">
        <v>41</v>
      </c>
      <c r="C1571" s="2" t="s">
        <v>6</v>
      </c>
      <c r="D1571" s="2" t="s">
        <v>15</v>
      </c>
      <c r="E1571" s="2" t="s">
        <v>9</v>
      </c>
      <c r="F1571" s="2" t="s">
        <v>61</v>
      </c>
      <c r="G1571" s="1">
        <v>59.7</v>
      </c>
      <c r="H1571" s="1">
        <v>24.75</v>
      </c>
      <c r="I1571" s="4">
        <v>1</v>
      </c>
      <c r="J1571" s="2" t="s">
        <v>66</v>
      </c>
      <c r="K1571" s="1">
        <f>Tabelle111[[#This Row],[Menge kg Nges]]/1000</f>
        <v>5.9700000000000003E-2</v>
      </c>
      <c r="L1571" s="1">
        <f>Tabelle111[[#This Row],[Menge kg P2O5]]/1000</f>
        <v>2.4750000000000001E-2</v>
      </c>
      <c r="M1571" s="1">
        <f>Tabelle111[[#This Row],[Menge t Nges]]/Tabelle111[[#This Row],[Anzahl Lieferscheine]]</f>
        <v>5.9700000000000003E-2</v>
      </c>
      <c r="N1571" s="1">
        <f>Tabelle111[[#This Row],[Menge t P2O5]]/Tabelle111[[#This Row],[Anzahl Lieferscheine]]</f>
        <v>2.4750000000000001E-2</v>
      </c>
    </row>
    <row r="1572" spans="1:14" x14ac:dyDescent="0.2">
      <c r="A1572" s="2" t="s">
        <v>39</v>
      </c>
      <c r="B1572" s="2" t="s">
        <v>42</v>
      </c>
      <c r="C1572" s="2" t="s">
        <v>6</v>
      </c>
      <c r="D1572" s="2" t="s">
        <v>7</v>
      </c>
      <c r="E1572" s="2" t="s">
        <v>8</v>
      </c>
      <c r="F1572" s="2" t="s">
        <v>61</v>
      </c>
      <c r="G1572" s="1">
        <v>2211.6</v>
      </c>
      <c r="H1572" s="1">
        <v>611.1</v>
      </c>
      <c r="I1572" s="4">
        <v>2</v>
      </c>
      <c r="J1572" s="2" t="s">
        <v>66</v>
      </c>
      <c r="K1572" s="1">
        <f>Tabelle111[[#This Row],[Menge kg Nges]]/1000</f>
        <v>2.2115999999999998</v>
      </c>
      <c r="L1572" s="1">
        <f>Tabelle111[[#This Row],[Menge kg P2O5]]/1000</f>
        <v>0.61109999999999998</v>
      </c>
      <c r="M1572" s="1">
        <f>Tabelle111[[#This Row],[Menge t Nges]]/Tabelle111[[#This Row],[Anzahl Lieferscheine]]</f>
        <v>1.1057999999999999</v>
      </c>
      <c r="N1572" s="1">
        <f>Tabelle111[[#This Row],[Menge t P2O5]]/Tabelle111[[#This Row],[Anzahl Lieferscheine]]</f>
        <v>0.30554999999999999</v>
      </c>
    </row>
    <row r="1573" spans="1:14" x14ac:dyDescent="0.2">
      <c r="A1573" s="2" t="s">
        <v>39</v>
      </c>
      <c r="B1573" s="2" t="s">
        <v>42</v>
      </c>
      <c r="C1573" s="2" t="s">
        <v>6</v>
      </c>
      <c r="D1573" s="2" t="s">
        <v>7</v>
      </c>
      <c r="E1573" s="2" t="s">
        <v>14</v>
      </c>
      <c r="F1573" s="2" t="s">
        <v>61</v>
      </c>
      <c r="G1573" s="1">
        <v>3017.6</v>
      </c>
      <c r="H1573" s="1">
        <v>1326.8</v>
      </c>
      <c r="I1573" s="4">
        <v>8</v>
      </c>
      <c r="J1573" s="2" t="s">
        <v>66</v>
      </c>
      <c r="K1573" s="1">
        <f>Tabelle111[[#This Row],[Menge kg Nges]]/1000</f>
        <v>3.0175999999999998</v>
      </c>
      <c r="L1573" s="1">
        <f>Tabelle111[[#This Row],[Menge kg P2O5]]/1000</f>
        <v>1.3268</v>
      </c>
      <c r="M1573" s="1">
        <f>Tabelle111[[#This Row],[Menge t Nges]]/Tabelle111[[#This Row],[Anzahl Lieferscheine]]</f>
        <v>0.37719999999999998</v>
      </c>
      <c r="N1573" s="1">
        <f>Tabelle111[[#This Row],[Menge t P2O5]]/Tabelle111[[#This Row],[Anzahl Lieferscheine]]</f>
        <v>0.16585</v>
      </c>
    </row>
    <row r="1574" spans="1:14" x14ac:dyDescent="0.2">
      <c r="A1574" s="2" t="s">
        <v>39</v>
      </c>
      <c r="B1574" s="2" t="s">
        <v>42</v>
      </c>
      <c r="C1574" s="2" t="s">
        <v>6</v>
      </c>
      <c r="D1574" s="2" t="s">
        <v>15</v>
      </c>
      <c r="E1574" s="2" t="s">
        <v>18</v>
      </c>
      <c r="F1574" s="2" t="s">
        <v>61</v>
      </c>
      <c r="G1574" s="1">
        <v>419.03999999999996</v>
      </c>
      <c r="H1574" s="1">
        <v>308.08000000000004</v>
      </c>
      <c r="I1574" s="4">
        <v>2</v>
      </c>
      <c r="J1574" s="2" t="s">
        <v>66</v>
      </c>
      <c r="K1574" s="1">
        <f>Tabelle111[[#This Row],[Menge kg Nges]]/1000</f>
        <v>0.41903999999999997</v>
      </c>
      <c r="L1574" s="1">
        <f>Tabelle111[[#This Row],[Menge kg P2O5]]/1000</f>
        <v>0.30808000000000002</v>
      </c>
      <c r="M1574" s="1">
        <f>Tabelle111[[#This Row],[Menge t Nges]]/Tabelle111[[#This Row],[Anzahl Lieferscheine]]</f>
        <v>0.20951999999999998</v>
      </c>
      <c r="N1574" s="1">
        <f>Tabelle111[[#This Row],[Menge t P2O5]]/Tabelle111[[#This Row],[Anzahl Lieferscheine]]</f>
        <v>0.15404000000000001</v>
      </c>
    </row>
    <row r="1575" spans="1:14" x14ac:dyDescent="0.2">
      <c r="A1575" s="2" t="s">
        <v>39</v>
      </c>
      <c r="B1575" s="2" t="s">
        <v>42</v>
      </c>
      <c r="C1575" s="2" t="s">
        <v>6</v>
      </c>
      <c r="D1575" s="2" t="s">
        <v>15</v>
      </c>
      <c r="E1575" s="2" t="s">
        <v>23</v>
      </c>
      <c r="F1575" s="2" t="s">
        <v>61</v>
      </c>
      <c r="G1575" s="1">
        <v>696</v>
      </c>
      <c r="H1575" s="1">
        <v>287.10000000000002</v>
      </c>
      <c r="I1575" s="4">
        <v>3</v>
      </c>
      <c r="J1575" s="2" t="s">
        <v>66</v>
      </c>
      <c r="K1575" s="1">
        <f>Tabelle111[[#This Row],[Menge kg Nges]]/1000</f>
        <v>0.69599999999999995</v>
      </c>
      <c r="L1575" s="1">
        <f>Tabelle111[[#This Row],[Menge kg P2O5]]/1000</f>
        <v>0.28710000000000002</v>
      </c>
      <c r="M1575" s="1">
        <f>Tabelle111[[#This Row],[Menge t Nges]]/Tabelle111[[#This Row],[Anzahl Lieferscheine]]</f>
        <v>0.23199999999999998</v>
      </c>
      <c r="N1575" s="1">
        <f>Tabelle111[[#This Row],[Menge t P2O5]]/Tabelle111[[#This Row],[Anzahl Lieferscheine]]</f>
        <v>9.5700000000000007E-2</v>
      </c>
    </row>
    <row r="1576" spans="1:14" x14ac:dyDescent="0.2">
      <c r="A1576" s="2" t="s">
        <v>40</v>
      </c>
      <c r="B1576" s="2" t="s">
        <v>29</v>
      </c>
      <c r="C1576" s="2" t="s">
        <v>25</v>
      </c>
      <c r="D1576" s="2" t="s">
        <v>25</v>
      </c>
      <c r="E1576" s="2" t="s">
        <v>26</v>
      </c>
      <c r="F1576" s="2" t="s">
        <v>61</v>
      </c>
      <c r="G1576" s="1">
        <v>535.77</v>
      </c>
      <c r="H1576" s="1">
        <v>158.57</v>
      </c>
      <c r="I1576" s="4">
        <v>5</v>
      </c>
      <c r="J1576" s="2" t="s">
        <v>66</v>
      </c>
      <c r="K1576" s="1">
        <f>Tabelle111[[#This Row],[Menge kg Nges]]/1000</f>
        <v>0.53576999999999997</v>
      </c>
      <c r="L1576" s="1">
        <f>Tabelle111[[#This Row],[Menge kg P2O5]]/1000</f>
        <v>0.15856999999999999</v>
      </c>
      <c r="M1576" s="1">
        <f>Tabelle111[[#This Row],[Menge t Nges]]/Tabelle111[[#This Row],[Anzahl Lieferscheine]]</f>
        <v>0.107154</v>
      </c>
      <c r="N1576" s="1">
        <f>Tabelle111[[#This Row],[Menge t P2O5]]/Tabelle111[[#This Row],[Anzahl Lieferscheine]]</f>
        <v>3.1713999999999999E-2</v>
      </c>
    </row>
    <row r="1577" spans="1:14" x14ac:dyDescent="0.2">
      <c r="A1577" s="2" t="s">
        <v>40</v>
      </c>
      <c r="B1577" s="2" t="s">
        <v>32</v>
      </c>
      <c r="C1577" s="2" t="s">
        <v>6</v>
      </c>
      <c r="D1577" s="2" t="s">
        <v>7</v>
      </c>
      <c r="E1577" s="2" t="s">
        <v>9</v>
      </c>
      <c r="F1577" s="2" t="s">
        <v>61</v>
      </c>
      <c r="G1577" s="1">
        <v>132</v>
      </c>
      <c r="H1577" s="1">
        <v>54</v>
      </c>
      <c r="I1577" s="4">
        <v>1</v>
      </c>
      <c r="J1577" s="2" t="s">
        <v>66</v>
      </c>
      <c r="K1577" s="1">
        <f>Tabelle111[[#This Row],[Menge kg Nges]]/1000</f>
        <v>0.13200000000000001</v>
      </c>
      <c r="L1577" s="1">
        <f>Tabelle111[[#This Row],[Menge kg P2O5]]/1000</f>
        <v>5.3999999999999999E-2</v>
      </c>
      <c r="M1577" s="1">
        <f>Tabelle111[[#This Row],[Menge t Nges]]/Tabelle111[[#This Row],[Anzahl Lieferscheine]]</f>
        <v>0.13200000000000001</v>
      </c>
      <c r="N1577" s="1">
        <f>Tabelle111[[#This Row],[Menge t P2O5]]/Tabelle111[[#This Row],[Anzahl Lieferscheine]]</f>
        <v>5.3999999999999999E-2</v>
      </c>
    </row>
    <row r="1578" spans="1:14" x14ac:dyDescent="0.2">
      <c r="A1578" s="2" t="s">
        <v>40</v>
      </c>
      <c r="B1578" s="2" t="s">
        <v>32</v>
      </c>
      <c r="C1578" s="2" t="s">
        <v>6</v>
      </c>
      <c r="D1578" s="2" t="s">
        <v>15</v>
      </c>
      <c r="E1578" s="2" t="s">
        <v>21</v>
      </c>
      <c r="F1578" s="2" t="s">
        <v>61</v>
      </c>
      <c r="G1578" s="1">
        <v>5112</v>
      </c>
      <c r="H1578" s="1">
        <v>3140</v>
      </c>
      <c r="I1578" s="4">
        <v>3</v>
      </c>
      <c r="J1578" s="2" t="s">
        <v>66</v>
      </c>
      <c r="K1578" s="1">
        <f>Tabelle111[[#This Row],[Menge kg Nges]]/1000</f>
        <v>5.1120000000000001</v>
      </c>
      <c r="L1578" s="1">
        <f>Tabelle111[[#This Row],[Menge kg P2O5]]/1000</f>
        <v>3.14</v>
      </c>
      <c r="M1578" s="1">
        <f>Tabelle111[[#This Row],[Menge t Nges]]/Tabelle111[[#This Row],[Anzahl Lieferscheine]]</f>
        <v>1.704</v>
      </c>
      <c r="N1578" s="1">
        <f>Tabelle111[[#This Row],[Menge t P2O5]]/Tabelle111[[#This Row],[Anzahl Lieferscheine]]</f>
        <v>1.0466666666666666</v>
      </c>
    </row>
    <row r="1579" spans="1:14" x14ac:dyDescent="0.2">
      <c r="A1579" s="2" t="s">
        <v>40</v>
      </c>
      <c r="B1579" s="2" t="s">
        <v>36</v>
      </c>
      <c r="C1579" s="2" t="s">
        <v>6</v>
      </c>
      <c r="D1579" s="2" t="s">
        <v>7</v>
      </c>
      <c r="E1579" s="2" t="s">
        <v>9</v>
      </c>
      <c r="F1579" s="2" t="s">
        <v>61</v>
      </c>
      <c r="G1579" s="1">
        <v>27.5</v>
      </c>
      <c r="H1579" s="1">
        <v>11.25</v>
      </c>
      <c r="I1579" s="4">
        <v>1</v>
      </c>
      <c r="J1579" s="2" t="s">
        <v>66</v>
      </c>
      <c r="K1579" s="1">
        <f>Tabelle111[[#This Row],[Menge kg Nges]]/1000</f>
        <v>2.75E-2</v>
      </c>
      <c r="L1579" s="1">
        <f>Tabelle111[[#This Row],[Menge kg P2O5]]/1000</f>
        <v>1.125E-2</v>
      </c>
      <c r="M1579" s="1">
        <f>Tabelle111[[#This Row],[Menge t Nges]]/Tabelle111[[#This Row],[Anzahl Lieferscheine]]</f>
        <v>2.75E-2</v>
      </c>
      <c r="N1579" s="1">
        <f>Tabelle111[[#This Row],[Menge t P2O5]]/Tabelle111[[#This Row],[Anzahl Lieferscheine]]</f>
        <v>1.125E-2</v>
      </c>
    </row>
    <row r="1580" spans="1:14" x14ac:dyDescent="0.2">
      <c r="A1580" s="2" t="s">
        <v>40</v>
      </c>
      <c r="B1580" s="2" t="s">
        <v>36</v>
      </c>
      <c r="C1580" s="2" t="s">
        <v>6</v>
      </c>
      <c r="D1580" s="2" t="s">
        <v>7</v>
      </c>
      <c r="E1580" s="2" t="s">
        <v>13</v>
      </c>
      <c r="F1580" s="2" t="s">
        <v>61</v>
      </c>
      <c r="G1580" s="1">
        <v>109.2</v>
      </c>
      <c r="H1580" s="1">
        <v>66.400000000000006</v>
      </c>
      <c r="I1580" s="4">
        <v>1</v>
      </c>
      <c r="J1580" s="2" t="s">
        <v>66</v>
      </c>
      <c r="K1580" s="1">
        <f>Tabelle111[[#This Row],[Menge kg Nges]]/1000</f>
        <v>0.10920000000000001</v>
      </c>
      <c r="L1580" s="1">
        <f>Tabelle111[[#This Row],[Menge kg P2O5]]/1000</f>
        <v>6.6400000000000001E-2</v>
      </c>
      <c r="M1580" s="1">
        <f>Tabelle111[[#This Row],[Menge t Nges]]/Tabelle111[[#This Row],[Anzahl Lieferscheine]]</f>
        <v>0.10920000000000001</v>
      </c>
      <c r="N1580" s="1">
        <f>Tabelle111[[#This Row],[Menge t P2O5]]/Tabelle111[[#This Row],[Anzahl Lieferscheine]]</f>
        <v>6.6400000000000001E-2</v>
      </c>
    </row>
    <row r="1581" spans="1:14" x14ac:dyDescent="0.2">
      <c r="A1581" s="2" t="s">
        <v>40</v>
      </c>
      <c r="B1581" s="2" t="s">
        <v>36</v>
      </c>
      <c r="C1581" s="2" t="s">
        <v>6</v>
      </c>
      <c r="D1581" s="2" t="s">
        <v>7</v>
      </c>
      <c r="E1581" s="2" t="s">
        <v>14</v>
      </c>
      <c r="F1581" s="2" t="s">
        <v>61</v>
      </c>
      <c r="G1581" s="1">
        <v>251.55</v>
      </c>
      <c r="H1581" s="1">
        <v>89.7</v>
      </c>
      <c r="I1581" s="4">
        <v>2</v>
      </c>
      <c r="J1581" s="2" t="s">
        <v>66</v>
      </c>
      <c r="K1581" s="1">
        <f>Tabelle111[[#This Row],[Menge kg Nges]]/1000</f>
        <v>0.25155</v>
      </c>
      <c r="L1581" s="1">
        <f>Tabelle111[[#This Row],[Menge kg P2O5]]/1000</f>
        <v>8.9700000000000002E-2</v>
      </c>
      <c r="M1581" s="1">
        <f>Tabelle111[[#This Row],[Menge t Nges]]/Tabelle111[[#This Row],[Anzahl Lieferscheine]]</f>
        <v>0.125775</v>
      </c>
      <c r="N1581" s="1">
        <f>Tabelle111[[#This Row],[Menge t P2O5]]/Tabelle111[[#This Row],[Anzahl Lieferscheine]]</f>
        <v>4.4850000000000001E-2</v>
      </c>
    </row>
    <row r="1582" spans="1:14" x14ac:dyDescent="0.2">
      <c r="A1582" s="2" t="s">
        <v>40</v>
      </c>
      <c r="B1582" s="2" t="s">
        <v>27</v>
      </c>
      <c r="C1582" s="2" t="s">
        <v>6</v>
      </c>
      <c r="D1582" s="2" t="s">
        <v>7</v>
      </c>
      <c r="E1582" s="2" t="s">
        <v>10</v>
      </c>
      <c r="F1582" s="2" t="s">
        <v>61</v>
      </c>
      <c r="G1582" s="1">
        <v>471.5</v>
      </c>
      <c r="H1582" s="1">
        <v>307.5</v>
      </c>
      <c r="I1582" s="4">
        <v>1</v>
      </c>
      <c r="J1582" s="2" t="s">
        <v>66</v>
      </c>
      <c r="K1582" s="1">
        <f>Tabelle111[[#This Row],[Menge kg Nges]]/1000</f>
        <v>0.47149999999999997</v>
      </c>
      <c r="L1582" s="1">
        <f>Tabelle111[[#This Row],[Menge kg P2O5]]/1000</f>
        <v>0.3075</v>
      </c>
      <c r="M1582" s="1">
        <f>Tabelle111[[#This Row],[Menge t Nges]]/Tabelle111[[#This Row],[Anzahl Lieferscheine]]</f>
        <v>0.47149999999999997</v>
      </c>
      <c r="N1582" s="1">
        <f>Tabelle111[[#This Row],[Menge t P2O5]]/Tabelle111[[#This Row],[Anzahl Lieferscheine]]</f>
        <v>0.3075</v>
      </c>
    </row>
    <row r="1583" spans="1:14" x14ac:dyDescent="0.2">
      <c r="A1583" s="2" t="s">
        <v>40</v>
      </c>
      <c r="B1583" s="2" t="s">
        <v>33</v>
      </c>
      <c r="C1583" s="2" t="s">
        <v>25</v>
      </c>
      <c r="D1583" s="2" t="s">
        <v>25</v>
      </c>
      <c r="E1583" s="2" t="s">
        <v>26</v>
      </c>
      <c r="F1583" s="2" t="s">
        <v>61</v>
      </c>
      <c r="G1583" s="1">
        <v>773.84999999999991</v>
      </c>
      <c r="H1583" s="1">
        <v>229.07000000000002</v>
      </c>
      <c r="I1583" s="4">
        <v>4</v>
      </c>
      <c r="J1583" s="2" t="s">
        <v>66</v>
      </c>
      <c r="K1583" s="1">
        <f>Tabelle111[[#This Row],[Menge kg Nges]]/1000</f>
        <v>0.77384999999999993</v>
      </c>
      <c r="L1583" s="1">
        <f>Tabelle111[[#This Row],[Menge kg P2O5]]/1000</f>
        <v>0.22907000000000002</v>
      </c>
      <c r="M1583" s="1">
        <f>Tabelle111[[#This Row],[Menge t Nges]]/Tabelle111[[#This Row],[Anzahl Lieferscheine]]</f>
        <v>0.19346249999999998</v>
      </c>
      <c r="N1583" s="1">
        <f>Tabelle111[[#This Row],[Menge t P2O5]]/Tabelle111[[#This Row],[Anzahl Lieferscheine]]</f>
        <v>5.7267500000000006E-2</v>
      </c>
    </row>
    <row r="1584" spans="1:14" x14ac:dyDescent="0.2">
      <c r="A1584" s="2" t="s">
        <v>40</v>
      </c>
      <c r="B1584" s="2" t="s">
        <v>47</v>
      </c>
      <c r="C1584" s="2" t="s">
        <v>25</v>
      </c>
      <c r="D1584" s="2" t="s">
        <v>25</v>
      </c>
      <c r="E1584" s="2" t="s">
        <v>26</v>
      </c>
      <c r="F1584" s="2" t="s">
        <v>61</v>
      </c>
      <c r="G1584" s="1">
        <v>442.2</v>
      </c>
      <c r="H1584" s="1">
        <v>130.9</v>
      </c>
      <c r="I1584" s="4">
        <v>1</v>
      </c>
      <c r="J1584" s="2" t="s">
        <v>66</v>
      </c>
      <c r="K1584" s="1">
        <f>Tabelle111[[#This Row],[Menge kg Nges]]/1000</f>
        <v>0.44219999999999998</v>
      </c>
      <c r="L1584" s="1">
        <f>Tabelle111[[#This Row],[Menge kg P2O5]]/1000</f>
        <v>0.13090000000000002</v>
      </c>
      <c r="M1584" s="1">
        <f>Tabelle111[[#This Row],[Menge t Nges]]/Tabelle111[[#This Row],[Anzahl Lieferscheine]]</f>
        <v>0.44219999999999998</v>
      </c>
      <c r="N1584" s="1">
        <f>Tabelle111[[#This Row],[Menge t P2O5]]/Tabelle111[[#This Row],[Anzahl Lieferscheine]]</f>
        <v>0.13090000000000002</v>
      </c>
    </row>
    <row r="1585" spans="1:14" x14ac:dyDescent="0.2">
      <c r="A1585" s="2" t="s">
        <v>40</v>
      </c>
      <c r="B1585" s="2" t="s">
        <v>34</v>
      </c>
      <c r="C1585" s="2" t="s">
        <v>25</v>
      </c>
      <c r="D1585" s="2" t="s">
        <v>25</v>
      </c>
      <c r="E1585" s="2" t="s">
        <v>26</v>
      </c>
      <c r="F1585" s="2" t="s">
        <v>61</v>
      </c>
      <c r="G1585" s="1">
        <v>759.78</v>
      </c>
      <c r="H1585" s="1">
        <v>224.91000000000003</v>
      </c>
      <c r="I1585" s="4">
        <v>5</v>
      </c>
      <c r="J1585" s="2" t="s">
        <v>66</v>
      </c>
      <c r="K1585" s="1">
        <f>Tabelle111[[#This Row],[Menge kg Nges]]/1000</f>
        <v>0.75978000000000001</v>
      </c>
      <c r="L1585" s="1">
        <f>Tabelle111[[#This Row],[Menge kg P2O5]]/1000</f>
        <v>0.22491000000000003</v>
      </c>
      <c r="M1585" s="1">
        <f>Tabelle111[[#This Row],[Menge t Nges]]/Tabelle111[[#This Row],[Anzahl Lieferscheine]]</f>
        <v>0.15195600000000001</v>
      </c>
      <c r="N1585" s="1">
        <f>Tabelle111[[#This Row],[Menge t P2O5]]/Tabelle111[[#This Row],[Anzahl Lieferscheine]]</f>
        <v>4.4982000000000008E-2</v>
      </c>
    </row>
    <row r="1586" spans="1:14" x14ac:dyDescent="0.2">
      <c r="A1586" s="2" t="s">
        <v>40</v>
      </c>
      <c r="B1586" s="2" t="s">
        <v>37</v>
      </c>
      <c r="C1586" s="2" t="s">
        <v>6</v>
      </c>
      <c r="D1586" s="2" t="s">
        <v>7</v>
      </c>
      <c r="E1586" s="2" t="s">
        <v>8</v>
      </c>
      <c r="F1586" s="2" t="s">
        <v>61</v>
      </c>
      <c r="G1586" s="1">
        <v>181.54</v>
      </c>
      <c r="H1586" s="1">
        <v>77.14</v>
      </c>
      <c r="I1586" s="4">
        <v>1</v>
      </c>
      <c r="J1586" s="2" t="s">
        <v>66</v>
      </c>
      <c r="K1586" s="1">
        <f>Tabelle111[[#This Row],[Menge kg Nges]]/1000</f>
        <v>0.18153999999999998</v>
      </c>
      <c r="L1586" s="1">
        <f>Tabelle111[[#This Row],[Menge kg P2O5]]/1000</f>
        <v>7.714E-2</v>
      </c>
      <c r="M1586" s="1">
        <f>Tabelle111[[#This Row],[Menge t Nges]]/Tabelle111[[#This Row],[Anzahl Lieferscheine]]</f>
        <v>0.18153999999999998</v>
      </c>
      <c r="N1586" s="1">
        <f>Tabelle111[[#This Row],[Menge t P2O5]]/Tabelle111[[#This Row],[Anzahl Lieferscheine]]</f>
        <v>7.714E-2</v>
      </c>
    </row>
    <row r="1587" spans="1:14" x14ac:dyDescent="0.2">
      <c r="A1587" s="2" t="s">
        <v>40</v>
      </c>
      <c r="B1587" s="2" t="s">
        <v>37</v>
      </c>
      <c r="C1587" s="2" t="s">
        <v>6</v>
      </c>
      <c r="D1587" s="2" t="s">
        <v>7</v>
      </c>
      <c r="E1587" s="2" t="s">
        <v>9</v>
      </c>
      <c r="F1587" s="2" t="s">
        <v>61</v>
      </c>
      <c r="G1587" s="1">
        <v>3772.1000000000004</v>
      </c>
      <c r="H1587" s="1">
        <v>1562.6999999999998</v>
      </c>
      <c r="I1587" s="4">
        <v>19</v>
      </c>
      <c r="J1587" s="2" t="s">
        <v>66</v>
      </c>
      <c r="K1587" s="1">
        <f>Tabelle111[[#This Row],[Menge kg Nges]]/1000</f>
        <v>3.7721000000000005</v>
      </c>
      <c r="L1587" s="1">
        <f>Tabelle111[[#This Row],[Menge kg P2O5]]/1000</f>
        <v>1.5626999999999998</v>
      </c>
      <c r="M1587" s="1">
        <f>Tabelle111[[#This Row],[Menge t Nges]]/Tabelle111[[#This Row],[Anzahl Lieferscheine]]</f>
        <v>0.19853157894736845</v>
      </c>
      <c r="N1587" s="1">
        <f>Tabelle111[[#This Row],[Menge t P2O5]]/Tabelle111[[#This Row],[Anzahl Lieferscheine]]</f>
        <v>8.2247368421052625E-2</v>
      </c>
    </row>
    <row r="1588" spans="1:14" x14ac:dyDescent="0.2">
      <c r="A1588" s="2" t="s">
        <v>40</v>
      </c>
      <c r="B1588" s="2" t="s">
        <v>37</v>
      </c>
      <c r="C1588" s="2" t="s">
        <v>6</v>
      </c>
      <c r="D1588" s="2" t="s">
        <v>7</v>
      </c>
      <c r="E1588" s="2" t="s">
        <v>11</v>
      </c>
      <c r="F1588" s="2" t="s">
        <v>61</v>
      </c>
      <c r="G1588" s="1">
        <v>168</v>
      </c>
      <c r="H1588" s="1">
        <v>120</v>
      </c>
      <c r="I1588" s="4">
        <v>1</v>
      </c>
      <c r="J1588" s="2" t="s">
        <v>66</v>
      </c>
      <c r="K1588" s="1">
        <f>Tabelle111[[#This Row],[Menge kg Nges]]/1000</f>
        <v>0.16800000000000001</v>
      </c>
      <c r="L1588" s="1">
        <f>Tabelle111[[#This Row],[Menge kg P2O5]]/1000</f>
        <v>0.12</v>
      </c>
      <c r="M1588" s="1">
        <f>Tabelle111[[#This Row],[Menge t Nges]]/Tabelle111[[#This Row],[Anzahl Lieferscheine]]</f>
        <v>0.16800000000000001</v>
      </c>
      <c r="N1588" s="1">
        <f>Tabelle111[[#This Row],[Menge t P2O5]]/Tabelle111[[#This Row],[Anzahl Lieferscheine]]</f>
        <v>0.12</v>
      </c>
    </row>
    <row r="1589" spans="1:14" x14ac:dyDescent="0.2">
      <c r="A1589" s="2" t="s">
        <v>40</v>
      </c>
      <c r="B1589" s="2" t="s">
        <v>37</v>
      </c>
      <c r="C1589" s="2" t="s">
        <v>6</v>
      </c>
      <c r="D1589" s="2" t="s">
        <v>7</v>
      </c>
      <c r="E1589" s="2" t="s">
        <v>12</v>
      </c>
      <c r="F1589" s="2" t="s">
        <v>61</v>
      </c>
      <c r="G1589" s="1">
        <v>27513.160000000003</v>
      </c>
      <c r="H1589" s="1">
        <v>11175.370000000003</v>
      </c>
      <c r="I1589" s="4">
        <v>83</v>
      </c>
      <c r="J1589" s="2" t="s">
        <v>66</v>
      </c>
      <c r="K1589" s="1">
        <f>Tabelle111[[#This Row],[Menge kg Nges]]/1000</f>
        <v>27.513160000000003</v>
      </c>
      <c r="L1589" s="1">
        <f>Tabelle111[[#This Row],[Menge kg P2O5]]/1000</f>
        <v>11.175370000000003</v>
      </c>
      <c r="M1589" s="1">
        <f>Tabelle111[[#This Row],[Menge t Nges]]/Tabelle111[[#This Row],[Anzahl Lieferscheine]]</f>
        <v>0.33148385542168679</v>
      </c>
      <c r="N1589" s="1">
        <f>Tabelle111[[#This Row],[Menge t P2O5]]/Tabelle111[[#This Row],[Anzahl Lieferscheine]]</f>
        <v>0.13464301204819282</v>
      </c>
    </row>
    <row r="1590" spans="1:14" x14ac:dyDescent="0.2">
      <c r="A1590" s="2" t="s">
        <v>40</v>
      </c>
      <c r="B1590" s="2" t="s">
        <v>37</v>
      </c>
      <c r="C1590" s="2" t="s">
        <v>6</v>
      </c>
      <c r="D1590" s="2" t="s">
        <v>7</v>
      </c>
      <c r="E1590" s="2" t="s">
        <v>13</v>
      </c>
      <c r="F1590" s="2" t="s">
        <v>61</v>
      </c>
      <c r="G1590" s="1">
        <v>7754.01</v>
      </c>
      <c r="H1590" s="1">
        <v>4383.58</v>
      </c>
      <c r="I1590" s="4">
        <v>40</v>
      </c>
      <c r="J1590" s="2" t="s">
        <v>66</v>
      </c>
      <c r="K1590" s="1">
        <f>Tabelle111[[#This Row],[Menge kg Nges]]/1000</f>
        <v>7.7540100000000001</v>
      </c>
      <c r="L1590" s="1">
        <f>Tabelle111[[#This Row],[Menge kg P2O5]]/1000</f>
        <v>4.3835800000000003</v>
      </c>
      <c r="M1590" s="1">
        <f>Tabelle111[[#This Row],[Menge t Nges]]/Tabelle111[[#This Row],[Anzahl Lieferscheine]]</f>
        <v>0.19385025</v>
      </c>
      <c r="N1590" s="1">
        <f>Tabelle111[[#This Row],[Menge t P2O5]]/Tabelle111[[#This Row],[Anzahl Lieferscheine]]</f>
        <v>0.10958950000000001</v>
      </c>
    </row>
    <row r="1591" spans="1:14" x14ac:dyDescent="0.2">
      <c r="A1591" s="2" t="s">
        <v>40</v>
      </c>
      <c r="B1591" s="2" t="s">
        <v>37</v>
      </c>
      <c r="C1591" s="2" t="s">
        <v>6</v>
      </c>
      <c r="D1591" s="2" t="s">
        <v>7</v>
      </c>
      <c r="E1591" s="2" t="s">
        <v>14</v>
      </c>
      <c r="F1591" s="2" t="s">
        <v>61</v>
      </c>
      <c r="G1591" s="1">
        <v>8950.159999999998</v>
      </c>
      <c r="H1591" s="1">
        <v>3530.4400000000014</v>
      </c>
      <c r="I1591" s="4">
        <v>35</v>
      </c>
      <c r="J1591" s="2" t="s">
        <v>66</v>
      </c>
      <c r="K1591" s="1">
        <f>Tabelle111[[#This Row],[Menge kg Nges]]/1000</f>
        <v>8.9501599999999986</v>
      </c>
      <c r="L1591" s="1">
        <f>Tabelle111[[#This Row],[Menge kg P2O5]]/1000</f>
        <v>3.5304400000000014</v>
      </c>
      <c r="M1591" s="1">
        <f>Tabelle111[[#This Row],[Menge t Nges]]/Tabelle111[[#This Row],[Anzahl Lieferscheine]]</f>
        <v>0.25571885714285708</v>
      </c>
      <c r="N1591" s="1">
        <f>Tabelle111[[#This Row],[Menge t P2O5]]/Tabelle111[[#This Row],[Anzahl Lieferscheine]]</f>
        <v>0.10086971428571433</v>
      </c>
    </row>
    <row r="1592" spans="1:14" x14ac:dyDescent="0.2">
      <c r="A1592" s="2" t="s">
        <v>40</v>
      </c>
      <c r="B1592" s="2" t="s">
        <v>37</v>
      </c>
      <c r="C1592" s="2" t="s">
        <v>6</v>
      </c>
      <c r="D1592" s="2" t="s">
        <v>15</v>
      </c>
      <c r="E1592" s="2" t="s">
        <v>8</v>
      </c>
      <c r="F1592" s="2" t="s">
        <v>61</v>
      </c>
      <c r="G1592" s="1">
        <v>92.1</v>
      </c>
      <c r="H1592" s="1">
        <v>54</v>
      </c>
      <c r="I1592" s="4">
        <v>3</v>
      </c>
      <c r="J1592" s="2" t="s">
        <v>66</v>
      </c>
      <c r="K1592" s="1">
        <f>Tabelle111[[#This Row],[Menge kg Nges]]/1000</f>
        <v>9.2099999999999987E-2</v>
      </c>
      <c r="L1592" s="1">
        <f>Tabelle111[[#This Row],[Menge kg P2O5]]/1000</f>
        <v>5.3999999999999999E-2</v>
      </c>
      <c r="M1592" s="1">
        <f>Tabelle111[[#This Row],[Menge t Nges]]/Tabelle111[[#This Row],[Anzahl Lieferscheine]]</f>
        <v>3.0699999999999995E-2</v>
      </c>
      <c r="N1592" s="1">
        <f>Tabelle111[[#This Row],[Menge t P2O5]]/Tabelle111[[#This Row],[Anzahl Lieferscheine]]</f>
        <v>1.7999999999999999E-2</v>
      </c>
    </row>
    <row r="1593" spans="1:14" x14ac:dyDescent="0.2">
      <c r="A1593" s="2" t="s">
        <v>40</v>
      </c>
      <c r="B1593" s="2" t="s">
        <v>37</v>
      </c>
      <c r="C1593" s="2" t="s">
        <v>6</v>
      </c>
      <c r="D1593" s="2" t="s">
        <v>15</v>
      </c>
      <c r="E1593" s="2" t="s">
        <v>18</v>
      </c>
      <c r="F1593" s="2" t="s">
        <v>61</v>
      </c>
      <c r="G1593" s="1">
        <v>28</v>
      </c>
      <c r="H1593" s="1">
        <v>14</v>
      </c>
      <c r="I1593" s="4">
        <v>1</v>
      </c>
      <c r="J1593" s="2" t="s">
        <v>66</v>
      </c>
      <c r="K1593" s="1">
        <f>Tabelle111[[#This Row],[Menge kg Nges]]/1000</f>
        <v>2.8000000000000001E-2</v>
      </c>
      <c r="L1593" s="1">
        <f>Tabelle111[[#This Row],[Menge kg P2O5]]/1000</f>
        <v>1.4E-2</v>
      </c>
      <c r="M1593" s="1">
        <f>Tabelle111[[#This Row],[Menge t Nges]]/Tabelle111[[#This Row],[Anzahl Lieferscheine]]</f>
        <v>2.8000000000000001E-2</v>
      </c>
      <c r="N1593" s="1">
        <f>Tabelle111[[#This Row],[Menge t P2O5]]/Tabelle111[[#This Row],[Anzahl Lieferscheine]]</f>
        <v>1.4E-2</v>
      </c>
    </row>
    <row r="1594" spans="1:14" x14ac:dyDescent="0.2">
      <c r="A1594" s="2" t="s">
        <v>40</v>
      </c>
      <c r="B1594" s="2" t="s">
        <v>37</v>
      </c>
      <c r="C1594" s="2" t="s">
        <v>6</v>
      </c>
      <c r="D1594" s="2" t="s">
        <v>15</v>
      </c>
      <c r="E1594" s="2" t="s">
        <v>21</v>
      </c>
      <c r="F1594" s="2" t="s">
        <v>61</v>
      </c>
      <c r="G1594" s="1">
        <v>2490</v>
      </c>
      <c r="H1594" s="1">
        <v>1500</v>
      </c>
      <c r="I1594" s="4">
        <v>6</v>
      </c>
      <c r="J1594" s="2" t="s">
        <v>66</v>
      </c>
      <c r="K1594" s="1">
        <f>Tabelle111[[#This Row],[Menge kg Nges]]/1000</f>
        <v>2.4900000000000002</v>
      </c>
      <c r="L1594" s="1">
        <f>Tabelle111[[#This Row],[Menge kg P2O5]]/1000</f>
        <v>1.5</v>
      </c>
      <c r="M1594" s="1">
        <f>Tabelle111[[#This Row],[Menge t Nges]]/Tabelle111[[#This Row],[Anzahl Lieferscheine]]</f>
        <v>0.41500000000000004</v>
      </c>
      <c r="N1594" s="1">
        <f>Tabelle111[[#This Row],[Menge t P2O5]]/Tabelle111[[#This Row],[Anzahl Lieferscheine]]</f>
        <v>0.25</v>
      </c>
    </row>
    <row r="1595" spans="1:14" x14ac:dyDescent="0.2">
      <c r="A1595" s="2" t="s">
        <v>40</v>
      </c>
      <c r="B1595" s="2" t="s">
        <v>37</v>
      </c>
      <c r="C1595" s="2" t="s">
        <v>25</v>
      </c>
      <c r="D1595" s="2" t="s">
        <v>25</v>
      </c>
      <c r="E1595" s="2" t="s">
        <v>26</v>
      </c>
      <c r="F1595" s="2" t="s">
        <v>61</v>
      </c>
      <c r="G1595" s="1">
        <v>1467.7</v>
      </c>
      <c r="H1595" s="1">
        <v>708.25</v>
      </c>
      <c r="I1595" s="4">
        <v>11</v>
      </c>
      <c r="J1595" s="2" t="s">
        <v>66</v>
      </c>
      <c r="K1595" s="1">
        <f>Tabelle111[[#This Row],[Menge kg Nges]]/1000</f>
        <v>1.4677</v>
      </c>
      <c r="L1595" s="1">
        <f>Tabelle111[[#This Row],[Menge kg P2O5]]/1000</f>
        <v>0.70825000000000005</v>
      </c>
      <c r="M1595" s="1">
        <f>Tabelle111[[#This Row],[Menge t Nges]]/Tabelle111[[#This Row],[Anzahl Lieferscheine]]</f>
        <v>0.13342727272727273</v>
      </c>
      <c r="N1595" s="1">
        <f>Tabelle111[[#This Row],[Menge t P2O5]]/Tabelle111[[#This Row],[Anzahl Lieferscheine]]</f>
        <v>6.4386363636363644E-2</v>
      </c>
    </row>
    <row r="1596" spans="1:14" x14ac:dyDescent="0.2">
      <c r="A1596" s="2" t="s">
        <v>40</v>
      </c>
      <c r="B1596" s="2" t="s">
        <v>38</v>
      </c>
      <c r="C1596" s="2" t="s">
        <v>6</v>
      </c>
      <c r="D1596" s="2" t="s">
        <v>7</v>
      </c>
      <c r="E1596" s="2" t="s">
        <v>9</v>
      </c>
      <c r="F1596" s="2" t="s">
        <v>61</v>
      </c>
      <c r="G1596" s="1">
        <v>972</v>
      </c>
      <c r="H1596" s="1">
        <v>391.20000000000005</v>
      </c>
      <c r="I1596" s="4">
        <v>4</v>
      </c>
      <c r="J1596" s="2" t="s">
        <v>66</v>
      </c>
      <c r="K1596" s="1">
        <f>Tabelle111[[#This Row],[Menge kg Nges]]/1000</f>
        <v>0.97199999999999998</v>
      </c>
      <c r="L1596" s="1">
        <f>Tabelle111[[#This Row],[Menge kg P2O5]]/1000</f>
        <v>0.39120000000000005</v>
      </c>
      <c r="M1596" s="1">
        <f>Tabelle111[[#This Row],[Menge t Nges]]/Tabelle111[[#This Row],[Anzahl Lieferscheine]]</f>
        <v>0.24299999999999999</v>
      </c>
      <c r="N1596" s="1">
        <f>Tabelle111[[#This Row],[Menge t P2O5]]/Tabelle111[[#This Row],[Anzahl Lieferscheine]]</f>
        <v>9.7800000000000012E-2</v>
      </c>
    </row>
    <row r="1597" spans="1:14" x14ac:dyDescent="0.2">
      <c r="A1597" s="2" t="s">
        <v>40</v>
      </c>
      <c r="B1597" s="2" t="s">
        <v>38</v>
      </c>
      <c r="C1597" s="2" t="s">
        <v>6</v>
      </c>
      <c r="D1597" s="2" t="s">
        <v>7</v>
      </c>
      <c r="E1597" s="2" t="s">
        <v>12</v>
      </c>
      <c r="F1597" s="2" t="s">
        <v>61</v>
      </c>
      <c r="G1597" s="1">
        <v>528</v>
      </c>
      <c r="H1597" s="1">
        <v>334.4</v>
      </c>
      <c r="I1597" s="4">
        <v>2</v>
      </c>
      <c r="J1597" s="2" t="s">
        <v>66</v>
      </c>
      <c r="K1597" s="1">
        <f>Tabelle111[[#This Row],[Menge kg Nges]]/1000</f>
        <v>0.52800000000000002</v>
      </c>
      <c r="L1597" s="1">
        <f>Tabelle111[[#This Row],[Menge kg P2O5]]/1000</f>
        <v>0.33439999999999998</v>
      </c>
      <c r="M1597" s="1">
        <f>Tabelle111[[#This Row],[Menge t Nges]]/Tabelle111[[#This Row],[Anzahl Lieferscheine]]</f>
        <v>0.26400000000000001</v>
      </c>
      <c r="N1597" s="1">
        <f>Tabelle111[[#This Row],[Menge t P2O5]]/Tabelle111[[#This Row],[Anzahl Lieferscheine]]</f>
        <v>0.16719999999999999</v>
      </c>
    </row>
    <row r="1598" spans="1:14" x14ac:dyDescent="0.2">
      <c r="A1598" s="2" t="s">
        <v>40</v>
      </c>
      <c r="B1598" s="2" t="s">
        <v>38</v>
      </c>
      <c r="C1598" s="2" t="s">
        <v>6</v>
      </c>
      <c r="D1598" s="2" t="s">
        <v>7</v>
      </c>
      <c r="E1598" s="2" t="s">
        <v>14</v>
      </c>
      <c r="F1598" s="2" t="s">
        <v>61</v>
      </c>
      <c r="G1598" s="1">
        <v>532</v>
      </c>
      <c r="H1598" s="1">
        <v>280</v>
      </c>
      <c r="I1598" s="4">
        <v>1</v>
      </c>
      <c r="J1598" s="2" t="s">
        <v>66</v>
      </c>
      <c r="K1598" s="1">
        <f>Tabelle111[[#This Row],[Menge kg Nges]]/1000</f>
        <v>0.53200000000000003</v>
      </c>
      <c r="L1598" s="1">
        <f>Tabelle111[[#This Row],[Menge kg P2O5]]/1000</f>
        <v>0.28000000000000003</v>
      </c>
      <c r="M1598" s="1">
        <f>Tabelle111[[#This Row],[Menge t Nges]]/Tabelle111[[#This Row],[Anzahl Lieferscheine]]</f>
        <v>0.53200000000000003</v>
      </c>
      <c r="N1598" s="1">
        <f>Tabelle111[[#This Row],[Menge t P2O5]]/Tabelle111[[#This Row],[Anzahl Lieferscheine]]</f>
        <v>0.28000000000000003</v>
      </c>
    </row>
    <row r="1599" spans="1:14" x14ac:dyDescent="0.2">
      <c r="A1599" s="2" t="s">
        <v>40</v>
      </c>
      <c r="B1599" s="2" t="s">
        <v>38</v>
      </c>
      <c r="C1599" s="2" t="s">
        <v>6</v>
      </c>
      <c r="D1599" s="2" t="s">
        <v>15</v>
      </c>
      <c r="E1599" s="2" t="s">
        <v>16</v>
      </c>
      <c r="F1599" s="2" t="s">
        <v>61</v>
      </c>
      <c r="G1599" s="1">
        <v>994.98</v>
      </c>
      <c r="H1599" s="1">
        <v>909.42</v>
      </c>
      <c r="I1599" s="4">
        <v>1</v>
      </c>
      <c r="J1599" s="2" t="s">
        <v>66</v>
      </c>
      <c r="K1599" s="1">
        <f>Tabelle111[[#This Row],[Menge kg Nges]]/1000</f>
        <v>0.99497999999999998</v>
      </c>
      <c r="L1599" s="1">
        <f>Tabelle111[[#This Row],[Menge kg P2O5]]/1000</f>
        <v>0.90942000000000001</v>
      </c>
      <c r="M1599" s="1">
        <f>Tabelle111[[#This Row],[Menge t Nges]]/Tabelle111[[#This Row],[Anzahl Lieferscheine]]</f>
        <v>0.99497999999999998</v>
      </c>
      <c r="N1599" s="1">
        <f>Tabelle111[[#This Row],[Menge t P2O5]]/Tabelle111[[#This Row],[Anzahl Lieferscheine]]</f>
        <v>0.90942000000000001</v>
      </c>
    </row>
    <row r="1600" spans="1:14" x14ac:dyDescent="0.2">
      <c r="A1600" s="2" t="s">
        <v>40</v>
      </c>
      <c r="B1600" s="2" t="s">
        <v>38</v>
      </c>
      <c r="C1600" s="2" t="s">
        <v>6</v>
      </c>
      <c r="D1600" s="2" t="s">
        <v>15</v>
      </c>
      <c r="E1600" s="2" t="s">
        <v>21</v>
      </c>
      <c r="F1600" s="2" t="s">
        <v>61</v>
      </c>
      <c r="G1600" s="1">
        <v>3155.6000000000004</v>
      </c>
      <c r="H1600" s="1">
        <v>1848</v>
      </c>
      <c r="I1600" s="4">
        <v>8</v>
      </c>
      <c r="J1600" s="2" t="s">
        <v>66</v>
      </c>
      <c r="K1600" s="1">
        <f>Tabelle111[[#This Row],[Menge kg Nges]]/1000</f>
        <v>3.1556000000000002</v>
      </c>
      <c r="L1600" s="1">
        <f>Tabelle111[[#This Row],[Menge kg P2O5]]/1000</f>
        <v>1.8480000000000001</v>
      </c>
      <c r="M1600" s="1">
        <f>Tabelle111[[#This Row],[Menge t Nges]]/Tabelle111[[#This Row],[Anzahl Lieferscheine]]</f>
        <v>0.39445000000000002</v>
      </c>
      <c r="N1600" s="1">
        <f>Tabelle111[[#This Row],[Menge t P2O5]]/Tabelle111[[#This Row],[Anzahl Lieferscheine]]</f>
        <v>0.23100000000000001</v>
      </c>
    </row>
    <row r="1601" spans="1:14" x14ac:dyDescent="0.2">
      <c r="A1601" s="2" t="s">
        <v>40</v>
      </c>
      <c r="B1601" s="2" t="s">
        <v>38</v>
      </c>
      <c r="C1601" s="2" t="s">
        <v>6</v>
      </c>
      <c r="D1601" s="2" t="s">
        <v>15</v>
      </c>
      <c r="E1601" s="2" t="s">
        <v>24</v>
      </c>
      <c r="F1601" s="2" t="s">
        <v>61</v>
      </c>
      <c r="G1601" s="1">
        <v>2044</v>
      </c>
      <c r="H1601" s="1">
        <v>1679</v>
      </c>
      <c r="I1601" s="4">
        <v>3</v>
      </c>
      <c r="J1601" s="2" t="s">
        <v>66</v>
      </c>
      <c r="K1601" s="1">
        <f>Tabelle111[[#This Row],[Menge kg Nges]]/1000</f>
        <v>2.044</v>
      </c>
      <c r="L1601" s="1">
        <f>Tabelle111[[#This Row],[Menge kg P2O5]]/1000</f>
        <v>1.679</v>
      </c>
      <c r="M1601" s="1">
        <f>Tabelle111[[#This Row],[Menge t Nges]]/Tabelle111[[#This Row],[Anzahl Lieferscheine]]</f>
        <v>0.68133333333333335</v>
      </c>
      <c r="N1601" s="1">
        <f>Tabelle111[[#This Row],[Menge t P2O5]]/Tabelle111[[#This Row],[Anzahl Lieferscheine]]</f>
        <v>0.55966666666666665</v>
      </c>
    </row>
    <row r="1602" spans="1:14" x14ac:dyDescent="0.2">
      <c r="A1602" s="2" t="s">
        <v>40</v>
      </c>
      <c r="B1602" s="2" t="s">
        <v>40</v>
      </c>
      <c r="C1602" s="2" t="s">
        <v>6</v>
      </c>
      <c r="D1602" s="2" t="s">
        <v>30</v>
      </c>
      <c r="E1602" s="2" t="s">
        <v>26</v>
      </c>
      <c r="F1602" s="2" t="s">
        <v>61</v>
      </c>
      <c r="G1602" s="1">
        <v>3660.6000000000004</v>
      </c>
      <c r="H1602" s="1">
        <v>1579.2</v>
      </c>
      <c r="I1602" s="4">
        <v>14</v>
      </c>
      <c r="J1602" s="2" t="s">
        <v>66</v>
      </c>
      <c r="K1602" s="1">
        <f>Tabelle111[[#This Row],[Menge kg Nges]]/1000</f>
        <v>3.6606000000000005</v>
      </c>
      <c r="L1602" s="1">
        <f>Tabelle111[[#This Row],[Menge kg P2O5]]/1000</f>
        <v>1.5791999999999999</v>
      </c>
      <c r="M1602" s="1">
        <f>Tabelle111[[#This Row],[Menge t Nges]]/Tabelle111[[#This Row],[Anzahl Lieferscheine]]</f>
        <v>0.26147142857142863</v>
      </c>
      <c r="N1602" s="1">
        <f>Tabelle111[[#This Row],[Menge t P2O5]]/Tabelle111[[#This Row],[Anzahl Lieferscheine]]</f>
        <v>0.1128</v>
      </c>
    </row>
    <row r="1603" spans="1:14" x14ac:dyDescent="0.2">
      <c r="A1603" s="2" t="s">
        <v>40</v>
      </c>
      <c r="B1603" s="2" t="s">
        <v>40</v>
      </c>
      <c r="C1603" s="2" t="s">
        <v>6</v>
      </c>
      <c r="D1603" s="2" t="s">
        <v>7</v>
      </c>
      <c r="E1603" s="2" t="s">
        <v>8</v>
      </c>
      <c r="F1603" s="2" t="s">
        <v>61</v>
      </c>
      <c r="G1603" s="1">
        <v>36172.520000000004</v>
      </c>
      <c r="H1603" s="1">
        <v>14960.389999999994</v>
      </c>
      <c r="I1603" s="4">
        <v>61</v>
      </c>
      <c r="J1603" s="2" t="s">
        <v>66</v>
      </c>
      <c r="K1603" s="1">
        <f>Tabelle111[[#This Row],[Menge kg Nges]]/1000</f>
        <v>36.172520000000006</v>
      </c>
      <c r="L1603" s="1">
        <f>Tabelle111[[#This Row],[Menge kg P2O5]]/1000</f>
        <v>14.960389999999993</v>
      </c>
      <c r="M1603" s="1">
        <f>Tabelle111[[#This Row],[Menge t Nges]]/Tabelle111[[#This Row],[Anzahl Lieferscheine]]</f>
        <v>0.59299213114754112</v>
      </c>
      <c r="N1603" s="1">
        <f>Tabelle111[[#This Row],[Menge t P2O5]]/Tabelle111[[#This Row],[Anzahl Lieferscheine]]</f>
        <v>0.24525229508196711</v>
      </c>
    </row>
    <row r="1604" spans="1:14" x14ac:dyDescent="0.2">
      <c r="A1604" s="2" t="s">
        <v>40</v>
      </c>
      <c r="B1604" s="2" t="s">
        <v>40</v>
      </c>
      <c r="C1604" s="2" t="s">
        <v>6</v>
      </c>
      <c r="D1604" s="2" t="s">
        <v>7</v>
      </c>
      <c r="E1604" s="2" t="s">
        <v>9</v>
      </c>
      <c r="F1604" s="2" t="s">
        <v>61</v>
      </c>
      <c r="G1604" s="1">
        <v>137721.58999999997</v>
      </c>
      <c r="H1604" s="1">
        <v>58158.920000000035</v>
      </c>
      <c r="I1604" s="4">
        <v>488</v>
      </c>
      <c r="J1604" s="2" t="s">
        <v>66</v>
      </c>
      <c r="K1604" s="1">
        <f>Tabelle111[[#This Row],[Menge kg Nges]]/1000</f>
        <v>137.72158999999996</v>
      </c>
      <c r="L1604" s="1">
        <f>Tabelle111[[#This Row],[Menge kg P2O5]]/1000</f>
        <v>58.158920000000037</v>
      </c>
      <c r="M1604" s="1">
        <f>Tabelle111[[#This Row],[Menge t Nges]]/Tabelle111[[#This Row],[Anzahl Lieferscheine]]</f>
        <v>0.28221637295081958</v>
      </c>
      <c r="N1604" s="1">
        <f>Tabelle111[[#This Row],[Menge t P2O5]]/Tabelle111[[#This Row],[Anzahl Lieferscheine]]</f>
        <v>0.11917811475409844</v>
      </c>
    </row>
    <row r="1605" spans="1:14" x14ac:dyDescent="0.2">
      <c r="A1605" s="2" t="s">
        <v>40</v>
      </c>
      <c r="B1605" s="2" t="s">
        <v>40</v>
      </c>
      <c r="C1605" s="2" t="s">
        <v>6</v>
      </c>
      <c r="D1605" s="2" t="s">
        <v>7</v>
      </c>
      <c r="E1605" s="2" t="s">
        <v>50</v>
      </c>
      <c r="F1605" s="2" t="s">
        <v>61</v>
      </c>
      <c r="G1605" s="1">
        <v>2688.4</v>
      </c>
      <c r="H1605" s="1">
        <v>1099.8</v>
      </c>
      <c r="I1605" s="4">
        <v>7</v>
      </c>
      <c r="J1605" s="2" t="s">
        <v>66</v>
      </c>
      <c r="K1605" s="1">
        <f>Tabelle111[[#This Row],[Menge kg Nges]]/1000</f>
        <v>2.6884000000000001</v>
      </c>
      <c r="L1605" s="1">
        <f>Tabelle111[[#This Row],[Menge kg P2O5]]/1000</f>
        <v>1.0997999999999999</v>
      </c>
      <c r="M1605" s="1">
        <f>Tabelle111[[#This Row],[Menge t Nges]]/Tabelle111[[#This Row],[Anzahl Lieferscheine]]</f>
        <v>0.38405714285714287</v>
      </c>
      <c r="N1605" s="1">
        <f>Tabelle111[[#This Row],[Menge t P2O5]]/Tabelle111[[#This Row],[Anzahl Lieferscheine]]</f>
        <v>0.15711428571428571</v>
      </c>
    </row>
    <row r="1606" spans="1:14" x14ac:dyDescent="0.2">
      <c r="A1606" s="2" t="s">
        <v>40</v>
      </c>
      <c r="B1606" s="2" t="s">
        <v>40</v>
      </c>
      <c r="C1606" s="2" t="s">
        <v>6</v>
      </c>
      <c r="D1606" s="2" t="s">
        <v>7</v>
      </c>
      <c r="E1606" s="2" t="s">
        <v>10</v>
      </c>
      <c r="F1606" s="2" t="s">
        <v>61</v>
      </c>
      <c r="G1606" s="1">
        <v>5777.56</v>
      </c>
      <c r="H1606" s="1">
        <v>2259.02</v>
      </c>
      <c r="I1606" s="4">
        <v>21</v>
      </c>
      <c r="J1606" s="2" t="s">
        <v>66</v>
      </c>
      <c r="K1606" s="1">
        <f>Tabelle111[[#This Row],[Menge kg Nges]]/1000</f>
        <v>5.7775600000000003</v>
      </c>
      <c r="L1606" s="1">
        <f>Tabelle111[[#This Row],[Menge kg P2O5]]/1000</f>
        <v>2.25902</v>
      </c>
      <c r="M1606" s="1">
        <f>Tabelle111[[#This Row],[Menge t Nges]]/Tabelle111[[#This Row],[Anzahl Lieferscheine]]</f>
        <v>0.27512190476190479</v>
      </c>
      <c r="N1606" s="1">
        <f>Tabelle111[[#This Row],[Menge t P2O5]]/Tabelle111[[#This Row],[Anzahl Lieferscheine]]</f>
        <v>0.10757238095238095</v>
      </c>
    </row>
    <row r="1607" spans="1:14" x14ac:dyDescent="0.2">
      <c r="A1607" s="2" t="s">
        <v>40</v>
      </c>
      <c r="B1607" s="2" t="s">
        <v>40</v>
      </c>
      <c r="C1607" s="2" t="s">
        <v>6</v>
      </c>
      <c r="D1607" s="2" t="s">
        <v>7</v>
      </c>
      <c r="E1607" s="2" t="s">
        <v>11</v>
      </c>
      <c r="F1607" s="2" t="s">
        <v>61</v>
      </c>
      <c r="G1607" s="1">
        <v>50968.910000000011</v>
      </c>
      <c r="H1607" s="1">
        <v>24283.379999999997</v>
      </c>
      <c r="I1607" s="4">
        <v>137</v>
      </c>
      <c r="J1607" s="2" t="s">
        <v>66</v>
      </c>
      <c r="K1607" s="1">
        <f>Tabelle111[[#This Row],[Menge kg Nges]]/1000</f>
        <v>50.968910000000008</v>
      </c>
      <c r="L1607" s="1">
        <f>Tabelle111[[#This Row],[Menge kg P2O5]]/1000</f>
        <v>24.283379999999998</v>
      </c>
      <c r="M1607" s="1">
        <f>Tabelle111[[#This Row],[Menge t Nges]]/Tabelle111[[#This Row],[Anzahl Lieferscheine]]</f>
        <v>0.37203583941605844</v>
      </c>
      <c r="N1607" s="1">
        <f>Tabelle111[[#This Row],[Menge t P2O5]]/Tabelle111[[#This Row],[Anzahl Lieferscheine]]</f>
        <v>0.17725094890510948</v>
      </c>
    </row>
    <row r="1608" spans="1:14" x14ac:dyDescent="0.2">
      <c r="A1608" s="2" t="s">
        <v>40</v>
      </c>
      <c r="B1608" s="2" t="s">
        <v>40</v>
      </c>
      <c r="C1608" s="2" t="s">
        <v>6</v>
      </c>
      <c r="D1608" s="2" t="s">
        <v>7</v>
      </c>
      <c r="E1608" s="2" t="s">
        <v>12</v>
      </c>
      <c r="F1608" s="2" t="s">
        <v>61</v>
      </c>
      <c r="G1608" s="1">
        <v>519928.67</v>
      </c>
      <c r="H1608" s="1">
        <v>208906.18999999983</v>
      </c>
      <c r="I1608" s="4">
        <v>1626</v>
      </c>
      <c r="J1608" s="2" t="s">
        <v>66</v>
      </c>
      <c r="K1608" s="1">
        <f>Tabelle111[[#This Row],[Menge kg Nges]]/1000</f>
        <v>519.92867000000001</v>
      </c>
      <c r="L1608" s="1">
        <f>Tabelle111[[#This Row],[Menge kg P2O5]]/1000</f>
        <v>208.90618999999984</v>
      </c>
      <c r="M1608" s="1">
        <f>Tabelle111[[#This Row],[Menge t Nges]]/Tabelle111[[#This Row],[Anzahl Lieferscheine]]</f>
        <v>0.31975932964329645</v>
      </c>
      <c r="N1608" s="1">
        <f>Tabelle111[[#This Row],[Menge t P2O5]]/Tabelle111[[#This Row],[Anzahl Lieferscheine]]</f>
        <v>0.12847859163591627</v>
      </c>
    </row>
    <row r="1609" spans="1:14" x14ac:dyDescent="0.2">
      <c r="A1609" s="2" t="s">
        <v>40</v>
      </c>
      <c r="B1609" s="2" t="s">
        <v>40</v>
      </c>
      <c r="C1609" s="2" t="s">
        <v>6</v>
      </c>
      <c r="D1609" s="2" t="s">
        <v>7</v>
      </c>
      <c r="E1609" s="2" t="s">
        <v>13</v>
      </c>
      <c r="F1609" s="2" t="s">
        <v>61</v>
      </c>
      <c r="G1609" s="1">
        <v>145701.23999999987</v>
      </c>
      <c r="H1609" s="1">
        <v>80710.37999999999</v>
      </c>
      <c r="I1609" s="4">
        <v>629</v>
      </c>
      <c r="J1609" s="2" t="s">
        <v>66</v>
      </c>
      <c r="K1609" s="1">
        <f>Tabelle111[[#This Row],[Menge kg Nges]]/1000</f>
        <v>145.70123999999987</v>
      </c>
      <c r="L1609" s="1">
        <f>Tabelle111[[#This Row],[Menge kg P2O5]]/1000</f>
        <v>80.710379999999986</v>
      </c>
      <c r="M1609" s="1">
        <f>Tabelle111[[#This Row],[Menge t Nges]]/Tabelle111[[#This Row],[Anzahl Lieferscheine]]</f>
        <v>0.23163949125596164</v>
      </c>
      <c r="N1609" s="1">
        <f>Tabelle111[[#This Row],[Menge t P2O5]]/Tabelle111[[#This Row],[Anzahl Lieferscheine]]</f>
        <v>0.12831538950715418</v>
      </c>
    </row>
    <row r="1610" spans="1:14" x14ac:dyDescent="0.2">
      <c r="A1610" s="2" t="s">
        <v>40</v>
      </c>
      <c r="B1610" s="2" t="s">
        <v>40</v>
      </c>
      <c r="C1610" s="2" t="s">
        <v>6</v>
      </c>
      <c r="D1610" s="2" t="s">
        <v>7</v>
      </c>
      <c r="E1610" s="2" t="s">
        <v>14</v>
      </c>
      <c r="F1610" s="2" t="s">
        <v>61</v>
      </c>
      <c r="G1610" s="1">
        <v>248806.58000000002</v>
      </c>
      <c r="H1610" s="1">
        <v>113272.12999999998</v>
      </c>
      <c r="I1610" s="4">
        <v>812</v>
      </c>
      <c r="J1610" s="2" t="s">
        <v>66</v>
      </c>
      <c r="K1610" s="1">
        <f>Tabelle111[[#This Row],[Menge kg Nges]]/1000</f>
        <v>248.80658000000003</v>
      </c>
      <c r="L1610" s="1">
        <f>Tabelle111[[#This Row],[Menge kg P2O5]]/1000</f>
        <v>113.27212999999998</v>
      </c>
      <c r="M1610" s="1">
        <f>Tabelle111[[#This Row],[Menge t Nges]]/Tabelle111[[#This Row],[Anzahl Lieferscheine]]</f>
        <v>0.30641204433497538</v>
      </c>
      <c r="N1610" s="1">
        <f>Tabelle111[[#This Row],[Menge t P2O5]]/Tabelle111[[#This Row],[Anzahl Lieferscheine]]</f>
        <v>0.13949769704433496</v>
      </c>
    </row>
    <row r="1611" spans="1:14" x14ac:dyDescent="0.2">
      <c r="A1611" s="2" t="s">
        <v>40</v>
      </c>
      <c r="B1611" s="2" t="s">
        <v>40</v>
      </c>
      <c r="C1611" s="2" t="s">
        <v>6</v>
      </c>
      <c r="D1611" s="2" t="s">
        <v>15</v>
      </c>
      <c r="E1611" s="2" t="s">
        <v>8</v>
      </c>
      <c r="F1611" s="2" t="s">
        <v>61</v>
      </c>
      <c r="G1611" s="1">
        <v>27.63</v>
      </c>
      <c r="H1611" s="1">
        <v>16.2</v>
      </c>
      <c r="I1611" s="4">
        <v>1</v>
      </c>
      <c r="J1611" s="2" t="s">
        <v>66</v>
      </c>
      <c r="K1611" s="1">
        <f>Tabelle111[[#This Row],[Menge kg Nges]]/1000</f>
        <v>2.7629999999999998E-2</v>
      </c>
      <c r="L1611" s="1">
        <f>Tabelle111[[#This Row],[Menge kg P2O5]]/1000</f>
        <v>1.6199999999999999E-2</v>
      </c>
      <c r="M1611" s="1">
        <f>Tabelle111[[#This Row],[Menge t Nges]]/Tabelle111[[#This Row],[Anzahl Lieferscheine]]</f>
        <v>2.7629999999999998E-2</v>
      </c>
      <c r="N1611" s="1">
        <f>Tabelle111[[#This Row],[Menge t P2O5]]/Tabelle111[[#This Row],[Anzahl Lieferscheine]]</f>
        <v>1.6199999999999999E-2</v>
      </c>
    </row>
    <row r="1612" spans="1:14" x14ac:dyDescent="0.2">
      <c r="A1612" s="2" t="s">
        <v>40</v>
      </c>
      <c r="B1612" s="2" t="s">
        <v>40</v>
      </c>
      <c r="C1612" s="2" t="s">
        <v>6</v>
      </c>
      <c r="D1612" s="2" t="s">
        <v>15</v>
      </c>
      <c r="E1612" s="2" t="s">
        <v>16</v>
      </c>
      <c r="F1612" s="2" t="s">
        <v>61</v>
      </c>
      <c r="G1612" s="1">
        <v>21756.440000000006</v>
      </c>
      <c r="H1612" s="1">
        <v>19117.38</v>
      </c>
      <c r="I1612" s="4">
        <v>59</v>
      </c>
      <c r="J1612" s="2" t="s">
        <v>66</v>
      </c>
      <c r="K1612" s="1">
        <f>Tabelle111[[#This Row],[Menge kg Nges]]/1000</f>
        <v>21.756440000000005</v>
      </c>
      <c r="L1612" s="1">
        <f>Tabelle111[[#This Row],[Menge kg P2O5]]/1000</f>
        <v>19.117380000000001</v>
      </c>
      <c r="M1612" s="1">
        <f>Tabelle111[[#This Row],[Menge t Nges]]/Tabelle111[[#This Row],[Anzahl Lieferscheine]]</f>
        <v>0.36875322033898311</v>
      </c>
      <c r="N1612" s="1">
        <f>Tabelle111[[#This Row],[Menge t P2O5]]/Tabelle111[[#This Row],[Anzahl Lieferscheine]]</f>
        <v>0.32402338983050849</v>
      </c>
    </row>
    <row r="1613" spans="1:14" x14ac:dyDescent="0.2">
      <c r="A1613" s="2" t="s">
        <v>40</v>
      </c>
      <c r="B1613" s="2" t="s">
        <v>40</v>
      </c>
      <c r="C1613" s="2" t="s">
        <v>6</v>
      </c>
      <c r="D1613" s="2" t="s">
        <v>15</v>
      </c>
      <c r="E1613" s="2" t="s">
        <v>17</v>
      </c>
      <c r="F1613" s="2" t="s">
        <v>61</v>
      </c>
      <c r="G1613" s="1">
        <v>4660.0599999999995</v>
      </c>
      <c r="H1613" s="1">
        <v>2035.73</v>
      </c>
      <c r="I1613" s="4">
        <v>17</v>
      </c>
      <c r="J1613" s="2" t="s">
        <v>66</v>
      </c>
      <c r="K1613" s="1">
        <f>Tabelle111[[#This Row],[Menge kg Nges]]/1000</f>
        <v>4.6600599999999996</v>
      </c>
      <c r="L1613" s="1">
        <f>Tabelle111[[#This Row],[Menge kg P2O5]]/1000</f>
        <v>2.03573</v>
      </c>
      <c r="M1613" s="1">
        <f>Tabelle111[[#This Row],[Menge t Nges]]/Tabelle111[[#This Row],[Anzahl Lieferscheine]]</f>
        <v>0.2741211764705882</v>
      </c>
      <c r="N1613" s="1">
        <f>Tabelle111[[#This Row],[Menge t P2O5]]/Tabelle111[[#This Row],[Anzahl Lieferscheine]]</f>
        <v>0.11974882352941177</v>
      </c>
    </row>
    <row r="1614" spans="1:14" x14ac:dyDescent="0.2">
      <c r="A1614" s="2" t="s">
        <v>40</v>
      </c>
      <c r="B1614" s="2" t="s">
        <v>40</v>
      </c>
      <c r="C1614" s="2" t="s">
        <v>6</v>
      </c>
      <c r="D1614" s="2" t="s">
        <v>15</v>
      </c>
      <c r="E1614" s="2" t="s">
        <v>35</v>
      </c>
      <c r="F1614" s="2" t="s">
        <v>61</v>
      </c>
      <c r="G1614" s="1">
        <v>372</v>
      </c>
      <c r="H1614" s="1">
        <v>288</v>
      </c>
      <c r="I1614" s="4">
        <v>2</v>
      </c>
      <c r="J1614" s="2" t="s">
        <v>66</v>
      </c>
      <c r="K1614" s="1">
        <f>Tabelle111[[#This Row],[Menge kg Nges]]/1000</f>
        <v>0.372</v>
      </c>
      <c r="L1614" s="1">
        <f>Tabelle111[[#This Row],[Menge kg P2O5]]/1000</f>
        <v>0.28799999999999998</v>
      </c>
      <c r="M1614" s="1">
        <f>Tabelle111[[#This Row],[Menge t Nges]]/Tabelle111[[#This Row],[Anzahl Lieferscheine]]</f>
        <v>0.186</v>
      </c>
      <c r="N1614" s="1">
        <f>Tabelle111[[#This Row],[Menge t P2O5]]/Tabelle111[[#This Row],[Anzahl Lieferscheine]]</f>
        <v>0.14399999999999999</v>
      </c>
    </row>
    <row r="1615" spans="1:14" x14ac:dyDescent="0.2">
      <c r="A1615" s="2" t="s">
        <v>40</v>
      </c>
      <c r="B1615" s="2" t="s">
        <v>40</v>
      </c>
      <c r="C1615" s="2" t="s">
        <v>6</v>
      </c>
      <c r="D1615" s="2" t="s">
        <v>15</v>
      </c>
      <c r="E1615" s="2" t="s">
        <v>18</v>
      </c>
      <c r="F1615" s="2" t="s">
        <v>61</v>
      </c>
      <c r="G1615" s="1">
        <v>24468.39</v>
      </c>
      <c r="H1615" s="1">
        <v>17435.580000000002</v>
      </c>
      <c r="I1615" s="4">
        <v>61</v>
      </c>
      <c r="J1615" s="2" t="s">
        <v>66</v>
      </c>
      <c r="K1615" s="1">
        <f>Tabelle111[[#This Row],[Menge kg Nges]]/1000</f>
        <v>24.468389999999999</v>
      </c>
      <c r="L1615" s="1">
        <f>Tabelle111[[#This Row],[Menge kg P2O5]]/1000</f>
        <v>17.435580000000002</v>
      </c>
      <c r="M1615" s="1">
        <f>Tabelle111[[#This Row],[Menge t Nges]]/Tabelle111[[#This Row],[Anzahl Lieferscheine]]</f>
        <v>0.4011211475409836</v>
      </c>
      <c r="N1615" s="1">
        <f>Tabelle111[[#This Row],[Menge t P2O5]]/Tabelle111[[#This Row],[Anzahl Lieferscheine]]</f>
        <v>0.28582918032786886</v>
      </c>
    </row>
    <row r="1616" spans="1:14" x14ac:dyDescent="0.2">
      <c r="A1616" s="2" t="s">
        <v>40</v>
      </c>
      <c r="B1616" s="2" t="s">
        <v>40</v>
      </c>
      <c r="C1616" s="2" t="s">
        <v>6</v>
      </c>
      <c r="D1616" s="2" t="s">
        <v>15</v>
      </c>
      <c r="E1616" s="2" t="s">
        <v>19</v>
      </c>
      <c r="F1616" s="2" t="s">
        <v>61</v>
      </c>
      <c r="G1616" s="1">
        <v>10739.28</v>
      </c>
      <c r="H1616" s="1">
        <v>10073.720000000005</v>
      </c>
      <c r="I1616" s="4">
        <v>34</v>
      </c>
      <c r="J1616" s="2" t="s">
        <v>66</v>
      </c>
      <c r="K1616" s="1">
        <f>Tabelle111[[#This Row],[Menge kg Nges]]/1000</f>
        <v>10.739280000000001</v>
      </c>
      <c r="L1616" s="1">
        <f>Tabelle111[[#This Row],[Menge kg P2O5]]/1000</f>
        <v>10.073720000000005</v>
      </c>
      <c r="M1616" s="1">
        <f>Tabelle111[[#This Row],[Menge t Nges]]/Tabelle111[[#This Row],[Anzahl Lieferscheine]]</f>
        <v>0.31586117647058826</v>
      </c>
      <c r="N1616" s="1">
        <f>Tabelle111[[#This Row],[Menge t P2O5]]/Tabelle111[[#This Row],[Anzahl Lieferscheine]]</f>
        <v>0.29628588235294134</v>
      </c>
    </row>
    <row r="1617" spans="1:14" x14ac:dyDescent="0.2">
      <c r="A1617" s="2" t="s">
        <v>40</v>
      </c>
      <c r="B1617" s="2" t="s">
        <v>40</v>
      </c>
      <c r="C1617" s="2" t="s">
        <v>6</v>
      </c>
      <c r="D1617" s="2" t="s">
        <v>15</v>
      </c>
      <c r="E1617" s="2" t="s">
        <v>20</v>
      </c>
      <c r="F1617" s="2" t="s">
        <v>61</v>
      </c>
      <c r="G1617" s="1">
        <v>10264.920000000002</v>
      </c>
      <c r="H1617" s="1">
        <v>7265</v>
      </c>
      <c r="I1617" s="4">
        <v>62</v>
      </c>
      <c r="J1617" s="2" t="s">
        <v>66</v>
      </c>
      <c r="K1617" s="1">
        <f>Tabelle111[[#This Row],[Menge kg Nges]]/1000</f>
        <v>10.264920000000002</v>
      </c>
      <c r="L1617" s="1">
        <f>Tabelle111[[#This Row],[Menge kg P2O5]]/1000</f>
        <v>7.2649999999999997</v>
      </c>
      <c r="M1617" s="1">
        <f>Tabelle111[[#This Row],[Menge t Nges]]/Tabelle111[[#This Row],[Anzahl Lieferscheine]]</f>
        <v>0.16556322580645164</v>
      </c>
      <c r="N1617" s="1">
        <f>Tabelle111[[#This Row],[Menge t P2O5]]/Tabelle111[[#This Row],[Anzahl Lieferscheine]]</f>
        <v>0.1171774193548387</v>
      </c>
    </row>
    <row r="1618" spans="1:14" x14ac:dyDescent="0.2">
      <c r="A1618" s="2" t="s">
        <v>40</v>
      </c>
      <c r="B1618" s="2" t="s">
        <v>40</v>
      </c>
      <c r="C1618" s="2" t="s">
        <v>6</v>
      </c>
      <c r="D1618" s="2" t="s">
        <v>15</v>
      </c>
      <c r="E1618" s="2" t="s">
        <v>21</v>
      </c>
      <c r="F1618" s="2" t="s">
        <v>61</v>
      </c>
      <c r="G1618" s="1">
        <v>57093</v>
      </c>
      <c r="H1618" s="1">
        <v>35114.180000000008</v>
      </c>
      <c r="I1618" s="4">
        <v>168</v>
      </c>
      <c r="J1618" s="2" t="s">
        <v>66</v>
      </c>
      <c r="K1618" s="1">
        <f>Tabelle111[[#This Row],[Menge kg Nges]]/1000</f>
        <v>57.093000000000004</v>
      </c>
      <c r="L1618" s="1">
        <f>Tabelle111[[#This Row],[Menge kg P2O5]]/1000</f>
        <v>35.114180000000005</v>
      </c>
      <c r="M1618" s="1">
        <f>Tabelle111[[#This Row],[Menge t Nges]]/Tabelle111[[#This Row],[Anzahl Lieferscheine]]</f>
        <v>0.33983928571428573</v>
      </c>
      <c r="N1618" s="1">
        <f>Tabelle111[[#This Row],[Menge t P2O5]]/Tabelle111[[#This Row],[Anzahl Lieferscheine]]</f>
        <v>0.20901297619047621</v>
      </c>
    </row>
    <row r="1619" spans="1:14" x14ac:dyDescent="0.2">
      <c r="A1619" s="2" t="s">
        <v>40</v>
      </c>
      <c r="B1619" s="2" t="s">
        <v>40</v>
      </c>
      <c r="C1619" s="2" t="s">
        <v>6</v>
      </c>
      <c r="D1619" s="2" t="s">
        <v>15</v>
      </c>
      <c r="E1619" s="2" t="s">
        <v>9</v>
      </c>
      <c r="F1619" s="2" t="s">
        <v>61</v>
      </c>
      <c r="G1619" s="1">
        <v>6125.5600000000013</v>
      </c>
      <c r="H1619" s="1">
        <v>3920.2000000000003</v>
      </c>
      <c r="I1619" s="4">
        <v>35</v>
      </c>
      <c r="J1619" s="2" t="s">
        <v>66</v>
      </c>
      <c r="K1619" s="1">
        <f>Tabelle111[[#This Row],[Menge kg Nges]]/1000</f>
        <v>6.125560000000001</v>
      </c>
      <c r="L1619" s="1">
        <f>Tabelle111[[#This Row],[Menge kg P2O5]]/1000</f>
        <v>3.9202000000000004</v>
      </c>
      <c r="M1619" s="1">
        <f>Tabelle111[[#This Row],[Menge t Nges]]/Tabelle111[[#This Row],[Anzahl Lieferscheine]]</f>
        <v>0.17501600000000003</v>
      </c>
      <c r="N1619" s="1">
        <f>Tabelle111[[#This Row],[Menge t P2O5]]/Tabelle111[[#This Row],[Anzahl Lieferscheine]]</f>
        <v>0.11200571428571429</v>
      </c>
    </row>
    <row r="1620" spans="1:14" x14ac:dyDescent="0.2">
      <c r="A1620" s="2" t="s">
        <v>40</v>
      </c>
      <c r="B1620" s="2" t="s">
        <v>40</v>
      </c>
      <c r="C1620" s="2" t="s">
        <v>6</v>
      </c>
      <c r="D1620" s="2" t="s">
        <v>15</v>
      </c>
      <c r="E1620" s="2" t="s">
        <v>10</v>
      </c>
      <c r="F1620" s="2" t="s">
        <v>61</v>
      </c>
      <c r="G1620" s="1">
        <v>2140.5</v>
      </c>
      <c r="H1620" s="1">
        <v>1196.6000000000001</v>
      </c>
      <c r="I1620" s="4">
        <v>9</v>
      </c>
      <c r="J1620" s="2" t="s">
        <v>66</v>
      </c>
      <c r="K1620" s="1">
        <f>Tabelle111[[#This Row],[Menge kg Nges]]/1000</f>
        <v>2.1404999999999998</v>
      </c>
      <c r="L1620" s="1">
        <f>Tabelle111[[#This Row],[Menge kg P2O5]]/1000</f>
        <v>1.1966000000000001</v>
      </c>
      <c r="M1620" s="1">
        <f>Tabelle111[[#This Row],[Menge t Nges]]/Tabelle111[[#This Row],[Anzahl Lieferscheine]]</f>
        <v>0.23783333333333331</v>
      </c>
      <c r="N1620" s="1">
        <f>Tabelle111[[#This Row],[Menge t P2O5]]/Tabelle111[[#This Row],[Anzahl Lieferscheine]]</f>
        <v>0.13295555555555558</v>
      </c>
    </row>
    <row r="1621" spans="1:14" x14ac:dyDescent="0.2">
      <c r="A1621" s="2" t="s">
        <v>40</v>
      </c>
      <c r="B1621" s="2" t="s">
        <v>40</v>
      </c>
      <c r="C1621" s="2" t="s">
        <v>6</v>
      </c>
      <c r="D1621" s="2" t="s">
        <v>15</v>
      </c>
      <c r="E1621" s="2" t="s">
        <v>23</v>
      </c>
      <c r="F1621" s="2" t="s">
        <v>61</v>
      </c>
      <c r="G1621" s="1">
        <v>338.6</v>
      </c>
      <c r="H1621" s="1">
        <v>234.3</v>
      </c>
      <c r="I1621" s="4">
        <v>2</v>
      </c>
      <c r="J1621" s="2" t="s">
        <v>66</v>
      </c>
      <c r="K1621" s="1">
        <f>Tabelle111[[#This Row],[Menge kg Nges]]/1000</f>
        <v>0.33860000000000001</v>
      </c>
      <c r="L1621" s="1">
        <f>Tabelle111[[#This Row],[Menge kg P2O5]]/1000</f>
        <v>0.23430000000000001</v>
      </c>
      <c r="M1621" s="1">
        <f>Tabelle111[[#This Row],[Menge t Nges]]/Tabelle111[[#This Row],[Anzahl Lieferscheine]]</f>
        <v>0.16930000000000001</v>
      </c>
      <c r="N1621" s="1">
        <f>Tabelle111[[#This Row],[Menge t P2O5]]/Tabelle111[[#This Row],[Anzahl Lieferscheine]]</f>
        <v>0.11715</v>
      </c>
    </row>
    <row r="1622" spans="1:14" x14ac:dyDescent="0.2">
      <c r="A1622" s="2" t="s">
        <v>40</v>
      </c>
      <c r="B1622" s="2" t="s">
        <v>40</v>
      </c>
      <c r="C1622" s="2" t="s">
        <v>6</v>
      </c>
      <c r="D1622" s="2" t="s">
        <v>15</v>
      </c>
      <c r="E1622" s="2" t="s">
        <v>12</v>
      </c>
      <c r="F1622" s="2" t="s">
        <v>61</v>
      </c>
      <c r="G1622" s="1">
        <v>936</v>
      </c>
      <c r="H1622" s="1">
        <v>840</v>
      </c>
      <c r="I1622" s="4">
        <v>2</v>
      </c>
      <c r="J1622" s="2" t="s">
        <v>66</v>
      </c>
      <c r="K1622" s="1">
        <f>Tabelle111[[#This Row],[Menge kg Nges]]/1000</f>
        <v>0.93600000000000005</v>
      </c>
      <c r="L1622" s="1">
        <f>Tabelle111[[#This Row],[Menge kg P2O5]]/1000</f>
        <v>0.84</v>
      </c>
      <c r="M1622" s="1">
        <f>Tabelle111[[#This Row],[Menge t Nges]]/Tabelle111[[#This Row],[Anzahl Lieferscheine]]</f>
        <v>0.46800000000000003</v>
      </c>
      <c r="N1622" s="1">
        <f>Tabelle111[[#This Row],[Menge t P2O5]]/Tabelle111[[#This Row],[Anzahl Lieferscheine]]</f>
        <v>0.42</v>
      </c>
    </row>
    <row r="1623" spans="1:14" x14ac:dyDescent="0.2">
      <c r="A1623" s="2" t="s">
        <v>40</v>
      </c>
      <c r="B1623" s="2" t="s">
        <v>40</v>
      </c>
      <c r="C1623" s="2" t="s">
        <v>6</v>
      </c>
      <c r="D1623" s="2" t="s">
        <v>15</v>
      </c>
      <c r="E1623" s="2" t="s">
        <v>13</v>
      </c>
      <c r="F1623" s="2" t="s">
        <v>61</v>
      </c>
      <c r="G1623" s="1">
        <v>468</v>
      </c>
      <c r="H1623" s="1">
        <v>420</v>
      </c>
      <c r="I1623" s="4">
        <v>1</v>
      </c>
      <c r="J1623" s="2" t="s">
        <v>66</v>
      </c>
      <c r="K1623" s="1">
        <f>Tabelle111[[#This Row],[Menge kg Nges]]/1000</f>
        <v>0.46800000000000003</v>
      </c>
      <c r="L1623" s="1">
        <f>Tabelle111[[#This Row],[Menge kg P2O5]]/1000</f>
        <v>0.42</v>
      </c>
      <c r="M1623" s="1">
        <f>Tabelle111[[#This Row],[Menge t Nges]]/Tabelle111[[#This Row],[Anzahl Lieferscheine]]</f>
        <v>0.46800000000000003</v>
      </c>
      <c r="N1623" s="1">
        <f>Tabelle111[[#This Row],[Menge t P2O5]]/Tabelle111[[#This Row],[Anzahl Lieferscheine]]</f>
        <v>0.42</v>
      </c>
    </row>
    <row r="1624" spans="1:14" x14ac:dyDescent="0.2">
      <c r="A1624" s="2" t="s">
        <v>40</v>
      </c>
      <c r="B1624" s="2" t="s">
        <v>40</v>
      </c>
      <c r="C1624" s="2" t="s">
        <v>6</v>
      </c>
      <c r="D1624" s="2" t="s">
        <v>15</v>
      </c>
      <c r="E1624" s="2" t="s">
        <v>14</v>
      </c>
      <c r="F1624" s="2" t="s">
        <v>61</v>
      </c>
      <c r="G1624" s="1">
        <v>1412.55</v>
      </c>
      <c r="H1624" s="1">
        <v>877.95</v>
      </c>
      <c r="I1624" s="4">
        <v>6</v>
      </c>
      <c r="J1624" s="2" t="s">
        <v>66</v>
      </c>
      <c r="K1624" s="1">
        <f>Tabelle111[[#This Row],[Menge kg Nges]]/1000</f>
        <v>1.41255</v>
      </c>
      <c r="L1624" s="1">
        <f>Tabelle111[[#This Row],[Menge kg P2O5]]/1000</f>
        <v>0.87795000000000001</v>
      </c>
      <c r="M1624" s="1">
        <f>Tabelle111[[#This Row],[Menge t Nges]]/Tabelle111[[#This Row],[Anzahl Lieferscheine]]</f>
        <v>0.235425</v>
      </c>
      <c r="N1624" s="1">
        <f>Tabelle111[[#This Row],[Menge t P2O5]]/Tabelle111[[#This Row],[Anzahl Lieferscheine]]</f>
        <v>0.14632500000000001</v>
      </c>
    </row>
    <row r="1625" spans="1:14" x14ac:dyDescent="0.2">
      <c r="A1625" s="2" t="s">
        <v>40</v>
      </c>
      <c r="B1625" s="2" t="s">
        <v>40</v>
      </c>
      <c r="C1625" s="2" t="s">
        <v>6</v>
      </c>
      <c r="D1625" s="2" t="s">
        <v>15</v>
      </c>
      <c r="E1625" s="2" t="s">
        <v>24</v>
      </c>
      <c r="F1625" s="2" t="s">
        <v>61</v>
      </c>
      <c r="G1625" s="1">
        <v>7197.4</v>
      </c>
      <c r="H1625" s="1">
        <v>5912.15</v>
      </c>
      <c r="I1625" s="4">
        <v>18</v>
      </c>
      <c r="J1625" s="2" t="s">
        <v>66</v>
      </c>
      <c r="K1625" s="1">
        <f>Tabelle111[[#This Row],[Menge kg Nges]]/1000</f>
        <v>7.1974</v>
      </c>
      <c r="L1625" s="1">
        <f>Tabelle111[[#This Row],[Menge kg P2O5]]/1000</f>
        <v>5.9121499999999996</v>
      </c>
      <c r="M1625" s="1">
        <f>Tabelle111[[#This Row],[Menge t Nges]]/Tabelle111[[#This Row],[Anzahl Lieferscheine]]</f>
        <v>0.39985555555555558</v>
      </c>
      <c r="N1625" s="1">
        <f>Tabelle111[[#This Row],[Menge t P2O5]]/Tabelle111[[#This Row],[Anzahl Lieferscheine]]</f>
        <v>0.32845277777777776</v>
      </c>
    </row>
    <row r="1626" spans="1:14" x14ac:dyDescent="0.2">
      <c r="A1626" s="2" t="s">
        <v>40</v>
      </c>
      <c r="B1626" s="2" t="s">
        <v>40</v>
      </c>
      <c r="C1626" s="2" t="s">
        <v>6</v>
      </c>
      <c r="D1626" s="2" t="s">
        <v>15</v>
      </c>
      <c r="E1626" s="2" t="s">
        <v>31</v>
      </c>
      <c r="F1626" s="2" t="s">
        <v>61</v>
      </c>
      <c r="G1626" s="1">
        <v>792</v>
      </c>
      <c r="H1626" s="1">
        <v>326.70000000000005</v>
      </c>
      <c r="I1626" s="4">
        <v>5</v>
      </c>
      <c r="J1626" s="2" t="s">
        <v>66</v>
      </c>
      <c r="K1626" s="1">
        <f>Tabelle111[[#This Row],[Menge kg Nges]]/1000</f>
        <v>0.79200000000000004</v>
      </c>
      <c r="L1626" s="1">
        <f>Tabelle111[[#This Row],[Menge kg P2O5]]/1000</f>
        <v>0.32670000000000005</v>
      </c>
      <c r="M1626" s="1">
        <f>Tabelle111[[#This Row],[Menge t Nges]]/Tabelle111[[#This Row],[Anzahl Lieferscheine]]</f>
        <v>0.15840000000000001</v>
      </c>
      <c r="N1626" s="1">
        <f>Tabelle111[[#This Row],[Menge t P2O5]]/Tabelle111[[#This Row],[Anzahl Lieferscheine]]</f>
        <v>6.5340000000000009E-2</v>
      </c>
    </row>
    <row r="1627" spans="1:14" x14ac:dyDescent="0.2">
      <c r="A1627" s="2" t="s">
        <v>40</v>
      </c>
      <c r="B1627" s="2" t="s">
        <v>40</v>
      </c>
      <c r="C1627" s="2" t="s">
        <v>25</v>
      </c>
      <c r="D1627" s="2" t="s">
        <v>25</v>
      </c>
      <c r="E1627" s="2" t="s">
        <v>26</v>
      </c>
      <c r="F1627" s="2" t="s">
        <v>61</v>
      </c>
      <c r="G1627" s="1">
        <v>114678.36000000003</v>
      </c>
      <c r="H1627" s="1">
        <v>51288.72</v>
      </c>
      <c r="I1627" s="4">
        <v>277</v>
      </c>
      <c r="J1627" s="2" t="s">
        <v>66</v>
      </c>
      <c r="K1627" s="1">
        <f>Tabelle111[[#This Row],[Menge kg Nges]]/1000</f>
        <v>114.67836000000003</v>
      </c>
      <c r="L1627" s="1">
        <f>Tabelle111[[#This Row],[Menge kg P2O5]]/1000</f>
        <v>51.288719999999998</v>
      </c>
      <c r="M1627" s="1">
        <f>Tabelle111[[#This Row],[Menge t Nges]]/Tabelle111[[#This Row],[Anzahl Lieferscheine]]</f>
        <v>0.41400129963898924</v>
      </c>
      <c r="N1627" s="1">
        <f>Tabelle111[[#This Row],[Menge t P2O5]]/Tabelle111[[#This Row],[Anzahl Lieferscheine]]</f>
        <v>0.18515783393501803</v>
      </c>
    </row>
    <row r="1628" spans="1:14" x14ac:dyDescent="0.2">
      <c r="A1628" s="2" t="s">
        <v>40</v>
      </c>
      <c r="B1628" s="2" t="s">
        <v>42</v>
      </c>
      <c r="C1628" s="2" t="s">
        <v>6</v>
      </c>
      <c r="D1628" s="2" t="s">
        <v>7</v>
      </c>
      <c r="E1628" s="2" t="s">
        <v>8</v>
      </c>
      <c r="F1628" s="2" t="s">
        <v>61</v>
      </c>
      <c r="G1628" s="1">
        <v>813.6</v>
      </c>
      <c r="H1628" s="1">
        <v>344.12</v>
      </c>
      <c r="I1628" s="4">
        <v>3</v>
      </c>
      <c r="J1628" s="2" t="s">
        <v>66</v>
      </c>
      <c r="K1628" s="1">
        <f>Tabelle111[[#This Row],[Menge kg Nges]]/1000</f>
        <v>0.81359999999999999</v>
      </c>
      <c r="L1628" s="1">
        <f>Tabelle111[[#This Row],[Menge kg P2O5]]/1000</f>
        <v>0.34411999999999998</v>
      </c>
      <c r="M1628" s="1">
        <f>Tabelle111[[#This Row],[Menge t Nges]]/Tabelle111[[#This Row],[Anzahl Lieferscheine]]</f>
        <v>0.2712</v>
      </c>
      <c r="N1628" s="1">
        <f>Tabelle111[[#This Row],[Menge t P2O5]]/Tabelle111[[#This Row],[Anzahl Lieferscheine]]</f>
        <v>0.11470666666666667</v>
      </c>
    </row>
    <row r="1629" spans="1:14" x14ac:dyDescent="0.2">
      <c r="A1629" s="2" t="s">
        <v>40</v>
      </c>
      <c r="B1629" s="2" t="s">
        <v>42</v>
      </c>
      <c r="C1629" s="2" t="s">
        <v>6</v>
      </c>
      <c r="D1629" s="2" t="s">
        <v>7</v>
      </c>
      <c r="E1629" s="2" t="s">
        <v>9</v>
      </c>
      <c r="F1629" s="2" t="s">
        <v>61</v>
      </c>
      <c r="G1629" s="1">
        <v>2999.3999999999996</v>
      </c>
      <c r="H1629" s="1">
        <v>1233.9000000000001</v>
      </c>
      <c r="I1629" s="4">
        <v>20</v>
      </c>
      <c r="J1629" s="2" t="s">
        <v>66</v>
      </c>
      <c r="K1629" s="1">
        <f>Tabelle111[[#This Row],[Menge kg Nges]]/1000</f>
        <v>2.9993999999999996</v>
      </c>
      <c r="L1629" s="1">
        <f>Tabelle111[[#This Row],[Menge kg P2O5]]/1000</f>
        <v>1.2339</v>
      </c>
      <c r="M1629" s="1">
        <f>Tabelle111[[#This Row],[Menge t Nges]]/Tabelle111[[#This Row],[Anzahl Lieferscheine]]</f>
        <v>0.14996999999999999</v>
      </c>
      <c r="N1629" s="1">
        <f>Tabelle111[[#This Row],[Menge t P2O5]]/Tabelle111[[#This Row],[Anzahl Lieferscheine]]</f>
        <v>6.1695E-2</v>
      </c>
    </row>
    <row r="1630" spans="1:14" x14ac:dyDescent="0.2">
      <c r="A1630" s="2" t="s">
        <v>40</v>
      </c>
      <c r="B1630" s="2" t="s">
        <v>42</v>
      </c>
      <c r="C1630" s="2" t="s">
        <v>6</v>
      </c>
      <c r="D1630" s="2" t="s">
        <v>7</v>
      </c>
      <c r="E1630" s="2" t="s">
        <v>11</v>
      </c>
      <c r="F1630" s="2" t="s">
        <v>61</v>
      </c>
      <c r="G1630" s="1">
        <v>1192.8</v>
      </c>
      <c r="H1630" s="1">
        <v>594.6</v>
      </c>
      <c r="I1630" s="4">
        <v>3</v>
      </c>
      <c r="J1630" s="2" t="s">
        <v>66</v>
      </c>
      <c r="K1630" s="1">
        <f>Tabelle111[[#This Row],[Menge kg Nges]]/1000</f>
        <v>1.1927999999999999</v>
      </c>
      <c r="L1630" s="1">
        <f>Tabelle111[[#This Row],[Menge kg P2O5]]/1000</f>
        <v>0.59460000000000002</v>
      </c>
      <c r="M1630" s="1">
        <f>Tabelle111[[#This Row],[Menge t Nges]]/Tabelle111[[#This Row],[Anzahl Lieferscheine]]</f>
        <v>0.39759999999999995</v>
      </c>
      <c r="N1630" s="1">
        <f>Tabelle111[[#This Row],[Menge t P2O5]]/Tabelle111[[#This Row],[Anzahl Lieferscheine]]</f>
        <v>0.19820000000000002</v>
      </c>
    </row>
    <row r="1631" spans="1:14" x14ac:dyDescent="0.2">
      <c r="A1631" s="2" t="s">
        <v>40</v>
      </c>
      <c r="B1631" s="2" t="s">
        <v>42</v>
      </c>
      <c r="C1631" s="2" t="s">
        <v>6</v>
      </c>
      <c r="D1631" s="2" t="s">
        <v>7</v>
      </c>
      <c r="E1631" s="2" t="s">
        <v>12</v>
      </c>
      <c r="F1631" s="2" t="s">
        <v>61</v>
      </c>
      <c r="G1631" s="1">
        <v>18893.930000000004</v>
      </c>
      <c r="H1631" s="1">
        <v>7402.0199999999995</v>
      </c>
      <c r="I1631" s="4">
        <v>44</v>
      </c>
      <c r="J1631" s="2" t="s">
        <v>66</v>
      </c>
      <c r="K1631" s="1">
        <f>Tabelle111[[#This Row],[Menge kg Nges]]/1000</f>
        <v>18.893930000000005</v>
      </c>
      <c r="L1631" s="1">
        <f>Tabelle111[[#This Row],[Menge kg P2O5]]/1000</f>
        <v>7.4020199999999994</v>
      </c>
      <c r="M1631" s="1">
        <f>Tabelle111[[#This Row],[Menge t Nges]]/Tabelle111[[#This Row],[Anzahl Lieferscheine]]</f>
        <v>0.42940750000000011</v>
      </c>
      <c r="N1631" s="1">
        <f>Tabelle111[[#This Row],[Menge t P2O5]]/Tabelle111[[#This Row],[Anzahl Lieferscheine]]</f>
        <v>0.16822772727272725</v>
      </c>
    </row>
    <row r="1632" spans="1:14" x14ac:dyDescent="0.2">
      <c r="A1632" s="2" t="s">
        <v>40</v>
      </c>
      <c r="B1632" s="2" t="s">
        <v>42</v>
      </c>
      <c r="C1632" s="2" t="s">
        <v>6</v>
      </c>
      <c r="D1632" s="2" t="s">
        <v>7</v>
      </c>
      <c r="E1632" s="2" t="s">
        <v>13</v>
      </c>
      <c r="F1632" s="2" t="s">
        <v>61</v>
      </c>
      <c r="G1632" s="1">
        <v>7230.6600000000017</v>
      </c>
      <c r="H1632" s="1">
        <v>3332.1</v>
      </c>
      <c r="I1632" s="4">
        <v>22</v>
      </c>
      <c r="J1632" s="2" t="s">
        <v>66</v>
      </c>
      <c r="K1632" s="1">
        <f>Tabelle111[[#This Row],[Menge kg Nges]]/1000</f>
        <v>7.2306600000000021</v>
      </c>
      <c r="L1632" s="1">
        <f>Tabelle111[[#This Row],[Menge kg P2O5]]/1000</f>
        <v>3.3321000000000001</v>
      </c>
      <c r="M1632" s="1">
        <f>Tabelle111[[#This Row],[Menge t Nges]]/Tabelle111[[#This Row],[Anzahl Lieferscheine]]</f>
        <v>0.32866636363636376</v>
      </c>
      <c r="N1632" s="1">
        <f>Tabelle111[[#This Row],[Menge t P2O5]]/Tabelle111[[#This Row],[Anzahl Lieferscheine]]</f>
        <v>0.1514590909090909</v>
      </c>
    </row>
    <row r="1633" spans="1:14" x14ac:dyDescent="0.2">
      <c r="A1633" s="2" t="s">
        <v>40</v>
      </c>
      <c r="B1633" s="2" t="s">
        <v>42</v>
      </c>
      <c r="C1633" s="2" t="s">
        <v>6</v>
      </c>
      <c r="D1633" s="2" t="s">
        <v>7</v>
      </c>
      <c r="E1633" s="2" t="s">
        <v>14</v>
      </c>
      <c r="F1633" s="2" t="s">
        <v>61</v>
      </c>
      <c r="G1633" s="1">
        <v>7415.0400000000009</v>
      </c>
      <c r="H1633" s="1">
        <v>3420.1800000000003</v>
      </c>
      <c r="I1633" s="4">
        <v>26</v>
      </c>
      <c r="J1633" s="2" t="s">
        <v>66</v>
      </c>
      <c r="K1633" s="1">
        <f>Tabelle111[[#This Row],[Menge kg Nges]]/1000</f>
        <v>7.4150400000000012</v>
      </c>
      <c r="L1633" s="1">
        <f>Tabelle111[[#This Row],[Menge kg P2O5]]/1000</f>
        <v>3.4201800000000002</v>
      </c>
      <c r="M1633" s="1">
        <f>Tabelle111[[#This Row],[Menge t Nges]]/Tabelle111[[#This Row],[Anzahl Lieferscheine]]</f>
        <v>0.28519384615384619</v>
      </c>
      <c r="N1633" s="1">
        <f>Tabelle111[[#This Row],[Menge t P2O5]]/Tabelle111[[#This Row],[Anzahl Lieferscheine]]</f>
        <v>0.13154538461538462</v>
      </c>
    </row>
    <row r="1634" spans="1:14" x14ac:dyDescent="0.2">
      <c r="A1634" s="2" t="s">
        <v>40</v>
      </c>
      <c r="B1634" s="2" t="s">
        <v>42</v>
      </c>
      <c r="C1634" s="2" t="s">
        <v>6</v>
      </c>
      <c r="D1634" s="2" t="s">
        <v>15</v>
      </c>
      <c r="E1634" s="2" t="s">
        <v>8</v>
      </c>
      <c r="F1634" s="2" t="s">
        <v>61</v>
      </c>
      <c r="G1634" s="1">
        <v>2261.96</v>
      </c>
      <c r="H1634" s="1">
        <v>625.32000000000005</v>
      </c>
      <c r="I1634" s="4">
        <v>1</v>
      </c>
      <c r="J1634" s="2" t="s">
        <v>66</v>
      </c>
      <c r="K1634" s="1">
        <f>Tabelle111[[#This Row],[Menge kg Nges]]/1000</f>
        <v>2.2619600000000002</v>
      </c>
      <c r="L1634" s="1">
        <f>Tabelle111[[#This Row],[Menge kg P2O5]]/1000</f>
        <v>0.6253200000000001</v>
      </c>
      <c r="M1634" s="1">
        <f>Tabelle111[[#This Row],[Menge t Nges]]/Tabelle111[[#This Row],[Anzahl Lieferscheine]]</f>
        <v>2.2619600000000002</v>
      </c>
      <c r="N1634" s="1">
        <f>Tabelle111[[#This Row],[Menge t P2O5]]/Tabelle111[[#This Row],[Anzahl Lieferscheine]]</f>
        <v>0.6253200000000001</v>
      </c>
    </row>
    <row r="1635" spans="1:14" x14ac:dyDescent="0.2">
      <c r="A1635" s="2" t="s">
        <v>40</v>
      </c>
      <c r="B1635" s="2" t="s">
        <v>42</v>
      </c>
      <c r="C1635" s="2" t="s">
        <v>6</v>
      </c>
      <c r="D1635" s="2" t="s">
        <v>15</v>
      </c>
      <c r="E1635" s="2" t="s">
        <v>16</v>
      </c>
      <c r="F1635" s="2" t="s">
        <v>61</v>
      </c>
      <c r="G1635" s="1">
        <v>7039.15</v>
      </c>
      <c r="H1635" s="1">
        <v>6436.15</v>
      </c>
      <c r="I1635" s="4">
        <v>8</v>
      </c>
      <c r="J1635" s="2" t="s">
        <v>66</v>
      </c>
      <c r="K1635" s="1">
        <f>Tabelle111[[#This Row],[Menge kg Nges]]/1000</f>
        <v>7.0391499999999994</v>
      </c>
      <c r="L1635" s="1">
        <f>Tabelle111[[#This Row],[Menge kg P2O5]]/1000</f>
        <v>6.4361499999999996</v>
      </c>
      <c r="M1635" s="1">
        <f>Tabelle111[[#This Row],[Menge t Nges]]/Tabelle111[[#This Row],[Anzahl Lieferscheine]]</f>
        <v>0.87989374999999992</v>
      </c>
      <c r="N1635" s="1">
        <f>Tabelle111[[#This Row],[Menge t P2O5]]/Tabelle111[[#This Row],[Anzahl Lieferscheine]]</f>
        <v>0.80451874999999995</v>
      </c>
    </row>
    <row r="1636" spans="1:14" x14ac:dyDescent="0.2">
      <c r="A1636" s="2" t="s">
        <v>40</v>
      </c>
      <c r="B1636" s="2" t="s">
        <v>42</v>
      </c>
      <c r="C1636" s="2" t="s">
        <v>6</v>
      </c>
      <c r="D1636" s="2" t="s">
        <v>15</v>
      </c>
      <c r="E1636" s="2" t="s">
        <v>17</v>
      </c>
      <c r="F1636" s="2" t="s">
        <v>61</v>
      </c>
      <c r="G1636" s="1">
        <v>143.1</v>
      </c>
      <c r="H1636" s="1">
        <v>62.1</v>
      </c>
      <c r="I1636" s="4">
        <v>1</v>
      </c>
      <c r="J1636" s="2" t="s">
        <v>66</v>
      </c>
      <c r="K1636" s="1">
        <f>Tabelle111[[#This Row],[Menge kg Nges]]/1000</f>
        <v>0.1431</v>
      </c>
      <c r="L1636" s="1">
        <f>Tabelle111[[#This Row],[Menge kg P2O5]]/1000</f>
        <v>6.2100000000000002E-2</v>
      </c>
      <c r="M1636" s="1">
        <f>Tabelle111[[#This Row],[Menge t Nges]]/Tabelle111[[#This Row],[Anzahl Lieferscheine]]</f>
        <v>0.1431</v>
      </c>
      <c r="N1636" s="1">
        <f>Tabelle111[[#This Row],[Menge t P2O5]]/Tabelle111[[#This Row],[Anzahl Lieferscheine]]</f>
        <v>6.2100000000000002E-2</v>
      </c>
    </row>
    <row r="1637" spans="1:14" x14ac:dyDescent="0.2">
      <c r="A1637" s="2" t="s">
        <v>40</v>
      </c>
      <c r="B1637" s="2" t="s">
        <v>42</v>
      </c>
      <c r="C1637" s="2" t="s">
        <v>6</v>
      </c>
      <c r="D1637" s="2" t="s">
        <v>15</v>
      </c>
      <c r="E1637" s="2" t="s">
        <v>18</v>
      </c>
      <c r="F1637" s="2" t="s">
        <v>61</v>
      </c>
      <c r="G1637" s="1">
        <v>1308.3</v>
      </c>
      <c r="H1637" s="1">
        <v>928.7</v>
      </c>
      <c r="I1637" s="4">
        <v>3</v>
      </c>
      <c r="J1637" s="2" t="s">
        <v>66</v>
      </c>
      <c r="K1637" s="1">
        <f>Tabelle111[[#This Row],[Menge kg Nges]]/1000</f>
        <v>1.3083</v>
      </c>
      <c r="L1637" s="1">
        <f>Tabelle111[[#This Row],[Menge kg P2O5]]/1000</f>
        <v>0.92870000000000008</v>
      </c>
      <c r="M1637" s="1">
        <f>Tabelle111[[#This Row],[Menge t Nges]]/Tabelle111[[#This Row],[Anzahl Lieferscheine]]</f>
        <v>0.43609999999999999</v>
      </c>
      <c r="N1637" s="1">
        <f>Tabelle111[[#This Row],[Menge t P2O5]]/Tabelle111[[#This Row],[Anzahl Lieferscheine]]</f>
        <v>0.30956666666666671</v>
      </c>
    </row>
    <row r="1638" spans="1:14" x14ac:dyDescent="0.2">
      <c r="A1638" s="2" t="s">
        <v>40</v>
      </c>
      <c r="B1638" s="2" t="s">
        <v>42</v>
      </c>
      <c r="C1638" s="2" t="s">
        <v>6</v>
      </c>
      <c r="D1638" s="2" t="s">
        <v>15</v>
      </c>
      <c r="E1638" s="2" t="s">
        <v>20</v>
      </c>
      <c r="F1638" s="2" t="s">
        <v>61</v>
      </c>
      <c r="G1638" s="1">
        <v>1763.76</v>
      </c>
      <c r="H1638" s="1">
        <v>1296</v>
      </c>
      <c r="I1638" s="4">
        <v>6</v>
      </c>
      <c r="J1638" s="2" t="s">
        <v>66</v>
      </c>
      <c r="K1638" s="1">
        <f>Tabelle111[[#This Row],[Menge kg Nges]]/1000</f>
        <v>1.76376</v>
      </c>
      <c r="L1638" s="1">
        <f>Tabelle111[[#This Row],[Menge kg P2O5]]/1000</f>
        <v>1.296</v>
      </c>
      <c r="M1638" s="1">
        <f>Tabelle111[[#This Row],[Menge t Nges]]/Tabelle111[[#This Row],[Anzahl Lieferscheine]]</f>
        <v>0.29396</v>
      </c>
      <c r="N1638" s="1">
        <f>Tabelle111[[#This Row],[Menge t P2O5]]/Tabelle111[[#This Row],[Anzahl Lieferscheine]]</f>
        <v>0.216</v>
      </c>
    </row>
    <row r="1639" spans="1:14" x14ac:dyDescent="0.2">
      <c r="A1639" s="2" t="s">
        <v>40</v>
      </c>
      <c r="B1639" s="2" t="s">
        <v>42</v>
      </c>
      <c r="C1639" s="2" t="s">
        <v>6</v>
      </c>
      <c r="D1639" s="2" t="s">
        <v>15</v>
      </c>
      <c r="E1639" s="2" t="s">
        <v>21</v>
      </c>
      <c r="F1639" s="2" t="s">
        <v>61</v>
      </c>
      <c r="G1639" s="1">
        <v>545</v>
      </c>
      <c r="H1639" s="1">
        <v>373.9</v>
      </c>
      <c r="I1639" s="4">
        <v>2</v>
      </c>
      <c r="J1639" s="2" t="s">
        <v>66</v>
      </c>
      <c r="K1639" s="1">
        <f>Tabelle111[[#This Row],[Menge kg Nges]]/1000</f>
        <v>0.54500000000000004</v>
      </c>
      <c r="L1639" s="1">
        <f>Tabelle111[[#This Row],[Menge kg P2O5]]/1000</f>
        <v>0.37389999999999995</v>
      </c>
      <c r="M1639" s="1">
        <f>Tabelle111[[#This Row],[Menge t Nges]]/Tabelle111[[#This Row],[Anzahl Lieferscheine]]</f>
        <v>0.27250000000000002</v>
      </c>
      <c r="N1639" s="1">
        <f>Tabelle111[[#This Row],[Menge t P2O5]]/Tabelle111[[#This Row],[Anzahl Lieferscheine]]</f>
        <v>0.18694999999999998</v>
      </c>
    </row>
    <row r="1640" spans="1:14" x14ac:dyDescent="0.2">
      <c r="A1640" s="2" t="s">
        <v>40</v>
      </c>
      <c r="B1640" s="2" t="s">
        <v>42</v>
      </c>
      <c r="C1640" s="2" t="s">
        <v>6</v>
      </c>
      <c r="D1640" s="2" t="s">
        <v>15</v>
      </c>
      <c r="E1640" s="2" t="s">
        <v>13</v>
      </c>
      <c r="F1640" s="2" t="s">
        <v>61</v>
      </c>
      <c r="G1640" s="1">
        <v>352.17</v>
      </c>
      <c r="H1640" s="1">
        <v>316.05</v>
      </c>
      <c r="I1640" s="4">
        <v>2</v>
      </c>
      <c r="J1640" s="2" t="s">
        <v>66</v>
      </c>
      <c r="K1640" s="1">
        <f>Tabelle111[[#This Row],[Menge kg Nges]]/1000</f>
        <v>0.35217000000000004</v>
      </c>
      <c r="L1640" s="1">
        <f>Tabelle111[[#This Row],[Menge kg P2O5]]/1000</f>
        <v>0.31605</v>
      </c>
      <c r="M1640" s="1">
        <f>Tabelle111[[#This Row],[Menge t Nges]]/Tabelle111[[#This Row],[Anzahl Lieferscheine]]</f>
        <v>0.17608500000000002</v>
      </c>
      <c r="N1640" s="1">
        <f>Tabelle111[[#This Row],[Menge t P2O5]]/Tabelle111[[#This Row],[Anzahl Lieferscheine]]</f>
        <v>0.158025</v>
      </c>
    </row>
    <row r="1641" spans="1:14" x14ac:dyDescent="0.2">
      <c r="A1641" s="2" t="s">
        <v>40</v>
      </c>
      <c r="B1641" s="2" t="s">
        <v>42</v>
      </c>
      <c r="C1641" s="2" t="s">
        <v>6</v>
      </c>
      <c r="D1641" s="2" t="s">
        <v>15</v>
      </c>
      <c r="E1641" s="2" t="s">
        <v>24</v>
      </c>
      <c r="F1641" s="2" t="s">
        <v>61</v>
      </c>
      <c r="G1641" s="1">
        <v>728</v>
      </c>
      <c r="H1641" s="1">
        <v>598</v>
      </c>
      <c r="I1641" s="4">
        <v>1</v>
      </c>
      <c r="J1641" s="2" t="s">
        <v>66</v>
      </c>
      <c r="K1641" s="1">
        <f>Tabelle111[[#This Row],[Menge kg Nges]]/1000</f>
        <v>0.72799999999999998</v>
      </c>
      <c r="L1641" s="1">
        <f>Tabelle111[[#This Row],[Menge kg P2O5]]/1000</f>
        <v>0.59799999999999998</v>
      </c>
      <c r="M1641" s="1">
        <f>Tabelle111[[#This Row],[Menge t Nges]]/Tabelle111[[#This Row],[Anzahl Lieferscheine]]</f>
        <v>0.72799999999999998</v>
      </c>
      <c r="N1641" s="1">
        <f>Tabelle111[[#This Row],[Menge t P2O5]]/Tabelle111[[#This Row],[Anzahl Lieferscheine]]</f>
        <v>0.59799999999999998</v>
      </c>
    </row>
    <row r="1642" spans="1:14" x14ac:dyDescent="0.2">
      <c r="A1642" s="2" t="s">
        <v>40</v>
      </c>
      <c r="B1642" s="2" t="s">
        <v>42</v>
      </c>
      <c r="C1642" s="2" t="s">
        <v>25</v>
      </c>
      <c r="D1642" s="2" t="s">
        <v>25</v>
      </c>
      <c r="E1642" s="2" t="s">
        <v>26</v>
      </c>
      <c r="F1642" s="2" t="s">
        <v>61</v>
      </c>
      <c r="G1642" s="1">
        <v>7630</v>
      </c>
      <c r="H1642" s="1">
        <v>3378.55</v>
      </c>
      <c r="I1642" s="4">
        <v>18</v>
      </c>
      <c r="J1642" s="2" t="s">
        <v>66</v>
      </c>
      <c r="K1642" s="1">
        <f>Tabelle111[[#This Row],[Menge kg Nges]]/1000</f>
        <v>7.63</v>
      </c>
      <c r="L1642" s="1">
        <f>Tabelle111[[#This Row],[Menge kg P2O5]]/1000</f>
        <v>3.3785500000000002</v>
      </c>
      <c r="M1642" s="1">
        <f>Tabelle111[[#This Row],[Menge t Nges]]/Tabelle111[[#This Row],[Anzahl Lieferscheine]]</f>
        <v>0.42388888888888887</v>
      </c>
      <c r="N1642" s="1">
        <f>Tabelle111[[#This Row],[Menge t P2O5]]/Tabelle111[[#This Row],[Anzahl Lieferscheine]]</f>
        <v>0.18769722222222224</v>
      </c>
    </row>
    <row r="1643" spans="1:14" x14ac:dyDescent="0.2">
      <c r="A1643" s="2" t="s">
        <v>55</v>
      </c>
      <c r="B1643" s="2" t="s">
        <v>55</v>
      </c>
      <c r="C1643" s="2" t="s">
        <v>6</v>
      </c>
      <c r="D1643" s="2" t="s">
        <v>7</v>
      </c>
      <c r="E1643" s="2" t="s">
        <v>9</v>
      </c>
      <c r="F1643" s="2" t="s">
        <v>61</v>
      </c>
      <c r="G1643" s="1">
        <v>11177.599999999999</v>
      </c>
      <c r="H1643" s="1">
        <v>4574.7</v>
      </c>
      <c r="I1643" s="4">
        <v>9</v>
      </c>
      <c r="J1643" s="2" t="s">
        <v>66</v>
      </c>
      <c r="K1643" s="1">
        <f>Tabelle111[[#This Row],[Menge kg Nges]]/1000</f>
        <v>11.177599999999998</v>
      </c>
      <c r="L1643" s="1">
        <f>Tabelle111[[#This Row],[Menge kg P2O5]]/1000</f>
        <v>4.5747</v>
      </c>
      <c r="M1643" s="1">
        <f>Tabelle111[[#This Row],[Menge t Nges]]/Tabelle111[[#This Row],[Anzahl Lieferscheine]]</f>
        <v>1.2419555555555553</v>
      </c>
      <c r="N1643" s="1">
        <f>Tabelle111[[#This Row],[Menge t P2O5]]/Tabelle111[[#This Row],[Anzahl Lieferscheine]]</f>
        <v>0.50829999999999997</v>
      </c>
    </row>
    <row r="1644" spans="1:14" x14ac:dyDescent="0.2">
      <c r="A1644" s="2" t="s">
        <v>55</v>
      </c>
      <c r="B1644" s="2" t="s">
        <v>55</v>
      </c>
      <c r="C1644" s="2" t="s">
        <v>6</v>
      </c>
      <c r="D1644" s="2" t="s">
        <v>7</v>
      </c>
      <c r="E1644" s="2" t="s">
        <v>11</v>
      </c>
      <c r="F1644" s="2" t="s">
        <v>61</v>
      </c>
      <c r="G1644" s="1">
        <v>7461.96</v>
      </c>
      <c r="H1644" s="1">
        <v>4070.1600000000003</v>
      </c>
      <c r="I1644" s="4">
        <v>16</v>
      </c>
      <c r="J1644" s="2" t="s">
        <v>66</v>
      </c>
      <c r="K1644" s="1">
        <f>Tabelle111[[#This Row],[Menge kg Nges]]/1000</f>
        <v>7.4619600000000004</v>
      </c>
      <c r="L1644" s="1">
        <f>Tabelle111[[#This Row],[Menge kg P2O5]]/1000</f>
        <v>4.0701600000000004</v>
      </c>
      <c r="M1644" s="1">
        <f>Tabelle111[[#This Row],[Menge t Nges]]/Tabelle111[[#This Row],[Anzahl Lieferscheine]]</f>
        <v>0.46637250000000002</v>
      </c>
      <c r="N1644" s="1">
        <f>Tabelle111[[#This Row],[Menge t P2O5]]/Tabelle111[[#This Row],[Anzahl Lieferscheine]]</f>
        <v>0.25438500000000003</v>
      </c>
    </row>
    <row r="1645" spans="1:14" x14ac:dyDescent="0.2">
      <c r="A1645" s="2" t="s">
        <v>55</v>
      </c>
      <c r="B1645" s="2" t="s">
        <v>55</v>
      </c>
      <c r="C1645" s="2" t="s">
        <v>6</v>
      </c>
      <c r="D1645" s="2" t="s">
        <v>7</v>
      </c>
      <c r="E1645" s="2" t="s">
        <v>13</v>
      </c>
      <c r="F1645" s="2" t="s">
        <v>61</v>
      </c>
      <c r="G1645" s="1">
        <v>5094.72</v>
      </c>
      <c r="H1645" s="1">
        <v>3396.48</v>
      </c>
      <c r="I1645" s="4">
        <v>15</v>
      </c>
      <c r="J1645" s="2" t="s">
        <v>66</v>
      </c>
      <c r="K1645" s="1">
        <f>Tabelle111[[#This Row],[Menge kg Nges]]/1000</f>
        <v>5.0947200000000006</v>
      </c>
      <c r="L1645" s="1">
        <f>Tabelle111[[#This Row],[Menge kg P2O5]]/1000</f>
        <v>3.3964799999999999</v>
      </c>
      <c r="M1645" s="1">
        <f>Tabelle111[[#This Row],[Menge t Nges]]/Tabelle111[[#This Row],[Anzahl Lieferscheine]]</f>
        <v>0.33964800000000006</v>
      </c>
      <c r="N1645" s="1">
        <f>Tabelle111[[#This Row],[Menge t P2O5]]/Tabelle111[[#This Row],[Anzahl Lieferscheine]]</f>
        <v>0.22643199999999999</v>
      </c>
    </row>
    <row r="1646" spans="1:14" x14ac:dyDescent="0.2">
      <c r="A1646" s="2" t="s">
        <v>55</v>
      </c>
      <c r="B1646" s="2" t="s">
        <v>55</v>
      </c>
      <c r="C1646" s="2" t="s">
        <v>6</v>
      </c>
      <c r="D1646" s="2" t="s">
        <v>15</v>
      </c>
      <c r="E1646" s="2" t="s">
        <v>9</v>
      </c>
      <c r="F1646" s="2" t="s">
        <v>61</v>
      </c>
      <c r="G1646" s="1">
        <v>877.28000000000009</v>
      </c>
      <c r="H1646" s="1">
        <v>391.2</v>
      </c>
      <c r="I1646" s="4">
        <v>3</v>
      </c>
      <c r="J1646" s="2" t="s">
        <v>66</v>
      </c>
      <c r="K1646" s="1">
        <f>Tabelle111[[#This Row],[Menge kg Nges]]/1000</f>
        <v>0.87728000000000006</v>
      </c>
      <c r="L1646" s="1">
        <f>Tabelle111[[#This Row],[Menge kg P2O5]]/1000</f>
        <v>0.39119999999999999</v>
      </c>
      <c r="M1646" s="1">
        <f>Tabelle111[[#This Row],[Menge t Nges]]/Tabelle111[[#This Row],[Anzahl Lieferscheine]]</f>
        <v>0.29242666666666667</v>
      </c>
      <c r="N1646" s="1">
        <f>Tabelle111[[#This Row],[Menge t P2O5]]/Tabelle111[[#This Row],[Anzahl Lieferscheine]]</f>
        <v>0.13039999999999999</v>
      </c>
    </row>
    <row r="1647" spans="1:14" x14ac:dyDescent="0.2">
      <c r="A1647" s="2" t="s">
        <v>55</v>
      </c>
      <c r="B1647" s="2" t="s">
        <v>55</v>
      </c>
      <c r="C1647" s="2" t="s">
        <v>6</v>
      </c>
      <c r="D1647" s="2" t="s">
        <v>15</v>
      </c>
      <c r="E1647" s="2" t="s">
        <v>13</v>
      </c>
      <c r="F1647" s="2" t="s">
        <v>61</v>
      </c>
      <c r="G1647" s="1">
        <v>436.8</v>
      </c>
      <c r="H1647" s="1">
        <v>392</v>
      </c>
      <c r="I1647" s="4">
        <v>1</v>
      </c>
      <c r="J1647" s="2" t="s">
        <v>66</v>
      </c>
      <c r="K1647" s="1">
        <f>Tabelle111[[#This Row],[Menge kg Nges]]/1000</f>
        <v>0.43680000000000002</v>
      </c>
      <c r="L1647" s="1">
        <f>Tabelle111[[#This Row],[Menge kg P2O5]]/1000</f>
        <v>0.39200000000000002</v>
      </c>
      <c r="M1647" s="1">
        <f>Tabelle111[[#This Row],[Menge t Nges]]/Tabelle111[[#This Row],[Anzahl Lieferscheine]]</f>
        <v>0.43680000000000002</v>
      </c>
      <c r="N1647" s="1">
        <f>Tabelle111[[#This Row],[Menge t P2O5]]/Tabelle111[[#This Row],[Anzahl Lieferscheine]]</f>
        <v>0.39200000000000002</v>
      </c>
    </row>
    <row r="1648" spans="1:14" x14ac:dyDescent="0.2">
      <c r="A1648" s="2" t="s">
        <v>55</v>
      </c>
      <c r="B1648" s="2" t="s">
        <v>55</v>
      </c>
      <c r="C1648" s="2" t="s">
        <v>6</v>
      </c>
      <c r="D1648" s="2" t="s">
        <v>15</v>
      </c>
      <c r="E1648" s="2" t="s">
        <v>31</v>
      </c>
      <c r="F1648" s="2" t="s">
        <v>61</v>
      </c>
      <c r="G1648" s="1">
        <v>80</v>
      </c>
      <c r="H1648" s="1">
        <v>33</v>
      </c>
      <c r="I1648" s="4">
        <v>1</v>
      </c>
      <c r="J1648" s="2" t="s">
        <v>66</v>
      </c>
      <c r="K1648" s="1">
        <f>Tabelle111[[#This Row],[Menge kg Nges]]/1000</f>
        <v>0.08</v>
      </c>
      <c r="L1648" s="1">
        <f>Tabelle111[[#This Row],[Menge kg P2O5]]/1000</f>
        <v>3.3000000000000002E-2</v>
      </c>
      <c r="M1648" s="1">
        <f>Tabelle111[[#This Row],[Menge t Nges]]/Tabelle111[[#This Row],[Anzahl Lieferscheine]]</f>
        <v>0.08</v>
      </c>
      <c r="N1648" s="1">
        <f>Tabelle111[[#This Row],[Menge t P2O5]]/Tabelle111[[#This Row],[Anzahl Lieferscheine]]</f>
        <v>3.3000000000000002E-2</v>
      </c>
    </row>
    <row r="1649" spans="1:14" x14ac:dyDescent="0.2">
      <c r="A1649" s="2" t="s">
        <v>55</v>
      </c>
      <c r="B1649" s="2" t="s">
        <v>55</v>
      </c>
      <c r="C1649" s="2" t="s">
        <v>25</v>
      </c>
      <c r="D1649" s="2" t="s">
        <v>25</v>
      </c>
      <c r="E1649" s="2" t="s">
        <v>26</v>
      </c>
      <c r="F1649" s="2" t="s">
        <v>61</v>
      </c>
      <c r="G1649" s="1">
        <v>32334.91</v>
      </c>
      <c r="H1649" s="1">
        <v>7876.91</v>
      </c>
      <c r="I1649" s="4">
        <v>33</v>
      </c>
      <c r="J1649" s="2" t="s">
        <v>66</v>
      </c>
      <c r="K1649" s="1">
        <f>Tabelle111[[#This Row],[Menge kg Nges]]/1000</f>
        <v>32.334910000000001</v>
      </c>
      <c r="L1649" s="1">
        <f>Tabelle111[[#This Row],[Menge kg P2O5]]/1000</f>
        <v>7.8769099999999996</v>
      </c>
      <c r="M1649" s="1">
        <f>Tabelle111[[#This Row],[Menge t Nges]]/Tabelle111[[#This Row],[Anzahl Lieferscheine]]</f>
        <v>0.97984575757575765</v>
      </c>
      <c r="N1649" s="1">
        <f>Tabelle111[[#This Row],[Menge t P2O5]]/Tabelle111[[#This Row],[Anzahl Lieferscheine]]</f>
        <v>0.23869424242424242</v>
      </c>
    </row>
    <row r="1650" spans="1:14" x14ac:dyDescent="0.2">
      <c r="A1650" s="2" t="s">
        <v>55</v>
      </c>
      <c r="B1650" s="2" t="s">
        <v>42</v>
      </c>
      <c r="C1650" s="2" t="s">
        <v>25</v>
      </c>
      <c r="D1650" s="2" t="s">
        <v>25</v>
      </c>
      <c r="E1650" s="2" t="s">
        <v>26</v>
      </c>
      <c r="F1650" s="2" t="s">
        <v>61</v>
      </c>
      <c r="G1650" s="1">
        <v>817.6</v>
      </c>
      <c r="H1650" s="1">
        <v>197.1</v>
      </c>
      <c r="I1650" s="4">
        <v>1</v>
      </c>
      <c r="J1650" s="2" t="s">
        <v>66</v>
      </c>
      <c r="K1650" s="1">
        <f>Tabelle111[[#This Row],[Menge kg Nges]]/1000</f>
        <v>0.81759999999999999</v>
      </c>
      <c r="L1650" s="1">
        <f>Tabelle111[[#This Row],[Menge kg P2O5]]/1000</f>
        <v>0.1971</v>
      </c>
      <c r="M1650" s="1">
        <f>Tabelle111[[#This Row],[Menge t Nges]]/Tabelle111[[#This Row],[Anzahl Lieferscheine]]</f>
        <v>0.81759999999999999</v>
      </c>
      <c r="N1650" s="1">
        <f>Tabelle111[[#This Row],[Menge t P2O5]]/Tabelle111[[#This Row],[Anzahl Lieferscheine]]</f>
        <v>0.1971</v>
      </c>
    </row>
    <row r="1651" spans="1:14" x14ac:dyDescent="0.2">
      <c r="A1651" s="2" t="s">
        <v>53</v>
      </c>
      <c r="B1651" s="2" t="s">
        <v>51</v>
      </c>
      <c r="C1651" s="2" t="s">
        <v>6</v>
      </c>
      <c r="D1651" s="2" t="s">
        <v>7</v>
      </c>
      <c r="E1651" s="2" t="s">
        <v>12</v>
      </c>
      <c r="F1651" s="2" t="s">
        <v>61</v>
      </c>
      <c r="G1651" s="1">
        <v>1696</v>
      </c>
      <c r="H1651" s="1">
        <v>669.92</v>
      </c>
      <c r="I1651" s="4">
        <v>12</v>
      </c>
      <c r="J1651" s="2" t="s">
        <v>66</v>
      </c>
      <c r="K1651" s="1">
        <f>Tabelle111[[#This Row],[Menge kg Nges]]/1000</f>
        <v>1.696</v>
      </c>
      <c r="L1651" s="1">
        <f>Tabelle111[[#This Row],[Menge kg P2O5]]/1000</f>
        <v>0.66991999999999996</v>
      </c>
      <c r="M1651" s="1">
        <f>Tabelle111[[#This Row],[Menge t Nges]]/Tabelle111[[#This Row],[Anzahl Lieferscheine]]</f>
        <v>0.14133333333333334</v>
      </c>
      <c r="N1651" s="1">
        <f>Tabelle111[[#This Row],[Menge t P2O5]]/Tabelle111[[#This Row],[Anzahl Lieferscheine]]</f>
        <v>5.5826666666666663E-2</v>
      </c>
    </row>
    <row r="1652" spans="1:14" x14ac:dyDescent="0.2">
      <c r="A1652" s="2" t="s">
        <v>53</v>
      </c>
      <c r="B1652" s="2" t="s">
        <v>53</v>
      </c>
      <c r="C1652" s="2" t="s">
        <v>6</v>
      </c>
      <c r="D1652" s="2" t="s">
        <v>7</v>
      </c>
      <c r="E1652" s="2" t="s">
        <v>9</v>
      </c>
      <c r="F1652" s="2" t="s">
        <v>61</v>
      </c>
      <c r="G1652" s="1">
        <v>105.4</v>
      </c>
      <c r="H1652" s="1">
        <v>29.7</v>
      </c>
      <c r="I1652" s="4">
        <v>2</v>
      </c>
      <c r="J1652" s="2" t="s">
        <v>66</v>
      </c>
      <c r="K1652" s="1">
        <f>Tabelle111[[#This Row],[Menge kg Nges]]/1000</f>
        <v>0.10540000000000001</v>
      </c>
      <c r="L1652" s="1">
        <f>Tabelle111[[#This Row],[Menge kg P2O5]]/1000</f>
        <v>2.9700000000000001E-2</v>
      </c>
      <c r="M1652" s="1">
        <f>Tabelle111[[#This Row],[Menge t Nges]]/Tabelle111[[#This Row],[Anzahl Lieferscheine]]</f>
        <v>5.2700000000000004E-2</v>
      </c>
      <c r="N1652" s="1">
        <f>Tabelle111[[#This Row],[Menge t P2O5]]/Tabelle111[[#This Row],[Anzahl Lieferscheine]]</f>
        <v>1.485E-2</v>
      </c>
    </row>
    <row r="1653" spans="1:14" x14ac:dyDescent="0.2">
      <c r="A1653" s="2" t="s">
        <v>53</v>
      </c>
      <c r="B1653" s="2" t="s">
        <v>53</v>
      </c>
      <c r="C1653" s="2" t="s">
        <v>6</v>
      </c>
      <c r="D1653" s="2" t="s">
        <v>7</v>
      </c>
      <c r="E1653" s="2" t="s">
        <v>11</v>
      </c>
      <c r="F1653" s="2" t="s">
        <v>61</v>
      </c>
      <c r="G1653" s="1">
        <v>530.69999999999993</v>
      </c>
      <c r="H1653" s="1">
        <v>221.79999999999998</v>
      </c>
      <c r="I1653" s="4">
        <v>5</v>
      </c>
      <c r="J1653" s="2" t="s">
        <v>66</v>
      </c>
      <c r="K1653" s="1">
        <f>Tabelle111[[#This Row],[Menge kg Nges]]/1000</f>
        <v>0.53069999999999995</v>
      </c>
      <c r="L1653" s="1">
        <f>Tabelle111[[#This Row],[Menge kg P2O5]]/1000</f>
        <v>0.22179999999999997</v>
      </c>
      <c r="M1653" s="1">
        <f>Tabelle111[[#This Row],[Menge t Nges]]/Tabelle111[[#This Row],[Anzahl Lieferscheine]]</f>
        <v>0.10613999999999998</v>
      </c>
      <c r="N1653" s="1">
        <f>Tabelle111[[#This Row],[Menge t P2O5]]/Tabelle111[[#This Row],[Anzahl Lieferscheine]]</f>
        <v>4.4359999999999997E-2</v>
      </c>
    </row>
    <row r="1654" spans="1:14" x14ac:dyDescent="0.2">
      <c r="A1654" s="2" t="s">
        <v>53</v>
      </c>
      <c r="B1654" s="2" t="s">
        <v>53</v>
      </c>
      <c r="C1654" s="2" t="s">
        <v>6</v>
      </c>
      <c r="D1654" s="2" t="s">
        <v>7</v>
      </c>
      <c r="E1654" s="2" t="s">
        <v>12</v>
      </c>
      <c r="F1654" s="2" t="s">
        <v>61</v>
      </c>
      <c r="G1654" s="1">
        <v>20068.780000000002</v>
      </c>
      <c r="H1654" s="1">
        <v>7366.5600000000013</v>
      </c>
      <c r="I1654" s="4">
        <v>91</v>
      </c>
      <c r="J1654" s="2" t="s">
        <v>66</v>
      </c>
      <c r="K1654" s="1">
        <f>Tabelle111[[#This Row],[Menge kg Nges]]/1000</f>
        <v>20.068780000000004</v>
      </c>
      <c r="L1654" s="1">
        <f>Tabelle111[[#This Row],[Menge kg P2O5]]/1000</f>
        <v>7.3665600000000016</v>
      </c>
      <c r="M1654" s="1">
        <f>Tabelle111[[#This Row],[Menge t Nges]]/Tabelle111[[#This Row],[Anzahl Lieferscheine]]</f>
        <v>0.22053604395604401</v>
      </c>
      <c r="N1654" s="1">
        <f>Tabelle111[[#This Row],[Menge t P2O5]]/Tabelle111[[#This Row],[Anzahl Lieferscheine]]</f>
        <v>8.0951208791208804E-2</v>
      </c>
    </row>
    <row r="1655" spans="1:14" x14ac:dyDescent="0.2">
      <c r="A1655" s="2" t="s">
        <v>53</v>
      </c>
      <c r="B1655" s="2" t="s">
        <v>53</v>
      </c>
      <c r="C1655" s="2" t="s">
        <v>6</v>
      </c>
      <c r="D1655" s="2" t="s">
        <v>15</v>
      </c>
      <c r="E1655" s="2" t="s">
        <v>19</v>
      </c>
      <c r="F1655" s="2" t="s">
        <v>61</v>
      </c>
      <c r="G1655" s="1">
        <v>328.05</v>
      </c>
      <c r="H1655" s="1">
        <v>364.5</v>
      </c>
      <c r="I1655" s="4">
        <v>2</v>
      </c>
      <c r="J1655" s="2" t="s">
        <v>66</v>
      </c>
      <c r="K1655" s="1">
        <f>Tabelle111[[#This Row],[Menge kg Nges]]/1000</f>
        <v>0.32805000000000001</v>
      </c>
      <c r="L1655" s="1">
        <f>Tabelle111[[#This Row],[Menge kg P2O5]]/1000</f>
        <v>0.36449999999999999</v>
      </c>
      <c r="M1655" s="1">
        <f>Tabelle111[[#This Row],[Menge t Nges]]/Tabelle111[[#This Row],[Anzahl Lieferscheine]]</f>
        <v>0.164025</v>
      </c>
      <c r="N1655" s="1">
        <f>Tabelle111[[#This Row],[Menge t P2O5]]/Tabelle111[[#This Row],[Anzahl Lieferscheine]]</f>
        <v>0.18225</v>
      </c>
    </row>
    <row r="1656" spans="1:14" x14ac:dyDescent="0.2">
      <c r="A1656" s="2" t="s">
        <v>53</v>
      </c>
      <c r="B1656" s="2" t="s">
        <v>53</v>
      </c>
      <c r="C1656" s="2" t="s">
        <v>6</v>
      </c>
      <c r="D1656" s="2" t="s">
        <v>15</v>
      </c>
      <c r="E1656" s="2" t="s">
        <v>9</v>
      </c>
      <c r="F1656" s="2" t="s">
        <v>61</v>
      </c>
      <c r="G1656" s="1">
        <v>843.90000000000009</v>
      </c>
      <c r="H1656" s="1">
        <v>546.70000000000005</v>
      </c>
      <c r="I1656" s="4">
        <v>3</v>
      </c>
      <c r="J1656" s="2" t="s">
        <v>66</v>
      </c>
      <c r="K1656" s="1">
        <f>Tabelle111[[#This Row],[Menge kg Nges]]/1000</f>
        <v>0.84390000000000009</v>
      </c>
      <c r="L1656" s="1">
        <f>Tabelle111[[#This Row],[Menge kg P2O5]]/1000</f>
        <v>0.54670000000000007</v>
      </c>
      <c r="M1656" s="1">
        <f>Tabelle111[[#This Row],[Menge t Nges]]/Tabelle111[[#This Row],[Anzahl Lieferscheine]]</f>
        <v>0.28130000000000005</v>
      </c>
      <c r="N1656" s="1">
        <f>Tabelle111[[#This Row],[Menge t P2O5]]/Tabelle111[[#This Row],[Anzahl Lieferscheine]]</f>
        <v>0.18223333333333336</v>
      </c>
    </row>
    <row r="1657" spans="1:14" x14ac:dyDescent="0.2">
      <c r="A1657" s="2" t="s">
        <v>53</v>
      </c>
      <c r="B1657" s="2" t="s">
        <v>56</v>
      </c>
      <c r="C1657" s="2" t="s">
        <v>6</v>
      </c>
      <c r="D1657" s="2" t="s">
        <v>7</v>
      </c>
      <c r="E1657" s="2" t="s">
        <v>12</v>
      </c>
      <c r="F1657" s="2" t="s">
        <v>61</v>
      </c>
      <c r="G1657" s="1">
        <v>204.6</v>
      </c>
      <c r="H1657" s="1">
        <v>77.400000000000006</v>
      </c>
      <c r="I1657" s="4">
        <v>1</v>
      </c>
      <c r="J1657" s="2" t="s">
        <v>66</v>
      </c>
      <c r="K1657" s="1">
        <f>Tabelle111[[#This Row],[Menge kg Nges]]/1000</f>
        <v>0.2046</v>
      </c>
      <c r="L1657" s="1">
        <f>Tabelle111[[#This Row],[Menge kg P2O5]]/1000</f>
        <v>7.740000000000001E-2</v>
      </c>
      <c r="M1657" s="1">
        <f>Tabelle111[[#This Row],[Menge t Nges]]/Tabelle111[[#This Row],[Anzahl Lieferscheine]]</f>
        <v>0.2046</v>
      </c>
      <c r="N1657" s="1">
        <f>Tabelle111[[#This Row],[Menge t P2O5]]/Tabelle111[[#This Row],[Anzahl Lieferscheine]]</f>
        <v>7.740000000000001E-2</v>
      </c>
    </row>
    <row r="1658" spans="1:14" x14ac:dyDescent="0.2">
      <c r="A1658" s="2" t="s">
        <v>28</v>
      </c>
      <c r="B1658" s="2" t="s">
        <v>5</v>
      </c>
      <c r="C1658" s="2" t="s">
        <v>6</v>
      </c>
      <c r="D1658" s="2" t="s">
        <v>7</v>
      </c>
      <c r="E1658" s="2" t="s">
        <v>9</v>
      </c>
      <c r="F1658" s="2" t="s">
        <v>61</v>
      </c>
      <c r="G1658" s="1">
        <v>850</v>
      </c>
      <c r="H1658" s="1">
        <v>350</v>
      </c>
      <c r="I1658" s="4">
        <v>2</v>
      </c>
      <c r="J1658" s="2" t="s">
        <v>66</v>
      </c>
      <c r="K1658" s="1">
        <f>Tabelle111[[#This Row],[Menge kg Nges]]/1000</f>
        <v>0.85</v>
      </c>
      <c r="L1658" s="1">
        <f>Tabelle111[[#This Row],[Menge kg P2O5]]/1000</f>
        <v>0.35</v>
      </c>
      <c r="M1658" s="1">
        <f>Tabelle111[[#This Row],[Menge t Nges]]/Tabelle111[[#This Row],[Anzahl Lieferscheine]]</f>
        <v>0.42499999999999999</v>
      </c>
      <c r="N1658" s="1">
        <f>Tabelle111[[#This Row],[Menge t P2O5]]/Tabelle111[[#This Row],[Anzahl Lieferscheine]]</f>
        <v>0.17499999999999999</v>
      </c>
    </row>
    <row r="1659" spans="1:14" x14ac:dyDescent="0.2">
      <c r="A1659" s="2" t="s">
        <v>28</v>
      </c>
      <c r="B1659" s="2" t="s">
        <v>5</v>
      </c>
      <c r="C1659" s="2" t="s">
        <v>6</v>
      </c>
      <c r="D1659" s="2" t="s">
        <v>7</v>
      </c>
      <c r="E1659" s="2" t="s">
        <v>12</v>
      </c>
      <c r="F1659" s="2" t="s">
        <v>61</v>
      </c>
      <c r="G1659" s="1">
        <v>728</v>
      </c>
      <c r="H1659" s="1">
        <v>458.64</v>
      </c>
      <c r="I1659" s="4">
        <v>2</v>
      </c>
      <c r="J1659" s="2" t="s">
        <v>66</v>
      </c>
      <c r="K1659" s="1">
        <f>Tabelle111[[#This Row],[Menge kg Nges]]/1000</f>
        <v>0.72799999999999998</v>
      </c>
      <c r="L1659" s="1">
        <f>Tabelle111[[#This Row],[Menge kg P2O5]]/1000</f>
        <v>0.45863999999999999</v>
      </c>
      <c r="M1659" s="1">
        <f>Tabelle111[[#This Row],[Menge t Nges]]/Tabelle111[[#This Row],[Anzahl Lieferscheine]]</f>
        <v>0.36399999999999999</v>
      </c>
      <c r="N1659" s="1">
        <f>Tabelle111[[#This Row],[Menge t P2O5]]/Tabelle111[[#This Row],[Anzahl Lieferscheine]]</f>
        <v>0.22932</v>
      </c>
    </row>
    <row r="1660" spans="1:14" x14ac:dyDescent="0.2">
      <c r="A1660" s="2" t="s">
        <v>28</v>
      </c>
      <c r="B1660" s="2" t="s">
        <v>5</v>
      </c>
      <c r="C1660" s="2" t="s">
        <v>6</v>
      </c>
      <c r="D1660" s="2" t="s">
        <v>7</v>
      </c>
      <c r="E1660" s="2" t="s">
        <v>14</v>
      </c>
      <c r="F1660" s="2" t="s">
        <v>61</v>
      </c>
      <c r="G1660" s="1">
        <v>4294.12</v>
      </c>
      <c r="H1660" s="1">
        <v>1639.57</v>
      </c>
      <c r="I1660" s="4">
        <v>13</v>
      </c>
      <c r="J1660" s="2" t="s">
        <v>66</v>
      </c>
      <c r="K1660" s="1">
        <f>Tabelle111[[#This Row],[Menge kg Nges]]/1000</f>
        <v>4.2941199999999995</v>
      </c>
      <c r="L1660" s="1">
        <f>Tabelle111[[#This Row],[Menge kg P2O5]]/1000</f>
        <v>1.63957</v>
      </c>
      <c r="M1660" s="1">
        <f>Tabelle111[[#This Row],[Menge t Nges]]/Tabelle111[[#This Row],[Anzahl Lieferscheine]]</f>
        <v>0.33031692307692306</v>
      </c>
      <c r="N1660" s="1">
        <f>Tabelle111[[#This Row],[Menge t P2O5]]/Tabelle111[[#This Row],[Anzahl Lieferscheine]]</f>
        <v>0.12612076923076923</v>
      </c>
    </row>
    <row r="1661" spans="1:14" x14ac:dyDescent="0.2">
      <c r="A1661" s="2" t="s">
        <v>28</v>
      </c>
      <c r="B1661" s="2" t="s">
        <v>5</v>
      </c>
      <c r="C1661" s="2" t="s">
        <v>6</v>
      </c>
      <c r="D1661" s="2" t="s">
        <v>15</v>
      </c>
      <c r="E1661" s="2" t="s">
        <v>17</v>
      </c>
      <c r="F1661" s="2" t="s">
        <v>61</v>
      </c>
      <c r="G1661" s="1">
        <v>415.8</v>
      </c>
      <c r="H1661" s="1">
        <v>105.6</v>
      </c>
      <c r="I1661" s="4">
        <v>1</v>
      </c>
      <c r="J1661" s="2" t="s">
        <v>66</v>
      </c>
      <c r="K1661" s="1">
        <f>Tabelle111[[#This Row],[Menge kg Nges]]/1000</f>
        <v>0.4158</v>
      </c>
      <c r="L1661" s="1">
        <f>Tabelle111[[#This Row],[Menge kg P2O5]]/1000</f>
        <v>0.1056</v>
      </c>
      <c r="M1661" s="1">
        <f>Tabelle111[[#This Row],[Menge t Nges]]/Tabelle111[[#This Row],[Anzahl Lieferscheine]]</f>
        <v>0.4158</v>
      </c>
      <c r="N1661" s="1">
        <f>Tabelle111[[#This Row],[Menge t P2O5]]/Tabelle111[[#This Row],[Anzahl Lieferscheine]]</f>
        <v>0.1056</v>
      </c>
    </row>
    <row r="1662" spans="1:14" x14ac:dyDescent="0.2">
      <c r="A1662" s="2" t="s">
        <v>28</v>
      </c>
      <c r="B1662" s="2" t="s">
        <v>5</v>
      </c>
      <c r="C1662" s="2" t="s">
        <v>6</v>
      </c>
      <c r="D1662" s="2" t="s">
        <v>15</v>
      </c>
      <c r="E1662" s="2" t="s">
        <v>18</v>
      </c>
      <c r="F1662" s="2" t="s">
        <v>61</v>
      </c>
      <c r="G1662" s="1">
        <v>1814.3999999999999</v>
      </c>
      <c r="H1662" s="1">
        <v>1468.7999999999997</v>
      </c>
      <c r="I1662" s="4">
        <v>7</v>
      </c>
      <c r="J1662" s="2" t="s">
        <v>66</v>
      </c>
      <c r="K1662" s="1">
        <f>Tabelle111[[#This Row],[Menge kg Nges]]/1000</f>
        <v>1.8143999999999998</v>
      </c>
      <c r="L1662" s="1">
        <f>Tabelle111[[#This Row],[Menge kg P2O5]]/1000</f>
        <v>1.4687999999999997</v>
      </c>
      <c r="M1662" s="1">
        <f>Tabelle111[[#This Row],[Menge t Nges]]/Tabelle111[[#This Row],[Anzahl Lieferscheine]]</f>
        <v>0.25919999999999999</v>
      </c>
      <c r="N1662" s="1">
        <f>Tabelle111[[#This Row],[Menge t P2O5]]/Tabelle111[[#This Row],[Anzahl Lieferscheine]]</f>
        <v>0.20982857142857139</v>
      </c>
    </row>
    <row r="1663" spans="1:14" x14ac:dyDescent="0.2">
      <c r="A1663" s="2" t="s">
        <v>28</v>
      </c>
      <c r="B1663" s="2" t="s">
        <v>5</v>
      </c>
      <c r="C1663" s="2" t="s">
        <v>6</v>
      </c>
      <c r="D1663" s="2" t="s">
        <v>15</v>
      </c>
      <c r="E1663" s="2" t="s">
        <v>19</v>
      </c>
      <c r="F1663" s="2" t="s">
        <v>61</v>
      </c>
      <c r="G1663" s="1">
        <v>3875.26</v>
      </c>
      <c r="H1663" s="1">
        <v>4349.12</v>
      </c>
      <c r="I1663" s="4">
        <v>3</v>
      </c>
      <c r="J1663" s="2" t="s">
        <v>66</v>
      </c>
      <c r="K1663" s="1">
        <f>Tabelle111[[#This Row],[Menge kg Nges]]/1000</f>
        <v>3.8752600000000004</v>
      </c>
      <c r="L1663" s="1">
        <f>Tabelle111[[#This Row],[Menge kg P2O5]]/1000</f>
        <v>4.3491200000000001</v>
      </c>
      <c r="M1663" s="1">
        <f>Tabelle111[[#This Row],[Menge t Nges]]/Tabelle111[[#This Row],[Anzahl Lieferscheine]]</f>
        <v>1.2917533333333335</v>
      </c>
      <c r="N1663" s="1">
        <f>Tabelle111[[#This Row],[Menge t P2O5]]/Tabelle111[[#This Row],[Anzahl Lieferscheine]]</f>
        <v>1.4497066666666667</v>
      </c>
    </row>
    <row r="1664" spans="1:14" x14ac:dyDescent="0.2">
      <c r="A1664" s="2" t="s">
        <v>28</v>
      </c>
      <c r="B1664" s="2" t="s">
        <v>5</v>
      </c>
      <c r="C1664" s="2" t="s">
        <v>6</v>
      </c>
      <c r="D1664" s="2" t="s">
        <v>15</v>
      </c>
      <c r="E1664" s="2" t="s">
        <v>9</v>
      </c>
      <c r="F1664" s="2" t="s">
        <v>61</v>
      </c>
      <c r="G1664" s="1">
        <v>537.29999999999995</v>
      </c>
      <c r="H1664" s="1">
        <v>222.75</v>
      </c>
      <c r="I1664" s="4">
        <v>1</v>
      </c>
      <c r="J1664" s="2" t="s">
        <v>66</v>
      </c>
      <c r="K1664" s="1">
        <f>Tabelle111[[#This Row],[Menge kg Nges]]/1000</f>
        <v>0.5373</v>
      </c>
      <c r="L1664" s="1">
        <f>Tabelle111[[#This Row],[Menge kg P2O5]]/1000</f>
        <v>0.22275</v>
      </c>
      <c r="M1664" s="1">
        <f>Tabelle111[[#This Row],[Menge t Nges]]/Tabelle111[[#This Row],[Anzahl Lieferscheine]]</f>
        <v>0.5373</v>
      </c>
      <c r="N1664" s="1">
        <f>Tabelle111[[#This Row],[Menge t P2O5]]/Tabelle111[[#This Row],[Anzahl Lieferscheine]]</f>
        <v>0.22275</v>
      </c>
    </row>
    <row r="1665" spans="1:14" x14ac:dyDescent="0.2">
      <c r="A1665" s="2" t="s">
        <v>28</v>
      </c>
      <c r="B1665" s="2" t="s">
        <v>5</v>
      </c>
      <c r="C1665" s="2" t="s">
        <v>6</v>
      </c>
      <c r="D1665" s="2" t="s">
        <v>15</v>
      </c>
      <c r="E1665" s="2" t="s">
        <v>10</v>
      </c>
      <c r="F1665" s="2" t="s">
        <v>61</v>
      </c>
      <c r="G1665" s="1">
        <v>756</v>
      </c>
      <c r="H1665" s="1">
        <v>322.2</v>
      </c>
      <c r="I1665" s="4">
        <v>2</v>
      </c>
      <c r="J1665" s="2" t="s">
        <v>66</v>
      </c>
      <c r="K1665" s="1">
        <f>Tabelle111[[#This Row],[Menge kg Nges]]/1000</f>
        <v>0.75600000000000001</v>
      </c>
      <c r="L1665" s="1">
        <f>Tabelle111[[#This Row],[Menge kg P2O5]]/1000</f>
        <v>0.32219999999999999</v>
      </c>
      <c r="M1665" s="1">
        <f>Tabelle111[[#This Row],[Menge t Nges]]/Tabelle111[[#This Row],[Anzahl Lieferscheine]]</f>
        <v>0.378</v>
      </c>
      <c r="N1665" s="1">
        <f>Tabelle111[[#This Row],[Menge t P2O5]]/Tabelle111[[#This Row],[Anzahl Lieferscheine]]</f>
        <v>0.16109999999999999</v>
      </c>
    </row>
    <row r="1666" spans="1:14" x14ac:dyDescent="0.2">
      <c r="A1666" s="2" t="s">
        <v>28</v>
      </c>
      <c r="B1666" s="2" t="s">
        <v>5</v>
      </c>
      <c r="C1666" s="2" t="s">
        <v>25</v>
      </c>
      <c r="D1666" s="2" t="s">
        <v>25</v>
      </c>
      <c r="E1666" s="2" t="s">
        <v>26</v>
      </c>
      <c r="F1666" s="2" t="s">
        <v>61</v>
      </c>
      <c r="G1666" s="1">
        <v>4141</v>
      </c>
      <c r="H1666" s="1">
        <v>1010</v>
      </c>
      <c r="I1666" s="4">
        <v>4</v>
      </c>
      <c r="J1666" s="2" t="s">
        <v>66</v>
      </c>
      <c r="K1666" s="1">
        <f>Tabelle111[[#This Row],[Menge kg Nges]]/1000</f>
        <v>4.141</v>
      </c>
      <c r="L1666" s="1">
        <f>Tabelle111[[#This Row],[Menge kg P2O5]]/1000</f>
        <v>1.01</v>
      </c>
      <c r="M1666" s="1">
        <f>Tabelle111[[#This Row],[Menge t Nges]]/Tabelle111[[#This Row],[Anzahl Lieferscheine]]</f>
        <v>1.03525</v>
      </c>
      <c r="N1666" s="1">
        <f>Tabelle111[[#This Row],[Menge t P2O5]]/Tabelle111[[#This Row],[Anzahl Lieferscheine]]</f>
        <v>0.2525</v>
      </c>
    </row>
    <row r="1667" spans="1:14" x14ac:dyDescent="0.2">
      <c r="A1667" s="2" t="s">
        <v>28</v>
      </c>
      <c r="B1667" s="2" t="s">
        <v>48</v>
      </c>
      <c r="C1667" s="2" t="s">
        <v>25</v>
      </c>
      <c r="D1667" s="2" t="s">
        <v>25</v>
      </c>
      <c r="E1667" s="2" t="s">
        <v>26</v>
      </c>
      <c r="F1667" s="2" t="s">
        <v>61</v>
      </c>
      <c r="G1667" s="1">
        <v>2800.48</v>
      </c>
      <c r="H1667" s="1">
        <v>1574</v>
      </c>
      <c r="I1667" s="4">
        <v>2</v>
      </c>
      <c r="J1667" s="2" t="s">
        <v>66</v>
      </c>
      <c r="K1667" s="1">
        <f>Tabelle111[[#This Row],[Menge kg Nges]]/1000</f>
        <v>2.8004799999999999</v>
      </c>
      <c r="L1667" s="1">
        <f>Tabelle111[[#This Row],[Menge kg P2O5]]/1000</f>
        <v>1.5740000000000001</v>
      </c>
      <c r="M1667" s="1">
        <f>Tabelle111[[#This Row],[Menge t Nges]]/Tabelle111[[#This Row],[Anzahl Lieferscheine]]</f>
        <v>1.4002399999999999</v>
      </c>
      <c r="N1667" s="1">
        <f>Tabelle111[[#This Row],[Menge t P2O5]]/Tabelle111[[#This Row],[Anzahl Lieferscheine]]</f>
        <v>0.78700000000000003</v>
      </c>
    </row>
    <row r="1668" spans="1:14" x14ac:dyDescent="0.2">
      <c r="A1668" s="2" t="s">
        <v>28</v>
      </c>
      <c r="B1668" s="2" t="s">
        <v>45</v>
      </c>
      <c r="C1668" s="2" t="s">
        <v>6</v>
      </c>
      <c r="D1668" s="2" t="s">
        <v>7</v>
      </c>
      <c r="E1668" s="2" t="s">
        <v>12</v>
      </c>
      <c r="F1668" s="2" t="s">
        <v>61</v>
      </c>
      <c r="G1668" s="1">
        <v>1170</v>
      </c>
      <c r="H1668" s="1">
        <v>660.75</v>
      </c>
      <c r="I1668" s="4">
        <v>3</v>
      </c>
      <c r="J1668" s="2" t="s">
        <v>66</v>
      </c>
      <c r="K1668" s="1">
        <f>Tabelle111[[#This Row],[Menge kg Nges]]/1000</f>
        <v>1.17</v>
      </c>
      <c r="L1668" s="1">
        <f>Tabelle111[[#This Row],[Menge kg P2O5]]/1000</f>
        <v>0.66074999999999995</v>
      </c>
      <c r="M1668" s="1">
        <f>Tabelle111[[#This Row],[Menge t Nges]]/Tabelle111[[#This Row],[Anzahl Lieferscheine]]</f>
        <v>0.38999999999999996</v>
      </c>
      <c r="N1668" s="1">
        <f>Tabelle111[[#This Row],[Menge t P2O5]]/Tabelle111[[#This Row],[Anzahl Lieferscheine]]</f>
        <v>0.22024999999999997</v>
      </c>
    </row>
    <row r="1669" spans="1:14" x14ac:dyDescent="0.2">
      <c r="A1669" s="2" t="s">
        <v>28</v>
      </c>
      <c r="B1669" s="2" t="s">
        <v>45</v>
      </c>
      <c r="C1669" s="2" t="s">
        <v>6</v>
      </c>
      <c r="D1669" s="2" t="s">
        <v>15</v>
      </c>
      <c r="E1669" s="2" t="s">
        <v>20</v>
      </c>
      <c r="F1669" s="2" t="s">
        <v>61</v>
      </c>
      <c r="G1669" s="1">
        <v>204</v>
      </c>
      <c r="H1669" s="1">
        <v>150</v>
      </c>
      <c r="I1669" s="4">
        <v>1</v>
      </c>
      <c r="J1669" s="2" t="s">
        <v>66</v>
      </c>
      <c r="K1669" s="1">
        <f>Tabelle111[[#This Row],[Menge kg Nges]]/1000</f>
        <v>0.20399999999999999</v>
      </c>
      <c r="L1669" s="1">
        <f>Tabelle111[[#This Row],[Menge kg P2O5]]/1000</f>
        <v>0.15</v>
      </c>
      <c r="M1669" s="1">
        <f>Tabelle111[[#This Row],[Menge t Nges]]/Tabelle111[[#This Row],[Anzahl Lieferscheine]]</f>
        <v>0.20399999999999999</v>
      </c>
      <c r="N1669" s="1">
        <f>Tabelle111[[#This Row],[Menge t P2O5]]/Tabelle111[[#This Row],[Anzahl Lieferscheine]]</f>
        <v>0.15</v>
      </c>
    </row>
    <row r="1670" spans="1:14" x14ac:dyDescent="0.2">
      <c r="A1670" s="2" t="s">
        <v>28</v>
      </c>
      <c r="B1670" s="2" t="s">
        <v>28</v>
      </c>
      <c r="C1670" s="2" t="s">
        <v>6</v>
      </c>
      <c r="D1670" s="2" t="s">
        <v>7</v>
      </c>
      <c r="E1670" s="2" t="s">
        <v>8</v>
      </c>
      <c r="F1670" s="2" t="s">
        <v>61</v>
      </c>
      <c r="G1670" s="1">
        <v>58609.100000000013</v>
      </c>
      <c r="H1670" s="1">
        <v>20482.699999999997</v>
      </c>
      <c r="I1670" s="4">
        <v>82</v>
      </c>
      <c r="J1670" s="2" t="s">
        <v>66</v>
      </c>
      <c r="K1670" s="1">
        <f>Tabelle111[[#This Row],[Menge kg Nges]]/1000</f>
        <v>58.609100000000012</v>
      </c>
      <c r="L1670" s="1">
        <f>Tabelle111[[#This Row],[Menge kg P2O5]]/1000</f>
        <v>20.482699999999998</v>
      </c>
      <c r="M1670" s="1">
        <f>Tabelle111[[#This Row],[Menge t Nges]]/Tabelle111[[#This Row],[Anzahl Lieferscheine]]</f>
        <v>0.71474512195121964</v>
      </c>
      <c r="N1670" s="1">
        <f>Tabelle111[[#This Row],[Menge t P2O5]]/Tabelle111[[#This Row],[Anzahl Lieferscheine]]</f>
        <v>0.24978902439024386</v>
      </c>
    </row>
    <row r="1671" spans="1:14" x14ac:dyDescent="0.2">
      <c r="A1671" s="2" t="s">
        <v>28</v>
      </c>
      <c r="B1671" s="2" t="s">
        <v>28</v>
      </c>
      <c r="C1671" s="2" t="s">
        <v>6</v>
      </c>
      <c r="D1671" s="2" t="s">
        <v>7</v>
      </c>
      <c r="E1671" s="2" t="s">
        <v>9</v>
      </c>
      <c r="F1671" s="2" t="s">
        <v>61</v>
      </c>
      <c r="G1671" s="1">
        <v>66747.439999999973</v>
      </c>
      <c r="H1671" s="1">
        <v>26674.2</v>
      </c>
      <c r="I1671" s="4">
        <v>117</v>
      </c>
      <c r="J1671" s="2" t="s">
        <v>66</v>
      </c>
      <c r="K1671" s="1">
        <f>Tabelle111[[#This Row],[Menge kg Nges]]/1000</f>
        <v>66.747439999999969</v>
      </c>
      <c r="L1671" s="1">
        <f>Tabelle111[[#This Row],[Menge kg P2O5]]/1000</f>
        <v>26.674199999999999</v>
      </c>
      <c r="M1671" s="1">
        <f>Tabelle111[[#This Row],[Menge t Nges]]/Tabelle111[[#This Row],[Anzahl Lieferscheine]]</f>
        <v>0.57049094017093993</v>
      </c>
      <c r="N1671" s="1">
        <f>Tabelle111[[#This Row],[Menge t P2O5]]/Tabelle111[[#This Row],[Anzahl Lieferscheine]]</f>
        <v>0.22798461538461537</v>
      </c>
    </row>
    <row r="1672" spans="1:14" x14ac:dyDescent="0.2">
      <c r="A1672" s="2" t="s">
        <v>28</v>
      </c>
      <c r="B1672" s="2" t="s">
        <v>28</v>
      </c>
      <c r="C1672" s="2" t="s">
        <v>6</v>
      </c>
      <c r="D1672" s="2" t="s">
        <v>7</v>
      </c>
      <c r="E1672" s="2" t="s">
        <v>10</v>
      </c>
      <c r="F1672" s="2" t="s">
        <v>61</v>
      </c>
      <c r="G1672" s="1">
        <v>6232.6</v>
      </c>
      <c r="H1672" s="1">
        <v>2544.1999999999998</v>
      </c>
      <c r="I1672" s="4">
        <v>12</v>
      </c>
      <c r="J1672" s="2" t="s">
        <v>66</v>
      </c>
      <c r="K1672" s="1">
        <f>Tabelle111[[#This Row],[Menge kg Nges]]/1000</f>
        <v>6.2326000000000006</v>
      </c>
      <c r="L1672" s="1">
        <f>Tabelle111[[#This Row],[Menge kg P2O5]]/1000</f>
        <v>2.5442</v>
      </c>
      <c r="M1672" s="1">
        <f>Tabelle111[[#This Row],[Menge t Nges]]/Tabelle111[[#This Row],[Anzahl Lieferscheine]]</f>
        <v>0.51938333333333342</v>
      </c>
      <c r="N1672" s="1">
        <f>Tabelle111[[#This Row],[Menge t P2O5]]/Tabelle111[[#This Row],[Anzahl Lieferscheine]]</f>
        <v>0.21201666666666666</v>
      </c>
    </row>
    <row r="1673" spans="1:14" x14ac:dyDescent="0.2">
      <c r="A1673" s="2" t="s">
        <v>28</v>
      </c>
      <c r="B1673" s="2" t="s">
        <v>28</v>
      </c>
      <c r="C1673" s="2" t="s">
        <v>6</v>
      </c>
      <c r="D1673" s="2" t="s">
        <v>7</v>
      </c>
      <c r="E1673" s="2" t="s">
        <v>12</v>
      </c>
      <c r="F1673" s="2" t="s">
        <v>61</v>
      </c>
      <c r="G1673" s="1">
        <v>92017.600000000006</v>
      </c>
      <c r="H1673" s="1">
        <v>52886.070000000007</v>
      </c>
      <c r="I1673" s="4">
        <v>176</v>
      </c>
      <c r="J1673" s="2" t="s">
        <v>66</v>
      </c>
      <c r="K1673" s="1">
        <f>Tabelle111[[#This Row],[Menge kg Nges]]/1000</f>
        <v>92.017600000000002</v>
      </c>
      <c r="L1673" s="1">
        <f>Tabelle111[[#This Row],[Menge kg P2O5]]/1000</f>
        <v>52.886070000000004</v>
      </c>
      <c r="M1673" s="1">
        <f>Tabelle111[[#This Row],[Menge t Nges]]/Tabelle111[[#This Row],[Anzahl Lieferscheine]]</f>
        <v>0.5228272727272727</v>
      </c>
      <c r="N1673" s="1">
        <f>Tabelle111[[#This Row],[Menge t P2O5]]/Tabelle111[[#This Row],[Anzahl Lieferscheine]]</f>
        <v>0.3004890340909091</v>
      </c>
    </row>
    <row r="1674" spans="1:14" x14ac:dyDescent="0.2">
      <c r="A1674" s="2" t="s">
        <v>28</v>
      </c>
      <c r="B1674" s="2" t="s">
        <v>28</v>
      </c>
      <c r="C1674" s="2" t="s">
        <v>6</v>
      </c>
      <c r="D1674" s="2" t="s">
        <v>7</v>
      </c>
      <c r="E1674" s="2" t="s">
        <v>13</v>
      </c>
      <c r="F1674" s="2" t="s">
        <v>61</v>
      </c>
      <c r="G1674" s="1">
        <v>6138</v>
      </c>
      <c r="H1674" s="1">
        <v>4158</v>
      </c>
      <c r="I1674" s="4">
        <v>6</v>
      </c>
      <c r="J1674" s="2" t="s">
        <v>66</v>
      </c>
      <c r="K1674" s="1">
        <f>Tabelle111[[#This Row],[Menge kg Nges]]/1000</f>
        <v>6.1379999999999999</v>
      </c>
      <c r="L1674" s="1">
        <f>Tabelle111[[#This Row],[Menge kg P2O5]]/1000</f>
        <v>4.1580000000000004</v>
      </c>
      <c r="M1674" s="1">
        <f>Tabelle111[[#This Row],[Menge t Nges]]/Tabelle111[[#This Row],[Anzahl Lieferscheine]]</f>
        <v>1.0229999999999999</v>
      </c>
      <c r="N1674" s="1">
        <f>Tabelle111[[#This Row],[Menge t P2O5]]/Tabelle111[[#This Row],[Anzahl Lieferscheine]]</f>
        <v>0.69300000000000006</v>
      </c>
    </row>
    <row r="1675" spans="1:14" x14ac:dyDescent="0.2">
      <c r="A1675" s="2" t="s">
        <v>28</v>
      </c>
      <c r="B1675" s="2" t="s">
        <v>28</v>
      </c>
      <c r="C1675" s="2" t="s">
        <v>6</v>
      </c>
      <c r="D1675" s="2" t="s">
        <v>7</v>
      </c>
      <c r="E1675" s="2" t="s">
        <v>14</v>
      </c>
      <c r="F1675" s="2" t="s">
        <v>61</v>
      </c>
      <c r="G1675" s="1">
        <v>43752.11</v>
      </c>
      <c r="H1675" s="1">
        <v>23524.719999999994</v>
      </c>
      <c r="I1675" s="4">
        <v>74</v>
      </c>
      <c r="J1675" s="2" t="s">
        <v>66</v>
      </c>
      <c r="K1675" s="1">
        <f>Tabelle111[[#This Row],[Menge kg Nges]]/1000</f>
        <v>43.752110000000002</v>
      </c>
      <c r="L1675" s="1">
        <f>Tabelle111[[#This Row],[Menge kg P2O5]]/1000</f>
        <v>23.524719999999995</v>
      </c>
      <c r="M1675" s="1">
        <f>Tabelle111[[#This Row],[Menge t Nges]]/Tabelle111[[#This Row],[Anzahl Lieferscheine]]</f>
        <v>0.59124472972972975</v>
      </c>
      <c r="N1675" s="1">
        <f>Tabelle111[[#This Row],[Menge t P2O5]]/Tabelle111[[#This Row],[Anzahl Lieferscheine]]</f>
        <v>0.31790162162162156</v>
      </c>
    </row>
    <row r="1676" spans="1:14" x14ac:dyDescent="0.2">
      <c r="A1676" s="2" t="s">
        <v>28</v>
      </c>
      <c r="B1676" s="2" t="s">
        <v>28</v>
      </c>
      <c r="C1676" s="2" t="s">
        <v>6</v>
      </c>
      <c r="D1676" s="2" t="s">
        <v>15</v>
      </c>
      <c r="E1676" s="2" t="s">
        <v>8</v>
      </c>
      <c r="F1676" s="2" t="s">
        <v>61</v>
      </c>
      <c r="G1676" s="1">
        <v>616</v>
      </c>
      <c r="H1676" s="1">
        <v>728</v>
      </c>
      <c r="I1676" s="4">
        <v>2</v>
      </c>
      <c r="J1676" s="2" t="s">
        <v>66</v>
      </c>
      <c r="K1676" s="1">
        <f>Tabelle111[[#This Row],[Menge kg Nges]]/1000</f>
        <v>0.61599999999999999</v>
      </c>
      <c r="L1676" s="1">
        <f>Tabelle111[[#This Row],[Menge kg P2O5]]/1000</f>
        <v>0.72799999999999998</v>
      </c>
      <c r="M1676" s="1">
        <f>Tabelle111[[#This Row],[Menge t Nges]]/Tabelle111[[#This Row],[Anzahl Lieferscheine]]</f>
        <v>0.308</v>
      </c>
      <c r="N1676" s="1">
        <f>Tabelle111[[#This Row],[Menge t P2O5]]/Tabelle111[[#This Row],[Anzahl Lieferscheine]]</f>
        <v>0.36399999999999999</v>
      </c>
    </row>
    <row r="1677" spans="1:14" x14ac:dyDescent="0.2">
      <c r="A1677" s="2" t="s">
        <v>28</v>
      </c>
      <c r="B1677" s="2" t="s">
        <v>28</v>
      </c>
      <c r="C1677" s="2" t="s">
        <v>6</v>
      </c>
      <c r="D1677" s="2" t="s">
        <v>15</v>
      </c>
      <c r="E1677" s="2" t="s">
        <v>16</v>
      </c>
      <c r="F1677" s="2" t="s">
        <v>61</v>
      </c>
      <c r="G1677" s="1">
        <v>174.75</v>
      </c>
      <c r="H1677" s="1">
        <v>159.75</v>
      </c>
      <c r="I1677" s="4">
        <v>1</v>
      </c>
      <c r="J1677" s="2" t="s">
        <v>66</v>
      </c>
      <c r="K1677" s="1">
        <f>Tabelle111[[#This Row],[Menge kg Nges]]/1000</f>
        <v>0.17474999999999999</v>
      </c>
      <c r="L1677" s="1">
        <f>Tabelle111[[#This Row],[Menge kg P2O5]]/1000</f>
        <v>0.15975</v>
      </c>
      <c r="M1677" s="1">
        <f>Tabelle111[[#This Row],[Menge t Nges]]/Tabelle111[[#This Row],[Anzahl Lieferscheine]]</f>
        <v>0.17474999999999999</v>
      </c>
      <c r="N1677" s="1">
        <f>Tabelle111[[#This Row],[Menge t P2O5]]/Tabelle111[[#This Row],[Anzahl Lieferscheine]]</f>
        <v>0.15975</v>
      </c>
    </row>
    <row r="1678" spans="1:14" x14ac:dyDescent="0.2">
      <c r="A1678" s="2" t="s">
        <v>28</v>
      </c>
      <c r="B1678" s="2" t="s">
        <v>28</v>
      </c>
      <c r="C1678" s="2" t="s">
        <v>6</v>
      </c>
      <c r="D1678" s="2" t="s">
        <v>15</v>
      </c>
      <c r="E1678" s="2" t="s">
        <v>17</v>
      </c>
      <c r="F1678" s="2" t="s">
        <v>61</v>
      </c>
      <c r="G1678" s="1">
        <v>4435.2</v>
      </c>
      <c r="H1678" s="1">
        <v>1126.4000000000001</v>
      </c>
      <c r="I1678" s="4">
        <v>8</v>
      </c>
      <c r="J1678" s="2" t="s">
        <v>66</v>
      </c>
      <c r="K1678" s="1">
        <f>Tabelle111[[#This Row],[Menge kg Nges]]/1000</f>
        <v>4.4352</v>
      </c>
      <c r="L1678" s="1">
        <f>Tabelle111[[#This Row],[Menge kg P2O5]]/1000</f>
        <v>1.1264000000000001</v>
      </c>
      <c r="M1678" s="1">
        <f>Tabelle111[[#This Row],[Menge t Nges]]/Tabelle111[[#This Row],[Anzahl Lieferscheine]]</f>
        <v>0.5544</v>
      </c>
      <c r="N1678" s="1">
        <f>Tabelle111[[#This Row],[Menge t P2O5]]/Tabelle111[[#This Row],[Anzahl Lieferscheine]]</f>
        <v>0.14080000000000001</v>
      </c>
    </row>
    <row r="1679" spans="1:14" x14ac:dyDescent="0.2">
      <c r="A1679" s="2" t="s">
        <v>28</v>
      </c>
      <c r="B1679" s="2" t="s">
        <v>28</v>
      </c>
      <c r="C1679" s="2" t="s">
        <v>6</v>
      </c>
      <c r="D1679" s="2" t="s">
        <v>15</v>
      </c>
      <c r="E1679" s="2" t="s">
        <v>18</v>
      </c>
      <c r="F1679" s="2" t="s">
        <v>61</v>
      </c>
      <c r="G1679" s="1">
        <v>4365.8</v>
      </c>
      <c r="H1679" s="1">
        <v>3913.2</v>
      </c>
      <c r="I1679" s="4">
        <v>12</v>
      </c>
      <c r="J1679" s="2" t="s">
        <v>66</v>
      </c>
      <c r="K1679" s="1">
        <f>Tabelle111[[#This Row],[Menge kg Nges]]/1000</f>
        <v>4.3658000000000001</v>
      </c>
      <c r="L1679" s="1">
        <f>Tabelle111[[#This Row],[Menge kg P2O5]]/1000</f>
        <v>3.9131999999999998</v>
      </c>
      <c r="M1679" s="1">
        <f>Tabelle111[[#This Row],[Menge t Nges]]/Tabelle111[[#This Row],[Anzahl Lieferscheine]]</f>
        <v>0.36381666666666668</v>
      </c>
      <c r="N1679" s="1">
        <f>Tabelle111[[#This Row],[Menge t P2O5]]/Tabelle111[[#This Row],[Anzahl Lieferscheine]]</f>
        <v>0.3261</v>
      </c>
    </row>
    <row r="1680" spans="1:14" x14ac:dyDescent="0.2">
      <c r="A1680" s="2" t="s">
        <v>28</v>
      </c>
      <c r="B1680" s="2" t="s">
        <v>28</v>
      </c>
      <c r="C1680" s="2" t="s">
        <v>6</v>
      </c>
      <c r="D1680" s="2" t="s">
        <v>15</v>
      </c>
      <c r="E1680" s="2" t="s">
        <v>19</v>
      </c>
      <c r="F1680" s="2" t="s">
        <v>61</v>
      </c>
      <c r="G1680" s="1">
        <v>4087.18</v>
      </c>
      <c r="H1680" s="1">
        <v>4875</v>
      </c>
      <c r="I1680" s="4">
        <v>6</v>
      </c>
      <c r="J1680" s="2" t="s">
        <v>66</v>
      </c>
      <c r="K1680" s="1">
        <f>Tabelle111[[#This Row],[Menge kg Nges]]/1000</f>
        <v>4.08718</v>
      </c>
      <c r="L1680" s="1">
        <f>Tabelle111[[#This Row],[Menge kg P2O5]]/1000</f>
        <v>4.875</v>
      </c>
      <c r="M1680" s="1">
        <f>Tabelle111[[#This Row],[Menge t Nges]]/Tabelle111[[#This Row],[Anzahl Lieferscheine]]</f>
        <v>0.68119666666666667</v>
      </c>
      <c r="N1680" s="1">
        <f>Tabelle111[[#This Row],[Menge t P2O5]]/Tabelle111[[#This Row],[Anzahl Lieferscheine]]</f>
        <v>0.8125</v>
      </c>
    </row>
    <row r="1681" spans="1:14" x14ac:dyDescent="0.2">
      <c r="A1681" s="2" t="s">
        <v>28</v>
      </c>
      <c r="B1681" s="2" t="s">
        <v>28</v>
      </c>
      <c r="C1681" s="2" t="s">
        <v>6</v>
      </c>
      <c r="D1681" s="2" t="s">
        <v>15</v>
      </c>
      <c r="E1681" s="2" t="s">
        <v>20</v>
      </c>
      <c r="F1681" s="2" t="s">
        <v>61</v>
      </c>
      <c r="G1681" s="1">
        <v>4418.3999999999996</v>
      </c>
      <c r="H1681" s="1">
        <v>2940</v>
      </c>
      <c r="I1681" s="4">
        <v>13</v>
      </c>
      <c r="J1681" s="2" t="s">
        <v>66</v>
      </c>
      <c r="K1681" s="1">
        <f>Tabelle111[[#This Row],[Menge kg Nges]]/1000</f>
        <v>4.4183999999999992</v>
      </c>
      <c r="L1681" s="1">
        <f>Tabelle111[[#This Row],[Menge kg P2O5]]/1000</f>
        <v>2.94</v>
      </c>
      <c r="M1681" s="1">
        <f>Tabelle111[[#This Row],[Menge t Nges]]/Tabelle111[[#This Row],[Anzahl Lieferscheine]]</f>
        <v>0.33987692307692302</v>
      </c>
      <c r="N1681" s="1">
        <f>Tabelle111[[#This Row],[Menge t P2O5]]/Tabelle111[[#This Row],[Anzahl Lieferscheine]]</f>
        <v>0.22615384615384615</v>
      </c>
    </row>
    <row r="1682" spans="1:14" x14ac:dyDescent="0.2">
      <c r="A1682" s="2" t="s">
        <v>28</v>
      </c>
      <c r="B1682" s="2" t="s">
        <v>28</v>
      </c>
      <c r="C1682" s="2" t="s">
        <v>6</v>
      </c>
      <c r="D1682" s="2" t="s">
        <v>15</v>
      </c>
      <c r="E1682" s="2" t="s">
        <v>21</v>
      </c>
      <c r="F1682" s="2" t="s">
        <v>61</v>
      </c>
      <c r="G1682" s="1">
        <v>13854.210000000001</v>
      </c>
      <c r="H1682" s="1">
        <v>8211.66</v>
      </c>
      <c r="I1682" s="4">
        <v>23</v>
      </c>
      <c r="J1682" s="2" t="s">
        <v>66</v>
      </c>
      <c r="K1682" s="1">
        <f>Tabelle111[[#This Row],[Menge kg Nges]]/1000</f>
        <v>13.85421</v>
      </c>
      <c r="L1682" s="1">
        <f>Tabelle111[[#This Row],[Menge kg P2O5]]/1000</f>
        <v>8.2116600000000002</v>
      </c>
      <c r="M1682" s="1">
        <f>Tabelle111[[#This Row],[Menge t Nges]]/Tabelle111[[#This Row],[Anzahl Lieferscheine]]</f>
        <v>0.60235695652173915</v>
      </c>
      <c r="N1682" s="1">
        <f>Tabelle111[[#This Row],[Menge t P2O5]]/Tabelle111[[#This Row],[Anzahl Lieferscheine]]</f>
        <v>0.35702869565217393</v>
      </c>
    </row>
    <row r="1683" spans="1:14" x14ac:dyDescent="0.2">
      <c r="A1683" s="2" t="s">
        <v>28</v>
      </c>
      <c r="B1683" s="2" t="s">
        <v>28</v>
      </c>
      <c r="C1683" s="2" t="s">
        <v>6</v>
      </c>
      <c r="D1683" s="2" t="s">
        <v>15</v>
      </c>
      <c r="E1683" s="2" t="s">
        <v>9</v>
      </c>
      <c r="F1683" s="2" t="s">
        <v>61</v>
      </c>
      <c r="G1683" s="1">
        <v>30876.780000000002</v>
      </c>
      <c r="H1683" s="1">
        <v>15771.149999999998</v>
      </c>
      <c r="I1683" s="4">
        <v>94</v>
      </c>
      <c r="J1683" s="2" t="s">
        <v>66</v>
      </c>
      <c r="K1683" s="1">
        <f>Tabelle111[[#This Row],[Menge kg Nges]]/1000</f>
        <v>30.876780000000004</v>
      </c>
      <c r="L1683" s="1">
        <f>Tabelle111[[#This Row],[Menge kg P2O5]]/1000</f>
        <v>15.771149999999999</v>
      </c>
      <c r="M1683" s="1">
        <f>Tabelle111[[#This Row],[Menge t Nges]]/Tabelle111[[#This Row],[Anzahl Lieferscheine]]</f>
        <v>0.32847638297872345</v>
      </c>
      <c r="N1683" s="1">
        <f>Tabelle111[[#This Row],[Menge t P2O5]]/Tabelle111[[#This Row],[Anzahl Lieferscheine]]</f>
        <v>0.16777819148936168</v>
      </c>
    </row>
    <row r="1684" spans="1:14" x14ac:dyDescent="0.2">
      <c r="A1684" s="2" t="s">
        <v>28</v>
      </c>
      <c r="B1684" s="2" t="s">
        <v>28</v>
      </c>
      <c r="C1684" s="2" t="s">
        <v>6</v>
      </c>
      <c r="D1684" s="2" t="s">
        <v>15</v>
      </c>
      <c r="E1684" s="2" t="s">
        <v>10</v>
      </c>
      <c r="F1684" s="2" t="s">
        <v>61</v>
      </c>
      <c r="G1684" s="1">
        <v>19537.2</v>
      </c>
      <c r="H1684" s="1">
        <v>8340.1200000000008</v>
      </c>
      <c r="I1684" s="4">
        <v>34</v>
      </c>
      <c r="J1684" s="2" t="s">
        <v>66</v>
      </c>
      <c r="K1684" s="1">
        <f>Tabelle111[[#This Row],[Menge kg Nges]]/1000</f>
        <v>19.537200000000002</v>
      </c>
      <c r="L1684" s="1">
        <f>Tabelle111[[#This Row],[Menge kg P2O5]]/1000</f>
        <v>8.3401200000000006</v>
      </c>
      <c r="M1684" s="1">
        <f>Tabelle111[[#This Row],[Menge t Nges]]/Tabelle111[[#This Row],[Anzahl Lieferscheine]]</f>
        <v>0.57462352941176476</v>
      </c>
      <c r="N1684" s="1">
        <f>Tabelle111[[#This Row],[Menge t P2O5]]/Tabelle111[[#This Row],[Anzahl Lieferscheine]]</f>
        <v>0.24529764705882354</v>
      </c>
    </row>
    <row r="1685" spans="1:14" x14ac:dyDescent="0.2">
      <c r="A1685" s="2" t="s">
        <v>28</v>
      </c>
      <c r="B1685" s="2" t="s">
        <v>28</v>
      </c>
      <c r="C1685" s="2" t="s">
        <v>6</v>
      </c>
      <c r="D1685" s="2" t="s">
        <v>15</v>
      </c>
      <c r="E1685" s="2" t="s">
        <v>23</v>
      </c>
      <c r="F1685" s="2" t="s">
        <v>61</v>
      </c>
      <c r="G1685" s="1">
        <v>310</v>
      </c>
      <c r="H1685" s="1">
        <v>127.87</v>
      </c>
      <c r="I1685" s="4">
        <v>3</v>
      </c>
      <c r="J1685" s="2" t="s">
        <v>66</v>
      </c>
      <c r="K1685" s="1">
        <f>Tabelle111[[#This Row],[Menge kg Nges]]/1000</f>
        <v>0.31</v>
      </c>
      <c r="L1685" s="1">
        <f>Tabelle111[[#This Row],[Menge kg P2O5]]/1000</f>
        <v>0.12787000000000001</v>
      </c>
      <c r="M1685" s="1">
        <f>Tabelle111[[#This Row],[Menge t Nges]]/Tabelle111[[#This Row],[Anzahl Lieferscheine]]</f>
        <v>0.10333333333333333</v>
      </c>
      <c r="N1685" s="1">
        <f>Tabelle111[[#This Row],[Menge t P2O5]]/Tabelle111[[#This Row],[Anzahl Lieferscheine]]</f>
        <v>4.2623333333333339E-2</v>
      </c>
    </row>
    <row r="1686" spans="1:14" x14ac:dyDescent="0.2">
      <c r="A1686" s="2" t="s">
        <v>28</v>
      </c>
      <c r="B1686" s="2" t="s">
        <v>28</v>
      </c>
      <c r="C1686" s="2" t="s">
        <v>25</v>
      </c>
      <c r="D1686" s="2" t="s">
        <v>25</v>
      </c>
      <c r="E1686" s="2" t="s">
        <v>26</v>
      </c>
      <c r="F1686" s="2" t="s">
        <v>61</v>
      </c>
      <c r="G1686" s="1">
        <v>138826.17000000001</v>
      </c>
      <c r="H1686" s="1">
        <v>74758.160000000018</v>
      </c>
      <c r="I1686" s="4">
        <v>182</v>
      </c>
      <c r="J1686" s="2" t="s">
        <v>66</v>
      </c>
      <c r="K1686" s="1">
        <f>Tabelle111[[#This Row],[Menge kg Nges]]/1000</f>
        <v>138.82617000000002</v>
      </c>
      <c r="L1686" s="1">
        <f>Tabelle111[[#This Row],[Menge kg P2O5]]/1000</f>
        <v>74.758160000000018</v>
      </c>
      <c r="M1686" s="1">
        <f>Tabelle111[[#This Row],[Menge t Nges]]/Tabelle111[[#This Row],[Anzahl Lieferscheine]]</f>
        <v>0.76278115384615397</v>
      </c>
      <c r="N1686" s="1">
        <f>Tabelle111[[#This Row],[Menge t P2O5]]/Tabelle111[[#This Row],[Anzahl Lieferscheine]]</f>
        <v>0.41075912087912098</v>
      </c>
    </row>
    <row r="1687" spans="1:14" x14ac:dyDescent="0.2">
      <c r="A1687" s="2" t="s">
        <v>28</v>
      </c>
      <c r="B1687" s="2" t="s">
        <v>56</v>
      </c>
      <c r="C1687" s="2" t="s">
        <v>6</v>
      </c>
      <c r="D1687" s="2" t="s">
        <v>15</v>
      </c>
      <c r="E1687" s="2" t="s">
        <v>21</v>
      </c>
      <c r="F1687" s="2" t="s">
        <v>61</v>
      </c>
      <c r="G1687" s="1">
        <v>1365</v>
      </c>
      <c r="H1687" s="1">
        <v>1105</v>
      </c>
      <c r="I1687" s="4">
        <v>1</v>
      </c>
      <c r="J1687" s="2" t="s">
        <v>66</v>
      </c>
      <c r="K1687" s="1">
        <f>Tabelle111[[#This Row],[Menge kg Nges]]/1000</f>
        <v>1.365</v>
      </c>
      <c r="L1687" s="1">
        <f>Tabelle111[[#This Row],[Menge kg P2O5]]/1000</f>
        <v>1.105</v>
      </c>
      <c r="M1687" s="1">
        <f>Tabelle111[[#This Row],[Menge t Nges]]/Tabelle111[[#This Row],[Anzahl Lieferscheine]]</f>
        <v>1.365</v>
      </c>
      <c r="N1687" s="1">
        <f>Tabelle111[[#This Row],[Menge t P2O5]]/Tabelle111[[#This Row],[Anzahl Lieferscheine]]</f>
        <v>1.105</v>
      </c>
    </row>
    <row r="1688" spans="1:14" x14ac:dyDescent="0.2">
      <c r="A1688" s="2" t="s">
        <v>28</v>
      </c>
      <c r="B1688" s="2" t="s">
        <v>56</v>
      </c>
      <c r="C1688" s="2" t="s">
        <v>25</v>
      </c>
      <c r="D1688" s="2" t="s">
        <v>25</v>
      </c>
      <c r="E1688" s="2" t="s">
        <v>26</v>
      </c>
      <c r="F1688" s="2" t="s">
        <v>61</v>
      </c>
      <c r="G1688" s="1">
        <v>50293.55</v>
      </c>
      <c r="H1688" s="1">
        <v>20620.850000000002</v>
      </c>
      <c r="I1688" s="4">
        <v>43</v>
      </c>
      <c r="J1688" s="2" t="s">
        <v>66</v>
      </c>
      <c r="K1688" s="1">
        <f>Tabelle111[[#This Row],[Menge kg Nges]]/1000</f>
        <v>50.293550000000003</v>
      </c>
      <c r="L1688" s="1">
        <f>Tabelle111[[#This Row],[Menge kg P2O5]]/1000</f>
        <v>20.620850000000001</v>
      </c>
      <c r="M1688" s="1">
        <f>Tabelle111[[#This Row],[Menge t Nges]]/Tabelle111[[#This Row],[Anzahl Lieferscheine]]</f>
        <v>1.1696174418604652</v>
      </c>
      <c r="N1688" s="1">
        <f>Tabelle111[[#This Row],[Menge t P2O5]]/Tabelle111[[#This Row],[Anzahl Lieferscheine]]</f>
        <v>0.47955465116279072</v>
      </c>
    </row>
    <row r="1689" spans="1:14" x14ac:dyDescent="0.2">
      <c r="A1689" s="2" t="s">
        <v>56</v>
      </c>
      <c r="B1689" s="2" t="s">
        <v>28</v>
      </c>
      <c r="C1689" s="2" t="s">
        <v>6</v>
      </c>
      <c r="D1689" s="2" t="s">
        <v>15</v>
      </c>
      <c r="E1689" s="2" t="s">
        <v>18</v>
      </c>
      <c r="F1689" s="2" t="s">
        <v>61</v>
      </c>
      <c r="G1689" s="1">
        <v>1196.52</v>
      </c>
      <c r="H1689" s="1">
        <v>549</v>
      </c>
      <c r="I1689" s="4">
        <v>3</v>
      </c>
      <c r="J1689" s="2" t="s">
        <v>66</v>
      </c>
      <c r="K1689" s="1">
        <f>Tabelle111[[#This Row],[Menge kg Nges]]/1000</f>
        <v>1.19652</v>
      </c>
      <c r="L1689" s="1">
        <f>Tabelle111[[#This Row],[Menge kg P2O5]]/1000</f>
        <v>0.54900000000000004</v>
      </c>
      <c r="M1689" s="1">
        <f>Tabelle111[[#This Row],[Menge t Nges]]/Tabelle111[[#This Row],[Anzahl Lieferscheine]]</f>
        <v>0.39884000000000003</v>
      </c>
      <c r="N1689" s="1">
        <f>Tabelle111[[#This Row],[Menge t P2O5]]/Tabelle111[[#This Row],[Anzahl Lieferscheine]]</f>
        <v>0.18300000000000002</v>
      </c>
    </row>
    <row r="1690" spans="1:14" x14ac:dyDescent="0.2">
      <c r="A1690" s="2" t="s">
        <v>56</v>
      </c>
      <c r="B1690" s="2" t="s">
        <v>28</v>
      </c>
      <c r="C1690" s="2" t="s">
        <v>6</v>
      </c>
      <c r="D1690" s="2" t="s">
        <v>15</v>
      </c>
      <c r="E1690" s="2" t="s">
        <v>9</v>
      </c>
      <c r="F1690" s="2" t="s">
        <v>61</v>
      </c>
      <c r="G1690" s="1">
        <v>1943.04</v>
      </c>
      <c r="H1690" s="1">
        <v>1267.2</v>
      </c>
      <c r="I1690" s="4">
        <v>10</v>
      </c>
      <c r="J1690" s="2" t="s">
        <v>66</v>
      </c>
      <c r="K1690" s="1">
        <f>Tabelle111[[#This Row],[Menge kg Nges]]/1000</f>
        <v>1.9430399999999999</v>
      </c>
      <c r="L1690" s="1">
        <f>Tabelle111[[#This Row],[Menge kg P2O5]]/1000</f>
        <v>1.2672000000000001</v>
      </c>
      <c r="M1690" s="1">
        <f>Tabelle111[[#This Row],[Menge t Nges]]/Tabelle111[[#This Row],[Anzahl Lieferscheine]]</f>
        <v>0.19430399999999998</v>
      </c>
      <c r="N1690" s="1">
        <f>Tabelle111[[#This Row],[Menge t P2O5]]/Tabelle111[[#This Row],[Anzahl Lieferscheine]]</f>
        <v>0.12672</v>
      </c>
    </row>
    <row r="1691" spans="1:14" x14ac:dyDescent="0.2">
      <c r="A1691" s="2" t="s">
        <v>56</v>
      </c>
      <c r="B1691" s="2" t="s">
        <v>28</v>
      </c>
      <c r="C1691" s="2" t="s">
        <v>6</v>
      </c>
      <c r="D1691" s="2" t="s">
        <v>15</v>
      </c>
      <c r="E1691" s="2" t="s">
        <v>10</v>
      </c>
      <c r="F1691" s="2" t="s">
        <v>61</v>
      </c>
      <c r="G1691" s="1">
        <v>729</v>
      </c>
      <c r="H1691" s="1">
        <v>311.39999999999998</v>
      </c>
      <c r="I1691" s="4">
        <v>1</v>
      </c>
      <c r="J1691" s="2" t="s">
        <v>66</v>
      </c>
      <c r="K1691" s="1">
        <f>Tabelle111[[#This Row],[Menge kg Nges]]/1000</f>
        <v>0.72899999999999998</v>
      </c>
      <c r="L1691" s="1">
        <f>Tabelle111[[#This Row],[Menge kg P2O5]]/1000</f>
        <v>0.31139999999999995</v>
      </c>
      <c r="M1691" s="1">
        <f>Tabelle111[[#This Row],[Menge t Nges]]/Tabelle111[[#This Row],[Anzahl Lieferscheine]]</f>
        <v>0.72899999999999998</v>
      </c>
      <c r="N1691" s="1">
        <f>Tabelle111[[#This Row],[Menge t P2O5]]/Tabelle111[[#This Row],[Anzahl Lieferscheine]]</f>
        <v>0.31139999999999995</v>
      </c>
    </row>
    <row r="1692" spans="1:14" x14ac:dyDescent="0.2">
      <c r="A1692" s="2" t="s">
        <v>56</v>
      </c>
      <c r="B1692" s="2" t="s">
        <v>56</v>
      </c>
      <c r="C1692" s="2" t="s">
        <v>6</v>
      </c>
      <c r="D1692" s="2" t="s">
        <v>7</v>
      </c>
      <c r="E1692" s="2" t="s">
        <v>8</v>
      </c>
      <c r="F1692" s="2" t="s">
        <v>61</v>
      </c>
      <c r="G1692" s="1">
        <v>34544.670000000013</v>
      </c>
      <c r="H1692" s="1">
        <v>12644.419999999998</v>
      </c>
      <c r="I1692" s="4">
        <v>21</v>
      </c>
      <c r="J1692" s="2" t="s">
        <v>66</v>
      </c>
      <c r="K1692" s="1">
        <f>Tabelle111[[#This Row],[Menge kg Nges]]/1000</f>
        <v>34.544670000000011</v>
      </c>
      <c r="L1692" s="1">
        <f>Tabelle111[[#This Row],[Menge kg P2O5]]/1000</f>
        <v>12.644419999999998</v>
      </c>
      <c r="M1692" s="1">
        <f>Tabelle111[[#This Row],[Menge t Nges]]/Tabelle111[[#This Row],[Anzahl Lieferscheine]]</f>
        <v>1.6449842857142862</v>
      </c>
      <c r="N1692" s="1">
        <f>Tabelle111[[#This Row],[Menge t P2O5]]/Tabelle111[[#This Row],[Anzahl Lieferscheine]]</f>
        <v>0.60211523809523804</v>
      </c>
    </row>
    <row r="1693" spans="1:14" x14ac:dyDescent="0.2">
      <c r="A1693" s="2" t="s">
        <v>56</v>
      </c>
      <c r="B1693" s="2" t="s">
        <v>56</v>
      </c>
      <c r="C1693" s="2" t="s">
        <v>6</v>
      </c>
      <c r="D1693" s="2" t="s">
        <v>7</v>
      </c>
      <c r="E1693" s="2" t="s">
        <v>9</v>
      </c>
      <c r="F1693" s="2" t="s">
        <v>61</v>
      </c>
      <c r="G1693" s="1">
        <v>1263.3599999999999</v>
      </c>
      <c r="H1693" s="1">
        <v>499.17000000000007</v>
      </c>
      <c r="I1693" s="4">
        <v>14</v>
      </c>
      <c r="J1693" s="2" t="s">
        <v>66</v>
      </c>
      <c r="K1693" s="1">
        <f>Tabelle111[[#This Row],[Menge kg Nges]]/1000</f>
        <v>1.2633599999999998</v>
      </c>
      <c r="L1693" s="1">
        <f>Tabelle111[[#This Row],[Menge kg P2O5]]/1000</f>
        <v>0.49917000000000006</v>
      </c>
      <c r="M1693" s="1">
        <f>Tabelle111[[#This Row],[Menge t Nges]]/Tabelle111[[#This Row],[Anzahl Lieferscheine]]</f>
        <v>9.0239999999999987E-2</v>
      </c>
      <c r="N1693" s="1">
        <f>Tabelle111[[#This Row],[Menge t P2O5]]/Tabelle111[[#This Row],[Anzahl Lieferscheine]]</f>
        <v>3.5655000000000006E-2</v>
      </c>
    </row>
    <row r="1694" spans="1:14" x14ac:dyDescent="0.2">
      <c r="A1694" s="2" t="s">
        <v>56</v>
      </c>
      <c r="B1694" s="2" t="s">
        <v>56</v>
      </c>
      <c r="C1694" s="2" t="s">
        <v>6</v>
      </c>
      <c r="D1694" s="2" t="s">
        <v>15</v>
      </c>
      <c r="E1694" s="2" t="s">
        <v>8</v>
      </c>
      <c r="F1694" s="2" t="s">
        <v>61</v>
      </c>
      <c r="G1694" s="1">
        <v>229.4</v>
      </c>
      <c r="H1694" s="1">
        <v>154.65000000000003</v>
      </c>
      <c r="I1694" s="4">
        <v>5</v>
      </c>
      <c r="J1694" s="2" t="s">
        <v>66</v>
      </c>
      <c r="K1694" s="1">
        <f>Tabelle111[[#This Row],[Menge kg Nges]]/1000</f>
        <v>0.22939999999999999</v>
      </c>
      <c r="L1694" s="1">
        <f>Tabelle111[[#This Row],[Menge kg P2O5]]/1000</f>
        <v>0.15465000000000004</v>
      </c>
      <c r="M1694" s="1">
        <f>Tabelle111[[#This Row],[Menge t Nges]]/Tabelle111[[#This Row],[Anzahl Lieferscheine]]</f>
        <v>4.5879999999999997E-2</v>
      </c>
      <c r="N1694" s="1">
        <f>Tabelle111[[#This Row],[Menge t P2O5]]/Tabelle111[[#This Row],[Anzahl Lieferscheine]]</f>
        <v>3.0930000000000006E-2</v>
      </c>
    </row>
    <row r="1695" spans="1:14" x14ac:dyDescent="0.2">
      <c r="A1695" s="2" t="s">
        <v>56</v>
      </c>
      <c r="B1695" s="2" t="s">
        <v>56</v>
      </c>
      <c r="C1695" s="2" t="s">
        <v>6</v>
      </c>
      <c r="D1695" s="2" t="s">
        <v>15</v>
      </c>
      <c r="E1695" s="2" t="s">
        <v>18</v>
      </c>
      <c r="F1695" s="2" t="s">
        <v>61</v>
      </c>
      <c r="G1695" s="1">
        <v>6084.45</v>
      </c>
      <c r="H1695" s="1">
        <v>3438.75</v>
      </c>
      <c r="I1695" s="4">
        <v>12</v>
      </c>
      <c r="J1695" s="2" t="s">
        <v>66</v>
      </c>
      <c r="K1695" s="1">
        <f>Tabelle111[[#This Row],[Menge kg Nges]]/1000</f>
        <v>6.0844499999999995</v>
      </c>
      <c r="L1695" s="1">
        <f>Tabelle111[[#This Row],[Menge kg P2O5]]/1000</f>
        <v>3.4387500000000002</v>
      </c>
      <c r="M1695" s="1">
        <f>Tabelle111[[#This Row],[Menge t Nges]]/Tabelle111[[#This Row],[Anzahl Lieferscheine]]</f>
        <v>0.50703749999999992</v>
      </c>
      <c r="N1695" s="1">
        <f>Tabelle111[[#This Row],[Menge t P2O5]]/Tabelle111[[#This Row],[Anzahl Lieferscheine]]</f>
        <v>0.2865625</v>
      </c>
    </row>
    <row r="1696" spans="1:14" x14ac:dyDescent="0.2">
      <c r="A1696" s="2" t="s">
        <v>56</v>
      </c>
      <c r="B1696" s="2" t="s">
        <v>56</v>
      </c>
      <c r="C1696" s="2" t="s">
        <v>6</v>
      </c>
      <c r="D1696" s="2" t="s">
        <v>15</v>
      </c>
      <c r="E1696" s="2" t="s">
        <v>19</v>
      </c>
      <c r="F1696" s="2" t="s">
        <v>61</v>
      </c>
      <c r="G1696" s="1">
        <v>6135.2400000000007</v>
      </c>
      <c r="H1696" s="1">
        <v>6242.75</v>
      </c>
      <c r="I1696" s="4">
        <v>18</v>
      </c>
      <c r="J1696" s="2" t="s">
        <v>66</v>
      </c>
      <c r="K1696" s="1">
        <f>Tabelle111[[#This Row],[Menge kg Nges]]/1000</f>
        <v>6.1352400000000005</v>
      </c>
      <c r="L1696" s="1">
        <f>Tabelle111[[#This Row],[Menge kg P2O5]]/1000</f>
        <v>6.24275</v>
      </c>
      <c r="M1696" s="1">
        <f>Tabelle111[[#This Row],[Menge t Nges]]/Tabelle111[[#This Row],[Anzahl Lieferscheine]]</f>
        <v>0.34084666666666669</v>
      </c>
      <c r="N1696" s="1">
        <f>Tabelle111[[#This Row],[Menge t P2O5]]/Tabelle111[[#This Row],[Anzahl Lieferscheine]]</f>
        <v>0.34681944444444446</v>
      </c>
    </row>
    <row r="1697" spans="1:14" x14ac:dyDescent="0.2">
      <c r="A1697" s="2" t="s">
        <v>56</v>
      </c>
      <c r="B1697" s="2" t="s">
        <v>56</v>
      </c>
      <c r="C1697" s="2" t="s">
        <v>6</v>
      </c>
      <c r="D1697" s="2" t="s">
        <v>15</v>
      </c>
      <c r="E1697" s="2" t="s">
        <v>20</v>
      </c>
      <c r="F1697" s="2" t="s">
        <v>61</v>
      </c>
      <c r="G1697" s="1">
        <v>1943.9600000000003</v>
      </c>
      <c r="H1697" s="1">
        <v>1287.25</v>
      </c>
      <c r="I1697" s="4">
        <v>26</v>
      </c>
      <c r="J1697" s="2" t="s">
        <v>66</v>
      </c>
      <c r="K1697" s="1">
        <f>Tabelle111[[#This Row],[Menge kg Nges]]/1000</f>
        <v>1.9439600000000004</v>
      </c>
      <c r="L1697" s="1">
        <f>Tabelle111[[#This Row],[Menge kg P2O5]]/1000</f>
        <v>1.28725</v>
      </c>
      <c r="M1697" s="1">
        <f>Tabelle111[[#This Row],[Menge t Nges]]/Tabelle111[[#This Row],[Anzahl Lieferscheine]]</f>
        <v>7.4767692307692327E-2</v>
      </c>
      <c r="N1697" s="1">
        <f>Tabelle111[[#This Row],[Menge t P2O5]]/Tabelle111[[#This Row],[Anzahl Lieferscheine]]</f>
        <v>4.9509615384615388E-2</v>
      </c>
    </row>
    <row r="1698" spans="1:14" x14ac:dyDescent="0.2">
      <c r="A1698" s="2" t="s">
        <v>56</v>
      </c>
      <c r="B1698" s="2" t="s">
        <v>56</v>
      </c>
      <c r="C1698" s="2" t="s">
        <v>6</v>
      </c>
      <c r="D1698" s="2" t="s">
        <v>15</v>
      </c>
      <c r="E1698" s="2" t="s">
        <v>9</v>
      </c>
      <c r="F1698" s="2" t="s">
        <v>61</v>
      </c>
      <c r="G1698" s="1">
        <v>22619.950000000004</v>
      </c>
      <c r="H1698" s="1">
        <v>13846.839999999998</v>
      </c>
      <c r="I1698" s="4">
        <v>153</v>
      </c>
      <c r="J1698" s="2" t="s">
        <v>66</v>
      </c>
      <c r="K1698" s="1">
        <f>Tabelle111[[#This Row],[Menge kg Nges]]/1000</f>
        <v>22.619950000000003</v>
      </c>
      <c r="L1698" s="1">
        <f>Tabelle111[[#This Row],[Menge kg P2O5]]/1000</f>
        <v>13.846839999999998</v>
      </c>
      <c r="M1698" s="1">
        <f>Tabelle111[[#This Row],[Menge t Nges]]/Tabelle111[[#This Row],[Anzahl Lieferscheine]]</f>
        <v>0.14784281045751635</v>
      </c>
      <c r="N1698" s="1">
        <f>Tabelle111[[#This Row],[Menge t P2O5]]/Tabelle111[[#This Row],[Anzahl Lieferscheine]]</f>
        <v>9.0502222222222206E-2</v>
      </c>
    </row>
    <row r="1699" spans="1:14" x14ac:dyDescent="0.2">
      <c r="A1699" s="2" t="s">
        <v>56</v>
      </c>
      <c r="B1699" s="2" t="s">
        <v>56</v>
      </c>
      <c r="C1699" s="2" t="s">
        <v>6</v>
      </c>
      <c r="D1699" s="2" t="s">
        <v>15</v>
      </c>
      <c r="E1699" s="2" t="s">
        <v>10</v>
      </c>
      <c r="F1699" s="2" t="s">
        <v>61</v>
      </c>
      <c r="G1699" s="1">
        <v>1996.9399999999998</v>
      </c>
      <c r="H1699" s="1">
        <v>855.0200000000001</v>
      </c>
      <c r="I1699" s="4">
        <v>12</v>
      </c>
      <c r="J1699" s="2" t="s">
        <v>66</v>
      </c>
      <c r="K1699" s="1">
        <f>Tabelle111[[#This Row],[Menge kg Nges]]/1000</f>
        <v>1.9969399999999999</v>
      </c>
      <c r="L1699" s="1">
        <f>Tabelle111[[#This Row],[Menge kg P2O5]]/1000</f>
        <v>0.85502000000000011</v>
      </c>
      <c r="M1699" s="1">
        <f>Tabelle111[[#This Row],[Menge t Nges]]/Tabelle111[[#This Row],[Anzahl Lieferscheine]]</f>
        <v>0.16641166666666665</v>
      </c>
      <c r="N1699" s="1">
        <f>Tabelle111[[#This Row],[Menge t P2O5]]/Tabelle111[[#This Row],[Anzahl Lieferscheine]]</f>
        <v>7.1251666666666671E-2</v>
      </c>
    </row>
    <row r="1700" spans="1:14" x14ac:dyDescent="0.2">
      <c r="A1700" s="2" t="s">
        <v>56</v>
      </c>
      <c r="B1700" s="2" t="s">
        <v>56</v>
      </c>
      <c r="C1700" s="2" t="s">
        <v>6</v>
      </c>
      <c r="D1700" s="2" t="s">
        <v>15</v>
      </c>
      <c r="E1700" s="2" t="s">
        <v>23</v>
      </c>
      <c r="F1700" s="2" t="s">
        <v>61</v>
      </c>
      <c r="G1700" s="1">
        <v>2236</v>
      </c>
      <c r="H1700" s="1">
        <v>922.35</v>
      </c>
      <c r="I1700" s="4">
        <v>12</v>
      </c>
      <c r="J1700" s="2" t="s">
        <v>66</v>
      </c>
      <c r="K1700" s="1">
        <f>Tabelle111[[#This Row],[Menge kg Nges]]/1000</f>
        <v>2.2360000000000002</v>
      </c>
      <c r="L1700" s="1">
        <f>Tabelle111[[#This Row],[Menge kg P2O5]]/1000</f>
        <v>0.92235</v>
      </c>
      <c r="M1700" s="1">
        <f>Tabelle111[[#This Row],[Menge t Nges]]/Tabelle111[[#This Row],[Anzahl Lieferscheine]]</f>
        <v>0.18633333333333335</v>
      </c>
      <c r="N1700" s="1">
        <f>Tabelle111[[#This Row],[Menge t P2O5]]/Tabelle111[[#This Row],[Anzahl Lieferscheine]]</f>
        <v>7.68625E-2</v>
      </c>
    </row>
    <row r="1701" spans="1:14" x14ac:dyDescent="0.2">
      <c r="A1701" s="2" t="s">
        <v>56</v>
      </c>
      <c r="B1701" s="2" t="s">
        <v>56</v>
      </c>
      <c r="C1701" s="2" t="s">
        <v>6</v>
      </c>
      <c r="D1701" s="2" t="s">
        <v>15</v>
      </c>
      <c r="E1701" s="2" t="s">
        <v>31</v>
      </c>
      <c r="F1701" s="2" t="s">
        <v>61</v>
      </c>
      <c r="G1701" s="1">
        <v>120</v>
      </c>
      <c r="H1701" s="1">
        <v>49.5</v>
      </c>
      <c r="I1701" s="4">
        <v>2</v>
      </c>
      <c r="J1701" s="2" t="s">
        <v>66</v>
      </c>
      <c r="K1701" s="1">
        <f>Tabelle111[[#This Row],[Menge kg Nges]]/1000</f>
        <v>0.12</v>
      </c>
      <c r="L1701" s="1">
        <f>Tabelle111[[#This Row],[Menge kg P2O5]]/1000</f>
        <v>4.9500000000000002E-2</v>
      </c>
      <c r="M1701" s="1">
        <f>Tabelle111[[#This Row],[Menge t Nges]]/Tabelle111[[#This Row],[Anzahl Lieferscheine]]</f>
        <v>0.06</v>
      </c>
      <c r="N1701" s="1">
        <f>Tabelle111[[#This Row],[Menge t P2O5]]/Tabelle111[[#This Row],[Anzahl Lieferscheine]]</f>
        <v>2.4750000000000001E-2</v>
      </c>
    </row>
    <row r="1702" spans="1:14" x14ac:dyDescent="0.2">
      <c r="A1702" s="2" t="s">
        <v>56</v>
      </c>
      <c r="B1702" s="2" t="s">
        <v>56</v>
      </c>
      <c r="C1702" s="2" t="s">
        <v>25</v>
      </c>
      <c r="D1702" s="2" t="s">
        <v>25</v>
      </c>
      <c r="E1702" s="2" t="s">
        <v>26</v>
      </c>
      <c r="F1702" s="2" t="s">
        <v>61</v>
      </c>
      <c r="G1702" s="1">
        <v>2227.5500000000002</v>
      </c>
      <c r="H1702" s="1">
        <v>11516.3</v>
      </c>
      <c r="I1702" s="4">
        <v>4</v>
      </c>
      <c r="J1702" s="2" t="s">
        <v>66</v>
      </c>
      <c r="K1702" s="1">
        <f>Tabelle111[[#This Row],[Menge kg Nges]]/1000</f>
        <v>2.2275500000000004</v>
      </c>
      <c r="L1702" s="1">
        <f>Tabelle111[[#This Row],[Menge kg P2O5]]/1000</f>
        <v>11.516299999999999</v>
      </c>
      <c r="M1702" s="1">
        <f>Tabelle111[[#This Row],[Menge t Nges]]/Tabelle111[[#This Row],[Anzahl Lieferscheine]]</f>
        <v>0.55688750000000009</v>
      </c>
      <c r="N1702" s="1">
        <f>Tabelle111[[#This Row],[Menge t P2O5]]/Tabelle111[[#This Row],[Anzahl Lieferscheine]]</f>
        <v>2.8790749999999998</v>
      </c>
    </row>
    <row r="1703" spans="1:14" x14ac:dyDescent="0.2">
      <c r="A1703" s="2" t="s">
        <v>41</v>
      </c>
      <c r="B1703" s="2" t="s">
        <v>32</v>
      </c>
      <c r="C1703" s="2" t="s">
        <v>6</v>
      </c>
      <c r="D1703" s="2" t="s">
        <v>30</v>
      </c>
      <c r="E1703" s="2" t="s">
        <v>26</v>
      </c>
      <c r="F1703" s="2" t="s">
        <v>61</v>
      </c>
      <c r="G1703" s="1">
        <v>3124.27</v>
      </c>
      <c r="H1703" s="1">
        <v>1324.68</v>
      </c>
      <c r="I1703" s="4">
        <v>4</v>
      </c>
      <c r="J1703" s="2" t="s">
        <v>66</v>
      </c>
      <c r="K1703" s="1">
        <f>Tabelle111[[#This Row],[Menge kg Nges]]/1000</f>
        <v>3.1242700000000001</v>
      </c>
      <c r="L1703" s="1">
        <f>Tabelle111[[#This Row],[Menge kg P2O5]]/1000</f>
        <v>1.3246800000000001</v>
      </c>
      <c r="M1703" s="1">
        <f>Tabelle111[[#This Row],[Menge t Nges]]/Tabelle111[[#This Row],[Anzahl Lieferscheine]]</f>
        <v>0.78106750000000003</v>
      </c>
      <c r="N1703" s="1">
        <f>Tabelle111[[#This Row],[Menge t P2O5]]/Tabelle111[[#This Row],[Anzahl Lieferscheine]]</f>
        <v>0.33117000000000002</v>
      </c>
    </row>
    <row r="1704" spans="1:14" x14ac:dyDescent="0.2">
      <c r="A1704" s="2" t="s">
        <v>41</v>
      </c>
      <c r="B1704" s="2" t="s">
        <v>32</v>
      </c>
      <c r="C1704" s="2" t="s">
        <v>6</v>
      </c>
      <c r="D1704" s="2" t="s">
        <v>7</v>
      </c>
      <c r="E1704" s="2" t="s">
        <v>8</v>
      </c>
      <c r="F1704" s="2" t="s">
        <v>61</v>
      </c>
      <c r="G1704" s="1">
        <v>6745.6</v>
      </c>
      <c r="H1704" s="1">
        <v>2828.8</v>
      </c>
      <c r="I1704" s="4">
        <v>16</v>
      </c>
      <c r="J1704" s="2" t="s">
        <v>66</v>
      </c>
      <c r="K1704" s="1">
        <f>Tabelle111[[#This Row],[Menge kg Nges]]/1000</f>
        <v>6.7456000000000005</v>
      </c>
      <c r="L1704" s="1">
        <f>Tabelle111[[#This Row],[Menge kg P2O5]]/1000</f>
        <v>2.8288000000000002</v>
      </c>
      <c r="M1704" s="1">
        <f>Tabelle111[[#This Row],[Menge t Nges]]/Tabelle111[[#This Row],[Anzahl Lieferscheine]]</f>
        <v>0.42160000000000003</v>
      </c>
      <c r="N1704" s="1">
        <f>Tabelle111[[#This Row],[Menge t P2O5]]/Tabelle111[[#This Row],[Anzahl Lieferscheine]]</f>
        <v>0.17680000000000001</v>
      </c>
    </row>
    <row r="1705" spans="1:14" x14ac:dyDescent="0.2">
      <c r="A1705" s="2" t="s">
        <v>41</v>
      </c>
      <c r="B1705" s="2" t="s">
        <v>32</v>
      </c>
      <c r="C1705" s="2" t="s">
        <v>6</v>
      </c>
      <c r="D1705" s="2" t="s">
        <v>7</v>
      </c>
      <c r="E1705" s="2" t="s">
        <v>9</v>
      </c>
      <c r="F1705" s="2" t="s">
        <v>61</v>
      </c>
      <c r="G1705" s="1">
        <v>880</v>
      </c>
      <c r="H1705" s="1">
        <v>360</v>
      </c>
      <c r="I1705" s="4">
        <v>3</v>
      </c>
      <c r="J1705" s="2" t="s">
        <v>66</v>
      </c>
      <c r="K1705" s="1">
        <f>Tabelle111[[#This Row],[Menge kg Nges]]/1000</f>
        <v>0.88</v>
      </c>
      <c r="L1705" s="1">
        <f>Tabelle111[[#This Row],[Menge kg P2O5]]/1000</f>
        <v>0.36</v>
      </c>
      <c r="M1705" s="1">
        <f>Tabelle111[[#This Row],[Menge t Nges]]/Tabelle111[[#This Row],[Anzahl Lieferscheine]]</f>
        <v>0.29333333333333333</v>
      </c>
      <c r="N1705" s="1">
        <f>Tabelle111[[#This Row],[Menge t P2O5]]/Tabelle111[[#This Row],[Anzahl Lieferscheine]]</f>
        <v>0.12</v>
      </c>
    </row>
    <row r="1706" spans="1:14" x14ac:dyDescent="0.2">
      <c r="A1706" s="2" t="s">
        <v>41</v>
      </c>
      <c r="B1706" s="2" t="s">
        <v>32</v>
      </c>
      <c r="C1706" s="2" t="s">
        <v>6</v>
      </c>
      <c r="D1706" s="2" t="s">
        <v>7</v>
      </c>
      <c r="E1706" s="2" t="s">
        <v>11</v>
      </c>
      <c r="F1706" s="2" t="s">
        <v>61</v>
      </c>
      <c r="G1706" s="1">
        <v>1020.6000000000001</v>
      </c>
      <c r="H1706" s="1">
        <v>453.59999999999997</v>
      </c>
      <c r="I1706" s="4">
        <v>4</v>
      </c>
      <c r="J1706" s="2" t="s">
        <v>66</v>
      </c>
      <c r="K1706" s="1">
        <f>Tabelle111[[#This Row],[Menge kg Nges]]/1000</f>
        <v>1.0206000000000002</v>
      </c>
      <c r="L1706" s="1">
        <f>Tabelle111[[#This Row],[Menge kg P2O5]]/1000</f>
        <v>0.45359999999999995</v>
      </c>
      <c r="M1706" s="1">
        <f>Tabelle111[[#This Row],[Menge t Nges]]/Tabelle111[[#This Row],[Anzahl Lieferscheine]]</f>
        <v>0.25515000000000004</v>
      </c>
      <c r="N1706" s="1">
        <f>Tabelle111[[#This Row],[Menge t P2O5]]/Tabelle111[[#This Row],[Anzahl Lieferscheine]]</f>
        <v>0.11339999999999999</v>
      </c>
    </row>
    <row r="1707" spans="1:14" x14ac:dyDescent="0.2">
      <c r="A1707" s="2" t="s">
        <v>41</v>
      </c>
      <c r="B1707" s="2" t="s">
        <v>32</v>
      </c>
      <c r="C1707" s="2" t="s">
        <v>6</v>
      </c>
      <c r="D1707" s="2" t="s">
        <v>7</v>
      </c>
      <c r="E1707" s="2" t="s">
        <v>13</v>
      </c>
      <c r="F1707" s="2" t="s">
        <v>61</v>
      </c>
      <c r="G1707" s="1">
        <v>372</v>
      </c>
      <c r="H1707" s="1">
        <v>252</v>
      </c>
      <c r="I1707" s="4">
        <v>1</v>
      </c>
      <c r="J1707" s="2" t="s">
        <v>66</v>
      </c>
      <c r="K1707" s="1">
        <f>Tabelle111[[#This Row],[Menge kg Nges]]/1000</f>
        <v>0.372</v>
      </c>
      <c r="L1707" s="1">
        <f>Tabelle111[[#This Row],[Menge kg P2O5]]/1000</f>
        <v>0.252</v>
      </c>
      <c r="M1707" s="1">
        <f>Tabelle111[[#This Row],[Menge t Nges]]/Tabelle111[[#This Row],[Anzahl Lieferscheine]]</f>
        <v>0.372</v>
      </c>
      <c r="N1707" s="1">
        <f>Tabelle111[[#This Row],[Menge t P2O5]]/Tabelle111[[#This Row],[Anzahl Lieferscheine]]</f>
        <v>0.252</v>
      </c>
    </row>
    <row r="1708" spans="1:14" x14ac:dyDescent="0.2">
      <c r="A1708" s="2" t="s">
        <v>41</v>
      </c>
      <c r="B1708" s="2" t="s">
        <v>32</v>
      </c>
      <c r="C1708" s="2" t="s">
        <v>6</v>
      </c>
      <c r="D1708" s="2" t="s">
        <v>7</v>
      </c>
      <c r="E1708" s="2" t="s">
        <v>14</v>
      </c>
      <c r="F1708" s="2" t="s">
        <v>61</v>
      </c>
      <c r="G1708" s="1">
        <v>2304</v>
      </c>
      <c r="H1708" s="1">
        <v>1312</v>
      </c>
      <c r="I1708" s="4">
        <v>3</v>
      </c>
      <c r="J1708" s="2" t="s">
        <v>66</v>
      </c>
      <c r="K1708" s="1">
        <f>Tabelle111[[#This Row],[Menge kg Nges]]/1000</f>
        <v>2.3039999999999998</v>
      </c>
      <c r="L1708" s="1">
        <f>Tabelle111[[#This Row],[Menge kg P2O5]]/1000</f>
        <v>1.3120000000000001</v>
      </c>
      <c r="M1708" s="1">
        <f>Tabelle111[[#This Row],[Menge t Nges]]/Tabelle111[[#This Row],[Anzahl Lieferscheine]]</f>
        <v>0.7679999999999999</v>
      </c>
      <c r="N1708" s="1">
        <f>Tabelle111[[#This Row],[Menge t P2O5]]/Tabelle111[[#This Row],[Anzahl Lieferscheine]]</f>
        <v>0.43733333333333335</v>
      </c>
    </row>
    <row r="1709" spans="1:14" x14ac:dyDescent="0.2">
      <c r="A1709" s="2" t="s">
        <v>41</v>
      </c>
      <c r="B1709" s="2" t="s">
        <v>32</v>
      </c>
      <c r="C1709" s="2" t="s">
        <v>6</v>
      </c>
      <c r="D1709" s="2" t="s">
        <v>15</v>
      </c>
      <c r="E1709" s="2" t="s">
        <v>8</v>
      </c>
      <c r="F1709" s="2" t="s">
        <v>61</v>
      </c>
      <c r="G1709" s="1">
        <v>300</v>
      </c>
      <c r="H1709" s="1">
        <v>200</v>
      </c>
      <c r="I1709" s="4">
        <v>1</v>
      </c>
      <c r="J1709" s="2" t="s">
        <v>66</v>
      </c>
      <c r="K1709" s="1">
        <f>Tabelle111[[#This Row],[Menge kg Nges]]/1000</f>
        <v>0.3</v>
      </c>
      <c r="L1709" s="1">
        <f>Tabelle111[[#This Row],[Menge kg P2O5]]/1000</f>
        <v>0.2</v>
      </c>
      <c r="M1709" s="1">
        <f>Tabelle111[[#This Row],[Menge t Nges]]/Tabelle111[[#This Row],[Anzahl Lieferscheine]]</f>
        <v>0.3</v>
      </c>
      <c r="N1709" s="1">
        <f>Tabelle111[[#This Row],[Menge t P2O5]]/Tabelle111[[#This Row],[Anzahl Lieferscheine]]</f>
        <v>0.2</v>
      </c>
    </row>
    <row r="1710" spans="1:14" x14ac:dyDescent="0.2">
      <c r="A1710" s="2" t="s">
        <v>41</v>
      </c>
      <c r="B1710" s="2" t="s">
        <v>32</v>
      </c>
      <c r="C1710" s="2" t="s">
        <v>6</v>
      </c>
      <c r="D1710" s="2" t="s">
        <v>15</v>
      </c>
      <c r="E1710" s="2" t="s">
        <v>16</v>
      </c>
      <c r="F1710" s="2" t="s">
        <v>61</v>
      </c>
      <c r="G1710" s="1">
        <v>132.99</v>
      </c>
      <c r="H1710" s="1">
        <v>121.83</v>
      </c>
      <c r="I1710" s="4">
        <v>2</v>
      </c>
      <c r="J1710" s="2" t="s">
        <v>66</v>
      </c>
      <c r="K1710" s="1">
        <f>Tabelle111[[#This Row],[Menge kg Nges]]/1000</f>
        <v>0.13299</v>
      </c>
      <c r="L1710" s="1">
        <f>Tabelle111[[#This Row],[Menge kg P2O5]]/1000</f>
        <v>0.12182999999999999</v>
      </c>
      <c r="M1710" s="1">
        <f>Tabelle111[[#This Row],[Menge t Nges]]/Tabelle111[[#This Row],[Anzahl Lieferscheine]]</f>
        <v>6.6494999999999999E-2</v>
      </c>
      <c r="N1710" s="1">
        <f>Tabelle111[[#This Row],[Menge t P2O5]]/Tabelle111[[#This Row],[Anzahl Lieferscheine]]</f>
        <v>6.0914999999999997E-2</v>
      </c>
    </row>
    <row r="1711" spans="1:14" x14ac:dyDescent="0.2">
      <c r="A1711" s="2" t="s">
        <v>41</v>
      </c>
      <c r="B1711" s="2" t="s">
        <v>27</v>
      </c>
      <c r="C1711" s="2" t="s">
        <v>6</v>
      </c>
      <c r="D1711" s="2" t="s">
        <v>15</v>
      </c>
      <c r="E1711" s="2" t="s">
        <v>20</v>
      </c>
      <c r="F1711" s="2" t="s">
        <v>61</v>
      </c>
      <c r="G1711" s="1">
        <v>960</v>
      </c>
      <c r="H1711" s="1">
        <v>780</v>
      </c>
      <c r="I1711" s="4">
        <v>1</v>
      </c>
      <c r="J1711" s="2" t="s">
        <v>66</v>
      </c>
      <c r="K1711" s="1">
        <f>Tabelle111[[#This Row],[Menge kg Nges]]/1000</f>
        <v>0.96</v>
      </c>
      <c r="L1711" s="1">
        <f>Tabelle111[[#This Row],[Menge kg P2O5]]/1000</f>
        <v>0.78</v>
      </c>
      <c r="M1711" s="1">
        <f>Tabelle111[[#This Row],[Menge t Nges]]/Tabelle111[[#This Row],[Anzahl Lieferscheine]]</f>
        <v>0.96</v>
      </c>
      <c r="N1711" s="1">
        <f>Tabelle111[[#This Row],[Menge t P2O5]]/Tabelle111[[#This Row],[Anzahl Lieferscheine]]</f>
        <v>0.78</v>
      </c>
    </row>
    <row r="1712" spans="1:14" x14ac:dyDescent="0.2">
      <c r="A1712" s="2" t="s">
        <v>41</v>
      </c>
      <c r="B1712" s="2" t="s">
        <v>47</v>
      </c>
      <c r="C1712" s="2" t="s">
        <v>6</v>
      </c>
      <c r="D1712" s="2" t="s">
        <v>7</v>
      </c>
      <c r="E1712" s="2" t="s">
        <v>9</v>
      </c>
      <c r="F1712" s="2" t="s">
        <v>61</v>
      </c>
      <c r="G1712" s="1">
        <v>829.40000000000009</v>
      </c>
      <c r="H1712" s="1">
        <v>319</v>
      </c>
      <c r="I1712" s="4">
        <v>3</v>
      </c>
      <c r="J1712" s="2" t="s">
        <v>66</v>
      </c>
      <c r="K1712" s="1">
        <f>Tabelle111[[#This Row],[Menge kg Nges]]/1000</f>
        <v>0.82940000000000014</v>
      </c>
      <c r="L1712" s="1">
        <f>Tabelle111[[#This Row],[Menge kg P2O5]]/1000</f>
        <v>0.31900000000000001</v>
      </c>
      <c r="M1712" s="1">
        <f>Tabelle111[[#This Row],[Menge t Nges]]/Tabelle111[[#This Row],[Anzahl Lieferscheine]]</f>
        <v>0.27646666666666669</v>
      </c>
      <c r="N1712" s="1">
        <f>Tabelle111[[#This Row],[Menge t P2O5]]/Tabelle111[[#This Row],[Anzahl Lieferscheine]]</f>
        <v>0.10633333333333334</v>
      </c>
    </row>
    <row r="1713" spans="1:14" x14ac:dyDescent="0.2">
      <c r="A1713" s="2" t="s">
        <v>41</v>
      </c>
      <c r="B1713" s="2" t="s">
        <v>34</v>
      </c>
      <c r="C1713" s="2" t="s">
        <v>6</v>
      </c>
      <c r="D1713" s="2" t="s">
        <v>7</v>
      </c>
      <c r="E1713" s="2" t="s">
        <v>9</v>
      </c>
      <c r="F1713" s="2" t="s">
        <v>61</v>
      </c>
      <c r="G1713" s="1">
        <v>667</v>
      </c>
      <c r="H1713" s="1">
        <v>276</v>
      </c>
      <c r="I1713" s="4">
        <v>1</v>
      </c>
      <c r="J1713" s="2" t="s">
        <v>66</v>
      </c>
      <c r="K1713" s="1">
        <f>Tabelle111[[#This Row],[Menge kg Nges]]/1000</f>
        <v>0.66700000000000004</v>
      </c>
      <c r="L1713" s="1">
        <f>Tabelle111[[#This Row],[Menge kg P2O5]]/1000</f>
        <v>0.27600000000000002</v>
      </c>
      <c r="M1713" s="1">
        <f>Tabelle111[[#This Row],[Menge t Nges]]/Tabelle111[[#This Row],[Anzahl Lieferscheine]]</f>
        <v>0.66700000000000004</v>
      </c>
      <c r="N1713" s="1">
        <f>Tabelle111[[#This Row],[Menge t P2O5]]/Tabelle111[[#This Row],[Anzahl Lieferscheine]]</f>
        <v>0.27600000000000002</v>
      </c>
    </row>
    <row r="1714" spans="1:14" x14ac:dyDescent="0.2">
      <c r="A1714" s="2" t="s">
        <v>41</v>
      </c>
      <c r="B1714" s="2" t="s">
        <v>34</v>
      </c>
      <c r="C1714" s="2" t="s">
        <v>6</v>
      </c>
      <c r="D1714" s="2" t="s">
        <v>7</v>
      </c>
      <c r="E1714" s="2" t="s">
        <v>10</v>
      </c>
      <c r="F1714" s="2" t="s">
        <v>61</v>
      </c>
      <c r="G1714" s="1">
        <v>242</v>
      </c>
      <c r="H1714" s="1">
        <v>99</v>
      </c>
      <c r="I1714" s="4">
        <v>1</v>
      </c>
      <c r="J1714" s="2" t="s">
        <v>66</v>
      </c>
      <c r="K1714" s="1">
        <f>Tabelle111[[#This Row],[Menge kg Nges]]/1000</f>
        <v>0.24199999999999999</v>
      </c>
      <c r="L1714" s="1">
        <f>Tabelle111[[#This Row],[Menge kg P2O5]]/1000</f>
        <v>9.9000000000000005E-2</v>
      </c>
      <c r="M1714" s="1">
        <f>Tabelle111[[#This Row],[Menge t Nges]]/Tabelle111[[#This Row],[Anzahl Lieferscheine]]</f>
        <v>0.24199999999999999</v>
      </c>
      <c r="N1714" s="1">
        <f>Tabelle111[[#This Row],[Menge t P2O5]]/Tabelle111[[#This Row],[Anzahl Lieferscheine]]</f>
        <v>9.9000000000000005E-2</v>
      </c>
    </row>
    <row r="1715" spans="1:14" x14ac:dyDescent="0.2">
      <c r="A1715" s="2" t="s">
        <v>41</v>
      </c>
      <c r="B1715" s="2" t="s">
        <v>34</v>
      </c>
      <c r="C1715" s="2" t="s">
        <v>6</v>
      </c>
      <c r="D1715" s="2" t="s">
        <v>7</v>
      </c>
      <c r="E1715" s="2" t="s">
        <v>11</v>
      </c>
      <c r="F1715" s="2" t="s">
        <v>61</v>
      </c>
      <c r="G1715" s="1">
        <v>547</v>
      </c>
      <c r="H1715" s="1">
        <v>226.5</v>
      </c>
      <c r="I1715" s="4">
        <v>2</v>
      </c>
      <c r="J1715" s="2" t="s">
        <v>66</v>
      </c>
      <c r="K1715" s="1">
        <f>Tabelle111[[#This Row],[Menge kg Nges]]/1000</f>
        <v>0.54700000000000004</v>
      </c>
      <c r="L1715" s="1">
        <f>Tabelle111[[#This Row],[Menge kg P2O5]]/1000</f>
        <v>0.22650000000000001</v>
      </c>
      <c r="M1715" s="1">
        <f>Tabelle111[[#This Row],[Menge t Nges]]/Tabelle111[[#This Row],[Anzahl Lieferscheine]]</f>
        <v>0.27350000000000002</v>
      </c>
      <c r="N1715" s="1">
        <f>Tabelle111[[#This Row],[Menge t P2O5]]/Tabelle111[[#This Row],[Anzahl Lieferscheine]]</f>
        <v>0.11325</v>
      </c>
    </row>
    <row r="1716" spans="1:14" x14ac:dyDescent="0.2">
      <c r="A1716" s="2" t="s">
        <v>41</v>
      </c>
      <c r="B1716" s="2" t="s">
        <v>39</v>
      </c>
      <c r="C1716" s="2" t="s">
        <v>6</v>
      </c>
      <c r="D1716" s="2" t="s">
        <v>30</v>
      </c>
      <c r="E1716" s="2" t="s">
        <v>26</v>
      </c>
      <c r="F1716" s="2" t="s">
        <v>61</v>
      </c>
      <c r="G1716" s="1">
        <v>424.8</v>
      </c>
      <c r="H1716" s="1">
        <v>175.2</v>
      </c>
      <c r="I1716" s="4">
        <v>1</v>
      </c>
      <c r="J1716" s="2" t="s">
        <v>66</v>
      </c>
      <c r="K1716" s="1">
        <f>Tabelle111[[#This Row],[Menge kg Nges]]/1000</f>
        <v>0.42480000000000001</v>
      </c>
      <c r="L1716" s="1">
        <f>Tabelle111[[#This Row],[Menge kg P2O5]]/1000</f>
        <v>0.17519999999999999</v>
      </c>
      <c r="M1716" s="1">
        <f>Tabelle111[[#This Row],[Menge t Nges]]/Tabelle111[[#This Row],[Anzahl Lieferscheine]]</f>
        <v>0.42480000000000001</v>
      </c>
      <c r="N1716" s="1">
        <f>Tabelle111[[#This Row],[Menge t P2O5]]/Tabelle111[[#This Row],[Anzahl Lieferscheine]]</f>
        <v>0.17519999999999999</v>
      </c>
    </row>
    <row r="1717" spans="1:14" x14ac:dyDescent="0.2">
      <c r="A1717" s="2" t="s">
        <v>41</v>
      </c>
      <c r="B1717" s="2" t="s">
        <v>39</v>
      </c>
      <c r="C1717" s="2" t="s">
        <v>6</v>
      </c>
      <c r="D1717" s="2" t="s">
        <v>7</v>
      </c>
      <c r="E1717" s="2" t="s">
        <v>8</v>
      </c>
      <c r="F1717" s="2" t="s">
        <v>61</v>
      </c>
      <c r="G1717" s="1">
        <v>310</v>
      </c>
      <c r="H1717" s="1">
        <v>130</v>
      </c>
      <c r="I1717" s="4">
        <v>1</v>
      </c>
      <c r="J1717" s="2" t="s">
        <v>66</v>
      </c>
      <c r="K1717" s="1">
        <f>Tabelle111[[#This Row],[Menge kg Nges]]/1000</f>
        <v>0.31</v>
      </c>
      <c r="L1717" s="1">
        <f>Tabelle111[[#This Row],[Menge kg P2O5]]/1000</f>
        <v>0.13</v>
      </c>
      <c r="M1717" s="1">
        <f>Tabelle111[[#This Row],[Menge t Nges]]/Tabelle111[[#This Row],[Anzahl Lieferscheine]]</f>
        <v>0.31</v>
      </c>
      <c r="N1717" s="1">
        <f>Tabelle111[[#This Row],[Menge t P2O5]]/Tabelle111[[#This Row],[Anzahl Lieferscheine]]</f>
        <v>0.13</v>
      </c>
    </row>
    <row r="1718" spans="1:14" x14ac:dyDescent="0.2">
      <c r="A1718" s="2" t="s">
        <v>41</v>
      </c>
      <c r="B1718" s="2" t="s">
        <v>39</v>
      </c>
      <c r="C1718" s="2" t="s">
        <v>6</v>
      </c>
      <c r="D1718" s="2" t="s">
        <v>7</v>
      </c>
      <c r="E1718" s="2" t="s">
        <v>9</v>
      </c>
      <c r="F1718" s="2" t="s">
        <v>61</v>
      </c>
      <c r="G1718" s="1">
        <v>187</v>
      </c>
      <c r="H1718" s="1">
        <v>76.5</v>
      </c>
      <c r="I1718" s="4">
        <v>1</v>
      </c>
      <c r="J1718" s="2" t="s">
        <v>66</v>
      </c>
      <c r="K1718" s="1">
        <f>Tabelle111[[#This Row],[Menge kg Nges]]/1000</f>
        <v>0.187</v>
      </c>
      <c r="L1718" s="1">
        <f>Tabelle111[[#This Row],[Menge kg P2O5]]/1000</f>
        <v>7.6499999999999999E-2</v>
      </c>
      <c r="M1718" s="1">
        <f>Tabelle111[[#This Row],[Menge t Nges]]/Tabelle111[[#This Row],[Anzahl Lieferscheine]]</f>
        <v>0.187</v>
      </c>
      <c r="N1718" s="1">
        <f>Tabelle111[[#This Row],[Menge t P2O5]]/Tabelle111[[#This Row],[Anzahl Lieferscheine]]</f>
        <v>7.6499999999999999E-2</v>
      </c>
    </row>
    <row r="1719" spans="1:14" x14ac:dyDescent="0.2">
      <c r="A1719" s="2" t="s">
        <v>41</v>
      </c>
      <c r="B1719" s="2" t="s">
        <v>39</v>
      </c>
      <c r="C1719" s="2" t="s">
        <v>6</v>
      </c>
      <c r="D1719" s="2" t="s">
        <v>7</v>
      </c>
      <c r="E1719" s="2" t="s">
        <v>11</v>
      </c>
      <c r="F1719" s="2" t="s">
        <v>61</v>
      </c>
      <c r="G1719" s="1">
        <v>1174.8</v>
      </c>
      <c r="H1719" s="1">
        <v>468.59999999999997</v>
      </c>
      <c r="I1719" s="4">
        <v>5</v>
      </c>
      <c r="J1719" s="2" t="s">
        <v>66</v>
      </c>
      <c r="K1719" s="1">
        <f>Tabelle111[[#This Row],[Menge kg Nges]]/1000</f>
        <v>1.1747999999999998</v>
      </c>
      <c r="L1719" s="1">
        <f>Tabelle111[[#This Row],[Menge kg P2O5]]/1000</f>
        <v>0.46859999999999996</v>
      </c>
      <c r="M1719" s="1">
        <f>Tabelle111[[#This Row],[Menge t Nges]]/Tabelle111[[#This Row],[Anzahl Lieferscheine]]</f>
        <v>0.23495999999999997</v>
      </c>
      <c r="N1719" s="1">
        <f>Tabelle111[[#This Row],[Menge t P2O5]]/Tabelle111[[#This Row],[Anzahl Lieferscheine]]</f>
        <v>9.3719999999999998E-2</v>
      </c>
    </row>
    <row r="1720" spans="1:14" x14ac:dyDescent="0.2">
      <c r="A1720" s="2" t="s">
        <v>41</v>
      </c>
      <c r="B1720" s="2" t="s">
        <v>39</v>
      </c>
      <c r="C1720" s="2" t="s">
        <v>6</v>
      </c>
      <c r="D1720" s="2" t="s">
        <v>7</v>
      </c>
      <c r="E1720" s="2" t="s">
        <v>12</v>
      </c>
      <c r="F1720" s="2" t="s">
        <v>61</v>
      </c>
      <c r="G1720" s="1">
        <v>2870</v>
      </c>
      <c r="H1720" s="1">
        <v>1312</v>
      </c>
      <c r="I1720" s="4">
        <v>17</v>
      </c>
      <c r="J1720" s="2" t="s">
        <v>66</v>
      </c>
      <c r="K1720" s="1">
        <f>Tabelle111[[#This Row],[Menge kg Nges]]/1000</f>
        <v>2.87</v>
      </c>
      <c r="L1720" s="1">
        <f>Tabelle111[[#This Row],[Menge kg P2O5]]/1000</f>
        <v>1.3120000000000001</v>
      </c>
      <c r="M1720" s="1">
        <f>Tabelle111[[#This Row],[Menge t Nges]]/Tabelle111[[#This Row],[Anzahl Lieferscheine]]</f>
        <v>0.16882352941176471</v>
      </c>
      <c r="N1720" s="1">
        <f>Tabelle111[[#This Row],[Menge t P2O5]]/Tabelle111[[#This Row],[Anzahl Lieferscheine]]</f>
        <v>7.7176470588235291E-2</v>
      </c>
    </row>
    <row r="1721" spans="1:14" x14ac:dyDescent="0.2">
      <c r="A1721" s="2" t="s">
        <v>41</v>
      </c>
      <c r="B1721" s="2" t="s">
        <v>39</v>
      </c>
      <c r="C1721" s="2" t="s">
        <v>6</v>
      </c>
      <c r="D1721" s="2" t="s">
        <v>7</v>
      </c>
      <c r="E1721" s="2" t="s">
        <v>14</v>
      </c>
      <c r="F1721" s="2" t="s">
        <v>61</v>
      </c>
      <c r="G1721" s="1">
        <v>784</v>
      </c>
      <c r="H1721" s="1">
        <v>392</v>
      </c>
      <c r="I1721" s="4">
        <v>4</v>
      </c>
      <c r="J1721" s="2" t="s">
        <v>66</v>
      </c>
      <c r="K1721" s="1">
        <f>Tabelle111[[#This Row],[Menge kg Nges]]/1000</f>
        <v>0.78400000000000003</v>
      </c>
      <c r="L1721" s="1">
        <f>Tabelle111[[#This Row],[Menge kg P2O5]]/1000</f>
        <v>0.39200000000000002</v>
      </c>
      <c r="M1721" s="1">
        <f>Tabelle111[[#This Row],[Menge t Nges]]/Tabelle111[[#This Row],[Anzahl Lieferscheine]]</f>
        <v>0.19600000000000001</v>
      </c>
      <c r="N1721" s="1">
        <f>Tabelle111[[#This Row],[Menge t P2O5]]/Tabelle111[[#This Row],[Anzahl Lieferscheine]]</f>
        <v>9.8000000000000004E-2</v>
      </c>
    </row>
    <row r="1722" spans="1:14" x14ac:dyDescent="0.2">
      <c r="A1722" s="2" t="s">
        <v>41</v>
      </c>
      <c r="B1722" s="2" t="s">
        <v>39</v>
      </c>
      <c r="C1722" s="2" t="s">
        <v>6</v>
      </c>
      <c r="D1722" s="2" t="s">
        <v>15</v>
      </c>
      <c r="E1722" s="2" t="s">
        <v>20</v>
      </c>
      <c r="F1722" s="2" t="s">
        <v>61</v>
      </c>
      <c r="G1722" s="1">
        <v>209.79</v>
      </c>
      <c r="H1722" s="1">
        <v>119.22000000000001</v>
      </c>
      <c r="I1722" s="4">
        <v>6</v>
      </c>
      <c r="J1722" s="2" t="s">
        <v>66</v>
      </c>
      <c r="K1722" s="1">
        <f>Tabelle111[[#This Row],[Menge kg Nges]]/1000</f>
        <v>0.20979</v>
      </c>
      <c r="L1722" s="1">
        <f>Tabelle111[[#This Row],[Menge kg P2O5]]/1000</f>
        <v>0.11922000000000001</v>
      </c>
      <c r="M1722" s="1">
        <f>Tabelle111[[#This Row],[Menge t Nges]]/Tabelle111[[#This Row],[Anzahl Lieferscheine]]</f>
        <v>3.4965000000000003E-2</v>
      </c>
      <c r="N1722" s="1">
        <f>Tabelle111[[#This Row],[Menge t P2O5]]/Tabelle111[[#This Row],[Anzahl Lieferscheine]]</f>
        <v>1.9870000000000002E-2</v>
      </c>
    </row>
    <row r="1723" spans="1:14" x14ac:dyDescent="0.2">
      <c r="A1723" s="2" t="s">
        <v>41</v>
      </c>
      <c r="B1723" s="2" t="s">
        <v>39</v>
      </c>
      <c r="C1723" s="2" t="s">
        <v>6</v>
      </c>
      <c r="D1723" s="2" t="s">
        <v>15</v>
      </c>
      <c r="E1723" s="2" t="s">
        <v>21</v>
      </c>
      <c r="F1723" s="2" t="s">
        <v>61</v>
      </c>
      <c r="G1723" s="1">
        <v>240</v>
      </c>
      <c r="H1723" s="1">
        <v>144</v>
      </c>
      <c r="I1723" s="4">
        <v>2</v>
      </c>
      <c r="J1723" s="2" t="s">
        <v>66</v>
      </c>
      <c r="K1723" s="1">
        <f>Tabelle111[[#This Row],[Menge kg Nges]]/1000</f>
        <v>0.24</v>
      </c>
      <c r="L1723" s="1">
        <f>Tabelle111[[#This Row],[Menge kg P2O5]]/1000</f>
        <v>0.14399999999999999</v>
      </c>
      <c r="M1723" s="1">
        <f>Tabelle111[[#This Row],[Menge t Nges]]/Tabelle111[[#This Row],[Anzahl Lieferscheine]]</f>
        <v>0.12</v>
      </c>
      <c r="N1723" s="1">
        <f>Tabelle111[[#This Row],[Menge t P2O5]]/Tabelle111[[#This Row],[Anzahl Lieferscheine]]</f>
        <v>7.1999999999999995E-2</v>
      </c>
    </row>
    <row r="1724" spans="1:14" x14ac:dyDescent="0.2">
      <c r="A1724" s="2" t="s">
        <v>41</v>
      </c>
      <c r="B1724" s="2" t="s">
        <v>41</v>
      </c>
      <c r="C1724" s="2" t="s">
        <v>6</v>
      </c>
      <c r="D1724" s="2" t="s">
        <v>30</v>
      </c>
      <c r="E1724" s="2" t="s">
        <v>26</v>
      </c>
      <c r="F1724" s="2" t="s">
        <v>61</v>
      </c>
      <c r="G1724" s="1">
        <v>27452.59</v>
      </c>
      <c r="H1724" s="1">
        <v>12437.210000000001</v>
      </c>
      <c r="I1724" s="4">
        <v>34</v>
      </c>
      <c r="J1724" s="2" t="s">
        <v>66</v>
      </c>
      <c r="K1724" s="1">
        <f>Tabelle111[[#This Row],[Menge kg Nges]]/1000</f>
        <v>27.452590000000001</v>
      </c>
      <c r="L1724" s="1">
        <f>Tabelle111[[#This Row],[Menge kg P2O5]]/1000</f>
        <v>12.43721</v>
      </c>
      <c r="M1724" s="1">
        <f>Tabelle111[[#This Row],[Menge t Nges]]/Tabelle111[[#This Row],[Anzahl Lieferscheine]]</f>
        <v>0.80742911764705882</v>
      </c>
      <c r="N1724" s="1">
        <f>Tabelle111[[#This Row],[Menge t P2O5]]/Tabelle111[[#This Row],[Anzahl Lieferscheine]]</f>
        <v>0.36580029411764708</v>
      </c>
    </row>
    <row r="1725" spans="1:14" x14ac:dyDescent="0.2">
      <c r="A1725" s="2" t="s">
        <v>41</v>
      </c>
      <c r="B1725" s="2" t="s">
        <v>41</v>
      </c>
      <c r="C1725" s="2" t="s">
        <v>6</v>
      </c>
      <c r="D1725" s="2" t="s">
        <v>7</v>
      </c>
      <c r="E1725" s="2" t="s">
        <v>8</v>
      </c>
      <c r="F1725" s="2" t="s">
        <v>61</v>
      </c>
      <c r="G1725" s="1">
        <v>72790.500000000015</v>
      </c>
      <c r="H1725" s="1">
        <v>30430.000000000004</v>
      </c>
      <c r="I1725" s="4">
        <v>66</v>
      </c>
      <c r="J1725" s="2" t="s">
        <v>66</v>
      </c>
      <c r="K1725" s="1">
        <f>Tabelle111[[#This Row],[Menge kg Nges]]/1000</f>
        <v>72.790500000000009</v>
      </c>
      <c r="L1725" s="1">
        <f>Tabelle111[[#This Row],[Menge kg P2O5]]/1000</f>
        <v>30.430000000000003</v>
      </c>
      <c r="M1725" s="1">
        <f>Tabelle111[[#This Row],[Menge t Nges]]/Tabelle111[[#This Row],[Anzahl Lieferscheine]]</f>
        <v>1.1028863636363637</v>
      </c>
      <c r="N1725" s="1">
        <f>Tabelle111[[#This Row],[Menge t P2O5]]/Tabelle111[[#This Row],[Anzahl Lieferscheine]]</f>
        <v>0.46106060606060612</v>
      </c>
    </row>
    <row r="1726" spans="1:14" x14ac:dyDescent="0.2">
      <c r="A1726" s="2" t="s">
        <v>41</v>
      </c>
      <c r="B1726" s="2" t="s">
        <v>41</v>
      </c>
      <c r="C1726" s="2" t="s">
        <v>6</v>
      </c>
      <c r="D1726" s="2" t="s">
        <v>7</v>
      </c>
      <c r="E1726" s="2" t="s">
        <v>9</v>
      </c>
      <c r="F1726" s="2" t="s">
        <v>61</v>
      </c>
      <c r="G1726" s="1">
        <v>70323.78</v>
      </c>
      <c r="H1726" s="1">
        <v>30330.199999999997</v>
      </c>
      <c r="I1726" s="4">
        <v>95</v>
      </c>
      <c r="J1726" s="2" t="s">
        <v>66</v>
      </c>
      <c r="K1726" s="1">
        <f>Tabelle111[[#This Row],[Menge kg Nges]]/1000</f>
        <v>70.323779999999999</v>
      </c>
      <c r="L1726" s="1">
        <f>Tabelle111[[#This Row],[Menge kg P2O5]]/1000</f>
        <v>30.330199999999998</v>
      </c>
      <c r="M1726" s="1">
        <f>Tabelle111[[#This Row],[Menge t Nges]]/Tabelle111[[#This Row],[Anzahl Lieferscheine]]</f>
        <v>0.74025031578947365</v>
      </c>
      <c r="N1726" s="1">
        <f>Tabelle111[[#This Row],[Menge t P2O5]]/Tabelle111[[#This Row],[Anzahl Lieferscheine]]</f>
        <v>0.31926526315789472</v>
      </c>
    </row>
    <row r="1727" spans="1:14" x14ac:dyDescent="0.2">
      <c r="A1727" s="2" t="s">
        <v>41</v>
      </c>
      <c r="B1727" s="2" t="s">
        <v>41</v>
      </c>
      <c r="C1727" s="2" t="s">
        <v>6</v>
      </c>
      <c r="D1727" s="2" t="s">
        <v>7</v>
      </c>
      <c r="E1727" s="2" t="s">
        <v>50</v>
      </c>
      <c r="F1727" s="2" t="s">
        <v>61</v>
      </c>
      <c r="G1727" s="1">
        <v>2855.68</v>
      </c>
      <c r="H1727" s="1">
        <v>1234.8799999999999</v>
      </c>
      <c r="I1727" s="4">
        <v>4</v>
      </c>
      <c r="J1727" s="2" t="s">
        <v>66</v>
      </c>
      <c r="K1727" s="1">
        <f>Tabelle111[[#This Row],[Menge kg Nges]]/1000</f>
        <v>2.85568</v>
      </c>
      <c r="L1727" s="1">
        <f>Tabelle111[[#This Row],[Menge kg P2O5]]/1000</f>
        <v>1.23488</v>
      </c>
      <c r="M1727" s="1">
        <f>Tabelle111[[#This Row],[Menge t Nges]]/Tabelle111[[#This Row],[Anzahl Lieferscheine]]</f>
        <v>0.71392</v>
      </c>
      <c r="N1727" s="1">
        <f>Tabelle111[[#This Row],[Menge t P2O5]]/Tabelle111[[#This Row],[Anzahl Lieferscheine]]</f>
        <v>0.30871999999999999</v>
      </c>
    </row>
    <row r="1728" spans="1:14" x14ac:dyDescent="0.2">
      <c r="A1728" s="2" t="s">
        <v>41</v>
      </c>
      <c r="B1728" s="2" t="s">
        <v>41</v>
      </c>
      <c r="C1728" s="2" t="s">
        <v>6</v>
      </c>
      <c r="D1728" s="2" t="s">
        <v>7</v>
      </c>
      <c r="E1728" s="2" t="s">
        <v>10</v>
      </c>
      <c r="F1728" s="2" t="s">
        <v>61</v>
      </c>
      <c r="G1728" s="1">
        <v>4243.5</v>
      </c>
      <c r="H1728" s="1">
        <v>1876.4</v>
      </c>
      <c r="I1728" s="4">
        <v>2</v>
      </c>
      <c r="J1728" s="2" t="s">
        <v>66</v>
      </c>
      <c r="K1728" s="1">
        <f>Tabelle111[[#This Row],[Menge kg Nges]]/1000</f>
        <v>4.2435</v>
      </c>
      <c r="L1728" s="1">
        <f>Tabelle111[[#This Row],[Menge kg P2O5]]/1000</f>
        <v>1.8764000000000001</v>
      </c>
      <c r="M1728" s="1">
        <f>Tabelle111[[#This Row],[Menge t Nges]]/Tabelle111[[#This Row],[Anzahl Lieferscheine]]</f>
        <v>2.12175</v>
      </c>
      <c r="N1728" s="1">
        <f>Tabelle111[[#This Row],[Menge t P2O5]]/Tabelle111[[#This Row],[Anzahl Lieferscheine]]</f>
        <v>0.93820000000000003</v>
      </c>
    </row>
    <row r="1729" spans="1:14" x14ac:dyDescent="0.2">
      <c r="A1729" s="2" t="s">
        <v>41</v>
      </c>
      <c r="B1729" s="2" t="s">
        <v>41</v>
      </c>
      <c r="C1729" s="2" t="s">
        <v>6</v>
      </c>
      <c r="D1729" s="2" t="s">
        <v>7</v>
      </c>
      <c r="E1729" s="2" t="s">
        <v>11</v>
      </c>
      <c r="F1729" s="2" t="s">
        <v>61</v>
      </c>
      <c r="G1729" s="1">
        <v>17218.660000000003</v>
      </c>
      <c r="H1729" s="1">
        <v>8128.9999999999991</v>
      </c>
      <c r="I1729" s="4">
        <v>60</v>
      </c>
      <c r="J1729" s="2" t="s">
        <v>66</v>
      </c>
      <c r="K1729" s="1">
        <f>Tabelle111[[#This Row],[Menge kg Nges]]/1000</f>
        <v>17.218660000000003</v>
      </c>
      <c r="L1729" s="1">
        <f>Tabelle111[[#This Row],[Menge kg P2O5]]/1000</f>
        <v>8.1289999999999996</v>
      </c>
      <c r="M1729" s="1">
        <f>Tabelle111[[#This Row],[Menge t Nges]]/Tabelle111[[#This Row],[Anzahl Lieferscheine]]</f>
        <v>0.28697766666666674</v>
      </c>
      <c r="N1729" s="1">
        <f>Tabelle111[[#This Row],[Menge t P2O5]]/Tabelle111[[#This Row],[Anzahl Lieferscheine]]</f>
        <v>0.13548333333333332</v>
      </c>
    </row>
    <row r="1730" spans="1:14" x14ac:dyDescent="0.2">
      <c r="A1730" s="2" t="s">
        <v>41</v>
      </c>
      <c r="B1730" s="2" t="s">
        <v>41</v>
      </c>
      <c r="C1730" s="2" t="s">
        <v>6</v>
      </c>
      <c r="D1730" s="2" t="s">
        <v>7</v>
      </c>
      <c r="E1730" s="2" t="s">
        <v>12</v>
      </c>
      <c r="F1730" s="2" t="s">
        <v>61</v>
      </c>
      <c r="G1730" s="1">
        <v>31634.76</v>
      </c>
      <c r="H1730" s="1">
        <v>13384.439999999999</v>
      </c>
      <c r="I1730" s="4">
        <v>74</v>
      </c>
      <c r="J1730" s="2" t="s">
        <v>66</v>
      </c>
      <c r="K1730" s="1">
        <f>Tabelle111[[#This Row],[Menge kg Nges]]/1000</f>
        <v>31.63476</v>
      </c>
      <c r="L1730" s="1">
        <f>Tabelle111[[#This Row],[Menge kg P2O5]]/1000</f>
        <v>13.384439999999998</v>
      </c>
      <c r="M1730" s="1">
        <f>Tabelle111[[#This Row],[Menge t Nges]]/Tabelle111[[#This Row],[Anzahl Lieferscheine]]</f>
        <v>0.42749675675675675</v>
      </c>
      <c r="N1730" s="1">
        <f>Tabelle111[[#This Row],[Menge t P2O5]]/Tabelle111[[#This Row],[Anzahl Lieferscheine]]</f>
        <v>0.18087081081081077</v>
      </c>
    </row>
    <row r="1731" spans="1:14" x14ac:dyDescent="0.2">
      <c r="A1731" s="2" t="s">
        <v>41</v>
      </c>
      <c r="B1731" s="2" t="s">
        <v>41</v>
      </c>
      <c r="C1731" s="2" t="s">
        <v>6</v>
      </c>
      <c r="D1731" s="2" t="s">
        <v>7</v>
      </c>
      <c r="E1731" s="2" t="s">
        <v>13</v>
      </c>
      <c r="F1731" s="2" t="s">
        <v>61</v>
      </c>
      <c r="G1731" s="1">
        <v>21101.020000000004</v>
      </c>
      <c r="H1731" s="1">
        <v>11902.850000000002</v>
      </c>
      <c r="I1731" s="4">
        <v>44</v>
      </c>
      <c r="J1731" s="2" t="s">
        <v>66</v>
      </c>
      <c r="K1731" s="1">
        <f>Tabelle111[[#This Row],[Menge kg Nges]]/1000</f>
        <v>21.101020000000005</v>
      </c>
      <c r="L1731" s="1">
        <f>Tabelle111[[#This Row],[Menge kg P2O5]]/1000</f>
        <v>11.902850000000003</v>
      </c>
      <c r="M1731" s="1">
        <f>Tabelle111[[#This Row],[Menge t Nges]]/Tabelle111[[#This Row],[Anzahl Lieferscheine]]</f>
        <v>0.4795686363636365</v>
      </c>
      <c r="N1731" s="1">
        <f>Tabelle111[[#This Row],[Menge t P2O5]]/Tabelle111[[#This Row],[Anzahl Lieferscheine]]</f>
        <v>0.27051931818181824</v>
      </c>
    </row>
    <row r="1732" spans="1:14" x14ac:dyDescent="0.2">
      <c r="A1732" s="2" t="s">
        <v>41</v>
      </c>
      <c r="B1732" s="2" t="s">
        <v>41</v>
      </c>
      <c r="C1732" s="2" t="s">
        <v>6</v>
      </c>
      <c r="D1732" s="2" t="s">
        <v>7</v>
      </c>
      <c r="E1732" s="2" t="s">
        <v>14</v>
      </c>
      <c r="F1732" s="2" t="s">
        <v>61</v>
      </c>
      <c r="G1732" s="1">
        <v>6293.4</v>
      </c>
      <c r="H1732" s="1">
        <v>3347.2</v>
      </c>
      <c r="I1732" s="4">
        <v>20</v>
      </c>
      <c r="J1732" s="2" t="s">
        <v>66</v>
      </c>
      <c r="K1732" s="1">
        <f>Tabelle111[[#This Row],[Menge kg Nges]]/1000</f>
        <v>6.2933999999999992</v>
      </c>
      <c r="L1732" s="1">
        <f>Tabelle111[[#This Row],[Menge kg P2O5]]/1000</f>
        <v>3.3472</v>
      </c>
      <c r="M1732" s="1">
        <f>Tabelle111[[#This Row],[Menge t Nges]]/Tabelle111[[#This Row],[Anzahl Lieferscheine]]</f>
        <v>0.31466999999999995</v>
      </c>
      <c r="N1732" s="1">
        <f>Tabelle111[[#This Row],[Menge t P2O5]]/Tabelle111[[#This Row],[Anzahl Lieferscheine]]</f>
        <v>0.16736000000000001</v>
      </c>
    </row>
    <row r="1733" spans="1:14" x14ac:dyDescent="0.2">
      <c r="A1733" s="2" t="s">
        <v>41</v>
      </c>
      <c r="B1733" s="2" t="s">
        <v>41</v>
      </c>
      <c r="C1733" s="2" t="s">
        <v>6</v>
      </c>
      <c r="D1733" s="2" t="s">
        <v>15</v>
      </c>
      <c r="E1733" s="2" t="s">
        <v>18</v>
      </c>
      <c r="F1733" s="2" t="s">
        <v>61</v>
      </c>
      <c r="G1733" s="1">
        <v>1260</v>
      </c>
      <c r="H1733" s="1">
        <v>1020</v>
      </c>
      <c r="I1733" s="4">
        <v>6</v>
      </c>
      <c r="J1733" s="2" t="s">
        <v>66</v>
      </c>
      <c r="K1733" s="1">
        <f>Tabelle111[[#This Row],[Menge kg Nges]]/1000</f>
        <v>1.26</v>
      </c>
      <c r="L1733" s="1">
        <f>Tabelle111[[#This Row],[Menge kg P2O5]]/1000</f>
        <v>1.02</v>
      </c>
      <c r="M1733" s="1">
        <f>Tabelle111[[#This Row],[Menge t Nges]]/Tabelle111[[#This Row],[Anzahl Lieferscheine]]</f>
        <v>0.21</v>
      </c>
      <c r="N1733" s="1">
        <f>Tabelle111[[#This Row],[Menge t P2O5]]/Tabelle111[[#This Row],[Anzahl Lieferscheine]]</f>
        <v>0.17</v>
      </c>
    </row>
    <row r="1734" spans="1:14" x14ac:dyDescent="0.2">
      <c r="A1734" s="2" t="s">
        <v>41</v>
      </c>
      <c r="B1734" s="2" t="s">
        <v>41</v>
      </c>
      <c r="C1734" s="2" t="s">
        <v>6</v>
      </c>
      <c r="D1734" s="2" t="s">
        <v>15</v>
      </c>
      <c r="E1734" s="2" t="s">
        <v>20</v>
      </c>
      <c r="F1734" s="2" t="s">
        <v>61</v>
      </c>
      <c r="G1734" s="1">
        <v>211.2</v>
      </c>
      <c r="H1734" s="1">
        <v>120</v>
      </c>
      <c r="I1734" s="4">
        <v>1</v>
      </c>
      <c r="J1734" s="2" t="s">
        <v>66</v>
      </c>
      <c r="K1734" s="1">
        <f>Tabelle111[[#This Row],[Menge kg Nges]]/1000</f>
        <v>0.2112</v>
      </c>
      <c r="L1734" s="1">
        <f>Tabelle111[[#This Row],[Menge kg P2O5]]/1000</f>
        <v>0.12</v>
      </c>
      <c r="M1734" s="1">
        <f>Tabelle111[[#This Row],[Menge t Nges]]/Tabelle111[[#This Row],[Anzahl Lieferscheine]]</f>
        <v>0.2112</v>
      </c>
      <c r="N1734" s="1">
        <f>Tabelle111[[#This Row],[Menge t P2O5]]/Tabelle111[[#This Row],[Anzahl Lieferscheine]]</f>
        <v>0.12</v>
      </c>
    </row>
    <row r="1735" spans="1:14" x14ac:dyDescent="0.2">
      <c r="A1735" s="2" t="s">
        <v>41</v>
      </c>
      <c r="B1735" s="2" t="s">
        <v>41</v>
      </c>
      <c r="C1735" s="2" t="s">
        <v>6</v>
      </c>
      <c r="D1735" s="2" t="s">
        <v>15</v>
      </c>
      <c r="E1735" s="2" t="s">
        <v>21</v>
      </c>
      <c r="F1735" s="2" t="s">
        <v>61</v>
      </c>
      <c r="G1735" s="1">
        <v>1273.3</v>
      </c>
      <c r="H1735" s="1">
        <v>737.7</v>
      </c>
      <c r="I1735" s="4">
        <v>9</v>
      </c>
      <c r="J1735" s="2" t="s">
        <v>66</v>
      </c>
      <c r="K1735" s="1">
        <f>Tabelle111[[#This Row],[Menge kg Nges]]/1000</f>
        <v>1.2732999999999999</v>
      </c>
      <c r="L1735" s="1">
        <f>Tabelle111[[#This Row],[Menge kg P2O5]]/1000</f>
        <v>0.73770000000000002</v>
      </c>
      <c r="M1735" s="1">
        <f>Tabelle111[[#This Row],[Menge t Nges]]/Tabelle111[[#This Row],[Anzahl Lieferscheine]]</f>
        <v>0.14147777777777776</v>
      </c>
      <c r="N1735" s="1">
        <f>Tabelle111[[#This Row],[Menge t P2O5]]/Tabelle111[[#This Row],[Anzahl Lieferscheine]]</f>
        <v>8.1966666666666674E-2</v>
      </c>
    </row>
    <row r="1736" spans="1:14" x14ac:dyDescent="0.2">
      <c r="A1736" s="2" t="s">
        <v>41</v>
      </c>
      <c r="B1736" s="2" t="s">
        <v>41</v>
      </c>
      <c r="C1736" s="2" t="s">
        <v>6</v>
      </c>
      <c r="D1736" s="2" t="s">
        <v>15</v>
      </c>
      <c r="E1736" s="2" t="s">
        <v>9</v>
      </c>
      <c r="F1736" s="2" t="s">
        <v>61</v>
      </c>
      <c r="G1736" s="1">
        <v>2903.2000000000003</v>
      </c>
      <c r="H1736" s="1">
        <v>1326</v>
      </c>
      <c r="I1736" s="4">
        <v>13</v>
      </c>
      <c r="J1736" s="2" t="s">
        <v>66</v>
      </c>
      <c r="K1736" s="1">
        <f>Tabelle111[[#This Row],[Menge kg Nges]]/1000</f>
        <v>2.9032000000000004</v>
      </c>
      <c r="L1736" s="1">
        <f>Tabelle111[[#This Row],[Menge kg P2O5]]/1000</f>
        <v>1.3260000000000001</v>
      </c>
      <c r="M1736" s="1">
        <f>Tabelle111[[#This Row],[Menge t Nges]]/Tabelle111[[#This Row],[Anzahl Lieferscheine]]</f>
        <v>0.22332307692307696</v>
      </c>
      <c r="N1736" s="1">
        <f>Tabelle111[[#This Row],[Menge t P2O5]]/Tabelle111[[#This Row],[Anzahl Lieferscheine]]</f>
        <v>0.10200000000000001</v>
      </c>
    </row>
    <row r="1737" spans="1:14" x14ac:dyDescent="0.2">
      <c r="A1737" s="2" t="s">
        <v>41</v>
      </c>
      <c r="B1737" s="2" t="s">
        <v>41</v>
      </c>
      <c r="C1737" s="2" t="s">
        <v>6</v>
      </c>
      <c r="D1737" s="2" t="s">
        <v>15</v>
      </c>
      <c r="E1737" s="2" t="s">
        <v>10</v>
      </c>
      <c r="F1737" s="2" t="s">
        <v>61</v>
      </c>
      <c r="G1737" s="1">
        <v>729</v>
      </c>
      <c r="H1737" s="1">
        <v>311.39999999999998</v>
      </c>
      <c r="I1737" s="4">
        <v>1</v>
      </c>
      <c r="J1737" s="2" t="s">
        <v>66</v>
      </c>
      <c r="K1737" s="1">
        <f>Tabelle111[[#This Row],[Menge kg Nges]]/1000</f>
        <v>0.72899999999999998</v>
      </c>
      <c r="L1737" s="1">
        <f>Tabelle111[[#This Row],[Menge kg P2O5]]/1000</f>
        <v>0.31139999999999995</v>
      </c>
      <c r="M1737" s="1">
        <f>Tabelle111[[#This Row],[Menge t Nges]]/Tabelle111[[#This Row],[Anzahl Lieferscheine]]</f>
        <v>0.72899999999999998</v>
      </c>
      <c r="N1737" s="1">
        <f>Tabelle111[[#This Row],[Menge t P2O5]]/Tabelle111[[#This Row],[Anzahl Lieferscheine]]</f>
        <v>0.31139999999999995</v>
      </c>
    </row>
    <row r="1738" spans="1:14" x14ac:dyDescent="0.2">
      <c r="A1738" s="2" t="s">
        <v>41</v>
      </c>
      <c r="B1738" s="2" t="s">
        <v>41</v>
      </c>
      <c r="C1738" s="2" t="s">
        <v>25</v>
      </c>
      <c r="D1738" s="2" t="s">
        <v>25</v>
      </c>
      <c r="E1738" s="2" t="s">
        <v>26</v>
      </c>
      <c r="F1738" s="2" t="s">
        <v>61</v>
      </c>
      <c r="G1738" s="1">
        <v>926.97000000000014</v>
      </c>
      <c r="H1738" s="1">
        <v>6001.95</v>
      </c>
      <c r="I1738" s="4">
        <v>28</v>
      </c>
      <c r="J1738" s="2" t="s">
        <v>66</v>
      </c>
      <c r="K1738" s="1">
        <f>Tabelle111[[#This Row],[Menge kg Nges]]/1000</f>
        <v>0.92697000000000018</v>
      </c>
      <c r="L1738" s="1">
        <f>Tabelle111[[#This Row],[Menge kg P2O5]]/1000</f>
        <v>6.0019499999999999</v>
      </c>
      <c r="M1738" s="1">
        <f>Tabelle111[[#This Row],[Menge t Nges]]/Tabelle111[[#This Row],[Anzahl Lieferscheine]]</f>
        <v>3.3106071428571436E-2</v>
      </c>
      <c r="N1738" s="1">
        <f>Tabelle111[[#This Row],[Menge t P2O5]]/Tabelle111[[#This Row],[Anzahl Lieferscheine]]</f>
        <v>0.21435535714285714</v>
      </c>
    </row>
    <row r="1739" spans="1:14" x14ac:dyDescent="0.2">
      <c r="A1739" s="2" t="s">
        <v>41</v>
      </c>
      <c r="B1739" s="2" t="s">
        <v>42</v>
      </c>
      <c r="C1739" s="2" t="s">
        <v>6</v>
      </c>
      <c r="D1739" s="2" t="s">
        <v>30</v>
      </c>
      <c r="E1739" s="2" t="s">
        <v>26</v>
      </c>
      <c r="F1739" s="2" t="s">
        <v>61</v>
      </c>
      <c r="G1739" s="1">
        <v>6146.5899999999992</v>
      </c>
      <c r="H1739" s="1">
        <v>3108.5099999999993</v>
      </c>
      <c r="I1739" s="4">
        <v>18</v>
      </c>
      <c r="J1739" s="2" t="s">
        <v>66</v>
      </c>
      <c r="K1739" s="1">
        <f>Tabelle111[[#This Row],[Menge kg Nges]]/1000</f>
        <v>6.1465899999999989</v>
      </c>
      <c r="L1739" s="1">
        <f>Tabelle111[[#This Row],[Menge kg P2O5]]/1000</f>
        <v>3.1085099999999994</v>
      </c>
      <c r="M1739" s="1">
        <f>Tabelle111[[#This Row],[Menge t Nges]]/Tabelle111[[#This Row],[Anzahl Lieferscheine]]</f>
        <v>0.34147722222222215</v>
      </c>
      <c r="N1739" s="1">
        <f>Tabelle111[[#This Row],[Menge t P2O5]]/Tabelle111[[#This Row],[Anzahl Lieferscheine]]</f>
        <v>0.17269499999999996</v>
      </c>
    </row>
    <row r="1740" spans="1:14" x14ac:dyDescent="0.2">
      <c r="A1740" s="2" t="s">
        <v>41</v>
      </c>
      <c r="B1740" s="2" t="s">
        <v>42</v>
      </c>
      <c r="C1740" s="2" t="s">
        <v>6</v>
      </c>
      <c r="D1740" s="2" t="s">
        <v>7</v>
      </c>
      <c r="E1740" s="2" t="s">
        <v>8</v>
      </c>
      <c r="F1740" s="2" t="s">
        <v>61</v>
      </c>
      <c r="G1740" s="1">
        <v>3605.2999999999997</v>
      </c>
      <c r="H1740" s="1">
        <v>1511.8999999999999</v>
      </c>
      <c r="I1740" s="4">
        <v>7</v>
      </c>
      <c r="J1740" s="2" t="s">
        <v>66</v>
      </c>
      <c r="K1740" s="1">
        <f>Tabelle111[[#This Row],[Menge kg Nges]]/1000</f>
        <v>3.6052999999999997</v>
      </c>
      <c r="L1740" s="1">
        <f>Tabelle111[[#This Row],[Menge kg P2O5]]/1000</f>
        <v>1.5118999999999998</v>
      </c>
      <c r="M1740" s="1">
        <f>Tabelle111[[#This Row],[Menge t Nges]]/Tabelle111[[#This Row],[Anzahl Lieferscheine]]</f>
        <v>0.51504285714285714</v>
      </c>
      <c r="N1740" s="1">
        <f>Tabelle111[[#This Row],[Menge t P2O5]]/Tabelle111[[#This Row],[Anzahl Lieferscheine]]</f>
        <v>0.21598571428571425</v>
      </c>
    </row>
    <row r="1741" spans="1:14" x14ac:dyDescent="0.2">
      <c r="A1741" s="2" t="s">
        <v>41</v>
      </c>
      <c r="B1741" s="2" t="s">
        <v>42</v>
      </c>
      <c r="C1741" s="2" t="s">
        <v>6</v>
      </c>
      <c r="D1741" s="2" t="s">
        <v>7</v>
      </c>
      <c r="E1741" s="2" t="s">
        <v>9</v>
      </c>
      <c r="F1741" s="2" t="s">
        <v>61</v>
      </c>
      <c r="G1741" s="1">
        <v>4180.8</v>
      </c>
      <c r="H1741" s="1">
        <v>1672.8</v>
      </c>
      <c r="I1741" s="4">
        <v>4</v>
      </c>
      <c r="J1741" s="2" t="s">
        <v>66</v>
      </c>
      <c r="K1741" s="1">
        <f>Tabelle111[[#This Row],[Menge kg Nges]]/1000</f>
        <v>4.1808000000000005</v>
      </c>
      <c r="L1741" s="1">
        <f>Tabelle111[[#This Row],[Menge kg P2O5]]/1000</f>
        <v>1.6728000000000001</v>
      </c>
      <c r="M1741" s="1">
        <f>Tabelle111[[#This Row],[Menge t Nges]]/Tabelle111[[#This Row],[Anzahl Lieferscheine]]</f>
        <v>1.0452000000000001</v>
      </c>
      <c r="N1741" s="1">
        <f>Tabelle111[[#This Row],[Menge t P2O5]]/Tabelle111[[#This Row],[Anzahl Lieferscheine]]</f>
        <v>0.41820000000000002</v>
      </c>
    </row>
    <row r="1742" spans="1:14" x14ac:dyDescent="0.2">
      <c r="A1742" s="2" t="s">
        <v>41</v>
      </c>
      <c r="B1742" s="2" t="s">
        <v>42</v>
      </c>
      <c r="C1742" s="2" t="s">
        <v>6</v>
      </c>
      <c r="D1742" s="2" t="s">
        <v>7</v>
      </c>
      <c r="E1742" s="2" t="s">
        <v>50</v>
      </c>
      <c r="F1742" s="2" t="s">
        <v>61</v>
      </c>
      <c r="G1742" s="1">
        <v>1108.8</v>
      </c>
      <c r="H1742" s="1">
        <v>453.6</v>
      </c>
      <c r="I1742" s="4">
        <v>4</v>
      </c>
      <c r="J1742" s="2" t="s">
        <v>66</v>
      </c>
      <c r="K1742" s="1">
        <f>Tabelle111[[#This Row],[Menge kg Nges]]/1000</f>
        <v>1.1088</v>
      </c>
      <c r="L1742" s="1">
        <f>Tabelle111[[#This Row],[Menge kg P2O5]]/1000</f>
        <v>0.4536</v>
      </c>
      <c r="M1742" s="1">
        <f>Tabelle111[[#This Row],[Menge t Nges]]/Tabelle111[[#This Row],[Anzahl Lieferscheine]]</f>
        <v>0.2772</v>
      </c>
      <c r="N1742" s="1">
        <f>Tabelle111[[#This Row],[Menge t P2O5]]/Tabelle111[[#This Row],[Anzahl Lieferscheine]]</f>
        <v>0.1134</v>
      </c>
    </row>
    <row r="1743" spans="1:14" x14ac:dyDescent="0.2">
      <c r="A1743" s="2" t="s">
        <v>41</v>
      </c>
      <c r="B1743" s="2" t="s">
        <v>42</v>
      </c>
      <c r="C1743" s="2" t="s">
        <v>6</v>
      </c>
      <c r="D1743" s="2" t="s">
        <v>7</v>
      </c>
      <c r="E1743" s="2" t="s">
        <v>11</v>
      </c>
      <c r="F1743" s="2" t="s">
        <v>61</v>
      </c>
      <c r="G1743" s="1">
        <v>1366.75</v>
      </c>
      <c r="H1743" s="1">
        <v>610.5</v>
      </c>
      <c r="I1743" s="4">
        <v>3</v>
      </c>
      <c r="J1743" s="2" t="s">
        <v>66</v>
      </c>
      <c r="K1743" s="1">
        <f>Tabelle111[[#This Row],[Menge kg Nges]]/1000</f>
        <v>1.3667499999999999</v>
      </c>
      <c r="L1743" s="1">
        <f>Tabelle111[[#This Row],[Menge kg P2O5]]/1000</f>
        <v>0.61050000000000004</v>
      </c>
      <c r="M1743" s="1">
        <f>Tabelle111[[#This Row],[Menge t Nges]]/Tabelle111[[#This Row],[Anzahl Lieferscheine]]</f>
        <v>0.45558333333333328</v>
      </c>
      <c r="N1743" s="1">
        <f>Tabelle111[[#This Row],[Menge t P2O5]]/Tabelle111[[#This Row],[Anzahl Lieferscheine]]</f>
        <v>0.20350000000000001</v>
      </c>
    </row>
    <row r="1744" spans="1:14" x14ac:dyDescent="0.2">
      <c r="A1744" s="2" t="s">
        <v>41</v>
      </c>
      <c r="B1744" s="2" t="s">
        <v>42</v>
      </c>
      <c r="C1744" s="2" t="s">
        <v>6</v>
      </c>
      <c r="D1744" s="2" t="s">
        <v>7</v>
      </c>
      <c r="E1744" s="2" t="s">
        <v>12</v>
      </c>
      <c r="F1744" s="2" t="s">
        <v>61</v>
      </c>
      <c r="G1744" s="1">
        <v>2282.4399999999996</v>
      </c>
      <c r="H1744" s="1">
        <v>1015.1600000000001</v>
      </c>
      <c r="I1744" s="4">
        <v>10</v>
      </c>
      <c r="J1744" s="2" t="s">
        <v>66</v>
      </c>
      <c r="K1744" s="1">
        <f>Tabelle111[[#This Row],[Menge kg Nges]]/1000</f>
        <v>2.2824399999999998</v>
      </c>
      <c r="L1744" s="1">
        <f>Tabelle111[[#This Row],[Menge kg P2O5]]/1000</f>
        <v>1.0151600000000001</v>
      </c>
      <c r="M1744" s="1">
        <f>Tabelle111[[#This Row],[Menge t Nges]]/Tabelle111[[#This Row],[Anzahl Lieferscheine]]</f>
        <v>0.22824399999999997</v>
      </c>
      <c r="N1744" s="1">
        <f>Tabelle111[[#This Row],[Menge t P2O5]]/Tabelle111[[#This Row],[Anzahl Lieferscheine]]</f>
        <v>0.10151600000000001</v>
      </c>
    </row>
    <row r="1745" spans="1:14" x14ac:dyDescent="0.2">
      <c r="A1745" s="2" t="s">
        <v>41</v>
      </c>
      <c r="B1745" s="2" t="s">
        <v>42</v>
      </c>
      <c r="C1745" s="2" t="s">
        <v>6</v>
      </c>
      <c r="D1745" s="2" t="s">
        <v>7</v>
      </c>
      <c r="E1745" s="2" t="s">
        <v>13</v>
      </c>
      <c r="F1745" s="2" t="s">
        <v>61</v>
      </c>
      <c r="G1745" s="1">
        <v>3952.2400000000002</v>
      </c>
      <c r="H1745" s="1">
        <v>2088.87</v>
      </c>
      <c r="I1745" s="4">
        <v>16</v>
      </c>
      <c r="J1745" s="2" t="s">
        <v>66</v>
      </c>
      <c r="K1745" s="1">
        <f>Tabelle111[[#This Row],[Menge kg Nges]]/1000</f>
        <v>3.9522400000000002</v>
      </c>
      <c r="L1745" s="1">
        <f>Tabelle111[[#This Row],[Menge kg P2O5]]/1000</f>
        <v>2.08887</v>
      </c>
      <c r="M1745" s="1">
        <f>Tabelle111[[#This Row],[Menge t Nges]]/Tabelle111[[#This Row],[Anzahl Lieferscheine]]</f>
        <v>0.24701500000000001</v>
      </c>
      <c r="N1745" s="1">
        <f>Tabelle111[[#This Row],[Menge t P2O5]]/Tabelle111[[#This Row],[Anzahl Lieferscheine]]</f>
        <v>0.130554375</v>
      </c>
    </row>
    <row r="1746" spans="1:14" x14ac:dyDescent="0.2">
      <c r="A1746" s="2" t="s">
        <v>41</v>
      </c>
      <c r="B1746" s="2" t="s">
        <v>42</v>
      </c>
      <c r="C1746" s="2" t="s">
        <v>6</v>
      </c>
      <c r="D1746" s="2" t="s">
        <v>15</v>
      </c>
      <c r="E1746" s="2" t="s">
        <v>18</v>
      </c>
      <c r="F1746" s="2" t="s">
        <v>61</v>
      </c>
      <c r="G1746" s="1">
        <v>151.19999999999999</v>
      </c>
      <c r="H1746" s="1">
        <v>122.4</v>
      </c>
      <c r="I1746" s="4">
        <v>1</v>
      </c>
      <c r="J1746" s="2" t="s">
        <v>66</v>
      </c>
      <c r="K1746" s="1">
        <f>Tabelle111[[#This Row],[Menge kg Nges]]/1000</f>
        <v>0.1512</v>
      </c>
      <c r="L1746" s="1">
        <f>Tabelle111[[#This Row],[Menge kg P2O5]]/1000</f>
        <v>0.12240000000000001</v>
      </c>
      <c r="M1746" s="1">
        <f>Tabelle111[[#This Row],[Menge t Nges]]/Tabelle111[[#This Row],[Anzahl Lieferscheine]]</f>
        <v>0.1512</v>
      </c>
      <c r="N1746" s="1">
        <f>Tabelle111[[#This Row],[Menge t P2O5]]/Tabelle111[[#This Row],[Anzahl Lieferscheine]]</f>
        <v>0.12240000000000001</v>
      </c>
    </row>
    <row r="1747" spans="1:14" x14ac:dyDescent="0.2">
      <c r="A1747" s="2" t="s">
        <v>41</v>
      </c>
      <c r="B1747" s="2" t="s">
        <v>42</v>
      </c>
      <c r="C1747" s="2" t="s">
        <v>6</v>
      </c>
      <c r="D1747" s="2" t="s">
        <v>15</v>
      </c>
      <c r="E1747" s="2" t="s">
        <v>21</v>
      </c>
      <c r="F1747" s="2" t="s">
        <v>61</v>
      </c>
      <c r="G1747" s="1">
        <v>112.7</v>
      </c>
      <c r="H1747" s="1">
        <v>61.9</v>
      </c>
      <c r="I1747" s="4">
        <v>1</v>
      </c>
      <c r="J1747" s="2" t="s">
        <v>66</v>
      </c>
      <c r="K1747" s="1">
        <f>Tabelle111[[#This Row],[Menge kg Nges]]/1000</f>
        <v>0.11270000000000001</v>
      </c>
      <c r="L1747" s="1">
        <f>Tabelle111[[#This Row],[Menge kg P2O5]]/1000</f>
        <v>6.1899999999999997E-2</v>
      </c>
      <c r="M1747" s="1">
        <f>Tabelle111[[#This Row],[Menge t Nges]]/Tabelle111[[#This Row],[Anzahl Lieferscheine]]</f>
        <v>0.11270000000000001</v>
      </c>
      <c r="N1747" s="1">
        <f>Tabelle111[[#This Row],[Menge t P2O5]]/Tabelle111[[#This Row],[Anzahl Lieferscheine]]</f>
        <v>6.1899999999999997E-2</v>
      </c>
    </row>
    <row r="1748" spans="1:14" x14ac:dyDescent="0.2">
      <c r="A1748" s="2" t="s">
        <v>41</v>
      </c>
      <c r="B1748" s="2" t="s">
        <v>42</v>
      </c>
      <c r="C1748" s="2" t="s">
        <v>25</v>
      </c>
      <c r="D1748" s="2" t="s">
        <v>25</v>
      </c>
      <c r="E1748" s="2" t="s">
        <v>26</v>
      </c>
      <c r="F1748" s="2" t="s">
        <v>61</v>
      </c>
      <c r="G1748" s="1">
        <v>1464.5899999999997</v>
      </c>
      <c r="H1748" s="1">
        <v>8088</v>
      </c>
      <c r="I1748" s="4">
        <v>35</v>
      </c>
      <c r="J1748" s="2" t="s">
        <v>66</v>
      </c>
      <c r="K1748" s="1">
        <f>Tabelle111[[#This Row],[Menge kg Nges]]/1000</f>
        <v>1.4645899999999996</v>
      </c>
      <c r="L1748" s="1">
        <f>Tabelle111[[#This Row],[Menge kg P2O5]]/1000</f>
        <v>8.0879999999999992</v>
      </c>
      <c r="M1748" s="1">
        <f>Tabelle111[[#This Row],[Menge t Nges]]/Tabelle111[[#This Row],[Anzahl Lieferscheine]]</f>
        <v>4.1845428571428561E-2</v>
      </c>
      <c r="N1748" s="1">
        <f>Tabelle111[[#This Row],[Menge t P2O5]]/Tabelle111[[#This Row],[Anzahl Lieferscheine]]</f>
        <v>0.23108571428571426</v>
      </c>
    </row>
    <row r="1749" spans="1:14" x14ac:dyDescent="0.2">
      <c r="A1749" s="2" t="s">
        <v>42</v>
      </c>
      <c r="B1749" s="2" t="s">
        <v>32</v>
      </c>
      <c r="C1749" s="2" t="s">
        <v>6</v>
      </c>
      <c r="D1749" s="2" t="s">
        <v>7</v>
      </c>
      <c r="E1749" s="2" t="s">
        <v>8</v>
      </c>
      <c r="F1749" s="2" t="s">
        <v>61</v>
      </c>
      <c r="G1749" s="1">
        <v>2091</v>
      </c>
      <c r="H1749" s="1">
        <v>707.75</v>
      </c>
      <c r="I1749" s="4">
        <v>7</v>
      </c>
      <c r="J1749" s="2" t="s">
        <v>66</v>
      </c>
      <c r="K1749" s="1">
        <f>Tabelle111[[#This Row],[Menge kg Nges]]/1000</f>
        <v>2.0910000000000002</v>
      </c>
      <c r="L1749" s="1">
        <f>Tabelle111[[#This Row],[Menge kg P2O5]]/1000</f>
        <v>0.70774999999999999</v>
      </c>
      <c r="M1749" s="1">
        <f>Tabelle111[[#This Row],[Menge t Nges]]/Tabelle111[[#This Row],[Anzahl Lieferscheine]]</f>
        <v>0.29871428571428577</v>
      </c>
      <c r="N1749" s="1">
        <f>Tabelle111[[#This Row],[Menge t P2O5]]/Tabelle111[[#This Row],[Anzahl Lieferscheine]]</f>
        <v>0.10110714285714285</v>
      </c>
    </row>
    <row r="1750" spans="1:14" x14ac:dyDescent="0.2">
      <c r="A1750" s="2" t="s">
        <v>42</v>
      </c>
      <c r="B1750" s="2" t="s">
        <v>32</v>
      </c>
      <c r="C1750" s="2" t="s">
        <v>6</v>
      </c>
      <c r="D1750" s="2" t="s">
        <v>7</v>
      </c>
      <c r="E1750" s="2" t="s">
        <v>10</v>
      </c>
      <c r="F1750" s="2" t="s">
        <v>61</v>
      </c>
      <c r="G1750" s="1">
        <v>646</v>
      </c>
      <c r="H1750" s="1">
        <v>258.39999999999998</v>
      </c>
      <c r="I1750" s="4">
        <v>1</v>
      </c>
      <c r="J1750" s="2" t="s">
        <v>66</v>
      </c>
      <c r="K1750" s="1">
        <f>Tabelle111[[#This Row],[Menge kg Nges]]/1000</f>
        <v>0.64600000000000002</v>
      </c>
      <c r="L1750" s="1">
        <f>Tabelle111[[#This Row],[Menge kg P2O5]]/1000</f>
        <v>0.25839999999999996</v>
      </c>
      <c r="M1750" s="1">
        <f>Tabelle111[[#This Row],[Menge t Nges]]/Tabelle111[[#This Row],[Anzahl Lieferscheine]]</f>
        <v>0.64600000000000002</v>
      </c>
      <c r="N1750" s="1">
        <f>Tabelle111[[#This Row],[Menge t P2O5]]/Tabelle111[[#This Row],[Anzahl Lieferscheine]]</f>
        <v>0.25839999999999996</v>
      </c>
    </row>
    <row r="1751" spans="1:14" x14ac:dyDescent="0.2">
      <c r="A1751" s="2" t="s">
        <v>42</v>
      </c>
      <c r="B1751" s="2" t="s">
        <v>32</v>
      </c>
      <c r="C1751" s="2" t="s">
        <v>6</v>
      </c>
      <c r="D1751" s="2" t="s">
        <v>7</v>
      </c>
      <c r="E1751" s="2" t="s">
        <v>11</v>
      </c>
      <c r="F1751" s="2" t="s">
        <v>61</v>
      </c>
      <c r="G1751" s="1">
        <v>1139.5999999999999</v>
      </c>
      <c r="H1751" s="1">
        <v>461.76</v>
      </c>
      <c r="I1751" s="4">
        <v>2</v>
      </c>
      <c r="J1751" s="2" t="s">
        <v>66</v>
      </c>
      <c r="K1751" s="1">
        <f>Tabelle111[[#This Row],[Menge kg Nges]]/1000</f>
        <v>1.1395999999999999</v>
      </c>
      <c r="L1751" s="1">
        <f>Tabelle111[[#This Row],[Menge kg P2O5]]/1000</f>
        <v>0.46176</v>
      </c>
      <c r="M1751" s="1">
        <f>Tabelle111[[#This Row],[Menge t Nges]]/Tabelle111[[#This Row],[Anzahl Lieferscheine]]</f>
        <v>0.56979999999999997</v>
      </c>
      <c r="N1751" s="1">
        <f>Tabelle111[[#This Row],[Menge t P2O5]]/Tabelle111[[#This Row],[Anzahl Lieferscheine]]</f>
        <v>0.23088</v>
      </c>
    </row>
    <row r="1752" spans="1:14" x14ac:dyDescent="0.2">
      <c r="A1752" s="2" t="s">
        <v>42</v>
      </c>
      <c r="B1752" s="2" t="s">
        <v>32</v>
      </c>
      <c r="C1752" s="2" t="s">
        <v>6</v>
      </c>
      <c r="D1752" s="2" t="s">
        <v>7</v>
      </c>
      <c r="E1752" s="2" t="s">
        <v>13</v>
      </c>
      <c r="F1752" s="2" t="s">
        <v>61</v>
      </c>
      <c r="G1752" s="1">
        <v>500</v>
      </c>
      <c r="H1752" s="1">
        <v>300</v>
      </c>
      <c r="I1752" s="4">
        <v>1</v>
      </c>
      <c r="J1752" s="2" t="s">
        <v>66</v>
      </c>
      <c r="K1752" s="1">
        <f>Tabelle111[[#This Row],[Menge kg Nges]]/1000</f>
        <v>0.5</v>
      </c>
      <c r="L1752" s="1">
        <f>Tabelle111[[#This Row],[Menge kg P2O5]]/1000</f>
        <v>0.3</v>
      </c>
      <c r="M1752" s="1">
        <f>Tabelle111[[#This Row],[Menge t Nges]]/Tabelle111[[#This Row],[Anzahl Lieferscheine]]</f>
        <v>0.5</v>
      </c>
      <c r="N1752" s="1">
        <f>Tabelle111[[#This Row],[Menge t P2O5]]/Tabelle111[[#This Row],[Anzahl Lieferscheine]]</f>
        <v>0.3</v>
      </c>
    </row>
    <row r="1753" spans="1:14" x14ac:dyDescent="0.2">
      <c r="A1753" s="2" t="s">
        <v>42</v>
      </c>
      <c r="B1753" s="2" t="s">
        <v>32</v>
      </c>
      <c r="C1753" s="2" t="s">
        <v>6</v>
      </c>
      <c r="D1753" s="2" t="s">
        <v>7</v>
      </c>
      <c r="E1753" s="2" t="s">
        <v>14</v>
      </c>
      <c r="F1753" s="2" t="s">
        <v>61</v>
      </c>
      <c r="G1753" s="1">
        <v>4071</v>
      </c>
      <c r="H1753" s="1">
        <v>2599.1999999999998</v>
      </c>
      <c r="I1753" s="4">
        <v>16</v>
      </c>
      <c r="J1753" s="2" t="s">
        <v>66</v>
      </c>
      <c r="K1753" s="1">
        <f>Tabelle111[[#This Row],[Menge kg Nges]]/1000</f>
        <v>4.0709999999999997</v>
      </c>
      <c r="L1753" s="1">
        <f>Tabelle111[[#This Row],[Menge kg P2O5]]/1000</f>
        <v>2.5991999999999997</v>
      </c>
      <c r="M1753" s="1">
        <f>Tabelle111[[#This Row],[Menge t Nges]]/Tabelle111[[#This Row],[Anzahl Lieferscheine]]</f>
        <v>0.25443749999999998</v>
      </c>
      <c r="N1753" s="1">
        <f>Tabelle111[[#This Row],[Menge t P2O5]]/Tabelle111[[#This Row],[Anzahl Lieferscheine]]</f>
        <v>0.16244999999999998</v>
      </c>
    </row>
    <row r="1754" spans="1:14" x14ac:dyDescent="0.2">
      <c r="A1754" s="2" t="s">
        <v>42</v>
      </c>
      <c r="B1754" s="2" t="s">
        <v>32</v>
      </c>
      <c r="C1754" s="2" t="s">
        <v>6</v>
      </c>
      <c r="D1754" s="2" t="s">
        <v>15</v>
      </c>
      <c r="E1754" s="2" t="s">
        <v>20</v>
      </c>
      <c r="F1754" s="2" t="s">
        <v>61</v>
      </c>
      <c r="G1754" s="1">
        <v>211.20000000000002</v>
      </c>
      <c r="H1754" s="1">
        <v>120</v>
      </c>
      <c r="I1754" s="4">
        <v>2</v>
      </c>
      <c r="J1754" s="2" t="s">
        <v>66</v>
      </c>
      <c r="K1754" s="1">
        <f>Tabelle111[[#This Row],[Menge kg Nges]]/1000</f>
        <v>0.21120000000000003</v>
      </c>
      <c r="L1754" s="1">
        <f>Tabelle111[[#This Row],[Menge kg P2O5]]/1000</f>
        <v>0.12</v>
      </c>
      <c r="M1754" s="1">
        <f>Tabelle111[[#This Row],[Menge t Nges]]/Tabelle111[[#This Row],[Anzahl Lieferscheine]]</f>
        <v>0.10560000000000001</v>
      </c>
      <c r="N1754" s="1">
        <f>Tabelle111[[#This Row],[Menge t P2O5]]/Tabelle111[[#This Row],[Anzahl Lieferscheine]]</f>
        <v>0.06</v>
      </c>
    </row>
    <row r="1755" spans="1:14" x14ac:dyDescent="0.2">
      <c r="A1755" s="2" t="s">
        <v>42</v>
      </c>
      <c r="B1755" s="2" t="s">
        <v>32</v>
      </c>
      <c r="C1755" s="2" t="s">
        <v>25</v>
      </c>
      <c r="D1755" s="2" t="s">
        <v>25</v>
      </c>
      <c r="E1755" s="2" t="s">
        <v>26</v>
      </c>
      <c r="F1755" s="2" t="s">
        <v>61</v>
      </c>
      <c r="G1755" s="1">
        <v>25818.499999999989</v>
      </c>
      <c r="H1755" s="1">
        <v>10846.980000000003</v>
      </c>
      <c r="I1755" s="4">
        <v>57</v>
      </c>
      <c r="J1755" s="2" t="s">
        <v>66</v>
      </c>
      <c r="K1755" s="1">
        <f>Tabelle111[[#This Row],[Menge kg Nges]]/1000</f>
        <v>25.81849999999999</v>
      </c>
      <c r="L1755" s="1">
        <f>Tabelle111[[#This Row],[Menge kg P2O5]]/1000</f>
        <v>10.846980000000004</v>
      </c>
      <c r="M1755" s="1">
        <f>Tabelle111[[#This Row],[Menge t Nges]]/Tabelle111[[#This Row],[Anzahl Lieferscheine]]</f>
        <v>0.452956140350877</v>
      </c>
      <c r="N1755" s="1">
        <f>Tabelle111[[#This Row],[Menge t P2O5]]/Tabelle111[[#This Row],[Anzahl Lieferscheine]]</f>
        <v>0.19029789473684217</v>
      </c>
    </row>
    <row r="1756" spans="1:14" x14ac:dyDescent="0.2">
      <c r="A1756" s="2" t="s">
        <v>42</v>
      </c>
      <c r="B1756" s="2" t="s">
        <v>47</v>
      </c>
      <c r="C1756" s="2" t="s">
        <v>6</v>
      </c>
      <c r="D1756" s="2" t="s">
        <v>7</v>
      </c>
      <c r="E1756" s="2" t="s">
        <v>14</v>
      </c>
      <c r="F1756" s="2" t="s">
        <v>61</v>
      </c>
      <c r="G1756" s="1">
        <v>8390.76</v>
      </c>
      <c r="H1756" s="1">
        <v>3762.9199999999996</v>
      </c>
      <c r="I1756" s="4">
        <v>32</v>
      </c>
      <c r="J1756" s="2" t="s">
        <v>66</v>
      </c>
      <c r="K1756" s="1">
        <f>Tabelle111[[#This Row],[Menge kg Nges]]/1000</f>
        <v>8.3907600000000002</v>
      </c>
      <c r="L1756" s="1">
        <f>Tabelle111[[#This Row],[Menge kg P2O5]]/1000</f>
        <v>3.7629199999999998</v>
      </c>
      <c r="M1756" s="1">
        <f>Tabelle111[[#This Row],[Menge t Nges]]/Tabelle111[[#This Row],[Anzahl Lieferscheine]]</f>
        <v>0.26221125000000001</v>
      </c>
      <c r="N1756" s="1">
        <f>Tabelle111[[#This Row],[Menge t P2O5]]/Tabelle111[[#This Row],[Anzahl Lieferscheine]]</f>
        <v>0.11759124999999999</v>
      </c>
    </row>
    <row r="1757" spans="1:14" x14ac:dyDescent="0.2">
      <c r="A1757" s="2" t="s">
        <v>42</v>
      </c>
      <c r="B1757" s="2" t="s">
        <v>47</v>
      </c>
      <c r="C1757" s="2" t="s">
        <v>25</v>
      </c>
      <c r="D1757" s="2" t="s">
        <v>25</v>
      </c>
      <c r="E1757" s="2" t="s">
        <v>26</v>
      </c>
      <c r="F1757" s="2" t="s">
        <v>61</v>
      </c>
      <c r="G1757" s="1">
        <v>2206.4</v>
      </c>
      <c r="H1757" s="1">
        <v>1041.6000000000001</v>
      </c>
      <c r="I1757" s="4">
        <v>5</v>
      </c>
      <c r="J1757" s="2" t="s">
        <v>66</v>
      </c>
      <c r="K1757" s="1">
        <f>Tabelle111[[#This Row],[Menge kg Nges]]/1000</f>
        <v>2.2063999999999999</v>
      </c>
      <c r="L1757" s="1">
        <f>Tabelle111[[#This Row],[Menge kg P2O5]]/1000</f>
        <v>1.0416000000000001</v>
      </c>
      <c r="M1757" s="1">
        <f>Tabelle111[[#This Row],[Menge t Nges]]/Tabelle111[[#This Row],[Anzahl Lieferscheine]]</f>
        <v>0.44128000000000001</v>
      </c>
      <c r="N1757" s="1">
        <f>Tabelle111[[#This Row],[Menge t P2O5]]/Tabelle111[[#This Row],[Anzahl Lieferscheine]]</f>
        <v>0.20832000000000001</v>
      </c>
    </row>
    <row r="1758" spans="1:14" x14ac:dyDescent="0.2">
      <c r="A1758" s="2" t="s">
        <v>42</v>
      </c>
      <c r="B1758" s="2" t="s">
        <v>37</v>
      </c>
      <c r="C1758" s="2" t="s">
        <v>6</v>
      </c>
      <c r="D1758" s="2" t="s">
        <v>7</v>
      </c>
      <c r="E1758" s="2" t="s">
        <v>12</v>
      </c>
      <c r="F1758" s="2" t="s">
        <v>61</v>
      </c>
      <c r="G1758" s="1">
        <v>602.1</v>
      </c>
      <c r="H1758" s="1">
        <v>346.95</v>
      </c>
      <c r="I1758" s="4">
        <v>3</v>
      </c>
      <c r="J1758" s="2" t="s">
        <v>66</v>
      </c>
      <c r="K1758" s="1">
        <f>Tabelle111[[#This Row],[Menge kg Nges]]/1000</f>
        <v>0.60209999999999997</v>
      </c>
      <c r="L1758" s="1">
        <f>Tabelle111[[#This Row],[Menge kg P2O5]]/1000</f>
        <v>0.34694999999999998</v>
      </c>
      <c r="M1758" s="1">
        <f>Tabelle111[[#This Row],[Menge t Nges]]/Tabelle111[[#This Row],[Anzahl Lieferscheine]]</f>
        <v>0.20069999999999999</v>
      </c>
      <c r="N1758" s="1">
        <f>Tabelle111[[#This Row],[Menge t P2O5]]/Tabelle111[[#This Row],[Anzahl Lieferscheine]]</f>
        <v>0.11564999999999999</v>
      </c>
    </row>
    <row r="1759" spans="1:14" x14ac:dyDescent="0.2">
      <c r="A1759" s="2" t="s">
        <v>42</v>
      </c>
      <c r="B1759" s="2" t="s">
        <v>37</v>
      </c>
      <c r="C1759" s="2" t="s">
        <v>6</v>
      </c>
      <c r="D1759" s="2" t="s">
        <v>7</v>
      </c>
      <c r="E1759" s="2" t="s">
        <v>14</v>
      </c>
      <c r="F1759" s="2" t="s">
        <v>61</v>
      </c>
      <c r="G1759" s="1">
        <v>9047.08</v>
      </c>
      <c r="H1759" s="1">
        <v>3930.4799999999996</v>
      </c>
      <c r="I1759" s="4">
        <v>37</v>
      </c>
      <c r="J1759" s="2" t="s">
        <v>66</v>
      </c>
      <c r="K1759" s="1">
        <f>Tabelle111[[#This Row],[Menge kg Nges]]/1000</f>
        <v>9.0470799999999993</v>
      </c>
      <c r="L1759" s="1">
        <f>Tabelle111[[#This Row],[Menge kg P2O5]]/1000</f>
        <v>3.9304799999999998</v>
      </c>
      <c r="M1759" s="1">
        <f>Tabelle111[[#This Row],[Menge t Nges]]/Tabelle111[[#This Row],[Anzahl Lieferscheine]]</f>
        <v>0.24451567567567567</v>
      </c>
      <c r="N1759" s="1">
        <f>Tabelle111[[#This Row],[Menge t P2O5]]/Tabelle111[[#This Row],[Anzahl Lieferscheine]]</f>
        <v>0.10622918918918918</v>
      </c>
    </row>
    <row r="1760" spans="1:14" x14ac:dyDescent="0.2">
      <c r="A1760" s="2" t="s">
        <v>42</v>
      </c>
      <c r="B1760" s="2" t="s">
        <v>37</v>
      </c>
      <c r="C1760" s="2" t="s">
        <v>6</v>
      </c>
      <c r="D1760" s="2" t="s">
        <v>15</v>
      </c>
      <c r="E1760" s="2" t="s">
        <v>20</v>
      </c>
      <c r="F1760" s="2" t="s">
        <v>61</v>
      </c>
      <c r="G1760" s="1">
        <v>114.24</v>
      </c>
      <c r="H1760" s="1">
        <v>84</v>
      </c>
      <c r="I1760" s="4">
        <v>1</v>
      </c>
      <c r="J1760" s="2" t="s">
        <v>66</v>
      </c>
      <c r="K1760" s="1">
        <f>Tabelle111[[#This Row],[Menge kg Nges]]/1000</f>
        <v>0.11423999999999999</v>
      </c>
      <c r="L1760" s="1">
        <f>Tabelle111[[#This Row],[Menge kg P2O5]]/1000</f>
        <v>8.4000000000000005E-2</v>
      </c>
      <c r="M1760" s="1">
        <f>Tabelle111[[#This Row],[Menge t Nges]]/Tabelle111[[#This Row],[Anzahl Lieferscheine]]</f>
        <v>0.11423999999999999</v>
      </c>
      <c r="N1760" s="1">
        <f>Tabelle111[[#This Row],[Menge t P2O5]]/Tabelle111[[#This Row],[Anzahl Lieferscheine]]</f>
        <v>8.4000000000000005E-2</v>
      </c>
    </row>
    <row r="1761" spans="1:14" x14ac:dyDescent="0.2">
      <c r="A1761" s="2" t="s">
        <v>42</v>
      </c>
      <c r="B1761" s="2" t="s">
        <v>37</v>
      </c>
      <c r="C1761" s="2" t="s">
        <v>25</v>
      </c>
      <c r="D1761" s="2" t="s">
        <v>25</v>
      </c>
      <c r="E1761" s="2" t="s">
        <v>26</v>
      </c>
      <c r="F1761" s="2" t="s">
        <v>61</v>
      </c>
      <c r="G1761" s="1">
        <v>6951.5999999999995</v>
      </c>
      <c r="H1761" s="1">
        <v>2237.37</v>
      </c>
      <c r="I1761" s="4">
        <v>22</v>
      </c>
      <c r="J1761" s="2" t="s">
        <v>66</v>
      </c>
      <c r="K1761" s="1">
        <f>Tabelle111[[#This Row],[Menge kg Nges]]/1000</f>
        <v>6.9515999999999991</v>
      </c>
      <c r="L1761" s="1">
        <f>Tabelle111[[#This Row],[Menge kg P2O5]]/1000</f>
        <v>2.2373699999999999</v>
      </c>
      <c r="M1761" s="1">
        <f>Tabelle111[[#This Row],[Menge t Nges]]/Tabelle111[[#This Row],[Anzahl Lieferscheine]]</f>
        <v>0.31598181818181814</v>
      </c>
      <c r="N1761" s="1">
        <f>Tabelle111[[#This Row],[Menge t P2O5]]/Tabelle111[[#This Row],[Anzahl Lieferscheine]]</f>
        <v>0.10169863636363635</v>
      </c>
    </row>
    <row r="1762" spans="1:14" x14ac:dyDescent="0.2">
      <c r="A1762" s="2" t="s">
        <v>42</v>
      </c>
      <c r="B1762" s="2" t="s">
        <v>38</v>
      </c>
      <c r="C1762" s="2" t="s">
        <v>6</v>
      </c>
      <c r="D1762" s="2" t="s">
        <v>7</v>
      </c>
      <c r="E1762" s="2" t="s">
        <v>9</v>
      </c>
      <c r="F1762" s="2" t="s">
        <v>61</v>
      </c>
      <c r="G1762" s="1">
        <v>924</v>
      </c>
      <c r="H1762" s="1">
        <v>377.99999999999994</v>
      </c>
      <c r="I1762" s="4">
        <v>5</v>
      </c>
      <c r="J1762" s="2" t="s">
        <v>66</v>
      </c>
      <c r="K1762" s="1">
        <f>Tabelle111[[#This Row],[Menge kg Nges]]/1000</f>
        <v>0.92400000000000004</v>
      </c>
      <c r="L1762" s="1">
        <f>Tabelle111[[#This Row],[Menge kg P2O5]]/1000</f>
        <v>0.37799999999999995</v>
      </c>
      <c r="M1762" s="1">
        <f>Tabelle111[[#This Row],[Menge t Nges]]/Tabelle111[[#This Row],[Anzahl Lieferscheine]]</f>
        <v>0.18480000000000002</v>
      </c>
      <c r="N1762" s="1">
        <f>Tabelle111[[#This Row],[Menge t P2O5]]/Tabelle111[[#This Row],[Anzahl Lieferscheine]]</f>
        <v>7.5599999999999987E-2</v>
      </c>
    </row>
    <row r="1763" spans="1:14" x14ac:dyDescent="0.2">
      <c r="A1763" s="2" t="s">
        <v>42</v>
      </c>
      <c r="B1763" s="2" t="s">
        <v>38</v>
      </c>
      <c r="C1763" s="2" t="s">
        <v>6</v>
      </c>
      <c r="D1763" s="2" t="s">
        <v>7</v>
      </c>
      <c r="E1763" s="2" t="s">
        <v>12</v>
      </c>
      <c r="F1763" s="2" t="s">
        <v>61</v>
      </c>
      <c r="G1763" s="1">
        <v>1037.5</v>
      </c>
      <c r="H1763" s="1">
        <v>330</v>
      </c>
      <c r="I1763" s="4">
        <v>1</v>
      </c>
      <c r="J1763" s="2" t="s">
        <v>66</v>
      </c>
      <c r="K1763" s="1">
        <f>Tabelle111[[#This Row],[Menge kg Nges]]/1000</f>
        <v>1.0375000000000001</v>
      </c>
      <c r="L1763" s="1">
        <f>Tabelle111[[#This Row],[Menge kg P2O5]]/1000</f>
        <v>0.33</v>
      </c>
      <c r="M1763" s="1">
        <f>Tabelle111[[#This Row],[Menge t Nges]]/Tabelle111[[#This Row],[Anzahl Lieferscheine]]</f>
        <v>1.0375000000000001</v>
      </c>
      <c r="N1763" s="1">
        <f>Tabelle111[[#This Row],[Menge t P2O5]]/Tabelle111[[#This Row],[Anzahl Lieferscheine]]</f>
        <v>0.33</v>
      </c>
    </row>
    <row r="1764" spans="1:14" x14ac:dyDescent="0.2">
      <c r="A1764" s="2" t="s">
        <v>42</v>
      </c>
      <c r="B1764" s="2" t="s">
        <v>38</v>
      </c>
      <c r="C1764" s="2" t="s">
        <v>6</v>
      </c>
      <c r="D1764" s="2" t="s">
        <v>7</v>
      </c>
      <c r="E1764" s="2" t="s">
        <v>14</v>
      </c>
      <c r="F1764" s="2" t="s">
        <v>61</v>
      </c>
      <c r="G1764" s="1">
        <v>961.52</v>
      </c>
      <c r="H1764" s="1">
        <v>400.96</v>
      </c>
      <c r="I1764" s="4">
        <v>2</v>
      </c>
      <c r="J1764" s="2" t="s">
        <v>66</v>
      </c>
      <c r="K1764" s="1">
        <f>Tabelle111[[#This Row],[Menge kg Nges]]/1000</f>
        <v>0.96151999999999993</v>
      </c>
      <c r="L1764" s="1">
        <f>Tabelle111[[#This Row],[Menge kg P2O5]]/1000</f>
        <v>0.40095999999999998</v>
      </c>
      <c r="M1764" s="1">
        <f>Tabelle111[[#This Row],[Menge t Nges]]/Tabelle111[[#This Row],[Anzahl Lieferscheine]]</f>
        <v>0.48075999999999997</v>
      </c>
      <c r="N1764" s="1">
        <f>Tabelle111[[#This Row],[Menge t P2O5]]/Tabelle111[[#This Row],[Anzahl Lieferscheine]]</f>
        <v>0.20047999999999999</v>
      </c>
    </row>
    <row r="1765" spans="1:14" x14ac:dyDescent="0.2">
      <c r="A1765" s="2" t="s">
        <v>42</v>
      </c>
      <c r="B1765" s="2" t="s">
        <v>38</v>
      </c>
      <c r="C1765" s="2" t="s">
        <v>6</v>
      </c>
      <c r="D1765" s="2" t="s">
        <v>15</v>
      </c>
      <c r="E1765" s="2" t="s">
        <v>8</v>
      </c>
      <c r="F1765" s="2" t="s">
        <v>61</v>
      </c>
      <c r="G1765" s="1">
        <v>3372.25</v>
      </c>
      <c r="H1765" s="1">
        <v>5094.25</v>
      </c>
      <c r="I1765" s="4">
        <v>9</v>
      </c>
      <c r="J1765" s="2" t="s">
        <v>66</v>
      </c>
      <c r="K1765" s="1">
        <f>Tabelle111[[#This Row],[Menge kg Nges]]/1000</f>
        <v>3.3722500000000002</v>
      </c>
      <c r="L1765" s="1">
        <f>Tabelle111[[#This Row],[Menge kg P2O5]]/1000</f>
        <v>5.0942499999999997</v>
      </c>
      <c r="M1765" s="1">
        <f>Tabelle111[[#This Row],[Menge t Nges]]/Tabelle111[[#This Row],[Anzahl Lieferscheine]]</f>
        <v>0.37469444444444444</v>
      </c>
      <c r="N1765" s="1">
        <f>Tabelle111[[#This Row],[Menge t P2O5]]/Tabelle111[[#This Row],[Anzahl Lieferscheine]]</f>
        <v>0.5660277777777778</v>
      </c>
    </row>
    <row r="1766" spans="1:14" x14ac:dyDescent="0.2">
      <c r="A1766" s="2" t="s">
        <v>42</v>
      </c>
      <c r="B1766" s="2" t="s">
        <v>38</v>
      </c>
      <c r="C1766" s="2" t="s">
        <v>6</v>
      </c>
      <c r="D1766" s="2" t="s">
        <v>15</v>
      </c>
      <c r="E1766" s="2" t="s">
        <v>21</v>
      </c>
      <c r="F1766" s="2" t="s">
        <v>61</v>
      </c>
      <c r="G1766" s="1">
        <v>408</v>
      </c>
      <c r="H1766" s="1">
        <v>240</v>
      </c>
      <c r="I1766" s="4">
        <v>1</v>
      </c>
      <c r="J1766" s="2" t="s">
        <v>66</v>
      </c>
      <c r="K1766" s="1">
        <f>Tabelle111[[#This Row],[Menge kg Nges]]/1000</f>
        <v>0.40799999999999997</v>
      </c>
      <c r="L1766" s="1">
        <f>Tabelle111[[#This Row],[Menge kg P2O5]]/1000</f>
        <v>0.24</v>
      </c>
      <c r="M1766" s="1">
        <f>Tabelle111[[#This Row],[Menge t Nges]]/Tabelle111[[#This Row],[Anzahl Lieferscheine]]</f>
        <v>0.40799999999999997</v>
      </c>
      <c r="N1766" s="1">
        <f>Tabelle111[[#This Row],[Menge t P2O5]]/Tabelle111[[#This Row],[Anzahl Lieferscheine]]</f>
        <v>0.24</v>
      </c>
    </row>
    <row r="1767" spans="1:14" x14ac:dyDescent="0.2">
      <c r="A1767" s="2" t="s">
        <v>42</v>
      </c>
      <c r="B1767" s="2" t="s">
        <v>38</v>
      </c>
      <c r="C1767" s="2" t="s">
        <v>6</v>
      </c>
      <c r="D1767" s="2" t="s">
        <v>15</v>
      </c>
      <c r="E1767" s="2" t="s">
        <v>9</v>
      </c>
      <c r="F1767" s="2" t="s">
        <v>61</v>
      </c>
      <c r="G1767" s="1">
        <v>139.30000000000001</v>
      </c>
      <c r="H1767" s="1">
        <v>57.75</v>
      </c>
      <c r="I1767" s="4">
        <v>1</v>
      </c>
      <c r="J1767" s="2" t="s">
        <v>66</v>
      </c>
      <c r="K1767" s="1">
        <f>Tabelle111[[#This Row],[Menge kg Nges]]/1000</f>
        <v>0.13930000000000001</v>
      </c>
      <c r="L1767" s="1">
        <f>Tabelle111[[#This Row],[Menge kg P2O5]]/1000</f>
        <v>5.7750000000000003E-2</v>
      </c>
      <c r="M1767" s="1">
        <f>Tabelle111[[#This Row],[Menge t Nges]]/Tabelle111[[#This Row],[Anzahl Lieferscheine]]</f>
        <v>0.13930000000000001</v>
      </c>
      <c r="N1767" s="1">
        <f>Tabelle111[[#This Row],[Menge t P2O5]]/Tabelle111[[#This Row],[Anzahl Lieferscheine]]</f>
        <v>5.7750000000000003E-2</v>
      </c>
    </row>
    <row r="1768" spans="1:14" x14ac:dyDescent="0.2">
      <c r="A1768" s="2" t="s">
        <v>42</v>
      </c>
      <c r="B1768" s="2" t="s">
        <v>38</v>
      </c>
      <c r="C1768" s="2" t="s">
        <v>25</v>
      </c>
      <c r="D1768" s="2" t="s">
        <v>25</v>
      </c>
      <c r="E1768" s="2" t="s">
        <v>26</v>
      </c>
      <c r="F1768" s="2" t="s">
        <v>61</v>
      </c>
      <c r="G1768" s="1">
        <v>8476.9</v>
      </c>
      <c r="H1768" s="1">
        <v>4048.3900000000003</v>
      </c>
      <c r="I1768" s="4">
        <v>23</v>
      </c>
      <c r="J1768" s="2" t="s">
        <v>66</v>
      </c>
      <c r="K1768" s="1">
        <f>Tabelle111[[#This Row],[Menge kg Nges]]/1000</f>
        <v>8.4768999999999988</v>
      </c>
      <c r="L1768" s="1">
        <f>Tabelle111[[#This Row],[Menge kg P2O5]]/1000</f>
        <v>4.0483900000000004</v>
      </c>
      <c r="M1768" s="1">
        <f>Tabelle111[[#This Row],[Menge t Nges]]/Tabelle111[[#This Row],[Anzahl Lieferscheine]]</f>
        <v>0.36856086956521733</v>
      </c>
      <c r="N1768" s="1">
        <f>Tabelle111[[#This Row],[Menge t P2O5]]/Tabelle111[[#This Row],[Anzahl Lieferscheine]]</f>
        <v>0.17601695652173915</v>
      </c>
    </row>
    <row r="1769" spans="1:14" x14ac:dyDescent="0.2">
      <c r="A1769" s="2" t="s">
        <v>42</v>
      </c>
      <c r="B1769" s="2" t="s">
        <v>39</v>
      </c>
      <c r="C1769" s="2" t="s">
        <v>6</v>
      </c>
      <c r="D1769" s="2" t="s">
        <v>7</v>
      </c>
      <c r="E1769" s="2" t="s">
        <v>8</v>
      </c>
      <c r="F1769" s="2" t="s">
        <v>61</v>
      </c>
      <c r="G1769" s="1">
        <v>594</v>
      </c>
      <c r="H1769" s="1">
        <v>217.8</v>
      </c>
      <c r="I1769" s="4">
        <v>3</v>
      </c>
      <c r="J1769" s="2" t="s">
        <v>66</v>
      </c>
      <c r="K1769" s="1">
        <f>Tabelle111[[#This Row],[Menge kg Nges]]/1000</f>
        <v>0.59399999999999997</v>
      </c>
      <c r="L1769" s="1">
        <f>Tabelle111[[#This Row],[Menge kg P2O5]]/1000</f>
        <v>0.21780000000000002</v>
      </c>
      <c r="M1769" s="1">
        <f>Tabelle111[[#This Row],[Menge t Nges]]/Tabelle111[[#This Row],[Anzahl Lieferscheine]]</f>
        <v>0.19799999999999998</v>
      </c>
      <c r="N1769" s="1">
        <f>Tabelle111[[#This Row],[Menge t P2O5]]/Tabelle111[[#This Row],[Anzahl Lieferscheine]]</f>
        <v>7.2600000000000012E-2</v>
      </c>
    </row>
    <row r="1770" spans="1:14" x14ac:dyDescent="0.2">
      <c r="A1770" s="2" t="s">
        <v>42</v>
      </c>
      <c r="B1770" s="2" t="s">
        <v>39</v>
      </c>
      <c r="C1770" s="2" t="s">
        <v>6</v>
      </c>
      <c r="D1770" s="2" t="s">
        <v>7</v>
      </c>
      <c r="E1770" s="2" t="s">
        <v>12</v>
      </c>
      <c r="F1770" s="2" t="s">
        <v>61</v>
      </c>
      <c r="G1770" s="1">
        <v>626</v>
      </c>
      <c r="H1770" s="1">
        <v>318</v>
      </c>
      <c r="I1770" s="4">
        <v>4</v>
      </c>
      <c r="J1770" s="2" t="s">
        <v>66</v>
      </c>
      <c r="K1770" s="1">
        <f>Tabelle111[[#This Row],[Menge kg Nges]]/1000</f>
        <v>0.626</v>
      </c>
      <c r="L1770" s="1">
        <f>Tabelle111[[#This Row],[Menge kg P2O5]]/1000</f>
        <v>0.318</v>
      </c>
      <c r="M1770" s="1">
        <f>Tabelle111[[#This Row],[Menge t Nges]]/Tabelle111[[#This Row],[Anzahl Lieferscheine]]</f>
        <v>0.1565</v>
      </c>
      <c r="N1770" s="1">
        <f>Tabelle111[[#This Row],[Menge t P2O5]]/Tabelle111[[#This Row],[Anzahl Lieferscheine]]</f>
        <v>7.9500000000000001E-2</v>
      </c>
    </row>
    <row r="1771" spans="1:14" x14ac:dyDescent="0.2">
      <c r="A1771" s="2" t="s">
        <v>42</v>
      </c>
      <c r="B1771" s="2" t="s">
        <v>39</v>
      </c>
      <c r="C1771" s="2" t="s">
        <v>6</v>
      </c>
      <c r="D1771" s="2" t="s">
        <v>7</v>
      </c>
      <c r="E1771" s="2" t="s">
        <v>14</v>
      </c>
      <c r="F1771" s="2" t="s">
        <v>61</v>
      </c>
      <c r="G1771" s="1">
        <v>631.12</v>
      </c>
      <c r="H1771" s="1">
        <v>307.27999999999997</v>
      </c>
      <c r="I1771" s="4">
        <v>3</v>
      </c>
      <c r="J1771" s="2" t="s">
        <v>66</v>
      </c>
      <c r="K1771" s="1">
        <f>Tabelle111[[#This Row],[Menge kg Nges]]/1000</f>
        <v>0.63112000000000001</v>
      </c>
      <c r="L1771" s="1">
        <f>Tabelle111[[#This Row],[Menge kg P2O5]]/1000</f>
        <v>0.30728</v>
      </c>
      <c r="M1771" s="1">
        <f>Tabelle111[[#This Row],[Menge t Nges]]/Tabelle111[[#This Row],[Anzahl Lieferscheine]]</f>
        <v>0.21037333333333333</v>
      </c>
      <c r="N1771" s="1">
        <f>Tabelle111[[#This Row],[Menge t P2O5]]/Tabelle111[[#This Row],[Anzahl Lieferscheine]]</f>
        <v>0.10242666666666667</v>
      </c>
    </row>
    <row r="1772" spans="1:14" x14ac:dyDescent="0.2">
      <c r="A1772" s="2" t="s">
        <v>42</v>
      </c>
      <c r="B1772" s="2" t="s">
        <v>39</v>
      </c>
      <c r="C1772" s="2" t="s">
        <v>6</v>
      </c>
      <c r="D1772" s="2" t="s">
        <v>15</v>
      </c>
      <c r="E1772" s="2" t="s">
        <v>13</v>
      </c>
      <c r="F1772" s="2" t="s">
        <v>61</v>
      </c>
      <c r="G1772" s="1">
        <v>110.4</v>
      </c>
      <c r="H1772" s="1">
        <v>94.4</v>
      </c>
      <c r="I1772" s="4">
        <v>1</v>
      </c>
      <c r="J1772" s="2" t="s">
        <v>66</v>
      </c>
      <c r="K1772" s="1">
        <f>Tabelle111[[#This Row],[Menge kg Nges]]/1000</f>
        <v>0.11040000000000001</v>
      </c>
      <c r="L1772" s="1">
        <f>Tabelle111[[#This Row],[Menge kg P2O5]]/1000</f>
        <v>9.4400000000000012E-2</v>
      </c>
      <c r="M1772" s="1">
        <f>Tabelle111[[#This Row],[Menge t Nges]]/Tabelle111[[#This Row],[Anzahl Lieferscheine]]</f>
        <v>0.11040000000000001</v>
      </c>
      <c r="N1772" s="1">
        <f>Tabelle111[[#This Row],[Menge t P2O5]]/Tabelle111[[#This Row],[Anzahl Lieferscheine]]</f>
        <v>9.4400000000000012E-2</v>
      </c>
    </row>
    <row r="1773" spans="1:14" x14ac:dyDescent="0.2">
      <c r="A1773" s="2" t="s">
        <v>42</v>
      </c>
      <c r="B1773" s="2" t="s">
        <v>39</v>
      </c>
      <c r="C1773" s="2" t="s">
        <v>25</v>
      </c>
      <c r="D1773" s="2" t="s">
        <v>25</v>
      </c>
      <c r="E1773" s="2" t="s">
        <v>26</v>
      </c>
      <c r="F1773" s="2" t="s">
        <v>61</v>
      </c>
      <c r="G1773" s="1">
        <v>2937.6399999999994</v>
      </c>
      <c r="H1773" s="1">
        <v>1301.1600000000003</v>
      </c>
      <c r="I1773" s="4">
        <v>20</v>
      </c>
      <c r="J1773" s="2" t="s">
        <v>66</v>
      </c>
      <c r="K1773" s="1">
        <f>Tabelle111[[#This Row],[Menge kg Nges]]/1000</f>
        <v>2.9376399999999996</v>
      </c>
      <c r="L1773" s="1">
        <f>Tabelle111[[#This Row],[Menge kg P2O5]]/1000</f>
        <v>1.3011600000000003</v>
      </c>
      <c r="M1773" s="1">
        <f>Tabelle111[[#This Row],[Menge t Nges]]/Tabelle111[[#This Row],[Anzahl Lieferscheine]]</f>
        <v>0.14688199999999998</v>
      </c>
      <c r="N1773" s="1">
        <f>Tabelle111[[#This Row],[Menge t P2O5]]/Tabelle111[[#This Row],[Anzahl Lieferscheine]]</f>
        <v>6.5058000000000019E-2</v>
      </c>
    </row>
    <row r="1774" spans="1:14" x14ac:dyDescent="0.2">
      <c r="A1774" s="2" t="s">
        <v>42</v>
      </c>
      <c r="B1774" s="2" t="s">
        <v>40</v>
      </c>
      <c r="C1774" s="2" t="s">
        <v>6</v>
      </c>
      <c r="D1774" s="2" t="s">
        <v>7</v>
      </c>
      <c r="E1774" s="2" t="s">
        <v>8</v>
      </c>
      <c r="F1774" s="2" t="s">
        <v>61</v>
      </c>
      <c r="G1774" s="1">
        <v>1245</v>
      </c>
      <c r="H1774" s="1">
        <v>456.5</v>
      </c>
      <c r="I1774" s="4">
        <v>1</v>
      </c>
      <c r="J1774" s="2" t="s">
        <v>66</v>
      </c>
      <c r="K1774" s="1">
        <f>Tabelle111[[#This Row],[Menge kg Nges]]/1000</f>
        <v>1.2450000000000001</v>
      </c>
      <c r="L1774" s="1">
        <f>Tabelle111[[#This Row],[Menge kg P2O5]]/1000</f>
        <v>0.45650000000000002</v>
      </c>
      <c r="M1774" s="1">
        <f>Tabelle111[[#This Row],[Menge t Nges]]/Tabelle111[[#This Row],[Anzahl Lieferscheine]]</f>
        <v>1.2450000000000001</v>
      </c>
      <c r="N1774" s="1">
        <f>Tabelle111[[#This Row],[Menge t P2O5]]/Tabelle111[[#This Row],[Anzahl Lieferscheine]]</f>
        <v>0.45650000000000002</v>
      </c>
    </row>
    <row r="1775" spans="1:14" x14ac:dyDescent="0.2">
      <c r="A1775" s="2" t="s">
        <v>42</v>
      </c>
      <c r="B1775" s="2" t="s">
        <v>40</v>
      </c>
      <c r="C1775" s="2" t="s">
        <v>6</v>
      </c>
      <c r="D1775" s="2" t="s">
        <v>7</v>
      </c>
      <c r="E1775" s="2" t="s">
        <v>9</v>
      </c>
      <c r="F1775" s="2" t="s">
        <v>61</v>
      </c>
      <c r="G1775" s="1">
        <v>505.6</v>
      </c>
      <c r="H1775" s="1">
        <v>208.2</v>
      </c>
      <c r="I1775" s="4">
        <v>3</v>
      </c>
      <c r="J1775" s="2" t="s">
        <v>66</v>
      </c>
      <c r="K1775" s="1">
        <f>Tabelle111[[#This Row],[Menge kg Nges]]/1000</f>
        <v>0.50560000000000005</v>
      </c>
      <c r="L1775" s="1">
        <f>Tabelle111[[#This Row],[Menge kg P2O5]]/1000</f>
        <v>0.2082</v>
      </c>
      <c r="M1775" s="1">
        <f>Tabelle111[[#This Row],[Menge t Nges]]/Tabelle111[[#This Row],[Anzahl Lieferscheine]]</f>
        <v>0.16853333333333334</v>
      </c>
      <c r="N1775" s="1">
        <f>Tabelle111[[#This Row],[Menge t P2O5]]/Tabelle111[[#This Row],[Anzahl Lieferscheine]]</f>
        <v>6.9400000000000003E-2</v>
      </c>
    </row>
    <row r="1776" spans="1:14" x14ac:dyDescent="0.2">
      <c r="A1776" s="2" t="s">
        <v>42</v>
      </c>
      <c r="B1776" s="2" t="s">
        <v>40</v>
      </c>
      <c r="C1776" s="2" t="s">
        <v>6</v>
      </c>
      <c r="D1776" s="2" t="s">
        <v>7</v>
      </c>
      <c r="E1776" s="2" t="s">
        <v>11</v>
      </c>
      <c r="F1776" s="2" t="s">
        <v>61</v>
      </c>
      <c r="G1776" s="1">
        <v>330</v>
      </c>
      <c r="H1776" s="1">
        <v>130</v>
      </c>
      <c r="I1776" s="4">
        <v>1</v>
      </c>
      <c r="J1776" s="2" t="s">
        <v>66</v>
      </c>
      <c r="K1776" s="1">
        <f>Tabelle111[[#This Row],[Menge kg Nges]]/1000</f>
        <v>0.33</v>
      </c>
      <c r="L1776" s="1">
        <f>Tabelle111[[#This Row],[Menge kg P2O5]]/1000</f>
        <v>0.13</v>
      </c>
      <c r="M1776" s="1">
        <f>Tabelle111[[#This Row],[Menge t Nges]]/Tabelle111[[#This Row],[Anzahl Lieferscheine]]</f>
        <v>0.33</v>
      </c>
      <c r="N1776" s="1">
        <f>Tabelle111[[#This Row],[Menge t P2O5]]/Tabelle111[[#This Row],[Anzahl Lieferscheine]]</f>
        <v>0.13</v>
      </c>
    </row>
    <row r="1777" spans="1:14" x14ac:dyDescent="0.2">
      <c r="A1777" s="2" t="s">
        <v>42</v>
      </c>
      <c r="B1777" s="2" t="s">
        <v>40</v>
      </c>
      <c r="C1777" s="2" t="s">
        <v>6</v>
      </c>
      <c r="D1777" s="2" t="s">
        <v>7</v>
      </c>
      <c r="E1777" s="2" t="s">
        <v>12</v>
      </c>
      <c r="F1777" s="2" t="s">
        <v>61</v>
      </c>
      <c r="G1777" s="1">
        <v>5701.6</v>
      </c>
      <c r="H1777" s="1">
        <v>1898.1999999999996</v>
      </c>
      <c r="I1777" s="4">
        <v>27</v>
      </c>
      <c r="J1777" s="2" t="s">
        <v>66</v>
      </c>
      <c r="K1777" s="1">
        <f>Tabelle111[[#This Row],[Menge kg Nges]]/1000</f>
        <v>5.7016</v>
      </c>
      <c r="L1777" s="1">
        <f>Tabelle111[[#This Row],[Menge kg P2O5]]/1000</f>
        <v>1.8981999999999997</v>
      </c>
      <c r="M1777" s="1">
        <f>Tabelle111[[#This Row],[Menge t Nges]]/Tabelle111[[#This Row],[Anzahl Lieferscheine]]</f>
        <v>0.21117037037037037</v>
      </c>
      <c r="N1777" s="1">
        <f>Tabelle111[[#This Row],[Menge t P2O5]]/Tabelle111[[#This Row],[Anzahl Lieferscheine]]</f>
        <v>7.0303703703703688E-2</v>
      </c>
    </row>
    <row r="1778" spans="1:14" x14ac:dyDescent="0.2">
      <c r="A1778" s="2" t="s">
        <v>42</v>
      </c>
      <c r="B1778" s="2" t="s">
        <v>40</v>
      </c>
      <c r="C1778" s="2" t="s">
        <v>6</v>
      </c>
      <c r="D1778" s="2" t="s">
        <v>7</v>
      </c>
      <c r="E1778" s="2" t="s">
        <v>13</v>
      </c>
      <c r="F1778" s="2" t="s">
        <v>61</v>
      </c>
      <c r="G1778" s="1">
        <v>512.5</v>
      </c>
      <c r="H1778" s="1">
        <v>307.5</v>
      </c>
      <c r="I1778" s="4">
        <v>3</v>
      </c>
      <c r="J1778" s="2" t="s">
        <v>66</v>
      </c>
      <c r="K1778" s="1">
        <f>Tabelle111[[#This Row],[Menge kg Nges]]/1000</f>
        <v>0.51249999999999996</v>
      </c>
      <c r="L1778" s="1">
        <f>Tabelle111[[#This Row],[Menge kg P2O5]]/1000</f>
        <v>0.3075</v>
      </c>
      <c r="M1778" s="1">
        <f>Tabelle111[[#This Row],[Menge t Nges]]/Tabelle111[[#This Row],[Anzahl Lieferscheine]]</f>
        <v>0.17083333333333331</v>
      </c>
      <c r="N1778" s="1">
        <f>Tabelle111[[#This Row],[Menge t P2O5]]/Tabelle111[[#This Row],[Anzahl Lieferscheine]]</f>
        <v>0.10249999999999999</v>
      </c>
    </row>
    <row r="1779" spans="1:14" x14ac:dyDescent="0.2">
      <c r="A1779" s="2" t="s">
        <v>42</v>
      </c>
      <c r="B1779" s="2" t="s">
        <v>40</v>
      </c>
      <c r="C1779" s="2" t="s">
        <v>6</v>
      </c>
      <c r="D1779" s="2" t="s">
        <v>7</v>
      </c>
      <c r="E1779" s="2" t="s">
        <v>14</v>
      </c>
      <c r="F1779" s="2" t="s">
        <v>61</v>
      </c>
      <c r="G1779" s="1">
        <v>16335.480000000001</v>
      </c>
      <c r="H1779" s="1">
        <v>6810.0200000000013</v>
      </c>
      <c r="I1779" s="4">
        <v>58</v>
      </c>
      <c r="J1779" s="2" t="s">
        <v>66</v>
      </c>
      <c r="K1779" s="1">
        <f>Tabelle111[[#This Row],[Menge kg Nges]]/1000</f>
        <v>16.33548</v>
      </c>
      <c r="L1779" s="1">
        <f>Tabelle111[[#This Row],[Menge kg P2O5]]/1000</f>
        <v>6.8100200000000015</v>
      </c>
      <c r="M1779" s="1">
        <f>Tabelle111[[#This Row],[Menge t Nges]]/Tabelle111[[#This Row],[Anzahl Lieferscheine]]</f>
        <v>0.28164620689655173</v>
      </c>
      <c r="N1779" s="1">
        <f>Tabelle111[[#This Row],[Menge t P2O5]]/Tabelle111[[#This Row],[Anzahl Lieferscheine]]</f>
        <v>0.11741413793103452</v>
      </c>
    </row>
    <row r="1780" spans="1:14" x14ac:dyDescent="0.2">
      <c r="A1780" s="2" t="s">
        <v>42</v>
      </c>
      <c r="B1780" s="2" t="s">
        <v>40</v>
      </c>
      <c r="C1780" s="2" t="s">
        <v>6</v>
      </c>
      <c r="D1780" s="2" t="s">
        <v>15</v>
      </c>
      <c r="E1780" s="2" t="s">
        <v>8</v>
      </c>
      <c r="F1780" s="2" t="s">
        <v>61</v>
      </c>
      <c r="G1780" s="1">
        <v>1786</v>
      </c>
      <c r="H1780" s="1">
        <v>2698</v>
      </c>
      <c r="I1780" s="4">
        <v>5</v>
      </c>
      <c r="J1780" s="2" t="s">
        <v>66</v>
      </c>
      <c r="K1780" s="1">
        <f>Tabelle111[[#This Row],[Menge kg Nges]]/1000</f>
        <v>1.786</v>
      </c>
      <c r="L1780" s="1">
        <f>Tabelle111[[#This Row],[Menge kg P2O5]]/1000</f>
        <v>2.698</v>
      </c>
      <c r="M1780" s="1">
        <f>Tabelle111[[#This Row],[Menge t Nges]]/Tabelle111[[#This Row],[Anzahl Lieferscheine]]</f>
        <v>0.35720000000000002</v>
      </c>
      <c r="N1780" s="1">
        <f>Tabelle111[[#This Row],[Menge t P2O5]]/Tabelle111[[#This Row],[Anzahl Lieferscheine]]</f>
        <v>0.53959999999999997</v>
      </c>
    </row>
    <row r="1781" spans="1:14" x14ac:dyDescent="0.2">
      <c r="A1781" s="2" t="s">
        <v>42</v>
      </c>
      <c r="B1781" s="2" t="s">
        <v>40</v>
      </c>
      <c r="C1781" s="2" t="s">
        <v>6</v>
      </c>
      <c r="D1781" s="2" t="s">
        <v>15</v>
      </c>
      <c r="E1781" s="2" t="s">
        <v>21</v>
      </c>
      <c r="F1781" s="2" t="s">
        <v>61</v>
      </c>
      <c r="G1781" s="1">
        <v>876</v>
      </c>
      <c r="H1781" s="1">
        <v>591</v>
      </c>
      <c r="I1781" s="4">
        <v>2</v>
      </c>
      <c r="J1781" s="2" t="s">
        <v>66</v>
      </c>
      <c r="K1781" s="1">
        <f>Tabelle111[[#This Row],[Menge kg Nges]]/1000</f>
        <v>0.876</v>
      </c>
      <c r="L1781" s="1">
        <f>Tabelle111[[#This Row],[Menge kg P2O5]]/1000</f>
        <v>0.59099999999999997</v>
      </c>
      <c r="M1781" s="1">
        <f>Tabelle111[[#This Row],[Menge t Nges]]/Tabelle111[[#This Row],[Anzahl Lieferscheine]]</f>
        <v>0.438</v>
      </c>
      <c r="N1781" s="1">
        <f>Tabelle111[[#This Row],[Menge t P2O5]]/Tabelle111[[#This Row],[Anzahl Lieferscheine]]</f>
        <v>0.29549999999999998</v>
      </c>
    </row>
    <row r="1782" spans="1:14" x14ac:dyDescent="0.2">
      <c r="A1782" s="2" t="s">
        <v>42</v>
      </c>
      <c r="B1782" s="2" t="s">
        <v>40</v>
      </c>
      <c r="C1782" s="2" t="s">
        <v>25</v>
      </c>
      <c r="D1782" s="2" t="s">
        <v>25</v>
      </c>
      <c r="E1782" s="2" t="s">
        <v>26</v>
      </c>
      <c r="F1782" s="2" t="s">
        <v>61</v>
      </c>
      <c r="G1782" s="1">
        <v>54939.760000000024</v>
      </c>
      <c r="H1782" s="1">
        <v>26738.870000000003</v>
      </c>
      <c r="I1782" s="4">
        <v>113</v>
      </c>
      <c r="J1782" s="2" t="s">
        <v>66</v>
      </c>
      <c r="K1782" s="1">
        <f>Tabelle111[[#This Row],[Menge kg Nges]]/1000</f>
        <v>54.939760000000021</v>
      </c>
      <c r="L1782" s="1">
        <f>Tabelle111[[#This Row],[Menge kg P2O5]]/1000</f>
        <v>26.738870000000002</v>
      </c>
      <c r="M1782" s="1">
        <f>Tabelle111[[#This Row],[Menge t Nges]]/Tabelle111[[#This Row],[Anzahl Lieferscheine]]</f>
        <v>0.48619256637168162</v>
      </c>
      <c r="N1782" s="1">
        <f>Tabelle111[[#This Row],[Menge t P2O5]]/Tabelle111[[#This Row],[Anzahl Lieferscheine]]</f>
        <v>0.23662716814159293</v>
      </c>
    </row>
    <row r="1783" spans="1:14" x14ac:dyDescent="0.2">
      <c r="A1783" s="2" t="s">
        <v>42</v>
      </c>
      <c r="B1783" s="2" t="s">
        <v>41</v>
      </c>
      <c r="C1783" s="2" t="s">
        <v>6</v>
      </c>
      <c r="D1783" s="2" t="s">
        <v>7</v>
      </c>
      <c r="E1783" s="2" t="s">
        <v>12</v>
      </c>
      <c r="F1783" s="2" t="s">
        <v>61</v>
      </c>
      <c r="G1783" s="1">
        <v>586.79999999999995</v>
      </c>
      <c r="H1783" s="1">
        <v>230.4</v>
      </c>
      <c r="I1783" s="4">
        <v>2</v>
      </c>
      <c r="J1783" s="2" t="s">
        <v>66</v>
      </c>
      <c r="K1783" s="1">
        <f>Tabelle111[[#This Row],[Menge kg Nges]]/1000</f>
        <v>0.58679999999999999</v>
      </c>
      <c r="L1783" s="1">
        <f>Tabelle111[[#This Row],[Menge kg P2O5]]/1000</f>
        <v>0.23039999999999999</v>
      </c>
      <c r="M1783" s="1">
        <f>Tabelle111[[#This Row],[Menge t Nges]]/Tabelle111[[#This Row],[Anzahl Lieferscheine]]</f>
        <v>0.29339999999999999</v>
      </c>
      <c r="N1783" s="1">
        <f>Tabelle111[[#This Row],[Menge t P2O5]]/Tabelle111[[#This Row],[Anzahl Lieferscheine]]</f>
        <v>0.1152</v>
      </c>
    </row>
    <row r="1784" spans="1:14" x14ac:dyDescent="0.2">
      <c r="A1784" s="2" t="s">
        <v>42</v>
      </c>
      <c r="B1784" s="2" t="s">
        <v>41</v>
      </c>
      <c r="C1784" s="2" t="s">
        <v>6</v>
      </c>
      <c r="D1784" s="2" t="s">
        <v>7</v>
      </c>
      <c r="E1784" s="2" t="s">
        <v>14</v>
      </c>
      <c r="F1784" s="2" t="s">
        <v>61</v>
      </c>
      <c r="G1784" s="1">
        <v>216</v>
      </c>
      <c r="H1784" s="1">
        <v>138</v>
      </c>
      <c r="I1784" s="4">
        <v>2</v>
      </c>
      <c r="J1784" s="2" t="s">
        <v>66</v>
      </c>
      <c r="K1784" s="1">
        <f>Tabelle111[[#This Row],[Menge kg Nges]]/1000</f>
        <v>0.216</v>
      </c>
      <c r="L1784" s="1">
        <f>Tabelle111[[#This Row],[Menge kg P2O5]]/1000</f>
        <v>0.13800000000000001</v>
      </c>
      <c r="M1784" s="1">
        <f>Tabelle111[[#This Row],[Menge t Nges]]/Tabelle111[[#This Row],[Anzahl Lieferscheine]]</f>
        <v>0.108</v>
      </c>
      <c r="N1784" s="1">
        <f>Tabelle111[[#This Row],[Menge t P2O5]]/Tabelle111[[#This Row],[Anzahl Lieferscheine]]</f>
        <v>6.9000000000000006E-2</v>
      </c>
    </row>
    <row r="1785" spans="1:14" x14ac:dyDescent="0.2">
      <c r="A1785" s="2" t="s">
        <v>42</v>
      </c>
      <c r="B1785" s="2" t="s">
        <v>41</v>
      </c>
      <c r="C1785" s="2" t="s">
        <v>6</v>
      </c>
      <c r="D1785" s="2" t="s">
        <v>15</v>
      </c>
      <c r="E1785" s="2" t="s">
        <v>13</v>
      </c>
      <c r="F1785" s="2" t="s">
        <v>61</v>
      </c>
      <c r="G1785" s="1">
        <v>345</v>
      </c>
      <c r="H1785" s="1">
        <v>295</v>
      </c>
      <c r="I1785" s="4">
        <v>1</v>
      </c>
      <c r="J1785" s="2" t="s">
        <v>66</v>
      </c>
      <c r="K1785" s="1">
        <f>Tabelle111[[#This Row],[Menge kg Nges]]/1000</f>
        <v>0.34499999999999997</v>
      </c>
      <c r="L1785" s="1">
        <f>Tabelle111[[#This Row],[Menge kg P2O5]]/1000</f>
        <v>0.29499999999999998</v>
      </c>
      <c r="M1785" s="1">
        <f>Tabelle111[[#This Row],[Menge t Nges]]/Tabelle111[[#This Row],[Anzahl Lieferscheine]]</f>
        <v>0.34499999999999997</v>
      </c>
      <c r="N1785" s="1">
        <f>Tabelle111[[#This Row],[Menge t P2O5]]/Tabelle111[[#This Row],[Anzahl Lieferscheine]]</f>
        <v>0.29499999999999998</v>
      </c>
    </row>
    <row r="1786" spans="1:14" x14ac:dyDescent="0.2">
      <c r="A1786" s="2" t="s">
        <v>42</v>
      </c>
      <c r="B1786" s="2" t="s">
        <v>41</v>
      </c>
      <c r="C1786" s="2" t="s">
        <v>25</v>
      </c>
      <c r="D1786" s="2" t="s">
        <v>25</v>
      </c>
      <c r="E1786" s="2" t="s">
        <v>26</v>
      </c>
      <c r="F1786" s="2" t="s">
        <v>61</v>
      </c>
      <c r="G1786" s="1">
        <v>1325.3500000000001</v>
      </c>
      <c r="H1786" s="1">
        <v>731.75</v>
      </c>
      <c r="I1786" s="4">
        <v>4</v>
      </c>
      <c r="J1786" s="2" t="s">
        <v>66</v>
      </c>
      <c r="K1786" s="1">
        <f>Tabelle111[[#This Row],[Menge kg Nges]]/1000</f>
        <v>1.32535</v>
      </c>
      <c r="L1786" s="1">
        <f>Tabelle111[[#This Row],[Menge kg P2O5]]/1000</f>
        <v>0.73175000000000001</v>
      </c>
      <c r="M1786" s="1">
        <f>Tabelle111[[#This Row],[Menge t Nges]]/Tabelle111[[#This Row],[Anzahl Lieferscheine]]</f>
        <v>0.33133750000000001</v>
      </c>
      <c r="N1786" s="1">
        <f>Tabelle111[[#This Row],[Menge t P2O5]]/Tabelle111[[#This Row],[Anzahl Lieferscheine]]</f>
        <v>0.1829375</v>
      </c>
    </row>
    <row r="1787" spans="1:14" x14ac:dyDescent="0.2">
      <c r="A1787" s="2" t="s">
        <v>42</v>
      </c>
      <c r="B1787" s="2" t="s">
        <v>42</v>
      </c>
      <c r="C1787" s="2" t="s">
        <v>6</v>
      </c>
      <c r="D1787" s="2" t="s">
        <v>7</v>
      </c>
      <c r="E1787" s="2" t="s">
        <v>8</v>
      </c>
      <c r="F1787" s="2" t="s">
        <v>61</v>
      </c>
      <c r="G1787" s="1">
        <v>62673.919999999998</v>
      </c>
      <c r="H1787" s="1">
        <v>24412.750000000007</v>
      </c>
      <c r="I1787" s="4">
        <v>114</v>
      </c>
      <c r="J1787" s="2" t="s">
        <v>66</v>
      </c>
      <c r="K1787" s="1">
        <f>Tabelle111[[#This Row],[Menge kg Nges]]/1000</f>
        <v>62.673919999999995</v>
      </c>
      <c r="L1787" s="1">
        <f>Tabelle111[[#This Row],[Menge kg P2O5]]/1000</f>
        <v>24.412750000000006</v>
      </c>
      <c r="M1787" s="1">
        <f>Tabelle111[[#This Row],[Menge t Nges]]/Tabelle111[[#This Row],[Anzahl Lieferscheine]]</f>
        <v>0.54977122807017542</v>
      </c>
      <c r="N1787" s="1">
        <f>Tabelle111[[#This Row],[Menge t P2O5]]/Tabelle111[[#This Row],[Anzahl Lieferscheine]]</f>
        <v>0.21414692982456146</v>
      </c>
    </row>
    <row r="1788" spans="1:14" x14ac:dyDescent="0.2">
      <c r="A1788" s="2" t="s">
        <v>42</v>
      </c>
      <c r="B1788" s="2" t="s">
        <v>42</v>
      </c>
      <c r="C1788" s="2" t="s">
        <v>6</v>
      </c>
      <c r="D1788" s="2" t="s">
        <v>7</v>
      </c>
      <c r="E1788" s="2" t="s">
        <v>9</v>
      </c>
      <c r="F1788" s="2" t="s">
        <v>61</v>
      </c>
      <c r="G1788" s="1">
        <v>101238.88</v>
      </c>
      <c r="H1788" s="1">
        <v>41720.799999999974</v>
      </c>
      <c r="I1788" s="4">
        <v>334</v>
      </c>
      <c r="J1788" s="2" t="s">
        <v>66</v>
      </c>
      <c r="K1788" s="1">
        <f>Tabelle111[[#This Row],[Menge kg Nges]]/1000</f>
        <v>101.23888000000001</v>
      </c>
      <c r="L1788" s="1">
        <f>Tabelle111[[#This Row],[Menge kg P2O5]]/1000</f>
        <v>41.720799999999976</v>
      </c>
      <c r="M1788" s="1">
        <f>Tabelle111[[#This Row],[Menge t Nges]]/Tabelle111[[#This Row],[Anzahl Lieferscheine]]</f>
        <v>0.30311041916167669</v>
      </c>
      <c r="N1788" s="1">
        <f>Tabelle111[[#This Row],[Menge t P2O5]]/Tabelle111[[#This Row],[Anzahl Lieferscheine]]</f>
        <v>0.12491257485029933</v>
      </c>
    </row>
    <row r="1789" spans="1:14" x14ac:dyDescent="0.2">
      <c r="A1789" s="2" t="s">
        <v>42</v>
      </c>
      <c r="B1789" s="2" t="s">
        <v>42</v>
      </c>
      <c r="C1789" s="2" t="s">
        <v>6</v>
      </c>
      <c r="D1789" s="2" t="s">
        <v>7</v>
      </c>
      <c r="E1789" s="2" t="s">
        <v>50</v>
      </c>
      <c r="F1789" s="2" t="s">
        <v>61</v>
      </c>
      <c r="G1789" s="1">
        <v>1252.5</v>
      </c>
      <c r="H1789" s="1">
        <v>516</v>
      </c>
      <c r="I1789" s="4">
        <v>6</v>
      </c>
      <c r="J1789" s="2" t="s">
        <v>66</v>
      </c>
      <c r="K1789" s="1">
        <f>Tabelle111[[#This Row],[Menge kg Nges]]/1000</f>
        <v>1.2524999999999999</v>
      </c>
      <c r="L1789" s="1">
        <f>Tabelle111[[#This Row],[Menge kg P2O5]]/1000</f>
        <v>0.51600000000000001</v>
      </c>
      <c r="M1789" s="1">
        <f>Tabelle111[[#This Row],[Menge t Nges]]/Tabelle111[[#This Row],[Anzahl Lieferscheine]]</f>
        <v>0.20874999999999999</v>
      </c>
      <c r="N1789" s="1">
        <f>Tabelle111[[#This Row],[Menge t P2O5]]/Tabelle111[[#This Row],[Anzahl Lieferscheine]]</f>
        <v>8.6000000000000007E-2</v>
      </c>
    </row>
    <row r="1790" spans="1:14" x14ac:dyDescent="0.2">
      <c r="A1790" s="2" t="s">
        <v>42</v>
      </c>
      <c r="B1790" s="2" t="s">
        <v>42</v>
      </c>
      <c r="C1790" s="2" t="s">
        <v>6</v>
      </c>
      <c r="D1790" s="2" t="s">
        <v>7</v>
      </c>
      <c r="E1790" s="2" t="s">
        <v>10</v>
      </c>
      <c r="F1790" s="2" t="s">
        <v>61</v>
      </c>
      <c r="G1790" s="1">
        <v>9675.8799999999992</v>
      </c>
      <c r="H1790" s="1">
        <v>3766.3399999999997</v>
      </c>
      <c r="I1790" s="4">
        <v>29</v>
      </c>
      <c r="J1790" s="2" t="s">
        <v>66</v>
      </c>
      <c r="K1790" s="1">
        <f>Tabelle111[[#This Row],[Menge kg Nges]]/1000</f>
        <v>9.6758799999999994</v>
      </c>
      <c r="L1790" s="1">
        <f>Tabelle111[[#This Row],[Menge kg P2O5]]/1000</f>
        <v>3.7663399999999996</v>
      </c>
      <c r="M1790" s="1">
        <f>Tabelle111[[#This Row],[Menge t Nges]]/Tabelle111[[#This Row],[Anzahl Lieferscheine]]</f>
        <v>0.33365103448275862</v>
      </c>
      <c r="N1790" s="1">
        <f>Tabelle111[[#This Row],[Menge t P2O5]]/Tabelle111[[#This Row],[Anzahl Lieferscheine]]</f>
        <v>0.12987379310344827</v>
      </c>
    </row>
    <row r="1791" spans="1:14" x14ac:dyDescent="0.2">
      <c r="A1791" s="2" t="s">
        <v>42</v>
      </c>
      <c r="B1791" s="2" t="s">
        <v>42</v>
      </c>
      <c r="C1791" s="2" t="s">
        <v>6</v>
      </c>
      <c r="D1791" s="2" t="s">
        <v>7</v>
      </c>
      <c r="E1791" s="2" t="s">
        <v>11</v>
      </c>
      <c r="F1791" s="2" t="s">
        <v>61</v>
      </c>
      <c r="G1791" s="1">
        <v>24410.839999999997</v>
      </c>
      <c r="H1791" s="1">
        <v>11594.449999999999</v>
      </c>
      <c r="I1791" s="4">
        <v>77</v>
      </c>
      <c r="J1791" s="2" t="s">
        <v>66</v>
      </c>
      <c r="K1791" s="1">
        <f>Tabelle111[[#This Row],[Menge kg Nges]]/1000</f>
        <v>24.410839999999997</v>
      </c>
      <c r="L1791" s="1">
        <f>Tabelle111[[#This Row],[Menge kg P2O5]]/1000</f>
        <v>11.594449999999998</v>
      </c>
      <c r="M1791" s="1">
        <f>Tabelle111[[#This Row],[Menge t Nges]]/Tabelle111[[#This Row],[Anzahl Lieferscheine]]</f>
        <v>0.31702389610389609</v>
      </c>
      <c r="N1791" s="1">
        <f>Tabelle111[[#This Row],[Menge t P2O5]]/Tabelle111[[#This Row],[Anzahl Lieferscheine]]</f>
        <v>0.1505772727272727</v>
      </c>
    </row>
    <row r="1792" spans="1:14" x14ac:dyDescent="0.2">
      <c r="A1792" s="2" t="s">
        <v>42</v>
      </c>
      <c r="B1792" s="2" t="s">
        <v>42</v>
      </c>
      <c r="C1792" s="2" t="s">
        <v>6</v>
      </c>
      <c r="D1792" s="2" t="s">
        <v>7</v>
      </c>
      <c r="E1792" s="2" t="s">
        <v>12</v>
      </c>
      <c r="F1792" s="2" t="s">
        <v>61</v>
      </c>
      <c r="G1792" s="1">
        <v>61214.05000000001</v>
      </c>
      <c r="H1792" s="1">
        <v>26340.609999999986</v>
      </c>
      <c r="I1792" s="4">
        <v>185</v>
      </c>
      <c r="J1792" s="2" t="s">
        <v>66</v>
      </c>
      <c r="K1792" s="1">
        <f>Tabelle111[[#This Row],[Menge kg Nges]]/1000</f>
        <v>61.214050000000007</v>
      </c>
      <c r="L1792" s="1">
        <f>Tabelle111[[#This Row],[Menge kg P2O5]]/1000</f>
        <v>26.340609999999987</v>
      </c>
      <c r="M1792" s="1">
        <f>Tabelle111[[#This Row],[Menge t Nges]]/Tabelle111[[#This Row],[Anzahl Lieferscheine]]</f>
        <v>0.33088675675675677</v>
      </c>
      <c r="N1792" s="1">
        <f>Tabelle111[[#This Row],[Menge t P2O5]]/Tabelle111[[#This Row],[Anzahl Lieferscheine]]</f>
        <v>0.14238167567567561</v>
      </c>
    </row>
    <row r="1793" spans="1:14" x14ac:dyDescent="0.2">
      <c r="A1793" s="2" t="s">
        <v>42</v>
      </c>
      <c r="B1793" s="2" t="s">
        <v>42</v>
      </c>
      <c r="C1793" s="2" t="s">
        <v>6</v>
      </c>
      <c r="D1793" s="2" t="s">
        <v>7</v>
      </c>
      <c r="E1793" s="2" t="s">
        <v>13</v>
      </c>
      <c r="F1793" s="2" t="s">
        <v>61</v>
      </c>
      <c r="G1793" s="1">
        <v>19998.46</v>
      </c>
      <c r="H1793" s="1">
        <v>11144.880000000001</v>
      </c>
      <c r="I1793" s="4">
        <v>82</v>
      </c>
      <c r="J1793" s="2" t="s">
        <v>66</v>
      </c>
      <c r="K1793" s="1">
        <f>Tabelle111[[#This Row],[Menge kg Nges]]/1000</f>
        <v>19.998459999999998</v>
      </c>
      <c r="L1793" s="1">
        <f>Tabelle111[[#This Row],[Menge kg P2O5]]/1000</f>
        <v>11.144880000000001</v>
      </c>
      <c r="M1793" s="1">
        <f>Tabelle111[[#This Row],[Menge t Nges]]/Tabelle111[[#This Row],[Anzahl Lieferscheine]]</f>
        <v>0.24388365853658533</v>
      </c>
      <c r="N1793" s="1">
        <f>Tabelle111[[#This Row],[Menge t P2O5]]/Tabelle111[[#This Row],[Anzahl Lieferscheine]]</f>
        <v>0.13591317073170733</v>
      </c>
    </row>
    <row r="1794" spans="1:14" x14ac:dyDescent="0.2">
      <c r="A1794" s="2" t="s">
        <v>42</v>
      </c>
      <c r="B1794" s="2" t="s">
        <v>42</v>
      </c>
      <c r="C1794" s="2" t="s">
        <v>6</v>
      </c>
      <c r="D1794" s="2" t="s">
        <v>7</v>
      </c>
      <c r="E1794" s="2" t="s">
        <v>14</v>
      </c>
      <c r="F1794" s="2" t="s">
        <v>61</v>
      </c>
      <c r="G1794" s="1">
        <v>88189.280000000028</v>
      </c>
      <c r="H1794" s="1">
        <v>41078.37999999999</v>
      </c>
      <c r="I1794" s="4">
        <v>333</v>
      </c>
      <c r="J1794" s="2" t="s">
        <v>66</v>
      </c>
      <c r="K1794" s="1">
        <f>Tabelle111[[#This Row],[Menge kg Nges]]/1000</f>
        <v>88.189280000000025</v>
      </c>
      <c r="L1794" s="1">
        <f>Tabelle111[[#This Row],[Menge kg P2O5]]/1000</f>
        <v>41.078379999999989</v>
      </c>
      <c r="M1794" s="1">
        <f>Tabelle111[[#This Row],[Menge t Nges]]/Tabelle111[[#This Row],[Anzahl Lieferscheine]]</f>
        <v>0.26483267267267274</v>
      </c>
      <c r="N1794" s="1">
        <f>Tabelle111[[#This Row],[Menge t P2O5]]/Tabelle111[[#This Row],[Anzahl Lieferscheine]]</f>
        <v>0.12335849849849846</v>
      </c>
    </row>
    <row r="1795" spans="1:14" x14ac:dyDescent="0.2">
      <c r="A1795" s="2" t="s">
        <v>42</v>
      </c>
      <c r="B1795" s="2" t="s">
        <v>42</v>
      </c>
      <c r="C1795" s="2" t="s">
        <v>6</v>
      </c>
      <c r="D1795" s="2" t="s">
        <v>15</v>
      </c>
      <c r="E1795" s="2" t="s">
        <v>8</v>
      </c>
      <c r="F1795" s="2" t="s">
        <v>61</v>
      </c>
      <c r="G1795" s="1">
        <v>13609.280000000002</v>
      </c>
      <c r="H1795" s="1">
        <v>9753.48</v>
      </c>
      <c r="I1795" s="4">
        <v>27</v>
      </c>
      <c r="J1795" s="2" t="s">
        <v>66</v>
      </c>
      <c r="K1795" s="1">
        <f>Tabelle111[[#This Row],[Menge kg Nges]]/1000</f>
        <v>13.609280000000002</v>
      </c>
      <c r="L1795" s="1">
        <f>Tabelle111[[#This Row],[Menge kg P2O5]]/1000</f>
        <v>9.7534799999999997</v>
      </c>
      <c r="M1795" s="1">
        <f>Tabelle111[[#This Row],[Menge t Nges]]/Tabelle111[[#This Row],[Anzahl Lieferscheine]]</f>
        <v>0.5040474074074075</v>
      </c>
      <c r="N1795" s="1">
        <f>Tabelle111[[#This Row],[Menge t P2O5]]/Tabelle111[[#This Row],[Anzahl Lieferscheine]]</f>
        <v>0.36124000000000001</v>
      </c>
    </row>
    <row r="1796" spans="1:14" x14ac:dyDescent="0.2">
      <c r="A1796" s="2" t="s">
        <v>42</v>
      </c>
      <c r="B1796" s="2" t="s">
        <v>42</v>
      </c>
      <c r="C1796" s="2" t="s">
        <v>6</v>
      </c>
      <c r="D1796" s="2" t="s">
        <v>15</v>
      </c>
      <c r="E1796" s="2" t="s">
        <v>16</v>
      </c>
      <c r="F1796" s="2" t="s">
        <v>61</v>
      </c>
      <c r="G1796" s="1">
        <v>2700.2900000000004</v>
      </c>
      <c r="H1796" s="1">
        <v>2061.83</v>
      </c>
      <c r="I1796" s="4">
        <v>11</v>
      </c>
      <c r="J1796" s="2" t="s">
        <v>66</v>
      </c>
      <c r="K1796" s="1">
        <f>Tabelle111[[#This Row],[Menge kg Nges]]/1000</f>
        <v>2.7002900000000003</v>
      </c>
      <c r="L1796" s="1">
        <f>Tabelle111[[#This Row],[Menge kg P2O5]]/1000</f>
        <v>2.0618300000000001</v>
      </c>
      <c r="M1796" s="1">
        <f>Tabelle111[[#This Row],[Menge t Nges]]/Tabelle111[[#This Row],[Anzahl Lieferscheine]]</f>
        <v>0.24548090909090911</v>
      </c>
      <c r="N1796" s="1">
        <f>Tabelle111[[#This Row],[Menge t P2O5]]/Tabelle111[[#This Row],[Anzahl Lieferscheine]]</f>
        <v>0.18743909090909092</v>
      </c>
    </row>
    <row r="1797" spans="1:14" x14ac:dyDescent="0.2">
      <c r="A1797" s="2" t="s">
        <v>42</v>
      </c>
      <c r="B1797" s="2" t="s">
        <v>42</v>
      </c>
      <c r="C1797" s="2" t="s">
        <v>6</v>
      </c>
      <c r="D1797" s="2" t="s">
        <v>15</v>
      </c>
      <c r="E1797" s="2" t="s">
        <v>17</v>
      </c>
      <c r="F1797" s="2" t="s">
        <v>61</v>
      </c>
      <c r="G1797" s="1">
        <v>744.12</v>
      </c>
      <c r="H1797" s="1">
        <v>322.92</v>
      </c>
      <c r="I1797" s="4">
        <v>3</v>
      </c>
      <c r="J1797" s="2" t="s">
        <v>66</v>
      </c>
      <c r="K1797" s="1">
        <f>Tabelle111[[#This Row],[Menge kg Nges]]/1000</f>
        <v>0.74412</v>
      </c>
      <c r="L1797" s="1">
        <f>Tabelle111[[#This Row],[Menge kg P2O5]]/1000</f>
        <v>0.32292000000000004</v>
      </c>
      <c r="M1797" s="1">
        <f>Tabelle111[[#This Row],[Menge t Nges]]/Tabelle111[[#This Row],[Anzahl Lieferscheine]]</f>
        <v>0.24804000000000001</v>
      </c>
      <c r="N1797" s="1">
        <f>Tabelle111[[#This Row],[Menge t P2O5]]/Tabelle111[[#This Row],[Anzahl Lieferscheine]]</f>
        <v>0.10764000000000001</v>
      </c>
    </row>
    <row r="1798" spans="1:14" x14ac:dyDescent="0.2">
      <c r="A1798" s="2" t="s">
        <v>42</v>
      </c>
      <c r="B1798" s="2" t="s">
        <v>42</v>
      </c>
      <c r="C1798" s="2" t="s">
        <v>6</v>
      </c>
      <c r="D1798" s="2" t="s">
        <v>15</v>
      </c>
      <c r="E1798" s="2" t="s">
        <v>18</v>
      </c>
      <c r="F1798" s="2" t="s">
        <v>61</v>
      </c>
      <c r="G1798" s="1">
        <v>10738.74</v>
      </c>
      <c r="H1798" s="1">
        <v>8826.93</v>
      </c>
      <c r="I1798" s="4">
        <v>41</v>
      </c>
      <c r="J1798" s="2" t="s">
        <v>66</v>
      </c>
      <c r="K1798" s="1">
        <f>Tabelle111[[#This Row],[Menge kg Nges]]/1000</f>
        <v>10.73874</v>
      </c>
      <c r="L1798" s="1">
        <f>Tabelle111[[#This Row],[Menge kg P2O5]]/1000</f>
        <v>8.8269300000000008</v>
      </c>
      <c r="M1798" s="1">
        <f>Tabelle111[[#This Row],[Menge t Nges]]/Tabelle111[[#This Row],[Anzahl Lieferscheine]]</f>
        <v>0.26192048780487803</v>
      </c>
      <c r="N1798" s="1">
        <f>Tabelle111[[#This Row],[Menge t P2O5]]/Tabelle111[[#This Row],[Anzahl Lieferscheine]]</f>
        <v>0.21529097560975613</v>
      </c>
    </row>
    <row r="1799" spans="1:14" x14ac:dyDescent="0.2">
      <c r="A1799" s="2" t="s">
        <v>42</v>
      </c>
      <c r="B1799" s="2" t="s">
        <v>42</v>
      </c>
      <c r="C1799" s="2" t="s">
        <v>6</v>
      </c>
      <c r="D1799" s="2" t="s">
        <v>15</v>
      </c>
      <c r="E1799" s="2" t="s">
        <v>19</v>
      </c>
      <c r="F1799" s="2" t="s">
        <v>61</v>
      </c>
      <c r="G1799" s="1">
        <v>2840.14</v>
      </c>
      <c r="H1799" s="1">
        <v>4572</v>
      </c>
      <c r="I1799" s="4">
        <v>6</v>
      </c>
      <c r="J1799" s="2" t="s">
        <v>66</v>
      </c>
      <c r="K1799" s="1">
        <f>Tabelle111[[#This Row],[Menge kg Nges]]/1000</f>
        <v>2.8401399999999999</v>
      </c>
      <c r="L1799" s="1">
        <f>Tabelle111[[#This Row],[Menge kg P2O5]]/1000</f>
        <v>4.5720000000000001</v>
      </c>
      <c r="M1799" s="1">
        <f>Tabelle111[[#This Row],[Menge t Nges]]/Tabelle111[[#This Row],[Anzahl Lieferscheine]]</f>
        <v>0.47335666666666665</v>
      </c>
      <c r="N1799" s="1">
        <f>Tabelle111[[#This Row],[Menge t P2O5]]/Tabelle111[[#This Row],[Anzahl Lieferscheine]]</f>
        <v>0.76200000000000001</v>
      </c>
    </row>
    <row r="1800" spans="1:14" x14ac:dyDescent="0.2">
      <c r="A1800" s="2" t="s">
        <v>42</v>
      </c>
      <c r="B1800" s="2" t="s">
        <v>42</v>
      </c>
      <c r="C1800" s="2" t="s">
        <v>6</v>
      </c>
      <c r="D1800" s="2" t="s">
        <v>15</v>
      </c>
      <c r="E1800" s="2" t="s">
        <v>20</v>
      </c>
      <c r="F1800" s="2" t="s">
        <v>61</v>
      </c>
      <c r="G1800" s="1">
        <v>13646.599999999997</v>
      </c>
      <c r="H1800" s="1">
        <v>8790.9799999999977</v>
      </c>
      <c r="I1800" s="4">
        <v>124</v>
      </c>
      <c r="J1800" s="2" t="s">
        <v>66</v>
      </c>
      <c r="K1800" s="1">
        <f>Tabelle111[[#This Row],[Menge kg Nges]]/1000</f>
        <v>13.646599999999996</v>
      </c>
      <c r="L1800" s="1">
        <f>Tabelle111[[#This Row],[Menge kg P2O5]]/1000</f>
        <v>8.7909799999999976</v>
      </c>
      <c r="M1800" s="1">
        <f>Tabelle111[[#This Row],[Menge t Nges]]/Tabelle111[[#This Row],[Anzahl Lieferscheine]]</f>
        <v>0.11005322580645158</v>
      </c>
      <c r="N1800" s="1">
        <f>Tabelle111[[#This Row],[Menge t P2O5]]/Tabelle111[[#This Row],[Anzahl Lieferscheine]]</f>
        <v>7.0894999999999986E-2</v>
      </c>
    </row>
    <row r="1801" spans="1:14" x14ac:dyDescent="0.2">
      <c r="A1801" s="2" t="s">
        <v>42</v>
      </c>
      <c r="B1801" s="2" t="s">
        <v>42</v>
      </c>
      <c r="C1801" s="2" t="s">
        <v>6</v>
      </c>
      <c r="D1801" s="2" t="s">
        <v>15</v>
      </c>
      <c r="E1801" s="2" t="s">
        <v>21</v>
      </c>
      <c r="F1801" s="2" t="s">
        <v>61</v>
      </c>
      <c r="G1801" s="1">
        <v>10538.53</v>
      </c>
      <c r="H1801" s="1">
        <v>6509.82</v>
      </c>
      <c r="I1801" s="4">
        <v>30</v>
      </c>
      <c r="J1801" s="2" t="s">
        <v>66</v>
      </c>
      <c r="K1801" s="1">
        <f>Tabelle111[[#This Row],[Menge kg Nges]]/1000</f>
        <v>10.538530000000002</v>
      </c>
      <c r="L1801" s="1">
        <f>Tabelle111[[#This Row],[Menge kg P2O5]]/1000</f>
        <v>6.5098199999999995</v>
      </c>
      <c r="M1801" s="1">
        <f>Tabelle111[[#This Row],[Menge t Nges]]/Tabelle111[[#This Row],[Anzahl Lieferscheine]]</f>
        <v>0.35128433333333337</v>
      </c>
      <c r="N1801" s="1">
        <f>Tabelle111[[#This Row],[Menge t P2O5]]/Tabelle111[[#This Row],[Anzahl Lieferscheine]]</f>
        <v>0.21699399999999999</v>
      </c>
    </row>
    <row r="1802" spans="1:14" x14ac:dyDescent="0.2">
      <c r="A1802" s="2" t="s">
        <v>42</v>
      </c>
      <c r="B1802" s="2" t="s">
        <v>42</v>
      </c>
      <c r="C1802" s="2" t="s">
        <v>6</v>
      </c>
      <c r="D1802" s="2" t="s">
        <v>15</v>
      </c>
      <c r="E1802" s="2" t="s">
        <v>9</v>
      </c>
      <c r="F1802" s="2" t="s">
        <v>61</v>
      </c>
      <c r="G1802" s="1">
        <v>8339</v>
      </c>
      <c r="H1802" s="1">
        <v>4437.7800000000007</v>
      </c>
      <c r="I1802" s="4">
        <v>49</v>
      </c>
      <c r="J1802" s="2" t="s">
        <v>66</v>
      </c>
      <c r="K1802" s="1">
        <f>Tabelle111[[#This Row],[Menge kg Nges]]/1000</f>
        <v>8.3390000000000004</v>
      </c>
      <c r="L1802" s="1">
        <f>Tabelle111[[#This Row],[Menge kg P2O5]]/1000</f>
        <v>4.4377800000000009</v>
      </c>
      <c r="M1802" s="1">
        <f>Tabelle111[[#This Row],[Menge t Nges]]/Tabelle111[[#This Row],[Anzahl Lieferscheine]]</f>
        <v>0.17018367346938776</v>
      </c>
      <c r="N1802" s="1">
        <f>Tabelle111[[#This Row],[Menge t P2O5]]/Tabelle111[[#This Row],[Anzahl Lieferscheine]]</f>
        <v>9.0566938775510225E-2</v>
      </c>
    </row>
    <row r="1803" spans="1:14" x14ac:dyDescent="0.2">
      <c r="A1803" s="2" t="s">
        <v>42</v>
      </c>
      <c r="B1803" s="2" t="s">
        <v>42</v>
      </c>
      <c r="C1803" s="2" t="s">
        <v>6</v>
      </c>
      <c r="D1803" s="2" t="s">
        <v>15</v>
      </c>
      <c r="E1803" s="2" t="s">
        <v>10</v>
      </c>
      <c r="F1803" s="2" t="s">
        <v>61</v>
      </c>
      <c r="G1803" s="1">
        <v>4552.25</v>
      </c>
      <c r="H1803" s="1">
        <v>1977.3400000000001</v>
      </c>
      <c r="I1803" s="4">
        <v>15</v>
      </c>
      <c r="J1803" s="2" t="s">
        <v>66</v>
      </c>
      <c r="K1803" s="1">
        <f>Tabelle111[[#This Row],[Menge kg Nges]]/1000</f>
        <v>4.5522499999999999</v>
      </c>
      <c r="L1803" s="1">
        <f>Tabelle111[[#This Row],[Menge kg P2O5]]/1000</f>
        <v>1.9773400000000001</v>
      </c>
      <c r="M1803" s="1">
        <f>Tabelle111[[#This Row],[Menge t Nges]]/Tabelle111[[#This Row],[Anzahl Lieferscheine]]</f>
        <v>0.30348333333333333</v>
      </c>
      <c r="N1803" s="1">
        <f>Tabelle111[[#This Row],[Menge t P2O5]]/Tabelle111[[#This Row],[Anzahl Lieferscheine]]</f>
        <v>0.13182266666666667</v>
      </c>
    </row>
    <row r="1804" spans="1:14" x14ac:dyDescent="0.2">
      <c r="A1804" s="2" t="s">
        <v>42</v>
      </c>
      <c r="B1804" s="2" t="s">
        <v>42</v>
      </c>
      <c r="C1804" s="2" t="s">
        <v>6</v>
      </c>
      <c r="D1804" s="2" t="s">
        <v>15</v>
      </c>
      <c r="E1804" s="2" t="s">
        <v>23</v>
      </c>
      <c r="F1804" s="2" t="s">
        <v>61</v>
      </c>
      <c r="G1804" s="1">
        <v>384</v>
      </c>
      <c r="H1804" s="1">
        <v>257.39999999999998</v>
      </c>
      <c r="I1804" s="4">
        <v>3</v>
      </c>
      <c r="J1804" s="2" t="s">
        <v>66</v>
      </c>
      <c r="K1804" s="1">
        <f>Tabelle111[[#This Row],[Menge kg Nges]]/1000</f>
        <v>0.38400000000000001</v>
      </c>
      <c r="L1804" s="1">
        <f>Tabelle111[[#This Row],[Menge kg P2O5]]/1000</f>
        <v>0.25739999999999996</v>
      </c>
      <c r="M1804" s="1">
        <f>Tabelle111[[#This Row],[Menge t Nges]]/Tabelle111[[#This Row],[Anzahl Lieferscheine]]</f>
        <v>0.128</v>
      </c>
      <c r="N1804" s="1">
        <f>Tabelle111[[#This Row],[Menge t P2O5]]/Tabelle111[[#This Row],[Anzahl Lieferscheine]]</f>
        <v>8.5799999999999987E-2</v>
      </c>
    </row>
    <row r="1805" spans="1:14" x14ac:dyDescent="0.2">
      <c r="A1805" s="2" t="s">
        <v>42</v>
      </c>
      <c r="B1805" s="2" t="s">
        <v>42</v>
      </c>
      <c r="C1805" s="2" t="s">
        <v>6</v>
      </c>
      <c r="D1805" s="2" t="s">
        <v>15</v>
      </c>
      <c r="E1805" s="2" t="s">
        <v>57</v>
      </c>
      <c r="F1805" s="2" t="s">
        <v>61</v>
      </c>
      <c r="G1805" s="1">
        <v>931.5</v>
      </c>
      <c r="H1805" s="1">
        <v>796.5</v>
      </c>
      <c r="I1805" s="4">
        <v>3</v>
      </c>
      <c r="J1805" s="2" t="s">
        <v>66</v>
      </c>
      <c r="K1805" s="1">
        <f>Tabelle111[[#This Row],[Menge kg Nges]]/1000</f>
        <v>0.93149999999999999</v>
      </c>
      <c r="L1805" s="1">
        <f>Tabelle111[[#This Row],[Menge kg P2O5]]/1000</f>
        <v>0.79649999999999999</v>
      </c>
      <c r="M1805" s="1">
        <f>Tabelle111[[#This Row],[Menge t Nges]]/Tabelle111[[#This Row],[Anzahl Lieferscheine]]</f>
        <v>0.3105</v>
      </c>
      <c r="N1805" s="1">
        <f>Tabelle111[[#This Row],[Menge t P2O5]]/Tabelle111[[#This Row],[Anzahl Lieferscheine]]</f>
        <v>0.26550000000000001</v>
      </c>
    </row>
    <row r="1806" spans="1:14" x14ac:dyDescent="0.2">
      <c r="A1806" s="2" t="s">
        <v>42</v>
      </c>
      <c r="B1806" s="2" t="s">
        <v>42</v>
      </c>
      <c r="C1806" s="2" t="s">
        <v>6</v>
      </c>
      <c r="D1806" s="2" t="s">
        <v>15</v>
      </c>
      <c r="E1806" s="2" t="s">
        <v>13</v>
      </c>
      <c r="F1806" s="2" t="s">
        <v>61</v>
      </c>
      <c r="G1806" s="1">
        <v>3811.2</v>
      </c>
      <c r="H1806" s="1">
        <v>3302.8</v>
      </c>
      <c r="I1806" s="4">
        <v>12</v>
      </c>
      <c r="J1806" s="2" t="s">
        <v>66</v>
      </c>
      <c r="K1806" s="1">
        <f>Tabelle111[[#This Row],[Menge kg Nges]]/1000</f>
        <v>3.8111999999999999</v>
      </c>
      <c r="L1806" s="1">
        <f>Tabelle111[[#This Row],[Menge kg P2O5]]/1000</f>
        <v>3.3028000000000004</v>
      </c>
      <c r="M1806" s="1">
        <f>Tabelle111[[#This Row],[Menge t Nges]]/Tabelle111[[#This Row],[Anzahl Lieferscheine]]</f>
        <v>0.31759999999999999</v>
      </c>
      <c r="N1806" s="1">
        <f>Tabelle111[[#This Row],[Menge t P2O5]]/Tabelle111[[#This Row],[Anzahl Lieferscheine]]</f>
        <v>0.27523333333333339</v>
      </c>
    </row>
    <row r="1807" spans="1:14" x14ac:dyDescent="0.2">
      <c r="A1807" s="2" t="s">
        <v>42</v>
      </c>
      <c r="B1807" s="2" t="s">
        <v>42</v>
      </c>
      <c r="C1807" s="2" t="s">
        <v>6</v>
      </c>
      <c r="D1807" s="2" t="s">
        <v>15</v>
      </c>
      <c r="E1807" s="2" t="s">
        <v>14</v>
      </c>
      <c r="F1807" s="2" t="s">
        <v>61</v>
      </c>
      <c r="G1807" s="1">
        <v>490</v>
      </c>
      <c r="H1807" s="1">
        <v>315</v>
      </c>
      <c r="I1807" s="4">
        <v>1</v>
      </c>
      <c r="J1807" s="2" t="s">
        <v>66</v>
      </c>
      <c r="K1807" s="1">
        <f>Tabelle111[[#This Row],[Menge kg Nges]]/1000</f>
        <v>0.49</v>
      </c>
      <c r="L1807" s="1">
        <f>Tabelle111[[#This Row],[Menge kg P2O5]]/1000</f>
        <v>0.315</v>
      </c>
      <c r="M1807" s="1">
        <f>Tabelle111[[#This Row],[Menge t Nges]]/Tabelle111[[#This Row],[Anzahl Lieferscheine]]</f>
        <v>0.49</v>
      </c>
      <c r="N1807" s="1">
        <f>Tabelle111[[#This Row],[Menge t P2O5]]/Tabelle111[[#This Row],[Anzahl Lieferscheine]]</f>
        <v>0.315</v>
      </c>
    </row>
    <row r="1808" spans="1:14" x14ac:dyDescent="0.2">
      <c r="A1808" s="2" t="s">
        <v>42</v>
      </c>
      <c r="B1808" s="2" t="s">
        <v>42</v>
      </c>
      <c r="C1808" s="2" t="s">
        <v>6</v>
      </c>
      <c r="D1808" s="2" t="s">
        <v>15</v>
      </c>
      <c r="E1808" s="2" t="s">
        <v>24</v>
      </c>
      <c r="F1808" s="2" t="s">
        <v>61</v>
      </c>
      <c r="G1808" s="1">
        <v>3007.2</v>
      </c>
      <c r="H1808" s="1">
        <v>2470.1999999999998</v>
      </c>
      <c r="I1808" s="4">
        <v>12</v>
      </c>
      <c r="J1808" s="2" t="s">
        <v>66</v>
      </c>
      <c r="K1808" s="1">
        <f>Tabelle111[[#This Row],[Menge kg Nges]]/1000</f>
        <v>3.0071999999999997</v>
      </c>
      <c r="L1808" s="1">
        <f>Tabelle111[[#This Row],[Menge kg P2O5]]/1000</f>
        <v>2.4701999999999997</v>
      </c>
      <c r="M1808" s="1">
        <f>Tabelle111[[#This Row],[Menge t Nges]]/Tabelle111[[#This Row],[Anzahl Lieferscheine]]</f>
        <v>0.25059999999999999</v>
      </c>
      <c r="N1808" s="1">
        <f>Tabelle111[[#This Row],[Menge t P2O5]]/Tabelle111[[#This Row],[Anzahl Lieferscheine]]</f>
        <v>0.20584999999999998</v>
      </c>
    </row>
    <row r="1809" spans="1:14" x14ac:dyDescent="0.2">
      <c r="A1809" s="2" t="s">
        <v>42</v>
      </c>
      <c r="B1809" s="2" t="s">
        <v>42</v>
      </c>
      <c r="C1809" s="2" t="s">
        <v>25</v>
      </c>
      <c r="D1809" s="2" t="s">
        <v>25</v>
      </c>
      <c r="E1809" s="2" t="s">
        <v>26</v>
      </c>
      <c r="F1809" s="2" t="s">
        <v>61</v>
      </c>
      <c r="G1809" s="1">
        <v>670139.60999999894</v>
      </c>
      <c r="H1809" s="1">
        <v>311465.54000000027</v>
      </c>
      <c r="I1809" s="4">
        <v>1287</v>
      </c>
      <c r="J1809" s="2" t="s">
        <v>66</v>
      </c>
      <c r="K1809" s="1">
        <f>Tabelle111[[#This Row],[Menge kg Nges]]/1000</f>
        <v>670.13960999999892</v>
      </c>
      <c r="L1809" s="1">
        <f>Tabelle111[[#This Row],[Menge kg P2O5]]/1000</f>
        <v>311.46554000000026</v>
      </c>
      <c r="M1809" s="1">
        <f>Tabelle111[[#This Row],[Menge t Nges]]/Tabelle111[[#This Row],[Anzahl Lieferscheine]]</f>
        <v>0.52069899766899685</v>
      </c>
      <c r="N1809" s="1">
        <f>Tabelle111[[#This Row],[Menge t P2O5]]/Tabelle111[[#This Row],[Anzahl Lieferscheine]]</f>
        <v>0.24200896658896678</v>
      </c>
    </row>
    <row r="1810" spans="1:14" x14ac:dyDescent="0.2">
      <c r="A1810" s="2" t="s">
        <v>5</v>
      </c>
      <c r="B1810" s="2" t="s">
        <v>5</v>
      </c>
      <c r="C1810" s="2" t="s">
        <v>6</v>
      </c>
      <c r="D1810" s="2" t="s">
        <v>7</v>
      </c>
      <c r="E1810" s="2" t="s">
        <v>8</v>
      </c>
      <c r="F1810" s="2" t="s">
        <v>61</v>
      </c>
      <c r="G1810" s="1">
        <v>182284.44999999998</v>
      </c>
      <c r="H1810" s="1">
        <v>62738.439999999995</v>
      </c>
      <c r="I1810" s="4">
        <v>100</v>
      </c>
      <c r="J1810" s="2" t="s">
        <v>67</v>
      </c>
      <c r="K1810" s="1">
        <f>Tabelle111[[#This Row],[Menge kg Nges]]/1000</f>
        <v>182.28444999999999</v>
      </c>
      <c r="L1810" s="1">
        <f>Tabelle111[[#This Row],[Menge kg P2O5]]/1000</f>
        <v>62.738439999999997</v>
      </c>
      <c r="M1810" s="1">
        <f>Tabelle111[[#This Row],[Menge t Nges]]/Tabelle111[[#This Row],[Anzahl Lieferscheine]]</f>
        <v>1.8228445</v>
      </c>
      <c r="N1810" s="1">
        <f>Tabelle111[[#This Row],[Menge t P2O5]]/Tabelle111[[#This Row],[Anzahl Lieferscheine]]</f>
        <v>0.62738439999999995</v>
      </c>
    </row>
    <row r="1811" spans="1:14" x14ac:dyDescent="0.2">
      <c r="A1811" s="2" t="s">
        <v>5</v>
      </c>
      <c r="B1811" s="2" t="s">
        <v>5</v>
      </c>
      <c r="C1811" s="2" t="s">
        <v>6</v>
      </c>
      <c r="D1811" s="2" t="s">
        <v>7</v>
      </c>
      <c r="E1811" s="2" t="s">
        <v>9</v>
      </c>
      <c r="F1811" s="2" t="s">
        <v>61</v>
      </c>
      <c r="G1811" s="1">
        <v>121101.91</v>
      </c>
      <c r="H1811" s="1">
        <v>50543.65</v>
      </c>
      <c r="I1811" s="4">
        <v>156</v>
      </c>
      <c r="J1811" s="2" t="s">
        <v>67</v>
      </c>
      <c r="K1811" s="1">
        <f>Tabelle111[[#This Row],[Menge kg Nges]]/1000</f>
        <v>121.10191</v>
      </c>
      <c r="L1811" s="1">
        <f>Tabelle111[[#This Row],[Menge kg P2O5]]/1000</f>
        <v>50.54365</v>
      </c>
      <c r="M1811" s="1">
        <f>Tabelle111[[#This Row],[Menge t Nges]]/Tabelle111[[#This Row],[Anzahl Lieferscheine]]</f>
        <v>0.77629429487179491</v>
      </c>
      <c r="N1811" s="1">
        <f>Tabelle111[[#This Row],[Menge t P2O5]]/Tabelle111[[#This Row],[Anzahl Lieferscheine]]</f>
        <v>0.32399775641025641</v>
      </c>
    </row>
    <row r="1812" spans="1:14" x14ac:dyDescent="0.2">
      <c r="A1812" s="2" t="s">
        <v>5</v>
      </c>
      <c r="B1812" s="2" t="s">
        <v>5</v>
      </c>
      <c r="C1812" s="2" t="s">
        <v>6</v>
      </c>
      <c r="D1812" s="2" t="s">
        <v>7</v>
      </c>
      <c r="E1812" s="2" t="s">
        <v>50</v>
      </c>
      <c r="F1812" s="2" t="s">
        <v>61</v>
      </c>
      <c r="G1812" s="1">
        <v>88</v>
      </c>
      <c r="H1812" s="1">
        <v>36</v>
      </c>
      <c r="I1812" s="4">
        <v>1</v>
      </c>
      <c r="J1812" s="2" t="s">
        <v>67</v>
      </c>
      <c r="K1812" s="1">
        <f>Tabelle111[[#This Row],[Menge kg Nges]]/1000</f>
        <v>8.7999999999999995E-2</v>
      </c>
      <c r="L1812" s="1">
        <f>Tabelle111[[#This Row],[Menge kg P2O5]]/1000</f>
        <v>3.5999999999999997E-2</v>
      </c>
      <c r="M1812" s="1">
        <f>Tabelle111[[#This Row],[Menge t Nges]]/Tabelle111[[#This Row],[Anzahl Lieferscheine]]</f>
        <v>8.7999999999999995E-2</v>
      </c>
      <c r="N1812" s="1">
        <f>Tabelle111[[#This Row],[Menge t P2O5]]/Tabelle111[[#This Row],[Anzahl Lieferscheine]]</f>
        <v>3.5999999999999997E-2</v>
      </c>
    </row>
    <row r="1813" spans="1:14" x14ac:dyDescent="0.2">
      <c r="A1813" s="2" t="s">
        <v>5</v>
      </c>
      <c r="B1813" s="2" t="s">
        <v>5</v>
      </c>
      <c r="C1813" s="2" t="s">
        <v>6</v>
      </c>
      <c r="D1813" s="2" t="s">
        <v>7</v>
      </c>
      <c r="E1813" s="2" t="s">
        <v>10</v>
      </c>
      <c r="F1813" s="2" t="s">
        <v>61</v>
      </c>
      <c r="G1813" s="1">
        <v>1434.0199999999998</v>
      </c>
      <c r="H1813" s="1">
        <v>760.21</v>
      </c>
      <c r="I1813" s="4">
        <v>14</v>
      </c>
      <c r="J1813" s="2" t="s">
        <v>67</v>
      </c>
      <c r="K1813" s="1">
        <f>Tabelle111[[#This Row],[Menge kg Nges]]/1000</f>
        <v>1.4340199999999999</v>
      </c>
      <c r="L1813" s="1">
        <f>Tabelle111[[#This Row],[Menge kg P2O5]]/1000</f>
        <v>0.76021000000000005</v>
      </c>
      <c r="M1813" s="1">
        <f>Tabelle111[[#This Row],[Menge t Nges]]/Tabelle111[[#This Row],[Anzahl Lieferscheine]]</f>
        <v>0.10242999999999999</v>
      </c>
      <c r="N1813" s="1">
        <f>Tabelle111[[#This Row],[Menge t P2O5]]/Tabelle111[[#This Row],[Anzahl Lieferscheine]]</f>
        <v>5.4300714285714292E-2</v>
      </c>
    </row>
    <row r="1814" spans="1:14" x14ac:dyDescent="0.2">
      <c r="A1814" s="2" t="s">
        <v>5</v>
      </c>
      <c r="B1814" s="2" t="s">
        <v>5</v>
      </c>
      <c r="C1814" s="2" t="s">
        <v>6</v>
      </c>
      <c r="D1814" s="2" t="s">
        <v>7</v>
      </c>
      <c r="E1814" s="2" t="s">
        <v>11</v>
      </c>
      <c r="F1814" s="2" t="s">
        <v>61</v>
      </c>
      <c r="G1814" s="1">
        <v>25179.62</v>
      </c>
      <c r="H1814" s="1">
        <v>12375.400000000001</v>
      </c>
      <c r="I1814" s="4">
        <v>62</v>
      </c>
      <c r="J1814" s="2" t="s">
        <v>67</v>
      </c>
      <c r="K1814" s="1">
        <f>Tabelle111[[#This Row],[Menge kg Nges]]/1000</f>
        <v>25.17962</v>
      </c>
      <c r="L1814" s="1">
        <f>Tabelle111[[#This Row],[Menge kg P2O5]]/1000</f>
        <v>12.375400000000001</v>
      </c>
      <c r="M1814" s="1">
        <f>Tabelle111[[#This Row],[Menge t Nges]]/Tabelle111[[#This Row],[Anzahl Lieferscheine]]</f>
        <v>0.40612290322580646</v>
      </c>
      <c r="N1814" s="1">
        <f>Tabelle111[[#This Row],[Menge t P2O5]]/Tabelle111[[#This Row],[Anzahl Lieferscheine]]</f>
        <v>0.19960322580645162</v>
      </c>
    </row>
    <row r="1815" spans="1:14" x14ac:dyDescent="0.2">
      <c r="A1815" s="2" t="s">
        <v>5</v>
      </c>
      <c r="B1815" s="2" t="s">
        <v>5</v>
      </c>
      <c r="C1815" s="2" t="s">
        <v>6</v>
      </c>
      <c r="D1815" s="2" t="s">
        <v>7</v>
      </c>
      <c r="E1815" s="2" t="s">
        <v>12</v>
      </c>
      <c r="F1815" s="2" t="s">
        <v>61</v>
      </c>
      <c r="G1815" s="1">
        <v>158464.85999999993</v>
      </c>
      <c r="H1815" s="1">
        <v>88965.320000000036</v>
      </c>
      <c r="I1815" s="4">
        <v>483</v>
      </c>
      <c r="J1815" s="2" t="s">
        <v>67</v>
      </c>
      <c r="K1815" s="1">
        <f>Tabelle111[[#This Row],[Menge kg Nges]]/1000</f>
        <v>158.46485999999993</v>
      </c>
      <c r="L1815" s="1">
        <f>Tabelle111[[#This Row],[Menge kg P2O5]]/1000</f>
        <v>88.965320000000034</v>
      </c>
      <c r="M1815" s="1">
        <f>Tabelle111[[#This Row],[Menge t Nges]]/Tabelle111[[#This Row],[Anzahl Lieferscheine]]</f>
        <v>0.32808459627329178</v>
      </c>
      <c r="N1815" s="1">
        <f>Tabelle111[[#This Row],[Menge t P2O5]]/Tabelle111[[#This Row],[Anzahl Lieferscheine]]</f>
        <v>0.18419320910973092</v>
      </c>
    </row>
    <row r="1816" spans="1:14" x14ac:dyDescent="0.2">
      <c r="A1816" s="2" t="s">
        <v>5</v>
      </c>
      <c r="B1816" s="2" t="s">
        <v>5</v>
      </c>
      <c r="C1816" s="2" t="s">
        <v>6</v>
      </c>
      <c r="D1816" s="2" t="s">
        <v>7</v>
      </c>
      <c r="E1816" s="2" t="s">
        <v>13</v>
      </c>
      <c r="F1816" s="2" t="s">
        <v>61</v>
      </c>
      <c r="G1816" s="1">
        <v>8615.2000000000007</v>
      </c>
      <c r="H1816" s="1">
        <v>5661.5</v>
      </c>
      <c r="I1816" s="4">
        <v>38</v>
      </c>
      <c r="J1816" s="2" t="s">
        <v>67</v>
      </c>
      <c r="K1816" s="1">
        <f>Tabelle111[[#This Row],[Menge kg Nges]]/1000</f>
        <v>8.6152000000000015</v>
      </c>
      <c r="L1816" s="1">
        <f>Tabelle111[[#This Row],[Menge kg P2O5]]/1000</f>
        <v>5.6615000000000002</v>
      </c>
      <c r="M1816" s="1">
        <f>Tabelle111[[#This Row],[Menge t Nges]]/Tabelle111[[#This Row],[Anzahl Lieferscheine]]</f>
        <v>0.22671578947368426</v>
      </c>
      <c r="N1816" s="1">
        <f>Tabelle111[[#This Row],[Menge t P2O5]]/Tabelle111[[#This Row],[Anzahl Lieferscheine]]</f>
        <v>0.14898684210526317</v>
      </c>
    </row>
    <row r="1817" spans="1:14" x14ac:dyDescent="0.2">
      <c r="A1817" s="2" t="s">
        <v>5</v>
      </c>
      <c r="B1817" s="2" t="s">
        <v>5</v>
      </c>
      <c r="C1817" s="2" t="s">
        <v>6</v>
      </c>
      <c r="D1817" s="2" t="s">
        <v>7</v>
      </c>
      <c r="E1817" s="2" t="s">
        <v>14</v>
      </c>
      <c r="F1817" s="2" t="s">
        <v>61</v>
      </c>
      <c r="G1817" s="1">
        <v>45426.3</v>
      </c>
      <c r="H1817" s="1">
        <v>23772.6</v>
      </c>
      <c r="I1817" s="4">
        <v>91</v>
      </c>
      <c r="J1817" s="2" t="s">
        <v>67</v>
      </c>
      <c r="K1817" s="1">
        <f>Tabelle111[[#This Row],[Menge kg Nges]]/1000</f>
        <v>45.426300000000005</v>
      </c>
      <c r="L1817" s="1">
        <f>Tabelle111[[#This Row],[Menge kg P2O5]]/1000</f>
        <v>23.772599999999997</v>
      </c>
      <c r="M1817" s="1">
        <f>Tabelle111[[#This Row],[Menge t Nges]]/Tabelle111[[#This Row],[Anzahl Lieferscheine]]</f>
        <v>0.49919010989010992</v>
      </c>
      <c r="N1817" s="1">
        <f>Tabelle111[[#This Row],[Menge t P2O5]]/Tabelle111[[#This Row],[Anzahl Lieferscheine]]</f>
        <v>0.26123736263736258</v>
      </c>
    </row>
    <row r="1818" spans="1:14" x14ac:dyDescent="0.2">
      <c r="A1818" s="2" t="s">
        <v>5</v>
      </c>
      <c r="B1818" s="2" t="s">
        <v>5</v>
      </c>
      <c r="C1818" s="2" t="s">
        <v>6</v>
      </c>
      <c r="D1818" s="2" t="s">
        <v>15</v>
      </c>
      <c r="E1818" s="2" t="s">
        <v>8</v>
      </c>
      <c r="F1818" s="2" t="s">
        <v>61</v>
      </c>
      <c r="G1818" s="1">
        <v>2651.2999999999997</v>
      </c>
      <c r="H1818" s="1">
        <v>2169.06</v>
      </c>
      <c r="I1818" s="4">
        <v>7</v>
      </c>
      <c r="J1818" s="2" t="s">
        <v>67</v>
      </c>
      <c r="K1818" s="1">
        <f>Tabelle111[[#This Row],[Menge kg Nges]]/1000</f>
        <v>2.6512999999999995</v>
      </c>
      <c r="L1818" s="1">
        <f>Tabelle111[[#This Row],[Menge kg P2O5]]/1000</f>
        <v>2.16906</v>
      </c>
      <c r="M1818" s="1">
        <f>Tabelle111[[#This Row],[Menge t Nges]]/Tabelle111[[#This Row],[Anzahl Lieferscheine]]</f>
        <v>0.37875714285714279</v>
      </c>
      <c r="N1818" s="1">
        <f>Tabelle111[[#This Row],[Menge t P2O5]]/Tabelle111[[#This Row],[Anzahl Lieferscheine]]</f>
        <v>0.3098657142857143</v>
      </c>
    </row>
    <row r="1819" spans="1:14" x14ac:dyDescent="0.2">
      <c r="A1819" s="2" t="s">
        <v>5</v>
      </c>
      <c r="B1819" s="2" t="s">
        <v>5</v>
      </c>
      <c r="C1819" s="2" t="s">
        <v>6</v>
      </c>
      <c r="D1819" s="2" t="s">
        <v>15</v>
      </c>
      <c r="E1819" s="2" t="s">
        <v>16</v>
      </c>
      <c r="F1819" s="2" t="s">
        <v>61</v>
      </c>
      <c r="G1819" s="1">
        <v>1283.75</v>
      </c>
      <c r="H1819" s="1">
        <v>1172.25</v>
      </c>
      <c r="I1819" s="4">
        <v>2</v>
      </c>
      <c r="J1819" s="2" t="s">
        <v>67</v>
      </c>
      <c r="K1819" s="1">
        <f>Tabelle111[[#This Row],[Menge kg Nges]]/1000</f>
        <v>1.2837499999999999</v>
      </c>
      <c r="L1819" s="1">
        <f>Tabelle111[[#This Row],[Menge kg P2O5]]/1000</f>
        <v>1.17225</v>
      </c>
      <c r="M1819" s="1">
        <f>Tabelle111[[#This Row],[Menge t Nges]]/Tabelle111[[#This Row],[Anzahl Lieferscheine]]</f>
        <v>0.64187499999999997</v>
      </c>
      <c r="N1819" s="1">
        <f>Tabelle111[[#This Row],[Menge t P2O5]]/Tabelle111[[#This Row],[Anzahl Lieferscheine]]</f>
        <v>0.58612500000000001</v>
      </c>
    </row>
    <row r="1820" spans="1:14" x14ac:dyDescent="0.2">
      <c r="A1820" s="2" t="s">
        <v>5</v>
      </c>
      <c r="B1820" s="2" t="s">
        <v>5</v>
      </c>
      <c r="C1820" s="2" t="s">
        <v>6</v>
      </c>
      <c r="D1820" s="2" t="s">
        <v>15</v>
      </c>
      <c r="E1820" s="2" t="s">
        <v>17</v>
      </c>
      <c r="F1820" s="2" t="s">
        <v>61</v>
      </c>
      <c r="G1820" s="1">
        <v>7138.2000000000007</v>
      </c>
      <c r="H1820" s="1">
        <v>3106.2</v>
      </c>
      <c r="I1820" s="4">
        <v>10</v>
      </c>
      <c r="J1820" s="2" t="s">
        <v>67</v>
      </c>
      <c r="K1820" s="1">
        <f>Tabelle111[[#This Row],[Menge kg Nges]]/1000</f>
        <v>7.1382000000000003</v>
      </c>
      <c r="L1820" s="1">
        <f>Tabelle111[[#This Row],[Menge kg P2O5]]/1000</f>
        <v>3.1061999999999999</v>
      </c>
      <c r="M1820" s="1">
        <f>Tabelle111[[#This Row],[Menge t Nges]]/Tabelle111[[#This Row],[Anzahl Lieferscheine]]</f>
        <v>0.71382000000000001</v>
      </c>
      <c r="N1820" s="1">
        <f>Tabelle111[[#This Row],[Menge t P2O5]]/Tabelle111[[#This Row],[Anzahl Lieferscheine]]</f>
        <v>0.31062000000000001</v>
      </c>
    </row>
    <row r="1821" spans="1:14" x14ac:dyDescent="0.2">
      <c r="A1821" s="2" t="s">
        <v>5</v>
      </c>
      <c r="B1821" s="2" t="s">
        <v>5</v>
      </c>
      <c r="C1821" s="2" t="s">
        <v>6</v>
      </c>
      <c r="D1821" s="2" t="s">
        <v>15</v>
      </c>
      <c r="E1821" s="2" t="s">
        <v>18</v>
      </c>
      <c r="F1821" s="2" t="s">
        <v>61</v>
      </c>
      <c r="G1821" s="1">
        <v>25953.250000000004</v>
      </c>
      <c r="H1821" s="1">
        <v>19110.599999999999</v>
      </c>
      <c r="I1821" s="4">
        <v>46</v>
      </c>
      <c r="J1821" s="2" t="s">
        <v>67</v>
      </c>
      <c r="K1821" s="1">
        <f>Tabelle111[[#This Row],[Menge kg Nges]]/1000</f>
        <v>25.953250000000004</v>
      </c>
      <c r="L1821" s="1">
        <f>Tabelle111[[#This Row],[Menge kg P2O5]]/1000</f>
        <v>19.110599999999998</v>
      </c>
      <c r="M1821" s="1">
        <f>Tabelle111[[#This Row],[Menge t Nges]]/Tabelle111[[#This Row],[Anzahl Lieferscheine]]</f>
        <v>0.56420108695652182</v>
      </c>
      <c r="N1821" s="1">
        <f>Tabelle111[[#This Row],[Menge t P2O5]]/Tabelle111[[#This Row],[Anzahl Lieferscheine]]</f>
        <v>0.41544782608695646</v>
      </c>
    </row>
    <row r="1822" spans="1:14" x14ac:dyDescent="0.2">
      <c r="A1822" s="2" t="s">
        <v>5</v>
      </c>
      <c r="B1822" s="2" t="s">
        <v>5</v>
      </c>
      <c r="C1822" s="2" t="s">
        <v>6</v>
      </c>
      <c r="D1822" s="2" t="s">
        <v>15</v>
      </c>
      <c r="E1822" s="2" t="s">
        <v>19</v>
      </c>
      <c r="F1822" s="2" t="s">
        <v>61</v>
      </c>
      <c r="G1822" s="1">
        <v>14366.1</v>
      </c>
      <c r="H1822" s="1">
        <v>11571.65</v>
      </c>
      <c r="I1822" s="4">
        <v>27</v>
      </c>
      <c r="J1822" s="2" t="s">
        <v>67</v>
      </c>
      <c r="K1822" s="1">
        <f>Tabelle111[[#This Row],[Menge kg Nges]]/1000</f>
        <v>14.366100000000001</v>
      </c>
      <c r="L1822" s="1">
        <f>Tabelle111[[#This Row],[Menge kg P2O5]]/1000</f>
        <v>11.57165</v>
      </c>
      <c r="M1822" s="1">
        <f>Tabelle111[[#This Row],[Menge t Nges]]/Tabelle111[[#This Row],[Anzahl Lieferscheine]]</f>
        <v>0.53207777777777787</v>
      </c>
      <c r="N1822" s="1">
        <f>Tabelle111[[#This Row],[Menge t P2O5]]/Tabelle111[[#This Row],[Anzahl Lieferscheine]]</f>
        <v>0.42857962962962964</v>
      </c>
    </row>
    <row r="1823" spans="1:14" x14ac:dyDescent="0.2">
      <c r="A1823" s="2" t="s">
        <v>5</v>
      </c>
      <c r="B1823" s="2" t="s">
        <v>5</v>
      </c>
      <c r="C1823" s="2" t="s">
        <v>6</v>
      </c>
      <c r="D1823" s="2" t="s">
        <v>15</v>
      </c>
      <c r="E1823" s="2" t="s">
        <v>20</v>
      </c>
      <c r="F1823" s="2" t="s">
        <v>61</v>
      </c>
      <c r="G1823" s="1">
        <v>8585.4500000000007</v>
      </c>
      <c r="H1823" s="1">
        <v>7705</v>
      </c>
      <c r="I1823" s="4">
        <v>45</v>
      </c>
      <c r="J1823" s="2" t="s">
        <v>67</v>
      </c>
      <c r="K1823" s="1">
        <f>Tabelle111[[#This Row],[Menge kg Nges]]/1000</f>
        <v>8.5854500000000016</v>
      </c>
      <c r="L1823" s="1">
        <f>Tabelle111[[#This Row],[Menge kg P2O5]]/1000</f>
        <v>7.7050000000000001</v>
      </c>
      <c r="M1823" s="1">
        <f>Tabelle111[[#This Row],[Menge t Nges]]/Tabelle111[[#This Row],[Anzahl Lieferscheine]]</f>
        <v>0.19078777777777781</v>
      </c>
      <c r="N1823" s="1">
        <f>Tabelle111[[#This Row],[Menge t P2O5]]/Tabelle111[[#This Row],[Anzahl Lieferscheine]]</f>
        <v>0.17122222222222222</v>
      </c>
    </row>
    <row r="1824" spans="1:14" x14ac:dyDescent="0.2">
      <c r="A1824" s="2" t="s">
        <v>5</v>
      </c>
      <c r="B1824" s="2" t="s">
        <v>5</v>
      </c>
      <c r="C1824" s="2" t="s">
        <v>6</v>
      </c>
      <c r="D1824" s="2" t="s">
        <v>15</v>
      </c>
      <c r="E1824" s="2" t="s">
        <v>21</v>
      </c>
      <c r="F1824" s="2" t="s">
        <v>61</v>
      </c>
      <c r="G1824" s="1">
        <v>150065.45000000019</v>
      </c>
      <c r="H1824" s="1">
        <v>88096.049999999945</v>
      </c>
      <c r="I1824" s="4">
        <v>491</v>
      </c>
      <c r="J1824" s="2" t="s">
        <v>67</v>
      </c>
      <c r="K1824" s="1">
        <f>Tabelle111[[#This Row],[Menge kg Nges]]/1000</f>
        <v>150.0654500000002</v>
      </c>
      <c r="L1824" s="1">
        <f>Tabelle111[[#This Row],[Menge kg P2O5]]/1000</f>
        <v>88.096049999999948</v>
      </c>
      <c r="M1824" s="1">
        <f>Tabelle111[[#This Row],[Menge t Nges]]/Tabelle111[[#This Row],[Anzahl Lieferscheine]]</f>
        <v>0.30563228105906354</v>
      </c>
      <c r="N1824" s="1">
        <f>Tabelle111[[#This Row],[Menge t P2O5]]/Tabelle111[[#This Row],[Anzahl Lieferscheine]]</f>
        <v>0.17942169042769848</v>
      </c>
    </row>
    <row r="1825" spans="1:14" x14ac:dyDescent="0.2">
      <c r="A1825" s="2" t="s">
        <v>5</v>
      </c>
      <c r="B1825" s="2" t="s">
        <v>5</v>
      </c>
      <c r="C1825" s="2" t="s">
        <v>6</v>
      </c>
      <c r="D1825" s="2" t="s">
        <v>15</v>
      </c>
      <c r="E1825" s="2" t="s">
        <v>9</v>
      </c>
      <c r="F1825" s="2" t="s">
        <v>61</v>
      </c>
      <c r="G1825" s="1">
        <v>23562.950000000004</v>
      </c>
      <c r="H1825" s="1">
        <v>12667.25</v>
      </c>
      <c r="I1825" s="4">
        <v>59</v>
      </c>
      <c r="J1825" s="2" t="s">
        <v>67</v>
      </c>
      <c r="K1825" s="1">
        <f>Tabelle111[[#This Row],[Menge kg Nges]]/1000</f>
        <v>23.562950000000004</v>
      </c>
      <c r="L1825" s="1">
        <f>Tabelle111[[#This Row],[Menge kg P2O5]]/1000</f>
        <v>12.667249999999999</v>
      </c>
      <c r="M1825" s="1">
        <f>Tabelle111[[#This Row],[Menge t Nges]]/Tabelle111[[#This Row],[Anzahl Lieferscheine]]</f>
        <v>0.39937203389830517</v>
      </c>
      <c r="N1825" s="1">
        <f>Tabelle111[[#This Row],[Menge t P2O5]]/Tabelle111[[#This Row],[Anzahl Lieferscheine]]</f>
        <v>0.21469915254237287</v>
      </c>
    </row>
    <row r="1826" spans="1:14" x14ac:dyDescent="0.2">
      <c r="A1826" s="2" t="s">
        <v>5</v>
      </c>
      <c r="B1826" s="2" t="s">
        <v>5</v>
      </c>
      <c r="C1826" s="2" t="s">
        <v>6</v>
      </c>
      <c r="D1826" s="2" t="s">
        <v>15</v>
      </c>
      <c r="E1826" s="2" t="s">
        <v>10</v>
      </c>
      <c r="F1826" s="2" t="s">
        <v>61</v>
      </c>
      <c r="G1826" s="1">
        <v>12222.970000000001</v>
      </c>
      <c r="H1826" s="1">
        <v>5407.95</v>
      </c>
      <c r="I1826" s="4">
        <v>29</v>
      </c>
      <c r="J1826" s="2" t="s">
        <v>67</v>
      </c>
      <c r="K1826" s="1">
        <f>Tabelle111[[#This Row],[Menge kg Nges]]/1000</f>
        <v>12.222970000000002</v>
      </c>
      <c r="L1826" s="1">
        <f>Tabelle111[[#This Row],[Menge kg P2O5]]/1000</f>
        <v>5.4079499999999996</v>
      </c>
      <c r="M1826" s="1">
        <f>Tabelle111[[#This Row],[Menge t Nges]]/Tabelle111[[#This Row],[Anzahl Lieferscheine]]</f>
        <v>0.42148172413793111</v>
      </c>
      <c r="N1826" s="1">
        <f>Tabelle111[[#This Row],[Menge t P2O5]]/Tabelle111[[#This Row],[Anzahl Lieferscheine]]</f>
        <v>0.1864810344827586</v>
      </c>
    </row>
    <row r="1827" spans="1:14" x14ac:dyDescent="0.2">
      <c r="A1827" s="2" t="s">
        <v>5</v>
      </c>
      <c r="B1827" s="2" t="s">
        <v>5</v>
      </c>
      <c r="C1827" s="2" t="s">
        <v>6</v>
      </c>
      <c r="D1827" s="2" t="s">
        <v>15</v>
      </c>
      <c r="E1827" s="2" t="s">
        <v>23</v>
      </c>
      <c r="F1827" s="2" t="s">
        <v>61</v>
      </c>
      <c r="G1827" s="1">
        <v>685</v>
      </c>
      <c r="H1827" s="1">
        <v>300</v>
      </c>
      <c r="I1827" s="4">
        <v>2</v>
      </c>
      <c r="J1827" s="2" t="s">
        <v>67</v>
      </c>
      <c r="K1827" s="1">
        <f>Tabelle111[[#This Row],[Menge kg Nges]]/1000</f>
        <v>0.68500000000000005</v>
      </c>
      <c r="L1827" s="1">
        <f>Tabelle111[[#This Row],[Menge kg P2O5]]/1000</f>
        <v>0.3</v>
      </c>
      <c r="M1827" s="1">
        <f>Tabelle111[[#This Row],[Menge t Nges]]/Tabelle111[[#This Row],[Anzahl Lieferscheine]]</f>
        <v>0.34250000000000003</v>
      </c>
      <c r="N1827" s="1">
        <f>Tabelle111[[#This Row],[Menge t P2O5]]/Tabelle111[[#This Row],[Anzahl Lieferscheine]]</f>
        <v>0.15</v>
      </c>
    </row>
    <row r="1828" spans="1:14" x14ac:dyDescent="0.2">
      <c r="A1828" s="2" t="s">
        <v>5</v>
      </c>
      <c r="B1828" s="2" t="s">
        <v>5</v>
      </c>
      <c r="C1828" s="2" t="s">
        <v>6</v>
      </c>
      <c r="D1828" s="2" t="s">
        <v>15</v>
      </c>
      <c r="E1828" s="2" t="s">
        <v>12</v>
      </c>
      <c r="F1828" s="2" t="s">
        <v>61</v>
      </c>
      <c r="G1828" s="1">
        <v>1543.71</v>
      </c>
      <c r="H1828" s="1">
        <v>969.42</v>
      </c>
      <c r="I1828" s="4">
        <v>11</v>
      </c>
      <c r="J1828" s="2" t="s">
        <v>67</v>
      </c>
      <c r="K1828" s="1">
        <f>Tabelle111[[#This Row],[Menge kg Nges]]/1000</f>
        <v>1.5437100000000001</v>
      </c>
      <c r="L1828" s="1">
        <f>Tabelle111[[#This Row],[Menge kg P2O5]]/1000</f>
        <v>0.96941999999999995</v>
      </c>
      <c r="M1828" s="1">
        <f>Tabelle111[[#This Row],[Menge t Nges]]/Tabelle111[[#This Row],[Anzahl Lieferscheine]]</f>
        <v>0.14033727272727273</v>
      </c>
      <c r="N1828" s="1">
        <f>Tabelle111[[#This Row],[Menge t P2O5]]/Tabelle111[[#This Row],[Anzahl Lieferscheine]]</f>
        <v>8.8129090909090907E-2</v>
      </c>
    </row>
    <row r="1829" spans="1:14" x14ac:dyDescent="0.2">
      <c r="A1829" s="2" t="s">
        <v>5</v>
      </c>
      <c r="B1829" s="2" t="s">
        <v>5</v>
      </c>
      <c r="C1829" s="2" t="s">
        <v>6</v>
      </c>
      <c r="D1829" s="2" t="s">
        <v>15</v>
      </c>
      <c r="E1829" s="2" t="s">
        <v>14</v>
      </c>
      <c r="F1829" s="2" t="s">
        <v>61</v>
      </c>
      <c r="G1829" s="1">
        <v>1671.9</v>
      </c>
      <c r="H1829" s="1">
        <v>733.5</v>
      </c>
      <c r="I1829" s="4">
        <v>5</v>
      </c>
      <c r="J1829" s="2" t="s">
        <v>67</v>
      </c>
      <c r="K1829" s="1">
        <f>Tabelle111[[#This Row],[Menge kg Nges]]/1000</f>
        <v>1.6719000000000002</v>
      </c>
      <c r="L1829" s="1">
        <f>Tabelle111[[#This Row],[Menge kg P2O5]]/1000</f>
        <v>0.73350000000000004</v>
      </c>
      <c r="M1829" s="1">
        <f>Tabelle111[[#This Row],[Menge t Nges]]/Tabelle111[[#This Row],[Anzahl Lieferscheine]]</f>
        <v>0.33438000000000001</v>
      </c>
      <c r="N1829" s="1">
        <f>Tabelle111[[#This Row],[Menge t P2O5]]/Tabelle111[[#This Row],[Anzahl Lieferscheine]]</f>
        <v>0.1467</v>
      </c>
    </row>
    <row r="1830" spans="1:14" x14ac:dyDescent="0.2">
      <c r="A1830" s="2" t="s">
        <v>5</v>
      </c>
      <c r="B1830" s="2" t="s">
        <v>5</v>
      </c>
      <c r="C1830" s="2" t="s">
        <v>6</v>
      </c>
      <c r="D1830" s="2" t="s">
        <v>15</v>
      </c>
      <c r="E1830" s="2" t="s">
        <v>24</v>
      </c>
      <c r="F1830" s="2" t="s">
        <v>61</v>
      </c>
      <c r="G1830" s="1">
        <v>7061</v>
      </c>
      <c r="H1830" s="1">
        <v>5892.5</v>
      </c>
      <c r="I1830" s="4">
        <v>13</v>
      </c>
      <c r="J1830" s="2" t="s">
        <v>67</v>
      </c>
      <c r="K1830" s="1">
        <f>Tabelle111[[#This Row],[Menge kg Nges]]/1000</f>
        <v>7.0609999999999999</v>
      </c>
      <c r="L1830" s="1">
        <f>Tabelle111[[#This Row],[Menge kg P2O5]]/1000</f>
        <v>5.8925000000000001</v>
      </c>
      <c r="M1830" s="1">
        <f>Tabelle111[[#This Row],[Menge t Nges]]/Tabelle111[[#This Row],[Anzahl Lieferscheine]]</f>
        <v>0.5431538461538461</v>
      </c>
      <c r="N1830" s="1">
        <f>Tabelle111[[#This Row],[Menge t P2O5]]/Tabelle111[[#This Row],[Anzahl Lieferscheine]]</f>
        <v>0.45326923076923076</v>
      </c>
    </row>
    <row r="1831" spans="1:14" x14ac:dyDescent="0.2">
      <c r="A1831" s="2" t="s">
        <v>5</v>
      </c>
      <c r="B1831" s="2" t="s">
        <v>5</v>
      </c>
      <c r="C1831" s="2" t="s">
        <v>25</v>
      </c>
      <c r="D1831" s="2" t="s">
        <v>25</v>
      </c>
      <c r="E1831" s="2" t="s">
        <v>26</v>
      </c>
      <c r="F1831" s="2" t="s">
        <v>61</v>
      </c>
      <c r="G1831" s="1">
        <v>78975.239999999976</v>
      </c>
      <c r="H1831" s="1">
        <v>30103.910000000014</v>
      </c>
      <c r="I1831" s="4">
        <v>168</v>
      </c>
      <c r="J1831" s="2" t="s">
        <v>67</v>
      </c>
      <c r="K1831" s="1">
        <f>Tabelle111[[#This Row],[Menge kg Nges]]/1000</f>
        <v>78.975239999999971</v>
      </c>
      <c r="L1831" s="1">
        <f>Tabelle111[[#This Row],[Menge kg P2O5]]/1000</f>
        <v>30.103910000000013</v>
      </c>
      <c r="M1831" s="1">
        <f>Tabelle111[[#This Row],[Menge t Nges]]/Tabelle111[[#This Row],[Anzahl Lieferscheine]]</f>
        <v>0.47009071428571414</v>
      </c>
      <c r="N1831" s="1">
        <f>Tabelle111[[#This Row],[Menge t P2O5]]/Tabelle111[[#This Row],[Anzahl Lieferscheine]]</f>
        <v>0.17918994047619055</v>
      </c>
    </row>
    <row r="1832" spans="1:14" x14ac:dyDescent="0.2">
      <c r="A1832" s="2" t="s">
        <v>5</v>
      </c>
      <c r="B1832" s="2" t="s">
        <v>32</v>
      </c>
      <c r="C1832" s="2" t="s">
        <v>25</v>
      </c>
      <c r="D1832" s="2" t="s">
        <v>25</v>
      </c>
      <c r="E1832" s="2" t="s">
        <v>26</v>
      </c>
      <c r="F1832" s="2" t="s">
        <v>61</v>
      </c>
      <c r="G1832" s="1">
        <v>437</v>
      </c>
      <c r="H1832" s="1">
        <v>175</v>
      </c>
      <c r="I1832" s="4">
        <v>1</v>
      </c>
      <c r="J1832" s="2" t="s">
        <v>67</v>
      </c>
      <c r="K1832" s="1">
        <f>Tabelle111[[#This Row],[Menge kg Nges]]/1000</f>
        <v>0.437</v>
      </c>
      <c r="L1832" s="1">
        <f>Tabelle111[[#This Row],[Menge kg P2O5]]/1000</f>
        <v>0.17499999999999999</v>
      </c>
      <c r="M1832" s="1">
        <f>Tabelle111[[#This Row],[Menge t Nges]]/Tabelle111[[#This Row],[Anzahl Lieferscheine]]</f>
        <v>0.437</v>
      </c>
      <c r="N1832" s="1">
        <f>Tabelle111[[#This Row],[Menge t P2O5]]/Tabelle111[[#This Row],[Anzahl Lieferscheine]]</f>
        <v>0.17499999999999999</v>
      </c>
    </row>
    <row r="1833" spans="1:14" x14ac:dyDescent="0.2">
      <c r="A1833" s="2" t="s">
        <v>5</v>
      </c>
      <c r="B1833" s="2" t="s">
        <v>27</v>
      </c>
      <c r="C1833" s="2" t="s">
        <v>6</v>
      </c>
      <c r="D1833" s="2" t="s">
        <v>7</v>
      </c>
      <c r="E1833" s="2" t="s">
        <v>8</v>
      </c>
      <c r="F1833" s="2" t="s">
        <v>61</v>
      </c>
      <c r="G1833" s="1">
        <v>1473.78</v>
      </c>
      <c r="H1833" s="1">
        <v>522.72</v>
      </c>
      <c r="I1833" s="4">
        <v>5</v>
      </c>
      <c r="J1833" s="2" t="s">
        <v>67</v>
      </c>
      <c r="K1833" s="1">
        <f>Tabelle111[[#This Row],[Menge kg Nges]]/1000</f>
        <v>1.4737799999999999</v>
      </c>
      <c r="L1833" s="1">
        <f>Tabelle111[[#This Row],[Menge kg P2O5]]/1000</f>
        <v>0.52272000000000007</v>
      </c>
      <c r="M1833" s="1">
        <f>Tabelle111[[#This Row],[Menge t Nges]]/Tabelle111[[#This Row],[Anzahl Lieferscheine]]</f>
        <v>0.29475599999999996</v>
      </c>
      <c r="N1833" s="1">
        <f>Tabelle111[[#This Row],[Menge t P2O5]]/Tabelle111[[#This Row],[Anzahl Lieferscheine]]</f>
        <v>0.10454400000000001</v>
      </c>
    </row>
    <row r="1834" spans="1:14" x14ac:dyDescent="0.2">
      <c r="A1834" s="2" t="s">
        <v>5</v>
      </c>
      <c r="B1834" s="2" t="s">
        <v>27</v>
      </c>
      <c r="C1834" s="2" t="s">
        <v>6</v>
      </c>
      <c r="D1834" s="2" t="s">
        <v>7</v>
      </c>
      <c r="E1834" s="2" t="s">
        <v>9</v>
      </c>
      <c r="F1834" s="2" t="s">
        <v>61</v>
      </c>
      <c r="G1834" s="1">
        <v>1309</v>
      </c>
      <c r="H1834" s="1">
        <v>535.5</v>
      </c>
      <c r="I1834" s="4">
        <v>5</v>
      </c>
      <c r="J1834" s="2" t="s">
        <v>67</v>
      </c>
      <c r="K1834" s="1">
        <f>Tabelle111[[#This Row],[Menge kg Nges]]/1000</f>
        <v>1.3089999999999999</v>
      </c>
      <c r="L1834" s="1">
        <f>Tabelle111[[#This Row],[Menge kg P2O5]]/1000</f>
        <v>0.53549999999999998</v>
      </c>
      <c r="M1834" s="1">
        <f>Tabelle111[[#This Row],[Menge t Nges]]/Tabelle111[[#This Row],[Anzahl Lieferscheine]]</f>
        <v>0.26179999999999998</v>
      </c>
      <c r="N1834" s="1">
        <f>Tabelle111[[#This Row],[Menge t P2O5]]/Tabelle111[[#This Row],[Anzahl Lieferscheine]]</f>
        <v>0.1071</v>
      </c>
    </row>
    <row r="1835" spans="1:14" x14ac:dyDescent="0.2">
      <c r="A1835" s="2" t="s">
        <v>5</v>
      </c>
      <c r="B1835" s="2" t="s">
        <v>27</v>
      </c>
      <c r="C1835" s="2" t="s">
        <v>6</v>
      </c>
      <c r="D1835" s="2" t="s">
        <v>7</v>
      </c>
      <c r="E1835" s="2" t="s">
        <v>13</v>
      </c>
      <c r="F1835" s="2" t="s">
        <v>61</v>
      </c>
      <c r="G1835" s="1">
        <v>1493.5000000000002</v>
      </c>
      <c r="H1835" s="1">
        <v>926.99999999999989</v>
      </c>
      <c r="I1835" s="4">
        <v>8</v>
      </c>
      <c r="J1835" s="2" t="s">
        <v>67</v>
      </c>
      <c r="K1835" s="1">
        <f>Tabelle111[[#This Row],[Menge kg Nges]]/1000</f>
        <v>1.4935000000000003</v>
      </c>
      <c r="L1835" s="1">
        <f>Tabelle111[[#This Row],[Menge kg P2O5]]/1000</f>
        <v>0.92699999999999994</v>
      </c>
      <c r="M1835" s="1">
        <f>Tabelle111[[#This Row],[Menge t Nges]]/Tabelle111[[#This Row],[Anzahl Lieferscheine]]</f>
        <v>0.18668750000000003</v>
      </c>
      <c r="N1835" s="1">
        <f>Tabelle111[[#This Row],[Menge t P2O5]]/Tabelle111[[#This Row],[Anzahl Lieferscheine]]</f>
        <v>0.11587499999999999</v>
      </c>
    </row>
    <row r="1836" spans="1:14" x14ac:dyDescent="0.2">
      <c r="A1836" s="2" t="s">
        <v>5</v>
      </c>
      <c r="B1836" s="2" t="s">
        <v>27</v>
      </c>
      <c r="C1836" s="2" t="s">
        <v>6</v>
      </c>
      <c r="D1836" s="2" t="s">
        <v>7</v>
      </c>
      <c r="E1836" s="2" t="s">
        <v>14</v>
      </c>
      <c r="F1836" s="2" t="s">
        <v>61</v>
      </c>
      <c r="G1836" s="1">
        <v>133.91999999999999</v>
      </c>
      <c r="H1836" s="1">
        <v>56.16</v>
      </c>
      <c r="I1836" s="4">
        <v>1</v>
      </c>
      <c r="J1836" s="2" t="s">
        <v>67</v>
      </c>
      <c r="K1836" s="1">
        <f>Tabelle111[[#This Row],[Menge kg Nges]]/1000</f>
        <v>0.13391999999999998</v>
      </c>
      <c r="L1836" s="1">
        <f>Tabelle111[[#This Row],[Menge kg P2O5]]/1000</f>
        <v>5.6159999999999995E-2</v>
      </c>
      <c r="M1836" s="1">
        <f>Tabelle111[[#This Row],[Menge t Nges]]/Tabelle111[[#This Row],[Anzahl Lieferscheine]]</f>
        <v>0.13391999999999998</v>
      </c>
      <c r="N1836" s="1">
        <f>Tabelle111[[#This Row],[Menge t P2O5]]/Tabelle111[[#This Row],[Anzahl Lieferscheine]]</f>
        <v>5.6159999999999995E-2</v>
      </c>
    </row>
    <row r="1837" spans="1:14" x14ac:dyDescent="0.2">
      <c r="A1837" s="2" t="s">
        <v>5</v>
      </c>
      <c r="B1837" s="2" t="s">
        <v>27</v>
      </c>
      <c r="C1837" s="2" t="s">
        <v>6</v>
      </c>
      <c r="D1837" s="2" t="s">
        <v>15</v>
      </c>
      <c r="E1837" s="2" t="s">
        <v>21</v>
      </c>
      <c r="F1837" s="2" t="s">
        <v>61</v>
      </c>
      <c r="G1837" s="1">
        <v>4530.6000000000004</v>
      </c>
      <c r="H1837" s="1">
        <v>2617.5</v>
      </c>
      <c r="I1837" s="4">
        <v>22</v>
      </c>
      <c r="J1837" s="2" t="s">
        <v>67</v>
      </c>
      <c r="K1837" s="1">
        <f>Tabelle111[[#This Row],[Menge kg Nges]]/1000</f>
        <v>4.5306000000000006</v>
      </c>
      <c r="L1837" s="1">
        <f>Tabelle111[[#This Row],[Menge kg P2O5]]/1000</f>
        <v>2.6175000000000002</v>
      </c>
      <c r="M1837" s="1">
        <f>Tabelle111[[#This Row],[Menge t Nges]]/Tabelle111[[#This Row],[Anzahl Lieferscheine]]</f>
        <v>0.20593636363636367</v>
      </c>
      <c r="N1837" s="1">
        <f>Tabelle111[[#This Row],[Menge t P2O5]]/Tabelle111[[#This Row],[Anzahl Lieferscheine]]</f>
        <v>0.11897727272727274</v>
      </c>
    </row>
    <row r="1838" spans="1:14" x14ac:dyDescent="0.2">
      <c r="A1838" s="2" t="s">
        <v>5</v>
      </c>
      <c r="B1838" s="2" t="s">
        <v>27</v>
      </c>
      <c r="C1838" s="2" t="s">
        <v>6</v>
      </c>
      <c r="D1838" s="2" t="s">
        <v>15</v>
      </c>
      <c r="E1838" s="2" t="s">
        <v>9</v>
      </c>
      <c r="F1838" s="2" t="s">
        <v>61</v>
      </c>
      <c r="G1838" s="1">
        <v>199</v>
      </c>
      <c r="H1838" s="1">
        <v>82.5</v>
      </c>
      <c r="I1838" s="4">
        <v>1</v>
      </c>
      <c r="J1838" s="2" t="s">
        <v>67</v>
      </c>
      <c r="K1838" s="1">
        <f>Tabelle111[[#This Row],[Menge kg Nges]]/1000</f>
        <v>0.19900000000000001</v>
      </c>
      <c r="L1838" s="1">
        <f>Tabelle111[[#This Row],[Menge kg P2O5]]/1000</f>
        <v>8.2500000000000004E-2</v>
      </c>
      <c r="M1838" s="1">
        <f>Tabelle111[[#This Row],[Menge t Nges]]/Tabelle111[[#This Row],[Anzahl Lieferscheine]]</f>
        <v>0.19900000000000001</v>
      </c>
      <c r="N1838" s="1">
        <f>Tabelle111[[#This Row],[Menge t P2O5]]/Tabelle111[[#This Row],[Anzahl Lieferscheine]]</f>
        <v>8.2500000000000004E-2</v>
      </c>
    </row>
    <row r="1839" spans="1:14" x14ac:dyDescent="0.2">
      <c r="A1839" s="2" t="s">
        <v>5</v>
      </c>
      <c r="B1839" s="2" t="s">
        <v>27</v>
      </c>
      <c r="C1839" s="2" t="s">
        <v>6</v>
      </c>
      <c r="D1839" s="2" t="s">
        <v>15</v>
      </c>
      <c r="E1839" s="2" t="s">
        <v>24</v>
      </c>
      <c r="F1839" s="2" t="s">
        <v>61</v>
      </c>
      <c r="G1839" s="1">
        <v>406</v>
      </c>
      <c r="H1839" s="1">
        <v>333.5</v>
      </c>
      <c r="I1839" s="4">
        <v>1</v>
      </c>
      <c r="J1839" s="2" t="s">
        <v>67</v>
      </c>
      <c r="K1839" s="1">
        <f>Tabelle111[[#This Row],[Menge kg Nges]]/1000</f>
        <v>0.40600000000000003</v>
      </c>
      <c r="L1839" s="1">
        <f>Tabelle111[[#This Row],[Menge kg P2O5]]/1000</f>
        <v>0.33350000000000002</v>
      </c>
      <c r="M1839" s="1">
        <f>Tabelle111[[#This Row],[Menge t Nges]]/Tabelle111[[#This Row],[Anzahl Lieferscheine]]</f>
        <v>0.40600000000000003</v>
      </c>
      <c r="N1839" s="1">
        <f>Tabelle111[[#This Row],[Menge t P2O5]]/Tabelle111[[#This Row],[Anzahl Lieferscheine]]</f>
        <v>0.33350000000000002</v>
      </c>
    </row>
    <row r="1840" spans="1:14" x14ac:dyDescent="0.2">
      <c r="A1840" s="2" t="s">
        <v>5</v>
      </c>
      <c r="B1840" s="2" t="s">
        <v>27</v>
      </c>
      <c r="C1840" s="2" t="s">
        <v>25</v>
      </c>
      <c r="D1840" s="2" t="s">
        <v>25</v>
      </c>
      <c r="E1840" s="2" t="s">
        <v>26</v>
      </c>
      <c r="F1840" s="2" t="s">
        <v>61</v>
      </c>
      <c r="G1840" s="1">
        <v>10185.090000000002</v>
      </c>
      <c r="H1840" s="1">
        <v>4164.5200000000004</v>
      </c>
      <c r="I1840" s="4">
        <v>18</v>
      </c>
      <c r="J1840" s="2" t="s">
        <v>67</v>
      </c>
      <c r="K1840" s="1">
        <f>Tabelle111[[#This Row],[Menge kg Nges]]/1000</f>
        <v>10.185090000000002</v>
      </c>
      <c r="L1840" s="1">
        <f>Tabelle111[[#This Row],[Menge kg P2O5]]/1000</f>
        <v>4.1645200000000004</v>
      </c>
      <c r="M1840" s="1">
        <f>Tabelle111[[#This Row],[Menge t Nges]]/Tabelle111[[#This Row],[Anzahl Lieferscheine]]</f>
        <v>0.56583833333333344</v>
      </c>
      <c r="N1840" s="1">
        <f>Tabelle111[[#This Row],[Menge t P2O5]]/Tabelle111[[#This Row],[Anzahl Lieferscheine]]</f>
        <v>0.23136222222222225</v>
      </c>
    </row>
    <row r="1841" spans="1:14" x14ac:dyDescent="0.2">
      <c r="A1841" s="2" t="s">
        <v>5</v>
      </c>
      <c r="B1841" s="2" t="s">
        <v>45</v>
      </c>
      <c r="C1841" s="2" t="s">
        <v>25</v>
      </c>
      <c r="D1841" s="2" t="s">
        <v>25</v>
      </c>
      <c r="E1841" s="2" t="s">
        <v>26</v>
      </c>
      <c r="F1841" s="2" t="s">
        <v>61</v>
      </c>
      <c r="G1841" s="1">
        <v>611.79999999999995</v>
      </c>
      <c r="H1841" s="1">
        <v>245</v>
      </c>
      <c r="I1841" s="4">
        <v>1</v>
      </c>
      <c r="J1841" s="2" t="s">
        <v>67</v>
      </c>
      <c r="K1841" s="1">
        <f>Tabelle111[[#This Row],[Menge kg Nges]]/1000</f>
        <v>0.6117999999999999</v>
      </c>
      <c r="L1841" s="1">
        <f>Tabelle111[[#This Row],[Menge kg P2O5]]/1000</f>
        <v>0.245</v>
      </c>
      <c r="M1841" s="1">
        <f>Tabelle111[[#This Row],[Menge t Nges]]/Tabelle111[[#This Row],[Anzahl Lieferscheine]]</f>
        <v>0.6117999999999999</v>
      </c>
      <c r="N1841" s="1">
        <f>Tabelle111[[#This Row],[Menge t P2O5]]/Tabelle111[[#This Row],[Anzahl Lieferscheine]]</f>
        <v>0.245</v>
      </c>
    </row>
    <row r="1842" spans="1:14" x14ac:dyDescent="0.2">
      <c r="A1842" s="2" t="s">
        <v>5</v>
      </c>
      <c r="B1842" s="2" t="s">
        <v>28</v>
      </c>
      <c r="C1842" s="2" t="s">
        <v>6</v>
      </c>
      <c r="D1842" s="2" t="s">
        <v>7</v>
      </c>
      <c r="E1842" s="2" t="s">
        <v>9</v>
      </c>
      <c r="F1842" s="2" t="s">
        <v>61</v>
      </c>
      <c r="G1842" s="1">
        <v>1318.6</v>
      </c>
      <c r="H1842" s="1">
        <v>541.79999999999995</v>
      </c>
      <c r="I1842" s="4">
        <v>3</v>
      </c>
      <c r="J1842" s="2" t="s">
        <v>67</v>
      </c>
      <c r="K1842" s="1">
        <f>Tabelle111[[#This Row],[Menge kg Nges]]/1000</f>
        <v>1.3186</v>
      </c>
      <c r="L1842" s="1">
        <f>Tabelle111[[#This Row],[Menge kg P2O5]]/1000</f>
        <v>0.54179999999999995</v>
      </c>
      <c r="M1842" s="1">
        <f>Tabelle111[[#This Row],[Menge t Nges]]/Tabelle111[[#This Row],[Anzahl Lieferscheine]]</f>
        <v>0.43953333333333333</v>
      </c>
      <c r="N1842" s="1">
        <f>Tabelle111[[#This Row],[Menge t P2O5]]/Tabelle111[[#This Row],[Anzahl Lieferscheine]]</f>
        <v>0.18059999999999998</v>
      </c>
    </row>
    <row r="1843" spans="1:14" x14ac:dyDescent="0.2">
      <c r="A1843" s="2" t="s">
        <v>5</v>
      </c>
      <c r="B1843" s="2" t="s">
        <v>28</v>
      </c>
      <c r="C1843" s="2" t="s">
        <v>6</v>
      </c>
      <c r="D1843" s="2" t="s">
        <v>7</v>
      </c>
      <c r="E1843" s="2" t="s">
        <v>11</v>
      </c>
      <c r="F1843" s="2" t="s">
        <v>61</v>
      </c>
      <c r="G1843" s="1">
        <v>2531.1</v>
      </c>
      <c r="H1843" s="1">
        <v>1395.24</v>
      </c>
      <c r="I1843" s="4">
        <v>2</v>
      </c>
      <c r="J1843" s="2" t="s">
        <v>67</v>
      </c>
      <c r="K1843" s="1">
        <f>Tabelle111[[#This Row],[Menge kg Nges]]/1000</f>
        <v>2.5310999999999999</v>
      </c>
      <c r="L1843" s="1">
        <f>Tabelle111[[#This Row],[Menge kg P2O5]]/1000</f>
        <v>1.39524</v>
      </c>
      <c r="M1843" s="1">
        <f>Tabelle111[[#This Row],[Menge t Nges]]/Tabelle111[[#This Row],[Anzahl Lieferscheine]]</f>
        <v>1.26555</v>
      </c>
      <c r="N1843" s="1">
        <f>Tabelle111[[#This Row],[Menge t P2O5]]/Tabelle111[[#This Row],[Anzahl Lieferscheine]]</f>
        <v>0.69762000000000002</v>
      </c>
    </row>
    <row r="1844" spans="1:14" x14ac:dyDescent="0.2">
      <c r="A1844" s="2" t="s">
        <v>5</v>
      </c>
      <c r="B1844" s="2" t="s">
        <v>28</v>
      </c>
      <c r="C1844" s="2" t="s">
        <v>6</v>
      </c>
      <c r="D1844" s="2" t="s">
        <v>7</v>
      </c>
      <c r="E1844" s="2" t="s">
        <v>12</v>
      </c>
      <c r="F1844" s="2" t="s">
        <v>61</v>
      </c>
      <c r="G1844" s="1">
        <v>15763.869999999999</v>
      </c>
      <c r="H1844" s="1">
        <v>3605.2500000000005</v>
      </c>
      <c r="I1844" s="4">
        <v>8</v>
      </c>
      <c r="J1844" s="2" t="s">
        <v>67</v>
      </c>
      <c r="K1844" s="1">
        <f>Tabelle111[[#This Row],[Menge kg Nges]]/1000</f>
        <v>15.763869999999999</v>
      </c>
      <c r="L1844" s="1">
        <f>Tabelle111[[#This Row],[Menge kg P2O5]]/1000</f>
        <v>3.6052500000000003</v>
      </c>
      <c r="M1844" s="1">
        <f>Tabelle111[[#This Row],[Menge t Nges]]/Tabelle111[[#This Row],[Anzahl Lieferscheine]]</f>
        <v>1.9704837499999999</v>
      </c>
      <c r="N1844" s="1">
        <f>Tabelle111[[#This Row],[Menge t P2O5]]/Tabelle111[[#This Row],[Anzahl Lieferscheine]]</f>
        <v>0.45065625000000004</v>
      </c>
    </row>
    <row r="1845" spans="1:14" x14ac:dyDescent="0.2">
      <c r="A1845" s="2" t="s">
        <v>5</v>
      </c>
      <c r="B1845" s="2" t="s">
        <v>28</v>
      </c>
      <c r="C1845" s="2" t="s">
        <v>6</v>
      </c>
      <c r="D1845" s="2" t="s">
        <v>7</v>
      </c>
      <c r="E1845" s="2" t="s">
        <v>13</v>
      </c>
      <c r="F1845" s="2" t="s">
        <v>61</v>
      </c>
      <c r="G1845" s="1">
        <v>208.8</v>
      </c>
      <c r="H1845" s="1">
        <v>139.19999999999999</v>
      </c>
      <c r="I1845" s="4">
        <v>1</v>
      </c>
      <c r="J1845" s="2" t="s">
        <v>67</v>
      </c>
      <c r="K1845" s="1">
        <f>Tabelle111[[#This Row],[Menge kg Nges]]/1000</f>
        <v>0.20880000000000001</v>
      </c>
      <c r="L1845" s="1">
        <f>Tabelle111[[#This Row],[Menge kg P2O5]]/1000</f>
        <v>0.13919999999999999</v>
      </c>
      <c r="M1845" s="1">
        <f>Tabelle111[[#This Row],[Menge t Nges]]/Tabelle111[[#This Row],[Anzahl Lieferscheine]]</f>
        <v>0.20880000000000001</v>
      </c>
      <c r="N1845" s="1">
        <f>Tabelle111[[#This Row],[Menge t P2O5]]/Tabelle111[[#This Row],[Anzahl Lieferscheine]]</f>
        <v>0.13919999999999999</v>
      </c>
    </row>
    <row r="1846" spans="1:14" x14ac:dyDescent="0.2">
      <c r="A1846" s="2" t="s">
        <v>5</v>
      </c>
      <c r="B1846" s="2" t="s">
        <v>28</v>
      </c>
      <c r="C1846" s="2" t="s">
        <v>6</v>
      </c>
      <c r="D1846" s="2" t="s">
        <v>15</v>
      </c>
      <c r="E1846" s="2" t="s">
        <v>8</v>
      </c>
      <c r="F1846" s="2" t="s">
        <v>61</v>
      </c>
      <c r="G1846" s="1">
        <v>2583.75</v>
      </c>
      <c r="H1846" s="1">
        <v>2054.1</v>
      </c>
      <c r="I1846" s="4">
        <v>2</v>
      </c>
      <c r="J1846" s="2" t="s">
        <v>67</v>
      </c>
      <c r="K1846" s="1">
        <f>Tabelle111[[#This Row],[Menge kg Nges]]/1000</f>
        <v>2.5837500000000002</v>
      </c>
      <c r="L1846" s="1">
        <f>Tabelle111[[#This Row],[Menge kg P2O5]]/1000</f>
        <v>2.0541</v>
      </c>
      <c r="M1846" s="1">
        <f>Tabelle111[[#This Row],[Menge t Nges]]/Tabelle111[[#This Row],[Anzahl Lieferscheine]]</f>
        <v>1.2918750000000001</v>
      </c>
      <c r="N1846" s="1">
        <f>Tabelle111[[#This Row],[Menge t P2O5]]/Tabelle111[[#This Row],[Anzahl Lieferscheine]]</f>
        <v>1.02705</v>
      </c>
    </row>
    <row r="1847" spans="1:14" x14ac:dyDescent="0.2">
      <c r="A1847" s="2" t="s">
        <v>5</v>
      </c>
      <c r="B1847" s="2" t="s">
        <v>28</v>
      </c>
      <c r="C1847" s="2" t="s">
        <v>6</v>
      </c>
      <c r="D1847" s="2" t="s">
        <v>15</v>
      </c>
      <c r="E1847" s="2" t="s">
        <v>17</v>
      </c>
      <c r="F1847" s="2" t="s">
        <v>61</v>
      </c>
      <c r="G1847" s="1">
        <v>814</v>
      </c>
      <c r="H1847" s="1">
        <v>374</v>
      </c>
      <c r="I1847" s="4">
        <v>1</v>
      </c>
      <c r="J1847" s="2" t="s">
        <v>67</v>
      </c>
      <c r="K1847" s="1">
        <f>Tabelle111[[#This Row],[Menge kg Nges]]/1000</f>
        <v>0.81399999999999995</v>
      </c>
      <c r="L1847" s="1">
        <f>Tabelle111[[#This Row],[Menge kg P2O5]]/1000</f>
        <v>0.374</v>
      </c>
      <c r="M1847" s="1">
        <f>Tabelle111[[#This Row],[Menge t Nges]]/Tabelle111[[#This Row],[Anzahl Lieferscheine]]</f>
        <v>0.81399999999999995</v>
      </c>
      <c r="N1847" s="1">
        <f>Tabelle111[[#This Row],[Menge t P2O5]]/Tabelle111[[#This Row],[Anzahl Lieferscheine]]</f>
        <v>0.374</v>
      </c>
    </row>
    <row r="1848" spans="1:14" x14ac:dyDescent="0.2">
      <c r="A1848" s="2" t="s">
        <v>5</v>
      </c>
      <c r="B1848" s="2" t="s">
        <v>28</v>
      </c>
      <c r="C1848" s="2" t="s">
        <v>6</v>
      </c>
      <c r="D1848" s="2" t="s">
        <v>15</v>
      </c>
      <c r="E1848" s="2" t="s">
        <v>18</v>
      </c>
      <c r="F1848" s="2" t="s">
        <v>61</v>
      </c>
      <c r="G1848" s="1">
        <v>8209.25</v>
      </c>
      <c r="H1848" s="1">
        <v>5498.25</v>
      </c>
      <c r="I1848" s="4">
        <v>8</v>
      </c>
      <c r="J1848" s="2" t="s">
        <v>67</v>
      </c>
      <c r="K1848" s="1">
        <f>Tabelle111[[#This Row],[Menge kg Nges]]/1000</f>
        <v>8.2092500000000008</v>
      </c>
      <c r="L1848" s="1">
        <f>Tabelle111[[#This Row],[Menge kg P2O5]]/1000</f>
        <v>5.4982499999999996</v>
      </c>
      <c r="M1848" s="1">
        <f>Tabelle111[[#This Row],[Menge t Nges]]/Tabelle111[[#This Row],[Anzahl Lieferscheine]]</f>
        <v>1.0261562500000001</v>
      </c>
      <c r="N1848" s="1">
        <f>Tabelle111[[#This Row],[Menge t P2O5]]/Tabelle111[[#This Row],[Anzahl Lieferscheine]]</f>
        <v>0.68728124999999995</v>
      </c>
    </row>
    <row r="1849" spans="1:14" x14ac:dyDescent="0.2">
      <c r="A1849" s="2" t="s">
        <v>5</v>
      </c>
      <c r="B1849" s="2" t="s">
        <v>28</v>
      </c>
      <c r="C1849" s="2" t="s">
        <v>6</v>
      </c>
      <c r="D1849" s="2" t="s">
        <v>15</v>
      </c>
      <c r="E1849" s="2" t="s">
        <v>20</v>
      </c>
      <c r="F1849" s="2" t="s">
        <v>61</v>
      </c>
      <c r="G1849" s="1">
        <v>613.76</v>
      </c>
      <c r="H1849" s="1">
        <v>350.8</v>
      </c>
      <c r="I1849" s="4">
        <v>2</v>
      </c>
      <c r="J1849" s="2" t="s">
        <v>67</v>
      </c>
      <c r="K1849" s="1">
        <f>Tabelle111[[#This Row],[Menge kg Nges]]/1000</f>
        <v>0.61375999999999997</v>
      </c>
      <c r="L1849" s="1">
        <f>Tabelle111[[#This Row],[Menge kg P2O5]]/1000</f>
        <v>0.3508</v>
      </c>
      <c r="M1849" s="1">
        <f>Tabelle111[[#This Row],[Menge t Nges]]/Tabelle111[[#This Row],[Anzahl Lieferscheine]]</f>
        <v>0.30687999999999999</v>
      </c>
      <c r="N1849" s="1">
        <f>Tabelle111[[#This Row],[Menge t P2O5]]/Tabelle111[[#This Row],[Anzahl Lieferscheine]]</f>
        <v>0.1754</v>
      </c>
    </row>
    <row r="1850" spans="1:14" x14ac:dyDescent="0.2">
      <c r="A1850" s="2" t="s">
        <v>5</v>
      </c>
      <c r="B1850" s="2" t="s">
        <v>28</v>
      </c>
      <c r="C1850" s="2" t="s">
        <v>6</v>
      </c>
      <c r="D1850" s="2" t="s">
        <v>15</v>
      </c>
      <c r="E1850" s="2" t="s">
        <v>21</v>
      </c>
      <c r="F1850" s="2" t="s">
        <v>61</v>
      </c>
      <c r="G1850" s="1">
        <v>5716.3</v>
      </c>
      <c r="H1850" s="1">
        <v>3353</v>
      </c>
      <c r="I1850" s="4">
        <v>11</v>
      </c>
      <c r="J1850" s="2" t="s">
        <v>67</v>
      </c>
      <c r="K1850" s="1">
        <f>Tabelle111[[#This Row],[Menge kg Nges]]/1000</f>
        <v>5.7163000000000004</v>
      </c>
      <c r="L1850" s="1">
        <f>Tabelle111[[#This Row],[Menge kg P2O5]]/1000</f>
        <v>3.3530000000000002</v>
      </c>
      <c r="M1850" s="1">
        <f>Tabelle111[[#This Row],[Menge t Nges]]/Tabelle111[[#This Row],[Anzahl Lieferscheine]]</f>
        <v>0.51966363636363644</v>
      </c>
      <c r="N1850" s="1">
        <f>Tabelle111[[#This Row],[Menge t P2O5]]/Tabelle111[[#This Row],[Anzahl Lieferscheine]]</f>
        <v>0.30481818181818182</v>
      </c>
    </row>
    <row r="1851" spans="1:14" x14ac:dyDescent="0.2">
      <c r="A1851" s="2" t="s">
        <v>5</v>
      </c>
      <c r="B1851" s="2" t="s">
        <v>28</v>
      </c>
      <c r="C1851" s="2" t="s">
        <v>6</v>
      </c>
      <c r="D1851" s="2" t="s">
        <v>15</v>
      </c>
      <c r="E1851" s="2" t="s">
        <v>9</v>
      </c>
      <c r="F1851" s="2" t="s">
        <v>61</v>
      </c>
      <c r="G1851" s="1">
        <v>766.9</v>
      </c>
      <c r="H1851" s="1">
        <v>405</v>
      </c>
      <c r="I1851" s="4">
        <v>3</v>
      </c>
      <c r="J1851" s="2" t="s">
        <v>67</v>
      </c>
      <c r="K1851" s="1">
        <f>Tabelle111[[#This Row],[Menge kg Nges]]/1000</f>
        <v>0.76690000000000003</v>
      </c>
      <c r="L1851" s="1">
        <f>Tabelle111[[#This Row],[Menge kg P2O5]]/1000</f>
        <v>0.40500000000000003</v>
      </c>
      <c r="M1851" s="1">
        <f>Tabelle111[[#This Row],[Menge t Nges]]/Tabelle111[[#This Row],[Anzahl Lieferscheine]]</f>
        <v>0.25563333333333332</v>
      </c>
      <c r="N1851" s="1">
        <f>Tabelle111[[#This Row],[Menge t P2O5]]/Tabelle111[[#This Row],[Anzahl Lieferscheine]]</f>
        <v>0.13500000000000001</v>
      </c>
    </row>
    <row r="1852" spans="1:14" x14ac:dyDescent="0.2">
      <c r="A1852" s="2" t="s">
        <v>5</v>
      </c>
      <c r="B1852" s="2" t="s">
        <v>28</v>
      </c>
      <c r="C1852" s="2" t="s">
        <v>6</v>
      </c>
      <c r="D1852" s="2" t="s">
        <v>15</v>
      </c>
      <c r="E1852" s="2" t="s">
        <v>10</v>
      </c>
      <c r="F1852" s="2" t="s">
        <v>61</v>
      </c>
      <c r="G1852" s="1">
        <v>1442</v>
      </c>
      <c r="H1852" s="1">
        <v>724</v>
      </c>
      <c r="I1852" s="4">
        <v>3</v>
      </c>
      <c r="J1852" s="2" t="s">
        <v>67</v>
      </c>
      <c r="K1852" s="1">
        <f>Tabelle111[[#This Row],[Menge kg Nges]]/1000</f>
        <v>1.4419999999999999</v>
      </c>
      <c r="L1852" s="1">
        <f>Tabelle111[[#This Row],[Menge kg P2O5]]/1000</f>
        <v>0.72399999999999998</v>
      </c>
      <c r="M1852" s="1">
        <f>Tabelle111[[#This Row],[Menge t Nges]]/Tabelle111[[#This Row],[Anzahl Lieferscheine]]</f>
        <v>0.48066666666666663</v>
      </c>
      <c r="N1852" s="1">
        <f>Tabelle111[[#This Row],[Menge t P2O5]]/Tabelle111[[#This Row],[Anzahl Lieferscheine]]</f>
        <v>0.24133333333333332</v>
      </c>
    </row>
    <row r="1853" spans="1:14" x14ac:dyDescent="0.2">
      <c r="A1853" s="2" t="s">
        <v>5</v>
      </c>
      <c r="B1853" s="2" t="s">
        <v>28</v>
      </c>
      <c r="C1853" s="2" t="s">
        <v>25</v>
      </c>
      <c r="D1853" s="2" t="s">
        <v>25</v>
      </c>
      <c r="E1853" s="2" t="s">
        <v>26</v>
      </c>
      <c r="F1853" s="2" t="s">
        <v>61</v>
      </c>
      <c r="G1853" s="1">
        <v>14163.17</v>
      </c>
      <c r="H1853" s="1">
        <v>5671.75</v>
      </c>
      <c r="I1853" s="4">
        <v>14</v>
      </c>
      <c r="J1853" s="2" t="s">
        <v>67</v>
      </c>
      <c r="K1853" s="1">
        <f>Tabelle111[[#This Row],[Menge kg Nges]]/1000</f>
        <v>14.163170000000001</v>
      </c>
      <c r="L1853" s="1">
        <f>Tabelle111[[#This Row],[Menge kg P2O5]]/1000</f>
        <v>5.6717500000000003</v>
      </c>
      <c r="M1853" s="1">
        <f>Tabelle111[[#This Row],[Menge t Nges]]/Tabelle111[[#This Row],[Anzahl Lieferscheine]]</f>
        <v>1.011655</v>
      </c>
      <c r="N1853" s="1">
        <f>Tabelle111[[#This Row],[Menge t P2O5]]/Tabelle111[[#This Row],[Anzahl Lieferscheine]]</f>
        <v>0.40512500000000001</v>
      </c>
    </row>
    <row r="1854" spans="1:14" x14ac:dyDescent="0.2">
      <c r="A1854" s="2" t="s">
        <v>29</v>
      </c>
      <c r="B1854" s="2" t="s">
        <v>29</v>
      </c>
      <c r="C1854" s="2" t="s">
        <v>6</v>
      </c>
      <c r="D1854" s="2" t="s">
        <v>7</v>
      </c>
      <c r="E1854" s="2" t="s">
        <v>9</v>
      </c>
      <c r="F1854" s="2" t="s">
        <v>61</v>
      </c>
      <c r="G1854" s="1">
        <v>25554.98</v>
      </c>
      <c r="H1854" s="1">
        <v>10828.4</v>
      </c>
      <c r="I1854" s="4">
        <v>75</v>
      </c>
      <c r="J1854" s="2" t="s">
        <v>67</v>
      </c>
      <c r="K1854" s="1">
        <f>Tabelle111[[#This Row],[Menge kg Nges]]/1000</f>
        <v>25.55498</v>
      </c>
      <c r="L1854" s="1">
        <f>Tabelle111[[#This Row],[Menge kg P2O5]]/1000</f>
        <v>10.8284</v>
      </c>
      <c r="M1854" s="1">
        <f>Tabelle111[[#This Row],[Menge t Nges]]/Tabelle111[[#This Row],[Anzahl Lieferscheine]]</f>
        <v>0.3407330666666667</v>
      </c>
      <c r="N1854" s="1">
        <f>Tabelle111[[#This Row],[Menge t P2O5]]/Tabelle111[[#This Row],[Anzahl Lieferscheine]]</f>
        <v>0.14437866666666668</v>
      </c>
    </row>
    <row r="1855" spans="1:14" x14ac:dyDescent="0.2">
      <c r="A1855" s="2" t="s">
        <v>29</v>
      </c>
      <c r="B1855" s="2" t="s">
        <v>29</v>
      </c>
      <c r="C1855" s="2" t="s">
        <v>6</v>
      </c>
      <c r="D1855" s="2" t="s">
        <v>7</v>
      </c>
      <c r="E1855" s="2" t="s">
        <v>10</v>
      </c>
      <c r="F1855" s="2" t="s">
        <v>61</v>
      </c>
      <c r="G1855" s="1">
        <v>3568</v>
      </c>
      <c r="H1855" s="1">
        <v>1437</v>
      </c>
      <c r="I1855" s="4">
        <v>9</v>
      </c>
      <c r="J1855" s="2" t="s">
        <v>67</v>
      </c>
      <c r="K1855" s="1">
        <f>Tabelle111[[#This Row],[Menge kg Nges]]/1000</f>
        <v>3.5680000000000001</v>
      </c>
      <c r="L1855" s="1">
        <f>Tabelle111[[#This Row],[Menge kg P2O5]]/1000</f>
        <v>1.4370000000000001</v>
      </c>
      <c r="M1855" s="1">
        <f>Tabelle111[[#This Row],[Menge t Nges]]/Tabelle111[[#This Row],[Anzahl Lieferscheine]]</f>
        <v>0.39644444444444443</v>
      </c>
      <c r="N1855" s="1">
        <f>Tabelle111[[#This Row],[Menge t P2O5]]/Tabelle111[[#This Row],[Anzahl Lieferscheine]]</f>
        <v>0.15966666666666668</v>
      </c>
    </row>
    <row r="1856" spans="1:14" x14ac:dyDescent="0.2">
      <c r="A1856" s="2" t="s">
        <v>29</v>
      </c>
      <c r="B1856" s="2" t="s">
        <v>29</v>
      </c>
      <c r="C1856" s="2" t="s">
        <v>6</v>
      </c>
      <c r="D1856" s="2" t="s">
        <v>7</v>
      </c>
      <c r="E1856" s="2" t="s">
        <v>11</v>
      </c>
      <c r="F1856" s="2" t="s">
        <v>61</v>
      </c>
      <c r="G1856" s="1">
        <v>5472.6900000000005</v>
      </c>
      <c r="H1856" s="1">
        <v>2584.1500000000005</v>
      </c>
      <c r="I1856" s="4">
        <v>22</v>
      </c>
      <c r="J1856" s="2" t="s">
        <v>67</v>
      </c>
      <c r="K1856" s="1">
        <f>Tabelle111[[#This Row],[Menge kg Nges]]/1000</f>
        <v>5.4726900000000009</v>
      </c>
      <c r="L1856" s="1">
        <f>Tabelle111[[#This Row],[Menge kg P2O5]]/1000</f>
        <v>2.5841500000000006</v>
      </c>
      <c r="M1856" s="1">
        <f>Tabelle111[[#This Row],[Menge t Nges]]/Tabelle111[[#This Row],[Anzahl Lieferscheine]]</f>
        <v>0.2487586363636364</v>
      </c>
      <c r="N1856" s="1">
        <f>Tabelle111[[#This Row],[Menge t P2O5]]/Tabelle111[[#This Row],[Anzahl Lieferscheine]]</f>
        <v>0.11746136363636367</v>
      </c>
    </row>
    <row r="1857" spans="1:14" x14ac:dyDescent="0.2">
      <c r="A1857" s="2" t="s">
        <v>29</v>
      </c>
      <c r="B1857" s="2" t="s">
        <v>29</v>
      </c>
      <c r="C1857" s="2" t="s">
        <v>6</v>
      </c>
      <c r="D1857" s="2" t="s">
        <v>7</v>
      </c>
      <c r="E1857" s="2" t="s">
        <v>12</v>
      </c>
      <c r="F1857" s="2" t="s">
        <v>61</v>
      </c>
      <c r="G1857" s="1">
        <v>31891.740000000005</v>
      </c>
      <c r="H1857" s="1">
        <v>12512.67</v>
      </c>
      <c r="I1857" s="4">
        <v>75</v>
      </c>
      <c r="J1857" s="2" t="s">
        <v>67</v>
      </c>
      <c r="K1857" s="1">
        <f>Tabelle111[[#This Row],[Menge kg Nges]]/1000</f>
        <v>31.891740000000006</v>
      </c>
      <c r="L1857" s="1">
        <f>Tabelle111[[#This Row],[Menge kg P2O5]]/1000</f>
        <v>12.51267</v>
      </c>
      <c r="M1857" s="1">
        <f>Tabelle111[[#This Row],[Menge t Nges]]/Tabelle111[[#This Row],[Anzahl Lieferscheine]]</f>
        <v>0.42522320000000008</v>
      </c>
      <c r="N1857" s="1">
        <f>Tabelle111[[#This Row],[Menge t P2O5]]/Tabelle111[[#This Row],[Anzahl Lieferscheine]]</f>
        <v>0.1668356</v>
      </c>
    </row>
    <row r="1858" spans="1:14" x14ac:dyDescent="0.2">
      <c r="A1858" s="2" t="s">
        <v>29</v>
      </c>
      <c r="B1858" s="2" t="s">
        <v>29</v>
      </c>
      <c r="C1858" s="2" t="s">
        <v>6</v>
      </c>
      <c r="D1858" s="2" t="s">
        <v>7</v>
      </c>
      <c r="E1858" s="2" t="s">
        <v>13</v>
      </c>
      <c r="F1858" s="2" t="s">
        <v>61</v>
      </c>
      <c r="G1858" s="1">
        <v>4949.1499999999996</v>
      </c>
      <c r="H1858" s="1">
        <v>3006.12</v>
      </c>
      <c r="I1858" s="4">
        <v>21</v>
      </c>
      <c r="J1858" s="2" t="s">
        <v>67</v>
      </c>
      <c r="K1858" s="1">
        <f>Tabelle111[[#This Row],[Menge kg Nges]]/1000</f>
        <v>4.9491499999999995</v>
      </c>
      <c r="L1858" s="1">
        <f>Tabelle111[[#This Row],[Menge kg P2O5]]/1000</f>
        <v>3.0061199999999997</v>
      </c>
      <c r="M1858" s="1">
        <f>Tabelle111[[#This Row],[Menge t Nges]]/Tabelle111[[#This Row],[Anzahl Lieferscheine]]</f>
        <v>0.23567380952380951</v>
      </c>
      <c r="N1858" s="1">
        <f>Tabelle111[[#This Row],[Menge t P2O5]]/Tabelle111[[#This Row],[Anzahl Lieferscheine]]</f>
        <v>0.1431485714285714</v>
      </c>
    </row>
    <row r="1859" spans="1:14" x14ac:dyDescent="0.2">
      <c r="A1859" s="2" t="s">
        <v>29</v>
      </c>
      <c r="B1859" s="2" t="s">
        <v>29</v>
      </c>
      <c r="C1859" s="2" t="s">
        <v>6</v>
      </c>
      <c r="D1859" s="2" t="s">
        <v>7</v>
      </c>
      <c r="E1859" s="2" t="s">
        <v>14</v>
      </c>
      <c r="F1859" s="2" t="s">
        <v>61</v>
      </c>
      <c r="G1859" s="1">
        <v>6003.5</v>
      </c>
      <c r="H1859" s="1">
        <v>2683</v>
      </c>
      <c r="I1859" s="4">
        <v>14</v>
      </c>
      <c r="J1859" s="2" t="s">
        <v>67</v>
      </c>
      <c r="K1859" s="1">
        <f>Tabelle111[[#This Row],[Menge kg Nges]]/1000</f>
        <v>6.0034999999999998</v>
      </c>
      <c r="L1859" s="1">
        <f>Tabelle111[[#This Row],[Menge kg P2O5]]/1000</f>
        <v>2.6829999999999998</v>
      </c>
      <c r="M1859" s="1">
        <f>Tabelle111[[#This Row],[Menge t Nges]]/Tabelle111[[#This Row],[Anzahl Lieferscheine]]</f>
        <v>0.42882142857142858</v>
      </c>
      <c r="N1859" s="1">
        <f>Tabelle111[[#This Row],[Menge t P2O5]]/Tabelle111[[#This Row],[Anzahl Lieferscheine]]</f>
        <v>0.19164285714285714</v>
      </c>
    </row>
    <row r="1860" spans="1:14" x14ac:dyDescent="0.2">
      <c r="A1860" s="2" t="s">
        <v>29</v>
      </c>
      <c r="B1860" s="2" t="s">
        <v>29</v>
      </c>
      <c r="C1860" s="2" t="s">
        <v>6</v>
      </c>
      <c r="D1860" s="2" t="s">
        <v>15</v>
      </c>
      <c r="E1860" s="2" t="s">
        <v>20</v>
      </c>
      <c r="F1860" s="2" t="s">
        <v>61</v>
      </c>
      <c r="G1860" s="1">
        <v>498</v>
      </c>
      <c r="H1860" s="1">
        <v>315</v>
      </c>
      <c r="I1860" s="4">
        <v>5</v>
      </c>
      <c r="J1860" s="2" t="s">
        <v>67</v>
      </c>
      <c r="K1860" s="1">
        <f>Tabelle111[[#This Row],[Menge kg Nges]]/1000</f>
        <v>0.498</v>
      </c>
      <c r="L1860" s="1">
        <f>Tabelle111[[#This Row],[Menge kg P2O5]]/1000</f>
        <v>0.315</v>
      </c>
      <c r="M1860" s="1">
        <f>Tabelle111[[#This Row],[Menge t Nges]]/Tabelle111[[#This Row],[Anzahl Lieferscheine]]</f>
        <v>9.9599999999999994E-2</v>
      </c>
      <c r="N1860" s="1">
        <f>Tabelle111[[#This Row],[Menge t P2O5]]/Tabelle111[[#This Row],[Anzahl Lieferscheine]]</f>
        <v>6.3E-2</v>
      </c>
    </row>
    <row r="1861" spans="1:14" x14ac:dyDescent="0.2">
      <c r="A1861" s="2" t="s">
        <v>29</v>
      </c>
      <c r="B1861" s="2" t="s">
        <v>29</v>
      </c>
      <c r="C1861" s="2" t="s">
        <v>6</v>
      </c>
      <c r="D1861" s="2" t="s">
        <v>15</v>
      </c>
      <c r="E1861" s="2" t="s">
        <v>21</v>
      </c>
      <c r="F1861" s="2" t="s">
        <v>61</v>
      </c>
      <c r="G1861" s="1">
        <v>7275.170000000001</v>
      </c>
      <c r="H1861" s="1">
        <v>4245.3900000000003</v>
      </c>
      <c r="I1861" s="4">
        <v>22</v>
      </c>
      <c r="J1861" s="2" t="s">
        <v>67</v>
      </c>
      <c r="K1861" s="1">
        <f>Tabelle111[[#This Row],[Menge kg Nges]]/1000</f>
        <v>7.275170000000001</v>
      </c>
      <c r="L1861" s="1">
        <f>Tabelle111[[#This Row],[Menge kg P2O5]]/1000</f>
        <v>4.2453900000000004</v>
      </c>
      <c r="M1861" s="1">
        <f>Tabelle111[[#This Row],[Menge t Nges]]/Tabelle111[[#This Row],[Anzahl Lieferscheine]]</f>
        <v>0.33068954545454549</v>
      </c>
      <c r="N1861" s="1">
        <f>Tabelle111[[#This Row],[Menge t P2O5]]/Tabelle111[[#This Row],[Anzahl Lieferscheine]]</f>
        <v>0.19297227272727274</v>
      </c>
    </row>
    <row r="1862" spans="1:14" x14ac:dyDescent="0.2">
      <c r="A1862" s="2" t="s">
        <v>29</v>
      </c>
      <c r="B1862" s="2" t="s">
        <v>29</v>
      </c>
      <c r="C1862" s="2" t="s">
        <v>6</v>
      </c>
      <c r="D1862" s="2" t="s">
        <v>15</v>
      </c>
      <c r="E1862" s="2" t="s">
        <v>9</v>
      </c>
      <c r="F1862" s="2" t="s">
        <v>61</v>
      </c>
      <c r="G1862" s="1">
        <v>2111.5</v>
      </c>
      <c r="H1862" s="1">
        <v>931.45</v>
      </c>
      <c r="I1862" s="4">
        <v>7</v>
      </c>
      <c r="J1862" s="2" t="s">
        <v>67</v>
      </c>
      <c r="K1862" s="1">
        <f>Tabelle111[[#This Row],[Menge kg Nges]]/1000</f>
        <v>2.1114999999999999</v>
      </c>
      <c r="L1862" s="1">
        <f>Tabelle111[[#This Row],[Menge kg P2O5]]/1000</f>
        <v>0.93145</v>
      </c>
      <c r="M1862" s="1">
        <f>Tabelle111[[#This Row],[Menge t Nges]]/Tabelle111[[#This Row],[Anzahl Lieferscheine]]</f>
        <v>0.30164285714285716</v>
      </c>
      <c r="N1862" s="1">
        <f>Tabelle111[[#This Row],[Menge t P2O5]]/Tabelle111[[#This Row],[Anzahl Lieferscheine]]</f>
        <v>0.13306428571428572</v>
      </c>
    </row>
    <row r="1863" spans="1:14" x14ac:dyDescent="0.2">
      <c r="A1863" s="2" t="s">
        <v>29</v>
      </c>
      <c r="B1863" s="2" t="s">
        <v>29</v>
      </c>
      <c r="C1863" s="2" t="s">
        <v>6</v>
      </c>
      <c r="D1863" s="2" t="s">
        <v>15</v>
      </c>
      <c r="E1863" s="2" t="s">
        <v>10</v>
      </c>
      <c r="F1863" s="2" t="s">
        <v>61</v>
      </c>
      <c r="G1863" s="1">
        <v>567</v>
      </c>
      <c r="H1863" s="1">
        <v>242.2</v>
      </c>
      <c r="I1863" s="4">
        <v>2</v>
      </c>
      <c r="J1863" s="2" t="s">
        <v>67</v>
      </c>
      <c r="K1863" s="1">
        <f>Tabelle111[[#This Row],[Menge kg Nges]]/1000</f>
        <v>0.56699999999999995</v>
      </c>
      <c r="L1863" s="1">
        <f>Tabelle111[[#This Row],[Menge kg P2O5]]/1000</f>
        <v>0.2422</v>
      </c>
      <c r="M1863" s="1">
        <f>Tabelle111[[#This Row],[Menge t Nges]]/Tabelle111[[#This Row],[Anzahl Lieferscheine]]</f>
        <v>0.28349999999999997</v>
      </c>
      <c r="N1863" s="1">
        <f>Tabelle111[[#This Row],[Menge t P2O5]]/Tabelle111[[#This Row],[Anzahl Lieferscheine]]</f>
        <v>0.1211</v>
      </c>
    </row>
    <row r="1864" spans="1:14" x14ac:dyDescent="0.2">
      <c r="A1864" s="2" t="s">
        <v>29</v>
      </c>
      <c r="B1864" s="2" t="s">
        <v>29</v>
      </c>
      <c r="C1864" s="2" t="s">
        <v>6</v>
      </c>
      <c r="D1864" s="2" t="s">
        <v>15</v>
      </c>
      <c r="E1864" s="2" t="s">
        <v>13</v>
      </c>
      <c r="F1864" s="2" t="s">
        <v>61</v>
      </c>
      <c r="G1864" s="1">
        <v>229.32</v>
      </c>
      <c r="H1864" s="1">
        <v>205.8</v>
      </c>
      <c r="I1864" s="4">
        <v>1</v>
      </c>
      <c r="J1864" s="2" t="s">
        <v>67</v>
      </c>
      <c r="K1864" s="1">
        <f>Tabelle111[[#This Row],[Menge kg Nges]]/1000</f>
        <v>0.22932</v>
      </c>
      <c r="L1864" s="1">
        <f>Tabelle111[[#This Row],[Menge kg P2O5]]/1000</f>
        <v>0.20580000000000001</v>
      </c>
      <c r="M1864" s="1">
        <f>Tabelle111[[#This Row],[Menge t Nges]]/Tabelle111[[#This Row],[Anzahl Lieferscheine]]</f>
        <v>0.22932</v>
      </c>
      <c r="N1864" s="1">
        <f>Tabelle111[[#This Row],[Menge t P2O5]]/Tabelle111[[#This Row],[Anzahl Lieferscheine]]</f>
        <v>0.20580000000000001</v>
      </c>
    </row>
    <row r="1865" spans="1:14" x14ac:dyDescent="0.2">
      <c r="A1865" s="2" t="s">
        <v>29</v>
      </c>
      <c r="B1865" s="2" t="s">
        <v>29</v>
      </c>
      <c r="C1865" s="2" t="s">
        <v>6</v>
      </c>
      <c r="D1865" s="2" t="s">
        <v>15</v>
      </c>
      <c r="E1865" s="2" t="s">
        <v>31</v>
      </c>
      <c r="F1865" s="2" t="s">
        <v>61</v>
      </c>
      <c r="G1865" s="1">
        <v>480</v>
      </c>
      <c r="H1865" s="1">
        <v>198</v>
      </c>
      <c r="I1865" s="4">
        <v>2</v>
      </c>
      <c r="J1865" s="2" t="s">
        <v>67</v>
      </c>
      <c r="K1865" s="1">
        <f>Tabelle111[[#This Row],[Menge kg Nges]]/1000</f>
        <v>0.48</v>
      </c>
      <c r="L1865" s="1">
        <f>Tabelle111[[#This Row],[Menge kg P2O5]]/1000</f>
        <v>0.19800000000000001</v>
      </c>
      <c r="M1865" s="1">
        <f>Tabelle111[[#This Row],[Menge t Nges]]/Tabelle111[[#This Row],[Anzahl Lieferscheine]]</f>
        <v>0.24</v>
      </c>
      <c r="N1865" s="1">
        <f>Tabelle111[[#This Row],[Menge t P2O5]]/Tabelle111[[#This Row],[Anzahl Lieferscheine]]</f>
        <v>9.9000000000000005E-2</v>
      </c>
    </row>
    <row r="1866" spans="1:14" x14ac:dyDescent="0.2">
      <c r="A1866" s="2" t="s">
        <v>29</v>
      </c>
      <c r="B1866" s="2" t="s">
        <v>29</v>
      </c>
      <c r="C1866" s="2" t="s">
        <v>25</v>
      </c>
      <c r="D1866" s="2" t="s">
        <v>25</v>
      </c>
      <c r="E1866" s="2" t="s">
        <v>26</v>
      </c>
      <c r="F1866" s="2" t="s">
        <v>61</v>
      </c>
      <c r="G1866" s="1">
        <v>18061.110000000004</v>
      </c>
      <c r="H1866" s="1">
        <v>9968.4199999999983</v>
      </c>
      <c r="I1866" s="4">
        <v>49</v>
      </c>
      <c r="J1866" s="2" t="s">
        <v>67</v>
      </c>
      <c r="K1866" s="1">
        <f>Tabelle111[[#This Row],[Menge kg Nges]]/1000</f>
        <v>18.061110000000003</v>
      </c>
      <c r="L1866" s="1">
        <f>Tabelle111[[#This Row],[Menge kg P2O5]]/1000</f>
        <v>9.9684199999999983</v>
      </c>
      <c r="M1866" s="1">
        <f>Tabelle111[[#This Row],[Menge t Nges]]/Tabelle111[[#This Row],[Anzahl Lieferscheine]]</f>
        <v>0.36859408163265311</v>
      </c>
      <c r="N1866" s="1">
        <f>Tabelle111[[#This Row],[Menge t P2O5]]/Tabelle111[[#This Row],[Anzahl Lieferscheine]]</f>
        <v>0.20343714285714282</v>
      </c>
    </row>
    <row r="1867" spans="1:14" x14ac:dyDescent="0.2">
      <c r="A1867" s="2" t="s">
        <v>29</v>
      </c>
      <c r="B1867" s="2" t="s">
        <v>32</v>
      </c>
      <c r="C1867" s="2" t="s">
        <v>6</v>
      </c>
      <c r="D1867" s="2" t="s">
        <v>7</v>
      </c>
      <c r="E1867" s="2" t="s">
        <v>11</v>
      </c>
      <c r="F1867" s="2" t="s">
        <v>61</v>
      </c>
      <c r="G1867" s="1">
        <v>65.5</v>
      </c>
      <c r="H1867" s="1">
        <v>25.5</v>
      </c>
      <c r="I1867" s="4">
        <v>1</v>
      </c>
      <c r="J1867" s="2" t="s">
        <v>67</v>
      </c>
      <c r="K1867" s="1">
        <f>Tabelle111[[#This Row],[Menge kg Nges]]/1000</f>
        <v>6.5500000000000003E-2</v>
      </c>
      <c r="L1867" s="1">
        <f>Tabelle111[[#This Row],[Menge kg P2O5]]/1000</f>
        <v>2.5499999999999998E-2</v>
      </c>
      <c r="M1867" s="1">
        <f>Tabelle111[[#This Row],[Menge t Nges]]/Tabelle111[[#This Row],[Anzahl Lieferscheine]]</f>
        <v>6.5500000000000003E-2</v>
      </c>
      <c r="N1867" s="1">
        <f>Tabelle111[[#This Row],[Menge t P2O5]]/Tabelle111[[#This Row],[Anzahl Lieferscheine]]</f>
        <v>2.5499999999999998E-2</v>
      </c>
    </row>
    <row r="1868" spans="1:14" x14ac:dyDescent="0.2">
      <c r="A1868" s="2" t="s">
        <v>29</v>
      </c>
      <c r="B1868" s="2" t="s">
        <v>32</v>
      </c>
      <c r="C1868" s="2" t="s">
        <v>6</v>
      </c>
      <c r="D1868" s="2" t="s">
        <v>15</v>
      </c>
      <c r="E1868" s="2" t="s">
        <v>20</v>
      </c>
      <c r="F1868" s="2" t="s">
        <v>61</v>
      </c>
      <c r="G1868" s="1">
        <v>119.67999999999999</v>
      </c>
      <c r="H1868" s="1">
        <v>68</v>
      </c>
      <c r="I1868" s="4">
        <v>3</v>
      </c>
      <c r="J1868" s="2" t="s">
        <v>67</v>
      </c>
      <c r="K1868" s="1">
        <f>Tabelle111[[#This Row],[Menge kg Nges]]/1000</f>
        <v>0.11967999999999999</v>
      </c>
      <c r="L1868" s="1">
        <f>Tabelle111[[#This Row],[Menge kg P2O5]]/1000</f>
        <v>6.8000000000000005E-2</v>
      </c>
      <c r="M1868" s="1">
        <f>Tabelle111[[#This Row],[Menge t Nges]]/Tabelle111[[#This Row],[Anzahl Lieferscheine]]</f>
        <v>3.9893333333333329E-2</v>
      </c>
      <c r="N1868" s="1">
        <f>Tabelle111[[#This Row],[Menge t P2O5]]/Tabelle111[[#This Row],[Anzahl Lieferscheine]]</f>
        <v>2.2666666666666668E-2</v>
      </c>
    </row>
    <row r="1869" spans="1:14" x14ac:dyDescent="0.2">
      <c r="A1869" s="2" t="s">
        <v>29</v>
      </c>
      <c r="B1869" s="2" t="s">
        <v>32</v>
      </c>
      <c r="C1869" s="2" t="s">
        <v>6</v>
      </c>
      <c r="D1869" s="2" t="s">
        <v>15</v>
      </c>
      <c r="E1869" s="2" t="s">
        <v>21</v>
      </c>
      <c r="F1869" s="2" t="s">
        <v>61</v>
      </c>
      <c r="G1869" s="1">
        <v>244</v>
      </c>
      <c r="H1869" s="1">
        <v>150</v>
      </c>
      <c r="I1869" s="4">
        <v>1</v>
      </c>
      <c r="J1869" s="2" t="s">
        <v>67</v>
      </c>
      <c r="K1869" s="1">
        <f>Tabelle111[[#This Row],[Menge kg Nges]]/1000</f>
        <v>0.24399999999999999</v>
      </c>
      <c r="L1869" s="1">
        <f>Tabelle111[[#This Row],[Menge kg P2O5]]/1000</f>
        <v>0.15</v>
      </c>
      <c r="M1869" s="1">
        <f>Tabelle111[[#This Row],[Menge t Nges]]/Tabelle111[[#This Row],[Anzahl Lieferscheine]]</f>
        <v>0.24399999999999999</v>
      </c>
      <c r="N1869" s="1">
        <f>Tabelle111[[#This Row],[Menge t P2O5]]/Tabelle111[[#This Row],[Anzahl Lieferscheine]]</f>
        <v>0.15</v>
      </c>
    </row>
    <row r="1870" spans="1:14" x14ac:dyDescent="0.2">
      <c r="A1870" s="2" t="s">
        <v>29</v>
      </c>
      <c r="B1870" s="2" t="s">
        <v>32</v>
      </c>
      <c r="C1870" s="2" t="s">
        <v>6</v>
      </c>
      <c r="D1870" s="2" t="s">
        <v>15</v>
      </c>
      <c r="E1870" s="2" t="s">
        <v>9</v>
      </c>
      <c r="F1870" s="2" t="s">
        <v>61</v>
      </c>
      <c r="G1870" s="1">
        <v>1810</v>
      </c>
      <c r="H1870" s="1">
        <v>796.4</v>
      </c>
      <c r="I1870" s="4">
        <v>8</v>
      </c>
      <c r="J1870" s="2" t="s">
        <v>67</v>
      </c>
      <c r="K1870" s="1">
        <f>Tabelle111[[#This Row],[Menge kg Nges]]/1000</f>
        <v>1.81</v>
      </c>
      <c r="L1870" s="1">
        <f>Tabelle111[[#This Row],[Menge kg P2O5]]/1000</f>
        <v>0.7964</v>
      </c>
      <c r="M1870" s="1">
        <f>Tabelle111[[#This Row],[Menge t Nges]]/Tabelle111[[#This Row],[Anzahl Lieferscheine]]</f>
        <v>0.22625000000000001</v>
      </c>
      <c r="N1870" s="1">
        <f>Tabelle111[[#This Row],[Menge t P2O5]]/Tabelle111[[#This Row],[Anzahl Lieferscheine]]</f>
        <v>9.955E-2</v>
      </c>
    </row>
    <row r="1871" spans="1:14" x14ac:dyDescent="0.2">
      <c r="A1871" s="2" t="s">
        <v>29</v>
      </c>
      <c r="B1871" s="2" t="s">
        <v>32</v>
      </c>
      <c r="C1871" s="2" t="s">
        <v>25</v>
      </c>
      <c r="D1871" s="2" t="s">
        <v>25</v>
      </c>
      <c r="E1871" s="2" t="s">
        <v>26</v>
      </c>
      <c r="F1871" s="2" t="s">
        <v>61</v>
      </c>
      <c r="G1871" s="1">
        <v>4206.4000000000005</v>
      </c>
      <c r="H1871" s="1">
        <v>1912</v>
      </c>
      <c r="I1871" s="4">
        <v>8</v>
      </c>
      <c r="J1871" s="2" t="s">
        <v>67</v>
      </c>
      <c r="K1871" s="1">
        <f>Tabelle111[[#This Row],[Menge kg Nges]]/1000</f>
        <v>4.2064000000000004</v>
      </c>
      <c r="L1871" s="1">
        <f>Tabelle111[[#This Row],[Menge kg P2O5]]/1000</f>
        <v>1.9119999999999999</v>
      </c>
      <c r="M1871" s="1">
        <f>Tabelle111[[#This Row],[Menge t Nges]]/Tabelle111[[#This Row],[Anzahl Lieferscheine]]</f>
        <v>0.52580000000000005</v>
      </c>
      <c r="N1871" s="1">
        <f>Tabelle111[[#This Row],[Menge t P2O5]]/Tabelle111[[#This Row],[Anzahl Lieferscheine]]</f>
        <v>0.23899999999999999</v>
      </c>
    </row>
    <row r="1872" spans="1:14" x14ac:dyDescent="0.2">
      <c r="A1872" s="2" t="s">
        <v>29</v>
      </c>
      <c r="B1872" s="2" t="s">
        <v>27</v>
      </c>
      <c r="C1872" s="2" t="s">
        <v>6</v>
      </c>
      <c r="D1872" s="2" t="s">
        <v>30</v>
      </c>
      <c r="E1872" s="2" t="s">
        <v>26</v>
      </c>
      <c r="F1872" s="2" t="s">
        <v>61</v>
      </c>
      <c r="G1872" s="1">
        <v>85</v>
      </c>
      <c r="H1872" s="1">
        <v>45</v>
      </c>
      <c r="I1872" s="4">
        <v>1</v>
      </c>
      <c r="J1872" s="2" t="s">
        <v>67</v>
      </c>
      <c r="K1872" s="1">
        <f>Tabelle111[[#This Row],[Menge kg Nges]]/1000</f>
        <v>8.5000000000000006E-2</v>
      </c>
      <c r="L1872" s="1">
        <f>Tabelle111[[#This Row],[Menge kg P2O5]]/1000</f>
        <v>4.4999999999999998E-2</v>
      </c>
      <c r="M1872" s="1">
        <f>Tabelle111[[#This Row],[Menge t Nges]]/Tabelle111[[#This Row],[Anzahl Lieferscheine]]</f>
        <v>8.5000000000000006E-2</v>
      </c>
      <c r="N1872" s="1">
        <f>Tabelle111[[#This Row],[Menge t P2O5]]/Tabelle111[[#This Row],[Anzahl Lieferscheine]]</f>
        <v>4.4999999999999998E-2</v>
      </c>
    </row>
    <row r="1873" spans="1:14" x14ac:dyDescent="0.2">
      <c r="A1873" s="2" t="s">
        <v>29</v>
      </c>
      <c r="B1873" s="2" t="s">
        <v>27</v>
      </c>
      <c r="C1873" s="2" t="s">
        <v>6</v>
      </c>
      <c r="D1873" s="2" t="s">
        <v>7</v>
      </c>
      <c r="E1873" s="2" t="s">
        <v>9</v>
      </c>
      <c r="F1873" s="2" t="s">
        <v>61</v>
      </c>
      <c r="G1873" s="1">
        <v>2307.8000000000002</v>
      </c>
      <c r="H1873" s="1">
        <v>961.4</v>
      </c>
      <c r="I1873" s="4">
        <v>7</v>
      </c>
      <c r="J1873" s="2" t="s">
        <v>67</v>
      </c>
      <c r="K1873" s="1">
        <f>Tabelle111[[#This Row],[Menge kg Nges]]/1000</f>
        <v>2.3078000000000003</v>
      </c>
      <c r="L1873" s="1">
        <f>Tabelle111[[#This Row],[Menge kg P2O5]]/1000</f>
        <v>0.96140000000000003</v>
      </c>
      <c r="M1873" s="1">
        <f>Tabelle111[[#This Row],[Menge t Nges]]/Tabelle111[[#This Row],[Anzahl Lieferscheine]]</f>
        <v>0.3296857142857143</v>
      </c>
      <c r="N1873" s="1">
        <f>Tabelle111[[#This Row],[Menge t P2O5]]/Tabelle111[[#This Row],[Anzahl Lieferscheine]]</f>
        <v>0.13734285714285716</v>
      </c>
    </row>
    <row r="1874" spans="1:14" x14ac:dyDescent="0.2">
      <c r="A1874" s="2" t="s">
        <v>29</v>
      </c>
      <c r="B1874" s="2" t="s">
        <v>27</v>
      </c>
      <c r="C1874" s="2" t="s">
        <v>6</v>
      </c>
      <c r="D1874" s="2" t="s">
        <v>7</v>
      </c>
      <c r="E1874" s="2" t="s">
        <v>12</v>
      </c>
      <c r="F1874" s="2" t="s">
        <v>61</v>
      </c>
      <c r="G1874" s="1">
        <v>7307.4</v>
      </c>
      <c r="H1874" s="1">
        <v>2857.66</v>
      </c>
      <c r="I1874" s="4">
        <v>7</v>
      </c>
      <c r="J1874" s="2" t="s">
        <v>67</v>
      </c>
      <c r="K1874" s="1">
        <f>Tabelle111[[#This Row],[Menge kg Nges]]/1000</f>
        <v>7.3073999999999995</v>
      </c>
      <c r="L1874" s="1">
        <f>Tabelle111[[#This Row],[Menge kg P2O5]]/1000</f>
        <v>2.8576599999999996</v>
      </c>
      <c r="M1874" s="1">
        <f>Tabelle111[[#This Row],[Menge t Nges]]/Tabelle111[[#This Row],[Anzahl Lieferscheine]]</f>
        <v>1.0439142857142856</v>
      </c>
      <c r="N1874" s="1">
        <f>Tabelle111[[#This Row],[Menge t P2O5]]/Tabelle111[[#This Row],[Anzahl Lieferscheine]]</f>
        <v>0.4082371428571428</v>
      </c>
    </row>
    <row r="1875" spans="1:14" x14ac:dyDescent="0.2">
      <c r="A1875" s="2" t="s">
        <v>29</v>
      </c>
      <c r="B1875" s="2" t="s">
        <v>27</v>
      </c>
      <c r="C1875" s="2" t="s">
        <v>6</v>
      </c>
      <c r="D1875" s="2" t="s">
        <v>7</v>
      </c>
      <c r="E1875" s="2" t="s">
        <v>13</v>
      </c>
      <c r="F1875" s="2" t="s">
        <v>61</v>
      </c>
      <c r="G1875" s="1">
        <v>10418.760000000002</v>
      </c>
      <c r="H1875" s="1">
        <v>6188.1100000000006</v>
      </c>
      <c r="I1875" s="4">
        <v>38</v>
      </c>
      <c r="J1875" s="2" t="s">
        <v>67</v>
      </c>
      <c r="K1875" s="1">
        <f>Tabelle111[[#This Row],[Menge kg Nges]]/1000</f>
        <v>10.418760000000002</v>
      </c>
      <c r="L1875" s="1">
        <f>Tabelle111[[#This Row],[Menge kg P2O5]]/1000</f>
        <v>6.1881100000000009</v>
      </c>
      <c r="M1875" s="1">
        <f>Tabelle111[[#This Row],[Menge t Nges]]/Tabelle111[[#This Row],[Anzahl Lieferscheine]]</f>
        <v>0.27417789473684218</v>
      </c>
      <c r="N1875" s="1">
        <f>Tabelle111[[#This Row],[Menge t P2O5]]/Tabelle111[[#This Row],[Anzahl Lieferscheine]]</f>
        <v>0.16284500000000002</v>
      </c>
    </row>
    <row r="1876" spans="1:14" x14ac:dyDescent="0.2">
      <c r="A1876" s="2" t="s">
        <v>29</v>
      </c>
      <c r="B1876" s="2" t="s">
        <v>27</v>
      </c>
      <c r="C1876" s="2" t="s">
        <v>6</v>
      </c>
      <c r="D1876" s="2" t="s">
        <v>15</v>
      </c>
      <c r="E1876" s="2" t="s">
        <v>21</v>
      </c>
      <c r="F1876" s="2" t="s">
        <v>61</v>
      </c>
      <c r="G1876" s="1">
        <v>2422</v>
      </c>
      <c r="H1876" s="1">
        <v>1470</v>
      </c>
      <c r="I1876" s="4">
        <v>5</v>
      </c>
      <c r="J1876" s="2" t="s">
        <v>67</v>
      </c>
      <c r="K1876" s="1">
        <f>Tabelle111[[#This Row],[Menge kg Nges]]/1000</f>
        <v>2.4220000000000002</v>
      </c>
      <c r="L1876" s="1">
        <f>Tabelle111[[#This Row],[Menge kg P2O5]]/1000</f>
        <v>1.47</v>
      </c>
      <c r="M1876" s="1">
        <f>Tabelle111[[#This Row],[Menge t Nges]]/Tabelle111[[#This Row],[Anzahl Lieferscheine]]</f>
        <v>0.48440000000000005</v>
      </c>
      <c r="N1876" s="1">
        <f>Tabelle111[[#This Row],[Menge t P2O5]]/Tabelle111[[#This Row],[Anzahl Lieferscheine]]</f>
        <v>0.29399999999999998</v>
      </c>
    </row>
    <row r="1877" spans="1:14" x14ac:dyDescent="0.2">
      <c r="A1877" s="2" t="s">
        <v>29</v>
      </c>
      <c r="B1877" s="2" t="s">
        <v>27</v>
      </c>
      <c r="C1877" s="2" t="s">
        <v>6</v>
      </c>
      <c r="D1877" s="2" t="s">
        <v>15</v>
      </c>
      <c r="E1877" s="2" t="s">
        <v>9</v>
      </c>
      <c r="F1877" s="2" t="s">
        <v>61</v>
      </c>
      <c r="G1877" s="1">
        <v>1301.2</v>
      </c>
      <c r="H1877" s="1">
        <v>553.29999999999995</v>
      </c>
      <c r="I1877" s="4">
        <v>7</v>
      </c>
      <c r="J1877" s="2" t="s">
        <v>67</v>
      </c>
      <c r="K1877" s="1">
        <f>Tabelle111[[#This Row],[Menge kg Nges]]/1000</f>
        <v>1.3012000000000001</v>
      </c>
      <c r="L1877" s="1">
        <f>Tabelle111[[#This Row],[Menge kg P2O5]]/1000</f>
        <v>0.5532999999999999</v>
      </c>
      <c r="M1877" s="1">
        <f>Tabelle111[[#This Row],[Menge t Nges]]/Tabelle111[[#This Row],[Anzahl Lieferscheine]]</f>
        <v>0.18588571428571429</v>
      </c>
      <c r="N1877" s="1">
        <f>Tabelle111[[#This Row],[Menge t P2O5]]/Tabelle111[[#This Row],[Anzahl Lieferscheine]]</f>
        <v>7.9042857142857123E-2</v>
      </c>
    </row>
    <row r="1878" spans="1:14" x14ac:dyDescent="0.2">
      <c r="A1878" s="2" t="s">
        <v>29</v>
      </c>
      <c r="B1878" s="2" t="s">
        <v>33</v>
      </c>
      <c r="C1878" s="2" t="s">
        <v>6</v>
      </c>
      <c r="D1878" s="2" t="s">
        <v>7</v>
      </c>
      <c r="E1878" s="2" t="s">
        <v>9</v>
      </c>
      <c r="F1878" s="2" t="s">
        <v>61</v>
      </c>
      <c r="G1878" s="1">
        <v>5668.8</v>
      </c>
      <c r="H1878" s="1">
        <v>2672.3</v>
      </c>
      <c r="I1878" s="4">
        <v>23</v>
      </c>
      <c r="J1878" s="2" t="s">
        <v>67</v>
      </c>
      <c r="K1878" s="1">
        <f>Tabelle111[[#This Row],[Menge kg Nges]]/1000</f>
        <v>5.6688000000000001</v>
      </c>
      <c r="L1878" s="1">
        <f>Tabelle111[[#This Row],[Menge kg P2O5]]/1000</f>
        <v>2.6723000000000003</v>
      </c>
      <c r="M1878" s="1">
        <f>Tabelle111[[#This Row],[Menge t Nges]]/Tabelle111[[#This Row],[Anzahl Lieferscheine]]</f>
        <v>0.2464695652173913</v>
      </c>
      <c r="N1878" s="1">
        <f>Tabelle111[[#This Row],[Menge t P2O5]]/Tabelle111[[#This Row],[Anzahl Lieferscheine]]</f>
        <v>0.11618695652173915</v>
      </c>
    </row>
    <row r="1879" spans="1:14" x14ac:dyDescent="0.2">
      <c r="A1879" s="2" t="s">
        <v>29</v>
      </c>
      <c r="B1879" s="2" t="s">
        <v>33</v>
      </c>
      <c r="C1879" s="2" t="s">
        <v>6</v>
      </c>
      <c r="D1879" s="2" t="s">
        <v>7</v>
      </c>
      <c r="E1879" s="2" t="s">
        <v>11</v>
      </c>
      <c r="F1879" s="2" t="s">
        <v>61</v>
      </c>
      <c r="G1879" s="1">
        <v>78</v>
      </c>
      <c r="H1879" s="1">
        <v>33</v>
      </c>
      <c r="I1879" s="4">
        <v>1</v>
      </c>
      <c r="J1879" s="2" t="s">
        <v>67</v>
      </c>
      <c r="K1879" s="1">
        <f>Tabelle111[[#This Row],[Menge kg Nges]]/1000</f>
        <v>7.8E-2</v>
      </c>
      <c r="L1879" s="1">
        <f>Tabelle111[[#This Row],[Menge kg P2O5]]/1000</f>
        <v>3.3000000000000002E-2</v>
      </c>
      <c r="M1879" s="1">
        <f>Tabelle111[[#This Row],[Menge t Nges]]/Tabelle111[[#This Row],[Anzahl Lieferscheine]]</f>
        <v>7.8E-2</v>
      </c>
      <c r="N1879" s="1">
        <f>Tabelle111[[#This Row],[Menge t P2O5]]/Tabelle111[[#This Row],[Anzahl Lieferscheine]]</f>
        <v>3.3000000000000002E-2</v>
      </c>
    </row>
    <row r="1880" spans="1:14" x14ac:dyDescent="0.2">
      <c r="A1880" s="2" t="s">
        <v>29</v>
      </c>
      <c r="B1880" s="2" t="s">
        <v>33</v>
      </c>
      <c r="C1880" s="2" t="s">
        <v>6</v>
      </c>
      <c r="D1880" s="2" t="s">
        <v>15</v>
      </c>
      <c r="E1880" s="2" t="s">
        <v>16</v>
      </c>
      <c r="F1880" s="2" t="s">
        <v>61</v>
      </c>
      <c r="G1880" s="1">
        <v>431.2</v>
      </c>
      <c r="H1880" s="1">
        <v>394.1</v>
      </c>
      <c r="I1880" s="4">
        <v>1</v>
      </c>
      <c r="J1880" s="2" t="s">
        <v>67</v>
      </c>
      <c r="K1880" s="1">
        <f>Tabelle111[[#This Row],[Menge kg Nges]]/1000</f>
        <v>0.43119999999999997</v>
      </c>
      <c r="L1880" s="1">
        <f>Tabelle111[[#This Row],[Menge kg P2O5]]/1000</f>
        <v>0.39410000000000001</v>
      </c>
      <c r="M1880" s="1">
        <f>Tabelle111[[#This Row],[Menge t Nges]]/Tabelle111[[#This Row],[Anzahl Lieferscheine]]</f>
        <v>0.43119999999999997</v>
      </c>
      <c r="N1880" s="1">
        <f>Tabelle111[[#This Row],[Menge t P2O5]]/Tabelle111[[#This Row],[Anzahl Lieferscheine]]</f>
        <v>0.39410000000000001</v>
      </c>
    </row>
    <row r="1881" spans="1:14" x14ac:dyDescent="0.2">
      <c r="A1881" s="2" t="s">
        <v>29</v>
      </c>
      <c r="B1881" s="2" t="s">
        <v>33</v>
      </c>
      <c r="C1881" s="2" t="s">
        <v>6</v>
      </c>
      <c r="D1881" s="2" t="s">
        <v>15</v>
      </c>
      <c r="E1881" s="2" t="s">
        <v>17</v>
      </c>
      <c r="F1881" s="2" t="s">
        <v>61</v>
      </c>
      <c r="G1881" s="1">
        <v>76.319999999999993</v>
      </c>
      <c r="H1881" s="1">
        <v>33.119999999999997</v>
      </c>
      <c r="I1881" s="4">
        <v>1</v>
      </c>
      <c r="J1881" s="2" t="s">
        <v>67</v>
      </c>
      <c r="K1881" s="1">
        <f>Tabelle111[[#This Row],[Menge kg Nges]]/1000</f>
        <v>7.6319999999999999E-2</v>
      </c>
      <c r="L1881" s="1">
        <f>Tabelle111[[#This Row],[Menge kg P2O5]]/1000</f>
        <v>3.3119999999999997E-2</v>
      </c>
      <c r="M1881" s="1">
        <f>Tabelle111[[#This Row],[Menge t Nges]]/Tabelle111[[#This Row],[Anzahl Lieferscheine]]</f>
        <v>7.6319999999999999E-2</v>
      </c>
      <c r="N1881" s="1">
        <f>Tabelle111[[#This Row],[Menge t P2O5]]/Tabelle111[[#This Row],[Anzahl Lieferscheine]]</f>
        <v>3.3119999999999997E-2</v>
      </c>
    </row>
    <row r="1882" spans="1:14" x14ac:dyDescent="0.2">
      <c r="A1882" s="2" t="s">
        <v>29</v>
      </c>
      <c r="B1882" s="2" t="s">
        <v>33</v>
      </c>
      <c r="C1882" s="2" t="s">
        <v>6</v>
      </c>
      <c r="D1882" s="2" t="s">
        <v>15</v>
      </c>
      <c r="E1882" s="2" t="s">
        <v>21</v>
      </c>
      <c r="F1882" s="2" t="s">
        <v>61</v>
      </c>
      <c r="G1882" s="1">
        <v>433.09999999999997</v>
      </c>
      <c r="H1882" s="1">
        <v>266.25</v>
      </c>
      <c r="I1882" s="4">
        <v>4</v>
      </c>
      <c r="J1882" s="2" t="s">
        <v>67</v>
      </c>
      <c r="K1882" s="1">
        <f>Tabelle111[[#This Row],[Menge kg Nges]]/1000</f>
        <v>0.43309999999999998</v>
      </c>
      <c r="L1882" s="1">
        <f>Tabelle111[[#This Row],[Menge kg P2O5]]/1000</f>
        <v>0.26624999999999999</v>
      </c>
      <c r="M1882" s="1">
        <f>Tabelle111[[#This Row],[Menge t Nges]]/Tabelle111[[#This Row],[Anzahl Lieferscheine]]</f>
        <v>0.108275</v>
      </c>
      <c r="N1882" s="1">
        <f>Tabelle111[[#This Row],[Menge t P2O5]]/Tabelle111[[#This Row],[Anzahl Lieferscheine]]</f>
        <v>6.6562499999999997E-2</v>
      </c>
    </row>
    <row r="1883" spans="1:14" x14ac:dyDescent="0.2">
      <c r="A1883" s="2" t="s">
        <v>29</v>
      </c>
      <c r="B1883" s="2" t="s">
        <v>33</v>
      </c>
      <c r="C1883" s="2" t="s">
        <v>6</v>
      </c>
      <c r="D1883" s="2" t="s">
        <v>15</v>
      </c>
      <c r="E1883" s="2" t="s">
        <v>9</v>
      </c>
      <c r="F1883" s="2" t="s">
        <v>61</v>
      </c>
      <c r="G1883" s="1">
        <v>79.599999999999994</v>
      </c>
      <c r="H1883" s="1">
        <v>33</v>
      </c>
      <c r="I1883" s="4">
        <v>1</v>
      </c>
      <c r="J1883" s="2" t="s">
        <v>67</v>
      </c>
      <c r="K1883" s="1">
        <f>Tabelle111[[#This Row],[Menge kg Nges]]/1000</f>
        <v>7.959999999999999E-2</v>
      </c>
      <c r="L1883" s="1">
        <f>Tabelle111[[#This Row],[Menge kg P2O5]]/1000</f>
        <v>3.3000000000000002E-2</v>
      </c>
      <c r="M1883" s="1">
        <f>Tabelle111[[#This Row],[Menge t Nges]]/Tabelle111[[#This Row],[Anzahl Lieferscheine]]</f>
        <v>7.959999999999999E-2</v>
      </c>
      <c r="N1883" s="1">
        <f>Tabelle111[[#This Row],[Menge t P2O5]]/Tabelle111[[#This Row],[Anzahl Lieferscheine]]</f>
        <v>3.3000000000000002E-2</v>
      </c>
    </row>
    <row r="1884" spans="1:14" x14ac:dyDescent="0.2">
      <c r="A1884" s="2" t="s">
        <v>29</v>
      </c>
      <c r="B1884" s="2" t="s">
        <v>33</v>
      </c>
      <c r="C1884" s="2" t="s">
        <v>6</v>
      </c>
      <c r="D1884" s="2" t="s">
        <v>15</v>
      </c>
      <c r="E1884" s="2" t="s">
        <v>23</v>
      </c>
      <c r="F1884" s="2" t="s">
        <v>61</v>
      </c>
      <c r="G1884" s="1">
        <v>384</v>
      </c>
      <c r="H1884" s="1">
        <v>158.4</v>
      </c>
      <c r="I1884" s="4">
        <v>1</v>
      </c>
      <c r="J1884" s="2" t="s">
        <v>67</v>
      </c>
      <c r="K1884" s="1">
        <f>Tabelle111[[#This Row],[Menge kg Nges]]/1000</f>
        <v>0.38400000000000001</v>
      </c>
      <c r="L1884" s="1">
        <f>Tabelle111[[#This Row],[Menge kg P2O5]]/1000</f>
        <v>0.15840000000000001</v>
      </c>
      <c r="M1884" s="1">
        <f>Tabelle111[[#This Row],[Menge t Nges]]/Tabelle111[[#This Row],[Anzahl Lieferscheine]]</f>
        <v>0.38400000000000001</v>
      </c>
      <c r="N1884" s="1">
        <f>Tabelle111[[#This Row],[Menge t P2O5]]/Tabelle111[[#This Row],[Anzahl Lieferscheine]]</f>
        <v>0.15840000000000001</v>
      </c>
    </row>
    <row r="1885" spans="1:14" x14ac:dyDescent="0.2">
      <c r="A1885" s="2" t="s">
        <v>32</v>
      </c>
      <c r="B1885" s="2" t="s">
        <v>5</v>
      </c>
      <c r="C1885" s="2" t="s">
        <v>6</v>
      </c>
      <c r="D1885" s="2" t="s">
        <v>15</v>
      </c>
      <c r="E1885" s="2" t="s">
        <v>10</v>
      </c>
      <c r="F1885" s="2" t="s">
        <v>61</v>
      </c>
      <c r="G1885" s="1">
        <v>324</v>
      </c>
      <c r="H1885" s="1">
        <v>138.4</v>
      </c>
      <c r="I1885" s="4">
        <v>2</v>
      </c>
      <c r="J1885" s="2" t="s">
        <v>67</v>
      </c>
      <c r="K1885" s="1">
        <f>Tabelle111[[#This Row],[Menge kg Nges]]/1000</f>
        <v>0.32400000000000001</v>
      </c>
      <c r="L1885" s="1">
        <f>Tabelle111[[#This Row],[Menge kg P2O5]]/1000</f>
        <v>0.1384</v>
      </c>
      <c r="M1885" s="1">
        <f>Tabelle111[[#This Row],[Menge t Nges]]/Tabelle111[[#This Row],[Anzahl Lieferscheine]]</f>
        <v>0.16200000000000001</v>
      </c>
      <c r="N1885" s="1">
        <f>Tabelle111[[#This Row],[Menge t P2O5]]/Tabelle111[[#This Row],[Anzahl Lieferscheine]]</f>
        <v>6.9199999999999998E-2</v>
      </c>
    </row>
    <row r="1886" spans="1:14" x14ac:dyDescent="0.2">
      <c r="A1886" s="2" t="s">
        <v>32</v>
      </c>
      <c r="B1886" s="2" t="s">
        <v>5</v>
      </c>
      <c r="C1886" s="2" t="s">
        <v>25</v>
      </c>
      <c r="D1886" s="2" t="s">
        <v>25</v>
      </c>
      <c r="E1886" s="2" t="s">
        <v>26</v>
      </c>
      <c r="F1886" s="2" t="s">
        <v>61</v>
      </c>
      <c r="G1886" s="1">
        <v>9335.85</v>
      </c>
      <c r="H1886" s="1">
        <v>17918.669999999998</v>
      </c>
      <c r="I1886" s="4">
        <v>50</v>
      </c>
      <c r="J1886" s="2" t="s">
        <v>67</v>
      </c>
      <c r="K1886" s="1">
        <f>Tabelle111[[#This Row],[Menge kg Nges]]/1000</f>
        <v>9.3358500000000006</v>
      </c>
      <c r="L1886" s="1">
        <f>Tabelle111[[#This Row],[Menge kg P2O5]]/1000</f>
        <v>17.918669999999999</v>
      </c>
      <c r="M1886" s="1">
        <f>Tabelle111[[#This Row],[Menge t Nges]]/Tabelle111[[#This Row],[Anzahl Lieferscheine]]</f>
        <v>0.18671700000000002</v>
      </c>
      <c r="N1886" s="1">
        <f>Tabelle111[[#This Row],[Menge t P2O5]]/Tabelle111[[#This Row],[Anzahl Lieferscheine]]</f>
        <v>0.35837339999999995</v>
      </c>
    </row>
    <row r="1887" spans="1:14" x14ac:dyDescent="0.2">
      <c r="A1887" s="2" t="s">
        <v>32</v>
      </c>
      <c r="B1887" s="2" t="s">
        <v>29</v>
      </c>
      <c r="C1887" s="2" t="s">
        <v>6</v>
      </c>
      <c r="D1887" s="2" t="s">
        <v>7</v>
      </c>
      <c r="E1887" s="2" t="s">
        <v>8</v>
      </c>
      <c r="F1887" s="2" t="s">
        <v>61</v>
      </c>
      <c r="G1887" s="1">
        <v>360</v>
      </c>
      <c r="H1887" s="1">
        <v>165</v>
      </c>
      <c r="I1887" s="4">
        <v>2</v>
      </c>
      <c r="J1887" s="2" t="s">
        <v>67</v>
      </c>
      <c r="K1887" s="1">
        <f>Tabelle111[[#This Row],[Menge kg Nges]]/1000</f>
        <v>0.36</v>
      </c>
      <c r="L1887" s="1">
        <f>Tabelle111[[#This Row],[Menge kg P2O5]]/1000</f>
        <v>0.16500000000000001</v>
      </c>
      <c r="M1887" s="1">
        <f>Tabelle111[[#This Row],[Menge t Nges]]/Tabelle111[[#This Row],[Anzahl Lieferscheine]]</f>
        <v>0.18</v>
      </c>
      <c r="N1887" s="1">
        <f>Tabelle111[[#This Row],[Menge t P2O5]]/Tabelle111[[#This Row],[Anzahl Lieferscheine]]</f>
        <v>8.2500000000000004E-2</v>
      </c>
    </row>
    <row r="1888" spans="1:14" x14ac:dyDescent="0.2">
      <c r="A1888" s="2" t="s">
        <v>32</v>
      </c>
      <c r="B1888" s="2" t="s">
        <v>29</v>
      </c>
      <c r="C1888" s="2" t="s">
        <v>6</v>
      </c>
      <c r="D1888" s="2" t="s">
        <v>7</v>
      </c>
      <c r="E1888" s="2" t="s">
        <v>9</v>
      </c>
      <c r="F1888" s="2" t="s">
        <v>61</v>
      </c>
      <c r="G1888" s="1">
        <v>425</v>
      </c>
      <c r="H1888" s="1">
        <v>175</v>
      </c>
      <c r="I1888" s="4">
        <v>1</v>
      </c>
      <c r="J1888" s="2" t="s">
        <v>67</v>
      </c>
      <c r="K1888" s="1">
        <f>Tabelle111[[#This Row],[Menge kg Nges]]/1000</f>
        <v>0.42499999999999999</v>
      </c>
      <c r="L1888" s="1">
        <f>Tabelle111[[#This Row],[Menge kg P2O5]]/1000</f>
        <v>0.17499999999999999</v>
      </c>
      <c r="M1888" s="1">
        <f>Tabelle111[[#This Row],[Menge t Nges]]/Tabelle111[[#This Row],[Anzahl Lieferscheine]]</f>
        <v>0.42499999999999999</v>
      </c>
      <c r="N1888" s="1">
        <f>Tabelle111[[#This Row],[Menge t P2O5]]/Tabelle111[[#This Row],[Anzahl Lieferscheine]]</f>
        <v>0.17499999999999999</v>
      </c>
    </row>
    <row r="1889" spans="1:14" x14ac:dyDescent="0.2">
      <c r="A1889" s="2" t="s">
        <v>32</v>
      </c>
      <c r="B1889" s="2" t="s">
        <v>29</v>
      </c>
      <c r="C1889" s="2" t="s">
        <v>6</v>
      </c>
      <c r="D1889" s="2" t="s">
        <v>7</v>
      </c>
      <c r="E1889" s="2" t="s">
        <v>11</v>
      </c>
      <c r="F1889" s="2" t="s">
        <v>61</v>
      </c>
      <c r="G1889" s="1">
        <v>359.1</v>
      </c>
      <c r="H1889" s="1">
        <v>146.30000000000001</v>
      </c>
      <c r="I1889" s="4">
        <v>1</v>
      </c>
      <c r="J1889" s="2" t="s">
        <v>67</v>
      </c>
      <c r="K1889" s="1">
        <f>Tabelle111[[#This Row],[Menge kg Nges]]/1000</f>
        <v>0.35910000000000003</v>
      </c>
      <c r="L1889" s="1">
        <f>Tabelle111[[#This Row],[Menge kg P2O5]]/1000</f>
        <v>0.14630000000000001</v>
      </c>
      <c r="M1889" s="1">
        <f>Tabelle111[[#This Row],[Menge t Nges]]/Tabelle111[[#This Row],[Anzahl Lieferscheine]]</f>
        <v>0.35910000000000003</v>
      </c>
      <c r="N1889" s="1">
        <f>Tabelle111[[#This Row],[Menge t P2O5]]/Tabelle111[[#This Row],[Anzahl Lieferscheine]]</f>
        <v>0.14630000000000001</v>
      </c>
    </row>
    <row r="1890" spans="1:14" x14ac:dyDescent="0.2">
      <c r="A1890" s="2" t="s">
        <v>32</v>
      </c>
      <c r="B1890" s="2" t="s">
        <v>29</v>
      </c>
      <c r="C1890" s="2" t="s">
        <v>6</v>
      </c>
      <c r="D1890" s="2" t="s">
        <v>7</v>
      </c>
      <c r="E1890" s="2" t="s">
        <v>12</v>
      </c>
      <c r="F1890" s="2" t="s">
        <v>61</v>
      </c>
      <c r="G1890" s="1">
        <v>405</v>
      </c>
      <c r="H1890" s="1">
        <v>234</v>
      </c>
      <c r="I1890" s="4">
        <v>1</v>
      </c>
      <c r="J1890" s="2" t="s">
        <v>67</v>
      </c>
      <c r="K1890" s="1">
        <f>Tabelle111[[#This Row],[Menge kg Nges]]/1000</f>
        <v>0.40500000000000003</v>
      </c>
      <c r="L1890" s="1">
        <f>Tabelle111[[#This Row],[Menge kg P2O5]]/1000</f>
        <v>0.23400000000000001</v>
      </c>
      <c r="M1890" s="1">
        <f>Tabelle111[[#This Row],[Menge t Nges]]/Tabelle111[[#This Row],[Anzahl Lieferscheine]]</f>
        <v>0.40500000000000003</v>
      </c>
      <c r="N1890" s="1">
        <f>Tabelle111[[#This Row],[Menge t P2O5]]/Tabelle111[[#This Row],[Anzahl Lieferscheine]]</f>
        <v>0.23400000000000001</v>
      </c>
    </row>
    <row r="1891" spans="1:14" x14ac:dyDescent="0.2">
      <c r="A1891" s="2" t="s">
        <v>32</v>
      </c>
      <c r="B1891" s="2" t="s">
        <v>29</v>
      </c>
      <c r="C1891" s="2" t="s">
        <v>6</v>
      </c>
      <c r="D1891" s="2" t="s">
        <v>15</v>
      </c>
      <c r="E1891" s="2" t="s">
        <v>20</v>
      </c>
      <c r="F1891" s="2" t="s">
        <v>61</v>
      </c>
      <c r="G1891" s="1">
        <v>414.79999999999995</v>
      </c>
      <c r="H1891" s="1">
        <v>305</v>
      </c>
      <c r="I1891" s="4">
        <v>2</v>
      </c>
      <c r="J1891" s="2" t="s">
        <v>67</v>
      </c>
      <c r="K1891" s="1">
        <f>Tabelle111[[#This Row],[Menge kg Nges]]/1000</f>
        <v>0.41479999999999995</v>
      </c>
      <c r="L1891" s="1">
        <f>Tabelle111[[#This Row],[Menge kg P2O5]]/1000</f>
        <v>0.30499999999999999</v>
      </c>
      <c r="M1891" s="1">
        <f>Tabelle111[[#This Row],[Menge t Nges]]/Tabelle111[[#This Row],[Anzahl Lieferscheine]]</f>
        <v>0.20739999999999997</v>
      </c>
      <c r="N1891" s="1">
        <f>Tabelle111[[#This Row],[Menge t P2O5]]/Tabelle111[[#This Row],[Anzahl Lieferscheine]]</f>
        <v>0.1525</v>
      </c>
    </row>
    <row r="1892" spans="1:14" x14ac:dyDescent="0.2">
      <c r="A1892" s="2" t="s">
        <v>32</v>
      </c>
      <c r="B1892" s="2" t="s">
        <v>29</v>
      </c>
      <c r="C1892" s="2" t="s">
        <v>6</v>
      </c>
      <c r="D1892" s="2" t="s">
        <v>15</v>
      </c>
      <c r="E1892" s="2" t="s">
        <v>12</v>
      </c>
      <c r="F1892" s="2" t="s">
        <v>61</v>
      </c>
      <c r="G1892" s="1">
        <v>225</v>
      </c>
      <c r="H1892" s="1">
        <v>168.5</v>
      </c>
      <c r="I1892" s="4">
        <v>1</v>
      </c>
      <c r="J1892" s="2" t="s">
        <v>67</v>
      </c>
      <c r="K1892" s="1">
        <f>Tabelle111[[#This Row],[Menge kg Nges]]/1000</f>
        <v>0.22500000000000001</v>
      </c>
      <c r="L1892" s="1">
        <f>Tabelle111[[#This Row],[Menge kg P2O5]]/1000</f>
        <v>0.16850000000000001</v>
      </c>
      <c r="M1892" s="1">
        <f>Tabelle111[[#This Row],[Menge t Nges]]/Tabelle111[[#This Row],[Anzahl Lieferscheine]]</f>
        <v>0.22500000000000001</v>
      </c>
      <c r="N1892" s="1">
        <f>Tabelle111[[#This Row],[Menge t P2O5]]/Tabelle111[[#This Row],[Anzahl Lieferscheine]]</f>
        <v>0.16850000000000001</v>
      </c>
    </row>
    <row r="1893" spans="1:14" x14ac:dyDescent="0.2">
      <c r="A1893" s="2" t="s">
        <v>32</v>
      </c>
      <c r="B1893" s="2" t="s">
        <v>29</v>
      </c>
      <c r="C1893" s="2" t="s">
        <v>25</v>
      </c>
      <c r="D1893" s="2" t="s">
        <v>25</v>
      </c>
      <c r="E1893" s="2" t="s">
        <v>26</v>
      </c>
      <c r="F1893" s="2" t="s">
        <v>61</v>
      </c>
      <c r="G1893" s="1">
        <v>71136.749999999985</v>
      </c>
      <c r="H1893" s="1">
        <v>42925.959999999977</v>
      </c>
      <c r="I1893" s="4">
        <v>182</v>
      </c>
      <c r="J1893" s="2" t="s">
        <v>67</v>
      </c>
      <c r="K1893" s="1">
        <f>Tabelle111[[#This Row],[Menge kg Nges]]/1000</f>
        <v>71.136749999999992</v>
      </c>
      <c r="L1893" s="1">
        <f>Tabelle111[[#This Row],[Menge kg P2O5]]/1000</f>
        <v>42.925959999999975</v>
      </c>
      <c r="M1893" s="1">
        <f>Tabelle111[[#This Row],[Menge t Nges]]/Tabelle111[[#This Row],[Anzahl Lieferscheine]]</f>
        <v>0.39086126373626368</v>
      </c>
      <c r="N1893" s="1">
        <f>Tabelle111[[#This Row],[Menge t P2O5]]/Tabelle111[[#This Row],[Anzahl Lieferscheine]]</f>
        <v>0.23585692307692294</v>
      </c>
    </row>
    <row r="1894" spans="1:14" x14ac:dyDescent="0.2">
      <c r="A1894" s="2" t="s">
        <v>32</v>
      </c>
      <c r="B1894" s="2" t="s">
        <v>32</v>
      </c>
      <c r="C1894" s="2" t="s">
        <v>6</v>
      </c>
      <c r="D1894" s="2" t="s">
        <v>7</v>
      </c>
      <c r="E1894" s="2" t="s">
        <v>8</v>
      </c>
      <c r="F1894" s="2" t="s">
        <v>61</v>
      </c>
      <c r="G1894" s="1">
        <v>90338.949999999968</v>
      </c>
      <c r="H1894" s="1">
        <v>36565.450000000004</v>
      </c>
      <c r="I1894" s="4">
        <v>198</v>
      </c>
      <c r="J1894" s="2" t="s">
        <v>67</v>
      </c>
      <c r="K1894" s="1">
        <f>Tabelle111[[#This Row],[Menge kg Nges]]/1000</f>
        <v>90.338949999999969</v>
      </c>
      <c r="L1894" s="1">
        <f>Tabelle111[[#This Row],[Menge kg P2O5]]/1000</f>
        <v>36.565450000000006</v>
      </c>
      <c r="M1894" s="1">
        <f>Tabelle111[[#This Row],[Menge t Nges]]/Tabelle111[[#This Row],[Anzahl Lieferscheine]]</f>
        <v>0.4562573232323231</v>
      </c>
      <c r="N1894" s="1">
        <f>Tabelle111[[#This Row],[Menge t P2O5]]/Tabelle111[[#This Row],[Anzahl Lieferscheine]]</f>
        <v>0.18467398989898992</v>
      </c>
    </row>
    <row r="1895" spans="1:14" x14ac:dyDescent="0.2">
      <c r="A1895" s="2" t="s">
        <v>32</v>
      </c>
      <c r="B1895" s="2" t="s">
        <v>32</v>
      </c>
      <c r="C1895" s="2" t="s">
        <v>6</v>
      </c>
      <c r="D1895" s="2" t="s">
        <v>7</v>
      </c>
      <c r="E1895" s="2" t="s">
        <v>9</v>
      </c>
      <c r="F1895" s="2" t="s">
        <v>61</v>
      </c>
      <c r="G1895" s="1">
        <v>117960.83</v>
      </c>
      <c r="H1895" s="1">
        <v>50802.12999999999</v>
      </c>
      <c r="I1895" s="4">
        <v>426</v>
      </c>
      <c r="J1895" s="2" t="s">
        <v>67</v>
      </c>
      <c r="K1895" s="1">
        <f>Tabelle111[[#This Row],[Menge kg Nges]]/1000</f>
        <v>117.96083</v>
      </c>
      <c r="L1895" s="1">
        <f>Tabelle111[[#This Row],[Menge kg P2O5]]/1000</f>
        <v>50.802129999999991</v>
      </c>
      <c r="M1895" s="1">
        <f>Tabelle111[[#This Row],[Menge t Nges]]/Tabelle111[[#This Row],[Anzahl Lieferscheine]]</f>
        <v>0.27690335680751171</v>
      </c>
      <c r="N1895" s="1">
        <f>Tabelle111[[#This Row],[Menge t P2O5]]/Tabelle111[[#This Row],[Anzahl Lieferscheine]]</f>
        <v>0.11925382629107979</v>
      </c>
    </row>
    <row r="1896" spans="1:14" x14ac:dyDescent="0.2">
      <c r="A1896" s="2" t="s">
        <v>32</v>
      </c>
      <c r="B1896" s="2" t="s">
        <v>32</v>
      </c>
      <c r="C1896" s="2" t="s">
        <v>6</v>
      </c>
      <c r="D1896" s="2" t="s">
        <v>7</v>
      </c>
      <c r="E1896" s="2" t="s">
        <v>10</v>
      </c>
      <c r="F1896" s="2" t="s">
        <v>61</v>
      </c>
      <c r="G1896" s="1">
        <v>17421.04</v>
      </c>
      <c r="H1896" s="1">
        <v>7184.8900000000012</v>
      </c>
      <c r="I1896" s="4">
        <v>54</v>
      </c>
      <c r="J1896" s="2" t="s">
        <v>67</v>
      </c>
      <c r="K1896" s="1">
        <f>Tabelle111[[#This Row],[Menge kg Nges]]/1000</f>
        <v>17.421040000000001</v>
      </c>
      <c r="L1896" s="1">
        <f>Tabelle111[[#This Row],[Menge kg P2O5]]/1000</f>
        <v>7.1848900000000011</v>
      </c>
      <c r="M1896" s="1">
        <f>Tabelle111[[#This Row],[Menge t Nges]]/Tabelle111[[#This Row],[Anzahl Lieferscheine]]</f>
        <v>0.32261185185185187</v>
      </c>
      <c r="N1896" s="1">
        <f>Tabelle111[[#This Row],[Menge t P2O5]]/Tabelle111[[#This Row],[Anzahl Lieferscheine]]</f>
        <v>0.13305351851851854</v>
      </c>
    </row>
    <row r="1897" spans="1:14" x14ac:dyDescent="0.2">
      <c r="A1897" s="2" t="s">
        <v>32</v>
      </c>
      <c r="B1897" s="2" t="s">
        <v>32</v>
      </c>
      <c r="C1897" s="2" t="s">
        <v>6</v>
      </c>
      <c r="D1897" s="2" t="s">
        <v>7</v>
      </c>
      <c r="E1897" s="2" t="s">
        <v>11</v>
      </c>
      <c r="F1897" s="2" t="s">
        <v>61</v>
      </c>
      <c r="G1897" s="1">
        <v>98253.469999999987</v>
      </c>
      <c r="H1897" s="1">
        <v>45897.7</v>
      </c>
      <c r="I1897" s="4">
        <v>269</v>
      </c>
      <c r="J1897" s="2" t="s">
        <v>67</v>
      </c>
      <c r="K1897" s="1">
        <f>Tabelle111[[#This Row],[Menge kg Nges]]/1000</f>
        <v>98.253469999999993</v>
      </c>
      <c r="L1897" s="1">
        <f>Tabelle111[[#This Row],[Menge kg P2O5]]/1000</f>
        <v>45.8977</v>
      </c>
      <c r="M1897" s="1">
        <f>Tabelle111[[#This Row],[Menge t Nges]]/Tabelle111[[#This Row],[Anzahl Lieferscheine]]</f>
        <v>0.36525453531598512</v>
      </c>
      <c r="N1897" s="1">
        <f>Tabelle111[[#This Row],[Menge t P2O5]]/Tabelle111[[#This Row],[Anzahl Lieferscheine]]</f>
        <v>0.17062342007434944</v>
      </c>
    </row>
    <row r="1898" spans="1:14" x14ac:dyDescent="0.2">
      <c r="A1898" s="2" t="s">
        <v>32</v>
      </c>
      <c r="B1898" s="2" t="s">
        <v>32</v>
      </c>
      <c r="C1898" s="2" t="s">
        <v>6</v>
      </c>
      <c r="D1898" s="2" t="s">
        <v>7</v>
      </c>
      <c r="E1898" s="2" t="s">
        <v>12</v>
      </c>
      <c r="F1898" s="2" t="s">
        <v>61</v>
      </c>
      <c r="G1898" s="1">
        <v>147403.79999999996</v>
      </c>
      <c r="H1898" s="1">
        <v>65057.909999999996</v>
      </c>
      <c r="I1898" s="4">
        <v>360</v>
      </c>
      <c r="J1898" s="2" t="s">
        <v>67</v>
      </c>
      <c r="K1898" s="1">
        <f>Tabelle111[[#This Row],[Menge kg Nges]]/1000</f>
        <v>147.40379999999996</v>
      </c>
      <c r="L1898" s="1">
        <f>Tabelle111[[#This Row],[Menge kg P2O5]]/1000</f>
        <v>65.057909999999993</v>
      </c>
      <c r="M1898" s="1">
        <f>Tabelle111[[#This Row],[Menge t Nges]]/Tabelle111[[#This Row],[Anzahl Lieferscheine]]</f>
        <v>0.4094549999999999</v>
      </c>
      <c r="N1898" s="1">
        <f>Tabelle111[[#This Row],[Menge t P2O5]]/Tabelle111[[#This Row],[Anzahl Lieferscheine]]</f>
        <v>0.18071641666666666</v>
      </c>
    </row>
    <row r="1899" spans="1:14" x14ac:dyDescent="0.2">
      <c r="A1899" s="2" t="s">
        <v>32</v>
      </c>
      <c r="B1899" s="2" t="s">
        <v>32</v>
      </c>
      <c r="C1899" s="2" t="s">
        <v>6</v>
      </c>
      <c r="D1899" s="2" t="s">
        <v>7</v>
      </c>
      <c r="E1899" s="2" t="s">
        <v>13</v>
      </c>
      <c r="F1899" s="2" t="s">
        <v>61</v>
      </c>
      <c r="G1899" s="1">
        <v>43914.909999999989</v>
      </c>
      <c r="H1899" s="1">
        <v>24124.600000000002</v>
      </c>
      <c r="I1899" s="4">
        <v>172</v>
      </c>
      <c r="J1899" s="2" t="s">
        <v>67</v>
      </c>
      <c r="K1899" s="1">
        <f>Tabelle111[[#This Row],[Menge kg Nges]]/1000</f>
        <v>43.914909999999992</v>
      </c>
      <c r="L1899" s="1">
        <f>Tabelle111[[#This Row],[Menge kg P2O5]]/1000</f>
        <v>24.124600000000001</v>
      </c>
      <c r="M1899" s="1">
        <f>Tabelle111[[#This Row],[Menge t Nges]]/Tabelle111[[#This Row],[Anzahl Lieferscheine]]</f>
        <v>0.25531924418604646</v>
      </c>
      <c r="N1899" s="1">
        <f>Tabelle111[[#This Row],[Menge t P2O5]]/Tabelle111[[#This Row],[Anzahl Lieferscheine]]</f>
        <v>0.1402593023255814</v>
      </c>
    </row>
    <row r="1900" spans="1:14" x14ac:dyDescent="0.2">
      <c r="A1900" s="2" t="s">
        <v>32</v>
      </c>
      <c r="B1900" s="2" t="s">
        <v>32</v>
      </c>
      <c r="C1900" s="2" t="s">
        <v>6</v>
      </c>
      <c r="D1900" s="2" t="s">
        <v>7</v>
      </c>
      <c r="E1900" s="2" t="s">
        <v>14</v>
      </c>
      <c r="F1900" s="2" t="s">
        <v>61</v>
      </c>
      <c r="G1900" s="1">
        <v>53379.869999999988</v>
      </c>
      <c r="H1900" s="1">
        <v>28969.150000000005</v>
      </c>
      <c r="I1900" s="4">
        <v>153</v>
      </c>
      <c r="J1900" s="2" t="s">
        <v>67</v>
      </c>
      <c r="K1900" s="1">
        <f>Tabelle111[[#This Row],[Menge kg Nges]]/1000</f>
        <v>53.37986999999999</v>
      </c>
      <c r="L1900" s="1">
        <f>Tabelle111[[#This Row],[Menge kg P2O5]]/1000</f>
        <v>28.969150000000006</v>
      </c>
      <c r="M1900" s="1">
        <f>Tabelle111[[#This Row],[Menge t Nges]]/Tabelle111[[#This Row],[Anzahl Lieferscheine]]</f>
        <v>0.34888803921568623</v>
      </c>
      <c r="N1900" s="1">
        <f>Tabelle111[[#This Row],[Menge t P2O5]]/Tabelle111[[#This Row],[Anzahl Lieferscheine]]</f>
        <v>0.18934084967320267</v>
      </c>
    </row>
    <row r="1901" spans="1:14" x14ac:dyDescent="0.2">
      <c r="A1901" s="2" t="s">
        <v>32</v>
      </c>
      <c r="B1901" s="2" t="s">
        <v>32</v>
      </c>
      <c r="C1901" s="2" t="s">
        <v>6</v>
      </c>
      <c r="D1901" s="2" t="s">
        <v>15</v>
      </c>
      <c r="E1901" s="2" t="s">
        <v>8</v>
      </c>
      <c r="F1901" s="2" t="s">
        <v>61</v>
      </c>
      <c r="G1901" s="1">
        <v>9110</v>
      </c>
      <c r="H1901" s="1">
        <v>4160</v>
      </c>
      <c r="I1901" s="4">
        <v>12</v>
      </c>
      <c r="J1901" s="2" t="s">
        <v>67</v>
      </c>
      <c r="K1901" s="1">
        <f>Tabelle111[[#This Row],[Menge kg Nges]]/1000</f>
        <v>9.11</v>
      </c>
      <c r="L1901" s="1">
        <f>Tabelle111[[#This Row],[Menge kg P2O5]]/1000</f>
        <v>4.16</v>
      </c>
      <c r="M1901" s="1">
        <f>Tabelle111[[#This Row],[Menge t Nges]]/Tabelle111[[#This Row],[Anzahl Lieferscheine]]</f>
        <v>0.75916666666666666</v>
      </c>
      <c r="N1901" s="1">
        <f>Tabelle111[[#This Row],[Menge t P2O5]]/Tabelle111[[#This Row],[Anzahl Lieferscheine]]</f>
        <v>0.34666666666666668</v>
      </c>
    </row>
    <row r="1902" spans="1:14" x14ac:dyDescent="0.2">
      <c r="A1902" s="2" t="s">
        <v>32</v>
      </c>
      <c r="B1902" s="2" t="s">
        <v>32</v>
      </c>
      <c r="C1902" s="2" t="s">
        <v>6</v>
      </c>
      <c r="D1902" s="2" t="s">
        <v>15</v>
      </c>
      <c r="E1902" s="2" t="s">
        <v>16</v>
      </c>
      <c r="F1902" s="2" t="s">
        <v>61</v>
      </c>
      <c r="G1902" s="1">
        <v>9513</v>
      </c>
      <c r="H1902" s="1">
        <v>8629.880000000001</v>
      </c>
      <c r="I1902" s="4">
        <v>26</v>
      </c>
      <c r="J1902" s="2" t="s">
        <v>67</v>
      </c>
      <c r="K1902" s="1">
        <f>Tabelle111[[#This Row],[Menge kg Nges]]/1000</f>
        <v>9.5129999999999999</v>
      </c>
      <c r="L1902" s="1">
        <f>Tabelle111[[#This Row],[Menge kg P2O5]]/1000</f>
        <v>8.6298800000000018</v>
      </c>
      <c r="M1902" s="1">
        <f>Tabelle111[[#This Row],[Menge t Nges]]/Tabelle111[[#This Row],[Anzahl Lieferscheine]]</f>
        <v>0.36588461538461536</v>
      </c>
      <c r="N1902" s="1">
        <f>Tabelle111[[#This Row],[Menge t P2O5]]/Tabelle111[[#This Row],[Anzahl Lieferscheine]]</f>
        <v>0.33191846153846161</v>
      </c>
    </row>
    <row r="1903" spans="1:14" x14ac:dyDescent="0.2">
      <c r="A1903" s="2" t="s">
        <v>32</v>
      </c>
      <c r="B1903" s="2" t="s">
        <v>32</v>
      </c>
      <c r="C1903" s="2" t="s">
        <v>6</v>
      </c>
      <c r="D1903" s="2" t="s">
        <v>15</v>
      </c>
      <c r="E1903" s="2" t="s">
        <v>17</v>
      </c>
      <c r="F1903" s="2" t="s">
        <v>61</v>
      </c>
      <c r="G1903" s="1">
        <v>14826.099999999999</v>
      </c>
      <c r="H1903" s="1">
        <v>6643.43</v>
      </c>
      <c r="I1903" s="4">
        <v>57</v>
      </c>
      <c r="J1903" s="2" t="s">
        <v>67</v>
      </c>
      <c r="K1903" s="1">
        <f>Tabelle111[[#This Row],[Menge kg Nges]]/1000</f>
        <v>14.826099999999999</v>
      </c>
      <c r="L1903" s="1">
        <f>Tabelle111[[#This Row],[Menge kg P2O5]]/1000</f>
        <v>6.6434300000000004</v>
      </c>
      <c r="M1903" s="1">
        <f>Tabelle111[[#This Row],[Menge t Nges]]/Tabelle111[[#This Row],[Anzahl Lieferscheine]]</f>
        <v>0.26010701754385962</v>
      </c>
      <c r="N1903" s="1">
        <f>Tabelle111[[#This Row],[Menge t P2O5]]/Tabelle111[[#This Row],[Anzahl Lieferscheine]]</f>
        <v>0.11655140350877194</v>
      </c>
    </row>
    <row r="1904" spans="1:14" x14ac:dyDescent="0.2">
      <c r="A1904" s="2" t="s">
        <v>32</v>
      </c>
      <c r="B1904" s="2" t="s">
        <v>32</v>
      </c>
      <c r="C1904" s="2" t="s">
        <v>6</v>
      </c>
      <c r="D1904" s="2" t="s">
        <v>15</v>
      </c>
      <c r="E1904" s="2" t="s">
        <v>35</v>
      </c>
      <c r="F1904" s="2" t="s">
        <v>61</v>
      </c>
      <c r="G1904" s="1">
        <v>3595.5</v>
      </c>
      <c r="H1904" s="1">
        <v>2587.7000000000003</v>
      </c>
      <c r="I1904" s="4">
        <v>9</v>
      </c>
      <c r="J1904" s="2" t="s">
        <v>67</v>
      </c>
      <c r="K1904" s="1">
        <f>Tabelle111[[#This Row],[Menge kg Nges]]/1000</f>
        <v>3.5954999999999999</v>
      </c>
      <c r="L1904" s="1">
        <f>Tabelle111[[#This Row],[Menge kg P2O5]]/1000</f>
        <v>2.5877000000000003</v>
      </c>
      <c r="M1904" s="1">
        <f>Tabelle111[[#This Row],[Menge t Nges]]/Tabelle111[[#This Row],[Anzahl Lieferscheine]]</f>
        <v>0.39949999999999997</v>
      </c>
      <c r="N1904" s="1">
        <f>Tabelle111[[#This Row],[Menge t P2O5]]/Tabelle111[[#This Row],[Anzahl Lieferscheine]]</f>
        <v>0.28752222222222223</v>
      </c>
    </row>
    <row r="1905" spans="1:14" x14ac:dyDescent="0.2">
      <c r="A1905" s="2" t="s">
        <v>32</v>
      </c>
      <c r="B1905" s="2" t="s">
        <v>32</v>
      </c>
      <c r="C1905" s="2" t="s">
        <v>6</v>
      </c>
      <c r="D1905" s="2" t="s">
        <v>15</v>
      </c>
      <c r="E1905" s="2" t="s">
        <v>18</v>
      </c>
      <c r="F1905" s="2" t="s">
        <v>61</v>
      </c>
      <c r="G1905" s="1">
        <v>87506.00999999998</v>
      </c>
      <c r="H1905" s="1">
        <v>58631.19000000001</v>
      </c>
      <c r="I1905" s="4">
        <v>189</v>
      </c>
      <c r="J1905" s="2" t="s">
        <v>67</v>
      </c>
      <c r="K1905" s="1">
        <f>Tabelle111[[#This Row],[Menge kg Nges]]/1000</f>
        <v>87.506009999999975</v>
      </c>
      <c r="L1905" s="1">
        <f>Tabelle111[[#This Row],[Menge kg P2O5]]/1000</f>
        <v>58.631190000000011</v>
      </c>
      <c r="M1905" s="1">
        <f>Tabelle111[[#This Row],[Menge t Nges]]/Tabelle111[[#This Row],[Anzahl Lieferscheine]]</f>
        <v>0.4629947619047618</v>
      </c>
      <c r="N1905" s="1">
        <f>Tabelle111[[#This Row],[Menge t P2O5]]/Tabelle111[[#This Row],[Anzahl Lieferscheine]]</f>
        <v>0.31021793650793655</v>
      </c>
    </row>
    <row r="1906" spans="1:14" x14ac:dyDescent="0.2">
      <c r="A1906" s="2" t="s">
        <v>32</v>
      </c>
      <c r="B1906" s="2" t="s">
        <v>32</v>
      </c>
      <c r="C1906" s="2" t="s">
        <v>6</v>
      </c>
      <c r="D1906" s="2" t="s">
        <v>15</v>
      </c>
      <c r="E1906" s="2" t="s">
        <v>19</v>
      </c>
      <c r="F1906" s="2" t="s">
        <v>61</v>
      </c>
      <c r="G1906" s="1">
        <v>1916.3400000000001</v>
      </c>
      <c r="H1906" s="1">
        <v>1891.15</v>
      </c>
      <c r="I1906" s="4">
        <v>8</v>
      </c>
      <c r="J1906" s="2" t="s">
        <v>67</v>
      </c>
      <c r="K1906" s="1">
        <f>Tabelle111[[#This Row],[Menge kg Nges]]/1000</f>
        <v>1.9163400000000002</v>
      </c>
      <c r="L1906" s="1">
        <f>Tabelle111[[#This Row],[Menge kg P2O5]]/1000</f>
        <v>1.8911500000000001</v>
      </c>
      <c r="M1906" s="1">
        <f>Tabelle111[[#This Row],[Menge t Nges]]/Tabelle111[[#This Row],[Anzahl Lieferscheine]]</f>
        <v>0.23954250000000002</v>
      </c>
      <c r="N1906" s="1">
        <f>Tabelle111[[#This Row],[Menge t P2O5]]/Tabelle111[[#This Row],[Anzahl Lieferscheine]]</f>
        <v>0.23639375000000001</v>
      </c>
    </row>
    <row r="1907" spans="1:14" x14ac:dyDescent="0.2">
      <c r="A1907" s="2" t="s">
        <v>32</v>
      </c>
      <c r="B1907" s="2" t="s">
        <v>32</v>
      </c>
      <c r="C1907" s="2" t="s">
        <v>6</v>
      </c>
      <c r="D1907" s="2" t="s">
        <v>15</v>
      </c>
      <c r="E1907" s="2" t="s">
        <v>20</v>
      </c>
      <c r="F1907" s="2" t="s">
        <v>61</v>
      </c>
      <c r="G1907" s="1">
        <v>37348.720000000001</v>
      </c>
      <c r="H1907" s="1">
        <v>31298.749999999993</v>
      </c>
      <c r="I1907" s="4">
        <v>363</v>
      </c>
      <c r="J1907" s="2" t="s">
        <v>67</v>
      </c>
      <c r="K1907" s="1">
        <f>Tabelle111[[#This Row],[Menge kg Nges]]/1000</f>
        <v>37.34872</v>
      </c>
      <c r="L1907" s="1">
        <f>Tabelle111[[#This Row],[Menge kg P2O5]]/1000</f>
        <v>31.298749999999991</v>
      </c>
      <c r="M1907" s="1">
        <f>Tabelle111[[#This Row],[Menge t Nges]]/Tabelle111[[#This Row],[Anzahl Lieferscheine]]</f>
        <v>0.10288903581267218</v>
      </c>
      <c r="N1907" s="1">
        <f>Tabelle111[[#This Row],[Menge t P2O5]]/Tabelle111[[#This Row],[Anzahl Lieferscheine]]</f>
        <v>8.6222451790633578E-2</v>
      </c>
    </row>
    <row r="1908" spans="1:14" x14ac:dyDescent="0.2">
      <c r="A1908" s="2" t="s">
        <v>32</v>
      </c>
      <c r="B1908" s="2" t="s">
        <v>32</v>
      </c>
      <c r="C1908" s="2" t="s">
        <v>6</v>
      </c>
      <c r="D1908" s="2" t="s">
        <v>15</v>
      </c>
      <c r="E1908" s="2" t="s">
        <v>21</v>
      </c>
      <c r="F1908" s="2" t="s">
        <v>61</v>
      </c>
      <c r="G1908" s="1">
        <v>64642.739999999991</v>
      </c>
      <c r="H1908" s="1">
        <v>37851.5</v>
      </c>
      <c r="I1908" s="4">
        <v>171</v>
      </c>
      <c r="J1908" s="2" t="s">
        <v>67</v>
      </c>
      <c r="K1908" s="1">
        <f>Tabelle111[[#This Row],[Menge kg Nges]]/1000</f>
        <v>64.642739999999989</v>
      </c>
      <c r="L1908" s="1">
        <f>Tabelle111[[#This Row],[Menge kg P2O5]]/1000</f>
        <v>37.851500000000001</v>
      </c>
      <c r="M1908" s="1">
        <f>Tabelle111[[#This Row],[Menge t Nges]]/Tabelle111[[#This Row],[Anzahl Lieferscheine]]</f>
        <v>0.37802771929824552</v>
      </c>
      <c r="N1908" s="1">
        <f>Tabelle111[[#This Row],[Menge t P2O5]]/Tabelle111[[#This Row],[Anzahl Lieferscheine]]</f>
        <v>0.22135380116959066</v>
      </c>
    </row>
    <row r="1909" spans="1:14" x14ac:dyDescent="0.2">
      <c r="A1909" s="2" t="s">
        <v>32</v>
      </c>
      <c r="B1909" s="2" t="s">
        <v>32</v>
      </c>
      <c r="C1909" s="2" t="s">
        <v>6</v>
      </c>
      <c r="D1909" s="2" t="s">
        <v>15</v>
      </c>
      <c r="E1909" s="2" t="s">
        <v>9</v>
      </c>
      <c r="F1909" s="2" t="s">
        <v>61</v>
      </c>
      <c r="G1909" s="1">
        <v>22886.670000000002</v>
      </c>
      <c r="H1909" s="1">
        <v>11508.82</v>
      </c>
      <c r="I1909" s="4">
        <v>99</v>
      </c>
      <c r="J1909" s="2" t="s">
        <v>67</v>
      </c>
      <c r="K1909" s="1">
        <f>Tabelle111[[#This Row],[Menge kg Nges]]/1000</f>
        <v>22.886670000000002</v>
      </c>
      <c r="L1909" s="1">
        <f>Tabelle111[[#This Row],[Menge kg P2O5]]/1000</f>
        <v>11.50882</v>
      </c>
      <c r="M1909" s="1">
        <f>Tabelle111[[#This Row],[Menge t Nges]]/Tabelle111[[#This Row],[Anzahl Lieferscheine]]</f>
        <v>0.23117848484848488</v>
      </c>
      <c r="N1909" s="1">
        <f>Tabelle111[[#This Row],[Menge t P2O5]]/Tabelle111[[#This Row],[Anzahl Lieferscheine]]</f>
        <v>0.11625070707070707</v>
      </c>
    </row>
    <row r="1910" spans="1:14" x14ac:dyDescent="0.2">
      <c r="A1910" s="2" t="s">
        <v>32</v>
      </c>
      <c r="B1910" s="2" t="s">
        <v>32</v>
      </c>
      <c r="C1910" s="2" t="s">
        <v>6</v>
      </c>
      <c r="D1910" s="2" t="s">
        <v>15</v>
      </c>
      <c r="E1910" s="2" t="s">
        <v>10</v>
      </c>
      <c r="F1910" s="2" t="s">
        <v>61</v>
      </c>
      <c r="G1910" s="1">
        <v>14726.35</v>
      </c>
      <c r="H1910" s="1">
        <v>6430.4100000000017</v>
      </c>
      <c r="I1910" s="4">
        <v>37</v>
      </c>
      <c r="J1910" s="2" t="s">
        <v>67</v>
      </c>
      <c r="K1910" s="1">
        <f>Tabelle111[[#This Row],[Menge kg Nges]]/1000</f>
        <v>14.72635</v>
      </c>
      <c r="L1910" s="1">
        <f>Tabelle111[[#This Row],[Menge kg P2O5]]/1000</f>
        <v>6.430410000000002</v>
      </c>
      <c r="M1910" s="1">
        <f>Tabelle111[[#This Row],[Menge t Nges]]/Tabelle111[[#This Row],[Anzahl Lieferscheine]]</f>
        <v>0.39800945945945948</v>
      </c>
      <c r="N1910" s="1">
        <f>Tabelle111[[#This Row],[Menge t P2O5]]/Tabelle111[[#This Row],[Anzahl Lieferscheine]]</f>
        <v>0.17379486486486492</v>
      </c>
    </row>
    <row r="1911" spans="1:14" x14ac:dyDescent="0.2">
      <c r="A1911" s="2" t="s">
        <v>32</v>
      </c>
      <c r="B1911" s="2" t="s">
        <v>32</v>
      </c>
      <c r="C1911" s="2" t="s">
        <v>6</v>
      </c>
      <c r="D1911" s="2" t="s">
        <v>15</v>
      </c>
      <c r="E1911" s="2" t="s">
        <v>23</v>
      </c>
      <c r="F1911" s="2" t="s">
        <v>61</v>
      </c>
      <c r="G1911" s="1">
        <v>964</v>
      </c>
      <c r="H1911" s="1">
        <v>397.65000000000003</v>
      </c>
      <c r="I1911" s="4">
        <v>6</v>
      </c>
      <c r="J1911" s="2" t="s">
        <v>67</v>
      </c>
      <c r="K1911" s="1">
        <f>Tabelle111[[#This Row],[Menge kg Nges]]/1000</f>
        <v>0.96399999999999997</v>
      </c>
      <c r="L1911" s="1">
        <f>Tabelle111[[#This Row],[Menge kg P2O5]]/1000</f>
        <v>0.39765000000000006</v>
      </c>
      <c r="M1911" s="1">
        <f>Tabelle111[[#This Row],[Menge t Nges]]/Tabelle111[[#This Row],[Anzahl Lieferscheine]]</f>
        <v>0.16066666666666665</v>
      </c>
      <c r="N1911" s="1">
        <f>Tabelle111[[#This Row],[Menge t P2O5]]/Tabelle111[[#This Row],[Anzahl Lieferscheine]]</f>
        <v>6.6275000000000014E-2</v>
      </c>
    </row>
    <row r="1912" spans="1:14" x14ac:dyDescent="0.2">
      <c r="A1912" s="2" t="s">
        <v>32</v>
      </c>
      <c r="B1912" s="2" t="s">
        <v>32</v>
      </c>
      <c r="C1912" s="2" t="s">
        <v>6</v>
      </c>
      <c r="D1912" s="2" t="s">
        <v>15</v>
      </c>
      <c r="E1912" s="2" t="s">
        <v>12</v>
      </c>
      <c r="F1912" s="2" t="s">
        <v>61</v>
      </c>
      <c r="G1912" s="1">
        <v>1136.58</v>
      </c>
      <c r="H1912" s="1">
        <v>962.52</v>
      </c>
      <c r="I1912" s="4">
        <v>4</v>
      </c>
      <c r="J1912" s="2" t="s">
        <v>67</v>
      </c>
      <c r="K1912" s="1">
        <f>Tabelle111[[#This Row],[Menge kg Nges]]/1000</f>
        <v>1.1365799999999999</v>
      </c>
      <c r="L1912" s="1">
        <f>Tabelle111[[#This Row],[Menge kg P2O5]]/1000</f>
        <v>0.96251999999999993</v>
      </c>
      <c r="M1912" s="1">
        <f>Tabelle111[[#This Row],[Menge t Nges]]/Tabelle111[[#This Row],[Anzahl Lieferscheine]]</f>
        <v>0.28414499999999998</v>
      </c>
      <c r="N1912" s="1">
        <f>Tabelle111[[#This Row],[Menge t P2O5]]/Tabelle111[[#This Row],[Anzahl Lieferscheine]]</f>
        <v>0.24062999999999998</v>
      </c>
    </row>
    <row r="1913" spans="1:14" x14ac:dyDescent="0.2">
      <c r="A1913" s="2" t="s">
        <v>32</v>
      </c>
      <c r="B1913" s="2" t="s">
        <v>32</v>
      </c>
      <c r="C1913" s="2" t="s">
        <v>6</v>
      </c>
      <c r="D1913" s="2" t="s">
        <v>15</v>
      </c>
      <c r="E1913" s="2" t="s">
        <v>13</v>
      </c>
      <c r="F1913" s="2" t="s">
        <v>61</v>
      </c>
      <c r="G1913" s="1">
        <v>3601.54</v>
      </c>
      <c r="H1913" s="1">
        <v>2793.28</v>
      </c>
      <c r="I1913" s="4">
        <v>11</v>
      </c>
      <c r="J1913" s="2" t="s">
        <v>67</v>
      </c>
      <c r="K1913" s="1">
        <f>Tabelle111[[#This Row],[Menge kg Nges]]/1000</f>
        <v>3.60154</v>
      </c>
      <c r="L1913" s="1">
        <f>Tabelle111[[#This Row],[Menge kg P2O5]]/1000</f>
        <v>2.7932800000000002</v>
      </c>
      <c r="M1913" s="1">
        <f>Tabelle111[[#This Row],[Menge t Nges]]/Tabelle111[[#This Row],[Anzahl Lieferscheine]]</f>
        <v>0.32741272727272724</v>
      </c>
      <c r="N1913" s="1">
        <f>Tabelle111[[#This Row],[Menge t P2O5]]/Tabelle111[[#This Row],[Anzahl Lieferscheine]]</f>
        <v>0.25393454545454547</v>
      </c>
    </row>
    <row r="1914" spans="1:14" x14ac:dyDescent="0.2">
      <c r="A1914" s="2" t="s">
        <v>32</v>
      </c>
      <c r="B1914" s="2" t="s">
        <v>32</v>
      </c>
      <c r="C1914" s="2" t="s">
        <v>6</v>
      </c>
      <c r="D1914" s="2" t="s">
        <v>15</v>
      </c>
      <c r="E1914" s="2" t="s">
        <v>14</v>
      </c>
      <c r="F1914" s="2" t="s">
        <v>61</v>
      </c>
      <c r="G1914" s="1">
        <v>368</v>
      </c>
      <c r="H1914" s="1">
        <v>240</v>
      </c>
      <c r="I1914" s="4">
        <v>1</v>
      </c>
      <c r="J1914" s="2" t="s">
        <v>67</v>
      </c>
      <c r="K1914" s="1">
        <f>Tabelle111[[#This Row],[Menge kg Nges]]/1000</f>
        <v>0.36799999999999999</v>
      </c>
      <c r="L1914" s="1">
        <f>Tabelle111[[#This Row],[Menge kg P2O5]]/1000</f>
        <v>0.24</v>
      </c>
      <c r="M1914" s="1">
        <f>Tabelle111[[#This Row],[Menge t Nges]]/Tabelle111[[#This Row],[Anzahl Lieferscheine]]</f>
        <v>0.36799999999999999</v>
      </c>
      <c r="N1914" s="1">
        <f>Tabelle111[[#This Row],[Menge t P2O5]]/Tabelle111[[#This Row],[Anzahl Lieferscheine]]</f>
        <v>0.24</v>
      </c>
    </row>
    <row r="1915" spans="1:14" x14ac:dyDescent="0.2">
      <c r="A1915" s="2" t="s">
        <v>32</v>
      </c>
      <c r="B1915" s="2" t="s">
        <v>32</v>
      </c>
      <c r="C1915" s="2" t="s">
        <v>6</v>
      </c>
      <c r="D1915" s="2" t="s">
        <v>15</v>
      </c>
      <c r="E1915" s="2" t="s">
        <v>24</v>
      </c>
      <c r="F1915" s="2" t="s">
        <v>61</v>
      </c>
      <c r="G1915" s="1">
        <v>1260</v>
      </c>
      <c r="H1915" s="1">
        <v>1035</v>
      </c>
      <c r="I1915" s="4">
        <v>2</v>
      </c>
      <c r="J1915" s="2" t="s">
        <v>67</v>
      </c>
      <c r="K1915" s="1">
        <f>Tabelle111[[#This Row],[Menge kg Nges]]/1000</f>
        <v>1.26</v>
      </c>
      <c r="L1915" s="1">
        <f>Tabelle111[[#This Row],[Menge kg P2O5]]/1000</f>
        <v>1.0349999999999999</v>
      </c>
      <c r="M1915" s="1">
        <f>Tabelle111[[#This Row],[Menge t Nges]]/Tabelle111[[#This Row],[Anzahl Lieferscheine]]</f>
        <v>0.63</v>
      </c>
      <c r="N1915" s="1">
        <f>Tabelle111[[#This Row],[Menge t P2O5]]/Tabelle111[[#This Row],[Anzahl Lieferscheine]]</f>
        <v>0.51749999999999996</v>
      </c>
    </row>
    <row r="1916" spans="1:14" x14ac:dyDescent="0.2">
      <c r="A1916" s="2" t="s">
        <v>32</v>
      </c>
      <c r="B1916" s="2" t="s">
        <v>32</v>
      </c>
      <c r="C1916" s="2" t="s">
        <v>6</v>
      </c>
      <c r="D1916" s="2" t="s">
        <v>15</v>
      </c>
      <c r="E1916" s="2" t="s">
        <v>31</v>
      </c>
      <c r="F1916" s="2" t="s">
        <v>61</v>
      </c>
      <c r="G1916" s="1">
        <v>613.6</v>
      </c>
      <c r="H1916" s="1">
        <v>232.8</v>
      </c>
      <c r="I1916" s="4">
        <v>8</v>
      </c>
      <c r="J1916" s="2" t="s">
        <v>67</v>
      </c>
      <c r="K1916" s="1">
        <f>Tabelle111[[#This Row],[Menge kg Nges]]/1000</f>
        <v>0.61360000000000003</v>
      </c>
      <c r="L1916" s="1">
        <f>Tabelle111[[#This Row],[Menge kg P2O5]]/1000</f>
        <v>0.23280000000000001</v>
      </c>
      <c r="M1916" s="1">
        <f>Tabelle111[[#This Row],[Menge t Nges]]/Tabelle111[[#This Row],[Anzahl Lieferscheine]]</f>
        <v>7.6700000000000004E-2</v>
      </c>
      <c r="N1916" s="1">
        <f>Tabelle111[[#This Row],[Menge t P2O5]]/Tabelle111[[#This Row],[Anzahl Lieferscheine]]</f>
        <v>2.9100000000000001E-2</v>
      </c>
    </row>
    <row r="1917" spans="1:14" x14ac:dyDescent="0.2">
      <c r="A1917" s="2" t="s">
        <v>32</v>
      </c>
      <c r="B1917" s="2" t="s">
        <v>32</v>
      </c>
      <c r="C1917" s="2" t="s">
        <v>25</v>
      </c>
      <c r="D1917" s="2" t="s">
        <v>25</v>
      </c>
      <c r="E1917" s="2" t="s">
        <v>26</v>
      </c>
      <c r="F1917" s="2" t="s">
        <v>61</v>
      </c>
      <c r="G1917" s="1">
        <v>461265.91999999987</v>
      </c>
      <c r="H1917" s="1">
        <v>245646.40000000026</v>
      </c>
      <c r="I1917" s="4">
        <v>1423</v>
      </c>
      <c r="J1917" s="2" t="s">
        <v>67</v>
      </c>
      <c r="K1917" s="1">
        <f>Tabelle111[[#This Row],[Menge kg Nges]]/1000</f>
        <v>461.26591999999988</v>
      </c>
      <c r="L1917" s="1">
        <f>Tabelle111[[#This Row],[Menge kg P2O5]]/1000</f>
        <v>245.64640000000026</v>
      </c>
      <c r="M1917" s="1">
        <f>Tabelle111[[#This Row],[Menge t Nges]]/Tabelle111[[#This Row],[Anzahl Lieferscheine]]</f>
        <v>0.32415033028812362</v>
      </c>
      <c r="N1917" s="1">
        <f>Tabelle111[[#This Row],[Menge t P2O5]]/Tabelle111[[#This Row],[Anzahl Lieferscheine]]</f>
        <v>0.17262572030920609</v>
      </c>
    </row>
    <row r="1918" spans="1:14" x14ac:dyDescent="0.2">
      <c r="A1918" s="2" t="s">
        <v>32</v>
      </c>
      <c r="B1918" s="2" t="s">
        <v>36</v>
      </c>
      <c r="C1918" s="2" t="s">
        <v>25</v>
      </c>
      <c r="D1918" s="2" t="s">
        <v>25</v>
      </c>
      <c r="E1918" s="2" t="s">
        <v>26</v>
      </c>
      <c r="F1918" s="2" t="s">
        <v>61</v>
      </c>
      <c r="G1918" s="1">
        <v>11836.4</v>
      </c>
      <c r="H1918" s="1">
        <v>7890</v>
      </c>
      <c r="I1918" s="4">
        <v>3</v>
      </c>
      <c r="J1918" s="2" t="s">
        <v>67</v>
      </c>
      <c r="K1918" s="1">
        <f>Tabelle111[[#This Row],[Menge kg Nges]]/1000</f>
        <v>11.836399999999999</v>
      </c>
      <c r="L1918" s="1">
        <f>Tabelle111[[#This Row],[Menge kg P2O5]]/1000</f>
        <v>7.89</v>
      </c>
      <c r="M1918" s="1">
        <f>Tabelle111[[#This Row],[Menge t Nges]]/Tabelle111[[#This Row],[Anzahl Lieferscheine]]</f>
        <v>3.9454666666666665</v>
      </c>
      <c r="N1918" s="1">
        <f>Tabelle111[[#This Row],[Menge t P2O5]]/Tabelle111[[#This Row],[Anzahl Lieferscheine]]</f>
        <v>2.63</v>
      </c>
    </row>
    <row r="1919" spans="1:14" x14ac:dyDescent="0.2">
      <c r="A1919" s="2" t="s">
        <v>32</v>
      </c>
      <c r="B1919" s="2" t="s">
        <v>27</v>
      </c>
      <c r="C1919" s="2" t="s">
        <v>6</v>
      </c>
      <c r="D1919" s="2" t="s">
        <v>7</v>
      </c>
      <c r="E1919" s="2" t="s">
        <v>11</v>
      </c>
      <c r="F1919" s="2" t="s">
        <v>61</v>
      </c>
      <c r="G1919" s="1">
        <v>435</v>
      </c>
      <c r="H1919" s="1">
        <v>203</v>
      </c>
      <c r="I1919" s="4">
        <v>1</v>
      </c>
      <c r="J1919" s="2" t="s">
        <v>67</v>
      </c>
      <c r="K1919" s="1">
        <f>Tabelle111[[#This Row],[Menge kg Nges]]/1000</f>
        <v>0.435</v>
      </c>
      <c r="L1919" s="1">
        <f>Tabelle111[[#This Row],[Menge kg P2O5]]/1000</f>
        <v>0.20300000000000001</v>
      </c>
      <c r="M1919" s="1">
        <f>Tabelle111[[#This Row],[Menge t Nges]]/Tabelle111[[#This Row],[Anzahl Lieferscheine]]</f>
        <v>0.435</v>
      </c>
      <c r="N1919" s="1">
        <f>Tabelle111[[#This Row],[Menge t P2O5]]/Tabelle111[[#This Row],[Anzahl Lieferscheine]]</f>
        <v>0.20300000000000001</v>
      </c>
    </row>
    <row r="1920" spans="1:14" x14ac:dyDescent="0.2">
      <c r="A1920" s="2" t="s">
        <v>32</v>
      </c>
      <c r="B1920" s="2" t="s">
        <v>27</v>
      </c>
      <c r="C1920" s="2" t="s">
        <v>6</v>
      </c>
      <c r="D1920" s="2" t="s">
        <v>15</v>
      </c>
      <c r="E1920" s="2" t="s">
        <v>18</v>
      </c>
      <c r="F1920" s="2" t="s">
        <v>61</v>
      </c>
      <c r="G1920" s="1">
        <v>7006.09</v>
      </c>
      <c r="H1920" s="1">
        <v>4762.29</v>
      </c>
      <c r="I1920" s="4">
        <v>16</v>
      </c>
      <c r="J1920" s="2" t="s">
        <v>67</v>
      </c>
      <c r="K1920" s="1">
        <f>Tabelle111[[#This Row],[Menge kg Nges]]/1000</f>
        <v>7.0060900000000004</v>
      </c>
      <c r="L1920" s="1">
        <f>Tabelle111[[#This Row],[Menge kg P2O5]]/1000</f>
        <v>4.7622900000000001</v>
      </c>
      <c r="M1920" s="1">
        <f>Tabelle111[[#This Row],[Menge t Nges]]/Tabelle111[[#This Row],[Anzahl Lieferscheine]]</f>
        <v>0.43788062500000002</v>
      </c>
      <c r="N1920" s="1">
        <f>Tabelle111[[#This Row],[Menge t P2O5]]/Tabelle111[[#This Row],[Anzahl Lieferscheine]]</f>
        <v>0.29764312500000001</v>
      </c>
    </row>
    <row r="1921" spans="1:14" x14ac:dyDescent="0.2">
      <c r="A1921" s="2" t="s">
        <v>32</v>
      </c>
      <c r="B1921" s="2" t="s">
        <v>27</v>
      </c>
      <c r="C1921" s="2" t="s">
        <v>6</v>
      </c>
      <c r="D1921" s="2" t="s">
        <v>15</v>
      </c>
      <c r="E1921" s="2" t="s">
        <v>20</v>
      </c>
      <c r="F1921" s="2" t="s">
        <v>61</v>
      </c>
      <c r="G1921" s="1">
        <v>1944</v>
      </c>
      <c r="H1921" s="1">
        <v>1224</v>
      </c>
      <c r="I1921" s="4">
        <v>2</v>
      </c>
      <c r="J1921" s="2" t="s">
        <v>67</v>
      </c>
      <c r="K1921" s="1">
        <f>Tabelle111[[#This Row],[Menge kg Nges]]/1000</f>
        <v>1.944</v>
      </c>
      <c r="L1921" s="1">
        <f>Tabelle111[[#This Row],[Menge kg P2O5]]/1000</f>
        <v>1.224</v>
      </c>
      <c r="M1921" s="1">
        <f>Tabelle111[[#This Row],[Menge t Nges]]/Tabelle111[[#This Row],[Anzahl Lieferscheine]]</f>
        <v>0.97199999999999998</v>
      </c>
      <c r="N1921" s="1">
        <f>Tabelle111[[#This Row],[Menge t P2O5]]/Tabelle111[[#This Row],[Anzahl Lieferscheine]]</f>
        <v>0.61199999999999999</v>
      </c>
    </row>
    <row r="1922" spans="1:14" x14ac:dyDescent="0.2">
      <c r="A1922" s="2" t="s">
        <v>32</v>
      </c>
      <c r="B1922" s="2" t="s">
        <v>27</v>
      </c>
      <c r="C1922" s="2" t="s">
        <v>6</v>
      </c>
      <c r="D1922" s="2" t="s">
        <v>15</v>
      </c>
      <c r="E1922" s="2" t="s">
        <v>21</v>
      </c>
      <c r="F1922" s="2" t="s">
        <v>61</v>
      </c>
      <c r="G1922" s="1">
        <v>1768</v>
      </c>
      <c r="H1922" s="1">
        <v>1040</v>
      </c>
      <c r="I1922" s="4">
        <v>5</v>
      </c>
      <c r="J1922" s="2" t="s">
        <v>67</v>
      </c>
      <c r="K1922" s="1">
        <f>Tabelle111[[#This Row],[Menge kg Nges]]/1000</f>
        <v>1.768</v>
      </c>
      <c r="L1922" s="1">
        <f>Tabelle111[[#This Row],[Menge kg P2O5]]/1000</f>
        <v>1.04</v>
      </c>
      <c r="M1922" s="1">
        <f>Tabelle111[[#This Row],[Menge t Nges]]/Tabelle111[[#This Row],[Anzahl Lieferscheine]]</f>
        <v>0.35360000000000003</v>
      </c>
      <c r="N1922" s="1">
        <f>Tabelle111[[#This Row],[Menge t P2O5]]/Tabelle111[[#This Row],[Anzahl Lieferscheine]]</f>
        <v>0.20800000000000002</v>
      </c>
    </row>
    <row r="1923" spans="1:14" x14ac:dyDescent="0.2">
      <c r="A1923" s="2" t="s">
        <v>32</v>
      </c>
      <c r="B1923" s="2" t="s">
        <v>27</v>
      </c>
      <c r="C1923" s="2" t="s">
        <v>25</v>
      </c>
      <c r="D1923" s="2" t="s">
        <v>25</v>
      </c>
      <c r="E1923" s="2" t="s">
        <v>26</v>
      </c>
      <c r="F1923" s="2" t="s">
        <v>61</v>
      </c>
      <c r="G1923" s="1">
        <v>162975.82000000004</v>
      </c>
      <c r="H1923" s="1">
        <v>82767.520000000048</v>
      </c>
      <c r="I1923" s="4">
        <v>354</v>
      </c>
      <c r="J1923" s="2" t="s">
        <v>67</v>
      </c>
      <c r="K1923" s="1">
        <f>Tabelle111[[#This Row],[Menge kg Nges]]/1000</f>
        <v>162.97582000000003</v>
      </c>
      <c r="L1923" s="1">
        <f>Tabelle111[[#This Row],[Menge kg P2O5]]/1000</f>
        <v>82.767520000000047</v>
      </c>
      <c r="M1923" s="1">
        <f>Tabelle111[[#This Row],[Menge t Nges]]/Tabelle111[[#This Row],[Anzahl Lieferscheine]]</f>
        <v>0.46038367231638427</v>
      </c>
      <c r="N1923" s="1">
        <f>Tabelle111[[#This Row],[Menge t P2O5]]/Tabelle111[[#This Row],[Anzahl Lieferscheine]]</f>
        <v>0.23380655367231651</v>
      </c>
    </row>
    <row r="1924" spans="1:14" x14ac:dyDescent="0.2">
      <c r="A1924" s="2" t="s">
        <v>32</v>
      </c>
      <c r="B1924" s="2" t="s">
        <v>33</v>
      </c>
      <c r="C1924" s="2" t="s">
        <v>6</v>
      </c>
      <c r="D1924" s="2" t="s">
        <v>7</v>
      </c>
      <c r="E1924" s="2" t="s">
        <v>8</v>
      </c>
      <c r="F1924" s="2" t="s">
        <v>61</v>
      </c>
      <c r="G1924" s="1">
        <v>596.4</v>
      </c>
      <c r="H1924" s="1">
        <v>250.4</v>
      </c>
      <c r="I1924" s="4">
        <v>2</v>
      </c>
      <c r="J1924" s="2" t="s">
        <v>67</v>
      </c>
      <c r="K1924" s="1">
        <f>Tabelle111[[#This Row],[Menge kg Nges]]/1000</f>
        <v>0.59639999999999993</v>
      </c>
      <c r="L1924" s="1">
        <f>Tabelle111[[#This Row],[Menge kg P2O5]]/1000</f>
        <v>0.25040000000000001</v>
      </c>
      <c r="M1924" s="1">
        <f>Tabelle111[[#This Row],[Menge t Nges]]/Tabelle111[[#This Row],[Anzahl Lieferscheine]]</f>
        <v>0.29819999999999997</v>
      </c>
      <c r="N1924" s="1">
        <f>Tabelle111[[#This Row],[Menge t P2O5]]/Tabelle111[[#This Row],[Anzahl Lieferscheine]]</f>
        <v>0.12520000000000001</v>
      </c>
    </row>
    <row r="1925" spans="1:14" x14ac:dyDescent="0.2">
      <c r="A1925" s="2" t="s">
        <v>32</v>
      </c>
      <c r="B1925" s="2" t="s">
        <v>33</v>
      </c>
      <c r="C1925" s="2" t="s">
        <v>6</v>
      </c>
      <c r="D1925" s="2" t="s">
        <v>7</v>
      </c>
      <c r="E1925" s="2" t="s">
        <v>11</v>
      </c>
      <c r="F1925" s="2" t="s">
        <v>61</v>
      </c>
      <c r="G1925" s="1">
        <v>259.2</v>
      </c>
      <c r="H1925" s="1">
        <v>96</v>
      </c>
      <c r="I1925" s="4">
        <v>1</v>
      </c>
      <c r="J1925" s="2" t="s">
        <v>67</v>
      </c>
      <c r="K1925" s="1">
        <f>Tabelle111[[#This Row],[Menge kg Nges]]/1000</f>
        <v>0.25919999999999999</v>
      </c>
      <c r="L1925" s="1">
        <f>Tabelle111[[#This Row],[Menge kg P2O5]]/1000</f>
        <v>9.6000000000000002E-2</v>
      </c>
      <c r="M1925" s="1">
        <f>Tabelle111[[#This Row],[Menge t Nges]]/Tabelle111[[#This Row],[Anzahl Lieferscheine]]</f>
        <v>0.25919999999999999</v>
      </c>
      <c r="N1925" s="1">
        <f>Tabelle111[[#This Row],[Menge t P2O5]]/Tabelle111[[#This Row],[Anzahl Lieferscheine]]</f>
        <v>9.6000000000000002E-2</v>
      </c>
    </row>
    <row r="1926" spans="1:14" x14ac:dyDescent="0.2">
      <c r="A1926" s="2" t="s">
        <v>32</v>
      </c>
      <c r="B1926" s="2" t="s">
        <v>33</v>
      </c>
      <c r="C1926" s="2" t="s">
        <v>6</v>
      </c>
      <c r="D1926" s="2" t="s">
        <v>7</v>
      </c>
      <c r="E1926" s="2" t="s">
        <v>12</v>
      </c>
      <c r="F1926" s="2" t="s">
        <v>61</v>
      </c>
      <c r="G1926" s="1">
        <v>27193.5</v>
      </c>
      <c r="H1926" s="1">
        <v>15711.8</v>
      </c>
      <c r="I1926" s="4">
        <v>26</v>
      </c>
      <c r="J1926" s="2" t="s">
        <v>67</v>
      </c>
      <c r="K1926" s="1">
        <f>Tabelle111[[#This Row],[Menge kg Nges]]/1000</f>
        <v>27.1935</v>
      </c>
      <c r="L1926" s="1">
        <f>Tabelle111[[#This Row],[Menge kg P2O5]]/1000</f>
        <v>15.711799999999998</v>
      </c>
      <c r="M1926" s="1">
        <f>Tabelle111[[#This Row],[Menge t Nges]]/Tabelle111[[#This Row],[Anzahl Lieferscheine]]</f>
        <v>1.0459038461538461</v>
      </c>
      <c r="N1926" s="1">
        <f>Tabelle111[[#This Row],[Menge t P2O5]]/Tabelle111[[#This Row],[Anzahl Lieferscheine]]</f>
        <v>0.60429999999999995</v>
      </c>
    </row>
    <row r="1927" spans="1:14" x14ac:dyDescent="0.2">
      <c r="A1927" s="2" t="s">
        <v>32</v>
      </c>
      <c r="B1927" s="2" t="s">
        <v>33</v>
      </c>
      <c r="C1927" s="2" t="s">
        <v>6</v>
      </c>
      <c r="D1927" s="2" t="s">
        <v>7</v>
      </c>
      <c r="E1927" s="2" t="s">
        <v>14</v>
      </c>
      <c r="F1927" s="2" t="s">
        <v>61</v>
      </c>
      <c r="G1927" s="1">
        <v>346.5</v>
      </c>
      <c r="H1927" s="1">
        <v>168</v>
      </c>
      <c r="I1927" s="4">
        <v>1</v>
      </c>
      <c r="J1927" s="2" t="s">
        <v>67</v>
      </c>
      <c r="K1927" s="1">
        <f>Tabelle111[[#This Row],[Menge kg Nges]]/1000</f>
        <v>0.34649999999999997</v>
      </c>
      <c r="L1927" s="1">
        <f>Tabelle111[[#This Row],[Menge kg P2O5]]/1000</f>
        <v>0.16800000000000001</v>
      </c>
      <c r="M1927" s="1">
        <f>Tabelle111[[#This Row],[Menge t Nges]]/Tabelle111[[#This Row],[Anzahl Lieferscheine]]</f>
        <v>0.34649999999999997</v>
      </c>
      <c r="N1927" s="1">
        <f>Tabelle111[[#This Row],[Menge t P2O5]]/Tabelle111[[#This Row],[Anzahl Lieferscheine]]</f>
        <v>0.16800000000000001</v>
      </c>
    </row>
    <row r="1928" spans="1:14" x14ac:dyDescent="0.2">
      <c r="A1928" s="2" t="s">
        <v>32</v>
      </c>
      <c r="B1928" s="2" t="s">
        <v>33</v>
      </c>
      <c r="C1928" s="2" t="s">
        <v>6</v>
      </c>
      <c r="D1928" s="2" t="s">
        <v>15</v>
      </c>
      <c r="E1928" s="2" t="s">
        <v>8</v>
      </c>
      <c r="F1928" s="2" t="s">
        <v>61</v>
      </c>
      <c r="G1928" s="1">
        <v>1067.5</v>
      </c>
      <c r="H1928" s="1">
        <v>457.5</v>
      </c>
      <c r="I1928" s="4">
        <v>3</v>
      </c>
      <c r="J1928" s="2" t="s">
        <v>67</v>
      </c>
      <c r="K1928" s="1">
        <f>Tabelle111[[#This Row],[Menge kg Nges]]/1000</f>
        <v>1.0674999999999999</v>
      </c>
      <c r="L1928" s="1">
        <f>Tabelle111[[#This Row],[Menge kg P2O5]]/1000</f>
        <v>0.45750000000000002</v>
      </c>
      <c r="M1928" s="1">
        <f>Tabelle111[[#This Row],[Menge t Nges]]/Tabelle111[[#This Row],[Anzahl Lieferscheine]]</f>
        <v>0.35583333333333328</v>
      </c>
      <c r="N1928" s="1">
        <f>Tabelle111[[#This Row],[Menge t P2O5]]/Tabelle111[[#This Row],[Anzahl Lieferscheine]]</f>
        <v>0.1525</v>
      </c>
    </row>
    <row r="1929" spans="1:14" x14ac:dyDescent="0.2">
      <c r="A1929" s="2" t="s">
        <v>32</v>
      </c>
      <c r="B1929" s="2" t="s">
        <v>33</v>
      </c>
      <c r="C1929" s="2" t="s">
        <v>6</v>
      </c>
      <c r="D1929" s="2" t="s">
        <v>15</v>
      </c>
      <c r="E1929" s="2" t="s">
        <v>18</v>
      </c>
      <c r="F1929" s="2" t="s">
        <v>61</v>
      </c>
      <c r="G1929" s="1">
        <v>160</v>
      </c>
      <c r="H1929" s="1">
        <v>112</v>
      </c>
      <c r="I1929" s="4">
        <v>1</v>
      </c>
      <c r="J1929" s="2" t="s">
        <v>67</v>
      </c>
      <c r="K1929" s="1">
        <f>Tabelle111[[#This Row],[Menge kg Nges]]/1000</f>
        <v>0.16</v>
      </c>
      <c r="L1929" s="1">
        <f>Tabelle111[[#This Row],[Menge kg P2O5]]/1000</f>
        <v>0.112</v>
      </c>
      <c r="M1929" s="1">
        <f>Tabelle111[[#This Row],[Menge t Nges]]/Tabelle111[[#This Row],[Anzahl Lieferscheine]]</f>
        <v>0.16</v>
      </c>
      <c r="N1929" s="1">
        <f>Tabelle111[[#This Row],[Menge t P2O5]]/Tabelle111[[#This Row],[Anzahl Lieferscheine]]</f>
        <v>0.112</v>
      </c>
    </row>
    <row r="1930" spans="1:14" x14ac:dyDescent="0.2">
      <c r="A1930" s="2" t="s">
        <v>32</v>
      </c>
      <c r="B1930" s="2" t="s">
        <v>33</v>
      </c>
      <c r="C1930" s="2" t="s">
        <v>6</v>
      </c>
      <c r="D1930" s="2" t="s">
        <v>15</v>
      </c>
      <c r="E1930" s="2" t="s">
        <v>19</v>
      </c>
      <c r="F1930" s="2" t="s">
        <v>61</v>
      </c>
      <c r="G1930" s="1">
        <v>283.70999999999998</v>
      </c>
      <c r="H1930" s="1">
        <v>269.5</v>
      </c>
      <c r="I1930" s="4">
        <v>2</v>
      </c>
      <c r="J1930" s="2" t="s">
        <v>67</v>
      </c>
      <c r="K1930" s="1">
        <f>Tabelle111[[#This Row],[Menge kg Nges]]/1000</f>
        <v>0.28370999999999996</v>
      </c>
      <c r="L1930" s="1">
        <f>Tabelle111[[#This Row],[Menge kg P2O5]]/1000</f>
        <v>0.26950000000000002</v>
      </c>
      <c r="M1930" s="1">
        <f>Tabelle111[[#This Row],[Menge t Nges]]/Tabelle111[[#This Row],[Anzahl Lieferscheine]]</f>
        <v>0.14185499999999998</v>
      </c>
      <c r="N1930" s="1">
        <f>Tabelle111[[#This Row],[Menge t P2O5]]/Tabelle111[[#This Row],[Anzahl Lieferscheine]]</f>
        <v>0.13475000000000001</v>
      </c>
    </row>
    <row r="1931" spans="1:14" x14ac:dyDescent="0.2">
      <c r="A1931" s="2" t="s">
        <v>32</v>
      </c>
      <c r="B1931" s="2" t="s">
        <v>33</v>
      </c>
      <c r="C1931" s="2" t="s">
        <v>6</v>
      </c>
      <c r="D1931" s="2" t="s">
        <v>15</v>
      </c>
      <c r="E1931" s="2" t="s">
        <v>20</v>
      </c>
      <c r="F1931" s="2" t="s">
        <v>61</v>
      </c>
      <c r="G1931" s="1">
        <v>507</v>
      </c>
      <c r="H1931" s="1">
        <v>767</v>
      </c>
      <c r="I1931" s="4">
        <v>7</v>
      </c>
      <c r="J1931" s="2" t="s">
        <v>67</v>
      </c>
      <c r="K1931" s="1">
        <f>Tabelle111[[#This Row],[Menge kg Nges]]/1000</f>
        <v>0.50700000000000001</v>
      </c>
      <c r="L1931" s="1">
        <f>Tabelle111[[#This Row],[Menge kg P2O5]]/1000</f>
        <v>0.76700000000000002</v>
      </c>
      <c r="M1931" s="1">
        <f>Tabelle111[[#This Row],[Menge t Nges]]/Tabelle111[[#This Row],[Anzahl Lieferscheine]]</f>
        <v>7.2428571428571425E-2</v>
      </c>
      <c r="N1931" s="1">
        <f>Tabelle111[[#This Row],[Menge t P2O5]]/Tabelle111[[#This Row],[Anzahl Lieferscheine]]</f>
        <v>0.10957142857142857</v>
      </c>
    </row>
    <row r="1932" spans="1:14" x14ac:dyDescent="0.2">
      <c r="A1932" s="2" t="s">
        <v>32</v>
      </c>
      <c r="B1932" s="2" t="s">
        <v>33</v>
      </c>
      <c r="C1932" s="2" t="s">
        <v>25</v>
      </c>
      <c r="D1932" s="2" t="s">
        <v>25</v>
      </c>
      <c r="E1932" s="2" t="s">
        <v>26</v>
      </c>
      <c r="F1932" s="2" t="s">
        <v>61</v>
      </c>
      <c r="G1932" s="1">
        <v>4014.96</v>
      </c>
      <c r="H1932" s="1">
        <v>1888.34</v>
      </c>
      <c r="I1932" s="4">
        <v>18</v>
      </c>
      <c r="J1932" s="2" t="s">
        <v>67</v>
      </c>
      <c r="K1932" s="1">
        <f>Tabelle111[[#This Row],[Menge kg Nges]]/1000</f>
        <v>4.0149600000000003</v>
      </c>
      <c r="L1932" s="1">
        <f>Tabelle111[[#This Row],[Menge kg P2O5]]/1000</f>
        <v>1.8883399999999999</v>
      </c>
      <c r="M1932" s="1">
        <f>Tabelle111[[#This Row],[Menge t Nges]]/Tabelle111[[#This Row],[Anzahl Lieferscheine]]</f>
        <v>0.22305333333333335</v>
      </c>
      <c r="N1932" s="1">
        <f>Tabelle111[[#This Row],[Menge t P2O5]]/Tabelle111[[#This Row],[Anzahl Lieferscheine]]</f>
        <v>0.10490777777777777</v>
      </c>
    </row>
    <row r="1933" spans="1:14" x14ac:dyDescent="0.2">
      <c r="A1933" s="2" t="s">
        <v>32</v>
      </c>
      <c r="B1933" s="2" t="s">
        <v>49</v>
      </c>
      <c r="C1933" s="2" t="s">
        <v>25</v>
      </c>
      <c r="D1933" s="2" t="s">
        <v>25</v>
      </c>
      <c r="E1933" s="2" t="s">
        <v>26</v>
      </c>
      <c r="F1933" s="2" t="s">
        <v>61</v>
      </c>
      <c r="G1933" s="1">
        <v>47.88</v>
      </c>
      <c r="H1933" s="1">
        <v>21.96</v>
      </c>
      <c r="I1933" s="4">
        <v>2</v>
      </c>
      <c r="J1933" s="2" t="s">
        <v>67</v>
      </c>
      <c r="K1933" s="1">
        <f>Tabelle111[[#This Row],[Menge kg Nges]]/1000</f>
        <v>4.7880000000000006E-2</v>
      </c>
      <c r="L1933" s="1">
        <f>Tabelle111[[#This Row],[Menge kg P2O5]]/1000</f>
        <v>2.196E-2</v>
      </c>
      <c r="M1933" s="1">
        <f>Tabelle111[[#This Row],[Menge t Nges]]/Tabelle111[[#This Row],[Anzahl Lieferscheine]]</f>
        <v>2.3940000000000003E-2</v>
      </c>
      <c r="N1933" s="1">
        <f>Tabelle111[[#This Row],[Menge t P2O5]]/Tabelle111[[#This Row],[Anzahl Lieferscheine]]</f>
        <v>1.098E-2</v>
      </c>
    </row>
    <row r="1934" spans="1:14" x14ac:dyDescent="0.2">
      <c r="A1934" s="2" t="s">
        <v>32</v>
      </c>
      <c r="B1934" s="2" t="s">
        <v>47</v>
      </c>
      <c r="C1934" s="2" t="s">
        <v>25</v>
      </c>
      <c r="D1934" s="2" t="s">
        <v>25</v>
      </c>
      <c r="E1934" s="2" t="s">
        <v>26</v>
      </c>
      <c r="F1934" s="2" t="s">
        <v>61</v>
      </c>
      <c r="G1934" s="1">
        <v>0</v>
      </c>
      <c r="H1934" s="1">
        <v>470.56</v>
      </c>
      <c r="I1934" s="4">
        <v>2</v>
      </c>
      <c r="J1934" s="2" t="s">
        <v>67</v>
      </c>
      <c r="K1934" s="1">
        <f>Tabelle111[[#This Row],[Menge kg Nges]]/1000</f>
        <v>0</v>
      </c>
      <c r="L1934" s="1">
        <f>Tabelle111[[#This Row],[Menge kg P2O5]]/1000</f>
        <v>0.47055999999999998</v>
      </c>
      <c r="M1934" s="1">
        <f>Tabelle111[[#This Row],[Menge t Nges]]/Tabelle111[[#This Row],[Anzahl Lieferscheine]]</f>
        <v>0</v>
      </c>
      <c r="N1934" s="1">
        <f>Tabelle111[[#This Row],[Menge t P2O5]]/Tabelle111[[#This Row],[Anzahl Lieferscheine]]</f>
        <v>0.23527999999999999</v>
      </c>
    </row>
    <row r="1935" spans="1:14" x14ac:dyDescent="0.2">
      <c r="A1935" s="2" t="s">
        <v>32</v>
      </c>
      <c r="B1935" s="2" t="s">
        <v>34</v>
      </c>
      <c r="C1935" s="2" t="s">
        <v>6</v>
      </c>
      <c r="D1935" s="2" t="s">
        <v>7</v>
      </c>
      <c r="E1935" s="2" t="s">
        <v>9</v>
      </c>
      <c r="F1935" s="2" t="s">
        <v>61</v>
      </c>
      <c r="G1935" s="1">
        <v>1155</v>
      </c>
      <c r="H1935" s="1">
        <v>472.5</v>
      </c>
      <c r="I1935" s="4">
        <v>4</v>
      </c>
      <c r="J1935" s="2" t="s">
        <v>67</v>
      </c>
      <c r="K1935" s="1">
        <f>Tabelle111[[#This Row],[Menge kg Nges]]/1000</f>
        <v>1.155</v>
      </c>
      <c r="L1935" s="1">
        <f>Tabelle111[[#This Row],[Menge kg P2O5]]/1000</f>
        <v>0.47249999999999998</v>
      </c>
      <c r="M1935" s="1">
        <f>Tabelle111[[#This Row],[Menge t Nges]]/Tabelle111[[#This Row],[Anzahl Lieferscheine]]</f>
        <v>0.28875000000000001</v>
      </c>
      <c r="N1935" s="1">
        <f>Tabelle111[[#This Row],[Menge t P2O5]]/Tabelle111[[#This Row],[Anzahl Lieferscheine]]</f>
        <v>0.11812499999999999</v>
      </c>
    </row>
    <row r="1936" spans="1:14" x14ac:dyDescent="0.2">
      <c r="A1936" s="2" t="s">
        <v>32</v>
      </c>
      <c r="B1936" s="2" t="s">
        <v>34</v>
      </c>
      <c r="C1936" s="2" t="s">
        <v>6</v>
      </c>
      <c r="D1936" s="2" t="s">
        <v>7</v>
      </c>
      <c r="E1936" s="2" t="s">
        <v>10</v>
      </c>
      <c r="F1936" s="2" t="s">
        <v>61</v>
      </c>
      <c r="G1936" s="1">
        <v>1255.0999999999999</v>
      </c>
      <c r="H1936" s="1">
        <v>497.29999999999995</v>
      </c>
      <c r="I1936" s="4">
        <v>4</v>
      </c>
      <c r="J1936" s="2" t="s">
        <v>67</v>
      </c>
      <c r="K1936" s="1">
        <f>Tabelle111[[#This Row],[Menge kg Nges]]/1000</f>
        <v>1.2550999999999999</v>
      </c>
      <c r="L1936" s="1">
        <f>Tabelle111[[#This Row],[Menge kg P2O5]]/1000</f>
        <v>0.49729999999999996</v>
      </c>
      <c r="M1936" s="1">
        <f>Tabelle111[[#This Row],[Menge t Nges]]/Tabelle111[[#This Row],[Anzahl Lieferscheine]]</f>
        <v>0.31377499999999997</v>
      </c>
      <c r="N1936" s="1">
        <f>Tabelle111[[#This Row],[Menge t P2O5]]/Tabelle111[[#This Row],[Anzahl Lieferscheine]]</f>
        <v>0.12432499999999999</v>
      </c>
    </row>
    <row r="1937" spans="1:14" x14ac:dyDescent="0.2">
      <c r="A1937" s="2" t="s">
        <v>32</v>
      </c>
      <c r="B1937" s="2" t="s">
        <v>34</v>
      </c>
      <c r="C1937" s="2" t="s">
        <v>6</v>
      </c>
      <c r="D1937" s="2" t="s">
        <v>7</v>
      </c>
      <c r="E1937" s="2" t="s">
        <v>11</v>
      </c>
      <c r="F1937" s="2" t="s">
        <v>61</v>
      </c>
      <c r="G1937" s="1">
        <v>5125.76</v>
      </c>
      <c r="H1937" s="1">
        <v>2627.95</v>
      </c>
      <c r="I1937" s="4">
        <v>7</v>
      </c>
      <c r="J1937" s="2" t="s">
        <v>67</v>
      </c>
      <c r="K1937" s="1">
        <f>Tabelle111[[#This Row],[Menge kg Nges]]/1000</f>
        <v>5.1257600000000005</v>
      </c>
      <c r="L1937" s="1">
        <f>Tabelle111[[#This Row],[Menge kg P2O5]]/1000</f>
        <v>2.6279499999999998</v>
      </c>
      <c r="M1937" s="1">
        <f>Tabelle111[[#This Row],[Menge t Nges]]/Tabelle111[[#This Row],[Anzahl Lieferscheine]]</f>
        <v>0.73225142857142866</v>
      </c>
      <c r="N1937" s="1">
        <f>Tabelle111[[#This Row],[Menge t P2O5]]/Tabelle111[[#This Row],[Anzahl Lieferscheine]]</f>
        <v>0.37542142857142852</v>
      </c>
    </row>
    <row r="1938" spans="1:14" x14ac:dyDescent="0.2">
      <c r="A1938" s="2" t="s">
        <v>32</v>
      </c>
      <c r="B1938" s="2" t="s">
        <v>34</v>
      </c>
      <c r="C1938" s="2" t="s">
        <v>6</v>
      </c>
      <c r="D1938" s="2" t="s">
        <v>7</v>
      </c>
      <c r="E1938" s="2" t="s">
        <v>12</v>
      </c>
      <c r="F1938" s="2" t="s">
        <v>61</v>
      </c>
      <c r="G1938" s="1">
        <v>618</v>
      </c>
      <c r="H1938" s="1">
        <v>245.85</v>
      </c>
      <c r="I1938" s="4">
        <v>3</v>
      </c>
      <c r="J1938" s="2" t="s">
        <v>67</v>
      </c>
      <c r="K1938" s="1">
        <f>Tabelle111[[#This Row],[Menge kg Nges]]/1000</f>
        <v>0.61799999999999999</v>
      </c>
      <c r="L1938" s="1">
        <f>Tabelle111[[#This Row],[Menge kg P2O5]]/1000</f>
        <v>0.24584999999999999</v>
      </c>
      <c r="M1938" s="1">
        <f>Tabelle111[[#This Row],[Menge t Nges]]/Tabelle111[[#This Row],[Anzahl Lieferscheine]]</f>
        <v>0.20599999999999999</v>
      </c>
      <c r="N1938" s="1">
        <f>Tabelle111[[#This Row],[Menge t P2O5]]/Tabelle111[[#This Row],[Anzahl Lieferscheine]]</f>
        <v>8.1949999999999995E-2</v>
      </c>
    </row>
    <row r="1939" spans="1:14" x14ac:dyDescent="0.2">
      <c r="A1939" s="2" t="s">
        <v>32</v>
      </c>
      <c r="B1939" s="2" t="s">
        <v>34</v>
      </c>
      <c r="C1939" s="2" t="s">
        <v>6</v>
      </c>
      <c r="D1939" s="2" t="s">
        <v>7</v>
      </c>
      <c r="E1939" s="2" t="s">
        <v>13</v>
      </c>
      <c r="F1939" s="2" t="s">
        <v>61</v>
      </c>
      <c r="G1939" s="1">
        <v>590</v>
      </c>
      <c r="H1939" s="1">
        <v>326</v>
      </c>
      <c r="I1939" s="4">
        <v>3</v>
      </c>
      <c r="J1939" s="2" t="s">
        <v>67</v>
      </c>
      <c r="K1939" s="1">
        <f>Tabelle111[[#This Row],[Menge kg Nges]]/1000</f>
        <v>0.59</v>
      </c>
      <c r="L1939" s="1">
        <f>Tabelle111[[#This Row],[Menge kg P2O5]]/1000</f>
        <v>0.32600000000000001</v>
      </c>
      <c r="M1939" s="1">
        <f>Tabelle111[[#This Row],[Menge t Nges]]/Tabelle111[[#This Row],[Anzahl Lieferscheine]]</f>
        <v>0.19666666666666666</v>
      </c>
      <c r="N1939" s="1">
        <f>Tabelle111[[#This Row],[Menge t P2O5]]/Tabelle111[[#This Row],[Anzahl Lieferscheine]]</f>
        <v>0.10866666666666668</v>
      </c>
    </row>
    <row r="1940" spans="1:14" x14ac:dyDescent="0.2">
      <c r="A1940" s="2" t="s">
        <v>32</v>
      </c>
      <c r="B1940" s="2" t="s">
        <v>34</v>
      </c>
      <c r="C1940" s="2" t="s">
        <v>6</v>
      </c>
      <c r="D1940" s="2" t="s">
        <v>7</v>
      </c>
      <c r="E1940" s="2" t="s">
        <v>14</v>
      </c>
      <c r="F1940" s="2" t="s">
        <v>61</v>
      </c>
      <c r="G1940" s="1">
        <v>500</v>
      </c>
      <c r="H1940" s="1">
        <v>220</v>
      </c>
      <c r="I1940" s="4">
        <v>2</v>
      </c>
      <c r="J1940" s="2" t="s">
        <v>67</v>
      </c>
      <c r="K1940" s="1">
        <f>Tabelle111[[#This Row],[Menge kg Nges]]/1000</f>
        <v>0.5</v>
      </c>
      <c r="L1940" s="1">
        <f>Tabelle111[[#This Row],[Menge kg P2O5]]/1000</f>
        <v>0.22</v>
      </c>
      <c r="M1940" s="1">
        <f>Tabelle111[[#This Row],[Menge t Nges]]/Tabelle111[[#This Row],[Anzahl Lieferscheine]]</f>
        <v>0.25</v>
      </c>
      <c r="N1940" s="1">
        <f>Tabelle111[[#This Row],[Menge t P2O5]]/Tabelle111[[#This Row],[Anzahl Lieferscheine]]</f>
        <v>0.11</v>
      </c>
    </row>
    <row r="1941" spans="1:14" x14ac:dyDescent="0.2">
      <c r="A1941" s="2" t="s">
        <v>32</v>
      </c>
      <c r="B1941" s="2" t="s">
        <v>34</v>
      </c>
      <c r="C1941" s="2" t="s">
        <v>6</v>
      </c>
      <c r="D1941" s="2" t="s">
        <v>15</v>
      </c>
      <c r="E1941" s="2" t="s">
        <v>18</v>
      </c>
      <c r="F1941" s="2" t="s">
        <v>61</v>
      </c>
      <c r="G1941" s="1">
        <v>1396.62</v>
      </c>
      <c r="H1941" s="1">
        <v>881.43999999999994</v>
      </c>
      <c r="I1941" s="4">
        <v>5</v>
      </c>
      <c r="J1941" s="2" t="s">
        <v>67</v>
      </c>
      <c r="K1941" s="1">
        <f>Tabelle111[[#This Row],[Menge kg Nges]]/1000</f>
        <v>1.39662</v>
      </c>
      <c r="L1941" s="1">
        <f>Tabelle111[[#This Row],[Menge kg P2O5]]/1000</f>
        <v>0.88143999999999989</v>
      </c>
      <c r="M1941" s="1">
        <f>Tabelle111[[#This Row],[Menge t Nges]]/Tabelle111[[#This Row],[Anzahl Lieferscheine]]</f>
        <v>0.27932400000000002</v>
      </c>
      <c r="N1941" s="1">
        <f>Tabelle111[[#This Row],[Menge t P2O5]]/Tabelle111[[#This Row],[Anzahl Lieferscheine]]</f>
        <v>0.17628799999999997</v>
      </c>
    </row>
    <row r="1942" spans="1:14" x14ac:dyDescent="0.2">
      <c r="A1942" s="2" t="s">
        <v>32</v>
      </c>
      <c r="B1942" s="2" t="s">
        <v>34</v>
      </c>
      <c r="C1942" s="2" t="s">
        <v>6</v>
      </c>
      <c r="D1942" s="2" t="s">
        <v>15</v>
      </c>
      <c r="E1942" s="2" t="s">
        <v>20</v>
      </c>
      <c r="F1942" s="2" t="s">
        <v>61</v>
      </c>
      <c r="G1942" s="1">
        <v>1950.02</v>
      </c>
      <c r="H1942" s="1">
        <v>1510.3</v>
      </c>
      <c r="I1942" s="4">
        <v>11</v>
      </c>
      <c r="J1942" s="2" t="s">
        <v>67</v>
      </c>
      <c r="K1942" s="1">
        <f>Tabelle111[[#This Row],[Menge kg Nges]]/1000</f>
        <v>1.9500200000000001</v>
      </c>
      <c r="L1942" s="1">
        <f>Tabelle111[[#This Row],[Menge kg P2O5]]/1000</f>
        <v>1.5103</v>
      </c>
      <c r="M1942" s="1">
        <f>Tabelle111[[#This Row],[Menge t Nges]]/Tabelle111[[#This Row],[Anzahl Lieferscheine]]</f>
        <v>0.17727454545454546</v>
      </c>
      <c r="N1942" s="1">
        <f>Tabelle111[[#This Row],[Menge t P2O5]]/Tabelle111[[#This Row],[Anzahl Lieferscheine]]</f>
        <v>0.13730000000000001</v>
      </c>
    </row>
    <row r="1943" spans="1:14" x14ac:dyDescent="0.2">
      <c r="A1943" s="2" t="s">
        <v>32</v>
      </c>
      <c r="B1943" s="2" t="s">
        <v>34</v>
      </c>
      <c r="C1943" s="2" t="s">
        <v>6</v>
      </c>
      <c r="D1943" s="2" t="s">
        <v>15</v>
      </c>
      <c r="E1943" s="2" t="s">
        <v>9</v>
      </c>
      <c r="F1943" s="2" t="s">
        <v>61</v>
      </c>
      <c r="G1943" s="1">
        <v>224.1</v>
      </c>
      <c r="H1943" s="1">
        <v>140.4</v>
      </c>
      <c r="I1943" s="4">
        <v>4</v>
      </c>
      <c r="J1943" s="2" t="s">
        <v>67</v>
      </c>
      <c r="K1943" s="1">
        <f>Tabelle111[[#This Row],[Menge kg Nges]]/1000</f>
        <v>0.22409999999999999</v>
      </c>
      <c r="L1943" s="1">
        <f>Tabelle111[[#This Row],[Menge kg P2O5]]/1000</f>
        <v>0.1404</v>
      </c>
      <c r="M1943" s="1">
        <f>Tabelle111[[#This Row],[Menge t Nges]]/Tabelle111[[#This Row],[Anzahl Lieferscheine]]</f>
        <v>5.6024999999999998E-2</v>
      </c>
      <c r="N1943" s="1">
        <f>Tabelle111[[#This Row],[Menge t P2O5]]/Tabelle111[[#This Row],[Anzahl Lieferscheine]]</f>
        <v>3.5099999999999999E-2</v>
      </c>
    </row>
    <row r="1944" spans="1:14" x14ac:dyDescent="0.2">
      <c r="A1944" s="2" t="s">
        <v>32</v>
      </c>
      <c r="B1944" s="2" t="s">
        <v>34</v>
      </c>
      <c r="C1944" s="2" t="s">
        <v>6</v>
      </c>
      <c r="D1944" s="2" t="s">
        <v>15</v>
      </c>
      <c r="E1944" s="2" t="s">
        <v>10</v>
      </c>
      <c r="F1944" s="2" t="s">
        <v>61</v>
      </c>
      <c r="G1944" s="1">
        <v>283.5</v>
      </c>
      <c r="H1944" s="1">
        <v>121.1</v>
      </c>
      <c r="I1944" s="4">
        <v>1</v>
      </c>
      <c r="J1944" s="2" t="s">
        <v>67</v>
      </c>
      <c r="K1944" s="1">
        <f>Tabelle111[[#This Row],[Menge kg Nges]]/1000</f>
        <v>0.28349999999999997</v>
      </c>
      <c r="L1944" s="1">
        <f>Tabelle111[[#This Row],[Menge kg P2O5]]/1000</f>
        <v>0.1211</v>
      </c>
      <c r="M1944" s="1">
        <f>Tabelle111[[#This Row],[Menge t Nges]]/Tabelle111[[#This Row],[Anzahl Lieferscheine]]</f>
        <v>0.28349999999999997</v>
      </c>
      <c r="N1944" s="1">
        <f>Tabelle111[[#This Row],[Menge t P2O5]]/Tabelle111[[#This Row],[Anzahl Lieferscheine]]</f>
        <v>0.1211</v>
      </c>
    </row>
    <row r="1945" spans="1:14" x14ac:dyDescent="0.2">
      <c r="A1945" s="2" t="s">
        <v>32</v>
      </c>
      <c r="B1945" s="2" t="s">
        <v>34</v>
      </c>
      <c r="C1945" s="2" t="s">
        <v>25</v>
      </c>
      <c r="D1945" s="2" t="s">
        <v>25</v>
      </c>
      <c r="E1945" s="2" t="s">
        <v>26</v>
      </c>
      <c r="F1945" s="2" t="s">
        <v>61</v>
      </c>
      <c r="G1945" s="1">
        <v>29688.32</v>
      </c>
      <c r="H1945" s="1">
        <v>18761.7</v>
      </c>
      <c r="I1945" s="4">
        <v>50</v>
      </c>
      <c r="J1945" s="2" t="s">
        <v>67</v>
      </c>
      <c r="K1945" s="1">
        <f>Tabelle111[[#This Row],[Menge kg Nges]]/1000</f>
        <v>29.688320000000001</v>
      </c>
      <c r="L1945" s="1">
        <f>Tabelle111[[#This Row],[Menge kg P2O5]]/1000</f>
        <v>18.761700000000001</v>
      </c>
      <c r="M1945" s="1">
        <f>Tabelle111[[#This Row],[Menge t Nges]]/Tabelle111[[#This Row],[Anzahl Lieferscheine]]</f>
        <v>0.59376640000000003</v>
      </c>
      <c r="N1945" s="1">
        <f>Tabelle111[[#This Row],[Menge t P2O5]]/Tabelle111[[#This Row],[Anzahl Lieferscheine]]</f>
        <v>0.37523400000000001</v>
      </c>
    </row>
    <row r="1946" spans="1:14" x14ac:dyDescent="0.2">
      <c r="A1946" s="2" t="s">
        <v>32</v>
      </c>
      <c r="B1946" s="2" t="s">
        <v>37</v>
      </c>
      <c r="C1946" s="2" t="s">
        <v>6</v>
      </c>
      <c r="D1946" s="2" t="s">
        <v>7</v>
      </c>
      <c r="E1946" s="2" t="s">
        <v>12</v>
      </c>
      <c r="F1946" s="2" t="s">
        <v>61</v>
      </c>
      <c r="G1946" s="1">
        <v>150</v>
      </c>
      <c r="H1946" s="1">
        <v>75</v>
      </c>
      <c r="I1946" s="4">
        <v>1</v>
      </c>
      <c r="J1946" s="2" t="s">
        <v>67</v>
      </c>
      <c r="K1946" s="1">
        <f>Tabelle111[[#This Row],[Menge kg Nges]]/1000</f>
        <v>0.15</v>
      </c>
      <c r="L1946" s="1">
        <f>Tabelle111[[#This Row],[Menge kg P2O5]]/1000</f>
        <v>7.4999999999999997E-2</v>
      </c>
      <c r="M1946" s="1">
        <f>Tabelle111[[#This Row],[Menge t Nges]]/Tabelle111[[#This Row],[Anzahl Lieferscheine]]</f>
        <v>0.15</v>
      </c>
      <c r="N1946" s="1">
        <f>Tabelle111[[#This Row],[Menge t P2O5]]/Tabelle111[[#This Row],[Anzahl Lieferscheine]]</f>
        <v>7.4999999999999997E-2</v>
      </c>
    </row>
    <row r="1947" spans="1:14" x14ac:dyDescent="0.2">
      <c r="A1947" s="2" t="s">
        <v>32</v>
      </c>
      <c r="B1947" s="2" t="s">
        <v>37</v>
      </c>
      <c r="C1947" s="2" t="s">
        <v>25</v>
      </c>
      <c r="D1947" s="2" t="s">
        <v>25</v>
      </c>
      <c r="E1947" s="2" t="s">
        <v>26</v>
      </c>
      <c r="F1947" s="2" t="s">
        <v>61</v>
      </c>
      <c r="G1947" s="1">
        <v>4997.9500000000007</v>
      </c>
      <c r="H1947" s="1">
        <v>2722.82</v>
      </c>
      <c r="I1947" s="4">
        <v>43</v>
      </c>
      <c r="J1947" s="2" t="s">
        <v>67</v>
      </c>
      <c r="K1947" s="1">
        <f>Tabelle111[[#This Row],[Menge kg Nges]]/1000</f>
        <v>4.9979500000000003</v>
      </c>
      <c r="L1947" s="1">
        <f>Tabelle111[[#This Row],[Menge kg P2O5]]/1000</f>
        <v>2.72282</v>
      </c>
      <c r="M1947" s="1">
        <f>Tabelle111[[#This Row],[Menge t Nges]]/Tabelle111[[#This Row],[Anzahl Lieferscheine]]</f>
        <v>0.11623139534883721</v>
      </c>
      <c r="N1947" s="1">
        <f>Tabelle111[[#This Row],[Menge t P2O5]]/Tabelle111[[#This Row],[Anzahl Lieferscheine]]</f>
        <v>6.3321395348837212E-2</v>
      </c>
    </row>
    <row r="1948" spans="1:14" x14ac:dyDescent="0.2">
      <c r="A1948" s="2" t="s">
        <v>32</v>
      </c>
      <c r="B1948" s="2" t="s">
        <v>38</v>
      </c>
      <c r="C1948" s="2" t="s">
        <v>25</v>
      </c>
      <c r="D1948" s="2" t="s">
        <v>25</v>
      </c>
      <c r="E1948" s="2" t="s">
        <v>26</v>
      </c>
      <c r="F1948" s="2" t="s">
        <v>61</v>
      </c>
      <c r="G1948" s="1">
        <v>3093.5</v>
      </c>
      <c r="H1948" s="1">
        <v>2148.37</v>
      </c>
      <c r="I1948" s="4">
        <v>5</v>
      </c>
      <c r="J1948" s="2" t="s">
        <v>67</v>
      </c>
      <c r="K1948" s="1">
        <f>Tabelle111[[#This Row],[Menge kg Nges]]/1000</f>
        <v>3.0935000000000001</v>
      </c>
      <c r="L1948" s="1">
        <f>Tabelle111[[#This Row],[Menge kg P2O5]]/1000</f>
        <v>2.1483699999999999</v>
      </c>
      <c r="M1948" s="1">
        <f>Tabelle111[[#This Row],[Menge t Nges]]/Tabelle111[[#This Row],[Anzahl Lieferscheine]]</f>
        <v>0.61870000000000003</v>
      </c>
      <c r="N1948" s="1">
        <f>Tabelle111[[#This Row],[Menge t P2O5]]/Tabelle111[[#This Row],[Anzahl Lieferscheine]]</f>
        <v>0.429674</v>
      </c>
    </row>
    <row r="1949" spans="1:14" x14ac:dyDescent="0.2">
      <c r="A1949" s="2" t="s">
        <v>32</v>
      </c>
      <c r="B1949" s="2" t="s">
        <v>39</v>
      </c>
      <c r="C1949" s="2" t="s">
        <v>6</v>
      </c>
      <c r="D1949" s="2" t="s">
        <v>15</v>
      </c>
      <c r="E1949" s="2" t="s">
        <v>21</v>
      </c>
      <c r="F1949" s="2" t="s">
        <v>61</v>
      </c>
      <c r="G1949" s="1">
        <v>153</v>
      </c>
      <c r="H1949" s="1">
        <v>90</v>
      </c>
      <c r="I1949" s="4">
        <v>1</v>
      </c>
      <c r="J1949" s="2" t="s">
        <v>67</v>
      </c>
      <c r="K1949" s="1">
        <f>Tabelle111[[#This Row],[Menge kg Nges]]/1000</f>
        <v>0.153</v>
      </c>
      <c r="L1949" s="1">
        <f>Tabelle111[[#This Row],[Menge kg P2O5]]/1000</f>
        <v>0.09</v>
      </c>
      <c r="M1949" s="1">
        <f>Tabelle111[[#This Row],[Menge t Nges]]/Tabelle111[[#This Row],[Anzahl Lieferscheine]]</f>
        <v>0.153</v>
      </c>
      <c r="N1949" s="1">
        <f>Tabelle111[[#This Row],[Menge t P2O5]]/Tabelle111[[#This Row],[Anzahl Lieferscheine]]</f>
        <v>0.09</v>
      </c>
    </row>
    <row r="1950" spans="1:14" x14ac:dyDescent="0.2">
      <c r="A1950" s="2" t="s">
        <v>32</v>
      </c>
      <c r="B1950" s="2" t="s">
        <v>39</v>
      </c>
      <c r="C1950" s="2" t="s">
        <v>25</v>
      </c>
      <c r="D1950" s="2" t="s">
        <v>25</v>
      </c>
      <c r="E1950" s="2" t="s">
        <v>26</v>
      </c>
      <c r="F1950" s="2" t="s">
        <v>61</v>
      </c>
      <c r="G1950" s="1">
        <v>4578.1500000000005</v>
      </c>
      <c r="H1950" s="1">
        <v>2143.1099999999997</v>
      </c>
      <c r="I1950" s="4">
        <v>24</v>
      </c>
      <c r="J1950" s="2" t="s">
        <v>67</v>
      </c>
      <c r="K1950" s="1">
        <f>Tabelle111[[#This Row],[Menge kg Nges]]/1000</f>
        <v>4.5781500000000008</v>
      </c>
      <c r="L1950" s="1">
        <f>Tabelle111[[#This Row],[Menge kg P2O5]]/1000</f>
        <v>2.1431099999999996</v>
      </c>
      <c r="M1950" s="1">
        <f>Tabelle111[[#This Row],[Menge t Nges]]/Tabelle111[[#This Row],[Anzahl Lieferscheine]]</f>
        <v>0.19075625000000004</v>
      </c>
      <c r="N1950" s="1">
        <f>Tabelle111[[#This Row],[Menge t P2O5]]/Tabelle111[[#This Row],[Anzahl Lieferscheine]]</f>
        <v>8.929624999999998E-2</v>
      </c>
    </row>
    <row r="1951" spans="1:14" x14ac:dyDescent="0.2">
      <c r="A1951" s="2" t="s">
        <v>32</v>
      </c>
      <c r="B1951" s="2" t="s">
        <v>40</v>
      </c>
      <c r="C1951" s="2" t="s">
        <v>6</v>
      </c>
      <c r="D1951" s="2" t="s">
        <v>7</v>
      </c>
      <c r="E1951" s="2" t="s">
        <v>10</v>
      </c>
      <c r="F1951" s="2" t="s">
        <v>61</v>
      </c>
      <c r="G1951" s="1">
        <v>223.6</v>
      </c>
      <c r="H1951" s="1">
        <v>88.4</v>
      </c>
      <c r="I1951" s="4">
        <v>1</v>
      </c>
      <c r="J1951" s="2" t="s">
        <v>67</v>
      </c>
      <c r="K1951" s="1">
        <f>Tabelle111[[#This Row],[Menge kg Nges]]/1000</f>
        <v>0.22359999999999999</v>
      </c>
      <c r="L1951" s="1">
        <f>Tabelle111[[#This Row],[Menge kg P2O5]]/1000</f>
        <v>8.8400000000000006E-2</v>
      </c>
      <c r="M1951" s="1">
        <f>Tabelle111[[#This Row],[Menge t Nges]]/Tabelle111[[#This Row],[Anzahl Lieferscheine]]</f>
        <v>0.22359999999999999</v>
      </c>
      <c r="N1951" s="1">
        <f>Tabelle111[[#This Row],[Menge t P2O5]]/Tabelle111[[#This Row],[Anzahl Lieferscheine]]</f>
        <v>8.8400000000000006E-2</v>
      </c>
    </row>
    <row r="1952" spans="1:14" x14ac:dyDescent="0.2">
      <c r="A1952" s="2" t="s">
        <v>32</v>
      </c>
      <c r="B1952" s="2" t="s">
        <v>40</v>
      </c>
      <c r="C1952" s="2" t="s">
        <v>6</v>
      </c>
      <c r="D1952" s="2" t="s">
        <v>15</v>
      </c>
      <c r="E1952" s="2" t="s">
        <v>20</v>
      </c>
      <c r="F1952" s="2" t="s">
        <v>61</v>
      </c>
      <c r="G1952" s="1">
        <v>187.2</v>
      </c>
      <c r="H1952" s="1">
        <v>180</v>
      </c>
      <c r="I1952" s="4">
        <v>1</v>
      </c>
      <c r="J1952" s="2" t="s">
        <v>67</v>
      </c>
      <c r="K1952" s="1">
        <f>Tabelle111[[#This Row],[Menge kg Nges]]/1000</f>
        <v>0.18719999999999998</v>
      </c>
      <c r="L1952" s="1">
        <f>Tabelle111[[#This Row],[Menge kg P2O5]]/1000</f>
        <v>0.18</v>
      </c>
      <c r="M1952" s="1">
        <f>Tabelle111[[#This Row],[Menge t Nges]]/Tabelle111[[#This Row],[Anzahl Lieferscheine]]</f>
        <v>0.18719999999999998</v>
      </c>
      <c r="N1952" s="1">
        <f>Tabelle111[[#This Row],[Menge t P2O5]]/Tabelle111[[#This Row],[Anzahl Lieferscheine]]</f>
        <v>0.18</v>
      </c>
    </row>
    <row r="1953" spans="1:14" x14ac:dyDescent="0.2">
      <c r="A1953" s="2" t="s">
        <v>32</v>
      </c>
      <c r="B1953" s="2" t="s">
        <v>40</v>
      </c>
      <c r="C1953" s="2" t="s">
        <v>25</v>
      </c>
      <c r="D1953" s="2" t="s">
        <v>25</v>
      </c>
      <c r="E1953" s="2" t="s">
        <v>26</v>
      </c>
      <c r="F1953" s="2" t="s">
        <v>61</v>
      </c>
      <c r="G1953" s="1">
        <v>26199.66</v>
      </c>
      <c r="H1953" s="1">
        <v>16443.800000000003</v>
      </c>
      <c r="I1953" s="4">
        <v>68</v>
      </c>
      <c r="J1953" s="2" t="s">
        <v>67</v>
      </c>
      <c r="K1953" s="1">
        <f>Tabelle111[[#This Row],[Menge kg Nges]]/1000</f>
        <v>26.199660000000002</v>
      </c>
      <c r="L1953" s="1">
        <f>Tabelle111[[#This Row],[Menge kg P2O5]]/1000</f>
        <v>16.443800000000003</v>
      </c>
      <c r="M1953" s="1">
        <f>Tabelle111[[#This Row],[Menge t Nges]]/Tabelle111[[#This Row],[Anzahl Lieferscheine]]</f>
        <v>0.38528911764705887</v>
      </c>
      <c r="N1953" s="1">
        <f>Tabelle111[[#This Row],[Menge t P2O5]]/Tabelle111[[#This Row],[Anzahl Lieferscheine]]</f>
        <v>0.24182058823529418</v>
      </c>
    </row>
    <row r="1954" spans="1:14" x14ac:dyDescent="0.2">
      <c r="A1954" s="2" t="s">
        <v>32</v>
      </c>
      <c r="B1954" s="2" t="s">
        <v>28</v>
      </c>
      <c r="C1954" s="2" t="s">
        <v>6</v>
      </c>
      <c r="D1954" s="2" t="s">
        <v>7</v>
      </c>
      <c r="E1954" s="2" t="s">
        <v>11</v>
      </c>
      <c r="F1954" s="2" t="s">
        <v>61</v>
      </c>
      <c r="G1954" s="1">
        <v>1848</v>
      </c>
      <c r="H1954" s="1">
        <v>1008</v>
      </c>
      <c r="I1954" s="4">
        <v>1</v>
      </c>
      <c r="J1954" s="2" t="s">
        <v>67</v>
      </c>
      <c r="K1954" s="1">
        <f>Tabelle111[[#This Row],[Menge kg Nges]]/1000</f>
        <v>1.8480000000000001</v>
      </c>
      <c r="L1954" s="1">
        <f>Tabelle111[[#This Row],[Menge kg P2O5]]/1000</f>
        <v>1.008</v>
      </c>
      <c r="M1954" s="1">
        <f>Tabelle111[[#This Row],[Menge t Nges]]/Tabelle111[[#This Row],[Anzahl Lieferscheine]]</f>
        <v>1.8480000000000001</v>
      </c>
      <c r="N1954" s="1">
        <f>Tabelle111[[#This Row],[Menge t P2O5]]/Tabelle111[[#This Row],[Anzahl Lieferscheine]]</f>
        <v>1.008</v>
      </c>
    </row>
    <row r="1955" spans="1:14" x14ac:dyDescent="0.2">
      <c r="A1955" s="2" t="s">
        <v>32</v>
      </c>
      <c r="B1955" s="2" t="s">
        <v>28</v>
      </c>
      <c r="C1955" s="2" t="s">
        <v>6</v>
      </c>
      <c r="D1955" s="2" t="s">
        <v>15</v>
      </c>
      <c r="E1955" s="2" t="s">
        <v>21</v>
      </c>
      <c r="F1955" s="2" t="s">
        <v>61</v>
      </c>
      <c r="G1955" s="1">
        <v>325.66000000000003</v>
      </c>
      <c r="H1955" s="1">
        <v>203.49</v>
      </c>
      <c r="I1955" s="4">
        <v>1</v>
      </c>
      <c r="J1955" s="2" t="s">
        <v>67</v>
      </c>
      <c r="K1955" s="1">
        <f>Tabelle111[[#This Row],[Menge kg Nges]]/1000</f>
        <v>0.32566000000000001</v>
      </c>
      <c r="L1955" s="1">
        <f>Tabelle111[[#This Row],[Menge kg P2O5]]/1000</f>
        <v>0.20349</v>
      </c>
      <c r="M1955" s="1">
        <f>Tabelle111[[#This Row],[Menge t Nges]]/Tabelle111[[#This Row],[Anzahl Lieferscheine]]</f>
        <v>0.32566000000000001</v>
      </c>
      <c r="N1955" s="1">
        <f>Tabelle111[[#This Row],[Menge t P2O5]]/Tabelle111[[#This Row],[Anzahl Lieferscheine]]</f>
        <v>0.20349</v>
      </c>
    </row>
    <row r="1956" spans="1:14" x14ac:dyDescent="0.2">
      <c r="A1956" s="2" t="s">
        <v>32</v>
      </c>
      <c r="B1956" s="2" t="s">
        <v>28</v>
      </c>
      <c r="C1956" s="2" t="s">
        <v>25</v>
      </c>
      <c r="D1956" s="2" t="s">
        <v>25</v>
      </c>
      <c r="E1956" s="2" t="s">
        <v>26</v>
      </c>
      <c r="F1956" s="2" t="s">
        <v>61</v>
      </c>
      <c r="G1956" s="1">
        <v>57343.099999999991</v>
      </c>
      <c r="H1956" s="1">
        <v>23486.41</v>
      </c>
      <c r="I1956" s="4">
        <v>47</v>
      </c>
      <c r="J1956" s="2" t="s">
        <v>67</v>
      </c>
      <c r="K1956" s="1">
        <f>Tabelle111[[#This Row],[Menge kg Nges]]/1000</f>
        <v>57.343099999999993</v>
      </c>
      <c r="L1956" s="1">
        <f>Tabelle111[[#This Row],[Menge kg P2O5]]/1000</f>
        <v>23.486409999999999</v>
      </c>
      <c r="M1956" s="1">
        <f>Tabelle111[[#This Row],[Menge t Nges]]/Tabelle111[[#This Row],[Anzahl Lieferscheine]]</f>
        <v>1.2200659574468085</v>
      </c>
      <c r="N1956" s="1">
        <f>Tabelle111[[#This Row],[Menge t P2O5]]/Tabelle111[[#This Row],[Anzahl Lieferscheine]]</f>
        <v>0.49971085106382979</v>
      </c>
    </row>
    <row r="1957" spans="1:14" x14ac:dyDescent="0.2">
      <c r="A1957" s="2" t="s">
        <v>32</v>
      </c>
      <c r="B1957" s="2" t="s">
        <v>41</v>
      </c>
      <c r="C1957" s="2" t="s">
        <v>6</v>
      </c>
      <c r="D1957" s="2" t="s">
        <v>7</v>
      </c>
      <c r="E1957" s="2" t="s">
        <v>11</v>
      </c>
      <c r="F1957" s="2" t="s">
        <v>61</v>
      </c>
      <c r="G1957" s="1">
        <v>345</v>
      </c>
      <c r="H1957" s="1">
        <v>172.5</v>
      </c>
      <c r="I1957" s="4">
        <v>2</v>
      </c>
      <c r="J1957" s="2" t="s">
        <v>67</v>
      </c>
      <c r="K1957" s="1">
        <f>Tabelle111[[#This Row],[Menge kg Nges]]/1000</f>
        <v>0.34499999999999997</v>
      </c>
      <c r="L1957" s="1">
        <f>Tabelle111[[#This Row],[Menge kg P2O5]]/1000</f>
        <v>0.17249999999999999</v>
      </c>
      <c r="M1957" s="1">
        <f>Tabelle111[[#This Row],[Menge t Nges]]/Tabelle111[[#This Row],[Anzahl Lieferscheine]]</f>
        <v>0.17249999999999999</v>
      </c>
      <c r="N1957" s="1">
        <f>Tabelle111[[#This Row],[Menge t P2O5]]/Tabelle111[[#This Row],[Anzahl Lieferscheine]]</f>
        <v>8.6249999999999993E-2</v>
      </c>
    </row>
    <row r="1958" spans="1:14" x14ac:dyDescent="0.2">
      <c r="A1958" s="2" t="s">
        <v>32</v>
      </c>
      <c r="B1958" s="2" t="s">
        <v>41</v>
      </c>
      <c r="C1958" s="2" t="s">
        <v>6</v>
      </c>
      <c r="D1958" s="2" t="s">
        <v>7</v>
      </c>
      <c r="E1958" s="2" t="s">
        <v>12</v>
      </c>
      <c r="F1958" s="2" t="s">
        <v>61</v>
      </c>
      <c r="G1958" s="1">
        <v>3359.6</v>
      </c>
      <c r="H1958" s="1">
        <v>1940</v>
      </c>
      <c r="I1958" s="4">
        <v>7</v>
      </c>
      <c r="J1958" s="2" t="s">
        <v>67</v>
      </c>
      <c r="K1958" s="1">
        <f>Tabelle111[[#This Row],[Menge kg Nges]]/1000</f>
        <v>3.3595999999999999</v>
      </c>
      <c r="L1958" s="1">
        <f>Tabelle111[[#This Row],[Menge kg P2O5]]/1000</f>
        <v>1.94</v>
      </c>
      <c r="M1958" s="1">
        <f>Tabelle111[[#This Row],[Menge t Nges]]/Tabelle111[[#This Row],[Anzahl Lieferscheine]]</f>
        <v>0.47994285714285712</v>
      </c>
      <c r="N1958" s="1">
        <f>Tabelle111[[#This Row],[Menge t P2O5]]/Tabelle111[[#This Row],[Anzahl Lieferscheine]]</f>
        <v>0.27714285714285714</v>
      </c>
    </row>
    <row r="1959" spans="1:14" x14ac:dyDescent="0.2">
      <c r="A1959" s="2" t="s">
        <v>32</v>
      </c>
      <c r="B1959" s="2" t="s">
        <v>41</v>
      </c>
      <c r="C1959" s="2" t="s">
        <v>6</v>
      </c>
      <c r="D1959" s="2" t="s">
        <v>15</v>
      </c>
      <c r="E1959" s="2" t="s">
        <v>16</v>
      </c>
      <c r="F1959" s="2" t="s">
        <v>61</v>
      </c>
      <c r="G1959" s="1">
        <v>686.4</v>
      </c>
      <c r="H1959" s="1">
        <v>624</v>
      </c>
      <c r="I1959" s="4">
        <v>1</v>
      </c>
      <c r="J1959" s="2" t="s">
        <v>67</v>
      </c>
      <c r="K1959" s="1">
        <f>Tabelle111[[#This Row],[Menge kg Nges]]/1000</f>
        <v>0.68640000000000001</v>
      </c>
      <c r="L1959" s="1">
        <f>Tabelle111[[#This Row],[Menge kg P2O5]]/1000</f>
        <v>0.624</v>
      </c>
      <c r="M1959" s="1">
        <f>Tabelle111[[#This Row],[Menge t Nges]]/Tabelle111[[#This Row],[Anzahl Lieferscheine]]</f>
        <v>0.68640000000000001</v>
      </c>
      <c r="N1959" s="1">
        <f>Tabelle111[[#This Row],[Menge t P2O5]]/Tabelle111[[#This Row],[Anzahl Lieferscheine]]</f>
        <v>0.624</v>
      </c>
    </row>
    <row r="1960" spans="1:14" x14ac:dyDescent="0.2">
      <c r="A1960" s="2" t="s">
        <v>32</v>
      </c>
      <c r="B1960" s="2" t="s">
        <v>41</v>
      </c>
      <c r="C1960" s="2" t="s">
        <v>6</v>
      </c>
      <c r="D1960" s="2" t="s">
        <v>15</v>
      </c>
      <c r="E1960" s="2" t="s">
        <v>21</v>
      </c>
      <c r="F1960" s="2" t="s">
        <v>61</v>
      </c>
      <c r="G1960" s="1">
        <v>850</v>
      </c>
      <c r="H1960" s="1">
        <v>500</v>
      </c>
      <c r="I1960" s="4">
        <v>1</v>
      </c>
      <c r="J1960" s="2" t="s">
        <v>67</v>
      </c>
      <c r="K1960" s="1">
        <f>Tabelle111[[#This Row],[Menge kg Nges]]/1000</f>
        <v>0.85</v>
      </c>
      <c r="L1960" s="1">
        <f>Tabelle111[[#This Row],[Menge kg P2O5]]/1000</f>
        <v>0.5</v>
      </c>
      <c r="M1960" s="1">
        <f>Tabelle111[[#This Row],[Menge t Nges]]/Tabelle111[[#This Row],[Anzahl Lieferscheine]]</f>
        <v>0.85</v>
      </c>
      <c r="N1960" s="1">
        <f>Tabelle111[[#This Row],[Menge t P2O5]]/Tabelle111[[#This Row],[Anzahl Lieferscheine]]</f>
        <v>0.5</v>
      </c>
    </row>
    <row r="1961" spans="1:14" x14ac:dyDescent="0.2">
      <c r="A1961" s="2" t="s">
        <v>32</v>
      </c>
      <c r="B1961" s="2" t="s">
        <v>42</v>
      </c>
      <c r="C1961" s="2" t="s">
        <v>6</v>
      </c>
      <c r="D1961" s="2" t="s">
        <v>7</v>
      </c>
      <c r="E1961" s="2" t="s">
        <v>9</v>
      </c>
      <c r="F1961" s="2" t="s">
        <v>61</v>
      </c>
      <c r="G1961" s="1">
        <v>8198.4</v>
      </c>
      <c r="H1961" s="1">
        <v>4050</v>
      </c>
      <c r="I1961" s="4">
        <v>22</v>
      </c>
      <c r="J1961" s="2" t="s">
        <v>67</v>
      </c>
      <c r="K1961" s="1">
        <f>Tabelle111[[#This Row],[Menge kg Nges]]/1000</f>
        <v>8.1983999999999995</v>
      </c>
      <c r="L1961" s="1">
        <f>Tabelle111[[#This Row],[Menge kg P2O5]]/1000</f>
        <v>4.05</v>
      </c>
      <c r="M1961" s="1">
        <f>Tabelle111[[#This Row],[Menge t Nges]]/Tabelle111[[#This Row],[Anzahl Lieferscheine]]</f>
        <v>0.37265454545454541</v>
      </c>
      <c r="N1961" s="1">
        <f>Tabelle111[[#This Row],[Menge t P2O5]]/Tabelle111[[#This Row],[Anzahl Lieferscheine]]</f>
        <v>0.18409090909090908</v>
      </c>
    </row>
    <row r="1962" spans="1:14" x14ac:dyDescent="0.2">
      <c r="A1962" s="2" t="s">
        <v>32</v>
      </c>
      <c r="B1962" s="2" t="s">
        <v>42</v>
      </c>
      <c r="C1962" s="2" t="s">
        <v>6</v>
      </c>
      <c r="D1962" s="2" t="s">
        <v>7</v>
      </c>
      <c r="E1962" s="2" t="s">
        <v>11</v>
      </c>
      <c r="F1962" s="2" t="s">
        <v>61</v>
      </c>
      <c r="G1962" s="1">
        <v>2801.4199999999996</v>
      </c>
      <c r="H1962" s="1">
        <v>1341.84</v>
      </c>
      <c r="I1962" s="4">
        <v>4</v>
      </c>
      <c r="J1962" s="2" t="s">
        <v>67</v>
      </c>
      <c r="K1962" s="1">
        <f>Tabelle111[[#This Row],[Menge kg Nges]]/1000</f>
        <v>2.8014199999999998</v>
      </c>
      <c r="L1962" s="1">
        <f>Tabelle111[[#This Row],[Menge kg P2O5]]/1000</f>
        <v>1.3418399999999999</v>
      </c>
      <c r="M1962" s="1">
        <f>Tabelle111[[#This Row],[Menge t Nges]]/Tabelle111[[#This Row],[Anzahl Lieferscheine]]</f>
        <v>0.70035499999999995</v>
      </c>
      <c r="N1962" s="1">
        <f>Tabelle111[[#This Row],[Menge t P2O5]]/Tabelle111[[#This Row],[Anzahl Lieferscheine]]</f>
        <v>0.33545999999999998</v>
      </c>
    </row>
    <row r="1963" spans="1:14" x14ac:dyDescent="0.2">
      <c r="A1963" s="2" t="s">
        <v>32</v>
      </c>
      <c r="B1963" s="2" t="s">
        <v>42</v>
      </c>
      <c r="C1963" s="2" t="s">
        <v>6</v>
      </c>
      <c r="D1963" s="2" t="s">
        <v>7</v>
      </c>
      <c r="E1963" s="2" t="s">
        <v>12</v>
      </c>
      <c r="F1963" s="2" t="s">
        <v>61</v>
      </c>
      <c r="G1963" s="1">
        <v>7423.8</v>
      </c>
      <c r="H1963" s="1">
        <v>3644.8</v>
      </c>
      <c r="I1963" s="4">
        <v>16</v>
      </c>
      <c r="J1963" s="2" t="s">
        <v>67</v>
      </c>
      <c r="K1963" s="1">
        <f>Tabelle111[[#This Row],[Menge kg Nges]]/1000</f>
        <v>7.4238</v>
      </c>
      <c r="L1963" s="1">
        <f>Tabelle111[[#This Row],[Menge kg P2O5]]/1000</f>
        <v>3.6448</v>
      </c>
      <c r="M1963" s="1">
        <f>Tabelle111[[#This Row],[Menge t Nges]]/Tabelle111[[#This Row],[Anzahl Lieferscheine]]</f>
        <v>0.4639875</v>
      </c>
      <c r="N1963" s="1">
        <f>Tabelle111[[#This Row],[Menge t P2O5]]/Tabelle111[[#This Row],[Anzahl Lieferscheine]]</f>
        <v>0.2278</v>
      </c>
    </row>
    <row r="1964" spans="1:14" x14ac:dyDescent="0.2">
      <c r="A1964" s="2" t="s">
        <v>32</v>
      </c>
      <c r="B1964" s="2" t="s">
        <v>42</v>
      </c>
      <c r="C1964" s="2" t="s">
        <v>6</v>
      </c>
      <c r="D1964" s="2" t="s">
        <v>7</v>
      </c>
      <c r="E1964" s="2" t="s">
        <v>14</v>
      </c>
      <c r="F1964" s="2" t="s">
        <v>61</v>
      </c>
      <c r="G1964" s="1">
        <v>70.56</v>
      </c>
      <c r="H1964" s="1">
        <v>47.52</v>
      </c>
      <c r="I1964" s="4">
        <v>1</v>
      </c>
      <c r="J1964" s="2" t="s">
        <v>67</v>
      </c>
      <c r="K1964" s="1">
        <f>Tabelle111[[#This Row],[Menge kg Nges]]/1000</f>
        <v>7.0559999999999998E-2</v>
      </c>
      <c r="L1964" s="1">
        <f>Tabelle111[[#This Row],[Menge kg P2O5]]/1000</f>
        <v>4.752E-2</v>
      </c>
      <c r="M1964" s="1">
        <f>Tabelle111[[#This Row],[Menge t Nges]]/Tabelle111[[#This Row],[Anzahl Lieferscheine]]</f>
        <v>7.0559999999999998E-2</v>
      </c>
      <c r="N1964" s="1">
        <f>Tabelle111[[#This Row],[Menge t P2O5]]/Tabelle111[[#This Row],[Anzahl Lieferscheine]]</f>
        <v>4.752E-2</v>
      </c>
    </row>
    <row r="1965" spans="1:14" x14ac:dyDescent="0.2">
      <c r="A1965" s="2" t="s">
        <v>32</v>
      </c>
      <c r="B1965" s="2" t="s">
        <v>42</v>
      </c>
      <c r="C1965" s="2" t="s">
        <v>6</v>
      </c>
      <c r="D1965" s="2" t="s">
        <v>15</v>
      </c>
      <c r="E1965" s="2" t="s">
        <v>8</v>
      </c>
      <c r="F1965" s="2" t="s">
        <v>61</v>
      </c>
      <c r="G1965" s="1">
        <v>105</v>
      </c>
      <c r="H1965" s="1">
        <v>175</v>
      </c>
      <c r="I1965" s="4">
        <v>1</v>
      </c>
      <c r="J1965" s="2" t="s">
        <v>67</v>
      </c>
      <c r="K1965" s="1">
        <f>Tabelle111[[#This Row],[Menge kg Nges]]/1000</f>
        <v>0.105</v>
      </c>
      <c r="L1965" s="1">
        <f>Tabelle111[[#This Row],[Menge kg P2O5]]/1000</f>
        <v>0.17499999999999999</v>
      </c>
      <c r="M1965" s="1">
        <f>Tabelle111[[#This Row],[Menge t Nges]]/Tabelle111[[#This Row],[Anzahl Lieferscheine]]</f>
        <v>0.105</v>
      </c>
      <c r="N1965" s="1">
        <f>Tabelle111[[#This Row],[Menge t P2O5]]/Tabelle111[[#This Row],[Anzahl Lieferscheine]]</f>
        <v>0.17499999999999999</v>
      </c>
    </row>
    <row r="1966" spans="1:14" x14ac:dyDescent="0.2">
      <c r="A1966" s="2" t="s">
        <v>32</v>
      </c>
      <c r="B1966" s="2" t="s">
        <v>42</v>
      </c>
      <c r="C1966" s="2" t="s">
        <v>6</v>
      </c>
      <c r="D1966" s="2" t="s">
        <v>15</v>
      </c>
      <c r="E1966" s="2" t="s">
        <v>16</v>
      </c>
      <c r="F1966" s="2" t="s">
        <v>61</v>
      </c>
      <c r="G1966" s="1">
        <v>1306.7999999999997</v>
      </c>
      <c r="H1966" s="1">
        <v>1193.3999999999999</v>
      </c>
      <c r="I1966" s="4">
        <v>14</v>
      </c>
      <c r="J1966" s="2" t="s">
        <v>67</v>
      </c>
      <c r="K1966" s="1">
        <f>Tabelle111[[#This Row],[Menge kg Nges]]/1000</f>
        <v>1.3067999999999997</v>
      </c>
      <c r="L1966" s="1">
        <f>Tabelle111[[#This Row],[Menge kg P2O5]]/1000</f>
        <v>1.1933999999999998</v>
      </c>
      <c r="M1966" s="1">
        <f>Tabelle111[[#This Row],[Menge t Nges]]/Tabelle111[[#This Row],[Anzahl Lieferscheine]]</f>
        <v>9.334285714285713E-2</v>
      </c>
      <c r="N1966" s="1">
        <f>Tabelle111[[#This Row],[Menge t P2O5]]/Tabelle111[[#This Row],[Anzahl Lieferscheine]]</f>
        <v>8.5242857142857134E-2</v>
      </c>
    </row>
    <row r="1967" spans="1:14" x14ac:dyDescent="0.2">
      <c r="A1967" s="2" t="s">
        <v>32</v>
      </c>
      <c r="B1967" s="2" t="s">
        <v>42</v>
      </c>
      <c r="C1967" s="2" t="s">
        <v>6</v>
      </c>
      <c r="D1967" s="2" t="s">
        <v>15</v>
      </c>
      <c r="E1967" s="2" t="s">
        <v>18</v>
      </c>
      <c r="F1967" s="2" t="s">
        <v>61</v>
      </c>
      <c r="G1967" s="1">
        <v>7882.95</v>
      </c>
      <c r="H1967" s="1">
        <v>4933.2</v>
      </c>
      <c r="I1967" s="4">
        <v>13</v>
      </c>
      <c r="J1967" s="2" t="s">
        <v>67</v>
      </c>
      <c r="K1967" s="1">
        <f>Tabelle111[[#This Row],[Menge kg Nges]]/1000</f>
        <v>7.8829500000000001</v>
      </c>
      <c r="L1967" s="1">
        <f>Tabelle111[[#This Row],[Menge kg P2O5]]/1000</f>
        <v>4.9332000000000003</v>
      </c>
      <c r="M1967" s="1">
        <f>Tabelle111[[#This Row],[Menge t Nges]]/Tabelle111[[#This Row],[Anzahl Lieferscheine]]</f>
        <v>0.60638076923076922</v>
      </c>
      <c r="N1967" s="1">
        <f>Tabelle111[[#This Row],[Menge t P2O5]]/Tabelle111[[#This Row],[Anzahl Lieferscheine]]</f>
        <v>0.3794769230769231</v>
      </c>
    </row>
    <row r="1968" spans="1:14" x14ac:dyDescent="0.2">
      <c r="A1968" s="2" t="s">
        <v>32</v>
      </c>
      <c r="B1968" s="2" t="s">
        <v>42</v>
      </c>
      <c r="C1968" s="2" t="s">
        <v>6</v>
      </c>
      <c r="D1968" s="2" t="s">
        <v>15</v>
      </c>
      <c r="E1968" s="2" t="s">
        <v>19</v>
      </c>
      <c r="F1968" s="2" t="s">
        <v>61</v>
      </c>
      <c r="G1968" s="1">
        <v>639.84</v>
      </c>
      <c r="H1968" s="1">
        <v>720</v>
      </c>
      <c r="I1968" s="4">
        <v>2</v>
      </c>
      <c r="J1968" s="2" t="s">
        <v>67</v>
      </c>
      <c r="K1968" s="1">
        <f>Tabelle111[[#This Row],[Menge kg Nges]]/1000</f>
        <v>0.63984000000000008</v>
      </c>
      <c r="L1968" s="1">
        <f>Tabelle111[[#This Row],[Menge kg P2O5]]/1000</f>
        <v>0.72</v>
      </c>
      <c r="M1968" s="1">
        <f>Tabelle111[[#This Row],[Menge t Nges]]/Tabelle111[[#This Row],[Anzahl Lieferscheine]]</f>
        <v>0.31992000000000004</v>
      </c>
      <c r="N1968" s="1">
        <f>Tabelle111[[#This Row],[Menge t P2O5]]/Tabelle111[[#This Row],[Anzahl Lieferscheine]]</f>
        <v>0.36</v>
      </c>
    </row>
    <row r="1969" spans="1:14" x14ac:dyDescent="0.2">
      <c r="A1969" s="2" t="s">
        <v>32</v>
      </c>
      <c r="B1969" s="2" t="s">
        <v>42</v>
      </c>
      <c r="C1969" s="2" t="s">
        <v>6</v>
      </c>
      <c r="D1969" s="2" t="s">
        <v>15</v>
      </c>
      <c r="E1969" s="2" t="s">
        <v>20</v>
      </c>
      <c r="F1969" s="2" t="s">
        <v>61</v>
      </c>
      <c r="G1969" s="1">
        <v>298.54000000000002</v>
      </c>
      <c r="H1969" s="1">
        <v>212</v>
      </c>
      <c r="I1969" s="4">
        <v>3</v>
      </c>
      <c r="J1969" s="2" t="s">
        <v>67</v>
      </c>
      <c r="K1969" s="1">
        <f>Tabelle111[[#This Row],[Menge kg Nges]]/1000</f>
        <v>0.29854000000000003</v>
      </c>
      <c r="L1969" s="1">
        <f>Tabelle111[[#This Row],[Menge kg P2O5]]/1000</f>
        <v>0.21199999999999999</v>
      </c>
      <c r="M1969" s="1">
        <f>Tabelle111[[#This Row],[Menge t Nges]]/Tabelle111[[#This Row],[Anzahl Lieferscheine]]</f>
        <v>9.9513333333333343E-2</v>
      </c>
      <c r="N1969" s="1">
        <f>Tabelle111[[#This Row],[Menge t P2O5]]/Tabelle111[[#This Row],[Anzahl Lieferscheine]]</f>
        <v>7.0666666666666669E-2</v>
      </c>
    </row>
    <row r="1970" spans="1:14" x14ac:dyDescent="0.2">
      <c r="A1970" s="2" t="s">
        <v>32</v>
      </c>
      <c r="B1970" s="2" t="s">
        <v>42</v>
      </c>
      <c r="C1970" s="2" t="s">
        <v>6</v>
      </c>
      <c r="D1970" s="2" t="s">
        <v>15</v>
      </c>
      <c r="E1970" s="2" t="s">
        <v>21</v>
      </c>
      <c r="F1970" s="2" t="s">
        <v>61</v>
      </c>
      <c r="G1970" s="1">
        <v>2482</v>
      </c>
      <c r="H1970" s="1">
        <v>1460</v>
      </c>
      <c r="I1970" s="4">
        <v>5</v>
      </c>
      <c r="J1970" s="2" t="s">
        <v>67</v>
      </c>
      <c r="K1970" s="1">
        <f>Tabelle111[[#This Row],[Menge kg Nges]]/1000</f>
        <v>2.4820000000000002</v>
      </c>
      <c r="L1970" s="1">
        <f>Tabelle111[[#This Row],[Menge kg P2O5]]/1000</f>
        <v>1.46</v>
      </c>
      <c r="M1970" s="1">
        <f>Tabelle111[[#This Row],[Menge t Nges]]/Tabelle111[[#This Row],[Anzahl Lieferscheine]]</f>
        <v>0.49640000000000006</v>
      </c>
      <c r="N1970" s="1">
        <f>Tabelle111[[#This Row],[Menge t P2O5]]/Tabelle111[[#This Row],[Anzahl Lieferscheine]]</f>
        <v>0.29199999999999998</v>
      </c>
    </row>
    <row r="1971" spans="1:14" x14ac:dyDescent="0.2">
      <c r="A1971" s="2" t="s">
        <v>32</v>
      </c>
      <c r="B1971" s="2" t="s">
        <v>42</v>
      </c>
      <c r="C1971" s="2" t="s">
        <v>6</v>
      </c>
      <c r="D1971" s="2" t="s">
        <v>15</v>
      </c>
      <c r="E1971" s="2" t="s">
        <v>9</v>
      </c>
      <c r="F1971" s="2" t="s">
        <v>61</v>
      </c>
      <c r="G1971" s="1">
        <v>358.20000000000005</v>
      </c>
      <c r="H1971" s="1">
        <v>148.5</v>
      </c>
      <c r="I1971" s="4">
        <v>2</v>
      </c>
      <c r="J1971" s="2" t="s">
        <v>67</v>
      </c>
      <c r="K1971" s="1">
        <f>Tabelle111[[#This Row],[Menge kg Nges]]/1000</f>
        <v>0.35820000000000002</v>
      </c>
      <c r="L1971" s="1">
        <f>Tabelle111[[#This Row],[Menge kg P2O5]]/1000</f>
        <v>0.14849999999999999</v>
      </c>
      <c r="M1971" s="1">
        <f>Tabelle111[[#This Row],[Menge t Nges]]/Tabelle111[[#This Row],[Anzahl Lieferscheine]]</f>
        <v>0.17910000000000001</v>
      </c>
      <c r="N1971" s="1">
        <f>Tabelle111[[#This Row],[Menge t P2O5]]/Tabelle111[[#This Row],[Anzahl Lieferscheine]]</f>
        <v>7.4249999999999997E-2</v>
      </c>
    </row>
    <row r="1972" spans="1:14" x14ac:dyDescent="0.2">
      <c r="A1972" s="2" t="s">
        <v>32</v>
      </c>
      <c r="B1972" s="2" t="s">
        <v>42</v>
      </c>
      <c r="C1972" s="2" t="s">
        <v>25</v>
      </c>
      <c r="D1972" s="2" t="s">
        <v>25</v>
      </c>
      <c r="E1972" s="2" t="s">
        <v>26</v>
      </c>
      <c r="F1972" s="2" t="s">
        <v>61</v>
      </c>
      <c r="G1972" s="1">
        <v>417524.25999999978</v>
      </c>
      <c r="H1972" s="1">
        <v>194264.65999999986</v>
      </c>
      <c r="I1972" s="4">
        <v>550</v>
      </c>
      <c r="J1972" s="2" t="s">
        <v>67</v>
      </c>
      <c r="K1972" s="1">
        <f>Tabelle111[[#This Row],[Menge kg Nges]]/1000</f>
        <v>417.5242599999998</v>
      </c>
      <c r="L1972" s="1">
        <f>Tabelle111[[#This Row],[Menge kg P2O5]]/1000</f>
        <v>194.26465999999985</v>
      </c>
      <c r="M1972" s="1">
        <f>Tabelle111[[#This Row],[Menge t Nges]]/Tabelle111[[#This Row],[Anzahl Lieferscheine]]</f>
        <v>0.75913501818181783</v>
      </c>
      <c r="N1972" s="1">
        <f>Tabelle111[[#This Row],[Menge t P2O5]]/Tabelle111[[#This Row],[Anzahl Lieferscheine]]</f>
        <v>0.35320847272727246</v>
      </c>
    </row>
    <row r="1973" spans="1:14" x14ac:dyDescent="0.2">
      <c r="A1973" s="2" t="s">
        <v>43</v>
      </c>
      <c r="B1973" s="2" t="s">
        <v>43</v>
      </c>
      <c r="C1973" s="2" t="s">
        <v>6</v>
      </c>
      <c r="D1973" s="2" t="s">
        <v>30</v>
      </c>
      <c r="E1973" s="2" t="s">
        <v>26</v>
      </c>
      <c r="F1973" s="2" t="s">
        <v>61</v>
      </c>
      <c r="G1973" s="1">
        <v>13493.65</v>
      </c>
      <c r="H1973" s="1">
        <v>6526.1100000000006</v>
      </c>
      <c r="I1973" s="4">
        <v>83</v>
      </c>
      <c r="J1973" s="2" t="s">
        <v>67</v>
      </c>
      <c r="K1973" s="1">
        <f>Tabelle111[[#This Row],[Menge kg Nges]]/1000</f>
        <v>13.493649999999999</v>
      </c>
      <c r="L1973" s="1">
        <f>Tabelle111[[#This Row],[Menge kg P2O5]]/1000</f>
        <v>6.526110000000001</v>
      </c>
      <c r="M1973" s="1">
        <f>Tabelle111[[#This Row],[Menge t Nges]]/Tabelle111[[#This Row],[Anzahl Lieferscheine]]</f>
        <v>0.16257409638554216</v>
      </c>
      <c r="N1973" s="1">
        <f>Tabelle111[[#This Row],[Menge t P2O5]]/Tabelle111[[#This Row],[Anzahl Lieferscheine]]</f>
        <v>7.8627831325301212E-2</v>
      </c>
    </row>
    <row r="1974" spans="1:14" x14ac:dyDescent="0.2">
      <c r="A1974" s="2" t="s">
        <v>43</v>
      </c>
      <c r="B1974" s="2" t="s">
        <v>43</v>
      </c>
      <c r="C1974" s="2" t="s">
        <v>6</v>
      </c>
      <c r="D1974" s="2" t="s">
        <v>7</v>
      </c>
      <c r="E1974" s="2" t="s">
        <v>8</v>
      </c>
      <c r="F1974" s="2" t="s">
        <v>61</v>
      </c>
      <c r="G1974" s="1">
        <v>31.36</v>
      </c>
      <c r="H1974" s="1">
        <v>28</v>
      </c>
      <c r="I1974" s="4">
        <v>1</v>
      </c>
      <c r="J1974" s="2" t="s">
        <v>67</v>
      </c>
      <c r="K1974" s="1">
        <f>Tabelle111[[#This Row],[Menge kg Nges]]/1000</f>
        <v>3.1359999999999999E-2</v>
      </c>
      <c r="L1974" s="1">
        <f>Tabelle111[[#This Row],[Menge kg P2O5]]/1000</f>
        <v>2.8000000000000001E-2</v>
      </c>
      <c r="M1974" s="1">
        <f>Tabelle111[[#This Row],[Menge t Nges]]/Tabelle111[[#This Row],[Anzahl Lieferscheine]]</f>
        <v>3.1359999999999999E-2</v>
      </c>
      <c r="N1974" s="1">
        <f>Tabelle111[[#This Row],[Menge t P2O5]]/Tabelle111[[#This Row],[Anzahl Lieferscheine]]</f>
        <v>2.8000000000000001E-2</v>
      </c>
    </row>
    <row r="1975" spans="1:14" x14ac:dyDescent="0.2">
      <c r="A1975" s="2" t="s">
        <v>43</v>
      </c>
      <c r="B1975" s="2" t="s">
        <v>43</v>
      </c>
      <c r="C1975" s="2" t="s">
        <v>6</v>
      </c>
      <c r="D1975" s="2" t="s">
        <v>7</v>
      </c>
      <c r="E1975" s="2" t="s">
        <v>9</v>
      </c>
      <c r="F1975" s="2" t="s">
        <v>61</v>
      </c>
      <c r="G1975" s="1">
        <v>2557.56</v>
      </c>
      <c r="H1975" s="1">
        <v>1071.5</v>
      </c>
      <c r="I1975" s="4">
        <v>15</v>
      </c>
      <c r="J1975" s="2" t="s">
        <v>67</v>
      </c>
      <c r="K1975" s="1">
        <f>Tabelle111[[#This Row],[Menge kg Nges]]/1000</f>
        <v>2.5575600000000001</v>
      </c>
      <c r="L1975" s="1">
        <f>Tabelle111[[#This Row],[Menge kg P2O5]]/1000</f>
        <v>1.0714999999999999</v>
      </c>
      <c r="M1975" s="1">
        <f>Tabelle111[[#This Row],[Menge t Nges]]/Tabelle111[[#This Row],[Anzahl Lieferscheine]]</f>
        <v>0.17050400000000002</v>
      </c>
      <c r="N1975" s="1">
        <f>Tabelle111[[#This Row],[Menge t P2O5]]/Tabelle111[[#This Row],[Anzahl Lieferscheine]]</f>
        <v>7.1433333333333321E-2</v>
      </c>
    </row>
    <row r="1976" spans="1:14" x14ac:dyDescent="0.2">
      <c r="A1976" s="2" t="s">
        <v>43</v>
      </c>
      <c r="B1976" s="2" t="s">
        <v>43</v>
      </c>
      <c r="C1976" s="2" t="s">
        <v>6</v>
      </c>
      <c r="D1976" s="2" t="s">
        <v>7</v>
      </c>
      <c r="E1976" s="2" t="s">
        <v>11</v>
      </c>
      <c r="F1976" s="2" t="s">
        <v>61</v>
      </c>
      <c r="G1976" s="1">
        <v>7698.6900000000005</v>
      </c>
      <c r="H1976" s="1">
        <v>3669.1800000000007</v>
      </c>
      <c r="I1976" s="4">
        <v>44</v>
      </c>
      <c r="J1976" s="2" t="s">
        <v>67</v>
      </c>
      <c r="K1976" s="1">
        <f>Tabelle111[[#This Row],[Menge kg Nges]]/1000</f>
        <v>7.6986900000000009</v>
      </c>
      <c r="L1976" s="1">
        <f>Tabelle111[[#This Row],[Menge kg P2O5]]/1000</f>
        <v>3.6691800000000008</v>
      </c>
      <c r="M1976" s="1">
        <f>Tabelle111[[#This Row],[Menge t Nges]]/Tabelle111[[#This Row],[Anzahl Lieferscheine]]</f>
        <v>0.17497022727272729</v>
      </c>
      <c r="N1976" s="1">
        <f>Tabelle111[[#This Row],[Menge t P2O5]]/Tabelle111[[#This Row],[Anzahl Lieferscheine]]</f>
        <v>8.3390454545454559E-2</v>
      </c>
    </row>
    <row r="1977" spans="1:14" x14ac:dyDescent="0.2">
      <c r="A1977" s="2" t="s">
        <v>43</v>
      </c>
      <c r="B1977" s="2" t="s">
        <v>43</v>
      </c>
      <c r="C1977" s="2" t="s">
        <v>6</v>
      </c>
      <c r="D1977" s="2" t="s">
        <v>7</v>
      </c>
      <c r="E1977" s="2" t="s">
        <v>12</v>
      </c>
      <c r="F1977" s="2" t="s">
        <v>61</v>
      </c>
      <c r="G1977" s="1">
        <v>16063.21</v>
      </c>
      <c r="H1977" s="1">
        <v>6132.36</v>
      </c>
      <c r="I1977" s="4">
        <v>65</v>
      </c>
      <c r="J1977" s="2" t="s">
        <v>67</v>
      </c>
      <c r="K1977" s="1">
        <f>Tabelle111[[#This Row],[Menge kg Nges]]/1000</f>
        <v>16.063209999999998</v>
      </c>
      <c r="L1977" s="1">
        <f>Tabelle111[[#This Row],[Menge kg P2O5]]/1000</f>
        <v>6.1323599999999994</v>
      </c>
      <c r="M1977" s="1">
        <f>Tabelle111[[#This Row],[Menge t Nges]]/Tabelle111[[#This Row],[Anzahl Lieferscheine]]</f>
        <v>0.24712630769230767</v>
      </c>
      <c r="N1977" s="1">
        <f>Tabelle111[[#This Row],[Menge t P2O5]]/Tabelle111[[#This Row],[Anzahl Lieferscheine]]</f>
        <v>9.4343999999999983E-2</v>
      </c>
    </row>
    <row r="1978" spans="1:14" x14ac:dyDescent="0.2">
      <c r="A1978" s="2" t="s">
        <v>43</v>
      </c>
      <c r="B1978" s="2" t="s">
        <v>43</v>
      </c>
      <c r="C1978" s="2" t="s">
        <v>6</v>
      </c>
      <c r="D1978" s="2" t="s">
        <v>7</v>
      </c>
      <c r="E1978" s="2" t="s">
        <v>13</v>
      </c>
      <c r="F1978" s="2" t="s">
        <v>61</v>
      </c>
      <c r="G1978" s="1">
        <v>18466.620000000003</v>
      </c>
      <c r="H1978" s="1">
        <v>9653.1299999999992</v>
      </c>
      <c r="I1978" s="4">
        <v>103</v>
      </c>
      <c r="J1978" s="2" t="s">
        <v>67</v>
      </c>
      <c r="K1978" s="1">
        <f>Tabelle111[[#This Row],[Menge kg Nges]]/1000</f>
        <v>18.466620000000002</v>
      </c>
      <c r="L1978" s="1">
        <f>Tabelle111[[#This Row],[Menge kg P2O5]]/1000</f>
        <v>9.6531299999999991</v>
      </c>
      <c r="M1978" s="1">
        <f>Tabelle111[[#This Row],[Menge t Nges]]/Tabelle111[[#This Row],[Anzahl Lieferscheine]]</f>
        <v>0.17928757281553401</v>
      </c>
      <c r="N1978" s="1">
        <f>Tabelle111[[#This Row],[Menge t P2O5]]/Tabelle111[[#This Row],[Anzahl Lieferscheine]]</f>
        <v>9.3719708737864074E-2</v>
      </c>
    </row>
    <row r="1979" spans="1:14" x14ac:dyDescent="0.2">
      <c r="A1979" s="2" t="s">
        <v>43</v>
      </c>
      <c r="B1979" s="2" t="s">
        <v>43</v>
      </c>
      <c r="C1979" s="2" t="s">
        <v>6</v>
      </c>
      <c r="D1979" s="2" t="s">
        <v>7</v>
      </c>
      <c r="E1979" s="2" t="s">
        <v>14</v>
      </c>
      <c r="F1979" s="2" t="s">
        <v>61</v>
      </c>
      <c r="G1979" s="1">
        <v>1008</v>
      </c>
      <c r="H1979" s="1">
        <v>512</v>
      </c>
      <c r="I1979" s="4">
        <v>5</v>
      </c>
      <c r="J1979" s="2" t="s">
        <v>67</v>
      </c>
      <c r="K1979" s="1">
        <f>Tabelle111[[#This Row],[Menge kg Nges]]/1000</f>
        <v>1.008</v>
      </c>
      <c r="L1979" s="1">
        <f>Tabelle111[[#This Row],[Menge kg P2O5]]/1000</f>
        <v>0.51200000000000001</v>
      </c>
      <c r="M1979" s="1">
        <f>Tabelle111[[#This Row],[Menge t Nges]]/Tabelle111[[#This Row],[Anzahl Lieferscheine]]</f>
        <v>0.2016</v>
      </c>
      <c r="N1979" s="1">
        <f>Tabelle111[[#This Row],[Menge t P2O5]]/Tabelle111[[#This Row],[Anzahl Lieferscheine]]</f>
        <v>0.1024</v>
      </c>
    </row>
    <row r="1980" spans="1:14" x14ac:dyDescent="0.2">
      <c r="A1980" s="2" t="s">
        <v>43</v>
      </c>
      <c r="B1980" s="2" t="s">
        <v>43</v>
      </c>
      <c r="C1980" s="2" t="s">
        <v>6</v>
      </c>
      <c r="D1980" s="2" t="s">
        <v>15</v>
      </c>
      <c r="E1980" s="2" t="s">
        <v>19</v>
      </c>
      <c r="F1980" s="2" t="s">
        <v>61</v>
      </c>
      <c r="G1980" s="1">
        <v>171.96</v>
      </c>
      <c r="H1980" s="1">
        <v>126.12</v>
      </c>
      <c r="I1980" s="4">
        <v>1</v>
      </c>
      <c r="J1980" s="2" t="s">
        <v>67</v>
      </c>
      <c r="K1980" s="1">
        <f>Tabelle111[[#This Row],[Menge kg Nges]]/1000</f>
        <v>0.17196</v>
      </c>
      <c r="L1980" s="1">
        <f>Tabelle111[[#This Row],[Menge kg P2O5]]/1000</f>
        <v>0.12612000000000001</v>
      </c>
      <c r="M1980" s="1">
        <f>Tabelle111[[#This Row],[Menge t Nges]]/Tabelle111[[#This Row],[Anzahl Lieferscheine]]</f>
        <v>0.17196</v>
      </c>
      <c r="N1980" s="1">
        <f>Tabelle111[[#This Row],[Menge t P2O5]]/Tabelle111[[#This Row],[Anzahl Lieferscheine]]</f>
        <v>0.12612000000000001</v>
      </c>
    </row>
    <row r="1981" spans="1:14" x14ac:dyDescent="0.2">
      <c r="A1981" s="2" t="s">
        <v>43</v>
      </c>
      <c r="B1981" s="2" t="s">
        <v>43</v>
      </c>
      <c r="C1981" s="2" t="s">
        <v>6</v>
      </c>
      <c r="D1981" s="2" t="s">
        <v>15</v>
      </c>
      <c r="E1981" s="2" t="s">
        <v>13</v>
      </c>
      <c r="F1981" s="2" t="s">
        <v>61</v>
      </c>
      <c r="G1981" s="1">
        <v>124</v>
      </c>
      <c r="H1981" s="1">
        <v>112</v>
      </c>
      <c r="I1981" s="4">
        <v>1</v>
      </c>
      <c r="J1981" s="2" t="s">
        <v>67</v>
      </c>
      <c r="K1981" s="1">
        <f>Tabelle111[[#This Row],[Menge kg Nges]]/1000</f>
        <v>0.124</v>
      </c>
      <c r="L1981" s="1">
        <f>Tabelle111[[#This Row],[Menge kg P2O5]]/1000</f>
        <v>0.112</v>
      </c>
      <c r="M1981" s="1">
        <f>Tabelle111[[#This Row],[Menge t Nges]]/Tabelle111[[#This Row],[Anzahl Lieferscheine]]</f>
        <v>0.124</v>
      </c>
      <c r="N1981" s="1">
        <f>Tabelle111[[#This Row],[Menge t P2O5]]/Tabelle111[[#This Row],[Anzahl Lieferscheine]]</f>
        <v>0.112</v>
      </c>
    </row>
    <row r="1982" spans="1:14" x14ac:dyDescent="0.2">
      <c r="A1982" s="2" t="s">
        <v>43</v>
      </c>
      <c r="B1982" s="2" t="s">
        <v>36</v>
      </c>
      <c r="C1982" s="2" t="s">
        <v>6</v>
      </c>
      <c r="D1982" s="2" t="s">
        <v>30</v>
      </c>
      <c r="E1982" s="2" t="s">
        <v>26</v>
      </c>
      <c r="F1982" s="2" t="s">
        <v>61</v>
      </c>
      <c r="G1982" s="1">
        <v>2527.0500000000002</v>
      </c>
      <c r="H1982" s="1">
        <v>1478.65</v>
      </c>
      <c r="I1982" s="4">
        <v>22</v>
      </c>
      <c r="J1982" s="2" t="s">
        <v>67</v>
      </c>
      <c r="K1982" s="1">
        <f>Tabelle111[[#This Row],[Menge kg Nges]]/1000</f>
        <v>2.52705</v>
      </c>
      <c r="L1982" s="1">
        <f>Tabelle111[[#This Row],[Menge kg P2O5]]/1000</f>
        <v>1.47865</v>
      </c>
      <c r="M1982" s="1">
        <f>Tabelle111[[#This Row],[Menge t Nges]]/Tabelle111[[#This Row],[Anzahl Lieferscheine]]</f>
        <v>0.11486590909090909</v>
      </c>
      <c r="N1982" s="1">
        <f>Tabelle111[[#This Row],[Menge t P2O5]]/Tabelle111[[#This Row],[Anzahl Lieferscheine]]</f>
        <v>6.7211363636363639E-2</v>
      </c>
    </row>
    <row r="1983" spans="1:14" x14ac:dyDescent="0.2">
      <c r="A1983" s="2" t="s">
        <v>43</v>
      </c>
      <c r="B1983" s="2" t="s">
        <v>36</v>
      </c>
      <c r="C1983" s="2" t="s">
        <v>6</v>
      </c>
      <c r="D1983" s="2" t="s">
        <v>7</v>
      </c>
      <c r="E1983" s="2" t="s">
        <v>11</v>
      </c>
      <c r="F1983" s="2" t="s">
        <v>61</v>
      </c>
      <c r="G1983" s="1">
        <v>2200</v>
      </c>
      <c r="H1983" s="1">
        <v>1064.7</v>
      </c>
      <c r="I1983" s="4">
        <v>11</v>
      </c>
      <c r="J1983" s="2" t="s">
        <v>67</v>
      </c>
      <c r="K1983" s="1">
        <f>Tabelle111[[#This Row],[Menge kg Nges]]/1000</f>
        <v>2.2000000000000002</v>
      </c>
      <c r="L1983" s="1">
        <f>Tabelle111[[#This Row],[Menge kg P2O5]]/1000</f>
        <v>1.0647</v>
      </c>
      <c r="M1983" s="1">
        <f>Tabelle111[[#This Row],[Menge t Nges]]/Tabelle111[[#This Row],[Anzahl Lieferscheine]]</f>
        <v>0.2</v>
      </c>
      <c r="N1983" s="1">
        <f>Tabelle111[[#This Row],[Menge t P2O5]]/Tabelle111[[#This Row],[Anzahl Lieferscheine]]</f>
        <v>9.6790909090909094E-2</v>
      </c>
    </row>
    <row r="1984" spans="1:14" x14ac:dyDescent="0.2">
      <c r="A1984" s="2" t="s">
        <v>43</v>
      </c>
      <c r="B1984" s="2" t="s">
        <v>36</v>
      </c>
      <c r="C1984" s="2" t="s">
        <v>6</v>
      </c>
      <c r="D1984" s="2" t="s">
        <v>7</v>
      </c>
      <c r="E1984" s="2" t="s">
        <v>12</v>
      </c>
      <c r="F1984" s="2" t="s">
        <v>61</v>
      </c>
      <c r="G1984" s="1">
        <v>3473.8</v>
      </c>
      <c r="H1984" s="1">
        <v>1349.1999999999998</v>
      </c>
      <c r="I1984" s="4">
        <v>17</v>
      </c>
      <c r="J1984" s="2" t="s">
        <v>67</v>
      </c>
      <c r="K1984" s="1">
        <f>Tabelle111[[#This Row],[Menge kg Nges]]/1000</f>
        <v>3.4738000000000002</v>
      </c>
      <c r="L1984" s="1">
        <f>Tabelle111[[#This Row],[Menge kg P2O5]]/1000</f>
        <v>1.3491999999999997</v>
      </c>
      <c r="M1984" s="1">
        <f>Tabelle111[[#This Row],[Menge t Nges]]/Tabelle111[[#This Row],[Anzahl Lieferscheine]]</f>
        <v>0.20434117647058825</v>
      </c>
      <c r="N1984" s="1">
        <f>Tabelle111[[#This Row],[Menge t P2O5]]/Tabelle111[[#This Row],[Anzahl Lieferscheine]]</f>
        <v>7.9364705882352921E-2</v>
      </c>
    </row>
    <row r="1985" spans="1:14" x14ac:dyDescent="0.2">
      <c r="A1985" s="2" t="s">
        <v>43</v>
      </c>
      <c r="B1985" s="2" t="s">
        <v>36</v>
      </c>
      <c r="C1985" s="2" t="s">
        <v>6</v>
      </c>
      <c r="D1985" s="2" t="s">
        <v>7</v>
      </c>
      <c r="E1985" s="2" t="s">
        <v>13</v>
      </c>
      <c r="F1985" s="2" t="s">
        <v>61</v>
      </c>
      <c r="G1985" s="1">
        <v>3619.4</v>
      </c>
      <c r="H1985" s="1">
        <v>1998.1</v>
      </c>
      <c r="I1985" s="4">
        <v>21</v>
      </c>
      <c r="J1985" s="2" t="s">
        <v>67</v>
      </c>
      <c r="K1985" s="1">
        <f>Tabelle111[[#This Row],[Menge kg Nges]]/1000</f>
        <v>3.6194000000000002</v>
      </c>
      <c r="L1985" s="1">
        <f>Tabelle111[[#This Row],[Menge kg P2O5]]/1000</f>
        <v>1.9981</v>
      </c>
      <c r="M1985" s="1">
        <f>Tabelle111[[#This Row],[Menge t Nges]]/Tabelle111[[#This Row],[Anzahl Lieferscheine]]</f>
        <v>0.17235238095238095</v>
      </c>
      <c r="N1985" s="1">
        <f>Tabelle111[[#This Row],[Menge t P2O5]]/Tabelle111[[#This Row],[Anzahl Lieferscheine]]</f>
        <v>9.514761904761905E-2</v>
      </c>
    </row>
    <row r="1986" spans="1:14" x14ac:dyDescent="0.2">
      <c r="A1986" s="2" t="s">
        <v>43</v>
      </c>
      <c r="B1986" s="2" t="s">
        <v>36</v>
      </c>
      <c r="C1986" s="2" t="s">
        <v>6</v>
      </c>
      <c r="D1986" s="2" t="s">
        <v>7</v>
      </c>
      <c r="E1986" s="2" t="s">
        <v>14</v>
      </c>
      <c r="F1986" s="2" t="s">
        <v>61</v>
      </c>
      <c r="G1986" s="1">
        <v>184</v>
      </c>
      <c r="H1986" s="1">
        <v>68</v>
      </c>
      <c r="I1986" s="4">
        <v>1</v>
      </c>
      <c r="J1986" s="2" t="s">
        <v>67</v>
      </c>
      <c r="K1986" s="1">
        <f>Tabelle111[[#This Row],[Menge kg Nges]]/1000</f>
        <v>0.184</v>
      </c>
      <c r="L1986" s="1">
        <f>Tabelle111[[#This Row],[Menge kg P2O5]]/1000</f>
        <v>6.8000000000000005E-2</v>
      </c>
      <c r="M1986" s="1">
        <f>Tabelle111[[#This Row],[Menge t Nges]]/Tabelle111[[#This Row],[Anzahl Lieferscheine]]</f>
        <v>0.184</v>
      </c>
      <c r="N1986" s="1">
        <f>Tabelle111[[#This Row],[Menge t P2O5]]/Tabelle111[[#This Row],[Anzahl Lieferscheine]]</f>
        <v>6.8000000000000005E-2</v>
      </c>
    </row>
    <row r="1987" spans="1:14" x14ac:dyDescent="0.2">
      <c r="A1987" s="2" t="s">
        <v>43</v>
      </c>
      <c r="B1987" s="2" t="s">
        <v>36</v>
      </c>
      <c r="C1987" s="2" t="s">
        <v>6</v>
      </c>
      <c r="D1987" s="2" t="s">
        <v>15</v>
      </c>
      <c r="E1987" s="2" t="s">
        <v>16</v>
      </c>
      <c r="F1987" s="2" t="s">
        <v>61</v>
      </c>
      <c r="G1987" s="1">
        <v>125</v>
      </c>
      <c r="H1987" s="1">
        <v>115</v>
      </c>
      <c r="I1987" s="4">
        <v>1</v>
      </c>
      <c r="J1987" s="2" t="s">
        <v>67</v>
      </c>
      <c r="K1987" s="1">
        <f>Tabelle111[[#This Row],[Menge kg Nges]]/1000</f>
        <v>0.125</v>
      </c>
      <c r="L1987" s="1">
        <f>Tabelle111[[#This Row],[Menge kg P2O5]]/1000</f>
        <v>0.115</v>
      </c>
      <c r="M1987" s="1">
        <f>Tabelle111[[#This Row],[Menge t Nges]]/Tabelle111[[#This Row],[Anzahl Lieferscheine]]</f>
        <v>0.125</v>
      </c>
      <c r="N1987" s="1">
        <f>Tabelle111[[#This Row],[Menge t P2O5]]/Tabelle111[[#This Row],[Anzahl Lieferscheine]]</f>
        <v>0.115</v>
      </c>
    </row>
    <row r="1988" spans="1:14" x14ac:dyDescent="0.2">
      <c r="A1988" s="2" t="s">
        <v>43</v>
      </c>
      <c r="B1988" s="2" t="s">
        <v>36</v>
      </c>
      <c r="C1988" s="2" t="s">
        <v>6</v>
      </c>
      <c r="D1988" s="2" t="s">
        <v>15</v>
      </c>
      <c r="E1988" s="2" t="s">
        <v>18</v>
      </c>
      <c r="F1988" s="2" t="s">
        <v>61</v>
      </c>
      <c r="G1988" s="1">
        <v>176.39999999999998</v>
      </c>
      <c r="H1988" s="1">
        <v>142.80000000000001</v>
      </c>
      <c r="I1988" s="4">
        <v>2</v>
      </c>
      <c r="J1988" s="2" t="s">
        <v>67</v>
      </c>
      <c r="K1988" s="1">
        <f>Tabelle111[[#This Row],[Menge kg Nges]]/1000</f>
        <v>0.17639999999999997</v>
      </c>
      <c r="L1988" s="1">
        <f>Tabelle111[[#This Row],[Menge kg P2O5]]/1000</f>
        <v>0.14280000000000001</v>
      </c>
      <c r="M1988" s="1">
        <f>Tabelle111[[#This Row],[Menge t Nges]]/Tabelle111[[#This Row],[Anzahl Lieferscheine]]</f>
        <v>8.8199999999999987E-2</v>
      </c>
      <c r="N1988" s="1">
        <f>Tabelle111[[#This Row],[Menge t P2O5]]/Tabelle111[[#This Row],[Anzahl Lieferscheine]]</f>
        <v>7.1400000000000005E-2</v>
      </c>
    </row>
    <row r="1989" spans="1:14" x14ac:dyDescent="0.2">
      <c r="A1989" s="2" t="s">
        <v>43</v>
      </c>
      <c r="B1989" s="2" t="s">
        <v>36</v>
      </c>
      <c r="C1989" s="2" t="s">
        <v>6</v>
      </c>
      <c r="D1989" s="2" t="s">
        <v>15</v>
      </c>
      <c r="E1989" s="2" t="s">
        <v>19</v>
      </c>
      <c r="F1989" s="2" t="s">
        <v>61</v>
      </c>
      <c r="G1989" s="1">
        <v>236.44</v>
      </c>
      <c r="H1989" s="1">
        <v>173.41</v>
      </c>
      <c r="I1989" s="4">
        <v>1</v>
      </c>
      <c r="J1989" s="2" t="s">
        <v>67</v>
      </c>
      <c r="K1989" s="1">
        <f>Tabelle111[[#This Row],[Menge kg Nges]]/1000</f>
        <v>0.23644000000000001</v>
      </c>
      <c r="L1989" s="1">
        <f>Tabelle111[[#This Row],[Menge kg P2O5]]/1000</f>
        <v>0.17341000000000001</v>
      </c>
      <c r="M1989" s="1">
        <f>Tabelle111[[#This Row],[Menge t Nges]]/Tabelle111[[#This Row],[Anzahl Lieferscheine]]</f>
        <v>0.23644000000000001</v>
      </c>
      <c r="N1989" s="1">
        <f>Tabelle111[[#This Row],[Menge t P2O5]]/Tabelle111[[#This Row],[Anzahl Lieferscheine]]</f>
        <v>0.17341000000000001</v>
      </c>
    </row>
    <row r="1990" spans="1:14" x14ac:dyDescent="0.2">
      <c r="A1990" s="2" t="s">
        <v>43</v>
      </c>
      <c r="B1990" s="2" t="s">
        <v>37</v>
      </c>
      <c r="C1990" s="2" t="s">
        <v>6</v>
      </c>
      <c r="D1990" s="2" t="s">
        <v>30</v>
      </c>
      <c r="E1990" s="2" t="s">
        <v>26</v>
      </c>
      <c r="F1990" s="2" t="s">
        <v>61</v>
      </c>
      <c r="G1990" s="1">
        <v>1699.99</v>
      </c>
      <c r="H1990" s="1">
        <v>978.43999999999994</v>
      </c>
      <c r="I1990" s="4">
        <v>9</v>
      </c>
      <c r="J1990" s="2" t="s">
        <v>67</v>
      </c>
      <c r="K1990" s="1">
        <f>Tabelle111[[#This Row],[Menge kg Nges]]/1000</f>
        <v>1.6999900000000001</v>
      </c>
      <c r="L1990" s="1">
        <f>Tabelle111[[#This Row],[Menge kg P2O5]]/1000</f>
        <v>0.97843999999999998</v>
      </c>
      <c r="M1990" s="1">
        <f>Tabelle111[[#This Row],[Menge t Nges]]/Tabelle111[[#This Row],[Anzahl Lieferscheine]]</f>
        <v>0.18888777777777779</v>
      </c>
      <c r="N1990" s="1">
        <f>Tabelle111[[#This Row],[Menge t P2O5]]/Tabelle111[[#This Row],[Anzahl Lieferscheine]]</f>
        <v>0.10871555555555555</v>
      </c>
    </row>
    <row r="1991" spans="1:14" x14ac:dyDescent="0.2">
      <c r="A1991" s="2" t="s">
        <v>43</v>
      </c>
      <c r="B1991" s="2" t="s">
        <v>37</v>
      </c>
      <c r="C1991" s="2" t="s">
        <v>6</v>
      </c>
      <c r="D1991" s="2" t="s">
        <v>7</v>
      </c>
      <c r="E1991" s="2" t="s">
        <v>9</v>
      </c>
      <c r="F1991" s="2" t="s">
        <v>61</v>
      </c>
      <c r="G1991" s="1">
        <v>351.25</v>
      </c>
      <c r="H1991" s="1">
        <v>150.75</v>
      </c>
      <c r="I1991" s="4">
        <v>2</v>
      </c>
      <c r="J1991" s="2" t="s">
        <v>67</v>
      </c>
      <c r="K1991" s="1">
        <f>Tabelle111[[#This Row],[Menge kg Nges]]/1000</f>
        <v>0.35125000000000001</v>
      </c>
      <c r="L1991" s="1">
        <f>Tabelle111[[#This Row],[Menge kg P2O5]]/1000</f>
        <v>0.15075</v>
      </c>
      <c r="M1991" s="1">
        <f>Tabelle111[[#This Row],[Menge t Nges]]/Tabelle111[[#This Row],[Anzahl Lieferscheine]]</f>
        <v>0.175625</v>
      </c>
      <c r="N1991" s="1">
        <f>Tabelle111[[#This Row],[Menge t P2O5]]/Tabelle111[[#This Row],[Anzahl Lieferscheine]]</f>
        <v>7.5374999999999998E-2</v>
      </c>
    </row>
    <row r="1992" spans="1:14" x14ac:dyDescent="0.2">
      <c r="A1992" s="2" t="s">
        <v>43</v>
      </c>
      <c r="B1992" s="2" t="s">
        <v>37</v>
      </c>
      <c r="C1992" s="2" t="s">
        <v>6</v>
      </c>
      <c r="D1992" s="2" t="s">
        <v>7</v>
      </c>
      <c r="E1992" s="2" t="s">
        <v>11</v>
      </c>
      <c r="F1992" s="2" t="s">
        <v>61</v>
      </c>
      <c r="G1992" s="1">
        <v>1364.8000000000002</v>
      </c>
      <c r="H1992" s="1">
        <v>680.4</v>
      </c>
      <c r="I1992" s="4">
        <v>9</v>
      </c>
      <c r="J1992" s="2" t="s">
        <v>67</v>
      </c>
      <c r="K1992" s="1">
        <f>Tabelle111[[#This Row],[Menge kg Nges]]/1000</f>
        <v>1.3648000000000002</v>
      </c>
      <c r="L1992" s="1">
        <f>Tabelle111[[#This Row],[Menge kg P2O5]]/1000</f>
        <v>0.6804</v>
      </c>
      <c r="M1992" s="1">
        <f>Tabelle111[[#This Row],[Menge t Nges]]/Tabelle111[[#This Row],[Anzahl Lieferscheine]]</f>
        <v>0.15164444444444447</v>
      </c>
      <c r="N1992" s="1">
        <f>Tabelle111[[#This Row],[Menge t P2O5]]/Tabelle111[[#This Row],[Anzahl Lieferscheine]]</f>
        <v>7.5600000000000001E-2</v>
      </c>
    </row>
    <row r="1993" spans="1:14" x14ac:dyDescent="0.2">
      <c r="A1993" s="2" t="s">
        <v>43</v>
      </c>
      <c r="B1993" s="2" t="s">
        <v>37</v>
      </c>
      <c r="C1993" s="2" t="s">
        <v>6</v>
      </c>
      <c r="D1993" s="2" t="s">
        <v>7</v>
      </c>
      <c r="E1993" s="2" t="s">
        <v>12</v>
      </c>
      <c r="F1993" s="2" t="s">
        <v>61</v>
      </c>
      <c r="G1993" s="1">
        <v>1344</v>
      </c>
      <c r="H1993" s="1">
        <v>593.4</v>
      </c>
      <c r="I1993" s="4">
        <v>7</v>
      </c>
      <c r="J1993" s="2" t="s">
        <v>67</v>
      </c>
      <c r="K1993" s="1">
        <f>Tabelle111[[#This Row],[Menge kg Nges]]/1000</f>
        <v>1.3440000000000001</v>
      </c>
      <c r="L1993" s="1">
        <f>Tabelle111[[#This Row],[Menge kg P2O5]]/1000</f>
        <v>0.59339999999999993</v>
      </c>
      <c r="M1993" s="1">
        <f>Tabelle111[[#This Row],[Menge t Nges]]/Tabelle111[[#This Row],[Anzahl Lieferscheine]]</f>
        <v>0.192</v>
      </c>
      <c r="N1993" s="1">
        <f>Tabelle111[[#This Row],[Menge t P2O5]]/Tabelle111[[#This Row],[Anzahl Lieferscheine]]</f>
        <v>8.4771428571428567E-2</v>
      </c>
    </row>
    <row r="1994" spans="1:14" x14ac:dyDescent="0.2">
      <c r="A1994" s="2" t="s">
        <v>43</v>
      </c>
      <c r="B1994" s="2" t="s">
        <v>37</v>
      </c>
      <c r="C1994" s="2" t="s">
        <v>6</v>
      </c>
      <c r="D1994" s="2" t="s">
        <v>7</v>
      </c>
      <c r="E1994" s="2" t="s">
        <v>13</v>
      </c>
      <c r="F1994" s="2" t="s">
        <v>61</v>
      </c>
      <c r="G1994" s="1">
        <v>2506.58</v>
      </c>
      <c r="H1994" s="1">
        <v>1274.6999999999998</v>
      </c>
      <c r="I1994" s="4">
        <v>13</v>
      </c>
      <c r="J1994" s="2" t="s">
        <v>67</v>
      </c>
      <c r="K1994" s="1">
        <f>Tabelle111[[#This Row],[Menge kg Nges]]/1000</f>
        <v>2.50658</v>
      </c>
      <c r="L1994" s="1">
        <f>Tabelle111[[#This Row],[Menge kg P2O5]]/1000</f>
        <v>1.2746999999999997</v>
      </c>
      <c r="M1994" s="1">
        <f>Tabelle111[[#This Row],[Menge t Nges]]/Tabelle111[[#This Row],[Anzahl Lieferscheine]]</f>
        <v>0.19281384615384617</v>
      </c>
      <c r="N1994" s="1">
        <f>Tabelle111[[#This Row],[Menge t P2O5]]/Tabelle111[[#This Row],[Anzahl Lieferscheine]]</f>
        <v>9.805384615384613E-2</v>
      </c>
    </row>
    <row r="1995" spans="1:14" x14ac:dyDescent="0.2">
      <c r="A1995" s="2" t="s">
        <v>43</v>
      </c>
      <c r="B1995" s="2" t="s">
        <v>37</v>
      </c>
      <c r="C1995" s="2" t="s">
        <v>6</v>
      </c>
      <c r="D1995" s="2" t="s">
        <v>7</v>
      </c>
      <c r="E1995" s="2" t="s">
        <v>14</v>
      </c>
      <c r="F1995" s="2" t="s">
        <v>61</v>
      </c>
      <c r="G1995" s="1">
        <v>520.79999999999995</v>
      </c>
      <c r="H1995" s="1">
        <v>340.4</v>
      </c>
      <c r="I1995" s="4">
        <v>3</v>
      </c>
      <c r="J1995" s="2" t="s">
        <v>67</v>
      </c>
      <c r="K1995" s="1">
        <f>Tabelle111[[#This Row],[Menge kg Nges]]/1000</f>
        <v>0.52079999999999993</v>
      </c>
      <c r="L1995" s="1">
        <f>Tabelle111[[#This Row],[Menge kg P2O5]]/1000</f>
        <v>0.34039999999999998</v>
      </c>
      <c r="M1995" s="1">
        <f>Tabelle111[[#This Row],[Menge t Nges]]/Tabelle111[[#This Row],[Anzahl Lieferscheine]]</f>
        <v>0.17359999999999998</v>
      </c>
      <c r="N1995" s="1">
        <f>Tabelle111[[#This Row],[Menge t P2O5]]/Tabelle111[[#This Row],[Anzahl Lieferscheine]]</f>
        <v>0.11346666666666666</v>
      </c>
    </row>
    <row r="1996" spans="1:14" x14ac:dyDescent="0.2">
      <c r="A1996" s="2" t="s">
        <v>43</v>
      </c>
      <c r="B1996" s="2" t="s">
        <v>37</v>
      </c>
      <c r="C1996" s="2" t="s">
        <v>6</v>
      </c>
      <c r="D1996" s="2" t="s">
        <v>15</v>
      </c>
      <c r="E1996" s="2" t="s">
        <v>18</v>
      </c>
      <c r="F1996" s="2" t="s">
        <v>61</v>
      </c>
      <c r="G1996" s="1">
        <v>823.2</v>
      </c>
      <c r="H1996" s="1">
        <v>666.4</v>
      </c>
      <c r="I1996" s="4">
        <v>2</v>
      </c>
      <c r="J1996" s="2" t="s">
        <v>67</v>
      </c>
      <c r="K1996" s="1">
        <f>Tabelle111[[#This Row],[Menge kg Nges]]/1000</f>
        <v>0.82320000000000004</v>
      </c>
      <c r="L1996" s="1">
        <f>Tabelle111[[#This Row],[Menge kg P2O5]]/1000</f>
        <v>0.66639999999999999</v>
      </c>
      <c r="M1996" s="1">
        <f>Tabelle111[[#This Row],[Menge t Nges]]/Tabelle111[[#This Row],[Anzahl Lieferscheine]]</f>
        <v>0.41160000000000002</v>
      </c>
      <c r="N1996" s="1">
        <f>Tabelle111[[#This Row],[Menge t P2O5]]/Tabelle111[[#This Row],[Anzahl Lieferscheine]]</f>
        <v>0.3332</v>
      </c>
    </row>
    <row r="1997" spans="1:14" x14ac:dyDescent="0.2">
      <c r="A1997" s="2" t="s">
        <v>43</v>
      </c>
      <c r="B1997" s="2" t="s">
        <v>37</v>
      </c>
      <c r="C1997" s="2" t="s">
        <v>6</v>
      </c>
      <c r="D1997" s="2" t="s">
        <v>15</v>
      </c>
      <c r="E1997" s="2" t="s">
        <v>19</v>
      </c>
      <c r="F1997" s="2" t="s">
        <v>61</v>
      </c>
      <c r="G1997" s="1">
        <v>877.24</v>
      </c>
      <c r="H1997" s="1">
        <v>677.28</v>
      </c>
      <c r="I1997" s="4">
        <v>3</v>
      </c>
      <c r="J1997" s="2" t="s">
        <v>67</v>
      </c>
      <c r="K1997" s="1">
        <f>Tabelle111[[#This Row],[Menge kg Nges]]/1000</f>
        <v>0.87724000000000002</v>
      </c>
      <c r="L1997" s="1">
        <f>Tabelle111[[#This Row],[Menge kg P2O5]]/1000</f>
        <v>0.67727999999999999</v>
      </c>
      <c r="M1997" s="1">
        <f>Tabelle111[[#This Row],[Menge t Nges]]/Tabelle111[[#This Row],[Anzahl Lieferscheine]]</f>
        <v>0.29241333333333336</v>
      </c>
      <c r="N1997" s="1">
        <f>Tabelle111[[#This Row],[Menge t P2O5]]/Tabelle111[[#This Row],[Anzahl Lieferscheine]]</f>
        <v>0.22575999999999999</v>
      </c>
    </row>
    <row r="1998" spans="1:14" x14ac:dyDescent="0.2">
      <c r="A1998" s="2" t="s">
        <v>43</v>
      </c>
      <c r="B1998" s="2" t="s">
        <v>37</v>
      </c>
      <c r="C1998" s="2" t="s">
        <v>6</v>
      </c>
      <c r="D1998" s="2" t="s">
        <v>15</v>
      </c>
      <c r="E1998" s="2" t="s">
        <v>21</v>
      </c>
      <c r="F1998" s="2" t="s">
        <v>61</v>
      </c>
      <c r="G1998" s="1">
        <v>571.20000000000005</v>
      </c>
      <c r="H1998" s="1">
        <v>336</v>
      </c>
      <c r="I1998" s="4">
        <v>2</v>
      </c>
      <c r="J1998" s="2" t="s">
        <v>67</v>
      </c>
      <c r="K1998" s="1">
        <f>Tabelle111[[#This Row],[Menge kg Nges]]/1000</f>
        <v>0.57120000000000004</v>
      </c>
      <c r="L1998" s="1">
        <f>Tabelle111[[#This Row],[Menge kg P2O5]]/1000</f>
        <v>0.33600000000000002</v>
      </c>
      <c r="M1998" s="1">
        <f>Tabelle111[[#This Row],[Menge t Nges]]/Tabelle111[[#This Row],[Anzahl Lieferscheine]]</f>
        <v>0.28560000000000002</v>
      </c>
      <c r="N1998" s="1">
        <f>Tabelle111[[#This Row],[Menge t P2O5]]/Tabelle111[[#This Row],[Anzahl Lieferscheine]]</f>
        <v>0.16800000000000001</v>
      </c>
    </row>
    <row r="1999" spans="1:14" x14ac:dyDescent="0.2">
      <c r="A1999" s="2" t="s">
        <v>43</v>
      </c>
      <c r="B1999" s="2" t="s">
        <v>37</v>
      </c>
      <c r="C1999" s="2" t="s">
        <v>6</v>
      </c>
      <c r="D1999" s="2" t="s">
        <v>15</v>
      </c>
      <c r="E1999" s="2" t="s">
        <v>9</v>
      </c>
      <c r="F1999" s="2" t="s">
        <v>61</v>
      </c>
      <c r="G1999" s="1">
        <v>190.28</v>
      </c>
      <c r="H1999" s="1">
        <v>170.4</v>
      </c>
      <c r="I1999" s="4">
        <v>1</v>
      </c>
      <c r="J1999" s="2" t="s">
        <v>67</v>
      </c>
      <c r="K1999" s="1">
        <f>Tabelle111[[#This Row],[Menge kg Nges]]/1000</f>
        <v>0.19028</v>
      </c>
      <c r="L1999" s="1">
        <f>Tabelle111[[#This Row],[Menge kg P2O5]]/1000</f>
        <v>0.1704</v>
      </c>
      <c r="M1999" s="1">
        <f>Tabelle111[[#This Row],[Menge t Nges]]/Tabelle111[[#This Row],[Anzahl Lieferscheine]]</f>
        <v>0.19028</v>
      </c>
      <c r="N1999" s="1">
        <f>Tabelle111[[#This Row],[Menge t P2O5]]/Tabelle111[[#This Row],[Anzahl Lieferscheine]]</f>
        <v>0.1704</v>
      </c>
    </row>
    <row r="2000" spans="1:14" x14ac:dyDescent="0.2">
      <c r="A2000" s="2" t="s">
        <v>43</v>
      </c>
      <c r="B2000" s="2" t="s">
        <v>40</v>
      </c>
      <c r="C2000" s="2" t="s">
        <v>6</v>
      </c>
      <c r="D2000" s="2" t="s">
        <v>7</v>
      </c>
      <c r="E2000" s="2" t="s">
        <v>11</v>
      </c>
      <c r="F2000" s="2" t="s">
        <v>61</v>
      </c>
      <c r="G2000" s="1">
        <v>73.8</v>
      </c>
      <c r="H2000" s="1">
        <v>31.2</v>
      </c>
      <c r="I2000" s="4">
        <v>1</v>
      </c>
      <c r="J2000" s="2" t="s">
        <v>67</v>
      </c>
      <c r="K2000" s="1">
        <f>Tabelle111[[#This Row],[Menge kg Nges]]/1000</f>
        <v>7.3799999999999991E-2</v>
      </c>
      <c r="L2000" s="1">
        <f>Tabelle111[[#This Row],[Menge kg P2O5]]/1000</f>
        <v>3.1199999999999999E-2</v>
      </c>
      <c r="M2000" s="1">
        <f>Tabelle111[[#This Row],[Menge t Nges]]/Tabelle111[[#This Row],[Anzahl Lieferscheine]]</f>
        <v>7.3799999999999991E-2</v>
      </c>
      <c r="N2000" s="1">
        <f>Tabelle111[[#This Row],[Menge t P2O5]]/Tabelle111[[#This Row],[Anzahl Lieferscheine]]</f>
        <v>3.1199999999999999E-2</v>
      </c>
    </row>
    <row r="2001" spans="1:14" x14ac:dyDescent="0.2">
      <c r="A2001" s="2" t="s">
        <v>43</v>
      </c>
      <c r="B2001" s="2" t="s">
        <v>40</v>
      </c>
      <c r="C2001" s="2" t="s">
        <v>6</v>
      </c>
      <c r="D2001" s="2" t="s">
        <v>7</v>
      </c>
      <c r="E2001" s="2" t="s">
        <v>12</v>
      </c>
      <c r="F2001" s="2" t="s">
        <v>61</v>
      </c>
      <c r="G2001" s="1">
        <v>163.27000000000001</v>
      </c>
      <c r="H2001" s="1">
        <v>72.45</v>
      </c>
      <c r="I2001" s="4">
        <v>1</v>
      </c>
      <c r="J2001" s="2" t="s">
        <v>67</v>
      </c>
      <c r="K2001" s="1">
        <f>Tabelle111[[#This Row],[Menge kg Nges]]/1000</f>
        <v>0.16327</v>
      </c>
      <c r="L2001" s="1">
        <f>Tabelle111[[#This Row],[Menge kg P2O5]]/1000</f>
        <v>7.2450000000000001E-2</v>
      </c>
      <c r="M2001" s="1">
        <f>Tabelle111[[#This Row],[Menge t Nges]]/Tabelle111[[#This Row],[Anzahl Lieferscheine]]</f>
        <v>0.16327</v>
      </c>
      <c r="N2001" s="1">
        <f>Tabelle111[[#This Row],[Menge t P2O5]]/Tabelle111[[#This Row],[Anzahl Lieferscheine]]</f>
        <v>7.2450000000000001E-2</v>
      </c>
    </row>
    <row r="2002" spans="1:14" x14ac:dyDescent="0.2">
      <c r="A2002" s="2" t="s">
        <v>43</v>
      </c>
      <c r="B2002" s="2" t="s">
        <v>40</v>
      </c>
      <c r="C2002" s="2" t="s">
        <v>6</v>
      </c>
      <c r="D2002" s="2" t="s">
        <v>7</v>
      </c>
      <c r="E2002" s="2" t="s">
        <v>13</v>
      </c>
      <c r="F2002" s="2" t="s">
        <v>61</v>
      </c>
      <c r="G2002" s="1">
        <v>81</v>
      </c>
      <c r="H2002" s="1">
        <v>49.68</v>
      </c>
      <c r="I2002" s="4">
        <v>1</v>
      </c>
      <c r="J2002" s="2" t="s">
        <v>67</v>
      </c>
      <c r="K2002" s="1">
        <f>Tabelle111[[#This Row],[Menge kg Nges]]/1000</f>
        <v>8.1000000000000003E-2</v>
      </c>
      <c r="L2002" s="1">
        <f>Tabelle111[[#This Row],[Menge kg P2O5]]/1000</f>
        <v>4.9680000000000002E-2</v>
      </c>
      <c r="M2002" s="1">
        <f>Tabelle111[[#This Row],[Menge t Nges]]/Tabelle111[[#This Row],[Anzahl Lieferscheine]]</f>
        <v>8.1000000000000003E-2</v>
      </c>
      <c r="N2002" s="1">
        <f>Tabelle111[[#This Row],[Menge t P2O5]]/Tabelle111[[#This Row],[Anzahl Lieferscheine]]</f>
        <v>4.9680000000000002E-2</v>
      </c>
    </row>
    <row r="2003" spans="1:14" x14ac:dyDescent="0.2">
      <c r="A2003" s="2" t="s">
        <v>43</v>
      </c>
      <c r="B2003" s="2" t="s">
        <v>40</v>
      </c>
      <c r="C2003" s="2" t="s">
        <v>6</v>
      </c>
      <c r="D2003" s="2" t="s">
        <v>15</v>
      </c>
      <c r="E2003" s="2" t="s">
        <v>18</v>
      </c>
      <c r="F2003" s="2" t="s">
        <v>61</v>
      </c>
      <c r="G2003" s="1">
        <v>617.9</v>
      </c>
      <c r="H2003" s="1">
        <v>388.6</v>
      </c>
      <c r="I2003" s="4">
        <v>2</v>
      </c>
      <c r="J2003" s="2" t="s">
        <v>67</v>
      </c>
      <c r="K2003" s="1">
        <f>Tabelle111[[#This Row],[Menge kg Nges]]/1000</f>
        <v>0.6179</v>
      </c>
      <c r="L2003" s="1">
        <f>Tabelle111[[#This Row],[Menge kg P2O5]]/1000</f>
        <v>0.3886</v>
      </c>
      <c r="M2003" s="1">
        <f>Tabelle111[[#This Row],[Menge t Nges]]/Tabelle111[[#This Row],[Anzahl Lieferscheine]]</f>
        <v>0.30895</v>
      </c>
      <c r="N2003" s="1">
        <f>Tabelle111[[#This Row],[Menge t P2O5]]/Tabelle111[[#This Row],[Anzahl Lieferscheine]]</f>
        <v>0.1943</v>
      </c>
    </row>
    <row r="2004" spans="1:14" x14ac:dyDescent="0.2">
      <c r="A2004" s="2" t="s">
        <v>43</v>
      </c>
      <c r="B2004" s="2" t="s">
        <v>40</v>
      </c>
      <c r="C2004" s="2" t="s">
        <v>6</v>
      </c>
      <c r="D2004" s="2" t="s">
        <v>15</v>
      </c>
      <c r="E2004" s="2" t="s">
        <v>19</v>
      </c>
      <c r="F2004" s="2" t="s">
        <v>61</v>
      </c>
      <c r="G2004" s="1">
        <v>660.75</v>
      </c>
      <c r="H2004" s="1">
        <v>606.98</v>
      </c>
      <c r="I2004" s="4">
        <v>2</v>
      </c>
      <c r="J2004" s="2" t="s">
        <v>67</v>
      </c>
      <c r="K2004" s="1">
        <f>Tabelle111[[#This Row],[Menge kg Nges]]/1000</f>
        <v>0.66074999999999995</v>
      </c>
      <c r="L2004" s="1">
        <f>Tabelle111[[#This Row],[Menge kg P2O5]]/1000</f>
        <v>0.60697999999999996</v>
      </c>
      <c r="M2004" s="1">
        <f>Tabelle111[[#This Row],[Menge t Nges]]/Tabelle111[[#This Row],[Anzahl Lieferscheine]]</f>
        <v>0.33037499999999997</v>
      </c>
      <c r="N2004" s="1">
        <f>Tabelle111[[#This Row],[Menge t P2O5]]/Tabelle111[[#This Row],[Anzahl Lieferscheine]]</f>
        <v>0.30348999999999998</v>
      </c>
    </row>
    <row r="2005" spans="1:14" x14ac:dyDescent="0.2">
      <c r="A2005" s="2" t="s">
        <v>43</v>
      </c>
      <c r="B2005" s="2" t="s">
        <v>40</v>
      </c>
      <c r="C2005" s="2" t="s">
        <v>6</v>
      </c>
      <c r="D2005" s="2" t="s">
        <v>15</v>
      </c>
      <c r="E2005" s="2" t="s">
        <v>13</v>
      </c>
      <c r="F2005" s="2" t="s">
        <v>61</v>
      </c>
      <c r="G2005" s="1">
        <v>260</v>
      </c>
      <c r="H2005" s="1">
        <v>240</v>
      </c>
      <c r="I2005" s="4">
        <v>1</v>
      </c>
      <c r="J2005" s="2" t="s">
        <v>67</v>
      </c>
      <c r="K2005" s="1">
        <f>Tabelle111[[#This Row],[Menge kg Nges]]/1000</f>
        <v>0.26</v>
      </c>
      <c r="L2005" s="1">
        <f>Tabelle111[[#This Row],[Menge kg P2O5]]/1000</f>
        <v>0.24</v>
      </c>
      <c r="M2005" s="1">
        <f>Tabelle111[[#This Row],[Menge t Nges]]/Tabelle111[[#This Row],[Anzahl Lieferscheine]]</f>
        <v>0.26</v>
      </c>
      <c r="N2005" s="1">
        <f>Tabelle111[[#This Row],[Menge t P2O5]]/Tabelle111[[#This Row],[Anzahl Lieferscheine]]</f>
        <v>0.24</v>
      </c>
    </row>
    <row r="2006" spans="1:14" x14ac:dyDescent="0.2">
      <c r="A2006" s="2" t="s">
        <v>43</v>
      </c>
      <c r="B2006" s="2" t="s">
        <v>42</v>
      </c>
      <c r="C2006" s="2" t="s">
        <v>6</v>
      </c>
      <c r="D2006" s="2" t="s">
        <v>30</v>
      </c>
      <c r="E2006" s="2" t="s">
        <v>26</v>
      </c>
      <c r="F2006" s="2" t="s">
        <v>61</v>
      </c>
      <c r="G2006" s="1">
        <v>149.85</v>
      </c>
      <c r="H2006" s="1">
        <v>56.43</v>
      </c>
      <c r="I2006" s="4">
        <v>1</v>
      </c>
      <c r="J2006" s="2" t="s">
        <v>67</v>
      </c>
      <c r="K2006" s="1">
        <f>Tabelle111[[#This Row],[Menge kg Nges]]/1000</f>
        <v>0.14984999999999998</v>
      </c>
      <c r="L2006" s="1">
        <f>Tabelle111[[#This Row],[Menge kg P2O5]]/1000</f>
        <v>5.6430000000000001E-2</v>
      </c>
      <c r="M2006" s="1">
        <f>Tabelle111[[#This Row],[Menge t Nges]]/Tabelle111[[#This Row],[Anzahl Lieferscheine]]</f>
        <v>0.14984999999999998</v>
      </c>
      <c r="N2006" s="1">
        <f>Tabelle111[[#This Row],[Menge t P2O5]]/Tabelle111[[#This Row],[Anzahl Lieferscheine]]</f>
        <v>5.6430000000000001E-2</v>
      </c>
    </row>
    <row r="2007" spans="1:14" x14ac:dyDescent="0.2">
      <c r="A2007" s="2" t="s">
        <v>43</v>
      </c>
      <c r="B2007" s="2" t="s">
        <v>42</v>
      </c>
      <c r="C2007" s="2" t="s">
        <v>6</v>
      </c>
      <c r="D2007" s="2" t="s">
        <v>7</v>
      </c>
      <c r="E2007" s="2" t="s">
        <v>10</v>
      </c>
      <c r="F2007" s="2" t="s">
        <v>61</v>
      </c>
      <c r="G2007" s="1">
        <v>550.79999999999995</v>
      </c>
      <c r="H2007" s="1">
        <v>244.62</v>
      </c>
      <c r="I2007" s="4">
        <v>3</v>
      </c>
      <c r="J2007" s="2" t="s">
        <v>67</v>
      </c>
      <c r="K2007" s="1">
        <f>Tabelle111[[#This Row],[Menge kg Nges]]/1000</f>
        <v>0.55079999999999996</v>
      </c>
      <c r="L2007" s="1">
        <f>Tabelle111[[#This Row],[Menge kg P2O5]]/1000</f>
        <v>0.24462</v>
      </c>
      <c r="M2007" s="1">
        <f>Tabelle111[[#This Row],[Menge t Nges]]/Tabelle111[[#This Row],[Anzahl Lieferscheine]]</f>
        <v>0.18359999999999999</v>
      </c>
      <c r="N2007" s="1">
        <f>Tabelle111[[#This Row],[Menge t P2O5]]/Tabelle111[[#This Row],[Anzahl Lieferscheine]]</f>
        <v>8.1540000000000001E-2</v>
      </c>
    </row>
    <row r="2008" spans="1:14" x14ac:dyDescent="0.2">
      <c r="A2008" s="2" t="s">
        <v>43</v>
      </c>
      <c r="B2008" s="2" t="s">
        <v>42</v>
      </c>
      <c r="C2008" s="2" t="s">
        <v>6</v>
      </c>
      <c r="D2008" s="2" t="s">
        <v>7</v>
      </c>
      <c r="E2008" s="2" t="s">
        <v>11</v>
      </c>
      <c r="F2008" s="2" t="s">
        <v>61</v>
      </c>
      <c r="G2008" s="1">
        <v>248.67000000000002</v>
      </c>
      <c r="H2008" s="1">
        <v>125.55000000000001</v>
      </c>
      <c r="I2008" s="4">
        <v>2</v>
      </c>
      <c r="J2008" s="2" t="s">
        <v>67</v>
      </c>
      <c r="K2008" s="1">
        <f>Tabelle111[[#This Row],[Menge kg Nges]]/1000</f>
        <v>0.24867</v>
      </c>
      <c r="L2008" s="1">
        <f>Tabelle111[[#This Row],[Menge kg P2O5]]/1000</f>
        <v>0.12555000000000002</v>
      </c>
      <c r="M2008" s="1">
        <f>Tabelle111[[#This Row],[Menge t Nges]]/Tabelle111[[#This Row],[Anzahl Lieferscheine]]</f>
        <v>0.124335</v>
      </c>
      <c r="N2008" s="1">
        <f>Tabelle111[[#This Row],[Menge t P2O5]]/Tabelle111[[#This Row],[Anzahl Lieferscheine]]</f>
        <v>6.2775000000000011E-2</v>
      </c>
    </row>
    <row r="2009" spans="1:14" x14ac:dyDescent="0.2">
      <c r="A2009" s="2" t="s">
        <v>43</v>
      </c>
      <c r="B2009" s="2" t="s">
        <v>42</v>
      </c>
      <c r="C2009" s="2" t="s">
        <v>6</v>
      </c>
      <c r="D2009" s="2" t="s">
        <v>7</v>
      </c>
      <c r="E2009" s="2" t="s">
        <v>13</v>
      </c>
      <c r="F2009" s="2" t="s">
        <v>61</v>
      </c>
      <c r="G2009" s="1">
        <v>2825.4</v>
      </c>
      <c r="H2009" s="1">
        <v>1567.48</v>
      </c>
      <c r="I2009" s="4">
        <v>11</v>
      </c>
      <c r="J2009" s="2" t="s">
        <v>67</v>
      </c>
      <c r="K2009" s="1">
        <f>Tabelle111[[#This Row],[Menge kg Nges]]/1000</f>
        <v>2.8254000000000001</v>
      </c>
      <c r="L2009" s="1">
        <f>Tabelle111[[#This Row],[Menge kg P2O5]]/1000</f>
        <v>1.56748</v>
      </c>
      <c r="M2009" s="1">
        <f>Tabelle111[[#This Row],[Menge t Nges]]/Tabelle111[[#This Row],[Anzahl Lieferscheine]]</f>
        <v>0.25685454545454545</v>
      </c>
      <c r="N2009" s="1">
        <f>Tabelle111[[#This Row],[Menge t P2O5]]/Tabelle111[[#This Row],[Anzahl Lieferscheine]]</f>
        <v>0.14249818181818183</v>
      </c>
    </row>
    <row r="2010" spans="1:14" x14ac:dyDescent="0.2">
      <c r="A2010" s="2" t="s">
        <v>43</v>
      </c>
      <c r="B2010" s="2" t="s">
        <v>42</v>
      </c>
      <c r="C2010" s="2" t="s">
        <v>6</v>
      </c>
      <c r="D2010" s="2" t="s">
        <v>7</v>
      </c>
      <c r="E2010" s="2" t="s">
        <v>14</v>
      </c>
      <c r="F2010" s="2" t="s">
        <v>61</v>
      </c>
      <c r="G2010" s="1">
        <v>1093.5</v>
      </c>
      <c r="H2010" s="1">
        <v>704.7</v>
      </c>
      <c r="I2010" s="4">
        <v>4</v>
      </c>
      <c r="J2010" s="2" t="s">
        <v>67</v>
      </c>
      <c r="K2010" s="1">
        <f>Tabelle111[[#This Row],[Menge kg Nges]]/1000</f>
        <v>1.0934999999999999</v>
      </c>
      <c r="L2010" s="1">
        <f>Tabelle111[[#This Row],[Menge kg P2O5]]/1000</f>
        <v>0.70469999999999999</v>
      </c>
      <c r="M2010" s="1">
        <f>Tabelle111[[#This Row],[Menge t Nges]]/Tabelle111[[#This Row],[Anzahl Lieferscheine]]</f>
        <v>0.27337499999999998</v>
      </c>
      <c r="N2010" s="1">
        <f>Tabelle111[[#This Row],[Menge t P2O5]]/Tabelle111[[#This Row],[Anzahl Lieferscheine]]</f>
        <v>0.176175</v>
      </c>
    </row>
    <row r="2011" spans="1:14" x14ac:dyDescent="0.2">
      <c r="A2011" s="2" t="s">
        <v>43</v>
      </c>
      <c r="B2011" s="2" t="s">
        <v>42</v>
      </c>
      <c r="C2011" s="2" t="s">
        <v>6</v>
      </c>
      <c r="D2011" s="2" t="s">
        <v>15</v>
      </c>
      <c r="E2011" s="2" t="s">
        <v>16</v>
      </c>
      <c r="F2011" s="2" t="s">
        <v>61</v>
      </c>
      <c r="G2011" s="1">
        <v>656.56999999999994</v>
      </c>
      <c r="H2011" s="1">
        <v>600.21</v>
      </c>
      <c r="I2011" s="4">
        <v>4</v>
      </c>
      <c r="J2011" s="2" t="s">
        <v>67</v>
      </c>
      <c r="K2011" s="1">
        <f>Tabelle111[[#This Row],[Menge kg Nges]]/1000</f>
        <v>0.65656999999999999</v>
      </c>
      <c r="L2011" s="1">
        <f>Tabelle111[[#This Row],[Menge kg P2O5]]/1000</f>
        <v>0.60021000000000002</v>
      </c>
      <c r="M2011" s="1">
        <f>Tabelle111[[#This Row],[Menge t Nges]]/Tabelle111[[#This Row],[Anzahl Lieferscheine]]</f>
        <v>0.1641425</v>
      </c>
      <c r="N2011" s="1">
        <f>Tabelle111[[#This Row],[Menge t P2O5]]/Tabelle111[[#This Row],[Anzahl Lieferscheine]]</f>
        <v>0.15005250000000001</v>
      </c>
    </row>
    <row r="2012" spans="1:14" x14ac:dyDescent="0.2">
      <c r="A2012" s="2" t="s">
        <v>43</v>
      </c>
      <c r="B2012" s="2" t="s">
        <v>42</v>
      </c>
      <c r="C2012" s="2" t="s">
        <v>6</v>
      </c>
      <c r="D2012" s="2" t="s">
        <v>15</v>
      </c>
      <c r="E2012" s="2" t="s">
        <v>18</v>
      </c>
      <c r="F2012" s="2" t="s">
        <v>61</v>
      </c>
      <c r="G2012" s="1">
        <v>992.71</v>
      </c>
      <c r="H2012" s="1">
        <v>803.62</v>
      </c>
      <c r="I2012" s="4">
        <v>1</v>
      </c>
      <c r="J2012" s="2" t="s">
        <v>67</v>
      </c>
      <c r="K2012" s="1">
        <f>Tabelle111[[#This Row],[Menge kg Nges]]/1000</f>
        <v>0.99270999999999998</v>
      </c>
      <c r="L2012" s="1">
        <f>Tabelle111[[#This Row],[Menge kg P2O5]]/1000</f>
        <v>0.80362</v>
      </c>
      <c r="M2012" s="1">
        <f>Tabelle111[[#This Row],[Menge t Nges]]/Tabelle111[[#This Row],[Anzahl Lieferscheine]]</f>
        <v>0.99270999999999998</v>
      </c>
      <c r="N2012" s="1">
        <f>Tabelle111[[#This Row],[Menge t P2O5]]/Tabelle111[[#This Row],[Anzahl Lieferscheine]]</f>
        <v>0.80362</v>
      </c>
    </row>
    <row r="2013" spans="1:14" x14ac:dyDescent="0.2">
      <c r="A2013" s="2" t="s">
        <v>43</v>
      </c>
      <c r="B2013" s="2" t="s">
        <v>42</v>
      </c>
      <c r="C2013" s="2" t="s">
        <v>6</v>
      </c>
      <c r="D2013" s="2" t="s">
        <v>15</v>
      </c>
      <c r="E2013" s="2" t="s">
        <v>19</v>
      </c>
      <c r="F2013" s="2" t="s">
        <v>61</v>
      </c>
      <c r="G2013" s="1">
        <v>164.79</v>
      </c>
      <c r="H2013" s="1">
        <v>120.86</v>
      </c>
      <c r="I2013" s="4">
        <v>1</v>
      </c>
      <c r="J2013" s="2" t="s">
        <v>67</v>
      </c>
      <c r="K2013" s="1">
        <f>Tabelle111[[#This Row],[Menge kg Nges]]/1000</f>
        <v>0.16478999999999999</v>
      </c>
      <c r="L2013" s="1">
        <f>Tabelle111[[#This Row],[Menge kg P2O5]]/1000</f>
        <v>0.12086</v>
      </c>
      <c r="M2013" s="1">
        <f>Tabelle111[[#This Row],[Menge t Nges]]/Tabelle111[[#This Row],[Anzahl Lieferscheine]]</f>
        <v>0.16478999999999999</v>
      </c>
      <c r="N2013" s="1">
        <f>Tabelle111[[#This Row],[Menge t P2O5]]/Tabelle111[[#This Row],[Anzahl Lieferscheine]]</f>
        <v>0.12086</v>
      </c>
    </row>
    <row r="2014" spans="1:14" x14ac:dyDescent="0.2">
      <c r="A2014" s="2" t="s">
        <v>36</v>
      </c>
      <c r="B2014" s="2" t="s">
        <v>43</v>
      </c>
      <c r="C2014" s="2" t="s">
        <v>6</v>
      </c>
      <c r="D2014" s="2" t="s">
        <v>30</v>
      </c>
      <c r="E2014" s="2" t="s">
        <v>26</v>
      </c>
      <c r="F2014" s="2" t="s">
        <v>61</v>
      </c>
      <c r="G2014" s="1">
        <v>2081.88</v>
      </c>
      <c r="H2014" s="1">
        <v>871.8</v>
      </c>
      <c r="I2014" s="4">
        <v>10</v>
      </c>
      <c r="J2014" s="2" t="s">
        <v>67</v>
      </c>
      <c r="K2014" s="1">
        <f>Tabelle111[[#This Row],[Menge kg Nges]]/1000</f>
        <v>2.08188</v>
      </c>
      <c r="L2014" s="1">
        <f>Tabelle111[[#This Row],[Menge kg P2O5]]/1000</f>
        <v>0.87179999999999991</v>
      </c>
      <c r="M2014" s="1">
        <f>Tabelle111[[#This Row],[Menge t Nges]]/Tabelle111[[#This Row],[Anzahl Lieferscheine]]</f>
        <v>0.20818799999999998</v>
      </c>
      <c r="N2014" s="1">
        <f>Tabelle111[[#This Row],[Menge t P2O5]]/Tabelle111[[#This Row],[Anzahl Lieferscheine]]</f>
        <v>8.7179999999999994E-2</v>
      </c>
    </row>
    <row r="2015" spans="1:14" x14ac:dyDescent="0.2">
      <c r="A2015" s="2" t="s">
        <v>36</v>
      </c>
      <c r="B2015" s="2" t="s">
        <v>43</v>
      </c>
      <c r="C2015" s="2" t="s">
        <v>6</v>
      </c>
      <c r="D2015" s="2" t="s">
        <v>7</v>
      </c>
      <c r="E2015" s="2" t="s">
        <v>11</v>
      </c>
      <c r="F2015" s="2" t="s">
        <v>61</v>
      </c>
      <c r="G2015" s="1">
        <v>112.5</v>
      </c>
      <c r="H2015" s="1">
        <v>63</v>
      </c>
      <c r="I2015" s="4">
        <v>1</v>
      </c>
      <c r="J2015" s="2" t="s">
        <v>67</v>
      </c>
      <c r="K2015" s="1">
        <f>Tabelle111[[#This Row],[Menge kg Nges]]/1000</f>
        <v>0.1125</v>
      </c>
      <c r="L2015" s="1">
        <f>Tabelle111[[#This Row],[Menge kg P2O5]]/1000</f>
        <v>6.3E-2</v>
      </c>
      <c r="M2015" s="1">
        <f>Tabelle111[[#This Row],[Menge t Nges]]/Tabelle111[[#This Row],[Anzahl Lieferscheine]]</f>
        <v>0.1125</v>
      </c>
      <c r="N2015" s="1">
        <f>Tabelle111[[#This Row],[Menge t P2O5]]/Tabelle111[[#This Row],[Anzahl Lieferscheine]]</f>
        <v>6.3E-2</v>
      </c>
    </row>
    <row r="2016" spans="1:14" x14ac:dyDescent="0.2">
      <c r="A2016" s="2" t="s">
        <v>36</v>
      </c>
      <c r="B2016" s="2" t="s">
        <v>43</v>
      </c>
      <c r="C2016" s="2" t="s">
        <v>6</v>
      </c>
      <c r="D2016" s="2" t="s">
        <v>7</v>
      </c>
      <c r="E2016" s="2" t="s">
        <v>12</v>
      </c>
      <c r="F2016" s="2" t="s">
        <v>61</v>
      </c>
      <c r="G2016" s="1">
        <v>5520.5999999999995</v>
      </c>
      <c r="H2016" s="1">
        <v>2416</v>
      </c>
      <c r="I2016" s="4">
        <v>41</v>
      </c>
      <c r="J2016" s="2" t="s">
        <v>67</v>
      </c>
      <c r="K2016" s="1">
        <f>Tabelle111[[#This Row],[Menge kg Nges]]/1000</f>
        <v>5.5205999999999991</v>
      </c>
      <c r="L2016" s="1">
        <f>Tabelle111[[#This Row],[Menge kg P2O5]]/1000</f>
        <v>2.4159999999999999</v>
      </c>
      <c r="M2016" s="1">
        <f>Tabelle111[[#This Row],[Menge t Nges]]/Tabelle111[[#This Row],[Anzahl Lieferscheine]]</f>
        <v>0.13464878048780485</v>
      </c>
      <c r="N2016" s="1">
        <f>Tabelle111[[#This Row],[Menge t P2O5]]/Tabelle111[[#This Row],[Anzahl Lieferscheine]]</f>
        <v>5.892682926829268E-2</v>
      </c>
    </row>
    <row r="2017" spans="1:14" x14ac:dyDescent="0.2">
      <c r="A2017" s="2" t="s">
        <v>36</v>
      </c>
      <c r="B2017" s="2" t="s">
        <v>43</v>
      </c>
      <c r="C2017" s="2" t="s">
        <v>6</v>
      </c>
      <c r="D2017" s="2" t="s">
        <v>7</v>
      </c>
      <c r="E2017" s="2" t="s">
        <v>13</v>
      </c>
      <c r="F2017" s="2" t="s">
        <v>61</v>
      </c>
      <c r="G2017" s="1">
        <v>168</v>
      </c>
      <c r="H2017" s="1">
        <v>96.6</v>
      </c>
      <c r="I2017" s="4">
        <v>1</v>
      </c>
      <c r="J2017" s="2" t="s">
        <v>67</v>
      </c>
      <c r="K2017" s="1">
        <f>Tabelle111[[#This Row],[Menge kg Nges]]/1000</f>
        <v>0.16800000000000001</v>
      </c>
      <c r="L2017" s="1">
        <f>Tabelle111[[#This Row],[Menge kg P2O5]]/1000</f>
        <v>9.6599999999999991E-2</v>
      </c>
      <c r="M2017" s="1">
        <f>Tabelle111[[#This Row],[Menge t Nges]]/Tabelle111[[#This Row],[Anzahl Lieferscheine]]</f>
        <v>0.16800000000000001</v>
      </c>
      <c r="N2017" s="1">
        <f>Tabelle111[[#This Row],[Menge t P2O5]]/Tabelle111[[#This Row],[Anzahl Lieferscheine]]</f>
        <v>9.6599999999999991E-2</v>
      </c>
    </row>
    <row r="2018" spans="1:14" x14ac:dyDescent="0.2">
      <c r="A2018" s="2" t="s">
        <v>36</v>
      </c>
      <c r="B2018" s="2" t="s">
        <v>43</v>
      </c>
      <c r="C2018" s="2" t="s">
        <v>6</v>
      </c>
      <c r="D2018" s="2" t="s">
        <v>7</v>
      </c>
      <c r="E2018" s="2" t="s">
        <v>14</v>
      </c>
      <c r="F2018" s="2" t="s">
        <v>61</v>
      </c>
      <c r="G2018" s="1">
        <v>2812.8</v>
      </c>
      <c r="H2018" s="1">
        <v>1406.4</v>
      </c>
      <c r="I2018" s="4">
        <v>25</v>
      </c>
      <c r="J2018" s="2" t="s">
        <v>67</v>
      </c>
      <c r="K2018" s="1">
        <f>Tabelle111[[#This Row],[Menge kg Nges]]/1000</f>
        <v>2.8128000000000002</v>
      </c>
      <c r="L2018" s="1">
        <f>Tabelle111[[#This Row],[Menge kg P2O5]]/1000</f>
        <v>1.4064000000000001</v>
      </c>
      <c r="M2018" s="1">
        <f>Tabelle111[[#This Row],[Menge t Nges]]/Tabelle111[[#This Row],[Anzahl Lieferscheine]]</f>
        <v>0.112512</v>
      </c>
      <c r="N2018" s="1">
        <f>Tabelle111[[#This Row],[Menge t P2O5]]/Tabelle111[[#This Row],[Anzahl Lieferscheine]]</f>
        <v>5.6256E-2</v>
      </c>
    </row>
    <row r="2019" spans="1:14" x14ac:dyDescent="0.2">
      <c r="A2019" s="2" t="s">
        <v>36</v>
      </c>
      <c r="B2019" s="2" t="s">
        <v>43</v>
      </c>
      <c r="C2019" s="2" t="s">
        <v>6</v>
      </c>
      <c r="D2019" s="2" t="s">
        <v>15</v>
      </c>
      <c r="E2019" s="2" t="s">
        <v>24</v>
      </c>
      <c r="F2019" s="2" t="s">
        <v>61</v>
      </c>
      <c r="G2019" s="1">
        <v>112</v>
      </c>
      <c r="H2019" s="1">
        <v>92</v>
      </c>
      <c r="I2019" s="4">
        <v>1</v>
      </c>
      <c r="J2019" s="2" t="s">
        <v>67</v>
      </c>
      <c r="K2019" s="1">
        <f>Tabelle111[[#This Row],[Menge kg Nges]]/1000</f>
        <v>0.112</v>
      </c>
      <c r="L2019" s="1">
        <f>Tabelle111[[#This Row],[Menge kg P2O5]]/1000</f>
        <v>9.1999999999999998E-2</v>
      </c>
      <c r="M2019" s="1">
        <f>Tabelle111[[#This Row],[Menge t Nges]]/Tabelle111[[#This Row],[Anzahl Lieferscheine]]</f>
        <v>0.112</v>
      </c>
      <c r="N2019" s="1">
        <f>Tabelle111[[#This Row],[Menge t P2O5]]/Tabelle111[[#This Row],[Anzahl Lieferscheine]]</f>
        <v>9.1999999999999998E-2</v>
      </c>
    </row>
    <row r="2020" spans="1:14" x14ac:dyDescent="0.2">
      <c r="A2020" s="2" t="s">
        <v>36</v>
      </c>
      <c r="B2020" s="2" t="s">
        <v>43</v>
      </c>
      <c r="C2020" s="2" t="s">
        <v>25</v>
      </c>
      <c r="D2020" s="2" t="s">
        <v>25</v>
      </c>
      <c r="E2020" s="2" t="s">
        <v>26</v>
      </c>
      <c r="F2020" s="2" t="s">
        <v>61</v>
      </c>
      <c r="G2020" s="1">
        <v>1524.72</v>
      </c>
      <c r="H2020" s="1">
        <v>334.91999999999996</v>
      </c>
      <c r="I2020" s="4">
        <v>5</v>
      </c>
      <c r="J2020" s="2" t="s">
        <v>67</v>
      </c>
      <c r="K2020" s="1">
        <f>Tabelle111[[#This Row],[Menge kg Nges]]/1000</f>
        <v>1.5247200000000001</v>
      </c>
      <c r="L2020" s="1">
        <f>Tabelle111[[#This Row],[Menge kg P2O5]]/1000</f>
        <v>0.33491999999999994</v>
      </c>
      <c r="M2020" s="1">
        <f>Tabelle111[[#This Row],[Menge t Nges]]/Tabelle111[[#This Row],[Anzahl Lieferscheine]]</f>
        <v>0.30494399999999999</v>
      </c>
      <c r="N2020" s="1">
        <f>Tabelle111[[#This Row],[Menge t P2O5]]/Tabelle111[[#This Row],[Anzahl Lieferscheine]]</f>
        <v>6.6983999999999988E-2</v>
      </c>
    </row>
    <row r="2021" spans="1:14" x14ac:dyDescent="0.2">
      <c r="A2021" s="2" t="s">
        <v>36</v>
      </c>
      <c r="B2021" s="2" t="s">
        <v>36</v>
      </c>
      <c r="C2021" s="2" t="s">
        <v>6</v>
      </c>
      <c r="D2021" s="2" t="s">
        <v>30</v>
      </c>
      <c r="E2021" s="2" t="s">
        <v>26</v>
      </c>
      <c r="F2021" s="2" t="s">
        <v>61</v>
      </c>
      <c r="G2021" s="1">
        <v>10454.39</v>
      </c>
      <c r="H2021" s="1">
        <v>4710.07</v>
      </c>
      <c r="I2021" s="4">
        <v>60</v>
      </c>
      <c r="J2021" s="2" t="s">
        <v>67</v>
      </c>
      <c r="K2021" s="1">
        <f>Tabelle111[[#This Row],[Menge kg Nges]]/1000</f>
        <v>10.45439</v>
      </c>
      <c r="L2021" s="1">
        <f>Tabelle111[[#This Row],[Menge kg P2O5]]/1000</f>
        <v>4.71007</v>
      </c>
      <c r="M2021" s="1">
        <f>Tabelle111[[#This Row],[Menge t Nges]]/Tabelle111[[#This Row],[Anzahl Lieferscheine]]</f>
        <v>0.17423983333333334</v>
      </c>
      <c r="N2021" s="1">
        <f>Tabelle111[[#This Row],[Menge t P2O5]]/Tabelle111[[#This Row],[Anzahl Lieferscheine]]</f>
        <v>7.8501166666666664E-2</v>
      </c>
    </row>
    <row r="2022" spans="1:14" x14ac:dyDescent="0.2">
      <c r="A2022" s="2" t="s">
        <v>36</v>
      </c>
      <c r="B2022" s="2" t="s">
        <v>36</v>
      </c>
      <c r="C2022" s="2" t="s">
        <v>6</v>
      </c>
      <c r="D2022" s="2" t="s">
        <v>7</v>
      </c>
      <c r="E2022" s="2" t="s">
        <v>9</v>
      </c>
      <c r="F2022" s="2" t="s">
        <v>61</v>
      </c>
      <c r="G2022" s="1">
        <v>3854.2</v>
      </c>
      <c r="H2022" s="1">
        <v>1597.4</v>
      </c>
      <c r="I2022" s="4">
        <v>20</v>
      </c>
      <c r="J2022" s="2" t="s">
        <v>67</v>
      </c>
      <c r="K2022" s="1">
        <f>Tabelle111[[#This Row],[Menge kg Nges]]/1000</f>
        <v>3.8541999999999996</v>
      </c>
      <c r="L2022" s="1">
        <f>Tabelle111[[#This Row],[Menge kg P2O5]]/1000</f>
        <v>1.5974000000000002</v>
      </c>
      <c r="M2022" s="1">
        <f>Tabelle111[[#This Row],[Menge t Nges]]/Tabelle111[[#This Row],[Anzahl Lieferscheine]]</f>
        <v>0.19270999999999999</v>
      </c>
      <c r="N2022" s="1">
        <f>Tabelle111[[#This Row],[Menge t P2O5]]/Tabelle111[[#This Row],[Anzahl Lieferscheine]]</f>
        <v>7.987000000000001E-2</v>
      </c>
    </row>
    <row r="2023" spans="1:14" x14ac:dyDescent="0.2">
      <c r="A2023" s="2" t="s">
        <v>36</v>
      </c>
      <c r="B2023" s="2" t="s">
        <v>36</v>
      </c>
      <c r="C2023" s="2" t="s">
        <v>6</v>
      </c>
      <c r="D2023" s="2" t="s">
        <v>7</v>
      </c>
      <c r="E2023" s="2" t="s">
        <v>11</v>
      </c>
      <c r="F2023" s="2" t="s">
        <v>61</v>
      </c>
      <c r="G2023" s="1">
        <v>1521.6</v>
      </c>
      <c r="H2023" s="1">
        <v>847.68000000000006</v>
      </c>
      <c r="I2023" s="4">
        <v>10</v>
      </c>
      <c r="J2023" s="2" t="s">
        <v>67</v>
      </c>
      <c r="K2023" s="1">
        <f>Tabelle111[[#This Row],[Menge kg Nges]]/1000</f>
        <v>1.5215999999999998</v>
      </c>
      <c r="L2023" s="1">
        <f>Tabelle111[[#This Row],[Menge kg P2O5]]/1000</f>
        <v>0.8476800000000001</v>
      </c>
      <c r="M2023" s="1">
        <f>Tabelle111[[#This Row],[Menge t Nges]]/Tabelle111[[#This Row],[Anzahl Lieferscheine]]</f>
        <v>0.15215999999999999</v>
      </c>
      <c r="N2023" s="1">
        <f>Tabelle111[[#This Row],[Menge t P2O5]]/Tabelle111[[#This Row],[Anzahl Lieferscheine]]</f>
        <v>8.476800000000001E-2</v>
      </c>
    </row>
    <row r="2024" spans="1:14" x14ac:dyDescent="0.2">
      <c r="A2024" s="2" t="s">
        <v>36</v>
      </c>
      <c r="B2024" s="2" t="s">
        <v>36</v>
      </c>
      <c r="C2024" s="2" t="s">
        <v>6</v>
      </c>
      <c r="D2024" s="2" t="s">
        <v>7</v>
      </c>
      <c r="E2024" s="2" t="s">
        <v>12</v>
      </c>
      <c r="F2024" s="2" t="s">
        <v>61</v>
      </c>
      <c r="G2024" s="1">
        <v>26358.189999999973</v>
      </c>
      <c r="H2024" s="1">
        <v>11089.909999999998</v>
      </c>
      <c r="I2024" s="4">
        <v>147</v>
      </c>
      <c r="J2024" s="2" t="s">
        <v>67</v>
      </c>
      <c r="K2024" s="1">
        <f>Tabelle111[[#This Row],[Menge kg Nges]]/1000</f>
        <v>26.358189999999972</v>
      </c>
      <c r="L2024" s="1">
        <f>Tabelle111[[#This Row],[Menge kg P2O5]]/1000</f>
        <v>11.089909999999998</v>
      </c>
      <c r="M2024" s="1">
        <f>Tabelle111[[#This Row],[Menge t Nges]]/Tabelle111[[#This Row],[Anzahl Lieferscheine]]</f>
        <v>0.17930741496598621</v>
      </c>
      <c r="N2024" s="1">
        <f>Tabelle111[[#This Row],[Menge t P2O5]]/Tabelle111[[#This Row],[Anzahl Lieferscheine]]</f>
        <v>7.5441564625850333E-2</v>
      </c>
    </row>
    <row r="2025" spans="1:14" x14ac:dyDescent="0.2">
      <c r="A2025" s="2" t="s">
        <v>36</v>
      </c>
      <c r="B2025" s="2" t="s">
        <v>36</v>
      </c>
      <c r="C2025" s="2" t="s">
        <v>6</v>
      </c>
      <c r="D2025" s="2" t="s">
        <v>7</v>
      </c>
      <c r="E2025" s="2" t="s">
        <v>13</v>
      </c>
      <c r="F2025" s="2" t="s">
        <v>61</v>
      </c>
      <c r="G2025" s="1">
        <v>5999.5</v>
      </c>
      <c r="H2025" s="1">
        <v>3112.8999999999992</v>
      </c>
      <c r="I2025" s="4">
        <v>52</v>
      </c>
      <c r="J2025" s="2" t="s">
        <v>67</v>
      </c>
      <c r="K2025" s="1">
        <f>Tabelle111[[#This Row],[Menge kg Nges]]/1000</f>
        <v>5.9995000000000003</v>
      </c>
      <c r="L2025" s="1">
        <f>Tabelle111[[#This Row],[Menge kg P2O5]]/1000</f>
        <v>3.1128999999999993</v>
      </c>
      <c r="M2025" s="1">
        <f>Tabelle111[[#This Row],[Menge t Nges]]/Tabelle111[[#This Row],[Anzahl Lieferscheine]]</f>
        <v>0.11537500000000001</v>
      </c>
      <c r="N2025" s="1">
        <f>Tabelle111[[#This Row],[Menge t P2O5]]/Tabelle111[[#This Row],[Anzahl Lieferscheine]]</f>
        <v>5.9863461538461525E-2</v>
      </c>
    </row>
    <row r="2026" spans="1:14" x14ac:dyDescent="0.2">
      <c r="A2026" s="2" t="s">
        <v>36</v>
      </c>
      <c r="B2026" s="2" t="s">
        <v>36</v>
      </c>
      <c r="C2026" s="2" t="s">
        <v>6</v>
      </c>
      <c r="D2026" s="2" t="s">
        <v>7</v>
      </c>
      <c r="E2026" s="2" t="s">
        <v>14</v>
      </c>
      <c r="F2026" s="2" t="s">
        <v>61</v>
      </c>
      <c r="G2026" s="1">
        <v>4680.7999999999993</v>
      </c>
      <c r="H2026" s="1">
        <v>2346.3999999999996</v>
      </c>
      <c r="I2026" s="4">
        <v>44</v>
      </c>
      <c r="J2026" s="2" t="s">
        <v>67</v>
      </c>
      <c r="K2026" s="1">
        <f>Tabelle111[[#This Row],[Menge kg Nges]]/1000</f>
        <v>4.6807999999999996</v>
      </c>
      <c r="L2026" s="1">
        <f>Tabelle111[[#This Row],[Menge kg P2O5]]/1000</f>
        <v>2.3463999999999996</v>
      </c>
      <c r="M2026" s="1">
        <f>Tabelle111[[#This Row],[Menge t Nges]]/Tabelle111[[#This Row],[Anzahl Lieferscheine]]</f>
        <v>0.10638181818181817</v>
      </c>
      <c r="N2026" s="1">
        <f>Tabelle111[[#This Row],[Menge t P2O5]]/Tabelle111[[#This Row],[Anzahl Lieferscheine]]</f>
        <v>5.3327272727272716E-2</v>
      </c>
    </row>
    <row r="2027" spans="1:14" x14ac:dyDescent="0.2">
      <c r="A2027" s="2" t="s">
        <v>36</v>
      </c>
      <c r="B2027" s="2" t="s">
        <v>36</v>
      </c>
      <c r="C2027" s="2" t="s">
        <v>6</v>
      </c>
      <c r="D2027" s="2" t="s">
        <v>15</v>
      </c>
      <c r="E2027" s="2" t="s">
        <v>17</v>
      </c>
      <c r="F2027" s="2" t="s">
        <v>61</v>
      </c>
      <c r="G2027" s="1">
        <v>22.26</v>
      </c>
      <c r="H2027" s="1">
        <v>9.66</v>
      </c>
      <c r="I2027" s="4">
        <v>1</v>
      </c>
      <c r="J2027" s="2" t="s">
        <v>67</v>
      </c>
      <c r="K2027" s="1">
        <f>Tabelle111[[#This Row],[Menge kg Nges]]/1000</f>
        <v>2.2260000000000002E-2</v>
      </c>
      <c r="L2027" s="1">
        <f>Tabelle111[[#This Row],[Menge kg P2O5]]/1000</f>
        <v>9.6600000000000002E-3</v>
      </c>
      <c r="M2027" s="1">
        <f>Tabelle111[[#This Row],[Menge t Nges]]/Tabelle111[[#This Row],[Anzahl Lieferscheine]]</f>
        <v>2.2260000000000002E-2</v>
      </c>
      <c r="N2027" s="1">
        <f>Tabelle111[[#This Row],[Menge t P2O5]]/Tabelle111[[#This Row],[Anzahl Lieferscheine]]</f>
        <v>9.6600000000000002E-3</v>
      </c>
    </row>
    <row r="2028" spans="1:14" x14ac:dyDescent="0.2">
      <c r="A2028" s="2" t="s">
        <v>36</v>
      </c>
      <c r="B2028" s="2" t="s">
        <v>36</v>
      </c>
      <c r="C2028" s="2" t="s">
        <v>6</v>
      </c>
      <c r="D2028" s="2" t="s">
        <v>15</v>
      </c>
      <c r="E2028" s="2" t="s">
        <v>35</v>
      </c>
      <c r="F2028" s="2" t="s">
        <v>61</v>
      </c>
      <c r="G2028" s="1">
        <v>152.9</v>
      </c>
      <c r="H2028" s="1">
        <v>107.9</v>
      </c>
      <c r="I2028" s="4">
        <v>1</v>
      </c>
      <c r="J2028" s="2" t="s">
        <v>67</v>
      </c>
      <c r="K2028" s="1">
        <f>Tabelle111[[#This Row],[Menge kg Nges]]/1000</f>
        <v>0.15290000000000001</v>
      </c>
      <c r="L2028" s="1">
        <f>Tabelle111[[#This Row],[Menge kg P2O5]]/1000</f>
        <v>0.10790000000000001</v>
      </c>
      <c r="M2028" s="1">
        <f>Tabelle111[[#This Row],[Menge t Nges]]/Tabelle111[[#This Row],[Anzahl Lieferscheine]]</f>
        <v>0.15290000000000001</v>
      </c>
      <c r="N2028" s="1">
        <f>Tabelle111[[#This Row],[Menge t P2O5]]/Tabelle111[[#This Row],[Anzahl Lieferscheine]]</f>
        <v>0.10790000000000001</v>
      </c>
    </row>
    <row r="2029" spans="1:14" x14ac:dyDescent="0.2">
      <c r="A2029" s="2" t="s">
        <v>36</v>
      </c>
      <c r="B2029" s="2" t="s">
        <v>36</v>
      </c>
      <c r="C2029" s="2" t="s">
        <v>6</v>
      </c>
      <c r="D2029" s="2" t="s">
        <v>15</v>
      </c>
      <c r="E2029" s="2" t="s">
        <v>18</v>
      </c>
      <c r="F2029" s="2" t="s">
        <v>61</v>
      </c>
      <c r="G2029" s="1">
        <v>272.16000000000003</v>
      </c>
      <c r="H2029" s="1">
        <v>220.32</v>
      </c>
      <c r="I2029" s="4">
        <v>2</v>
      </c>
      <c r="J2029" s="2" t="s">
        <v>67</v>
      </c>
      <c r="K2029" s="1">
        <f>Tabelle111[[#This Row],[Menge kg Nges]]/1000</f>
        <v>0.27216000000000001</v>
      </c>
      <c r="L2029" s="1">
        <f>Tabelle111[[#This Row],[Menge kg P2O5]]/1000</f>
        <v>0.22031999999999999</v>
      </c>
      <c r="M2029" s="1">
        <f>Tabelle111[[#This Row],[Menge t Nges]]/Tabelle111[[#This Row],[Anzahl Lieferscheine]]</f>
        <v>0.13608000000000001</v>
      </c>
      <c r="N2029" s="1">
        <f>Tabelle111[[#This Row],[Menge t P2O5]]/Tabelle111[[#This Row],[Anzahl Lieferscheine]]</f>
        <v>0.11015999999999999</v>
      </c>
    </row>
    <row r="2030" spans="1:14" x14ac:dyDescent="0.2">
      <c r="A2030" s="2" t="s">
        <v>36</v>
      </c>
      <c r="B2030" s="2" t="s">
        <v>36</v>
      </c>
      <c r="C2030" s="2" t="s">
        <v>6</v>
      </c>
      <c r="D2030" s="2" t="s">
        <v>15</v>
      </c>
      <c r="E2030" s="2" t="s">
        <v>20</v>
      </c>
      <c r="F2030" s="2" t="s">
        <v>61</v>
      </c>
      <c r="G2030" s="1">
        <v>102</v>
      </c>
      <c r="H2030" s="1">
        <v>75</v>
      </c>
      <c r="I2030" s="4">
        <v>2</v>
      </c>
      <c r="J2030" s="2" t="s">
        <v>67</v>
      </c>
      <c r="K2030" s="1">
        <f>Tabelle111[[#This Row],[Menge kg Nges]]/1000</f>
        <v>0.10199999999999999</v>
      </c>
      <c r="L2030" s="1">
        <f>Tabelle111[[#This Row],[Menge kg P2O5]]/1000</f>
        <v>7.4999999999999997E-2</v>
      </c>
      <c r="M2030" s="1">
        <f>Tabelle111[[#This Row],[Menge t Nges]]/Tabelle111[[#This Row],[Anzahl Lieferscheine]]</f>
        <v>5.0999999999999997E-2</v>
      </c>
      <c r="N2030" s="1">
        <f>Tabelle111[[#This Row],[Menge t P2O5]]/Tabelle111[[#This Row],[Anzahl Lieferscheine]]</f>
        <v>3.7499999999999999E-2</v>
      </c>
    </row>
    <row r="2031" spans="1:14" x14ac:dyDescent="0.2">
      <c r="A2031" s="2" t="s">
        <v>36</v>
      </c>
      <c r="B2031" s="2" t="s">
        <v>36</v>
      </c>
      <c r="C2031" s="2" t="s">
        <v>6</v>
      </c>
      <c r="D2031" s="2" t="s">
        <v>15</v>
      </c>
      <c r="E2031" s="2" t="s">
        <v>9</v>
      </c>
      <c r="F2031" s="2" t="s">
        <v>61</v>
      </c>
      <c r="G2031" s="1">
        <v>139.83999999999997</v>
      </c>
      <c r="H2031" s="1">
        <v>91.2</v>
      </c>
      <c r="I2031" s="4">
        <v>3</v>
      </c>
      <c r="J2031" s="2" t="s">
        <v>67</v>
      </c>
      <c r="K2031" s="1">
        <f>Tabelle111[[#This Row],[Menge kg Nges]]/1000</f>
        <v>0.13983999999999996</v>
      </c>
      <c r="L2031" s="1">
        <f>Tabelle111[[#This Row],[Menge kg P2O5]]/1000</f>
        <v>9.1200000000000003E-2</v>
      </c>
      <c r="M2031" s="1">
        <f>Tabelle111[[#This Row],[Menge t Nges]]/Tabelle111[[#This Row],[Anzahl Lieferscheine]]</f>
        <v>4.6613333333333319E-2</v>
      </c>
      <c r="N2031" s="1">
        <f>Tabelle111[[#This Row],[Menge t P2O5]]/Tabelle111[[#This Row],[Anzahl Lieferscheine]]</f>
        <v>3.04E-2</v>
      </c>
    </row>
    <row r="2032" spans="1:14" x14ac:dyDescent="0.2">
      <c r="A2032" s="2" t="s">
        <v>36</v>
      </c>
      <c r="B2032" s="2" t="s">
        <v>36</v>
      </c>
      <c r="C2032" s="2" t="s">
        <v>6</v>
      </c>
      <c r="D2032" s="2" t="s">
        <v>15</v>
      </c>
      <c r="E2032" s="2" t="s">
        <v>24</v>
      </c>
      <c r="F2032" s="2" t="s">
        <v>61</v>
      </c>
      <c r="G2032" s="1">
        <v>511</v>
      </c>
      <c r="H2032" s="1">
        <v>419.75</v>
      </c>
      <c r="I2032" s="4">
        <v>3</v>
      </c>
      <c r="J2032" s="2" t="s">
        <v>67</v>
      </c>
      <c r="K2032" s="1">
        <f>Tabelle111[[#This Row],[Menge kg Nges]]/1000</f>
        <v>0.51100000000000001</v>
      </c>
      <c r="L2032" s="1">
        <f>Tabelle111[[#This Row],[Menge kg P2O5]]/1000</f>
        <v>0.41975000000000001</v>
      </c>
      <c r="M2032" s="1">
        <f>Tabelle111[[#This Row],[Menge t Nges]]/Tabelle111[[#This Row],[Anzahl Lieferscheine]]</f>
        <v>0.17033333333333334</v>
      </c>
      <c r="N2032" s="1">
        <f>Tabelle111[[#This Row],[Menge t P2O5]]/Tabelle111[[#This Row],[Anzahl Lieferscheine]]</f>
        <v>0.13991666666666666</v>
      </c>
    </row>
    <row r="2033" spans="1:14" x14ac:dyDescent="0.2">
      <c r="A2033" s="2" t="s">
        <v>36</v>
      </c>
      <c r="B2033" s="2" t="s">
        <v>36</v>
      </c>
      <c r="C2033" s="2" t="s">
        <v>25</v>
      </c>
      <c r="D2033" s="2" t="s">
        <v>25</v>
      </c>
      <c r="E2033" s="2" t="s">
        <v>26</v>
      </c>
      <c r="F2033" s="2" t="s">
        <v>61</v>
      </c>
      <c r="G2033" s="1">
        <v>527.4</v>
      </c>
      <c r="H2033" s="1">
        <v>108.9</v>
      </c>
      <c r="I2033" s="4">
        <v>1</v>
      </c>
      <c r="J2033" s="2" t="s">
        <v>67</v>
      </c>
      <c r="K2033" s="1">
        <f>Tabelle111[[#This Row],[Menge kg Nges]]/1000</f>
        <v>0.52739999999999998</v>
      </c>
      <c r="L2033" s="1">
        <f>Tabelle111[[#This Row],[Menge kg P2O5]]/1000</f>
        <v>0.10890000000000001</v>
      </c>
      <c r="M2033" s="1">
        <f>Tabelle111[[#This Row],[Menge t Nges]]/Tabelle111[[#This Row],[Anzahl Lieferscheine]]</f>
        <v>0.52739999999999998</v>
      </c>
      <c r="N2033" s="1">
        <f>Tabelle111[[#This Row],[Menge t P2O5]]/Tabelle111[[#This Row],[Anzahl Lieferscheine]]</f>
        <v>0.10890000000000001</v>
      </c>
    </row>
    <row r="2034" spans="1:14" x14ac:dyDescent="0.2">
      <c r="A2034" s="2" t="s">
        <v>36</v>
      </c>
      <c r="B2034" s="2" t="s">
        <v>44</v>
      </c>
      <c r="C2034" s="2" t="s">
        <v>6</v>
      </c>
      <c r="D2034" s="2" t="s">
        <v>7</v>
      </c>
      <c r="E2034" s="2" t="s">
        <v>12</v>
      </c>
      <c r="F2034" s="2" t="s">
        <v>61</v>
      </c>
      <c r="G2034" s="1">
        <v>1874.5</v>
      </c>
      <c r="H2034" s="1">
        <v>776.3</v>
      </c>
      <c r="I2034" s="4">
        <v>6</v>
      </c>
      <c r="J2034" s="2" t="s">
        <v>67</v>
      </c>
      <c r="K2034" s="1">
        <f>Tabelle111[[#This Row],[Menge kg Nges]]/1000</f>
        <v>1.8745000000000001</v>
      </c>
      <c r="L2034" s="1">
        <f>Tabelle111[[#This Row],[Menge kg P2O5]]/1000</f>
        <v>0.77629999999999999</v>
      </c>
      <c r="M2034" s="1">
        <f>Tabelle111[[#This Row],[Menge t Nges]]/Tabelle111[[#This Row],[Anzahl Lieferscheine]]</f>
        <v>0.31241666666666668</v>
      </c>
      <c r="N2034" s="1">
        <f>Tabelle111[[#This Row],[Menge t P2O5]]/Tabelle111[[#This Row],[Anzahl Lieferscheine]]</f>
        <v>0.12938333333333332</v>
      </c>
    </row>
    <row r="2035" spans="1:14" x14ac:dyDescent="0.2">
      <c r="A2035" s="2" t="s">
        <v>36</v>
      </c>
      <c r="B2035" s="2" t="s">
        <v>37</v>
      </c>
      <c r="C2035" s="2" t="s">
        <v>6</v>
      </c>
      <c r="D2035" s="2" t="s">
        <v>30</v>
      </c>
      <c r="E2035" s="2" t="s">
        <v>26</v>
      </c>
      <c r="F2035" s="2" t="s">
        <v>61</v>
      </c>
      <c r="G2035" s="1">
        <v>1423.6</v>
      </c>
      <c r="H2035" s="1">
        <v>594.20000000000005</v>
      </c>
      <c r="I2035" s="4">
        <v>7</v>
      </c>
      <c r="J2035" s="2" t="s">
        <v>67</v>
      </c>
      <c r="K2035" s="1">
        <f>Tabelle111[[#This Row],[Menge kg Nges]]/1000</f>
        <v>1.4236</v>
      </c>
      <c r="L2035" s="1">
        <f>Tabelle111[[#This Row],[Menge kg P2O5]]/1000</f>
        <v>0.59420000000000006</v>
      </c>
      <c r="M2035" s="1">
        <f>Tabelle111[[#This Row],[Menge t Nges]]/Tabelle111[[#This Row],[Anzahl Lieferscheine]]</f>
        <v>0.20337142857142856</v>
      </c>
      <c r="N2035" s="1">
        <f>Tabelle111[[#This Row],[Menge t P2O5]]/Tabelle111[[#This Row],[Anzahl Lieferscheine]]</f>
        <v>8.48857142857143E-2</v>
      </c>
    </row>
    <row r="2036" spans="1:14" x14ac:dyDescent="0.2">
      <c r="A2036" s="2" t="s">
        <v>36</v>
      </c>
      <c r="B2036" s="2" t="s">
        <v>37</v>
      </c>
      <c r="C2036" s="2" t="s">
        <v>6</v>
      </c>
      <c r="D2036" s="2" t="s">
        <v>7</v>
      </c>
      <c r="E2036" s="2" t="s">
        <v>9</v>
      </c>
      <c r="F2036" s="2" t="s">
        <v>61</v>
      </c>
      <c r="G2036" s="1">
        <v>1867.5</v>
      </c>
      <c r="H2036" s="1">
        <v>760.44999999999993</v>
      </c>
      <c r="I2036" s="4">
        <v>8</v>
      </c>
      <c r="J2036" s="2" t="s">
        <v>67</v>
      </c>
      <c r="K2036" s="1">
        <f>Tabelle111[[#This Row],[Menge kg Nges]]/1000</f>
        <v>1.8674999999999999</v>
      </c>
      <c r="L2036" s="1">
        <f>Tabelle111[[#This Row],[Menge kg P2O5]]/1000</f>
        <v>0.76044999999999996</v>
      </c>
      <c r="M2036" s="1">
        <f>Tabelle111[[#This Row],[Menge t Nges]]/Tabelle111[[#This Row],[Anzahl Lieferscheine]]</f>
        <v>0.23343749999999999</v>
      </c>
      <c r="N2036" s="1">
        <f>Tabelle111[[#This Row],[Menge t P2O5]]/Tabelle111[[#This Row],[Anzahl Lieferscheine]]</f>
        <v>9.5056249999999995E-2</v>
      </c>
    </row>
    <row r="2037" spans="1:14" x14ac:dyDescent="0.2">
      <c r="A2037" s="2" t="s">
        <v>36</v>
      </c>
      <c r="B2037" s="2" t="s">
        <v>37</v>
      </c>
      <c r="C2037" s="2" t="s">
        <v>6</v>
      </c>
      <c r="D2037" s="2" t="s">
        <v>7</v>
      </c>
      <c r="E2037" s="2" t="s">
        <v>11</v>
      </c>
      <c r="F2037" s="2" t="s">
        <v>61</v>
      </c>
      <c r="G2037" s="1">
        <v>560</v>
      </c>
      <c r="H2037" s="1">
        <v>292</v>
      </c>
      <c r="I2037" s="4">
        <v>3</v>
      </c>
      <c r="J2037" s="2" t="s">
        <v>67</v>
      </c>
      <c r="K2037" s="1">
        <f>Tabelle111[[#This Row],[Menge kg Nges]]/1000</f>
        <v>0.56000000000000005</v>
      </c>
      <c r="L2037" s="1">
        <f>Tabelle111[[#This Row],[Menge kg P2O5]]/1000</f>
        <v>0.29199999999999998</v>
      </c>
      <c r="M2037" s="1">
        <f>Tabelle111[[#This Row],[Menge t Nges]]/Tabelle111[[#This Row],[Anzahl Lieferscheine]]</f>
        <v>0.18666666666666668</v>
      </c>
      <c r="N2037" s="1">
        <f>Tabelle111[[#This Row],[Menge t P2O5]]/Tabelle111[[#This Row],[Anzahl Lieferscheine]]</f>
        <v>9.7333333333333327E-2</v>
      </c>
    </row>
    <row r="2038" spans="1:14" x14ac:dyDescent="0.2">
      <c r="A2038" s="2" t="s">
        <v>36</v>
      </c>
      <c r="B2038" s="2" t="s">
        <v>37</v>
      </c>
      <c r="C2038" s="2" t="s">
        <v>6</v>
      </c>
      <c r="D2038" s="2" t="s">
        <v>7</v>
      </c>
      <c r="E2038" s="2" t="s">
        <v>12</v>
      </c>
      <c r="F2038" s="2" t="s">
        <v>61</v>
      </c>
      <c r="G2038" s="1">
        <v>6740.9000000000005</v>
      </c>
      <c r="H2038" s="1">
        <v>2758.6</v>
      </c>
      <c r="I2038" s="4">
        <v>31</v>
      </c>
      <c r="J2038" s="2" t="s">
        <v>67</v>
      </c>
      <c r="K2038" s="1">
        <f>Tabelle111[[#This Row],[Menge kg Nges]]/1000</f>
        <v>6.7409000000000008</v>
      </c>
      <c r="L2038" s="1">
        <f>Tabelle111[[#This Row],[Menge kg P2O5]]/1000</f>
        <v>2.7585999999999999</v>
      </c>
      <c r="M2038" s="1">
        <f>Tabelle111[[#This Row],[Menge t Nges]]/Tabelle111[[#This Row],[Anzahl Lieferscheine]]</f>
        <v>0.21744838709677422</v>
      </c>
      <c r="N2038" s="1">
        <f>Tabelle111[[#This Row],[Menge t P2O5]]/Tabelle111[[#This Row],[Anzahl Lieferscheine]]</f>
        <v>8.8987096774193544E-2</v>
      </c>
    </row>
    <row r="2039" spans="1:14" x14ac:dyDescent="0.2">
      <c r="A2039" s="2" t="s">
        <v>36</v>
      </c>
      <c r="B2039" s="2" t="s">
        <v>37</v>
      </c>
      <c r="C2039" s="2" t="s">
        <v>6</v>
      </c>
      <c r="D2039" s="2" t="s">
        <v>7</v>
      </c>
      <c r="E2039" s="2" t="s">
        <v>13</v>
      </c>
      <c r="F2039" s="2" t="s">
        <v>61</v>
      </c>
      <c r="G2039" s="1">
        <v>402.5</v>
      </c>
      <c r="H2039" s="1">
        <v>207</v>
      </c>
      <c r="I2039" s="4">
        <v>4</v>
      </c>
      <c r="J2039" s="2" t="s">
        <v>67</v>
      </c>
      <c r="K2039" s="1">
        <f>Tabelle111[[#This Row],[Menge kg Nges]]/1000</f>
        <v>0.40250000000000002</v>
      </c>
      <c r="L2039" s="1">
        <f>Tabelle111[[#This Row],[Menge kg P2O5]]/1000</f>
        <v>0.20699999999999999</v>
      </c>
      <c r="M2039" s="1">
        <f>Tabelle111[[#This Row],[Menge t Nges]]/Tabelle111[[#This Row],[Anzahl Lieferscheine]]</f>
        <v>0.10062500000000001</v>
      </c>
      <c r="N2039" s="1">
        <f>Tabelle111[[#This Row],[Menge t P2O5]]/Tabelle111[[#This Row],[Anzahl Lieferscheine]]</f>
        <v>5.1749999999999997E-2</v>
      </c>
    </row>
    <row r="2040" spans="1:14" x14ac:dyDescent="0.2">
      <c r="A2040" s="2" t="s">
        <v>36</v>
      </c>
      <c r="B2040" s="2" t="s">
        <v>37</v>
      </c>
      <c r="C2040" s="2" t="s">
        <v>6</v>
      </c>
      <c r="D2040" s="2" t="s">
        <v>7</v>
      </c>
      <c r="E2040" s="2" t="s">
        <v>14</v>
      </c>
      <c r="F2040" s="2" t="s">
        <v>61</v>
      </c>
      <c r="G2040" s="1">
        <v>2406.3999999999996</v>
      </c>
      <c r="H2040" s="1">
        <v>1203.1999999999998</v>
      </c>
      <c r="I2040" s="4">
        <v>16</v>
      </c>
      <c r="J2040" s="2" t="s">
        <v>67</v>
      </c>
      <c r="K2040" s="1">
        <f>Tabelle111[[#This Row],[Menge kg Nges]]/1000</f>
        <v>2.4063999999999997</v>
      </c>
      <c r="L2040" s="1">
        <f>Tabelle111[[#This Row],[Menge kg P2O5]]/1000</f>
        <v>1.2031999999999998</v>
      </c>
      <c r="M2040" s="1">
        <f>Tabelle111[[#This Row],[Menge t Nges]]/Tabelle111[[#This Row],[Anzahl Lieferscheine]]</f>
        <v>0.15039999999999998</v>
      </c>
      <c r="N2040" s="1">
        <f>Tabelle111[[#This Row],[Menge t P2O5]]/Tabelle111[[#This Row],[Anzahl Lieferscheine]]</f>
        <v>7.5199999999999989E-2</v>
      </c>
    </row>
    <row r="2041" spans="1:14" x14ac:dyDescent="0.2">
      <c r="A2041" s="2" t="s">
        <v>36</v>
      </c>
      <c r="B2041" s="2" t="s">
        <v>37</v>
      </c>
      <c r="C2041" s="2" t="s">
        <v>6</v>
      </c>
      <c r="D2041" s="2" t="s">
        <v>15</v>
      </c>
      <c r="E2041" s="2" t="s">
        <v>17</v>
      </c>
      <c r="F2041" s="2" t="s">
        <v>61</v>
      </c>
      <c r="G2041" s="1">
        <v>95.4</v>
      </c>
      <c r="H2041" s="1">
        <v>41.4</v>
      </c>
      <c r="I2041" s="4">
        <v>2</v>
      </c>
      <c r="J2041" s="2" t="s">
        <v>67</v>
      </c>
      <c r="K2041" s="1">
        <f>Tabelle111[[#This Row],[Menge kg Nges]]/1000</f>
        <v>9.5400000000000013E-2</v>
      </c>
      <c r="L2041" s="1">
        <f>Tabelle111[[#This Row],[Menge kg P2O5]]/1000</f>
        <v>4.1399999999999999E-2</v>
      </c>
      <c r="M2041" s="1">
        <f>Tabelle111[[#This Row],[Menge t Nges]]/Tabelle111[[#This Row],[Anzahl Lieferscheine]]</f>
        <v>4.7700000000000006E-2</v>
      </c>
      <c r="N2041" s="1">
        <f>Tabelle111[[#This Row],[Menge t P2O5]]/Tabelle111[[#This Row],[Anzahl Lieferscheine]]</f>
        <v>2.07E-2</v>
      </c>
    </row>
    <row r="2042" spans="1:14" x14ac:dyDescent="0.2">
      <c r="A2042" s="2" t="s">
        <v>36</v>
      </c>
      <c r="B2042" s="2" t="s">
        <v>37</v>
      </c>
      <c r="C2042" s="2" t="s">
        <v>6</v>
      </c>
      <c r="D2042" s="2" t="s">
        <v>15</v>
      </c>
      <c r="E2042" s="2" t="s">
        <v>9</v>
      </c>
      <c r="F2042" s="2" t="s">
        <v>61</v>
      </c>
      <c r="G2042" s="1">
        <v>62.56</v>
      </c>
      <c r="H2042" s="1">
        <v>40.799999999999997</v>
      </c>
      <c r="I2042" s="4">
        <v>1</v>
      </c>
      <c r="J2042" s="2" t="s">
        <v>67</v>
      </c>
      <c r="K2042" s="1">
        <f>Tabelle111[[#This Row],[Menge kg Nges]]/1000</f>
        <v>6.2560000000000004E-2</v>
      </c>
      <c r="L2042" s="1">
        <f>Tabelle111[[#This Row],[Menge kg P2O5]]/1000</f>
        <v>4.0799999999999996E-2</v>
      </c>
      <c r="M2042" s="1">
        <f>Tabelle111[[#This Row],[Menge t Nges]]/Tabelle111[[#This Row],[Anzahl Lieferscheine]]</f>
        <v>6.2560000000000004E-2</v>
      </c>
      <c r="N2042" s="1">
        <f>Tabelle111[[#This Row],[Menge t P2O5]]/Tabelle111[[#This Row],[Anzahl Lieferscheine]]</f>
        <v>4.0799999999999996E-2</v>
      </c>
    </row>
    <row r="2043" spans="1:14" x14ac:dyDescent="0.2">
      <c r="A2043" s="2" t="s">
        <v>36</v>
      </c>
      <c r="B2043" s="2" t="s">
        <v>37</v>
      </c>
      <c r="C2043" s="2" t="s">
        <v>25</v>
      </c>
      <c r="D2043" s="2" t="s">
        <v>25</v>
      </c>
      <c r="E2043" s="2" t="s">
        <v>26</v>
      </c>
      <c r="F2043" s="2" t="s">
        <v>61</v>
      </c>
      <c r="G2043" s="1">
        <v>1692.92</v>
      </c>
      <c r="H2043" s="1">
        <v>513.62</v>
      </c>
      <c r="I2043" s="4">
        <v>10</v>
      </c>
      <c r="J2043" s="2" t="s">
        <v>67</v>
      </c>
      <c r="K2043" s="1">
        <f>Tabelle111[[#This Row],[Menge kg Nges]]/1000</f>
        <v>1.69292</v>
      </c>
      <c r="L2043" s="1">
        <f>Tabelle111[[#This Row],[Menge kg P2O5]]/1000</f>
        <v>0.51361999999999997</v>
      </c>
      <c r="M2043" s="1">
        <f>Tabelle111[[#This Row],[Menge t Nges]]/Tabelle111[[#This Row],[Anzahl Lieferscheine]]</f>
        <v>0.169292</v>
      </c>
      <c r="N2043" s="1">
        <f>Tabelle111[[#This Row],[Menge t P2O5]]/Tabelle111[[#This Row],[Anzahl Lieferscheine]]</f>
        <v>5.1361999999999998E-2</v>
      </c>
    </row>
    <row r="2044" spans="1:14" x14ac:dyDescent="0.2">
      <c r="A2044" s="2" t="s">
        <v>36</v>
      </c>
      <c r="B2044" s="2" t="s">
        <v>38</v>
      </c>
      <c r="C2044" s="2" t="s">
        <v>6</v>
      </c>
      <c r="D2044" s="2" t="s">
        <v>15</v>
      </c>
      <c r="E2044" s="2" t="s">
        <v>18</v>
      </c>
      <c r="F2044" s="2" t="s">
        <v>61</v>
      </c>
      <c r="G2044" s="1">
        <v>3132.3</v>
      </c>
      <c r="H2044" s="1">
        <v>2105.6999999999998</v>
      </c>
      <c r="I2044" s="4">
        <v>3</v>
      </c>
      <c r="J2044" s="2" t="s">
        <v>67</v>
      </c>
      <c r="K2044" s="1">
        <f>Tabelle111[[#This Row],[Menge kg Nges]]/1000</f>
        <v>3.1323000000000003</v>
      </c>
      <c r="L2044" s="1">
        <f>Tabelle111[[#This Row],[Menge kg P2O5]]/1000</f>
        <v>2.1056999999999997</v>
      </c>
      <c r="M2044" s="1">
        <f>Tabelle111[[#This Row],[Menge t Nges]]/Tabelle111[[#This Row],[Anzahl Lieferscheine]]</f>
        <v>1.0441</v>
      </c>
      <c r="N2044" s="1">
        <f>Tabelle111[[#This Row],[Menge t P2O5]]/Tabelle111[[#This Row],[Anzahl Lieferscheine]]</f>
        <v>0.70189999999999986</v>
      </c>
    </row>
    <row r="2045" spans="1:14" x14ac:dyDescent="0.2">
      <c r="A2045" s="2" t="s">
        <v>36</v>
      </c>
      <c r="B2045" s="2" t="s">
        <v>40</v>
      </c>
      <c r="C2045" s="2" t="s">
        <v>6</v>
      </c>
      <c r="D2045" s="2" t="s">
        <v>7</v>
      </c>
      <c r="E2045" s="2" t="s">
        <v>9</v>
      </c>
      <c r="F2045" s="2" t="s">
        <v>61</v>
      </c>
      <c r="G2045" s="1">
        <v>228.8</v>
      </c>
      <c r="H2045" s="1">
        <v>93.6</v>
      </c>
      <c r="I2045" s="4">
        <v>1</v>
      </c>
      <c r="J2045" s="2" t="s">
        <v>67</v>
      </c>
      <c r="K2045" s="1">
        <f>Tabelle111[[#This Row],[Menge kg Nges]]/1000</f>
        <v>0.2288</v>
      </c>
      <c r="L2045" s="1">
        <f>Tabelle111[[#This Row],[Menge kg P2O5]]/1000</f>
        <v>9.3599999999999989E-2</v>
      </c>
      <c r="M2045" s="1">
        <f>Tabelle111[[#This Row],[Menge t Nges]]/Tabelle111[[#This Row],[Anzahl Lieferscheine]]</f>
        <v>0.2288</v>
      </c>
      <c r="N2045" s="1">
        <f>Tabelle111[[#This Row],[Menge t P2O5]]/Tabelle111[[#This Row],[Anzahl Lieferscheine]]</f>
        <v>9.3599999999999989E-2</v>
      </c>
    </row>
    <row r="2046" spans="1:14" x14ac:dyDescent="0.2">
      <c r="A2046" s="2" t="s">
        <v>36</v>
      </c>
      <c r="B2046" s="2" t="s">
        <v>40</v>
      </c>
      <c r="C2046" s="2" t="s">
        <v>6</v>
      </c>
      <c r="D2046" s="2" t="s">
        <v>7</v>
      </c>
      <c r="E2046" s="2" t="s">
        <v>12</v>
      </c>
      <c r="F2046" s="2" t="s">
        <v>61</v>
      </c>
      <c r="G2046" s="1">
        <v>3651.3</v>
      </c>
      <c r="H2046" s="1">
        <v>1352.9</v>
      </c>
      <c r="I2046" s="4">
        <v>14</v>
      </c>
      <c r="J2046" s="2" t="s">
        <v>67</v>
      </c>
      <c r="K2046" s="1">
        <f>Tabelle111[[#This Row],[Menge kg Nges]]/1000</f>
        <v>3.6513</v>
      </c>
      <c r="L2046" s="1">
        <f>Tabelle111[[#This Row],[Menge kg P2O5]]/1000</f>
        <v>1.3529</v>
      </c>
      <c r="M2046" s="1">
        <f>Tabelle111[[#This Row],[Menge t Nges]]/Tabelle111[[#This Row],[Anzahl Lieferscheine]]</f>
        <v>0.26080714285714285</v>
      </c>
      <c r="N2046" s="1">
        <f>Tabelle111[[#This Row],[Menge t P2O5]]/Tabelle111[[#This Row],[Anzahl Lieferscheine]]</f>
        <v>9.6635714285714283E-2</v>
      </c>
    </row>
    <row r="2047" spans="1:14" x14ac:dyDescent="0.2">
      <c r="A2047" s="2" t="s">
        <v>36</v>
      </c>
      <c r="B2047" s="2" t="s">
        <v>40</v>
      </c>
      <c r="C2047" s="2" t="s">
        <v>6</v>
      </c>
      <c r="D2047" s="2" t="s">
        <v>15</v>
      </c>
      <c r="E2047" s="2" t="s">
        <v>20</v>
      </c>
      <c r="F2047" s="2" t="s">
        <v>61</v>
      </c>
      <c r="G2047" s="1">
        <v>973.6</v>
      </c>
      <c r="H2047" s="1">
        <v>725.14</v>
      </c>
      <c r="I2047" s="4">
        <v>3</v>
      </c>
      <c r="J2047" s="2" t="s">
        <v>67</v>
      </c>
      <c r="K2047" s="1">
        <f>Tabelle111[[#This Row],[Menge kg Nges]]/1000</f>
        <v>0.97360000000000002</v>
      </c>
      <c r="L2047" s="1">
        <f>Tabelle111[[#This Row],[Menge kg P2O5]]/1000</f>
        <v>0.72514000000000001</v>
      </c>
      <c r="M2047" s="1">
        <f>Tabelle111[[#This Row],[Menge t Nges]]/Tabelle111[[#This Row],[Anzahl Lieferscheine]]</f>
        <v>0.32453333333333334</v>
      </c>
      <c r="N2047" s="1">
        <f>Tabelle111[[#This Row],[Menge t P2O5]]/Tabelle111[[#This Row],[Anzahl Lieferscheine]]</f>
        <v>0.24171333333333334</v>
      </c>
    </row>
    <row r="2048" spans="1:14" x14ac:dyDescent="0.2">
      <c r="A2048" s="2" t="s">
        <v>36</v>
      </c>
      <c r="B2048" s="2" t="s">
        <v>40</v>
      </c>
      <c r="C2048" s="2" t="s">
        <v>25</v>
      </c>
      <c r="D2048" s="2" t="s">
        <v>25</v>
      </c>
      <c r="E2048" s="2" t="s">
        <v>26</v>
      </c>
      <c r="F2048" s="2" t="s">
        <v>61</v>
      </c>
      <c r="G2048" s="1">
        <v>4199</v>
      </c>
      <c r="H2048" s="1">
        <v>1766</v>
      </c>
      <c r="I2048" s="4">
        <v>25</v>
      </c>
      <c r="J2048" s="2" t="s">
        <v>67</v>
      </c>
      <c r="K2048" s="1">
        <f>Tabelle111[[#This Row],[Menge kg Nges]]/1000</f>
        <v>4.1989999999999998</v>
      </c>
      <c r="L2048" s="1">
        <f>Tabelle111[[#This Row],[Menge kg P2O5]]/1000</f>
        <v>1.766</v>
      </c>
      <c r="M2048" s="1">
        <f>Tabelle111[[#This Row],[Menge t Nges]]/Tabelle111[[#This Row],[Anzahl Lieferscheine]]</f>
        <v>0.16796</v>
      </c>
      <c r="N2048" s="1">
        <f>Tabelle111[[#This Row],[Menge t P2O5]]/Tabelle111[[#This Row],[Anzahl Lieferscheine]]</f>
        <v>7.0639999999999994E-2</v>
      </c>
    </row>
    <row r="2049" spans="1:14" x14ac:dyDescent="0.2">
      <c r="A2049" s="2" t="s">
        <v>36</v>
      </c>
      <c r="B2049" s="2" t="s">
        <v>42</v>
      </c>
      <c r="C2049" s="2" t="s">
        <v>6</v>
      </c>
      <c r="D2049" s="2" t="s">
        <v>7</v>
      </c>
      <c r="E2049" s="2" t="s">
        <v>9</v>
      </c>
      <c r="F2049" s="2" t="s">
        <v>61</v>
      </c>
      <c r="G2049" s="1">
        <v>459</v>
      </c>
      <c r="H2049" s="1">
        <v>189</v>
      </c>
      <c r="I2049" s="4">
        <v>2</v>
      </c>
      <c r="J2049" s="2" t="s">
        <v>67</v>
      </c>
      <c r="K2049" s="1">
        <f>Tabelle111[[#This Row],[Menge kg Nges]]/1000</f>
        <v>0.45900000000000002</v>
      </c>
      <c r="L2049" s="1">
        <f>Tabelle111[[#This Row],[Menge kg P2O5]]/1000</f>
        <v>0.189</v>
      </c>
      <c r="M2049" s="1">
        <f>Tabelle111[[#This Row],[Menge t Nges]]/Tabelle111[[#This Row],[Anzahl Lieferscheine]]</f>
        <v>0.22950000000000001</v>
      </c>
      <c r="N2049" s="1">
        <f>Tabelle111[[#This Row],[Menge t P2O5]]/Tabelle111[[#This Row],[Anzahl Lieferscheine]]</f>
        <v>9.4500000000000001E-2</v>
      </c>
    </row>
    <row r="2050" spans="1:14" x14ac:dyDescent="0.2">
      <c r="A2050" s="2" t="s">
        <v>36</v>
      </c>
      <c r="B2050" s="2" t="s">
        <v>42</v>
      </c>
      <c r="C2050" s="2" t="s">
        <v>6</v>
      </c>
      <c r="D2050" s="2" t="s">
        <v>7</v>
      </c>
      <c r="E2050" s="2" t="s">
        <v>12</v>
      </c>
      <c r="F2050" s="2" t="s">
        <v>61</v>
      </c>
      <c r="G2050" s="1">
        <v>6499.6000000000013</v>
      </c>
      <c r="H2050" s="1">
        <v>2112.7000000000003</v>
      </c>
      <c r="I2050" s="4">
        <v>19</v>
      </c>
      <c r="J2050" s="2" t="s">
        <v>67</v>
      </c>
      <c r="K2050" s="1">
        <f>Tabelle111[[#This Row],[Menge kg Nges]]/1000</f>
        <v>6.4996000000000009</v>
      </c>
      <c r="L2050" s="1">
        <f>Tabelle111[[#This Row],[Menge kg P2O5]]/1000</f>
        <v>2.1127000000000002</v>
      </c>
      <c r="M2050" s="1">
        <f>Tabelle111[[#This Row],[Menge t Nges]]/Tabelle111[[#This Row],[Anzahl Lieferscheine]]</f>
        <v>0.34208421052631582</v>
      </c>
      <c r="N2050" s="1">
        <f>Tabelle111[[#This Row],[Menge t P2O5]]/Tabelle111[[#This Row],[Anzahl Lieferscheine]]</f>
        <v>0.11119473684210528</v>
      </c>
    </row>
    <row r="2051" spans="1:14" x14ac:dyDescent="0.2">
      <c r="A2051" s="2" t="s">
        <v>36</v>
      </c>
      <c r="B2051" s="2" t="s">
        <v>42</v>
      </c>
      <c r="C2051" s="2" t="s">
        <v>6</v>
      </c>
      <c r="D2051" s="2" t="s">
        <v>7</v>
      </c>
      <c r="E2051" s="2" t="s">
        <v>13</v>
      </c>
      <c r="F2051" s="2" t="s">
        <v>61</v>
      </c>
      <c r="G2051" s="1">
        <v>1606.5</v>
      </c>
      <c r="H2051" s="1">
        <v>826.2</v>
      </c>
      <c r="I2051" s="4">
        <v>3</v>
      </c>
      <c r="J2051" s="2" t="s">
        <v>67</v>
      </c>
      <c r="K2051" s="1">
        <f>Tabelle111[[#This Row],[Menge kg Nges]]/1000</f>
        <v>1.6065</v>
      </c>
      <c r="L2051" s="1">
        <f>Tabelle111[[#This Row],[Menge kg P2O5]]/1000</f>
        <v>0.82620000000000005</v>
      </c>
      <c r="M2051" s="1">
        <f>Tabelle111[[#This Row],[Menge t Nges]]/Tabelle111[[#This Row],[Anzahl Lieferscheine]]</f>
        <v>0.53549999999999998</v>
      </c>
      <c r="N2051" s="1">
        <f>Tabelle111[[#This Row],[Menge t P2O5]]/Tabelle111[[#This Row],[Anzahl Lieferscheine]]</f>
        <v>0.27540000000000003</v>
      </c>
    </row>
    <row r="2052" spans="1:14" x14ac:dyDescent="0.2">
      <c r="A2052" s="2" t="s">
        <v>36</v>
      </c>
      <c r="B2052" s="2" t="s">
        <v>42</v>
      </c>
      <c r="C2052" s="2" t="s">
        <v>6</v>
      </c>
      <c r="D2052" s="2" t="s">
        <v>7</v>
      </c>
      <c r="E2052" s="2" t="s">
        <v>14</v>
      </c>
      <c r="F2052" s="2" t="s">
        <v>61</v>
      </c>
      <c r="G2052" s="1">
        <v>2678.4</v>
      </c>
      <c r="H2052" s="1">
        <v>1339.2</v>
      </c>
      <c r="I2052" s="4">
        <v>11</v>
      </c>
      <c r="J2052" s="2" t="s">
        <v>67</v>
      </c>
      <c r="K2052" s="1">
        <f>Tabelle111[[#This Row],[Menge kg Nges]]/1000</f>
        <v>2.6783999999999999</v>
      </c>
      <c r="L2052" s="1">
        <f>Tabelle111[[#This Row],[Menge kg P2O5]]/1000</f>
        <v>1.3391999999999999</v>
      </c>
      <c r="M2052" s="1">
        <f>Tabelle111[[#This Row],[Menge t Nges]]/Tabelle111[[#This Row],[Anzahl Lieferscheine]]</f>
        <v>0.24349090909090909</v>
      </c>
      <c r="N2052" s="1">
        <f>Tabelle111[[#This Row],[Menge t P2O5]]/Tabelle111[[#This Row],[Anzahl Lieferscheine]]</f>
        <v>0.12174545454545455</v>
      </c>
    </row>
    <row r="2053" spans="1:14" x14ac:dyDescent="0.2">
      <c r="A2053" s="2" t="s">
        <v>36</v>
      </c>
      <c r="B2053" s="2" t="s">
        <v>42</v>
      </c>
      <c r="C2053" s="2" t="s">
        <v>25</v>
      </c>
      <c r="D2053" s="2" t="s">
        <v>25</v>
      </c>
      <c r="E2053" s="2" t="s">
        <v>26</v>
      </c>
      <c r="F2053" s="2" t="s">
        <v>61</v>
      </c>
      <c r="G2053" s="1">
        <v>230480.78000000003</v>
      </c>
      <c r="H2053" s="1">
        <v>47610.83</v>
      </c>
      <c r="I2053" s="4">
        <v>5</v>
      </c>
      <c r="J2053" s="2" t="s">
        <v>67</v>
      </c>
      <c r="K2053" s="1">
        <f>Tabelle111[[#This Row],[Menge kg Nges]]/1000</f>
        <v>230.48078000000004</v>
      </c>
      <c r="L2053" s="1">
        <f>Tabelle111[[#This Row],[Menge kg P2O5]]/1000</f>
        <v>47.61083</v>
      </c>
      <c r="M2053" s="1">
        <f>Tabelle111[[#This Row],[Menge t Nges]]/Tabelle111[[#This Row],[Anzahl Lieferscheine]]</f>
        <v>46.096156000000008</v>
      </c>
      <c r="N2053" s="1">
        <f>Tabelle111[[#This Row],[Menge t P2O5]]/Tabelle111[[#This Row],[Anzahl Lieferscheine]]</f>
        <v>9.5221660000000004</v>
      </c>
    </row>
    <row r="2054" spans="1:14" x14ac:dyDescent="0.2">
      <c r="A2054" s="2" t="s">
        <v>27</v>
      </c>
      <c r="B2054" s="2" t="s">
        <v>5</v>
      </c>
      <c r="C2054" s="2" t="s">
        <v>6</v>
      </c>
      <c r="D2054" s="2" t="s">
        <v>7</v>
      </c>
      <c r="E2054" s="2" t="s">
        <v>9</v>
      </c>
      <c r="F2054" s="2" t="s">
        <v>61</v>
      </c>
      <c r="G2054" s="1">
        <v>2669.8599999999997</v>
      </c>
      <c r="H2054" s="1">
        <v>1145.0700000000002</v>
      </c>
      <c r="I2054" s="4">
        <v>9</v>
      </c>
      <c r="J2054" s="2" t="s">
        <v>67</v>
      </c>
      <c r="K2054" s="1">
        <f>Tabelle111[[#This Row],[Menge kg Nges]]/1000</f>
        <v>2.6698599999999995</v>
      </c>
      <c r="L2054" s="1">
        <f>Tabelle111[[#This Row],[Menge kg P2O5]]/1000</f>
        <v>1.1450700000000003</v>
      </c>
      <c r="M2054" s="1">
        <f>Tabelle111[[#This Row],[Menge t Nges]]/Tabelle111[[#This Row],[Anzahl Lieferscheine]]</f>
        <v>0.29665111111111103</v>
      </c>
      <c r="N2054" s="1">
        <f>Tabelle111[[#This Row],[Menge t P2O5]]/Tabelle111[[#This Row],[Anzahl Lieferscheine]]</f>
        <v>0.12723000000000004</v>
      </c>
    </row>
    <row r="2055" spans="1:14" x14ac:dyDescent="0.2">
      <c r="A2055" s="2" t="s">
        <v>27</v>
      </c>
      <c r="B2055" s="2" t="s">
        <v>5</v>
      </c>
      <c r="C2055" s="2" t="s">
        <v>6</v>
      </c>
      <c r="D2055" s="2" t="s">
        <v>7</v>
      </c>
      <c r="E2055" s="2" t="s">
        <v>10</v>
      </c>
      <c r="F2055" s="2" t="s">
        <v>61</v>
      </c>
      <c r="G2055" s="1">
        <v>585.20000000000005</v>
      </c>
      <c r="H2055" s="1">
        <v>239.39999999999998</v>
      </c>
      <c r="I2055" s="4">
        <v>2</v>
      </c>
      <c r="J2055" s="2" t="s">
        <v>67</v>
      </c>
      <c r="K2055" s="1">
        <f>Tabelle111[[#This Row],[Menge kg Nges]]/1000</f>
        <v>0.58520000000000005</v>
      </c>
      <c r="L2055" s="1">
        <f>Tabelle111[[#This Row],[Menge kg P2O5]]/1000</f>
        <v>0.23939999999999997</v>
      </c>
      <c r="M2055" s="1">
        <f>Tabelle111[[#This Row],[Menge t Nges]]/Tabelle111[[#This Row],[Anzahl Lieferscheine]]</f>
        <v>0.29260000000000003</v>
      </c>
      <c r="N2055" s="1">
        <f>Tabelle111[[#This Row],[Menge t P2O5]]/Tabelle111[[#This Row],[Anzahl Lieferscheine]]</f>
        <v>0.11969999999999999</v>
      </c>
    </row>
    <row r="2056" spans="1:14" x14ac:dyDescent="0.2">
      <c r="A2056" s="2" t="s">
        <v>27</v>
      </c>
      <c r="B2056" s="2" t="s">
        <v>5</v>
      </c>
      <c r="C2056" s="2" t="s">
        <v>6</v>
      </c>
      <c r="D2056" s="2" t="s">
        <v>7</v>
      </c>
      <c r="E2056" s="2" t="s">
        <v>12</v>
      </c>
      <c r="F2056" s="2" t="s">
        <v>61</v>
      </c>
      <c r="G2056" s="1">
        <v>10424</v>
      </c>
      <c r="H2056" s="1">
        <v>4064</v>
      </c>
      <c r="I2056" s="4">
        <v>16</v>
      </c>
      <c r="J2056" s="2" t="s">
        <v>67</v>
      </c>
      <c r="K2056" s="1">
        <f>Tabelle111[[#This Row],[Menge kg Nges]]/1000</f>
        <v>10.423999999999999</v>
      </c>
      <c r="L2056" s="1">
        <f>Tabelle111[[#This Row],[Menge kg P2O5]]/1000</f>
        <v>4.0640000000000001</v>
      </c>
      <c r="M2056" s="1">
        <f>Tabelle111[[#This Row],[Menge t Nges]]/Tabelle111[[#This Row],[Anzahl Lieferscheine]]</f>
        <v>0.65149999999999997</v>
      </c>
      <c r="N2056" s="1">
        <f>Tabelle111[[#This Row],[Menge t P2O5]]/Tabelle111[[#This Row],[Anzahl Lieferscheine]]</f>
        <v>0.254</v>
      </c>
    </row>
    <row r="2057" spans="1:14" x14ac:dyDescent="0.2">
      <c r="A2057" s="2" t="s">
        <v>27</v>
      </c>
      <c r="B2057" s="2" t="s">
        <v>5</v>
      </c>
      <c r="C2057" s="2" t="s">
        <v>6</v>
      </c>
      <c r="D2057" s="2" t="s">
        <v>7</v>
      </c>
      <c r="E2057" s="2" t="s">
        <v>14</v>
      </c>
      <c r="F2057" s="2" t="s">
        <v>61</v>
      </c>
      <c r="G2057" s="1">
        <v>783.3</v>
      </c>
      <c r="H2057" s="1">
        <v>335.7</v>
      </c>
      <c r="I2057" s="4">
        <v>3</v>
      </c>
      <c r="J2057" s="2" t="s">
        <v>67</v>
      </c>
      <c r="K2057" s="1">
        <f>Tabelle111[[#This Row],[Menge kg Nges]]/1000</f>
        <v>0.7833</v>
      </c>
      <c r="L2057" s="1">
        <f>Tabelle111[[#This Row],[Menge kg P2O5]]/1000</f>
        <v>0.3357</v>
      </c>
      <c r="M2057" s="1">
        <f>Tabelle111[[#This Row],[Menge t Nges]]/Tabelle111[[#This Row],[Anzahl Lieferscheine]]</f>
        <v>0.2611</v>
      </c>
      <c r="N2057" s="1">
        <f>Tabelle111[[#This Row],[Menge t P2O5]]/Tabelle111[[#This Row],[Anzahl Lieferscheine]]</f>
        <v>0.1119</v>
      </c>
    </row>
    <row r="2058" spans="1:14" x14ac:dyDescent="0.2">
      <c r="A2058" s="2" t="s">
        <v>27</v>
      </c>
      <c r="B2058" s="2" t="s">
        <v>5</v>
      </c>
      <c r="C2058" s="2" t="s">
        <v>6</v>
      </c>
      <c r="D2058" s="2" t="s">
        <v>15</v>
      </c>
      <c r="E2058" s="2" t="s">
        <v>18</v>
      </c>
      <c r="F2058" s="2" t="s">
        <v>61</v>
      </c>
      <c r="G2058" s="1">
        <v>607.75</v>
      </c>
      <c r="H2058" s="1">
        <v>446.5</v>
      </c>
      <c r="I2058" s="4">
        <v>1</v>
      </c>
      <c r="J2058" s="2" t="s">
        <v>67</v>
      </c>
      <c r="K2058" s="1">
        <f>Tabelle111[[#This Row],[Menge kg Nges]]/1000</f>
        <v>0.60775000000000001</v>
      </c>
      <c r="L2058" s="1">
        <f>Tabelle111[[#This Row],[Menge kg P2O5]]/1000</f>
        <v>0.44650000000000001</v>
      </c>
      <c r="M2058" s="1">
        <f>Tabelle111[[#This Row],[Menge t Nges]]/Tabelle111[[#This Row],[Anzahl Lieferscheine]]</f>
        <v>0.60775000000000001</v>
      </c>
      <c r="N2058" s="1">
        <f>Tabelle111[[#This Row],[Menge t P2O5]]/Tabelle111[[#This Row],[Anzahl Lieferscheine]]</f>
        <v>0.44650000000000001</v>
      </c>
    </row>
    <row r="2059" spans="1:14" x14ac:dyDescent="0.2">
      <c r="A2059" s="2" t="s">
        <v>27</v>
      </c>
      <c r="B2059" s="2" t="s">
        <v>5</v>
      </c>
      <c r="C2059" s="2" t="s">
        <v>6</v>
      </c>
      <c r="D2059" s="2" t="s">
        <v>15</v>
      </c>
      <c r="E2059" s="2" t="s">
        <v>21</v>
      </c>
      <c r="F2059" s="2" t="s">
        <v>61</v>
      </c>
      <c r="G2059" s="1">
        <v>4168.8999999999996</v>
      </c>
      <c r="H2059" s="1">
        <v>2388.5500000000002</v>
      </c>
      <c r="I2059" s="4">
        <v>13</v>
      </c>
      <c r="J2059" s="2" t="s">
        <v>67</v>
      </c>
      <c r="K2059" s="1">
        <f>Tabelle111[[#This Row],[Menge kg Nges]]/1000</f>
        <v>4.1688999999999998</v>
      </c>
      <c r="L2059" s="1">
        <f>Tabelle111[[#This Row],[Menge kg P2O5]]/1000</f>
        <v>2.3885500000000004</v>
      </c>
      <c r="M2059" s="1">
        <f>Tabelle111[[#This Row],[Menge t Nges]]/Tabelle111[[#This Row],[Anzahl Lieferscheine]]</f>
        <v>0.32068461538461535</v>
      </c>
      <c r="N2059" s="1">
        <f>Tabelle111[[#This Row],[Menge t P2O5]]/Tabelle111[[#This Row],[Anzahl Lieferscheine]]</f>
        <v>0.18373461538461541</v>
      </c>
    </row>
    <row r="2060" spans="1:14" x14ac:dyDescent="0.2">
      <c r="A2060" s="2" t="s">
        <v>27</v>
      </c>
      <c r="B2060" s="2" t="s">
        <v>5</v>
      </c>
      <c r="C2060" s="2" t="s">
        <v>6</v>
      </c>
      <c r="D2060" s="2" t="s">
        <v>15</v>
      </c>
      <c r="E2060" s="2" t="s">
        <v>9</v>
      </c>
      <c r="F2060" s="2" t="s">
        <v>61</v>
      </c>
      <c r="G2060" s="1">
        <v>906.72</v>
      </c>
      <c r="H2060" s="1">
        <v>709.6</v>
      </c>
      <c r="I2060" s="4">
        <v>2</v>
      </c>
      <c r="J2060" s="2" t="s">
        <v>67</v>
      </c>
      <c r="K2060" s="1">
        <f>Tabelle111[[#This Row],[Menge kg Nges]]/1000</f>
        <v>0.90672000000000008</v>
      </c>
      <c r="L2060" s="1">
        <f>Tabelle111[[#This Row],[Menge kg P2O5]]/1000</f>
        <v>0.70960000000000001</v>
      </c>
      <c r="M2060" s="1">
        <f>Tabelle111[[#This Row],[Menge t Nges]]/Tabelle111[[#This Row],[Anzahl Lieferscheine]]</f>
        <v>0.45336000000000004</v>
      </c>
      <c r="N2060" s="1">
        <f>Tabelle111[[#This Row],[Menge t P2O5]]/Tabelle111[[#This Row],[Anzahl Lieferscheine]]</f>
        <v>0.3548</v>
      </c>
    </row>
    <row r="2061" spans="1:14" x14ac:dyDescent="0.2">
      <c r="A2061" s="2" t="s">
        <v>27</v>
      </c>
      <c r="B2061" s="2" t="s">
        <v>5</v>
      </c>
      <c r="C2061" s="2" t="s">
        <v>25</v>
      </c>
      <c r="D2061" s="2" t="s">
        <v>25</v>
      </c>
      <c r="E2061" s="2" t="s">
        <v>26</v>
      </c>
      <c r="F2061" s="2" t="s">
        <v>61</v>
      </c>
      <c r="G2061" s="1">
        <v>3044.06</v>
      </c>
      <c r="H2061" s="1">
        <v>2999.99</v>
      </c>
      <c r="I2061" s="4">
        <v>10</v>
      </c>
      <c r="J2061" s="2" t="s">
        <v>67</v>
      </c>
      <c r="K2061" s="1">
        <f>Tabelle111[[#This Row],[Menge kg Nges]]/1000</f>
        <v>3.04406</v>
      </c>
      <c r="L2061" s="1">
        <f>Tabelle111[[#This Row],[Menge kg P2O5]]/1000</f>
        <v>2.9999899999999999</v>
      </c>
      <c r="M2061" s="1">
        <f>Tabelle111[[#This Row],[Menge t Nges]]/Tabelle111[[#This Row],[Anzahl Lieferscheine]]</f>
        <v>0.30440600000000001</v>
      </c>
      <c r="N2061" s="1">
        <f>Tabelle111[[#This Row],[Menge t P2O5]]/Tabelle111[[#This Row],[Anzahl Lieferscheine]]</f>
        <v>0.29999900000000002</v>
      </c>
    </row>
    <row r="2062" spans="1:14" x14ac:dyDescent="0.2">
      <c r="A2062" s="2" t="s">
        <v>27</v>
      </c>
      <c r="B2062" s="2" t="s">
        <v>29</v>
      </c>
      <c r="C2062" s="2" t="s">
        <v>6</v>
      </c>
      <c r="D2062" s="2" t="s">
        <v>7</v>
      </c>
      <c r="E2062" s="2" t="s">
        <v>8</v>
      </c>
      <c r="F2062" s="2" t="s">
        <v>61</v>
      </c>
      <c r="G2062" s="1">
        <v>27321.620000000003</v>
      </c>
      <c r="H2062" s="1">
        <v>11699.990000000002</v>
      </c>
      <c r="I2062" s="4">
        <v>45</v>
      </c>
      <c r="J2062" s="2" t="s">
        <v>67</v>
      </c>
      <c r="K2062" s="1">
        <f>Tabelle111[[#This Row],[Menge kg Nges]]/1000</f>
        <v>27.321620000000003</v>
      </c>
      <c r="L2062" s="1">
        <f>Tabelle111[[#This Row],[Menge kg P2O5]]/1000</f>
        <v>11.699990000000001</v>
      </c>
      <c r="M2062" s="1">
        <f>Tabelle111[[#This Row],[Menge t Nges]]/Tabelle111[[#This Row],[Anzahl Lieferscheine]]</f>
        <v>0.60714711111111119</v>
      </c>
      <c r="N2062" s="1">
        <f>Tabelle111[[#This Row],[Menge t P2O5]]/Tabelle111[[#This Row],[Anzahl Lieferscheine]]</f>
        <v>0.25999977777777783</v>
      </c>
    </row>
    <row r="2063" spans="1:14" x14ac:dyDescent="0.2">
      <c r="A2063" s="2" t="s">
        <v>27</v>
      </c>
      <c r="B2063" s="2" t="s">
        <v>29</v>
      </c>
      <c r="C2063" s="2" t="s">
        <v>6</v>
      </c>
      <c r="D2063" s="2" t="s">
        <v>7</v>
      </c>
      <c r="E2063" s="2" t="s">
        <v>9</v>
      </c>
      <c r="F2063" s="2" t="s">
        <v>61</v>
      </c>
      <c r="G2063" s="1">
        <v>406</v>
      </c>
      <c r="H2063" s="1">
        <v>168</v>
      </c>
      <c r="I2063" s="4">
        <v>1</v>
      </c>
      <c r="J2063" s="2" t="s">
        <v>67</v>
      </c>
      <c r="K2063" s="1">
        <f>Tabelle111[[#This Row],[Menge kg Nges]]/1000</f>
        <v>0.40600000000000003</v>
      </c>
      <c r="L2063" s="1">
        <f>Tabelle111[[#This Row],[Menge kg P2O5]]/1000</f>
        <v>0.16800000000000001</v>
      </c>
      <c r="M2063" s="1">
        <f>Tabelle111[[#This Row],[Menge t Nges]]/Tabelle111[[#This Row],[Anzahl Lieferscheine]]</f>
        <v>0.40600000000000003</v>
      </c>
      <c r="N2063" s="1">
        <f>Tabelle111[[#This Row],[Menge t P2O5]]/Tabelle111[[#This Row],[Anzahl Lieferscheine]]</f>
        <v>0.16800000000000001</v>
      </c>
    </row>
    <row r="2064" spans="1:14" x14ac:dyDescent="0.2">
      <c r="A2064" s="2" t="s">
        <v>27</v>
      </c>
      <c r="B2064" s="2" t="s">
        <v>29</v>
      </c>
      <c r="C2064" s="2" t="s">
        <v>6</v>
      </c>
      <c r="D2064" s="2" t="s">
        <v>7</v>
      </c>
      <c r="E2064" s="2" t="s">
        <v>10</v>
      </c>
      <c r="F2064" s="2" t="s">
        <v>61</v>
      </c>
      <c r="G2064" s="1">
        <v>606.1</v>
      </c>
      <c r="H2064" s="1">
        <v>229.9</v>
      </c>
      <c r="I2064" s="4">
        <v>1</v>
      </c>
      <c r="J2064" s="2" t="s">
        <v>67</v>
      </c>
      <c r="K2064" s="1">
        <f>Tabelle111[[#This Row],[Menge kg Nges]]/1000</f>
        <v>0.60609999999999997</v>
      </c>
      <c r="L2064" s="1">
        <f>Tabelle111[[#This Row],[Menge kg P2O5]]/1000</f>
        <v>0.22989999999999999</v>
      </c>
      <c r="M2064" s="1">
        <f>Tabelle111[[#This Row],[Menge t Nges]]/Tabelle111[[#This Row],[Anzahl Lieferscheine]]</f>
        <v>0.60609999999999997</v>
      </c>
      <c r="N2064" s="1">
        <f>Tabelle111[[#This Row],[Menge t P2O5]]/Tabelle111[[#This Row],[Anzahl Lieferscheine]]</f>
        <v>0.22989999999999999</v>
      </c>
    </row>
    <row r="2065" spans="1:14" x14ac:dyDescent="0.2">
      <c r="A2065" s="2" t="s">
        <v>27</v>
      </c>
      <c r="B2065" s="2" t="s">
        <v>29</v>
      </c>
      <c r="C2065" s="2" t="s">
        <v>6</v>
      </c>
      <c r="D2065" s="2" t="s">
        <v>7</v>
      </c>
      <c r="E2065" s="2" t="s">
        <v>11</v>
      </c>
      <c r="F2065" s="2" t="s">
        <v>61</v>
      </c>
      <c r="G2065" s="1">
        <v>1239</v>
      </c>
      <c r="H2065" s="1">
        <v>685.2</v>
      </c>
      <c r="I2065" s="4">
        <v>2</v>
      </c>
      <c r="J2065" s="2" t="s">
        <v>67</v>
      </c>
      <c r="K2065" s="1">
        <f>Tabelle111[[#This Row],[Menge kg Nges]]/1000</f>
        <v>1.2390000000000001</v>
      </c>
      <c r="L2065" s="1">
        <f>Tabelle111[[#This Row],[Menge kg P2O5]]/1000</f>
        <v>0.68520000000000003</v>
      </c>
      <c r="M2065" s="1">
        <f>Tabelle111[[#This Row],[Menge t Nges]]/Tabelle111[[#This Row],[Anzahl Lieferscheine]]</f>
        <v>0.61950000000000005</v>
      </c>
      <c r="N2065" s="1">
        <f>Tabelle111[[#This Row],[Menge t P2O5]]/Tabelle111[[#This Row],[Anzahl Lieferscheine]]</f>
        <v>0.34260000000000002</v>
      </c>
    </row>
    <row r="2066" spans="1:14" x14ac:dyDescent="0.2">
      <c r="A2066" s="2" t="s">
        <v>27</v>
      </c>
      <c r="B2066" s="2" t="s">
        <v>29</v>
      </c>
      <c r="C2066" s="2" t="s">
        <v>6</v>
      </c>
      <c r="D2066" s="2" t="s">
        <v>7</v>
      </c>
      <c r="E2066" s="2" t="s">
        <v>12</v>
      </c>
      <c r="F2066" s="2" t="s">
        <v>61</v>
      </c>
      <c r="G2066" s="1">
        <v>7222.6</v>
      </c>
      <c r="H2066" s="1">
        <v>3675</v>
      </c>
      <c r="I2066" s="4">
        <v>19</v>
      </c>
      <c r="J2066" s="2" t="s">
        <v>67</v>
      </c>
      <c r="K2066" s="1">
        <f>Tabelle111[[#This Row],[Menge kg Nges]]/1000</f>
        <v>7.2226000000000008</v>
      </c>
      <c r="L2066" s="1">
        <f>Tabelle111[[#This Row],[Menge kg P2O5]]/1000</f>
        <v>3.6749999999999998</v>
      </c>
      <c r="M2066" s="1">
        <f>Tabelle111[[#This Row],[Menge t Nges]]/Tabelle111[[#This Row],[Anzahl Lieferscheine]]</f>
        <v>0.38013684210526322</v>
      </c>
      <c r="N2066" s="1">
        <f>Tabelle111[[#This Row],[Menge t P2O5]]/Tabelle111[[#This Row],[Anzahl Lieferscheine]]</f>
        <v>0.19342105263157894</v>
      </c>
    </row>
    <row r="2067" spans="1:14" x14ac:dyDescent="0.2">
      <c r="A2067" s="2" t="s">
        <v>27</v>
      </c>
      <c r="B2067" s="2" t="s">
        <v>29</v>
      </c>
      <c r="C2067" s="2" t="s">
        <v>6</v>
      </c>
      <c r="D2067" s="2" t="s">
        <v>7</v>
      </c>
      <c r="E2067" s="2" t="s">
        <v>13</v>
      </c>
      <c r="F2067" s="2" t="s">
        <v>61</v>
      </c>
      <c r="G2067" s="1">
        <v>303.8</v>
      </c>
      <c r="H2067" s="1">
        <v>207.7</v>
      </c>
      <c r="I2067" s="4">
        <v>2</v>
      </c>
      <c r="J2067" s="2" t="s">
        <v>67</v>
      </c>
      <c r="K2067" s="1">
        <f>Tabelle111[[#This Row],[Menge kg Nges]]/1000</f>
        <v>0.30380000000000001</v>
      </c>
      <c r="L2067" s="1">
        <f>Tabelle111[[#This Row],[Menge kg P2O5]]/1000</f>
        <v>0.2077</v>
      </c>
      <c r="M2067" s="1">
        <f>Tabelle111[[#This Row],[Menge t Nges]]/Tabelle111[[#This Row],[Anzahl Lieferscheine]]</f>
        <v>0.15190000000000001</v>
      </c>
      <c r="N2067" s="1">
        <f>Tabelle111[[#This Row],[Menge t P2O5]]/Tabelle111[[#This Row],[Anzahl Lieferscheine]]</f>
        <v>0.10385</v>
      </c>
    </row>
    <row r="2068" spans="1:14" x14ac:dyDescent="0.2">
      <c r="A2068" s="2" t="s">
        <v>27</v>
      </c>
      <c r="B2068" s="2" t="s">
        <v>29</v>
      </c>
      <c r="C2068" s="2" t="s">
        <v>6</v>
      </c>
      <c r="D2068" s="2" t="s">
        <v>7</v>
      </c>
      <c r="E2068" s="2" t="s">
        <v>14</v>
      </c>
      <c r="F2068" s="2" t="s">
        <v>61</v>
      </c>
      <c r="G2068" s="1">
        <v>3735.4</v>
      </c>
      <c r="H2068" s="1">
        <v>2372.1999999999998</v>
      </c>
      <c r="I2068" s="4">
        <v>11</v>
      </c>
      <c r="J2068" s="2" t="s">
        <v>67</v>
      </c>
      <c r="K2068" s="1">
        <f>Tabelle111[[#This Row],[Menge kg Nges]]/1000</f>
        <v>3.7354000000000003</v>
      </c>
      <c r="L2068" s="1">
        <f>Tabelle111[[#This Row],[Menge kg P2O5]]/1000</f>
        <v>2.3721999999999999</v>
      </c>
      <c r="M2068" s="1">
        <f>Tabelle111[[#This Row],[Menge t Nges]]/Tabelle111[[#This Row],[Anzahl Lieferscheine]]</f>
        <v>0.33958181818181821</v>
      </c>
      <c r="N2068" s="1">
        <f>Tabelle111[[#This Row],[Menge t P2O5]]/Tabelle111[[#This Row],[Anzahl Lieferscheine]]</f>
        <v>0.21565454545454543</v>
      </c>
    </row>
    <row r="2069" spans="1:14" x14ac:dyDescent="0.2">
      <c r="A2069" s="2" t="s">
        <v>27</v>
      </c>
      <c r="B2069" s="2" t="s">
        <v>29</v>
      </c>
      <c r="C2069" s="2" t="s">
        <v>6</v>
      </c>
      <c r="D2069" s="2" t="s">
        <v>15</v>
      </c>
      <c r="E2069" s="2" t="s">
        <v>8</v>
      </c>
      <c r="F2069" s="2" t="s">
        <v>61</v>
      </c>
      <c r="G2069" s="1">
        <v>245</v>
      </c>
      <c r="H2069" s="1">
        <v>150.5</v>
      </c>
      <c r="I2069" s="4">
        <v>2</v>
      </c>
      <c r="J2069" s="2" t="s">
        <v>67</v>
      </c>
      <c r="K2069" s="1">
        <f>Tabelle111[[#This Row],[Menge kg Nges]]/1000</f>
        <v>0.245</v>
      </c>
      <c r="L2069" s="1">
        <f>Tabelle111[[#This Row],[Menge kg P2O5]]/1000</f>
        <v>0.15049999999999999</v>
      </c>
      <c r="M2069" s="1">
        <f>Tabelle111[[#This Row],[Menge t Nges]]/Tabelle111[[#This Row],[Anzahl Lieferscheine]]</f>
        <v>0.1225</v>
      </c>
      <c r="N2069" s="1">
        <f>Tabelle111[[#This Row],[Menge t P2O5]]/Tabelle111[[#This Row],[Anzahl Lieferscheine]]</f>
        <v>7.5249999999999997E-2</v>
      </c>
    </row>
    <row r="2070" spans="1:14" x14ac:dyDescent="0.2">
      <c r="A2070" s="2" t="s">
        <v>27</v>
      </c>
      <c r="B2070" s="2" t="s">
        <v>29</v>
      </c>
      <c r="C2070" s="2" t="s">
        <v>6</v>
      </c>
      <c r="D2070" s="2" t="s">
        <v>15</v>
      </c>
      <c r="E2070" s="2" t="s">
        <v>18</v>
      </c>
      <c r="F2070" s="2" t="s">
        <v>61</v>
      </c>
      <c r="G2070" s="1">
        <v>678.5</v>
      </c>
      <c r="H2070" s="1">
        <v>413</v>
      </c>
      <c r="I2070" s="4">
        <v>1</v>
      </c>
      <c r="J2070" s="2" t="s">
        <v>67</v>
      </c>
      <c r="K2070" s="1">
        <f>Tabelle111[[#This Row],[Menge kg Nges]]/1000</f>
        <v>0.67849999999999999</v>
      </c>
      <c r="L2070" s="1">
        <f>Tabelle111[[#This Row],[Menge kg P2O5]]/1000</f>
        <v>0.41299999999999998</v>
      </c>
      <c r="M2070" s="1">
        <f>Tabelle111[[#This Row],[Menge t Nges]]/Tabelle111[[#This Row],[Anzahl Lieferscheine]]</f>
        <v>0.67849999999999999</v>
      </c>
      <c r="N2070" s="1">
        <f>Tabelle111[[#This Row],[Menge t P2O5]]/Tabelle111[[#This Row],[Anzahl Lieferscheine]]</f>
        <v>0.41299999999999998</v>
      </c>
    </row>
    <row r="2071" spans="1:14" x14ac:dyDescent="0.2">
      <c r="A2071" s="2" t="s">
        <v>27</v>
      </c>
      <c r="B2071" s="2" t="s">
        <v>29</v>
      </c>
      <c r="C2071" s="2" t="s">
        <v>6</v>
      </c>
      <c r="D2071" s="2" t="s">
        <v>15</v>
      </c>
      <c r="E2071" s="2" t="s">
        <v>21</v>
      </c>
      <c r="F2071" s="2" t="s">
        <v>61</v>
      </c>
      <c r="G2071" s="1">
        <v>508.8</v>
      </c>
      <c r="H2071" s="1">
        <v>304.8</v>
      </c>
      <c r="I2071" s="4">
        <v>4</v>
      </c>
      <c r="J2071" s="2" t="s">
        <v>67</v>
      </c>
      <c r="K2071" s="1">
        <f>Tabelle111[[#This Row],[Menge kg Nges]]/1000</f>
        <v>0.50880000000000003</v>
      </c>
      <c r="L2071" s="1">
        <f>Tabelle111[[#This Row],[Menge kg P2O5]]/1000</f>
        <v>0.30480000000000002</v>
      </c>
      <c r="M2071" s="1">
        <f>Tabelle111[[#This Row],[Menge t Nges]]/Tabelle111[[#This Row],[Anzahl Lieferscheine]]</f>
        <v>0.12720000000000001</v>
      </c>
      <c r="N2071" s="1">
        <f>Tabelle111[[#This Row],[Menge t P2O5]]/Tabelle111[[#This Row],[Anzahl Lieferscheine]]</f>
        <v>7.6200000000000004E-2</v>
      </c>
    </row>
    <row r="2072" spans="1:14" x14ac:dyDescent="0.2">
      <c r="A2072" s="2" t="s">
        <v>27</v>
      </c>
      <c r="B2072" s="2" t="s">
        <v>29</v>
      </c>
      <c r="C2072" s="2" t="s">
        <v>6</v>
      </c>
      <c r="D2072" s="2" t="s">
        <v>15</v>
      </c>
      <c r="E2072" s="2" t="s">
        <v>9</v>
      </c>
      <c r="F2072" s="2" t="s">
        <v>61</v>
      </c>
      <c r="G2072" s="1">
        <v>445.76</v>
      </c>
      <c r="H2072" s="1">
        <v>184.8</v>
      </c>
      <c r="I2072" s="4">
        <v>1</v>
      </c>
      <c r="J2072" s="2" t="s">
        <v>67</v>
      </c>
      <c r="K2072" s="1">
        <f>Tabelle111[[#This Row],[Menge kg Nges]]/1000</f>
        <v>0.44575999999999999</v>
      </c>
      <c r="L2072" s="1">
        <f>Tabelle111[[#This Row],[Menge kg P2O5]]/1000</f>
        <v>0.18480000000000002</v>
      </c>
      <c r="M2072" s="1">
        <f>Tabelle111[[#This Row],[Menge t Nges]]/Tabelle111[[#This Row],[Anzahl Lieferscheine]]</f>
        <v>0.44575999999999999</v>
      </c>
      <c r="N2072" s="1">
        <f>Tabelle111[[#This Row],[Menge t P2O5]]/Tabelle111[[#This Row],[Anzahl Lieferscheine]]</f>
        <v>0.18480000000000002</v>
      </c>
    </row>
    <row r="2073" spans="1:14" x14ac:dyDescent="0.2">
      <c r="A2073" s="2" t="s">
        <v>27</v>
      </c>
      <c r="B2073" s="2" t="s">
        <v>29</v>
      </c>
      <c r="C2073" s="2" t="s">
        <v>6</v>
      </c>
      <c r="D2073" s="2" t="s">
        <v>15</v>
      </c>
      <c r="E2073" s="2" t="s">
        <v>10</v>
      </c>
      <c r="F2073" s="2" t="s">
        <v>61</v>
      </c>
      <c r="G2073" s="1">
        <v>421.2</v>
      </c>
      <c r="H2073" s="1">
        <v>179.92</v>
      </c>
      <c r="I2073" s="4">
        <v>1</v>
      </c>
      <c r="J2073" s="2" t="s">
        <v>67</v>
      </c>
      <c r="K2073" s="1">
        <f>Tabelle111[[#This Row],[Menge kg Nges]]/1000</f>
        <v>0.42119999999999996</v>
      </c>
      <c r="L2073" s="1">
        <f>Tabelle111[[#This Row],[Menge kg P2O5]]/1000</f>
        <v>0.17992</v>
      </c>
      <c r="M2073" s="1">
        <f>Tabelle111[[#This Row],[Menge t Nges]]/Tabelle111[[#This Row],[Anzahl Lieferscheine]]</f>
        <v>0.42119999999999996</v>
      </c>
      <c r="N2073" s="1">
        <f>Tabelle111[[#This Row],[Menge t P2O5]]/Tabelle111[[#This Row],[Anzahl Lieferscheine]]</f>
        <v>0.17992</v>
      </c>
    </row>
    <row r="2074" spans="1:14" x14ac:dyDescent="0.2">
      <c r="A2074" s="2" t="s">
        <v>27</v>
      </c>
      <c r="B2074" s="2" t="s">
        <v>29</v>
      </c>
      <c r="C2074" s="2" t="s">
        <v>25</v>
      </c>
      <c r="D2074" s="2" t="s">
        <v>25</v>
      </c>
      <c r="E2074" s="2" t="s">
        <v>26</v>
      </c>
      <c r="F2074" s="2" t="s">
        <v>61</v>
      </c>
      <c r="G2074" s="1">
        <v>19375.300000000003</v>
      </c>
      <c r="H2074" s="1">
        <v>7060.9000000000005</v>
      </c>
      <c r="I2074" s="4">
        <v>29</v>
      </c>
      <c r="J2074" s="2" t="s">
        <v>67</v>
      </c>
      <c r="K2074" s="1">
        <f>Tabelle111[[#This Row],[Menge kg Nges]]/1000</f>
        <v>19.375300000000003</v>
      </c>
      <c r="L2074" s="1">
        <f>Tabelle111[[#This Row],[Menge kg P2O5]]/1000</f>
        <v>7.0609000000000002</v>
      </c>
      <c r="M2074" s="1">
        <f>Tabelle111[[#This Row],[Menge t Nges]]/Tabelle111[[#This Row],[Anzahl Lieferscheine]]</f>
        <v>0.66811379310344843</v>
      </c>
      <c r="N2074" s="1">
        <f>Tabelle111[[#This Row],[Menge t P2O5]]/Tabelle111[[#This Row],[Anzahl Lieferscheine]]</f>
        <v>0.24347931034482759</v>
      </c>
    </row>
    <row r="2075" spans="1:14" x14ac:dyDescent="0.2">
      <c r="A2075" s="2" t="s">
        <v>27</v>
      </c>
      <c r="B2075" s="2" t="s">
        <v>32</v>
      </c>
      <c r="C2075" s="2" t="s">
        <v>6</v>
      </c>
      <c r="D2075" s="2" t="s">
        <v>7</v>
      </c>
      <c r="E2075" s="2" t="s">
        <v>8</v>
      </c>
      <c r="F2075" s="2" t="s">
        <v>61</v>
      </c>
      <c r="G2075" s="1">
        <v>8170.9199999999992</v>
      </c>
      <c r="H2075" s="1">
        <v>3510.1400000000003</v>
      </c>
      <c r="I2075" s="4">
        <v>8</v>
      </c>
      <c r="J2075" s="2" t="s">
        <v>67</v>
      </c>
      <c r="K2075" s="1">
        <f>Tabelle111[[#This Row],[Menge kg Nges]]/1000</f>
        <v>8.1709199999999989</v>
      </c>
      <c r="L2075" s="1">
        <f>Tabelle111[[#This Row],[Menge kg P2O5]]/1000</f>
        <v>3.5101400000000003</v>
      </c>
      <c r="M2075" s="1">
        <f>Tabelle111[[#This Row],[Menge t Nges]]/Tabelle111[[#This Row],[Anzahl Lieferscheine]]</f>
        <v>1.0213649999999999</v>
      </c>
      <c r="N2075" s="1">
        <f>Tabelle111[[#This Row],[Menge t P2O5]]/Tabelle111[[#This Row],[Anzahl Lieferscheine]]</f>
        <v>0.43876750000000003</v>
      </c>
    </row>
    <row r="2076" spans="1:14" x14ac:dyDescent="0.2">
      <c r="A2076" s="2" t="s">
        <v>27</v>
      </c>
      <c r="B2076" s="2" t="s">
        <v>32</v>
      </c>
      <c r="C2076" s="2" t="s">
        <v>6</v>
      </c>
      <c r="D2076" s="2" t="s">
        <v>7</v>
      </c>
      <c r="E2076" s="2" t="s">
        <v>10</v>
      </c>
      <c r="F2076" s="2" t="s">
        <v>61</v>
      </c>
      <c r="G2076" s="1">
        <v>1012.6800000000001</v>
      </c>
      <c r="H2076" s="1">
        <v>438.48</v>
      </c>
      <c r="I2076" s="4">
        <v>11</v>
      </c>
      <c r="J2076" s="2" t="s">
        <v>67</v>
      </c>
      <c r="K2076" s="1">
        <f>Tabelle111[[#This Row],[Menge kg Nges]]/1000</f>
        <v>1.01268</v>
      </c>
      <c r="L2076" s="1">
        <f>Tabelle111[[#This Row],[Menge kg P2O5]]/1000</f>
        <v>0.43848000000000004</v>
      </c>
      <c r="M2076" s="1">
        <f>Tabelle111[[#This Row],[Menge t Nges]]/Tabelle111[[#This Row],[Anzahl Lieferscheine]]</f>
        <v>9.2061818181818189E-2</v>
      </c>
      <c r="N2076" s="1">
        <f>Tabelle111[[#This Row],[Menge t P2O5]]/Tabelle111[[#This Row],[Anzahl Lieferscheine]]</f>
        <v>3.9861818181818186E-2</v>
      </c>
    </row>
    <row r="2077" spans="1:14" x14ac:dyDescent="0.2">
      <c r="A2077" s="2" t="s">
        <v>27</v>
      </c>
      <c r="B2077" s="2" t="s">
        <v>32</v>
      </c>
      <c r="C2077" s="2" t="s">
        <v>6</v>
      </c>
      <c r="D2077" s="2" t="s">
        <v>15</v>
      </c>
      <c r="E2077" s="2" t="s">
        <v>10</v>
      </c>
      <c r="F2077" s="2" t="s">
        <v>61</v>
      </c>
      <c r="G2077" s="1">
        <v>1786.6599999999999</v>
      </c>
      <c r="H2077" s="1">
        <v>1194.9000000000001</v>
      </c>
      <c r="I2077" s="4">
        <v>2</v>
      </c>
      <c r="J2077" s="2" t="s">
        <v>67</v>
      </c>
      <c r="K2077" s="1">
        <f>Tabelle111[[#This Row],[Menge kg Nges]]/1000</f>
        <v>1.7866599999999999</v>
      </c>
      <c r="L2077" s="1">
        <f>Tabelle111[[#This Row],[Menge kg P2O5]]/1000</f>
        <v>1.1949000000000001</v>
      </c>
      <c r="M2077" s="1">
        <f>Tabelle111[[#This Row],[Menge t Nges]]/Tabelle111[[#This Row],[Anzahl Lieferscheine]]</f>
        <v>0.89332999999999996</v>
      </c>
      <c r="N2077" s="1">
        <f>Tabelle111[[#This Row],[Menge t P2O5]]/Tabelle111[[#This Row],[Anzahl Lieferscheine]]</f>
        <v>0.59745000000000004</v>
      </c>
    </row>
    <row r="2078" spans="1:14" x14ac:dyDescent="0.2">
      <c r="A2078" s="2" t="s">
        <v>27</v>
      </c>
      <c r="B2078" s="2" t="s">
        <v>27</v>
      </c>
      <c r="C2078" s="2" t="s">
        <v>6</v>
      </c>
      <c r="D2078" s="2" t="s">
        <v>7</v>
      </c>
      <c r="E2078" s="2" t="s">
        <v>8</v>
      </c>
      <c r="F2078" s="2" t="s">
        <v>61</v>
      </c>
      <c r="G2078" s="1">
        <v>264300.46000000002</v>
      </c>
      <c r="H2078" s="1">
        <v>121238.17000000001</v>
      </c>
      <c r="I2078" s="4">
        <v>637</v>
      </c>
      <c r="J2078" s="2" t="s">
        <v>67</v>
      </c>
      <c r="K2078" s="1">
        <f>Tabelle111[[#This Row],[Menge kg Nges]]/1000</f>
        <v>264.30046000000004</v>
      </c>
      <c r="L2078" s="1">
        <f>Tabelle111[[#This Row],[Menge kg P2O5]]/1000</f>
        <v>121.23817000000001</v>
      </c>
      <c r="M2078" s="1">
        <f>Tabelle111[[#This Row],[Menge t Nges]]/Tabelle111[[#This Row],[Anzahl Lieferscheine]]</f>
        <v>0.41491437990580854</v>
      </c>
      <c r="N2078" s="1">
        <f>Tabelle111[[#This Row],[Menge t P2O5]]/Tabelle111[[#This Row],[Anzahl Lieferscheine]]</f>
        <v>0.19032679748822609</v>
      </c>
    </row>
    <row r="2079" spans="1:14" x14ac:dyDescent="0.2">
      <c r="A2079" s="2" t="s">
        <v>27</v>
      </c>
      <c r="B2079" s="2" t="s">
        <v>27</v>
      </c>
      <c r="C2079" s="2" t="s">
        <v>6</v>
      </c>
      <c r="D2079" s="2" t="s">
        <v>7</v>
      </c>
      <c r="E2079" s="2" t="s">
        <v>9</v>
      </c>
      <c r="F2079" s="2" t="s">
        <v>61</v>
      </c>
      <c r="G2079" s="1">
        <v>96901.290000000037</v>
      </c>
      <c r="H2079" s="1">
        <v>39620.339999999975</v>
      </c>
      <c r="I2079" s="4">
        <v>458</v>
      </c>
      <c r="J2079" s="2" t="s">
        <v>67</v>
      </c>
      <c r="K2079" s="1">
        <f>Tabelle111[[#This Row],[Menge kg Nges]]/1000</f>
        <v>96.901290000000031</v>
      </c>
      <c r="L2079" s="1">
        <f>Tabelle111[[#This Row],[Menge kg P2O5]]/1000</f>
        <v>39.620339999999977</v>
      </c>
      <c r="M2079" s="1">
        <f>Tabelle111[[#This Row],[Menge t Nges]]/Tabelle111[[#This Row],[Anzahl Lieferscheine]]</f>
        <v>0.21157486899563327</v>
      </c>
      <c r="N2079" s="1">
        <f>Tabelle111[[#This Row],[Menge t P2O5]]/Tabelle111[[#This Row],[Anzahl Lieferscheine]]</f>
        <v>8.6507292576419162E-2</v>
      </c>
    </row>
    <row r="2080" spans="1:14" x14ac:dyDescent="0.2">
      <c r="A2080" s="2" t="s">
        <v>27</v>
      </c>
      <c r="B2080" s="2" t="s">
        <v>27</v>
      </c>
      <c r="C2080" s="2" t="s">
        <v>6</v>
      </c>
      <c r="D2080" s="2" t="s">
        <v>7</v>
      </c>
      <c r="E2080" s="2" t="s">
        <v>10</v>
      </c>
      <c r="F2080" s="2" t="s">
        <v>61</v>
      </c>
      <c r="G2080" s="1">
        <v>15085.520000000002</v>
      </c>
      <c r="H2080" s="1">
        <v>6138.16</v>
      </c>
      <c r="I2080" s="4">
        <v>51</v>
      </c>
      <c r="J2080" s="2" t="s">
        <v>67</v>
      </c>
      <c r="K2080" s="1">
        <f>Tabelle111[[#This Row],[Menge kg Nges]]/1000</f>
        <v>15.085520000000002</v>
      </c>
      <c r="L2080" s="1">
        <f>Tabelle111[[#This Row],[Menge kg P2O5]]/1000</f>
        <v>6.1381600000000001</v>
      </c>
      <c r="M2080" s="1">
        <f>Tabelle111[[#This Row],[Menge t Nges]]/Tabelle111[[#This Row],[Anzahl Lieferscheine]]</f>
        <v>0.29579450980392163</v>
      </c>
      <c r="N2080" s="1">
        <f>Tabelle111[[#This Row],[Menge t P2O5]]/Tabelle111[[#This Row],[Anzahl Lieferscheine]]</f>
        <v>0.12035607843137255</v>
      </c>
    </row>
    <row r="2081" spans="1:14" x14ac:dyDescent="0.2">
      <c r="A2081" s="2" t="s">
        <v>27</v>
      </c>
      <c r="B2081" s="2" t="s">
        <v>27</v>
      </c>
      <c r="C2081" s="2" t="s">
        <v>6</v>
      </c>
      <c r="D2081" s="2" t="s">
        <v>7</v>
      </c>
      <c r="E2081" s="2" t="s">
        <v>11</v>
      </c>
      <c r="F2081" s="2" t="s">
        <v>61</v>
      </c>
      <c r="G2081" s="1">
        <v>109051.48000000004</v>
      </c>
      <c r="H2081" s="1">
        <v>53037.689999999988</v>
      </c>
      <c r="I2081" s="4">
        <v>586</v>
      </c>
      <c r="J2081" s="2" t="s">
        <v>67</v>
      </c>
      <c r="K2081" s="1">
        <f>Tabelle111[[#This Row],[Menge kg Nges]]/1000</f>
        <v>109.05148000000004</v>
      </c>
      <c r="L2081" s="1">
        <f>Tabelle111[[#This Row],[Menge kg P2O5]]/1000</f>
        <v>53.037689999999991</v>
      </c>
      <c r="M2081" s="1">
        <f>Tabelle111[[#This Row],[Menge t Nges]]/Tabelle111[[#This Row],[Anzahl Lieferscheine]]</f>
        <v>0.18609467576791816</v>
      </c>
      <c r="N2081" s="1">
        <f>Tabelle111[[#This Row],[Menge t P2O5]]/Tabelle111[[#This Row],[Anzahl Lieferscheine]]</f>
        <v>9.0508003412969273E-2</v>
      </c>
    </row>
    <row r="2082" spans="1:14" x14ac:dyDescent="0.2">
      <c r="A2082" s="2" t="s">
        <v>27</v>
      </c>
      <c r="B2082" s="2" t="s">
        <v>27</v>
      </c>
      <c r="C2082" s="2" t="s">
        <v>6</v>
      </c>
      <c r="D2082" s="2" t="s">
        <v>7</v>
      </c>
      <c r="E2082" s="2" t="s">
        <v>12</v>
      </c>
      <c r="F2082" s="2" t="s">
        <v>61</v>
      </c>
      <c r="G2082" s="1">
        <v>158479.40999999989</v>
      </c>
      <c r="H2082" s="1">
        <v>71862.730000000025</v>
      </c>
      <c r="I2082" s="4">
        <v>602</v>
      </c>
      <c r="J2082" s="2" t="s">
        <v>67</v>
      </c>
      <c r="K2082" s="1">
        <f>Tabelle111[[#This Row],[Menge kg Nges]]/1000</f>
        <v>158.47940999999989</v>
      </c>
      <c r="L2082" s="1">
        <f>Tabelle111[[#This Row],[Menge kg P2O5]]/1000</f>
        <v>71.862730000000028</v>
      </c>
      <c r="M2082" s="1">
        <f>Tabelle111[[#This Row],[Menge t Nges]]/Tabelle111[[#This Row],[Anzahl Lieferscheine]]</f>
        <v>0.26325483388704302</v>
      </c>
      <c r="N2082" s="1">
        <f>Tabelle111[[#This Row],[Menge t P2O5]]/Tabelle111[[#This Row],[Anzahl Lieferscheine]]</f>
        <v>0.11937330564784057</v>
      </c>
    </row>
    <row r="2083" spans="1:14" x14ac:dyDescent="0.2">
      <c r="A2083" s="2" t="s">
        <v>27</v>
      </c>
      <c r="B2083" s="2" t="s">
        <v>27</v>
      </c>
      <c r="C2083" s="2" t="s">
        <v>6</v>
      </c>
      <c r="D2083" s="2" t="s">
        <v>7</v>
      </c>
      <c r="E2083" s="2" t="s">
        <v>13</v>
      </c>
      <c r="F2083" s="2" t="s">
        <v>61</v>
      </c>
      <c r="G2083" s="1">
        <v>60297.600000000006</v>
      </c>
      <c r="H2083" s="1">
        <v>36785.599999999991</v>
      </c>
      <c r="I2083" s="4">
        <v>322</v>
      </c>
      <c r="J2083" s="2" t="s">
        <v>67</v>
      </c>
      <c r="K2083" s="1">
        <f>Tabelle111[[#This Row],[Menge kg Nges]]/1000</f>
        <v>60.297600000000003</v>
      </c>
      <c r="L2083" s="1">
        <f>Tabelle111[[#This Row],[Menge kg P2O5]]/1000</f>
        <v>36.785599999999988</v>
      </c>
      <c r="M2083" s="1">
        <f>Tabelle111[[#This Row],[Menge t Nges]]/Tabelle111[[#This Row],[Anzahl Lieferscheine]]</f>
        <v>0.18725962732919255</v>
      </c>
      <c r="N2083" s="1">
        <f>Tabelle111[[#This Row],[Menge t P2O5]]/Tabelle111[[#This Row],[Anzahl Lieferscheine]]</f>
        <v>0.11424099378881984</v>
      </c>
    </row>
    <row r="2084" spans="1:14" x14ac:dyDescent="0.2">
      <c r="A2084" s="2" t="s">
        <v>27</v>
      </c>
      <c r="B2084" s="2" t="s">
        <v>27</v>
      </c>
      <c r="C2084" s="2" t="s">
        <v>6</v>
      </c>
      <c r="D2084" s="2" t="s">
        <v>7</v>
      </c>
      <c r="E2084" s="2" t="s">
        <v>14</v>
      </c>
      <c r="F2084" s="2" t="s">
        <v>61</v>
      </c>
      <c r="G2084" s="1">
        <v>137743.72000000003</v>
      </c>
      <c r="H2084" s="1">
        <v>72868.530000000013</v>
      </c>
      <c r="I2084" s="4">
        <v>578</v>
      </c>
      <c r="J2084" s="2" t="s">
        <v>67</v>
      </c>
      <c r="K2084" s="1">
        <f>Tabelle111[[#This Row],[Menge kg Nges]]/1000</f>
        <v>137.74372000000002</v>
      </c>
      <c r="L2084" s="1">
        <f>Tabelle111[[#This Row],[Menge kg P2O5]]/1000</f>
        <v>72.868530000000007</v>
      </c>
      <c r="M2084" s="1">
        <f>Tabelle111[[#This Row],[Menge t Nges]]/Tabelle111[[#This Row],[Anzahl Lieferscheine]]</f>
        <v>0.2383109342560554</v>
      </c>
      <c r="N2084" s="1">
        <f>Tabelle111[[#This Row],[Menge t P2O5]]/Tabelle111[[#This Row],[Anzahl Lieferscheine]]</f>
        <v>0.12607012110726645</v>
      </c>
    </row>
    <row r="2085" spans="1:14" x14ac:dyDescent="0.2">
      <c r="A2085" s="2" t="s">
        <v>27</v>
      </c>
      <c r="B2085" s="2" t="s">
        <v>27</v>
      </c>
      <c r="C2085" s="2" t="s">
        <v>6</v>
      </c>
      <c r="D2085" s="2" t="s">
        <v>15</v>
      </c>
      <c r="E2085" s="2" t="s">
        <v>8</v>
      </c>
      <c r="F2085" s="2" t="s">
        <v>61</v>
      </c>
      <c r="G2085" s="1">
        <v>1450.3</v>
      </c>
      <c r="H2085" s="1">
        <v>982.4</v>
      </c>
      <c r="I2085" s="4">
        <v>4</v>
      </c>
      <c r="J2085" s="2" t="s">
        <v>67</v>
      </c>
      <c r="K2085" s="1">
        <f>Tabelle111[[#This Row],[Menge kg Nges]]/1000</f>
        <v>1.4502999999999999</v>
      </c>
      <c r="L2085" s="1">
        <f>Tabelle111[[#This Row],[Menge kg P2O5]]/1000</f>
        <v>0.98239999999999994</v>
      </c>
      <c r="M2085" s="1">
        <f>Tabelle111[[#This Row],[Menge t Nges]]/Tabelle111[[#This Row],[Anzahl Lieferscheine]]</f>
        <v>0.36257499999999998</v>
      </c>
      <c r="N2085" s="1">
        <f>Tabelle111[[#This Row],[Menge t P2O5]]/Tabelle111[[#This Row],[Anzahl Lieferscheine]]</f>
        <v>0.24559999999999998</v>
      </c>
    </row>
    <row r="2086" spans="1:14" x14ac:dyDescent="0.2">
      <c r="A2086" s="2" t="s">
        <v>27</v>
      </c>
      <c r="B2086" s="2" t="s">
        <v>27</v>
      </c>
      <c r="C2086" s="2" t="s">
        <v>6</v>
      </c>
      <c r="D2086" s="2" t="s">
        <v>15</v>
      </c>
      <c r="E2086" s="2" t="s">
        <v>16</v>
      </c>
      <c r="F2086" s="2" t="s">
        <v>61</v>
      </c>
      <c r="G2086" s="1">
        <v>7888.9600000000009</v>
      </c>
      <c r="H2086" s="1">
        <v>7224.3499999999995</v>
      </c>
      <c r="I2086" s="4">
        <v>48</v>
      </c>
      <c r="J2086" s="2" t="s">
        <v>67</v>
      </c>
      <c r="K2086" s="1">
        <f>Tabelle111[[#This Row],[Menge kg Nges]]/1000</f>
        <v>7.8889600000000009</v>
      </c>
      <c r="L2086" s="1">
        <f>Tabelle111[[#This Row],[Menge kg P2O5]]/1000</f>
        <v>7.2243499999999994</v>
      </c>
      <c r="M2086" s="1">
        <f>Tabelle111[[#This Row],[Menge t Nges]]/Tabelle111[[#This Row],[Anzahl Lieferscheine]]</f>
        <v>0.16435333333333335</v>
      </c>
      <c r="N2086" s="1">
        <f>Tabelle111[[#This Row],[Menge t P2O5]]/Tabelle111[[#This Row],[Anzahl Lieferscheine]]</f>
        <v>0.15050729166666665</v>
      </c>
    </row>
    <row r="2087" spans="1:14" x14ac:dyDescent="0.2">
      <c r="A2087" s="2" t="s">
        <v>27</v>
      </c>
      <c r="B2087" s="2" t="s">
        <v>27</v>
      </c>
      <c r="C2087" s="2" t="s">
        <v>6</v>
      </c>
      <c r="D2087" s="2" t="s">
        <v>15</v>
      </c>
      <c r="E2087" s="2" t="s">
        <v>17</v>
      </c>
      <c r="F2087" s="2" t="s">
        <v>61</v>
      </c>
      <c r="G2087" s="1">
        <v>2145.9</v>
      </c>
      <c r="H2087" s="1">
        <v>1428.9</v>
      </c>
      <c r="I2087" s="4">
        <v>7</v>
      </c>
      <c r="J2087" s="2" t="s">
        <v>67</v>
      </c>
      <c r="K2087" s="1">
        <f>Tabelle111[[#This Row],[Menge kg Nges]]/1000</f>
        <v>2.1459000000000001</v>
      </c>
      <c r="L2087" s="1">
        <f>Tabelle111[[#This Row],[Menge kg P2O5]]/1000</f>
        <v>1.4289000000000001</v>
      </c>
      <c r="M2087" s="1">
        <f>Tabelle111[[#This Row],[Menge t Nges]]/Tabelle111[[#This Row],[Anzahl Lieferscheine]]</f>
        <v>0.30655714285714286</v>
      </c>
      <c r="N2087" s="1">
        <f>Tabelle111[[#This Row],[Menge t P2O5]]/Tabelle111[[#This Row],[Anzahl Lieferscheine]]</f>
        <v>0.20412857142857144</v>
      </c>
    </row>
    <row r="2088" spans="1:14" x14ac:dyDescent="0.2">
      <c r="A2088" s="2" t="s">
        <v>27</v>
      </c>
      <c r="B2088" s="2" t="s">
        <v>27</v>
      </c>
      <c r="C2088" s="2" t="s">
        <v>6</v>
      </c>
      <c r="D2088" s="2" t="s">
        <v>15</v>
      </c>
      <c r="E2088" s="2" t="s">
        <v>18</v>
      </c>
      <c r="F2088" s="2" t="s">
        <v>61</v>
      </c>
      <c r="G2088" s="1">
        <v>45104.530000000028</v>
      </c>
      <c r="H2088" s="1">
        <v>37384.639999999999</v>
      </c>
      <c r="I2088" s="4">
        <v>88</v>
      </c>
      <c r="J2088" s="2" t="s">
        <v>67</v>
      </c>
      <c r="K2088" s="1">
        <f>Tabelle111[[#This Row],[Menge kg Nges]]/1000</f>
        <v>45.104530000000025</v>
      </c>
      <c r="L2088" s="1">
        <f>Tabelle111[[#This Row],[Menge kg P2O5]]/1000</f>
        <v>37.384639999999997</v>
      </c>
      <c r="M2088" s="1">
        <f>Tabelle111[[#This Row],[Menge t Nges]]/Tabelle111[[#This Row],[Anzahl Lieferscheine]]</f>
        <v>0.51255147727272754</v>
      </c>
      <c r="N2088" s="1">
        <f>Tabelle111[[#This Row],[Menge t P2O5]]/Tabelle111[[#This Row],[Anzahl Lieferscheine]]</f>
        <v>0.42482545454545451</v>
      </c>
    </row>
    <row r="2089" spans="1:14" x14ac:dyDescent="0.2">
      <c r="A2089" s="2" t="s">
        <v>27</v>
      </c>
      <c r="B2089" s="2" t="s">
        <v>27</v>
      </c>
      <c r="C2089" s="2" t="s">
        <v>6</v>
      </c>
      <c r="D2089" s="2" t="s">
        <v>15</v>
      </c>
      <c r="E2089" s="2" t="s">
        <v>19</v>
      </c>
      <c r="F2089" s="2" t="s">
        <v>61</v>
      </c>
      <c r="G2089" s="1">
        <v>6109.26</v>
      </c>
      <c r="H2089" s="1">
        <v>6172.68</v>
      </c>
      <c r="I2089" s="4">
        <v>10</v>
      </c>
      <c r="J2089" s="2" t="s">
        <v>67</v>
      </c>
      <c r="K2089" s="1">
        <f>Tabelle111[[#This Row],[Menge kg Nges]]/1000</f>
        <v>6.1092599999999999</v>
      </c>
      <c r="L2089" s="1">
        <f>Tabelle111[[#This Row],[Menge kg P2O5]]/1000</f>
        <v>6.1726800000000006</v>
      </c>
      <c r="M2089" s="1">
        <f>Tabelle111[[#This Row],[Menge t Nges]]/Tabelle111[[#This Row],[Anzahl Lieferscheine]]</f>
        <v>0.61092599999999997</v>
      </c>
      <c r="N2089" s="1">
        <f>Tabelle111[[#This Row],[Menge t P2O5]]/Tabelle111[[#This Row],[Anzahl Lieferscheine]]</f>
        <v>0.61726800000000004</v>
      </c>
    </row>
    <row r="2090" spans="1:14" x14ac:dyDescent="0.2">
      <c r="A2090" s="2" t="s">
        <v>27</v>
      </c>
      <c r="B2090" s="2" t="s">
        <v>27</v>
      </c>
      <c r="C2090" s="2" t="s">
        <v>6</v>
      </c>
      <c r="D2090" s="2" t="s">
        <v>15</v>
      </c>
      <c r="E2090" s="2" t="s">
        <v>20</v>
      </c>
      <c r="F2090" s="2" t="s">
        <v>61</v>
      </c>
      <c r="G2090" s="1">
        <v>14995.479999999992</v>
      </c>
      <c r="H2090" s="1">
        <v>8978.7800000000007</v>
      </c>
      <c r="I2090" s="4">
        <v>128</v>
      </c>
      <c r="J2090" s="2" t="s">
        <v>67</v>
      </c>
      <c r="K2090" s="1">
        <f>Tabelle111[[#This Row],[Menge kg Nges]]/1000</f>
        <v>14.995479999999992</v>
      </c>
      <c r="L2090" s="1">
        <f>Tabelle111[[#This Row],[Menge kg P2O5]]/1000</f>
        <v>8.9787800000000004</v>
      </c>
      <c r="M2090" s="1">
        <f>Tabelle111[[#This Row],[Menge t Nges]]/Tabelle111[[#This Row],[Anzahl Lieferscheine]]</f>
        <v>0.11715218749999994</v>
      </c>
      <c r="N2090" s="1">
        <f>Tabelle111[[#This Row],[Menge t P2O5]]/Tabelle111[[#This Row],[Anzahl Lieferscheine]]</f>
        <v>7.0146718750000003E-2</v>
      </c>
    </row>
    <row r="2091" spans="1:14" x14ac:dyDescent="0.2">
      <c r="A2091" s="2" t="s">
        <v>27</v>
      </c>
      <c r="B2091" s="2" t="s">
        <v>27</v>
      </c>
      <c r="C2091" s="2" t="s">
        <v>6</v>
      </c>
      <c r="D2091" s="2" t="s">
        <v>15</v>
      </c>
      <c r="E2091" s="2" t="s">
        <v>21</v>
      </c>
      <c r="F2091" s="2" t="s">
        <v>61</v>
      </c>
      <c r="G2091" s="1">
        <v>44899.32</v>
      </c>
      <c r="H2091" s="1">
        <v>26324.660000000007</v>
      </c>
      <c r="I2091" s="4">
        <v>194</v>
      </c>
      <c r="J2091" s="2" t="s">
        <v>67</v>
      </c>
      <c r="K2091" s="1">
        <f>Tabelle111[[#This Row],[Menge kg Nges]]/1000</f>
        <v>44.899320000000003</v>
      </c>
      <c r="L2091" s="1">
        <f>Tabelle111[[#This Row],[Menge kg P2O5]]/1000</f>
        <v>26.324660000000009</v>
      </c>
      <c r="M2091" s="1">
        <f>Tabelle111[[#This Row],[Menge t Nges]]/Tabelle111[[#This Row],[Anzahl Lieferscheine]]</f>
        <v>0.231439793814433</v>
      </c>
      <c r="N2091" s="1">
        <f>Tabelle111[[#This Row],[Menge t P2O5]]/Tabelle111[[#This Row],[Anzahl Lieferscheine]]</f>
        <v>0.13569412371134026</v>
      </c>
    </row>
    <row r="2092" spans="1:14" x14ac:dyDescent="0.2">
      <c r="A2092" s="2" t="s">
        <v>27</v>
      </c>
      <c r="B2092" s="2" t="s">
        <v>27</v>
      </c>
      <c r="C2092" s="2" t="s">
        <v>6</v>
      </c>
      <c r="D2092" s="2" t="s">
        <v>15</v>
      </c>
      <c r="E2092" s="2" t="s">
        <v>9</v>
      </c>
      <c r="F2092" s="2" t="s">
        <v>61</v>
      </c>
      <c r="G2092" s="1">
        <v>22834.140000000007</v>
      </c>
      <c r="H2092" s="1">
        <v>12064.470000000001</v>
      </c>
      <c r="I2092" s="4">
        <v>104</v>
      </c>
      <c r="J2092" s="2" t="s">
        <v>67</v>
      </c>
      <c r="K2092" s="1">
        <f>Tabelle111[[#This Row],[Menge kg Nges]]/1000</f>
        <v>22.834140000000005</v>
      </c>
      <c r="L2092" s="1">
        <f>Tabelle111[[#This Row],[Menge kg P2O5]]/1000</f>
        <v>12.064470000000002</v>
      </c>
      <c r="M2092" s="1">
        <f>Tabelle111[[#This Row],[Menge t Nges]]/Tabelle111[[#This Row],[Anzahl Lieferscheine]]</f>
        <v>0.21955903846153851</v>
      </c>
      <c r="N2092" s="1">
        <f>Tabelle111[[#This Row],[Menge t P2O5]]/Tabelle111[[#This Row],[Anzahl Lieferscheine]]</f>
        <v>0.11600451923076925</v>
      </c>
    </row>
    <row r="2093" spans="1:14" x14ac:dyDescent="0.2">
      <c r="A2093" s="2" t="s">
        <v>27</v>
      </c>
      <c r="B2093" s="2" t="s">
        <v>27</v>
      </c>
      <c r="C2093" s="2" t="s">
        <v>6</v>
      </c>
      <c r="D2093" s="2" t="s">
        <v>15</v>
      </c>
      <c r="E2093" s="2" t="s">
        <v>10</v>
      </c>
      <c r="F2093" s="2" t="s">
        <v>61</v>
      </c>
      <c r="G2093" s="1">
        <v>11320.000000000002</v>
      </c>
      <c r="H2093" s="1">
        <v>4876.28</v>
      </c>
      <c r="I2093" s="4">
        <v>36</v>
      </c>
      <c r="J2093" s="2" t="s">
        <v>67</v>
      </c>
      <c r="K2093" s="1">
        <f>Tabelle111[[#This Row],[Menge kg Nges]]/1000</f>
        <v>11.320000000000002</v>
      </c>
      <c r="L2093" s="1">
        <f>Tabelle111[[#This Row],[Menge kg P2O5]]/1000</f>
        <v>4.8762799999999995</v>
      </c>
      <c r="M2093" s="1">
        <f>Tabelle111[[#This Row],[Menge t Nges]]/Tabelle111[[#This Row],[Anzahl Lieferscheine]]</f>
        <v>0.31444444444444453</v>
      </c>
      <c r="N2093" s="1">
        <f>Tabelle111[[#This Row],[Menge t P2O5]]/Tabelle111[[#This Row],[Anzahl Lieferscheine]]</f>
        <v>0.1354522222222222</v>
      </c>
    </row>
    <row r="2094" spans="1:14" x14ac:dyDescent="0.2">
      <c r="A2094" s="2" t="s">
        <v>27</v>
      </c>
      <c r="B2094" s="2" t="s">
        <v>27</v>
      </c>
      <c r="C2094" s="2" t="s">
        <v>6</v>
      </c>
      <c r="D2094" s="2" t="s">
        <v>15</v>
      </c>
      <c r="E2094" s="2" t="s">
        <v>23</v>
      </c>
      <c r="F2094" s="2" t="s">
        <v>61</v>
      </c>
      <c r="G2094" s="1">
        <v>204.8</v>
      </c>
      <c r="H2094" s="1">
        <v>84.48</v>
      </c>
      <c r="I2094" s="4">
        <v>2</v>
      </c>
      <c r="J2094" s="2" t="s">
        <v>67</v>
      </c>
      <c r="K2094" s="1">
        <f>Tabelle111[[#This Row],[Menge kg Nges]]/1000</f>
        <v>0.20480000000000001</v>
      </c>
      <c r="L2094" s="1">
        <f>Tabelle111[[#This Row],[Menge kg P2O5]]/1000</f>
        <v>8.448E-2</v>
      </c>
      <c r="M2094" s="1">
        <f>Tabelle111[[#This Row],[Menge t Nges]]/Tabelle111[[#This Row],[Anzahl Lieferscheine]]</f>
        <v>0.1024</v>
      </c>
      <c r="N2094" s="1">
        <f>Tabelle111[[#This Row],[Menge t P2O5]]/Tabelle111[[#This Row],[Anzahl Lieferscheine]]</f>
        <v>4.224E-2</v>
      </c>
    </row>
    <row r="2095" spans="1:14" x14ac:dyDescent="0.2">
      <c r="A2095" s="2" t="s">
        <v>27</v>
      </c>
      <c r="B2095" s="2" t="s">
        <v>27</v>
      </c>
      <c r="C2095" s="2" t="s">
        <v>6</v>
      </c>
      <c r="D2095" s="2" t="s">
        <v>15</v>
      </c>
      <c r="E2095" s="2" t="s">
        <v>57</v>
      </c>
      <c r="F2095" s="2" t="s">
        <v>61</v>
      </c>
      <c r="G2095" s="1">
        <v>577.5</v>
      </c>
      <c r="H2095" s="1">
        <v>514.5</v>
      </c>
      <c r="I2095" s="4">
        <v>3</v>
      </c>
      <c r="J2095" s="2" t="s">
        <v>67</v>
      </c>
      <c r="K2095" s="1">
        <f>Tabelle111[[#This Row],[Menge kg Nges]]/1000</f>
        <v>0.57750000000000001</v>
      </c>
      <c r="L2095" s="1">
        <f>Tabelle111[[#This Row],[Menge kg P2O5]]/1000</f>
        <v>0.51449999999999996</v>
      </c>
      <c r="M2095" s="1">
        <f>Tabelle111[[#This Row],[Menge t Nges]]/Tabelle111[[#This Row],[Anzahl Lieferscheine]]</f>
        <v>0.1925</v>
      </c>
      <c r="N2095" s="1">
        <f>Tabelle111[[#This Row],[Menge t P2O5]]/Tabelle111[[#This Row],[Anzahl Lieferscheine]]</f>
        <v>0.17149999999999999</v>
      </c>
    </row>
    <row r="2096" spans="1:14" x14ac:dyDescent="0.2">
      <c r="A2096" s="2" t="s">
        <v>27</v>
      </c>
      <c r="B2096" s="2" t="s">
        <v>27</v>
      </c>
      <c r="C2096" s="2" t="s">
        <v>6</v>
      </c>
      <c r="D2096" s="2" t="s">
        <v>15</v>
      </c>
      <c r="E2096" s="2" t="s">
        <v>12</v>
      </c>
      <c r="F2096" s="2" t="s">
        <v>61</v>
      </c>
      <c r="G2096" s="1">
        <v>4516.6000000000004</v>
      </c>
      <c r="H2096" s="1">
        <v>3919</v>
      </c>
      <c r="I2096" s="4">
        <v>8</v>
      </c>
      <c r="J2096" s="2" t="s">
        <v>67</v>
      </c>
      <c r="K2096" s="1">
        <f>Tabelle111[[#This Row],[Menge kg Nges]]/1000</f>
        <v>4.5166000000000004</v>
      </c>
      <c r="L2096" s="1">
        <f>Tabelle111[[#This Row],[Menge kg P2O5]]/1000</f>
        <v>3.919</v>
      </c>
      <c r="M2096" s="1">
        <f>Tabelle111[[#This Row],[Menge t Nges]]/Tabelle111[[#This Row],[Anzahl Lieferscheine]]</f>
        <v>0.56457500000000005</v>
      </c>
      <c r="N2096" s="1">
        <f>Tabelle111[[#This Row],[Menge t P2O5]]/Tabelle111[[#This Row],[Anzahl Lieferscheine]]</f>
        <v>0.489875</v>
      </c>
    </row>
    <row r="2097" spans="1:14" x14ac:dyDescent="0.2">
      <c r="A2097" s="2" t="s">
        <v>27</v>
      </c>
      <c r="B2097" s="2" t="s">
        <v>27</v>
      </c>
      <c r="C2097" s="2" t="s">
        <v>6</v>
      </c>
      <c r="D2097" s="2" t="s">
        <v>15</v>
      </c>
      <c r="E2097" s="2" t="s">
        <v>13</v>
      </c>
      <c r="F2097" s="2" t="s">
        <v>61</v>
      </c>
      <c r="G2097" s="1">
        <v>491.4</v>
      </c>
      <c r="H2097" s="1">
        <v>441</v>
      </c>
      <c r="I2097" s="4">
        <v>4</v>
      </c>
      <c r="J2097" s="2" t="s">
        <v>67</v>
      </c>
      <c r="K2097" s="1">
        <f>Tabelle111[[#This Row],[Menge kg Nges]]/1000</f>
        <v>0.4914</v>
      </c>
      <c r="L2097" s="1">
        <f>Tabelle111[[#This Row],[Menge kg P2O5]]/1000</f>
        <v>0.441</v>
      </c>
      <c r="M2097" s="1">
        <f>Tabelle111[[#This Row],[Menge t Nges]]/Tabelle111[[#This Row],[Anzahl Lieferscheine]]</f>
        <v>0.12285</v>
      </c>
      <c r="N2097" s="1">
        <f>Tabelle111[[#This Row],[Menge t P2O5]]/Tabelle111[[#This Row],[Anzahl Lieferscheine]]</f>
        <v>0.11025</v>
      </c>
    </row>
    <row r="2098" spans="1:14" x14ac:dyDescent="0.2">
      <c r="A2098" s="2" t="s">
        <v>27</v>
      </c>
      <c r="B2098" s="2" t="s">
        <v>27</v>
      </c>
      <c r="C2098" s="2" t="s">
        <v>6</v>
      </c>
      <c r="D2098" s="2" t="s">
        <v>15</v>
      </c>
      <c r="E2098" s="2" t="s">
        <v>14</v>
      </c>
      <c r="F2098" s="2" t="s">
        <v>61</v>
      </c>
      <c r="G2098" s="1">
        <v>1297.76</v>
      </c>
      <c r="H2098" s="1">
        <v>880</v>
      </c>
      <c r="I2098" s="4">
        <v>9</v>
      </c>
      <c r="J2098" s="2" t="s">
        <v>67</v>
      </c>
      <c r="K2098" s="1">
        <f>Tabelle111[[#This Row],[Menge kg Nges]]/1000</f>
        <v>1.29776</v>
      </c>
      <c r="L2098" s="1">
        <f>Tabelle111[[#This Row],[Menge kg P2O5]]/1000</f>
        <v>0.88</v>
      </c>
      <c r="M2098" s="1">
        <f>Tabelle111[[#This Row],[Menge t Nges]]/Tabelle111[[#This Row],[Anzahl Lieferscheine]]</f>
        <v>0.14419555555555555</v>
      </c>
      <c r="N2098" s="1">
        <f>Tabelle111[[#This Row],[Menge t P2O5]]/Tabelle111[[#This Row],[Anzahl Lieferscheine]]</f>
        <v>9.7777777777777783E-2</v>
      </c>
    </row>
    <row r="2099" spans="1:14" x14ac:dyDescent="0.2">
      <c r="A2099" s="2" t="s">
        <v>27</v>
      </c>
      <c r="B2099" s="2" t="s">
        <v>27</v>
      </c>
      <c r="C2099" s="2" t="s">
        <v>6</v>
      </c>
      <c r="D2099" s="2" t="s">
        <v>15</v>
      </c>
      <c r="E2099" s="2" t="s">
        <v>31</v>
      </c>
      <c r="F2099" s="2" t="s">
        <v>61</v>
      </c>
      <c r="G2099" s="1">
        <v>388</v>
      </c>
      <c r="H2099" s="1">
        <v>160.05000000000001</v>
      </c>
      <c r="I2099" s="4">
        <v>2</v>
      </c>
      <c r="J2099" s="2" t="s">
        <v>67</v>
      </c>
      <c r="K2099" s="1">
        <f>Tabelle111[[#This Row],[Menge kg Nges]]/1000</f>
        <v>0.38800000000000001</v>
      </c>
      <c r="L2099" s="1">
        <f>Tabelle111[[#This Row],[Menge kg P2O5]]/1000</f>
        <v>0.16005</v>
      </c>
      <c r="M2099" s="1">
        <f>Tabelle111[[#This Row],[Menge t Nges]]/Tabelle111[[#This Row],[Anzahl Lieferscheine]]</f>
        <v>0.19400000000000001</v>
      </c>
      <c r="N2099" s="1">
        <f>Tabelle111[[#This Row],[Menge t P2O5]]/Tabelle111[[#This Row],[Anzahl Lieferscheine]]</f>
        <v>8.0024999999999999E-2</v>
      </c>
    </row>
    <row r="2100" spans="1:14" x14ac:dyDescent="0.2">
      <c r="A2100" s="2" t="s">
        <v>27</v>
      </c>
      <c r="B2100" s="2" t="s">
        <v>27</v>
      </c>
      <c r="C2100" s="2" t="s">
        <v>25</v>
      </c>
      <c r="D2100" s="2" t="s">
        <v>25</v>
      </c>
      <c r="E2100" s="2" t="s">
        <v>26</v>
      </c>
      <c r="F2100" s="2" t="s">
        <v>61</v>
      </c>
      <c r="G2100" s="1">
        <v>204902.94</v>
      </c>
      <c r="H2100" s="1">
        <v>121748.53999999992</v>
      </c>
      <c r="I2100" s="4">
        <v>724</v>
      </c>
      <c r="J2100" s="2" t="s">
        <v>67</v>
      </c>
      <c r="K2100" s="1">
        <f>Tabelle111[[#This Row],[Menge kg Nges]]/1000</f>
        <v>204.90294</v>
      </c>
      <c r="L2100" s="1">
        <f>Tabelle111[[#This Row],[Menge kg P2O5]]/1000</f>
        <v>121.74853999999992</v>
      </c>
      <c r="M2100" s="1">
        <f>Tabelle111[[#This Row],[Menge t Nges]]/Tabelle111[[#This Row],[Anzahl Lieferscheine]]</f>
        <v>0.28301511049723754</v>
      </c>
      <c r="N2100" s="1">
        <f>Tabelle111[[#This Row],[Menge t P2O5]]/Tabelle111[[#This Row],[Anzahl Lieferscheine]]</f>
        <v>0.16816096685082862</v>
      </c>
    </row>
    <row r="2101" spans="1:14" x14ac:dyDescent="0.2">
      <c r="A2101" s="2" t="s">
        <v>27</v>
      </c>
      <c r="B2101" s="2" t="s">
        <v>44</v>
      </c>
      <c r="C2101" s="2" t="s">
        <v>6</v>
      </c>
      <c r="D2101" s="2" t="s">
        <v>15</v>
      </c>
      <c r="E2101" s="2" t="s">
        <v>10</v>
      </c>
      <c r="F2101" s="2" t="s">
        <v>61</v>
      </c>
      <c r="G2101" s="1">
        <v>134.4</v>
      </c>
      <c r="H2101" s="1">
        <v>89.6</v>
      </c>
      <c r="I2101" s="4">
        <v>1</v>
      </c>
      <c r="J2101" s="2" t="s">
        <v>67</v>
      </c>
      <c r="K2101" s="1">
        <f>Tabelle111[[#This Row],[Menge kg Nges]]/1000</f>
        <v>0.13440000000000002</v>
      </c>
      <c r="L2101" s="1">
        <f>Tabelle111[[#This Row],[Menge kg P2O5]]/1000</f>
        <v>8.9599999999999999E-2</v>
      </c>
      <c r="M2101" s="1">
        <f>Tabelle111[[#This Row],[Menge t Nges]]/Tabelle111[[#This Row],[Anzahl Lieferscheine]]</f>
        <v>0.13440000000000002</v>
      </c>
      <c r="N2101" s="1">
        <f>Tabelle111[[#This Row],[Menge t P2O5]]/Tabelle111[[#This Row],[Anzahl Lieferscheine]]</f>
        <v>8.9599999999999999E-2</v>
      </c>
    </row>
    <row r="2102" spans="1:14" x14ac:dyDescent="0.2">
      <c r="A2102" s="2" t="s">
        <v>27</v>
      </c>
      <c r="B2102" s="2" t="s">
        <v>46</v>
      </c>
      <c r="C2102" s="2" t="s">
        <v>25</v>
      </c>
      <c r="D2102" s="2" t="s">
        <v>25</v>
      </c>
      <c r="E2102" s="2" t="s">
        <v>26</v>
      </c>
      <c r="F2102" s="2" t="s">
        <v>61</v>
      </c>
      <c r="G2102" s="1">
        <v>632</v>
      </c>
      <c r="H2102" s="1">
        <v>279</v>
      </c>
      <c r="I2102" s="4">
        <v>1</v>
      </c>
      <c r="J2102" s="2" t="s">
        <v>67</v>
      </c>
      <c r="K2102" s="1">
        <f>Tabelle111[[#This Row],[Menge kg Nges]]/1000</f>
        <v>0.63200000000000001</v>
      </c>
      <c r="L2102" s="1">
        <f>Tabelle111[[#This Row],[Menge kg P2O5]]/1000</f>
        <v>0.27900000000000003</v>
      </c>
      <c r="M2102" s="1">
        <f>Tabelle111[[#This Row],[Menge t Nges]]/Tabelle111[[#This Row],[Anzahl Lieferscheine]]</f>
        <v>0.63200000000000001</v>
      </c>
      <c r="N2102" s="1">
        <f>Tabelle111[[#This Row],[Menge t P2O5]]/Tabelle111[[#This Row],[Anzahl Lieferscheine]]</f>
        <v>0.27900000000000003</v>
      </c>
    </row>
    <row r="2103" spans="1:14" x14ac:dyDescent="0.2">
      <c r="A2103" s="2" t="s">
        <v>27</v>
      </c>
      <c r="B2103" s="2" t="s">
        <v>34</v>
      </c>
      <c r="C2103" s="2" t="s">
        <v>6</v>
      </c>
      <c r="D2103" s="2" t="s">
        <v>7</v>
      </c>
      <c r="E2103" s="2" t="s">
        <v>8</v>
      </c>
      <c r="F2103" s="2" t="s">
        <v>61</v>
      </c>
      <c r="G2103" s="1">
        <v>190.25</v>
      </c>
      <c r="H2103" s="1">
        <v>95</v>
      </c>
      <c r="I2103" s="4">
        <v>2</v>
      </c>
      <c r="J2103" s="2" t="s">
        <v>67</v>
      </c>
      <c r="K2103" s="1">
        <f>Tabelle111[[#This Row],[Menge kg Nges]]/1000</f>
        <v>0.19025</v>
      </c>
      <c r="L2103" s="1">
        <f>Tabelle111[[#This Row],[Menge kg P2O5]]/1000</f>
        <v>9.5000000000000001E-2</v>
      </c>
      <c r="M2103" s="1">
        <f>Tabelle111[[#This Row],[Menge t Nges]]/Tabelle111[[#This Row],[Anzahl Lieferscheine]]</f>
        <v>9.5125000000000001E-2</v>
      </c>
      <c r="N2103" s="1">
        <f>Tabelle111[[#This Row],[Menge t P2O5]]/Tabelle111[[#This Row],[Anzahl Lieferscheine]]</f>
        <v>4.7500000000000001E-2</v>
      </c>
    </row>
    <row r="2104" spans="1:14" x14ac:dyDescent="0.2">
      <c r="A2104" s="2" t="s">
        <v>27</v>
      </c>
      <c r="B2104" s="2" t="s">
        <v>34</v>
      </c>
      <c r="C2104" s="2" t="s">
        <v>6</v>
      </c>
      <c r="D2104" s="2" t="s">
        <v>7</v>
      </c>
      <c r="E2104" s="2" t="s">
        <v>9</v>
      </c>
      <c r="F2104" s="2" t="s">
        <v>61</v>
      </c>
      <c r="G2104" s="1">
        <v>110</v>
      </c>
      <c r="H2104" s="1">
        <v>45</v>
      </c>
      <c r="I2104" s="4">
        <v>1</v>
      </c>
      <c r="J2104" s="2" t="s">
        <v>67</v>
      </c>
      <c r="K2104" s="1">
        <f>Tabelle111[[#This Row],[Menge kg Nges]]/1000</f>
        <v>0.11</v>
      </c>
      <c r="L2104" s="1">
        <f>Tabelle111[[#This Row],[Menge kg P2O5]]/1000</f>
        <v>4.4999999999999998E-2</v>
      </c>
      <c r="M2104" s="1">
        <f>Tabelle111[[#This Row],[Menge t Nges]]/Tabelle111[[#This Row],[Anzahl Lieferscheine]]</f>
        <v>0.11</v>
      </c>
      <c r="N2104" s="1">
        <f>Tabelle111[[#This Row],[Menge t P2O5]]/Tabelle111[[#This Row],[Anzahl Lieferscheine]]</f>
        <v>4.4999999999999998E-2</v>
      </c>
    </row>
    <row r="2105" spans="1:14" x14ac:dyDescent="0.2">
      <c r="A2105" s="2" t="s">
        <v>27</v>
      </c>
      <c r="B2105" s="2" t="s">
        <v>34</v>
      </c>
      <c r="C2105" s="2" t="s">
        <v>6</v>
      </c>
      <c r="D2105" s="2" t="s">
        <v>7</v>
      </c>
      <c r="E2105" s="2" t="s">
        <v>12</v>
      </c>
      <c r="F2105" s="2" t="s">
        <v>61</v>
      </c>
      <c r="G2105" s="1">
        <v>1080</v>
      </c>
      <c r="H2105" s="1">
        <v>675</v>
      </c>
      <c r="I2105" s="4">
        <v>1</v>
      </c>
      <c r="J2105" s="2" t="s">
        <v>67</v>
      </c>
      <c r="K2105" s="1">
        <f>Tabelle111[[#This Row],[Menge kg Nges]]/1000</f>
        <v>1.08</v>
      </c>
      <c r="L2105" s="1">
        <f>Tabelle111[[#This Row],[Menge kg P2O5]]/1000</f>
        <v>0.67500000000000004</v>
      </c>
      <c r="M2105" s="1">
        <f>Tabelle111[[#This Row],[Menge t Nges]]/Tabelle111[[#This Row],[Anzahl Lieferscheine]]</f>
        <v>1.08</v>
      </c>
      <c r="N2105" s="1">
        <f>Tabelle111[[#This Row],[Menge t P2O5]]/Tabelle111[[#This Row],[Anzahl Lieferscheine]]</f>
        <v>0.67500000000000004</v>
      </c>
    </row>
    <row r="2106" spans="1:14" x14ac:dyDescent="0.2">
      <c r="A2106" s="2" t="s">
        <v>27</v>
      </c>
      <c r="B2106" s="2" t="s">
        <v>34</v>
      </c>
      <c r="C2106" s="2" t="s">
        <v>6</v>
      </c>
      <c r="D2106" s="2" t="s">
        <v>7</v>
      </c>
      <c r="E2106" s="2" t="s">
        <v>13</v>
      </c>
      <c r="F2106" s="2" t="s">
        <v>61</v>
      </c>
      <c r="G2106" s="1">
        <v>2942.5</v>
      </c>
      <c r="H2106" s="1">
        <v>1551.5</v>
      </c>
      <c r="I2106" s="4">
        <v>4</v>
      </c>
      <c r="J2106" s="2" t="s">
        <v>67</v>
      </c>
      <c r="K2106" s="1">
        <f>Tabelle111[[#This Row],[Menge kg Nges]]/1000</f>
        <v>2.9424999999999999</v>
      </c>
      <c r="L2106" s="1">
        <f>Tabelle111[[#This Row],[Menge kg P2O5]]/1000</f>
        <v>1.5515000000000001</v>
      </c>
      <c r="M2106" s="1">
        <f>Tabelle111[[#This Row],[Menge t Nges]]/Tabelle111[[#This Row],[Anzahl Lieferscheine]]</f>
        <v>0.73562499999999997</v>
      </c>
      <c r="N2106" s="1">
        <f>Tabelle111[[#This Row],[Menge t P2O5]]/Tabelle111[[#This Row],[Anzahl Lieferscheine]]</f>
        <v>0.38787500000000003</v>
      </c>
    </row>
    <row r="2107" spans="1:14" x14ac:dyDescent="0.2">
      <c r="A2107" s="2" t="s">
        <v>27</v>
      </c>
      <c r="B2107" s="2" t="s">
        <v>34</v>
      </c>
      <c r="C2107" s="2" t="s">
        <v>25</v>
      </c>
      <c r="D2107" s="2" t="s">
        <v>25</v>
      </c>
      <c r="E2107" s="2" t="s">
        <v>26</v>
      </c>
      <c r="F2107" s="2" t="s">
        <v>61</v>
      </c>
      <c r="G2107" s="1">
        <v>1459.2</v>
      </c>
      <c r="H2107" s="1">
        <v>522.70000000000005</v>
      </c>
      <c r="I2107" s="4">
        <v>2</v>
      </c>
      <c r="J2107" s="2" t="s">
        <v>67</v>
      </c>
      <c r="K2107" s="1">
        <f>Tabelle111[[#This Row],[Menge kg Nges]]/1000</f>
        <v>1.4592000000000001</v>
      </c>
      <c r="L2107" s="1">
        <f>Tabelle111[[#This Row],[Menge kg P2O5]]/1000</f>
        <v>0.52270000000000005</v>
      </c>
      <c r="M2107" s="1">
        <f>Tabelle111[[#This Row],[Menge t Nges]]/Tabelle111[[#This Row],[Anzahl Lieferscheine]]</f>
        <v>0.72960000000000003</v>
      </c>
      <c r="N2107" s="1">
        <f>Tabelle111[[#This Row],[Menge t P2O5]]/Tabelle111[[#This Row],[Anzahl Lieferscheine]]</f>
        <v>0.26135000000000003</v>
      </c>
    </row>
    <row r="2108" spans="1:14" x14ac:dyDescent="0.2">
      <c r="A2108" s="2" t="s">
        <v>27</v>
      </c>
      <c r="B2108" s="2" t="s">
        <v>45</v>
      </c>
      <c r="C2108" s="2" t="s">
        <v>6</v>
      </c>
      <c r="D2108" s="2" t="s">
        <v>7</v>
      </c>
      <c r="E2108" s="2" t="s">
        <v>8</v>
      </c>
      <c r="F2108" s="2" t="s">
        <v>61</v>
      </c>
      <c r="G2108" s="1">
        <v>1468.72</v>
      </c>
      <c r="H2108" s="1">
        <v>653.52</v>
      </c>
      <c r="I2108" s="4">
        <v>2</v>
      </c>
      <c r="J2108" s="2" t="s">
        <v>67</v>
      </c>
      <c r="K2108" s="1">
        <f>Tabelle111[[#This Row],[Menge kg Nges]]/1000</f>
        <v>1.46872</v>
      </c>
      <c r="L2108" s="1">
        <f>Tabelle111[[#This Row],[Menge kg P2O5]]/1000</f>
        <v>0.65351999999999999</v>
      </c>
      <c r="M2108" s="1">
        <f>Tabelle111[[#This Row],[Menge t Nges]]/Tabelle111[[#This Row],[Anzahl Lieferscheine]]</f>
        <v>0.73436000000000001</v>
      </c>
      <c r="N2108" s="1">
        <f>Tabelle111[[#This Row],[Menge t P2O5]]/Tabelle111[[#This Row],[Anzahl Lieferscheine]]</f>
        <v>0.32675999999999999</v>
      </c>
    </row>
    <row r="2109" spans="1:14" x14ac:dyDescent="0.2">
      <c r="A2109" s="2" t="s">
        <v>27</v>
      </c>
      <c r="B2109" s="2" t="s">
        <v>45</v>
      </c>
      <c r="C2109" s="2" t="s">
        <v>6</v>
      </c>
      <c r="D2109" s="2" t="s">
        <v>7</v>
      </c>
      <c r="E2109" s="2" t="s">
        <v>9</v>
      </c>
      <c r="F2109" s="2" t="s">
        <v>61</v>
      </c>
      <c r="G2109" s="1">
        <v>660</v>
      </c>
      <c r="H2109" s="1">
        <v>270</v>
      </c>
      <c r="I2109" s="4">
        <v>1</v>
      </c>
      <c r="J2109" s="2" t="s">
        <v>67</v>
      </c>
      <c r="K2109" s="1">
        <f>Tabelle111[[#This Row],[Menge kg Nges]]/1000</f>
        <v>0.66</v>
      </c>
      <c r="L2109" s="1">
        <f>Tabelle111[[#This Row],[Menge kg P2O5]]/1000</f>
        <v>0.27</v>
      </c>
      <c r="M2109" s="1">
        <f>Tabelle111[[#This Row],[Menge t Nges]]/Tabelle111[[#This Row],[Anzahl Lieferscheine]]</f>
        <v>0.66</v>
      </c>
      <c r="N2109" s="1">
        <f>Tabelle111[[#This Row],[Menge t P2O5]]/Tabelle111[[#This Row],[Anzahl Lieferscheine]]</f>
        <v>0.27</v>
      </c>
    </row>
    <row r="2110" spans="1:14" x14ac:dyDescent="0.2">
      <c r="A2110" s="2" t="s">
        <v>27</v>
      </c>
      <c r="B2110" s="2" t="s">
        <v>37</v>
      </c>
      <c r="C2110" s="2" t="s">
        <v>6</v>
      </c>
      <c r="D2110" s="2" t="s">
        <v>7</v>
      </c>
      <c r="E2110" s="2" t="s">
        <v>10</v>
      </c>
      <c r="F2110" s="2" t="s">
        <v>61</v>
      </c>
      <c r="G2110" s="1">
        <v>1328.8</v>
      </c>
      <c r="H2110" s="1">
        <v>543.59999999999991</v>
      </c>
      <c r="I2110" s="4">
        <v>19</v>
      </c>
      <c r="J2110" s="2" t="s">
        <v>67</v>
      </c>
      <c r="K2110" s="1">
        <f>Tabelle111[[#This Row],[Menge kg Nges]]/1000</f>
        <v>1.3288</v>
      </c>
      <c r="L2110" s="1">
        <f>Tabelle111[[#This Row],[Menge kg P2O5]]/1000</f>
        <v>0.54359999999999986</v>
      </c>
      <c r="M2110" s="1">
        <f>Tabelle111[[#This Row],[Menge t Nges]]/Tabelle111[[#This Row],[Anzahl Lieferscheine]]</f>
        <v>6.9936842105263158E-2</v>
      </c>
      <c r="N2110" s="1">
        <f>Tabelle111[[#This Row],[Menge t P2O5]]/Tabelle111[[#This Row],[Anzahl Lieferscheine]]</f>
        <v>2.8610526315789465E-2</v>
      </c>
    </row>
    <row r="2111" spans="1:14" x14ac:dyDescent="0.2">
      <c r="A2111" s="2" t="s">
        <v>27</v>
      </c>
      <c r="B2111" s="2" t="s">
        <v>37</v>
      </c>
      <c r="C2111" s="2" t="s">
        <v>6</v>
      </c>
      <c r="D2111" s="2" t="s">
        <v>15</v>
      </c>
      <c r="E2111" s="2" t="s">
        <v>10</v>
      </c>
      <c r="F2111" s="2" t="s">
        <v>61</v>
      </c>
      <c r="G2111" s="1">
        <v>103.5</v>
      </c>
      <c r="H2111" s="1">
        <v>69</v>
      </c>
      <c r="I2111" s="4">
        <v>3</v>
      </c>
      <c r="J2111" s="2" t="s">
        <v>67</v>
      </c>
      <c r="K2111" s="1">
        <f>Tabelle111[[#This Row],[Menge kg Nges]]/1000</f>
        <v>0.10349999999999999</v>
      </c>
      <c r="L2111" s="1">
        <f>Tabelle111[[#This Row],[Menge kg P2O5]]/1000</f>
        <v>6.9000000000000006E-2</v>
      </c>
      <c r="M2111" s="1">
        <f>Tabelle111[[#This Row],[Menge t Nges]]/Tabelle111[[#This Row],[Anzahl Lieferscheine]]</f>
        <v>3.4499999999999996E-2</v>
      </c>
      <c r="N2111" s="1">
        <f>Tabelle111[[#This Row],[Menge t P2O5]]/Tabelle111[[#This Row],[Anzahl Lieferscheine]]</f>
        <v>2.3000000000000003E-2</v>
      </c>
    </row>
    <row r="2112" spans="1:14" x14ac:dyDescent="0.2">
      <c r="A2112" s="2" t="s">
        <v>27</v>
      </c>
      <c r="B2112" s="2" t="s">
        <v>40</v>
      </c>
      <c r="C2112" s="2" t="s">
        <v>6</v>
      </c>
      <c r="D2112" s="2" t="s">
        <v>7</v>
      </c>
      <c r="E2112" s="2" t="s">
        <v>10</v>
      </c>
      <c r="F2112" s="2" t="s">
        <v>61</v>
      </c>
      <c r="G2112" s="1">
        <v>1099.45</v>
      </c>
      <c r="H2112" s="1">
        <v>449.76</v>
      </c>
      <c r="I2112" s="4">
        <v>17</v>
      </c>
      <c r="J2112" s="2" t="s">
        <v>67</v>
      </c>
      <c r="K2112" s="1">
        <f>Tabelle111[[#This Row],[Menge kg Nges]]/1000</f>
        <v>1.09945</v>
      </c>
      <c r="L2112" s="1">
        <f>Tabelle111[[#This Row],[Menge kg P2O5]]/1000</f>
        <v>0.44975999999999999</v>
      </c>
      <c r="M2112" s="1">
        <f>Tabelle111[[#This Row],[Menge t Nges]]/Tabelle111[[#This Row],[Anzahl Lieferscheine]]</f>
        <v>6.4673529411764713E-2</v>
      </c>
      <c r="N2112" s="1">
        <f>Tabelle111[[#This Row],[Menge t P2O5]]/Tabelle111[[#This Row],[Anzahl Lieferscheine]]</f>
        <v>2.6456470588235293E-2</v>
      </c>
    </row>
    <row r="2113" spans="1:14" x14ac:dyDescent="0.2">
      <c r="A2113" s="2" t="s">
        <v>27</v>
      </c>
      <c r="B2113" s="2" t="s">
        <v>40</v>
      </c>
      <c r="C2113" s="2" t="s">
        <v>6</v>
      </c>
      <c r="D2113" s="2" t="s">
        <v>15</v>
      </c>
      <c r="E2113" s="2" t="s">
        <v>10</v>
      </c>
      <c r="F2113" s="2" t="s">
        <v>61</v>
      </c>
      <c r="G2113" s="1">
        <v>1657.5</v>
      </c>
      <c r="H2113" s="1">
        <v>1105</v>
      </c>
      <c r="I2113" s="4">
        <v>8</v>
      </c>
      <c r="J2113" s="2" t="s">
        <v>67</v>
      </c>
      <c r="K2113" s="1">
        <f>Tabelle111[[#This Row],[Menge kg Nges]]/1000</f>
        <v>1.6575</v>
      </c>
      <c r="L2113" s="1">
        <f>Tabelle111[[#This Row],[Menge kg P2O5]]/1000</f>
        <v>1.105</v>
      </c>
      <c r="M2113" s="1">
        <f>Tabelle111[[#This Row],[Menge t Nges]]/Tabelle111[[#This Row],[Anzahl Lieferscheine]]</f>
        <v>0.2071875</v>
      </c>
      <c r="N2113" s="1">
        <f>Tabelle111[[#This Row],[Menge t P2O5]]/Tabelle111[[#This Row],[Anzahl Lieferscheine]]</f>
        <v>0.138125</v>
      </c>
    </row>
    <row r="2114" spans="1:14" x14ac:dyDescent="0.2">
      <c r="A2114" s="2" t="s">
        <v>27</v>
      </c>
      <c r="B2114" s="2" t="s">
        <v>28</v>
      </c>
      <c r="C2114" s="2" t="s">
        <v>6</v>
      </c>
      <c r="D2114" s="2" t="s">
        <v>7</v>
      </c>
      <c r="E2114" s="2" t="s">
        <v>9</v>
      </c>
      <c r="F2114" s="2" t="s">
        <v>61</v>
      </c>
      <c r="G2114" s="1">
        <v>246.4</v>
      </c>
      <c r="H2114" s="1">
        <v>100.8</v>
      </c>
      <c r="I2114" s="4">
        <v>1</v>
      </c>
      <c r="J2114" s="2" t="s">
        <v>67</v>
      </c>
      <c r="K2114" s="1">
        <f>Tabelle111[[#This Row],[Menge kg Nges]]/1000</f>
        <v>0.24640000000000001</v>
      </c>
      <c r="L2114" s="1">
        <f>Tabelle111[[#This Row],[Menge kg P2O5]]/1000</f>
        <v>0.1008</v>
      </c>
      <c r="M2114" s="1">
        <f>Tabelle111[[#This Row],[Menge t Nges]]/Tabelle111[[#This Row],[Anzahl Lieferscheine]]</f>
        <v>0.24640000000000001</v>
      </c>
      <c r="N2114" s="1">
        <f>Tabelle111[[#This Row],[Menge t P2O5]]/Tabelle111[[#This Row],[Anzahl Lieferscheine]]</f>
        <v>0.1008</v>
      </c>
    </row>
    <row r="2115" spans="1:14" x14ac:dyDescent="0.2">
      <c r="A2115" s="2" t="s">
        <v>27</v>
      </c>
      <c r="B2115" s="2" t="s">
        <v>28</v>
      </c>
      <c r="C2115" s="2" t="s">
        <v>6</v>
      </c>
      <c r="D2115" s="2" t="s">
        <v>7</v>
      </c>
      <c r="E2115" s="2" t="s">
        <v>11</v>
      </c>
      <c r="F2115" s="2" t="s">
        <v>61</v>
      </c>
      <c r="G2115" s="1">
        <v>253.5</v>
      </c>
      <c r="H2115" s="1">
        <v>117</v>
      </c>
      <c r="I2115" s="4">
        <v>4</v>
      </c>
      <c r="J2115" s="2" t="s">
        <v>67</v>
      </c>
      <c r="K2115" s="1">
        <f>Tabelle111[[#This Row],[Menge kg Nges]]/1000</f>
        <v>0.2535</v>
      </c>
      <c r="L2115" s="1">
        <f>Tabelle111[[#This Row],[Menge kg P2O5]]/1000</f>
        <v>0.11700000000000001</v>
      </c>
      <c r="M2115" s="1">
        <f>Tabelle111[[#This Row],[Menge t Nges]]/Tabelle111[[#This Row],[Anzahl Lieferscheine]]</f>
        <v>6.3375000000000001E-2</v>
      </c>
      <c r="N2115" s="1">
        <f>Tabelle111[[#This Row],[Menge t P2O5]]/Tabelle111[[#This Row],[Anzahl Lieferscheine]]</f>
        <v>2.9250000000000002E-2</v>
      </c>
    </row>
    <row r="2116" spans="1:14" x14ac:dyDescent="0.2">
      <c r="A2116" s="2" t="s">
        <v>27</v>
      </c>
      <c r="B2116" s="2" t="s">
        <v>28</v>
      </c>
      <c r="C2116" s="2" t="s">
        <v>6</v>
      </c>
      <c r="D2116" s="2" t="s">
        <v>15</v>
      </c>
      <c r="E2116" s="2" t="s">
        <v>9</v>
      </c>
      <c r="F2116" s="2" t="s">
        <v>61</v>
      </c>
      <c r="G2116" s="1">
        <v>176.64</v>
      </c>
      <c r="H2116" s="1">
        <v>115.2</v>
      </c>
      <c r="I2116" s="4">
        <v>1</v>
      </c>
      <c r="J2116" s="2" t="s">
        <v>67</v>
      </c>
      <c r="K2116" s="1">
        <f>Tabelle111[[#This Row],[Menge kg Nges]]/1000</f>
        <v>0.17663999999999999</v>
      </c>
      <c r="L2116" s="1">
        <f>Tabelle111[[#This Row],[Menge kg P2O5]]/1000</f>
        <v>0.1152</v>
      </c>
      <c r="M2116" s="1">
        <f>Tabelle111[[#This Row],[Menge t Nges]]/Tabelle111[[#This Row],[Anzahl Lieferscheine]]</f>
        <v>0.17663999999999999</v>
      </c>
      <c r="N2116" s="1">
        <f>Tabelle111[[#This Row],[Menge t P2O5]]/Tabelle111[[#This Row],[Anzahl Lieferscheine]]</f>
        <v>0.1152</v>
      </c>
    </row>
    <row r="2117" spans="1:14" x14ac:dyDescent="0.2">
      <c r="A2117" s="2" t="s">
        <v>27</v>
      </c>
      <c r="B2117" s="2" t="s">
        <v>28</v>
      </c>
      <c r="C2117" s="2" t="s">
        <v>25</v>
      </c>
      <c r="D2117" s="2" t="s">
        <v>25</v>
      </c>
      <c r="E2117" s="2" t="s">
        <v>26</v>
      </c>
      <c r="F2117" s="2" t="s">
        <v>61</v>
      </c>
      <c r="G2117" s="1">
        <v>487.06</v>
      </c>
      <c r="H2117" s="1">
        <v>195.95999999999998</v>
      </c>
      <c r="I2117" s="4">
        <v>3</v>
      </c>
      <c r="J2117" s="2" t="s">
        <v>67</v>
      </c>
      <c r="K2117" s="1">
        <f>Tabelle111[[#This Row],[Menge kg Nges]]/1000</f>
        <v>0.48705999999999999</v>
      </c>
      <c r="L2117" s="1">
        <f>Tabelle111[[#This Row],[Menge kg P2O5]]/1000</f>
        <v>0.19595999999999997</v>
      </c>
      <c r="M2117" s="1">
        <f>Tabelle111[[#This Row],[Menge t Nges]]/Tabelle111[[#This Row],[Anzahl Lieferscheine]]</f>
        <v>0.16235333333333332</v>
      </c>
      <c r="N2117" s="1">
        <f>Tabelle111[[#This Row],[Menge t P2O5]]/Tabelle111[[#This Row],[Anzahl Lieferscheine]]</f>
        <v>6.5319999999999989E-2</v>
      </c>
    </row>
    <row r="2118" spans="1:14" x14ac:dyDescent="0.2">
      <c r="A2118" s="2" t="s">
        <v>27</v>
      </c>
      <c r="B2118" s="2" t="s">
        <v>42</v>
      </c>
      <c r="C2118" s="2" t="s">
        <v>6</v>
      </c>
      <c r="D2118" s="2" t="s">
        <v>7</v>
      </c>
      <c r="E2118" s="2" t="s">
        <v>10</v>
      </c>
      <c r="F2118" s="2" t="s">
        <v>61</v>
      </c>
      <c r="G2118" s="1">
        <v>30.25</v>
      </c>
      <c r="H2118" s="1">
        <v>12.37</v>
      </c>
      <c r="I2118" s="4">
        <v>1</v>
      </c>
      <c r="J2118" s="2" t="s">
        <v>67</v>
      </c>
      <c r="K2118" s="1">
        <f>Tabelle111[[#This Row],[Menge kg Nges]]/1000</f>
        <v>3.0249999999999999E-2</v>
      </c>
      <c r="L2118" s="1">
        <f>Tabelle111[[#This Row],[Menge kg P2O5]]/1000</f>
        <v>1.2369999999999999E-2</v>
      </c>
      <c r="M2118" s="1">
        <f>Tabelle111[[#This Row],[Menge t Nges]]/Tabelle111[[#This Row],[Anzahl Lieferscheine]]</f>
        <v>3.0249999999999999E-2</v>
      </c>
      <c r="N2118" s="1">
        <f>Tabelle111[[#This Row],[Menge t P2O5]]/Tabelle111[[#This Row],[Anzahl Lieferscheine]]</f>
        <v>1.2369999999999999E-2</v>
      </c>
    </row>
    <row r="2119" spans="1:14" x14ac:dyDescent="0.2">
      <c r="A2119" s="2" t="s">
        <v>27</v>
      </c>
      <c r="B2119" s="2" t="s">
        <v>42</v>
      </c>
      <c r="C2119" s="2" t="s">
        <v>6</v>
      </c>
      <c r="D2119" s="2" t="s">
        <v>15</v>
      </c>
      <c r="E2119" s="2" t="s">
        <v>10</v>
      </c>
      <c r="F2119" s="2" t="s">
        <v>61</v>
      </c>
      <c r="G2119" s="1">
        <v>585</v>
      </c>
      <c r="H2119" s="1">
        <v>390</v>
      </c>
      <c r="I2119" s="4">
        <v>3</v>
      </c>
      <c r="J2119" s="2" t="s">
        <v>67</v>
      </c>
      <c r="K2119" s="1">
        <f>Tabelle111[[#This Row],[Menge kg Nges]]/1000</f>
        <v>0.58499999999999996</v>
      </c>
      <c r="L2119" s="1">
        <f>Tabelle111[[#This Row],[Menge kg P2O5]]/1000</f>
        <v>0.39</v>
      </c>
      <c r="M2119" s="1">
        <f>Tabelle111[[#This Row],[Menge t Nges]]/Tabelle111[[#This Row],[Anzahl Lieferscheine]]</f>
        <v>0.19499999999999998</v>
      </c>
      <c r="N2119" s="1">
        <f>Tabelle111[[#This Row],[Menge t P2O5]]/Tabelle111[[#This Row],[Anzahl Lieferscheine]]</f>
        <v>0.13</v>
      </c>
    </row>
    <row r="2120" spans="1:14" x14ac:dyDescent="0.2">
      <c r="A2120" s="2" t="s">
        <v>33</v>
      </c>
      <c r="B2120" s="2" t="s">
        <v>29</v>
      </c>
      <c r="C2120" s="2" t="s">
        <v>6</v>
      </c>
      <c r="D2120" s="2" t="s">
        <v>7</v>
      </c>
      <c r="E2120" s="2" t="s">
        <v>9</v>
      </c>
      <c r="F2120" s="2" t="s">
        <v>61</v>
      </c>
      <c r="G2120" s="1">
        <v>910.80000000000007</v>
      </c>
      <c r="H2120" s="1">
        <v>372.59999999999997</v>
      </c>
      <c r="I2120" s="4">
        <v>3</v>
      </c>
      <c r="J2120" s="2" t="s">
        <v>67</v>
      </c>
      <c r="K2120" s="1">
        <f>Tabelle111[[#This Row],[Menge kg Nges]]/1000</f>
        <v>0.91080000000000005</v>
      </c>
      <c r="L2120" s="1">
        <f>Tabelle111[[#This Row],[Menge kg P2O5]]/1000</f>
        <v>0.37259999999999999</v>
      </c>
      <c r="M2120" s="1">
        <f>Tabelle111[[#This Row],[Menge t Nges]]/Tabelle111[[#This Row],[Anzahl Lieferscheine]]</f>
        <v>0.30360000000000004</v>
      </c>
      <c r="N2120" s="1">
        <f>Tabelle111[[#This Row],[Menge t P2O5]]/Tabelle111[[#This Row],[Anzahl Lieferscheine]]</f>
        <v>0.12419999999999999</v>
      </c>
    </row>
    <row r="2121" spans="1:14" x14ac:dyDescent="0.2">
      <c r="A2121" s="2" t="s">
        <v>33</v>
      </c>
      <c r="B2121" s="2" t="s">
        <v>29</v>
      </c>
      <c r="C2121" s="2" t="s">
        <v>6</v>
      </c>
      <c r="D2121" s="2" t="s">
        <v>7</v>
      </c>
      <c r="E2121" s="2" t="s">
        <v>14</v>
      </c>
      <c r="F2121" s="2" t="s">
        <v>61</v>
      </c>
      <c r="G2121" s="1">
        <v>216</v>
      </c>
      <c r="H2121" s="1">
        <v>96</v>
      </c>
      <c r="I2121" s="4">
        <v>1</v>
      </c>
      <c r="J2121" s="2" t="s">
        <v>67</v>
      </c>
      <c r="K2121" s="1">
        <f>Tabelle111[[#This Row],[Menge kg Nges]]/1000</f>
        <v>0.216</v>
      </c>
      <c r="L2121" s="1">
        <f>Tabelle111[[#This Row],[Menge kg P2O5]]/1000</f>
        <v>9.6000000000000002E-2</v>
      </c>
      <c r="M2121" s="1">
        <f>Tabelle111[[#This Row],[Menge t Nges]]/Tabelle111[[#This Row],[Anzahl Lieferscheine]]</f>
        <v>0.216</v>
      </c>
      <c r="N2121" s="1">
        <f>Tabelle111[[#This Row],[Menge t P2O5]]/Tabelle111[[#This Row],[Anzahl Lieferscheine]]</f>
        <v>9.6000000000000002E-2</v>
      </c>
    </row>
    <row r="2122" spans="1:14" x14ac:dyDescent="0.2">
      <c r="A2122" s="2" t="s">
        <v>33</v>
      </c>
      <c r="B2122" s="2" t="s">
        <v>29</v>
      </c>
      <c r="C2122" s="2" t="s">
        <v>6</v>
      </c>
      <c r="D2122" s="2" t="s">
        <v>15</v>
      </c>
      <c r="E2122" s="2" t="s">
        <v>18</v>
      </c>
      <c r="F2122" s="2" t="s">
        <v>61</v>
      </c>
      <c r="G2122" s="1">
        <v>411.6</v>
      </c>
      <c r="H2122" s="1">
        <v>258</v>
      </c>
      <c r="I2122" s="4">
        <v>2</v>
      </c>
      <c r="J2122" s="2" t="s">
        <v>67</v>
      </c>
      <c r="K2122" s="1">
        <f>Tabelle111[[#This Row],[Menge kg Nges]]/1000</f>
        <v>0.41160000000000002</v>
      </c>
      <c r="L2122" s="1">
        <f>Tabelle111[[#This Row],[Menge kg P2O5]]/1000</f>
        <v>0.25800000000000001</v>
      </c>
      <c r="M2122" s="1">
        <f>Tabelle111[[#This Row],[Menge t Nges]]/Tabelle111[[#This Row],[Anzahl Lieferscheine]]</f>
        <v>0.20580000000000001</v>
      </c>
      <c r="N2122" s="1">
        <f>Tabelle111[[#This Row],[Menge t P2O5]]/Tabelle111[[#This Row],[Anzahl Lieferscheine]]</f>
        <v>0.129</v>
      </c>
    </row>
    <row r="2123" spans="1:14" x14ac:dyDescent="0.2">
      <c r="A2123" s="2" t="s">
        <v>33</v>
      </c>
      <c r="B2123" s="2" t="s">
        <v>29</v>
      </c>
      <c r="C2123" s="2" t="s">
        <v>6</v>
      </c>
      <c r="D2123" s="2" t="s">
        <v>15</v>
      </c>
      <c r="E2123" s="2" t="s">
        <v>19</v>
      </c>
      <c r="F2123" s="2" t="s">
        <v>61</v>
      </c>
      <c r="G2123" s="1">
        <v>82.5</v>
      </c>
      <c r="H2123" s="1">
        <v>76</v>
      </c>
      <c r="I2123" s="4">
        <v>1</v>
      </c>
      <c r="J2123" s="2" t="s">
        <v>67</v>
      </c>
      <c r="K2123" s="1">
        <f>Tabelle111[[#This Row],[Menge kg Nges]]/1000</f>
        <v>8.2500000000000004E-2</v>
      </c>
      <c r="L2123" s="1">
        <f>Tabelle111[[#This Row],[Menge kg P2O5]]/1000</f>
        <v>7.5999999999999998E-2</v>
      </c>
      <c r="M2123" s="1">
        <f>Tabelle111[[#This Row],[Menge t Nges]]/Tabelle111[[#This Row],[Anzahl Lieferscheine]]</f>
        <v>8.2500000000000004E-2</v>
      </c>
      <c r="N2123" s="1">
        <f>Tabelle111[[#This Row],[Menge t P2O5]]/Tabelle111[[#This Row],[Anzahl Lieferscheine]]</f>
        <v>7.5999999999999998E-2</v>
      </c>
    </row>
    <row r="2124" spans="1:14" x14ac:dyDescent="0.2">
      <c r="A2124" s="2" t="s">
        <v>33</v>
      </c>
      <c r="B2124" s="2" t="s">
        <v>29</v>
      </c>
      <c r="C2124" s="2" t="s">
        <v>6</v>
      </c>
      <c r="D2124" s="2" t="s">
        <v>15</v>
      </c>
      <c r="E2124" s="2" t="s">
        <v>20</v>
      </c>
      <c r="F2124" s="2" t="s">
        <v>61</v>
      </c>
      <c r="G2124" s="1">
        <v>262</v>
      </c>
      <c r="H2124" s="1">
        <v>235</v>
      </c>
      <c r="I2124" s="4">
        <v>2</v>
      </c>
      <c r="J2124" s="2" t="s">
        <v>67</v>
      </c>
      <c r="K2124" s="1">
        <f>Tabelle111[[#This Row],[Menge kg Nges]]/1000</f>
        <v>0.26200000000000001</v>
      </c>
      <c r="L2124" s="1">
        <f>Tabelle111[[#This Row],[Menge kg P2O5]]/1000</f>
        <v>0.23499999999999999</v>
      </c>
      <c r="M2124" s="1">
        <f>Tabelle111[[#This Row],[Menge t Nges]]/Tabelle111[[#This Row],[Anzahl Lieferscheine]]</f>
        <v>0.13100000000000001</v>
      </c>
      <c r="N2124" s="1">
        <f>Tabelle111[[#This Row],[Menge t P2O5]]/Tabelle111[[#This Row],[Anzahl Lieferscheine]]</f>
        <v>0.11749999999999999</v>
      </c>
    </row>
    <row r="2125" spans="1:14" x14ac:dyDescent="0.2">
      <c r="A2125" s="2" t="s">
        <v>33</v>
      </c>
      <c r="B2125" s="2" t="s">
        <v>29</v>
      </c>
      <c r="C2125" s="2" t="s">
        <v>6</v>
      </c>
      <c r="D2125" s="2" t="s">
        <v>15</v>
      </c>
      <c r="E2125" s="2" t="s">
        <v>21</v>
      </c>
      <c r="F2125" s="2" t="s">
        <v>61</v>
      </c>
      <c r="G2125" s="1">
        <v>1300.5999999999999</v>
      </c>
      <c r="H2125" s="1">
        <v>738.25</v>
      </c>
      <c r="I2125" s="4">
        <v>4</v>
      </c>
      <c r="J2125" s="2" t="s">
        <v>67</v>
      </c>
      <c r="K2125" s="1">
        <f>Tabelle111[[#This Row],[Menge kg Nges]]/1000</f>
        <v>1.3006</v>
      </c>
      <c r="L2125" s="1">
        <f>Tabelle111[[#This Row],[Menge kg P2O5]]/1000</f>
        <v>0.73824999999999996</v>
      </c>
      <c r="M2125" s="1">
        <f>Tabelle111[[#This Row],[Menge t Nges]]/Tabelle111[[#This Row],[Anzahl Lieferscheine]]</f>
        <v>0.32514999999999999</v>
      </c>
      <c r="N2125" s="1">
        <f>Tabelle111[[#This Row],[Menge t P2O5]]/Tabelle111[[#This Row],[Anzahl Lieferscheine]]</f>
        <v>0.18456249999999999</v>
      </c>
    </row>
    <row r="2126" spans="1:14" x14ac:dyDescent="0.2">
      <c r="A2126" s="2" t="s">
        <v>33</v>
      </c>
      <c r="B2126" s="2" t="s">
        <v>29</v>
      </c>
      <c r="C2126" s="2" t="s">
        <v>25</v>
      </c>
      <c r="D2126" s="2" t="s">
        <v>25</v>
      </c>
      <c r="E2126" s="2" t="s">
        <v>26</v>
      </c>
      <c r="F2126" s="2" t="s">
        <v>61</v>
      </c>
      <c r="G2126" s="1">
        <v>4348.76</v>
      </c>
      <c r="H2126" s="1">
        <v>1747.4</v>
      </c>
      <c r="I2126" s="4">
        <v>12</v>
      </c>
      <c r="J2126" s="2" t="s">
        <v>67</v>
      </c>
      <c r="K2126" s="1">
        <f>Tabelle111[[#This Row],[Menge kg Nges]]/1000</f>
        <v>4.3487600000000004</v>
      </c>
      <c r="L2126" s="1">
        <f>Tabelle111[[#This Row],[Menge kg P2O5]]/1000</f>
        <v>1.7474000000000001</v>
      </c>
      <c r="M2126" s="1">
        <f>Tabelle111[[#This Row],[Menge t Nges]]/Tabelle111[[#This Row],[Anzahl Lieferscheine]]</f>
        <v>0.3623966666666667</v>
      </c>
      <c r="N2126" s="1">
        <f>Tabelle111[[#This Row],[Menge t P2O5]]/Tabelle111[[#This Row],[Anzahl Lieferscheine]]</f>
        <v>0.14561666666666667</v>
      </c>
    </row>
    <row r="2127" spans="1:14" x14ac:dyDescent="0.2">
      <c r="A2127" s="2" t="s">
        <v>33</v>
      </c>
      <c r="B2127" s="2" t="s">
        <v>32</v>
      </c>
      <c r="C2127" s="2" t="s">
        <v>6</v>
      </c>
      <c r="D2127" s="2" t="s">
        <v>7</v>
      </c>
      <c r="E2127" s="2" t="s">
        <v>8</v>
      </c>
      <c r="F2127" s="2" t="s">
        <v>61</v>
      </c>
      <c r="G2127" s="1">
        <v>164.1</v>
      </c>
      <c r="H2127" s="1">
        <v>52.5</v>
      </c>
      <c r="I2127" s="4">
        <v>1</v>
      </c>
      <c r="J2127" s="2" t="s">
        <v>67</v>
      </c>
      <c r="K2127" s="1">
        <f>Tabelle111[[#This Row],[Menge kg Nges]]/1000</f>
        <v>0.1641</v>
      </c>
      <c r="L2127" s="1">
        <f>Tabelle111[[#This Row],[Menge kg P2O5]]/1000</f>
        <v>5.2499999999999998E-2</v>
      </c>
      <c r="M2127" s="1">
        <f>Tabelle111[[#This Row],[Menge t Nges]]/Tabelle111[[#This Row],[Anzahl Lieferscheine]]</f>
        <v>0.1641</v>
      </c>
      <c r="N2127" s="1">
        <f>Tabelle111[[#This Row],[Menge t P2O5]]/Tabelle111[[#This Row],[Anzahl Lieferscheine]]</f>
        <v>5.2499999999999998E-2</v>
      </c>
    </row>
    <row r="2128" spans="1:14" x14ac:dyDescent="0.2">
      <c r="A2128" s="2" t="s">
        <v>33</v>
      </c>
      <c r="B2128" s="2" t="s">
        <v>32</v>
      </c>
      <c r="C2128" s="2" t="s">
        <v>6</v>
      </c>
      <c r="D2128" s="2" t="s">
        <v>7</v>
      </c>
      <c r="E2128" s="2" t="s">
        <v>9</v>
      </c>
      <c r="F2128" s="2" t="s">
        <v>61</v>
      </c>
      <c r="G2128" s="1">
        <v>320</v>
      </c>
      <c r="H2128" s="1">
        <v>190</v>
      </c>
      <c r="I2128" s="4">
        <v>1</v>
      </c>
      <c r="J2128" s="2" t="s">
        <v>67</v>
      </c>
      <c r="K2128" s="1">
        <f>Tabelle111[[#This Row],[Menge kg Nges]]/1000</f>
        <v>0.32</v>
      </c>
      <c r="L2128" s="1">
        <f>Tabelle111[[#This Row],[Menge kg P2O5]]/1000</f>
        <v>0.19</v>
      </c>
      <c r="M2128" s="1">
        <f>Tabelle111[[#This Row],[Menge t Nges]]/Tabelle111[[#This Row],[Anzahl Lieferscheine]]</f>
        <v>0.32</v>
      </c>
      <c r="N2128" s="1">
        <f>Tabelle111[[#This Row],[Menge t P2O5]]/Tabelle111[[#This Row],[Anzahl Lieferscheine]]</f>
        <v>0.19</v>
      </c>
    </row>
    <row r="2129" spans="1:14" x14ac:dyDescent="0.2">
      <c r="A2129" s="2" t="s">
        <v>33</v>
      </c>
      <c r="B2129" s="2" t="s">
        <v>32</v>
      </c>
      <c r="C2129" s="2" t="s">
        <v>6</v>
      </c>
      <c r="D2129" s="2" t="s">
        <v>15</v>
      </c>
      <c r="E2129" s="2" t="s">
        <v>18</v>
      </c>
      <c r="F2129" s="2" t="s">
        <v>61</v>
      </c>
      <c r="G2129" s="1">
        <v>252</v>
      </c>
      <c r="H2129" s="1">
        <v>204</v>
      </c>
      <c r="I2129" s="4">
        <v>1</v>
      </c>
      <c r="J2129" s="2" t="s">
        <v>67</v>
      </c>
      <c r="K2129" s="1">
        <f>Tabelle111[[#This Row],[Menge kg Nges]]/1000</f>
        <v>0.252</v>
      </c>
      <c r="L2129" s="1">
        <f>Tabelle111[[#This Row],[Menge kg P2O5]]/1000</f>
        <v>0.20399999999999999</v>
      </c>
      <c r="M2129" s="1">
        <f>Tabelle111[[#This Row],[Menge t Nges]]/Tabelle111[[#This Row],[Anzahl Lieferscheine]]</f>
        <v>0.252</v>
      </c>
      <c r="N2129" s="1">
        <f>Tabelle111[[#This Row],[Menge t P2O5]]/Tabelle111[[#This Row],[Anzahl Lieferscheine]]</f>
        <v>0.20399999999999999</v>
      </c>
    </row>
    <row r="2130" spans="1:14" x14ac:dyDescent="0.2">
      <c r="A2130" s="2" t="s">
        <v>33</v>
      </c>
      <c r="B2130" s="2" t="s">
        <v>32</v>
      </c>
      <c r="C2130" s="2" t="s">
        <v>6</v>
      </c>
      <c r="D2130" s="2" t="s">
        <v>15</v>
      </c>
      <c r="E2130" s="2" t="s">
        <v>20</v>
      </c>
      <c r="F2130" s="2" t="s">
        <v>61</v>
      </c>
      <c r="G2130" s="1">
        <v>236.6</v>
      </c>
      <c r="H2130" s="1">
        <v>209.3</v>
      </c>
      <c r="I2130" s="4">
        <v>2</v>
      </c>
      <c r="J2130" s="2" t="s">
        <v>67</v>
      </c>
      <c r="K2130" s="1">
        <f>Tabelle111[[#This Row],[Menge kg Nges]]/1000</f>
        <v>0.2366</v>
      </c>
      <c r="L2130" s="1">
        <f>Tabelle111[[#This Row],[Menge kg P2O5]]/1000</f>
        <v>0.20930000000000001</v>
      </c>
      <c r="M2130" s="1">
        <f>Tabelle111[[#This Row],[Menge t Nges]]/Tabelle111[[#This Row],[Anzahl Lieferscheine]]</f>
        <v>0.1183</v>
      </c>
      <c r="N2130" s="1">
        <f>Tabelle111[[#This Row],[Menge t P2O5]]/Tabelle111[[#This Row],[Anzahl Lieferscheine]]</f>
        <v>0.10465000000000001</v>
      </c>
    </row>
    <row r="2131" spans="1:14" x14ac:dyDescent="0.2">
      <c r="A2131" s="2" t="s">
        <v>33</v>
      </c>
      <c r="B2131" s="2" t="s">
        <v>32</v>
      </c>
      <c r="C2131" s="2" t="s">
        <v>6</v>
      </c>
      <c r="D2131" s="2" t="s">
        <v>15</v>
      </c>
      <c r="E2131" s="2" t="s">
        <v>21</v>
      </c>
      <c r="F2131" s="2" t="s">
        <v>61</v>
      </c>
      <c r="G2131" s="1">
        <v>595.79999999999995</v>
      </c>
      <c r="H2131" s="1">
        <v>363.6</v>
      </c>
      <c r="I2131" s="4">
        <v>1</v>
      </c>
      <c r="J2131" s="2" t="s">
        <v>67</v>
      </c>
      <c r="K2131" s="1">
        <f>Tabelle111[[#This Row],[Menge kg Nges]]/1000</f>
        <v>0.5958</v>
      </c>
      <c r="L2131" s="1">
        <f>Tabelle111[[#This Row],[Menge kg P2O5]]/1000</f>
        <v>0.36360000000000003</v>
      </c>
      <c r="M2131" s="1">
        <f>Tabelle111[[#This Row],[Menge t Nges]]/Tabelle111[[#This Row],[Anzahl Lieferscheine]]</f>
        <v>0.5958</v>
      </c>
      <c r="N2131" s="1">
        <f>Tabelle111[[#This Row],[Menge t P2O5]]/Tabelle111[[#This Row],[Anzahl Lieferscheine]]</f>
        <v>0.36360000000000003</v>
      </c>
    </row>
    <row r="2132" spans="1:14" x14ac:dyDescent="0.2">
      <c r="A2132" s="2" t="s">
        <v>33</v>
      </c>
      <c r="B2132" s="2" t="s">
        <v>32</v>
      </c>
      <c r="C2132" s="2" t="s">
        <v>25</v>
      </c>
      <c r="D2132" s="2" t="s">
        <v>25</v>
      </c>
      <c r="E2132" s="2" t="s">
        <v>26</v>
      </c>
      <c r="F2132" s="2" t="s">
        <v>61</v>
      </c>
      <c r="G2132" s="1">
        <v>13339.659999999998</v>
      </c>
      <c r="H2132" s="1">
        <v>5458.78</v>
      </c>
      <c r="I2132" s="4">
        <v>32</v>
      </c>
      <c r="J2132" s="2" t="s">
        <v>67</v>
      </c>
      <c r="K2132" s="1">
        <f>Tabelle111[[#This Row],[Menge kg Nges]]/1000</f>
        <v>13.339659999999999</v>
      </c>
      <c r="L2132" s="1">
        <f>Tabelle111[[#This Row],[Menge kg P2O5]]/1000</f>
        <v>5.45878</v>
      </c>
      <c r="M2132" s="1">
        <f>Tabelle111[[#This Row],[Menge t Nges]]/Tabelle111[[#This Row],[Anzahl Lieferscheine]]</f>
        <v>0.41686437499999995</v>
      </c>
      <c r="N2132" s="1">
        <f>Tabelle111[[#This Row],[Menge t P2O5]]/Tabelle111[[#This Row],[Anzahl Lieferscheine]]</f>
        <v>0.170586875</v>
      </c>
    </row>
    <row r="2133" spans="1:14" x14ac:dyDescent="0.2">
      <c r="A2133" s="2" t="s">
        <v>33</v>
      </c>
      <c r="B2133" s="2" t="s">
        <v>27</v>
      </c>
      <c r="C2133" s="2" t="s">
        <v>25</v>
      </c>
      <c r="D2133" s="2" t="s">
        <v>25</v>
      </c>
      <c r="E2133" s="2" t="s">
        <v>26</v>
      </c>
      <c r="F2133" s="2" t="s">
        <v>61</v>
      </c>
      <c r="G2133" s="1">
        <v>276.04000000000002</v>
      </c>
      <c r="H2133" s="1">
        <v>127.87</v>
      </c>
      <c r="I2133" s="4">
        <v>1</v>
      </c>
      <c r="J2133" s="2" t="s">
        <v>67</v>
      </c>
      <c r="K2133" s="1">
        <f>Tabelle111[[#This Row],[Menge kg Nges]]/1000</f>
        <v>0.27604000000000001</v>
      </c>
      <c r="L2133" s="1">
        <f>Tabelle111[[#This Row],[Menge kg P2O5]]/1000</f>
        <v>0.12787000000000001</v>
      </c>
      <c r="M2133" s="1">
        <f>Tabelle111[[#This Row],[Menge t Nges]]/Tabelle111[[#This Row],[Anzahl Lieferscheine]]</f>
        <v>0.27604000000000001</v>
      </c>
      <c r="N2133" s="1">
        <f>Tabelle111[[#This Row],[Menge t P2O5]]/Tabelle111[[#This Row],[Anzahl Lieferscheine]]</f>
        <v>0.12787000000000001</v>
      </c>
    </row>
    <row r="2134" spans="1:14" x14ac:dyDescent="0.2">
      <c r="A2134" s="2" t="s">
        <v>33</v>
      </c>
      <c r="B2134" s="2" t="s">
        <v>33</v>
      </c>
      <c r="C2134" s="2" t="s">
        <v>6</v>
      </c>
      <c r="D2134" s="2" t="s">
        <v>7</v>
      </c>
      <c r="E2134" s="2" t="s">
        <v>8</v>
      </c>
      <c r="F2134" s="2" t="s">
        <v>61</v>
      </c>
      <c r="G2134" s="1">
        <v>32108.899999999998</v>
      </c>
      <c r="H2134" s="1">
        <v>10272.5</v>
      </c>
      <c r="I2134" s="4">
        <v>59</v>
      </c>
      <c r="J2134" s="2" t="s">
        <v>67</v>
      </c>
      <c r="K2134" s="1">
        <f>Tabelle111[[#This Row],[Menge kg Nges]]/1000</f>
        <v>32.108899999999998</v>
      </c>
      <c r="L2134" s="1">
        <f>Tabelle111[[#This Row],[Menge kg P2O5]]/1000</f>
        <v>10.272500000000001</v>
      </c>
      <c r="M2134" s="1">
        <f>Tabelle111[[#This Row],[Menge t Nges]]/Tabelle111[[#This Row],[Anzahl Lieferscheine]]</f>
        <v>0.54421864406779663</v>
      </c>
      <c r="N2134" s="1">
        <f>Tabelle111[[#This Row],[Menge t P2O5]]/Tabelle111[[#This Row],[Anzahl Lieferscheine]]</f>
        <v>0.17411016949152544</v>
      </c>
    </row>
    <row r="2135" spans="1:14" x14ac:dyDescent="0.2">
      <c r="A2135" s="2" t="s">
        <v>33</v>
      </c>
      <c r="B2135" s="2" t="s">
        <v>33</v>
      </c>
      <c r="C2135" s="2" t="s">
        <v>6</v>
      </c>
      <c r="D2135" s="2" t="s">
        <v>7</v>
      </c>
      <c r="E2135" s="2" t="s">
        <v>9</v>
      </c>
      <c r="F2135" s="2" t="s">
        <v>61</v>
      </c>
      <c r="G2135" s="1">
        <v>16243.2</v>
      </c>
      <c r="H2135" s="1">
        <v>6841.1</v>
      </c>
      <c r="I2135" s="4">
        <v>60</v>
      </c>
      <c r="J2135" s="2" t="s">
        <v>67</v>
      </c>
      <c r="K2135" s="1">
        <f>Tabelle111[[#This Row],[Menge kg Nges]]/1000</f>
        <v>16.243200000000002</v>
      </c>
      <c r="L2135" s="1">
        <f>Tabelle111[[#This Row],[Menge kg P2O5]]/1000</f>
        <v>6.8411</v>
      </c>
      <c r="M2135" s="1">
        <f>Tabelle111[[#This Row],[Menge t Nges]]/Tabelle111[[#This Row],[Anzahl Lieferscheine]]</f>
        <v>0.27072000000000002</v>
      </c>
      <c r="N2135" s="1">
        <f>Tabelle111[[#This Row],[Menge t P2O5]]/Tabelle111[[#This Row],[Anzahl Lieferscheine]]</f>
        <v>0.11401833333333333</v>
      </c>
    </row>
    <row r="2136" spans="1:14" x14ac:dyDescent="0.2">
      <c r="A2136" s="2" t="s">
        <v>33</v>
      </c>
      <c r="B2136" s="2" t="s">
        <v>33</v>
      </c>
      <c r="C2136" s="2" t="s">
        <v>6</v>
      </c>
      <c r="D2136" s="2" t="s">
        <v>7</v>
      </c>
      <c r="E2136" s="2" t="s">
        <v>50</v>
      </c>
      <c r="F2136" s="2" t="s">
        <v>61</v>
      </c>
      <c r="G2136" s="1">
        <v>397.29999999999995</v>
      </c>
      <c r="H2136" s="1">
        <v>164.39999999999998</v>
      </c>
      <c r="I2136" s="4">
        <v>3</v>
      </c>
      <c r="J2136" s="2" t="s">
        <v>67</v>
      </c>
      <c r="K2136" s="1">
        <f>Tabelle111[[#This Row],[Menge kg Nges]]/1000</f>
        <v>0.39729999999999993</v>
      </c>
      <c r="L2136" s="1">
        <f>Tabelle111[[#This Row],[Menge kg P2O5]]/1000</f>
        <v>0.16439999999999999</v>
      </c>
      <c r="M2136" s="1">
        <f>Tabelle111[[#This Row],[Menge t Nges]]/Tabelle111[[#This Row],[Anzahl Lieferscheine]]</f>
        <v>0.13243333333333332</v>
      </c>
      <c r="N2136" s="1">
        <f>Tabelle111[[#This Row],[Menge t P2O5]]/Tabelle111[[#This Row],[Anzahl Lieferscheine]]</f>
        <v>5.4799999999999995E-2</v>
      </c>
    </row>
    <row r="2137" spans="1:14" x14ac:dyDescent="0.2">
      <c r="A2137" s="2" t="s">
        <v>33</v>
      </c>
      <c r="B2137" s="2" t="s">
        <v>33</v>
      </c>
      <c r="C2137" s="2" t="s">
        <v>6</v>
      </c>
      <c r="D2137" s="2" t="s">
        <v>7</v>
      </c>
      <c r="E2137" s="2" t="s">
        <v>11</v>
      </c>
      <c r="F2137" s="2" t="s">
        <v>61</v>
      </c>
      <c r="G2137" s="1">
        <v>7262.5999999999985</v>
      </c>
      <c r="H2137" s="1">
        <v>3321.92</v>
      </c>
      <c r="I2137" s="4">
        <v>30</v>
      </c>
      <c r="J2137" s="2" t="s">
        <v>67</v>
      </c>
      <c r="K2137" s="1">
        <f>Tabelle111[[#This Row],[Menge kg Nges]]/1000</f>
        <v>7.2625999999999982</v>
      </c>
      <c r="L2137" s="1">
        <f>Tabelle111[[#This Row],[Menge kg P2O5]]/1000</f>
        <v>3.32192</v>
      </c>
      <c r="M2137" s="1">
        <f>Tabelle111[[#This Row],[Menge t Nges]]/Tabelle111[[#This Row],[Anzahl Lieferscheine]]</f>
        <v>0.24208666666666662</v>
      </c>
      <c r="N2137" s="1">
        <f>Tabelle111[[#This Row],[Menge t P2O5]]/Tabelle111[[#This Row],[Anzahl Lieferscheine]]</f>
        <v>0.11073066666666667</v>
      </c>
    </row>
    <row r="2138" spans="1:14" x14ac:dyDescent="0.2">
      <c r="A2138" s="2" t="s">
        <v>33</v>
      </c>
      <c r="B2138" s="2" t="s">
        <v>33</v>
      </c>
      <c r="C2138" s="2" t="s">
        <v>6</v>
      </c>
      <c r="D2138" s="2" t="s">
        <v>7</v>
      </c>
      <c r="E2138" s="2" t="s">
        <v>12</v>
      </c>
      <c r="F2138" s="2" t="s">
        <v>61</v>
      </c>
      <c r="G2138" s="1">
        <v>5116.5599999999995</v>
      </c>
      <c r="H2138" s="1">
        <v>1774.2</v>
      </c>
      <c r="I2138" s="4">
        <v>19</v>
      </c>
      <c r="J2138" s="2" t="s">
        <v>67</v>
      </c>
      <c r="K2138" s="1">
        <f>Tabelle111[[#This Row],[Menge kg Nges]]/1000</f>
        <v>5.1165599999999998</v>
      </c>
      <c r="L2138" s="1">
        <f>Tabelle111[[#This Row],[Menge kg P2O5]]/1000</f>
        <v>1.7742</v>
      </c>
      <c r="M2138" s="1">
        <f>Tabelle111[[#This Row],[Menge t Nges]]/Tabelle111[[#This Row],[Anzahl Lieferscheine]]</f>
        <v>0.26929263157894734</v>
      </c>
      <c r="N2138" s="1">
        <f>Tabelle111[[#This Row],[Menge t P2O5]]/Tabelle111[[#This Row],[Anzahl Lieferscheine]]</f>
        <v>9.3378947368421047E-2</v>
      </c>
    </row>
    <row r="2139" spans="1:14" x14ac:dyDescent="0.2">
      <c r="A2139" s="2" t="s">
        <v>33</v>
      </c>
      <c r="B2139" s="2" t="s">
        <v>33</v>
      </c>
      <c r="C2139" s="2" t="s">
        <v>6</v>
      </c>
      <c r="D2139" s="2" t="s">
        <v>7</v>
      </c>
      <c r="E2139" s="2" t="s">
        <v>13</v>
      </c>
      <c r="F2139" s="2" t="s">
        <v>61</v>
      </c>
      <c r="G2139" s="1">
        <v>7554.23</v>
      </c>
      <c r="H2139" s="1">
        <v>4426.079999999999</v>
      </c>
      <c r="I2139" s="4">
        <v>26</v>
      </c>
      <c r="J2139" s="2" t="s">
        <v>67</v>
      </c>
      <c r="K2139" s="1">
        <f>Tabelle111[[#This Row],[Menge kg Nges]]/1000</f>
        <v>7.5542299999999996</v>
      </c>
      <c r="L2139" s="1">
        <f>Tabelle111[[#This Row],[Menge kg P2O5]]/1000</f>
        <v>4.4260799999999989</v>
      </c>
      <c r="M2139" s="1">
        <f>Tabelle111[[#This Row],[Menge t Nges]]/Tabelle111[[#This Row],[Anzahl Lieferscheine]]</f>
        <v>0.29054730769230769</v>
      </c>
      <c r="N2139" s="1">
        <f>Tabelle111[[#This Row],[Menge t P2O5]]/Tabelle111[[#This Row],[Anzahl Lieferscheine]]</f>
        <v>0.17023384615384612</v>
      </c>
    </row>
    <row r="2140" spans="1:14" x14ac:dyDescent="0.2">
      <c r="A2140" s="2" t="s">
        <v>33</v>
      </c>
      <c r="B2140" s="2" t="s">
        <v>33</v>
      </c>
      <c r="C2140" s="2" t="s">
        <v>6</v>
      </c>
      <c r="D2140" s="2" t="s">
        <v>7</v>
      </c>
      <c r="E2140" s="2" t="s">
        <v>14</v>
      </c>
      <c r="F2140" s="2" t="s">
        <v>61</v>
      </c>
      <c r="G2140" s="1">
        <v>4934.5999999999995</v>
      </c>
      <c r="H2140" s="1">
        <v>2571.5</v>
      </c>
      <c r="I2140" s="4">
        <v>21</v>
      </c>
      <c r="J2140" s="2" t="s">
        <v>67</v>
      </c>
      <c r="K2140" s="1">
        <f>Tabelle111[[#This Row],[Menge kg Nges]]/1000</f>
        <v>4.9345999999999997</v>
      </c>
      <c r="L2140" s="1">
        <f>Tabelle111[[#This Row],[Menge kg P2O5]]/1000</f>
        <v>2.5714999999999999</v>
      </c>
      <c r="M2140" s="1">
        <f>Tabelle111[[#This Row],[Menge t Nges]]/Tabelle111[[#This Row],[Anzahl Lieferscheine]]</f>
        <v>0.23498095238095237</v>
      </c>
      <c r="N2140" s="1">
        <f>Tabelle111[[#This Row],[Menge t P2O5]]/Tabelle111[[#This Row],[Anzahl Lieferscheine]]</f>
        <v>0.12245238095238095</v>
      </c>
    </row>
    <row r="2141" spans="1:14" x14ac:dyDescent="0.2">
      <c r="A2141" s="2" t="s">
        <v>33</v>
      </c>
      <c r="B2141" s="2" t="s">
        <v>33</v>
      </c>
      <c r="C2141" s="2" t="s">
        <v>6</v>
      </c>
      <c r="D2141" s="2" t="s">
        <v>15</v>
      </c>
      <c r="E2141" s="2" t="s">
        <v>18</v>
      </c>
      <c r="F2141" s="2" t="s">
        <v>61</v>
      </c>
      <c r="G2141" s="1">
        <v>13853.910000000002</v>
      </c>
      <c r="H2141" s="1">
        <v>9465.6100000000024</v>
      </c>
      <c r="I2141" s="4">
        <v>54</v>
      </c>
      <c r="J2141" s="2" t="s">
        <v>67</v>
      </c>
      <c r="K2141" s="1">
        <f>Tabelle111[[#This Row],[Menge kg Nges]]/1000</f>
        <v>13.853910000000001</v>
      </c>
      <c r="L2141" s="1">
        <f>Tabelle111[[#This Row],[Menge kg P2O5]]/1000</f>
        <v>9.4656100000000016</v>
      </c>
      <c r="M2141" s="1">
        <f>Tabelle111[[#This Row],[Menge t Nges]]/Tabelle111[[#This Row],[Anzahl Lieferscheine]]</f>
        <v>0.25655388888888891</v>
      </c>
      <c r="N2141" s="1">
        <f>Tabelle111[[#This Row],[Menge t P2O5]]/Tabelle111[[#This Row],[Anzahl Lieferscheine]]</f>
        <v>0.1752890740740741</v>
      </c>
    </row>
    <row r="2142" spans="1:14" x14ac:dyDescent="0.2">
      <c r="A2142" s="2" t="s">
        <v>33</v>
      </c>
      <c r="B2142" s="2" t="s">
        <v>33</v>
      </c>
      <c r="C2142" s="2" t="s">
        <v>6</v>
      </c>
      <c r="D2142" s="2" t="s">
        <v>15</v>
      </c>
      <c r="E2142" s="2" t="s">
        <v>19</v>
      </c>
      <c r="F2142" s="2" t="s">
        <v>61</v>
      </c>
      <c r="G2142" s="1">
        <v>2607</v>
      </c>
      <c r="H2142" s="1">
        <v>2458</v>
      </c>
      <c r="I2142" s="4">
        <v>15</v>
      </c>
      <c r="J2142" s="2" t="s">
        <v>67</v>
      </c>
      <c r="K2142" s="1">
        <f>Tabelle111[[#This Row],[Menge kg Nges]]/1000</f>
        <v>2.6070000000000002</v>
      </c>
      <c r="L2142" s="1">
        <f>Tabelle111[[#This Row],[Menge kg P2O5]]/1000</f>
        <v>2.4580000000000002</v>
      </c>
      <c r="M2142" s="1">
        <f>Tabelle111[[#This Row],[Menge t Nges]]/Tabelle111[[#This Row],[Anzahl Lieferscheine]]</f>
        <v>0.17380000000000001</v>
      </c>
      <c r="N2142" s="1">
        <f>Tabelle111[[#This Row],[Menge t P2O5]]/Tabelle111[[#This Row],[Anzahl Lieferscheine]]</f>
        <v>0.16386666666666669</v>
      </c>
    </row>
    <row r="2143" spans="1:14" x14ac:dyDescent="0.2">
      <c r="A2143" s="2" t="s">
        <v>33</v>
      </c>
      <c r="B2143" s="2" t="s">
        <v>33</v>
      </c>
      <c r="C2143" s="2" t="s">
        <v>6</v>
      </c>
      <c r="D2143" s="2" t="s">
        <v>15</v>
      </c>
      <c r="E2143" s="2" t="s">
        <v>20</v>
      </c>
      <c r="F2143" s="2" t="s">
        <v>61</v>
      </c>
      <c r="G2143" s="1">
        <v>2776.86</v>
      </c>
      <c r="H2143" s="1">
        <v>2161.4499999999998</v>
      </c>
      <c r="I2143" s="4">
        <v>38</v>
      </c>
      <c r="J2143" s="2" t="s">
        <v>67</v>
      </c>
      <c r="K2143" s="1">
        <f>Tabelle111[[#This Row],[Menge kg Nges]]/1000</f>
        <v>2.7768600000000001</v>
      </c>
      <c r="L2143" s="1">
        <f>Tabelle111[[#This Row],[Menge kg P2O5]]/1000</f>
        <v>2.1614499999999999</v>
      </c>
      <c r="M2143" s="1">
        <f>Tabelle111[[#This Row],[Menge t Nges]]/Tabelle111[[#This Row],[Anzahl Lieferscheine]]</f>
        <v>7.307526315789474E-2</v>
      </c>
      <c r="N2143" s="1">
        <f>Tabelle111[[#This Row],[Menge t P2O5]]/Tabelle111[[#This Row],[Anzahl Lieferscheine]]</f>
        <v>5.6880263157894732E-2</v>
      </c>
    </row>
    <row r="2144" spans="1:14" x14ac:dyDescent="0.2">
      <c r="A2144" s="2" t="s">
        <v>33</v>
      </c>
      <c r="B2144" s="2" t="s">
        <v>33</v>
      </c>
      <c r="C2144" s="2" t="s">
        <v>6</v>
      </c>
      <c r="D2144" s="2" t="s">
        <v>15</v>
      </c>
      <c r="E2144" s="2" t="s">
        <v>21</v>
      </c>
      <c r="F2144" s="2" t="s">
        <v>61</v>
      </c>
      <c r="G2144" s="1">
        <v>3849.4999999999991</v>
      </c>
      <c r="H2144" s="1">
        <v>2221</v>
      </c>
      <c r="I2144" s="4">
        <v>14</v>
      </c>
      <c r="J2144" s="2" t="s">
        <v>67</v>
      </c>
      <c r="K2144" s="1">
        <f>Tabelle111[[#This Row],[Menge kg Nges]]/1000</f>
        <v>3.849499999999999</v>
      </c>
      <c r="L2144" s="1">
        <f>Tabelle111[[#This Row],[Menge kg P2O5]]/1000</f>
        <v>2.2210000000000001</v>
      </c>
      <c r="M2144" s="1">
        <f>Tabelle111[[#This Row],[Menge t Nges]]/Tabelle111[[#This Row],[Anzahl Lieferscheine]]</f>
        <v>0.27496428571428566</v>
      </c>
      <c r="N2144" s="1">
        <f>Tabelle111[[#This Row],[Menge t P2O5]]/Tabelle111[[#This Row],[Anzahl Lieferscheine]]</f>
        <v>0.15864285714285714</v>
      </c>
    </row>
    <row r="2145" spans="1:14" x14ac:dyDescent="0.2">
      <c r="A2145" s="2" t="s">
        <v>33</v>
      </c>
      <c r="B2145" s="2" t="s">
        <v>33</v>
      </c>
      <c r="C2145" s="2" t="s">
        <v>6</v>
      </c>
      <c r="D2145" s="2" t="s">
        <v>15</v>
      </c>
      <c r="E2145" s="2" t="s">
        <v>9</v>
      </c>
      <c r="F2145" s="2" t="s">
        <v>61</v>
      </c>
      <c r="G2145" s="1">
        <v>889.3</v>
      </c>
      <c r="H2145" s="1">
        <v>505.94</v>
      </c>
      <c r="I2145" s="4">
        <v>5</v>
      </c>
      <c r="J2145" s="2" t="s">
        <v>67</v>
      </c>
      <c r="K2145" s="1">
        <f>Tabelle111[[#This Row],[Menge kg Nges]]/1000</f>
        <v>0.88929999999999998</v>
      </c>
      <c r="L2145" s="1">
        <f>Tabelle111[[#This Row],[Menge kg P2O5]]/1000</f>
        <v>0.50593999999999995</v>
      </c>
      <c r="M2145" s="1">
        <f>Tabelle111[[#This Row],[Menge t Nges]]/Tabelle111[[#This Row],[Anzahl Lieferscheine]]</f>
        <v>0.17785999999999999</v>
      </c>
      <c r="N2145" s="1">
        <f>Tabelle111[[#This Row],[Menge t P2O5]]/Tabelle111[[#This Row],[Anzahl Lieferscheine]]</f>
        <v>0.10118799999999999</v>
      </c>
    </row>
    <row r="2146" spans="1:14" x14ac:dyDescent="0.2">
      <c r="A2146" s="2" t="s">
        <v>33</v>
      </c>
      <c r="B2146" s="2" t="s">
        <v>33</v>
      </c>
      <c r="C2146" s="2" t="s">
        <v>6</v>
      </c>
      <c r="D2146" s="2" t="s">
        <v>15</v>
      </c>
      <c r="E2146" s="2" t="s">
        <v>23</v>
      </c>
      <c r="F2146" s="2" t="s">
        <v>61</v>
      </c>
      <c r="G2146" s="1">
        <v>256</v>
      </c>
      <c r="H2146" s="1">
        <v>105.6</v>
      </c>
      <c r="I2146" s="4">
        <v>1</v>
      </c>
      <c r="J2146" s="2" t="s">
        <v>67</v>
      </c>
      <c r="K2146" s="1">
        <f>Tabelle111[[#This Row],[Menge kg Nges]]/1000</f>
        <v>0.25600000000000001</v>
      </c>
      <c r="L2146" s="1">
        <f>Tabelle111[[#This Row],[Menge kg P2O5]]/1000</f>
        <v>0.1056</v>
      </c>
      <c r="M2146" s="1">
        <f>Tabelle111[[#This Row],[Menge t Nges]]/Tabelle111[[#This Row],[Anzahl Lieferscheine]]</f>
        <v>0.25600000000000001</v>
      </c>
      <c r="N2146" s="1">
        <f>Tabelle111[[#This Row],[Menge t P2O5]]/Tabelle111[[#This Row],[Anzahl Lieferscheine]]</f>
        <v>0.1056</v>
      </c>
    </row>
    <row r="2147" spans="1:14" x14ac:dyDescent="0.2">
      <c r="A2147" s="2" t="s">
        <v>33</v>
      </c>
      <c r="B2147" s="2" t="s">
        <v>33</v>
      </c>
      <c r="C2147" s="2" t="s">
        <v>6</v>
      </c>
      <c r="D2147" s="2" t="s">
        <v>15</v>
      </c>
      <c r="E2147" s="2" t="s">
        <v>12</v>
      </c>
      <c r="F2147" s="2" t="s">
        <v>61</v>
      </c>
      <c r="G2147" s="1">
        <v>436.8</v>
      </c>
      <c r="H2147" s="1">
        <v>392</v>
      </c>
      <c r="I2147" s="4">
        <v>1</v>
      </c>
      <c r="J2147" s="2" t="s">
        <v>67</v>
      </c>
      <c r="K2147" s="1">
        <f>Tabelle111[[#This Row],[Menge kg Nges]]/1000</f>
        <v>0.43680000000000002</v>
      </c>
      <c r="L2147" s="1">
        <f>Tabelle111[[#This Row],[Menge kg P2O5]]/1000</f>
        <v>0.39200000000000002</v>
      </c>
      <c r="M2147" s="1">
        <f>Tabelle111[[#This Row],[Menge t Nges]]/Tabelle111[[#This Row],[Anzahl Lieferscheine]]</f>
        <v>0.43680000000000002</v>
      </c>
      <c r="N2147" s="1">
        <f>Tabelle111[[#This Row],[Menge t P2O5]]/Tabelle111[[#This Row],[Anzahl Lieferscheine]]</f>
        <v>0.39200000000000002</v>
      </c>
    </row>
    <row r="2148" spans="1:14" x14ac:dyDescent="0.2">
      <c r="A2148" s="2" t="s">
        <v>33</v>
      </c>
      <c r="B2148" s="2" t="s">
        <v>33</v>
      </c>
      <c r="C2148" s="2" t="s">
        <v>6</v>
      </c>
      <c r="D2148" s="2" t="s">
        <v>15</v>
      </c>
      <c r="E2148" s="2" t="s">
        <v>13</v>
      </c>
      <c r="F2148" s="2" t="s">
        <v>61</v>
      </c>
      <c r="G2148" s="1">
        <v>159</v>
      </c>
      <c r="H2148" s="1">
        <v>96</v>
      </c>
      <c r="I2148" s="4">
        <v>1</v>
      </c>
      <c r="J2148" s="2" t="s">
        <v>67</v>
      </c>
      <c r="K2148" s="1">
        <f>Tabelle111[[#This Row],[Menge kg Nges]]/1000</f>
        <v>0.159</v>
      </c>
      <c r="L2148" s="1">
        <f>Tabelle111[[#This Row],[Menge kg P2O5]]/1000</f>
        <v>9.6000000000000002E-2</v>
      </c>
      <c r="M2148" s="1">
        <f>Tabelle111[[#This Row],[Menge t Nges]]/Tabelle111[[#This Row],[Anzahl Lieferscheine]]</f>
        <v>0.159</v>
      </c>
      <c r="N2148" s="1">
        <f>Tabelle111[[#This Row],[Menge t P2O5]]/Tabelle111[[#This Row],[Anzahl Lieferscheine]]</f>
        <v>9.6000000000000002E-2</v>
      </c>
    </row>
    <row r="2149" spans="1:14" x14ac:dyDescent="0.2">
      <c r="A2149" s="2" t="s">
        <v>33</v>
      </c>
      <c r="B2149" s="2" t="s">
        <v>33</v>
      </c>
      <c r="C2149" s="2" t="s">
        <v>6</v>
      </c>
      <c r="D2149" s="2" t="s">
        <v>15</v>
      </c>
      <c r="E2149" s="2" t="s">
        <v>14</v>
      </c>
      <c r="F2149" s="2" t="s">
        <v>61</v>
      </c>
      <c r="G2149" s="1">
        <v>491.4</v>
      </c>
      <c r="H2149" s="1">
        <v>346.5</v>
      </c>
      <c r="I2149" s="4">
        <v>2</v>
      </c>
      <c r="J2149" s="2" t="s">
        <v>67</v>
      </c>
      <c r="K2149" s="1">
        <f>Tabelle111[[#This Row],[Menge kg Nges]]/1000</f>
        <v>0.4914</v>
      </c>
      <c r="L2149" s="1">
        <f>Tabelle111[[#This Row],[Menge kg P2O5]]/1000</f>
        <v>0.34649999999999997</v>
      </c>
      <c r="M2149" s="1">
        <f>Tabelle111[[#This Row],[Menge t Nges]]/Tabelle111[[#This Row],[Anzahl Lieferscheine]]</f>
        <v>0.2457</v>
      </c>
      <c r="N2149" s="1">
        <f>Tabelle111[[#This Row],[Menge t P2O5]]/Tabelle111[[#This Row],[Anzahl Lieferscheine]]</f>
        <v>0.17324999999999999</v>
      </c>
    </row>
    <row r="2150" spans="1:14" x14ac:dyDescent="0.2">
      <c r="A2150" s="2" t="s">
        <v>33</v>
      </c>
      <c r="B2150" s="2" t="s">
        <v>33</v>
      </c>
      <c r="C2150" s="2" t="s">
        <v>25</v>
      </c>
      <c r="D2150" s="2" t="s">
        <v>25</v>
      </c>
      <c r="E2150" s="2" t="s">
        <v>26</v>
      </c>
      <c r="F2150" s="2" t="s">
        <v>61</v>
      </c>
      <c r="G2150" s="1">
        <v>54376.020000000011</v>
      </c>
      <c r="H2150" s="1">
        <v>27584.870000000003</v>
      </c>
      <c r="I2150" s="4">
        <v>174</v>
      </c>
      <c r="J2150" s="2" t="s">
        <v>67</v>
      </c>
      <c r="K2150" s="1">
        <f>Tabelle111[[#This Row],[Menge kg Nges]]/1000</f>
        <v>54.376020000000011</v>
      </c>
      <c r="L2150" s="1">
        <f>Tabelle111[[#This Row],[Menge kg P2O5]]/1000</f>
        <v>27.584870000000002</v>
      </c>
      <c r="M2150" s="1">
        <f>Tabelle111[[#This Row],[Menge t Nges]]/Tabelle111[[#This Row],[Anzahl Lieferscheine]]</f>
        <v>0.31250586206896558</v>
      </c>
      <c r="N2150" s="1">
        <f>Tabelle111[[#This Row],[Menge t P2O5]]/Tabelle111[[#This Row],[Anzahl Lieferscheine]]</f>
        <v>0.15853373563218393</v>
      </c>
    </row>
    <row r="2151" spans="1:14" x14ac:dyDescent="0.2">
      <c r="A2151" s="2" t="s">
        <v>33</v>
      </c>
      <c r="B2151" s="2" t="s">
        <v>46</v>
      </c>
      <c r="C2151" s="2" t="s">
        <v>6</v>
      </c>
      <c r="D2151" s="2" t="s">
        <v>15</v>
      </c>
      <c r="E2151" s="2" t="s">
        <v>20</v>
      </c>
      <c r="F2151" s="2" t="s">
        <v>61</v>
      </c>
      <c r="G2151" s="1">
        <v>218.4</v>
      </c>
      <c r="H2151" s="1">
        <v>240</v>
      </c>
      <c r="I2151" s="4">
        <v>1</v>
      </c>
      <c r="J2151" s="2" t="s">
        <v>67</v>
      </c>
      <c r="K2151" s="1">
        <f>Tabelle111[[#This Row],[Menge kg Nges]]/1000</f>
        <v>0.21840000000000001</v>
      </c>
      <c r="L2151" s="1">
        <f>Tabelle111[[#This Row],[Menge kg P2O5]]/1000</f>
        <v>0.24</v>
      </c>
      <c r="M2151" s="1">
        <f>Tabelle111[[#This Row],[Menge t Nges]]/Tabelle111[[#This Row],[Anzahl Lieferscheine]]</f>
        <v>0.21840000000000001</v>
      </c>
      <c r="N2151" s="1">
        <f>Tabelle111[[#This Row],[Menge t P2O5]]/Tabelle111[[#This Row],[Anzahl Lieferscheine]]</f>
        <v>0.24</v>
      </c>
    </row>
    <row r="2152" spans="1:14" x14ac:dyDescent="0.2">
      <c r="A2152" s="2" t="s">
        <v>33</v>
      </c>
      <c r="B2152" s="2" t="s">
        <v>46</v>
      </c>
      <c r="C2152" s="2" t="s">
        <v>25</v>
      </c>
      <c r="D2152" s="2" t="s">
        <v>25</v>
      </c>
      <c r="E2152" s="2" t="s">
        <v>26</v>
      </c>
      <c r="F2152" s="2" t="s">
        <v>61</v>
      </c>
      <c r="G2152" s="1">
        <v>18275.25</v>
      </c>
      <c r="H2152" s="1">
        <v>6504.7499999999991</v>
      </c>
      <c r="I2152" s="4">
        <v>35</v>
      </c>
      <c r="J2152" s="2" t="s">
        <v>67</v>
      </c>
      <c r="K2152" s="1">
        <f>Tabelle111[[#This Row],[Menge kg Nges]]/1000</f>
        <v>18.27525</v>
      </c>
      <c r="L2152" s="1">
        <f>Tabelle111[[#This Row],[Menge kg P2O5]]/1000</f>
        <v>6.5047499999999987</v>
      </c>
      <c r="M2152" s="1">
        <f>Tabelle111[[#This Row],[Menge t Nges]]/Tabelle111[[#This Row],[Anzahl Lieferscheine]]</f>
        <v>0.52215</v>
      </c>
      <c r="N2152" s="1">
        <f>Tabelle111[[#This Row],[Menge t P2O5]]/Tabelle111[[#This Row],[Anzahl Lieferscheine]]</f>
        <v>0.18584999999999996</v>
      </c>
    </row>
    <row r="2153" spans="1:14" x14ac:dyDescent="0.2">
      <c r="A2153" s="2" t="s">
        <v>44</v>
      </c>
      <c r="B2153" s="2" t="s">
        <v>44</v>
      </c>
      <c r="C2153" s="2" t="s">
        <v>6</v>
      </c>
      <c r="D2153" s="2" t="s">
        <v>7</v>
      </c>
      <c r="E2153" s="2" t="s">
        <v>9</v>
      </c>
      <c r="F2153" s="2" t="s">
        <v>61</v>
      </c>
      <c r="G2153" s="1">
        <v>1109.08</v>
      </c>
      <c r="H2153" s="1">
        <v>431.40000000000003</v>
      </c>
      <c r="I2153" s="4">
        <v>5</v>
      </c>
      <c r="J2153" s="2" t="s">
        <v>67</v>
      </c>
      <c r="K2153" s="1">
        <f>Tabelle111[[#This Row],[Menge kg Nges]]/1000</f>
        <v>1.1090799999999998</v>
      </c>
      <c r="L2153" s="1">
        <f>Tabelle111[[#This Row],[Menge kg P2O5]]/1000</f>
        <v>0.43140000000000006</v>
      </c>
      <c r="M2153" s="1">
        <f>Tabelle111[[#This Row],[Menge t Nges]]/Tabelle111[[#This Row],[Anzahl Lieferscheine]]</f>
        <v>0.22181599999999996</v>
      </c>
      <c r="N2153" s="1">
        <f>Tabelle111[[#This Row],[Menge t P2O5]]/Tabelle111[[#This Row],[Anzahl Lieferscheine]]</f>
        <v>8.6280000000000009E-2</v>
      </c>
    </row>
    <row r="2154" spans="1:14" x14ac:dyDescent="0.2">
      <c r="A2154" s="2" t="s">
        <v>44</v>
      </c>
      <c r="B2154" s="2" t="s">
        <v>44</v>
      </c>
      <c r="C2154" s="2" t="s">
        <v>6</v>
      </c>
      <c r="D2154" s="2" t="s">
        <v>7</v>
      </c>
      <c r="E2154" s="2" t="s">
        <v>10</v>
      </c>
      <c r="F2154" s="2" t="s">
        <v>61</v>
      </c>
      <c r="G2154" s="1">
        <v>484</v>
      </c>
      <c r="H2154" s="1">
        <v>198</v>
      </c>
      <c r="I2154" s="4">
        <v>1</v>
      </c>
      <c r="J2154" s="2" t="s">
        <v>67</v>
      </c>
      <c r="K2154" s="1">
        <f>Tabelle111[[#This Row],[Menge kg Nges]]/1000</f>
        <v>0.48399999999999999</v>
      </c>
      <c r="L2154" s="1">
        <f>Tabelle111[[#This Row],[Menge kg P2O5]]/1000</f>
        <v>0.19800000000000001</v>
      </c>
      <c r="M2154" s="1">
        <f>Tabelle111[[#This Row],[Menge t Nges]]/Tabelle111[[#This Row],[Anzahl Lieferscheine]]</f>
        <v>0.48399999999999999</v>
      </c>
      <c r="N2154" s="1">
        <f>Tabelle111[[#This Row],[Menge t P2O5]]/Tabelle111[[#This Row],[Anzahl Lieferscheine]]</f>
        <v>0.19800000000000001</v>
      </c>
    </row>
    <row r="2155" spans="1:14" x14ac:dyDescent="0.2">
      <c r="A2155" s="2" t="s">
        <v>44</v>
      </c>
      <c r="B2155" s="2" t="s">
        <v>44</v>
      </c>
      <c r="C2155" s="2" t="s">
        <v>6</v>
      </c>
      <c r="D2155" s="2" t="s">
        <v>7</v>
      </c>
      <c r="E2155" s="2" t="s">
        <v>14</v>
      </c>
      <c r="F2155" s="2" t="s">
        <v>61</v>
      </c>
      <c r="G2155" s="1">
        <v>6903</v>
      </c>
      <c r="H2155" s="1">
        <v>2761.2</v>
      </c>
      <c r="I2155" s="4">
        <v>26</v>
      </c>
      <c r="J2155" s="2" t="s">
        <v>67</v>
      </c>
      <c r="K2155" s="1">
        <f>Tabelle111[[#This Row],[Menge kg Nges]]/1000</f>
        <v>6.9029999999999996</v>
      </c>
      <c r="L2155" s="1">
        <f>Tabelle111[[#This Row],[Menge kg P2O5]]/1000</f>
        <v>2.7611999999999997</v>
      </c>
      <c r="M2155" s="1">
        <f>Tabelle111[[#This Row],[Menge t Nges]]/Tabelle111[[#This Row],[Anzahl Lieferscheine]]</f>
        <v>0.26549999999999996</v>
      </c>
      <c r="N2155" s="1">
        <f>Tabelle111[[#This Row],[Menge t P2O5]]/Tabelle111[[#This Row],[Anzahl Lieferscheine]]</f>
        <v>0.10619999999999999</v>
      </c>
    </row>
    <row r="2156" spans="1:14" x14ac:dyDescent="0.2">
      <c r="A2156" s="2" t="s">
        <v>44</v>
      </c>
      <c r="B2156" s="2" t="s">
        <v>44</v>
      </c>
      <c r="C2156" s="2" t="s">
        <v>6</v>
      </c>
      <c r="D2156" s="2" t="s">
        <v>15</v>
      </c>
      <c r="E2156" s="2" t="s">
        <v>18</v>
      </c>
      <c r="F2156" s="2" t="s">
        <v>61</v>
      </c>
      <c r="G2156" s="1">
        <v>1293.5999999999999</v>
      </c>
      <c r="H2156" s="1">
        <v>1047.2</v>
      </c>
      <c r="I2156" s="4">
        <v>1</v>
      </c>
      <c r="J2156" s="2" t="s">
        <v>67</v>
      </c>
      <c r="K2156" s="1">
        <f>Tabelle111[[#This Row],[Menge kg Nges]]/1000</f>
        <v>1.2935999999999999</v>
      </c>
      <c r="L2156" s="1">
        <f>Tabelle111[[#This Row],[Menge kg P2O5]]/1000</f>
        <v>1.0472000000000001</v>
      </c>
      <c r="M2156" s="1">
        <f>Tabelle111[[#This Row],[Menge t Nges]]/Tabelle111[[#This Row],[Anzahl Lieferscheine]]</f>
        <v>1.2935999999999999</v>
      </c>
      <c r="N2156" s="1">
        <f>Tabelle111[[#This Row],[Menge t P2O5]]/Tabelle111[[#This Row],[Anzahl Lieferscheine]]</f>
        <v>1.0472000000000001</v>
      </c>
    </row>
    <row r="2157" spans="1:14" x14ac:dyDescent="0.2">
      <c r="A2157" s="2" t="s">
        <v>44</v>
      </c>
      <c r="B2157" s="2" t="s">
        <v>44</v>
      </c>
      <c r="C2157" s="2" t="s">
        <v>6</v>
      </c>
      <c r="D2157" s="2" t="s">
        <v>15</v>
      </c>
      <c r="E2157" s="2" t="s">
        <v>9</v>
      </c>
      <c r="F2157" s="2" t="s">
        <v>61</v>
      </c>
      <c r="G2157" s="1">
        <v>44.16</v>
      </c>
      <c r="H2157" s="1">
        <v>28.8</v>
      </c>
      <c r="I2157" s="4">
        <v>1</v>
      </c>
      <c r="J2157" s="2" t="s">
        <v>67</v>
      </c>
      <c r="K2157" s="1">
        <f>Tabelle111[[#This Row],[Menge kg Nges]]/1000</f>
        <v>4.4159999999999998E-2</v>
      </c>
      <c r="L2157" s="1">
        <f>Tabelle111[[#This Row],[Menge kg P2O5]]/1000</f>
        <v>2.8799999999999999E-2</v>
      </c>
      <c r="M2157" s="1">
        <f>Tabelle111[[#This Row],[Menge t Nges]]/Tabelle111[[#This Row],[Anzahl Lieferscheine]]</f>
        <v>4.4159999999999998E-2</v>
      </c>
      <c r="N2157" s="1">
        <f>Tabelle111[[#This Row],[Menge t P2O5]]/Tabelle111[[#This Row],[Anzahl Lieferscheine]]</f>
        <v>2.8799999999999999E-2</v>
      </c>
    </row>
    <row r="2158" spans="1:14" x14ac:dyDescent="0.2">
      <c r="A2158" s="2" t="s">
        <v>44</v>
      </c>
      <c r="B2158" s="2" t="s">
        <v>44</v>
      </c>
      <c r="C2158" s="2" t="s">
        <v>6</v>
      </c>
      <c r="D2158" s="2" t="s">
        <v>15</v>
      </c>
      <c r="E2158" s="2" t="s">
        <v>10</v>
      </c>
      <c r="F2158" s="2" t="s">
        <v>61</v>
      </c>
      <c r="G2158" s="1">
        <v>769.5</v>
      </c>
      <c r="H2158" s="1">
        <v>328.7</v>
      </c>
      <c r="I2158" s="4">
        <v>1</v>
      </c>
      <c r="J2158" s="2" t="s">
        <v>67</v>
      </c>
      <c r="K2158" s="1">
        <f>Tabelle111[[#This Row],[Menge kg Nges]]/1000</f>
        <v>0.76949999999999996</v>
      </c>
      <c r="L2158" s="1">
        <f>Tabelle111[[#This Row],[Menge kg P2O5]]/1000</f>
        <v>0.32869999999999999</v>
      </c>
      <c r="M2158" s="1">
        <f>Tabelle111[[#This Row],[Menge t Nges]]/Tabelle111[[#This Row],[Anzahl Lieferscheine]]</f>
        <v>0.76949999999999996</v>
      </c>
      <c r="N2158" s="1">
        <f>Tabelle111[[#This Row],[Menge t P2O5]]/Tabelle111[[#This Row],[Anzahl Lieferscheine]]</f>
        <v>0.32869999999999999</v>
      </c>
    </row>
    <row r="2159" spans="1:14" x14ac:dyDescent="0.2">
      <c r="A2159" s="2" t="s">
        <v>44</v>
      </c>
      <c r="B2159" s="2" t="s">
        <v>47</v>
      </c>
      <c r="C2159" s="2" t="s">
        <v>6</v>
      </c>
      <c r="D2159" s="2" t="s">
        <v>7</v>
      </c>
      <c r="E2159" s="2" t="s">
        <v>14</v>
      </c>
      <c r="F2159" s="2" t="s">
        <v>61</v>
      </c>
      <c r="G2159" s="1">
        <v>189</v>
      </c>
      <c r="H2159" s="1">
        <v>75.599999999999994</v>
      </c>
      <c r="I2159" s="4">
        <v>1</v>
      </c>
      <c r="J2159" s="2" t="s">
        <v>67</v>
      </c>
      <c r="K2159" s="1">
        <f>Tabelle111[[#This Row],[Menge kg Nges]]/1000</f>
        <v>0.189</v>
      </c>
      <c r="L2159" s="1">
        <f>Tabelle111[[#This Row],[Menge kg P2O5]]/1000</f>
        <v>7.5600000000000001E-2</v>
      </c>
      <c r="M2159" s="1">
        <f>Tabelle111[[#This Row],[Menge t Nges]]/Tabelle111[[#This Row],[Anzahl Lieferscheine]]</f>
        <v>0.189</v>
      </c>
      <c r="N2159" s="1">
        <f>Tabelle111[[#This Row],[Menge t P2O5]]/Tabelle111[[#This Row],[Anzahl Lieferscheine]]</f>
        <v>7.5600000000000001E-2</v>
      </c>
    </row>
    <row r="2160" spans="1:14" x14ac:dyDescent="0.2">
      <c r="A2160" s="2" t="s">
        <v>44</v>
      </c>
      <c r="B2160" s="2" t="s">
        <v>37</v>
      </c>
      <c r="C2160" s="2" t="s">
        <v>6</v>
      </c>
      <c r="D2160" s="2" t="s">
        <v>7</v>
      </c>
      <c r="E2160" s="2" t="s">
        <v>10</v>
      </c>
      <c r="F2160" s="2" t="s">
        <v>61</v>
      </c>
      <c r="G2160" s="1">
        <v>440.3</v>
      </c>
      <c r="H2160" s="1">
        <v>218.3</v>
      </c>
      <c r="I2160" s="4">
        <v>3</v>
      </c>
      <c r="J2160" s="2" t="s">
        <v>67</v>
      </c>
      <c r="K2160" s="1">
        <f>Tabelle111[[#This Row],[Menge kg Nges]]/1000</f>
        <v>0.44030000000000002</v>
      </c>
      <c r="L2160" s="1">
        <f>Tabelle111[[#This Row],[Menge kg P2O5]]/1000</f>
        <v>0.21830000000000002</v>
      </c>
      <c r="M2160" s="1">
        <f>Tabelle111[[#This Row],[Menge t Nges]]/Tabelle111[[#This Row],[Anzahl Lieferscheine]]</f>
        <v>0.14676666666666668</v>
      </c>
      <c r="N2160" s="1">
        <f>Tabelle111[[#This Row],[Menge t P2O5]]/Tabelle111[[#This Row],[Anzahl Lieferscheine]]</f>
        <v>7.2766666666666674E-2</v>
      </c>
    </row>
    <row r="2161" spans="1:14" x14ac:dyDescent="0.2">
      <c r="A2161" s="2" t="s">
        <v>44</v>
      </c>
      <c r="B2161" s="2" t="s">
        <v>37</v>
      </c>
      <c r="C2161" s="2" t="s">
        <v>6</v>
      </c>
      <c r="D2161" s="2" t="s">
        <v>7</v>
      </c>
      <c r="E2161" s="2" t="s">
        <v>14</v>
      </c>
      <c r="F2161" s="2" t="s">
        <v>61</v>
      </c>
      <c r="G2161" s="1">
        <v>1026</v>
      </c>
      <c r="H2161" s="1">
        <v>410.4</v>
      </c>
      <c r="I2161" s="4">
        <v>5</v>
      </c>
      <c r="J2161" s="2" t="s">
        <v>67</v>
      </c>
      <c r="K2161" s="1">
        <f>Tabelle111[[#This Row],[Menge kg Nges]]/1000</f>
        <v>1.026</v>
      </c>
      <c r="L2161" s="1">
        <f>Tabelle111[[#This Row],[Menge kg P2O5]]/1000</f>
        <v>0.41039999999999999</v>
      </c>
      <c r="M2161" s="1">
        <f>Tabelle111[[#This Row],[Menge t Nges]]/Tabelle111[[#This Row],[Anzahl Lieferscheine]]</f>
        <v>0.20519999999999999</v>
      </c>
      <c r="N2161" s="1">
        <f>Tabelle111[[#This Row],[Menge t P2O5]]/Tabelle111[[#This Row],[Anzahl Lieferscheine]]</f>
        <v>8.208E-2</v>
      </c>
    </row>
    <row r="2162" spans="1:14" x14ac:dyDescent="0.2">
      <c r="A2162" s="2" t="s">
        <v>48</v>
      </c>
      <c r="B2162" s="2" t="s">
        <v>48</v>
      </c>
      <c r="C2162" s="2" t="s">
        <v>6</v>
      </c>
      <c r="D2162" s="2" t="s">
        <v>7</v>
      </c>
      <c r="E2162" s="2" t="s">
        <v>8</v>
      </c>
      <c r="F2162" s="2" t="s">
        <v>61</v>
      </c>
      <c r="G2162" s="1">
        <v>57020.25</v>
      </c>
      <c r="H2162" s="1">
        <v>17920.650000000001</v>
      </c>
      <c r="I2162" s="4">
        <v>14</v>
      </c>
      <c r="J2162" s="2" t="s">
        <v>67</v>
      </c>
      <c r="K2162" s="1">
        <f>Tabelle111[[#This Row],[Menge kg Nges]]/1000</f>
        <v>57.020249999999997</v>
      </c>
      <c r="L2162" s="1">
        <f>Tabelle111[[#This Row],[Menge kg P2O5]]/1000</f>
        <v>17.920650000000002</v>
      </c>
      <c r="M2162" s="1">
        <f>Tabelle111[[#This Row],[Menge t Nges]]/Tabelle111[[#This Row],[Anzahl Lieferscheine]]</f>
        <v>4.0728749999999998</v>
      </c>
      <c r="N2162" s="1">
        <f>Tabelle111[[#This Row],[Menge t P2O5]]/Tabelle111[[#This Row],[Anzahl Lieferscheine]]</f>
        <v>1.2800464285714288</v>
      </c>
    </row>
    <row r="2163" spans="1:14" x14ac:dyDescent="0.2">
      <c r="A2163" s="2" t="s">
        <v>48</v>
      </c>
      <c r="B2163" s="2" t="s">
        <v>48</v>
      </c>
      <c r="C2163" s="2" t="s">
        <v>6</v>
      </c>
      <c r="D2163" s="2" t="s">
        <v>7</v>
      </c>
      <c r="E2163" s="2" t="s">
        <v>9</v>
      </c>
      <c r="F2163" s="2" t="s">
        <v>61</v>
      </c>
      <c r="G2163" s="1">
        <v>31591.86</v>
      </c>
      <c r="H2163" s="1">
        <v>13145.999999999998</v>
      </c>
      <c r="I2163" s="4">
        <v>7</v>
      </c>
      <c r="J2163" s="2" t="s">
        <v>67</v>
      </c>
      <c r="K2163" s="1">
        <f>Tabelle111[[#This Row],[Menge kg Nges]]/1000</f>
        <v>31.59186</v>
      </c>
      <c r="L2163" s="1">
        <f>Tabelle111[[#This Row],[Menge kg P2O5]]/1000</f>
        <v>13.145999999999999</v>
      </c>
      <c r="M2163" s="1">
        <f>Tabelle111[[#This Row],[Menge t Nges]]/Tabelle111[[#This Row],[Anzahl Lieferscheine]]</f>
        <v>4.5131228571428572</v>
      </c>
      <c r="N2163" s="1">
        <f>Tabelle111[[#This Row],[Menge t P2O5]]/Tabelle111[[#This Row],[Anzahl Lieferscheine]]</f>
        <v>1.8779999999999999</v>
      </c>
    </row>
    <row r="2164" spans="1:14" x14ac:dyDescent="0.2">
      <c r="A2164" s="2" t="s">
        <v>48</v>
      </c>
      <c r="B2164" s="2" t="s">
        <v>48</v>
      </c>
      <c r="C2164" s="2" t="s">
        <v>6</v>
      </c>
      <c r="D2164" s="2" t="s">
        <v>7</v>
      </c>
      <c r="E2164" s="2" t="s">
        <v>12</v>
      </c>
      <c r="F2164" s="2" t="s">
        <v>61</v>
      </c>
      <c r="G2164" s="1">
        <v>7650</v>
      </c>
      <c r="H2164" s="1">
        <v>4845</v>
      </c>
      <c r="I2164" s="4">
        <v>1</v>
      </c>
      <c r="J2164" s="2" t="s">
        <v>67</v>
      </c>
      <c r="K2164" s="1">
        <f>Tabelle111[[#This Row],[Menge kg Nges]]/1000</f>
        <v>7.65</v>
      </c>
      <c r="L2164" s="1">
        <f>Tabelle111[[#This Row],[Menge kg P2O5]]/1000</f>
        <v>4.8449999999999998</v>
      </c>
      <c r="M2164" s="1">
        <f>Tabelle111[[#This Row],[Menge t Nges]]/Tabelle111[[#This Row],[Anzahl Lieferscheine]]</f>
        <v>7.65</v>
      </c>
      <c r="N2164" s="1">
        <f>Tabelle111[[#This Row],[Menge t P2O5]]/Tabelle111[[#This Row],[Anzahl Lieferscheine]]</f>
        <v>4.8449999999999998</v>
      </c>
    </row>
    <row r="2165" spans="1:14" x14ac:dyDescent="0.2">
      <c r="A2165" s="2" t="s">
        <v>48</v>
      </c>
      <c r="B2165" s="2" t="s">
        <v>48</v>
      </c>
      <c r="C2165" s="2" t="s">
        <v>6</v>
      </c>
      <c r="D2165" s="2" t="s">
        <v>15</v>
      </c>
      <c r="E2165" s="2" t="s">
        <v>20</v>
      </c>
      <c r="F2165" s="2" t="s">
        <v>61</v>
      </c>
      <c r="G2165" s="1">
        <v>5549.28</v>
      </c>
      <c r="H2165" s="1">
        <v>3153</v>
      </c>
      <c r="I2165" s="4">
        <v>10</v>
      </c>
      <c r="J2165" s="2" t="s">
        <v>67</v>
      </c>
      <c r="K2165" s="1">
        <f>Tabelle111[[#This Row],[Menge kg Nges]]/1000</f>
        <v>5.5492799999999995</v>
      </c>
      <c r="L2165" s="1">
        <f>Tabelle111[[#This Row],[Menge kg P2O5]]/1000</f>
        <v>3.153</v>
      </c>
      <c r="M2165" s="1">
        <f>Tabelle111[[#This Row],[Menge t Nges]]/Tabelle111[[#This Row],[Anzahl Lieferscheine]]</f>
        <v>0.55492799999999998</v>
      </c>
      <c r="N2165" s="1">
        <f>Tabelle111[[#This Row],[Menge t P2O5]]/Tabelle111[[#This Row],[Anzahl Lieferscheine]]</f>
        <v>0.31530000000000002</v>
      </c>
    </row>
    <row r="2166" spans="1:14" x14ac:dyDescent="0.2">
      <c r="A2166" s="2" t="s">
        <v>48</v>
      </c>
      <c r="B2166" s="2" t="s">
        <v>48</v>
      </c>
      <c r="C2166" s="2" t="s">
        <v>25</v>
      </c>
      <c r="D2166" s="2" t="s">
        <v>25</v>
      </c>
      <c r="E2166" s="2" t="s">
        <v>26</v>
      </c>
      <c r="F2166" s="2" t="s">
        <v>61</v>
      </c>
      <c r="G2166" s="1">
        <v>46820.299999999996</v>
      </c>
      <c r="H2166" s="1">
        <v>20572.5</v>
      </c>
      <c r="I2166" s="4">
        <v>17</v>
      </c>
      <c r="J2166" s="2" t="s">
        <v>67</v>
      </c>
      <c r="K2166" s="1">
        <f>Tabelle111[[#This Row],[Menge kg Nges]]/1000</f>
        <v>46.820299999999996</v>
      </c>
      <c r="L2166" s="1">
        <f>Tabelle111[[#This Row],[Menge kg P2O5]]/1000</f>
        <v>20.572500000000002</v>
      </c>
      <c r="M2166" s="1">
        <f>Tabelle111[[#This Row],[Menge t Nges]]/Tabelle111[[#This Row],[Anzahl Lieferscheine]]</f>
        <v>2.7541352941176469</v>
      </c>
      <c r="N2166" s="1">
        <f>Tabelle111[[#This Row],[Menge t P2O5]]/Tabelle111[[#This Row],[Anzahl Lieferscheine]]</f>
        <v>1.2101470588235295</v>
      </c>
    </row>
    <row r="2167" spans="1:14" x14ac:dyDescent="0.2">
      <c r="A2167" s="2" t="s">
        <v>48</v>
      </c>
      <c r="B2167" s="2" t="s">
        <v>28</v>
      </c>
      <c r="C2167" s="2" t="s">
        <v>6</v>
      </c>
      <c r="D2167" s="2" t="s">
        <v>15</v>
      </c>
      <c r="E2167" s="2" t="s">
        <v>20</v>
      </c>
      <c r="F2167" s="2" t="s">
        <v>61</v>
      </c>
      <c r="G2167" s="1">
        <v>616</v>
      </c>
      <c r="H2167" s="1">
        <v>350</v>
      </c>
      <c r="I2167" s="4">
        <v>2</v>
      </c>
      <c r="J2167" s="2" t="s">
        <v>67</v>
      </c>
      <c r="K2167" s="1">
        <f>Tabelle111[[#This Row],[Menge kg Nges]]/1000</f>
        <v>0.61599999999999999</v>
      </c>
      <c r="L2167" s="1">
        <f>Tabelle111[[#This Row],[Menge kg P2O5]]/1000</f>
        <v>0.35</v>
      </c>
      <c r="M2167" s="1">
        <f>Tabelle111[[#This Row],[Menge t Nges]]/Tabelle111[[#This Row],[Anzahl Lieferscheine]]</f>
        <v>0.308</v>
      </c>
      <c r="N2167" s="1">
        <f>Tabelle111[[#This Row],[Menge t P2O5]]/Tabelle111[[#This Row],[Anzahl Lieferscheine]]</f>
        <v>0.17499999999999999</v>
      </c>
    </row>
    <row r="2168" spans="1:14" x14ac:dyDescent="0.2">
      <c r="A2168" s="2" t="s">
        <v>49</v>
      </c>
      <c r="B2168" s="2" t="s">
        <v>49</v>
      </c>
      <c r="C2168" s="2" t="s">
        <v>6</v>
      </c>
      <c r="D2168" s="2" t="s">
        <v>7</v>
      </c>
      <c r="E2168" s="2" t="s">
        <v>9</v>
      </c>
      <c r="F2168" s="2" t="s">
        <v>61</v>
      </c>
      <c r="G2168" s="1">
        <v>1858.2700000000002</v>
      </c>
      <c r="H2168" s="1">
        <v>865.45</v>
      </c>
      <c r="I2168" s="4">
        <v>15</v>
      </c>
      <c r="J2168" s="2" t="s">
        <v>67</v>
      </c>
      <c r="K2168" s="1">
        <f>Tabelle111[[#This Row],[Menge kg Nges]]/1000</f>
        <v>1.8582700000000003</v>
      </c>
      <c r="L2168" s="1">
        <f>Tabelle111[[#This Row],[Menge kg P2O5]]/1000</f>
        <v>0.86545000000000005</v>
      </c>
      <c r="M2168" s="1">
        <f>Tabelle111[[#This Row],[Menge t Nges]]/Tabelle111[[#This Row],[Anzahl Lieferscheine]]</f>
        <v>0.12388466666666668</v>
      </c>
      <c r="N2168" s="1">
        <f>Tabelle111[[#This Row],[Menge t P2O5]]/Tabelle111[[#This Row],[Anzahl Lieferscheine]]</f>
        <v>5.7696666666666667E-2</v>
      </c>
    </row>
    <row r="2169" spans="1:14" x14ac:dyDescent="0.2">
      <c r="A2169" s="2" t="s">
        <v>49</v>
      </c>
      <c r="B2169" s="2" t="s">
        <v>49</v>
      </c>
      <c r="C2169" s="2" t="s">
        <v>6</v>
      </c>
      <c r="D2169" s="2" t="s">
        <v>7</v>
      </c>
      <c r="E2169" s="2" t="s">
        <v>10</v>
      </c>
      <c r="F2169" s="2" t="s">
        <v>61</v>
      </c>
      <c r="G2169" s="1">
        <v>387.20000000000005</v>
      </c>
      <c r="H2169" s="1">
        <v>158.4</v>
      </c>
      <c r="I2169" s="4">
        <v>4</v>
      </c>
      <c r="J2169" s="2" t="s">
        <v>67</v>
      </c>
      <c r="K2169" s="1">
        <f>Tabelle111[[#This Row],[Menge kg Nges]]/1000</f>
        <v>0.38720000000000004</v>
      </c>
      <c r="L2169" s="1">
        <f>Tabelle111[[#This Row],[Menge kg P2O5]]/1000</f>
        <v>0.15840000000000001</v>
      </c>
      <c r="M2169" s="1">
        <f>Tabelle111[[#This Row],[Menge t Nges]]/Tabelle111[[#This Row],[Anzahl Lieferscheine]]</f>
        <v>9.6800000000000011E-2</v>
      </c>
      <c r="N2169" s="1">
        <f>Tabelle111[[#This Row],[Menge t P2O5]]/Tabelle111[[#This Row],[Anzahl Lieferscheine]]</f>
        <v>3.9600000000000003E-2</v>
      </c>
    </row>
    <row r="2170" spans="1:14" x14ac:dyDescent="0.2">
      <c r="A2170" s="2" t="s">
        <v>49</v>
      </c>
      <c r="B2170" s="2" t="s">
        <v>49</v>
      </c>
      <c r="C2170" s="2" t="s">
        <v>6</v>
      </c>
      <c r="D2170" s="2" t="s">
        <v>7</v>
      </c>
      <c r="E2170" s="2" t="s">
        <v>11</v>
      </c>
      <c r="F2170" s="2" t="s">
        <v>61</v>
      </c>
      <c r="G2170" s="1">
        <v>921.6</v>
      </c>
      <c r="H2170" s="1">
        <v>457.6</v>
      </c>
      <c r="I2170" s="4">
        <v>6</v>
      </c>
      <c r="J2170" s="2" t="s">
        <v>67</v>
      </c>
      <c r="K2170" s="1">
        <f>Tabelle111[[#This Row],[Menge kg Nges]]/1000</f>
        <v>0.92159999999999997</v>
      </c>
      <c r="L2170" s="1">
        <f>Tabelle111[[#This Row],[Menge kg P2O5]]/1000</f>
        <v>0.45760000000000001</v>
      </c>
      <c r="M2170" s="1">
        <f>Tabelle111[[#This Row],[Menge t Nges]]/Tabelle111[[#This Row],[Anzahl Lieferscheine]]</f>
        <v>0.15359999999999999</v>
      </c>
      <c r="N2170" s="1">
        <f>Tabelle111[[#This Row],[Menge t P2O5]]/Tabelle111[[#This Row],[Anzahl Lieferscheine]]</f>
        <v>7.6266666666666663E-2</v>
      </c>
    </row>
    <row r="2171" spans="1:14" x14ac:dyDescent="0.2">
      <c r="A2171" s="2" t="s">
        <v>49</v>
      </c>
      <c r="B2171" s="2" t="s">
        <v>49</v>
      </c>
      <c r="C2171" s="2" t="s">
        <v>6</v>
      </c>
      <c r="D2171" s="2" t="s">
        <v>7</v>
      </c>
      <c r="E2171" s="2" t="s">
        <v>12</v>
      </c>
      <c r="F2171" s="2" t="s">
        <v>61</v>
      </c>
      <c r="G2171" s="1">
        <v>5897.6</v>
      </c>
      <c r="H2171" s="1">
        <v>2209</v>
      </c>
      <c r="I2171" s="4">
        <v>18</v>
      </c>
      <c r="J2171" s="2" t="s">
        <v>67</v>
      </c>
      <c r="K2171" s="1">
        <f>Tabelle111[[#This Row],[Menge kg Nges]]/1000</f>
        <v>5.8976000000000006</v>
      </c>
      <c r="L2171" s="1">
        <f>Tabelle111[[#This Row],[Menge kg P2O5]]/1000</f>
        <v>2.2090000000000001</v>
      </c>
      <c r="M2171" s="1">
        <f>Tabelle111[[#This Row],[Menge t Nges]]/Tabelle111[[#This Row],[Anzahl Lieferscheine]]</f>
        <v>0.32764444444444446</v>
      </c>
      <c r="N2171" s="1">
        <f>Tabelle111[[#This Row],[Menge t P2O5]]/Tabelle111[[#This Row],[Anzahl Lieferscheine]]</f>
        <v>0.12272222222222223</v>
      </c>
    </row>
    <row r="2172" spans="1:14" x14ac:dyDescent="0.2">
      <c r="A2172" s="2" t="s">
        <v>49</v>
      </c>
      <c r="B2172" s="2" t="s">
        <v>49</v>
      </c>
      <c r="C2172" s="2" t="s">
        <v>6</v>
      </c>
      <c r="D2172" s="2" t="s">
        <v>15</v>
      </c>
      <c r="E2172" s="2" t="s">
        <v>18</v>
      </c>
      <c r="F2172" s="2" t="s">
        <v>61</v>
      </c>
      <c r="G2172" s="1">
        <v>1778.7</v>
      </c>
      <c r="H2172" s="1">
        <v>1367.3000000000002</v>
      </c>
      <c r="I2172" s="4">
        <v>21</v>
      </c>
      <c r="J2172" s="2" t="s">
        <v>67</v>
      </c>
      <c r="K2172" s="1">
        <f>Tabelle111[[#This Row],[Menge kg Nges]]/1000</f>
        <v>1.7786999999999999</v>
      </c>
      <c r="L2172" s="1">
        <f>Tabelle111[[#This Row],[Menge kg P2O5]]/1000</f>
        <v>1.3673000000000002</v>
      </c>
      <c r="M2172" s="1">
        <f>Tabelle111[[#This Row],[Menge t Nges]]/Tabelle111[[#This Row],[Anzahl Lieferscheine]]</f>
        <v>8.4699999999999998E-2</v>
      </c>
      <c r="N2172" s="1">
        <f>Tabelle111[[#This Row],[Menge t P2O5]]/Tabelle111[[#This Row],[Anzahl Lieferscheine]]</f>
        <v>6.5109523809523812E-2</v>
      </c>
    </row>
    <row r="2173" spans="1:14" x14ac:dyDescent="0.2">
      <c r="A2173" s="2" t="s">
        <v>49</v>
      </c>
      <c r="B2173" s="2" t="s">
        <v>49</v>
      </c>
      <c r="C2173" s="2" t="s">
        <v>6</v>
      </c>
      <c r="D2173" s="2" t="s">
        <v>15</v>
      </c>
      <c r="E2173" s="2" t="s">
        <v>19</v>
      </c>
      <c r="F2173" s="2" t="s">
        <v>61</v>
      </c>
      <c r="G2173" s="1">
        <v>682.5</v>
      </c>
      <c r="H2173" s="1">
        <v>686.4</v>
      </c>
      <c r="I2173" s="4">
        <v>2</v>
      </c>
      <c r="J2173" s="2" t="s">
        <v>67</v>
      </c>
      <c r="K2173" s="1">
        <f>Tabelle111[[#This Row],[Menge kg Nges]]/1000</f>
        <v>0.6825</v>
      </c>
      <c r="L2173" s="1">
        <f>Tabelle111[[#This Row],[Menge kg P2O5]]/1000</f>
        <v>0.68640000000000001</v>
      </c>
      <c r="M2173" s="1">
        <f>Tabelle111[[#This Row],[Menge t Nges]]/Tabelle111[[#This Row],[Anzahl Lieferscheine]]</f>
        <v>0.34125</v>
      </c>
      <c r="N2173" s="1">
        <f>Tabelle111[[#This Row],[Menge t P2O5]]/Tabelle111[[#This Row],[Anzahl Lieferscheine]]</f>
        <v>0.34320000000000001</v>
      </c>
    </row>
    <row r="2174" spans="1:14" x14ac:dyDescent="0.2">
      <c r="A2174" s="2" t="s">
        <v>49</v>
      </c>
      <c r="B2174" s="2" t="s">
        <v>49</v>
      </c>
      <c r="C2174" s="2" t="s">
        <v>6</v>
      </c>
      <c r="D2174" s="2" t="s">
        <v>15</v>
      </c>
      <c r="E2174" s="2" t="s">
        <v>20</v>
      </c>
      <c r="F2174" s="2" t="s">
        <v>61</v>
      </c>
      <c r="G2174" s="1">
        <v>8.8000000000000007</v>
      </c>
      <c r="H2174" s="1">
        <v>5</v>
      </c>
      <c r="I2174" s="4">
        <v>1</v>
      </c>
      <c r="J2174" s="2" t="s">
        <v>67</v>
      </c>
      <c r="K2174" s="1">
        <f>Tabelle111[[#This Row],[Menge kg Nges]]/1000</f>
        <v>8.8000000000000005E-3</v>
      </c>
      <c r="L2174" s="1">
        <f>Tabelle111[[#This Row],[Menge kg P2O5]]/1000</f>
        <v>5.0000000000000001E-3</v>
      </c>
      <c r="M2174" s="1">
        <f>Tabelle111[[#This Row],[Menge t Nges]]/Tabelle111[[#This Row],[Anzahl Lieferscheine]]</f>
        <v>8.8000000000000005E-3</v>
      </c>
      <c r="N2174" s="1">
        <f>Tabelle111[[#This Row],[Menge t P2O5]]/Tabelle111[[#This Row],[Anzahl Lieferscheine]]</f>
        <v>5.0000000000000001E-3</v>
      </c>
    </row>
    <row r="2175" spans="1:14" x14ac:dyDescent="0.2">
      <c r="A2175" s="2" t="s">
        <v>49</v>
      </c>
      <c r="B2175" s="2" t="s">
        <v>49</v>
      </c>
      <c r="C2175" s="2" t="s">
        <v>6</v>
      </c>
      <c r="D2175" s="2" t="s">
        <v>15</v>
      </c>
      <c r="E2175" s="2" t="s">
        <v>9</v>
      </c>
      <c r="F2175" s="2" t="s">
        <v>61</v>
      </c>
      <c r="G2175" s="1">
        <v>274.15999999999997</v>
      </c>
      <c r="H2175" s="1">
        <v>178.8</v>
      </c>
      <c r="I2175" s="4">
        <v>3</v>
      </c>
      <c r="J2175" s="2" t="s">
        <v>67</v>
      </c>
      <c r="K2175" s="1">
        <f>Tabelle111[[#This Row],[Menge kg Nges]]/1000</f>
        <v>0.27415999999999996</v>
      </c>
      <c r="L2175" s="1">
        <f>Tabelle111[[#This Row],[Menge kg P2O5]]/1000</f>
        <v>0.17880000000000001</v>
      </c>
      <c r="M2175" s="1">
        <f>Tabelle111[[#This Row],[Menge t Nges]]/Tabelle111[[#This Row],[Anzahl Lieferscheine]]</f>
        <v>9.1386666666666658E-2</v>
      </c>
      <c r="N2175" s="1">
        <f>Tabelle111[[#This Row],[Menge t P2O5]]/Tabelle111[[#This Row],[Anzahl Lieferscheine]]</f>
        <v>5.9600000000000007E-2</v>
      </c>
    </row>
    <row r="2176" spans="1:14" x14ac:dyDescent="0.2">
      <c r="A2176" s="2" t="s">
        <v>49</v>
      </c>
      <c r="B2176" s="2" t="s">
        <v>37</v>
      </c>
      <c r="C2176" s="2" t="s">
        <v>6</v>
      </c>
      <c r="D2176" s="2" t="s">
        <v>7</v>
      </c>
      <c r="E2176" s="2" t="s">
        <v>12</v>
      </c>
      <c r="F2176" s="2" t="s">
        <v>61</v>
      </c>
      <c r="G2176" s="1">
        <v>616</v>
      </c>
      <c r="H2176" s="1">
        <v>231</v>
      </c>
      <c r="I2176" s="4">
        <v>2</v>
      </c>
      <c r="J2176" s="2" t="s">
        <v>67</v>
      </c>
      <c r="K2176" s="1">
        <f>Tabelle111[[#This Row],[Menge kg Nges]]/1000</f>
        <v>0.61599999999999999</v>
      </c>
      <c r="L2176" s="1">
        <f>Tabelle111[[#This Row],[Menge kg P2O5]]/1000</f>
        <v>0.23100000000000001</v>
      </c>
      <c r="M2176" s="1">
        <f>Tabelle111[[#This Row],[Menge t Nges]]/Tabelle111[[#This Row],[Anzahl Lieferscheine]]</f>
        <v>0.308</v>
      </c>
      <c r="N2176" s="1">
        <f>Tabelle111[[#This Row],[Menge t P2O5]]/Tabelle111[[#This Row],[Anzahl Lieferscheine]]</f>
        <v>0.11550000000000001</v>
      </c>
    </row>
    <row r="2177" spans="1:14" x14ac:dyDescent="0.2">
      <c r="A2177" s="2" t="s">
        <v>49</v>
      </c>
      <c r="B2177" s="2" t="s">
        <v>37</v>
      </c>
      <c r="C2177" s="2" t="s">
        <v>6</v>
      </c>
      <c r="D2177" s="2" t="s">
        <v>15</v>
      </c>
      <c r="E2177" s="2" t="s">
        <v>9</v>
      </c>
      <c r="F2177" s="2" t="s">
        <v>61</v>
      </c>
      <c r="G2177" s="1">
        <v>147.19999999999999</v>
      </c>
      <c r="H2177" s="1">
        <v>96</v>
      </c>
      <c r="I2177" s="4">
        <v>1</v>
      </c>
      <c r="J2177" s="2" t="s">
        <v>67</v>
      </c>
      <c r="K2177" s="1">
        <f>Tabelle111[[#This Row],[Menge kg Nges]]/1000</f>
        <v>0.1472</v>
      </c>
      <c r="L2177" s="1">
        <f>Tabelle111[[#This Row],[Menge kg P2O5]]/1000</f>
        <v>9.6000000000000002E-2</v>
      </c>
      <c r="M2177" s="1">
        <f>Tabelle111[[#This Row],[Menge t Nges]]/Tabelle111[[#This Row],[Anzahl Lieferscheine]]</f>
        <v>0.1472</v>
      </c>
      <c r="N2177" s="1">
        <f>Tabelle111[[#This Row],[Menge t P2O5]]/Tabelle111[[#This Row],[Anzahl Lieferscheine]]</f>
        <v>9.6000000000000002E-2</v>
      </c>
    </row>
    <row r="2178" spans="1:14" x14ac:dyDescent="0.2">
      <c r="A2178" s="2" t="s">
        <v>49</v>
      </c>
      <c r="B2178" s="2" t="s">
        <v>42</v>
      </c>
      <c r="C2178" s="2" t="s">
        <v>6</v>
      </c>
      <c r="D2178" s="2" t="s">
        <v>7</v>
      </c>
      <c r="E2178" s="2" t="s">
        <v>12</v>
      </c>
      <c r="F2178" s="2" t="s">
        <v>61</v>
      </c>
      <c r="G2178" s="1">
        <v>864</v>
      </c>
      <c r="H2178" s="1">
        <v>324</v>
      </c>
      <c r="I2178" s="4">
        <v>1</v>
      </c>
      <c r="J2178" s="2" t="s">
        <v>67</v>
      </c>
      <c r="K2178" s="1">
        <f>Tabelle111[[#This Row],[Menge kg Nges]]/1000</f>
        <v>0.86399999999999999</v>
      </c>
      <c r="L2178" s="1">
        <f>Tabelle111[[#This Row],[Menge kg P2O5]]/1000</f>
        <v>0.32400000000000001</v>
      </c>
      <c r="M2178" s="1">
        <f>Tabelle111[[#This Row],[Menge t Nges]]/Tabelle111[[#This Row],[Anzahl Lieferscheine]]</f>
        <v>0.86399999999999999</v>
      </c>
      <c r="N2178" s="1">
        <f>Tabelle111[[#This Row],[Menge t P2O5]]/Tabelle111[[#This Row],[Anzahl Lieferscheine]]</f>
        <v>0.32400000000000001</v>
      </c>
    </row>
    <row r="2179" spans="1:14" x14ac:dyDescent="0.2">
      <c r="A2179" s="2" t="s">
        <v>47</v>
      </c>
      <c r="B2179" s="2" t="s">
        <v>47</v>
      </c>
      <c r="C2179" s="2" t="s">
        <v>6</v>
      </c>
      <c r="D2179" s="2" t="s">
        <v>7</v>
      </c>
      <c r="E2179" s="2" t="s">
        <v>8</v>
      </c>
      <c r="F2179" s="2" t="s">
        <v>61</v>
      </c>
      <c r="G2179" s="1">
        <v>20573.200000000004</v>
      </c>
      <c r="H2179" s="1">
        <v>6715.6599999999989</v>
      </c>
      <c r="I2179" s="4">
        <v>19</v>
      </c>
      <c r="J2179" s="2" t="s">
        <v>67</v>
      </c>
      <c r="K2179" s="1">
        <f>Tabelle111[[#This Row],[Menge kg Nges]]/1000</f>
        <v>20.573200000000003</v>
      </c>
      <c r="L2179" s="1">
        <f>Tabelle111[[#This Row],[Menge kg P2O5]]/1000</f>
        <v>6.7156599999999989</v>
      </c>
      <c r="M2179" s="1">
        <f>Tabelle111[[#This Row],[Menge t Nges]]/Tabelle111[[#This Row],[Anzahl Lieferscheine]]</f>
        <v>1.0828000000000002</v>
      </c>
      <c r="N2179" s="1">
        <f>Tabelle111[[#This Row],[Menge t P2O5]]/Tabelle111[[#This Row],[Anzahl Lieferscheine]]</f>
        <v>0.35345578947368417</v>
      </c>
    </row>
    <row r="2180" spans="1:14" x14ac:dyDescent="0.2">
      <c r="A2180" s="2" t="s">
        <v>47</v>
      </c>
      <c r="B2180" s="2" t="s">
        <v>47</v>
      </c>
      <c r="C2180" s="2" t="s">
        <v>6</v>
      </c>
      <c r="D2180" s="2" t="s">
        <v>7</v>
      </c>
      <c r="E2180" s="2" t="s">
        <v>9</v>
      </c>
      <c r="F2180" s="2" t="s">
        <v>61</v>
      </c>
      <c r="G2180" s="1">
        <v>31257.200000000001</v>
      </c>
      <c r="H2180" s="1">
        <v>13176.63</v>
      </c>
      <c r="I2180" s="4">
        <v>75</v>
      </c>
      <c r="J2180" s="2" t="s">
        <v>67</v>
      </c>
      <c r="K2180" s="1">
        <f>Tabelle111[[#This Row],[Menge kg Nges]]/1000</f>
        <v>31.257200000000001</v>
      </c>
      <c r="L2180" s="1">
        <f>Tabelle111[[#This Row],[Menge kg P2O5]]/1000</f>
        <v>13.176629999999999</v>
      </c>
      <c r="M2180" s="1">
        <f>Tabelle111[[#This Row],[Menge t Nges]]/Tabelle111[[#This Row],[Anzahl Lieferscheine]]</f>
        <v>0.41676266666666667</v>
      </c>
      <c r="N2180" s="1">
        <f>Tabelle111[[#This Row],[Menge t P2O5]]/Tabelle111[[#This Row],[Anzahl Lieferscheine]]</f>
        <v>0.17568839999999999</v>
      </c>
    </row>
    <row r="2181" spans="1:14" x14ac:dyDescent="0.2">
      <c r="A2181" s="2" t="s">
        <v>47</v>
      </c>
      <c r="B2181" s="2" t="s">
        <v>47</v>
      </c>
      <c r="C2181" s="2" t="s">
        <v>6</v>
      </c>
      <c r="D2181" s="2" t="s">
        <v>7</v>
      </c>
      <c r="E2181" s="2" t="s">
        <v>10</v>
      </c>
      <c r="F2181" s="2" t="s">
        <v>61</v>
      </c>
      <c r="G2181" s="1">
        <v>625.6</v>
      </c>
      <c r="H2181" s="1">
        <v>251.2</v>
      </c>
      <c r="I2181" s="4">
        <v>4</v>
      </c>
      <c r="J2181" s="2" t="s">
        <v>67</v>
      </c>
      <c r="K2181" s="1">
        <f>Tabelle111[[#This Row],[Menge kg Nges]]/1000</f>
        <v>0.62560000000000004</v>
      </c>
      <c r="L2181" s="1">
        <f>Tabelle111[[#This Row],[Menge kg P2O5]]/1000</f>
        <v>0.25119999999999998</v>
      </c>
      <c r="M2181" s="1">
        <f>Tabelle111[[#This Row],[Menge t Nges]]/Tabelle111[[#This Row],[Anzahl Lieferscheine]]</f>
        <v>0.15640000000000001</v>
      </c>
      <c r="N2181" s="1">
        <f>Tabelle111[[#This Row],[Menge t P2O5]]/Tabelle111[[#This Row],[Anzahl Lieferscheine]]</f>
        <v>6.2799999999999995E-2</v>
      </c>
    </row>
    <row r="2182" spans="1:14" x14ac:dyDescent="0.2">
      <c r="A2182" s="2" t="s">
        <v>47</v>
      </c>
      <c r="B2182" s="2" t="s">
        <v>47</v>
      </c>
      <c r="C2182" s="2" t="s">
        <v>6</v>
      </c>
      <c r="D2182" s="2" t="s">
        <v>7</v>
      </c>
      <c r="E2182" s="2" t="s">
        <v>11</v>
      </c>
      <c r="F2182" s="2" t="s">
        <v>61</v>
      </c>
      <c r="G2182" s="1">
        <v>20720.879999999997</v>
      </c>
      <c r="H2182" s="1">
        <v>10962.119999999999</v>
      </c>
      <c r="I2182" s="4">
        <v>13</v>
      </c>
      <c r="J2182" s="2" t="s">
        <v>67</v>
      </c>
      <c r="K2182" s="1">
        <f>Tabelle111[[#This Row],[Menge kg Nges]]/1000</f>
        <v>20.720879999999998</v>
      </c>
      <c r="L2182" s="1">
        <f>Tabelle111[[#This Row],[Menge kg P2O5]]/1000</f>
        <v>10.962119999999999</v>
      </c>
      <c r="M2182" s="1">
        <f>Tabelle111[[#This Row],[Menge t Nges]]/Tabelle111[[#This Row],[Anzahl Lieferscheine]]</f>
        <v>1.593913846153846</v>
      </c>
      <c r="N2182" s="1">
        <f>Tabelle111[[#This Row],[Menge t P2O5]]/Tabelle111[[#This Row],[Anzahl Lieferscheine]]</f>
        <v>0.84323999999999988</v>
      </c>
    </row>
    <row r="2183" spans="1:14" x14ac:dyDescent="0.2">
      <c r="A2183" s="2" t="s">
        <v>47</v>
      </c>
      <c r="B2183" s="2" t="s">
        <v>47</v>
      </c>
      <c r="C2183" s="2" t="s">
        <v>6</v>
      </c>
      <c r="D2183" s="2" t="s">
        <v>7</v>
      </c>
      <c r="E2183" s="2" t="s">
        <v>12</v>
      </c>
      <c r="F2183" s="2" t="s">
        <v>61</v>
      </c>
      <c r="G2183" s="1">
        <v>11902.580000000002</v>
      </c>
      <c r="H2183" s="1">
        <v>6270.7900000000009</v>
      </c>
      <c r="I2183" s="4">
        <v>56</v>
      </c>
      <c r="J2183" s="2" t="s">
        <v>67</v>
      </c>
      <c r="K2183" s="1">
        <f>Tabelle111[[#This Row],[Menge kg Nges]]/1000</f>
        <v>11.902580000000002</v>
      </c>
      <c r="L2183" s="1">
        <f>Tabelle111[[#This Row],[Menge kg P2O5]]/1000</f>
        <v>6.2707900000000008</v>
      </c>
      <c r="M2183" s="1">
        <f>Tabelle111[[#This Row],[Menge t Nges]]/Tabelle111[[#This Row],[Anzahl Lieferscheine]]</f>
        <v>0.21254607142857146</v>
      </c>
      <c r="N2183" s="1">
        <f>Tabelle111[[#This Row],[Menge t P2O5]]/Tabelle111[[#This Row],[Anzahl Lieferscheine]]</f>
        <v>0.11197839285714287</v>
      </c>
    </row>
    <row r="2184" spans="1:14" x14ac:dyDescent="0.2">
      <c r="A2184" s="2" t="s">
        <v>47</v>
      </c>
      <c r="B2184" s="2" t="s">
        <v>47</v>
      </c>
      <c r="C2184" s="2" t="s">
        <v>6</v>
      </c>
      <c r="D2184" s="2" t="s">
        <v>7</v>
      </c>
      <c r="E2184" s="2" t="s">
        <v>13</v>
      </c>
      <c r="F2184" s="2" t="s">
        <v>61</v>
      </c>
      <c r="G2184" s="1">
        <v>1278.4000000000001</v>
      </c>
      <c r="H2184" s="1">
        <v>870.40000000000009</v>
      </c>
      <c r="I2184" s="4">
        <v>2</v>
      </c>
      <c r="J2184" s="2" t="s">
        <v>67</v>
      </c>
      <c r="K2184" s="1">
        <f>Tabelle111[[#This Row],[Menge kg Nges]]/1000</f>
        <v>1.2784</v>
      </c>
      <c r="L2184" s="1">
        <f>Tabelle111[[#This Row],[Menge kg P2O5]]/1000</f>
        <v>0.87040000000000006</v>
      </c>
      <c r="M2184" s="1">
        <f>Tabelle111[[#This Row],[Menge t Nges]]/Tabelle111[[#This Row],[Anzahl Lieferscheine]]</f>
        <v>0.63919999999999999</v>
      </c>
      <c r="N2184" s="1">
        <f>Tabelle111[[#This Row],[Menge t P2O5]]/Tabelle111[[#This Row],[Anzahl Lieferscheine]]</f>
        <v>0.43520000000000003</v>
      </c>
    </row>
    <row r="2185" spans="1:14" x14ac:dyDescent="0.2">
      <c r="A2185" s="2" t="s">
        <v>47</v>
      </c>
      <c r="B2185" s="2" t="s">
        <v>47</v>
      </c>
      <c r="C2185" s="2" t="s">
        <v>6</v>
      </c>
      <c r="D2185" s="2" t="s">
        <v>7</v>
      </c>
      <c r="E2185" s="2" t="s">
        <v>14</v>
      </c>
      <c r="F2185" s="2" t="s">
        <v>61</v>
      </c>
      <c r="G2185" s="1">
        <v>6867</v>
      </c>
      <c r="H2185" s="1">
        <v>4488.5</v>
      </c>
      <c r="I2185" s="4">
        <v>14</v>
      </c>
      <c r="J2185" s="2" t="s">
        <v>67</v>
      </c>
      <c r="K2185" s="1">
        <f>Tabelle111[[#This Row],[Menge kg Nges]]/1000</f>
        <v>6.867</v>
      </c>
      <c r="L2185" s="1">
        <f>Tabelle111[[#This Row],[Menge kg P2O5]]/1000</f>
        <v>4.4885000000000002</v>
      </c>
      <c r="M2185" s="1">
        <f>Tabelle111[[#This Row],[Menge t Nges]]/Tabelle111[[#This Row],[Anzahl Lieferscheine]]</f>
        <v>0.49049999999999999</v>
      </c>
      <c r="N2185" s="1">
        <f>Tabelle111[[#This Row],[Menge t P2O5]]/Tabelle111[[#This Row],[Anzahl Lieferscheine]]</f>
        <v>0.32060714285714287</v>
      </c>
    </row>
    <row r="2186" spans="1:14" x14ac:dyDescent="0.2">
      <c r="A2186" s="2" t="s">
        <v>47</v>
      </c>
      <c r="B2186" s="2" t="s">
        <v>47</v>
      </c>
      <c r="C2186" s="2" t="s">
        <v>6</v>
      </c>
      <c r="D2186" s="2" t="s">
        <v>15</v>
      </c>
      <c r="E2186" s="2" t="s">
        <v>16</v>
      </c>
      <c r="F2186" s="2" t="s">
        <v>61</v>
      </c>
      <c r="G2186" s="1">
        <v>6916.7800000000007</v>
      </c>
      <c r="H2186" s="1">
        <v>6152.7699999999995</v>
      </c>
      <c r="I2186" s="4">
        <v>15</v>
      </c>
      <c r="J2186" s="2" t="s">
        <v>67</v>
      </c>
      <c r="K2186" s="1">
        <f>Tabelle111[[#This Row],[Menge kg Nges]]/1000</f>
        <v>6.916780000000001</v>
      </c>
      <c r="L2186" s="1">
        <f>Tabelle111[[#This Row],[Menge kg P2O5]]/1000</f>
        <v>6.1527699999999994</v>
      </c>
      <c r="M2186" s="1">
        <f>Tabelle111[[#This Row],[Menge t Nges]]/Tabelle111[[#This Row],[Anzahl Lieferscheine]]</f>
        <v>0.46111866666666673</v>
      </c>
      <c r="N2186" s="1">
        <f>Tabelle111[[#This Row],[Menge t P2O5]]/Tabelle111[[#This Row],[Anzahl Lieferscheine]]</f>
        <v>0.41018466666666664</v>
      </c>
    </row>
    <row r="2187" spans="1:14" x14ac:dyDescent="0.2">
      <c r="A2187" s="2" t="s">
        <v>47</v>
      </c>
      <c r="B2187" s="2" t="s">
        <v>47</v>
      </c>
      <c r="C2187" s="2" t="s">
        <v>6</v>
      </c>
      <c r="D2187" s="2" t="s">
        <v>15</v>
      </c>
      <c r="E2187" s="2" t="s">
        <v>17</v>
      </c>
      <c r="F2187" s="2" t="s">
        <v>61</v>
      </c>
      <c r="G2187" s="1">
        <v>106.53000000000002</v>
      </c>
      <c r="H2187" s="1">
        <v>46.230000000000011</v>
      </c>
      <c r="I2187" s="4">
        <v>12</v>
      </c>
      <c r="J2187" s="2" t="s">
        <v>67</v>
      </c>
      <c r="K2187" s="1">
        <f>Tabelle111[[#This Row],[Menge kg Nges]]/1000</f>
        <v>0.10653000000000001</v>
      </c>
      <c r="L2187" s="1">
        <f>Tabelle111[[#This Row],[Menge kg P2O5]]/1000</f>
        <v>4.6230000000000014E-2</v>
      </c>
      <c r="M2187" s="1">
        <f>Tabelle111[[#This Row],[Menge t Nges]]/Tabelle111[[#This Row],[Anzahl Lieferscheine]]</f>
        <v>8.8775000000000017E-3</v>
      </c>
      <c r="N2187" s="1">
        <f>Tabelle111[[#This Row],[Menge t P2O5]]/Tabelle111[[#This Row],[Anzahl Lieferscheine]]</f>
        <v>3.8525000000000013E-3</v>
      </c>
    </row>
    <row r="2188" spans="1:14" x14ac:dyDescent="0.2">
      <c r="A2188" s="2" t="s">
        <v>47</v>
      </c>
      <c r="B2188" s="2" t="s">
        <v>47</v>
      </c>
      <c r="C2188" s="2" t="s">
        <v>6</v>
      </c>
      <c r="D2188" s="2" t="s">
        <v>15</v>
      </c>
      <c r="E2188" s="2" t="s">
        <v>19</v>
      </c>
      <c r="F2188" s="2" t="s">
        <v>61</v>
      </c>
      <c r="G2188" s="1">
        <v>290.25</v>
      </c>
      <c r="H2188" s="1">
        <v>322.5</v>
      </c>
      <c r="I2188" s="4">
        <v>2</v>
      </c>
      <c r="J2188" s="2" t="s">
        <v>67</v>
      </c>
      <c r="K2188" s="1">
        <f>Tabelle111[[#This Row],[Menge kg Nges]]/1000</f>
        <v>0.29025000000000001</v>
      </c>
      <c r="L2188" s="1">
        <f>Tabelle111[[#This Row],[Menge kg P2O5]]/1000</f>
        <v>0.32250000000000001</v>
      </c>
      <c r="M2188" s="1">
        <f>Tabelle111[[#This Row],[Menge t Nges]]/Tabelle111[[#This Row],[Anzahl Lieferscheine]]</f>
        <v>0.145125</v>
      </c>
      <c r="N2188" s="1">
        <f>Tabelle111[[#This Row],[Menge t P2O5]]/Tabelle111[[#This Row],[Anzahl Lieferscheine]]</f>
        <v>0.16125</v>
      </c>
    </row>
    <row r="2189" spans="1:14" x14ac:dyDescent="0.2">
      <c r="A2189" s="2" t="s">
        <v>47</v>
      </c>
      <c r="B2189" s="2" t="s">
        <v>47</v>
      </c>
      <c r="C2189" s="2" t="s">
        <v>6</v>
      </c>
      <c r="D2189" s="2" t="s">
        <v>15</v>
      </c>
      <c r="E2189" s="2" t="s">
        <v>20</v>
      </c>
      <c r="F2189" s="2" t="s">
        <v>61</v>
      </c>
      <c r="G2189" s="1">
        <v>1075.0000000000002</v>
      </c>
      <c r="H2189" s="1">
        <v>711.25</v>
      </c>
      <c r="I2189" s="4">
        <v>26</v>
      </c>
      <c r="J2189" s="2" t="s">
        <v>67</v>
      </c>
      <c r="K2189" s="1">
        <f>Tabelle111[[#This Row],[Menge kg Nges]]/1000</f>
        <v>1.0750000000000002</v>
      </c>
      <c r="L2189" s="1">
        <f>Tabelle111[[#This Row],[Menge kg P2O5]]/1000</f>
        <v>0.71125000000000005</v>
      </c>
      <c r="M2189" s="1">
        <f>Tabelle111[[#This Row],[Menge t Nges]]/Tabelle111[[#This Row],[Anzahl Lieferscheine]]</f>
        <v>4.1346153846153852E-2</v>
      </c>
      <c r="N2189" s="1">
        <f>Tabelle111[[#This Row],[Menge t P2O5]]/Tabelle111[[#This Row],[Anzahl Lieferscheine]]</f>
        <v>2.7355769230769232E-2</v>
      </c>
    </row>
    <row r="2190" spans="1:14" x14ac:dyDescent="0.2">
      <c r="A2190" s="2" t="s">
        <v>47</v>
      </c>
      <c r="B2190" s="2" t="s">
        <v>47</v>
      </c>
      <c r="C2190" s="2" t="s">
        <v>6</v>
      </c>
      <c r="D2190" s="2" t="s">
        <v>15</v>
      </c>
      <c r="E2190" s="2" t="s">
        <v>21</v>
      </c>
      <c r="F2190" s="2" t="s">
        <v>61</v>
      </c>
      <c r="G2190" s="1">
        <v>1756.39</v>
      </c>
      <c r="H2190" s="1">
        <v>1010</v>
      </c>
      <c r="I2190" s="4">
        <v>1</v>
      </c>
      <c r="J2190" s="2" t="s">
        <v>67</v>
      </c>
      <c r="K2190" s="1">
        <f>Tabelle111[[#This Row],[Menge kg Nges]]/1000</f>
        <v>1.7563900000000001</v>
      </c>
      <c r="L2190" s="1">
        <f>Tabelle111[[#This Row],[Menge kg P2O5]]/1000</f>
        <v>1.01</v>
      </c>
      <c r="M2190" s="1">
        <f>Tabelle111[[#This Row],[Menge t Nges]]/Tabelle111[[#This Row],[Anzahl Lieferscheine]]</f>
        <v>1.7563900000000001</v>
      </c>
      <c r="N2190" s="1">
        <f>Tabelle111[[#This Row],[Menge t P2O5]]/Tabelle111[[#This Row],[Anzahl Lieferscheine]]</f>
        <v>1.01</v>
      </c>
    </row>
    <row r="2191" spans="1:14" x14ac:dyDescent="0.2">
      <c r="A2191" s="2" t="s">
        <v>47</v>
      </c>
      <c r="B2191" s="2" t="s">
        <v>47</v>
      </c>
      <c r="C2191" s="2" t="s">
        <v>6</v>
      </c>
      <c r="D2191" s="2" t="s">
        <v>15</v>
      </c>
      <c r="E2191" s="2" t="s">
        <v>9</v>
      </c>
      <c r="F2191" s="2" t="s">
        <v>61</v>
      </c>
      <c r="G2191" s="1">
        <v>6094.66</v>
      </c>
      <c r="H2191" s="1">
        <v>3430.9500000000003</v>
      </c>
      <c r="I2191" s="4">
        <v>28</v>
      </c>
      <c r="J2191" s="2" t="s">
        <v>67</v>
      </c>
      <c r="K2191" s="1">
        <f>Tabelle111[[#This Row],[Menge kg Nges]]/1000</f>
        <v>6.0946600000000002</v>
      </c>
      <c r="L2191" s="1">
        <f>Tabelle111[[#This Row],[Menge kg P2O5]]/1000</f>
        <v>3.4309500000000002</v>
      </c>
      <c r="M2191" s="1">
        <f>Tabelle111[[#This Row],[Menge t Nges]]/Tabelle111[[#This Row],[Anzahl Lieferscheine]]</f>
        <v>0.21766642857142857</v>
      </c>
      <c r="N2191" s="1">
        <f>Tabelle111[[#This Row],[Menge t P2O5]]/Tabelle111[[#This Row],[Anzahl Lieferscheine]]</f>
        <v>0.12253392857142857</v>
      </c>
    </row>
    <row r="2192" spans="1:14" x14ac:dyDescent="0.2">
      <c r="A2192" s="2" t="s">
        <v>47</v>
      </c>
      <c r="B2192" s="2" t="s">
        <v>47</v>
      </c>
      <c r="C2192" s="2" t="s">
        <v>6</v>
      </c>
      <c r="D2192" s="2" t="s">
        <v>15</v>
      </c>
      <c r="E2192" s="2" t="s">
        <v>10</v>
      </c>
      <c r="F2192" s="2" t="s">
        <v>61</v>
      </c>
      <c r="G2192" s="1">
        <v>121.5</v>
      </c>
      <c r="H2192" s="1">
        <v>51.9</v>
      </c>
      <c r="I2192" s="4">
        <v>1</v>
      </c>
      <c r="J2192" s="2" t="s">
        <v>67</v>
      </c>
      <c r="K2192" s="1">
        <f>Tabelle111[[#This Row],[Menge kg Nges]]/1000</f>
        <v>0.1215</v>
      </c>
      <c r="L2192" s="1">
        <f>Tabelle111[[#This Row],[Menge kg P2O5]]/1000</f>
        <v>5.1900000000000002E-2</v>
      </c>
      <c r="M2192" s="1">
        <f>Tabelle111[[#This Row],[Menge t Nges]]/Tabelle111[[#This Row],[Anzahl Lieferscheine]]</f>
        <v>0.1215</v>
      </c>
      <c r="N2192" s="1">
        <f>Tabelle111[[#This Row],[Menge t P2O5]]/Tabelle111[[#This Row],[Anzahl Lieferscheine]]</f>
        <v>5.1900000000000002E-2</v>
      </c>
    </row>
    <row r="2193" spans="1:14" x14ac:dyDescent="0.2">
      <c r="A2193" s="2" t="s">
        <v>47</v>
      </c>
      <c r="B2193" s="2" t="s">
        <v>47</v>
      </c>
      <c r="C2193" s="2" t="s">
        <v>6</v>
      </c>
      <c r="D2193" s="2" t="s">
        <v>15</v>
      </c>
      <c r="E2193" s="2" t="s">
        <v>23</v>
      </c>
      <c r="F2193" s="2" t="s">
        <v>61</v>
      </c>
      <c r="G2193" s="1">
        <v>1850</v>
      </c>
      <c r="H2193" s="1">
        <v>1126.3699999999999</v>
      </c>
      <c r="I2193" s="4">
        <v>2</v>
      </c>
      <c r="J2193" s="2" t="s">
        <v>67</v>
      </c>
      <c r="K2193" s="1">
        <f>Tabelle111[[#This Row],[Menge kg Nges]]/1000</f>
        <v>1.85</v>
      </c>
      <c r="L2193" s="1">
        <f>Tabelle111[[#This Row],[Menge kg P2O5]]/1000</f>
        <v>1.1263699999999999</v>
      </c>
      <c r="M2193" s="1">
        <f>Tabelle111[[#This Row],[Menge t Nges]]/Tabelle111[[#This Row],[Anzahl Lieferscheine]]</f>
        <v>0.92500000000000004</v>
      </c>
      <c r="N2193" s="1">
        <f>Tabelle111[[#This Row],[Menge t P2O5]]/Tabelle111[[#This Row],[Anzahl Lieferscheine]]</f>
        <v>0.56318499999999994</v>
      </c>
    </row>
    <row r="2194" spans="1:14" x14ac:dyDescent="0.2">
      <c r="A2194" s="2" t="s">
        <v>47</v>
      </c>
      <c r="B2194" s="2" t="s">
        <v>47</v>
      </c>
      <c r="C2194" s="2" t="s">
        <v>25</v>
      </c>
      <c r="D2194" s="2" t="s">
        <v>25</v>
      </c>
      <c r="E2194" s="2" t="s">
        <v>26</v>
      </c>
      <c r="F2194" s="2" t="s">
        <v>61</v>
      </c>
      <c r="G2194" s="1">
        <v>56441.19</v>
      </c>
      <c r="H2194" s="1">
        <v>20117.990000000002</v>
      </c>
      <c r="I2194" s="4">
        <v>82</v>
      </c>
      <c r="J2194" s="2" t="s">
        <v>67</v>
      </c>
      <c r="K2194" s="1">
        <f>Tabelle111[[#This Row],[Menge kg Nges]]/1000</f>
        <v>56.441189999999999</v>
      </c>
      <c r="L2194" s="1">
        <f>Tabelle111[[#This Row],[Menge kg P2O5]]/1000</f>
        <v>20.117990000000002</v>
      </c>
      <c r="M2194" s="1">
        <f>Tabelle111[[#This Row],[Menge t Nges]]/Tabelle111[[#This Row],[Anzahl Lieferscheine]]</f>
        <v>0.68830719512195115</v>
      </c>
      <c r="N2194" s="1">
        <f>Tabelle111[[#This Row],[Menge t P2O5]]/Tabelle111[[#This Row],[Anzahl Lieferscheine]]</f>
        <v>0.24534134146341466</v>
      </c>
    </row>
    <row r="2195" spans="1:14" x14ac:dyDescent="0.2">
      <c r="A2195" s="2" t="s">
        <v>47</v>
      </c>
      <c r="B2195" s="2" t="s">
        <v>37</v>
      </c>
      <c r="C2195" s="2" t="s">
        <v>6</v>
      </c>
      <c r="D2195" s="2" t="s">
        <v>15</v>
      </c>
      <c r="E2195" s="2" t="s">
        <v>8</v>
      </c>
      <c r="F2195" s="2" t="s">
        <v>61</v>
      </c>
      <c r="G2195" s="1">
        <v>141</v>
      </c>
      <c r="H2195" s="1">
        <v>213</v>
      </c>
      <c r="I2195" s="4">
        <v>1</v>
      </c>
      <c r="J2195" s="2" t="s">
        <v>67</v>
      </c>
      <c r="K2195" s="1">
        <f>Tabelle111[[#This Row],[Menge kg Nges]]/1000</f>
        <v>0.14099999999999999</v>
      </c>
      <c r="L2195" s="1">
        <f>Tabelle111[[#This Row],[Menge kg P2O5]]/1000</f>
        <v>0.21299999999999999</v>
      </c>
      <c r="M2195" s="1">
        <f>Tabelle111[[#This Row],[Menge t Nges]]/Tabelle111[[#This Row],[Anzahl Lieferscheine]]</f>
        <v>0.14099999999999999</v>
      </c>
      <c r="N2195" s="1">
        <f>Tabelle111[[#This Row],[Menge t P2O5]]/Tabelle111[[#This Row],[Anzahl Lieferscheine]]</f>
        <v>0.21299999999999999</v>
      </c>
    </row>
    <row r="2196" spans="1:14" x14ac:dyDescent="0.2">
      <c r="A2196" s="2" t="s">
        <v>47</v>
      </c>
      <c r="B2196" s="2" t="s">
        <v>42</v>
      </c>
      <c r="C2196" s="2" t="s">
        <v>6</v>
      </c>
      <c r="D2196" s="2" t="s">
        <v>7</v>
      </c>
      <c r="E2196" s="2" t="s">
        <v>8</v>
      </c>
      <c r="F2196" s="2" t="s">
        <v>61</v>
      </c>
      <c r="G2196" s="1">
        <v>8653.7699999999986</v>
      </c>
      <c r="H2196" s="1">
        <v>2827.17</v>
      </c>
      <c r="I2196" s="4">
        <v>26</v>
      </c>
      <c r="J2196" s="2" t="s">
        <v>67</v>
      </c>
      <c r="K2196" s="1">
        <f>Tabelle111[[#This Row],[Menge kg Nges]]/1000</f>
        <v>8.653769999999998</v>
      </c>
      <c r="L2196" s="1">
        <f>Tabelle111[[#This Row],[Menge kg P2O5]]/1000</f>
        <v>2.8271700000000002</v>
      </c>
      <c r="M2196" s="1">
        <f>Tabelle111[[#This Row],[Menge t Nges]]/Tabelle111[[#This Row],[Anzahl Lieferscheine]]</f>
        <v>0.33283730769230763</v>
      </c>
      <c r="N2196" s="1">
        <f>Tabelle111[[#This Row],[Menge t P2O5]]/Tabelle111[[#This Row],[Anzahl Lieferscheine]]</f>
        <v>0.1087373076923077</v>
      </c>
    </row>
    <row r="2197" spans="1:14" x14ac:dyDescent="0.2">
      <c r="A2197" s="2" t="s">
        <v>47</v>
      </c>
      <c r="B2197" s="2" t="s">
        <v>42</v>
      </c>
      <c r="C2197" s="2" t="s">
        <v>6</v>
      </c>
      <c r="D2197" s="2" t="s">
        <v>7</v>
      </c>
      <c r="E2197" s="2" t="s">
        <v>9</v>
      </c>
      <c r="F2197" s="2" t="s">
        <v>61</v>
      </c>
      <c r="G2197" s="1">
        <v>176.58</v>
      </c>
      <c r="H2197" s="1">
        <v>43.2</v>
      </c>
      <c r="I2197" s="4">
        <v>2</v>
      </c>
      <c r="J2197" s="2" t="s">
        <v>67</v>
      </c>
      <c r="K2197" s="1">
        <f>Tabelle111[[#This Row],[Menge kg Nges]]/1000</f>
        <v>0.17658000000000001</v>
      </c>
      <c r="L2197" s="1">
        <f>Tabelle111[[#This Row],[Menge kg P2O5]]/1000</f>
        <v>4.3200000000000002E-2</v>
      </c>
      <c r="M2197" s="1">
        <f>Tabelle111[[#This Row],[Menge t Nges]]/Tabelle111[[#This Row],[Anzahl Lieferscheine]]</f>
        <v>8.8290000000000007E-2</v>
      </c>
      <c r="N2197" s="1">
        <f>Tabelle111[[#This Row],[Menge t P2O5]]/Tabelle111[[#This Row],[Anzahl Lieferscheine]]</f>
        <v>2.1600000000000001E-2</v>
      </c>
    </row>
    <row r="2198" spans="1:14" x14ac:dyDescent="0.2">
      <c r="A2198" s="2" t="s">
        <v>47</v>
      </c>
      <c r="B2198" s="2" t="s">
        <v>42</v>
      </c>
      <c r="C2198" s="2" t="s">
        <v>6</v>
      </c>
      <c r="D2198" s="2" t="s">
        <v>15</v>
      </c>
      <c r="E2198" s="2" t="s">
        <v>20</v>
      </c>
      <c r="F2198" s="2" t="s">
        <v>61</v>
      </c>
      <c r="G2198" s="1">
        <v>114.4</v>
      </c>
      <c r="H2198" s="1">
        <v>65</v>
      </c>
      <c r="I2198" s="4">
        <v>1</v>
      </c>
      <c r="J2198" s="2" t="s">
        <v>67</v>
      </c>
      <c r="K2198" s="1">
        <f>Tabelle111[[#This Row],[Menge kg Nges]]/1000</f>
        <v>0.1144</v>
      </c>
      <c r="L2198" s="1">
        <f>Tabelle111[[#This Row],[Menge kg P2O5]]/1000</f>
        <v>6.5000000000000002E-2</v>
      </c>
      <c r="M2198" s="1">
        <f>Tabelle111[[#This Row],[Menge t Nges]]/Tabelle111[[#This Row],[Anzahl Lieferscheine]]</f>
        <v>0.1144</v>
      </c>
      <c r="N2198" s="1">
        <f>Tabelle111[[#This Row],[Menge t P2O5]]/Tabelle111[[#This Row],[Anzahl Lieferscheine]]</f>
        <v>6.5000000000000002E-2</v>
      </c>
    </row>
    <row r="2199" spans="1:14" x14ac:dyDescent="0.2">
      <c r="A2199" s="2" t="s">
        <v>47</v>
      </c>
      <c r="B2199" s="2" t="s">
        <v>42</v>
      </c>
      <c r="C2199" s="2" t="s">
        <v>25</v>
      </c>
      <c r="D2199" s="2" t="s">
        <v>25</v>
      </c>
      <c r="E2199" s="2" t="s">
        <v>26</v>
      </c>
      <c r="F2199" s="2" t="s">
        <v>61</v>
      </c>
      <c r="G2199" s="1">
        <v>4364.5499999999993</v>
      </c>
      <c r="H2199" s="1">
        <v>1073.25</v>
      </c>
      <c r="I2199" s="4">
        <v>21</v>
      </c>
      <c r="J2199" s="2" t="s">
        <v>67</v>
      </c>
      <c r="K2199" s="1">
        <f>Tabelle111[[#This Row],[Menge kg Nges]]/1000</f>
        <v>4.3645499999999995</v>
      </c>
      <c r="L2199" s="1">
        <f>Tabelle111[[#This Row],[Menge kg P2O5]]/1000</f>
        <v>1.07325</v>
      </c>
      <c r="M2199" s="1">
        <f>Tabelle111[[#This Row],[Menge t Nges]]/Tabelle111[[#This Row],[Anzahl Lieferscheine]]</f>
        <v>0.20783571428571426</v>
      </c>
      <c r="N2199" s="1">
        <f>Tabelle111[[#This Row],[Menge t P2O5]]/Tabelle111[[#This Row],[Anzahl Lieferscheine]]</f>
        <v>5.1107142857142858E-2</v>
      </c>
    </row>
    <row r="2200" spans="1:14" x14ac:dyDescent="0.2">
      <c r="A2200" s="2" t="s">
        <v>46</v>
      </c>
      <c r="B2200" s="2" t="s">
        <v>46</v>
      </c>
      <c r="C2200" s="2" t="s">
        <v>6</v>
      </c>
      <c r="D2200" s="2" t="s">
        <v>7</v>
      </c>
      <c r="E2200" s="2" t="s">
        <v>8</v>
      </c>
      <c r="F2200" s="2" t="s">
        <v>61</v>
      </c>
      <c r="G2200" s="1">
        <v>76822.409999999974</v>
      </c>
      <c r="H2200" s="1">
        <v>25065.130000000008</v>
      </c>
      <c r="I2200" s="4">
        <v>61</v>
      </c>
      <c r="J2200" s="2" t="s">
        <v>67</v>
      </c>
      <c r="K2200" s="1">
        <f>Tabelle111[[#This Row],[Menge kg Nges]]/1000</f>
        <v>76.822409999999977</v>
      </c>
      <c r="L2200" s="1">
        <f>Tabelle111[[#This Row],[Menge kg P2O5]]/1000</f>
        <v>25.065130000000007</v>
      </c>
      <c r="M2200" s="1">
        <f>Tabelle111[[#This Row],[Menge t Nges]]/Tabelle111[[#This Row],[Anzahl Lieferscheine]]</f>
        <v>1.2593837704918029</v>
      </c>
      <c r="N2200" s="1">
        <f>Tabelle111[[#This Row],[Menge t P2O5]]/Tabelle111[[#This Row],[Anzahl Lieferscheine]]</f>
        <v>0.41090377049180338</v>
      </c>
    </row>
    <row r="2201" spans="1:14" x14ac:dyDescent="0.2">
      <c r="A2201" s="2" t="s">
        <v>46</v>
      </c>
      <c r="B2201" s="2" t="s">
        <v>46</v>
      </c>
      <c r="C2201" s="2" t="s">
        <v>6</v>
      </c>
      <c r="D2201" s="2" t="s">
        <v>7</v>
      </c>
      <c r="E2201" s="2" t="s">
        <v>9</v>
      </c>
      <c r="F2201" s="2" t="s">
        <v>61</v>
      </c>
      <c r="G2201" s="1">
        <v>52768.42</v>
      </c>
      <c r="H2201" s="1">
        <v>21351.030000000002</v>
      </c>
      <c r="I2201" s="4">
        <v>194</v>
      </c>
      <c r="J2201" s="2" t="s">
        <v>67</v>
      </c>
      <c r="K2201" s="1">
        <f>Tabelle111[[#This Row],[Menge kg Nges]]/1000</f>
        <v>52.768419999999999</v>
      </c>
      <c r="L2201" s="1">
        <f>Tabelle111[[#This Row],[Menge kg P2O5]]/1000</f>
        <v>21.351030000000002</v>
      </c>
      <c r="M2201" s="1">
        <f>Tabelle111[[#This Row],[Menge t Nges]]/Tabelle111[[#This Row],[Anzahl Lieferscheine]]</f>
        <v>0.27200216494845358</v>
      </c>
      <c r="N2201" s="1">
        <f>Tabelle111[[#This Row],[Menge t P2O5]]/Tabelle111[[#This Row],[Anzahl Lieferscheine]]</f>
        <v>0.11005685567010311</v>
      </c>
    </row>
    <row r="2202" spans="1:14" x14ac:dyDescent="0.2">
      <c r="A2202" s="2" t="s">
        <v>46</v>
      </c>
      <c r="B2202" s="2" t="s">
        <v>46</v>
      </c>
      <c r="C2202" s="2" t="s">
        <v>6</v>
      </c>
      <c r="D2202" s="2" t="s">
        <v>7</v>
      </c>
      <c r="E2202" s="2" t="s">
        <v>50</v>
      </c>
      <c r="F2202" s="2" t="s">
        <v>61</v>
      </c>
      <c r="G2202" s="1">
        <v>440</v>
      </c>
      <c r="H2202" s="1">
        <v>180</v>
      </c>
      <c r="I2202" s="4">
        <v>1</v>
      </c>
      <c r="J2202" s="2" t="s">
        <v>67</v>
      </c>
      <c r="K2202" s="1">
        <f>Tabelle111[[#This Row],[Menge kg Nges]]/1000</f>
        <v>0.44</v>
      </c>
      <c r="L2202" s="1">
        <f>Tabelle111[[#This Row],[Menge kg P2O5]]/1000</f>
        <v>0.18</v>
      </c>
      <c r="M2202" s="1">
        <f>Tabelle111[[#This Row],[Menge t Nges]]/Tabelle111[[#This Row],[Anzahl Lieferscheine]]</f>
        <v>0.44</v>
      </c>
      <c r="N2202" s="1">
        <f>Tabelle111[[#This Row],[Menge t P2O5]]/Tabelle111[[#This Row],[Anzahl Lieferscheine]]</f>
        <v>0.18</v>
      </c>
    </row>
    <row r="2203" spans="1:14" x14ac:dyDescent="0.2">
      <c r="A2203" s="2" t="s">
        <v>46</v>
      </c>
      <c r="B2203" s="2" t="s">
        <v>46</v>
      </c>
      <c r="C2203" s="2" t="s">
        <v>6</v>
      </c>
      <c r="D2203" s="2" t="s">
        <v>7</v>
      </c>
      <c r="E2203" s="2" t="s">
        <v>10</v>
      </c>
      <c r="F2203" s="2" t="s">
        <v>61</v>
      </c>
      <c r="G2203" s="1">
        <v>5601</v>
      </c>
      <c r="H2203" s="1">
        <v>2571.5</v>
      </c>
      <c r="I2203" s="4">
        <v>4</v>
      </c>
      <c r="J2203" s="2" t="s">
        <v>67</v>
      </c>
      <c r="K2203" s="1">
        <f>Tabelle111[[#This Row],[Menge kg Nges]]/1000</f>
        <v>5.601</v>
      </c>
      <c r="L2203" s="1">
        <f>Tabelle111[[#This Row],[Menge kg P2O5]]/1000</f>
        <v>2.5714999999999999</v>
      </c>
      <c r="M2203" s="1">
        <f>Tabelle111[[#This Row],[Menge t Nges]]/Tabelle111[[#This Row],[Anzahl Lieferscheine]]</f>
        <v>1.40025</v>
      </c>
      <c r="N2203" s="1">
        <f>Tabelle111[[#This Row],[Menge t P2O5]]/Tabelle111[[#This Row],[Anzahl Lieferscheine]]</f>
        <v>0.64287499999999997</v>
      </c>
    </row>
    <row r="2204" spans="1:14" x14ac:dyDescent="0.2">
      <c r="A2204" s="2" t="s">
        <v>46</v>
      </c>
      <c r="B2204" s="2" t="s">
        <v>46</v>
      </c>
      <c r="C2204" s="2" t="s">
        <v>6</v>
      </c>
      <c r="D2204" s="2" t="s">
        <v>7</v>
      </c>
      <c r="E2204" s="2" t="s">
        <v>11</v>
      </c>
      <c r="F2204" s="2" t="s">
        <v>61</v>
      </c>
      <c r="G2204" s="1">
        <v>16066.33</v>
      </c>
      <c r="H2204" s="1">
        <v>8130.53</v>
      </c>
      <c r="I2204" s="4">
        <v>17</v>
      </c>
      <c r="J2204" s="2" t="s">
        <v>67</v>
      </c>
      <c r="K2204" s="1">
        <f>Tabelle111[[#This Row],[Menge kg Nges]]/1000</f>
        <v>16.066330000000001</v>
      </c>
      <c r="L2204" s="1">
        <f>Tabelle111[[#This Row],[Menge kg P2O5]]/1000</f>
        <v>8.1305300000000003</v>
      </c>
      <c r="M2204" s="1">
        <f>Tabelle111[[#This Row],[Menge t Nges]]/Tabelle111[[#This Row],[Anzahl Lieferscheine]]</f>
        <v>0.94507823529411772</v>
      </c>
      <c r="N2204" s="1">
        <f>Tabelle111[[#This Row],[Menge t P2O5]]/Tabelle111[[#This Row],[Anzahl Lieferscheine]]</f>
        <v>0.47826647058823529</v>
      </c>
    </row>
    <row r="2205" spans="1:14" x14ac:dyDescent="0.2">
      <c r="A2205" s="2" t="s">
        <v>46</v>
      </c>
      <c r="B2205" s="2" t="s">
        <v>46</v>
      </c>
      <c r="C2205" s="2" t="s">
        <v>6</v>
      </c>
      <c r="D2205" s="2" t="s">
        <v>7</v>
      </c>
      <c r="E2205" s="2" t="s">
        <v>12</v>
      </c>
      <c r="F2205" s="2" t="s">
        <v>61</v>
      </c>
      <c r="G2205" s="1">
        <v>897</v>
      </c>
      <c r="H2205" s="1">
        <v>381</v>
      </c>
      <c r="I2205" s="4">
        <v>2</v>
      </c>
      <c r="J2205" s="2" t="s">
        <v>67</v>
      </c>
      <c r="K2205" s="1">
        <f>Tabelle111[[#This Row],[Menge kg Nges]]/1000</f>
        <v>0.89700000000000002</v>
      </c>
      <c r="L2205" s="1">
        <f>Tabelle111[[#This Row],[Menge kg P2O5]]/1000</f>
        <v>0.38100000000000001</v>
      </c>
      <c r="M2205" s="1">
        <f>Tabelle111[[#This Row],[Menge t Nges]]/Tabelle111[[#This Row],[Anzahl Lieferscheine]]</f>
        <v>0.44850000000000001</v>
      </c>
      <c r="N2205" s="1">
        <f>Tabelle111[[#This Row],[Menge t P2O5]]/Tabelle111[[#This Row],[Anzahl Lieferscheine]]</f>
        <v>0.1905</v>
      </c>
    </row>
    <row r="2206" spans="1:14" x14ac:dyDescent="0.2">
      <c r="A2206" s="2" t="s">
        <v>46</v>
      </c>
      <c r="B2206" s="2" t="s">
        <v>46</v>
      </c>
      <c r="C2206" s="2" t="s">
        <v>6</v>
      </c>
      <c r="D2206" s="2" t="s">
        <v>7</v>
      </c>
      <c r="E2206" s="2" t="s">
        <v>13</v>
      </c>
      <c r="F2206" s="2" t="s">
        <v>61</v>
      </c>
      <c r="G2206" s="1">
        <v>3245.5</v>
      </c>
      <c r="H2206" s="1">
        <v>1800.5</v>
      </c>
      <c r="I2206" s="4">
        <v>8</v>
      </c>
      <c r="J2206" s="2" t="s">
        <v>67</v>
      </c>
      <c r="K2206" s="1">
        <f>Tabelle111[[#This Row],[Menge kg Nges]]/1000</f>
        <v>3.2454999999999998</v>
      </c>
      <c r="L2206" s="1">
        <f>Tabelle111[[#This Row],[Menge kg P2O5]]/1000</f>
        <v>1.8005</v>
      </c>
      <c r="M2206" s="1">
        <f>Tabelle111[[#This Row],[Menge t Nges]]/Tabelle111[[#This Row],[Anzahl Lieferscheine]]</f>
        <v>0.40568749999999998</v>
      </c>
      <c r="N2206" s="1">
        <f>Tabelle111[[#This Row],[Menge t P2O5]]/Tabelle111[[#This Row],[Anzahl Lieferscheine]]</f>
        <v>0.2250625</v>
      </c>
    </row>
    <row r="2207" spans="1:14" x14ac:dyDescent="0.2">
      <c r="A2207" s="2" t="s">
        <v>46</v>
      </c>
      <c r="B2207" s="2" t="s">
        <v>46</v>
      </c>
      <c r="C2207" s="2" t="s">
        <v>6</v>
      </c>
      <c r="D2207" s="2" t="s">
        <v>15</v>
      </c>
      <c r="E2207" s="2" t="s">
        <v>8</v>
      </c>
      <c r="F2207" s="2" t="s">
        <v>61</v>
      </c>
      <c r="G2207" s="1">
        <v>519.75</v>
      </c>
      <c r="H2207" s="1">
        <v>244.75</v>
      </c>
      <c r="I2207" s="4">
        <v>2</v>
      </c>
      <c r="J2207" s="2" t="s">
        <v>67</v>
      </c>
      <c r="K2207" s="1">
        <f>Tabelle111[[#This Row],[Menge kg Nges]]/1000</f>
        <v>0.51975000000000005</v>
      </c>
      <c r="L2207" s="1">
        <f>Tabelle111[[#This Row],[Menge kg P2O5]]/1000</f>
        <v>0.24475</v>
      </c>
      <c r="M2207" s="1">
        <f>Tabelle111[[#This Row],[Menge t Nges]]/Tabelle111[[#This Row],[Anzahl Lieferscheine]]</f>
        <v>0.25987500000000002</v>
      </c>
      <c r="N2207" s="1">
        <f>Tabelle111[[#This Row],[Menge t P2O5]]/Tabelle111[[#This Row],[Anzahl Lieferscheine]]</f>
        <v>0.122375</v>
      </c>
    </row>
    <row r="2208" spans="1:14" x14ac:dyDescent="0.2">
      <c r="A2208" s="2" t="s">
        <v>46</v>
      </c>
      <c r="B2208" s="2" t="s">
        <v>46</v>
      </c>
      <c r="C2208" s="2" t="s">
        <v>6</v>
      </c>
      <c r="D2208" s="2" t="s">
        <v>15</v>
      </c>
      <c r="E2208" s="2" t="s">
        <v>17</v>
      </c>
      <c r="F2208" s="2" t="s">
        <v>61</v>
      </c>
      <c r="G2208" s="1">
        <v>477</v>
      </c>
      <c r="H2208" s="1">
        <v>207</v>
      </c>
      <c r="I2208" s="4">
        <v>1</v>
      </c>
      <c r="J2208" s="2" t="s">
        <v>67</v>
      </c>
      <c r="K2208" s="1">
        <f>Tabelle111[[#This Row],[Menge kg Nges]]/1000</f>
        <v>0.47699999999999998</v>
      </c>
      <c r="L2208" s="1">
        <f>Tabelle111[[#This Row],[Menge kg P2O5]]/1000</f>
        <v>0.20699999999999999</v>
      </c>
      <c r="M2208" s="1">
        <f>Tabelle111[[#This Row],[Menge t Nges]]/Tabelle111[[#This Row],[Anzahl Lieferscheine]]</f>
        <v>0.47699999999999998</v>
      </c>
      <c r="N2208" s="1">
        <f>Tabelle111[[#This Row],[Menge t P2O5]]/Tabelle111[[#This Row],[Anzahl Lieferscheine]]</f>
        <v>0.20699999999999999</v>
      </c>
    </row>
    <row r="2209" spans="1:14" x14ac:dyDescent="0.2">
      <c r="A2209" s="2" t="s">
        <v>46</v>
      </c>
      <c r="B2209" s="2" t="s">
        <v>46</v>
      </c>
      <c r="C2209" s="2" t="s">
        <v>6</v>
      </c>
      <c r="D2209" s="2" t="s">
        <v>15</v>
      </c>
      <c r="E2209" s="2" t="s">
        <v>18</v>
      </c>
      <c r="F2209" s="2" t="s">
        <v>61</v>
      </c>
      <c r="G2209" s="1">
        <v>1350.5</v>
      </c>
      <c r="H2209" s="1">
        <v>879</v>
      </c>
      <c r="I2209" s="4">
        <v>3</v>
      </c>
      <c r="J2209" s="2" t="s">
        <v>67</v>
      </c>
      <c r="K2209" s="1">
        <f>Tabelle111[[#This Row],[Menge kg Nges]]/1000</f>
        <v>1.3505</v>
      </c>
      <c r="L2209" s="1">
        <f>Tabelle111[[#This Row],[Menge kg P2O5]]/1000</f>
        <v>0.879</v>
      </c>
      <c r="M2209" s="1">
        <f>Tabelle111[[#This Row],[Menge t Nges]]/Tabelle111[[#This Row],[Anzahl Lieferscheine]]</f>
        <v>0.45016666666666666</v>
      </c>
      <c r="N2209" s="1">
        <f>Tabelle111[[#This Row],[Menge t P2O5]]/Tabelle111[[#This Row],[Anzahl Lieferscheine]]</f>
        <v>0.29299999999999998</v>
      </c>
    </row>
    <row r="2210" spans="1:14" x14ac:dyDescent="0.2">
      <c r="A2210" s="2" t="s">
        <v>46</v>
      </c>
      <c r="B2210" s="2" t="s">
        <v>46</v>
      </c>
      <c r="C2210" s="2" t="s">
        <v>6</v>
      </c>
      <c r="D2210" s="2" t="s">
        <v>15</v>
      </c>
      <c r="E2210" s="2" t="s">
        <v>20</v>
      </c>
      <c r="F2210" s="2" t="s">
        <v>61</v>
      </c>
      <c r="G2210" s="1">
        <v>2006.22</v>
      </c>
      <c r="H2210" s="1">
        <v>1192.55</v>
      </c>
      <c r="I2210" s="4">
        <v>11</v>
      </c>
      <c r="J2210" s="2" t="s">
        <v>67</v>
      </c>
      <c r="K2210" s="1">
        <f>Tabelle111[[#This Row],[Menge kg Nges]]/1000</f>
        <v>2.0062199999999999</v>
      </c>
      <c r="L2210" s="1">
        <f>Tabelle111[[#This Row],[Menge kg P2O5]]/1000</f>
        <v>1.19255</v>
      </c>
      <c r="M2210" s="1">
        <f>Tabelle111[[#This Row],[Menge t Nges]]/Tabelle111[[#This Row],[Anzahl Lieferscheine]]</f>
        <v>0.18238363636363636</v>
      </c>
      <c r="N2210" s="1">
        <f>Tabelle111[[#This Row],[Menge t P2O5]]/Tabelle111[[#This Row],[Anzahl Lieferscheine]]</f>
        <v>0.10841363636363636</v>
      </c>
    </row>
    <row r="2211" spans="1:14" x14ac:dyDescent="0.2">
      <c r="A2211" s="2" t="s">
        <v>46</v>
      </c>
      <c r="B2211" s="2" t="s">
        <v>46</v>
      </c>
      <c r="C2211" s="2" t="s">
        <v>6</v>
      </c>
      <c r="D2211" s="2" t="s">
        <v>15</v>
      </c>
      <c r="E2211" s="2" t="s">
        <v>21</v>
      </c>
      <c r="F2211" s="2" t="s">
        <v>61</v>
      </c>
      <c r="G2211" s="1">
        <v>1598.4</v>
      </c>
      <c r="H2211" s="1">
        <v>937.5</v>
      </c>
      <c r="I2211" s="4">
        <v>3</v>
      </c>
      <c r="J2211" s="2" t="s">
        <v>67</v>
      </c>
      <c r="K2211" s="1">
        <f>Tabelle111[[#This Row],[Menge kg Nges]]/1000</f>
        <v>1.5984</v>
      </c>
      <c r="L2211" s="1">
        <f>Tabelle111[[#This Row],[Menge kg P2O5]]/1000</f>
        <v>0.9375</v>
      </c>
      <c r="M2211" s="1">
        <f>Tabelle111[[#This Row],[Menge t Nges]]/Tabelle111[[#This Row],[Anzahl Lieferscheine]]</f>
        <v>0.53280000000000005</v>
      </c>
      <c r="N2211" s="1">
        <f>Tabelle111[[#This Row],[Menge t P2O5]]/Tabelle111[[#This Row],[Anzahl Lieferscheine]]</f>
        <v>0.3125</v>
      </c>
    </row>
    <row r="2212" spans="1:14" x14ac:dyDescent="0.2">
      <c r="A2212" s="2" t="s">
        <v>46</v>
      </c>
      <c r="B2212" s="2" t="s">
        <v>46</v>
      </c>
      <c r="C2212" s="2" t="s">
        <v>6</v>
      </c>
      <c r="D2212" s="2" t="s">
        <v>15</v>
      </c>
      <c r="E2212" s="2" t="s">
        <v>9</v>
      </c>
      <c r="F2212" s="2" t="s">
        <v>61</v>
      </c>
      <c r="G2212" s="1">
        <v>7335.27</v>
      </c>
      <c r="H2212" s="1">
        <v>5267.1200000000008</v>
      </c>
      <c r="I2212" s="4">
        <v>35</v>
      </c>
      <c r="J2212" s="2" t="s">
        <v>67</v>
      </c>
      <c r="K2212" s="1">
        <f>Tabelle111[[#This Row],[Menge kg Nges]]/1000</f>
        <v>7.3352700000000004</v>
      </c>
      <c r="L2212" s="1">
        <f>Tabelle111[[#This Row],[Menge kg P2O5]]/1000</f>
        <v>5.2671200000000011</v>
      </c>
      <c r="M2212" s="1">
        <f>Tabelle111[[#This Row],[Menge t Nges]]/Tabelle111[[#This Row],[Anzahl Lieferscheine]]</f>
        <v>0.20957914285714288</v>
      </c>
      <c r="N2212" s="1">
        <f>Tabelle111[[#This Row],[Menge t P2O5]]/Tabelle111[[#This Row],[Anzahl Lieferscheine]]</f>
        <v>0.15048914285714288</v>
      </c>
    </row>
    <row r="2213" spans="1:14" x14ac:dyDescent="0.2">
      <c r="A2213" s="2" t="s">
        <v>46</v>
      </c>
      <c r="B2213" s="2" t="s">
        <v>46</v>
      </c>
      <c r="C2213" s="2" t="s">
        <v>6</v>
      </c>
      <c r="D2213" s="2" t="s">
        <v>15</v>
      </c>
      <c r="E2213" s="2" t="s">
        <v>10</v>
      </c>
      <c r="F2213" s="2" t="s">
        <v>61</v>
      </c>
      <c r="G2213" s="1">
        <v>24.3</v>
      </c>
      <c r="H2213" s="1">
        <v>10.38</v>
      </c>
      <c r="I2213" s="4">
        <v>1</v>
      </c>
      <c r="J2213" s="2" t="s">
        <v>67</v>
      </c>
      <c r="K2213" s="1">
        <f>Tabelle111[[#This Row],[Menge kg Nges]]/1000</f>
        <v>2.4300000000000002E-2</v>
      </c>
      <c r="L2213" s="1">
        <f>Tabelle111[[#This Row],[Menge kg P2O5]]/1000</f>
        <v>1.038E-2</v>
      </c>
      <c r="M2213" s="1">
        <f>Tabelle111[[#This Row],[Menge t Nges]]/Tabelle111[[#This Row],[Anzahl Lieferscheine]]</f>
        <v>2.4300000000000002E-2</v>
      </c>
      <c r="N2213" s="1">
        <f>Tabelle111[[#This Row],[Menge t P2O5]]/Tabelle111[[#This Row],[Anzahl Lieferscheine]]</f>
        <v>1.038E-2</v>
      </c>
    </row>
    <row r="2214" spans="1:14" x14ac:dyDescent="0.2">
      <c r="A2214" s="2" t="s">
        <v>46</v>
      </c>
      <c r="B2214" s="2" t="s">
        <v>46</v>
      </c>
      <c r="C2214" s="2" t="s">
        <v>25</v>
      </c>
      <c r="D2214" s="2" t="s">
        <v>25</v>
      </c>
      <c r="E2214" s="2" t="s">
        <v>26</v>
      </c>
      <c r="F2214" s="2" t="s">
        <v>61</v>
      </c>
      <c r="G2214" s="1">
        <v>13378.580000000002</v>
      </c>
      <c r="H2214" s="1">
        <v>5420.1399999999994</v>
      </c>
      <c r="I2214" s="4">
        <v>13</v>
      </c>
      <c r="J2214" s="2" t="s">
        <v>67</v>
      </c>
      <c r="K2214" s="1">
        <f>Tabelle111[[#This Row],[Menge kg Nges]]/1000</f>
        <v>13.378580000000001</v>
      </c>
      <c r="L2214" s="1">
        <f>Tabelle111[[#This Row],[Menge kg P2O5]]/1000</f>
        <v>5.4201399999999991</v>
      </c>
      <c r="M2214" s="1">
        <f>Tabelle111[[#This Row],[Menge t Nges]]/Tabelle111[[#This Row],[Anzahl Lieferscheine]]</f>
        <v>1.0291215384615386</v>
      </c>
      <c r="N2214" s="1">
        <f>Tabelle111[[#This Row],[Menge t P2O5]]/Tabelle111[[#This Row],[Anzahl Lieferscheine]]</f>
        <v>0.4169338461538461</v>
      </c>
    </row>
    <row r="2215" spans="1:14" x14ac:dyDescent="0.2">
      <c r="A2215" s="2" t="s">
        <v>46</v>
      </c>
      <c r="B2215" s="2" t="s">
        <v>45</v>
      </c>
      <c r="C2215" s="2" t="s">
        <v>6</v>
      </c>
      <c r="D2215" s="2" t="s">
        <v>7</v>
      </c>
      <c r="E2215" s="2" t="s">
        <v>12</v>
      </c>
      <c r="F2215" s="2" t="s">
        <v>61</v>
      </c>
      <c r="G2215" s="1">
        <v>600</v>
      </c>
      <c r="H2215" s="1">
        <v>380</v>
      </c>
      <c r="I2215" s="4">
        <v>2</v>
      </c>
      <c r="J2215" s="2" t="s">
        <v>67</v>
      </c>
      <c r="K2215" s="1">
        <f>Tabelle111[[#This Row],[Menge kg Nges]]/1000</f>
        <v>0.6</v>
      </c>
      <c r="L2215" s="1">
        <f>Tabelle111[[#This Row],[Menge kg P2O5]]/1000</f>
        <v>0.38</v>
      </c>
      <c r="M2215" s="1">
        <f>Tabelle111[[#This Row],[Menge t Nges]]/Tabelle111[[#This Row],[Anzahl Lieferscheine]]</f>
        <v>0.3</v>
      </c>
      <c r="N2215" s="1">
        <f>Tabelle111[[#This Row],[Menge t P2O5]]/Tabelle111[[#This Row],[Anzahl Lieferscheine]]</f>
        <v>0.19</v>
      </c>
    </row>
    <row r="2216" spans="1:14" x14ac:dyDescent="0.2">
      <c r="A2216" s="2" t="s">
        <v>34</v>
      </c>
      <c r="B2216" s="2" t="s">
        <v>5</v>
      </c>
      <c r="C2216" s="2" t="s">
        <v>6</v>
      </c>
      <c r="D2216" s="2" t="s">
        <v>30</v>
      </c>
      <c r="E2216" s="2" t="s">
        <v>26</v>
      </c>
      <c r="F2216" s="2" t="s">
        <v>61</v>
      </c>
      <c r="G2216" s="1">
        <v>1764.9900000000002</v>
      </c>
      <c r="H2216" s="1">
        <v>960.61</v>
      </c>
      <c r="I2216" s="4">
        <v>5</v>
      </c>
      <c r="J2216" s="2" t="s">
        <v>67</v>
      </c>
      <c r="K2216" s="1">
        <f>Tabelle111[[#This Row],[Menge kg Nges]]/1000</f>
        <v>1.7649900000000003</v>
      </c>
      <c r="L2216" s="1">
        <f>Tabelle111[[#This Row],[Menge kg P2O5]]/1000</f>
        <v>0.96060999999999996</v>
      </c>
      <c r="M2216" s="1">
        <f>Tabelle111[[#This Row],[Menge t Nges]]/Tabelle111[[#This Row],[Anzahl Lieferscheine]]</f>
        <v>0.35299800000000003</v>
      </c>
      <c r="N2216" s="1">
        <f>Tabelle111[[#This Row],[Menge t P2O5]]/Tabelle111[[#This Row],[Anzahl Lieferscheine]]</f>
        <v>0.19212199999999999</v>
      </c>
    </row>
    <row r="2217" spans="1:14" x14ac:dyDescent="0.2">
      <c r="A2217" s="2" t="s">
        <v>34</v>
      </c>
      <c r="B2217" s="2" t="s">
        <v>5</v>
      </c>
      <c r="C2217" s="2" t="s">
        <v>6</v>
      </c>
      <c r="D2217" s="2" t="s">
        <v>7</v>
      </c>
      <c r="E2217" s="2" t="s">
        <v>11</v>
      </c>
      <c r="F2217" s="2" t="s">
        <v>61</v>
      </c>
      <c r="G2217" s="1">
        <v>1331.2</v>
      </c>
      <c r="H2217" s="1">
        <v>531.20000000000005</v>
      </c>
      <c r="I2217" s="4">
        <v>2</v>
      </c>
      <c r="J2217" s="2" t="s">
        <v>67</v>
      </c>
      <c r="K2217" s="1">
        <f>Tabelle111[[#This Row],[Menge kg Nges]]/1000</f>
        <v>1.3311999999999999</v>
      </c>
      <c r="L2217" s="1">
        <f>Tabelle111[[#This Row],[Menge kg P2O5]]/1000</f>
        <v>0.53120000000000001</v>
      </c>
      <c r="M2217" s="1">
        <f>Tabelle111[[#This Row],[Menge t Nges]]/Tabelle111[[#This Row],[Anzahl Lieferscheine]]</f>
        <v>0.66559999999999997</v>
      </c>
      <c r="N2217" s="1">
        <f>Tabelle111[[#This Row],[Menge t P2O5]]/Tabelle111[[#This Row],[Anzahl Lieferscheine]]</f>
        <v>0.2656</v>
      </c>
    </row>
    <row r="2218" spans="1:14" x14ac:dyDescent="0.2">
      <c r="A2218" s="2" t="s">
        <v>34</v>
      </c>
      <c r="B2218" s="2" t="s">
        <v>5</v>
      </c>
      <c r="C2218" s="2" t="s">
        <v>6</v>
      </c>
      <c r="D2218" s="2" t="s">
        <v>7</v>
      </c>
      <c r="E2218" s="2" t="s">
        <v>13</v>
      </c>
      <c r="F2218" s="2" t="s">
        <v>61</v>
      </c>
      <c r="G2218" s="1">
        <v>2232</v>
      </c>
      <c r="H2218" s="1">
        <v>1368</v>
      </c>
      <c r="I2218" s="4">
        <v>10</v>
      </c>
      <c r="J2218" s="2" t="s">
        <v>67</v>
      </c>
      <c r="K2218" s="1">
        <f>Tabelle111[[#This Row],[Menge kg Nges]]/1000</f>
        <v>2.2320000000000002</v>
      </c>
      <c r="L2218" s="1">
        <f>Tabelle111[[#This Row],[Menge kg P2O5]]/1000</f>
        <v>1.3680000000000001</v>
      </c>
      <c r="M2218" s="1">
        <f>Tabelle111[[#This Row],[Menge t Nges]]/Tabelle111[[#This Row],[Anzahl Lieferscheine]]</f>
        <v>0.22320000000000001</v>
      </c>
      <c r="N2218" s="1">
        <f>Tabelle111[[#This Row],[Menge t P2O5]]/Tabelle111[[#This Row],[Anzahl Lieferscheine]]</f>
        <v>0.1368</v>
      </c>
    </row>
    <row r="2219" spans="1:14" x14ac:dyDescent="0.2">
      <c r="A2219" s="2" t="s">
        <v>34</v>
      </c>
      <c r="B2219" s="2" t="s">
        <v>5</v>
      </c>
      <c r="C2219" s="2" t="s">
        <v>6</v>
      </c>
      <c r="D2219" s="2" t="s">
        <v>15</v>
      </c>
      <c r="E2219" s="2" t="s">
        <v>18</v>
      </c>
      <c r="F2219" s="2" t="s">
        <v>61</v>
      </c>
      <c r="G2219" s="1">
        <v>1039</v>
      </c>
      <c r="H2219" s="1">
        <v>738</v>
      </c>
      <c r="I2219" s="4">
        <v>1</v>
      </c>
      <c r="J2219" s="2" t="s">
        <v>67</v>
      </c>
      <c r="K2219" s="1">
        <f>Tabelle111[[#This Row],[Menge kg Nges]]/1000</f>
        <v>1.0389999999999999</v>
      </c>
      <c r="L2219" s="1">
        <f>Tabelle111[[#This Row],[Menge kg P2O5]]/1000</f>
        <v>0.73799999999999999</v>
      </c>
      <c r="M2219" s="1">
        <f>Tabelle111[[#This Row],[Menge t Nges]]/Tabelle111[[#This Row],[Anzahl Lieferscheine]]</f>
        <v>1.0389999999999999</v>
      </c>
      <c r="N2219" s="1">
        <f>Tabelle111[[#This Row],[Menge t P2O5]]/Tabelle111[[#This Row],[Anzahl Lieferscheine]]</f>
        <v>0.73799999999999999</v>
      </c>
    </row>
    <row r="2220" spans="1:14" x14ac:dyDescent="0.2">
      <c r="A2220" s="2" t="s">
        <v>34</v>
      </c>
      <c r="B2220" s="2" t="s">
        <v>29</v>
      </c>
      <c r="C2220" s="2" t="s">
        <v>6</v>
      </c>
      <c r="D2220" s="2" t="s">
        <v>30</v>
      </c>
      <c r="E2220" s="2" t="s">
        <v>26</v>
      </c>
      <c r="F2220" s="2" t="s">
        <v>61</v>
      </c>
      <c r="G2220" s="1">
        <v>24167.249999999996</v>
      </c>
      <c r="H2220" s="1">
        <v>11803.75</v>
      </c>
      <c r="I2220" s="4">
        <v>65</v>
      </c>
      <c r="J2220" s="2" t="s">
        <v>67</v>
      </c>
      <c r="K2220" s="1">
        <f>Tabelle111[[#This Row],[Menge kg Nges]]/1000</f>
        <v>24.167249999999996</v>
      </c>
      <c r="L2220" s="1">
        <f>Tabelle111[[#This Row],[Menge kg P2O5]]/1000</f>
        <v>11.803750000000001</v>
      </c>
      <c r="M2220" s="1">
        <f>Tabelle111[[#This Row],[Menge t Nges]]/Tabelle111[[#This Row],[Anzahl Lieferscheine]]</f>
        <v>0.3718038461538461</v>
      </c>
      <c r="N2220" s="1">
        <f>Tabelle111[[#This Row],[Menge t P2O5]]/Tabelle111[[#This Row],[Anzahl Lieferscheine]]</f>
        <v>0.18159615384615385</v>
      </c>
    </row>
    <row r="2221" spans="1:14" x14ac:dyDescent="0.2">
      <c r="A2221" s="2" t="s">
        <v>34</v>
      </c>
      <c r="B2221" s="2" t="s">
        <v>29</v>
      </c>
      <c r="C2221" s="2" t="s">
        <v>6</v>
      </c>
      <c r="D2221" s="2" t="s">
        <v>7</v>
      </c>
      <c r="E2221" s="2" t="s">
        <v>8</v>
      </c>
      <c r="F2221" s="2" t="s">
        <v>61</v>
      </c>
      <c r="G2221" s="1">
        <v>5348.75</v>
      </c>
      <c r="H2221" s="1">
        <v>2442.5</v>
      </c>
      <c r="I2221" s="4">
        <v>10</v>
      </c>
      <c r="J2221" s="2" t="s">
        <v>67</v>
      </c>
      <c r="K2221" s="1">
        <f>Tabelle111[[#This Row],[Menge kg Nges]]/1000</f>
        <v>5.3487499999999999</v>
      </c>
      <c r="L2221" s="1">
        <f>Tabelle111[[#This Row],[Menge kg P2O5]]/1000</f>
        <v>2.4424999999999999</v>
      </c>
      <c r="M2221" s="1">
        <f>Tabelle111[[#This Row],[Menge t Nges]]/Tabelle111[[#This Row],[Anzahl Lieferscheine]]</f>
        <v>0.53487499999999999</v>
      </c>
      <c r="N2221" s="1">
        <f>Tabelle111[[#This Row],[Menge t P2O5]]/Tabelle111[[#This Row],[Anzahl Lieferscheine]]</f>
        <v>0.24424999999999999</v>
      </c>
    </row>
    <row r="2222" spans="1:14" x14ac:dyDescent="0.2">
      <c r="A2222" s="2" t="s">
        <v>34</v>
      </c>
      <c r="B2222" s="2" t="s">
        <v>29</v>
      </c>
      <c r="C2222" s="2" t="s">
        <v>6</v>
      </c>
      <c r="D2222" s="2" t="s">
        <v>7</v>
      </c>
      <c r="E2222" s="2" t="s">
        <v>9</v>
      </c>
      <c r="F2222" s="2" t="s">
        <v>61</v>
      </c>
      <c r="G2222" s="1">
        <v>1824</v>
      </c>
      <c r="H2222" s="1">
        <v>768</v>
      </c>
      <c r="I2222" s="4">
        <v>7</v>
      </c>
      <c r="J2222" s="2" t="s">
        <v>67</v>
      </c>
      <c r="K2222" s="1">
        <f>Tabelle111[[#This Row],[Menge kg Nges]]/1000</f>
        <v>1.8240000000000001</v>
      </c>
      <c r="L2222" s="1">
        <f>Tabelle111[[#This Row],[Menge kg P2O5]]/1000</f>
        <v>0.76800000000000002</v>
      </c>
      <c r="M2222" s="1">
        <f>Tabelle111[[#This Row],[Menge t Nges]]/Tabelle111[[#This Row],[Anzahl Lieferscheine]]</f>
        <v>0.26057142857142856</v>
      </c>
      <c r="N2222" s="1">
        <f>Tabelle111[[#This Row],[Menge t P2O5]]/Tabelle111[[#This Row],[Anzahl Lieferscheine]]</f>
        <v>0.10971428571428572</v>
      </c>
    </row>
    <row r="2223" spans="1:14" x14ac:dyDescent="0.2">
      <c r="A2223" s="2" t="s">
        <v>34</v>
      </c>
      <c r="B2223" s="2" t="s">
        <v>29</v>
      </c>
      <c r="C2223" s="2" t="s">
        <v>6</v>
      </c>
      <c r="D2223" s="2" t="s">
        <v>7</v>
      </c>
      <c r="E2223" s="2" t="s">
        <v>11</v>
      </c>
      <c r="F2223" s="2" t="s">
        <v>61</v>
      </c>
      <c r="G2223" s="1">
        <v>4896.8500000000004</v>
      </c>
      <c r="H2223" s="1">
        <v>1900.65</v>
      </c>
      <c r="I2223" s="4">
        <v>10</v>
      </c>
      <c r="J2223" s="2" t="s">
        <v>67</v>
      </c>
      <c r="K2223" s="1">
        <f>Tabelle111[[#This Row],[Menge kg Nges]]/1000</f>
        <v>4.8968500000000006</v>
      </c>
      <c r="L2223" s="1">
        <f>Tabelle111[[#This Row],[Menge kg P2O5]]/1000</f>
        <v>1.9006500000000002</v>
      </c>
      <c r="M2223" s="1">
        <f>Tabelle111[[#This Row],[Menge t Nges]]/Tabelle111[[#This Row],[Anzahl Lieferscheine]]</f>
        <v>0.48968500000000004</v>
      </c>
      <c r="N2223" s="1">
        <f>Tabelle111[[#This Row],[Menge t P2O5]]/Tabelle111[[#This Row],[Anzahl Lieferscheine]]</f>
        <v>0.19006500000000001</v>
      </c>
    </row>
    <row r="2224" spans="1:14" x14ac:dyDescent="0.2">
      <c r="A2224" s="2" t="s">
        <v>34</v>
      </c>
      <c r="B2224" s="2" t="s">
        <v>29</v>
      </c>
      <c r="C2224" s="2" t="s">
        <v>6</v>
      </c>
      <c r="D2224" s="2" t="s">
        <v>7</v>
      </c>
      <c r="E2224" s="2" t="s">
        <v>12</v>
      </c>
      <c r="F2224" s="2" t="s">
        <v>61</v>
      </c>
      <c r="G2224" s="1">
        <v>8716.9500000000007</v>
      </c>
      <c r="H2224" s="1">
        <v>3415.3</v>
      </c>
      <c r="I2224" s="4">
        <v>34</v>
      </c>
      <c r="J2224" s="2" t="s">
        <v>67</v>
      </c>
      <c r="K2224" s="1">
        <f>Tabelle111[[#This Row],[Menge kg Nges]]/1000</f>
        <v>8.7169500000000006</v>
      </c>
      <c r="L2224" s="1">
        <f>Tabelle111[[#This Row],[Menge kg P2O5]]/1000</f>
        <v>3.4153000000000002</v>
      </c>
      <c r="M2224" s="1">
        <f>Tabelle111[[#This Row],[Menge t Nges]]/Tabelle111[[#This Row],[Anzahl Lieferscheine]]</f>
        <v>0.25638088235294121</v>
      </c>
      <c r="N2224" s="1">
        <f>Tabelle111[[#This Row],[Menge t P2O5]]/Tabelle111[[#This Row],[Anzahl Lieferscheine]]</f>
        <v>0.10045000000000001</v>
      </c>
    </row>
    <row r="2225" spans="1:14" x14ac:dyDescent="0.2">
      <c r="A2225" s="2" t="s">
        <v>34</v>
      </c>
      <c r="B2225" s="2" t="s">
        <v>29</v>
      </c>
      <c r="C2225" s="2" t="s">
        <v>6</v>
      </c>
      <c r="D2225" s="2" t="s">
        <v>7</v>
      </c>
      <c r="E2225" s="2" t="s">
        <v>13</v>
      </c>
      <c r="F2225" s="2" t="s">
        <v>61</v>
      </c>
      <c r="G2225" s="1">
        <v>2442.35</v>
      </c>
      <c r="H2225" s="1">
        <v>1241.5899999999999</v>
      </c>
      <c r="I2225" s="4">
        <v>10</v>
      </c>
      <c r="J2225" s="2" t="s">
        <v>67</v>
      </c>
      <c r="K2225" s="1">
        <f>Tabelle111[[#This Row],[Menge kg Nges]]/1000</f>
        <v>2.4423499999999998</v>
      </c>
      <c r="L2225" s="1">
        <f>Tabelle111[[#This Row],[Menge kg P2O5]]/1000</f>
        <v>1.24159</v>
      </c>
      <c r="M2225" s="1">
        <f>Tabelle111[[#This Row],[Menge t Nges]]/Tabelle111[[#This Row],[Anzahl Lieferscheine]]</f>
        <v>0.24423499999999998</v>
      </c>
      <c r="N2225" s="1">
        <f>Tabelle111[[#This Row],[Menge t P2O5]]/Tabelle111[[#This Row],[Anzahl Lieferscheine]]</f>
        <v>0.12415899999999999</v>
      </c>
    </row>
    <row r="2226" spans="1:14" x14ac:dyDescent="0.2">
      <c r="A2226" s="2" t="s">
        <v>34</v>
      </c>
      <c r="B2226" s="2" t="s">
        <v>29</v>
      </c>
      <c r="C2226" s="2" t="s">
        <v>6</v>
      </c>
      <c r="D2226" s="2" t="s">
        <v>7</v>
      </c>
      <c r="E2226" s="2" t="s">
        <v>14</v>
      </c>
      <c r="F2226" s="2" t="s">
        <v>61</v>
      </c>
      <c r="G2226" s="1">
        <v>2332.52</v>
      </c>
      <c r="H2226" s="1">
        <v>1052.2</v>
      </c>
      <c r="I2226" s="4">
        <v>7</v>
      </c>
      <c r="J2226" s="2" t="s">
        <v>67</v>
      </c>
      <c r="K2226" s="1">
        <f>Tabelle111[[#This Row],[Menge kg Nges]]/1000</f>
        <v>2.3325200000000001</v>
      </c>
      <c r="L2226" s="1">
        <f>Tabelle111[[#This Row],[Menge kg P2O5]]/1000</f>
        <v>1.0522</v>
      </c>
      <c r="M2226" s="1">
        <f>Tabelle111[[#This Row],[Menge t Nges]]/Tabelle111[[#This Row],[Anzahl Lieferscheine]]</f>
        <v>0.33321714285714288</v>
      </c>
      <c r="N2226" s="1">
        <f>Tabelle111[[#This Row],[Menge t P2O5]]/Tabelle111[[#This Row],[Anzahl Lieferscheine]]</f>
        <v>0.15031428571428571</v>
      </c>
    </row>
    <row r="2227" spans="1:14" x14ac:dyDescent="0.2">
      <c r="A2227" s="2" t="s">
        <v>34</v>
      </c>
      <c r="B2227" s="2" t="s">
        <v>29</v>
      </c>
      <c r="C2227" s="2" t="s">
        <v>6</v>
      </c>
      <c r="D2227" s="2" t="s">
        <v>15</v>
      </c>
      <c r="E2227" s="2" t="s">
        <v>8</v>
      </c>
      <c r="F2227" s="2" t="s">
        <v>61</v>
      </c>
      <c r="G2227" s="1">
        <v>1264</v>
      </c>
      <c r="H2227" s="1">
        <v>992</v>
      </c>
      <c r="I2227" s="4">
        <v>3</v>
      </c>
      <c r="J2227" s="2" t="s">
        <v>67</v>
      </c>
      <c r="K2227" s="1">
        <f>Tabelle111[[#This Row],[Menge kg Nges]]/1000</f>
        <v>1.264</v>
      </c>
      <c r="L2227" s="1">
        <f>Tabelle111[[#This Row],[Menge kg P2O5]]/1000</f>
        <v>0.99199999999999999</v>
      </c>
      <c r="M2227" s="1">
        <f>Tabelle111[[#This Row],[Menge t Nges]]/Tabelle111[[#This Row],[Anzahl Lieferscheine]]</f>
        <v>0.42133333333333334</v>
      </c>
      <c r="N2227" s="1">
        <f>Tabelle111[[#This Row],[Menge t P2O5]]/Tabelle111[[#This Row],[Anzahl Lieferscheine]]</f>
        <v>0.33066666666666666</v>
      </c>
    </row>
    <row r="2228" spans="1:14" x14ac:dyDescent="0.2">
      <c r="A2228" s="2" t="s">
        <v>34</v>
      </c>
      <c r="B2228" s="2" t="s">
        <v>29</v>
      </c>
      <c r="C2228" s="2" t="s">
        <v>6</v>
      </c>
      <c r="D2228" s="2" t="s">
        <v>15</v>
      </c>
      <c r="E2228" s="2" t="s">
        <v>18</v>
      </c>
      <c r="F2228" s="2" t="s">
        <v>61</v>
      </c>
      <c r="G2228" s="1">
        <v>1575.03</v>
      </c>
      <c r="H2228" s="1">
        <v>1029.52</v>
      </c>
      <c r="I2228" s="4">
        <v>4</v>
      </c>
      <c r="J2228" s="2" t="s">
        <v>67</v>
      </c>
      <c r="K2228" s="1">
        <f>Tabelle111[[#This Row],[Menge kg Nges]]/1000</f>
        <v>1.5750299999999999</v>
      </c>
      <c r="L2228" s="1">
        <f>Tabelle111[[#This Row],[Menge kg P2O5]]/1000</f>
        <v>1.02952</v>
      </c>
      <c r="M2228" s="1">
        <f>Tabelle111[[#This Row],[Menge t Nges]]/Tabelle111[[#This Row],[Anzahl Lieferscheine]]</f>
        <v>0.39375749999999998</v>
      </c>
      <c r="N2228" s="1">
        <f>Tabelle111[[#This Row],[Menge t P2O5]]/Tabelle111[[#This Row],[Anzahl Lieferscheine]]</f>
        <v>0.25738</v>
      </c>
    </row>
    <row r="2229" spans="1:14" x14ac:dyDescent="0.2">
      <c r="A2229" s="2" t="s">
        <v>34</v>
      </c>
      <c r="B2229" s="2" t="s">
        <v>29</v>
      </c>
      <c r="C2229" s="2" t="s">
        <v>6</v>
      </c>
      <c r="D2229" s="2" t="s">
        <v>15</v>
      </c>
      <c r="E2229" s="2" t="s">
        <v>19</v>
      </c>
      <c r="F2229" s="2" t="s">
        <v>61</v>
      </c>
      <c r="G2229" s="1">
        <v>378</v>
      </c>
      <c r="H2229" s="1">
        <v>420</v>
      </c>
      <c r="I2229" s="4">
        <v>3</v>
      </c>
      <c r="J2229" s="2" t="s">
        <v>67</v>
      </c>
      <c r="K2229" s="1">
        <f>Tabelle111[[#This Row],[Menge kg Nges]]/1000</f>
        <v>0.378</v>
      </c>
      <c r="L2229" s="1">
        <f>Tabelle111[[#This Row],[Menge kg P2O5]]/1000</f>
        <v>0.42</v>
      </c>
      <c r="M2229" s="1">
        <f>Tabelle111[[#This Row],[Menge t Nges]]/Tabelle111[[#This Row],[Anzahl Lieferscheine]]</f>
        <v>0.126</v>
      </c>
      <c r="N2229" s="1">
        <f>Tabelle111[[#This Row],[Menge t P2O5]]/Tabelle111[[#This Row],[Anzahl Lieferscheine]]</f>
        <v>0.13999999999999999</v>
      </c>
    </row>
    <row r="2230" spans="1:14" x14ac:dyDescent="0.2">
      <c r="A2230" s="2" t="s">
        <v>34</v>
      </c>
      <c r="B2230" s="2" t="s">
        <v>29</v>
      </c>
      <c r="C2230" s="2" t="s">
        <v>6</v>
      </c>
      <c r="D2230" s="2" t="s">
        <v>15</v>
      </c>
      <c r="E2230" s="2" t="s">
        <v>21</v>
      </c>
      <c r="F2230" s="2" t="s">
        <v>61</v>
      </c>
      <c r="G2230" s="1">
        <v>2847.1200000000008</v>
      </c>
      <c r="H2230" s="1">
        <v>1610.4199999999996</v>
      </c>
      <c r="I2230" s="4">
        <v>10</v>
      </c>
      <c r="J2230" s="2" t="s">
        <v>67</v>
      </c>
      <c r="K2230" s="1">
        <f>Tabelle111[[#This Row],[Menge kg Nges]]/1000</f>
        <v>2.8471200000000008</v>
      </c>
      <c r="L2230" s="1">
        <f>Tabelle111[[#This Row],[Menge kg P2O5]]/1000</f>
        <v>1.6104199999999995</v>
      </c>
      <c r="M2230" s="1">
        <f>Tabelle111[[#This Row],[Menge t Nges]]/Tabelle111[[#This Row],[Anzahl Lieferscheine]]</f>
        <v>0.28471200000000008</v>
      </c>
      <c r="N2230" s="1">
        <f>Tabelle111[[#This Row],[Menge t P2O5]]/Tabelle111[[#This Row],[Anzahl Lieferscheine]]</f>
        <v>0.16104199999999996</v>
      </c>
    </row>
    <row r="2231" spans="1:14" x14ac:dyDescent="0.2">
      <c r="A2231" s="2" t="s">
        <v>34</v>
      </c>
      <c r="B2231" s="2" t="s">
        <v>29</v>
      </c>
      <c r="C2231" s="2" t="s">
        <v>6</v>
      </c>
      <c r="D2231" s="2" t="s">
        <v>15</v>
      </c>
      <c r="E2231" s="2" t="s">
        <v>9</v>
      </c>
      <c r="F2231" s="2" t="s">
        <v>61</v>
      </c>
      <c r="G2231" s="1">
        <v>1577</v>
      </c>
      <c r="H2231" s="1">
        <v>664</v>
      </c>
      <c r="I2231" s="4">
        <v>3</v>
      </c>
      <c r="J2231" s="2" t="s">
        <v>67</v>
      </c>
      <c r="K2231" s="1">
        <f>Tabelle111[[#This Row],[Menge kg Nges]]/1000</f>
        <v>1.577</v>
      </c>
      <c r="L2231" s="1">
        <f>Tabelle111[[#This Row],[Menge kg P2O5]]/1000</f>
        <v>0.66400000000000003</v>
      </c>
      <c r="M2231" s="1">
        <f>Tabelle111[[#This Row],[Menge t Nges]]/Tabelle111[[#This Row],[Anzahl Lieferscheine]]</f>
        <v>0.52566666666666662</v>
      </c>
      <c r="N2231" s="1">
        <f>Tabelle111[[#This Row],[Menge t P2O5]]/Tabelle111[[#This Row],[Anzahl Lieferscheine]]</f>
        <v>0.22133333333333335</v>
      </c>
    </row>
    <row r="2232" spans="1:14" x14ac:dyDescent="0.2">
      <c r="A2232" s="2" t="s">
        <v>34</v>
      </c>
      <c r="B2232" s="2" t="s">
        <v>29</v>
      </c>
      <c r="C2232" s="2" t="s">
        <v>6</v>
      </c>
      <c r="D2232" s="2" t="s">
        <v>15</v>
      </c>
      <c r="E2232" s="2" t="s">
        <v>13</v>
      </c>
      <c r="F2232" s="2" t="s">
        <v>61</v>
      </c>
      <c r="G2232" s="1">
        <v>368.08</v>
      </c>
      <c r="H2232" s="1">
        <v>423.72</v>
      </c>
      <c r="I2232" s="4">
        <v>1</v>
      </c>
      <c r="J2232" s="2" t="s">
        <v>67</v>
      </c>
      <c r="K2232" s="1">
        <f>Tabelle111[[#This Row],[Menge kg Nges]]/1000</f>
        <v>0.36807999999999996</v>
      </c>
      <c r="L2232" s="1">
        <f>Tabelle111[[#This Row],[Menge kg P2O5]]/1000</f>
        <v>0.42372000000000004</v>
      </c>
      <c r="M2232" s="1">
        <f>Tabelle111[[#This Row],[Menge t Nges]]/Tabelle111[[#This Row],[Anzahl Lieferscheine]]</f>
        <v>0.36807999999999996</v>
      </c>
      <c r="N2232" s="1">
        <f>Tabelle111[[#This Row],[Menge t P2O5]]/Tabelle111[[#This Row],[Anzahl Lieferscheine]]</f>
        <v>0.42372000000000004</v>
      </c>
    </row>
    <row r="2233" spans="1:14" x14ac:dyDescent="0.2">
      <c r="A2233" s="2" t="s">
        <v>34</v>
      </c>
      <c r="B2233" s="2" t="s">
        <v>32</v>
      </c>
      <c r="C2233" s="2" t="s">
        <v>6</v>
      </c>
      <c r="D2233" s="2" t="s">
        <v>30</v>
      </c>
      <c r="E2233" s="2" t="s">
        <v>26</v>
      </c>
      <c r="F2233" s="2" t="s">
        <v>61</v>
      </c>
      <c r="G2233" s="1">
        <v>145471.84</v>
      </c>
      <c r="H2233" s="1">
        <v>66504.130000000019</v>
      </c>
      <c r="I2233" s="4">
        <v>389</v>
      </c>
      <c r="J2233" s="2" t="s">
        <v>67</v>
      </c>
      <c r="K2233" s="1">
        <f>Tabelle111[[#This Row],[Menge kg Nges]]/1000</f>
        <v>145.47183999999999</v>
      </c>
      <c r="L2233" s="1">
        <f>Tabelle111[[#This Row],[Menge kg P2O5]]/1000</f>
        <v>66.504130000000018</v>
      </c>
      <c r="M2233" s="1">
        <f>Tabelle111[[#This Row],[Menge t Nges]]/Tabelle111[[#This Row],[Anzahl Lieferscheine]]</f>
        <v>0.37396359897172232</v>
      </c>
      <c r="N2233" s="1">
        <f>Tabelle111[[#This Row],[Menge t P2O5]]/Tabelle111[[#This Row],[Anzahl Lieferscheine]]</f>
        <v>0.17096177377892036</v>
      </c>
    </row>
    <row r="2234" spans="1:14" x14ac:dyDescent="0.2">
      <c r="A2234" s="2" t="s">
        <v>34</v>
      </c>
      <c r="B2234" s="2" t="s">
        <v>32</v>
      </c>
      <c r="C2234" s="2" t="s">
        <v>6</v>
      </c>
      <c r="D2234" s="2" t="s">
        <v>7</v>
      </c>
      <c r="E2234" s="2" t="s">
        <v>8</v>
      </c>
      <c r="F2234" s="2" t="s">
        <v>61</v>
      </c>
      <c r="G2234" s="1">
        <v>17994.25</v>
      </c>
      <c r="H2234" s="1">
        <v>8037</v>
      </c>
      <c r="I2234" s="4">
        <v>49</v>
      </c>
      <c r="J2234" s="2" t="s">
        <v>67</v>
      </c>
      <c r="K2234" s="1">
        <f>Tabelle111[[#This Row],[Menge kg Nges]]/1000</f>
        <v>17.994250000000001</v>
      </c>
      <c r="L2234" s="1">
        <f>Tabelle111[[#This Row],[Menge kg P2O5]]/1000</f>
        <v>8.0370000000000008</v>
      </c>
      <c r="M2234" s="1">
        <f>Tabelle111[[#This Row],[Menge t Nges]]/Tabelle111[[#This Row],[Anzahl Lieferscheine]]</f>
        <v>0.3672295918367347</v>
      </c>
      <c r="N2234" s="1">
        <f>Tabelle111[[#This Row],[Menge t P2O5]]/Tabelle111[[#This Row],[Anzahl Lieferscheine]]</f>
        <v>0.16402040816326532</v>
      </c>
    </row>
    <row r="2235" spans="1:14" x14ac:dyDescent="0.2">
      <c r="A2235" s="2" t="s">
        <v>34</v>
      </c>
      <c r="B2235" s="2" t="s">
        <v>32</v>
      </c>
      <c r="C2235" s="2" t="s">
        <v>6</v>
      </c>
      <c r="D2235" s="2" t="s">
        <v>7</v>
      </c>
      <c r="E2235" s="2" t="s">
        <v>9</v>
      </c>
      <c r="F2235" s="2" t="s">
        <v>61</v>
      </c>
      <c r="G2235" s="1">
        <v>8073.5000000000009</v>
      </c>
      <c r="H2235" s="1">
        <v>3367.7</v>
      </c>
      <c r="I2235" s="4">
        <v>29</v>
      </c>
      <c r="J2235" s="2" t="s">
        <v>67</v>
      </c>
      <c r="K2235" s="1">
        <f>Tabelle111[[#This Row],[Menge kg Nges]]/1000</f>
        <v>8.073500000000001</v>
      </c>
      <c r="L2235" s="1">
        <f>Tabelle111[[#This Row],[Menge kg P2O5]]/1000</f>
        <v>3.3676999999999997</v>
      </c>
      <c r="M2235" s="1">
        <f>Tabelle111[[#This Row],[Menge t Nges]]/Tabelle111[[#This Row],[Anzahl Lieferscheine]]</f>
        <v>0.27839655172413796</v>
      </c>
      <c r="N2235" s="1">
        <f>Tabelle111[[#This Row],[Menge t P2O5]]/Tabelle111[[#This Row],[Anzahl Lieferscheine]]</f>
        <v>0.11612758620689655</v>
      </c>
    </row>
    <row r="2236" spans="1:14" x14ac:dyDescent="0.2">
      <c r="A2236" s="2" t="s">
        <v>34</v>
      </c>
      <c r="B2236" s="2" t="s">
        <v>32</v>
      </c>
      <c r="C2236" s="2" t="s">
        <v>6</v>
      </c>
      <c r="D2236" s="2" t="s">
        <v>7</v>
      </c>
      <c r="E2236" s="2" t="s">
        <v>11</v>
      </c>
      <c r="F2236" s="2" t="s">
        <v>61</v>
      </c>
      <c r="G2236" s="1">
        <v>33312.409999999989</v>
      </c>
      <c r="H2236" s="1">
        <v>15231.609999999999</v>
      </c>
      <c r="I2236" s="4">
        <v>101</v>
      </c>
      <c r="J2236" s="2" t="s">
        <v>67</v>
      </c>
      <c r="K2236" s="1">
        <f>Tabelle111[[#This Row],[Menge kg Nges]]/1000</f>
        <v>33.312409999999986</v>
      </c>
      <c r="L2236" s="1">
        <f>Tabelle111[[#This Row],[Menge kg P2O5]]/1000</f>
        <v>15.231609999999998</v>
      </c>
      <c r="M2236" s="1">
        <f>Tabelle111[[#This Row],[Menge t Nges]]/Tabelle111[[#This Row],[Anzahl Lieferscheine]]</f>
        <v>0.32982584158415829</v>
      </c>
      <c r="N2236" s="1">
        <f>Tabelle111[[#This Row],[Menge t P2O5]]/Tabelle111[[#This Row],[Anzahl Lieferscheine]]</f>
        <v>0.15080801980198019</v>
      </c>
    </row>
    <row r="2237" spans="1:14" x14ac:dyDescent="0.2">
      <c r="A2237" s="2" t="s">
        <v>34</v>
      </c>
      <c r="B2237" s="2" t="s">
        <v>32</v>
      </c>
      <c r="C2237" s="2" t="s">
        <v>6</v>
      </c>
      <c r="D2237" s="2" t="s">
        <v>7</v>
      </c>
      <c r="E2237" s="2" t="s">
        <v>12</v>
      </c>
      <c r="F2237" s="2" t="s">
        <v>61</v>
      </c>
      <c r="G2237" s="1">
        <v>34759.259999999995</v>
      </c>
      <c r="H2237" s="1">
        <v>14950.939999999999</v>
      </c>
      <c r="I2237" s="4">
        <v>92</v>
      </c>
      <c r="J2237" s="2" t="s">
        <v>67</v>
      </c>
      <c r="K2237" s="1">
        <f>Tabelle111[[#This Row],[Menge kg Nges]]/1000</f>
        <v>34.759259999999998</v>
      </c>
      <c r="L2237" s="1">
        <f>Tabelle111[[#This Row],[Menge kg P2O5]]/1000</f>
        <v>14.950939999999999</v>
      </c>
      <c r="M2237" s="1">
        <f>Tabelle111[[#This Row],[Menge t Nges]]/Tabelle111[[#This Row],[Anzahl Lieferscheine]]</f>
        <v>0.37781804347826087</v>
      </c>
      <c r="N2237" s="1">
        <f>Tabelle111[[#This Row],[Menge t P2O5]]/Tabelle111[[#This Row],[Anzahl Lieferscheine]]</f>
        <v>0.16251021739130433</v>
      </c>
    </row>
    <row r="2238" spans="1:14" x14ac:dyDescent="0.2">
      <c r="A2238" s="2" t="s">
        <v>34</v>
      </c>
      <c r="B2238" s="2" t="s">
        <v>32</v>
      </c>
      <c r="C2238" s="2" t="s">
        <v>6</v>
      </c>
      <c r="D2238" s="2" t="s">
        <v>7</v>
      </c>
      <c r="E2238" s="2" t="s">
        <v>13</v>
      </c>
      <c r="F2238" s="2" t="s">
        <v>61</v>
      </c>
      <c r="G2238" s="1">
        <v>29290.010000000002</v>
      </c>
      <c r="H2238" s="1">
        <v>15719.989999999998</v>
      </c>
      <c r="I2238" s="4">
        <v>71</v>
      </c>
      <c r="J2238" s="2" t="s">
        <v>67</v>
      </c>
      <c r="K2238" s="1">
        <f>Tabelle111[[#This Row],[Menge kg Nges]]/1000</f>
        <v>29.290010000000002</v>
      </c>
      <c r="L2238" s="1">
        <f>Tabelle111[[#This Row],[Menge kg P2O5]]/1000</f>
        <v>15.719989999999997</v>
      </c>
      <c r="M2238" s="1">
        <f>Tabelle111[[#This Row],[Menge t Nges]]/Tabelle111[[#This Row],[Anzahl Lieferscheine]]</f>
        <v>0.41253535211267611</v>
      </c>
      <c r="N2238" s="1">
        <f>Tabelle111[[#This Row],[Menge t P2O5]]/Tabelle111[[#This Row],[Anzahl Lieferscheine]]</f>
        <v>0.22140830985915488</v>
      </c>
    </row>
    <row r="2239" spans="1:14" x14ac:dyDescent="0.2">
      <c r="A2239" s="2" t="s">
        <v>34</v>
      </c>
      <c r="B2239" s="2" t="s">
        <v>32</v>
      </c>
      <c r="C2239" s="2" t="s">
        <v>6</v>
      </c>
      <c r="D2239" s="2" t="s">
        <v>7</v>
      </c>
      <c r="E2239" s="2" t="s">
        <v>14</v>
      </c>
      <c r="F2239" s="2" t="s">
        <v>61</v>
      </c>
      <c r="G2239" s="1">
        <v>36720.069999999992</v>
      </c>
      <c r="H2239" s="1">
        <v>18759.180000000008</v>
      </c>
      <c r="I2239" s="4">
        <v>85</v>
      </c>
      <c r="J2239" s="2" t="s">
        <v>67</v>
      </c>
      <c r="K2239" s="1">
        <f>Tabelle111[[#This Row],[Menge kg Nges]]/1000</f>
        <v>36.720069999999993</v>
      </c>
      <c r="L2239" s="1">
        <f>Tabelle111[[#This Row],[Menge kg P2O5]]/1000</f>
        <v>18.759180000000008</v>
      </c>
      <c r="M2239" s="1">
        <f>Tabelle111[[#This Row],[Menge t Nges]]/Tabelle111[[#This Row],[Anzahl Lieferscheine]]</f>
        <v>0.43200082352941166</v>
      </c>
      <c r="N2239" s="1">
        <f>Tabelle111[[#This Row],[Menge t P2O5]]/Tabelle111[[#This Row],[Anzahl Lieferscheine]]</f>
        <v>0.22069623529411775</v>
      </c>
    </row>
    <row r="2240" spans="1:14" x14ac:dyDescent="0.2">
      <c r="A2240" s="2" t="s">
        <v>34</v>
      </c>
      <c r="B2240" s="2" t="s">
        <v>32</v>
      </c>
      <c r="C2240" s="2" t="s">
        <v>6</v>
      </c>
      <c r="D2240" s="2" t="s">
        <v>15</v>
      </c>
      <c r="E2240" s="2" t="s">
        <v>8</v>
      </c>
      <c r="F2240" s="2" t="s">
        <v>61</v>
      </c>
      <c r="G2240" s="1">
        <v>1098.5</v>
      </c>
      <c r="H2240" s="1">
        <v>1126</v>
      </c>
      <c r="I2240" s="4">
        <v>5</v>
      </c>
      <c r="J2240" s="2" t="s">
        <v>67</v>
      </c>
      <c r="K2240" s="1">
        <f>Tabelle111[[#This Row],[Menge kg Nges]]/1000</f>
        <v>1.0985</v>
      </c>
      <c r="L2240" s="1">
        <f>Tabelle111[[#This Row],[Menge kg P2O5]]/1000</f>
        <v>1.1259999999999999</v>
      </c>
      <c r="M2240" s="1">
        <f>Tabelle111[[#This Row],[Menge t Nges]]/Tabelle111[[#This Row],[Anzahl Lieferscheine]]</f>
        <v>0.21970000000000001</v>
      </c>
      <c r="N2240" s="1">
        <f>Tabelle111[[#This Row],[Menge t P2O5]]/Tabelle111[[#This Row],[Anzahl Lieferscheine]]</f>
        <v>0.22519999999999998</v>
      </c>
    </row>
    <row r="2241" spans="1:14" x14ac:dyDescent="0.2">
      <c r="A2241" s="2" t="s">
        <v>34</v>
      </c>
      <c r="B2241" s="2" t="s">
        <v>32</v>
      </c>
      <c r="C2241" s="2" t="s">
        <v>6</v>
      </c>
      <c r="D2241" s="2" t="s">
        <v>15</v>
      </c>
      <c r="E2241" s="2" t="s">
        <v>16</v>
      </c>
      <c r="F2241" s="2" t="s">
        <v>61</v>
      </c>
      <c r="G2241" s="1">
        <v>1753.4499999999998</v>
      </c>
      <c r="H2241" s="1">
        <v>1574.81</v>
      </c>
      <c r="I2241" s="4">
        <v>5</v>
      </c>
      <c r="J2241" s="2" t="s">
        <v>67</v>
      </c>
      <c r="K2241" s="1">
        <f>Tabelle111[[#This Row],[Menge kg Nges]]/1000</f>
        <v>1.7534499999999997</v>
      </c>
      <c r="L2241" s="1">
        <f>Tabelle111[[#This Row],[Menge kg P2O5]]/1000</f>
        <v>1.57481</v>
      </c>
      <c r="M2241" s="1">
        <f>Tabelle111[[#This Row],[Menge t Nges]]/Tabelle111[[#This Row],[Anzahl Lieferscheine]]</f>
        <v>0.35068999999999995</v>
      </c>
      <c r="N2241" s="1">
        <f>Tabelle111[[#This Row],[Menge t P2O5]]/Tabelle111[[#This Row],[Anzahl Lieferscheine]]</f>
        <v>0.31496200000000002</v>
      </c>
    </row>
    <row r="2242" spans="1:14" x14ac:dyDescent="0.2">
      <c r="A2242" s="2" t="s">
        <v>34</v>
      </c>
      <c r="B2242" s="2" t="s">
        <v>32</v>
      </c>
      <c r="C2242" s="2" t="s">
        <v>6</v>
      </c>
      <c r="D2242" s="2" t="s">
        <v>15</v>
      </c>
      <c r="E2242" s="2" t="s">
        <v>17</v>
      </c>
      <c r="F2242" s="2" t="s">
        <v>61</v>
      </c>
      <c r="G2242" s="1">
        <v>514.79999999999995</v>
      </c>
      <c r="H2242" s="1">
        <v>234.4</v>
      </c>
      <c r="I2242" s="4">
        <v>3</v>
      </c>
      <c r="J2242" s="2" t="s">
        <v>67</v>
      </c>
      <c r="K2242" s="1">
        <f>Tabelle111[[#This Row],[Menge kg Nges]]/1000</f>
        <v>0.51479999999999992</v>
      </c>
      <c r="L2242" s="1">
        <f>Tabelle111[[#This Row],[Menge kg P2O5]]/1000</f>
        <v>0.2344</v>
      </c>
      <c r="M2242" s="1">
        <f>Tabelle111[[#This Row],[Menge t Nges]]/Tabelle111[[#This Row],[Anzahl Lieferscheine]]</f>
        <v>0.17159999999999997</v>
      </c>
      <c r="N2242" s="1">
        <f>Tabelle111[[#This Row],[Menge t P2O5]]/Tabelle111[[#This Row],[Anzahl Lieferscheine]]</f>
        <v>7.8133333333333332E-2</v>
      </c>
    </row>
    <row r="2243" spans="1:14" x14ac:dyDescent="0.2">
      <c r="A2243" s="2" t="s">
        <v>34</v>
      </c>
      <c r="B2243" s="2" t="s">
        <v>32</v>
      </c>
      <c r="C2243" s="2" t="s">
        <v>6</v>
      </c>
      <c r="D2243" s="2" t="s">
        <v>15</v>
      </c>
      <c r="E2243" s="2" t="s">
        <v>18</v>
      </c>
      <c r="F2243" s="2" t="s">
        <v>61</v>
      </c>
      <c r="G2243" s="1">
        <v>11419.67</v>
      </c>
      <c r="H2243" s="1">
        <v>7659.2600000000011</v>
      </c>
      <c r="I2243" s="4">
        <v>32</v>
      </c>
      <c r="J2243" s="2" t="s">
        <v>67</v>
      </c>
      <c r="K2243" s="1">
        <f>Tabelle111[[#This Row],[Menge kg Nges]]/1000</f>
        <v>11.41967</v>
      </c>
      <c r="L2243" s="1">
        <f>Tabelle111[[#This Row],[Menge kg P2O5]]/1000</f>
        <v>7.6592600000000015</v>
      </c>
      <c r="M2243" s="1">
        <f>Tabelle111[[#This Row],[Menge t Nges]]/Tabelle111[[#This Row],[Anzahl Lieferscheine]]</f>
        <v>0.3568646875</v>
      </c>
      <c r="N2243" s="1">
        <f>Tabelle111[[#This Row],[Menge t P2O5]]/Tabelle111[[#This Row],[Anzahl Lieferscheine]]</f>
        <v>0.23935187500000005</v>
      </c>
    </row>
    <row r="2244" spans="1:14" x14ac:dyDescent="0.2">
      <c r="A2244" s="2" t="s">
        <v>34</v>
      </c>
      <c r="B2244" s="2" t="s">
        <v>32</v>
      </c>
      <c r="C2244" s="2" t="s">
        <v>6</v>
      </c>
      <c r="D2244" s="2" t="s">
        <v>15</v>
      </c>
      <c r="E2244" s="2" t="s">
        <v>19</v>
      </c>
      <c r="F2244" s="2" t="s">
        <v>61</v>
      </c>
      <c r="G2244" s="1">
        <v>337.5</v>
      </c>
      <c r="H2244" s="1">
        <v>375</v>
      </c>
      <c r="I2244" s="4">
        <v>2</v>
      </c>
      <c r="J2244" s="2" t="s">
        <v>67</v>
      </c>
      <c r="K2244" s="1">
        <f>Tabelle111[[#This Row],[Menge kg Nges]]/1000</f>
        <v>0.33750000000000002</v>
      </c>
      <c r="L2244" s="1">
        <f>Tabelle111[[#This Row],[Menge kg P2O5]]/1000</f>
        <v>0.375</v>
      </c>
      <c r="M2244" s="1">
        <f>Tabelle111[[#This Row],[Menge t Nges]]/Tabelle111[[#This Row],[Anzahl Lieferscheine]]</f>
        <v>0.16875000000000001</v>
      </c>
      <c r="N2244" s="1">
        <f>Tabelle111[[#This Row],[Menge t P2O5]]/Tabelle111[[#This Row],[Anzahl Lieferscheine]]</f>
        <v>0.1875</v>
      </c>
    </row>
    <row r="2245" spans="1:14" x14ac:dyDescent="0.2">
      <c r="A2245" s="2" t="s">
        <v>34</v>
      </c>
      <c r="B2245" s="2" t="s">
        <v>32</v>
      </c>
      <c r="C2245" s="2" t="s">
        <v>6</v>
      </c>
      <c r="D2245" s="2" t="s">
        <v>15</v>
      </c>
      <c r="E2245" s="2" t="s">
        <v>20</v>
      </c>
      <c r="F2245" s="2" t="s">
        <v>61</v>
      </c>
      <c r="G2245" s="1">
        <v>95.039999999999992</v>
      </c>
      <c r="H2245" s="1">
        <v>54</v>
      </c>
      <c r="I2245" s="4">
        <v>3</v>
      </c>
      <c r="J2245" s="2" t="s">
        <v>67</v>
      </c>
      <c r="K2245" s="1">
        <f>Tabelle111[[#This Row],[Menge kg Nges]]/1000</f>
        <v>9.5039999999999986E-2</v>
      </c>
      <c r="L2245" s="1">
        <f>Tabelle111[[#This Row],[Menge kg P2O5]]/1000</f>
        <v>5.3999999999999999E-2</v>
      </c>
      <c r="M2245" s="1">
        <f>Tabelle111[[#This Row],[Menge t Nges]]/Tabelle111[[#This Row],[Anzahl Lieferscheine]]</f>
        <v>3.1679999999999993E-2</v>
      </c>
      <c r="N2245" s="1">
        <f>Tabelle111[[#This Row],[Menge t P2O5]]/Tabelle111[[#This Row],[Anzahl Lieferscheine]]</f>
        <v>1.7999999999999999E-2</v>
      </c>
    </row>
    <row r="2246" spans="1:14" x14ac:dyDescent="0.2">
      <c r="A2246" s="2" t="s">
        <v>34</v>
      </c>
      <c r="B2246" s="2" t="s">
        <v>32</v>
      </c>
      <c r="C2246" s="2" t="s">
        <v>6</v>
      </c>
      <c r="D2246" s="2" t="s">
        <v>15</v>
      </c>
      <c r="E2246" s="2" t="s">
        <v>21</v>
      </c>
      <c r="F2246" s="2" t="s">
        <v>61</v>
      </c>
      <c r="G2246" s="1">
        <v>10042.06</v>
      </c>
      <c r="H2246" s="1">
        <v>6022.2000000000007</v>
      </c>
      <c r="I2246" s="4">
        <v>20</v>
      </c>
      <c r="J2246" s="2" t="s">
        <v>67</v>
      </c>
      <c r="K2246" s="1">
        <f>Tabelle111[[#This Row],[Menge kg Nges]]/1000</f>
        <v>10.042059999999999</v>
      </c>
      <c r="L2246" s="1">
        <f>Tabelle111[[#This Row],[Menge kg P2O5]]/1000</f>
        <v>6.0222000000000007</v>
      </c>
      <c r="M2246" s="1">
        <f>Tabelle111[[#This Row],[Menge t Nges]]/Tabelle111[[#This Row],[Anzahl Lieferscheine]]</f>
        <v>0.50210299999999997</v>
      </c>
      <c r="N2246" s="1">
        <f>Tabelle111[[#This Row],[Menge t P2O5]]/Tabelle111[[#This Row],[Anzahl Lieferscheine]]</f>
        <v>0.30111000000000004</v>
      </c>
    </row>
    <row r="2247" spans="1:14" x14ac:dyDescent="0.2">
      <c r="A2247" s="2" t="s">
        <v>34</v>
      </c>
      <c r="B2247" s="2" t="s">
        <v>32</v>
      </c>
      <c r="C2247" s="2" t="s">
        <v>6</v>
      </c>
      <c r="D2247" s="2" t="s">
        <v>15</v>
      </c>
      <c r="E2247" s="2" t="s">
        <v>9</v>
      </c>
      <c r="F2247" s="2" t="s">
        <v>61</v>
      </c>
      <c r="G2247" s="1">
        <v>1737.6700000000003</v>
      </c>
      <c r="H2247" s="1">
        <v>815.69</v>
      </c>
      <c r="I2247" s="4">
        <v>7</v>
      </c>
      <c r="J2247" s="2" t="s">
        <v>67</v>
      </c>
      <c r="K2247" s="1">
        <f>Tabelle111[[#This Row],[Menge kg Nges]]/1000</f>
        <v>1.7376700000000003</v>
      </c>
      <c r="L2247" s="1">
        <f>Tabelle111[[#This Row],[Menge kg P2O5]]/1000</f>
        <v>0.81569000000000003</v>
      </c>
      <c r="M2247" s="1">
        <f>Tabelle111[[#This Row],[Menge t Nges]]/Tabelle111[[#This Row],[Anzahl Lieferscheine]]</f>
        <v>0.24823857142857148</v>
      </c>
      <c r="N2247" s="1">
        <f>Tabelle111[[#This Row],[Menge t P2O5]]/Tabelle111[[#This Row],[Anzahl Lieferscheine]]</f>
        <v>0.11652714285714286</v>
      </c>
    </row>
    <row r="2248" spans="1:14" x14ac:dyDescent="0.2">
      <c r="A2248" s="2" t="s">
        <v>34</v>
      </c>
      <c r="B2248" s="2" t="s">
        <v>32</v>
      </c>
      <c r="C2248" s="2" t="s">
        <v>6</v>
      </c>
      <c r="D2248" s="2" t="s">
        <v>15</v>
      </c>
      <c r="E2248" s="2" t="s">
        <v>10</v>
      </c>
      <c r="F2248" s="2" t="s">
        <v>61</v>
      </c>
      <c r="G2248" s="1">
        <v>356.4</v>
      </c>
      <c r="H2248" s="1">
        <v>152.24</v>
      </c>
      <c r="I2248" s="4">
        <v>2</v>
      </c>
      <c r="J2248" s="2" t="s">
        <v>67</v>
      </c>
      <c r="K2248" s="1">
        <f>Tabelle111[[#This Row],[Menge kg Nges]]/1000</f>
        <v>0.35639999999999999</v>
      </c>
      <c r="L2248" s="1">
        <f>Tabelle111[[#This Row],[Menge kg P2O5]]/1000</f>
        <v>0.15224000000000001</v>
      </c>
      <c r="M2248" s="1">
        <f>Tabelle111[[#This Row],[Menge t Nges]]/Tabelle111[[#This Row],[Anzahl Lieferscheine]]</f>
        <v>0.1782</v>
      </c>
      <c r="N2248" s="1">
        <f>Tabelle111[[#This Row],[Menge t P2O5]]/Tabelle111[[#This Row],[Anzahl Lieferscheine]]</f>
        <v>7.6120000000000007E-2</v>
      </c>
    </row>
    <row r="2249" spans="1:14" x14ac:dyDescent="0.2">
      <c r="A2249" s="2" t="s">
        <v>34</v>
      </c>
      <c r="B2249" s="2" t="s">
        <v>32</v>
      </c>
      <c r="C2249" s="2" t="s">
        <v>6</v>
      </c>
      <c r="D2249" s="2" t="s">
        <v>15</v>
      </c>
      <c r="E2249" s="2" t="s">
        <v>13</v>
      </c>
      <c r="F2249" s="2" t="s">
        <v>61</v>
      </c>
      <c r="G2249" s="1">
        <v>1656.8000000000002</v>
      </c>
      <c r="H2249" s="1">
        <v>1060.3</v>
      </c>
      <c r="I2249" s="4">
        <v>5</v>
      </c>
      <c r="J2249" s="2" t="s">
        <v>67</v>
      </c>
      <c r="K2249" s="1">
        <f>Tabelle111[[#This Row],[Menge kg Nges]]/1000</f>
        <v>1.6568000000000003</v>
      </c>
      <c r="L2249" s="1">
        <f>Tabelle111[[#This Row],[Menge kg P2O5]]/1000</f>
        <v>1.0603</v>
      </c>
      <c r="M2249" s="1">
        <f>Tabelle111[[#This Row],[Menge t Nges]]/Tabelle111[[#This Row],[Anzahl Lieferscheine]]</f>
        <v>0.33136000000000004</v>
      </c>
      <c r="N2249" s="1">
        <f>Tabelle111[[#This Row],[Menge t P2O5]]/Tabelle111[[#This Row],[Anzahl Lieferscheine]]</f>
        <v>0.21206</v>
      </c>
    </row>
    <row r="2250" spans="1:14" x14ac:dyDescent="0.2">
      <c r="A2250" s="2" t="s">
        <v>34</v>
      </c>
      <c r="B2250" s="2" t="s">
        <v>32</v>
      </c>
      <c r="C2250" s="2" t="s">
        <v>6</v>
      </c>
      <c r="D2250" s="2" t="s">
        <v>15</v>
      </c>
      <c r="E2250" s="2" t="s">
        <v>14</v>
      </c>
      <c r="F2250" s="2" t="s">
        <v>61</v>
      </c>
      <c r="G2250" s="1">
        <v>1843</v>
      </c>
      <c r="H2250" s="1">
        <v>1199</v>
      </c>
      <c r="I2250" s="4">
        <v>3</v>
      </c>
      <c r="J2250" s="2" t="s">
        <v>67</v>
      </c>
      <c r="K2250" s="1">
        <f>Tabelle111[[#This Row],[Menge kg Nges]]/1000</f>
        <v>1.843</v>
      </c>
      <c r="L2250" s="1">
        <f>Tabelle111[[#This Row],[Menge kg P2O5]]/1000</f>
        <v>1.1990000000000001</v>
      </c>
      <c r="M2250" s="1">
        <f>Tabelle111[[#This Row],[Menge t Nges]]/Tabelle111[[#This Row],[Anzahl Lieferscheine]]</f>
        <v>0.61433333333333329</v>
      </c>
      <c r="N2250" s="1">
        <f>Tabelle111[[#This Row],[Menge t P2O5]]/Tabelle111[[#This Row],[Anzahl Lieferscheine]]</f>
        <v>0.39966666666666667</v>
      </c>
    </row>
    <row r="2251" spans="1:14" x14ac:dyDescent="0.2">
      <c r="A2251" s="2" t="s">
        <v>34</v>
      </c>
      <c r="B2251" s="2" t="s">
        <v>32</v>
      </c>
      <c r="C2251" s="2" t="s">
        <v>25</v>
      </c>
      <c r="D2251" s="2" t="s">
        <v>25</v>
      </c>
      <c r="E2251" s="2" t="s">
        <v>26</v>
      </c>
      <c r="F2251" s="2" t="s">
        <v>61</v>
      </c>
      <c r="G2251" s="1">
        <v>1327.6</v>
      </c>
      <c r="H2251" s="1">
        <v>1128</v>
      </c>
      <c r="I2251" s="4">
        <v>11</v>
      </c>
      <c r="J2251" s="2" t="s">
        <v>67</v>
      </c>
      <c r="K2251" s="1">
        <f>Tabelle111[[#This Row],[Menge kg Nges]]/1000</f>
        <v>1.3275999999999999</v>
      </c>
      <c r="L2251" s="1">
        <f>Tabelle111[[#This Row],[Menge kg P2O5]]/1000</f>
        <v>1.1279999999999999</v>
      </c>
      <c r="M2251" s="1">
        <f>Tabelle111[[#This Row],[Menge t Nges]]/Tabelle111[[#This Row],[Anzahl Lieferscheine]]</f>
        <v>0.12069090909090908</v>
      </c>
      <c r="N2251" s="1">
        <f>Tabelle111[[#This Row],[Menge t P2O5]]/Tabelle111[[#This Row],[Anzahl Lieferscheine]]</f>
        <v>0.10254545454545454</v>
      </c>
    </row>
    <row r="2252" spans="1:14" x14ac:dyDescent="0.2">
      <c r="A2252" s="2" t="s">
        <v>34</v>
      </c>
      <c r="B2252" s="2" t="s">
        <v>27</v>
      </c>
      <c r="C2252" s="2" t="s">
        <v>6</v>
      </c>
      <c r="D2252" s="2" t="s">
        <v>30</v>
      </c>
      <c r="E2252" s="2" t="s">
        <v>26</v>
      </c>
      <c r="F2252" s="2" t="s">
        <v>61</v>
      </c>
      <c r="G2252" s="1">
        <v>104004.48999999989</v>
      </c>
      <c r="H2252" s="1">
        <v>51871.62999999999</v>
      </c>
      <c r="I2252" s="4">
        <v>320</v>
      </c>
      <c r="J2252" s="2" t="s">
        <v>67</v>
      </c>
      <c r="K2252" s="1">
        <f>Tabelle111[[#This Row],[Menge kg Nges]]/1000</f>
        <v>104.00448999999989</v>
      </c>
      <c r="L2252" s="1">
        <f>Tabelle111[[#This Row],[Menge kg P2O5]]/1000</f>
        <v>51.871629999999989</v>
      </c>
      <c r="M2252" s="1">
        <f>Tabelle111[[#This Row],[Menge t Nges]]/Tabelle111[[#This Row],[Anzahl Lieferscheine]]</f>
        <v>0.32501403124999967</v>
      </c>
      <c r="N2252" s="1">
        <f>Tabelle111[[#This Row],[Menge t P2O5]]/Tabelle111[[#This Row],[Anzahl Lieferscheine]]</f>
        <v>0.16209884374999997</v>
      </c>
    </row>
    <row r="2253" spans="1:14" x14ac:dyDescent="0.2">
      <c r="A2253" s="2" t="s">
        <v>34</v>
      </c>
      <c r="B2253" s="2" t="s">
        <v>27</v>
      </c>
      <c r="C2253" s="2" t="s">
        <v>6</v>
      </c>
      <c r="D2253" s="2" t="s">
        <v>7</v>
      </c>
      <c r="E2253" s="2" t="s">
        <v>8</v>
      </c>
      <c r="F2253" s="2" t="s">
        <v>61</v>
      </c>
      <c r="G2253" s="1">
        <v>20221.500000000004</v>
      </c>
      <c r="H2253" s="1">
        <v>9730.1500000000015</v>
      </c>
      <c r="I2253" s="4">
        <v>48</v>
      </c>
      <c r="J2253" s="2" t="s">
        <v>67</v>
      </c>
      <c r="K2253" s="1">
        <f>Tabelle111[[#This Row],[Menge kg Nges]]/1000</f>
        <v>20.221500000000002</v>
      </c>
      <c r="L2253" s="1">
        <f>Tabelle111[[#This Row],[Menge kg P2O5]]/1000</f>
        <v>9.7301500000000019</v>
      </c>
      <c r="M2253" s="1">
        <f>Tabelle111[[#This Row],[Menge t Nges]]/Tabelle111[[#This Row],[Anzahl Lieferscheine]]</f>
        <v>0.42128125000000005</v>
      </c>
      <c r="N2253" s="1">
        <f>Tabelle111[[#This Row],[Menge t P2O5]]/Tabelle111[[#This Row],[Anzahl Lieferscheine]]</f>
        <v>0.20271145833333337</v>
      </c>
    </row>
    <row r="2254" spans="1:14" x14ac:dyDescent="0.2">
      <c r="A2254" s="2" t="s">
        <v>34</v>
      </c>
      <c r="B2254" s="2" t="s">
        <v>27</v>
      </c>
      <c r="C2254" s="2" t="s">
        <v>6</v>
      </c>
      <c r="D2254" s="2" t="s">
        <v>7</v>
      </c>
      <c r="E2254" s="2" t="s">
        <v>9</v>
      </c>
      <c r="F2254" s="2" t="s">
        <v>61</v>
      </c>
      <c r="G2254" s="1">
        <v>5509.1</v>
      </c>
      <c r="H2254" s="1">
        <v>2337.6</v>
      </c>
      <c r="I2254" s="4">
        <v>15</v>
      </c>
      <c r="J2254" s="2" t="s">
        <v>67</v>
      </c>
      <c r="K2254" s="1">
        <f>Tabelle111[[#This Row],[Menge kg Nges]]/1000</f>
        <v>5.5091000000000001</v>
      </c>
      <c r="L2254" s="1">
        <f>Tabelle111[[#This Row],[Menge kg P2O5]]/1000</f>
        <v>2.3376000000000001</v>
      </c>
      <c r="M2254" s="1">
        <f>Tabelle111[[#This Row],[Menge t Nges]]/Tabelle111[[#This Row],[Anzahl Lieferscheine]]</f>
        <v>0.36727333333333334</v>
      </c>
      <c r="N2254" s="1">
        <f>Tabelle111[[#This Row],[Menge t P2O5]]/Tabelle111[[#This Row],[Anzahl Lieferscheine]]</f>
        <v>0.15584000000000001</v>
      </c>
    </row>
    <row r="2255" spans="1:14" x14ac:dyDescent="0.2">
      <c r="A2255" s="2" t="s">
        <v>34</v>
      </c>
      <c r="B2255" s="2" t="s">
        <v>27</v>
      </c>
      <c r="C2255" s="2" t="s">
        <v>6</v>
      </c>
      <c r="D2255" s="2" t="s">
        <v>7</v>
      </c>
      <c r="E2255" s="2" t="s">
        <v>10</v>
      </c>
      <c r="F2255" s="2" t="s">
        <v>61</v>
      </c>
      <c r="G2255" s="1">
        <v>105.6</v>
      </c>
      <c r="H2255" s="1">
        <v>43.2</v>
      </c>
      <c r="I2255" s="4">
        <v>1</v>
      </c>
      <c r="J2255" s="2" t="s">
        <v>67</v>
      </c>
      <c r="K2255" s="1">
        <f>Tabelle111[[#This Row],[Menge kg Nges]]/1000</f>
        <v>0.1056</v>
      </c>
      <c r="L2255" s="1">
        <f>Tabelle111[[#This Row],[Menge kg P2O5]]/1000</f>
        <v>4.3200000000000002E-2</v>
      </c>
      <c r="M2255" s="1">
        <f>Tabelle111[[#This Row],[Menge t Nges]]/Tabelle111[[#This Row],[Anzahl Lieferscheine]]</f>
        <v>0.1056</v>
      </c>
      <c r="N2255" s="1">
        <f>Tabelle111[[#This Row],[Menge t P2O5]]/Tabelle111[[#This Row],[Anzahl Lieferscheine]]</f>
        <v>4.3200000000000002E-2</v>
      </c>
    </row>
    <row r="2256" spans="1:14" x14ac:dyDescent="0.2">
      <c r="A2256" s="2" t="s">
        <v>34</v>
      </c>
      <c r="B2256" s="2" t="s">
        <v>27</v>
      </c>
      <c r="C2256" s="2" t="s">
        <v>6</v>
      </c>
      <c r="D2256" s="2" t="s">
        <v>7</v>
      </c>
      <c r="E2256" s="2" t="s">
        <v>11</v>
      </c>
      <c r="F2256" s="2" t="s">
        <v>61</v>
      </c>
      <c r="G2256" s="1">
        <v>23857.82</v>
      </c>
      <c r="H2256" s="1">
        <v>10855.350000000004</v>
      </c>
      <c r="I2256" s="4">
        <v>100</v>
      </c>
      <c r="J2256" s="2" t="s">
        <v>67</v>
      </c>
      <c r="K2256" s="1">
        <f>Tabelle111[[#This Row],[Menge kg Nges]]/1000</f>
        <v>23.85782</v>
      </c>
      <c r="L2256" s="1">
        <f>Tabelle111[[#This Row],[Menge kg P2O5]]/1000</f>
        <v>10.855350000000003</v>
      </c>
      <c r="M2256" s="1">
        <f>Tabelle111[[#This Row],[Menge t Nges]]/Tabelle111[[#This Row],[Anzahl Lieferscheine]]</f>
        <v>0.23857819999999999</v>
      </c>
      <c r="N2256" s="1">
        <f>Tabelle111[[#This Row],[Menge t P2O5]]/Tabelle111[[#This Row],[Anzahl Lieferscheine]]</f>
        <v>0.10855350000000002</v>
      </c>
    </row>
    <row r="2257" spans="1:14" x14ac:dyDescent="0.2">
      <c r="A2257" s="2" t="s">
        <v>34</v>
      </c>
      <c r="B2257" s="2" t="s">
        <v>27</v>
      </c>
      <c r="C2257" s="2" t="s">
        <v>6</v>
      </c>
      <c r="D2257" s="2" t="s">
        <v>7</v>
      </c>
      <c r="E2257" s="2" t="s">
        <v>12</v>
      </c>
      <c r="F2257" s="2" t="s">
        <v>61</v>
      </c>
      <c r="G2257" s="1">
        <v>32833.040000000008</v>
      </c>
      <c r="H2257" s="1">
        <v>14431.239999999998</v>
      </c>
      <c r="I2257" s="4">
        <v>93</v>
      </c>
      <c r="J2257" s="2" t="s">
        <v>67</v>
      </c>
      <c r="K2257" s="1">
        <f>Tabelle111[[#This Row],[Menge kg Nges]]/1000</f>
        <v>32.833040000000011</v>
      </c>
      <c r="L2257" s="1">
        <f>Tabelle111[[#This Row],[Menge kg P2O5]]/1000</f>
        <v>14.431239999999997</v>
      </c>
      <c r="M2257" s="1">
        <f>Tabelle111[[#This Row],[Menge t Nges]]/Tabelle111[[#This Row],[Anzahl Lieferscheine]]</f>
        <v>0.35304344086021516</v>
      </c>
      <c r="N2257" s="1">
        <f>Tabelle111[[#This Row],[Menge t P2O5]]/Tabelle111[[#This Row],[Anzahl Lieferscheine]]</f>
        <v>0.15517462365591395</v>
      </c>
    </row>
    <row r="2258" spans="1:14" x14ac:dyDescent="0.2">
      <c r="A2258" s="2" t="s">
        <v>34</v>
      </c>
      <c r="B2258" s="2" t="s">
        <v>27</v>
      </c>
      <c r="C2258" s="2" t="s">
        <v>6</v>
      </c>
      <c r="D2258" s="2" t="s">
        <v>7</v>
      </c>
      <c r="E2258" s="2" t="s">
        <v>13</v>
      </c>
      <c r="F2258" s="2" t="s">
        <v>61</v>
      </c>
      <c r="G2258" s="1">
        <v>11963.539999999997</v>
      </c>
      <c r="H2258" s="1">
        <v>6830.8500000000013</v>
      </c>
      <c r="I2258" s="4">
        <v>61</v>
      </c>
      <c r="J2258" s="2" t="s">
        <v>67</v>
      </c>
      <c r="K2258" s="1">
        <f>Tabelle111[[#This Row],[Menge kg Nges]]/1000</f>
        <v>11.963539999999997</v>
      </c>
      <c r="L2258" s="1">
        <f>Tabelle111[[#This Row],[Menge kg P2O5]]/1000</f>
        <v>6.8308500000000016</v>
      </c>
      <c r="M2258" s="1">
        <f>Tabelle111[[#This Row],[Menge t Nges]]/Tabelle111[[#This Row],[Anzahl Lieferscheine]]</f>
        <v>0.19612360655737698</v>
      </c>
      <c r="N2258" s="1">
        <f>Tabelle111[[#This Row],[Menge t P2O5]]/Tabelle111[[#This Row],[Anzahl Lieferscheine]]</f>
        <v>0.11198114754098364</v>
      </c>
    </row>
    <row r="2259" spans="1:14" x14ac:dyDescent="0.2">
      <c r="A2259" s="2" t="s">
        <v>34</v>
      </c>
      <c r="B2259" s="2" t="s">
        <v>27</v>
      </c>
      <c r="C2259" s="2" t="s">
        <v>6</v>
      </c>
      <c r="D2259" s="2" t="s">
        <v>7</v>
      </c>
      <c r="E2259" s="2" t="s">
        <v>14</v>
      </c>
      <c r="F2259" s="2" t="s">
        <v>61</v>
      </c>
      <c r="G2259" s="1">
        <v>8856.34</v>
      </c>
      <c r="H2259" s="1">
        <v>4065.6499999999996</v>
      </c>
      <c r="I2259" s="4">
        <v>27</v>
      </c>
      <c r="J2259" s="2" t="s">
        <v>67</v>
      </c>
      <c r="K2259" s="1">
        <f>Tabelle111[[#This Row],[Menge kg Nges]]/1000</f>
        <v>8.8563399999999994</v>
      </c>
      <c r="L2259" s="1">
        <f>Tabelle111[[#This Row],[Menge kg P2O5]]/1000</f>
        <v>4.0656499999999998</v>
      </c>
      <c r="M2259" s="1">
        <f>Tabelle111[[#This Row],[Menge t Nges]]/Tabelle111[[#This Row],[Anzahl Lieferscheine]]</f>
        <v>0.32801259259259258</v>
      </c>
      <c r="N2259" s="1">
        <f>Tabelle111[[#This Row],[Menge t P2O5]]/Tabelle111[[#This Row],[Anzahl Lieferscheine]]</f>
        <v>0.15057962962962962</v>
      </c>
    </row>
    <row r="2260" spans="1:14" x14ac:dyDescent="0.2">
      <c r="A2260" s="2" t="s">
        <v>34</v>
      </c>
      <c r="B2260" s="2" t="s">
        <v>27</v>
      </c>
      <c r="C2260" s="2" t="s">
        <v>6</v>
      </c>
      <c r="D2260" s="2" t="s">
        <v>15</v>
      </c>
      <c r="E2260" s="2" t="s">
        <v>8</v>
      </c>
      <c r="F2260" s="2" t="s">
        <v>61</v>
      </c>
      <c r="G2260" s="1">
        <v>7503.25</v>
      </c>
      <c r="H2260" s="1">
        <v>6187.5</v>
      </c>
      <c r="I2260" s="4">
        <v>13</v>
      </c>
      <c r="J2260" s="2" t="s">
        <v>67</v>
      </c>
      <c r="K2260" s="1">
        <f>Tabelle111[[#This Row],[Menge kg Nges]]/1000</f>
        <v>7.5032500000000004</v>
      </c>
      <c r="L2260" s="1">
        <f>Tabelle111[[#This Row],[Menge kg P2O5]]/1000</f>
        <v>6.1875</v>
      </c>
      <c r="M2260" s="1">
        <f>Tabelle111[[#This Row],[Menge t Nges]]/Tabelle111[[#This Row],[Anzahl Lieferscheine]]</f>
        <v>0.57717307692307696</v>
      </c>
      <c r="N2260" s="1">
        <f>Tabelle111[[#This Row],[Menge t P2O5]]/Tabelle111[[#This Row],[Anzahl Lieferscheine]]</f>
        <v>0.47596153846153844</v>
      </c>
    </row>
    <row r="2261" spans="1:14" x14ac:dyDescent="0.2">
      <c r="A2261" s="2" t="s">
        <v>34</v>
      </c>
      <c r="B2261" s="2" t="s">
        <v>27</v>
      </c>
      <c r="C2261" s="2" t="s">
        <v>6</v>
      </c>
      <c r="D2261" s="2" t="s">
        <v>15</v>
      </c>
      <c r="E2261" s="2" t="s">
        <v>16</v>
      </c>
      <c r="F2261" s="2" t="s">
        <v>61</v>
      </c>
      <c r="G2261" s="1">
        <v>5894.9000000000005</v>
      </c>
      <c r="H2261" s="1">
        <v>5388.9</v>
      </c>
      <c r="I2261" s="4">
        <v>12</v>
      </c>
      <c r="J2261" s="2" t="s">
        <v>67</v>
      </c>
      <c r="K2261" s="1">
        <f>Tabelle111[[#This Row],[Menge kg Nges]]/1000</f>
        <v>5.8949000000000007</v>
      </c>
      <c r="L2261" s="1">
        <f>Tabelle111[[#This Row],[Menge kg P2O5]]/1000</f>
        <v>5.3888999999999996</v>
      </c>
      <c r="M2261" s="1">
        <f>Tabelle111[[#This Row],[Menge t Nges]]/Tabelle111[[#This Row],[Anzahl Lieferscheine]]</f>
        <v>0.49124166666666674</v>
      </c>
      <c r="N2261" s="1">
        <f>Tabelle111[[#This Row],[Menge t P2O5]]/Tabelle111[[#This Row],[Anzahl Lieferscheine]]</f>
        <v>0.44907499999999995</v>
      </c>
    </row>
    <row r="2262" spans="1:14" x14ac:dyDescent="0.2">
      <c r="A2262" s="2" t="s">
        <v>34</v>
      </c>
      <c r="B2262" s="2" t="s">
        <v>27</v>
      </c>
      <c r="C2262" s="2" t="s">
        <v>6</v>
      </c>
      <c r="D2262" s="2" t="s">
        <v>15</v>
      </c>
      <c r="E2262" s="2" t="s">
        <v>17</v>
      </c>
      <c r="F2262" s="2" t="s">
        <v>61</v>
      </c>
      <c r="G2262" s="1">
        <v>3395.4600000000005</v>
      </c>
      <c r="H2262" s="1">
        <v>1480.2700000000002</v>
      </c>
      <c r="I2262" s="4">
        <v>14</v>
      </c>
      <c r="J2262" s="2" t="s">
        <v>67</v>
      </c>
      <c r="K2262" s="1">
        <f>Tabelle111[[#This Row],[Menge kg Nges]]/1000</f>
        <v>3.3954600000000004</v>
      </c>
      <c r="L2262" s="1">
        <f>Tabelle111[[#This Row],[Menge kg P2O5]]/1000</f>
        <v>1.4802700000000002</v>
      </c>
      <c r="M2262" s="1">
        <f>Tabelle111[[#This Row],[Menge t Nges]]/Tabelle111[[#This Row],[Anzahl Lieferscheine]]</f>
        <v>0.24253285714285716</v>
      </c>
      <c r="N2262" s="1">
        <f>Tabelle111[[#This Row],[Menge t P2O5]]/Tabelle111[[#This Row],[Anzahl Lieferscheine]]</f>
        <v>0.10573357142857144</v>
      </c>
    </row>
    <row r="2263" spans="1:14" x14ac:dyDescent="0.2">
      <c r="A2263" s="2" t="s">
        <v>34</v>
      </c>
      <c r="B2263" s="2" t="s">
        <v>27</v>
      </c>
      <c r="C2263" s="2" t="s">
        <v>6</v>
      </c>
      <c r="D2263" s="2" t="s">
        <v>15</v>
      </c>
      <c r="E2263" s="2" t="s">
        <v>18</v>
      </c>
      <c r="F2263" s="2" t="s">
        <v>61</v>
      </c>
      <c r="G2263" s="1">
        <v>9096.1999999999989</v>
      </c>
      <c r="H2263" s="1">
        <v>6172.579999999999</v>
      </c>
      <c r="I2263" s="4">
        <v>18</v>
      </c>
      <c r="J2263" s="2" t="s">
        <v>67</v>
      </c>
      <c r="K2263" s="1">
        <f>Tabelle111[[#This Row],[Menge kg Nges]]/1000</f>
        <v>9.0961999999999996</v>
      </c>
      <c r="L2263" s="1">
        <f>Tabelle111[[#This Row],[Menge kg P2O5]]/1000</f>
        <v>6.1725799999999991</v>
      </c>
      <c r="M2263" s="1">
        <f>Tabelle111[[#This Row],[Menge t Nges]]/Tabelle111[[#This Row],[Anzahl Lieferscheine]]</f>
        <v>0.50534444444444437</v>
      </c>
      <c r="N2263" s="1">
        <f>Tabelle111[[#This Row],[Menge t P2O5]]/Tabelle111[[#This Row],[Anzahl Lieferscheine]]</f>
        <v>0.34292111111111107</v>
      </c>
    </row>
    <row r="2264" spans="1:14" x14ac:dyDescent="0.2">
      <c r="A2264" s="2" t="s">
        <v>34</v>
      </c>
      <c r="B2264" s="2" t="s">
        <v>27</v>
      </c>
      <c r="C2264" s="2" t="s">
        <v>6</v>
      </c>
      <c r="D2264" s="2" t="s">
        <v>15</v>
      </c>
      <c r="E2264" s="2" t="s">
        <v>19</v>
      </c>
      <c r="F2264" s="2" t="s">
        <v>61</v>
      </c>
      <c r="G2264" s="1">
        <v>19389.599999999999</v>
      </c>
      <c r="H2264" s="1">
        <v>20649.3</v>
      </c>
      <c r="I2264" s="4">
        <v>24</v>
      </c>
      <c r="J2264" s="2" t="s">
        <v>67</v>
      </c>
      <c r="K2264" s="1">
        <f>Tabelle111[[#This Row],[Menge kg Nges]]/1000</f>
        <v>19.389599999999998</v>
      </c>
      <c r="L2264" s="1">
        <f>Tabelle111[[#This Row],[Menge kg P2O5]]/1000</f>
        <v>20.6493</v>
      </c>
      <c r="M2264" s="1">
        <f>Tabelle111[[#This Row],[Menge t Nges]]/Tabelle111[[#This Row],[Anzahl Lieferscheine]]</f>
        <v>0.80789999999999995</v>
      </c>
      <c r="N2264" s="1">
        <f>Tabelle111[[#This Row],[Menge t P2O5]]/Tabelle111[[#This Row],[Anzahl Lieferscheine]]</f>
        <v>0.86038749999999997</v>
      </c>
    </row>
    <row r="2265" spans="1:14" x14ac:dyDescent="0.2">
      <c r="A2265" s="2" t="s">
        <v>34</v>
      </c>
      <c r="B2265" s="2" t="s">
        <v>27</v>
      </c>
      <c r="C2265" s="2" t="s">
        <v>6</v>
      </c>
      <c r="D2265" s="2" t="s">
        <v>15</v>
      </c>
      <c r="E2265" s="2" t="s">
        <v>20</v>
      </c>
      <c r="F2265" s="2" t="s">
        <v>61</v>
      </c>
      <c r="G2265" s="1">
        <v>1132.8</v>
      </c>
      <c r="H2265" s="1">
        <v>833.2</v>
      </c>
      <c r="I2265" s="4">
        <v>8</v>
      </c>
      <c r="J2265" s="2" t="s">
        <v>67</v>
      </c>
      <c r="K2265" s="1">
        <f>Tabelle111[[#This Row],[Menge kg Nges]]/1000</f>
        <v>1.1328</v>
      </c>
      <c r="L2265" s="1">
        <f>Tabelle111[[#This Row],[Menge kg P2O5]]/1000</f>
        <v>0.83320000000000005</v>
      </c>
      <c r="M2265" s="1">
        <f>Tabelle111[[#This Row],[Menge t Nges]]/Tabelle111[[#This Row],[Anzahl Lieferscheine]]</f>
        <v>0.1416</v>
      </c>
      <c r="N2265" s="1">
        <f>Tabelle111[[#This Row],[Menge t P2O5]]/Tabelle111[[#This Row],[Anzahl Lieferscheine]]</f>
        <v>0.10415000000000001</v>
      </c>
    </row>
    <row r="2266" spans="1:14" x14ac:dyDescent="0.2">
      <c r="A2266" s="2" t="s">
        <v>34</v>
      </c>
      <c r="B2266" s="2" t="s">
        <v>27</v>
      </c>
      <c r="C2266" s="2" t="s">
        <v>6</v>
      </c>
      <c r="D2266" s="2" t="s">
        <v>15</v>
      </c>
      <c r="E2266" s="2" t="s">
        <v>21</v>
      </c>
      <c r="F2266" s="2" t="s">
        <v>61</v>
      </c>
      <c r="G2266" s="1">
        <v>40841.600000000013</v>
      </c>
      <c r="H2266" s="1">
        <v>24346.399999999991</v>
      </c>
      <c r="I2266" s="4">
        <v>87</v>
      </c>
      <c r="J2266" s="2" t="s">
        <v>67</v>
      </c>
      <c r="K2266" s="1">
        <f>Tabelle111[[#This Row],[Menge kg Nges]]/1000</f>
        <v>40.841600000000014</v>
      </c>
      <c r="L2266" s="1">
        <f>Tabelle111[[#This Row],[Menge kg P2O5]]/1000</f>
        <v>24.346399999999992</v>
      </c>
      <c r="M2266" s="1">
        <f>Tabelle111[[#This Row],[Menge t Nges]]/Tabelle111[[#This Row],[Anzahl Lieferscheine]]</f>
        <v>0.4694436781609197</v>
      </c>
      <c r="N2266" s="1">
        <f>Tabelle111[[#This Row],[Menge t P2O5]]/Tabelle111[[#This Row],[Anzahl Lieferscheine]]</f>
        <v>0.27984367816091943</v>
      </c>
    </row>
    <row r="2267" spans="1:14" x14ac:dyDescent="0.2">
      <c r="A2267" s="2" t="s">
        <v>34</v>
      </c>
      <c r="B2267" s="2" t="s">
        <v>27</v>
      </c>
      <c r="C2267" s="2" t="s">
        <v>6</v>
      </c>
      <c r="D2267" s="2" t="s">
        <v>15</v>
      </c>
      <c r="E2267" s="2" t="s">
        <v>9</v>
      </c>
      <c r="F2267" s="2" t="s">
        <v>61</v>
      </c>
      <c r="G2267" s="1">
        <v>8053.29</v>
      </c>
      <c r="H2267" s="1">
        <v>4481.05</v>
      </c>
      <c r="I2267" s="4">
        <v>37</v>
      </c>
      <c r="J2267" s="2" t="s">
        <v>67</v>
      </c>
      <c r="K2267" s="1">
        <f>Tabelle111[[#This Row],[Menge kg Nges]]/1000</f>
        <v>8.0532900000000005</v>
      </c>
      <c r="L2267" s="1">
        <f>Tabelle111[[#This Row],[Menge kg P2O5]]/1000</f>
        <v>4.4810499999999998</v>
      </c>
      <c r="M2267" s="1">
        <f>Tabelle111[[#This Row],[Menge t Nges]]/Tabelle111[[#This Row],[Anzahl Lieferscheine]]</f>
        <v>0.2176564864864865</v>
      </c>
      <c r="N2267" s="1">
        <f>Tabelle111[[#This Row],[Menge t P2O5]]/Tabelle111[[#This Row],[Anzahl Lieferscheine]]</f>
        <v>0.12110945945945946</v>
      </c>
    </row>
    <row r="2268" spans="1:14" x14ac:dyDescent="0.2">
      <c r="A2268" s="2" t="s">
        <v>34</v>
      </c>
      <c r="B2268" s="2" t="s">
        <v>27</v>
      </c>
      <c r="C2268" s="2" t="s">
        <v>6</v>
      </c>
      <c r="D2268" s="2" t="s">
        <v>15</v>
      </c>
      <c r="E2268" s="2" t="s">
        <v>10</v>
      </c>
      <c r="F2268" s="2" t="s">
        <v>61</v>
      </c>
      <c r="G2268" s="1">
        <v>282.75</v>
      </c>
      <c r="H2268" s="1">
        <v>121.05</v>
      </c>
      <c r="I2268" s="4">
        <v>2</v>
      </c>
      <c r="J2268" s="2" t="s">
        <v>67</v>
      </c>
      <c r="K2268" s="1">
        <f>Tabelle111[[#This Row],[Menge kg Nges]]/1000</f>
        <v>0.28275</v>
      </c>
      <c r="L2268" s="1">
        <f>Tabelle111[[#This Row],[Menge kg P2O5]]/1000</f>
        <v>0.12104999999999999</v>
      </c>
      <c r="M2268" s="1">
        <f>Tabelle111[[#This Row],[Menge t Nges]]/Tabelle111[[#This Row],[Anzahl Lieferscheine]]</f>
        <v>0.141375</v>
      </c>
      <c r="N2268" s="1">
        <f>Tabelle111[[#This Row],[Menge t P2O5]]/Tabelle111[[#This Row],[Anzahl Lieferscheine]]</f>
        <v>6.0524999999999995E-2</v>
      </c>
    </row>
    <row r="2269" spans="1:14" x14ac:dyDescent="0.2">
      <c r="A2269" s="2" t="s">
        <v>34</v>
      </c>
      <c r="B2269" s="2" t="s">
        <v>27</v>
      </c>
      <c r="C2269" s="2" t="s">
        <v>6</v>
      </c>
      <c r="D2269" s="2" t="s">
        <v>15</v>
      </c>
      <c r="E2269" s="2" t="s">
        <v>23</v>
      </c>
      <c r="F2269" s="2" t="s">
        <v>61</v>
      </c>
      <c r="G2269" s="1">
        <v>140</v>
      </c>
      <c r="H2269" s="1">
        <v>57.75</v>
      </c>
      <c r="I2269" s="4">
        <v>1</v>
      </c>
      <c r="J2269" s="2" t="s">
        <v>67</v>
      </c>
      <c r="K2269" s="1">
        <f>Tabelle111[[#This Row],[Menge kg Nges]]/1000</f>
        <v>0.14000000000000001</v>
      </c>
      <c r="L2269" s="1">
        <f>Tabelle111[[#This Row],[Menge kg P2O5]]/1000</f>
        <v>5.7750000000000003E-2</v>
      </c>
      <c r="M2269" s="1">
        <f>Tabelle111[[#This Row],[Menge t Nges]]/Tabelle111[[#This Row],[Anzahl Lieferscheine]]</f>
        <v>0.14000000000000001</v>
      </c>
      <c r="N2269" s="1">
        <f>Tabelle111[[#This Row],[Menge t P2O5]]/Tabelle111[[#This Row],[Anzahl Lieferscheine]]</f>
        <v>5.7750000000000003E-2</v>
      </c>
    </row>
    <row r="2270" spans="1:14" x14ac:dyDescent="0.2">
      <c r="A2270" s="2" t="s">
        <v>34</v>
      </c>
      <c r="B2270" s="2" t="s">
        <v>27</v>
      </c>
      <c r="C2270" s="2" t="s">
        <v>6</v>
      </c>
      <c r="D2270" s="2" t="s">
        <v>15</v>
      </c>
      <c r="E2270" s="2" t="s">
        <v>12</v>
      </c>
      <c r="F2270" s="2" t="s">
        <v>61</v>
      </c>
      <c r="G2270" s="1">
        <v>382.2</v>
      </c>
      <c r="H2270" s="1">
        <v>343</v>
      </c>
      <c r="I2270" s="4">
        <v>1</v>
      </c>
      <c r="J2270" s="2" t="s">
        <v>67</v>
      </c>
      <c r="K2270" s="1">
        <f>Tabelle111[[#This Row],[Menge kg Nges]]/1000</f>
        <v>0.38219999999999998</v>
      </c>
      <c r="L2270" s="1">
        <f>Tabelle111[[#This Row],[Menge kg P2O5]]/1000</f>
        <v>0.34300000000000003</v>
      </c>
      <c r="M2270" s="1">
        <f>Tabelle111[[#This Row],[Menge t Nges]]/Tabelle111[[#This Row],[Anzahl Lieferscheine]]</f>
        <v>0.38219999999999998</v>
      </c>
      <c r="N2270" s="1">
        <f>Tabelle111[[#This Row],[Menge t P2O5]]/Tabelle111[[#This Row],[Anzahl Lieferscheine]]</f>
        <v>0.34300000000000003</v>
      </c>
    </row>
    <row r="2271" spans="1:14" x14ac:dyDescent="0.2">
      <c r="A2271" s="2" t="s">
        <v>34</v>
      </c>
      <c r="B2271" s="2" t="s">
        <v>27</v>
      </c>
      <c r="C2271" s="2" t="s">
        <v>6</v>
      </c>
      <c r="D2271" s="2" t="s">
        <v>15</v>
      </c>
      <c r="E2271" s="2" t="s">
        <v>13</v>
      </c>
      <c r="F2271" s="2" t="s">
        <v>61</v>
      </c>
      <c r="G2271" s="1">
        <v>2262.1999999999998</v>
      </c>
      <c r="H2271" s="1">
        <v>1249.8000000000002</v>
      </c>
      <c r="I2271" s="4">
        <v>6</v>
      </c>
      <c r="J2271" s="2" t="s">
        <v>67</v>
      </c>
      <c r="K2271" s="1">
        <f>Tabelle111[[#This Row],[Menge kg Nges]]/1000</f>
        <v>2.2622</v>
      </c>
      <c r="L2271" s="1">
        <f>Tabelle111[[#This Row],[Menge kg P2O5]]/1000</f>
        <v>1.2498000000000002</v>
      </c>
      <c r="M2271" s="1">
        <f>Tabelle111[[#This Row],[Menge t Nges]]/Tabelle111[[#This Row],[Anzahl Lieferscheine]]</f>
        <v>0.37703333333333333</v>
      </c>
      <c r="N2271" s="1">
        <f>Tabelle111[[#This Row],[Menge t P2O5]]/Tabelle111[[#This Row],[Anzahl Lieferscheine]]</f>
        <v>0.20830000000000004</v>
      </c>
    </row>
    <row r="2272" spans="1:14" x14ac:dyDescent="0.2">
      <c r="A2272" s="2" t="s">
        <v>34</v>
      </c>
      <c r="B2272" s="2" t="s">
        <v>27</v>
      </c>
      <c r="C2272" s="2" t="s">
        <v>6</v>
      </c>
      <c r="D2272" s="2" t="s">
        <v>15</v>
      </c>
      <c r="E2272" s="2" t="s">
        <v>14</v>
      </c>
      <c r="F2272" s="2" t="s">
        <v>61</v>
      </c>
      <c r="G2272" s="1">
        <v>385</v>
      </c>
      <c r="H2272" s="1">
        <v>189</v>
      </c>
      <c r="I2272" s="4">
        <v>1</v>
      </c>
      <c r="J2272" s="2" t="s">
        <v>67</v>
      </c>
      <c r="K2272" s="1">
        <f>Tabelle111[[#This Row],[Menge kg Nges]]/1000</f>
        <v>0.38500000000000001</v>
      </c>
      <c r="L2272" s="1">
        <f>Tabelle111[[#This Row],[Menge kg P2O5]]/1000</f>
        <v>0.189</v>
      </c>
      <c r="M2272" s="1">
        <f>Tabelle111[[#This Row],[Menge t Nges]]/Tabelle111[[#This Row],[Anzahl Lieferscheine]]</f>
        <v>0.38500000000000001</v>
      </c>
      <c r="N2272" s="1">
        <f>Tabelle111[[#This Row],[Menge t P2O5]]/Tabelle111[[#This Row],[Anzahl Lieferscheine]]</f>
        <v>0.189</v>
      </c>
    </row>
    <row r="2273" spans="1:14" x14ac:dyDescent="0.2">
      <c r="A2273" s="2" t="s">
        <v>34</v>
      </c>
      <c r="B2273" s="2" t="s">
        <v>27</v>
      </c>
      <c r="C2273" s="2" t="s">
        <v>6</v>
      </c>
      <c r="D2273" s="2" t="s">
        <v>15</v>
      </c>
      <c r="E2273" s="2" t="s">
        <v>31</v>
      </c>
      <c r="F2273" s="2" t="s">
        <v>61</v>
      </c>
      <c r="G2273" s="1">
        <v>200</v>
      </c>
      <c r="H2273" s="1">
        <v>85</v>
      </c>
      <c r="I2273" s="4">
        <v>1</v>
      </c>
      <c r="J2273" s="2" t="s">
        <v>67</v>
      </c>
      <c r="K2273" s="1">
        <f>Tabelle111[[#This Row],[Menge kg Nges]]/1000</f>
        <v>0.2</v>
      </c>
      <c r="L2273" s="1">
        <f>Tabelle111[[#This Row],[Menge kg P2O5]]/1000</f>
        <v>8.5000000000000006E-2</v>
      </c>
      <c r="M2273" s="1">
        <f>Tabelle111[[#This Row],[Menge t Nges]]/Tabelle111[[#This Row],[Anzahl Lieferscheine]]</f>
        <v>0.2</v>
      </c>
      <c r="N2273" s="1">
        <f>Tabelle111[[#This Row],[Menge t P2O5]]/Tabelle111[[#This Row],[Anzahl Lieferscheine]]</f>
        <v>8.5000000000000006E-2</v>
      </c>
    </row>
    <row r="2274" spans="1:14" x14ac:dyDescent="0.2">
      <c r="A2274" s="2" t="s">
        <v>34</v>
      </c>
      <c r="B2274" s="2" t="s">
        <v>27</v>
      </c>
      <c r="C2274" s="2" t="s">
        <v>25</v>
      </c>
      <c r="D2274" s="2" t="s">
        <v>25</v>
      </c>
      <c r="E2274" s="2" t="s">
        <v>26</v>
      </c>
      <c r="F2274" s="2" t="s">
        <v>61</v>
      </c>
      <c r="G2274" s="1">
        <v>628.32000000000005</v>
      </c>
      <c r="H2274" s="1">
        <v>398.72</v>
      </c>
      <c r="I2274" s="4">
        <v>1</v>
      </c>
      <c r="J2274" s="2" t="s">
        <v>67</v>
      </c>
      <c r="K2274" s="1">
        <f>Tabelle111[[#This Row],[Menge kg Nges]]/1000</f>
        <v>0.6283200000000001</v>
      </c>
      <c r="L2274" s="1">
        <f>Tabelle111[[#This Row],[Menge kg P2O5]]/1000</f>
        <v>0.39872000000000002</v>
      </c>
      <c r="M2274" s="1">
        <f>Tabelle111[[#This Row],[Menge t Nges]]/Tabelle111[[#This Row],[Anzahl Lieferscheine]]</f>
        <v>0.6283200000000001</v>
      </c>
      <c r="N2274" s="1">
        <f>Tabelle111[[#This Row],[Menge t P2O5]]/Tabelle111[[#This Row],[Anzahl Lieferscheine]]</f>
        <v>0.39872000000000002</v>
      </c>
    </row>
    <row r="2275" spans="1:14" x14ac:dyDescent="0.2">
      <c r="A2275" s="2" t="s">
        <v>34</v>
      </c>
      <c r="B2275" s="2" t="s">
        <v>33</v>
      </c>
      <c r="C2275" s="2" t="s">
        <v>6</v>
      </c>
      <c r="D2275" s="2" t="s">
        <v>30</v>
      </c>
      <c r="E2275" s="2" t="s">
        <v>26</v>
      </c>
      <c r="F2275" s="2" t="s">
        <v>61</v>
      </c>
      <c r="G2275" s="1">
        <v>2236.66</v>
      </c>
      <c r="H2275" s="1">
        <v>1466.52</v>
      </c>
      <c r="I2275" s="4">
        <v>5</v>
      </c>
      <c r="J2275" s="2" t="s">
        <v>67</v>
      </c>
      <c r="K2275" s="1">
        <f>Tabelle111[[#This Row],[Menge kg Nges]]/1000</f>
        <v>2.2366599999999996</v>
      </c>
      <c r="L2275" s="1">
        <f>Tabelle111[[#This Row],[Menge kg P2O5]]/1000</f>
        <v>1.46652</v>
      </c>
      <c r="M2275" s="1">
        <f>Tabelle111[[#This Row],[Menge t Nges]]/Tabelle111[[#This Row],[Anzahl Lieferscheine]]</f>
        <v>0.44733199999999995</v>
      </c>
      <c r="N2275" s="1">
        <f>Tabelle111[[#This Row],[Menge t P2O5]]/Tabelle111[[#This Row],[Anzahl Lieferscheine]]</f>
        <v>0.29330400000000001</v>
      </c>
    </row>
    <row r="2276" spans="1:14" x14ac:dyDescent="0.2">
      <c r="A2276" s="2" t="s">
        <v>34</v>
      </c>
      <c r="B2276" s="2" t="s">
        <v>33</v>
      </c>
      <c r="C2276" s="2" t="s">
        <v>6</v>
      </c>
      <c r="D2276" s="2" t="s">
        <v>7</v>
      </c>
      <c r="E2276" s="2" t="s">
        <v>8</v>
      </c>
      <c r="F2276" s="2" t="s">
        <v>61</v>
      </c>
      <c r="G2276" s="1">
        <v>893</v>
      </c>
      <c r="H2276" s="1">
        <v>380</v>
      </c>
      <c r="I2276" s="4">
        <v>4</v>
      </c>
      <c r="J2276" s="2" t="s">
        <v>67</v>
      </c>
      <c r="K2276" s="1">
        <f>Tabelle111[[#This Row],[Menge kg Nges]]/1000</f>
        <v>0.89300000000000002</v>
      </c>
      <c r="L2276" s="1">
        <f>Tabelle111[[#This Row],[Menge kg P2O5]]/1000</f>
        <v>0.38</v>
      </c>
      <c r="M2276" s="1">
        <f>Tabelle111[[#This Row],[Menge t Nges]]/Tabelle111[[#This Row],[Anzahl Lieferscheine]]</f>
        <v>0.22325</v>
      </c>
      <c r="N2276" s="1">
        <f>Tabelle111[[#This Row],[Menge t P2O5]]/Tabelle111[[#This Row],[Anzahl Lieferscheine]]</f>
        <v>9.5000000000000001E-2</v>
      </c>
    </row>
    <row r="2277" spans="1:14" x14ac:dyDescent="0.2">
      <c r="A2277" s="2" t="s">
        <v>34</v>
      </c>
      <c r="B2277" s="2" t="s">
        <v>33</v>
      </c>
      <c r="C2277" s="2" t="s">
        <v>6</v>
      </c>
      <c r="D2277" s="2" t="s">
        <v>7</v>
      </c>
      <c r="E2277" s="2" t="s">
        <v>12</v>
      </c>
      <c r="F2277" s="2" t="s">
        <v>61</v>
      </c>
      <c r="G2277" s="1">
        <v>351</v>
      </c>
      <c r="H2277" s="1">
        <v>171.6</v>
      </c>
      <c r="I2277" s="4">
        <v>1</v>
      </c>
      <c r="J2277" s="2" t="s">
        <v>67</v>
      </c>
      <c r="K2277" s="1">
        <f>Tabelle111[[#This Row],[Menge kg Nges]]/1000</f>
        <v>0.35099999999999998</v>
      </c>
      <c r="L2277" s="1">
        <f>Tabelle111[[#This Row],[Menge kg P2O5]]/1000</f>
        <v>0.1716</v>
      </c>
      <c r="M2277" s="1">
        <f>Tabelle111[[#This Row],[Menge t Nges]]/Tabelle111[[#This Row],[Anzahl Lieferscheine]]</f>
        <v>0.35099999999999998</v>
      </c>
      <c r="N2277" s="1">
        <f>Tabelle111[[#This Row],[Menge t P2O5]]/Tabelle111[[#This Row],[Anzahl Lieferscheine]]</f>
        <v>0.1716</v>
      </c>
    </row>
    <row r="2278" spans="1:14" x14ac:dyDescent="0.2">
      <c r="A2278" s="2" t="s">
        <v>34</v>
      </c>
      <c r="B2278" s="2" t="s">
        <v>33</v>
      </c>
      <c r="C2278" s="2" t="s">
        <v>6</v>
      </c>
      <c r="D2278" s="2" t="s">
        <v>15</v>
      </c>
      <c r="E2278" s="2" t="s">
        <v>8</v>
      </c>
      <c r="F2278" s="2" t="s">
        <v>61</v>
      </c>
      <c r="G2278" s="1">
        <v>1485</v>
      </c>
      <c r="H2278" s="1">
        <v>1242</v>
      </c>
      <c r="I2278" s="4">
        <v>6</v>
      </c>
      <c r="J2278" s="2" t="s">
        <v>67</v>
      </c>
      <c r="K2278" s="1">
        <f>Tabelle111[[#This Row],[Menge kg Nges]]/1000</f>
        <v>1.4850000000000001</v>
      </c>
      <c r="L2278" s="1">
        <f>Tabelle111[[#This Row],[Menge kg P2O5]]/1000</f>
        <v>1.242</v>
      </c>
      <c r="M2278" s="1">
        <f>Tabelle111[[#This Row],[Menge t Nges]]/Tabelle111[[#This Row],[Anzahl Lieferscheine]]</f>
        <v>0.24750000000000003</v>
      </c>
      <c r="N2278" s="1">
        <f>Tabelle111[[#This Row],[Menge t P2O5]]/Tabelle111[[#This Row],[Anzahl Lieferscheine]]</f>
        <v>0.20699999999999999</v>
      </c>
    </row>
    <row r="2279" spans="1:14" x14ac:dyDescent="0.2">
      <c r="A2279" s="2" t="s">
        <v>34</v>
      </c>
      <c r="B2279" s="2" t="s">
        <v>33</v>
      </c>
      <c r="C2279" s="2" t="s">
        <v>6</v>
      </c>
      <c r="D2279" s="2" t="s">
        <v>15</v>
      </c>
      <c r="E2279" s="2" t="s">
        <v>18</v>
      </c>
      <c r="F2279" s="2" t="s">
        <v>61</v>
      </c>
      <c r="G2279" s="1">
        <v>1655.19</v>
      </c>
      <c r="H2279" s="1">
        <v>1069.3799999999999</v>
      </c>
      <c r="I2279" s="4">
        <v>4</v>
      </c>
      <c r="J2279" s="2" t="s">
        <v>67</v>
      </c>
      <c r="K2279" s="1">
        <f>Tabelle111[[#This Row],[Menge kg Nges]]/1000</f>
        <v>1.6551900000000002</v>
      </c>
      <c r="L2279" s="1">
        <f>Tabelle111[[#This Row],[Menge kg P2O5]]/1000</f>
        <v>1.0693799999999998</v>
      </c>
      <c r="M2279" s="1">
        <f>Tabelle111[[#This Row],[Menge t Nges]]/Tabelle111[[#This Row],[Anzahl Lieferscheine]]</f>
        <v>0.41379750000000004</v>
      </c>
      <c r="N2279" s="1">
        <f>Tabelle111[[#This Row],[Menge t P2O5]]/Tabelle111[[#This Row],[Anzahl Lieferscheine]]</f>
        <v>0.26734499999999994</v>
      </c>
    </row>
    <row r="2280" spans="1:14" x14ac:dyDescent="0.2">
      <c r="A2280" s="2" t="s">
        <v>34</v>
      </c>
      <c r="B2280" s="2" t="s">
        <v>46</v>
      </c>
      <c r="C2280" s="2" t="s">
        <v>6</v>
      </c>
      <c r="D2280" s="2" t="s">
        <v>30</v>
      </c>
      <c r="E2280" s="2" t="s">
        <v>26</v>
      </c>
      <c r="F2280" s="2" t="s">
        <v>61</v>
      </c>
      <c r="G2280" s="1">
        <v>2337.52</v>
      </c>
      <c r="H2280" s="1">
        <v>1384.7</v>
      </c>
      <c r="I2280" s="4">
        <v>5</v>
      </c>
      <c r="J2280" s="2" t="s">
        <v>67</v>
      </c>
      <c r="K2280" s="1">
        <f>Tabelle111[[#This Row],[Menge kg Nges]]/1000</f>
        <v>2.33752</v>
      </c>
      <c r="L2280" s="1">
        <f>Tabelle111[[#This Row],[Menge kg P2O5]]/1000</f>
        <v>1.3847</v>
      </c>
      <c r="M2280" s="1">
        <f>Tabelle111[[#This Row],[Menge t Nges]]/Tabelle111[[#This Row],[Anzahl Lieferscheine]]</f>
        <v>0.46750400000000003</v>
      </c>
      <c r="N2280" s="1">
        <f>Tabelle111[[#This Row],[Menge t P2O5]]/Tabelle111[[#This Row],[Anzahl Lieferscheine]]</f>
        <v>0.27694000000000002</v>
      </c>
    </row>
    <row r="2281" spans="1:14" x14ac:dyDescent="0.2">
      <c r="A2281" s="2" t="s">
        <v>34</v>
      </c>
      <c r="B2281" s="2" t="s">
        <v>46</v>
      </c>
      <c r="C2281" s="2" t="s">
        <v>6</v>
      </c>
      <c r="D2281" s="2" t="s">
        <v>15</v>
      </c>
      <c r="E2281" s="2" t="s">
        <v>21</v>
      </c>
      <c r="F2281" s="2" t="s">
        <v>61</v>
      </c>
      <c r="G2281" s="1">
        <v>1279.6199999999999</v>
      </c>
      <c r="H2281" s="1">
        <v>773.76</v>
      </c>
      <c r="I2281" s="4">
        <v>2</v>
      </c>
      <c r="J2281" s="2" t="s">
        <v>67</v>
      </c>
      <c r="K2281" s="1">
        <f>Tabelle111[[#This Row],[Menge kg Nges]]/1000</f>
        <v>1.27962</v>
      </c>
      <c r="L2281" s="1">
        <f>Tabelle111[[#This Row],[Menge kg P2O5]]/1000</f>
        <v>0.77376</v>
      </c>
      <c r="M2281" s="1">
        <f>Tabelle111[[#This Row],[Menge t Nges]]/Tabelle111[[#This Row],[Anzahl Lieferscheine]]</f>
        <v>0.63980999999999999</v>
      </c>
      <c r="N2281" s="1">
        <f>Tabelle111[[#This Row],[Menge t P2O5]]/Tabelle111[[#This Row],[Anzahl Lieferscheine]]</f>
        <v>0.38688</v>
      </c>
    </row>
    <row r="2282" spans="1:14" x14ac:dyDescent="0.2">
      <c r="A2282" s="2" t="s">
        <v>34</v>
      </c>
      <c r="B2282" s="2" t="s">
        <v>34</v>
      </c>
      <c r="C2282" s="2" t="s">
        <v>6</v>
      </c>
      <c r="D2282" s="2" t="s">
        <v>30</v>
      </c>
      <c r="E2282" s="2" t="s">
        <v>26</v>
      </c>
      <c r="F2282" s="2" t="s">
        <v>61</v>
      </c>
      <c r="G2282" s="1">
        <v>492398.71999999956</v>
      </c>
      <c r="H2282" s="1">
        <v>223799.04000000012</v>
      </c>
      <c r="I2282" s="4">
        <v>1611</v>
      </c>
      <c r="J2282" s="2" t="s">
        <v>67</v>
      </c>
      <c r="K2282" s="1">
        <f>Tabelle111[[#This Row],[Menge kg Nges]]/1000</f>
        <v>492.39871999999957</v>
      </c>
      <c r="L2282" s="1">
        <f>Tabelle111[[#This Row],[Menge kg P2O5]]/1000</f>
        <v>223.79904000000013</v>
      </c>
      <c r="M2282" s="1">
        <f>Tabelle111[[#This Row],[Menge t Nges]]/Tabelle111[[#This Row],[Anzahl Lieferscheine]]</f>
        <v>0.30564787088764717</v>
      </c>
      <c r="N2282" s="1">
        <f>Tabelle111[[#This Row],[Menge t P2O5]]/Tabelle111[[#This Row],[Anzahl Lieferscheine]]</f>
        <v>0.13891932960893863</v>
      </c>
    </row>
    <row r="2283" spans="1:14" x14ac:dyDescent="0.2">
      <c r="A2283" s="2" t="s">
        <v>34</v>
      </c>
      <c r="B2283" s="2" t="s">
        <v>34</v>
      </c>
      <c r="C2283" s="2" t="s">
        <v>6</v>
      </c>
      <c r="D2283" s="2" t="s">
        <v>7</v>
      </c>
      <c r="E2283" s="2" t="s">
        <v>8</v>
      </c>
      <c r="F2283" s="2" t="s">
        <v>61</v>
      </c>
      <c r="G2283" s="1">
        <v>196411.54999999996</v>
      </c>
      <c r="H2283" s="1">
        <v>81579.139999999985</v>
      </c>
      <c r="I2283" s="4">
        <v>169</v>
      </c>
      <c r="J2283" s="2" t="s">
        <v>67</v>
      </c>
      <c r="K2283" s="1">
        <f>Tabelle111[[#This Row],[Menge kg Nges]]/1000</f>
        <v>196.41154999999995</v>
      </c>
      <c r="L2283" s="1">
        <f>Tabelle111[[#This Row],[Menge kg P2O5]]/1000</f>
        <v>81.579139999999981</v>
      </c>
      <c r="M2283" s="1">
        <f>Tabelle111[[#This Row],[Menge t Nges]]/Tabelle111[[#This Row],[Anzahl Lieferscheine]]</f>
        <v>1.1621985207100589</v>
      </c>
      <c r="N2283" s="1">
        <f>Tabelle111[[#This Row],[Menge t P2O5]]/Tabelle111[[#This Row],[Anzahl Lieferscheine]]</f>
        <v>0.48271680473372769</v>
      </c>
    </row>
    <row r="2284" spans="1:14" x14ac:dyDescent="0.2">
      <c r="A2284" s="2" t="s">
        <v>34</v>
      </c>
      <c r="B2284" s="2" t="s">
        <v>34</v>
      </c>
      <c r="C2284" s="2" t="s">
        <v>6</v>
      </c>
      <c r="D2284" s="2" t="s">
        <v>7</v>
      </c>
      <c r="E2284" s="2" t="s">
        <v>9</v>
      </c>
      <c r="F2284" s="2" t="s">
        <v>61</v>
      </c>
      <c r="G2284" s="1">
        <v>102623.49999999999</v>
      </c>
      <c r="H2284" s="1">
        <v>42417.78</v>
      </c>
      <c r="I2284" s="4">
        <v>144</v>
      </c>
      <c r="J2284" s="2" t="s">
        <v>67</v>
      </c>
      <c r="K2284" s="1">
        <f>Tabelle111[[#This Row],[Menge kg Nges]]/1000</f>
        <v>102.62349999999998</v>
      </c>
      <c r="L2284" s="1">
        <f>Tabelle111[[#This Row],[Menge kg P2O5]]/1000</f>
        <v>42.41778</v>
      </c>
      <c r="M2284" s="1">
        <f>Tabelle111[[#This Row],[Menge t Nges]]/Tabelle111[[#This Row],[Anzahl Lieferscheine]]</f>
        <v>0.71266319444444426</v>
      </c>
      <c r="N2284" s="1">
        <f>Tabelle111[[#This Row],[Menge t P2O5]]/Tabelle111[[#This Row],[Anzahl Lieferscheine]]</f>
        <v>0.29456791666666665</v>
      </c>
    </row>
    <row r="2285" spans="1:14" x14ac:dyDescent="0.2">
      <c r="A2285" s="2" t="s">
        <v>34</v>
      </c>
      <c r="B2285" s="2" t="s">
        <v>34</v>
      </c>
      <c r="C2285" s="2" t="s">
        <v>6</v>
      </c>
      <c r="D2285" s="2" t="s">
        <v>7</v>
      </c>
      <c r="E2285" s="2" t="s">
        <v>50</v>
      </c>
      <c r="F2285" s="2" t="s">
        <v>61</v>
      </c>
      <c r="G2285" s="1">
        <v>859.00000000000011</v>
      </c>
      <c r="H2285" s="1">
        <v>355.91999999999996</v>
      </c>
      <c r="I2285" s="4">
        <v>6</v>
      </c>
      <c r="J2285" s="2" t="s">
        <v>67</v>
      </c>
      <c r="K2285" s="1">
        <f>Tabelle111[[#This Row],[Menge kg Nges]]/1000</f>
        <v>0.8590000000000001</v>
      </c>
      <c r="L2285" s="1">
        <f>Tabelle111[[#This Row],[Menge kg P2O5]]/1000</f>
        <v>0.35591999999999996</v>
      </c>
      <c r="M2285" s="1">
        <f>Tabelle111[[#This Row],[Menge t Nges]]/Tabelle111[[#This Row],[Anzahl Lieferscheine]]</f>
        <v>0.14316666666666669</v>
      </c>
      <c r="N2285" s="1">
        <f>Tabelle111[[#This Row],[Menge t P2O5]]/Tabelle111[[#This Row],[Anzahl Lieferscheine]]</f>
        <v>5.9319999999999991E-2</v>
      </c>
    </row>
    <row r="2286" spans="1:14" x14ac:dyDescent="0.2">
      <c r="A2286" s="2" t="s">
        <v>34</v>
      </c>
      <c r="B2286" s="2" t="s">
        <v>34</v>
      </c>
      <c r="C2286" s="2" t="s">
        <v>6</v>
      </c>
      <c r="D2286" s="2" t="s">
        <v>7</v>
      </c>
      <c r="E2286" s="2" t="s">
        <v>10</v>
      </c>
      <c r="F2286" s="2" t="s">
        <v>61</v>
      </c>
      <c r="G2286" s="1">
        <v>9810.1299999999992</v>
      </c>
      <c r="H2286" s="1">
        <v>4025.84</v>
      </c>
      <c r="I2286" s="4">
        <v>9</v>
      </c>
      <c r="J2286" s="2" t="s">
        <v>67</v>
      </c>
      <c r="K2286" s="1">
        <f>Tabelle111[[#This Row],[Menge kg Nges]]/1000</f>
        <v>9.8101299999999991</v>
      </c>
      <c r="L2286" s="1">
        <f>Tabelle111[[#This Row],[Menge kg P2O5]]/1000</f>
        <v>4.0258400000000005</v>
      </c>
      <c r="M2286" s="1">
        <f>Tabelle111[[#This Row],[Menge t Nges]]/Tabelle111[[#This Row],[Anzahl Lieferscheine]]</f>
        <v>1.0900144444444444</v>
      </c>
      <c r="N2286" s="1">
        <f>Tabelle111[[#This Row],[Menge t P2O5]]/Tabelle111[[#This Row],[Anzahl Lieferscheine]]</f>
        <v>0.44731555555555563</v>
      </c>
    </row>
    <row r="2287" spans="1:14" x14ac:dyDescent="0.2">
      <c r="A2287" s="2" t="s">
        <v>34</v>
      </c>
      <c r="B2287" s="2" t="s">
        <v>34</v>
      </c>
      <c r="C2287" s="2" t="s">
        <v>6</v>
      </c>
      <c r="D2287" s="2" t="s">
        <v>7</v>
      </c>
      <c r="E2287" s="2" t="s">
        <v>11</v>
      </c>
      <c r="F2287" s="2" t="s">
        <v>61</v>
      </c>
      <c r="G2287" s="1">
        <v>134388.02999999997</v>
      </c>
      <c r="H2287" s="1">
        <v>60462.989999999983</v>
      </c>
      <c r="I2287" s="4">
        <v>413</v>
      </c>
      <c r="J2287" s="2" t="s">
        <v>67</v>
      </c>
      <c r="K2287" s="1">
        <f>Tabelle111[[#This Row],[Menge kg Nges]]/1000</f>
        <v>134.38802999999996</v>
      </c>
      <c r="L2287" s="1">
        <f>Tabelle111[[#This Row],[Menge kg P2O5]]/1000</f>
        <v>60.462989999999984</v>
      </c>
      <c r="M2287" s="1">
        <f>Tabelle111[[#This Row],[Menge t Nges]]/Tabelle111[[#This Row],[Anzahl Lieferscheine]]</f>
        <v>0.32539474576271177</v>
      </c>
      <c r="N2287" s="1">
        <f>Tabelle111[[#This Row],[Menge t P2O5]]/Tabelle111[[#This Row],[Anzahl Lieferscheine]]</f>
        <v>0.1463994915254237</v>
      </c>
    </row>
    <row r="2288" spans="1:14" x14ac:dyDescent="0.2">
      <c r="A2288" s="2" t="s">
        <v>34</v>
      </c>
      <c r="B2288" s="2" t="s">
        <v>34</v>
      </c>
      <c r="C2288" s="2" t="s">
        <v>6</v>
      </c>
      <c r="D2288" s="2" t="s">
        <v>7</v>
      </c>
      <c r="E2288" s="2" t="s">
        <v>12</v>
      </c>
      <c r="F2288" s="2" t="s">
        <v>61</v>
      </c>
      <c r="G2288" s="1">
        <v>160100.05999999997</v>
      </c>
      <c r="H2288" s="1">
        <v>67677.589999999982</v>
      </c>
      <c r="I2288" s="4">
        <v>410</v>
      </c>
      <c r="J2288" s="2" t="s">
        <v>67</v>
      </c>
      <c r="K2288" s="1">
        <f>Tabelle111[[#This Row],[Menge kg Nges]]/1000</f>
        <v>160.10005999999996</v>
      </c>
      <c r="L2288" s="1">
        <f>Tabelle111[[#This Row],[Menge kg P2O5]]/1000</f>
        <v>67.677589999999981</v>
      </c>
      <c r="M2288" s="1">
        <f>Tabelle111[[#This Row],[Menge t Nges]]/Tabelle111[[#This Row],[Anzahl Lieferscheine]]</f>
        <v>0.39048795121951207</v>
      </c>
      <c r="N2288" s="1">
        <f>Tabelle111[[#This Row],[Menge t P2O5]]/Tabelle111[[#This Row],[Anzahl Lieferscheine]]</f>
        <v>0.16506729268292678</v>
      </c>
    </row>
    <row r="2289" spans="1:14" x14ac:dyDescent="0.2">
      <c r="A2289" s="2" t="s">
        <v>34</v>
      </c>
      <c r="B2289" s="2" t="s">
        <v>34</v>
      </c>
      <c r="C2289" s="2" t="s">
        <v>6</v>
      </c>
      <c r="D2289" s="2" t="s">
        <v>7</v>
      </c>
      <c r="E2289" s="2" t="s">
        <v>13</v>
      </c>
      <c r="F2289" s="2" t="s">
        <v>61</v>
      </c>
      <c r="G2289" s="1">
        <v>69534.080000000002</v>
      </c>
      <c r="H2289" s="1">
        <v>38202.819999999992</v>
      </c>
      <c r="I2289" s="4">
        <v>221</v>
      </c>
      <c r="J2289" s="2" t="s">
        <v>67</v>
      </c>
      <c r="K2289" s="1">
        <f>Tabelle111[[#This Row],[Menge kg Nges]]/1000</f>
        <v>69.534080000000003</v>
      </c>
      <c r="L2289" s="1">
        <f>Tabelle111[[#This Row],[Menge kg P2O5]]/1000</f>
        <v>38.202819999999996</v>
      </c>
      <c r="M2289" s="1">
        <f>Tabelle111[[#This Row],[Menge t Nges]]/Tabelle111[[#This Row],[Anzahl Lieferscheine]]</f>
        <v>0.31463384615384615</v>
      </c>
      <c r="N2289" s="1">
        <f>Tabelle111[[#This Row],[Menge t P2O5]]/Tabelle111[[#This Row],[Anzahl Lieferscheine]]</f>
        <v>0.17286343891402714</v>
      </c>
    </row>
    <row r="2290" spans="1:14" x14ac:dyDescent="0.2">
      <c r="A2290" s="2" t="s">
        <v>34</v>
      </c>
      <c r="B2290" s="2" t="s">
        <v>34</v>
      </c>
      <c r="C2290" s="2" t="s">
        <v>6</v>
      </c>
      <c r="D2290" s="2" t="s">
        <v>7</v>
      </c>
      <c r="E2290" s="2" t="s">
        <v>14</v>
      </c>
      <c r="F2290" s="2" t="s">
        <v>61</v>
      </c>
      <c r="G2290" s="1">
        <v>91423.770000000019</v>
      </c>
      <c r="H2290" s="1">
        <v>42631.62999999999</v>
      </c>
      <c r="I2290" s="4">
        <v>233</v>
      </c>
      <c r="J2290" s="2" t="s">
        <v>67</v>
      </c>
      <c r="K2290" s="1">
        <f>Tabelle111[[#This Row],[Menge kg Nges]]/1000</f>
        <v>91.423770000000019</v>
      </c>
      <c r="L2290" s="1">
        <f>Tabelle111[[#This Row],[Menge kg P2O5]]/1000</f>
        <v>42.631629999999987</v>
      </c>
      <c r="M2290" s="1">
        <f>Tabelle111[[#This Row],[Menge t Nges]]/Tabelle111[[#This Row],[Anzahl Lieferscheine]]</f>
        <v>0.39237669527897001</v>
      </c>
      <c r="N2290" s="1">
        <f>Tabelle111[[#This Row],[Menge t P2O5]]/Tabelle111[[#This Row],[Anzahl Lieferscheine]]</f>
        <v>0.18296836909871239</v>
      </c>
    </row>
    <row r="2291" spans="1:14" x14ac:dyDescent="0.2">
      <c r="A2291" s="2" t="s">
        <v>34</v>
      </c>
      <c r="B2291" s="2" t="s">
        <v>34</v>
      </c>
      <c r="C2291" s="2" t="s">
        <v>6</v>
      </c>
      <c r="D2291" s="2" t="s">
        <v>15</v>
      </c>
      <c r="E2291" s="2" t="s">
        <v>8</v>
      </c>
      <c r="F2291" s="2" t="s">
        <v>61</v>
      </c>
      <c r="G2291" s="1">
        <v>7856</v>
      </c>
      <c r="H2291" s="1">
        <v>5768</v>
      </c>
      <c r="I2291" s="4">
        <v>12</v>
      </c>
      <c r="J2291" s="2" t="s">
        <v>67</v>
      </c>
      <c r="K2291" s="1">
        <f>Tabelle111[[#This Row],[Menge kg Nges]]/1000</f>
        <v>7.8559999999999999</v>
      </c>
      <c r="L2291" s="1">
        <f>Tabelle111[[#This Row],[Menge kg P2O5]]/1000</f>
        <v>5.7679999999999998</v>
      </c>
      <c r="M2291" s="1">
        <f>Tabelle111[[#This Row],[Menge t Nges]]/Tabelle111[[#This Row],[Anzahl Lieferscheine]]</f>
        <v>0.65466666666666662</v>
      </c>
      <c r="N2291" s="1">
        <f>Tabelle111[[#This Row],[Menge t P2O5]]/Tabelle111[[#This Row],[Anzahl Lieferscheine]]</f>
        <v>0.48066666666666663</v>
      </c>
    </row>
    <row r="2292" spans="1:14" x14ac:dyDescent="0.2">
      <c r="A2292" s="2" t="s">
        <v>34</v>
      </c>
      <c r="B2292" s="2" t="s">
        <v>34</v>
      </c>
      <c r="C2292" s="2" t="s">
        <v>6</v>
      </c>
      <c r="D2292" s="2" t="s">
        <v>15</v>
      </c>
      <c r="E2292" s="2" t="s">
        <v>16</v>
      </c>
      <c r="F2292" s="2" t="s">
        <v>61</v>
      </c>
      <c r="G2292" s="1">
        <v>2344.8099999999995</v>
      </c>
      <c r="H2292" s="1">
        <v>1825.95</v>
      </c>
      <c r="I2292" s="4">
        <v>12</v>
      </c>
      <c r="J2292" s="2" t="s">
        <v>67</v>
      </c>
      <c r="K2292" s="1">
        <f>Tabelle111[[#This Row],[Menge kg Nges]]/1000</f>
        <v>2.3448099999999994</v>
      </c>
      <c r="L2292" s="1">
        <f>Tabelle111[[#This Row],[Menge kg P2O5]]/1000</f>
        <v>1.82595</v>
      </c>
      <c r="M2292" s="1">
        <f>Tabelle111[[#This Row],[Menge t Nges]]/Tabelle111[[#This Row],[Anzahl Lieferscheine]]</f>
        <v>0.19540083333333327</v>
      </c>
      <c r="N2292" s="1">
        <f>Tabelle111[[#This Row],[Menge t P2O5]]/Tabelle111[[#This Row],[Anzahl Lieferscheine]]</f>
        <v>0.15216250000000001</v>
      </c>
    </row>
    <row r="2293" spans="1:14" x14ac:dyDescent="0.2">
      <c r="A2293" s="2" t="s">
        <v>34</v>
      </c>
      <c r="B2293" s="2" t="s">
        <v>34</v>
      </c>
      <c r="C2293" s="2" t="s">
        <v>6</v>
      </c>
      <c r="D2293" s="2" t="s">
        <v>15</v>
      </c>
      <c r="E2293" s="2" t="s">
        <v>17</v>
      </c>
      <c r="F2293" s="2" t="s">
        <v>61</v>
      </c>
      <c r="G2293" s="1">
        <v>3375.18</v>
      </c>
      <c r="H2293" s="1">
        <v>1472.6399999999999</v>
      </c>
      <c r="I2293" s="4">
        <v>15</v>
      </c>
      <c r="J2293" s="2" t="s">
        <v>67</v>
      </c>
      <c r="K2293" s="1">
        <f>Tabelle111[[#This Row],[Menge kg Nges]]/1000</f>
        <v>3.3751799999999998</v>
      </c>
      <c r="L2293" s="1">
        <f>Tabelle111[[#This Row],[Menge kg P2O5]]/1000</f>
        <v>1.4726399999999999</v>
      </c>
      <c r="M2293" s="1">
        <f>Tabelle111[[#This Row],[Menge t Nges]]/Tabelle111[[#This Row],[Anzahl Lieferscheine]]</f>
        <v>0.22501199999999999</v>
      </c>
      <c r="N2293" s="1">
        <f>Tabelle111[[#This Row],[Menge t P2O5]]/Tabelle111[[#This Row],[Anzahl Lieferscheine]]</f>
        <v>9.8175999999999999E-2</v>
      </c>
    </row>
    <row r="2294" spans="1:14" x14ac:dyDescent="0.2">
      <c r="A2294" s="2" t="s">
        <v>34</v>
      </c>
      <c r="B2294" s="2" t="s">
        <v>34</v>
      </c>
      <c r="C2294" s="2" t="s">
        <v>6</v>
      </c>
      <c r="D2294" s="2" t="s">
        <v>15</v>
      </c>
      <c r="E2294" s="2" t="s">
        <v>18</v>
      </c>
      <c r="F2294" s="2" t="s">
        <v>61</v>
      </c>
      <c r="G2294" s="1">
        <v>22368.249999999996</v>
      </c>
      <c r="H2294" s="1">
        <v>15655.619999999999</v>
      </c>
      <c r="I2294" s="4">
        <v>40</v>
      </c>
      <c r="J2294" s="2" t="s">
        <v>67</v>
      </c>
      <c r="K2294" s="1">
        <f>Tabelle111[[#This Row],[Menge kg Nges]]/1000</f>
        <v>22.368249999999996</v>
      </c>
      <c r="L2294" s="1">
        <f>Tabelle111[[#This Row],[Menge kg P2O5]]/1000</f>
        <v>15.655619999999999</v>
      </c>
      <c r="M2294" s="1">
        <f>Tabelle111[[#This Row],[Menge t Nges]]/Tabelle111[[#This Row],[Anzahl Lieferscheine]]</f>
        <v>0.5592062499999999</v>
      </c>
      <c r="N2294" s="1">
        <f>Tabelle111[[#This Row],[Menge t P2O5]]/Tabelle111[[#This Row],[Anzahl Lieferscheine]]</f>
        <v>0.39139049999999997</v>
      </c>
    </row>
    <row r="2295" spans="1:14" x14ac:dyDescent="0.2">
      <c r="A2295" s="2" t="s">
        <v>34</v>
      </c>
      <c r="B2295" s="2" t="s">
        <v>34</v>
      </c>
      <c r="C2295" s="2" t="s">
        <v>6</v>
      </c>
      <c r="D2295" s="2" t="s">
        <v>15</v>
      </c>
      <c r="E2295" s="2" t="s">
        <v>19</v>
      </c>
      <c r="F2295" s="2" t="s">
        <v>61</v>
      </c>
      <c r="G2295" s="1">
        <v>4211.1100000000006</v>
      </c>
      <c r="H2295" s="1">
        <v>3523.2799999999997</v>
      </c>
      <c r="I2295" s="4">
        <v>9</v>
      </c>
      <c r="J2295" s="2" t="s">
        <v>67</v>
      </c>
      <c r="K2295" s="1">
        <f>Tabelle111[[#This Row],[Menge kg Nges]]/1000</f>
        <v>4.2111100000000006</v>
      </c>
      <c r="L2295" s="1">
        <f>Tabelle111[[#This Row],[Menge kg P2O5]]/1000</f>
        <v>3.5232799999999997</v>
      </c>
      <c r="M2295" s="1">
        <f>Tabelle111[[#This Row],[Menge t Nges]]/Tabelle111[[#This Row],[Anzahl Lieferscheine]]</f>
        <v>0.46790111111111116</v>
      </c>
      <c r="N2295" s="1">
        <f>Tabelle111[[#This Row],[Menge t P2O5]]/Tabelle111[[#This Row],[Anzahl Lieferscheine]]</f>
        <v>0.39147555555555552</v>
      </c>
    </row>
    <row r="2296" spans="1:14" x14ac:dyDescent="0.2">
      <c r="A2296" s="2" t="s">
        <v>34</v>
      </c>
      <c r="B2296" s="2" t="s">
        <v>34</v>
      </c>
      <c r="C2296" s="2" t="s">
        <v>6</v>
      </c>
      <c r="D2296" s="2" t="s">
        <v>15</v>
      </c>
      <c r="E2296" s="2" t="s">
        <v>20</v>
      </c>
      <c r="F2296" s="2" t="s">
        <v>61</v>
      </c>
      <c r="G2296" s="1">
        <v>7472.6499999999978</v>
      </c>
      <c r="H2296" s="1">
        <v>5124.0700000000006</v>
      </c>
      <c r="I2296" s="4">
        <v>77</v>
      </c>
      <c r="J2296" s="2" t="s">
        <v>67</v>
      </c>
      <c r="K2296" s="1">
        <f>Tabelle111[[#This Row],[Menge kg Nges]]/1000</f>
        <v>7.472649999999998</v>
      </c>
      <c r="L2296" s="1">
        <f>Tabelle111[[#This Row],[Menge kg P2O5]]/1000</f>
        <v>5.1240700000000006</v>
      </c>
      <c r="M2296" s="1">
        <f>Tabelle111[[#This Row],[Menge t Nges]]/Tabelle111[[#This Row],[Anzahl Lieferscheine]]</f>
        <v>9.7047402597402577E-2</v>
      </c>
      <c r="N2296" s="1">
        <f>Tabelle111[[#This Row],[Menge t P2O5]]/Tabelle111[[#This Row],[Anzahl Lieferscheine]]</f>
        <v>6.654636363636364E-2</v>
      </c>
    </row>
    <row r="2297" spans="1:14" x14ac:dyDescent="0.2">
      <c r="A2297" s="2" t="s">
        <v>34</v>
      </c>
      <c r="B2297" s="2" t="s">
        <v>34</v>
      </c>
      <c r="C2297" s="2" t="s">
        <v>6</v>
      </c>
      <c r="D2297" s="2" t="s">
        <v>15</v>
      </c>
      <c r="E2297" s="2" t="s">
        <v>21</v>
      </c>
      <c r="F2297" s="2" t="s">
        <v>61</v>
      </c>
      <c r="G2297" s="1">
        <v>24413.910000000003</v>
      </c>
      <c r="H2297" s="1">
        <v>14447.680000000002</v>
      </c>
      <c r="I2297" s="4">
        <v>70</v>
      </c>
      <c r="J2297" s="2" t="s">
        <v>67</v>
      </c>
      <c r="K2297" s="1">
        <f>Tabelle111[[#This Row],[Menge kg Nges]]/1000</f>
        <v>24.413910000000005</v>
      </c>
      <c r="L2297" s="1">
        <f>Tabelle111[[#This Row],[Menge kg P2O5]]/1000</f>
        <v>14.447680000000002</v>
      </c>
      <c r="M2297" s="1">
        <f>Tabelle111[[#This Row],[Menge t Nges]]/Tabelle111[[#This Row],[Anzahl Lieferscheine]]</f>
        <v>0.34877014285714292</v>
      </c>
      <c r="N2297" s="1">
        <f>Tabelle111[[#This Row],[Menge t P2O5]]/Tabelle111[[#This Row],[Anzahl Lieferscheine]]</f>
        <v>0.20639542857142859</v>
      </c>
    </row>
    <row r="2298" spans="1:14" x14ac:dyDescent="0.2">
      <c r="A2298" s="2" t="s">
        <v>34</v>
      </c>
      <c r="B2298" s="2" t="s">
        <v>34</v>
      </c>
      <c r="C2298" s="2" t="s">
        <v>6</v>
      </c>
      <c r="D2298" s="2" t="s">
        <v>15</v>
      </c>
      <c r="E2298" s="2" t="s">
        <v>9</v>
      </c>
      <c r="F2298" s="2" t="s">
        <v>61</v>
      </c>
      <c r="G2298" s="1">
        <v>19631.330000000005</v>
      </c>
      <c r="H2298" s="1">
        <v>9412.880000000001</v>
      </c>
      <c r="I2298" s="4">
        <v>93</v>
      </c>
      <c r="J2298" s="2" t="s">
        <v>67</v>
      </c>
      <c r="K2298" s="1">
        <f>Tabelle111[[#This Row],[Menge kg Nges]]/1000</f>
        <v>19.631330000000005</v>
      </c>
      <c r="L2298" s="1">
        <f>Tabelle111[[#This Row],[Menge kg P2O5]]/1000</f>
        <v>9.4128800000000012</v>
      </c>
      <c r="M2298" s="1">
        <f>Tabelle111[[#This Row],[Menge t Nges]]/Tabelle111[[#This Row],[Anzahl Lieferscheine]]</f>
        <v>0.21108956989247318</v>
      </c>
      <c r="N2298" s="1">
        <f>Tabelle111[[#This Row],[Menge t P2O5]]/Tabelle111[[#This Row],[Anzahl Lieferscheine]]</f>
        <v>0.10121376344086022</v>
      </c>
    </row>
    <row r="2299" spans="1:14" x14ac:dyDescent="0.2">
      <c r="A2299" s="2" t="s">
        <v>34</v>
      </c>
      <c r="B2299" s="2" t="s">
        <v>34</v>
      </c>
      <c r="C2299" s="2" t="s">
        <v>6</v>
      </c>
      <c r="D2299" s="2" t="s">
        <v>15</v>
      </c>
      <c r="E2299" s="2" t="s">
        <v>50</v>
      </c>
      <c r="F2299" s="2" t="s">
        <v>61</v>
      </c>
      <c r="G2299" s="1">
        <v>184.73</v>
      </c>
      <c r="H2299" s="1">
        <v>77.14</v>
      </c>
      <c r="I2299" s="4">
        <v>1</v>
      </c>
      <c r="J2299" s="2" t="s">
        <v>67</v>
      </c>
      <c r="K2299" s="1">
        <f>Tabelle111[[#This Row],[Menge kg Nges]]/1000</f>
        <v>0.18472999999999998</v>
      </c>
      <c r="L2299" s="1">
        <f>Tabelle111[[#This Row],[Menge kg P2O5]]/1000</f>
        <v>7.714E-2</v>
      </c>
      <c r="M2299" s="1">
        <f>Tabelle111[[#This Row],[Menge t Nges]]/Tabelle111[[#This Row],[Anzahl Lieferscheine]]</f>
        <v>0.18472999999999998</v>
      </c>
      <c r="N2299" s="1">
        <f>Tabelle111[[#This Row],[Menge t P2O5]]/Tabelle111[[#This Row],[Anzahl Lieferscheine]]</f>
        <v>7.714E-2</v>
      </c>
    </row>
    <row r="2300" spans="1:14" x14ac:dyDescent="0.2">
      <c r="A2300" s="2" t="s">
        <v>34</v>
      </c>
      <c r="B2300" s="2" t="s">
        <v>34</v>
      </c>
      <c r="C2300" s="2" t="s">
        <v>6</v>
      </c>
      <c r="D2300" s="2" t="s">
        <v>15</v>
      </c>
      <c r="E2300" s="2" t="s">
        <v>10</v>
      </c>
      <c r="F2300" s="2" t="s">
        <v>61</v>
      </c>
      <c r="G2300" s="1">
        <v>4942.5300000000007</v>
      </c>
      <c r="H2300" s="1">
        <v>2080.54</v>
      </c>
      <c r="I2300" s="4">
        <v>13</v>
      </c>
      <c r="J2300" s="2" t="s">
        <v>67</v>
      </c>
      <c r="K2300" s="1">
        <f>Tabelle111[[#This Row],[Menge kg Nges]]/1000</f>
        <v>4.9425300000000005</v>
      </c>
      <c r="L2300" s="1">
        <f>Tabelle111[[#This Row],[Menge kg P2O5]]/1000</f>
        <v>2.0805400000000001</v>
      </c>
      <c r="M2300" s="1">
        <f>Tabelle111[[#This Row],[Menge t Nges]]/Tabelle111[[#This Row],[Anzahl Lieferscheine]]</f>
        <v>0.38019461538461541</v>
      </c>
      <c r="N2300" s="1">
        <f>Tabelle111[[#This Row],[Menge t P2O5]]/Tabelle111[[#This Row],[Anzahl Lieferscheine]]</f>
        <v>0.16004153846153846</v>
      </c>
    </row>
    <row r="2301" spans="1:14" x14ac:dyDescent="0.2">
      <c r="A2301" s="2" t="s">
        <v>34</v>
      </c>
      <c r="B2301" s="2" t="s">
        <v>34</v>
      </c>
      <c r="C2301" s="2" t="s">
        <v>6</v>
      </c>
      <c r="D2301" s="2" t="s">
        <v>15</v>
      </c>
      <c r="E2301" s="2" t="s">
        <v>23</v>
      </c>
      <c r="F2301" s="2" t="s">
        <v>61</v>
      </c>
      <c r="G2301" s="1">
        <v>731.88</v>
      </c>
      <c r="H2301" s="1">
        <v>320.94</v>
      </c>
      <c r="I2301" s="4">
        <v>6</v>
      </c>
      <c r="J2301" s="2" t="s">
        <v>67</v>
      </c>
      <c r="K2301" s="1">
        <f>Tabelle111[[#This Row],[Menge kg Nges]]/1000</f>
        <v>0.73187999999999998</v>
      </c>
      <c r="L2301" s="1">
        <f>Tabelle111[[#This Row],[Menge kg P2O5]]/1000</f>
        <v>0.32094</v>
      </c>
      <c r="M2301" s="1">
        <f>Tabelle111[[#This Row],[Menge t Nges]]/Tabelle111[[#This Row],[Anzahl Lieferscheine]]</f>
        <v>0.12197999999999999</v>
      </c>
      <c r="N2301" s="1">
        <f>Tabelle111[[#This Row],[Menge t P2O5]]/Tabelle111[[#This Row],[Anzahl Lieferscheine]]</f>
        <v>5.3490000000000003E-2</v>
      </c>
    </row>
    <row r="2302" spans="1:14" x14ac:dyDescent="0.2">
      <c r="A2302" s="2" t="s">
        <v>34</v>
      </c>
      <c r="B2302" s="2" t="s">
        <v>34</v>
      </c>
      <c r="C2302" s="2" t="s">
        <v>6</v>
      </c>
      <c r="D2302" s="2" t="s">
        <v>15</v>
      </c>
      <c r="E2302" s="2" t="s">
        <v>12</v>
      </c>
      <c r="F2302" s="2" t="s">
        <v>61</v>
      </c>
      <c r="G2302" s="1">
        <v>964.62000000000012</v>
      </c>
      <c r="H2302" s="1">
        <v>814.8</v>
      </c>
      <c r="I2302" s="4">
        <v>7</v>
      </c>
      <c r="J2302" s="2" t="s">
        <v>67</v>
      </c>
      <c r="K2302" s="1">
        <f>Tabelle111[[#This Row],[Menge kg Nges]]/1000</f>
        <v>0.96462000000000014</v>
      </c>
      <c r="L2302" s="1">
        <f>Tabelle111[[#This Row],[Menge kg P2O5]]/1000</f>
        <v>0.81479999999999997</v>
      </c>
      <c r="M2302" s="1">
        <f>Tabelle111[[#This Row],[Menge t Nges]]/Tabelle111[[#This Row],[Anzahl Lieferscheine]]</f>
        <v>0.13780285714285717</v>
      </c>
      <c r="N2302" s="1">
        <f>Tabelle111[[#This Row],[Menge t P2O5]]/Tabelle111[[#This Row],[Anzahl Lieferscheine]]</f>
        <v>0.11639999999999999</v>
      </c>
    </row>
    <row r="2303" spans="1:14" x14ac:dyDescent="0.2">
      <c r="A2303" s="2" t="s">
        <v>34</v>
      </c>
      <c r="B2303" s="2" t="s">
        <v>34</v>
      </c>
      <c r="C2303" s="2" t="s">
        <v>6</v>
      </c>
      <c r="D2303" s="2" t="s">
        <v>15</v>
      </c>
      <c r="E2303" s="2" t="s">
        <v>13</v>
      </c>
      <c r="F2303" s="2" t="s">
        <v>61</v>
      </c>
      <c r="G2303" s="1">
        <v>6153.11</v>
      </c>
      <c r="H2303" s="1">
        <v>3938.18</v>
      </c>
      <c r="I2303" s="4">
        <v>28</v>
      </c>
      <c r="J2303" s="2" t="s">
        <v>67</v>
      </c>
      <c r="K2303" s="1">
        <f>Tabelle111[[#This Row],[Menge kg Nges]]/1000</f>
        <v>6.1531099999999999</v>
      </c>
      <c r="L2303" s="1">
        <f>Tabelle111[[#This Row],[Menge kg P2O5]]/1000</f>
        <v>3.93818</v>
      </c>
      <c r="M2303" s="1">
        <f>Tabelle111[[#This Row],[Menge t Nges]]/Tabelle111[[#This Row],[Anzahl Lieferscheine]]</f>
        <v>0.21975392857142856</v>
      </c>
      <c r="N2303" s="1">
        <f>Tabelle111[[#This Row],[Menge t P2O5]]/Tabelle111[[#This Row],[Anzahl Lieferscheine]]</f>
        <v>0.14064928571428573</v>
      </c>
    </row>
    <row r="2304" spans="1:14" x14ac:dyDescent="0.2">
      <c r="A2304" s="2" t="s">
        <v>34</v>
      </c>
      <c r="B2304" s="2" t="s">
        <v>34</v>
      </c>
      <c r="C2304" s="2" t="s">
        <v>6</v>
      </c>
      <c r="D2304" s="2" t="s">
        <v>15</v>
      </c>
      <c r="E2304" s="2" t="s">
        <v>14</v>
      </c>
      <c r="F2304" s="2" t="s">
        <v>61</v>
      </c>
      <c r="G2304" s="1">
        <v>1533.2</v>
      </c>
      <c r="H2304" s="1">
        <v>708.35</v>
      </c>
      <c r="I2304" s="4">
        <v>2</v>
      </c>
      <c r="J2304" s="2" t="s">
        <v>67</v>
      </c>
      <c r="K2304" s="1">
        <f>Tabelle111[[#This Row],[Menge kg Nges]]/1000</f>
        <v>1.5332000000000001</v>
      </c>
      <c r="L2304" s="1">
        <f>Tabelle111[[#This Row],[Menge kg P2O5]]/1000</f>
        <v>0.70835000000000004</v>
      </c>
      <c r="M2304" s="1">
        <f>Tabelle111[[#This Row],[Menge t Nges]]/Tabelle111[[#This Row],[Anzahl Lieferscheine]]</f>
        <v>0.76660000000000006</v>
      </c>
      <c r="N2304" s="1">
        <f>Tabelle111[[#This Row],[Menge t P2O5]]/Tabelle111[[#This Row],[Anzahl Lieferscheine]]</f>
        <v>0.35417500000000002</v>
      </c>
    </row>
    <row r="2305" spans="1:14" x14ac:dyDescent="0.2">
      <c r="A2305" s="2" t="s">
        <v>34</v>
      </c>
      <c r="B2305" s="2" t="s">
        <v>34</v>
      </c>
      <c r="C2305" s="2" t="s">
        <v>6</v>
      </c>
      <c r="D2305" s="2" t="s">
        <v>15</v>
      </c>
      <c r="E2305" s="2" t="s">
        <v>31</v>
      </c>
      <c r="F2305" s="2" t="s">
        <v>61</v>
      </c>
      <c r="G2305" s="1">
        <v>1240</v>
      </c>
      <c r="H2305" s="1">
        <v>488</v>
      </c>
      <c r="I2305" s="4">
        <v>3</v>
      </c>
      <c r="J2305" s="2" t="s">
        <v>67</v>
      </c>
      <c r="K2305" s="1">
        <f>Tabelle111[[#This Row],[Menge kg Nges]]/1000</f>
        <v>1.24</v>
      </c>
      <c r="L2305" s="1">
        <f>Tabelle111[[#This Row],[Menge kg P2O5]]/1000</f>
        <v>0.48799999999999999</v>
      </c>
      <c r="M2305" s="1">
        <f>Tabelle111[[#This Row],[Menge t Nges]]/Tabelle111[[#This Row],[Anzahl Lieferscheine]]</f>
        <v>0.41333333333333333</v>
      </c>
      <c r="N2305" s="1">
        <f>Tabelle111[[#This Row],[Menge t P2O5]]/Tabelle111[[#This Row],[Anzahl Lieferscheine]]</f>
        <v>0.16266666666666665</v>
      </c>
    </row>
    <row r="2306" spans="1:14" x14ac:dyDescent="0.2">
      <c r="A2306" s="2" t="s">
        <v>34</v>
      </c>
      <c r="B2306" s="2" t="s">
        <v>34</v>
      </c>
      <c r="C2306" s="2" t="s">
        <v>25</v>
      </c>
      <c r="D2306" s="2" t="s">
        <v>25</v>
      </c>
      <c r="E2306" s="2" t="s">
        <v>26</v>
      </c>
      <c r="F2306" s="2" t="s">
        <v>61</v>
      </c>
      <c r="G2306" s="1">
        <v>16410.239999999998</v>
      </c>
      <c r="H2306" s="1">
        <v>11023.949999999999</v>
      </c>
      <c r="I2306" s="4">
        <v>46</v>
      </c>
      <c r="J2306" s="2" t="s">
        <v>67</v>
      </c>
      <c r="K2306" s="1">
        <f>Tabelle111[[#This Row],[Menge kg Nges]]/1000</f>
        <v>16.410239999999998</v>
      </c>
      <c r="L2306" s="1">
        <f>Tabelle111[[#This Row],[Menge kg P2O5]]/1000</f>
        <v>11.023949999999999</v>
      </c>
      <c r="M2306" s="1">
        <f>Tabelle111[[#This Row],[Menge t Nges]]/Tabelle111[[#This Row],[Anzahl Lieferscheine]]</f>
        <v>0.35674434782608694</v>
      </c>
      <c r="N2306" s="1">
        <f>Tabelle111[[#This Row],[Menge t P2O5]]/Tabelle111[[#This Row],[Anzahl Lieferscheine]]</f>
        <v>0.23965108695652174</v>
      </c>
    </row>
    <row r="2307" spans="1:14" x14ac:dyDescent="0.2">
      <c r="A2307" s="2" t="s">
        <v>34</v>
      </c>
      <c r="B2307" s="2" t="s">
        <v>45</v>
      </c>
      <c r="C2307" s="2" t="s">
        <v>6</v>
      </c>
      <c r="D2307" s="2" t="s">
        <v>30</v>
      </c>
      <c r="E2307" s="2" t="s">
        <v>26</v>
      </c>
      <c r="F2307" s="2" t="s">
        <v>61</v>
      </c>
      <c r="G2307" s="1">
        <v>720</v>
      </c>
      <c r="H2307" s="1">
        <v>450</v>
      </c>
      <c r="I2307" s="4">
        <v>1</v>
      </c>
      <c r="J2307" s="2" t="s">
        <v>67</v>
      </c>
      <c r="K2307" s="1">
        <f>Tabelle111[[#This Row],[Menge kg Nges]]/1000</f>
        <v>0.72</v>
      </c>
      <c r="L2307" s="1">
        <f>Tabelle111[[#This Row],[Menge kg P2O5]]/1000</f>
        <v>0.45</v>
      </c>
      <c r="M2307" s="1">
        <f>Tabelle111[[#This Row],[Menge t Nges]]/Tabelle111[[#This Row],[Anzahl Lieferscheine]]</f>
        <v>0.72</v>
      </c>
      <c r="N2307" s="1">
        <f>Tabelle111[[#This Row],[Menge t P2O5]]/Tabelle111[[#This Row],[Anzahl Lieferscheine]]</f>
        <v>0.45</v>
      </c>
    </row>
    <row r="2308" spans="1:14" x14ac:dyDescent="0.2">
      <c r="A2308" s="2" t="s">
        <v>34</v>
      </c>
      <c r="B2308" s="2" t="s">
        <v>45</v>
      </c>
      <c r="C2308" s="2" t="s">
        <v>6</v>
      </c>
      <c r="D2308" s="2" t="s">
        <v>7</v>
      </c>
      <c r="E2308" s="2" t="s">
        <v>11</v>
      </c>
      <c r="F2308" s="2" t="s">
        <v>61</v>
      </c>
      <c r="G2308" s="1">
        <v>460.35</v>
      </c>
      <c r="H2308" s="1">
        <v>174.15</v>
      </c>
      <c r="I2308" s="4">
        <v>1</v>
      </c>
      <c r="J2308" s="2" t="s">
        <v>67</v>
      </c>
      <c r="K2308" s="1">
        <f>Tabelle111[[#This Row],[Menge kg Nges]]/1000</f>
        <v>0.46035000000000004</v>
      </c>
      <c r="L2308" s="1">
        <f>Tabelle111[[#This Row],[Menge kg P2O5]]/1000</f>
        <v>0.17415</v>
      </c>
      <c r="M2308" s="1">
        <f>Tabelle111[[#This Row],[Menge t Nges]]/Tabelle111[[#This Row],[Anzahl Lieferscheine]]</f>
        <v>0.46035000000000004</v>
      </c>
      <c r="N2308" s="1">
        <f>Tabelle111[[#This Row],[Menge t P2O5]]/Tabelle111[[#This Row],[Anzahl Lieferscheine]]</f>
        <v>0.17415</v>
      </c>
    </row>
    <row r="2309" spans="1:14" x14ac:dyDescent="0.2">
      <c r="A2309" s="2" t="s">
        <v>34</v>
      </c>
      <c r="B2309" s="2" t="s">
        <v>51</v>
      </c>
      <c r="C2309" s="2" t="s">
        <v>6</v>
      </c>
      <c r="D2309" s="2" t="s">
        <v>30</v>
      </c>
      <c r="E2309" s="2" t="s">
        <v>26</v>
      </c>
      <c r="F2309" s="2" t="s">
        <v>61</v>
      </c>
      <c r="G2309" s="1">
        <v>615.6</v>
      </c>
      <c r="H2309" s="1">
        <v>205.7</v>
      </c>
      <c r="I2309" s="4">
        <v>2</v>
      </c>
      <c r="J2309" s="2" t="s">
        <v>67</v>
      </c>
      <c r="K2309" s="1">
        <f>Tabelle111[[#This Row],[Menge kg Nges]]/1000</f>
        <v>0.61560000000000004</v>
      </c>
      <c r="L2309" s="1">
        <f>Tabelle111[[#This Row],[Menge kg P2O5]]/1000</f>
        <v>0.20569999999999999</v>
      </c>
      <c r="M2309" s="1">
        <f>Tabelle111[[#This Row],[Menge t Nges]]/Tabelle111[[#This Row],[Anzahl Lieferscheine]]</f>
        <v>0.30780000000000002</v>
      </c>
      <c r="N2309" s="1">
        <f>Tabelle111[[#This Row],[Menge t P2O5]]/Tabelle111[[#This Row],[Anzahl Lieferscheine]]</f>
        <v>0.10285</v>
      </c>
    </row>
    <row r="2310" spans="1:14" x14ac:dyDescent="0.2">
      <c r="A2310" s="2" t="s">
        <v>34</v>
      </c>
      <c r="B2310" s="2" t="s">
        <v>51</v>
      </c>
      <c r="C2310" s="2" t="s">
        <v>6</v>
      </c>
      <c r="D2310" s="2" t="s">
        <v>7</v>
      </c>
      <c r="E2310" s="2" t="s">
        <v>9</v>
      </c>
      <c r="F2310" s="2" t="s">
        <v>61</v>
      </c>
      <c r="G2310" s="1">
        <v>483.9</v>
      </c>
      <c r="H2310" s="1">
        <v>199.8</v>
      </c>
      <c r="I2310" s="4">
        <v>3</v>
      </c>
      <c r="J2310" s="2" t="s">
        <v>67</v>
      </c>
      <c r="K2310" s="1">
        <f>Tabelle111[[#This Row],[Menge kg Nges]]/1000</f>
        <v>0.4839</v>
      </c>
      <c r="L2310" s="1">
        <f>Tabelle111[[#This Row],[Menge kg P2O5]]/1000</f>
        <v>0.19980000000000001</v>
      </c>
      <c r="M2310" s="1">
        <f>Tabelle111[[#This Row],[Menge t Nges]]/Tabelle111[[#This Row],[Anzahl Lieferscheine]]</f>
        <v>0.1613</v>
      </c>
      <c r="N2310" s="1">
        <f>Tabelle111[[#This Row],[Menge t P2O5]]/Tabelle111[[#This Row],[Anzahl Lieferscheine]]</f>
        <v>6.6600000000000006E-2</v>
      </c>
    </row>
    <row r="2311" spans="1:14" x14ac:dyDescent="0.2">
      <c r="A2311" s="2" t="s">
        <v>34</v>
      </c>
      <c r="B2311" s="2" t="s">
        <v>51</v>
      </c>
      <c r="C2311" s="2" t="s">
        <v>6</v>
      </c>
      <c r="D2311" s="2" t="s">
        <v>7</v>
      </c>
      <c r="E2311" s="2" t="s">
        <v>12</v>
      </c>
      <c r="F2311" s="2" t="s">
        <v>61</v>
      </c>
      <c r="G2311" s="1">
        <v>1889.3999999999999</v>
      </c>
      <c r="H2311" s="1">
        <v>815.90000000000009</v>
      </c>
      <c r="I2311" s="4">
        <v>17</v>
      </c>
      <c r="J2311" s="2" t="s">
        <v>67</v>
      </c>
      <c r="K2311" s="1">
        <f>Tabelle111[[#This Row],[Menge kg Nges]]/1000</f>
        <v>1.8894</v>
      </c>
      <c r="L2311" s="1">
        <f>Tabelle111[[#This Row],[Menge kg P2O5]]/1000</f>
        <v>0.81590000000000007</v>
      </c>
      <c r="M2311" s="1">
        <f>Tabelle111[[#This Row],[Menge t Nges]]/Tabelle111[[#This Row],[Anzahl Lieferscheine]]</f>
        <v>0.11114117647058823</v>
      </c>
      <c r="N2311" s="1">
        <f>Tabelle111[[#This Row],[Menge t P2O5]]/Tabelle111[[#This Row],[Anzahl Lieferscheine]]</f>
        <v>4.7994117647058826E-2</v>
      </c>
    </row>
    <row r="2312" spans="1:14" x14ac:dyDescent="0.2">
      <c r="A2312" s="2" t="s">
        <v>34</v>
      </c>
      <c r="B2312" s="2" t="s">
        <v>51</v>
      </c>
      <c r="C2312" s="2" t="s">
        <v>6</v>
      </c>
      <c r="D2312" s="2" t="s">
        <v>15</v>
      </c>
      <c r="E2312" s="2" t="s">
        <v>18</v>
      </c>
      <c r="F2312" s="2" t="s">
        <v>61</v>
      </c>
      <c r="G2312" s="1">
        <v>178.07999999999998</v>
      </c>
      <c r="H2312" s="1">
        <v>144.16</v>
      </c>
      <c r="I2312" s="4">
        <v>2</v>
      </c>
      <c r="J2312" s="2" t="s">
        <v>67</v>
      </c>
      <c r="K2312" s="1">
        <f>Tabelle111[[#This Row],[Menge kg Nges]]/1000</f>
        <v>0.17807999999999999</v>
      </c>
      <c r="L2312" s="1">
        <f>Tabelle111[[#This Row],[Menge kg P2O5]]/1000</f>
        <v>0.14416000000000001</v>
      </c>
      <c r="M2312" s="1">
        <f>Tabelle111[[#This Row],[Menge t Nges]]/Tabelle111[[#This Row],[Anzahl Lieferscheine]]</f>
        <v>8.9039999999999994E-2</v>
      </c>
      <c r="N2312" s="1">
        <f>Tabelle111[[#This Row],[Menge t P2O5]]/Tabelle111[[#This Row],[Anzahl Lieferscheine]]</f>
        <v>7.2080000000000005E-2</v>
      </c>
    </row>
    <row r="2313" spans="1:14" x14ac:dyDescent="0.2">
      <c r="A2313" s="2" t="s">
        <v>34</v>
      </c>
      <c r="B2313" s="2" t="s">
        <v>52</v>
      </c>
      <c r="C2313" s="2" t="s">
        <v>6</v>
      </c>
      <c r="D2313" s="2" t="s">
        <v>15</v>
      </c>
      <c r="E2313" s="2" t="s">
        <v>18</v>
      </c>
      <c r="F2313" s="2" t="s">
        <v>61</v>
      </c>
      <c r="G2313" s="1">
        <v>151.19999999999999</v>
      </c>
      <c r="H2313" s="1">
        <v>122.4</v>
      </c>
      <c r="I2313" s="4">
        <v>1</v>
      </c>
      <c r="J2313" s="2" t="s">
        <v>67</v>
      </c>
      <c r="K2313" s="1">
        <f>Tabelle111[[#This Row],[Menge kg Nges]]/1000</f>
        <v>0.1512</v>
      </c>
      <c r="L2313" s="1">
        <f>Tabelle111[[#This Row],[Menge kg P2O5]]/1000</f>
        <v>0.12240000000000001</v>
      </c>
      <c r="M2313" s="1">
        <f>Tabelle111[[#This Row],[Menge t Nges]]/Tabelle111[[#This Row],[Anzahl Lieferscheine]]</f>
        <v>0.1512</v>
      </c>
      <c r="N2313" s="1">
        <f>Tabelle111[[#This Row],[Menge t P2O5]]/Tabelle111[[#This Row],[Anzahl Lieferscheine]]</f>
        <v>0.12240000000000001</v>
      </c>
    </row>
    <row r="2314" spans="1:14" x14ac:dyDescent="0.2">
      <c r="A2314" s="2" t="s">
        <v>34</v>
      </c>
      <c r="B2314" s="2" t="s">
        <v>52</v>
      </c>
      <c r="C2314" s="2" t="s">
        <v>6</v>
      </c>
      <c r="D2314" s="2" t="s">
        <v>15</v>
      </c>
      <c r="E2314" s="2" t="s">
        <v>19</v>
      </c>
      <c r="F2314" s="2" t="s">
        <v>61</v>
      </c>
      <c r="G2314" s="1">
        <v>148.5</v>
      </c>
      <c r="H2314" s="1">
        <v>165</v>
      </c>
      <c r="I2314" s="4">
        <v>1</v>
      </c>
      <c r="J2314" s="2" t="s">
        <v>67</v>
      </c>
      <c r="K2314" s="1">
        <f>Tabelle111[[#This Row],[Menge kg Nges]]/1000</f>
        <v>0.14849999999999999</v>
      </c>
      <c r="L2314" s="1">
        <f>Tabelle111[[#This Row],[Menge kg P2O5]]/1000</f>
        <v>0.16500000000000001</v>
      </c>
      <c r="M2314" s="1">
        <f>Tabelle111[[#This Row],[Menge t Nges]]/Tabelle111[[#This Row],[Anzahl Lieferscheine]]</f>
        <v>0.14849999999999999</v>
      </c>
      <c r="N2314" s="1">
        <f>Tabelle111[[#This Row],[Menge t P2O5]]/Tabelle111[[#This Row],[Anzahl Lieferscheine]]</f>
        <v>0.16500000000000001</v>
      </c>
    </row>
    <row r="2315" spans="1:14" x14ac:dyDescent="0.2">
      <c r="A2315" s="2" t="s">
        <v>34</v>
      </c>
      <c r="B2315" s="2" t="s">
        <v>37</v>
      </c>
      <c r="C2315" s="2" t="s">
        <v>6</v>
      </c>
      <c r="D2315" s="2" t="s">
        <v>30</v>
      </c>
      <c r="E2315" s="2" t="s">
        <v>26</v>
      </c>
      <c r="F2315" s="2" t="s">
        <v>61</v>
      </c>
      <c r="G2315" s="1">
        <v>1368</v>
      </c>
      <c r="H2315" s="1">
        <v>518.5</v>
      </c>
      <c r="I2315" s="4">
        <v>2</v>
      </c>
      <c r="J2315" s="2" t="s">
        <v>67</v>
      </c>
      <c r="K2315" s="1">
        <f>Tabelle111[[#This Row],[Menge kg Nges]]/1000</f>
        <v>1.3680000000000001</v>
      </c>
      <c r="L2315" s="1">
        <f>Tabelle111[[#This Row],[Menge kg P2O5]]/1000</f>
        <v>0.51849999999999996</v>
      </c>
      <c r="M2315" s="1">
        <f>Tabelle111[[#This Row],[Menge t Nges]]/Tabelle111[[#This Row],[Anzahl Lieferscheine]]</f>
        <v>0.68400000000000005</v>
      </c>
      <c r="N2315" s="1">
        <f>Tabelle111[[#This Row],[Menge t P2O5]]/Tabelle111[[#This Row],[Anzahl Lieferscheine]]</f>
        <v>0.25924999999999998</v>
      </c>
    </row>
    <row r="2316" spans="1:14" x14ac:dyDescent="0.2">
      <c r="A2316" s="2" t="s">
        <v>34</v>
      </c>
      <c r="B2316" s="2" t="s">
        <v>37</v>
      </c>
      <c r="C2316" s="2" t="s">
        <v>6</v>
      </c>
      <c r="D2316" s="2" t="s">
        <v>7</v>
      </c>
      <c r="E2316" s="2" t="s">
        <v>12</v>
      </c>
      <c r="F2316" s="2" t="s">
        <v>61</v>
      </c>
      <c r="G2316" s="1">
        <v>897.75</v>
      </c>
      <c r="H2316" s="1">
        <v>338.62</v>
      </c>
      <c r="I2316" s="4">
        <v>1</v>
      </c>
      <c r="J2316" s="2" t="s">
        <v>67</v>
      </c>
      <c r="K2316" s="1">
        <f>Tabelle111[[#This Row],[Menge kg Nges]]/1000</f>
        <v>0.89775000000000005</v>
      </c>
      <c r="L2316" s="1">
        <f>Tabelle111[[#This Row],[Menge kg P2O5]]/1000</f>
        <v>0.33862000000000003</v>
      </c>
      <c r="M2316" s="1">
        <f>Tabelle111[[#This Row],[Menge t Nges]]/Tabelle111[[#This Row],[Anzahl Lieferscheine]]</f>
        <v>0.89775000000000005</v>
      </c>
      <c r="N2316" s="1">
        <f>Tabelle111[[#This Row],[Menge t P2O5]]/Tabelle111[[#This Row],[Anzahl Lieferscheine]]</f>
        <v>0.33862000000000003</v>
      </c>
    </row>
    <row r="2317" spans="1:14" x14ac:dyDescent="0.2">
      <c r="A2317" s="2" t="s">
        <v>34</v>
      </c>
      <c r="B2317" s="2" t="s">
        <v>38</v>
      </c>
      <c r="C2317" s="2" t="s">
        <v>6</v>
      </c>
      <c r="D2317" s="2" t="s">
        <v>15</v>
      </c>
      <c r="E2317" s="2" t="s">
        <v>21</v>
      </c>
      <c r="F2317" s="2" t="s">
        <v>61</v>
      </c>
      <c r="G2317" s="1">
        <v>624</v>
      </c>
      <c r="H2317" s="1">
        <v>360</v>
      </c>
      <c r="I2317" s="4">
        <v>1</v>
      </c>
      <c r="J2317" s="2" t="s">
        <v>67</v>
      </c>
      <c r="K2317" s="1">
        <f>Tabelle111[[#This Row],[Menge kg Nges]]/1000</f>
        <v>0.624</v>
      </c>
      <c r="L2317" s="1">
        <f>Tabelle111[[#This Row],[Menge kg P2O5]]/1000</f>
        <v>0.36</v>
      </c>
      <c r="M2317" s="1">
        <f>Tabelle111[[#This Row],[Menge t Nges]]/Tabelle111[[#This Row],[Anzahl Lieferscheine]]</f>
        <v>0.624</v>
      </c>
      <c r="N2317" s="1">
        <f>Tabelle111[[#This Row],[Menge t P2O5]]/Tabelle111[[#This Row],[Anzahl Lieferscheine]]</f>
        <v>0.36</v>
      </c>
    </row>
    <row r="2318" spans="1:14" x14ac:dyDescent="0.2">
      <c r="A2318" s="2" t="s">
        <v>34</v>
      </c>
      <c r="B2318" s="2" t="s">
        <v>39</v>
      </c>
      <c r="C2318" s="2" t="s">
        <v>6</v>
      </c>
      <c r="D2318" s="2" t="s">
        <v>30</v>
      </c>
      <c r="E2318" s="2" t="s">
        <v>26</v>
      </c>
      <c r="F2318" s="2" t="s">
        <v>61</v>
      </c>
      <c r="G2318" s="1">
        <v>2929.12</v>
      </c>
      <c r="H2318" s="1">
        <v>1242.82</v>
      </c>
      <c r="I2318" s="4">
        <v>12</v>
      </c>
      <c r="J2318" s="2" t="s">
        <v>67</v>
      </c>
      <c r="K2318" s="1">
        <f>Tabelle111[[#This Row],[Menge kg Nges]]/1000</f>
        <v>2.9291199999999997</v>
      </c>
      <c r="L2318" s="1">
        <f>Tabelle111[[#This Row],[Menge kg P2O5]]/1000</f>
        <v>1.24282</v>
      </c>
      <c r="M2318" s="1">
        <f>Tabelle111[[#This Row],[Menge t Nges]]/Tabelle111[[#This Row],[Anzahl Lieferscheine]]</f>
        <v>0.2440933333333333</v>
      </c>
      <c r="N2318" s="1">
        <f>Tabelle111[[#This Row],[Menge t P2O5]]/Tabelle111[[#This Row],[Anzahl Lieferscheine]]</f>
        <v>0.10356833333333333</v>
      </c>
    </row>
    <row r="2319" spans="1:14" x14ac:dyDescent="0.2">
      <c r="A2319" s="2" t="s">
        <v>34</v>
      </c>
      <c r="B2319" s="2" t="s">
        <v>39</v>
      </c>
      <c r="C2319" s="2" t="s">
        <v>6</v>
      </c>
      <c r="D2319" s="2" t="s">
        <v>7</v>
      </c>
      <c r="E2319" s="2" t="s">
        <v>9</v>
      </c>
      <c r="F2319" s="2" t="s">
        <v>61</v>
      </c>
      <c r="G2319" s="1">
        <v>170</v>
      </c>
      <c r="H2319" s="1">
        <v>70</v>
      </c>
      <c r="I2319" s="4">
        <v>1</v>
      </c>
      <c r="J2319" s="2" t="s">
        <v>67</v>
      </c>
      <c r="K2319" s="1">
        <f>Tabelle111[[#This Row],[Menge kg Nges]]/1000</f>
        <v>0.17</v>
      </c>
      <c r="L2319" s="1">
        <f>Tabelle111[[#This Row],[Menge kg P2O5]]/1000</f>
        <v>7.0000000000000007E-2</v>
      </c>
      <c r="M2319" s="1">
        <f>Tabelle111[[#This Row],[Menge t Nges]]/Tabelle111[[#This Row],[Anzahl Lieferscheine]]</f>
        <v>0.17</v>
      </c>
      <c r="N2319" s="1">
        <f>Tabelle111[[#This Row],[Menge t P2O5]]/Tabelle111[[#This Row],[Anzahl Lieferscheine]]</f>
        <v>7.0000000000000007E-2</v>
      </c>
    </row>
    <row r="2320" spans="1:14" x14ac:dyDescent="0.2">
      <c r="A2320" s="2" t="s">
        <v>34</v>
      </c>
      <c r="B2320" s="2" t="s">
        <v>39</v>
      </c>
      <c r="C2320" s="2" t="s">
        <v>6</v>
      </c>
      <c r="D2320" s="2" t="s">
        <v>7</v>
      </c>
      <c r="E2320" s="2" t="s">
        <v>11</v>
      </c>
      <c r="F2320" s="2" t="s">
        <v>61</v>
      </c>
      <c r="G2320" s="1">
        <v>1323.2</v>
      </c>
      <c r="H2320" s="1">
        <v>692.4</v>
      </c>
      <c r="I2320" s="4">
        <v>2</v>
      </c>
      <c r="J2320" s="2" t="s">
        <v>67</v>
      </c>
      <c r="K2320" s="1">
        <f>Tabelle111[[#This Row],[Menge kg Nges]]/1000</f>
        <v>1.3232000000000002</v>
      </c>
      <c r="L2320" s="1">
        <f>Tabelle111[[#This Row],[Menge kg P2O5]]/1000</f>
        <v>0.69240000000000002</v>
      </c>
      <c r="M2320" s="1">
        <f>Tabelle111[[#This Row],[Menge t Nges]]/Tabelle111[[#This Row],[Anzahl Lieferscheine]]</f>
        <v>0.66160000000000008</v>
      </c>
      <c r="N2320" s="1">
        <f>Tabelle111[[#This Row],[Menge t P2O5]]/Tabelle111[[#This Row],[Anzahl Lieferscheine]]</f>
        <v>0.34620000000000001</v>
      </c>
    </row>
    <row r="2321" spans="1:14" x14ac:dyDescent="0.2">
      <c r="A2321" s="2" t="s">
        <v>34</v>
      </c>
      <c r="B2321" s="2" t="s">
        <v>39</v>
      </c>
      <c r="C2321" s="2" t="s">
        <v>6</v>
      </c>
      <c r="D2321" s="2" t="s">
        <v>7</v>
      </c>
      <c r="E2321" s="2" t="s">
        <v>12</v>
      </c>
      <c r="F2321" s="2" t="s">
        <v>61</v>
      </c>
      <c r="G2321" s="1">
        <v>2274.4499999999998</v>
      </c>
      <c r="H2321" s="1">
        <v>832.95</v>
      </c>
      <c r="I2321" s="4">
        <v>7</v>
      </c>
      <c r="J2321" s="2" t="s">
        <v>67</v>
      </c>
      <c r="K2321" s="1">
        <f>Tabelle111[[#This Row],[Menge kg Nges]]/1000</f>
        <v>2.2744499999999999</v>
      </c>
      <c r="L2321" s="1">
        <f>Tabelle111[[#This Row],[Menge kg P2O5]]/1000</f>
        <v>0.83295000000000008</v>
      </c>
      <c r="M2321" s="1">
        <f>Tabelle111[[#This Row],[Menge t Nges]]/Tabelle111[[#This Row],[Anzahl Lieferscheine]]</f>
        <v>0.32492142857142853</v>
      </c>
      <c r="N2321" s="1">
        <f>Tabelle111[[#This Row],[Menge t P2O5]]/Tabelle111[[#This Row],[Anzahl Lieferscheine]]</f>
        <v>0.11899285714285715</v>
      </c>
    </row>
    <row r="2322" spans="1:14" x14ac:dyDescent="0.2">
      <c r="A2322" s="2" t="s">
        <v>34</v>
      </c>
      <c r="B2322" s="2" t="s">
        <v>39</v>
      </c>
      <c r="C2322" s="2" t="s">
        <v>6</v>
      </c>
      <c r="D2322" s="2" t="s">
        <v>7</v>
      </c>
      <c r="E2322" s="2" t="s">
        <v>14</v>
      </c>
      <c r="F2322" s="2" t="s">
        <v>61</v>
      </c>
      <c r="G2322" s="1">
        <v>1391.5</v>
      </c>
      <c r="H2322" s="1">
        <v>609.70000000000005</v>
      </c>
      <c r="I2322" s="4">
        <v>4</v>
      </c>
      <c r="J2322" s="2" t="s">
        <v>67</v>
      </c>
      <c r="K2322" s="1">
        <f>Tabelle111[[#This Row],[Menge kg Nges]]/1000</f>
        <v>1.3915</v>
      </c>
      <c r="L2322" s="1">
        <f>Tabelle111[[#This Row],[Menge kg P2O5]]/1000</f>
        <v>0.60970000000000002</v>
      </c>
      <c r="M2322" s="1">
        <f>Tabelle111[[#This Row],[Menge t Nges]]/Tabelle111[[#This Row],[Anzahl Lieferscheine]]</f>
        <v>0.34787499999999999</v>
      </c>
      <c r="N2322" s="1">
        <f>Tabelle111[[#This Row],[Menge t P2O5]]/Tabelle111[[#This Row],[Anzahl Lieferscheine]]</f>
        <v>0.152425</v>
      </c>
    </row>
    <row r="2323" spans="1:14" x14ac:dyDescent="0.2">
      <c r="A2323" s="2" t="s">
        <v>34</v>
      </c>
      <c r="B2323" s="2" t="s">
        <v>28</v>
      </c>
      <c r="C2323" s="2" t="s">
        <v>6</v>
      </c>
      <c r="D2323" s="2" t="s">
        <v>30</v>
      </c>
      <c r="E2323" s="2" t="s">
        <v>26</v>
      </c>
      <c r="F2323" s="2" t="s">
        <v>61</v>
      </c>
      <c r="G2323" s="1">
        <v>6220.1200000000008</v>
      </c>
      <c r="H2323" s="1">
        <v>3782.18</v>
      </c>
      <c r="I2323" s="4">
        <v>9</v>
      </c>
      <c r="J2323" s="2" t="s">
        <v>67</v>
      </c>
      <c r="K2323" s="1">
        <f>Tabelle111[[#This Row],[Menge kg Nges]]/1000</f>
        <v>6.2201200000000005</v>
      </c>
      <c r="L2323" s="1">
        <f>Tabelle111[[#This Row],[Menge kg P2O5]]/1000</f>
        <v>3.7821799999999999</v>
      </c>
      <c r="M2323" s="1">
        <f>Tabelle111[[#This Row],[Menge t Nges]]/Tabelle111[[#This Row],[Anzahl Lieferscheine]]</f>
        <v>0.69112444444444454</v>
      </c>
      <c r="N2323" s="1">
        <f>Tabelle111[[#This Row],[Menge t P2O5]]/Tabelle111[[#This Row],[Anzahl Lieferscheine]]</f>
        <v>0.42024222222222218</v>
      </c>
    </row>
    <row r="2324" spans="1:14" x14ac:dyDescent="0.2">
      <c r="A2324" s="2" t="s">
        <v>34</v>
      </c>
      <c r="B2324" s="2" t="s">
        <v>28</v>
      </c>
      <c r="C2324" s="2" t="s">
        <v>6</v>
      </c>
      <c r="D2324" s="2" t="s">
        <v>7</v>
      </c>
      <c r="E2324" s="2" t="s">
        <v>12</v>
      </c>
      <c r="F2324" s="2" t="s">
        <v>61</v>
      </c>
      <c r="G2324" s="1">
        <v>900</v>
      </c>
      <c r="H2324" s="1">
        <v>570</v>
      </c>
      <c r="I2324" s="4">
        <v>1</v>
      </c>
      <c r="J2324" s="2" t="s">
        <v>67</v>
      </c>
      <c r="K2324" s="1">
        <f>Tabelle111[[#This Row],[Menge kg Nges]]/1000</f>
        <v>0.9</v>
      </c>
      <c r="L2324" s="1">
        <f>Tabelle111[[#This Row],[Menge kg P2O5]]/1000</f>
        <v>0.56999999999999995</v>
      </c>
      <c r="M2324" s="1">
        <f>Tabelle111[[#This Row],[Menge t Nges]]/Tabelle111[[#This Row],[Anzahl Lieferscheine]]</f>
        <v>0.9</v>
      </c>
      <c r="N2324" s="1">
        <f>Tabelle111[[#This Row],[Menge t P2O5]]/Tabelle111[[#This Row],[Anzahl Lieferscheine]]</f>
        <v>0.56999999999999995</v>
      </c>
    </row>
    <row r="2325" spans="1:14" x14ac:dyDescent="0.2">
      <c r="A2325" s="2" t="s">
        <v>34</v>
      </c>
      <c r="B2325" s="2" t="s">
        <v>28</v>
      </c>
      <c r="C2325" s="2" t="s">
        <v>6</v>
      </c>
      <c r="D2325" s="2" t="s">
        <v>15</v>
      </c>
      <c r="E2325" s="2" t="s">
        <v>18</v>
      </c>
      <c r="F2325" s="2" t="s">
        <v>61</v>
      </c>
      <c r="G2325" s="1">
        <v>1288.23</v>
      </c>
      <c r="H2325" s="1">
        <v>952.2</v>
      </c>
      <c r="I2325" s="4">
        <v>1</v>
      </c>
      <c r="J2325" s="2" t="s">
        <v>67</v>
      </c>
      <c r="K2325" s="1">
        <f>Tabelle111[[#This Row],[Menge kg Nges]]/1000</f>
        <v>1.28823</v>
      </c>
      <c r="L2325" s="1">
        <f>Tabelle111[[#This Row],[Menge kg P2O5]]/1000</f>
        <v>0.95220000000000005</v>
      </c>
      <c r="M2325" s="1">
        <f>Tabelle111[[#This Row],[Menge t Nges]]/Tabelle111[[#This Row],[Anzahl Lieferscheine]]</f>
        <v>1.28823</v>
      </c>
      <c r="N2325" s="1">
        <f>Tabelle111[[#This Row],[Menge t P2O5]]/Tabelle111[[#This Row],[Anzahl Lieferscheine]]</f>
        <v>0.95220000000000005</v>
      </c>
    </row>
    <row r="2326" spans="1:14" x14ac:dyDescent="0.2">
      <c r="A2326" s="2" t="s">
        <v>34</v>
      </c>
      <c r="B2326" s="2" t="s">
        <v>28</v>
      </c>
      <c r="C2326" s="2" t="s">
        <v>6</v>
      </c>
      <c r="D2326" s="2" t="s">
        <v>15</v>
      </c>
      <c r="E2326" s="2" t="s">
        <v>21</v>
      </c>
      <c r="F2326" s="2" t="s">
        <v>61</v>
      </c>
      <c r="G2326" s="1">
        <v>3347.96</v>
      </c>
      <c r="H2326" s="1">
        <v>2070.0400000000004</v>
      </c>
      <c r="I2326" s="4">
        <v>6</v>
      </c>
      <c r="J2326" s="2" t="s">
        <v>67</v>
      </c>
      <c r="K2326" s="1">
        <f>Tabelle111[[#This Row],[Menge kg Nges]]/1000</f>
        <v>3.34796</v>
      </c>
      <c r="L2326" s="1">
        <f>Tabelle111[[#This Row],[Menge kg P2O5]]/1000</f>
        <v>2.0700400000000005</v>
      </c>
      <c r="M2326" s="1">
        <f>Tabelle111[[#This Row],[Menge t Nges]]/Tabelle111[[#This Row],[Anzahl Lieferscheine]]</f>
        <v>0.55799333333333334</v>
      </c>
      <c r="N2326" s="1">
        <f>Tabelle111[[#This Row],[Menge t P2O5]]/Tabelle111[[#This Row],[Anzahl Lieferscheine]]</f>
        <v>0.34500666666666674</v>
      </c>
    </row>
    <row r="2327" spans="1:14" x14ac:dyDescent="0.2">
      <c r="A2327" s="2" t="s">
        <v>34</v>
      </c>
      <c r="B2327" s="2" t="s">
        <v>28</v>
      </c>
      <c r="C2327" s="2" t="s">
        <v>6</v>
      </c>
      <c r="D2327" s="2" t="s">
        <v>15</v>
      </c>
      <c r="E2327" s="2" t="s">
        <v>13</v>
      </c>
      <c r="F2327" s="2" t="s">
        <v>61</v>
      </c>
      <c r="G2327" s="1">
        <v>660</v>
      </c>
      <c r="H2327" s="1">
        <v>346.8</v>
      </c>
      <c r="I2327" s="4">
        <v>1</v>
      </c>
      <c r="J2327" s="2" t="s">
        <v>67</v>
      </c>
      <c r="K2327" s="1">
        <f>Tabelle111[[#This Row],[Menge kg Nges]]/1000</f>
        <v>0.66</v>
      </c>
      <c r="L2327" s="1">
        <f>Tabelle111[[#This Row],[Menge kg P2O5]]/1000</f>
        <v>0.3468</v>
      </c>
      <c r="M2327" s="1">
        <f>Tabelle111[[#This Row],[Menge t Nges]]/Tabelle111[[#This Row],[Anzahl Lieferscheine]]</f>
        <v>0.66</v>
      </c>
      <c r="N2327" s="1">
        <f>Tabelle111[[#This Row],[Menge t P2O5]]/Tabelle111[[#This Row],[Anzahl Lieferscheine]]</f>
        <v>0.3468</v>
      </c>
    </row>
    <row r="2328" spans="1:14" x14ac:dyDescent="0.2">
      <c r="A2328" s="2" t="s">
        <v>34</v>
      </c>
      <c r="B2328" s="2" t="s">
        <v>41</v>
      </c>
      <c r="C2328" s="2" t="s">
        <v>6</v>
      </c>
      <c r="D2328" s="2" t="s">
        <v>30</v>
      </c>
      <c r="E2328" s="2" t="s">
        <v>26</v>
      </c>
      <c r="F2328" s="2" t="s">
        <v>61</v>
      </c>
      <c r="G2328" s="1">
        <v>5946.72</v>
      </c>
      <c r="H2328" s="1">
        <v>2407.7200000000003</v>
      </c>
      <c r="I2328" s="4">
        <v>21</v>
      </c>
      <c r="J2328" s="2" t="s">
        <v>67</v>
      </c>
      <c r="K2328" s="1">
        <f>Tabelle111[[#This Row],[Menge kg Nges]]/1000</f>
        <v>5.94672</v>
      </c>
      <c r="L2328" s="1">
        <f>Tabelle111[[#This Row],[Menge kg P2O5]]/1000</f>
        <v>2.4077200000000003</v>
      </c>
      <c r="M2328" s="1">
        <f>Tabelle111[[#This Row],[Menge t Nges]]/Tabelle111[[#This Row],[Anzahl Lieferscheine]]</f>
        <v>0.28317714285714285</v>
      </c>
      <c r="N2328" s="1">
        <f>Tabelle111[[#This Row],[Menge t P2O5]]/Tabelle111[[#This Row],[Anzahl Lieferscheine]]</f>
        <v>0.11465333333333334</v>
      </c>
    </row>
    <row r="2329" spans="1:14" x14ac:dyDescent="0.2">
      <c r="A2329" s="2" t="s">
        <v>34</v>
      </c>
      <c r="B2329" s="2" t="s">
        <v>41</v>
      </c>
      <c r="C2329" s="2" t="s">
        <v>6</v>
      </c>
      <c r="D2329" s="2" t="s">
        <v>7</v>
      </c>
      <c r="E2329" s="2" t="s">
        <v>12</v>
      </c>
      <c r="F2329" s="2" t="s">
        <v>61</v>
      </c>
      <c r="G2329" s="1">
        <v>1263.6000000000001</v>
      </c>
      <c r="H2329" s="1">
        <v>531</v>
      </c>
      <c r="I2329" s="4">
        <v>11</v>
      </c>
      <c r="J2329" s="2" t="s">
        <v>67</v>
      </c>
      <c r="K2329" s="1">
        <f>Tabelle111[[#This Row],[Menge kg Nges]]/1000</f>
        <v>1.2636000000000001</v>
      </c>
      <c r="L2329" s="1">
        <f>Tabelle111[[#This Row],[Menge kg P2O5]]/1000</f>
        <v>0.53100000000000003</v>
      </c>
      <c r="M2329" s="1">
        <f>Tabelle111[[#This Row],[Menge t Nges]]/Tabelle111[[#This Row],[Anzahl Lieferscheine]]</f>
        <v>0.11487272727272728</v>
      </c>
      <c r="N2329" s="1">
        <f>Tabelle111[[#This Row],[Menge t P2O5]]/Tabelle111[[#This Row],[Anzahl Lieferscheine]]</f>
        <v>4.8272727272727273E-2</v>
      </c>
    </row>
    <row r="2330" spans="1:14" x14ac:dyDescent="0.2">
      <c r="A2330" s="2" t="s">
        <v>34</v>
      </c>
      <c r="B2330" s="2" t="s">
        <v>41</v>
      </c>
      <c r="C2330" s="2" t="s">
        <v>6</v>
      </c>
      <c r="D2330" s="2" t="s">
        <v>7</v>
      </c>
      <c r="E2330" s="2" t="s">
        <v>13</v>
      </c>
      <c r="F2330" s="2" t="s">
        <v>61</v>
      </c>
      <c r="G2330" s="1">
        <v>355.2</v>
      </c>
      <c r="H2330" s="1">
        <v>199.2</v>
      </c>
      <c r="I2330" s="4">
        <v>1</v>
      </c>
      <c r="J2330" s="2" t="s">
        <v>67</v>
      </c>
      <c r="K2330" s="1">
        <f>Tabelle111[[#This Row],[Menge kg Nges]]/1000</f>
        <v>0.35520000000000002</v>
      </c>
      <c r="L2330" s="1">
        <f>Tabelle111[[#This Row],[Menge kg P2O5]]/1000</f>
        <v>0.19919999999999999</v>
      </c>
      <c r="M2330" s="1">
        <f>Tabelle111[[#This Row],[Menge t Nges]]/Tabelle111[[#This Row],[Anzahl Lieferscheine]]</f>
        <v>0.35520000000000002</v>
      </c>
      <c r="N2330" s="1">
        <f>Tabelle111[[#This Row],[Menge t P2O5]]/Tabelle111[[#This Row],[Anzahl Lieferscheine]]</f>
        <v>0.19919999999999999</v>
      </c>
    </row>
    <row r="2331" spans="1:14" x14ac:dyDescent="0.2">
      <c r="A2331" s="2" t="s">
        <v>34</v>
      </c>
      <c r="B2331" s="2" t="s">
        <v>41</v>
      </c>
      <c r="C2331" s="2" t="s">
        <v>6</v>
      </c>
      <c r="D2331" s="2" t="s">
        <v>7</v>
      </c>
      <c r="E2331" s="2" t="s">
        <v>14</v>
      </c>
      <c r="F2331" s="2" t="s">
        <v>61</v>
      </c>
      <c r="G2331" s="1">
        <v>2886.5</v>
      </c>
      <c r="H2331" s="1">
        <v>1164.25</v>
      </c>
      <c r="I2331" s="4">
        <v>9</v>
      </c>
      <c r="J2331" s="2" t="s">
        <v>67</v>
      </c>
      <c r="K2331" s="1">
        <f>Tabelle111[[#This Row],[Menge kg Nges]]/1000</f>
        <v>2.8864999999999998</v>
      </c>
      <c r="L2331" s="1">
        <f>Tabelle111[[#This Row],[Menge kg P2O5]]/1000</f>
        <v>1.16425</v>
      </c>
      <c r="M2331" s="1">
        <f>Tabelle111[[#This Row],[Menge t Nges]]/Tabelle111[[#This Row],[Anzahl Lieferscheine]]</f>
        <v>0.32072222222222219</v>
      </c>
      <c r="N2331" s="1">
        <f>Tabelle111[[#This Row],[Menge t P2O5]]/Tabelle111[[#This Row],[Anzahl Lieferscheine]]</f>
        <v>0.12936111111111112</v>
      </c>
    </row>
    <row r="2332" spans="1:14" x14ac:dyDescent="0.2">
      <c r="A2332" s="2" t="s">
        <v>34</v>
      </c>
      <c r="B2332" s="2" t="s">
        <v>41</v>
      </c>
      <c r="C2332" s="2" t="s">
        <v>6</v>
      </c>
      <c r="D2332" s="2" t="s">
        <v>15</v>
      </c>
      <c r="E2332" s="2" t="s">
        <v>18</v>
      </c>
      <c r="F2332" s="2" t="s">
        <v>61</v>
      </c>
      <c r="G2332" s="1">
        <v>84</v>
      </c>
      <c r="H2332" s="1">
        <v>68</v>
      </c>
      <c r="I2332" s="4">
        <v>1</v>
      </c>
      <c r="J2332" s="2" t="s">
        <v>67</v>
      </c>
      <c r="K2332" s="1">
        <f>Tabelle111[[#This Row],[Menge kg Nges]]/1000</f>
        <v>8.4000000000000005E-2</v>
      </c>
      <c r="L2332" s="1">
        <f>Tabelle111[[#This Row],[Menge kg P2O5]]/1000</f>
        <v>6.8000000000000005E-2</v>
      </c>
      <c r="M2332" s="1">
        <f>Tabelle111[[#This Row],[Menge t Nges]]/Tabelle111[[#This Row],[Anzahl Lieferscheine]]</f>
        <v>8.4000000000000005E-2</v>
      </c>
      <c r="N2332" s="1">
        <f>Tabelle111[[#This Row],[Menge t P2O5]]/Tabelle111[[#This Row],[Anzahl Lieferscheine]]</f>
        <v>6.8000000000000005E-2</v>
      </c>
    </row>
    <row r="2333" spans="1:14" x14ac:dyDescent="0.2">
      <c r="A2333" s="2" t="s">
        <v>34</v>
      </c>
      <c r="B2333" s="2" t="s">
        <v>41</v>
      </c>
      <c r="C2333" s="2" t="s">
        <v>6</v>
      </c>
      <c r="D2333" s="2" t="s">
        <v>15</v>
      </c>
      <c r="E2333" s="2" t="s">
        <v>20</v>
      </c>
      <c r="F2333" s="2" t="s">
        <v>61</v>
      </c>
      <c r="G2333" s="1">
        <v>56.3</v>
      </c>
      <c r="H2333" s="1">
        <v>41.4</v>
      </c>
      <c r="I2333" s="4">
        <v>2</v>
      </c>
      <c r="J2333" s="2" t="s">
        <v>67</v>
      </c>
      <c r="K2333" s="1">
        <f>Tabelle111[[#This Row],[Menge kg Nges]]/1000</f>
        <v>5.6299999999999996E-2</v>
      </c>
      <c r="L2333" s="1">
        <f>Tabelle111[[#This Row],[Menge kg P2O5]]/1000</f>
        <v>4.1399999999999999E-2</v>
      </c>
      <c r="M2333" s="1">
        <f>Tabelle111[[#This Row],[Menge t Nges]]/Tabelle111[[#This Row],[Anzahl Lieferscheine]]</f>
        <v>2.8149999999999998E-2</v>
      </c>
      <c r="N2333" s="1">
        <f>Tabelle111[[#This Row],[Menge t P2O5]]/Tabelle111[[#This Row],[Anzahl Lieferscheine]]</f>
        <v>2.07E-2</v>
      </c>
    </row>
    <row r="2334" spans="1:14" x14ac:dyDescent="0.2">
      <c r="A2334" s="2" t="s">
        <v>34</v>
      </c>
      <c r="B2334" s="2" t="s">
        <v>41</v>
      </c>
      <c r="C2334" s="2" t="s">
        <v>6</v>
      </c>
      <c r="D2334" s="2" t="s">
        <v>15</v>
      </c>
      <c r="E2334" s="2" t="s">
        <v>21</v>
      </c>
      <c r="F2334" s="2" t="s">
        <v>61</v>
      </c>
      <c r="G2334" s="1">
        <v>203</v>
      </c>
      <c r="H2334" s="1">
        <v>120</v>
      </c>
      <c r="I2334" s="4">
        <v>1</v>
      </c>
      <c r="J2334" s="2" t="s">
        <v>67</v>
      </c>
      <c r="K2334" s="1">
        <f>Tabelle111[[#This Row],[Menge kg Nges]]/1000</f>
        <v>0.20300000000000001</v>
      </c>
      <c r="L2334" s="1">
        <f>Tabelle111[[#This Row],[Menge kg P2O5]]/1000</f>
        <v>0.12</v>
      </c>
      <c r="M2334" s="1">
        <f>Tabelle111[[#This Row],[Menge t Nges]]/Tabelle111[[#This Row],[Anzahl Lieferscheine]]</f>
        <v>0.20300000000000001</v>
      </c>
      <c r="N2334" s="1">
        <f>Tabelle111[[#This Row],[Menge t P2O5]]/Tabelle111[[#This Row],[Anzahl Lieferscheine]]</f>
        <v>0.12</v>
      </c>
    </row>
    <row r="2335" spans="1:14" x14ac:dyDescent="0.2">
      <c r="A2335" s="2" t="s">
        <v>34</v>
      </c>
      <c r="B2335" s="2" t="s">
        <v>42</v>
      </c>
      <c r="C2335" s="2" t="s">
        <v>6</v>
      </c>
      <c r="D2335" s="2" t="s">
        <v>30</v>
      </c>
      <c r="E2335" s="2" t="s">
        <v>26</v>
      </c>
      <c r="F2335" s="2" t="s">
        <v>61</v>
      </c>
      <c r="G2335" s="1">
        <v>8135.6999999999989</v>
      </c>
      <c r="H2335" s="1">
        <v>3796.5600000000004</v>
      </c>
      <c r="I2335" s="4">
        <v>30</v>
      </c>
      <c r="J2335" s="2" t="s">
        <v>67</v>
      </c>
      <c r="K2335" s="1">
        <f>Tabelle111[[#This Row],[Menge kg Nges]]/1000</f>
        <v>8.1356999999999982</v>
      </c>
      <c r="L2335" s="1">
        <f>Tabelle111[[#This Row],[Menge kg P2O5]]/1000</f>
        <v>3.7965600000000004</v>
      </c>
      <c r="M2335" s="1">
        <f>Tabelle111[[#This Row],[Menge t Nges]]/Tabelle111[[#This Row],[Anzahl Lieferscheine]]</f>
        <v>0.27118999999999993</v>
      </c>
      <c r="N2335" s="1">
        <f>Tabelle111[[#This Row],[Menge t P2O5]]/Tabelle111[[#This Row],[Anzahl Lieferscheine]]</f>
        <v>0.12655200000000003</v>
      </c>
    </row>
    <row r="2336" spans="1:14" x14ac:dyDescent="0.2">
      <c r="A2336" s="2" t="s">
        <v>34</v>
      </c>
      <c r="B2336" s="2" t="s">
        <v>42</v>
      </c>
      <c r="C2336" s="2" t="s">
        <v>6</v>
      </c>
      <c r="D2336" s="2" t="s">
        <v>7</v>
      </c>
      <c r="E2336" s="2" t="s">
        <v>8</v>
      </c>
      <c r="F2336" s="2" t="s">
        <v>61</v>
      </c>
      <c r="G2336" s="1">
        <v>1527.6000000000001</v>
      </c>
      <c r="H2336" s="1">
        <v>633.6</v>
      </c>
      <c r="I2336" s="4">
        <v>7</v>
      </c>
      <c r="J2336" s="2" t="s">
        <v>67</v>
      </c>
      <c r="K2336" s="1">
        <f>Tabelle111[[#This Row],[Menge kg Nges]]/1000</f>
        <v>1.5276000000000001</v>
      </c>
      <c r="L2336" s="1">
        <f>Tabelle111[[#This Row],[Menge kg P2O5]]/1000</f>
        <v>0.63360000000000005</v>
      </c>
      <c r="M2336" s="1">
        <f>Tabelle111[[#This Row],[Menge t Nges]]/Tabelle111[[#This Row],[Anzahl Lieferscheine]]</f>
        <v>0.21822857142857144</v>
      </c>
      <c r="N2336" s="1">
        <f>Tabelle111[[#This Row],[Menge t P2O5]]/Tabelle111[[#This Row],[Anzahl Lieferscheine]]</f>
        <v>9.0514285714285728E-2</v>
      </c>
    </row>
    <row r="2337" spans="1:14" x14ac:dyDescent="0.2">
      <c r="A2337" s="2" t="s">
        <v>34</v>
      </c>
      <c r="B2337" s="2" t="s">
        <v>42</v>
      </c>
      <c r="C2337" s="2" t="s">
        <v>6</v>
      </c>
      <c r="D2337" s="2" t="s">
        <v>7</v>
      </c>
      <c r="E2337" s="2" t="s">
        <v>9</v>
      </c>
      <c r="F2337" s="2" t="s">
        <v>61</v>
      </c>
      <c r="G2337" s="1">
        <v>939.19999999999993</v>
      </c>
      <c r="H2337" s="1">
        <v>386.1</v>
      </c>
      <c r="I2337" s="4">
        <v>3</v>
      </c>
      <c r="J2337" s="2" t="s">
        <v>67</v>
      </c>
      <c r="K2337" s="1">
        <f>Tabelle111[[#This Row],[Menge kg Nges]]/1000</f>
        <v>0.93919999999999992</v>
      </c>
      <c r="L2337" s="1">
        <f>Tabelle111[[#This Row],[Menge kg P2O5]]/1000</f>
        <v>0.3861</v>
      </c>
      <c r="M2337" s="1">
        <f>Tabelle111[[#This Row],[Menge t Nges]]/Tabelle111[[#This Row],[Anzahl Lieferscheine]]</f>
        <v>0.31306666666666666</v>
      </c>
      <c r="N2337" s="1">
        <f>Tabelle111[[#This Row],[Menge t P2O5]]/Tabelle111[[#This Row],[Anzahl Lieferscheine]]</f>
        <v>0.12870000000000001</v>
      </c>
    </row>
    <row r="2338" spans="1:14" x14ac:dyDescent="0.2">
      <c r="A2338" s="2" t="s">
        <v>34</v>
      </c>
      <c r="B2338" s="2" t="s">
        <v>42</v>
      </c>
      <c r="C2338" s="2" t="s">
        <v>6</v>
      </c>
      <c r="D2338" s="2" t="s">
        <v>7</v>
      </c>
      <c r="E2338" s="2" t="s">
        <v>11</v>
      </c>
      <c r="F2338" s="2" t="s">
        <v>61</v>
      </c>
      <c r="G2338" s="1">
        <v>4606.5499999999993</v>
      </c>
      <c r="H2338" s="1">
        <v>2089.04</v>
      </c>
      <c r="I2338" s="4">
        <v>16</v>
      </c>
      <c r="J2338" s="2" t="s">
        <v>67</v>
      </c>
      <c r="K2338" s="1">
        <f>Tabelle111[[#This Row],[Menge kg Nges]]/1000</f>
        <v>4.6065499999999995</v>
      </c>
      <c r="L2338" s="1">
        <f>Tabelle111[[#This Row],[Menge kg P2O5]]/1000</f>
        <v>2.0890399999999998</v>
      </c>
      <c r="M2338" s="1">
        <f>Tabelle111[[#This Row],[Menge t Nges]]/Tabelle111[[#This Row],[Anzahl Lieferscheine]]</f>
        <v>0.28790937499999997</v>
      </c>
      <c r="N2338" s="1">
        <f>Tabelle111[[#This Row],[Menge t P2O5]]/Tabelle111[[#This Row],[Anzahl Lieferscheine]]</f>
        <v>0.13056499999999999</v>
      </c>
    </row>
    <row r="2339" spans="1:14" x14ac:dyDescent="0.2">
      <c r="A2339" s="2" t="s">
        <v>34</v>
      </c>
      <c r="B2339" s="2" t="s">
        <v>42</v>
      </c>
      <c r="C2339" s="2" t="s">
        <v>6</v>
      </c>
      <c r="D2339" s="2" t="s">
        <v>7</v>
      </c>
      <c r="E2339" s="2" t="s">
        <v>12</v>
      </c>
      <c r="F2339" s="2" t="s">
        <v>61</v>
      </c>
      <c r="G2339" s="1">
        <v>7376.33</v>
      </c>
      <c r="H2339" s="1">
        <v>3193.3600000000006</v>
      </c>
      <c r="I2339" s="4">
        <v>27</v>
      </c>
      <c r="J2339" s="2" t="s">
        <v>67</v>
      </c>
      <c r="K2339" s="1">
        <f>Tabelle111[[#This Row],[Menge kg Nges]]/1000</f>
        <v>7.3763300000000003</v>
      </c>
      <c r="L2339" s="1">
        <f>Tabelle111[[#This Row],[Menge kg P2O5]]/1000</f>
        <v>3.1933600000000006</v>
      </c>
      <c r="M2339" s="1">
        <f>Tabelle111[[#This Row],[Menge t Nges]]/Tabelle111[[#This Row],[Anzahl Lieferscheine]]</f>
        <v>0.27319740740740744</v>
      </c>
      <c r="N2339" s="1">
        <f>Tabelle111[[#This Row],[Menge t P2O5]]/Tabelle111[[#This Row],[Anzahl Lieferscheine]]</f>
        <v>0.11827259259259261</v>
      </c>
    </row>
    <row r="2340" spans="1:14" x14ac:dyDescent="0.2">
      <c r="A2340" s="2" t="s">
        <v>34</v>
      </c>
      <c r="B2340" s="2" t="s">
        <v>42</v>
      </c>
      <c r="C2340" s="2" t="s">
        <v>6</v>
      </c>
      <c r="D2340" s="2" t="s">
        <v>7</v>
      </c>
      <c r="E2340" s="2" t="s">
        <v>13</v>
      </c>
      <c r="F2340" s="2" t="s">
        <v>61</v>
      </c>
      <c r="G2340" s="1">
        <v>1085.0999999999999</v>
      </c>
      <c r="H2340" s="1">
        <v>747.6</v>
      </c>
      <c r="I2340" s="4">
        <v>3</v>
      </c>
      <c r="J2340" s="2" t="s">
        <v>67</v>
      </c>
      <c r="K2340" s="1">
        <f>Tabelle111[[#This Row],[Menge kg Nges]]/1000</f>
        <v>1.0851</v>
      </c>
      <c r="L2340" s="1">
        <f>Tabelle111[[#This Row],[Menge kg P2O5]]/1000</f>
        <v>0.74760000000000004</v>
      </c>
      <c r="M2340" s="1">
        <f>Tabelle111[[#This Row],[Menge t Nges]]/Tabelle111[[#This Row],[Anzahl Lieferscheine]]</f>
        <v>0.36169999999999997</v>
      </c>
      <c r="N2340" s="1">
        <f>Tabelle111[[#This Row],[Menge t P2O5]]/Tabelle111[[#This Row],[Anzahl Lieferscheine]]</f>
        <v>0.2492</v>
      </c>
    </row>
    <row r="2341" spans="1:14" x14ac:dyDescent="0.2">
      <c r="A2341" s="2" t="s">
        <v>34</v>
      </c>
      <c r="B2341" s="2" t="s">
        <v>42</v>
      </c>
      <c r="C2341" s="2" t="s">
        <v>6</v>
      </c>
      <c r="D2341" s="2" t="s">
        <v>7</v>
      </c>
      <c r="E2341" s="2" t="s">
        <v>14</v>
      </c>
      <c r="F2341" s="2" t="s">
        <v>61</v>
      </c>
      <c r="G2341" s="1">
        <v>179.01</v>
      </c>
      <c r="H2341" s="1">
        <v>74.97</v>
      </c>
      <c r="I2341" s="4">
        <v>1</v>
      </c>
      <c r="J2341" s="2" t="s">
        <v>67</v>
      </c>
      <c r="K2341" s="1">
        <f>Tabelle111[[#This Row],[Menge kg Nges]]/1000</f>
        <v>0.17901</v>
      </c>
      <c r="L2341" s="1">
        <f>Tabelle111[[#This Row],[Menge kg P2O5]]/1000</f>
        <v>7.4969999999999995E-2</v>
      </c>
      <c r="M2341" s="1">
        <f>Tabelle111[[#This Row],[Menge t Nges]]/Tabelle111[[#This Row],[Anzahl Lieferscheine]]</f>
        <v>0.17901</v>
      </c>
      <c r="N2341" s="1">
        <f>Tabelle111[[#This Row],[Menge t P2O5]]/Tabelle111[[#This Row],[Anzahl Lieferscheine]]</f>
        <v>7.4969999999999995E-2</v>
      </c>
    </row>
    <row r="2342" spans="1:14" x14ac:dyDescent="0.2">
      <c r="A2342" s="2" t="s">
        <v>34</v>
      </c>
      <c r="B2342" s="2" t="s">
        <v>42</v>
      </c>
      <c r="C2342" s="2" t="s">
        <v>6</v>
      </c>
      <c r="D2342" s="2" t="s">
        <v>15</v>
      </c>
      <c r="E2342" s="2" t="s">
        <v>16</v>
      </c>
      <c r="F2342" s="2" t="s">
        <v>61</v>
      </c>
      <c r="G2342" s="1">
        <v>460.35</v>
      </c>
      <c r="H2342" s="1">
        <v>359.91</v>
      </c>
      <c r="I2342" s="4">
        <v>1</v>
      </c>
      <c r="J2342" s="2" t="s">
        <v>67</v>
      </c>
      <c r="K2342" s="1">
        <f>Tabelle111[[#This Row],[Menge kg Nges]]/1000</f>
        <v>0.46035000000000004</v>
      </c>
      <c r="L2342" s="1">
        <f>Tabelle111[[#This Row],[Menge kg P2O5]]/1000</f>
        <v>0.35991000000000001</v>
      </c>
      <c r="M2342" s="1">
        <f>Tabelle111[[#This Row],[Menge t Nges]]/Tabelle111[[#This Row],[Anzahl Lieferscheine]]</f>
        <v>0.46035000000000004</v>
      </c>
      <c r="N2342" s="1">
        <f>Tabelle111[[#This Row],[Menge t P2O5]]/Tabelle111[[#This Row],[Anzahl Lieferscheine]]</f>
        <v>0.35991000000000001</v>
      </c>
    </row>
    <row r="2343" spans="1:14" x14ac:dyDescent="0.2">
      <c r="A2343" s="2" t="s">
        <v>34</v>
      </c>
      <c r="B2343" s="2" t="s">
        <v>42</v>
      </c>
      <c r="C2343" s="2" t="s">
        <v>6</v>
      </c>
      <c r="D2343" s="2" t="s">
        <v>15</v>
      </c>
      <c r="E2343" s="2" t="s">
        <v>18</v>
      </c>
      <c r="F2343" s="2" t="s">
        <v>61</v>
      </c>
      <c r="G2343" s="1">
        <v>4558.1200000000008</v>
      </c>
      <c r="H2343" s="1">
        <v>3016.69</v>
      </c>
      <c r="I2343" s="4">
        <v>13</v>
      </c>
      <c r="J2343" s="2" t="s">
        <v>67</v>
      </c>
      <c r="K2343" s="1">
        <f>Tabelle111[[#This Row],[Menge kg Nges]]/1000</f>
        <v>4.5581200000000006</v>
      </c>
      <c r="L2343" s="1">
        <f>Tabelle111[[#This Row],[Menge kg P2O5]]/1000</f>
        <v>3.0166900000000001</v>
      </c>
      <c r="M2343" s="1">
        <f>Tabelle111[[#This Row],[Menge t Nges]]/Tabelle111[[#This Row],[Anzahl Lieferscheine]]</f>
        <v>0.35062461538461542</v>
      </c>
      <c r="N2343" s="1">
        <f>Tabelle111[[#This Row],[Menge t P2O5]]/Tabelle111[[#This Row],[Anzahl Lieferscheine]]</f>
        <v>0.23205307692307692</v>
      </c>
    </row>
    <row r="2344" spans="1:14" x14ac:dyDescent="0.2">
      <c r="A2344" s="2" t="s">
        <v>34</v>
      </c>
      <c r="B2344" s="2" t="s">
        <v>42</v>
      </c>
      <c r="C2344" s="2" t="s">
        <v>6</v>
      </c>
      <c r="D2344" s="2" t="s">
        <v>15</v>
      </c>
      <c r="E2344" s="2" t="s">
        <v>19</v>
      </c>
      <c r="F2344" s="2" t="s">
        <v>61</v>
      </c>
      <c r="G2344" s="1">
        <v>594</v>
      </c>
      <c r="H2344" s="1">
        <v>660</v>
      </c>
      <c r="I2344" s="4">
        <v>3</v>
      </c>
      <c r="J2344" s="2" t="s">
        <v>67</v>
      </c>
      <c r="K2344" s="1">
        <f>Tabelle111[[#This Row],[Menge kg Nges]]/1000</f>
        <v>0.59399999999999997</v>
      </c>
      <c r="L2344" s="1">
        <f>Tabelle111[[#This Row],[Menge kg P2O5]]/1000</f>
        <v>0.66</v>
      </c>
      <c r="M2344" s="1">
        <f>Tabelle111[[#This Row],[Menge t Nges]]/Tabelle111[[#This Row],[Anzahl Lieferscheine]]</f>
        <v>0.19799999999999998</v>
      </c>
      <c r="N2344" s="1">
        <f>Tabelle111[[#This Row],[Menge t P2O5]]/Tabelle111[[#This Row],[Anzahl Lieferscheine]]</f>
        <v>0.22</v>
      </c>
    </row>
    <row r="2345" spans="1:14" x14ac:dyDescent="0.2">
      <c r="A2345" s="2" t="s">
        <v>34</v>
      </c>
      <c r="B2345" s="2" t="s">
        <v>42</v>
      </c>
      <c r="C2345" s="2" t="s">
        <v>6</v>
      </c>
      <c r="D2345" s="2" t="s">
        <v>15</v>
      </c>
      <c r="E2345" s="2" t="s">
        <v>20</v>
      </c>
      <c r="F2345" s="2" t="s">
        <v>61</v>
      </c>
      <c r="G2345" s="1">
        <v>280</v>
      </c>
      <c r="H2345" s="1">
        <v>184</v>
      </c>
      <c r="I2345" s="4">
        <v>1</v>
      </c>
      <c r="J2345" s="2" t="s">
        <v>67</v>
      </c>
      <c r="K2345" s="1">
        <f>Tabelle111[[#This Row],[Menge kg Nges]]/1000</f>
        <v>0.28000000000000003</v>
      </c>
      <c r="L2345" s="1">
        <f>Tabelle111[[#This Row],[Menge kg P2O5]]/1000</f>
        <v>0.184</v>
      </c>
      <c r="M2345" s="1">
        <f>Tabelle111[[#This Row],[Menge t Nges]]/Tabelle111[[#This Row],[Anzahl Lieferscheine]]</f>
        <v>0.28000000000000003</v>
      </c>
      <c r="N2345" s="1">
        <f>Tabelle111[[#This Row],[Menge t P2O5]]/Tabelle111[[#This Row],[Anzahl Lieferscheine]]</f>
        <v>0.184</v>
      </c>
    </row>
    <row r="2346" spans="1:14" x14ac:dyDescent="0.2">
      <c r="A2346" s="2" t="s">
        <v>34</v>
      </c>
      <c r="B2346" s="2" t="s">
        <v>42</v>
      </c>
      <c r="C2346" s="2" t="s">
        <v>6</v>
      </c>
      <c r="D2346" s="2" t="s">
        <v>15</v>
      </c>
      <c r="E2346" s="2" t="s">
        <v>21</v>
      </c>
      <c r="F2346" s="2" t="s">
        <v>61</v>
      </c>
      <c r="G2346" s="1">
        <v>904.8</v>
      </c>
      <c r="H2346" s="1">
        <v>522.24</v>
      </c>
      <c r="I2346" s="4">
        <v>2</v>
      </c>
      <c r="J2346" s="2" t="s">
        <v>67</v>
      </c>
      <c r="K2346" s="1">
        <f>Tabelle111[[#This Row],[Menge kg Nges]]/1000</f>
        <v>0.90479999999999994</v>
      </c>
      <c r="L2346" s="1">
        <f>Tabelle111[[#This Row],[Menge kg P2O5]]/1000</f>
        <v>0.52224000000000004</v>
      </c>
      <c r="M2346" s="1">
        <f>Tabelle111[[#This Row],[Menge t Nges]]/Tabelle111[[#This Row],[Anzahl Lieferscheine]]</f>
        <v>0.45239999999999997</v>
      </c>
      <c r="N2346" s="1">
        <f>Tabelle111[[#This Row],[Menge t P2O5]]/Tabelle111[[#This Row],[Anzahl Lieferscheine]]</f>
        <v>0.26112000000000002</v>
      </c>
    </row>
    <row r="2347" spans="1:14" x14ac:dyDescent="0.2">
      <c r="A2347" s="2" t="s">
        <v>34</v>
      </c>
      <c r="B2347" s="2" t="s">
        <v>42</v>
      </c>
      <c r="C2347" s="2" t="s">
        <v>6</v>
      </c>
      <c r="D2347" s="2" t="s">
        <v>15</v>
      </c>
      <c r="E2347" s="2" t="s">
        <v>9</v>
      </c>
      <c r="F2347" s="2" t="s">
        <v>61</v>
      </c>
      <c r="G2347" s="1">
        <v>292.5</v>
      </c>
      <c r="H2347" s="1">
        <v>112.5</v>
      </c>
      <c r="I2347" s="4">
        <v>1</v>
      </c>
      <c r="J2347" s="2" t="s">
        <v>67</v>
      </c>
      <c r="K2347" s="1">
        <f>Tabelle111[[#This Row],[Menge kg Nges]]/1000</f>
        <v>0.29249999999999998</v>
      </c>
      <c r="L2347" s="1">
        <f>Tabelle111[[#This Row],[Menge kg P2O5]]/1000</f>
        <v>0.1125</v>
      </c>
      <c r="M2347" s="1">
        <f>Tabelle111[[#This Row],[Menge t Nges]]/Tabelle111[[#This Row],[Anzahl Lieferscheine]]</f>
        <v>0.29249999999999998</v>
      </c>
      <c r="N2347" s="1">
        <f>Tabelle111[[#This Row],[Menge t P2O5]]/Tabelle111[[#This Row],[Anzahl Lieferscheine]]</f>
        <v>0.1125</v>
      </c>
    </row>
    <row r="2348" spans="1:14" x14ac:dyDescent="0.2">
      <c r="A2348" s="2" t="s">
        <v>45</v>
      </c>
      <c r="B2348" s="2" t="s">
        <v>27</v>
      </c>
      <c r="C2348" s="2" t="s">
        <v>6</v>
      </c>
      <c r="D2348" s="2" t="s">
        <v>7</v>
      </c>
      <c r="E2348" s="2" t="s">
        <v>9</v>
      </c>
      <c r="F2348" s="2" t="s">
        <v>61</v>
      </c>
      <c r="G2348" s="1">
        <v>170</v>
      </c>
      <c r="H2348" s="1">
        <v>70</v>
      </c>
      <c r="I2348" s="4">
        <v>1</v>
      </c>
      <c r="J2348" s="2" t="s">
        <v>67</v>
      </c>
      <c r="K2348" s="1">
        <f>Tabelle111[[#This Row],[Menge kg Nges]]/1000</f>
        <v>0.17</v>
      </c>
      <c r="L2348" s="1">
        <f>Tabelle111[[#This Row],[Menge kg P2O5]]/1000</f>
        <v>7.0000000000000007E-2</v>
      </c>
      <c r="M2348" s="1">
        <f>Tabelle111[[#This Row],[Menge t Nges]]/Tabelle111[[#This Row],[Anzahl Lieferscheine]]</f>
        <v>0.17</v>
      </c>
      <c r="N2348" s="1">
        <f>Tabelle111[[#This Row],[Menge t P2O5]]/Tabelle111[[#This Row],[Anzahl Lieferscheine]]</f>
        <v>7.0000000000000007E-2</v>
      </c>
    </row>
    <row r="2349" spans="1:14" x14ac:dyDescent="0.2">
      <c r="A2349" s="2" t="s">
        <v>45</v>
      </c>
      <c r="B2349" s="2" t="s">
        <v>27</v>
      </c>
      <c r="C2349" s="2" t="s">
        <v>6</v>
      </c>
      <c r="D2349" s="2" t="s">
        <v>15</v>
      </c>
      <c r="E2349" s="2" t="s">
        <v>9</v>
      </c>
      <c r="F2349" s="2" t="s">
        <v>61</v>
      </c>
      <c r="G2349" s="1">
        <v>368</v>
      </c>
      <c r="H2349" s="1">
        <v>240</v>
      </c>
      <c r="I2349" s="4">
        <v>1</v>
      </c>
      <c r="J2349" s="2" t="s">
        <v>67</v>
      </c>
      <c r="K2349" s="1">
        <f>Tabelle111[[#This Row],[Menge kg Nges]]/1000</f>
        <v>0.36799999999999999</v>
      </c>
      <c r="L2349" s="1">
        <f>Tabelle111[[#This Row],[Menge kg P2O5]]/1000</f>
        <v>0.24</v>
      </c>
      <c r="M2349" s="1">
        <f>Tabelle111[[#This Row],[Menge t Nges]]/Tabelle111[[#This Row],[Anzahl Lieferscheine]]</f>
        <v>0.36799999999999999</v>
      </c>
      <c r="N2349" s="1">
        <f>Tabelle111[[#This Row],[Menge t P2O5]]/Tabelle111[[#This Row],[Anzahl Lieferscheine]]</f>
        <v>0.24</v>
      </c>
    </row>
    <row r="2350" spans="1:14" x14ac:dyDescent="0.2">
      <c r="A2350" s="2" t="s">
        <v>45</v>
      </c>
      <c r="B2350" s="2" t="s">
        <v>27</v>
      </c>
      <c r="C2350" s="2" t="s">
        <v>25</v>
      </c>
      <c r="D2350" s="2" t="s">
        <v>25</v>
      </c>
      <c r="E2350" s="2" t="s">
        <v>26</v>
      </c>
      <c r="F2350" s="2" t="s">
        <v>61</v>
      </c>
      <c r="G2350" s="1">
        <v>0</v>
      </c>
      <c r="H2350" s="1">
        <v>518.84</v>
      </c>
      <c r="I2350" s="4">
        <v>2</v>
      </c>
      <c r="J2350" s="2" t="s">
        <v>67</v>
      </c>
      <c r="K2350" s="1">
        <f>Tabelle111[[#This Row],[Menge kg Nges]]/1000</f>
        <v>0</v>
      </c>
      <c r="L2350" s="1">
        <f>Tabelle111[[#This Row],[Menge kg P2O5]]/1000</f>
        <v>0.51884000000000008</v>
      </c>
      <c r="M2350" s="1">
        <f>Tabelle111[[#This Row],[Menge t Nges]]/Tabelle111[[#This Row],[Anzahl Lieferscheine]]</f>
        <v>0</v>
      </c>
      <c r="N2350" s="1">
        <f>Tabelle111[[#This Row],[Menge t P2O5]]/Tabelle111[[#This Row],[Anzahl Lieferscheine]]</f>
        <v>0.25942000000000004</v>
      </c>
    </row>
    <row r="2351" spans="1:14" x14ac:dyDescent="0.2">
      <c r="A2351" s="2" t="s">
        <v>45</v>
      </c>
      <c r="B2351" s="2" t="s">
        <v>46</v>
      </c>
      <c r="C2351" s="2" t="s">
        <v>25</v>
      </c>
      <c r="D2351" s="2" t="s">
        <v>25</v>
      </c>
      <c r="E2351" s="2" t="s">
        <v>26</v>
      </c>
      <c r="F2351" s="2" t="s">
        <v>61</v>
      </c>
      <c r="G2351" s="1">
        <v>0</v>
      </c>
      <c r="H2351" s="1">
        <v>470.9</v>
      </c>
      <c r="I2351" s="4">
        <v>6</v>
      </c>
      <c r="J2351" s="2" t="s">
        <v>67</v>
      </c>
      <c r="K2351" s="1">
        <f>Tabelle111[[#This Row],[Menge kg Nges]]/1000</f>
        <v>0</v>
      </c>
      <c r="L2351" s="1">
        <f>Tabelle111[[#This Row],[Menge kg P2O5]]/1000</f>
        <v>0.47089999999999999</v>
      </c>
      <c r="M2351" s="1">
        <f>Tabelle111[[#This Row],[Menge t Nges]]/Tabelle111[[#This Row],[Anzahl Lieferscheine]]</f>
        <v>0</v>
      </c>
      <c r="N2351" s="1">
        <f>Tabelle111[[#This Row],[Menge t P2O5]]/Tabelle111[[#This Row],[Anzahl Lieferscheine]]</f>
        <v>7.8483333333333336E-2</v>
      </c>
    </row>
    <row r="2352" spans="1:14" x14ac:dyDescent="0.2">
      <c r="A2352" s="2" t="s">
        <v>45</v>
      </c>
      <c r="B2352" s="2" t="s">
        <v>45</v>
      </c>
      <c r="C2352" s="2" t="s">
        <v>6</v>
      </c>
      <c r="D2352" s="2" t="s">
        <v>7</v>
      </c>
      <c r="E2352" s="2" t="s">
        <v>8</v>
      </c>
      <c r="F2352" s="2" t="s">
        <v>61</v>
      </c>
      <c r="G2352" s="1">
        <v>139.44</v>
      </c>
      <c r="H2352" s="1">
        <v>43.68</v>
      </c>
      <c r="I2352" s="4">
        <v>1</v>
      </c>
      <c r="J2352" s="2" t="s">
        <v>67</v>
      </c>
      <c r="K2352" s="1">
        <f>Tabelle111[[#This Row],[Menge kg Nges]]/1000</f>
        <v>0.13944000000000001</v>
      </c>
      <c r="L2352" s="1">
        <f>Tabelle111[[#This Row],[Menge kg P2O5]]/1000</f>
        <v>4.3679999999999997E-2</v>
      </c>
      <c r="M2352" s="1">
        <f>Tabelle111[[#This Row],[Menge t Nges]]/Tabelle111[[#This Row],[Anzahl Lieferscheine]]</f>
        <v>0.13944000000000001</v>
      </c>
      <c r="N2352" s="1">
        <f>Tabelle111[[#This Row],[Menge t P2O5]]/Tabelle111[[#This Row],[Anzahl Lieferscheine]]</f>
        <v>4.3679999999999997E-2</v>
      </c>
    </row>
    <row r="2353" spans="1:14" x14ac:dyDescent="0.2">
      <c r="A2353" s="2" t="s">
        <v>45</v>
      </c>
      <c r="B2353" s="2" t="s">
        <v>45</v>
      </c>
      <c r="C2353" s="2" t="s">
        <v>6</v>
      </c>
      <c r="D2353" s="2" t="s">
        <v>7</v>
      </c>
      <c r="E2353" s="2" t="s">
        <v>9</v>
      </c>
      <c r="F2353" s="2" t="s">
        <v>61</v>
      </c>
      <c r="G2353" s="1">
        <v>34026.399999999994</v>
      </c>
      <c r="H2353" s="1">
        <v>13930.800000000001</v>
      </c>
      <c r="I2353" s="4">
        <v>31</v>
      </c>
      <c r="J2353" s="2" t="s">
        <v>67</v>
      </c>
      <c r="K2353" s="1">
        <f>Tabelle111[[#This Row],[Menge kg Nges]]/1000</f>
        <v>34.026399999999995</v>
      </c>
      <c r="L2353" s="1">
        <f>Tabelle111[[#This Row],[Menge kg P2O5]]/1000</f>
        <v>13.930800000000001</v>
      </c>
      <c r="M2353" s="1">
        <f>Tabelle111[[#This Row],[Menge t Nges]]/Tabelle111[[#This Row],[Anzahl Lieferscheine]]</f>
        <v>1.0976258064516127</v>
      </c>
      <c r="N2353" s="1">
        <f>Tabelle111[[#This Row],[Menge t P2O5]]/Tabelle111[[#This Row],[Anzahl Lieferscheine]]</f>
        <v>0.44938064516129039</v>
      </c>
    </row>
    <row r="2354" spans="1:14" x14ac:dyDescent="0.2">
      <c r="A2354" s="2" t="s">
        <v>45</v>
      </c>
      <c r="B2354" s="2" t="s">
        <v>45</v>
      </c>
      <c r="C2354" s="2" t="s">
        <v>6</v>
      </c>
      <c r="D2354" s="2" t="s">
        <v>7</v>
      </c>
      <c r="E2354" s="2" t="s">
        <v>11</v>
      </c>
      <c r="F2354" s="2" t="s">
        <v>61</v>
      </c>
      <c r="G2354" s="1">
        <v>1453.3</v>
      </c>
      <c r="H2354" s="1">
        <v>664.6</v>
      </c>
      <c r="I2354" s="4">
        <v>7</v>
      </c>
      <c r="J2354" s="2" t="s">
        <v>67</v>
      </c>
      <c r="K2354" s="1">
        <f>Tabelle111[[#This Row],[Menge kg Nges]]/1000</f>
        <v>1.4533</v>
      </c>
      <c r="L2354" s="1">
        <f>Tabelle111[[#This Row],[Menge kg P2O5]]/1000</f>
        <v>0.66459999999999997</v>
      </c>
      <c r="M2354" s="1">
        <f>Tabelle111[[#This Row],[Menge t Nges]]/Tabelle111[[#This Row],[Anzahl Lieferscheine]]</f>
        <v>0.20761428571428572</v>
      </c>
      <c r="N2354" s="1">
        <f>Tabelle111[[#This Row],[Menge t P2O5]]/Tabelle111[[#This Row],[Anzahl Lieferscheine]]</f>
        <v>9.4942857142857134E-2</v>
      </c>
    </row>
    <row r="2355" spans="1:14" x14ac:dyDescent="0.2">
      <c r="A2355" s="2" t="s">
        <v>45</v>
      </c>
      <c r="B2355" s="2" t="s">
        <v>45</v>
      </c>
      <c r="C2355" s="2" t="s">
        <v>6</v>
      </c>
      <c r="D2355" s="2" t="s">
        <v>7</v>
      </c>
      <c r="E2355" s="2" t="s">
        <v>12</v>
      </c>
      <c r="F2355" s="2" t="s">
        <v>61</v>
      </c>
      <c r="G2355" s="1">
        <v>28395.200000000001</v>
      </c>
      <c r="H2355" s="1">
        <v>16685.489999999998</v>
      </c>
      <c r="I2355" s="4">
        <v>113</v>
      </c>
      <c r="J2355" s="2" t="s">
        <v>67</v>
      </c>
      <c r="K2355" s="1">
        <f>Tabelle111[[#This Row],[Menge kg Nges]]/1000</f>
        <v>28.395199999999999</v>
      </c>
      <c r="L2355" s="1">
        <f>Tabelle111[[#This Row],[Menge kg P2O5]]/1000</f>
        <v>16.685489999999998</v>
      </c>
      <c r="M2355" s="1">
        <f>Tabelle111[[#This Row],[Menge t Nges]]/Tabelle111[[#This Row],[Anzahl Lieferscheine]]</f>
        <v>0.25128495575221238</v>
      </c>
      <c r="N2355" s="1">
        <f>Tabelle111[[#This Row],[Menge t P2O5]]/Tabelle111[[#This Row],[Anzahl Lieferscheine]]</f>
        <v>0.14765920353982298</v>
      </c>
    </row>
    <row r="2356" spans="1:14" x14ac:dyDescent="0.2">
      <c r="A2356" s="2" t="s">
        <v>45</v>
      </c>
      <c r="B2356" s="2" t="s">
        <v>45</v>
      </c>
      <c r="C2356" s="2" t="s">
        <v>6</v>
      </c>
      <c r="D2356" s="2" t="s">
        <v>7</v>
      </c>
      <c r="E2356" s="2" t="s">
        <v>14</v>
      </c>
      <c r="F2356" s="2" t="s">
        <v>61</v>
      </c>
      <c r="G2356" s="1">
        <v>7403.3999999999987</v>
      </c>
      <c r="H2356" s="1">
        <v>4902.6000000000004</v>
      </c>
      <c r="I2356" s="4">
        <v>37</v>
      </c>
      <c r="J2356" s="2" t="s">
        <v>67</v>
      </c>
      <c r="K2356" s="1">
        <f>Tabelle111[[#This Row],[Menge kg Nges]]/1000</f>
        <v>7.4033999999999986</v>
      </c>
      <c r="L2356" s="1">
        <f>Tabelle111[[#This Row],[Menge kg P2O5]]/1000</f>
        <v>4.9026000000000005</v>
      </c>
      <c r="M2356" s="1">
        <f>Tabelle111[[#This Row],[Menge t Nges]]/Tabelle111[[#This Row],[Anzahl Lieferscheine]]</f>
        <v>0.20009189189189186</v>
      </c>
      <c r="N2356" s="1">
        <f>Tabelle111[[#This Row],[Menge t P2O5]]/Tabelle111[[#This Row],[Anzahl Lieferscheine]]</f>
        <v>0.13250270270270273</v>
      </c>
    </row>
    <row r="2357" spans="1:14" x14ac:dyDescent="0.2">
      <c r="A2357" s="2" t="s">
        <v>45</v>
      </c>
      <c r="B2357" s="2" t="s">
        <v>45</v>
      </c>
      <c r="C2357" s="2" t="s">
        <v>6</v>
      </c>
      <c r="D2357" s="2" t="s">
        <v>15</v>
      </c>
      <c r="E2357" s="2" t="s">
        <v>16</v>
      </c>
      <c r="F2357" s="2" t="s">
        <v>61</v>
      </c>
      <c r="G2357" s="1">
        <v>405</v>
      </c>
      <c r="H2357" s="1">
        <v>351</v>
      </c>
      <c r="I2357" s="4">
        <v>2</v>
      </c>
      <c r="J2357" s="2" t="s">
        <v>67</v>
      </c>
      <c r="K2357" s="1">
        <f>Tabelle111[[#This Row],[Menge kg Nges]]/1000</f>
        <v>0.40500000000000003</v>
      </c>
      <c r="L2357" s="1">
        <f>Tabelle111[[#This Row],[Menge kg P2O5]]/1000</f>
        <v>0.35099999999999998</v>
      </c>
      <c r="M2357" s="1">
        <f>Tabelle111[[#This Row],[Menge t Nges]]/Tabelle111[[#This Row],[Anzahl Lieferscheine]]</f>
        <v>0.20250000000000001</v>
      </c>
      <c r="N2357" s="1">
        <f>Tabelle111[[#This Row],[Menge t P2O5]]/Tabelle111[[#This Row],[Anzahl Lieferscheine]]</f>
        <v>0.17549999999999999</v>
      </c>
    </row>
    <row r="2358" spans="1:14" x14ac:dyDescent="0.2">
      <c r="A2358" s="2" t="s">
        <v>45</v>
      </c>
      <c r="B2358" s="2" t="s">
        <v>45</v>
      </c>
      <c r="C2358" s="2" t="s">
        <v>6</v>
      </c>
      <c r="D2358" s="2" t="s">
        <v>15</v>
      </c>
      <c r="E2358" s="2" t="s">
        <v>18</v>
      </c>
      <c r="F2358" s="2" t="s">
        <v>61</v>
      </c>
      <c r="G2358" s="1">
        <v>189</v>
      </c>
      <c r="H2358" s="1">
        <v>153</v>
      </c>
      <c r="I2358" s="4">
        <v>1</v>
      </c>
      <c r="J2358" s="2" t="s">
        <v>67</v>
      </c>
      <c r="K2358" s="1">
        <f>Tabelle111[[#This Row],[Menge kg Nges]]/1000</f>
        <v>0.189</v>
      </c>
      <c r="L2358" s="1">
        <f>Tabelle111[[#This Row],[Menge kg P2O5]]/1000</f>
        <v>0.153</v>
      </c>
      <c r="M2358" s="1">
        <f>Tabelle111[[#This Row],[Menge t Nges]]/Tabelle111[[#This Row],[Anzahl Lieferscheine]]</f>
        <v>0.189</v>
      </c>
      <c r="N2358" s="1">
        <f>Tabelle111[[#This Row],[Menge t P2O5]]/Tabelle111[[#This Row],[Anzahl Lieferscheine]]</f>
        <v>0.153</v>
      </c>
    </row>
    <row r="2359" spans="1:14" x14ac:dyDescent="0.2">
      <c r="A2359" s="2" t="s">
        <v>45</v>
      </c>
      <c r="B2359" s="2" t="s">
        <v>45</v>
      </c>
      <c r="C2359" s="2" t="s">
        <v>6</v>
      </c>
      <c r="D2359" s="2" t="s">
        <v>15</v>
      </c>
      <c r="E2359" s="2" t="s">
        <v>19</v>
      </c>
      <c r="F2359" s="2" t="s">
        <v>61</v>
      </c>
      <c r="G2359" s="1">
        <v>216</v>
      </c>
      <c r="H2359" s="1">
        <v>240</v>
      </c>
      <c r="I2359" s="4">
        <v>1</v>
      </c>
      <c r="J2359" s="2" t="s">
        <v>67</v>
      </c>
      <c r="K2359" s="1">
        <f>Tabelle111[[#This Row],[Menge kg Nges]]/1000</f>
        <v>0.216</v>
      </c>
      <c r="L2359" s="1">
        <f>Tabelle111[[#This Row],[Menge kg P2O5]]/1000</f>
        <v>0.24</v>
      </c>
      <c r="M2359" s="1">
        <f>Tabelle111[[#This Row],[Menge t Nges]]/Tabelle111[[#This Row],[Anzahl Lieferscheine]]</f>
        <v>0.216</v>
      </c>
      <c r="N2359" s="1">
        <f>Tabelle111[[#This Row],[Menge t P2O5]]/Tabelle111[[#This Row],[Anzahl Lieferscheine]]</f>
        <v>0.24</v>
      </c>
    </row>
    <row r="2360" spans="1:14" x14ac:dyDescent="0.2">
      <c r="A2360" s="2" t="s">
        <v>45</v>
      </c>
      <c r="B2360" s="2" t="s">
        <v>45</v>
      </c>
      <c r="C2360" s="2" t="s">
        <v>6</v>
      </c>
      <c r="D2360" s="2" t="s">
        <v>15</v>
      </c>
      <c r="E2360" s="2" t="s">
        <v>20</v>
      </c>
      <c r="F2360" s="2" t="s">
        <v>61</v>
      </c>
      <c r="G2360" s="1">
        <v>1200</v>
      </c>
      <c r="H2360" s="1">
        <v>2400</v>
      </c>
      <c r="I2360" s="4">
        <v>1</v>
      </c>
      <c r="J2360" s="2" t="s">
        <v>67</v>
      </c>
      <c r="K2360" s="1">
        <f>Tabelle111[[#This Row],[Menge kg Nges]]/1000</f>
        <v>1.2</v>
      </c>
      <c r="L2360" s="1">
        <f>Tabelle111[[#This Row],[Menge kg P2O5]]/1000</f>
        <v>2.4</v>
      </c>
      <c r="M2360" s="1">
        <f>Tabelle111[[#This Row],[Menge t Nges]]/Tabelle111[[#This Row],[Anzahl Lieferscheine]]</f>
        <v>1.2</v>
      </c>
      <c r="N2360" s="1">
        <f>Tabelle111[[#This Row],[Menge t P2O5]]/Tabelle111[[#This Row],[Anzahl Lieferscheine]]</f>
        <v>2.4</v>
      </c>
    </row>
    <row r="2361" spans="1:14" x14ac:dyDescent="0.2">
      <c r="A2361" s="2" t="s">
        <v>45</v>
      </c>
      <c r="B2361" s="2" t="s">
        <v>45</v>
      </c>
      <c r="C2361" s="2" t="s">
        <v>6</v>
      </c>
      <c r="D2361" s="2" t="s">
        <v>15</v>
      </c>
      <c r="E2361" s="2" t="s">
        <v>9</v>
      </c>
      <c r="F2361" s="2" t="s">
        <v>61</v>
      </c>
      <c r="G2361" s="1">
        <v>1878.96</v>
      </c>
      <c r="H2361" s="1">
        <v>1183.8</v>
      </c>
      <c r="I2361" s="4">
        <v>5</v>
      </c>
      <c r="J2361" s="2" t="s">
        <v>67</v>
      </c>
      <c r="K2361" s="1">
        <f>Tabelle111[[#This Row],[Menge kg Nges]]/1000</f>
        <v>1.87896</v>
      </c>
      <c r="L2361" s="1">
        <f>Tabelle111[[#This Row],[Menge kg P2O5]]/1000</f>
        <v>1.1838</v>
      </c>
      <c r="M2361" s="1">
        <f>Tabelle111[[#This Row],[Menge t Nges]]/Tabelle111[[#This Row],[Anzahl Lieferscheine]]</f>
        <v>0.37579200000000001</v>
      </c>
      <c r="N2361" s="1">
        <f>Tabelle111[[#This Row],[Menge t P2O5]]/Tabelle111[[#This Row],[Anzahl Lieferscheine]]</f>
        <v>0.23676</v>
      </c>
    </row>
    <row r="2362" spans="1:14" x14ac:dyDescent="0.2">
      <c r="A2362" s="2" t="s">
        <v>45</v>
      </c>
      <c r="B2362" s="2" t="s">
        <v>45</v>
      </c>
      <c r="C2362" s="2" t="s">
        <v>25</v>
      </c>
      <c r="D2362" s="2" t="s">
        <v>25</v>
      </c>
      <c r="E2362" s="2" t="s">
        <v>26</v>
      </c>
      <c r="F2362" s="2" t="s">
        <v>61</v>
      </c>
      <c r="G2362" s="1">
        <v>61689.42</v>
      </c>
      <c r="H2362" s="1">
        <v>20610.809999999994</v>
      </c>
      <c r="I2362" s="4">
        <v>32</v>
      </c>
      <c r="J2362" s="2" t="s">
        <v>67</v>
      </c>
      <c r="K2362" s="1">
        <f>Tabelle111[[#This Row],[Menge kg Nges]]/1000</f>
        <v>61.689419999999998</v>
      </c>
      <c r="L2362" s="1">
        <f>Tabelle111[[#This Row],[Menge kg P2O5]]/1000</f>
        <v>20.610809999999994</v>
      </c>
      <c r="M2362" s="1">
        <f>Tabelle111[[#This Row],[Menge t Nges]]/Tabelle111[[#This Row],[Anzahl Lieferscheine]]</f>
        <v>1.9277943749999999</v>
      </c>
      <c r="N2362" s="1">
        <f>Tabelle111[[#This Row],[Menge t P2O5]]/Tabelle111[[#This Row],[Anzahl Lieferscheine]]</f>
        <v>0.6440878124999998</v>
      </c>
    </row>
    <row r="2363" spans="1:14" x14ac:dyDescent="0.2">
      <c r="A2363" s="2" t="s">
        <v>51</v>
      </c>
      <c r="B2363" s="2" t="s">
        <v>32</v>
      </c>
      <c r="C2363" s="2" t="s">
        <v>6</v>
      </c>
      <c r="D2363" s="2" t="s">
        <v>30</v>
      </c>
      <c r="E2363" s="2" t="s">
        <v>26</v>
      </c>
      <c r="F2363" s="2" t="s">
        <v>61</v>
      </c>
      <c r="G2363" s="1">
        <v>1129</v>
      </c>
      <c r="H2363" s="1">
        <v>712.68</v>
      </c>
      <c r="I2363" s="4">
        <v>2</v>
      </c>
      <c r="J2363" s="2" t="s">
        <v>67</v>
      </c>
      <c r="K2363" s="1">
        <f>Tabelle111[[#This Row],[Menge kg Nges]]/1000</f>
        <v>1.129</v>
      </c>
      <c r="L2363" s="1">
        <f>Tabelle111[[#This Row],[Menge kg P2O5]]/1000</f>
        <v>0.71267999999999998</v>
      </c>
      <c r="M2363" s="1">
        <f>Tabelle111[[#This Row],[Menge t Nges]]/Tabelle111[[#This Row],[Anzahl Lieferscheine]]</f>
        <v>0.5645</v>
      </c>
      <c r="N2363" s="1">
        <f>Tabelle111[[#This Row],[Menge t P2O5]]/Tabelle111[[#This Row],[Anzahl Lieferscheine]]</f>
        <v>0.35633999999999999</v>
      </c>
    </row>
    <row r="2364" spans="1:14" x14ac:dyDescent="0.2">
      <c r="A2364" s="2" t="s">
        <v>51</v>
      </c>
      <c r="B2364" s="2" t="s">
        <v>32</v>
      </c>
      <c r="C2364" s="2" t="s">
        <v>6</v>
      </c>
      <c r="D2364" s="2" t="s">
        <v>15</v>
      </c>
      <c r="E2364" s="2" t="s">
        <v>18</v>
      </c>
      <c r="F2364" s="2" t="s">
        <v>61</v>
      </c>
      <c r="G2364" s="1">
        <v>322</v>
      </c>
      <c r="H2364" s="1">
        <v>214.2</v>
      </c>
      <c r="I2364" s="4">
        <v>2</v>
      </c>
      <c r="J2364" s="2" t="s">
        <v>67</v>
      </c>
      <c r="K2364" s="1">
        <f>Tabelle111[[#This Row],[Menge kg Nges]]/1000</f>
        <v>0.32200000000000001</v>
      </c>
      <c r="L2364" s="1">
        <f>Tabelle111[[#This Row],[Menge kg P2O5]]/1000</f>
        <v>0.2142</v>
      </c>
      <c r="M2364" s="1">
        <f>Tabelle111[[#This Row],[Menge t Nges]]/Tabelle111[[#This Row],[Anzahl Lieferscheine]]</f>
        <v>0.161</v>
      </c>
      <c r="N2364" s="1">
        <f>Tabelle111[[#This Row],[Menge t P2O5]]/Tabelle111[[#This Row],[Anzahl Lieferscheine]]</f>
        <v>0.1071</v>
      </c>
    </row>
    <row r="2365" spans="1:14" x14ac:dyDescent="0.2">
      <c r="A2365" s="2" t="s">
        <v>51</v>
      </c>
      <c r="B2365" s="2" t="s">
        <v>27</v>
      </c>
      <c r="C2365" s="2" t="s">
        <v>6</v>
      </c>
      <c r="D2365" s="2" t="s">
        <v>15</v>
      </c>
      <c r="E2365" s="2" t="s">
        <v>18</v>
      </c>
      <c r="F2365" s="2" t="s">
        <v>61</v>
      </c>
      <c r="G2365" s="1">
        <v>368</v>
      </c>
      <c r="H2365" s="1">
        <v>244.8</v>
      </c>
      <c r="I2365" s="4">
        <v>1</v>
      </c>
      <c r="J2365" s="2" t="s">
        <v>67</v>
      </c>
      <c r="K2365" s="1">
        <f>Tabelle111[[#This Row],[Menge kg Nges]]/1000</f>
        <v>0.36799999999999999</v>
      </c>
      <c r="L2365" s="1">
        <f>Tabelle111[[#This Row],[Menge kg P2O5]]/1000</f>
        <v>0.24480000000000002</v>
      </c>
      <c r="M2365" s="1">
        <f>Tabelle111[[#This Row],[Menge t Nges]]/Tabelle111[[#This Row],[Anzahl Lieferscheine]]</f>
        <v>0.36799999999999999</v>
      </c>
      <c r="N2365" s="1">
        <f>Tabelle111[[#This Row],[Menge t P2O5]]/Tabelle111[[#This Row],[Anzahl Lieferscheine]]</f>
        <v>0.24480000000000002</v>
      </c>
    </row>
    <row r="2366" spans="1:14" x14ac:dyDescent="0.2">
      <c r="A2366" s="2" t="s">
        <v>51</v>
      </c>
      <c r="B2366" s="2" t="s">
        <v>33</v>
      </c>
      <c r="C2366" s="2" t="s">
        <v>6</v>
      </c>
      <c r="D2366" s="2" t="s">
        <v>15</v>
      </c>
      <c r="E2366" s="2" t="s">
        <v>18</v>
      </c>
      <c r="F2366" s="2" t="s">
        <v>61</v>
      </c>
      <c r="G2366" s="1">
        <v>840</v>
      </c>
      <c r="H2366" s="1">
        <v>546</v>
      </c>
      <c r="I2366" s="4">
        <v>1</v>
      </c>
      <c r="J2366" s="2" t="s">
        <v>67</v>
      </c>
      <c r="K2366" s="1">
        <f>Tabelle111[[#This Row],[Menge kg Nges]]/1000</f>
        <v>0.84</v>
      </c>
      <c r="L2366" s="1">
        <f>Tabelle111[[#This Row],[Menge kg P2O5]]/1000</f>
        <v>0.54600000000000004</v>
      </c>
      <c r="M2366" s="1">
        <f>Tabelle111[[#This Row],[Menge t Nges]]/Tabelle111[[#This Row],[Anzahl Lieferscheine]]</f>
        <v>0.84</v>
      </c>
      <c r="N2366" s="1">
        <f>Tabelle111[[#This Row],[Menge t P2O5]]/Tabelle111[[#This Row],[Anzahl Lieferscheine]]</f>
        <v>0.54600000000000004</v>
      </c>
    </row>
    <row r="2367" spans="1:14" x14ac:dyDescent="0.2">
      <c r="A2367" s="2" t="s">
        <v>51</v>
      </c>
      <c r="B2367" s="2" t="s">
        <v>34</v>
      </c>
      <c r="C2367" s="2" t="s">
        <v>6</v>
      </c>
      <c r="D2367" s="2" t="s">
        <v>30</v>
      </c>
      <c r="E2367" s="2" t="s">
        <v>26</v>
      </c>
      <c r="F2367" s="2" t="s">
        <v>61</v>
      </c>
      <c r="G2367" s="1">
        <v>57.9</v>
      </c>
      <c r="H2367" s="1">
        <v>37.5</v>
      </c>
      <c r="I2367" s="4">
        <v>1</v>
      </c>
      <c r="J2367" s="2" t="s">
        <v>67</v>
      </c>
      <c r="K2367" s="1">
        <f>Tabelle111[[#This Row],[Menge kg Nges]]/1000</f>
        <v>5.79E-2</v>
      </c>
      <c r="L2367" s="1">
        <f>Tabelle111[[#This Row],[Menge kg P2O5]]/1000</f>
        <v>3.7499999999999999E-2</v>
      </c>
      <c r="M2367" s="1">
        <f>Tabelle111[[#This Row],[Menge t Nges]]/Tabelle111[[#This Row],[Anzahl Lieferscheine]]</f>
        <v>5.79E-2</v>
      </c>
      <c r="N2367" s="1">
        <f>Tabelle111[[#This Row],[Menge t P2O5]]/Tabelle111[[#This Row],[Anzahl Lieferscheine]]</f>
        <v>3.7499999999999999E-2</v>
      </c>
    </row>
    <row r="2368" spans="1:14" x14ac:dyDescent="0.2">
      <c r="A2368" s="2" t="s">
        <v>51</v>
      </c>
      <c r="B2368" s="2" t="s">
        <v>34</v>
      </c>
      <c r="C2368" s="2" t="s">
        <v>6</v>
      </c>
      <c r="D2368" s="2" t="s">
        <v>15</v>
      </c>
      <c r="E2368" s="2" t="s">
        <v>20</v>
      </c>
      <c r="F2368" s="2" t="s">
        <v>61</v>
      </c>
      <c r="G2368" s="1">
        <v>111</v>
      </c>
      <c r="H2368" s="1">
        <v>97.2</v>
      </c>
      <c r="I2368" s="4">
        <v>1</v>
      </c>
      <c r="J2368" s="2" t="s">
        <v>67</v>
      </c>
      <c r="K2368" s="1">
        <f>Tabelle111[[#This Row],[Menge kg Nges]]/1000</f>
        <v>0.111</v>
      </c>
      <c r="L2368" s="1">
        <f>Tabelle111[[#This Row],[Menge kg P2O5]]/1000</f>
        <v>9.7200000000000009E-2</v>
      </c>
      <c r="M2368" s="1">
        <f>Tabelle111[[#This Row],[Menge t Nges]]/Tabelle111[[#This Row],[Anzahl Lieferscheine]]</f>
        <v>0.111</v>
      </c>
      <c r="N2368" s="1">
        <f>Tabelle111[[#This Row],[Menge t P2O5]]/Tabelle111[[#This Row],[Anzahl Lieferscheine]]</f>
        <v>9.7200000000000009E-2</v>
      </c>
    </row>
    <row r="2369" spans="1:14" x14ac:dyDescent="0.2">
      <c r="A2369" s="2" t="s">
        <v>51</v>
      </c>
      <c r="B2369" s="2" t="s">
        <v>51</v>
      </c>
      <c r="C2369" s="2" t="s">
        <v>6</v>
      </c>
      <c r="D2369" s="2" t="s">
        <v>30</v>
      </c>
      <c r="E2369" s="2" t="s">
        <v>26</v>
      </c>
      <c r="F2369" s="2" t="s">
        <v>61</v>
      </c>
      <c r="G2369" s="1">
        <v>27492.42</v>
      </c>
      <c r="H2369" s="1">
        <v>12967.629999999996</v>
      </c>
      <c r="I2369" s="4">
        <v>113</v>
      </c>
      <c r="J2369" s="2" t="s">
        <v>67</v>
      </c>
      <c r="K2369" s="1">
        <f>Tabelle111[[#This Row],[Menge kg Nges]]/1000</f>
        <v>27.492419999999999</v>
      </c>
      <c r="L2369" s="1">
        <f>Tabelle111[[#This Row],[Menge kg P2O5]]/1000</f>
        <v>12.967629999999996</v>
      </c>
      <c r="M2369" s="1">
        <f>Tabelle111[[#This Row],[Menge t Nges]]/Tabelle111[[#This Row],[Anzahl Lieferscheine]]</f>
        <v>0.24329575221238936</v>
      </c>
      <c r="N2369" s="1">
        <f>Tabelle111[[#This Row],[Menge t P2O5]]/Tabelle111[[#This Row],[Anzahl Lieferscheine]]</f>
        <v>0.11475778761061943</v>
      </c>
    </row>
    <row r="2370" spans="1:14" x14ac:dyDescent="0.2">
      <c r="A2370" s="2" t="s">
        <v>51</v>
      </c>
      <c r="B2370" s="2" t="s">
        <v>51</v>
      </c>
      <c r="C2370" s="2" t="s">
        <v>6</v>
      </c>
      <c r="D2370" s="2" t="s">
        <v>7</v>
      </c>
      <c r="E2370" s="2" t="s">
        <v>9</v>
      </c>
      <c r="F2370" s="2" t="s">
        <v>61</v>
      </c>
      <c r="G2370" s="1">
        <v>435</v>
      </c>
      <c r="H2370" s="1">
        <v>176</v>
      </c>
      <c r="I2370" s="4">
        <v>4</v>
      </c>
      <c r="J2370" s="2" t="s">
        <v>67</v>
      </c>
      <c r="K2370" s="1">
        <f>Tabelle111[[#This Row],[Menge kg Nges]]/1000</f>
        <v>0.435</v>
      </c>
      <c r="L2370" s="1">
        <f>Tabelle111[[#This Row],[Menge kg P2O5]]/1000</f>
        <v>0.17599999999999999</v>
      </c>
      <c r="M2370" s="1">
        <f>Tabelle111[[#This Row],[Menge t Nges]]/Tabelle111[[#This Row],[Anzahl Lieferscheine]]</f>
        <v>0.10875</v>
      </c>
      <c r="N2370" s="1">
        <f>Tabelle111[[#This Row],[Menge t P2O5]]/Tabelle111[[#This Row],[Anzahl Lieferscheine]]</f>
        <v>4.3999999999999997E-2</v>
      </c>
    </row>
    <row r="2371" spans="1:14" x14ac:dyDescent="0.2">
      <c r="A2371" s="2" t="s">
        <v>51</v>
      </c>
      <c r="B2371" s="2" t="s">
        <v>51</v>
      </c>
      <c r="C2371" s="2" t="s">
        <v>6</v>
      </c>
      <c r="D2371" s="2" t="s">
        <v>7</v>
      </c>
      <c r="E2371" s="2" t="s">
        <v>11</v>
      </c>
      <c r="F2371" s="2" t="s">
        <v>61</v>
      </c>
      <c r="G2371" s="1">
        <v>5586.0400000000009</v>
      </c>
      <c r="H2371" s="1">
        <v>2552.6799999999998</v>
      </c>
      <c r="I2371" s="4">
        <v>34</v>
      </c>
      <c r="J2371" s="2" t="s">
        <v>67</v>
      </c>
      <c r="K2371" s="1">
        <f>Tabelle111[[#This Row],[Menge kg Nges]]/1000</f>
        <v>5.5860400000000006</v>
      </c>
      <c r="L2371" s="1">
        <f>Tabelle111[[#This Row],[Menge kg P2O5]]/1000</f>
        <v>2.5526799999999996</v>
      </c>
      <c r="M2371" s="1">
        <f>Tabelle111[[#This Row],[Menge t Nges]]/Tabelle111[[#This Row],[Anzahl Lieferscheine]]</f>
        <v>0.16429529411764707</v>
      </c>
      <c r="N2371" s="1">
        <f>Tabelle111[[#This Row],[Menge t P2O5]]/Tabelle111[[#This Row],[Anzahl Lieferscheine]]</f>
        <v>7.5078823529411753E-2</v>
      </c>
    </row>
    <row r="2372" spans="1:14" x14ac:dyDescent="0.2">
      <c r="A2372" s="2" t="s">
        <v>51</v>
      </c>
      <c r="B2372" s="2" t="s">
        <v>51</v>
      </c>
      <c r="C2372" s="2" t="s">
        <v>6</v>
      </c>
      <c r="D2372" s="2" t="s">
        <v>7</v>
      </c>
      <c r="E2372" s="2" t="s">
        <v>12</v>
      </c>
      <c r="F2372" s="2" t="s">
        <v>61</v>
      </c>
      <c r="G2372" s="1">
        <v>14077.539999999997</v>
      </c>
      <c r="H2372" s="1">
        <v>5519.4500000000007</v>
      </c>
      <c r="I2372" s="4">
        <v>59</v>
      </c>
      <c r="J2372" s="2" t="s">
        <v>67</v>
      </c>
      <c r="K2372" s="1">
        <f>Tabelle111[[#This Row],[Menge kg Nges]]/1000</f>
        <v>14.077539999999997</v>
      </c>
      <c r="L2372" s="1">
        <f>Tabelle111[[#This Row],[Menge kg P2O5]]/1000</f>
        <v>5.5194500000000009</v>
      </c>
      <c r="M2372" s="1">
        <f>Tabelle111[[#This Row],[Menge t Nges]]/Tabelle111[[#This Row],[Anzahl Lieferscheine]]</f>
        <v>0.23860237288135588</v>
      </c>
      <c r="N2372" s="1">
        <f>Tabelle111[[#This Row],[Menge t P2O5]]/Tabelle111[[#This Row],[Anzahl Lieferscheine]]</f>
        <v>9.3550000000000008E-2</v>
      </c>
    </row>
    <row r="2373" spans="1:14" x14ac:dyDescent="0.2">
      <c r="A2373" s="2" t="s">
        <v>51</v>
      </c>
      <c r="B2373" s="2" t="s">
        <v>51</v>
      </c>
      <c r="C2373" s="2" t="s">
        <v>6</v>
      </c>
      <c r="D2373" s="2" t="s">
        <v>7</v>
      </c>
      <c r="E2373" s="2" t="s">
        <v>13</v>
      </c>
      <c r="F2373" s="2" t="s">
        <v>61</v>
      </c>
      <c r="G2373" s="1">
        <v>625.5</v>
      </c>
      <c r="H2373" s="1">
        <v>287.7</v>
      </c>
      <c r="I2373" s="4">
        <v>3</v>
      </c>
      <c r="J2373" s="2" t="s">
        <v>67</v>
      </c>
      <c r="K2373" s="1">
        <f>Tabelle111[[#This Row],[Menge kg Nges]]/1000</f>
        <v>0.62549999999999994</v>
      </c>
      <c r="L2373" s="1">
        <f>Tabelle111[[#This Row],[Menge kg P2O5]]/1000</f>
        <v>0.28770000000000001</v>
      </c>
      <c r="M2373" s="1">
        <f>Tabelle111[[#This Row],[Menge t Nges]]/Tabelle111[[#This Row],[Anzahl Lieferscheine]]</f>
        <v>0.20849999999999999</v>
      </c>
      <c r="N2373" s="1">
        <f>Tabelle111[[#This Row],[Menge t P2O5]]/Tabelle111[[#This Row],[Anzahl Lieferscheine]]</f>
        <v>9.5899999999999999E-2</v>
      </c>
    </row>
    <row r="2374" spans="1:14" x14ac:dyDescent="0.2">
      <c r="A2374" s="2" t="s">
        <v>51</v>
      </c>
      <c r="B2374" s="2" t="s">
        <v>51</v>
      </c>
      <c r="C2374" s="2" t="s">
        <v>6</v>
      </c>
      <c r="D2374" s="2" t="s">
        <v>7</v>
      </c>
      <c r="E2374" s="2" t="s">
        <v>14</v>
      </c>
      <c r="F2374" s="2" t="s">
        <v>61</v>
      </c>
      <c r="G2374" s="1">
        <v>5705.6999999999989</v>
      </c>
      <c r="H2374" s="1">
        <v>2521.5999999999995</v>
      </c>
      <c r="I2374" s="4">
        <v>17</v>
      </c>
      <c r="J2374" s="2" t="s">
        <v>67</v>
      </c>
      <c r="K2374" s="1">
        <f>Tabelle111[[#This Row],[Menge kg Nges]]/1000</f>
        <v>5.7056999999999993</v>
      </c>
      <c r="L2374" s="1">
        <f>Tabelle111[[#This Row],[Menge kg P2O5]]/1000</f>
        <v>2.5215999999999994</v>
      </c>
      <c r="M2374" s="1">
        <f>Tabelle111[[#This Row],[Menge t Nges]]/Tabelle111[[#This Row],[Anzahl Lieferscheine]]</f>
        <v>0.33562941176470584</v>
      </c>
      <c r="N2374" s="1">
        <f>Tabelle111[[#This Row],[Menge t P2O5]]/Tabelle111[[#This Row],[Anzahl Lieferscheine]]</f>
        <v>0.14832941176470585</v>
      </c>
    </row>
    <row r="2375" spans="1:14" x14ac:dyDescent="0.2">
      <c r="A2375" s="2" t="s">
        <v>51</v>
      </c>
      <c r="B2375" s="2" t="s">
        <v>51</v>
      </c>
      <c r="C2375" s="2" t="s">
        <v>6</v>
      </c>
      <c r="D2375" s="2" t="s">
        <v>15</v>
      </c>
      <c r="E2375" s="2" t="s">
        <v>16</v>
      </c>
      <c r="F2375" s="2" t="s">
        <v>61</v>
      </c>
      <c r="G2375" s="1">
        <v>448</v>
      </c>
      <c r="H2375" s="1">
        <v>364</v>
      </c>
      <c r="I2375" s="4">
        <v>3</v>
      </c>
      <c r="J2375" s="2" t="s">
        <v>67</v>
      </c>
      <c r="K2375" s="1">
        <f>Tabelle111[[#This Row],[Menge kg Nges]]/1000</f>
        <v>0.44800000000000001</v>
      </c>
      <c r="L2375" s="1">
        <f>Tabelle111[[#This Row],[Menge kg P2O5]]/1000</f>
        <v>0.36399999999999999</v>
      </c>
      <c r="M2375" s="1">
        <f>Tabelle111[[#This Row],[Menge t Nges]]/Tabelle111[[#This Row],[Anzahl Lieferscheine]]</f>
        <v>0.14933333333333335</v>
      </c>
      <c r="N2375" s="1">
        <f>Tabelle111[[#This Row],[Menge t P2O5]]/Tabelle111[[#This Row],[Anzahl Lieferscheine]]</f>
        <v>0.12133333333333333</v>
      </c>
    </row>
    <row r="2376" spans="1:14" x14ac:dyDescent="0.2">
      <c r="A2376" s="2" t="s">
        <v>51</v>
      </c>
      <c r="B2376" s="2" t="s">
        <v>51</v>
      </c>
      <c r="C2376" s="2" t="s">
        <v>6</v>
      </c>
      <c r="D2376" s="2" t="s">
        <v>15</v>
      </c>
      <c r="E2376" s="2" t="s">
        <v>18</v>
      </c>
      <c r="F2376" s="2" t="s">
        <v>61</v>
      </c>
      <c r="G2376" s="1">
        <v>3654.87</v>
      </c>
      <c r="H2376" s="1">
        <v>2271.6799999999998</v>
      </c>
      <c r="I2376" s="4">
        <v>23</v>
      </c>
      <c r="J2376" s="2" t="s">
        <v>67</v>
      </c>
      <c r="K2376" s="1">
        <f>Tabelle111[[#This Row],[Menge kg Nges]]/1000</f>
        <v>3.6548699999999998</v>
      </c>
      <c r="L2376" s="1">
        <f>Tabelle111[[#This Row],[Menge kg P2O5]]/1000</f>
        <v>2.2716799999999999</v>
      </c>
      <c r="M2376" s="1">
        <f>Tabelle111[[#This Row],[Menge t Nges]]/Tabelle111[[#This Row],[Anzahl Lieferscheine]]</f>
        <v>0.15890739130434781</v>
      </c>
      <c r="N2376" s="1">
        <f>Tabelle111[[#This Row],[Menge t P2O5]]/Tabelle111[[#This Row],[Anzahl Lieferscheine]]</f>
        <v>9.8768695652173916E-2</v>
      </c>
    </row>
    <row r="2377" spans="1:14" x14ac:dyDescent="0.2">
      <c r="A2377" s="2" t="s">
        <v>51</v>
      </c>
      <c r="B2377" s="2" t="s">
        <v>51</v>
      </c>
      <c r="C2377" s="2" t="s">
        <v>6</v>
      </c>
      <c r="D2377" s="2" t="s">
        <v>15</v>
      </c>
      <c r="E2377" s="2" t="s">
        <v>21</v>
      </c>
      <c r="F2377" s="2" t="s">
        <v>61</v>
      </c>
      <c r="G2377" s="1">
        <v>2216.8000000000002</v>
      </c>
      <c r="H2377" s="1">
        <v>1304</v>
      </c>
      <c r="I2377" s="4">
        <v>7</v>
      </c>
      <c r="J2377" s="2" t="s">
        <v>67</v>
      </c>
      <c r="K2377" s="1">
        <f>Tabelle111[[#This Row],[Menge kg Nges]]/1000</f>
        <v>2.2168000000000001</v>
      </c>
      <c r="L2377" s="1">
        <f>Tabelle111[[#This Row],[Menge kg P2O5]]/1000</f>
        <v>1.304</v>
      </c>
      <c r="M2377" s="1">
        <f>Tabelle111[[#This Row],[Menge t Nges]]/Tabelle111[[#This Row],[Anzahl Lieferscheine]]</f>
        <v>0.31668571428571429</v>
      </c>
      <c r="N2377" s="1">
        <f>Tabelle111[[#This Row],[Menge t P2O5]]/Tabelle111[[#This Row],[Anzahl Lieferscheine]]</f>
        <v>0.1862857142857143</v>
      </c>
    </row>
    <row r="2378" spans="1:14" x14ac:dyDescent="0.2">
      <c r="A2378" s="2" t="s">
        <v>51</v>
      </c>
      <c r="B2378" s="2" t="s">
        <v>52</v>
      </c>
      <c r="C2378" s="2" t="s">
        <v>6</v>
      </c>
      <c r="D2378" s="2" t="s">
        <v>30</v>
      </c>
      <c r="E2378" s="2" t="s">
        <v>26</v>
      </c>
      <c r="F2378" s="2" t="s">
        <v>61</v>
      </c>
      <c r="G2378" s="1">
        <v>132</v>
      </c>
      <c r="H2378" s="1">
        <v>57.6</v>
      </c>
      <c r="I2378" s="4">
        <v>1</v>
      </c>
      <c r="J2378" s="2" t="s">
        <v>67</v>
      </c>
      <c r="K2378" s="1">
        <f>Tabelle111[[#This Row],[Menge kg Nges]]/1000</f>
        <v>0.13200000000000001</v>
      </c>
      <c r="L2378" s="1">
        <f>Tabelle111[[#This Row],[Menge kg P2O5]]/1000</f>
        <v>5.7599999999999998E-2</v>
      </c>
      <c r="M2378" s="1">
        <f>Tabelle111[[#This Row],[Menge t Nges]]/Tabelle111[[#This Row],[Anzahl Lieferscheine]]</f>
        <v>0.13200000000000001</v>
      </c>
      <c r="N2378" s="1">
        <f>Tabelle111[[#This Row],[Menge t P2O5]]/Tabelle111[[#This Row],[Anzahl Lieferscheine]]</f>
        <v>5.7599999999999998E-2</v>
      </c>
    </row>
    <row r="2379" spans="1:14" x14ac:dyDescent="0.2">
      <c r="A2379" s="2" t="s">
        <v>51</v>
      </c>
      <c r="B2379" s="2" t="s">
        <v>52</v>
      </c>
      <c r="C2379" s="2" t="s">
        <v>6</v>
      </c>
      <c r="D2379" s="2" t="s">
        <v>7</v>
      </c>
      <c r="E2379" s="2" t="s">
        <v>12</v>
      </c>
      <c r="F2379" s="2" t="s">
        <v>61</v>
      </c>
      <c r="G2379" s="1">
        <v>255</v>
      </c>
      <c r="H2379" s="1">
        <v>161.5</v>
      </c>
      <c r="I2379" s="4">
        <v>2</v>
      </c>
      <c r="J2379" s="2" t="s">
        <v>67</v>
      </c>
      <c r="K2379" s="1">
        <f>Tabelle111[[#This Row],[Menge kg Nges]]/1000</f>
        <v>0.255</v>
      </c>
      <c r="L2379" s="1">
        <f>Tabelle111[[#This Row],[Menge kg P2O5]]/1000</f>
        <v>0.1615</v>
      </c>
      <c r="M2379" s="1">
        <f>Tabelle111[[#This Row],[Menge t Nges]]/Tabelle111[[#This Row],[Anzahl Lieferscheine]]</f>
        <v>0.1275</v>
      </c>
      <c r="N2379" s="1">
        <f>Tabelle111[[#This Row],[Menge t P2O5]]/Tabelle111[[#This Row],[Anzahl Lieferscheine]]</f>
        <v>8.0750000000000002E-2</v>
      </c>
    </row>
    <row r="2380" spans="1:14" x14ac:dyDescent="0.2">
      <c r="A2380" s="2" t="s">
        <v>51</v>
      </c>
      <c r="B2380" s="2" t="s">
        <v>52</v>
      </c>
      <c r="C2380" s="2" t="s">
        <v>6</v>
      </c>
      <c r="D2380" s="2" t="s">
        <v>15</v>
      </c>
      <c r="E2380" s="2" t="s">
        <v>18</v>
      </c>
      <c r="F2380" s="2" t="s">
        <v>61</v>
      </c>
      <c r="G2380" s="1">
        <v>1578</v>
      </c>
      <c r="H2380" s="1">
        <v>1025.7</v>
      </c>
      <c r="I2380" s="4">
        <v>8</v>
      </c>
      <c r="J2380" s="2" t="s">
        <v>67</v>
      </c>
      <c r="K2380" s="1">
        <f>Tabelle111[[#This Row],[Menge kg Nges]]/1000</f>
        <v>1.5780000000000001</v>
      </c>
      <c r="L2380" s="1">
        <f>Tabelle111[[#This Row],[Menge kg P2O5]]/1000</f>
        <v>1.0257000000000001</v>
      </c>
      <c r="M2380" s="1">
        <f>Tabelle111[[#This Row],[Menge t Nges]]/Tabelle111[[#This Row],[Anzahl Lieferscheine]]</f>
        <v>0.19725000000000001</v>
      </c>
      <c r="N2380" s="1">
        <f>Tabelle111[[#This Row],[Menge t P2O5]]/Tabelle111[[#This Row],[Anzahl Lieferscheine]]</f>
        <v>0.12821250000000001</v>
      </c>
    </row>
    <row r="2381" spans="1:14" x14ac:dyDescent="0.2">
      <c r="A2381" s="2" t="s">
        <v>51</v>
      </c>
      <c r="B2381" s="2" t="s">
        <v>52</v>
      </c>
      <c r="C2381" s="2" t="s">
        <v>6</v>
      </c>
      <c r="D2381" s="2" t="s">
        <v>15</v>
      </c>
      <c r="E2381" s="2" t="s">
        <v>21</v>
      </c>
      <c r="F2381" s="2" t="s">
        <v>61</v>
      </c>
      <c r="G2381" s="1">
        <v>163.19999999999999</v>
      </c>
      <c r="H2381" s="1">
        <v>96</v>
      </c>
      <c r="I2381" s="4">
        <v>1</v>
      </c>
      <c r="J2381" s="2" t="s">
        <v>67</v>
      </c>
      <c r="K2381" s="1">
        <f>Tabelle111[[#This Row],[Menge kg Nges]]/1000</f>
        <v>0.16319999999999998</v>
      </c>
      <c r="L2381" s="1">
        <f>Tabelle111[[#This Row],[Menge kg P2O5]]/1000</f>
        <v>9.6000000000000002E-2</v>
      </c>
      <c r="M2381" s="1">
        <f>Tabelle111[[#This Row],[Menge t Nges]]/Tabelle111[[#This Row],[Anzahl Lieferscheine]]</f>
        <v>0.16319999999999998</v>
      </c>
      <c r="N2381" s="1">
        <f>Tabelle111[[#This Row],[Menge t P2O5]]/Tabelle111[[#This Row],[Anzahl Lieferscheine]]</f>
        <v>9.6000000000000002E-2</v>
      </c>
    </row>
    <row r="2382" spans="1:14" x14ac:dyDescent="0.2">
      <c r="A2382" s="2" t="s">
        <v>51</v>
      </c>
      <c r="B2382" s="2" t="s">
        <v>39</v>
      </c>
      <c r="C2382" s="2" t="s">
        <v>6</v>
      </c>
      <c r="D2382" s="2" t="s">
        <v>7</v>
      </c>
      <c r="E2382" s="2" t="s">
        <v>9</v>
      </c>
      <c r="F2382" s="2" t="s">
        <v>61</v>
      </c>
      <c r="G2382" s="1">
        <v>86</v>
      </c>
      <c r="H2382" s="1">
        <v>34</v>
      </c>
      <c r="I2382" s="4">
        <v>1</v>
      </c>
      <c r="J2382" s="2" t="s">
        <v>67</v>
      </c>
      <c r="K2382" s="1">
        <f>Tabelle111[[#This Row],[Menge kg Nges]]/1000</f>
        <v>8.5999999999999993E-2</v>
      </c>
      <c r="L2382" s="1">
        <f>Tabelle111[[#This Row],[Menge kg P2O5]]/1000</f>
        <v>3.4000000000000002E-2</v>
      </c>
      <c r="M2382" s="1">
        <f>Tabelle111[[#This Row],[Menge t Nges]]/Tabelle111[[#This Row],[Anzahl Lieferscheine]]</f>
        <v>8.5999999999999993E-2</v>
      </c>
      <c r="N2382" s="1">
        <f>Tabelle111[[#This Row],[Menge t P2O5]]/Tabelle111[[#This Row],[Anzahl Lieferscheine]]</f>
        <v>3.4000000000000002E-2</v>
      </c>
    </row>
    <row r="2383" spans="1:14" x14ac:dyDescent="0.2">
      <c r="A2383" s="2" t="s">
        <v>51</v>
      </c>
      <c r="B2383" s="2" t="s">
        <v>39</v>
      </c>
      <c r="C2383" s="2" t="s">
        <v>6</v>
      </c>
      <c r="D2383" s="2" t="s">
        <v>7</v>
      </c>
      <c r="E2383" s="2" t="s">
        <v>12</v>
      </c>
      <c r="F2383" s="2" t="s">
        <v>61</v>
      </c>
      <c r="G2383" s="1">
        <v>228</v>
      </c>
      <c r="H2383" s="1">
        <v>72</v>
      </c>
      <c r="I2383" s="4">
        <v>1</v>
      </c>
      <c r="J2383" s="2" t="s">
        <v>67</v>
      </c>
      <c r="K2383" s="1">
        <f>Tabelle111[[#This Row],[Menge kg Nges]]/1000</f>
        <v>0.22800000000000001</v>
      </c>
      <c r="L2383" s="1">
        <f>Tabelle111[[#This Row],[Menge kg P2O5]]/1000</f>
        <v>7.1999999999999995E-2</v>
      </c>
      <c r="M2383" s="1">
        <f>Tabelle111[[#This Row],[Menge t Nges]]/Tabelle111[[#This Row],[Anzahl Lieferscheine]]</f>
        <v>0.22800000000000001</v>
      </c>
      <c r="N2383" s="1">
        <f>Tabelle111[[#This Row],[Menge t P2O5]]/Tabelle111[[#This Row],[Anzahl Lieferscheine]]</f>
        <v>7.1999999999999995E-2</v>
      </c>
    </row>
    <row r="2384" spans="1:14" x14ac:dyDescent="0.2">
      <c r="A2384" s="2" t="s">
        <v>51</v>
      </c>
      <c r="B2384" s="2" t="s">
        <v>56</v>
      </c>
      <c r="C2384" s="2" t="s">
        <v>6</v>
      </c>
      <c r="D2384" s="2" t="s">
        <v>7</v>
      </c>
      <c r="E2384" s="2" t="s">
        <v>12</v>
      </c>
      <c r="F2384" s="2" t="s">
        <v>61</v>
      </c>
      <c r="G2384" s="1">
        <v>205.2</v>
      </c>
      <c r="H2384" s="1">
        <v>64.8</v>
      </c>
      <c r="I2384" s="4">
        <v>1</v>
      </c>
      <c r="J2384" s="2" t="s">
        <v>67</v>
      </c>
      <c r="K2384" s="1">
        <f>Tabelle111[[#This Row],[Menge kg Nges]]/1000</f>
        <v>0.20519999999999999</v>
      </c>
      <c r="L2384" s="1">
        <f>Tabelle111[[#This Row],[Menge kg P2O5]]/1000</f>
        <v>6.4799999999999996E-2</v>
      </c>
      <c r="M2384" s="1">
        <f>Tabelle111[[#This Row],[Menge t Nges]]/Tabelle111[[#This Row],[Anzahl Lieferscheine]]</f>
        <v>0.20519999999999999</v>
      </c>
      <c r="N2384" s="1">
        <f>Tabelle111[[#This Row],[Menge t P2O5]]/Tabelle111[[#This Row],[Anzahl Lieferscheine]]</f>
        <v>6.4799999999999996E-2</v>
      </c>
    </row>
    <row r="2385" spans="1:14" x14ac:dyDescent="0.2">
      <c r="A2385" s="2" t="s">
        <v>51</v>
      </c>
      <c r="B2385" s="2" t="s">
        <v>42</v>
      </c>
      <c r="C2385" s="2" t="s">
        <v>6</v>
      </c>
      <c r="D2385" s="2" t="s">
        <v>15</v>
      </c>
      <c r="E2385" s="2" t="s">
        <v>18</v>
      </c>
      <c r="F2385" s="2" t="s">
        <v>61</v>
      </c>
      <c r="G2385" s="1">
        <v>480</v>
      </c>
      <c r="H2385" s="1">
        <v>312</v>
      </c>
      <c r="I2385" s="4">
        <v>1</v>
      </c>
      <c r="J2385" s="2" t="s">
        <v>67</v>
      </c>
      <c r="K2385" s="1">
        <f>Tabelle111[[#This Row],[Menge kg Nges]]/1000</f>
        <v>0.48</v>
      </c>
      <c r="L2385" s="1">
        <f>Tabelle111[[#This Row],[Menge kg P2O5]]/1000</f>
        <v>0.312</v>
      </c>
      <c r="M2385" s="1">
        <f>Tabelle111[[#This Row],[Menge t Nges]]/Tabelle111[[#This Row],[Anzahl Lieferscheine]]</f>
        <v>0.48</v>
      </c>
      <c r="N2385" s="1">
        <f>Tabelle111[[#This Row],[Menge t P2O5]]/Tabelle111[[#This Row],[Anzahl Lieferscheine]]</f>
        <v>0.312</v>
      </c>
    </row>
    <row r="2386" spans="1:14" x14ac:dyDescent="0.2">
      <c r="A2386" s="2" t="s">
        <v>52</v>
      </c>
      <c r="B2386" s="2" t="s">
        <v>5</v>
      </c>
      <c r="C2386" s="2" t="s">
        <v>6</v>
      </c>
      <c r="D2386" s="2" t="s">
        <v>7</v>
      </c>
      <c r="E2386" s="2" t="s">
        <v>9</v>
      </c>
      <c r="F2386" s="2" t="s">
        <v>61</v>
      </c>
      <c r="G2386" s="1">
        <v>176</v>
      </c>
      <c r="H2386" s="1">
        <v>72</v>
      </c>
      <c r="I2386" s="4">
        <v>1</v>
      </c>
      <c r="J2386" s="2" t="s">
        <v>67</v>
      </c>
      <c r="K2386" s="1">
        <f>Tabelle111[[#This Row],[Menge kg Nges]]/1000</f>
        <v>0.17599999999999999</v>
      </c>
      <c r="L2386" s="1">
        <f>Tabelle111[[#This Row],[Menge kg P2O5]]/1000</f>
        <v>7.1999999999999995E-2</v>
      </c>
      <c r="M2386" s="1">
        <f>Tabelle111[[#This Row],[Menge t Nges]]/Tabelle111[[#This Row],[Anzahl Lieferscheine]]</f>
        <v>0.17599999999999999</v>
      </c>
      <c r="N2386" s="1">
        <f>Tabelle111[[#This Row],[Menge t P2O5]]/Tabelle111[[#This Row],[Anzahl Lieferscheine]]</f>
        <v>7.1999999999999995E-2</v>
      </c>
    </row>
    <row r="2387" spans="1:14" x14ac:dyDescent="0.2">
      <c r="A2387" s="2" t="s">
        <v>52</v>
      </c>
      <c r="B2387" s="2" t="s">
        <v>5</v>
      </c>
      <c r="C2387" s="2" t="s">
        <v>6</v>
      </c>
      <c r="D2387" s="2" t="s">
        <v>15</v>
      </c>
      <c r="E2387" s="2" t="s">
        <v>21</v>
      </c>
      <c r="F2387" s="2" t="s">
        <v>61</v>
      </c>
      <c r="G2387" s="1">
        <v>367.2</v>
      </c>
      <c r="H2387" s="1">
        <v>216</v>
      </c>
      <c r="I2387" s="4">
        <v>1</v>
      </c>
      <c r="J2387" s="2" t="s">
        <v>67</v>
      </c>
      <c r="K2387" s="1">
        <f>Tabelle111[[#This Row],[Menge kg Nges]]/1000</f>
        <v>0.36719999999999997</v>
      </c>
      <c r="L2387" s="1">
        <f>Tabelle111[[#This Row],[Menge kg P2O5]]/1000</f>
        <v>0.216</v>
      </c>
      <c r="M2387" s="1">
        <f>Tabelle111[[#This Row],[Menge t Nges]]/Tabelle111[[#This Row],[Anzahl Lieferscheine]]</f>
        <v>0.36719999999999997</v>
      </c>
      <c r="N2387" s="1">
        <f>Tabelle111[[#This Row],[Menge t P2O5]]/Tabelle111[[#This Row],[Anzahl Lieferscheine]]</f>
        <v>0.216</v>
      </c>
    </row>
    <row r="2388" spans="1:14" x14ac:dyDescent="0.2">
      <c r="A2388" s="2" t="s">
        <v>52</v>
      </c>
      <c r="B2388" s="2" t="s">
        <v>29</v>
      </c>
      <c r="C2388" s="2" t="s">
        <v>6</v>
      </c>
      <c r="D2388" s="2" t="s">
        <v>15</v>
      </c>
      <c r="E2388" s="2" t="s">
        <v>21</v>
      </c>
      <c r="F2388" s="2" t="s">
        <v>61</v>
      </c>
      <c r="G2388" s="1">
        <v>540</v>
      </c>
      <c r="H2388" s="1">
        <v>320</v>
      </c>
      <c r="I2388" s="4">
        <v>1</v>
      </c>
      <c r="J2388" s="2" t="s">
        <v>67</v>
      </c>
      <c r="K2388" s="1">
        <f>Tabelle111[[#This Row],[Menge kg Nges]]/1000</f>
        <v>0.54</v>
      </c>
      <c r="L2388" s="1">
        <f>Tabelle111[[#This Row],[Menge kg P2O5]]/1000</f>
        <v>0.32</v>
      </c>
      <c r="M2388" s="1">
        <f>Tabelle111[[#This Row],[Menge t Nges]]/Tabelle111[[#This Row],[Anzahl Lieferscheine]]</f>
        <v>0.54</v>
      </c>
      <c r="N2388" s="1">
        <f>Tabelle111[[#This Row],[Menge t P2O5]]/Tabelle111[[#This Row],[Anzahl Lieferscheine]]</f>
        <v>0.32</v>
      </c>
    </row>
    <row r="2389" spans="1:14" x14ac:dyDescent="0.2">
      <c r="A2389" s="2" t="s">
        <v>52</v>
      </c>
      <c r="B2389" s="2" t="s">
        <v>32</v>
      </c>
      <c r="C2389" s="2" t="s">
        <v>6</v>
      </c>
      <c r="D2389" s="2" t="s">
        <v>7</v>
      </c>
      <c r="E2389" s="2" t="s">
        <v>12</v>
      </c>
      <c r="F2389" s="2" t="s">
        <v>61</v>
      </c>
      <c r="G2389" s="1">
        <v>3057.2100000000005</v>
      </c>
      <c r="H2389" s="1">
        <v>1160.46</v>
      </c>
      <c r="I2389" s="4">
        <v>14</v>
      </c>
      <c r="J2389" s="2" t="s">
        <v>67</v>
      </c>
      <c r="K2389" s="1">
        <f>Tabelle111[[#This Row],[Menge kg Nges]]/1000</f>
        <v>3.0572100000000004</v>
      </c>
      <c r="L2389" s="1">
        <f>Tabelle111[[#This Row],[Menge kg P2O5]]/1000</f>
        <v>1.16046</v>
      </c>
      <c r="M2389" s="1">
        <f>Tabelle111[[#This Row],[Menge t Nges]]/Tabelle111[[#This Row],[Anzahl Lieferscheine]]</f>
        <v>0.21837214285714288</v>
      </c>
      <c r="N2389" s="1">
        <f>Tabelle111[[#This Row],[Menge t P2O5]]/Tabelle111[[#This Row],[Anzahl Lieferscheine]]</f>
        <v>8.2890000000000005E-2</v>
      </c>
    </row>
    <row r="2390" spans="1:14" x14ac:dyDescent="0.2">
      <c r="A2390" s="2" t="s">
        <v>52</v>
      </c>
      <c r="B2390" s="2" t="s">
        <v>27</v>
      </c>
      <c r="C2390" s="2" t="s">
        <v>6</v>
      </c>
      <c r="D2390" s="2" t="s">
        <v>15</v>
      </c>
      <c r="E2390" s="2" t="s">
        <v>21</v>
      </c>
      <c r="F2390" s="2" t="s">
        <v>61</v>
      </c>
      <c r="G2390" s="1">
        <v>510</v>
      </c>
      <c r="H2390" s="1">
        <v>300</v>
      </c>
      <c r="I2390" s="4">
        <v>1</v>
      </c>
      <c r="J2390" s="2" t="s">
        <v>67</v>
      </c>
      <c r="K2390" s="1">
        <f>Tabelle111[[#This Row],[Menge kg Nges]]/1000</f>
        <v>0.51</v>
      </c>
      <c r="L2390" s="1">
        <f>Tabelle111[[#This Row],[Menge kg P2O5]]/1000</f>
        <v>0.3</v>
      </c>
      <c r="M2390" s="1">
        <f>Tabelle111[[#This Row],[Menge t Nges]]/Tabelle111[[#This Row],[Anzahl Lieferscheine]]</f>
        <v>0.51</v>
      </c>
      <c r="N2390" s="1">
        <f>Tabelle111[[#This Row],[Menge t P2O5]]/Tabelle111[[#This Row],[Anzahl Lieferscheine]]</f>
        <v>0.3</v>
      </c>
    </row>
    <row r="2391" spans="1:14" x14ac:dyDescent="0.2">
      <c r="A2391" s="2" t="s">
        <v>52</v>
      </c>
      <c r="B2391" s="2" t="s">
        <v>51</v>
      </c>
      <c r="C2391" s="2" t="s">
        <v>6</v>
      </c>
      <c r="D2391" s="2" t="s">
        <v>7</v>
      </c>
      <c r="E2391" s="2" t="s">
        <v>8</v>
      </c>
      <c r="F2391" s="2" t="s">
        <v>61</v>
      </c>
      <c r="G2391" s="1">
        <v>282.2</v>
      </c>
      <c r="H2391" s="1">
        <v>113.05</v>
      </c>
      <c r="I2391" s="4">
        <v>2</v>
      </c>
      <c r="J2391" s="2" t="s">
        <v>67</v>
      </c>
      <c r="K2391" s="1">
        <f>Tabelle111[[#This Row],[Menge kg Nges]]/1000</f>
        <v>0.28220000000000001</v>
      </c>
      <c r="L2391" s="1">
        <f>Tabelle111[[#This Row],[Menge kg P2O5]]/1000</f>
        <v>0.11305</v>
      </c>
      <c r="M2391" s="1">
        <f>Tabelle111[[#This Row],[Menge t Nges]]/Tabelle111[[#This Row],[Anzahl Lieferscheine]]</f>
        <v>0.1411</v>
      </c>
      <c r="N2391" s="1">
        <f>Tabelle111[[#This Row],[Menge t P2O5]]/Tabelle111[[#This Row],[Anzahl Lieferscheine]]</f>
        <v>5.6524999999999999E-2</v>
      </c>
    </row>
    <row r="2392" spans="1:14" x14ac:dyDescent="0.2">
      <c r="A2392" s="2" t="s">
        <v>52</v>
      </c>
      <c r="B2392" s="2" t="s">
        <v>51</v>
      </c>
      <c r="C2392" s="2" t="s">
        <v>6</v>
      </c>
      <c r="D2392" s="2" t="s">
        <v>7</v>
      </c>
      <c r="E2392" s="2" t="s">
        <v>12</v>
      </c>
      <c r="F2392" s="2" t="s">
        <v>61</v>
      </c>
      <c r="G2392" s="1">
        <v>240</v>
      </c>
      <c r="H2392" s="1">
        <v>152</v>
      </c>
      <c r="I2392" s="4">
        <v>1</v>
      </c>
      <c r="J2392" s="2" t="s">
        <v>67</v>
      </c>
      <c r="K2392" s="1">
        <f>Tabelle111[[#This Row],[Menge kg Nges]]/1000</f>
        <v>0.24</v>
      </c>
      <c r="L2392" s="1">
        <f>Tabelle111[[#This Row],[Menge kg P2O5]]/1000</f>
        <v>0.152</v>
      </c>
      <c r="M2392" s="1">
        <f>Tabelle111[[#This Row],[Menge t Nges]]/Tabelle111[[#This Row],[Anzahl Lieferscheine]]</f>
        <v>0.24</v>
      </c>
      <c r="N2392" s="1">
        <f>Tabelle111[[#This Row],[Menge t P2O5]]/Tabelle111[[#This Row],[Anzahl Lieferscheine]]</f>
        <v>0.152</v>
      </c>
    </row>
    <row r="2393" spans="1:14" x14ac:dyDescent="0.2">
      <c r="A2393" s="2" t="s">
        <v>52</v>
      </c>
      <c r="B2393" s="2" t="s">
        <v>51</v>
      </c>
      <c r="C2393" s="2" t="s">
        <v>6</v>
      </c>
      <c r="D2393" s="2" t="s">
        <v>15</v>
      </c>
      <c r="E2393" s="2" t="s">
        <v>8</v>
      </c>
      <c r="F2393" s="2" t="s">
        <v>61</v>
      </c>
      <c r="G2393" s="1">
        <v>126.94</v>
      </c>
      <c r="H2393" s="1">
        <v>61.84</v>
      </c>
      <c r="I2393" s="4">
        <v>1</v>
      </c>
      <c r="J2393" s="2" t="s">
        <v>67</v>
      </c>
      <c r="K2393" s="1">
        <f>Tabelle111[[#This Row],[Menge kg Nges]]/1000</f>
        <v>0.12694</v>
      </c>
      <c r="L2393" s="1">
        <f>Tabelle111[[#This Row],[Menge kg P2O5]]/1000</f>
        <v>6.1840000000000006E-2</v>
      </c>
      <c r="M2393" s="1">
        <f>Tabelle111[[#This Row],[Menge t Nges]]/Tabelle111[[#This Row],[Anzahl Lieferscheine]]</f>
        <v>0.12694</v>
      </c>
      <c r="N2393" s="1">
        <f>Tabelle111[[#This Row],[Menge t P2O5]]/Tabelle111[[#This Row],[Anzahl Lieferscheine]]</f>
        <v>6.1840000000000006E-2</v>
      </c>
    </row>
    <row r="2394" spans="1:14" x14ac:dyDescent="0.2">
      <c r="A2394" s="2" t="s">
        <v>52</v>
      </c>
      <c r="B2394" s="2" t="s">
        <v>52</v>
      </c>
      <c r="C2394" s="2" t="s">
        <v>6</v>
      </c>
      <c r="D2394" s="2" t="s">
        <v>30</v>
      </c>
      <c r="E2394" s="2" t="s">
        <v>26</v>
      </c>
      <c r="F2394" s="2" t="s">
        <v>61</v>
      </c>
      <c r="G2394" s="1">
        <v>561.04</v>
      </c>
      <c r="H2394" s="1">
        <v>226.1</v>
      </c>
      <c r="I2394" s="4">
        <v>3</v>
      </c>
      <c r="J2394" s="2" t="s">
        <v>67</v>
      </c>
      <c r="K2394" s="1">
        <f>Tabelle111[[#This Row],[Menge kg Nges]]/1000</f>
        <v>0.56103999999999998</v>
      </c>
      <c r="L2394" s="1">
        <f>Tabelle111[[#This Row],[Menge kg P2O5]]/1000</f>
        <v>0.2261</v>
      </c>
      <c r="M2394" s="1">
        <f>Tabelle111[[#This Row],[Menge t Nges]]/Tabelle111[[#This Row],[Anzahl Lieferscheine]]</f>
        <v>0.18701333333333334</v>
      </c>
      <c r="N2394" s="1">
        <f>Tabelle111[[#This Row],[Menge t P2O5]]/Tabelle111[[#This Row],[Anzahl Lieferscheine]]</f>
        <v>7.5366666666666665E-2</v>
      </c>
    </row>
    <row r="2395" spans="1:14" x14ac:dyDescent="0.2">
      <c r="A2395" s="2" t="s">
        <v>52</v>
      </c>
      <c r="B2395" s="2" t="s">
        <v>52</v>
      </c>
      <c r="C2395" s="2" t="s">
        <v>6</v>
      </c>
      <c r="D2395" s="2" t="s">
        <v>7</v>
      </c>
      <c r="E2395" s="2" t="s">
        <v>8</v>
      </c>
      <c r="F2395" s="2" t="s">
        <v>61</v>
      </c>
      <c r="G2395" s="1">
        <v>63027.740000000027</v>
      </c>
      <c r="H2395" s="1">
        <v>27001.280000000006</v>
      </c>
      <c r="I2395" s="4">
        <v>83</v>
      </c>
      <c r="J2395" s="2" t="s">
        <v>67</v>
      </c>
      <c r="K2395" s="1">
        <f>Tabelle111[[#This Row],[Menge kg Nges]]/1000</f>
        <v>63.02774000000003</v>
      </c>
      <c r="L2395" s="1">
        <f>Tabelle111[[#This Row],[Menge kg P2O5]]/1000</f>
        <v>27.001280000000005</v>
      </c>
      <c r="M2395" s="1">
        <f>Tabelle111[[#This Row],[Menge t Nges]]/Tabelle111[[#This Row],[Anzahl Lieferscheine]]</f>
        <v>0.75937036144578351</v>
      </c>
      <c r="N2395" s="1">
        <f>Tabelle111[[#This Row],[Menge t P2O5]]/Tabelle111[[#This Row],[Anzahl Lieferscheine]]</f>
        <v>0.32531662650602416</v>
      </c>
    </row>
    <row r="2396" spans="1:14" x14ac:dyDescent="0.2">
      <c r="A2396" s="2" t="s">
        <v>52</v>
      </c>
      <c r="B2396" s="2" t="s">
        <v>52</v>
      </c>
      <c r="C2396" s="2" t="s">
        <v>6</v>
      </c>
      <c r="D2396" s="2" t="s">
        <v>7</v>
      </c>
      <c r="E2396" s="2" t="s">
        <v>9</v>
      </c>
      <c r="F2396" s="2" t="s">
        <v>61</v>
      </c>
      <c r="G2396" s="1">
        <v>11094.41</v>
      </c>
      <c r="H2396" s="1">
        <v>4148.25</v>
      </c>
      <c r="I2396" s="4">
        <v>31</v>
      </c>
      <c r="J2396" s="2" t="s">
        <v>67</v>
      </c>
      <c r="K2396" s="1">
        <f>Tabelle111[[#This Row],[Menge kg Nges]]/1000</f>
        <v>11.09441</v>
      </c>
      <c r="L2396" s="1">
        <f>Tabelle111[[#This Row],[Menge kg P2O5]]/1000</f>
        <v>4.14825</v>
      </c>
      <c r="M2396" s="1">
        <f>Tabelle111[[#This Row],[Menge t Nges]]/Tabelle111[[#This Row],[Anzahl Lieferscheine]]</f>
        <v>0.35788419354838708</v>
      </c>
      <c r="N2396" s="1">
        <f>Tabelle111[[#This Row],[Menge t P2O5]]/Tabelle111[[#This Row],[Anzahl Lieferscheine]]</f>
        <v>0.13381451612903225</v>
      </c>
    </row>
    <row r="2397" spans="1:14" x14ac:dyDescent="0.2">
      <c r="A2397" s="2" t="s">
        <v>52</v>
      </c>
      <c r="B2397" s="2" t="s">
        <v>52</v>
      </c>
      <c r="C2397" s="2" t="s">
        <v>6</v>
      </c>
      <c r="D2397" s="2" t="s">
        <v>7</v>
      </c>
      <c r="E2397" s="2" t="s">
        <v>54</v>
      </c>
      <c r="F2397" s="2" t="s">
        <v>61</v>
      </c>
      <c r="G2397" s="1">
        <v>81.599999999999994</v>
      </c>
      <c r="H2397" s="1">
        <v>33.6</v>
      </c>
      <c r="I2397" s="4">
        <v>1</v>
      </c>
      <c r="J2397" s="2" t="s">
        <v>67</v>
      </c>
      <c r="K2397" s="1">
        <f>Tabelle111[[#This Row],[Menge kg Nges]]/1000</f>
        <v>8.1599999999999992E-2</v>
      </c>
      <c r="L2397" s="1">
        <f>Tabelle111[[#This Row],[Menge kg P2O5]]/1000</f>
        <v>3.3600000000000005E-2</v>
      </c>
      <c r="M2397" s="1">
        <f>Tabelle111[[#This Row],[Menge t Nges]]/Tabelle111[[#This Row],[Anzahl Lieferscheine]]</f>
        <v>8.1599999999999992E-2</v>
      </c>
      <c r="N2397" s="1">
        <f>Tabelle111[[#This Row],[Menge t P2O5]]/Tabelle111[[#This Row],[Anzahl Lieferscheine]]</f>
        <v>3.3600000000000005E-2</v>
      </c>
    </row>
    <row r="2398" spans="1:14" x14ac:dyDescent="0.2">
      <c r="A2398" s="2" t="s">
        <v>52</v>
      </c>
      <c r="B2398" s="2" t="s">
        <v>52</v>
      </c>
      <c r="C2398" s="2" t="s">
        <v>6</v>
      </c>
      <c r="D2398" s="2" t="s">
        <v>7</v>
      </c>
      <c r="E2398" s="2" t="s">
        <v>10</v>
      </c>
      <c r="F2398" s="2" t="s">
        <v>61</v>
      </c>
      <c r="G2398" s="1">
        <v>81.92</v>
      </c>
      <c r="H2398" s="1">
        <v>35.839999999999996</v>
      </c>
      <c r="I2398" s="4">
        <v>2</v>
      </c>
      <c r="J2398" s="2" t="s">
        <v>67</v>
      </c>
      <c r="K2398" s="1">
        <f>Tabelle111[[#This Row],[Menge kg Nges]]/1000</f>
        <v>8.1920000000000007E-2</v>
      </c>
      <c r="L2398" s="1">
        <f>Tabelle111[[#This Row],[Menge kg P2O5]]/1000</f>
        <v>3.5839999999999997E-2</v>
      </c>
      <c r="M2398" s="1">
        <f>Tabelle111[[#This Row],[Menge t Nges]]/Tabelle111[[#This Row],[Anzahl Lieferscheine]]</f>
        <v>4.0960000000000003E-2</v>
      </c>
      <c r="N2398" s="1">
        <f>Tabelle111[[#This Row],[Menge t P2O5]]/Tabelle111[[#This Row],[Anzahl Lieferscheine]]</f>
        <v>1.7919999999999998E-2</v>
      </c>
    </row>
    <row r="2399" spans="1:14" x14ac:dyDescent="0.2">
      <c r="A2399" s="2" t="s">
        <v>52</v>
      </c>
      <c r="B2399" s="2" t="s">
        <v>52</v>
      </c>
      <c r="C2399" s="2" t="s">
        <v>6</v>
      </c>
      <c r="D2399" s="2" t="s">
        <v>7</v>
      </c>
      <c r="E2399" s="2" t="s">
        <v>11</v>
      </c>
      <c r="F2399" s="2" t="s">
        <v>61</v>
      </c>
      <c r="G2399" s="1">
        <v>18649.809999999998</v>
      </c>
      <c r="H2399" s="1">
        <v>7739.95</v>
      </c>
      <c r="I2399" s="4">
        <v>78</v>
      </c>
      <c r="J2399" s="2" t="s">
        <v>67</v>
      </c>
      <c r="K2399" s="1">
        <f>Tabelle111[[#This Row],[Menge kg Nges]]/1000</f>
        <v>18.649809999999999</v>
      </c>
      <c r="L2399" s="1">
        <f>Tabelle111[[#This Row],[Menge kg P2O5]]/1000</f>
        <v>7.7399499999999994</v>
      </c>
      <c r="M2399" s="1">
        <f>Tabelle111[[#This Row],[Menge t Nges]]/Tabelle111[[#This Row],[Anzahl Lieferscheine]]</f>
        <v>0.23910012820512819</v>
      </c>
      <c r="N2399" s="1">
        <f>Tabelle111[[#This Row],[Menge t P2O5]]/Tabelle111[[#This Row],[Anzahl Lieferscheine]]</f>
        <v>9.9230128205128193E-2</v>
      </c>
    </row>
    <row r="2400" spans="1:14" x14ac:dyDescent="0.2">
      <c r="A2400" s="2" t="s">
        <v>52</v>
      </c>
      <c r="B2400" s="2" t="s">
        <v>52</v>
      </c>
      <c r="C2400" s="2" t="s">
        <v>6</v>
      </c>
      <c r="D2400" s="2" t="s">
        <v>7</v>
      </c>
      <c r="E2400" s="2" t="s">
        <v>12</v>
      </c>
      <c r="F2400" s="2" t="s">
        <v>61</v>
      </c>
      <c r="G2400" s="1">
        <v>36306.950000000004</v>
      </c>
      <c r="H2400" s="1">
        <v>14643.26</v>
      </c>
      <c r="I2400" s="4">
        <v>138</v>
      </c>
      <c r="J2400" s="2" t="s">
        <v>67</v>
      </c>
      <c r="K2400" s="1">
        <f>Tabelle111[[#This Row],[Menge kg Nges]]/1000</f>
        <v>36.306950000000008</v>
      </c>
      <c r="L2400" s="1">
        <f>Tabelle111[[#This Row],[Menge kg P2O5]]/1000</f>
        <v>14.64326</v>
      </c>
      <c r="M2400" s="1">
        <f>Tabelle111[[#This Row],[Menge t Nges]]/Tabelle111[[#This Row],[Anzahl Lieferscheine]]</f>
        <v>0.26309384057971019</v>
      </c>
      <c r="N2400" s="1">
        <f>Tabelle111[[#This Row],[Menge t P2O5]]/Tabelle111[[#This Row],[Anzahl Lieferscheine]]</f>
        <v>0.10611057971014493</v>
      </c>
    </row>
    <row r="2401" spans="1:14" x14ac:dyDescent="0.2">
      <c r="A2401" s="2" t="s">
        <v>52</v>
      </c>
      <c r="B2401" s="2" t="s">
        <v>52</v>
      </c>
      <c r="C2401" s="2" t="s">
        <v>6</v>
      </c>
      <c r="D2401" s="2" t="s">
        <v>7</v>
      </c>
      <c r="E2401" s="2" t="s">
        <v>13</v>
      </c>
      <c r="F2401" s="2" t="s">
        <v>61</v>
      </c>
      <c r="G2401" s="1">
        <v>3067.3</v>
      </c>
      <c r="H2401" s="1">
        <v>1564.0099999999998</v>
      </c>
      <c r="I2401" s="4">
        <v>14</v>
      </c>
      <c r="J2401" s="2" t="s">
        <v>67</v>
      </c>
      <c r="K2401" s="1">
        <f>Tabelle111[[#This Row],[Menge kg Nges]]/1000</f>
        <v>3.0673000000000004</v>
      </c>
      <c r="L2401" s="1">
        <f>Tabelle111[[#This Row],[Menge kg P2O5]]/1000</f>
        <v>1.5640099999999997</v>
      </c>
      <c r="M2401" s="1">
        <f>Tabelle111[[#This Row],[Menge t Nges]]/Tabelle111[[#This Row],[Anzahl Lieferscheine]]</f>
        <v>0.21909285714285717</v>
      </c>
      <c r="N2401" s="1">
        <f>Tabelle111[[#This Row],[Menge t P2O5]]/Tabelle111[[#This Row],[Anzahl Lieferscheine]]</f>
        <v>0.11171499999999998</v>
      </c>
    </row>
    <row r="2402" spans="1:14" x14ac:dyDescent="0.2">
      <c r="A2402" s="2" t="s">
        <v>52</v>
      </c>
      <c r="B2402" s="2" t="s">
        <v>52</v>
      </c>
      <c r="C2402" s="2" t="s">
        <v>6</v>
      </c>
      <c r="D2402" s="2" t="s">
        <v>7</v>
      </c>
      <c r="E2402" s="2" t="s">
        <v>14</v>
      </c>
      <c r="F2402" s="2" t="s">
        <v>61</v>
      </c>
      <c r="G2402" s="1">
        <v>8360.0899999999983</v>
      </c>
      <c r="H2402" s="1">
        <v>3487.26</v>
      </c>
      <c r="I2402" s="4">
        <v>63</v>
      </c>
      <c r="J2402" s="2" t="s">
        <v>67</v>
      </c>
      <c r="K2402" s="1">
        <f>Tabelle111[[#This Row],[Menge kg Nges]]/1000</f>
        <v>8.3600899999999978</v>
      </c>
      <c r="L2402" s="1">
        <f>Tabelle111[[#This Row],[Menge kg P2O5]]/1000</f>
        <v>3.48726</v>
      </c>
      <c r="M2402" s="1">
        <f>Tabelle111[[#This Row],[Menge t Nges]]/Tabelle111[[#This Row],[Anzahl Lieferscheine]]</f>
        <v>0.13269984126984125</v>
      </c>
      <c r="N2402" s="1">
        <f>Tabelle111[[#This Row],[Menge t P2O5]]/Tabelle111[[#This Row],[Anzahl Lieferscheine]]</f>
        <v>5.5353333333333331E-2</v>
      </c>
    </row>
    <row r="2403" spans="1:14" x14ac:dyDescent="0.2">
      <c r="A2403" s="2" t="s">
        <v>52</v>
      </c>
      <c r="B2403" s="2" t="s">
        <v>52</v>
      </c>
      <c r="C2403" s="2" t="s">
        <v>6</v>
      </c>
      <c r="D2403" s="2" t="s">
        <v>15</v>
      </c>
      <c r="E2403" s="2" t="s">
        <v>8</v>
      </c>
      <c r="F2403" s="2" t="s">
        <v>61</v>
      </c>
      <c r="G2403" s="1">
        <v>2098.54</v>
      </c>
      <c r="H2403" s="1">
        <v>989.52</v>
      </c>
      <c r="I2403" s="4">
        <v>15</v>
      </c>
      <c r="J2403" s="2" t="s">
        <v>67</v>
      </c>
      <c r="K2403" s="1">
        <f>Tabelle111[[#This Row],[Menge kg Nges]]/1000</f>
        <v>2.0985399999999998</v>
      </c>
      <c r="L2403" s="1">
        <f>Tabelle111[[#This Row],[Menge kg P2O5]]/1000</f>
        <v>0.98951999999999996</v>
      </c>
      <c r="M2403" s="1">
        <f>Tabelle111[[#This Row],[Menge t Nges]]/Tabelle111[[#This Row],[Anzahl Lieferscheine]]</f>
        <v>0.13990266666666665</v>
      </c>
      <c r="N2403" s="1">
        <f>Tabelle111[[#This Row],[Menge t P2O5]]/Tabelle111[[#This Row],[Anzahl Lieferscheine]]</f>
        <v>6.5967999999999999E-2</v>
      </c>
    </row>
    <row r="2404" spans="1:14" x14ac:dyDescent="0.2">
      <c r="A2404" s="2" t="s">
        <v>52</v>
      </c>
      <c r="B2404" s="2" t="s">
        <v>52</v>
      </c>
      <c r="C2404" s="2" t="s">
        <v>6</v>
      </c>
      <c r="D2404" s="2" t="s">
        <v>15</v>
      </c>
      <c r="E2404" s="2" t="s">
        <v>17</v>
      </c>
      <c r="F2404" s="2" t="s">
        <v>61</v>
      </c>
      <c r="G2404" s="1">
        <v>758.74</v>
      </c>
      <c r="H2404" s="1">
        <v>402.38</v>
      </c>
      <c r="I2404" s="4">
        <v>1</v>
      </c>
      <c r="J2404" s="2" t="s">
        <v>67</v>
      </c>
      <c r="K2404" s="1">
        <f>Tabelle111[[#This Row],[Menge kg Nges]]/1000</f>
        <v>0.75873999999999997</v>
      </c>
      <c r="L2404" s="1">
        <f>Tabelle111[[#This Row],[Menge kg P2O5]]/1000</f>
        <v>0.40238000000000002</v>
      </c>
      <c r="M2404" s="1">
        <f>Tabelle111[[#This Row],[Menge t Nges]]/Tabelle111[[#This Row],[Anzahl Lieferscheine]]</f>
        <v>0.75873999999999997</v>
      </c>
      <c r="N2404" s="1">
        <f>Tabelle111[[#This Row],[Menge t P2O5]]/Tabelle111[[#This Row],[Anzahl Lieferscheine]]</f>
        <v>0.40238000000000002</v>
      </c>
    </row>
    <row r="2405" spans="1:14" x14ac:dyDescent="0.2">
      <c r="A2405" s="2" t="s">
        <v>52</v>
      </c>
      <c r="B2405" s="2" t="s">
        <v>52</v>
      </c>
      <c r="C2405" s="2" t="s">
        <v>6</v>
      </c>
      <c r="D2405" s="2" t="s">
        <v>15</v>
      </c>
      <c r="E2405" s="2" t="s">
        <v>18</v>
      </c>
      <c r="F2405" s="2" t="s">
        <v>61</v>
      </c>
      <c r="G2405" s="1">
        <v>1486.7999999999997</v>
      </c>
      <c r="H2405" s="1">
        <v>1203.5999999999997</v>
      </c>
      <c r="I2405" s="4">
        <v>11</v>
      </c>
      <c r="J2405" s="2" t="s">
        <v>67</v>
      </c>
      <c r="K2405" s="1">
        <f>Tabelle111[[#This Row],[Menge kg Nges]]/1000</f>
        <v>1.4867999999999997</v>
      </c>
      <c r="L2405" s="1">
        <f>Tabelle111[[#This Row],[Menge kg P2O5]]/1000</f>
        <v>1.2035999999999998</v>
      </c>
      <c r="M2405" s="1">
        <f>Tabelle111[[#This Row],[Menge t Nges]]/Tabelle111[[#This Row],[Anzahl Lieferscheine]]</f>
        <v>0.13516363636363635</v>
      </c>
      <c r="N2405" s="1">
        <f>Tabelle111[[#This Row],[Menge t P2O5]]/Tabelle111[[#This Row],[Anzahl Lieferscheine]]</f>
        <v>0.1094181818181818</v>
      </c>
    </row>
    <row r="2406" spans="1:14" x14ac:dyDescent="0.2">
      <c r="A2406" s="2" t="s">
        <v>52</v>
      </c>
      <c r="B2406" s="2" t="s">
        <v>52</v>
      </c>
      <c r="C2406" s="2" t="s">
        <v>6</v>
      </c>
      <c r="D2406" s="2" t="s">
        <v>15</v>
      </c>
      <c r="E2406" s="2" t="s">
        <v>20</v>
      </c>
      <c r="F2406" s="2" t="s">
        <v>61</v>
      </c>
      <c r="G2406" s="1">
        <v>608.96</v>
      </c>
      <c r="H2406" s="1">
        <v>346</v>
      </c>
      <c r="I2406" s="4">
        <v>2</v>
      </c>
      <c r="J2406" s="2" t="s">
        <v>67</v>
      </c>
      <c r="K2406" s="1">
        <f>Tabelle111[[#This Row],[Menge kg Nges]]/1000</f>
        <v>0.60896000000000006</v>
      </c>
      <c r="L2406" s="1">
        <f>Tabelle111[[#This Row],[Menge kg P2O5]]/1000</f>
        <v>0.34599999999999997</v>
      </c>
      <c r="M2406" s="1">
        <f>Tabelle111[[#This Row],[Menge t Nges]]/Tabelle111[[#This Row],[Anzahl Lieferscheine]]</f>
        <v>0.30448000000000003</v>
      </c>
      <c r="N2406" s="1">
        <f>Tabelle111[[#This Row],[Menge t P2O5]]/Tabelle111[[#This Row],[Anzahl Lieferscheine]]</f>
        <v>0.17299999999999999</v>
      </c>
    </row>
    <row r="2407" spans="1:14" x14ac:dyDescent="0.2">
      <c r="A2407" s="2" t="s">
        <v>52</v>
      </c>
      <c r="B2407" s="2" t="s">
        <v>52</v>
      </c>
      <c r="C2407" s="2" t="s">
        <v>6</v>
      </c>
      <c r="D2407" s="2" t="s">
        <v>15</v>
      </c>
      <c r="E2407" s="2" t="s">
        <v>21</v>
      </c>
      <c r="F2407" s="2" t="s">
        <v>61</v>
      </c>
      <c r="G2407" s="1">
        <v>4377.2000000000007</v>
      </c>
      <c r="H2407" s="1">
        <v>2506.8000000000002</v>
      </c>
      <c r="I2407" s="4">
        <v>12</v>
      </c>
      <c r="J2407" s="2" t="s">
        <v>67</v>
      </c>
      <c r="K2407" s="1">
        <f>Tabelle111[[#This Row],[Menge kg Nges]]/1000</f>
        <v>4.3772000000000011</v>
      </c>
      <c r="L2407" s="1">
        <f>Tabelle111[[#This Row],[Menge kg P2O5]]/1000</f>
        <v>2.5068000000000001</v>
      </c>
      <c r="M2407" s="1">
        <f>Tabelle111[[#This Row],[Menge t Nges]]/Tabelle111[[#This Row],[Anzahl Lieferscheine]]</f>
        <v>0.36476666666666674</v>
      </c>
      <c r="N2407" s="1">
        <f>Tabelle111[[#This Row],[Menge t P2O5]]/Tabelle111[[#This Row],[Anzahl Lieferscheine]]</f>
        <v>0.2089</v>
      </c>
    </row>
    <row r="2408" spans="1:14" x14ac:dyDescent="0.2">
      <c r="A2408" s="2" t="s">
        <v>52</v>
      </c>
      <c r="B2408" s="2" t="s">
        <v>52</v>
      </c>
      <c r="C2408" s="2" t="s">
        <v>6</v>
      </c>
      <c r="D2408" s="2" t="s">
        <v>15</v>
      </c>
      <c r="E2408" s="2" t="s">
        <v>9</v>
      </c>
      <c r="F2408" s="2" t="s">
        <v>61</v>
      </c>
      <c r="G2408" s="1">
        <v>5511.7999999999993</v>
      </c>
      <c r="H2408" s="1">
        <v>3167.7700000000004</v>
      </c>
      <c r="I2408" s="4">
        <v>11</v>
      </c>
      <c r="J2408" s="2" t="s">
        <v>67</v>
      </c>
      <c r="K2408" s="1">
        <f>Tabelle111[[#This Row],[Menge kg Nges]]/1000</f>
        <v>5.5117999999999991</v>
      </c>
      <c r="L2408" s="1">
        <f>Tabelle111[[#This Row],[Menge kg P2O5]]/1000</f>
        <v>3.1677700000000004</v>
      </c>
      <c r="M2408" s="1">
        <f>Tabelle111[[#This Row],[Menge t Nges]]/Tabelle111[[#This Row],[Anzahl Lieferscheine]]</f>
        <v>0.50107272727272723</v>
      </c>
      <c r="N2408" s="1">
        <f>Tabelle111[[#This Row],[Menge t P2O5]]/Tabelle111[[#This Row],[Anzahl Lieferscheine]]</f>
        <v>0.28797909090909096</v>
      </c>
    </row>
    <row r="2409" spans="1:14" x14ac:dyDescent="0.2">
      <c r="A2409" s="2" t="s">
        <v>52</v>
      </c>
      <c r="B2409" s="2" t="s">
        <v>52</v>
      </c>
      <c r="C2409" s="2" t="s">
        <v>6</v>
      </c>
      <c r="D2409" s="2" t="s">
        <v>15</v>
      </c>
      <c r="E2409" s="2" t="s">
        <v>13</v>
      </c>
      <c r="F2409" s="2" t="s">
        <v>61</v>
      </c>
      <c r="G2409" s="1">
        <v>486</v>
      </c>
      <c r="H2409" s="1">
        <v>340.2</v>
      </c>
      <c r="I2409" s="4">
        <v>4</v>
      </c>
      <c r="J2409" s="2" t="s">
        <v>67</v>
      </c>
      <c r="K2409" s="1">
        <f>Tabelle111[[#This Row],[Menge kg Nges]]/1000</f>
        <v>0.48599999999999999</v>
      </c>
      <c r="L2409" s="1">
        <f>Tabelle111[[#This Row],[Menge kg P2O5]]/1000</f>
        <v>0.3402</v>
      </c>
      <c r="M2409" s="1">
        <f>Tabelle111[[#This Row],[Menge t Nges]]/Tabelle111[[#This Row],[Anzahl Lieferscheine]]</f>
        <v>0.1215</v>
      </c>
      <c r="N2409" s="1">
        <f>Tabelle111[[#This Row],[Menge t P2O5]]/Tabelle111[[#This Row],[Anzahl Lieferscheine]]</f>
        <v>8.5050000000000001E-2</v>
      </c>
    </row>
    <row r="2410" spans="1:14" x14ac:dyDescent="0.2">
      <c r="A2410" s="2" t="s">
        <v>52</v>
      </c>
      <c r="B2410" s="2" t="s">
        <v>52</v>
      </c>
      <c r="C2410" s="2" t="s">
        <v>25</v>
      </c>
      <c r="D2410" s="2" t="s">
        <v>25</v>
      </c>
      <c r="E2410" s="2" t="s">
        <v>26</v>
      </c>
      <c r="F2410" s="2" t="s">
        <v>61</v>
      </c>
      <c r="G2410" s="1">
        <v>997.5</v>
      </c>
      <c r="H2410" s="1">
        <v>432</v>
      </c>
      <c r="I2410" s="4">
        <v>1</v>
      </c>
      <c r="J2410" s="2" t="s">
        <v>67</v>
      </c>
      <c r="K2410" s="1">
        <f>Tabelle111[[#This Row],[Menge kg Nges]]/1000</f>
        <v>0.99750000000000005</v>
      </c>
      <c r="L2410" s="1">
        <f>Tabelle111[[#This Row],[Menge kg P2O5]]/1000</f>
        <v>0.432</v>
      </c>
      <c r="M2410" s="1">
        <f>Tabelle111[[#This Row],[Menge t Nges]]/Tabelle111[[#This Row],[Anzahl Lieferscheine]]</f>
        <v>0.99750000000000005</v>
      </c>
      <c r="N2410" s="1">
        <f>Tabelle111[[#This Row],[Menge t P2O5]]/Tabelle111[[#This Row],[Anzahl Lieferscheine]]</f>
        <v>0.432</v>
      </c>
    </row>
    <row r="2411" spans="1:14" x14ac:dyDescent="0.2">
      <c r="A2411" s="2" t="s">
        <v>52</v>
      </c>
      <c r="B2411" s="2" t="s">
        <v>28</v>
      </c>
      <c r="C2411" s="2" t="s">
        <v>6</v>
      </c>
      <c r="D2411" s="2" t="s">
        <v>15</v>
      </c>
      <c r="E2411" s="2" t="s">
        <v>8</v>
      </c>
      <c r="F2411" s="2" t="s">
        <v>61</v>
      </c>
      <c r="G2411" s="1">
        <v>595.16999999999996</v>
      </c>
      <c r="H2411" s="1">
        <v>257.76</v>
      </c>
      <c r="I2411" s="4">
        <v>1</v>
      </c>
      <c r="J2411" s="2" t="s">
        <v>67</v>
      </c>
      <c r="K2411" s="1">
        <f>Tabelle111[[#This Row],[Menge kg Nges]]/1000</f>
        <v>0.59516999999999998</v>
      </c>
      <c r="L2411" s="1">
        <f>Tabelle111[[#This Row],[Menge kg P2O5]]/1000</f>
        <v>0.25775999999999999</v>
      </c>
      <c r="M2411" s="1">
        <f>Tabelle111[[#This Row],[Menge t Nges]]/Tabelle111[[#This Row],[Anzahl Lieferscheine]]</f>
        <v>0.59516999999999998</v>
      </c>
      <c r="N2411" s="1">
        <f>Tabelle111[[#This Row],[Menge t P2O5]]/Tabelle111[[#This Row],[Anzahl Lieferscheine]]</f>
        <v>0.25775999999999999</v>
      </c>
    </row>
    <row r="2412" spans="1:14" x14ac:dyDescent="0.2">
      <c r="A2412" s="2" t="s">
        <v>52</v>
      </c>
      <c r="B2412" s="2" t="s">
        <v>42</v>
      </c>
      <c r="C2412" s="2" t="s">
        <v>6</v>
      </c>
      <c r="D2412" s="2" t="s">
        <v>15</v>
      </c>
      <c r="E2412" s="2" t="s">
        <v>9</v>
      </c>
      <c r="F2412" s="2" t="s">
        <v>61</v>
      </c>
      <c r="G2412" s="1">
        <v>219.6</v>
      </c>
      <c r="H2412" s="1">
        <v>142.19999999999999</v>
      </c>
      <c r="I2412" s="4">
        <v>1</v>
      </c>
      <c r="J2412" s="2" t="s">
        <v>67</v>
      </c>
      <c r="K2412" s="1">
        <f>Tabelle111[[#This Row],[Menge kg Nges]]/1000</f>
        <v>0.21959999999999999</v>
      </c>
      <c r="L2412" s="1">
        <f>Tabelle111[[#This Row],[Menge kg P2O5]]/1000</f>
        <v>0.14219999999999999</v>
      </c>
      <c r="M2412" s="1">
        <f>Tabelle111[[#This Row],[Menge t Nges]]/Tabelle111[[#This Row],[Anzahl Lieferscheine]]</f>
        <v>0.21959999999999999</v>
      </c>
      <c r="N2412" s="1">
        <f>Tabelle111[[#This Row],[Menge t P2O5]]/Tabelle111[[#This Row],[Anzahl Lieferscheine]]</f>
        <v>0.14219999999999999</v>
      </c>
    </row>
    <row r="2413" spans="1:14" x14ac:dyDescent="0.2">
      <c r="A2413" s="2" t="s">
        <v>37</v>
      </c>
      <c r="B2413" s="2" t="s">
        <v>32</v>
      </c>
      <c r="C2413" s="2" t="s">
        <v>6</v>
      </c>
      <c r="D2413" s="2" t="s">
        <v>15</v>
      </c>
      <c r="E2413" s="2" t="s">
        <v>20</v>
      </c>
      <c r="F2413" s="2" t="s">
        <v>61</v>
      </c>
      <c r="G2413" s="1">
        <v>8417.8400000000038</v>
      </c>
      <c r="H2413" s="1">
        <v>5044</v>
      </c>
      <c r="I2413" s="4">
        <v>33</v>
      </c>
      <c r="J2413" s="2" t="s">
        <v>67</v>
      </c>
      <c r="K2413" s="1">
        <f>Tabelle111[[#This Row],[Menge kg Nges]]/1000</f>
        <v>8.4178400000000035</v>
      </c>
      <c r="L2413" s="1">
        <f>Tabelle111[[#This Row],[Menge kg P2O5]]/1000</f>
        <v>5.0439999999999996</v>
      </c>
      <c r="M2413" s="1">
        <f>Tabelle111[[#This Row],[Menge t Nges]]/Tabelle111[[#This Row],[Anzahl Lieferscheine]]</f>
        <v>0.2550860606060607</v>
      </c>
      <c r="N2413" s="1">
        <f>Tabelle111[[#This Row],[Menge t P2O5]]/Tabelle111[[#This Row],[Anzahl Lieferscheine]]</f>
        <v>0.15284848484848484</v>
      </c>
    </row>
    <row r="2414" spans="1:14" x14ac:dyDescent="0.2">
      <c r="A2414" s="2" t="s">
        <v>37</v>
      </c>
      <c r="B2414" s="2" t="s">
        <v>43</v>
      </c>
      <c r="C2414" s="2" t="s">
        <v>6</v>
      </c>
      <c r="D2414" s="2" t="s">
        <v>7</v>
      </c>
      <c r="E2414" s="2" t="s">
        <v>11</v>
      </c>
      <c r="F2414" s="2" t="s">
        <v>61</v>
      </c>
      <c r="G2414" s="1">
        <v>210</v>
      </c>
      <c r="H2414" s="1">
        <v>90</v>
      </c>
      <c r="I2414" s="4">
        <v>4</v>
      </c>
      <c r="J2414" s="2" t="s">
        <v>67</v>
      </c>
      <c r="K2414" s="1">
        <f>Tabelle111[[#This Row],[Menge kg Nges]]/1000</f>
        <v>0.21</v>
      </c>
      <c r="L2414" s="1">
        <f>Tabelle111[[#This Row],[Menge kg P2O5]]/1000</f>
        <v>0.09</v>
      </c>
      <c r="M2414" s="1">
        <f>Tabelle111[[#This Row],[Menge t Nges]]/Tabelle111[[#This Row],[Anzahl Lieferscheine]]</f>
        <v>5.2499999999999998E-2</v>
      </c>
      <c r="N2414" s="1">
        <f>Tabelle111[[#This Row],[Menge t P2O5]]/Tabelle111[[#This Row],[Anzahl Lieferscheine]]</f>
        <v>2.2499999999999999E-2</v>
      </c>
    </row>
    <row r="2415" spans="1:14" x14ac:dyDescent="0.2">
      <c r="A2415" s="2" t="s">
        <v>37</v>
      </c>
      <c r="B2415" s="2" t="s">
        <v>43</v>
      </c>
      <c r="C2415" s="2" t="s">
        <v>6</v>
      </c>
      <c r="D2415" s="2" t="s">
        <v>7</v>
      </c>
      <c r="E2415" s="2" t="s">
        <v>12</v>
      </c>
      <c r="F2415" s="2" t="s">
        <v>61</v>
      </c>
      <c r="G2415" s="1">
        <v>104.4</v>
      </c>
      <c r="H2415" s="1">
        <v>36</v>
      </c>
      <c r="I2415" s="4">
        <v>1</v>
      </c>
      <c r="J2415" s="2" t="s">
        <v>67</v>
      </c>
      <c r="K2415" s="1">
        <f>Tabelle111[[#This Row],[Menge kg Nges]]/1000</f>
        <v>0.10440000000000001</v>
      </c>
      <c r="L2415" s="1">
        <f>Tabelle111[[#This Row],[Menge kg P2O5]]/1000</f>
        <v>3.5999999999999997E-2</v>
      </c>
      <c r="M2415" s="1">
        <f>Tabelle111[[#This Row],[Menge t Nges]]/Tabelle111[[#This Row],[Anzahl Lieferscheine]]</f>
        <v>0.10440000000000001</v>
      </c>
      <c r="N2415" s="1">
        <f>Tabelle111[[#This Row],[Menge t P2O5]]/Tabelle111[[#This Row],[Anzahl Lieferscheine]]</f>
        <v>3.5999999999999997E-2</v>
      </c>
    </row>
    <row r="2416" spans="1:14" x14ac:dyDescent="0.2">
      <c r="A2416" s="2" t="s">
        <v>37</v>
      </c>
      <c r="B2416" s="2" t="s">
        <v>43</v>
      </c>
      <c r="C2416" s="2" t="s">
        <v>6</v>
      </c>
      <c r="D2416" s="2" t="s">
        <v>7</v>
      </c>
      <c r="E2416" s="2" t="s">
        <v>13</v>
      </c>
      <c r="F2416" s="2" t="s">
        <v>61</v>
      </c>
      <c r="G2416" s="1">
        <v>463.24</v>
      </c>
      <c r="H2416" s="1">
        <v>235.07999999999998</v>
      </c>
      <c r="I2416" s="4">
        <v>2</v>
      </c>
      <c r="J2416" s="2" t="s">
        <v>67</v>
      </c>
      <c r="K2416" s="1">
        <f>Tabelle111[[#This Row],[Menge kg Nges]]/1000</f>
        <v>0.46323999999999999</v>
      </c>
      <c r="L2416" s="1">
        <f>Tabelle111[[#This Row],[Menge kg P2O5]]/1000</f>
        <v>0.23507999999999998</v>
      </c>
      <c r="M2416" s="1">
        <f>Tabelle111[[#This Row],[Menge t Nges]]/Tabelle111[[#This Row],[Anzahl Lieferscheine]]</f>
        <v>0.23161999999999999</v>
      </c>
      <c r="N2416" s="1">
        <f>Tabelle111[[#This Row],[Menge t P2O5]]/Tabelle111[[#This Row],[Anzahl Lieferscheine]]</f>
        <v>0.11753999999999999</v>
      </c>
    </row>
    <row r="2417" spans="1:14" x14ac:dyDescent="0.2">
      <c r="A2417" s="2" t="s">
        <v>37</v>
      </c>
      <c r="B2417" s="2" t="s">
        <v>36</v>
      </c>
      <c r="C2417" s="2" t="s">
        <v>6</v>
      </c>
      <c r="D2417" s="2" t="s">
        <v>7</v>
      </c>
      <c r="E2417" s="2" t="s">
        <v>9</v>
      </c>
      <c r="F2417" s="2" t="s">
        <v>61</v>
      </c>
      <c r="G2417" s="1">
        <v>577.6</v>
      </c>
      <c r="H2417" s="1">
        <v>247.2</v>
      </c>
      <c r="I2417" s="4">
        <v>4</v>
      </c>
      <c r="J2417" s="2" t="s">
        <v>67</v>
      </c>
      <c r="K2417" s="1">
        <f>Tabelle111[[#This Row],[Menge kg Nges]]/1000</f>
        <v>0.5776</v>
      </c>
      <c r="L2417" s="1">
        <f>Tabelle111[[#This Row],[Menge kg P2O5]]/1000</f>
        <v>0.24719999999999998</v>
      </c>
      <c r="M2417" s="1">
        <f>Tabelle111[[#This Row],[Menge t Nges]]/Tabelle111[[#This Row],[Anzahl Lieferscheine]]</f>
        <v>0.1444</v>
      </c>
      <c r="N2417" s="1">
        <f>Tabelle111[[#This Row],[Menge t P2O5]]/Tabelle111[[#This Row],[Anzahl Lieferscheine]]</f>
        <v>6.1799999999999994E-2</v>
      </c>
    </row>
    <row r="2418" spans="1:14" x14ac:dyDescent="0.2">
      <c r="A2418" s="2" t="s">
        <v>37</v>
      </c>
      <c r="B2418" s="2" t="s">
        <v>36</v>
      </c>
      <c r="C2418" s="2" t="s">
        <v>6</v>
      </c>
      <c r="D2418" s="2" t="s">
        <v>7</v>
      </c>
      <c r="E2418" s="2" t="s">
        <v>11</v>
      </c>
      <c r="F2418" s="2" t="s">
        <v>61</v>
      </c>
      <c r="G2418" s="1">
        <v>1382</v>
      </c>
      <c r="H2418" s="1">
        <v>613</v>
      </c>
      <c r="I2418" s="4">
        <v>3</v>
      </c>
      <c r="J2418" s="2" t="s">
        <v>67</v>
      </c>
      <c r="K2418" s="1">
        <f>Tabelle111[[#This Row],[Menge kg Nges]]/1000</f>
        <v>1.3819999999999999</v>
      </c>
      <c r="L2418" s="1">
        <f>Tabelle111[[#This Row],[Menge kg P2O5]]/1000</f>
        <v>0.61299999999999999</v>
      </c>
      <c r="M2418" s="1">
        <f>Tabelle111[[#This Row],[Menge t Nges]]/Tabelle111[[#This Row],[Anzahl Lieferscheine]]</f>
        <v>0.46066666666666661</v>
      </c>
      <c r="N2418" s="1">
        <f>Tabelle111[[#This Row],[Menge t P2O5]]/Tabelle111[[#This Row],[Anzahl Lieferscheine]]</f>
        <v>0.20433333333333334</v>
      </c>
    </row>
    <row r="2419" spans="1:14" x14ac:dyDescent="0.2">
      <c r="A2419" s="2" t="s">
        <v>37</v>
      </c>
      <c r="B2419" s="2" t="s">
        <v>36</v>
      </c>
      <c r="C2419" s="2" t="s">
        <v>6</v>
      </c>
      <c r="D2419" s="2" t="s">
        <v>7</v>
      </c>
      <c r="E2419" s="2" t="s">
        <v>12</v>
      </c>
      <c r="F2419" s="2" t="s">
        <v>61</v>
      </c>
      <c r="G2419" s="1">
        <v>6981.52</v>
      </c>
      <c r="H2419" s="1">
        <v>2664.7400000000002</v>
      </c>
      <c r="I2419" s="4">
        <v>27</v>
      </c>
      <c r="J2419" s="2" t="s">
        <v>67</v>
      </c>
      <c r="K2419" s="1">
        <f>Tabelle111[[#This Row],[Menge kg Nges]]/1000</f>
        <v>6.9815200000000006</v>
      </c>
      <c r="L2419" s="1">
        <f>Tabelle111[[#This Row],[Menge kg P2O5]]/1000</f>
        <v>2.6647400000000001</v>
      </c>
      <c r="M2419" s="1">
        <f>Tabelle111[[#This Row],[Menge t Nges]]/Tabelle111[[#This Row],[Anzahl Lieferscheine]]</f>
        <v>0.25857481481481481</v>
      </c>
      <c r="N2419" s="1">
        <f>Tabelle111[[#This Row],[Menge t P2O5]]/Tabelle111[[#This Row],[Anzahl Lieferscheine]]</f>
        <v>9.8694074074074073E-2</v>
      </c>
    </row>
    <row r="2420" spans="1:14" x14ac:dyDescent="0.2">
      <c r="A2420" s="2" t="s">
        <v>37</v>
      </c>
      <c r="B2420" s="2" t="s">
        <v>36</v>
      </c>
      <c r="C2420" s="2" t="s">
        <v>6</v>
      </c>
      <c r="D2420" s="2" t="s">
        <v>7</v>
      </c>
      <c r="E2420" s="2" t="s">
        <v>13</v>
      </c>
      <c r="F2420" s="2" t="s">
        <v>61</v>
      </c>
      <c r="G2420" s="1">
        <v>3396.4</v>
      </c>
      <c r="H2420" s="1">
        <v>1757.3999999999999</v>
      </c>
      <c r="I2420" s="4">
        <v>27</v>
      </c>
      <c r="J2420" s="2" t="s">
        <v>67</v>
      </c>
      <c r="K2420" s="1">
        <f>Tabelle111[[#This Row],[Menge kg Nges]]/1000</f>
        <v>3.3964000000000003</v>
      </c>
      <c r="L2420" s="1">
        <f>Tabelle111[[#This Row],[Menge kg P2O5]]/1000</f>
        <v>1.7573999999999999</v>
      </c>
      <c r="M2420" s="1">
        <f>Tabelle111[[#This Row],[Menge t Nges]]/Tabelle111[[#This Row],[Anzahl Lieferscheine]]</f>
        <v>0.12579259259259259</v>
      </c>
      <c r="N2420" s="1">
        <f>Tabelle111[[#This Row],[Menge t P2O5]]/Tabelle111[[#This Row],[Anzahl Lieferscheine]]</f>
        <v>6.5088888888888877E-2</v>
      </c>
    </row>
    <row r="2421" spans="1:14" x14ac:dyDescent="0.2">
      <c r="A2421" s="2" t="s">
        <v>37</v>
      </c>
      <c r="B2421" s="2" t="s">
        <v>36</v>
      </c>
      <c r="C2421" s="2" t="s">
        <v>6</v>
      </c>
      <c r="D2421" s="2" t="s">
        <v>7</v>
      </c>
      <c r="E2421" s="2" t="s">
        <v>14</v>
      </c>
      <c r="F2421" s="2" t="s">
        <v>61</v>
      </c>
      <c r="G2421" s="1">
        <v>3417.34</v>
      </c>
      <c r="H2421" s="1">
        <v>1426.12</v>
      </c>
      <c r="I2421" s="4">
        <v>18</v>
      </c>
      <c r="J2421" s="2" t="s">
        <v>67</v>
      </c>
      <c r="K2421" s="1">
        <f>Tabelle111[[#This Row],[Menge kg Nges]]/1000</f>
        <v>3.4173400000000003</v>
      </c>
      <c r="L2421" s="1">
        <f>Tabelle111[[#This Row],[Menge kg P2O5]]/1000</f>
        <v>1.4261199999999998</v>
      </c>
      <c r="M2421" s="1">
        <f>Tabelle111[[#This Row],[Menge t Nges]]/Tabelle111[[#This Row],[Anzahl Lieferscheine]]</f>
        <v>0.18985222222222223</v>
      </c>
      <c r="N2421" s="1">
        <f>Tabelle111[[#This Row],[Menge t P2O5]]/Tabelle111[[#This Row],[Anzahl Lieferscheine]]</f>
        <v>7.9228888888888876E-2</v>
      </c>
    </row>
    <row r="2422" spans="1:14" x14ac:dyDescent="0.2">
      <c r="A2422" s="2" t="s">
        <v>37</v>
      </c>
      <c r="B2422" s="2" t="s">
        <v>36</v>
      </c>
      <c r="C2422" s="2" t="s">
        <v>6</v>
      </c>
      <c r="D2422" s="2" t="s">
        <v>15</v>
      </c>
      <c r="E2422" s="2" t="s">
        <v>20</v>
      </c>
      <c r="F2422" s="2" t="s">
        <v>61</v>
      </c>
      <c r="G2422" s="1">
        <v>475.20000000000005</v>
      </c>
      <c r="H2422" s="1">
        <v>270</v>
      </c>
      <c r="I2422" s="4">
        <v>6</v>
      </c>
      <c r="J2422" s="2" t="s">
        <v>67</v>
      </c>
      <c r="K2422" s="1">
        <f>Tabelle111[[#This Row],[Menge kg Nges]]/1000</f>
        <v>0.47520000000000007</v>
      </c>
      <c r="L2422" s="1">
        <f>Tabelle111[[#This Row],[Menge kg P2O5]]/1000</f>
        <v>0.27</v>
      </c>
      <c r="M2422" s="1">
        <f>Tabelle111[[#This Row],[Menge t Nges]]/Tabelle111[[#This Row],[Anzahl Lieferscheine]]</f>
        <v>7.9200000000000007E-2</v>
      </c>
      <c r="N2422" s="1">
        <f>Tabelle111[[#This Row],[Menge t P2O5]]/Tabelle111[[#This Row],[Anzahl Lieferscheine]]</f>
        <v>4.5000000000000005E-2</v>
      </c>
    </row>
    <row r="2423" spans="1:14" x14ac:dyDescent="0.2">
      <c r="A2423" s="2" t="s">
        <v>37</v>
      </c>
      <c r="B2423" s="2" t="s">
        <v>36</v>
      </c>
      <c r="C2423" s="2" t="s">
        <v>6</v>
      </c>
      <c r="D2423" s="2" t="s">
        <v>15</v>
      </c>
      <c r="E2423" s="2" t="s">
        <v>21</v>
      </c>
      <c r="F2423" s="2" t="s">
        <v>61</v>
      </c>
      <c r="G2423" s="1">
        <v>2203.1999999999998</v>
      </c>
      <c r="H2423" s="1">
        <v>1296</v>
      </c>
      <c r="I2423" s="4">
        <v>2</v>
      </c>
      <c r="J2423" s="2" t="s">
        <v>67</v>
      </c>
      <c r="K2423" s="1">
        <f>Tabelle111[[#This Row],[Menge kg Nges]]/1000</f>
        <v>2.2031999999999998</v>
      </c>
      <c r="L2423" s="1">
        <f>Tabelle111[[#This Row],[Menge kg P2O5]]/1000</f>
        <v>1.296</v>
      </c>
      <c r="M2423" s="1">
        <f>Tabelle111[[#This Row],[Menge t Nges]]/Tabelle111[[#This Row],[Anzahl Lieferscheine]]</f>
        <v>1.1015999999999999</v>
      </c>
      <c r="N2423" s="1">
        <f>Tabelle111[[#This Row],[Menge t P2O5]]/Tabelle111[[#This Row],[Anzahl Lieferscheine]]</f>
        <v>0.64800000000000002</v>
      </c>
    </row>
    <row r="2424" spans="1:14" x14ac:dyDescent="0.2">
      <c r="A2424" s="2" t="s">
        <v>37</v>
      </c>
      <c r="B2424" s="2" t="s">
        <v>44</v>
      </c>
      <c r="C2424" s="2" t="s">
        <v>6</v>
      </c>
      <c r="D2424" s="2" t="s">
        <v>7</v>
      </c>
      <c r="E2424" s="2" t="s">
        <v>9</v>
      </c>
      <c r="F2424" s="2" t="s">
        <v>61</v>
      </c>
      <c r="G2424" s="1">
        <v>382</v>
      </c>
      <c r="H2424" s="1">
        <v>168</v>
      </c>
      <c r="I2424" s="4">
        <v>3</v>
      </c>
      <c r="J2424" s="2" t="s">
        <v>67</v>
      </c>
      <c r="K2424" s="1">
        <f>Tabelle111[[#This Row],[Menge kg Nges]]/1000</f>
        <v>0.38200000000000001</v>
      </c>
      <c r="L2424" s="1">
        <f>Tabelle111[[#This Row],[Menge kg P2O5]]/1000</f>
        <v>0.16800000000000001</v>
      </c>
      <c r="M2424" s="1">
        <f>Tabelle111[[#This Row],[Menge t Nges]]/Tabelle111[[#This Row],[Anzahl Lieferscheine]]</f>
        <v>0.12733333333333333</v>
      </c>
      <c r="N2424" s="1">
        <f>Tabelle111[[#This Row],[Menge t P2O5]]/Tabelle111[[#This Row],[Anzahl Lieferscheine]]</f>
        <v>5.6000000000000001E-2</v>
      </c>
    </row>
    <row r="2425" spans="1:14" x14ac:dyDescent="0.2">
      <c r="A2425" s="2" t="s">
        <v>37</v>
      </c>
      <c r="B2425" s="2" t="s">
        <v>44</v>
      </c>
      <c r="C2425" s="2" t="s">
        <v>6</v>
      </c>
      <c r="D2425" s="2" t="s">
        <v>7</v>
      </c>
      <c r="E2425" s="2" t="s">
        <v>11</v>
      </c>
      <c r="F2425" s="2" t="s">
        <v>61</v>
      </c>
      <c r="G2425" s="1">
        <v>750</v>
      </c>
      <c r="H2425" s="1">
        <v>330</v>
      </c>
      <c r="I2425" s="4">
        <v>1</v>
      </c>
      <c r="J2425" s="2" t="s">
        <v>67</v>
      </c>
      <c r="K2425" s="1">
        <f>Tabelle111[[#This Row],[Menge kg Nges]]/1000</f>
        <v>0.75</v>
      </c>
      <c r="L2425" s="1">
        <f>Tabelle111[[#This Row],[Menge kg P2O5]]/1000</f>
        <v>0.33</v>
      </c>
      <c r="M2425" s="1">
        <f>Tabelle111[[#This Row],[Menge t Nges]]/Tabelle111[[#This Row],[Anzahl Lieferscheine]]</f>
        <v>0.75</v>
      </c>
      <c r="N2425" s="1">
        <f>Tabelle111[[#This Row],[Menge t P2O5]]/Tabelle111[[#This Row],[Anzahl Lieferscheine]]</f>
        <v>0.33</v>
      </c>
    </row>
    <row r="2426" spans="1:14" x14ac:dyDescent="0.2">
      <c r="A2426" s="2" t="s">
        <v>37</v>
      </c>
      <c r="B2426" s="2" t="s">
        <v>44</v>
      </c>
      <c r="C2426" s="2" t="s">
        <v>6</v>
      </c>
      <c r="D2426" s="2" t="s">
        <v>7</v>
      </c>
      <c r="E2426" s="2" t="s">
        <v>12</v>
      </c>
      <c r="F2426" s="2" t="s">
        <v>61</v>
      </c>
      <c r="G2426" s="1">
        <v>2836.8</v>
      </c>
      <c r="H2426" s="1">
        <v>1292.27</v>
      </c>
      <c r="I2426" s="4">
        <v>10</v>
      </c>
      <c r="J2426" s="2" t="s">
        <v>67</v>
      </c>
      <c r="K2426" s="1">
        <f>Tabelle111[[#This Row],[Menge kg Nges]]/1000</f>
        <v>2.8368000000000002</v>
      </c>
      <c r="L2426" s="1">
        <f>Tabelle111[[#This Row],[Menge kg P2O5]]/1000</f>
        <v>1.29227</v>
      </c>
      <c r="M2426" s="1">
        <f>Tabelle111[[#This Row],[Menge t Nges]]/Tabelle111[[#This Row],[Anzahl Lieferscheine]]</f>
        <v>0.28368000000000004</v>
      </c>
      <c r="N2426" s="1">
        <f>Tabelle111[[#This Row],[Menge t P2O5]]/Tabelle111[[#This Row],[Anzahl Lieferscheine]]</f>
        <v>0.12922700000000001</v>
      </c>
    </row>
    <row r="2427" spans="1:14" x14ac:dyDescent="0.2">
      <c r="A2427" s="2" t="s">
        <v>37</v>
      </c>
      <c r="B2427" s="2" t="s">
        <v>44</v>
      </c>
      <c r="C2427" s="2" t="s">
        <v>6</v>
      </c>
      <c r="D2427" s="2" t="s">
        <v>7</v>
      </c>
      <c r="E2427" s="2" t="s">
        <v>14</v>
      </c>
      <c r="F2427" s="2" t="s">
        <v>61</v>
      </c>
      <c r="G2427" s="1">
        <v>7765.2</v>
      </c>
      <c r="H2427" s="1">
        <v>3145.2999999999997</v>
      </c>
      <c r="I2427" s="4">
        <v>24</v>
      </c>
      <c r="J2427" s="2" t="s">
        <v>67</v>
      </c>
      <c r="K2427" s="1">
        <f>Tabelle111[[#This Row],[Menge kg Nges]]/1000</f>
        <v>7.7652000000000001</v>
      </c>
      <c r="L2427" s="1">
        <f>Tabelle111[[#This Row],[Menge kg P2O5]]/1000</f>
        <v>3.1452999999999998</v>
      </c>
      <c r="M2427" s="1">
        <f>Tabelle111[[#This Row],[Menge t Nges]]/Tabelle111[[#This Row],[Anzahl Lieferscheine]]</f>
        <v>0.32355</v>
      </c>
      <c r="N2427" s="1">
        <f>Tabelle111[[#This Row],[Menge t P2O5]]/Tabelle111[[#This Row],[Anzahl Lieferscheine]]</f>
        <v>0.13105416666666667</v>
      </c>
    </row>
    <row r="2428" spans="1:14" x14ac:dyDescent="0.2">
      <c r="A2428" s="2" t="s">
        <v>37</v>
      </c>
      <c r="B2428" s="2" t="s">
        <v>44</v>
      </c>
      <c r="C2428" s="2" t="s">
        <v>6</v>
      </c>
      <c r="D2428" s="2" t="s">
        <v>15</v>
      </c>
      <c r="E2428" s="2" t="s">
        <v>18</v>
      </c>
      <c r="F2428" s="2" t="s">
        <v>61</v>
      </c>
      <c r="G2428" s="1">
        <v>134.4</v>
      </c>
      <c r="H2428" s="1">
        <v>108.8</v>
      </c>
      <c r="I2428" s="4">
        <v>1</v>
      </c>
      <c r="J2428" s="2" t="s">
        <v>67</v>
      </c>
      <c r="K2428" s="1">
        <f>Tabelle111[[#This Row],[Menge kg Nges]]/1000</f>
        <v>0.13440000000000002</v>
      </c>
      <c r="L2428" s="1">
        <f>Tabelle111[[#This Row],[Menge kg P2O5]]/1000</f>
        <v>0.10879999999999999</v>
      </c>
      <c r="M2428" s="1">
        <f>Tabelle111[[#This Row],[Menge t Nges]]/Tabelle111[[#This Row],[Anzahl Lieferscheine]]</f>
        <v>0.13440000000000002</v>
      </c>
      <c r="N2428" s="1">
        <f>Tabelle111[[#This Row],[Menge t P2O5]]/Tabelle111[[#This Row],[Anzahl Lieferscheine]]</f>
        <v>0.10879999999999999</v>
      </c>
    </row>
    <row r="2429" spans="1:14" x14ac:dyDescent="0.2">
      <c r="A2429" s="2" t="s">
        <v>37</v>
      </c>
      <c r="B2429" s="2" t="s">
        <v>44</v>
      </c>
      <c r="C2429" s="2" t="s">
        <v>6</v>
      </c>
      <c r="D2429" s="2" t="s">
        <v>15</v>
      </c>
      <c r="E2429" s="2" t="s">
        <v>20</v>
      </c>
      <c r="F2429" s="2" t="s">
        <v>61</v>
      </c>
      <c r="G2429" s="1">
        <v>102</v>
      </c>
      <c r="H2429" s="1">
        <v>75</v>
      </c>
      <c r="I2429" s="4">
        <v>1</v>
      </c>
      <c r="J2429" s="2" t="s">
        <v>67</v>
      </c>
      <c r="K2429" s="1">
        <f>Tabelle111[[#This Row],[Menge kg Nges]]/1000</f>
        <v>0.10199999999999999</v>
      </c>
      <c r="L2429" s="1">
        <f>Tabelle111[[#This Row],[Menge kg P2O5]]/1000</f>
        <v>7.4999999999999997E-2</v>
      </c>
      <c r="M2429" s="1">
        <f>Tabelle111[[#This Row],[Menge t Nges]]/Tabelle111[[#This Row],[Anzahl Lieferscheine]]</f>
        <v>0.10199999999999999</v>
      </c>
      <c r="N2429" s="1">
        <f>Tabelle111[[#This Row],[Menge t P2O5]]/Tabelle111[[#This Row],[Anzahl Lieferscheine]]</f>
        <v>7.4999999999999997E-2</v>
      </c>
    </row>
    <row r="2430" spans="1:14" x14ac:dyDescent="0.2">
      <c r="A2430" s="2" t="s">
        <v>37</v>
      </c>
      <c r="B2430" s="2" t="s">
        <v>44</v>
      </c>
      <c r="C2430" s="2" t="s">
        <v>6</v>
      </c>
      <c r="D2430" s="2" t="s">
        <v>15</v>
      </c>
      <c r="E2430" s="2" t="s">
        <v>9</v>
      </c>
      <c r="F2430" s="2" t="s">
        <v>61</v>
      </c>
      <c r="G2430" s="1">
        <v>720.3</v>
      </c>
      <c r="H2430" s="1">
        <v>470.4</v>
      </c>
      <c r="I2430" s="4">
        <v>2</v>
      </c>
      <c r="J2430" s="2" t="s">
        <v>67</v>
      </c>
      <c r="K2430" s="1">
        <f>Tabelle111[[#This Row],[Menge kg Nges]]/1000</f>
        <v>0.72029999999999994</v>
      </c>
      <c r="L2430" s="1">
        <f>Tabelle111[[#This Row],[Menge kg P2O5]]/1000</f>
        <v>0.47039999999999998</v>
      </c>
      <c r="M2430" s="1">
        <f>Tabelle111[[#This Row],[Menge t Nges]]/Tabelle111[[#This Row],[Anzahl Lieferscheine]]</f>
        <v>0.36014999999999997</v>
      </c>
      <c r="N2430" s="1">
        <f>Tabelle111[[#This Row],[Menge t P2O5]]/Tabelle111[[#This Row],[Anzahl Lieferscheine]]</f>
        <v>0.23519999999999999</v>
      </c>
    </row>
    <row r="2431" spans="1:14" x14ac:dyDescent="0.2">
      <c r="A2431" s="2" t="s">
        <v>37</v>
      </c>
      <c r="B2431" s="2" t="s">
        <v>44</v>
      </c>
      <c r="C2431" s="2" t="s">
        <v>25</v>
      </c>
      <c r="D2431" s="2" t="s">
        <v>25</v>
      </c>
      <c r="E2431" s="2" t="s">
        <v>26</v>
      </c>
      <c r="F2431" s="2" t="s">
        <v>61</v>
      </c>
      <c r="G2431" s="1">
        <v>0</v>
      </c>
      <c r="H2431" s="1">
        <v>11490.63</v>
      </c>
      <c r="I2431" s="4">
        <v>43</v>
      </c>
      <c r="J2431" s="2" t="s">
        <v>67</v>
      </c>
      <c r="K2431" s="1">
        <f>Tabelle111[[#This Row],[Menge kg Nges]]/1000</f>
        <v>0</v>
      </c>
      <c r="L2431" s="1">
        <f>Tabelle111[[#This Row],[Menge kg P2O5]]/1000</f>
        <v>11.490629999999999</v>
      </c>
      <c r="M2431" s="1">
        <f>Tabelle111[[#This Row],[Menge t Nges]]/Tabelle111[[#This Row],[Anzahl Lieferscheine]]</f>
        <v>0</v>
      </c>
      <c r="N2431" s="1">
        <f>Tabelle111[[#This Row],[Menge t P2O5]]/Tabelle111[[#This Row],[Anzahl Lieferscheine]]</f>
        <v>0.26722395348837208</v>
      </c>
    </row>
    <row r="2432" spans="1:14" x14ac:dyDescent="0.2">
      <c r="A2432" s="2" t="s">
        <v>37</v>
      </c>
      <c r="B2432" s="2" t="s">
        <v>49</v>
      </c>
      <c r="C2432" s="2" t="s">
        <v>6</v>
      </c>
      <c r="D2432" s="2" t="s">
        <v>7</v>
      </c>
      <c r="E2432" s="2" t="s">
        <v>8</v>
      </c>
      <c r="F2432" s="2" t="s">
        <v>61</v>
      </c>
      <c r="G2432" s="1">
        <v>380</v>
      </c>
      <c r="H2432" s="1">
        <v>105</v>
      </c>
      <c r="I2432" s="4">
        <v>1</v>
      </c>
      <c r="J2432" s="2" t="s">
        <v>67</v>
      </c>
      <c r="K2432" s="1">
        <f>Tabelle111[[#This Row],[Menge kg Nges]]/1000</f>
        <v>0.38</v>
      </c>
      <c r="L2432" s="1">
        <f>Tabelle111[[#This Row],[Menge kg P2O5]]/1000</f>
        <v>0.105</v>
      </c>
      <c r="M2432" s="1">
        <f>Tabelle111[[#This Row],[Menge t Nges]]/Tabelle111[[#This Row],[Anzahl Lieferscheine]]</f>
        <v>0.38</v>
      </c>
      <c r="N2432" s="1">
        <f>Tabelle111[[#This Row],[Menge t P2O5]]/Tabelle111[[#This Row],[Anzahl Lieferscheine]]</f>
        <v>0.105</v>
      </c>
    </row>
    <row r="2433" spans="1:14" x14ac:dyDescent="0.2">
      <c r="A2433" s="2" t="s">
        <v>37</v>
      </c>
      <c r="B2433" s="2" t="s">
        <v>49</v>
      </c>
      <c r="C2433" s="2" t="s">
        <v>6</v>
      </c>
      <c r="D2433" s="2" t="s">
        <v>7</v>
      </c>
      <c r="E2433" s="2" t="s">
        <v>11</v>
      </c>
      <c r="F2433" s="2" t="s">
        <v>61</v>
      </c>
      <c r="G2433" s="1">
        <v>510</v>
      </c>
      <c r="H2433" s="1">
        <v>195</v>
      </c>
      <c r="I2433" s="4">
        <v>1</v>
      </c>
      <c r="J2433" s="2" t="s">
        <v>67</v>
      </c>
      <c r="K2433" s="1">
        <f>Tabelle111[[#This Row],[Menge kg Nges]]/1000</f>
        <v>0.51</v>
      </c>
      <c r="L2433" s="1">
        <f>Tabelle111[[#This Row],[Menge kg P2O5]]/1000</f>
        <v>0.19500000000000001</v>
      </c>
      <c r="M2433" s="1">
        <f>Tabelle111[[#This Row],[Menge t Nges]]/Tabelle111[[#This Row],[Anzahl Lieferscheine]]</f>
        <v>0.51</v>
      </c>
      <c r="N2433" s="1">
        <f>Tabelle111[[#This Row],[Menge t P2O5]]/Tabelle111[[#This Row],[Anzahl Lieferscheine]]</f>
        <v>0.19500000000000001</v>
      </c>
    </row>
    <row r="2434" spans="1:14" x14ac:dyDescent="0.2">
      <c r="A2434" s="2" t="s">
        <v>37</v>
      </c>
      <c r="B2434" s="2" t="s">
        <v>49</v>
      </c>
      <c r="C2434" s="2" t="s">
        <v>6</v>
      </c>
      <c r="D2434" s="2" t="s">
        <v>7</v>
      </c>
      <c r="E2434" s="2" t="s">
        <v>12</v>
      </c>
      <c r="F2434" s="2" t="s">
        <v>61</v>
      </c>
      <c r="G2434" s="1">
        <v>856.30000000000007</v>
      </c>
      <c r="H2434" s="1">
        <v>374.59999999999997</v>
      </c>
      <c r="I2434" s="4">
        <v>5</v>
      </c>
      <c r="J2434" s="2" t="s">
        <v>67</v>
      </c>
      <c r="K2434" s="1">
        <f>Tabelle111[[#This Row],[Menge kg Nges]]/1000</f>
        <v>0.85630000000000006</v>
      </c>
      <c r="L2434" s="1">
        <f>Tabelle111[[#This Row],[Menge kg P2O5]]/1000</f>
        <v>0.37459999999999999</v>
      </c>
      <c r="M2434" s="1">
        <f>Tabelle111[[#This Row],[Menge t Nges]]/Tabelle111[[#This Row],[Anzahl Lieferscheine]]</f>
        <v>0.17126000000000002</v>
      </c>
      <c r="N2434" s="1">
        <f>Tabelle111[[#This Row],[Menge t P2O5]]/Tabelle111[[#This Row],[Anzahl Lieferscheine]]</f>
        <v>7.492E-2</v>
      </c>
    </row>
    <row r="2435" spans="1:14" x14ac:dyDescent="0.2">
      <c r="A2435" s="2" t="s">
        <v>37</v>
      </c>
      <c r="B2435" s="2" t="s">
        <v>49</v>
      </c>
      <c r="C2435" s="2" t="s">
        <v>6</v>
      </c>
      <c r="D2435" s="2" t="s">
        <v>7</v>
      </c>
      <c r="E2435" s="2" t="s">
        <v>14</v>
      </c>
      <c r="F2435" s="2" t="s">
        <v>61</v>
      </c>
      <c r="G2435" s="1">
        <v>5403.86</v>
      </c>
      <c r="H2435" s="1">
        <v>1853.28</v>
      </c>
      <c r="I2435" s="4">
        <v>24</v>
      </c>
      <c r="J2435" s="2" t="s">
        <v>67</v>
      </c>
      <c r="K2435" s="1">
        <f>Tabelle111[[#This Row],[Menge kg Nges]]/1000</f>
        <v>5.4038599999999999</v>
      </c>
      <c r="L2435" s="1">
        <f>Tabelle111[[#This Row],[Menge kg P2O5]]/1000</f>
        <v>1.85328</v>
      </c>
      <c r="M2435" s="1">
        <f>Tabelle111[[#This Row],[Menge t Nges]]/Tabelle111[[#This Row],[Anzahl Lieferscheine]]</f>
        <v>0.22516083333333334</v>
      </c>
      <c r="N2435" s="1">
        <f>Tabelle111[[#This Row],[Menge t P2O5]]/Tabelle111[[#This Row],[Anzahl Lieferscheine]]</f>
        <v>7.7219999999999997E-2</v>
      </c>
    </row>
    <row r="2436" spans="1:14" x14ac:dyDescent="0.2">
      <c r="A2436" s="2" t="s">
        <v>37</v>
      </c>
      <c r="B2436" s="2" t="s">
        <v>47</v>
      </c>
      <c r="C2436" s="2" t="s">
        <v>6</v>
      </c>
      <c r="D2436" s="2" t="s">
        <v>7</v>
      </c>
      <c r="E2436" s="2" t="s">
        <v>9</v>
      </c>
      <c r="F2436" s="2" t="s">
        <v>61</v>
      </c>
      <c r="G2436" s="1">
        <v>290</v>
      </c>
      <c r="H2436" s="1">
        <v>120</v>
      </c>
      <c r="I2436" s="4">
        <v>1</v>
      </c>
      <c r="J2436" s="2" t="s">
        <v>67</v>
      </c>
      <c r="K2436" s="1">
        <f>Tabelle111[[#This Row],[Menge kg Nges]]/1000</f>
        <v>0.28999999999999998</v>
      </c>
      <c r="L2436" s="1">
        <f>Tabelle111[[#This Row],[Menge kg P2O5]]/1000</f>
        <v>0.12</v>
      </c>
      <c r="M2436" s="1">
        <f>Tabelle111[[#This Row],[Menge t Nges]]/Tabelle111[[#This Row],[Anzahl Lieferscheine]]</f>
        <v>0.28999999999999998</v>
      </c>
      <c r="N2436" s="1">
        <f>Tabelle111[[#This Row],[Menge t P2O5]]/Tabelle111[[#This Row],[Anzahl Lieferscheine]]</f>
        <v>0.12</v>
      </c>
    </row>
    <row r="2437" spans="1:14" x14ac:dyDescent="0.2">
      <c r="A2437" s="2" t="s">
        <v>37</v>
      </c>
      <c r="B2437" s="2" t="s">
        <v>47</v>
      </c>
      <c r="C2437" s="2" t="s">
        <v>6</v>
      </c>
      <c r="D2437" s="2" t="s">
        <v>7</v>
      </c>
      <c r="E2437" s="2" t="s">
        <v>14</v>
      </c>
      <c r="F2437" s="2" t="s">
        <v>61</v>
      </c>
      <c r="G2437" s="1">
        <v>1037.5999999999999</v>
      </c>
      <c r="H2437" s="1">
        <v>451.2</v>
      </c>
      <c r="I2437" s="4">
        <v>4</v>
      </c>
      <c r="J2437" s="2" t="s">
        <v>67</v>
      </c>
      <c r="K2437" s="1">
        <f>Tabelle111[[#This Row],[Menge kg Nges]]/1000</f>
        <v>1.0375999999999999</v>
      </c>
      <c r="L2437" s="1">
        <f>Tabelle111[[#This Row],[Menge kg P2O5]]/1000</f>
        <v>0.45119999999999999</v>
      </c>
      <c r="M2437" s="1">
        <f>Tabelle111[[#This Row],[Menge t Nges]]/Tabelle111[[#This Row],[Anzahl Lieferscheine]]</f>
        <v>0.25939999999999996</v>
      </c>
      <c r="N2437" s="1">
        <f>Tabelle111[[#This Row],[Menge t P2O5]]/Tabelle111[[#This Row],[Anzahl Lieferscheine]]</f>
        <v>0.1128</v>
      </c>
    </row>
    <row r="2438" spans="1:14" x14ac:dyDescent="0.2">
      <c r="A2438" s="2" t="s">
        <v>37</v>
      </c>
      <c r="B2438" s="2" t="s">
        <v>47</v>
      </c>
      <c r="C2438" s="2" t="s">
        <v>25</v>
      </c>
      <c r="D2438" s="2" t="s">
        <v>25</v>
      </c>
      <c r="E2438" s="2" t="s">
        <v>26</v>
      </c>
      <c r="F2438" s="2" t="s">
        <v>61</v>
      </c>
      <c r="G2438" s="1">
        <v>0</v>
      </c>
      <c r="H2438" s="1">
        <v>204</v>
      </c>
      <c r="I2438" s="4">
        <v>1</v>
      </c>
      <c r="J2438" s="2" t="s">
        <v>67</v>
      </c>
      <c r="K2438" s="1">
        <f>Tabelle111[[#This Row],[Menge kg Nges]]/1000</f>
        <v>0</v>
      </c>
      <c r="L2438" s="1">
        <f>Tabelle111[[#This Row],[Menge kg P2O5]]/1000</f>
        <v>0.20399999999999999</v>
      </c>
      <c r="M2438" s="1">
        <f>Tabelle111[[#This Row],[Menge t Nges]]/Tabelle111[[#This Row],[Anzahl Lieferscheine]]</f>
        <v>0</v>
      </c>
      <c r="N2438" s="1">
        <f>Tabelle111[[#This Row],[Menge t P2O5]]/Tabelle111[[#This Row],[Anzahl Lieferscheine]]</f>
        <v>0.20399999999999999</v>
      </c>
    </row>
    <row r="2439" spans="1:14" x14ac:dyDescent="0.2">
      <c r="A2439" s="2" t="s">
        <v>37</v>
      </c>
      <c r="B2439" s="2" t="s">
        <v>37</v>
      </c>
      <c r="C2439" s="2" t="s">
        <v>6</v>
      </c>
      <c r="D2439" s="2" t="s">
        <v>7</v>
      </c>
      <c r="E2439" s="2" t="s">
        <v>8</v>
      </c>
      <c r="F2439" s="2" t="s">
        <v>61</v>
      </c>
      <c r="G2439" s="1">
        <v>24070.9</v>
      </c>
      <c r="H2439" s="1">
        <v>8128.3</v>
      </c>
      <c r="I2439" s="4">
        <v>37</v>
      </c>
      <c r="J2439" s="2" t="s">
        <v>67</v>
      </c>
      <c r="K2439" s="1">
        <f>Tabelle111[[#This Row],[Menge kg Nges]]/1000</f>
        <v>24.070900000000002</v>
      </c>
      <c r="L2439" s="1">
        <f>Tabelle111[[#This Row],[Menge kg P2O5]]/1000</f>
        <v>8.1282999999999994</v>
      </c>
      <c r="M2439" s="1">
        <f>Tabelle111[[#This Row],[Menge t Nges]]/Tabelle111[[#This Row],[Anzahl Lieferscheine]]</f>
        <v>0.65056486486486487</v>
      </c>
      <c r="N2439" s="1">
        <f>Tabelle111[[#This Row],[Menge t P2O5]]/Tabelle111[[#This Row],[Anzahl Lieferscheine]]</f>
        <v>0.21968378378378378</v>
      </c>
    </row>
    <row r="2440" spans="1:14" x14ac:dyDescent="0.2">
      <c r="A2440" s="2" t="s">
        <v>37</v>
      </c>
      <c r="B2440" s="2" t="s">
        <v>37</v>
      </c>
      <c r="C2440" s="2" t="s">
        <v>6</v>
      </c>
      <c r="D2440" s="2" t="s">
        <v>7</v>
      </c>
      <c r="E2440" s="2" t="s">
        <v>9</v>
      </c>
      <c r="F2440" s="2" t="s">
        <v>61</v>
      </c>
      <c r="G2440" s="1">
        <v>63298.230000000018</v>
      </c>
      <c r="H2440" s="1">
        <v>26465.16</v>
      </c>
      <c r="I2440" s="4">
        <v>246</v>
      </c>
      <c r="J2440" s="2" t="s">
        <v>67</v>
      </c>
      <c r="K2440" s="1">
        <f>Tabelle111[[#This Row],[Menge kg Nges]]/1000</f>
        <v>63.298230000000018</v>
      </c>
      <c r="L2440" s="1">
        <f>Tabelle111[[#This Row],[Menge kg P2O5]]/1000</f>
        <v>26.465160000000001</v>
      </c>
      <c r="M2440" s="1">
        <f>Tabelle111[[#This Row],[Menge t Nges]]/Tabelle111[[#This Row],[Anzahl Lieferscheine]]</f>
        <v>0.25730987804878058</v>
      </c>
      <c r="N2440" s="1">
        <f>Tabelle111[[#This Row],[Menge t P2O5]]/Tabelle111[[#This Row],[Anzahl Lieferscheine]]</f>
        <v>0.1075819512195122</v>
      </c>
    </row>
    <row r="2441" spans="1:14" x14ac:dyDescent="0.2">
      <c r="A2441" s="2" t="s">
        <v>37</v>
      </c>
      <c r="B2441" s="2" t="s">
        <v>37</v>
      </c>
      <c r="C2441" s="2" t="s">
        <v>6</v>
      </c>
      <c r="D2441" s="2" t="s">
        <v>7</v>
      </c>
      <c r="E2441" s="2" t="s">
        <v>50</v>
      </c>
      <c r="F2441" s="2" t="s">
        <v>61</v>
      </c>
      <c r="G2441" s="1">
        <v>220</v>
      </c>
      <c r="H2441" s="1">
        <v>90</v>
      </c>
      <c r="I2441" s="4">
        <v>1</v>
      </c>
      <c r="J2441" s="2" t="s">
        <v>67</v>
      </c>
      <c r="K2441" s="1">
        <f>Tabelle111[[#This Row],[Menge kg Nges]]/1000</f>
        <v>0.22</v>
      </c>
      <c r="L2441" s="1">
        <f>Tabelle111[[#This Row],[Menge kg P2O5]]/1000</f>
        <v>0.09</v>
      </c>
      <c r="M2441" s="1">
        <f>Tabelle111[[#This Row],[Menge t Nges]]/Tabelle111[[#This Row],[Anzahl Lieferscheine]]</f>
        <v>0.22</v>
      </c>
      <c r="N2441" s="1">
        <f>Tabelle111[[#This Row],[Menge t P2O5]]/Tabelle111[[#This Row],[Anzahl Lieferscheine]]</f>
        <v>0.09</v>
      </c>
    </row>
    <row r="2442" spans="1:14" x14ac:dyDescent="0.2">
      <c r="A2442" s="2" t="s">
        <v>37</v>
      </c>
      <c r="B2442" s="2" t="s">
        <v>37</v>
      </c>
      <c r="C2442" s="2" t="s">
        <v>6</v>
      </c>
      <c r="D2442" s="2" t="s">
        <v>7</v>
      </c>
      <c r="E2442" s="2" t="s">
        <v>10</v>
      </c>
      <c r="F2442" s="2" t="s">
        <v>61</v>
      </c>
      <c r="G2442" s="1">
        <v>8810.5999999999985</v>
      </c>
      <c r="H2442" s="1">
        <v>3569.2000000000003</v>
      </c>
      <c r="I2442" s="4">
        <v>22</v>
      </c>
      <c r="J2442" s="2" t="s">
        <v>67</v>
      </c>
      <c r="K2442" s="1">
        <f>Tabelle111[[#This Row],[Menge kg Nges]]/1000</f>
        <v>8.8105999999999991</v>
      </c>
      <c r="L2442" s="1">
        <f>Tabelle111[[#This Row],[Menge kg P2O5]]/1000</f>
        <v>3.5692000000000004</v>
      </c>
      <c r="M2442" s="1">
        <f>Tabelle111[[#This Row],[Menge t Nges]]/Tabelle111[[#This Row],[Anzahl Lieferscheine]]</f>
        <v>0.40048181818181816</v>
      </c>
      <c r="N2442" s="1">
        <f>Tabelle111[[#This Row],[Menge t P2O5]]/Tabelle111[[#This Row],[Anzahl Lieferscheine]]</f>
        <v>0.16223636363636365</v>
      </c>
    </row>
    <row r="2443" spans="1:14" x14ac:dyDescent="0.2">
      <c r="A2443" s="2" t="s">
        <v>37</v>
      </c>
      <c r="B2443" s="2" t="s">
        <v>37</v>
      </c>
      <c r="C2443" s="2" t="s">
        <v>6</v>
      </c>
      <c r="D2443" s="2" t="s">
        <v>7</v>
      </c>
      <c r="E2443" s="2" t="s">
        <v>11</v>
      </c>
      <c r="F2443" s="2" t="s">
        <v>61</v>
      </c>
      <c r="G2443" s="1">
        <v>43028.369999999988</v>
      </c>
      <c r="H2443" s="1">
        <v>18880.990000000002</v>
      </c>
      <c r="I2443" s="4">
        <v>218</v>
      </c>
      <c r="J2443" s="2" t="s">
        <v>67</v>
      </c>
      <c r="K2443" s="1">
        <f>Tabelle111[[#This Row],[Menge kg Nges]]/1000</f>
        <v>43.028369999999988</v>
      </c>
      <c r="L2443" s="1">
        <f>Tabelle111[[#This Row],[Menge kg P2O5]]/1000</f>
        <v>18.880990000000001</v>
      </c>
      <c r="M2443" s="1">
        <f>Tabelle111[[#This Row],[Menge t Nges]]/Tabelle111[[#This Row],[Anzahl Lieferscheine]]</f>
        <v>0.1973778440366972</v>
      </c>
      <c r="N2443" s="1">
        <f>Tabelle111[[#This Row],[Menge t P2O5]]/Tabelle111[[#This Row],[Anzahl Lieferscheine]]</f>
        <v>8.6610045871559641E-2</v>
      </c>
    </row>
    <row r="2444" spans="1:14" x14ac:dyDescent="0.2">
      <c r="A2444" s="2" t="s">
        <v>37</v>
      </c>
      <c r="B2444" s="2" t="s">
        <v>37</v>
      </c>
      <c r="C2444" s="2" t="s">
        <v>6</v>
      </c>
      <c r="D2444" s="2" t="s">
        <v>7</v>
      </c>
      <c r="E2444" s="2" t="s">
        <v>12</v>
      </c>
      <c r="F2444" s="2" t="s">
        <v>61</v>
      </c>
      <c r="G2444" s="1">
        <v>507673.85</v>
      </c>
      <c r="H2444" s="1">
        <v>193106.37000000011</v>
      </c>
      <c r="I2444" s="4">
        <v>1991</v>
      </c>
      <c r="J2444" s="2" t="s">
        <v>67</v>
      </c>
      <c r="K2444" s="1">
        <f>Tabelle111[[#This Row],[Menge kg Nges]]/1000</f>
        <v>507.67384999999996</v>
      </c>
      <c r="L2444" s="1">
        <f>Tabelle111[[#This Row],[Menge kg P2O5]]/1000</f>
        <v>193.10637000000011</v>
      </c>
      <c r="M2444" s="1">
        <f>Tabelle111[[#This Row],[Menge t Nges]]/Tabelle111[[#This Row],[Anzahl Lieferscheine]]</f>
        <v>0.25498435459568053</v>
      </c>
      <c r="N2444" s="1">
        <f>Tabelle111[[#This Row],[Menge t P2O5]]/Tabelle111[[#This Row],[Anzahl Lieferscheine]]</f>
        <v>9.6989638372677101E-2</v>
      </c>
    </row>
    <row r="2445" spans="1:14" x14ac:dyDescent="0.2">
      <c r="A2445" s="2" t="s">
        <v>37</v>
      </c>
      <c r="B2445" s="2" t="s">
        <v>37</v>
      </c>
      <c r="C2445" s="2" t="s">
        <v>6</v>
      </c>
      <c r="D2445" s="2" t="s">
        <v>7</v>
      </c>
      <c r="E2445" s="2" t="s">
        <v>13</v>
      </c>
      <c r="F2445" s="2" t="s">
        <v>61</v>
      </c>
      <c r="G2445" s="1">
        <v>98105.300000000017</v>
      </c>
      <c r="H2445" s="1">
        <v>51754.33</v>
      </c>
      <c r="I2445" s="4">
        <v>487</v>
      </c>
      <c r="J2445" s="2" t="s">
        <v>67</v>
      </c>
      <c r="K2445" s="1">
        <f>Tabelle111[[#This Row],[Menge kg Nges]]/1000</f>
        <v>98.105300000000014</v>
      </c>
      <c r="L2445" s="1">
        <f>Tabelle111[[#This Row],[Menge kg P2O5]]/1000</f>
        <v>51.754330000000003</v>
      </c>
      <c r="M2445" s="1">
        <f>Tabelle111[[#This Row],[Menge t Nges]]/Tabelle111[[#This Row],[Anzahl Lieferscheine]]</f>
        <v>0.20144825462012322</v>
      </c>
      <c r="N2445" s="1">
        <f>Tabelle111[[#This Row],[Menge t P2O5]]/Tabelle111[[#This Row],[Anzahl Lieferscheine]]</f>
        <v>0.1062717248459959</v>
      </c>
    </row>
    <row r="2446" spans="1:14" x14ac:dyDescent="0.2">
      <c r="A2446" s="2" t="s">
        <v>37</v>
      </c>
      <c r="B2446" s="2" t="s">
        <v>37</v>
      </c>
      <c r="C2446" s="2" t="s">
        <v>6</v>
      </c>
      <c r="D2446" s="2" t="s">
        <v>7</v>
      </c>
      <c r="E2446" s="2" t="s">
        <v>14</v>
      </c>
      <c r="F2446" s="2" t="s">
        <v>61</v>
      </c>
      <c r="G2446" s="1">
        <v>151720.15999999995</v>
      </c>
      <c r="H2446" s="1">
        <v>68699.670000000056</v>
      </c>
      <c r="I2446" s="4">
        <v>687</v>
      </c>
      <c r="J2446" s="2" t="s">
        <v>67</v>
      </c>
      <c r="K2446" s="1">
        <f>Tabelle111[[#This Row],[Menge kg Nges]]/1000</f>
        <v>151.72015999999994</v>
      </c>
      <c r="L2446" s="1">
        <f>Tabelle111[[#This Row],[Menge kg P2O5]]/1000</f>
        <v>68.699670000000054</v>
      </c>
      <c r="M2446" s="1">
        <f>Tabelle111[[#This Row],[Menge t Nges]]/Tabelle111[[#This Row],[Anzahl Lieferscheine]]</f>
        <v>0.22084448326055303</v>
      </c>
      <c r="N2446" s="1">
        <f>Tabelle111[[#This Row],[Menge t P2O5]]/Tabelle111[[#This Row],[Anzahl Lieferscheine]]</f>
        <v>9.9999519650655094E-2</v>
      </c>
    </row>
    <row r="2447" spans="1:14" x14ac:dyDescent="0.2">
      <c r="A2447" s="2" t="s">
        <v>37</v>
      </c>
      <c r="B2447" s="2" t="s">
        <v>37</v>
      </c>
      <c r="C2447" s="2" t="s">
        <v>6</v>
      </c>
      <c r="D2447" s="2" t="s">
        <v>15</v>
      </c>
      <c r="E2447" s="2" t="s">
        <v>8</v>
      </c>
      <c r="F2447" s="2" t="s">
        <v>61</v>
      </c>
      <c r="G2447" s="1">
        <v>127.4</v>
      </c>
      <c r="H2447" s="1">
        <v>52</v>
      </c>
      <c r="I2447" s="4">
        <v>1</v>
      </c>
      <c r="J2447" s="2" t="s">
        <v>67</v>
      </c>
      <c r="K2447" s="1">
        <f>Tabelle111[[#This Row],[Menge kg Nges]]/1000</f>
        <v>0.12740000000000001</v>
      </c>
      <c r="L2447" s="1">
        <f>Tabelle111[[#This Row],[Menge kg P2O5]]/1000</f>
        <v>5.1999999999999998E-2</v>
      </c>
      <c r="M2447" s="1">
        <f>Tabelle111[[#This Row],[Menge t Nges]]/Tabelle111[[#This Row],[Anzahl Lieferscheine]]</f>
        <v>0.12740000000000001</v>
      </c>
      <c r="N2447" s="1">
        <f>Tabelle111[[#This Row],[Menge t P2O5]]/Tabelle111[[#This Row],[Anzahl Lieferscheine]]</f>
        <v>5.1999999999999998E-2</v>
      </c>
    </row>
    <row r="2448" spans="1:14" x14ac:dyDescent="0.2">
      <c r="A2448" s="2" t="s">
        <v>37</v>
      </c>
      <c r="B2448" s="2" t="s">
        <v>37</v>
      </c>
      <c r="C2448" s="2" t="s">
        <v>6</v>
      </c>
      <c r="D2448" s="2" t="s">
        <v>15</v>
      </c>
      <c r="E2448" s="2" t="s">
        <v>16</v>
      </c>
      <c r="F2448" s="2" t="s">
        <v>61</v>
      </c>
      <c r="G2448" s="1">
        <v>1632.75</v>
      </c>
      <c r="H2448" s="1">
        <v>961.64999999999986</v>
      </c>
      <c r="I2448" s="4">
        <v>7</v>
      </c>
      <c r="J2448" s="2" t="s">
        <v>67</v>
      </c>
      <c r="K2448" s="1">
        <f>Tabelle111[[#This Row],[Menge kg Nges]]/1000</f>
        <v>1.6327499999999999</v>
      </c>
      <c r="L2448" s="1">
        <f>Tabelle111[[#This Row],[Menge kg P2O5]]/1000</f>
        <v>0.96164999999999989</v>
      </c>
      <c r="M2448" s="1">
        <f>Tabelle111[[#This Row],[Menge t Nges]]/Tabelle111[[#This Row],[Anzahl Lieferscheine]]</f>
        <v>0.23324999999999999</v>
      </c>
      <c r="N2448" s="1">
        <f>Tabelle111[[#This Row],[Menge t P2O5]]/Tabelle111[[#This Row],[Anzahl Lieferscheine]]</f>
        <v>0.13737857142857141</v>
      </c>
    </row>
    <row r="2449" spans="1:14" x14ac:dyDescent="0.2">
      <c r="A2449" s="2" t="s">
        <v>37</v>
      </c>
      <c r="B2449" s="2" t="s">
        <v>37</v>
      </c>
      <c r="C2449" s="2" t="s">
        <v>6</v>
      </c>
      <c r="D2449" s="2" t="s">
        <v>15</v>
      </c>
      <c r="E2449" s="2" t="s">
        <v>17</v>
      </c>
      <c r="F2449" s="2" t="s">
        <v>61</v>
      </c>
      <c r="G2449" s="1">
        <v>95.4</v>
      </c>
      <c r="H2449" s="1">
        <v>41.4</v>
      </c>
      <c r="I2449" s="4">
        <v>1</v>
      </c>
      <c r="J2449" s="2" t="s">
        <v>67</v>
      </c>
      <c r="K2449" s="1">
        <f>Tabelle111[[#This Row],[Menge kg Nges]]/1000</f>
        <v>9.5400000000000013E-2</v>
      </c>
      <c r="L2449" s="1">
        <f>Tabelle111[[#This Row],[Menge kg P2O5]]/1000</f>
        <v>4.1399999999999999E-2</v>
      </c>
      <c r="M2449" s="1">
        <f>Tabelle111[[#This Row],[Menge t Nges]]/Tabelle111[[#This Row],[Anzahl Lieferscheine]]</f>
        <v>9.5400000000000013E-2</v>
      </c>
      <c r="N2449" s="1">
        <f>Tabelle111[[#This Row],[Menge t P2O5]]/Tabelle111[[#This Row],[Anzahl Lieferscheine]]</f>
        <v>4.1399999999999999E-2</v>
      </c>
    </row>
    <row r="2450" spans="1:14" x14ac:dyDescent="0.2">
      <c r="A2450" s="2" t="s">
        <v>37</v>
      </c>
      <c r="B2450" s="2" t="s">
        <v>37</v>
      </c>
      <c r="C2450" s="2" t="s">
        <v>6</v>
      </c>
      <c r="D2450" s="2" t="s">
        <v>15</v>
      </c>
      <c r="E2450" s="2" t="s">
        <v>18</v>
      </c>
      <c r="F2450" s="2" t="s">
        <v>61</v>
      </c>
      <c r="G2450" s="1">
        <v>6685.1100000000006</v>
      </c>
      <c r="H2450" s="1">
        <v>5061.6000000000004</v>
      </c>
      <c r="I2450" s="4">
        <v>19</v>
      </c>
      <c r="J2450" s="2" t="s">
        <v>67</v>
      </c>
      <c r="K2450" s="1">
        <f>Tabelle111[[#This Row],[Menge kg Nges]]/1000</f>
        <v>6.6851100000000008</v>
      </c>
      <c r="L2450" s="1">
        <f>Tabelle111[[#This Row],[Menge kg P2O5]]/1000</f>
        <v>5.0616000000000003</v>
      </c>
      <c r="M2450" s="1">
        <f>Tabelle111[[#This Row],[Menge t Nges]]/Tabelle111[[#This Row],[Anzahl Lieferscheine]]</f>
        <v>0.35184789473684214</v>
      </c>
      <c r="N2450" s="1">
        <f>Tabelle111[[#This Row],[Menge t P2O5]]/Tabelle111[[#This Row],[Anzahl Lieferscheine]]</f>
        <v>0.26640000000000003</v>
      </c>
    </row>
    <row r="2451" spans="1:14" x14ac:dyDescent="0.2">
      <c r="A2451" s="2" t="s">
        <v>37</v>
      </c>
      <c r="B2451" s="2" t="s">
        <v>37</v>
      </c>
      <c r="C2451" s="2" t="s">
        <v>6</v>
      </c>
      <c r="D2451" s="2" t="s">
        <v>15</v>
      </c>
      <c r="E2451" s="2" t="s">
        <v>19</v>
      </c>
      <c r="F2451" s="2" t="s">
        <v>61</v>
      </c>
      <c r="G2451" s="1">
        <v>625.5</v>
      </c>
      <c r="H2451" s="1">
        <v>674</v>
      </c>
      <c r="I2451" s="4">
        <v>5</v>
      </c>
      <c r="J2451" s="2" t="s">
        <v>67</v>
      </c>
      <c r="K2451" s="1">
        <f>Tabelle111[[#This Row],[Menge kg Nges]]/1000</f>
        <v>0.62549999999999994</v>
      </c>
      <c r="L2451" s="1">
        <f>Tabelle111[[#This Row],[Menge kg P2O5]]/1000</f>
        <v>0.67400000000000004</v>
      </c>
      <c r="M2451" s="1">
        <f>Tabelle111[[#This Row],[Menge t Nges]]/Tabelle111[[#This Row],[Anzahl Lieferscheine]]</f>
        <v>0.12509999999999999</v>
      </c>
      <c r="N2451" s="1">
        <f>Tabelle111[[#This Row],[Menge t P2O5]]/Tabelle111[[#This Row],[Anzahl Lieferscheine]]</f>
        <v>0.1348</v>
      </c>
    </row>
    <row r="2452" spans="1:14" x14ac:dyDescent="0.2">
      <c r="A2452" s="2" t="s">
        <v>37</v>
      </c>
      <c r="B2452" s="2" t="s">
        <v>37</v>
      </c>
      <c r="C2452" s="2" t="s">
        <v>6</v>
      </c>
      <c r="D2452" s="2" t="s">
        <v>15</v>
      </c>
      <c r="E2452" s="2" t="s">
        <v>20</v>
      </c>
      <c r="F2452" s="2" t="s">
        <v>61</v>
      </c>
      <c r="G2452" s="1">
        <v>10057.450000000004</v>
      </c>
      <c r="H2452" s="1">
        <v>6283.2099999999991</v>
      </c>
      <c r="I2452" s="4">
        <v>173</v>
      </c>
      <c r="J2452" s="2" t="s">
        <v>67</v>
      </c>
      <c r="K2452" s="1">
        <f>Tabelle111[[#This Row],[Menge kg Nges]]/1000</f>
        <v>10.057450000000005</v>
      </c>
      <c r="L2452" s="1">
        <f>Tabelle111[[#This Row],[Menge kg P2O5]]/1000</f>
        <v>6.2832099999999995</v>
      </c>
      <c r="M2452" s="1">
        <f>Tabelle111[[#This Row],[Menge t Nges]]/Tabelle111[[#This Row],[Anzahl Lieferscheine]]</f>
        <v>5.8135549132948001E-2</v>
      </c>
      <c r="N2452" s="1">
        <f>Tabelle111[[#This Row],[Menge t P2O5]]/Tabelle111[[#This Row],[Anzahl Lieferscheine]]</f>
        <v>3.6319132947976875E-2</v>
      </c>
    </row>
    <row r="2453" spans="1:14" x14ac:dyDescent="0.2">
      <c r="A2453" s="2" t="s">
        <v>37</v>
      </c>
      <c r="B2453" s="2" t="s">
        <v>37</v>
      </c>
      <c r="C2453" s="2" t="s">
        <v>6</v>
      </c>
      <c r="D2453" s="2" t="s">
        <v>15</v>
      </c>
      <c r="E2453" s="2" t="s">
        <v>21</v>
      </c>
      <c r="F2453" s="2" t="s">
        <v>61</v>
      </c>
      <c r="G2453" s="1">
        <v>10741.21</v>
      </c>
      <c r="H2453" s="1">
        <v>6126.38</v>
      </c>
      <c r="I2453" s="4">
        <v>47</v>
      </c>
      <c r="J2453" s="2" t="s">
        <v>67</v>
      </c>
      <c r="K2453" s="1">
        <f>Tabelle111[[#This Row],[Menge kg Nges]]/1000</f>
        <v>10.741209999999999</v>
      </c>
      <c r="L2453" s="1">
        <f>Tabelle111[[#This Row],[Menge kg P2O5]]/1000</f>
        <v>6.1263800000000002</v>
      </c>
      <c r="M2453" s="1">
        <f>Tabelle111[[#This Row],[Menge t Nges]]/Tabelle111[[#This Row],[Anzahl Lieferscheine]]</f>
        <v>0.22853638297872339</v>
      </c>
      <c r="N2453" s="1">
        <f>Tabelle111[[#This Row],[Menge t P2O5]]/Tabelle111[[#This Row],[Anzahl Lieferscheine]]</f>
        <v>0.13034851063829789</v>
      </c>
    </row>
    <row r="2454" spans="1:14" x14ac:dyDescent="0.2">
      <c r="A2454" s="2" t="s">
        <v>37</v>
      </c>
      <c r="B2454" s="2" t="s">
        <v>37</v>
      </c>
      <c r="C2454" s="2" t="s">
        <v>6</v>
      </c>
      <c r="D2454" s="2" t="s">
        <v>15</v>
      </c>
      <c r="E2454" s="2" t="s">
        <v>9</v>
      </c>
      <c r="F2454" s="2" t="s">
        <v>61</v>
      </c>
      <c r="G2454" s="1">
        <v>3670.86</v>
      </c>
      <c r="H2454" s="1">
        <v>2026.3</v>
      </c>
      <c r="I2454" s="4">
        <v>18</v>
      </c>
      <c r="J2454" s="2" t="s">
        <v>67</v>
      </c>
      <c r="K2454" s="1">
        <f>Tabelle111[[#This Row],[Menge kg Nges]]/1000</f>
        <v>3.6708600000000002</v>
      </c>
      <c r="L2454" s="1">
        <f>Tabelle111[[#This Row],[Menge kg P2O5]]/1000</f>
        <v>2.0263</v>
      </c>
      <c r="M2454" s="1">
        <f>Tabelle111[[#This Row],[Menge t Nges]]/Tabelle111[[#This Row],[Anzahl Lieferscheine]]</f>
        <v>0.20393666666666668</v>
      </c>
      <c r="N2454" s="1">
        <f>Tabelle111[[#This Row],[Menge t P2O5]]/Tabelle111[[#This Row],[Anzahl Lieferscheine]]</f>
        <v>0.11257222222222223</v>
      </c>
    </row>
    <row r="2455" spans="1:14" x14ac:dyDescent="0.2">
      <c r="A2455" s="2" t="s">
        <v>37</v>
      </c>
      <c r="B2455" s="2" t="s">
        <v>37</v>
      </c>
      <c r="C2455" s="2" t="s">
        <v>6</v>
      </c>
      <c r="D2455" s="2" t="s">
        <v>15</v>
      </c>
      <c r="E2455" s="2" t="s">
        <v>10</v>
      </c>
      <c r="F2455" s="2" t="s">
        <v>61</v>
      </c>
      <c r="G2455" s="1">
        <v>254.12</v>
      </c>
      <c r="H2455" s="1">
        <v>108.53999999999999</v>
      </c>
      <c r="I2455" s="4">
        <v>4</v>
      </c>
      <c r="J2455" s="2" t="s">
        <v>67</v>
      </c>
      <c r="K2455" s="1">
        <f>Tabelle111[[#This Row],[Menge kg Nges]]/1000</f>
        <v>0.25412000000000001</v>
      </c>
      <c r="L2455" s="1">
        <f>Tabelle111[[#This Row],[Menge kg P2O5]]/1000</f>
        <v>0.10854</v>
      </c>
      <c r="M2455" s="1">
        <f>Tabelle111[[#This Row],[Menge t Nges]]/Tabelle111[[#This Row],[Anzahl Lieferscheine]]</f>
        <v>6.3530000000000003E-2</v>
      </c>
      <c r="N2455" s="1">
        <f>Tabelle111[[#This Row],[Menge t P2O5]]/Tabelle111[[#This Row],[Anzahl Lieferscheine]]</f>
        <v>2.7134999999999999E-2</v>
      </c>
    </row>
    <row r="2456" spans="1:14" x14ac:dyDescent="0.2">
      <c r="A2456" s="2" t="s">
        <v>37</v>
      </c>
      <c r="B2456" s="2" t="s">
        <v>37</v>
      </c>
      <c r="C2456" s="2" t="s">
        <v>6</v>
      </c>
      <c r="D2456" s="2" t="s">
        <v>15</v>
      </c>
      <c r="E2456" s="2" t="s">
        <v>23</v>
      </c>
      <c r="F2456" s="2" t="s">
        <v>61</v>
      </c>
      <c r="G2456" s="1">
        <v>226.79999999999998</v>
      </c>
      <c r="H2456" s="1">
        <v>93.54</v>
      </c>
      <c r="I2456" s="4">
        <v>6</v>
      </c>
      <c r="J2456" s="2" t="s">
        <v>67</v>
      </c>
      <c r="K2456" s="1">
        <f>Tabelle111[[#This Row],[Menge kg Nges]]/1000</f>
        <v>0.22679999999999997</v>
      </c>
      <c r="L2456" s="1">
        <f>Tabelle111[[#This Row],[Menge kg P2O5]]/1000</f>
        <v>9.3540000000000012E-2</v>
      </c>
      <c r="M2456" s="1">
        <f>Tabelle111[[#This Row],[Menge t Nges]]/Tabelle111[[#This Row],[Anzahl Lieferscheine]]</f>
        <v>3.7799999999999993E-2</v>
      </c>
      <c r="N2456" s="1">
        <f>Tabelle111[[#This Row],[Menge t P2O5]]/Tabelle111[[#This Row],[Anzahl Lieferscheine]]</f>
        <v>1.5590000000000001E-2</v>
      </c>
    </row>
    <row r="2457" spans="1:14" x14ac:dyDescent="0.2">
      <c r="A2457" s="2" t="s">
        <v>37</v>
      </c>
      <c r="B2457" s="2" t="s">
        <v>37</v>
      </c>
      <c r="C2457" s="2" t="s">
        <v>25</v>
      </c>
      <c r="D2457" s="2" t="s">
        <v>25</v>
      </c>
      <c r="E2457" s="2" t="s">
        <v>26</v>
      </c>
      <c r="F2457" s="2" t="s">
        <v>61</v>
      </c>
      <c r="G2457" s="1">
        <v>75796.059999999983</v>
      </c>
      <c r="H2457" s="1">
        <v>40855.680000000037</v>
      </c>
      <c r="I2457" s="4">
        <v>317</v>
      </c>
      <c r="J2457" s="2" t="s">
        <v>67</v>
      </c>
      <c r="K2457" s="1">
        <f>Tabelle111[[#This Row],[Menge kg Nges]]/1000</f>
        <v>75.796059999999983</v>
      </c>
      <c r="L2457" s="1">
        <f>Tabelle111[[#This Row],[Menge kg P2O5]]/1000</f>
        <v>40.855680000000035</v>
      </c>
      <c r="M2457" s="1">
        <f>Tabelle111[[#This Row],[Menge t Nges]]/Tabelle111[[#This Row],[Anzahl Lieferscheine]]</f>
        <v>0.23910429022082014</v>
      </c>
      <c r="N2457" s="1">
        <f>Tabelle111[[#This Row],[Menge t P2O5]]/Tabelle111[[#This Row],[Anzahl Lieferscheine]]</f>
        <v>0.12888227129337551</v>
      </c>
    </row>
    <row r="2458" spans="1:14" x14ac:dyDescent="0.2">
      <c r="A2458" s="2" t="s">
        <v>37</v>
      </c>
      <c r="B2458" s="2" t="s">
        <v>38</v>
      </c>
      <c r="C2458" s="2" t="s">
        <v>6</v>
      </c>
      <c r="D2458" s="2" t="s">
        <v>7</v>
      </c>
      <c r="E2458" s="2" t="s">
        <v>9</v>
      </c>
      <c r="F2458" s="2" t="s">
        <v>61</v>
      </c>
      <c r="G2458" s="1">
        <v>725</v>
      </c>
      <c r="H2458" s="1">
        <v>300</v>
      </c>
      <c r="I2458" s="4">
        <v>1</v>
      </c>
      <c r="J2458" s="2" t="s">
        <v>67</v>
      </c>
      <c r="K2458" s="1">
        <f>Tabelle111[[#This Row],[Menge kg Nges]]/1000</f>
        <v>0.72499999999999998</v>
      </c>
      <c r="L2458" s="1">
        <f>Tabelle111[[#This Row],[Menge kg P2O5]]/1000</f>
        <v>0.3</v>
      </c>
      <c r="M2458" s="1">
        <f>Tabelle111[[#This Row],[Menge t Nges]]/Tabelle111[[#This Row],[Anzahl Lieferscheine]]</f>
        <v>0.72499999999999998</v>
      </c>
      <c r="N2458" s="1">
        <f>Tabelle111[[#This Row],[Menge t P2O5]]/Tabelle111[[#This Row],[Anzahl Lieferscheine]]</f>
        <v>0.3</v>
      </c>
    </row>
    <row r="2459" spans="1:14" x14ac:dyDescent="0.2">
      <c r="A2459" s="2" t="s">
        <v>37</v>
      </c>
      <c r="B2459" s="2" t="s">
        <v>38</v>
      </c>
      <c r="C2459" s="2" t="s">
        <v>6</v>
      </c>
      <c r="D2459" s="2" t="s">
        <v>15</v>
      </c>
      <c r="E2459" s="2" t="s">
        <v>20</v>
      </c>
      <c r="F2459" s="2" t="s">
        <v>61</v>
      </c>
      <c r="G2459" s="1">
        <v>102</v>
      </c>
      <c r="H2459" s="1">
        <v>75</v>
      </c>
      <c r="I2459" s="4">
        <v>1</v>
      </c>
      <c r="J2459" s="2" t="s">
        <v>67</v>
      </c>
      <c r="K2459" s="1">
        <f>Tabelle111[[#This Row],[Menge kg Nges]]/1000</f>
        <v>0.10199999999999999</v>
      </c>
      <c r="L2459" s="1">
        <f>Tabelle111[[#This Row],[Menge kg P2O5]]/1000</f>
        <v>7.4999999999999997E-2</v>
      </c>
      <c r="M2459" s="1">
        <f>Tabelle111[[#This Row],[Menge t Nges]]/Tabelle111[[#This Row],[Anzahl Lieferscheine]]</f>
        <v>0.10199999999999999</v>
      </c>
      <c r="N2459" s="1">
        <f>Tabelle111[[#This Row],[Menge t P2O5]]/Tabelle111[[#This Row],[Anzahl Lieferscheine]]</f>
        <v>7.4999999999999997E-2</v>
      </c>
    </row>
    <row r="2460" spans="1:14" x14ac:dyDescent="0.2">
      <c r="A2460" s="2" t="s">
        <v>37</v>
      </c>
      <c r="B2460" s="2" t="s">
        <v>38</v>
      </c>
      <c r="C2460" s="2" t="s">
        <v>6</v>
      </c>
      <c r="D2460" s="2" t="s">
        <v>15</v>
      </c>
      <c r="E2460" s="2" t="s">
        <v>21</v>
      </c>
      <c r="F2460" s="2" t="s">
        <v>61</v>
      </c>
      <c r="G2460" s="1">
        <v>979.68</v>
      </c>
      <c r="H2460" s="1">
        <v>549.12</v>
      </c>
      <c r="I2460" s="4">
        <v>4</v>
      </c>
      <c r="J2460" s="2" t="s">
        <v>67</v>
      </c>
      <c r="K2460" s="1">
        <f>Tabelle111[[#This Row],[Menge kg Nges]]/1000</f>
        <v>0.97968</v>
      </c>
      <c r="L2460" s="1">
        <f>Tabelle111[[#This Row],[Menge kg P2O5]]/1000</f>
        <v>0.54912000000000005</v>
      </c>
      <c r="M2460" s="1">
        <f>Tabelle111[[#This Row],[Menge t Nges]]/Tabelle111[[#This Row],[Anzahl Lieferscheine]]</f>
        <v>0.24492</v>
      </c>
      <c r="N2460" s="1">
        <f>Tabelle111[[#This Row],[Menge t P2O5]]/Tabelle111[[#This Row],[Anzahl Lieferscheine]]</f>
        <v>0.13728000000000001</v>
      </c>
    </row>
    <row r="2461" spans="1:14" x14ac:dyDescent="0.2">
      <c r="A2461" s="2" t="s">
        <v>37</v>
      </c>
      <c r="B2461" s="2" t="s">
        <v>38</v>
      </c>
      <c r="C2461" s="2" t="s">
        <v>6</v>
      </c>
      <c r="D2461" s="2" t="s">
        <v>15</v>
      </c>
      <c r="E2461" s="2" t="s">
        <v>24</v>
      </c>
      <c r="F2461" s="2" t="s">
        <v>61</v>
      </c>
      <c r="G2461" s="1">
        <v>763.6</v>
      </c>
      <c r="H2461" s="1">
        <v>469.2</v>
      </c>
      <c r="I2461" s="4">
        <v>1</v>
      </c>
      <c r="J2461" s="2" t="s">
        <v>67</v>
      </c>
      <c r="K2461" s="1">
        <f>Tabelle111[[#This Row],[Menge kg Nges]]/1000</f>
        <v>0.76360000000000006</v>
      </c>
      <c r="L2461" s="1">
        <f>Tabelle111[[#This Row],[Menge kg P2O5]]/1000</f>
        <v>0.46920000000000001</v>
      </c>
      <c r="M2461" s="1">
        <f>Tabelle111[[#This Row],[Menge t Nges]]/Tabelle111[[#This Row],[Anzahl Lieferscheine]]</f>
        <v>0.76360000000000006</v>
      </c>
      <c r="N2461" s="1">
        <f>Tabelle111[[#This Row],[Menge t P2O5]]/Tabelle111[[#This Row],[Anzahl Lieferscheine]]</f>
        <v>0.46920000000000001</v>
      </c>
    </row>
    <row r="2462" spans="1:14" x14ac:dyDescent="0.2">
      <c r="A2462" s="2" t="s">
        <v>37</v>
      </c>
      <c r="B2462" s="2" t="s">
        <v>38</v>
      </c>
      <c r="C2462" s="2" t="s">
        <v>25</v>
      </c>
      <c r="D2462" s="2" t="s">
        <v>25</v>
      </c>
      <c r="E2462" s="2" t="s">
        <v>26</v>
      </c>
      <c r="F2462" s="2" t="s">
        <v>61</v>
      </c>
      <c r="G2462" s="1">
        <v>0</v>
      </c>
      <c r="H2462" s="1">
        <v>2794.8599999999997</v>
      </c>
      <c r="I2462" s="4">
        <v>46</v>
      </c>
      <c r="J2462" s="2" t="s">
        <v>67</v>
      </c>
      <c r="K2462" s="1">
        <f>Tabelle111[[#This Row],[Menge kg Nges]]/1000</f>
        <v>0</v>
      </c>
      <c r="L2462" s="1">
        <f>Tabelle111[[#This Row],[Menge kg P2O5]]/1000</f>
        <v>2.7948599999999995</v>
      </c>
      <c r="M2462" s="1">
        <f>Tabelle111[[#This Row],[Menge t Nges]]/Tabelle111[[#This Row],[Anzahl Lieferscheine]]</f>
        <v>0</v>
      </c>
      <c r="N2462" s="1">
        <f>Tabelle111[[#This Row],[Menge t P2O5]]/Tabelle111[[#This Row],[Anzahl Lieferscheine]]</f>
        <v>6.0757826086956512E-2</v>
      </c>
    </row>
    <row r="2463" spans="1:14" x14ac:dyDescent="0.2">
      <c r="A2463" s="2" t="s">
        <v>37</v>
      </c>
      <c r="B2463" s="2" t="s">
        <v>39</v>
      </c>
      <c r="C2463" s="2" t="s">
        <v>6</v>
      </c>
      <c r="D2463" s="2" t="s">
        <v>7</v>
      </c>
      <c r="E2463" s="2" t="s">
        <v>8</v>
      </c>
      <c r="F2463" s="2" t="s">
        <v>61</v>
      </c>
      <c r="G2463" s="1">
        <v>1817.28</v>
      </c>
      <c r="H2463" s="1">
        <v>617.14</v>
      </c>
      <c r="I2463" s="4">
        <v>5</v>
      </c>
      <c r="J2463" s="2" t="s">
        <v>67</v>
      </c>
      <c r="K2463" s="1">
        <f>Tabelle111[[#This Row],[Menge kg Nges]]/1000</f>
        <v>1.81728</v>
      </c>
      <c r="L2463" s="1">
        <f>Tabelle111[[#This Row],[Menge kg P2O5]]/1000</f>
        <v>0.61714000000000002</v>
      </c>
      <c r="M2463" s="1">
        <f>Tabelle111[[#This Row],[Menge t Nges]]/Tabelle111[[#This Row],[Anzahl Lieferscheine]]</f>
        <v>0.363456</v>
      </c>
      <c r="N2463" s="1">
        <f>Tabelle111[[#This Row],[Menge t P2O5]]/Tabelle111[[#This Row],[Anzahl Lieferscheine]]</f>
        <v>0.12342800000000001</v>
      </c>
    </row>
    <row r="2464" spans="1:14" x14ac:dyDescent="0.2">
      <c r="A2464" s="2" t="s">
        <v>37</v>
      </c>
      <c r="B2464" s="2" t="s">
        <v>39</v>
      </c>
      <c r="C2464" s="2" t="s">
        <v>6</v>
      </c>
      <c r="D2464" s="2" t="s">
        <v>7</v>
      </c>
      <c r="E2464" s="2" t="s">
        <v>9</v>
      </c>
      <c r="F2464" s="2" t="s">
        <v>61</v>
      </c>
      <c r="G2464" s="1">
        <v>3048.9</v>
      </c>
      <c r="H2464" s="1">
        <v>1261</v>
      </c>
      <c r="I2464" s="4">
        <v>17</v>
      </c>
      <c r="J2464" s="2" t="s">
        <v>67</v>
      </c>
      <c r="K2464" s="1">
        <f>Tabelle111[[#This Row],[Menge kg Nges]]/1000</f>
        <v>3.0489000000000002</v>
      </c>
      <c r="L2464" s="1">
        <f>Tabelle111[[#This Row],[Menge kg P2O5]]/1000</f>
        <v>1.2609999999999999</v>
      </c>
      <c r="M2464" s="1">
        <f>Tabelle111[[#This Row],[Menge t Nges]]/Tabelle111[[#This Row],[Anzahl Lieferscheine]]</f>
        <v>0.17934705882352941</v>
      </c>
      <c r="N2464" s="1">
        <f>Tabelle111[[#This Row],[Menge t P2O5]]/Tabelle111[[#This Row],[Anzahl Lieferscheine]]</f>
        <v>7.4176470588235288E-2</v>
      </c>
    </row>
    <row r="2465" spans="1:14" x14ac:dyDescent="0.2">
      <c r="A2465" s="2" t="s">
        <v>37</v>
      </c>
      <c r="B2465" s="2" t="s">
        <v>39</v>
      </c>
      <c r="C2465" s="2" t="s">
        <v>6</v>
      </c>
      <c r="D2465" s="2" t="s">
        <v>7</v>
      </c>
      <c r="E2465" s="2" t="s">
        <v>11</v>
      </c>
      <c r="F2465" s="2" t="s">
        <v>61</v>
      </c>
      <c r="G2465" s="1">
        <v>676.8</v>
      </c>
      <c r="H2465" s="1">
        <v>273.3</v>
      </c>
      <c r="I2465" s="4">
        <v>4</v>
      </c>
      <c r="J2465" s="2" t="s">
        <v>67</v>
      </c>
      <c r="K2465" s="1">
        <f>Tabelle111[[#This Row],[Menge kg Nges]]/1000</f>
        <v>0.67679999999999996</v>
      </c>
      <c r="L2465" s="1">
        <f>Tabelle111[[#This Row],[Menge kg P2O5]]/1000</f>
        <v>0.27329999999999999</v>
      </c>
      <c r="M2465" s="1">
        <f>Tabelle111[[#This Row],[Menge t Nges]]/Tabelle111[[#This Row],[Anzahl Lieferscheine]]</f>
        <v>0.16919999999999999</v>
      </c>
      <c r="N2465" s="1">
        <f>Tabelle111[[#This Row],[Menge t P2O5]]/Tabelle111[[#This Row],[Anzahl Lieferscheine]]</f>
        <v>6.8324999999999997E-2</v>
      </c>
    </row>
    <row r="2466" spans="1:14" x14ac:dyDescent="0.2">
      <c r="A2466" s="2" t="s">
        <v>37</v>
      </c>
      <c r="B2466" s="2" t="s">
        <v>39</v>
      </c>
      <c r="C2466" s="2" t="s">
        <v>6</v>
      </c>
      <c r="D2466" s="2" t="s">
        <v>7</v>
      </c>
      <c r="E2466" s="2" t="s">
        <v>12</v>
      </c>
      <c r="F2466" s="2" t="s">
        <v>61</v>
      </c>
      <c r="G2466" s="1">
        <v>17862.489999999998</v>
      </c>
      <c r="H2466" s="1">
        <v>8512.0999999999985</v>
      </c>
      <c r="I2466" s="4">
        <v>31</v>
      </c>
      <c r="J2466" s="2" t="s">
        <v>67</v>
      </c>
      <c r="K2466" s="1">
        <f>Tabelle111[[#This Row],[Menge kg Nges]]/1000</f>
        <v>17.862489999999998</v>
      </c>
      <c r="L2466" s="1">
        <f>Tabelle111[[#This Row],[Menge kg P2O5]]/1000</f>
        <v>8.5120999999999984</v>
      </c>
      <c r="M2466" s="1">
        <f>Tabelle111[[#This Row],[Menge t Nges]]/Tabelle111[[#This Row],[Anzahl Lieferscheine]]</f>
        <v>0.57620935483870961</v>
      </c>
      <c r="N2466" s="1">
        <f>Tabelle111[[#This Row],[Menge t P2O5]]/Tabelle111[[#This Row],[Anzahl Lieferscheine]]</f>
        <v>0.27458387096774189</v>
      </c>
    </row>
    <row r="2467" spans="1:14" x14ac:dyDescent="0.2">
      <c r="A2467" s="2" t="s">
        <v>37</v>
      </c>
      <c r="B2467" s="2" t="s">
        <v>39</v>
      </c>
      <c r="C2467" s="2" t="s">
        <v>6</v>
      </c>
      <c r="D2467" s="2" t="s">
        <v>7</v>
      </c>
      <c r="E2467" s="2" t="s">
        <v>13</v>
      </c>
      <c r="F2467" s="2" t="s">
        <v>61</v>
      </c>
      <c r="G2467" s="1">
        <v>4210.8</v>
      </c>
      <c r="H2467" s="1">
        <v>2934.8</v>
      </c>
      <c r="I2467" s="4">
        <v>32</v>
      </c>
      <c r="J2467" s="2" t="s">
        <v>67</v>
      </c>
      <c r="K2467" s="1">
        <f>Tabelle111[[#This Row],[Menge kg Nges]]/1000</f>
        <v>4.2107999999999999</v>
      </c>
      <c r="L2467" s="1">
        <f>Tabelle111[[#This Row],[Menge kg P2O5]]/1000</f>
        <v>2.9348000000000001</v>
      </c>
      <c r="M2467" s="1">
        <f>Tabelle111[[#This Row],[Menge t Nges]]/Tabelle111[[#This Row],[Anzahl Lieferscheine]]</f>
        <v>0.1315875</v>
      </c>
      <c r="N2467" s="1">
        <f>Tabelle111[[#This Row],[Menge t P2O5]]/Tabelle111[[#This Row],[Anzahl Lieferscheine]]</f>
        <v>9.1712500000000002E-2</v>
      </c>
    </row>
    <row r="2468" spans="1:14" x14ac:dyDescent="0.2">
      <c r="A2468" s="2" t="s">
        <v>37</v>
      </c>
      <c r="B2468" s="2" t="s">
        <v>39</v>
      </c>
      <c r="C2468" s="2" t="s">
        <v>6</v>
      </c>
      <c r="D2468" s="2" t="s">
        <v>7</v>
      </c>
      <c r="E2468" s="2" t="s">
        <v>14</v>
      </c>
      <c r="F2468" s="2" t="s">
        <v>61</v>
      </c>
      <c r="G2468" s="1">
        <v>1752.78</v>
      </c>
      <c r="H2468" s="1">
        <v>664.44</v>
      </c>
      <c r="I2468" s="4">
        <v>7</v>
      </c>
      <c r="J2468" s="2" t="s">
        <v>67</v>
      </c>
      <c r="K2468" s="1">
        <f>Tabelle111[[#This Row],[Menge kg Nges]]/1000</f>
        <v>1.75278</v>
      </c>
      <c r="L2468" s="1">
        <f>Tabelle111[[#This Row],[Menge kg P2O5]]/1000</f>
        <v>0.66444000000000003</v>
      </c>
      <c r="M2468" s="1">
        <f>Tabelle111[[#This Row],[Menge t Nges]]/Tabelle111[[#This Row],[Anzahl Lieferscheine]]</f>
        <v>0.25039714285714287</v>
      </c>
      <c r="N2468" s="1">
        <f>Tabelle111[[#This Row],[Menge t P2O5]]/Tabelle111[[#This Row],[Anzahl Lieferscheine]]</f>
        <v>9.4920000000000004E-2</v>
      </c>
    </row>
    <row r="2469" spans="1:14" x14ac:dyDescent="0.2">
      <c r="A2469" s="2" t="s">
        <v>37</v>
      </c>
      <c r="B2469" s="2" t="s">
        <v>39</v>
      </c>
      <c r="C2469" s="2" t="s">
        <v>6</v>
      </c>
      <c r="D2469" s="2" t="s">
        <v>15</v>
      </c>
      <c r="E2469" s="2" t="s">
        <v>8</v>
      </c>
      <c r="F2469" s="2" t="s">
        <v>61</v>
      </c>
      <c r="G2469" s="1">
        <v>1246.44</v>
      </c>
      <c r="H2469" s="1">
        <v>727.56</v>
      </c>
      <c r="I2469" s="4">
        <v>1</v>
      </c>
      <c r="J2469" s="2" t="s">
        <v>67</v>
      </c>
      <c r="K2469" s="1">
        <f>Tabelle111[[#This Row],[Menge kg Nges]]/1000</f>
        <v>1.24644</v>
      </c>
      <c r="L2469" s="1">
        <f>Tabelle111[[#This Row],[Menge kg P2O5]]/1000</f>
        <v>0.72755999999999998</v>
      </c>
      <c r="M2469" s="1">
        <f>Tabelle111[[#This Row],[Menge t Nges]]/Tabelle111[[#This Row],[Anzahl Lieferscheine]]</f>
        <v>1.24644</v>
      </c>
      <c r="N2469" s="1">
        <f>Tabelle111[[#This Row],[Menge t P2O5]]/Tabelle111[[#This Row],[Anzahl Lieferscheine]]</f>
        <v>0.72755999999999998</v>
      </c>
    </row>
    <row r="2470" spans="1:14" x14ac:dyDescent="0.2">
      <c r="A2470" s="2" t="s">
        <v>37</v>
      </c>
      <c r="B2470" s="2" t="s">
        <v>39</v>
      </c>
      <c r="C2470" s="2" t="s">
        <v>6</v>
      </c>
      <c r="D2470" s="2" t="s">
        <v>15</v>
      </c>
      <c r="E2470" s="2" t="s">
        <v>20</v>
      </c>
      <c r="F2470" s="2" t="s">
        <v>61</v>
      </c>
      <c r="G2470" s="1">
        <v>137.28</v>
      </c>
      <c r="H2470" s="1">
        <v>78</v>
      </c>
      <c r="I2470" s="4">
        <v>7</v>
      </c>
      <c r="J2470" s="2" t="s">
        <v>67</v>
      </c>
      <c r="K2470" s="1">
        <f>Tabelle111[[#This Row],[Menge kg Nges]]/1000</f>
        <v>0.13728000000000001</v>
      </c>
      <c r="L2470" s="1">
        <f>Tabelle111[[#This Row],[Menge kg P2O5]]/1000</f>
        <v>7.8E-2</v>
      </c>
      <c r="M2470" s="1">
        <f>Tabelle111[[#This Row],[Menge t Nges]]/Tabelle111[[#This Row],[Anzahl Lieferscheine]]</f>
        <v>1.9611428571428575E-2</v>
      </c>
      <c r="N2470" s="1">
        <f>Tabelle111[[#This Row],[Menge t P2O5]]/Tabelle111[[#This Row],[Anzahl Lieferscheine]]</f>
        <v>1.1142857142857144E-2</v>
      </c>
    </row>
    <row r="2471" spans="1:14" x14ac:dyDescent="0.2">
      <c r="A2471" s="2" t="s">
        <v>37</v>
      </c>
      <c r="B2471" s="2" t="s">
        <v>39</v>
      </c>
      <c r="C2471" s="2" t="s">
        <v>6</v>
      </c>
      <c r="D2471" s="2" t="s">
        <v>15</v>
      </c>
      <c r="E2471" s="2" t="s">
        <v>21</v>
      </c>
      <c r="F2471" s="2" t="s">
        <v>61</v>
      </c>
      <c r="G2471" s="1">
        <v>286</v>
      </c>
      <c r="H2471" s="1">
        <v>152</v>
      </c>
      <c r="I2471" s="4">
        <v>1</v>
      </c>
      <c r="J2471" s="2" t="s">
        <v>67</v>
      </c>
      <c r="K2471" s="1">
        <f>Tabelle111[[#This Row],[Menge kg Nges]]/1000</f>
        <v>0.28599999999999998</v>
      </c>
      <c r="L2471" s="1">
        <f>Tabelle111[[#This Row],[Menge kg P2O5]]/1000</f>
        <v>0.152</v>
      </c>
      <c r="M2471" s="1">
        <f>Tabelle111[[#This Row],[Menge t Nges]]/Tabelle111[[#This Row],[Anzahl Lieferscheine]]</f>
        <v>0.28599999999999998</v>
      </c>
      <c r="N2471" s="1">
        <f>Tabelle111[[#This Row],[Menge t P2O5]]/Tabelle111[[#This Row],[Anzahl Lieferscheine]]</f>
        <v>0.152</v>
      </c>
    </row>
    <row r="2472" spans="1:14" x14ac:dyDescent="0.2">
      <c r="A2472" s="2" t="s">
        <v>37</v>
      </c>
      <c r="B2472" s="2" t="s">
        <v>39</v>
      </c>
      <c r="C2472" s="2" t="s">
        <v>6</v>
      </c>
      <c r="D2472" s="2" t="s">
        <v>15</v>
      </c>
      <c r="E2472" s="2" t="s">
        <v>9</v>
      </c>
      <c r="F2472" s="2" t="s">
        <v>61</v>
      </c>
      <c r="G2472" s="1">
        <v>294.39999999999998</v>
      </c>
      <c r="H2472" s="1">
        <v>192</v>
      </c>
      <c r="I2472" s="4">
        <v>1</v>
      </c>
      <c r="J2472" s="2" t="s">
        <v>67</v>
      </c>
      <c r="K2472" s="1">
        <f>Tabelle111[[#This Row],[Menge kg Nges]]/1000</f>
        <v>0.2944</v>
      </c>
      <c r="L2472" s="1">
        <f>Tabelle111[[#This Row],[Menge kg P2O5]]/1000</f>
        <v>0.192</v>
      </c>
      <c r="M2472" s="1">
        <f>Tabelle111[[#This Row],[Menge t Nges]]/Tabelle111[[#This Row],[Anzahl Lieferscheine]]</f>
        <v>0.2944</v>
      </c>
      <c r="N2472" s="1">
        <f>Tabelle111[[#This Row],[Menge t P2O5]]/Tabelle111[[#This Row],[Anzahl Lieferscheine]]</f>
        <v>0.192</v>
      </c>
    </row>
    <row r="2473" spans="1:14" x14ac:dyDescent="0.2">
      <c r="A2473" s="2" t="s">
        <v>37</v>
      </c>
      <c r="B2473" s="2" t="s">
        <v>39</v>
      </c>
      <c r="C2473" s="2" t="s">
        <v>25</v>
      </c>
      <c r="D2473" s="2" t="s">
        <v>25</v>
      </c>
      <c r="E2473" s="2" t="s">
        <v>26</v>
      </c>
      <c r="F2473" s="2" t="s">
        <v>61</v>
      </c>
      <c r="G2473" s="1">
        <v>312</v>
      </c>
      <c r="H2473" s="1">
        <v>174</v>
      </c>
      <c r="I2473" s="4">
        <v>1</v>
      </c>
      <c r="J2473" s="2" t="s">
        <v>67</v>
      </c>
      <c r="K2473" s="1">
        <f>Tabelle111[[#This Row],[Menge kg Nges]]/1000</f>
        <v>0.312</v>
      </c>
      <c r="L2473" s="1">
        <f>Tabelle111[[#This Row],[Menge kg P2O5]]/1000</f>
        <v>0.17399999999999999</v>
      </c>
      <c r="M2473" s="1">
        <f>Tabelle111[[#This Row],[Menge t Nges]]/Tabelle111[[#This Row],[Anzahl Lieferscheine]]</f>
        <v>0.312</v>
      </c>
      <c r="N2473" s="1">
        <f>Tabelle111[[#This Row],[Menge t P2O5]]/Tabelle111[[#This Row],[Anzahl Lieferscheine]]</f>
        <v>0.17399999999999999</v>
      </c>
    </row>
    <row r="2474" spans="1:14" x14ac:dyDescent="0.2">
      <c r="A2474" s="2" t="s">
        <v>37</v>
      </c>
      <c r="B2474" s="2" t="s">
        <v>40</v>
      </c>
      <c r="C2474" s="2" t="s">
        <v>6</v>
      </c>
      <c r="D2474" s="2" t="s">
        <v>7</v>
      </c>
      <c r="E2474" s="2" t="s">
        <v>8</v>
      </c>
      <c r="F2474" s="2" t="s">
        <v>61</v>
      </c>
      <c r="G2474" s="1">
        <v>180.6</v>
      </c>
      <c r="H2474" s="1">
        <v>64.5</v>
      </c>
      <c r="I2474" s="4">
        <v>2</v>
      </c>
      <c r="J2474" s="2" t="s">
        <v>67</v>
      </c>
      <c r="K2474" s="1">
        <f>Tabelle111[[#This Row],[Menge kg Nges]]/1000</f>
        <v>0.18059999999999998</v>
      </c>
      <c r="L2474" s="1">
        <f>Tabelle111[[#This Row],[Menge kg P2O5]]/1000</f>
        <v>6.4500000000000002E-2</v>
      </c>
      <c r="M2474" s="1">
        <f>Tabelle111[[#This Row],[Menge t Nges]]/Tabelle111[[#This Row],[Anzahl Lieferscheine]]</f>
        <v>9.0299999999999991E-2</v>
      </c>
      <c r="N2474" s="1">
        <f>Tabelle111[[#This Row],[Menge t P2O5]]/Tabelle111[[#This Row],[Anzahl Lieferscheine]]</f>
        <v>3.2250000000000001E-2</v>
      </c>
    </row>
    <row r="2475" spans="1:14" x14ac:dyDescent="0.2">
      <c r="A2475" s="2" t="s">
        <v>37</v>
      </c>
      <c r="B2475" s="2" t="s">
        <v>40</v>
      </c>
      <c r="C2475" s="2" t="s">
        <v>6</v>
      </c>
      <c r="D2475" s="2" t="s">
        <v>7</v>
      </c>
      <c r="E2475" s="2" t="s">
        <v>9</v>
      </c>
      <c r="F2475" s="2" t="s">
        <v>61</v>
      </c>
      <c r="G2475" s="1">
        <v>8007.0499999999993</v>
      </c>
      <c r="H2475" s="1">
        <v>3341.9</v>
      </c>
      <c r="I2475" s="4">
        <v>32</v>
      </c>
      <c r="J2475" s="2" t="s">
        <v>67</v>
      </c>
      <c r="K2475" s="1">
        <f>Tabelle111[[#This Row],[Menge kg Nges]]/1000</f>
        <v>8.0070499999999996</v>
      </c>
      <c r="L2475" s="1">
        <f>Tabelle111[[#This Row],[Menge kg P2O5]]/1000</f>
        <v>3.3418999999999999</v>
      </c>
      <c r="M2475" s="1">
        <f>Tabelle111[[#This Row],[Menge t Nges]]/Tabelle111[[#This Row],[Anzahl Lieferscheine]]</f>
        <v>0.25022031249999999</v>
      </c>
      <c r="N2475" s="1">
        <f>Tabelle111[[#This Row],[Menge t P2O5]]/Tabelle111[[#This Row],[Anzahl Lieferscheine]]</f>
        <v>0.104434375</v>
      </c>
    </row>
    <row r="2476" spans="1:14" x14ac:dyDescent="0.2">
      <c r="A2476" s="2" t="s">
        <v>37</v>
      </c>
      <c r="B2476" s="2" t="s">
        <v>40</v>
      </c>
      <c r="C2476" s="2" t="s">
        <v>6</v>
      </c>
      <c r="D2476" s="2" t="s">
        <v>7</v>
      </c>
      <c r="E2476" s="2" t="s">
        <v>11</v>
      </c>
      <c r="F2476" s="2" t="s">
        <v>61</v>
      </c>
      <c r="G2476" s="1">
        <v>16002.580000000002</v>
      </c>
      <c r="H2476" s="1">
        <v>6309.7500000000027</v>
      </c>
      <c r="I2476" s="4">
        <v>56</v>
      </c>
      <c r="J2476" s="2" t="s">
        <v>67</v>
      </c>
      <c r="K2476" s="1">
        <f>Tabelle111[[#This Row],[Menge kg Nges]]/1000</f>
        <v>16.002580000000002</v>
      </c>
      <c r="L2476" s="1">
        <f>Tabelle111[[#This Row],[Menge kg P2O5]]/1000</f>
        <v>6.3097500000000029</v>
      </c>
      <c r="M2476" s="1">
        <f>Tabelle111[[#This Row],[Menge t Nges]]/Tabelle111[[#This Row],[Anzahl Lieferscheine]]</f>
        <v>0.28576035714285719</v>
      </c>
      <c r="N2476" s="1">
        <f>Tabelle111[[#This Row],[Menge t P2O5]]/Tabelle111[[#This Row],[Anzahl Lieferscheine]]</f>
        <v>0.11267410714285719</v>
      </c>
    </row>
    <row r="2477" spans="1:14" x14ac:dyDescent="0.2">
      <c r="A2477" s="2" t="s">
        <v>37</v>
      </c>
      <c r="B2477" s="2" t="s">
        <v>40</v>
      </c>
      <c r="C2477" s="2" t="s">
        <v>6</v>
      </c>
      <c r="D2477" s="2" t="s">
        <v>7</v>
      </c>
      <c r="E2477" s="2" t="s">
        <v>12</v>
      </c>
      <c r="F2477" s="2" t="s">
        <v>61</v>
      </c>
      <c r="G2477" s="1">
        <v>63792.100000000006</v>
      </c>
      <c r="H2477" s="1">
        <v>24632.600000000009</v>
      </c>
      <c r="I2477" s="4">
        <v>201</v>
      </c>
      <c r="J2477" s="2" t="s">
        <v>67</v>
      </c>
      <c r="K2477" s="1">
        <f>Tabelle111[[#This Row],[Menge kg Nges]]/1000</f>
        <v>63.792100000000005</v>
      </c>
      <c r="L2477" s="1">
        <f>Tabelle111[[#This Row],[Menge kg P2O5]]/1000</f>
        <v>24.632600000000011</v>
      </c>
      <c r="M2477" s="1">
        <f>Tabelle111[[#This Row],[Menge t Nges]]/Tabelle111[[#This Row],[Anzahl Lieferscheine]]</f>
        <v>0.31737363184079603</v>
      </c>
      <c r="N2477" s="1">
        <f>Tabelle111[[#This Row],[Menge t P2O5]]/Tabelle111[[#This Row],[Anzahl Lieferscheine]]</f>
        <v>0.12255024875621896</v>
      </c>
    </row>
    <row r="2478" spans="1:14" x14ac:dyDescent="0.2">
      <c r="A2478" s="2" t="s">
        <v>37</v>
      </c>
      <c r="B2478" s="2" t="s">
        <v>40</v>
      </c>
      <c r="C2478" s="2" t="s">
        <v>6</v>
      </c>
      <c r="D2478" s="2" t="s">
        <v>7</v>
      </c>
      <c r="E2478" s="2" t="s">
        <v>13</v>
      </c>
      <c r="F2478" s="2" t="s">
        <v>61</v>
      </c>
      <c r="G2478" s="1">
        <v>14035.880000000001</v>
      </c>
      <c r="H2478" s="1">
        <v>7835.7700000000023</v>
      </c>
      <c r="I2478" s="4">
        <v>74</v>
      </c>
      <c r="J2478" s="2" t="s">
        <v>67</v>
      </c>
      <c r="K2478" s="1">
        <f>Tabelle111[[#This Row],[Menge kg Nges]]/1000</f>
        <v>14.035880000000001</v>
      </c>
      <c r="L2478" s="1">
        <f>Tabelle111[[#This Row],[Menge kg P2O5]]/1000</f>
        <v>7.8357700000000019</v>
      </c>
      <c r="M2478" s="1">
        <f>Tabelle111[[#This Row],[Menge t Nges]]/Tabelle111[[#This Row],[Anzahl Lieferscheine]]</f>
        <v>0.18967405405405408</v>
      </c>
      <c r="N2478" s="1">
        <f>Tabelle111[[#This Row],[Menge t P2O5]]/Tabelle111[[#This Row],[Anzahl Lieferscheine]]</f>
        <v>0.10588878378378382</v>
      </c>
    </row>
    <row r="2479" spans="1:14" x14ac:dyDescent="0.2">
      <c r="A2479" s="2" t="s">
        <v>37</v>
      </c>
      <c r="B2479" s="2" t="s">
        <v>40</v>
      </c>
      <c r="C2479" s="2" t="s">
        <v>6</v>
      </c>
      <c r="D2479" s="2" t="s">
        <v>7</v>
      </c>
      <c r="E2479" s="2" t="s">
        <v>14</v>
      </c>
      <c r="F2479" s="2" t="s">
        <v>61</v>
      </c>
      <c r="G2479" s="1">
        <v>52716.809999999983</v>
      </c>
      <c r="H2479" s="1">
        <v>23520.939999999991</v>
      </c>
      <c r="I2479" s="4">
        <v>175</v>
      </c>
      <c r="J2479" s="2" t="s">
        <v>67</v>
      </c>
      <c r="K2479" s="1">
        <f>Tabelle111[[#This Row],[Menge kg Nges]]/1000</f>
        <v>52.716809999999981</v>
      </c>
      <c r="L2479" s="1">
        <f>Tabelle111[[#This Row],[Menge kg P2O5]]/1000</f>
        <v>23.520939999999992</v>
      </c>
      <c r="M2479" s="1">
        <f>Tabelle111[[#This Row],[Menge t Nges]]/Tabelle111[[#This Row],[Anzahl Lieferscheine]]</f>
        <v>0.3012389142857142</v>
      </c>
      <c r="N2479" s="1">
        <f>Tabelle111[[#This Row],[Menge t P2O5]]/Tabelle111[[#This Row],[Anzahl Lieferscheine]]</f>
        <v>0.1344053714285714</v>
      </c>
    </row>
    <row r="2480" spans="1:14" x14ac:dyDescent="0.2">
      <c r="A2480" s="2" t="s">
        <v>37</v>
      </c>
      <c r="B2480" s="2" t="s">
        <v>40</v>
      </c>
      <c r="C2480" s="2" t="s">
        <v>6</v>
      </c>
      <c r="D2480" s="2" t="s">
        <v>15</v>
      </c>
      <c r="E2480" s="2" t="s">
        <v>17</v>
      </c>
      <c r="F2480" s="2" t="s">
        <v>61</v>
      </c>
      <c r="G2480" s="1">
        <v>693.24</v>
      </c>
      <c r="H2480" s="1">
        <v>300.83999999999997</v>
      </c>
      <c r="I2480" s="4">
        <v>2</v>
      </c>
      <c r="J2480" s="2" t="s">
        <v>67</v>
      </c>
      <c r="K2480" s="1">
        <f>Tabelle111[[#This Row],[Menge kg Nges]]/1000</f>
        <v>0.69323999999999997</v>
      </c>
      <c r="L2480" s="1">
        <f>Tabelle111[[#This Row],[Menge kg P2O5]]/1000</f>
        <v>0.30084</v>
      </c>
      <c r="M2480" s="1">
        <f>Tabelle111[[#This Row],[Menge t Nges]]/Tabelle111[[#This Row],[Anzahl Lieferscheine]]</f>
        <v>0.34661999999999998</v>
      </c>
      <c r="N2480" s="1">
        <f>Tabelle111[[#This Row],[Menge t P2O5]]/Tabelle111[[#This Row],[Anzahl Lieferscheine]]</f>
        <v>0.15042</v>
      </c>
    </row>
    <row r="2481" spans="1:14" x14ac:dyDescent="0.2">
      <c r="A2481" s="2" t="s">
        <v>37</v>
      </c>
      <c r="B2481" s="2" t="s">
        <v>40</v>
      </c>
      <c r="C2481" s="2" t="s">
        <v>6</v>
      </c>
      <c r="D2481" s="2" t="s">
        <v>15</v>
      </c>
      <c r="E2481" s="2" t="s">
        <v>35</v>
      </c>
      <c r="F2481" s="2" t="s">
        <v>61</v>
      </c>
      <c r="G2481" s="1">
        <v>49.6</v>
      </c>
      <c r="H2481" s="1">
        <v>38.4</v>
      </c>
      <c r="I2481" s="4">
        <v>1</v>
      </c>
      <c r="J2481" s="2" t="s">
        <v>67</v>
      </c>
      <c r="K2481" s="1">
        <f>Tabelle111[[#This Row],[Menge kg Nges]]/1000</f>
        <v>4.9599999999999998E-2</v>
      </c>
      <c r="L2481" s="1">
        <f>Tabelle111[[#This Row],[Menge kg P2O5]]/1000</f>
        <v>3.8399999999999997E-2</v>
      </c>
      <c r="M2481" s="1">
        <f>Tabelle111[[#This Row],[Menge t Nges]]/Tabelle111[[#This Row],[Anzahl Lieferscheine]]</f>
        <v>4.9599999999999998E-2</v>
      </c>
      <c r="N2481" s="1">
        <f>Tabelle111[[#This Row],[Menge t P2O5]]/Tabelle111[[#This Row],[Anzahl Lieferscheine]]</f>
        <v>3.8399999999999997E-2</v>
      </c>
    </row>
    <row r="2482" spans="1:14" x14ac:dyDescent="0.2">
      <c r="A2482" s="2" t="s">
        <v>37</v>
      </c>
      <c r="B2482" s="2" t="s">
        <v>40</v>
      </c>
      <c r="C2482" s="2" t="s">
        <v>6</v>
      </c>
      <c r="D2482" s="2" t="s">
        <v>15</v>
      </c>
      <c r="E2482" s="2" t="s">
        <v>18</v>
      </c>
      <c r="F2482" s="2" t="s">
        <v>61</v>
      </c>
      <c r="G2482" s="1">
        <v>982.8</v>
      </c>
      <c r="H2482" s="1">
        <v>795.6</v>
      </c>
      <c r="I2482" s="4">
        <v>3</v>
      </c>
      <c r="J2482" s="2" t="s">
        <v>67</v>
      </c>
      <c r="K2482" s="1">
        <f>Tabelle111[[#This Row],[Menge kg Nges]]/1000</f>
        <v>0.98280000000000001</v>
      </c>
      <c r="L2482" s="1">
        <f>Tabelle111[[#This Row],[Menge kg P2O5]]/1000</f>
        <v>0.79559999999999997</v>
      </c>
      <c r="M2482" s="1">
        <f>Tabelle111[[#This Row],[Menge t Nges]]/Tabelle111[[#This Row],[Anzahl Lieferscheine]]</f>
        <v>0.3276</v>
      </c>
      <c r="N2482" s="1">
        <f>Tabelle111[[#This Row],[Menge t P2O5]]/Tabelle111[[#This Row],[Anzahl Lieferscheine]]</f>
        <v>0.26519999999999999</v>
      </c>
    </row>
    <row r="2483" spans="1:14" x14ac:dyDescent="0.2">
      <c r="A2483" s="2" t="s">
        <v>37</v>
      </c>
      <c r="B2483" s="2" t="s">
        <v>40</v>
      </c>
      <c r="C2483" s="2" t="s">
        <v>6</v>
      </c>
      <c r="D2483" s="2" t="s">
        <v>15</v>
      </c>
      <c r="E2483" s="2" t="s">
        <v>20</v>
      </c>
      <c r="F2483" s="2" t="s">
        <v>61</v>
      </c>
      <c r="G2483" s="1">
        <v>1962.0799999999995</v>
      </c>
      <c r="H2483" s="1">
        <v>1263</v>
      </c>
      <c r="I2483" s="4">
        <v>21</v>
      </c>
      <c r="J2483" s="2" t="s">
        <v>67</v>
      </c>
      <c r="K2483" s="1">
        <f>Tabelle111[[#This Row],[Menge kg Nges]]/1000</f>
        <v>1.9620799999999994</v>
      </c>
      <c r="L2483" s="1">
        <f>Tabelle111[[#This Row],[Menge kg P2O5]]/1000</f>
        <v>1.2629999999999999</v>
      </c>
      <c r="M2483" s="1">
        <f>Tabelle111[[#This Row],[Menge t Nges]]/Tabelle111[[#This Row],[Anzahl Lieferscheine]]</f>
        <v>9.343238095238092E-2</v>
      </c>
      <c r="N2483" s="1">
        <f>Tabelle111[[#This Row],[Menge t P2O5]]/Tabelle111[[#This Row],[Anzahl Lieferscheine]]</f>
        <v>6.0142857142857137E-2</v>
      </c>
    </row>
    <row r="2484" spans="1:14" x14ac:dyDescent="0.2">
      <c r="A2484" s="2" t="s">
        <v>37</v>
      </c>
      <c r="B2484" s="2" t="s">
        <v>40</v>
      </c>
      <c r="C2484" s="2" t="s">
        <v>6</v>
      </c>
      <c r="D2484" s="2" t="s">
        <v>15</v>
      </c>
      <c r="E2484" s="2" t="s">
        <v>21</v>
      </c>
      <c r="F2484" s="2" t="s">
        <v>61</v>
      </c>
      <c r="G2484" s="1">
        <v>4053.25</v>
      </c>
      <c r="H2484" s="1">
        <v>2463.2000000000003</v>
      </c>
      <c r="I2484" s="4">
        <v>15</v>
      </c>
      <c r="J2484" s="2" t="s">
        <v>67</v>
      </c>
      <c r="K2484" s="1">
        <f>Tabelle111[[#This Row],[Menge kg Nges]]/1000</f>
        <v>4.0532500000000002</v>
      </c>
      <c r="L2484" s="1">
        <f>Tabelle111[[#This Row],[Menge kg P2O5]]/1000</f>
        <v>2.4632000000000001</v>
      </c>
      <c r="M2484" s="1">
        <f>Tabelle111[[#This Row],[Menge t Nges]]/Tabelle111[[#This Row],[Anzahl Lieferscheine]]</f>
        <v>0.27021666666666666</v>
      </c>
      <c r="N2484" s="1">
        <f>Tabelle111[[#This Row],[Menge t P2O5]]/Tabelle111[[#This Row],[Anzahl Lieferscheine]]</f>
        <v>0.16421333333333335</v>
      </c>
    </row>
    <row r="2485" spans="1:14" x14ac:dyDescent="0.2">
      <c r="A2485" s="2" t="s">
        <v>37</v>
      </c>
      <c r="B2485" s="2" t="s">
        <v>40</v>
      </c>
      <c r="C2485" s="2" t="s">
        <v>6</v>
      </c>
      <c r="D2485" s="2" t="s">
        <v>15</v>
      </c>
      <c r="E2485" s="2" t="s">
        <v>9</v>
      </c>
      <c r="F2485" s="2" t="s">
        <v>61</v>
      </c>
      <c r="G2485" s="1">
        <v>1488.68</v>
      </c>
      <c r="H2485" s="1">
        <v>813.9</v>
      </c>
      <c r="I2485" s="4">
        <v>9</v>
      </c>
      <c r="J2485" s="2" t="s">
        <v>67</v>
      </c>
      <c r="K2485" s="1">
        <f>Tabelle111[[#This Row],[Menge kg Nges]]/1000</f>
        <v>1.48868</v>
      </c>
      <c r="L2485" s="1">
        <f>Tabelle111[[#This Row],[Menge kg P2O5]]/1000</f>
        <v>0.81389999999999996</v>
      </c>
      <c r="M2485" s="1">
        <f>Tabelle111[[#This Row],[Menge t Nges]]/Tabelle111[[#This Row],[Anzahl Lieferscheine]]</f>
        <v>0.16540888888888888</v>
      </c>
      <c r="N2485" s="1">
        <f>Tabelle111[[#This Row],[Menge t P2O5]]/Tabelle111[[#This Row],[Anzahl Lieferscheine]]</f>
        <v>9.0433333333333324E-2</v>
      </c>
    </row>
    <row r="2486" spans="1:14" x14ac:dyDescent="0.2">
      <c r="A2486" s="2" t="s">
        <v>37</v>
      </c>
      <c r="B2486" s="2" t="s">
        <v>40</v>
      </c>
      <c r="C2486" s="2" t="s">
        <v>6</v>
      </c>
      <c r="D2486" s="2" t="s">
        <v>15</v>
      </c>
      <c r="E2486" s="2" t="s">
        <v>10</v>
      </c>
      <c r="F2486" s="2" t="s">
        <v>61</v>
      </c>
      <c r="G2486" s="1">
        <v>133.65</v>
      </c>
      <c r="H2486" s="1">
        <v>57.09</v>
      </c>
      <c r="I2486" s="4">
        <v>1</v>
      </c>
      <c r="J2486" s="2" t="s">
        <v>67</v>
      </c>
      <c r="K2486" s="1">
        <f>Tabelle111[[#This Row],[Menge kg Nges]]/1000</f>
        <v>0.13365000000000002</v>
      </c>
      <c r="L2486" s="1">
        <f>Tabelle111[[#This Row],[Menge kg P2O5]]/1000</f>
        <v>5.7090000000000002E-2</v>
      </c>
      <c r="M2486" s="1">
        <f>Tabelle111[[#This Row],[Menge t Nges]]/Tabelle111[[#This Row],[Anzahl Lieferscheine]]</f>
        <v>0.13365000000000002</v>
      </c>
      <c r="N2486" s="1">
        <f>Tabelle111[[#This Row],[Menge t P2O5]]/Tabelle111[[#This Row],[Anzahl Lieferscheine]]</f>
        <v>5.7090000000000002E-2</v>
      </c>
    </row>
    <row r="2487" spans="1:14" x14ac:dyDescent="0.2">
      <c r="A2487" s="2" t="s">
        <v>37</v>
      </c>
      <c r="B2487" s="2" t="s">
        <v>40</v>
      </c>
      <c r="C2487" s="2" t="s">
        <v>6</v>
      </c>
      <c r="D2487" s="2" t="s">
        <v>15</v>
      </c>
      <c r="E2487" s="2" t="s">
        <v>23</v>
      </c>
      <c r="F2487" s="2" t="s">
        <v>61</v>
      </c>
      <c r="G2487" s="1">
        <v>120</v>
      </c>
      <c r="H2487" s="1">
        <v>49.5</v>
      </c>
      <c r="I2487" s="4">
        <v>1</v>
      </c>
      <c r="J2487" s="2" t="s">
        <v>67</v>
      </c>
      <c r="K2487" s="1">
        <f>Tabelle111[[#This Row],[Menge kg Nges]]/1000</f>
        <v>0.12</v>
      </c>
      <c r="L2487" s="1">
        <f>Tabelle111[[#This Row],[Menge kg P2O5]]/1000</f>
        <v>4.9500000000000002E-2</v>
      </c>
      <c r="M2487" s="1">
        <f>Tabelle111[[#This Row],[Menge t Nges]]/Tabelle111[[#This Row],[Anzahl Lieferscheine]]</f>
        <v>0.12</v>
      </c>
      <c r="N2487" s="1">
        <f>Tabelle111[[#This Row],[Menge t P2O5]]/Tabelle111[[#This Row],[Anzahl Lieferscheine]]</f>
        <v>4.9500000000000002E-2</v>
      </c>
    </row>
    <row r="2488" spans="1:14" x14ac:dyDescent="0.2">
      <c r="A2488" s="2" t="s">
        <v>37</v>
      </c>
      <c r="B2488" s="2" t="s">
        <v>40</v>
      </c>
      <c r="C2488" s="2" t="s">
        <v>6</v>
      </c>
      <c r="D2488" s="2" t="s">
        <v>15</v>
      </c>
      <c r="E2488" s="2" t="s">
        <v>24</v>
      </c>
      <c r="F2488" s="2" t="s">
        <v>61</v>
      </c>
      <c r="G2488" s="1">
        <v>4548.3999999999996</v>
      </c>
      <c r="H2488" s="1">
        <v>2794.8</v>
      </c>
      <c r="I2488" s="4">
        <v>3</v>
      </c>
      <c r="J2488" s="2" t="s">
        <v>67</v>
      </c>
      <c r="K2488" s="1">
        <f>Tabelle111[[#This Row],[Menge kg Nges]]/1000</f>
        <v>4.5484</v>
      </c>
      <c r="L2488" s="1">
        <f>Tabelle111[[#This Row],[Menge kg P2O5]]/1000</f>
        <v>2.7948000000000004</v>
      </c>
      <c r="M2488" s="1">
        <f>Tabelle111[[#This Row],[Menge t Nges]]/Tabelle111[[#This Row],[Anzahl Lieferscheine]]</f>
        <v>1.5161333333333333</v>
      </c>
      <c r="N2488" s="1">
        <f>Tabelle111[[#This Row],[Menge t P2O5]]/Tabelle111[[#This Row],[Anzahl Lieferscheine]]</f>
        <v>0.93160000000000009</v>
      </c>
    </row>
    <row r="2489" spans="1:14" x14ac:dyDescent="0.2">
      <c r="A2489" s="2" t="s">
        <v>37</v>
      </c>
      <c r="B2489" s="2" t="s">
        <v>28</v>
      </c>
      <c r="C2489" s="2" t="s">
        <v>6</v>
      </c>
      <c r="D2489" s="2" t="s">
        <v>7</v>
      </c>
      <c r="E2489" s="2" t="s">
        <v>12</v>
      </c>
      <c r="F2489" s="2" t="s">
        <v>61</v>
      </c>
      <c r="G2489" s="1">
        <v>1308.5999999999999</v>
      </c>
      <c r="H2489" s="1">
        <v>459.95</v>
      </c>
      <c r="I2489" s="4">
        <v>2</v>
      </c>
      <c r="J2489" s="2" t="s">
        <v>67</v>
      </c>
      <c r="K2489" s="1">
        <f>Tabelle111[[#This Row],[Menge kg Nges]]/1000</f>
        <v>1.3086</v>
      </c>
      <c r="L2489" s="1">
        <f>Tabelle111[[#This Row],[Menge kg P2O5]]/1000</f>
        <v>0.45994999999999997</v>
      </c>
      <c r="M2489" s="1">
        <f>Tabelle111[[#This Row],[Menge t Nges]]/Tabelle111[[#This Row],[Anzahl Lieferscheine]]</f>
        <v>0.65429999999999999</v>
      </c>
      <c r="N2489" s="1">
        <f>Tabelle111[[#This Row],[Menge t P2O5]]/Tabelle111[[#This Row],[Anzahl Lieferscheine]]</f>
        <v>0.22997499999999998</v>
      </c>
    </row>
    <row r="2490" spans="1:14" x14ac:dyDescent="0.2">
      <c r="A2490" s="2" t="s">
        <v>37</v>
      </c>
      <c r="B2490" s="2" t="s">
        <v>28</v>
      </c>
      <c r="C2490" s="2" t="s">
        <v>6</v>
      </c>
      <c r="D2490" s="2" t="s">
        <v>15</v>
      </c>
      <c r="E2490" s="2" t="s">
        <v>20</v>
      </c>
      <c r="F2490" s="2" t="s">
        <v>61</v>
      </c>
      <c r="G2490" s="1">
        <v>21.12</v>
      </c>
      <c r="H2490" s="1">
        <v>12</v>
      </c>
      <c r="I2490" s="4">
        <v>1</v>
      </c>
      <c r="J2490" s="2" t="s">
        <v>67</v>
      </c>
      <c r="K2490" s="1">
        <f>Tabelle111[[#This Row],[Menge kg Nges]]/1000</f>
        <v>2.112E-2</v>
      </c>
      <c r="L2490" s="1">
        <f>Tabelle111[[#This Row],[Menge kg P2O5]]/1000</f>
        <v>1.2E-2</v>
      </c>
      <c r="M2490" s="1">
        <f>Tabelle111[[#This Row],[Menge t Nges]]/Tabelle111[[#This Row],[Anzahl Lieferscheine]]</f>
        <v>2.112E-2</v>
      </c>
      <c r="N2490" s="1">
        <f>Tabelle111[[#This Row],[Menge t P2O5]]/Tabelle111[[#This Row],[Anzahl Lieferscheine]]</f>
        <v>1.2E-2</v>
      </c>
    </row>
    <row r="2491" spans="1:14" x14ac:dyDescent="0.2">
      <c r="A2491" s="2" t="s">
        <v>37</v>
      </c>
      <c r="B2491" s="2" t="s">
        <v>41</v>
      </c>
      <c r="C2491" s="2" t="s">
        <v>6</v>
      </c>
      <c r="D2491" s="2" t="s">
        <v>7</v>
      </c>
      <c r="E2491" s="2" t="s">
        <v>12</v>
      </c>
      <c r="F2491" s="2" t="s">
        <v>61</v>
      </c>
      <c r="G2491" s="1">
        <v>266.7</v>
      </c>
      <c r="H2491" s="1">
        <v>138.6</v>
      </c>
      <c r="I2491" s="4">
        <v>1</v>
      </c>
      <c r="J2491" s="2" t="s">
        <v>67</v>
      </c>
      <c r="K2491" s="1">
        <f>Tabelle111[[#This Row],[Menge kg Nges]]/1000</f>
        <v>0.26669999999999999</v>
      </c>
      <c r="L2491" s="1">
        <f>Tabelle111[[#This Row],[Menge kg P2O5]]/1000</f>
        <v>0.1386</v>
      </c>
      <c r="M2491" s="1">
        <f>Tabelle111[[#This Row],[Menge t Nges]]/Tabelle111[[#This Row],[Anzahl Lieferscheine]]</f>
        <v>0.26669999999999999</v>
      </c>
      <c r="N2491" s="1">
        <f>Tabelle111[[#This Row],[Menge t P2O5]]/Tabelle111[[#This Row],[Anzahl Lieferscheine]]</f>
        <v>0.1386</v>
      </c>
    </row>
    <row r="2492" spans="1:14" x14ac:dyDescent="0.2">
      <c r="A2492" s="2" t="s">
        <v>37</v>
      </c>
      <c r="B2492" s="2" t="s">
        <v>41</v>
      </c>
      <c r="C2492" s="2" t="s">
        <v>6</v>
      </c>
      <c r="D2492" s="2" t="s">
        <v>7</v>
      </c>
      <c r="E2492" s="2" t="s">
        <v>13</v>
      </c>
      <c r="F2492" s="2" t="s">
        <v>61</v>
      </c>
      <c r="G2492" s="1">
        <v>200</v>
      </c>
      <c r="H2492" s="1">
        <v>100</v>
      </c>
      <c r="I2492" s="4">
        <v>1</v>
      </c>
      <c r="J2492" s="2" t="s">
        <v>67</v>
      </c>
      <c r="K2492" s="1">
        <f>Tabelle111[[#This Row],[Menge kg Nges]]/1000</f>
        <v>0.2</v>
      </c>
      <c r="L2492" s="1">
        <f>Tabelle111[[#This Row],[Menge kg P2O5]]/1000</f>
        <v>0.1</v>
      </c>
      <c r="M2492" s="1">
        <f>Tabelle111[[#This Row],[Menge t Nges]]/Tabelle111[[#This Row],[Anzahl Lieferscheine]]</f>
        <v>0.2</v>
      </c>
      <c r="N2492" s="1">
        <f>Tabelle111[[#This Row],[Menge t P2O5]]/Tabelle111[[#This Row],[Anzahl Lieferscheine]]</f>
        <v>0.1</v>
      </c>
    </row>
    <row r="2493" spans="1:14" x14ac:dyDescent="0.2">
      <c r="A2493" s="2" t="s">
        <v>37</v>
      </c>
      <c r="B2493" s="2" t="s">
        <v>42</v>
      </c>
      <c r="C2493" s="2" t="s">
        <v>6</v>
      </c>
      <c r="D2493" s="2" t="s">
        <v>7</v>
      </c>
      <c r="E2493" s="2" t="s">
        <v>9</v>
      </c>
      <c r="F2493" s="2" t="s">
        <v>61</v>
      </c>
      <c r="G2493" s="1">
        <v>1510.9999999999998</v>
      </c>
      <c r="H2493" s="1">
        <v>621.00000000000011</v>
      </c>
      <c r="I2493" s="4">
        <v>9</v>
      </c>
      <c r="J2493" s="2" t="s">
        <v>67</v>
      </c>
      <c r="K2493" s="1">
        <f>Tabelle111[[#This Row],[Menge kg Nges]]/1000</f>
        <v>1.5109999999999997</v>
      </c>
      <c r="L2493" s="1">
        <f>Tabelle111[[#This Row],[Menge kg P2O5]]/1000</f>
        <v>0.62100000000000011</v>
      </c>
      <c r="M2493" s="1">
        <f>Tabelle111[[#This Row],[Menge t Nges]]/Tabelle111[[#This Row],[Anzahl Lieferscheine]]</f>
        <v>0.16788888888888887</v>
      </c>
      <c r="N2493" s="1">
        <f>Tabelle111[[#This Row],[Menge t P2O5]]/Tabelle111[[#This Row],[Anzahl Lieferscheine]]</f>
        <v>6.9000000000000006E-2</v>
      </c>
    </row>
    <row r="2494" spans="1:14" x14ac:dyDescent="0.2">
      <c r="A2494" s="2" t="s">
        <v>37</v>
      </c>
      <c r="B2494" s="2" t="s">
        <v>42</v>
      </c>
      <c r="C2494" s="2" t="s">
        <v>6</v>
      </c>
      <c r="D2494" s="2" t="s">
        <v>7</v>
      </c>
      <c r="E2494" s="2" t="s">
        <v>10</v>
      </c>
      <c r="F2494" s="2" t="s">
        <v>61</v>
      </c>
      <c r="G2494" s="1">
        <v>178.2</v>
      </c>
      <c r="H2494" s="1">
        <v>81</v>
      </c>
      <c r="I2494" s="4">
        <v>1</v>
      </c>
      <c r="J2494" s="2" t="s">
        <v>67</v>
      </c>
      <c r="K2494" s="1">
        <f>Tabelle111[[#This Row],[Menge kg Nges]]/1000</f>
        <v>0.1782</v>
      </c>
      <c r="L2494" s="1">
        <f>Tabelle111[[#This Row],[Menge kg P2O5]]/1000</f>
        <v>8.1000000000000003E-2</v>
      </c>
      <c r="M2494" s="1">
        <f>Tabelle111[[#This Row],[Menge t Nges]]/Tabelle111[[#This Row],[Anzahl Lieferscheine]]</f>
        <v>0.1782</v>
      </c>
      <c r="N2494" s="1">
        <f>Tabelle111[[#This Row],[Menge t P2O5]]/Tabelle111[[#This Row],[Anzahl Lieferscheine]]</f>
        <v>8.1000000000000003E-2</v>
      </c>
    </row>
    <row r="2495" spans="1:14" x14ac:dyDescent="0.2">
      <c r="A2495" s="2" t="s">
        <v>37</v>
      </c>
      <c r="B2495" s="2" t="s">
        <v>42</v>
      </c>
      <c r="C2495" s="2" t="s">
        <v>6</v>
      </c>
      <c r="D2495" s="2" t="s">
        <v>7</v>
      </c>
      <c r="E2495" s="2" t="s">
        <v>12</v>
      </c>
      <c r="F2495" s="2" t="s">
        <v>61</v>
      </c>
      <c r="G2495" s="1">
        <v>49930.369999999988</v>
      </c>
      <c r="H2495" s="1">
        <v>20611.820000000011</v>
      </c>
      <c r="I2495" s="4">
        <v>81</v>
      </c>
      <c r="J2495" s="2" t="s">
        <v>67</v>
      </c>
      <c r="K2495" s="1">
        <f>Tabelle111[[#This Row],[Menge kg Nges]]/1000</f>
        <v>49.930369999999989</v>
      </c>
      <c r="L2495" s="1">
        <f>Tabelle111[[#This Row],[Menge kg P2O5]]/1000</f>
        <v>20.611820000000012</v>
      </c>
      <c r="M2495" s="1">
        <f>Tabelle111[[#This Row],[Menge t Nges]]/Tabelle111[[#This Row],[Anzahl Lieferscheine]]</f>
        <v>0.61642432098765421</v>
      </c>
      <c r="N2495" s="1">
        <f>Tabelle111[[#This Row],[Menge t P2O5]]/Tabelle111[[#This Row],[Anzahl Lieferscheine]]</f>
        <v>0.25446691358024709</v>
      </c>
    </row>
    <row r="2496" spans="1:14" x14ac:dyDescent="0.2">
      <c r="A2496" s="2" t="s">
        <v>37</v>
      </c>
      <c r="B2496" s="2" t="s">
        <v>42</v>
      </c>
      <c r="C2496" s="2" t="s">
        <v>6</v>
      </c>
      <c r="D2496" s="2" t="s">
        <v>7</v>
      </c>
      <c r="E2496" s="2" t="s">
        <v>13</v>
      </c>
      <c r="F2496" s="2" t="s">
        <v>61</v>
      </c>
      <c r="G2496" s="1">
        <v>21397.05</v>
      </c>
      <c r="H2496" s="1">
        <v>11081</v>
      </c>
      <c r="I2496" s="4">
        <v>55</v>
      </c>
      <c r="J2496" s="2" t="s">
        <v>67</v>
      </c>
      <c r="K2496" s="1">
        <f>Tabelle111[[#This Row],[Menge kg Nges]]/1000</f>
        <v>21.39705</v>
      </c>
      <c r="L2496" s="1">
        <f>Tabelle111[[#This Row],[Menge kg P2O5]]/1000</f>
        <v>11.081</v>
      </c>
      <c r="M2496" s="1">
        <f>Tabelle111[[#This Row],[Menge t Nges]]/Tabelle111[[#This Row],[Anzahl Lieferscheine]]</f>
        <v>0.38903727272727273</v>
      </c>
      <c r="N2496" s="1">
        <f>Tabelle111[[#This Row],[Menge t P2O5]]/Tabelle111[[#This Row],[Anzahl Lieferscheine]]</f>
        <v>0.20147272727272728</v>
      </c>
    </row>
    <row r="2497" spans="1:14" x14ac:dyDescent="0.2">
      <c r="A2497" s="2" t="s">
        <v>37</v>
      </c>
      <c r="B2497" s="2" t="s">
        <v>42</v>
      </c>
      <c r="C2497" s="2" t="s">
        <v>6</v>
      </c>
      <c r="D2497" s="2" t="s">
        <v>7</v>
      </c>
      <c r="E2497" s="2" t="s">
        <v>14</v>
      </c>
      <c r="F2497" s="2" t="s">
        <v>61</v>
      </c>
      <c r="G2497" s="1">
        <v>13106.529999999999</v>
      </c>
      <c r="H2497" s="1">
        <v>5770.2699999999959</v>
      </c>
      <c r="I2497" s="4">
        <v>48</v>
      </c>
      <c r="J2497" s="2" t="s">
        <v>67</v>
      </c>
      <c r="K2497" s="1">
        <f>Tabelle111[[#This Row],[Menge kg Nges]]/1000</f>
        <v>13.106529999999999</v>
      </c>
      <c r="L2497" s="1">
        <f>Tabelle111[[#This Row],[Menge kg P2O5]]/1000</f>
        <v>5.7702699999999956</v>
      </c>
      <c r="M2497" s="1">
        <f>Tabelle111[[#This Row],[Menge t Nges]]/Tabelle111[[#This Row],[Anzahl Lieferscheine]]</f>
        <v>0.27305270833333334</v>
      </c>
      <c r="N2497" s="1">
        <f>Tabelle111[[#This Row],[Menge t P2O5]]/Tabelle111[[#This Row],[Anzahl Lieferscheine]]</f>
        <v>0.12021395833333325</v>
      </c>
    </row>
    <row r="2498" spans="1:14" x14ac:dyDescent="0.2">
      <c r="A2498" s="2" t="s">
        <v>37</v>
      </c>
      <c r="B2498" s="2" t="s">
        <v>42</v>
      </c>
      <c r="C2498" s="2" t="s">
        <v>6</v>
      </c>
      <c r="D2498" s="2" t="s">
        <v>15</v>
      </c>
      <c r="E2498" s="2" t="s">
        <v>16</v>
      </c>
      <c r="F2498" s="2" t="s">
        <v>61</v>
      </c>
      <c r="G2498" s="1">
        <v>291.25</v>
      </c>
      <c r="H2498" s="1">
        <v>266.25</v>
      </c>
      <c r="I2498" s="4">
        <v>1</v>
      </c>
      <c r="J2498" s="2" t="s">
        <v>67</v>
      </c>
      <c r="K2498" s="1">
        <f>Tabelle111[[#This Row],[Menge kg Nges]]/1000</f>
        <v>0.29125000000000001</v>
      </c>
      <c r="L2498" s="1">
        <f>Tabelle111[[#This Row],[Menge kg P2O5]]/1000</f>
        <v>0.26624999999999999</v>
      </c>
      <c r="M2498" s="1">
        <f>Tabelle111[[#This Row],[Menge t Nges]]/Tabelle111[[#This Row],[Anzahl Lieferscheine]]</f>
        <v>0.29125000000000001</v>
      </c>
      <c r="N2498" s="1">
        <f>Tabelle111[[#This Row],[Menge t P2O5]]/Tabelle111[[#This Row],[Anzahl Lieferscheine]]</f>
        <v>0.26624999999999999</v>
      </c>
    </row>
    <row r="2499" spans="1:14" x14ac:dyDescent="0.2">
      <c r="A2499" s="2" t="s">
        <v>37</v>
      </c>
      <c r="B2499" s="2" t="s">
        <v>42</v>
      </c>
      <c r="C2499" s="2" t="s">
        <v>6</v>
      </c>
      <c r="D2499" s="2" t="s">
        <v>15</v>
      </c>
      <c r="E2499" s="2" t="s">
        <v>18</v>
      </c>
      <c r="F2499" s="2" t="s">
        <v>61</v>
      </c>
      <c r="G2499" s="1">
        <v>1863.8</v>
      </c>
      <c r="H2499" s="1">
        <v>1410</v>
      </c>
      <c r="I2499" s="4">
        <v>5</v>
      </c>
      <c r="J2499" s="2" t="s">
        <v>67</v>
      </c>
      <c r="K2499" s="1">
        <f>Tabelle111[[#This Row],[Menge kg Nges]]/1000</f>
        <v>1.8637999999999999</v>
      </c>
      <c r="L2499" s="1">
        <f>Tabelle111[[#This Row],[Menge kg P2O5]]/1000</f>
        <v>1.41</v>
      </c>
      <c r="M2499" s="1">
        <f>Tabelle111[[#This Row],[Menge t Nges]]/Tabelle111[[#This Row],[Anzahl Lieferscheine]]</f>
        <v>0.37275999999999998</v>
      </c>
      <c r="N2499" s="1">
        <f>Tabelle111[[#This Row],[Menge t P2O5]]/Tabelle111[[#This Row],[Anzahl Lieferscheine]]</f>
        <v>0.28199999999999997</v>
      </c>
    </row>
    <row r="2500" spans="1:14" x14ac:dyDescent="0.2">
      <c r="A2500" s="2" t="s">
        <v>37</v>
      </c>
      <c r="B2500" s="2" t="s">
        <v>42</v>
      </c>
      <c r="C2500" s="2" t="s">
        <v>6</v>
      </c>
      <c r="D2500" s="2" t="s">
        <v>15</v>
      </c>
      <c r="E2500" s="2" t="s">
        <v>19</v>
      </c>
      <c r="F2500" s="2" t="s">
        <v>61</v>
      </c>
      <c r="G2500" s="1">
        <v>395.19</v>
      </c>
      <c r="H2500" s="1">
        <v>377.29</v>
      </c>
      <c r="I2500" s="4">
        <v>1</v>
      </c>
      <c r="J2500" s="2" t="s">
        <v>67</v>
      </c>
      <c r="K2500" s="1">
        <f>Tabelle111[[#This Row],[Menge kg Nges]]/1000</f>
        <v>0.39518999999999999</v>
      </c>
      <c r="L2500" s="1">
        <f>Tabelle111[[#This Row],[Menge kg P2O5]]/1000</f>
        <v>0.37729000000000001</v>
      </c>
      <c r="M2500" s="1">
        <f>Tabelle111[[#This Row],[Menge t Nges]]/Tabelle111[[#This Row],[Anzahl Lieferscheine]]</f>
        <v>0.39518999999999999</v>
      </c>
      <c r="N2500" s="1">
        <f>Tabelle111[[#This Row],[Menge t P2O5]]/Tabelle111[[#This Row],[Anzahl Lieferscheine]]</f>
        <v>0.37729000000000001</v>
      </c>
    </row>
    <row r="2501" spans="1:14" x14ac:dyDescent="0.2">
      <c r="A2501" s="2" t="s">
        <v>37</v>
      </c>
      <c r="B2501" s="2" t="s">
        <v>42</v>
      </c>
      <c r="C2501" s="2" t="s">
        <v>6</v>
      </c>
      <c r="D2501" s="2" t="s">
        <v>15</v>
      </c>
      <c r="E2501" s="2" t="s">
        <v>20</v>
      </c>
      <c r="F2501" s="2" t="s">
        <v>61</v>
      </c>
      <c r="G2501" s="1">
        <v>102</v>
      </c>
      <c r="H2501" s="1">
        <v>75</v>
      </c>
      <c r="I2501" s="4">
        <v>1</v>
      </c>
      <c r="J2501" s="2" t="s">
        <v>67</v>
      </c>
      <c r="K2501" s="1">
        <f>Tabelle111[[#This Row],[Menge kg Nges]]/1000</f>
        <v>0.10199999999999999</v>
      </c>
      <c r="L2501" s="1">
        <f>Tabelle111[[#This Row],[Menge kg P2O5]]/1000</f>
        <v>7.4999999999999997E-2</v>
      </c>
      <c r="M2501" s="1">
        <f>Tabelle111[[#This Row],[Menge t Nges]]/Tabelle111[[#This Row],[Anzahl Lieferscheine]]</f>
        <v>0.10199999999999999</v>
      </c>
      <c r="N2501" s="1">
        <f>Tabelle111[[#This Row],[Menge t P2O5]]/Tabelle111[[#This Row],[Anzahl Lieferscheine]]</f>
        <v>7.4999999999999997E-2</v>
      </c>
    </row>
    <row r="2502" spans="1:14" x14ac:dyDescent="0.2">
      <c r="A2502" s="2" t="s">
        <v>37</v>
      </c>
      <c r="B2502" s="2" t="s">
        <v>42</v>
      </c>
      <c r="C2502" s="2" t="s">
        <v>6</v>
      </c>
      <c r="D2502" s="2" t="s">
        <v>15</v>
      </c>
      <c r="E2502" s="2" t="s">
        <v>21</v>
      </c>
      <c r="F2502" s="2" t="s">
        <v>61</v>
      </c>
      <c r="G2502" s="1">
        <v>125</v>
      </c>
      <c r="H2502" s="1">
        <v>66</v>
      </c>
      <c r="I2502" s="4">
        <v>1</v>
      </c>
      <c r="J2502" s="2" t="s">
        <v>67</v>
      </c>
      <c r="K2502" s="1">
        <f>Tabelle111[[#This Row],[Menge kg Nges]]/1000</f>
        <v>0.125</v>
      </c>
      <c r="L2502" s="1">
        <f>Tabelle111[[#This Row],[Menge kg P2O5]]/1000</f>
        <v>6.6000000000000003E-2</v>
      </c>
      <c r="M2502" s="1">
        <f>Tabelle111[[#This Row],[Menge t Nges]]/Tabelle111[[#This Row],[Anzahl Lieferscheine]]</f>
        <v>0.125</v>
      </c>
      <c r="N2502" s="1">
        <f>Tabelle111[[#This Row],[Menge t P2O5]]/Tabelle111[[#This Row],[Anzahl Lieferscheine]]</f>
        <v>6.6000000000000003E-2</v>
      </c>
    </row>
    <row r="2503" spans="1:14" x14ac:dyDescent="0.2">
      <c r="A2503" s="2" t="s">
        <v>37</v>
      </c>
      <c r="B2503" s="2" t="s">
        <v>42</v>
      </c>
      <c r="C2503" s="2" t="s">
        <v>6</v>
      </c>
      <c r="D2503" s="2" t="s">
        <v>15</v>
      </c>
      <c r="E2503" s="2" t="s">
        <v>9</v>
      </c>
      <c r="F2503" s="2" t="s">
        <v>61</v>
      </c>
      <c r="G2503" s="1">
        <v>395.98</v>
      </c>
      <c r="H2503" s="1">
        <v>181.65</v>
      </c>
      <c r="I2503" s="4">
        <v>2</v>
      </c>
      <c r="J2503" s="2" t="s">
        <v>67</v>
      </c>
      <c r="K2503" s="1">
        <f>Tabelle111[[#This Row],[Menge kg Nges]]/1000</f>
        <v>0.39598</v>
      </c>
      <c r="L2503" s="1">
        <f>Tabelle111[[#This Row],[Menge kg P2O5]]/1000</f>
        <v>0.18165000000000001</v>
      </c>
      <c r="M2503" s="1">
        <f>Tabelle111[[#This Row],[Menge t Nges]]/Tabelle111[[#This Row],[Anzahl Lieferscheine]]</f>
        <v>0.19799</v>
      </c>
      <c r="N2503" s="1">
        <f>Tabelle111[[#This Row],[Menge t P2O5]]/Tabelle111[[#This Row],[Anzahl Lieferscheine]]</f>
        <v>9.0825000000000003E-2</v>
      </c>
    </row>
    <row r="2504" spans="1:14" x14ac:dyDescent="0.2">
      <c r="A2504" s="2" t="s">
        <v>37</v>
      </c>
      <c r="B2504" s="2" t="s">
        <v>42</v>
      </c>
      <c r="C2504" s="2" t="s">
        <v>6</v>
      </c>
      <c r="D2504" s="2" t="s">
        <v>15</v>
      </c>
      <c r="E2504" s="2" t="s">
        <v>24</v>
      </c>
      <c r="F2504" s="2" t="s">
        <v>61</v>
      </c>
      <c r="G2504" s="1">
        <v>1527.2</v>
      </c>
      <c r="H2504" s="1">
        <v>938.4</v>
      </c>
      <c r="I2504" s="4">
        <v>1</v>
      </c>
      <c r="J2504" s="2" t="s">
        <v>67</v>
      </c>
      <c r="K2504" s="1">
        <f>Tabelle111[[#This Row],[Menge kg Nges]]/1000</f>
        <v>1.5272000000000001</v>
      </c>
      <c r="L2504" s="1">
        <f>Tabelle111[[#This Row],[Menge kg P2O5]]/1000</f>
        <v>0.93840000000000001</v>
      </c>
      <c r="M2504" s="1">
        <f>Tabelle111[[#This Row],[Menge t Nges]]/Tabelle111[[#This Row],[Anzahl Lieferscheine]]</f>
        <v>1.5272000000000001</v>
      </c>
      <c r="N2504" s="1">
        <f>Tabelle111[[#This Row],[Menge t P2O5]]/Tabelle111[[#This Row],[Anzahl Lieferscheine]]</f>
        <v>0.93840000000000001</v>
      </c>
    </row>
    <row r="2505" spans="1:14" x14ac:dyDescent="0.2">
      <c r="A2505" s="2" t="s">
        <v>37</v>
      </c>
      <c r="B2505" s="2" t="s">
        <v>42</v>
      </c>
      <c r="C2505" s="2" t="s">
        <v>25</v>
      </c>
      <c r="D2505" s="2" t="s">
        <v>25</v>
      </c>
      <c r="E2505" s="2" t="s">
        <v>26</v>
      </c>
      <c r="F2505" s="2" t="s">
        <v>61</v>
      </c>
      <c r="G2505" s="1">
        <v>5103</v>
      </c>
      <c r="H2505" s="1">
        <v>1032.75</v>
      </c>
      <c r="I2505" s="4">
        <v>9</v>
      </c>
      <c r="J2505" s="2" t="s">
        <v>67</v>
      </c>
      <c r="K2505" s="1">
        <f>Tabelle111[[#This Row],[Menge kg Nges]]/1000</f>
        <v>5.1029999999999998</v>
      </c>
      <c r="L2505" s="1">
        <f>Tabelle111[[#This Row],[Menge kg P2O5]]/1000</f>
        <v>1.0327500000000001</v>
      </c>
      <c r="M2505" s="1">
        <f>Tabelle111[[#This Row],[Menge t Nges]]/Tabelle111[[#This Row],[Anzahl Lieferscheine]]</f>
        <v>0.56699999999999995</v>
      </c>
      <c r="N2505" s="1">
        <f>Tabelle111[[#This Row],[Menge t P2O5]]/Tabelle111[[#This Row],[Anzahl Lieferscheine]]</f>
        <v>0.11475</v>
      </c>
    </row>
    <row r="2506" spans="1:14" x14ac:dyDescent="0.2">
      <c r="A2506" s="2" t="s">
        <v>38</v>
      </c>
      <c r="B2506" s="2" t="s">
        <v>38</v>
      </c>
      <c r="C2506" s="2" t="s">
        <v>6</v>
      </c>
      <c r="D2506" s="2" t="s">
        <v>7</v>
      </c>
      <c r="E2506" s="2" t="s">
        <v>8</v>
      </c>
      <c r="F2506" s="2" t="s">
        <v>61</v>
      </c>
      <c r="G2506" s="1">
        <v>41373.090000000004</v>
      </c>
      <c r="H2506" s="1">
        <v>13573.999999999996</v>
      </c>
      <c r="I2506" s="4">
        <v>50</v>
      </c>
      <c r="J2506" s="2" t="s">
        <v>67</v>
      </c>
      <c r="K2506" s="1">
        <f>Tabelle111[[#This Row],[Menge kg Nges]]/1000</f>
        <v>41.373090000000005</v>
      </c>
      <c r="L2506" s="1">
        <f>Tabelle111[[#This Row],[Menge kg P2O5]]/1000</f>
        <v>13.573999999999996</v>
      </c>
      <c r="M2506" s="1">
        <f>Tabelle111[[#This Row],[Menge t Nges]]/Tabelle111[[#This Row],[Anzahl Lieferscheine]]</f>
        <v>0.82746180000000014</v>
      </c>
      <c r="N2506" s="1">
        <f>Tabelle111[[#This Row],[Menge t P2O5]]/Tabelle111[[#This Row],[Anzahl Lieferscheine]]</f>
        <v>0.27147999999999994</v>
      </c>
    </row>
    <row r="2507" spans="1:14" x14ac:dyDescent="0.2">
      <c r="A2507" s="2" t="s">
        <v>38</v>
      </c>
      <c r="B2507" s="2" t="s">
        <v>38</v>
      </c>
      <c r="C2507" s="2" t="s">
        <v>6</v>
      </c>
      <c r="D2507" s="2" t="s">
        <v>7</v>
      </c>
      <c r="E2507" s="2" t="s">
        <v>9</v>
      </c>
      <c r="F2507" s="2" t="s">
        <v>61</v>
      </c>
      <c r="G2507" s="1">
        <v>10790.9</v>
      </c>
      <c r="H2507" s="1">
        <v>4746.4000000000005</v>
      </c>
      <c r="I2507" s="4">
        <v>27</v>
      </c>
      <c r="J2507" s="2" t="s">
        <v>67</v>
      </c>
      <c r="K2507" s="1">
        <f>Tabelle111[[#This Row],[Menge kg Nges]]/1000</f>
        <v>10.790899999999999</v>
      </c>
      <c r="L2507" s="1">
        <f>Tabelle111[[#This Row],[Menge kg P2O5]]/1000</f>
        <v>4.7464000000000004</v>
      </c>
      <c r="M2507" s="1">
        <f>Tabelle111[[#This Row],[Menge t Nges]]/Tabelle111[[#This Row],[Anzahl Lieferscheine]]</f>
        <v>0.39966296296296294</v>
      </c>
      <c r="N2507" s="1">
        <f>Tabelle111[[#This Row],[Menge t P2O5]]/Tabelle111[[#This Row],[Anzahl Lieferscheine]]</f>
        <v>0.17579259259259261</v>
      </c>
    </row>
    <row r="2508" spans="1:14" x14ac:dyDescent="0.2">
      <c r="A2508" s="2" t="s">
        <v>38</v>
      </c>
      <c r="B2508" s="2" t="s">
        <v>38</v>
      </c>
      <c r="C2508" s="2" t="s">
        <v>6</v>
      </c>
      <c r="D2508" s="2" t="s">
        <v>7</v>
      </c>
      <c r="E2508" s="2" t="s">
        <v>10</v>
      </c>
      <c r="F2508" s="2" t="s">
        <v>61</v>
      </c>
      <c r="G2508" s="1">
        <v>12046.699999999999</v>
      </c>
      <c r="H2508" s="1">
        <v>4762.83</v>
      </c>
      <c r="I2508" s="4">
        <v>20</v>
      </c>
      <c r="J2508" s="2" t="s">
        <v>67</v>
      </c>
      <c r="K2508" s="1">
        <f>Tabelle111[[#This Row],[Menge kg Nges]]/1000</f>
        <v>12.0467</v>
      </c>
      <c r="L2508" s="1">
        <f>Tabelle111[[#This Row],[Menge kg P2O5]]/1000</f>
        <v>4.7628300000000001</v>
      </c>
      <c r="M2508" s="1">
        <f>Tabelle111[[#This Row],[Menge t Nges]]/Tabelle111[[#This Row],[Anzahl Lieferscheine]]</f>
        <v>0.60233499999999995</v>
      </c>
      <c r="N2508" s="1">
        <f>Tabelle111[[#This Row],[Menge t P2O5]]/Tabelle111[[#This Row],[Anzahl Lieferscheine]]</f>
        <v>0.23814150000000001</v>
      </c>
    </row>
    <row r="2509" spans="1:14" x14ac:dyDescent="0.2">
      <c r="A2509" s="2" t="s">
        <v>38</v>
      </c>
      <c r="B2509" s="2" t="s">
        <v>38</v>
      </c>
      <c r="C2509" s="2" t="s">
        <v>6</v>
      </c>
      <c r="D2509" s="2" t="s">
        <v>7</v>
      </c>
      <c r="E2509" s="2" t="s">
        <v>11</v>
      </c>
      <c r="F2509" s="2" t="s">
        <v>61</v>
      </c>
      <c r="G2509" s="1">
        <v>3585.2</v>
      </c>
      <c r="H2509" s="1">
        <v>2290.1599999999994</v>
      </c>
      <c r="I2509" s="4">
        <v>16</v>
      </c>
      <c r="J2509" s="2" t="s">
        <v>67</v>
      </c>
      <c r="K2509" s="1">
        <f>Tabelle111[[#This Row],[Menge kg Nges]]/1000</f>
        <v>3.5851999999999999</v>
      </c>
      <c r="L2509" s="1">
        <f>Tabelle111[[#This Row],[Menge kg P2O5]]/1000</f>
        <v>2.2901599999999993</v>
      </c>
      <c r="M2509" s="1">
        <f>Tabelle111[[#This Row],[Menge t Nges]]/Tabelle111[[#This Row],[Anzahl Lieferscheine]]</f>
        <v>0.224075</v>
      </c>
      <c r="N2509" s="1">
        <f>Tabelle111[[#This Row],[Menge t P2O5]]/Tabelle111[[#This Row],[Anzahl Lieferscheine]]</f>
        <v>0.14313499999999996</v>
      </c>
    </row>
    <row r="2510" spans="1:14" x14ac:dyDescent="0.2">
      <c r="A2510" s="2" t="s">
        <v>38</v>
      </c>
      <c r="B2510" s="2" t="s">
        <v>38</v>
      </c>
      <c r="C2510" s="2" t="s">
        <v>6</v>
      </c>
      <c r="D2510" s="2" t="s">
        <v>7</v>
      </c>
      <c r="E2510" s="2" t="s">
        <v>12</v>
      </c>
      <c r="F2510" s="2" t="s">
        <v>61</v>
      </c>
      <c r="G2510" s="1">
        <v>28269.380000000008</v>
      </c>
      <c r="H2510" s="1">
        <v>13315.569999999994</v>
      </c>
      <c r="I2510" s="4">
        <v>42</v>
      </c>
      <c r="J2510" s="2" t="s">
        <v>67</v>
      </c>
      <c r="K2510" s="1">
        <f>Tabelle111[[#This Row],[Menge kg Nges]]/1000</f>
        <v>28.269380000000009</v>
      </c>
      <c r="L2510" s="1">
        <f>Tabelle111[[#This Row],[Menge kg P2O5]]/1000</f>
        <v>13.315569999999994</v>
      </c>
      <c r="M2510" s="1">
        <f>Tabelle111[[#This Row],[Menge t Nges]]/Tabelle111[[#This Row],[Anzahl Lieferscheine]]</f>
        <v>0.6730804761904764</v>
      </c>
      <c r="N2510" s="1">
        <f>Tabelle111[[#This Row],[Menge t P2O5]]/Tabelle111[[#This Row],[Anzahl Lieferscheine]]</f>
        <v>0.31703738095238082</v>
      </c>
    </row>
    <row r="2511" spans="1:14" x14ac:dyDescent="0.2">
      <c r="A2511" s="2" t="s">
        <v>38</v>
      </c>
      <c r="B2511" s="2" t="s">
        <v>38</v>
      </c>
      <c r="C2511" s="2" t="s">
        <v>6</v>
      </c>
      <c r="D2511" s="2" t="s">
        <v>7</v>
      </c>
      <c r="E2511" s="2" t="s">
        <v>13</v>
      </c>
      <c r="F2511" s="2" t="s">
        <v>61</v>
      </c>
      <c r="G2511" s="1">
        <v>5055.6000000000004</v>
      </c>
      <c r="H2511" s="1">
        <v>2509.6000000000004</v>
      </c>
      <c r="I2511" s="4">
        <v>7</v>
      </c>
      <c r="J2511" s="2" t="s">
        <v>67</v>
      </c>
      <c r="K2511" s="1">
        <f>Tabelle111[[#This Row],[Menge kg Nges]]/1000</f>
        <v>5.0556000000000001</v>
      </c>
      <c r="L2511" s="1">
        <f>Tabelle111[[#This Row],[Menge kg P2O5]]/1000</f>
        <v>2.5096000000000003</v>
      </c>
      <c r="M2511" s="1">
        <f>Tabelle111[[#This Row],[Menge t Nges]]/Tabelle111[[#This Row],[Anzahl Lieferscheine]]</f>
        <v>0.72222857142857144</v>
      </c>
      <c r="N2511" s="1">
        <f>Tabelle111[[#This Row],[Menge t P2O5]]/Tabelle111[[#This Row],[Anzahl Lieferscheine]]</f>
        <v>0.35851428571428573</v>
      </c>
    </row>
    <row r="2512" spans="1:14" x14ac:dyDescent="0.2">
      <c r="A2512" s="2" t="s">
        <v>38</v>
      </c>
      <c r="B2512" s="2" t="s">
        <v>38</v>
      </c>
      <c r="C2512" s="2" t="s">
        <v>6</v>
      </c>
      <c r="D2512" s="2" t="s">
        <v>7</v>
      </c>
      <c r="E2512" s="2" t="s">
        <v>14</v>
      </c>
      <c r="F2512" s="2" t="s">
        <v>61</v>
      </c>
      <c r="G2512" s="1">
        <v>11103</v>
      </c>
      <c r="H2512" s="1">
        <v>5814.8</v>
      </c>
      <c r="I2512" s="4">
        <v>33</v>
      </c>
      <c r="J2512" s="2" t="s">
        <v>67</v>
      </c>
      <c r="K2512" s="1">
        <f>Tabelle111[[#This Row],[Menge kg Nges]]/1000</f>
        <v>11.103</v>
      </c>
      <c r="L2512" s="1">
        <f>Tabelle111[[#This Row],[Menge kg P2O5]]/1000</f>
        <v>5.8148</v>
      </c>
      <c r="M2512" s="1">
        <f>Tabelle111[[#This Row],[Menge t Nges]]/Tabelle111[[#This Row],[Anzahl Lieferscheine]]</f>
        <v>0.33645454545454545</v>
      </c>
      <c r="N2512" s="1">
        <f>Tabelle111[[#This Row],[Menge t P2O5]]/Tabelle111[[#This Row],[Anzahl Lieferscheine]]</f>
        <v>0.17620606060606062</v>
      </c>
    </row>
    <row r="2513" spans="1:14" x14ac:dyDescent="0.2">
      <c r="A2513" s="2" t="s">
        <v>38</v>
      </c>
      <c r="B2513" s="2" t="s">
        <v>38</v>
      </c>
      <c r="C2513" s="2" t="s">
        <v>6</v>
      </c>
      <c r="D2513" s="2" t="s">
        <v>15</v>
      </c>
      <c r="E2513" s="2" t="s">
        <v>35</v>
      </c>
      <c r="F2513" s="2" t="s">
        <v>61</v>
      </c>
      <c r="G2513" s="1">
        <v>1364</v>
      </c>
      <c r="H2513" s="1">
        <v>1056</v>
      </c>
      <c r="I2513" s="4">
        <v>2</v>
      </c>
      <c r="J2513" s="2" t="s">
        <v>67</v>
      </c>
      <c r="K2513" s="1">
        <f>Tabelle111[[#This Row],[Menge kg Nges]]/1000</f>
        <v>1.3640000000000001</v>
      </c>
      <c r="L2513" s="1">
        <f>Tabelle111[[#This Row],[Menge kg P2O5]]/1000</f>
        <v>1.056</v>
      </c>
      <c r="M2513" s="1">
        <f>Tabelle111[[#This Row],[Menge t Nges]]/Tabelle111[[#This Row],[Anzahl Lieferscheine]]</f>
        <v>0.68200000000000005</v>
      </c>
      <c r="N2513" s="1">
        <f>Tabelle111[[#This Row],[Menge t P2O5]]/Tabelle111[[#This Row],[Anzahl Lieferscheine]]</f>
        <v>0.52800000000000002</v>
      </c>
    </row>
    <row r="2514" spans="1:14" x14ac:dyDescent="0.2">
      <c r="A2514" s="2" t="s">
        <v>38</v>
      </c>
      <c r="B2514" s="2" t="s">
        <v>38</v>
      </c>
      <c r="C2514" s="2" t="s">
        <v>6</v>
      </c>
      <c r="D2514" s="2" t="s">
        <v>15</v>
      </c>
      <c r="E2514" s="2" t="s">
        <v>18</v>
      </c>
      <c r="F2514" s="2" t="s">
        <v>61</v>
      </c>
      <c r="G2514" s="1">
        <v>20042.400000000001</v>
      </c>
      <c r="H2514" s="1">
        <v>15437.419999999998</v>
      </c>
      <c r="I2514" s="4">
        <v>13</v>
      </c>
      <c r="J2514" s="2" t="s">
        <v>67</v>
      </c>
      <c r="K2514" s="1">
        <f>Tabelle111[[#This Row],[Menge kg Nges]]/1000</f>
        <v>20.042400000000001</v>
      </c>
      <c r="L2514" s="1">
        <f>Tabelle111[[#This Row],[Menge kg P2O5]]/1000</f>
        <v>15.437419999999998</v>
      </c>
      <c r="M2514" s="1">
        <f>Tabelle111[[#This Row],[Menge t Nges]]/Tabelle111[[#This Row],[Anzahl Lieferscheine]]</f>
        <v>1.541723076923077</v>
      </c>
      <c r="N2514" s="1">
        <f>Tabelle111[[#This Row],[Menge t P2O5]]/Tabelle111[[#This Row],[Anzahl Lieferscheine]]</f>
        <v>1.187493846153846</v>
      </c>
    </row>
    <row r="2515" spans="1:14" x14ac:dyDescent="0.2">
      <c r="A2515" s="2" t="s">
        <v>38</v>
      </c>
      <c r="B2515" s="2" t="s">
        <v>38</v>
      </c>
      <c r="C2515" s="2" t="s">
        <v>6</v>
      </c>
      <c r="D2515" s="2" t="s">
        <v>15</v>
      </c>
      <c r="E2515" s="2" t="s">
        <v>20</v>
      </c>
      <c r="F2515" s="2" t="s">
        <v>61</v>
      </c>
      <c r="G2515" s="1">
        <v>313.27999999999997</v>
      </c>
      <c r="H2515" s="1">
        <v>178</v>
      </c>
      <c r="I2515" s="4">
        <v>3</v>
      </c>
      <c r="J2515" s="2" t="s">
        <v>67</v>
      </c>
      <c r="K2515" s="1">
        <f>Tabelle111[[#This Row],[Menge kg Nges]]/1000</f>
        <v>0.31327999999999995</v>
      </c>
      <c r="L2515" s="1">
        <f>Tabelle111[[#This Row],[Menge kg P2O5]]/1000</f>
        <v>0.17799999999999999</v>
      </c>
      <c r="M2515" s="1">
        <f>Tabelle111[[#This Row],[Menge t Nges]]/Tabelle111[[#This Row],[Anzahl Lieferscheine]]</f>
        <v>0.10442666666666665</v>
      </c>
      <c r="N2515" s="1">
        <f>Tabelle111[[#This Row],[Menge t P2O5]]/Tabelle111[[#This Row],[Anzahl Lieferscheine]]</f>
        <v>5.9333333333333328E-2</v>
      </c>
    </row>
    <row r="2516" spans="1:14" x14ac:dyDescent="0.2">
      <c r="A2516" s="2" t="s">
        <v>38</v>
      </c>
      <c r="B2516" s="2" t="s">
        <v>38</v>
      </c>
      <c r="C2516" s="2" t="s">
        <v>6</v>
      </c>
      <c r="D2516" s="2" t="s">
        <v>15</v>
      </c>
      <c r="E2516" s="2" t="s">
        <v>21</v>
      </c>
      <c r="F2516" s="2" t="s">
        <v>61</v>
      </c>
      <c r="G2516" s="1">
        <v>3865.0099999999998</v>
      </c>
      <c r="H2516" s="1">
        <v>2438.34</v>
      </c>
      <c r="I2516" s="4">
        <v>13</v>
      </c>
      <c r="J2516" s="2" t="s">
        <v>67</v>
      </c>
      <c r="K2516" s="1">
        <f>Tabelle111[[#This Row],[Menge kg Nges]]/1000</f>
        <v>3.8650099999999998</v>
      </c>
      <c r="L2516" s="1">
        <f>Tabelle111[[#This Row],[Menge kg P2O5]]/1000</f>
        <v>2.4383400000000002</v>
      </c>
      <c r="M2516" s="1">
        <f>Tabelle111[[#This Row],[Menge t Nges]]/Tabelle111[[#This Row],[Anzahl Lieferscheine]]</f>
        <v>0.29730846153846152</v>
      </c>
      <c r="N2516" s="1">
        <f>Tabelle111[[#This Row],[Menge t P2O5]]/Tabelle111[[#This Row],[Anzahl Lieferscheine]]</f>
        <v>0.18756461538461539</v>
      </c>
    </row>
    <row r="2517" spans="1:14" x14ac:dyDescent="0.2">
      <c r="A2517" s="2" t="s">
        <v>38</v>
      </c>
      <c r="B2517" s="2" t="s">
        <v>38</v>
      </c>
      <c r="C2517" s="2" t="s">
        <v>6</v>
      </c>
      <c r="D2517" s="2" t="s">
        <v>15</v>
      </c>
      <c r="E2517" s="2" t="s">
        <v>9</v>
      </c>
      <c r="F2517" s="2" t="s">
        <v>61</v>
      </c>
      <c r="G2517" s="1">
        <v>3498.42</v>
      </c>
      <c r="H2517" s="1">
        <v>1450.35</v>
      </c>
      <c r="I2517" s="4">
        <v>7</v>
      </c>
      <c r="J2517" s="2" t="s">
        <v>67</v>
      </c>
      <c r="K2517" s="1">
        <f>Tabelle111[[#This Row],[Menge kg Nges]]/1000</f>
        <v>3.4984199999999999</v>
      </c>
      <c r="L2517" s="1">
        <f>Tabelle111[[#This Row],[Menge kg P2O5]]/1000</f>
        <v>1.4503499999999998</v>
      </c>
      <c r="M2517" s="1">
        <f>Tabelle111[[#This Row],[Menge t Nges]]/Tabelle111[[#This Row],[Anzahl Lieferscheine]]</f>
        <v>0.49977428571428567</v>
      </c>
      <c r="N2517" s="1">
        <f>Tabelle111[[#This Row],[Menge t P2O5]]/Tabelle111[[#This Row],[Anzahl Lieferscheine]]</f>
        <v>0.20719285714285712</v>
      </c>
    </row>
    <row r="2518" spans="1:14" x14ac:dyDescent="0.2">
      <c r="A2518" s="2" t="s">
        <v>38</v>
      </c>
      <c r="B2518" s="2" t="s">
        <v>38</v>
      </c>
      <c r="C2518" s="2" t="s">
        <v>6</v>
      </c>
      <c r="D2518" s="2" t="s">
        <v>15</v>
      </c>
      <c r="E2518" s="2" t="s">
        <v>10</v>
      </c>
      <c r="F2518" s="2" t="s">
        <v>61</v>
      </c>
      <c r="G2518" s="1">
        <v>16420.870000000003</v>
      </c>
      <c r="H2518" s="1">
        <v>7260.8799999999983</v>
      </c>
      <c r="I2518" s="4">
        <v>23</v>
      </c>
      <c r="J2518" s="2" t="s">
        <v>67</v>
      </c>
      <c r="K2518" s="1">
        <f>Tabelle111[[#This Row],[Menge kg Nges]]/1000</f>
        <v>16.420870000000004</v>
      </c>
      <c r="L2518" s="1">
        <f>Tabelle111[[#This Row],[Menge kg P2O5]]/1000</f>
        <v>7.2608799999999984</v>
      </c>
      <c r="M2518" s="1">
        <f>Tabelle111[[#This Row],[Menge t Nges]]/Tabelle111[[#This Row],[Anzahl Lieferscheine]]</f>
        <v>0.71395086956521758</v>
      </c>
      <c r="N2518" s="1">
        <f>Tabelle111[[#This Row],[Menge t P2O5]]/Tabelle111[[#This Row],[Anzahl Lieferscheine]]</f>
        <v>0.31569043478260861</v>
      </c>
    </row>
    <row r="2519" spans="1:14" x14ac:dyDescent="0.2">
      <c r="A2519" s="2" t="s">
        <v>38</v>
      </c>
      <c r="B2519" s="2" t="s">
        <v>38</v>
      </c>
      <c r="C2519" s="2" t="s">
        <v>6</v>
      </c>
      <c r="D2519" s="2" t="s">
        <v>15</v>
      </c>
      <c r="E2519" s="2" t="s">
        <v>23</v>
      </c>
      <c r="F2519" s="2" t="s">
        <v>61</v>
      </c>
      <c r="G2519" s="1">
        <v>96</v>
      </c>
      <c r="H2519" s="1">
        <v>39.6</v>
      </c>
      <c r="I2519" s="4">
        <v>1</v>
      </c>
      <c r="J2519" s="2" t="s">
        <v>67</v>
      </c>
      <c r="K2519" s="1">
        <f>Tabelle111[[#This Row],[Menge kg Nges]]/1000</f>
        <v>9.6000000000000002E-2</v>
      </c>
      <c r="L2519" s="1">
        <f>Tabelle111[[#This Row],[Menge kg P2O5]]/1000</f>
        <v>3.9600000000000003E-2</v>
      </c>
      <c r="M2519" s="1">
        <f>Tabelle111[[#This Row],[Menge t Nges]]/Tabelle111[[#This Row],[Anzahl Lieferscheine]]</f>
        <v>9.6000000000000002E-2</v>
      </c>
      <c r="N2519" s="1">
        <f>Tabelle111[[#This Row],[Menge t P2O5]]/Tabelle111[[#This Row],[Anzahl Lieferscheine]]</f>
        <v>3.9600000000000003E-2</v>
      </c>
    </row>
    <row r="2520" spans="1:14" x14ac:dyDescent="0.2">
      <c r="A2520" s="2" t="s">
        <v>38</v>
      </c>
      <c r="B2520" s="2" t="s">
        <v>38</v>
      </c>
      <c r="C2520" s="2" t="s">
        <v>25</v>
      </c>
      <c r="D2520" s="2" t="s">
        <v>25</v>
      </c>
      <c r="E2520" s="2" t="s">
        <v>26</v>
      </c>
      <c r="F2520" s="2" t="s">
        <v>61</v>
      </c>
      <c r="G2520" s="1">
        <v>150847.84000000003</v>
      </c>
      <c r="H2520" s="1">
        <v>53201.149999999994</v>
      </c>
      <c r="I2520" s="4">
        <v>194</v>
      </c>
      <c r="J2520" s="2" t="s">
        <v>67</v>
      </c>
      <c r="K2520" s="1">
        <f>Tabelle111[[#This Row],[Menge kg Nges]]/1000</f>
        <v>150.84784000000002</v>
      </c>
      <c r="L2520" s="1">
        <f>Tabelle111[[#This Row],[Menge kg P2O5]]/1000</f>
        <v>53.201149999999991</v>
      </c>
      <c r="M2520" s="1">
        <f>Tabelle111[[#This Row],[Menge t Nges]]/Tabelle111[[#This Row],[Anzahl Lieferscheine]]</f>
        <v>0.7775661855670104</v>
      </c>
      <c r="N2520" s="1">
        <f>Tabelle111[[#This Row],[Menge t P2O5]]/Tabelle111[[#This Row],[Anzahl Lieferscheine]]</f>
        <v>0.27423273195876285</v>
      </c>
    </row>
    <row r="2521" spans="1:14" x14ac:dyDescent="0.2">
      <c r="A2521" s="2" t="s">
        <v>38</v>
      </c>
      <c r="B2521" s="2" t="s">
        <v>40</v>
      </c>
      <c r="C2521" s="2" t="s">
        <v>6</v>
      </c>
      <c r="D2521" s="2" t="s">
        <v>7</v>
      </c>
      <c r="E2521" s="2" t="s">
        <v>12</v>
      </c>
      <c r="F2521" s="2" t="s">
        <v>61</v>
      </c>
      <c r="G2521" s="1">
        <v>4424.3099999999995</v>
      </c>
      <c r="H2521" s="1">
        <v>1540.17</v>
      </c>
      <c r="I2521" s="4">
        <v>3</v>
      </c>
      <c r="J2521" s="2" t="s">
        <v>67</v>
      </c>
      <c r="K2521" s="1">
        <f>Tabelle111[[#This Row],[Menge kg Nges]]/1000</f>
        <v>4.4243099999999993</v>
      </c>
      <c r="L2521" s="1">
        <f>Tabelle111[[#This Row],[Menge kg P2O5]]/1000</f>
        <v>1.54017</v>
      </c>
      <c r="M2521" s="1">
        <f>Tabelle111[[#This Row],[Menge t Nges]]/Tabelle111[[#This Row],[Anzahl Lieferscheine]]</f>
        <v>1.4747699999999997</v>
      </c>
      <c r="N2521" s="1">
        <f>Tabelle111[[#This Row],[Menge t P2O5]]/Tabelle111[[#This Row],[Anzahl Lieferscheine]]</f>
        <v>0.51339000000000001</v>
      </c>
    </row>
    <row r="2522" spans="1:14" x14ac:dyDescent="0.2">
      <c r="A2522" s="2" t="s">
        <v>38</v>
      </c>
      <c r="B2522" s="2" t="s">
        <v>40</v>
      </c>
      <c r="C2522" s="2" t="s">
        <v>6</v>
      </c>
      <c r="D2522" s="2" t="s">
        <v>7</v>
      </c>
      <c r="E2522" s="2" t="s">
        <v>14</v>
      </c>
      <c r="F2522" s="2" t="s">
        <v>61</v>
      </c>
      <c r="G2522" s="1">
        <v>756</v>
      </c>
      <c r="H2522" s="1">
        <v>459</v>
      </c>
      <c r="I2522" s="4">
        <v>1</v>
      </c>
      <c r="J2522" s="2" t="s">
        <v>67</v>
      </c>
      <c r="K2522" s="1">
        <f>Tabelle111[[#This Row],[Menge kg Nges]]/1000</f>
        <v>0.75600000000000001</v>
      </c>
      <c r="L2522" s="1">
        <f>Tabelle111[[#This Row],[Menge kg P2O5]]/1000</f>
        <v>0.45900000000000002</v>
      </c>
      <c r="M2522" s="1">
        <f>Tabelle111[[#This Row],[Menge t Nges]]/Tabelle111[[#This Row],[Anzahl Lieferscheine]]</f>
        <v>0.75600000000000001</v>
      </c>
      <c r="N2522" s="1">
        <f>Tabelle111[[#This Row],[Menge t P2O5]]/Tabelle111[[#This Row],[Anzahl Lieferscheine]]</f>
        <v>0.45900000000000002</v>
      </c>
    </row>
    <row r="2523" spans="1:14" x14ac:dyDescent="0.2">
      <c r="A2523" s="2" t="s">
        <v>38</v>
      </c>
      <c r="B2523" s="2" t="s">
        <v>40</v>
      </c>
      <c r="C2523" s="2" t="s">
        <v>25</v>
      </c>
      <c r="D2523" s="2" t="s">
        <v>25</v>
      </c>
      <c r="E2523" s="2" t="s">
        <v>26</v>
      </c>
      <c r="F2523" s="2" t="s">
        <v>61</v>
      </c>
      <c r="G2523" s="1">
        <v>940.4</v>
      </c>
      <c r="H2523" s="1">
        <v>474.4</v>
      </c>
      <c r="I2523" s="4">
        <v>2</v>
      </c>
      <c r="J2523" s="2" t="s">
        <v>67</v>
      </c>
      <c r="K2523" s="1">
        <f>Tabelle111[[#This Row],[Menge kg Nges]]/1000</f>
        <v>0.94040000000000001</v>
      </c>
      <c r="L2523" s="1">
        <f>Tabelle111[[#This Row],[Menge kg P2O5]]/1000</f>
        <v>0.47439999999999999</v>
      </c>
      <c r="M2523" s="1">
        <f>Tabelle111[[#This Row],[Menge t Nges]]/Tabelle111[[#This Row],[Anzahl Lieferscheine]]</f>
        <v>0.47020000000000001</v>
      </c>
      <c r="N2523" s="1">
        <f>Tabelle111[[#This Row],[Menge t P2O5]]/Tabelle111[[#This Row],[Anzahl Lieferscheine]]</f>
        <v>0.23719999999999999</v>
      </c>
    </row>
    <row r="2524" spans="1:14" x14ac:dyDescent="0.2">
      <c r="A2524" s="2" t="s">
        <v>38</v>
      </c>
      <c r="B2524" s="2" t="s">
        <v>42</v>
      </c>
      <c r="C2524" s="2" t="s">
        <v>6</v>
      </c>
      <c r="D2524" s="2" t="s">
        <v>7</v>
      </c>
      <c r="E2524" s="2" t="s">
        <v>9</v>
      </c>
      <c r="F2524" s="2" t="s">
        <v>61</v>
      </c>
      <c r="G2524" s="1">
        <v>1414</v>
      </c>
      <c r="H2524" s="1">
        <v>350</v>
      </c>
      <c r="I2524" s="4">
        <v>2</v>
      </c>
      <c r="J2524" s="2" t="s">
        <v>67</v>
      </c>
      <c r="K2524" s="1">
        <f>Tabelle111[[#This Row],[Menge kg Nges]]/1000</f>
        <v>1.4139999999999999</v>
      </c>
      <c r="L2524" s="1">
        <f>Tabelle111[[#This Row],[Menge kg P2O5]]/1000</f>
        <v>0.35</v>
      </c>
      <c r="M2524" s="1">
        <f>Tabelle111[[#This Row],[Menge t Nges]]/Tabelle111[[#This Row],[Anzahl Lieferscheine]]</f>
        <v>0.70699999999999996</v>
      </c>
      <c r="N2524" s="1">
        <f>Tabelle111[[#This Row],[Menge t P2O5]]/Tabelle111[[#This Row],[Anzahl Lieferscheine]]</f>
        <v>0.17499999999999999</v>
      </c>
    </row>
    <row r="2525" spans="1:14" x14ac:dyDescent="0.2">
      <c r="A2525" s="2" t="s">
        <v>38</v>
      </c>
      <c r="B2525" s="2" t="s">
        <v>42</v>
      </c>
      <c r="C2525" s="2" t="s">
        <v>6</v>
      </c>
      <c r="D2525" s="2" t="s">
        <v>15</v>
      </c>
      <c r="E2525" s="2" t="s">
        <v>20</v>
      </c>
      <c r="F2525" s="2" t="s">
        <v>61</v>
      </c>
      <c r="G2525" s="1">
        <v>102</v>
      </c>
      <c r="H2525" s="1">
        <v>75</v>
      </c>
      <c r="I2525" s="4">
        <v>1</v>
      </c>
      <c r="J2525" s="2" t="s">
        <v>67</v>
      </c>
      <c r="K2525" s="1">
        <f>Tabelle111[[#This Row],[Menge kg Nges]]/1000</f>
        <v>0.10199999999999999</v>
      </c>
      <c r="L2525" s="1">
        <f>Tabelle111[[#This Row],[Menge kg P2O5]]/1000</f>
        <v>7.4999999999999997E-2</v>
      </c>
      <c r="M2525" s="1">
        <f>Tabelle111[[#This Row],[Menge t Nges]]/Tabelle111[[#This Row],[Anzahl Lieferscheine]]</f>
        <v>0.10199999999999999</v>
      </c>
      <c r="N2525" s="1">
        <f>Tabelle111[[#This Row],[Menge t P2O5]]/Tabelle111[[#This Row],[Anzahl Lieferscheine]]</f>
        <v>7.4999999999999997E-2</v>
      </c>
    </row>
    <row r="2526" spans="1:14" x14ac:dyDescent="0.2">
      <c r="A2526" s="2" t="s">
        <v>38</v>
      </c>
      <c r="B2526" s="2" t="s">
        <v>42</v>
      </c>
      <c r="C2526" s="2" t="s">
        <v>25</v>
      </c>
      <c r="D2526" s="2" t="s">
        <v>25</v>
      </c>
      <c r="E2526" s="2" t="s">
        <v>26</v>
      </c>
      <c r="F2526" s="2" t="s">
        <v>61</v>
      </c>
      <c r="G2526" s="1">
        <v>1490.4</v>
      </c>
      <c r="H2526" s="1">
        <v>654.3599999999999</v>
      </c>
      <c r="I2526" s="4">
        <v>3</v>
      </c>
      <c r="J2526" s="2" t="s">
        <v>67</v>
      </c>
      <c r="K2526" s="1">
        <f>Tabelle111[[#This Row],[Menge kg Nges]]/1000</f>
        <v>1.4904000000000002</v>
      </c>
      <c r="L2526" s="1">
        <f>Tabelle111[[#This Row],[Menge kg P2O5]]/1000</f>
        <v>0.65435999999999994</v>
      </c>
      <c r="M2526" s="1">
        <f>Tabelle111[[#This Row],[Menge t Nges]]/Tabelle111[[#This Row],[Anzahl Lieferscheine]]</f>
        <v>0.49680000000000007</v>
      </c>
      <c r="N2526" s="1">
        <f>Tabelle111[[#This Row],[Menge t P2O5]]/Tabelle111[[#This Row],[Anzahl Lieferscheine]]</f>
        <v>0.21811999999999998</v>
      </c>
    </row>
    <row r="2527" spans="1:14" x14ac:dyDescent="0.2">
      <c r="A2527" s="2" t="s">
        <v>39</v>
      </c>
      <c r="B2527" s="2" t="s">
        <v>32</v>
      </c>
      <c r="C2527" s="2" t="s">
        <v>6</v>
      </c>
      <c r="D2527" s="2" t="s">
        <v>7</v>
      </c>
      <c r="E2527" s="2" t="s">
        <v>8</v>
      </c>
      <c r="F2527" s="2" t="s">
        <v>61</v>
      </c>
      <c r="G2527" s="1">
        <v>391.05</v>
      </c>
      <c r="H2527" s="1">
        <v>183.67</v>
      </c>
      <c r="I2527" s="4">
        <v>1</v>
      </c>
      <c r="J2527" s="2" t="s">
        <v>67</v>
      </c>
      <c r="K2527" s="1">
        <f>Tabelle111[[#This Row],[Menge kg Nges]]/1000</f>
        <v>0.39105000000000001</v>
      </c>
      <c r="L2527" s="1">
        <f>Tabelle111[[#This Row],[Menge kg P2O5]]/1000</f>
        <v>0.18367</v>
      </c>
      <c r="M2527" s="1">
        <f>Tabelle111[[#This Row],[Menge t Nges]]/Tabelle111[[#This Row],[Anzahl Lieferscheine]]</f>
        <v>0.39105000000000001</v>
      </c>
      <c r="N2527" s="1">
        <f>Tabelle111[[#This Row],[Menge t P2O5]]/Tabelle111[[#This Row],[Anzahl Lieferscheine]]</f>
        <v>0.18367</v>
      </c>
    </row>
    <row r="2528" spans="1:14" x14ac:dyDescent="0.2">
      <c r="A2528" s="2" t="s">
        <v>39</v>
      </c>
      <c r="B2528" s="2" t="s">
        <v>32</v>
      </c>
      <c r="C2528" s="2" t="s">
        <v>6</v>
      </c>
      <c r="D2528" s="2" t="s">
        <v>7</v>
      </c>
      <c r="E2528" s="2" t="s">
        <v>12</v>
      </c>
      <c r="F2528" s="2" t="s">
        <v>61</v>
      </c>
      <c r="G2528" s="1">
        <v>287</v>
      </c>
      <c r="H2528" s="1">
        <v>122.5</v>
      </c>
      <c r="I2528" s="4">
        <v>1</v>
      </c>
      <c r="J2528" s="2" t="s">
        <v>67</v>
      </c>
      <c r="K2528" s="1">
        <f>Tabelle111[[#This Row],[Menge kg Nges]]/1000</f>
        <v>0.28699999999999998</v>
      </c>
      <c r="L2528" s="1">
        <f>Tabelle111[[#This Row],[Menge kg P2O5]]/1000</f>
        <v>0.1225</v>
      </c>
      <c r="M2528" s="1">
        <f>Tabelle111[[#This Row],[Menge t Nges]]/Tabelle111[[#This Row],[Anzahl Lieferscheine]]</f>
        <v>0.28699999999999998</v>
      </c>
      <c r="N2528" s="1">
        <f>Tabelle111[[#This Row],[Menge t P2O5]]/Tabelle111[[#This Row],[Anzahl Lieferscheine]]</f>
        <v>0.1225</v>
      </c>
    </row>
    <row r="2529" spans="1:14" x14ac:dyDescent="0.2">
      <c r="A2529" s="2" t="s">
        <v>39</v>
      </c>
      <c r="B2529" s="2" t="s">
        <v>32</v>
      </c>
      <c r="C2529" s="2" t="s">
        <v>25</v>
      </c>
      <c r="D2529" s="2" t="s">
        <v>25</v>
      </c>
      <c r="E2529" s="2" t="s">
        <v>26</v>
      </c>
      <c r="F2529" s="2" t="s">
        <v>61</v>
      </c>
      <c r="G2529" s="1">
        <v>390</v>
      </c>
      <c r="H2529" s="1">
        <v>75</v>
      </c>
      <c r="I2529" s="4">
        <v>1</v>
      </c>
      <c r="J2529" s="2" t="s">
        <v>67</v>
      </c>
      <c r="K2529" s="1">
        <f>Tabelle111[[#This Row],[Menge kg Nges]]/1000</f>
        <v>0.39</v>
      </c>
      <c r="L2529" s="1">
        <f>Tabelle111[[#This Row],[Menge kg P2O5]]/1000</f>
        <v>7.4999999999999997E-2</v>
      </c>
      <c r="M2529" s="1">
        <f>Tabelle111[[#This Row],[Menge t Nges]]/Tabelle111[[#This Row],[Anzahl Lieferscheine]]</f>
        <v>0.39</v>
      </c>
      <c r="N2529" s="1">
        <f>Tabelle111[[#This Row],[Menge t P2O5]]/Tabelle111[[#This Row],[Anzahl Lieferscheine]]</f>
        <v>7.4999999999999997E-2</v>
      </c>
    </row>
    <row r="2530" spans="1:14" x14ac:dyDescent="0.2">
      <c r="A2530" s="2" t="s">
        <v>39</v>
      </c>
      <c r="B2530" s="2" t="s">
        <v>34</v>
      </c>
      <c r="C2530" s="2" t="s">
        <v>6</v>
      </c>
      <c r="D2530" s="2" t="s">
        <v>7</v>
      </c>
      <c r="E2530" s="2" t="s">
        <v>8</v>
      </c>
      <c r="F2530" s="2" t="s">
        <v>61</v>
      </c>
      <c r="G2530" s="1">
        <v>957</v>
      </c>
      <c r="H2530" s="1">
        <v>449.5</v>
      </c>
      <c r="I2530" s="4">
        <v>4</v>
      </c>
      <c r="J2530" s="2" t="s">
        <v>67</v>
      </c>
      <c r="K2530" s="1">
        <f>Tabelle111[[#This Row],[Menge kg Nges]]/1000</f>
        <v>0.95699999999999996</v>
      </c>
      <c r="L2530" s="1">
        <f>Tabelle111[[#This Row],[Menge kg P2O5]]/1000</f>
        <v>0.44950000000000001</v>
      </c>
      <c r="M2530" s="1">
        <f>Tabelle111[[#This Row],[Menge t Nges]]/Tabelle111[[#This Row],[Anzahl Lieferscheine]]</f>
        <v>0.23924999999999999</v>
      </c>
      <c r="N2530" s="1">
        <f>Tabelle111[[#This Row],[Menge t P2O5]]/Tabelle111[[#This Row],[Anzahl Lieferscheine]]</f>
        <v>0.112375</v>
      </c>
    </row>
    <row r="2531" spans="1:14" x14ac:dyDescent="0.2">
      <c r="A2531" s="2" t="s">
        <v>39</v>
      </c>
      <c r="B2531" s="2" t="s">
        <v>34</v>
      </c>
      <c r="C2531" s="2" t="s">
        <v>6</v>
      </c>
      <c r="D2531" s="2" t="s">
        <v>7</v>
      </c>
      <c r="E2531" s="2" t="s">
        <v>11</v>
      </c>
      <c r="F2531" s="2" t="s">
        <v>61</v>
      </c>
      <c r="G2531" s="1">
        <v>813.49</v>
      </c>
      <c r="H2531" s="1">
        <v>306.89</v>
      </c>
      <c r="I2531" s="4">
        <v>3</v>
      </c>
      <c r="J2531" s="2" t="s">
        <v>67</v>
      </c>
      <c r="K2531" s="1">
        <f>Tabelle111[[#This Row],[Menge kg Nges]]/1000</f>
        <v>0.81349000000000005</v>
      </c>
      <c r="L2531" s="1">
        <f>Tabelle111[[#This Row],[Menge kg P2O5]]/1000</f>
        <v>0.30689</v>
      </c>
      <c r="M2531" s="1">
        <f>Tabelle111[[#This Row],[Menge t Nges]]/Tabelle111[[#This Row],[Anzahl Lieferscheine]]</f>
        <v>0.27116333333333337</v>
      </c>
      <c r="N2531" s="1">
        <f>Tabelle111[[#This Row],[Menge t P2O5]]/Tabelle111[[#This Row],[Anzahl Lieferscheine]]</f>
        <v>0.10229666666666666</v>
      </c>
    </row>
    <row r="2532" spans="1:14" x14ac:dyDescent="0.2">
      <c r="A2532" s="2" t="s">
        <v>39</v>
      </c>
      <c r="B2532" s="2" t="s">
        <v>34</v>
      </c>
      <c r="C2532" s="2" t="s">
        <v>6</v>
      </c>
      <c r="D2532" s="2" t="s">
        <v>7</v>
      </c>
      <c r="E2532" s="2" t="s">
        <v>12</v>
      </c>
      <c r="F2532" s="2" t="s">
        <v>61</v>
      </c>
      <c r="G2532" s="1">
        <v>4540.8</v>
      </c>
      <c r="H2532" s="1">
        <v>1817.1</v>
      </c>
      <c r="I2532" s="4">
        <v>8</v>
      </c>
      <c r="J2532" s="2" t="s">
        <v>67</v>
      </c>
      <c r="K2532" s="1">
        <f>Tabelle111[[#This Row],[Menge kg Nges]]/1000</f>
        <v>4.5407999999999999</v>
      </c>
      <c r="L2532" s="1">
        <f>Tabelle111[[#This Row],[Menge kg P2O5]]/1000</f>
        <v>1.8170999999999999</v>
      </c>
      <c r="M2532" s="1">
        <f>Tabelle111[[#This Row],[Menge t Nges]]/Tabelle111[[#This Row],[Anzahl Lieferscheine]]</f>
        <v>0.56759999999999999</v>
      </c>
      <c r="N2532" s="1">
        <f>Tabelle111[[#This Row],[Menge t P2O5]]/Tabelle111[[#This Row],[Anzahl Lieferscheine]]</f>
        <v>0.22713749999999999</v>
      </c>
    </row>
    <row r="2533" spans="1:14" x14ac:dyDescent="0.2">
      <c r="A2533" s="2" t="s">
        <v>39</v>
      </c>
      <c r="B2533" s="2" t="s">
        <v>34</v>
      </c>
      <c r="C2533" s="2" t="s">
        <v>6</v>
      </c>
      <c r="D2533" s="2" t="s">
        <v>7</v>
      </c>
      <c r="E2533" s="2" t="s">
        <v>14</v>
      </c>
      <c r="F2533" s="2" t="s">
        <v>61</v>
      </c>
      <c r="G2533" s="1">
        <v>292.5</v>
      </c>
      <c r="H2533" s="1">
        <v>97.5</v>
      </c>
      <c r="I2533" s="4">
        <v>1</v>
      </c>
      <c r="J2533" s="2" t="s">
        <v>67</v>
      </c>
      <c r="K2533" s="1">
        <f>Tabelle111[[#This Row],[Menge kg Nges]]/1000</f>
        <v>0.29249999999999998</v>
      </c>
      <c r="L2533" s="1">
        <f>Tabelle111[[#This Row],[Menge kg P2O5]]/1000</f>
        <v>9.7500000000000003E-2</v>
      </c>
      <c r="M2533" s="1">
        <f>Tabelle111[[#This Row],[Menge t Nges]]/Tabelle111[[#This Row],[Anzahl Lieferscheine]]</f>
        <v>0.29249999999999998</v>
      </c>
      <c r="N2533" s="1">
        <f>Tabelle111[[#This Row],[Menge t P2O5]]/Tabelle111[[#This Row],[Anzahl Lieferscheine]]</f>
        <v>9.7500000000000003E-2</v>
      </c>
    </row>
    <row r="2534" spans="1:14" x14ac:dyDescent="0.2">
      <c r="A2534" s="2" t="s">
        <v>39</v>
      </c>
      <c r="B2534" s="2" t="s">
        <v>34</v>
      </c>
      <c r="C2534" s="2" t="s">
        <v>6</v>
      </c>
      <c r="D2534" s="2" t="s">
        <v>15</v>
      </c>
      <c r="E2534" s="2" t="s">
        <v>18</v>
      </c>
      <c r="F2534" s="2" t="s">
        <v>61</v>
      </c>
      <c r="G2534" s="1">
        <v>630.29999999999995</v>
      </c>
      <c r="H2534" s="1">
        <v>424.6</v>
      </c>
      <c r="I2534" s="4">
        <v>2</v>
      </c>
      <c r="J2534" s="2" t="s">
        <v>67</v>
      </c>
      <c r="K2534" s="1">
        <f>Tabelle111[[#This Row],[Menge kg Nges]]/1000</f>
        <v>0.63029999999999997</v>
      </c>
      <c r="L2534" s="1">
        <f>Tabelle111[[#This Row],[Menge kg P2O5]]/1000</f>
        <v>0.42460000000000003</v>
      </c>
      <c r="M2534" s="1">
        <f>Tabelle111[[#This Row],[Menge t Nges]]/Tabelle111[[#This Row],[Anzahl Lieferscheine]]</f>
        <v>0.31514999999999999</v>
      </c>
      <c r="N2534" s="1">
        <f>Tabelle111[[#This Row],[Menge t P2O5]]/Tabelle111[[#This Row],[Anzahl Lieferscheine]]</f>
        <v>0.21230000000000002</v>
      </c>
    </row>
    <row r="2535" spans="1:14" x14ac:dyDescent="0.2">
      <c r="A2535" s="2" t="s">
        <v>39</v>
      </c>
      <c r="B2535" s="2" t="s">
        <v>34</v>
      </c>
      <c r="C2535" s="2" t="s">
        <v>6</v>
      </c>
      <c r="D2535" s="2" t="s">
        <v>15</v>
      </c>
      <c r="E2535" s="2" t="s">
        <v>21</v>
      </c>
      <c r="F2535" s="2" t="s">
        <v>61</v>
      </c>
      <c r="G2535" s="1">
        <v>150.04</v>
      </c>
      <c r="H2535" s="1">
        <v>137.97</v>
      </c>
      <c r="I2535" s="4">
        <v>1</v>
      </c>
      <c r="J2535" s="2" t="s">
        <v>67</v>
      </c>
      <c r="K2535" s="1">
        <f>Tabelle111[[#This Row],[Menge kg Nges]]/1000</f>
        <v>0.15003999999999998</v>
      </c>
      <c r="L2535" s="1">
        <f>Tabelle111[[#This Row],[Menge kg P2O5]]/1000</f>
        <v>0.13797000000000001</v>
      </c>
      <c r="M2535" s="1">
        <f>Tabelle111[[#This Row],[Menge t Nges]]/Tabelle111[[#This Row],[Anzahl Lieferscheine]]</f>
        <v>0.15003999999999998</v>
      </c>
      <c r="N2535" s="1">
        <f>Tabelle111[[#This Row],[Menge t P2O5]]/Tabelle111[[#This Row],[Anzahl Lieferscheine]]</f>
        <v>0.13797000000000001</v>
      </c>
    </row>
    <row r="2536" spans="1:14" x14ac:dyDescent="0.2">
      <c r="A2536" s="2" t="s">
        <v>39</v>
      </c>
      <c r="B2536" s="2" t="s">
        <v>34</v>
      </c>
      <c r="C2536" s="2" t="s">
        <v>6</v>
      </c>
      <c r="D2536" s="2" t="s">
        <v>15</v>
      </c>
      <c r="E2536" s="2" t="s">
        <v>9</v>
      </c>
      <c r="F2536" s="2" t="s">
        <v>61</v>
      </c>
      <c r="G2536" s="1">
        <v>477.36</v>
      </c>
      <c r="H2536" s="1">
        <v>198.9</v>
      </c>
      <c r="I2536" s="4">
        <v>1</v>
      </c>
      <c r="J2536" s="2" t="s">
        <v>67</v>
      </c>
      <c r="K2536" s="1">
        <f>Tabelle111[[#This Row],[Menge kg Nges]]/1000</f>
        <v>0.47736000000000001</v>
      </c>
      <c r="L2536" s="1">
        <f>Tabelle111[[#This Row],[Menge kg P2O5]]/1000</f>
        <v>0.19889999999999999</v>
      </c>
      <c r="M2536" s="1">
        <f>Tabelle111[[#This Row],[Menge t Nges]]/Tabelle111[[#This Row],[Anzahl Lieferscheine]]</f>
        <v>0.47736000000000001</v>
      </c>
      <c r="N2536" s="1">
        <f>Tabelle111[[#This Row],[Menge t P2O5]]/Tabelle111[[#This Row],[Anzahl Lieferscheine]]</f>
        <v>0.19889999999999999</v>
      </c>
    </row>
    <row r="2537" spans="1:14" x14ac:dyDescent="0.2">
      <c r="A2537" s="2" t="s">
        <v>39</v>
      </c>
      <c r="B2537" s="2" t="s">
        <v>37</v>
      </c>
      <c r="C2537" s="2" t="s">
        <v>6</v>
      </c>
      <c r="D2537" s="2" t="s">
        <v>7</v>
      </c>
      <c r="E2537" s="2" t="s">
        <v>8</v>
      </c>
      <c r="F2537" s="2" t="s">
        <v>61</v>
      </c>
      <c r="G2537" s="1">
        <v>9469.6</v>
      </c>
      <c r="H2537" s="1">
        <v>2616.6</v>
      </c>
      <c r="I2537" s="4">
        <v>3</v>
      </c>
      <c r="J2537" s="2" t="s">
        <v>67</v>
      </c>
      <c r="K2537" s="1">
        <f>Tabelle111[[#This Row],[Menge kg Nges]]/1000</f>
        <v>9.4695999999999998</v>
      </c>
      <c r="L2537" s="1">
        <f>Tabelle111[[#This Row],[Menge kg P2O5]]/1000</f>
        <v>2.6166</v>
      </c>
      <c r="M2537" s="1">
        <f>Tabelle111[[#This Row],[Menge t Nges]]/Tabelle111[[#This Row],[Anzahl Lieferscheine]]</f>
        <v>3.1565333333333334</v>
      </c>
      <c r="N2537" s="1">
        <f>Tabelle111[[#This Row],[Menge t P2O5]]/Tabelle111[[#This Row],[Anzahl Lieferscheine]]</f>
        <v>0.87219999999999998</v>
      </c>
    </row>
    <row r="2538" spans="1:14" x14ac:dyDescent="0.2">
      <c r="A2538" s="2" t="s">
        <v>39</v>
      </c>
      <c r="B2538" s="2" t="s">
        <v>37</v>
      </c>
      <c r="C2538" s="2" t="s">
        <v>6</v>
      </c>
      <c r="D2538" s="2" t="s">
        <v>7</v>
      </c>
      <c r="E2538" s="2" t="s">
        <v>11</v>
      </c>
      <c r="F2538" s="2" t="s">
        <v>61</v>
      </c>
      <c r="G2538" s="1">
        <v>570</v>
      </c>
      <c r="H2538" s="1">
        <v>267.89999999999998</v>
      </c>
      <c r="I2538" s="4">
        <v>2</v>
      </c>
      <c r="J2538" s="2" t="s">
        <v>67</v>
      </c>
      <c r="K2538" s="1">
        <f>Tabelle111[[#This Row],[Menge kg Nges]]/1000</f>
        <v>0.56999999999999995</v>
      </c>
      <c r="L2538" s="1">
        <f>Tabelle111[[#This Row],[Menge kg P2O5]]/1000</f>
        <v>0.26789999999999997</v>
      </c>
      <c r="M2538" s="1">
        <f>Tabelle111[[#This Row],[Menge t Nges]]/Tabelle111[[#This Row],[Anzahl Lieferscheine]]</f>
        <v>0.28499999999999998</v>
      </c>
      <c r="N2538" s="1">
        <f>Tabelle111[[#This Row],[Menge t P2O5]]/Tabelle111[[#This Row],[Anzahl Lieferscheine]]</f>
        <v>0.13394999999999999</v>
      </c>
    </row>
    <row r="2539" spans="1:14" x14ac:dyDescent="0.2">
      <c r="A2539" s="2" t="s">
        <v>39</v>
      </c>
      <c r="B2539" s="2" t="s">
        <v>39</v>
      </c>
      <c r="C2539" s="2" t="s">
        <v>6</v>
      </c>
      <c r="D2539" s="2" t="s">
        <v>7</v>
      </c>
      <c r="E2539" s="2" t="s">
        <v>8</v>
      </c>
      <c r="F2539" s="2" t="s">
        <v>61</v>
      </c>
      <c r="G2539" s="1">
        <v>83367.469999999987</v>
      </c>
      <c r="H2539" s="1">
        <v>37555.219999999994</v>
      </c>
      <c r="I2539" s="4">
        <v>307</v>
      </c>
      <c r="J2539" s="2" t="s">
        <v>67</v>
      </c>
      <c r="K2539" s="1">
        <f>Tabelle111[[#This Row],[Menge kg Nges]]/1000</f>
        <v>83.367469999999983</v>
      </c>
      <c r="L2539" s="1">
        <f>Tabelle111[[#This Row],[Menge kg P2O5]]/1000</f>
        <v>37.555219999999991</v>
      </c>
      <c r="M2539" s="1">
        <f>Tabelle111[[#This Row],[Menge t Nges]]/Tabelle111[[#This Row],[Anzahl Lieferscheine]]</f>
        <v>0.2715552768729641</v>
      </c>
      <c r="N2539" s="1">
        <f>Tabelle111[[#This Row],[Menge t P2O5]]/Tabelle111[[#This Row],[Anzahl Lieferscheine]]</f>
        <v>0.12232970684039085</v>
      </c>
    </row>
    <row r="2540" spans="1:14" x14ac:dyDescent="0.2">
      <c r="A2540" s="2" t="s">
        <v>39</v>
      </c>
      <c r="B2540" s="2" t="s">
        <v>39</v>
      </c>
      <c r="C2540" s="2" t="s">
        <v>6</v>
      </c>
      <c r="D2540" s="2" t="s">
        <v>7</v>
      </c>
      <c r="E2540" s="2" t="s">
        <v>9</v>
      </c>
      <c r="F2540" s="2" t="s">
        <v>61</v>
      </c>
      <c r="G2540" s="1">
        <v>57019.059999999976</v>
      </c>
      <c r="H2540" s="1">
        <v>23603.050000000007</v>
      </c>
      <c r="I2540" s="4">
        <v>231</v>
      </c>
      <c r="J2540" s="2" t="s">
        <v>67</v>
      </c>
      <c r="K2540" s="1">
        <f>Tabelle111[[#This Row],[Menge kg Nges]]/1000</f>
        <v>57.019059999999975</v>
      </c>
      <c r="L2540" s="1">
        <f>Tabelle111[[#This Row],[Menge kg P2O5]]/1000</f>
        <v>23.603050000000007</v>
      </c>
      <c r="M2540" s="1">
        <f>Tabelle111[[#This Row],[Menge t Nges]]/Tabelle111[[#This Row],[Anzahl Lieferscheine]]</f>
        <v>0.24683575757575746</v>
      </c>
      <c r="N2540" s="1">
        <f>Tabelle111[[#This Row],[Menge t P2O5]]/Tabelle111[[#This Row],[Anzahl Lieferscheine]]</f>
        <v>0.10217770562770566</v>
      </c>
    </row>
    <row r="2541" spans="1:14" x14ac:dyDescent="0.2">
      <c r="A2541" s="2" t="s">
        <v>39</v>
      </c>
      <c r="B2541" s="2" t="s">
        <v>39</v>
      </c>
      <c r="C2541" s="2" t="s">
        <v>6</v>
      </c>
      <c r="D2541" s="2" t="s">
        <v>7</v>
      </c>
      <c r="E2541" s="2" t="s">
        <v>11</v>
      </c>
      <c r="F2541" s="2" t="s">
        <v>61</v>
      </c>
      <c r="G2541" s="1">
        <v>14304.859999999999</v>
      </c>
      <c r="H2541" s="1">
        <v>6129.3200000000006</v>
      </c>
      <c r="I2541" s="4">
        <v>54</v>
      </c>
      <c r="J2541" s="2" t="s">
        <v>67</v>
      </c>
      <c r="K2541" s="1">
        <f>Tabelle111[[#This Row],[Menge kg Nges]]/1000</f>
        <v>14.304859999999998</v>
      </c>
      <c r="L2541" s="1">
        <f>Tabelle111[[#This Row],[Menge kg P2O5]]/1000</f>
        <v>6.1293200000000008</v>
      </c>
      <c r="M2541" s="1">
        <f>Tabelle111[[#This Row],[Menge t Nges]]/Tabelle111[[#This Row],[Anzahl Lieferscheine]]</f>
        <v>0.26490481481481476</v>
      </c>
      <c r="N2541" s="1">
        <f>Tabelle111[[#This Row],[Menge t P2O5]]/Tabelle111[[#This Row],[Anzahl Lieferscheine]]</f>
        <v>0.11350592592592594</v>
      </c>
    </row>
    <row r="2542" spans="1:14" x14ac:dyDescent="0.2">
      <c r="A2542" s="2" t="s">
        <v>39</v>
      </c>
      <c r="B2542" s="2" t="s">
        <v>39</v>
      </c>
      <c r="C2542" s="2" t="s">
        <v>6</v>
      </c>
      <c r="D2542" s="2" t="s">
        <v>7</v>
      </c>
      <c r="E2542" s="2" t="s">
        <v>12</v>
      </c>
      <c r="F2542" s="2" t="s">
        <v>61</v>
      </c>
      <c r="G2542" s="1">
        <v>34520.699999999997</v>
      </c>
      <c r="H2542" s="1">
        <v>17345.099999999999</v>
      </c>
      <c r="I2542" s="4">
        <v>161</v>
      </c>
      <c r="J2542" s="2" t="s">
        <v>67</v>
      </c>
      <c r="K2542" s="1">
        <f>Tabelle111[[#This Row],[Menge kg Nges]]/1000</f>
        <v>34.520699999999998</v>
      </c>
      <c r="L2542" s="1">
        <f>Tabelle111[[#This Row],[Menge kg P2O5]]/1000</f>
        <v>17.345099999999999</v>
      </c>
      <c r="M2542" s="1">
        <f>Tabelle111[[#This Row],[Menge t Nges]]/Tabelle111[[#This Row],[Anzahl Lieferscheine]]</f>
        <v>0.2144142857142857</v>
      </c>
      <c r="N2542" s="1">
        <f>Tabelle111[[#This Row],[Menge t P2O5]]/Tabelle111[[#This Row],[Anzahl Lieferscheine]]</f>
        <v>0.1077335403726708</v>
      </c>
    </row>
    <row r="2543" spans="1:14" x14ac:dyDescent="0.2">
      <c r="A2543" s="2" t="s">
        <v>39</v>
      </c>
      <c r="B2543" s="2" t="s">
        <v>39</v>
      </c>
      <c r="C2543" s="2" t="s">
        <v>6</v>
      </c>
      <c r="D2543" s="2" t="s">
        <v>7</v>
      </c>
      <c r="E2543" s="2" t="s">
        <v>13</v>
      </c>
      <c r="F2543" s="2" t="s">
        <v>61</v>
      </c>
      <c r="G2543" s="1">
        <v>814.8</v>
      </c>
      <c r="H2543" s="1">
        <v>426.8</v>
      </c>
      <c r="I2543" s="4">
        <v>5</v>
      </c>
      <c r="J2543" s="2" t="s">
        <v>67</v>
      </c>
      <c r="K2543" s="1">
        <f>Tabelle111[[#This Row],[Menge kg Nges]]/1000</f>
        <v>0.81479999999999997</v>
      </c>
      <c r="L2543" s="1">
        <f>Tabelle111[[#This Row],[Menge kg P2O5]]/1000</f>
        <v>0.42680000000000001</v>
      </c>
      <c r="M2543" s="1">
        <f>Tabelle111[[#This Row],[Menge t Nges]]/Tabelle111[[#This Row],[Anzahl Lieferscheine]]</f>
        <v>0.16295999999999999</v>
      </c>
      <c r="N2543" s="1">
        <f>Tabelle111[[#This Row],[Menge t P2O5]]/Tabelle111[[#This Row],[Anzahl Lieferscheine]]</f>
        <v>8.5360000000000005E-2</v>
      </c>
    </row>
    <row r="2544" spans="1:14" x14ac:dyDescent="0.2">
      <c r="A2544" s="2" t="s">
        <v>39</v>
      </c>
      <c r="B2544" s="2" t="s">
        <v>39</v>
      </c>
      <c r="C2544" s="2" t="s">
        <v>6</v>
      </c>
      <c r="D2544" s="2" t="s">
        <v>7</v>
      </c>
      <c r="E2544" s="2" t="s">
        <v>14</v>
      </c>
      <c r="F2544" s="2" t="s">
        <v>61</v>
      </c>
      <c r="G2544" s="1">
        <v>44674.99000000002</v>
      </c>
      <c r="H2544" s="1">
        <v>20290.16</v>
      </c>
      <c r="I2544" s="4">
        <v>199</v>
      </c>
      <c r="J2544" s="2" t="s">
        <v>67</v>
      </c>
      <c r="K2544" s="1">
        <f>Tabelle111[[#This Row],[Menge kg Nges]]/1000</f>
        <v>44.674990000000022</v>
      </c>
      <c r="L2544" s="1">
        <f>Tabelle111[[#This Row],[Menge kg P2O5]]/1000</f>
        <v>20.29016</v>
      </c>
      <c r="M2544" s="1">
        <f>Tabelle111[[#This Row],[Menge t Nges]]/Tabelle111[[#This Row],[Anzahl Lieferscheine]]</f>
        <v>0.22449743718592977</v>
      </c>
      <c r="N2544" s="1">
        <f>Tabelle111[[#This Row],[Menge t P2O5]]/Tabelle111[[#This Row],[Anzahl Lieferscheine]]</f>
        <v>0.10196060301507538</v>
      </c>
    </row>
    <row r="2545" spans="1:14" x14ac:dyDescent="0.2">
      <c r="A2545" s="2" t="s">
        <v>39</v>
      </c>
      <c r="B2545" s="2" t="s">
        <v>39</v>
      </c>
      <c r="C2545" s="2" t="s">
        <v>6</v>
      </c>
      <c r="D2545" s="2" t="s">
        <v>15</v>
      </c>
      <c r="E2545" s="2" t="s">
        <v>8</v>
      </c>
      <c r="F2545" s="2" t="s">
        <v>61</v>
      </c>
      <c r="G2545" s="1">
        <v>1976.1</v>
      </c>
      <c r="H2545" s="1">
        <v>941</v>
      </c>
      <c r="I2545" s="4">
        <v>30</v>
      </c>
      <c r="J2545" s="2" t="s">
        <v>67</v>
      </c>
      <c r="K2545" s="1">
        <f>Tabelle111[[#This Row],[Menge kg Nges]]/1000</f>
        <v>1.9761</v>
      </c>
      <c r="L2545" s="1">
        <f>Tabelle111[[#This Row],[Menge kg P2O5]]/1000</f>
        <v>0.94099999999999995</v>
      </c>
      <c r="M2545" s="1">
        <f>Tabelle111[[#This Row],[Menge t Nges]]/Tabelle111[[#This Row],[Anzahl Lieferscheine]]</f>
        <v>6.5869999999999998E-2</v>
      </c>
      <c r="N2545" s="1">
        <f>Tabelle111[[#This Row],[Menge t P2O5]]/Tabelle111[[#This Row],[Anzahl Lieferscheine]]</f>
        <v>3.1366666666666668E-2</v>
      </c>
    </row>
    <row r="2546" spans="1:14" x14ac:dyDescent="0.2">
      <c r="A2546" s="2" t="s">
        <v>39</v>
      </c>
      <c r="B2546" s="2" t="s">
        <v>39</v>
      </c>
      <c r="C2546" s="2" t="s">
        <v>6</v>
      </c>
      <c r="D2546" s="2" t="s">
        <v>15</v>
      </c>
      <c r="E2546" s="2" t="s">
        <v>16</v>
      </c>
      <c r="F2546" s="2" t="s">
        <v>61</v>
      </c>
      <c r="G2546" s="1">
        <v>929.67</v>
      </c>
      <c r="H2546" s="1">
        <v>832.61999999999989</v>
      </c>
      <c r="I2546" s="4">
        <v>5</v>
      </c>
      <c r="J2546" s="2" t="s">
        <v>67</v>
      </c>
      <c r="K2546" s="1">
        <f>Tabelle111[[#This Row],[Menge kg Nges]]/1000</f>
        <v>0.92967</v>
      </c>
      <c r="L2546" s="1">
        <f>Tabelle111[[#This Row],[Menge kg P2O5]]/1000</f>
        <v>0.83261999999999992</v>
      </c>
      <c r="M2546" s="1">
        <f>Tabelle111[[#This Row],[Menge t Nges]]/Tabelle111[[#This Row],[Anzahl Lieferscheine]]</f>
        <v>0.18593399999999999</v>
      </c>
      <c r="N2546" s="1">
        <f>Tabelle111[[#This Row],[Menge t P2O5]]/Tabelle111[[#This Row],[Anzahl Lieferscheine]]</f>
        <v>0.16652399999999998</v>
      </c>
    </row>
    <row r="2547" spans="1:14" x14ac:dyDescent="0.2">
      <c r="A2547" s="2" t="s">
        <v>39</v>
      </c>
      <c r="B2547" s="2" t="s">
        <v>39</v>
      </c>
      <c r="C2547" s="2" t="s">
        <v>6</v>
      </c>
      <c r="D2547" s="2" t="s">
        <v>15</v>
      </c>
      <c r="E2547" s="2" t="s">
        <v>17</v>
      </c>
      <c r="F2547" s="2" t="s">
        <v>61</v>
      </c>
      <c r="G2547" s="1">
        <v>85.86</v>
      </c>
      <c r="H2547" s="1">
        <v>37.26</v>
      </c>
      <c r="I2547" s="4">
        <v>2</v>
      </c>
      <c r="J2547" s="2" t="s">
        <v>67</v>
      </c>
      <c r="K2547" s="1">
        <f>Tabelle111[[#This Row],[Menge kg Nges]]/1000</f>
        <v>8.5860000000000006E-2</v>
      </c>
      <c r="L2547" s="1">
        <f>Tabelle111[[#This Row],[Menge kg P2O5]]/1000</f>
        <v>3.7260000000000001E-2</v>
      </c>
      <c r="M2547" s="1">
        <f>Tabelle111[[#This Row],[Menge t Nges]]/Tabelle111[[#This Row],[Anzahl Lieferscheine]]</f>
        <v>4.2930000000000003E-2</v>
      </c>
      <c r="N2547" s="1">
        <f>Tabelle111[[#This Row],[Menge t P2O5]]/Tabelle111[[#This Row],[Anzahl Lieferscheine]]</f>
        <v>1.8630000000000001E-2</v>
      </c>
    </row>
    <row r="2548" spans="1:14" x14ac:dyDescent="0.2">
      <c r="A2548" s="2" t="s">
        <v>39</v>
      </c>
      <c r="B2548" s="2" t="s">
        <v>39</v>
      </c>
      <c r="C2548" s="2" t="s">
        <v>6</v>
      </c>
      <c r="D2548" s="2" t="s">
        <v>15</v>
      </c>
      <c r="E2548" s="2" t="s">
        <v>18</v>
      </c>
      <c r="F2548" s="2" t="s">
        <v>61</v>
      </c>
      <c r="G2548" s="1">
        <v>1996.5900000000001</v>
      </c>
      <c r="H2548" s="1">
        <v>1511.1799999999998</v>
      </c>
      <c r="I2548" s="4">
        <v>11</v>
      </c>
      <c r="J2548" s="2" t="s">
        <v>67</v>
      </c>
      <c r="K2548" s="1">
        <f>Tabelle111[[#This Row],[Menge kg Nges]]/1000</f>
        <v>1.9965900000000001</v>
      </c>
      <c r="L2548" s="1">
        <f>Tabelle111[[#This Row],[Menge kg P2O5]]/1000</f>
        <v>1.5111799999999997</v>
      </c>
      <c r="M2548" s="1">
        <f>Tabelle111[[#This Row],[Menge t Nges]]/Tabelle111[[#This Row],[Anzahl Lieferscheine]]</f>
        <v>0.18150818181818182</v>
      </c>
      <c r="N2548" s="1">
        <f>Tabelle111[[#This Row],[Menge t P2O5]]/Tabelle111[[#This Row],[Anzahl Lieferscheine]]</f>
        <v>0.13737999999999997</v>
      </c>
    </row>
    <row r="2549" spans="1:14" x14ac:dyDescent="0.2">
      <c r="A2549" s="2" t="s">
        <v>39</v>
      </c>
      <c r="B2549" s="2" t="s">
        <v>39</v>
      </c>
      <c r="C2549" s="2" t="s">
        <v>6</v>
      </c>
      <c r="D2549" s="2" t="s">
        <v>15</v>
      </c>
      <c r="E2549" s="2" t="s">
        <v>19</v>
      </c>
      <c r="F2549" s="2" t="s">
        <v>61</v>
      </c>
      <c r="G2549" s="1">
        <v>54</v>
      </c>
      <c r="H2549" s="1">
        <v>60</v>
      </c>
      <c r="I2549" s="4">
        <v>2</v>
      </c>
      <c r="J2549" s="2" t="s">
        <v>67</v>
      </c>
      <c r="K2549" s="1">
        <f>Tabelle111[[#This Row],[Menge kg Nges]]/1000</f>
        <v>5.3999999999999999E-2</v>
      </c>
      <c r="L2549" s="1">
        <f>Tabelle111[[#This Row],[Menge kg P2O5]]/1000</f>
        <v>0.06</v>
      </c>
      <c r="M2549" s="1">
        <f>Tabelle111[[#This Row],[Menge t Nges]]/Tabelle111[[#This Row],[Anzahl Lieferscheine]]</f>
        <v>2.7E-2</v>
      </c>
      <c r="N2549" s="1">
        <f>Tabelle111[[#This Row],[Menge t P2O5]]/Tabelle111[[#This Row],[Anzahl Lieferscheine]]</f>
        <v>0.03</v>
      </c>
    </row>
    <row r="2550" spans="1:14" x14ac:dyDescent="0.2">
      <c r="A2550" s="2" t="s">
        <v>39</v>
      </c>
      <c r="B2550" s="2" t="s">
        <v>39</v>
      </c>
      <c r="C2550" s="2" t="s">
        <v>6</v>
      </c>
      <c r="D2550" s="2" t="s">
        <v>15</v>
      </c>
      <c r="E2550" s="2" t="s">
        <v>20</v>
      </c>
      <c r="F2550" s="2" t="s">
        <v>61</v>
      </c>
      <c r="G2550" s="1">
        <v>668.8</v>
      </c>
      <c r="H2550" s="1">
        <v>380</v>
      </c>
      <c r="I2550" s="4">
        <v>18</v>
      </c>
      <c r="J2550" s="2" t="s">
        <v>67</v>
      </c>
      <c r="K2550" s="1">
        <f>Tabelle111[[#This Row],[Menge kg Nges]]/1000</f>
        <v>0.66879999999999995</v>
      </c>
      <c r="L2550" s="1">
        <f>Tabelle111[[#This Row],[Menge kg P2O5]]/1000</f>
        <v>0.38</v>
      </c>
      <c r="M2550" s="1">
        <f>Tabelle111[[#This Row],[Menge t Nges]]/Tabelle111[[#This Row],[Anzahl Lieferscheine]]</f>
        <v>3.7155555555555553E-2</v>
      </c>
      <c r="N2550" s="1">
        <f>Tabelle111[[#This Row],[Menge t P2O5]]/Tabelle111[[#This Row],[Anzahl Lieferscheine]]</f>
        <v>2.1111111111111112E-2</v>
      </c>
    </row>
    <row r="2551" spans="1:14" x14ac:dyDescent="0.2">
      <c r="A2551" s="2" t="s">
        <v>39</v>
      </c>
      <c r="B2551" s="2" t="s">
        <v>39</v>
      </c>
      <c r="C2551" s="2" t="s">
        <v>6</v>
      </c>
      <c r="D2551" s="2" t="s">
        <v>15</v>
      </c>
      <c r="E2551" s="2" t="s">
        <v>21</v>
      </c>
      <c r="F2551" s="2" t="s">
        <v>61</v>
      </c>
      <c r="G2551" s="1">
        <v>1848.9</v>
      </c>
      <c r="H2551" s="1">
        <v>1085.4000000000001</v>
      </c>
      <c r="I2551" s="4">
        <v>17</v>
      </c>
      <c r="J2551" s="2" t="s">
        <v>67</v>
      </c>
      <c r="K2551" s="1">
        <f>Tabelle111[[#This Row],[Menge kg Nges]]/1000</f>
        <v>1.8489</v>
      </c>
      <c r="L2551" s="1">
        <f>Tabelle111[[#This Row],[Menge kg P2O5]]/1000</f>
        <v>1.0854000000000001</v>
      </c>
      <c r="M2551" s="1">
        <f>Tabelle111[[#This Row],[Menge t Nges]]/Tabelle111[[#This Row],[Anzahl Lieferscheine]]</f>
        <v>0.10875882352941177</v>
      </c>
      <c r="N2551" s="1">
        <f>Tabelle111[[#This Row],[Menge t P2O5]]/Tabelle111[[#This Row],[Anzahl Lieferscheine]]</f>
        <v>6.3847058823529423E-2</v>
      </c>
    </row>
    <row r="2552" spans="1:14" x14ac:dyDescent="0.2">
      <c r="A2552" s="2" t="s">
        <v>39</v>
      </c>
      <c r="B2552" s="2" t="s">
        <v>39</v>
      </c>
      <c r="C2552" s="2" t="s">
        <v>6</v>
      </c>
      <c r="D2552" s="2" t="s">
        <v>15</v>
      </c>
      <c r="E2552" s="2" t="s">
        <v>9</v>
      </c>
      <c r="F2552" s="2" t="s">
        <v>61</v>
      </c>
      <c r="G2552" s="1">
        <v>5307.1799999999985</v>
      </c>
      <c r="H2552" s="1">
        <v>3157.65</v>
      </c>
      <c r="I2552" s="4">
        <v>29</v>
      </c>
      <c r="J2552" s="2" t="s">
        <v>67</v>
      </c>
      <c r="K2552" s="1">
        <f>Tabelle111[[#This Row],[Menge kg Nges]]/1000</f>
        <v>5.3071799999999989</v>
      </c>
      <c r="L2552" s="1">
        <f>Tabelle111[[#This Row],[Menge kg P2O5]]/1000</f>
        <v>3.1576500000000003</v>
      </c>
      <c r="M2552" s="1">
        <f>Tabelle111[[#This Row],[Menge t Nges]]/Tabelle111[[#This Row],[Anzahl Lieferscheine]]</f>
        <v>0.1830062068965517</v>
      </c>
      <c r="N2552" s="1">
        <f>Tabelle111[[#This Row],[Menge t P2O5]]/Tabelle111[[#This Row],[Anzahl Lieferscheine]]</f>
        <v>0.1088844827586207</v>
      </c>
    </row>
    <row r="2553" spans="1:14" x14ac:dyDescent="0.2">
      <c r="A2553" s="2" t="s">
        <v>39</v>
      </c>
      <c r="B2553" s="2" t="s">
        <v>39</v>
      </c>
      <c r="C2553" s="2" t="s">
        <v>6</v>
      </c>
      <c r="D2553" s="2" t="s">
        <v>15</v>
      </c>
      <c r="E2553" s="2" t="s">
        <v>10</v>
      </c>
      <c r="F2553" s="2" t="s">
        <v>61</v>
      </c>
      <c r="G2553" s="1">
        <v>919.35</v>
      </c>
      <c r="H2553" s="1">
        <v>392.70999999999992</v>
      </c>
      <c r="I2553" s="4">
        <v>13</v>
      </c>
      <c r="J2553" s="2" t="s">
        <v>67</v>
      </c>
      <c r="K2553" s="1">
        <f>Tabelle111[[#This Row],[Menge kg Nges]]/1000</f>
        <v>0.91935</v>
      </c>
      <c r="L2553" s="1">
        <f>Tabelle111[[#This Row],[Menge kg P2O5]]/1000</f>
        <v>0.39270999999999995</v>
      </c>
      <c r="M2553" s="1">
        <f>Tabelle111[[#This Row],[Menge t Nges]]/Tabelle111[[#This Row],[Anzahl Lieferscheine]]</f>
        <v>7.071923076923077E-2</v>
      </c>
      <c r="N2553" s="1">
        <f>Tabelle111[[#This Row],[Menge t P2O5]]/Tabelle111[[#This Row],[Anzahl Lieferscheine]]</f>
        <v>3.0208461538461535E-2</v>
      </c>
    </row>
    <row r="2554" spans="1:14" x14ac:dyDescent="0.2">
      <c r="A2554" s="2" t="s">
        <v>39</v>
      </c>
      <c r="B2554" s="2" t="s">
        <v>39</v>
      </c>
      <c r="C2554" s="2" t="s">
        <v>6</v>
      </c>
      <c r="D2554" s="2" t="s">
        <v>15</v>
      </c>
      <c r="E2554" s="2" t="s">
        <v>23</v>
      </c>
      <c r="F2554" s="2" t="s">
        <v>61</v>
      </c>
      <c r="G2554" s="1">
        <v>792</v>
      </c>
      <c r="H2554" s="1">
        <v>326.7</v>
      </c>
      <c r="I2554" s="4">
        <v>9</v>
      </c>
      <c r="J2554" s="2" t="s">
        <v>67</v>
      </c>
      <c r="K2554" s="1">
        <f>Tabelle111[[#This Row],[Menge kg Nges]]/1000</f>
        <v>0.79200000000000004</v>
      </c>
      <c r="L2554" s="1">
        <f>Tabelle111[[#This Row],[Menge kg P2O5]]/1000</f>
        <v>0.32669999999999999</v>
      </c>
      <c r="M2554" s="1">
        <f>Tabelle111[[#This Row],[Menge t Nges]]/Tabelle111[[#This Row],[Anzahl Lieferscheine]]</f>
        <v>8.8000000000000009E-2</v>
      </c>
      <c r="N2554" s="1">
        <f>Tabelle111[[#This Row],[Menge t P2O5]]/Tabelle111[[#This Row],[Anzahl Lieferscheine]]</f>
        <v>3.6299999999999999E-2</v>
      </c>
    </row>
    <row r="2555" spans="1:14" x14ac:dyDescent="0.2">
      <c r="A2555" s="2" t="s">
        <v>39</v>
      </c>
      <c r="B2555" s="2" t="s">
        <v>39</v>
      </c>
      <c r="C2555" s="2" t="s">
        <v>6</v>
      </c>
      <c r="D2555" s="2" t="s">
        <v>15</v>
      </c>
      <c r="E2555" s="2" t="s">
        <v>31</v>
      </c>
      <c r="F2555" s="2" t="s">
        <v>61</v>
      </c>
      <c r="G2555" s="1">
        <v>88</v>
      </c>
      <c r="H2555" s="1">
        <v>36.480000000000004</v>
      </c>
      <c r="I2555" s="4">
        <v>2</v>
      </c>
      <c r="J2555" s="2" t="s">
        <v>67</v>
      </c>
      <c r="K2555" s="1">
        <f>Tabelle111[[#This Row],[Menge kg Nges]]/1000</f>
        <v>8.7999999999999995E-2</v>
      </c>
      <c r="L2555" s="1">
        <f>Tabelle111[[#This Row],[Menge kg P2O5]]/1000</f>
        <v>3.6480000000000005E-2</v>
      </c>
      <c r="M2555" s="1">
        <f>Tabelle111[[#This Row],[Menge t Nges]]/Tabelle111[[#This Row],[Anzahl Lieferscheine]]</f>
        <v>4.3999999999999997E-2</v>
      </c>
      <c r="N2555" s="1">
        <f>Tabelle111[[#This Row],[Menge t P2O5]]/Tabelle111[[#This Row],[Anzahl Lieferscheine]]</f>
        <v>1.8240000000000003E-2</v>
      </c>
    </row>
    <row r="2556" spans="1:14" x14ac:dyDescent="0.2">
      <c r="A2556" s="2" t="s">
        <v>39</v>
      </c>
      <c r="B2556" s="2" t="s">
        <v>39</v>
      </c>
      <c r="C2556" s="2" t="s">
        <v>25</v>
      </c>
      <c r="D2556" s="2" t="s">
        <v>25</v>
      </c>
      <c r="E2556" s="2" t="s">
        <v>26</v>
      </c>
      <c r="F2556" s="2" t="s">
        <v>61</v>
      </c>
      <c r="G2556" s="1">
        <v>8824.9</v>
      </c>
      <c r="H2556" s="1">
        <v>2073.79</v>
      </c>
      <c r="I2556" s="4">
        <v>20</v>
      </c>
      <c r="J2556" s="2" t="s">
        <v>67</v>
      </c>
      <c r="K2556" s="1">
        <f>Tabelle111[[#This Row],[Menge kg Nges]]/1000</f>
        <v>8.8248999999999995</v>
      </c>
      <c r="L2556" s="1">
        <f>Tabelle111[[#This Row],[Menge kg P2O5]]/1000</f>
        <v>2.0737899999999998</v>
      </c>
      <c r="M2556" s="1">
        <f>Tabelle111[[#This Row],[Menge t Nges]]/Tabelle111[[#This Row],[Anzahl Lieferscheine]]</f>
        <v>0.441245</v>
      </c>
      <c r="N2556" s="1">
        <f>Tabelle111[[#This Row],[Menge t P2O5]]/Tabelle111[[#This Row],[Anzahl Lieferscheine]]</f>
        <v>0.10368949999999999</v>
      </c>
    </row>
    <row r="2557" spans="1:14" x14ac:dyDescent="0.2">
      <c r="A2557" s="2" t="s">
        <v>39</v>
      </c>
      <c r="B2557" s="2" t="s">
        <v>41</v>
      </c>
      <c r="C2557" s="2" t="s">
        <v>6</v>
      </c>
      <c r="D2557" s="2" t="s">
        <v>7</v>
      </c>
      <c r="E2557" s="2" t="s">
        <v>8</v>
      </c>
      <c r="F2557" s="2" t="s">
        <v>61</v>
      </c>
      <c r="G2557" s="1">
        <v>660</v>
      </c>
      <c r="H2557" s="1">
        <v>310</v>
      </c>
      <c r="I2557" s="4">
        <v>7</v>
      </c>
      <c r="J2557" s="2" t="s">
        <v>67</v>
      </c>
      <c r="K2557" s="1">
        <f>Tabelle111[[#This Row],[Menge kg Nges]]/1000</f>
        <v>0.66</v>
      </c>
      <c r="L2557" s="1">
        <f>Tabelle111[[#This Row],[Menge kg P2O5]]/1000</f>
        <v>0.31</v>
      </c>
      <c r="M2557" s="1">
        <f>Tabelle111[[#This Row],[Menge t Nges]]/Tabelle111[[#This Row],[Anzahl Lieferscheine]]</f>
        <v>9.4285714285714292E-2</v>
      </c>
      <c r="N2557" s="1">
        <f>Tabelle111[[#This Row],[Menge t P2O5]]/Tabelle111[[#This Row],[Anzahl Lieferscheine]]</f>
        <v>4.4285714285714282E-2</v>
      </c>
    </row>
    <row r="2558" spans="1:14" x14ac:dyDescent="0.2">
      <c r="A2558" s="2" t="s">
        <v>39</v>
      </c>
      <c r="B2558" s="2" t="s">
        <v>41</v>
      </c>
      <c r="C2558" s="2" t="s">
        <v>6</v>
      </c>
      <c r="D2558" s="2" t="s">
        <v>7</v>
      </c>
      <c r="E2558" s="2" t="s">
        <v>14</v>
      </c>
      <c r="F2558" s="2" t="s">
        <v>61</v>
      </c>
      <c r="G2558" s="1">
        <v>974.5</v>
      </c>
      <c r="H2558" s="1">
        <v>494.5</v>
      </c>
      <c r="I2558" s="4">
        <v>5</v>
      </c>
      <c r="J2558" s="2" t="s">
        <v>67</v>
      </c>
      <c r="K2558" s="1">
        <f>Tabelle111[[#This Row],[Menge kg Nges]]/1000</f>
        <v>0.97450000000000003</v>
      </c>
      <c r="L2558" s="1">
        <f>Tabelle111[[#This Row],[Menge kg P2O5]]/1000</f>
        <v>0.4945</v>
      </c>
      <c r="M2558" s="1">
        <f>Tabelle111[[#This Row],[Menge t Nges]]/Tabelle111[[#This Row],[Anzahl Lieferscheine]]</f>
        <v>0.19490000000000002</v>
      </c>
      <c r="N2558" s="1">
        <f>Tabelle111[[#This Row],[Menge t P2O5]]/Tabelle111[[#This Row],[Anzahl Lieferscheine]]</f>
        <v>9.8900000000000002E-2</v>
      </c>
    </row>
    <row r="2559" spans="1:14" x14ac:dyDescent="0.2">
      <c r="A2559" s="2" t="s">
        <v>39</v>
      </c>
      <c r="B2559" s="2" t="s">
        <v>41</v>
      </c>
      <c r="C2559" s="2" t="s">
        <v>6</v>
      </c>
      <c r="D2559" s="2" t="s">
        <v>15</v>
      </c>
      <c r="E2559" s="2" t="s">
        <v>18</v>
      </c>
      <c r="F2559" s="2" t="s">
        <v>61</v>
      </c>
      <c r="G2559" s="1">
        <v>336</v>
      </c>
      <c r="H2559" s="1">
        <v>272</v>
      </c>
      <c r="I2559" s="4">
        <v>1</v>
      </c>
      <c r="J2559" s="2" t="s">
        <v>67</v>
      </c>
      <c r="K2559" s="1">
        <f>Tabelle111[[#This Row],[Menge kg Nges]]/1000</f>
        <v>0.33600000000000002</v>
      </c>
      <c r="L2559" s="1">
        <f>Tabelle111[[#This Row],[Menge kg P2O5]]/1000</f>
        <v>0.27200000000000002</v>
      </c>
      <c r="M2559" s="1">
        <f>Tabelle111[[#This Row],[Menge t Nges]]/Tabelle111[[#This Row],[Anzahl Lieferscheine]]</f>
        <v>0.33600000000000002</v>
      </c>
      <c r="N2559" s="1">
        <f>Tabelle111[[#This Row],[Menge t P2O5]]/Tabelle111[[#This Row],[Anzahl Lieferscheine]]</f>
        <v>0.27200000000000002</v>
      </c>
    </row>
    <row r="2560" spans="1:14" x14ac:dyDescent="0.2">
      <c r="A2560" s="2" t="s">
        <v>39</v>
      </c>
      <c r="B2560" s="2" t="s">
        <v>41</v>
      </c>
      <c r="C2560" s="2" t="s">
        <v>25</v>
      </c>
      <c r="D2560" s="2" t="s">
        <v>25</v>
      </c>
      <c r="E2560" s="2" t="s">
        <v>26</v>
      </c>
      <c r="F2560" s="2" t="s">
        <v>61</v>
      </c>
      <c r="G2560" s="1">
        <v>208</v>
      </c>
      <c r="H2560" s="1">
        <v>40</v>
      </c>
      <c r="I2560" s="4">
        <v>1</v>
      </c>
      <c r="J2560" s="2" t="s">
        <v>67</v>
      </c>
      <c r="K2560" s="1">
        <f>Tabelle111[[#This Row],[Menge kg Nges]]/1000</f>
        <v>0.20799999999999999</v>
      </c>
      <c r="L2560" s="1">
        <f>Tabelle111[[#This Row],[Menge kg P2O5]]/1000</f>
        <v>0.04</v>
      </c>
      <c r="M2560" s="1">
        <f>Tabelle111[[#This Row],[Menge t Nges]]/Tabelle111[[#This Row],[Anzahl Lieferscheine]]</f>
        <v>0.20799999999999999</v>
      </c>
      <c r="N2560" s="1">
        <f>Tabelle111[[#This Row],[Menge t P2O5]]/Tabelle111[[#This Row],[Anzahl Lieferscheine]]</f>
        <v>0.04</v>
      </c>
    </row>
    <row r="2561" spans="1:14" x14ac:dyDescent="0.2">
      <c r="A2561" s="2" t="s">
        <v>39</v>
      </c>
      <c r="B2561" s="2" t="s">
        <v>42</v>
      </c>
      <c r="C2561" s="2" t="s">
        <v>6</v>
      </c>
      <c r="D2561" s="2" t="s">
        <v>7</v>
      </c>
      <c r="E2561" s="2" t="s">
        <v>8</v>
      </c>
      <c r="F2561" s="2" t="s">
        <v>61</v>
      </c>
      <c r="G2561" s="1">
        <v>2257.2000000000003</v>
      </c>
      <c r="H2561" s="1">
        <v>623.69999999999993</v>
      </c>
      <c r="I2561" s="4">
        <v>3</v>
      </c>
      <c r="J2561" s="2" t="s">
        <v>67</v>
      </c>
      <c r="K2561" s="1">
        <f>Tabelle111[[#This Row],[Menge kg Nges]]/1000</f>
        <v>2.2572000000000001</v>
      </c>
      <c r="L2561" s="1">
        <f>Tabelle111[[#This Row],[Menge kg P2O5]]/1000</f>
        <v>0.62369999999999992</v>
      </c>
      <c r="M2561" s="1">
        <f>Tabelle111[[#This Row],[Menge t Nges]]/Tabelle111[[#This Row],[Anzahl Lieferscheine]]</f>
        <v>0.75240000000000007</v>
      </c>
      <c r="N2561" s="1">
        <f>Tabelle111[[#This Row],[Menge t P2O5]]/Tabelle111[[#This Row],[Anzahl Lieferscheine]]</f>
        <v>0.20789999999999997</v>
      </c>
    </row>
    <row r="2562" spans="1:14" x14ac:dyDescent="0.2">
      <c r="A2562" s="2" t="s">
        <v>39</v>
      </c>
      <c r="B2562" s="2" t="s">
        <v>42</v>
      </c>
      <c r="C2562" s="2" t="s">
        <v>6</v>
      </c>
      <c r="D2562" s="2" t="s">
        <v>7</v>
      </c>
      <c r="E2562" s="2" t="s">
        <v>14</v>
      </c>
      <c r="F2562" s="2" t="s">
        <v>61</v>
      </c>
      <c r="G2562" s="1">
        <v>2599.6</v>
      </c>
      <c r="H2562" s="1">
        <v>1165.3</v>
      </c>
      <c r="I2562" s="4">
        <v>7</v>
      </c>
      <c r="J2562" s="2" t="s">
        <v>67</v>
      </c>
      <c r="K2562" s="1">
        <f>Tabelle111[[#This Row],[Menge kg Nges]]/1000</f>
        <v>2.5995999999999997</v>
      </c>
      <c r="L2562" s="1">
        <f>Tabelle111[[#This Row],[Menge kg P2O5]]/1000</f>
        <v>1.1653</v>
      </c>
      <c r="M2562" s="1">
        <f>Tabelle111[[#This Row],[Menge t Nges]]/Tabelle111[[#This Row],[Anzahl Lieferscheine]]</f>
        <v>0.37137142857142852</v>
      </c>
      <c r="N2562" s="1">
        <f>Tabelle111[[#This Row],[Menge t P2O5]]/Tabelle111[[#This Row],[Anzahl Lieferscheine]]</f>
        <v>0.16647142857142858</v>
      </c>
    </row>
    <row r="2563" spans="1:14" x14ac:dyDescent="0.2">
      <c r="A2563" s="2" t="s">
        <v>39</v>
      </c>
      <c r="B2563" s="2" t="s">
        <v>42</v>
      </c>
      <c r="C2563" s="2" t="s">
        <v>6</v>
      </c>
      <c r="D2563" s="2" t="s">
        <v>15</v>
      </c>
      <c r="E2563" s="2" t="s">
        <v>18</v>
      </c>
      <c r="F2563" s="2" t="s">
        <v>61</v>
      </c>
      <c r="G2563" s="1">
        <v>229.2</v>
      </c>
      <c r="H2563" s="1">
        <v>154.4</v>
      </c>
      <c r="I2563" s="4">
        <v>1</v>
      </c>
      <c r="J2563" s="2" t="s">
        <v>67</v>
      </c>
      <c r="K2563" s="1">
        <f>Tabelle111[[#This Row],[Menge kg Nges]]/1000</f>
        <v>0.22919999999999999</v>
      </c>
      <c r="L2563" s="1">
        <f>Tabelle111[[#This Row],[Menge kg P2O5]]/1000</f>
        <v>0.15440000000000001</v>
      </c>
      <c r="M2563" s="1">
        <f>Tabelle111[[#This Row],[Menge t Nges]]/Tabelle111[[#This Row],[Anzahl Lieferscheine]]</f>
        <v>0.22919999999999999</v>
      </c>
      <c r="N2563" s="1">
        <f>Tabelle111[[#This Row],[Menge t P2O5]]/Tabelle111[[#This Row],[Anzahl Lieferscheine]]</f>
        <v>0.15440000000000001</v>
      </c>
    </row>
    <row r="2564" spans="1:14" x14ac:dyDescent="0.2">
      <c r="A2564" s="2" t="s">
        <v>39</v>
      </c>
      <c r="B2564" s="2" t="s">
        <v>42</v>
      </c>
      <c r="C2564" s="2" t="s">
        <v>6</v>
      </c>
      <c r="D2564" s="2" t="s">
        <v>15</v>
      </c>
      <c r="E2564" s="2" t="s">
        <v>23</v>
      </c>
      <c r="F2564" s="2" t="s">
        <v>61</v>
      </c>
      <c r="G2564" s="1">
        <v>80</v>
      </c>
      <c r="H2564" s="1">
        <v>33</v>
      </c>
      <c r="I2564" s="4">
        <v>1</v>
      </c>
      <c r="J2564" s="2" t="s">
        <v>67</v>
      </c>
      <c r="K2564" s="1">
        <f>Tabelle111[[#This Row],[Menge kg Nges]]/1000</f>
        <v>0.08</v>
      </c>
      <c r="L2564" s="1">
        <f>Tabelle111[[#This Row],[Menge kg P2O5]]/1000</f>
        <v>3.3000000000000002E-2</v>
      </c>
      <c r="M2564" s="1">
        <f>Tabelle111[[#This Row],[Menge t Nges]]/Tabelle111[[#This Row],[Anzahl Lieferscheine]]</f>
        <v>0.08</v>
      </c>
      <c r="N2564" s="1">
        <f>Tabelle111[[#This Row],[Menge t P2O5]]/Tabelle111[[#This Row],[Anzahl Lieferscheine]]</f>
        <v>3.3000000000000002E-2</v>
      </c>
    </row>
    <row r="2565" spans="1:14" x14ac:dyDescent="0.2">
      <c r="A2565" s="2" t="s">
        <v>40</v>
      </c>
      <c r="B2565" s="2" t="s">
        <v>29</v>
      </c>
      <c r="C2565" s="2" t="s">
        <v>6</v>
      </c>
      <c r="D2565" s="2" t="s">
        <v>7</v>
      </c>
      <c r="E2565" s="2" t="s">
        <v>14</v>
      </c>
      <c r="F2565" s="2" t="s">
        <v>61</v>
      </c>
      <c r="G2565" s="1">
        <v>7410</v>
      </c>
      <c r="H2565" s="1">
        <v>3458</v>
      </c>
      <c r="I2565" s="4">
        <v>7</v>
      </c>
      <c r="J2565" s="2" t="s">
        <v>67</v>
      </c>
      <c r="K2565" s="1">
        <f>Tabelle111[[#This Row],[Menge kg Nges]]/1000</f>
        <v>7.41</v>
      </c>
      <c r="L2565" s="1">
        <f>Tabelle111[[#This Row],[Menge kg P2O5]]/1000</f>
        <v>3.4580000000000002</v>
      </c>
      <c r="M2565" s="1">
        <f>Tabelle111[[#This Row],[Menge t Nges]]/Tabelle111[[#This Row],[Anzahl Lieferscheine]]</f>
        <v>1.0585714285714285</v>
      </c>
      <c r="N2565" s="1">
        <f>Tabelle111[[#This Row],[Menge t P2O5]]/Tabelle111[[#This Row],[Anzahl Lieferscheine]]</f>
        <v>0.49400000000000005</v>
      </c>
    </row>
    <row r="2566" spans="1:14" x14ac:dyDescent="0.2">
      <c r="A2566" s="2" t="s">
        <v>40</v>
      </c>
      <c r="B2566" s="2" t="s">
        <v>29</v>
      </c>
      <c r="C2566" s="2" t="s">
        <v>25</v>
      </c>
      <c r="D2566" s="2" t="s">
        <v>25</v>
      </c>
      <c r="E2566" s="2" t="s">
        <v>26</v>
      </c>
      <c r="F2566" s="2" t="s">
        <v>61</v>
      </c>
      <c r="G2566" s="1">
        <v>1725.5600000000002</v>
      </c>
      <c r="H2566" s="1">
        <v>510.74999999999994</v>
      </c>
      <c r="I2566" s="4">
        <v>16</v>
      </c>
      <c r="J2566" s="2" t="s">
        <v>67</v>
      </c>
      <c r="K2566" s="1">
        <f>Tabelle111[[#This Row],[Menge kg Nges]]/1000</f>
        <v>1.7255600000000002</v>
      </c>
      <c r="L2566" s="1">
        <f>Tabelle111[[#This Row],[Menge kg P2O5]]/1000</f>
        <v>0.51074999999999993</v>
      </c>
      <c r="M2566" s="1">
        <f>Tabelle111[[#This Row],[Menge t Nges]]/Tabelle111[[#This Row],[Anzahl Lieferscheine]]</f>
        <v>0.10784750000000001</v>
      </c>
      <c r="N2566" s="1">
        <f>Tabelle111[[#This Row],[Menge t P2O5]]/Tabelle111[[#This Row],[Anzahl Lieferscheine]]</f>
        <v>3.1921874999999995E-2</v>
      </c>
    </row>
    <row r="2567" spans="1:14" x14ac:dyDescent="0.2">
      <c r="A2567" s="2" t="s">
        <v>40</v>
      </c>
      <c r="B2567" s="2" t="s">
        <v>32</v>
      </c>
      <c r="C2567" s="2" t="s">
        <v>6</v>
      </c>
      <c r="D2567" s="2" t="s">
        <v>7</v>
      </c>
      <c r="E2567" s="2" t="s">
        <v>8</v>
      </c>
      <c r="F2567" s="2" t="s">
        <v>61</v>
      </c>
      <c r="G2567" s="1">
        <v>1024.9000000000001</v>
      </c>
      <c r="H2567" s="1">
        <v>360.1</v>
      </c>
      <c r="I2567" s="4">
        <v>2</v>
      </c>
      <c r="J2567" s="2" t="s">
        <v>67</v>
      </c>
      <c r="K2567" s="1">
        <f>Tabelle111[[#This Row],[Menge kg Nges]]/1000</f>
        <v>1.0249000000000001</v>
      </c>
      <c r="L2567" s="1">
        <f>Tabelle111[[#This Row],[Menge kg P2O5]]/1000</f>
        <v>0.36010000000000003</v>
      </c>
      <c r="M2567" s="1">
        <f>Tabelle111[[#This Row],[Menge t Nges]]/Tabelle111[[#This Row],[Anzahl Lieferscheine]]</f>
        <v>0.51245000000000007</v>
      </c>
      <c r="N2567" s="1">
        <f>Tabelle111[[#This Row],[Menge t P2O5]]/Tabelle111[[#This Row],[Anzahl Lieferscheine]]</f>
        <v>0.18005000000000002</v>
      </c>
    </row>
    <row r="2568" spans="1:14" x14ac:dyDescent="0.2">
      <c r="A2568" s="2" t="s">
        <v>40</v>
      </c>
      <c r="B2568" s="2" t="s">
        <v>32</v>
      </c>
      <c r="C2568" s="2" t="s">
        <v>6</v>
      </c>
      <c r="D2568" s="2" t="s">
        <v>7</v>
      </c>
      <c r="E2568" s="2" t="s">
        <v>9</v>
      </c>
      <c r="F2568" s="2" t="s">
        <v>61</v>
      </c>
      <c r="G2568" s="1">
        <v>330</v>
      </c>
      <c r="H2568" s="1">
        <v>135</v>
      </c>
      <c r="I2568" s="4">
        <v>1</v>
      </c>
      <c r="J2568" s="2" t="s">
        <v>67</v>
      </c>
      <c r="K2568" s="1">
        <f>Tabelle111[[#This Row],[Menge kg Nges]]/1000</f>
        <v>0.33</v>
      </c>
      <c r="L2568" s="1">
        <f>Tabelle111[[#This Row],[Menge kg P2O5]]/1000</f>
        <v>0.13500000000000001</v>
      </c>
      <c r="M2568" s="1">
        <f>Tabelle111[[#This Row],[Menge t Nges]]/Tabelle111[[#This Row],[Anzahl Lieferscheine]]</f>
        <v>0.33</v>
      </c>
      <c r="N2568" s="1">
        <f>Tabelle111[[#This Row],[Menge t P2O5]]/Tabelle111[[#This Row],[Anzahl Lieferscheine]]</f>
        <v>0.13500000000000001</v>
      </c>
    </row>
    <row r="2569" spans="1:14" x14ac:dyDescent="0.2">
      <c r="A2569" s="2" t="s">
        <v>40</v>
      </c>
      <c r="B2569" s="2" t="s">
        <v>32</v>
      </c>
      <c r="C2569" s="2" t="s">
        <v>6</v>
      </c>
      <c r="D2569" s="2" t="s">
        <v>15</v>
      </c>
      <c r="E2569" s="2" t="s">
        <v>21</v>
      </c>
      <c r="F2569" s="2" t="s">
        <v>61</v>
      </c>
      <c r="G2569" s="1">
        <v>2242.4</v>
      </c>
      <c r="H2569" s="1">
        <v>1444</v>
      </c>
      <c r="I2569" s="4">
        <v>3</v>
      </c>
      <c r="J2569" s="2" t="s">
        <v>67</v>
      </c>
      <c r="K2569" s="1">
        <f>Tabelle111[[#This Row],[Menge kg Nges]]/1000</f>
        <v>2.2423999999999999</v>
      </c>
      <c r="L2569" s="1">
        <f>Tabelle111[[#This Row],[Menge kg P2O5]]/1000</f>
        <v>1.444</v>
      </c>
      <c r="M2569" s="1">
        <f>Tabelle111[[#This Row],[Menge t Nges]]/Tabelle111[[#This Row],[Anzahl Lieferscheine]]</f>
        <v>0.74746666666666661</v>
      </c>
      <c r="N2569" s="1">
        <f>Tabelle111[[#This Row],[Menge t P2O5]]/Tabelle111[[#This Row],[Anzahl Lieferscheine]]</f>
        <v>0.48133333333333334</v>
      </c>
    </row>
    <row r="2570" spans="1:14" x14ac:dyDescent="0.2">
      <c r="A2570" s="2" t="s">
        <v>40</v>
      </c>
      <c r="B2570" s="2" t="s">
        <v>32</v>
      </c>
      <c r="C2570" s="2" t="s">
        <v>25</v>
      </c>
      <c r="D2570" s="2" t="s">
        <v>25</v>
      </c>
      <c r="E2570" s="2" t="s">
        <v>26</v>
      </c>
      <c r="F2570" s="2" t="s">
        <v>61</v>
      </c>
      <c r="G2570" s="1">
        <v>10065.719999999999</v>
      </c>
      <c r="H2570" s="1">
        <v>2979.5100000000007</v>
      </c>
      <c r="I2570" s="4">
        <v>39</v>
      </c>
      <c r="J2570" s="2" t="s">
        <v>67</v>
      </c>
      <c r="K2570" s="1">
        <f>Tabelle111[[#This Row],[Menge kg Nges]]/1000</f>
        <v>10.065719999999999</v>
      </c>
      <c r="L2570" s="1">
        <f>Tabelle111[[#This Row],[Menge kg P2O5]]/1000</f>
        <v>2.9795100000000008</v>
      </c>
      <c r="M2570" s="1">
        <f>Tabelle111[[#This Row],[Menge t Nges]]/Tabelle111[[#This Row],[Anzahl Lieferscheine]]</f>
        <v>0.25809538461538456</v>
      </c>
      <c r="N2570" s="1">
        <f>Tabelle111[[#This Row],[Menge t P2O5]]/Tabelle111[[#This Row],[Anzahl Lieferscheine]]</f>
        <v>7.6397692307692333E-2</v>
      </c>
    </row>
    <row r="2571" spans="1:14" x14ac:dyDescent="0.2">
      <c r="A2571" s="2" t="s">
        <v>40</v>
      </c>
      <c r="B2571" s="2" t="s">
        <v>43</v>
      </c>
      <c r="C2571" s="2" t="s">
        <v>6</v>
      </c>
      <c r="D2571" s="2" t="s">
        <v>7</v>
      </c>
      <c r="E2571" s="2" t="s">
        <v>13</v>
      </c>
      <c r="F2571" s="2" t="s">
        <v>61</v>
      </c>
      <c r="G2571" s="1">
        <v>198</v>
      </c>
      <c r="H2571" s="1">
        <v>90</v>
      </c>
      <c r="I2571" s="4">
        <v>1</v>
      </c>
      <c r="J2571" s="2" t="s">
        <v>67</v>
      </c>
      <c r="K2571" s="1">
        <f>Tabelle111[[#This Row],[Menge kg Nges]]/1000</f>
        <v>0.19800000000000001</v>
      </c>
      <c r="L2571" s="1">
        <f>Tabelle111[[#This Row],[Menge kg P2O5]]/1000</f>
        <v>0.09</v>
      </c>
      <c r="M2571" s="1">
        <f>Tabelle111[[#This Row],[Menge t Nges]]/Tabelle111[[#This Row],[Anzahl Lieferscheine]]</f>
        <v>0.19800000000000001</v>
      </c>
      <c r="N2571" s="1">
        <f>Tabelle111[[#This Row],[Menge t P2O5]]/Tabelle111[[#This Row],[Anzahl Lieferscheine]]</f>
        <v>0.09</v>
      </c>
    </row>
    <row r="2572" spans="1:14" x14ac:dyDescent="0.2">
      <c r="A2572" s="2" t="s">
        <v>40</v>
      </c>
      <c r="B2572" s="2" t="s">
        <v>36</v>
      </c>
      <c r="C2572" s="2" t="s">
        <v>6</v>
      </c>
      <c r="D2572" s="2" t="s">
        <v>7</v>
      </c>
      <c r="E2572" s="2" t="s">
        <v>9</v>
      </c>
      <c r="F2572" s="2" t="s">
        <v>61</v>
      </c>
      <c r="G2572" s="1">
        <v>1215.95</v>
      </c>
      <c r="H2572" s="1">
        <v>502.65</v>
      </c>
      <c r="I2572" s="4">
        <v>6</v>
      </c>
      <c r="J2572" s="2" t="s">
        <v>67</v>
      </c>
      <c r="K2572" s="1">
        <f>Tabelle111[[#This Row],[Menge kg Nges]]/1000</f>
        <v>1.2159500000000001</v>
      </c>
      <c r="L2572" s="1">
        <f>Tabelle111[[#This Row],[Menge kg P2O5]]/1000</f>
        <v>0.50264999999999993</v>
      </c>
      <c r="M2572" s="1">
        <f>Tabelle111[[#This Row],[Menge t Nges]]/Tabelle111[[#This Row],[Anzahl Lieferscheine]]</f>
        <v>0.20265833333333336</v>
      </c>
      <c r="N2572" s="1">
        <f>Tabelle111[[#This Row],[Menge t P2O5]]/Tabelle111[[#This Row],[Anzahl Lieferscheine]]</f>
        <v>8.3774999999999988E-2</v>
      </c>
    </row>
    <row r="2573" spans="1:14" x14ac:dyDescent="0.2">
      <c r="A2573" s="2" t="s">
        <v>40</v>
      </c>
      <c r="B2573" s="2" t="s">
        <v>36</v>
      </c>
      <c r="C2573" s="2" t="s">
        <v>6</v>
      </c>
      <c r="D2573" s="2" t="s">
        <v>7</v>
      </c>
      <c r="E2573" s="2" t="s">
        <v>13</v>
      </c>
      <c r="F2573" s="2" t="s">
        <v>61</v>
      </c>
      <c r="G2573" s="1">
        <v>491.4</v>
      </c>
      <c r="H2573" s="1">
        <v>298.8</v>
      </c>
      <c r="I2573" s="4">
        <v>2</v>
      </c>
      <c r="J2573" s="2" t="s">
        <v>67</v>
      </c>
      <c r="K2573" s="1">
        <f>Tabelle111[[#This Row],[Menge kg Nges]]/1000</f>
        <v>0.4914</v>
      </c>
      <c r="L2573" s="1">
        <f>Tabelle111[[#This Row],[Menge kg P2O5]]/1000</f>
        <v>0.29880000000000001</v>
      </c>
      <c r="M2573" s="1">
        <f>Tabelle111[[#This Row],[Menge t Nges]]/Tabelle111[[#This Row],[Anzahl Lieferscheine]]</f>
        <v>0.2457</v>
      </c>
      <c r="N2573" s="1">
        <f>Tabelle111[[#This Row],[Menge t P2O5]]/Tabelle111[[#This Row],[Anzahl Lieferscheine]]</f>
        <v>0.14940000000000001</v>
      </c>
    </row>
    <row r="2574" spans="1:14" x14ac:dyDescent="0.2">
      <c r="A2574" s="2" t="s">
        <v>40</v>
      </c>
      <c r="B2574" s="2" t="s">
        <v>33</v>
      </c>
      <c r="C2574" s="2" t="s">
        <v>25</v>
      </c>
      <c r="D2574" s="2" t="s">
        <v>25</v>
      </c>
      <c r="E2574" s="2" t="s">
        <v>26</v>
      </c>
      <c r="F2574" s="2" t="s">
        <v>61</v>
      </c>
      <c r="G2574" s="1">
        <v>541.07999999999993</v>
      </c>
      <c r="H2574" s="1">
        <v>160.16</v>
      </c>
      <c r="I2574" s="4">
        <v>2</v>
      </c>
      <c r="J2574" s="2" t="s">
        <v>67</v>
      </c>
      <c r="K2574" s="1">
        <f>Tabelle111[[#This Row],[Menge kg Nges]]/1000</f>
        <v>0.54107999999999989</v>
      </c>
      <c r="L2574" s="1">
        <f>Tabelle111[[#This Row],[Menge kg P2O5]]/1000</f>
        <v>0.16016</v>
      </c>
      <c r="M2574" s="1">
        <f>Tabelle111[[#This Row],[Menge t Nges]]/Tabelle111[[#This Row],[Anzahl Lieferscheine]]</f>
        <v>0.27053999999999995</v>
      </c>
      <c r="N2574" s="1">
        <f>Tabelle111[[#This Row],[Menge t P2O5]]/Tabelle111[[#This Row],[Anzahl Lieferscheine]]</f>
        <v>8.0079999999999998E-2</v>
      </c>
    </row>
    <row r="2575" spans="1:14" x14ac:dyDescent="0.2">
      <c r="A2575" s="2" t="s">
        <v>40</v>
      </c>
      <c r="B2575" s="2" t="s">
        <v>47</v>
      </c>
      <c r="C2575" s="2" t="s">
        <v>6</v>
      </c>
      <c r="D2575" s="2" t="s">
        <v>7</v>
      </c>
      <c r="E2575" s="2" t="s">
        <v>13</v>
      </c>
      <c r="F2575" s="2" t="s">
        <v>61</v>
      </c>
      <c r="G2575" s="1">
        <v>1379.5</v>
      </c>
      <c r="H2575" s="1">
        <v>667.5</v>
      </c>
      <c r="I2575" s="4">
        <v>2</v>
      </c>
      <c r="J2575" s="2" t="s">
        <v>67</v>
      </c>
      <c r="K2575" s="1">
        <f>Tabelle111[[#This Row],[Menge kg Nges]]/1000</f>
        <v>1.3794999999999999</v>
      </c>
      <c r="L2575" s="1">
        <f>Tabelle111[[#This Row],[Menge kg P2O5]]/1000</f>
        <v>0.66749999999999998</v>
      </c>
      <c r="M2575" s="1">
        <f>Tabelle111[[#This Row],[Menge t Nges]]/Tabelle111[[#This Row],[Anzahl Lieferscheine]]</f>
        <v>0.68974999999999997</v>
      </c>
      <c r="N2575" s="1">
        <f>Tabelle111[[#This Row],[Menge t P2O5]]/Tabelle111[[#This Row],[Anzahl Lieferscheine]]</f>
        <v>0.33374999999999999</v>
      </c>
    </row>
    <row r="2576" spans="1:14" x14ac:dyDescent="0.2">
      <c r="A2576" s="2" t="s">
        <v>40</v>
      </c>
      <c r="B2576" s="2" t="s">
        <v>47</v>
      </c>
      <c r="C2576" s="2" t="s">
        <v>25</v>
      </c>
      <c r="D2576" s="2" t="s">
        <v>25</v>
      </c>
      <c r="E2576" s="2" t="s">
        <v>26</v>
      </c>
      <c r="F2576" s="2" t="s">
        <v>61</v>
      </c>
      <c r="G2576" s="1">
        <v>2339.64</v>
      </c>
      <c r="H2576" s="1">
        <v>692.57999999999993</v>
      </c>
      <c r="I2576" s="4">
        <v>3</v>
      </c>
      <c r="J2576" s="2" t="s">
        <v>67</v>
      </c>
      <c r="K2576" s="1">
        <f>Tabelle111[[#This Row],[Menge kg Nges]]/1000</f>
        <v>2.3396399999999997</v>
      </c>
      <c r="L2576" s="1">
        <f>Tabelle111[[#This Row],[Menge kg P2O5]]/1000</f>
        <v>0.69257999999999997</v>
      </c>
      <c r="M2576" s="1">
        <f>Tabelle111[[#This Row],[Menge t Nges]]/Tabelle111[[#This Row],[Anzahl Lieferscheine]]</f>
        <v>0.77987999999999991</v>
      </c>
      <c r="N2576" s="1">
        <f>Tabelle111[[#This Row],[Menge t P2O5]]/Tabelle111[[#This Row],[Anzahl Lieferscheine]]</f>
        <v>0.23085999999999998</v>
      </c>
    </row>
    <row r="2577" spans="1:14" x14ac:dyDescent="0.2">
      <c r="A2577" s="2" t="s">
        <v>40</v>
      </c>
      <c r="B2577" s="2" t="s">
        <v>37</v>
      </c>
      <c r="C2577" s="2" t="s">
        <v>6</v>
      </c>
      <c r="D2577" s="2" t="s">
        <v>7</v>
      </c>
      <c r="E2577" s="2" t="s">
        <v>9</v>
      </c>
      <c r="F2577" s="2" t="s">
        <v>61</v>
      </c>
      <c r="G2577" s="1">
        <v>4303.5</v>
      </c>
      <c r="H2577" s="1">
        <v>1760.9499999999998</v>
      </c>
      <c r="I2577" s="4">
        <v>19</v>
      </c>
      <c r="J2577" s="2" t="s">
        <v>67</v>
      </c>
      <c r="K2577" s="1">
        <f>Tabelle111[[#This Row],[Menge kg Nges]]/1000</f>
        <v>4.3034999999999997</v>
      </c>
      <c r="L2577" s="1">
        <f>Tabelle111[[#This Row],[Menge kg P2O5]]/1000</f>
        <v>1.7609499999999998</v>
      </c>
      <c r="M2577" s="1">
        <f>Tabelle111[[#This Row],[Menge t Nges]]/Tabelle111[[#This Row],[Anzahl Lieferscheine]]</f>
        <v>0.22649999999999998</v>
      </c>
      <c r="N2577" s="1">
        <f>Tabelle111[[#This Row],[Menge t P2O5]]/Tabelle111[[#This Row],[Anzahl Lieferscheine]]</f>
        <v>9.2681578947368407E-2</v>
      </c>
    </row>
    <row r="2578" spans="1:14" x14ac:dyDescent="0.2">
      <c r="A2578" s="2" t="s">
        <v>40</v>
      </c>
      <c r="B2578" s="2" t="s">
        <v>37</v>
      </c>
      <c r="C2578" s="2" t="s">
        <v>6</v>
      </c>
      <c r="D2578" s="2" t="s">
        <v>7</v>
      </c>
      <c r="E2578" s="2" t="s">
        <v>11</v>
      </c>
      <c r="F2578" s="2" t="s">
        <v>61</v>
      </c>
      <c r="G2578" s="1">
        <v>343</v>
      </c>
      <c r="H2578" s="1">
        <v>245</v>
      </c>
      <c r="I2578" s="4">
        <v>1</v>
      </c>
      <c r="J2578" s="2" t="s">
        <v>67</v>
      </c>
      <c r="K2578" s="1">
        <f>Tabelle111[[#This Row],[Menge kg Nges]]/1000</f>
        <v>0.34300000000000003</v>
      </c>
      <c r="L2578" s="1">
        <f>Tabelle111[[#This Row],[Menge kg P2O5]]/1000</f>
        <v>0.245</v>
      </c>
      <c r="M2578" s="1">
        <f>Tabelle111[[#This Row],[Menge t Nges]]/Tabelle111[[#This Row],[Anzahl Lieferscheine]]</f>
        <v>0.34300000000000003</v>
      </c>
      <c r="N2578" s="1">
        <f>Tabelle111[[#This Row],[Menge t P2O5]]/Tabelle111[[#This Row],[Anzahl Lieferscheine]]</f>
        <v>0.245</v>
      </c>
    </row>
    <row r="2579" spans="1:14" x14ac:dyDescent="0.2">
      <c r="A2579" s="2" t="s">
        <v>40</v>
      </c>
      <c r="B2579" s="2" t="s">
        <v>37</v>
      </c>
      <c r="C2579" s="2" t="s">
        <v>6</v>
      </c>
      <c r="D2579" s="2" t="s">
        <v>7</v>
      </c>
      <c r="E2579" s="2" t="s">
        <v>12</v>
      </c>
      <c r="F2579" s="2" t="s">
        <v>61</v>
      </c>
      <c r="G2579" s="1">
        <v>31483.87</v>
      </c>
      <c r="H2579" s="1">
        <v>12730.600000000004</v>
      </c>
      <c r="I2579" s="4">
        <v>98</v>
      </c>
      <c r="J2579" s="2" t="s">
        <v>67</v>
      </c>
      <c r="K2579" s="1">
        <f>Tabelle111[[#This Row],[Menge kg Nges]]/1000</f>
        <v>31.48387</v>
      </c>
      <c r="L2579" s="1">
        <f>Tabelle111[[#This Row],[Menge kg P2O5]]/1000</f>
        <v>12.730600000000004</v>
      </c>
      <c r="M2579" s="1">
        <f>Tabelle111[[#This Row],[Menge t Nges]]/Tabelle111[[#This Row],[Anzahl Lieferscheine]]</f>
        <v>0.32126397959183672</v>
      </c>
      <c r="N2579" s="1">
        <f>Tabelle111[[#This Row],[Menge t P2O5]]/Tabelle111[[#This Row],[Anzahl Lieferscheine]]</f>
        <v>0.1299040816326531</v>
      </c>
    </row>
    <row r="2580" spans="1:14" x14ac:dyDescent="0.2">
      <c r="A2580" s="2" t="s">
        <v>40</v>
      </c>
      <c r="B2580" s="2" t="s">
        <v>37</v>
      </c>
      <c r="C2580" s="2" t="s">
        <v>6</v>
      </c>
      <c r="D2580" s="2" t="s">
        <v>7</v>
      </c>
      <c r="E2580" s="2" t="s">
        <v>13</v>
      </c>
      <c r="F2580" s="2" t="s">
        <v>61</v>
      </c>
      <c r="G2580" s="1">
        <v>9695.36</v>
      </c>
      <c r="H2580" s="1">
        <v>5415.8599999999988</v>
      </c>
      <c r="I2580" s="4">
        <v>48</v>
      </c>
      <c r="J2580" s="2" t="s">
        <v>67</v>
      </c>
      <c r="K2580" s="1">
        <f>Tabelle111[[#This Row],[Menge kg Nges]]/1000</f>
        <v>9.6953600000000009</v>
      </c>
      <c r="L2580" s="1">
        <f>Tabelle111[[#This Row],[Menge kg P2O5]]/1000</f>
        <v>5.4158599999999986</v>
      </c>
      <c r="M2580" s="1">
        <f>Tabelle111[[#This Row],[Menge t Nges]]/Tabelle111[[#This Row],[Anzahl Lieferscheine]]</f>
        <v>0.20198666666666668</v>
      </c>
      <c r="N2580" s="1">
        <f>Tabelle111[[#This Row],[Menge t P2O5]]/Tabelle111[[#This Row],[Anzahl Lieferscheine]]</f>
        <v>0.11283041666666664</v>
      </c>
    </row>
    <row r="2581" spans="1:14" x14ac:dyDescent="0.2">
      <c r="A2581" s="2" t="s">
        <v>40</v>
      </c>
      <c r="B2581" s="2" t="s">
        <v>37</v>
      </c>
      <c r="C2581" s="2" t="s">
        <v>6</v>
      </c>
      <c r="D2581" s="2" t="s">
        <v>7</v>
      </c>
      <c r="E2581" s="2" t="s">
        <v>14</v>
      </c>
      <c r="F2581" s="2" t="s">
        <v>61</v>
      </c>
      <c r="G2581" s="1">
        <v>7447.83</v>
      </c>
      <c r="H2581" s="1">
        <v>2925.3200000000011</v>
      </c>
      <c r="I2581" s="4">
        <v>43</v>
      </c>
      <c r="J2581" s="2" t="s">
        <v>67</v>
      </c>
      <c r="K2581" s="1">
        <f>Tabelle111[[#This Row],[Menge kg Nges]]/1000</f>
        <v>7.4478299999999997</v>
      </c>
      <c r="L2581" s="1">
        <f>Tabelle111[[#This Row],[Menge kg P2O5]]/1000</f>
        <v>2.925320000000001</v>
      </c>
      <c r="M2581" s="1">
        <f>Tabelle111[[#This Row],[Menge t Nges]]/Tabelle111[[#This Row],[Anzahl Lieferscheine]]</f>
        <v>0.17320534883720928</v>
      </c>
      <c r="N2581" s="1">
        <f>Tabelle111[[#This Row],[Menge t P2O5]]/Tabelle111[[#This Row],[Anzahl Lieferscheine]]</f>
        <v>6.8030697674418633E-2</v>
      </c>
    </row>
    <row r="2582" spans="1:14" x14ac:dyDescent="0.2">
      <c r="A2582" s="2" t="s">
        <v>40</v>
      </c>
      <c r="B2582" s="2" t="s">
        <v>37</v>
      </c>
      <c r="C2582" s="2" t="s">
        <v>6</v>
      </c>
      <c r="D2582" s="2" t="s">
        <v>15</v>
      </c>
      <c r="E2582" s="2" t="s">
        <v>8</v>
      </c>
      <c r="F2582" s="2" t="s">
        <v>61</v>
      </c>
      <c r="G2582" s="1">
        <v>119.72999999999999</v>
      </c>
      <c r="H2582" s="1">
        <v>70.2</v>
      </c>
      <c r="I2582" s="4">
        <v>4</v>
      </c>
      <c r="J2582" s="2" t="s">
        <v>67</v>
      </c>
      <c r="K2582" s="1">
        <f>Tabelle111[[#This Row],[Menge kg Nges]]/1000</f>
        <v>0.11972999999999999</v>
      </c>
      <c r="L2582" s="1">
        <f>Tabelle111[[#This Row],[Menge kg P2O5]]/1000</f>
        <v>7.0199999999999999E-2</v>
      </c>
      <c r="M2582" s="1">
        <f>Tabelle111[[#This Row],[Menge t Nges]]/Tabelle111[[#This Row],[Anzahl Lieferscheine]]</f>
        <v>2.9932499999999997E-2</v>
      </c>
      <c r="N2582" s="1">
        <f>Tabelle111[[#This Row],[Menge t P2O5]]/Tabelle111[[#This Row],[Anzahl Lieferscheine]]</f>
        <v>1.755E-2</v>
      </c>
    </row>
    <row r="2583" spans="1:14" x14ac:dyDescent="0.2">
      <c r="A2583" s="2" t="s">
        <v>40</v>
      </c>
      <c r="B2583" s="2" t="s">
        <v>37</v>
      </c>
      <c r="C2583" s="2" t="s">
        <v>6</v>
      </c>
      <c r="D2583" s="2" t="s">
        <v>15</v>
      </c>
      <c r="E2583" s="2" t="s">
        <v>18</v>
      </c>
      <c r="F2583" s="2" t="s">
        <v>61</v>
      </c>
      <c r="G2583" s="1">
        <v>12</v>
      </c>
      <c r="H2583" s="1">
        <v>6</v>
      </c>
      <c r="I2583" s="4">
        <v>1</v>
      </c>
      <c r="J2583" s="2" t="s">
        <v>67</v>
      </c>
      <c r="K2583" s="1">
        <f>Tabelle111[[#This Row],[Menge kg Nges]]/1000</f>
        <v>1.2E-2</v>
      </c>
      <c r="L2583" s="1">
        <f>Tabelle111[[#This Row],[Menge kg P2O5]]/1000</f>
        <v>6.0000000000000001E-3</v>
      </c>
      <c r="M2583" s="1">
        <f>Tabelle111[[#This Row],[Menge t Nges]]/Tabelle111[[#This Row],[Anzahl Lieferscheine]]</f>
        <v>1.2E-2</v>
      </c>
      <c r="N2583" s="1">
        <f>Tabelle111[[#This Row],[Menge t P2O5]]/Tabelle111[[#This Row],[Anzahl Lieferscheine]]</f>
        <v>6.0000000000000001E-3</v>
      </c>
    </row>
    <row r="2584" spans="1:14" x14ac:dyDescent="0.2">
      <c r="A2584" s="2" t="s">
        <v>40</v>
      </c>
      <c r="B2584" s="2" t="s">
        <v>37</v>
      </c>
      <c r="C2584" s="2" t="s">
        <v>6</v>
      </c>
      <c r="D2584" s="2" t="s">
        <v>15</v>
      </c>
      <c r="E2584" s="2" t="s">
        <v>21</v>
      </c>
      <c r="F2584" s="2" t="s">
        <v>61</v>
      </c>
      <c r="G2584" s="1">
        <v>744</v>
      </c>
      <c r="H2584" s="1">
        <v>484</v>
      </c>
      <c r="I2584" s="4">
        <v>2</v>
      </c>
      <c r="J2584" s="2" t="s">
        <v>67</v>
      </c>
      <c r="K2584" s="1">
        <f>Tabelle111[[#This Row],[Menge kg Nges]]/1000</f>
        <v>0.74399999999999999</v>
      </c>
      <c r="L2584" s="1">
        <f>Tabelle111[[#This Row],[Menge kg P2O5]]/1000</f>
        <v>0.48399999999999999</v>
      </c>
      <c r="M2584" s="1">
        <f>Tabelle111[[#This Row],[Menge t Nges]]/Tabelle111[[#This Row],[Anzahl Lieferscheine]]</f>
        <v>0.372</v>
      </c>
      <c r="N2584" s="1">
        <f>Tabelle111[[#This Row],[Menge t P2O5]]/Tabelle111[[#This Row],[Anzahl Lieferscheine]]</f>
        <v>0.24199999999999999</v>
      </c>
    </row>
    <row r="2585" spans="1:14" x14ac:dyDescent="0.2">
      <c r="A2585" s="2" t="s">
        <v>40</v>
      </c>
      <c r="B2585" s="2" t="s">
        <v>37</v>
      </c>
      <c r="C2585" s="2" t="s">
        <v>25</v>
      </c>
      <c r="D2585" s="2" t="s">
        <v>25</v>
      </c>
      <c r="E2585" s="2" t="s">
        <v>26</v>
      </c>
      <c r="F2585" s="2" t="s">
        <v>61</v>
      </c>
      <c r="G2585" s="1">
        <v>855.3</v>
      </c>
      <c r="H2585" s="1">
        <v>1562.58</v>
      </c>
      <c r="I2585" s="4">
        <v>14</v>
      </c>
      <c r="J2585" s="2" t="s">
        <v>67</v>
      </c>
      <c r="K2585" s="1">
        <f>Tabelle111[[#This Row],[Menge kg Nges]]/1000</f>
        <v>0.85529999999999995</v>
      </c>
      <c r="L2585" s="1">
        <f>Tabelle111[[#This Row],[Menge kg P2O5]]/1000</f>
        <v>1.5625799999999999</v>
      </c>
      <c r="M2585" s="1">
        <f>Tabelle111[[#This Row],[Menge t Nges]]/Tabelle111[[#This Row],[Anzahl Lieferscheine]]</f>
        <v>6.1092857142857136E-2</v>
      </c>
      <c r="N2585" s="1">
        <f>Tabelle111[[#This Row],[Menge t P2O5]]/Tabelle111[[#This Row],[Anzahl Lieferscheine]]</f>
        <v>0.11161285714285714</v>
      </c>
    </row>
    <row r="2586" spans="1:14" x14ac:dyDescent="0.2">
      <c r="A2586" s="2" t="s">
        <v>40</v>
      </c>
      <c r="B2586" s="2" t="s">
        <v>38</v>
      </c>
      <c r="C2586" s="2" t="s">
        <v>6</v>
      </c>
      <c r="D2586" s="2" t="s">
        <v>7</v>
      </c>
      <c r="E2586" s="2" t="s">
        <v>9</v>
      </c>
      <c r="F2586" s="2" t="s">
        <v>61</v>
      </c>
      <c r="G2586" s="1">
        <v>417.6</v>
      </c>
      <c r="H2586" s="1">
        <v>172.8</v>
      </c>
      <c r="I2586" s="4">
        <v>2</v>
      </c>
      <c r="J2586" s="2" t="s">
        <v>67</v>
      </c>
      <c r="K2586" s="1">
        <f>Tabelle111[[#This Row],[Menge kg Nges]]/1000</f>
        <v>0.41760000000000003</v>
      </c>
      <c r="L2586" s="1">
        <f>Tabelle111[[#This Row],[Menge kg P2O5]]/1000</f>
        <v>0.17280000000000001</v>
      </c>
      <c r="M2586" s="1">
        <f>Tabelle111[[#This Row],[Menge t Nges]]/Tabelle111[[#This Row],[Anzahl Lieferscheine]]</f>
        <v>0.20880000000000001</v>
      </c>
      <c r="N2586" s="1">
        <f>Tabelle111[[#This Row],[Menge t P2O5]]/Tabelle111[[#This Row],[Anzahl Lieferscheine]]</f>
        <v>8.6400000000000005E-2</v>
      </c>
    </row>
    <row r="2587" spans="1:14" x14ac:dyDescent="0.2">
      <c r="A2587" s="2" t="s">
        <v>40</v>
      </c>
      <c r="B2587" s="2" t="s">
        <v>38</v>
      </c>
      <c r="C2587" s="2" t="s">
        <v>6</v>
      </c>
      <c r="D2587" s="2" t="s">
        <v>7</v>
      </c>
      <c r="E2587" s="2" t="s">
        <v>12</v>
      </c>
      <c r="F2587" s="2" t="s">
        <v>61</v>
      </c>
      <c r="G2587" s="1">
        <v>180</v>
      </c>
      <c r="H2587" s="1">
        <v>114</v>
      </c>
      <c r="I2587" s="4">
        <v>1</v>
      </c>
      <c r="J2587" s="2" t="s">
        <v>67</v>
      </c>
      <c r="K2587" s="1">
        <f>Tabelle111[[#This Row],[Menge kg Nges]]/1000</f>
        <v>0.18</v>
      </c>
      <c r="L2587" s="1">
        <f>Tabelle111[[#This Row],[Menge kg P2O5]]/1000</f>
        <v>0.114</v>
      </c>
      <c r="M2587" s="1">
        <f>Tabelle111[[#This Row],[Menge t Nges]]/Tabelle111[[#This Row],[Anzahl Lieferscheine]]</f>
        <v>0.18</v>
      </c>
      <c r="N2587" s="1">
        <f>Tabelle111[[#This Row],[Menge t P2O5]]/Tabelle111[[#This Row],[Anzahl Lieferscheine]]</f>
        <v>0.114</v>
      </c>
    </row>
    <row r="2588" spans="1:14" x14ac:dyDescent="0.2">
      <c r="A2588" s="2" t="s">
        <v>40</v>
      </c>
      <c r="B2588" s="2" t="s">
        <v>38</v>
      </c>
      <c r="C2588" s="2" t="s">
        <v>6</v>
      </c>
      <c r="D2588" s="2" t="s">
        <v>7</v>
      </c>
      <c r="E2588" s="2" t="s">
        <v>14</v>
      </c>
      <c r="F2588" s="2" t="s">
        <v>61</v>
      </c>
      <c r="G2588" s="1">
        <v>972</v>
      </c>
      <c r="H2588" s="1">
        <v>486</v>
      </c>
      <c r="I2588" s="4">
        <v>2</v>
      </c>
      <c r="J2588" s="2" t="s">
        <v>67</v>
      </c>
      <c r="K2588" s="1">
        <f>Tabelle111[[#This Row],[Menge kg Nges]]/1000</f>
        <v>0.97199999999999998</v>
      </c>
      <c r="L2588" s="1">
        <f>Tabelle111[[#This Row],[Menge kg P2O5]]/1000</f>
        <v>0.48599999999999999</v>
      </c>
      <c r="M2588" s="1">
        <f>Tabelle111[[#This Row],[Menge t Nges]]/Tabelle111[[#This Row],[Anzahl Lieferscheine]]</f>
        <v>0.48599999999999999</v>
      </c>
      <c r="N2588" s="1">
        <f>Tabelle111[[#This Row],[Menge t P2O5]]/Tabelle111[[#This Row],[Anzahl Lieferscheine]]</f>
        <v>0.24299999999999999</v>
      </c>
    </row>
    <row r="2589" spans="1:14" x14ac:dyDescent="0.2">
      <c r="A2589" s="2" t="s">
        <v>40</v>
      </c>
      <c r="B2589" s="2" t="s">
        <v>38</v>
      </c>
      <c r="C2589" s="2" t="s">
        <v>6</v>
      </c>
      <c r="D2589" s="2" t="s">
        <v>15</v>
      </c>
      <c r="E2589" s="2" t="s">
        <v>18</v>
      </c>
      <c r="F2589" s="2" t="s">
        <v>61</v>
      </c>
      <c r="G2589" s="1">
        <v>535.5</v>
      </c>
      <c r="H2589" s="1">
        <v>395.5</v>
      </c>
      <c r="I2589" s="4">
        <v>1</v>
      </c>
      <c r="J2589" s="2" t="s">
        <v>67</v>
      </c>
      <c r="K2589" s="1">
        <f>Tabelle111[[#This Row],[Menge kg Nges]]/1000</f>
        <v>0.53549999999999998</v>
      </c>
      <c r="L2589" s="1">
        <f>Tabelle111[[#This Row],[Menge kg P2O5]]/1000</f>
        <v>0.39550000000000002</v>
      </c>
      <c r="M2589" s="1">
        <f>Tabelle111[[#This Row],[Menge t Nges]]/Tabelle111[[#This Row],[Anzahl Lieferscheine]]</f>
        <v>0.53549999999999998</v>
      </c>
      <c r="N2589" s="1">
        <f>Tabelle111[[#This Row],[Menge t P2O5]]/Tabelle111[[#This Row],[Anzahl Lieferscheine]]</f>
        <v>0.39550000000000002</v>
      </c>
    </row>
    <row r="2590" spans="1:14" x14ac:dyDescent="0.2">
      <c r="A2590" s="2" t="s">
        <v>40</v>
      </c>
      <c r="B2590" s="2" t="s">
        <v>38</v>
      </c>
      <c r="C2590" s="2" t="s">
        <v>6</v>
      </c>
      <c r="D2590" s="2" t="s">
        <v>15</v>
      </c>
      <c r="E2590" s="2" t="s">
        <v>21</v>
      </c>
      <c r="F2590" s="2" t="s">
        <v>61</v>
      </c>
      <c r="G2590" s="1">
        <v>2967.6</v>
      </c>
      <c r="H2590" s="1">
        <v>1728</v>
      </c>
      <c r="I2590" s="4">
        <v>8</v>
      </c>
      <c r="J2590" s="2" t="s">
        <v>67</v>
      </c>
      <c r="K2590" s="1">
        <f>Tabelle111[[#This Row],[Menge kg Nges]]/1000</f>
        <v>2.9676</v>
      </c>
      <c r="L2590" s="1">
        <f>Tabelle111[[#This Row],[Menge kg P2O5]]/1000</f>
        <v>1.728</v>
      </c>
      <c r="M2590" s="1">
        <f>Tabelle111[[#This Row],[Menge t Nges]]/Tabelle111[[#This Row],[Anzahl Lieferscheine]]</f>
        <v>0.37095</v>
      </c>
      <c r="N2590" s="1">
        <f>Tabelle111[[#This Row],[Menge t P2O5]]/Tabelle111[[#This Row],[Anzahl Lieferscheine]]</f>
        <v>0.216</v>
      </c>
    </row>
    <row r="2591" spans="1:14" x14ac:dyDescent="0.2">
      <c r="A2591" s="2" t="s">
        <v>40</v>
      </c>
      <c r="B2591" s="2" t="s">
        <v>38</v>
      </c>
      <c r="C2591" s="2" t="s">
        <v>6</v>
      </c>
      <c r="D2591" s="2" t="s">
        <v>15</v>
      </c>
      <c r="E2591" s="2" t="s">
        <v>9</v>
      </c>
      <c r="F2591" s="2" t="s">
        <v>61</v>
      </c>
      <c r="G2591" s="1">
        <v>199</v>
      </c>
      <c r="H2591" s="1">
        <v>82.5</v>
      </c>
      <c r="I2591" s="4">
        <v>1</v>
      </c>
      <c r="J2591" s="2" t="s">
        <v>67</v>
      </c>
      <c r="K2591" s="1">
        <f>Tabelle111[[#This Row],[Menge kg Nges]]/1000</f>
        <v>0.19900000000000001</v>
      </c>
      <c r="L2591" s="1">
        <f>Tabelle111[[#This Row],[Menge kg P2O5]]/1000</f>
        <v>8.2500000000000004E-2</v>
      </c>
      <c r="M2591" s="1">
        <f>Tabelle111[[#This Row],[Menge t Nges]]/Tabelle111[[#This Row],[Anzahl Lieferscheine]]</f>
        <v>0.19900000000000001</v>
      </c>
      <c r="N2591" s="1">
        <f>Tabelle111[[#This Row],[Menge t P2O5]]/Tabelle111[[#This Row],[Anzahl Lieferscheine]]</f>
        <v>8.2500000000000004E-2</v>
      </c>
    </row>
    <row r="2592" spans="1:14" x14ac:dyDescent="0.2">
      <c r="A2592" s="2" t="s">
        <v>40</v>
      </c>
      <c r="B2592" s="2" t="s">
        <v>38</v>
      </c>
      <c r="C2592" s="2" t="s">
        <v>6</v>
      </c>
      <c r="D2592" s="2" t="s">
        <v>15</v>
      </c>
      <c r="E2592" s="2" t="s">
        <v>24</v>
      </c>
      <c r="F2592" s="2" t="s">
        <v>61</v>
      </c>
      <c r="G2592" s="1">
        <v>2198</v>
      </c>
      <c r="H2592" s="1">
        <v>1805.5</v>
      </c>
      <c r="I2592" s="4">
        <v>4</v>
      </c>
      <c r="J2592" s="2" t="s">
        <v>67</v>
      </c>
      <c r="K2592" s="1">
        <f>Tabelle111[[#This Row],[Menge kg Nges]]/1000</f>
        <v>2.198</v>
      </c>
      <c r="L2592" s="1">
        <f>Tabelle111[[#This Row],[Menge kg P2O5]]/1000</f>
        <v>1.8055000000000001</v>
      </c>
      <c r="M2592" s="1">
        <f>Tabelle111[[#This Row],[Menge t Nges]]/Tabelle111[[#This Row],[Anzahl Lieferscheine]]</f>
        <v>0.54949999999999999</v>
      </c>
      <c r="N2592" s="1">
        <f>Tabelle111[[#This Row],[Menge t P2O5]]/Tabelle111[[#This Row],[Anzahl Lieferscheine]]</f>
        <v>0.45137500000000003</v>
      </c>
    </row>
    <row r="2593" spans="1:14" x14ac:dyDescent="0.2">
      <c r="A2593" s="2" t="s">
        <v>40</v>
      </c>
      <c r="B2593" s="2" t="s">
        <v>40</v>
      </c>
      <c r="C2593" s="2" t="s">
        <v>6</v>
      </c>
      <c r="D2593" s="2" t="s">
        <v>30</v>
      </c>
      <c r="E2593" s="2" t="s">
        <v>26</v>
      </c>
      <c r="F2593" s="2" t="s">
        <v>61</v>
      </c>
      <c r="G2593" s="1">
        <v>4131.6100000000006</v>
      </c>
      <c r="H2593" s="1">
        <v>1838.9500000000003</v>
      </c>
      <c r="I2593" s="4">
        <v>17</v>
      </c>
      <c r="J2593" s="2" t="s">
        <v>67</v>
      </c>
      <c r="K2593" s="1">
        <f>Tabelle111[[#This Row],[Menge kg Nges]]/1000</f>
        <v>4.1316100000000002</v>
      </c>
      <c r="L2593" s="1">
        <f>Tabelle111[[#This Row],[Menge kg P2O5]]/1000</f>
        <v>1.8389500000000003</v>
      </c>
      <c r="M2593" s="1">
        <f>Tabelle111[[#This Row],[Menge t Nges]]/Tabelle111[[#This Row],[Anzahl Lieferscheine]]</f>
        <v>0.24303588235294118</v>
      </c>
      <c r="N2593" s="1">
        <f>Tabelle111[[#This Row],[Menge t P2O5]]/Tabelle111[[#This Row],[Anzahl Lieferscheine]]</f>
        <v>0.10817352941176472</v>
      </c>
    </row>
    <row r="2594" spans="1:14" x14ac:dyDescent="0.2">
      <c r="A2594" s="2" t="s">
        <v>40</v>
      </c>
      <c r="B2594" s="2" t="s">
        <v>40</v>
      </c>
      <c r="C2594" s="2" t="s">
        <v>6</v>
      </c>
      <c r="D2594" s="2" t="s">
        <v>7</v>
      </c>
      <c r="E2594" s="2" t="s">
        <v>8</v>
      </c>
      <c r="F2594" s="2" t="s">
        <v>61</v>
      </c>
      <c r="G2594" s="1">
        <v>62806.019999999982</v>
      </c>
      <c r="H2594" s="1">
        <v>25062.000000000007</v>
      </c>
      <c r="I2594" s="4">
        <v>98</v>
      </c>
      <c r="J2594" s="2" t="s">
        <v>67</v>
      </c>
      <c r="K2594" s="1">
        <f>Tabelle111[[#This Row],[Menge kg Nges]]/1000</f>
        <v>62.806019999999982</v>
      </c>
      <c r="L2594" s="1">
        <f>Tabelle111[[#This Row],[Menge kg P2O5]]/1000</f>
        <v>25.062000000000008</v>
      </c>
      <c r="M2594" s="1">
        <f>Tabelle111[[#This Row],[Menge t Nges]]/Tabelle111[[#This Row],[Anzahl Lieferscheine]]</f>
        <v>0.64087775510204059</v>
      </c>
      <c r="N2594" s="1">
        <f>Tabelle111[[#This Row],[Menge t P2O5]]/Tabelle111[[#This Row],[Anzahl Lieferscheine]]</f>
        <v>0.2557346938775511</v>
      </c>
    </row>
    <row r="2595" spans="1:14" x14ac:dyDescent="0.2">
      <c r="A2595" s="2" t="s">
        <v>40</v>
      </c>
      <c r="B2595" s="2" t="s">
        <v>40</v>
      </c>
      <c r="C2595" s="2" t="s">
        <v>6</v>
      </c>
      <c r="D2595" s="2" t="s">
        <v>7</v>
      </c>
      <c r="E2595" s="2" t="s">
        <v>9</v>
      </c>
      <c r="F2595" s="2" t="s">
        <v>61</v>
      </c>
      <c r="G2595" s="1">
        <v>149512.80000000002</v>
      </c>
      <c r="H2595" s="1">
        <v>64606.299999999974</v>
      </c>
      <c r="I2595" s="4">
        <v>541</v>
      </c>
      <c r="J2595" s="2" t="s">
        <v>67</v>
      </c>
      <c r="K2595" s="1">
        <f>Tabelle111[[#This Row],[Menge kg Nges]]/1000</f>
        <v>149.51280000000003</v>
      </c>
      <c r="L2595" s="1">
        <f>Tabelle111[[#This Row],[Menge kg P2O5]]/1000</f>
        <v>64.606299999999976</v>
      </c>
      <c r="M2595" s="1">
        <f>Tabelle111[[#This Row],[Menge t Nges]]/Tabelle111[[#This Row],[Anzahl Lieferscheine]]</f>
        <v>0.27636377079482444</v>
      </c>
      <c r="N2595" s="1">
        <f>Tabelle111[[#This Row],[Menge t P2O5]]/Tabelle111[[#This Row],[Anzahl Lieferscheine]]</f>
        <v>0.1194201478743068</v>
      </c>
    </row>
    <row r="2596" spans="1:14" x14ac:dyDescent="0.2">
      <c r="A2596" s="2" t="s">
        <v>40</v>
      </c>
      <c r="B2596" s="2" t="s">
        <v>40</v>
      </c>
      <c r="C2596" s="2" t="s">
        <v>6</v>
      </c>
      <c r="D2596" s="2" t="s">
        <v>7</v>
      </c>
      <c r="E2596" s="2" t="s">
        <v>50</v>
      </c>
      <c r="F2596" s="2" t="s">
        <v>61</v>
      </c>
      <c r="G2596" s="1">
        <v>1419</v>
      </c>
      <c r="H2596" s="1">
        <v>580.5</v>
      </c>
      <c r="I2596" s="4">
        <v>3</v>
      </c>
      <c r="J2596" s="2" t="s">
        <v>67</v>
      </c>
      <c r="K2596" s="1">
        <f>Tabelle111[[#This Row],[Menge kg Nges]]/1000</f>
        <v>1.419</v>
      </c>
      <c r="L2596" s="1">
        <f>Tabelle111[[#This Row],[Menge kg P2O5]]/1000</f>
        <v>0.58050000000000002</v>
      </c>
      <c r="M2596" s="1">
        <f>Tabelle111[[#This Row],[Menge t Nges]]/Tabelle111[[#This Row],[Anzahl Lieferscheine]]</f>
        <v>0.47300000000000003</v>
      </c>
      <c r="N2596" s="1">
        <f>Tabelle111[[#This Row],[Menge t P2O5]]/Tabelle111[[#This Row],[Anzahl Lieferscheine]]</f>
        <v>0.19350000000000001</v>
      </c>
    </row>
    <row r="2597" spans="1:14" x14ac:dyDescent="0.2">
      <c r="A2597" s="2" t="s">
        <v>40</v>
      </c>
      <c r="B2597" s="2" t="s">
        <v>40</v>
      </c>
      <c r="C2597" s="2" t="s">
        <v>6</v>
      </c>
      <c r="D2597" s="2" t="s">
        <v>7</v>
      </c>
      <c r="E2597" s="2" t="s">
        <v>10</v>
      </c>
      <c r="F2597" s="2" t="s">
        <v>61</v>
      </c>
      <c r="G2597" s="1">
        <v>8318.7000000000007</v>
      </c>
      <c r="H2597" s="1">
        <v>3174.1099999999992</v>
      </c>
      <c r="I2597" s="4">
        <v>23</v>
      </c>
      <c r="J2597" s="2" t="s">
        <v>67</v>
      </c>
      <c r="K2597" s="1">
        <f>Tabelle111[[#This Row],[Menge kg Nges]]/1000</f>
        <v>8.3187000000000015</v>
      </c>
      <c r="L2597" s="1">
        <f>Tabelle111[[#This Row],[Menge kg P2O5]]/1000</f>
        <v>3.1741099999999993</v>
      </c>
      <c r="M2597" s="1">
        <f>Tabelle111[[#This Row],[Menge t Nges]]/Tabelle111[[#This Row],[Anzahl Lieferscheine]]</f>
        <v>0.36168260869565222</v>
      </c>
      <c r="N2597" s="1">
        <f>Tabelle111[[#This Row],[Menge t P2O5]]/Tabelle111[[#This Row],[Anzahl Lieferscheine]]</f>
        <v>0.13800478260869561</v>
      </c>
    </row>
    <row r="2598" spans="1:14" x14ac:dyDescent="0.2">
      <c r="A2598" s="2" t="s">
        <v>40</v>
      </c>
      <c r="B2598" s="2" t="s">
        <v>40</v>
      </c>
      <c r="C2598" s="2" t="s">
        <v>6</v>
      </c>
      <c r="D2598" s="2" t="s">
        <v>7</v>
      </c>
      <c r="E2598" s="2" t="s">
        <v>11</v>
      </c>
      <c r="F2598" s="2" t="s">
        <v>61</v>
      </c>
      <c r="G2598" s="1">
        <v>55543.810000000005</v>
      </c>
      <c r="H2598" s="1">
        <v>27550.110000000004</v>
      </c>
      <c r="I2598" s="4">
        <v>99</v>
      </c>
      <c r="J2598" s="2" t="s">
        <v>67</v>
      </c>
      <c r="K2598" s="1">
        <f>Tabelle111[[#This Row],[Menge kg Nges]]/1000</f>
        <v>55.543810000000008</v>
      </c>
      <c r="L2598" s="1">
        <f>Tabelle111[[#This Row],[Menge kg P2O5]]/1000</f>
        <v>27.550110000000004</v>
      </c>
      <c r="M2598" s="1">
        <f>Tabelle111[[#This Row],[Menge t Nges]]/Tabelle111[[#This Row],[Anzahl Lieferscheine]]</f>
        <v>0.56104858585858597</v>
      </c>
      <c r="N2598" s="1">
        <f>Tabelle111[[#This Row],[Menge t P2O5]]/Tabelle111[[#This Row],[Anzahl Lieferscheine]]</f>
        <v>0.27828393939393942</v>
      </c>
    </row>
    <row r="2599" spans="1:14" x14ac:dyDescent="0.2">
      <c r="A2599" s="2" t="s">
        <v>40</v>
      </c>
      <c r="B2599" s="2" t="s">
        <v>40</v>
      </c>
      <c r="C2599" s="2" t="s">
        <v>6</v>
      </c>
      <c r="D2599" s="2" t="s">
        <v>7</v>
      </c>
      <c r="E2599" s="2" t="s">
        <v>12</v>
      </c>
      <c r="F2599" s="2" t="s">
        <v>61</v>
      </c>
      <c r="G2599" s="1">
        <v>502490.93000000034</v>
      </c>
      <c r="H2599" s="1">
        <v>201779.12999999995</v>
      </c>
      <c r="I2599" s="4">
        <v>1590</v>
      </c>
      <c r="J2599" s="2" t="s">
        <v>67</v>
      </c>
      <c r="K2599" s="1">
        <f>Tabelle111[[#This Row],[Menge kg Nges]]/1000</f>
        <v>502.49093000000033</v>
      </c>
      <c r="L2599" s="1">
        <f>Tabelle111[[#This Row],[Menge kg P2O5]]/1000</f>
        <v>201.77912999999995</v>
      </c>
      <c r="M2599" s="1">
        <f>Tabelle111[[#This Row],[Menge t Nges]]/Tabelle111[[#This Row],[Anzahl Lieferscheine]]</f>
        <v>0.31603203144654107</v>
      </c>
      <c r="N2599" s="1">
        <f>Tabelle111[[#This Row],[Menge t P2O5]]/Tabelle111[[#This Row],[Anzahl Lieferscheine]]</f>
        <v>0.12690511320754713</v>
      </c>
    </row>
    <row r="2600" spans="1:14" x14ac:dyDescent="0.2">
      <c r="A2600" s="2" t="s">
        <v>40</v>
      </c>
      <c r="B2600" s="2" t="s">
        <v>40</v>
      </c>
      <c r="C2600" s="2" t="s">
        <v>6</v>
      </c>
      <c r="D2600" s="2" t="s">
        <v>7</v>
      </c>
      <c r="E2600" s="2" t="s">
        <v>13</v>
      </c>
      <c r="F2600" s="2" t="s">
        <v>61</v>
      </c>
      <c r="G2600" s="1">
        <v>144240.05999999994</v>
      </c>
      <c r="H2600" s="1">
        <v>80558.060000000056</v>
      </c>
      <c r="I2600" s="4">
        <v>583</v>
      </c>
      <c r="J2600" s="2" t="s">
        <v>67</v>
      </c>
      <c r="K2600" s="1">
        <f>Tabelle111[[#This Row],[Menge kg Nges]]/1000</f>
        <v>144.24005999999994</v>
      </c>
      <c r="L2600" s="1">
        <f>Tabelle111[[#This Row],[Menge kg P2O5]]/1000</f>
        <v>80.558060000000054</v>
      </c>
      <c r="M2600" s="1">
        <f>Tabelle111[[#This Row],[Menge t Nges]]/Tabelle111[[#This Row],[Anzahl Lieferscheine]]</f>
        <v>0.2474100514579759</v>
      </c>
      <c r="N2600" s="1">
        <f>Tabelle111[[#This Row],[Menge t P2O5]]/Tabelle111[[#This Row],[Anzahl Lieferscheine]]</f>
        <v>0.13817849056603784</v>
      </c>
    </row>
    <row r="2601" spans="1:14" x14ac:dyDescent="0.2">
      <c r="A2601" s="2" t="s">
        <v>40</v>
      </c>
      <c r="B2601" s="2" t="s">
        <v>40</v>
      </c>
      <c r="C2601" s="2" t="s">
        <v>6</v>
      </c>
      <c r="D2601" s="2" t="s">
        <v>7</v>
      </c>
      <c r="E2601" s="2" t="s">
        <v>14</v>
      </c>
      <c r="F2601" s="2" t="s">
        <v>61</v>
      </c>
      <c r="G2601" s="1">
        <v>243979.44000000032</v>
      </c>
      <c r="H2601" s="1">
        <v>113731.22000000015</v>
      </c>
      <c r="I2601" s="4">
        <v>800</v>
      </c>
      <c r="J2601" s="2" t="s">
        <v>67</v>
      </c>
      <c r="K2601" s="1">
        <f>Tabelle111[[#This Row],[Menge kg Nges]]/1000</f>
        <v>243.97944000000032</v>
      </c>
      <c r="L2601" s="1">
        <f>Tabelle111[[#This Row],[Menge kg P2O5]]/1000</f>
        <v>113.73122000000015</v>
      </c>
      <c r="M2601" s="1">
        <f>Tabelle111[[#This Row],[Menge t Nges]]/Tabelle111[[#This Row],[Anzahl Lieferscheine]]</f>
        <v>0.30497430000000042</v>
      </c>
      <c r="N2601" s="1">
        <f>Tabelle111[[#This Row],[Menge t P2O5]]/Tabelle111[[#This Row],[Anzahl Lieferscheine]]</f>
        <v>0.14216402500000019</v>
      </c>
    </row>
    <row r="2602" spans="1:14" x14ac:dyDescent="0.2">
      <c r="A2602" s="2" t="s">
        <v>40</v>
      </c>
      <c r="B2602" s="2" t="s">
        <v>40</v>
      </c>
      <c r="C2602" s="2" t="s">
        <v>6</v>
      </c>
      <c r="D2602" s="2" t="s">
        <v>15</v>
      </c>
      <c r="E2602" s="2" t="s">
        <v>8</v>
      </c>
      <c r="F2602" s="2" t="s">
        <v>61</v>
      </c>
      <c r="G2602" s="1">
        <v>505.73</v>
      </c>
      <c r="H2602" s="1">
        <v>317.68</v>
      </c>
      <c r="I2602" s="4">
        <v>4</v>
      </c>
      <c r="J2602" s="2" t="s">
        <v>67</v>
      </c>
      <c r="K2602" s="1">
        <f>Tabelle111[[#This Row],[Menge kg Nges]]/1000</f>
        <v>0.50573000000000001</v>
      </c>
      <c r="L2602" s="1">
        <f>Tabelle111[[#This Row],[Menge kg P2O5]]/1000</f>
        <v>0.31768000000000002</v>
      </c>
      <c r="M2602" s="1">
        <f>Tabelle111[[#This Row],[Menge t Nges]]/Tabelle111[[#This Row],[Anzahl Lieferscheine]]</f>
        <v>0.1264325</v>
      </c>
      <c r="N2602" s="1">
        <f>Tabelle111[[#This Row],[Menge t P2O5]]/Tabelle111[[#This Row],[Anzahl Lieferscheine]]</f>
        <v>7.9420000000000004E-2</v>
      </c>
    </row>
    <row r="2603" spans="1:14" x14ac:dyDescent="0.2">
      <c r="A2603" s="2" t="s">
        <v>40</v>
      </c>
      <c r="B2603" s="2" t="s">
        <v>40</v>
      </c>
      <c r="C2603" s="2" t="s">
        <v>6</v>
      </c>
      <c r="D2603" s="2" t="s">
        <v>15</v>
      </c>
      <c r="E2603" s="2" t="s">
        <v>16</v>
      </c>
      <c r="F2603" s="2" t="s">
        <v>61</v>
      </c>
      <c r="G2603" s="1">
        <v>19514.439999999999</v>
      </c>
      <c r="H2603" s="1">
        <v>17791.93</v>
      </c>
      <c r="I2603" s="4">
        <v>55</v>
      </c>
      <c r="J2603" s="2" t="s">
        <v>67</v>
      </c>
      <c r="K2603" s="1">
        <f>Tabelle111[[#This Row],[Menge kg Nges]]/1000</f>
        <v>19.51444</v>
      </c>
      <c r="L2603" s="1">
        <f>Tabelle111[[#This Row],[Menge kg P2O5]]/1000</f>
        <v>17.791930000000001</v>
      </c>
      <c r="M2603" s="1">
        <f>Tabelle111[[#This Row],[Menge t Nges]]/Tabelle111[[#This Row],[Anzahl Lieferscheine]]</f>
        <v>0.35480800000000001</v>
      </c>
      <c r="N2603" s="1">
        <f>Tabelle111[[#This Row],[Menge t P2O5]]/Tabelle111[[#This Row],[Anzahl Lieferscheine]]</f>
        <v>0.32348963636363637</v>
      </c>
    </row>
    <row r="2604" spans="1:14" x14ac:dyDescent="0.2">
      <c r="A2604" s="2" t="s">
        <v>40</v>
      </c>
      <c r="B2604" s="2" t="s">
        <v>40</v>
      </c>
      <c r="C2604" s="2" t="s">
        <v>6</v>
      </c>
      <c r="D2604" s="2" t="s">
        <v>15</v>
      </c>
      <c r="E2604" s="2" t="s">
        <v>17</v>
      </c>
      <c r="F2604" s="2" t="s">
        <v>61</v>
      </c>
      <c r="G2604" s="1">
        <v>4240.78</v>
      </c>
      <c r="H2604" s="1">
        <v>1830.7200000000005</v>
      </c>
      <c r="I2604" s="4">
        <v>21</v>
      </c>
      <c r="J2604" s="2" t="s">
        <v>67</v>
      </c>
      <c r="K2604" s="1">
        <f>Tabelle111[[#This Row],[Menge kg Nges]]/1000</f>
        <v>4.24078</v>
      </c>
      <c r="L2604" s="1">
        <f>Tabelle111[[#This Row],[Menge kg P2O5]]/1000</f>
        <v>1.8307200000000006</v>
      </c>
      <c r="M2604" s="1">
        <f>Tabelle111[[#This Row],[Menge t Nges]]/Tabelle111[[#This Row],[Anzahl Lieferscheine]]</f>
        <v>0.20194190476190477</v>
      </c>
      <c r="N2604" s="1">
        <f>Tabelle111[[#This Row],[Menge t P2O5]]/Tabelle111[[#This Row],[Anzahl Lieferscheine]]</f>
        <v>8.7177142857142884E-2</v>
      </c>
    </row>
    <row r="2605" spans="1:14" x14ac:dyDescent="0.2">
      <c r="A2605" s="2" t="s">
        <v>40</v>
      </c>
      <c r="B2605" s="2" t="s">
        <v>40</v>
      </c>
      <c r="C2605" s="2" t="s">
        <v>6</v>
      </c>
      <c r="D2605" s="2" t="s">
        <v>15</v>
      </c>
      <c r="E2605" s="2" t="s">
        <v>35</v>
      </c>
      <c r="F2605" s="2" t="s">
        <v>61</v>
      </c>
      <c r="G2605" s="1">
        <v>86.8</v>
      </c>
      <c r="H2605" s="1">
        <v>67.2</v>
      </c>
      <c r="I2605" s="4">
        <v>1</v>
      </c>
      <c r="J2605" s="2" t="s">
        <v>67</v>
      </c>
      <c r="K2605" s="1">
        <f>Tabelle111[[#This Row],[Menge kg Nges]]/1000</f>
        <v>8.6800000000000002E-2</v>
      </c>
      <c r="L2605" s="1">
        <f>Tabelle111[[#This Row],[Menge kg P2O5]]/1000</f>
        <v>6.720000000000001E-2</v>
      </c>
      <c r="M2605" s="1">
        <f>Tabelle111[[#This Row],[Menge t Nges]]/Tabelle111[[#This Row],[Anzahl Lieferscheine]]</f>
        <v>8.6800000000000002E-2</v>
      </c>
      <c r="N2605" s="1">
        <f>Tabelle111[[#This Row],[Menge t P2O5]]/Tabelle111[[#This Row],[Anzahl Lieferscheine]]</f>
        <v>6.720000000000001E-2</v>
      </c>
    </row>
    <row r="2606" spans="1:14" x14ac:dyDescent="0.2">
      <c r="A2606" s="2" t="s">
        <v>40</v>
      </c>
      <c r="B2606" s="2" t="s">
        <v>40</v>
      </c>
      <c r="C2606" s="2" t="s">
        <v>6</v>
      </c>
      <c r="D2606" s="2" t="s">
        <v>15</v>
      </c>
      <c r="E2606" s="2" t="s">
        <v>18</v>
      </c>
      <c r="F2606" s="2" t="s">
        <v>61</v>
      </c>
      <c r="G2606" s="1">
        <v>21044.38</v>
      </c>
      <c r="H2606" s="1">
        <v>15324.19</v>
      </c>
      <c r="I2606" s="4">
        <v>55</v>
      </c>
      <c r="J2606" s="2" t="s">
        <v>67</v>
      </c>
      <c r="K2606" s="1">
        <f>Tabelle111[[#This Row],[Menge kg Nges]]/1000</f>
        <v>21.04438</v>
      </c>
      <c r="L2606" s="1">
        <f>Tabelle111[[#This Row],[Menge kg P2O5]]/1000</f>
        <v>15.32419</v>
      </c>
      <c r="M2606" s="1">
        <f>Tabelle111[[#This Row],[Menge t Nges]]/Tabelle111[[#This Row],[Anzahl Lieferscheine]]</f>
        <v>0.38262509090909091</v>
      </c>
      <c r="N2606" s="1">
        <f>Tabelle111[[#This Row],[Menge t P2O5]]/Tabelle111[[#This Row],[Anzahl Lieferscheine]]</f>
        <v>0.27862163636363635</v>
      </c>
    </row>
    <row r="2607" spans="1:14" x14ac:dyDescent="0.2">
      <c r="A2607" s="2" t="s">
        <v>40</v>
      </c>
      <c r="B2607" s="2" t="s">
        <v>40</v>
      </c>
      <c r="C2607" s="2" t="s">
        <v>6</v>
      </c>
      <c r="D2607" s="2" t="s">
        <v>15</v>
      </c>
      <c r="E2607" s="2" t="s">
        <v>19</v>
      </c>
      <c r="F2607" s="2" t="s">
        <v>61</v>
      </c>
      <c r="G2607" s="1">
        <v>13477.710000000001</v>
      </c>
      <c r="H2607" s="1">
        <v>12399.88</v>
      </c>
      <c r="I2607" s="4">
        <v>33</v>
      </c>
      <c r="J2607" s="2" t="s">
        <v>67</v>
      </c>
      <c r="K2607" s="1">
        <f>Tabelle111[[#This Row],[Menge kg Nges]]/1000</f>
        <v>13.47771</v>
      </c>
      <c r="L2607" s="1">
        <f>Tabelle111[[#This Row],[Menge kg P2O5]]/1000</f>
        <v>12.39988</v>
      </c>
      <c r="M2607" s="1">
        <f>Tabelle111[[#This Row],[Menge t Nges]]/Tabelle111[[#This Row],[Anzahl Lieferscheine]]</f>
        <v>0.40841545454545453</v>
      </c>
      <c r="N2607" s="1">
        <f>Tabelle111[[#This Row],[Menge t P2O5]]/Tabelle111[[#This Row],[Anzahl Lieferscheine]]</f>
        <v>0.37575393939393936</v>
      </c>
    </row>
    <row r="2608" spans="1:14" x14ac:dyDescent="0.2">
      <c r="A2608" s="2" t="s">
        <v>40</v>
      </c>
      <c r="B2608" s="2" t="s">
        <v>40</v>
      </c>
      <c r="C2608" s="2" t="s">
        <v>6</v>
      </c>
      <c r="D2608" s="2" t="s">
        <v>15</v>
      </c>
      <c r="E2608" s="2" t="s">
        <v>20</v>
      </c>
      <c r="F2608" s="2" t="s">
        <v>61</v>
      </c>
      <c r="G2608" s="1">
        <v>13012.36</v>
      </c>
      <c r="H2608" s="1">
        <v>8903.82</v>
      </c>
      <c r="I2608" s="4">
        <v>64</v>
      </c>
      <c r="J2608" s="2" t="s">
        <v>67</v>
      </c>
      <c r="K2608" s="1">
        <f>Tabelle111[[#This Row],[Menge kg Nges]]/1000</f>
        <v>13.012360000000001</v>
      </c>
      <c r="L2608" s="1">
        <f>Tabelle111[[#This Row],[Menge kg P2O5]]/1000</f>
        <v>8.9038199999999996</v>
      </c>
      <c r="M2608" s="1">
        <f>Tabelle111[[#This Row],[Menge t Nges]]/Tabelle111[[#This Row],[Anzahl Lieferscheine]]</f>
        <v>0.20331812500000002</v>
      </c>
      <c r="N2608" s="1">
        <f>Tabelle111[[#This Row],[Menge t P2O5]]/Tabelle111[[#This Row],[Anzahl Lieferscheine]]</f>
        <v>0.13912218749999999</v>
      </c>
    </row>
    <row r="2609" spans="1:14" x14ac:dyDescent="0.2">
      <c r="A2609" s="2" t="s">
        <v>40</v>
      </c>
      <c r="B2609" s="2" t="s">
        <v>40</v>
      </c>
      <c r="C2609" s="2" t="s">
        <v>6</v>
      </c>
      <c r="D2609" s="2" t="s">
        <v>15</v>
      </c>
      <c r="E2609" s="2" t="s">
        <v>21</v>
      </c>
      <c r="F2609" s="2" t="s">
        <v>61</v>
      </c>
      <c r="G2609" s="1">
        <v>60822.579999999994</v>
      </c>
      <c r="H2609" s="1">
        <v>37799.830000000016</v>
      </c>
      <c r="I2609" s="4">
        <v>160</v>
      </c>
      <c r="J2609" s="2" t="s">
        <v>67</v>
      </c>
      <c r="K2609" s="1">
        <f>Tabelle111[[#This Row],[Menge kg Nges]]/1000</f>
        <v>60.822579999999995</v>
      </c>
      <c r="L2609" s="1">
        <f>Tabelle111[[#This Row],[Menge kg P2O5]]/1000</f>
        <v>37.799830000000014</v>
      </c>
      <c r="M2609" s="1">
        <f>Tabelle111[[#This Row],[Menge t Nges]]/Tabelle111[[#This Row],[Anzahl Lieferscheine]]</f>
        <v>0.38014112499999997</v>
      </c>
      <c r="N2609" s="1">
        <f>Tabelle111[[#This Row],[Menge t P2O5]]/Tabelle111[[#This Row],[Anzahl Lieferscheine]]</f>
        <v>0.23624893750000009</v>
      </c>
    </row>
    <row r="2610" spans="1:14" x14ac:dyDescent="0.2">
      <c r="A2610" s="2" t="s">
        <v>40</v>
      </c>
      <c r="B2610" s="2" t="s">
        <v>40</v>
      </c>
      <c r="C2610" s="2" t="s">
        <v>6</v>
      </c>
      <c r="D2610" s="2" t="s">
        <v>15</v>
      </c>
      <c r="E2610" s="2" t="s">
        <v>9</v>
      </c>
      <c r="F2610" s="2" t="s">
        <v>61</v>
      </c>
      <c r="G2610" s="1">
        <v>9050</v>
      </c>
      <c r="H2610" s="1">
        <v>5451.04</v>
      </c>
      <c r="I2610" s="4">
        <v>39</v>
      </c>
      <c r="J2610" s="2" t="s">
        <v>67</v>
      </c>
      <c r="K2610" s="1">
        <f>Tabelle111[[#This Row],[Menge kg Nges]]/1000</f>
        <v>9.0500000000000007</v>
      </c>
      <c r="L2610" s="1">
        <f>Tabelle111[[#This Row],[Menge kg P2O5]]/1000</f>
        <v>5.4510399999999999</v>
      </c>
      <c r="M2610" s="1">
        <f>Tabelle111[[#This Row],[Menge t Nges]]/Tabelle111[[#This Row],[Anzahl Lieferscheine]]</f>
        <v>0.23205128205128206</v>
      </c>
      <c r="N2610" s="1">
        <f>Tabelle111[[#This Row],[Menge t P2O5]]/Tabelle111[[#This Row],[Anzahl Lieferscheine]]</f>
        <v>0.13977025641025639</v>
      </c>
    </row>
    <row r="2611" spans="1:14" x14ac:dyDescent="0.2">
      <c r="A2611" s="2" t="s">
        <v>40</v>
      </c>
      <c r="B2611" s="2" t="s">
        <v>40</v>
      </c>
      <c r="C2611" s="2" t="s">
        <v>6</v>
      </c>
      <c r="D2611" s="2" t="s">
        <v>15</v>
      </c>
      <c r="E2611" s="2" t="s">
        <v>10</v>
      </c>
      <c r="F2611" s="2" t="s">
        <v>61</v>
      </c>
      <c r="G2611" s="1">
        <v>3443</v>
      </c>
      <c r="H2611" s="1">
        <v>1788.8799999999997</v>
      </c>
      <c r="I2611" s="4">
        <v>13</v>
      </c>
      <c r="J2611" s="2" t="s">
        <v>67</v>
      </c>
      <c r="K2611" s="1">
        <f>Tabelle111[[#This Row],[Menge kg Nges]]/1000</f>
        <v>3.4430000000000001</v>
      </c>
      <c r="L2611" s="1">
        <f>Tabelle111[[#This Row],[Menge kg P2O5]]/1000</f>
        <v>1.7888799999999996</v>
      </c>
      <c r="M2611" s="1">
        <f>Tabelle111[[#This Row],[Menge t Nges]]/Tabelle111[[#This Row],[Anzahl Lieferscheine]]</f>
        <v>0.26484615384615384</v>
      </c>
      <c r="N2611" s="1">
        <f>Tabelle111[[#This Row],[Menge t P2O5]]/Tabelle111[[#This Row],[Anzahl Lieferscheine]]</f>
        <v>0.13760615384615382</v>
      </c>
    </row>
    <row r="2612" spans="1:14" x14ac:dyDescent="0.2">
      <c r="A2612" s="2" t="s">
        <v>40</v>
      </c>
      <c r="B2612" s="2" t="s">
        <v>40</v>
      </c>
      <c r="C2612" s="2" t="s">
        <v>6</v>
      </c>
      <c r="D2612" s="2" t="s">
        <v>15</v>
      </c>
      <c r="E2612" s="2" t="s">
        <v>23</v>
      </c>
      <c r="F2612" s="2" t="s">
        <v>61</v>
      </c>
      <c r="G2612" s="1">
        <v>1640</v>
      </c>
      <c r="H2612" s="1">
        <v>688.05000000000007</v>
      </c>
      <c r="I2612" s="4">
        <v>6</v>
      </c>
      <c r="J2612" s="2" t="s">
        <v>67</v>
      </c>
      <c r="K2612" s="1">
        <f>Tabelle111[[#This Row],[Menge kg Nges]]/1000</f>
        <v>1.64</v>
      </c>
      <c r="L2612" s="1">
        <f>Tabelle111[[#This Row],[Menge kg P2O5]]/1000</f>
        <v>0.68805000000000005</v>
      </c>
      <c r="M2612" s="1">
        <f>Tabelle111[[#This Row],[Menge t Nges]]/Tabelle111[[#This Row],[Anzahl Lieferscheine]]</f>
        <v>0.27333333333333332</v>
      </c>
      <c r="N2612" s="1">
        <f>Tabelle111[[#This Row],[Menge t P2O5]]/Tabelle111[[#This Row],[Anzahl Lieferscheine]]</f>
        <v>0.11467500000000001</v>
      </c>
    </row>
    <row r="2613" spans="1:14" x14ac:dyDescent="0.2">
      <c r="A2613" s="2" t="s">
        <v>40</v>
      </c>
      <c r="B2613" s="2" t="s">
        <v>40</v>
      </c>
      <c r="C2613" s="2" t="s">
        <v>6</v>
      </c>
      <c r="D2613" s="2" t="s">
        <v>15</v>
      </c>
      <c r="E2613" s="2" t="s">
        <v>12</v>
      </c>
      <c r="F2613" s="2" t="s">
        <v>61</v>
      </c>
      <c r="G2613" s="1">
        <v>942.24</v>
      </c>
      <c r="H2613" s="1">
        <v>845.6</v>
      </c>
      <c r="I2613" s="4">
        <v>3</v>
      </c>
      <c r="J2613" s="2" t="s">
        <v>67</v>
      </c>
      <c r="K2613" s="1">
        <f>Tabelle111[[#This Row],[Menge kg Nges]]/1000</f>
        <v>0.94223999999999997</v>
      </c>
      <c r="L2613" s="1">
        <f>Tabelle111[[#This Row],[Menge kg P2O5]]/1000</f>
        <v>0.84560000000000002</v>
      </c>
      <c r="M2613" s="1">
        <f>Tabelle111[[#This Row],[Menge t Nges]]/Tabelle111[[#This Row],[Anzahl Lieferscheine]]</f>
        <v>0.31407999999999997</v>
      </c>
      <c r="N2613" s="1">
        <f>Tabelle111[[#This Row],[Menge t P2O5]]/Tabelle111[[#This Row],[Anzahl Lieferscheine]]</f>
        <v>0.28186666666666665</v>
      </c>
    </row>
    <row r="2614" spans="1:14" x14ac:dyDescent="0.2">
      <c r="A2614" s="2" t="s">
        <v>40</v>
      </c>
      <c r="B2614" s="2" t="s">
        <v>40</v>
      </c>
      <c r="C2614" s="2" t="s">
        <v>6</v>
      </c>
      <c r="D2614" s="2" t="s">
        <v>15</v>
      </c>
      <c r="E2614" s="2" t="s">
        <v>13</v>
      </c>
      <c r="F2614" s="2" t="s">
        <v>61</v>
      </c>
      <c r="G2614" s="1">
        <v>468</v>
      </c>
      <c r="H2614" s="1">
        <v>420</v>
      </c>
      <c r="I2614" s="4">
        <v>1</v>
      </c>
      <c r="J2614" s="2" t="s">
        <v>67</v>
      </c>
      <c r="K2614" s="1">
        <f>Tabelle111[[#This Row],[Menge kg Nges]]/1000</f>
        <v>0.46800000000000003</v>
      </c>
      <c r="L2614" s="1">
        <f>Tabelle111[[#This Row],[Menge kg P2O5]]/1000</f>
        <v>0.42</v>
      </c>
      <c r="M2614" s="1">
        <f>Tabelle111[[#This Row],[Menge t Nges]]/Tabelle111[[#This Row],[Anzahl Lieferscheine]]</f>
        <v>0.46800000000000003</v>
      </c>
      <c r="N2614" s="1">
        <f>Tabelle111[[#This Row],[Menge t P2O5]]/Tabelle111[[#This Row],[Anzahl Lieferscheine]]</f>
        <v>0.42</v>
      </c>
    </row>
    <row r="2615" spans="1:14" x14ac:dyDescent="0.2">
      <c r="A2615" s="2" t="s">
        <v>40</v>
      </c>
      <c r="B2615" s="2" t="s">
        <v>40</v>
      </c>
      <c r="C2615" s="2" t="s">
        <v>6</v>
      </c>
      <c r="D2615" s="2" t="s">
        <v>15</v>
      </c>
      <c r="E2615" s="2" t="s">
        <v>14</v>
      </c>
      <c r="F2615" s="2" t="s">
        <v>61</v>
      </c>
      <c r="G2615" s="1">
        <v>568</v>
      </c>
      <c r="H2615" s="1">
        <v>344</v>
      </c>
      <c r="I2615" s="4">
        <v>1</v>
      </c>
      <c r="J2615" s="2" t="s">
        <v>67</v>
      </c>
      <c r="K2615" s="1">
        <f>Tabelle111[[#This Row],[Menge kg Nges]]/1000</f>
        <v>0.56799999999999995</v>
      </c>
      <c r="L2615" s="1">
        <f>Tabelle111[[#This Row],[Menge kg P2O5]]/1000</f>
        <v>0.34399999999999997</v>
      </c>
      <c r="M2615" s="1">
        <f>Tabelle111[[#This Row],[Menge t Nges]]/Tabelle111[[#This Row],[Anzahl Lieferscheine]]</f>
        <v>0.56799999999999995</v>
      </c>
      <c r="N2615" s="1">
        <f>Tabelle111[[#This Row],[Menge t P2O5]]/Tabelle111[[#This Row],[Anzahl Lieferscheine]]</f>
        <v>0.34399999999999997</v>
      </c>
    </row>
    <row r="2616" spans="1:14" x14ac:dyDescent="0.2">
      <c r="A2616" s="2" t="s">
        <v>40</v>
      </c>
      <c r="B2616" s="2" t="s">
        <v>40</v>
      </c>
      <c r="C2616" s="2" t="s">
        <v>6</v>
      </c>
      <c r="D2616" s="2" t="s">
        <v>15</v>
      </c>
      <c r="E2616" s="2" t="s">
        <v>24</v>
      </c>
      <c r="F2616" s="2" t="s">
        <v>61</v>
      </c>
      <c r="G2616" s="1">
        <v>5055.3999999999996</v>
      </c>
      <c r="H2616" s="1">
        <v>4152.6499999999996</v>
      </c>
      <c r="I2616" s="4">
        <v>17</v>
      </c>
      <c r="J2616" s="2" t="s">
        <v>67</v>
      </c>
      <c r="K2616" s="1">
        <f>Tabelle111[[#This Row],[Menge kg Nges]]/1000</f>
        <v>5.0553999999999997</v>
      </c>
      <c r="L2616" s="1">
        <f>Tabelle111[[#This Row],[Menge kg P2O5]]/1000</f>
        <v>4.1526499999999995</v>
      </c>
      <c r="M2616" s="1">
        <f>Tabelle111[[#This Row],[Menge t Nges]]/Tabelle111[[#This Row],[Anzahl Lieferscheine]]</f>
        <v>0.2973764705882353</v>
      </c>
      <c r="N2616" s="1">
        <f>Tabelle111[[#This Row],[Menge t P2O5]]/Tabelle111[[#This Row],[Anzahl Lieferscheine]]</f>
        <v>0.24427352941176467</v>
      </c>
    </row>
    <row r="2617" spans="1:14" x14ac:dyDescent="0.2">
      <c r="A2617" s="2" t="s">
        <v>40</v>
      </c>
      <c r="B2617" s="2" t="s">
        <v>40</v>
      </c>
      <c r="C2617" s="2" t="s">
        <v>25</v>
      </c>
      <c r="D2617" s="2" t="s">
        <v>25</v>
      </c>
      <c r="E2617" s="2" t="s">
        <v>26</v>
      </c>
      <c r="F2617" s="2" t="s">
        <v>61</v>
      </c>
      <c r="G2617" s="1">
        <v>95720.35000000002</v>
      </c>
      <c r="H2617" s="1">
        <v>49316.36</v>
      </c>
      <c r="I2617" s="4">
        <v>225</v>
      </c>
      <c r="J2617" s="2" t="s">
        <v>67</v>
      </c>
      <c r="K2617" s="1">
        <f>Tabelle111[[#This Row],[Menge kg Nges]]/1000</f>
        <v>95.720350000000025</v>
      </c>
      <c r="L2617" s="1">
        <f>Tabelle111[[#This Row],[Menge kg P2O5]]/1000</f>
        <v>49.316360000000003</v>
      </c>
      <c r="M2617" s="1">
        <f>Tabelle111[[#This Row],[Menge t Nges]]/Tabelle111[[#This Row],[Anzahl Lieferscheine]]</f>
        <v>0.4254237777777779</v>
      </c>
      <c r="N2617" s="1">
        <f>Tabelle111[[#This Row],[Menge t P2O5]]/Tabelle111[[#This Row],[Anzahl Lieferscheine]]</f>
        <v>0.21918382222222224</v>
      </c>
    </row>
    <row r="2618" spans="1:14" x14ac:dyDescent="0.2">
      <c r="A2618" s="2" t="s">
        <v>40</v>
      </c>
      <c r="B2618" s="2" t="s">
        <v>42</v>
      </c>
      <c r="C2618" s="2" t="s">
        <v>6</v>
      </c>
      <c r="D2618" s="2" t="s">
        <v>7</v>
      </c>
      <c r="E2618" s="2" t="s">
        <v>8</v>
      </c>
      <c r="F2618" s="2" t="s">
        <v>61</v>
      </c>
      <c r="G2618" s="1">
        <v>1589.8500000000001</v>
      </c>
      <c r="H2618" s="1">
        <v>601.04999999999995</v>
      </c>
      <c r="I2618" s="4">
        <v>8</v>
      </c>
      <c r="J2618" s="2" t="s">
        <v>67</v>
      </c>
      <c r="K2618" s="1">
        <f>Tabelle111[[#This Row],[Menge kg Nges]]/1000</f>
        <v>1.5898500000000002</v>
      </c>
      <c r="L2618" s="1">
        <f>Tabelle111[[#This Row],[Menge kg P2O5]]/1000</f>
        <v>0.60104999999999997</v>
      </c>
      <c r="M2618" s="1">
        <f>Tabelle111[[#This Row],[Menge t Nges]]/Tabelle111[[#This Row],[Anzahl Lieferscheine]]</f>
        <v>0.19873125000000003</v>
      </c>
      <c r="N2618" s="1">
        <f>Tabelle111[[#This Row],[Menge t P2O5]]/Tabelle111[[#This Row],[Anzahl Lieferscheine]]</f>
        <v>7.5131249999999997E-2</v>
      </c>
    </row>
    <row r="2619" spans="1:14" x14ac:dyDescent="0.2">
      <c r="A2619" s="2" t="s">
        <v>40</v>
      </c>
      <c r="B2619" s="2" t="s">
        <v>42</v>
      </c>
      <c r="C2619" s="2" t="s">
        <v>6</v>
      </c>
      <c r="D2619" s="2" t="s">
        <v>7</v>
      </c>
      <c r="E2619" s="2" t="s">
        <v>9</v>
      </c>
      <c r="F2619" s="2" t="s">
        <v>61</v>
      </c>
      <c r="G2619" s="1">
        <v>4716.7</v>
      </c>
      <c r="H2619" s="1">
        <v>1942.15</v>
      </c>
      <c r="I2619" s="4">
        <v>19</v>
      </c>
      <c r="J2619" s="2" t="s">
        <v>67</v>
      </c>
      <c r="K2619" s="1">
        <f>Tabelle111[[#This Row],[Menge kg Nges]]/1000</f>
        <v>4.7166999999999994</v>
      </c>
      <c r="L2619" s="1">
        <f>Tabelle111[[#This Row],[Menge kg P2O5]]/1000</f>
        <v>1.94215</v>
      </c>
      <c r="M2619" s="1">
        <f>Tabelle111[[#This Row],[Menge t Nges]]/Tabelle111[[#This Row],[Anzahl Lieferscheine]]</f>
        <v>0.24824736842105261</v>
      </c>
      <c r="N2619" s="1">
        <f>Tabelle111[[#This Row],[Menge t P2O5]]/Tabelle111[[#This Row],[Anzahl Lieferscheine]]</f>
        <v>0.10221842105263158</v>
      </c>
    </row>
    <row r="2620" spans="1:14" x14ac:dyDescent="0.2">
      <c r="A2620" s="2" t="s">
        <v>40</v>
      </c>
      <c r="B2620" s="2" t="s">
        <v>42</v>
      </c>
      <c r="C2620" s="2" t="s">
        <v>6</v>
      </c>
      <c r="D2620" s="2" t="s">
        <v>7</v>
      </c>
      <c r="E2620" s="2" t="s">
        <v>11</v>
      </c>
      <c r="F2620" s="2" t="s">
        <v>61</v>
      </c>
      <c r="G2620" s="1">
        <v>1797.8</v>
      </c>
      <c r="H2620" s="1">
        <v>960.4</v>
      </c>
      <c r="I2620" s="4">
        <v>5</v>
      </c>
      <c r="J2620" s="2" t="s">
        <v>67</v>
      </c>
      <c r="K2620" s="1">
        <f>Tabelle111[[#This Row],[Menge kg Nges]]/1000</f>
        <v>1.7978000000000001</v>
      </c>
      <c r="L2620" s="1">
        <f>Tabelle111[[#This Row],[Menge kg P2O5]]/1000</f>
        <v>0.96040000000000003</v>
      </c>
      <c r="M2620" s="1">
        <f>Tabelle111[[#This Row],[Menge t Nges]]/Tabelle111[[#This Row],[Anzahl Lieferscheine]]</f>
        <v>0.35955999999999999</v>
      </c>
      <c r="N2620" s="1">
        <f>Tabelle111[[#This Row],[Menge t P2O5]]/Tabelle111[[#This Row],[Anzahl Lieferscheine]]</f>
        <v>0.19208</v>
      </c>
    </row>
    <row r="2621" spans="1:14" x14ac:dyDescent="0.2">
      <c r="A2621" s="2" t="s">
        <v>40</v>
      </c>
      <c r="B2621" s="2" t="s">
        <v>42</v>
      </c>
      <c r="C2621" s="2" t="s">
        <v>6</v>
      </c>
      <c r="D2621" s="2" t="s">
        <v>7</v>
      </c>
      <c r="E2621" s="2" t="s">
        <v>12</v>
      </c>
      <c r="F2621" s="2" t="s">
        <v>61</v>
      </c>
      <c r="G2621" s="1">
        <v>33971.29</v>
      </c>
      <c r="H2621" s="1">
        <v>12913.570000000002</v>
      </c>
      <c r="I2621" s="4">
        <v>56</v>
      </c>
      <c r="J2621" s="2" t="s">
        <v>67</v>
      </c>
      <c r="K2621" s="1">
        <f>Tabelle111[[#This Row],[Menge kg Nges]]/1000</f>
        <v>33.971290000000003</v>
      </c>
      <c r="L2621" s="1">
        <f>Tabelle111[[#This Row],[Menge kg P2O5]]/1000</f>
        <v>12.913570000000002</v>
      </c>
      <c r="M2621" s="1">
        <f>Tabelle111[[#This Row],[Menge t Nges]]/Tabelle111[[#This Row],[Anzahl Lieferscheine]]</f>
        <v>0.60663017857142865</v>
      </c>
      <c r="N2621" s="1">
        <f>Tabelle111[[#This Row],[Menge t P2O5]]/Tabelle111[[#This Row],[Anzahl Lieferscheine]]</f>
        <v>0.23059946428571432</v>
      </c>
    </row>
    <row r="2622" spans="1:14" x14ac:dyDescent="0.2">
      <c r="A2622" s="2" t="s">
        <v>40</v>
      </c>
      <c r="B2622" s="2" t="s">
        <v>42</v>
      </c>
      <c r="C2622" s="2" t="s">
        <v>6</v>
      </c>
      <c r="D2622" s="2" t="s">
        <v>7</v>
      </c>
      <c r="E2622" s="2" t="s">
        <v>13</v>
      </c>
      <c r="F2622" s="2" t="s">
        <v>61</v>
      </c>
      <c r="G2622" s="1">
        <v>5294.2999999999993</v>
      </c>
      <c r="H2622" s="1">
        <v>2694.7699999999995</v>
      </c>
      <c r="I2622" s="4">
        <v>23</v>
      </c>
      <c r="J2622" s="2" t="s">
        <v>67</v>
      </c>
      <c r="K2622" s="1">
        <f>Tabelle111[[#This Row],[Menge kg Nges]]/1000</f>
        <v>5.2942999999999989</v>
      </c>
      <c r="L2622" s="1">
        <f>Tabelle111[[#This Row],[Menge kg P2O5]]/1000</f>
        <v>2.6947699999999997</v>
      </c>
      <c r="M2622" s="1">
        <f>Tabelle111[[#This Row],[Menge t Nges]]/Tabelle111[[#This Row],[Anzahl Lieferscheine]]</f>
        <v>0.23018695652173909</v>
      </c>
      <c r="N2622" s="1">
        <f>Tabelle111[[#This Row],[Menge t P2O5]]/Tabelle111[[#This Row],[Anzahl Lieferscheine]]</f>
        <v>0.11716391304347824</v>
      </c>
    </row>
    <row r="2623" spans="1:14" x14ac:dyDescent="0.2">
      <c r="A2623" s="2" t="s">
        <v>40</v>
      </c>
      <c r="B2623" s="2" t="s">
        <v>42</v>
      </c>
      <c r="C2623" s="2" t="s">
        <v>6</v>
      </c>
      <c r="D2623" s="2" t="s">
        <v>7</v>
      </c>
      <c r="E2623" s="2" t="s">
        <v>14</v>
      </c>
      <c r="F2623" s="2" t="s">
        <v>61</v>
      </c>
      <c r="G2623" s="1">
        <v>7773.68</v>
      </c>
      <c r="H2623" s="1">
        <v>3536.3700000000003</v>
      </c>
      <c r="I2623" s="4">
        <v>20</v>
      </c>
      <c r="J2623" s="2" t="s">
        <v>67</v>
      </c>
      <c r="K2623" s="1">
        <f>Tabelle111[[#This Row],[Menge kg Nges]]/1000</f>
        <v>7.7736800000000006</v>
      </c>
      <c r="L2623" s="1">
        <f>Tabelle111[[#This Row],[Menge kg P2O5]]/1000</f>
        <v>3.5363700000000002</v>
      </c>
      <c r="M2623" s="1">
        <f>Tabelle111[[#This Row],[Menge t Nges]]/Tabelle111[[#This Row],[Anzahl Lieferscheine]]</f>
        <v>0.38868400000000003</v>
      </c>
      <c r="N2623" s="1">
        <f>Tabelle111[[#This Row],[Menge t P2O5]]/Tabelle111[[#This Row],[Anzahl Lieferscheine]]</f>
        <v>0.17681850000000002</v>
      </c>
    </row>
    <row r="2624" spans="1:14" x14ac:dyDescent="0.2">
      <c r="A2624" s="2" t="s">
        <v>40</v>
      </c>
      <c r="B2624" s="2" t="s">
        <v>42</v>
      </c>
      <c r="C2624" s="2" t="s">
        <v>6</v>
      </c>
      <c r="D2624" s="2" t="s">
        <v>15</v>
      </c>
      <c r="E2624" s="2" t="s">
        <v>8</v>
      </c>
      <c r="F2624" s="2" t="s">
        <v>61</v>
      </c>
      <c r="G2624" s="1">
        <v>1675.01</v>
      </c>
      <c r="H2624" s="1">
        <v>621.86</v>
      </c>
      <c r="I2624" s="4">
        <v>12</v>
      </c>
      <c r="J2624" s="2" t="s">
        <v>67</v>
      </c>
      <c r="K2624" s="1">
        <f>Tabelle111[[#This Row],[Menge kg Nges]]/1000</f>
        <v>1.6750099999999999</v>
      </c>
      <c r="L2624" s="1">
        <f>Tabelle111[[#This Row],[Menge kg P2O5]]/1000</f>
        <v>0.62185999999999997</v>
      </c>
      <c r="M2624" s="1">
        <f>Tabelle111[[#This Row],[Menge t Nges]]/Tabelle111[[#This Row],[Anzahl Lieferscheine]]</f>
        <v>0.13958416666666665</v>
      </c>
      <c r="N2624" s="1">
        <f>Tabelle111[[#This Row],[Menge t P2O5]]/Tabelle111[[#This Row],[Anzahl Lieferscheine]]</f>
        <v>5.1821666666666662E-2</v>
      </c>
    </row>
    <row r="2625" spans="1:14" x14ac:dyDescent="0.2">
      <c r="A2625" s="2" t="s">
        <v>40</v>
      </c>
      <c r="B2625" s="2" t="s">
        <v>42</v>
      </c>
      <c r="C2625" s="2" t="s">
        <v>6</v>
      </c>
      <c r="D2625" s="2" t="s">
        <v>15</v>
      </c>
      <c r="E2625" s="2" t="s">
        <v>16</v>
      </c>
      <c r="F2625" s="2" t="s">
        <v>61</v>
      </c>
      <c r="G2625" s="1">
        <v>4468.5999999999995</v>
      </c>
      <c r="H2625" s="1">
        <v>4066.9</v>
      </c>
      <c r="I2625" s="4">
        <v>6</v>
      </c>
      <c r="J2625" s="2" t="s">
        <v>67</v>
      </c>
      <c r="K2625" s="1">
        <f>Tabelle111[[#This Row],[Menge kg Nges]]/1000</f>
        <v>4.4685999999999995</v>
      </c>
      <c r="L2625" s="1">
        <f>Tabelle111[[#This Row],[Menge kg P2O5]]/1000</f>
        <v>4.0669000000000004</v>
      </c>
      <c r="M2625" s="1">
        <f>Tabelle111[[#This Row],[Menge t Nges]]/Tabelle111[[#This Row],[Anzahl Lieferscheine]]</f>
        <v>0.74476666666666658</v>
      </c>
      <c r="N2625" s="1">
        <f>Tabelle111[[#This Row],[Menge t P2O5]]/Tabelle111[[#This Row],[Anzahl Lieferscheine]]</f>
        <v>0.67781666666666673</v>
      </c>
    </row>
    <row r="2626" spans="1:14" x14ac:dyDescent="0.2">
      <c r="A2626" s="2" t="s">
        <v>40</v>
      </c>
      <c r="B2626" s="2" t="s">
        <v>42</v>
      </c>
      <c r="C2626" s="2" t="s">
        <v>6</v>
      </c>
      <c r="D2626" s="2" t="s">
        <v>15</v>
      </c>
      <c r="E2626" s="2" t="s">
        <v>18</v>
      </c>
      <c r="F2626" s="2" t="s">
        <v>61</v>
      </c>
      <c r="G2626" s="1">
        <v>868.66000000000008</v>
      </c>
      <c r="H2626" s="1">
        <v>733.22</v>
      </c>
      <c r="I2626" s="4">
        <v>2</v>
      </c>
      <c r="J2626" s="2" t="s">
        <v>67</v>
      </c>
      <c r="K2626" s="1">
        <f>Tabelle111[[#This Row],[Menge kg Nges]]/1000</f>
        <v>0.8686600000000001</v>
      </c>
      <c r="L2626" s="1">
        <f>Tabelle111[[#This Row],[Menge kg P2O5]]/1000</f>
        <v>0.73321999999999998</v>
      </c>
      <c r="M2626" s="1">
        <f>Tabelle111[[#This Row],[Menge t Nges]]/Tabelle111[[#This Row],[Anzahl Lieferscheine]]</f>
        <v>0.43433000000000005</v>
      </c>
      <c r="N2626" s="1">
        <f>Tabelle111[[#This Row],[Menge t P2O5]]/Tabelle111[[#This Row],[Anzahl Lieferscheine]]</f>
        <v>0.36660999999999999</v>
      </c>
    </row>
    <row r="2627" spans="1:14" x14ac:dyDescent="0.2">
      <c r="A2627" s="2" t="s">
        <v>40</v>
      </c>
      <c r="B2627" s="2" t="s">
        <v>42</v>
      </c>
      <c r="C2627" s="2" t="s">
        <v>6</v>
      </c>
      <c r="D2627" s="2" t="s">
        <v>15</v>
      </c>
      <c r="E2627" s="2" t="s">
        <v>19</v>
      </c>
      <c r="F2627" s="2" t="s">
        <v>61</v>
      </c>
      <c r="G2627" s="1">
        <v>607.5</v>
      </c>
      <c r="H2627" s="1">
        <v>675</v>
      </c>
      <c r="I2627" s="4">
        <v>2</v>
      </c>
      <c r="J2627" s="2" t="s">
        <v>67</v>
      </c>
      <c r="K2627" s="1">
        <f>Tabelle111[[#This Row],[Menge kg Nges]]/1000</f>
        <v>0.60750000000000004</v>
      </c>
      <c r="L2627" s="1">
        <f>Tabelle111[[#This Row],[Menge kg P2O5]]/1000</f>
        <v>0.67500000000000004</v>
      </c>
      <c r="M2627" s="1">
        <f>Tabelle111[[#This Row],[Menge t Nges]]/Tabelle111[[#This Row],[Anzahl Lieferscheine]]</f>
        <v>0.30375000000000002</v>
      </c>
      <c r="N2627" s="1">
        <f>Tabelle111[[#This Row],[Menge t P2O5]]/Tabelle111[[#This Row],[Anzahl Lieferscheine]]</f>
        <v>0.33750000000000002</v>
      </c>
    </row>
    <row r="2628" spans="1:14" x14ac:dyDescent="0.2">
      <c r="A2628" s="2" t="s">
        <v>40</v>
      </c>
      <c r="B2628" s="2" t="s">
        <v>42</v>
      </c>
      <c r="C2628" s="2" t="s">
        <v>6</v>
      </c>
      <c r="D2628" s="2" t="s">
        <v>15</v>
      </c>
      <c r="E2628" s="2" t="s">
        <v>20</v>
      </c>
      <c r="F2628" s="2" t="s">
        <v>61</v>
      </c>
      <c r="G2628" s="1">
        <v>375.36</v>
      </c>
      <c r="H2628" s="1">
        <v>276</v>
      </c>
      <c r="I2628" s="4">
        <v>1</v>
      </c>
      <c r="J2628" s="2" t="s">
        <v>67</v>
      </c>
      <c r="K2628" s="1">
        <f>Tabelle111[[#This Row],[Menge kg Nges]]/1000</f>
        <v>0.37536000000000003</v>
      </c>
      <c r="L2628" s="1">
        <f>Tabelle111[[#This Row],[Menge kg P2O5]]/1000</f>
        <v>0.27600000000000002</v>
      </c>
      <c r="M2628" s="1">
        <f>Tabelle111[[#This Row],[Menge t Nges]]/Tabelle111[[#This Row],[Anzahl Lieferscheine]]</f>
        <v>0.37536000000000003</v>
      </c>
      <c r="N2628" s="1">
        <f>Tabelle111[[#This Row],[Menge t P2O5]]/Tabelle111[[#This Row],[Anzahl Lieferscheine]]</f>
        <v>0.27600000000000002</v>
      </c>
    </row>
    <row r="2629" spans="1:14" x14ac:dyDescent="0.2">
      <c r="A2629" s="2" t="s">
        <v>40</v>
      </c>
      <c r="B2629" s="2" t="s">
        <v>42</v>
      </c>
      <c r="C2629" s="2" t="s">
        <v>6</v>
      </c>
      <c r="D2629" s="2" t="s">
        <v>15</v>
      </c>
      <c r="E2629" s="2" t="s">
        <v>21</v>
      </c>
      <c r="F2629" s="2" t="s">
        <v>61</v>
      </c>
      <c r="G2629" s="1">
        <v>1886.05</v>
      </c>
      <c r="H2629" s="1">
        <v>1219.9000000000001</v>
      </c>
      <c r="I2629" s="4">
        <v>3</v>
      </c>
      <c r="J2629" s="2" t="s">
        <v>67</v>
      </c>
      <c r="K2629" s="1">
        <f>Tabelle111[[#This Row],[Menge kg Nges]]/1000</f>
        <v>1.88605</v>
      </c>
      <c r="L2629" s="1">
        <f>Tabelle111[[#This Row],[Menge kg P2O5]]/1000</f>
        <v>1.2199</v>
      </c>
      <c r="M2629" s="1">
        <f>Tabelle111[[#This Row],[Menge t Nges]]/Tabelle111[[#This Row],[Anzahl Lieferscheine]]</f>
        <v>0.62868333333333337</v>
      </c>
      <c r="N2629" s="1">
        <f>Tabelle111[[#This Row],[Menge t P2O5]]/Tabelle111[[#This Row],[Anzahl Lieferscheine]]</f>
        <v>0.40663333333333335</v>
      </c>
    </row>
    <row r="2630" spans="1:14" x14ac:dyDescent="0.2">
      <c r="A2630" s="2" t="s">
        <v>40</v>
      </c>
      <c r="B2630" s="2" t="s">
        <v>42</v>
      </c>
      <c r="C2630" s="2" t="s">
        <v>6</v>
      </c>
      <c r="D2630" s="2" t="s">
        <v>15</v>
      </c>
      <c r="E2630" s="2" t="s">
        <v>13</v>
      </c>
      <c r="F2630" s="2" t="s">
        <v>61</v>
      </c>
      <c r="G2630" s="1">
        <v>603.43000000000006</v>
      </c>
      <c r="H2630" s="1">
        <v>468.77</v>
      </c>
      <c r="I2630" s="4">
        <v>2</v>
      </c>
      <c r="J2630" s="2" t="s">
        <v>67</v>
      </c>
      <c r="K2630" s="1">
        <f>Tabelle111[[#This Row],[Menge kg Nges]]/1000</f>
        <v>0.60343000000000002</v>
      </c>
      <c r="L2630" s="1">
        <f>Tabelle111[[#This Row],[Menge kg P2O5]]/1000</f>
        <v>0.46876999999999996</v>
      </c>
      <c r="M2630" s="1">
        <f>Tabelle111[[#This Row],[Menge t Nges]]/Tabelle111[[#This Row],[Anzahl Lieferscheine]]</f>
        <v>0.30171500000000001</v>
      </c>
      <c r="N2630" s="1">
        <f>Tabelle111[[#This Row],[Menge t P2O5]]/Tabelle111[[#This Row],[Anzahl Lieferscheine]]</f>
        <v>0.23438499999999998</v>
      </c>
    </row>
    <row r="2631" spans="1:14" x14ac:dyDescent="0.2">
      <c r="A2631" s="2" t="s">
        <v>40</v>
      </c>
      <c r="B2631" s="2" t="s">
        <v>42</v>
      </c>
      <c r="C2631" s="2" t="s">
        <v>6</v>
      </c>
      <c r="D2631" s="2" t="s">
        <v>15</v>
      </c>
      <c r="E2631" s="2" t="s">
        <v>31</v>
      </c>
      <c r="F2631" s="2" t="s">
        <v>61</v>
      </c>
      <c r="G2631" s="1">
        <v>368</v>
      </c>
      <c r="H2631" s="1">
        <v>151.80000000000001</v>
      </c>
      <c r="I2631" s="4">
        <v>1</v>
      </c>
      <c r="J2631" s="2" t="s">
        <v>67</v>
      </c>
      <c r="K2631" s="1">
        <f>Tabelle111[[#This Row],[Menge kg Nges]]/1000</f>
        <v>0.36799999999999999</v>
      </c>
      <c r="L2631" s="1">
        <f>Tabelle111[[#This Row],[Menge kg P2O5]]/1000</f>
        <v>0.15180000000000002</v>
      </c>
      <c r="M2631" s="1">
        <f>Tabelle111[[#This Row],[Menge t Nges]]/Tabelle111[[#This Row],[Anzahl Lieferscheine]]</f>
        <v>0.36799999999999999</v>
      </c>
      <c r="N2631" s="1">
        <f>Tabelle111[[#This Row],[Menge t P2O5]]/Tabelle111[[#This Row],[Anzahl Lieferscheine]]</f>
        <v>0.15180000000000002</v>
      </c>
    </row>
    <row r="2632" spans="1:14" x14ac:dyDescent="0.2">
      <c r="A2632" s="2" t="s">
        <v>40</v>
      </c>
      <c r="B2632" s="2" t="s">
        <v>42</v>
      </c>
      <c r="C2632" s="2" t="s">
        <v>25</v>
      </c>
      <c r="D2632" s="2" t="s">
        <v>25</v>
      </c>
      <c r="E2632" s="2" t="s">
        <v>26</v>
      </c>
      <c r="F2632" s="2" t="s">
        <v>61</v>
      </c>
      <c r="G2632" s="1">
        <v>30571.410000000003</v>
      </c>
      <c r="H2632" s="1">
        <v>11790.81</v>
      </c>
      <c r="I2632" s="4">
        <v>29</v>
      </c>
      <c r="J2632" s="2" t="s">
        <v>67</v>
      </c>
      <c r="K2632" s="1">
        <f>Tabelle111[[#This Row],[Menge kg Nges]]/1000</f>
        <v>30.571410000000004</v>
      </c>
      <c r="L2632" s="1">
        <f>Tabelle111[[#This Row],[Menge kg P2O5]]/1000</f>
        <v>11.790809999999999</v>
      </c>
      <c r="M2632" s="1">
        <f>Tabelle111[[#This Row],[Menge t Nges]]/Tabelle111[[#This Row],[Anzahl Lieferscheine]]</f>
        <v>1.054186551724138</v>
      </c>
      <c r="N2632" s="1">
        <f>Tabelle111[[#This Row],[Menge t P2O5]]/Tabelle111[[#This Row],[Anzahl Lieferscheine]]</f>
        <v>0.40657965517241373</v>
      </c>
    </row>
    <row r="2633" spans="1:14" x14ac:dyDescent="0.2">
      <c r="A2633" s="2" t="s">
        <v>55</v>
      </c>
      <c r="B2633" s="2" t="s">
        <v>55</v>
      </c>
      <c r="C2633" s="2" t="s">
        <v>6</v>
      </c>
      <c r="D2633" s="2" t="s">
        <v>7</v>
      </c>
      <c r="E2633" s="2" t="s">
        <v>9</v>
      </c>
      <c r="F2633" s="2" t="s">
        <v>61</v>
      </c>
      <c r="G2633" s="1">
        <v>8839.7999999999993</v>
      </c>
      <c r="H2633" s="1">
        <v>3601.15</v>
      </c>
      <c r="I2633" s="4">
        <v>12</v>
      </c>
      <c r="J2633" s="2" t="s">
        <v>67</v>
      </c>
      <c r="K2633" s="1">
        <f>Tabelle111[[#This Row],[Menge kg Nges]]/1000</f>
        <v>8.8397999999999985</v>
      </c>
      <c r="L2633" s="1">
        <f>Tabelle111[[#This Row],[Menge kg P2O5]]/1000</f>
        <v>3.6011500000000001</v>
      </c>
      <c r="M2633" s="1">
        <f>Tabelle111[[#This Row],[Menge t Nges]]/Tabelle111[[#This Row],[Anzahl Lieferscheine]]</f>
        <v>0.73664999999999992</v>
      </c>
      <c r="N2633" s="1">
        <f>Tabelle111[[#This Row],[Menge t P2O5]]/Tabelle111[[#This Row],[Anzahl Lieferscheine]]</f>
        <v>0.30009583333333334</v>
      </c>
    </row>
    <row r="2634" spans="1:14" x14ac:dyDescent="0.2">
      <c r="A2634" s="2" t="s">
        <v>55</v>
      </c>
      <c r="B2634" s="2" t="s">
        <v>55</v>
      </c>
      <c r="C2634" s="2" t="s">
        <v>6</v>
      </c>
      <c r="D2634" s="2" t="s">
        <v>7</v>
      </c>
      <c r="E2634" s="2" t="s">
        <v>10</v>
      </c>
      <c r="F2634" s="2" t="s">
        <v>61</v>
      </c>
      <c r="G2634" s="1">
        <v>1065.8</v>
      </c>
      <c r="H2634" s="1">
        <v>429.92</v>
      </c>
      <c r="I2634" s="4">
        <v>3</v>
      </c>
      <c r="J2634" s="2" t="s">
        <v>67</v>
      </c>
      <c r="K2634" s="1">
        <f>Tabelle111[[#This Row],[Menge kg Nges]]/1000</f>
        <v>1.0657999999999999</v>
      </c>
      <c r="L2634" s="1">
        <f>Tabelle111[[#This Row],[Menge kg P2O5]]/1000</f>
        <v>0.42992000000000002</v>
      </c>
      <c r="M2634" s="1">
        <f>Tabelle111[[#This Row],[Menge t Nges]]/Tabelle111[[#This Row],[Anzahl Lieferscheine]]</f>
        <v>0.35526666666666662</v>
      </c>
      <c r="N2634" s="1">
        <f>Tabelle111[[#This Row],[Menge t P2O5]]/Tabelle111[[#This Row],[Anzahl Lieferscheine]]</f>
        <v>0.14330666666666667</v>
      </c>
    </row>
    <row r="2635" spans="1:14" x14ac:dyDescent="0.2">
      <c r="A2635" s="2" t="s">
        <v>55</v>
      </c>
      <c r="B2635" s="2" t="s">
        <v>55</v>
      </c>
      <c r="C2635" s="2" t="s">
        <v>6</v>
      </c>
      <c r="D2635" s="2" t="s">
        <v>7</v>
      </c>
      <c r="E2635" s="2" t="s">
        <v>11</v>
      </c>
      <c r="F2635" s="2" t="s">
        <v>61</v>
      </c>
      <c r="G2635" s="1">
        <v>8124.6000000000013</v>
      </c>
      <c r="H2635" s="1">
        <v>4431.6000000000004</v>
      </c>
      <c r="I2635" s="4">
        <v>18</v>
      </c>
      <c r="J2635" s="2" t="s">
        <v>67</v>
      </c>
      <c r="K2635" s="1">
        <f>Tabelle111[[#This Row],[Menge kg Nges]]/1000</f>
        <v>8.1246000000000009</v>
      </c>
      <c r="L2635" s="1">
        <f>Tabelle111[[#This Row],[Menge kg P2O5]]/1000</f>
        <v>4.4316000000000004</v>
      </c>
      <c r="M2635" s="1">
        <f>Tabelle111[[#This Row],[Menge t Nges]]/Tabelle111[[#This Row],[Anzahl Lieferscheine]]</f>
        <v>0.45136666666666669</v>
      </c>
      <c r="N2635" s="1">
        <f>Tabelle111[[#This Row],[Menge t P2O5]]/Tabelle111[[#This Row],[Anzahl Lieferscheine]]</f>
        <v>0.24620000000000003</v>
      </c>
    </row>
    <row r="2636" spans="1:14" x14ac:dyDescent="0.2">
      <c r="A2636" s="2" t="s">
        <v>55</v>
      </c>
      <c r="B2636" s="2" t="s">
        <v>55</v>
      </c>
      <c r="C2636" s="2" t="s">
        <v>6</v>
      </c>
      <c r="D2636" s="2" t="s">
        <v>7</v>
      </c>
      <c r="E2636" s="2" t="s">
        <v>13</v>
      </c>
      <c r="F2636" s="2" t="s">
        <v>61</v>
      </c>
      <c r="G2636" s="1">
        <v>4656</v>
      </c>
      <c r="H2636" s="1">
        <v>3104</v>
      </c>
      <c r="I2636" s="4">
        <v>15</v>
      </c>
      <c r="J2636" s="2" t="s">
        <v>67</v>
      </c>
      <c r="K2636" s="1">
        <f>Tabelle111[[#This Row],[Menge kg Nges]]/1000</f>
        <v>4.6559999999999997</v>
      </c>
      <c r="L2636" s="1">
        <f>Tabelle111[[#This Row],[Menge kg P2O5]]/1000</f>
        <v>3.1040000000000001</v>
      </c>
      <c r="M2636" s="1">
        <f>Tabelle111[[#This Row],[Menge t Nges]]/Tabelle111[[#This Row],[Anzahl Lieferscheine]]</f>
        <v>0.31039999999999995</v>
      </c>
      <c r="N2636" s="1">
        <f>Tabelle111[[#This Row],[Menge t P2O5]]/Tabelle111[[#This Row],[Anzahl Lieferscheine]]</f>
        <v>0.20693333333333333</v>
      </c>
    </row>
    <row r="2637" spans="1:14" x14ac:dyDescent="0.2">
      <c r="A2637" s="2" t="s">
        <v>55</v>
      </c>
      <c r="B2637" s="2" t="s">
        <v>55</v>
      </c>
      <c r="C2637" s="2" t="s">
        <v>6</v>
      </c>
      <c r="D2637" s="2" t="s">
        <v>7</v>
      </c>
      <c r="E2637" s="2" t="s">
        <v>14</v>
      </c>
      <c r="F2637" s="2" t="s">
        <v>61</v>
      </c>
      <c r="G2637" s="1">
        <v>607.5</v>
      </c>
      <c r="H2637" s="1">
        <v>405</v>
      </c>
      <c r="I2637" s="4">
        <v>1</v>
      </c>
      <c r="J2637" s="2" t="s">
        <v>67</v>
      </c>
      <c r="K2637" s="1">
        <f>Tabelle111[[#This Row],[Menge kg Nges]]/1000</f>
        <v>0.60750000000000004</v>
      </c>
      <c r="L2637" s="1">
        <f>Tabelle111[[#This Row],[Menge kg P2O5]]/1000</f>
        <v>0.40500000000000003</v>
      </c>
      <c r="M2637" s="1">
        <f>Tabelle111[[#This Row],[Menge t Nges]]/Tabelle111[[#This Row],[Anzahl Lieferscheine]]</f>
        <v>0.60750000000000004</v>
      </c>
      <c r="N2637" s="1">
        <f>Tabelle111[[#This Row],[Menge t P2O5]]/Tabelle111[[#This Row],[Anzahl Lieferscheine]]</f>
        <v>0.40500000000000003</v>
      </c>
    </row>
    <row r="2638" spans="1:14" x14ac:dyDescent="0.2">
      <c r="A2638" s="2" t="s">
        <v>55</v>
      </c>
      <c r="B2638" s="2" t="s">
        <v>55</v>
      </c>
      <c r="C2638" s="2" t="s">
        <v>6</v>
      </c>
      <c r="D2638" s="2" t="s">
        <v>15</v>
      </c>
      <c r="E2638" s="2" t="s">
        <v>20</v>
      </c>
      <c r="F2638" s="2" t="s">
        <v>61</v>
      </c>
      <c r="G2638" s="1">
        <v>116.28</v>
      </c>
      <c r="H2638" s="1">
        <v>85.5</v>
      </c>
      <c r="I2638" s="4">
        <v>2</v>
      </c>
      <c r="J2638" s="2" t="s">
        <v>67</v>
      </c>
      <c r="K2638" s="1">
        <f>Tabelle111[[#This Row],[Menge kg Nges]]/1000</f>
        <v>0.11627999999999999</v>
      </c>
      <c r="L2638" s="1">
        <f>Tabelle111[[#This Row],[Menge kg P2O5]]/1000</f>
        <v>8.5500000000000007E-2</v>
      </c>
      <c r="M2638" s="1">
        <f>Tabelle111[[#This Row],[Menge t Nges]]/Tabelle111[[#This Row],[Anzahl Lieferscheine]]</f>
        <v>5.8139999999999997E-2</v>
      </c>
      <c r="N2638" s="1">
        <f>Tabelle111[[#This Row],[Menge t P2O5]]/Tabelle111[[#This Row],[Anzahl Lieferscheine]]</f>
        <v>4.2750000000000003E-2</v>
      </c>
    </row>
    <row r="2639" spans="1:14" x14ac:dyDescent="0.2">
      <c r="A2639" s="2" t="s">
        <v>55</v>
      </c>
      <c r="B2639" s="2" t="s">
        <v>55</v>
      </c>
      <c r="C2639" s="2" t="s">
        <v>6</v>
      </c>
      <c r="D2639" s="2" t="s">
        <v>15</v>
      </c>
      <c r="E2639" s="2" t="s">
        <v>9</v>
      </c>
      <c r="F2639" s="2" t="s">
        <v>61</v>
      </c>
      <c r="G2639" s="1">
        <v>1748</v>
      </c>
      <c r="H2639" s="1">
        <v>1140</v>
      </c>
      <c r="I2639" s="4">
        <v>6</v>
      </c>
      <c r="J2639" s="2" t="s">
        <v>67</v>
      </c>
      <c r="K2639" s="1">
        <f>Tabelle111[[#This Row],[Menge kg Nges]]/1000</f>
        <v>1.748</v>
      </c>
      <c r="L2639" s="1">
        <f>Tabelle111[[#This Row],[Menge kg P2O5]]/1000</f>
        <v>1.1399999999999999</v>
      </c>
      <c r="M2639" s="1">
        <f>Tabelle111[[#This Row],[Menge t Nges]]/Tabelle111[[#This Row],[Anzahl Lieferscheine]]</f>
        <v>0.29133333333333333</v>
      </c>
      <c r="N2639" s="1">
        <f>Tabelle111[[#This Row],[Menge t P2O5]]/Tabelle111[[#This Row],[Anzahl Lieferscheine]]</f>
        <v>0.18999999999999997</v>
      </c>
    </row>
    <row r="2640" spans="1:14" x14ac:dyDescent="0.2">
      <c r="A2640" s="2" t="s">
        <v>55</v>
      </c>
      <c r="B2640" s="2" t="s">
        <v>55</v>
      </c>
      <c r="C2640" s="2" t="s">
        <v>6</v>
      </c>
      <c r="D2640" s="2" t="s">
        <v>15</v>
      </c>
      <c r="E2640" s="2" t="s">
        <v>10</v>
      </c>
      <c r="F2640" s="2" t="s">
        <v>61</v>
      </c>
      <c r="G2640" s="1">
        <v>563.48</v>
      </c>
      <c r="H2640" s="1">
        <v>240.68</v>
      </c>
      <c r="I2640" s="4">
        <v>16</v>
      </c>
      <c r="J2640" s="2" t="s">
        <v>67</v>
      </c>
      <c r="K2640" s="1">
        <f>Tabelle111[[#This Row],[Menge kg Nges]]/1000</f>
        <v>0.56347999999999998</v>
      </c>
      <c r="L2640" s="1">
        <f>Tabelle111[[#This Row],[Menge kg P2O5]]/1000</f>
        <v>0.24068000000000001</v>
      </c>
      <c r="M2640" s="1">
        <f>Tabelle111[[#This Row],[Menge t Nges]]/Tabelle111[[#This Row],[Anzahl Lieferscheine]]</f>
        <v>3.5217499999999999E-2</v>
      </c>
      <c r="N2640" s="1">
        <f>Tabelle111[[#This Row],[Menge t P2O5]]/Tabelle111[[#This Row],[Anzahl Lieferscheine]]</f>
        <v>1.50425E-2</v>
      </c>
    </row>
    <row r="2641" spans="1:14" x14ac:dyDescent="0.2">
      <c r="A2641" s="2" t="s">
        <v>55</v>
      </c>
      <c r="B2641" s="2" t="s">
        <v>55</v>
      </c>
      <c r="C2641" s="2" t="s">
        <v>6</v>
      </c>
      <c r="D2641" s="2" t="s">
        <v>15</v>
      </c>
      <c r="E2641" s="2" t="s">
        <v>23</v>
      </c>
      <c r="F2641" s="2" t="s">
        <v>61</v>
      </c>
      <c r="G2641" s="1">
        <v>32</v>
      </c>
      <c r="H2641" s="1">
        <v>13.2</v>
      </c>
      <c r="I2641" s="4">
        <v>3</v>
      </c>
      <c r="J2641" s="2" t="s">
        <v>67</v>
      </c>
      <c r="K2641" s="1">
        <f>Tabelle111[[#This Row],[Menge kg Nges]]/1000</f>
        <v>3.2000000000000001E-2</v>
      </c>
      <c r="L2641" s="1">
        <f>Tabelle111[[#This Row],[Menge kg P2O5]]/1000</f>
        <v>1.32E-2</v>
      </c>
      <c r="M2641" s="1">
        <f>Tabelle111[[#This Row],[Menge t Nges]]/Tabelle111[[#This Row],[Anzahl Lieferscheine]]</f>
        <v>1.0666666666666666E-2</v>
      </c>
      <c r="N2641" s="1">
        <f>Tabelle111[[#This Row],[Menge t P2O5]]/Tabelle111[[#This Row],[Anzahl Lieferscheine]]</f>
        <v>4.4000000000000003E-3</v>
      </c>
    </row>
    <row r="2642" spans="1:14" x14ac:dyDescent="0.2">
      <c r="A2642" s="2" t="s">
        <v>55</v>
      </c>
      <c r="B2642" s="2" t="s">
        <v>55</v>
      </c>
      <c r="C2642" s="2" t="s">
        <v>6</v>
      </c>
      <c r="D2642" s="2" t="s">
        <v>15</v>
      </c>
      <c r="E2642" s="2" t="s">
        <v>13</v>
      </c>
      <c r="F2642" s="2" t="s">
        <v>61</v>
      </c>
      <c r="G2642" s="1">
        <v>1168.44</v>
      </c>
      <c r="H2642" s="1">
        <v>1048.5999999999999</v>
      </c>
      <c r="I2642" s="4">
        <v>5</v>
      </c>
      <c r="J2642" s="2" t="s">
        <v>67</v>
      </c>
      <c r="K2642" s="1">
        <f>Tabelle111[[#This Row],[Menge kg Nges]]/1000</f>
        <v>1.1684400000000001</v>
      </c>
      <c r="L2642" s="1">
        <f>Tabelle111[[#This Row],[Menge kg P2O5]]/1000</f>
        <v>1.0486</v>
      </c>
      <c r="M2642" s="1">
        <f>Tabelle111[[#This Row],[Menge t Nges]]/Tabelle111[[#This Row],[Anzahl Lieferscheine]]</f>
        <v>0.23368800000000003</v>
      </c>
      <c r="N2642" s="1">
        <f>Tabelle111[[#This Row],[Menge t P2O5]]/Tabelle111[[#This Row],[Anzahl Lieferscheine]]</f>
        <v>0.20971999999999999</v>
      </c>
    </row>
    <row r="2643" spans="1:14" x14ac:dyDescent="0.2">
      <c r="A2643" s="2" t="s">
        <v>55</v>
      </c>
      <c r="B2643" s="2" t="s">
        <v>55</v>
      </c>
      <c r="C2643" s="2" t="s">
        <v>25</v>
      </c>
      <c r="D2643" s="2" t="s">
        <v>25</v>
      </c>
      <c r="E2643" s="2" t="s">
        <v>26</v>
      </c>
      <c r="F2643" s="2" t="s">
        <v>61</v>
      </c>
      <c r="G2643" s="1">
        <v>1305.5</v>
      </c>
      <c r="H2643" s="1">
        <v>315.75</v>
      </c>
      <c r="I2643" s="4">
        <v>3</v>
      </c>
      <c r="J2643" s="2" t="s">
        <v>67</v>
      </c>
      <c r="K2643" s="1">
        <f>Tabelle111[[#This Row],[Menge kg Nges]]/1000</f>
        <v>1.3055000000000001</v>
      </c>
      <c r="L2643" s="1">
        <f>Tabelle111[[#This Row],[Menge kg P2O5]]/1000</f>
        <v>0.31574999999999998</v>
      </c>
      <c r="M2643" s="1">
        <f>Tabelle111[[#This Row],[Menge t Nges]]/Tabelle111[[#This Row],[Anzahl Lieferscheine]]</f>
        <v>0.4351666666666667</v>
      </c>
      <c r="N2643" s="1">
        <f>Tabelle111[[#This Row],[Menge t P2O5]]/Tabelle111[[#This Row],[Anzahl Lieferscheine]]</f>
        <v>0.10525</v>
      </c>
    </row>
    <row r="2644" spans="1:14" x14ac:dyDescent="0.2">
      <c r="A2644" s="2" t="s">
        <v>53</v>
      </c>
      <c r="B2644" s="2" t="s">
        <v>51</v>
      </c>
      <c r="C2644" s="2" t="s">
        <v>6</v>
      </c>
      <c r="D2644" s="2" t="s">
        <v>7</v>
      </c>
      <c r="E2644" s="2" t="s">
        <v>12</v>
      </c>
      <c r="F2644" s="2" t="s">
        <v>61</v>
      </c>
      <c r="G2644" s="1">
        <v>1092</v>
      </c>
      <c r="H2644" s="1">
        <v>431.34000000000003</v>
      </c>
      <c r="I2644" s="4">
        <v>10</v>
      </c>
      <c r="J2644" s="2" t="s">
        <v>67</v>
      </c>
      <c r="K2644" s="1">
        <f>Tabelle111[[#This Row],[Menge kg Nges]]/1000</f>
        <v>1.0920000000000001</v>
      </c>
      <c r="L2644" s="1">
        <f>Tabelle111[[#This Row],[Menge kg P2O5]]/1000</f>
        <v>0.43134000000000006</v>
      </c>
      <c r="M2644" s="1">
        <f>Tabelle111[[#This Row],[Menge t Nges]]/Tabelle111[[#This Row],[Anzahl Lieferscheine]]</f>
        <v>0.10920000000000001</v>
      </c>
      <c r="N2644" s="1">
        <f>Tabelle111[[#This Row],[Menge t P2O5]]/Tabelle111[[#This Row],[Anzahl Lieferscheine]]</f>
        <v>4.3134000000000006E-2</v>
      </c>
    </row>
    <row r="2645" spans="1:14" x14ac:dyDescent="0.2">
      <c r="A2645" s="2" t="s">
        <v>53</v>
      </c>
      <c r="B2645" s="2" t="s">
        <v>53</v>
      </c>
      <c r="C2645" s="2" t="s">
        <v>6</v>
      </c>
      <c r="D2645" s="2" t="s">
        <v>7</v>
      </c>
      <c r="E2645" s="2" t="s">
        <v>9</v>
      </c>
      <c r="F2645" s="2" t="s">
        <v>61</v>
      </c>
      <c r="G2645" s="1">
        <v>227.68</v>
      </c>
      <c r="H2645" s="1">
        <v>60.04</v>
      </c>
      <c r="I2645" s="4">
        <v>3</v>
      </c>
      <c r="J2645" s="2" t="s">
        <v>67</v>
      </c>
      <c r="K2645" s="1">
        <f>Tabelle111[[#This Row],[Menge kg Nges]]/1000</f>
        <v>0.22767999999999999</v>
      </c>
      <c r="L2645" s="1">
        <f>Tabelle111[[#This Row],[Menge kg P2O5]]/1000</f>
        <v>6.0039999999999996E-2</v>
      </c>
      <c r="M2645" s="1">
        <f>Tabelle111[[#This Row],[Menge t Nges]]/Tabelle111[[#This Row],[Anzahl Lieferscheine]]</f>
        <v>7.5893333333333327E-2</v>
      </c>
      <c r="N2645" s="1">
        <f>Tabelle111[[#This Row],[Menge t P2O5]]/Tabelle111[[#This Row],[Anzahl Lieferscheine]]</f>
        <v>2.0013333333333331E-2</v>
      </c>
    </row>
    <row r="2646" spans="1:14" x14ac:dyDescent="0.2">
      <c r="A2646" s="2" t="s">
        <v>53</v>
      </c>
      <c r="B2646" s="2" t="s">
        <v>53</v>
      </c>
      <c r="C2646" s="2" t="s">
        <v>6</v>
      </c>
      <c r="D2646" s="2" t="s">
        <v>7</v>
      </c>
      <c r="E2646" s="2" t="s">
        <v>11</v>
      </c>
      <c r="F2646" s="2" t="s">
        <v>61</v>
      </c>
      <c r="G2646" s="1">
        <v>670.19999999999993</v>
      </c>
      <c r="H2646" s="1">
        <v>284.8</v>
      </c>
      <c r="I2646" s="4">
        <v>7</v>
      </c>
      <c r="J2646" s="2" t="s">
        <v>67</v>
      </c>
      <c r="K2646" s="1">
        <f>Tabelle111[[#This Row],[Menge kg Nges]]/1000</f>
        <v>0.67019999999999991</v>
      </c>
      <c r="L2646" s="1">
        <f>Tabelle111[[#This Row],[Menge kg P2O5]]/1000</f>
        <v>0.2848</v>
      </c>
      <c r="M2646" s="1">
        <f>Tabelle111[[#This Row],[Menge t Nges]]/Tabelle111[[#This Row],[Anzahl Lieferscheine]]</f>
        <v>9.574285714285713E-2</v>
      </c>
      <c r="N2646" s="1">
        <f>Tabelle111[[#This Row],[Menge t P2O5]]/Tabelle111[[#This Row],[Anzahl Lieferscheine]]</f>
        <v>4.0685714285714283E-2</v>
      </c>
    </row>
    <row r="2647" spans="1:14" x14ac:dyDescent="0.2">
      <c r="A2647" s="2" t="s">
        <v>53</v>
      </c>
      <c r="B2647" s="2" t="s">
        <v>53</v>
      </c>
      <c r="C2647" s="2" t="s">
        <v>6</v>
      </c>
      <c r="D2647" s="2" t="s">
        <v>7</v>
      </c>
      <c r="E2647" s="2" t="s">
        <v>12</v>
      </c>
      <c r="F2647" s="2" t="s">
        <v>61</v>
      </c>
      <c r="G2647" s="1">
        <v>18455.07</v>
      </c>
      <c r="H2647" s="1">
        <v>6796.89</v>
      </c>
      <c r="I2647" s="4">
        <v>84</v>
      </c>
      <c r="J2647" s="2" t="s">
        <v>67</v>
      </c>
      <c r="K2647" s="1">
        <f>Tabelle111[[#This Row],[Menge kg Nges]]/1000</f>
        <v>18.455069999999999</v>
      </c>
      <c r="L2647" s="1">
        <f>Tabelle111[[#This Row],[Menge kg P2O5]]/1000</f>
        <v>6.7968900000000003</v>
      </c>
      <c r="M2647" s="1">
        <f>Tabelle111[[#This Row],[Menge t Nges]]/Tabelle111[[#This Row],[Anzahl Lieferscheine]]</f>
        <v>0.21970321428571427</v>
      </c>
      <c r="N2647" s="1">
        <f>Tabelle111[[#This Row],[Menge t P2O5]]/Tabelle111[[#This Row],[Anzahl Lieferscheine]]</f>
        <v>8.091535714285715E-2</v>
      </c>
    </row>
    <row r="2648" spans="1:14" x14ac:dyDescent="0.2">
      <c r="A2648" s="2" t="s">
        <v>53</v>
      </c>
      <c r="B2648" s="2" t="s">
        <v>53</v>
      </c>
      <c r="C2648" s="2" t="s">
        <v>6</v>
      </c>
      <c r="D2648" s="2" t="s">
        <v>15</v>
      </c>
      <c r="E2648" s="2" t="s">
        <v>19</v>
      </c>
      <c r="F2648" s="2" t="s">
        <v>61</v>
      </c>
      <c r="G2648" s="1">
        <v>226.8</v>
      </c>
      <c r="H2648" s="1">
        <v>252</v>
      </c>
      <c r="I2648" s="4">
        <v>1</v>
      </c>
      <c r="J2648" s="2" t="s">
        <v>67</v>
      </c>
      <c r="K2648" s="1">
        <f>Tabelle111[[#This Row],[Menge kg Nges]]/1000</f>
        <v>0.2268</v>
      </c>
      <c r="L2648" s="1">
        <f>Tabelle111[[#This Row],[Menge kg P2O5]]/1000</f>
        <v>0.252</v>
      </c>
      <c r="M2648" s="1">
        <f>Tabelle111[[#This Row],[Menge t Nges]]/Tabelle111[[#This Row],[Anzahl Lieferscheine]]</f>
        <v>0.2268</v>
      </c>
      <c r="N2648" s="1">
        <f>Tabelle111[[#This Row],[Menge t P2O5]]/Tabelle111[[#This Row],[Anzahl Lieferscheine]]</f>
        <v>0.252</v>
      </c>
    </row>
    <row r="2649" spans="1:14" x14ac:dyDescent="0.2">
      <c r="A2649" s="2" t="s">
        <v>53</v>
      </c>
      <c r="B2649" s="2" t="s">
        <v>53</v>
      </c>
      <c r="C2649" s="2" t="s">
        <v>6</v>
      </c>
      <c r="D2649" s="2" t="s">
        <v>15</v>
      </c>
      <c r="E2649" s="2" t="s">
        <v>20</v>
      </c>
      <c r="F2649" s="2" t="s">
        <v>61</v>
      </c>
      <c r="G2649" s="1">
        <v>183.6</v>
      </c>
      <c r="H2649" s="1">
        <v>135</v>
      </c>
      <c r="I2649" s="4">
        <v>1</v>
      </c>
      <c r="J2649" s="2" t="s">
        <v>67</v>
      </c>
      <c r="K2649" s="1">
        <f>Tabelle111[[#This Row],[Menge kg Nges]]/1000</f>
        <v>0.18359999999999999</v>
      </c>
      <c r="L2649" s="1">
        <f>Tabelle111[[#This Row],[Menge kg P2O5]]/1000</f>
        <v>0.13500000000000001</v>
      </c>
      <c r="M2649" s="1">
        <f>Tabelle111[[#This Row],[Menge t Nges]]/Tabelle111[[#This Row],[Anzahl Lieferscheine]]</f>
        <v>0.18359999999999999</v>
      </c>
      <c r="N2649" s="1">
        <f>Tabelle111[[#This Row],[Menge t P2O5]]/Tabelle111[[#This Row],[Anzahl Lieferscheine]]</f>
        <v>0.13500000000000001</v>
      </c>
    </row>
    <row r="2650" spans="1:14" x14ac:dyDescent="0.2">
      <c r="A2650" s="2" t="s">
        <v>53</v>
      </c>
      <c r="B2650" s="2" t="s">
        <v>53</v>
      </c>
      <c r="C2650" s="2" t="s">
        <v>6</v>
      </c>
      <c r="D2650" s="2" t="s">
        <v>15</v>
      </c>
      <c r="E2650" s="2" t="s">
        <v>9</v>
      </c>
      <c r="F2650" s="2" t="s">
        <v>61</v>
      </c>
      <c r="G2650" s="1">
        <v>604.70000000000005</v>
      </c>
      <c r="H2650" s="1">
        <v>390.7</v>
      </c>
      <c r="I2650" s="4">
        <v>2</v>
      </c>
      <c r="J2650" s="2" t="s">
        <v>67</v>
      </c>
      <c r="K2650" s="1">
        <f>Tabelle111[[#This Row],[Menge kg Nges]]/1000</f>
        <v>0.60470000000000002</v>
      </c>
      <c r="L2650" s="1">
        <f>Tabelle111[[#This Row],[Menge kg P2O5]]/1000</f>
        <v>0.39069999999999999</v>
      </c>
      <c r="M2650" s="1">
        <f>Tabelle111[[#This Row],[Menge t Nges]]/Tabelle111[[#This Row],[Anzahl Lieferscheine]]</f>
        <v>0.30235000000000001</v>
      </c>
      <c r="N2650" s="1">
        <f>Tabelle111[[#This Row],[Menge t P2O5]]/Tabelle111[[#This Row],[Anzahl Lieferscheine]]</f>
        <v>0.19535</v>
      </c>
    </row>
    <row r="2651" spans="1:14" x14ac:dyDescent="0.2">
      <c r="A2651" s="2" t="s">
        <v>53</v>
      </c>
      <c r="B2651" s="2" t="s">
        <v>56</v>
      </c>
      <c r="C2651" s="2" t="s">
        <v>6</v>
      </c>
      <c r="D2651" s="2" t="s">
        <v>7</v>
      </c>
      <c r="E2651" s="2" t="s">
        <v>12</v>
      </c>
      <c r="F2651" s="2" t="s">
        <v>61</v>
      </c>
      <c r="G2651" s="1">
        <v>204.6</v>
      </c>
      <c r="H2651" s="1">
        <v>77.400000000000006</v>
      </c>
      <c r="I2651" s="4">
        <v>1</v>
      </c>
      <c r="J2651" s="2" t="s">
        <v>67</v>
      </c>
      <c r="K2651" s="1">
        <f>Tabelle111[[#This Row],[Menge kg Nges]]/1000</f>
        <v>0.2046</v>
      </c>
      <c r="L2651" s="1">
        <f>Tabelle111[[#This Row],[Menge kg P2O5]]/1000</f>
        <v>7.740000000000001E-2</v>
      </c>
      <c r="M2651" s="1">
        <f>Tabelle111[[#This Row],[Menge t Nges]]/Tabelle111[[#This Row],[Anzahl Lieferscheine]]</f>
        <v>0.2046</v>
      </c>
      <c r="N2651" s="1">
        <f>Tabelle111[[#This Row],[Menge t P2O5]]/Tabelle111[[#This Row],[Anzahl Lieferscheine]]</f>
        <v>7.740000000000001E-2</v>
      </c>
    </row>
    <row r="2652" spans="1:14" x14ac:dyDescent="0.2">
      <c r="A2652" s="2" t="s">
        <v>28</v>
      </c>
      <c r="B2652" s="2" t="s">
        <v>5</v>
      </c>
      <c r="C2652" s="2" t="s">
        <v>6</v>
      </c>
      <c r="D2652" s="2" t="s">
        <v>7</v>
      </c>
      <c r="E2652" s="2" t="s">
        <v>9</v>
      </c>
      <c r="F2652" s="2" t="s">
        <v>61</v>
      </c>
      <c r="G2652" s="1">
        <v>680</v>
      </c>
      <c r="H2652" s="1">
        <v>280</v>
      </c>
      <c r="I2652" s="4">
        <v>1</v>
      </c>
      <c r="J2652" s="2" t="s">
        <v>67</v>
      </c>
      <c r="K2652" s="1">
        <f>Tabelle111[[#This Row],[Menge kg Nges]]/1000</f>
        <v>0.68</v>
      </c>
      <c r="L2652" s="1">
        <f>Tabelle111[[#This Row],[Menge kg P2O5]]/1000</f>
        <v>0.28000000000000003</v>
      </c>
      <c r="M2652" s="1">
        <f>Tabelle111[[#This Row],[Menge t Nges]]/Tabelle111[[#This Row],[Anzahl Lieferscheine]]</f>
        <v>0.68</v>
      </c>
      <c r="N2652" s="1">
        <f>Tabelle111[[#This Row],[Menge t P2O5]]/Tabelle111[[#This Row],[Anzahl Lieferscheine]]</f>
        <v>0.28000000000000003</v>
      </c>
    </row>
    <row r="2653" spans="1:14" x14ac:dyDescent="0.2">
      <c r="A2653" s="2" t="s">
        <v>28</v>
      </c>
      <c r="B2653" s="2" t="s">
        <v>5</v>
      </c>
      <c r="C2653" s="2" t="s">
        <v>6</v>
      </c>
      <c r="D2653" s="2" t="s">
        <v>7</v>
      </c>
      <c r="E2653" s="2" t="s">
        <v>12</v>
      </c>
      <c r="F2653" s="2" t="s">
        <v>61</v>
      </c>
      <c r="G2653" s="1">
        <v>3898</v>
      </c>
      <c r="H2653" s="1">
        <v>2464.6899999999996</v>
      </c>
      <c r="I2653" s="4">
        <v>10</v>
      </c>
      <c r="J2653" s="2" t="s">
        <v>67</v>
      </c>
      <c r="K2653" s="1">
        <f>Tabelle111[[#This Row],[Menge kg Nges]]/1000</f>
        <v>3.8980000000000001</v>
      </c>
      <c r="L2653" s="1">
        <f>Tabelle111[[#This Row],[Menge kg P2O5]]/1000</f>
        <v>2.4646899999999996</v>
      </c>
      <c r="M2653" s="1">
        <f>Tabelle111[[#This Row],[Menge t Nges]]/Tabelle111[[#This Row],[Anzahl Lieferscheine]]</f>
        <v>0.38980000000000004</v>
      </c>
      <c r="N2653" s="1">
        <f>Tabelle111[[#This Row],[Menge t P2O5]]/Tabelle111[[#This Row],[Anzahl Lieferscheine]]</f>
        <v>0.24646899999999997</v>
      </c>
    </row>
    <row r="2654" spans="1:14" x14ac:dyDescent="0.2">
      <c r="A2654" s="2" t="s">
        <v>28</v>
      </c>
      <c r="B2654" s="2" t="s">
        <v>5</v>
      </c>
      <c r="C2654" s="2" t="s">
        <v>6</v>
      </c>
      <c r="D2654" s="2" t="s">
        <v>7</v>
      </c>
      <c r="E2654" s="2" t="s">
        <v>14</v>
      </c>
      <c r="F2654" s="2" t="s">
        <v>61</v>
      </c>
      <c r="G2654" s="1">
        <v>5850.62</v>
      </c>
      <c r="H2654" s="1">
        <v>2233.87</v>
      </c>
      <c r="I2654" s="4">
        <v>13</v>
      </c>
      <c r="J2654" s="2" t="s">
        <v>67</v>
      </c>
      <c r="K2654" s="1">
        <f>Tabelle111[[#This Row],[Menge kg Nges]]/1000</f>
        <v>5.8506200000000002</v>
      </c>
      <c r="L2654" s="1">
        <f>Tabelle111[[#This Row],[Menge kg P2O5]]/1000</f>
        <v>2.23387</v>
      </c>
      <c r="M2654" s="1">
        <f>Tabelle111[[#This Row],[Menge t Nges]]/Tabelle111[[#This Row],[Anzahl Lieferscheine]]</f>
        <v>0.45004769230769232</v>
      </c>
      <c r="N2654" s="1">
        <f>Tabelle111[[#This Row],[Menge t P2O5]]/Tabelle111[[#This Row],[Anzahl Lieferscheine]]</f>
        <v>0.17183615384615386</v>
      </c>
    </row>
    <row r="2655" spans="1:14" x14ac:dyDescent="0.2">
      <c r="A2655" s="2" t="s">
        <v>28</v>
      </c>
      <c r="B2655" s="2" t="s">
        <v>5</v>
      </c>
      <c r="C2655" s="2" t="s">
        <v>6</v>
      </c>
      <c r="D2655" s="2" t="s">
        <v>15</v>
      </c>
      <c r="E2655" s="2" t="s">
        <v>17</v>
      </c>
      <c r="F2655" s="2" t="s">
        <v>61</v>
      </c>
      <c r="G2655" s="1">
        <v>516.6</v>
      </c>
      <c r="H2655" s="1">
        <v>131.19999999999999</v>
      </c>
      <c r="I2655" s="4">
        <v>2</v>
      </c>
      <c r="J2655" s="2" t="s">
        <v>67</v>
      </c>
      <c r="K2655" s="1">
        <f>Tabelle111[[#This Row],[Menge kg Nges]]/1000</f>
        <v>0.51660000000000006</v>
      </c>
      <c r="L2655" s="1">
        <f>Tabelle111[[#This Row],[Menge kg P2O5]]/1000</f>
        <v>0.13119999999999998</v>
      </c>
      <c r="M2655" s="1">
        <f>Tabelle111[[#This Row],[Menge t Nges]]/Tabelle111[[#This Row],[Anzahl Lieferscheine]]</f>
        <v>0.25830000000000003</v>
      </c>
      <c r="N2655" s="1">
        <f>Tabelle111[[#This Row],[Menge t P2O5]]/Tabelle111[[#This Row],[Anzahl Lieferscheine]]</f>
        <v>6.5599999999999992E-2</v>
      </c>
    </row>
    <row r="2656" spans="1:14" x14ac:dyDescent="0.2">
      <c r="A2656" s="2" t="s">
        <v>28</v>
      </c>
      <c r="B2656" s="2" t="s">
        <v>5</v>
      </c>
      <c r="C2656" s="2" t="s">
        <v>6</v>
      </c>
      <c r="D2656" s="2" t="s">
        <v>15</v>
      </c>
      <c r="E2656" s="2" t="s">
        <v>18</v>
      </c>
      <c r="F2656" s="2" t="s">
        <v>61</v>
      </c>
      <c r="G2656" s="1">
        <v>1327.2</v>
      </c>
      <c r="H2656" s="1">
        <v>1074.4000000000001</v>
      </c>
      <c r="I2656" s="4">
        <v>5</v>
      </c>
      <c r="J2656" s="2" t="s">
        <v>67</v>
      </c>
      <c r="K2656" s="1">
        <f>Tabelle111[[#This Row],[Menge kg Nges]]/1000</f>
        <v>1.3271999999999999</v>
      </c>
      <c r="L2656" s="1">
        <f>Tabelle111[[#This Row],[Menge kg P2O5]]/1000</f>
        <v>1.0744</v>
      </c>
      <c r="M2656" s="1">
        <f>Tabelle111[[#This Row],[Menge t Nges]]/Tabelle111[[#This Row],[Anzahl Lieferscheine]]</f>
        <v>0.26544000000000001</v>
      </c>
      <c r="N2656" s="1">
        <f>Tabelle111[[#This Row],[Menge t P2O5]]/Tabelle111[[#This Row],[Anzahl Lieferscheine]]</f>
        <v>0.21488000000000002</v>
      </c>
    </row>
    <row r="2657" spans="1:14" x14ac:dyDescent="0.2">
      <c r="A2657" s="2" t="s">
        <v>28</v>
      </c>
      <c r="B2657" s="2" t="s">
        <v>5</v>
      </c>
      <c r="C2657" s="2" t="s">
        <v>6</v>
      </c>
      <c r="D2657" s="2" t="s">
        <v>15</v>
      </c>
      <c r="E2657" s="2" t="s">
        <v>19</v>
      </c>
      <c r="F2657" s="2" t="s">
        <v>61</v>
      </c>
      <c r="G2657" s="1">
        <v>3200.26</v>
      </c>
      <c r="H2657" s="1">
        <v>3599.12</v>
      </c>
      <c r="I2657" s="4">
        <v>2</v>
      </c>
      <c r="J2657" s="2" t="s">
        <v>67</v>
      </c>
      <c r="K2657" s="1">
        <f>Tabelle111[[#This Row],[Menge kg Nges]]/1000</f>
        <v>3.2002600000000001</v>
      </c>
      <c r="L2657" s="1">
        <f>Tabelle111[[#This Row],[Menge kg P2O5]]/1000</f>
        <v>3.5991200000000001</v>
      </c>
      <c r="M2657" s="1">
        <f>Tabelle111[[#This Row],[Menge t Nges]]/Tabelle111[[#This Row],[Anzahl Lieferscheine]]</f>
        <v>1.6001300000000001</v>
      </c>
      <c r="N2657" s="1">
        <f>Tabelle111[[#This Row],[Menge t P2O5]]/Tabelle111[[#This Row],[Anzahl Lieferscheine]]</f>
        <v>1.79956</v>
      </c>
    </row>
    <row r="2658" spans="1:14" x14ac:dyDescent="0.2">
      <c r="A2658" s="2" t="s">
        <v>28</v>
      </c>
      <c r="B2658" s="2" t="s">
        <v>5</v>
      </c>
      <c r="C2658" s="2" t="s">
        <v>6</v>
      </c>
      <c r="D2658" s="2" t="s">
        <v>15</v>
      </c>
      <c r="E2658" s="2" t="s">
        <v>20</v>
      </c>
      <c r="F2658" s="2" t="s">
        <v>61</v>
      </c>
      <c r="G2658" s="1">
        <v>285.60000000000002</v>
      </c>
      <c r="H2658" s="1">
        <v>210</v>
      </c>
      <c r="I2658" s="4">
        <v>1</v>
      </c>
      <c r="J2658" s="2" t="s">
        <v>67</v>
      </c>
      <c r="K2658" s="1">
        <f>Tabelle111[[#This Row],[Menge kg Nges]]/1000</f>
        <v>0.28560000000000002</v>
      </c>
      <c r="L2658" s="1">
        <f>Tabelle111[[#This Row],[Menge kg P2O5]]/1000</f>
        <v>0.21</v>
      </c>
      <c r="M2658" s="1">
        <f>Tabelle111[[#This Row],[Menge t Nges]]/Tabelle111[[#This Row],[Anzahl Lieferscheine]]</f>
        <v>0.28560000000000002</v>
      </c>
      <c r="N2658" s="1">
        <f>Tabelle111[[#This Row],[Menge t P2O5]]/Tabelle111[[#This Row],[Anzahl Lieferscheine]]</f>
        <v>0.21</v>
      </c>
    </row>
    <row r="2659" spans="1:14" x14ac:dyDescent="0.2">
      <c r="A2659" s="2" t="s">
        <v>28</v>
      </c>
      <c r="B2659" s="2" t="s">
        <v>5</v>
      </c>
      <c r="C2659" s="2" t="s">
        <v>6</v>
      </c>
      <c r="D2659" s="2" t="s">
        <v>15</v>
      </c>
      <c r="E2659" s="2" t="s">
        <v>9</v>
      </c>
      <c r="F2659" s="2" t="s">
        <v>61</v>
      </c>
      <c r="G2659" s="1">
        <v>1492.5</v>
      </c>
      <c r="H2659" s="1">
        <v>618.75</v>
      </c>
      <c r="I2659" s="4">
        <v>3</v>
      </c>
      <c r="J2659" s="2" t="s">
        <v>67</v>
      </c>
      <c r="K2659" s="1">
        <f>Tabelle111[[#This Row],[Menge kg Nges]]/1000</f>
        <v>1.4924999999999999</v>
      </c>
      <c r="L2659" s="1">
        <f>Tabelle111[[#This Row],[Menge kg P2O5]]/1000</f>
        <v>0.61875000000000002</v>
      </c>
      <c r="M2659" s="1">
        <f>Tabelle111[[#This Row],[Menge t Nges]]/Tabelle111[[#This Row],[Anzahl Lieferscheine]]</f>
        <v>0.4975</v>
      </c>
      <c r="N2659" s="1">
        <f>Tabelle111[[#This Row],[Menge t P2O5]]/Tabelle111[[#This Row],[Anzahl Lieferscheine]]</f>
        <v>0.20625000000000002</v>
      </c>
    </row>
    <row r="2660" spans="1:14" x14ac:dyDescent="0.2">
      <c r="A2660" s="2" t="s">
        <v>28</v>
      </c>
      <c r="B2660" s="2" t="s">
        <v>5</v>
      </c>
      <c r="C2660" s="2" t="s">
        <v>6</v>
      </c>
      <c r="D2660" s="2" t="s">
        <v>15</v>
      </c>
      <c r="E2660" s="2" t="s">
        <v>10</v>
      </c>
      <c r="F2660" s="2" t="s">
        <v>61</v>
      </c>
      <c r="G2660" s="1">
        <v>445.5</v>
      </c>
      <c r="H2660" s="1">
        <v>190.3</v>
      </c>
      <c r="I2660" s="4">
        <v>2</v>
      </c>
      <c r="J2660" s="2" t="s">
        <v>67</v>
      </c>
      <c r="K2660" s="1">
        <f>Tabelle111[[#This Row],[Menge kg Nges]]/1000</f>
        <v>0.44550000000000001</v>
      </c>
      <c r="L2660" s="1">
        <f>Tabelle111[[#This Row],[Menge kg P2O5]]/1000</f>
        <v>0.19030000000000002</v>
      </c>
      <c r="M2660" s="1">
        <f>Tabelle111[[#This Row],[Menge t Nges]]/Tabelle111[[#This Row],[Anzahl Lieferscheine]]</f>
        <v>0.22275</v>
      </c>
      <c r="N2660" s="1">
        <f>Tabelle111[[#This Row],[Menge t P2O5]]/Tabelle111[[#This Row],[Anzahl Lieferscheine]]</f>
        <v>9.5150000000000012E-2</v>
      </c>
    </row>
    <row r="2661" spans="1:14" x14ac:dyDescent="0.2">
      <c r="A2661" s="2" t="s">
        <v>28</v>
      </c>
      <c r="B2661" s="2" t="s">
        <v>5</v>
      </c>
      <c r="C2661" s="2" t="s">
        <v>25</v>
      </c>
      <c r="D2661" s="2" t="s">
        <v>25</v>
      </c>
      <c r="E2661" s="2" t="s">
        <v>26</v>
      </c>
      <c r="F2661" s="2" t="s">
        <v>61</v>
      </c>
      <c r="G2661" s="1">
        <v>14353.55</v>
      </c>
      <c r="H2661" s="1">
        <v>4142.05</v>
      </c>
      <c r="I2661" s="4">
        <v>8</v>
      </c>
      <c r="J2661" s="2" t="s">
        <v>67</v>
      </c>
      <c r="K2661" s="1">
        <f>Tabelle111[[#This Row],[Menge kg Nges]]/1000</f>
        <v>14.353549999999998</v>
      </c>
      <c r="L2661" s="1">
        <f>Tabelle111[[#This Row],[Menge kg P2O5]]/1000</f>
        <v>4.1420500000000002</v>
      </c>
      <c r="M2661" s="1">
        <f>Tabelle111[[#This Row],[Menge t Nges]]/Tabelle111[[#This Row],[Anzahl Lieferscheine]]</f>
        <v>1.7941937499999998</v>
      </c>
      <c r="N2661" s="1">
        <f>Tabelle111[[#This Row],[Menge t P2O5]]/Tabelle111[[#This Row],[Anzahl Lieferscheine]]</f>
        <v>0.51775625000000003</v>
      </c>
    </row>
    <row r="2662" spans="1:14" x14ac:dyDescent="0.2">
      <c r="A2662" s="2" t="s">
        <v>28</v>
      </c>
      <c r="B2662" s="2" t="s">
        <v>27</v>
      </c>
      <c r="C2662" s="2" t="s">
        <v>6</v>
      </c>
      <c r="D2662" s="2" t="s">
        <v>15</v>
      </c>
      <c r="E2662" s="2" t="s">
        <v>20</v>
      </c>
      <c r="F2662" s="2" t="s">
        <v>61</v>
      </c>
      <c r="G2662" s="1">
        <v>880</v>
      </c>
      <c r="H2662" s="1">
        <v>500</v>
      </c>
      <c r="I2662" s="4">
        <v>1</v>
      </c>
      <c r="J2662" s="2" t="s">
        <v>67</v>
      </c>
      <c r="K2662" s="1">
        <f>Tabelle111[[#This Row],[Menge kg Nges]]/1000</f>
        <v>0.88</v>
      </c>
      <c r="L2662" s="1">
        <f>Tabelle111[[#This Row],[Menge kg P2O5]]/1000</f>
        <v>0.5</v>
      </c>
      <c r="M2662" s="1">
        <f>Tabelle111[[#This Row],[Menge t Nges]]/Tabelle111[[#This Row],[Anzahl Lieferscheine]]</f>
        <v>0.88</v>
      </c>
      <c r="N2662" s="1">
        <f>Tabelle111[[#This Row],[Menge t P2O5]]/Tabelle111[[#This Row],[Anzahl Lieferscheine]]</f>
        <v>0.5</v>
      </c>
    </row>
    <row r="2663" spans="1:14" x14ac:dyDescent="0.2">
      <c r="A2663" s="2" t="s">
        <v>28</v>
      </c>
      <c r="B2663" s="2" t="s">
        <v>48</v>
      </c>
      <c r="C2663" s="2" t="s">
        <v>25</v>
      </c>
      <c r="D2663" s="2" t="s">
        <v>25</v>
      </c>
      <c r="E2663" s="2" t="s">
        <v>26</v>
      </c>
      <c r="F2663" s="2" t="s">
        <v>61</v>
      </c>
      <c r="G2663" s="1">
        <v>2.08</v>
      </c>
      <c r="H2663" s="1">
        <v>78</v>
      </c>
      <c r="I2663" s="4">
        <v>1</v>
      </c>
      <c r="J2663" s="2" t="s">
        <v>67</v>
      </c>
      <c r="K2663" s="1">
        <f>Tabelle111[[#This Row],[Menge kg Nges]]/1000</f>
        <v>2.0800000000000003E-3</v>
      </c>
      <c r="L2663" s="1">
        <f>Tabelle111[[#This Row],[Menge kg P2O5]]/1000</f>
        <v>7.8E-2</v>
      </c>
      <c r="M2663" s="1">
        <f>Tabelle111[[#This Row],[Menge t Nges]]/Tabelle111[[#This Row],[Anzahl Lieferscheine]]</f>
        <v>2.0800000000000003E-3</v>
      </c>
      <c r="N2663" s="1">
        <f>Tabelle111[[#This Row],[Menge t P2O5]]/Tabelle111[[#This Row],[Anzahl Lieferscheine]]</f>
        <v>7.8E-2</v>
      </c>
    </row>
    <row r="2664" spans="1:14" x14ac:dyDescent="0.2">
      <c r="A2664" s="2" t="s">
        <v>28</v>
      </c>
      <c r="B2664" s="2" t="s">
        <v>45</v>
      </c>
      <c r="C2664" s="2" t="s">
        <v>6</v>
      </c>
      <c r="D2664" s="2" t="s">
        <v>7</v>
      </c>
      <c r="E2664" s="2" t="s">
        <v>12</v>
      </c>
      <c r="F2664" s="2" t="s">
        <v>61</v>
      </c>
      <c r="G2664" s="1">
        <v>1504</v>
      </c>
      <c r="H2664" s="1">
        <v>872.02</v>
      </c>
      <c r="I2664" s="4">
        <v>6</v>
      </c>
      <c r="J2664" s="2" t="s">
        <v>67</v>
      </c>
      <c r="K2664" s="1">
        <f>Tabelle111[[#This Row],[Menge kg Nges]]/1000</f>
        <v>1.504</v>
      </c>
      <c r="L2664" s="1">
        <f>Tabelle111[[#This Row],[Menge kg P2O5]]/1000</f>
        <v>0.87202000000000002</v>
      </c>
      <c r="M2664" s="1">
        <f>Tabelle111[[#This Row],[Menge t Nges]]/Tabelle111[[#This Row],[Anzahl Lieferscheine]]</f>
        <v>0.25066666666666665</v>
      </c>
      <c r="N2664" s="1">
        <f>Tabelle111[[#This Row],[Menge t P2O5]]/Tabelle111[[#This Row],[Anzahl Lieferscheine]]</f>
        <v>0.14533666666666667</v>
      </c>
    </row>
    <row r="2665" spans="1:14" x14ac:dyDescent="0.2">
      <c r="A2665" s="2" t="s">
        <v>28</v>
      </c>
      <c r="B2665" s="2" t="s">
        <v>45</v>
      </c>
      <c r="C2665" s="2" t="s">
        <v>6</v>
      </c>
      <c r="D2665" s="2" t="s">
        <v>15</v>
      </c>
      <c r="E2665" s="2" t="s">
        <v>20</v>
      </c>
      <c r="F2665" s="2" t="s">
        <v>61</v>
      </c>
      <c r="G2665" s="1">
        <v>122.4</v>
      </c>
      <c r="H2665" s="1">
        <v>90</v>
      </c>
      <c r="I2665" s="4">
        <v>1</v>
      </c>
      <c r="J2665" s="2" t="s">
        <v>67</v>
      </c>
      <c r="K2665" s="1">
        <f>Tabelle111[[#This Row],[Menge kg Nges]]/1000</f>
        <v>0.12240000000000001</v>
      </c>
      <c r="L2665" s="1">
        <f>Tabelle111[[#This Row],[Menge kg P2O5]]/1000</f>
        <v>0.09</v>
      </c>
      <c r="M2665" s="1">
        <f>Tabelle111[[#This Row],[Menge t Nges]]/Tabelle111[[#This Row],[Anzahl Lieferscheine]]</f>
        <v>0.12240000000000001</v>
      </c>
      <c r="N2665" s="1">
        <f>Tabelle111[[#This Row],[Menge t P2O5]]/Tabelle111[[#This Row],[Anzahl Lieferscheine]]</f>
        <v>0.09</v>
      </c>
    </row>
    <row r="2666" spans="1:14" x14ac:dyDescent="0.2">
      <c r="A2666" s="2" t="s">
        <v>28</v>
      </c>
      <c r="B2666" s="2" t="s">
        <v>45</v>
      </c>
      <c r="C2666" s="2" t="s">
        <v>6</v>
      </c>
      <c r="D2666" s="2" t="s">
        <v>15</v>
      </c>
      <c r="E2666" s="2" t="s">
        <v>21</v>
      </c>
      <c r="F2666" s="2" t="s">
        <v>61</v>
      </c>
      <c r="G2666" s="1">
        <v>3022.04</v>
      </c>
      <c r="H2666" s="1">
        <v>1998.39</v>
      </c>
      <c r="I2666" s="4">
        <v>7</v>
      </c>
      <c r="J2666" s="2" t="s">
        <v>67</v>
      </c>
      <c r="K2666" s="1">
        <f>Tabelle111[[#This Row],[Menge kg Nges]]/1000</f>
        <v>3.0220400000000001</v>
      </c>
      <c r="L2666" s="1">
        <f>Tabelle111[[#This Row],[Menge kg P2O5]]/1000</f>
        <v>1.9983900000000001</v>
      </c>
      <c r="M2666" s="1">
        <f>Tabelle111[[#This Row],[Menge t Nges]]/Tabelle111[[#This Row],[Anzahl Lieferscheine]]</f>
        <v>0.43171999999999999</v>
      </c>
      <c r="N2666" s="1">
        <f>Tabelle111[[#This Row],[Menge t P2O5]]/Tabelle111[[#This Row],[Anzahl Lieferscheine]]</f>
        <v>0.28548428571428575</v>
      </c>
    </row>
    <row r="2667" spans="1:14" x14ac:dyDescent="0.2">
      <c r="A2667" s="2" t="s">
        <v>28</v>
      </c>
      <c r="B2667" s="2" t="s">
        <v>28</v>
      </c>
      <c r="C2667" s="2" t="s">
        <v>6</v>
      </c>
      <c r="D2667" s="2" t="s">
        <v>7</v>
      </c>
      <c r="E2667" s="2" t="s">
        <v>8</v>
      </c>
      <c r="F2667" s="2" t="s">
        <v>61</v>
      </c>
      <c r="G2667" s="1">
        <v>51278.29</v>
      </c>
      <c r="H2667" s="1">
        <v>14025.740000000002</v>
      </c>
      <c r="I2667" s="4">
        <v>63</v>
      </c>
      <c r="J2667" s="2" t="s">
        <v>67</v>
      </c>
      <c r="K2667" s="1">
        <f>Tabelle111[[#This Row],[Menge kg Nges]]/1000</f>
        <v>51.278289999999998</v>
      </c>
      <c r="L2667" s="1">
        <f>Tabelle111[[#This Row],[Menge kg P2O5]]/1000</f>
        <v>14.025740000000001</v>
      </c>
      <c r="M2667" s="1">
        <f>Tabelle111[[#This Row],[Menge t Nges]]/Tabelle111[[#This Row],[Anzahl Lieferscheine]]</f>
        <v>0.81394111111111112</v>
      </c>
      <c r="N2667" s="1">
        <f>Tabelle111[[#This Row],[Menge t P2O5]]/Tabelle111[[#This Row],[Anzahl Lieferscheine]]</f>
        <v>0.22263079365079366</v>
      </c>
    </row>
    <row r="2668" spans="1:14" x14ac:dyDescent="0.2">
      <c r="A2668" s="2" t="s">
        <v>28</v>
      </c>
      <c r="B2668" s="2" t="s">
        <v>28</v>
      </c>
      <c r="C2668" s="2" t="s">
        <v>6</v>
      </c>
      <c r="D2668" s="2" t="s">
        <v>7</v>
      </c>
      <c r="E2668" s="2" t="s">
        <v>9</v>
      </c>
      <c r="F2668" s="2" t="s">
        <v>61</v>
      </c>
      <c r="G2668" s="1">
        <v>99542.38</v>
      </c>
      <c r="H2668" s="1">
        <v>40332.47</v>
      </c>
      <c r="I2668" s="4">
        <v>148</v>
      </c>
      <c r="J2668" s="2" t="s">
        <v>67</v>
      </c>
      <c r="K2668" s="1">
        <f>Tabelle111[[#This Row],[Menge kg Nges]]/1000</f>
        <v>99.542380000000009</v>
      </c>
      <c r="L2668" s="1">
        <f>Tabelle111[[#This Row],[Menge kg P2O5]]/1000</f>
        <v>40.332470000000001</v>
      </c>
      <c r="M2668" s="1">
        <f>Tabelle111[[#This Row],[Menge t Nges]]/Tabelle111[[#This Row],[Anzahl Lieferscheine]]</f>
        <v>0.67258364864864872</v>
      </c>
      <c r="N2668" s="1">
        <f>Tabelle111[[#This Row],[Menge t P2O5]]/Tabelle111[[#This Row],[Anzahl Lieferscheine]]</f>
        <v>0.2725166891891892</v>
      </c>
    </row>
    <row r="2669" spans="1:14" x14ac:dyDescent="0.2">
      <c r="A2669" s="2" t="s">
        <v>28</v>
      </c>
      <c r="B2669" s="2" t="s">
        <v>28</v>
      </c>
      <c r="C2669" s="2" t="s">
        <v>6</v>
      </c>
      <c r="D2669" s="2" t="s">
        <v>7</v>
      </c>
      <c r="E2669" s="2" t="s">
        <v>10</v>
      </c>
      <c r="F2669" s="2" t="s">
        <v>61</v>
      </c>
      <c r="G2669" s="1">
        <v>5754.4</v>
      </c>
      <c r="H2669" s="1">
        <v>2336.8000000000002</v>
      </c>
      <c r="I2669" s="4">
        <v>8</v>
      </c>
      <c r="J2669" s="2" t="s">
        <v>67</v>
      </c>
      <c r="K2669" s="1">
        <f>Tabelle111[[#This Row],[Menge kg Nges]]/1000</f>
        <v>5.7543999999999995</v>
      </c>
      <c r="L2669" s="1">
        <f>Tabelle111[[#This Row],[Menge kg P2O5]]/1000</f>
        <v>2.3368000000000002</v>
      </c>
      <c r="M2669" s="1">
        <f>Tabelle111[[#This Row],[Menge t Nges]]/Tabelle111[[#This Row],[Anzahl Lieferscheine]]</f>
        <v>0.71929999999999994</v>
      </c>
      <c r="N2669" s="1">
        <f>Tabelle111[[#This Row],[Menge t P2O5]]/Tabelle111[[#This Row],[Anzahl Lieferscheine]]</f>
        <v>0.29210000000000003</v>
      </c>
    </row>
    <row r="2670" spans="1:14" x14ac:dyDescent="0.2">
      <c r="A2670" s="2" t="s">
        <v>28</v>
      </c>
      <c r="B2670" s="2" t="s">
        <v>28</v>
      </c>
      <c r="C2670" s="2" t="s">
        <v>6</v>
      </c>
      <c r="D2670" s="2" t="s">
        <v>7</v>
      </c>
      <c r="E2670" s="2" t="s">
        <v>12</v>
      </c>
      <c r="F2670" s="2" t="s">
        <v>61</v>
      </c>
      <c r="G2670" s="1">
        <v>73469.100000000006</v>
      </c>
      <c r="H2670" s="1">
        <v>44243.760000000009</v>
      </c>
      <c r="I2670" s="4">
        <v>152</v>
      </c>
      <c r="J2670" s="2" t="s">
        <v>67</v>
      </c>
      <c r="K2670" s="1">
        <f>Tabelle111[[#This Row],[Menge kg Nges]]/1000</f>
        <v>73.469100000000012</v>
      </c>
      <c r="L2670" s="1">
        <f>Tabelle111[[#This Row],[Menge kg P2O5]]/1000</f>
        <v>44.243760000000009</v>
      </c>
      <c r="M2670" s="1">
        <f>Tabelle111[[#This Row],[Menge t Nges]]/Tabelle111[[#This Row],[Anzahl Lieferscheine]]</f>
        <v>0.48334934210526326</v>
      </c>
      <c r="N2670" s="1">
        <f>Tabelle111[[#This Row],[Menge t P2O5]]/Tabelle111[[#This Row],[Anzahl Lieferscheine]]</f>
        <v>0.2910773684210527</v>
      </c>
    </row>
    <row r="2671" spans="1:14" x14ac:dyDescent="0.2">
      <c r="A2671" s="2" t="s">
        <v>28</v>
      </c>
      <c r="B2671" s="2" t="s">
        <v>28</v>
      </c>
      <c r="C2671" s="2" t="s">
        <v>6</v>
      </c>
      <c r="D2671" s="2" t="s">
        <v>7</v>
      </c>
      <c r="E2671" s="2" t="s">
        <v>13</v>
      </c>
      <c r="F2671" s="2" t="s">
        <v>61</v>
      </c>
      <c r="G2671" s="1">
        <v>5874.5</v>
      </c>
      <c r="H2671" s="1">
        <v>3979.5</v>
      </c>
      <c r="I2671" s="4">
        <v>10</v>
      </c>
      <c r="J2671" s="2" t="s">
        <v>67</v>
      </c>
      <c r="K2671" s="1">
        <f>Tabelle111[[#This Row],[Menge kg Nges]]/1000</f>
        <v>5.8745000000000003</v>
      </c>
      <c r="L2671" s="1">
        <f>Tabelle111[[#This Row],[Menge kg P2O5]]/1000</f>
        <v>3.9794999999999998</v>
      </c>
      <c r="M2671" s="1">
        <f>Tabelle111[[#This Row],[Menge t Nges]]/Tabelle111[[#This Row],[Anzahl Lieferscheine]]</f>
        <v>0.58745000000000003</v>
      </c>
      <c r="N2671" s="1">
        <f>Tabelle111[[#This Row],[Menge t P2O5]]/Tabelle111[[#This Row],[Anzahl Lieferscheine]]</f>
        <v>0.39794999999999997</v>
      </c>
    </row>
    <row r="2672" spans="1:14" x14ac:dyDescent="0.2">
      <c r="A2672" s="2" t="s">
        <v>28</v>
      </c>
      <c r="B2672" s="2" t="s">
        <v>28</v>
      </c>
      <c r="C2672" s="2" t="s">
        <v>6</v>
      </c>
      <c r="D2672" s="2" t="s">
        <v>7</v>
      </c>
      <c r="E2672" s="2" t="s">
        <v>14</v>
      </c>
      <c r="F2672" s="2" t="s">
        <v>61</v>
      </c>
      <c r="G2672" s="1">
        <v>35649.939999999995</v>
      </c>
      <c r="H2672" s="1">
        <v>18471.540000000005</v>
      </c>
      <c r="I2672" s="4">
        <v>53</v>
      </c>
      <c r="J2672" s="2" t="s">
        <v>67</v>
      </c>
      <c r="K2672" s="1">
        <f>Tabelle111[[#This Row],[Menge kg Nges]]/1000</f>
        <v>35.649939999999994</v>
      </c>
      <c r="L2672" s="1">
        <f>Tabelle111[[#This Row],[Menge kg P2O5]]/1000</f>
        <v>18.471540000000005</v>
      </c>
      <c r="M2672" s="1">
        <f>Tabelle111[[#This Row],[Menge t Nges]]/Tabelle111[[#This Row],[Anzahl Lieferscheine]]</f>
        <v>0.67264037735849047</v>
      </c>
      <c r="N2672" s="1">
        <f>Tabelle111[[#This Row],[Menge t P2O5]]/Tabelle111[[#This Row],[Anzahl Lieferscheine]]</f>
        <v>0.34851962264150954</v>
      </c>
    </row>
    <row r="2673" spans="1:14" x14ac:dyDescent="0.2">
      <c r="A2673" s="2" t="s">
        <v>28</v>
      </c>
      <c r="B2673" s="2" t="s">
        <v>28</v>
      </c>
      <c r="C2673" s="2" t="s">
        <v>6</v>
      </c>
      <c r="D2673" s="2" t="s">
        <v>15</v>
      </c>
      <c r="E2673" s="2" t="s">
        <v>16</v>
      </c>
      <c r="F2673" s="2" t="s">
        <v>61</v>
      </c>
      <c r="G2673" s="1">
        <v>1246.55</v>
      </c>
      <c r="H2673" s="1">
        <v>1139.55</v>
      </c>
      <c r="I2673" s="4">
        <v>4</v>
      </c>
      <c r="J2673" s="2" t="s">
        <v>67</v>
      </c>
      <c r="K2673" s="1">
        <f>Tabelle111[[#This Row],[Menge kg Nges]]/1000</f>
        <v>1.24655</v>
      </c>
      <c r="L2673" s="1">
        <f>Tabelle111[[#This Row],[Menge kg P2O5]]/1000</f>
        <v>1.1395500000000001</v>
      </c>
      <c r="M2673" s="1">
        <f>Tabelle111[[#This Row],[Menge t Nges]]/Tabelle111[[#This Row],[Anzahl Lieferscheine]]</f>
        <v>0.31163750000000001</v>
      </c>
      <c r="N2673" s="1">
        <f>Tabelle111[[#This Row],[Menge t P2O5]]/Tabelle111[[#This Row],[Anzahl Lieferscheine]]</f>
        <v>0.28488750000000002</v>
      </c>
    </row>
    <row r="2674" spans="1:14" x14ac:dyDescent="0.2">
      <c r="A2674" s="2" t="s">
        <v>28</v>
      </c>
      <c r="B2674" s="2" t="s">
        <v>28</v>
      </c>
      <c r="C2674" s="2" t="s">
        <v>6</v>
      </c>
      <c r="D2674" s="2" t="s">
        <v>15</v>
      </c>
      <c r="E2674" s="2" t="s">
        <v>17</v>
      </c>
      <c r="F2674" s="2" t="s">
        <v>61</v>
      </c>
      <c r="G2674" s="1">
        <v>4989.6000000000004</v>
      </c>
      <c r="H2674" s="1">
        <v>1267.2</v>
      </c>
      <c r="I2674" s="4">
        <v>11</v>
      </c>
      <c r="J2674" s="2" t="s">
        <v>67</v>
      </c>
      <c r="K2674" s="1">
        <f>Tabelle111[[#This Row],[Menge kg Nges]]/1000</f>
        <v>4.9896000000000003</v>
      </c>
      <c r="L2674" s="1">
        <f>Tabelle111[[#This Row],[Menge kg P2O5]]/1000</f>
        <v>1.2672000000000001</v>
      </c>
      <c r="M2674" s="1">
        <f>Tabelle111[[#This Row],[Menge t Nges]]/Tabelle111[[#This Row],[Anzahl Lieferscheine]]</f>
        <v>0.4536</v>
      </c>
      <c r="N2674" s="1">
        <f>Tabelle111[[#This Row],[Menge t P2O5]]/Tabelle111[[#This Row],[Anzahl Lieferscheine]]</f>
        <v>0.11520000000000001</v>
      </c>
    </row>
    <row r="2675" spans="1:14" x14ac:dyDescent="0.2">
      <c r="A2675" s="2" t="s">
        <v>28</v>
      </c>
      <c r="B2675" s="2" t="s">
        <v>28</v>
      </c>
      <c r="C2675" s="2" t="s">
        <v>6</v>
      </c>
      <c r="D2675" s="2" t="s">
        <v>15</v>
      </c>
      <c r="E2675" s="2" t="s">
        <v>18</v>
      </c>
      <c r="F2675" s="2" t="s">
        <v>61</v>
      </c>
      <c r="G2675" s="1">
        <v>7045.6</v>
      </c>
      <c r="H2675" s="1">
        <v>6512.8</v>
      </c>
      <c r="I2675" s="4">
        <v>13</v>
      </c>
      <c r="J2675" s="2" t="s">
        <v>67</v>
      </c>
      <c r="K2675" s="1">
        <f>Tabelle111[[#This Row],[Menge kg Nges]]/1000</f>
        <v>7.0456000000000003</v>
      </c>
      <c r="L2675" s="1">
        <f>Tabelle111[[#This Row],[Menge kg P2O5]]/1000</f>
        <v>6.5128000000000004</v>
      </c>
      <c r="M2675" s="1">
        <f>Tabelle111[[#This Row],[Menge t Nges]]/Tabelle111[[#This Row],[Anzahl Lieferscheine]]</f>
        <v>0.54196923076923076</v>
      </c>
      <c r="N2675" s="1">
        <f>Tabelle111[[#This Row],[Menge t P2O5]]/Tabelle111[[#This Row],[Anzahl Lieferscheine]]</f>
        <v>0.50098461538461536</v>
      </c>
    </row>
    <row r="2676" spans="1:14" x14ac:dyDescent="0.2">
      <c r="A2676" s="2" t="s">
        <v>28</v>
      </c>
      <c r="B2676" s="2" t="s">
        <v>28</v>
      </c>
      <c r="C2676" s="2" t="s">
        <v>6</v>
      </c>
      <c r="D2676" s="2" t="s">
        <v>15</v>
      </c>
      <c r="E2676" s="2" t="s">
        <v>19</v>
      </c>
      <c r="F2676" s="2" t="s">
        <v>61</v>
      </c>
      <c r="G2676" s="1">
        <v>6412.5</v>
      </c>
      <c r="H2676" s="1">
        <v>7125</v>
      </c>
      <c r="I2676" s="4">
        <v>8</v>
      </c>
      <c r="J2676" s="2" t="s">
        <v>67</v>
      </c>
      <c r="K2676" s="1">
        <f>Tabelle111[[#This Row],[Menge kg Nges]]/1000</f>
        <v>6.4124999999999996</v>
      </c>
      <c r="L2676" s="1">
        <f>Tabelle111[[#This Row],[Menge kg P2O5]]/1000</f>
        <v>7.125</v>
      </c>
      <c r="M2676" s="1">
        <f>Tabelle111[[#This Row],[Menge t Nges]]/Tabelle111[[#This Row],[Anzahl Lieferscheine]]</f>
        <v>0.80156249999999996</v>
      </c>
      <c r="N2676" s="1">
        <f>Tabelle111[[#This Row],[Menge t P2O5]]/Tabelle111[[#This Row],[Anzahl Lieferscheine]]</f>
        <v>0.890625</v>
      </c>
    </row>
    <row r="2677" spans="1:14" x14ac:dyDescent="0.2">
      <c r="A2677" s="2" t="s">
        <v>28</v>
      </c>
      <c r="B2677" s="2" t="s">
        <v>28</v>
      </c>
      <c r="C2677" s="2" t="s">
        <v>6</v>
      </c>
      <c r="D2677" s="2" t="s">
        <v>15</v>
      </c>
      <c r="E2677" s="2" t="s">
        <v>20</v>
      </c>
      <c r="F2677" s="2" t="s">
        <v>61</v>
      </c>
      <c r="G2677" s="1">
        <v>12117.279999999999</v>
      </c>
      <c r="H2677" s="1">
        <v>7703</v>
      </c>
      <c r="I2677" s="4">
        <v>25</v>
      </c>
      <c r="J2677" s="2" t="s">
        <v>67</v>
      </c>
      <c r="K2677" s="1">
        <f>Tabelle111[[#This Row],[Menge kg Nges]]/1000</f>
        <v>12.117279999999999</v>
      </c>
      <c r="L2677" s="1">
        <f>Tabelle111[[#This Row],[Menge kg P2O5]]/1000</f>
        <v>7.7030000000000003</v>
      </c>
      <c r="M2677" s="1">
        <f>Tabelle111[[#This Row],[Menge t Nges]]/Tabelle111[[#This Row],[Anzahl Lieferscheine]]</f>
        <v>0.48469119999999999</v>
      </c>
      <c r="N2677" s="1">
        <f>Tabelle111[[#This Row],[Menge t P2O5]]/Tabelle111[[#This Row],[Anzahl Lieferscheine]]</f>
        <v>0.30812</v>
      </c>
    </row>
    <row r="2678" spans="1:14" x14ac:dyDescent="0.2">
      <c r="A2678" s="2" t="s">
        <v>28</v>
      </c>
      <c r="B2678" s="2" t="s">
        <v>28</v>
      </c>
      <c r="C2678" s="2" t="s">
        <v>6</v>
      </c>
      <c r="D2678" s="2" t="s">
        <v>15</v>
      </c>
      <c r="E2678" s="2" t="s">
        <v>21</v>
      </c>
      <c r="F2678" s="2" t="s">
        <v>61</v>
      </c>
      <c r="G2678" s="1">
        <v>13787.939999999999</v>
      </c>
      <c r="H2678" s="1">
        <v>8145.44</v>
      </c>
      <c r="I2678" s="4">
        <v>22</v>
      </c>
      <c r="J2678" s="2" t="s">
        <v>67</v>
      </c>
      <c r="K2678" s="1">
        <f>Tabelle111[[#This Row],[Menge kg Nges]]/1000</f>
        <v>13.787939999999999</v>
      </c>
      <c r="L2678" s="1">
        <f>Tabelle111[[#This Row],[Menge kg P2O5]]/1000</f>
        <v>8.1454399999999989</v>
      </c>
      <c r="M2678" s="1">
        <f>Tabelle111[[#This Row],[Menge t Nges]]/Tabelle111[[#This Row],[Anzahl Lieferscheine]]</f>
        <v>0.62672454545454537</v>
      </c>
      <c r="N2678" s="1">
        <f>Tabelle111[[#This Row],[Menge t P2O5]]/Tabelle111[[#This Row],[Anzahl Lieferscheine]]</f>
        <v>0.3702472727272727</v>
      </c>
    </row>
    <row r="2679" spans="1:14" x14ac:dyDescent="0.2">
      <c r="A2679" s="2" t="s">
        <v>28</v>
      </c>
      <c r="B2679" s="2" t="s">
        <v>28</v>
      </c>
      <c r="C2679" s="2" t="s">
        <v>6</v>
      </c>
      <c r="D2679" s="2" t="s">
        <v>15</v>
      </c>
      <c r="E2679" s="2" t="s">
        <v>9</v>
      </c>
      <c r="F2679" s="2" t="s">
        <v>61</v>
      </c>
      <c r="G2679" s="1">
        <v>29344.78</v>
      </c>
      <c r="H2679" s="1">
        <v>14664.650000000001</v>
      </c>
      <c r="I2679" s="4">
        <v>81</v>
      </c>
      <c r="J2679" s="2" t="s">
        <v>67</v>
      </c>
      <c r="K2679" s="1">
        <f>Tabelle111[[#This Row],[Menge kg Nges]]/1000</f>
        <v>29.34478</v>
      </c>
      <c r="L2679" s="1">
        <f>Tabelle111[[#This Row],[Menge kg P2O5]]/1000</f>
        <v>14.664650000000002</v>
      </c>
      <c r="M2679" s="1">
        <f>Tabelle111[[#This Row],[Menge t Nges]]/Tabelle111[[#This Row],[Anzahl Lieferscheine]]</f>
        <v>0.36228123456790123</v>
      </c>
      <c r="N2679" s="1">
        <f>Tabelle111[[#This Row],[Menge t P2O5]]/Tabelle111[[#This Row],[Anzahl Lieferscheine]]</f>
        <v>0.18104506172839507</v>
      </c>
    </row>
    <row r="2680" spans="1:14" x14ac:dyDescent="0.2">
      <c r="A2680" s="2" t="s">
        <v>28</v>
      </c>
      <c r="B2680" s="2" t="s">
        <v>28</v>
      </c>
      <c r="C2680" s="2" t="s">
        <v>6</v>
      </c>
      <c r="D2680" s="2" t="s">
        <v>15</v>
      </c>
      <c r="E2680" s="2" t="s">
        <v>10</v>
      </c>
      <c r="F2680" s="2" t="s">
        <v>61</v>
      </c>
      <c r="G2680" s="1">
        <v>20277</v>
      </c>
      <c r="H2680" s="1">
        <v>8661.2000000000025</v>
      </c>
      <c r="I2680" s="4">
        <v>37</v>
      </c>
      <c r="J2680" s="2" t="s">
        <v>67</v>
      </c>
      <c r="K2680" s="1">
        <f>Tabelle111[[#This Row],[Menge kg Nges]]/1000</f>
        <v>20.277000000000001</v>
      </c>
      <c r="L2680" s="1">
        <f>Tabelle111[[#This Row],[Menge kg P2O5]]/1000</f>
        <v>8.6612000000000027</v>
      </c>
      <c r="M2680" s="1">
        <f>Tabelle111[[#This Row],[Menge t Nges]]/Tabelle111[[#This Row],[Anzahl Lieferscheine]]</f>
        <v>0.5480270270270271</v>
      </c>
      <c r="N2680" s="1">
        <f>Tabelle111[[#This Row],[Menge t P2O5]]/Tabelle111[[#This Row],[Anzahl Lieferscheine]]</f>
        <v>0.23408648648648656</v>
      </c>
    </row>
    <row r="2681" spans="1:14" x14ac:dyDescent="0.2">
      <c r="A2681" s="2" t="s">
        <v>28</v>
      </c>
      <c r="B2681" s="2" t="s">
        <v>28</v>
      </c>
      <c r="C2681" s="2" t="s">
        <v>6</v>
      </c>
      <c r="D2681" s="2" t="s">
        <v>15</v>
      </c>
      <c r="E2681" s="2" t="s">
        <v>23</v>
      </c>
      <c r="F2681" s="2" t="s">
        <v>61</v>
      </c>
      <c r="G2681" s="1">
        <v>60</v>
      </c>
      <c r="H2681" s="1">
        <v>24.75</v>
      </c>
      <c r="I2681" s="4">
        <v>2</v>
      </c>
      <c r="J2681" s="2" t="s">
        <v>67</v>
      </c>
      <c r="K2681" s="1">
        <f>Tabelle111[[#This Row],[Menge kg Nges]]/1000</f>
        <v>0.06</v>
      </c>
      <c r="L2681" s="1">
        <f>Tabelle111[[#This Row],[Menge kg P2O5]]/1000</f>
        <v>2.4750000000000001E-2</v>
      </c>
      <c r="M2681" s="1">
        <f>Tabelle111[[#This Row],[Menge t Nges]]/Tabelle111[[#This Row],[Anzahl Lieferscheine]]</f>
        <v>0.03</v>
      </c>
      <c r="N2681" s="1">
        <f>Tabelle111[[#This Row],[Menge t P2O5]]/Tabelle111[[#This Row],[Anzahl Lieferscheine]]</f>
        <v>1.2375000000000001E-2</v>
      </c>
    </row>
    <row r="2682" spans="1:14" x14ac:dyDescent="0.2">
      <c r="A2682" s="2" t="s">
        <v>28</v>
      </c>
      <c r="B2682" s="2" t="s">
        <v>28</v>
      </c>
      <c r="C2682" s="2" t="s">
        <v>6</v>
      </c>
      <c r="D2682" s="2" t="s">
        <v>15</v>
      </c>
      <c r="E2682" s="2" t="s">
        <v>24</v>
      </c>
      <c r="F2682" s="2" t="s">
        <v>61</v>
      </c>
      <c r="G2682" s="1">
        <v>66.36</v>
      </c>
      <c r="H2682" s="1">
        <v>58.31</v>
      </c>
      <c r="I2682" s="4">
        <v>1</v>
      </c>
      <c r="J2682" s="2" t="s">
        <v>67</v>
      </c>
      <c r="K2682" s="1">
        <f>Tabelle111[[#This Row],[Menge kg Nges]]/1000</f>
        <v>6.6360000000000002E-2</v>
      </c>
      <c r="L2682" s="1">
        <f>Tabelle111[[#This Row],[Menge kg P2O5]]/1000</f>
        <v>5.8310000000000001E-2</v>
      </c>
      <c r="M2682" s="1">
        <f>Tabelle111[[#This Row],[Menge t Nges]]/Tabelle111[[#This Row],[Anzahl Lieferscheine]]</f>
        <v>6.6360000000000002E-2</v>
      </c>
      <c r="N2682" s="1">
        <f>Tabelle111[[#This Row],[Menge t P2O5]]/Tabelle111[[#This Row],[Anzahl Lieferscheine]]</f>
        <v>5.8310000000000001E-2</v>
      </c>
    </row>
    <row r="2683" spans="1:14" x14ac:dyDescent="0.2">
      <c r="A2683" s="2" t="s">
        <v>28</v>
      </c>
      <c r="B2683" s="2" t="s">
        <v>28</v>
      </c>
      <c r="C2683" s="2" t="s">
        <v>25</v>
      </c>
      <c r="D2683" s="2" t="s">
        <v>25</v>
      </c>
      <c r="E2683" s="2" t="s">
        <v>26</v>
      </c>
      <c r="F2683" s="2" t="s">
        <v>61</v>
      </c>
      <c r="G2683" s="1">
        <v>144112.77000000002</v>
      </c>
      <c r="H2683" s="1">
        <v>79293.650000000009</v>
      </c>
      <c r="I2683" s="4">
        <v>174</v>
      </c>
      <c r="J2683" s="2" t="s">
        <v>67</v>
      </c>
      <c r="K2683" s="1">
        <f>Tabelle111[[#This Row],[Menge kg Nges]]/1000</f>
        <v>144.11277000000001</v>
      </c>
      <c r="L2683" s="1">
        <f>Tabelle111[[#This Row],[Menge kg P2O5]]/1000</f>
        <v>79.293650000000014</v>
      </c>
      <c r="M2683" s="1">
        <f>Tabelle111[[#This Row],[Menge t Nges]]/Tabelle111[[#This Row],[Anzahl Lieferscheine]]</f>
        <v>0.82823431034482764</v>
      </c>
      <c r="N2683" s="1">
        <f>Tabelle111[[#This Row],[Menge t P2O5]]/Tabelle111[[#This Row],[Anzahl Lieferscheine]]</f>
        <v>0.45571063218390812</v>
      </c>
    </row>
    <row r="2684" spans="1:14" x14ac:dyDescent="0.2">
      <c r="A2684" s="2" t="s">
        <v>28</v>
      </c>
      <c r="B2684" s="2" t="s">
        <v>56</v>
      </c>
      <c r="C2684" s="2" t="s">
        <v>6</v>
      </c>
      <c r="D2684" s="2" t="s">
        <v>15</v>
      </c>
      <c r="E2684" s="2" t="s">
        <v>21</v>
      </c>
      <c r="F2684" s="2" t="s">
        <v>61</v>
      </c>
      <c r="G2684" s="1">
        <v>1365</v>
      </c>
      <c r="H2684" s="1">
        <v>1105</v>
      </c>
      <c r="I2684" s="4">
        <v>1</v>
      </c>
      <c r="J2684" s="2" t="s">
        <v>67</v>
      </c>
      <c r="K2684" s="1">
        <f>Tabelle111[[#This Row],[Menge kg Nges]]/1000</f>
        <v>1.365</v>
      </c>
      <c r="L2684" s="1">
        <f>Tabelle111[[#This Row],[Menge kg P2O5]]/1000</f>
        <v>1.105</v>
      </c>
      <c r="M2684" s="1">
        <f>Tabelle111[[#This Row],[Menge t Nges]]/Tabelle111[[#This Row],[Anzahl Lieferscheine]]</f>
        <v>1.365</v>
      </c>
      <c r="N2684" s="1">
        <f>Tabelle111[[#This Row],[Menge t P2O5]]/Tabelle111[[#This Row],[Anzahl Lieferscheine]]</f>
        <v>1.105</v>
      </c>
    </row>
    <row r="2685" spans="1:14" x14ac:dyDescent="0.2">
      <c r="A2685" s="2" t="s">
        <v>28</v>
      </c>
      <c r="B2685" s="2" t="s">
        <v>56</v>
      </c>
      <c r="C2685" s="2" t="s">
        <v>25</v>
      </c>
      <c r="D2685" s="2" t="s">
        <v>25</v>
      </c>
      <c r="E2685" s="2" t="s">
        <v>26</v>
      </c>
      <c r="F2685" s="2" t="s">
        <v>61</v>
      </c>
      <c r="G2685" s="1">
        <v>11348.999999999998</v>
      </c>
      <c r="H2685" s="1">
        <v>4636</v>
      </c>
      <c r="I2685" s="4">
        <v>13</v>
      </c>
      <c r="J2685" s="2" t="s">
        <v>67</v>
      </c>
      <c r="K2685" s="1">
        <f>Tabelle111[[#This Row],[Menge kg Nges]]/1000</f>
        <v>11.348999999999998</v>
      </c>
      <c r="L2685" s="1">
        <f>Tabelle111[[#This Row],[Menge kg P2O5]]/1000</f>
        <v>4.6360000000000001</v>
      </c>
      <c r="M2685" s="1">
        <f>Tabelle111[[#This Row],[Menge t Nges]]/Tabelle111[[#This Row],[Anzahl Lieferscheine]]</f>
        <v>0.87299999999999989</v>
      </c>
      <c r="N2685" s="1">
        <f>Tabelle111[[#This Row],[Menge t P2O5]]/Tabelle111[[#This Row],[Anzahl Lieferscheine]]</f>
        <v>0.35661538461538461</v>
      </c>
    </row>
    <row r="2686" spans="1:14" x14ac:dyDescent="0.2">
      <c r="A2686" s="2" t="s">
        <v>56</v>
      </c>
      <c r="B2686" s="2" t="s">
        <v>28</v>
      </c>
      <c r="C2686" s="2" t="s">
        <v>6</v>
      </c>
      <c r="D2686" s="2" t="s">
        <v>15</v>
      </c>
      <c r="E2686" s="2" t="s">
        <v>9</v>
      </c>
      <c r="F2686" s="2" t="s">
        <v>61</v>
      </c>
      <c r="G2686" s="1">
        <v>1928.32</v>
      </c>
      <c r="H2686" s="1">
        <v>1257.5999999999999</v>
      </c>
      <c r="I2686" s="4">
        <v>7</v>
      </c>
      <c r="J2686" s="2" t="s">
        <v>67</v>
      </c>
      <c r="K2686" s="1">
        <f>Tabelle111[[#This Row],[Menge kg Nges]]/1000</f>
        <v>1.92832</v>
      </c>
      <c r="L2686" s="1">
        <f>Tabelle111[[#This Row],[Menge kg P2O5]]/1000</f>
        <v>1.2575999999999998</v>
      </c>
      <c r="M2686" s="1">
        <f>Tabelle111[[#This Row],[Menge t Nges]]/Tabelle111[[#This Row],[Anzahl Lieferscheine]]</f>
        <v>0.27547428571428573</v>
      </c>
      <c r="N2686" s="1">
        <f>Tabelle111[[#This Row],[Menge t P2O5]]/Tabelle111[[#This Row],[Anzahl Lieferscheine]]</f>
        <v>0.17965714285714282</v>
      </c>
    </row>
    <row r="2687" spans="1:14" x14ac:dyDescent="0.2">
      <c r="A2687" s="2" t="s">
        <v>56</v>
      </c>
      <c r="B2687" s="2" t="s">
        <v>28</v>
      </c>
      <c r="C2687" s="2" t="s">
        <v>6</v>
      </c>
      <c r="D2687" s="2" t="s">
        <v>15</v>
      </c>
      <c r="E2687" s="2" t="s">
        <v>10</v>
      </c>
      <c r="F2687" s="2" t="s">
        <v>61</v>
      </c>
      <c r="G2687" s="1">
        <v>1215</v>
      </c>
      <c r="H2687" s="1">
        <v>519</v>
      </c>
      <c r="I2687" s="4">
        <v>1</v>
      </c>
      <c r="J2687" s="2" t="s">
        <v>67</v>
      </c>
      <c r="K2687" s="1">
        <f>Tabelle111[[#This Row],[Menge kg Nges]]/1000</f>
        <v>1.2150000000000001</v>
      </c>
      <c r="L2687" s="1">
        <f>Tabelle111[[#This Row],[Menge kg P2O5]]/1000</f>
        <v>0.51900000000000002</v>
      </c>
      <c r="M2687" s="1">
        <f>Tabelle111[[#This Row],[Menge t Nges]]/Tabelle111[[#This Row],[Anzahl Lieferscheine]]</f>
        <v>1.2150000000000001</v>
      </c>
      <c r="N2687" s="1">
        <f>Tabelle111[[#This Row],[Menge t P2O5]]/Tabelle111[[#This Row],[Anzahl Lieferscheine]]</f>
        <v>0.51900000000000002</v>
      </c>
    </row>
    <row r="2688" spans="1:14" x14ac:dyDescent="0.2">
      <c r="A2688" s="2" t="s">
        <v>56</v>
      </c>
      <c r="B2688" s="2" t="s">
        <v>56</v>
      </c>
      <c r="C2688" s="2" t="s">
        <v>6</v>
      </c>
      <c r="D2688" s="2" t="s">
        <v>7</v>
      </c>
      <c r="E2688" s="2" t="s">
        <v>8</v>
      </c>
      <c r="F2688" s="2" t="s">
        <v>61</v>
      </c>
      <c r="G2688" s="1">
        <v>35316.82</v>
      </c>
      <c r="H2688" s="1">
        <v>12842.480000000001</v>
      </c>
      <c r="I2688" s="4">
        <v>10</v>
      </c>
      <c r="J2688" s="2" t="s">
        <v>67</v>
      </c>
      <c r="K2688" s="1">
        <f>Tabelle111[[#This Row],[Menge kg Nges]]/1000</f>
        <v>35.31682</v>
      </c>
      <c r="L2688" s="1">
        <f>Tabelle111[[#This Row],[Menge kg P2O5]]/1000</f>
        <v>12.842480000000002</v>
      </c>
      <c r="M2688" s="1">
        <f>Tabelle111[[#This Row],[Menge t Nges]]/Tabelle111[[#This Row],[Anzahl Lieferscheine]]</f>
        <v>3.531682</v>
      </c>
      <c r="N2688" s="1">
        <f>Tabelle111[[#This Row],[Menge t P2O5]]/Tabelle111[[#This Row],[Anzahl Lieferscheine]]</f>
        <v>1.2842480000000003</v>
      </c>
    </row>
    <row r="2689" spans="1:14" x14ac:dyDescent="0.2">
      <c r="A2689" s="2" t="s">
        <v>56</v>
      </c>
      <c r="B2689" s="2" t="s">
        <v>56</v>
      </c>
      <c r="C2689" s="2" t="s">
        <v>6</v>
      </c>
      <c r="D2689" s="2" t="s">
        <v>7</v>
      </c>
      <c r="E2689" s="2" t="s">
        <v>9</v>
      </c>
      <c r="F2689" s="2" t="s">
        <v>61</v>
      </c>
      <c r="G2689" s="1">
        <v>6873.6</v>
      </c>
      <c r="H2689" s="1">
        <v>3013.3999999999996</v>
      </c>
      <c r="I2689" s="4">
        <v>13</v>
      </c>
      <c r="J2689" s="2" t="s">
        <v>67</v>
      </c>
      <c r="K2689" s="1">
        <f>Tabelle111[[#This Row],[Menge kg Nges]]/1000</f>
        <v>6.8736000000000006</v>
      </c>
      <c r="L2689" s="1">
        <f>Tabelle111[[#This Row],[Menge kg P2O5]]/1000</f>
        <v>3.0133999999999999</v>
      </c>
      <c r="M2689" s="1">
        <f>Tabelle111[[#This Row],[Menge t Nges]]/Tabelle111[[#This Row],[Anzahl Lieferscheine]]</f>
        <v>0.5287384615384616</v>
      </c>
      <c r="N2689" s="1">
        <f>Tabelle111[[#This Row],[Menge t P2O5]]/Tabelle111[[#This Row],[Anzahl Lieferscheine]]</f>
        <v>0.23179999999999998</v>
      </c>
    </row>
    <row r="2690" spans="1:14" x14ac:dyDescent="0.2">
      <c r="A2690" s="2" t="s">
        <v>56</v>
      </c>
      <c r="B2690" s="2" t="s">
        <v>56</v>
      </c>
      <c r="C2690" s="2" t="s">
        <v>6</v>
      </c>
      <c r="D2690" s="2" t="s">
        <v>15</v>
      </c>
      <c r="E2690" s="2" t="s">
        <v>8</v>
      </c>
      <c r="F2690" s="2" t="s">
        <v>61</v>
      </c>
      <c r="G2690" s="1">
        <v>430.89999999999992</v>
      </c>
      <c r="H2690" s="1">
        <v>290.51</v>
      </c>
      <c r="I2690" s="4">
        <v>9</v>
      </c>
      <c r="J2690" s="2" t="s">
        <v>67</v>
      </c>
      <c r="K2690" s="1">
        <f>Tabelle111[[#This Row],[Menge kg Nges]]/1000</f>
        <v>0.43089999999999989</v>
      </c>
      <c r="L2690" s="1">
        <f>Tabelle111[[#This Row],[Menge kg P2O5]]/1000</f>
        <v>0.29050999999999999</v>
      </c>
      <c r="M2690" s="1">
        <f>Tabelle111[[#This Row],[Menge t Nges]]/Tabelle111[[#This Row],[Anzahl Lieferscheine]]</f>
        <v>4.7877777777777769E-2</v>
      </c>
      <c r="N2690" s="1">
        <f>Tabelle111[[#This Row],[Menge t P2O5]]/Tabelle111[[#This Row],[Anzahl Lieferscheine]]</f>
        <v>3.2278888888888885E-2</v>
      </c>
    </row>
    <row r="2691" spans="1:14" x14ac:dyDescent="0.2">
      <c r="A2691" s="2" t="s">
        <v>56</v>
      </c>
      <c r="B2691" s="2" t="s">
        <v>56</v>
      </c>
      <c r="C2691" s="2" t="s">
        <v>6</v>
      </c>
      <c r="D2691" s="2" t="s">
        <v>15</v>
      </c>
      <c r="E2691" s="2" t="s">
        <v>18</v>
      </c>
      <c r="F2691" s="2" t="s">
        <v>61</v>
      </c>
      <c r="G2691" s="1">
        <v>7733.58</v>
      </c>
      <c r="H2691" s="1">
        <v>4901</v>
      </c>
      <c r="I2691" s="4">
        <v>12</v>
      </c>
      <c r="J2691" s="2" t="s">
        <v>67</v>
      </c>
      <c r="K2691" s="1">
        <f>Tabelle111[[#This Row],[Menge kg Nges]]/1000</f>
        <v>7.7335799999999999</v>
      </c>
      <c r="L2691" s="1">
        <f>Tabelle111[[#This Row],[Menge kg P2O5]]/1000</f>
        <v>4.9009999999999998</v>
      </c>
      <c r="M2691" s="1">
        <f>Tabelle111[[#This Row],[Menge t Nges]]/Tabelle111[[#This Row],[Anzahl Lieferscheine]]</f>
        <v>0.64446499999999995</v>
      </c>
      <c r="N2691" s="1">
        <f>Tabelle111[[#This Row],[Menge t P2O5]]/Tabelle111[[#This Row],[Anzahl Lieferscheine]]</f>
        <v>0.40841666666666665</v>
      </c>
    </row>
    <row r="2692" spans="1:14" x14ac:dyDescent="0.2">
      <c r="A2692" s="2" t="s">
        <v>56</v>
      </c>
      <c r="B2692" s="2" t="s">
        <v>56</v>
      </c>
      <c r="C2692" s="2" t="s">
        <v>6</v>
      </c>
      <c r="D2692" s="2" t="s">
        <v>15</v>
      </c>
      <c r="E2692" s="2" t="s">
        <v>19</v>
      </c>
      <c r="F2692" s="2" t="s">
        <v>61</v>
      </c>
      <c r="G2692" s="1">
        <v>15610.7</v>
      </c>
      <c r="H2692" s="1">
        <v>16959.3</v>
      </c>
      <c r="I2692" s="4">
        <v>18</v>
      </c>
      <c r="J2692" s="2" t="s">
        <v>67</v>
      </c>
      <c r="K2692" s="1">
        <f>Tabelle111[[#This Row],[Menge kg Nges]]/1000</f>
        <v>15.610700000000001</v>
      </c>
      <c r="L2692" s="1">
        <f>Tabelle111[[#This Row],[Menge kg P2O5]]/1000</f>
        <v>16.959299999999999</v>
      </c>
      <c r="M2692" s="1">
        <f>Tabelle111[[#This Row],[Menge t Nges]]/Tabelle111[[#This Row],[Anzahl Lieferscheine]]</f>
        <v>0.86726111111111115</v>
      </c>
      <c r="N2692" s="1">
        <f>Tabelle111[[#This Row],[Menge t P2O5]]/Tabelle111[[#This Row],[Anzahl Lieferscheine]]</f>
        <v>0.94218333333333326</v>
      </c>
    </row>
    <row r="2693" spans="1:14" x14ac:dyDescent="0.2">
      <c r="A2693" s="2" t="s">
        <v>56</v>
      </c>
      <c r="B2693" s="2" t="s">
        <v>56</v>
      </c>
      <c r="C2693" s="2" t="s">
        <v>6</v>
      </c>
      <c r="D2693" s="2" t="s">
        <v>15</v>
      </c>
      <c r="E2693" s="2" t="s">
        <v>20</v>
      </c>
      <c r="F2693" s="2" t="s">
        <v>61</v>
      </c>
      <c r="G2693" s="1">
        <v>2642.7199999999993</v>
      </c>
      <c r="H2693" s="1">
        <v>1792</v>
      </c>
      <c r="I2693" s="4">
        <v>30</v>
      </c>
      <c r="J2693" s="2" t="s">
        <v>67</v>
      </c>
      <c r="K2693" s="1">
        <f>Tabelle111[[#This Row],[Menge kg Nges]]/1000</f>
        <v>2.6427199999999993</v>
      </c>
      <c r="L2693" s="1">
        <f>Tabelle111[[#This Row],[Menge kg P2O5]]/1000</f>
        <v>1.792</v>
      </c>
      <c r="M2693" s="1">
        <f>Tabelle111[[#This Row],[Menge t Nges]]/Tabelle111[[#This Row],[Anzahl Lieferscheine]]</f>
        <v>8.8090666666666637E-2</v>
      </c>
      <c r="N2693" s="1">
        <f>Tabelle111[[#This Row],[Menge t P2O5]]/Tabelle111[[#This Row],[Anzahl Lieferscheine]]</f>
        <v>5.9733333333333333E-2</v>
      </c>
    </row>
    <row r="2694" spans="1:14" x14ac:dyDescent="0.2">
      <c r="A2694" s="2" t="s">
        <v>56</v>
      </c>
      <c r="B2694" s="2" t="s">
        <v>56</v>
      </c>
      <c r="C2694" s="2" t="s">
        <v>6</v>
      </c>
      <c r="D2694" s="2" t="s">
        <v>15</v>
      </c>
      <c r="E2694" s="2" t="s">
        <v>9</v>
      </c>
      <c r="F2694" s="2" t="s">
        <v>61</v>
      </c>
      <c r="G2694" s="1">
        <v>20151.71</v>
      </c>
      <c r="H2694" s="1">
        <v>12176.659999999998</v>
      </c>
      <c r="I2694" s="4">
        <v>141</v>
      </c>
      <c r="J2694" s="2" t="s">
        <v>67</v>
      </c>
      <c r="K2694" s="1">
        <f>Tabelle111[[#This Row],[Menge kg Nges]]/1000</f>
        <v>20.151709999999998</v>
      </c>
      <c r="L2694" s="1">
        <f>Tabelle111[[#This Row],[Menge kg P2O5]]/1000</f>
        <v>12.176659999999998</v>
      </c>
      <c r="M2694" s="1">
        <f>Tabelle111[[#This Row],[Menge t Nges]]/Tabelle111[[#This Row],[Anzahl Lieferscheine]]</f>
        <v>0.14291992907801418</v>
      </c>
      <c r="N2694" s="1">
        <f>Tabelle111[[#This Row],[Menge t P2O5]]/Tabelle111[[#This Row],[Anzahl Lieferscheine]]</f>
        <v>8.6359290780141831E-2</v>
      </c>
    </row>
    <row r="2695" spans="1:14" x14ac:dyDescent="0.2">
      <c r="A2695" s="2" t="s">
        <v>56</v>
      </c>
      <c r="B2695" s="2" t="s">
        <v>56</v>
      </c>
      <c r="C2695" s="2" t="s">
        <v>6</v>
      </c>
      <c r="D2695" s="2" t="s">
        <v>15</v>
      </c>
      <c r="E2695" s="2" t="s">
        <v>10</v>
      </c>
      <c r="F2695" s="2" t="s">
        <v>61</v>
      </c>
      <c r="G2695" s="1">
        <v>271.35000000000002</v>
      </c>
      <c r="H2695" s="1">
        <v>115.91</v>
      </c>
      <c r="I2695" s="4">
        <v>4</v>
      </c>
      <c r="J2695" s="2" t="s">
        <v>67</v>
      </c>
      <c r="K2695" s="1">
        <f>Tabelle111[[#This Row],[Menge kg Nges]]/1000</f>
        <v>0.27135000000000004</v>
      </c>
      <c r="L2695" s="1">
        <f>Tabelle111[[#This Row],[Menge kg P2O5]]/1000</f>
        <v>0.11591</v>
      </c>
      <c r="M2695" s="1">
        <f>Tabelle111[[#This Row],[Menge t Nges]]/Tabelle111[[#This Row],[Anzahl Lieferscheine]]</f>
        <v>6.7837500000000009E-2</v>
      </c>
      <c r="N2695" s="1">
        <f>Tabelle111[[#This Row],[Menge t P2O5]]/Tabelle111[[#This Row],[Anzahl Lieferscheine]]</f>
        <v>2.89775E-2</v>
      </c>
    </row>
    <row r="2696" spans="1:14" x14ac:dyDescent="0.2">
      <c r="A2696" s="2" t="s">
        <v>56</v>
      </c>
      <c r="B2696" s="2" t="s">
        <v>56</v>
      </c>
      <c r="C2696" s="2" t="s">
        <v>6</v>
      </c>
      <c r="D2696" s="2" t="s">
        <v>15</v>
      </c>
      <c r="E2696" s="2" t="s">
        <v>23</v>
      </c>
      <c r="F2696" s="2" t="s">
        <v>61</v>
      </c>
      <c r="G2696" s="1">
        <v>2020</v>
      </c>
      <c r="H2696" s="1">
        <v>833.22</v>
      </c>
      <c r="I2696" s="4">
        <v>22</v>
      </c>
      <c r="J2696" s="2" t="s">
        <v>67</v>
      </c>
      <c r="K2696" s="1">
        <f>Tabelle111[[#This Row],[Menge kg Nges]]/1000</f>
        <v>2.02</v>
      </c>
      <c r="L2696" s="1">
        <f>Tabelle111[[#This Row],[Menge kg P2O5]]/1000</f>
        <v>0.83322000000000007</v>
      </c>
      <c r="M2696" s="1">
        <f>Tabelle111[[#This Row],[Menge t Nges]]/Tabelle111[[#This Row],[Anzahl Lieferscheine]]</f>
        <v>9.1818181818181813E-2</v>
      </c>
      <c r="N2696" s="1">
        <f>Tabelle111[[#This Row],[Menge t P2O5]]/Tabelle111[[#This Row],[Anzahl Lieferscheine]]</f>
        <v>3.7873636363636366E-2</v>
      </c>
    </row>
    <row r="2697" spans="1:14" x14ac:dyDescent="0.2">
      <c r="A2697" s="2" t="s">
        <v>56</v>
      </c>
      <c r="B2697" s="2" t="s">
        <v>56</v>
      </c>
      <c r="C2697" s="2" t="s">
        <v>6</v>
      </c>
      <c r="D2697" s="2" t="s">
        <v>15</v>
      </c>
      <c r="E2697" s="2" t="s">
        <v>31</v>
      </c>
      <c r="F2697" s="2" t="s">
        <v>61</v>
      </c>
      <c r="G2697" s="1">
        <v>741</v>
      </c>
      <c r="H2697" s="1">
        <v>337.65</v>
      </c>
      <c r="I2697" s="4">
        <v>7</v>
      </c>
      <c r="J2697" s="2" t="s">
        <v>67</v>
      </c>
      <c r="K2697" s="1">
        <f>Tabelle111[[#This Row],[Menge kg Nges]]/1000</f>
        <v>0.74099999999999999</v>
      </c>
      <c r="L2697" s="1">
        <f>Tabelle111[[#This Row],[Menge kg P2O5]]/1000</f>
        <v>0.33764999999999995</v>
      </c>
      <c r="M2697" s="1">
        <f>Tabelle111[[#This Row],[Menge t Nges]]/Tabelle111[[#This Row],[Anzahl Lieferscheine]]</f>
        <v>0.10585714285714286</v>
      </c>
      <c r="N2697" s="1">
        <f>Tabelle111[[#This Row],[Menge t P2O5]]/Tabelle111[[#This Row],[Anzahl Lieferscheine]]</f>
        <v>4.8235714285714278E-2</v>
      </c>
    </row>
    <row r="2698" spans="1:14" x14ac:dyDescent="0.2">
      <c r="A2698" s="2" t="s">
        <v>56</v>
      </c>
      <c r="B2698" s="2" t="s">
        <v>56</v>
      </c>
      <c r="C2698" s="2" t="s">
        <v>25</v>
      </c>
      <c r="D2698" s="2" t="s">
        <v>25</v>
      </c>
      <c r="E2698" s="2" t="s">
        <v>26</v>
      </c>
      <c r="F2698" s="2" t="s">
        <v>61</v>
      </c>
      <c r="G2698" s="1">
        <v>8266.81</v>
      </c>
      <c r="H2698" s="1">
        <v>2090.0199999999991</v>
      </c>
      <c r="I2698" s="4">
        <v>50</v>
      </c>
      <c r="J2698" s="2" t="s">
        <v>67</v>
      </c>
      <c r="K2698" s="1">
        <f>Tabelle111[[#This Row],[Menge kg Nges]]/1000</f>
        <v>8.2668099999999995</v>
      </c>
      <c r="L2698" s="1">
        <f>Tabelle111[[#This Row],[Menge kg P2O5]]/1000</f>
        <v>2.0900199999999991</v>
      </c>
      <c r="M2698" s="1">
        <f>Tabelle111[[#This Row],[Menge t Nges]]/Tabelle111[[#This Row],[Anzahl Lieferscheine]]</f>
        <v>0.16533619999999999</v>
      </c>
      <c r="N2698" s="1">
        <f>Tabelle111[[#This Row],[Menge t P2O5]]/Tabelle111[[#This Row],[Anzahl Lieferscheine]]</f>
        <v>4.1800399999999981E-2</v>
      </c>
    </row>
    <row r="2699" spans="1:14" x14ac:dyDescent="0.2">
      <c r="A2699" s="2" t="s">
        <v>41</v>
      </c>
      <c r="B2699" s="2" t="s">
        <v>32</v>
      </c>
      <c r="C2699" s="2" t="s">
        <v>6</v>
      </c>
      <c r="D2699" s="2" t="s">
        <v>30</v>
      </c>
      <c r="E2699" s="2" t="s">
        <v>26</v>
      </c>
      <c r="F2699" s="2" t="s">
        <v>61</v>
      </c>
      <c r="G2699" s="1">
        <v>154.44</v>
      </c>
      <c r="H2699" s="1">
        <v>65.34</v>
      </c>
      <c r="I2699" s="4">
        <v>1</v>
      </c>
      <c r="J2699" s="2" t="s">
        <v>67</v>
      </c>
      <c r="K2699" s="1">
        <f>Tabelle111[[#This Row],[Menge kg Nges]]/1000</f>
        <v>0.15443999999999999</v>
      </c>
      <c r="L2699" s="1">
        <f>Tabelle111[[#This Row],[Menge kg P2O5]]/1000</f>
        <v>6.5340000000000009E-2</v>
      </c>
      <c r="M2699" s="1">
        <f>Tabelle111[[#This Row],[Menge t Nges]]/Tabelle111[[#This Row],[Anzahl Lieferscheine]]</f>
        <v>0.15443999999999999</v>
      </c>
      <c r="N2699" s="1">
        <f>Tabelle111[[#This Row],[Menge t P2O5]]/Tabelle111[[#This Row],[Anzahl Lieferscheine]]</f>
        <v>6.5340000000000009E-2</v>
      </c>
    </row>
    <row r="2700" spans="1:14" x14ac:dyDescent="0.2">
      <c r="A2700" s="2" t="s">
        <v>41</v>
      </c>
      <c r="B2700" s="2" t="s">
        <v>32</v>
      </c>
      <c r="C2700" s="2" t="s">
        <v>6</v>
      </c>
      <c r="D2700" s="2" t="s">
        <v>7</v>
      </c>
      <c r="E2700" s="2" t="s">
        <v>8</v>
      </c>
      <c r="F2700" s="2" t="s">
        <v>61</v>
      </c>
      <c r="G2700" s="1">
        <v>5031.7999999999993</v>
      </c>
      <c r="H2700" s="1">
        <v>2043.6</v>
      </c>
      <c r="I2700" s="4">
        <v>10</v>
      </c>
      <c r="J2700" s="2" t="s">
        <v>67</v>
      </c>
      <c r="K2700" s="1">
        <f>Tabelle111[[#This Row],[Menge kg Nges]]/1000</f>
        <v>5.0317999999999996</v>
      </c>
      <c r="L2700" s="1">
        <f>Tabelle111[[#This Row],[Menge kg P2O5]]/1000</f>
        <v>2.0436000000000001</v>
      </c>
      <c r="M2700" s="1">
        <f>Tabelle111[[#This Row],[Menge t Nges]]/Tabelle111[[#This Row],[Anzahl Lieferscheine]]</f>
        <v>0.50317999999999996</v>
      </c>
      <c r="N2700" s="1">
        <f>Tabelle111[[#This Row],[Menge t P2O5]]/Tabelle111[[#This Row],[Anzahl Lieferscheine]]</f>
        <v>0.20436000000000001</v>
      </c>
    </row>
    <row r="2701" spans="1:14" x14ac:dyDescent="0.2">
      <c r="A2701" s="2" t="s">
        <v>41</v>
      </c>
      <c r="B2701" s="2" t="s">
        <v>32</v>
      </c>
      <c r="C2701" s="2" t="s">
        <v>6</v>
      </c>
      <c r="D2701" s="2" t="s">
        <v>7</v>
      </c>
      <c r="E2701" s="2" t="s">
        <v>9</v>
      </c>
      <c r="F2701" s="2" t="s">
        <v>61</v>
      </c>
      <c r="G2701" s="1">
        <v>396</v>
      </c>
      <c r="H2701" s="1">
        <v>162</v>
      </c>
      <c r="I2701" s="4">
        <v>1</v>
      </c>
      <c r="J2701" s="2" t="s">
        <v>67</v>
      </c>
      <c r="K2701" s="1">
        <f>Tabelle111[[#This Row],[Menge kg Nges]]/1000</f>
        <v>0.39600000000000002</v>
      </c>
      <c r="L2701" s="1">
        <f>Tabelle111[[#This Row],[Menge kg P2O5]]/1000</f>
        <v>0.16200000000000001</v>
      </c>
      <c r="M2701" s="1">
        <f>Tabelle111[[#This Row],[Menge t Nges]]/Tabelle111[[#This Row],[Anzahl Lieferscheine]]</f>
        <v>0.39600000000000002</v>
      </c>
      <c r="N2701" s="1">
        <f>Tabelle111[[#This Row],[Menge t P2O5]]/Tabelle111[[#This Row],[Anzahl Lieferscheine]]</f>
        <v>0.16200000000000001</v>
      </c>
    </row>
    <row r="2702" spans="1:14" x14ac:dyDescent="0.2">
      <c r="A2702" s="2" t="s">
        <v>41</v>
      </c>
      <c r="B2702" s="2" t="s">
        <v>32</v>
      </c>
      <c r="C2702" s="2" t="s">
        <v>6</v>
      </c>
      <c r="D2702" s="2" t="s">
        <v>7</v>
      </c>
      <c r="E2702" s="2" t="s">
        <v>11</v>
      </c>
      <c r="F2702" s="2" t="s">
        <v>61</v>
      </c>
      <c r="G2702" s="1">
        <v>837</v>
      </c>
      <c r="H2702" s="1">
        <v>372</v>
      </c>
      <c r="I2702" s="4">
        <v>2</v>
      </c>
      <c r="J2702" s="2" t="s">
        <v>67</v>
      </c>
      <c r="K2702" s="1">
        <f>Tabelle111[[#This Row],[Menge kg Nges]]/1000</f>
        <v>0.83699999999999997</v>
      </c>
      <c r="L2702" s="1">
        <f>Tabelle111[[#This Row],[Menge kg P2O5]]/1000</f>
        <v>0.372</v>
      </c>
      <c r="M2702" s="1">
        <f>Tabelle111[[#This Row],[Menge t Nges]]/Tabelle111[[#This Row],[Anzahl Lieferscheine]]</f>
        <v>0.41849999999999998</v>
      </c>
      <c r="N2702" s="1">
        <f>Tabelle111[[#This Row],[Menge t P2O5]]/Tabelle111[[#This Row],[Anzahl Lieferscheine]]</f>
        <v>0.186</v>
      </c>
    </row>
    <row r="2703" spans="1:14" x14ac:dyDescent="0.2">
      <c r="A2703" s="2" t="s">
        <v>41</v>
      </c>
      <c r="B2703" s="2" t="s">
        <v>32</v>
      </c>
      <c r="C2703" s="2" t="s">
        <v>6</v>
      </c>
      <c r="D2703" s="2" t="s">
        <v>7</v>
      </c>
      <c r="E2703" s="2" t="s">
        <v>13</v>
      </c>
      <c r="F2703" s="2" t="s">
        <v>61</v>
      </c>
      <c r="G2703" s="1">
        <v>301</v>
      </c>
      <c r="H2703" s="1">
        <v>150</v>
      </c>
      <c r="I2703" s="4">
        <v>1</v>
      </c>
      <c r="J2703" s="2" t="s">
        <v>67</v>
      </c>
      <c r="K2703" s="1">
        <f>Tabelle111[[#This Row],[Menge kg Nges]]/1000</f>
        <v>0.30099999999999999</v>
      </c>
      <c r="L2703" s="1">
        <f>Tabelle111[[#This Row],[Menge kg P2O5]]/1000</f>
        <v>0.15</v>
      </c>
      <c r="M2703" s="1">
        <f>Tabelle111[[#This Row],[Menge t Nges]]/Tabelle111[[#This Row],[Anzahl Lieferscheine]]</f>
        <v>0.30099999999999999</v>
      </c>
      <c r="N2703" s="1">
        <f>Tabelle111[[#This Row],[Menge t P2O5]]/Tabelle111[[#This Row],[Anzahl Lieferscheine]]</f>
        <v>0.15</v>
      </c>
    </row>
    <row r="2704" spans="1:14" x14ac:dyDescent="0.2">
      <c r="A2704" s="2" t="s">
        <v>41</v>
      </c>
      <c r="B2704" s="2" t="s">
        <v>32</v>
      </c>
      <c r="C2704" s="2" t="s">
        <v>6</v>
      </c>
      <c r="D2704" s="2" t="s">
        <v>7</v>
      </c>
      <c r="E2704" s="2" t="s">
        <v>14</v>
      </c>
      <c r="F2704" s="2" t="s">
        <v>61</v>
      </c>
      <c r="G2704" s="1">
        <v>1500</v>
      </c>
      <c r="H2704" s="1">
        <v>870</v>
      </c>
      <c r="I2704" s="4">
        <v>1</v>
      </c>
      <c r="J2704" s="2" t="s">
        <v>67</v>
      </c>
      <c r="K2704" s="1">
        <f>Tabelle111[[#This Row],[Menge kg Nges]]/1000</f>
        <v>1.5</v>
      </c>
      <c r="L2704" s="1">
        <f>Tabelle111[[#This Row],[Menge kg P2O5]]/1000</f>
        <v>0.87</v>
      </c>
      <c r="M2704" s="1">
        <f>Tabelle111[[#This Row],[Menge t Nges]]/Tabelle111[[#This Row],[Anzahl Lieferscheine]]</f>
        <v>1.5</v>
      </c>
      <c r="N2704" s="1">
        <f>Tabelle111[[#This Row],[Menge t P2O5]]/Tabelle111[[#This Row],[Anzahl Lieferscheine]]</f>
        <v>0.87</v>
      </c>
    </row>
    <row r="2705" spans="1:14" x14ac:dyDescent="0.2">
      <c r="A2705" s="2" t="s">
        <v>41</v>
      </c>
      <c r="B2705" s="2" t="s">
        <v>27</v>
      </c>
      <c r="C2705" s="2" t="s">
        <v>6</v>
      </c>
      <c r="D2705" s="2" t="s">
        <v>15</v>
      </c>
      <c r="E2705" s="2" t="s">
        <v>20</v>
      </c>
      <c r="F2705" s="2" t="s">
        <v>61</v>
      </c>
      <c r="G2705" s="1">
        <v>1889.2</v>
      </c>
      <c r="H2705" s="1">
        <v>1603</v>
      </c>
      <c r="I2705" s="4">
        <v>2</v>
      </c>
      <c r="J2705" s="2" t="s">
        <v>67</v>
      </c>
      <c r="K2705" s="1">
        <f>Tabelle111[[#This Row],[Menge kg Nges]]/1000</f>
        <v>1.8892</v>
      </c>
      <c r="L2705" s="1">
        <f>Tabelle111[[#This Row],[Menge kg P2O5]]/1000</f>
        <v>1.603</v>
      </c>
      <c r="M2705" s="1">
        <f>Tabelle111[[#This Row],[Menge t Nges]]/Tabelle111[[#This Row],[Anzahl Lieferscheine]]</f>
        <v>0.9446</v>
      </c>
      <c r="N2705" s="1">
        <f>Tabelle111[[#This Row],[Menge t P2O5]]/Tabelle111[[#This Row],[Anzahl Lieferscheine]]</f>
        <v>0.80149999999999999</v>
      </c>
    </row>
    <row r="2706" spans="1:14" x14ac:dyDescent="0.2">
      <c r="A2706" s="2" t="s">
        <v>41</v>
      </c>
      <c r="B2706" s="2" t="s">
        <v>47</v>
      </c>
      <c r="C2706" s="2" t="s">
        <v>6</v>
      </c>
      <c r="D2706" s="2" t="s">
        <v>30</v>
      </c>
      <c r="E2706" s="2" t="s">
        <v>26</v>
      </c>
      <c r="F2706" s="2" t="s">
        <v>61</v>
      </c>
      <c r="G2706" s="1">
        <v>273.60000000000002</v>
      </c>
      <c r="H2706" s="1">
        <v>110.16</v>
      </c>
      <c r="I2706" s="4">
        <v>1</v>
      </c>
      <c r="J2706" s="2" t="s">
        <v>67</v>
      </c>
      <c r="K2706" s="1">
        <f>Tabelle111[[#This Row],[Menge kg Nges]]/1000</f>
        <v>0.27360000000000001</v>
      </c>
      <c r="L2706" s="1">
        <f>Tabelle111[[#This Row],[Menge kg P2O5]]/1000</f>
        <v>0.11015999999999999</v>
      </c>
      <c r="M2706" s="1">
        <f>Tabelle111[[#This Row],[Menge t Nges]]/Tabelle111[[#This Row],[Anzahl Lieferscheine]]</f>
        <v>0.27360000000000001</v>
      </c>
      <c r="N2706" s="1">
        <f>Tabelle111[[#This Row],[Menge t P2O5]]/Tabelle111[[#This Row],[Anzahl Lieferscheine]]</f>
        <v>0.11015999999999999</v>
      </c>
    </row>
    <row r="2707" spans="1:14" x14ac:dyDescent="0.2">
      <c r="A2707" s="2" t="s">
        <v>41</v>
      </c>
      <c r="B2707" s="2" t="s">
        <v>47</v>
      </c>
      <c r="C2707" s="2" t="s">
        <v>6</v>
      </c>
      <c r="D2707" s="2" t="s">
        <v>7</v>
      </c>
      <c r="E2707" s="2" t="s">
        <v>9</v>
      </c>
      <c r="F2707" s="2" t="s">
        <v>61</v>
      </c>
      <c r="G2707" s="1">
        <v>642.20000000000005</v>
      </c>
      <c r="H2707" s="1">
        <v>247</v>
      </c>
      <c r="I2707" s="4">
        <v>2</v>
      </c>
      <c r="J2707" s="2" t="s">
        <v>67</v>
      </c>
      <c r="K2707" s="1">
        <f>Tabelle111[[#This Row],[Menge kg Nges]]/1000</f>
        <v>0.64219999999999999</v>
      </c>
      <c r="L2707" s="1">
        <f>Tabelle111[[#This Row],[Menge kg P2O5]]/1000</f>
        <v>0.247</v>
      </c>
      <c r="M2707" s="1">
        <f>Tabelle111[[#This Row],[Menge t Nges]]/Tabelle111[[#This Row],[Anzahl Lieferscheine]]</f>
        <v>0.3211</v>
      </c>
      <c r="N2707" s="1">
        <f>Tabelle111[[#This Row],[Menge t P2O5]]/Tabelle111[[#This Row],[Anzahl Lieferscheine]]</f>
        <v>0.1235</v>
      </c>
    </row>
    <row r="2708" spans="1:14" x14ac:dyDescent="0.2">
      <c r="A2708" s="2" t="s">
        <v>41</v>
      </c>
      <c r="B2708" s="2" t="s">
        <v>34</v>
      </c>
      <c r="C2708" s="2" t="s">
        <v>6</v>
      </c>
      <c r="D2708" s="2" t="s">
        <v>7</v>
      </c>
      <c r="E2708" s="2" t="s">
        <v>8</v>
      </c>
      <c r="F2708" s="2" t="s">
        <v>61</v>
      </c>
      <c r="G2708" s="1">
        <v>1344</v>
      </c>
      <c r="H2708" s="1">
        <v>552.6</v>
      </c>
      <c r="I2708" s="4">
        <v>5</v>
      </c>
      <c r="J2708" s="2" t="s">
        <v>67</v>
      </c>
      <c r="K2708" s="1">
        <f>Tabelle111[[#This Row],[Menge kg Nges]]/1000</f>
        <v>1.3440000000000001</v>
      </c>
      <c r="L2708" s="1">
        <f>Tabelle111[[#This Row],[Menge kg P2O5]]/1000</f>
        <v>0.55259999999999998</v>
      </c>
      <c r="M2708" s="1">
        <f>Tabelle111[[#This Row],[Menge t Nges]]/Tabelle111[[#This Row],[Anzahl Lieferscheine]]</f>
        <v>0.26880000000000004</v>
      </c>
      <c r="N2708" s="1">
        <f>Tabelle111[[#This Row],[Menge t P2O5]]/Tabelle111[[#This Row],[Anzahl Lieferscheine]]</f>
        <v>0.11051999999999999</v>
      </c>
    </row>
    <row r="2709" spans="1:14" x14ac:dyDescent="0.2">
      <c r="A2709" s="2" t="s">
        <v>41</v>
      </c>
      <c r="B2709" s="2" t="s">
        <v>34</v>
      </c>
      <c r="C2709" s="2" t="s">
        <v>6</v>
      </c>
      <c r="D2709" s="2" t="s">
        <v>7</v>
      </c>
      <c r="E2709" s="2" t="s">
        <v>9</v>
      </c>
      <c r="F2709" s="2" t="s">
        <v>61</v>
      </c>
      <c r="G2709" s="1">
        <v>330</v>
      </c>
      <c r="H2709" s="1">
        <v>135</v>
      </c>
      <c r="I2709" s="4">
        <v>1</v>
      </c>
      <c r="J2709" s="2" t="s">
        <v>67</v>
      </c>
      <c r="K2709" s="1">
        <f>Tabelle111[[#This Row],[Menge kg Nges]]/1000</f>
        <v>0.33</v>
      </c>
      <c r="L2709" s="1">
        <f>Tabelle111[[#This Row],[Menge kg P2O5]]/1000</f>
        <v>0.13500000000000001</v>
      </c>
      <c r="M2709" s="1">
        <f>Tabelle111[[#This Row],[Menge t Nges]]/Tabelle111[[#This Row],[Anzahl Lieferscheine]]</f>
        <v>0.33</v>
      </c>
      <c r="N2709" s="1">
        <f>Tabelle111[[#This Row],[Menge t P2O5]]/Tabelle111[[#This Row],[Anzahl Lieferscheine]]</f>
        <v>0.13500000000000001</v>
      </c>
    </row>
    <row r="2710" spans="1:14" x14ac:dyDescent="0.2">
      <c r="A2710" s="2" t="s">
        <v>41</v>
      </c>
      <c r="B2710" s="2" t="s">
        <v>34</v>
      </c>
      <c r="C2710" s="2" t="s">
        <v>6</v>
      </c>
      <c r="D2710" s="2" t="s">
        <v>7</v>
      </c>
      <c r="E2710" s="2" t="s">
        <v>10</v>
      </c>
      <c r="F2710" s="2" t="s">
        <v>61</v>
      </c>
      <c r="G2710" s="1">
        <v>528</v>
      </c>
      <c r="H2710" s="1">
        <v>216</v>
      </c>
      <c r="I2710" s="4">
        <v>1</v>
      </c>
      <c r="J2710" s="2" t="s">
        <v>67</v>
      </c>
      <c r="K2710" s="1">
        <f>Tabelle111[[#This Row],[Menge kg Nges]]/1000</f>
        <v>0.52800000000000002</v>
      </c>
      <c r="L2710" s="1">
        <f>Tabelle111[[#This Row],[Menge kg P2O5]]/1000</f>
        <v>0.216</v>
      </c>
      <c r="M2710" s="1">
        <f>Tabelle111[[#This Row],[Menge t Nges]]/Tabelle111[[#This Row],[Anzahl Lieferscheine]]</f>
        <v>0.52800000000000002</v>
      </c>
      <c r="N2710" s="1">
        <f>Tabelle111[[#This Row],[Menge t P2O5]]/Tabelle111[[#This Row],[Anzahl Lieferscheine]]</f>
        <v>0.216</v>
      </c>
    </row>
    <row r="2711" spans="1:14" x14ac:dyDescent="0.2">
      <c r="A2711" s="2" t="s">
        <v>41</v>
      </c>
      <c r="B2711" s="2" t="s">
        <v>34</v>
      </c>
      <c r="C2711" s="2" t="s">
        <v>6</v>
      </c>
      <c r="D2711" s="2" t="s">
        <v>7</v>
      </c>
      <c r="E2711" s="2" t="s">
        <v>11</v>
      </c>
      <c r="F2711" s="2" t="s">
        <v>61</v>
      </c>
      <c r="G2711" s="1">
        <v>1427</v>
      </c>
      <c r="H2711" s="1">
        <v>744.5</v>
      </c>
      <c r="I2711" s="4">
        <v>2</v>
      </c>
      <c r="J2711" s="2" t="s">
        <v>67</v>
      </c>
      <c r="K2711" s="1">
        <f>Tabelle111[[#This Row],[Menge kg Nges]]/1000</f>
        <v>1.427</v>
      </c>
      <c r="L2711" s="1">
        <f>Tabelle111[[#This Row],[Menge kg P2O5]]/1000</f>
        <v>0.74450000000000005</v>
      </c>
      <c r="M2711" s="1">
        <f>Tabelle111[[#This Row],[Menge t Nges]]/Tabelle111[[#This Row],[Anzahl Lieferscheine]]</f>
        <v>0.71350000000000002</v>
      </c>
      <c r="N2711" s="1">
        <f>Tabelle111[[#This Row],[Menge t P2O5]]/Tabelle111[[#This Row],[Anzahl Lieferscheine]]</f>
        <v>0.37225000000000003</v>
      </c>
    </row>
    <row r="2712" spans="1:14" x14ac:dyDescent="0.2">
      <c r="A2712" s="2" t="s">
        <v>41</v>
      </c>
      <c r="B2712" s="2" t="s">
        <v>34</v>
      </c>
      <c r="C2712" s="2" t="s">
        <v>6</v>
      </c>
      <c r="D2712" s="2" t="s">
        <v>7</v>
      </c>
      <c r="E2712" s="2" t="s">
        <v>13</v>
      </c>
      <c r="F2712" s="2" t="s">
        <v>61</v>
      </c>
      <c r="G2712" s="1">
        <v>306.89999999999998</v>
      </c>
      <c r="H2712" s="1">
        <v>207.9</v>
      </c>
      <c r="I2712" s="4">
        <v>1</v>
      </c>
      <c r="J2712" s="2" t="s">
        <v>67</v>
      </c>
      <c r="K2712" s="1">
        <f>Tabelle111[[#This Row],[Menge kg Nges]]/1000</f>
        <v>0.30689999999999995</v>
      </c>
      <c r="L2712" s="1">
        <f>Tabelle111[[#This Row],[Menge kg P2O5]]/1000</f>
        <v>0.2079</v>
      </c>
      <c r="M2712" s="1">
        <f>Tabelle111[[#This Row],[Menge t Nges]]/Tabelle111[[#This Row],[Anzahl Lieferscheine]]</f>
        <v>0.30689999999999995</v>
      </c>
      <c r="N2712" s="1">
        <f>Tabelle111[[#This Row],[Menge t P2O5]]/Tabelle111[[#This Row],[Anzahl Lieferscheine]]</f>
        <v>0.2079</v>
      </c>
    </row>
    <row r="2713" spans="1:14" x14ac:dyDescent="0.2">
      <c r="A2713" s="2" t="s">
        <v>41</v>
      </c>
      <c r="B2713" s="2" t="s">
        <v>39</v>
      </c>
      <c r="C2713" s="2" t="s">
        <v>6</v>
      </c>
      <c r="D2713" s="2" t="s">
        <v>30</v>
      </c>
      <c r="E2713" s="2" t="s">
        <v>26</v>
      </c>
      <c r="F2713" s="2" t="s">
        <v>61</v>
      </c>
      <c r="G2713" s="1">
        <v>158.85</v>
      </c>
      <c r="H2713" s="1">
        <v>57.15</v>
      </c>
      <c r="I2713" s="4">
        <v>1</v>
      </c>
      <c r="J2713" s="2" t="s">
        <v>67</v>
      </c>
      <c r="K2713" s="1">
        <f>Tabelle111[[#This Row],[Menge kg Nges]]/1000</f>
        <v>0.15884999999999999</v>
      </c>
      <c r="L2713" s="1">
        <f>Tabelle111[[#This Row],[Menge kg P2O5]]/1000</f>
        <v>5.7149999999999999E-2</v>
      </c>
      <c r="M2713" s="1">
        <f>Tabelle111[[#This Row],[Menge t Nges]]/Tabelle111[[#This Row],[Anzahl Lieferscheine]]</f>
        <v>0.15884999999999999</v>
      </c>
      <c r="N2713" s="1">
        <f>Tabelle111[[#This Row],[Menge t P2O5]]/Tabelle111[[#This Row],[Anzahl Lieferscheine]]</f>
        <v>5.7149999999999999E-2</v>
      </c>
    </row>
    <row r="2714" spans="1:14" x14ac:dyDescent="0.2">
      <c r="A2714" s="2" t="s">
        <v>41</v>
      </c>
      <c r="B2714" s="2" t="s">
        <v>39</v>
      </c>
      <c r="C2714" s="2" t="s">
        <v>6</v>
      </c>
      <c r="D2714" s="2" t="s">
        <v>7</v>
      </c>
      <c r="E2714" s="2" t="s">
        <v>9</v>
      </c>
      <c r="F2714" s="2" t="s">
        <v>61</v>
      </c>
      <c r="G2714" s="1">
        <v>170</v>
      </c>
      <c r="H2714" s="1">
        <v>70</v>
      </c>
      <c r="I2714" s="4">
        <v>1</v>
      </c>
      <c r="J2714" s="2" t="s">
        <v>67</v>
      </c>
      <c r="K2714" s="1">
        <f>Tabelle111[[#This Row],[Menge kg Nges]]/1000</f>
        <v>0.17</v>
      </c>
      <c r="L2714" s="1">
        <f>Tabelle111[[#This Row],[Menge kg P2O5]]/1000</f>
        <v>7.0000000000000007E-2</v>
      </c>
      <c r="M2714" s="1">
        <f>Tabelle111[[#This Row],[Menge t Nges]]/Tabelle111[[#This Row],[Anzahl Lieferscheine]]</f>
        <v>0.17</v>
      </c>
      <c r="N2714" s="1">
        <f>Tabelle111[[#This Row],[Menge t P2O5]]/Tabelle111[[#This Row],[Anzahl Lieferscheine]]</f>
        <v>7.0000000000000007E-2</v>
      </c>
    </row>
    <row r="2715" spans="1:14" x14ac:dyDescent="0.2">
      <c r="A2715" s="2" t="s">
        <v>41</v>
      </c>
      <c r="B2715" s="2" t="s">
        <v>39</v>
      </c>
      <c r="C2715" s="2" t="s">
        <v>6</v>
      </c>
      <c r="D2715" s="2" t="s">
        <v>7</v>
      </c>
      <c r="E2715" s="2" t="s">
        <v>11</v>
      </c>
      <c r="F2715" s="2" t="s">
        <v>61</v>
      </c>
      <c r="G2715" s="1">
        <v>534</v>
      </c>
      <c r="H2715" s="1">
        <v>213</v>
      </c>
      <c r="I2715" s="4">
        <v>3</v>
      </c>
      <c r="J2715" s="2" t="s">
        <v>67</v>
      </c>
      <c r="K2715" s="1">
        <f>Tabelle111[[#This Row],[Menge kg Nges]]/1000</f>
        <v>0.53400000000000003</v>
      </c>
      <c r="L2715" s="1">
        <f>Tabelle111[[#This Row],[Menge kg P2O5]]/1000</f>
        <v>0.21299999999999999</v>
      </c>
      <c r="M2715" s="1">
        <f>Tabelle111[[#This Row],[Menge t Nges]]/Tabelle111[[#This Row],[Anzahl Lieferscheine]]</f>
        <v>0.17800000000000002</v>
      </c>
      <c r="N2715" s="1">
        <f>Tabelle111[[#This Row],[Menge t P2O5]]/Tabelle111[[#This Row],[Anzahl Lieferscheine]]</f>
        <v>7.0999999999999994E-2</v>
      </c>
    </row>
    <row r="2716" spans="1:14" x14ac:dyDescent="0.2">
      <c r="A2716" s="2" t="s">
        <v>41</v>
      </c>
      <c r="B2716" s="2" t="s">
        <v>39</v>
      </c>
      <c r="C2716" s="2" t="s">
        <v>6</v>
      </c>
      <c r="D2716" s="2" t="s">
        <v>7</v>
      </c>
      <c r="E2716" s="2" t="s">
        <v>12</v>
      </c>
      <c r="F2716" s="2" t="s">
        <v>61</v>
      </c>
      <c r="G2716" s="1">
        <v>2524.5</v>
      </c>
      <c r="H2716" s="1">
        <v>1224</v>
      </c>
      <c r="I2716" s="4">
        <v>16</v>
      </c>
      <c r="J2716" s="2" t="s">
        <v>67</v>
      </c>
      <c r="K2716" s="1">
        <f>Tabelle111[[#This Row],[Menge kg Nges]]/1000</f>
        <v>2.5245000000000002</v>
      </c>
      <c r="L2716" s="1">
        <f>Tabelle111[[#This Row],[Menge kg P2O5]]/1000</f>
        <v>1.224</v>
      </c>
      <c r="M2716" s="1">
        <f>Tabelle111[[#This Row],[Menge t Nges]]/Tabelle111[[#This Row],[Anzahl Lieferscheine]]</f>
        <v>0.15778125000000001</v>
      </c>
      <c r="N2716" s="1">
        <f>Tabelle111[[#This Row],[Menge t P2O5]]/Tabelle111[[#This Row],[Anzahl Lieferscheine]]</f>
        <v>7.6499999999999999E-2</v>
      </c>
    </row>
    <row r="2717" spans="1:14" x14ac:dyDescent="0.2">
      <c r="A2717" s="2" t="s">
        <v>41</v>
      </c>
      <c r="B2717" s="2" t="s">
        <v>39</v>
      </c>
      <c r="C2717" s="2" t="s">
        <v>6</v>
      </c>
      <c r="D2717" s="2" t="s">
        <v>7</v>
      </c>
      <c r="E2717" s="2" t="s">
        <v>14</v>
      </c>
      <c r="F2717" s="2" t="s">
        <v>61</v>
      </c>
      <c r="G2717" s="1">
        <v>816</v>
      </c>
      <c r="H2717" s="1">
        <v>384</v>
      </c>
      <c r="I2717" s="4">
        <v>4</v>
      </c>
      <c r="J2717" s="2" t="s">
        <v>67</v>
      </c>
      <c r="K2717" s="1">
        <f>Tabelle111[[#This Row],[Menge kg Nges]]/1000</f>
        <v>0.81599999999999995</v>
      </c>
      <c r="L2717" s="1">
        <f>Tabelle111[[#This Row],[Menge kg P2O5]]/1000</f>
        <v>0.38400000000000001</v>
      </c>
      <c r="M2717" s="1">
        <f>Tabelle111[[#This Row],[Menge t Nges]]/Tabelle111[[#This Row],[Anzahl Lieferscheine]]</f>
        <v>0.20399999999999999</v>
      </c>
      <c r="N2717" s="1">
        <f>Tabelle111[[#This Row],[Menge t P2O5]]/Tabelle111[[#This Row],[Anzahl Lieferscheine]]</f>
        <v>9.6000000000000002E-2</v>
      </c>
    </row>
    <row r="2718" spans="1:14" x14ac:dyDescent="0.2">
      <c r="A2718" s="2" t="s">
        <v>41</v>
      </c>
      <c r="B2718" s="2" t="s">
        <v>39</v>
      </c>
      <c r="C2718" s="2" t="s">
        <v>6</v>
      </c>
      <c r="D2718" s="2" t="s">
        <v>15</v>
      </c>
      <c r="E2718" s="2" t="s">
        <v>21</v>
      </c>
      <c r="F2718" s="2" t="s">
        <v>61</v>
      </c>
      <c r="G2718" s="1">
        <v>100</v>
      </c>
      <c r="H2718" s="1">
        <v>60</v>
      </c>
      <c r="I2718" s="4">
        <v>1</v>
      </c>
      <c r="J2718" s="2" t="s">
        <v>67</v>
      </c>
      <c r="K2718" s="1">
        <f>Tabelle111[[#This Row],[Menge kg Nges]]/1000</f>
        <v>0.1</v>
      </c>
      <c r="L2718" s="1">
        <f>Tabelle111[[#This Row],[Menge kg P2O5]]/1000</f>
        <v>0.06</v>
      </c>
      <c r="M2718" s="1">
        <f>Tabelle111[[#This Row],[Menge t Nges]]/Tabelle111[[#This Row],[Anzahl Lieferscheine]]</f>
        <v>0.1</v>
      </c>
      <c r="N2718" s="1">
        <f>Tabelle111[[#This Row],[Menge t P2O5]]/Tabelle111[[#This Row],[Anzahl Lieferscheine]]</f>
        <v>0.06</v>
      </c>
    </row>
    <row r="2719" spans="1:14" x14ac:dyDescent="0.2">
      <c r="A2719" s="2" t="s">
        <v>41</v>
      </c>
      <c r="B2719" s="2" t="s">
        <v>41</v>
      </c>
      <c r="C2719" s="2" t="s">
        <v>6</v>
      </c>
      <c r="D2719" s="2" t="s">
        <v>30</v>
      </c>
      <c r="E2719" s="2" t="s">
        <v>26</v>
      </c>
      <c r="F2719" s="2" t="s">
        <v>61</v>
      </c>
      <c r="G2719" s="1">
        <v>18076.89</v>
      </c>
      <c r="H2719" s="1">
        <v>8517.279999999997</v>
      </c>
      <c r="I2719" s="4">
        <v>53</v>
      </c>
      <c r="J2719" s="2" t="s">
        <v>67</v>
      </c>
      <c r="K2719" s="1">
        <f>Tabelle111[[#This Row],[Menge kg Nges]]/1000</f>
        <v>18.076889999999999</v>
      </c>
      <c r="L2719" s="1">
        <f>Tabelle111[[#This Row],[Menge kg P2O5]]/1000</f>
        <v>8.5172799999999977</v>
      </c>
      <c r="M2719" s="1">
        <f>Tabelle111[[#This Row],[Menge t Nges]]/Tabelle111[[#This Row],[Anzahl Lieferscheine]]</f>
        <v>0.34107339622641508</v>
      </c>
      <c r="N2719" s="1">
        <f>Tabelle111[[#This Row],[Menge t P2O5]]/Tabelle111[[#This Row],[Anzahl Lieferscheine]]</f>
        <v>0.16070339622641505</v>
      </c>
    </row>
    <row r="2720" spans="1:14" x14ac:dyDescent="0.2">
      <c r="A2720" s="2" t="s">
        <v>41</v>
      </c>
      <c r="B2720" s="2" t="s">
        <v>41</v>
      </c>
      <c r="C2720" s="2" t="s">
        <v>6</v>
      </c>
      <c r="D2720" s="2" t="s">
        <v>7</v>
      </c>
      <c r="E2720" s="2" t="s">
        <v>8</v>
      </c>
      <c r="F2720" s="2" t="s">
        <v>61</v>
      </c>
      <c r="G2720" s="1">
        <v>63971.700000000004</v>
      </c>
      <c r="H2720" s="1">
        <v>25624.500000000004</v>
      </c>
      <c r="I2720" s="4">
        <v>79</v>
      </c>
      <c r="J2720" s="2" t="s">
        <v>67</v>
      </c>
      <c r="K2720" s="1">
        <f>Tabelle111[[#This Row],[Menge kg Nges]]/1000</f>
        <v>63.971700000000006</v>
      </c>
      <c r="L2720" s="1">
        <f>Tabelle111[[#This Row],[Menge kg P2O5]]/1000</f>
        <v>25.624500000000005</v>
      </c>
      <c r="M2720" s="1">
        <f>Tabelle111[[#This Row],[Menge t Nges]]/Tabelle111[[#This Row],[Anzahl Lieferscheine]]</f>
        <v>0.80976835443037987</v>
      </c>
      <c r="N2720" s="1">
        <f>Tabelle111[[#This Row],[Menge t P2O5]]/Tabelle111[[#This Row],[Anzahl Lieferscheine]]</f>
        <v>0.32436075949367094</v>
      </c>
    </row>
    <row r="2721" spans="1:14" x14ac:dyDescent="0.2">
      <c r="A2721" s="2" t="s">
        <v>41</v>
      </c>
      <c r="B2721" s="2" t="s">
        <v>41</v>
      </c>
      <c r="C2721" s="2" t="s">
        <v>6</v>
      </c>
      <c r="D2721" s="2" t="s">
        <v>7</v>
      </c>
      <c r="E2721" s="2" t="s">
        <v>9</v>
      </c>
      <c r="F2721" s="2" t="s">
        <v>61</v>
      </c>
      <c r="G2721" s="1">
        <v>68883.44</v>
      </c>
      <c r="H2721" s="1">
        <v>29859.98</v>
      </c>
      <c r="I2721" s="4">
        <v>78</v>
      </c>
      <c r="J2721" s="2" t="s">
        <v>67</v>
      </c>
      <c r="K2721" s="1">
        <f>Tabelle111[[#This Row],[Menge kg Nges]]/1000</f>
        <v>68.883440000000007</v>
      </c>
      <c r="L2721" s="1">
        <f>Tabelle111[[#This Row],[Menge kg P2O5]]/1000</f>
        <v>29.85998</v>
      </c>
      <c r="M2721" s="1">
        <f>Tabelle111[[#This Row],[Menge t Nges]]/Tabelle111[[#This Row],[Anzahl Lieferscheine]]</f>
        <v>0.88312102564102568</v>
      </c>
      <c r="N2721" s="1">
        <f>Tabelle111[[#This Row],[Menge t P2O5]]/Tabelle111[[#This Row],[Anzahl Lieferscheine]]</f>
        <v>0.38282025641025641</v>
      </c>
    </row>
    <row r="2722" spans="1:14" x14ac:dyDescent="0.2">
      <c r="A2722" s="2" t="s">
        <v>41</v>
      </c>
      <c r="B2722" s="2" t="s">
        <v>41</v>
      </c>
      <c r="C2722" s="2" t="s">
        <v>6</v>
      </c>
      <c r="D2722" s="2" t="s">
        <v>7</v>
      </c>
      <c r="E2722" s="2" t="s">
        <v>50</v>
      </c>
      <c r="F2722" s="2" t="s">
        <v>61</v>
      </c>
      <c r="G2722" s="1">
        <v>4382.68</v>
      </c>
      <c r="H2722" s="1">
        <v>1863.0800000000002</v>
      </c>
      <c r="I2722" s="4">
        <v>6</v>
      </c>
      <c r="J2722" s="2" t="s">
        <v>67</v>
      </c>
      <c r="K2722" s="1">
        <f>Tabelle111[[#This Row],[Menge kg Nges]]/1000</f>
        <v>4.3826800000000006</v>
      </c>
      <c r="L2722" s="1">
        <f>Tabelle111[[#This Row],[Menge kg P2O5]]/1000</f>
        <v>1.8630800000000001</v>
      </c>
      <c r="M2722" s="1">
        <f>Tabelle111[[#This Row],[Menge t Nges]]/Tabelle111[[#This Row],[Anzahl Lieferscheine]]</f>
        <v>0.7304466666666668</v>
      </c>
      <c r="N2722" s="1">
        <f>Tabelle111[[#This Row],[Menge t P2O5]]/Tabelle111[[#This Row],[Anzahl Lieferscheine]]</f>
        <v>0.31051333333333336</v>
      </c>
    </row>
    <row r="2723" spans="1:14" x14ac:dyDescent="0.2">
      <c r="A2723" s="2" t="s">
        <v>41</v>
      </c>
      <c r="B2723" s="2" t="s">
        <v>41</v>
      </c>
      <c r="C2723" s="2" t="s">
        <v>6</v>
      </c>
      <c r="D2723" s="2" t="s">
        <v>7</v>
      </c>
      <c r="E2723" s="2" t="s">
        <v>10</v>
      </c>
      <c r="F2723" s="2" t="s">
        <v>61</v>
      </c>
      <c r="G2723" s="1">
        <v>8100.2</v>
      </c>
      <c r="H2723" s="1">
        <v>3091.8</v>
      </c>
      <c r="I2723" s="4">
        <v>11</v>
      </c>
      <c r="J2723" s="2" t="s">
        <v>67</v>
      </c>
      <c r="K2723" s="1">
        <f>Tabelle111[[#This Row],[Menge kg Nges]]/1000</f>
        <v>8.1001999999999992</v>
      </c>
      <c r="L2723" s="1">
        <f>Tabelle111[[#This Row],[Menge kg P2O5]]/1000</f>
        <v>3.0918000000000001</v>
      </c>
      <c r="M2723" s="1">
        <f>Tabelle111[[#This Row],[Menge t Nges]]/Tabelle111[[#This Row],[Anzahl Lieferscheine]]</f>
        <v>0.73638181818181814</v>
      </c>
      <c r="N2723" s="1">
        <f>Tabelle111[[#This Row],[Menge t P2O5]]/Tabelle111[[#This Row],[Anzahl Lieferscheine]]</f>
        <v>0.28107272727272731</v>
      </c>
    </row>
    <row r="2724" spans="1:14" x14ac:dyDescent="0.2">
      <c r="A2724" s="2" t="s">
        <v>41</v>
      </c>
      <c r="B2724" s="2" t="s">
        <v>41</v>
      </c>
      <c r="C2724" s="2" t="s">
        <v>6</v>
      </c>
      <c r="D2724" s="2" t="s">
        <v>7</v>
      </c>
      <c r="E2724" s="2" t="s">
        <v>11</v>
      </c>
      <c r="F2724" s="2" t="s">
        <v>61</v>
      </c>
      <c r="G2724" s="1">
        <v>14666.700000000003</v>
      </c>
      <c r="H2724" s="1">
        <v>6897</v>
      </c>
      <c r="I2724" s="4">
        <v>57</v>
      </c>
      <c r="J2724" s="2" t="s">
        <v>67</v>
      </c>
      <c r="K2724" s="1">
        <f>Tabelle111[[#This Row],[Menge kg Nges]]/1000</f>
        <v>14.666700000000002</v>
      </c>
      <c r="L2724" s="1">
        <f>Tabelle111[[#This Row],[Menge kg P2O5]]/1000</f>
        <v>6.8970000000000002</v>
      </c>
      <c r="M2724" s="1">
        <f>Tabelle111[[#This Row],[Menge t Nges]]/Tabelle111[[#This Row],[Anzahl Lieferscheine]]</f>
        <v>0.25731052631578949</v>
      </c>
      <c r="N2724" s="1">
        <f>Tabelle111[[#This Row],[Menge t P2O5]]/Tabelle111[[#This Row],[Anzahl Lieferscheine]]</f>
        <v>0.12100000000000001</v>
      </c>
    </row>
    <row r="2725" spans="1:14" x14ac:dyDescent="0.2">
      <c r="A2725" s="2" t="s">
        <v>41</v>
      </c>
      <c r="B2725" s="2" t="s">
        <v>41</v>
      </c>
      <c r="C2725" s="2" t="s">
        <v>6</v>
      </c>
      <c r="D2725" s="2" t="s">
        <v>7</v>
      </c>
      <c r="E2725" s="2" t="s">
        <v>12</v>
      </c>
      <c r="F2725" s="2" t="s">
        <v>61</v>
      </c>
      <c r="G2725" s="1">
        <v>30387.57</v>
      </c>
      <c r="H2725" s="1">
        <v>13010.919999999998</v>
      </c>
      <c r="I2725" s="4">
        <v>74</v>
      </c>
      <c r="J2725" s="2" t="s">
        <v>67</v>
      </c>
      <c r="K2725" s="1">
        <f>Tabelle111[[#This Row],[Menge kg Nges]]/1000</f>
        <v>30.38757</v>
      </c>
      <c r="L2725" s="1">
        <f>Tabelle111[[#This Row],[Menge kg P2O5]]/1000</f>
        <v>13.010919999999999</v>
      </c>
      <c r="M2725" s="1">
        <f>Tabelle111[[#This Row],[Menge t Nges]]/Tabelle111[[#This Row],[Anzahl Lieferscheine]]</f>
        <v>0.41064283783783784</v>
      </c>
      <c r="N2725" s="1">
        <f>Tabelle111[[#This Row],[Menge t P2O5]]/Tabelle111[[#This Row],[Anzahl Lieferscheine]]</f>
        <v>0.17582324324324322</v>
      </c>
    </row>
    <row r="2726" spans="1:14" x14ac:dyDescent="0.2">
      <c r="A2726" s="2" t="s">
        <v>41</v>
      </c>
      <c r="B2726" s="2" t="s">
        <v>41</v>
      </c>
      <c r="C2726" s="2" t="s">
        <v>6</v>
      </c>
      <c r="D2726" s="2" t="s">
        <v>7</v>
      </c>
      <c r="E2726" s="2" t="s">
        <v>13</v>
      </c>
      <c r="F2726" s="2" t="s">
        <v>61</v>
      </c>
      <c r="G2726" s="1">
        <v>20433.390000000003</v>
      </c>
      <c r="H2726" s="1">
        <v>11750.35</v>
      </c>
      <c r="I2726" s="4">
        <v>45</v>
      </c>
      <c r="J2726" s="2" t="s">
        <v>67</v>
      </c>
      <c r="K2726" s="1">
        <f>Tabelle111[[#This Row],[Menge kg Nges]]/1000</f>
        <v>20.433390000000003</v>
      </c>
      <c r="L2726" s="1">
        <f>Tabelle111[[#This Row],[Menge kg P2O5]]/1000</f>
        <v>11.750350000000001</v>
      </c>
      <c r="M2726" s="1">
        <f>Tabelle111[[#This Row],[Menge t Nges]]/Tabelle111[[#This Row],[Anzahl Lieferscheine]]</f>
        <v>0.45407533333333339</v>
      </c>
      <c r="N2726" s="1">
        <f>Tabelle111[[#This Row],[Menge t P2O5]]/Tabelle111[[#This Row],[Anzahl Lieferscheine]]</f>
        <v>0.2611188888888889</v>
      </c>
    </row>
    <row r="2727" spans="1:14" x14ac:dyDescent="0.2">
      <c r="A2727" s="2" t="s">
        <v>41</v>
      </c>
      <c r="B2727" s="2" t="s">
        <v>41</v>
      </c>
      <c r="C2727" s="2" t="s">
        <v>6</v>
      </c>
      <c r="D2727" s="2" t="s">
        <v>7</v>
      </c>
      <c r="E2727" s="2" t="s">
        <v>14</v>
      </c>
      <c r="F2727" s="2" t="s">
        <v>61</v>
      </c>
      <c r="G2727" s="1">
        <v>7920.8</v>
      </c>
      <c r="H2727" s="1">
        <v>4069.2</v>
      </c>
      <c r="I2727" s="4">
        <v>29</v>
      </c>
      <c r="J2727" s="2" t="s">
        <v>67</v>
      </c>
      <c r="K2727" s="1">
        <f>Tabelle111[[#This Row],[Menge kg Nges]]/1000</f>
        <v>7.9207999999999998</v>
      </c>
      <c r="L2727" s="1">
        <f>Tabelle111[[#This Row],[Menge kg P2O5]]/1000</f>
        <v>4.0691999999999995</v>
      </c>
      <c r="M2727" s="1">
        <f>Tabelle111[[#This Row],[Menge t Nges]]/Tabelle111[[#This Row],[Anzahl Lieferscheine]]</f>
        <v>0.27313103448275861</v>
      </c>
      <c r="N2727" s="1">
        <f>Tabelle111[[#This Row],[Menge t P2O5]]/Tabelle111[[#This Row],[Anzahl Lieferscheine]]</f>
        <v>0.14031724137931031</v>
      </c>
    </row>
    <row r="2728" spans="1:14" x14ac:dyDescent="0.2">
      <c r="A2728" s="2" t="s">
        <v>41</v>
      </c>
      <c r="B2728" s="2" t="s">
        <v>41</v>
      </c>
      <c r="C2728" s="2" t="s">
        <v>6</v>
      </c>
      <c r="D2728" s="2" t="s">
        <v>15</v>
      </c>
      <c r="E2728" s="2" t="s">
        <v>18</v>
      </c>
      <c r="F2728" s="2" t="s">
        <v>61</v>
      </c>
      <c r="G2728" s="1">
        <v>924</v>
      </c>
      <c r="H2728" s="1">
        <v>748</v>
      </c>
      <c r="I2728" s="4">
        <v>5</v>
      </c>
      <c r="J2728" s="2" t="s">
        <v>67</v>
      </c>
      <c r="K2728" s="1">
        <f>Tabelle111[[#This Row],[Menge kg Nges]]/1000</f>
        <v>0.92400000000000004</v>
      </c>
      <c r="L2728" s="1">
        <f>Tabelle111[[#This Row],[Menge kg P2O5]]/1000</f>
        <v>0.748</v>
      </c>
      <c r="M2728" s="1">
        <f>Tabelle111[[#This Row],[Menge t Nges]]/Tabelle111[[#This Row],[Anzahl Lieferscheine]]</f>
        <v>0.18480000000000002</v>
      </c>
      <c r="N2728" s="1">
        <f>Tabelle111[[#This Row],[Menge t P2O5]]/Tabelle111[[#This Row],[Anzahl Lieferscheine]]</f>
        <v>0.14960000000000001</v>
      </c>
    </row>
    <row r="2729" spans="1:14" x14ac:dyDescent="0.2">
      <c r="A2729" s="2" t="s">
        <v>41</v>
      </c>
      <c r="B2729" s="2" t="s">
        <v>41</v>
      </c>
      <c r="C2729" s="2" t="s">
        <v>6</v>
      </c>
      <c r="D2729" s="2" t="s">
        <v>15</v>
      </c>
      <c r="E2729" s="2" t="s">
        <v>20</v>
      </c>
      <c r="F2729" s="2" t="s">
        <v>61</v>
      </c>
      <c r="G2729" s="1">
        <v>211.2</v>
      </c>
      <c r="H2729" s="1">
        <v>120</v>
      </c>
      <c r="I2729" s="4">
        <v>1</v>
      </c>
      <c r="J2729" s="2" t="s">
        <v>67</v>
      </c>
      <c r="K2729" s="1">
        <f>Tabelle111[[#This Row],[Menge kg Nges]]/1000</f>
        <v>0.2112</v>
      </c>
      <c r="L2729" s="1">
        <f>Tabelle111[[#This Row],[Menge kg P2O5]]/1000</f>
        <v>0.12</v>
      </c>
      <c r="M2729" s="1">
        <f>Tabelle111[[#This Row],[Menge t Nges]]/Tabelle111[[#This Row],[Anzahl Lieferscheine]]</f>
        <v>0.2112</v>
      </c>
      <c r="N2729" s="1">
        <f>Tabelle111[[#This Row],[Menge t P2O5]]/Tabelle111[[#This Row],[Anzahl Lieferscheine]]</f>
        <v>0.12</v>
      </c>
    </row>
    <row r="2730" spans="1:14" x14ac:dyDescent="0.2">
      <c r="A2730" s="2" t="s">
        <v>41</v>
      </c>
      <c r="B2730" s="2" t="s">
        <v>41</v>
      </c>
      <c r="C2730" s="2" t="s">
        <v>6</v>
      </c>
      <c r="D2730" s="2" t="s">
        <v>15</v>
      </c>
      <c r="E2730" s="2" t="s">
        <v>21</v>
      </c>
      <c r="F2730" s="2" t="s">
        <v>61</v>
      </c>
      <c r="G2730" s="1">
        <v>1190.0999999999999</v>
      </c>
      <c r="H2730" s="1">
        <v>689.7</v>
      </c>
      <c r="I2730" s="4">
        <v>9</v>
      </c>
      <c r="J2730" s="2" t="s">
        <v>67</v>
      </c>
      <c r="K2730" s="1">
        <f>Tabelle111[[#This Row],[Menge kg Nges]]/1000</f>
        <v>1.1900999999999999</v>
      </c>
      <c r="L2730" s="1">
        <f>Tabelle111[[#This Row],[Menge kg P2O5]]/1000</f>
        <v>0.68970000000000009</v>
      </c>
      <c r="M2730" s="1">
        <f>Tabelle111[[#This Row],[Menge t Nges]]/Tabelle111[[#This Row],[Anzahl Lieferscheine]]</f>
        <v>0.13223333333333331</v>
      </c>
      <c r="N2730" s="1">
        <f>Tabelle111[[#This Row],[Menge t P2O5]]/Tabelle111[[#This Row],[Anzahl Lieferscheine]]</f>
        <v>7.6633333333333345E-2</v>
      </c>
    </row>
    <row r="2731" spans="1:14" x14ac:dyDescent="0.2">
      <c r="A2731" s="2" t="s">
        <v>41</v>
      </c>
      <c r="B2731" s="2" t="s">
        <v>41</v>
      </c>
      <c r="C2731" s="2" t="s">
        <v>6</v>
      </c>
      <c r="D2731" s="2" t="s">
        <v>15</v>
      </c>
      <c r="E2731" s="2" t="s">
        <v>9</v>
      </c>
      <c r="F2731" s="2" t="s">
        <v>61</v>
      </c>
      <c r="G2731" s="1">
        <v>3344.4599999999996</v>
      </c>
      <c r="H2731" s="1">
        <v>1696.0500000000002</v>
      </c>
      <c r="I2731" s="4">
        <v>13</v>
      </c>
      <c r="J2731" s="2" t="s">
        <v>67</v>
      </c>
      <c r="K2731" s="1">
        <f>Tabelle111[[#This Row],[Menge kg Nges]]/1000</f>
        <v>3.3444599999999998</v>
      </c>
      <c r="L2731" s="1">
        <f>Tabelle111[[#This Row],[Menge kg P2O5]]/1000</f>
        <v>1.6960500000000003</v>
      </c>
      <c r="M2731" s="1">
        <f>Tabelle111[[#This Row],[Menge t Nges]]/Tabelle111[[#This Row],[Anzahl Lieferscheine]]</f>
        <v>0.25726615384615381</v>
      </c>
      <c r="N2731" s="1">
        <f>Tabelle111[[#This Row],[Menge t P2O5]]/Tabelle111[[#This Row],[Anzahl Lieferscheine]]</f>
        <v>0.13046538461538465</v>
      </c>
    </row>
    <row r="2732" spans="1:14" x14ac:dyDescent="0.2">
      <c r="A2732" s="2" t="s">
        <v>41</v>
      </c>
      <c r="B2732" s="2" t="s">
        <v>41</v>
      </c>
      <c r="C2732" s="2" t="s">
        <v>6</v>
      </c>
      <c r="D2732" s="2" t="s">
        <v>15</v>
      </c>
      <c r="E2732" s="2" t="s">
        <v>10</v>
      </c>
      <c r="F2732" s="2" t="s">
        <v>61</v>
      </c>
      <c r="G2732" s="1">
        <v>1012.5</v>
      </c>
      <c r="H2732" s="1">
        <v>432.5</v>
      </c>
      <c r="I2732" s="4">
        <v>1</v>
      </c>
      <c r="J2732" s="2" t="s">
        <v>67</v>
      </c>
      <c r="K2732" s="1">
        <f>Tabelle111[[#This Row],[Menge kg Nges]]/1000</f>
        <v>1.0125</v>
      </c>
      <c r="L2732" s="1">
        <f>Tabelle111[[#This Row],[Menge kg P2O5]]/1000</f>
        <v>0.4325</v>
      </c>
      <c r="M2732" s="1">
        <f>Tabelle111[[#This Row],[Menge t Nges]]/Tabelle111[[#This Row],[Anzahl Lieferscheine]]</f>
        <v>1.0125</v>
      </c>
      <c r="N2732" s="1">
        <f>Tabelle111[[#This Row],[Menge t P2O5]]/Tabelle111[[#This Row],[Anzahl Lieferscheine]]</f>
        <v>0.4325</v>
      </c>
    </row>
    <row r="2733" spans="1:14" x14ac:dyDescent="0.2">
      <c r="A2733" s="2" t="s">
        <v>41</v>
      </c>
      <c r="B2733" s="2" t="s">
        <v>41</v>
      </c>
      <c r="C2733" s="2" t="s">
        <v>25</v>
      </c>
      <c r="D2733" s="2" t="s">
        <v>25</v>
      </c>
      <c r="E2733" s="2" t="s">
        <v>26</v>
      </c>
      <c r="F2733" s="2" t="s">
        <v>61</v>
      </c>
      <c r="G2733" s="1">
        <v>4868.2700000000004</v>
      </c>
      <c r="H2733" s="1">
        <v>9367.7499999999982</v>
      </c>
      <c r="I2733" s="4">
        <v>28</v>
      </c>
      <c r="J2733" s="2" t="s">
        <v>67</v>
      </c>
      <c r="K2733" s="1">
        <f>Tabelle111[[#This Row],[Menge kg Nges]]/1000</f>
        <v>4.8682700000000008</v>
      </c>
      <c r="L2733" s="1">
        <f>Tabelle111[[#This Row],[Menge kg P2O5]]/1000</f>
        <v>9.3677499999999974</v>
      </c>
      <c r="M2733" s="1">
        <f>Tabelle111[[#This Row],[Menge t Nges]]/Tabelle111[[#This Row],[Anzahl Lieferscheine]]</f>
        <v>0.17386678571428574</v>
      </c>
      <c r="N2733" s="1">
        <f>Tabelle111[[#This Row],[Menge t P2O5]]/Tabelle111[[#This Row],[Anzahl Lieferscheine]]</f>
        <v>0.33456249999999993</v>
      </c>
    </row>
    <row r="2734" spans="1:14" x14ac:dyDescent="0.2">
      <c r="A2734" s="2" t="s">
        <v>41</v>
      </c>
      <c r="B2734" s="2" t="s">
        <v>42</v>
      </c>
      <c r="C2734" s="2" t="s">
        <v>6</v>
      </c>
      <c r="D2734" s="2" t="s">
        <v>30</v>
      </c>
      <c r="E2734" s="2" t="s">
        <v>26</v>
      </c>
      <c r="F2734" s="2" t="s">
        <v>61</v>
      </c>
      <c r="G2734" s="1">
        <v>3874.7099999999991</v>
      </c>
      <c r="H2734" s="1">
        <v>2252.1000000000004</v>
      </c>
      <c r="I2734" s="4">
        <v>11</v>
      </c>
      <c r="J2734" s="2" t="s">
        <v>67</v>
      </c>
      <c r="K2734" s="1">
        <f>Tabelle111[[#This Row],[Menge kg Nges]]/1000</f>
        <v>3.874709999999999</v>
      </c>
      <c r="L2734" s="1">
        <f>Tabelle111[[#This Row],[Menge kg P2O5]]/1000</f>
        <v>2.2521000000000004</v>
      </c>
      <c r="M2734" s="1">
        <f>Tabelle111[[#This Row],[Menge t Nges]]/Tabelle111[[#This Row],[Anzahl Lieferscheine]]</f>
        <v>0.35224636363636352</v>
      </c>
      <c r="N2734" s="1">
        <f>Tabelle111[[#This Row],[Menge t P2O5]]/Tabelle111[[#This Row],[Anzahl Lieferscheine]]</f>
        <v>0.20473636363636369</v>
      </c>
    </row>
    <row r="2735" spans="1:14" x14ac:dyDescent="0.2">
      <c r="A2735" s="2" t="s">
        <v>41</v>
      </c>
      <c r="B2735" s="2" t="s">
        <v>42</v>
      </c>
      <c r="C2735" s="2" t="s">
        <v>6</v>
      </c>
      <c r="D2735" s="2" t="s">
        <v>7</v>
      </c>
      <c r="E2735" s="2" t="s">
        <v>8</v>
      </c>
      <c r="F2735" s="2" t="s">
        <v>61</v>
      </c>
      <c r="G2735" s="1">
        <v>2024.2</v>
      </c>
      <c r="H2735" s="1">
        <v>837.59999999999991</v>
      </c>
      <c r="I2735" s="4">
        <v>4</v>
      </c>
      <c r="J2735" s="2" t="s">
        <v>67</v>
      </c>
      <c r="K2735" s="1">
        <f>Tabelle111[[#This Row],[Menge kg Nges]]/1000</f>
        <v>2.0242</v>
      </c>
      <c r="L2735" s="1">
        <f>Tabelle111[[#This Row],[Menge kg P2O5]]/1000</f>
        <v>0.8375999999999999</v>
      </c>
      <c r="M2735" s="1">
        <f>Tabelle111[[#This Row],[Menge t Nges]]/Tabelle111[[#This Row],[Anzahl Lieferscheine]]</f>
        <v>0.50605</v>
      </c>
      <c r="N2735" s="1">
        <f>Tabelle111[[#This Row],[Menge t P2O5]]/Tabelle111[[#This Row],[Anzahl Lieferscheine]]</f>
        <v>0.20939999999999998</v>
      </c>
    </row>
    <row r="2736" spans="1:14" x14ac:dyDescent="0.2">
      <c r="A2736" s="2" t="s">
        <v>41</v>
      </c>
      <c r="B2736" s="2" t="s">
        <v>42</v>
      </c>
      <c r="C2736" s="2" t="s">
        <v>6</v>
      </c>
      <c r="D2736" s="2" t="s">
        <v>7</v>
      </c>
      <c r="E2736" s="2" t="s">
        <v>9</v>
      </c>
      <c r="F2736" s="2" t="s">
        <v>61</v>
      </c>
      <c r="G2736" s="1">
        <v>1794</v>
      </c>
      <c r="H2736" s="1">
        <v>690</v>
      </c>
      <c r="I2736" s="4">
        <v>2</v>
      </c>
      <c r="J2736" s="2" t="s">
        <v>67</v>
      </c>
      <c r="K2736" s="1">
        <f>Tabelle111[[#This Row],[Menge kg Nges]]/1000</f>
        <v>1.794</v>
      </c>
      <c r="L2736" s="1">
        <f>Tabelle111[[#This Row],[Menge kg P2O5]]/1000</f>
        <v>0.69</v>
      </c>
      <c r="M2736" s="1">
        <f>Tabelle111[[#This Row],[Menge t Nges]]/Tabelle111[[#This Row],[Anzahl Lieferscheine]]</f>
        <v>0.89700000000000002</v>
      </c>
      <c r="N2736" s="1">
        <f>Tabelle111[[#This Row],[Menge t P2O5]]/Tabelle111[[#This Row],[Anzahl Lieferscheine]]</f>
        <v>0.34499999999999997</v>
      </c>
    </row>
    <row r="2737" spans="1:14" x14ac:dyDescent="0.2">
      <c r="A2737" s="2" t="s">
        <v>41</v>
      </c>
      <c r="B2737" s="2" t="s">
        <v>42</v>
      </c>
      <c r="C2737" s="2" t="s">
        <v>6</v>
      </c>
      <c r="D2737" s="2" t="s">
        <v>7</v>
      </c>
      <c r="E2737" s="2" t="s">
        <v>50</v>
      </c>
      <c r="F2737" s="2" t="s">
        <v>61</v>
      </c>
      <c r="G2737" s="1">
        <v>1223.2</v>
      </c>
      <c r="H2737" s="1">
        <v>500.4</v>
      </c>
      <c r="I2737" s="4">
        <v>4</v>
      </c>
      <c r="J2737" s="2" t="s">
        <v>67</v>
      </c>
      <c r="K2737" s="1">
        <f>Tabelle111[[#This Row],[Menge kg Nges]]/1000</f>
        <v>1.2232000000000001</v>
      </c>
      <c r="L2737" s="1">
        <f>Tabelle111[[#This Row],[Menge kg P2O5]]/1000</f>
        <v>0.50039999999999996</v>
      </c>
      <c r="M2737" s="1">
        <f>Tabelle111[[#This Row],[Menge t Nges]]/Tabelle111[[#This Row],[Anzahl Lieferscheine]]</f>
        <v>0.30580000000000002</v>
      </c>
      <c r="N2737" s="1">
        <f>Tabelle111[[#This Row],[Menge t P2O5]]/Tabelle111[[#This Row],[Anzahl Lieferscheine]]</f>
        <v>0.12509999999999999</v>
      </c>
    </row>
    <row r="2738" spans="1:14" x14ac:dyDescent="0.2">
      <c r="A2738" s="2" t="s">
        <v>41</v>
      </c>
      <c r="B2738" s="2" t="s">
        <v>42</v>
      </c>
      <c r="C2738" s="2" t="s">
        <v>6</v>
      </c>
      <c r="D2738" s="2" t="s">
        <v>7</v>
      </c>
      <c r="E2738" s="2" t="s">
        <v>11</v>
      </c>
      <c r="F2738" s="2" t="s">
        <v>61</v>
      </c>
      <c r="G2738" s="1">
        <v>1639.25</v>
      </c>
      <c r="H2738" s="1">
        <v>748.5</v>
      </c>
      <c r="I2738" s="4">
        <v>4</v>
      </c>
      <c r="J2738" s="2" t="s">
        <v>67</v>
      </c>
      <c r="K2738" s="1">
        <f>Tabelle111[[#This Row],[Menge kg Nges]]/1000</f>
        <v>1.6392500000000001</v>
      </c>
      <c r="L2738" s="1">
        <f>Tabelle111[[#This Row],[Menge kg P2O5]]/1000</f>
        <v>0.74850000000000005</v>
      </c>
      <c r="M2738" s="1">
        <f>Tabelle111[[#This Row],[Menge t Nges]]/Tabelle111[[#This Row],[Anzahl Lieferscheine]]</f>
        <v>0.40981250000000002</v>
      </c>
      <c r="N2738" s="1">
        <f>Tabelle111[[#This Row],[Menge t P2O5]]/Tabelle111[[#This Row],[Anzahl Lieferscheine]]</f>
        <v>0.18712500000000001</v>
      </c>
    </row>
    <row r="2739" spans="1:14" x14ac:dyDescent="0.2">
      <c r="A2739" s="2" t="s">
        <v>41</v>
      </c>
      <c r="B2739" s="2" t="s">
        <v>42</v>
      </c>
      <c r="C2739" s="2" t="s">
        <v>6</v>
      </c>
      <c r="D2739" s="2" t="s">
        <v>7</v>
      </c>
      <c r="E2739" s="2" t="s">
        <v>12</v>
      </c>
      <c r="F2739" s="2" t="s">
        <v>61</v>
      </c>
      <c r="G2739" s="1">
        <v>2441.7999999999997</v>
      </c>
      <c r="H2739" s="1">
        <v>1170.1999999999998</v>
      </c>
      <c r="I2739" s="4">
        <v>8</v>
      </c>
      <c r="J2739" s="2" t="s">
        <v>67</v>
      </c>
      <c r="K2739" s="1">
        <f>Tabelle111[[#This Row],[Menge kg Nges]]/1000</f>
        <v>2.4417999999999997</v>
      </c>
      <c r="L2739" s="1">
        <f>Tabelle111[[#This Row],[Menge kg P2O5]]/1000</f>
        <v>1.1701999999999999</v>
      </c>
      <c r="M2739" s="1">
        <f>Tabelle111[[#This Row],[Menge t Nges]]/Tabelle111[[#This Row],[Anzahl Lieferscheine]]</f>
        <v>0.30522499999999997</v>
      </c>
      <c r="N2739" s="1">
        <f>Tabelle111[[#This Row],[Menge t P2O5]]/Tabelle111[[#This Row],[Anzahl Lieferscheine]]</f>
        <v>0.14627499999999999</v>
      </c>
    </row>
    <row r="2740" spans="1:14" x14ac:dyDescent="0.2">
      <c r="A2740" s="2" t="s">
        <v>41</v>
      </c>
      <c r="B2740" s="2" t="s">
        <v>42</v>
      </c>
      <c r="C2740" s="2" t="s">
        <v>6</v>
      </c>
      <c r="D2740" s="2" t="s">
        <v>7</v>
      </c>
      <c r="E2740" s="2" t="s">
        <v>13</v>
      </c>
      <c r="F2740" s="2" t="s">
        <v>61</v>
      </c>
      <c r="G2740" s="1">
        <v>2880.72</v>
      </c>
      <c r="H2740" s="1">
        <v>1575.75</v>
      </c>
      <c r="I2740" s="4">
        <v>10</v>
      </c>
      <c r="J2740" s="2" t="s">
        <v>67</v>
      </c>
      <c r="K2740" s="1">
        <f>Tabelle111[[#This Row],[Menge kg Nges]]/1000</f>
        <v>2.8807199999999997</v>
      </c>
      <c r="L2740" s="1">
        <f>Tabelle111[[#This Row],[Menge kg P2O5]]/1000</f>
        <v>1.57575</v>
      </c>
      <c r="M2740" s="1">
        <f>Tabelle111[[#This Row],[Menge t Nges]]/Tabelle111[[#This Row],[Anzahl Lieferscheine]]</f>
        <v>0.28807199999999999</v>
      </c>
      <c r="N2740" s="1">
        <f>Tabelle111[[#This Row],[Menge t P2O5]]/Tabelle111[[#This Row],[Anzahl Lieferscheine]]</f>
        <v>0.15757499999999999</v>
      </c>
    </row>
    <row r="2741" spans="1:14" x14ac:dyDescent="0.2">
      <c r="A2741" s="2" t="s">
        <v>41</v>
      </c>
      <c r="B2741" s="2" t="s">
        <v>42</v>
      </c>
      <c r="C2741" s="2" t="s">
        <v>6</v>
      </c>
      <c r="D2741" s="2" t="s">
        <v>15</v>
      </c>
      <c r="E2741" s="2" t="s">
        <v>21</v>
      </c>
      <c r="F2741" s="2" t="s">
        <v>61</v>
      </c>
      <c r="G2741" s="1">
        <v>112.7</v>
      </c>
      <c r="H2741" s="1">
        <v>61.9</v>
      </c>
      <c r="I2741" s="4">
        <v>1</v>
      </c>
      <c r="J2741" s="2" t="s">
        <v>67</v>
      </c>
      <c r="K2741" s="1">
        <f>Tabelle111[[#This Row],[Menge kg Nges]]/1000</f>
        <v>0.11270000000000001</v>
      </c>
      <c r="L2741" s="1">
        <f>Tabelle111[[#This Row],[Menge kg P2O5]]/1000</f>
        <v>6.1899999999999997E-2</v>
      </c>
      <c r="M2741" s="1">
        <f>Tabelle111[[#This Row],[Menge t Nges]]/Tabelle111[[#This Row],[Anzahl Lieferscheine]]</f>
        <v>0.11270000000000001</v>
      </c>
      <c r="N2741" s="1">
        <f>Tabelle111[[#This Row],[Menge t P2O5]]/Tabelle111[[#This Row],[Anzahl Lieferscheine]]</f>
        <v>6.1899999999999997E-2</v>
      </c>
    </row>
    <row r="2742" spans="1:14" x14ac:dyDescent="0.2">
      <c r="A2742" s="2" t="s">
        <v>41</v>
      </c>
      <c r="B2742" s="2" t="s">
        <v>42</v>
      </c>
      <c r="C2742" s="2" t="s">
        <v>25</v>
      </c>
      <c r="D2742" s="2" t="s">
        <v>25</v>
      </c>
      <c r="E2742" s="2" t="s">
        <v>26</v>
      </c>
      <c r="F2742" s="2" t="s">
        <v>61</v>
      </c>
      <c r="G2742" s="1">
        <v>2404.92</v>
      </c>
      <c r="H2742" s="1">
        <v>7704.7600000000011</v>
      </c>
      <c r="I2742" s="4">
        <v>30</v>
      </c>
      <c r="J2742" s="2" t="s">
        <v>67</v>
      </c>
      <c r="K2742" s="1">
        <f>Tabelle111[[#This Row],[Menge kg Nges]]/1000</f>
        <v>2.4049200000000002</v>
      </c>
      <c r="L2742" s="1">
        <f>Tabelle111[[#This Row],[Menge kg P2O5]]/1000</f>
        <v>7.7047600000000012</v>
      </c>
      <c r="M2742" s="1">
        <f>Tabelle111[[#This Row],[Menge t Nges]]/Tabelle111[[#This Row],[Anzahl Lieferscheine]]</f>
        <v>8.0163999999999999E-2</v>
      </c>
      <c r="N2742" s="1">
        <f>Tabelle111[[#This Row],[Menge t P2O5]]/Tabelle111[[#This Row],[Anzahl Lieferscheine]]</f>
        <v>0.25682533333333335</v>
      </c>
    </row>
    <row r="2743" spans="1:14" x14ac:dyDescent="0.2">
      <c r="A2743" s="2" t="s">
        <v>42</v>
      </c>
      <c r="B2743" s="2" t="s">
        <v>32</v>
      </c>
      <c r="C2743" s="2" t="s">
        <v>6</v>
      </c>
      <c r="D2743" s="2" t="s">
        <v>7</v>
      </c>
      <c r="E2743" s="2" t="s">
        <v>10</v>
      </c>
      <c r="F2743" s="2" t="s">
        <v>61</v>
      </c>
      <c r="G2743" s="1">
        <v>208</v>
      </c>
      <c r="H2743" s="1">
        <v>80</v>
      </c>
      <c r="I2743" s="4">
        <v>1</v>
      </c>
      <c r="J2743" s="2" t="s">
        <v>67</v>
      </c>
      <c r="K2743" s="1">
        <f>Tabelle111[[#This Row],[Menge kg Nges]]/1000</f>
        <v>0.20799999999999999</v>
      </c>
      <c r="L2743" s="1">
        <f>Tabelle111[[#This Row],[Menge kg P2O5]]/1000</f>
        <v>0.08</v>
      </c>
      <c r="M2743" s="1">
        <f>Tabelle111[[#This Row],[Menge t Nges]]/Tabelle111[[#This Row],[Anzahl Lieferscheine]]</f>
        <v>0.20799999999999999</v>
      </c>
      <c r="N2743" s="1">
        <f>Tabelle111[[#This Row],[Menge t P2O5]]/Tabelle111[[#This Row],[Anzahl Lieferscheine]]</f>
        <v>0.08</v>
      </c>
    </row>
    <row r="2744" spans="1:14" x14ac:dyDescent="0.2">
      <c r="A2744" s="2" t="s">
        <v>42</v>
      </c>
      <c r="B2744" s="2" t="s">
        <v>32</v>
      </c>
      <c r="C2744" s="2" t="s">
        <v>6</v>
      </c>
      <c r="D2744" s="2" t="s">
        <v>7</v>
      </c>
      <c r="E2744" s="2" t="s">
        <v>11</v>
      </c>
      <c r="F2744" s="2" t="s">
        <v>61</v>
      </c>
      <c r="G2744" s="1">
        <v>1224.3</v>
      </c>
      <c r="H2744" s="1">
        <v>496.08</v>
      </c>
      <c r="I2744" s="4">
        <v>3</v>
      </c>
      <c r="J2744" s="2" t="s">
        <v>67</v>
      </c>
      <c r="K2744" s="1">
        <f>Tabelle111[[#This Row],[Menge kg Nges]]/1000</f>
        <v>1.2242999999999999</v>
      </c>
      <c r="L2744" s="1">
        <f>Tabelle111[[#This Row],[Menge kg P2O5]]/1000</f>
        <v>0.49607999999999997</v>
      </c>
      <c r="M2744" s="1">
        <f>Tabelle111[[#This Row],[Menge t Nges]]/Tabelle111[[#This Row],[Anzahl Lieferscheine]]</f>
        <v>0.40809999999999996</v>
      </c>
      <c r="N2744" s="1">
        <f>Tabelle111[[#This Row],[Menge t P2O5]]/Tabelle111[[#This Row],[Anzahl Lieferscheine]]</f>
        <v>0.16535999999999998</v>
      </c>
    </row>
    <row r="2745" spans="1:14" x14ac:dyDescent="0.2">
      <c r="A2745" s="2" t="s">
        <v>42</v>
      </c>
      <c r="B2745" s="2" t="s">
        <v>32</v>
      </c>
      <c r="C2745" s="2" t="s">
        <v>6</v>
      </c>
      <c r="D2745" s="2" t="s">
        <v>7</v>
      </c>
      <c r="E2745" s="2" t="s">
        <v>14</v>
      </c>
      <c r="F2745" s="2" t="s">
        <v>61</v>
      </c>
      <c r="G2745" s="1">
        <v>3331</v>
      </c>
      <c r="H2745" s="1">
        <v>2146</v>
      </c>
      <c r="I2745" s="4">
        <v>9</v>
      </c>
      <c r="J2745" s="2" t="s">
        <v>67</v>
      </c>
      <c r="K2745" s="1">
        <f>Tabelle111[[#This Row],[Menge kg Nges]]/1000</f>
        <v>3.331</v>
      </c>
      <c r="L2745" s="1">
        <f>Tabelle111[[#This Row],[Menge kg P2O5]]/1000</f>
        <v>2.1459999999999999</v>
      </c>
      <c r="M2745" s="1">
        <f>Tabelle111[[#This Row],[Menge t Nges]]/Tabelle111[[#This Row],[Anzahl Lieferscheine]]</f>
        <v>0.37011111111111111</v>
      </c>
      <c r="N2745" s="1">
        <f>Tabelle111[[#This Row],[Menge t P2O5]]/Tabelle111[[#This Row],[Anzahl Lieferscheine]]</f>
        <v>0.23844444444444443</v>
      </c>
    </row>
    <row r="2746" spans="1:14" x14ac:dyDescent="0.2">
      <c r="A2746" s="2" t="s">
        <v>42</v>
      </c>
      <c r="B2746" s="2" t="s">
        <v>32</v>
      </c>
      <c r="C2746" s="2" t="s">
        <v>6</v>
      </c>
      <c r="D2746" s="2" t="s">
        <v>15</v>
      </c>
      <c r="E2746" s="2" t="s">
        <v>19</v>
      </c>
      <c r="F2746" s="2" t="s">
        <v>61</v>
      </c>
      <c r="G2746" s="1">
        <v>108</v>
      </c>
      <c r="H2746" s="1">
        <v>120</v>
      </c>
      <c r="I2746" s="4">
        <v>1</v>
      </c>
      <c r="J2746" s="2" t="s">
        <v>67</v>
      </c>
      <c r="K2746" s="1">
        <f>Tabelle111[[#This Row],[Menge kg Nges]]/1000</f>
        <v>0.108</v>
      </c>
      <c r="L2746" s="1">
        <f>Tabelle111[[#This Row],[Menge kg P2O5]]/1000</f>
        <v>0.12</v>
      </c>
      <c r="M2746" s="1">
        <f>Tabelle111[[#This Row],[Menge t Nges]]/Tabelle111[[#This Row],[Anzahl Lieferscheine]]</f>
        <v>0.108</v>
      </c>
      <c r="N2746" s="1">
        <f>Tabelle111[[#This Row],[Menge t P2O5]]/Tabelle111[[#This Row],[Anzahl Lieferscheine]]</f>
        <v>0.12</v>
      </c>
    </row>
    <row r="2747" spans="1:14" x14ac:dyDescent="0.2">
      <c r="A2747" s="2" t="s">
        <v>42</v>
      </c>
      <c r="B2747" s="2" t="s">
        <v>32</v>
      </c>
      <c r="C2747" s="2" t="s">
        <v>6</v>
      </c>
      <c r="D2747" s="2" t="s">
        <v>15</v>
      </c>
      <c r="E2747" s="2" t="s">
        <v>20</v>
      </c>
      <c r="F2747" s="2" t="s">
        <v>61</v>
      </c>
      <c r="G2747" s="1">
        <v>228.8</v>
      </c>
      <c r="H2747" s="1">
        <v>130</v>
      </c>
      <c r="I2747" s="4">
        <v>2</v>
      </c>
      <c r="J2747" s="2" t="s">
        <v>67</v>
      </c>
      <c r="K2747" s="1">
        <f>Tabelle111[[#This Row],[Menge kg Nges]]/1000</f>
        <v>0.2288</v>
      </c>
      <c r="L2747" s="1">
        <f>Tabelle111[[#This Row],[Menge kg P2O5]]/1000</f>
        <v>0.13</v>
      </c>
      <c r="M2747" s="1">
        <f>Tabelle111[[#This Row],[Menge t Nges]]/Tabelle111[[#This Row],[Anzahl Lieferscheine]]</f>
        <v>0.1144</v>
      </c>
      <c r="N2747" s="1">
        <f>Tabelle111[[#This Row],[Menge t P2O5]]/Tabelle111[[#This Row],[Anzahl Lieferscheine]]</f>
        <v>6.5000000000000002E-2</v>
      </c>
    </row>
    <row r="2748" spans="1:14" x14ac:dyDescent="0.2">
      <c r="A2748" s="2" t="s">
        <v>42</v>
      </c>
      <c r="B2748" s="2" t="s">
        <v>32</v>
      </c>
      <c r="C2748" s="2" t="s">
        <v>25</v>
      </c>
      <c r="D2748" s="2" t="s">
        <v>25</v>
      </c>
      <c r="E2748" s="2" t="s">
        <v>26</v>
      </c>
      <c r="F2748" s="2" t="s">
        <v>61</v>
      </c>
      <c r="G2748" s="1">
        <v>12040.949999999995</v>
      </c>
      <c r="H2748" s="1">
        <v>4967.380000000001</v>
      </c>
      <c r="I2748" s="4">
        <v>28</v>
      </c>
      <c r="J2748" s="2" t="s">
        <v>67</v>
      </c>
      <c r="K2748" s="1">
        <f>Tabelle111[[#This Row],[Menge kg Nges]]/1000</f>
        <v>12.040949999999995</v>
      </c>
      <c r="L2748" s="1">
        <f>Tabelle111[[#This Row],[Menge kg P2O5]]/1000</f>
        <v>4.9673800000000012</v>
      </c>
      <c r="M2748" s="1">
        <f>Tabelle111[[#This Row],[Menge t Nges]]/Tabelle111[[#This Row],[Anzahl Lieferscheine]]</f>
        <v>0.43003392857142841</v>
      </c>
      <c r="N2748" s="1">
        <f>Tabelle111[[#This Row],[Menge t P2O5]]/Tabelle111[[#This Row],[Anzahl Lieferscheine]]</f>
        <v>0.1774064285714286</v>
      </c>
    </row>
    <row r="2749" spans="1:14" x14ac:dyDescent="0.2">
      <c r="A2749" s="2" t="s">
        <v>42</v>
      </c>
      <c r="B2749" s="2" t="s">
        <v>36</v>
      </c>
      <c r="C2749" s="2" t="s">
        <v>6</v>
      </c>
      <c r="D2749" s="2" t="s">
        <v>7</v>
      </c>
      <c r="E2749" s="2" t="s">
        <v>14</v>
      </c>
      <c r="F2749" s="2" t="s">
        <v>61</v>
      </c>
      <c r="G2749" s="1">
        <v>324</v>
      </c>
      <c r="H2749" s="1">
        <v>135</v>
      </c>
      <c r="I2749" s="4">
        <v>1</v>
      </c>
      <c r="J2749" s="2" t="s">
        <v>67</v>
      </c>
      <c r="K2749" s="1">
        <f>Tabelle111[[#This Row],[Menge kg Nges]]/1000</f>
        <v>0.32400000000000001</v>
      </c>
      <c r="L2749" s="1">
        <f>Tabelle111[[#This Row],[Menge kg P2O5]]/1000</f>
        <v>0.13500000000000001</v>
      </c>
      <c r="M2749" s="1">
        <f>Tabelle111[[#This Row],[Menge t Nges]]/Tabelle111[[#This Row],[Anzahl Lieferscheine]]</f>
        <v>0.32400000000000001</v>
      </c>
      <c r="N2749" s="1">
        <f>Tabelle111[[#This Row],[Menge t P2O5]]/Tabelle111[[#This Row],[Anzahl Lieferscheine]]</f>
        <v>0.13500000000000001</v>
      </c>
    </row>
    <row r="2750" spans="1:14" x14ac:dyDescent="0.2">
      <c r="A2750" s="2" t="s">
        <v>42</v>
      </c>
      <c r="B2750" s="2" t="s">
        <v>27</v>
      </c>
      <c r="C2750" s="2" t="s">
        <v>6</v>
      </c>
      <c r="D2750" s="2" t="s">
        <v>15</v>
      </c>
      <c r="E2750" s="2" t="s">
        <v>20</v>
      </c>
      <c r="F2750" s="2" t="s">
        <v>61</v>
      </c>
      <c r="G2750" s="1">
        <v>853.60000000000025</v>
      </c>
      <c r="H2750" s="1">
        <v>485</v>
      </c>
      <c r="I2750" s="4">
        <v>11</v>
      </c>
      <c r="J2750" s="2" t="s">
        <v>67</v>
      </c>
      <c r="K2750" s="1">
        <f>Tabelle111[[#This Row],[Menge kg Nges]]/1000</f>
        <v>0.85360000000000025</v>
      </c>
      <c r="L2750" s="1">
        <f>Tabelle111[[#This Row],[Menge kg P2O5]]/1000</f>
        <v>0.48499999999999999</v>
      </c>
      <c r="M2750" s="1">
        <f>Tabelle111[[#This Row],[Menge t Nges]]/Tabelle111[[#This Row],[Anzahl Lieferscheine]]</f>
        <v>7.7600000000000016E-2</v>
      </c>
      <c r="N2750" s="1">
        <f>Tabelle111[[#This Row],[Menge t P2O5]]/Tabelle111[[#This Row],[Anzahl Lieferscheine]]</f>
        <v>4.409090909090909E-2</v>
      </c>
    </row>
    <row r="2751" spans="1:14" x14ac:dyDescent="0.2">
      <c r="A2751" s="2" t="s">
        <v>42</v>
      </c>
      <c r="B2751" s="2" t="s">
        <v>47</v>
      </c>
      <c r="C2751" s="2" t="s">
        <v>6</v>
      </c>
      <c r="D2751" s="2" t="s">
        <v>7</v>
      </c>
      <c r="E2751" s="2" t="s">
        <v>14</v>
      </c>
      <c r="F2751" s="2" t="s">
        <v>61</v>
      </c>
      <c r="G2751" s="1">
        <v>9549.899999999996</v>
      </c>
      <c r="H2751" s="1">
        <v>4892.13</v>
      </c>
      <c r="I2751" s="4">
        <v>50</v>
      </c>
      <c r="J2751" s="2" t="s">
        <v>67</v>
      </c>
      <c r="K2751" s="1">
        <f>Tabelle111[[#This Row],[Menge kg Nges]]/1000</f>
        <v>9.5498999999999956</v>
      </c>
      <c r="L2751" s="1">
        <f>Tabelle111[[#This Row],[Menge kg P2O5]]/1000</f>
        <v>4.8921299999999999</v>
      </c>
      <c r="M2751" s="1">
        <f>Tabelle111[[#This Row],[Menge t Nges]]/Tabelle111[[#This Row],[Anzahl Lieferscheine]]</f>
        <v>0.19099799999999992</v>
      </c>
      <c r="N2751" s="1">
        <f>Tabelle111[[#This Row],[Menge t P2O5]]/Tabelle111[[#This Row],[Anzahl Lieferscheine]]</f>
        <v>9.7842600000000002E-2</v>
      </c>
    </row>
    <row r="2752" spans="1:14" x14ac:dyDescent="0.2">
      <c r="A2752" s="2" t="s">
        <v>42</v>
      </c>
      <c r="B2752" s="2" t="s">
        <v>47</v>
      </c>
      <c r="C2752" s="2" t="s">
        <v>6</v>
      </c>
      <c r="D2752" s="2" t="s">
        <v>15</v>
      </c>
      <c r="E2752" s="2" t="s">
        <v>8</v>
      </c>
      <c r="F2752" s="2" t="s">
        <v>61</v>
      </c>
      <c r="G2752" s="1">
        <v>141</v>
      </c>
      <c r="H2752" s="1">
        <v>213</v>
      </c>
      <c r="I2752" s="4">
        <v>1</v>
      </c>
      <c r="J2752" s="2" t="s">
        <v>67</v>
      </c>
      <c r="K2752" s="1">
        <f>Tabelle111[[#This Row],[Menge kg Nges]]/1000</f>
        <v>0.14099999999999999</v>
      </c>
      <c r="L2752" s="1">
        <f>Tabelle111[[#This Row],[Menge kg P2O5]]/1000</f>
        <v>0.21299999999999999</v>
      </c>
      <c r="M2752" s="1">
        <f>Tabelle111[[#This Row],[Menge t Nges]]/Tabelle111[[#This Row],[Anzahl Lieferscheine]]</f>
        <v>0.14099999999999999</v>
      </c>
      <c r="N2752" s="1">
        <f>Tabelle111[[#This Row],[Menge t P2O5]]/Tabelle111[[#This Row],[Anzahl Lieferscheine]]</f>
        <v>0.21299999999999999</v>
      </c>
    </row>
    <row r="2753" spans="1:14" x14ac:dyDescent="0.2">
      <c r="A2753" s="2" t="s">
        <v>42</v>
      </c>
      <c r="B2753" s="2" t="s">
        <v>47</v>
      </c>
      <c r="C2753" s="2" t="s">
        <v>6</v>
      </c>
      <c r="D2753" s="2" t="s">
        <v>15</v>
      </c>
      <c r="E2753" s="2" t="s">
        <v>20</v>
      </c>
      <c r="F2753" s="2" t="s">
        <v>61</v>
      </c>
      <c r="G2753" s="1">
        <v>114.4</v>
      </c>
      <c r="H2753" s="1">
        <v>65</v>
      </c>
      <c r="I2753" s="4">
        <v>1</v>
      </c>
      <c r="J2753" s="2" t="s">
        <v>67</v>
      </c>
      <c r="K2753" s="1">
        <f>Tabelle111[[#This Row],[Menge kg Nges]]/1000</f>
        <v>0.1144</v>
      </c>
      <c r="L2753" s="1">
        <f>Tabelle111[[#This Row],[Menge kg P2O5]]/1000</f>
        <v>6.5000000000000002E-2</v>
      </c>
      <c r="M2753" s="1">
        <f>Tabelle111[[#This Row],[Menge t Nges]]/Tabelle111[[#This Row],[Anzahl Lieferscheine]]</f>
        <v>0.1144</v>
      </c>
      <c r="N2753" s="1">
        <f>Tabelle111[[#This Row],[Menge t P2O5]]/Tabelle111[[#This Row],[Anzahl Lieferscheine]]</f>
        <v>6.5000000000000002E-2</v>
      </c>
    </row>
    <row r="2754" spans="1:14" x14ac:dyDescent="0.2">
      <c r="A2754" s="2" t="s">
        <v>42</v>
      </c>
      <c r="B2754" s="2" t="s">
        <v>47</v>
      </c>
      <c r="C2754" s="2" t="s">
        <v>6</v>
      </c>
      <c r="D2754" s="2" t="s">
        <v>15</v>
      </c>
      <c r="E2754" s="2" t="s">
        <v>9</v>
      </c>
      <c r="F2754" s="2" t="s">
        <v>61</v>
      </c>
      <c r="G2754" s="1">
        <v>257.60000000000002</v>
      </c>
      <c r="H2754" s="1">
        <v>168</v>
      </c>
      <c r="I2754" s="4">
        <v>1</v>
      </c>
      <c r="J2754" s="2" t="s">
        <v>67</v>
      </c>
      <c r="K2754" s="1">
        <f>Tabelle111[[#This Row],[Menge kg Nges]]/1000</f>
        <v>0.2576</v>
      </c>
      <c r="L2754" s="1">
        <f>Tabelle111[[#This Row],[Menge kg P2O5]]/1000</f>
        <v>0.16800000000000001</v>
      </c>
      <c r="M2754" s="1">
        <f>Tabelle111[[#This Row],[Menge t Nges]]/Tabelle111[[#This Row],[Anzahl Lieferscheine]]</f>
        <v>0.2576</v>
      </c>
      <c r="N2754" s="1">
        <f>Tabelle111[[#This Row],[Menge t P2O5]]/Tabelle111[[#This Row],[Anzahl Lieferscheine]]</f>
        <v>0.16800000000000001</v>
      </c>
    </row>
    <row r="2755" spans="1:14" x14ac:dyDescent="0.2">
      <c r="A2755" s="2" t="s">
        <v>42</v>
      </c>
      <c r="B2755" s="2" t="s">
        <v>34</v>
      </c>
      <c r="C2755" s="2" t="s">
        <v>6</v>
      </c>
      <c r="D2755" s="2" t="s">
        <v>7</v>
      </c>
      <c r="E2755" s="2" t="s">
        <v>9</v>
      </c>
      <c r="F2755" s="2" t="s">
        <v>61</v>
      </c>
      <c r="G2755" s="1">
        <v>220</v>
      </c>
      <c r="H2755" s="1">
        <v>90</v>
      </c>
      <c r="I2755" s="4">
        <v>1</v>
      </c>
      <c r="J2755" s="2" t="s">
        <v>67</v>
      </c>
      <c r="K2755" s="1">
        <f>Tabelle111[[#This Row],[Menge kg Nges]]/1000</f>
        <v>0.22</v>
      </c>
      <c r="L2755" s="1">
        <f>Tabelle111[[#This Row],[Menge kg P2O5]]/1000</f>
        <v>0.09</v>
      </c>
      <c r="M2755" s="1">
        <f>Tabelle111[[#This Row],[Menge t Nges]]/Tabelle111[[#This Row],[Anzahl Lieferscheine]]</f>
        <v>0.22</v>
      </c>
      <c r="N2755" s="1">
        <f>Tabelle111[[#This Row],[Menge t P2O5]]/Tabelle111[[#This Row],[Anzahl Lieferscheine]]</f>
        <v>0.09</v>
      </c>
    </row>
    <row r="2756" spans="1:14" x14ac:dyDescent="0.2">
      <c r="A2756" s="2" t="s">
        <v>42</v>
      </c>
      <c r="B2756" s="2" t="s">
        <v>37</v>
      </c>
      <c r="C2756" s="2" t="s">
        <v>6</v>
      </c>
      <c r="D2756" s="2" t="s">
        <v>7</v>
      </c>
      <c r="E2756" s="2" t="s">
        <v>9</v>
      </c>
      <c r="F2756" s="2" t="s">
        <v>61</v>
      </c>
      <c r="G2756" s="1">
        <v>81.599999999999994</v>
      </c>
      <c r="H2756" s="1">
        <v>33.6</v>
      </c>
      <c r="I2756" s="4">
        <v>1</v>
      </c>
      <c r="J2756" s="2" t="s">
        <v>67</v>
      </c>
      <c r="K2756" s="1">
        <f>Tabelle111[[#This Row],[Menge kg Nges]]/1000</f>
        <v>8.1599999999999992E-2</v>
      </c>
      <c r="L2756" s="1">
        <f>Tabelle111[[#This Row],[Menge kg P2O5]]/1000</f>
        <v>3.3600000000000005E-2</v>
      </c>
      <c r="M2756" s="1">
        <f>Tabelle111[[#This Row],[Menge t Nges]]/Tabelle111[[#This Row],[Anzahl Lieferscheine]]</f>
        <v>8.1599999999999992E-2</v>
      </c>
      <c r="N2756" s="1">
        <f>Tabelle111[[#This Row],[Menge t P2O5]]/Tabelle111[[#This Row],[Anzahl Lieferscheine]]</f>
        <v>3.3600000000000005E-2</v>
      </c>
    </row>
    <row r="2757" spans="1:14" x14ac:dyDescent="0.2">
      <c r="A2757" s="2" t="s">
        <v>42</v>
      </c>
      <c r="B2757" s="2" t="s">
        <v>37</v>
      </c>
      <c r="C2757" s="2" t="s">
        <v>6</v>
      </c>
      <c r="D2757" s="2" t="s">
        <v>7</v>
      </c>
      <c r="E2757" s="2" t="s">
        <v>12</v>
      </c>
      <c r="F2757" s="2" t="s">
        <v>61</v>
      </c>
      <c r="G2757" s="1">
        <v>468.3</v>
      </c>
      <c r="H2757" s="1">
        <v>269.85000000000002</v>
      </c>
      <c r="I2757" s="4">
        <v>2</v>
      </c>
      <c r="J2757" s="2" t="s">
        <v>67</v>
      </c>
      <c r="K2757" s="1">
        <f>Tabelle111[[#This Row],[Menge kg Nges]]/1000</f>
        <v>0.46829999999999999</v>
      </c>
      <c r="L2757" s="1">
        <f>Tabelle111[[#This Row],[Menge kg P2O5]]/1000</f>
        <v>0.26985000000000003</v>
      </c>
      <c r="M2757" s="1">
        <f>Tabelle111[[#This Row],[Menge t Nges]]/Tabelle111[[#This Row],[Anzahl Lieferscheine]]</f>
        <v>0.23415</v>
      </c>
      <c r="N2757" s="1">
        <f>Tabelle111[[#This Row],[Menge t P2O5]]/Tabelle111[[#This Row],[Anzahl Lieferscheine]]</f>
        <v>0.13492500000000002</v>
      </c>
    </row>
    <row r="2758" spans="1:14" x14ac:dyDescent="0.2">
      <c r="A2758" s="2" t="s">
        <v>42</v>
      </c>
      <c r="B2758" s="2" t="s">
        <v>37</v>
      </c>
      <c r="C2758" s="2" t="s">
        <v>6</v>
      </c>
      <c r="D2758" s="2" t="s">
        <v>7</v>
      </c>
      <c r="E2758" s="2" t="s">
        <v>14</v>
      </c>
      <c r="F2758" s="2" t="s">
        <v>61</v>
      </c>
      <c r="G2758" s="1">
        <v>4534.9899999999989</v>
      </c>
      <c r="H2758" s="1">
        <v>2050.0999999999995</v>
      </c>
      <c r="I2758" s="4">
        <v>27</v>
      </c>
      <c r="J2758" s="2" t="s">
        <v>67</v>
      </c>
      <c r="K2758" s="1">
        <f>Tabelle111[[#This Row],[Menge kg Nges]]/1000</f>
        <v>4.5349899999999987</v>
      </c>
      <c r="L2758" s="1">
        <f>Tabelle111[[#This Row],[Menge kg P2O5]]/1000</f>
        <v>2.0500999999999996</v>
      </c>
      <c r="M2758" s="1">
        <f>Tabelle111[[#This Row],[Menge t Nges]]/Tabelle111[[#This Row],[Anzahl Lieferscheine]]</f>
        <v>0.16796259259259255</v>
      </c>
      <c r="N2758" s="1">
        <f>Tabelle111[[#This Row],[Menge t P2O5]]/Tabelle111[[#This Row],[Anzahl Lieferscheine]]</f>
        <v>7.5929629629629611E-2</v>
      </c>
    </row>
    <row r="2759" spans="1:14" x14ac:dyDescent="0.2">
      <c r="A2759" s="2" t="s">
        <v>42</v>
      </c>
      <c r="B2759" s="2" t="s">
        <v>37</v>
      </c>
      <c r="C2759" s="2" t="s">
        <v>6</v>
      </c>
      <c r="D2759" s="2" t="s">
        <v>15</v>
      </c>
      <c r="E2759" s="2" t="s">
        <v>20</v>
      </c>
      <c r="F2759" s="2" t="s">
        <v>61</v>
      </c>
      <c r="G2759" s="1">
        <v>102</v>
      </c>
      <c r="H2759" s="1">
        <v>75</v>
      </c>
      <c r="I2759" s="4">
        <v>1</v>
      </c>
      <c r="J2759" s="2" t="s">
        <v>67</v>
      </c>
      <c r="K2759" s="1">
        <f>Tabelle111[[#This Row],[Menge kg Nges]]/1000</f>
        <v>0.10199999999999999</v>
      </c>
      <c r="L2759" s="1">
        <f>Tabelle111[[#This Row],[Menge kg P2O5]]/1000</f>
        <v>7.4999999999999997E-2</v>
      </c>
      <c r="M2759" s="1">
        <f>Tabelle111[[#This Row],[Menge t Nges]]/Tabelle111[[#This Row],[Anzahl Lieferscheine]]</f>
        <v>0.10199999999999999</v>
      </c>
      <c r="N2759" s="1">
        <f>Tabelle111[[#This Row],[Menge t P2O5]]/Tabelle111[[#This Row],[Anzahl Lieferscheine]]</f>
        <v>7.4999999999999997E-2</v>
      </c>
    </row>
    <row r="2760" spans="1:14" x14ac:dyDescent="0.2">
      <c r="A2760" s="2" t="s">
        <v>42</v>
      </c>
      <c r="B2760" s="2" t="s">
        <v>37</v>
      </c>
      <c r="C2760" s="2" t="s">
        <v>6</v>
      </c>
      <c r="D2760" s="2" t="s">
        <v>15</v>
      </c>
      <c r="E2760" s="2" t="s">
        <v>9</v>
      </c>
      <c r="F2760" s="2" t="s">
        <v>61</v>
      </c>
      <c r="G2760" s="1">
        <v>214.92</v>
      </c>
      <c r="H2760" s="1">
        <v>89.1</v>
      </c>
      <c r="I2760" s="4">
        <v>1</v>
      </c>
      <c r="J2760" s="2" t="s">
        <v>67</v>
      </c>
      <c r="K2760" s="1">
        <f>Tabelle111[[#This Row],[Menge kg Nges]]/1000</f>
        <v>0.21492</v>
      </c>
      <c r="L2760" s="1">
        <f>Tabelle111[[#This Row],[Menge kg P2O5]]/1000</f>
        <v>8.9099999999999999E-2</v>
      </c>
      <c r="M2760" s="1">
        <f>Tabelle111[[#This Row],[Menge t Nges]]/Tabelle111[[#This Row],[Anzahl Lieferscheine]]</f>
        <v>0.21492</v>
      </c>
      <c r="N2760" s="1">
        <f>Tabelle111[[#This Row],[Menge t P2O5]]/Tabelle111[[#This Row],[Anzahl Lieferscheine]]</f>
        <v>8.9099999999999999E-2</v>
      </c>
    </row>
    <row r="2761" spans="1:14" x14ac:dyDescent="0.2">
      <c r="A2761" s="2" t="s">
        <v>42</v>
      </c>
      <c r="B2761" s="2" t="s">
        <v>37</v>
      </c>
      <c r="C2761" s="2" t="s">
        <v>25</v>
      </c>
      <c r="D2761" s="2" t="s">
        <v>25</v>
      </c>
      <c r="E2761" s="2" t="s">
        <v>26</v>
      </c>
      <c r="F2761" s="2" t="s">
        <v>61</v>
      </c>
      <c r="G2761" s="1">
        <v>4310.1100000000006</v>
      </c>
      <c r="H2761" s="1">
        <v>1662.19</v>
      </c>
      <c r="I2761" s="4">
        <v>16</v>
      </c>
      <c r="J2761" s="2" t="s">
        <v>67</v>
      </c>
      <c r="K2761" s="1">
        <f>Tabelle111[[#This Row],[Menge kg Nges]]/1000</f>
        <v>4.3101100000000008</v>
      </c>
      <c r="L2761" s="1">
        <f>Tabelle111[[#This Row],[Menge kg P2O5]]/1000</f>
        <v>1.6621900000000001</v>
      </c>
      <c r="M2761" s="1">
        <f>Tabelle111[[#This Row],[Menge t Nges]]/Tabelle111[[#This Row],[Anzahl Lieferscheine]]</f>
        <v>0.26938187500000005</v>
      </c>
      <c r="N2761" s="1">
        <f>Tabelle111[[#This Row],[Menge t P2O5]]/Tabelle111[[#This Row],[Anzahl Lieferscheine]]</f>
        <v>0.103886875</v>
      </c>
    </row>
    <row r="2762" spans="1:14" x14ac:dyDescent="0.2">
      <c r="A2762" s="2" t="s">
        <v>42</v>
      </c>
      <c r="B2762" s="2" t="s">
        <v>38</v>
      </c>
      <c r="C2762" s="2" t="s">
        <v>6</v>
      </c>
      <c r="D2762" s="2" t="s">
        <v>7</v>
      </c>
      <c r="E2762" s="2" t="s">
        <v>9</v>
      </c>
      <c r="F2762" s="2" t="s">
        <v>61</v>
      </c>
      <c r="G2762" s="1">
        <v>408.8</v>
      </c>
      <c r="H2762" s="1">
        <v>168.6</v>
      </c>
      <c r="I2762" s="4">
        <v>3</v>
      </c>
      <c r="J2762" s="2" t="s">
        <v>67</v>
      </c>
      <c r="K2762" s="1">
        <f>Tabelle111[[#This Row],[Menge kg Nges]]/1000</f>
        <v>0.4088</v>
      </c>
      <c r="L2762" s="1">
        <f>Tabelle111[[#This Row],[Menge kg P2O5]]/1000</f>
        <v>0.1686</v>
      </c>
      <c r="M2762" s="1">
        <f>Tabelle111[[#This Row],[Menge t Nges]]/Tabelle111[[#This Row],[Anzahl Lieferscheine]]</f>
        <v>0.13626666666666667</v>
      </c>
      <c r="N2762" s="1">
        <f>Tabelle111[[#This Row],[Menge t P2O5]]/Tabelle111[[#This Row],[Anzahl Lieferscheine]]</f>
        <v>5.62E-2</v>
      </c>
    </row>
    <row r="2763" spans="1:14" x14ac:dyDescent="0.2">
      <c r="A2763" s="2" t="s">
        <v>42</v>
      </c>
      <c r="B2763" s="2" t="s">
        <v>38</v>
      </c>
      <c r="C2763" s="2" t="s">
        <v>6</v>
      </c>
      <c r="D2763" s="2" t="s">
        <v>7</v>
      </c>
      <c r="E2763" s="2" t="s">
        <v>10</v>
      </c>
      <c r="F2763" s="2" t="s">
        <v>61</v>
      </c>
      <c r="G2763" s="1">
        <v>2.2000000000000002</v>
      </c>
      <c r="H2763" s="1">
        <v>0.9</v>
      </c>
      <c r="I2763" s="4">
        <v>1</v>
      </c>
      <c r="J2763" s="2" t="s">
        <v>67</v>
      </c>
      <c r="K2763" s="1">
        <f>Tabelle111[[#This Row],[Menge kg Nges]]/1000</f>
        <v>2.2000000000000001E-3</v>
      </c>
      <c r="L2763" s="1">
        <f>Tabelle111[[#This Row],[Menge kg P2O5]]/1000</f>
        <v>8.9999999999999998E-4</v>
      </c>
      <c r="M2763" s="1">
        <f>Tabelle111[[#This Row],[Menge t Nges]]/Tabelle111[[#This Row],[Anzahl Lieferscheine]]</f>
        <v>2.2000000000000001E-3</v>
      </c>
      <c r="N2763" s="1">
        <f>Tabelle111[[#This Row],[Menge t P2O5]]/Tabelle111[[#This Row],[Anzahl Lieferscheine]]</f>
        <v>8.9999999999999998E-4</v>
      </c>
    </row>
    <row r="2764" spans="1:14" x14ac:dyDescent="0.2">
      <c r="A2764" s="2" t="s">
        <v>42</v>
      </c>
      <c r="B2764" s="2" t="s">
        <v>38</v>
      </c>
      <c r="C2764" s="2" t="s">
        <v>6</v>
      </c>
      <c r="D2764" s="2" t="s">
        <v>7</v>
      </c>
      <c r="E2764" s="2" t="s">
        <v>14</v>
      </c>
      <c r="F2764" s="2" t="s">
        <v>61</v>
      </c>
      <c r="G2764" s="1">
        <v>1214.46</v>
      </c>
      <c r="H2764" s="1">
        <v>506.52000000000004</v>
      </c>
      <c r="I2764" s="4">
        <v>3</v>
      </c>
      <c r="J2764" s="2" t="s">
        <v>67</v>
      </c>
      <c r="K2764" s="1">
        <f>Tabelle111[[#This Row],[Menge kg Nges]]/1000</f>
        <v>1.2144600000000001</v>
      </c>
      <c r="L2764" s="1">
        <f>Tabelle111[[#This Row],[Menge kg P2O5]]/1000</f>
        <v>0.50652000000000008</v>
      </c>
      <c r="M2764" s="1">
        <f>Tabelle111[[#This Row],[Menge t Nges]]/Tabelle111[[#This Row],[Anzahl Lieferscheine]]</f>
        <v>0.40482000000000001</v>
      </c>
      <c r="N2764" s="1">
        <f>Tabelle111[[#This Row],[Menge t P2O5]]/Tabelle111[[#This Row],[Anzahl Lieferscheine]]</f>
        <v>0.16884000000000002</v>
      </c>
    </row>
    <row r="2765" spans="1:14" x14ac:dyDescent="0.2">
      <c r="A2765" s="2" t="s">
        <v>42</v>
      </c>
      <c r="B2765" s="2" t="s">
        <v>38</v>
      </c>
      <c r="C2765" s="2" t="s">
        <v>6</v>
      </c>
      <c r="D2765" s="2" t="s">
        <v>15</v>
      </c>
      <c r="E2765" s="2" t="s">
        <v>8</v>
      </c>
      <c r="F2765" s="2" t="s">
        <v>61</v>
      </c>
      <c r="G2765" s="1">
        <v>2021</v>
      </c>
      <c r="H2765" s="1">
        <v>3053</v>
      </c>
      <c r="I2765" s="4">
        <v>6</v>
      </c>
      <c r="J2765" s="2" t="s">
        <v>67</v>
      </c>
      <c r="K2765" s="1">
        <f>Tabelle111[[#This Row],[Menge kg Nges]]/1000</f>
        <v>2.0209999999999999</v>
      </c>
      <c r="L2765" s="1">
        <f>Tabelle111[[#This Row],[Menge kg P2O5]]/1000</f>
        <v>3.0529999999999999</v>
      </c>
      <c r="M2765" s="1">
        <f>Tabelle111[[#This Row],[Menge t Nges]]/Tabelle111[[#This Row],[Anzahl Lieferscheine]]</f>
        <v>0.33683333333333332</v>
      </c>
      <c r="N2765" s="1">
        <f>Tabelle111[[#This Row],[Menge t P2O5]]/Tabelle111[[#This Row],[Anzahl Lieferscheine]]</f>
        <v>0.50883333333333336</v>
      </c>
    </row>
    <row r="2766" spans="1:14" x14ac:dyDescent="0.2">
      <c r="A2766" s="2" t="s">
        <v>42</v>
      </c>
      <c r="B2766" s="2" t="s">
        <v>38</v>
      </c>
      <c r="C2766" s="2" t="s">
        <v>6</v>
      </c>
      <c r="D2766" s="2" t="s">
        <v>15</v>
      </c>
      <c r="E2766" s="2" t="s">
        <v>20</v>
      </c>
      <c r="F2766" s="2" t="s">
        <v>61</v>
      </c>
      <c r="G2766" s="1">
        <v>423</v>
      </c>
      <c r="H2766" s="1">
        <v>639</v>
      </c>
      <c r="I2766" s="4">
        <v>1</v>
      </c>
      <c r="J2766" s="2" t="s">
        <v>67</v>
      </c>
      <c r="K2766" s="1">
        <f>Tabelle111[[#This Row],[Menge kg Nges]]/1000</f>
        <v>0.42299999999999999</v>
      </c>
      <c r="L2766" s="1">
        <f>Tabelle111[[#This Row],[Menge kg P2O5]]/1000</f>
        <v>0.63900000000000001</v>
      </c>
      <c r="M2766" s="1">
        <f>Tabelle111[[#This Row],[Menge t Nges]]/Tabelle111[[#This Row],[Anzahl Lieferscheine]]</f>
        <v>0.42299999999999999</v>
      </c>
      <c r="N2766" s="1">
        <f>Tabelle111[[#This Row],[Menge t P2O5]]/Tabelle111[[#This Row],[Anzahl Lieferscheine]]</f>
        <v>0.63900000000000001</v>
      </c>
    </row>
    <row r="2767" spans="1:14" x14ac:dyDescent="0.2">
      <c r="A2767" s="2" t="s">
        <v>42</v>
      </c>
      <c r="B2767" s="2" t="s">
        <v>38</v>
      </c>
      <c r="C2767" s="2" t="s">
        <v>25</v>
      </c>
      <c r="D2767" s="2" t="s">
        <v>25</v>
      </c>
      <c r="E2767" s="2" t="s">
        <v>26</v>
      </c>
      <c r="F2767" s="2" t="s">
        <v>61</v>
      </c>
      <c r="G2767" s="1">
        <v>8087.82</v>
      </c>
      <c r="H2767" s="1">
        <v>4999.46</v>
      </c>
      <c r="I2767" s="4">
        <v>20</v>
      </c>
      <c r="J2767" s="2" t="s">
        <v>67</v>
      </c>
      <c r="K2767" s="1">
        <f>Tabelle111[[#This Row],[Menge kg Nges]]/1000</f>
        <v>8.0878199999999989</v>
      </c>
      <c r="L2767" s="1">
        <f>Tabelle111[[#This Row],[Menge kg P2O5]]/1000</f>
        <v>4.99946</v>
      </c>
      <c r="M2767" s="1">
        <f>Tabelle111[[#This Row],[Menge t Nges]]/Tabelle111[[#This Row],[Anzahl Lieferscheine]]</f>
        <v>0.40439099999999994</v>
      </c>
      <c r="N2767" s="1">
        <f>Tabelle111[[#This Row],[Menge t P2O5]]/Tabelle111[[#This Row],[Anzahl Lieferscheine]]</f>
        <v>0.249973</v>
      </c>
    </row>
    <row r="2768" spans="1:14" x14ac:dyDescent="0.2">
      <c r="A2768" s="2" t="s">
        <v>42</v>
      </c>
      <c r="B2768" s="2" t="s">
        <v>39</v>
      </c>
      <c r="C2768" s="2" t="s">
        <v>6</v>
      </c>
      <c r="D2768" s="2" t="s">
        <v>7</v>
      </c>
      <c r="E2768" s="2" t="s">
        <v>8</v>
      </c>
      <c r="F2768" s="2" t="s">
        <v>61</v>
      </c>
      <c r="G2768" s="1">
        <v>306</v>
      </c>
      <c r="H2768" s="1">
        <v>112.2</v>
      </c>
      <c r="I2768" s="4">
        <v>1</v>
      </c>
      <c r="J2768" s="2" t="s">
        <v>67</v>
      </c>
      <c r="K2768" s="1">
        <f>Tabelle111[[#This Row],[Menge kg Nges]]/1000</f>
        <v>0.30599999999999999</v>
      </c>
      <c r="L2768" s="1">
        <f>Tabelle111[[#This Row],[Menge kg P2O5]]/1000</f>
        <v>0.11220000000000001</v>
      </c>
      <c r="M2768" s="1">
        <f>Tabelle111[[#This Row],[Menge t Nges]]/Tabelle111[[#This Row],[Anzahl Lieferscheine]]</f>
        <v>0.30599999999999999</v>
      </c>
      <c r="N2768" s="1">
        <f>Tabelle111[[#This Row],[Menge t P2O5]]/Tabelle111[[#This Row],[Anzahl Lieferscheine]]</f>
        <v>0.11220000000000001</v>
      </c>
    </row>
    <row r="2769" spans="1:14" x14ac:dyDescent="0.2">
      <c r="A2769" s="2" t="s">
        <v>42</v>
      </c>
      <c r="B2769" s="2" t="s">
        <v>39</v>
      </c>
      <c r="C2769" s="2" t="s">
        <v>6</v>
      </c>
      <c r="D2769" s="2" t="s">
        <v>7</v>
      </c>
      <c r="E2769" s="2" t="s">
        <v>12</v>
      </c>
      <c r="F2769" s="2" t="s">
        <v>61</v>
      </c>
      <c r="G2769" s="1">
        <v>746</v>
      </c>
      <c r="H2769" s="1">
        <v>394</v>
      </c>
      <c r="I2769" s="4">
        <v>4</v>
      </c>
      <c r="J2769" s="2" t="s">
        <v>67</v>
      </c>
      <c r="K2769" s="1">
        <f>Tabelle111[[#This Row],[Menge kg Nges]]/1000</f>
        <v>0.746</v>
      </c>
      <c r="L2769" s="1">
        <f>Tabelle111[[#This Row],[Menge kg P2O5]]/1000</f>
        <v>0.39400000000000002</v>
      </c>
      <c r="M2769" s="1">
        <f>Tabelle111[[#This Row],[Menge t Nges]]/Tabelle111[[#This Row],[Anzahl Lieferscheine]]</f>
        <v>0.1865</v>
      </c>
      <c r="N2769" s="1">
        <f>Tabelle111[[#This Row],[Menge t P2O5]]/Tabelle111[[#This Row],[Anzahl Lieferscheine]]</f>
        <v>9.8500000000000004E-2</v>
      </c>
    </row>
    <row r="2770" spans="1:14" x14ac:dyDescent="0.2">
      <c r="A2770" s="2" t="s">
        <v>42</v>
      </c>
      <c r="B2770" s="2" t="s">
        <v>39</v>
      </c>
      <c r="C2770" s="2" t="s">
        <v>6</v>
      </c>
      <c r="D2770" s="2" t="s">
        <v>7</v>
      </c>
      <c r="E2770" s="2" t="s">
        <v>14</v>
      </c>
      <c r="F2770" s="2" t="s">
        <v>61</v>
      </c>
      <c r="G2770" s="1">
        <v>617.40000000000009</v>
      </c>
      <c r="H2770" s="1">
        <v>300.60000000000002</v>
      </c>
      <c r="I2770" s="4">
        <v>3</v>
      </c>
      <c r="J2770" s="2" t="s">
        <v>67</v>
      </c>
      <c r="K2770" s="1">
        <f>Tabelle111[[#This Row],[Menge kg Nges]]/1000</f>
        <v>0.61740000000000006</v>
      </c>
      <c r="L2770" s="1">
        <f>Tabelle111[[#This Row],[Menge kg P2O5]]/1000</f>
        <v>0.30060000000000003</v>
      </c>
      <c r="M2770" s="1">
        <f>Tabelle111[[#This Row],[Menge t Nges]]/Tabelle111[[#This Row],[Anzahl Lieferscheine]]</f>
        <v>0.20580000000000001</v>
      </c>
      <c r="N2770" s="1">
        <f>Tabelle111[[#This Row],[Menge t P2O5]]/Tabelle111[[#This Row],[Anzahl Lieferscheine]]</f>
        <v>0.10020000000000001</v>
      </c>
    </row>
    <row r="2771" spans="1:14" x14ac:dyDescent="0.2">
      <c r="A2771" s="2" t="s">
        <v>42</v>
      </c>
      <c r="B2771" s="2" t="s">
        <v>40</v>
      </c>
      <c r="C2771" s="2" t="s">
        <v>6</v>
      </c>
      <c r="D2771" s="2" t="s">
        <v>7</v>
      </c>
      <c r="E2771" s="2" t="s">
        <v>8</v>
      </c>
      <c r="F2771" s="2" t="s">
        <v>61</v>
      </c>
      <c r="G2771" s="1">
        <v>1977.2</v>
      </c>
      <c r="H2771" s="1">
        <v>686.5</v>
      </c>
      <c r="I2771" s="4">
        <v>4</v>
      </c>
      <c r="J2771" s="2" t="s">
        <v>67</v>
      </c>
      <c r="K2771" s="1">
        <f>Tabelle111[[#This Row],[Menge kg Nges]]/1000</f>
        <v>1.9772000000000001</v>
      </c>
      <c r="L2771" s="1">
        <f>Tabelle111[[#This Row],[Menge kg P2O5]]/1000</f>
        <v>0.6865</v>
      </c>
      <c r="M2771" s="1">
        <f>Tabelle111[[#This Row],[Menge t Nges]]/Tabelle111[[#This Row],[Anzahl Lieferscheine]]</f>
        <v>0.49430000000000002</v>
      </c>
      <c r="N2771" s="1">
        <f>Tabelle111[[#This Row],[Menge t P2O5]]/Tabelle111[[#This Row],[Anzahl Lieferscheine]]</f>
        <v>0.171625</v>
      </c>
    </row>
    <row r="2772" spans="1:14" x14ac:dyDescent="0.2">
      <c r="A2772" s="2" t="s">
        <v>42</v>
      </c>
      <c r="B2772" s="2" t="s">
        <v>40</v>
      </c>
      <c r="C2772" s="2" t="s">
        <v>6</v>
      </c>
      <c r="D2772" s="2" t="s">
        <v>7</v>
      </c>
      <c r="E2772" s="2" t="s">
        <v>9</v>
      </c>
      <c r="F2772" s="2" t="s">
        <v>61</v>
      </c>
      <c r="G2772" s="1">
        <v>774</v>
      </c>
      <c r="H2772" s="1">
        <v>318</v>
      </c>
      <c r="I2772" s="4">
        <v>5</v>
      </c>
      <c r="J2772" s="2" t="s">
        <v>67</v>
      </c>
      <c r="K2772" s="1">
        <f>Tabelle111[[#This Row],[Menge kg Nges]]/1000</f>
        <v>0.77400000000000002</v>
      </c>
      <c r="L2772" s="1">
        <f>Tabelle111[[#This Row],[Menge kg P2O5]]/1000</f>
        <v>0.318</v>
      </c>
      <c r="M2772" s="1">
        <f>Tabelle111[[#This Row],[Menge t Nges]]/Tabelle111[[#This Row],[Anzahl Lieferscheine]]</f>
        <v>0.15479999999999999</v>
      </c>
      <c r="N2772" s="1">
        <f>Tabelle111[[#This Row],[Menge t P2O5]]/Tabelle111[[#This Row],[Anzahl Lieferscheine]]</f>
        <v>6.3600000000000004E-2</v>
      </c>
    </row>
    <row r="2773" spans="1:14" x14ac:dyDescent="0.2">
      <c r="A2773" s="2" t="s">
        <v>42</v>
      </c>
      <c r="B2773" s="2" t="s">
        <v>40</v>
      </c>
      <c r="C2773" s="2" t="s">
        <v>6</v>
      </c>
      <c r="D2773" s="2" t="s">
        <v>7</v>
      </c>
      <c r="E2773" s="2" t="s">
        <v>11</v>
      </c>
      <c r="F2773" s="2" t="s">
        <v>61</v>
      </c>
      <c r="G2773" s="1">
        <v>429</v>
      </c>
      <c r="H2773" s="1">
        <v>169</v>
      </c>
      <c r="I2773" s="4">
        <v>2</v>
      </c>
      <c r="J2773" s="2" t="s">
        <v>67</v>
      </c>
      <c r="K2773" s="1">
        <f>Tabelle111[[#This Row],[Menge kg Nges]]/1000</f>
        <v>0.42899999999999999</v>
      </c>
      <c r="L2773" s="1">
        <f>Tabelle111[[#This Row],[Menge kg P2O5]]/1000</f>
        <v>0.16900000000000001</v>
      </c>
      <c r="M2773" s="1">
        <f>Tabelle111[[#This Row],[Menge t Nges]]/Tabelle111[[#This Row],[Anzahl Lieferscheine]]</f>
        <v>0.2145</v>
      </c>
      <c r="N2773" s="1">
        <f>Tabelle111[[#This Row],[Menge t P2O5]]/Tabelle111[[#This Row],[Anzahl Lieferscheine]]</f>
        <v>8.4500000000000006E-2</v>
      </c>
    </row>
    <row r="2774" spans="1:14" x14ac:dyDescent="0.2">
      <c r="A2774" s="2" t="s">
        <v>42</v>
      </c>
      <c r="B2774" s="2" t="s">
        <v>40</v>
      </c>
      <c r="C2774" s="2" t="s">
        <v>6</v>
      </c>
      <c r="D2774" s="2" t="s">
        <v>7</v>
      </c>
      <c r="E2774" s="2" t="s">
        <v>12</v>
      </c>
      <c r="F2774" s="2" t="s">
        <v>61</v>
      </c>
      <c r="G2774" s="1">
        <v>5713.5999999999995</v>
      </c>
      <c r="H2774" s="1">
        <v>1902.4</v>
      </c>
      <c r="I2774" s="4">
        <v>30</v>
      </c>
      <c r="J2774" s="2" t="s">
        <v>67</v>
      </c>
      <c r="K2774" s="1">
        <f>Tabelle111[[#This Row],[Menge kg Nges]]/1000</f>
        <v>5.7135999999999996</v>
      </c>
      <c r="L2774" s="1">
        <f>Tabelle111[[#This Row],[Menge kg P2O5]]/1000</f>
        <v>1.9024000000000001</v>
      </c>
      <c r="M2774" s="1">
        <f>Tabelle111[[#This Row],[Menge t Nges]]/Tabelle111[[#This Row],[Anzahl Lieferscheine]]</f>
        <v>0.19045333333333331</v>
      </c>
      <c r="N2774" s="1">
        <f>Tabelle111[[#This Row],[Menge t P2O5]]/Tabelle111[[#This Row],[Anzahl Lieferscheine]]</f>
        <v>6.3413333333333335E-2</v>
      </c>
    </row>
    <row r="2775" spans="1:14" x14ac:dyDescent="0.2">
      <c r="A2775" s="2" t="s">
        <v>42</v>
      </c>
      <c r="B2775" s="2" t="s">
        <v>40</v>
      </c>
      <c r="C2775" s="2" t="s">
        <v>6</v>
      </c>
      <c r="D2775" s="2" t="s">
        <v>7</v>
      </c>
      <c r="E2775" s="2" t="s">
        <v>13</v>
      </c>
      <c r="F2775" s="2" t="s">
        <v>61</v>
      </c>
      <c r="G2775" s="1">
        <v>875</v>
      </c>
      <c r="H2775" s="1">
        <v>525</v>
      </c>
      <c r="I2775" s="4">
        <v>3</v>
      </c>
      <c r="J2775" s="2" t="s">
        <v>67</v>
      </c>
      <c r="K2775" s="1">
        <f>Tabelle111[[#This Row],[Menge kg Nges]]/1000</f>
        <v>0.875</v>
      </c>
      <c r="L2775" s="1">
        <f>Tabelle111[[#This Row],[Menge kg P2O5]]/1000</f>
        <v>0.52500000000000002</v>
      </c>
      <c r="M2775" s="1">
        <f>Tabelle111[[#This Row],[Menge t Nges]]/Tabelle111[[#This Row],[Anzahl Lieferscheine]]</f>
        <v>0.29166666666666669</v>
      </c>
      <c r="N2775" s="1">
        <f>Tabelle111[[#This Row],[Menge t P2O5]]/Tabelle111[[#This Row],[Anzahl Lieferscheine]]</f>
        <v>0.17500000000000002</v>
      </c>
    </row>
    <row r="2776" spans="1:14" x14ac:dyDescent="0.2">
      <c r="A2776" s="2" t="s">
        <v>42</v>
      </c>
      <c r="B2776" s="2" t="s">
        <v>40</v>
      </c>
      <c r="C2776" s="2" t="s">
        <v>6</v>
      </c>
      <c r="D2776" s="2" t="s">
        <v>7</v>
      </c>
      <c r="E2776" s="2" t="s">
        <v>14</v>
      </c>
      <c r="F2776" s="2" t="s">
        <v>61</v>
      </c>
      <c r="G2776" s="1">
        <v>17998.809999999998</v>
      </c>
      <c r="H2776" s="1">
        <v>7505.9299999999985</v>
      </c>
      <c r="I2776" s="4">
        <v>42</v>
      </c>
      <c r="J2776" s="2" t="s">
        <v>67</v>
      </c>
      <c r="K2776" s="1">
        <f>Tabelle111[[#This Row],[Menge kg Nges]]/1000</f>
        <v>17.998809999999999</v>
      </c>
      <c r="L2776" s="1">
        <f>Tabelle111[[#This Row],[Menge kg P2O5]]/1000</f>
        <v>7.5059299999999984</v>
      </c>
      <c r="M2776" s="1">
        <f>Tabelle111[[#This Row],[Menge t Nges]]/Tabelle111[[#This Row],[Anzahl Lieferscheine]]</f>
        <v>0.4285430952380952</v>
      </c>
      <c r="N2776" s="1">
        <f>Tabelle111[[#This Row],[Menge t P2O5]]/Tabelle111[[#This Row],[Anzahl Lieferscheine]]</f>
        <v>0.17871261904761901</v>
      </c>
    </row>
    <row r="2777" spans="1:14" x14ac:dyDescent="0.2">
      <c r="A2777" s="2" t="s">
        <v>42</v>
      </c>
      <c r="B2777" s="2" t="s">
        <v>40</v>
      </c>
      <c r="C2777" s="2" t="s">
        <v>6</v>
      </c>
      <c r="D2777" s="2" t="s">
        <v>15</v>
      </c>
      <c r="E2777" s="2" t="s">
        <v>8</v>
      </c>
      <c r="F2777" s="2" t="s">
        <v>61</v>
      </c>
      <c r="G2777" s="1">
        <v>1692</v>
      </c>
      <c r="H2777" s="1">
        <v>2556</v>
      </c>
      <c r="I2777" s="4">
        <v>4</v>
      </c>
      <c r="J2777" s="2" t="s">
        <v>67</v>
      </c>
      <c r="K2777" s="1">
        <f>Tabelle111[[#This Row],[Menge kg Nges]]/1000</f>
        <v>1.6919999999999999</v>
      </c>
      <c r="L2777" s="1">
        <f>Tabelle111[[#This Row],[Menge kg P2O5]]/1000</f>
        <v>2.556</v>
      </c>
      <c r="M2777" s="1">
        <f>Tabelle111[[#This Row],[Menge t Nges]]/Tabelle111[[#This Row],[Anzahl Lieferscheine]]</f>
        <v>0.42299999999999999</v>
      </c>
      <c r="N2777" s="1">
        <f>Tabelle111[[#This Row],[Menge t P2O5]]/Tabelle111[[#This Row],[Anzahl Lieferscheine]]</f>
        <v>0.63900000000000001</v>
      </c>
    </row>
    <row r="2778" spans="1:14" x14ac:dyDescent="0.2">
      <c r="A2778" s="2" t="s">
        <v>42</v>
      </c>
      <c r="B2778" s="2" t="s">
        <v>40</v>
      </c>
      <c r="C2778" s="2" t="s">
        <v>6</v>
      </c>
      <c r="D2778" s="2" t="s">
        <v>15</v>
      </c>
      <c r="E2778" s="2" t="s">
        <v>21</v>
      </c>
      <c r="F2778" s="2" t="s">
        <v>61</v>
      </c>
      <c r="G2778" s="1">
        <v>1994.04</v>
      </c>
      <c r="H2778" s="1">
        <v>1443.72</v>
      </c>
      <c r="I2778" s="4">
        <v>5</v>
      </c>
      <c r="J2778" s="2" t="s">
        <v>67</v>
      </c>
      <c r="K2778" s="1">
        <f>Tabelle111[[#This Row],[Menge kg Nges]]/1000</f>
        <v>1.99404</v>
      </c>
      <c r="L2778" s="1">
        <f>Tabelle111[[#This Row],[Menge kg P2O5]]/1000</f>
        <v>1.4437200000000001</v>
      </c>
      <c r="M2778" s="1">
        <f>Tabelle111[[#This Row],[Menge t Nges]]/Tabelle111[[#This Row],[Anzahl Lieferscheine]]</f>
        <v>0.398808</v>
      </c>
      <c r="N2778" s="1">
        <f>Tabelle111[[#This Row],[Menge t P2O5]]/Tabelle111[[#This Row],[Anzahl Lieferscheine]]</f>
        <v>0.288744</v>
      </c>
    </row>
    <row r="2779" spans="1:14" x14ac:dyDescent="0.2">
      <c r="A2779" s="2" t="s">
        <v>42</v>
      </c>
      <c r="B2779" s="2" t="s">
        <v>40</v>
      </c>
      <c r="C2779" s="2" t="s">
        <v>6</v>
      </c>
      <c r="D2779" s="2" t="s">
        <v>15</v>
      </c>
      <c r="E2779" s="2" t="s">
        <v>59</v>
      </c>
      <c r="F2779" s="2" t="s">
        <v>61</v>
      </c>
      <c r="G2779" s="1">
        <v>441.6</v>
      </c>
      <c r="H2779" s="1">
        <v>288</v>
      </c>
      <c r="I2779" s="4">
        <v>2</v>
      </c>
      <c r="J2779" s="2" t="s">
        <v>67</v>
      </c>
      <c r="K2779" s="1">
        <f>Tabelle111[[#This Row],[Menge kg Nges]]/1000</f>
        <v>0.44160000000000005</v>
      </c>
      <c r="L2779" s="1">
        <f>Tabelle111[[#This Row],[Menge kg P2O5]]/1000</f>
        <v>0.28799999999999998</v>
      </c>
      <c r="M2779" s="1">
        <f>Tabelle111[[#This Row],[Menge t Nges]]/Tabelle111[[#This Row],[Anzahl Lieferscheine]]</f>
        <v>0.22080000000000002</v>
      </c>
      <c r="N2779" s="1">
        <f>Tabelle111[[#This Row],[Menge t P2O5]]/Tabelle111[[#This Row],[Anzahl Lieferscheine]]</f>
        <v>0.14399999999999999</v>
      </c>
    </row>
    <row r="2780" spans="1:14" x14ac:dyDescent="0.2">
      <c r="A2780" s="2" t="s">
        <v>42</v>
      </c>
      <c r="B2780" s="2" t="s">
        <v>40</v>
      </c>
      <c r="C2780" s="2" t="s">
        <v>25</v>
      </c>
      <c r="D2780" s="2" t="s">
        <v>25</v>
      </c>
      <c r="E2780" s="2" t="s">
        <v>26</v>
      </c>
      <c r="F2780" s="2" t="s">
        <v>61</v>
      </c>
      <c r="G2780" s="1">
        <v>37488.479999999996</v>
      </c>
      <c r="H2780" s="1">
        <v>18866.159999999996</v>
      </c>
      <c r="I2780" s="4">
        <v>78</v>
      </c>
      <c r="J2780" s="2" t="s">
        <v>67</v>
      </c>
      <c r="K2780" s="1">
        <f>Tabelle111[[#This Row],[Menge kg Nges]]/1000</f>
        <v>37.488479999999996</v>
      </c>
      <c r="L2780" s="1">
        <f>Tabelle111[[#This Row],[Menge kg P2O5]]/1000</f>
        <v>18.866159999999997</v>
      </c>
      <c r="M2780" s="1">
        <f>Tabelle111[[#This Row],[Menge t Nges]]/Tabelle111[[#This Row],[Anzahl Lieferscheine]]</f>
        <v>0.48062153846153838</v>
      </c>
      <c r="N2780" s="1">
        <f>Tabelle111[[#This Row],[Menge t P2O5]]/Tabelle111[[#This Row],[Anzahl Lieferscheine]]</f>
        <v>0.24187384615384611</v>
      </c>
    </row>
    <row r="2781" spans="1:14" x14ac:dyDescent="0.2">
      <c r="A2781" s="2" t="s">
        <v>42</v>
      </c>
      <c r="B2781" s="2" t="s">
        <v>41</v>
      </c>
      <c r="C2781" s="2" t="s">
        <v>6</v>
      </c>
      <c r="D2781" s="2" t="s">
        <v>7</v>
      </c>
      <c r="E2781" s="2" t="s">
        <v>12</v>
      </c>
      <c r="F2781" s="2" t="s">
        <v>61</v>
      </c>
      <c r="G2781" s="1">
        <v>326</v>
      </c>
      <c r="H2781" s="1">
        <v>128</v>
      </c>
      <c r="I2781" s="4">
        <v>1</v>
      </c>
      <c r="J2781" s="2" t="s">
        <v>67</v>
      </c>
      <c r="K2781" s="1">
        <f>Tabelle111[[#This Row],[Menge kg Nges]]/1000</f>
        <v>0.32600000000000001</v>
      </c>
      <c r="L2781" s="1">
        <f>Tabelle111[[#This Row],[Menge kg P2O5]]/1000</f>
        <v>0.128</v>
      </c>
      <c r="M2781" s="1">
        <f>Tabelle111[[#This Row],[Menge t Nges]]/Tabelle111[[#This Row],[Anzahl Lieferscheine]]</f>
        <v>0.32600000000000001</v>
      </c>
      <c r="N2781" s="1">
        <f>Tabelle111[[#This Row],[Menge t P2O5]]/Tabelle111[[#This Row],[Anzahl Lieferscheine]]</f>
        <v>0.128</v>
      </c>
    </row>
    <row r="2782" spans="1:14" x14ac:dyDescent="0.2">
      <c r="A2782" s="2" t="s">
        <v>42</v>
      </c>
      <c r="B2782" s="2" t="s">
        <v>41</v>
      </c>
      <c r="C2782" s="2" t="s">
        <v>6</v>
      </c>
      <c r="D2782" s="2" t="s">
        <v>7</v>
      </c>
      <c r="E2782" s="2" t="s">
        <v>14</v>
      </c>
      <c r="F2782" s="2" t="s">
        <v>61</v>
      </c>
      <c r="G2782" s="1">
        <v>1368</v>
      </c>
      <c r="H2782" s="1">
        <v>874</v>
      </c>
      <c r="I2782" s="4">
        <v>4</v>
      </c>
      <c r="J2782" s="2" t="s">
        <v>67</v>
      </c>
      <c r="K2782" s="1">
        <f>Tabelle111[[#This Row],[Menge kg Nges]]/1000</f>
        <v>1.3680000000000001</v>
      </c>
      <c r="L2782" s="1">
        <f>Tabelle111[[#This Row],[Menge kg P2O5]]/1000</f>
        <v>0.874</v>
      </c>
      <c r="M2782" s="1">
        <f>Tabelle111[[#This Row],[Menge t Nges]]/Tabelle111[[#This Row],[Anzahl Lieferscheine]]</f>
        <v>0.34200000000000003</v>
      </c>
      <c r="N2782" s="1">
        <f>Tabelle111[[#This Row],[Menge t P2O5]]/Tabelle111[[#This Row],[Anzahl Lieferscheine]]</f>
        <v>0.2185</v>
      </c>
    </row>
    <row r="2783" spans="1:14" x14ac:dyDescent="0.2">
      <c r="A2783" s="2" t="s">
        <v>42</v>
      </c>
      <c r="B2783" s="2" t="s">
        <v>41</v>
      </c>
      <c r="C2783" s="2" t="s">
        <v>6</v>
      </c>
      <c r="D2783" s="2" t="s">
        <v>15</v>
      </c>
      <c r="E2783" s="2" t="s">
        <v>13</v>
      </c>
      <c r="F2783" s="2" t="s">
        <v>61</v>
      </c>
      <c r="G2783" s="1">
        <v>724.5</v>
      </c>
      <c r="H2783" s="1">
        <v>619.5</v>
      </c>
      <c r="I2783" s="4">
        <v>3</v>
      </c>
      <c r="J2783" s="2" t="s">
        <v>67</v>
      </c>
      <c r="K2783" s="1">
        <f>Tabelle111[[#This Row],[Menge kg Nges]]/1000</f>
        <v>0.72450000000000003</v>
      </c>
      <c r="L2783" s="1">
        <f>Tabelle111[[#This Row],[Menge kg P2O5]]/1000</f>
        <v>0.61950000000000005</v>
      </c>
      <c r="M2783" s="1">
        <f>Tabelle111[[#This Row],[Menge t Nges]]/Tabelle111[[#This Row],[Anzahl Lieferscheine]]</f>
        <v>0.24150000000000002</v>
      </c>
      <c r="N2783" s="1">
        <f>Tabelle111[[#This Row],[Menge t P2O5]]/Tabelle111[[#This Row],[Anzahl Lieferscheine]]</f>
        <v>0.20650000000000002</v>
      </c>
    </row>
    <row r="2784" spans="1:14" x14ac:dyDescent="0.2">
      <c r="A2784" s="2" t="s">
        <v>42</v>
      </c>
      <c r="B2784" s="2" t="s">
        <v>41</v>
      </c>
      <c r="C2784" s="2" t="s">
        <v>25</v>
      </c>
      <c r="D2784" s="2" t="s">
        <v>25</v>
      </c>
      <c r="E2784" s="2" t="s">
        <v>26</v>
      </c>
      <c r="F2784" s="2" t="s">
        <v>61</v>
      </c>
      <c r="G2784" s="1">
        <v>166.44</v>
      </c>
      <c r="H2784" s="1">
        <v>94.17</v>
      </c>
      <c r="I2784" s="4">
        <v>2</v>
      </c>
      <c r="J2784" s="2" t="s">
        <v>67</v>
      </c>
      <c r="K2784" s="1">
        <f>Tabelle111[[#This Row],[Menge kg Nges]]/1000</f>
        <v>0.16644</v>
      </c>
      <c r="L2784" s="1">
        <f>Tabelle111[[#This Row],[Menge kg P2O5]]/1000</f>
        <v>9.4170000000000004E-2</v>
      </c>
      <c r="M2784" s="1">
        <f>Tabelle111[[#This Row],[Menge t Nges]]/Tabelle111[[#This Row],[Anzahl Lieferscheine]]</f>
        <v>8.3220000000000002E-2</v>
      </c>
      <c r="N2784" s="1">
        <f>Tabelle111[[#This Row],[Menge t P2O5]]/Tabelle111[[#This Row],[Anzahl Lieferscheine]]</f>
        <v>4.7085000000000002E-2</v>
      </c>
    </row>
    <row r="2785" spans="1:14" x14ac:dyDescent="0.2">
      <c r="A2785" s="2" t="s">
        <v>42</v>
      </c>
      <c r="B2785" s="2" t="s">
        <v>42</v>
      </c>
      <c r="C2785" s="2" t="s">
        <v>6</v>
      </c>
      <c r="D2785" s="2" t="s">
        <v>7</v>
      </c>
      <c r="E2785" s="2" t="s">
        <v>8</v>
      </c>
      <c r="F2785" s="2" t="s">
        <v>61</v>
      </c>
      <c r="G2785" s="1">
        <v>61902.36</v>
      </c>
      <c r="H2785" s="1">
        <v>24813.480000000003</v>
      </c>
      <c r="I2785" s="4">
        <v>125</v>
      </c>
      <c r="J2785" s="2" t="s">
        <v>67</v>
      </c>
      <c r="K2785" s="1">
        <f>Tabelle111[[#This Row],[Menge kg Nges]]/1000</f>
        <v>61.902360000000002</v>
      </c>
      <c r="L2785" s="1">
        <f>Tabelle111[[#This Row],[Menge kg P2O5]]/1000</f>
        <v>24.813480000000002</v>
      </c>
      <c r="M2785" s="1">
        <f>Tabelle111[[#This Row],[Menge t Nges]]/Tabelle111[[#This Row],[Anzahl Lieferscheine]]</f>
        <v>0.49521888000000003</v>
      </c>
      <c r="N2785" s="1">
        <f>Tabelle111[[#This Row],[Menge t P2O5]]/Tabelle111[[#This Row],[Anzahl Lieferscheine]]</f>
        <v>0.19850784000000002</v>
      </c>
    </row>
    <row r="2786" spans="1:14" x14ac:dyDescent="0.2">
      <c r="A2786" s="2" t="s">
        <v>42</v>
      </c>
      <c r="B2786" s="2" t="s">
        <v>42</v>
      </c>
      <c r="C2786" s="2" t="s">
        <v>6</v>
      </c>
      <c r="D2786" s="2" t="s">
        <v>7</v>
      </c>
      <c r="E2786" s="2" t="s">
        <v>9</v>
      </c>
      <c r="F2786" s="2" t="s">
        <v>61</v>
      </c>
      <c r="G2786" s="1">
        <v>109785.53000000001</v>
      </c>
      <c r="H2786" s="1">
        <v>44709.090000000004</v>
      </c>
      <c r="I2786" s="4">
        <v>332</v>
      </c>
      <c r="J2786" s="2" t="s">
        <v>67</v>
      </c>
      <c r="K2786" s="1">
        <f>Tabelle111[[#This Row],[Menge kg Nges]]/1000</f>
        <v>109.78553000000001</v>
      </c>
      <c r="L2786" s="1">
        <f>Tabelle111[[#This Row],[Menge kg P2O5]]/1000</f>
        <v>44.709090000000003</v>
      </c>
      <c r="M2786" s="1">
        <f>Tabelle111[[#This Row],[Menge t Nges]]/Tabelle111[[#This Row],[Anzahl Lieferscheine]]</f>
        <v>0.3306793072289157</v>
      </c>
      <c r="N2786" s="1">
        <f>Tabelle111[[#This Row],[Menge t P2O5]]/Tabelle111[[#This Row],[Anzahl Lieferscheine]]</f>
        <v>0.13466593373493976</v>
      </c>
    </row>
    <row r="2787" spans="1:14" x14ac:dyDescent="0.2">
      <c r="A2787" s="2" t="s">
        <v>42</v>
      </c>
      <c r="B2787" s="2" t="s">
        <v>42</v>
      </c>
      <c r="C2787" s="2" t="s">
        <v>6</v>
      </c>
      <c r="D2787" s="2" t="s">
        <v>7</v>
      </c>
      <c r="E2787" s="2" t="s">
        <v>50</v>
      </c>
      <c r="F2787" s="2" t="s">
        <v>61</v>
      </c>
      <c r="G2787" s="1">
        <v>1017.8000000000001</v>
      </c>
      <c r="H2787" s="1">
        <v>417.9</v>
      </c>
      <c r="I2787" s="4">
        <v>6</v>
      </c>
      <c r="J2787" s="2" t="s">
        <v>67</v>
      </c>
      <c r="K2787" s="1">
        <f>Tabelle111[[#This Row],[Menge kg Nges]]/1000</f>
        <v>1.0178</v>
      </c>
      <c r="L2787" s="1">
        <f>Tabelle111[[#This Row],[Menge kg P2O5]]/1000</f>
        <v>0.41789999999999999</v>
      </c>
      <c r="M2787" s="1">
        <f>Tabelle111[[#This Row],[Menge t Nges]]/Tabelle111[[#This Row],[Anzahl Lieferscheine]]</f>
        <v>0.16963333333333333</v>
      </c>
      <c r="N2787" s="1">
        <f>Tabelle111[[#This Row],[Menge t P2O5]]/Tabelle111[[#This Row],[Anzahl Lieferscheine]]</f>
        <v>6.9650000000000004E-2</v>
      </c>
    </row>
    <row r="2788" spans="1:14" x14ac:dyDescent="0.2">
      <c r="A2788" s="2" t="s">
        <v>42</v>
      </c>
      <c r="B2788" s="2" t="s">
        <v>42</v>
      </c>
      <c r="C2788" s="2" t="s">
        <v>6</v>
      </c>
      <c r="D2788" s="2" t="s">
        <v>7</v>
      </c>
      <c r="E2788" s="2" t="s">
        <v>10</v>
      </c>
      <c r="F2788" s="2" t="s">
        <v>61</v>
      </c>
      <c r="G2788" s="1">
        <v>11725.71</v>
      </c>
      <c r="H2788" s="1">
        <v>4569.6200000000008</v>
      </c>
      <c r="I2788" s="4">
        <v>33</v>
      </c>
      <c r="J2788" s="2" t="s">
        <v>67</v>
      </c>
      <c r="K2788" s="1">
        <f>Tabelle111[[#This Row],[Menge kg Nges]]/1000</f>
        <v>11.725709999999999</v>
      </c>
      <c r="L2788" s="1">
        <f>Tabelle111[[#This Row],[Menge kg P2O5]]/1000</f>
        <v>4.5696200000000005</v>
      </c>
      <c r="M2788" s="1">
        <f>Tabelle111[[#This Row],[Menge t Nges]]/Tabelle111[[#This Row],[Anzahl Lieferscheine]]</f>
        <v>0.35532454545454545</v>
      </c>
      <c r="N2788" s="1">
        <f>Tabelle111[[#This Row],[Menge t P2O5]]/Tabelle111[[#This Row],[Anzahl Lieferscheine]]</f>
        <v>0.13847333333333334</v>
      </c>
    </row>
    <row r="2789" spans="1:14" x14ac:dyDescent="0.2">
      <c r="A2789" s="2" t="s">
        <v>42</v>
      </c>
      <c r="B2789" s="2" t="s">
        <v>42</v>
      </c>
      <c r="C2789" s="2" t="s">
        <v>6</v>
      </c>
      <c r="D2789" s="2" t="s">
        <v>7</v>
      </c>
      <c r="E2789" s="2" t="s">
        <v>11</v>
      </c>
      <c r="F2789" s="2" t="s">
        <v>61</v>
      </c>
      <c r="G2789" s="1">
        <v>23640.6</v>
      </c>
      <c r="H2789" s="1">
        <v>11074.36</v>
      </c>
      <c r="I2789" s="4">
        <v>67</v>
      </c>
      <c r="J2789" s="2" t="s">
        <v>67</v>
      </c>
      <c r="K2789" s="1">
        <f>Tabelle111[[#This Row],[Menge kg Nges]]/1000</f>
        <v>23.640599999999999</v>
      </c>
      <c r="L2789" s="1">
        <f>Tabelle111[[#This Row],[Menge kg P2O5]]/1000</f>
        <v>11.07436</v>
      </c>
      <c r="M2789" s="1">
        <f>Tabelle111[[#This Row],[Menge t Nges]]/Tabelle111[[#This Row],[Anzahl Lieferscheine]]</f>
        <v>0.35284477611940296</v>
      </c>
      <c r="N2789" s="1">
        <f>Tabelle111[[#This Row],[Menge t P2O5]]/Tabelle111[[#This Row],[Anzahl Lieferscheine]]</f>
        <v>0.1652889552238806</v>
      </c>
    </row>
    <row r="2790" spans="1:14" x14ac:dyDescent="0.2">
      <c r="A2790" s="2" t="s">
        <v>42</v>
      </c>
      <c r="B2790" s="2" t="s">
        <v>42</v>
      </c>
      <c r="C2790" s="2" t="s">
        <v>6</v>
      </c>
      <c r="D2790" s="2" t="s">
        <v>7</v>
      </c>
      <c r="E2790" s="2" t="s">
        <v>12</v>
      </c>
      <c r="F2790" s="2" t="s">
        <v>61</v>
      </c>
      <c r="G2790" s="1">
        <v>56181.300000000017</v>
      </c>
      <c r="H2790" s="1">
        <v>23867.01</v>
      </c>
      <c r="I2790" s="4">
        <v>170</v>
      </c>
      <c r="J2790" s="2" t="s">
        <v>67</v>
      </c>
      <c r="K2790" s="1">
        <f>Tabelle111[[#This Row],[Menge kg Nges]]/1000</f>
        <v>56.181300000000014</v>
      </c>
      <c r="L2790" s="1">
        <f>Tabelle111[[#This Row],[Menge kg P2O5]]/1000</f>
        <v>23.867009999999997</v>
      </c>
      <c r="M2790" s="1">
        <f>Tabelle111[[#This Row],[Menge t Nges]]/Tabelle111[[#This Row],[Anzahl Lieferscheine]]</f>
        <v>0.33047823529411774</v>
      </c>
      <c r="N2790" s="1">
        <f>Tabelle111[[#This Row],[Menge t P2O5]]/Tabelle111[[#This Row],[Anzahl Lieferscheine]]</f>
        <v>0.14039417647058822</v>
      </c>
    </row>
    <row r="2791" spans="1:14" x14ac:dyDescent="0.2">
      <c r="A2791" s="2" t="s">
        <v>42</v>
      </c>
      <c r="B2791" s="2" t="s">
        <v>42</v>
      </c>
      <c r="C2791" s="2" t="s">
        <v>6</v>
      </c>
      <c r="D2791" s="2" t="s">
        <v>7</v>
      </c>
      <c r="E2791" s="2" t="s">
        <v>13</v>
      </c>
      <c r="F2791" s="2" t="s">
        <v>61</v>
      </c>
      <c r="G2791" s="1">
        <v>18173.300000000003</v>
      </c>
      <c r="H2791" s="1">
        <v>9621.9</v>
      </c>
      <c r="I2791" s="4">
        <v>64</v>
      </c>
      <c r="J2791" s="2" t="s">
        <v>67</v>
      </c>
      <c r="K2791" s="1">
        <f>Tabelle111[[#This Row],[Menge kg Nges]]/1000</f>
        <v>18.173300000000005</v>
      </c>
      <c r="L2791" s="1">
        <f>Tabelle111[[#This Row],[Menge kg P2O5]]/1000</f>
        <v>9.6219000000000001</v>
      </c>
      <c r="M2791" s="1">
        <f>Tabelle111[[#This Row],[Menge t Nges]]/Tabelle111[[#This Row],[Anzahl Lieferscheine]]</f>
        <v>0.28395781250000007</v>
      </c>
      <c r="N2791" s="1">
        <f>Tabelle111[[#This Row],[Menge t P2O5]]/Tabelle111[[#This Row],[Anzahl Lieferscheine]]</f>
        <v>0.1503421875</v>
      </c>
    </row>
    <row r="2792" spans="1:14" x14ac:dyDescent="0.2">
      <c r="A2792" s="2" t="s">
        <v>42</v>
      </c>
      <c r="B2792" s="2" t="s">
        <v>42</v>
      </c>
      <c r="C2792" s="2" t="s">
        <v>6</v>
      </c>
      <c r="D2792" s="2" t="s">
        <v>7</v>
      </c>
      <c r="E2792" s="2" t="s">
        <v>14</v>
      </c>
      <c r="F2792" s="2" t="s">
        <v>61</v>
      </c>
      <c r="G2792" s="1">
        <v>98109.480000000083</v>
      </c>
      <c r="H2792" s="1">
        <v>44313.72</v>
      </c>
      <c r="I2792" s="4">
        <v>339</v>
      </c>
      <c r="J2792" s="2" t="s">
        <v>67</v>
      </c>
      <c r="K2792" s="1">
        <f>Tabelle111[[#This Row],[Menge kg Nges]]/1000</f>
        <v>98.10948000000009</v>
      </c>
      <c r="L2792" s="1">
        <f>Tabelle111[[#This Row],[Menge kg P2O5]]/1000</f>
        <v>44.313720000000004</v>
      </c>
      <c r="M2792" s="1">
        <f>Tabelle111[[#This Row],[Menge t Nges]]/Tabelle111[[#This Row],[Anzahl Lieferscheine]]</f>
        <v>0.28940849557522152</v>
      </c>
      <c r="N2792" s="1">
        <f>Tabelle111[[#This Row],[Menge t P2O5]]/Tabelle111[[#This Row],[Anzahl Lieferscheine]]</f>
        <v>0.13071893805309737</v>
      </c>
    </row>
    <row r="2793" spans="1:14" x14ac:dyDescent="0.2">
      <c r="A2793" s="2" t="s">
        <v>42</v>
      </c>
      <c r="B2793" s="2" t="s">
        <v>42</v>
      </c>
      <c r="C2793" s="2" t="s">
        <v>6</v>
      </c>
      <c r="D2793" s="2" t="s">
        <v>15</v>
      </c>
      <c r="E2793" s="2" t="s">
        <v>8</v>
      </c>
      <c r="F2793" s="2" t="s">
        <v>61</v>
      </c>
      <c r="G2793" s="1">
        <v>13272.42</v>
      </c>
      <c r="H2793" s="1">
        <v>7018.66</v>
      </c>
      <c r="I2793" s="4">
        <v>44</v>
      </c>
      <c r="J2793" s="2" t="s">
        <v>67</v>
      </c>
      <c r="K2793" s="1">
        <f>Tabelle111[[#This Row],[Menge kg Nges]]/1000</f>
        <v>13.27242</v>
      </c>
      <c r="L2793" s="1">
        <f>Tabelle111[[#This Row],[Menge kg P2O5]]/1000</f>
        <v>7.0186599999999997</v>
      </c>
      <c r="M2793" s="1">
        <f>Tabelle111[[#This Row],[Menge t Nges]]/Tabelle111[[#This Row],[Anzahl Lieferscheine]]</f>
        <v>0.3016459090909091</v>
      </c>
      <c r="N2793" s="1">
        <f>Tabelle111[[#This Row],[Menge t P2O5]]/Tabelle111[[#This Row],[Anzahl Lieferscheine]]</f>
        <v>0.15951499999999999</v>
      </c>
    </row>
    <row r="2794" spans="1:14" x14ac:dyDescent="0.2">
      <c r="A2794" s="2" t="s">
        <v>42</v>
      </c>
      <c r="B2794" s="2" t="s">
        <v>42</v>
      </c>
      <c r="C2794" s="2" t="s">
        <v>6</v>
      </c>
      <c r="D2794" s="2" t="s">
        <v>15</v>
      </c>
      <c r="E2794" s="2" t="s">
        <v>16</v>
      </c>
      <c r="F2794" s="2" t="s">
        <v>61</v>
      </c>
      <c r="G2794" s="1">
        <v>2323</v>
      </c>
      <c r="H2794" s="1">
        <v>1719.96</v>
      </c>
      <c r="I2794" s="4">
        <v>5</v>
      </c>
      <c r="J2794" s="2" t="s">
        <v>67</v>
      </c>
      <c r="K2794" s="1">
        <f>Tabelle111[[#This Row],[Menge kg Nges]]/1000</f>
        <v>2.323</v>
      </c>
      <c r="L2794" s="1">
        <f>Tabelle111[[#This Row],[Menge kg P2O5]]/1000</f>
        <v>1.7199599999999999</v>
      </c>
      <c r="M2794" s="1">
        <f>Tabelle111[[#This Row],[Menge t Nges]]/Tabelle111[[#This Row],[Anzahl Lieferscheine]]</f>
        <v>0.46460000000000001</v>
      </c>
      <c r="N2794" s="1">
        <f>Tabelle111[[#This Row],[Menge t P2O5]]/Tabelle111[[#This Row],[Anzahl Lieferscheine]]</f>
        <v>0.34399199999999996</v>
      </c>
    </row>
    <row r="2795" spans="1:14" x14ac:dyDescent="0.2">
      <c r="A2795" s="2" t="s">
        <v>42</v>
      </c>
      <c r="B2795" s="2" t="s">
        <v>42</v>
      </c>
      <c r="C2795" s="2" t="s">
        <v>6</v>
      </c>
      <c r="D2795" s="2" t="s">
        <v>15</v>
      </c>
      <c r="E2795" s="2" t="s">
        <v>17</v>
      </c>
      <c r="F2795" s="2" t="s">
        <v>61</v>
      </c>
      <c r="G2795" s="1">
        <v>979.44</v>
      </c>
      <c r="H2795" s="1">
        <v>425.04</v>
      </c>
      <c r="I2795" s="4">
        <v>6</v>
      </c>
      <c r="J2795" s="2" t="s">
        <v>67</v>
      </c>
      <c r="K2795" s="1">
        <f>Tabelle111[[#This Row],[Menge kg Nges]]/1000</f>
        <v>0.97944000000000009</v>
      </c>
      <c r="L2795" s="1">
        <f>Tabelle111[[#This Row],[Menge kg P2O5]]/1000</f>
        <v>0.42504000000000003</v>
      </c>
      <c r="M2795" s="1">
        <f>Tabelle111[[#This Row],[Menge t Nges]]/Tabelle111[[#This Row],[Anzahl Lieferscheine]]</f>
        <v>0.16324000000000002</v>
      </c>
      <c r="N2795" s="1">
        <f>Tabelle111[[#This Row],[Menge t P2O5]]/Tabelle111[[#This Row],[Anzahl Lieferscheine]]</f>
        <v>7.084E-2</v>
      </c>
    </row>
    <row r="2796" spans="1:14" x14ac:dyDescent="0.2">
      <c r="A2796" s="2" t="s">
        <v>42</v>
      </c>
      <c r="B2796" s="2" t="s">
        <v>42</v>
      </c>
      <c r="C2796" s="2" t="s">
        <v>6</v>
      </c>
      <c r="D2796" s="2" t="s">
        <v>15</v>
      </c>
      <c r="E2796" s="2" t="s">
        <v>18</v>
      </c>
      <c r="F2796" s="2" t="s">
        <v>61</v>
      </c>
      <c r="G2796" s="1">
        <v>10989.900000000001</v>
      </c>
      <c r="H2796" s="1">
        <v>9027.4500000000007</v>
      </c>
      <c r="I2796" s="4">
        <v>38</v>
      </c>
      <c r="J2796" s="2" t="s">
        <v>67</v>
      </c>
      <c r="K2796" s="1">
        <f>Tabelle111[[#This Row],[Menge kg Nges]]/1000</f>
        <v>10.989900000000002</v>
      </c>
      <c r="L2796" s="1">
        <f>Tabelle111[[#This Row],[Menge kg P2O5]]/1000</f>
        <v>9.02745</v>
      </c>
      <c r="M2796" s="1">
        <f>Tabelle111[[#This Row],[Menge t Nges]]/Tabelle111[[#This Row],[Anzahl Lieferscheine]]</f>
        <v>0.28920789473684216</v>
      </c>
      <c r="N2796" s="1">
        <f>Tabelle111[[#This Row],[Menge t P2O5]]/Tabelle111[[#This Row],[Anzahl Lieferscheine]]</f>
        <v>0.23756447368421052</v>
      </c>
    </row>
    <row r="2797" spans="1:14" x14ac:dyDescent="0.2">
      <c r="A2797" s="2" t="s">
        <v>42</v>
      </c>
      <c r="B2797" s="2" t="s">
        <v>42</v>
      </c>
      <c r="C2797" s="2" t="s">
        <v>6</v>
      </c>
      <c r="D2797" s="2" t="s">
        <v>15</v>
      </c>
      <c r="E2797" s="2" t="s">
        <v>19</v>
      </c>
      <c r="F2797" s="2" t="s">
        <v>61</v>
      </c>
      <c r="G2797" s="1">
        <v>2435.04</v>
      </c>
      <c r="H2797" s="1">
        <v>3417</v>
      </c>
      <c r="I2797" s="4">
        <v>10</v>
      </c>
      <c r="J2797" s="2" t="s">
        <v>67</v>
      </c>
      <c r="K2797" s="1">
        <f>Tabelle111[[#This Row],[Menge kg Nges]]/1000</f>
        <v>2.4350399999999999</v>
      </c>
      <c r="L2797" s="1">
        <f>Tabelle111[[#This Row],[Menge kg P2O5]]/1000</f>
        <v>3.4169999999999998</v>
      </c>
      <c r="M2797" s="1">
        <f>Tabelle111[[#This Row],[Menge t Nges]]/Tabelle111[[#This Row],[Anzahl Lieferscheine]]</f>
        <v>0.243504</v>
      </c>
      <c r="N2797" s="1">
        <f>Tabelle111[[#This Row],[Menge t P2O5]]/Tabelle111[[#This Row],[Anzahl Lieferscheine]]</f>
        <v>0.3417</v>
      </c>
    </row>
    <row r="2798" spans="1:14" x14ac:dyDescent="0.2">
      <c r="A2798" s="2" t="s">
        <v>42</v>
      </c>
      <c r="B2798" s="2" t="s">
        <v>42</v>
      </c>
      <c r="C2798" s="2" t="s">
        <v>6</v>
      </c>
      <c r="D2798" s="2" t="s">
        <v>15</v>
      </c>
      <c r="E2798" s="2" t="s">
        <v>20</v>
      </c>
      <c r="F2798" s="2" t="s">
        <v>61</v>
      </c>
      <c r="G2798" s="1">
        <v>17644.740000000002</v>
      </c>
      <c r="H2798" s="1">
        <v>11482.19</v>
      </c>
      <c r="I2798" s="4">
        <v>141</v>
      </c>
      <c r="J2798" s="2" t="s">
        <v>67</v>
      </c>
      <c r="K2798" s="1">
        <f>Tabelle111[[#This Row],[Menge kg Nges]]/1000</f>
        <v>17.644740000000002</v>
      </c>
      <c r="L2798" s="1">
        <f>Tabelle111[[#This Row],[Menge kg P2O5]]/1000</f>
        <v>11.482190000000001</v>
      </c>
      <c r="M2798" s="1">
        <f>Tabelle111[[#This Row],[Menge t Nges]]/Tabelle111[[#This Row],[Anzahl Lieferscheine]]</f>
        <v>0.12514000000000003</v>
      </c>
      <c r="N2798" s="1">
        <f>Tabelle111[[#This Row],[Menge t P2O5]]/Tabelle111[[#This Row],[Anzahl Lieferscheine]]</f>
        <v>8.1433971631205679E-2</v>
      </c>
    </row>
    <row r="2799" spans="1:14" x14ac:dyDescent="0.2">
      <c r="A2799" s="2" t="s">
        <v>42</v>
      </c>
      <c r="B2799" s="2" t="s">
        <v>42</v>
      </c>
      <c r="C2799" s="2" t="s">
        <v>6</v>
      </c>
      <c r="D2799" s="2" t="s">
        <v>15</v>
      </c>
      <c r="E2799" s="2" t="s">
        <v>21</v>
      </c>
      <c r="F2799" s="2" t="s">
        <v>61</v>
      </c>
      <c r="G2799" s="1">
        <v>10860.080000000002</v>
      </c>
      <c r="H2799" s="1">
        <v>6654.04</v>
      </c>
      <c r="I2799" s="4">
        <v>34</v>
      </c>
      <c r="J2799" s="2" t="s">
        <v>67</v>
      </c>
      <c r="K2799" s="1">
        <f>Tabelle111[[#This Row],[Menge kg Nges]]/1000</f>
        <v>10.860080000000002</v>
      </c>
      <c r="L2799" s="1">
        <f>Tabelle111[[#This Row],[Menge kg P2O5]]/1000</f>
        <v>6.6540400000000002</v>
      </c>
      <c r="M2799" s="1">
        <f>Tabelle111[[#This Row],[Menge t Nges]]/Tabelle111[[#This Row],[Anzahl Lieferscheine]]</f>
        <v>0.31941411764705885</v>
      </c>
      <c r="N2799" s="1">
        <f>Tabelle111[[#This Row],[Menge t P2O5]]/Tabelle111[[#This Row],[Anzahl Lieferscheine]]</f>
        <v>0.19570705882352943</v>
      </c>
    </row>
    <row r="2800" spans="1:14" x14ac:dyDescent="0.2">
      <c r="A2800" s="2" t="s">
        <v>42</v>
      </c>
      <c r="B2800" s="2" t="s">
        <v>42</v>
      </c>
      <c r="C2800" s="2" t="s">
        <v>6</v>
      </c>
      <c r="D2800" s="2" t="s">
        <v>15</v>
      </c>
      <c r="E2800" s="2" t="s">
        <v>9</v>
      </c>
      <c r="F2800" s="2" t="s">
        <v>61</v>
      </c>
      <c r="G2800" s="1">
        <v>10117.450000000003</v>
      </c>
      <c r="H2800" s="1">
        <v>5187.239999999998</v>
      </c>
      <c r="I2800" s="4">
        <v>71</v>
      </c>
      <c r="J2800" s="2" t="s">
        <v>67</v>
      </c>
      <c r="K2800" s="1">
        <f>Tabelle111[[#This Row],[Menge kg Nges]]/1000</f>
        <v>10.117450000000003</v>
      </c>
      <c r="L2800" s="1">
        <f>Tabelle111[[#This Row],[Menge kg P2O5]]/1000</f>
        <v>5.1872399999999983</v>
      </c>
      <c r="M2800" s="1">
        <f>Tabelle111[[#This Row],[Menge t Nges]]/Tabelle111[[#This Row],[Anzahl Lieferscheine]]</f>
        <v>0.14249929577464793</v>
      </c>
      <c r="N2800" s="1">
        <f>Tabelle111[[#This Row],[Menge t P2O5]]/Tabelle111[[#This Row],[Anzahl Lieferscheine]]</f>
        <v>7.3059718309859134E-2</v>
      </c>
    </row>
    <row r="2801" spans="1:14" x14ac:dyDescent="0.2">
      <c r="A2801" s="2" t="s">
        <v>42</v>
      </c>
      <c r="B2801" s="2" t="s">
        <v>42</v>
      </c>
      <c r="C2801" s="2" t="s">
        <v>6</v>
      </c>
      <c r="D2801" s="2" t="s">
        <v>15</v>
      </c>
      <c r="E2801" s="2" t="s">
        <v>59</v>
      </c>
      <c r="F2801" s="2" t="s">
        <v>61</v>
      </c>
      <c r="G2801" s="1">
        <v>220.8</v>
      </c>
      <c r="H2801" s="1">
        <v>144</v>
      </c>
      <c r="I2801" s="4">
        <v>1</v>
      </c>
      <c r="J2801" s="2" t="s">
        <v>67</v>
      </c>
      <c r="K2801" s="1">
        <f>Tabelle111[[#This Row],[Menge kg Nges]]/1000</f>
        <v>0.22080000000000002</v>
      </c>
      <c r="L2801" s="1">
        <f>Tabelle111[[#This Row],[Menge kg P2O5]]/1000</f>
        <v>0.14399999999999999</v>
      </c>
      <c r="M2801" s="1">
        <f>Tabelle111[[#This Row],[Menge t Nges]]/Tabelle111[[#This Row],[Anzahl Lieferscheine]]</f>
        <v>0.22080000000000002</v>
      </c>
      <c r="N2801" s="1">
        <f>Tabelle111[[#This Row],[Menge t P2O5]]/Tabelle111[[#This Row],[Anzahl Lieferscheine]]</f>
        <v>0.14399999999999999</v>
      </c>
    </row>
    <row r="2802" spans="1:14" x14ac:dyDescent="0.2">
      <c r="A2802" s="2" t="s">
        <v>42</v>
      </c>
      <c r="B2802" s="2" t="s">
        <v>42</v>
      </c>
      <c r="C2802" s="2" t="s">
        <v>6</v>
      </c>
      <c r="D2802" s="2" t="s">
        <v>15</v>
      </c>
      <c r="E2802" s="2" t="s">
        <v>10</v>
      </c>
      <c r="F2802" s="2" t="s">
        <v>61</v>
      </c>
      <c r="G2802" s="1">
        <v>3394.1500000000005</v>
      </c>
      <c r="H2802" s="1">
        <v>1484.3400000000001</v>
      </c>
      <c r="I2802" s="4">
        <v>11</v>
      </c>
      <c r="J2802" s="2" t="s">
        <v>67</v>
      </c>
      <c r="K2802" s="1">
        <f>Tabelle111[[#This Row],[Menge kg Nges]]/1000</f>
        <v>3.3941500000000007</v>
      </c>
      <c r="L2802" s="1">
        <f>Tabelle111[[#This Row],[Menge kg P2O5]]/1000</f>
        <v>1.4843400000000002</v>
      </c>
      <c r="M2802" s="1">
        <f>Tabelle111[[#This Row],[Menge t Nges]]/Tabelle111[[#This Row],[Anzahl Lieferscheine]]</f>
        <v>0.30855909090909095</v>
      </c>
      <c r="N2802" s="1">
        <f>Tabelle111[[#This Row],[Menge t P2O5]]/Tabelle111[[#This Row],[Anzahl Lieferscheine]]</f>
        <v>0.13494000000000003</v>
      </c>
    </row>
    <row r="2803" spans="1:14" x14ac:dyDescent="0.2">
      <c r="A2803" s="2" t="s">
        <v>42</v>
      </c>
      <c r="B2803" s="2" t="s">
        <v>42</v>
      </c>
      <c r="C2803" s="2" t="s">
        <v>6</v>
      </c>
      <c r="D2803" s="2" t="s">
        <v>15</v>
      </c>
      <c r="E2803" s="2" t="s">
        <v>23</v>
      </c>
      <c r="F2803" s="2" t="s">
        <v>61</v>
      </c>
      <c r="G2803" s="1">
        <v>192</v>
      </c>
      <c r="H2803" s="1">
        <v>128.69999999999999</v>
      </c>
      <c r="I2803" s="4">
        <v>2</v>
      </c>
      <c r="J2803" s="2" t="s">
        <v>67</v>
      </c>
      <c r="K2803" s="1">
        <f>Tabelle111[[#This Row],[Menge kg Nges]]/1000</f>
        <v>0.192</v>
      </c>
      <c r="L2803" s="1">
        <f>Tabelle111[[#This Row],[Menge kg P2O5]]/1000</f>
        <v>0.12869999999999998</v>
      </c>
      <c r="M2803" s="1">
        <f>Tabelle111[[#This Row],[Menge t Nges]]/Tabelle111[[#This Row],[Anzahl Lieferscheine]]</f>
        <v>9.6000000000000002E-2</v>
      </c>
      <c r="N2803" s="1">
        <f>Tabelle111[[#This Row],[Menge t P2O5]]/Tabelle111[[#This Row],[Anzahl Lieferscheine]]</f>
        <v>6.4349999999999991E-2</v>
      </c>
    </row>
    <row r="2804" spans="1:14" x14ac:dyDescent="0.2">
      <c r="A2804" s="2" t="s">
        <v>42</v>
      </c>
      <c r="B2804" s="2" t="s">
        <v>42</v>
      </c>
      <c r="C2804" s="2" t="s">
        <v>6</v>
      </c>
      <c r="D2804" s="2" t="s">
        <v>15</v>
      </c>
      <c r="E2804" s="2" t="s">
        <v>57</v>
      </c>
      <c r="F2804" s="2" t="s">
        <v>61</v>
      </c>
      <c r="G2804" s="1">
        <v>448.5</v>
      </c>
      <c r="H2804" s="1">
        <v>383.5</v>
      </c>
      <c r="I2804" s="4">
        <v>2</v>
      </c>
      <c r="J2804" s="2" t="s">
        <v>67</v>
      </c>
      <c r="K2804" s="1">
        <f>Tabelle111[[#This Row],[Menge kg Nges]]/1000</f>
        <v>0.44850000000000001</v>
      </c>
      <c r="L2804" s="1">
        <f>Tabelle111[[#This Row],[Menge kg P2O5]]/1000</f>
        <v>0.38350000000000001</v>
      </c>
      <c r="M2804" s="1">
        <f>Tabelle111[[#This Row],[Menge t Nges]]/Tabelle111[[#This Row],[Anzahl Lieferscheine]]</f>
        <v>0.22425</v>
      </c>
      <c r="N2804" s="1">
        <f>Tabelle111[[#This Row],[Menge t P2O5]]/Tabelle111[[#This Row],[Anzahl Lieferscheine]]</f>
        <v>0.19175</v>
      </c>
    </row>
    <row r="2805" spans="1:14" x14ac:dyDescent="0.2">
      <c r="A2805" s="2" t="s">
        <v>42</v>
      </c>
      <c r="B2805" s="2" t="s">
        <v>42</v>
      </c>
      <c r="C2805" s="2" t="s">
        <v>6</v>
      </c>
      <c r="D2805" s="2" t="s">
        <v>15</v>
      </c>
      <c r="E2805" s="2" t="s">
        <v>12</v>
      </c>
      <c r="F2805" s="2" t="s">
        <v>61</v>
      </c>
      <c r="G2805" s="1">
        <v>330.12</v>
      </c>
      <c r="H2805" s="1">
        <v>338.8</v>
      </c>
      <c r="I2805" s="4">
        <v>3</v>
      </c>
      <c r="J2805" s="2" t="s">
        <v>67</v>
      </c>
      <c r="K2805" s="1">
        <f>Tabelle111[[#This Row],[Menge kg Nges]]/1000</f>
        <v>0.33012000000000002</v>
      </c>
      <c r="L2805" s="1">
        <f>Tabelle111[[#This Row],[Menge kg P2O5]]/1000</f>
        <v>0.33879999999999999</v>
      </c>
      <c r="M2805" s="1">
        <f>Tabelle111[[#This Row],[Menge t Nges]]/Tabelle111[[#This Row],[Anzahl Lieferscheine]]</f>
        <v>0.11004000000000001</v>
      </c>
      <c r="N2805" s="1">
        <f>Tabelle111[[#This Row],[Menge t P2O5]]/Tabelle111[[#This Row],[Anzahl Lieferscheine]]</f>
        <v>0.11293333333333333</v>
      </c>
    </row>
    <row r="2806" spans="1:14" x14ac:dyDescent="0.2">
      <c r="A2806" s="2" t="s">
        <v>42</v>
      </c>
      <c r="B2806" s="2" t="s">
        <v>42</v>
      </c>
      <c r="C2806" s="2" t="s">
        <v>6</v>
      </c>
      <c r="D2806" s="2" t="s">
        <v>15</v>
      </c>
      <c r="E2806" s="2" t="s">
        <v>13</v>
      </c>
      <c r="F2806" s="2" t="s">
        <v>61</v>
      </c>
      <c r="G2806" s="1">
        <v>3564.6</v>
      </c>
      <c r="H2806" s="1">
        <v>3085</v>
      </c>
      <c r="I2806" s="4">
        <v>10</v>
      </c>
      <c r="J2806" s="2" t="s">
        <v>67</v>
      </c>
      <c r="K2806" s="1">
        <f>Tabelle111[[#This Row],[Menge kg Nges]]/1000</f>
        <v>3.5646</v>
      </c>
      <c r="L2806" s="1">
        <f>Tabelle111[[#This Row],[Menge kg P2O5]]/1000</f>
        <v>3.085</v>
      </c>
      <c r="M2806" s="1">
        <f>Tabelle111[[#This Row],[Menge t Nges]]/Tabelle111[[#This Row],[Anzahl Lieferscheine]]</f>
        <v>0.35646</v>
      </c>
      <c r="N2806" s="1">
        <f>Tabelle111[[#This Row],[Menge t P2O5]]/Tabelle111[[#This Row],[Anzahl Lieferscheine]]</f>
        <v>0.3085</v>
      </c>
    </row>
    <row r="2807" spans="1:14" x14ac:dyDescent="0.2">
      <c r="A2807" s="2" t="s">
        <v>42</v>
      </c>
      <c r="B2807" s="2" t="s">
        <v>42</v>
      </c>
      <c r="C2807" s="2" t="s">
        <v>6</v>
      </c>
      <c r="D2807" s="2" t="s">
        <v>15</v>
      </c>
      <c r="E2807" s="2" t="s">
        <v>14</v>
      </c>
      <c r="F2807" s="2" t="s">
        <v>61</v>
      </c>
      <c r="G2807" s="1">
        <v>564.20000000000005</v>
      </c>
      <c r="H2807" s="1">
        <v>390.5</v>
      </c>
      <c r="I2807" s="4">
        <v>2</v>
      </c>
      <c r="J2807" s="2" t="s">
        <v>67</v>
      </c>
      <c r="K2807" s="1">
        <f>Tabelle111[[#This Row],[Menge kg Nges]]/1000</f>
        <v>0.56420000000000003</v>
      </c>
      <c r="L2807" s="1">
        <f>Tabelle111[[#This Row],[Menge kg P2O5]]/1000</f>
        <v>0.39050000000000001</v>
      </c>
      <c r="M2807" s="1">
        <f>Tabelle111[[#This Row],[Menge t Nges]]/Tabelle111[[#This Row],[Anzahl Lieferscheine]]</f>
        <v>0.28210000000000002</v>
      </c>
      <c r="N2807" s="1">
        <f>Tabelle111[[#This Row],[Menge t P2O5]]/Tabelle111[[#This Row],[Anzahl Lieferscheine]]</f>
        <v>0.19525000000000001</v>
      </c>
    </row>
    <row r="2808" spans="1:14" x14ac:dyDescent="0.2">
      <c r="A2808" s="2" t="s">
        <v>42</v>
      </c>
      <c r="B2808" s="2" t="s">
        <v>42</v>
      </c>
      <c r="C2808" s="2" t="s">
        <v>6</v>
      </c>
      <c r="D2808" s="2" t="s">
        <v>15</v>
      </c>
      <c r="E2808" s="2" t="s">
        <v>24</v>
      </c>
      <c r="F2808" s="2" t="s">
        <v>61</v>
      </c>
      <c r="G2808" s="1">
        <v>2673.9999999999995</v>
      </c>
      <c r="H2808" s="1">
        <v>2196.5</v>
      </c>
      <c r="I2808" s="4">
        <v>10</v>
      </c>
      <c r="J2808" s="2" t="s">
        <v>67</v>
      </c>
      <c r="K2808" s="1">
        <f>Tabelle111[[#This Row],[Menge kg Nges]]/1000</f>
        <v>2.6739999999999995</v>
      </c>
      <c r="L2808" s="1">
        <f>Tabelle111[[#This Row],[Menge kg P2O5]]/1000</f>
        <v>2.1964999999999999</v>
      </c>
      <c r="M2808" s="1">
        <f>Tabelle111[[#This Row],[Menge t Nges]]/Tabelle111[[#This Row],[Anzahl Lieferscheine]]</f>
        <v>0.26739999999999997</v>
      </c>
      <c r="N2808" s="1">
        <f>Tabelle111[[#This Row],[Menge t P2O5]]/Tabelle111[[#This Row],[Anzahl Lieferscheine]]</f>
        <v>0.21964999999999998</v>
      </c>
    </row>
    <row r="2809" spans="1:14" x14ac:dyDescent="0.2">
      <c r="A2809" s="2" t="s">
        <v>42</v>
      </c>
      <c r="B2809" s="2" t="s">
        <v>42</v>
      </c>
      <c r="C2809" s="2" t="s">
        <v>25</v>
      </c>
      <c r="D2809" s="2" t="s">
        <v>25</v>
      </c>
      <c r="E2809" s="2" t="s">
        <v>26</v>
      </c>
      <c r="F2809" s="2" t="s">
        <v>61</v>
      </c>
      <c r="G2809" s="1">
        <v>325230.02000000014</v>
      </c>
      <c r="H2809" s="1">
        <v>175991.51000000018</v>
      </c>
      <c r="I2809" s="4">
        <v>881</v>
      </c>
      <c r="J2809" s="2" t="s">
        <v>67</v>
      </c>
      <c r="K2809" s="1">
        <f>Tabelle111[[#This Row],[Menge kg Nges]]/1000</f>
        <v>325.23002000000014</v>
      </c>
      <c r="L2809" s="1">
        <f>Tabelle111[[#This Row],[Menge kg P2O5]]/1000</f>
        <v>175.99151000000018</v>
      </c>
      <c r="M2809" s="1">
        <f>Tabelle111[[#This Row],[Menge t Nges]]/Tabelle111[[#This Row],[Anzahl Lieferscheine]]</f>
        <v>0.36916006810442692</v>
      </c>
      <c r="N2809" s="1">
        <f>Tabelle111[[#This Row],[Menge t P2O5]]/Tabelle111[[#This Row],[Anzahl Lieferscheine]]</f>
        <v>0.19976334846765059</v>
      </c>
    </row>
    <row r="2810" spans="1:14" x14ac:dyDescent="0.2">
      <c r="A2810" s="2" t="s">
        <v>5</v>
      </c>
      <c r="B2810" s="2" t="s">
        <v>5</v>
      </c>
      <c r="C2810" s="2" t="s">
        <v>6</v>
      </c>
      <c r="D2810" s="2" t="s">
        <v>7</v>
      </c>
      <c r="E2810" s="2" t="s">
        <v>8</v>
      </c>
      <c r="F2810" s="2" t="s">
        <v>61</v>
      </c>
      <c r="G2810" s="1">
        <v>205257.61000000004</v>
      </c>
      <c r="H2810" s="1">
        <v>75466.12000000001</v>
      </c>
      <c r="I2810" s="4">
        <v>140</v>
      </c>
      <c r="J2810" s="2" t="s">
        <v>68</v>
      </c>
      <c r="K2810" s="1">
        <f>Tabelle111[[#This Row],[Menge kg Nges]]/1000</f>
        <v>205.25761000000006</v>
      </c>
      <c r="L2810" s="1">
        <f>Tabelle111[[#This Row],[Menge kg P2O5]]/1000</f>
        <v>75.466120000000004</v>
      </c>
      <c r="M2810" s="1">
        <f>Tabelle111[[#This Row],[Menge t Nges]]/Tabelle111[[#This Row],[Anzahl Lieferscheine]]</f>
        <v>1.4661257857142862</v>
      </c>
      <c r="N2810" s="1">
        <f>Tabelle111[[#This Row],[Menge t P2O5]]/Tabelle111[[#This Row],[Anzahl Lieferscheine]]</f>
        <v>0.53904371428571429</v>
      </c>
    </row>
    <row r="2811" spans="1:14" x14ac:dyDescent="0.2">
      <c r="A2811" s="2" t="s">
        <v>5</v>
      </c>
      <c r="B2811" s="2" t="s">
        <v>5</v>
      </c>
      <c r="C2811" s="2" t="s">
        <v>6</v>
      </c>
      <c r="D2811" s="2" t="s">
        <v>7</v>
      </c>
      <c r="E2811" s="2" t="s">
        <v>9</v>
      </c>
      <c r="F2811" s="2" t="s">
        <v>61</v>
      </c>
      <c r="G2811" s="1">
        <v>145519.33000000005</v>
      </c>
      <c r="H2811" s="1">
        <v>63494.920000000006</v>
      </c>
      <c r="I2811" s="4">
        <v>165</v>
      </c>
      <c r="J2811" s="2" t="s">
        <v>68</v>
      </c>
      <c r="K2811" s="1">
        <f>Tabelle111[[#This Row],[Menge kg Nges]]/1000</f>
        <v>145.51933000000005</v>
      </c>
      <c r="L2811" s="1">
        <f>Tabelle111[[#This Row],[Menge kg P2O5]]/1000</f>
        <v>63.494920000000008</v>
      </c>
      <c r="M2811" s="1">
        <f>Tabelle111[[#This Row],[Menge t Nges]]/Tabelle111[[#This Row],[Anzahl Lieferscheine]]</f>
        <v>0.88193533333333363</v>
      </c>
      <c r="N2811" s="1">
        <f>Tabelle111[[#This Row],[Menge t P2O5]]/Tabelle111[[#This Row],[Anzahl Lieferscheine]]</f>
        <v>0.38481769696969703</v>
      </c>
    </row>
    <row r="2812" spans="1:14" x14ac:dyDescent="0.2">
      <c r="A2812" s="2" t="s">
        <v>5</v>
      </c>
      <c r="B2812" s="2" t="s">
        <v>5</v>
      </c>
      <c r="C2812" s="2" t="s">
        <v>6</v>
      </c>
      <c r="D2812" s="2" t="s">
        <v>7</v>
      </c>
      <c r="E2812" s="2" t="s">
        <v>10</v>
      </c>
      <c r="F2812" s="2" t="s">
        <v>61</v>
      </c>
      <c r="G2812" s="1">
        <v>1800.54</v>
      </c>
      <c r="H2812" s="1">
        <v>865.96</v>
      </c>
      <c r="I2812" s="4">
        <v>18</v>
      </c>
      <c r="J2812" s="2" t="s">
        <v>68</v>
      </c>
      <c r="K2812" s="1">
        <f>Tabelle111[[#This Row],[Menge kg Nges]]/1000</f>
        <v>1.80054</v>
      </c>
      <c r="L2812" s="1">
        <f>Tabelle111[[#This Row],[Menge kg P2O5]]/1000</f>
        <v>0.86596000000000006</v>
      </c>
      <c r="M2812" s="1">
        <f>Tabelle111[[#This Row],[Menge t Nges]]/Tabelle111[[#This Row],[Anzahl Lieferscheine]]</f>
        <v>0.10003000000000001</v>
      </c>
      <c r="N2812" s="1">
        <f>Tabelle111[[#This Row],[Menge t P2O5]]/Tabelle111[[#This Row],[Anzahl Lieferscheine]]</f>
        <v>4.8108888888888895E-2</v>
      </c>
    </row>
    <row r="2813" spans="1:14" x14ac:dyDescent="0.2">
      <c r="A2813" s="2" t="s">
        <v>5</v>
      </c>
      <c r="B2813" s="2" t="s">
        <v>5</v>
      </c>
      <c r="C2813" s="2" t="s">
        <v>6</v>
      </c>
      <c r="D2813" s="2" t="s">
        <v>7</v>
      </c>
      <c r="E2813" s="2" t="s">
        <v>11</v>
      </c>
      <c r="F2813" s="2" t="s">
        <v>61</v>
      </c>
      <c r="G2813" s="1">
        <v>19938.640000000003</v>
      </c>
      <c r="H2813" s="1">
        <v>9571.73</v>
      </c>
      <c r="I2813" s="4">
        <v>54</v>
      </c>
      <c r="J2813" s="2" t="s">
        <v>68</v>
      </c>
      <c r="K2813" s="1">
        <f>Tabelle111[[#This Row],[Menge kg Nges]]/1000</f>
        <v>19.938640000000003</v>
      </c>
      <c r="L2813" s="1">
        <f>Tabelle111[[#This Row],[Menge kg P2O5]]/1000</f>
        <v>9.5717299999999987</v>
      </c>
      <c r="M2813" s="1">
        <f>Tabelle111[[#This Row],[Menge t Nges]]/Tabelle111[[#This Row],[Anzahl Lieferscheine]]</f>
        <v>0.3692340740740741</v>
      </c>
      <c r="N2813" s="1">
        <f>Tabelle111[[#This Row],[Menge t P2O5]]/Tabelle111[[#This Row],[Anzahl Lieferscheine]]</f>
        <v>0.17725425925925922</v>
      </c>
    </row>
    <row r="2814" spans="1:14" x14ac:dyDescent="0.2">
      <c r="A2814" s="2" t="s">
        <v>5</v>
      </c>
      <c r="B2814" s="2" t="s">
        <v>5</v>
      </c>
      <c r="C2814" s="2" t="s">
        <v>6</v>
      </c>
      <c r="D2814" s="2" t="s">
        <v>7</v>
      </c>
      <c r="E2814" s="2" t="s">
        <v>12</v>
      </c>
      <c r="F2814" s="2" t="s">
        <v>61</v>
      </c>
      <c r="G2814" s="1">
        <v>185786.49999999997</v>
      </c>
      <c r="H2814" s="1">
        <v>103343.74000000002</v>
      </c>
      <c r="I2814" s="4">
        <v>519</v>
      </c>
      <c r="J2814" s="2" t="s">
        <v>68</v>
      </c>
      <c r="K2814" s="1">
        <f>Tabelle111[[#This Row],[Menge kg Nges]]/1000</f>
        <v>185.78649999999996</v>
      </c>
      <c r="L2814" s="1">
        <f>Tabelle111[[#This Row],[Menge kg P2O5]]/1000</f>
        <v>103.34374000000003</v>
      </c>
      <c r="M2814" s="1">
        <f>Tabelle111[[#This Row],[Menge t Nges]]/Tabelle111[[#This Row],[Anzahl Lieferscheine]]</f>
        <v>0.35797013487475909</v>
      </c>
      <c r="N2814" s="1">
        <f>Tabelle111[[#This Row],[Menge t P2O5]]/Tabelle111[[#This Row],[Anzahl Lieferscheine]]</f>
        <v>0.1991208863198459</v>
      </c>
    </row>
    <row r="2815" spans="1:14" x14ac:dyDescent="0.2">
      <c r="A2815" s="2" t="s">
        <v>5</v>
      </c>
      <c r="B2815" s="2" t="s">
        <v>5</v>
      </c>
      <c r="C2815" s="2" t="s">
        <v>6</v>
      </c>
      <c r="D2815" s="2" t="s">
        <v>7</v>
      </c>
      <c r="E2815" s="2" t="s">
        <v>13</v>
      </c>
      <c r="F2815" s="2" t="s">
        <v>61</v>
      </c>
      <c r="G2815" s="1">
        <v>9330.5999999999985</v>
      </c>
      <c r="H2815" s="1">
        <v>6254.7</v>
      </c>
      <c r="I2815" s="4">
        <v>31</v>
      </c>
      <c r="J2815" s="2" t="s">
        <v>68</v>
      </c>
      <c r="K2815" s="1">
        <f>Tabelle111[[#This Row],[Menge kg Nges]]/1000</f>
        <v>9.3305999999999987</v>
      </c>
      <c r="L2815" s="1">
        <f>Tabelle111[[#This Row],[Menge kg P2O5]]/1000</f>
        <v>6.2546999999999997</v>
      </c>
      <c r="M2815" s="1">
        <f>Tabelle111[[#This Row],[Menge t Nges]]/Tabelle111[[#This Row],[Anzahl Lieferscheine]]</f>
        <v>0.3009870967741935</v>
      </c>
      <c r="N2815" s="1">
        <f>Tabelle111[[#This Row],[Menge t P2O5]]/Tabelle111[[#This Row],[Anzahl Lieferscheine]]</f>
        <v>0.20176451612903226</v>
      </c>
    </row>
    <row r="2816" spans="1:14" x14ac:dyDescent="0.2">
      <c r="A2816" s="2" t="s">
        <v>5</v>
      </c>
      <c r="B2816" s="2" t="s">
        <v>5</v>
      </c>
      <c r="C2816" s="2" t="s">
        <v>6</v>
      </c>
      <c r="D2816" s="2" t="s">
        <v>7</v>
      </c>
      <c r="E2816" s="2" t="s">
        <v>14</v>
      </c>
      <c r="F2816" s="2" t="s">
        <v>61</v>
      </c>
      <c r="G2816" s="1">
        <v>37631.11</v>
      </c>
      <c r="H2816" s="1">
        <v>19749.200000000004</v>
      </c>
      <c r="I2816" s="4">
        <v>75</v>
      </c>
      <c r="J2816" s="2" t="s">
        <v>68</v>
      </c>
      <c r="K2816" s="1">
        <f>Tabelle111[[#This Row],[Menge kg Nges]]/1000</f>
        <v>37.63111</v>
      </c>
      <c r="L2816" s="1">
        <f>Tabelle111[[#This Row],[Menge kg P2O5]]/1000</f>
        <v>19.749200000000005</v>
      </c>
      <c r="M2816" s="1">
        <f>Tabelle111[[#This Row],[Menge t Nges]]/Tabelle111[[#This Row],[Anzahl Lieferscheine]]</f>
        <v>0.50174813333333335</v>
      </c>
      <c r="N2816" s="1">
        <f>Tabelle111[[#This Row],[Menge t P2O5]]/Tabelle111[[#This Row],[Anzahl Lieferscheine]]</f>
        <v>0.26332266666666676</v>
      </c>
    </row>
    <row r="2817" spans="1:14" x14ac:dyDescent="0.2">
      <c r="A2817" s="2" t="s">
        <v>5</v>
      </c>
      <c r="B2817" s="2" t="s">
        <v>5</v>
      </c>
      <c r="C2817" s="2" t="s">
        <v>6</v>
      </c>
      <c r="D2817" s="2" t="s">
        <v>15</v>
      </c>
      <c r="E2817" s="2" t="s">
        <v>8</v>
      </c>
      <c r="F2817" s="2" t="s">
        <v>61</v>
      </c>
      <c r="G2817" s="1">
        <v>2061.25</v>
      </c>
      <c r="H2817" s="1">
        <v>1523.44</v>
      </c>
      <c r="I2817" s="4">
        <v>3</v>
      </c>
      <c r="J2817" s="2" t="s">
        <v>68</v>
      </c>
      <c r="K2817" s="1">
        <f>Tabelle111[[#This Row],[Menge kg Nges]]/1000</f>
        <v>2.0612499999999998</v>
      </c>
      <c r="L2817" s="1">
        <f>Tabelle111[[#This Row],[Menge kg P2O5]]/1000</f>
        <v>1.5234400000000001</v>
      </c>
      <c r="M2817" s="1">
        <f>Tabelle111[[#This Row],[Menge t Nges]]/Tabelle111[[#This Row],[Anzahl Lieferscheine]]</f>
        <v>0.68708333333333327</v>
      </c>
      <c r="N2817" s="1">
        <f>Tabelle111[[#This Row],[Menge t P2O5]]/Tabelle111[[#This Row],[Anzahl Lieferscheine]]</f>
        <v>0.50781333333333334</v>
      </c>
    </row>
    <row r="2818" spans="1:14" x14ac:dyDescent="0.2">
      <c r="A2818" s="2" t="s">
        <v>5</v>
      </c>
      <c r="B2818" s="2" t="s">
        <v>5</v>
      </c>
      <c r="C2818" s="2" t="s">
        <v>6</v>
      </c>
      <c r="D2818" s="2" t="s">
        <v>15</v>
      </c>
      <c r="E2818" s="2" t="s">
        <v>16</v>
      </c>
      <c r="F2818" s="2" t="s">
        <v>61</v>
      </c>
      <c r="G2818" s="1">
        <v>2714.6</v>
      </c>
      <c r="H2818" s="1">
        <v>2478.6</v>
      </c>
      <c r="I2818" s="4">
        <v>4</v>
      </c>
      <c r="J2818" s="2" t="s">
        <v>68</v>
      </c>
      <c r="K2818" s="1">
        <f>Tabelle111[[#This Row],[Menge kg Nges]]/1000</f>
        <v>2.7145999999999999</v>
      </c>
      <c r="L2818" s="1">
        <f>Tabelle111[[#This Row],[Menge kg P2O5]]/1000</f>
        <v>2.4785999999999997</v>
      </c>
      <c r="M2818" s="1">
        <f>Tabelle111[[#This Row],[Menge t Nges]]/Tabelle111[[#This Row],[Anzahl Lieferscheine]]</f>
        <v>0.67864999999999998</v>
      </c>
      <c r="N2818" s="1">
        <f>Tabelle111[[#This Row],[Menge t P2O5]]/Tabelle111[[#This Row],[Anzahl Lieferscheine]]</f>
        <v>0.61964999999999992</v>
      </c>
    </row>
    <row r="2819" spans="1:14" x14ac:dyDescent="0.2">
      <c r="A2819" s="2" t="s">
        <v>5</v>
      </c>
      <c r="B2819" s="2" t="s">
        <v>5</v>
      </c>
      <c r="C2819" s="2" t="s">
        <v>6</v>
      </c>
      <c r="D2819" s="2" t="s">
        <v>15</v>
      </c>
      <c r="E2819" s="2" t="s">
        <v>17</v>
      </c>
      <c r="F2819" s="2" t="s">
        <v>61</v>
      </c>
      <c r="G2819" s="1">
        <v>12795.34</v>
      </c>
      <c r="H2819" s="1">
        <v>5548.9400000000005</v>
      </c>
      <c r="I2819" s="4">
        <v>10</v>
      </c>
      <c r="J2819" s="2" t="s">
        <v>68</v>
      </c>
      <c r="K2819" s="1">
        <f>Tabelle111[[#This Row],[Menge kg Nges]]/1000</f>
        <v>12.795339999999999</v>
      </c>
      <c r="L2819" s="1">
        <f>Tabelle111[[#This Row],[Menge kg P2O5]]/1000</f>
        <v>5.5489400000000009</v>
      </c>
      <c r="M2819" s="1">
        <f>Tabelle111[[#This Row],[Menge t Nges]]/Tabelle111[[#This Row],[Anzahl Lieferscheine]]</f>
        <v>1.2795339999999999</v>
      </c>
      <c r="N2819" s="1">
        <f>Tabelle111[[#This Row],[Menge t P2O5]]/Tabelle111[[#This Row],[Anzahl Lieferscheine]]</f>
        <v>0.55489400000000011</v>
      </c>
    </row>
    <row r="2820" spans="1:14" x14ac:dyDescent="0.2">
      <c r="A2820" s="2" t="s">
        <v>5</v>
      </c>
      <c r="B2820" s="2" t="s">
        <v>5</v>
      </c>
      <c r="C2820" s="2" t="s">
        <v>6</v>
      </c>
      <c r="D2820" s="2" t="s">
        <v>15</v>
      </c>
      <c r="E2820" s="2" t="s">
        <v>18</v>
      </c>
      <c r="F2820" s="2" t="s">
        <v>61</v>
      </c>
      <c r="G2820" s="1">
        <v>26306.799999999999</v>
      </c>
      <c r="H2820" s="1">
        <v>19188.7</v>
      </c>
      <c r="I2820" s="4">
        <v>42</v>
      </c>
      <c r="J2820" s="2" t="s">
        <v>68</v>
      </c>
      <c r="K2820" s="1">
        <f>Tabelle111[[#This Row],[Menge kg Nges]]/1000</f>
        <v>26.306799999999999</v>
      </c>
      <c r="L2820" s="1">
        <f>Tabelle111[[#This Row],[Menge kg P2O5]]/1000</f>
        <v>19.188700000000001</v>
      </c>
      <c r="M2820" s="1">
        <f>Tabelle111[[#This Row],[Menge t Nges]]/Tabelle111[[#This Row],[Anzahl Lieferscheine]]</f>
        <v>0.62635238095238088</v>
      </c>
      <c r="N2820" s="1">
        <f>Tabelle111[[#This Row],[Menge t P2O5]]/Tabelle111[[#This Row],[Anzahl Lieferscheine]]</f>
        <v>0.45687380952380952</v>
      </c>
    </row>
    <row r="2821" spans="1:14" x14ac:dyDescent="0.2">
      <c r="A2821" s="2" t="s">
        <v>5</v>
      </c>
      <c r="B2821" s="2" t="s">
        <v>5</v>
      </c>
      <c r="C2821" s="2" t="s">
        <v>6</v>
      </c>
      <c r="D2821" s="2" t="s">
        <v>15</v>
      </c>
      <c r="E2821" s="2" t="s">
        <v>19</v>
      </c>
      <c r="F2821" s="2" t="s">
        <v>61</v>
      </c>
      <c r="G2821" s="1">
        <v>16797.099999999999</v>
      </c>
      <c r="H2821" s="1">
        <v>12995.85</v>
      </c>
      <c r="I2821" s="4">
        <v>28</v>
      </c>
      <c r="J2821" s="2" t="s">
        <v>68</v>
      </c>
      <c r="K2821" s="1">
        <f>Tabelle111[[#This Row],[Menge kg Nges]]/1000</f>
        <v>16.797099999999997</v>
      </c>
      <c r="L2821" s="1">
        <f>Tabelle111[[#This Row],[Menge kg P2O5]]/1000</f>
        <v>12.995850000000001</v>
      </c>
      <c r="M2821" s="1">
        <f>Tabelle111[[#This Row],[Menge t Nges]]/Tabelle111[[#This Row],[Anzahl Lieferscheine]]</f>
        <v>0.59989642857142844</v>
      </c>
      <c r="N2821" s="1">
        <f>Tabelle111[[#This Row],[Menge t P2O5]]/Tabelle111[[#This Row],[Anzahl Lieferscheine]]</f>
        <v>0.46413750000000004</v>
      </c>
    </row>
    <row r="2822" spans="1:14" x14ac:dyDescent="0.2">
      <c r="A2822" s="2" t="s">
        <v>5</v>
      </c>
      <c r="B2822" s="2" t="s">
        <v>5</v>
      </c>
      <c r="C2822" s="2" t="s">
        <v>6</v>
      </c>
      <c r="D2822" s="2" t="s">
        <v>15</v>
      </c>
      <c r="E2822" s="2" t="s">
        <v>20</v>
      </c>
      <c r="F2822" s="2" t="s">
        <v>61</v>
      </c>
      <c r="G2822" s="1">
        <v>4484.9099999999989</v>
      </c>
      <c r="H2822" s="1">
        <v>4138.96</v>
      </c>
      <c r="I2822" s="4">
        <v>34</v>
      </c>
      <c r="J2822" s="2" t="s">
        <v>68</v>
      </c>
      <c r="K2822" s="1">
        <f>Tabelle111[[#This Row],[Menge kg Nges]]/1000</f>
        <v>4.4849099999999993</v>
      </c>
      <c r="L2822" s="1">
        <f>Tabelle111[[#This Row],[Menge kg P2O5]]/1000</f>
        <v>4.13896</v>
      </c>
      <c r="M2822" s="1">
        <f>Tabelle111[[#This Row],[Menge t Nges]]/Tabelle111[[#This Row],[Anzahl Lieferscheine]]</f>
        <v>0.13190911764705882</v>
      </c>
      <c r="N2822" s="1">
        <f>Tabelle111[[#This Row],[Menge t P2O5]]/Tabelle111[[#This Row],[Anzahl Lieferscheine]]</f>
        <v>0.12173411764705883</v>
      </c>
    </row>
    <row r="2823" spans="1:14" x14ac:dyDescent="0.2">
      <c r="A2823" s="2" t="s">
        <v>5</v>
      </c>
      <c r="B2823" s="2" t="s">
        <v>5</v>
      </c>
      <c r="C2823" s="2" t="s">
        <v>6</v>
      </c>
      <c r="D2823" s="2" t="s">
        <v>15</v>
      </c>
      <c r="E2823" s="2" t="s">
        <v>21</v>
      </c>
      <c r="F2823" s="2" t="s">
        <v>61</v>
      </c>
      <c r="G2823" s="1">
        <v>144799.77000000008</v>
      </c>
      <c r="H2823" s="1">
        <v>84554.890000000043</v>
      </c>
      <c r="I2823" s="4">
        <v>467</v>
      </c>
      <c r="J2823" s="2" t="s">
        <v>68</v>
      </c>
      <c r="K2823" s="1">
        <f>Tabelle111[[#This Row],[Menge kg Nges]]/1000</f>
        <v>144.79977000000008</v>
      </c>
      <c r="L2823" s="1">
        <f>Tabelle111[[#This Row],[Menge kg P2O5]]/1000</f>
        <v>84.554890000000043</v>
      </c>
      <c r="M2823" s="1">
        <f>Tabelle111[[#This Row],[Menge t Nges]]/Tabelle111[[#This Row],[Anzahl Lieferscheine]]</f>
        <v>0.31006374732334063</v>
      </c>
      <c r="N2823" s="1">
        <f>Tabelle111[[#This Row],[Menge t P2O5]]/Tabelle111[[#This Row],[Anzahl Lieferscheine]]</f>
        <v>0.18105972162740908</v>
      </c>
    </row>
    <row r="2824" spans="1:14" x14ac:dyDescent="0.2">
      <c r="A2824" s="2" t="s">
        <v>5</v>
      </c>
      <c r="B2824" s="2" t="s">
        <v>5</v>
      </c>
      <c r="C2824" s="2" t="s">
        <v>6</v>
      </c>
      <c r="D2824" s="2" t="s">
        <v>15</v>
      </c>
      <c r="E2824" s="2" t="s">
        <v>9</v>
      </c>
      <c r="F2824" s="2" t="s">
        <v>61</v>
      </c>
      <c r="G2824" s="1">
        <v>20570.599999999991</v>
      </c>
      <c r="H2824" s="1">
        <v>10192.929999999998</v>
      </c>
      <c r="I2824" s="4">
        <v>48</v>
      </c>
      <c r="J2824" s="2" t="s">
        <v>68</v>
      </c>
      <c r="K2824" s="1">
        <f>Tabelle111[[#This Row],[Menge kg Nges]]/1000</f>
        <v>20.570599999999992</v>
      </c>
      <c r="L2824" s="1">
        <f>Tabelle111[[#This Row],[Menge kg P2O5]]/1000</f>
        <v>10.192929999999999</v>
      </c>
      <c r="M2824" s="1">
        <f>Tabelle111[[#This Row],[Menge t Nges]]/Tabelle111[[#This Row],[Anzahl Lieferscheine]]</f>
        <v>0.42855416666666651</v>
      </c>
      <c r="N2824" s="1">
        <f>Tabelle111[[#This Row],[Menge t P2O5]]/Tabelle111[[#This Row],[Anzahl Lieferscheine]]</f>
        <v>0.21235270833333331</v>
      </c>
    </row>
    <row r="2825" spans="1:14" x14ac:dyDescent="0.2">
      <c r="A2825" s="2" t="s">
        <v>5</v>
      </c>
      <c r="B2825" s="2" t="s">
        <v>5</v>
      </c>
      <c r="C2825" s="2" t="s">
        <v>6</v>
      </c>
      <c r="D2825" s="2" t="s">
        <v>15</v>
      </c>
      <c r="E2825" s="2" t="s">
        <v>10</v>
      </c>
      <c r="F2825" s="2" t="s">
        <v>61</v>
      </c>
      <c r="G2825" s="1">
        <v>8533.590000000002</v>
      </c>
      <c r="H2825" s="1">
        <v>3751.8199999999988</v>
      </c>
      <c r="I2825" s="4">
        <v>27</v>
      </c>
      <c r="J2825" s="2" t="s">
        <v>68</v>
      </c>
      <c r="K2825" s="1">
        <f>Tabelle111[[#This Row],[Menge kg Nges]]/1000</f>
        <v>8.533590000000002</v>
      </c>
      <c r="L2825" s="1">
        <f>Tabelle111[[#This Row],[Menge kg P2O5]]/1000</f>
        <v>3.7518199999999986</v>
      </c>
      <c r="M2825" s="1">
        <f>Tabelle111[[#This Row],[Menge t Nges]]/Tabelle111[[#This Row],[Anzahl Lieferscheine]]</f>
        <v>0.31605888888888894</v>
      </c>
      <c r="N2825" s="1">
        <f>Tabelle111[[#This Row],[Menge t P2O5]]/Tabelle111[[#This Row],[Anzahl Lieferscheine]]</f>
        <v>0.13895629629629624</v>
      </c>
    </row>
    <row r="2826" spans="1:14" x14ac:dyDescent="0.2">
      <c r="A2826" s="2" t="s">
        <v>5</v>
      </c>
      <c r="B2826" s="2" t="s">
        <v>5</v>
      </c>
      <c r="C2826" s="2" t="s">
        <v>6</v>
      </c>
      <c r="D2826" s="2" t="s">
        <v>15</v>
      </c>
      <c r="E2826" s="2" t="s">
        <v>23</v>
      </c>
      <c r="F2826" s="2" t="s">
        <v>61</v>
      </c>
      <c r="G2826" s="1">
        <v>925</v>
      </c>
      <c r="H2826" s="1">
        <v>400</v>
      </c>
      <c r="I2826" s="4">
        <v>3</v>
      </c>
      <c r="J2826" s="2" t="s">
        <v>68</v>
      </c>
      <c r="K2826" s="1">
        <f>Tabelle111[[#This Row],[Menge kg Nges]]/1000</f>
        <v>0.92500000000000004</v>
      </c>
      <c r="L2826" s="1">
        <f>Tabelle111[[#This Row],[Menge kg P2O5]]/1000</f>
        <v>0.4</v>
      </c>
      <c r="M2826" s="1">
        <f>Tabelle111[[#This Row],[Menge t Nges]]/Tabelle111[[#This Row],[Anzahl Lieferscheine]]</f>
        <v>0.30833333333333335</v>
      </c>
      <c r="N2826" s="1">
        <f>Tabelle111[[#This Row],[Menge t P2O5]]/Tabelle111[[#This Row],[Anzahl Lieferscheine]]</f>
        <v>0.13333333333333333</v>
      </c>
    </row>
    <row r="2827" spans="1:14" x14ac:dyDescent="0.2">
      <c r="A2827" s="2" t="s">
        <v>5</v>
      </c>
      <c r="B2827" s="2" t="s">
        <v>5</v>
      </c>
      <c r="C2827" s="2" t="s">
        <v>6</v>
      </c>
      <c r="D2827" s="2" t="s">
        <v>15</v>
      </c>
      <c r="E2827" s="2" t="s">
        <v>12</v>
      </c>
      <c r="F2827" s="2" t="s">
        <v>61</v>
      </c>
      <c r="G2827" s="1">
        <v>1709.07</v>
      </c>
      <c r="H2827" s="1">
        <v>903.34</v>
      </c>
      <c r="I2827" s="4">
        <v>11</v>
      </c>
      <c r="J2827" s="2" t="s">
        <v>68</v>
      </c>
      <c r="K2827" s="1">
        <f>Tabelle111[[#This Row],[Menge kg Nges]]/1000</f>
        <v>1.7090699999999999</v>
      </c>
      <c r="L2827" s="1">
        <f>Tabelle111[[#This Row],[Menge kg P2O5]]/1000</f>
        <v>0.90334000000000003</v>
      </c>
      <c r="M2827" s="1">
        <f>Tabelle111[[#This Row],[Menge t Nges]]/Tabelle111[[#This Row],[Anzahl Lieferscheine]]</f>
        <v>0.15536999999999998</v>
      </c>
      <c r="N2827" s="1">
        <f>Tabelle111[[#This Row],[Menge t P2O5]]/Tabelle111[[#This Row],[Anzahl Lieferscheine]]</f>
        <v>8.2121818181818185E-2</v>
      </c>
    </row>
    <row r="2828" spans="1:14" x14ac:dyDescent="0.2">
      <c r="A2828" s="2" t="s">
        <v>5</v>
      </c>
      <c r="B2828" s="2" t="s">
        <v>5</v>
      </c>
      <c r="C2828" s="2" t="s">
        <v>6</v>
      </c>
      <c r="D2828" s="2" t="s">
        <v>15</v>
      </c>
      <c r="E2828" s="2" t="s">
        <v>14</v>
      </c>
      <c r="F2828" s="2" t="s">
        <v>61</v>
      </c>
      <c r="G2828" s="1">
        <v>1699.2</v>
      </c>
      <c r="H2828" s="1">
        <v>758</v>
      </c>
      <c r="I2828" s="4">
        <v>5</v>
      </c>
      <c r="J2828" s="2" t="s">
        <v>68</v>
      </c>
      <c r="K2828" s="1">
        <f>Tabelle111[[#This Row],[Menge kg Nges]]/1000</f>
        <v>1.6992</v>
      </c>
      <c r="L2828" s="1">
        <f>Tabelle111[[#This Row],[Menge kg P2O5]]/1000</f>
        <v>0.75800000000000001</v>
      </c>
      <c r="M2828" s="1">
        <f>Tabelle111[[#This Row],[Menge t Nges]]/Tabelle111[[#This Row],[Anzahl Lieferscheine]]</f>
        <v>0.33984000000000003</v>
      </c>
      <c r="N2828" s="1">
        <f>Tabelle111[[#This Row],[Menge t P2O5]]/Tabelle111[[#This Row],[Anzahl Lieferscheine]]</f>
        <v>0.15160000000000001</v>
      </c>
    </row>
    <row r="2829" spans="1:14" x14ac:dyDescent="0.2">
      <c r="A2829" s="2" t="s">
        <v>5</v>
      </c>
      <c r="B2829" s="2" t="s">
        <v>5</v>
      </c>
      <c r="C2829" s="2" t="s">
        <v>6</v>
      </c>
      <c r="D2829" s="2" t="s">
        <v>15</v>
      </c>
      <c r="E2829" s="2" t="s">
        <v>24</v>
      </c>
      <c r="F2829" s="2" t="s">
        <v>61</v>
      </c>
      <c r="G2829" s="1">
        <v>7184</v>
      </c>
      <c r="H2829" s="1">
        <v>6007.5</v>
      </c>
      <c r="I2829" s="4">
        <v>16</v>
      </c>
      <c r="J2829" s="2" t="s">
        <v>68</v>
      </c>
      <c r="K2829" s="1">
        <f>Tabelle111[[#This Row],[Menge kg Nges]]/1000</f>
        <v>7.1840000000000002</v>
      </c>
      <c r="L2829" s="1">
        <f>Tabelle111[[#This Row],[Menge kg P2O5]]/1000</f>
        <v>6.0075000000000003</v>
      </c>
      <c r="M2829" s="1">
        <f>Tabelle111[[#This Row],[Menge t Nges]]/Tabelle111[[#This Row],[Anzahl Lieferscheine]]</f>
        <v>0.44900000000000001</v>
      </c>
      <c r="N2829" s="1">
        <f>Tabelle111[[#This Row],[Menge t P2O5]]/Tabelle111[[#This Row],[Anzahl Lieferscheine]]</f>
        <v>0.37546875000000002</v>
      </c>
    </row>
    <row r="2830" spans="1:14" x14ac:dyDescent="0.2">
      <c r="A2830" s="2" t="s">
        <v>5</v>
      </c>
      <c r="B2830" s="2" t="s">
        <v>5</v>
      </c>
      <c r="C2830" s="2" t="s">
        <v>6</v>
      </c>
      <c r="D2830" s="2" t="s">
        <v>15</v>
      </c>
      <c r="E2830" s="2" t="s">
        <v>31</v>
      </c>
      <c r="F2830" s="2" t="s">
        <v>61</v>
      </c>
      <c r="G2830" s="1">
        <v>144</v>
      </c>
      <c r="H2830" s="1">
        <v>81</v>
      </c>
      <c r="I2830" s="4">
        <v>1</v>
      </c>
      <c r="J2830" s="2" t="s">
        <v>68</v>
      </c>
      <c r="K2830" s="1">
        <f>Tabelle111[[#This Row],[Menge kg Nges]]/1000</f>
        <v>0.14399999999999999</v>
      </c>
      <c r="L2830" s="1">
        <f>Tabelle111[[#This Row],[Menge kg P2O5]]/1000</f>
        <v>8.1000000000000003E-2</v>
      </c>
      <c r="M2830" s="1">
        <f>Tabelle111[[#This Row],[Menge t Nges]]/Tabelle111[[#This Row],[Anzahl Lieferscheine]]</f>
        <v>0.14399999999999999</v>
      </c>
      <c r="N2830" s="1">
        <f>Tabelle111[[#This Row],[Menge t P2O5]]/Tabelle111[[#This Row],[Anzahl Lieferscheine]]</f>
        <v>8.1000000000000003E-2</v>
      </c>
    </row>
    <row r="2831" spans="1:14" x14ac:dyDescent="0.2">
      <c r="A2831" s="2" t="s">
        <v>5</v>
      </c>
      <c r="B2831" s="2" t="s">
        <v>5</v>
      </c>
      <c r="C2831" s="2" t="s">
        <v>25</v>
      </c>
      <c r="D2831" s="2" t="s">
        <v>25</v>
      </c>
      <c r="E2831" s="2" t="s">
        <v>26</v>
      </c>
      <c r="F2831" s="2" t="s">
        <v>61</v>
      </c>
      <c r="G2831" s="1">
        <v>70062.5</v>
      </c>
      <c r="H2831" s="1">
        <v>29584.140000000007</v>
      </c>
      <c r="I2831" s="4">
        <v>117</v>
      </c>
      <c r="J2831" s="2" t="s">
        <v>68</v>
      </c>
      <c r="K2831" s="1">
        <f>Tabelle111[[#This Row],[Menge kg Nges]]/1000</f>
        <v>70.0625</v>
      </c>
      <c r="L2831" s="1">
        <f>Tabelle111[[#This Row],[Menge kg P2O5]]/1000</f>
        <v>29.584140000000005</v>
      </c>
      <c r="M2831" s="1">
        <f>Tabelle111[[#This Row],[Menge t Nges]]/Tabelle111[[#This Row],[Anzahl Lieferscheine]]</f>
        <v>0.59882478632478631</v>
      </c>
      <c r="N2831" s="1">
        <f>Tabelle111[[#This Row],[Menge t P2O5]]/Tabelle111[[#This Row],[Anzahl Lieferscheine]]</f>
        <v>0.25285589743589748</v>
      </c>
    </row>
    <row r="2832" spans="1:14" x14ac:dyDescent="0.2">
      <c r="A2832" s="2" t="s">
        <v>5</v>
      </c>
      <c r="B2832" s="2" t="s">
        <v>27</v>
      </c>
      <c r="C2832" s="2" t="s">
        <v>6</v>
      </c>
      <c r="D2832" s="2" t="s">
        <v>7</v>
      </c>
      <c r="E2832" s="2" t="s">
        <v>8</v>
      </c>
      <c r="F2832" s="2" t="s">
        <v>61</v>
      </c>
      <c r="G2832" s="1">
        <v>2057.4</v>
      </c>
      <c r="H2832" s="1">
        <v>847.8</v>
      </c>
      <c r="I2832" s="4">
        <v>4</v>
      </c>
      <c r="J2832" s="2" t="s">
        <v>68</v>
      </c>
      <c r="K2832" s="1">
        <f>Tabelle111[[#This Row],[Menge kg Nges]]/1000</f>
        <v>2.0573999999999999</v>
      </c>
      <c r="L2832" s="1">
        <f>Tabelle111[[#This Row],[Menge kg P2O5]]/1000</f>
        <v>0.8478</v>
      </c>
      <c r="M2832" s="1">
        <f>Tabelle111[[#This Row],[Menge t Nges]]/Tabelle111[[#This Row],[Anzahl Lieferscheine]]</f>
        <v>0.51434999999999997</v>
      </c>
      <c r="N2832" s="1">
        <f>Tabelle111[[#This Row],[Menge t P2O5]]/Tabelle111[[#This Row],[Anzahl Lieferscheine]]</f>
        <v>0.21195</v>
      </c>
    </row>
    <row r="2833" spans="1:14" x14ac:dyDescent="0.2">
      <c r="A2833" s="2" t="s">
        <v>5</v>
      </c>
      <c r="B2833" s="2" t="s">
        <v>27</v>
      </c>
      <c r="C2833" s="2" t="s">
        <v>6</v>
      </c>
      <c r="D2833" s="2" t="s">
        <v>7</v>
      </c>
      <c r="E2833" s="2" t="s">
        <v>9</v>
      </c>
      <c r="F2833" s="2" t="s">
        <v>61</v>
      </c>
      <c r="G2833" s="1">
        <v>92.4</v>
      </c>
      <c r="H2833" s="1">
        <v>37.799999999999997</v>
      </c>
      <c r="I2833" s="4">
        <v>1</v>
      </c>
      <c r="J2833" s="2" t="s">
        <v>68</v>
      </c>
      <c r="K2833" s="1">
        <f>Tabelle111[[#This Row],[Menge kg Nges]]/1000</f>
        <v>9.240000000000001E-2</v>
      </c>
      <c r="L2833" s="1">
        <f>Tabelle111[[#This Row],[Menge kg P2O5]]/1000</f>
        <v>3.78E-2</v>
      </c>
      <c r="M2833" s="1">
        <f>Tabelle111[[#This Row],[Menge t Nges]]/Tabelle111[[#This Row],[Anzahl Lieferscheine]]</f>
        <v>9.240000000000001E-2</v>
      </c>
      <c r="N2833" s="1">
        <f>Tabelle111[[#This Row],[Menge t P2O5]]/Tabelle111[[#This Row],[Anzahl Lieferscheine]]</f>
        <v>3.78E-2</v>
      </c>
    </row>
    <row r="2834" spans="1:14" x14ac:dyDescent="0.2">
      <c r="A2834" s="2" t="s">
        <v>5</v>
      </c>
      <c r="B2834" s="2" t="s">
        <v>27</v>
      </c>
      <c r="C2834" s="2" t="s">
        <v>6</v>
      </c>
      <c r="D2834" s="2" t="s">
        <v>7</v>
      </c>
      <c r="E2834" s="2" t="s">
        <v>13</v>
      </c>
      <c r="F2834" s="2" t="s">
        <v>61</v>
      </c>
      <c r="G2834" s="1">
        <v>2032.8000000000004</v>
      </c>
      <c r="H2834" s="1">
        <v>1355.1999999999998</v>
      </c>
      <c r="I2834" s="4">
        <v>18</v>
      </c>
      <c r="J2834" s="2" t="s">
        <v>68</v>
      </c>
      <c r="K2834" s="1">
        <f>Tabelle111[[#This Row],[Menge kg Nges]]/1000</f>
        <v>2.0328000000000004</v>
      </c>
      <c r="L2834" s="1">
        <f>Tabelle111[[#This Row],[Menge kg P2O5]]/1000</f>
        <v>1.3551999999999997</v>
      </c>
      <c r="M2834" s="1">
        <f>Tabelle111[[#This Row],[Menge t Nges]]/Tabelle111[[#This Row],[Anzahl Lieferscheine]]</f>
        <v>0.11293333333333336</v>
      </c>
      <c r="N2834" s="1">
        <f>Tabelle111[[#This Row],[Menge t P2O5]]/Tabelle111[[#This Row],[Anzahl Lieferscheine]]</f>
        <v>7.5288888888888877E-2</v>
      </c>
    </row>
    <row r="2835" spans="1:14" x14ac:dyDescent="0.2">
      <c r="A2835" s="2" t="s">
        <v>5</v>
      </c>
      <c r="B2835" s="2" t="s">
        <v>27</v>
      </c>
      <c r="C2835" s="2" t="s">
        <v>6</v>
      </c>
      <c r="D2835" s="2" t="s">
        <v>7</v>
      </c>
      <c r="E2835" s="2" t="s">
        <v>14</v>
      </c>
      <c r="F2835" s="2" t="s">
        <v>61</v>
      </c>
      <c r="G2835" s="1">
        <v>117</v>
      </c>
      <c r="H2835" s="1">
        <v>55.5</v>
      </c>
      <c r="I2835" s="4">
        <v>1</v>
      </c>
      <c r="J2835" s="2" t="s">
        <v>68</v>
      </c>
      <c r="K2835" s="1">
        <f>Tabelle111[[#This Row],[Menge kg Nges]]/1000</f>
        <v>0.11700000000000001</v>
      </c>
      <c r="L2835" s="1">
        <f>Tabelle111[[#This Row],[Menge kg P2O5]]/1000</f>
        <v>5.5500000000000001E-2</v>
      </c>
      <c r="M2835" s="1">
        <f>Tabelle111[[#This Row],[Menge t Nges]]/Tabelle111[[#This Row],[Anzahl Lieferscheine]]</f>
        <v>0.11700000000000001</v>
      </c>
      <c r="N2835" s="1">
        <f>Tabelle111[[#This Row],[Menge t P2O5]]/Tabelle111[[#This Row],[Anzahl Lieferscheine]]</f>
        <v>5.5500000000000001E-2</v>
      </c>
    </row>
    <row r="2836" spans="1:14" x14ac:dyDescent="0.2">
      <c r="A2836" s="2" t="s">
        <v>5</v>
      </c>
      <c r="B2836" s="2" t="s">
        <v>27</v>
      </c>
      <c r="C2836" s="2" t="s">
        <v>6</v>
      </c>
      <c r="D2836" s="2" t="s">
        <v>15</v>
      </c>
      <c r="E2836" s="2" t="s">
        <v>21</v>
      </c>
      <c r="F2836" s="2" t="s">
        <v>61</v>
      </c>
      <c r="G2836" s="1">
        <v>3738.6000000000004</v>
      </c>
      <c r="H2836" s="1">
        <v>2135.9</v>
      </c>
      <c r="I2836" s="4">
        <v>13</v>
      </c>
      <c r="J2836" s="2" t="s">
        <v>68</v>
      </c>
      <c r="K2836" s="1">
        <f>Tabelle111[[#This Row],[Menge kg Nges]]/1000</f>
        <v>3.7386000000000004</v>
      </c>
      <c r="L2836" s="1">
        <f>Tabelle111[[#This Row],[Menge kg P2O5]]/1000</f>
        <v>2.1358999999999999</v>
      </c>
      <c r="M2836" s="1">
        <f>Tabelle111[[#This Row],[Menge t Nges]]/Tabelle111[[#This Row],[Anzahl Lieferscheine]]</f>
        <v>0.28758461538461544</v>
      </c>
      <c r="N2836" s="1">
        <f>Tabelle111[[#This Row],[Menge t P2O5]]/Tabelle111[[#This Row],[Anzahl Lieferscheine]]</f>
        <v>0.1643</v>
      </c>
    </row>
    <row r="2837" spans="1:14" x14ac:dyDescent="0.2">
      <c r="A2837" s="2" t="s">
        <v>5</v>
      </c>
      <c r="B2837" s="2" t="s">
        <v>27</v>
      </c>
      <c r="C2837" s="2" t="s">
        <v>6</v>
      </c>
      <c r="D2837" s="2" t="s">
        <v>15</v>
      </c>
      <c r="E2837" s="2" t="s">
        <v>24</v>
      </c>
      <c r="F2837" s="2" t="s">
        <v>61</v>
      </c>
      <c r="G2837" s="1">
        <v>406</v>
      </c>
      <c r="H2837" s="1">
        <v>333.5</v>
      </c>
      <c r="I2837" s="4">
        <v>1</v>
      </c>
      <c r="J2837" s="2" t="s">
        <v>68</v>
      </c>
      <c r="K2837" s="1">
        <f>Tabelle111[[#This Row],[Menge kg Nges]]/1000</f>
        <v>0.40600000000000003</v>
      </c>
      <c r="L2837" s="1">
        <f>Tabelle111[[#This Row],[Menge kg P2O5]]/1000</f>
        <v>0.33350000000000002</v>
      </c>
      <c r="M2837" s="1">
        <f>Tabelle111[[#This Row],[Menge t Nges]]/Tabelle111[[#This Row],[Anzahl Lieferscheine]]</f>
        <v>0.40600000000000003</v>
      </c>
      <c r="N2837" s="1">
        <f>Tabelle111[[#This Row],[Menge t P2O5]]/Tabelle111[[#This Row],[Anzahl Lieferscheine]]</f>
        <v>0.33350000000000002</v>
      </c>
    </row>
    <row r="2838" spans="1:14" x14ac:dyDescent="0.2">
      <c r="A2838" s="2" t="s">
        <v>5</v>
      </c>
      <c r="B2838" s="2" t="s">
        <v>27</v>
      </c>
      <c r="C2838" s="2" t="s">
        <v>25</v>
      </c>
      <c r="D2838" s="2" t="s">
        <v>25</v>
      </c>
      <c r="E2838" s="2" t="s">
        <v>26</v>
      </c>
      <c r="F2838" s="2" t="s">
        <v>61</v>
      </c>
      <c r="G2838" s="1">
        <v>15025.099999999997</v>
      </c>
      <c r="H2838" s="1">
        <v>6055.02</v>
      </c>
      <c r="I2838" s="4">
        <v>29</v>
      </c>
      <c r="J2838" s="2" t="s">
        <v>68</v>
      </c>
      <c r="K2838" s="1">
        <f>Tabelle111[[#This Row],[Menge kg Nges]]/1000</f>
        <v>15.025099999999997</v>
      </c>
      <c r="L2838" s="1">
        <f>Tabelle111[[#This Row],[Menge kg P2O5]]/1000</f>
        <v>6.0550200000000007</v>
      </c>
      <c r="M2838" s="1">
        <f>Tabelle111[[#This Row],[Menge t Nges]]/Tabelle111[[#This Row],[Anzahl Lieferscheine]]</f>
        <v>0.51810689655172404</v>
      </c>
      <c r="N2838" s="1">
        <f>Tabelle111[[#This Row],[Menge t P2O5]]/Tabelle111[[#This Row],[Anzahl Lieferscheine]]</f>
        <v>0.20879379310344831</v>
      </c>
    </row>
    <row r="2839" spans="1:14" x14ac:dyDescent="0.2">
      <c r="A2839" s="2" t="s">
        <v>5</v>
      </c>
      <c r="B2839" s="2" t="s">
        <v>45</v>
      </c>
      <c r="C2839" s="2" t="s">
        <v>25</v>
      </c>
      <c r="D2839" s="2" t="s">
        <v>25</v>
      </c>
      <c r="E2839" s="2" t="s">
        <v>26</v>
      </c>
      <c r="F2839" s="2" t="s">
        <v>61</v>
      </c>
      <c r="G2839" s="1">
        <v>1245.45</v>
      </c>
      <c r="H2839" s="1">
        <v>498.75</v>
      </c>
      <c r="I2839" s="4">
        <v>1</v>
      </c>
      <c r="J2839" s="2" t="s">
        <v>68</v>
      </c>
      <c r="K2839" s="1">
        <f>Tabelle111[[#This Row],[Menge kg Nges]]/1000</f>
        <v>1.2454499999999999</v>
      </c>
      <c r="L2839" s="1">
        <f>Tabelle111[[#This Row],[Menge kg P2O5]]/1000</f>
        <v>0.49875000000000003</v>
      </c>
      <c r="M2839" s="1">
        <f>Tabelle111[[#This Row],[Menge t Nges]]/Tabelle111[[#This Row],[Anzahl Lieferscheine]]</f>
        <v>1.2454499999999999</v>
      </c>
      <c r="N2839" s="1">
        <f>Tabelle111[[#This Row],[Menge t P2O5]]/Tabelle111[[#This Row],[Anzahl Lieferscheine]]</f>
        <v>0.49875000000000003</v>
      </c>
    </row>
    <row r="2840" spans="1:14" x14ac:dyDescent="0.2">
      <c r="A2840" s="2" t="s">
        <v>5</v>
      </c>
      <c r="B2840" s="2" t="s">
        <v>28</v>
      </c>
      <c r="C2840" s="2" t="s">
        <v>6</v>
      </c>
      <c r="D2840" s="2" t="s">
        <v>7</v>
      </c>
      <c r="E2840" s="2" t="s">
        <v>9</v>
      </c>
      <c r="F2840" s="2" t="s">
        <v>61</v>
      </c>
      <c r="G2840" s="1">
        <v>11429.6</v>
      </c>
      <c r="H2840" s="1">
        <v>4721</v>
      </c>
      <c r="I2840" s="4">
        <v>6</v>
      </c>
      <c r="J2840" s="2" t="s">
        <v>68</v>
      </c>
      <c r="K2840" s="1">
        <f>Tabelle111[[#This Row],[Menge kg Nges]]/1000</f>
        <v>11.429600000000001</v>
      </c>
      <c r="L2840" s="1">
        <f>Tabelle111[[#This Row],[Menge kg P2O5]]/1000</f>
        <v>4.7210000000000001</v>
      </c>
      <c r="M2840" s="1">
        <f>Tabelle111[[#This Row],[Menge t Nges]]/Tabelle111[[#This Row],[Anzahl Lieferscheine]]</f>
        <v>1.9049333333333334</v>
      </c>
      <c r="N2840" s="1">
        <f>Tabelle111[[#This Row],[Menge t P2O5]]/Tabelle111[[#This Row],[Anzahl Lieferscheine]]</f>
        <v>0.78683333333333338</v>
      </c>
    </row>
    <row r="2841" spans="1:14" x14ac:dyDescent="0.2">
      <c r="A2841" s="2" t="s">
        <v>5</v>
      </c>
      <c r="B2841" s="2" t="s">
        <v>28</v>
      </c>
      <c r="C2841" s="2" t="s">
        <v>6</v>
      </c>
      <c r="D2841" s="2" t="s">
        <v>7</v>
      </c>
      <c r="E2841" s="2" t="s">
        <v>11</v>
      </c>
      <c r="F2841" s="2" t="s">
        <v>61</v>
      </c>
      <c r="G2841" s="1">
        <v>5052</v>
      </c>
      <c r="H2841" s="1">
        <v>2778.6</v>
      </c>
      <c r="I2841" s="4">
        <v>1</v>
      </c>
      <c r="J2841" s="2" t="s">
        <v>68</v>
      </c>
      <c r="K2841" s="1">
        <f>Tabelle111[[#This Row],[Menge kg Nges]]/1000</f>
        <v>5.0519999999999996</v>
      </c>
      <c r="L2841" s="1">
        <f>Tabelle111[[#This Row],[Menge kg P2O5]]/1000</f>
        <v>2.7786</v>
      </c>
      <c r="M2841" s="1">
        <f>Tabelle111[[#This Row],[Menge t Nges]]/Tabelle111[[#This Row],[Anzahl Lieferscheine]]</f>
        <v>5.0519999999999996</v>
      </c>
      <c r="N2841" s="1">
        <f>Tabelle111[[#This Row],[Menge t P2O5]]/Tabelle111[[#This Row],[Anzahl Lieferscheine]]</f>
        <v>2.7786</v>
      </c>
    </row>
    <row r="2842" spans="1:14" x14ac:dyDescent="0.2">
      <c r="A2842" s="2" t="s">
        <v>5</v>
      </c>
      <c r="B2842" s="2" t="s">
        <v>28</v>
      </c>
      <c r="C2842" s="2" t="s">
        <v>6</v>
      </c>
      <c r="D2842" s="2" t="s">
        <v>7</v>
      </c>
      <c r="E2842" s="2" t="s">
        <v>12</v>
      </c>
      <c r="F2842" s="2" t="s">
        <v>61</v>
      </c>
      <c r="G2842" s="1">
        <v>22237.489999999998</v>
      </c>
      <c r="H2842" s="1">
        <v>4982</v>
      </c>
      <c r="I2842" s="4">
        <v>9</v>
      </c>
      <c r="J2842" s="2" t="s">
        <v>68</v>
      </c>
      <c r="K2842" s="1">
        <f>Tabelle111[[#This Row],[Menge kg Nges]]/1000</f>
        <v>22.237489999999998</v>
      </c>
      <c r="L2842" s="1">
        <f>Tabelle111[[#This Row],[Menge kg P2O5]]/1000</f>
        <v>4.9820000000000002</v>
      </c>
      <c r="M2842" s="1">
        <f>Tabelle111[[#This Row],[Menge t Nges]]/Tabelle111[[#This Row],[Anzahl Lieferscheine]]</f>
        <v>2.4708322222222221</v>
      </c>
      <c r="N2842" s="1">
        <f>Tabelle111[[#This Row],[Menge t P2O5]]/Tabelle111[[#This Row],[Anzahl Lieferscheine]]</f>
        <v>0.55355555555555558</v>
      </c>
    </row>
    <row r="2843" spans="1:14" x14ac:dyDescent="0.2">
      <c r="A2843" s="2" t="s">
        <v>5</v>
      </c>
      <c r="B2843" s="2" t="s">
        <v>28</v>
      </c>
      <c r="C2843" s="2" t="s">
        <v>6</v>
      </c>
      <c r="D2843" s="2" t="s">
        <v>7</v>
      </c>
      <c r="E2843" s="2" t="s">
        <v>13</v>
      </c>
      <c r="F2843" s="2" t="s">
        <v>61</v>
      </c>
      <c r="G2843" s="1">
        <v>4258.8</v>
      </c>
      <c r="H2843" s="1">
        <v>2839.2</v>
      </c>
      <c r="I2843" s="4">
        <v>5</v>
      </c>
      <c r="J2843" s="2" t="s">
        <v>68</v>
      </c>
      <c r="K2843" s="1">
        <f>Tabelle111[[#This Row],[Menge kg Nges]]/1000</f>
        <v>4.2587999999999999</v>
      </c>
      <c r="L2843" s="1">
        <f>Tabelle111[[#This Row],[Menge kg P2O5]]/1000</f>
        <v>2.8391999999999999</v>
      </c>
      <c r="M2843" s="1">
        <f>Tabelle111[[#This Row],[Menge t Nges]]/Tabelle111[[#This Row],[Anzahl Lieferscheine]]</f>
        <v>0.85175999999999996</v>
      </c>
      <c r="N2843" s="1">
        <f>Tabelle111[[#This Row],[Menge t P2O5]]/Tabelle111[[#This Row],[Anzahl Lieferscheine]]</f>
        <v>0.56784000000000001</v>
      </c>
    </row>
    <row r="2844" spans="1:14" x14ac:dyDescent="0.2">
      <c r="A2844" s="2" t="s">
        <v>5</v>
      </c>
      <c r="B2844" s="2" t="s">
        <v>28</v>
      </c>
      <c r="C2844" s="2" t="s">
        <v>6</v>
      </c>
      <c r="D2844" s="2" t="s">
        <v>15</v>
      </c>
      <c r="E2844" s="2" t="s">
        <v>8</v>
      </c>
      <c r="F2844" s="2" t="s">
        <v>61</v>
      </c>
      <c r="G2844" s="1">
        <v>1312.5</v>
      </c>
      <c r="H2844" s="1">
        <v>1243.1999999999998</v>
      </c>
      <c r="I2844" s="4">
        <v>2</v>
      </c>
      <c r="J2844" s="2" t="s">
        <v>68</v>
      </c>
      <c r="K2844" s="1">
        <f>Tabelle111[[#This Row],[Menge kg Nges]]/1000</f>
        <v>1.3125</v>
      </c>
      <c r="L2844" s="1">
        <f>Tabelle111[[#This Row],[Menge kg P2O5]]/1000</f>
        <v>1.2431999999999999</v>
      </c>
      <c r="M2844" s="1">
        <f>Tabelle111[[#This Row],[Menge t Nges]]/Tabelle111[[#This Row],[Anzahl Lieferscheine]]</f>
        <v>0.65625</v>
      </c>
      <c r="N2844" s="1">
        <f>Tabelle111[[#This Row],[Menge t P2O5]]/Tabelle111[[#This Row],[Anzahl Lieferscheine]]</f>
        <v>0.62159999999999993</v>
      </c>
    </row>
    <row r="2845" spans="1:14" x14ac:dyDescent="0.2">
      <c r="A2845" s="2" t="s">
        <v>5</v>
      </c>
      <c r="B2845" s="2" t="s">
        <v>28</v>
      </c>
      <c r="C2845" s="2" t="s">
        <v>6</v>
      </c>
      <c r="D2845" s="2" t="s">
        <v>15</v>
      </c>
      <c r="E2845" s="2" t="s">
        <v>17</v>
      </c>
      <c r="F2845" s="2" t="s">
        <v>61</v>
      </c>
      <c r="G2845" s="1">
        <v>999</v>
      </c>
      <c r="H2845" s="1">
        <v>459</v>
      </c>
      <c r="I2845" s="4">
        <v>2</v>
      </c>
      <c r="J2845" s="2" t="s">
        <v>68</v>
      </c>
      <c r="K2845" s="1">
        <f>Tabelle111[[#This Row],[Menge kg Nges]]/1000</f>
        <v>0.999</v>
      </c>
      <c r="L2845" s="1">
        <f>Tabelle111[[#This Row],[Menge kg P2O5]]/1000</f>
        <v>0.45900000000000002</v>
      </c>
      <c r="M2845" s="1">
        <f>Tabelle111[[#This Row],[Menge t Nges]]/Tabelle111[[#This Row],[Anzahl Lieferscheine]]</f>
        <v>0.4995</v>
      </c>
      <c r="N2845" s="1">
        <f>Tabelle111[[#This Row],[Menge t P2O5]]/Tabelle111[[#This Row],[Anzahl Lieferscheine]]</f>
        <v>0.22950000000000001</v>
      </c>
    </row>
    <row r="2846" spans="1:14" x14ac:dyDescent="0.2">
      <c r="A2846" s="2" t="s">
        <v>5</v>
      </c>
      <c r="B2846" s="2" t="s">
        <v>28</v>
      </c>
      <c r="C2846" s="2" t="s">
        <v>6</v>
      </c>
      <c r="D2846" s="2" t="s">
        <v>15</v>
      </c>
      <c r="E2846" s="2" t="s">
        <v>18</v>
      </c>
      <c r="F2846" s="2" t="s">
        <v>61</v>
      </c>
      <c r="G2846" s="1">
        <v>8023.5</v>
      </c>
      <c r="H2846" s="1">
        <v>5562.8</v>
      </c>
      <c r="I2846" s="4">
        <v>11</v>
      </c>
      <c r="J2846" s="2" t="s">
        <v>68</v>
      </c>
      <c r="K2846" s="1">
        <f>Tabelle111[[#This Row],[Menge kg Nges]]/1000</f>
        <v>8.0235000000000003</v>
      </c>
      <c r="L2846" s="1">
        <f>Tabelle111[[#This Row],[Menge kg P2O5]]/1000</f>
        <v>5.5628000000000002</v>
      </c>
      <c r="M2846" s="1">
        <f>Tabelle111[[#This Row],[Menge t Nges]]/Tabelle111[[#This Row],[Anzahl Lieferscheine]]</f>
        <v>0.7294090909090909</v>
      </c>
      <c r="N2846" s="1">
        <f>Tabelle111[[#This Row],[Menge t P2O5]]/Tabelle111[[#This Row],[Anzahl Lieferscheine]]</f>
        <v>0.50570909090909089</v>
      </c>
    </row>
    <row r="2847" spans="1:14" x14ac:dyDescent="0.2">
      <c r="A2847" s="2" t="s">
        <v>5</v>
      </c>
      <c r="B2847" s="2" t="s">
        <v>28</v>
      </c>
      <c r="C2847" s="2" t="s">
        <v>6</v>
      </c>
      <c r="D2847" s="2" t="s">
        <v>15</v>
      </c>
      <c r="E2847" s="2" t="s">
        <v>19</v>
      </c>
      <c r="F2847" s="2" t="s">
        <v>61</v>
      </c>
      <c r="G2847" s="1">
        <v>1893</v>
      </c>
      <c r="H2847" s="1">
        <v>1214</v>
      </c>
      <c r="I2847" s="4">
        <v>4</v>
      </c>
      <c r="J2847" s="2" t="s">
        <v>68</v>
      </c>
      <c r="K2847" s="1">
        <f>Tabelle111[[#This Row],[Menge kg Nges]]/1000</f>
        <v>1.893</v>
      </c>
      <c r="L2847" s="1">
        <f>Tabelle111[[#This Row],[Menge kg P2O5]]/1000</f>
        <v>1.214</v>
      </c>
      <c r="M2847" s="1">
        <f>Tabelle111[[#This Row],[Menge t Nges]]/Tabelle111[[#This Row],[Anzahl Lieferscheine]]</f>
        <v>0.47325</v>
      </c>
      <c r="N2847" s="1">
        <f>Tabelle111[[#This Row],[Menge t P2O5]]/Tabelle111[[#This Row],[Anzahl Lieferscheine]]</f>
        <v>0.30349999999999999</v>
      </c>
    </row>
    <row r="2848" spans="1:14" x14ac:dyDescent="0.2">
      <c r="A2848" s="2" t="s">
        <v>5</v>
      </c>
      <c r="B2848" s="2" t="s">
        <v>28</v>
      </c>
      <c r="C2848" s="2" t="s">
        <v>6</v>
      </c>
      <c r="D2848" s="2" t="s">
        <v>15</v>
      </c>
      <c r="E2848" s="2" t="s">
        <v>20</v>
      </c>
      <c r="F2848" s="2" t="s">
        <v>61</v>
      </c>
      <c r="G2848" s="1">
        <v>2244.7999999999997</v>
      </c>
      <c r="H2848" s="1">
        <v>1325.2</v>
      </c>
      <c r="I2848" s="4">
        <v>11</v>
      </c>
      <c r="J2848" s="2" t="s">
        <v>68</v>
      </c>
      <c r="K2848" s="1">
        <f>Tabelle111[[#This Row],[Menge kg Nges]]/1000</f>
        <v>2.2447999999999997</v>
      </c>
      <c r="L2848" s="1">
        <f>Tabelle111[[#This Row],[Menge kg P2O5]]/1000</f>
        <v>1.3252000000000002</v>
      </c>
      <c r="M2848" s="1">
        <f>Tabelle111[[#This Row],[Menge t Nges]]/Tabelle111[[#This Row],[Anzahl Lieferscheine]]</f>
        <v>0.20407272727272724</v>
      </c>
      <c r="N2848" s="1">
        <f>Tabelle111[[#This Row],[Menge t P2O5]]/Tabelle111[[#This Row],[Anzahl Lieferscheine]]</f>
        <v>0.12047272727272729</v>
      </c>
    </row>
    <row r="2849" spans="1:14" x14ac:dyDescent="0.2">
      <c r="A2849" s="2" t="s">
        <v>5</v>
      </c>
      <c r="B2849" s="2" t="s">
        <v>28</v>
      </c>
      <c r="C2849" s="2" t="s">
        <v>6</v>
      </c>
      <c r="D2849" s="2" t="s">
        <v>15</v>
      </c>
      <c r="E2849" s="2" t="s">
        <v>21</v>
      </c>
      <c r="F2849" s="2" t="s">
        <v>61</v>
      </c>
      <c r="G2849" s="1">
        <v>5152.4000000000005</v>
      </c>
      <c r="H2849" s="1">
        <v>3023.2</v>
      </c>
      <c r="I2849" s="4">
        <v>8</v>
      </c>
      <c r="J2849" s="2" t="s">
        <v>68</v>
      </c>
      <c r="K2849" s="1">
        <f>Tabelle111[[#This Row],[Menge kg Nges]]/1000</f>
        <v>5.152400000000001</v>
      </c>
      <c r="L2849" s="1">
        <f>Tabelle111[[#This Row],[Menge kg P2O5]]/1000</f>
        <v>3.0231999999999997</v>
      </c>
      <c r="M2849" s="1">
        <f>Tabelle111[[#This Row],[Menge t Nges]]/Tabelle111[[#This Row],[Anzahl Lieferscheine]]</f>
        <v>0.64405000000000012</v>
      </c>
      <c r="N2849" s="1">
        <f>Tabelle111[[#This Row],[Menge t P2O5]]/Tabelle111[[#This Row],[Anzahl Lieferscheine]]</f>
        <v>0.37789999999999996</v>
      </c>
    </row>
    <row r="2850" spans="1:14" x14ac:dyDescent="0.2">
      <c r="A2850" s="2" t="s">
        <v>5</v>
      </c>
      <c r="B2850" s="2" t="s">
        <v>28</v>
      </c>
      <c r="C2850" s="2" t="s">
        <v>6</v>
      </c>
      <c r="D2850" s="2" t="s">
        <v>15</v>
      </c>
      <c r="E2850" s="2" t="s">
        <v>9</v>
      </c>
      <c r="F2850" s="2" t="s">
        <v>61</v>
      </c>
      <c r="G2850" s="1">
        <v>887</v>
      </c>
      <c r="H2850" s="1">
        <v>418.7</v>
      </c>
      <c r="I2850" s="4">
        <v>3</v>
      </c>
      <c r="J2850" s="2" t="s">
        <v>68</v>
      </c>
      <c r="K2850" s="1">
        <f>Tabelle111[[#This Row],[Menge kg Nges]]/1000</f>
        <v>0.88700000000000001</v>
      </c>
      <c r="L2850" s="1">
        <f>Tabelle111[[#This Row],[Menge kg P2O5]]/1000</f>
        <v>0.41869999999999996</v>
      </c>
      <c r="M2850" s="1">
        <f>Tabelle111[[#This Row],[Menge t Nges]]/Tabelle111[[#This Row],[Anzahl Lieferscheine]]</f>
        <v>0.29566666666666669</v>
      </c>
      <c r="N2850" s="1">
        <f>Tabelle111[[#This Row],[Menge t P2O5]]/Tabelle111[[#This Row],[Anzahl Lieferscheine]]</f>
        <v>0.13956666666666664</v>
      </c>
    </row>
    <row r="2851" spans="1:14" x14ac:dyDescent="0.2">
      <c r="A2851" s="2" t="s">
        <v>5</v>
      </c>
      <c r="B2851" s="2" t="s">
        <v>28</v>
      </c>
      <c r="C2851" s="2" t="s">
        <v>6</v>
      </c>
      <c r="D2851" s="2" t="s">
        <v>15</v>
      </c>
      <c r="E2851" s="2" t="s">
        <v>10</v>
      </c>
      <c r="F2851" s="2" t="s">
        <v>61</v>
      </c>
      <c r="G2851" s="1">
        <v>850</v>
      </c>
      <c r="H2851" s="1">
        <v>340</v>
      </c>
      <c r="I2851" s="4">
        <v>2</v>
      </c>
      <c r="J2851" s="2" t="s">
        <v>68</v>
      </c>
      <c r="K2851" s="1">
        <f>Tabelle111[[#This Row],[Menge kg Nges]]/1000</f>
        <v>0.85</v>
      </c>
      <c r="L2851" s="1">
        <f>Tabelle111[[#This Row],[Menge kg P2O5]]/1000</f>
        <v>0.34</v>
      </c>
      <c r="M2851" s="1">
        <f>Tabelle111[[#This Row],[Menge t Nges]]/Tabelle111[[#This Row],[Anzahl Lieferscheine]]</f>
        <v>0.42499999999999999</v>
      </c>
      <c r="N2851" s="1">
        <f>Tabelle111[[#This Row],[Menge t P2O5]]/Tabelle111[[#This Row],[Anzahl Lieferscheine]]</f>
        <v>0.17</v>
      </c>
    </row>
    <row r="2852" spans="1:14" x14ac:dyDescent="0.2">
      <c r="A2852" s="2" t="s">
        <v>5</v>
      </c>
      <c r="B2852" s="2" t="s">
        <v>28</v>
      </c>
      <c r="C2852" s="2" t="s">
        <v>25</v>
      </c>
      <c r="D2852" s="2" t="s">
        <v>25</v>
      </c>
      <c r="E2852" s="2" t="s">
        <v>26</v>
      </c>
      <c r="F2852" s="2" t="s">
        <v>61</v>
      </c>
      <c r="G2852" s="1">
        <v>7909.7</v>
      </c>
      <c r="H2852" s="1">
        <v>3167.5</v>
      </c>
      <c r="I2852" s="4">
        <v>5</v>
      </c>
      <c r="J2852" s="2" t="s">
        <v>68</v>
      </c>
      <c r="K2852" s="1">
        <f>Tabelle111[[#This Row],[Menge kg Nges]]/1000</f>
        <v>7.9097</v>
      </c>
      <c r="L2852" s="1">
        <f>Tabelle111[[#This Row],[Menge kg P2O5]]/1000</f>
        <v>3.1675</v>
      </c>
      <c r="M2852" s="1">
        <f>Tabelle111[[#This Row],[Menge t Nges]]/Tabelle111[[#This Row],[Anzahl Lieferscheine]]</f>
        <v>1.5819399999999999</v>
      </c>
      <c r="N2852" s="1">
        <f>Tabelle111[[#This Row],[Menge t P2O5]]/Tabelle111[[#This Row],[Anzahl Lieferscheine]]</f>
        <v>0.63349999999999995</v>
      </c>
    </row>
    <row r="2853" spans="1:14" x14ac:dyDescent="0.2">
      <c r="A2853" s="2" t="s">
        <v>29</v>
      </c>
      <c r="B2853" s="2" t="s">
        <v>29</v>
      </c>
      <c r="C2853" s="2" t="s">
        <v>6</v>
      </c>
      <c r="D2853" s="2" t="s">
        <v>7</v>
      </c>
      <c r="E2853" s="2" t="s">
        <v>9</v>
      </c>
      <c r="F2853" s="2" t="s">
        <v>61</v>
      </c>
      <c r="G2853" s="1">
        <v>28914.799999999999</v>
      </c>
      <c r="H2853" s="1">
        <v>12233.460000000003</v>
      </c>
      <c r="I2853" s="4">
        <v>94</v>
      </c>
      <c r="J2853" s="2" t="s">
        <v>68</v>
      </c>
      <c r="K2853" s="1">
        <f>Tabelle111[[#This Row],[Menge kg Nges]]/1000</f>
        <v>28.9148</v>
      </c>
      <c r="L2853" s="1">
        <f>Tabelle111[[#This Row],[Menge kg P2O5]]/1000</f>
        <v>12.233460000000003</v>
      </c>
      <c r="M2853" s="1">
        <f>Tabelle111[[#This Row],[Menge t Nges]]/Tabelle111[[#This Row],[Anzahl Lieferscheine]]</f>
        <v>0.30760425531914892</v>
      </c>
      <c r="N2853" s="1">
        <f>Tabelle111[[#This Row],[Menge t P2O5]]/Tabelle111[[#This Row],[Anzahl Lieferscheine]]</f>
        <v>0.13014319148936174</v>
      </c>
    </row>
    <row r="2854" spans="1:14" x14ac:dyDescent="0.2">
      <c r="A2854" s="2" t="s">
        <v>29</v>
      </c>
      <c r="B2854" s="2" t="s">
        <v>29</v>
      </c>
      <c r="C2854" s="2" t="s">
        <v>6</v>
      </c>
      <c r="D2854" s="2" t="s">
        <v>7</v>
      </c>
      <c r="E2854" s="2" t="s">
        <v>10</v>
      </c>
      <c r="F2854" s="2" t="s">
        <v>61</v>
      </c>
      <c r="G2854" s="1">
        <v>4145</v>
      </c>
      <c r="H2854" s="1">
        <v>1667.3799999999999</v>
      </c>
      <c r="I2854" s="4">
        <v>16</v>
      </c>
      <c r="J2854" s="2" t="s">
        <v>68</v>
      </c>
      <c r="K2854" s="1">
        <f>Tabelle111[[#This Row],[Menge kg Nges]]/1000</f>
        <v>4.1449999999999996</v>
      </c>
      <c r="L2854" s="1">
        <f>Tabelle111[[#This Row],[Menge kg P2O5]]/1000</f>
        <v>1.6673799999999999</v>
      </c>
      <c r="M2854" s="1">
        <f>Tabelle111[[#This Row],[Menge t Nges]]/Tabelle111[[#This Row],[Anzahl Lieferscheine]]</f>
        <v>0.25906249999999997</v>
      </c>
      <c r="N2854" s="1">
        <f>Tabelle111[[#This Row],[Menge t P2O5]]/Tabelle111[[#This Row],[Anzahl Lieferscheine]]</f>
        <v>0.10421124999999999</v>
      </c>
    </row>
    <row r="2855" spans="1:14" x14ac:dyDescent="0.2">
      <c r="A2855" s="2" t="s">
        <v>29</v>
      </c>
      <c r="B2855" s="2" t="s">
        <v>29</v>
      </c>
      <c r="C2855" s="2" t="s">
        <v>6</v>
      </c>
      <c r="D2855" s="2" t="s">
        <v>7</v>
      </c>
      <c r="E2855" s="2" t="s">
        <v>11</v>
      </c>
      <c r="F2855" s="2" t="s">
        <v>61</v>
      </c>
      <c r="G2855" s="1">
        <v>5375.88</v>
      </c>
      <c r="H2855" s="1">
        <v>2428.56</v>
      </c>
      <c r="I2855" s="4">
        <v>33</v>
      </c>
      <c r="J2855" s="2" t="s">
        <v>68</v>
      </c>
      <c r="K2855" s="1">
        <f>Tabelle111[[#This Row],[Menge kg Nges]]/1000</f>
        <v>5.3758800000000004</v>
      </c>
      <c r="L2855" s="1">
        <f>Tabelle111[[#This Row],[Menge kg P2O5]]/1000</f>
        <v>2.4285600000000001</v>
      </c>
      <c r="M2855" s="1">
        <f>Tabelle111[[#This Row],[Menge t Nges]]/Tabelle111[[#This Row],[Anzahl Lieferscheine]]</f>
        <v>0.16290545454545455</v>
      </c>
      <c r="N2855" s="1">
        <f>Tabelle111[[#This Row],[Menge t P2O5]]/Tabelle111[[#This Row],[Anzahl Lieferscheine]]</f>
        <v>7.3592727272727268E-2</v>
      </c>
    </row>
    <row r="2856" spans="1:14" x14ac:dyDescent="0.2">
      <c r="A2856" s="2" t="s">
        <v>29</v>
      </c>
      <c r="B2856" s="2" t="s">
        <v>29</v>
      </c>
      <c r="C2856" s="2" t="s">
        <v>6</v>
      </c>
      <c r="D2856" s="2" t="s">
        <v>7</v>
      </c>
      <c r="E2856" s="2" t="s">
        <v>12</v>
      </c>
      <c r="F2856" s="2" t="s">
        <v>61</v>
      </c>
      <c r="G2856" s="1">
        <v>28085.279999999999</v>
      </c>
      <c r="H2856" s="1">
        <v>11023.380000000003</v>
      </c>
      <c r="I2856" s="4">
        <v>74</v>
      </c>
      <c r="J2856" s="2" t="s">
        <v>68</v>
      </c>
      <c r="K2856" s="1">
        <f>Tabelle111[[#This Row],[Menge kg Nges]]/1000</f>
        <v>28.085279999999997</v>
      </c>
      <c r="L2856" s="1">
        <f>Tabelle111[[#This Row],[Menge kg P2O5]]/1000</f>
        <v>11.023380000000003</v>
      </c>
      <c r="M2856" s="1">
        <f>Tabelle111[[#This Row],[Menge t Nges]]/Tabelle111[[#This Row],[Anzahl Lieferscheine]]</f>
        <v>0.37953081081081075</v>
      </c>
      <c r="N2856" s="1">
        <f>Tabelle111[[#This Row],[Menge t P2O5]]/Tabelle111[[#This Row],[Anzahl Lieferscheine]]</f>
        <v>0.14896459459459463</v>
      </c>
    </row>
    <row r="2857" spans="1:14" x14ac:dyDescent="0.2">
      <c r="A2857" s="2" t="s">
        <v>29</v>
      </c>
      <c r="B2857" s="2" t="s">
        <v>29</v>
      </c>
      <c r="C2857" s="2" t="s">
        <v>6</v>
      </c>
      <c r="D2857" s="2" t="s">
        <v>7</v>
      </c>
      <c r="E2857" s="2" t="s">
        <v>13</v>
      </c>
      <c r="F2857" s="2" t="s">
        <v>61</v>
      </c>
      <c r="G2857" s="1">
        <v>3864.73</v>
      </c>
      <c r="H2857" s="1">
        <v>2271.85</v>
      </c>
      <c r="I2857" s="4">
        <v>18</v>
      </c>
      <c r="J2857" s="2" t="s">
        <v>68</v>
      </c>
      <c r="K2857" s="1">
        <f>Tabelle111[[#This Row],[Menge kg Nges]]/1000</f>
        <v>3.8647300000000002</v>
      </c>
      <c r="L2857" s="1">
        <f>Tabelle111[[#This Row],[Menge kg P2O5]]/1000</f>
        <v>2.2718499999999997</v>
      </c>
      <c r="M2857" s="1">
        <f>Tabelle111[[#This Row],[Menge t Nges]]/Tabelle111[[#This Row],[Anzahl Lieferscheine]]</f>
        <v>0.21470722222222224</v>
      </c>
      <c r="N2857" s="1">
        <f>Tabelle111[[#This Row],[Menge t P2O5]]/Tabelle111[[#This Row],[Anzahl Lieferscheine]]</f>
        <v>0.12621388888888888</v>
      </c>
    </row>
    <row r="2858" spans="1:14" x14ac:dyDescent="0.2">
      <c r="A2858" s="2" t="s">
        <v>29</v>
      </c>
      <c r="B2858" s="2" t="s">
        <v>29</v>
      </c>
      <c r="C2858" s="2" t="s">
        <v>6</v>
      </c>
      <c r="D2858" s="2" t="s">
        <v>7</v>
      </c>
      <c r="E2858" s="2" t="s">
        <v>14</v>
      </c>
      <c r="F2858" s="2" t="s">
        <v>61</v>
      </c>
      <c r="G2858" s="1">
        <v>6925.5</v>
      </c>
      <c r="H2858" s="1">
        <v>3042</v>
      </c>
      <c r="I2858" s="4">
        <v>17</v>
      </c>
      <c r="J2858" s="2" t="s">
        <v>68</v>
      </c>
      <c r="K2858" s="1">
        <f>Tabelle111[[#This Row],[Menge kg Nges]]/1000</f>
        <v>6.9255000000000004</v>
      </c>
      <c r="L2858" s="1">
        <f>Tabelle111[[#This Row],[Menge kg P2O5]]/1000</f>
        <v>3.0419999999999998</v>
      </c>
      <c r="M2858" s="1">
        <f>Tabelle111[[#This Row],[Menge t Nges]]/Tabelle111[[#This Row],[Anzahl Lieferscheine]]</f>
        <v>0.40738235294117647</v>
      </c>
      <c r="N2858" s="1">
        <f>Tabelle111[[#This Row],[Menge t P2O5]]/Tabelle111[[#This Row],[Anzahl Lieferscheine]]</f>
        <v>0.17894117647058821</v>
      </c>
    </row>
    <row r="2859" spans="1:14" x14ac:dyDescent="0.2">
      <c r="A2859" s="2" t="s">
        <v>29</v>
      </c>
      <c r="B2859" s="2" t="s">
        <v>29</v>
      </c>
      <c r="C2859" s="2" t="s">
        <v>6</v>
      </c>
      <c r="D2859" s="2" t="s">
        <v>15</v>
      </c>
      <c r="E2859" s="2" t="s">
        <v>20</v>
      </c>
      <c r="F2859" s="2" t="s">
        <v>61</v>
      </c>
      <c r="G2859" s="1">
        <v>1218.1400000000001</v>
      </c>
      <c r="H2859" s="1">
        <v>906.1</v>
      </c>
      <c r="I2859" s="4">
        <v>4</v>
      </c>
      <c r="J2859" s="2" t="s">
        <v>68</v>
      </c>
      <c r="K2859" s="1">
        <f>Tabelle111[[#This Row],[Menge kg Nges]]/1000</f>
        <v>1.21814</v>
      </c>
      <c r="L2859" s="1">
        <f>Tabelle111[[#This Row],[Menge kg P2O5]]/1000</f>
        <v>0.90610000000000002</v>
      </c>
      <c r="M2859" s="1">
        <f>Tabelle111[[#This Row],[Menge t Nges]]/Tabelle111[[#This Row],[Anzahl Lieferscheine]]</f>
        <v>0.304535</v>
      </c>
      <c r="N2859" s="1">
        <f>Tabelle111[[#This Row],[Menge t P2O5]]/Tabelle111[[#This Row],[Anzahl Lieferscheine]]</f>
        <v>0.226525</v>
      </c>
    </row>
    <row r="2860" spans="1:14" x14ac:dyDescent="0.2">
      <c r="A2860" s="2" t="s">
        <v>29</v>
      </c>
      <c r="B2860" s="2" t="s">
        <v>29</v>
      </c>
      <c r="C2860" s="2" t="s">
        <v>6</v>
      </c>
      <c r="D2860" s="2" t="s">
        <v>15</v>
      </c>
      <c r="E2860" s="2" t="s">
        <v>21</v>
      </c>
      <c r="F2860" s="2" t="s">
        <v>61</v>
      </c>
      <c r="G2860" s="1">
        <v>6093.62</v>
      </c>
      <c r="H2860" s="1">
        <v>3594.91</v>
      </c>
      <c r="I2860" s="4">
        <v>21</v>
      </c>
      <c r="J2860" s="2" t="s">
        <v>68</v>
      </c>
      <c r="K2860" s="1">
        <f>Tabelle111[[#This Row],[Menge kg Nges]]/1000</f>
        <v>6.0936199999999996</v>
      </c>
      <c r="L2860" s="1">
        <f>Tabelle111[[#This Row],[Menge kg P2O5]]/1000</f>
        <v>3.59491</v>
      </c>
      <c r="M2860" s="1">
        <f>Tabelle111[[#This Row],[Menge t Nges]]/Tabelle111[[#This Row],[Anzahl Lieferscheine]]</f>
        <v>0.29017238095238096</v>
      </c>
      <c r="N2860" s="1">
        <f>Tabelle111[[#This Row],[Menge t P2O5]]/Tabelle111[[#This Row],[Anzahl Lieferscheine]]</f>
        <v>0.17118619047619049</v>
      </c>
    </row>
    <row r="2861" spans="1:14" x14ac:dyDescent="0.2">
      <c r="A2861" s="2" t="s">
        <v>29</v>
      </c>
      <c r="B2861" s="2" t="s">
        <v>29</v>
      </c>
      <c r="C2861" s="2" t="s">
        <v>6</v>
      </c>
      <c r="D2861" s="2" t="s">
        <v>15</v>
      </c>
      <c r="E2861" s="2" t="s">
        <v>9</v>
      </c>
      <c r="F2861" s="2" t="s">
        <v>61</v>
      </c>
      <c r="G2861" s="1">
        <v>2270.84</v>
      </c>
      <c r="H2861" s="1">
        <v>1433.7</v>
      </c>
      <c r="I2861" s="4">
        <v>4</v>
      </c>
      <c r="J2861" s="2" t="s">
        <v>68</v>
      </c>
      <c r="K2861" s="1">
        <f>Tabelle111[[#This Row],[Menge kg Nges]]/1000</f>
        <v>2.2708400000000002</v>
      </c>
      <c r="L2861" s="1">
        <f>Tabelle111[[#This Row],[Menge kg P2O5]]/1000</f>
        <v>1.4337</v>
      </c>
      <c r="M2861" s="1">
        <f>Tabelle111[[#This Row],[Menge t Nges]]/Tabelle111[[#This Row],[Anzahl Lieferscheine]]</f>
        <v>0.56771000000000005</v>
      </c>
      <c r="N2861" s="1">
        <f>Tabelle111[[#This Row],[Menge t P2O5]]/Tabelle111[[#This Row],[Anzahl Lieferscheine]]</f>
        <v>0.35842499999999999</v>
      </c>
    </row>
    <row r="2862" spans="1:14" x14ac:dyDescent="0.2">
      <c r="A2862" s="2" t="s">
        <v>29</v>
      </c>
      <c r="B2862" s="2" t="s">
        <v>29</v>
      </c>
      <c r="C2862" s="2" t="s">
        <v>6</v>
      </c>
      <c r="D2862" s="2" t="s">
        <v>15</v>
      </c>
      <c r="E2862" s="2" t="s">
        <v>10</v>
      </c>
      <c r="F2862" s="2" t="s">
        <v>61</v>
      </c>
      <c r="G2862" s="1">
        <v>3167.1</v>
      </c>
      <c r="H2862" s="1">
        <v>1352.86</v>
      </c>
      <c r="I2862" s="4">
        <v>4</v>
      </c>
      <c r="J2862" s="2" t="s">
        <v>68</v>
      </c>
      <c r="K2862" s="1">
        <f>Tabelle111[[#This Row],[Menge kg Nges]]/1000</f>
        <v>3.1671</v>
      </c>
      <c r="L2862" s="1">
        <f>Tabelle111[[#This Row],[Menge kg P2O5]]/1000</f>
        <v>1.35286</v>
      </c>
      <c r="M2862" s="1">
        <f>Tabelle111[[#This Row],[Menge t Nges]]/Tabelle111[[#This Row],[Anzahl Lieferscheine]]</f>
        <v>0.79177500000000001</v>
      </c>
      <c r="N2862" s="1">
        <f>Tabelle111[[#This Row],[Menge t P2O5]]/Tabelle111[[#This Row],[Anzahl Lieferscheine]]</f>
        <v>0.33821499999999999</v>
      </c>
    </row>
    <row r="2863" spans="1:14" x14ac:dyDescent="0.2">
      <c r="A2863" s="2" t="s">
        <v>29</v>
      </c>
      <c r="B2863" s="2" t="s">
        <v>29</v>
      </c>
      <c r="C2863" s="2" t="s">
        <v>6</v>
      </c>
      <c r="D2863" s="2" t="s">
        <v>15</v>
      </c>
      <c r="E2863" s="2" t="s">
        <v>13</v>
      </c>
      <c r="F2863" s="2" t="s">
        <v>61</v>
      </c>
      <c r="G2863" s="1">
        <v>229.32</v>
      </c>
      <c r="H2863" s="1">
        <v>205.8</v>
      </c>
      <c r="I2863" s="4">
        <v>1</v>
      </c>
      <c r="J2863" s="2" t="s">
        <v>68</v>
      </c>
      <c r="K2863" s="1">
        <f>Tabelle111[[#This Row],[Menge kg Nges]]/1000</f>
        <v>0.22932</v>
      </c>
      <c r="L2863" s="1">
        <f>Tabelle111[[#This Row],[Menge kg P2O5]]/1000</f>
        <v>0.20580000000000001</v>
      </c>
      <c r="M2863" s="1">
        <f>Tabelle111[[#This Row],[Menge t Nges]]/Tabelle111[[#This Row],[Anzahl Lieferscheine]]</f>
        <v>0.22932</v>
      </c>
      <c r="N2863" s="1">
        <f>Tabelle111[[#This Row],[Menge t P2O5]]/Tabelle111[[#This Row],[Anzahl Lieferscheine]]</f>
        <v>0.20580000000000001</v>
      </c>
    </row>
    <row r="2864" spans="1:14" x14ac:dyDescent="0.2">
      <c r="A2864" s="2" t="s">
        <v>29</v>
      </c>
      <c r="B2864" s="2" t="s">
        <v>29</v>
      </c>
      <c r="C2864" s="2" t="s">
        <v>6</v>
      </c>
      <c r="D2864" s="2" t="s">
        <v>15</v>
      </c>
      <c r="E2864" s="2" t="s">
        <v>31</v>
      </c>
      <c r="F2864" s="2" t="s">
        <v>61</v>
      </c>
      <c r="G2864" s="1">
        <v>680</v>
      </c>
      <c r="H2864" s="1">
        <v>280.5</v>
      </c>
      <c r="I2864" s="4">
        <v>2</v>
      </c>
      <c r="J2864" s="2" t="s">
        <v>68</v>
      </c>
      <c r="K2864" s="1">
        <f>Tabelle111[[#This Row],[Menge kg Nges]]/1000</f>
        <v>0.68</v>
      </c>
      <c r="L2864" s="1">
        <f>Tabelle111[[#This Row],[Menge kg P2O5]]/1000</f>
        <v>0.28050000000000003</v>
      </c>
      <c r="M2864" s="1">
        <f>Tabelle111[[#This Row],[Menge t Nges]]/Tabelle111[[#This Row],[Anzahl Lieferscheine]]</f>
        <v>0.34</v>
      </c>
      <c r="N2864" s="1">
        <f>Tabelle111[[#This Row],[Menge t P2O5]]/Tabelle111[[#This Row],[Anzahl Lieferscheine]]</f>
        <v>0.14025000000000001</v>
      </c>
    </row>
    <row r="2865" spans="1:14" x14ac:dyDescent="0.2">
      <c r="A2865" s="2" t="s">
        <v>29</v>
      </c>
      <c r="B2865" s="2" t="s">
        <v>29</v>
      </c>
      <c r="C2865" s="2" t="s">
        <v>25</v>
      </c>
      <c r="D2865" s="2" t="s">
        <v>25</v>
      </c>
      <c r="E2865" s="2" t="s">
        <v>26</v>
      </c>
      <c r="F2865" s="2" t="s">
        <v>61</v>
      </c>
      <c r="G2865" s="1">
        <v>22960.209999999988</v>
      </c>
      <c r="H2865" s="1">
        <v>10881.52</v>
      </c>
      <c r="I2865" s="4">
        <v>45</v>
      </c>
      <c r="J2865" s="2" t="s">
        <v>68</v>
      </c>
      <c r="K2865" s="1">
        <f>Tabelle111[[#This Row],[Menge kg Nges]]/1000</f>
        <v>22.960209999999989</v>
      </c>
      <c r="L2865" s="1">
        <f>Tabelle111[[#This Row],[Menge kg P2O5]]/1000</f>
        <v>10.88152</v>
      </c>
      <c r="M2865" s="1">
        <f>Tabelle111[[#This Row],[Menge t Nges]]/Tabelle111[[#This Row],[Anzahl Lieferscheine]]</f>
        <v>0.51022688888888867</v>
      </c>
      <c r="N2865" s="1">
        <f>Tabelle111[[#This Row],[Menge t P2O5]]/Tabelle111[[#This Row],[Anzahl Lieferscheine]]</f>
        <v>0.24181155555555556</v>
      </c>
    </row>
    <row r="2866" spans="1:14" x14ac:dyDescent="0.2">
      <c r="A2866" s="2" t="s">
        <v>29</v>
      </c>
      <c r="B2866" s="2" t="s">
        <v>32</v>
      </c>
      <c r="C2866" s="2" t="s">
        <v>6</v>
      </c>
      <c r="D2866" s="2" t="s">
        <v>7</v>
      </c>
      <c r="E2866" s="2" t="s">
        <v>9</v>
      </c>
      <c r="F2866" s="2" t="s">
        <v>61</v>
      </c>
      <c r="G2866" s="1">
        <v>1985</v>
      </c>
      <c r="H2866" s="1">
        <v>873.4</v>
      </c>
      <c r="I2866" s="4">
        <v>5</v>
      </c>
      <c r="J2866" s="2" t="s">
        <v>68</v>
      </c>
      <c r="K2866" s="1">
        <f>Tabelle111[[#This Row],[Menge kg Nges]]/1000</f>
        <v>1.9850000000000001</v>
      </c>
      <c r="L2866" s="1">
        <f>Tabelle111[[#This Row],[Menge kg P2O5]]/1000</f>
        <v>0.87339999999999995</v>
      </c>
      <c r="M2866" s="1">
        <f>Tabelle111[[#This Row],[Menge t Nges]]/Tabelle111[[#This Row],[Anzahl Lieferscheine]]</f>
        <v>0.39700000000000002</v>
      </c>
      <c r="N2866" s="1">
        <f>Tabelle111[[#This Row],[Menge t P2O5]]/Tabelle111[[#This Row],[Anzahl Lieferscheine]]</f>
        <v>0.17468</v>
      </c>
    </row>
    <row r="2867" spans="1:14" x14ac:dyDescent="0.2">
      <c r="A2867" s="2" t="s">
        <v>29</v>
      </c>
      <c r="B2867" s="2" t="s">
        <v>32</v>
      </c>
      <c r="C2867" s="2" t="s">
        <v>6</v>
      </c>
      <c r="D2867" s="2" t="s">
        <v>7</v>
      </c>
      <c r="E2867" s="2" t="s">
        <v>11</v>
      </c>
      <c r="F2867" s="2" t="s">
        <v>61</v>
      </c>
      <c r="G2867" s="1">
        <v>153.30000000000001</v>
      </c>
      <c r="H2867" s="1">
        <v>63</v>
      </c>
      <c r="I2867" s="4">
        <v>1</v>
      </c>
      <c r="J2867" s="2" t="s">
        <v>68</v>
      </c>
      <c r="K2867" s="1">
        <f>Tabelle111[[#This Row],[Menge kg Nges]]/1000</f>
        <v>0.15330000000000002</v>
      </c>
      <c r="L2867" s="1">
        <f>Tabelle111[[#This Row],[Menge kg P2O5]]/1000</f>
        <v>6.3E-2</v>
      </c>
      <c r="M2867" s="1">
        <f>Tabelle111[[#This Row],[Menge t Nges]]/Tabelle111[[#This Row],[Anzahl Lieferscheine]]</f>
        <v>0.15330000000000002</v>
      </c>
      <c r="N2867" s="1">
        <f>Tabelle111[[#This Row],[Menge t P2O5]]/Tabelle111[[#This Row],[Anzahl Lieferscheine]]</f>
        <v>6.3E-2</v>
      </c>
    </row>
    <row r="2868" spans="1:14" x14ac:dyDescent="0.2">
      <c r="A2868" s="2" t="s">
        <v>29</v>
      </c>
      <c r="B2868" s="2" t="s">
        <v>32</v>
      </c>
      <c r="C2868" s="2" t="s">
        <v>6</v>
      </c>
      <c r="D2868" s="2" t="s">
        <v>7</v>
      </c>
      <c r="E2868" s="2" t="s">
        <v>12</v>
      </c>
      <c r="F2868" s="2" t="s">
        <v>61</v>
      </c>
      <c r="G2868" s="1">
        <v>685.25</v>
      </c>
      <c r="H2868" s="1">
        <v>262.2</v>
      </c>
      <c r="I2868" s="4">
        <v>4</v>
      </c>
      <c r="J2868" s="2" t="s">
        <v>68</v>
      </c>
      <c r="K2868" s="1">
        <f>Tabelle111[[#This Row],[Menge kg Nges]]/1000</f>
        <v>0.68525000000000003</v>
      </c>
      <c r="L2868" s="1">
        <f>Tabelle111[[#This Row],[Menge kg P2O5]]/1000</f>
        <v>0.26219999999999999</v>
      </c>
      <c r="M2868" s="1">
        <f>Tabelle111[[#This Row],[Menge t Nges]]/Tabelle111[[#This Row],[Anzahl Lieferscheine]]</f>
        <v>0.17131250000000001</v>
      </c>
      <c r="N2868" s="1">
        <f>Tabelle111[[#This Row],[Menge t P2O5]]/Tabelle111[[#This Row],[Anzahl Lieferscheine]]</f>
        <v>6.5549999999999997E-2</v>
      </c>
    </row>
    <row r="2869" spans="1:14" x14ac:dyDescent="0.2">
      <c r="A2869" s="2" t="s">
        <v>29</v>
      </c>
      <c r="B2869" s="2" t="s">
        <v>32</v>
      </c>
      <c r="C2869" s="2" t="s">
        <v>6</v>
      </c>
      <c r="D2869" s="2" t="s">
        <v>7</v>
      </c>
      <c r="E2869" s="2" t="s">
        <v>14</v>
      </c>
      <c r="F2869" s="2" t="s">
        <v>61</v>
      </c>
      <c r="G2869" s="1">
        <v>270</v>
      </c>
      <c r="H2869" s="1">
        <v>180</v>
      </c>
      <c r="I2869" s="4">
        <v>1</v>
      </c>
      <c r="J2869" s="2" t="s">
        <v>68</v>
      </c>
      <c r="K2869" s="1">
        <f>Tabelle111[[#This Row],[Menge kg Nges]]/1000</f>
        <v>0.27</v>
      </c>
      <c r="L2869" s="1">
        <f>Tabelle111[[#This Row],[Menge kg P2O5]]/1000</f>
        <v>0.18</v>
      </c>
      <c r="M2869" s="1">
        <f>Tabelle111[[#This Row],[Menge t Nges]]/Tabelle111[[#This Row],[Anzahl Lieferscheine]]</f>
        <v>0.27</v>
      </c>
      <c r="N2869" s="1">
        <f>Tabelle111[[#This Row],[Menge t P2O5]]/Tabelle111[[#This Row],[Anzahl Lieferscheine]]</f>
        <v>0.18</v>
      </c>
    </row>
    <row r="2870" spans="1:14" x14ac:dyDescent="0.2">
      <c r="A2870" s="2" t="s">
        <v>29</v>
      </c>
      <c r="B2870" s="2" t="s">
        <v>32</v>
      </c>
      <c r="C2870" s="2" t="s">
        <v>6</v>
      </c>
      <c r="D2870" s="2" t="s">
        <v>15</v>
      </c>
      <c r="E2870" s="2" t="s">
        <v>20</v>
      </c>
      <c r="F2870" s="2" t="s">
        <v>61</v>
      </c>
      <c r="G2870" s="1">
        <v>35.200000000000003</v>
      </c>
      <c r="H2870" s="1">
        <v>20</v>
      </c>
      <c r="I2870" s="4">
        <v>1</v>
      </c>
      <c r="J2870" s="2" t="s">
        <v>68</v>
      </c>
      <c r="K2870" s="1">
        <f>Tabelle111[[#This Row],[Menge kg Nges]]/1000</f>
        <v>3.5200000000000002E-2</v>
      </c>
      <c r="L2870" s="1">
        <f>Tabelle111[[#This Row],[Menge kg P2O5]]/1000</f>
        <v>0.02</v>
      </c>
      <c r="M2870" s="1">
        <f>Tabelle111[[#This Row],[Menge t Nges]]/Tabelle111[[#This Row],[Anzahl Lieferscheine]]</f>
        <v>3.5200000000000002E-2</v>
      </c>
      <c r="N2870" s="1">
        <f>Tabelle111[[#This Row],[Menge t P2O5]]/Tabelle111[[#This Row],[Anzahl Lieferscheine]]</f>
        <v>0.02</v>
      </c>
    </row>
    <row r="2871" spans="1:14" x14ac:dyDescent="0.2">
      <c r="A2871" s="2" t="s">
        <v>29</v>
      </c>
      <c r="B2871" s="2" t="s">
        <v>32</v>
      </c>
      <c r="C2871" s="2" t="s">
        <v>6</v>
      </c>
      <c r="D2871" s="2" t="s">
        <v>15</v>
      </c>
      <c r="E2871" s="2" t="s">
        <v>21</v>
      </c>
      <c r="F2871" s="2" t="s">
        <v>61</v>
      </c>
      <c r="G2871" s="1">
        <v>219.6</v>
      </c>
      <c r="H2871" s="1">
        <v>135</v>
      </c>
      <c r="I2871" s="4">
        <v>1</v>
      </c>
      <c r="J2871" s="2" t="s">
        <v>68</v>
      </c>
      <c r="K2871" s="1">
        <f>Tabelle111[[#This Row],[Menge kg Nges]]/1000</f>
        <v>0.21959999999999999</v>
      </c>
      <c r="L2871" s="1">
        <f>Tabelle111[[#This Row],[Menge kg P2O5]]/1000</f>
        <v>0.13500000000000001</v>
      </c>
      <c r="M2871" s="1">
        <f>Tabelle111[[#This Row],[Menge t Nges]]/Tabelle111[[#This Row],[Anzahl Lieferscheine]]</f>
        <v>0.21959999999999999</v>
      </c>
      <c r="N2871" s="1">
        <f>Tabelle111[[#This Row],[Menge t P2O5]]/Tabelle111[[#This Row],[Anzahl Lieferscheine]]</f>
        <v>0.13500000000000001</v>
      </c>
    </row>
    <row r="2872" spans="1:14" x14ac:dyDescent="0.2">
      <c r="A2872" s="2" t="s">
        <v>29</v>
      </c>
      <c r="B2872" s="2" t="s">
        <v>32</v>
      </c>
      <c r="C2872" s="2" t="s">
        <v>25</v>
      </c>
      <c r="D2872" s="2" t="s">
        <v>25</v>
      </c>
      <c r="E2872" s="2" t="s">
        <v>26</v>
      </c>
      <c r="F2872" s="2" t="s">
        <v>61</v>
      </c>
      <c r="G2872" s="1">
        <v>5407.6</v>
      </c>
      <c r="H2872" s="1">
        <v>2458</v>
      </c>
      <c r="I2872" s="4">
        <v>11</v>
      </c>
      <c r="J2872" s="2" t="s">
        <v>68</v>
      </c>
      <c r="K2872" s="1">
        <f>Tabelle111[[#This Row],[Menge kg Nges]]/1000</f>
        <v>5.4076000000000004</v>
      </c>
      <c r="L2872" s="1">
        <f>Tabelle111[[#This Row],[Menge kg P2O5]]/1000</f>
        <v>2.4580000000000002</v>
      </c>
      <c r="M2872" s="1">
        <f>Tabelle111[[#This Row],[Menge t Nges]]/Tabelle111[[#This Row],[Anzahl Lieferscheine]]</f>
        <v>0.49160000000000004</v>
      </c>
      <c r="N2872" s="1">
        <f>Tabelle111[[#This Row],[Menge t P2O5]]/Tabelle111[[#This Row],[Anzahl Lieferscheine]]</f>
        <v>0.22345454545454546</v>
      </c>
    </row>
    <row r="2873" spans="1:14" x14ac:dyDescent="0.2">
      <c r="A2873" s="2" t="s">
        <v>29</v>
      </c>
      <c r="B2873" s="2" t="s">
        <v>27</v>
      </c>
      <c r="C2873" s="2" t="s">
        <v>6</v>
      </c>
      <c r="D2873" s="2" t="s">
        <v>7</v>
      </c>
      <c r="E2873" s="2" t="s">
        <v>9</v>
      </c>
      <c r="F2873" s="2" t="s">
        <v>61</v>
      </c>
      <c r="G2873" s="1">
        <v>3087.6000000000004</v>
      </c>
      <c r="H2873" s="1">
        <v>1301.4000000000001</v>
      </c>
      <c r="I2873" s="4">
        <v>15</v>
      </c>
      <c r="J2873" s="2" t="s">
        <v>68</v>
      </c>
      <c r="K2873" s="1">
        <f>Tabelle111[[#This Row],[Menge kg Nges]]/1000</f>
        <v>3.0876000000000006</v>
      </c>
      <c r="L2873" s="1">
        <f>Tabelle111[[#This Row],[Menge kg P2O5]]/1000</f>
        <v>1.3014000000000001</v>
      </c>
      <c r="M2873" s="1">
        <f>Tabelle111[[#This Row],[Menge t Nges]]/Tabelle111[[#This Row],[Anzahl Lieferscheine]]</f>
        <v>0.20584000000000005</v>
      </c>
      <c r="N2873" s="1">
        <f>Tabelle111[[#This Row],[Menge t P2O5]]/Tabelle111[[#This Row],[Anzahl Lieferscheine]]</f>
        <v>8.6760000000000004E-2</v>
      </c>
    </row>
    <row r="2874" spans="1:14" x14ac:dyDescent="0.2">
      <c r="A2874" s="2" t="s">
        <v>29</v>
      </c>
      <c r="B2874" s="2" t="s">
        <v>27</v>
      </c>
      <c r="C2874" s="2" t="s">
        <v>6</v>
      </c>
      <c r="D2874" s="2" t="s">
        <v>7</v>
      </c>
      <c r="E2874" s="2" t="s">
        <v>12</v>
      </c>
      <c r="F2874" s="2" t="s">
        <v>61</v>
      </c>
      <c r="G2874" s="1">
        <v>7437.6500000000005</v>
      </c>
      <c r="H2874" s="1">
        <v>2964.56</v>
      </c>
      <c r="I2874" s="4">
        <v>6</v>
      </c>
      <c r="J2874" s="2" t="s">
        <v>68</v>
      </c>
      <c r="K2874" s="1">
        <f>Tabelle111[[#This Row],[Menge kg Nges]]/1000</f>
        <v>7.4376500000000005</v>
      </c>
      <c r="L2874" s="1">
        <f>Tabelle111[[#This Row],[Menge kg P2O5]]/1000</f>
        <v>2.9645600000000001</v>
      </c>
      <c r="M2874" s="1">
        <f>Tabelle111[[#This Row],[Menge t Nges]]/Tabelle111[[#This Row],[Anzahl Lieferscheine]]</f>
        <v>1.2396083333333334</v>
      </c>
      <c r="N2874" s="1">
        <f>Tabelle111[[#This Row],[Menge t P2O5]]/Tabelle111[[#This Row],[Anzahl Lieferscheine]]</f>
        <v>0.49409333333333333</v>
      </c>
    </row>
    <row r="2875" spans="1:14" x14ac:dyDescent="0.2">
      <c r="A2875" s="2" t="s">
        <v>29</v>
      </c>
      <c r="B2875" s="2" t="s">
        <v>27</v>
      </c>
      <c r="C2875" s="2" t="s">
        <v>6</v>
      </c>
      <c r="D2875" s="2" t="s">
        <v>7</v>
      </c>
      <c r="E2875" s="2" t="s">
        <v>13</v>
      </c>
      <c r="F2875" s="2" t="s">
        <v>61</v>
      </c>
      <c r="G2875" s="1">
        <v>7785.53</v>
      </c>
      <c r="H2875" s="1">
        <v>4657.8500000000013</v>
      </c>
      <c r="I2875" s="4">
        <v>34</v>
      </c>
      <c r="J2875" s="2" t="s">
        <v>68</v>
      </c>
      <c r="K2875" s="1">
        <f>Tabelle111[[#This Row],[Menge kg Nges]]/1000</f>
        <v>7.7855299999999996</v>
      </c>
      <c r="L2875" s="1">
        <f>Tabelle111[[#This Row],[Menge kg P2O5]]/1000</f>
        <v>4.6578500000000016</v>
      </c>
      <c r="M2875" s="1">
        <f>Tabelle111[[#This Row],[Menge t Nges]]/Tabelle111[[#This Row],[Anzahl Lieferscheine]]</f>
        <v>0.22898617647058822</v>
      </c>
      <c r="N2875" s="1">
        <f>Tabelle111[[#This Row],[Menge t P2O5]]/Tabelle111[[#This Row],[Anzahl Lieferscheine]]</f>
        <v>0.13699558823529417</v>
      </c>
    </row>
    <row r="2876" spans="1:14" x14ac:dyDescent="0.2">
      <c r="A2876" s="2" t="s">
        <v>29</v>
      </c>
      <c r="B2876" s="2" t="s">
        <v>27</v>
      </c>
      <c r="C2876" s="2" t="s">
        <v>6</v>
      </c>
      <c r="D2876" s="2" t="s">
        <v>15</v>
      </c>
      <c r="E2876" s="2" t="s">
        <v>21</v>
      </c>
      <c r="F2876" s="2" t="s">
        <v>61</v>
      </c>
      <c r="G2876" s="1">
        <v>2965.2</v>
      </c>
      <c r="H2876" s="1">
        <v>1802.5</v>
      </c>
      <c r="I2876" s="4">
        <v>8</v>
      </c>
      <c r="J2876" s="2" t="s">
        <v>68</v>
      </c>
      <c r="K2876" s="1">
        <f>Tabelle111[[#This Row],[Menge kg Nges]]/1000</f>
        <v>2.9651999999999998</v>
      </c>
      <c r="L2876" s="1">
        <f>Tabelle111[[#This Row],[Menge kg P2O5]]/1000</f>
        <v>1.8025</v>
      </c>
      <c r="M2876" s="1">
        <f>Tabelle111[[#This Row],[Menge t Nges]]/Tabelle111[[#This Row],[Anzahl Lieferscheine]]</f>
        <v>0.37064999999999998</v>
      </c>
      <c r="N2876" s="1">
        <f>Tabelle111[[#This Row],[Menge t P2O5]]/Tabelle111[[#This Row],[Anzahl Lieferscheine]]</f>
        <v>0.2253125</v>
      </c>
    </row>
    <row r="2877" spans="1:14" x14ac:dyDescent="0.2">
      <c r="A2877" s="2" t="s">
        <v>29</v>
      </c>
      <c r="B2877" s="2" t="s">
        <v>27</v>
      </c>
      <c r="C2877" s="2" t="s">
        <v>25</v>
      </c>
      <c r="D2877" s="2" t="s">
        <v>25</v>
      </c>
      <c r="E2877" s="2" t="s">
        <v>26</v>
      </c>
      <c r="F2877" s="2" t="s">
        <v>61</v>
      </c>
      <c r="G2877" s="1">
        <v>294</v>
      </c>
      <c r="H2877" s="1">
        <v>142.80000000000001</v>
      </c>
      <c r="I2877" s="4">
        <v>1</v>
      </c>
      <c r="J2877" s="2" t="s">
        <v>68</v>
      </c>
      <c r="K2877" s="1">
        <f>Tabelle111[[#This Row],[Menge kg Nges]]/1000</f>
        <v>0.29399999999999998</v>
      </c>
      <c r="L2877" s="1">
        <f>Tabelle111[[#This Row],[Menge kg P2O5]]/1000</f>
        <v>0.14280000000000001</v>
      </c>
      <c r="M2877" s="1">
        <f>Tabelle111[[#This Row],[Menge t Nges]]/Tabelle111[[#This Row],[Anzahl Lieferscheine]]</f>
        <v>0.29399999999999998</v>
      </c>
      <c r="N2877" s="1">
        <f>Tabelle111[[#This Row],[Menge t P2O5]]/Tabelle111[[#This Row],[Anzahl Lieferscheine]]</f>
        <v>0.14280000000000001</v>
      </c>
    </row>
    <row r="2878" spans="1:14" x14ac:dyDescent="0.2">
      <c r="A2878" s="2" t="s">
        <v>29</v>
      </c>
      <c r="B2878" s="2" t="s">
        <v>33</v>
      </c>
      <c r="C2878" s="2" t="s">
        <v>6</v>
      </c>
      <c r="D2878" s="2" t="s">
        <v>7</v>
      </c>
      <c r="E2878" s="2" t="s">
        <v>9</v>
      </c>
      <c r="F2878" s="2" t="s">
        <v>61</v>
      </c>
      <c r="G2878" s="1">
        <v>5577.3599999999988</v>
      </c>
      <c r="H2878" s="1">
        <v>2630.26</v>
      </c>
      <c r="I2878" s="4">
        <v>32</v>
      </c>
      <c r="J2878" s="2" t="s">
        <v>68</v>
      </c>
      <c r="K2878" s="1">
        <f>Tabelle111[[#This Row],[Menge kg Nges]]/1000</f>
        <v>5.5773599999999988</v>
      </c>
      <c r="L2878" s="1">
        <f>Tabelle111[[#This Row],[Menge kg P2O5]]/1000</f>
        <v>2.6302600000000003</v>
      </c>
      <c r="M2878" s="1">
        <f>Tabelle111[[#This Row],[Menge t Nges]]/Tabelle111[[#This Row],[Anzahl Lieferscheine]]</f>
        <v>0.17429249999999996</v>
      </c>
      <c r="N2878" s="1">
        <f>Tabelle111[[#This Row],[Menge t P2O5]]/Tabelle111[[#This Row],[Anzahl Lieferscheine]]</f>
        <v>8.2195625000000008E-2</v>
      </c>
    </row>
    <row r="2879" spans="1:14" x14ac:dyDescent="0.2">
      <c r="A2879" s="2" t="s">
        <v>29</v>
      </c>
      <c r="B2879" s="2" t="s">
        <v>33</v>
      </c>
      <c r="C2879" s="2" t="s">
        <v>6</v>
      </c>
      <c r="D2879" s="2" t="s">
        <v>15</v>
      </c>
      <c r="E2879" s="2" t="s">
        <v>16</v>
      </c>
      <c r="F2879" s="2" t="s">
        <v>61</v>
      </c>
      <c r="G2879" s="1">
        <v>579.04</v>
      </c>
      <c r="H2879" s="1">
        <v>529.22</v>
      </c>
      <c r="I2879" s="4">
        <v>3</v>
      </c>
      <c r="J2879" s="2" t="s">
        <v>68</v>
      </c>
      <c r="K2879" s="1">
        <f>Tabelle111[[#This Row],[Menge kg Nges]]/1000</f>
        <v>0.57904</v>
      </c>
      <c r="L2879" s="1">
        <f>Tabelle111[[#This Row],[Menge kg P2O5]]/1000</f>
        <v>0.52922000000000002</v>
      </c>
      <c r="M2879" s="1">
        <f>Tabelle111[[#This Row],[Menge t Nges]]/Tabelle111[[#This Row],[Anzahl Lieferscheine]]</f>
        <v>0.19301333333333334</v>
      </c>
      <c r="N2879" s="1">
        <f>Tabelle111[[#This Row],[Menge t P2O5]]/Tabelle111[[#This Row],[Anzahl Lieferscheine]]</f>
        <v>0.17640666666666668</v>
      </c>
    </row>
    <row r="2880" spans="1:14" x14ac:dyDescent="0.2">
      <c r="A2880" s="2" t="s">
        <v>29</v>
      </c>
      <c r="B2880" s="2" t="s">
        <v>33</v>
      </c>
      <c r="C2880" s="2" t="s">
        <v>6</v>
      </c>
      <c r="D2880" s="2" t="s">
        <v>15</v>
      </c>
      <c r="E2880" s="2" t="s">
        <v>21</v>
      </c>
      <c r="F2880" s="2" t="s">
        <v>61</v>
      </c>
      <c r="G2880" s="1">
        <v>427</v>
      </c>
      <c r="H2880" s="1">
        <v>262.5</v>
      </c>
      <c r="I2880" s="4">
        <v>3</v>
      </c>
      <c r="J2880" s="2" t="s">
        <v>68</v>
      </c>
      <c r="K2880" s="1">
        <f>Tabelle111[[#This Row],[Menge kg Nges]]/1000</f>
        <v>0.42699999999999999</v>
      </c>
      <c r="L2880" s="1">
        <f>Tabelle111[[#This Row],[Menge kg P2O5]]/1000</f>
        <v>0.26250000000000001</v>
      </c>
      <c r="M2880" s="1">
        <f>Tabelle111[[#This Row],[Menge t Nges]]/Tabelle111[[#This Row],[Anzahl Lieferscheine]]</f>
        <v>0.14233333333333334</v>
      </c>
      <c r="N2880" s="1">
        <f>Tabelle111[[#This Row],[Menge t P2O5]]/Tabelle111[[#This Row],[Anzahl Lieferscheine]]</f>
        <v>8.7500000000000008E-2</v>
      </c>
    </row>
    <row r="2881" spans="1:14" x14ac:dyDescent="0.2">
      <c r="A2881" s="2" t="s">
        <v>29</v>
      </c>
      <c r="B2881" s="2" t="s">
        <v>33</v>
      </c>
      <c r="C2881" s="2" t="s">
        <v>6</v>
      </c>
      <c r="D2881" s="2" t="s">
        <v>15</v>
      </c>
      <c r="E2881" s="2" t="s">
        <v>9</v>
      </c>
      <c r="F2881" s="2" t="s">
        <v>61</v>
      </c>
      <c r="G2881" s="1">
        <v>266.65999999999997</v>
      </c>
      <c r="H2881" s="1">
        <v>110.55</v>
      </c>
      <c r="I2881" s="4">
        <v>2</v>
      </c>
      <c r="J2881" s="2" t="s">
        <v>68</v>
      </c>
      <c r="K2881" s="1">
        <f>Tabelle111[[#This Row],[Menge kg Nges]]/1000</f>
        <v>0.26665999999999995</v>
      </c>
      <c r="L2881" s="1">
        <f>Tabelle111[[#This Row],[Menge kg P2O5]]/1000</f>
        <v>0.11055</v>
      </c>
      <c r="M2881" s="1">
        <f>Tabelle111[[#This Row],[Menge t Nges]]/Tabelle111[[#This Row],[Anzahl Lieferscheine]]</f>
        <v>0.13332999999999998</v>
      </c>
      <c r="N2881" s="1">
        <f>Tabelle111[[#This Row],[Menge t P2O5]]/Tabelle111[[#This Row],[Anzahl Lieferscheine]]</f>
        <v>5.5274999999999998E-2</v>
      </c>
    </row>
    <row r="2882" spans="1:14" x14ac:dyDescent="0.2">
      <c r="A2882" s="2" t="s">
        <v>32</v>
      </c>
      <c r="B2882" s="2" t="s">
        <v>5</v>
      </c>
      <c r="C2882" s="2" t="s">
        <v>6</v>
      </c>
      <c r="D2882" s="2" t="s">
        <v>15</v>
      </c>
      <c r="E2882" s="2" t="s">
        <v>9</v>
      </c>
      <c r="F2882" s="2" t="s">
        <v>61</v>
      </c>
      <c r="G2882" s="1">
        <v>736</v>
      </c>
      <c r="H2882" s="1">
        <v>480</v>
      </c>
      <c r="I2882" s="4">
        <v>1</v>
      </c>
      <c r="J2882" s="2" t="s">
        <v>68</v>
      </c>
      <c r="K2882" s="1">
        <f>Tabelle111[[#This Row],[Menge kg Nges]]/1000</f>
        <v>0.73599999999999999</v>
      </c>
      <c r="L2882" s="1">
        <f>Tabelle111[[#This Row],[Menge kg P2O5]]/1000</f>
        <v>0.48</v>
      </c>
      <c r="M2882" s="1">
        <f>Tabelle111[[#This Row],[Menge t Nges]]/Tabelle111[[#This Row],[Anzahl Lieferscheine]]</f>
        <v>0.73599999999999999</v>
      </c>
      <c r="N2882" s="1">
        <f>Tabelle111[[#This Row],[Menge t P2O5]]/Tabelle111[[#This Row],[Anzahl Lieferscheine]]</f>
        <v>0.48</v>
      </c>
    </row>
    <row r="2883" spans="1:14" x14ac:dyDescent="0.2">
      <c r="A2883" s="2" t="s">
        <v>32</v>
      </c>
      <c r="B2883" s="2" t="s">
        <v>5</v>
      </c>
      <c r="C2883" s="2" t="s">
        <v>6</v>
      </c>
      <c r="D2883" s="2" t="s">
        <v>15</v>
      </c>
      <c r="E2883" s="2" t="s">
        <v>13</v>
      </c>
      <c r="F2883" s="2" t="s">
        <v>61</v>
      </c>
      <c r="G2883" s="1">
        <v>218.4</v>
      </c>
      <c r="H2883" s="1">
        <v>196</v>
      </c>
      <c r="I2883" s="4">
        <v>1</v>
      </c>
      <c r="J2883" s="2" t="s">
        <v>68</v>
      </c>
      <c r="K2883" s="1">
        <f>Tabelle111[[#This Row],[Menge kg Nges]]/1000</f>
        <v>0.21840000000000001</v>
      </c>
      <c r="L2883" s="1">
        <f>Tabelle111[[#This Row],[Menge kg P2O5]]/1000</f>
        <v>0.19600000000000001</v>
      </c>
      <c r="M2883" s="1">
        <f>Tabelle111[[#This Row],[Menge t Nges]]/Tabelle111[[#This Row],[Anzahl Lieferscheine]]</f>
        <v>0.21840000000000001</v>
      </c>
      <c r="N2883" s="1">
        <f>Tabelle111[[#This Row],[Menge t P2O5]]/Tabelle111[[#This Row],[Anzahl Lieferscheine]]</f>
        <v>0.19600000000000001</v>
      </c>
    </row>
    <row r="2884" spans="1:14" x14ac:dyDescent="0.2">
      <c r="A2884" s="2" t="s">
        <v>32</v>
      </c>
      <c r="B2884" s="2" t="s">
        <v>5</v>
      </c>
      <c r="C2884" s="2" t="s">
        <v>25</v>
      </c>
      <c r="D2884" s="2" t="s">
        <v>25</v>
      </c>
      <c r="E2884" s="2" t="s">
        <v>26</v>
      </c>
      <c r="F2884" s="2" t="s">
        <v>61</v>
      </c>
      <c r="G2884" s="1">
        <v>36996.089999999997</v>
      </c>
      <c r="H2884" s="1">
        <v>17171.810000000009</v>
      </c>
      <c r="I2884" s="4">
        <v>42</v>
      </c>
      <c r="J2884" s="2" t="s">
        <v>68</v>
      </c>
      <c r="K2884" s="1">
        <f>Tabelle111[[#This Row],[Menge kg Nges]]/1000</f>
        <v>36.996089999999995</v>
      </c>
      <c r="L2884" s="1">
        <f>Tabelle111[[#This Row],[Menge kg P2O5]]/1000</f>
        <v>17.171810000000008</v>
      </c>
      <c r="M2884" s="1">
        <f>Tabelle111[[#This Row],[Menge t Nges]]/Tabelle111[[#This Row],[Anzahl Lieferscheine]]</f>
        <v>0.88085928571428562</v>
      </c>
      <c r="N2884" s="1">
        <f>Tabelle111[[#This Row],[Menge t P2O5]]/Tabelle111[[#This Row],[Anzahl Lieferscheine]]</f>
        <v>0.40885261904761921</v>
      </c>
    </row>
    <row r="2885" spans="1:14" x14ac:dyDescent="0.2">
      <c r="A2885" s="2" t="s">
        <v>32</v>
      </c>
      <c r="B2885" s="2" t="s">
        <v>29</v>
      </c>
      <c r="C2885" s="2" t="s">
        <v>6</v>
      </c>
      <c r="D2885" s="2" t="s">
        <v>7</v>
      </c>
      <c r="E2885" s="2" t="s">
        <v>8</v>
      </c>
      <c r="F2885" s="2" t="s">
        <v>61</v>
      </c>
      <c r="G2885" s="1">
        <v>240</v>
      </c>
      <c r="H2885" s="1">
        <v>110</v>
      </c>
      <c r="I2885" s="4">
        <v>1</v>
      </c>
      <c r="J2885" s="2" t="s">
        <v>68</v>
      </c>
      <c r="K2885" s="1">
        <f>Tabelle111[[#This Row],[Menge kg Nges]]/1000</f>
        <v>0.24</v>
      </c>
      <c r="L2885" s="1">
        <f>Tabelle111[[#This Row],[Menge kg P2O5]]/1000</f>
        <v>0.11</v>
      </c>
      <c r="M2885" s="1">
        <f>Tabelle111[[#This Row],[Menge t Nges]]/Tabelle111[[#This Row],[Anzahl Lieferscheine]]</f>
        <v>0.24</v>
      </c>
      <c r="N2885" s="1">
        <f>Tabelle111[[#This Row],[Menge t P2O5]]/Tabelle111[[#This Row],[Anzahl Lieferscheine]]</f>
        <v>0.11</v>
      </c>
    </row>
    <row r="2886" spans="1:14" x14ac:dyDescent="0.2">
      <c r="A2886" s="2" t="s">
        <v>32</v>
      </c>
      <c r="B2886" s="2" t="s">
        <v>29</v>
      </c>
      <c r="C2886" s="2" t="s">
        <v>6</v>
      </c>
      <c r="D2886" s="2" t="s">
        <v>7</v>
      </c>
      <c r="E2886" s="2" t="s">
        <v>9</v>
      </c>
      <c r="F2886" s="2" t="s">
        <v>61</v>
      </c>
      <c r="G2886" s="1">
        <v>595</v>
      </c>
      <c r="H2886" s="1">
        <v>245</v>
      </c>
      <c r="I2886" s="4">
        <v>2</v>
      </c>
      <c r="J2886" s="2" t="s">
        <v>68</v>
      </c>
      <c r="K2886" s="1">
        <f>Tabelle111[[#This Row],[Menge kg Nges]]/1000</f>
        <v>0.59499999999999997</v>
      </c>
      <c r="L2886" s="1">
        <f>Tabelle111[[#This Row],[Menge kg P2O5]]/1000</f>
        <v>0.245</v>
      </c>
      <c r="M2886" s="1">
        <f>Tabelle111[[#This Row],[Menge t Nges]]/Tabelle111[[#This Row],[Anzahl Lieferscheine]]</f>
        <v>0.29749999999999999</v>
      </c>
      <c r="N2886" s="1">
        <f>Tabelle111[[#This Row],[Menge t P2O5]]/Tabelle111[[#This Row],[Anzahl Lieferscheine]]</f>
        <v>0.1225</v>
      </c>
    </row>
    <row r="2887" spans="1:14" x14ac:dyDescent="0.2">
      <c r="A2887" s="2" t="s">
        <v>32</v>
      </c>
      <c r="B2887" s="2" t="s">
        <v>29</v>
      </c>
      <c r="C2887" s="2" t="s">
        <v>6</v>
      </c>
      <c r="D2887" s="2" t="s">
        <v>7</v>
      </c>
      <c r="E2887" s="2" t="s">
        <v>11</v>
      </c>
      <c r="F2887" s="2" t="s">
        <v>61</v>
      </c>
      <c r="G2887" s="1">
        <v>337.9</v>
      </c>
      <c r="H2887" s="1">
        <v>130.80000000000001</v>
      </c>
      <c r="I2887" s="4">
        <v>2</v>
      </c>
      <c r="J2887" s="2" t="s">
        <v>68</v>
      </c>
      <c r="K2887" s="1">
        <f>Tabelle111[[#This Row],[Menge kg Nges]]/1000</f>
        <v>0.33789999999999998</v>
      </c>
      <c r="L2887" s="1">
        <f>Tabelle111[[#This Row],[Menge kg P2O5]]/1000</f>
        <v>0.1308</v>
      </c>
      <c r="M2887" s="1">
        <f>Tabelle111[[#This Row],[Menge t Nges]]/Tabelle111[[#This Row],[Anzahl Lieferscheine]]</f>
        <v>0.16894999999999999</v>
      </c>
      <c r="N2887" s="1">
        <f>Tabelle111[[#This Row],[Menge t P2O5]]/Tabelle111[[#This Row],[Anzahl Lieferscheine]]</f>
        <v>6.54E-2</v>
      </c>
    </row>
    <row r="2888" spans="1:14" x14ac:dyDescent="0.2">
      <c r="A2888" s="2" t="s">
        <v>32</v>
      </c>
      <c r="B2888" s="2" t="s">
        <v>29</v>
      </c>
      <c r="C2888" s="2" t="s">
        <v>6</v>
      </c>
      <c r="D2888" s="2" t="s">
        <v>7</v>
      </c>
      <c r="E2888" s="2" t="s">
        <v>12</v>
      </c>
      <c r="F2888" s="2" t="s">
        <v>61</v>
      </c>
      <c r="G2888" s="1">
        <v>324</v>
      </c>
      <c r="H2888" s="1">
        <v>187.2</v>
      </c>
      <c r="I2888" s="4">
        <v>1</v>
      </c>
      <c r="J2888" s="2" t="s">
        <v>68</v>
      </c>
      <c r="K2888" s="1">
        <f>Tabelle111[[#This Row],[Menge kg Nges]]/1000</f>
        <v>0.32400000000000001</v>
      </c>
      <c r="L2888" s="1">
        <f>Tabelle111[[#This Row],[Menge kg P2O5]]/1000</f>
        <v>0.18719999999999998</v>
      </c>
      <c r="M2888" s="1">
        <f>Tabelle111[[#This Row],[Menge t Nges]]/Tabelle111[[#This Row],[Anzahl Lieferscheine]]</f>
        <v>0.32400000000000001</v>
      </c>
      <c r="N2888" s="1">
        <f>Tabelle111[[#This Row],[Menge t P2O5]]/Tabelle111[[#This Row],[Anzahl Lieferscheine]]</f>
        <v>0.18719999999999998</v>
      </c>
    </row>
    <row r="2889" spans="1:14" x14ac:dyDescent="0.2">
      <c r="A2889" s="2" t="s">
        <v>32</v>
      </c>
      <c r="B2889" s="2" t="s">
        <v>29</v>
      </c>
      <c r="C2889" s="2" t="s">
        <v>6</v>
      </c>
      <c r="D2889" s="2" t="s">
        <v>15</v>
      </c>
      <c r="E2889" s="2" t="s">
        <v>20</v>
      </c>
      <c r="F2889" s="2" t="s">
        <v>61</v>
      </c>
      <c r="G2889" s="1">
        <v>414.79999999999995</v>
      </c>
      <c r="H2889" s="1">
        <v>305</v>
      </c>
      <c r="I2889" s="4">
        <v>2</v>
      </c>
      <c r="J2889" s="2" t="s">
        <v>68</v>
      </c>
      <c r="K2889" s="1">
        <f>Tabelle111[[#This Row],[Menge kg Nges]]/1000</f>
        <v>0.41479999999999995</v>
      </c>
      <c r="L2889" s="1">
        <f>Tabelle111[[#This Row],[Menge kg P2O5]]/1000</f>
        <v>0.30499999999999999</v>
      </c>
      <c r="M2889" s="1">
        <f>Tabelle111[[#This Row],[Menge t Nges]]/Tabelle111[[#This Row],[Anzahl Lieferscheine]]</f>
        <v>0.20739999999999997</v>
      </c>
      <c r="N2889" s="1">
        <f>Tabelle111[[#This Row],[Menge t P2O5]]/Tabelle111[[#This Row],[Anzahl Lieferscheine]]</f>
        <v>0.1525</v>
      </c>
    </row>
    <row r="2890" spans="1:14" x14ac:dyDescent="0.2">
      <c r="A2890" s="2" t="s">
        <v>32</v>
      </c>
      <c r="B2890" s="2" t="s">
        <v>29</v>
      </c>
      <c r="C2890" s="2" t="s">
        <v>6</v>
      </c>
      <c r="D2890" s="2" t="s">
        <v>15</v>
      </c>
      <c r="E2890" s="2" t="s">
        <v>21</v>
      </c>
      <c r="F2890" s="2" t="s">
        <v>61</v>
      </c>
      <c r="G2890" s="1">
        <v>1301</v>
      </c>
      <c r="H2890" s="1">
        <v>767.8</v>
      </c>
      <c r="I2890" s="4">
        <v>4</v>
      </c>
      <c r="J2890" s="2" t="s">
        <v>68</v>
      </c>
      <c r="K2890" s="1">
        <f>Tabelle111[[#This Row],[Menge kg Nges]]/1000</f>
        <v>1.3009999999999999</v>
      </c>
      <c r="L2890" s="1">
        <f>Tabelle111[[#This Row],[Menge kg P2O5]]/1000</f>
        <v>0.76779999999999993</v>
      </c>
      <c r="M2890" s="1">
        <f>Tabelle111[[#This Row],[Menge t Nges]]/Tabelle111[[#This Row],[Anzahl Lieferscheine]]</f>
        <v>0.32524999999999998</v>
      </c>
      <c r="N2890" s="1">
        <f>Tabelle111[[#This Row],[Menge t P2O5]]/Tabelle111[[#This Row],[Anzahl Lieferscheine]]</f>
        <v>0.19194999999999998</v>
      </c>
    </row>
    <row r="2891" spans="1:14" x14ac:dyDescent="0.2">
      <c r="A2891" s="2" t="s">
        <v>32</v>
      </c>
      <c r="B2891" s="2" t="s">
        <v>29</v>
      </c>
      <c r="C2891" s="2" t="s">
        <v>6</v>
      </c>
      <c r="D2891" s="2" t="s">
        <v>15</v>
      </c>
      <c r="E2891" s="2" t="s">
        <v>9</v>
      </c>
      <c r="F2891" s="2" t="s">
        <v>61</v>
      </c>
      <c r="G2891" s="1">
        <v>1012</v>
      </c>
      <c r="H2891" s="1">
        <v>660</v>
      </c>
      <c r="I2891" s="4">
        <v>2</v>
      </c>
      <c r="J2891" s="2" t="s">
        <v>68</v>
      </c>
      <c r="K2891" s="1">
        <f>Tabelle111[[#This Row],[Menge kg Nges]]/1000</f>
        <v>1.012</v>
      </c>
      <c r="L2891" s="1">
        <f>Tabelle111[[#This Row],[Menge kg P2O5]]/1000</f>
        <v>0.66</v>
      </c>
      <c r="M2891" s="1">
        <f>Tabelle111[[#This Row],[Menge t Nges]]/Tabelle111[[#This Row],[Anzahl Lieferscheine]]</f>
        <v>0.50600000000000001</v>
      </c>
      <c r="N2891" s="1">
        <f>Tabelle111[[#This Row],[Menge t P2O5]]/Tabelle111[[#This Row],[Anzahl Lieferscheine]]</f>
        <v>0.33</v>
      </c>
    </row>
    <row r="2892" spans="1:14" x14ac:dyDescent="0.2">
      <c r="A2892" s="2" t="s">
        <v>32</v>
      </c>
      <c r="B2892" s="2" t="s">
        <v>29</v>
      </c>
      <c r="C2892" s="2" t="s">
        <v>6</v>
      </c>
      <c r="D2892" s="2" t="s">
        <v>15</v>
      </c>
      <c r="E2892" s="2" t="s">
        <v>10</v>
      </c>
      <c r="F2892" s="2" t="s">
        <v>61</v>
      </c>
      <c r="G2892" s="1">
        <v>364.5</v>
      </c>
      <c r="H2892" s="1">
        <v>155.69999999999999</v>
      </c>
      <c r="I2892" s="4">
        <v>2</v>
      </c>
      <c r="J2892" s="2" t="s">
        <v>68</v>
      </c>
      <c r="K2892" s="1">
        <f>Tabelle111[[#This Row],[Menge kg Nges]]/1000</f>
        <v>0.36449999999999999</v>
      </c>
      <c r="L2892" s="1">
        <f>Tabelle111[[#This Row],[Menge kg P2O5]]/1000</f>
        <v>0.15569999999999998</v>
      </c>
      <c r="M2892" s="1">
        <f>Tabelle111[[#This Row],[Menge t Nges]]/Tabelle111[[#This Row],[Anzahl Lieferscheine]]</f>
        <v>0.18225</v>
      </c>
      <c r="N2892" s="1">
        <f>Tabelle111[[#This Row],[Menge t P2O5]]/Tabelle111[[#This Row],[Anzahl Lieferscheine]]</f>
        <v>7.7849999999999989E-2</v>
      </c>
    </row>
    <row r="2893" spans="1:14" x14ac:dyDescent="0.2">
      <c r="A2893" s="2" t="s">
        <v>32</v>
      </c>
      <c r="B2893" s="2" t="s">
        <v>29</v>
      </c>
      <c r="C2893" s="2" t="s">
        <v>6</v>
      </c>
      <c r="D2893" s="2" t="s">
        <v>15</v>
      </c>
      <c r="E2893" s="2" t="s">
        <v>12</v>
      </c>
      <c r="F2893" s="2" t="s">
        <v>61</v>
      </c>
      <c r="G2893" s="1">
        <v>225</v>
      </c>
      <c r="H2893" s="1">
        <v>168.5</v>
      </c>
      <c r="I2893" s="4">
        <v>1</v>
      </c>
      <c r="J2893" s="2" t="s">
        <v>68</v>
      </c>
      <c r="K2893" s="1">
        <f>Tabelle111[[#This Row],[Menge kg Nges]]/1000</f>
        <v>0.22500000000000001</v>
      </c>
      <c r="L2893" s="1">
        <f>Tabelle111[[#This Row],[Menge kg P2O5]]/1000</f>
        <v>0.16850000000000001</v>
      </c>
      <c r="M2893" s="1">
        <f>Tabelle111[[#This Row],[Menge t Nges]]/Tabelle111[[#This Row],[Anzahl Lieferscheine]]</f>
        <v>0.22500000000000001</v>
      </c>
      <c r="N2893" s="1">
        <f>Tabelle111[[#This Row],[Menge t P2O5]]/Tabelle111[[#This Row],[Anzahl Lieferscheine]]</f>
        <v>0.16850000000000001</v>
      </c>
    </row>
    <row r="2894" spans="1:14" x14ac:dyDescent="0.2">
      <c r="A2894" s="2" t="s">
        <v>32</v>
      </c>
      <c r="B2894" s="2" t="s">
        <v>29</v>
      </c>
      <c r="C2894" s="2" t="s">
        <v>25</v>
      </c>
      <c r="D2894" s="2" t="s">
        <v>25</v>
      </c>
      <c r="E2894" s="2" t="s">
        <v>26</v>
      </c>
      <c r="F2894" s="2" t="s">
        <v>61</v>
      </c>
      <c r="G2894" s="1">
        <v>91063.77</v>
      </c>
      <c r="H2894" s="1">
        <v>38965.609999999993</v>
      </c>
      <c r="I2894" s="4">
        <v>171</v>
      </c>
      <c r="J2894" s="2" t="s">
        <v>68</v>
      </c>
      <c r="K2894" s="1">
        <f>Tabelle111[[#This Row],[Menge kg Nges]]/1000</f>
        <v>91.063770000000005</v>
      </c>
      <c r="L2894" s="1">
        <f>Tabelle111[[#This Row],[Menge kg P2O5]]/1000</f>
        <v>38.965609999999991</v>
      </c>
      <c r="M2894" s="1">
        <f>Tabelle111[[#This Row],[Menge t Nges]]/Tabelle111[[#This Row],[Anzahl Lieferscheine]]</f>
        <v>0.53253666666666666</v>
      </c>
      <c r="N2894" s="1">
        <f>Tabelle111[[#This Row],[Menge t P2O5]]/Tabelle111[[#This Row],[Anzahl Lieferscheine]]</f>
        <v>0.22786906432748533</v>
      </c>
    </row>
    <row r="2895" spans="1:14" x14ac:dyDescent="0.2">
      <c r="A2895" s="2" t="s">
        <v>32</v>
      </c>
      <c r="B2895" s="2" t="s">
        <v>32</v>
      </c>
      <c r="C2895" s="2" t="s">
        <v>6</v>
      </c>
      <c r="D2895" s="2" t="s">
        <v>7</v>
      </c>
      <c r="E2895" s="2" t="s">
        <v>8</v>
      </c>
      <c r="F2895" s="2" t="s">
        <v>61</v>
      </c>
      <c r="G2895" s="1">
        <v>95810.3</v>
      </c>
      <c r="H2895" s="1">
        <v>42231.6</v>
      </c>
      <c r="I2895" s="4">
        <v>231</v>
      </c>
      <c r="J2895" s="2" t="s">
        <v>68</v>
      </c>
      <c r="K2895" s="1">
        <f>Tabelle111[[#This Row],[Menge kg Nges]]/1000</f>
        <v>95.810299999999998</v>
      </c>
      <c r="L2895" s="1">
        <f>Tabelle111[[#This Row],[Menge kg P2O5]]/1000</f>
        <v>42.2316</v>
      </c>
      <c r="M2895" s="1">
        <f>Tabelle111[[#This Row],[Menge t Nges]]/Tabelle111[[#This Row],[Anzahl Lieferscheine]]</f>
        <v>0.41476320346320344</v>
      </c>
      <c r="N2895" s="1">
        <f>Tabelle111[[#This Row],[Menge t P2O5]]/Tabelle111[[#This Row],[Anzahl Lieferscheine]]</f>
        <v>0.18282077922077922</v>
      </c>
    </row>
    <row r="2896" spans="1:14" x14ac:dyDescent="0.2">
      <c r="A2896" s="2" t="s">
        <v>32</v>
      </c>
      <c r="B2896" s="2" t="s">
        <v>32</v>
      </c>
      <c r="C2896" s="2" t="s">
        <v>6</v>
      </c>
      <c r="D2896" s="2" t="s">
        <v>7</v>
      </c>
      <c r="E2896" s="2" t="s">
        <v>9</v>
      </c>
      <c r="F2896" s="2" t="s">
        <v>61</v>
      </c>
      <c r="G2896" s="1">
        <v>106809.05000000002</v>
      </c>
      <c r="H2896" s="1">
        <v>45436.200000000004</v>
      </c>
      <c r="I2896" s="4">
        <v>450</v>
      </c>
      <c r="J2896" s="2" t="s">
        <v>68</v>
      </c>
      <c r="K2896" s="1">
        <f>Tabelle111[[#This Row],[Menge kg Nges]]/1000</f>
        <v>106.80905000000001</v>
      </c>
      <c r="L2896" s="1">
        <f>Tabelle111[[#This Row],[Menge kg P2O5]]/1000</f>
        <v>45.436200000000007</v>
      </c>
      <c r="M2896" s="1">
        <f>Tabelle111[[#This Row],[Menge t Nges]]/Tabelle111[[#This Row],[Anzahl Lieferscheine]]</f>
        <v>0.23735344444444448</v>
      </c>
      <c r="N2896" s="1">
        <f>Tabelle111[[#This Row],[Menge t P2O5]]/Tabelle111[[#This Row],[Anzahl Lieferscheine]]</f>
        <v>0.10096933333333334</v>
      </c>
    </row>
    <row r="2897" spans="1:14" x14ac:dyDescent="0.2">
      <c r="A2897" s="2" t="s">
        <v>32</v>
      </c>
      <c r="B2897" s="2" t="s">
        <v>32</v>
      </c>
      <c r="C2897" s="2" t="s">
        <v>6</v>
      </c>
      <c r="D2897" s="2" t="s">
        <v>7</v>
      </c>
      <c r="E2897" s="2" t="s">
        <v>10</v>
      </c>
      <c r="F2897" s="2" t="s">
        <v>61</v>
      </c>
      <c r="G2897" s="1">
        <v>18500.009999999998</v>
      </c>
      <c r="H2897" s="1">
        <v>7716.75</v>
      </c>
      <c r="I2897" s="4">
        <v>55</v>
      </c>
      <c r="J2897" s="2" t="s">
        <v>68</v>
      </c>
      <c r="K2897" s="1">
        <f>Tabelle111[[#This Row],[Menge kg Nges]]/1000</f>
        <v>18.50001</v>
      </c>
      <c r="L2897" s="1">
        <f>Tabelle111[[#This Row],[Menge kg P2O5]]/1000</f>
        <v>7.7167500000000002</v>
      </c>
      <c r="M2897" s="1">
        <f>Tabelle111[[#This Row],[Menge t Nges]]/Tabelle111[[#This Row],[Anzahl Lieferscheine]]</f>
        <v>0.33636381818181815</v>
      </c>
      <c r="N2897" s="1">
        <f>Tabelle111[[#This Row],[Menge t P2O5]]/Tabelle111[[#This Row],[Anzahl Lieferscheine]]</f>
        <v>0.14030454545454546</v>
      </c>
    </row>
    <row r="2898" spans="1:14" x14ac:dyDescent="0.2">
      <c r="A2898" s="2" t="s">
        <v>32</v>
      </c>
      <c r="B2898" s="2" t="s">
        <v>32</v>
      </c>
      <c r="C2898" s="2" t="s">
        <v>6</v>
      </c>
      <c r="D2898" s="2" t="s">
        <v>7</v>
      </c>
      <c r="E2898" s="2" t="s">
        <v>11</v>
      </c>
      <c r="F2898" s="2" t="s">
        <v>61</v>
      </c>
      <c r="G2898" s="1">
        <v>110940.63999999998</v>
      </c>
      <c r="H2898" s="1">
        <v>51321.42</v>
      </c>
      <c r="I2898" s="4">
        <v>252</v>
      </c>
      <c r="J2898" s="2" t="s">
        <v>68</v>
      </c>
      <c r="K2898" s="1">
        <f>Tabelle111[[#This Row],[Menge kg Nges]]/1000</f>
        <v>110.94063999999999</v>
      </c>
      <c r="L2898" s="1">
        <f>Tabelle111[[#This Row],[Menge kg P2O5]]/1000</f>
        <v>51.321419999999996</v>
      </c>
      <c r="M2898" s="1">
        <f>Tabelle111[[#This Row],[Menge t Nges]]/Tabelle111[[#This Row],[Anzahl Lieferscheine]]</f>
        <v>0.44024063492063487</v>
      </c>
      <c r="N2898" s="1">
        <f>Tabelle111[[#This Row],[Menge t P2O5]]/Tabelle111[[#This Row],[Anzahl Lieferscheine]]</f>
        <v>0.20365642857142854</v>
      </c>
    </row>
    <row r="2899" spans="1:14" x14ac:dyDescent="0.2">
      <c r="A2899" s="2" t="s">
        <v>32</v>
      </c>
      <c r="B2899" s="2" t="s">
        <v>32</v>
      </c>
      <c r="C2899" s="2" t="s">
        <v>6</v>
      </c>
      <c r="D2899" s="2" t="s">
        <v>7</v>
      </c>
      <c r="E2899" s="2" t="s">
        <v>12</v>
      </c>
      <c r="F2899" s="2" t="s">
        <v>61</v>
      </c>
      <c r="G2899" s="1">
        <v>148117.28000000003</v>
      </c>
      <c r="H2899" s="1">
        <v>63303.460000000014</v>
      </c>
      <c r="I2899" s="4">
        <v>354</v>
      </c>
      <c r="J2899" s="2" t="s">
        <v>68</v>
      </c>
      <c r="K2899" s="1">
        <f>Tabelle111[[#This Row],[Menge kg Nges]]/1000</f>
        <v>148.11728000000002</v>
      </c>
      <c r="L2899" s="1">
        <f>Tabelle111[[#This Row],[Menge kg P2O5]]/1000</f>
        <v>63.303460000000015</v>
      </c>
      <c r="M2899" s="1">
        <f>Tabelle111[[#This Row],[Menge t Nges]]/Tabelle111[[#This Row],[Anzahl Lieferscheine]]</f>
        <v>0.41841039548022607</v>
      </c>
      <c r="N2899" s="1">
        <f>Tabelle111[[#This Row],[Menge t P2O5]]/Tabelle111[[#This Row],[Anzahl Lieferscheine]]</f>
        <v>0.17882333333333339</v>
      </c>
    </row>
    <row r="2900" spans="1:14" x14ac:dyDescent="0.2">
      <c r="A2900" s="2" t="s">
        <v>32</v>
      </c>
      <c r="B2900" s="2" t="s">
        <v>32</v>
      </c>
      <c r="C2900" s="2" t="s">
        <v>6</v>
      </c>
      <c r="D2900" s="2" t="s">
        <v>7</v>
      </c>
      <c r="E2900" s="2" t="s">
        <v>13</v>
      </c>
      <c r="F2900" s="2" t="s">
        <v>61</v>
      </c>
      <c r="G2900" s="1">
        <v>44268.309999999976</v>
      </c>
      <c r="H2900" s="1">
        <v>25059.49</v>
      </c>
      <c r="I2900" s="4">
        <v>156</v>
      </c>
      <c r="J2900" s="2" t="s">
        <v>68</v>
      </c>
      <c r="K2900" s="1">
        <f>Tabelle111[[#This Row],[Menge kg Nges]]/1000</f>
        <v>44.268309999999978</v>
      </c>
      <c r="L2900" s="1">
        <f>Tabelle111[[#This Row],[Menge kg P2O5]]/1000</f>
        <v>25.05949</v>
      </c>
      <c r="M2900" s="1">
        <f>Tabelle111[[#This Row],[Menge t Nges]]/Tabelle111[[#This Row],[Anzahl Lieferscheine]]</f>
        <v>0.28377121794871779</v>
      </c>
      <c r="N2900" s="1">
        <f>Tabelle111[[#This Row],[Menge t P2O5]]/Tabelle111[[#This Row],[Anzahl Lieferscheine]]</f>
        <v>0.1606377564102564</v>
      </c>
    </row>
    <row r="2901" spans="1:14" x14ac:dyDescent="0.2">
      <c r="A2901" s="2" t="s">
        <v>32</v>
      </c>
      <c r="B2901" s="2" t="s">
        <v>32</v>
      </c>
      <c r="C2901" s="2" t="s">
        <v>6</v>
      </c>
      <c r="D2901" s="2" t="s">
        <v>7</v>
      </c>
      <c r="E2901" s="2" t="s">
        <v>14</v>
      </c>
      <c r="F2901" s="2" t="s">
        <v>61</v>
      </c>
      <c r="G2901" s="1">
        <v>55300.58</v>
      </c>
      <c r="H2901" s="1">
        <v>29071.690000000006</v>
      </c>
      <c r="I2901" s="4">
        <v>177</v>
      </c>
      <c r="J2901" s="2" t="s">
        <v>68</v>
      </c>
      <c r="K2901" s="1">
        <f>Tabelle111[[#This Row],[Menge kg Nges]]/1000</f>
        <v>55.300580000000004</v>
      </c>
      <c r="L2901" s="1">
        <f>Tabelle111[[#This Row],[Menge kg P2O5]]/1000</f>
        <v>29.071690000000007</v>
      </c>
      <c r="M2901" s="1">
        <f>Tabelle111[[#This Row],[Menge t Nges]]/Tabelle111[[#This Row],[Anzahl Lieferscheine]]</f>
        <v>0.31243265536723164</v>
      </c>
      <c r="N2901" s="1">
        <f>Tabelle111[[#This Row],[Menge t P2O5]]/Tabelle111[[#This Row],[Anzahl Lieferscheine]]</f>
        <v>0.16424683615819213</v>
      </c>
    </row>
    <row r="2902" spans="1:14" x14ac:dyDescent="0.2">
      <c r="A2902" s="2" t="s">
        <v>32</v>
      </c>
      <c r="B2902" s="2" t="s">
        <v>32</v>
      </c>
      <c r="C2902" s="2" t="s">
        <v>6</v>
      </c>
      <c r="D2902" s="2" t="s">
        <v>15</v>
      </c>
      <c r="E2902" s="2" t="s">
        <v>8</v>
      </c>
      <c r="F2902" s="2" t="s">
        <v>61</v>
      </c>
      <c r="G2902" s="1">
        <v>9375.9699999999993</v>
      </c>
      <c r="H2902" s="1">
        <v>5115.09</v>
      </c>
      <c r="I2902" s="4">
        <v>15</v>
      </c>
      <c r="J2902" s="2" t="s">
        <v>68</v>
      </c>
      <c r="K2902" s="1">
        <f>Tabelle111[[#This Row],[Menge kg Nges]]/1000</f>
        <v>9.3759699999999988</v>
      </c>
      <c r="L2902" s="1">
        <f>Tabelle111[[#This Row],[Menge kg P2O5]]/1000</f>
        <v>5.1150900000000004</v>
      </c>
      <c r="M2902" s="1">
        <f>Tabelle111[[#This Row],[Menge t Nges]]/Tabelle111[[#This Row],[Anzahl Lieferscheine]]</f>
        <v>0.6250646666666666</v>
      </c>
      <c r="N2902" s="1">
        <f>Tabelle111[[#This Row],[Menge t P2O5]]/Tabelle111[[#This Row],[Anzahl Lieferscheine]]</f>
        <v>0.34100600000000003</v>
      </c>
    </row>
    <row r="2903" spans="1:14" x14ac:dyDescent="0.2">
      <c r="A2903" s="2" t="s">
        <v>32</v>
      </c>
      <c r="B2903" s="2" t="s">
        <v>32</v>
      </c>
      <c r="C2903" s="2" t="s">
        <v>6</v>
      </c>
      <c r="D2903" s="2" t="s">
        <v>15</v>
      </c>
      <c r="E2903" s="2" t="s">
        <v>16</v>
      </c>
      <c r="F2903" s="2" t="s">
        <v>61</v>
      </c>
      <c r="G2903" s="1">
        <v>10459.349999999999</v>
      </c>
      <c r="H2903" s="1">
        <v>9494.1099999999988</v>
      </c>
      <c r="I2903" s="4">
        <v>34</v>
      </c>
      <c r="J2903" s="2" t="s">
        <v>68</v>
      </c>
      <c r="K2903" s="1">
        <f>Tabelle111[[#This Row],[Menge kg Nges]]/1000</f>
        <v>10.459349999999999</v>
      </c>
      <c r="L2903" s="1">
        <f>Tabelle111[[#This Row],[Menge kg P2O5]]/1000</f>
        <v>9.4941099999999992</v>
      </c>
      <c r="M2903" s="1">
        <f>Tabelle111[[#This Row],[Menge t Nges]]/Tabelle111[[#This Row],[Anzahl Lieferscheine]]</f>
        <v>0.30762794117647058</v>
      </c>
      <c r="N2903" s="1">
        <f>Tabelle111[[#This Row],[Menge t P2O5]]/Tabelle111[[#This Row],[Anzahl Lieferscheine]]</f>
        <v>0.27923852941176469</v>
      </c>
    </row>
    <row r="2904" spans="1:14" x14ac:dyDescent="0.2">
      <c r="A2904" s="2" t="s">
        <v>32</v>
      </c>
      <c r="B2904" s="2" t="s">
        <v>32</v>
      </c>
      <c r="C2904" s="2" t="s">
        <v>6</v>
      </c>
      <c r="D2904" s="2" t="s">
        <v>15</v>
      </c>
      <c r="E2904" s="2" t="s">
        <v>17</v>
      </c>
      <c r="F2904" s="2" t="s">
        <v>61</v>
      </c>
      <c r="G2904" s="1">
        <v>13462.64</v>
      </c>
      <c r="H2904" s="1">
        <v>5913.7000000000007</v>
      </c>
      <c r="I2904" s="4">
        <v>56</v>
      </c>
      <c r="J2904" s="2" t="s">
        <v>68</v>
      </c>
      <c r="K2904" s="1">
        <f>Tabelle111[[#This Row],[Menge kg Nges]]/1000</f>
        <v>13.462639999999999</v>
      </c>
      <c r="L2904" s="1">
        <f>Tabelle111[[#This Row],[Menge kg P2O5]]/1000</f>
        <v>5.9137000000000004</v>
      </c>
      <c r="M2904" s="1">
        <f>Tabelle111[[#This Row],[Menge t Nges]]/Tabelle111[[#This Row],[Anzahl Lieferscheine]]</f>
        <v>0.24040428571428568</v>
      </c>
      <c r="N2904" s="1">
        <f>Tabelle111[[#This Row],[Menge t P2O5]]/Tabelle111[[#This Row],[Anzahl Lieferscheine]]</f>
        <v>0.10560178571428572</v>
      </c>
    </row>
    <row r="2905" spans="1:14" x14ac:dyDescent="0.2">
      <c r="A2905" s="2" t="s">
        <v>32</v>
      </c>
      <c r="B2905" s="2" t="s">
        <v>32</v>
      </c>
      <c r="C2905" s="2" t="s">
        <v>6</v>
      </c>
      <c r="D2905" s="2" t="s">
        <v>15</v>
      </c>
      <c r="E2905" s="2" t="s">
        <v>35</v>
      </c>
      <c r="F2905" s="2" t="s">
        <v>61</v>
      </c>
      <c r="G2905" s="1">
        <v>5035.2999999999993</v>
      </c>
      <c r="H2905" s="1">
        <v>3648.2999999999997</v>
      </c>
      <c r="I2905" s="4">
        <v>11</v>
      </c>
      <c r="J2905" s="2" t="s">
        <v>68</v>
      </c>
      <c r="K2905" s="1">
        <f>Tabelle111[[#This Row],[Menge kg Nges]]/1000</f>
        <v>5.0352999999999994</v>
      </c>
      <c r="L2905" s="1">
        <f>Tabelle111[[#This Row],[Menge kg P2O5]]/1000</f>
        <v>3.6482999999999999</v>
      </c>
      <c r="M2905" s="1">
        <f>Tabelle111[[#This Row],[Menge t Nges]]/Tabelle111[[#This Row],[Anzahl Lieferscheine]]</f>
        <v>0.45775454545454541</v>
      </c>
      <c r="N2905" s="1">
        <f>Tabelle111[[#This Row],[Menge t P2O5]]/Tabelle111[[#This Row],[Anzahl Lieferscheine]]</f>
        <v>0.33166363636363633</v>
      </c>
    </row>
    <row r="2906" spans="1:14" x14ac:dyDescent="0.2">
      <c r="A2906" s="2" t="s">
        <v>32</v>
      </c>
      <c r="B2906" s="2" t="s">
        <v>32</v>
      </c>
      <c r="C2906" s="2" t="s">
        <v>6</v>
      </c>
      <c r="D2906" s="2" t="s">
        <v>15</v>
      </c>
      <c r="E2906" s="2" t="s">
        <v>18</v>
      </c>
      <c r="F2906" s="2" t="s">
        <v>61</v>
      </c>
      <c r="G2906" s="1">
        <v>86919.00999999998</v>
      </c>
      <c r="H2906" s="1">
        <v>58709.359999999986</v>
      </c>
      <c r="I2906" s="4">
        <v>183</v>
      </c>
      <c r="J2906" s="2" t="s">
        <v>68</v>
      </c>
      <c r="K2906" s="1">
        <f>Tabelle111[[#This Row],[Menge kg Nges]]/1000</f>
        <v>86.919009999999986</v>
      </c>
      <c r="L2906" s="1">
        <f>Tabelle111[[#This Row],[Menge kg P2O5]]/1000</f>
        <v>58.70935999999999</v>
      </c>
      <c r="M2906" s="1">
        <f>Tabelle111[[#This Row],[Menge t Nges]]/Tabelle111[[#This Row],[Anzahl Lieferscheine]]</f>
        <v>0.47496726775956277</v>
      </c>
      <c r="N2906" s="1">
        <f>Tabelle111[[#This Row],[Menge t P2O5]]/Tabelle111[[#This Row],[Anzahl Lieferscheine]]</f>
        <v>0.32081617486338793</v>
      </c>
    </row>
    <row r="2907" spans="1:14" x14ac:dyDescent="0.2">
      <c r="A2907" s="2" t="s">
        <v>32</v>
      </c>
      <c r="B2907" s="2" t="s">
        <v>32</v>
      </c>
      <c r="C2907" s="2" t="s">
        <v>6</v>
      </c>
      <c r="D2907" s="2" t="s">
        <v>15</v>
      </c>
      <c r="E2907" s="2" t="s">
        <v>19</v>
      </c>
      <c r="F2907" s="2" t="s">
        <v>61</v>
      </c>
      <c r="G2907" s="1">
        <v>940.18000000000006</v>
      </c>
      <c r="H2907" s="1">
        <v>938.25</v>
      </c>
      <c r="I2907" s="4">
        <v>10</v>
      </c>
      <c r="J2907" s="2" t="s">
        <v>68</v>
      </c>
      <c r="K2907" s="1">
        <f>Tabelle111[[#This Row],[Menge kg Nges]]/1000</f>
        <v>0.94018000000000002</v>
      </c>
      <c r="L2907" s="1">
        <f>Tabelle111[[#This Row],[Menge kg P2O5]]/1000</f>
        <v>0.93825000000000003</v>
      </c>
      <c r="M2907" s="1">
        <f>Tabelle111[[#This Row],[Menge t Nges]]/Tabelle111[[#This Row],[Anzahl Lieferscheine]]</f>
        <v>9.4018000000000004E-2</v>
      </c>
      <c r="N2907" s="1">
        <f>Tabelle111[[#This Row],[Menge t P2O5]]/Tabelle111[[#This Row],[Anzahl Lieferscheine]]</f>
        <v>9.3825000000000006E-2</v>
      </c>
    </row>
    <row r="2908" spans="1:14" x14ac:dyDescent="0.2">
      <c r="A2908" s="2" t="s">
        <v>32</v>
      </c>
      <c r="B2908" s="2" t="s">
        <v>32</v>
      </c>
      <c r="C2908" s="2" t="s">
        <v>6</v>
      </c>
      <c r="D2908" s="2" t="s">
        <v>15</v>
      </c>
      <c r="E2908" s="2" t="s">
        <v>20</v>
      </c>
      <c r="F2908" s="2" t="s">
        <v>61</v>
      </c>
      <c r="G2908" s="1">
        <v>34826.629999999997</v>
      </c>
      <c r="H2908" s="1">
        <v>28190.350000000006</v>
      </c>
      <c r="I2908" s="4">
        <v>333</v>
      </c>
      <c r="J2908" s="2" t="s">
        <v>68</v>
      </c>
      <c r="K2908" s="1">
        <f>Tabelle111[[#This Row],[Menge kg Nges]]/1000</f>
        <v>34.826629999999994</v>
      </c>
      <c r="L2908" s="1">
        <f>Tabelle111[[#This Row],[Menge kg P2O5]]/1000</f>
        <v>28.190350000000006</v>
      </c>
      <c r="M2908" s="1">
        <f>Tabelle111[[#This Row],[Menge t Nges]]/Tabelle111[[#This Row],[Anzahl Lieferscheine]]</f>
        <v>0.10458447447447446</v>
      </c>
      <c r="N2908" s="1">
        <f>Tabelle111[[#This Row],[Menge t P2O5]]/Tabelle111[[#This Row],[Anzahl Lieferscheine]]</f>
        <v>8.4655705705705728E-2</v>
      </c>
    </row>
    <row r="2909" spans="1:14" x14ac:dyDescent="0.2">
      <c r="A2909" s="2" t="s">
        <v>32</v>
      </c>
      <c r="B2909" s="2" t="s">
        <v>32</v>
      </c>
      <c r="C2909" s="2" t="s">
        <v>6</v>
      </c>
      <c r="D2909" s="2" t="s">
        <v>15</v>
      </c>
      <c r="E2909" s="2" t="s">
        <v>21</v>
      </c>
      <c r="F2909" s="2" t="s">
        <v>61</v>
      </c>
      <c r="G2909" s="1">
        <v>63237.549999999974</v>
      </c>
      <c r="H2909" s="1">
        <v>36669.599999999999</v>
      </c>
      <c r="I2909" s="4">
        <v>179</v>
      </c>
      <c r="J2909" s="2" t="s">
        <v>68</v>
      </c>
      <c r="K2909" s="1">
        <f>Tabelle111[[#This Row],[Menge kg Nges]]/1000</f>
        <v>63.23754999999997</v>
      </c>
      <c r="L2909" s="1">
        <f>Tabelle111[[#This Row],[Menge kg P2O5]]/1000</f>
        <v>36.669599999999996</v>
      </c>
      <c r="M2909" s="1">
        <f>Tabelle111[[#This Row],[Menge t Nges]]/Tabelle111[[#This Row],[Anzahl Lieferscheine]]</f>
        <v>0.35328240223463669</v>
      </c>
      <c r="N2909" s="1">
        <f>Tabelle111[[#This Row],[Menge t P2O5]]/Tabelle111[[#This Row],[Anzahl Lieferscheine]]</f>
        <v>0.20485810055865919</v>
      </c>
    </row>
    <row r="2910" spans="1:14" x14ac:dyDescent="0.2">
      <c r="A2910" s="2" t="s">
        <v>32</v>
      </c>
      <c r="B2910" s="2" t="s">
        <v>32</v>
      </c>
      <c r="C2910" s="2" t="s">
        <v>6</v>
      </c>
      <c r="D2910" s="2" t="s">
        <v>15</v>
      </c>
      <c r="E2910" s="2" t="s">
        <v>9</v>
      </c>
      <c r="F2910" s="2" t="s">
        <v>61</v>
      </c>
      <c r="G2910" s="1">
        <v>19719.44000000001</v>
      </c>
      <c r="H2910" s="1">
        <v>9888.91</v>
      </c>
      <c r="I2910" s="4">
        <v>84</v>
      </c>
      <c r="J2910" s="2" t="s">
        <v>68</v>
      </c>
      <c r="K2910" s="1">
        <f>Tabelle111[[#This Row],[Menge kg Nges]]/1000</f>
        <v>19.719440000000009</v>
      </c>
      <c r="L2910" s="1">
        <f>Tabelle111[[#This Row],[Menge kg P2O5]]/1000</f>
        <v>9.8889099999999992</v>
      </c>
      <c r="M2910" s="1">
        <f>Tabelle111[[#This Row],[Menge t Nges]]/Tabelle111[[#This Row],[Anzahl Lieferscheine]]</f>
        <v>0.23475523809523821</v>
      </c>
      <c r="N2910" s="1">
        <f>Tabelle111[[#This Row],[Menge t P2O5]]/Tabelle111[[#This Row],[Anzahl Lieferscheine]]</f>
        <v>0.11772511904761904</v>
      </c>
    </row>
    <row r="2911" spans="1:14" x14ac:dyDescent="0.2">
      <c r="A2911" s="2" t="s">
        <v>32</v>
      </c>
      <c r="B2911" s="2" t="s">
        <v>32</v>
      </c>
      <c r="C2911" s="2" t="s">
        <v>6</v>
      </c>
      <c r="D2911" s="2" t="s">
        <v>15</v>
      </c>
      <c r="E2911" s="2" t="s">
        <v>10</v>
      </c>
      <c r="F2911" s="2" t="s">
        <v>61</v>
      </c>
      <c r="G2911" s="1">
        <v>14098.400000000001</v>
      </c>
      <c r="H2911" s="1">
        <v>6142.46</v>
      </c>
      <c r="I2911" s="4">
        <v>38</v>
      </c>
      <c r="J2911" s="2" t="s">
        <v>68</v>
      </c>
      <c r="K2911" s="1">
        <f>Tabelle111[[#This Row],[Menge kg Nges]]/1000</f>
        <v>14.098400000000002</v>
      </c>
      <c r="L2911" s="1">
        <f>Tabelle111[[#This Row],[Menge kg P2O5]]/1000</f>
        <v>6.1424599999999998</v>
      </c>
      <c r="M2911" s="1">
        <f>Tabelle111[[#This Row],[Menge t Nges]]/Tabelle111[[#This Row],[Anzahl Lieferscheine]]</f>
        <v>0.37101052631578951</v>
      </c>
      <c r="N2911" s="1">
        <f>Tabelle111[[#This Row],[Menge t P2O5]]/Tabelle111[[#This Row],[Anzahl Lieferscheine]]</f>
        <v>0.1616436842105263</v>
      </c>
    </row>
    <row r="2912" spans="1:14" x14ac:dyDescent="0.2">
      <c r="A2912" s="2" t="s">
        <v>32</v>
      </c>
      <c r="B2912" s="2" t="s">
        <v>32</v>
      </c>
      <c r="C2912" s="2" t="s">
        <v>6</v>
      </c>
      <c r="D2912" s="2" t="s">
        <v>15</v>
      </c>
      <c r="E2912" s="2" t="s">
        <v>23</v>
      </c>
      <c r="F2912" s="2" t="s">
        <v>61</v>
      </c>
      <c r="G2912" s="1">
        <v>1024</v>
      </c>
      <c r="H2912" s="1">
        <v>422.40000000000003</v>
      </c>
      <c r="I2912" s="4">
        <v>8</v>
      </c>
      <c r="J2912" s="2" t="s">
        <v>68</v>
      </c>
      <c r="K2912" s="1">
        <f>Tabelle111[[#This Row],[Menge kg Nges]]/1000</f>
        <v>1.024</v>
      </c>
      <c r="L2912" s="1">
        <f>Tabelle111[[#This Row],[Menge kg P2O5]]/1000</f>
        <v>0.42240000000000005</v>
      </c>
      <c r="M2912" s="1">
        <f>Tabelle111[[#This Row],[Menge t Nges]]/Tabelle111[[#This Row],[Anzahl Lieferscheine]]</f>
        <v>0.128</v>
      </c>
      <c r="N2912" s="1">
        <f>Tabelle111[[#This Row],[Menge t P2O5]]/Tabelle111[[#This Row],[Anzahl Lieferscheine]]</f>
        <v>5.2800000000000007E-2</v>
      </c>
    </row>
    <row r="2913" spans="1:14" x14ac:dyDescent="0.2">
      <c r="A2913" s="2" t="s">
        <v>32</v>
      </c>
      <c r="B2913" s="2" t="s">
        <v>32</v>
      </c>
      <c r="C2913" s="2" t="s">
        <v>6</v>
      </c>
      <c r="D2913" s="2" t="s">
        <v>15</v>
      </c>
      <c r="E2913" s="2" t="s">
        <v>12</v>
      </c>
      <c r="F2913" s="2" t="s">
        <v>61</v>
      </c>
      <c r="G2913" s="1">
        <v>948.6</v>
      </c>
      <c r="H2913" s="1">
        <v>793.81999999999994</v>
      </c>
      <c r="I2913" s="4">
        <v>5</v>
      </c>
      <c r="J2913" s="2" t="s">
        <v>68</v>
      </c>
      <c r="K2913" s="1">
        <f>Tabelle111[[#This Row],[Menge kg Nges]]/1000</f>
        <v>0.9486</v>
      </c>
      <c r="L2913" s="1">
        <f>Tabelle111[[#This Row],[Menge kg P2O5]]/1000</f>
        <v>0.79381999999999997</v>
      </c>
      <c r="M2913" s="1">
        <f>Tabelle111[[#This Row],[Menge t Nges]]/Tabelle111[[#This Row],[Anzahl Lieferscheine]]</f>
        <v>0.18972</v>
      </c>
      <c r="N2913" s="1">
        <f>Tabelle111[[#This Row],[Menge t P2O5]]/Tabelle111[[#This Row],[Anzahl Lieferscheine]]</f>
        <v>0.15876399999999999</v>
      </c>
    </row>
    <row r="2914" spans="1:14" x14ac:dyDescent="0.2">
      <c r="A2914" s="2" t="s">
        <v>32</v>
      </c>
      <c r="B2914" s="2" t="s">
        <v>32</v>
      </c>
      <c r="C2914" s="2" t="s">
        <v>6</v>
      </c>
      <c r="D2914" s="2" t="s">
        <v>15</v>
      </c>
      <c r="E2914" s="2" t="s">
        <v>13</v>
      </c>
      <c r="F2914" s="2" t="s">
        <v>61</v>
      </c>
      <c r="G2914" s="1">
        <v>2600.8000000000002</v>
      </c>
      <c r="H2914" s="1">
        <v>2062.6</v>
      </c>
      <c r="I2914" s="4">
        <v>9</v>
      </c>
      <c r="J2914" s="2" t="s">
        <v>68</v>
      </c>
      <c r="K2914" s="1">
        <f>Tabelle111[[#This Row],[Menge kg Nges]]/1000</f>
        <v>2.6008</v>
      </c>
      <c r="L2914" s="1">
        <f>Tabelle111[[#This Row],[Menge kg P2O5]]/1000</f>
        <v>2.0625999999999998</v>
      </c>
      <c r="M2914" s="1">
        <f>Tabelle111[[#This Row],[Menge t Nges]]/Tabelle111[[#This Row],[Anzahl Lieferscheine]]</f>
        <v>0.28897777777777778</v>
      </c>
      <c r="N2914" s="1">
        <f>Tabelle111[[#This Row],[Menge t P2O5]]/Tabelle111[[#This Row],[Anzahl Lieferscheine]]</f>
        <v>0.22917777777777776</v>
      </c>
    </row>
    <row r="2915" spans="1:14" x14ac:dyDescent="0.2">
      <c r="A2915" s="2" t="s">
        <v>32</v>
      </c>
      <c r="B2915" s="2" t="s">
        <v>32</v>
      </c>
      <c r="C2915" s="2" t="s">
        <v>6</v>
      </c>
      <c r="D2915" s="2" t="s">
        <v>15</v>
      </c>
      <c r="E2915" s="2" t="s">
        <v>14</v>
      </c>
      <c r="F2915" s="2" t="s">
        <v>61</v>
      </c>
      <c r="G2915" s="1">
        <v>1219.3</v>
      </c>
      <c r="H2915" s="1">
        <v>824.5</v>
      </c>
      <c r="I2915" s="4">
        <v>4</v>
      </c>
      <c r="J2915" s="2" t="s">
        <v>68</v>
      </c>
      <c r="K2915" s="1">
        <f>Tabelle111[[#This Row],[Menge kg Nges]]/1000</f>
        <v>1.2193000000000001</v>
      </c>
      <c r="L2915" s="1">
        <f>Tabelle111[[#This Row],[Menge kg P2O5]]/1000</f>
        <v>0.82450000000000001</v>
      </c>
      <c r="M2915" s="1">
        <f>Tabelle111[[#This Row],[Menge t Nges]]/Tabelle111[[#This Row],[Anzahl Lieferscheine]]</f>
        <v>0.30482500000000001</v>
      </c>
      <c r="N2915" s="1">
        <f>Tabelle111[[#This Row],[Menge t P2O5]]/Tabelle111[[#This Row],[Anzahl Lieferscheine]]</f>
        <v>0.206125</v>
      </c>
    </row>
    <row r="2916" spans="1:14" x14ac:dyDescent="0.2">
      <c r="A2916" s="2" t="s">
        <v>32</v>
      </c>
      <c r="B2916" s="2" t="s">
        <v>32</v>
      </c>
      <c r="C2916" s="2" t="s">
        <v>6</v>
      </c>
      <c r="D2916" s="2" t="s">
        <v>15</v>
      </c>
      <c r="E2916" s="2" t="s">
        <v>24</v>
      </c>
      <c r="F2916" s="2" t="s">
        <v>61</v>
      </c>
      <c r="G2916" s="1">
        <v>2520</v>
      </c>
      <c r="H2916" s="1">
        <v>2070</v>
      </c>
      <c r="I2916" s="4">
        <v>2</v>
      </c>
      <c r="J2916" s="2" t="s">
        <v>68</v>
      </c>
      <c r="K2916" s="1">
        <f>Tabelle111[[#This Row],[Menge kg Nges]]/1000</f>
        <v>2.52</v>
      </c>
      <c r="L2916" s="1">
        <f>Tabelle111[[#This Row],[Menge kg P2O5]]/1000</f>
        <v>2.0699999999999998</v>
      </c>
      <c r="M2916" s="1">
        <f>Tabelle111[[#This Row],[Menge t Nges]]/Tabelle111[[#This Row],[Anzahl Lieferscheine]]</f>
        <v>1.26</v>
      </c>
      <c r="N2916" s="1">
        <f>Tabelle111[[#This Row],[Menge t P2O5]]/Tabelle111[[#This Row],[Anzahl Lieferscheine]]</f>
        <v>1.0349999999999999</v>
      </c>
    </row>
    <row r="2917" spans="1:14" x14ac:dyDescent="0.2">
      <c r="A2917" s="2" t="s">
        <v>32</v>
      </c>
      <c r="B2917" s="2" t="s">
        <v>32</v>
      </c>
      <c r="C2917" s="2" t="s">
        <v>6</v>
      </c>
      <c r="D2917" s="2" t="s">
        <v>15</v>
      </c>
      <c r="E2917" s="2" t="s">
        <v>31</v>
      </c>
      <c r="F2917" s="2" t="s">
        <v>61</v>
      </c>
      <c r="G2917" s="1">
        <v>416</v>
      </c>
      <c r="H2917" s="1">
        <v>158.63999999999999</v>
      </c>
      <c r="I2917" s="4">
        <v>5</v>
      </c>
      <c r="J2917" s="2" t="s">
        <v>68</v>
      </c>
      <c r="K2917" s="1">
        <f>Tabelle111[[#This Row],[Menge kg Nges]]/1000</f>
        <v>0.41599999999999998</v>
      </c>
      <c r="L2917" s="1">
        <f>Tabelle111[[#This Row],[Menge kg P2O5]]/1000</f>
        <v>0.15863999999999998</v>
      </c>
      <c r="M2917" s="1">
        <f>Tabelle111[[#This Row],[Menge t Nges]]/Tabelle111[[#This Row],[Anzahl Lieferscheine]]</f>
        <v>8.3199999999999996E-2</v>
      </c>
      <c r="N2917" s="1">
        <f>Tabelle111[[#This Row],[Menge t P2O5]]/Tabelle111[[#This Row],[Anzahl Lieferscheine]]</f>
        <v>3.1727999999999992E-2</v>
      </c>
    </row>
    <row r="2918" spans="1:14" x14ac:dyDescent="0.2">
      <c r="A2918" s="2" t="s">
        <v>32</v>
      </c>
      <c r="B2918" s="2" t="s">
        <v>32</v>
      </c>
      <c r="C2918" s="2" t="s">
        <v>25</v>
      </c>
      <c r="D2918" s="2" t="s">
        <v>25</v>
      </c>
      <c r="E2918" s="2" t="s">
        <v>26</v>
      </c>
      <c r="F2918" s="2" t="s">
        <v>61</v>
      </c>
      <c r="G2918" s="1">
        <v>613469.23999999964</v>
      </c>
      <c r="H2918" s="1">
        <v>263518.69000000029</v>
      </c>
      <c r="I2918" s="4">
        <v>1426</v>
      </c>
      <c r="J2918" s="2" t="s">
        <v>68</v>
      </c>
      <c r="K2918" s="1">
        <f>Tabelle111[[#This Row],[Menge kg Nges]]/1000</f>
        <v>613.46923999999967</v>
      </c>
      <c r="L2918" s="1">
        <f>Tabelle111[[#This Row],[Menge kg P2O5]]/1000</f>
        <v>263.51869000000028</v>
      </c>
      <c r="M2918" s="1">
        <f>Tabelle111[[#This Row],[Menge t Nges]]/Tabelle111[[#This Row],[Anzahl Lieferscheine]]</f>
        <v>0.43020283309957902</v>
      </c>
      <c r="N2918" s="1">
        <f>Tabelle111[[#This Row],[Menge t P2O5]]/Tabelle111[[#This Row],[Anzahl Lieferscheine]]</f>
        <v>0.18479571528751773</v>
      </c>
    </row>
    <row r="2919" spans="1:14" x14ac:dyDescent="0.2">
      <c r="A2919" s="2" t="s">
        <v>32</v>
      </c>
      <c r="B2919" s="2" t="s">
        <v>36</v>
      </c>
      <c r="C2919" s="2" t="s">
        <v>25</v>
      </c>
      <c r="D2919" s="2" t="s">
        <v>25</v>
      </c>
      <c r="E2919" s="2" t="s">
        <v>26</v>
      </c>
      <c r="F2919" s="2" t="s">
        <v>61</v>
      </c>
      <c r="G2919" s="1">
        <v>12570</v>
      </c>
      <c r="H2919" s="1">
        <v>8380</v>
      </c>
      <c r="I2919" s="4">
        <v>1</v>
      </c>
      <c r="J2919" s="2" t="s">
        <v>68</v>
      </c>
      <c r="K2919" s="1">
        <f>Tabelle111[[#This Row],[Menge kg Nges]]/1000</f>
        <v>12.57</v>
      </c>
      <c r="L2919" s="1">
        <f>Tabelle111[[#This Row],[Menge kg P2O5]]/1000</f>
        <v>8.3800000000000008</v>
      </c>
      <c r="M2919" s="1">
        <f>Tabelle111[[#This Row],[Menge t Nges]]/Tabelle111[[#This Row],[Anzahl Lieferscheine]]</f>
        <v>12.57</v>
      </c>
      <c r="N2919" s="1">
        <f>Tabelle111[[#This Row],[Menge t P2O5]]/Tabelle111[[#This Row],[Anzahl Lieferscheine]]</f>
        <v>8.3800000000000008</v>
      </c>
    </row>
    <row r="2920" spans="1:14" x14ac:dyDescent="0.2">
      <c r="A2920" s="2" t="s">
        <v>32</v>
      </c>
      <c r="B2920" s="2" t="s">
        <v>27</v>
      </c>
      <c r="C2920" s="2" t="s">
        <v>6</v>
      </c>
      <c r="D2920" s="2" t="s">
        <v>7</v>
      </c>
      <c r="E2920" s="2" t="s">
        <v>11</v>
      </c>
      <c r="F2920" s="2" t="s">
        <v>61</v>
      </c>
      <c r="G2920" s="1">
        <v>570</v>
      </c>
      <c r="H2920" s="1">
        <v>266</v>
      </c>
      <c r="I2920" s="4">
        <v>1</v>
      </c>
      <c r="J2920" s="2" t="s">
        <v>68</v>
      </c>
      <c r="K2920" s="1">
        <f>Tabelle111[[#This Row],[Menge kg Nges]]/1000</f>
        <v>0.56999999999999995</v>
      </c>
      <c r="L2920" s="1">
        <f>Tabelle111[[#This Row],[Menge kg P2O5]]/1000</f>
        <v>0.26600000000000001</v>
      </c>
      <c r="M2920" s="1">
        <f>Tabelle111[[#This Row],[Menge t Nges]]/Tabelle111[[#This Row],[Anzahl Lieferscheine]]</f>
        <v>0.56999999999999995</v>
      </c>
      <c r="N2920" s="1">
        <f>Tabelle111[[#This Row],[Menge t P2O5]]/Tabelle111[[#This Row],[Anzahl Lieferscheine]]</f>
        <v>0.26600000000000001</v>
      </c>
    </row>
    <row r="2921" spans="1:14" x14ac:dyDescent="0.2">
      <c r="A2921" s="2" t="s">
        <v>32</v>
      </c>
      <c r="B2921" s="2" t="s">
        <v>27</v>
      </c>
      <c r="C2921" s="2" t="s">
        <v>6</v>
      </c>
      <c r="D2921" s="2" t="s">
        <v>15</v>
      </c>
      <c r="E2921" s="2" t="s">
        <v>18</v>
      </c>
      <c r="F2921" s="2" t="s">
        <v>61</v>
      </c>
      <c r="G2921" s="1">
        <v>7751.7</v>
      </c>
      <c r="H2921" s="1">
        <v>5259.65</v>
      </c>
      <c r="I2921" s="4">
        <v>17</v>
      </c>
      <c r="J2921" s="2" t="s">
        <v>68</v>
      </c>
      <c r="K2921" s="1">
        <f>Tabelle111[[#This Row],[Menge kg Nges]]/1000</f>
        <v>7.7516999999999996</v>
      </c>
      <c r="L2921" s="1">
        <f>Tabelle111[[#This Row],[Menge kg P2O5]]/1000</f>
        <v>5.2596499999999997</v>
      </c>
      <c r="M2921" s="1">
        <f>Tabelle111[[#This Row],[Menge t Nges]]/Tabelle111[[#This Row],[Anzahl Lieferscheine]]</f>
        <v>0.45598235294117645</v>
      </c>
      <c r="N2921" s="1">
        <f>Tabelle111[[#This Row],[Menge t P2O5]]/Tabelle111[[#This Row],[Anzahl Lieferscheine]]</f>
        <v>0.30939117647058823</v>
      </c>
    </row>
    <row r="2922" spans="1:14" x14ac:dyDescent="0.2">
      <c r="A2922" s="2" t="s">
        <v>32</v>
      </c>
      <c r="B2922" s="2" t="s">
        <v>27</v>
      </c>
      <c r="C2922" s="2" t="s">
        <v>6</v>
      </c>
      <c r="D2922" s="2" t="s">
        <v>15</v>
      </c>
      <c r="E2922" s="2" t="s">
        <v>20</v>
      </c>
      <c r="F2922" s="2" t="s">
        <v>61</v>
      </c>
      <c r="G2922" s="1">
        <v>2430</v>
      </c>
      <c r="H2922" s="1">
        <v>1530</v>
      </c>
      <c r="I2922" s="4">
        <v>1</v>
      </c>
      <c r="J2922" s="2" t="s">
        <v>68</v>
      </c>
      <c r="K2922" s="1">
        <f>Tabelle111[[#This Row],[Menge kg Nges]]/1000</f>
        <v>2.4300000000000002</v>
      </c>
      <c r="L2922" s="1">
        <f>Tabelle111[[#This Row],[Menge kg P2O5]]/1000</f>
        <v>1.53</v>
      </c>
      <c r="M2922" s="1">
        <f>Tabelle111[[#This Row],[Menge t Nges]]/Tabelle111[[#This Row],[Anzahl Lieferscheine]]</f>
        <v>2.4300000000000002</v>
      </c>
      <c r="N2922" s="1">
        <f>Tabelle111[[#This Row],[Menge t P2O5]]/Tabelle111[[#This Row],[Anzahl Lieferscheine]]</f>
        <v>1.53</v>
      </c>
    </row>
    <row r="2923" spans="1:14" x14ac:dyDescent="0.2">
      <c r="A2923" s="2" t="s">
        <v>32</v>
      </c>
      <c r="B2923" s="2" t="s">
        <v>27</v>
      </c>
      <c r="C2923" s="2" t="s">
        <v>6</v>
      </c>
      <c r="D2923" s="2" t="s">
        <v>15</v>
      </c>
      <c r="E2923" s="2" t="s">
        <v>21</v>
      </c>
      <c r="F2923" s="2" t="s">
        <v>61</v>
      </c>
      <c r="G2923" s="1">
        <v>1785</v>
      </c>
      <c r="H2923" s="1">
        <v>1050</v>
      </c>
      <c r="I2923" s="4">
        <v>5</v>
      </c>
      <c r="J2923" s="2" t="s">
        <v>68</v>
      </c>
      <c r="K2923" s="1">
        <f>Tabelle111[[#This Row],[Menge kg Nges]]/1000</f>
        <v>1.7849999999999999</v>
      </c>
      <c r="L2923" s="1">
        <f>Tabelle111[[#This Row],[Menge kg P2O5]]/1000</f>
        <v>1.05</v>
      </c>
      <c r="M2923" s="1">
        <f>Tabelle111[[#This Row],[Menge t Nges]]/Tabelle111[[#This Row],[Anzahl Lieferscheine]]</f>
        <v>0.35699999999999998</v>
      </c>
      <c r="N2923" s="1">
        <f>Tabelle111[[#This Row],[Menge t P2O5]]/Tabelle111[[#This Row],[Anzahl Lieferscheine]]</f>
        <v>0.21000000000000002</v>
      </c>
    </row>
    <row r="2924" spans="1:14" x14ac:dyDescent="0.2">
      <c r="A2924" s="2" t="s">
        <v>32</v>
      </c>
      <c r="B2924" s="2" t="s">
        <v>27</v>
      </c>
      <c r="C2924" s="2" t="s">
        <v>6</v>
      </c>
      <c r="D2924" s="2" t="s">
        <v>15</v>
      </c>
      <c r="E2924" s="2" t="s">
        <v>9</v>
      </c>
      <c r="F2924" s="2" t="s">
        <v>61</v>
      </c>
      <c r="G2924" s="1">
        <v>103.04</v>
      </c>
      <c r="H2924" s="1">
        <v>67.2</v>
      </c>
      <c r="I2924" s="4">
        <v>1</v>
      </c>
      <c r="J2924" s="2" t="s">
        <v>68</v>
      </c>
      <c r="K2924" s="1">
        <f>Tabelle111[[#This Row],[Menge kg Nges]]/1000</f>
        <v>0.10304000000000001</v>
      </c>
      <c r="L2924" s="1">
        <f>Tabelle111[[#This Row],[Menge kg P2O5]]/1000</f>
        <v>6.720000000000001E-2</v>
      </c>
      <c r="M2924" s="1">
        <f>Tabelle111[[#This Row],[Menge t Nges]]/Tabelle111[[#This Row],[Anzahl Lieferscheine]]</f>
        <v>0.10304000000000001</v>
      </c>
      <c r="N2924" s="1">
        <f>Tabelle111[[#This Row],[Menge t P2O5]]/Tabelle111[[#This Row],[Anzahl Lieferscheine]]</f>
        <v>6.720000000000001E-2</v>
      </c>
    </row>
    <row r="2925" spans="1:14" x14ac:dyDescent="0.2">
      <c r="A2925" s="2" t="s">
        <v>32</v>
      </c>
      <c r="B2925" s="2" t="s">
        <v>27</v>
      </c>
      <c r="C2925" s="2" t="s">
        <v>6</v>
      </c>
      <c r="D2925" s="2" t="s">
        <v>15</v>
      </c>
      <c r="E2925" s="2" t="s">
        <v>10</v>
      </c>
      <c r="F2925" s="2" t="s">
        <v>61</v>
      </c>
      <c r="G2925" s="1">
        <v>81</v>
      </c>
      <c r="H2925" s="1">
        <v>34.6</v>
      </c>
      <c r="I2925" s="4">
        <v>1</v>
      </c>
      <c r="J2925" s="2" t="s">
        <v>68</v>
      </c>
      <c r="K2925" s="1">
        <f>Tabelle111[[#This Row],[Menge kg Nges]]/1000</f>
        <v>8.1000000000000003E-2</v>
      </c>
      <c r="L2925" s="1">
        <f>Tabelle111[[#This Row],[Menge kg P2O5]]/1000</f>
        <v>3.4599999999999999E-2</v>
      </c>
      <c r="M2925" s="1">
        <f>Tabelle111[[#This Row],[Menge t Nges]]/Tabelle111[[#This Row],[Anzahl Lieferscheine]]</f>
        <v>8.1000000000000003E-2</v>
      </c>
      <c r="N2925" s="1">
        <f>Tabelle111[[#This Row],[Menge t P2O5]]/Tabelle111[[#This Row],[Anzahl Lieferscheine]]</f>
        <v>3.4599999999999999E-2</v>
      </c>
    </row>
    <row r="2926" spans="1:14" x14ac:dyDescent="0.2">
      <c r="A2926" s="2" t="s">
        <v>32</v>
      </c>
      <c r="B2926" s="2" t="s">
        <v>27</v>
      </c>
      <c r="C2926" s="2" t="s">
        <v>25</v>
      </c>
      <c r="D2926" s="2" t="s">
        <v>25</v>
      </c>
      <c r="E2926" s="2" t="s">
        <v>26</v>
      </c>
      <c r="F2926" s="2" t="s">
        <v>61</v>
      </c>
      <c r="G2926" s="1">
        <v>164325.28</v>
      </c>
      <c r="H2926" s="1">
        <v>65418.079999999944</v>
      </c>
      <c r="I2926" s="4">
        <v>353</v>
      </c>
      <c r="J2926" s="2" t="s">
        <v>68</v>
      </c>
      <c r="K2926" s="1">
        <f>Tabelle111[[#This Row],[Menge kg Nges]]/1000</f>
        <v>164.32527999999999</v>
      </c>
      <c r="L2926" s="1">
        <f>Tabelle111[[#This Row],[Menge kg P2O5]]/1000</f>
        <v>65.418079999999946</v>
      </c>
      <c r="M2926" s="1">
        <f>Tabelle111[[#This Row],[Menge t Nges]]/Tabelle111[[#This Row],[Anzahl Lieferscheine]]</f>
        <v>0.46551070821529744</v>
      </c>
      <c r="N2926" s="1">
        <f>Tabelle111[[#This Row],[Menge t P2O5]]/Tabelle111[[#This Row],[Anzahl Lieferscheine]]</f>
        <v>0.18532033994334263</v>
      </c>
    </row>
    <row r="2927" spans="1:14" x14ac:dyDescent="0.2">
      <c r="A2927" s="2" t="s">
        <v>32</v>
      </c>
      <c r="B2927" s="2" t="s">
        <v>33</v>
      </c>
      <c r="C2927" s="2" t="s">
        <v>6</v>
      </c>
      <c r="D2927" s="2" t="s">
        <v>7</v>
      </c>
      <c r="E2927" s="2" t="s">
        <v>8</v>
      </c>
      <c r="F2927" s="2" t="s">
        <v>61</v>
      </c>
      <c r="G2927" s="1">
        <v>1440</v>
      </c>
      <c r="H2927" s="1">
        <v>660</v>
      </c>
      <c r="I2927" s="4">
        <v>1</v>
      </c>
      <c r="J2927" s="2" t="s">
        <v>68</v>
      </c>
      <c r="K2927" s="1">
        <f>Tabelle111[[#This Row],[Menge kg Nges]]/1000</f>
        <v>1.44</v>
      </c>
      <c r="L2927" s="1">
        <f>Tabelle111[[#This Row],[Menge kg P2O5]]/1000</f>
        <v>0.66</v>
      </c>
      <c r="M2927" s="1">
        <f>Tabelle111[[#This Row],[Menge t Nges]]/Tabelle111[[#This Row],[Anzahl Lieferscheine]]</f>
        <v>1.44</v>
      </c>
      <c r="N2927" s="1">
        <f>Tabelle111[[#This Row],[Menge t P2O5]]/Tabelle111[[#This Row],[Anzahl Lieferscheine]]</f>
        <v>0.66</v>
      </c>
    </row>
    <row r="2928" spans="1:14" x14ac:dyDescent="0.2">
      <c r="A2928" s="2" t="s">
        <v>32</v>
      </c>
      <c r="B2928" s="2" t="s">
        <v>33</v>
      </c>
      <c r="C2928" s="2" t="s">
        <v>6</v>
      </c>
      <c r="D2928" s="2" t="s">
        <v>7</v>
      </c>
      <c r="E2928" s="2" t="s">
        <v>9</v>
      </c>
      <c r="F2928" s="2" t="s">
        <v>61</v>
      </c>
      <c r="G2928" s="1">
        <v>736.4</v>
      </c>
      <c r="H2928" s="1">
        <v>304.39999999999998</v>
      </c>
      <c r="I2928" s="4">
        <v>2</v>
      </c>
      <c r="J2928" s="2" t="s">
        <v>68</v>
      </c>
      <c r="K2928" s="1">
        <f>Tabelle111[[#This Row],[Menge kg Nges]]/1000</f>
        <v>0.73639999999999994</v>
      </c>
      <c r="L2928" s="1">
        <f>Tabelle111[[#This Row],[Menge kg P2O5]]/1000</f>
        <v>0.3044</v>
      </c>
      <c r="M2928" s="1">
        <f>Tabelle111[[#This Row],[Menge t Nges]]/Tabelle111[[#This Row],[Anzahl Lieferscheine]]</f>
        <v>0.36819999999999997</v>
      </c>
      <c r="N2928" s="1">
        <f>Tabelle111[[#This Row],[Menge t P2O5]]/Tabelle111[[#This Row],[Anzahl Lieferscheine]]</f>
        <v>0.1522</v>
      </c>
    </row>
    <row r="2929" spans="1:14" x14ac:dyDescent="0.2">
      <c r="A2929" s="2" t="s">
        <v>32</v>
      </c>
      <c r="B2929" s="2" t="s">
        <v>33</v>
      </c>
      <c r="C2929" s="2" t="s">
        <v>6</v>
      </c>
      <c r="D2929" s="2" t="s">
        <v>7</v>
      </c>
      <c r="E2929" s="2" t="s">
        <v>12</v>
      </c>
      <c r="F2929" s="2" t="s">
        <v>61</v>
      </c>
      <c r="G2929" s="1">
        <v>27391.5</v>
      </c>
      <c r="H2929" s="1">
        <v>15826.2</v>
      </c>
      <c r="I2929" s="4">
        <v>23</v>
      </c>
      <c r="J2929" s="2" t="s">
        <v>68</v>
      </c>
      <c r="K2929" s="1">
        <f>Tabelle111[[#This Row],[Menge kg Nges]]/1000</f>
        <v>27.391500000000001</v>
      </c>
      <c r="L2929" s="1">
        <f>Tabelle111[[#This Row],[Menge kg P2O5]]/1000</f>
        <v>15.8262</v>
      </c>
      <c r="M2929" s="1">
        <f>Tabelle111[[#This Row],[Menge t Nges]]/Tabelle111[[#This Row],[Anzahl Lieferscheine]]</f>
        <v>1.1909347826086958</v>
      </c>
      <c r="N2929" s="1">
        <f>Tabelle111[[#This Row],[Menge t P2O5]]/Tabelle111[[#This Row],[Anzahl Lieferscheine]]</f>
        <v>0.688095652173913</v>
      </c>
    </row>
    <row r="2930" spans="1:14" x14ac:dyDescent="0.2">
      <c r="A2930" s="2" t="s">
        <v>32</v>
      </c>
      <c r="B2930" s="2" t="s">
        <v>33</v>
      </c>
      <c r="C2930" s="2" t="s">
        <v>6</v>
      </c>
      <c r="D2930" s="2" t="s">
        <v>7</v>
      </c>
      <c r="E2930" s="2" t="s">
        <v>14</v>
      </c>
      <c r="F2930" s="2" t="s">
        <v>61</v>
      </c>
      <c r="G2930" s="1">
        <v>1072.5</v>
      </c>
      <c r="H2930" s="1">
        <v>520</v>
      </c>
      <c r="I2930" s="4">
        <v>4</v>
      </c>
      <c r="J2930" s="2" t="s">
        <v>68</v>
      </c>
      <c r="K2930" s="1">
        <f>Tabelle111[[#This Row],[Menge kg Nges]]/1000</f>
        <v>1.0725</v>
      </c>
      <c r="L2930" s="1">
        <f>Tabelle111[[#This Row],[Menge kg P2O5]]/1000</f>
        <v>0.52</v>
      </c>
      <c r="M2930" s="1">
        <f>Tabelle111[[#This Row],[Menge t Nges]]/Tabelle111[[#This Row],[Anzahl Lieferscheine]]</f>
        <v>0.268125</v>
      </c>
      <c r="N2930" s="1">
        <f>Tabelle111[[#This Row],[Menge t P2O5]]/Tabelle111[[#This Row],[Anzahl Lieferscheine]]</f>
        <v>0.13</v>
      </c>
    </row>
    <row r="2931" spans="1:14" x14ac:dyDescent="0.2">
      <c r="A2931" s="2" t="s">
        <v>32</v>
      </c>
      <c r="B2931" s="2" t="s">
        <v>33</v>
      </c>
      <c r="C2931" s="2" t="s">
        <v>6</v>
      </c>
      <c r="D2931" s="2" t="s">
        <v>15</v>
      </c>
      <c r="E2931" s="2" t="s">
        <v>8</v>
      </c>
      <c r="F2931" s="2" t="s">
        <v>61</v>
      </c>
      <c r="G2931" s="1">
        <v>444</v>
      </c>
      <c r="H2931" s="1">
        <v>216</v>
      </c>
      <c r="I2931" s="4">
        <v>1</v>
      </c>
      <c r="J2931" s="2" t="s">
        <v>68</v>
      </c>
      <c r="K2931" s="1">
        <f>Tabelle111[[#This Row],[Menge kg Nges]]/1000</f>
        <v>0.44400000000000001</v>
      </c>
      <c r="L2931" s="1">
        <f>Tabelle111[[#This Row],[Menge kg P2O5]]/1000</f>
        <v>0.216</v>
      </c>
      <c r="M2931" s="1">
        <f>Tabelle111[[#This Row],[Menge t Nges]]/Tabelle111[[#This Row],[Anzahl Lieferscheine]]</f>
        <v>0.44400000000000001</v>
      </c>
      <c r="N2931" s="1">
        <f>Tabelle111[[#This Row],[Menge t P2O5]]/Tabelle111[[#This Row],[Anzahl Lieferscheine]]</f>
        <v>0.216</v>
      </c>
    </row>
    <row r="2932" spans="1:14" x14ac:dyDescent="0.2">
      <c r="A2932" s="2" t="s">
        <v>32</v>
      </c>
      <c r="B2932" s="2" t="s">
        <v>33</v>
      </c>
      <c r="C2932" s="2" t="s">
        <v>6</v>
      </c>
      <c r="D2932" s="2" t="s">
        <v>15</v>
      </c>
      <c r="E2932" s="2" t="s">
        <v>18</v>
      </c>
      <c r="F2932" s="2" t="s">
        <v>61</v>
      </c>
      <c r="G2932" s="1">
        <v>1040</v>
      </c>
      <c r="H2932" s="1">
        <v>728</v>
      </c>
      <c r="I2932" s="4">
        <v>3</v>
      </c>
      <c r="J2932" s="2" t="s">
        <v>68</v>
      </c>
      <c r="K2932" s="1">
        <f>Tabelle111[[#This Row],[Menge kg Nges]]/1000</f>
        <v>1.04</v>
      </c>
      <c r="L2932" s="1">
        <f>Tabelle111[[#This Row],[Menge kg P2O5]]/1000</f>
        <v>0.72799999999999998</v>
      </c>
      <c r="M2932" s="1">
        <f>Tabelle111[[#This Row],[Menge t Nges]]/Tabelle111[[#This Row],[Anzahl Lieferscheine]]</f>
        <v>0.34666666666666668</v>
      </c>
      <c r="N2932" s="1">
        <f>Tabelle111[[#This Row],[Menge t P2O5]]/Tabelle111[[#This Row],[Anzahl Lieferscheine]]</f>
        <v>0.24266666666666667</v>
      </c>
    </row>
    <row r="2933" spans="1:14" x14ac:dyDescent="0.2">
      <c r="A2933" s="2" t="s">
        <v>32</v>
      </c>
      <c r="B2933" s="2" t="s">
        <v>33</v>
      </c>
      <c r="C2933" s="2" t="s">
        <v>6</v>
      </c>
      <c r="D2933" s="2" t="s">
        <v>15</v>
      </c>
      <c r="E2933" s="2" t="s">
        <v>19</v>
      </c>
      <c r="F2933" s="2" t="s">
        <v>61</v>
      </c>
      <c r="G2933" s="1">
        <v>173.7</v>
      </c>
      <c r="H2933" s="1">
        <v>165</v>
      </c>
      <c r="I2933" s="4">
        <v>1</v>
      </c>
      <c r="J2933" s="2" t="s">
        <v>68</v>
      </c>
      <c r="K2933" s="1">
        <f>Tabelle111[[#This Row],[Menge kg Nges]]/1000</f>
        <v>0.17369999999999999</v>
      </c>
      <c r="L2933" s="1">
        <f>Tabelle111[[#This Row],[Menge kg P2O5]]/1000</f>
        <v>0.16500000000000001</v>
      </c>
      <c r="M2933" s="1">
        <f>Tabelle111[[#This Row],[Menge t Nges]]/Tabelle111[[#This Row],[Anzahl Lieferscheine]]</f>
        <v>0.17369999999999999</v>
      </c>
      <c r="N2933" s="1">
        <f>Tabelle111[[#This Row],[Menge t P2O5]]/Tabelle111[[#This Row],[Anzahl Lieferscheine]]</f>
        <v>0.16500000000000001</v>
      </c>
    </row>
    <row r="2934" spans="1:14" x14ac:dyDescent="0.2">
      <c r="A2934" s="2" t="s">
        <v>32</v>
      </c>
      <c r="B2934" s="2" t="s">
        <v>33</v>
      </c>
      <c r="C2934" s="2" t="s">
        <v>6</v>
      </c>
      <c r="D2934" s="2" t="s">
        <v>15</v>
      </c>
      <c r="E2934" s="2" t="s">
        <v>20</v>
      </c>
      <c r="F2934" s="2" t="s">
        <v>61</v>
      </c>
      <c r="G2934" s="1">
        <v>320</v>
      </c>
      <c r="H2934" s="1">
        <v>520</v>
      </c>
      <c r="I2934" s="4">
        <v>4</v>
      </c>
      <c r="J2934" s="2" t="s">
        <v>68</v>
      </c>
      <c r="K2934" s="1">
        <f>Tabelle111[[#This Row],[Menge kg Nges]]/1000</f>
        <v>0.32</v>
      </c>
      <c r="L2934" s="1">
        <f>Tabelle111[[#This Row],[Menge kg P2O5]]/1000</f>
        <v>0.52</v>
      </c>
      <c r="M2934" s="1">
        <f>Tabelle111[[#This Row],[Menge t Nges]]/Tabelle111[[#This Row],[Anzahl Lieferscheine]]</f>
        <v>0.08</v>
      </c>
      <c r="N2934" s="1">
        <f>Tabelle111[[#This Row],[Menge t P2O5]]/Tabelle111[[#This Row],[Anzahl Lieferscheine]]</f>
        <v>0.13</v>
      </c>
    </row>
    <row r="2935" spans="1:14" x14ac:dyDescent="0.2">
      <c r="A2935" s="2" t="s">
        <v>32</v>
      </c>
      <c r="B2935" s="2" t="s">
        <v>33</v>
      </c>
      <c r="C2935" s="2" t="s">
        <v>25</v>
      </c>
      <c r="D2935" s="2" t="s">
        <v>25</v>
      </c>
      <c r="E2935" s="2" t="s">
        <v>26</v>
      </c>
      <c r="F2935" s="2" t="s">
        <v>61</v>
      </c>
      <c r="G2935" s="1">
        <v>2135.7799999999997</v>
      </c>
      <c r="H2935" s="1">
        <v>994.16</v>
      </c>
      <c r="I2935" s="4">
        <v>8</v>
      </c>
      <c r="J2935" s="2" t="s">
        <v>68</v>
      </c>
      <c r="K2935" s="1">
        <f>Tabelle111[[#This Row],[Menge kg Nges]]/1000</f>
        <v>2.1357799999999996</v>
      </c>
      <c r="L2935" s="1">
        <f>Tabelle111[[#This Row],[Menge kg P2O5]]/1000</f>
        <v>0.99415999999999993</v>
      </c>
      <c r="M2935" s="1">
        <f>Tabelle111[[#This Row],[Menge t Nges]]/Tabelle111[[#This Row],[Anzahl Lieferscheine]]</f>
        <v>0.26697249999999995</v>
      </c>
      <c r="N2935" s="1">
        <f>Tabelle111[[#This Row],[Menge t P2O5]]/Tabelle111[[#This Row],[Anzahl Lieferscheine]]</f>
        <v>0.12426999999999999</v>
      </c>
    </row>
    <row r="2936" spans="1:14" x14ac:dyDescent="0.2">
      <c r="A2936" s="2" t="s">
        <v>32</v>
      </c>
      <c r="B2936" s="2" t="s">
        <v>49</v>
      </c>
      <c r="C2936" s="2" t="s">
        <v>25</v>
      </c>
      <c r="D2936" s="2" t="s">
        <v>25</v>
      </c>
      <c r="E2936" s="2" t="s">
        <v>26</v>
      </c>
      <c r="F2936" s="2" t="s">
        <v>61</v>
      </c>
      <c r="G2936" s="1">
        <v>28.8</v>
      </c>
      <c r="H2936" s="1">
        <v>14.1</v>
      </c>
      <c r="I2936" s="4">
        <v>1</v>
      </c>
      <c r="J2936" s="2" t="s">
        <v>68</v>
      </c>
      <c r="K2936" s="1">
        <f>Tabelle111[[#This Row],[Menge kg Nges]]/1000</f>
        <v>2.8799999999999999E-2</v>
      </c>
      <c r="L2936" s="1">
        <f>Tabelle111[[#This Row],[Menge kg P2O5]]/1000</f>
        <v>1.41E-2</v>
      </c>
      <c r="M2936" s="1">
        <f>Tabelle111[[#This Row],[Menge t Nges]]/Tabelle111[[#This Row],[Anzahl Lieferscheine]]</f>
        <v>2.8799999999999999E-2</v>
      </c>
      <c r="N2936" s="1">
        <f>Tabelle111[[#This Row],[Menge t P2O5]]/Tabelle111[[#This Row],[Anzahl Lieferscheine]]</f>
        <v>1.41E-2</v>
      </c>
    </row>
    <row r="2937" spans="1:14" x14ac:dyDescent="0.2">
      <c r="A2937" s="2" t="s">
        <v>32</v>
      </c>
      <c r="B2937" s="2" t="s">
        <v>47</v>
      </c>
      <c r="C2937" s="2" t="s">
        <v>25</v>
      </c>
      <c r="D2937" s="2" t="s">
        <v>25</v>
      </c>
      <c r="E2937" s="2" t="s">
        <v>26</v>
      </c>
      <c r="F2937" s="2" t="s">
        <v>61</v>
      </c>
      <c r="G2937" s="1">
        <v>273</v>
      </c>
      <c r="H2937" s="1">
        <v>653.39</v>
      </c>
      <c r="I2937" s="4">
        <v>5</v>
      </c>
      <c r="J2937" s="2" t="s">
        <v>68</v>
      </c>
      <c r="K2937" s="1">
        <f>Tabelle111[[#This Row],[Menge kg Nges]]/1000</f>
        <v>0.27300000000000002</v>
      </c>
      <c r="L2937" s="1">
        <f>Tabelle111[[#This Row],[Menge kg P2O5]]/1000</f>
        <v>0.65339000000000003</v>
      </c>
      <c r="M2937" s="1">
        <f>Tabelle111[[#This Row],[Menge t Nges]]/Tabelle111[[#This Row],[Anzahl Lieferscheine]]</f>
        <v>5.4600000000000003E-2</v>
      </c>
      <c r="N2937" s="1">
        <f>Tabelle111[[#This Row],[Menge t P2O5]]/Tabelle111[[#This Row],[Anzahl Lieferscheine]]</f>
        <v>0.13067800000000002</v>
      </c>
    </row>
    <row r="2938" spans="1:14" x14ac:dyDescent="0.2">
      <c r="A2938" s="2" t="s">
        <v>32</v>
      </c>
      <c r="B2938" s="2" t="s">
        <v>34</v>
      </c>
      <c r="C2938" s="2" t="s">
        <v>6</v>
      </c>
      <c r="D2938" s="2" t="s">
        <v>7</v>
      </c>
      <c r="E2938" s="2" t="s">
        <v>9</v>
      </c>
      <c r="F2938" s="2" t="s">
        <v>61</v>
      </c>
      <c r="G2938" s="1">
        <v>1777.8999999999996</v>
      </c>
      <c r="H2938" s="1">
        <v>728.8</v>
      </c>
      <c r="I2938" s="4">
        <v>8</v>
      </c>
      <c r="J2938" s="2" t="s">
        <v>68</v>
      </c>
      <c r="K2938" s="1">
        <f>Tabelle111[[#This Row],[Menge kg Nges]]/1000</f>
        <v>1.7778999999999996</v>
      </c>
      <c r="L2938" s="1">
        <f>Tabelle111[[#This Row],[Menge kg P2O5]]/1000</f>
        <v>0.7288</v>
      </c>
      <c r="M2938" s="1">
        <f>Tabelle111[[#This Row],[Menge t Nges]]/Tabelle111[[#This Row],[Anzahl Lieferscheine]]</f>
        <v>0.22223749999999995</v>
      </c>
      <c r="N2938" s="1">
        <f>Tabelle111[[#This Row],[Menge t P2O5]]/Tabelle111[[#This Row],[Anzahl Lieferscheine]]</f>
        <v>9.11E-2</v>
      </c>
    </row>
    <row r="2939" spans="1:14" x14ac:dyDescent="0.2">
      <c r="A2939" s="2" t="s">
        <v>32</v>
      </c>
      <c r="B2939" s="2" t="s">
        <v>34</v>
      </c>
      <c r="C2939" s="2" t="s">
        <v>6</v>
      </c>
      <c r="D2939" s="2" t="s">
        <v>7</v>
      </c>
      <c r="E2939" s="2" t="s">
        <v>10</v>
      </c>
      <c r="F2939" s="2" t="s">
        <v>61</v>
      </c>
      <c r="G2939" s="1">
        <v>841.05</v>
      </c>
      <c r="H2939" s="1">
        <v>340.90000000000003</v>
      </c>
      <c r="I2939" s="4">
        <v>3</v>
      </c>
      <c r="J2939" s="2" t="s">
        <v>68</v>
      </c>
      <c r="K2939" s="1">
        <f>Tabelle111[[#This Row],[Menge kg Nges]]/1000</f>
        <v>0.84104999999999996</v>
      </c>
      <c r="L2939" s="1">
        <f>Tabelle111[[#This Row],[Menge kg P2O5]]/1000</f>
        <v>0.34090000000000004</v>
      </c>
      <c r="M2939" s="1">
        <f>Tabelle111[[#This Row],[Menge t Nges]]/Tabelle111[[#This Row],[Anzahl Lieferscheine]]</f>
        <v>0.28034999999999999</v>
      </c>
      <c r="N2939" s="1">
        <f>Tabelle111[[#This Row],[Menge t P2O5]]/Tabelle111[[#This Row],[Anzahl Lieferscheine]]</f>
        <v>0.11363333333333335</v>
      </c>
    </row>
    <row r="2940" spans="1:14" x14ac:dyDescent="0.2">
      <c r="A2940" s="2" t="s">
        <v>32</v>
      </c>
      <c r="B2940" s="2" t="s">
        <v>34</v>
      </c>
      <c r="C2940" s="2" t="s">
        <v>6</v>
      </c>
      <c r="D2940" s="2" t="s">
        <v>7</v>
      </c>
      <c r="E2940" s="2" t="s">
        <v>11</v>
      </c>
      <c r="F2940" s="2" t="s">
        <v>61</v>
      </c>
      <c r="G2940" s="1">
        <v>2750.8900000000003</v>
      </c>
      <c r="H2940" s="1">
        <v>1497.53</v>
      </c>
      <c r="I2940" s="4">
        <v>8</v>
      </c>
      <c r="J2940" s="2" t="s">
        <v>68</v>
      </c>
      <c r="K2940" s="1">
        <f>Tabelle111[[#This Row],[Menge kg Nges]]/1000</f>
        <v>2.7508900000000005</v>
      </c>
      <c r="L2940" s="1">
        <f>Tabelle111[[#This Row],[Menge kg P2O5]]/1000</f>
        <v>1.49753</v>
      </c>
      <c r="M2940" s="1">
        <f>Tabelle111[[#This Row],[Menge t Nges]]/Tabelle111[[#This Row],[Anzahl Lieferscheine]]</f>
        <v>0.34386125000000006</v>
      </c>
      <c r="N2940" s="1">
        <f>Tabelle111[[#This Row],[Menge t P2O5]]/Tabelle111[[#This Row],[Anzahl Lieferscheine]]</f>
        <v>0.18719125</v>
      </c>
    </row>
    <row r="2941" spans="1:14" x14ac:dyDescent="0.2">
      <c r="A2941" s="2" t="s">
        <v>32</v>
      </c>
      <c r="B2941" s="2" t="s">
        <v>34</v>
      </c>
      <c r="C2941" s="2" t="s">
        <v>6</v>
      </c>
      <c r="D2941" s="2" t="s">
        <v>7</v>
      </c>
      <c r="E2941" s="2" t="s">
        <v>12</v>
      </c>
      <c r="F2941" s="2" t="s">
        <v>61</v>
      </c>
      <c r="G2941" s="1">
        <v>915.8</v>
      </c>
      <c r="H2941" s="1">
        <v>480.2</v>
      </c>
      <c r="I2941" s="4">
        <v>3</v>
      </c>
      <c r="J2941" s="2" t="s">
        <v>68</v>
      </c>
      <c r="K2941" s="1">
        <f>Tabelle111[[#This Row],[Menge kg Nges]]/1000</f>
        <v>0.91579999999999995</v>
      </c>
      <c r="L2941" s="1">
        <f>Tabelle111[[#This Row],[Menge kg P2O5]]/1000</f>
        <v>0.48020000000000002</v>
      </c>
      <c r="M2941" s="1">
        <f>Tabelle111[[#This Row],[Menge t Nges]]/Tabelle111[[#This Row],[Anzahl Lieferscheine]]</f>
        <v>0.30526666666666663</v>
      </c>
      <c r="N2941" s="1">
        <f>Tabelle111[[#This Row],[Menge t P2O5]]/Tabelle111[[#This Row],[Anzahl Lieferscheine]]</f>
        <v>0.16006666666666666</v>
      </c>
    </row>
    <row r="2942" spans="1:14" x14ac:dyDescent="0.2">
      <c r="A2942" s="2" t="s">
        <v>32</v>
      </c>
      <c r="B2942" s="2" t="s">
        <v>34</v>
      </c>
      <c r="C2942" s="2" t="s">
        <v>6</v>
      </c>
      <c r="D2942" s="2" t="s">
        <v>7</v>
      </c>
      <c r="E2942" s="2" t="s">
        <v>14</v>
      </c>
      <c r="F2942" s="2" t="s">
        <v>61</v>
      </c>
      <c r="G2942" s="1">
        <v>1289</v>
      </c>
      <c r="H2942" s="1">
        <v>545</v>
      </c>
      <c r="I2942" s="4">
        <v>6</v>
      </c>
      <c r="J2942" s="2" t="s">
        <v>68</v>
      </c>
      <c r="K2942" s="1">
        <f>Tabelle111[[#This Row],[Menge kg Nges]]/1000</f>
        <v>1.2889999999999999</v>
      </c>
      <c r="L2942" s="1">
        <f>Tabelle111[[#This Row],[Menge kg P2O5]]/1000</f>
        <v>0.54500000000000004</v>
      </c>
      <c r="M2942" s="1">
        <f>Tabelle111[[#This Row],[Menge t Nges]]/Tabelle111[[#This Row],[Anzahl Lieferscheine]]</f>
        <v>0.21483333333333332</v>
      </c>
      <c r="N2942" s="1">
        <f>Tabelle111[[#This Row],[Menge t P2O5]]/Tabelle111[[#This Row],[Anzahl Lieferscheine]]</f>
        <v>9.0833333333333335E-2</v>
      </c>
    </row>
    <row r="2943" spans="1:14" x14ac:dyDescent="0.2">
      <c r="A2943" s="2" t="s">
        <v>32</v>
      </c>
      <c r="B2943" s="2" t="s">
        <v>34</v>
      </c>
      <c r="C2943" s="2" t="s">
        <v>6</v>
      </c>
      <c r="D2943" s="2" t="s">
        <v>15</v>
      </c>
      <c r="E2943" s="2" t="s">
        <v>18</v>
      </c>
      <c r="F2943" s="2" t="s">
        <v>61</v>
      </c>
      <c r="G2943" s="1">
        <v>3974.76</v>
      </c>
      <c r="H2943" s="1">
        <v>2520.1800000000003</v>
      </c>
      <c r="I2943" s="4">
        <v>14</v>
      </c>
      <c r="J2943" s="2" t="s">
        <v>68</v>
      </c>
      <c r="K2943" s="1">
        <f>Tabelle111[[#This Row],[Menge kg Nges]]/1000</f>
        <v>3.9747600000000003</v>
      </c>
      <c r="L2943" s="1">
        <f>Tabelle111[[#This Row],[Menge kg P2O5]]/1000</f>
        <v>2.5201800000000003</v>
      </c>
      <c r="M2943" s="1">
        <f>Tabelle111[[#This Row],[Menge t Nges]]/Tabelle111[[#This Row],[Anzahl Lieferscheine]]</f>
        <v>0.28391142857142859</v>
      </c>
      <c r="N2943" s="1">
        <f>Tabelle111[[#This Row],[Menge t P2O5]]/Tabelle111[[#This Row],[Anzahl Lieferscheine]]</f>
        <v>0.18001285714285717</v>
      </c>
    </row>
    <row r="2944" spans="1:14" x14ac:dyDescent="0.2">
      <c r="A2944" s="2" t="s">
        <v>32</v>
      </c>
      <c r="B2944" s="2" t="s">
        <v>34</v>
      </c>
      <c r="C2944" s="2" t="s">
        <v>6</v>
      </c>
      <c r="D2944" s="2" t="s">
        <v>15</v>
      </c>
      <c r="E2944" s="2" t="s">
        <v>20</v>
      </c>
      <c r="F2944" s="2" t="s">
        <v>61</v>
      </c>
      <c r="G2944" s="1">
        <v>1661.3</v>
      </c>
      <c r="H2944" s="1">
        <v>1314.7</v>
      </c>
      <c r="I2944" s="4">
        <v>4</v>
      </c>
      <c r="J2944" s="2" t="s">
        <v>68</v>
      </c>
      <c r="K2944" s="1">
        <f>Tabelle111[[#This Row],[Menge kg Nges]]/1000</f>
        <v>1.6613</v>
      </c>
      <c r="L2944" s="1">
        <f>Tabelle111[[#This Row],[Menge kg P2O5]]/1000</f>
        <v>1.3147</v>
      </c>
      <c r="M2944" s="1">
        <f>Tabelle111[[#This Row],[Menge t Nges]]/Tabelle111[[#This Row],[Anzahl Lieferscheine]]</f>
        <v>0.415325</v>
      </c>
      <c r="N2944" s="1">
        <f>Tabelle111[[#This Row],[Menge t P2O5]]/Tabelle111[[#This Row],[Anzahl Lieferscheine]]</f>
        <v>0.32867499999999999</v>
      </c>
    </row>
    <row r="2945" spans="1:14" x14ac:dyDescent="0.2">
      <c r="A2945" s="2" t="s">
        <v>32</v>
      </c>
      <c r="B2945" s="2" t="s">
        <v>34</v>
      </c>
      <c r="C2945" s="2" t="s">
        <v>6</v>
      </c>
      <c r="D2945" s="2" t="s">
        <v>15</v>
      </c>
      <c r="E2945" s="2" t="s">
        <v>21</v>
      </c>
      <c r="F2945" s="2" t="s">
        <v>61</v>
      </c>
      <c r="G2945" s="1">
        <v>364.5</v>
      </c>
      <c r="H2945" s="1">
        <v>162</v>
      </c>
      <c r="I2945" s="4">
        <v>2</v>
      </c>
      <c r="J2945" s="2" t="s">
        <v>68</v>
      </c>
      <c r="K2945" s="1">
        <f>Tabelle111[[#This Row],[Menge kg Nges]]/1000</f>
        <v>0.36449999999999999</v>
      </c>
      <c r="L2945" s="1">
        <f>Tabelle111[[#This Row],[Menge kg P2O5]]/1000</f>
        <v>0.16200000000000001</v>
      </c>
      <c r="M2945" s="1">
        <f>Tabelle111[[#This Row],[Menge t Nges]]/Tabelle111[[#This Row],[Anzahl Lieferscheine]]</f>
        <v>0.18225</v>
      </c>
      <c r="N2945" s="1">
        <f>Tabelle111[[#This Row],[Menge t P2O5]]/Tabelle111[[#This Row],[Anzahl Lieferscheine]]</f>
        <v>8.1000000000000003E-2</v>
      </c>
    </row>
    <row r="2946" spans="1:14" x14ac:dyDescent="0.2">
      <c r="A2946" s="2" t="s">
        <v>32</v>
      </c>
      <c r="B2946" s="2" t="s">
        <v>34</v>
      </c>
      <c r="C2946" s="2" t="s">
        <v>6</v>
      </c>
      <c r="D2946" s="2" t="s">
        <v>15</v>
      </c>
      <c r="E2946" s="2" t="s">
        <v>9</v>
      </c>
      <c r="F2946" s="2" t="s">
        <v>61</v>
      </c>
      <c r="G2946" s="1">
        <v>422.81</v>
      </c>
      <c r="H2946" s="1">
        <v>200.76</v>
      </c>
      <c r="I2946" s="4">
        <v>4</v>
      </c>
      <c r="J2946" s="2" t="s">
        <v>68</v>
      </c>
      <c r="K2946" s="1">
        <f>Tabelle111[[#This Row],[Menge kg Nges]]/1000</f>
        <v>0.42281000000000002</v>
      </c>
      <c r="L2946" s="1">
        <f>Tabelle111[[#This Row],[Menge kg P2O5]]/1000</f>
        <v>0.20075999999999999</v>
      </c>
      <c r="M2946" s="1">
        <f>Tabelle111[[#This Row],[Menge t Nges]]/Tabelle111[[#This Row],[Anzahl Lieferscheine]]</f>
        <v>0.1057025</v>
      </c>
      <c r="N2946" s="1">
        <f>Tabelle111[[#This Row],[Menge t P2O5]]/Tabelle111[[#This Row],[Anzahl Lieferscheine]]</f>
        <v>5.0189999999999999E-2</v>
      </c>
    </row>
    <row r="2947" spans="1:14" x14ac:dyDescent="0.2">
      <c r="A2947" s="2" t="s">
        <v>32</v>
      </c>
      <c r="B2947" s="2" t="s">
        <v>34</v>
      </c>
      <c r="C2947" s="2" t="s">
        <v>6</v>
      </c>
      <c r="D2947" s="2" t="s">
        <v>15</v>
      </c>
      <c r="E2947" s="2" t="s">
        <v>10</v>
      </c>
      <c r="F2947" s="2" t="s">
        <v>61</v>
      </c>
      <c r="G2947" s="1">
        <v>150</v>
      </c>
      <c r="H2947" s="1">
        <v>62.8</v>
      </c>
      <c r="I2947" s="4">
        <v>1</v>
      </c>
      <c r="J2947" s="2" t="s">
        <v>68</v>
      </c>
      <c r="K2947" s="1">
        <f>Tabelle111[[#This Row],[Menge kg Nges]]/1000</f>
        <v>0.15</v>
      </c>
      <c r="L2947" s="1">
        <f>Tabelle111[[#This Row],[Menge kg P2O5]]/1000</f>
        <v>6.2799999999999995E-2</v>
      </c>
      <c r="M2947" s="1">
        <f>Tabelle111[[#This Row],[Menge t Nges]]/Tabelle111[[#This Row],[Anzahl Lieferscheine]]</f>
        <v>0.15</v>
      </c>
      <c r="N2947" s="1">
        <f>Tabelle111[[#This Row],[Menge t P2O5]]/Tabelle111[[#This Row],[Anzahl Lieferscheine]]</f>
        <v>6.2799999999999995E-2</v>
      </c>
    </row>
    <row r="2948" spans="1:14" x14ac:dyDescent="0.2">
      <c r="A2948" s="2" t="s">
        <v>32</v>
      </c>
      <c r="B2948" s="2" t="s">
        <v>34</v>
      </c>
      <c r="C2948" s="2" t="s">
        <v>25</v>
      </c>
      <c r="D2948" s="2" t="s">
        <v>25</v>
      </c>
      <c r="E2948" s="2" t="s">
        <v>26</v>
      </c>
      <c r="F2948" s="2" t="s">
        <v>61</v>
      </c>
      <c r="G2948" s="1">
        <v>79838.010000000024</v>
      </c>
      <c r="H2948" s="1">
        <v>47353.05</v>
      </c>
      <c r="I2948" s="4">
        <v>36</v>
      </c>
      <c r="J2948" s="2" t="s">
        <v>68</v>
      </c>
      <c r="K2948" s="1">
        <f>Tabelle111[[#This Row],[Menge kg Nges]]/1000</f>
        <v>79.838010000000025</v>
      </c>
      <c r="L2948" s="1">
        <f>Tabelle111[[#This Row],[Menge kg P2O5]]/1000</f>
        <v>47.353050000000003</v>
      </c>
      <c r="M2948" s="1">
        <f>Tabelle111[[#This Row],[Menge t Nges]]/Tabelle111[[#This Row],[Anzahl Lieferscheine]]</f>
        <v>2.2177225000000007</v>
      </c>
      <c r="N2948" s="1">
        <f>Tabelle111[[#This Row],[Menge t P2O5]]/Tabelle111[[#This Row],[Anzahl Lieferscheine]]</f>
        <v>1.3153625</v>
      </c>
    </row>
    <row r="2949" spans="1:14" x14ac:dyDescent="0.2">
      <c r="A2949" s="2" t="s">
        <v>32</v>
      </c>
      <c r="B2949" s="2" t="s">
        <v>37</v>
      </c>
      <c r="C2949" s="2" t="s">
        <v>25</v>
      </c>
      <c r="D2949" s="2" t="s">
        <v>25</v>
      </c>
      <c r="E2949" s="2" t="s">
        <v>26</v>
      </c>
      <c r="F2949" s="2" t="s">
        <v>61</v>
      </c>
      <c r="G2949" s="1">
        <v>5675.4100000000026</v>
      </c>
      <c r="H2949" s="1">
        <v>2695.25</v>
      </c>
      <c r="I2949" s="4">
        <v>33</v>
      </c>
      <c r="J2949" s="2" t="s">
        <v>68</v>
      </c>
      <c r="K2949" s="1">
        <f>Tabelle111[[#This Row],[Menge kg Nges]]/1000</f>
        <v>5.675410000000003</v>
      </c>
      <c r="L2949" s="1">
        <f>Tabelle111[[#This Row],[Menge kg P2O5]]/1000</f>
        <v>2.6952500000000001</v>
      </c>
      <c r="M2949" s="1">
        <f>Tabelle111[[#This Row],[Menge t Nges]]/Tabelle111[[#This Row],[Anzahl Lieferscheine]]</f>
        <v>0.17198212121212131</v>
      </c>
      <c r="N2949" s="1">
        <f>Tabelle111[[#This Row],[Menge t P2O5]]/Tabelle111[[#This Row],[Anzahl Lieferscheine]]</f>
        <v>8.1674242424242427E-2</v>
      </c>
    </row>
    <row r="2950" spans="1:14" x14ac:dyDescent="0.2">
      <c r="A2950" s="2" t="s">
        <v>32</v>
      </c>
      <c r="B2950" s="2" t="s">
        <v>38</v>
      </c>
      <c r="C2950" s="2" t="s">
        <v>25</v>
      </c>
      <c r="D2950" s="2" t="s">
        <v>25</v>
      </c>
      <c r="E2950" s="2" t="s">
        <v>26</v>
      </c>
      <c r="F2950" s="2" t="s">
        <v>61</v>
      </c>
      <c r="G2950" s="1">
        <v>3428.49</v>
      </c>
      <c r="H2950" s="1">
        <v>1701.12</v>
      </c>
      <c r="I2950" s="4">
        <v>7</v>
      </c>
      <c r="J2950" s="2" t="s">
        <v>68</v>
      </c>
      <c r="K2950" s="1">
        <f>Tabelle111[[#This Row],[Menge kg Nges]]/1000</f>
        <v>3.4284899999999996</v>
      </c>
      <c r="L2950" s="1">
        <f>Tabelle111[[#This Row],[Menge kg P2O5]]/1000</f>
        <v>1.70112</v>
      </c>
      <c r="M2950" s="1">
        <f>Tabelle111[[#This Row],[Menge t Nges]]/Tabelle111[[#This Row],[Anzahl Lieferscheine]]</f>
        <v>0.48978428571428567</v>
      </c>
      <c r="N2950" s="1">
        <f>Tabelle111[[#This Row],[Menge t P2O5]]/Tabelle111[[#This Row],[Anzahl Lieferscheine]]</f>
        <v>0.24301714285714285</v>
      </c>
    </row>
    <row r="2951" spans="1:14" x14ac:dyDescent="0.2">
      <c r="A2951" s="2" t="s">
        <v>32</v>
      </c>
      <c r="B2951" s="2" t="s">
        <v>39</v>
      </c>
      <c r="C2951" s="2" t="s">
        <v>6</v>
      </c>
      <c r="D2951" s="2" t="s">
        <v>15</v>
      </c>
      <c r="E2951" s="2" t="s">
        <v>21</v>
      </c>
      <c r="F2951" s="2" t="s">
        <v>61</v>
      </c>
      <c r="G2951" s="1">
        <v>121.5</v>
      </c>
      <c r="H2951" s="1">
        <v>54</v>
      </c>
      <c r="I2951" s="4">
        <v>1</v>
      </c>
      <c r="J2951" s="2" t="s">
        <v>68</v>
      </c>
      <c r="K2951" s="1">
        <f>Tabelle111[[#This Row],[Menge kg Nges]]/1000</f>
        <v>0.1215</v>
      </c>
      <c r="L2951" s="1">
        <f>Tabelle111[[#This Row],[Menge kg P2O5]]/1000</f>
        <v>5.3999999999999999E-2</v>
      </c>
      <c r="M2951" s="1">
        <f>Tabelle111[[#This Row],[Menge t Nges]]/Tabelle111[[#This Row],[Anzahl Lieferscheine]]</f>
        <v>0.1215</v>
      </c>
      <c r="N2951" s="1">
        <f>Tabelle111[[#This Row],[Menge t P2O5]]/Tabelle111[[#This Row],[Anzahl Lieferscheine]]</f>
        <v>5.3999999999999999E-2</v>
      </c>
    </row>
    <row r="2952" spans="1:14" x14ac:dyDescent="0.2">
      <c r="A2952" s="2" t="s">
        <v>32</v>
      </c>
      <c r="B2952" s="2" t="s">
        <v>39</v>
      </c>
      <c r="C2952" s="2" t="s">
        <v>25</v>
      </c>
      <c r="D2952" s="2" t="s">
        <v>25</v>
      </c>
      <c r="E2952" s="2" t="s">
        <v>26</v>
      </c>
      <c r="F2952" s="2" t="s">
        <v>61</v>
      </c>
      <c r="G2952" s="1">
        <v>4913.7300000000014</v>
      </c>
      <c r="H2952" s="1">
        <v>2232.81</v>
      </c>
      <c r="I2952" s="4">
        <v>27</v>
      </c>
      <c r="J2952" s="2" t="s">
        <v>68</v>
      </c>
      <c r="K2952" s="1">
        <f>Tabelle111[[#This Row],[Menge kg Nges]]/1000</f>
        <v>4.913730000000001</v>
      </c>
      <c r="L2952" s="1">
        <f>Tabelle111[[#This Row],[Menge kg P2O5]]/1000</f>
        <v>2.2328099999999997</v>
      </c>
      <c r="M2952" s="1">
        <f>Tabelle111[[#This Row],[Menge t Nges]]/Tabelle111[[#This Row],[Anzahl Lieferscheine]]</f>
        <v>0.18199000000000004</v>
      </c>
      <c r="N2952" s="1">
        <f>Tabelle111[[#This Row],[Menge t P2O5]]/Tabelle111[[#This Row],[Anzahl Lieferscheine]]</f>
        <v>8.2696666666666654E-2</v>
      </c>
    </row>
    <row r="2953" spans="1:14" x14ac:dyDescent="0.2">
      <c r="A2953" s="2" t="s">
        <v>32</v>
      </c>
      <c r="B2953" s="2" t="s">
        <v>40</v>
      </c>
      <c r="C2953" s="2" t="s">
        <v>6</v>
      </c>
      <c r="D2953" s="2" t="s">
        <v>7</v>
      </c>
      <c r="E2953" s="2" t="s">
        <v>10</v>
      </c>
      <c r="F2953" s="2" t="s">
        <v>61</v>
      </c>
      <c r="G2953" s="1">
        <v>68.8</v>
      </c>
      <c r="H2953" s="1">
        <v>27.2</v>
      </c>
      <c r="I2953" s="4">
        <v>1</v>
      </c>
      <c r="J2953" s="2" t="s">
        <v>68</v>
      </c>
      <c r="K2953" s="1">
        <f>Tabelle111[[#This Row],[Menge kg Nges]]/1000</f>
        <v>6.88E-2</v>
      </c>
      <c r="L2953" s="1">
        <f>Tabelle111[[#This Row],[Menge kg P2O5]]/1000</f>
        <v>2.7199999999999998E-2</v>
      </c>
      <c r="M2953" s="1">
        <f>Tabelle111[[#This Row],[Menge t Nges]]/Tabelle111[[#This Row],[Anzahl Lieferscheine]]</f>
        <v>6.88E-2</v>
      </c>
      <c r="N2953" s="1">
        <f>Tabelle111[[#This Row],[Menge t P2O5]]/Tabelle111[[#This Row],[Anzahl Lieferscheine]]</f>
        <v>2.7199999999999998E-2</v>
      </c>
    </row>
    <row r="2954" spans="1:14" x14ac:dyDescent="0.2">
      <c r="A2954" s="2" t="s">
        <v>32</v>
      </c>
      <c r="B2954" s="2" t="s">
        <v>40</v>
      </c>
      <c r="C2954" s="2" t="s">
        <v>6</v>
      </c>
      <c r="D2954" s="2" t="s">
        <v>7</v>
      </c>
      <c r="E2954" s="2" t="s">
        <v>11</v>
      </c>
      <c r="F2954" s="2" t="s">
        <v>61</v>
      </c>
      <c r="G2954" s="1">
        <v>480</v>
      </c>
      <c r="H2954" s="1">
        <v>247.5</v>
      </c>
      <c r="I2954" s="4">
        <v>1</v>
      </c>
      <c r="J2954" s="2" t="s">
        <v>68</v>
      </c>
      <c r="K2954" s="1">
        <f>Tabelle111[[#This Row],[Menge kg Nges]]/1000</f>
        <v>0.48</v>
      </c>
      <c r="L2954" s="1">
        <f>Tabelle111[[#This Row],[Menge kg P2O5]]/1000</f>
        <v>0.2475</v>
      </c>
      <c r="M2954" s="1">
        <f>Tabelle111[[#This Row],[Menge t Nges]]/Tabelle111[[#This Row],[Anzahl Lieferscheine]]</f>
        <v>0.48</v>
      </c>
      <c r="N2954" s="1">
        <f>Tabelle111[[#This Row],[Menge t P2O5]]/Tabelle111[[#This Row],[Anzahl Lieferscheine]]</f>
        <v>0.2475</v>
      </c>
    </row>
    <row r="2955" spans="1:14" x14ac:dyDescent="0.2">
      <c r="A2955" s="2" t="s">
        <v>32</v>
      </c>
      <c r="B2955" s="2" t="s">
        <v>40</v>
      </c>
      <c r="C2955" s="2" t="s">
        <v>6</v>
      </c>
      <c r="D2955" s="2" t="s">
        <v>15</v>
      </c>
      <c r="E2955" s="2" t="s">
        <v>18</v>
      </c>
      <c r="F2955" s="2" t="s">
        <v>61</v>
      </c>
      <c r="G2955" s="1">
        <v>197</v>
      </c>
      <c r="H2955" s="1">
        <v>120</v>
      </c>
      <c r="I2955" s="4">
        <v>1</v>
      </c>
      <c r="J2955" s="2" t="s">
        <v>68</v>
      </c>
      <c r="K2955" s="1">
        <f>Tabelle111[[#This Row],[Menge kg Nges]]/1000</f>
        <v>0.19700000000000001</v>
      </c>
      <c r="L2955" s="1">
        <f>Tabelle111[[#This Row],[Menge kg P2O5]]/1000</f>
        <v>0.12</v>
      </c>
      <c r="M2955" s="1">
        <f>Tabelle111[[#This Row],[Menge t Nges]]/Tabelle111[[#This Row],[Anzahl Lieferscheine]]</f>
        <v>0.19700000000000001</v>
      </c>
      <c r="N2955" s="1">
        <f>Tabelle111[[#This Row],[Menge t P2O5]]/Tabelle111[[#This Row],[Anzahl Lieferscheine]]</f>
        <v>0.12</v>
      </c>
    </row>
    <row r="2956" spans="1:14" x14ac:dyDescent="0.2">
      <c r="A2956" s="2" t="s">
        <v>32</v>
      </c>
      <c r="B2956" s="2" t="s">
        <v>40</v>
      </c>
      <c r="C2956" s="2" t="s">
        <v>6</v>
      </c>
      <c r="D2956" s="2" t="s">
        <v>15</v>
      </c>
      <c r="E2956" s="2" t="s">
        <v>10</v>
      </c>
      <c r="F2956" s="2" t="s">
        <v>61</v>
      </c>
      <c r="G2956" s="1">
        <v>480</v>
      </c>
      <c r="H2956" s="1">
        <v>204</v>
      </c>
      <c r="I2956" s="4">
        <v>1</v>
      </c>
      <c r="J2956" s="2" t="s">
        <v>68</v>
      </c>
      <c r="K2956" s="1">
        <f>Tabelle111[[#This Row],[Menge kg Nges]]/1000</f>
        <v>0.48</v>
      </c>
      <c r="L2956" s="1">
        <f>Tabelle111[[#This Row],[Menge kg P2O5]]/1000</f>
        <v>0.20399999999999999</v>
      </c>
      <c r="M2956" s="1">
        <f>Tabelle111[[#This Row],[Menge t Nges]]/Tabelle111[[#This Row],[Anzahl Lieferscheine]]</f>
        <v>0.48</v>
      </c>
      <c r="N2956" s="1">
        <f>Tabelle111[[#This Row],[Menge t P2O5]]/Tabelle111[[#This Row],[Anzahl Lieferscheine]]</f>
        <v>0.20399999999999999</v>
      </c>
    </row>
    <row r="2957" spans="1:14" x14ac:dyDescent="0.2">
      <c r="A2957" s="2" t="s">
        <v>32</v>
      </c>
      <c r="B2957" s="2" t="s">
        <v>40</v>
      </c>
      <c r="C2957" s="2" t="s">
        <v>25</v>
      </c>
      <c r="D2957" s="2" t="s">
        <v>25</v>
      </c>
      <c r="E2957" s="2" t="s">
        <v>26</v>
      </c>
      <c r="F2957" s="2" t="s">
        <v>61</v>
      </c>
      <c r="G2957" s="1">
        <v>25087.929999999993</v>
      </c>
      <c r="H2957" s="1">
        <v>11820.730000000001</v>
      </c>
      <c r="I2957" s="4">
        <v>60</v>
      </c>
      <c r="J2957" s="2" t="s">
        <v>68</v>
      </c>
      <c r="K2957" s="1">
        <f>Tabelle111[[#This Row],[Menge kg Nges]]/1000</f>
        <v>25.087929999999993</v>
      </c>
      <c r="L2957" s="1">
        <f>Tabelle111[[#This Row],[Menge kg P2O5]]/1000</f>
        <v>11.820730000000001</v>
      </c>
      <c r="M2957" s="1">
        <f>Tabelle111[[#This Row],[Menge t Nges]]/Tabelle111[[#This Row],[Anzahl Lieferscheine]]</f>
        <v>0.41813216666666653</v>
      </c>
      <c r="N2957" s="1">
        <f>Tabelle111[[#This Row],[Menge t P2O5]]/Tabelle111[[#This Row],[Anzahl Lieferscheine]]</f>
        <v>0.19701216666666668</v>
      </c>
    </row>
    <row r="2958" spans="1:14" x14ac:dyDescent="0.2">
      <c r="A2958" s="2" t="s">
        <v>32</v>
      </c>
      <c r="B2958" s="2" t="s">
        <v>28</v>
      </c>
      <c r="C2958" s="2" t="s">
        <v>6</v>
      </c>
      <c r="D2958" s="2" t="s">
        <v>15</v>
      </c>
      <c r="E2958" s="2" t="s">
        <v>21</v>
      </c>
      <c r="F2958" s="2" t="s">
        <v>61</v>
      </c>
      <c r="G2958" s="1">
        <v>342.8</v>
      </c>
      <c r="H2958" s="1">
        <v>214.2</v>
      </c>
      <c r="I2958" s="4">
        <v>1</v>
      </c>
      <c r="J2958" s="2" t="s">
        <v>68</v>
      </c>
      <c r="K2958" s="1">
        <f>Tabelle111[[#This Row],[Menge kg Nges]]/1000</f>
        <v>0.34279999999999999</v>
      </c>
      <c r="L2958" s="1">
        <f>Tabelle111[[#This Row],[Menge kg P2O5]]/1000</f>
        <v>0.2142</v>
      </c>
      <c r="M2958" s="1">
        <f>Tabelle111[[#This Row],[Menge t Nges]]/Tabelle111[[#This Row],[Anzahl Lieferscheine]]</f>
        <v>0.34279999999999999</v>
      </c>
      <c r="N2958" s="1">
        <f>Tabelle111[[#This Row],[Menge t P2O5]]/Tabelle111[[#This Row],[Anzahl Lieferscheine]]</f>
        <v>0.2142</v>
      </c>
    </row>
    <row r="2959" spans="1:14" x14ac:dyDescent="0.2">
      <c r="A2959" s="2" t="s">
        <v>32</v>
      </c>
      <c r="B2959" s="2" t="s">
        <v>28</v>
      </c>
      <c r="C2959" s="2" t="s">
        <v>25</v>
      </c>
      <c r="D2959" s="2" t="s">
        <v>25</v>
      </c>
      <c r="E2959" s="2" t="s">
        <v>26</v>
      </c>
      <c r="F2959" s="2" t="s">
        <v>61</v>
      </c>
      <c r="G2959" s="1">
        <v>67706.249999999985</v>
      </c>
      <c r="H2959" s="1">
        <v>28270.560000000009</v>
      </c>
      <c r="I2959" s="4">
        <v>65</v>
      </c>
      <c r="J2959" s="2" t="s">
        <v>68</v>
      </c>
      <c r="K2959" s="1">
        <f>Tabelle111[[#This Row],[Menge kg Nges]]/1000</f>
        <v>67.706249999999983</v>
      </c>
      <c r="L2959" s="1">
        <f>Tabelle111[[#This Row],[Menge kg P2O5]]/1000</f>
        <v>28.27056000000001</v>
      </c>
      <c r="M2959" s="1">
        <f>Tabelle111[[#This Row],[Menge t Nges]]/Tabelle111[[#This Row],[Anzahl Lieferscheine]]</f>
        <v>1.0416346153846152</v>
      </c>
      <c r="N2959" s="1">
        <f>Tabelle111[[#This Row],[Menge t P2O5]]/Tabelle111[[#This Row],[Anzahl Lieferscheine]]</f>
        <v>0.43493169230769246</v>
      </c>
    </row>
    <row r="2960" spans="1:14" x14ac:dyDescent="0.2">
      <c r="A2960" s="2" t="s">
        <v>32</v>
      </c>
      <c r="B2960" s="2" t="s">
        <v>41</v>
      </c>
      <c r="C2960" s="2" t="s">
        <v>6</v>
      </c>
      <c r="D2960" s="2" t="s">
        <v>7</v>
      </c>
      <c r="E2960" s="2" t="s">
        <v>8</v>
      </c>
      <c r="F2960" s="2" t="s">
        <v>61</v>
      </c>
      <c r="G2960" s="1">
        <v>1740</v>
      </c>
      <c r="H2960" s="1">
        <v>840</v>
      </c>
      <c r="I2960" s="4">
        <v>4</v>
      </c>
      <c r="J2960" s="2" t="s">
        <v>68</v>
      </c>
      <c r="K2960" s="1">
        <f>Tabelle111[[#This Row],[Menge kg Nges]]/1000</f>
        <v>1.74</v>
      </c>
      <c r="L2960" s="1">
        <f>Tabelle111[[#This Row],[Menge kg P2O5]]/1000</f>
        <v>0.84</v>
      </c>
      <c r="M2960" s="1">
        <f>Tabelle111[[#This Row],[Menge t Nges]]/Tabelle111[[#This Row],[Anzahl Lieferscheine]]</f>
        <v>0.435</v>
      </c>
      <c r="N2960" s="1">
        <f>Tabelle111[[#This Row],[Menge t P2O5]]/Tabelle111[[#This Row],[Anzahl Lieferscheine]]</f>
        <v>0.21</v>
      </c>
    </row>
    <row r="2961" spans="1:14" x14ac:dyDescent="0.2">
      <c r="A2961" s="2" t="s">
        <v>32</v>
      </c>
      <c r="B2961" s="2" t="s">
        <v>41</v>
      </c>
      <c r="C2961" s="2" t="s">
        <v>6</v>
      </c>
      <c r="D2961" s="2" t="s">
        <v>7</v>
      </c>
      <c r="E2961" s="2" t="s">
        <v>11</v>
      </c>
      <c r="F2961" s="2" t="s">
        <v>61</v>
      </c>
      <c r="G2961" s="1">
        <v>584.20000000000005</v>
      </c>
      <c r="H2961" s="1">
        <v>292.10000000000002</v>
      </c>
      <c r="I2961" s="4">
        <v>1</v>
      </c>
      <c r="J2961" s="2" t="s">
        <v>68</v>
      </c>
      <c r="K2961" s="1">
        <f>Tabelle111[[#This Row],[Menge kg Nges]]/1000</f>
        <v>0.58420000000000005</v>
      </c>
      <c r="L2961" s="1">
        <f>Tabelle111[[#This Row],[Menge kg P2O5]]/1000</f>
        <v>0.29210000000000003</v>
      </c>
      <c r="M2961" s="1">
        <f>Tabelle111[[#This Row],[Menge t Nges]]/Tabelle111[[#This Row],[Anzahl Lieferscheine]]</f>
        <v>0.58420000000000005</v>
      </c>
      <c r="N2961" s="1">
        <f>Tabelle111[[#This Row],[Menge t P2O5]]/Tabelle111[[#This Row],[Anzahl Lieferscheine]]</f>
        <v>0.29210000000000003</v>
      </c>
    </row>
    <row r="2962" spans="1:14" x14ac:dyDescent="0.2">
      <c r="A2962" s="2" t="s">
        <v>32</v>
      </c>
      <c r="B2962" s="2" t="s">
        <v>41</v>
      </c>
      <c r="C2962" s="2" t="s">
        <v>6</v>
      </c>
      <c r="D2962" s="2" t="s">
        <v>7</v>
      </c>
      <c r="E2962" s="2" t="s">
        <v>12</v>
      </c>
      <c r="F2962" s="2" t="s">
        <v>61</v>
      </c>
      <c r="G2962" s="1">
        <v>2377.9</v>
      </c>
      <c r="H2962" s="1">
        <v>1382.5</v>
      </c>
      <c r="I2962" s="4">
        <v>6</v>
      </c>
      <c r="J2962" s="2" t="s">
        <v>68</v>
      </c>
      <c r="K2962" s="1">
        <f>Tabelle111[[#This Row],[Menge kg Nges]]/1000</f>
        <v>2.3778999999999999</v>
      </c>
      <c r="L2962" s="1">
        <f>Tabelle111[[#This Row],[Menge kg P2O5]]/1000</f>
        <v>1.3825000000000001</v>
      </c>
      <c r="M2962" s="1">
        <f>Tabelle111[[#This Row],[Menge t Nges]]/Tabelle111[[#This Row],[Anzahl Lieferscheine]]</f>
        <v>0.39631666666666665</v>
      </c>
      <c r="N2962" s="1">
        <f>Tabelle111[[#This Row],[Menge t P2O5]]/Tabelle111[[#This Row],[Anzahl Lieferscheine]]</f>
        <v>0.23041666666666669</v>
      </c>
    </row>
    <row r="2963" spans="1:14" x14ac:dyDescent="0.2">
      <c r="A2963" s="2" t="s">
        <v>32</v>
      </c>
      <c r="B2963" s="2" t="s">
        <v>41</v>
      </c>
      <c r="C2963" s="2" t="s">
        <v>6</v>
      </c>
      <c r="D2963" s="2" t="s">
        <v>7</v>
      </c>
      <c r="E2963" s="2" t="s">
        <v>14</v>
      </c>
      <c r="F2963" s="2" t="s">
        <v>61</v>
      </c>
      <c r="G2963" s="1">
        <v>900</v>
      </c>
      <c r="H2963" s="1">
        <v>450</v>
      </c>
      <c r="I2963" s="4">
        <v>2</v>
      </c>
      <c r="J2963" s="2" t="s">
        <v>68</v>
      </c>
      <c r="K2963" s="1">
        <f>Tabelle111[[#This Row],[Menge kg Nges]]/1000</f>
        <v>0.9</v>
      </c>
      <c r="L2963" s="1">
        <f>Tabelle111[[#This Row],[Menge kg P2O5]]/1000</f>
        <v>0.45</v>
      </c>
      <c r="M2963" s="1">
        <f>Tabelle111[[#This Row],[Menge t Nges]]/Tabelle111[[#This Row],[Anzahl Lieferscheine]]</f>
        <v>0.45</v>
      </c>
      <c r="N2963" s="1">
        <f>Tabelle111[[#This Row],[Menge t P2O5]]/Tabelle111[[#This Row],[Anzahl Lieferscheine]]</f>
        <v>0.22500000000000001</v>
      </c>
    </row>
    <row r="2964" spans="1:14" x14ac:dyDescent="0.2">
      <c r="A2964" s="2" t="s">
        <v>32</v>
      </c>
      <c r="B2964" s="2" t="s">
        <v>41</v>
      </c>
      <c r="C2964" s="2" t="s">
        <v>6</v>
      </c>
      <c r="D2964" s="2" t="s">
        <v>15</v>
      </c>
      <c r="E2964" s="2" t="s">
        <v>16</v>
      </c>
      <c r="F2964" s="2" t="s">
        <v>61</v>
      </c>
      <c r="G2964" s="1">
        <v>668.8</v>
      </c>
      <c r="H2964" s="1">
        <v>608</v>
      </c>
      <c r="I2964" s="4">
        <v>1</v>
      </c>
      <c r="J2964" s="2" t="s">
        <v>68</v>
      </c>
      <c r="K2964" s="1">
        <f>Tabelle111[[#This Row],[Menge kg Nges]]/1000</f>
        <v>0.66879999999999995</v>
      </c>
      <c r="L2964" s="1">
        <f>Tabelle111[[#This Row],[Menge kg P2O5]]/1000</f>
        <v>0.60799999999999998</v>
      </c>
      <c r="M2964" s="1">
        <f>Tabelle111[[#This Row],[Menge t Nges]]/Tabelle111[[#This Row],[Anzahl Lieferscheine]]</f>
        <v>0.66879999999999995</v>
      </c>
      <c r="N2964" s="1">
        <f>Tabelle111[[#This Row],[Menge t P2O5]]/Tabelle111[[#This Row],[Anzahl Lieferscheine]]</f>
        <v>0.60799999999999998</v>
      </c>
    </row>
    <row r="2965" spans="1:14" x14ac:dyDescent="0.2">
      <c r="A2965" s="2" t="s">
        <v>32</v>
      </c>
      <c r="B2965" s="2" t="s">
        <v>41</v>
      </c>
      <c r="C2965" s="2" t="s">
        <v>6</v>
      </c>
      <c r="D2965" s="2" t="s">
        <v>15</v>
      </c>
      <c r="E2965" s="2" t="s">
        <v>21</v>
      </c>
      <c r="F2965" s="2" t="s">
        <v>61</v>
      </c>
      <c r="G2965" s="1">
        <v>935</v>
      </c>
      <c r="H2965" s="1">
        <v>550</v>
      </c>
      <c r="I2965" s="4">
        <v>1</v>
      </c>
      <c r="J2965" s="2" t="s">
        <v>68</v>
      </c>
      <c r="K2965" s="1">
        <f>Tabelle111[[#This Row],[Menge kg Nges]]/1000</f>
        <v>0.93500000000000005</v>
      </c>
      <c r="L2965" s="1">
        <f>Tabelle111[[#This Row],[Menge kg P2O5]]/1000</f>
        <v>0.55000000000000004</v>
      </c>
      <c r="M2965" s="1">
        <f>Tabelle111[[#This Row],[Menge t Nges]]/Tabelle111[[#This Row],[Anzahl Lieferscheine]]</f>
        <v>0.93500000000000005</v>
      </c>
      <c r="N2965" s="1">
        <f>Tabelle111[[#This Row],[Menge t P2O5]]/Tabelle111[[#This Row],[Anzahl Lieferscheine]]</f>
        <v>0.55000000000000004</v>
      </c>
    </row>
    <row r="2966" spans="1:14" x14ac:dyDescent="0.2">
      <c r="A2966" s="2" t="s">
        <v>32</v>
      </c>
      <c r="B2966" s="2" t="s">
        <v>41</v>
      </c>
      <c r="C2966" s="2" t="s">
        <v>6</v>
      </c>
      <c r="D2966" s="2" t="s">
        <v>15</v>
      </c>
      <c r="E2966" s="2" t="s">
        <v>9</v>
      </c>
      <c r="F2966" s="2" t="s">
        <v>61</v>
      </c>
      <c r="G2966" s="1">
        <v>166.5</v>
      </c>
      <c r="H2966" s="1">
        <v>67.5</v>
      </c>
      <c r="I2966" s="4">
        <v>1</v>
      </c>
      <c r="J2966" s="2" t="s">
        <v>68</v>
      </c>
      <c r="K2966" s="1">
        <f>Tabelle111[[#This Row],[Menge kg Nges]]/1000</f>
        <v>0.16650000000000001</v>
      </c>
      <c r="L2966" s="1">
        <f>Tabelle111[[#This Row],[Menge kg P2O5]]/1000</f>
        <v>6.7500000000000004E-2</v>
      </c>
      <c r="M2966" s="1">
        <f>Tabelle111[[#This Row],[Menge t Nges]]/Tabelle111[[#This Row],[Anzahl Lieferscheine]]</f>
        <v>0.16650000000000001</v>
      </c>
      <c r="N2966" s="1">
        <f>Tabelle111[[#This Row],[Menge t P2O5]]/Tabelle111[[#This Row],[Anzahl Lieferscheine]]</f>
        <v>6.7500000000000004E-2</v>
      </c>
    </row>
    <row r="2967" spans="1:14" x14ac:dyDescent="0.2">
      <c r="A2967" s="2" t="s">
        <v>32</v>
      </c>
      <c r="B2967" s="2" t="s">
        <v>41</v>
      </c>
      <c r="C2967" s="2" t="s">
        <v>25</v>
      </c>
      <c r="D2967" s="2" t="s">
        <v>25</v>
      </c>
      <c r="E2967" s="2" t="s">
        <v>26</v>
      </c>
      <c r="F2967" s="2" t="s">
        <v>61</v>
      </c>
      <c r="G2967" s="1">
        <v>100</v>
      </c>
      <c r="H2967" s="1">
        <v>62.5</v>
      </c>
      <c r="I2967" s="4">
        <v>1</v>
      </c>
      <c r="J2967" s="2" t="s">
        <v>68</v>
      </c>
      <c r="K2967" s="1">
        <f>Tabelle111[[#This Row],[Menge kg Nges]]/1000</f>
        <v>0.1</v>
      </c>
      <c r="L2967" s="1">
        <f>Tabelle111[[#This Row],[Menge kg P2O5]]/1000</f>
        <v>6.25E-2</v>
      </c>
      <c r="M2967" s="1">
        <f>Tabelle111[[#This Row],[Menge t Nges]]/Tabelle111[[#This Row],[Anzahl Lieferscheine]]</f>
        <v>0.1</v>
      </c>
      <c r="N2967" s="1">
        <f>Tabelle111[[#This Row],[Menge t P2O5]]/Tabelle111[[#This Row],[Anzahl Lieferscheine]]</f>
        <v>6.25E-2</v>
      </c>
    </row>
    <row r="2968" spans="1:14" x14ac:dyDescent="0.2">
      <c r="A2968" s="2" t="s">
        <v>32</v>
      </c>
      <c r="B2968" s="2" t="s">
        <v>42</v>
      </c>
      <c r="C2968" s="2" t="s">
        <v>6</v>
      </c>
      <c r="D2968" s="2" t="s">
        <v>7</v>
      </c>
      <c r="E2968" s="2" t="s">
        <v>9</v>
      </c>
      <c r="F2968" s="2" t="s">
        <v>61</v>
      </c>
      <c r="G2968" s="1">
        <v>8841</v>
      </c>
      <c r="H2968" s="1">
        <v>4403.7</v>
      </c>
      <c r="I2968" s="4">
        <v>31</v>
      </c>
      <c r="J2968" s="2" t="s">
        <v>68</v>
      </c>
      <c r="K2968" s="1">
        <f>Tabelle111[[#This Row],[Menge kg Nges]]/1000</f>
        <v>8.8409999999999993</v>
      </c>
      <c r="L2968" s="1">
        <f>Tabelle111[[#This Row],[Menge kg P2O5]]/1000</f>
        <v>4.4036999999999997</v>
      </c>
      <c r="M2968" s="1">
        <f>Tabelle111[[#This Row],[Menge t Nges]]/Tabelle111[[#This Row],[Anzahl Lieferscheine]]</f>
        <v>0.28519354838709676</v>
      </c>
      <c r="N2968" s="1">
        <f>Tabelle111[[#This Row],[Menge t P2O5]]/Tabelle111[[#This Row],[Anzahl Lieferscheine]]</f>
        <v>0.14205483870967742</v>
      </c>
    </row>
    <row r="2969" spans="1:14" x14ac:dyDescent="0.2">
      <c r="A2969" s="2" t="s">
        <v>32</v>
      </c>
      <c r="B2969" s="2" t="s">
        <v>42</v>
      </c>
      <c r="C2969" s="2" t="s">
        <v>6</v>
      </c>
      <c r="D2969" s="2" t="s">
        <v>7</v>
      </c>
      <c r="E2969" s="2" t="s">
        <v>11</v>
      </c>
      <c r="F2969" s="2" t="s">
        <v>61</v>
      </c>
      <c r="G2969" s="1">
        <v>1297.0999999999999</v>
      </c>
      <c r="H2969" s="1">
        <v>619.70000000000005</v>
      </c>
      <c r="I2969" s="4">
        <v>6</v>
      </c>
      <c r="J2969" s="2" t="s">
        <v>68</v>
      </c>
      <c r="K2969" s="1">
        <f>Tabelle111[[#This Row],[Menge kg Nges]]/1000</f>
        <v>1.2970999999999999</v>
      </c>
      <c r="L2969" s="1">
        <f>Tabelle111[[#This Row],[Menge kg P2O5]]/1000</f>
        <v>0.61970000000000003</v>
      </c>
      <c r="M2969" s="1">
        <f>Tabelle111[[#This Row],[Menge t Nges]]/Tabelle111[[#This Row],[Anzahl Lieferscheine]]</f>
        <v>0.21618333333333331</v>
      </c>
      <c r="N2969" s="1">
        <f>Tabelle111[[#This Row],[Menge t P2O5]]/Tabelle111[[#This Row],[Anzahl Lieferscheine]]</f>
        <v>0.10328333333333334</v>
      </c>
    </row>
    <row r="2970" spans="1:14" x14ac:dyDescent="0.2">
      <c r="A2970" s="2" t="s">
        <v>32</v>
      </c>
      <c r="B2970" s="2" t="s">
        <v>42</v>
      </c>
      <c r="C2970" s="2" t="s">
        <v>6</v>
      </c>
      <c r="D2970" s="2" t="s">
        <v>7</v>
      </c>
      <c r="E2970" s="2" t="s">
        <v>12</v>
      </c>
      <c r="F2970" s="2" t="s">
        <v>61</v>
      </c>
      <c r="G2970" s="1">
        <v>7250.4</v>
      </c>
      <c r="H2970" s="1">
        <v>3468.4</v>
      </c>
      <c r="I2970" s="4">
        <v>16</v>
      </c>
      <c r="J2970" s="2" t="s">
        <v>68</v>
      </c>
      <c r="K2970" s="1">
        <f>Tabelle111[[#This Row],[Menge kg Nges]]/1000</f>
        <v>7.2504</v>
      </c>
      <c r="L2970" s="1">
        <f>Tabelle111[[#This Row],[Menge kg P2O5]]/1000</f>
        <v>3.4683999999999999</v>
      </c>
      <c r="M2970" s="1">
        <f>Tabelle111[[#This Row],[Menge t Nges]]/Tabelle111[[#This Row],[Anzahl Lieferscheine]]</f>
        <v>0.45315</v>
      </c>
      <c r="N2970" s="1">
        <f>Tabelle111[[#This Row],[Menge t P2O5]]/Tabelle111[[#This Row],[Anzahl Lieferscheine]]</f>
        <v>0.216775</v>
      </c>
    </row>
    <row r="2971" spans="1:14" x14ac:dyDescent="0.2">
      <c r="A2971" s="2" t="s">
        <v>32</v>
      </c>
      <c r="B2971" s="2" t="s">
        <v>42</v>
      </c>
      <c r="C2971" s="2" t="s">
        <v>6</v>
      </c>
      <c r="D2971" s="2" t="s">
        <v>7</v>
      </c>
      <c r="E2971" s="2" t="s">
        <v>14</v>
      </c>
      <c r="F2971" s="2" t="s">
        <v>61</v>
      </c>
      <c r="G2971" s="1">
        <v>70.56</v>
      </c>
      <c r="H2971" s="1">
        <v>47.52</v>
      </c>
      <c r="I2971" s="4">
        <v>1</v>
      </c>
      <c r="J2971" s="2" t="s">
        <v>68</v>
      </c>
      <c r="K2971" s="1">
        <f>Tabelle111[[#This Row],[Menge kg Nges]]/1000</f>
        <v>7.0559999999999998E-2</v>
      </c>
      <c r="L2971" s="1">
        <f>Tabelle111[[#This Row],[Menge kg P2O5]]/1000</f>
        <v>4.752E-2</v>
      </c>
      <c r="M2971" s="1">
        <f>Tabelle111[[#This Row],[Menge t Nges]]/Tabelle111[[#This Row],[Anzahl Lieferscheine]]</f>
        <v>7.0559999999999998E-2</v>
      </c>
      <c r="N2971" s="1">
        <f>Tabelle111[[#This Row],[Menge t P2O5]]/Tabelle111[[#This Row],[Anzahl Lieferscheine]]</f>
        <v>4.752E-2</v>
      </c>
    </row>
    <row r="2972" spans="1:14" x14ac:dyDescent="0.2">
      <c r="A2972" s="2" t="s">
        <v>32</v>
      </c>
      <c r="B2972" s="2" t="s">
        <v>42</v>
      </c>
      <c r="C2972" s="2" t="s">
        <v>6</v>
      </c>
      <c r="D2972" s="2" t="s">
        <v>15</v>
      </c>
      <c r="E2972" s="2" t="s">
        <v>8</v>
      </c>
      <c r="F2972" s="2" t="s">
        <v>61</v>
      </c>
      <c r="G2972" s="1">
        <v>228</v>
      </c>
      <c r="H2972" s="1">
        <v>368</v>
      </c>
      <c r="I2972" s="4">
        <v>2</v>
      </c>
      <c r="J2972" s="2" t="s">
        <v>68</v>
      </c>
      <c r="K2972" s="1">
        <f>Tabelle111[[#This Row],[Menge kg Nges]]/1000</f>
        <v>0.22800000000000001</v>
      </c>
      <c r="L2972" s="1">
        <f>Tabelle111[[#This Row],[Menge kg P2O5]]/1000</f>
        <v>0.36799999999999999</v>
      </c>
      <c r="M2972" s="1">
        <f>Tabelle111[[#This Row],[Menge t Nges]]/Tabelle111[[#This Row],[Anzahl Lieferscheine]]</f>
        <v>0.114</v>
      </c>
      <c r="N2972" s="1">
        <f>Tabelle111[[#This Row],[Menge t P2O5]]/Tabelle111[[#This Row],[Anzahl Lieferscheine]]</f>
        <v>0.184</v>
      </c>
    </row>
    <row r="2973" spans="1:14" x14ac:dyDescent="0.2">
      <c r="A2973" s="2" t="s">
        <v>32</v>
      </c>
      <c r="B2973" s="2" t="s">
        <v>42</v>
      </c>
      <c r="C2973" s="2" t="s">
        <v>6</v>
      </c>
      <c r="D2973" s="2" t="s">
        <v>15</v>
      </c>
      <c r="E2973" s="2" t="s">
        <v>16</v>
      </c>
      <c r="F2973" s="2" t="s">
        <v>61</v>
      </c>
      <c r="G2973" s="1">
        <v>1480.0000000000002</v>
      </c>
      <c r="H2973" s="1">
        <v>1360</v>
      </c>
      <c r="I2973" s="4">
        <v>28</v>
      </c>
      <c r="J2973" s="2" t="s">
        <v>68</v>
      </c>
      <c r="K2973" s="1">
        <f>Tabelle111[[#This Row],[Menge kg Nges]]/1000</f>
        <v>1.4800000000000002</v>
      </c>
      <c r="L2973" s="1">
        <f>Tabelle111[[#This Row],[Menge kg P2O5]]/1000</f>
        <v>1.36</v>
      </c>
      <c r="M2973" s="1">
        <f>Tabelle111[[#This Row],[Menge t Nges]]/Tabelle111[[#This Row],[Anzahl Lieferscheine]]</f>
        <v>5.2857142857142866E-2</v>
      </c>
      <c r="N2973" s="1">
        <f>Tabelle111[[#This Row],[Menge t P2O5]]/Tabelle111[[#This Row],[Anzahl Lieferscheine]]</f>
        <v>4.8571428571428578E-2</v>
      </c>
    </row>
    <row r="2974" spans="1:14" x14ac:dyDescent="0.2">
      <c r="A2974" s="2" t="s">
        <v>32</v>
      </c>
      <c r="B2974" s="2" t="s">
        <v>42</v>
      </c>
      <c r="C2974" s="2" t="s">
        <v>6</v>
      </c>
      <c r="D2974" s="2" t="s">
        <v>15</v>
      </c>
      <c r="E2974" s="2" t="s">
        <v>18</v>
      </c>
      <c r="F2974" s="2" t="s">
        <v>61</v>
      </c>
      <c r="G2974" s="1">
        <v>7233.65</v>
      </c>
      <c r="H2974" s="1">
        <v>4480.5</v>
      </c>
      <c r="I2974" s="4">
        <v>11</v>
      </c>
      <c r="J2974" s="2" t="s">
        <v>68</v>
      </c>
      <c r="K2974" s="1">
        <f>Tabelle111[[#This Row],[Menge kg Nges]]/1000</f>
        <v>7.2336499999999999</v>
      </c>
      <c r="L2974" s="1">
        <f>Tabelle111[[#This Row],[Menge kg P2O5]]/1000</f>
        <v>4.4805000000000001</v>
      </c>
      <c r="M2974" s="1">
        <f>Tabelle111[[#This Row],[Menge t Nges]]/Tabelle111[[#This Row],[Anzahl Lieferscheine]]</f>
        <v>0.6576045454545455</v>
      </c>
      <c r="N2974" s="1">
        <f>Tabelle111[[#This Row],[Menge t P2O5]]/Tabelle111[[#This Row],[Anzahl Lieferscheine]]</f>
        <v>0.40731818181818186</v>
      </c>
    </row>
    <row r="2975" spans="1:14" x14ac:dyDescent="0.2">
      <c r="A2975" s="2" t="s">
        <v>32</v>
      </c>
      <c r="B2975" s="2" t="s">
        <v>42</v>
      </c>
      <c r="C2975" s="2" t="s">
        <v>6</v>
      </c>
      <c r="D2975" s="2" t="s">
        <v>15</v>
      </c>
      <c r="E2975" s="2" t="s">
        <v>19</v>
      </c>
      <c r="F2975" s="2" t="s">
        <v>61</v>
      </c>
      <c r="G2975" s="1">
        <v>810</v>
      </c>
      <c r="H2975" s="1">
        <v>900</v>
      </c>
      <c r="I2975" s="4">
        <v>3</v>
      </c>
      <c r="J2975" s="2" t="s">
        <v>68</v>
      </c>
      <c r="K2975" s="1">
        <f>Tabelle111[[#This Row],[Menge kg Nges]]/1000</f>
        <v>0.81</v>
      </c>
      <c r="L2975" s="1">
        <f>Tabelle111[[#This Row],[Menge kg P2O5]]/1000</f>
        <v>0.9</v>
      </c>
      <c r="M2975" s="1">
        <f>Tabelle111[[#This Row],[Menge t Nges]]/Tabelle111[[#This Row],[Anzahl Lieferscheine]]</f>
        <v>0.27</v>
      </c>
      <c r="N2975" s="1">
        <f>Tabelle111[[#This Row],[Menge t P2O5]]/Tabelle111[[#This Row],[Anzahl Lieferscheine]]</f>
        <v>0.3</v>
      </c>
    </row>
    <row r="2976" spans="1:14" x14ac:dyDescent="0.2">
      <c r="A2976" s="2" t="s">
        <v>32</v>
      </c>
      <c r="B2976" s="2" t="s">
        <v>42</v>
      </c>
      <c r="C2976" s="2" t="s">
        <v>6</v>
      </c>
      <c r="D2976" s="2" t="s">
        <v>15</v>
      </c>
      <c r="E2976" s="2" t="s">
        <v>20</v>
      </c>
      <c r="F2976" s="2" t="s">
        <v>61</v>
      </c>
      <c r="G2976" s="1">
        <v>298.53999999999996</v>
      </c>
      <c r="H2976" s="1">
        <v>212</v>
      </c>
      <c r="I2976" s="4">
        <v>3</v>
      </c>
      <c r="J2976" s="2" t="s">
        <v>68</v>
      </c>
      <c r="K2976" s="1">
        <f>Tabelle111[[#This Row],[Menge kg Nges]]/1000</f>
        <v>0.29853999999999997</v>
      </c>
      <c r="L2976" s="1">
        <f>Tabelle111[[#This Row],[Menge kg P2O5]]/1000</f>
        <v>0.21199999999999999</v>
      </c>
      <c r="M2976" s="1">
        <f>Tabelle111[[#This Row],[Menge t Nges]]/Tabelle111[[#This Row],[Anzahl Lieferscheine]]</f>
        <v>9.9513333333333329E-2</v>
      </c>
      <c r="N2976" s="1">
        <f>Tabelle111[[#This Row],[Menge t P2O5]]/Tabelle111[[#This Row],[Anzahl Lieferscheine]]</f>
        <v>7.0666666666666669E-2</v>
      </c>
    </row>
    <row r="2977" spans="1:14" x14ac:dyDescent="0.2">
      <c r="A2977" s="2" t="s">
        <v>32</v>
      </c>
      <c r="B2977" s="2" t="s">
        <v>42</v>
      </c>
      <c r="C2977" s="2" t="s">
        <v>6</v>
      </c>
      <c r="D2977" s="2" t="s">
        <v>15</v>
      </c>
      <c r="E2977" s="2" t="s">
        <v>21</v>
      </c>
      <c r="F2977" s="2" t="s">
        <v>61</v>
      </c>
      <c r="G2977" s="1">
        <v>960</v>
      </c>
      <c r="H2977" s="1">
        <v>420</v>
      </c>
      <c r="I2977" s="4">
        <v>2</v>
      </c>
      <c r="J2977" s="2" t="s">
        <v>68</v>
      </c>
      <c r="K2977" s="1">
        <f>Tabelle111[[#This Row],[Menge kg Nges]]/1000</f>
        <v>0.96</v>
      </c>
      <c r="L2977" s="1">
        <f>Tabelle111[[#This Row],[Menge kg P2O5]]/1000</f>
        <v>0.42</v>
      </c>
      <c r="M2977" s="1">
        <f>Tabelle111[[#This Row],[Menge t Nges]]/Tabelle111[[#This Row],[Anzahl Lieferscheine]]</f>
        <v>0.48</v>
      </c>
      <c r="N2977" s="1">
        <f>Tabelle111[[#This Row],[Menge t P2O5]]/Tabelle111[[#This Row],[Anzahl Lieferscheine]]</f>
        <v>0.21</v>
      </c>
    </row>
    <row r="2978" spans="1:14" x14ac:dyDescent="0.2">
      <c r="A2978" s="2" t="s">
        <v>32</v>
      </c>
      <c r="B2978" s="2" t="s">
        <v>42</v>
      </c>
      <c r="C2978" s="2" t="s">
        <v>6</v>
      </c>
      <c r="D2978" s="2" t="s">
        <v>15</v>
      </c>
      <c r="E2978" s="2" t="s">
        <v>9</v>
      </c>
      <c r="F2978" s="2" t="s">
        <v>61</v>
      </c>
      <c r="G2978" s="1">
        <v>1337.28</v>
      </c>
      <c r="H2978" s="1">
        <v>554.4</v>
      </c>
      <c r="I2978" s="4">
        <v>3</v>
      </c>
      <c r="J2978" s="2" t="s">
        <v>68</v>
      </c>
      <c r="K2978" s="1">
        <f>Tabelle111[[#This Row],[Menge kg Nges]]/1000</f>
        <v>1.33728</v>
      </c>
      <c r="L2978" s="1">
        <f>Tabelle111[[#This Row],[Menge kg P2O5]]/1000</f>
        <v>0.5544</v>
      </c>
      <c r="M2978" s="1">
        <f>Tabelle111[[#This Row],[Menge t Nges]]/Tabelle111[[#This Row],[Anzahl Lieferscheine]]</f>
        <v>0.44575999999999999</v>
      </c>
      <c r="N2978" s="1">
        <f>Tabelle111[[#This Row],[Menge t P2O5]]/Tabelle111[[#This Row],[Anzahl Lieferscheine]]</f>
        <v>0.18479999999999999</v>
      </c>
    </row>
    <row r="2979" spans="1:14" x14ac:dyDescent="0.2">
      <c r="A2979" s="2" t="s">
        <v>32</v>
      </c>
      <c r="B2979" s="2" t="s">
        <v>42</v>
      </c>
      <c r="C2979" s="2" t="s">
        <v>25</v>
      </c>
      <c r="D2979" s="2" t="s">
        <v>25</v>
      </c>
      <c r="E2979" s="2" t="s">
        <v>26</v>
      </c>
      <c r="F2979" s="2" t="s">
        <v>61</v>
      </c>
      <c r="G2979" s="1">
        <v>434811.8299999999</v>
      </c>
      <c r="H2979" s="1">
        <v>189731.13000000015</v>
      </c>
      <c r="I2979" s="4">
        <v>519</v>
      </c>
      <c r="J2979" s="2" t="s">
        <v>68</v>
      </c>
      <c r="K2979" s="1">
        <f>Tabelle111[[#This Row],[Menge kg Nges]]/1000</f>
        <v>434.81182999999987</v>
      </c>
      <c r="L2979" s="1">
        <f>Tabelle111[[#This Row],[Menge kg P2O5]]/1000</f>
        <v>189.73113000000015</v>
      </c>
      <c r="M2979" s="1">
        <f>Tabelle111[[#This Row],[Menge t Nges]]/Tabelle111[[#This Row],[Anzahl Lieferscheine]]</f>
        <v>0.8377877263969169</v>
      </c>
      <c r="N2979" s="1">
        <f>Tabelle111[[#This Row],[Menge t P2O5]]/Tabelle111[[#This Row],[Anzahl Lieferscheine]]</f>
        <v>0.36557057803468235</v>
      </c>
    </row>
    <row r="2980" spans="1:14" x14ac:dyDescent="0.2">
      <c r="A2980" s="2" t="s">
        <v>43</v>
      </c>
      <c r="B2980" s="2" t="s">
        <v>43</v>
      </c>
      <c r="C2980" s="2" t="s">
        <v>6</v>
      </c>
      <c r="D2980" s="2" t="s">
        <v>30</v>
      </c>
      <c r="E2980" s="2" t="s">
        <v>26</v>
      </c>
      <c r="F2980" s="2" t="s">
        <v>61</v>
      </c>
      <c r="G2980" s="1">
        <v>11016.310000000003</v>
      </c>
      <c r="H2980" s="1">
        <v>5397.7500000000009</v>
      </c>
      <c r="I2980" s="4">
        <v>71</v>
      </c>
      <c r="J2980" s="2" t="s">
        <v>68</v>
      </c>
      <c r="K2980" s="1">
        <f>Tabelle111[[#This Row],[Menge kg Nges]]/1000</f>
        <v>11.016310000000002</v>
      </c>
      <c r="L2980" s="1">
        <f>Tabelle111[[#This Row],[Menge kg P2O5]]/1000</f>
        <v>5.3977500000000012</v>
      </c>
      <c r="M2980" s="1">
        <f>Tabelle111[[#This Row],[Menge t Nges]]/Tabelle111[[#This Row],[Anzahl Lieferscheine]]</f>
        <v>0.15515929577464793</v>
      </c>
      <c r="N2980" s="1">
        <f>Tabelle111[[#This Row],[Menge t P2O5]]/Tabelle111[[#This Row],[Anzahl Lieferscheine]]</f>
        <v>7.6024647887323965E-2</v>
      </c>
    </row>
    <row r="2981" spans="1:14" x14ac:dyDescent="0.2">
      <c r="A2981" s="2" t="s">
        <v>43</v>
      </c>
      <c r="B2981" s="2" t="s">
        <v>43</v>
      </c>
      <c r="C2981" s="2" t="s">
        <v>6</v>
      </c>
      <c r="D2981" s="2" t="s">
        <v>7</v>
      </c>
      <c r="E2981" s="2" t="s">
        <v>8</v>
      </c>
      <c r="F2981" s="2" t="s">
        <v>61</v>
      </c>
      <c r="G2981" s="1">
        <v>31.36</v>
      </c>
      <c r="H2981" s="1">
        <v>28</v>
      </c>
      <c r="I2981" s="4">
        <v>1</v>
      </c>
      <c r="J2981" s="2" t="s">
        <v>68</v>
      </c>
      <c r="K2981" s="1">
        <f>Tabelle111[[#This Row],[Menge kg Nges]]/1000</f>
        <v>3.1359999999999999E-2</v>
      </c>
      <c r="L2981" s="1">
        <f>Tabelle111[[#This Row],[Menge kg P2O5]]/1000</f>
        <v>2.8000000000000001E-2</v>
      </c>
      <c r="M2981" s="1">
        <f>Tabelle111[[#This Row],[Menge t Nges]]/Tabelle111[[#This Row],[Anzahl Lieferscheine]]</f>
        <v>3.1359999999999999E-2</v>
      </c>
      <c r="N2981" s="1">
        <f>Tabelle111[[#This Row],[Menge t P2O5]]/Tabelle111[[#This Row],[Anzahl Lieferscheine]]</f>
        <v>2.8000000000000001E-2</v>
      </c>
    </row>
    <row r="2982" spans="1:14" x14ac:dyDescent="0.2">
      <c r="A2982" s="2" t="s">
        <v>43</v>
      </c>
      <c r="B2982" s="2" t="s">
        <v>43</v>
      </c>
      <c r="C2982" s="2" t="s">
        <v>6</v>
      </c>
      <c r="D2982" s="2" t="s">
        <v>7</v>
      </c>
      <c r="E2982" s="2" t="s">
        <v>9</v>
      </c>
      <c r="F2982" s="2" t="s">
        <v>61</v>
      </c>
      <c r="G2982" s="1">
        <v>3068.48</v>
      </c>
      <c r="H2982" s="1">
        <v>1285.44</v>
      </c>
      <c r="I2982" s="4">
        <v>18</v>
      </c>
      <c r="J2982" s="2" t="s">
        <v>68</v>
      </c>
      <c r="K2982" s="1">
        <f>Tabelle111[[#This Row],[Menge kg Nges]]/1000</f>
        <v>3.0684800000000001</v>
      </c>
      <c r="L2982" s="1">
        <f>Tabelle111[[#This Row],[Menge kg P2O5]]/1000</f>
        <v>1.2854400000000001</v>
      </c>
      <c r="M2982" s="1">
        <f>Tabelle111[[#This Row],[Menge t Nges]]/Tabelle111[[#This Row],[Anzahl Lieferscheine]]</f>
        <v>0.17047111111111113</v>
      </c>
      <c r="N2982" s="1">
        <f>Tabelle111[[#This Row],[Menge t P2O5]]/Tabelle111[[#This Row],[Anzahl Lieferscheine]]</f>
        <v>7.1413333333333343E-2</v>
      </c>
    </row>
    <row r="2983" spans="1:14" x14ac:dyDescent="0.2">
      <c r="A2983" s="2" t="s">
        <v>43</v>
      </c>
      <c r="B2983" s="2" t="s">
        <v>43</v>
      </c>
      <c r="C2983" s="2" t="s">
        <v>6</v>
      </c>
      <c r="D2983" s="2" t="s">
        <v>7</v>
      </c>
      <c r="E2983" s="2" t="s">
        <v>11</v>
      </c>
      <c r="F2983" s="2" t="s">
        <v>61</v>
      </c>
      <c r="G2983" s="1">
        <v>11120.599999999999</v>
      </c>
      <c r="H2983" s="1">
        <v>5137.6099999999997</v>
      </c>
      <c r="I2983" s="4">
        <v>63</v>
      </c>
      <c r="J2983" s="2" t="s">
        <v>68</v>
      </c>
      <c r="K2983" s="1">
        <f>Tabelle111[[#This Row],[Menge kg Nges]]/1000</f>
        <v>11.120599999999998</v>
      </c>
      <c r="L2983" s="1">
        <f>Tabelle111[[#This Row],[Menge kg P2O5]]/1000</f>
        <v>5.1376099999999996</v>
      </c>
      <c r="M2983" s="1">
        <f>Tabelle111[[#This Row],[Menge t Nges]]/Tabelle111[[#This Row],[Anzahl Lieferscheine]]</f>
        <v>0.1765174603174603</v>
      </c>
      <c r="N2983" s="1">
        <f>Tabelle111[[#This Row],[Menge t P2O5]]/Tabelle111[[#This Row],[Anzahl Lieferscheine]]</f>
        <v>8.1549365079365069E-2</v>
      </c>
    </row>
    <row r="2984" spans="1:14" x14ac:dyDescent="0.2">
      <c r="A2984" s="2" t="s">
        <v>43</v>
      </c>
      <c r="B2984" s="2" t="s">
        <v>43</v>
      </c>
      <c r="C2984" s="2" t="s">
        <v>6</v>
      </c>
      <c r="D2984" s="2" t="s">
        <v>7</v>
      </c>
      <c r="E2984" s="2" t="s">
        <v>12</v>
      </c>
      <c r="F2984" s="2" t="s">
        <v>61</v>
      </c>
      <c r="G2984" s="1">
        <v>14838.340000000002</v>
      </c>
      <c r="H2984" s="1">
        <v>5570.98</v>
      </c>
      <c r="I2984" s="4">
        <v>55</v>
      </c>
      <c r="J2984" s="2" t="s">
        <v>68</v>
      </c>
      <c r="K2984" s="1">
        <f>Tabelle111[[#This Row],[Menge kg Nges]]/1000</f>
        <v>14.838340000000002</v>
      </c>
      <c r="L2984" s="1">
        <f>Tabelle111[[#This Row],[Menge kg P2O5]]/1000</f>
        <v>5.5709799999999996</v>
      </c>
      <c r="M2984" s="1">
        <f>Tabelle111[[#This Row],[Menge t Nges]]/Tabelle111[[#This Row],[Anzahl Lieferscheine]]</f>
        <v>0.26978800000000003</v>
      </c>
      <c r="N2984" s="1">
        <f>Tabelle111[[#This Row],[Menge t P2O5]]/Tabelle111[[#This Row],[Anzahl Lieferscheine]]</f>
        <v>0.10129054545454545</v>
      </c>
    </row>
    <row r="2985" spans="1:14" x14ac:dyDescent="0.2">
      <c r="A2985" s="2" t="s">
        <v>43</v>
      </c>
      <c r="B2985" s="2" t="s">
        <v>43</v>
      </c>
      <c r="C2985" s="2" t="s">
        <v>6</v>
      </c>
      <c r="D2985" s="2" t="s">
        <v>7</v>
      </c>
      <c r="E2985" s="2" t="s">
        <v>13</v>
      </c>
      <c r="F2985" s="2" t="s">
        <v>61</v>
      </c>
      <c r="G2985" s="1">
        <v>20058.120000000003</v>
      </c>
      <c r="H2985" s="1">
        <v>10463.219999999999</v>
      </c>
      <c r="I2985" s="4">
        <v>114</v>
      </c>
      <c r="J2985" s="2" t="s">
        <v>68</v>
      </c>
      <c r="K2985" s="1">
        <f>Tabelle111[[#This Row],[Menge kg Nges]]/1000</f>
        <v>20.058120000000002</v>
      </c>
      <c r="L2985" s="1">
        <f>Tabelle111[[#This Row],[Menge kg P2O5]]/1000</f>
        <v>10.46322</v>
      </c>
      <c r="M2985" s="1">
        <f>Tabelle111[[#This Row],[Menge t Nges]]/Tabelle111[[#This Row],[Anzahl Lieferscheine]]</f>
        <v>0.17594842105263159</v>
      </c>
      <c r="N2985" s="1">
        <f>Tabelle111[[#This Row],[Menge t P2O5]]/Tabelle111[[#This Row],[Anzahl Lieferscheine]]</f>
        <v>9.1782631578947366E-2</v>
      </c>
    </row>
    <row r="2986" spans="1:14" x14ac:dyDescent="0.2">
      <c r="A2986" s="2" t="s">
        <v>43</v>
      </c>
      <c r="B2986" s="2" t="s">
        <v>43</v>
      </c>
      <c r="C2986" s="2" t="s">
        <v>6</v>
      </c>
      <c r="D2986" s="2" t="s">
        <v>7</v>
      </c>
      <c r="E2986" s="2" t="s">
        <v>14</v>
      </c>
      <c r="F2986" s="2" t="s">
        <v>61</v>
      </c>
      <c r="G2986" s="1">
        <v>786</v>
      </c>
      <c r="H2986" s="1">
        <v>531</v>
      </c>
      <c r="I2986" s="4">
        <v>7</v>
      </c>
      <c r="J2986" s="2" t="s">
        <v>68</v>
      </c>
      <c r="K2986" s="1">
        <f>Tabelle111[[#This Row],[Menge kg Nges]]/1000</f>
        <v>0.78600000000000003</v>
      </c>
      <c r="L2986" s="1">
        <f>Tabelle111[[#This Row],[Menge kg P2O5]]/1000</f>
        <v>0.53100000000000003</v>
      </c>
      <c r="M2986" s="1">
        <f>Tabelle111[[#This Row],[Menge t Nges]]/Tabelle111[[#This Row],[Anzahl Lieferscheine]]</f>
        <v>0.11228571428571429</v>
      </c>
      <c r="N2986" s="1">
        <f>Tabelle111[[#This Row],[Menge t P2O5]]/Tabelle111[[#This Row],[Anzahl Lieferscheine]]</f>
        <v>7.5857142857142859E-2</v>
      </c>
    </row>
    <row r="2987" spans="1:14" x14ac:dyDescent="0.2">
      <c r="A2987" s="2" t="s">
        <v>43</v>
      </c>
      <c r="B2987" s="2" t="s">
        <v>43</v>
      </c>
      <c r="C2987" s="2" t="s">
        <v>6</v>
      </c>
      <c r="D2987" s="2" t="s">
        <v>15</v>
      </c>
      <c r="E2987" s="2" t="s">
        <v>18</v>
      </c>
      <c r="F2987" s="2" t="s">
        <v>61</v>
      </c>
      <c r="G2987" s="1">
        <v>339.6</v>
      </c>
      <c r="H2987" s="1">
        <v>262</v>
      </c>
      <c r="I2987" s="4">
        <v>2</v>
      </c>
      <c r="J2987" s="2" t="s">
        <v>68</v>
      </c>
      <c r="K2987" s="1">
        <f>Tabelle111[[#This Row],[Menge kg Nges]]/1000</f>
        <v>0.33960000000000001</v>
      </c>
      <c r="L2987" s="1">
        <f>Tabelle111[[#This Row],[Menge kg P2O5]]/1000</f>
        <v>0.26200000000000001</v>
      </c>
      <c r="M2987" s="1">
        <f>Tabelle111[[#This Row],[Menge t Nges]]/Tabelle111[[#This Row],[Anzahl Lieferscheine]]</f>
        <v>0.16980000000000001</v>
      </c>
      <c r="N2987" s="1">
        <f>Tabelle111[[#This Row],[Menge t P2O5]]/Tabelle111[[#This Row],[Anzahl Lieferscheine]]</f>
        <v>0.13100000000000001</v>
      </c>
    </row>
    <row r="2988" spans="1:14" x14ac:dyDescent="0.2">
      <c r="A2988" s="2" t="s">
        <v>43</v>
      </c>
      <c r="B2988" s="2" t="s">
        <v>43</v>
      </c>
      <c r="C2988" s="2" t="s">
        <v>6</v>
      </c>
      <c r="D2988" s="2" t="s">
        <v>15</v>
      </c>
      <c r="E2988" s="2" t="s">
        <v>9</v>
      </c>
      <c r="F2988" s="2" t="s">
        <v>61</v>
      </c>
      <c r="G2988" s="1">
        <v>88.32</v>
      </c>
      <c r="H2988" s="1">
        <v>57.6</v>
      </c>
      <c r="I2988" s="4">
        <v>2</v>
      </c>
      <c r="J2988" s="2" t="s">
        <v>68</v>
      </c>
      <c r="K2988" s="1">
        <f>Tabelle111[[#This Row],[Menge kg Nges]]/1000</f>
        <v>8.8319999999999996E-2</v>
      </c>
      <c r="L2988" s="1">
        <f>Tabelle111[[#This Row],[Menge kg P2O5]]/1000</f>
        <v>5.7599999999999998E-2</v>
      </c>
      <c r="M2988" s="1">
        <f>Tabelle111[[#This Row],[Menge t Nges]]/Tabelle111[[#This Row],[Anzahl Lieferscheine]]</f>
        <v>4.4159999999999998E-2</v>
      </c>
      <c r="N2988" s="1">
        <f>Tabelle111[[#This Row],[Menge t P2O5]]/Tabelle111[[#This Row],[Anzahl Lieferscheine]]</f>
        <v>2.8799999999999999E-2</v>
      </c>
    </row>
    <row r="2989" spans="1:14" x14ac:dyDescent="0.2">
      <c r="A2989" s="2" t="s">
        <v>43</v>
      </c>
      <c r="B2989" s="2" t="s">
        <v>43</v>
      </c>
      <c r="C2989" s="2" t="s">
        <v>6</v>
      </c>
      <c r="D2989" s="2" t="s">
        <v>15</v>
      </c>
      <c r="E2989" s="2" t="s">
        <v>13</v>
      </c>
      <c r="F2989" s="2" t="s">
        <v>61</v>
      </c>
      <c r="G2989" s="1">
        <v>155</v>
      </c>
      <c r="H2989" s="1">
        <v>140</v>
      </c>
      <c r="I2989" s="4">
        <v>1</v>
      </c>
      <c r="J2989" s="2" t="s">
        <v>68</v>
      </c>
      <c r="K2989" s="1">
        <f>Tabelle111[[#This Row],[Menge kg Nges]]/1000</f>
        <v>0.155</v>
      </c>
      <c r="L2989" s="1">
        <f>Tabelle111[[#This Row],[Menge kg P2O5]]/1000</f>
        <v>0.14000000000000001</v>
      </c>
      <c r="M2989" s="1">
        <f>Tabelle111[[#This Row],[Menge t Nges]]/Tabelle111[[#This Row],[Anzahl Lieferscheine]]</f>
        <v>0.155</v>
      </c>
      <c r="N2989" s="1">
        <f>Tabelle111[[#This Row],[Menge t P2O5]]/Tabelle111[[#This Row],[Anzahl Lieferscheine]]</f>
        <v>0.14000000000000001</v>
      </c>
    </row>
    <row r="2990" spans="1:14" x14ac:dyDescent="0.2">
      <c r="A2990" s="2" t="s">
        <v>43</v>
      </c>
      <c r="B2990" s="2" t="s">
        <v>36</v>
      </c>
      <c r="C2990" s="2" t="s">
        <v>6</v>
      </c>
      <c r="D2990" s="2" t="s">
        <v>30</v>
      </c>
      <c r="E2990" s="2" t="s">
        <v>26</v>
      </c>
      <c r="F2990" s="2" t="s">
        <v>61</v>
      </c>
      <c r="G2990" s="1">
        <v>2672.45</v>
      </c>
      <c r="H2990" s="1">
        <v>1485.2499999999995</v>
      </c>
      <c r="I2990" s="4">
        <v>22</v>
      </c>
      <c r="J2990" s="2" t="s">
        <v>68</v>
      </c>
      <c r="K2990" s="1">
        <f>Tabelle111[[#This Row],[Menge kg Nges]]/1000</f>
        <v>2.67245</v>
      </c>
      <c r="L2990" s="1">
        <f>Tabelle111[[#This Row],[Menge kg P2O5]]/1000</f>
        <v>1.4852499999999995</v>
      </c>
      <c r="M2990" s="1">
        <f>Tabelle111[[#This Row],[Menge t Nges]]/Tabelle111[[#This Row],[Anzahl Lieferscheine]]</f>
        <v>0.121475</v>
      </c>
      <c r="N2990" s="1">
        <f>Tabelle111[[#This Row],[Menge t P2O5]]/Tabelle111[[#This Row],[Anzahl Lieferscheine]]</f>
        <v>6.7511363636363619E-2</v>
      </c>
    </row>
    <row r="2991" spans="1:14" x14ac:dyDescent="0.2">
      <c r="A2991" s="2" t="s">
        <v>43</v>
      </c>
      <c r="B2991" s="2" t="s">
        <v>36</v>
      </c>
      <c r="C2991" s="2" t="s">
        <v>6</v>
      </c>
      <c r="D2991" s="2" t="s">
        <v>7</v>
      </c>
      <c r="E2991" s="2" t="s">
        <v>11</v>
      </c>
      <c r="F2991" s="2" t="s">
        <v>61</v>
      </c>
      <c r="G2991" s="1">
        <v>2793.5199999999995</v>
      </c>
      <c r="H2991" s="1">
        <v>1322.94</v>
      </c>
      <c r="I2991" s="4">
        <v>16</v>
      </c>
      <c r="J2991" s="2" t="s">
        <v>68</v>
      </c>
      <c r="K2991" s="1">
        <f>Tabelle111[[#This Row],[Menge kg Nges]]/1000</f>
        <v>2.7935199999999996</v>
      </c>
      <c r="L2991" s="1">
        <f>Tabelle111[[#This Row],[Menge kg P2O5]]/1000</f>
        <v>1.32294</v>
      </c>
      <c r="M2991" s="1">
        <f>Tabelle111[[#This Row],[Menge t Nges]]/Tabelle111[[#This Row],[Anzahl Lieferscheine]]</f>
        <v>0.17459499999999997</v>
      </c>
      <c r="N2991" s="1">
        <f>Tabelle111[[#This Row],[Menge t P2O5]]/Tabelle111[[#This Row],[Anzahl Lieferscheine]]</f>
        <v>8.268375E-2</v>
      </c>
    </row>
    <row r="2992" spans="1:14" x14ac:dyDescent="0.2">
      <c r="A2992" s="2" t="s">
        <v>43</v>
      </c>
      <c r="B2992" s="2" t="s">
        <v>36</v>
      </c>
      <c r="C2992" s="2" t="s">
        <v>6</v>
      </c>
      <c r="D2992" s="2" t="s">
        <v>7</v>
      </c>
      <c r="E2992" s="2" t="s">
        <v>12</v>
      </c>
      <c r="F2992" s="2" t="s">
        <v>61</v>
      </c>
      <c r="G2992" s="1">
        <v>2377.6000000000004</v>
      </c>
      <c r="H2992" s="1">
        <v>950.6</v>
      </c>
      <c r="I2992" s="4">
        <v>12</v>
      </c>
      <c r="J2992" s="2" t="s">
        <v>68</v>
      </c>
      <c r="K2992" s="1">
        <f>Tabelle111[[#This Row],[Menge kg Nges]]/1000</f>
        <v>2.3776000000000002</v>
      </c>
      <c r="L2992" s="1">
        <f>Tabelle111[[#This Row],[Menge kg P2O5]]/1000</f>
        <v>0.9506</v>
      </c>
      <c r="M2992" s="1">
        <f>Tabelle111[[#This Row],[Menge t Nges]]/Tabelle111[[#This Row],[Anzahl Lieferscheine]]</f>
        <v>0.19813333333333336</v>
      </c>
      <c r="N2992" s="1">
        <f>Tabelle111[[#This Row],[Menge t P2O5]]/Tabelle111[[#This Row],[Anzahl Lieferscheine]]</f>
        <v>7.9216666666666671E-2</v>
      </c>
    </row>
    <row r="2993" spans="1:14" x14ac:dyDescent="0.2">
      <c r="A2993" s="2" t="s">
        <v>43</v>
      </c>
      <c r="B2993" s="2" t="s">
        <v>36</v>
      </c>
      <c r="C2993" s="2" t="s">
        <v>6</v>
      </c>
      <c r="D2993" s="2" t="s">
        <v>7</v>
      </c>
      <c r="E2993" s="2" t="s">
        <v>13</v>
      </c>
      <c r="F2993" s="2" t="s">
        <v>61</v>
      </c>
      <c r="G2993" s="1">
        <v>4291.6000000000004</v>
      </c>
      <c r="H2993" s="1">
        <v>2357.5</v>
      </c>
      <c r="I2993" s="4">
        <v>23</v>
      </c>
      <c r="J2993" s="2" t="s">
        <v>68</v>
      </c>
      <c r="K2993" s="1">
        <f>Tabelle111[[#This Row],[Menge kg Nges]]/1000</f>
        <v>4.2916000000000007</v>
      </c>
      <c r="L2993" s="1">
        <f>Tabelle111[[#This Row],[Menge kg P2O5]]/1000</f>
        <v>2.3574999999999999</v>
      </c>
      <c r="M2993" s="1">
        <f>Tabelle111[[#This Row],[Menge t Nges]]/Tabelle111[[#This Row],[Anzahl Lieferscheine]]</f>
        <v>0.18659130434782611</v>
      </c>
      <c r="N2993" s="1">
        <f>Tabelle111[[#This Row],[Menge t P2O5]]/Tabelle111[[#This Row],[Anzahl Lieferscheine]]</f>
        <v>0.10249999999999999</v>
      </c>
    </row>
    <row r="2994" spans="1:14" x14ac:dyDescent="0.2">
      <c r="A2994" s="2" t="s">
        <v>43</v>
      </c>
      <c r="B2994" s="2" t="s">
        <v>36</v>
      </c>
      <c r="C2994" s="2" t="s">
        <v>6</v>
      </c>
      <c r="D2994" s="2" t="s">
        <v>7</v>
      </c>
      <c r="E2994" s="2" t="s">
        <v>14</v>
      </c>
      <c r="F2994" s="2" t="s">
        <v>61</v>
      </c>
      <c r="G2994" s="1">
        <v>296.31</v>
      </c>
      <c r="H2994" s="1">
        <v>200.03</v>
      </c>
      <c r="I2994" s="4">
        <v>3</v>
      </c>
      <c r="J2994" s="2" t="s">
        <v>68</v>
      </c>
      <c r="K2994" s="1">
        <f>Tabelle111[[#This Row],[Menge kg Nges]]/1000</f>
        <v>0.29631000000000002</v>
      </c>
      <c r="L2994" s="1">
        <f>Tabelle111[[#This Row],[Menge kg P2O5]]/1000</f>
        <v>0.20003000000000001</v>
      </c>
      <c r="M2994" s="1">
        <f>Tabelle111[[#This Row],[Menge t Nges]]/Tabelle111[[#This Row],[Anzahl Lieferscheine]]</f>
        <v>9.8770000000000011E-2</v>
      </c>
      <c r="N2994" s="1">
        <f>Tabelle111[[#This Row],[Menge t P2O5]]/Tabelle111[[#This Row],[Anzahl Lieferscheine]]</f>
        <v>6.6676666666666676E-2</v>
      </c>
    </row>
    <row r="2995" spans="1:14" x14ac:dyDescent="0.2">
      <c r="A2995" s="2" t="s">
        <v>43</v>
      </c>
      <c r="B2995" s="2" t="s">
        <v>36</v>
      </c>
      <c r="C2995" s="2" t="s">
        <v>6</v>
      </c>
      <c r="D2995" s="2" t="s">
        <v>15</v>
      </c>
      <c r="E2995" s="2" t="s">
        <v>16</v>
      </c>
      <c r="F2995" s="2" t="s">
        <v>61</v>
      </c>
      <c r="G2995" s="1">
        <v>125</v>
      </c>
      <c r="H2995" s="1">
        <v>115</v>
      </c>
      <c r="I2995" s="4">
        <v>1</v>
      </c>
      <c r="J2995" s="2" t="s">
        <v>68</v>
      </c>
      <c r="K2995" s="1">
        <f>Tabelle111[[#This Row],[Menge kg Nges]]/1000</f>
        <v>0.125</v>
      </c>
      <c r="L2995" s="1">
        <f>Tabelle111[[#This Row],[Menge kg P2O5]]/1000</f>
        <v>0.115</v>
      </c>
      <c r="M2995" s="1">
        <f>Tabelle111[[#This Row],[Menge t Nges]]/Tabelle111[[#This Row],[Anzahl Lieferscheine]]</f>
        <v>0.125</v>
      </c>
      <c r="N2995" s="1">
        <f>Tabelle111[[#This Row],[Menge t P2O5]]/Tabelle111[[#This Row],[Anzahl Lieferscheine]]</f>
        <v>0.115</v>
      </c>
    </row>
    <row r="2996" spans="1:14" x14ac:dyDescent="0.2">
      <c r="A2996" s="2" t="s">
        <v>43</v>
      </c>
      <c r="B2996" s="2" t="s">
        <v>36</v>
      </c>
      <c r="C2996" s="2" t="s">
        <v>6</v>
      </c>
      <c r="D2996" s="2" t="s">
        <v>15</v>
      </c>
      <c r="E2996" s="2" t="s">
        <v>18</v>
      </c>
      <c r="F2996" s="2" t="s">
        <v>61</v>
      </c>
      <c r="G2996" s="1">
        <v>578.91999999999996</v>
      </c>
      <c r="H2996" s="1">
        <v>450.99999999999994</v>
      </c>
      <c r="I2996" s="4">
        <v>4</v>
      </c>
      <c r="J2996" s="2" t="s">
        <v>68</v>
      </c>
      <c r="K2996" s="1">
        <f>Tabelle111[[#This Row],[Menge kg Nges]]/1000</f>
        <v>0.57891999999999999</v>
      </c>
      <c r="L2996" s="1">
        <f>Tabelle111[[#This Row],[Menge kg P2O5]]/1000</f>
        <v>0.45099999999999996</v>
      </c>
      <c r="M2996" s="1">
        <f>Tabelle111[[#This Row],[Menge t Nges]]/Tabelle111[[#This Row],[Anzahl Lieferscheine]]</f>
        <v>0.14473</v>
      </c>
      <c r="N2996" s="1">
        <f>Tabelle111[[#This Row],[Menge t P2O5]]/Tabelle111[[#This Row],[Anzahl Lieferscheine]]</f>
        <v>0.11274999999999999</v>
      </c>
    </row>
    <row r="2997" spans="1:14" x14ac:dyDescent="0.2">
      <c r="A2997" s="2" t="s">
        <v>43</v>
      </c>
      <c r="B2997" s="2" t="s">
        <v>44</v>
      </c>
      <c r="C2997" s="2" t="s">
        <v>6</v>
      </c>
      <c r="D2997" s="2" t="s">
        <v>7</v>
      </c>
      <c r="E2997" s="2" t="s">
        <v>12</v>
      </c>
      <c r="F2997" s="2" t="s">
        <v>61</v>
      </c>
      <c r="G2997" s="1">
        <v>684</v>
      </c>
      <c r="H2997" s="1">
        <v>234</v>
      </c>
      <c r="I2997" s="4">
        <v>2</v>
      </c>
      <c r="J2997" s="2" t="s">
        <v>68</v>
      </c>
      <c r="K2997" s="1">
        <f>Tabelle111[[#This Row],[Menge kg Nges]]/1000</f>
        <v>0.68400000000000005</v>
      </c>
      <c r="L2997" s="1">
        <f>Tabelle111[[#This Row],[Menge kg P2O5]]/1000</f>
        <v>0.23400000000000001</v>
      </c>
      <c r="M2997" s="1">
        <f>Tabelle111[[#This Row],[Menge t Nges]]/Tabelle111[[#This Row],[Anzahl Lieferscheine]]</f>
        <v>0.34200000000000003</v>
      </c>
      <c r="N2997" s="1">
        <f>Tabelle111[[#This Row],[Menge t P2O5]]/Tabelle111[[#This Row],[Anzahl Lieferscheine]]</f>
        <v>0.11700000000000001</v>
      </c>
    </row>
    <row r="2998" spans="1:14" x14ac:dyDescent="0.2">
      <c r="A2998" s="2" t="s">
        <v>43</v>
      </c>
      <c r="B2998" s="2" t="s">
        <v>37</v>
      </c>
      <c r="C2998" s="2" t="s">
        <v>6</v>
      </c>
      <c r="D2998" s="2" t="s">
        <v>30</v>
      </c>
      <c r="E2998" s="2" t="s">
        <v>26</v>
      </c>
      <c r="F2998" s="2" t="s">
        <v>61</v>
      </c>
      <c r="G2998" s="1">
        <v>463.99</v>
      </c>
      <c r="H2998" s="1">
        <v>294</v>
      </c>
      <c r="I2998" s="4">
        <v>5</v>
      </c>
      <c r="J2998" s="2" t="s">
        <v>68</v>
      </c>
      <c r="K2998" s="1">
        <f>Tabelle111[[#This Row],[Menge kg Nges]]/1000</f>
        <v>0.46399000000000001</v>
      </c>
      <c r="L2998" s="1">
        <f>Tabelle111[[#This Row],[Menge kg P2O5]]/1000</f>
        <v>0.29399999999999998</v>
      </c>
      <c r="M2998" s="1">
        <f>Tabelle111[[#This Row],[Menge t Nges]]/Tabelle111[[#This Row],[Anzahl Lieferscheine]]</f>
        <v>9.2798000000000005E-2</v>
      </c>
      <c r="N2998" s="1">
        <f>Tabelle111[[#This Row],[Menge t P2O5]]/Tabelle111[[#This Row],[Anzahl Lieferscheine]]</f>
        <v>5.8799999999999998E-2</v>
      </c>
    </row>
    <row r="2999" spans="1:14" x14ac:dyDescent="0.2">
      <c r="A2999" s="2" t="s">
        <v>43</v>
      </c>
      <c r="B2999" s="2" t="s">
        <v>37</v>
      </c>
      <c r="C2999" s="2" t="s">
        <v>6</v>
      </c>
      <c r="D2999" s="2" t="s">
        <v>7</v>
      </c>
      <c r="E2999" s="2" t="s">
        <v>9</v>
      </c>
      <c r="F2999" s="2" t="s">
        <v>61</v>
      </c>
      <c r="G2999" s="1">
        <v>525.5</v>
      </c>
      <c r="H2999" s="1">
        <v>217.2</v>
      </c>
      <c r="I2999" s="4">
        <v>4</v>
      </c>
      <c r="J2999" s="2" t="s">
        <v>68</v>
      </c>
      <c r="K2999" s="1">
        <f>Tabelle111[[#This Row],[Menge kg Nges]]/1000</f>
        <v>0.52549999999999997</v>
      </c>
      <c r="L2999" s="1">
        <f>Tabelle111[[#This Row],[Menge kg P2O5]]/1000</f>
        <v>0.21719999999999998</v>
      </c>
      <c r="M2999" s="1">
        <f>Tabelle111[[#This Row],[Menge t Nges]]/Tabelle111[[#This Row],[Anzahl Lieferscheine]]</f>
        <v>0.13137499999999999</v>
      </c>
      <c r="N2999" s="1">
        <f>Tabelle111[[#This Row],[Menge t P2O5]]/Tabelle111[[#This Row],[Anzahl Lieferscheine]]</f>
        <v>5.4299999999999994E-2</v>
      </c>
    </row>
    <row r="3000" spans="1:14" x14ac:dyDescent="0.2">
      <c r="A3000" s="2" t="s">
        <v>43</v>
      </c>
      <c r="B3000" s="2" t="s">
        <v>37</v>
      </c>
      <c r="C3000" s="2" t="s">
        <v>6</v>
      </c>
      <c r="D3000" s="2" t="s">
        <v>7</v>
      </c>
      <c r="E3000" s="2" t="s">
        <v>11</v>
      </c>
      <c r="F3000" s="2" t="s">
        <v>61</v>
      </c>
      <c r="G3000" s="1">
        <v>579</v>
      </c>
      <c r="H3000" s="1">
        <v>259.8</v>
      </c>
      <c r="I3000" s="4">
        <v>4</v>
      </c>
      <c r="J3000" s="2" t="s">
        <v>68</v>
      </c>
      <c r="K3000" s="1">
        <f>Tabelle111[[#This Row],[Menge kg Nges]]/1000</f>
        <v>0.57899999999999996</v>
      </c>
      <c r="L3000" s="1">
        <f>Tabelle111[[#This Row],[Menge kg P2O5]]/1000</f>
        <v>0.25980000000000003</v>
      </c>
      <c r="M3000" s="1">
        <f>Tabelle111[[#This Row],[Menge t Nges]]/Tabelle111[[#This Row],[Anzahl Lieferscheine]]</f>
        <v>0.14474999999999999</v>
      </c>
      <c r="N3000" s="1">
        <f>Tabelle111[[#This Row],[Menge t P2O5]]/Tabelle111[[#This Row],[Anzahl Lieferscheine]]</f>
        <v>6.4950000000000008E-2</v>
      </c>
    </row>
    <row r="3001" spans="1:14" x14ac:dyDescent="0.2">
      <c r="A3001" s="2" t="s">
        <v>43</v>
      </c>
      <c r="B3001" s="2" t="s">
        <v>37</v>
      </c>
      <c r="C3001" s="2" t="s">
        <v>6</v>
      </c>
      <c r="D3001" s="2" t="s">
        <v>7</v>
      </c>
      <c r="E3001" s="2" t="s">
        <v>12</v>
      </c>
      <c r="F3001" s="2" t="s">
        <v>61</v>
      </c>
      <c r="G3001" s="1">
        <v>2943.2</v>
      </c>
      <c r="H3001" s="1">
        <v>1038.5999999999999</v>
      </c>
      <c r="I3001" s="4">
        <v>9</v>
      </c>
      <c r="J3001" s="2" t="s">
        <v>68</v>
      </c>
      <c r="K3001" s="1">
        <f>Tabelle111[[#This Row],[Menge kg Nges]]/1000</f>
        <v>2.9432</v>
      </c>
      <c r="L3001" s="1">
        <f>Tabelle111[[#This Row],[Menge kg P2O5]]/1000</f>
        <v>1.0386</v>
      </c>
      <c r="M3001" s="1">
        <f>Tabelle111[[#This Row],[Menge t Nges]]/Tabelle111[[#This Row],[Anzahl Lieferscheine]]</f>
        <v>0.32702222222222221</v>
      </c>
      <c r="N3001" s="1">
        <f>Tabelle111[[#This Row],[Menge t P2O5]]/Tabelle111[[#This Row],[Anzahl Lieferscheine]]</f>
        <v>0.1154</v>
      </c>
    </row>
    <row r="3002" spans="1:14" x14ac:dyDescent="0.2">
      <c r="A3002" s="2" t="s">
        <v>43</v>
      </c>
      <c r="B3002" s="2" t="s">
        <v>37</v>
      </c>
      <c r="C3002" s="2" t="s">
        <v>6</v>
      </c>
      <c r="D3002" s="2" t="s">
        <v>7</v>
      </c>
      <c r="E3002" s="2" t="s">
        <v>13</v>
      </c>
      <c r="F3002" s="2" t="s">
        <v>61</v>
      </c>
      <c r="G3002" s="1">
        <v>3336.1800000000003</v>
      </c>
      <c r="H3002" s="1">
        <v>1773.8999999999999</v>
      </c>
      <c r="I3002" s="4">
        <v>16</v>
      </c>
      <c r="J3002" s="2" t="s">
        <v>68</v>
      </c>
      <c r="K3002" s="1">
        <f>Tabelle111[[#This Row],[Menge kg Nges]]/1000</f>
        <v>3.3361800000000001</v>
      </c>
      <c r="L3002" s="1">
        <f>Tabelle111[[#This Row],[Menge kg P2O5]]/1000</f>
        <v>1.7738999999999998</v>
      </c>
      <c r="M3002" s="1">
        <f>Tabelle111[[#This Row],[Menge t Nges]]/Tabelle111[[#This Row],[Anzahl Lieferscheine]]</f>
        <v>0.20851125000000001</v>
      </c>
      <c r="N3002" s="1">
        <f>Tabelle111[[#This Row],[Menge t P2O5]]/Tabelle111[[#This Row],[Anzahl Lieferscheine]]</f>
        <v>0.11086874999999999</v>
      </c>
    </row>
    <row r="3003" spans="1:14" x14ac:dyDescent="0.2">
      <c r="A3003" s="2" t="s">
        <v>43</v>
      </c>
      <c r="B3003" s="2" t="s">
        <v>37</v>
      </c>
      <c r="C3003" s="2" t="s">
        <v>6</v>
      </c>
      <c r="D3003" s="2" t="s">
        <v>7</v>
      </c>
      <c r="E3003" s="2" t="s">
        <v>14</v>
      </c>
      <c r="F3003" s="2" t="s">
        <v>61</v>
      </c>
      <c r="G3003" s="1">
        <v>947.31</v>
      </c>
      <c r="H3003" s="1">
        <v>618.02999999999986</v>
      </c>
      <c r="I3003" s="4">
        <v>6</v>
      </c>
      <c r="J3003" s="2" t="s">
        <v>68</v>
      </c>
      <c r="K3003" s="1">
        <f>Tabelle111[[#This Row],[Menge kg Nges]]/1000</f>
        <v>0.94730999999999999</v>
      </c>
      <c r="L3003" s="1">
        <f>Tabelle111[[#This Row],[Menge kg P2O5]]/1000</f>
        <v>0.61802999999999986</v>
      </c>
      <c r="M3003" s="1">
        <f>Tabelle111[[#This Row],[Menge t Nges]]/Tabelle111[[#This Row],[Anzahl Lieferscheine]]</f>
        <v>0.157885</v>
      </c>
      <c r="N3003" s="1">
        <f>Tabelle111[[#This Row],[Menge t P2O5]]/Tabelle111[[#This Row],[Anzahl Lieferscheine]]</f>
        <v>0.10300499999999997</v>
      </c>
    </row>
    <row r="3004" spans="1:14" x14ac:dyDescent="0.2">
      <c r="A3004" s="2" t="s">
        <v>43</v>
      </c>
      <c r="B3004" s="2" t="s">
        <v>37</v>
      </c>
      <c r="C3004" s="2" t="s">
        <v>6</v>
      </c>
      <c r="D3004" s="2" t="s">
        <v>15</v>
      </c>
      <c r="E3004" s="2" t="s">
        <v>18</v>
      </c>
      <c r="F3004" s="2" t="s">
        <v>61</v>
      </c>
      <c r="G3004" s="1">
        <v>579.15000000000009</v>
      </c>
      <c r="H3004" s="1">
        <v>425.25</v>
      </c>
      <c r="I3004" s="4">
        <v>3</v>
      </c>
      <c r="J3004" s="2" t="s">
        <v>68</v>
      </c>
      <c r="K3004" s="1">
        <f>Tabelle111[[#This Row],[Menge kg Nges]]/1000</f>
        <v>0.57915000000000005</v>
      </c>
      <c r="L3004" s="1">
        <f>Tabelle111[[#This Row],[Menge kg P2O5]]/1000</f>
        <v>0.42525000000000002</v>
      </c>
      <c r="M3004" s="1">
        <f>Tabelle111[[#This Row],[Menge t Nges]]/Tabelle111[[#This Row],[Anzahl Lieferscheine]]</f>
        <v>0.19305000000000003</v>
      </c>
      <c r="N3004" s="1">
        <f>Tabelle111[[#This Row],[Menge t P2O5]]/Tabelle111[[#This Row],[Anzahl Lieferscheine]]</f>
        <v>0.14175000000000001</v>
      </c>
    </row>
    <row r="3005" spans="1:14" x14ac:dyDescent="0.2">
      <c r="A3005" s="2" t="s">
        <v>43</v>
      </c>
      <c r="B3005" s="2" t="s">
        <v>37</v>
      </c>
      <c r="C3005" s="2" t="s">
        <v>6</v>
      </c>
      <c r="D3005" s="2" t="s">
        <v>15</v>
      </c>
      <c r="E3005" s="2" t="s">
        <v>19</v>
      </c>
      <c r="F3005" s="2" t="s">
        <v>61</v>
      </c>
      <c r="G3005" s="1">
        <v>476</v>
      </c>
      <c r="H3005" s="1">
        <v>383</v>
      </c>
      <c r="I3005" s="4">
        <v>1</v>
      </c>
      <c r="J3005" s="2" t="s">
        <v>68</v>
      </c>
      <c r="K3005" s="1">
        <f>Tabelle111[[#This Row],[Menge kg Nges]]/1000</f>
        <v>0.47599999999999998</v>
      </c>
      <c r="L3005" s="1">
        <f>Tabelle111[[#This Row],[Menge kg P2O5]]/1000</f>
        <v>0.38300000000000001</v>
      </c>
      <c r="M3005" s="1">
        <f>Tabelle111[[#This Row],[Menge t Nges]]/Tabelle111[[#This Row],[Anzahl Lieferscheine]]</f>
        <v>0.47599999999999998</v>
      </c>
      <c r="N3005" s="1">
        <f>Tabelle111[[#This Row],[Menge t P2O5]]/Tabelle111[[#This Row],[Anzahl Lieferscheine]]</f>
        <v>0.38300000000000001</v>
      </c>
    </row>
    <row r="3006" spans="1:14" x14ac:dyDescent="0.2">
      <c r="A3006" s="2" t="s">
        <v>43</v>
      </c>
      <c r="B3006" s="2" t="s">
        <v>37</v>
      </c>
      <c r="C3006" s="2" t="s">
        <v>6</v>
      </c>
      <c r="D3006" s="2" t="s">
        <v>15</v>
      </c>
      <c r="E3006" s="2" t="s">
        <v>21</v>
      </c>
      <c r="F3006" s="2" t="s">
        <v>61</v>
      </c>
      <c r="G3006" s="1">
        <v>1437.9</v>
      </c>
      <c r="H3006" s="1">
        <v>861.6</v>
      </c>
      <c r="I3006" s="4">
        <v>7</v>
      </c>
      <c r="J3006" s="2" t="s">
        <v>68</v>
      </c>
      <c r="K3006" s="1">
        <f>Tabelle111[[#This Row],[Menge kg Nges]]/1000</f>
        <v>1.4379000000000002</v>
      </c>
      <c r="L3006" s="1">
        <f>Tabelle111[[#This Row],[Menge kg P2O5]]/1000</f>
        <v>0.86160000000000003</v>
      </c>
      <c r="M3006" s="1">
        <f>Tabelle111[[#This Row],[Menge t Nges]]/Tabelle111[[#This Row],[Anzahl Lieferscheine]]</f>
        <v>0.20541428571428574</v>
      </c>
      <c r="N3006" s="1">
        <f>Tabelle111[[#This Row],[Menge t P2O5]]/Tabelle111[[#This Row],[Anzahl Lieferscheine]]</f>
        <v>0.12308571428571428</v>
      </c>
    </row>
    <row r="3007" spans="1:14" x14ac:dyDescent="0.2">
      <c r="A3007" s="2" t="s">
        <v>43</v>
      </c>
      <c r="B3007" s="2" t="s">
        <v>37</v>
      </c>
      <c r="C3007" s="2" t="s">
        <v>6</v>
      </c>
      <c r="D3007" s="2" t="s">
        <v>15</v>
      </c>
      <c r="E3007" s="2" t="s">
        <v>9</v>
      </c>
      <c r="F3007" s="2" t="s">
        <v>61</v>
      </c>
      <c r="G3007" s="1">
        <v>214.4</v>
      </c>
      <c r="H3007" s="1">
        <v>192</v>
      </c>
      <c r="I3007" s="4">
        <v>1</v>
      </c>
      <c r="J3007" s="2" t="s">
        <v>68</v>
      </c>
      <c r="K3007" s="1">
        <f>Tabelle111[[#This Row],[Menge kg Nges]]/1000</f>
        <v>0.21440000000000001</v>
      </c>
      <c r="L3007" s="1">
        <f>Tabelle111[[#This Row],[Menge kg P2O5]]/1000</f>
        <v>0.192</v>
      </c>
      <c r="M3007" s="1">
        <f>Tabelle111[[#This Row],[Menge t Nges]]/Tabelle111[[#This Row],[Anzahl Lieferscheine]]</f>
        <v>0.21440000000000001</v>
      </c>
      <c r="N3007" s="1">
        <f>Tabelle111[[#This Row],[Menge t P2O5]]/Tabelle111[[#This Row],[Anzahl Lieferscheine]]</f>
        <v>0.192</v>
      </c>
    </row>
    <row r="3008" spans="1:14" x14ac:dyDescent="0.2">
      <c r="A3008" s="2" t="s">
        <v>43</v>
      </c>
      <c r="B3008" s="2" t="s">
        <v>38</v>
      </c>
      <c r="C3008" s="2" t="s">
        <v>6</v>
      </c>
      <c r="D3008" s="2" t="s">
        <v>15</v>
      </c>
      <c r="E3008" s="2" t="s">
        <v>18</v>
      </c>
      <c r="F3008" s="2" t="s">
        <v>61</v>
      </c>
      <c r="G3008" s="1">
        <v>235.2</v>
      </c>
      <c r="H3008" s="1">
        <v>190.4</v>
      </c>
      <c r="I3008" s="4">
        <v>1</v>
      </c>
      <c r="J3008" s="2" t="s">
        <v>68</v>
      </c>
      <c r="K3008" s="1">
        <f>Tabelle111[[#This Row],[Menge kg Nges]]/1000</f>
        <v>0.23519999999999999</v>
      </c>
      <c r="L3008" s="1">
        <f>Tabelle111[[#This Row],[Menge kg P2O5]]/1000</f>
        <v>0.19040000000000001</v>
      </c>
      <c r="M3008" s="1">
        <f>Tabelle111[[#This Row],[Menge t Nges]]/Tabelle111[[#This Row],[Anzahl Lieferscheine]]</f>
        <v>0.23519999999999999</v>
      </c>
      <c r="N3008" s="1">
        <f>Tabelle111[[#This Row],[Menge t P2O5]]/Tabelle111[[#This Row],[Anzahl Lieferscheine]]</f>
        <v>0.19040000000000001</v>
      </c>
    </row>
    <row r="3009" spans="1:14" x14ac:dyDescent="0.2">
      <c r="A3009" s="2" t="s">
        <v>43</v>
      </c>
      <c r="B3009" s="2" t="s">
        <v>40</v>
      </c>
      <c r="C3009" s="2" t="s">
        <v>6</v>
      </c>
      <c r="D3009" s="2" t="s">
        <v>7</v>
      </c>
      <c r="E3009" s="2" t="s">
        <v>11</v>
      </c>
      <c r="F3009" s="2" t="s">
        <v>61</v>
      </c>
      <c r="G3009" s="1">
        <v>181.12</v>
      </c>
      <c r="H3009" s="1">
        <v>72.45</v>
      </c>
      <c r="I3009" s="4">
        <v>1</v>
      </c>
      <c r="J3009" s="2" t="s">
        <v>68</v>
      </c>
      <c r="K3009" s="1">
        <f>Tabelle111[[#This Row],[Menge kg Nges]]/1000</f>
        <v>0.18112</v>
      </c>
      <c r="L3009" s="1">
        <f>Tabelle111[[#This Row],[Menge kg P2O5]]/1000</f>
        <v>7.2450000000000001E-2</v>
      </c>
      <c r="M3009" s="1">
        <f>Tabelle111[[#This Row],[Menge t Nges]]/Tabelle111[[#This Row],[Anzahl Lieferscheine]]</f>
        <v>0.18112</v>
      </c>
      <c r="N3009" s="1">
        <f>Tabelle111[[#This Row],[Menge t P2O5]]/Tabelle111[[#This Row],[Anzahl Lieferscheine]]</f>
        <v>7.2450000000000001E-2</v>
      </c>
    </row>
    <row r="3010" spans="1:14" x14ac:dyDescent="0.2">
      <c r="A3010" s="2" t="s">
        <v>43</v>
      </c>
      <c r="B3010" s="2" t="s">
        <v>40</v>
      </c>
      <c r="C3010" s="2" t="s">
        <v>6</v>
      </c>
      <c r="D3010" s="2" t="s">
        <v>7</v>
      </c>
      <c r="E3010" s="2" t="s">
        <v>12</v>
      </c>
      <c r="F3010" s="2" t="s">
        <v>61</v>
      </c>
      <c r="G3010" s="1">
        <v>215.2</v>
      </c>
      <c r="H3010" s="1">
        <v>114.24000000000001</v>
      </c>
      <c r="I3010" s="4">
        <v>2</v>
      </c>
      <c r="J3010" s="2" t="s">
        <v>68</v>
      </c>
      <c r="K3010" s="1">
        <f>Tabelle111[[#This Row],[Menge kg Nges]]/1000</f>
        <v>0.2152</v>
      </c>
      <c r="L3010" s="1">
        <f>Tabelle111[[#This Row],[Menge kg P2O5]]/1000</f>
        <v>0.11424000000000001</v>
      </c>
      <c r="M3010" s="1">
        <f>Tabelle111[[#This Row],[Menge t Nges]]/Tabelle111[[#This Row],[Anzahl Lieferscheine]]</f>
        <v>0.1076</v>
      </c>
      <c r="N3010" s="1">
        <f>Tabelle111[[#This Row],[Menge t P2O5]]/Tabelle111[[#This Row],[Anzahl Lieferscheine]]</f>
        <v>5.7120000000000004E-2</v>
      </c>
    </row>
    <row r="3011" spans="1:14" x14ac:dyDescent="0.2">
      <c r="A3011" s="2" t="s">
        <v>43</v>
      </c>
      <c r="B3011" s="2" t="s">
        <v>40</v>
      </c>
      <c r="C3011" s="2" t="s">
        <v>6</v>
      </c>
      <c r="D3011" s="2" t="s">
        <v>7</v>
      </c>
      <c r="E3011" s="2" t="s">
        <v>14</v>
      </c>
      <c r="F3011" s="2" t="s">
        <v>61</v>
      </c>
      <c r="G3011" s="1">
        <v>199.92</v>
      </c>
      <c r="H3011" s="1">
        <v>134.96</v>
      </c>
      <c r="I3011" s="4">
        <v>1</v>
      </c>
      <c r="J3011" s="2" t="s">
        <v>68</v>
      </c>
      <c r="K3011" s="1">
        <f>Tabelle111[[#This Row],[Menge kg Nges]]/1000</f>
        <v>0.19991999999999999</v>
      </c>
      <c r="L3011" s="1">
        <f>Tabelle111[[#This Row],[Menge kg P2O5]]/1000</f>
        <v>0.13496</v>
      </c>
      <c r="M3011" s="1">
        <f>Tabelle111[[#This Row],[Menge t Nges]]/Tabelle111[[#This Row],[Anzahl Lieferscheine]]</f>
        <v>0.19991999999999999</v>
      </c>
      <c r="N3011" s="1">
        <f>Tabelle111[[#This Row],[Menge t P2O5]]/Tabelle111[[#This Row],[Anzahl Lieferscheine]]</f>
        <v>0.13496</v>
      </c>
    </row>
    <row r="3012" spans="1:14" x14ac:dyDescent="0.2">
      <c r="A3012" s="2" t="s">
        <v>43</v>
      </c>
      <c r="B3012" s="2" t="s">
        <v>40</v>
      </c>
      <c r="C3012" s="2" t="s">
        <v>6</v>
      </c>
      <c r="D3012" s="2" t="s">
        <v>15</v>
      </c>
      <c r="E3012" s="2" t="s">
        <v>18</v>
      </c>
      <c r="F3012" s="2" t="s">
        <v>61</v>
      </c>
      <c r="G3012" s="1">
        <v>617.9</v>
      </c>
      <c r="H3012" s="1">
        <v>388.6</v>
      </c>
      <c r="I3012" s="4">
        <v>2</v>
      </c>
      <c r="J3012" s="2" t="s">
        <v>68</v>
      </c>
      <c r="K3012" s="1">
        <f>Tabelle111[[#This Row],[Menge kg Nges]]/1000</f>
        <v>0.6179</v>
      </c>
      <c r="L3012" s="1">
        <f>Tabelle111[[#This Row],[Menge kg P2O5]]/1000</f>
        <v>0.3886</v>
      </c>
      <c r="M3012" s="1">
        <f>Tabelle111[[#This Row],[Menge t Nges]]/Tabelle111[[#This Row],[Anzahl Lieferscheine]]</f>
        <v>0.30895</v>
      </c>
      <c r="N3012" s="1">
        <f>Tabelle111[[#This Row],[Menge t P2O5]]/Tabelle111[[#This Row],[Anzahl Lieferscheine]]</f>
        <v>0.1943</v>
      </c>
    </row>
    <row r="3013" spans="1:14" x14ac:dyDescent="0.2">
      <c r="A3013" s="2" t="s">
        <v>43</v>
      </c>
      <c r="B3013" s="2" t="s">
        <v>40</v>
      </c>
      <c r="C3013" s="2" t="s">
        <v>6</v>
      </c>
      <c r="D3013" s="2" t="s">
        <v>15</v>
      </c>
      <c r="E3013" s="2" t="s">
        <v>13</v>
      </c>
      <c r="F3013" s="2" t="s">
        <v>61</v>
      </c>
      <c r="G3013" s="1">
        <v>260</v>
      </c>
      <c r="H3013" s="1">
        <v>240</v>
      </c>
      <c r="I3013" s="4">
        <v>1</v>
      </c>
      <c r="J3013" s="2" t="s">
        <v>68</v>
      </c>
      <c r="K3013" s="1">
        <f>Tabelle111[[#This Row],[Menge kg Nges]]/1000</f>
        <v>0.26</v>
      </c>
      <c r="L3013" s="1">
        <f>Tabelle111[[#This Row],[Menge kg P2O5]]/1000</f>
        <v>0.24</v>
      </c>
      <c r="M3013" s="1">
        <f>Tabelle111[[#This Row],[Menge t Nges]]/Tabelle111[[#This Row],[Anzahl Lieferscheine]]</f>
        <v>0.26</v>
      </c>
      <c r="N3013" s="1">
        <f>Tabelle111[[#This Row],[Menge t P2O5]]/Tabelle111[[#This Row],[Anzahl Lieferscheine]]</f>
        <v>0.24</v>
      </c>
    </row>
    <row r="3014" spans="1:14" x14ac:dyDescent="0.2">
      <c r="A3014" s="2" t="s">
        <v>43</v>
      </c>
      <c r="B3014" s="2" t="s">
        <v>42</v>
      </c>
      <c r="C3014" s="2" t="s">
        <v>6</v>
      </c>
      <c r="D3014" s="2" t="s">
        <v>7</v>
      </c>
      <c r="E3014" s="2" t="s">
        <v>10</v>
      </c>
      <c r="F3014" s="2" t="s">
        <v>61</v>
      </c>
      <c r="G3014" s="1">
        <v>550.79999999999995</v>
      </c>
      <c r="H3014" s="1">
        <v>244.62</v>
      </c>
      <c r="I3014" s="4">
        <v>3</v>
      </c>
      <c r="J3014" s="2" t="s">
        <v>68</v>
      </c>
      <c r="K3014" s="1">
        <f>Tabelle111[[#This Row],[Menge kg Nges]]/1000</f>
        <v>0.55079999999999996</v>
      </c>
      <c r="L3014" s="1">
        <f>Tabelle111[[#This Row],[Menge kg P2O5]]/1000</f>
        <v>0.24462</v>
      </c>
      <c r="M3014" s="1">
        <f>Tabelle111[[#This Row],[Menge t Nges]]/Tabelle111[[#This Row],[Anzahl Lieferscheine]]</f>
        <v>0.18359999999999999</v>
      </c>
      <c r="N3014" s="1">
        <f>Tabelle111[[#This Row],[Menge t P2O5]]/Tabelle111[[#This Row],[Anzahl Lieferscheine]]</f>
        <v>8.1540000000000001E-2</v>
      </c>
    </row>
    <row r="3015" spans="1:14" x14ac:dyDescent="0.2">
      <c r="A3015" s="2" t="s">
        <v>43</v>
      </c>
      <c r="B3015" s="2" t="s">
        <v>42</v>
      </c>
      <c r="C3015" s="2" t="s">
        <v>6</v>
      </c>
      <c r="D3015" s="2" t="s">
        <v>7</v>
      </c>
      <c r="E3015" s="2" t="s">
        <v>11</v>
      </c>
      <c r="F3015" s="2" t="s">
        <v>61</v>
      </c>
      <c r="G3015" s="1">
        <v>808.67</v>
      </c>
      <c r="H3015" s="1">
        <v>397.55000000000007</v>
      </c>
      <c r="I3015" s="4">
        <v>5</v>
      </c>
      <c r="J3015" s="2" t="s">
        <v>68</v>
      </c>
      <c r="K3015" s="1">
        <f>Tabelle111[[#This Row],[Menge kg Nges]]/1000</f>
        <v>0.80867</v>
      </c>
      <c r="L3015" s="1">
        <f>Tabelle111[[#This Row],[Menge kg P2O5]]/1000</f>
        <v>0.39755000000000007</v>
      </c>
      <c r="M3015" s="1">
        <f>Tabelle111[[#This Row],[Menge t Nges]]/Tabelle111[[#This Row],[Anzahl Lieferscheine]]</f>
        <v>0.16173399999999999</v>
      </c>
      <c r="N3015" s="1">
        <f>Tabelle111[[#This Row],[Menge t P2O5]]/Tabelle111[[#This Row],[Anzahl Lieferscheine]]</f>
        <v>7.9510000000000011E-2</v>
      </c>
    </row>
    <row r="3016" spans="1:14" x14ac:dyDescent="0.2">
      <c r="A3016" s="2" t="s">
        <v>43</v>
      </c>
      <c r="B3016" s="2" t="s">
        <v>42</v>
      </c>
      <c r="C3016" s="2" t="s">
        <v>6</v>
      </c>
      <c r="D3016" s="2" t="s">
        <v>7</v>
      </c>
      <c r="E3016" s="2" t="s">
        <v>13</v>
      </c>
      <c r="F3016" s="2" t="s">
        <v>61</v>
      </c>
      <c r="G3016" s="1">
        <v>2631</v>
      </c>
      <c r="H3016" s="1">
        <v>1437.88</v>
      </c>
      <c r="I3016" s="4">
        <v>7</v>
      </c>
      <c r="J3016" s="2" t="s">
        <v>68</v>
      </c>
      <c r="K3016" s="1">
        <f>Tabelle111[[#This Row],[Menge kg Nges]]/1000</f>
        <v>2.6309999999999998</v>
      </c>
      <c r="L3016" s="1">
        <f>Tabelle111[[#This Row],[Menge kg P2O5]]/1000</f>
        <v>1.43788</v>
      </c>
      <c r="M3016" s="1">
        <f>Tabelle111[[#This Row],[Menge t Nges]]/Tabelle111[[#This Row],[Anzahl Lieferscheine]]</f>
        <v>0.37585714285714283</v>
      </c>
      <c r="N3016" s="1">
        <f>Tabelle111[[#This Row],[Menge t P2O5]]/Tabelle111[[#This Row],[Anzahl Lieferscheine]]</f>
        <v>0.20541142857142858</v>
      </c>
    </row>
    <row r="3017" spans="1:14" x14ac:dyDescent="0.2">
      <c r="A3017" s="2" t="s">
        <v>43</v>
      </c>
      <c r="B3017" s="2" t="s">
        <v>42</v>
      </c>
      <c r="C3017" s="2" t="s">
        <v>6</v>
      </c>
      <c r="D3017" s="2" t="s">
        <v>7</v>
      </c>
      <c r="E3017" s="2" t="s">
        <v>14</v>
      </c>
      <c r="F3017" s="2" t="s">
        <v>61</v>
      </c>
      <c r="G3017" s="1">
        <v>1009.92</v>
      </c>
      <c r="H3017" s="1">
        <v>658.76</v>
      </c>
      <c r="I3017" s="4">
        <v>6</v>
      </c>
      <c r="J3017" s="2" t="s">
        <v>68</v>
      </c>
      <c r="K3017" s="1">
        <f>Tabelle111[[#This Row],[Menge kg Nges]]/1000</f>
        <v>1.0099199999999999</v>
      </c>
      <c r="L3017" s="1">
        <f>Tabelle111[[#This Row],[Menge kg P2O5]]/1000</f>
        <v>0.65876000000000001</v>
      </c>
      <c r="M3017" s="1">
        <f>Tabelle111[[#This Row],[Menge t Nges]]/Tabelle111[[#This Row],[Anzahl Lieferscheine]]</f>
        <v>0.16832</v>
      </c>
      <c r="N3017" s="1">
        <f>Tabelle111[[#This Row],[Menge t P2O5]]/Tabelle111[[#This Row],[Anzahl Lieferscheine]]</f>
        <v>0.10979333333333334</v>
      </c>
    </row>
    <row r="3018" spans="1:14" x14ac:dyDescent="0.2">
      <c r="A3018" s="2" t="s">
        <v>43</v>
      </c>
      <c r="B3018" s="2" t="s">
        <v>42</v>
      </c>
      <c r="C3018" s="2" t="s">
        <v>6</v>
      </c>
      <c r="D3018" s="2" t="s">
        <v>15</v>
      </c>
      <c r="E3018" s="2" t="s">
        <v>16</v>
      </c>
      <c r="F3018" s="2" t="s">
        <v>61</v>
      </c>
      <c r="G3018" s="1">
        <v>654.25</v>
      </c>
      <c r="H3018" s="1">
        <v>598.09</v>
      </c>
      <c r="I3018" s="4">
        <v>4</v>
      </c>
      <c r="J3018" s="2" t="s">
        <v>68</v>
      </c>
      <c r="K3018" s="1">
        <f>Tabelle111[[#This Row],[Menge kg Nges]]/1000</f>
        <v>0.65425</v>
      </c>
      <c r="L3018" s="1">
        <f>Tabelle111[[#This Row],[Menge kg P2O5]]/1000</f>
        <v>0.59809000000000001</v>
      </c>
      <c r="M3018" s="1">
        <f>Tabelle111[[#This Row],[Menge t Nges]]/Tabelle111[[#This Row],[Anzahl Lieferscheine]]</f>
        <v>0.1635625</v>
      </c>
      <c r="N3018" s="1">
        <f>Tabelle111[[#This Row],[Menge t P2O5]]/Tabelle111[[#This Row],[Anzahl Lieferscheine]]</f>
        <v>0.1495225</v>
      </c>
    </row>
    <row r="3019" spans="1:14" x14ac:dyDescent="0.2">
      <c r="A3019" s="2" t="s">
        <v>43</v>
      </c>
      <c r="B3019" s="2" t="s">
        <v>42</v>
      </c>
      <c r="C3019" s="2" t="s">
        <v>6</v>
      </c>
      <c r="D3019" s="2" t="s">
        <v>15</v>
      </c>
      <c r="E3019" s="2" t="s">
        <v>18</v>
      </c>
      <c r="F3019" s="2" t="s">
        <v>61</v>
      </c>
      <c r="G3019" s="1">
        <v>326.04000000000002</v>
      </c>
      <c r="H3019" s="1">
        <v>239.4</v>
      </c>
      <c r="I3019" s="4">
        <v>1</v>
      </c>
      <c r="J3019" s="2" t="s">
        <v>68</v>
      </c>
      <c r="K3019" s="1">
        <f>Tabelle111[[#This Row],[Menge kg Nges]]/1000</f>
        <v>0.32604</v>
      </c>
      <c r="L3019" s="1">
        <f>Tabelle111[[#This Row],[Menge kg P2O5]]/1000</f>
        <v>0.2394</v>
      </c>
      <c r="M3019" s="1">
        <f>Tabelle111[[#This Row],[Menge t Nges]]/Tabelle111[[#This Row],[Anzahl Lieferscheine]]</f>
        <v>0.32604</v>
      </c>
      <c r="N3019" s="1">
        <f>Tabelle111[[#This Row],[Menge t P2O5]]/Tabelle111[[#This Row],[Anzahl Lieferscheine]]</f>
        <v>0.2394</v>
      </c>
    </row>
    <row r="3020" spans="1:14" x14ac:dyDescent="0.2">
      <c r="A3020" s="2" t="s">
        <v>36</v>
      </c>
      <c r="B3020" s="2" t="s">
        <v>43</v>
      </c>
      <c r="C3020" s="2" t="s">
        <v>6</v>
      </c>
      <c r="D3020" s="2" t="s">
        <v>30</v>
      </c>
      <c r="E3020" s="2" t="s">
        <v>26</v>
      </c>
      <c r="F3020" s="2" t="s">
        <v>61</v>
      </c>
      <c r="G3020" s="1">
        <v>720</v>
      </c>
      <c r="H3020" s="1">
        <v>256</v>
      </c>
      <c r="I3020" s="4">
        <v>1</v>
      </c>
      <c r="J3020" s="2" t="s">
        <v>68</v>
      </c>
      <c r="K3020" s="1">
        <f>Tabelle111[[#This Row],[Menge kg Nges]]/1000</f>
        <v>0.72</v>
      </c>
      <c r="L3020" s="1">
        <f>Tabelle111[[#This Row],[Menge kg P2O5]]/1000</f>
        <v>0.25600000000000001</v>
      </c>
      <c r="M3020" s="1">
        <f>Tabelle111[[#This Row],[Menge t Nges]]/Tabelle111[[#This Row],[Anzahl Lieferscheine]]</f>
        <v>0.72</v>
      </c>
      <c r="N3020" s="1">
        <f>Tabelle111[[#This Row],[Menge t P2O5]]/Tabelle111[[#This Row],[Anzahl Lieferscheine]]</f>
        <v>0.25600000000000001</v>
      </c>
    </row>
    <row r="3021" spans="1:14" x14ac:dyDescent="0.2">
      <c r="A3021" s="2" t="s">
        <v>36</v>
      </c>
      <c r="B3021" s="2" t="s">
        <v>43</v>
      </c>
      <c r="C3021" s="2" t="s">
        <v>6</v>
      </c>
      <c r="D3021" s="2" t="s">
        <v>7</v>
      </c>
      <c r="E3021" s="2" t="s">
        <v>9</v>
      </c>
      <c r="F3021" s="2" t="s">
        <v>61</v>
      </c>
      <c r="G3021" s="1">
        <v>154</v>
      </c>
      <c r="H3021" s="1">
        <v>63</v>
      </c>
      <c r="I3021" s="4">
        <v>1</v>
      </c>
      <c r="J3021" s="2" t="s">
        <v>68</v>
      </c>
      <c r="K3021" s="1">
        <f>Tabelle111[[#This Row],[Menge kg Nges]]/1000</f>
        <v>0.154</v>
      </c>
      <c r="L3021" s="1">
        <f>Tabelle111[[#This Row],[Menge kg P2O5]]/1000</f>
        <v>6.3E-2</v>
      </c>
      <c r="M3021" s="1">
        <f>Tabelle111[[#This Row],[Menge t Nges]]/Tabelle111[[#This Row],[Anzahl Lieferscheine]]</f>
        <v>0.154</v>
      </c>
      <c r="N3021" s="1">
        <f>Tabelle111[[#This Row],[Menge t P2O5]]/Tabelle111[[#This Row],[Anzahl Lieferscheine]]</f>
        <v>6.3E-2</v>
      </c>
    </row>
    <row r="3022" spans="1:14" x14ac:dyDescent="0.2">
      <c r="A3022" s="2" t="s">
        <v>36</v>
      </c>
      <c r="B3022" s="2" t="s">
        <v>43</v>
      </c>
      <c r="C3022" s="2" t="s">
        <v>6</v>
      </c>
      <c r="D3022" s="2" t="s">
        <v>7</v>
      </c>
      <c r="E3022" s="2" t="s">
        <v>11</v>
      </c>
      <c r="F3022" s="2" t="s">
        <v>61</v>
      </c>
      <c r="G3022" s="1">
        <v>165</v>
      </c>
      <c r="H3022" s="1">
        <v>90</v>
      </c>
      <c r="I3022" s="4">
        <v>1</v>
      </c>
      <c r="J3022" s="2" t="s">
        <v>68</v>
      </c>
      <c r="K3022" s="1">
        <f>Tabelle111[[#This Row],[Menge kg Nges]]/1000</f>
        <v>0.16500000000000001</v>
      </c>
      <c r="L3022" s="1">
        <f>Tabelle111[[#This Row],[Menge kg P2O5]]/1000</f>
        <v>0.09</v>
      </c>
      <c r="M3022" s="1">
        <f>Tabelle111[[#This Row],[Menge t Nges]]/Tabelle111[[#This Row],[Anzahl Lieferscheine]]</f>
        <v>0.16500000000000001</v>
      </c>
      <c r="N3022" s="1">
        <f>Tabelle111[[#This Row],[Menge t P2O5]]/Tabelle111[[#This Row],[Anzahl Lieferscheine]]</f>
        <v>0.09</v>
      </c>
    </row>
    <row r="3023" spans="1:14" x14ac:dyDescent="0.2">
      <c r="A3023" s="2" t="s">
        <v>36</v>
      </c>
      <c r="B3023" s="2" t="s">
        <v>43</v>
      </c>
      <c r="C3023" s="2" t="s">
        <v>6</v>
      </c>
      <c r="D3023" s="2" t="s">
        <v>7</v>
      </c>
      <c r="E3023" s="2" t="s">
        <v>12</v>
      </c>
      <c r="F3023" s="2" t="s">
        <v>61</v>
      </c>
      <c r="G3023" s="1">
        <v>6015.05</v>
      </c>
      <c r="H3023" s="1">
        <v>2561.4999999999995</v>
      </c>
      <c r="I3023" s="4">
        <v>41</v>
      </c>
      <c r="J3023" s="2" t="s">
        <v>68</v>
      </c>
      <c r="K3023" s="1">
        <f>Tabelle111[[#This Row],[Menge kg Nges]]/1000</f>
        <v>6.0150500000000005</v>
      </c>
      <c r="L3023" s="1">
        <f>Tabelle111[[#This Row],[Menge kg P2O5]]/1000</f>
        <v>2.5614999999999997</v>
      </c>
      <c r="M3023" s="1">
        <f>Tabelle111[[#This Row],[Menge t Nges]]/Tabelle111[[#This Row],[Anzahl Lieferscheine]]</f>
        <v>0.14670853658536587</v>
      </c>
      <c r="N3023" s="1">
        <f>Tabelle111[[#This Row],[Menge t P2O5]]/Tabelle111[[#This Row],[Anzahl Lieferscheine]]</f>
        <v>6.2475609756097554E-2</v>
      </c>
    </row>
    <row r="3024" spans="1:14" x14ac:dyDescent="0.2">
      <c r="A3024" s="2" t="s">
        <v>36</v>
      </c>
      <c r="B3024" s="2" t="s">
        <v>43</v>
      </c>
      <c r="C3024" s="2" t="s">
        <v>6</v>
      </c>
      <c r="D3024" s="2" t="s">
        <v>7</v>
      </c>
      <c r="E3024" s="2" t="s">
        <v>13</v>
      </c>
      <c r="F3024" s="2" t="s">
        <v>61</v>
      </c>
      <c r="G3024" s="1">
        <v>168</v>
      </c>
      <c r="H3024" s="1">
        <v>96.6</v>
      </c>
      <c r="I3024" s="4">
        <v>1</v>
      </c>
      <c r="J3024" s="2" t="s">
        <v>68</v>
      </c>
      <c r="K3024" s="1">
        <f>Tabelle111[[#This Row],[Menge kg Nges]]/1000</f>
        <v>0.16800000000000001</v>
      </c>
      <c r="L3024" s="1">
        <f>Tabelle111[[#This Row],[Menge kg P2O5]]/1000</f>
        <v>9.6599999999999991E-2</v>
      </c>
      <c r="M3024" s="1">
        <f>Tabelle111[[#This Row],[Menge t Nges]]/Tabelle111[[#This Row],[Anzahl Lieferscheine]]</f>
        <v>0.16800000000000001</v>
      </c>
      <c r="N3024" s="1">
        <f>Tabelle111[[#This Row],[Menge t P2O5]]/Tabelle111[[#This Row],[Anzahl Lieferscheine]]</f>
        <v>9.6599999999999991E-2</v>
      </c>
    </row>
    <row r="3025" spans="1:14" x14ac:dyDescent="0.2">
      <c r="A3025" s="2" t="s">
        <v>36</v>
      </c>
      <c r="B3025" s="2" t="s">
        <v>43</v>
      </c>
      <c r="C3025" s="2" t="s">
        <v>6</v>
      </c>
      <c r="D3025" s="2" t="s">
        <v>7</v>
      </c>
      <c r="E3025" s="2" t="s">
        <v>14</v>
      </c>
      <c r="F3025" s="2" t="s">
        <v>61</v>
      </c>
      <c r="G3025" s="1">
        <v>2864</v>
      </c>
      <c r="H3025" s="1">
        <v>1432</v>
      </c>
      <c r="I3025" s="4">
        <v>27</v>
      </c>
      <c r="J3025" s="2" t="s">
        <v>68</v>
      </c>
      <c r="K3025" s="1">
        <f>Tabelle111[[#This Row],[Menge kg Nges]]/1000</f>
        <v>2.8639999999999999</v>
      </c>
      <c r="L3025" s="1">
        <f>Tabelle111[[#This Row],[Menge kg P2O5]]/1000</f>
        <v>1.4319999999999999</v>
      </c>
      <c r="M3025" s="1">
        <f>Tabelle111[[#This Row],[Menge t Nges]]/Tabelle111[[#This Row],[Anzahl Lieferscheine]]</f>
        <v>0.10607407407407407</v>
      </c>
      <c r="N3025" s="1">
        <f>Tabelle111[[#This Row],[Menge t P2O5]]/Tabelle111[[#This Row],[Anzahl Lieferscheine]]</f>
        <v>5.3037037037037035E-2</v>
      </c>
    </row>
    <row r="3026" spans="1:14" x14ac:dyDescent="0.2">
      <c r="A3026" s="2" t="s">
        <v>36</v>
      </c>
      <c r="B3026" s="2" t="s">
        <v>43</v>
      </c>
      <c r="C3026" s="2" t="s">
        <v>6</v>
      </c>
      <c r="D3026" s="2" t="s">
        <v>15</v>
      </c>
      <c r="E3026" s="2" t="s">
        <v>9</v>
      </c>
      <c r="F3026" s="2" t="s">
        <v>61</v>
      </c>
      <c r="G3026" s="1">
        <v>40.479999999999997</v>
      </c>
      <c r="H3026" s="1">
        <v>26.4</v>
      </c>
      <c r="I3026" s="4">
        <v>1</v>
      </c>
      <c r="J3026" s="2" t="s">
        <v>68</v>
      </c>
      <c r="K3026" s="1">
        <f>Tabelle111[[#This Row],[Menge kg Nges]]/1000</f>
        <v>4.0479999999999995E-2</v>
      </c>
      <c r="L3026" s="1">
        <f>Tabelle111[[#This Row],[Menge kg P2O5]]/1000</f>
        <v>2.64E-2</v>
      </c>
      <c r="M3026" s="1">
        <f>Tabelle111[[#This Row],[Menge t Nges]]/Tabelle111[[#This Row],[Anzahl Lieferscheine]]</f>
        <v>4.0479999999999995E-2</v>
      </c>
      <c r="N3026" s="1">
        <f>Tabelle111[[#This Row],[Menge t P2O5]]/Tabelle111[[#This Row],[Anzahl Lieferscheine]]</f>
        <v>2.64E-2</v>
      </c>
    </row>
    <row r="3027" spans="1:14" x14ac:dyDescent="0.2">
      <c r="A3027" s="2" t="s">
        <v>36</v>
      </c>
      <c r="B3027" s="2" t="s">
        <v>43</v>
      </c>
      <c r="C3027" s="2" t="s">
        <v>6</v>
      </c>
      <c r="D3027" s="2" t="s">
        <v>15</v>
      </c>
      <c r="E3027" s="2" t="s">
        <v>24</v>
      </c>
      <c r="F3027" s="2" t="s">
        <v>61</v>
      </c>
      <c r="G3027" s="1">
        <v>112</v>
      </c>
      <c r="H3027" s="1">
        <v>92</v>
      </c>
      <c r="I3027" s="4">
        <v>1</v>
      </c>
      <c r="J3027" s="2" t="s">
        <v>68</v>
      </c>
      <c r="K3027" s="1">
        <f>Tabelle111[[#This Row],[Menge kg Nges]]/1000</f>
        <v>0.112</v>
      </c>
      <c r="L3027" s="1">
        <f>Tabelle111[[#This Row],[Menge kg P2O5]]/1000</f>
        <v>9.1999999999999998E-2</v>
      </c>
      <c r="M3027" s="1">
        <f>Tabelle111[[#This Row],[Menge t Nges]]/Tabelle111[[#This Row],[Anzahl Lieferscheine]]</f>
        <v>0.112</v>
      </c>
      <c r="N3027" s="1">
        <f>Tabelle111[[#This Row],[Menge t P2O5]]/Tabelle111[[#This Row],[Anzahl Lieferscheine]]</f>
        <v>9.1999999999999998E-2</v>
      </c>
    </row>
    <row r="3028" spans="1:14" x14ac:dyDescent="0.2">
      <c r="A3028" s="2" t="s">
        <v>36</v>
      </c>
      <c r="B3028" s="2" t="s">
        <v>43</v>
      </c>
      <c r="C3028" s="2" t="s">
        <v>25</v>
      </c>
      <c r="D3028" s="2" t="s">
        <v>25</v>
      </c>
      <c r="E3028" s="2" t="s">
        <v>26</v>
      </c>
      <c r="F3028" s="2" t="s">
        <v>61</v>
      </c>
      <c r="G3028" s="1">
        <v>1781.8000000000002</v>
      </c>
      <c r="H3028" s="1">
        <v>338.24</v>
      </c>
      <c r="I3028" s="4">
        <v>5</v>
      </c>
      <c r="J3028" s="2" t="s">
        <v>68</v>
      </c>
      <c r="K3028" s="1">
        <f>Tabelle111[[#This Row],[Menge kg Nges]]/1000</f>
        <v>1.7818000000000003</v>
      </c>
      <c r="L3028" s="1">
        <f>Tabelle111[[#This Row],[Menge kg P2O5]]/1000</f>
        <v>0.33823999999999999</v>
      </c>
      <c r="M3028" s="1">
        <f>Tabelle111[[#This Row],[Menge t Nges]]/Tabelle111[[#This Row],[Anzahl Lieferscheine]]</f>
        <v>0.35636000000000007</v>
      </c>
      <c r="N3028" s="1">
        <f>Tabelle111[[#This Row],[Menge t P2O5]]/Tabelle111[[#This Row],[Anzahl Lieferscheine]]</f>
        <v>6.7648E-2</v>
      </c>
    </row>
    <row r="3029" spans="1:14" x14ac:dyDescent="0.2">
      <c r="A3029" s="2" t="s">
        <v>36</v>
      </c>
      <c r="B3029" s="2" t="s">
        <v>36</v>
      </c>
      <c r="C3029" s="2" t="s">
        <v>6</v>
      </c>
      <c r="D3029" s="2" t="s">
        <v>30</v>
      </c>
      <c r="E3029" s="2" t="s">
        <v>26</v>
      </c>
      <c r="F3029" s="2" t="s">
        <v>61</v>
      </c>
      <c r="G3029" s="1">
        <v>11266.710000000001</v>
      </c>
      <c r="H3029" s="1">
        <v>5196.76</v>
      </c>
      <c r="I3029" s="4">
        <v>65</v>
      </c>
      <c r="J3029" s="2" t="s">
        <v>68</v>
      </c>
      <c r="K3029" s="1">
        <f>Tabelle111[[#This Row],[Menge kg Nges]]/1000</f>
        <v>11.266710000000002</v>
      </c>
      <c r="L3029" s="1">
        <f>Tabelle111[[#This Row],[Menge kg P2O5]]/1000</f>
        <v>5.1967600000000003</v>
      </c>
      <c r="M3029" s="1">
        <f>Tabelle111[[#This Row],[Menge t Nges]]/Tabelle111[[#This Row],[Anzahl Lieferscheine]]</f>
        <v>0.17333400000000002</v>
      </c>
      <c r="N3029" s="1">
        <f>Tabelle111[[#This Row],[Menge t P2O5]]/Tabelle111[[#This Row],[Anzahl Lieferscheine]]</f>
        <v>7.9950153846153851E-2</v>
      </c>
    </row>
    <row r="3030" spans="1:14" x14ac:dyDescent="0.2">
      <c r="A3030" s="2" t="s">
        <v>36</v>
      </c>
      <c r="B3030" s="2" t="s">
        <v>36</v>
      </c>
      <c r="C3030" s="2" t="s">
        <v>6</v>
      </c>
      <c r="D3030" s="2" t="s">
        <v>7</v>
      </c>
      <c r="E3030" s="2" t="s">
        <v>9</v>
      </c>
      <c r="F3030" s="2" t="s">
        <v>61</v>
      </c>
      <c r="G3030" s="1">
        <v>4175.7000000000007</v>
      </c>
      <c r="H3030" s="1">
        <v>1731.15</v>
      </c>
      <c r="I3030" s="4">
        <v>26</v>
      </c>
      <c r="J3030" s="2" t="s">
        <v>68</v>
      </c>
      <c r="K3030" s="1">
        <f>Tabelle111[[#This Row],[Menge kg Nges]]/1000</f>
        <v>4.1757000000000009</v>
      </c>
      <c r="L3030" s="1">
        <f>Tabelle111[[#This Row],[Menge kg P2O5]]/1000</f>
        <v>1.7311500000000002</v>
      </c>
      <c r="M3030" s="1">
        <f>Tabelle111[[#This Row],[Menge t Nges]]/Tabelle111[[#This Row],[Anzahl Lieferscheine]]</f>
        <v>0.16060384615384618</v>
      </c>
      <c r="N3030" s="1">
        <f>Tabelle111[[#This Row],[Menge t P2O5]]/Tabelle111[[#This Row],[Anzahl Lieferscheine]]</f>
        <v>6.6582692307692315E-2</v>
      </c>
    </row>
    <row r="3031" spans="1:14" x14ac:dyDescent="0.2">
      <c r="A3031" s="2" t="s">
        <v>36</v>
      </c>
      <c r="B3031" s="2" t="s">
        <v>36</v>
      </c>
      <c r="C3031" s="2" t="s">
        <v>6</v>
      </c>
      <c r="D3031" s="2" t="s">
        <v>7</v>
      </c>
      <c r="E3031" s="2" t="s">
        <v>11</v>
      </c>
      <c r="F3031" s="2" t="s">
        <v>61</v>
      </c>
      <c r="G3031" s="1">
        <v>1915.8999999999999</v>
      </c>
      <c r="H3031" s="1">
        <v>1066.92</v>
      </c>
      <c r="I3031" s="4">
        <v>14</v>
      </c>
      <c r="J3031" s="2" t="s">
        <v>68</v>
      </c>
      <c r="K3031" s="1">
        <f>Tabelle111[[#This Row],[Menge kg Nges]]/1000</f>
        <v>1.9158999999999999</v>
      </c>
      <c r="L3031" s="1">
        <f>Tabelle111[[#This Row],[Menge kg P2O5]]/1000</f>
        <v>1.0669200000000001</v>
      </c>
      <c r="M3031" s="1">
        <f>Tabelle111[[#This Row],[Menge t Nges]]/Tabelle111[[#This Row],[Anzahl Lieferscheine]]</f>
        <v>0.13685</v>
      </c>
      <c r="N3031" s="1">
        <f>Tabelle111[[#This Row],[Menge t P2O5]]/Tabelle111[[#This Row],[Anzahl Lieferscheine]]</f>
        <v>7.6208571428571431E-2</v>
      </c>
    </row>
    <row r="3032" spans="1:14" x14ac:dyDescent="0.2">
      <c r="A3032" s="2" t="s">
        <v>36</v>
      </c>
      <c r="B3032" s="2" t="s">
        <v>36</v>
      </c>
      <c r="C3032" s="2" t="s">
        <v>6</v>
      </c>
      <c r="D3032" s="2" t="s">
        <v>7</v>
      </c>
      <c r="E3032" s="2" t="s">
        <v>12</v>
      </c>
      <c r="F3032" s="2" t="s">
        <v>61</v>
      </c>
      <c r="G3032" s="1">
        <v>28566.98000000001</v>
      </c>
      <c r="H3032" s="1">
        <v>12055.789999999988</v>
      </c>
      <c r="I3032" s="4">
        <v>167</v>
      </c>
      <c r="J3032" s="2" t="s">
        <v>68</v>
      </c>
      <c r="K3032" s="1">
        <f>Tabelle111[[#This Row],[Menge kg Nges]]/1000</f>
        <v>28.566980000000012</v>
      </c>
      <c r="L3032" s="1">
        <f>Tabelle111[[#This Row],[Menge kg P2O5]]/1000</f>
        <v>12.055789999999988</v>
      </c>
      <c r="M3032" s="1">
        <f>Tabelle111[[#This Row],[Menge t Nges]]/Tabelle111[[#This Row],[Anzahl Lieferscheine]]</f>
        <v>0.17105976047904198</v>
      </c>
      <c r="N3032" s="1">
        <f>Tabelle111[[#This Row],[Menge t P2O5]]/Tabelle111[[#This Row],[Anzahl Lieferscheine]]</f>
        <v>7.219035928143705E-2</v>
      </c>
    </row>
    <row r="3033" spans="1:14" x14ac:dyDescent="0.2">
      <c r="A3033" s="2" t="s">
        <v>36</v>
      </c>
      <c r="B3033" s="2" t="s">
        <v>36</v>
      </c>
      <c r="C3033" s="2" t="s">
        <v>6</v>
      </c>
      <c r="D3033" s="2" t="s">
        <v>7</v>
      </c>
      <c r="E3033" s="2" t="s">
        <v>13</v>
      </c>
      <c r="F3033" s="2" t="s">
        <v>61</v>
      </c>
      <c r="G3033" s="1">
        <v>1921.5</v>
      </c>
      <c r="H3033" s="1">
        <v>988.2</v>
      </c>
      <c r="I3033" s="4">
        <v>9</v>
      </c>
      <c r="J3033" s="2" t="s">
        <v>68</v>
      </c>
      <c r="K3033" s="1">
        <f>Tabelle111[[#This Row],[Menge kg Nges]]/1000</f>
        <v>1.9215</v>
      </c>
      <c r="L3033" s="1">
        <f>Tabelle111[[#This Row],[Menge kg P2O5]]/1000</f>
        <v>0.98820000000000008</v>
      </c>
      <c r="M3033" s="1">
        <f>Tabelle111[[#This Row],[Menge t Nges]]/Tabelle111[[#This Row],[Anzahl Lieferscheine]]</f>
        <v>0.2135</v>
      </c>
      <c r="N3033" s="1">
        <f>Tabelle111[[#This Row],[Menge t P2O5]]/Tabelle111[[#This Row],[Anzahl Lieferscheine]]</f>
        <v>0.10980000000000001</v>
      </c>
    </row>
    <row r="3034" spans="1:14" x14ac:dyDescent="0.2">
      <c r="A3034" s="2" t="s">
        <v>36</v>
      </c>
      <c r="B3034" s="2" t="s">
        <v>36</v>
      </c>
      <c r="C3034" s="2" t="s">
        <v>6</v>
      </c>
      <c r="D3034" s="2" t="s">
        <v>7</v>
      </c>
      <c r="E3034" s="2" t="s">
        <v>14</v>
      </c>
      <c r="F3034" s="2" t="s">
        <v>61</v>
      </c>
      <c r="G3034" s="1">
        <v>5184.3799999999992</v>
      </c>
      <c r="H3034" s="1">
        <v>2670.08</v>
      </c>
      <c r="I3034" s="4">
        <v>40</v>
      </c>
      <c r="J3034" s="2" t="s">
        <v>68</v>
      </c>
      <c r="K3034" s="1">
        <f>Tabelle111[[#This Row],[Menge kg Nges]]/1000</f>
        <v>5.1843799999999991</v>
      </c>
      <c r="L3034" s="1">
        <f>Tabelle111[[#This Row],[Menge kg P2O5]]/1000</f>
        <v>2.67008</v>
      </c>
      <c r="M3034" s="1">
        <f>Tabelle111[[#This Row],[Menge t Nges]]/Tabelle111[[#This Row],[Anzahl Lieferscheine]]</f>
        <v>0.12960949999999999</v>
      </c>
      <c r="N3034" s="1">
        <f>Tabelle111[[#This Row],[Menge t P2O5]]/Tabelle111[[#This Row],[Anzahl Lieferscheine]]</f>
        <v>6.6752000000000006E-2</v>
      </c>
    </row>
    <row r="3035" spans="1:14" x14ac:dyDescent="0.2">
      <c r="A3035" s="2" t="s">
        <v>36</v>
      </c>
      <c r="B3035" s="2" t="s">
        <v>36</v>
      </c>
      <c r="C3035" s="2" t="s">
        <v>6</v>
      </c>
      <c r="D3035" s="2" t="s">
        <v>15</v>
      </c>
      <c r="E3035" s="2" t="s">
        <v>35</v>
      </c>
      <c r="F3035" s="2" t="s">
        <v>61</v>
      </c>
      <c r="G3035" s="1">
        <v>152.9</v>
      </c>
      <c r="H3035" s="1">
        <v>107.9</v>
      </c>
      <c r="I3035" s="4">
        <v>1</v>
      </c>
      <c r="J3035" s="2" t="s">
        <v>68</v>
      </c>
      <c r="K3035" s="1">
        <f>Tabelle111[[#This Row],[Menge kg Nges]]/1000</f>
        <v>0.15290000000000001</v>
      </c>
      <c r="L3035" s="1">
        <f>Tabelle111[[#This Row],[Menge kg P2O5]]/1000</f>
        <v>0.10790000000000001</v>
      </c>
      <c r="M3035" s="1">
        <f>Tabelle111[[#This Row],[Menge t Nges]]/Tabelle111[[#This Row],[Anzahl Lieferscheine]]</f>
        <v>0.15290000000000001</v>
      </c>
      <c r="N3035" s="1">
        <f>Tabelle111[[#This Row],[Menge t P2O5]]/Tabelle111[[#This Row],[Anzahl Lieferscheine]]</f>
        <v>0.10790000000000001</v>
      </c>
    </row>
    <row r="3036" spans="1:14" x14ac:dyDescent="0.2">
      <c r="A3036" s="2" t="s">
        <v>36</v>
      </c>
      <c r="B3036" s="2" t="s">
        <v>36</v>
      </c>
      <c r="C3036" s="2" t="s">
        <v>6</v>
      </c>
      <c r="D3036" s="2" t="s">
        <v>15</v>
      </c>
      <c r="E3036" s="2" t="s">
        <v>18</v>
      </c>
      <c r="F3036" s="2" t="s">
        <v>61</v>
      </c>
      <c r="G3036" s="1">
        <v>271.64</v>
      </c>
      <c r="H3036" s="1">
        <v>219.9</v>
      </c>
      <c r="I3036" s="4">
        <v>2</v>
      </c>
      <c r="J3036" s="2" t="s">
        <v>68</v>
      </c>
      <c r="K3036" s="1">
        <f>Tabelle111[[#This Row],[Menge kg Nges]]/1000</f>
        <v>0.27163999999999999</v>
      </c>
      <c r="L3036" s="1">
        <f>Tabelle111[[#This Row],[Menge kg P2O5]]/1000</f>
        <v>0.21990000000000001</v>
      </c>
      <c r="M3036" s="1">
        <f>Tabelle111[[#This Row],[Menge t Nges]]/Tabelle111[[#This Row],[Anzahl Lieferscheine]]</f>
        <v>0.13582</v>
      </c>
      <c r="N3036" s="1">
        <f>Tabelle111[[#This Row],[Menge t P2O5]]/Tabelle111[[#This Row],[Anzahl Lieferscheine]]</f>
        <v>0.10995000000000001</v>
      </c>
    </row>
    <row r="3037" spans="1:14" x14ac:dyDescent="0.2">
      <c r="A3037" s="2" t="s">
        <v>36</v>
      </c>
      <c r="B3037" s="2" t="s">
        <v>36</v>
      </c>
      <c r="C3037" s="2" t="s">
        <v>6</v>
      </c>
      <c r="D3037" s="2" t="s">
        <v>15</v>
      </c>
      <c r="E3037" s="2" t="s">
        <v>20</v>
      </c>
      <c r="F3037" s="2" t="s">
        <v>61</v>
      </c>
      <c r="G3037" s="1">
        <v>57.120000000000005</v>
      </c>
      <c r="H3037" s="1">
        <v>42</v>
      </c>
      <c r="I3037" s="4">
        <v>2</v>
      </c>
      <c r="J3037" s="2" t="s">
        <v>68</v>
      </c>
      <c r="K3037" s="1">
        <f>Tabelle111[[#This Row],[Menge kg Nges]]/1000</f>
        <v>5.7120000000000004E-2</v>
      </c>
      <c r="L3037" s="1">
        <f>Tabelle111[[#This Row],[Menge kg P2O5]]/1000</f>
        <v>4.2000000000000003E-2</v>
      </c>
      <c r="M3037" s="1">
        <f>Tabelle111[[#This Row],[Menge t Nges]]/Tabelle111[[#This Row],[Anzahl Lieferscheine]]</f>
        <v>2.8560000000000002E-2</v>
      </c>
      <c r="N3037" s="1">
        <f>Tabelle111[[#This Row],[Menge t P2O5]]/Tabelle111[[#This Row],[Anzahl Lieferscheine]]</f>
        <v>2.1000000000000001E-2</v>
      </c>
    </row>
    <row r="3038" spans="1:14" x14ac:dyDescent="0.2">
      <c r="A3038" s="2" t="s">
        <v>36</v>
      </c>
      <c r="B3038" s="2" t="s">
        <v>36</v>
      </c>
      <c r="C3038" s="2" t="s">
        <v>6</v>
      </c>
      <c r="D3038" s="2" t="s">
        <v>15</v>
      </c>
      <c r="E3038" s="2" t="s">
        <v>9</v>
      </c>
      <c r="F3038" s="2" t="s">
        <v>61</v>
      </c>
      <c r="G3038" s="1">
        <v>40.479999999999997</v>
      </c>
      <c r="H3038" s="1">
        <v>26.4</v>
      </c>
      <c r="I3038" s="4">
        <v>1</v>
      </c>
      <c r="J3038" s="2" t="s">
        <v>68</v>
      </c>
      <c r="K3038" s="1">
        <f>Tabelle111[[#This Row],[Menge kg Nges]]/1000</f>
        <v>4.0479999999999995E-2</v>
      </c>
      <c r="L3038" s="1">
        <f>Tabelle111[[#This Row],[Menge kg P2O5]]/1000</f>
        <v>2.64E-2</v>
      </c>
      <c r="M3038" s="1">
        <f>Tabelle111[[#This Row],[Menge t Nges]]/Tabelle111[[#This Row],[Anzahl Lieferscheine]]</f>
        <v>4.0479999999999995E-2</v>
      </c>
      <c r="N3038" s="1">
        <f>Tabelle111[[#This Row],[Menge t P2O5]]/Tabelle111[[#This Row],[Anzahl Lieferscheine]]</f>
        <v>2.64E-2</v>
      </c>
    </row>
    <row r="3039" spans="1:14" x14ac:dyDescent="0.2">
      <c r="A3039" s="2" t="s">
        <v>36</v>
      </c>
      <c r="B3039" s="2" t="s">
        <v>36</v>
      </c>
      <c r="C3039" s="2" t="s">
        <v>6</v>
      </c>
      <c r="D3039" s="2" t="s">
        <v>15</v>
      </c>
      <c r="E3039" s="2" t="s">
        <v>24</v>
      </c>
      <c r="F3039" s="2" t="s">
        <v>61</v>
      </c>
      <c r="G3039" s="1">
        <v>511</v>
      </c>
      <c r="H3039" s="1">
        <v>419.75</v>
      </c>
      <c r="I3039" s="4">
        <v>2</v>
      </c>
      <c r="J3039" s="2" t="s">
        <v>68</v>
      </c>
      <c r="K3039" s="1">
        <f>Tabelle111[[#This Row],[Menge kg Nges]]/1000</f>
        <v>0.51100000000000001</v>
      </c>
      <c r="L3039" s="1">
        <f>Tabelle111[[#This Row],[Menge kg P2O5]]/1000</f>
        <v>0.41975000000000001</v>
      </c>
      <c r="M3039" s="1">
        <f>Tabelle111[[#This Row],[Menge t Nges]]/Tabelle111[[#This Row],[Anzahl Lieferscheine]]</f>
        <v>0.2555</v>
      </c>
      <c r="N3039" s="1">
        <f>Tabelle111[[#This Row],[Menge t P2O5]]/Tabelle111[[#This Row],[Anzahl Lieferscheine]]</f>
        <v>0.20987500000000001</v>
      </c>
    </row>
    <row r="3040" spans="1:14" x14ac:dyDescent="0.2">
      <c r="A3040" s="2" t="s">
        <v>36</v>
      </c>
      <c r="B3040" s="2" t="s">
        <v>36</v>
      </c>
      <c r="C3040" s="2" t="s">
        <v>25</v>
      </c>
      <c r="D3040" s="2" t="s">
        <v>25</v>
      </c>
      <c r="E3040" s="2" t="s">
        <v>26</v>
      </c>
      <c r="F3040" s="2" t="s">
        <v>61</v>
      </c>
      <c r="G3040" s="1">
        <v>690</v>
      </c>
      <c r="H3040" s="1">
        <v>174.5</v>
      </c>
      <c r="I3040" s="4">
        <v>3</v>
      </c>
      <c r="J3040" s="2" t="s">
        <v>68</v>
      </c>
      <c r="K3040" s="1">
        <f>Tabelle111[[#This Row],[Menge kg Nges]]/1000</f>
        <v>0.69</v>
      </c>
      <c r="L3040" s="1">
        <f>Tabelle111[[#This Row],[Menge kg P2O5]]/1000</f>
        <v>0.17449999999999999</v>
      </c>
      <c r="M3040" s="1">
        <f>Tabelle111[[#This Row],[Menge t Nges]]/Tabelle111[[#This Row],[Anzahl Lieferscheine]]</f>
        <v>0.22999999999999998</v>
      </c>
      <c r="N3040" s="1">
        <f>Tabelle111[[#This Row],[Menge t P2O5]]/Tabelle111[[#This Row],[Anzahl Lieferscheine]]</f>
        <v>5.8166666666666665E-2</v>
      </c>
    </row>
    <row r="3041" spans="1:14" x14ac:dyDescent="0.2">
      <c r="A3041" s="2" t="s">
        <v>36</v>
      </c>
      <c r="B3041" s="2" t="s">
        <v>44</v>
      </c>
      <c r="C3041" s="2" t="s">
        <v>6</v>
      </c>
      <c r="D3041" s="2" t="s">
        <v>7</v>
      </c>
      <c r="E3041" s="2" t="s">
        <v>12</v>
      </c>
      <c r="F3041" s="2" t="s">
        <v>61</v>
      </c>
      <c r="G3041" s="1">
        <v>2106</v>
      </c>
      <c r="H3041" s="1">
        <v>889.2</v>
      </c>
      <c r="I3041" s="4">
        <v>9</v>
      </c>
      <c r="J3041" s="2" t="s">
        <v>68</v>
      </c>
      <c r="K3041" s="1">
        <f>Tabelle111[[#This Row],[Menge kg Nges]]/1000</f>
        <v>2.1059999999999999</v>
      </c>
      <c r="L3041" s="1">
        <f>Tabelle111[[#This Row],[Menge kg P2O5]]/1000</f>
        <v>0.88919999999999999</v>
      </c>
      <c r="M3041" s="1">
        <f>Tabelle111[[#This Row],[Menge t Nges]]/Tabelle111[[#This Row],[Anzahl Lieferscheine]]</f>
        <v>0.23399999999999999</v>
      </c>
      <c r="N3041" s="1">
        <f>Tabelle111[[#This Row],[Menge t P2O5]]/Tabelle111[[#This Row],[Anzahl Lieferscheine]]</f>
        <v>9.8799999999999999E-2</v>
      </c>
    </row>
    <row r="3042" spans="1:14" x14ac:dyDescent="0.2">
      <c r="A3042" s="2" t="s">
        <v>36</v>
      </c>
      <c r="B3042" s="2" t="s">
        <v>37</v>
      </c>
      <c r="C3042" s="2" t="s">
        <v>6</v>
      </c>
      <c r="D3042" s="2" t="s">
        <v>30</v>
      </c>
      <c r="E3042" s="2" t="s">
        <v>26</v>
      </c>
      <c r="F3042" s="2" t="s">
        <v>61</v>
      </c>
      <c r="G3042" s="1">
        <v>384</v>
      </c>
      <c r="H3042" s="1">
        <v>137.6</v>
      </c>
      <c r="I3042" s="4">
        <v>3</v>
      </c>
      <c r="J3042" s="2" t="s">
        <v>68</v>
      </c>
      <c r="K3042" s="1">
        <f>Tabelle111[[#This Row],[Menge kg Nges]]/1000</f>
        <v>0.38400000000000001</v>
      </c>
      <c r="L3042" s="1">
        <f>Tabelle111[[#This Row],[Menge kg P2O5]]/1000</f>
        <v>0.1376</v>
      </c>
      <c r="M3042" s="1">
        <f>Tabelle111[[#This Row],[Menge t Nges]]/Tabelle111[[#This Row],[Anzahl Lieferscheine]]</f>
        <v>0.128</v>
      </c>
      <c r="N3042" s="1">
        <f>Tabelle111[[#This Row],[Menge t P2O5]]/Tabelle111[[#This Row],[Anzahl Lieferscheine]]</f>
        <v>4.5866666666666667E-2</v>
      </c>
    </row>
    <row r="3043" spans="1:14" x14ac:dyDescent="0.2">
      <c r="A3043" s="2" t="s">
        <v>36</v>
      </c>
      <c r="B3043" s="2" t="s">
        <v>37</v>
      </c>
      <c r="C3043" s="2" t="s">
        <v>6</v>
      </c>
      <c r="D3043" s="2" t="s">
        <v>7</v>
      </c>
      <c r="E3043" s="2" t="s">
        <v>9</v>
      </c>
      <c r="F3043" s="2" t="s">
        <v>61</v>
      </c>
      <c r="G3043" s="1">
        <v>924</v>
      </c>
      <c r="H3043" s="1">
        <v>378</v>
      </c>
      <c r="I3043" s="4">
        <v>6</v>
      </c>
      <c r="J3043" s="2" t="s">
        <v>68</v>
      </c>
      <c r="K3043" s="1">
        <f>Tabelle111[[#This Row],[Menge kg Nges]]/1000</f>
        <v>0.92400000000000004</v>
      </c>
      <c r="L3043" s="1">
        <f>Tabelle111[[#This Row],[Menge kg P2O5]]/1000</f>
        <v>0.378</v>
      </c>
      <c r="M3043" s="1">
        <f>Tabelle111[[#This Row],[Menge t Nges]]/Tabelle111[[#This Row],[Anzahl Lieferscheine]]</f>
        <v>0.154</v>
      </c>
      <c r="N3043" s="1">
        <f>Tabelle111[[#This Row],[Menge t P2O5]]/Tabelle111[[#This Row],[Anzahl Lieferscheine]]</f>
        <v>6.3E-2</v>
      </c>
    </row>
    <row r="3044" spans="1:14" x14ac:dyDescent="0.2">
      <c r="A3044" s="2" t="s">
        <v>36</v>
      </c>
      <c r="B3044" s="2" t="s">
        <v>37</v>
      </c>
      <c r="C3044" s="2" t="s">
        <v>6</v>
      </c>
      <c r="D3044" s="2" t="s">
        <v>7</v>
      </c>
      <c r="E3044" s="2" t="s">
        <v>11</v>
      </c>
      <c r="F3044" s="2" t="s">
        <v>61</v>
      </c>
      <c r="G3044" s="1">
        <v>395</v>
      </c>
      <c r="H3044" s="1">
        <v>202</v>
      </c>
      <c r="I3044" s="4">
        <v>2</v>
      </c>
      <c r="J3044" s="2" t="s">
        <v>68</v>
      </c>
      <c r="K3044" s="1">
        <f>Tabelle111[[#This Row],[Menge kg Nges]]/1000</f>
        <v>0.39500000000000002</v>
      </c>
      <c r="L3044" s="1">
        <f>Tabelle111[[#This Row],[Menge kg P2O5]]/1000</f>
        <v>0.20200000000000001</v>
      </c>
      <c r="M3044" s="1">
        <f>Tabelle111[[#This Row],[Menge t Nges]]/Tabelle111[[#This Row],[Anzahl Lieferscheine]]</f>
        <v>0.19750000000000001</v>
      </c>
      <c r="N3044" s="1">
        <f>Tabelle111[[#This Row],[Menge t P2O5]]/Tabelle111[[#This Row],[Anzahl Lieferscheine]]</f>
        <v>0.10100000000000001</v>
      </c>
    </row>
    <row r="3045" spans="1:14" x14ac:dyDescent="0.2">
      <c r="A3045" s="2" t="s">
        <v>36</v>
      </c>
      <c r="B3045" s="2" t="s">
        <v>37</v>
      </c>
      <c r="C3045" s="2" t="s">
        <v>6</v>
      </c>
      <c r="D3045" s="2" t="s">
        <v>7</v>
      </c>
      <c r="E3045" s="2" t="s">
        <v>12</v>
      </c>
      <c r="F3045" s="2" t="s">
        <v>61</v>
      </c>
      <c r="G3045" s="1">
        <v>4405</v>
      </c>
      <c r="H3045" s="1">
        <v>1746.5</v>
      </c>
      <c r="I3045" s="4">
        <v>17</v>
      </c>
      <c r="J3045" s="2" t="s">
        <v>68</v>
      </c>
      <c r="K3045" s="1">
        <f>Tabelle111[[#This Row],[Menge kg Nges]]/1000</f>
        <v>4.4050000000000002</v>
      </c>
      <c r="L3045" s="1">
        <f>Tabelle111[[#This Row],[Menge kg P2O5]]/1000</f>
        <v>1.7464999999999999</v>
      </c>
      <c r="M3045" s="1">
        <f>Tabelle111[[#This Row],[Menge t Nges]]/Tabelle111[[#This Row],[Anzahl Lieferscheine]]</f>
        <v>0.25911764705882356</v>
      </c>
      <c r="N3045" s="1">
        <f>Tabelle111[[#This Row],[Menge t P2O5]]/Tabelle111[[#This Row],[Anzahl Lieferscheine]]</f>
        <v>0.10273529411764705</v>
      </c>
    </row>
    <row r="3046" spans="1:14" x14ac:dyDescent="0.2">
      <c r="A3046" s="2" t="s">
        <v>36</v>
      </c>
      <c r="B3046" s="2" t="s">
        <v>37</v>
      </c>
      <c r="C3046" s="2" t="s">
        <v>6</v>
      </c>
      <c r="D3046" s="2" t="s">
        <v>7</v>
      </c>
      <c r="E3046" s="2" t="s">
        <v>13</v>
      </c>
      <c r="F3046" s="2" t="s">
        <v>61</v>
      </c>
      <c r="G3046" s="1">
        <v>437.5</v>
      </c>
      <c r="H3046" s="1">
        <v>225</v>
      </c>
      <c r="I3046" s="4">
        <v>3</v>
      </c>
      <c r="J3046" s="2" t="s">
        <v>68</v>
      </c>
      <c r="K3046" s="1">
        <f>Tabelle111[[#This Row],[Menge kg Nges]]/1000</f>
        <v>0.4375</v>
      </c>
      <c r="L3046" s="1">
        <f>Tabelle111[[#This Row],[Menge kg P2O5]]/1000</f>
        <v>0.22500000000000001</v>
      </c>
      <c r="M3046" s="1">
        <f>Tabelle111[[#This Row],[Menge t Nges]]/Tabelle111[[#This Row],[Anzahl Lieferscheine]]</f>
        <v>0.14583333333333334</v>
      </c>
      <c r="N3046" s="1">
        <f>Tabelle111[[#This Row],[Menge t P2O5]]/Tabelle111[[#This Row],[Anzahl Lieferscheine]]</f>
        <v>7.4999999999999997E-2</v>
      </c>
    </row>
    <row r="3047" spans="1:14" x14ac:dyDescent="0.2">
      <c r="A3047" s="2" t="s">
        <v>36</v>
      </c>
      <c r="B3047" s="2" t="s">
        <v>37</v>
      </c>
      <c r="C3047" s="2" t="s">
        <v>6</v>
      </c>
      <c r="D3047" s="2" t="s">
        <v>7</v>
      </c>
      <c r="E3047" s="2" t="s">
        <v>14</v>
      </c>
      <c r="F3047" s="2" t="s">
        <v>61</v>
      </c>
      <c r="G3047" s="1">
        <v>3043.2000000000003</v>
      </c>
      <c r="H3047" s="1">
        <v>1521.6000000000001</v>
      </c>
      <c r="I3047" s="4">
        <v>14</v>
      </c>
      <c r="J3047" s="2" t="s">
        <v>68</v>
      </c>
      <c r="K3047" s="1">
        <f>Tabelle111[[#This Row],[Menge kg Nges]]/1000</f>
        <v>3.0432000000000001</v>
      </c>
      <c r="L3047" s="1">
        <f>Tabelle111[[#This Row],[Menge kg P2O5]]/1000</f>
        <v>1.5216000000000001</v>
      </c>
      <c r="M3047" s="1">
        <f>Tabelle111[[#This Row],[Menge t Nges]]/Tabelle111[[#This Row],[Anzahl Lieferscheine]]</f>
        <v>0.21737142857142858</v>
      </c>
      <c r="N3047" s="1">
        <f>Tabelle111[[#This Row],[Menge t P2O5]]/Tabelle111[[#This Row],[Anzahl Lieferscheine]]</f>
        <v>0.10868571428571429</v>
      </c>
    </row>
    <row r="3048" spans="1:14" x14ac:dyDescent="0.2">
      <c r="A3048" s="2" t="s">
        <v>36</v>
      </c>
      <c r="B3048" s="2" t="s">
        <v>37</v>
      </c>
      <c r="C3048" s="2" t="s">
        <v>6</v>
      </c>
      <c r="D3048" s="2" t="s">
        <v>15</v>
      </c>
      <c r="E3048" s="2" t="s">
        <v>9</v>
      </c>
      <c r="F3048" s="2" t="s">
        <v>61</v>
      </c>
      <c r="G3048" s="1">
        <v>39.799999999999997</v>
      </c>
      <c r="H3048" s="1">
        <v>16.5</v>
      </c>
      <c r="I3048" s="4">
        <v>1</v>
      </c>
      <c r="J3048" s="2" t="s">
        <v>68</v>
      </c>
      <c r="K3048" s="1">
        <f>Tabelle111[[#This Row],[Menge kg Nges]]/1000</f>
        <v>3.9799999999999995E-2</v>
      </c>
      <c r="L3048" s="1">
        <f>Tabelle111[[#This Row],[Menge kg P2O5]]/1000</f>
        <v>1.6500000000000001E-2</v>
      </c>
      <c r="M3048" s="1">
        <f>Tabelle111[[#This Row],[Menge t Nges]]/Tabelle111[[#This Row],[Anzahl Lieferscheine]]</f>
        <v>3.9799999999999995E-2</v>
      </c>
      <c r="N3048" s="1">
        <f>Tabelle111[[#This Row],[Menge t P2O5]]/Tabelle111[[#This Row],[Anzahl Lieferscheine]]</f>
        <v>1.6500000000000001E-2</v>
      </c>
    </row>
    <row r="3049" spans="1:14" x14ac:dyDescent="0.2">
      <c r="A3049" s="2" t="s">
        <v>36</v>
      </c>
      <c r="B3049" s="2" t="s">
        <v>37</v>
      </c>
      <c r="C3049" s="2" t="s">
        <v>25</v>
      </c>
      <c r="D3049" s="2" t="s">
        <v>25</v>
      </c>
      <c r="E3049" s="2" t="s">
        <v>26</v>
      </c>
      <c r="F3049" s="2" t="s">
        <v>61</v>
      </c>
      <c r="G3049" s="1">
        <v>2806.52</v>
      </c>
      <c r="H3049" s="1">
        <v>1009.7</v>
      </c>
      <c r="I3049" s="4">
        <v>22</v>
      </c>
      <c r="J3049" s="2" t="s">
        <v>68</v>
      </c>
      <c r="K3049" s="1">
        <f>Tabelle111[[#This Row],[Menge kg Nges]]/1000</f>
        <v>2.8065199999999999</v>
      </c>
      <c r="L3049" s="1">
        <f>Tabelle111[[#This Row],[Menge kg P2O5]]/1000</f>
        <v>1.0097</v>
      </c>
      <c r="M3049" s="1">
        <f>Tabelle111[[#This Row],[Menge t Nges]]/Tabelle111[[#This Row],[Anzahl Lieferscheine]]</f>
        <v>0.12756909090909091</v>
      </c>
      <c r="N3049" s="1">
        <f>Tabelle111[[#This Row],[Menge t P2O5]]/Tabelle111[[#This Row],[Anzahl Lieferscheine]]</f>
        <v>4.5895454545454545E-2</v>
      </c>
    </row>
    <row r="3050" spans="1:14" x14ac:dyDescent="0.2">
      <c r="A3050" s="2" t="s">
        <v>36</v>
      </c>
      <c r="B3050" s="2" t="s">
        <v>38</v>
      </c>
      <c r="C3050" s="2" t="s">
        <v>6</v>
      </c>
      <c r="D3050" s="2" t="s">
        <v>15</v>
      </c>
      <c r="E3050" s="2" t="s">
        <v>18</v>
      </c>
      <c r="F3050" s="2" t="s">
        <v>61</v>
      </c>
      <c r="G3050" s="1">
        <v>753.6</v>
      </c>
      <c r="H3050" s="1">
        <v>508.8</v>
      </c>
      <c r="I3050" s="4">
        <v>1</v>
      </c>
      <c r="J3050" s="2" t="s">
        <v>68</v>
      </c>
      <c r="K3050" s="1">
        <f>Tabelle111[[#This Row],[Menge kg Nges]]/1000</f>
        <v>0.75360000000000005</v>
      </c>
      <c r="L3050" s="1">
        <f>Tabelle111[[#This Row],[Menge kg P2O5]]/1000</f>
        <v>0.50880000000000003</v>
      </c>
      <c r="M3050" s="1">
        <f>Tabelle111[[#This Row],[Menge t Nges]]/Tabelle111[[#This Row],[Anzahl Lieferscheine]]</f>
        <v>0.75360000000000005</v>
      </c>
      <c r="N3050" s="1">
        <f>Tabelle111[[#This Row],[Menge t P2O5]]/Tabelle111[[#This Row],[Anzahl Lieferscheine]]</f>
        <v>0.50880000000000003</v>
      </c>
    </row>
    <row r="3051" spans="1:14" x14ac:dyDescent="0.2">
      <c r="A3051" s="2" t="s">
        <v>36</v>
      </c>
      <c r="B3051" s="2" t="s">
        <v>38</v>
      </c>
      <c r="C3051" s="2" t="s">
        <v>6</v>
      </c>
      <c r="D3051" s="2" t="s">
        <v>15</v>
      </c>
      <c r="E3051" s="2" t="s">
        <v>20</v>
      </c>
      <c r="F3051" s="2" t="s">
        <v>61</v>
      </c>
      <c r="G3051" s="1">
        <v>187.68</v>
      </c>
      <c r="H3051" s="1">
        <v>138</v>
      </c>
      <c r="I3051" s="4">
        <v>1</v>
      </c>
      <c r="J3051" s="2" t="s">
        <v>68</v>
      </c>
      <c r="K3051" s="1">
        <f>Tabelle111[[#This Row],[Menge kg Nges]]/1000</f>
        <v>0.18768000000000001</v>
      </c>
      <c r="L3051" s="1">
        <f>Tabelle111[[#This Row],[Menge kg P2O5]]/1000</f>
        <v>0.13800000000000001</v>
      </c>
      <c r="M3051" s="1">
        <f>Tabelle111[[#This Row],[Menge t Nges]]/Tabelle111[[#This Row],[Anzahl Lieferscheine]]</f>
        <v>0.18768000000000001</v>
      </c>
      <c r="N3051" s="1">
        <f>Tabelle111[[#This Row],[Menge t P2O5]]/Tabelle111[[#This Row],[Anzahl Lieferscheine]]</f>
        <v>0.13800000000000001</v>
      </c>
    </row>
    <row r="3052" spans="1:14" x14ac:dyDescent="0.2">
      <c r="A3052" s="2" t="s">
        <v>36</v>
      </c>
      <c r="B3052" s="2" t="s">
        <v>40</v>
      </c>
      <c r="C3052" s="2" t="s">
        <v>6</v>
      </c>
      <c r="D3052" s="2" t="s">
        <v>7</v>
      </c>
      <c r="E3052" s="2" t="s">
        <v>9</v>
      </c>
      <c r="F3052" s="2" t="s">
        <v>61</v>
      </c>
      <c r="G3052" s="1">
        <v>484</v>
      </c>
      <c r="H3052" s="1">
        <v>198</v>
      </c>
      <c r="I3052" s="4">
        <v>3</v>
      </c>
      <c r="J3052" s="2" t="s">
        <v>68</v>
      </c>
      <c r="K3052" s="1">
        <f>Tabelle111[[#This Row],[Menge kg Nges]]/1000</f>
        <v>0.48399999999999999</v>
      </c>
      <c r="L3052" s="1">
        <f>Tabelle111[[#This Row],[Menge kg P2O5]]/1000</f>
        <v>0.19800000000000001</v>
      </c>
      <c r="M3052" s="1">
        <f>Tabelle111[[#This Row],[Menge t Nges]]/Tabelle111[[#This Row],[Anzahl Lieferscheine]]</f>
        <v>0.16133333333333333</v>
      </c>
      <c r="N3052" s="1">
        <f>Tabelle111[[#This Row],[Menge t P2O5]]/Tabelle111[[#This Row],[Anzahl Lieferscheine]]</f>
        <v>6.6000000000000003E-2</v>
      </c>
    </row>
    <row r="3053" spans="1:14" x14ac:dyDescent="0.2">
      <c r="A3053" s="2" t="s">
        <v>36</v>
      </c>
      <c r="B3053" s="2" t="s">
        <v>40</v>
      </c>
      <c r="C3053" s="2" t="s">
        <v>6</v>
      </c>
      <c r="D3053" s="2" t="s">
        <v>7</v>
      </c>
      <c r="E3053" s="2" t="s">
        <v>12</v>
      </c>
      <c r="F3053" s="2" t="s">
        <v>61</v>
      </c>
      <c r="G3053" s="1">
        <v>3538.8</v>
      </c>
      <c r="H3053" s="1">
        <v>1305.4000000000001</v>
      </c>
      <c r="I3053" s="4">
        <v>12</v>
      </c>
      <c r="J3053" s="2" t="s">
        <v>68</v>
      </c>
      <c r="K3053" s="1">
        <f>Tabelle111[[#This Row],[Menge kg Nges]]/1000</f>
        <v>3.5388000000000002</v>
      </c>
      <c r="L3053" s="1">
        <f>Tabelle111[[#This Row],[Menge kg P2O5]]/1000</f>
        <v>1.3054000000000001</v>
      </c>
      <c r="M3053" s="1">
        <f>Tabelle111[[#This Row],[Menge t Nges]]/Tabelle111[[#This Row],[Anzahl Lieferscheine]]</f>
        <v>0.2949</v>
      </c>
      <c r="N3053" s="1">
        <f>Tabelle111[[#This Row],[Menge t P2O5]]/Tabelle111[[#This Row],[Anzahl Lieferscheine]]</f>
        <v>0.10878333333333334</v>
      </c>
    </row>
    <row r="3054" spans="1:14" x14ac:dyDescent="0.2">
      <c r="A3054" s="2" t="s">
        <v>36</v>
      </c>
      <c r="B3054" s="2" t="s">
        <v>40</v>
      </c>
      <c r="C3054" s="2" t="s">
        <v>6</v>
      </c>
      <c r="D3054" s="2" t="s">
        <v>7</v>
      </c>
      <c r="E3054" s="2" t="s">
        <v>14</v>
      </c>
      <c r="F3054" s="2" t="s">
        <v>61</v>
      </c>
      <c r="G3054" s="1">
        <v>598.4</v>
      </c>
      <c r="H3054" s="1">
        <v>299.2</v>
      </c>
      <c r="I3054" s="4">
        <v>2</v>
      </c>
      <c r="J3054" s="2" t="s">
        <v>68</v>
      </c>
      <c r="K3054" s="1">
        <f>Tabelle111[[#This Row],[Menge kg Nges]]/1000</f>
        <v>0.59839999999999993</v>
      </c>
      <c r="L3054" s="1">
        <f>Tabelle111[[#This Row],[Menge kg P2O5]]/1000</f>
        <v>0.29919999999999997</v>
      </c>
      <c r="M3054" s="1">
        <f>Tabelle111[[#This Row],[Menge t Nges]]/Tabelle111[[#This Row],[Anzahl Lieferscheine]]</f>
        <v>0.29919999999999997</v>
      </c>
      <c r="N3054" s="1">
        <f>Tabelle111[[#This Row],[Menge t P2O5]]/Tabelle111[[#This Row],[Anzahl Lieferscheine]]</f>
        <v>0.14959999999999998</v>
      </c>
    </row>
    <row r="3055" spans="1:14" x14ac:dyDescent="0.2">
      <c r="A3055" s="2" t="s">
        <v>36</v>
      </c>
      <c r="B3055" s="2" t="s">
        <v>40</v>
      </c>
      <c r="C3055" s="2" t="s">
        <v>6</v>
      </c>
      <c r="D3055" s="2" t="s">
        <v>15</v>
      </c>
      <c r="E3055" s="2" t="s">
        <v>18</v>
      </c>
      <c r="F3055" s="2" t="s">
        <v>61</v>
      </c>
      <c r="G3055" s="1">
        <v>268.8</v>
      </c>
      <c r="H3055" s="1">
        <v>217.6</v>
      </c>
      <c r="I3055" s="4">
        <v>1</v>
      </c>
      <c r="J3055" s="2" t="s">
        <v>68</v>
      </c>
      <c r="K3055" s="1">
        <f>Tabelle111[[#This Row],[Menge kg Nges]]/1000</f>
        <v>0.26880000000000004</v>
      </c>
      <c r="L3055" s="1">
        <f>Tabelle111[[#This Row],[Menge kg P2O5]]/1000</f>
        <v>0.21759999999999999</v>
      </c>
      <c r="M3055" s="1">
        <f>Tabelle111[[#This Row],[Menge t Nges]]/Tabelle111[[#This Row],[Anzahl Lieferscheine]]</f>
        <v>0.26880000000000004</v>
      </c>
      <c r="N3055" s="1">
        <f>Tabelle111[[#This Row],[Menge t P2O5]]/Tabelle111[[#This Row],[Anzahl Lieferscheine]]</f>
        <v>0.21759999999999999</v>
      </c>
    </row>
    <row r="3056" spans="1:14" x14ac:dyDescent="0.2">
      <c r="A3056" s="2" t="s">
        <v>36</v>
      </c>
      <c r="B3056" s="2" t="s">
        <v>40</v>
      </c>
      <c r="C3056" s="2" t="s">
        <v>6</v>
      </c>
      <c r="D3056" s="2" t="s">
        <v>15</v>
      </c>
      <c r="E3056" s="2" t="s">
        <v>20</v>
      </c>
      <c r="F3056" s="2" t="s">
        <v>61</v>
      </c>
      <c r="G3056" s="1">
        <v>571.20000000000005</v>
      </c>
      <c r="H3056" s="1">
        <v>420</v>
      </c>
      <c r="I3056" s="4">
        <v>2</v>
      </c>
      <c r="J3056" s="2" t="s">
        <v>68</v>
      </c>
      <c r="K3056" s="1">
        <f>Tabelle111[[#This Row],[Menge kg Nges]]/1000</f>
        <v>0.57120000000000004</v>
      </c>
      <c r="L3056" s="1">
        <f>Tabelle111[[#This Row],[Menge kg P2O5]]/1000</f>
        <v>0.42</v>
      </c>
      <c r="M3056" s="1">
        <f>Tabelle111[[#This Row],[Menge t Nges]]/Tabelle111[[#This Row],[Anzahl Lieferscheine]]</f>
        <v>0.28560000000000002</v>
      </c>
      <c r="N3056" s="1">
        <f>Tabelle111[[#This Row],[Menge t P2O5]]/Tabelle111[[#This Row],[Anzahl Lieferscheine]]</f>
        <v>0.21</v>
      </c>
    </row>
    <row r="3057" spans="1:14" x14ac:dyDescent="0.2">
      <c r="A3057" s="2" t="s">
        <v>36</v>
      </c>
      <c r="B3057" s="2" t="s">
        <v>40</v>
      </c>
      <c r="C3057" s="2" t="s">
        <v>25</v>
      </c>
      <c r="D3057" s="2" t="s">
        <v>25</v>
      </c>
      <c r="E3057" s="2" t="s">
        <v>26</v>
      </c>
      <c r="F3057" s="2" t="s">
        <v>61</v>
      </c>
      <c r="G3057" s="1">
        <v>1650</v>
      </c>
      <c r="H3057" s="1">
        <v>774.5</v>
      </c>
      <c r="I3057" s="4">
        <v>11</v>
      </c>
      <c r="J3057" s="2" t="s">
        <v>68</v>
      </c>
      <c r="K3057" s="1">
        <f>Tabelle111[[#This Row],[Menge kg Nges]]/1000</f>
        <v>1.65</v>
      </c>
      <c r="L3057" s="1">
        <f>Tabelle111[[#This Row],[Menge kg P2O5]]/1000</f>
        <v>0.77449999999999997</v>
      </c>
      <c r="M3057" s="1">
        <f>Tabelle111[[#This Row],[Menge t Nges]]/Tabelle111[[#This Row],[Anzahl Lieferscheine]]</f>
        <v>0.15</v>
      </c>
      <c r="N3057" s="1">
        <f>Tabelle111[[#This Row],[Menge t P2O5]]/Tabelle111[[#This Row],[Anzahl Lieferscheine]]</f>
        <v>7.0409090909090907E-2</v>
      </c>
    </row>
    <row r="3058" spans="1:14" x14ac:dyDescent="0.2">
      <c r="A3058" s="2" t="s">
        <v>36</v>
      </c>
      <c r="B3058" s="2" t="s">
        <v>42</v>
      </c>
      <c r="C3058" s="2" t="s">
        <v>6</v>
      </c>
      <c r="D3058" s="2" t="s">
        <v>7</v>
      </c>
      <c r="E3058" s="2" t="s">
        <v>12</v>
      </c>
      <c r="F3058" s="2" t="s">
        <v>61</v>
      </c>
      <c r="G3058" s="1">
        <v>3321</v>
      </c>
      <c r="H3058" s="1">
        <v>1012.5</v>
      </c>
      <c r="I3058" s="4">
        <v>10</v>
      </c>
      <c r="J3058" s="2" t="s">
        <v>68</v>
      </c>
      <c r="K3058" s="1">
        <f>Tabelle111[[#This Row],[Menge kg Nges]]/1000</f>
        <v>3.3210000000000002</v>
      </c>
      <c r="L3058" s="1">
        <f>Tabelle111[[#This Row],[Menge kg P2O5]]/1000</f>
        <v>1.0125</v>
      </c>
      <c r="M3058" s="1">
        <f>Tabelle111[[#This Row],[Menge t Nges]]/Tabelle111[[#This Row],[Anzahl Lieferscheine]]</f>
        <v>0.33210000000000001</v>
      </c>
      <c r="N3058" s="1">
        <f>Tabelle111[[#This Row],[Menge t P2O5]]/Tabelle111[[#This Row],[Anzahl Lieferscheine]]</f>
        <v>0.10124999999999999</v>
      </c>
    </row>
    <row r="3059" spans="1:14" x14ac:dyDescent="0.2">
      <c r="A3059" s="2" t="s">
        <v>36</v>
      </c>
      <c r="B3059" s="2" t="s">
        <v>42</v>
      </c>
      <c r="C3059" s="2" t="s">
        <v>6</v>
      </c>
      <c r="D3059" s="2" t="s">
        <v>7</v>
      </c>
      <c r="E3059" s="2" t="s">
        <v>14</v>
      </c>
      <c r="F3059" s="2" t="s">
        <v>61</v>
      </c>
      <c r="G3059" s="1">
        <v>777.59999999999991</v>
      </c>
      <c r="H3059" s="1">
        <v>388.79999999999995</v>
      </c>
      <c r="I3059" s="4">
        <v>2</v>
      </c>
      <c r="J3059" s="2" t="s">
        <v>68</v>
      </c>
      <c r="K3059" s="1">
        <f>Tabelle111[[#This Row],[Menge kg Nges]]/1000</f>
        <v>0.77759999999999996</v>
      </c>
      <c r="L3059" s="1">
        <f>Tabelle111[[#This Row],[Menge kg P2O5]]/1000</f>
        <v>0.38879999999999998</v>
      </c>
      <c r="M3059" s="1">
        <f>Tabelle111[[#This Row],[Menge t Nges]]/Tabelle111[[#This Row],[Anzahl Lieferscheine]]</f>
        <v>0.38879999999999998</v>
      </c>
      <c r="N3059" s="1">
        <f>Tabelle111[[#This Row],[Menge t P2O5]]/Tabelle111[[#This Row],[Anzahl Lieferscheine]]</f>
        <v>0.19439999999999999</v>
      </c>
    </row>
    <row r="3060" spans="1:14" x14ac:dyDescent="0.2">
      <c r="A3060" s="2" t="s">
        <v>36</v>
      </c>
      <c r="B3060" s="2" t="s">
        <v>42</v>
      </c>
      <c r="C3060" s="2" t="s">
        <v>6</v>
      </c>
      <c r="D3060" s="2" t="s">
        <v>15</v>
      </c>
      <c r="E3060" s="2" t="s">
        <v>20</v>
      </c>
      <c r="F3060" s="2" t="s">
        <v>61</v>
      </c>
      <c r="G3060" s="1">
        <v>383.52</v>
      </c>
      <c r="H3060" s="1">
        <v>282</v>
      </c>
      <c r="I3060" s="4">
        <v>1</v>
      </c>
      <c r="J3060" s="2" t="s">
        <v>68</v>
      </c>
      <c r="K3060" s="1">
        <f>Tabelle111[[#This Row],[Menge kg Nges]]/1000</f>
        <v>0.38351999999999997</v>
      </c>
      <c r="L3060" s="1">
        <f>Tabelle111[[#This Row],[Menge kg P2O5]]/1000</f>
        <v>0.28199999999999997</v>
      </c>
      <c r="M3060" s="1">
        <f>Tabelle111[[#This Row],[Menge t Nges]]/Tabelle111[[#This Row],[Anzahl Lieferscheine]]</f>
        <v>0.38351999999999997</v>
      </c>
      <c r="N3060" s="1">
        <f>Tabelle111[[#This Row],[Menge t P2O5]]/Tabelle111[[#This Row],[Anzahl Lieferscheine]]</f>
        <v>0.28199999999999997</v>
      </c>
    </row>
    <row r="3061" spans="1:14" x14ac:dyDescent="0.2">
      <c r="A3061" s="2" t="s">
        <v>36</v>
      </c>
      <c r="B3061" s="2" t="s">
        <v>42</v>
      </c>
      <c r="C3061" s="2" t="s">
        <v>25</v>
      </c>
      <c r="D3061" s="2" t="s">
        <v>25</v>
      </c>
      <c r="E3061" s="2" t="s">
        <v>26</v>
      </c>
      <c r="F3061" s="2" t="s">
        <v>61</v>
      </c>
      <c r="G3061" s="1">
        <v>235510.30000000002</v>
      </c>
      <c r="H3061" s="1">
        <v>44707.040000000001</v>
      </c>
      <c r="I3061" s="4">
        <v>4</v>
      </c>
      <c r="J3061" s="2" t="s">
        <v>68</v>
      </c>
      <c r="K3061" s="1">
        <f>Tabelle111[[#This Row],[Menge kg Nges]]/1000</f>
        <v>235.51030000000003</v>
      </c>
      <c r="L3061" s="1">
        <f>Tabelle111[[#This Row],[Menge kg P2O5]]/1000</f>
        <v>44.707039999999999</v>
      </c>
      <c r="M3061" s="1">
        <f>Tabelle111[[#This Row],[Menge t Nges]]/Tabelle111[[#This Row],[Anzahl Lieferscheine]]</f>
        <v>58.877575000000007</v>
      </c>
      <c r="N3061" s="1">
        <f>Tabelle111[[#This Row],[Menge t P2O5]]/Tabelle111[[#This Row],[Anzahl Lieferscheine]]</f>
        <v>11.17676</v>
      </c>
    </row>
    <row r="3062" spans="1:14" x14ac:dyDescent="0.2">
      <c r="A3062" s="2" t="s">
        <v>27</v>
      </c>
      <c r="B3062" s="2" t="s">
        <v>5</v>
      </c>
      <c r="C3062" s="2" t="s">
        <v>6</v>
      </c>
      <c r="D3062" s="2" t="s">
        <v>7</v>
      </c>
      <c r="E3062" s="2" t="s">
        <v>8</v>
      </c>
      <c r="F3062" s="2" t="s">
        <v>61</v>
      </c>
      <c r="G3062" s="1">
        <v>104</v>
      </c>
      <c r="H3062" s="1">
        <v>45</v>
      </c>
      <c r="I3062" s="4">
        <v>1</v>
      </c>
      <c r="J3062" s="2" t="s">
        <v>68</v>
      </c>
      <c r="K3062" s="1">
        <f>Tabelle111[[#This Row],[Menge kg Nges]]/1000</f>
        <v>0.104</v>
      </c>
      <c r="L3062" s="1">
        <f>Tabelle111[[#This Row],[Menge kg P2O5]]/1000</f>
        <v>4.4999999999999998E-2</v>
      </c>
      <c r="M3062" s="1">
        <f>Tabelle111[[#This Row],[Menge t Nges]]/Tabelle111[[#This Row],[Anzahl Lieferscheine]]</f>
        <v>0.104</v>
      </c>
      <c r="N3062" s="1">
        <f>Tabelle111[[#This Row],[Menge t P2O5]]/Tabelle111[[#This Row],[Anzahl Lieferscheine]]</f>
        <v>4.4999999999999998E-2</v>
      </c>
    </row>
    <row r="3063" spans="1:14" x14ac:dyDescent="0.2">
      <c r="A3063" s="2" t="s">
        <v>27</v>
      </c>
      <c r="B3063" s="2" t="s">
        <v>5</v>
      </c>
      <c r="C3063" s="2" t="s">
        <v>6</v>
      </c>
      <c r="D3063" s="2" t="s">
        <v>7</v>
      </c>
      <c r="E3063" s="2" t="s">
        <v>9</v>
      </c>
      <c r="F3063" s="2" t="s">
        <v>61</v>
      </c>
      <c r="G3063" s="1">
        <v>1041.3599999999999</v>
      </c>
      <c r="H3063" s="1">
        <v>420.09999999999997</v>
      </c>
      <c r="I3063" s="4">
        <v>6</v>
      </c>
      <c r="J3063" s="2" t="s">
        <v>68</v>
      </c>
      <c r="K3063" s="1">
        <f>Tabelle111[[#This Row],[Menge kg Nges]]/1000</f>
        <v>1.0413599999999998</v>
      </c>
      <c r="L3063" s="1">
        <f>Tabelle111[[#This Row],[Menge kg P2O5]]/1000</f>
        <v>0.42009999999999997</v>
      </c>
      <c r="M3063" s="1">
        <f>Tabelle111[[#This Row],[Menge t Nges]]/Tabelle111[[#This Row],[Anzahl Lieferscheine]]</f>
        <v>0.17355999999999996</v>
      </c>
      <c r="N3063" s="1">
        <f>Tabelle111[[#This Row],[Menge t P2O5]]/Tabelle111[[#This Row],[Anzahl Lieferscheine]]</f>
        <v>7.0016666666666658E-2</v>
      </c>
    </row>
    <row r="3064" spans="1:14" x14ac:dyDescent="0.2">
      <c r="A3064" s="2" t="s">
        <v>27</v>
      </c>
      <c r="B3064" s="2" t="s">
        <v>5</v>
      </c>
      <c r="C3064" s="2" t="s">
        <v>6</v>
      </c>
      <c r="D3064" s="2" t="s">
        <v>7</v>
      </c>
      <c r="E3064" s="2" t="s">
        <v>12</v>
      </c>
      <c r="F3064" s="2" t="s">
        <v>61</v>
      </c>
      <c r="G3064" s="1">
        <v>9400.4599999999973</v>
      </c>
      <c r="H3064" s="1">
        <v>3644.9</v>
      </c>
      <c r="I3064" s="4">
        <v>19</v>
      </c>
      <c r="J3064" s="2" t="s">
        <v>68</v>
      </c>
      <c r="K3064" s="1">
        <f>Tabelle111[[#This Row],[Menge kg Nges]]/1000</f>
        <v>9.4004599999999972</v>
      </c>
      <c r="L3064" s="1">
        <f>Tabelle111[[#This Row],[Menge kg P2O5]]/1000</f>
        <v>3.6449000000000003</v>
      </c>
      <c r="M3064" s="1">
        <f>Tabelle111[[#This Row],[Menge t Nges]]/Tabelle111[[#This Row],[Anzahl Lieferscheine]]</f>
        <v>0.49476105263157882</v>
      </c>
      <c r="N3064" s="1">
        <f>Tabelle111[[#This Row],[Menge t P2O5]]/Tabelle111[[#This Row],[Anzahl Lieferscheine]]</f>
        <v>0.19183684210526317</v>
      </c>
    </row>
    <row r="3065" spans="1:14" x14ac:dyDescent="0.2">
      <c r="A3065" s="2" t="s">
        <v>27</v>
      </c>
      <c r="B3065" s="2" t="s">
        <v>5</v>
      </c>
      <c r="C3065" s="2" t="s">
        <v>6</v>
      </c>
      <c r="D3065" s="2" t="s">
        <v>7</v>
      </c>
      <c r="E3065" s="2" t="s">
        <v>14</v>
      </c>
      <c r="F3065" s="2" t="s">
        <v>61</v>
      </c>
      <c r="G3065" s="1">
        <v>651</v>
      </c>
      <c r="H3065" s="1">
        <v>279</v>
      </c>
      <c r="I3065" s="4">
        <v>2</v>
      </c>
      <c r="J3065" s="2" t="s">
        <v>68</v>
      </c>
      <c r="K3065" s="1">
        <f>Tabelle111[[#This Row],[Menge kg Nges]]/1000</f>
        <v>0.65100000000000002</v>
      </c>
      <c r="L3065" s="1">
        <f>Tabelle111[[#This Row],[Menge kg P2O5]]/1000</f>
        <v>0.27900000000000003</v>
      </c>
      <c r="M3065" s="1">
        <f>Tabelle111[[#This Row],[Menge t Nges]]/Tabelle111[[#This Row],[Anzahl Lieferscheine]]</f>
        <v>0.32550000000000001</v>
      </c>
      <c r="N3065" s="1">
        <f>Tabelle111[[#This Row],[Menge t P2O5]]/Tabelle111[[#This Row],[Anzahl Lieferscheine]]</f>
        <v>0.13950000000000001</v>
      </c>
    </row>
    <row r="3066" spans="1:14" x14ac:dyDescent="0.2">
      <c r="A3066" s="2" t="s">
        <v>27</v>
      </c>
      <c r="B3066" s="2" t="s">
        <v>5</v>
      </c>
      <c r="C3066" s="2" t="s">
        <v>6</v>
      </c>
      <c r="D3066" s="2" t="s">
        <v>15</v>
      </c>
      <c r="E3066" s="2" t="s">
        <v>18</v>
      </c>
      <c r="F3066" s="2" t="s">
        <v>61</v>
      </c>
      <c r="G3066" s="1">
        <v>607.75</v>
      </c>
      <c r="H3066" s="1">
        <v>446.5</v>
      </c>
      <c r="I3066" s="4">
        <v>1</v>
      </c>
      <c r="J3066" s="2" t="s">
        <v>68</v>
      </c>
      <c r="K3066" s="1">
        <f>Tabelle111[[#This Row],[Menge kg Nges]]/1000</f>
        <v>0.60775000000000001</v>
      </c>
      <c r="L3066" s="1">
        <f>Tabelle111[[#This Row],[Menge kg P2O5]]/1000</f>
        <v>0.44650000000000001</v>
      </c>
      <c r="M3066" s="1">
        <f>Tabelle111[[#This Row],[Menge t Nges]]/Tabelle111[[#This Row],[Anzahl Lieferscheine]]</f>
        <v>0.60775000000000001</v>
      </c>
      <c r="N3066" s="1">
        <f>Tabelle111[[#This Row],[Menge t P2O5]]/Tabelle111[[#This Row],[Anzahl Lieferscheine]]</f>
        <v>0.44650000000000001</v>
      </c>
    </row>
    <row r="3067" spans="1:14" x14ac:dyDescent="0.2">
      <c r="A3067" s="2" t="s">
        <v>27</v>
      </c>
      <c r="B3067" s="2" t="s">
        <v>5</v>
      </c>
      <c r="C3067" s="2" t="s">
        <v>6</v>
      </c>
      <c r="D3067" s="2" t="s">
        <v>15</v>
      </c>
      <c r="E3067" s="2" t="s">
        <v>20</v>
      </c>
      <c r="F3067" s="2" t="s">
        <v>61</v>
      </c>
      <c r="G3067" s="1">
        <v>1144</v>
      </c>
      <c r="H3067" s="1">
        <v>650</v>
      </c>
      <c r="I3067" s="4">
        <v>3</v>
      </c>
      <c r="J3067" s="2" t="s">
        <v>68</v>
      </c>
      <c r="K3067" s="1">
        <f>Tabelle111[[#This Row],[Menge kg Nges]]/1000</f>
        <v>1.1439999999999999</v>
      </c>
      <c r="L3067" s="1">
        <f>Tabelle111[[#This Row],[Menge kg P2O5]]/1000</f>
        <v>0.65</v>
      </c>
      <c r="M3067" s="1">
        <f>Tabelle111[[#This Row],[Menge t Nges]]/Tabelle111[[#This Row],[Anzahl Lieferscheine]]</f>
        <v>0.3813333333333333</v>
      </c>
      <c r="N3067" s="1">
        <f>Tabelle111[[#This Row],[Menge t P2O5]]/Tabelle111[[#This Row],[Anzahl Lieferscheine]]</f>
        <v>0.21666666666666667</v>
      </c>
    </row>
    <row r="3068" spans="1:14" x14ac:dyDescent="0.2">
      <c r="A3068" s="2" t="s">
        <v>27</v>
      </c>
      <c r="B3068" s="2" t="s">
        <v>5</v>
      </c>
      <c r="C3068" s="2" t="s">
        <v>6</v>
      </c>
      <c r="D3068" s="2" t="s">
        <v>15</v>
      </c>
      <c r="E3068" s="2" t="s">
        <v>21</v>
      </c>
      <c r="F3068" s="2" t="s">
        <v>61</v>
      </c>
      <c r="G3068" s="1">
        <v>3102.1800000000003</v>
      </c>
      <c r="H3068" s="1">
        <v>1483</v>
      </c>
      <c r="I3068" s="4">
        <v>9</v>
      </c>
      <c r="J3068" s="2" t="s">
        <v>68</v>
      </c>
      <c r="K3068" s="1">
        <f>Tabelle111[[#This Row],[Menge kg Nges]]/1000</f>
        <v>3.1021800000000002</v>
      </c>
      <c r="L3068" s="1">
        <f>Tabelle111[[#This Row],[Menge kg P2O5]]/1000</f>
        <v>1.4830000000000001</v>
      </c>
      <c r="M3068" s="1">
        <f>Tabelle111[[#This Row],[Menge t Nges]]/Tabelle111[[#This Row],[Anzahl Lieferscheine]]</f>
        <v>0.3446866666666667</v>
      </c>
      <c r="N3068" s="1">
        <f>Tabelle111[[#This Row],[Menge t P2O5]]/Tabelle111[[#This Row],[Anzahl Lieferscheine]]</f>
        <v>0.1647777777777778</v>
      </c>
    </row>
    <row r="3069" spans="1:14" x14ac:dyDescent="0.2">
      <c r="A3069" s="2" t="s">
        <v>27</v>
      </c>
      <c r="B3069" s="2" t="s">
        <v>5</v>
      </c>
      <c r="C3069" s="2" t="s">
        <v>6</v>
      </c>
      <c r="D3069" s="2" t="s">
        <v>15</v>
      </c>
      <c r="E3069" s="2" t="s">
        <v>9</v>
      </c>
      <c r="F3069" s="2" t="s">
        <v>61</v>
      </c>
      <c r="G3069" s="1">
        <v>800</v>
      </c>
      <c r="H3069" s="1">
        <v>640</v>
      </c>
      <c r="I3069" s="4">
        <v>1</v>
      </c>
      <c r="J3069" s="2" t="s">
        <v>68</v>
      </c>
      <c r="K3069" s="1">
        <f>Tabelle111[[#This Row],[Menge kg Nges]]/1000</f>
        <v>0.8</v>
      </c>
      <c r="L3069" s="1">
        <f>Tabelle111[[#This Row],[Menge kg P2O5]]/1000</f>
        <v>0.64</v>
      </c>
      <c r="M3069" s="1">
        <f>Tabelle111[[#This Row],[Menge t Nges]]/Tabelle111[[#This Row],[Anzahl Lieferscheine]]</f>
        <v>0.8</v>
      </c>
      <c r="N3069" s="1">
        <f>Tabelle111[[#This Row],[Menge t P2O5]]/Tabelle111[[#This Row],[Anzahl Lieferscheine]]</f>
        <v>0.64</v>
      </c>
    </row>
    <row r="3070" spans="1:14" x14ac:dyDescent="0.2">
      <c r="A3070" s="2" t="s">
        <v>27</v>
      </c>
      <c r="B3070" s="2" t="s">
        <v>5</v>
      </c>
      <c r="C3070" s="2" t="s">
        <v>25</v>
      </c>
      <c r="D3070" s="2" t="s">
        <v>25</v>
      </c>
      <c r="E3070" s="2" t="s">
        <v>26</v>
      </c>
      <c r="F3070" s="2" t="s">
        <v>61</v>
      </c>
      <c r="G3070" s="1">
        <v>6208.59</v>
      </c>
      <c r="H3070" s="1">
        <v>2200.94</v>
      </c>
      <c r="I3070" s="4">
        <v>9</v>
      </c>
      <c r="J3070" s="2" t="s">
        <v>68</v>
      </c>
      <c r="K3070" s="1">
        <f>Tabelle111[[#This Row],[Menge kg Nges]]/1000</f>
        <v>6.2085900000000001</v>
      </c>
      <c r="L3070" s="1">
        <f>Tabelle111[[#This Row],[Menge kg P2O5]]/1000</f>
        <v>2.2009400000000001</v>
      </c>
      <c r="M3070" s="1">
        <f>Tabelle111[[#This Row],[Menge t Nges]]/Tabelle111[[#This Row],[Anzahl Lieferscheine]]</f>
        <v>0.68984333333333336</v>
      </c>
      <c r="N3070" s="1">
        <f>Tabelle111[[#This Row],[Menge t P2O5]]/Tabelle111[[#This Row],[Anzahl Lieferscheine]]</f>
        <v>0.2445488888888889</v>
      </c>
    </row>
    <row r="3071" spans="1:14" x14ac:dyDescent="0.2">
      <c r="A3071" s="2" t="s">
        <v>27</v>
      </c>
      <c r="B3071" s="2" t="s">
        <v>29</v>
      </c>
      <c r="C3071" s="2" t="s">
        <v>6</v>
      </c>
      <c r="D3071" s="2" t="s">
        <v>7</v>
      </c>
      <c r="E3071" s="2" t="s">
        <v>8</v>
      </c>
      <c r="F3071" s="2" t="s">
        <v>61</v>
      </c>
      <c r="G3071" s="1">
        <v>37642.25</v>
      </c>
      <c r="H3071" s="1">
        <v>16189.740000000002</v>
      </c>
      <c r="I3071" s="4">
        <v>77</v>
      </c>
      <c r="J3071" s="2" t="s">
        <v>68</v>
      </c>
      <c r="K3071" s="1">
        <f>Tabelle111[[#This Row],[Menge kg Nges]]/1000</f>
        <v>37.642249999999997</v>
      </c>
      <c r="L3071" s="1">
        <f>Tabelle111[[#This Row],[Menge kg P2O5]]/1000</f>
        <v>16.18974</v>
      </c>
      <c r="M3071" s="1">
        <f>Tabelle111[[#This Row],[Menge t Nges]]/Tabelle111[[#This Row],[Anzahl Lieferscheine]]</f>
        <v>0.48886038961038958</v>
      </c>
      <c r="N3071" s="1">
        <f>Tabelle111[[#This Row],[Menge t P2O5]]/Tabelle111[[#This Row],[Anzahl Lieferscheine]]</f>
        <v>0.21025636363636363</v>
      </c>
    </row>
    <row r="3072" spans="1:14" x14ac:dyDescent="0.2">
      <c r="A3072" s="2" t="s">
        <v>27</v>
      </c>
      <c r="B3072" s="2" t="s">
        <v>29</v>
      </c>
      <c r="C3072" s="2" t="s">
        <v>6</v>
      </c>
      <c r="D3072" s="2" t="s">
        <v>7</v>
      </c>
      <c r="E3072" s="2" t="s">
        <v>9</v>
      </c>
      <c r="F3072" s="2" t="s">
        <v>61</v>
      </c>
      <c r="G3072" s="1">
        <v>613.70000000000005</v>
      </c>
      <c r="H3072" s="1">
        <v>253.4</v>
      </c>
      <c r="I3072" s="4">
        <v>2</v>
      </c>
      <c r="J3072" s="2" t="s">
        <v>68</v>
      </c>
      <c r="K3072" s="1">
        <f>Tabelle111[[#This Row],[Menge kg Nges]]/1000</f>
        <v>0.61370000000000002</v>
      </c>
      <c r="L3072" s="1">
        <f>Tabelle111[[#This Row],[Menge kg P2O5]]/1000</f>
        <v>0.25340000000000001</v>
      </c>
      <c r="M3072" s="1">
        <f>Tabelle111[[#This Row],[Menge t Nges]]/Tabelle111[[#This Row],[Anzahl Lieferscheine]]</f>
        <v>0.30685000000000001</v>
      </c>
      <c r="N3072" s="1">
        <f>Tabelle111[[#This Row],[Menge t P2O5]]/Tabelle111[[#This Row],[Anzahl Lieferscheine]]</f>
        <v>0.12670000000000001</v>
      </c>
    </row>
    <row r="3073" spans="1:14" x14ac:dyDescent="0.2">
      <c r="A3073" s="2" t="s">
        <v>27</v>
      </c>
      <c r="B3073" s="2" t="s">
        <v>29</v>
      </c>
      <c r="C3073" s="2" t="s">
        <v>6</v>
      </c>
      <c r="D3073" s="2" t="s">
        <v>7</v>
      </c>
      <c r="E3073" s="2" t="s">
        <v>10</v>
      </c>
      <c r="F3073" s="2" t="s">
        <v>61</v>
      </c>
      <c r="G3073" s="1">
        <v>513.29999999999995</v>
      </c>
      <c r="H3073" s="1">
        <v>194.7</v>
      </c>
      <c r="I3073" s="4">
        <v>1</v>
      </c>
      <c r="J3073" s="2" t="s">
        <v>68</v>
      </c>
      <c r="K3073" s="1">
        <f>Tabelle111[[#This Row],[Menge kg Nges]]/1000</f>
        <v>0.51329999999999998</v>
      </c>
      <c r="L3073" s="1">
        <f>Tabelle111[[#This Row],[Menge kg P2O5]]/1000</f>
        <v>0.19469999999999998</v>
      </c>
      <c r="M3073" s="1">
        <f>Tabelle111[[#This Row],[Menge t Nges]]/Tabelle111[[#This Row],[Anzahl Lieferscheine]]</f>
        <v>0.51329999999999998</v>
      </c>
      <c r="N3073" s="1">
        <f>Tabelle111[[#This Row],[Menge t P2O5]]/Tabelle111[[#This Row],[Anzahl Lieferscheine]]</f>
        <v>0.19469999999999998</v>
      </c>
    </row>
    <row r="3074" spans="1:14" x14ac:dyDescent="0.2">
      <c r="A3074" s="2" t="s">
        <v>27</v>
      </c>
      <c r="B3074" s="2" t="s">
        <v>29</v>
      </c>
      <c r="C3074" s="2" t="s">
        <v>6</v>
      </c>
      <c r="D3074" s="2" t="s">
        <v>7</v>
      </c>
      <c r="E3074" s="2" t="s">
        <v>11</v>
      </c>
      <c r="F3074" s="2" t="s">
        <v>61</v>
      </c>
      <c r="G3074" s="1">
        <v>973</v>
      </c>
      <c r="H3074" s="1">
        <v>536.4</v>
      </c>
      <c r="I3074" s="4">
        <v>2</v>
      </c>
      <c r="J3074" s="2" t="s">
        <v>68</v>
      </c>
      <c r="K3074" s="1">
        <f>Tabelle111[[#This Row],[Menge kg Nges]]/1000</f>
        <v>0.97299999999999998</v>
      </c>
      <c r="L3074" s="1">
        <f>Tabelle111[[#This Row],[Menge kg P2O5]]/1000</f>
        <v>0.53639999999999999</v>
      </c>
      <c r="M3074" s="1">
        <f>Tabelle111[[#This Row],[Menge t Nges]]/Tabelle111[[#This Row],[Anzahl Lieferscheine]]</f>
        <v>0.48649999999999999</v>
      </c>
      <c r="N3074" s="1">
        <f>Tabelle111[[#This Row],[Menge t P2O5]]/Tabelle111[[#This Row],[Anzahl Lieferscheine]]</f>
        <v>0.26819999999999999</v>
      </c>
    </row>
    <row r="3075" spans="1:14" x14ac:dyDescent="0.2">
      <c r="A3075" s="2" t="s">
        <v>27</v>
      </c>
      <c r="B3075" s="2" t="s">
        <v>29</v>
      </c>
      <c r="C3075" s="2" t="s">
        <v>6</v>
      </c>
      <c r="D3075" s="2" t="s">
        <v>7</v>
      </c>
      <c r="E3075" s="2" t="s">
        <v>12</v>
      </c>
      <c r="F3075" s="2" t="s">
        <v>61</v>
      </c>
      <c r="G3075" s="1">
        <v>9086.7999999999993</v>
      </c>
      <c r="H3075" s="1">
        <v>4480.5999999999995</v>
      </c>
      <c r="I3075" s="4">
        <v>20</v>
      </c>
      <c r="J3075" s="2" t="s">
        <v>68</v>
      </c>
      <c r="K3075" s="1">
        <f>Tabelle111[[#This Row],[Menge kg Nges]]/1000</f>
        <v>9.0867999999999984</v>
      </c>
      <c r="L3075" s="1">
        <f>Tabelle111[[#This Row],[Menge kg P2O5]]/1000</f>
        <v>4.480599999999999</v>
      </c>
      <c r="M3075" s="1">
        <f>Tabelle111[[#This Row],[Menge t Nges]]/Tabelle111[[#This Row],[Anzahl Lieferscheine]]</f>
        <v>0.45433999999999991</v>
      </c>
      <c r="N3075" s="1">
        <f>Tabelle111[[#This Row],[Menge t P2O5]]/Tabelle111[[#This Row],[Anzahl Lieferscheine]]</f>
        <v>0.22402999999999995</v>
      </c>
    </row>
    <row r="3076" spans="1:14" x14ac:dyDescent="0.2">
      <c r="A3076" s="2" t="s">
        <v>27</v>
      </c>
      <c r="B3076" s="2" t="s">
        <v>29</v>
      </c>
      <c r="C3076" s="2" t="s">
        <v>6</v>
      </c>
      <c r="D3076" s="2" t="s">
        <v>7</v>
      </c>
      <c r="E3076" s="2" t="s">
        <v>13</v>
      </c>
      <c r="F3076" s="2" t="s">
        <v>61</v>
      </c>
      <c r="G3076" s="1">
        <v>362.6</v>
      </c>
      <c r="H3076" s="1">
        <v>247.89999999999998</v>
      </c>
      <c r="I3076" s="4">
        <v>2</v>
      </c>
      <c r="J3076" s="2" t="s">
        <v>68</v>
      </c>
      <c r="K3076" s="1">
        <f>Tabelle111[[#This Row],[Menge kg Nges]]/1000</f>
        <v>0.36260000000000003</v>
      </c>
      <c r="L3076" s="1">
        <f>Tabelle111[[#This Row],[Menge kg P2O5]]/1000</f>
        <v>0.24789999999999998</v>
      </c>
      <c r="M3076" s="1">
        <f>Tabelle111[[#This Row],[Menge t Nges]]/Tabelle111[[#This Row],[Anzahl Lieferscheine]]</f>
        <v>0.18130000000000002</v>
      </c>
      <c r="N3076" s="1">
        <f>Tabelle111[[#This Row],[Menge t P2O5]]/Tabelle111[[#This Row],[Anzahl Lieferscheine]]</f>
        <v>0.12394999999999999</v>
      </c>
    </row>
    <row r="3077" spans="1:14" x14ac:dyDescent="0.2">
      <c r="A3077" s="2" t="s">
        <v>27</v>
      </c>
      <c r="B3077" s="2" t="s">
        <v>29</v>
      </c>
      <c r="C3077" s="2" t="s">
        <v>6</v>
      </c>
      <c r="D3077" s="2" t="s">
        <v>7</v>
      </c>
      <c r="E3077" s="2" t="s">
        <v>14</v>
      </c>
      <c r="F3077" s="2" t="s">
        <v>61</v>
      </c>
      <c r="G3077" s="1">
        <v>2304.2399999999998</v>
      </c>
      <c r="H3077" s="1">
        <v>1437.7</v>
      </c>
      <c r="I3077" s="4">
        <v>8</v>
      </c>
      <c r="J3077" s="2" t="s">
        <v>68</v>
      </c>
      <c r="K3077" s="1">
        <f>Tabelle111[[#This Row],[Menge kg Nges]]/1000</f>
        <v>2.3042399999999996</v>
      </c>
      <c r="L3077" s="1">
        <f>Tabelle111[[#This Row],[Menge kg P2O5]]/1000</f>
        <v>1.4377</v>
      </c>
      <c r="M3077" s="1">
        <f>Tabelle111[[#This Row],[Menge t Nges]]/Tabelle111[[#This Row],[Anzahl Lieferscheine]]</f>
        <v>0.28802999999999995</v>
      </c>
      <c r="N3077" s="1">
        <f>Tabelle111[[#This Row],[Menge t P2O5]]/Tabelle111[[#This Row],[Anzahl Lieferscheine]]</f>
        <v>0.1797125</v>
      </c>
    </row>
    <row r="3078" spans="1:14" x14ac:dyDescent="0.2">
      <c r="A3078" s="2" t="s">
        <v>27</v>
      </c>
      <c r="B3078" s="2" t="s">
        <v>29</v>
      </c>
      <c r="C3078" s="2" t="s">
        <v>6</v>
      </c>
      <c r="D3078" s="2" t="s">
        <v>15</v>
      </c>
      <c r="E3078" s="2" t="s">
        <v>8</v>
      </c>
      <c r="F3078" s="2" t="s">
        <v>61</v>
      </c>
      <c r="G3078" s="1">
        <v>385</v>
      </c>
      <c r="H3078" s="1">
        <v>236.5</v>
      </c>
      <c r="I3078" s="4">
        <v>2</v>
      </c>
      <c r="J3078" s="2" t="s">
        <v>68</v>
      </c>
      <c r="K3078" s="1">
        <f>Tabelle111[[#This Row],[Menge kg Nges]]/1000</f>
        <v>0.38500000000000001</v>
      </c>
      <c r="L3078" s="1">
        <f>Tabelle111[[#This Row],[Menge kg P2O5]]/1000</f>
        <v>0.23649999999999999</v>
      </c>
      <c r="M3078" s="1">
        <f>Tabelle111[[#This Row],[Menge t Nges]]/Tabelle111[[#This Row],[Anzahl Lieferscheine]]</f>
        <v>0.1925</v>
      </c>
      <c r="N3078" s="1">
        <f>Tabelle111[[#This Row],[Menge t P2O5]]/Tabelle111[[#This Row],[Anzahl Lieferscheine]]</f>
        <v>0.11824999999999999</v>
      </c>
    </row>
    <row r="3079" spans="1:14" x14ac:dyDescent="0.2">
      <c r="A3079" s="2" t="s">
        <v>27</v>
      </c>
      <c r="B3079" s="2" t="s">
        <v>29</v>
      </c>
      <c r="C3079" s="2" t="s">
        <v>6</v>
      </c>
      <c r="D3079" s="2" t="s">
        <v>15</v>
      </c>
      <c r="E3079" s="2" t="s">
        <v>18</v>
      </c>
      <c r="F3079" s="2" t="s">
        <v>61</v>
      </c>
      <c r="G3079" s="1">
        <v>678.5</v>
      </c>
      <c r="H3079" s="1">
        <v>413</v>
      </c>
      <c r="I3079" s="4">
        <v>1</v>
      </c>
      <c r="J3079" s="2" t="s">
        <v>68</v>
      </c>
      <c r="K3079" s="1">
        <f>Tabelle111[[#This Row],[Menge kg Nges]]/1000</f>
        <v>0.67849999999999999</v>
      </c>
      <c r="L3079" s="1">
        <f>Tabelle111[[#This Row],[Menge kg P2O5]]/1000</f>
        <v>0.41299999999999998</v>
      </c>
      <c r="M3079" s="1">
        <f>Tabelle111[[#This Row],[Menge t Nges]]/Tabelle111[[#This Row],[Anzahl Lieferscheine]]</f>
        <v>0.67849999999999999</v>
      </c>
      <c r="N3079" s="1">
        <f>Tabelle111[[#This Row],[Menge t P2O5]]/Tabelle111[[#This Row],[Anzahl Lieferscheine]]</f>
        <v>0.41299999999999998</v>
      </c>
    </row>
    <row r="3080" spans="1:14" x14ac:dyDescent="0.2">
      <c r="A3080" s="2" t="s">
        <v>27</v>
      </c>
      <c r="B3080" s="2" t="s">
        <v>29</v>
      </c>
      <c r="C3080" s="2" t="s">
        <v>6</v>
      </c>
      <c r="D3080" s="2" t="s">
        <v>15</v>
      </c>
      <c r="E3080" s="2" t="s">
        <v>21</v>
      </c>
      <c r="F3080" s="2" t="s">
        <v>61</v>
      </c>
      <c r="G3080" s="1">
        <v>306</v>
      </c>
      <c r="H3080" s="1">
        <v>180</v>
      </c>
      <c r="I3080" s="4">
        <v>2</v>
      </c>
      <c r="J3080" s="2" t="s">
        <v>68</v>
      </c>
      <c r="K3080" s="1">
        <f>Tabelle111[[#This Row],[Menge kg Nges]]/1000</f>
        <v>0.30599999999999999</v>
      </c>
      <c r="L3080" s="1">
        <f>Tabelle111[[#This Row],[Menge kg P2O5]]/1000</f>
        <v>0.18</v>
      </c>
      <c r="M3080" s="1">
        <f>Tabelle111[[#This Row],[Menge t Nges]]/Tabelle111[[#This Row],[Anzahl Lieferscheine]]</f>
        <v>0.153</v>
      </c>
      <c r="N3080" s="1">
        <f>Tabelle111[[#This Row],[Menge t P2O5]]/Tabelle111[[#This Row],[Anzahl Lieferscheine]]</f>
        <v>0.09</v>
      </c>
    </row>
    <row r="3081" spans="1:14" x14ac:dyDescent="0.2">
      <c r="A3081" s="2" t="s">
        <v>27</v>
      </c>
      <c r="B3081" s="2" t="s">
        <v>29</v>
      </c>
      <c r="C3081" s="2" t="s">
        <v>6</v>
      </c>
      <c r="D3081" s="2" t="s">
        <v>15</v>
      </c>
      <c r="E3081" s="2" t="s">
        <v>9</v>
      </c>
      <c r="F3081" s="2" t="s">
        <v>61</v>
      </c>
      <c r="G3081" s="1">
        <v>318.39999999999998</v>
      </c>
      <c r="H3081" s="1">
        <v>132</v>
      </c>
      <c r="I3081" s="4">
        <v>1</v>
      </c>
      <c r="J3081" s="2" t="s">
        <v>68</v>
      </c>
      <c r="K3081" s="1">
        <f>Tabelle111[[#This Row],[Menge kg Nges]]/1000</f>
        <v>0.31839999999999996</v>
      </c>
      <c r="L3081" s="1">
        <f>Tabelle111[[#This Row],[Menge kg P2O5]]/1000</f>
        <v>0.13200000000000001</v>
      </c>
      <c r="M3081" s="1">
        <f>Tabelle111[[#This Row],[Menge t Nges]]/Tabelle111[[#This Row],[Anzahl Lieferscheine]]</f>
        <v>0.31839999999999996</v>
      </c>
      <c r="N3081" s="1">
        <f>Tabelle111[[#This Row],[Menge t P2O5]]/Tabelle111[[#This Row],[Anzahl Lieferscheine]]</f>
        <v>0.13200000000000001</v>
      </c>
    </row>
    <row r="3082" spans="1:14" x14ac:dyDescent="0.2">
      <c r="A3082" s="2" t="s">
        <v>27</v>
      </c>
      <c r="B3082" s="2" t="s">
        <v>29</v>
      </c>
      <c r="C3082" s="2" t="s">
        <v>25</v>
      </c>
      <c r="D3082" s="2" t="s">
        <v>25</v>
      </c>
      <c r="E3082" s="2" t="s">
        <v>26</v>
      </c>
      <c r="F3082" s="2" t="s">
        <v>61</v>
      </c>
      <c r="G3082" s="1">
        <v>6093.4</v>
      </c>
      <c r="H3082" s="1">
        <v>2956.8</v>
      </c>
      <c r="I3082" s="4">
        <v>12</v>
      </c>
      <c r="J3082" s="2" t="s">
        <v>68</v>
      </c>
      <c r="K3082" s="1">
        <f>Tabelle111[[#This Row],[Menge kg Nges]]/1000</f>
        <v>6.0933999999999999</v>
      </c>
      <c r="L3082" s="1">
        <f>Tabelle111[[#This Row],[Menge kg P2O5]]/1000</f>
        <v>2.9568000000000003</v>
      </c>
      <c r="M3082" s="1">
        <f>Tabelle111[[#This Row],[Menge t Nges]]/Tabelle111[[#This Row],[Anzahl Lieferscheine]]</f>
        <v>0.50778333333333336</v>
      </c>
      <c r="N3082" s="1">
        <f>Tabelle111[[#This Row],[Menge t P2O5]]/Tabelle111[[#This Row],[Anzahl Lieferscheine]]</f>
        <v>0.24640000000000004</v>
      </c>
    </row>
    <row r="3083" spans="1:14" x14ac:dyDescent="0.2">
      <c r="A3083" s="2" t="s">
        <v>27</v>
      </c>
      <c r="B3083" s="2" t="s">
        <v>32</v>
      </c>
      <c r="C3083" s="2" t="s">
        <v>6</v>
      </c>
      <c r="D3083" s="2" t="s">
        <v>7</v>
      </c>
      <c r="E3083" s="2" t="s">
        <v>8</v>
      </c>
      <c r="F3083" s="2" t="s">
        <v>61</v>
      </c>
      <c r="G3083" s="1">
        <v>3767.34</v>
      </c>
      <c r="H3083" s="1">
        <v>1746.43</v>
      </c>
      <c r="I3083" s="4">
        <v>8</v>
      </c>
      <c r="J3083" s="2" t="s">
        <v>68</v>
      </c>
      <c r="K3083" s="1">
        <f>Tabelle111[[#This Row],[Menge kg Nges]]/1000</f>
        <v>3.7673400000000004</v>
      </c>
      <c r="L3083" s="1">
        <f>Tabelle111[[#This Row],[Menge kg P2O5]]/1000</f>
        <v>1.7464300000000001</v>
      </c>
      <c r="M3083" s="1">
        <f>Tabelle111[[#This Row],[Menge t Nges]]/Tabelle111[[#This Row],[Anzahl Lieferscheine]]</f>
        <v>0.47091750000000004</v>
      </c>
      <c r="N3083" s="1">
        <f>Tabelle111[[#This Row],[Menge t P2O5]]/Tabelle111[[#This Row],[Anzahl Lieferscheine]]</f>
        <v>0.21830375000000002</v>
      </c>
    </row>
    <row r="3084" spans="1:14" x14ac:dyDescent="0.2">
      <c r="A3084" s="2" t="s">
        <v>27</v>
      </c>
      <c r="B3084" s="2" t="s">
        <v>32</v>
      </c>
      <c r="C3084" s="2" t="s">
        <v>6</v>
      </c>
      <c r="D3084" s="2" t="s">
        <v>7</v>
      </c>
      <c r="E3084" s="2" t="s">
        <v>10</v>
      </c>
      <c r="F3084" s="2" t="s">
        <v>61</v>
      </c>
      <c r="G3084" s="1">
        <v>1474.4000000000003</v>
      </c>
      <c r="H3084" s="1">
        <v>638.40000000000009</v>
      </c>
      <c r="I3084" s="4">
        <v>15</v>
      </c>
      <c r="J3084" s="2" t="s">
        <v>68</v>
      </c>
      <c r="K3084" s="1">
        <f>Tabelle111[[#This Row],[Menge kg Nges]]/1000</f>
        <v>1.4744000000000004</v>
      </c>
      <c r="L3084" s="1">
        <f>Tabelle111[[#This Row],[Menge kg P2O5]]/1000</f>
        <v>0.63840000000000008</v>
      </c>
      <c r="M3084" s="1">
        <f>Tabelle111[[#This Row],[Menge t Nges]]/Tabelle111[[#This Row],[Anzahl Lieferscheine]]</f>
        <v>9.8293333333333358E-2</v>
      </c>
      <c r="N3084" s="1">
        <f>Tabelle111[[#This Row],[Menge t P2O5]]/Tabelle111[[#This Row],[Anzahl Lieferscheine]]</f>
        <v>4.2560000000000008E-2</v>
      </c>
    </row>
    <row r="3085" spans="1:14" x14ac:dyDescent="0.2">
      <c r="A3085" s="2" t="s">
        <v>27</v>
      </c>
      <c r="B3085" s="2" t="s">
        <v>32</v>
      </c>
      <c r="C3085" s="2" t="s">
        <v>6</v>
      </c>
      <c r="D3085" s="2" t="s">
        <v>15</v>
      </c>
      <c r="E3085" s="2" t="s">
        <v>10</v>
      </c>
      <c r="F3085" s="2" t="s">
        <v>61</v>
      </c>
      <c r="G3085" s="1">
        <v>2876.24</v>
      </c>
      <c r="H3085" s="1">
        <v>1923.6</v>
      </c>
      <c r="I3085" s="4">
        <v>7</v>
      </c>
      <c r="J3085" s="2" t="s">
        <v>68</v>
      </c>
      <c r="K3085" s="1">
        <f>Tabelle111[[#This Row],[Menge kg Nges]]/1000</f>
        <v>2.8762399999999997</v>
      </c>
      <c r="L3085" s="1">
        <f>Tabelle111[[#This Row],[Menge kg P2O5]]/1000</f>
        <v>1.9236</v>
      </c>
      <c r="M3085" s="1">
        <f>Tabelle111[[#This Row],[Menge t Nges]]/Tabelle111[[#This Row],[Anzahl Lieferscheine]]</f>
        <v>0.41089142857142852</v>
      </c>
      <c r="N3085" s="1">
        <f>Tabelle111[[#This Row],[Menge t P2O5]]/Tabelle111[[#This Row],[Anzahl Lieferscheine]]</f>
        <v>0.27479999999999999</v>
      </c>
    </row>
    <row r="3086" spans="1:14" x14ac:dyDescent="0.2">
      <c r="A3086" s="2" t="s">
        <v>27</v>
      </c>
      <c r="B3086" s="2" t="s">
        <v>32</v>
      </c>
      <c r="C3086" s="2" t="s">
        <v>25</v>
      </c>
      <c r="D3086" s="2" t="s">
        <v>25</v>
      </c>
      <c r="E3086" s="2" t="s">
        <v>26</v>
      </c>
      <c r="F3086" s="2" t="s">
        <v>61</v>
      </c>
      <c r="G3086" s="1">
        <v>48</v>
      </c>
      <c r="H3086" s="1">
        <v>60.8</v>
      </c>
      <c r="I3086" s="4">
        <v>1</v>
      </c>
      <c r="J3086" s="2" t="s">
        <v>68</v>
      </c>
      <c r="K3086" s="1">
        <f>Tabelle111[[#This Row],[Menge kg Nges]]/1000</f>
        <v>4.8000000000000001E-2</v>
      </c>
      <c r="L3086" s="1">
        <f>Tabelle111[[#This Row],[Menge kg P2O5]]/1000</f>
        <v>6.08E-2</v>
      </c>
      <c r="M3086" s="1">
        <f>Tabelle111[[#This Row],[Menge t Nges]]/Tabelle111[[#This Row],[Anzahl Lieferscheine]]</f>
        <v>4.8000000000000001E-2</v>
      </c>
      <c r="N3086" s="1">
        <f>Tabelle111[[#This Row],[Menge t P2O5]]/Tabelle111[[#This Row],[Anzahl Lieferscheine]]</f>
        <v>6.08E-2</v>
      </c>
    </row>
    <row r="3087" spans="1:14" x14ac:dyDescent="0.2">
      <c r="A3087" s="2" t="s">
        <v>27</v>
      </c>
      <c r="B3087" s="2" t="s">
        <v>27</v>
      </c>
      <c r="C3087" s="2" t="s">
        <v>6</v>
      </c>
      <c r="D3087" s="2" t="s">
        <v>7</v>
      </c>
      <c r="E3087" s="2" t="s">
        <v>8</v>
      </c>
      <c r="F3087" s="2" t="s">
        <v>61</v>
      </c>
      <c r="G3087" s="1">
        <v>275740.73000000016</v>
      </c>
      <c r="H3087" s="1">
        <v>130644.13999999998</v>
      </c>
      <c r="I3087" s="4">
        <v>727</v>
      </c>
      <c r="J3087" s="2" t="s">
        <v>68</v>
      </c>
      <c r="K3087" s="1">
        <f>Tabelle111[[#This Row],[Menge kg Nges]]/1000</f>
        <v>275.74073000000016</v>
      </c>
      <c r="L3087" s="1">
        <f>Tabelle111[[#This Row],[Menge kg P2O5]]/1000</f>
        <v>130.64413999999999</v>
      </c>
      <c r="M3087" s="1">
        <f>Tabelle111[[#This Row],[Menge t Nges]]/Tabelle111[[#This Row],[Anzahl Lieferscheine]]</f>
        <v>0.37928573590096309</v>
      </c>
      <c r="N3087" s="1">
        <f>Tabelle111[[#This Row],[Menge t P2O5]]/Tabelle111[[#This Row],[Anzahl Lieferscheine]]</f>
        <v>0.17970308115543326</v>
      </c>
    </row>
    <row r="3088" spans="1:14" x14ac:dyDescent="0.2">
      <c r="A3088" s="2" t="s">
        <v>27</v>
      </c>
      <c r="B3088" s="2" t="s">
        <v>27</v>
      </c>
      <c r="C3088" s="2" t="s">
        <v>6</v>
      </c>
      <c r="D3088" s="2" t="s">
        <v>7</v>
      </c>
      <c r="E3088" s="2" t="s">
        <v>9</v>
      </c>
      <c r="F3088" s="2" t="s">
        <v>61</v>
      </c>
      <c r="G3088" s="1">
        <v>114087.25999999995</v>
      </c>
      <c r="H3088" s="1">
        <v>46996.13</v>
      </c>
      <c r="I3088" s="4">
        <v>501</v>
      </c>
      <c r="J3088" s="2" t="s">
        <v>68</v>
      </c>
      <c r="K3088" s="1">
        <f>Tabelle111[[#This Row],[Menge kg Nges]]/1000</f>
        <v>114.08725999999996</v>
      </c>
      <c r="L3088" s="1">
        <f>Tabelle111[[#This Row],[Menge kg P2O5]]/1000</f>
        <v>46.996130000000001</v>
      </c>
      <c r="M3088" s="1">
        <f>Tabelle111[[#This Row],[Menge t Nges]]/Tabelle111[[#This Row],[Anzahl Lieferscheine]]</f>
        <v>0.22771908183632728</v>
      </c>
      <c r="N3088" s="1">
        <f>Tabelle111[[#This Row],[Menge t P2O5]]/Tabelle111[[#This Row],[Anzahl Lieferscheine]]</f>
        <v>9.380465069860279E-2</v>
      </c>
    </row>
    <row r="3089" spans="1:14" x14ac:dyDescent="0.2">
      <c r="A3089" s="2" t="s">
        <v>27</v>
      </c>
      <c r="B3089" s="2" t="s">
        <v>27</v>
      </c>
      <c r="C3089" s="2" t="s">
        <v>6</v>
      </c>
      <c r="D3089" s="2" t="s">
        <v>7</v>
      </c>
      <c r="E3089" s="2" t="s">
        <v>10</v>
      </c>
      <c r="F3089" s="2" t="s">
        <v>61</v>
      </c>
      <c r="G3089" s="1">
        <v>13399.119999999997</v>
      </c>
      <c r="H3089" s="1">
        <v>5438.32</v>
      </c>
      <c r="I3089" s="4">
        <v>51</v>
      </c>
      <c r="J3089" s="2" t="s">
        <v>68</v>
      </c>
      <c r="K3089" s="1">
        <f>Tabelle111[[#This Row],[Menge kg Nges]]/1000</f>
        <v>13.399119999999996</v>
      </c>
      <c r="L3089" s="1">
        <f>Tabelle111[[#This Row],[Menge kg P2O5]]/1000</f>
        <v>5.43832</v>
      </c>
      <c r="M3089" s="1">
        <f>Tabelle111[[#This Row],[Menge t Nges]]/Tabelle111[[#This Row],[Anzahl Lieferscheine]]</f>
        <v>0.26272784313725484</v>
      </c>
      <c r="N3089" s="1">
        <f>Tabelle111[[#This Row],[Menge t P2O5]]/Tabelle111[[#This Row],[Anzahl Lieferscheine]]</f>
        <v>0.10663372549019608</v>
      </c>
    </row>
    <row r="3090" spans="1:14" x14ac:dyDescent="0.2">
      <c r="A3090" s="2" t="s">
        <v>27</v>
      </c>
      <c r="B3090" s="2" t="s">
        <v>27</v>
      </c>
      <c r="C3090" s="2" t="s">
        <v>6</v>
      </c>
      <c r="D3090" s="2" t="s">
        <v>7</v>
      </c>
      <c r="E3090" s="2" t="s">
        <v>11</v>
      </c>
      <c r="F3090" s="2" t="s">
        <v>61</v>
      </c>
      <c r="G3090" s="1">
        <v>106848.74</v>
      </c>
      <c r="H3090" s="1">
        <v>51699.359999999979</v>
      </c>
      <c r="I3090" s="4">
        <v>560</v>
      </c>
      <c r="J3090" s="2" t="s">
        <v>68</v>
      </c>
      <c r="K3090" s="1">
        <f>Tabelle111[[#This Row],[Menge kg Nges]]/1000</f>
        <v>106.84874000000001</v>
      </c>
      <c r="L3090" s="1">
        <f>Tabelle111[[#This Row],[Menge kg P2O5]]/1000</f>
        <v>51.699359999999977</v>
      </c>
      <c r="M3090" s="1">
        <f>Tabelle111[[#This Row],[Menge t Nges]]/Tabelle111[[#This Row],[Anzahl Lieferscheine]]</f>
        <v>0.19080132142857145</v>
      </c>
      <c r="N3090" s="1">
        <f>Tabelle111[[#This Row],[Menge t P2O5]]/Tabelle111[[#This Row],[Anzahl Lieferscheine]]</f>
        <v>9.2320285714285674E-2</v>
      </c>
    </row>
    <row r="3091" spans="1:14" x14ac:dyDescent="0.2">
      <c r="A3091" s="2" t="s">
        <v>27</v>
      </c>
      <c r="B3091" s="2" t="s">
        <v>27</v>
      </c>
      <c r="C3091" s="2" t="s">
        <v>6</v>
      </c>
      <c r="D3091" s="2" t="s">
        <v>7</v>
      </c>
      <c r="E3091" s="2" t="s">
        <v>12</v>
      </c>
      <c r="F3091" s="2" t="s">
        <v>61</v>
      </c>
      <c r="G3091" s="1">
        <v>144908.07999999993</v>
      </c>
      <c r="H3091" s="1">
        <v>66341.680000000008</v>
      </c>
      <c r="I3091" s="4">
        <v>529</v>
      </c>
      <c r="J3091" s="2" t="s">
        <v>68</v>
      </c>
      <c r="K3091" s="1">
        <f>Tabelle111[[#This Row],[Menge kg Nges]]/1000</f>
        <v>144.90807999999993</v>
      </c>
      <c r="L3091" s="1">
        <f>Tabelle111[[#This Row],[Menge kg P2O5]]/1000</f>
        <v>66.341680000000011</v>
      </c>
      <c r="M3091" s="1">
        <f>Tabelle111[[#This Row],[Menge t Nges]]/Tabelle111[[#This Row],[Anzahl Lieferscheine]]</f>
        <v>0.27392831758034014</v>
      </c>
      <c r="N3091" s="1">
        <f>Tabelle111[[#This Row],[Menge t P2O5]]/Tabelle111[[#This Row],[Anzahl Lieferscheine]]</f>
        <v>0.12540960302457468</v>
      </c>
    </row>
    <row r="3092" spans="1:14" x14ac:dyDescent="0.2">
      <c r="A3092" s="2" t="s">
        <v>27</v>
      </c>
      <c r="B3092" s="2" t="s">
        <v>27</v>
      </c>
      <c r="C3092" s="2" t="s">
        <v>6</v>
      </c>
      <c r="D3092" s="2" t="s">
        <v>7</v>
      </c>
      <c r="E3092" s="2" t="s">
        <v>13</v>
      </c>
      <c r="F3092" s="2" t="s">
        <v>61</v>
      </c>
      <c r="G3092" s="1">
        <v>54063.060000000005</v>
      </c>
      <c r="H3092" s="1">
        <v>33268.899999999987</v>
      </c>
      <c r="I3092" s="4">
        <v>286</v>
      </c>
      <c r="J3092" s="2" t="s">
        <v>68</v>
      </c>
      <c r="K3092" s="1">
        <f>Tabelle111[[#This Row],[Menge kg Nges]]/1000</f>
        <v>54.063060000000007</v>
      </c>
      <c r="L3092" s="1">
        <f>Tabelle111[[#This Row],[Menge kg P2O5]]/1000</f>
        <v>33.268899999999988</v>
      </c>
      <c r="M3092" s="1">
        <f>Tabelle111[[#This Row],[Menge t Nges]]/Tabelle111[[#This Row],[Anzahl Lieferscheine]]</f>
        <v>0.18903167832167836</v>
      </c>
      <c r="N3092" s="1">
        <f>Tabelle111[[#This Row],[Menge t P2O5]]/Tabelle111[[#This Row],[Anzahl Lieferscheine]]</f>
        <v>0.11632482517482513</v>
      </c>
    </row>
    <row r="3093" spans="1:14" x14ac:dyDescent="0.2">
      <c r="A3093" s="2" t="s">
        <v>27</v>
      </c>
      <c r="B3093" s="2" t="s">
        <v>27</v>
      </c>
      <c r="C3093" s="2" t="s">
        <v>6</v>
      </c>
      <c r="D3093" s="2" t="s">
        <v>7</v>
      </c>
      <c r="E3093" s="2" t="s">
        <v>14</v>
      </c>
      <c r="F3093" s="2" t="s">
        <v>61</v>
      </c>
      <c r="G3093" s="1">
        <v>146057.53000000014</v>
      </c>
      <c r="H3093" s="1">
        <v>77816.770000000019</v>
      </c>
      <c r="I3093" s="4">
        <v>628</v>
      </c>
      <c r="J3093" s="2" t="s">
        <v>68</v>
      </c>
      <c r="K3093" s="1">
        <f>Tabelle111[[#This Row],[Menge kg Nges]]/1000</f>
        <v>146.05753000000016</v>
      </c>
      <c r="L3093" s="1">
        <f>Tabelle111[[#This Row],[Menge kg P2O5]]/1000</f>
        <v>77.81677000000002</v>
      </c>
      <c r="M3093" s="1">
        <f>Tabelle111[[#This Row],[Menge t Nges]]/Tabelle111[[#This Row],[Anzahl Lieferscheine]]</f>
        <v>0.23257568471337606</v>
      </c>
      <c r="N3093" s="1">
        <f>Tabelle111[[#This Row],[Menge t P2O5]]/Tabelle111[[#This Row],[Anzahl Lieferscheine]]</f>
        <v>0.12391205414012742</v>
      </c>
    </row>
    <row r="3094" spans="1:14" x14ac:dyDescent="0.2">
      <c r="A3094" s="2" t="s">
        <v>27</v>
      </c>
      <c r="B3094" s="2" t="s">
        <v>27</v>
      </c>
      <c r="C3094" s="2" t="s">
        <v>6</v>
      </c>
      <c r="D3094" s="2" t="s">
        <v>15</v>
      </c>
      <c r="E3094" s="2" t="s">
        <v>8</v>
      </c>
      <c r="F3094" s="2" t="s">
        <v>61</v>
      </c>
      <c r="G3094" s="1">
        <v>1831.77</v>
      </c>
      <c r="H3094" s="1">
        <v>1169.98</v>
      </c>
      <c r="I3094" s="4">
        <v>11</v>
      </c>
      <c r="J3094" s="2" t="s">
        <v>68</v>
      </c>
      <c r="K3094" s="1">
        <f>Tabelle111[[#This Row],[Menge kg Nges]]/1000</f>
        <v>1.8317699999999999</v>
      </c>
      <c r="L3094" s="1">
        <f>Tabelle111[[#This Row],[Menge kg P2O5]]/1000</f>
        <v>1.16998</v>
      </c>
      <c r="M3094" s="1">
        <f>Tabelle111[[#This Row],[Menge t Nges]]/Tabelle111[[#This Row],[Anzahl Lieferscheine]]</f>
        <v>0.16652454545454545</v>
      </c>
      <c r="N3094" s="1">
        <f>Tabelle111[[#This Row],[Menge t P2O5]]/Tabelle111[[#This Row],[Anzahl Lieferscheine]]</f>
        <v>0.10636181818181818</v>
      </c>
    </row>
    <row r="3095" spans="1:14" x14ac:dyDescent="0.2">
      <c r="A3095" s="2" t="s">
        <v>27</v>
      </c>
      <c r="B3095" s="2" t="s">
        <v>27</v>
      </c>
      <c r="C3095" s="2" t="s">
        <v>6</v>
      </c>
      <c r="D3095" s="2" t="s">
        <v>15</v>
      </c>
      <c r="E3095" s="2" t="s">
        <v>16</v>
      </c>
      <c r="F3095" s="2" t="s">
        <v>61</v>
      </c>
      <c r="G3095" s="1">
        <v>6897.5799999999972</v>
      </c>
      <c r="H3095" s="1">
        <v>6314.5499999999965</v>
      </c>
      <c r="I3095" s="4">
        <v>49</v>
      </c>
      <c r="J3095" s="2" t="s">
        <v>68</v>
      </c>
      <c r="K3095" s="1">
        <f>Tabelle111[[#This Row],[Menge kg Nges]]/1000</f>
        <v>6.8975799999999969</v>
      </c>
      <c r="L3095" s="1">
        <f>Tabelle111[[#This Row],[Menge kg P2O5]]/1000</f>
        <v>6.3145499999999961</v>
      </c>
      <c r="M3095" s="1">
        <f>Tabelle111[[#This Row],[Menge t Nges]]/Tabelle111[[#This Row],[Anzahl Lieferscheine]]</f>
        <v>0.14076693877551014</v>
      </c>
      <c r="N3095" s="1">
        <f>Tabelle111[[#This Row],[Menge t P2O5]]/Tabelle111[[#This Row],[Anzahl Lieferscheine]]</f>
        <v>0.12886836734693868</v>
      </c>
    </row>
    <row r="3096" spans="1:14" x14ac:dyDescent="0.2">
      <c r="A3096" s="2" t="s">
        <v>27</v>
      </c>
      <c r="B3096" s="2" t="s">
        <v>27</v>
      </c>
      <c r="C3096" s="2" t="s">
        <v>6</v>
      </c>
      <c r="D3096" s="2" t="s">
        <v>15</v>
      </c>
      <c r="E3096" s="2" t="s">
        <v>17</v>
      </c>
      <c r="F3096" s="2" t="s">
        <v>61</v>
      </c>
      <c r="G3096" s="1">
        <v>7189.9699999999993</v>
      </c>
      <c r="H3096" s="1">
        <v>4541.57</v>
      </c>
      <c r="I3096" s="4">
        <v>20</v>
      </c>
      <c r="J3096" s="2" t="s">
        <v>68</v>
      </c>
      <c r="K3096" s="1">
        <f>Tabelle111[[#This Row],[Menge kg Nges]]/1000</f>
        <v>7.1899699999999998</v>
      </c>
      <c r="L3096" s="1">
        <f>Tabelle111[[#This Row],[Menge kg P2O5]]/1000</f>
        <v>4.5415700000000001</v>
      </c>
      <c r="M3096" s="1">
        <f>Tabelle111[[#This Row],[Menge t Nges]]/Tabelle111[[#This Row],[Anzahl Lieferscheine]]</f>
        <v>0.3594985</v>
      </c>
      <c r="N3096" s="1">
        <f>Tabelle111[[#This Row],[Menge t P2O5]]/Tabelle111[[#This Row],[Anzahl Lieferscheine]]</f>
        <v>0.22707850000000002</v>
      </c>
    </row>
    <row r="3097" spans="1:14" x14ac:dyDescent="0.2">
      <c r="A3097" s="2" t="s">
        <v>27</v>
      </c>
      <c r="B3097" s="2" t="s">
        <v>27</v>
      </c>
      <c r="C3097" s="2" t="s">
        <v>6</v>
      </c>
      <c r="D3097" s="2" t="s">
        <v>15</v>
      </c>
      <c r="E3097" s="2" t="s">
        <v>18</v>
      </c>
      <c r="F3097" s="2" t="s">
        <v>61</v>
      </c>
      <c r="G3097" s="1">
        <v>44806.030000000006</v>
      </c>
      <c r="H3097" s="1">
        <v>36169.680000000008</v>
      </c>
      <c r="I3097" s="4">
        <v>98</v>
      </c>
      <c r="J3097" s="2" t="s">
        <v>68</v>
      </c>
      <c r="K3097" s="1">
        <f>Tabelle111[[#This Row],[Menge kg Nges]]/1000</f>
        <v>44.806030000000007</v>
      </c>
      <c r="L3097" s="1">
        <f>Tabelle111[[#This Row],[Menge kg P2O5]]/1000</f>
        <v>36.169680000000007</v>
      </c>
      <c r="M3097" s="1">
        <f>Tabelle111[[#This Row],[Menge t Nges]]/Tabelle111[[#This Row],[Anzahl Lieferscheine]]</f>
        <v>0.45720438775510214</v>
      </c>
      <c r="N3097" s="1">
        <f>Tabelle111[[#This Row],[Menge t P2O5]]/Tabelle111[[#This Row],[Anzahl Lieferscheine]]</f>
        <v>0.36907836734693883</v>
      </c>
    </row>
    <row r="3098" spans="1:14" x14ac:dyDescent="0.2">
      <c r="A3098" s="2" t="s">
        <v>27</v>
      </c>
      <c r="B3098" s="2" t="s">
        <v>27</v>
      </c>
      <c r="C3098" s="2" t="s">
        <v>6</v>
      </c>
      <c r="D3098" s="2" t="s">
        <v>15</v>
      </c>
      <c r="E3098" s="2" t="s">
        <v>19</v>
      </c>
      <c r="F3098" s="2" t="s">
        <v>61</v>
      </c>
      <c r="G3098" s="1">
        <v>5474.25</v>
      </c>
      <c r="H3098" s="1">
        <v>6082.5</v>
      </c>
      <c r="I3098" s="4">
        <v>10</v>
      </c>
      <c r="J3098" s="2" t="s">
        <v>68</v>
      </c>
      <c r="K3098" s="1">
        <f>Tabelle111[[#This Row],[Menge kg Nges]]/1000</f>
        <v>5.4742499999999996</v>
      </c>
      <c r="L3098" s="1">
        <f>Tabelle111[[#This Row],[Menge kg P2O5]]/1000</f>
        <v>6.0824999999999996</v>
      </c>
      <c r="M3098" s="1">
        <f>Tabelle111[[#This Row],[Menge t Nges]]/Tabelle111[[#This Row],[Anzahl Lieferscheine]]</f>
        <v>0.54742499999999994</v>
      </c>
      <c r="N3098" s="1">
        <f>Tabelle111[[#This Row],[Menge t P2O5]]/Tabelle111[[#This Row],[Anzahl Lieferscheine]]</f>
        <v>0.60824999999999996</v>
      </c>
    </row>
    <row r="3099" spans="1:14" x14ac:dyDescent="0.2">
      <c r="A3099" s="2" t="s">
        <v>27</v>
      </c>
      <c r="B3099" s="2" t="s">
        <v>27</v>
      </c>
      <c r="C3099" s="2" t="s">
        <v>6</v>
      </c>
      <c r="D3099" s="2" t="s">
        <v>15</v>
      </c>
      <c r="E3099" s="2" t="s">
        <v>20</v>
      </c>
      <c r="F3099" s="2" t="s">
        <v>61</v>
      </c>
      <c r="G3099" s="1">
        <v>22021.810000000009</v>
      </c>
      <c r="H3099" s="1">
        <v>13097.099999999999</v>
      </c>
      <c r="I3099" s="4">
        <v>139</v>
      </c>
      <c r="J3099" s="2" t="s">
        <v>68</v>
      </c>
      <c r="K3099" s="1">
        <f>Tabelle111[[#This Row],[Menge kg Nges]]/1000</f>
        <v>22.021810000000009</v>
      </c>
      <c r="L3099" s="1">
        <f>Tabelle111[[#This Row],[Menge kg P2O5]]/1000</f>
        <v>13.097099999999999</v>
      </c>
      <c r="M3099" s="1">
        <f>Tabelle111[[#This Row],[Menge t Nges]]/Tabelle111[[#This Row],[Anzahl Lieferscheine]]</f>
        <v>0.15843028776978424</v>
      </c>
      <c r="N3099" s="1">
        <f>Tabelle111[[#This Row],[Menge t P2O5]]/Tabelle111[[#This Row],[Anzahl Lieferscheine]]</f>
        <v>9.4223741007194245E-2</v>
      </c>
    </row>
    <row r="3100" spans="1:14" x14ac:dyDescent="0.2">
      <c r="A3100" s="2" t="s">
        <v>27</v>
      </c>
      <c r="B3100" s="2" t="s">
        <v>27</v>
      </c>
      <c r="C3100" s="2" t="s">
        <v>6</v>
      </c>
      <c r="D3100" s="2" t="s">
        <v>15</v>
      </c>
      <c r="E3100" s="2" t="s">
        <v>21</v>
      </c>
      <c r="F3100" s="2" t="s">
        <v>61</v>
      </c>
      <c r="G3100" s="1">
        <v>40805.79</v>
      </c>
      <c r="H3100" s="1">
        <v>23512.860000000008</v>
      </c>
      <c r="I3100" s="4">
        <v>155</v>
      </c>
      <c r="J3100" s="2" t="s">
        <v>68</v>
      </c>
      <c r="K3100" s="1">
        <f>Tabelle111[[#This Row],[Menge kg Nges]]/1000</f>
        <v>40.805790000000002</v>
      </c>
      <c r="L3100" s="1">
        <f>Tabelle111[[#This Row],[Menge kg P2O5]]/1000</f>
        <v>23.512860000000007</v>
      </c>
      <c r="M3100" s="1">
        <f>Tabelle111[[#This Row],[Menge t Nges]]/Tabelle111[[#This Row],[Anzahl Lieferscheine]]</f>
        <v>0.26326316129032257</v>
      </c>
      <c r="N3100" s="1">
        <f>Tabelle111[[#This Row],[Menge t P2O5]]/Tabelle111[[#This Row],[Anzahl Lieferscheine]]</f>
        <v>0.15169587096774198</v>
      </c>
    </row>
    <row r="3101" spans="1:14" x14ac:dyDescent="0.2">
      <c r="A3101" s="2" t="s">
        <v>27</v>
      </c>
      <c r="B3101" s="2" t="s">
        <v>27</v>
      </c>
      <c r="C3101" s="2" t="s">
        <v>6</v>
      </c>
      <c r="D3101" s="2" t="s">
        <v>15</v>
      </c>
      <c r="E3101" s="2" t="s">
        <v>9</v>
      </c>
      <c r="F3101" s="2" t="s">
        <v>61</v>
      </c>
      <c r="G3101" s="1">
        <v>24831.389999999996</v>
      </c>
      <c r="H3101" s="1">
        <v>13288.119999999999</v>
      </c>
      <c r="I3101" s="4">
        <v>114</v>
      </c>
      <c r="J3101" s="2" t="s">
        <v>68</v>
      </c>
      <c r="K3101" s="1">
        <f>Tabelle111[[#This Row],[Menge kg Nges]]/1000</f>
        <v>24.831389999999995</v>
      </c>
      <c r="L3101" s="1">
        <f>Tabelle111[[#This Row],[Menge kg P2O5]]/1000</f>
        <v>13.288119999999999</v>
      </c>
      <c r="M3101" s="1">
        <f>Tabelle111[[#This Row],[Menge t Nges]]/Tabelle111[[#This Row],[Anzahl Lieferscheine]]</f>
        <v>0.21781921052631575</v>
      </c>
      <c r="N3101" s="1">
        <f>Tabelle111[[#This Row],[Menge t P2O5]]/Tabelle111[[#This Row],[Anzahl Lieferscheine]]</f>
        <v>0.11656245614035086</v>
      </c>
    </row>
    <row r="3102" spans="1:14" x14ac:dyDescent="0.2">
      <c r="A3102" s="2" t="s">
        <v>27</v>
      </c>
      <c r="B3102" s="2" t="s">
        <v>27</v>
      </c>
      <c r="C3102" s="2" t="s">
        <v>6</v>
      </c>
      <c r="D3102" s="2" t="s">
        <v>15</v>
      </c>
      <c r="E3102" s="2" t="s">
        <v>10</v>
      </c>
      <c r="F3102" s="2" t="s">
        <v>61</v>
      </c>
      <c r="G3102" s="1">
        <v>10427.280000000001</v>
      </c>
      <c r="H3102" s="1">
        <v>4524.4800000000005</v>
      </c>
      <c r="I3102" s="4">
        <v>35</v>
      </c>
      <c r="J3102" s="2" t="s">
        <v>68</v>
      </c>
      <c r="K3102" s="1">
        <f>Tabelle111[[#This Row],[Menge kg Nges]]/1000</f>
        <v>10.427280000000001</v>
      </c>
      <c r="L3102" s="1">
        <f>Tabelle111[[#This Row],[Menge kg P2O5]]/1000</f>
        <v>4.5244800000000005</v>
      </c>
      <c r="M3102" s="1">
        <f>Tabelle111[[#This Row],[Menge t Nges]]/Tabelle111[[#This Row],[Anzahl Lieferscheine]]</f>
        <v>0.29792228571428575</v>
      </c>
      <c r="N3102" s="1">
        <f>Tabelle111[[#This Row],[Menge t P2O5]]/Tabelle111[[#This Row],[Anzahl Lieferscheine]]</f>
        <v>0.12927085714285716</v>
      </c>
    </row>
    <row r="3103" spans="1:14" x14ac:dyDescent="0.2">
      <c r="A3103" s="2" t="s">
        <v>27</v>
      </c>
      <c r="B3103" s="2" t="s">
        <v>27</v>
      </c>
      <c r="C3103" s="2" t="s">
        <v>6</v>
      </c>
      <c r="D3103" s="2" t="s">
        <v>15</v>
      </c>
      <c r="E3103" s="2" t="s">
        <v>23</v>
      </c>
      <c r="F3103" s="2" t="s">
        <v>61</v>
      </c>
      <c r="G3103" s="1">
        <v>346.8</v>
      </c>
      <c r="H3103" s="1">
        <v>143.05000000000001</v>
      </c>
      <c r="I3103" s="4">
        <v>4</v>
      </c>
      <c r="J3103" s="2" t="s">
        <v>68</v>
      </c>
      <c r="K3103" s="1">
        <f>Tabelle111[[#This Row],[Menge kg Nges]]/1000</f>
        <v>0.3468</v>
      </c>
      <c r="L3103" s="1">
        <f>Tabelle111[[#This Row],[Menge kg P2O5]]/1000</f>
        <v>0.14305000000000001</v>
      </c>
      <c r="M3103" s="1">
        <f>Tabelle111[[#This Row],[Menge t Nges]]/Tabelle111[[#This Row],[Anzahl Lieferscheine]]</f>
        <v>8.6699999999999999E-2</v>
      </c>
      <c r="N3103" s="1">
        <f>Tabelle111[[#This Row],[Menge t P2O5]]/Tabelle111[[#This Row],[Anzahl Lieferscheine]]</f>
        <v>3.5762500000000003E-2</v>
      </c>
    </row>
    <row r="3104" spans="1:14" x14ac:dyDescent="0.2">
      <c r="A3104" s="2" t="s">
        <v>27</v>
      </c>
      <c r="B3104" s="2" t="s">
        <v>27</v>
      </c>
      <c r="C3104" s="2" t="s">
        <v>6</v>
      </c>
      <c r="D3104" s="2" t="s">
        <v>15</v>
      </c>
      <c r="E3104" s="2" t="s">
        <v>12</v>
      </c>
      <c r="F3104" s="2" t="s">
        <v>61</v>
      </c>
      <c r="G3104" s="1">
        <v>447.72</v>
      </c>
      <c r="H3104" s="1">
        <v>401.8</v>
      </c>
      <c r="I3104" s="4">
        <v>2</v>
      </c>
      <c r="J3104" s="2" t="s">
        <v>68</v>
      </c>
      <c r="K3104" s="1">
        <f>Tabelle111[[#This Row],[Menge kg Nges]]/1000</f>
        <v>0.44772000000000001</v>
      </c>
      <c r="L3104" s="1">
        <f>Tabelle111[[#This Row],[Menge kg P2O5]]/1000</f>
        <v>0.40179999999999999</v>
      </c>
      <c r="M3104" s="1">
        <f>Tabelle111[[#This Row],[Menge t Nges]]/Tabelle111[[#This Row],[Anzahl Lieferscheine]]</f>
        <v>0.22386</v>
      </c>
      <c r="N3104" s="1">
        <f>Tabelle111[[#This Row],[Menge t P2O5]]/Tabelle111[[#This Row],[Anzahl Lieferscheine]]</f>
        <v>0.2009</v>
      </c>
    </row>
    <row r="3105" spans="1:14" x14ac:dyDescent="0.2">
      <c r="A3105" s="2" t="s">
        <v>27</v>
      </c>
      <c r="B3105" s="2" t="s">
        <v>27</v>
      </c>
      <c r="C3105" s="2" t="s">
        <v>6</v>
      </c>
      <c r="D3105" s="2" t="s">
        <v>15</v>
      </c>
      <c r="E3105" s="2" t="s">
        <v>13</v>
      </c>
      <c r="F3105" s="2" t="s">
        <v>61</v>
      </c>
      <c r="G3105" s="1">
        <v>404.03999999999996</v>
      </c>
      <c r="H3105" s="1">
        <v>362.6</v>
      </c>
      <c r="I3105" s="4">
        <v>4</v>
      </c>
      <c r="J3105" s="2" t="s">
        <v>68</v>
      </c>
      <c r="K3105" s="1">
        <f>Tabelle111[[#This Row],[Menge kg Nges]]/1000</f>
        <v>0.40403999999999995</v>
      </c>
      <c r="L3105" s="1">
        <f>Tabelle111[[#This Row],[Menge kg P2O5]]/1000</f>
        <v>0.36260000000000003</v>
      </c>
      <c r="M3105" s="1">
        <f>Tabelle111[[#This Row],[Menge t Nges]]/Tabelle111[[#This Row],[Anzahl Lieferscheine]]</f>
        <v>0.10100999999999999</v>
      </c>
      <c r="N3105" s="1">
        <f>Tabelle111[[#This Row],[Menge t P2O5]]/Tabelle111[[#This Row],[Anzahl Lieferscheine]]</f>
        <v>9.0650000000000008E-2</v>
      </c>
    </row>
    <row r="3106" spans="1:14" x14ac:dyDescent="0.2">
      <c r="A3106" s="2" t="s">
        <v>27</v>
      </c>
      <c r="B3106" s="2" t="s">
        <v>27</v>
      </c>
      <c r="C3106" s="2" t="s">
        <v>6</v>
      </c>
      <c r="D3106" s="2" t="s">
        <v>15</v>
      </c>
      <c r="E3106" s="2" t="s">
        <v>14</v>
      </c>
      <c r="F3106" s="2" t="s">
        <v>61</v>
      </c>
      <c r="G3106" s="1">
        <v>1248.3000000000002</v>
      </c>
      <c r="H3106" s="1">
        <v>820.80000000000007</v>
      </c>
      <c r="I3106" s="4">
        <v>8</v>
      </c>
      <c r="J3106" s="2" t="s">
        <v>68</v>
      </c>
      <c r="K3106" s="1">
        <f>Tabelle111[[#This Row],[Menge kg Nges]]/1000</f>
        <v>1.2483000000000002</v>
      </c>
      <c r="L3106" s="1">
        <f>Tabelle111[[#This Row],[Menge kg P2O5]]/1000</f>
        <v>0.82080000000000009</v>
      </c>
      <c r="M3106" s="1">
        <f>Tabelle111[[#This Row],[Menge t Nges]]/Tabelle111[[#This Row],[Anzahl Lieferscheine]]</f>
        <v>0.15603750000000002</v>
      </c>
      <c r="N3106" s="1">
        <f>Tabelle111[[#This Row],[Menge t P2O5]]/Tabelle111[[#This Row],[Anzahl Lieferscheine]]</f>
        <v>0.10260000000000001</v>
      </c>
    </row>
    <row r="3107" spans="1:14" x14ac:dyDescent="0.2">
      <c r="A3107" s="2" t="s">
        <v>27</v>
      </c>
      <c r="B3107" s="2" t="s">
        <v>27</v>
      </c>
      <c r="C3107" s="2" t="s">
        <v>6</v>
      </c>
      <c r="D3107" s="2" t="s">
        <v>15</v>
      </c>
      <c r="E3107" s="2" t="s">
        <v>31</v>
      </c>
      <c r="F3107" s="2" t="s">
        <v>61</v>
      </c>
      <c r="G3107" s="1">
        <v>128</v>
      </c>
      <c r="H3107" s="1">
        <v>52.8</v>
      </c>
      <c r="I3107" s="4">
        <v>1</v>
      </c>
      <c r="J3107" s="2" t="s">
        <v>68</v>
      </c>
      <c r="K3107" s="1">
        <f>Tabelle111[[#This Row],[Menge kg Nges]]/1000</f>
        <v>0.128</v>
      </c>
      <c r="L3107" s="1">
        <f>Tabelle111[[#This Row],[Menge kg P2O5]]/1000</f>
        <v>5.28E-2</v>
      </c>
      <c r="M3107" s="1">
        <f>Tabelle111[[#This Row],[Menge t Nges]]/Tabelle111[[#This Row],[Anzahl Lieferscheine]]</f>
        <v>0.128</v>
      </c>
      <c r="N3107" s="1">
        <f>Tabelle111[[#This Row],[Menge t P2O5]]/Tabelle111[[#This Row],[Anzahl Lieferscheine]]</f>
        <v>5.28E-2</v>
      </c>
    </row>
    <row r="3108" spans="1:14" x14ac:dyDescent="0.2">
      <c r="A3108" s="2" t="s">
        <v>27</v>
      </c>
      <c r="B3108" s="2" t="s">
        <v>27</v>
      </c>
      <c r="C3108" s="2" t="s">
        <v>25</v>
      </c>
      <c r="D3108" s="2" t="s">
        <v>25</v>
      </c>
      <c r="E3108" s="2" t="s">
        <v>26</v>
      </c>
      <c r="F3108" s="2" t="s">
        <v>61</v>
      </c>
      <c r="G3108" s="1">
        <v>234974.55000000019</v>
      </c>
      <c r="H3108" s="1">
        <v>128128.42000000004</v>
      </c>
      <c r="I3108" s="4">
        <v>688</v>
      </c>
      <c r="J3108" s="2" t="s">
        <v>68</v>
      </c>
      <c r="K3108" s="1">
        <f>Tabelle111[[#This Row],[Menge kg Nges]]/1000</f>
        <v>234.97455000000019</v>
      </c>
      <c r="L3108" s="1">
        <f>Tabelle111[[#This Row],[Menge kg P2O5]]/1000</f>
        <v>128.12842000000003</v>
      </c>
      <c r="M3108" s="1">
        <f>Tabelle111[[#This Row],[Menge t Nges]]/Tabelle111[[#This Row],[Anzahl Lieferscheine]]</f>
        <v>0.34153277616279099</v>
      </c>
      <c r="N3108" s="1">
        <f>Tabelle111[[#This Row],[Menge t P2O5]]/Tabelle111[[#This Row],[Anzahl Lieferscheine]]</f>
        <v>0.18623316860465122</v>
      </c>
    </row>
    <row r="3109" spans="1:14" x14ac:dyDescent="0.2">
      <c r="A3109" s="2" t="s">
        <v>27</v>
      </c>
      <c r="B3109" s="2" t="s">
        <v>44</v>
      </c>
      <c r="C3109" s="2" t="s">
        <v>6</v>
      </c>
      <c r="D3109" s="2" t="s">
        <v>15</v>
      </c>
      <c r="E3109" s="2" t="s">
        <v>10</v>
      </c>
      <c r="F3109" s="2" t="s">
        <v>61</v>
      </c>
      <c r="G3109" s="1">
        <v>50.400000000000006</v>
      </c>
      <c r="H3109" s="1">
        <v>33.599999999999994</v>
      </c>
      <c r="I3109" s="4">
        <v>2</v>
      </c>
      <c r="J3109" s="2" t="s">
        <v>68</v>
      </c>
      <c r="K3109" s="1">
        <f>Tabelle111[[#This Row],[Menge kg Nges]]/1000</f>
        <v>5.0400000000000007E-2</v>
      </c>
      <c r="L3109" s="1">
        <f>Tabelle111[[#This Row],[Menge kg P2O5]]/1000</f>
        <v>3.3599999999999991E-2</v>
      </c>
      <c r="M3109" s="1">
        <f>Tabelle111[[#This Row],[Menge t Nges]]/Tabelle111[[#This Row],[Anzahl Lieferscheine]]</f>
        <v>2.5200000000000004E-2</v>
      </c>
      <c r="N3109" s="1">
        <f>Tabelle111[[#This Row],[Menge t P2O5]]/Tabelle111[[#This Row],[Anzahl Lieferscheine]]</f>
        <v>1.6799999999999995E-2</v>
      </c>
    </row>
    <row r="3110" spans="1:14" x14ac:dyDescent="0.2">
      <c r="A3110" s="2" t="s">
        <v>27</v>
      </c>
      <c r="B3110" s="2" t="s">
        <v>46</v>
      </c>
      <c r="C3110" s="2" t="s">
        <v>6</v>
      </c>
      <c r="D3110" s="2" t="s">
        <v>7</v>
      </c>
      <c r="E3110" s="2" t="s">
        <v>12</v>
      </c>
      <c r="F3110" s="2" t="s">
        <v>61</v>
      </c>
      <c r="G3110" s="1">
        <v>757.5</v>
      </c>
      <c r="H3110" s="1">
        <v>210</v>
      </c>
      <c r="I3110" s="4">
        <v>2</v>
      </c>
      <c r="J3110" s="2" t="s">
        <v>68</v>
      </c>
      <c r="K3110" s="1">
        <f>Tabelle111[[#This Row],[Menge kg Nges]]/1000</f>
        <v>0.75749999999999995</v>
      </c>
      <c r="L3110" s="1">
        <f>Tabelle111[[#This Row],[Menge kg P2O5]]/1000</f>
        <v>0.21</v>
      </c>
      <c r="M3110" s="1">
        <f>Tabelle111[[#This Row],[Menge t Nges]]/Tabelle111[[#This Row],[Anzahl Lieferscheine]]</f>
        <v>0.37874999999999998</v>
      </c>
      <c r="N3110" s="1">
        <f>Tabelle111[[#This Row],[Menge t P2O5]]/Tabelle111[[#This Row],[Anzahl Lieferscheine]]</f>
        <v>0.105</v>
      </c>
    </row>
    <row r="3111" spans="1:14" x14ac:dyDescent="0.2">
      <c r="A3111" s="2" t="s">
        <v>27</v>
      </c>
      <c r="B3111" s="2" t="s">
        <v>46</v>
      </c>
      <c r="C3111" s="2" t="s">
        <v>6</v>
      </c>
      <c r="D3111" s="2" t="s">
        <v>15</v>
      </c>
      <c r="E3111" s="2" t="s">
        <v>21</v>
      </c>
      <c r="F3111" s="2" t="s">
        <v>61</v>
      </c>
      <c r="G3111" s="1">
        <v>204</v>
      </c>
      <c r="H3111" s="1">
        <v>120</v>
      </c>
      <c r="I3111" s="4">
        <v>1</v>
      </c>
      <c r="J3111" s="2" t="s">
        <v>68</v>
      </c>
      <c r="K3111" s="1">
        <f>Tabelle111[[#This Row],[Menge kg Nges]]/1000</f>
        <v>0.20399999999999999</v>
      </c>
      <c r="L3111" s="1">
        <f>Tabelle111[[#This Row],[Menge kg P2O5]]/1000</f>
        <v>0.12</v>
      </c>
      <c r="M3111" s="1">
        <f>Tabelle111[[#This Row],[Menge t Nges]]/Tabelle111[[#This Row],[Anzahl Lieferscheine]]</f>
        <v>0.20399999999999999</v>
      </c>
      <c r="N3111" s="1">
        <f>Tabelle111[[#This Row],[Menge t P2O5]]/Tabelle111[[#This Row],[Anzahl Lieferscheine]]</f>
        <v>0.12</v>
      </c>
    </row>
    <row r="3112" spans="1:14" x14ac:dyDescent="0.2">
      <c r="A3112" s="2" t="s">
        <v>27</v>
      </c>
      <c r="B3112" s="2" t="s">
        <v>46</v>
      </c>
      <c r="C3112" s="2" t="s">
        <v>25</v>
      </c>
      <c r="D3112" s="2" t="s">
        <v>25</v>
      </c>
      <c r="E3112" s="2" t="s">
        <v>26</v>
      </c>
      <c r="F3112" s="2" t="s">
        <v>61</v>
      </c>
      <c r="G3112" s="1">
        <v>531.70000000000005</v>
      </c>
      <c r="H3112" s="1">
        <v>195.75</v>
      </c>
      <c r="I3112" s="4">
        <v>2</v>
      </c>
      <c r="J3112" s="2" t="s">
        <v>68</v>
      </c>
      <c r="K3112" s="1">
        <f>Tabelle111[[#This Row],[Menge kg Nges]]/1000</f>
        <v>0.53170000000000006</v>
      </c>
      <c r="L3112" s="1">
        <f>Tabelle111[[#This Row],[Menge kg P2O5]]/1000</f>
        <v>0.19575000000000001</v>
      </c>
      <c r="M3112" s="1">
        <f>Tabelle111[[#This Row],[Menge t Nges]]/Tabelle111[[#This Row],[Anzahl Lieferscheine]]</f>
        <v>0.26585000000000003</v>
      </c>
      <c r="N3112" s="1">
        <f>Tabelle111[[#This Row],[Menge t P2O5]]/Tabelle111[[#This Row],[Anzahl Lieferscheine]]</f>
        <v>9.7875000000000004E-2</v>
      </c>
    </row>
    <row r="3113" spans="1:14" x14ac:dyDescent="0.2">
      <c r="A3113" s="2" t="s">
        <v>27</v>
      </c>
      <c r="B3113" s="2" t="s">
        <v>34</v>
      </c>
      <c r="C3113" s="2" t="s">
        <v>6</v>
      </c>
      <c r="D3113" s="2" t="s">
        <v>7</v>
      </c>
      <c r="E3113" s="2" t="s">
        <v>8</v>
      </c>
      <c r="F3113" s="2" t="s">
        <v>61</v>
      </c>
      <c r="G3113" s="1">
        <v>1230.1600000000001</v>
      </c>
      <c r="H3113" s="1">
        <v>616.14</v>
      </c>
      <c r="I3113" s="4">
        <v>6</v>
      </c>
      <c r="J3113" s="2" t="s">
        <v>68</v>
      </c>
      <c r="K3113" s="1">
        <f>Tabelle111[[#This Row],[Menge kg Nges]]/1000</f>
        <v>1.2301600000000001</v>
      </c>
      <c r="L3113" s="1">
        <f>Tabelle111[[#This Row],[Menge kg P2O5]]/1000</f>
        <v>0.61614000000000002</v>
      </c>
      <c r="M3113" s="1">
        <f>Tabelle111[[#This Row],[Menge t Nges]]/Tabelle111[[#This Row],[Anzahl Lieferscheine]]</f>
        <v>0.20502666666666669</v>
      </c>
      <c r="N3113" s="1">
        <f>Tabelle111[[#This Row],[Menge t P2O5]]/Tabelle111[[#This Row],[Anzahl Lieferscheine]]</f>
        <v>0.10269</v>
      </c>
    </row>
    <row r="3114" spans="1:14" x14ac:dyDescent="0.2">
      <c r="A3114" s="2" t="s">
        <v>27</v>
      </c>
      <c r="B3114" s="2" t="s">
        <v>34</v>
      </c>
      <c r="C3114" s="2" t="s">
        <v>6</v>
      </c>
      <c r="D3114" s="2" t="s">
        <v>7</v>
      </c>
      <c r="E3114" s="2" t="s">
        <v>11</v>
      </c>
      <c r="F3114" s="2" t="s">
        <v>61</v>
      </c>
      <c r="G3114" s="1">
        <v>138</v>
      </c>
      <c r="H3114" s="1">
        <v>60</v>
      </c>
      <c r="I3114" s="4">
        <v>1</v>
      </c>
      <c r="J3114" s="2" t="s">
        <v>68</v>
      </c>
      <c r="K3114" s="1">
        <f>Tabelle111[[#This Row],[Menge kg Nges]]/1000</f>
        <v>0.13800000000000001</v>
      </c>
      <c r="L3114" s="1">
        <f>Tabelle111[[#This Row],[Menge kg P2O5]]/1000</f>
        <v>0.06</v>
      </c>
      <c r="M3114" s="1">
        <f>Tabelle111[[#This Row],[Menge t Nges]]/Tabelle111[[#This Row],[Anzahl Lieferscheine]]</f>
        <v>0.13800000000000001</v>
      </c>
      <c r="N3114" s="1">
        <f>Tabelle111[[#This Row],[Menge t P2O5]]/Tabelle111[[#This Row],[Anzahl Lieferscheine]]</f>
        <v>0.06</v>
      </c>
    </row>
    <row r="3115" spans="1:14" x14ac:dyDescent="0.2">
      <c r="A3115" s="2" t="s">
        <v>27</v>
      </c>
      <c r="B3115" s="2" t="s">
        <v>34</v>
      </c>
      <c r="C3115" s="2" t="s">
        <v>6</v>
      </c>
      <c r="D3115" s="2" t="s">
        <v>7</v>
      </c>
      <c r="E3115" s="2" t="s">
        <v>12</v>
      </c>
      <c r="F3115" s="2" t="s">
        <v>61</v>
      </c>
      <c r="G3115" s="1">
        <v>74.5</v>
      </c>
      <c r="H3115" s="1">
        <v>34.5</v>
      </c>
      <c r="I3115" s="4">
        <v>1</v>
      </c>
      <c r="J3115" s="2" t="s">
        <v>68</v>
      </c>
      <c r="K3115" s="1">
        <f>Tabelle111[[#This Row],[Menge kg Nges]]/1000</f>
        <v>7.4499999999999997E-2</v>
      </c>
      <c r="L3115" s="1">
        <f>Tabelle111[[#This Row],[Menge kg P2O5]]/1000</f>
        <v>3.4500000000000003E-2</v>
      </c>
      <c r="M3115" s="1">
        <f>Tabelle111[[#This Row],[Menge t Nges]]/Tabelle111[[#This Row],[Anzahl Lieferscheine]]</f>
        <v>7.4499999999999997E-2</v>
      </c>
      <c r="N3115" s="1">
        <f>Tabelle111[[#This Row],[Menge t P2O5]]/Tabelle111[[#This Row],[Anzahl Lieferscheine]]</f>
        <v>3.4500000000000003E-2</v>
      </c>
    </row>
    <row r="3116" spans="1:14" x14ac:dyDescent="0.2">
      <c r="A3116" s="2" t="s">
        <v>27</v>
      </c>
      <c r="B3116" s="2" t="s">
        <v>34</v>
      </c>
      <c r="C3116" s="2" t="s">
        <v>6</v>
      </c>
      <c r="D3116" s="2" t="s">
        <v>7</v>
      </c>
      <c r="E3116" s="2" t="s">
        <v>13</v>
      </c>
      <c r="F3116" s="2" t="s">
        <v>61</v>
      </c>
      <c r="G3116" s="1">
        <v>4155.7</v>
      </c>
      <c r="H3116" s="1">
        <v>2077.85</v>
      </c>
      <c r="I3116" s="4">
        <v>3</v>
      </c>
      <c r="J3116" s="2" t="s">
        <v>68</v>
      </c>
      <c r="K3116" s="1">
        <f>Tabelle111[[#This Row],[Menge kg Nges]]/1000</f>
        <v>4.1556999999999995</v>
      </c>
      <c r="L3116" s="1">
        <f>Tabelle111[[#This Row],[Menge kg P2O5]]/1000</f>
        <v>2.0778499999999998</v>
      </c>
      <c r="M3116" s="1">
        <f>Tabelle111[[#This Row],[Menge t Nges]]/Tabelle111[[#This Row],[Anzahl Lieferscheine]]</f>
        <v>1.3852333333333331</v>
      </c>
      <c r="N3116" s="1">
        <f>Tabelle111[[#This Row],[Menge t P2O5]]/Tabelle111[[#This Row],[Anzahl Lieferscheine]]</f>
        <v>0.69261666666666655</v>
      </c>
    </row>
    <row r="3117" spans="1:14" x14ac:dyDescent="0.2">
      <c r="A3117" s="2" t="s">
        <v>27</v>
      </c>
      <c r="B3117" s="2" t="s">
        <v>34</v>
      </c>
      <c r="C3117" s="2" t="s">
        <v>6</v>
      </c>
      <c r="D3117" s="2" t="s">
        <v>15</v>
      </c>
      <c r="E3117" s="2" t="s">
        <v>20</v>
      </c>
      <c r="F3117" s="2" t="s">
        <v>61</v>
      </c>
      <c r="G3117" s="1">
        <v>1450.24</v>
      </c>
      <c r="H3117" s="1">
        <v>824</v>
      </c>
      <c r="I3117" s="4">
        <v>1</v>
      </c>
      <c r="J3117" s="2" t="s">
        <v>68</v>
      </c>
      <c r="K3117" s="1">
        <f>Tabelle111[[#This Row],[Menge kg Nges]]/1000</f>
        <v>1.45024</v>
      </c>
      <c r="L3117" s="1">
        <f>Tabelle111[[#This Row],[Menge kg P2O5]]/1000</f>
        <v>0.82399999999999995</v>
      </c>
      <c r="M3117" s="1">
        <f>Tabelle111[[#This Row],[Menge t Nges]]/Tabelle111[[#This Row],[Anzahl Lieferscheine]]</f>
        <v>1.45024</v>
      </c>
      <c r="N3117" s="1">
        <f>Tabelle111[[#This Row],[Menge t P2O5]]/Tabelle111[[#This Row],[Anzahl Lieferscheine]]</f>
        <v>0.82399999999999995</v>
      </c>
    </row>
    <row r="3118" spans="1:14" x14ac:dyDescent="0.2">
      <c r="A3118" s="2" t="s">
        <v>27</v>
      </c>
      <c r="B3118" s="2" t="s">
        <v>34</v>
      </c>
      <c r="C3118" s="2" t="s">
        <v>25</v>
      </c>
      <c r="D3118" s="2" t="s">
        <v>25</v>
      </c>
      <c r="E3118" s="2" t="s">
        <v>26</v>
      </c>
      <c r="F3118" s="2" t="s">
        <v>61</v>
      </c>
      <c r="G3118" s="1">
        <v>402.65</v>
      </c>
      <c r="H3118" s="1">
        <v>188.8</v>
      </c>
      <c r="I3118" s="4">
        <v>2</v>
      </c>
      <c r="J3118" s="2" t="s">
        <v>68</v>
      </c>
      <c r="K3118" s="1">
        <f>Tabelle111[[#This Row],[Menge kg Nges]]/1000</f>
        <v>0.40264999999999995</v>
      </c>
      <c r="L3118" s="1">
        <f>Tabelle111[[#This Row],[Menge kg P2O5]]/1000</f>
        <v>0.18880000000000002</v>
      </c>
      <c r="M3118" s="1">
        <f>Tabelle111[[#This Row],[Menge t Nges]]/Tabelle111[[#This Row],[Anzahl Lieferscheine]]</f>
        <v>0.20132499999999998</v>
      </c>
      <c r="N3118" s="1">
        <f>Tabelle111[[#This Row],[Menge t P2O5]]/Tabelle111[[#This Row],[Anzahl Lieferscheine]]</f>
        <v>9.4400000000000012E-2</v>
      </c>
    </row>
    <row r="3119" spans="1:14" x14ac:dyDescent="0.2">
      <c r="A3119" s="2" t="s">
        <v>27</v>
      </c>
      <c r="B3119" s="2" t="s">
        <v>45</v>
      </c>
      <c r="C3119" s="2" t="s">
        <v>6</v>
      </c>
      <c r="D3119" s="2" t="s">
        <v>7</v>
      </c>
      <c r="E3119" s="2" t="s">
        <v>8</v>
      </c>
      <c r="F3119" s="2" t="s">
        <v>61</v>
      </c>
      <c r="G3119" s="1">
        <v>1360.32</v>
      </c>
      <c r="H3119" s="1">
        <v>667.52</v>
      </c>
      <c r="I3119" s="4">
        <v>2</v>
      </c>
      <c r="J3119" s="2" t="s">
        <v>68</v>
      </c>
      <c r="K3119" s="1">
        <f>Tabelle111[[#This Row],[Menge kg Nges]]/1000</f>
        <v>1.36032</v>
      </c>
      <c r="L3119" s="1">
        <f>Tabelle111[[#This Row],[Menge kg P2O5]]/1000</f>
        <v>0.66752</v>
      </c>
      <c r="M3119" s="1">
        <f>Tabelle111[[#This Row],[Menge t Nges]]/Tabelle111[[#This Row],[Anzahl Lieferscheine]]</f>
        <v>0.68015999999999999</v>
      </c>
      <c r="N3119" s="1">
        <f>Tabelle111[[#This Row],[Menge t P2O5]]/Tabelle111[[#This Row],[Anzahl Lieferscheine]]</f>
        <v>0.33376</v>
      </c>
    </row>
    <row r="3120" spans="1:14" x14ac:dyDescent="0.2">
      <c r="A3120" s="2" t="s">
        <v>27</v>
      </c>
      <c r="B3120" s="2" t="s">
        <v>45</v>
      </c>
      <c r="C3120" s="2" t="s">
        <v>6</v>
      </c>
      <c r="D3120" s="2" t="s">
        <v>7</v>
      </c>
      <c r="E3120" s="2" t="s">
        <v>9</v>
      </c>
      <c r="F3120" s="2" t="s">
        <v>61</v>
      </c>
      <c r="G3120" s="1">
        <v>154</v>
      </c>
      <c r="H3120" s="1">
        <v>63</v>
      </c>
      <c r="I3120" s="4">
        <v>1</v>
      </c>
      <c r="J3120" s="2" t="s">
        <v>68</v>
      </c>
      <c r="K3120" s="1">
        <f>Tabelle111[[#This Row],[Menge kg Nges]]/1000</f>
        <v>0.154</v>
      </c>
      <c r="L3120" s="1">
        <f>Tabelle111[[#This Row],[Menge kg P2O5]]/1000</f>
        <v>6.3E-2</v>
      </c>
      <c r="M3120" s="1">
        <f>Tabelle111[[#This Row],[Menge t Nges]]/Tabelle111[[#This Row],[Anzahl Lieferscheine]]</f>
        <v>0.154</v>
      </c>
      <c r="N3120" s="1">
        <f>Tabelle111[[#This Row],[Menge t P2O5]]/Tabelle111[[#This Row],[Anzahl Lieferscheine]]</f>
        <v>6.3E-2</v>
      </c>
    </row>
    <row r="3121" spans="1:14" x14ac:dyDescent="0.2">
      <c r="A3121" s="2" t="s">
        <v>27</v>
      </c>
      <c r="B3121" s="2" t="s">
        <v>37</v>
      </c>
      <c r="C3121" s="2" t="s">
        <v>6</v>
      </c>
      <c r="D3121" s="2" t="s">
        <v>7</v>
      </c>
      <c r="E3121" s="2" t="s">
        <v>10</v>
      </c>
      <c r="F3121" s="2" t="s">
        <v>61</v>
      </c>
      <c r="G3121" s="1">
        <v>1889.8000000000002</v>
      </c>
      <c r="H3121" s="1">
        <v>773.1</v>
      </c>
      <c r="I3121" s="4">
        <v>29</v>
      </c>
      <c r="J3121" s="2" t="s">
        <v>68</v>
      </c>
      <c r="K3121" s="1">
        <f>Tabelle111[[#This Row],[Menge kg Nges]]/1000</f>
        <v>1.8898000000000001</v>
      </c>
      <c r="L3121" s="1">
        <f>Tabelle111[[#This Row],[Menge kg P2O5]]/1000</f>
        <v>0.77310000000000001</v>
      </c>
      <c r="M3121" s="1">
        <f>Tabelle111[[#This Row],[Menge t Nges]]/Tabelle111[[#This Row],[Anzahl Lieferscheine]]</f>
        <v>6.5165517241379312E-2</v>
      </c>
      <c r="N3121" s="1">
        <f>Tabelle111[[#This Row],[Menge t P2O5]]/Tabelle111[[#This Row],[Anzahl Lieferscheine]]</f>
        <v>2.6658620689655174E-2</v>
      </c>
    </row>
    <row r="3122" spans="1:14" x14ac:dyDescent="0.2">
      <c r="A3122" s="2" t="s">
        <v>27</v>
      </c>
      <c r="B3122" s="2" t="s">
        <v>37</v>
      </c>
      <c r="C3122" s="2" t="s">
        <v>6</v>
      </c>
      <c r="D3122" s="2" t="s">
        <v>15</v>
      </c>
      <c r="E3122" s="2" t="s">
        <v>10</v>
      </c>
      <c r="F3122" s="2" t="s">
        <v>61</v>
      </c>
      <c r="G3122" s="1">
        <v>103.5</v>
      </c>
      <c r="H3122" s="1">
        <v>69</v>
      </c>
      <c r="I3122" s="4">
        <v>3</v>
      </c>
      <c r="J3122" s="2" t="s">
        <v>68</v>
      </c>
      <c r="K3122" s="1">
        <f>Tabelle111[[#This Row],[Menge kg Nges]]/1000</f>
        <v>0.10349999999999999</v>
      </c>
      <c r="L3122" s="1">
        <f>Tabelle111[[#This Row],[Menge kg P2O5]]/1000</f>
        <v>6.9000000000000006E-2</v>
      </c>
      <c r="M3122" s="1">
        <f>Tabelle111[[#This Row],[Menge t Nges]]/Tabelle111[[#This Row],[Anzahl Lieferscheine]]</f>
        <v>3.4499999999999996E-2</v>
      </c>
      <c r="N3122" s="1">
        <f>Tabelle111[[#This Row],[Menge t P2O5]]/Tabelle111[[#This Row],[Anzahl Lieferscheine]]</f>
        <v>2.3000000000000003E-2</v>
      </c>
    </row>
    <row r="3123" spans="1:14" x14ac:dyDescent="0.2">
      <c r="A3123" s="2" t="s">
        <v>27</v>
      </c>
      <c r="B3123" s="2" t="s">
        <v>40</v>
      </c>
      <c r="C3123" s="2" t="s">
        <v>6</v>
      </c>
      <c r="D3123" s="2" t="s">
        <v>7</v>
      </c>
      <c r="E3123" s="2" t="s">
        <v>10</v>
      </c>
      <c r="F3123" s="2" t="s">
        <v>61</v>
      </c>
      <c r="G3123" s="1">
        <v>250.25</v>
      </c>
      <c r="H3123" s="1">
        <v>102.37</v>
      </c>
      <c r="I3123" s="4">
        <v>5</v>
      </c>
      <c r="J3123" s="2" t="s">
        <v>68</v>
      </c>
      <c r="K3123" s="1">
        <f>Tabelle111[[#This Row],[Menge kg Nges]]/1000</f>
        <v>0.25024999999999997</v>
      </c>
      <c r="L3123" s="1">
        <f>Tabelle111[[#This Row],[Menge kg P2O5]]/1000</f>
        <v>0.10237</v>
      </c>
      <c r="M3123" s="1">
        <f>Tabelle111[[#This Row],[Menge t Nges]]/Tabelle111[[#This Row],[Anzahl Lieferscheine]]</f>
        <v>5.0049999999999997E-2</v>
      </c>
      <c r="N3123" s="1">
        <f>Tabelle111[[#This Row],[Menge t P2O5]]/Tabelle111[[#This Row],[Anzahl Lieferscheine]]</f>
        <v>2.0473999999999999E-2</v>
      </c>
    </row>
    <row r="3124" spans="1:14" x14ac:dyDescent="0.2">
      <c r="A3124" s="2" t="s">
        <v>27</v>
      </c>
      <c r="B3124" s="2" t="s">
        <v>40</v>
      </c>
      <c r="C3124" s="2" t="s">
        <v>6</v>
      </c>
      <c r="D3124" s="2" t="s">
        <v>15</v>
      </c>
      <c r="E3124" s="2" t="s">
        <v>20</v>
      </c>
      <c r="F3124" s="2" t="s">
        <v>61</v>
      </c>
      <c r="G3124" s="1">
        <v>528</v>
      </c>
      <c r="H3124" s="1">
        <v>300</v>
      </c>
      <c r="I3124" s="4">
        <v>1</v>
      </c>
      <c r="J3124" s="2" t="s">
        <v>68</v>
      </c>
      <c r="K3124" s="1">
        <f>Tabelle111[[#This Row],[Menge kg Nges]]/1000</f>
        <v>0.52800000000000002</v>
      </c>
      <c r="L3124" s="1">
        <f>Tabelle111[[#This Row],[Menge kg P2O5]]/1000</f>
        <v>0.3</v>
      </c>
      <c r="M3124" s="1">
        <f>Tabelle111[[#This Row],[Menge t Nges]]/Tabelle111[[#This Row],[Anzahl Lieferscheine]]</f>
        <v>0.52800000000000002</v>
      </c>
      <c r="N3124" s="1">
        <f>Tabelle111[[#This Row],[Menge t P2O5]]/Tabelle111[[#This Row],[Anzahl Lieferscheine]]</f>
        <v>0.3</v>
      </c>
    </row>
    <row r="3125" spans="1:14" x14ac:dyDescent="0.2">
      <c r="A3125" s="2" t="s">
        <v>27</v>
      </c>
      <c r="B3125" s="2" t="s">
        <v>40</v>
      </c>
      <c r="C3125" s="2" t="s">
        <v>6</v>
      </c>
      <c r="D3125" s="2" t="s">
        <v>15</v>
      </c>
      <c r="E3125" s="2" t="s">
        <v>10</v>
      </c>
      <c r="F3125" s="2" t="s">
        <v>61</v>
      </c>
      <c r="G3125" s="1">
        <v>1395</v>
      </c>
      <c r="H3125" s="1">
        <v>930</v>
      </c>
      <c r="I3125" s="4">
        <v>6</v>
      </c>
      <c r="J3125" s="2" t="s">
        <v>68</v>
      </c>
      <c r="K3125" s="1">
        <f>Tabelle111[[#This Row],[Menge kg Nges]]/1000</f>
        <v>1.395</v>
      </c>
      <c r="L3125" s="1">
        <f>Tabelle111[[#This Row],[Menge kg P2O5]]/1000</f>
        <v>0.93</v>
      </c>
      <c r="M3125" s="1">
        <f>Tabelle111[[#This Row],[Menge t Nges]]/Tabelle111[[#This Row],[Anzahl Lieferscheine]]</f>
        <v>0.23250000000000001</v>
      </c>
      <c r="N3125" s="1">
        <f>Tabelle111[[#This Row],[Menge t P2O5]]/Tabelle111[[#This Row],[Anzahl Lieferscheine]]</f>
        <v>0.155</v>
      </c>
    </row>
    <row r="3126" spans="1:14" x14ac:dyDescent="0.2">
      <c r="A3126" s="2" t="s">
        <v>27</v>
      </c>
      <c r="B3126" s="2" t="s">
        <v>28</v>
      </c>
      <c r="C3126" s="2" t="s">
        <v>6</v>
      </c>
      <c r="D3126" s="2" t="s">
        <v>7</v>
      </c>
      <c r="E3126" s="2" t="s">
        <v>8</v>
      </c>
      <c r="F3126" s="2" t="s">
        <v>61</v>
      </c>
      <c r="G3126" s="1">
        <v>102</v>
      </c>
      <c r="H3126" s="1">
        <v>46</v>
      </c>
      <c r="I3126" s="4">
        <v>1</v>
      </c>
      <c r="J3126" s="2" t="s">
        <v>68</v>
      </c>
      <c r="K3126" s="1">
        <f>Tabelle111[[#This Row],[Menge kg Nges]]/1000</f>
        <v>0.10199999999999999</v>
      </c>
      <c r="L3126" s="1">
        <f>Tabelle111[[#This Row],[Menge kg P2O5]]/1000</f>
        <v>4.5999999999999999E-2</v>
      </c>
      <c r="M3126" s="1">
        <f>Tabelle111[[#This Row],[Menge t Nges]]/Tabelle111[[#This Row],[Anzahl Lieferscheine]]</f>
        <v>0.10199999999999999</v>
      </c>
      <c r="N3126" s="1">
        <f>Tabelle111[[#This Row],[Menge t P2O5]]/Tabelle111[[#This Row],[Anzahl Lieferscheine]]</f>
        <v>4.5999999999999999E-2</v>
      </c>
    </row>
    <row r="3127" spans="1:14" x14ac:dyDescent="0.2">
      <c r="A3127" s="2" t="s">
        <v>27</v>
      </c>
      <c r="B3127" s="2" t="s">
        <v>28</v>
      </c>
      <c r="C3127" s="2" t="s">
        <v>6</v>
      </c>
      <c r="D3127" s="2" t="s">
        <v>7</v>
      </c>
      <c r="E3127" s="2" t="s">
        <v>9</v>
      </c>
      <c r="F3127" s="2" t="s">
        <v>61</v>
      </c>
      <c r="G3127" s="1">
        <v>123.2</v>
      </c>
      <c r="H3127" s="1">
        <v>50.4</v>
      </c>
      <c r="I3127" s="4">
        <v>1</v>
      </c>
      <c r="J3127" s="2" t="s">
        <v>68</v>
      </c>
      <c r="K3127" s="1">
        <f>Tabelle111[[#This Row],[Menge kg Nges]]/1000</f>
        <v>0.1232</v>
      </c>
      <c r="L3127" s="1">
        <f>Tabelle111[[#This Row],[Menge kg P2O5]]/1000</f>
        <v>5.04E-2</v>
      </c>
      <c r="M3127" s="1">
        <f>Tabelle111[[#This Row],[Menge t Nges]]/Tabelle111[[#This Row],[Anzahl Lieferscheine]]</f>
        <v>0.1232</v>
      </c>
      <c r="N3127" s="1">
        <f>Tabelle111[[#This Row],[Menge t P2O5]]/Tabelle111[[#This Row],[Anzahl Lieferscheine]]</f>
        <v>5.04E-2</v>
      </c>
    </row>
    <row r="3128" spans="1:14" x14ac:dyDescent="0.2">
      <c r="A3128" s="2" t="s">
        <v>27</v>
      </c>
      <c r="B3128" s="2" t="s">
        <v>28</v>
      </c>
      <c r="C3128" s="2" t="s">
        <v>6</v>
      </c>
      <c r="D3128" s="2" t="s">
        <v>7</v>
      </c>
      <c r="E3128" s="2" t="s">
        <v>11</v>
      </c>
      <c r="F3128" s="2" t="s">
        <v>61</v>
      </c>
      <c r="G3128" s="1">
        <v>214.5</v>
      </c>
      <c r="H3128" s="1">
        <v>99</v>
      </c>
      <c r="I3128" s="4">
        <v>5</v>
      </c>
      <c r="J3128" s="2" t="s">
        <v>68</v>
      </c>
      <c r="K3128" s="1">
        <f>Tabelle111[[#This Row],[Menge kg Nges]]/1000</f>
        <v>0.2145</v>
      </c>
      <c r="L3128" s="1">
        <f>Tabelle111[[#This Row],[Menge kg P2O5]]/1000</f>
        <v>9.9000000000000005E-2</v>
      </c>
      <c r="M3128" s="1">
        <f>Tabelle111[[#This Row],[Menge t Nges]]/Tabelle111[[#This Row],[Anzahl Lieferscheine]]</f>
        <v>4.2900000000000001E-2</v>
      </c>
      <c r="N3128" s="1">
        <f>Tabelle111[[#This Row],[Menge t P2O5]]/Tabelle111[[#This Row],[Anzahl Lieferscheine]]</f>
        <v>1.9800000000000002E-2</v>
      </c>
    </row>
    <row r="3129" spans="1:14" x14ac:dyDescent="0.2">
      <c r="A3129" s="2" t="s">
        <v>27</v>
      </c>
      <c r="B3129" s="2" t="s">
        <v>28</v>
      </c>
      <c r="C3129" s="2" t="s">
        <v>6</v>
      </c>
      <c r="D3129" s="2" t="s">
        <v>15</v>
      </c>
      <c r="E3129" s="2" t="s">
        <v>9</v>
      </c>
      <c r="F3129" s="2" t="s">
        <v>61</v>
      </c>
      <c r="G3129" s="1">
        <v>169.28</v>
      </c>
      <c r="H3129" s="1">
        <v>110.4</v>
      </c>
      <c r="I3129" s="4">
        <v>1</v>
      </c>
      <c r="J3129" s="2" t="s">
        <v>68</v>
      </c>
      <c r="K3129" s="1">
        <f>Tabelle111[[#This Row],[Menge kg Nges]]/1000</f>
        <v>0.16928000000000001</v>
      </c>
      <c r="L3129" s="1">
        <f>Tabelle111[[#This Row],[Menge kg P2O5]]/1000</f>
        <v>0.11040000000000001</v>
      </c>
      <c r="M3129" s="1">
        <f>Tabelle111[[#This Row],[Menge t Nges]]/Tabelle111[[#This Row],[Anzahl Lieferscheine]]</f>
        <v>0.16928000000000001</v>
      </c>
      <c r="N3129" s="1">
        <f>Tabelle111[[#This Row],[Menge t P2O5]]/Tabelle111[[#This Row],[Anzahl Lieferscheine]]</f>
        <v>0.11040000000000001</v>
      </c>
    </row>
    <row r="3130" spans="1:14" x14ac:dyDescent="0.2">
      <c r="A3130" s="2" t="s">
        <v>27</v>
      </c>
      <c r="B3130" s="2" t="s">
        <v>28</v>
      </c>
      <c r="C3130" s="2" t="s">
        <v>25</v>
      </c>
      <c r="D3130" s="2" t="s">
        <v>25</v>
      </c>
      <c r="E3130" s="2" t="s">
        <v>26</v>
      </c>
      <c r="F3130" s="2" t="s">
        <v>61</v>
      </c>
      <c r="G3130" s="1">
        <v>466.78999999999996</v>
      </c>
      <c r="H3130" s="1">
        <v>134.51999999999998</v>
      </c>
      <c r="I3130" s="4">
        <v>3</v>
      </c>
      <c r="J3130" s="2" t="s">
        <v>68</v>
      </c>
      <c r="K3130" s="1">
        <f>Tabelle111[[#This Row],[Menge kg Nges]]/1000</f>
        <v>0.46678999999999998</v>
      </c>
      <c r="L3130" s="1">
        <f>Tabelle111[[#This Row],[Menge kg P2O5]]/1000</f>
        <v>0.13451999999999997</v>
      </c>
      <c r="M3130" s="1">
        <f>Tabelle111[[#This Row],[Menge t Nges]]/Tabelle111[[#This Row],[Anzahl Lieferscheine]]</f>
        <v>0.15559666666666666</v>
      </c>
      <c r="N3130" s="1">
        <f>Tabelle111[[#This Row],[Menge t P2O5]]/Tabelle111[[#This Row],[Anzahl Lieferscheine]]</f>
        <v>4.4839999999999991E-2</v>
      </c>
    </row>
    <row r="3131" spans="1:14" x14ac:dyDescent="0.2">
      <c r="A3131" s="2" t="s">
        <v>27</v>
      </c>
      <c r="B3131" s="2" t="s">
        <v>41</v>
      </c>
      <c r="C3131" s="2" t="s">
        <v>25</v>
      </c>
      <c r="D3131" s="2" t="s">
        <v>25</v>
      </c>
      <c r="E3131" s="2" t="s">
        <v>26</v>
      </c>
      <c r="F3131" s="2" t="s">
        <v>61</v>
      </c>
      <c r="G3131" s="1">
        <v>558.6</v>
      </c>
      <c r="H3131" s="1">
        <v>239.4</v>
      </c>
      <c r="I3131" s="4">
        <v>2</v>
      </c>
      <c r="J3131" s="2" t="s">
        <v>68</v>
      </c>
      <c r="K3131" s="1">
        <f>Tabelle111[[#This Row],[Menge kg Nges]]/1000</f>
        <v>0.55859999999999999</v>
      </c>
      <c r="L3131" s="1">
        <f>Tabelle111[[#This Row],[Menge kg P2O5]]/1000</f>
        <v>0.2394</v>
      </c>
      <c r="M3131" s="1">
        <f>Tabelle111[[#This Row],[Menge t Nges]]/Tabelle111[[#This Row],[Anzahl Lieferscheine]]</f>
        <v>0.27929999999999999</v>
      </c>
      <c r="N3131" s="1">
        <f>Tabelle111[[#This Row],[Menge t P2O5]]/Tabelle111[[#This Row],[Anzahl Lieferscheine]]</f>
        <v>0.1197</v>
      </c>
    </row>
    <row r="3132" spans="1:14" x14ac:dyDescent="0.2">
      <c r="A3132" s="2" t="s">
        <v>27</v>
      </c>
      <c r="B3132" s="2" t="s">
        <v>42</v>
      </c>
      <c r="C3132" s="2" t="s">
        <v>6</v>
      </c>
      <c r="D3132" s="2" t="s">
        <v>7</v>
      </c>
      <c r="E3132" s="2" t="s">
        <v>10</v>
      </c>
      <c r="F3132" s="2" t="s">
        <v>61</v>
      </c>
      <c r="G3132" s="1">
        <v>110</v>
      </c>
      <c r="H3132" s="1">
        <v>45</v>
      </c>
      <c r="I3132" s="4">
        <v>1</v>
      </c>
      <c r="J3132" s="2" t="s">
        <v>68</v>
      </c>
      <c r="K3132" s="1">
        <f>Tabelle111[[#This Row],[Menge kg Nges]]/1000</f>
        <v>0.11</v>
      </c>
      <c r="L3132" s="1">
        <f>Tabelle111[[#This Row],[Menge kg P2O5]]/1000</f>
        <v>4.4999999999999998E-2</v>
      </c>
      <c r="M3132" s="1">
        <f>Tabelle111[[#This Row],[Menge t Nges]]/Tabelle111[[#This Row],[Anzahl Lieferscheine]]</f>
        <v>0.11</v>
      </c>
      <c r="N3132" s="1">
        <f>Tabelle111[[#This Row],[Menge t P2O5]]/Tabelle111[[#This Row],[Anzahl Lieferscheine]]</f>
        <v>4.4999999999999998E-2</v>
      </c>
    </row>
    <row r="3133" spans="1:14" x14ac:dyDescent="0.2">
      <c r="A3133" s="2" t="s">
        <v>33</v>
      </c>
      <c r="B3133" s="2" t="s">
        <v>29</v>
      </c>
      <c r="C3133" s="2" t="s">
        <v>6</v>
      </c>
      <c r="D3133" s="2" t="s">
        <v>7</v>
      </c>
      <c r="E3133" s="2" t="s">
        <v>9</v>
      </c>
      <c r="F3133" s="2" t="s">
        <v>61</v>
      </c>
      <c r="G3133" s="1">
        <v>774.4</v>
      </c>
      <c r="H3133" s="1">
        <v>316.8</v>
      </c>
      <c r="I3133" s="4">
        <v>2</v>
      </c>
      <c r="J3133" s="2" t="s">
        <v>68</v>
      </c>
      <c r="K3133" s="1">
        <f>Tabelle111[[#This Row],[Menge kg Nges]]/1000</f>
        <v>0.77439999999999998</v>
      </c>
      <c r="L3133" s="1">
        <f>Tabelle111[[#This Row],[Menge kg P2O5]]/1000</f>
        <v>0.31680000000000003</v>
      </c>
      <c r="M3133" s="1">
        <f>Tabelle111[[#This Row],[Menge t Nges]]/Tabelle111[[#This Row],[Anzahl Lieferscheine]]</f>
        <v>0.38719999999999999</v>
      </c>
      <c r="N3133" s="1">
        <f>Tabelle111[[#This Row],[Menge t P2O5]]/Tabelle111[[#This Row],[Anzahl Lieferscheine]]</f>
        <v>0.15840000000000001</v>
      </c>
    </row>
    <row r="3134" spans="1:14" x14ac:dyDescent="0.2">
      <c r="A3134" s="2" t="s">
        <v>33</v>
      </c>
      <c r="B3134" s="2" t="s">
        <v>29</v>
      </c>
      <c r="C3134" s="2" t="s">
        <v>6</v>
      </c>
      <c r="D3134" s="2" t="s">
        <v>7</v>
      </c>
      <c r="E3134" s="2" t="s">
        <v>14</v>
      </c>
      <c r="F3134" s="2" t="s">
        <v>61</v>
      </c>
      <c r="G3134" s="1">
        <v>324</v>
      </c>
      <c r="H3134" s="1">
        <v>144</v>
      </c>
      <c r="I3134" s="4">
        <v>1</v>
      </c>
      <c r="J3134" s="2" t="s">
        <v>68</v>
      </c>
      <c r="K3134" s="1">
        <f>Tabelle111[[#This Row],[Menge kg Nges]]/1000</f>
        <v>0.32400000000000001</v>
      </c>
      <c r="L3134" s="1">
        <f>Tabelle111[[#This Row],[Menge kg P2O5]]/1000</f>
        <v>0.14399999999999999</v>
      </c>
      <c r="M3134" s="1">
        <f>Tabelle111[[#This Row],[Menge t Nges]]/Tabelle111[[#This Row],[Anzahl Lieferscheine]]</f>
        <v>0.32400000000000001</v>
      </c>
      <c r="N3134" s="1">
        <f>Tabelle111[[#This Row],[Menge t P2O5]]/Tabelle111[[#This Row],[Anzahl Lieferscheine]]</f>
        <v>0.14399999999999999</v>
      </c>
    </row>
    <row r="3135" spans="1:14" x14ac:dyDescent="0.2">
      <c r="A3135" s="2" t="s">
        <v>33</v>
      </c>
      <c r="B3135" s="2" t="s">
        <v>29</v>
      </c>
      <c r="C3135" s="2" t="s">
        <v>6</v>
      </c>
      <c r="D3135" s="2" t="s">
        <v>15</v>
      </c>
      <c r="E3135" s="2" t="s">
        <v>20</v>
      </c>
      <c r="F3135" s="2" t="s">
        <v>61</v>
      </c>
      <c r="G3135" s="1">
        <v>370.09999999999997</v>
      </c>
      <c r="H3135" s="1">
        <v>348.5</v>
      </c>
      <c r="I3135" s="4">
        <v>4</v>
      </c>
      <c r="J3135" s="2" t="s">
        <v>68</v>
      </c>
      <c r="K3135" s="1">
        <f>Tabelle111[[#This Row],[Menge kg Nges]]/1000</f>
        <v>0.37009999999999998</v>
      </c>
      <c r="L3135" s="1">
        <f>Tabelle111[[#This Row],[Menge kg P2O5]]/1000</f>
        <v>0.34849999999999998</v>
      </c>
      <c r="M3135" s="1">
        <f>Tabelle111[[#This Row],[Menge t Nges]]/Tabelle111[[#This Row],[Anzahl Lieferscheine]]</f>
        <v>9.2524999999999996E-2</v>
      </c>
      <c r="N3135" s="1">
        <f>Tabelle111[[#This Row],[Menge t P2O5]]/Tabelle111[[#This Row],[Anzahl Lieferscheine]]</f>
        <v>8.7124999999999994E-2</v>
      </c>
    </row>
    <row r="3136" spans="1:14" x14ac:dyDescent="0.2">
      <c r="A3136" s="2" t="s">
        <v>33</v>
      </c>
      <c r="B3136" s="2" t="s">
        <v>29</v>
      </c>
      <c r="C3136" s="2" t="s">
        <v>6</v>
      </c>
      <c r="D3136" s="2" t="s">
        <v>15</v>
      </c>
      <c r="E3136" s="2" t="s">
        <v>21</v>
      </c>
      <c r="F3136" s="2" t="s">
        <v>61</v>
      </c>
      <c r="G3136" s="1">
        <v>1837.6</v>
      </c>
      <c r="H3136" s="1">
        <v>1050.4000000000001</v>
      </c>
      <c r="I3136" s="4">
        <v>5</v>
      </c>
      <c r="J3136" s="2" t="s">
        <v>68</v>
      </c>
      <c r="K3136" s="1">
        <f>Tabelle111[[#This Row],[Menge kg Nges]]/1000</f>
        <v>1.8375999999999999</v>
      </c>
      <c r="L3136" s="1">
        <f>Tabelle111[[#This Row],[Menge kg P2O5]]/1000</f>
        <v>1.0504</v>
      </c>
      <c r="M3136" s="1">
        <f>Tabelle111[[#This Row],[Menge t Nges]]/Tabelle111[[#This Row],[Anzahl Lieferscheine]]</f>
        <v>0.36751999999999996</v>
      </c>
      <c r="N3136" s="1">
        <f>Tabelle111[[#This Row],[Menge t P2O5]]/Tabelle111[[#This Row],[Anzahl Lieferscheine]]</f>
        <v>0.21007999999999999</v>
      </c>
    </row>
    <row r="3137" spans="1:14" x14ac:dyDescent="0.2">
      <c r="A3137" s="2" t="s">
        <v>33</v>
      </c>
      <c r="B3137" s="2" t="s">
        <v>29</v>
      </c>
      <c r="C3137" s="2" t="s">
        <v>25</v>
      </c>
      <c r="D3137" s="2" t="s">
        <v>25</v>
      </c>
      <c r="E3137" s="2" t="s">
        <v>26</v>
      </c>
      <c r="F3137" s="2" t="s">
        <v>61</v>
      </c>
      <c r="G3137" s="1">
        <v>7654.57</v>
      </c>
      <c r="H3137" s="1">
        <v>2930.4200000000005</v>
      </c>
      <c r="I3137" s="4">
        <v>14</v>
      </c>
      <c r="J3137" s="2" t="s">
        <v>68</v>
      </c>
      <c r="K3137" s="1">
        <f>Tabelle111[[#This Row],[Menge kg Nges]]/1000</f>
        <v>7.6545699999999997</v>
      </c>
      <c r="L3137" s="1">
        <f>Tabelle111[[#This Row],[Menge kg P2O5]]/1000</f>
        <v>2.9304200000000007</v>
      </c>
      <c r="M3137" s="1">
        <f>Tabelle111[[#This Row],[Menge t Nges]]/Tabelle111[[#This Row],[Anzahl Lieferscheine]]</f>
        <v>0.54675499999999999</v>
      </c>
      <c r="N3137" s="1">
        <f>Tabelle111[[#This Row],[Menge t P2O5]]/Tabelle111[[#This Row],[Anzahl Lieferscheine]]</f>
        <v>0.20931571428571433</v>
      </c>
    </row>
    <row r="3138" spans="1:14" x14ac:dyDescent="0.2">
      <c r="A3138" s="2" t="s">
        <v>33</v>
      </c>
      <c r="B3138" s="2" t="s">
        <v>32</v>
      </c>
      <c r="C3138" s="2" t="s">
        <v>6</v>
      </c>
      <c r="D3138" s="2" t="s">
        <v>15</v>
      </c>
      <c r="E3138" s="2" t="s">
        <v>20</v>
      </c>
      <c r="F3138" s="2" t="s">
        <v>61</v>
      </c>
      <c r="G3138" s="1">
        <v>275.60000000000002</v>
      </c>
      <c r="H3138" s="1">
        <v>243.8</v>
      </c>
      <c r="I3138" s="4">
        <v>3</v>
      </c>
      <c r="J3138" s="2" t="s">
        <v>68</v>
      </c>
      <c r="K3138" s="1">
        <f>Tabelle111[[#This Row],[Menge kg Nges]]/1000</f>
        <v>0.27560000000000001</v>
      </c>
      <c r="L3138" s="1">
        <f>Tabelle111[[#This Row],[Menge kg P2O5]]/1000</f>
        <v>0.24380000000000002</v>
      </c>
      <c r="M3138" s="1">
        <f>Tabelle111[[#This Row],[Menge t Nges]]/Tabelle111[[#This Row],[Anzahl Lieferscheine]]</f>
        <v>9.1866666666666666E-2</v>
      </c>
      <c r="N3138" s="1">
        <f>Tabelle111[[#This Row],[Menge t P2O5]]/Tabelle111[[#This Row],[Anzahl Lieferscheine]]</f>
        <v>8.1266666666666668E-2</v>
      </c>
    </row>
    <row r="3139" spans="1:14" x14ac:dyDescent="0.2">
      <c r="A3139" s="2" t="s">
        <v>33</v>
      </c>
      <c r="B3139" s="2" t="s">
        <v>32</v>
      </c>
      <c r="C3139" s="2" t="s">
        <v>6</v>
      </c>
      <c r="D3139" s="2" t="s">
        <v>15</v>
      </c>
      <c r="E3139" s="2" t="s">
        <v>21</v>
      </c>
      <c r="F3139" s="2" t="s">
        <v>61</v>
      </c>
      <c r="G3139" s="1">
        <v>595.79999999999995</v>
      </c>
      <c r="H3139" s="1">
        <v>363.6</v>
      </c>
      <c r="I3139" s="4">
        <v>1</v>
      </c>
      <c r="J3139" s="2" t="s">
        <v>68</v>
      </c>
      <c r="K3139" s="1">
        <f>Tabelle111[[#This Row],[Menge kg Nges]]/1000</f>
        <v>0.5958</v>
      </c>
      <c r="L3139" s="1">
        <f>Tabelle111[[#This Row],[Menge kg P2O5]]/1000</f>
        <v>0.36360000000000003</v>
      </c>
      <c r="M3139" s="1">
        <f>Tabelle111[[#This Row],[Menge t Nges]]/Tabelle111[[#This Row],[Anzahl Lieferscheine]]</f>
        <v>0.5958</v>
      </c>
      <c r="N3139" s="1">
        <f>Tabelle111[[#This Row],[Menge t P2O5]]/Tabelle111[[#This Row],[Anzahl Lieferscheine]]</f>
        <v>0.36360000000000003</v>
      </c>
    </row>
    <row r="3140" spans="1:14" x14ac:dyDescent="0.2">
      <c r="A3140" s="2" t="s">
        <v>33</v>
      </c>
      <c r="B3140" s="2" t="s">
        <v>32</v>
      </c>
      <c r="C3140" s="2" t="s">
        <v>25</v>
      </c>
      <c r="D3140" s="2" t="s">
        <v>25</v>
      </c>
      <c r="E3140" s="2" t="s">
        <v>26</v>
      </c>
      <c r="F3140" s="2" t="s">
        <v>61</v>
      </c>
      <c r="G3140" s="1">
        <v>12350.220000000001</v>
      </c>
      <c r="H3140" s="1">
        <v>4946.9799999999996</v>
      </c>
      <c r="I3140" s="4">
        <v>30</v>
      </c>
      <c r="J3140" s="2" t="s">
        <v>68</v>
      </c>
      <c r="K3140" s="1">
        <f>Tabelle111[[#This Row],[Menge kg Nges]]/1000</f>
        <v>12.350220000000002</v>
      </c>
      <c r="L3140" s="1">
        <f>Tabelle111[[#This Row],[Menge kg P2O5]]/1000</f>
        <v>4.9469799999999999</v>
      </c>
      <c r="M3140" s="1">
        <f>Tabelle111[[#This Row],[Menge t Nges]]/Tabelle111[[#This Row],[Anzahl Lieferscheine]]</f>
        <v>0.41167400000000004</v>
      </c>
      <c r="N3140" s="1">
        <f>Tabelle111[[#This Row],[Menge t P2O5]]/Tabelle111[[#This Row],[Anzahl Lieferscheine]]</f>
        <v>0.16489933333333334</v>
      </c>
    </row>
    <row r="3141" spans="1:14" x14ac:dyDescent="0.2">
      <c r="A3141" s="2" t="s">
        <v>33</v>
      </c>
      <c r="B3141" s="2" t="s">
        <v>27</v>
      </c>
      <c r="C3141" s="2" t="s">
        <v>6</v>
      </c>
      <c r="D3141" s="2" t="s">
        <v>15</v>
      </c>
      <c r="E3141" s="2" t="s">
        <v>18</v>
      </c>
      <c r="F3141" s="2" t="s">
        <v>61</v>
      </c>
      <c r="G3141" s="1">
        <v>369.6</v>
      </c>
      <c r="H3141" s="1">
        <v>299.2</v>
      </c>
      <c r="I3141" s="4">
        <v>1</v>
      </c>
      <c r="J3141" s="2" t="s">
        <v>68</v>
      </c>
      <c r="K3141" s="1">
        <f>Tabelle111[[#This Row],[Menge kg Nges]]/1000</f>
        <v>0.36960000000000004</v>
      </c>
      <c r="L3141" s="1">
        <f>Tabelle111[[#This Row],[Menge kg P2O5]]/1000</f>
        <v>0.29919999999999997</v>
      </c>
      <c r="M3141" s="1">
        <f>Tabelle111[[#This Row],[Menge t Nges]]/Tabelle111[[#This Row],[Anzahl Lieferscheine]]</f>
        <v>0.36960000000000004</v>
      </c>
      <c r="N3141" s="1">
        <f>Tabelle111[[#This Row],[Menge t P2O5]]/Tabelle111[[#This Row],[Anzahl Lieferscheine]]</f>
        <v>0.29919999999999997</v>
      </c>
    </row>
    <row r="3142" spans="1:14" x14ac:dyDescent="0.2">
      <c r="A3142" s="2" t="s">
        <v>33</v>
      </c>
      <c r="B3142" s="2" t="s">
        <v>33</v>
      </c>
      <c r="C3142" s="2" t="s">
        <v>6</v>
      </c>
      <c r="D3142" s="2" t="s">
        <v>7</v>
      </c>
      <c r="E3142" s="2" t="s">
        <v>8</v>
      </c>
      <c r="F3142" s="2" t="s">
        <v>61</v>
      </c>
      <c r="G3142" s="1">
        <v>26474.1</v>
      </c>
      <c r="H3142" s="1">
        <v>9880.7999999999975</v>
      </c>
      <c r="I3142" s="4">
        <v>64</v>
      </c>
      <c r="J3142" s="2" t="s">
        <v>68</v>
      </c>
      <c r="K3142" s="1">
        <f>Tabelle111[[#This Row],[Menge kg Nges]]/1000</f>
        <v>26.4741</v>
      </c>
      <c r="L3142" s="1">
        <f>Tabelle111[[#This Row],[Menge kg P2O5]]/1000</f>
        <v>9.8807999999999971</v>
      </c>
      <c r="M3142" s="1">
        <f>Tabelle111[[#This Row],[Menge t Nges]]/Tabelle111[[#This Row],[Anzahl Lieferscheine]]</f>
        <v>0.4136578125</v>
      </c>
      <c r="N3142" s="1">
        <f>Tabelle111[[#This Row],[Menge t P2O5]]/Tabelle111[[#This Row],[Anzahl Lieferscheine]]</f>
        <v>0.15438749999999996</v>
      </c>
    </row>
    <row r="3143" spans="1:14" x14ac:dyDescent="0.2">
      <c r="A3143" s="2" t="s">
        <v>33</v>
      </c>
      <c r="B3143" s="2" t="s">
        <v>33</v>
      </c>
      <c r="C3143" s="2" t="s">
        <v>6</v>
      </c>
      <c r="D3143" s="2" t="s">
        <v>7</v>
      </c>
      <c r="E3143" s="2" t="s">
        <v>9</v>
      </c>
      <c r="F3143" s="2" t="s">
        <v>61</v>
      </c>
      <c r="G3143" s="1">
        <v>22518.550000000007</v>
      </c>
      <c r="H3143" s="1">
        <v>9447.1</v>
      </c>
      <c r="I3143" s="4">
        <v>89</v>
      </c>
      <c r="J3143" s="2" t="s">
        <v>68</v>
      </c>
      <c r="K3143" s="1">
        <f>Tabelle111[[#This Row],[Menge kg Nges]]/1000</f>
        <v>22.518550000000008</v>
      </c>
      <c r="L3143" s="1">
        <f>Tabelle111[[#This Row],[Menge kg P2O5]]/1000</f>
        <v>9.4471000000000007</v>
      </c>
      <c r="M3143" s="1">
        <f>Tabelle111[[#This Row],[Menge t Nges]]/Tabelle111[[#This Row],[Anzahl Lieferscheine]]</f>
        <v>0.25301741573033715</v>
      </c>
      <c r="N3143" s="1">
        <f>Tabelle111[[#This Row],[Menge t P2O5]]/Tabelle111[[#This Row],[Anzahl Lieferscheine]]</f>
        <v>0.10614719101123596</v>
      </c>
    </row>
    <row r="3144" spans="1:14" x14ac:dyDescent="0.2">
      <c r="A3144" s="2" t="s">
        <v>33</v>
      </c>
      <c r="B3144" s="2" t="s">
        <v>33</v>
      </c>
      <c r="C3144" s="2" t="s">
        <v>6</v>
      </c>
      <c r="D3144" s="2" t="s">
        <v>7</v>
      </c>
      <c r="E3144" s="2" t="s">
        <v>50</v>
      </c>
      <c r="F3144" s="2" t="s">
        <v>61</v>
      </c>
      <c r="G3144" s="1">
        <v>139.19999999999999</v>
      </c>
      <c r="H3144" s="1">
        <v>57.6</v>
      </c>
      <c r="I3144" s="4">
        <v>1</v>
      </c>
      <c r="J3144" s="2" t="s">
        <v>68</v>
      </c>
      <c r="K3144" s="1">
        <f>Tabelle111[[#This Row],[Menge kg Nges]]/1000</f>
        <v>0.13919999999999999</v>
      </c>
      <c r="L3144" s="1">
        <f>Tabelle111[[#This Row],[Menge kg P2O5]]/1000</f>
        <v>5.7599999999999998E-2</v>
      </c>
      <c r="M3144" s="1">
        <f>Tabelle111[[#This Row],[Menge t Nges]]/Tabelle111[[#This Row],[Anzahl Lieferscheine]]</f>
        <v>0.13919999999999999</v>
      </c>
      <c r="N3144" s="1">
        <f>Tabelle111[[#This Row],[Menge t P2O5]]/Tabelle111[[#This Row],[Anzahl Lieferscheine]]</f>
        <v>5.7599999999999998E-2</v>
      </c>
    </row>
    <row r="3145" spans="1:14" x14ac:dyDescent="0.2">
      <c r="A3145" s="2" t="s">
        <v>33</v>
      </c>
      <c r="B3145" s="2" t="s">
        <v>33</v>
      </c>
      <c r="C3145" s="2" t="s">
        <v>6</v>
      </c>
      <c r="D3145" s="2" t="s">
        <v>7</v>
      </c>
      <c r="E3145" s="2" t="s">
        <v>11</v>
      </c>
      <c r="F3145" s="2" t="s">
        <v>61</v>
      </c>
      <c r="G3145" s="1">
        <v>5508.9999999999991</v>
      </c>
      <c r="H3145" s="1">
        <v>2522.8200000000002</v>
      </c>
      <c r="I3145" s="4">
        <v>27</v>
      </c>
      <c r="J3145" s="2" t="s">
        <v>68</v>
      </c>
      <c r="K3145" s="1">
        <f>Tabelle111[[#This Row],[Menge kg Nges]]/1000</f>
        <v>5.5089999999999995</v>
      </c>
      <c r="L3145" s="1">
        <f>Tabelle111[[#This Row],[Menge kg P2O5]]/1000</f>
        <v>2.5228200000000003</v>
      </c>
      <c r="M3145" s="1">
        <f>Tabelle111[[#This Row],[Menge t Nges]]/Tabelle111[[#This Row],[Anzahl Lieferscheine]]</f>
        <v>0.20403703703703702</v>
      </c>
      <c r="N3145" s="1">
        <f>Tabelle111[[#This Row],[Menge t P2O5]]/Tabelle111[[#This Row],[Anzahl Lieferscheine]]</f>
        <v>9.3437777777777786E-2</v>
      </c>
    </row>
    <row r="3146" spans="1:14" x14ac:dyDescent="0.2">
      <c r="A3146" s="2" t="s">
        <v>33</v>
      </c>
      <c r="B3146" s="2" t="s">
        <v>33</v>
      </c>
      <c r="C3146" s="2" t="s">
        <v>6</v>
      </c>
      <c r="D3146" s="2" t="s">
        <v>7</v>
      </c>
      <c r="E3146" s="2" t="s">
        <v>12</v>
      </c>
      <c r="F3146" s="2" t="s">
        <v>61</v>
      </c>
      <c r="G3146" s="1">
        <v>4430.4400000000005</v>
      </c>
      <c r="H3146" s="1">
        <v>1348.04</v>
      </c>
      <c r="I3146" s="4">
        <v>15</v>
      </c>
      <c r="J3146" s="2" t="s">
        <v>68</v>
      </c>
      <c r="K3146" s="1">
        <f>Tabelle111[[#This Row],[Menge kg Nges]]/1000</f>
        <v>4.4304400000000008</v>
      </c>
      <c r="L3146" s="1">
        <f>Tabelle111[[#This Row],[Menge kg P2O5]]/1000</f>
        <v>1.3480399999999999</v>
      </c>
      <c r="M3146" s="1">
        <f>Tabelle111[[#This Row],[Menge t Nges]]/Tabelle111[[#This Row],[Anzahl Lieferscheine]]</f>
        <v>0.29536266666666672</v>
      </c>
      <c r="N3146" s="1">
        <f>Tabelle111[[#This Row],[Menge t P2O5]]/Tabelle111[[#This Row],[Anzahl Lieferscheine]]</f>
        <v>8.9869333333333329E-2</v>
      </c>
    </row>
    <row r="3147" spans="1:14" x14ac:dyDescent="0.2">
      <c r="A3147" s="2" t="s">
        <v>33</v>
      </c>
      <c r="B3147" s="2" t="s">
        <v>33</v>
      </c>
      <c r="C3147" s="2" t="s">
        <v>6</v>
      </c>
      <c r="D3147" s="2" t="s">
        <v>7</v>
      </c>
      <c r="E3147" s="2" t="s">
        <v>13</v>
      </c>
      <c r="F3147" s="2" t="s">
        <v>61</v>
      </c>
      <c r="G3147" s="1">
        <v>7014.5</v>
      </c>
      <c r="H3147" s="1">
        <v>4123.6099999999997</v>
      </c>
      <c r="I3147" s="4">
        <v>30</v>
      </c>
      <c r="J3147" s="2" t="s">
        <v>68</v>
      </c>
      <c r="K3147" s="1">
        <f>Tabelle111[[#This Row],[Menge kg Nges]]/1000</f>
        <v>7.0145</v>
      </c>
      <c r="L3147" s="1">
        <f>Tabelle111[[#This Row],[Menge kg P2O5]]/1000</f>
        <v>4.1236099999999993</v>
      </c>
      <c r="M3147" s="1">
        <f>Tabelle111[[#This Row],[Menge t Nges]]/Tabelle111[[#This Row],[Anzahl Lieferscheine]]</f>
        <v>0.23381666666666667</v>
      </c>
      <c r="N3147" s="1">
        <f>Tabelle111[[#This Row],[Menge t P2O5]]/Tabelle111[[#This Row],[Anzahl Lieferscheine]]</f>
        <v>0.13745366666666664</v>
      </c>
    </row>
    <row r="3148" spans="1:14" x14ac:dyDescent="0.2">
      <c r="A3148" s="2" t="s">
        <v>33</v>
      </c>
      <c r="B3148" s="2" t="s">
        <v>33</v>
      </c>
      <c r="C3148" s="2" t="s">
        <v>6</v>
      </c>
      <c r="D3148" s="2" t="s">
        <v>7</v>
      </c>
      <c r="E3148" s="2" t="s">
        <v>14</v>
      </c>
      <c r="F3148" s="2" t="s">
        <v>61</v>
      </c>
      <c r="G3148" s="1">
        <v>10884.640000000001</v>
      </c>
      <c r="H3148" s="1">
        <v>5337</v>
      </c>
      <c r="I3148" s="4">
        <v>41</v>
      </c>
      <c r="J3148" s="2" t="s">
        <v>68</v>
      </c>
      <c r="K3148" s="1">
        <f>Tabelle111[[#This Row],[Menge kg Nges]]/1000</f>
        <v>10.884640000000001</v>
      </c>
      <c r="L3148" s="1">
        <f>Tabelle111[[#This Row],[Menge kg P2O5]]/1000</f>
        <v>5.3369999999999997</v>
      </c>
      <c r="M3148" s="1">
        <f>Tabelle111[[#This Row],[Menge t Nges]]/Tabelle111[[#This Row],[Anzahl Lieferscheine]]</f>
        <v>0.2654790243902439</v>
      </c>
      <c r="N3148" s="1">
        <f>Tabelle111[[#This Row],[Menge t P2O5]]/Tabelle111[[#This Row],[Anzahl Lieferscheine]]</f>
        <v>0.13017073170731708</v>
      </c>
    </row>
    <row r="3149" spans="1:14" x14ac:dyDescent="0.2">
      <c r="A3149" s="2" t="s">
        <v>33</v>
      </c>
      <c r="B3149" s="2" t="s">
        <v>33</v>
      </c>
      <c r="C3149" s="2" t="s">
        <v>6</v>
      </c>
      <c r="D3149" s="2" t="s">
        <v>15</v>
      </c>
      <c r="E3149" s="2" t="s">
        <v>8</v>
      </c>
      <c r="F3149" s="2" t="s">
        <v>61</v>
      </c>
      <c r="G3149" s="1">
        <v>816.3900000000001</v>
      </c>
      <c r="H3149" s="1">
        <v>459.31</v>
      </c>
      <c r="I3149" s="4">
        <v>5</v>
      </c>
      <c r="J3149" s="2" t="s">
        <v>68</v>
      </c>
      <c r="K3149" s="1">
        <f>Tabelle111[[#This Row],[Menge kg Nges]]/1000</f>
        <v>0.81639000000000006</v>
      </c>
      <c r="L3149" s="1">
        <f>Tabelle111[[#This Row],[Menge kg P2O5]]/1000</f>
        <v>0.45931</v>
      </c>
      <c r="M3149" s="1">
        <f>Tabelle111[[#This Row],[Menge t Nges]]/Tabelle111[[#This Row],[Anzahl Lieferscheine]]</f>
        <v>0.16327800000000001</v>
      </c>
      <c r="N3149" s="1">
        <f>Tabelle111[[#This Row],[Menge t P2O5]]/Tabelle111[[#This Row],[Anzahl Lieferscheine]]</f>
        <v>9.1861999999999999E-2</v>
      </c>
    </row>
    <row r="3150" spans="1:14" x14ac:dyDescent="0.2">
      <c r="A3150" s="2" t="s">
        <v>33</v>
      </c>
      <c r="B3150" s="2" t="s">
        <v>33</v>
      </c>
      <c r="C3150" s="2" t="s">
        <v>6</v>
      </c>
      <c r="D3150" s="2" t="s">
        <v>15</v>
      </c>
      <c r="E3150" s="2" t="s">
        <v>18</v>
      </c>
      <c r="F3150" s="2" t="s">
        <v>61</v>
      </c>
      <c r="G3150" s="1">
        <v>16261.58</v>
      </c>
      <c r="H3150" s="1">
        <v>11270.640000000003</v>
      </c>
      <c r="I3150" s="4">
        <v>60</v>
      </c>
      <c r="J3150" s="2" t="s">
        <v>68</v>
      </c>
      <c r="K3150" s="1">
        <f>Tabelle111[[#This Row],[Menge kg Nges]]/1000</f>
        <v>16.261579999999999</v>
      </c>
      <c r="L3150" s="1">
        <f>Tabelle111[[#This Row],[Menge kg P2O5]]/1000</f>
        <v>11.270640000000004</v>
      </c>
      <c r="M3150" s="1">
        <f>Tabelle111[[#This Row],[Menge t Nges]]/Tabelle111[[#This Row],[Anzahl Lieferscheine]]</f>
        <v>0.27102633333333331</v>
      </c>
      <c r="N3150" s="1">
        <f>Tabelle111[[#This Row],[Menge t P2O5]]/Tabelle111[[#This Row],[Anzahl Lieferscheine]]</f>
        <v>0.18784400000000007</v>
      </c>
    </row>
    <row r="3151" spans="1:14" x14ac:dyDescent="0.2">
      <c r="A3151" s="2" t="s">
        <v>33</v>
      </c>
      <c r="B3151" s="2" t="s">
        <v>33</v>
      </c>
      <c r="C3151" s="2" t="s">
        <v>6</v>
      </c>
      <c r="D3151" s="2" t="s">
        <v>15</v>
      </c>
      <c r="E3151" s="2" t="s">
        <v>19</v>
      </c>
      <c r="F3151" s="2" t="s">
        <v>61</v>
      </c>
      <c r="G3151" s="1">
        <v>3715.5</v>
      </c>
      <c r="H3151" s="1">
        <v>3561.2000000000003</v>
      </c>
      <c r="I3151" s="4">
        <v>13</v>
      </c>
      <c r="J3151" s="2" t="s">
        <v>68</v>
      </c>
      <c r="K3151" s="1">
        <f>Tabelle111[[#This Row],[Menge kg Nges]]/1000</f>
        <v>3.7155</v>
      </c>
      <c r="L3151" s="1">
        <f>Tabelle111[[#This Row],[Menge kg P2O5]]/1000</f>
        <v>3.5612000000000004</v>
      </c>
      <c r="M3151" s="1">
        <f>Tabelle111[[#This Row],[Menge t Nges]]/Tabelle111[[#This Row],[Anzahl Lieferscheine]]</f>
        <v>0.28580769230769232</v>
      </c>
      <c r="N3151" s="1">
        <f>Tabelle111[[#This Row],[Menge t P2O5]]/Tabelle111[[#This Row],[Anzahl Lieferscheine]]</f>
        <v>0.27393846153846158</v>
      </c>
    </row>
    <row r="3152" spans="1:14" x14ac:dyDescent="0.2">
      <c r="A3152" s="2" t="s">
        <v>33</v>
      </c>
      <c r="B3152" s="2" t="s">
        <v>33</v>
      </c>
      <c r="C3152" s="2" t="s">
        <v>6</v>
      </c>
      <c r="D3152" s="2" t="s">
        <v>15</v>
      </c>
      <c r="E3152" s="2" t="s">
        <v>20</v>
      </c>
      <c r="F3152" s="2" t="s">
        <v>61</v>
      </c>
      <c r="G3152" s="1">
        <v>2749.1</v>
      </c>
      <c r="H3152" s="1">
        <v>2252.889999999999</v>
      </c>
      <c r="I3152" s="4">
        <v>39</v>
      </c>
      <c r="J3152" s="2" t="s">
        <v>68</v>
      </c>
      <c r="K3152" s="1">
        <f>Tabelle111[[#This Row],[Menge kg Nges]]/1000</f>
        <v>2.7490999999999999</v>
      </c>
      <c r="L3152" s="1">
        <f>Tabelle111[[#This Row],[Menge kg P2O5]]/1000</f>
        <v>2.2528899999999989</v>
      </c>
      <c r="M3152" s="1">
        <f>Tabelle111[[#This Row],[Menge t Nges]]/Tabelle111[[#This Row],[Anzahl Lieferscheine]]</f>
        <v>7.0489743589743581E-2</v>
      </c>
      <c r="N3152" s="1">
        <f>Tabelle111[[#This Row],[Menge t P2O5]]/Tabelle111[[#This Row],[Anzahl Lieferscheine]]</f>
        <v>5.7766410256410231E-2</v>
      </c>
    </row>
    <row r="3153" spans="1:14" x14ac:dyDescent="0.2">
      <c r="A3153" s="2" t="s">
        <v>33</v>
      </c>
      <c r="B3153" s="2" t="s">
        <v>33</v>
      </c>
      <c r="C3153" s="2" t="s">
        <v>6</v>
      </c>
      <c r="D3153" s="2" t="s">
        <v>15</v>
      </c>
      <c r="E3153" s="2" t="s">
        <v>21</v>
      </c>
      <c r="F3153" s="2" t="s">
        <v>61</v>
      </c>
      <c r="G3153" s="1">
        <v>2813.5999999999995</v>
      </c>
      <c r="H3153" s="1">
        <v>1629.05</v>
      </c>
      <c r="I3153" s="4">
        <v>12</v>
      </c>
      <c r="J3153" s="2" t="s">
        <v>68</v>
      </c>
      <c r="K3153" s="1">
        <f>Tabelle111[[#This Row],[Menge kg Nges]]/1000</f>
        <v>2.8135999999999997</v>
      </c>
      <c r="L3153" s="1">
        <f>Tabelle111[[#This Row],[Menge kg P2O5]]/1000</f>
        <v>1.6290499999999999</v>
      </c>
      <c r="M3153" s="1">
        <f>Tabelle111[[#This Row],[Menge t Nges]]/Tabelle111[[#This Row],[Anzahl Lieferscheine]]</f>
        <v>0.23446666666666663</v>
      </c>
      <c r="N3153" s="1">
        <f>Tabelle111[[#This Row],[Menge t P2O5]]/Tabelle111[[#This Row],[Anzahl Lieferscheine]]</f>
        <v>0.13575416666666665</v>
      </c>
    </row>
    <row r="3154" spans="1:14" x14ac:dyDescent="0.2">
      <c r="A3154" s="2" t="s">
        <v>33</v>
      </c>
      <c r="B3154" s="2" t="s">
        <v>33</v>
      </c>
      <c r="C3154" s="2" t="s">
        <v>6</v>
      </c>
      <c r="D3154" s="2" t="s">
        <v>15</v>
      </c>
      <c r="E3154" s="2" t="s">
        <v>9</v>
      </c>
      <c r="F3154" s="2" t="s">
        <v>61</v>
      </c>
      <c r="G3154" s="1">
        <v>274.62</v>
      </c>
      <c r="H3154" s="1">
        <v>113.85</v>
      </c>
      <c r="I3154" s="4">
        <v>2</v>
      </c>
      <c r="J3154" s="2" t="s">
        <v>68</v>
      </c>
      <c r="K3154" s="1">
        <f>Tabelle111[[#This Row],[Menge kg Nges]]/1000</f>
        <v>0.27462000000000003</v>
      </c>
      <c r="L3154" s="1">
        <f>Tabelle111[[#This Row],[Menge kg P2O5]]/1000</f>
        <v>0.11384999999999999</v>
      </c>
      <c r="M3154" s="1">
        <f>Tabelle111[[#This Row],[Menge t Nges]]/Tabelle111[[#This Row],[Anzahl Lieferscheine]]</f>
        <v>0.13731000000000002</v>
      </c>
      <c r="N3154" s="1">
        <f>Tabelle111[[#This Row],[Menge t P2O5]]/Tabelle111[[#This Row],[Anzahl Lieferscheine]]</f>
        <v>5.6924999999999996E-2</v>
      </c>
    </row>
    <row r="3155" spans="1:14" x14ac:dyDescent="0.2">
      <c r="A3155" s="2" t="s">
        <v>33</v>
      </c>
      <c r="B3155" s="2" t="s">
        <v>33</v>
      </c>
      <c r="C3155" s="2" t="s">
        <v>6</v>
      </c>
      <c r="D3155" s="2" t="s">
        <v>15</v>
      </c>
      <c r="E3155" s="2" t="s">
        <v>12</v>
      </c>
      <c r="F3155" s="2" t="s">
        <v>61</v>
      </c>
      <c r="G3155" s="1">
        <v>709.8</v>
      </c>
      <c r="H3155" s="1">
        <v>637</v>
      </c>
      <c r="I3155" s="4">
        <v>2</v>
      </c>
      <c r="J3155" s="2" t="s">
        <v>68</v>
      </c>
      <c r="K3155" s="1">
        <f>Tabelle111[[#This Row],[Menge kg Nges]]/1000</f>
        <v>0.70979999999999999</v>
      </c>
      <c r="L3155" s="1">
        <f>Tabelle111[[#This Row],[Menge kg P2O5]]/1000</f>
        <v>0.63700000000000001</v>
      </c>
      <c r="M3155" s="1">
        <f>Tabelle111[[#This Row],[Menge t Nges]]/Tabelle111[[#This Row],[Anzahl Lieferscheine]]</f>
        <v>0.35489999999999999</v>
      </c>
      <c r="N3155" s="1">
        <f>Tabelle111[[#This Row],[Menge t P2O5]]/Tabelle111[[#This Row],[Anzahl Lieferscheine]]</f>
        <v>0.31850000000000001</v>
      </c>
    </row>
    <row r="3156" spans="1:14" x14ac:dyDescent="0.2">
      <c r="A3156" s="2" t="s">
        <v>33</v>
      </c>
      <c r="B3156" s="2" t="s">
        <v>33</v>
      </c>
      <c r="C3156" s="2" t="s">
        <v>25</v>
      </c>
      <c r="D3156" s="2" t="s">
        <v>25</v>
      </c>
      <c r="E3156" s="2" t="s">
        <v>26</v>
      </c>
      <c r="F3156" s="2" t="s">
        <v>61</v>
      </c>
      <c r="G3156" s="1">
        <v>116039.97000000007</v>
      </c>
      <c r="H3156" s="1">
        <v>49836.439999999995</v>
      </c>
      <c r="I3156" s="4">
        <v>171</v>
      </c>
      <c r="J3156" s="2" t="s">
        <v>68</v>
      </c>
      <c r="K3156" s="1">
        <f>Tabelle111[[#This Row],[Menge kg Nges]]/1000</f>
        <v>116.03997000000007</v>
      </c>
      <c r="L3156" s="1">
        <f>Tabelle111[[#This Row],[Menge kg P2O5]]/1000</f>
        <v>49.836439999999996</v>
      </c>
      <c r="M3156" s="1">
        <f>Tabelle111[[#This Row],[Menge t Nges]]/Tabelle111[[#This Row],[Anzahl Lieferscheine]]</f>
        <v>0.6785963157894741</v>
      </c>
      <c r="N3156" s="1">
        <f>Tabelle111[[#This Row],[Menge t P2O5]]/Tabelle111[[#This Row],[Anzahl Lieferscheine]]</f>
        <v>0.29144116959064326</v>
      </c>
    </row>
    <row r="3157" spans="1:14" x14ac:dyDescent="0.2">
      <c r="A3157" s="2" t="s">
        <v>33</v>
      </c>
      <c r="B3157" s="2" t="s">
        <v>46</v>
      </c>
      <c r="C3157" s="2" t="s">
        <v>25</v>
      </c>
      <c r="D3157" s="2" t="s">
        <v>25</v>
      </c>
      <c r="E3157" s="2" t="s">
        <v>26</v>
      </c>
      <c r="F3157" s="2" t="s">
        <v>61</v>
      </c>
      <c r="G3157" s="1">
        <v>15667.449999999999</v>
      </c>
      <c r="H3157" s="1">
        <v>5576.55</v>
      </c>
      <c r="I3157" s="4">
        <v>36</v>
      </c>
      <c r="J3157" s="2" t="s">
        <v>68</v>
      </c>
      <c r="K3157" s="1">
        <f>Tabelle111[[#This Row],[Menge kg Nges]]/1000</f>
        <v>15.667449999999999</v>
      </c>
      <c r="L3157" s="1">
        <f>Tabelle111[[#This Row],[Menge kg P2O5]]/1000</f>
        <v>5.5765500000000001</v>
      </c>
      <c r="M3157" s="1">
        <f>Tabelle111[[#This Row],[Menge t Nges]]/Tabelle111[[#This Row],[Anzahl Lieferscheine]]</f>
        <v>0.43520694444444441</v>
      </c>
      <c r="N3157" s="1">
        <f>Tabelle111[[#This Row],[Menge t P2O5]]/Tabelle111[[#This Row],[Anzahl Lieferscheine]]</f>
        <v>0.15490416666666668</v>
      </c>
    </row>
    <row r="3158" spans="1:14" x14ac:dyDescent="0.2">
      <c r="A3158" s="2" t="s">
        <v>33</v>
      </c>
      <c r="B3158" s="2" t="s">
        <v>42</v>
      </c>
      <c r="C3158" s="2" t="s">
        <v>6</v>
      </c>
      <c r="D3158" s="2" t="s">
        <v>15</v>
      </c>
      <c r="E3158" s="2" t="s">
        <v>20</v>
      </c>
      <c r="F3158" s="2" t="s">
        <v>61</v>
      </c>
      <c r="G3158" s="1">
        <v>792</v>
      </c>
      <c r="H3158" s="1">
        <v>450</v>
      </c>
      <c r="I3158" s="4">
        <v>1</v>
      </c>
      <c r="J3158" s="2" t="s">
        <v>68</v>
      </c>
      <c r="K3158" s="1">
        <f>Tabelle111[[#This Row],[Menge kg Nges]]/1000</f>
        <v>0.79200000000000004</v>
      </c>
      <c r="L3158" s="1">
        <f>Tabelle111[[#This Row],[Menge kg P2O5]]/1000</f>
        <v>0.45</v>
      </c>
      <c r="M3158" s="1">
        <f>Tabelle111[[#This Row],[Menge t Nges]]/Tabelle111[[#This Row],[Anzahl Lieferscheine]]</f>
        <v>0.79200000000000004</v>
      </c>
      <c r="N3158" s="1">
        <f>Tabelle111[[#This Row],[Menge t P2O5]]/Tabelle111[[#This Row],[Anzahl Lieferscheine]]</f>
        <v>0.45</v>
      </c>
    </row>
    <row r="3159" spans="1:14" x14ac:dyDescent="0.2">
      <c r="A3159" s="2" t="s">
        <v>44</v>
      </c>
      <c r="B3159" s="2" t="s">
        <v>44</v>
      </c>
      <c r="C3159" s="2" t="s">
        <v>6</v>
      </c>
      <c r="D3159" s="2" t="s">
        <v>7</v>
      </c>
      <c r="E3159" s="2" t="s">
        <v>9</v>
      </c>
      <c r="F3159" s="2" t="s">
        <v>61</v>
      </c>
      <c r="G3159" s="1">
        <v>3674.7200000000003</v>
      </c>
      <c r="H3159" s="1">
        <v>1496.8</v>
      </c>
      <c r="I3159" s="4">
        <v>6</v>
      </c>
      <c r="J3159" s="2" t="s">
        <v>68</v>
      </c>
      <c r="K3159" s="1">
        <f>Tabelle111[[#This Row],[Menge kg Nges]]/1000</f>
        <v>3.6747200000000002</v>
      </c>
      <c r="L3159" s="1">
        <f>Tabelle111[[#This Row],[Menge kg P2O5]]/1000</f>
        <v>1.4967999999999999</v>
      </c>
      <c r="M3159" s="1">
        <f>Tabelle111[[#This Row],[Menge t Nges]]/Tabelle111[[#This Row],[Anzahl Lieferscheine]]</f>
        <v>0.61245333333333341</v>
      </c>
      <c r="N3159" s="1">
        <f>Tabelle111[[#This Row],[Menge t P2O5]]/Tabelle111[[#This Row],[Anzahl Lieferscheine]]</f>
        <v>0.24946666666666664</v>
      </c>
    </row>
    <row r="3160" spans="1:14" x14ac:dyDescent="0.2">
      <c r="A3160" s="2" t="s">
        <v>44</v>
      </c>
      <c r="B3160" s="2" t="s">
        <v>44</v>
      </c>
      <c r="C3160" s="2" t="s">
        <v>6</v>
      </c>
      <c r="D3160" s="2" t="s">
        <v>7</v>
      </c>
      <c r="E3160" s="2" t="s">
        <v>10</v>
      </c>
      <c r="F3160" s="2" t="s">
        <v>61</v>
      </c>
      <c r="G3160" s="1">
        <v>320.60000000000002</v>
      </c>
      <c r="H3160" s="1">
        <v>145.6</v>
      </c>
      <c r="I3160" s="4">
        <v>2</v>
      </c>
      <c r="J3160" s="2" t="s">
        <v>68</v>
      </c>
      <c r="K3160" s="1">
        <f>Tabelle111[[#This Row],[Menge kg Nges]]/1000</f>
        <v>0.3206</v>
      </c>
      <c r="L3160" s="1">
        <f>Tabelle111[[#This Row],[Menge kg P2O5]]/1000</f>
        <v>0.14560000000000001</v>
      </c>
      <c r="M3160" s="1">
        <f>Tabelle111[[#This Row],[Menge t Nges]]/Tabelle111[[#This Row],[Anzahl Lieferscheine]]</f>
        <v>0.1603</v>
      </c>
      <c r="N3160" s="1">
        <f>Tabelle111[[#This Row],[Menge t P2O5]]/Tabelle111[[#This Row],[Anzahl Lieferscheine]]</f>
        <v>7.2800000000000004E-2</v>
      </c>
    </row>
    <row r="3161" spans="1:14" x14ac:dyDescent="0.2">
      <c r="A3161" s="2" t="s">
        <v>44</v>
      </c>
      <c r="B3161" s="2" t="s">
        <v>44</v>
      </c>
      <c r="C3161" s="2" t="s">
        <v>6</v>
      </c>
      <c r="D3161" s="2" t="s">
        <v>7</v>
      </c>
      <c r="E3161" s="2" t="s">
        <v>12</v>
      </c>
      <c r="F3161" s="2" t="s">
        <v>61</v>
      </c>
      <c r="G3161" s="1">
        <v>936</v>
      </c>
      <c r="H3161" s="1">
        <v>592.79999999999995</v>
      </c>
      <c r="I3161" s="4">
        <v>2</v>
      </c>
      <c r="J3161" s="2" t="s">
        <v>68</v>
      </c>
      <c r="K3161" s="1">
        <f>Tabelle111[[#This Row],[Menge kg Nges]]/1000</f>
        <v>0.93600000000000005</v>
      </c>
      <c r="L3161" s="1">
        <f>Tabelle111[[#This Row],[Menge kg P2O5]]/1000</f>
        <v>0.59279999999999999</v>
      </c>
      <c r="M3161" s="1">
        <f>Tabelle111[[#This Row],[Menge t Nges]]/Tabelle111[[#This Row],[Anzahl Lieferscheine]]</f>
        <v>0.46800000000000003</v>
      </c>
      <c r="N3161" s="1">
        <f>Tabelle111[[#This Row],[Menge t P2O5]]/Tabelle111[[#This Row],[Anzahl Lieferscheine]]</f>
        <v>0.2964</v>
      </c>
    </row>
    <row r="3162" spans="1:14" x14ac:dyDescent="0.2">
      <c r="A3162" s="2" t="s">
        <v>44</v>
      </c>
      <c r="B3162" s="2" t="s">
        <v>44</v>
      </c>
      <c r="C3162" s="2" t="s">
        <v>6</v>
      </c>
      <c r="D3162" s="2" t="s">
        <v>7</v>
      </c>
      <c r="E3162" s="2" t="s">
        <v>14</v>
      </c>
      <c r="F3162" s="2" t="s">
        <v>61</v>
      </c>
      <c r="G3162" s="1">
        <v>6817.5</v>
      </c>
      <c r="H3162" s="1">
        <v>2727.0000000000005</v>
      </c>
      <c r="I3162" s="4">
        <v>27</v>
      </c>
      <c r="J3162" s="2" t="s">
        <v>68</v>
      </c>
      <c r="K3162" s="1">
        <f>Tabelle111[[#This Row],[Menge kg Nges]]/1000</f>
        <v>6.8174999999999999</v>
      </c>
      <c r="L3162" s="1">
        <f>Tabelle111[[#This Row],[Menge kg P2O5]]/1000</f>
        <v>2.7270000000000003</v>
      </c>
      <c r="M3162" s="1">
        <f>Tabelle111[[#This Row],[Menge t Nges]]/Tabelle111[[#This Row],[Anzahl Lieferscheine]]</f>
        <v>0.2525</v>
      </c>
      <c r="N3162" s="1">
        <f>Tabelle111[[#This Row],[Menge t P2O5]]/Tabelle111[[#This Row],[Anzahl Lieferscheine]]</f>
        <v>0.10100000000000001</v>
      </c>
    </row>
    <row r="3163" spans="1:14" x14ac:dyDescent="0.2">
      <c r="A3163" s="2" t="s">
        <v>44</v>
      </c>
      <c r="B3163" s="2" t="s">
        <v>44</v>
      </c>
      <c r="C3163" s="2" t="s">
        <v>6</v>
      </c>
      <c r="D3163" s="2" t="s">
        <v>15</v>
      </c>
      <c r="E3163" s="2" t="s">
        <v>9</v>
      </c>
      <c r="F3163" s="2" t="s">
        <v>61</v>
      </c>
      <c r="G3163" s="1">
        <v>669.36</v>
      </c>
      <c r="H3163" s="1">
        <v>379.8</v>
      </c>
      <c r="I3163" s="4">
        <v>4</v>
      </c>
      <c r="J3163" s="2" t="s">
        <v>68</v>
      </c>
      <c r="K3163" s="1">
        <f>Tabelle111[[#This Row],[Menge kg Nges]]/1000</f>
        <v>0.66936000000000007</v>
      </c>
      <c r="L3163" s="1">
        <f>Tabelle111[[#This Row],[Menge kg P2O5]]/1000</f>
        <v>0.37980000000000003</v>
      </c>
      <c r="M3163" s="1">
        <f>Tabelle111[[#This Row],[Menge t Nges]]/Tabelle111[[#This Row],[Anzahl Lieferscheine]]</f>
        <v>0.16734000000000002</v>
      </c>
      <c r="N3163" s="1">
        <f>Tabelle111[[#This Row],[Menge t P2O5]]/Tabelle111[[#This Row],[Anzahl Lieferscheine]]</f>
        <v>9.4950000000000007E-2</v>
      </c>
    </row>
    <row r="3164" spans="1:14" x14ac:dyDescent="0.2">
      <c r="A3164" s="2" t="s">
        <v>44</v>
      </c>
      <c r="B3164" s="2" t="s">
        <v>44</v>
      </c>
      <c r="C3164" s="2" t="s">
        <v>6</v>
      </c>
      <c r="D3164" s="2" t="s">
        <v>15</v>
      </c>
      <c r="E3164" s="2" t="s">
        <v>10</v>
      </c>
      <c r="F3164" s="2" t="s">
        <v>61</v>
      </c>
      <c r="G3164" s="1">
        <v>137.69999999999999</v>
      </c>
      <c r="H3164" s="1">
        <v>58.82</v>
      </c>
      <c r="I3164" s="4">
        <v>1</v>
      </c>
      <c r="J3164" s="2" t="s">
        <v>68</v>
      </c>
      <c r="K3164" s="1">
        <f>Tabelle111[[#This Row],[Menge kg Nges]]/1000</f>
        <v>0.13769999999999999</v>
      </c>
      <c r="L3164" s="1">
        <f>Tabelle111[[#This Row],[Menge kg P2O5]]/1000</f>
        <v>5.8819999999999997E-2</v>
      </c>
      <c r="M3164" s="1">
        <f>Tabelle111[[#This Row],[Menge t Nges]]/Tabelle111[[#This Row],[Anzahl Lieferscheine]]</f>
        <v>0.13769999999999999</v>
      </c>
      <c r="N3164" s="1">
        <f>Tabelle111[[#This Row],[Menge t P2O5]]/Tabelle111[[#This Row],[Anzahl Lieferscheine]]</f>
        <v>5.8819999999999997E-2</v>
      </c>
    </row>
    <row r="3165" spans="1:14" x14ac:dyDescent="0.2">
      <c r="A3165" s="2" t="s">
        <v>44</v>
      </c>
      <c r="B3165" s="2" t="s">
        <v>47</v>
      </c>
      <c r="C3165" s="2" t="s">
        <v>6</v>
      </c>
      <c r="D3165" s="2" t="s">
        <v>7</v>
      </c>
      <c r="E3165" s="2" t="s">
        <v>14</v>
      </c>
      <c r="F3165" s="2" t="s">
        <v>61</v>
      </c>
      <c r="G3165" s="1">
        <v>157.5</v>
      </c>
      <c r="H3165" s="1">
        <v>63</v>
      </c>
      <c r="I3165" s="4">
        <v>1</v>
      </c>
      <c r="J3165" s="2" t="s">
        <v>68</v>
      </c>
      <c r="K3165" s="1">
        <f>Tabelle111[[#This Row],[Menge kg Nges]]/1000</f>
        <v>0.1575</v>
      </c>
      <c r="L3165" s="1">
        <f>Tabelle111[[#This Row],[Menge kg P2O5]]/1000</f>
        <v>6.3E-2</v>
      </c>
      <c r="M3165" s="1">
        <f>Tabelle111[[#This Row],[Menge t Nges]]/Tabelle111[[#This Row],[Anzahl Lieferscheine]]</f>
        <v>0.1575</v>
      </c>
      <c r="N3165" s="1">
        <f>Tabelle111[[#This Row],[Menge t P2O5]]/Tabelle111[[#This Row],[Anzahl Lieferscheine]]</f>
        <v>6.3E-2</v>
      </c>
    </row>
    <row r="3166" spans="1:14" x14ac:dyDescent="0.2">
      <c r="A3166" s="2" t="s">
        <v>44</v>
      </c>
      <c r="B3166" s="2" t="s">
        <v>37</v>
      </c>
      <c r="C3166" s="2" t="s">
        <v>6</v>
      </c>
      <c r="D3166" s="2" t="s">
        <v>7</v>
      </c>
      <c r="E3166" s="2" t="s">
        <v>10</v>
      </c>
      <c r="F3166" s="2" t="s">
        <v>61</v>
      </c>
      <c r="G3166" s="1">
        <v>428.4</v>
      </c>
      <c r="H3166" s="1">
        <v>212.39999999999998</v>
      </c>
      <c r="I3166" s="4">
        <v>3</v>
      </c>
      <c r="J3166" s="2" t="s">
        <v>68</v>
      </c>
      <c r="K3166" s="1">
        <f>Tabelle111[[#This Row],[Menge kg Nges]]/1000</f>
        <v>0.4284</v>
      </c>
      <c r="L3166" s="1">
        <f>Tabelle111[[#This Row],[Menge kg P2O5]]/1000</f>
        <v>0.21239999999999998</v>
      </c>
      <c r="M3166" s="1">
        <f>Tabelle111[[#This Row],[Menge t Nges]]/Tabelle111[[#This Row],[Anzahl Lieferscheine]]</f>
        <v>0.14280000000000001</v>
      </c>
      <c r="N3166" s="1">
        <f>Tabelle111[[#This Row],[Menge t P2O5]]/Tabelle111[[#This Row],[Anzahl Lieferscheine]]</f>
        <v>7.0799999999999988E-2</v>
      </c>
    </row>
    <row r="3167" spans="1:14" x14ac:dyDescent="0.2">
      <c r="A3167" s="2" t="s">
        <v>44</v>
      </c>
      <c r="B3167" s="2" t="s">
        <v>37</v>
      </c>
      <c r="C3167" s="2" t="s">
        <v>6</v>
      </c>
      <c r="D3167" s="2" t="s">
        <v>7</v>
      </c>
      <c r="E3167" s="2" t="s">
        <v>14</v>
      </c>
      <c r="F3167" s="2" t="s">
        <v>61</v>
      </c>
      <c r="G3167" s="1">
        <v>612</v>
      </c>
      <c r="H3167" s="1">
        <v>244.8</v>
      </c>
      <c r="I3167" s="4">
        <v>4</v>
      </c>
      <c r="J3167" s="2" t="s">
        <v>68</v>
      </c>
      <c r="K3167" s="1">
        <f>Tabelle111[[#This Row],[Menge kg Nges]]/1000</f>
        <v>0.61199999999999999</v>
      </c>
      <c r="L3167" s="1">
        <f>Tabelle111[[#This Row],[Menge kg P2O5]]/1000</f>
        <v>0.24480000000000002</v>
      </c>
      <c r="M3167" s="1">
        <f>Tabelle111[[#This Row],[Menge t Nges]]/Tabelle111[[#This Row],[Anzahl Lieferscheine]]</f>
        <v>0.153</v>
      </c>
      <c r="N3167" s="1">
        <f>Tabelle111[[#This Row],[Menge t P2O5]]/Tabelle111[[#This Row],[Anzahl Lieferscheine]]</f>
        <v>6.1200000000000004E-2</v>
      </c>
    </row>
    <row r="3168" spans="1:14" x14ac:dyDescent="0.2">
      <c r="A3168" s="2" t="s">
        <v>48</v>
      </c>
      <c r="B3168" s="2" t="s">
        <v>48</v>
      </c>
      <c r="C3168" s="2" t="s">
        <v>6</v>
      </c>
      <c r="D3168" s="2" t="s">
        <v>7</v>
      </c>
      <c r="E3168" s="2" t="s">
        <v>8</v>
      </c>
      <c r="F3168" s="2" t="s">
        <v>61</v>
      </c>
      <c r="G3168" s="1">
        <v>58870</v>
      </c>
      <c r="H3168" s="1">
        <v>18502</v>
      </c>
      <c r="I3168" s="4">
        <v>14</v>
      </c>
      <c r="J3168" s="2" t="s">
        <v>68</v>
      </c>
      <c r="K3168" s="1">
        <f>Tabelle111[[#This Row],[Menge kg Nges]]/1000</f>
        <v>58.87</v>
      </c>
      <c r="L3168" s="1">
        <f>Tabelle111[[#This Row],[Menge kg P2O5]]/1000</f>
        <v>18.501999999999999</v>
      </c>
      <c r="M3168" s="1">
        <f>Tabelle111[[#This Row],[Menge t Nges]]/Tabelle111[[#This Row],[Anzahl Lieferscheine]]</f>
        <v>4.2050000000000001</v>
      </c>
      <c r="N3168" s="1">
        <f>Tabelle111[[#This Row],[Menge t P2O5]]/Tabelle111[[#This Row],[Anzahl Lieferscheine]]</f>
        <v>1.3215714285714284</v>
      </c>
    </row>
    <row r="3169" spans="1:14" x14ac:dyDescent="0.2">
      <c r="A3169" s="2" t="s">
        <v>48</v>
      </c>
      <c r="B3169" s="2" t="s">
        <v>48</v>
      </c>
      <c r="C3169" s="2" t="s">
        <v>6</v>
      </c>
      <c r="D3169" s="2" t="s">
        <v>7</v>
      </c>
      <c r="E3169" s="2" t="s">
        <v>9</v>
      </c>
      <c r="F3169" s="2" t="s">
        <v>61</v>
      </c>
      <c r="G3169" s="1">
        <v>34386.839999999997</v>
      </c>
      <c r="H3169" s="1">
        <v>14370.6</v>
      </c>
      <c r="I3169" s="4">
        <v>7</v>
      </c>
      <c r="J3169" s="2" t="s">
        <v>68</v>
      </c>
      <c r="K3169" s="1">
        <f>Tabelle111[[#This Row],[Menge kg Nges]]/1000</f>
        <v>34.386839999999999</v>
      </c>
      <c r="L3169" s="1">
        <f>Tabelle111[[#This Row],[Menge kg P2O5]]/1000</f>
        <v>14.3706</v>
      </c>
      <c r="M3169" s="1">
        <f>Tabelle111[[#This Row],[Menge t Nges]]/Tabelle111[[#This Row],[Anzahl Lieferscheine]]</f>
        <v>4.9124057142857138</v>
      </c>
      <c r="N3169" s="1">
        <f>Tabelle111[[#This Row],[Menge t P2O5]]/Tabelle111[[#This Row],[Anzahl Lieferscheine]]</f>
        <v>2.052942857142857</v>
      </c>
    </row>
    <row r="3170" spans="1:14" x14ac:dyDescent="0.2">
      <c r="A3170" s="2" t="s">
        <v>48</v>
      </c>
      <c r="B3170" s="2" t="s">
        <v>48</v>
      </c>
      <c r="C3170" s="2" t="s">
        <v>6</v>
      </c>
      <c r="D3170" s="2" t="s">
        <v>7</v>
      </c>
      <c r="E3170" s="2" t="s">
        <v>12</v>
      </c>
      <c r="F3170" s="2" t="s">
        <v>61</v>
      </c>
      <c r="G3170" s="1">
        <v>6210</v>
      </c>
      <c r="H3170" s="1">
        <v>3933</v>
      </c>
      <c r="I3170" s="4">
        <v>3</v>
      </c>
      <c r="J3170" s="2" t="s">
        <v>68</v>
      </c>
      <c r="K3170" s="1">
        <f>Tabelle111[[#This Row],[Menge kg Nges]]/1000</f>
        <v>6.21</v>
      </c>
      <c r="L3170" s="1">
        <f>Tabelle111[[#This Row],[Menge kg P2O5]]/1000</f>
        <v>3.9329999999999998</v>
      </c>
      <c r="M3170" s="1">
        <f>Tabelle111[[#This Row],[Menge t Nges]]/Tabelle111[[#This Row],[Anzahl Lieferscheine]]</f>
        <v>2.0699999999999998</v>
      </c>
      <c r="N3170" s="1">
        <f>Tabelle111[[#This Row],[Menge t P2O5]]/Tabelle111[[#This Row],[Anzahl Lieferscheine]]</f>
        <v>1.3109999999999999</v>
      </c>
    </row>
    <row r="3171" spans="1:14" x14ac:dyDescent="0.2">
      <c r="A3171" s="2" t="s">
        <v>48</v>
      </c>
      <c r="B3171" s="2" t="s">
        <v>48</v>
      </c>
      <c r="C3171" s="2" t="s">
        <v>6</v>
      </c>
      <c r="D3171" s="2" t="s">
        <v>15</v>
      </c>
      <c r="E3171" s="2" t="s">
        <v>20</v>
      </c>
      <c r="F3171" s="2" t="s">
        <v>61</v>
      </c>
      <c r="G3171" s="1">
        <v>8726.08</v>
      </c>
      <c r="H3171" s="1">
        <v>4958</v>
      </c>
      <c r="I3171" s="4">
        <v>22</v>
      </c>
      <c r="J3171" s="2" t="s">
        <v>68</v>
      </c>
      <c r="K3171" s="1">
        <f>Tabelle111[[#This Row],[Menge kg Nges]]/1000</f>
        <v>8.7260799999999996</v>
      </c>
      <c r="L3171" s="1">
        <f>Tabelle111[[#This Row],[Menge kg P2O5]]/1000</f>
        <v>4.9580000000000002</v>
      </c>
      <c r="M3171" s="1">
        <f>Tabelle111[[#This Row],[Menge t Nges]]/Tabelle111[[#This Row],[Anzahl Lieferscheine]]</f>
        <v>0.39663999999999999</v>
      </c>
      <c r="N3171" s="1">
        <f>Tabelle111[[#This Row],[Menge t P2O5]]/Tabelle111[[#This Row],[Anzahl Lieferscheine]]</f>
        <v>0.22536363636363638</v>
      </c>
    </row>
    <row r="3172" spans="1:14" x14ac:dyDescent="0.2">
      <c r="A3172" s="2" t="s">
        <v>48</v>
      </c>
      <c r="B3172" s="2" t="s">
        <v>48</v>
      </c>
      <c r="C3172" s="2" t="s">
        <v>6</v>
      </c>
      <c r="D3172" s="2" t="s">
        <v>15</v>
      </c>
      <c r="E3172" s="2" t="s">
        <v>20</v>
      </c>
      <c r="F3172" s="2" t="s">
        <v>62</v>
      </c>
      <c r="G3172" s="1">
        <v>566</v>
      </c>
      <c r="H3172" s="1">
        <v>400</v>
      </c>
      <c r="I3172" s="4">
        <v>2</v>
      </c>
      <c r="J3172" s="2" t="s">
        <v>68</v>
      </c>
      <c r="K3172" s="1">
        <f>Tabelle111[[#This Row],[Menge kg Nges]]/1000</f>
        <v>0.56599999999999995</v>
      </c>
      <c r="L3172" s="1">
        <f>Tabelle111[[#This Row],[Menge kg P2O5]]/1000</f>
        <v>0.4</v>
      </c>
      <c r="M3172" s="1">
        <f>Tabelle111[[#This Row],[Menge t Nges]]/Tabelle111[[#This Row],[Anzahl Lieferscheine]]</f>
        <v>0.28299999999999997</v>
      </c>
      <c r="N3172" s="1">
        <f>Tabelle111[[#This Row],[Menge t P2O5]]/Tabelle111[[#This Row],[Anzahl Lieferscheine]]</f>
        <v>0.2</v>
      </c>
    </row>
    <row r="3173" spans="1:14" x14ac:dyDescent="0.2">
      <c r="A3173" s="2" t="s">
        <v>48</v>
      </c>
      <c r="B3173" s="2" t="s">
        <v>48</v>
      </c>
      <c r="C3173" s="2" t="s">
        <v>6</v>
      </c>
      <c r="D3173" s="2" t="s">
        <v>15</v>
      </c>
      <c r="E3173" s="2" t="s">
        <v>31</v>
      </c>
      <c r="F3173" s="2" t="s">
        <v>61</v>
      </c>
      <c r="G3173" s="1">
        <v>160</v>
      </c>
      <c r="H3173" s="1">
        <v>66</v>
      </c>
      <c r="I3173" s="4">
        <v>1</v>
      </c>
      <c r="J3173" s="2" t="s">
        <v>68</v>
      </c>
      <c r="K3173" s="1">
        <f>Tabelle111[[#This Row],[Menge kg Nges]]/1000</f>
        <v>0.16</v>
      </c>
      <c r="L3173" s="1">
        <f>Tabelle111[[#This Row],[Menge kg P2O5]]/1000</f>
        <v>6.6000000000000003E-2</v>
      </c>
      <c r="M3173" s="1">
        <f>Tabelle111[[#This Row],[Menge t Nges]]/Tabelle111[[#This Row],[Anzahl Lieferscheine]]</f>
        <v>0.16</v>
      </c>
      <c r="N3173" s="1">
        <f>Tabelle111[[#This Row],[Menge t P2O5]]/Tabelle111[[#This Row],[Anzahl Lieferscheine]]</f>
        <v>6.6000000000000003E-2</v>
      </c>
    </row>
    <row r="3174" spans="1:14" x14ac:dyDescent="0.2">
      <c r="A3174" s="2" t="s">
        <v>48</v>
      </c>
      <c r="B3174" s="2" t="s">
        <v>48</v>
      </c>
      <c r="C3174" s="2" t="s">
        <v>25</v>
      </c>
      <c r="D3174" s="2" t="s">
        <v>25</v>
      </c>
      <c r="E3174" s="2" t="s">
        <v>26</v>
      </c>
      <c r="F3174" s="2" t="s">
        <v>61</v>
      </c>
      <c r="G3174" s="1">
        <v>39825.020000000004</v>
      </c>
      <c r="H3174" s="1">
        <v>18276.97</v>
      </c>
      <c r="I3174" s="4">
        <v>19</v>
      </c>
      <c r="J3174" s="2" t="s">
        <v>68</v>
      </c>
      <c r="K3174" s="1">
        <f>Tabelle111[[#This Row],[Menge kg Nges]]/1000</f>
        <v>39.825020000000002</v>
      </c>
      <c r="L3174" s="1">
        <f>Tabelle111[[#This Row],[Menge kg P2O5]]/1000</f>
        <v>18.276970000000002</v>
      </c>
      <c r="M3174" s="1">
        <f>Tabelle111[[#This Row],[Menge t Nges]]/Tabelle111[[#This Row],[Anzahl Lieferscheine]]</f>
        <v>2.0960536842105264</v>
      </c>
      <c r="N3174" s="1">
        <f>Tabelle111[[#This Row],[Menge t P2O5]]/Tabelle111[[#This Row],[Anzahl Lieferscheine]]</f>
        <v>0.96194578947368437</v>
      </c>
    </row>
    <row r="3175" spans="1:14" x14ac:dyDescent="0.2">
      <c r="A3175" s="2" t="s">
        <v>48</v>
      </c>
      <c r="B3175" s="2" t="s">
        <v>28</v>
      </c>
      <c r="C3175" s="2" t="s">
        <v>6</v>
      </c>
      <c r="D3175" s="2" t="s">
        <v>15</v>
      </c>
      <c r="E3175" s="2" t="s">
        <v>18</v>
      </c>
      <c r="F3175" s="2" t="s">
        <v>61</v>
      </c>
      <c r="G3175" s="1">
        <v>672</v>
      </c>
      <c r="H3175" s="1">
        <v>544</v>
      </c>
      <c r="I3175" s="4">
        <v>1</v>
      </c>
      <c r="J3175" s="2" t="s">
        <v>68</v>
      </c>
      <c r="K3175" s="1">
        <f>Tabelle111[[#This Row],[Menge kg Nges]]/1000</f>
        <v>0.67200000000000004</v>
      </c>
      <c r="L3175" s="1">
        <f>Tabelle111[[#This Row],[Menge kg P2O5]]/1000</f>
        <v>0.54400000000000004</v>
      </c>
      <c r="M3175" s="1">
        <f>Tabelle111[[#This Row],[Menge t Nges]]/Tabelle111[[#This Row],[Anzahl Lieferscheine]]</f>
        <v>0.67200000000000004</v>
      </c>
      <c r="N3175" s="1">
        <f>Tabelle111[[#This Row],[Menge t P2O5]]/Tabelle111[[#This Row],[Anzahl Lieferscheine]]</f>
        <v>0.54400000000000004</v>
      </c>
    </row>
    <row r="3176" spans="1:14" x14ac:dyDescent="0.2">
      <c r="A3176" s="2" t="s">
        <v>48</v>
      </c>
      <c r="B3176" s="2" t="s">
        <v>28</v>
      </c>
      <c r="C3176" s="2" t="s">
        <v>6</v>
      </c>
      <c r="D3176" s="2" t="s">
        <v>15</v>
      </c>
      <c r="E3176" s="2" t="s">
        <v>20</v>
      </c>
      <c r="F3176" s="2" t="s">
        <v>61</v>
      </c>
      <c r="G3176" s="1">
        <v>264</v>
      </c>
      <c r="H3176" s="1">
        <v>150</v>
      </c>
      <c r="I3176" s="4">
        <v>1</v>
      </c>
      <c r="J3176" s="2" t="s">
        <v>68</v>
      </c>
      <c r="K3176" s="1">
        <f>Tabelle111[[#This Row],[Menge kg Nges]]/1000</f>
        <v>0.26400000000000001</v>
      </c>
      <c r="L3176" s="1">
        <f>Tabelle111[[#This Row],[Menge kg P2O5]]/1000</f>
        <v>0.15</v>
      </c>
      <c r="M3176" s="1">
        <f>Tabelle111[[#This Row],[Menge t Nges]]/Tabelle111[[#This Row],[Anzahl Lieferscheine]]</f>
        <v>0.26400000000000001</v>
      </c>
      <c r="N3176" s="1">
        <f>Tabelle111[[#This Row],[Menge t P2O5]]/Tabelle111[[#This Row],[Anzahl Lieferscheine]]</f>
        <v>0.15</v>
      </c>
    </row>
    <row r="3177" spans="1:14" x14ac:dyDescent="0.2">
      <c r="A3177" s="2" t="s">
        <v>49</v>
      </c>
      <c r="B3177" s="2" t="s">
        <v>49</v>
      </c>
      <c r="C3177" s="2" t="s">
        <v>6</v>
      </c>
      <c r="D3177" s="2" t="s">
        <v>7</v>
      </c>
      <c r="E3177" s="2" t="s">
        <v>9</v>
      </c>
      <c r="F3177" s="2" t="s">
        <v>61</v>
      </c>
      <c r="G3177" s="1">
        <v>1785.7</v>
      </c>
      <c r="H3177" s="1">
        <v>885.5</v>
      </c>
      <c r="I3177" s="4">
        <v>12</v>
      </c>
      <c r="J3177" s="2" t="s">
        <v>68</v>
      </c>
      <c r="K3177" s="1">
        <f>Tabelle111[[#This Row],[Menge kg Nges]]/1000</f>
        <v>1.7857000000000001</v>
      </c>
      <c r="L3177" s="1">
        <f>Tabelle111[[#This Row],[Menge kg P2O5]]/1000</f>
        <v>0.88549999999999995</v>
      </c>
      <c r="M3177" s="1">
        <f>Tabelle111[[#This Row],[Menge t Nges]]/Tabelle111[[#This Row],[Anzahl Lieferscheine]]</f>
        <v>0.14880833333333335</v>
      </c>
      <c r="N3177" s="1">
        <f>Tabelle111[[#This Row],[Menge t P2O5]]/Tabelle111[[#This Row],[Anzahl Lieferscheine]]</f>
        <v>7.3791666666666658E-2</v>
      </c>
    </row>
    <row r="3178" spans="1:14" x14ac:dyDescent="0.2">
      <c r="A3178" s="2" t="s">
        <v>49</v>
      </c>
      <c r="B3178" s="2" t="s">
        <v>49</v>
      </c>
      <c r="C3178" s="2" t="s">
        <v>6</v>
      </c>
      <c r="D3178" s="2" t="s">
        <v>7</v>
      </c>
      <c r="E3178" s="2" t="s">
        <v>10</v>
      </c>
      <c r="F3178" s="2" t="s">
        <v>61</v>
      </c>
      <c r="G3178" s="1">
        <v>616</v>
      </c>
      <c r="H3178" s="1">
        <v>252</v>
      </c>
      <c r="I3178" s="4">
        <v>3</v>
      </c>
      <c r="J3178" s="2" t="s">
        <v>68</v>
      </c>
      <c r="K3178" s="1">
        <f>Tabelle111[[#This Row],[Menge kg Nges]]/1000</f>
        <v>0.61599999999999999</v>
      </c>
      <c r="L3178" s="1">
        <f>Tabelle111[[#This Row],[Menge kg P2O5]]/1000</f>
        <v>0.252</v>
      </c>
      <c r="M3178" s="1">
        <f>Tabelle111[[#This Row],[Menge t Nges]]/Tabelle111[[#This Row],[Anzahl Lieferscheine]]</f>
        <v>0.20533333333333334</v>
      </c>
      <c r="N3178" s="1">
        <f>Tabelle111[[#This Row],[Menge t P2O5]]/Tabelle111[[#This Row],[Anzahl Lieferscheine]]</f>
        <v>8.4000000000000005E-2</v>
      </c>
    </row>
    <row r="3179" spans="1:14" x14ac:dyDescent="0.2">
      <c r="A3179" s="2" t="s">
        <v>49</v>
      </c>
      <c r="B3179" s="2" t="s">
        <v>49</v>
      </c>
      <c r="C3179" s="2" t="s">
        <v>6</v>
      </c>
      <c r="D3179" s="2" t="s">
        <v>7</v>
      </c>
      <c r="E3179" s="2" t="s">
        <v>11</v>
      </c>
      <c r="F3179" s="2" t="s">
        <v>61</v>
      </c>
      <c r="G3179" s="1">
        <v>1368</v>
      </c>
      <c r="H3179" s="1">
        <v>624.79999999999995</v>
      </c>
      <c r="I3179" s="4">
        <v>6</v>
      </c>
      <c r="J3179" s="2" t="s">
        <v>68</v>
      </c>
      <c r="K3179" s="1">
        <f>Tabelle111[[#This Row],[Menge kg Nges]]/1000</f>
        <v>1.3680000000000001</v>
      </c>
      <c r="L3179" s="1">
        <f>Tabelle111[[#This Row],[Menge kg P2O5]]/1000</f>
        <v>0.62479999999999991</v>
      </c>
      <c r="M3179" s="1">
        <f>Tabelle111[[#This Row],[Menge t Nges]]/Tabelle111[[#This Row],[Anzahl Lieferscheine]]</f>
        <v>0.22800000000000001</v>
      </c>
      <c r="N3179" s="1">
        <f>Tabelle111[[#This Row],[Menge t P2O5]]/Tabelle111[[#This Row],[Anzahl Lieferscheine]]</f>
        <v>0.10413333333333331</v>
      </c>
    </row>
    <row r="3180" spans="1:14" x14ac:dyDescent="0.2">
      <c r="A3180" s="2" t="s">
        <v>49</v>
      </c>
      <c r="B3180" s="2" t="s">
        <v>49</v>
      </c>
      <c r="C3180" s="2" t="s">
        <v>6</v>
      </c>
      <c r="D3180" s="2" t="s">
        <v>7</v>
      </c>
      <c r="E3180" s="2" t="s">
        <v>12</v>
      </c>
      <c r="F3180" s="2" t="s">
        <v>61</v>
      </c>
      <c r="G3180" s="1">
        <v>4323.55</v>
      </c>
      <c r="H3180" s="1">
        <v>1618.5</v>
      </c>
      <c r="I3180" s="4">
        <v>14</v>
      </c>
      <c r="J3180" s="2" t="s">
        <v>68</v>
      </c>
      <c r="K3180" s="1">
        <f>Tabelle111[[#This Row],[Menge kg Nges]]/1000</f>
        <v>4.32355</v>
      </c>
      <c r="L3180" s="1">
        <f>Tabelle111[[#This Row],[Menge kg P2O5]]/1000</f>
        <v>1.6185</v>
      </c>
      <c r="M3180" s="1">
        <f>Tabelle111[[#This Row],[Menge t Nges]]/Tabelle111[[#This Row],[Anzahl Lieferscheine]]</f>
        <v>0.30882500000000002</v>
      </c>
      <c r="N3180" s="1">
        <f>Tabelle111[[#This Row],[Menge t P2O5]]/Tabelle111[[#This Row],[Anzahl Lieferscheine]]</f>
        <v>0.11560714285714287</v>
      </c>
    </row>
    <row r="3181" spans="1:14" x14ac:dyDescent="0.2">
      <c r="A3181" s="2" t="s">
        <v>49</v>
      </c>
      <c r="B3181" s="2" t="s">
        <v>49</v>
      </c>
      <c r="C3181" s="2" t="s">
        <v>6</v>
      </c>
      <c r="D3181" s="2" t="s">
        <v>15</v>
      </c>
      <c r="E3181" s="2" t="s">
        <v>18</v>
      </c>
      <c r="F3181" s="2" t="s">
        <v>61</v>
      </c>
      <c r="G3181" s="1">
        <v>1323</v>
      </c>
      <c r="H3181" s="1">
        <v>1016.9999999999999</v>
      </c>
      <c r="I3181" s="4">
        <v>17</v>
      </c>
      <c r="J3181" s="2" t="s">
        <v>68</v>
      </c>
      <c r="K3181" s="1">
        <f>Tabelle111[[#This Row],[Menge kg Nges]]/1000</f>
        <v>1.323</v>
      </c>
      <c r="L3181" s="1">
        <f>Tabelle111[[#This Row],[Menge kg P2O5]]/1000</f>
        <v>1.0169999999999999</v>
      </c>
      <c r="M3181" s="1">
        <f>Tabelle111[[#This Row],[Menge t Nges]]/Tabelle111[[#This Row],[Anzahl Lieferscheine]]</f>
        <v>7.7823529411764708E-2</v>
      </c>
      <c r="N3181" s="1">
        <f>Tabelle111[[#This Row],[Menge t P2O5]]/Tabelle111[[#This Row],[Anzahl Lieferscheine]]</f>
        <v>5.9823529411764699E-2</v>
      </c>
    </row>
    <row r="3182" spans="1:14" x14ac:dyDescent="0.2">
      <c r="A3182" s="2" t="s">
        <v>49</v>
      </c>
      <c r="B3182" s="2" t="s">
        <v>49</v>
      </c>
      <c r="C3182" s="2" t="s">
        <v>6</v>
      </c>
      <c r="D3182" s="2" t="s">
        <v>15</v>
      </c>
      <c r="E3182" s="2" t="s">
        <v>19</v>
      </c>
      <c r="F3182" s="2" t="s">
        <v>61</v>
      </c>
      <c r="G3182" s="1">
        <v>612.5</v>
      </c>
      <c r="H3182" s="1">
        <v>616</v>
      </c>
      <c r="I3182" s="4">
        <v>2</v>
      </c>
      <c r="J3182" s="2" t="s">
        <v>68</v>
      </c>
      <c r="K3182" s="1">
        <f>Tabelle111[[#This Row],[Menge kg Nges]]/1000</f>
        <v>0.61250000000000004</v>
      </c>
      <c r="L3182" s="1">
        <f>Tabelle111[[#This Row],[Menge kg P2O5]]/1000</f>
        <v>0.61599999999999999</v>
      </c>
      <c r="M3182" s="1">
        <f>Tabelle111[[#This Row],[Menge t Nges]]/Tabelle111[[#This Row],[Anzahl Lieferscheine]]</f>
        <v>0.30625000000000002</v>
      </c>
      <c r="N3182" s="1">
        <f>Tabelle111[[#This Row],[Menge t P2O5]]/Tabelle111[[#This Row],[Anzahl Lieferscheine]]</f>
        <v>0.308</v>
      </c>
    </row>
    <row r="3183" spans="1:14" x14ac:dyDescent="0.2">
      <c r="A3183" s="2" t="s">
        <v>49</v>
      </c>
      <c r="B3183" s="2" t="s">
        <v>49</v>
      </c>
      <c r="C3183" s="2" t="s">
        <v>6</v>
      </c>
      <c r="D3183" s="2" t="s">
        <v>15</v>
      </c>
      <c r="E3183" s="2" t="s">
        <v>9</v>
      </c>
      <c r="F3183" s="2" t="s">
        <v>61</v>
      </c>
      <c r="G3183" s="1">
        <v>251.2</v>
      </c>
      <c r="H3183" s="1">
        <v>126</v>
      </c>
      <c r="I3183" s="4">
        <v>2</v>
      </c>
      <c r="J3183" s="2" t="s">
        <v>68</v>
      </c>
      <c r="K3183" s="1">
        <f>Tabelle111[[#This Row],[Menge kg Nges]]/1000</f>
        <v>0.25119999999999998</v>
      </c>
      <c r="L3183" s="1">
        <f>Tabelle111[[#This Row],[Menge kg P2O5]]/1000</f>
        <v>0.126</v>
      </c>
      <c r="M3183" s="1">
        <f>Tabelle111[[#This Row],[Menge t Nges]]/Tabelle111[[#This Row],[Anzahl Lieferscheine]]</f>
        <v>0.12559999999999999</v>
      </c>
      <c r="N3183" s="1">
        <f>Tabelle111[[#This Row],[Menge t P2O5]]/Tabelle111[[#This Row],[Anzahl Lieferscheine]]</f>
        <v>6.3E-2</v>
      </c>
    </row>
    <row r="3184" spans="1:14" x14ac:dyDescent="0.2">
      <c r="A3184" s="2" t="s">
        <v>49</v>
      </c>
      <c r="B3184" s="2" t="s">
        <v>49</v>
      </c>
      <c r="C3184" s="2" t="s">
        <v>6</v>
      </c>
      <c r="D3184" s="2" t="s">
        <v>15</v>
      </c>
      <c r="E3184" s="2" t="s">
        <v>10</v>
      </c>
      <c r="F3184" s="2" t="s">
        <v>61</v>
      </c>
      <c r="G3184" s="1">
        <v>162</v>
      </c>
      <c r="H3184" s="1">
        <v>69.2</v>
      </c>
      <c r="I3184" s="4">
        <v>1</v>
      </c>
      <c r="J3184" s="2" t="s">
        <v>68</v>
      </c>
      <c r="K3184" s="1">
        <f>Tabelle111[[#This Row],[Menge kg Nges]]/1000</f>
        <v>0.16200000000000001</v>
      </c>
      <c r="L3184" s="1">
        <f>Tabelle111[[#This Row],[Menge kg P2O5]]/1000</f>
        <v>6.9199999999999998E-2</v>
      </c>
      <c r="M3184" s="1">
        <f>Tabelle111[[#This Row],[Menge t Nges]]/Tabelle111[[#This Row],[Anzahl Lieferscheine]]</f>
        <v>0.16200000000000001</v>
      </c>
      <c r="N3184" s="1">
        <f>Tabelle111[[#This Row],[Menge t P2O5]]/Tabelle111[[#This Row],[Anzahl Lieferscheine]]</f>
        <v>6.9199999999999998E-2</v>
      </c>
    </row>
    <row r="3185" spans="1:14" x14ac:dyDescent="0.2">
      <c r="A3185" s="2" t="s">
        <v>49</v>
      </c>
      <c r="B3185" s="2" t="s">
        <v>37</v>
      </c>
      <c r="C3185" s="2" t="s">
        <v>6</v>
      </c>
      <c r="D3185" s="2" t="s">
        <v>7</v>
      </c>
      <c r="E3185" s="2" t="s">
        <v>12</v>
      </c>
      <c r="F3185" s="2" t="s">
        <v>61</v>
      </c>
      <c r="G3185" s="1">
        <v>592</v>
      </c>
      <c r="H3185" s="1">
        <v>222</v>
      </c>
      <c r="I3185" s="4">
        <v>2</v>
      </c>
      <c r="J3185" s="2" t="s">
        <v>68</v>
      </c>
      <c r="K3185" s="1">
        <f>Tabelle111[[#This Row],[Menge kg Nges]]/1000</f>
        <v>0.59199999999999997</v>
      </c>
      <c r="L3185" s="1">
        <f>Tabelle111[[#This Row],[Menge kg P2O5]]/1000</f>
        <v>0.222</v>
      </c>
      <c r="M3185" s="1">
        <f>Tabelle111[[#This Row],[Menge t Nges]]/Tabelle111[[#This Row],[Anzahl Lieferscheine]]</f>
        <v>0.29599999999999999</v>
      </c>
      <c r="N3185" s="1">
        <f>Tabelle111[[#This Row],[Menge t P2O5]]/Tabelle111[[#This Row],[Anzahl Lieferscheine]]</f>
        <v>0.111</v>
      </c>
    </row>
    <row r="3186" spans="1:14" x14ac:dyDescent="0.2">
      <c r="A3186" s="2" t="s">
        <v>49</v>
      </c>
      <c r="B3186" s="2" t="s">
        <v>42</v>
      </c>
      <c r="C3186" s="2" t="s">
        <v>6</v>
      </c>
      <c r="D3186" s="2" t="s">
        <v>7</v>
      </c>
      <c r="E3186" s="2" t="s">
        <v>12</v>
      </c>
      <c r="F3186" s="2" t="s">
        <v>61</v>
      </c>
      <c r="G3186" s="1">
        <v>1296</v>
      </c>
      <c r="H3186" s="1">
        <v>486</v>
      </c>
      <c r="I3186" s="4">
        <v>1</v>
      </c>
      <c r="J3186" s="2" t="s">
        <v>68</v>
      </c>
      <c r="K3186" s="1">
        <f>Tabelle111[[#This Row],[Menge kg Nges]]/1000</f>
        <v>1.296</v>
      </c>
      <c r="L3186" s="1">
        <f>Tabelle111[[#This Row],[Menge kg P2O5]]/1000</f>
        <v>0.48599999999999999</v>
      </c>
      <c r="M3186" s="1">
        <f>Tabelle111[[#This Row],[Menge t Nges]]/Tabelle111[[#This Row],[Anzahl Lieferscheine]]</f>
        <v>1.296</v>
      </c>
      <c r="N3186" s="1">
        <f>Tabelle111[[#This Row],[Menge t P2O5]]/Tabelle111[[#This Row],[Anzahl Lieferscheine]]</f>
        <v>0.48599999999999999</v>
      </c>
    </row>
    <row r="3187" spans="1:14" x14ac:dyDescent="0.2">
      <c r="A3187" s="2" t="s">
        <v>47</v>
      </c>
      <c r="B3187" s="2" t="s">
        <v>47</v>
      </c>
      <c r="C3187" s="2" t="s">
        <v>6</v>
      </c>
      <c r="D3187" s="2" t="s">
        <v>7</v>
      </c>
      <c r="E3187" s="2" t="s">
        <v>8</v>
      </c>
      <c r="F3187" s="2" t="s">
        <v>61</v>
      </c>
      <c r="G3187" s="1">
        <v>16592.43</v>
      </c>
      <c r="H3187" s="1">
        <v>5810.63</v>
      </c>
      <c r="I3187" s="4">
        <v>15</v>
      </c>
      <c r="J3187" s="2" t="s">
        <v>68</v>
      </c>
      <c r="K3187" s="1">
        <f>Tabelle111[[#This Row],[Menge kg Nges]]/1000</f>
        <v>16.59243</v>
      </c>
      <c r="L3187" s="1">
        <f>Tabelle111[[#This Row],[Menge kg P2O5]]/1000</f>
        <v>5.8106299999999997</v>
      </c>
      <c r="M3187" s="1">
        <f>Tabelle111[[#This Row],[Menge t Nges]]/Tabelle111[[#This Row],[Anzahl Lieferscheine]]</f>
        <v>1.1061620000000001</v>
      </c>
      <c r="N3187" s="1">
        <f>Tabelle111[[#This Row],[Menge t P2O5]]/Tabelle111[[#This Row],[Anzahl Lieferscheine]]</f>
        <v>0.38737533333333329</v>
      </c>
    </row>
    <row r="3188" spans="1:14" x14ac:dyDescent="0.2">
      <c r="A3188" s="2" t="s">
        <v>47</v>
      </c>
      <c r="B3188" s="2" t="s">
        <v>47</v>
      </c>
      <c r="C3188" s="2" t="s">
        <v>6</v>
      </c>
      <c r="D3188" s="2" t="s">
        <v>7</v>
      </c>
      <c r="E3188" s="2" t="s">
        <v>9</v>
      </c>
      <c r="F3188" s="2" t="s">
        <v>61</v>
      </c>
      <c r="G3188" s="1">
        <v>32379.589999999993</v>
      </c>
      <c r="H3188" s="1">
        <v>13171.49</v>
      </c>
      <c r="I3188" s="4">
        <v>58</v>
      </c>
      <c r="J3188" s="2" t="s">
        <v>68</v>
      </c>
      <c r="K3188" s="1">
        <f>Tabelle111[[#This Row],[Menge kg Nges]]/1000</f>
        <v>32.379589999999993</v>
      </c>
      <c r="L3188" s="1">
        <f>Tabelle111[[#This Row],[Menge kg P2O5]]/1000</f>
        <v>13.17149</v>
      </c>
      <c r="M3188" s="1">
        <f>Tabelle111[[#This Row],[Menge t Nges]]/Tabelle111[[#This Row],[Anzahl Lieferscheine]]</f>
        <v>0.55826879310344812</v>
      </c>
      <c r="N3188" s="1">
        <f>Tabelle111[[#This Row],[Menge t P2O5]]/Tabelle111[[#This Row],[Anzahl Lieferscheine]]</f>
        <v>0.22709465517241381</v>
      </c>
    </row>
    <row r="3189" spans="1:14" x14ac:dyDescent="0.2">
      <c r="A3189" s="2" t="s">
        <v>47</v>
      </c>
      <c r="B3189" s="2" t="s">
        <v>47</v>
      </c>
      <c r="C3189" s="2" t="s">
        <v>6</v>
      </c>
      <c r="D3189" s="2" t="s">
        <v>7</v>
      </c>
      <c r="E3189" s="2" t="s">
        <v>10</v>
      </c>
      <c r="F3189" s="2" t="s">
        <v>61</v>
      </c>
      <c r="G3189" s="1">
        <v>696</v>
      </c>
      <c r="H3189" s="1">
        <v>280</v>
      </c>
      <c r="I3189" s="4">
        <v>5</v>
      </c>
      <c r="J3189" s="2" t="s">
        <v>68</v>
      </c>
      <c r="K3189" s="1">
        <f>Tabelle111[[#This Row],[Menge kg Nges]]/1000</f>
        <v>0.69599999999999995</v>
      </c>
      <c r="L3189" s="1">
        <f>Tabelle111[[#This Row],[Menge kg P2O5]]/1000</f>
        <v>0.28000000000000003</v>
      </c>
      <c r="M3189" s="1">
        <f>Tabelle111[[#This Row],[Menge t Nges]]/Tabelle111[[#This Row],[Anzahl Lieferscheine]]</f>
        <v>0.13919999999999999</v>
      </c>
      <c r="N3189" s="1">
        <f>Tabelle111[[#This Row],[Menge t P2O5]]/Tabelle111[[#This Row],[Anzahl Lieferscheine]]</f>
        <v>5.6000000000000008E-2</v>
      </c>
    </row>
    <row r="3190" spans="1:14" x14ac:dyDescent="0.2">
      <c r="A3190" s="2" t="s">
        <v>47</v>
      </c>
      <c r="B3190" s="2" t="s">
        <v>47</v>
      </c>
      <c r="C3190" s="2" t="s">
        <v>6</v>
      </c>
      <c r="D3190" s="2" t="s">
        <v>7</v>
      </c>
      <c r="E3190" s="2" t="s">
        <v>11</v>
      </c>
      <c r="F3190" s="2" t="s">
        <v>61</v>
      </c>
      <c r="G3190" s="1">
        <v>22674.16</v>
      </c>
      <c r="H3190" s="1">
        <v>11862.86</v>
      </c>
      <c r="I3190" s="4">
        <v>18</v>
      </c>
      <c r="J3190" s="2" t="s">
        <v>68</v>
      </c>
      <c r="K3190" s="1">
        <f>Tabelle111[[#This Row],[Menge kg Nges]]/1000</f>
        <v>22.674160000000001</v>
      </c>
      <c r="L3190" s="1">
        <f>Tabelle111[[#This Row],[Menge kg P2O5]]/1000</f>
        <v>11.862860000000001</v>
      </c>
      <c r="M3190" s="1">
        <f>Tabelle111[[#This Row],[Menge t Nges]]/Tabelle111[[#This Row],[Anzahl Lieferscheine]]</f>
        <v>1.2596755555555557</v>
      </c>
      <c r="N3190" s="1">
        <f>Tabelle111[[#This Row],[Menge t P2O5]]/Tabelle111[[#This Row],[Anzahl Lieferscheine]]</f>
        <v>0.6590477777777779</v>
      </c>
    </row>
    <row r="3191" spans="1:14" x14ac:dyDescent="0.2">
      <c r="A3191" s="2" t="s">
        <v>47</v>
      </c>
      <c r="B3191" s="2" t="s">
        <v>47</v>
      </c>
      <c r="C3191" s="2" t="s">
        <v>6</v>
      </c>
      <c r="D3191" s="2" t="s">
        <v>7</v>
      </c>
      <c r="E3191" s="2" t="s">
        <v>12</v>
      </c>
      <c r="F3191" s="2" t="s">
        <v>61</v>
      </c>
      <c r="G3191" s="1">
        <v>11510.719999999998</v>
      </c>
      <c r="H3191" s="1">
        <v>5986.8099999999986</v>
      </c>
      <c r="I3191" s="4">
        <v>54</v>
      </c>
      <c r="J3191" s="2" t="s">
        <v>68</v>
      </c>
      <c r="K3191" s="1">
        <f>Tabelle111[[#This Row],[Menge kg Nges]]/1000</f>
        <v>11.510719999999997</v>
      </c>
      <c r="L3191" s="1">
        <f>Tabelle111[[#This Row],[Menge kg P2O5]]/1000</f>
        <v>5.9868099999999984</v>
      </c>
      <c r="M3191" s="1">
        <f>Tabelle111[[#This Row],[Menge t Nges]]/Tabelle111[[#This Row],[Anzahl Lieferscheine]]</f>
        <v>0.21316148148148142</v>
      </c>
      <c r="N3191" s="1">
        <f>Tabelle111[[#This Row],[Menge t P2O5]]/Tabelle111[[#This Row],[Anzahl Lieferscheine]]</f>
        <v>0.11086685185185183</v>
      </c>
    </row>
    <row r="3192" spans="1:14" x14ac:dyDescent="0.2">
      <c r="A3192" s="2" t="s">
        <v>47</v>
      </c>
      <c r="B3192" s="2" t="s">
        <v>47</v>
      </c>
      <c r="C3192" s="2" t="s">
        <v>6</v>
      </c>
      <c r="D3192" s="2" t="s">
        <v>7</v>
      </c>
      <c r="E3192" s="2" t="s">
        <v>13</v>
      </c>
      <c r="F3192" s="2" t="s">
        <v>61</v>
      </c>
      <c r="G3192" s="1">
        <v>1212.5999999999999</v>
      </c>
      <c r="H3192" s="1">
        <v>825.59999999999991</v>
      </c>
      <c r="I3192" s="4">
        <v>2</v>
      </c>
      <c r="J3192" s="2" t="s">
        <v>68</v>
      </c>
      <c r="K3192" s="1">
        <f>Tabelle111[[#This Row],[Menge kg Nges]]/1000</f>
        <v>1.2125999999999999</v>
      </c>
      <c r="L3192" s="1">
        <f>Tabelle111[[#This Row],[Menge kg P2O5]]/1000</f>
        <v>0.82559999999999989</v>
      </c>
      <c r="M3192" s="1">
        <f>Tabelle111[[#This Row],[Menge t Nges]]/Tabelle111[[#This Row],[Anzahl Lieferscheine]]</f>
        <v>0.60629999999999995</v>
      </c>
      <c r="N3192" s="1">
        <f>Tabelle111[[#This Row],[Menge t P2O5]]/Tabelle111[[#This Row],[Anzahl Lieferscheine]]</f>
        <v>0.41279999999999994</v>
      </c>
    </row>
    <row r="3193" spans="1:14" x14ac:dyDescent="0.2">
      <c r="A3193" s="2" t="s">
        <v>47</v>
      </c>
      <c r="B3193" s="2" t="s">
        <v>47</v>
      </c>
      <c r="C3193" s="2" t="s">
        <v>6</v>
      </c>
      <c r="D3193" s="2" t="s">
        <v>7</v>
      </c>
      <c r="E3193" s="2" t="s">
        <v>14</v>
      </c>
      <c r="F3193" s="2" t="s">
        <v>61</v>
      </c>
      <c r="G3193" s="1">
        <v>6192.9</v>
      </c>
      <c r="H3193" s="1">
        <v>4048.6</v>
      </c>
      <c r="I3193" s="4">
        <v>15</v>
      </c>
      <c r="J3193" s="2" t="s">
        <v>68</v>
      </c>
      <c r="K3193" s="1">
        <f>Tabelle111[[#This Row],[Menge kg Nges]]/1000</f>
        <v>6.1928999999999998</v>
      </c>
      <c r="L3193" s="1">
        <f>Tabelle111[[#This Row],[Menge kg P2O5]]/1000</f>
        <v>4.0485999999999995</v>
      </c>
      <c r="M3193" s="1">
        <f>Tabelle111[[#This Row],[Menge t Nges]]/Tabelle111[[#This Row],[Anzahl Lieferscheine]]</f>
        <v>0.41286</v>
      </c>
      <c r="N3193" s="1">
        <f>Tabelle111[[#This Row],[Menge t P2O5]]/Tabelle111[[#This Row],[Anzahl Lieferscheine]]</f>
        <v>0.26990666666666663</v>
      </c>
    </row>
    <row r="3194" spans="1:14" x14ac:dyDescent="0.2">
      <c r="A3194" s="2" t="s">
        <v>47</v>
      </c>
      <c r="B3194" s="2" t="s">
        <v>47</v>
      </c>
      <c r="C3194" s="2" t="s">
        <v>6</v>
      </c>
      <c r="D3194" s="2" t="s">
        <v>15</v>
      </c>
      <c r="E3194" s="2" t="s">
        <v>16</v>
      </c>
      <c r="F3194" s="2" t="s">
        <v>61</v>
      </c>
      <c r="G3194" s="1">
        <v>4849.51</v>
      </c>
      <c r="H3194" s="1">
        <v>4357.09</v>
      </c>
      <c r="I3194" s="4">
        <v>11</v>
      </c>
      <c r="J3194" s="2" t="s">
        <v>68</v>
      </c>
      <c r="K3194" s="1">
        <f>Tabelle111[[#This Row],[Menge kg Nges]]/1000</f>
        <v>4.8495100000000004</v>
      </c>
      <c r="L3194" s="1">
        <f>Tabelle111[[#This Row],[Menge kg P2O5]]/1000</f>
        <v>4.3570900000000004</v>
      </c>
      <c r="M3194" s="1">
        <f>Tabelle111[[#This Row],[Menge t Nges]]/Tabelle111[[#This Row],[Anzahl Lieferscheine]]</f>
        <v>0.44086454545454551</v>
      </c>
      <c r="N3194" s="1">
        <f>Tabelle111[[#This Row],[Menge t P2O5]]/Tabelle111[[#This Row],[Anzahl Lieferscheine]]</f>
        <v>0.39609909090909096</v>
      </c>
    </row>
    <row r="3195" spans="1:14" x14ac:dyDescent="0.2">
      <c r="A3195" s="2" t="s">
        <v>47</v>
      </c>
      <c r="B3195" s="2" t="s">
        <v>47</v>
      </c>
      <c r="C3195" s="2" t="s">
        <v>6</v>
      </c>
      <c r="D3195" s="2" t="s">
        <v>15</v>
      </c>
      <c r="E3195" s="2" t="s">
        <v>17</v>
      </c>
      <c r="F3195" s="2" t="s">
        <v>61</v>
      </c>
      <c r="G3195" s="1">
        <v>60.42</v>
      </c>
      <c r="H3195" s="1">
        <v>26.22</v>
      </c>
      <c r="I3195" s="4">
        <v>8</v>
      </c>
      <c r="J3195" s="2" t="s">
        <v>68</v>
      </c>
      <c r="K3195" s="1">
        <f>Tabelle111[[#This Row],[Menge kg Nges]]/1000</f>
        <v>6.0420000000000001E-2</v>
      </c>
      <c r="L3195" s="1">
        <f>Tabelle111[[#This Row],[Menge kg P2O5]]/1000</f>
        <v>2.622E-2</v>
      </c>
      <c r="M3195" s="1">
        <f>Tabelle111[[#This Row],[Menge t Nges]]/Tabelle111[[#This Row],[Anzahl Lieferscheine]]</f>
        <v>7.5525000000000002E-3</v>
      </c>
      <c r="N3195" s="1">
        <f>Tabelle111[[#This Row],[Menge t P2O5]]/Tabelle111[[#This Row],[Anzahl Lieferscheine]]</f>
        <v>3.2775E-3</v>
      </c>
    </row>
    <row r="3196" spans="1:14" x14ac:dyDescent="0.2">
      <c r="A3196" s="2" t="s">
        <v>47</v>
      </c>
      <c r="B3196" s="2" t="s">
        <v>47</v>
      </c>
      <c r="C3196" s="2" t="s">
        <v>6</v>
      </c>
      <c r="D3196" s="2" t="s">
        <v>15</v>
      </c>
      <c r="E3196" s="2" t="s">
        <v>18</v>
      </c>
      <c r="F3196" s="2" t="s">
        <v>61</v>
      </c>
      <c r="G3196" s="1">
        <v>1075.2</v>
      </c>
      <c r="H3196" s="1">
        <v>870.4</v>
      </c>
      <c r="I3196" s="4">
        <v>3</v>
      </c>
      <c r="J3196" s="2" t="s">
        <v>68</v>
      </c>
      <c r="K3196" s="1">
        <f>Tabelle111[[#This Row],[Menge kg Nges]]/1000</f>
        <v>1.0752000000000002</v>
      </c>
      <c r="L3196" s="1">
        <f>Tabelle111[[#This Row],[Menge kg P2O5]]/1000</f>
        <v>0.87039999999999995</v>
      </c>
      <c r="M3196" s="1">
        <f>Tabelle111[[#This Row],[Menge t Nges]]/Tabelle111[[#This Row],[Anzahl Lieferscheine]]</f>
        <v>0.35840000000000005</v>
      </c>
      <c r="N3196" s="1">
        <f>Tabelle111[[#This Row],[Menge t P2O5]]/Tabelle111[[#This Row],[Anzahl Lieferscheine]]</f>
        <v>0.2901333333333333</v>
      </c>
    </row>
    <row r="3197" spans="1:14" x14ac:dyDescent="0.2">
      <c r="A3197" s="2" t="s">
        <v>47</v>
      </c>
      <c r="B3197" s="2" t="s">
        <v>47</v>
      </c>
      <c r="C3197" s="2" t="s">
        <v>6</v>
      </c>
      <c r="D3197" s="2" t="s">
        <v>15</v>
      </c>
      <c r="E3197" s="2" t="s">
        <v>19</v>
      </c>
      <c r="F3197" s="2" t="s">
        <v>61</v>
      </c>
      <c r="G3197" s="1">
        <v>283.5</v>
      </c>
      <c r="H3197" s="1">
        <v>315</v>
      </c>
      <c r="I3197" s="4">
        <v>2</v>
      </c>
      <c r="J3197" s="2" t="s">
        <v>68</v>
      </c>
      <c r="K3197" s="1">
        <f>Tabelle111[[#This Row],[Menge kg Nges]]/1000</f>
        <v>0.28349999999999997</v>
      </c>
      <c r="L3197" s="1">
        <f>Tabelle111[[#This Row],[Menge kg P2O5]]/1000</f>
        <v>0.315</v>
      </c>
      <c r="M3197" s="1">
        <f>Tabelle111[[#This Row],[Menge t Nges]]/Tabelle111[[#This Row],[Anzahl Lieferscheine]]</f>
        <v>0.14174999999999999</v>
      </c>
      <c r="N3197" s="1">
        <f>Tabelle111[[#This Row],[Menge t P2O5]]/Tabelle111[[#This Row],[Anzahl Lieferscheine]]</f>
        <v>0.1575</v>
      </c>
    </row>
    <row r="3198" spans="1:14" x14ac:dyDescent="0.2">
      <c r="A3198" s="2" t="s">
        <v>47</v>
      </c>
      <c r="B3198" s="2" t="s">
        <v>47</v>
      </c>
      <c r="C3198" s="2" t="s">
        <v>6</v>
      </c>
      <c r="D3198" s="2" t="s">
        <v>15</v>
      </c>
      <c r="E3198" s="2" t="s">
        <v>20</v>
      </c>
      <c r="F3198" s="2" t="s">
        <v>61</v>
      </c>
      <c r="G3198" s="1">
        <v>950.52</v>
      </c>
      <c r="H3198" s="1">
        <v>747.5</v>
      </c>
      <c r="I3198" s="4">
        <v>22</v>
      </c>
      <c r="J3198" s="2" t="s">
        <v>68</v>
      </c>
      <c r="K3198" s="1">
        <f>Tabelle111[[#This Row],[Menge kg Nges]]/1000</f>
        <v>0.95052000000000003</v>
      </c>
      <c r="L3198" s="1">
        <f>Tabelle111[[#This Row],[Menge kg P2O5]]/1000</f>
        <v>0.74750000000000005</v>
      </c>
      <c r="M3198" s="1">
        <f>Tabelle111[[#This Row],[Menge t Nges]]/Tabelle111[[#This Row],[Anzahl Lieferscheine]]</f>
        <v>4.3205454545454547E-2</v>
      </c>
      <c r="N3198" s="1">
        <f>Tabelle111[[#This Row],[Menge t P2O5]]/Tabelle111[[#This Row],[Anzahl Lieferscheine]]</f>
        <v>3.3977272727272731E-2</v>
      </c>
    </row>
    <row r="3199" spans="1:14" x14ac:dyDescent="0.2">
      <c r="A3199" s="2" t="s">
        <v>47</v>
      </c>
      <c r="B3199" s="2" t="s">
        <v>47</v>
      </c>
      <c r="C3199" s="2" t="s">
        <v>6</v>
      </c>
      <c r="D3199" s="2" t="s">
        <v>15</v>
      </c>
      <c r="E3199" s="2" t="s">
        <v>21</v>
      </c>
      <c r="F3199" s="2" t="s">
        <v>61</v>
      </c>
      <c r="G3199" s="1">
        <v>1648.57</v>
      </c>
      <c r="H3199" s="1">
        <v>948</v>
      </c>
      <c r="I3199" s="4">
        <v>2</v>
      </c>
      <c r="J3199" s="2" t="s">
        <v>68</v>
      </c>
      <c r="K3199" s="1">
        <f>Tabelle111[[#This Row],[Menge kg Nges]]/1000</f>
        <v>1.6485699999999999</v>
      </c>
      <c r="L3199" s="1">
        <f>Tabelle111[[#This Row],[Menge kg P2O5]]/1000</f>
        <v>0.94799999999999995</v>
      </c>
      <c r="M3199" s="1">
        <f>Tabelle111[[#This Row],[Menge t Nges]]/Tabelle111[[#This Row],[Anzahl Lieferscheine]]</f>
        <v>0.82428499999999993</v>
      </c>
      <c r="N3199" s="1">
        <f>Tabelle111[[#This Row],[Menge t P2O5]]/Tabelle111[[#This Row],[Anzahl Lieferscheine]]</f>
        <v>0.47399999999999998</v>
      </c>
    </row>
    <row r="3200" spans="1:14" x14ac:dyDescent="0.2">
      <c r="A3200" s="2" t="s">
        <v>47</v>
      </c>
      <c r="B3200" s="2" t="s">
        <v>47</v>
      </c>
      <c r="C3200" s="2" t="s">
        <v>6</v>
      </c>
      <c r="D3200" s="2" t="s">
        <v>15</v>
      </c>
      <c r="E3200" s="2" t="s">
        <v>9</v>
      </c>
      <c r="F3200" s="2" t="s">
        <v>61</v>
      </c>
      <c r="G3200" s="1">
        <v>5934.0200000000013</v>
      </c>
      <c r="H3200" s="1">
        <v>3072.75</v>
      </c>
      <c r="I3200" s="4">
        <v>30</v>
      </c>
      <c r="J3200" s="2" t="s">
        <v>68</v>
      </c>
      <c r="K3200" s="1">
        <f>Tabelle111[[#This Row],[Menge kg Nges]]/1000</f>
        <v>5.9340200000000012</v>
      </c>
      <c r="L3200" s="1">
        <f>Tabelle111[[#This Row],[Menge kg P2O5]]/1000</f>
        <v>3.0727500000000001</v>
      </c>
      <c r="M3200" s="1">
        <f>Tabelle111[[#This Row],[Menge t Nges]]/Tabelle111[[#This Row],[Anzahl Lieferscheine]]</f>
        <v>0.19780066666666671</v>
      </c>
      <c r="N3200" s="1">
        <f>Tabelle111[[#This Row],[Menge t P2O5]]/Tabelle111[[#This Row],[Anzahl Lieferscheine]]</f>
        <v>0.102425</v>
      </c>
    </row>
    <row r="3201" spans="1:14" x14ac:dyDescent="0.2">
      <c r="A3201" s="2" t="s">
        <v>47</v>
      </c>
      <c r="B3201" s="2" t="s">
        <v>47</v>
      </c>
      <c r="C3201" s="2" t="s">
        <v>6</v>
      </c>
      <c r="D3201" s="2" t="s">
        <v>15</v>
      </c>
      <c r="E3201" s="2" t="s">
        <v>10</v>
      </c>
      <c r="F3201" s="2" t="s">
        <v>61</v>
      </c>
      <c r="G3201" s="1">
        <v>243</v>
      </c>
      <c r="H3201" s="1">
        <v>103.8</v>
      </c>
      <c r="I3201" s="4">
        <v>1</v>
      </c>
      <c r="J3201" s="2" t="s">
        <v>68</v>
      </c>
      <c r="K3201" s="1">
        <f>Tabelle111[[#This Row],[Menge kg Nges]]/1000</f>
        <v>0.24299999999999999</v>
      </c>
      <c r="L3201" s="1">
        <f>Tabelle111[[#This Row],[Menge kg P2O5]]/1000</f>
        <v>0.1038</v>
      </c>
      <c r="M3201" s="1">
        <f>Tabelle111[[#This Row],[Menge t Nges]]/Tabelle111[[#This Row],[Anzahl Lieferscheine]]</f>
        <v>0.24299999999999999</v>
      </c>
      <c r="N3201" s="1">
        <f>Tabelle111[[#This Row],[Menge t P2O5]]/Tabelle111[[#This Row],[Anzahl Lieferscheine]]</f>
        <v>0.1038</v>
      </c>
    </row>
    <row r="3202" spans="1:14" x14ac:dyDescent="0.2">
      <c r="A3202" s="2" t="s">
        <v>47</v>
      </c>
      <c r="B3202" s="2" t="s">
        <v>47</v>
      </c>
      <c r="C3202" s="2" t="s">
        <v>6</v>
      </c>
      <c r="D3202" s="2" t="s">
        <v>15</v>
      </c>
      <c r="E3202" s="2" t="s">
        <v>23</v>
      </c>
      <c r="F3202" s="2" t="s">
        <v>61</v>
      </c>
      <c r="G3202" s="1">
        <v>44</v>
      </c>
      <c r="H3202" s="1">
        <v>18.149999999999999</v>
      </c>
      <c r="I3202" s="4">
        <v>2</v>
      </c>
      <c r="J3202" s="2" t="s">
        <v>68</v>
      </c>
      <c r="K3202" s="1">
        <f>Tabelle111[[#This Row],[Menge kg Nges]]/1000</f>
        <v>4.3999999999999997E-2</v>
      </c>
      <c r="L3202" s="1">
        <f>Tabelle111[[#This Row],[Menge kg P2O5]]/1000</f>
        <v>1.8149999999999999E-2</v>
      </c>
      <c r="M3202" s="1">
        <f>Tabelle111[[#This Row],[Menge t Nges]]/Tabelle111[[#This Row],[Anzahl Lieferscheine]]</f>
        <v>2.1999999999999999E-2</v>
      </c>
      <c r="N3202" s="1">
        <f>Tabelle111[[#This Row],[Menge t P2O5]]/Tabelle111[[#This Row],[Anzahl Lieferscheine]]</f>
        <v>9.0749999999999997E-3</v>
      </c>
    </row>
    <row r="3203" spans="1:14" x14ac:dyDescent="0.2">
      <c r="A3203" s="2" t="s">
        <v>47</v>
      </c>
      <c r="B3203" s="2" t="s">
        <v>47</v>
      </c>
      <c r="C3203" s="2" t="s">
        <v>25</v>
      </c>
      <c r="D3203" s="2" t="s">
        <v>25</v>
      </c>
      <c r="E3203" s="2" t="s">
        <v>26</v>
      </c>
      <c r="F3203" s="2" t="s">
        <v>61</v>
      </c>
      <c r="G3203" s="1">
        <v>62754.720000000001</v>
      </c>
      <c r="H3203" s="1">
        <v>22239.349999999995</v>
      </c>
      <c r="I3203" s="4">
        <v>76</v>
      </c>
      <c r="J3203" s="2" t="s">
        <v>68</v>
      </c>
      <c r="K3203" s="1">
        <f>Tabelle111[[#This Row],[Menge kg Nges]]/1000</f>
        <v>62.754719999999999</v>
      </c>
      <c r="L3203" s="1">
        <f>Tabelle111[[#This Row],[Menge kg P2O5]]/1000</f>
        <v>22.239349999999995</v>
      </c>
      <c r="M3203" s="1">
        <f>Tabelle111[[#This Row],[Menge t Nges]]/Tabelle111[[#This Row],[Anzahl Lieferscheine]]</f>
        <v>0.82572000000000001</v>
      </c>
      <c r="N3203" s="1">
        <f>Tabelle111[[#This Row],[Menge t P2O5]]/Tabelle111[[#This Row],[Anzahl Lieferscheine]]</f>
        <v>0.2926230263157894</v>
      </c>
    </row>
    <row r="3204" spans="1:14" x14ac:dyDescent="0.2">
      <c r="A3204" s="2" t="s">
        <v>47</v>
      </c>
      <c r="B3204" s="2" t="s">
        <v>37</v>
      </c>
      <c r="C3204" s="2" t="s">
        <v>6</v>
      </c>
      <c r="D3204" s="2" t="s">
        <v>15</v>
      </c>
      <c r="E3204" s="2" t="s">
        <v>18</v>
      </c>
      <c r="F3204" s="2" t="s">
        <v>61</v>
      </c>
      <c r="G3204" s="1">
        <v>619.91999999999985</v>
      </c>
      <c r="H3204" s="1">
        <v>501.84000000000003</v>
      </c>
      <c r="I3204" s="4">
        <v>7</v>
      </c>
      <c r="J3204" s="2" t="s">
        <v>68</v>
      </c>
      <c r="K3204" s="1">
        <f>Tabelle111[[#This Row],[Menge kg Nges]]/1000</f>
        <v>0.6199199999999998</v>
      </c>
      <c r="L3204" s="1">
        <f>Tabelle111[[#This Row],[Menge kg P2O5]]/1000</f>
        <v>0.50184000000000006</v>
      </c>
      <c r="M3204" s="1">
        <f>Tabelle111[[#This Row],[Menge t Nges]]/Tabelle111[[#This Row],[Anzahl Lieferscheine]]</f>
        <v>8.8559999999999972E-2</v>
      </c>
      <c r="N3204" s="1">
        <f>Tabelle111[[#This Row],[Menge t P2O5]]/Tabelle111[[#This Row],[Anzahl Lieferscheine]]</f>
        <v>7.1691428571428586E-2</v>
      </c>
    </row>
    <row r="3205" spans="1:14" x14ac:dyDescent="0.2">
      <c r="A3205" s="2" t="s">
        <v>47</v>
      </c>
      <c r="B3205" s="2" t="s">
        <v>42</v>
      </c>
      <c r="C3205" s="2" t="s">
        <v>6</v>
      </c>
      <c r="D3205" s="2" t="s">
        <v>7</v>
      </c>
      <c r="E3205" s="2" t="s">
        <v>8</v>
      </c>
      <c r="F3205" s="2" t="s">
        <v>61</v>
      </c>
      <c r="G3205" s="1">
        <v>2579.3699999999994</v>
      </c>
      <c r="H3205" s="1">
        <v>1089.9700000000005</v>
      </c>
      <c r="I3205" s="4">
        <v>20</v>
      </c>
      <c r="J3205" s="2" t="s">
        <v>68</v>
      </c>
      <c r="K3205" s="1">
        <f>Tabelle111[[#This Row],[Menge kg Nges]]/1000</f>
        <v>2.5793699999999995</v>
      </c>
      <c r="L3205" s="1">
        <f>Tabelle111[[#This Row],[Menge kg P2O5]]/1000</f>
        <v>1.0899700000000005</v>
      </c>
      <c r="M3205" s="1">
        <f>Tabelle111[[#This Row],[Menge t Nges]]/Tabelle111[[#This Row],[Anzahl Lieferscheine]]</f>
        <v>0.12896849999999999</v>
      </c>
      <c r="N3205" s="1">
        <f>Tabelle111[[#This Row],[Menge t P2O5]]/Tabelle111[[#This Row],[Anzahl Lieferscheine]]</f>
        <v>5.4498500000000026E-2</v>
      </c>
    </row>
    <row r="3206" spans="1:14" x14ac:dyDescent="0.2">
      <c r="A3206" s="2" t="s">
        <v>47</v>
      </c>
      <c r="B3206" s="2" t="s">
        <v>42</v>
      </c>
      <c r="C3206" s="2" t="s">
        <v>6</v>
      </c>
      <c r="D3206" s="2" t="s">
        <v>7</v>
      </c>
      <c r="E3206" s="2" t="s">
        <v>9</v>
      </c>
      <c r="F3206" s="2" t="s">
        <v>61</v>
      </c>
      <c r="G3206" s="1">
        <v>383.67</v>
      </c>
      <c r="H3206" s="1">
        <v>113.4</v>
      </c>
      <c r="I3206" s="4">
        <v>2</v>
      </c>
      <c r="J3206" s="2" t="s">
        <v>68</v>
      </c>
      <c r="K3206" s="1">
        <f>Tabelle111[[#This Row],[Menge kg Nges]]/1000</f>
        <v>0.38367000000000001</v>
      </c>
      <c r="L3206" s="1">
        <f>Tabelle111[[#This Row],[Menge kg P2O5]]/1000</f>
        <v>0.1134</v>
      </c>
      <c r="M3206" s="1">
        <f>Tabelle111[[#This Row],[Menge t Nges]]/Tabelle111[[#This Row],[Anzahl Lieferscheine]]</f>
        <v>0.19183500000000001</v>
      </c>
      <c r="N3206" s="1">
        <f>Tabelle111[[#This Row],[Menge t P2O5]]/Tabelle111[[#This Row],[Anzahl Lieferscheine]]</f>
        <v>5.67E-2</v>
      </c>
    </row>
    <row r="3207" spans="1:14" x14ac:dyDescent="0.2">
      <c r="A3207" s="2" t="s">
        <v>47</v>
      </c>
      <c r="B3207" s="2" t="s">
        <v>42</v>
      </c>
      <c r="C3207" s="2" t="s">
        <v>6</v>
      </c>
      <c r="D3207" s="2" t="s">
        <v>7</v>
      </c>
      <c r="E3207" s="2" t="s">
        <v>11</v>
      </c>
      <c r="F3207" s="2" t="s">
        <v>61</v>
      </c>
      <c r="G3207" s="1">
        <v>62.5</v>
      </c>
      <c r="H3207" s="1">
        <v>35</v>
      </c>
      <c r="I3207" s="4">
        <v>1</v>
      </c>
      <c r="J3207" s="2" t="s">
        <v>68</v>
      </c>
      <c r="K3207" s="1">
        <f>Tabelle111[[#This Row],[Menge kg Nges]]/1000</f>
        <v>6.25E-2</v>
      </c>
      <c r="L3207" s="1">
        <f>Tabelle111[[#This Row],[Menge kg P2O5]]/1000</f>
        <v>3.5000000000000003E-2</v>
      </c>
      <c r="M3207" s="1">
        <f>Tabelle111[[#This Row],[Menge t Nges]]/Tabelle111[[#This Row],[Anzahl Lieferscheine]]</f>
        <v>6.25E-2</v>
      </c>
      <c r="N3207" s="1">
        <f>Tabelle111[[#This Row],[Menge t P2O5]]/Tabelle111[[#This Row],[Anzahl Lieferscheine]]</f>
        <v>3.5000000000000003E-2</v>
      </c>
    </row>
    <row r="3208" spans="1:14" x14ac:dyDescent="0.2">
      <c r="A3208" s="2" t="s">
        <v>47</v>
      </c>
      <c r="B3208" s="2" t="s">
        <v>42</v>
      </c>
      <c r="C3208" s="2" t="s">
        <v>6</v>
      </c>
      <c r="D3208" s="2" t="s">
        <v>15</v>
      </c>
      <c r="E3208" s="2" t="s">
        <v>20</v>
      </c>
      <c r="F3208" s="2" t="s">
        <v>61</v>
      </c>
      <c r="G3208" s="1">
        <v>47.52</v>
      </c>
      <c r="H3208" s="1">
        <v>27</v>
      </c>
      <c r="I3208" s="4">
        <v>1</v>
      </c>
      <c r="J3208" s="2" t="s">
        <v>68</v>
      </c>
      <c r="K3208" s="1">
        <f>Tabelle111[[#This Row],[Menge kg Nges]]/1000</f>
        <v>4.752E-2</v>
      </c>
      <c r="L3208" s="1">
        <f>Tabelle111[[#This Row],[Menge kg P2O5]]/1000</f>
        <v>2.7E-2</v>
      </c>
      <c r="M3208" s="1">
        <f>Tabelle111[[#This Row],[Menge t Nges]]/Tabelle111[[#This Row],[Anzahl Lieferscheine]]</f>
        <v>4.752E-2</v>
      </c>
      <c r="N3208" s="1">
        <f>Tabelle111[[#This Row],[Menge t P2O5]]/Tabelle111[[#This Row],[Anzahl Lieferscheine]]</f>
        <v>2.7E-2</v>
      </c>
    </row>
    <row r="3209" spans="1:14" x14ac:dyDescent="0.2">
      <c r="A3209" s="2" t="s">
        <v>47</v>
      </c>
      <c r="B3209" s="2" t="s">
        <v>42</v>
      </c>
      <c r="C3209" s="2" t="s">
        <v>25</v>
      </c>
      <c r="D3209" s="2" t="s">
        <v>25</v>
      </c>
      <c r="E3209" s="2" t="s">
        <v>26</v>
      </c>
      <c r="F3209" s="2" t="s">
        <v>61</v>
      </c>
      <c r="G3209" s="1">
        <v>10878.299999999994</v>
      </c>
      <c r="H3209" s="1">
        <v>2819.0699999999993</v>
      </c>
      <c r="I3209" s="4">
        <v>38</v>
      </c>
      <c r="J3209" s="2" t="s">
        <v>68</v>
      </c>
      <c r="K3209" s="1">
        <f>Tabelle111[[#This Row],[Menge kg Nges]]/1000</f>
        <v>10.878299999999994</v>
      </c>
      <c r="L3209" s="1">
        <f>Tabelle111[[#This Row],[Menge kg P2O5]]/1000</f>
        <v>2.8190699999999991</v>
      </c>
      <c r="M3209" s="1">
        <f>Tabelle111[[#This Row],[Menge t Nges]]/Tabelle111[[#This Row],[Anzahl Lieferscheine]]</f>
        <v>0.28627105263157882</v>
      </c>
      <c r="N3209" s="1">
        <f>Tabelle111[[#This Row],[Menge t P2O5]]/Tabelle111[[#This Row],[Anzahl Lieferscheine]]</f>
        <v>7.4186052631578916E-2</v>
      </c>
    </row>
    <row r="3210" spans="1:14" x14ac:dyDescent="0.2">
      <c r="A3210" s="2" t="s">
        <v>46</v>
      </c>
      <c r="B3210" s="2" t="s">
        <v>33</v>
      </c>
      <c r="C3210" s="2" t="s">
        <v>6</v>
      </c>
      <c r="D3210" s="2" t="s">
        <v>7</v>
      </c>
      <c r="E3210" s="2" t="s">
        <v>9</v>
      </c>
      <c r="F3210" s="2" t="s">
        <v>62</v>
      </c>
      <c r="G3210" s="1">
        <v>193.6</v>
      </c>
      <c r="H3210" s="1">
        <v>79.2</v>
      </c>
      <c r="I3210" s="4">
        <v>1</v>
      </c>
      <c r="J3210" s="2" t="s">
        <v>68</v>
      </c>
      <c r="K3210" s="1">
        <f>Tabelle111[[#This Row],[Menge kg Nges]]/1000</f>
        <v>0.19359999999999999</v>
      </c>
      <c r="L3210" s="1">
        <f>Tabelle111[[#This Row],[Menge kg P2O5]]/1000</f>
        <v>7.9200000000000007E-2</v>
      </c>
      <c r="M3210" s="1">
        <f>Tabelle111[[#This Row],[Menge t Nges]]/Tabelle111[[#This Row],[Anzahl Lieferscheine]]</f>
        <v>0.19359999999999999</v>
      </c>
      <c r="N3210" s="1">
        <f>Tabelle111[[#This Row],[Menge t P2O5]]/Tabelle111[[#This Row],[Anzahl Lieferscheine]]</f>
        <v>7.9200000000000007E-2</v>
      </c>
    </row>
    <row r="3211" spans="1:14" x14ac:dyDescent="0.2">
      <c r="A3211" s="2" t="s">
        <v>46</v>
      </c>
      <c r="B3211" s="2" t="s">
        <v>46</v>
      </c>
      <c r="C3211" s="2" t="s">
        <v>6</v>
      </c>
      <c r="D3211" s="2" t="s">
        <v>7</v>
      </c>
      <c r="E3211" s="2" t="s">
        <v>8</v>
      </c>
      <c r="F3211" s="2" t="s">
        <v>61</v>
      </c>
      <c r="G3211" s="1">
        <v>83939.58</v>
      </c>
      <c r="H3211" s="1">
        <v>27563.730000000003</v>
      </c>
      <c r="I3211" s="4">
        <v>52</v>
      </c>
      <c r="J3211" s="2" t="s">
        <v>68</v>
      </c>
      <c r="K3211" s="1">
        <f>Tabelle111[[#This Row],[Menge kg Nges]]/1000</f>
        <v>83.939580000000007</v>
      </c>
      <c r="L3211" s="1">
        <f>Tabelle111[[#This Row],[Menge kg P2O5]]/1000</f>
        <v>27.563730000000003</v>
      </c>
      <c r="M3211" s="1">
        <f>Tabelle111[[#This Row],[Menge t Nges]]/Tabelle111[[#This Row],[Anzahl Lieferscheine]]</f>
        <v>1.6142226923076923</v>
      </c>
      <c r="N3211" s="1">
        <f>Tabelle111[[#This Row],[Menge t P2O5]]/Tabelle111[[#This Row],[Anzahl Lieferscheine]]</f>
        <v>0.53007173076923086</v>
      </c>
    </row>
    <row r="3212" spans="1:14" x14ac:dyDescent="0.2">
      <c r="A3212" s="2" t="s">
        <v>46</v>
      </c>
      <c r="B3212" s="2" t="s">
        <v>46</v>
      </c>
      <c r="C3212" s="2" t="s">
        <v>6</v>
      </c>
      <c r="D3212" s="2" t="s">
        <v>7</v>
      </c>
      <c r="E3212" s="2" t="s">
        <v>9</v>
      </c>
      <c r="F3212" s="2" t="s">
        <v>61</v>
      </c>
      <c r="G3212" s="1">
        <v>50968.47</v>
      </c>
      <c r="H3212" s="1">
        <v>20944.919999999995</v>
      </c>
      <c r="I3212" s="4">
        <v>182</v>
      </c>
      <c r="J3212" s="2" t="s">
        <v>68</v>
      </c>
      <c r="K3212" s="1">
        <f>Tabelle111[[#This Row],[Menge kg Nges]]/1000</f>
        <v>50.968470000000003</v>
      </c>
      <c r="L3212" s="1">
        <f>Tabelle111[[#This Row],[Menge kg P2O5]]/1000</f>
        <v>20.944919999999996</v>
      </c>
      <c r="M3212" s="1">
        <f>Tabelle111[[#This Row],[Menge t Nges]]/Tabelle111[[#This Row],[Anzahl Lieferscheine]]</f>
        <v>0.28004653846153849</v>
      </c>
      <c r="N3212" s="1">
        <f>Tabelle111[[#This Row],[Menge t P2O5]]/Tabelle111[[#This Row],[Anzahl Lieferscheine]]</f>
        <v>0.115081978021978</v>
      </c>
    </row>
    <row r="3213" spans="1:14" x14ac:dyDescent="0.2">
      <c r="A3213" s="2" t="s">
        <v>46</v>
      </c>
      <c r="B3213" s="2" t="s">
        <v>46</v>
      </c>
      <c r="C3213" s="2" t="s">
        <v>6</v>
      </c>
      <c r="D3213" s="2" t="s">
        <v>7</v>
      </c>
      <c r="E3213" s="2" t="s">
        <v>9</v>
      </c>
      <c r="F3213" s="2" t="s">
        <v>62</v>
      </c>
      <c r="G3213" s="1">
        <v>180.4</v>
      </c>
      <c r="H3213" s="1">
        <v>73.8</v>
      </c>
      <c r="I3213" s="4">
        <v>2</v>
      </c>
      <c r="J3213" s="2" t="s">
        <v>68</v>
      </c>
      <c r="K3213" s="1">
        <f>Tabelle111[[#This Row],[Menge kg Nges]]/1000</f>
        <v>0.1804</v>
      </c>
      <c r="L3213" s="1">
        <f>Tabelle111[[#This Row],[Menge kg P2O5]]/1000</f>
        <v>7.3799999999999991E-2</v>
      </c>
      <c r="M3213" s="1">
        <f>Tabelle111[[#This Row],[Menge t Nges]]/Tabelle111[[#This Row],[Anzahl Lieferscheine]]</f>
        <v>9.0200000000000002E-2</v>
      </c>
      <c r="N3213" s="1">
        <f>Tabelle111[[#This Row],[Menge t P2O5]]/Tabelle111[[#This Row],[Anzahl Lieferscheine]]</f>
        <v>3.6899999999999995E-2</v>
      </c>
    </row>
    <row r="3214" spans="1:14" x14ac:dyDescent="0.2">
      <c r="A3214" s="2" t="s">
        <v>46</v>
      </c>
      <c r="B3214" s="2" t="s">
        <v>46</v>
      </c>
      <c r="C3214" s="2" t="s">
        <v>6</v>
      </c>
      <c r="D3214" s="2" t="s">
        <v>7</v>
      </c>
      <c r="E3214" s="2" t="s">
        <v>50</v>
      </c>
      <c r="F3214" s="2" t="s">
        <v>61</v>
      </c>
      <c r="G3214" s="1">
        <v>440</v>
      </c>
      <c r="H3214" s="1">
        <v>180</v>
      </c>
      <c r="I3214" s="4">
        <v>1</v>
      </c>
      <c r="J3214" s="2" t="s">
        <v>68</v>
      </c>
      <c r="K3214" s="1">
        <f>Tabelle111[[#This Row],[Menge kg Nges]]/1000</f>
        <v>0.44</v>
      </c>
      <c r="L3214" s="1">
        <f>Tabelle111[[#This Row],[Menge kg P2O5]]/1000</f>
        <v>0.18</v>
      </c>
      <c r="M3214" s="1">
        <f>Tabelle111[[#This Row],[Menge t Nges]]/Tabelle111[[#This Row],[Anzahl Lieferscheine]]</f>
        <v>0.44</v>
      </c>
      <c r="N3214" s="1">
        <f>Tabelle111[[#This Row],[Menge t P2O5]]/Tabelle111[[#This Row],[Anzahl Lieferscheine]]</f>
        <v>0.18</v>
      </c>
    </row>
    <row r="3215" spans="1:14" x14ac:dyDescent="0.2">
      <c r="A3215" s="2" t="s">
        <v>46</v>
      </c>
      <c r="B3215" s="2" t="s">
        <v>46</v>
      </c>
      <c r="C3215" s="2" t="s">
        <v>6</v>
      </c>
      <c r="D3215" s="2" t="s">
        <v>7</v>
      </c>
      <c r="E3215" s="2" t="s">
        <v>10</v>
      </c>
      <c r="F3215" s="2" t="s">
        <v>61</v>
      </c>
      <c r="G3215" s="1">
        <v>7116.61</v>
      </c>
      <c r="H3215" s="1">
        <v>2886.3199999999997</v>
      </c>
      <c r="I3215" s="4">
        <v>12</v>
      </c>
      <c r="J3215" s="2" t="s">
        <v>68</v>
      </c>
      <c r="K3215" s="1">
        <f>Tabelle111[[#This Row],[Menge kg Nges]]/1000</f>
        <v>7.1166099999999997</v>
      </c>
      <c r="L3215" s="1">
        <f>Tabelle111[[#This Row],[Menge kg P2O5]]/1000</f>
        <v>2.8863199999999996</v>
      </c>
      <c r="M3215" s="1">
        <f>Tabelle111[[#This Row],[Menge t Nges]]/Tabelle111[[#This Row],[Anzahl Lieferscheine]]</f>
        <v>0.5930508333333333</v>
      </c>
      <c r="N3215" s="1">
        <f>Tabelle111[[#This Row],[Menge t P2O5]]/Tabelle111[[#This Row],[Anzahl Lieferscheine]]</f>
        <v>0.24052666666666664</v>
      </c>
    </row>
    <row r="3216" spans="1:14" x14ac:dyDescent="0.2">
      <c r="A3216" s="2" t="s">
        <v>46</v>
      </c>
      <c r="B3216" s="2" t="s">
        <v>46</v>
      </c>
      <c r="C3216" s="2" t="s">
        <v>6</v>
      </c>
      <c r="D3216" s="2" t="s">
        <v>7</v>
      </c>
      <c r="E3216" s="2" t="s">
        <v>11</v>
      </c>
      <c r="F3216" s="2" t="s">
        <v>61</v>
      </c>
      <c r="G3216" s="1">
        <v>9282.7200000000012</v>
      </c>
      <c r="H3216" s="1">
        <v>4726.0599999999995</v>
      </c>
      <c r="I3216" s="4">
        <v>12</v>
      </c>
      <c r="J3216" s="2" t="s">
        <v>68</v>
      </c>
      <c r="K3216" s="1">
        <f>Tabelle111[[#This Row],[Menge kg Nges]]/1000</f>
        <v>9.2827200000000012</v>
      </c>
      <c r="L3216" s="1">
        <f>Tabelle111[[#This Row],[Menge kg P2O5]]/1000</f>
        <v>4.7260599999999995</v>
      </c>
      <c r="M3216" s="1">
        <f>Tabelle111[[#This Row],[Menge t Nges]]/Tabelle111[[#This Row],[Anzahl Lieferscheine]]</f>
        <v>0.77356000000000014</v>
      </c>
      <c r="N3216" s="1">
        <f>Tabelle111[[#This Row],[Menge t P2O5]]/Tabelle111[[#This Row],[Anzahl Lieferscheine]]</f>
        <v>0.39383833333333329</v>
      </c>
    </row>
    <row r="3217" spans="1:14" x14ac:dyDescent="0.2">
      <c r="A3217" s="2" t="s">
        <v>46</v>
      </c>
      <c r="B3217" s="2" t="s">
        <v>46</v>
      </c>
      <c r="C3217" s="2" t="s">
        <v>6</v>
      </c>
      <c r="D3217" s="2" t="s">
        <v>7</v>
      </c>
      <c r="E3217" s="2" t="s">
        <v>12</v>
      </c>
      <c r="F3217" s="2" t="s">
        <v>61</v>
      </c>
      <c r="G3217" s="1">
        <v>2211.5</v>
      </c>
      <c r="H3217" s="1">
        <v>948.3</v>
      </c>
      <c r="I3217" s="4">
        <v>3</v>
      </c>
      <c r="J3217" s="2" t="s">
        <v>68</v>
      </c>
      <c r="K3217" s="1">
        <f>Tabelle111[[#This Row],[Menge kg Nges]]/1000</f>
        <v>2.2115</v>
      </c>
      <c r="L3217" s="1">
        <f>Tabelle111[[#This Row],[Menge kg P2O5]]/1000</f>
        <v>0.94829999999999992</v>
      </c>
      <c r="M3217" s="1">
        <f>Tabelle111[[#This Row],[Menge t Nges]]/Tabelle111[[#This Row],[Anzahl Lieferscheine]]</f>
        <v>0.73716666666666664</v>
      </c>
      <c r="N3217" s="1">
        <f>Tabelle111[[#This Row],[Menge t P2O5]]/Tabelle111[[#This Row],[Anzahl Lieferscheine]]</f>
        <v>0.31609999999999999</v>
      </c>
    </row>
    <row r="3218" spans="1:14" x14ac:dyDescent="0.2">
      <c r="A3218" s="2" t="s">
        <v>46</v>
      </c>
      <c r="B3218" s="2" t="s">
        <v>46</v>
      </c>
      <c r="C3218" s="2" t="s">
        <v>6</v>
      </c>
      <c r="D3218" s="2" t="s">
        <v>7</v>
      </c>
      <c r="E3218" s="2" t="s">
        <v>13</v>
      </c>
      <c r="F3218" s="2" t="s">
        <v>61</v>
      </c>
      <c r="G3218" s="1">
        <v>2200</v>
      </c>
      <c r="H3218" s="1">
        <v>1300</v>
      </c>
      <c r="I3218" s="4">
        <v>5</v>
      </c>
      <c r="J3218" s="2" t="s">
        <v>68</v>
      </c>
      <c r="K3218" s="1">
        <f>Tabelle111[[#This Row],[Menge kg Nges]]/1000</f>
        <v>2.2000000000000002</v>
      </c>
      <c r="L3218" s="1">
        <f>Tabelle111[[#This Row],[Menge kg P2O5]]/1000</f>
        <v>1.3</v>
      </c>
      <c r="M3218" s="1">
        <f>Tabelle111[[#This Row],[Menge t Nges]]/Tabelle111[[#This Row],[Anzahl Lieferscheine]]</f>
        <v>0.44000000000000006</v>
      </c>
      <c r="N3218" s="1">
        <f>Tabelle111[[#This Row],[Menge t P2O5]]/Tabelle111[[#This Row],[Anzahl Lieferscheine]]</f>
        <v>0.26</v>
      </c>
    </row>
    <row r="3219" spans="1:14" x14ac:dyDescent="0.2">
      <c r="A3219" s="2" t="s">
        <v>46</v>
      </c>
      <c r="B3219" s="2" t="s">
        <v>46</v>
      </c>
      <c r="C3219" s="2" t="s">
        <v>6</v>
      </c>
      <c r="D3219" s="2" t="s">
        <v>7</v>
      </c>
      <c r="E3219" s="2" t="s">
        <v>14</v>
      </c>
      <c r="F3219" s="2" t="s">
        <v>61</v>
      </c>
      <c r="G3219" s="1">
        <v>230.34</v>
      </c>
      <c r="H3219" s="1">
        <v>122.76</v>
      </c>
      <c r="I3219" s="4">
        <v>1</v>
      </c>
      <c r="J3219" s="2" t="s">
        <v>68</v>
      </c>
      <c r="K3219" s="1">
        <f>Tabelle111[[#This Row],[Menge kg Nges]]/1000</f>
        <v>0.23034000000000002</v>
      </c>
      <c r="L3219" s="1">
        <f>Tabelle111[[#This Row],[Menge kg P2O5]]/1000</f>
        <v>0.12276000000000001</v>
      </c>
      <c r="M3219" s="1">
        <f>Tabelle111[[#This Row],[Menge t Nges]]/Tabelle111[[#This Row],[Anzahl Lieferscheine]]</f>
        <v>0.23034000000000002</v>
      </c>
      <c r="N3219" s="1">
        <f>Tabelle111[[#This Row],[Menge t P2O5]]/Tabelle111[[#This Row],[Anzahl Lieferscheine]]</f>
        <v>0.12276000000000001</v>
      </c>
    </row>
    <row r="3220" spans="1:14" x14ac:dyDescent="0.2">
      <c r="A3220" s="2" t="s">
        <v>46</v>
      </c>
      <c r="B3220" s="2" t="s">
        <v>46</v>
      </c>
      <c r="C3220" s="2" t="s">
        <v>6</v>
      </c>
      <c r="D3220" s="2" t="s">
        <v>15</v>
      </c>
      <c r="E3220" s="2" t="s">
        <v>8</v>
      </c>
      <c r="F3220" s="2" t="s">
        <v>61</v>
      </c>
      <c r="G3220" s="1">
        <v>831.6</v>
      </c>
      <c r="H3220" s="1">
        <v>391.59999999999997</v>
      </c>
      <c r="I3220" s="4">
        <v>4</v>
      </c>
      <c r="J3220" s="2" t="s">
        <v>68</v>
      </c>
      <c r="K3220" s="1">
        <f>Tabelle111[[#This Row],[Menge kg Nges]]/1000</f>
        <v>0.83160000000000001</v>
      </c>
      <c r="L3220" s="1">
        <f>Tabelle111[[#This Row],[Menge kg P2O5]]/1000</f>
        <v>0.39159999999999995</v>
      </c>
      <c r="M3220" s="1">
        <f>Tabelle111[[#This Row],[Menge t Nges]]/Tabelle111[[#This Row],[Anzahl Lieferscheine]]</f>
        <v>0.2079</v>
      </c>
      <c r="N3220" s="1">
        <f>Tabelle111[[#This Row],[Menge t P2O5]]/Tabelle111[[#This Row],[Anzahl Lieferscheine]]</f>
        <v>9.7899999999999987E-2</v>
      </c>
    </row>
    <row r="3221" spans="1:14" x14ac:dyDescent="0.2">
      <c r="A3221" s="2" t="s">
        <v>46</v>
      </c>
      <c r="B3221" s="2" t="s">
        <v>46</v>
      </c>
      <c r="C3221" s="2" t="s">
        <v>6</v>
      </c>
      <c r="D3221" s="2" t="s">
        <v>15</v>
      </c>
      <c r="E3221" s="2" t="s">
        <v>17</v>
      </c>
      <c r="F3221" s="2" t="s">
        <v>61</v>
      </c>
      <c r="G3221" s="1">
        <v>1340.37</v>
      </c>
      <c r="H3221" s="1">
        <v>581.66999999999996</v>
      </c>
      <c r="I3221" s="4">
        <v>1</v>
      </c>
      <c r="J3221" s="2" t="s">
        <v>68</v>
      </c>
      <c r="K3221" s="1">
        <f>Tabelle111[[#This Row],[Menge kg Nges]]/1000</f>
        <v>1.3403699999999998</v>
      </c>
      <c r="L3221" s="1">
        <f>Tabelle111[[#This Row],[Menge kg P2O5]]/1000</f>
        <v>0.58166999999999991</v>
      </c>
      <c r="M3221" s="1">
        <f>Tabelle111[[#This Row],[Menge t Nges]]/Tabelle111[[#This Row],[Anzahl Lieferscheine]]</f>
        <v>1.3403699999999998</v>
      </c>
      <c r="N3221" s="1">
        <f>Tabelle111[[#This Row],[Menge t P2O5]]/Tabelle111[[#This Row],[Anzahl Lieferscheine]]</f>
        <v>0.58166999999999991</v>
      </c>
    </row>
    <row r="3222" spans="1:14" x14ac:dyDescent="0.2">
      <c r="A3222" s="2" t="s">
        <v>46</v>
      </c>
      <c r="B3222" s="2" t="s">
        <v>46</v>
      </c>
      <c r="C3222" s="2" t="s">
        <v>6</v>
      </c>
      <c r="D3222" s="2" t="s">
        <v>15</v>
      </c>
      <c r="E3222" s="2" t="s">
        <v>18</v>
      </c>
      <c r="F3222" s="2" t="s">
        <v>61</v>
      </c>
      <c r="G3222" s="1">
        <v>1182.5</v>
      </c>
      <c r="H3222" s="1">
        <v>759</v>
      </c>
      <c r="I3222" s="4">
        <v>2</v>
      </c>
      <c r="J3222" s="2" t="s">
        <v>68</v>
      </c>
      <c r="K3222" s="1">
        <f>Tabelle111[[#This Row],[Menge kg Nges]]/1000</f>
        <v>1.1825000000000001</v>
      </c>
      <c r="L3222" s="1">
        <f>Tabelle111[[#This Row],[Menge kg P2O5]]/1000</f>
        <v>0.75900000000000001</v>
      </c>
      <c r="M3222" s="1">
        <f>Tabelle111[[#This Row],[Menge t Nges]]/Tabelle111[[#This Row],[Anzahl Lieferscheine]]</f>
        <v>0.59125000000000005</v>
      </c>
      <c r="N3222" s="1">
        <f>Tabelle111[[#This Row],[Menge t P2O5]]/Tabelle111[[#This Row],[Anzahl Lieferscheine]]</f>
        <v>0.3795</v>
      </c>
    </row>
    <row r="3223" spans="1:14" x14ac:dyDescent="0.2">
      <c r="A3223" s="2" t="s">
        <v>46</v>
      </c>
      <c r="B3223" s="2" t="s">
        <v>46</v>
      </c>
      <c r="C3223" s="2" t="s">
        <v>6</v>
      </c>
      <c r="D3223" s="2" t="s">
        <v>15</v>
      </c>
      <c r="E3223" s="2" t="s">
        <v>20</v>
      </c>
      <c r="F3223" s="2" t="s">
        <v>61</v>
      </c>
      <c r="G3223" s="1">
        <v>2146.7799999999997</v>
      </c>
      <c r="H3223" s="1">
        <v>1301.05</v>
      </c>
      <c r="I3223" s="4">
        <v>9</v>
      </c>
      <c r="J3223" s="2" t="s">
        <v>68</v>
      </c>
      <c r="K3223" s="1">
        <f>Tabelle111[[#This Row],[Menge kg Nges]]/1000</f>
        <v>2.1467799999999997</v>
      </c>
      <c r="L3223" s="1">
        <f>Tabelle111[[#This Row],[Menge kg P2O5]]/1000</f>
        <v>1.30105</v>
      </c>
      <c r="M3223" s="1">
        <f>Tabelle111[[#This Row],[Menge t Nges]]/Tabelle111[[#This Row],[Anzahl Lieferscheine]]</f>
        <v>0.23853111111111108</v>
      </c>
      <c r="N3223" s="1">
        <f>Tabelle111[[#This Row],[Menge t P2O5]]/Tabelle111[[#This Row],[Anzahl Lieferscheine]]</f>
        <v>0.14456111111111111</v>
      </c>
    </row>
    <row r="3224" spans="1:14" x14ac:dyDescent="0.2">
      <c r="A3224" s="2" t="s">
        <v>46</v>
      </c>
      <c r="B3224" s="2" t="s">
        <v>46</v>
      </c>
      <c r="C3224" s="2" t="s">
        <v>6</v>
      </c>
      <c r="D3224" s="2" t="s">
        <v>15</v>
      </c>
      <c r="E3224" s="2" t="s">
        <v>21</v>
      </c>
      <c r="F3224" s="2" t="s">
        <v>61</v>
      </c>
      <c r="G3224" s="1">
        <v>1802.4</v>
      </c>
      <c r="H3224" s="1">
        <v>1057.5</v>
      </c>
      <c r="I3224" s="4">
        <v>2</v>
      </c>
      <c r="J3224" s="2" t="s">
        <v>68</v>
      </c>
      <c r="K3224" s="1">
        <f>Tabelle111[[#This Row],[Menge kg Nges]]/1000</f>
        <v>1.8024</v>
      </c>
      <c r="L3224" s="1">
        <f>Tabelle111[[#This Row],[Menge kg P2O5]]/1000</f>
        <v>1.0575000000000001</v>
      </c>
      <c r="M3224" s="1">
        <f>Tabelle111[[#This Row],[Menge t Nges]]/Tabelle111[[#This Row],[Anzahl Lieferscheine]]</f>
        <v>0.9012</v>
      </c>
      <c r="N3224" s="1">
        <f>Tabelle111[[#This Row],[Menge t P2O5]]/Tabelle111[[#This Row],[Anzahl Lieferscheine]]</f>
        <v>0.52875000000000005</v>
      </c>
    </row>
    <row r="3225" spans="1:14" x14ac:dyDescent="0.2">
      <c r="A3225" s="2" t="s">
        <v>46</v>
      </c>
      <c r="B3225" s="2" t="s">
        <v>46</v>
      </c>
      <c r="C3225" s="2" t="s">
        <v>6</v>
      </c>
      <c r="D3225" s="2" t="s">
        <v>15</v>
      </c>
      <c r="E3225" s="2" t="s">
        <v>9</v>
      </c>
      <c r="F3225" s="2" t="s">
        <v>61</v>
      </c>
      <c r="G3225" s="1">
        <v>4819.8</v>
      </c>
      <c r="H3225" s="1">
        <v>2623.49</v>
      </c>
      <c r="I3225" s="4">
        <v>39</v>
      </c>
      <c r="J3225" s="2" t="s">
        <v>68</v>
      </c>
      <c r="K3225" s="1">
        <f>Tabelle111[[#This Row],[Menge kg Nges]]/1000</f>
        <v>4.8197999999999999</v>
      </c>
      <c r="L3225" s="1">
        <f>Tabelle111[[#This Row],[Menge kg P2O5]]/1000</f>
        <v>2.6234899999999999</v>
      </c>
      <c r="M3225" s="1">
        <f>Tabelle111[[#This Row],[Menge t Nges]]/Tabelle111[[#This Row],[Anzahl Lieferscheine]]</f>
        <v>0.12358461538461538</v>
      </c>
      <c r="N3225" s="1">
        <f>Tabelle111[[#This Row],[Menge t P2O5]]/Tabelle111[[#This Row],[Anzahl Lieferscheine]]</f>
        <v>6.7268974358974359E-2</v>
      </c>
    </row>
    <row r="3226" spans="1:14" x14ac:dyDescent="0.2">
      <c r="A3226" s="2" t="s">
        <v>46</v>
      </c>
      <c r="B3226" s="2" t="s">
        <v>46</v>
      </c>
      <c r="C3226" s="2" t="s">
        <v>6</v>
      </c>
      <c r="D3226" s="2" t="s">
        <v>15</v>
      </c>
      <c r="E3226" s="2" t="s">
        <v>10</v>
      </c>
      <c r="F3226" s="2" t="s">
        <v>62</v>
      </c>
      <c r="G3226" s="1">
        <v>24.3</v>
      </c>
      <c r="H3226" s="1">
        <v>10.38</v>
      </c>
      <c r="I3226" s="4">
        <v>1</v>
      </c>
      <c r="J3226" s="2" t="s">
        <v>68</v>
      </c>
      <c r="K3226" s="1">
        <f>Tabelle111[[#This Row],[Menge kg Nges]]/1000</f>
        <v>2.4300000000000002E-2</v>
      </c>
      <c r="L3226" s="1">
        <f>Tabelle111[[#This Row],[Menge kg P2O5]]/1000</f>
        <v>1.038E-2</v>
      </c>
      <c r="M3226" s="1">
        <f>Tabelle111[[#This Row],[Menge t Nges]]/Tabelle111[[#This Row],[Anzahl Lieferscheine]]</f>
        <v>2.4300000000000002E-2</v>
      </c>
      <c r="N3226" s="1">
        <f>Tabelle111[[#This Row],[Menge t P2O5]]/Tabelle111[[#This Row],[Anzahl Lieferscheine]]</f>
        <v>1.038E-2</v>
      </c>
    </row>
    <row r="3227" spans="1:14" x14ac:dyDescent="0.2">
      <c r="A3227" s="2" t="s">
        <v>46</v>
      </c>
      <c r="B3227" s="2" t="s">
        <v>46</v>
      </c>
      <c r="C3227" s="2" t="s">
        <v>6</v>
      </c>
      <c r="D3227" s="2" t="s">
        <v>15</v>
      </c>
      <c r="E3227" s="2" t="s">
        <v>23</v>
      </c>
      <c r="F3227" s="2" t="s">
        <v>61</v>
      </c>
      <c r="G3227" s="1">
        <v>1664</v>
      </c>
      <c r="H3227" s="1">
        <v>686.4</v>
      </c>
      <c r="I3227" s="4">
        <v>1</v>
      </c>
      <c r="J3227" s="2" t="s">
        <v>68</v>
      </c>
      <c r="K3227" s="1">
        <f>Tabelle111[[#This Row],[Menge kg Nges]]/1000</f>
        <v>1.6639999999999999</v>
      </c>
      <c r="L3227" s="1">
        <f>Tabelle111[[#This Row],[Menge kg P2O5]]/1000</f>
        <v>0.68640000000000001</v>
      </c>
      <c r="M3227" s="1">
        <f>Tabelle111[[#This Row],[Menge t Nges]]/Tabelle111[[#This Row],[Anzahl Lieferscheine]]</f>
        <v>1.6639999999999999</v>
      </c>
      <c r="N3227" s="1">
        <f>Tabelle111[[#This Row],[Menge t P2O5]]/Tabelle111[[#This Row],[Anzahl Lieferscheine]]</f>
        <v>0.68640000000000001</v>
      </c>
    </row>
    <row r="3228" spans="1:14" x14ac:dyDescent="0.2">
      <c r="A3228" s="2" t="s">
        <v>46</v>
      </c>
      <c r="B3228" s="2" t="s">
        <v>46</v>
      </c>
      <c r="C3228" s="2" t="s">
        <v>25</v>
      </c>
      <c r="D3228" s="2" t="s">
        <v>25</v>
      </c>
      <c r="E3228" s="2" t="s">
        <v>26</v>
      </c>
      <c r="F3228" s="2" t="s">
        <v>61</v>
      </c>
      <c r="G3228" s="1">
        <v>17465.32</v>
      </c>
      <c r="H3228" s="1">
        <v>8144.92</v>
      </c>
      <c r="I3228" s="4">
        <v>16</v>
      </c>
      <c r="J3228" s="2" t="s">
        <v>68</v>
      </c>
      <c r="K3228" s="1">
        <f>Tabelle111[[#This Row],[Menge kg Nges]]/1000</f>
        <v>17.465319999999998</v>
      </c>
      <c r="L3228" s="1">
        <f>Tabelle111[[#This Row],[Menge kg P2O5]]/1000</f>
        <v>8.1449200000000008</v>
      </c>
      <c r="M3228" s="1">
        <f>Tabelle111[[#This Row],[Menge t Nges]]/Tabelle111[[#This Row],[Anzahl Lieferscheine]]</f>
        <v>1.0915824999999999</v>
      </c>
      <c r="N3228" s="1">
        <f>Tabelle111[[#This Row],[Menge t P2O5]]/Tabelle111[[#This Row],[Anzahl Lieferscheine]]</f>
        <v>0.50905750000000005</v>
      </c>
    </row>
    <row r="3229" spans="1:14" x14ac:dyDescent="0.2">
      <c r="A3229" s="2" t="s">
        <v>46</v>
      </c>
      <c r="B3229" s="2" t="s">
        <v>45</v>
      </c>
      <c r="C3229" s="2" t="s">
        <v>6</v>
      </c>
      <c r="D3229" s="2" t="s">
        <v>7</v>
      </c>
      <c r="E3229" s="2" t="s">
        <v>12</v>
      </c>
      <c r="F3229" s="2" t="s">
        <v>61</v>
      </c>
      <c r="G3229" s="1">
        <v>600</v>
      </c>
      <c r="H3229" s="1">
        <v>380</v>
      </c>
      <c r="I3229" s="4">
        <v>1</v>
      </c>
      <c r="J3229" s="2" t="s">
        <v>68</v>
      </c>
      <c r="K3229" s="1">
        <f>Tabelle111[[#This Row],[Menge kg Nges]]/1000</f>
        <v>0.6</v>
      </c>
      <c r="L3229" s="1">
        <f>Tabelle111[[#This Row],[Menge kg P2O5]]/1000</f>
        <v>0.38</v>
      </c>
      <c r="M3229" s="1">
        <f>Tabelle111[[#This Row],[Menge t Nges]]/Tabelle111[[#This Row],[Anzahl Lieferscheine]]</f>
        <v>0.6</v>
      </c>
      <c r="N3229" s="1">
        <f>Tabelle111[[#This Row],[Menge t P2O5]]/Tabelle111[[#This Row],[Anzahl Lieferscheine]]</f>
        <v>0.38</v>
      </c>
    </row>
    <row r="3230" spans="1:14" x14ac:dyDescent="0.2">
      <c r="A3230" s="2" t="s">
        <v>34</v>
      </c>
      <c r="B3230" s="2" t="s">
        <v>5</v>
      </c>
      <c r="C3230" s="2" t="s">
        <v>6</v>
      </c>
      <c r="D3230" s="2" t="s">
        <v>30</v>
      </c>
      <c r="E3230" s="2" t="s">
        <v>26</v>
      </c>
      <c r="F3230" s="2" t="s">
        <v>61</v>
      </c>
      <c r="G3230" s="1">
        <v>1131.24</v>
      </c>
      <c r="H3230" s="1">
        <v>706.92000000000007</v>
      </c>
      <c r="I3230" s="4">
        <v>3</v>
      </c>
      <c r="J3230" s="2" t="s">
        <v>68</v>
      </c>
      <c r="K3230" s="1">
        <f>Tabelle111[[#This Row],[Menge kg Nges]]/1000</f>
        <v>1.13124</v>
      </c>
      <c r="L3230" s="1">
        <f>Tabelle111[[#This Row],[Menge kg P2O5]]/1000</f>
        <v>0.7069200000000001</v>
      </c>
      <c r="M3230" s="1">
        <f>Tabelle111[[#This Row],[Menge t Nges]]/Tabelle111[[#This Row],[Anzahl Lieferscheine]]</f>
        <v>0.37708000000000003</v>
      </c>
      <c r="N3230" s="1">
        <f>Tabelle111[[#This Row],[Menge t P2O5]]/Tabelle111[[#This Row],[Anzahl Lieferscheine]]</f>
        <v>0.23564000000000004</v>
      </c>
    </row>
    <row r="3231" spans="1:14" x14ac:dyDescent="0.2">
      <c r="A3231" s="2" t="s">
        <v>34</v>
      </c>
      <c r="B3231" s="2" t="s">
        <v>5</v>
      </c>
      <c r="C3231" s="2" t="s">
        <v>6</v>
      </c>
      <c r="D3231" s="2" t="s">
        <v>7</v>
      </c>
      <c r="E3231" s="2" t="s">
        <v>13</v>
      </c>
      <c r="F3231" s="2" t="s">
        <v>61</v>
      </c>
      <c r="G3231" s="1">
        <v>2046</v>
      </c>
      <c r="H3231" s="1">
        <v>1254</v>
      </c>
      <c r="I3231" s="4">
        <v>9</v>
      </c>
      <c r="J3231" s="2" t="s">
        <v>68</v>
      </c>
      <c r="K3231" s="1">
        <f>Tabelle111[[#This Row],[Menge kg Nges]]/1000</f>
        <v>2.0459999999999998</v>
      </c>
      <c r="L3231" s="1">
        <f>Tabelle111[[#This Row],[Menge kg P2O5]]/1000</f>
        <v>1.254</v>
      </c>
      <c r="M3231" s="1">
        <f>Tabelle111[[#This Row],[Menge t Nges]]/Tabelle111[[#This Row],[Anzahl Lieferscheine]]</f>
        <v>0.2273333333333333</v>
      </c>
      <c r="N3231" s="1">
        <f>Tabelle111[[#This Row],[Menge t P2O5]]/Tabelle111[[#This Row],[Anzahl Lieferscheine]]</f>
        <v>0.13933333333333334</v>
      </c>
    </row>
    <row r="3232" spans="1:14" x14ac:dyDescent="0.2">
      <c r="A3232" s="2" t="s">
        <v>34</v>
      </c>
      <c r="B3232" s="2" t="s">
        <v>5</v>
      </c>
      <c r="C3232" s="2" t="s">
        <v>6</v>
      </c>
      <c r="D3232" s="2" t="s">
        <v>15</v>
      </c>
      <c r="E3232" s="2" t="s">
        <v>18</v>
      </c>
      <c r="F3232" s="2" t="s">
        <v>61</v>
      </c>
      <c r="G3232" s="1">
        <v>1039</v>
      </c>
      <c r="H3232" s="1">
        <v>738</v>
      </c>
      <c r="I3232" s="4">
        <v>1</v>
      </c>
      <c r="J3232" s="2" t="s">
        <v>68</v>
      </c>
      <c r="K3232" s="1">
        <f>Tabelle111[[#This Row],[Menge kg Nges]]/1000</f>
        <v>1.0389999999999999</v>
      </c>
      <c r="L3232" s="1">
        <f>Tabelle111[[#This Row],[Menge kg P2O5]]/1000</f>
        <v>0.73799999999999999</v>
      </c>
      <c r="M3232" s="1">
        <f>Tabelle111[[#This Row],[Menge t Nges]]/Tabelle111[[#This Row],[Anzahl Lieferscheine]]</f>
        <v>1.0389999999999999</v>
      </c>
      <c r="N3232" s="1">
        <f>Tabelle111[[#This Row],[Menge t P2O5]]/Tabelle111[[#This Row],[Anzahl Lieferscheine]]</f>
        <v>0.73799999999999999</v>
      </c>
    </row>
    <row r="3233" spans="1:14" x14ac:dyDescent="0.2">
      <c r="A3233" s="2" t="s">
        <v>34</v>
      </c>
      <c r="B3233" s="2" t="s">
        <v>29</v>
      </c>
      <c r="C3233" s="2" t="s">
        <v>6</v>
      </c>
      <c r="D3233" s="2" t="s">
        <v>30</v>
      </c>
      <c r="E3233" s="2" t="s">
        <v>26</v>
      </c>
      <c r="F3233" s="2" t="s">
        <v>61</v>
      </c>
      <c r="G3233" s="1">
        <v>23563.47</v>
      </c>
      <c r="H3233" s="1">
        <v>11388</v>
      </c>
      <c r="I3233" s="4">
        <v>62</v>
      </c>
      <c r="J3233" s="2" t="s">
        <v>68</v>
      </c>
      <c r="K3233" s="1">
        <f>Tabelle111[[#This Row],[Menge kg Nges]]/1000</f>
        <v>23.563470000000002</v>
      </c>
      <c r="L3233" s="1">
        <f>Tabelle111[[#This Row],[Menge kg P2O5]]/1000</f>
        <v>11.388</v>
      </c>
      <c r="M3233" s="1">
        <f>Tabelle111[[#This Row],[Menge t Nges]]/Tabelle111[[#This Row],[Anzahl Lieferscheine]]</f>
        <v>0.38005596774193551</v>
      </c>
      <c r="N3233" s="1">
        <f>Tabelle111[[#This Row],[Menge t P2O5]]/Tabelle111[[#This Row],[Anzahl Lieferscheine]]</f>
        <v>0.18367741935483869</v>
      </c>
    </row>
    <row r="3234" spans="1:14" x14ac:dyDescent="0.2">
      <c r="A3234" s="2" t="s">
        <v>34</v>
      </c>
      <c r="B3234" s="2" t="s">
        <v>29</v>
      </c>
      <c r="C3234" s="2" t="s">
        <v>6</v>
      </c>
      <c r="D3234" s="2" t="s">
        <v>7</v>
      </c>
      <c r="E3234" s="2" t="s">
        <v>8</v>
      </c>
      <c r="F3234" s="2" t="s">
        <v>61</v>
      </c>
      <c r="G3234" s="1">
        <v>5302.5</v>
      </c>
      <c r="H3234" s="1">
        <v>2482.5</v>
      </c>
      <c r="I3234" s="4">
        <v>11</v>
      </c>
      <c r="J3234" s="2" t="s">
        <v>68</v>
      </c>
      <c r="K3234" s="1">
        <f>Tabelle111[[#This Row],[Menge kg Nges]]/1000</f>
        <v>5.3025000000000002</v>
      </c>
      <c r="L3234" s="1">
        <f>Tabelle111[[#This Row],[Menge kg P2O5]]/1000</f>
        <v>2.4824999999999999</v>
      </c>
      <c r="M3234" s="1">
        <f>Tabelle111[[#This Row],[Menge t Nges]]/Tabelle111[[#This Row],[Anzahl Lieferscheine]]</f>
        <v>0.48204545454545455</v>
      </c>
      <c r="N3234" s="1">
        <f>Tabelle111[[#This Row],[Menge t P2O5]]/Tabelle111[[#This Row],[Anzahl Lieferscheine]]</f>
        <v>0.22568181818181818</v>
      </c>
    </row>
    <row r="3235" spans="1:14" x14ac:dyDescent="0.2">
      <c r="A3235" s="2" t="s">
        <v>34</v>
      </c>
      <c r="B3235" s="2" t="s">
        <v>29</v>
      </c>
      <c r="C3235" s="2" t="s">
        <v>6</v>
      </c>
      <c r="D3235" s="2" t="s">
        <v>7</v>
      </c>
      <c r="E3235" s="2" t="s">
        <v>9</v>
      </c>
      <c r="F3235" s="2" t="s">
        <v>61</v>
      </c>
      <c r="G3235" s="1">
        <v>1472.5</v>
      </c>
      <c r="H3235" s="1">
        <v>622.5</v>
      </c>
      <c r="I3235" s="4">
        <v>7</v>
      </c>
      <c r="J3235" s="2" t="s">
        <v>68</v>
      </c>
      <c r="K3235" s="1">
        <f>Tabelle111[[#This Row],[Menge kg Nges]]/1000</f>
        <v>1.4724999999999999</v>
      </c>
      <c r="L3235" s="1">
        <f>Tabelle111[[#This Row],[Menge kg P2O5]]/1000</f>
        <v>0.62250000000000005</v>
      </c>
      <c r="M3235" s="1">
        <f>Tabelle111[[#This Row],[Menge t Nges]]/Tabelle111[[#This Row],[Anzahl Lieferscheine]]</f>
        <v>0.21035714285714285</v>
      </c>
      <c r="N3235" s="1">
        <f>Tabelle111[[#This Row],[Menge t P2O5]]/Tabelle111[[#This Row],[Anzahl Lieferscheine]]</f>
        <v>8.892857142857144E-2</v>
      </c>
    </row>
    <row r="3236" spans="1:14" x14ac:dyDescent="0.2">
      <c r="A3236" s="2" t="s">
        <v>34</v>
      </c>
      <c r="B3236" s="2" t="s">
        <v>29</v>
      </c>
      <c r="C3236" s="2" t="s">
        <v>6</v>
      </c>
      <c r="D3236" s="2" t="s">
        <v>7</v>
      </c>
      <c r="E3236" s="2" t="s">
        <v>11</v>
      </c>
      <c r="F3236" s="2" t="s">
        <v>61</v>
      </c>
      <c r="G3236" s="1">
        <v>5684.19</v>
      </c>
      <c r="H3236" s="1">
        <v>2258.4700000000003</v>
      </c>
      <c r="I3236" s="4">
        <v>12</v>
      </c>
      <c r="J3236" s="2" t="s">
        <v>68</v>
      </c>
      <c r="K3236" s="1">
        <f>Tabelle111[[#This Row],[Menge kg Nges]]/1000</f>
        <v>5.6841899999999992</v>
      </c>
      <c r="L3236" s="1">
        <f>Tabelle111[[#This Row],[Menge kg P2O5]]/1000</f>
        <v>2.2584700000000004</v>
      </c>
      <c r="M3236" s="1">
        <f>Tabelle111[[#This Row],[Menge t Nges]]/Tabelle111[[#This Row],[Anzahl Lieferscheine]]</f>
        <v>0.47368249999999995</v>
      </c>
      <c r="N3236" s="1">
        <f>Tabelle111[[#This Row],[Menge t P2O5]]/Tabelle111[[#This Row],[Anzahl Lieferscheine]]</f>
        <v>0.18820583333333338</v>
      </c>
    </row>
    <row r="3237" spans="1:14" x14ac:dyDescent="0.2">
      <c r="A3237" s="2" t="s">
        <v>34</v>
      </c>
      <c r="B3237" s="2" t="s">
        <v>29</v>
      </c>
      <c r="C3237" s="2" t="s">
        <v>6</v>
      </c>
      <c r="D3237" s="2" t="s">
        <v>7</v>
      </c>
      <c r="E3237" s="2" t="s">
        <v>12</v>
      </c>
      <c r="F3237" s="2" t="s">
        <v>61</v>
      </c>
      <c r="G3237" s="1">
        <v>5636.95</v>
      </c>
      <c r="H3237" s="1">
        <v>2234.1</v>
      </c>
      <c r="I3237" s="4">
        <v>30</v>
      </c>
      <c r="J3237" s="2" t="s">
        <v>68</v>
      </c>
      <c r="K3237" s="1">
        <f>Tabelle111[[#This Row],[Menge kg Nges]]/1000</f>
        <v>5.6369499999999997</v>
      </c>
      <c r="L3237" s="1">
        <f>Tabelle111[[#This Row],[Menge kg P2O5]]/1000</f>
        <v>2.2340999999999998</v>
      </c>
      <c r="M3237" s="1">
        <f>Tabelle111[[#This Row],[Menge t Nges]]/Tabelle111[[#This Row],[Anzahl Lieferscheine]]</f>
        <v>0.18789833333333333</v>
      </c>
      <c r="N3237" s="1">
        <f>Tabelle111[[#This Row],[Menge t P2O5]]/Tabelle111[[#This Row],[Anzahl Lieferscheine]]</f>
        <v>7.4469999999999995E-2</v>
      </c>
    </row>
    <row r="3238" spans="1:14" x14ac:dyDescent="0.2">
      <c r="A3238" s="2" t="s">
        <v>34</v>
      </c>
      <c r="B3238" s="2" t="s">
        <v>29</v>
      </c>
      <c r="C3238" s="2" t="s">
        <v>6</v>
      </c>
      <c r="D3238" s="2" t="s">
        <v>7</v>
      </c>
      <c r="E3238" s="2" t="s">
        <v>13</v>
      </c>
      <c r="F3238" s="2" t="s">
        <v>61</v>
      </c>
      <c r="G3238" s="1">
        <v>1570.75</v>
      </c>
      <c r="H3238" s="1">
        <v>828.74</v>
      </c>
      <c r="I3238" s="4">
        <v>7</v>
      </c>
      <c r="J3238" s="2" t="s">
        <v>68</v>
      </c>
      <c r="K3238" s="1">
        <f>Tabelle111[[#This Row],[Menge kg Nges]]/1000</f>
        <v>1.5707500000000001</v>
      </c>
      <c r="L3238" s="1">
        <f>Tabelle111[[#This Row],[Menge kg P2O5]]/1000</f>
        <v>0.82874000000000003</v>
      </c>
      <c r="M3238" s="1">
        <f>Tabelle111[[#This Row],[Menge t Nges]]/Tabelle111[[#This Row],[Anzahl Lieferscheine]]</f>
        <v>0.22439285714285714</v>
      </c>
      <c r="N3238" s="1">
        <f>Tabelle111[[#This Row],[Menge t P2O5]]/Tabelle111[[#This Row],[Anzahl Lieferscheine]]</f>
        <v>0.11839142857142858</v>
      </c>
    </row>
    <row r="3239" spans="1:14" x14ac:dyDescent="0.2">
      <c r="A3239" s="2" t="s">
        <v>34</v>
      </c>
      <c r="B3239" s="2" t="s">
        <v>29</v>
      </c>
      <c r="C3239" s="2" t="s">
        <v>6</v>
      </c>
      <c r="D3239" s="2" t="s">
        <v>7</v>
      </c>
      <c r="E3239" s="2" t="s">
        <v>14</v>
      </c>
      <c r="F3239" s="2" t="s">
        <v>61</v>
      </c>
      <c r="G3239" s="1">
        <v>3534.92</v>
      </c>
      <c r="H3239" s="1">
        <v>1521.5</v>
      </c>
      <c r="I3239" s="4">
        <v>8</v>
      </c>
      <c r="J3239" s="2" t="s">
        <v>68</v>
      </c>
      <c r="K3239" s="1">
        <f>Tabelle111[[#This Row],[Menge kg Nges]]/1000</f>
        <v>3.5349200000000001</v>
      </c>
      <c r="L3239" s="1">
        <f>Tabelle111[[#This Row],[Menge kg P2O5]]/1000</f>
        <v>1.5215000000000001</v>
      </c>
      <c r="M3239" s="1">
        <f>Tabelle111[[#This Row],[Menge t Nges]]/Tabelle111[[#This Row],[Anzahl Lieferscheine]]</f>
        <v>0.44186500000000001</v>
      </c>
      <c r="N3239" s="1">
        <f>Tabelle111[[#This Row],[Menge t P2O5]]/Tabelle111[[#This Row],[Anzahl Lieferscheine]]</f>
        <v>0.19018750000000001</v>
      </c>
    </row>
    <row r="3240" spans="1:14" x14ac:dyDescent="0.2">
      <c r="A3240" s="2" t="s">
        <v>34</v>
      </c>
      <c r="B3240" s="2" t="s">
        <v>29</v>
      </c>
      <c r="C3240" s="2" t="s">
        <v>6</v>
      </c>
      <c r="D3240" s="2" t="s">
        <v>15</v>
      </c>
      <c r="E3240" s="2" t="s">
        <v>8</v>
      </c>
      <c r="F3240" s="2" t="s">
        <v>61</v>
      </c>
      <c r="G3240" s="1">
        <v>273</v>
      </c>
      <c r="H3240" s="1">
        <v>210</v>
      </c>
      <c r="I3240" s="4">
        <v>1</v>
      </c>
      <c r="J3240" s="2" t="s">
        <v>68</v>
      </c>
      <c r="K3240" s="1">
        <f>Tabelle111[[#This Row],[Menge kg Nges]]/1000</f>
        <v>0.27300000000000002</v>
      </c>
      <c r="L3240" s="1">
        <f>Tabelle111[[#This Row],[Menge kg P2O5]]/1000</f>
        <v>0.21</v>
      </c>
      <c r="M3240" s="1">
        <f>Tabelle111[[#This Row],[Menge t Nges]]/Tabelle111[[#This Row],[Anzahl Lieferscheine]]</f>
        <v>0.27300000000000002</v>
      </c>
      <c r="N3240" s="1">
        <f>Tabelle111[[#This Row],[Menge t P2O5]]/Tabelle111[[#This Row],[Anzahl Lieferscheine]]</f>
        <v>0.21</v>
      </c>
    </row>
    <row r="3241" spans="1:14" x14ac:dyDescent="0.2">
      <c r="A3241" s="2" t="s">
        <v>34</v>
      </c>
      <c r="B3241" s="2" t="s">
        <v>29</v>
      </c>
      <c r="C3241" s="2" t="s">
        <v>6</v>
      </c>
      <c r="D3241" s="2" t="s">
        <v>15</v>
      </c>
      <c r="E3241" s="2" t="s">
        <v>18</v>
      </c>
      <c r="F3241" s="2" t="s">
        <v>61</v>
      </c>
      <c r="G3241" s="1">
        <v>2416.5</v>
      </c>
      <c r="H3241" s="1">
        <v>1684.31</v>
      </c>
      <c r="I3241" s="4">
        <v>6</v>
      </c>
      <c r="J3241" s="2" t="s">
        <v>68</v>
      </c>
      <c r="K3241" s="1">
        <f>Tabelle111[[#This Row],[Menge kg Nges]]/1000</f>
        <v>2.4165000000000001</v>
      </c>
      <c r="L3241" s="1">
        <f>Tabelle111[[#This Row],[Menge kg P2O5]]/1000</f>
        <v>1.68431</v>
      </c>
      <c r="M3241" s="1">
        <f>Tabelle111[[#This Row],[Menge t Nges]]/Tabelle111[[#This Row],[Anzahl Lieferscheine]]</f>
        <v>0.40275</v>
      </c>
      <c r="N3241" s="1">
        <f>Tabelle111[[#This Row],[Menge t P2O5]]/Tabelle111[[#This Row],[Anzahl Lieferscheine]]</f>
        <v>0.28071833333333335</v>
      </c>
    </row>
    <row r="3242" spans="1:14" x14ac:dyDescent="0.2">
      <c r="A3242" s="2" t="s">
        <v>34</v>
      </c>
      <c r="B3242" s="2" t="s">
        <v>29</v>
      </c>
      <c r="C3242" s="2" t="s">
        <v>6</v>
      </c>
      <c r="D3242" s="2" t="s">
        <v>15</v>
      </c>
      <c r="E3242" s="2" t="s">
        <v>19</v>
      </c>
      <c r="F3242" s="2" t="s">
        <v>61</v>
      </c>
      <c r="G3242" s="1">
        <v>1174.5</v>
      </c>
      <c r="H3242" s="1">
        <v>1305</v>
      </c>
      <c r="I3242" s="4">
        <v>3</v>
      </c>
      <c r="J3242" s="2" t="s">
        <v>68</v>
      </c>
      <c r="K3242" s="1">
        <f>Tabelle111[[#This Row],[Menge kg Nges]]/1000</f>
        <v>1.1745000000000001</v>
      </c>
      <c r="L3242" s="1">
        <f>Tabelle111[[#This Row],[Menge kg P2O5]]/1000</f>
        <v>1.3049999999999999</v>
      </c>
      <c r="M3242" s="1">
        <f>Tabelle111[[#This Row],[Menge t Nges]]/Tabelle111[[#This Row],[Anzahl Lieferscheine]]</f>
        <v>0.39150000000000001</v>
      </c>
      <c r="N3242" s="1">
        <f>Tabelle111[[#This Row],[Menge t P2O5]]/Tabelle111[[#This Row],[Anzahl Lieferscheine]]</f>
        <v>0.435</v>
      </c>
    </row>
    <row r="3243" spans="1:14" x14ac:dyDescent="0.2">
      <c r="A3243" s="2" t="s">
        <v>34</v>
      </c>
      <c r="B3243" s="2" t="s">
        <v>29</v>
      </c>
      <c r="C3243" s="2" t="s">
        <v>6</v>
      </c>
      <c r="D3243" s="2" t="s">
        <v>15</v>
      </c>
      <c r="E3243" s="2" t="s">
        <v>21</v>
      </c>
      <c r="F3243" s="2" t="s">
        <v>61</v>
      </c>
      <c r="G3243" s="1">
        <v>3789.7199999999993</v>
      </c>
      <c r="H3243" s="1">
        <v>2249.3200000000002</v>
      </c>
      <c r="I3243" s="4">
        <v>7</v>
      </c>
      <c r="J3243" s="2" t="s">
        <v>68</v>
      </c>
      <c r="K3243" s="1">
        <f>Tabelle111[[#This Row],[Menge kg Nges]]/1000</f>
        <v>3.7897199999999995</v>
      </c>
      <c r="L3243" s="1">
        <f>Tabelle111[[#This Row],[Menge kg P2O5]]/1000</f>
        <v>2.24932</v>
      </c>
      <c r="M3243" s="1">
        <f>Tabelle111[[#This Row],[Menge t Nges]]/Tabelle111[[#This Row],[Anzahl Lieferscheine]]</f>
        <v>0.54138857142857133</v>
      </c>
      <c r="N3243" s="1">
        <f>Tabelle111[[#This Row],[Menge t P2O5]]/Tabelle111[[#This Row],[Anzahl Lieferscheine]]</f>
        <v>0.32133142857142855</v>
      </c>
    </row>
    <row r="3244" spans="1:14" x14ac:dyDescent="0.2">
      <c r="A3244" s="2" t="s">
        <v>34</v>
      </c>
      <c r="B3244" s="2" t="s">
        <v>29</v>
      </c>
      <c r="C3244" s="2" t="s">
        <v>6</v>
      </c>
      <c r="D3244" s="2" t="s">
        <v>15</v>
      </c>
      <c r="E3244" s="2" t="s">
        <v>9</v>
      </c>
      <c r="F3244" s="2" t="s">
        <v>61</v>
      </c>
      <c r="G3244" s="1">
        <v>1623</v>
      </c>
      <c r="H3244" s="1">
        <v>690</v>
      </c>
      <c r="I3244" s="4">
        <v>3</v>
      </c>
      <c r="J3244" s="2" t="s">
        <v>68</v>
      </c>
      <c r="K3244" s="1">
        <f>Tabelle111[[#This Row],[Menge kg Nges]]/1000</f>
        <v>1.623</v>
      </c>
      <c r="L3244" s="1">
        <f>Tabelle111[[#This Row],[Menge kg P2O5]]/1000</f>
        <v>0.69</v>
      </c>
      <c r="M3244" s="1">
        <f>Tabelle111[[#This Row],[Menge t Nges]]/Tabelle111[[#This Row],[Anzahl Lieferscheine]]</f>
        <v>0.54100000000000004</v>
      </c>
      <c r="N3244" s="1">
        <f>Tabelle111[[#This Row],[Menge t P2O5]]/Tabelle111[[#This Row],[Anzahl Lieferscheine]]</f>
        <v>0.22999999999999998</v>
      </c>
    </row>
    <row r="3245" spans="1:14" x14ac:dyDescent="0.2">
      <c r="A3245" s="2" t="s">
        <v>34</v>
      </c>
      <c r="B3245" s="2" t="s">
        <v>29</v>
      </c>
      <c r="C3245" s="2" t="s">
        <v>6</v>
      </c>
      <c r="D3245" s="2" t="s">
        <v>15</v>
      </c>
      <c r="E3245" s="2" t="s">
        <v>12</v>
      </c>
      <c r="F3245" s="2" t="s">
        <v>61</v>
      </c>
      <c r="G3245" s="1">
        <v>174.72</v>
      </c>
      <c r="H3245" s="1">
        <v>156.80000000000001</v>
      </c>
      <c r="I3245" s="4">
        <v>1</v>
      </c>
      <c r="J3245" s="2" t="s">
        <v>68</v>
      </c>
      <c r="K3245" s="1">
        <f>Tabelle111[[#This Row],[Menge kg Nges]]/1000</f>
        <v>0.17471999999999999</v>
      </c>
      <c r="L3245" s="1">
        <f>Tabelle111[[#This Row],[Menge kg P2O5]]/1000</f>
        <v>0.15680000000000002</v>
      </c>
      <c r="M3245" s="1">
        <f>Tabelle111[[#This Row],[Menge t Nges]]/Tabelle111[[#This Row],[Anzahl Lieferscheine]]</f>
        <v>0.17471999999999999</v>
      </c>
      <c r="N3245" s="1">
        <f>Tabelle111[[#This Row],[Menge t P2O5]]/Tabelle111[[#This Row],[Anzahl Lieferscheine]]</f>
        <v>0.15680000000000002</v>
      </c>
    </row>
    <row r="3246" spans="1:14" x14ac:dyDescent="0.2">
      <c r="A3246" s="2" t="s">
        <v>34</v>
      </c>
      <c r="B3246" s="2" t="s">
        <v>29</v>
      </c>
      <c r="C3246" s="2" t="s">
        <v>6</v>
      </c>
      <c r="D3246" s="2" t="s">
        <v>15</v>
      </c>
      <c r="E3246" s="2" t="s">
        <v>13</v>
      </c>
      <c r="F3246" s="2" t="s">
        <v>61</v>
      </c>
      <c r="G3246" s="1">
        <v>368.08</v>
      </c>
      <c r="H3246" s="1">
        <v>423.72</v>
      </c>
      <c r="I3246" s="4">
        <v>1</v>
      </c>
      <c r="J3246" s="2" t="s">
        <v>68</v>
      </c>
      <c r="K3246" s="1">
        <f>Tabelle111[[#This Row],[Menge kg Nges]]/1000</f>
        <v>0.36807999999999996</v>
      </c>
      <c r="L3246" s="1">
        <f>Tabelle111[[#This Row],[Menge kg P2O5]]/1000</f>
        <v>0.42372000000000004</v>
      </c>
      <c r="M3246" s="1">
        <f>Tabelle111[[#This Row],[Menge t Nges]]/Tabelle111[[#This Row],[Anzahl Lieferscheine]]</f>
        <v>0.36807999999999996</v>
      </c>
      <c r="N3246" s="1">
        <f>Tabelle111[[#This Row],[Menge t P2O5]]/Tabelle111[[#This Row],[Anzahl Lieferscheine]]</f>
        <v>0.42372000000000004</v>
      </c>
    </row>
    <row r="3247" spans="1:14" x14ac:dyDescent="0.2">
      <c r="A3247" s="2" t="s">
        <v>34</v>
      </c>
      <c r="B3247" s="2" t="s">
        <v>29</v>
      </c>
      <c r="C3247" s="2" t="s">
        <v>25</v>
      </c>
      <c r="D3247" s="2" t="s">
        <v>25</v>
      </c>
      <c r="E3247" s="2" t="s">
        <v>26</v>
      </c>
      <c r="F3247" s="2" t="s">
        <v>61</v>
      </c>
      <c r="G3247" s="1">
        <v>5796.0999999999995</v>
      </c>
      <c r="H3247" s="1">
        <v>3469.3999999999996</v>
      </c>
      <c r="I3247" s="4">
        <v>9</v>
      </c>
      <c r="J3247" s="2" t="s">
        <v>68</v>
      </c>
      <c r="K3247" s="1">
        <f>Tabelle111[[#This Row],[Menge kg Nges]]/1000</f>
        <v>5.7960999999999991</v>
      </c>
      <c r="L3247" s="1">
        <f>Tabelle111[[#This Row],[Menge kg P2O5]]/1000</f>
        <v>3.4693999999999998</v>
      </c>
      <c r="M3247" s="1">
        <f>Tabelle111[[#This Row],[Menge t Nges]]/Tabelle111[[#This Row],[Anzahl Lieferscheine]]</f>
        <v>0.64401111111111098</v>
      </c>
      <c r="N3247" s="1">
        <f>Tabelle111[[#This Row],[Menge t P2O5]]/Tabelle111[[#This Row],[Anzahl Lieferscheine]]</f>
        <v>0.38548888888888888</v>
      </c>
    </row>
    <row r="3248" spans="1:14" x14ac:dyDescent="0.2">
      <c r="A3248" s="2" t="s">
        <v>34</v>
      </c>
      <c r="B3248" s="2" t="s">
        <v>32</v>
      </c>
      <c r="C3248" s="2" t="s">
        <v>6</v>
      </c>
      <c r="D3248" s="2" t="s">
        <v>30</v>
      </c>
      <c r="E3248" s="2" t="s">
        <v>26</v>
      </c>
      <c r="F3248" s="2" t="s">
        <v>61</v>
      </c>
      <c r="G3248" s="1">
        <v>130859.53999999991</v>
      </c>
      <c r="H3248" s="1">
        <v>60017.270000000004</v>
      </c>
      <c r="I3248" s="4">
        <v>353</v>
      </c>
      <c r="J3248" s="2" t="s">
        <v>68</v>
      </c>
      <c r="K3248" s="1">
        <f>Tabelle111[[#This Row],[Menge kg Nges]]/1000</f>
        <v>130.8595399999999</v>
      </c>
      <c r="L3248" s="1">
        <f>Tabelle111[[#This Row],[Menge kg P2O5]]/1000</f>
        <v>60.017270000000003</v>
      </c>
      <c r="M3248" s="1">
        <f>Tabelle111[[#This Row],[Menge t Nges]]/Tabelle111[[#This Row],[Anzahl Lieferscheine]]</f>
        <v>0.37070691218130281</v>
      </c>
      <c r="N3248" s="1">
        <f>Tabelle111[[#This Row],[Menge t P2O5]]/Tabelle111[[#This Row],[Anzahl Lieferscheine]]</f>
        <v>0.17002059490084986</v>
      </c>
    </row>
    <row r="3249" spans="1:14" x14ac:dyDescent="0.2">
      <c r="A3249" s="2" t="s">
        <v>34</v>
      </c>
      <c r="B3249" s="2" t="s">
        <v>32</v>
      </c>
      <c r="C3249" s="2" t="s">
        <v>6</v>
      </c>
      <c r="D3249" s="2" t="s">
        <v>7</v>
      </c>
      <c r="E3249" s="2" t="s">
        <v>8</v>
      </c>
      <c r="F3249" s="2" t="s">
        <v>61</v>
      </c>
      <c r="G3249" s="1">
        <v>16276.600000000002</v>
      </c>
      <c r="H3249" s="1">
        <v>7473.2000000000016</v>
      </c>
      <c r="I3249" s="4">
        <v>47</v>
      </c>
      <c r="J3249" s="2" t="s">
        <v>68</v>
      </c>
      <c r="K3249" s="1">
        <f>Tabelle111[[#This Row],[Menge kg Nges]]/1000</f>
        <v>16.276600000000002</v>
      </c>
      <c r="L3249" s="1">
        <f>Tabelle111[[#This Row],[Menge kg P2O5]]/1000</f>
        <v>7.4732000000000021</v>
      </c>
      <c r="M3249" s="1">
        <f>Tabelle111[[#This Row],[Menge t Nges]]/Tabelle111[[#This Row],[Anzahl Lieferscheine]]</f>
        <v>0.3463106382978724</v>
      </c>
      <c r="N3249" s="1">
        <f>Tabelle111[[#This Row],[Menge t P2O5]]/Tabelle111[[#This Row],[Anzahl Lieferscheine]]</f>
        <v>0.15900425531914897</v>
      </c>
    </row>
    <row r="3250" spans="1:14" x14ac:dyDescent="0.2">
      <c r="A3250" s="2" t="s">
        <v>34</v>
      </c>
      <c r="B3250" s="2" t="s">
        <v>32</v>
      </c>
      <c r="C3250" s="2" t="s">
        <v>6</v>
      </c>
      <c r="D3250" s="2" t="s">
        <v>7</v>
      </c>
      <c r="E3250" s="2" t="s">
        <v>9</v>
      </c>
      <c r="F3250" s="2" t="s">
        <v>61</v>
      </c>
      <c r="G3250" s="1">
        <v>7947.1299999999983</v>
      </c>
      <c r="H3250" s="1">
        <v>3362.9</v>
      </c>
      <c r="I3250" s="4">
        <v>34</v>
      </c>
      <c r="J3250" s="2" t="s">
        <v>68</v>
      </c>
      <c r="K3250" s="1">
        <f>Tabelle111[[#This Row],[Menge kg Nges]]/1000</f>
        <v>7.9471299999999987</v>
      </c>
      <c r="L3250" s="1">
        <f>Tabelle111[[#This Row],[Menge kg P2O5]]/1000</f>
        <v>3.3629000000000002</v>
      </c>
      <c r="M3250" s="1">
        <f>Tabelle111[[#This Row],[Menge t Nges]]/Tabelle111[[#This Row],[Anzahl Lieferscheine]]</f>
        <v>0.23373911764705879</v>
      </c>
      <c r="N3250" s="1">
        <f>Tabelle111[[#This Row],[Menge t P2O5]]/Tabelle111[[#This Row],[Anzahl Lieferscheine]]</f>
        <v>9.8908823529411771E-2</v>
      </c>
    </row>
    <row r="3251" spans="1:14" x14ac:dyDescent="0.2">
      <c r="A3251" s="2" t="s">
        <v>34</v>
      </c>
      <c r="B3251" s="2" t="s">
        <v>32</v>
      </c>
      <c r="C3251" s="2" t="s">
        <v>6</v>
      </c>
      <c r="D3251" s="2" t="s">
        <v>7</v>
      </c>
      <c r="E3251" s="2" t="s">
        <v>11</v>
      </c>
      <c r="F3251" s="2" t="s">
        <v>61</v>
      </c>
      <c r="G3251" s="1">
        <v>35863.07</v>
      </c>
      <c r="H3251" s="1">
        <v>16574.369999999995</v>
      </c>
      <c r="I3251" s="4">
        <v>110</v>
      </c>
      <c r="J3251" s="2" t="s">
        <v>68</v>
      </c>
      <c r="K3251" s="1">
        <f>Tabelle111[[#This Row],[Menge kg Nges]]/1000</f>
        <v>35.86307</v>
      </c>
      <c r="L3251" s="1">
        <f>Tabelle111[[#This Row],[Menge kg P2O5]]/1000</f>
        <v>16.574369999999995</v>
      </c>
      <c r="M3251" s="1">
        <f>Tabelle111[[#This Row],[Menge t Nges]]/Tabelle111[[#This Row],[Anzahl Lieferscheine]]</f>
        <v>0.32602790909090912</v>
      </c>
      <c r="N3251" s="1">
        <f>Tabelle111[[#This Row],[Menge t P2O5]]/Tabelle111[[#This Row],[Anzahl Lieferscheine]]</f>
        <v>0.15067609090909087</v>
      </c>
    </row>
    <row r="3252" spans="1:14" x14ac:dyDescent="0.2">
      <c r="A3252" s="2" t="s">
        <v>34</v>
      </c>
      <c r="B3252" s="2" t="s">
        <v>32</v>
      </c>
      <c r="C3252" s="2" t="s">
        <v>6</v>
      </c>
      <c r="D3252" s="2" t="s">
        <v>7</v>
      </c>
      <c r="E3252" s="2" t="s">
        <v>12</v>
      </c>
      <c r="F3252" s="2" t="s">
        <v>61</v>
      </c>
      <c r="G3252" s="1">
        <v>33523.470000000008</v>
      </c>
      <c r="H3252" s="1">
        <v>13885.689999999999</v>
      </c>
      <c r="I3252" s="4">
        <v>92</v>
      </c>
      <c r="J3252" s="2" t="s">
        <v>68</v>
      </c>
      <c r="K3252" s="1">
        <f>Tabelle111[[#This Row],[Menge kg Nges]]/1000</f>
        <v>33.52347000000001</v>
      </c>
      <c r="L3252" s="1">
        <f>Tabelle111[[#This Row],[Menge kg P2O5]]/1000</f>
        <v>13.885689999999999</v>
      </c>
      <c r="M3252" s="1">
        <f>Tabelle111[[#This Row],[Menge t Nges]]/Tabelle111[[#This Row],[Anzahl Lieferscheine]]</f>
        <v>0.36438554347826096</v>
      </c>
      <c r="N3252" s="1">
        <f>Tabelle111[[#This Row],[Menge t P2O5]]/Tabelle111[[#This Row],[Anzahl Lieferscheine]]</f>
        <v>0.15093141304347824</v>
      </c>
    </row>
    <row r="3253" spans="1:14" x14ac:dyDescent="0.2">
      <c r="A3253" s="2" t="s">
        <v>34</v>
      </c>
      <c r="B3253" s="2" t="s">
        <v>32</v>
      </c>
      <c r="C3253" s="2" t="s">
        <v>6</v>
      </c>
      <c r="D3253" s="2" t="s">
        <v>7</v>
      </c>
      <c r="E3253" s="2" t="s">
        <v>13</v>
      </c>
      <c r="F3253" s="2" t="s">
        <v>61</v>
      </c>
      <c r="G3253" s="1">
        <v>30225.320000000003</v>
      </c>
      <c r="H3253" s="1">
        <v>16275.579999999998</v>
      </c>
      <c r="I3253" s="4">
        <v>89</v>
      </c>
      <c r="J3253" s="2" t="s">
        <v>68</v>
      </c>
      <c r="K3253" s="1">
        <f>Tabelle111[[#This Row],[Menge kg Nges]]/1000</f>
        <v>30.225320000000004</v>
      </c>
      <c r="L3253" s="1">
        <f>Tabelle111[[#This Row],[Menge kg P2O5]]/1000</f>
        <v>16.275579999999998</v>
      </c>
      <c r="M3253" s="1">
        <f>Tabelle111[[#This Row],[Menge t Nges]]/Tabelle111[[#This Row],[Anzahl Lieferscheine]]</f>
        <v>0.33961033707865174</v>
      </c>
      <c r="N3253" s="1">
        <f>Tabelle111[[#This Row],[Menge t P2O5]]/Tabelle111[[#This Row],[Anzahl Lieferscheine]]</f>
        <v>0.1828716853932584</v>
      </c>
    </row>
    <row r="3254" spans="1:14" x14ac:dyDescent="0.2">
      <c r="A3254" s="2" t="s">
        <v>34</v>
      </c>
      <c r="B3254" s="2" t="s">
        <v>32</v>
      </c>
      <c r="C3254" s="2" t="s">
        <v>6</v>
      </c>
      <c r="D3254" s="2" t="s">
        <v>7</v>
      </c>
      <c r="E3254" s="2" t="s">
        <v>14</v>
      </c>
      <c r="F3254" s="2" t="s">
        <v>61</v>
      </c>
      <c r="G3254" s="1">
        <v>37412.379999999997</v>
      </c>
      <c r="H3254" s="1">
        <v>18689.469999999998</v>
      </c>
      <c r="I3254" s="4">
        <v>92</v>
      </c>
      <c r="J3254" s="2" t="s">
        <v>68</v>
      </c>
      <c r="K3254" s="1">
        <f>Tabelle111[[#This Row],[Menge kg Nges]]/1000</f>
        <v>37.412379999999999</v>
      </c>
      <c r="L3254" s="1">
        <f>Tabelle111[[#This Row],[Menge kg P2O5]]/1000</f>
        <v>18.689469999999996</v>
      </c>
      <c r="M3254" s="1">
        <f>Tabelle111[[#This Row],[Menge t Nges]]/Tabelle111[[#This Row],[Anzahl Lieferscheine]]</f>
        <v>0.40665630434782607</v>
      </c>
      <c r="N3254" s="1">
        <f>Tabelle111[[#This Row],[Menge t P2O5]]/Tabelle111[[#This Row],[Anzahl Lieferscheine]]</f>
        <v>0.20314641304347822</v>
      </c>
    </row>
    <row r="3255" spans="1:14" x14ac:dyDescent="0.2">
      <c r="A3255" s="2" t="s">
        <v>34</v>
      </c>
      <c r="B3255" s="2" t="s">
        <v>32</v>
      </c>
      <c r="C3255" s="2" t="s">
        <v>6</v>
      </c>
      <c r="D3255" s="2" t="s">
        <v>15</v>
      </c>
      <c r="E3255" s="2" t="s">
        <v>8</v>
      </c>
      <c r="F3255" s="2" t="s">
        <v>61</v>
      </c>
      <c r="G3255" s="1">
        <v>1733.5</v>
      </c>
      <c r="H3255" s="1">
        <v>1402</v>
      </c>
      <c r="I3255" s="4">
        <v>6</v>
      </c>
      <c r="J3255" s="2" t="s">
        <v>68</v>
      </c>
      <c r="K3255" s="1">
        <f>Tabelle111[[#This Row],[Menge kg Nges]]/1000</f>
        <v>1.7335</v>
      </c>
      <c r="L3255" s="1">
        <f>Tabelle111[[#This Row],[Menge kg P2O5]]/1000</f>
        <v>1.4019999999999999</v>
      </c>
      <c r="M3255" s="1">
        <f>Tabelle111[[#This Row],[Menge t Nges]]/Tabelle111[[#This Row],[Anzahl Lieferscheine]]</f>
        <v>0.28891666666666665</v>
      </c>
      <c r="N3255" s="1">
        <f>Tabelle111[[#This Row],[Menge t P2O5]]/Tabelle111[[#This Row],[Anzahl Lieferscheine]]</f>
        <v>0.23366666666666666</v>
      </c>
    </row>
    <row r="3256" spans="1:14" x14ac:dyDescent="0.2">
      <c r="A3256" s="2" t="s">
        <v>34</v>
      </c>
      <c r="B3256" s="2" t="s">
        <v>32</v>
      </c>
      <c r="C3256" s="2" t="s">
        <v>6</v>
      </c>
      <c r="D3256" s="2" t="s">
        <v>15</v>
      </c>
      <c r="E3256" s="2" t="s">
        <v>16</v>
      </c>
      <c r="F3256" s="2" t="s">
        <v>61</v>
      </c>
      <c r="G3256" s="1">
        <v>1868.35</v>
      </c>
      <c r="H3256" s="1">
        <v>1684.15</v>
      </c>
      <c r="I3256" s="4">
        <v>5</v>
      </c>
      <c r="J3256" s="2" t="s">
        <v>68</v>
      </c>
      <c r="K3256" s="1">
        <f>Tabelle111[[#This Row],[Menge kg Nges]]/1000</f>
        <v>1.86835</v>
      </c>
      <c r="L3256" s="1">
        <f>Tabelle111[[#This Row],[Menge kg P2O5]]/1000</f>
        <v>1.68415</v>
      </c>
      <c r="M3256" s="1">
        <f>Tabelle111[[#This Row],[Menge t Nges]]/Tabelle111[[#This Row],[Anzahl Lieferscheine]]</f>
        <v>0.37367</v>
      </c>
      <c r="N3256" s="1">
        <f>Tabelle111[[#This Row],[Menge t P2O5]]/Tabelle111[[#This Row],[Anzahl Lieferscheine]]</f>
        <v>0.33683000000000002</v>
      </c>
    </row>
    <row r="3257" spans="1:14" x14ac:dyDescent="0.2">
      <c r="A3257" s="2" t="s">
        <v>34</v>
      </c>
      <c r="B3257" s="2" t="s">
        <v>32</v>
      </c>
      <c r="C3257" s="2" t="s">
        <v>6</v>
      </c>
      <c r="D3257" s="2" t="s">
        <v>15</v>
      </c>
      <c r="E3257" s="2" t="s">
        <v>17</v>
      </c>
      <c r="F3257" s="2" t="s">
        <v>61</v>
      </c>
      <c r="G3257" s="1">
        <v>222.6</v>
      </c>
      <c r="H3257" s="1">
        <v>96.6</v>
      </c>
      <c r="I3257" s="4">
        <v>2</v>
      </c>
      <c r="J3257" s="2" t="s">
        <v>68</v>
      </c>
      <c r="K3257" s="1">
        <f>Tabelle111[[#This Row],[Menge kg Nges]]/1000</f>
        <v>0.22259999999999999</v>
      </c>
      <c r="L3257" s="1">
        <f>Tabelle111[[#This Row],[Menge kg P2O5]]/1000</f>
        <v>9.6599999999999991E-2</v>
      </c>
      <c r="M3257" s="1">
        <f>Tabelle111[[#This Row],[Menge t Nges]]/Tabelle111[[#This Row],[Anzahl Lieferscheine]]</f>
        <v>0.1113</v>
      </c>
      <c r="N3257" s="1">
        <f>Tabelle111[[#This Row],[Menge t P2O5]]/Tabelle111[[#This Row],[Anzahl Lieferscheine]]</f>
        <v>4.8299999999999996E-2</v>
      </c>
    </row>
    <row r="3258" spans="1:14" x14ac:dyDescent="0.2">
      <c r="A3258" s="2" t="s">
        <v>34</v>
      </c>
      <c r="B3258" s="2" t="s">
        <v>32</v>
      </c>
      <c r="C3258" s="2" t="s">
        <v>6</v>
      </c>
      <c r="D3258" s="2" t="s">
        <v>15</v>
      </c>
      <c r="E3258" s="2" t="s">
        <v>18</v>
      </c>
      <c r="F3258" s="2" t="s">
        <v>61</v>
      </c>
      <c r="G3258" s="1">
        <v>11161.400000000001</v>
      </c>
      <c r="H3258" s="1">
        <v>7772.829999999999</v>
      </c>
      <c r="I3258" s="4">
        <v>28</v>
      </c>
      <c r="J3258" s="2" t="s">
        <v>68</v>
      </c>
      <c r="K3258" s="1">
        <f>Tabelle111[[#This Row],[Menge kg Nges]]/1000</f>
        <v>11.161400000000002</v>
      </c>
      <c r="L3258" s="1">
        <f>Tabelle111[[#This Row],[Menge kg P2O5]]/1000</f>
        <v>7.772829999999999</v>
      </c>
      <c r="M3258" s="1">
        <f>Tabelle111[[#This Row],[Menge t Nges]]/Tabelle111[[#This Row],[Anzahl Lieferscheine]]</f>
        <v>0.39862142857142863</v>
      </c>
      <c r="N3258" s="1">
        <f>Tabelle111[[#This Row],[Menge t P2O5]]/Tabelle111[[#This Row],[Anzahl Lieferscheine]]</f>
        <v>0.27760107142857138</v>
      </c>
    </row>
    <row r="3259" spans="1:14" x14ac:dyDescent="0.2">
      <c r="A3259" s="2" t="s">
        <v>34</v>
      </c>
      <c r="B3259" s="2" t="s">
        <v>32</v>
      </c>
      <c r="C3259" s="2" t="s">
        <v>6</v>
      </c>
      <c r="D3259" s="2" t="s">
        <v>15</v>
      </c>
      <c r="E3259" s="2" t="s">
        <v>19</v>
      </c>
      <c r="F3259" s="2" t="s">
        <v>61</v>
      </c>
      <c r="G3259" s="1">
        <v>1215</v>
      </c>
      <c r="H3259" s="1">
        <v>1350</v>
      </c>
      <c r="I3259" s="4">
        <v>2</v>
      </c>
      <c r="J3259" s="2" t="s">
        <v>68</v>
      </c>
      <c r="K3259" s="1">
        <f>Tabelle111[[#This Row],[Menge kg Nges]]/1000</f>
        <v>1.2150000000000001</v>
      </c>
      <c r="L3259" s="1">
        <f>Tabelle111[[#This Row],[Menge kg P2O5]]/1000</f>
        <v>1.35</v>
      </c>
      <c r="M3259" s="1">
        <f>Tabelle111[[#This Row],[Menge t Nges]]/Tabelle111[[#This Row],[Anzahl Lieferscheine]]</f>
        <v>0.60750000000000004</v>
      </c>
      <c r="N3259" s="1">
        <f>Tabelle111[[#This Row],[Menge t P2O5]]/Tabelle111[[#This Row],[Anzahl Lieferscheine]]</f>
        <v>0.67500000000000004</v>
      </c>
    </row>
    <row r="3260" spans="1:14" x14ac:dyDescent="0.2">
      <c r="A3260" s="2" t="s">
        <v>34</v>
      </c>
      <c r="B3260" s="2" t="s">
        <v>32</v>
      </c>
      <c r="C3260" s="2" t="s">
        <v>6</v>
      </c>
      <c r="D3260" s="2" t="s">
        <v>15</v>
      </c>
      <c r="E3260" s="2" t="s">
        <v>20</v>
      </c>
      <c r="F3260" s="2" t="s">
        <v>61</v>
      </c>
      <c r="G3260" s="1">
        <v>63.36</v>
      </c>
      <c r="H3260" s="1">
        <v>36</v>
      </c>
      <c r="I3260" s="4">
        <v>2</v>
      </c>
      <c r="J3260" s="2" t="s">
        <v>68</v>
      </c>
      <c r="K3260" s="1">
        <f>Tabelle111[[#This Row],[Menge kg Nges]]/1000</f>
        <v>6.336E-2</v>
      </c>
      <c r="L3260" s="1">
        <f>Tabelle111[[#This Row],[Menge kg P2O5]]/1000</f>
        <v>3.5999999999999997E-2</v>
      </c>
      <c r="M3260" s="1">
        <f>Tabelle111[[#This Row],[Menge t Nges]]/Tabelle111[[#This Row],[Anzahl Lieferscheine]]</f>
        <v>3.168E-2</v>
      </c>
      <c r="N3260" s="1">
        <f>Tabelle111[[#This Row],[Menge t P2O5]]/Tabelle111[[#This Row],[Anzahl Lieferscheine]]</f>
        <v>1.7999999999999999E-2</v>
      </c>
    </row>
    <row r="3261" spans="1:14" x14ac:dyDescent="0.2">
      <c r="A3261" s="2" t="s">
        <v>34</v>
      </c>
      <c r="B3261" s="2" t="s">
        <v>32</v>
      </c>
      <c r="C3261" s="2" t="s">
        <v>6</v>
      </c>
      <c r="D3261" s="2" t="s">
        <v>15</v>
      </c>
      <c r="E3261" s="2" t="s">
        <v>21</v>
      </c>
      <c r="F3261" s="2" t="s">
        <v>61</v>
      </c>
      <c r="G3261" s="1">
        <v>13382.88</v>
      </c>
      <c r="H3261" s="1">
        <v>8027.7900000000009</v>
      </c>
      <c r="I3261" s="4">
        <v>36</v>
      </c>
      <c r="J3261" s="2" t="s">
        <v>68</v>
      </c>
      <c r="K3261" s="1">
        <f>Tabelle111[[#This Row],[Menge kg Nges]]/1000</f>
        <v>13.382879999999998</v>
      </c>
      <c r="L3261" s="1">
        <f>Tabelle111[[#This Row],[Menge kg P2O5]]/1000</f>
        <v>8.0277900000000013</v>
      </c>
      <c r="M3261" s="1">
        <f>Tabelle111[[#This Row],[Menge t Nges]]/Tabelle111[[#This Row],[Anzahl Lieferscheine]]</f>
        <v>0.37174666666666661</v>
      </c>
      <c r="N3261" s="1">
        <f>Tabelle111[[#This Row],[Menge t P2O5]]/Tabelle111[[#This Row],[Anzahl Lieferscheine]]</f>
        <v>0.22299416666666672</v>
      </c>
    </row>
    <row r="3262" spans="1:14" x14ac:dyDescent="0.2">
      <c r="A3262" s="2" t="s">
        <v>34</v>
      </c>
      <c r="B3262" s="2" t="s">
        <v>32</v>
      </c>
      <c r="C3262" s="2" t="s">
        <v>6</v>
      </c>
      <c r="D3262" s="2" t="s">
        <v>15</v>
      </c>
      <c r="E3262" s="2" t="s">
        <v>9</v>
      </c>
      <c r="F3262" s="2" t="s">
        <v>61</v>
      </c>
      <c r="G3262" s="1">
        <v>1723.8600000000001</v>
      </c>
      <c r="H3262" s="1">
        <v>866.54</v>
      </c>
      <c r="I3262" s="4">
        <v>7</v>
      </c>
      <c r="J3262" s="2" t="s">
        <v>68</v>
      </c>
      <c r="K3262" s="1">
        <f>Tabelle111[[#This Row],[Menge kg Nges]]/1000</f>
        <v>1.7238600000000002</v>
      </c>
      <c r="L3262" s="1">
        <f>Tabelle111[[#This Row],[Menge kg P2O5]]/1000</f>
        <v>0.86653999999999998</v>
      </c>
      <c r="M3262" s="1">
        <f>Tabelle111[[#This Row],[Menge t Nges]]/Tabelle111[[#This Row],[Anzahl Lieferscheine]]</f>
        <v>0.24626571428571431</v>
      </c>
      <c r="N3262" s="1">
        <f>Tabelle111[[#This Row],[Menge t P2O5]]/Tabelle111[[#This Row],[Anzahl Lieferscheine]]</f>
        <v>0.12379142857142857</v>
      </c>
    </row>
    <row r="3263" spans="1:14" x14ac:dyDescent="0.2">
      <c r="A3263" s="2" t="s">
        <v>34</v>
      </c>
      <c r="B3263" s="2" t="s">
        <v>32</v>
      </c>
      <c r="C3263" s="2" t="s">
        <v>6</v>
      </c>
      <c r="D3263" s="2" t="s">
        <v>15</v>
      </c>
      <c r="E3263" s="2" t="s">
        <v>10</v>
      </c>
      <c r="F3263" s="2" t="s">
        <v>61</v>
      </c>
      <c r="G3263" s="1">
        <v>648</v>
      </c>
      <c r="H3263" s="1">
        <v>276.8</v>
      </c>
      <c r="I3263" s="4">
        <v>4</v>
      </c>
      <c r="J3263" s="2" t="s">
        <v>68</v>
      </c>
      <c r="K3263" s="1">
        <f>Tabelle111[[#This Row],[Menge kg Nges]]/1000</f>
        <v>0.64800000000000002</v>
      </c>
      <c r="L3263" s="1">
        <f>Tabelle111[[#This Row],[Menge kg P2O5]]/1000</f>
        <v>0.27679999999999999</v>
      </c>
      <c r="M3263" s="1">
        <f>Tabelle111[[#This Row],[Menge t Nges]]/Tabelle111[[#This Row],[Anzahl Lieferscheine]]</f>
        <v>0.16200000000000001</v>
      </c>
      <c r="N3263" s="1">
        <f>Tabelle111[[#This Row],[Menge t P2O5]]/Tabelle111[[#This Row],[Anzahl Lieferscheine]]</f>
        <v>6.9199999999999998E-2</v>
      </c>
    </row>
    <row r="3264" spans="1:14" x14ac:dyDescent="0.2">
      <c r="A3264" s="2" t="s">
        <v>34</v>
      </c>
      <c r="B3264" s="2" t="s">
        <v>32</v>
      </c>
      <c r="C3264" s="2" t="s">
        <v>6</v>
      </c>
      <c r="D3264" s="2" t="s">
        <v>15</v>
      </c>
      <c r="E3264" s="2" t="s">
        <v>13</v>
      </c>
      <c r="F3264" s="2" t="s">
        <v>61</v>
      </c>
      <c r="G3264" s="1">
        <v>2146.6999999999998</v>
      </c>
      <c r="H3264" s="1">
        <v>1350.0499999999997</v>
      </c>
      <c r="I3264" s="4">
        <v>7</v>
      </c>
      <c r="J3264" s="2" t="s">
        <v>68</v>
      </c>
      <c r="K3264" s="1">
        <f>Tabelle111[[#This Row],[Menge kg Nges]]/1000</f>
        <v>2.1466999999999996</v>
      </c>
      <c r="L3264" s="1">
        <f>Tabelle111[[#This Row],[Menge kg P2O5]]/1000</f>
        <v>1.3500499999999998</v>
      </c>
      <c r="M3264" s="1">
        <f>Tabelle111[[#This Row],[Menge t Nges]]/Tabelle111[[#This Row],[Anzahl Lieferscheine]]</f>
        <v>0.30667142857142854</v>
      </c>
      <c r="N3264" s="1">
        <f>Tabelle111[[#This Row],[Menge t P2O5]]/Tabelle111[[#This Row],[Anzahl Lieferscheine]]</f>
        <v>0.19286428571428568</v>
      </c>
    </row>
    <row r="3265" spans="1:14" x14ac:dyDescent="0.2">
      <c r="A3265" s="2" t="s">
        <v>34</v>
      </c>
      <c r="B3265" s="2" t="s">
        <v>32</v>
      </c>
      <c r="C3265" s="2" t="s">
        <v>6</v>
      </c>
      <c r="D3265" s="2" t="s">
        <v>15</v>
      </c>
      <c r="E3265" s="2" t="s">
        <v>14</v>
      </c>
      <c r="F3265" s="2" t="s">
        <v>61</v>
      </c>
      <c r="G3265" s="1">
        <v>1299</v>
      </c>
      <c r="H3265" s="1">
        <v>952.5</v>
      </c>
      <c r="I3265" s="4">
        <v>2</v>
      </c>
      <c r="J3265" s="2" t="s">
        <v>68</v>
      </c>
      <c r="K3265" s="1">
        <f>Tabelle111[[#This Row],[Menge kg Nges]]/1000</f>
        <v>1.2989999999999999</v>
      </c>
      <c r="L3265" s="1">
        <f>Tabelle111[[#This Row],[Menge kg P2O5]]/1000</f>
        <v>0.95250000000000001</v>
      </c>
      <c r="M3265" s="1">
        <f>Tabelle111[[#This Row],[Menge t Nges]]/Tabelle111[[#This Row],[Anzahl Lieferscheine]]</f>
        <v>0.64949999999999997</v>
      </c>
      <c r="N3265" s="1">
        <f>Tabelle111[[#This Row],[Menge t P2O5]]/Tabelle111[[#This Row],[Anzahl Lieferscheine]]</f>
        <v>0.47625000000000001</v>
      </c>
    </row>
    <row r="3266" spans="1:14" x14ac:dyDescent="0.2">
      <c r="A3266" s="2" t="s">
        <v>34</v>
      </c>
      <c r="B3266" s="2" t="s">
        <v>32</v>
      </c>
      <c r="C3266" s="2" t="s">
        <v>25</v>
      </c>
      <c r="D3266" s="2" t="s">
        <v>25</v>
      </c>
      <c r="E3266" s="2" t="s">
        <v>26</v>
      </c>
      <c r="F3266" s="2" t="s">
        <v>61</v>
      </c>
      <c r="G3266" s="1">
        <v>13491.259999999998</v>
      </c>
      <c r="H3266" s="1">
        <v>7594.9</v>
      </c>
      <c r="I3266" s="4">
        <v>29</v>
      </c>
      <c r="J3266" s="2" t="s">
        <v>68</v>
      </c>
      <c r="K3266" s="1">
        <f>Tabelle111[[#This Row],[Menge kg Nges]]/1000</f>
        <v>13.491259999999999</v>
      </c>
      <c r="L3266" s="1">
        <f>Tabelle111[[#This Row],[Menge kg P2O5]]/1000</f>
        <v>7.5949</v>
      </c>
      <c r="M3266" s="1">
        <f>Tabelle111[[#This Row],[Menge t Nges]]/Tabelle111[[#This Row],[Anzahl Lieferscheine]]</f>
        <v>0.46521586206896548</v>
      </c>
      <c r="N3266" s="1">
        <f>Tabelle111[[#This Row],[Menge t P2O5]]/Tabelle111[[#This Row],[Anzahl Lieferscheine]]</f>
        <v>0.26189310344827588</v>
      </c>
    </row>
    <row r="3267" spans="1:14" x14ac:dyDescent="0.2">
      <c r="A3267" s="2" t="s">
        <v>34</v>
      </c>
      <c r="B3267" s="2" t="s">
        <v>27</v>
      </c>
      <c r="C3267" s="2" t="s">
        <v>6</v>
      </c>
      <c r="D3267" s="2" t="s">
        <v>30</v>
      </c>
      <c r="E3267" s="2" t="s">
        <v>26</v>
      </c>
      <c r="F3267" s="2" t="s">
        <v>61</v>
      </c>
      <c r="G3267" s="1">
        <v>91161.339999999953</v>
      </c>
      <c r="H3267" s="1">
        <v>45781.19</v>
      </c>
      <c r="I3267" s="4">
        <v>283</v>
      </c>
      <c r="J3267" s="2" t="s">
        <v>68</v>
      </c>
      <c r="K3267" s="1">
        <f>Tabelle111[[#This Row],[Menge kg Nges]]/1000</f>
        <v>91.161339999999953</v>
      </c>
      <c r="L3267" s="1">
        <f>Tabelle111[[#This Row],[Menge kg P2O5]]/1000</f>
        <v>45.781190000000002</v>
      </c>
      <c r="M3267" s="1">
        <f>Tabelle111[[#This Row],[Menge t Nges]]/Tabelle111[[#This Row],[Anzahl Lieferscheine]]</f>
        <v>0.32212487632508818</v>
      </c>
      <c r="N3267" s="1">
        <f>Tabelle111[[#This Row],[Menge t P2O5]]/Tabelle111[[#This Row],[Anzahl Lieferscheine]]</f>
        <v>0.1617709893992933</v>
      </c>
    </row>
    <row r="3268" spans="1:14" x14ac:dyDescent="0.2">
      <c r="A3268" s="2" t="s">
        <v>34</v>
      </c>
      <c r="B3268" s="2" t="s">
        <v>27</v>
      </c>
      <c r="C3268" s="2" t="s">
        <v>6</v>
      </c>
      <c r="D3268" s="2" t="s">
        <v>7</v>
      </c>
      <c r="E3268" s="2" t="s">
        <v>8</v>
      </c>
      <c r="F3268" s="2" t="s">
        <v>61</v>
      </c>
      <c r="G3268" s="1">
        <v>16137.200000000003</v>
      </c>
      <c r="H3268" s="1">
        <v>7899.99</v>
      </c>
      <c r="I3268" s="4">
        <v>42</v>
      </c>
      <c r="J3268" s="2" t="s">
        <v>68</v>
      </c>
      <c r="K3268" s="1">
        <f>Tabelle111[[#This Row],[Menge kg Nges]]/1000</f>
        <v>16.137200000000004</v>
      </c>
      <c r="L3268" s="1">
        <f>Tabelle111[[#This Row],[Menge kg P2O5]]/1000</f>
        <v>7.8999899999999998</v>
      </c>
      <c r="M3268" s="1">
        <f>Tabelle111[[#This Row],[Menge t Nges]]/Tabelle111[[#This Row],[Anzahl Lieferscheine]]</f>
        <v>0.38421904761904768</v>
      </c>
      <c r="N3268" s="1">
        <f>Tabelle111[[#This Row],[Menge t P2O5]]/Tabelle111[[#This Row],[Anzahl Lieferscheine]]</f>
        <v>0.18809499999999998</v>
      </c>
    </row>
    <row r="3269" spans="1:14" x14ac:dyDescent="0.2">
      <c r="A3269" s="2" t="s">
        <v>34</v>
      </c>
      <c r="B3269" s="2" t="s">
        <v>27</v>
      </c>
      <c r="C3269" s="2" t="s">
        <v>6</v>
      </c>
      <c r="D3269" s="2" t="s">
        <v>7</v>
      </c>
      <c r="E3269" s="2" t="s">
        <v>9</v>
      </c>
      <c r="F3269" s="2" t="s">
        <v>61</v>
      </c>
      <c r="G3269" s="1">
        <v>4317.2</v>
      </c>
      <c r="H3269" s="1">
        <v>1763.6</v>
      </c>
      <c r="I3269" s="4">
        <v>17</v>
      </c>
      <c r="J3269" s="2" t="s">
        <v>68</v>
      </c>
      <c r="K3269" s="1">
        <f>Tabelle111[[#This Row],[Menge kg Nges]]/1000</f>
        <v>4.3171999999999997</v>
      </c>
      <c r="L3269" s="1">
        <f>Tabelle111[[#This Row],[Menge kg P2O5]]/1000</f>
        <v>1.7635999999999998</v>
      </c>
      <c r="M3269" s="1">
        <f>Tabelle111[[#This Row],[Menge t Nges]]/Tabelle111[[#This Row],[Anzahl Lieferscheine]]</f>
        <v>0.25395294117647055</v>
      </c>
      <c r="N3269" s="1">
        <f>Tabelle111[[#This Row],[Menge t P2O5]]/Tabelle111[[#This Row],[Anzahl Lieferscheine]]</f>
        <v>0.10374117647058823</v>
      </c>
    </row>
    <row r="3270" spans="1:14" x14ac:dyDescent="0.2">
      <c r="A3270" s="2" t="s">
        <v>34</v>
      </c>
      <c r="B3270" s="2" t="s">
        <v>27</v>
      </c>
      <c r="C3270" s="2" t="s">
        <v>6</v>
      </c>
      <c r="D3270" s="2" t="s">
        <v>7</v>
      </c>
      <c r="E3270" s="2" t="s">
        <v>10</v>
      </c>
      <c r="F3270" s="2" t="s">
        <v>61</v>
      </c>
      <c r="G3270" s="1">
        <v>112.2</v>
      </c>
      <c r="H3270" s="1">
        <v>45.9</v>
      </c>
      <c r="I3270" s="4">
        <v>2</v>
      </c>
      <c r="J3270" s="2" t="s">
        <v>68</v>
      </c>
      <c r="K3270" s="1">
        <f>Tabelle111[[#This Row],[Menge kg Nges]]/1000</f>
        <v>0.11220000000000001</v>
      </c>
      <c r="L3270" s="1">
        <f>Tabelle111[[#This Row],[Menge kg P2O5]]/1000</f>
        <v>4.5899999999999996E-2</v>
      </c>
      <c r="M3270" s="1">
        <f>Tabelle111[[#This Row],[Menge t Nges]]/Tabelle111[[#This Row],[Anzahl Lieferscheine]]</f>
        <v>5.6100000000000004E-2</v>
      </c>
      <c r="N3270" s="1">
        <f>Tabelle111[[#This Row],[Menge t P2O5]]/Tabelle111[[#This Row],[Anzahl Lieferscheine]]</f>
        <v>2.2949999999999998E-2</v>
      </c>
    </row>
    <row r="3271" spans="1:14" x14ac:dyDescent="0.2">
      <c r="A3271" s="2" t="s">
        <v>34</v>
      </c>
      <c r="B3271" s="2" t="s">
        <v>27</v>
      </c>
      <c r="C3271" s="2" t="s">
        <v>6</v>
      </c>
      <c r="D3271" s="2" t="s">
        <v>7</v>
      </c>
      <c r="E3271" s="2" t="s">
        <v>11</v>
      </c>
      <c r="F3271" s="2" t="s">
        <v>61</v>
      </c>
      <c r="G3271" s="1">
        <v>27563.729999999989</v>
      </c>
      <c r="H3271" s="1">
        <v>12584.529999999993</v>
      </c>
      <c r="I3271" s="4">
        <v>90</v>
      </c>
      <c r="J3271" s="2" t="s">
        <v>68</v>
      </c>
      <c r="K3271" s="1">
        <f>Tabelle111[[#This Row],[Menge kg Nges]]/1000</f>
        <v>27.563729999999989</v>
      </c>
      <c r="L3271" s="1">
        <f>Tabelle111[[#This Row],[Menge kg P2O5]]/1000</f>
        <v>12.584529999999994</v>
      </c>
      <c r="M3271" s="1">
        <f>Tabelle111[[#This Row],[Menge t Nges]]/Tabelle111[[#This Row],[Anzahl Lieferscheine]]</f>
        <v>0.30626366666666655</v>
      </c>
      <c r="N3271" s="1">
        <f>Tabelle111[[#This Row],[Menge t P2O5]]/Tabelle111[[#This Row],[Anzahl Lieferscheine]]</f>
        <v>0.13982811111111104</v>
      </c>
    </row>
    <row r="3272" spans="1:14" x14ac:dyDescent="0.2">
      <c r="A3272" s="2" t="s">
        <v>34</v>
      </c>
      <c r="B3272" s="2" t="s">
        <v>27</v>
      </c>
      <c r="C3272" s="2" t="s">
        <v>6</v>
      </c>
      <c r="D3272" s="2" t="s">
        <v>7</v>
      </c>
      <c r="E3272" s="2" t="s">
        <v>12</v>
      </c>
      <c r="F3272" s="2" t="s">
        <v>61</v>
      </c>
      <c r="G3272" s="1">
        <v>35041.930000000008</v>
      </c>
      <c r="H3272" s="1">
        <v>15619.639999999996</v>
      </c>
      <c r="I3272" s="4">
        <v>93</v>
      </c>
      <c r="J3272" s="2" t="s">
        <v>68</v>
      </c>
      <c r="K3272" s="1">
        <f>Tabelle111[[#This Row],[Menge kg Nges]]/1000</f>
        <v>35.041930000000008</v>
      </c>
      <c r="L3272" s="1">
        <f>Tabelle111[[#This Row],[Menge kg P2O5]]/1000</f>
        <v>15.619639999999995</v>
      </c>
      <c r="M3272" s="1">
        <f>Tabelle111[[#This Row],[Menge t Nges]]/Tabelle111[[#This Row],[Anzahl Lieferscheine]]</f>
        <v>0.37679494623655924</v>
      </c>
      <c r="N3272" s="1">
        <f>Tabelle111[[#This Row],[Menge t P2O5]]/Tabelle111[[#This Row],[Anzahl Lieferscheine]]</f>
        <v>0.16795311827956985</v>
      </c>
    </row>
    <row r="3273" spans="1:14" x14ac:dyDescent="0.2">
      <c r="A3273" s="2" t="s">
        <v>34</v>
      </c>
      <c r="B3273" s="2" t="s">
        <v>27</v>
      </c>
      <c r="C3273" s="2" t="s">
        <v>6</v>
      </c>
      <c r="D3273" s="2" t="s">
        <v>7</v>
      </c>
      <c r="E3273" s="2" t="s">
        <v>13</v>
      </c>
      <c r="F3273" s="2" t="s">
        <v>61</v>
      </c>
      <c r="G3273" s="1">
        <v>14547.9</v>
      </c>
      <c r="H3273" s="1">
        <v>8506.94</v>
      </c>
      <c r="I3273" s="4">
        <v>58</v>
      </c>
      <c r="J3273" s="2" t="s">
        <v>68</v>
      </c>
      <c r="K3273" s="1">
        <f>Tabelle111[[#This Row],[Menge kg Nges]]/1000</f>
        <v>14.5479</v>
      </c>
      <c r="L3273" s="1">
        <f>Tabelle111[[#This Row],[Menge kg P2O5]]/1000</f>
        <v>8.5069400000000002</v>
      </c>
      <c r="M3273" s="1">
        <f>Tabelle111[[#This Row],[Menge t Nges]]/Tabelle111[[#This Row],[Anzahl Lieferscheine]]</f>
        <v>0.25082586206896551</v>
      </c>
      <c r="N3273" s="1">
        <f>Tabelle111[[#This Row],[Menge t P2O5]]/Tabelle111[[#This Row],[Anzahl Lieferscheine]]</f>
        <v>0.14667137931034482</v>
      </c>
    </row>
    <row r="3274" spans="1:14" x14ac:dyDescent="0.2">
      <c r="A3274" s="2" t="s">
        <v>34</v>
      </c>
      <c r="B3274" s="2" t="s">
        <v>27</v>
      </c>
      <c r="C3274" s="2" t="s">
        <v>6</v>
      </c>
      <c r="D3274" s="2" t="s">
        <v>7</v>
      </c>
      <c r="E3274" s="2" t="s">
        <v>14</v>
      </c>
      <c r="F3274" s="2" t="s">
        <v>61</v>
      </c>
      <c r="G3274" s="1">
        <v>9050.58</v>
      </c>
      <c r="H3274" s="1">
        <v>4015.7</v>
      </c>
      <c r="I3274" s="4">
        <v>21</v>
      </c>
      <c r="J3274" s="2" t="s">
        <v>68</v>
      </c>
      <c r="K3274" s="1">
        <f>Tabelle111[[#This Row],[Menge kg Nges]]/1000</f>
        <v>9.0505800000000001</v>
      </c>
      <c r="L3274" s="1">
        <f>Tabelle111[[#This Row],[Menge kg P2O5]]/1000</f>
        <v>4.0156999999999998</v>
      </c>
      <c r="M3274" s="1">
        <f>Tabelle111[[#This Row],[Menge t Nges]]/Tabelle111[[#This Row],[Anzahl Lieferscheine]]</f>
        <v>0.43098000000000003</v>
      </c>
      <c r="N3274" s="1">
        <f>Tabelle111[[#This Row],[Menge t P2O5]]/Tabelle111[[#This Row],[Anzahl Lieferscheine]]</f>
        <v>0.19122380952380952</v>
      </c>
    </row>
    <row r="3275" spans="1:14" x14ac:dyDescent="0.2">
      <c r="A3275" s="2" t="s">
        <v>34</v>
      </c>
      <c r="B3275" s="2" t="s">
        <v>27</v>
      </c>
      <c r="C3275" s="2" t="s">
        <v>6</v>
      </c>
      <c r="D3275" s="2" t="s">
        <v>15</v>
      </c>
      <c r="E3275" s="2" t="s">
        <v>8</v>
      </c>
      <c r="F3275" s="2" t="s">
        <v>61</v>
      </c>
      <c r="G3275" s="1">
        <v>10377.299999999999</v>
      </c>
      <c r="H3275" s="1">
        <v>8101.2</v>
      </c>
      <c r="I3275" s="4">
        <v>25</v>
      </c>
      <c r="J3275" s="2" t="s">
        <v>68</v>
      </c>
      <c r="K3275" s="1">
        <f>Tabelle111[[#This Row],[Menge kg Nges]]/1000</f>
        <v>10.3773</v>
      </c>
      <c r="L3275" s="1">
        <f>Tabelle111[[#This Row],[Menge kg P2O5]]/1000</f>
        <v>8.1012000000000004</v>
      </c>
      <c r="M3275" s="1">
        <f>Tabelle111[[#This Row],[Menge t Nges]]/Tabelle111[[#This Row],[Anzahl Lieferscheine]]</f>
        <v>0.41509200000000002</v>
      </c>
      <c r="N3275" s="1">
        <f>Tabelle111[[#This Row],[Menge t P2O5]]/Tabelle111[[#This Row],[Anzahl Lieferscheine]]</f>
        <v>0.324048</v>
      </c>
    </row>
    <row r="3276" spans="1:14" x14ac:dyDescent="0.2">
      <c r="A3276" s="2" t="s">
        <v>34</v>
      </c>
      <c r="B3276" s="2" t="s">
        <v>27</v>
      </c>
      <c r="C3276" s="2" t="s">
        <v>6</v>
      </c>
      <c r="D3276" s="2" t="s">
        <v>15</v>
      </c>
      <c r="E3276" s="2" t="s">
        <v>16</v>
      </c>
      <c r="F3276" s="2" t="s">
        <v>61</v>
      </c>
      <c r="G3276" s="1">
        <v>6757.0000000000009</v>
      </c>
      <c r="H3276" s="1">
        <v>6177</v>
      </c>
      <c r="I3276" s="4">
        <v>14</v>
      </c>
      <c r="J3276" s="2" t="s">
        <v>68</v>
      </c>
      <c r="K3276" s="1">
        <f>Tabelle111[[#This Row],[Menge kg Nges]]/1000</f>
        <v>6.7570000000000006</v>
      </c>
      <c r="L3276" s="1">
        <f>Tabelle111[[#This Row],[Menge kg P2O5]]/1000</f>
        <v>6.1769999999999996</v>
      </c>
      <c r="M3276" s="1">
        <f>Tabelle111[[#This Row],[Menge t Nges]]/Tabelle111[[#This Row],[Anzahl Lieferscheine]]</f>
        <v>0.48264285714285721</v>
      </c>
      <c r="N3276" s="1">
        <f>Tabelle111[[#This Row],[Menge t P2O5]]/Tabelle111[[#This Row],[Anzahl Lieferscheine]]</f>
        <v>0.44121428571428567</v>
      </c>
    </row>
    <row r="3277" spans="1:14" x14ac:dyDescent="0.2">
      <c r="A3277" s="2" t="s">
        <v>34</v>
      </c>
      <c r="B3277" s="2" t="s">
        <v>27</v>
      </c>
      <c r="C3277" s="2" t="s">
        <v>6</v>
      </c>
      <c r="D3277" s="2" t="s">
        <v>15</v>
      </c>
      <c r="E3277" s="2" t="s">
        <v>17</v>
      </c>
      <c r="F3277" s="2" t="s">
        <v>61</v>
      </c>
      <c r="G3277" s="1">
        <v>3755.7200000000003</v>
      </c>
      <c r="H3277" s="1">
        <v>1614.04</v>
      </c>
      <c r="I3277" s="4">
        <v>14</v>
      </c>
      <c r="J3277" s="2" t="s">
        <v>68</v>
      </c>
      <c r="K3277" s="1">
        <f>Tabelle111[[#This Row],[Menge kg Nges]]/1000</f>
        <v>3.7557200000000002</v>
      </c>
      <c r="L3277" s="1">
        <f>Tabelle111[[#This Row],[Menge kg P2O5]]/1000</f>
        <v>1.6140399999999999</v>
      </c>
      <c r="M3277" s="1">
        <f>Tabelle111[[#This Row],[Menge t Nges]]/Tabelle111[[#This Row],[Anzahl Lieferscheine]]</f>
        <v>0.26826571428571427</v>
      </c>
      <c r="N3277" s="1">
        <f>Tabelle111[[#This Row],[Menge t P2O5]]/Tabelle111[[#This Row],[Anzahl Lieferscheine]]</f>
        <v>0.11528857142857142</v>
      </c>
    </row>
    <row r="3278" spans="1:14" x14ac:dyDescent="0.2">
      <c r="A3278" s="2" t="s">
        <v>34</v>
      </c>
      <c r="B3278" s="2" t="s">
        <v>27</v>
      </c>
      <c r="C3278" s="2" t="s">
        <v>6</v>
      </c>
      <c r="D3278" s="2" t="s">
        <v>15</v>
      </c>
      <c r="E3278" s="2" t="s">
        <v>18</v>
      </c>
      <c r="F3278" s="2" t="s">
        <v>61</v>
      </c>
      <c r="G3278" s="1">
        <v>12256.830000000002</v>
      </c>
      <c r="H3278" s="1">
        <v>8326.82</v>
      </c>
      <c r="I3278" s="4">
        <v>25</v>
      </c>
      <c r="J3278" s="2" t="s">
        <v>68</v>
      </c>
      <c r="K3278" s="1">
        <f>Tabelle111[[#This Row],[Menge kg Nges]]/1000</f>
        <v>12.256830000000003</v>
      </c>
      <c r="L3278" s="1">
        <f>Tabelle111[[#This Row],[Menge kg P2O5]]/1000</f>
        <v>8.3268199999999997</v>
      </c>
      <c r="M3278" s="1">
        <f>Tabelle111[[#This Row],[Menge t Nges]]/Tabelle111[[#This Row],[Anzahl Lieferscheine]]</f>
        <v>0.49027320000000008</v>
      </c>
      <c r="N3278" s="1">
        <f>Tabelle111[[#This Row],[Menge t P2O5]]/Tabelle111[[#This Row],[Anzahl Lieferscheine]]</f>
        <v>0.3330728</v>
      </c>
    </row>
    <row r="3279" spans="1:14" x14ac:dyDescent="0.2">
      <c r="A3279" s="2" t="s">
        <v>34</v>
      </c>
      <c r="B3279" s="2" t="s">
        <v>27</v>
      </c>
      <c r="C3279" s="2" t="s">
        <v>6</v>
      </c>
      <c r="D3279" s="2" t="s">
        <v>15</v>
      </c>
      <c r="E3279" s="2" t="s">
        <v>19</v>
      </c>
      <c r="F3279" s="2" t="s">
        <v>61</v>
      </c>
      <c r="G3279" s="1">
        <v>21711.33</v>
      </c>
      <c r="H3279" s="1">
        <v>23353.41</v>
      </c>
      <c r="I3279" s="4">
        <v>27</v>
      </c>
      <c r="J3279" s="2" t="s">
        <v>68</v>
      </c>
      <c r="K3279" s="1">
        <f>Tabelle111[[#This Row],[Menge kg Nges]]/1000</f>
        <v>21.71133</v>
      </c>
      <c r="L3279" s="1">
        <f>Tabelle111[[#This Row],[Menge kg P2O5]]/1000</f>
        <v>23.35341</v>
      </c>
      <c r="M3279" s="1">
        <f>Tabelle111[[#This Row],[Menge t Nges]]/Tabelle111[[#This Row],[Anzahl Lieferscheine]]</f>
        <v>0.8041233333333333</v>
      </c>
      <c r="N3279" s="1">
        <f>Tabelle111[[#This Row],[Menge t P2O5]]/Tabelle111[[#This Row],[Anzahl Lieferscheine]]</f>
        <v>0.86494111111111116</v>
      </c>
    </row>
    <row r="3280" spans="1:14" x14ac:dyDescent="0.2">
      <c r="A3280" s="2" t="s">
        <v>34</v>
      </c>
      <c r="B3280" s="2" t="s">
        <v>27</v>
      </c>
      <c r="C3280" s="2" t="s">
        <v>6</v>
      </c>
      <c r="D3280" s="2" t="s">
        <v>15</v>
      </c>
      <c r="E3280" s="2" t="s">
        <v>20</v>
      </c>
      <c r="F3280" s="2" t="s">
        <v>61</v>
      </c>
      <c r="G3280" s="1">
        <v>1691.6000000000001</v>
      </c>
      <c r="H3280" s="1">
        <v>1103.2</v>
      </c>
      <c r="I3280" s="4">
        <v>10</v>
      </c>
      <c r="J3280" s="2" t="s">
        <v>68</v>
      </c>
      <c r="K3280" s="1">
        <f>Tabelle111[[#This Row],[Menge kg Nges]]/1000</f>
        <v>1.6916000000000002</v>
      </c>
      <c r="L3280" s="1">
        <f>Tabelle111[[#This Row],[Menge kg P2O5]]/1000</f>
        <v>1.1032</v>
      </c>
      <c r="M3280" s="1">
        <f>Tabelle111[[#This Row],[Menge t Nges]]/Tabelle111[[#This Row],[Anzahl Lieferscheine]]</f>
        <v>0.16916000000000003</v>
      </c>
      <c r="N3280" s="1">
        <f>Tabelle111[[#This Row],[Menge t P2O5]]/Tabelle111[[#This Row],[Anzahl Lieferscheine]]</f>
        <v>0.11032</v>
      </c>
    </row>
    <row r="3281" spans="1:14" x14ac:dyDescent="0.2">
      <c r="A3281" s="2" t="s">
        <v>34</v>
      </c>
      <c r="B3281" s="2" t="s">
        <v>27</v>
      </c>
      <c r="C3281" s="2" t="s">
        <v>6</v>
      </c>
      <c r="D3281" s="2" t="s">
        <v>15</v>
      </c>
      <c r="E3281" s="2" t="s">
        <v>21</v>
      </c>
      <c r="F3281" s="2" t="s">
        <v>61</v>
      </c>
      <c r="G3281" s="1">
        <v>44310.05000000001</v>
      </c>
      <c r="H3281" s="1">
        <v>26364.379999999997</v>
      </c>
      <c r="I3281" s="4">
        <v>92</v>
      </c>
      <c r="J3281" s="2" t="s">
        <v>68</v>
      </c>
      <c r="K3281" s="1">
        <f>Tabelle111[[#This Row],[Menge kg Nges]]/1000</f>
        <v>44.310050000000011</v>
      </c>
      <c r="L3281" s="1">
        <f>Tabelle111[[#This Row],[Menge kg P2O5]]/1000</f>
        <v>26.364379999999997</v>
      </c>
      <c r="M3281" s="1">
        <f>Tabelle111[[#This Row],[Menge t Nges]]/Tabelle111[[#This Row],[Anzahl Lieferscheine]]</f>
        <v>0.4816309782608697</v>
      </c>
      <c r="N3281" s="1">
        <f>Tabelle111[[#This Row],[Menge t P2O5]]/Tabelle111[[#This Row],[Anzahl Lieferscheine]]</f>
        <v>0.28656934782608695</v>
      </c>
    </row>
    <row r="3282" spans="1:14" x14ac:dyDescent="0.2">
      <c r="A3282" s="2" t="s">
        <v>34</v>
      </c>
      <c r="B3282" s="2" t="s">
        <v>27</v>
      </c>
      <c r="C3282" s="2" t="s">
        <v>6</v>
      </c>
      <c r="D3282" s="2" t="s">
        <v>15</v>
      </c>
      <c r="E3282" s="2" t="s">
        <v>9</v>
      </c>
      <c r="F3282" s="2" t="s">
        <v>61</v>
      </c>
      <c r="G3282" s="1">
        <v>8592.92</v>
      </c>
      <c r="H3282" s="1">
        <v>4738.4500000000007</v>
      </c>
      <c r="I3282" s="4">
        <v>42</v>
      </c>
      <c r="J3282" s="2" t="s">
        <v>68</v>
      </c>
      <c r="K3282" s="1">
        <f>Tabelle111[[#This Row],[Menge kg Nges]]/1000</f>
        <v>8.5929199999999994</v>
      </c>
      <c r="L3282" s="1">
        <f>Tabelle111[[#This Row],[Menge kg P2O5]]/1000</f>
        <v>4.7384500000000012</v>
      </c>
      <c r="M3282" s="1">
        <f>Tabelle111[[#This Row],[Menge t Nges]]/Tabelle111[[#This Row],[Anzahl Lieferscheine]]</f>
        <v>0.20459333333333332</v>
      </c>
      <c r="N3282" s="1">
        <f>Tabelle111[[#This Row],[Menge t P2O5]]/Tabelle111[[#This Row],[Anzahl Lieferscheine]]</f>
        <v>0.11282023809523813</v>
      </c>
    </row>
    <row r="3283" spans="1:14" x14ac:dyDescent="0.2">
      <c r="A3283" s="2" t="s">
        <v>34</v>
      </c>
      <c r="B3283" s="2" t="s">
        <v>27</v>
      </c>
      <c r="C3283" s="2" t="s">
        <v>6</v>
      </c>
      <c r="D3283" s="2" t="s">
        <v>15</v>
      </c>
      <c r="E3283" s="2" t="s">
        <v>10</v>
      </c>
      <c r="F3283" s="2" t="s">
        <v>61</v>
      </c>
      <c r="G3283" s="1">
        <v>286.2</v>
      </c>
      <c r="H3283" s="1">
        <v>124.2</v>
      </c>
      <c r="I3283" s="4">
        <v>1</v>
      </c>
      <c r="J3283" s="2" t="s">
        <v>68</v>
      </c>
      <c r="K3283" s="1">
        <f>Tabelle111[[#This Row],[Menge kg Nges]]/1000</f>
        <v>0.28620000000000001</v>
      </c>
      <c r="L3283" s="1">
        <f>Tabelle111[[#This Row],[Menge kg P2O5]]/1000</f>
        <v>0.1242</v>
      </c>
      <c r="M3283" s="1">
        <f>Tabelle111[[#This Row],[Menge t Nges]]/Tabelle111[[#This Row],[Anzahl Lieferscheine]]</f>
        <v>0.28620000000000001</v>
      </c>
      <c r="N3283" s="1">
        <f>Tabelle111[[#This Row],[Menge t P2O5]]/Tabelle111[[#This Row],[Anzahl Lieferscheine]]</f>
        <v>0.1242</v>
      </c>
    </row>
    <row r="3284" spans="1:14" x14ac:dyDescent="0.2">
      <c r="A3284" s="2" t="s">
        <v>34</v>
      </c>
      <c r="B3284" s="2" t="s">
        <v>27</v>
      </c>
      <c r="C3284" s="2" t="s">
        <v>6</v>
      </c>
      <c r="D3284" s="2" t="s">
        <v>15</v>
      </c>
      <c r="E3284" s="2" t="s">
        <v>23</v>
      </c>
      <c r="F3284" s="2" t="s">
        <v>61</v>
      </c>
      <c r="G3284" s="1">
        <v>640</v>
      </c>
      <c r="H3284" s="1">
        <v>264</v>
      </c>
      <c r="I3284" s="4">
        <v>2</v>
      </c>
      <c r="J3284" s="2" t="s">
        <v>68</v>
      </c>
      <c r="K3284" s="1">
        <f>Tabelle111[[#This Row],[Menge kg Nges]]/1000</f>
        <v>0.64</v>
      </c>
      <c r="L3284" s="1">
        <f>Tabelle111[[#This Row],[Menge kg P2O5]]/1000</f>
        <v>0.26400000000000001</v>
      </c>
      <c r="M3284" s="1">
        <f>Tabelle111[[#This Row],[Menge t Nges]]/Tabelle111[[#This Row],[Anzahl Lieferscheine]]</f>
        <v>0.32</v>
      </c>
      <c r="N3284" s="1">
        <f>Tabelle111[[#This Row],[Menge t P2O5]]/Tabelle111[[#This Row],[Anzahl Lieferscheine]]</f>
        <v>0.13200000000000001</v>
      </c>
    </row>
    <row r="3285" spans="1:14" x14ac:dyDescent="0.2">
      <c r="A3285" s="2" t="s">
        <v>34</v>
      </c>
      <c r="B3285" s="2" t="s">
        <v>27</v>
      </c>
      <c r="C3285" s="2" t="s">
        <v>6</v>
      </c>
      <c r="D3285" s="2" t="s">
        <v>15</v>
      </c>
      <c r="E3285" s="2" t="s">
        <v>12</v>
      </c>
      <c r="F3285" s="2" t="s">
        <v>61</v>
      </c>
      <c r="G3285" s="1">
        <v>198.45</v>
      </c>
      <c r="H3285" s="1">
        <v>98</v>
      </c>
      <c r="I3285" s="4">
        <v>1</v>
      </c>
      <c r="J3285" s="2" t="s">
        <v>68</v>
      </c>
      <c r="K3285" s="1">
        <f>Tabelle111[[#This Row],[Menge kg Nges]]/1000</f>
        <v>0.19844999999999999</v>
      </c>
      <c r="L3285" s="1">
        <f>Tabelle111[[#This Row],[Menge kg P2O5]]/1000</f>
        <v>9.8000000000000004E-2</v>
      </c>
      <c r="M3285" s="1">
        <f>Tabelle111[[#This Row],[Menge t Nges]]/Tabelle111[[#This Row],[Anzahl Lieferscheine]]</f>
        <v>0.19844999999999999</v>
      </c>
      <c r="N3285" s="1">
        <f>Tabelle111[[#This Row],[Menge t P2O5]]/Tabelle111[[#This Row],[Anzahl Lieferscheine]]</f>
        <v>9.8000000000000004E-2</v>
      </c>
    </row>
    <row r="3286" spans="1:14" x14ac:dyDescent="0.2">
      <c r="A3286" s="2" t="s">
        <v>34</v>
      </c>
      <c r="B3286" s="2" t="s">
        <v>27</v>
      </c>
      <c r="C3286" s="2" t="s">
        <v>6</v>
      </c>
      <c r="D3286" s="2" t="s">
        <v>15</v>
      </c>
      <c r="E3286" s="2" t="s">
        <v>13</v>
      </c>
      <c r="F3286" s="2" t="s">
        <v>61</v>
      </c>
      <c r="G3286" s="1">
        <v>3572.6</v>
      </c>
      <c r="H3286" s="1">
        <v>2160.9</v>
      </c>
      <c r="I3286" s="4">
        <v>11</v>
      </c>
      <c r="J3286" s="2" t="s">
        <v>68</v>
      </c>
      <c r="K3286" s="1">
        <f>Tabelle111[[#This Row],[Menge kg Nges]]/1000</f>
        <v>3.5726</v>
      </c>
      <c r="L3286" s="1">
        <f>Tabelle111[[#This Row],[Menge kg P2O5]]/1000</f>
        <v>2.1609000000000003</v>
      </c>
      <c r="M3286" s="1">
        <f>Tabelle111[[#This Row],[Menge t Nges]]/Tabelle111[[#This Row],[Anzahl Lieferscheine]]</f>
        <v>0.32478181818181817</v>
      </c>
      <c r="N3286" s="1">
        <f>Tabelle111[[#This Row],[Menge t P2O5]]/Tabelle111[[#This Row],[Anzahl Lieferscheine]]</f>
        <v>0.19644545454545456</v>
      </c>
    </row>
    <row r="3287" spans="1:14" x14ac:dyDescent="0.2">
      <c r="A3287" s="2" t="s">
        <v>34</v>
      </c>
      <c r="B3287" s="2" t="s">
        <v>27</v>
      </c>
      <c r="C3287" s="2" t="s">
        <v>6</v>
      </c>
      <c r="D3287" s="2" t="s">
        <v>15</v>
      </c>
      <c r="E3287" s="2" t="s">
        <v>14</v>
      </c>
      <c r="F3287" s="2" t="s">
        <v>61</v>
      </c>
      <c r="G3287" s="1">
        <v>1126.4000000000001</v>
      </c>
      <c r="H3287" s="1">
        <v>588.70000000000005</v>
      </c>
      <c r="I3287" s="4">
        <v>3</v>
      </c>
      <c r="J3287" s="2" t="s">
        <v>68</v>
      </c>
      <c r="K3287" s="1">
        <f>Tabelle111[[#This Row],[Menge kg Nges]]/1000</f>
        <v>1.1264000000000001</v>
      </c>
      <c r="L3287" s="1">
        <f>Tabelle111[[#This Row],[Menge kg P2O5]]/1000</f>
        <v>0.5887</v>
      </c>
      <c r="M3287" s="1">
        <f>Tabelle111[[#This Row],[Menge t Nges]]/Tabelle111[[#This Row],[Anzahl Lieferscheine]]</f>
        <v>0.37546666666666667</v>
      </c>
      <c r="N3287" s="1">
        <f>Tabelle111[[#This Row],[Menge t P2O5]]/Tabelle111[[#This Row],[Anzahl Lieferscheine]]</f>
        <v>0.19623333333333334</v>
      </c>
    </row>
    <row r="3288" spans="1:14" x14ac:dyDescent="0.2">
      <c r="A3288" s="2" t="s">
        <v>34</v>
      </c>
      <c r="B3288" s="2" t="s">
        <v>27</v>
      </c>
      <c r="C3288" s="2" t="s">
        <v>25</v>
      </c>
      <c r="D3288" s="2" t="s">
        <v>25</v>
      </c>
      <c r="E3288" s="2" t="s">
        <v>26</v>
      </c>
      <c r="F3288" s="2" t="s">
        <v>61</v>
      </c>
      <c r="G3288" s="1">
        <v>37612.26</v>
      </c>
      <c r="H3288" s="1">
        <v>21885</v>
      </c>
      <c r="I3288" s="4">
        <v>51</v>
      </c>
      <c r="J3288" s="2" t="s">
        <v>68</v>
      </c>
      <c r="K3288" s="1">
        <f>Tabelle111[[#This Row],[Menge kg Nges]]/1000</f>
        <v>37.612259999999999</v>
      </c>
      <c r="L3288" s="1">
        <f>Tabelle111[[#This Row],[Menge kg P2O5]]/1000</f>
        <v>21.885000000000002</v>
      </c>
      <c r="M3288" s="1">
        <f>Tabelle111[[#This Row],[Menge t Nges]]/Tabelle111[[#This Row],[Anzahl Lieferscheine]]</f>
        <v>0.73749529411764703</v>
      </c>
      <c r="N3288" s="1">
        <f>Tabelle111[[#This Row],[Menge t P2O5]]/Tabelle111[[#This Row],[Anzahl Lieferscheine]]</f>
        <v>0.42911764705882355</v>
      </c>
    </row>
    <row r="3289" spans="1:14" x14ac:dyDescent="0.2">
      <c r="A3289" s="2" t="s">
        <v>34</v>
      </c>
      <c r="B3289" s="2" t="s">
        <v>33</v>
      </c>
      <c r="C3289" s="2" t="s">
        <v>6</v>
      </c>
      <c r="D3289" s="2" t="s">
        <v>30</v>
      </c>
      <c r="E3289" s="2" t="s">
        <v>26</v>
      </c>
      <c r="F3289" s="2" t="s">
        <v>61</v>
      </c>
      <c r="G3289" s="1">
        <v>1569.55</v>
      </c>
      <c r="H3289" s="1">
        <v>1096.8700000000001</v>
      </c>
      <c r="I3289" s="4">
        <v>3</v>
      </c>
      <c r="J3289" s="2" t="s">
        <v>68</v>
      </c>
      <c r="K3289" s="1">
        <f>Tabelle111[[#This Row],[Menge kg Nges]]/1000</f>
        <v>1.56955</v>
      </c>
      <c r="L3289" s="1">
        <f>Tabelle111[[#This Row],[Menge kg P2O5]]/1000</f>
        <v>1.09687</v>
      </c>
      <c r="M3289" s="1">
        <f>Tabelle111[[#This Row],[Menge t Nges]]/Tabelle111[[#This Row],[Anzahl Lieferscheine]]</f>
        <v>0.52318333333333333</v>
      </c>
      <c r="N3289" s="1">
        <f>Tabelle111[[#This Row],[Menge t P2O5]]/Tabelle111[[#This Row],[Anzahl Lieferscheine]]</f>
        <v>0.36562333333333336</v>
      </c>
    </row>
    <row r="3290" spans="1:14" x14ac:dyDescent="0.2">
      <c r="A3290" s="2" t="s">
        <v>34</v>
      </c>
      <c r="B3290" s="2" t="s">
        <v>33</v>
      </c>
      <c r="C3290" s="2" t="s">
        <v>6</v>
      </c>
      <c r="D3290" s="2" t="s">
        <v>7</v>
      </c>
      <c r="E3290" s="2" t="s">
        <v>8</v>
      </c>
      <c r="F3290" s="2" t="s">
        <v>61</v>
      </c>
      <c r="G3290" s="1">
        <v>661.65</v>
      </c>
      <c r="H3290" s="1">
        <v>357.75</v>
      </c>
      <c r="I3290" s="4">
        <v>3</v>
      </c>
      <c r="J3290" s="2" t="s">
        <v>68</v>
      </c>
      <c r="K3290" s="1">
        <f>Tabelle111[[#This Row],[Menge kg Nges]]/1000</f>
        <v>0.66164999999999996</v>
      </c>
      <c r="L3290" s="1">
        <f>Tabelle111[[#This Row],[Menge kg P2O5]]/1000</f>
        <v>0.35775000000000001</v>
      </c>
      <c r="M3290" s="1">
        <f>Tabelle111[[#This Row],[Menge t Nges]]/Tabelle111[[#This Row],[Anzahl Lieferscheine]]</f>
        <v>0.22055</v>
      </c>
      <c r="N3290" s="1">
        <f>Tabelle111[[#This Row],[Menge t P2O5]]/Tabelle111[[#This Row],[Anzahl Lieferscheine]]</f>
        <v>0.11925000000000001</v>
      </c>
    </row>
    <row r="3291" spans="1:14" x14ac:dyDescent="0.2">
      <c r="A3291" s="2" t="s">
        <v>34</v>
      </c>
      <c r="B3291" s="2" t="s">
        <v>33</v>
      </c>
      <c r="C3291" s="2" t="s">
        <v>6</v>
      </c>
      <c r="D3291" s="2" t="s">
        <v>7</v>
      </c>
      <c r="E3291" s="2" t="s">
        <v>12</v>
      </c>
      <c r="F3291" s="2" t="s">
        <v>61</v>
      </c>
      <c r="G3291" s="1">
        <v>729</v>
      </c>
      <c r="H3291" s="1">
        <v>282.60000000000002</v>
      </c>
      <c r="I3291" s="4">
        <v>1</v>
      </c>
      <c r="J3291" s="2" t="s">
        <v>68</v>
      </c>
      <c r="K3291" s="1">
        <f>Tabelle111[[#This Row],[Menge kg Nges]]/1000</f>
        <v>0.72899999999999998</v>
      </c>
      <c r="L3291" s="1">
        <f>Tabelle111[[#This Row],[Menge kg P2O5]]/1000</f>
        <v>0.28260000000000002</v>
      </c>
      <c r="M3291" s="1">
        <f>Tabelle111[[#This Row],[Menge t Nges]]/Tabelle111[[#This Row],[Anzahl Lieferscheine]]</f>
        <v>0.72899999999999998</v>
      </c>
      <c r="N3291" s="1">
        <f>Tabelle111[[#This Row],[Menge t P2O5]]/Tabelle111[[#This Row],[Anzahl Lieferscheine]]</f>
        <v>0.28260000000000002</v>
      </c>
    </row>
    <row r="3292" spans="1:14" x14ac:dyDescent="0.2">
      <c r="A3292" s="2" t="s">
        <v>34</v>
      </c>
      <c r="B3292" s="2" t="s">
        <v>33</v>
      </c>
      <c r="C3292" s="2" t="s">
        <v>6</v>
      </c>
      <c r="D3292" s="2" t="s">
        <v>15</v>
      </c>
      <c r="E3292" s="2" t="s">
        <v>8</v>
      </c>
      <c r="F3292" s="2" t="s">
        <v>61</v>
      </c>
      <c r="G3292" s="1">
        <v>1546.75</v>
      </c>
      <c r="H3292" s="1">
        <v>1177</v>
      </c>
      <c r="I3292" s="4">
        <v>7</v>
      </c>
      <c r="J3292" s="2" t="s">
        <v>68</v>
      </c>
      <c r="K3292" s="1">
        <f>Tabelle111[[#This Row],[Menge kg Nges]]/1000</f>
        <v>1.5467500000000001</v>
      </c>
      <c r="L3292" s="1">
        <f>Tabelle111[[#This Row],[Menge kg P2O5]]/1000</f>
        <v>1.177</v>
      </c>
      <c r="M3292" s="1">
        <f>Tabelle111[[#This Row],[Menge t Nges]]/Tabelle111[[#This Row],[Anzahl Lieferscheine]]</f>
        <v>0.22096428571428572</v>
      </c>
      <c r="N3292" s="1">
        <f>Tabelle111[[#This Row],[Menge t P2O5]]/Tabelle111[[#This Row],[Anzahl Lieferscheine]]</f>
        <v>0.16814285714285715</v>
      </c>
    </row>
    <row r="3293" spans="1:14" x14ac:dyDescent="0.2">
      <c r="A3293" s="2" t="s">
        <v>34</v>
      </c>
      <c r="B3293" s="2" t="s">
        <v>33</v>
      </c>
      <c r="C3293" s="2" t="s">
        <v>6</v>
      </c>
      <c r="D3293" s="2" t="s">
        <v>15</v>
      </c>
      <c r="E3293" s="2" t="s">
        <v>18</v>
      </c>
      <c r="F3293" s="2" t="s">
        <v>61</v>
      </c>
      <c r="G3293" s="1">
        <v>1459.1999999999998</v>
      </c>
      <c r="H3293" s="1">
        <v>970.31999999999994</v>
      </c>
      <c r="I3293" s="4">
        <v>4</v>
      </c>
      <c r="J3293" s="2" t="s">
        <v>68</v>
      </c>
      <c r="K3293" s="1">
        <f>Tabelle111[[#This Row],[Menge kg Nges]]/1000</f>
        <v>1.4591999999999998</v>
      </c>
      <c r="L3293" s="1">
        <f>Tabelle111[[#This Row],[Menge kg P2O5]]/1000</f>
        <v>0.97031999999999996</v>
      </c>
      <c r="M3293" s="1">
        <f>Tabelle111[[#This Row],[Menge t Nges]]/Tabelle111[[#This Row],[Anzahl Lieferscheine]]</f>
        <v>0.36479999999999996</v>
      </c>
      <c r="N3293" s="1">
        <f>Tabelle111[[#This Row],[Menge t P2O5]]/Tabelle111[[#This Row],[Anzahl Lieferscheine]]</f>
        <v>0.24257999999999999</v>
      </c>
    </row>
    <row r="3294" spans="1:14" x14ac:dyDescent="0.2">
      <c r="A3294" s="2" t="s">
        <v>34</v>
      </c>
      <c r="B3294" s="2" t="s">
        <v>33</v>
      </c>
      <c r="C3294" s="2" t="s">
        <v>25</v>
      </c>
      <c r="D3294" s="2" t="s">
        <v>25</v>
      </c>
      <c r="E3294" s="2" t="s">
        <v>26</v>
      </c>
      <c r="F3294" s="2" t="s">
        <v>61</v>
      </c>
      <c r="G3294" s="1">
        <v>521</v>
      </c>
      <c r="H3294" s="1">
        <v>305</v>
      </c>
      <c r="I3294" s="4">
        <v>1</v>
      </c>
      <c r="J3294" s="2" t="s">
        <v>68</v>
      </c>
      <c r="K3294" s="1">
        <f>Tabelle111[[#This Row],[Menge kg Nges]]/1000</f>
        <v>0.52100000000000002</v>
      </c>
      <c r="L3294" s="1">
        <f>Tabelle111[[#This Row],[Menge kg P2O5]]/1000</f>
        <v>0.30499999999999999</v>
      </c>
      <c r="M3294" s="1">
        <f>Tabelle111[[#This Row],[Menge t Nges]]/Tabelle111[[#This Row],[Anzahl Lieferscheine]]</f>
        <v>0.52100000000000002</v>
      </c>
      <c r="N3294" s="1">
        <f>Tabelle111[[#This Row],[Menge t P2O5]]/Tabelle111[[#This Row],[Anzahl Lieferscheine]]</f>
        <v>0.30499999999999999</v>
      </c>
    </row>
    <row r="3295" spans="1:14" x14ac:dyDescent="0.2">
      <c r="A3295" s="2" t="s">
        <v>34</v>
      </c>
      <c r="B3295" s="2" t="s">
        <v>46</v>
      </c>
      <c r="C3295" s="2" t="s">
        <v>6</v>
      </c>
      <c r="D3295" s="2" t="s">
        <v>30</v>
      </c>
      <c r="E3295" s="2" t="s">
        <v>26</v>
      </c>
      <c r="F3295" s="2" t="s">
        <v>61</v>
      </c>
      <c r="G3295" s="1">
        <v>1916</v>
      </c>
      <c r="H3295" s="1">
        <v>1135</v>
      </c>
      <c r="I3295" s="4">
        <v>4</v>
      </c>
      <c r="J3295" s="2" t="s">
        <v>68</v>
      </c>
      <c r="K3295" s="1">
        <f>Tabelle111[[#This Row],[Menge kg Nges]]/1000</f>
        <v>1.9159999999999999</v>
      </c>
      <c r="L3295" s="1">
        <f>Tabelle111[[#This Row],[Menge kg P2O5]]/1000</f>
        <v>1.135</v>
      </c>
      <c r="M3295" s="1">
        <f>Tabelle111[[#This Row],[Menge t Nges]]/Tabelle111[[#This Row],[Anzahl Lieferscheine]]</f>
        <v>0.47899999999999998</v>
      </c>
      <c r="N3295" s="1">
        <f>Tabelle111[[#This Row],[Menge t P2O5]]/Tabelle111[[#This Row],[Anzahl Lieferscheine]]</f>
        <v>0.28375</v>
      </c>
    </row>
    <row r="3296" spans="1:14" x14ac:dyDescent="0.2">
      <c r="A3296" s="2" t="s">
        <v>34</v>
      </c>
      <c r="B3296" s="2" t="s">
        <v>46</v>
      </c>
      <c r="C3296" s="2" t="s">
        <v>6</v>
      </c>
      <c r="D3296" s="2" t="s">
        <v>15</v>
      </c>
      <c r="E3296" s="2" t="s">
        <v>21</v>
      </c>
      <c r="F3296" s="2" t="s">
        <v>61</v>
      </c>
      <c r="G3296" s="1">
        <v>1738.2</v>
      </c>
      <c r="H3296" s="1">
        <v>1041.3</v>
      </c>
      <c r="I3296" s="4">
        <v>3</v>
      </c>
      <c r="J3296" s="2" t="s">
        <v>68</v>
      </c>
      <c r="K3296" s="1">
        <f>Tabelle111[[#This Row],[Menge kg Nges]]/1000</f>
        <v>1.7382</v>
      </c>
      <c r="L3296" s="1">
        <f>Tabelle111[[#This Row],[Menge kg P2O5]]/1000</f>
        <v>1.0412999999999999</v>
      </c>
      <c r="M3296" s="1">
        <f>Tabelle111[[#This Row],[Menge t Nges]]/Tabelle111[[#This Row],[Anzahl Lieferscheine]]</f>
        <v>0.57940000000000003</v>
      </c>
      <c r="N3296" s="1">
        <f>Tabelle111[[#This Row],[Menge t P2O5]]/Tabelle111[[#This Row],[Anzahl Lieferscheine]]</f>
        <v>0.34709999999999996</v>
      </c>
    </row>
    <row r="3297" spans="1:14" x14ac:dyDescent="0.2">
      <c r="A3297" s="2" t="s">
        <v>34</v>
      </c>
      <c r="B3297" s="2" t="s">
        <v>34</v>
      </c>
      <c r="C3297" s="2" t="s">
        <v>6</v>
      </c>
      <c r="D3297" s="2" t="s">
        <v>30</v>
      </c>
      <c r="E3297" s="2" t="s">
        <v>26</v>
      </c>
      <c r="F3297" s="2" t="s">
        <v>61</v>
      </c>
      <c r="G3297" s="1">
        <v>463922.10999999923</v>
      </c>
      <c r="H3297" s="1">
        <v>210760.14999999988</v>
      </c>
      <c r="I3297" s="4">
        <v>1485</v>
      </c>
      <c r="J3297" s="2" t="s">
        <v>68</v>
      </c>
      <c r="K3297" s="1">
        <f>Tabelle111[[#This Row],[Menge kg Nges]]/1000</f>
        <v>463.92210999999924</v>
      </c>
      <c r="L3297" s="1">
        <f>Tabelle111[[#This Row],[Menge kg P2O5]]/1000</f>
        <v>210.76014999999987</v>
      </c>
      <c r="M3297" s="1">
        <f>Tabelle111[[#This Row],[Menge t Nges]]/Tabelle111[[#This Row],[Anzahl Lieferscheine]]</f>
        <v>0.31240546127946078</v>
      </c>
      <c r="N3297" s="1">
        <f>Tabelle111[[#This Row],[Menge t P2O5]]/Tabelle111[[#This Row],[Anzahl Lieferscheine]]</f>
        <v>0.14192602693602685</v>
      </c>
    </row>
    <row r="3298" spans="1:14" x14ac:dyDescent="0.2">
      <c r="A3298" s="2" t="s">
        <v>34</v>
      </c>
      <c r="B3298" s="2" t="s">
        <v>34</v>
      </c>
      <c r="C3298" s="2" t="s">
        <v>6</v>
      </c>
      <c r="D3298" s="2" t="s">
        <v>7</v>
      </c>
      <c r="E3298" s="2" t="s">
        <v>8</v>
      </c>
      <c r="F3298" s="2" t="s">
        <v>61</v>
      </c>
      <c r="G3298" s="1">
        <v>152508.19999999998</v>
      </c>
      <c r="H3298" s="1">
        <v>63031.170000000006</v>
      </c>
      <c r="I3298" s="4">
        <v>141</v>
      </c>
      <c r="J3298" s="2" t="s">
        <v>68</v>
      </c>
      <c r="K3298" s="1">
        <f>Tabelle111[[#This Row],[Menge kg Nges]]/1000</f>
        <v>152.50819999999999</v>
      </c>
      <c r="L3298" s="1">
        <f>Tabelle111[[#This Row],[Menge kg P2O5]]/1000</f>
        <v>63.031170000000003</v>
      </c>
      <c r="M3298" s="1">
        <f>Tabelle111[[#This Row],[Menge t Nges]]/Tabelle111[[#This Row],[Anzahl Lieferscheine]]</f>
        <v>1.081618439716312</v>
      </c>
      <c r="N3298" s="1">
        <f>Tabelle111[[#This Row],[Menge t P2O5]]/Tabelle111[[#This Row],[Anzahl Lieferscheine]]</f>
        <v>0.44702957446808511</v>
      </c>
    </row>
    <row r="3299" spans="1:14" x14ac:dyDescent="0.2">
      <c r="A3299" s="2" t="s">
        <v>34</v>
      </c>
      <c r="B3299" s="2" t="s">
        <v>34</v>
      </c>
      <c r="C3299" s="2" t="s">
        <v>6</v>
      </c>
      <c r="D3299" s="2" t="s">
        <v>7</v>
      </c>
      <c r="E3299" s="2" t="s">
        <v>9</v>
      </c>
      <c r="F3299" s="2" t="s">
        <v>61</v>
      </c>
      <c r="G3299" s="1">
        <v>109944.65000000001</v>
      </c>
      <c r="H3299" s="1">
        <v>45739.080000000009</v>
      </c>
      <c r="I3299" s="4">
        <v>161</v>
      </c>
      <c r="J3299" s="2" t="s">
        <v>68</v>
      </c>
      <c r="K3299" s="1">
        <f>Tabelle111[[#This Row],[Menge kg Nges]]/1000</f>
        <v>109.94465000000001</v>
      </c>
      <c r="L3299" s="1">
        <f>Tabelle111[[#This Row],[Menge kg P2O5]]/1000</f>
        <v>45.739080000000008</v>
      </c>
      <c r="M3299" s="1">
        <f>Tabelle111[[#This Row],[Menge t Nges]]/Tabelle111[[#This Row],[Anzahl Lieferscheine]]</f>
        <v>0.68288602484472061</v>
      </c>
      <c r="N3299" s="1">
        <f>Tabelle111[[#This Row],[Menge t P2O5]]/Tabelle111[[#This Row],[Anzahl Lieferscheine]]</f>
        <v>0.28409366459627333</v>
      </c>
    </row>
    <row r="3300" spans="1:14" x14ac:dyDescent="0.2">
      <c r="A3300" s="2" t="s">
        <v>34</v>
      </c>
      <c r="B3300" s="2" t="s">
        <v>34</v>
      </c>
      <c r="C3300" s="2" t="s">
        <v>6</v>
      </c>
      <c r="D3300" s="2" t="s">
        <v>7</v>
      </c>
      <c r="E3300" s="2" t="s">
        <v>50</v>
      </c>
      <c r="F3300" s="2" t="s">
        <v>61</v>
      </c>
      <c r="G3300" s="1">
        <v>2850.9000000000005</v>
      </c>
      <c r="H3300" s="1">
        <v>1188.5099999999998</v>
      </c>
      <c r="I3300" s="4">
        <v>11</v>
      </c>
      <c r="J3300" s="2" t="s">
        <v>68</v>
      </c>
      <c r="K3300" s="1">
        <f>Tabelle111[[#This Row],[Menge kg Nges]]/1000</f>
        <v>2.8509000000000007</v>
      </c>
      <c r="L3300" s="1">
        <f>Tabelle111[[#This Row],[Menge kg P2O5]]/1000</f>
        <v>1.1885099999999997</v>
      </c>
      <c r="M3300" s="1">
        <f>Tabelle111[[#This Row],[Menge t Nges]]/Tabelle111[[#This Row],[Anzahl Lieferscheine]]</f>
        <v>0.25917272727272733</v>
      </c>
      <c r="N3300" s="1">
        <f>Tabelle111[[#This Row],[Menge t P2O5]]/Tabelle111[[#This Row],[Anzahl Lieferscheine]]</f>
        <v>0.10804636363636361</v>
      </c>
    </row>
    <row r="3301" spans="1:14" x14ac:dyDescent="0.2">
      <c r="A3301" s="2" t="s">
        <v>34</v>
      </c>
      <c r="B3301" s="2" t="s">
        <v>34</v>
      </c>
      <c r="C3301" s="2" t="s">
        <v>6</v>
      </c>
      <c r="D3301" s="2" t="s">
        <v>7</v>
      </c>
      <c r="E3301" s="2" t="s">
        <v>10</v>
      </c>
      <c r="F3301" s="2" t="s">
        <v>61</v>
      </c>
      <c r="G3301" s="1">
        <v>8725</v>
      </c>
      <c r="H3301" s="1">
        <v>3574</v>
      </c>
      <c r="I3301" s="4">
        <v>3</v>
      </c>
      <c r="J3301" s="2" t="s">
        <v>68</v>
      </c>
      <c r="K3301" s="1">
        <f>Tabelle111[[#This Row],[Menge kg Nges]]/1000</f>
        <v>8.7249999999999996</v>
      </c>
      <c r="L3301" s="1">
        <f>Tabelle111[[#This Row],[Menge kg P2O5]]/1000</f>
        <v>3.5739999999999998</v>
      </c>
      <c r="M3301" s="1">
        <f>Tabelle111[[#This Row],[Menge t Nges]]/Tabelle111[[#This Row],[Anzahl Lieferscheine]]</f>
        <v>2.9083333333333332</v>
      </c>
      <c r="N3301" s="1">
        <f>Tabelle111[[#This Row],[Menge t P2O5]]/Tabelle111[[#This Row],[Anzahl Lieferscheine]]</f>
        <v>1.1913333333333334</v>
      </c>
    </row>
    <row r="3302" spans="1:14" x14ac:dyDescent="0.2">
      <c r="A3302" s="2" t="s">
        <v>34</v>
      </c>
      <c r="B3302" s="2" t="s">
        <v>34</v>
      </c>
      <c r="C3302" s="2" t="s">
        <v>6</v>
      </c>
      <c r="D3302" s="2" t="s">
        <v>7</v>
      </c>
      <c r="E3302" s="2" t="s">
        <v>11</v>
      </c>
      <c r="F3302" s="2" t="s">
        <v>61</v>
      </c>
      <c r="G3302" s="1">
        <v>142346.69999999995</v>
      </c>
      <c r="H3302" s="1">
        <v>65486.169999999991</v>
      </c>
      <c r="I3302" s="4">
        <v>442</v>
      </c>
      <c r="J3302" s="2" t="s">
        <v>68</v>
      </c>
      <c r="K3302" s="1">
        <f>Tabelle111[[#This Row],[Menge kg Nges]]/1000</f>
        <v>142.34669999999994</v>
      </c>
      <c r="L3302" s="1">
        <f>Tabelle111[[#This Row],[Menge kg P2O5]]/1000</f>
        <v>65.486169999999987</v>
      </c>
      <c r="M3302" s="1">
        <f>Tabelle111[[#This Row],[Menge t Nges]]/Tabelle111[[#This Row],[Anzahl Lieferscheine]]</f>
        <v>0.32205135746606323</v>
      </c>
      <c r="N3302" s="1">
        <f>Tabelle111[[#This Row],[Menge t P2O5]]/Tabelle111[[#This Row],[Anzahl Lieferscheine]]</f>
        <v>0.14815875565610856</v>
      </c>
    </row>
    <row r="3303" spans="1:14" x14ac:dyDescent="0.2">
      <c r="A3303" s="2" t="s">
        <v>34</v>
      </c>
      <c r="B3303" s="2" t="s">
        <v>34</v>
      </c>
      <c r="C3303" s="2" t="s">
        <v>6</v>
      </c>
      <c r="D3303" s="2" t="s">
        <v>7</v>
      </c>
      <c r="E3303" s="2" t="s">
        <v>12</v>
      </c>
      <c r="F3303" s="2" t="s">
        <v>61</v>
      </c>
      <c r="G3303" s="1">
        <v>161085.81999999983</v>
      </c>
      <c r="H3303" s="1">
        <v>69439.399999999994</v>
      </c>
      <c r="I3303" s="4">
        <v>419</v>
      </c>
      <c r="J3303" s="2" t="s">
        <v>68</v>
      </c>
      <c r="K3303" s="1">
        <f>Tabelle111[[#This Row],[Menge kg Nges]]/1000</f>
        <v>161.08581999999984</v>
      </c>
      <c r="L3303" s="1">
        <f>Tabelle111[[#This Row],[Menge kg P2O5]]/1000</f>
        <v>69.439399999999992</v>
      </c>
      <c r="M3303" s="1">
        <f>Tabelle111[[#This Row],[Menge t Nges]]/Tabelle111[[#This Row],[Anzahl Lieferscheine]]</f>
        <v>0.38445303102625261</v>
      </c>
      <c r="N3303" s="1">
        <f>Tabelle111[[#This Row],[Menge t P2O5]]/Tabelle111[[#This Row],[Anzahl Lieferscheine]]</f>
        <v>0.16572649164677802</v>
      </c>
    </row>
    <row r="3304" spans="1:14" x14ac:dyDescent="0.2">
      <c r="A3304" s="2" t="s">
        <v>34</v>
      </c>
      <c r="B3304" s="2" t="s">
        <v>34</v>
      </c>
      <c r="C3304" s="2" t="s">
        <v>6</v>
      </c>
      <c r="D3304" s="2" t="s">
        <v>7</v>
      </c>
      <c r="E3304" s="2" t="s">
        <v>13</v>
      </c>
      <c r="F3304" s="2" t="s">
        <v>61</v>
      </c>
      <c r="G3304" s="1">
        <v>79829.500000000029</v>
      </c>
      <c r="H3304" s="1">
        <v>44750.10000000002</v>
      </c>
      <c r="I3304" s="4">
        <v>249</v>
      </c>
      <c r="J3304" s="2" t="s">
        <v>68</v>
      </c>
      <c r="K3304" s="1">
        <f>Tabelle111[[#This Row],[Menge kg Nges]]/1000</f>
        <v>79.829500000000024</v>
      </c>
      <c r="L3304" s="1">
        <f>Tabelle111[[#This Row],[Menge kg P2O5]]/1000</f>
        <v>44.750100000000018</v>
      </c>
      <c r="M3304" s="1">
        <f>Tabelle111[[#This Row],[Menge t Nges]]/Tabelle111[[#This Row],[Anzahl Lieferscheine]]</f>
        <v>0.32060040160642578</v>
      </c>
      <c r="N3304" s="1">
        <f>Tabelle111[[#This Row],[Menge t P2O5]]/Tabelle111[[#This Row],[Anzahl Lieferscheine]]</f>
        <v>0.1797192771084338</v>
      </c>
    </row>
    <row r="3305" spans="1:14" x14ac:dyDescent="0.2">
      <c r="A3305" s="2" t="s">
        <v>34</v>
      </c>
      <c r="B3305" s="2" t="s">
        <v>34</v>
      </c>
      <c r="C3305" s="2" t="s">
        <v>6</v>
      </c>
      <c r="D3305" s="2" t="s">
        <v>7</v>
      </c>
      <c r="E3305" s="2" t="s">
        <v>14</v>
      </c>
      <c r="F3305" s="2" t="s">
        <v>61</v>
      </c>
      <c r="G3305" s="1">
        <v>95899.310000000027</v>
      </c>
      <c r="H3305" s="1">
        <v>44626.299999999996</v>
      </c>
      <c r="I3305" s="4">
        <v>243</v>
      </c>
      <c r="J3305" s="2" t="s">
        <v>68</v>
      </c>
      <c r="K3305" s="1">
        <f>Tabelle111[[#This Row],[Menge kg Nges]]/1000</f>
        <v>95.899310000000028</v>
      </c>
      <c r="L3305" s="1">
        <f>Tabelle111[[#This Row],[Menge kg P2O5]]/1000</f>
        <v>44.626299999999993</v>
      </c>
      <c r="M3305" s="1">
        <f>Tabelle111[[#This Row],[Menge t Nges]]/Tabelle111[[#This Row],[Anzahl Lieferscheine]]</f>
        <v>0.39464736625514413</v>
      </c>
      <c r="N3305" s="1">
        <f>Tabelle111[[#This Row],[Menge t P2O5]]/Tabelle111[[#This Row],[Anzahl Lieferscheine]]</f>
        <v>0.18364732510288062</v>
      </c>
    </row>
    <row r="3306" spans="1:14" x14ac:dyDescent="0.2">
      <c r="A3306" s="2" t="s">
        <v>34</v>
      </c>
      <c r="B3306" s="2" t="s">
        <v>34</v>
      </c>
      <c r="C3306" s="2" t="s">
        <v>6</v>
      </c>
      <c r="D3306" s="2" t="s">
        <v>15</v>
      </c>
      <c r="E3306" s="2" t="s">
        <v>8</v>
      </c>
      <c r="F3306" s="2" t="s">
        <v>61</v>
      </c>
      <c r="G3306" s="1">
        <v>13096.749999999998</v>
      </c>
      <c r="H3306" s="1">
        <v>9343.4000000000015</v>
      </c>
      <c r="I3306" s="4">
        <v>25</v>
      </c>
      <c r="J3306" s="2" t="s">
        <v>68</v>
      </c>
      <c r="K3306" s="1">
        <f>Tabelle111[[#This Row],[Menge kg Nges]]/1000</f>
        <v>13.096749999999998</v>
      </c>
      <c r="L3306" s="1">
        <f>Tabelle111[[#This Row],[Menge kg P2O5]]/1000</f>
        <v>9.3434000000000008</v>
      </c>
      <c r="M3306" s="1">
        <f>Tabelle111[[#This Row],[Menge t Nges]]/Tabelle111[[#This Row],[Anzahl Lieferscheine]]</f>
        <v>0.52386999999999995</v>
      </c>
      <c r="N3306" s="1">
        <f>Tabelle111[[#This Row],[Menge t P2O5]]/Tabelle111[[#This Row],[Anzahl Lieferscheine]]</f>
        <v>0.37373600000000001</v>
      </c>
    </row>
    <row r="3307" spans="1:14" x14ac:dyDescent="0.2">
      <c r="A3307" s="2" t="s">
        <v>34</v>
      </c>
      <c r="B3307" s="2" t="s">
        <v>34</v>
      </c>
      <c r="C3307" s="2" t="s">
        <v>6</v>
      </c>
      <c r="D3307" s="2" t="s">
        <v>15</v>
      </c>
      <c r="E3307" s="2" t="s">
        <v>16</v>
      </c>
      <c r="F3307" s="2" t="s">
        <v>61</v>
      </c>
      <c r="G3307" s="1">
        <v>2661.2500000000005</v>
      </c>
      <c r="H3307" s="1">
        <v>2019.2600000000002</v>
      </c>
      <c r="I3307" s="4">
        <v>11</v>
      </c>
      <c r="J3307" s="2" t="s">
        <v>68</v>
      </c>
      <c r="K3307" s="1">
        <f>Tabelle111[[#This Row],[Menge kg Nges]]/1000</f>
        <v>2.6612500000000003</v>
      </c>
      <c r="L3307" s="1">
        <f>Tabelle111[[#This Row],[Menge kg P2O5]]/1000</f>
        <v>2.0192600000000001</v>
      </c>
      <c r="M3307" s="1">
        <f>Tabelle111[[#This Row],[Menge t Nges]]/Tabelle111[[#This Row],[Anzahl Lieferscheine]]</f>
        <v>0.24193181818181822</v>
      </c>
      <c r="N3307" s="1">
        <f>Tabelle111[[#This Row],[Menge t P2O5]]/Tabelle111[[#This Row],[Anzahl Lieferscheine]]</f>
        <v>0.1835690909090909</v>
      </c>
    </row>
    <row r="3308" spans="1:14" x14ac:dyDescent="0.2">
      <c r="A3308" s="2" t="s">
        <v>34</v>
      </c>
      <c r="B3308" s="2" t="s">
        <v>34</v>
      </c>
      <c r="C3308" s="2" t="s">
        <v>6</v>
      </c>
      <c r="D3308" s="2" t="s">
        <v>15</v>
      </c>
      <c r="E3308" s="2" t="s">
        <v>17</v>
      </c>
      <c r="F3308" s="2" t="s">
        <v>61</v>
      </c>
      <c r="G3308" s="1">
        <v>7371.02</v>
      </c>
      <c r="H3308" s="1">
        <v>3227.5600000000004</v>
      </c>
      <c r="I3308" s="4">
        <v>24</v>
      </c>
      <c r="J3308" s="2" t="s">
        <v>68</v>
      </c>
      <c r="K3308" s="1">
        <f>Tabelle111[[#This Row],[Menge kg Nges]]/1000</f>
        <v>7.3710200000000006</v>
      </c>
      <c r="L3308" s="1">
        <f>Tabelle111[[#This Row],[Menge kg P2O5]]/1000</f>
        <v>3.2275600000000004</v>
      </c>
      <c r="M3308" s="1">
        <f>Tabelle111[[#This Row],[Menge t Nges]]/Tabelle111[[#This Row],[Anzahl Lieferscheine]]</f>
        <v>0.30712583333333338</v>
      </c>
      <c r="N3308" s="1">
        <f>Tabelle111[[#This Row],[Menge t P2O5]]/Tabelle111[[#This Row],[Anzahl Lieferscheine]]</f>
        <v>0.13448166666666669</v>
      </c>
    </row>
    <row r="3309" spans="1:14" x14ac:dyDescent="0.2">
      <c r="A3309" s="2" t="s">
        <v>34</v>
      </c>
      <c r="B3309" s="2" t="s">
        <v>34</v>
      </c>
      <c r="C3309" s="2" t="s">
        <v>6</v>
      </c>
      <c r="D3309" s="2" t="s">
        <v>15</v>
      </c>
      <c r="E3309" s="2" t="s">
        <v>18</v>
      </c>
      <c r="F3309" s="2" t="s">
        <v>61</v>
      </c>
      <c r="G3309" s="1">
        <v>26170.440000000002</v>
      </c>
      <c r="H3309" s="1">
        <v>18508.95</v>
      </c>
      <c r="I3309" s="4">
        <v>52</v>
      </c>
      <c r="J3309" s="2" t="s">
        <v>68</v>
      </c>
      <c r="K3309" s="1">
        <f>Tabelle111[[#This Row],[Menge kg Nges]]/1000</f>
        <v>26.170440000000003</v>
      </c>
      <c r="L3309" s="1">
        <f>Tabelle111[[#This Row],[Menge kg P2O5]]/1000</f>
        <v>18.508950000000002</v>
      </c>
      <c r="M3309" s="1">
        <f>Tabelle111[[#This Row],[Menge t Nges]]/Tabelle111[[#This Row],[Anzahl Lieferscheine]]</f>
        <v>0.50327769230769237</v>
      </c>
      <c r="N3309" s="1">
        <f>Tabelle111[[#This Row],[Menge t P2O5]]/Tabelle111[[#This Row],[Anzahl Lieferscheine]]</f>
        <v>0.35594134615384621</v>
      </c>
    </row>
    <row r="3310" spans="1:14" x14ac:dyDescent="0.2">
      <c r="A3310" s="2" t="s">
        <v>34</v>
      </c>
      <c r="B3310" s="2" t="s">
        <v>34</v>
      </c>
      <c r="C3310" s="2" t="s">
        <v>6</v>
      </c>
      <c r="D3310" s="2" t="s">
        <v>15</v>
      </c>
      <c r="E3310" s="2" t="s">
        <v>19</v>
      </c>
      <c r="F3310" s="2" t="s">
        <v>61</v>
      </c>
      <c r="G3310" s="1">
        <v>3981.31</v>
      </c>
      <c r="H3310" s="1">
        <v>3332.63</v>
      </c>
      <c r="I3310" s="4">
        <v>10</v>
      </c>
      <c r="J3310" s="2" t="s">
        <v>68</v>
      </c>
      <c r="K3310" s="1">
        <f>Tabelle111[[#This Row],[Menge kg Nges]]/1000</f>
        <v>3.9813100000000001</v>
      </c>
      <c r="L3310" s="1">
        <f>Tabelle111[[#This Row],[Menge kg P2O5]]/1000</f>
        <v>3.33263</v>
      </c>
      <c r="M3310" s="1">
        <f>Tabelle111[[#This Row],[Menge t Nges]]/Tabelle111[[#This Row],[Anzahl Lieferscheine]]</f>
        <v>0.39813100000000001</v>
      </c>
      <c r="N3310" s="1">
        <f>Tabelle111[[#This Row],[Menge t P2O5]]/Tabelle111[[#This Row],[Anzahl Lieferscheine]]</f>
        <v>0.33326299999999998</v>
      </c>
    </row>
    <row r="3311" spans="1:14" x14ac:dyDescent="0.2">
      <c r="A3311" s="2" t="s">
        <v>34</v>
      </c>
      <c r="B3311" s="2" t="s">
        <v>34</v>
      </c>
      <c r="C3311" s="2" t="s">
        <v>6</v>
      </c>
      <c r="D3311" s="2" t="s">
        <v>15</v>
      </c>
      <c r="E3311" s="2" t="s">
        <v>20</v>
      </c>
      <c r="F3311" s="2" t="s">
        <v>61</v>
      </c>
      <c r="G3311" s="1">
        <v>6563.0700000000033</v>
      </c>
      <c r="H3311" s="1">
        <v>4475.49</v>
      </c>
      <c r="I3311" s="4">
        <v>84</v>
      </c>
      <c r="J3311" s="2" t="s">
        <v>68</v>
      </c>
      <c r="K3311" s="1">
        <f>Tabelle111[[#This Row],[Menge kg Nges]]/1000</f>
        <v>6.5630700000000033</v>
      </c>
      <c r="L3311" s="1">
        <f>Tabelle111[[#This Row],[Menge kg P2O5]]/1000</f>
        <v>4.4754899999999997</v>
      </c>
      <c r="M3311" s="1">
        <f>Tabelle111[[#This Row],[Menge t Nges]]/Tabelle111[[#This Row],[Anzahl Lieferscheine]]</f>
        <v>7.8131785714285751E-2</v>
      </c>
      <c r="N3311" s="1">
        <f>Tabelle111[[#This Row],[Menge t P2O5]]/Tabelle111[[#This Row],[Anzahl Lieferscheine]]</f>
        <v>5.3279642857142852E-2</v>
      </c>
    </row>
    <row r="3312" spans="1:14" x14ac:dyDescent="0.2">
      <c r="A3312" s="2" t="s">
        <v>34</v>
      </c>
      <c r="B3312" s="2" t="s">
        <v>34</v>
      </c>
      <c r="C3312" s="2" t="s">
        <v>6</v>
      </c>
      <c r="D3312" s="2" t="s">
        <v>15</v>
      </c>
      <c r="E3312" s="2" t="s">
        <v>21</v>
      </c>
      <c r="F3312" s="2" t="s">
        <v>61</v>
      </c>
      <c r="G3312" s="1">
        <v>33964.120000000003</v>
      </c>
      <c r="H3312" s="1">
        <v>20086.489999999998</v>
      </c>
      <c r="I3312" s="4">
        <v>97</v>
      </c>
      <c r="J3312" s="2" t="s">
        <v>68</v>
      </c>
      <c r="K3312" s="1">
        <f>Tabelle111[[#This Row],[Menge kg Nges]]/1000</f>
        <v>33.964120000000001</v>
      </c>
      <c r="L3312" s="1">
        <f>Tabelle111[[#This Row],[Menge kg P2O5]]/1000</f>
        <v>20.086489999999998</v>
      </c>
      <c r="M3312" s="1">
        <f>Tabelle111[[#This Row],[Menge t Nges]]/Tabelle111[[#This Row],[Anzahl Lieferscheine]]</f>
        <v>0.3501455670103093</v>
      </c>
      <c r="N3312" s="1">
        <f>Tabelle111[[#This Row],[Menge t P2O5]]/Tabelle111[[#This Row],[Anzahl Lieferscheine]]</f>
        <v>0.20707721649484534</v>
      </c>
    </row>
    <row r="3313" spans="1:14" x14ac:dyDescent="0.2">
      <c r="A3313" s="2" t="s">
        <v>34</v>
      </c>
      <c r="B3313" s="2" t="s">
        <v>34</v>
      </c>
      <c r="C3313" s="2" t="s">
        <v>6</v>
      </c>
      <c r="D3313" s="2" t="s">
        <v>15</v>
      </c>
      <c r="E3313" s="2" t="s">
        <v>9</v>
      </c>
      <c r="F3313" s="2" t="s">
        <v>61</v>
      </c>
      <c r="G3313" s="1">
        <v>19473.11</v>
      </c>
      <c r="H3313" s="1">
        <v>9448.9599999999991</v>
      </c>
      <c r="I3313" s="4">
        <v>87</v>
      </c>
      <c r="J3313" s="2" t="s">
        <v>68</v>
      </c>
      <c r="K3313" s="1">
        <f>Tabelle111[[#This Row],[Menge kg Nges]]/1000</f>
        <v>19.473110000000002</v>
      </c>
      <c r="L3313" s="1">
        <f>Tabelle111[[#This Row],[Menge kg P2O5]]/1000</f>
        <v>9.4489599999999996</v>
      </c>
      <c r="M3313" s="1">
        <f>Tabelle111[[#This Row],[Menge t Nges]]/Tabelle111[[#This Row],[Anzahl Lieferscheine]]</f>
        <v>0.22382885057471266</v>
      </c>
      <c r="N3313" s="1">
        <f>Tabelle111[[#This Row],[Menge t P2O5]]/Tabelle111[[#This Row],[Anzahl Lieferscheine]]</f>
        <v>0.1086087356321839</v>
      </c>
    </row>
    <row r="3314" spans="1:14" x14ac:dyDescent="0.2">
      <c r="A3314" s="2" t="s">
        <v>34</v>
      </c>
      <c r="B3314" s="2" t="s">
        <v>34</v>
      </c>
      <c r="C3314" s="2" t="s">
        <v>6</v>
      </c>
      <c r="D3314" s="2" t="s">
        <v>15</v>
      </c>
      <c r="E3314" s="2" t="s">
        <v>10</v>
      </c>
      <c r="F3314" s="2" t="s">
        <v>61</v>
      </c>
      <c r="G3314" s="1">
        <v>4544.8</v>
      </c>
      <c r="H3314" s="1">
        <v>1930.82</v>
      </c>
      <c r="I3314" s="4">
        <v>14</v>
      </c>
      <c r="J3314" s="2" t="s">
        <v>68</v>
      </c>
      <c r="K3314" s="1">
        <f>Tabelle111[[#This Row],[Menge kg Nges]]/1000</f>
        <v>4.5448000000000004</v>
      </c>
      <c r="L3314" s="1">
        <f>Tabelle111[[#This Row],[Menge kg P2O5]]/1000</f>
        <v>1.93082</v>
      </c>
      <c r="M3314" s="1">
        <f>Tabelle111[[#This Row],[Menge t Nges]]/Tabelle111[[#This Row],[Anzahl Lieferscheine]]</f>
        <v>0.32462857142857143</v>
      </c>
      <c r="N3314" s="1">
        <f>Tabelle111[[#This Row],[Menge t P2O5]]/Tabelle111[[#This Row],[Anzahl Lieferscheine]]</f>
        <v>0.13791571428571428</v>
      </c>
    </row>
    <row r="3315" spans="1:14" x14ac:dyDescent="0.2">
      <c r="A3315" s="2" t="s">
        <v>34</v>
      </c>
      <c r="B3315" s="2" t="s">
        <v>34</v>
      </c>
      <c r="C3315" s="2" t="s">
        <v>6</v>
      </c>
      <c r="D3315" s="2" t="s">
        <v>15</v>
      </c>
      <c r="E3315" s="2" t="s">
        <v>23</v>
      </c>
      <c r="F3315" s="2" t="s">
        <v>61</v>
      </c>
      <c r="G3315" s="1">
        <v>585.76</v>
      </c>
      <c r="H3315" s="1">
        <v>270.72000000000003</v>
      </c>
      <c r="I3315" s="4">
        <v>3</v>
      </c>
      <c r="J3315" s="2" t="s">
        <v>68</v>
      </c>
      <c r="K3315" s="1">
        <f>Tabelle111[[#This Row],[Menge kg Nges]]/1000</f>
        <v>0.58575999999999995</v>
      </c>
      <c r="L3315" s="1">
        <f>Tabelle111[[#This Row],[Menge kg P2O5]]/1000</f>
        <v>0.27072000000000002</v>
      </c>
      <c r="M3315" s="1">
        <f>Tabelle111[[#This Row],[Menge t Nges]]/Tabelle111[[#This Row],[Anzahl Lieferscheine]]</f>
        <v>0.19525333333333331</v>
      </c>
      <c r="N3315" s="1">
        <f>Tabelle111[[#This Row],[Menge t P2O5]]/Tabelle111[[#This Row],[Anzahl Lieferscheine]]</f>
        <v>9.0240000000000001E-2</v>
      </c>
    </row>
    <row r="3316" spans="1:14" x14ac:dyDescent="0.2">
      <c r="A3316" s="2" t="s">
        <v>34</v>
      </c>
      <c r="B3316" s="2" t="s">
        <v>34</v>
      </c>
      <c r="C3316" s="2" t="s">
        <v>6</v>
      </c>
      <c r="D3316" s="2" t="s">
        <v>15</v>
      </c>
      <c r="E3316" s="2" t="s">
        <v>12</v>
      </c>
      <c r="F3316" s="2" t="s">
        <v>61</v>
      </c>
      <c r="G3316" s="1">
        <v>1905.54</v>
      </c>
      <c r="H3316" s="1">
        <v>1710.1</v>
      </c>
      <c r="I3316" s="4">
        <v>6</v>
      </c>
      <c r="J3316" s="2" t="s">
        <v>68</v>
      </c>
      <c r="K3316" s="1">
        <f>Tabelle111[[#This Row],[Menge kg Nges]]/1000</f>
        <v>1.90554</v>
      </c>
      <c r="L3316" s="1">
        <f>Tabelle111[[#This Row],[Menge kg P2O5]]/1000</f>
        <v>1.7101</v>
      </c>
      <c r="M3316" s="1">
        <f>Tabelle111[[#This Row],[Menge t Nges]]/Tabelle111[[#This Row],[Anzahl Lieferscheine]]</f>
        <v>0.31758999999999998</v>
      </c>
      <c r="N3316" s="1">
        <f>Tabelle111[[#This Row],[Menge t P2O5]]/Tabelle111[[#This Row],[Anzahl Lieferscheine]]</f>
        <v>0.28501666666666664</v>
      </c>
    </row>
    <row r="3317" spans="1:14" x14ac:dyDescent="0.2">
      <c r="A3317" s="2" t="s">
        <v>34</v>
      </c>
      <c r="B3317" s="2" t="s">
        <v>34</v>
      </c>
      <c r="C3317" s="2" t="s">
        <v>6</v>
      </c>
      <c r="D3317" s="2" t="s">
        <v>15</v>
      </c>
      <c r="E3317" s="2" t="s">
        <v>13</v>
      </c>
      <c r="F3317" s="2" t="s">
        <v>61</v>
      </c>
      <c r="G3317" s="1">
        <v>5806.44</v>
      </c>
      <c r="H3317" s="1">
        <v>3880.15</v>
      </c>
      <c r="I3317" s="4">
        <v>22</v>
      </c>
      <c r="J3317" s="2" t="s">
        <v>68</v>
      </c>
      <c r="K3317" s="1">
        <f>Tabelle111[[#This Row],[Menge kg Nges]]/1000</f>
        <v>5.8064399999999994</v>
      </c>
      <c r="L3317" s="1">
        <f>Tabelle111[[#This Row],[Menge kg P2O5]]/1000</f>
        <v>3.88015</v>
      </c>
      <c r="M3317" s="1">
        <f>Tabelle111[[#This Row],[Menge t Nges]]/Tabelle111[[#This Row],[Anzahl Lieferscheine]]</f>
        <v>0.26392909090909089</v>
      </c>
      <c r="N3317" s="1">
        <f>Tabelle111[[#This Row],[Menge t P2O5]]/Tabelle111[[#This Row],[Anzahl Lieferscheine]]</f>
        <v>0.17637045454545455</v>
      </c>
    </row>
    <row r="3318" spans="1:14" x14ac:dyDescent="0.2">
      <c r="A3318" s="2" t="s">
        <v>34</v>
      </c>
      <c r="B3318" s="2" t="s">
        <v>34</v>
      </c>
      <c r="C3318" s="2" t="s">
        <v>6</v>
      </c>
      <c r="D3318" s="2" t="s">
        <v>15</v>
      </c>
      <c r="E3318" s="2" t="s">
        <v>14</v>
      </c>
      <c r="F3318" s="2" t="s">
        <v>61</v>
      </c>
      <c r="G3318" s="1">
        <v>367.42</v>
      </c>
      <c r="H3318" s="1">
        <v>240.3</v>
      </c>
      <c r="I3318" s="4">
        <v>3</v>
      </c>
      <c r="J3318" s="2" t="s">
        <v>68</v>
      </c>
      <c r="K3318" s="1">
        <f>Tabelle111[[#This Row],[Menge kg Nges]]/1000</f>
        <v>0.36742000000000002</v>
      </c>
      <c r="L3318" s="1">
        <f>Tabelle111[[#This Row],[Menge kg P2O5]]/1000</f>
        <v>0.24030000000000001</v>
      </c>
      <c r="M3318" s="1">
        <f>Tabelle111[[#This Row],[Menge t Nges]]/Tabelle111[[#This Row],[Anzahl Lieferscheine]]</f>
        <v>0.12247333333333334</v>
      </c>
      <c r="N3318" s="1">
        <f>Tabelle111[[#This Row],[Menge t P2O5]]/Tabelle111[[#This Row],[Anzahl Lieferscheine]]</f>
        <v>8.0100000000000005E-2</v>
      </c>
    </row>
    <row r="3319" spans="1:14" x14ac:dyDescent="0.2">
      <c r="A3319" s="2" t="s">
        <v>34</v>
      </c>
      <c r="B3319" s="2" t="s">
        <v>34</v>
      </c>
      <c r="C3319" s="2" t="s">
        <v>6</v>
      </c>
      <c r="D3319" s="2" t="s">
        <v>15</v>
      </c>
      <c r="E3319" s="2" t="s">
        <v>31</v>
      </c>
      <c r="F3319" s="2" t="s">
        <v>61</v>
      </c>
      <c r="G3319" s="1">
        <v>1618.4</v>
      </c>
      <c r="H3319" s="1">
        <v>632.5</v>
      </c>
      <c r="I3319" s="4">
        <v>4</v>
      </c>
      <c r="J3319" s="2" t="s">
        <v>68</v>
      </c>
      <c r="K3319" s="1">
        <f>Tabelle111[[#This Row],[Menge kg Nges]]/1000</f>
        <v>1.6184000000000001</v>
      </c>
      <c r="L3319" s="1">
        <f>Tabelle111[[#This Row],[Menge kg P2O5]]/1000</f>
        <v>0.63249999999999995</v>
      </c>
      <c r="M3319" s="1">
        <f>Tabelle111[[#This Row],[Menge t Nges]]/Tabelle111[[#This Row],[Anzahl Lieferscheine]]</f>
        <v>0.40460000000000002</v>
      </c>
      <c r="N3319" s="1">
        <f>Tabelle111[[#This Row],[Menge t P2O5]]/Tabelle111[[#This Row],[Anzahl Lieferscheine]]</f>
        <v>0.15812499999999999</v>
      </c>
    </row>
    <row r="3320" spans="1:14" x14ac:dyDescent="0.2">
      <c r="A3320" s="2" t="s">
        <v>34</v>
      </c>
      <c r="B3320" s="2" t="s">
        <v>34</v>
      </c>
      <c r="C3320" s="2" t="s">
        <v>25</v>
      </c>
      <c r="D3320" s="2" t="s">
        <v>25</v>
      </c>
      <c r="E3320" s="2" t="s">
        <v>26</v>
      </c>
      <c r="F3320" s="2" t="s">
        <v>61</v>
      </c>
      <c r="G3320" s="1">
        <v>85018.810000000012</v>
      </c>
      <c r="H3320" s="1">
        <v>42865.039999999979</v>
      </c>
      <c r="I3320" s="4">
        <v>109</v>
      </c>
      <c r="J3320" s="2" t="s">
        <v>68</v>
      </c>
      <c r="K3320" s="1">
        <f>Tabelle111[[#This Row],[Menge kg Nges]]/1000</f>
        <v>85.018810000000016</v>
      </c>
      <c r="L3320" s="1">
        <f>Tabelle111[[#This Row],[Menge kg P2O5]]/1000</f>
        <v>42.865039999999979</v>
      </c>
      <c r="M3320" s="1">
        <f>Tabelle111[[#This Row],[Menge t Nges]]/Tabelle111[[#This Row],[Anzahl Lieferscheine]]</f>
        <v>0.7799890825688075</v>
      </c>
      <c r="N3320" s="1">
        <f>Tabelle111[[#This Row],[Menge t P2O5]]/Tabelle111[[#This Row],[Anzahl Lieferscheine]]</f>
        <v>0.39325724770642184</v>
      </c>
    </row>
    <row r="3321" spans="1:14" x14ac:dyDescent="0.2">
      <c r="A3321" s="2" t="s">
        <v>34</v>
      </c>
      <c r="B3321" s="2" t="s">
        <v>45</v>
      </c>
      <c r="C3321" s="2" t="s">
        <v>6</v>
      </c>
      <c r="D3321" s="2" t="s">
        <v>30</v>
      </c>
      <c r="E3321" s="2" t="s">
        <v>26</v>
      </c>
      <c r="F3321" s="2" t="s">
        <v>61</v>
      </c>
      <c r="G3321" s="1">
        <v>720</v>
      </c>
      <c r="H3321" s="1">
        <v>450</v>
      </c>
      <c r="I3321" s="4">
        <v>1</v>
      </c>
      <c r="J3321" s="2" t="s">
        <v>68</v>
      </c>
      <c r="K3321" s="1">
        <f>Tabelle111[[#This Row],[Menge kg Nges]]/1000</f>
        <v>0.72</v>
      </c>
      <c r="L3321" s="1">
        <f>Tabelle111[[#This Row],[Menge kg P2O5]]/1000</f>
        <v>0.45</v>
      </c>
      <c r="M3321" s="1">
        <f>Tabelle111[[#This Row],[Menge t Nges]]/Tabelle111[[#This Row],[Anzahl Lieferscheine]]</f>
        <v>0.72</v>
      </c>
      <c r="N3321" s="1">
        <f>Tabelle111[[#This Row],[Menge t P2O5]]/Tabelle111[[#This Row],[Anzahl Lieferscheine]]</f>
        <v>0.45</v>
      </c>
    </row>
    <row r="3322" spans="1:14" x14ac:dyDescent="0.2">
      <c r="A3322" s="2" t="s">
        <v>34</v>
      </c>
      <c r="B3322" s="2" t="s">
        <v>45</v>
      </c>
      <c r="C3322" s="2" t="s">
        <v>6</v>
      </c>
      <c r="D3322" s="2" t="s">
        <v>7</v>
      </c>
      <c r="E3322" s="2" t="s">
        <v>11</v>
      </c>
      <c r="F3322" s="2" t="s">
        <v>61</v>
      </c>
      <c r="G3322" s="1">
        <v>460.35</v>
      </c>
      <c r="H3322" s="1">
        <v>174.15</v>
      </c>
      <c r="I3322" s="4">
        <v>1</v>
      </c>
      <c r="J3322" s="2" t="s">
        <v>68</v>
      </c>
      <c r="K3322" s="1">
        <f>Tabelle111[[#This Row],[Menge kg Nges]]/1000</f>
        <v>0.46035000000000004</v>
      </c>
      <c r="L3322" s="1">
        <f>Tabelle111[[#This Row],[Menge kg P2O5]]/1000</f>
        <v>0.17415</v>
      </c>
      <c r="M3322" s="1">
        <f>Tabelle111[[#This Row],[Menge t Nges]]/Tabelle111[[#This Row],[Anzahl Lieferscheine]]</f>
        <v>0.46035000000000004</v>
      </c>
      <c r="N3322" s="1">
        <f>Tabelle111[[#This Row],[Menge t P2O5]]/Tabelle111[[#This Row],[Anzahl Lieferscheine]]</f>
        <v>0.17415</v>
      </c>
    </row>
    <row r="3323" spans="1:14" x14ac:dyDescent="0.2">
      <c r="A3323" s="2" t="s">
        <v>34</v>
      </c>
      <c r="B3323" s="2" t="s">
        <v>51</v>
      </c>
      <c r="C3323" s="2" t="s">
        <v>6</v>
      </c>
      <c r="D3323" s="2" t="s">
        <v>30</v>
      </c>
      <c r="E3323" s="2" t="s">
        <v>26</v>
      </c>
      <c r="F3323" s="2" t="s">
        <v>61</v>
      </c>
      <c r="G3323" s="1">
        <v>685.8</v>
      </c>
      <c r="H3323" s="1">
        <v>235.9</v>
      </c>
      <c r="I3323" s="4">
        <v>3</v>
      </c>
      <c r="J3323" s="2" t="s">
        <v>68</v>
      </c>
      <c r="K3323" s="1">
        <f>Tabelle111[[#This Row],[Menge kg Nges]]/1000</f>
        <v>0.68579999999999997</v>
      </c>
      <c r="L3323" s="1">
        <f>Tabelle111[[#This Row],[Menge kg P2O5]]/1000</f>
        <v>0.2359</v>
      </c>
      <c r="M3323" s="1">
        <f>Tabelle111[[#This Row],[Menge t Nges]]/Tabelle111[[#This Row],[Anzahl Lieferscheine]]</f>
        <v>0.2286</v>
      </c>
      <c r="N3323" s="1">
        <f>Tabelle111[[#This Row],[Menge t P2O5]]/Tabelle111[[#This Row],[Anzahl Lieferscheine]]</f>
        <v>7.8633333333333333E-2</v>
      </c>
    </row>
    <row r="3324" spans="1:14" x14ac:dyDescent="0.2">
      <c r="A3324" s="2" t="s">
        <v>34</v>
      </c>
      <c r="B3324" s="2" t="s">
        <v>51</v>
      </c>
      <c r="C3324" s="2" t="s">
        <v>6</v>
      </c>
      <c r="D3324" s="2" t="s">
        <v>7</v>
      </c>
      <c r="E3324" s="2" t="s">
        <v>9</v>
      </c>
      <c r="F3324" s="2" t="s">
        <v>61</v>
      </c>
      <c r="G3324" s="1">
        <v>708.3</v>
      </c>
      <c r="H3324" s="1">
        <v>292.2</v>
      </c>
      <c r="I3324" s="4">
        <v>4</v>
      </c>
      <c r="J3324" s="2" t="s">
        <v>68</v>
      </c>
      <c r="K3324" s="1">
        <f>Tabelle111[[#This Row],[Menge kg Nges]]/1000</f>
        <v>0.70829999999999993</v>
      </c>
      <c r="L3324" s="1">
        <f>Tabelle111[[#This Row],[Menge kg P2O5]]/1000</f>
        <v>0.29220000000000002</v>
      </c>
      <c r="M3324" s="1">
        <f>Tabelle111[[#This Row],[Menge t Nges]]/Tabelle111[[#This Row],[Anzahl Lieferscheine]]</f>
        <v>0.17707499999999998</v>
      </c>
      <c r="N3324" s="1">
        <f>Tabelle111[[#This Row],[Menge t P2O5]]/Tabelle111[[#This Row],[Anzahl Lieferscheine]]</f>
        <v>7.3050000000000004E-2</v>
      </c>
    </row>
    <row r="3325" spans="1:14" x14ac:dyDescent="0.2">
      <c r="A3325" s="2" t="s">
        <v>34</v>
      </c>
      <c r="B3325" s="2" t="s">
        <v>51</v>
      </c>
      <c r="C3325" s="2" t="s">
        <v>6</v>
      </c>
      <c r="D3325" s="2" t="s">
        <v>7</v>
      </c>
      <c r="E3325" s="2" t="s">
        <v>12</v>
      </c>
      <c r="F3325" s="2" t="s">
        <v>61</v>
      </c>
      <c r="G3325" s="1">
        <v>1823.6000000000001</v>
      </c>
      <c r="H3325" s="1">
        <v>792.1</v>
      </c>
      <c r="I3325" s="4">
        <v>15</v>
      </c>
      <c r="J3325" s="2" t="s">
        <v>68</v>
      </c>
      <c r="K3325" s="1">
        <f>Tabelle111[[#This Row],[Menge kg Nges]]/1000</f>
        <v>1.8236000000000001</v>
      </c>
      <c r="L3325" s="1">
        <f>Tabelle111[[#This Row],[Menge kg P2O5]]/1000</f>
        <v>0.79210000000000003</v>
      </c>
      <c r="M3325" s="1">
        <f>Tabelle111[[#This Row],[Menge t Nges]]/Tabelle111[[#This Row],[Anzahl Lieferscheine]]</f>
        <v>0.12157333333333334</v>
      </c>
      <c r="N3325" s="1">
        <f>Tabelle111[[#This Row],[Menge t P2O5]]/Tabelle111[[#This Row],[Anzahl Lieferscheine]]</f>
        <v>5.2806666666666668E-2</v>
      </c>
    </row>
    <row r="3326" spans="1:14" x14ac:dyDescent="0.2">
      <c r="A3326" s="2" t="s">
        <v>34</v>
      </c>
      <c r="B3326" s="2" t="s">
        <v>52</v>
      </c>
      <c r="C3326" s="2" t="s">
        <v>6</v>
      </c>
      <c r="D3326" s="2" t="s">
        <v>30</v>
      </c>
      <c r="E3326" s="2" t="s">
        <v>26</v>
      </c>
      <c r="F3326" s="2" t="s">
        <v>61</v>
      </c>
      <c r="G3326" s="1">
        <v>229.02</v>
      </c>
      <c r="H3326" s="1">
        <v>83.82</v>
      </c>
      <c r="I3326" s="4">
        <v>1</v>
      </c>
      <c r="J3326" s="2" t="s">
        <v>68</v>
      </c>
      <c r="K3326" s="1">
        <f>Tabelle111[[#This Row],[Menge kg Nges]]/1000</f>
        <v>0.22902</v>
      </c>
      <c r="L3326" s="1">
        <f>Tabelle111[[#This Row],[Menge kg P2O5]]/1000</f>
        <v>8.3819999999999992E-2</v>
      </c>
      <c r="M3326" s="1">
        <f>Tabelle111[[#This Row],[Menge t Nges]]/Tabelle111[[#This Row],[Anzahl Lieferscheine]]</f>
        <v>0.22902</v>
      </c>
      <c r="N3326" s="1">
        <f>Tabelle111[[#This Row],[Menge t P2O5]]/Tabelle111[[#This Row],[Anzahl Lieferscheine]]</f>
        <v>8.3819999999999992E-2</v>
      </c>
    </row>
    <row r="3327" spans="1:14" x14ac:dyDescent="0.2">
      <c r="A3327" s="2" t="s">
        <v>34</v>
      </c>
      <c r="B3327" s="2" t="s">
        <v>52</v>
      </c>
      <c r="C3327" s="2" t="s">
        <v>6</v>
      </c>
      <c r="D3327" s="2" t="s">
        <v>7</v>
      </c>
      <c r="E3327" s="2" t="s">
        <v>9</v>
      </c>
      <c r="F3327" s="2" t="s">
        <v>61</v>
      </c>
      <c r="G3327" s="1">
        <v>183.6</v>
      </c>
      <c r="H3327" s="1">
        <v>75.599999999999994</v>
      </c>
      <c r="I3327" s="4">
        <v>1</v>
      </c>
      <c r="J3327" s="2" t="s">
        <v>68</v>
      </c>
      <c r="K3327" s="1">
        <f>Tabelle111[[#This Row],[Menge kg Nges]]/1000</f>
        <v>0.18359999999999999</v>
      </c>
      <c r="L3327" s="1">
        <f>Tabelle111[[#This Row],[Menge kg P2O5]]/1000</f>
        <v>7.5600000000000001E-2</v>
      </c>
      <c r="M3327" s="1">
        <f>Tabelle111[[#This Row],[Menge t Nges]]/Tabelle111[[#This Row],[Anzahl Lieferscheine]]</f>
        <v>0.18359999999999999</v>
      </c>
      <c r="N3327" s="1">
        <f>Tabelle111[[#This Row],[Menge t P2O5]]/Tabelle111[[#This Row],[Anzahl Lieferscheine]]</f>
        <v>7.5600000000000001E-2</v>
      </c>
    </row>
    <row r="3328" spans="1:14" x14ac:dyDescent="0.2">
      <c r="A3328" s="2" t="s">
        <v>34</v>
      </c>
      <c r="B3328" s="2" t="s">
        <v>37</v>
      </c>
      <c r="C3328" s="2" t="s">
        <v>6</v>
      </c>
      <c r="D3328" s="2" t="s">
        <v>7</v>
      </c>
      <c r="E3328" s="2" t="s">
        <v>9</v>
      </c>
      <c r="F3328" s="2" t="s">
        <v>61</v>
      </c>
      <c r="G3328" s="1">
        <v>480</v>
      </c>
      <c r="H3328" s="1">
        <v>200</v>
      </c>
      <c r="I3328" s="4">
        <v>1</v>
      </c>
      <c r="J3328" s="2" t="s">
        <v>68</v>
      </c>
      <c r="K3328" s="1">
        <f>Tabelle111[[#This Row],[Menge kg Nges]]/1000</f>
        <v>0.48</v>
      </c>
      <c r="L3328" s="1">
        <f>Tabelle111[[#This Row],[Menge kg P2O5]]/1000</f>
        <v>0.2</v>
      </c>
      <c r="M3328" s="1">
        <f>Tabelle111[[#This Row],[Menge t Nges]]/Tabelle111[[#This Row],[Anzahl Lieferscheine]]</f>
        <v>0.48</v>
      </c>
      <c r="N3328" s="1">
        <f>Tabelle111[[#This Row],[Menge t P2O5]]/Tabelle111[[#This Row],[Anzahl Lieferscheine]]</f>
        <v>0.2</v>
      </c>
    </row>
    <row r="3329" spans="1:14" x14ac:dyDescent="0.2">
      <c r="A3329" s="2" t="s">
        <v>34</v>
      </c>
      <c r="B3329" s="2" t="s">
        <v>37</v>
      </c>
      <c r="C3329" s="2" t="s">
        <v>6</v>
      </c>
      <c r="D3329" s="2" t="s">
        <v>7</v>
      </c>
      <c r="E3329" s="2" t="s">
        <v>12</v>
      </c>
      <c r="F3329" s="2" t="s">
        <v>61</v>
      </c>
      <c r="G3329" s="1">
        <v>1165</v>
      </c>
      <c r="H3329" s="1">
        <v>360</v>
      </c>
      <c r="I3329" s="4">
        <v>1</v>
      </c>
      <c r="J3329" s="2" t="s">
        <v>68</v>
      </c>
      <c r="K3329" s="1">
        <f>Tabelle111[[#This Row],[Menge kg Nges]]/1000</f>
        <v>1.165</v>
      </c>
      <c r="L3329" s="1">
        <f>Tabelle111[[#This Row],[Menge kg P2O5]]/1000</f>
        <v>0.36</v>
      </c>
      <c r="M3329" s="1">
        <f>Tabelle111[[#This Row],[Menge t Nges]]/Tabelle111[[#This Row],[Anzahl Lieferscheine]]</f>
        <v>1.165</v>
      </c>
      <c r="N3329" s="1">
        <f>Tabelle111[[#This Row],[Menge t P2O5]]/Tabelle111[[#This Row],[Anzahl Lieferscheine]]</f>
        <v>0.36</v>
      </c>
    </row>
    <row r="3330" spans="1:14" x14ac:dyDescent="0.2">
      <c r="A3330" s="2" t="s">
        <v>34</v>
      </c>
      <c r="B3330" s="2" t="s">
        <v>37</v>
      </c>
      <c r="C3330" s="2" t="s">
        <v>6</v>
      </c>
      <c r="D3330" s="2" t="s">
        <v>7</v>
      </c>
      <c r="E3330" s="2" t="s">
        <v>13</v>
      </c>
      <c r="F3330" s="2" t="s">
        <v>61</v>
      </c>
      <c r="G3330" s="1">
        <v>190</v>
      </c>
      <c r="H3330" s="1">
        <v>130</v>
      </c>
      <c r="I3330" s="4">
        <v>1</v>
      </c>
      <c r="J3330" s="2" t="s">
        <v>68</v>
      </c>
      <c r="K3330" s="1">
        <f>Tabelle111[[#This Row],[Menge kg Nges]]/1000</f>
        <v>0.19</v>
      </c>
      <c r="L3330" s="1">
        <f>Tabelle111[[#This Row],[Menge kg P2O5]]/1000</f>
        <v>0.13</v>
      </c>
      <c r="M3330" s="1">
        <f>Tabelle111[[#This Row],[Menge t Nges]]/Tabelle111[[#This Row],[Anzahl Lieferscheine]]</f>
        <v>0.19</v>
      </c>
      <c r="N3330" s="1">
        <f>Tabelle111[[#This Row],[Menge t P2O5]]/Tabelle111[[#This Row],[Anzahl Lieferscheine]]</f>
        <v>0.13</v>
      </c>
    </row>
    <row r="3331" spans="1:14" x14ac:dyDescent="0.2">
      <c r="A3331" s="2" t="s">
        <v>34</v>
      </c>
      <c r="B3331" s="2" t="s">
        <v>38</v>
      </c>
      <c r="C3331" s="2" t="s">
        <v>6</v>
      </c>
      <c r="D3331" s="2" t="s">
        <v>15</v>
      </c>
      <c r="E3331" s="2" t="s">
        <v>21</v>
      </c>
      <c r="F3331" s="2" t="s">
        <v>61</v>
      </c>
      <c r="G3331" s="1">
        <v>624</v>
      </c>
      <c r="H3331" s="1">
        <v>360</v>
      </c>
      <c r="I3331" s="4">
        <v>1</v>
      </c>
      <c r="J3331" s="2" t="s">
        <v>68</v>
      </c>
      <c r="K3331" s="1">
        <f>Tabelle111[[#This Row],[Menge kg Nges]]/1000</f>
        <v>0.624</v>
      </c>
      <c r="L3331" s="1">
        <f>Tabelle111[[#This Row],[Menge kg P2O5]]/1000</f>
        <v>0.36</v>
      </c>
      <c r="M3331" s="1">
        <f>Tabelle111[[#This Row],[Menge t Nges]]/Tabelle111[[#This Row],[Anzahl Lieferscheine]]</f>
        <v>0.624</v>
      </c>
      <c r="N3331" s="1">
        <f>Tabelle111[[#This Row],[Menge t P2O5]]/Tabelle111[[#This Row],[Anzahl Lieferscheine]]</f>
        <v>0.36</v>
      </c>
    </row>
    <row r="3332" spans="1:14" x14ac:dyDescent="0.2">
      <c r="A3332" s="2" t="s">
        <v>34</v>
      </c>
      <c r="B3332" s="2" t="s">
        <v>39</v>
      </c>
      <c r="C3332" s="2" t="s">
        <v>6</v>
      </c>
      <c r="D3332" s="2" t="s">
        <v>30</v>
      </c>
      <c r="E3332" s="2" t="s">
        <v>26</v>
      </c>
      <c r="F3332" s="2" t="s">
        <v>61</v>
      </c>
      <c r="G3332" s="1">
        <v>3390.15</v>
      </c>
      <c r="H3332" s="1">
        <v>1412.92</v>
      </c>
      <c r="I3332" s="4">
        <v>12</v>
      </c>
      <c r="J3332" s="2" t="s">
        <v>68</v>
      </c>
      <c r="K3332" s="1">
        <f>Tabelle111[[#This Row],[Menge kg Nges]]/1000</f>
        <v>3.3901500000000002</v>
      </c>
      <c r="L3332" s="1">
        <f>Tabelle111[[#This Row],[Menge kg P2O5]]/1000</f>
        <v>1.4129200000000002</v>
      </c>
      <c r="M3332" s="1">
        <f>Tabelle111[[#This Row],[Menge t Nges]]/Tabelle111[[#This Row],[Anzahl Lieferscheine]]</f>
        <v>0.2825125</v>
      </c>
      <c r="N3332" s="1">
        <f>Tabelle111[[#This Row],[Menge t P2O5]]/Tabelle111[[#This Row],[Anzahl Lieferscheine]]</f>
        <v>0.11774333333333335</v>
      </c>
    </row>
    <row r="3333" spans="1:14" x14ac:dyDescent="0.2">
      <c r="A3333" s="2" t="s">
        <v>34</v>
      </c>
      <c r="B3333" s="2" t="s">
        <v>39</v>
      </c>
      <c r="C3333" s="2" t="s">
        <v>6</v>
      </c>
      <c r="D3333" s="2" t="s">
        <v>7</v>
      </c>
      <c r="E3333" s="2" t="s">
        <v>9</v>
      </c>
      <c r="F3333" s="2" t="s">
        <v>61</v>
      </c>
      <c r="G3333" s="1">
        <v>306</v>
      </c>
      <c r="H3333" s="1">
        <v>126</v>
      </c>
      <c r="I3333" s="4">
        <v>1</v>
      </c>
      <c r="J3333" s="2" t="s">
        <v>68</v>
      </c>
      <c r="K3333" s="1">
        <f>Tabelle111[[#This Row],[Menge kg Nges]]/1000</f>
        <v>0.30599999999999999</v>
      </c>
      <c r="L3333" s="1">
        <f>Tabelle111[[#This Row],[Menge kg P2O5]]/1000</f>
        <v>0.126</v>
      </c>
      <c r="M3333" s="1">
        <f>Tabelle111[[#This Row],[Menge t Nges]]/Tabelle111[[#This Row],[Anzahl Lieferscheine]]</f>
        <v>0.30599999999999999</v>
      </c>
      <c r="N3333" s="1">
        <f>Tabelle111[[#This Row],[Menge t P2O5]]/Tabelle111[[#This Row],[Anzahl Lieferscheine]]</f>
        <v>0.126</v>
      </c>
    </row>
    <row r="3334" spans="1:14" x14ac:dyDescent="0.2">
      <c r="A3334" s="2" t="s">
        <v>34</v>
      </c>
      <c r="B3334" s="2" t="s">
        <v>39</v>
      </c>
      <c r="C3334" s="2" t="s">
        <v>6</v>
      </c>
      <c r="D3334" s="2" t="s">
        <v>7</v>
      </c>
      <c r="E3334" s="2" t="s">
        <v>11</v>
      </c>
      <c r="F3334" s="2" t="s">
        <v>61</v>
      </c>
      <c r="G3334" s="1">
        <v>1323.2</v>
      </c>
      <c r="H3334" s="1">
        <v>692.4</v>
      </c>
      <c r="I3334" s="4">
        <v>2</v>
      </c>
      <c r="J3334" s="2" t="s">
        <v>68</v>
      </c>
      <c r="K3334" s="1">
        <f>Tabelle111[[#This Row],[Menge kg Nges]]/1000</f>
        <v>1.3232000000000002</v>
      </c>
      <c r="L3334" s="1">
        <f>Tabelle111[[#This Row],[Menge kg P2O5]]/1000</f>
        <v>0.69240000000000002</v>
      </c>
      <c r="M3334" s="1">
        <f>Tabelle111[[#This Row],[Menge t Nges]]/Tabelle111[[#This Row],[Anzahl Lieferscheine]]</f>
        <v>0.66160000000000008</v>
      </c>
      <c r="N3334" s="1">
        <f>Tabelle111[[#This Row],[Menge t P2O5]]/Tabelle111[[#This Row],[Anzahl Lieferscheine]]</f>
        <v>0.34620000000000001</v>
      </c>
    </row>
    <row r="3335" spans="1:14" x14ac:dyDescent="0.2">
      <c r="A3335" s="2" t="s">
        <v>34</v>
      </c>
      <c r="B3335" s="2" t="s">
        <v>39</v>
      </c>
      <c r="C3335" s="2" t="s">
        <v>6</v>
      </c>
      <c r="D3335" s="2" t="s">
        <v>7</v>
      </c>
      <c r="E3335" s="2" t="s">
        <v>12</v>
      </c>
      <c r="F3335" s="2" t="s">
        <v>61</v>
      </c>
      <c r="G3335" s="1">
        <v>2819.88</v>
      </c>
      <c r="H3335" s="1">
        <v>1005.48</v>
      </c>
      <c r="I3335" s="4">
        <v>7</v>
      </c>
      <c r="J3335" s="2" t="s">
        <v>68</v>
      </c>
      <c r="K3335" s="1">
        <f>Tabelle111[[#This Row],[Menge kg Nges]]/1000</f>
        <v>2.8198799999999999</v>
      </c>
      <c r="L3335" s="1">
        <f>Tabelle111[[#This Row],[Menge kg P2O5]]/1000</f>
        <v>1.0054799999999999</v>
      </c>
      <c r="M3335" s="1">
        <f>Tabelle111[[#This Row],[Menge t Nges]]/Tabelle111[[#This Row],[Anzahl Lieferscheine]]</f>
        <v>0.40283999999999998</v>
      </c>
      <c r="N3335" s="1">
        <f>Tabelle111[[#This Row],[Menge t P2O5]]/Tabelle111[[#This Row],[Anzahl Lieferscheine]]</f>
        <v>0.14363999999999999</v>
      </c>
    </row>
    <row r="3336" spans="1:14" x14ac:dyDescent="0.2">
      <c r="A3336" s="2" t="s">
        <v>34</v>
      </c>
      <c r="B3336" s="2" t="s">
        <v>39</v>
      </c>
      <c r="C3336" s="2" t="s">
        <v>6</v>
      </c>
      <c r="D3336" s="2" t="s">
        <v>7</v>
      </c>
      <c r="E3336" s="2" t="s">
        <v>14</v>
      </c>
      <c r="F3336" s="2" t="s">
        <v>61</v>
      </c>
      <c r="G3336" s="1">
        <v>693.09999999999991</v>
      </c>
      <c r="H3336" s="1">
        <v>298.75</v>
      </c>
      <c r="I3336" s="4">
        <v>4</v>
      </c>
      <c r="J3336" s="2" t="s">
        <v>68</v>
      </c>
      <c r="K3336" s="1">
        <f>Tabelle111[[#This Row],[Menge kg Nges]]/1000</f>
        <v>0.69309999999999994</v>
      </c>
      <c r="L3336" s="1">
        <f>Tabelle111[[#This Row],[Menge kg P2O5]]/1000</f>
        <v>0.29875000000000002</v>
      </c>
      <c r="M3336" s="1">
        <f>Tabelle111[[#This Row],[Menge t Nges]]/Tabelle111[[#This Row],[Anzahl Lieferscheine]]</f>
        <v>0.17327499999999998</v>
      </c>
      <c r="N3336" s="1">
        <f>Tabelle111[[#This Row],[Menge t P2O5]]/Tabelle111[[#This Row],[Anzahl Lieferscheine]]</f>
        <v>7.4687500000000004E-2</v>
      </c>
    </row>
    <row r="3337" spans="1:14" x14ac:dyDescent="0.2">
      <c r="A3337" s="2" t="s">
        <v>34</v>
      </c>
      <c r="B3337" s="2" t="s">
        <v>39</v>
      </c>
      <c r="C3337" s="2" t="s">
        <v>6</v>
      </c>
      <c r="D3337" s="2" t="s">
        <v>15</v>
      </c>
      <c r="E3337" s="2" t="s">
        <v>21</v>
      </c>
      <c r="F3337" s="2" t="s">
        <v>61</v>
      </c>
      <c r="G3337" s="1">
        <v>285.60000000000002</v>
      </c>
      <c r="H3337" s="1">
        <v>168</v>
      </c>
      <c r="I3337" s="4">
        <v>1</v>
      </c>
      <c r="J3337" s="2" t="s">
        <v>68</v>
      </c>
      <c r="K3337" s="1">
        <f>Tabelle111[[#This Row],[Menge kg Nges]]/1000</f>
        <v>0.28560000000000002</v>
      </c>
      <c r="L3337" s="1">
        <f>Tabelle111[[#This Row],[Menge kg P2O5]]/1000</f>
        <v>0.16800000000000001</v>
      </c>
      <c r="M3337" s="1">
        <f>Tabelle111[[#This Row],[Menge t Nges]]/Tabelle111[[#This Row],[Anzahl Lieferscheine]]</f>
        <v>0.28560000000000002</v>
      </c>
      <c r="N3337" s="1">
        <f>Tabelle111[[#This Row],[Menge t P2O5]]/Tabelle111[[#This Row],[Anzahl Lieferscheine]]</f>
        <v>0.16800000000000001</v>
      </c>
    </row>
    <row r="3338" spans="1:14" x14ac:dyDescent="0.2">
      <c r="A3338" s="2" t="s">
        <v>34</v>
      </c>
      <c r="B3338" s="2" t="s">
        <v>28</v>
      </c>
      <c r="C3338" s="2" t="s">
        <v>6</v>
      </c>
      <c r="D3338" s="2" t="s">
        <v>30</v>
      </c>
      <c r="E3338" s="2" t="s">
        <v>26</v>
      </c>
      <c r="F3338" s="2" t="s">
        <v>61</v>
      </c>
      <c r="G3338" s="1">
        <v>4785.33</v>
      </c>
      <c r="H3338" s="1">
        <v>3056.76</v>
      </c>
      <c r="I3338" s="4">
        <v>7</v>
      </c>
      <c r="J3338" s="2" t="s">
        <v>68</v>
      </c>
      <c r="K3338" s="1">
        <f>Tabelle111[[#This Row],[Menge kg Nges]]/1000</f>
        <v>4.7853300000000001</v>
      </c>
      <c r="L3338" s="1">
        <f>Tabelle111[[#This Row],[Menge kg P2O5]]/1000</f>
        <v>3.0567600000000001</v>
      </c>
      <c r="M3338" s="1">
        <f>Tabelle111[[#This Row],[Menge t Nges]]/Tabelle111[[#This Row],[Anzahl Lieferscheine]]</f>
        <v>0.68361857142857141</v>
      </c>
      <c r="N3338" s="1">
        <f>Tabelle111[[#This Row],[Menge t P2O5]]/Tabelle111[[#This Row],[Anzahl Lieferscheine]]</f>
        <v>0.43668000000000001</v>
      </c>
    </row>
    <row r="3339" spans="1:14" x14ac:dyDescent="0.2">
      <c r="A3339" s="2" t="s">
        <v>34</v>
      </c>
      <c r="B3339" s="2" t="s">
        <v>28</v>
      </c>
      <c r="C3339" s="2" t="s">
        <v>6</v>
      </c>
      <c r="D3339" s="2" t="s">
        <v>7</v>
      </c>
      <c r="E3339" s="2" t="s">
        <v>9</v>
      </c>
      <c r="F3339" s="2" t="s">
        <v>61</v>
      </c>
      <c r="G3339" s="1">
        <v>2413.5</v>
      </c>
      <c r="H3339" s="1">
        <v>1002.5</v>
      </c>
      <c r="I3339" s="4">
        <v>3</v>
      </c>
      <c r="J3339" s="2" t="s">
        <v>68</v>
      </c>
      <c r="K3339" s="1">
        <f>Tabelle111[[#This Row],[Menge kg Nges]]/1000</f>
        <v>2.4135</v>
      </c>
      <c r="L3339" s="1">
        <f>Tabelle111[[#This Row],[Menge kg P2O5]]/1000</f>
        <v>1.0024999999999999</v>
      </c>
      <c r="M3339" s="1">
        <f>Tabelle111[[#This Row],[Menge t Nges]]/Tabelle111[[#This Row],[Anzahl Lieferscheine]]</f>
        <v>0.80449999999999999</v>
      </c>
      <c r="N3339" s="1">
        <f>Tabelle111[[#This Row],[Menge t P2O5]]/Tabelle111[[#This Row],[Anzahl Lieferscheine]]</f>
        <v>0.33416666666666667</v>
      </c>
    </row>
    <row r="3340" spans="1:14" x14ac:dyDescent="0.2">
      <c r="A3340" s="2" t="s">
        <v>34</v>
      </c>
      <c r="B3340" s="2" t="s">
        <v>28</v>
      </c>
      <c r="C3340" s="2" t="s">
        <v>6</v>
      </c>
      <c r="D3340" s="2" t="s">
        <v>7</v>
      </c>
      <c r="E3340" s="2" t="s">
        <v>11</v>
      </c>
      <c r="F3340" s="2" t="s">
        <v>61</v>
      </c>
      <c r="G3340" s="1">
        <v>875</v>
      </c>
      <c r="H3340" s="1">
        <v>490</v>
      </c>
      <c r="I3340" s="4">
        <v>1</v>
      </c>
      <c r="J3340" s="2" t="s">
        <v>68</v>
      </c>
      <c r="K3340" s="1">
        <f>Tabelle111[[#This Row],[Menge kg Nges]]/1000</f>
        <v>0.875</v>
      </c>
      <c r="L3340" s="1">
        <f>Tabelle111[[#This Row],[Menge kg P2O5]]/1000</f>
        <v>0.49</v>
      </c>
      <c r="M3340" s="1">
        <f>Tabelle111[[#This Row],[Menge t Nges]]/Tabelle111[[#This Row],[Anzahl Lieferscheine]]</f>
        <v>0.875</v>
      </c>
      <c r="N3340" s="1">
        <f>Tabelle111[[#This Row],[Menge t P2O5]]/Tabelle111[[#This Row],[Anzahl Lieferscheine]]</f>
        <v>0.49</v>
      </c>
    </row>
    <row r="3341" spans="1:14" x14ac:dyDescent="0.2">
      <c r="A3341" s="2" t="s">
        <v>34</v>
      </c>
      <c r="B3341" s="2" t="s">
        <v>28</v>
      </c>
      <c r="C3341" s="2" t="s">
        <v>6</v>
      </c>
      <c r="D3341" s="2" t="s">
        <v>7</v>
      </c>
      <c r="E3341" s="2" t="s">
        <v>12</v>
      </c>
      <c r="F3341" s="2" t="s">
        <v>61</v>
      </c>
      <c r="G3341" s="1">
        <v>400</v>
      </c>
      <c r="H3341" s="1">
        <v>250</v>
      </c>
      <c r="I3341" s="4">
        <v>1</v>
      </c>
      <c r="J3341" s="2" t="s">
        <v>68</v>
      </c>
      <c r="K3341" s="1">
        <f>Tabelle111[[#This Row],[Menge kg Nges]]/1000</f>
        <v>0.4</v>
      </c>
      <c r="L3341" s="1">
        <f>Tabelle111[[#This Row],[Menge kg P2O5]]/1000</f>
        <v>0.25</v>
      </c>
      <c r="M3341" s="1">
        <f>Tabelle111[[#This Row],[Menge t Nges]]/Tabelle111[[#This Row],[Anzahl Lieferscheine]]</f>
        <v>0.4</v>
      </c>
      <c r="N3341" s="1">
        <f>Tabelle111[[#This Row],[Menge t P2O5]]/Tabelle111[[#This Row],[Anzahl Lieferscheine]]</f>
        <v>0.25</v>
      </c>
    </row>
    <row r="3342" spans="1:14" x14ac:dyDescent="0.2">
      <c r="A3342" s="2" t="s">
        <v>34</v>
      </c>
      <c r="B3342" s="2" t="s">
        <v>28</v>
      </c>
      <c r="C3342" s="2" t="s">
        <v>6</v>
      </c>
      <c r="D3342" s="2" t="s">
        <v>7</v>
      </c>
      <c r="E3342" s="2" t="s">
        <v>13</v>
      </c>
      <c r="F3342" s="2" t="s">
        <v>61</v>
      </c>
      <c r="G3342" s="1">
        <v>4752.3999999999996</v>
      </c>
      <c r="H3342" s="1">
        <v>3126</v>
      </c>
      <c r="I3342" s="4">
        <v>13</v>
      </c>
      <c r="J3342" s="2" t="s">
        <v>68</v>
      </c>
      <c r="K3342" s="1">
        <f>Tabelle111[[#This Row],[Menge kg Nges]]/1000</f>
        <v>4.7523999999999997</v>
      </c>
      <c r="L3342" s="1">
        <f>Tabelle111[[#This Row],[Menge kg P2O5]]/1000</f>
        <v>3.1259999999999999</v>
      </c>
      <c r="M3342" s="1">
        <f>Tabelle111[[#This Row],[Menge t Nges]]/Tabelle111[[#This Row],[Anzahl Lieferscheine]]</f>
        <v>0.36556923076923076</v>
      </c>
      <c r="N3342" s="1">
        <f>Tabelle111[[#This Row],[Menge t P2O5]]/Tabelle111[[#This Row],[Anzahl Lieferscheine]]</f>
        <v>0.24046153846153845</v>
      </c>
    </row>
    <row r="3343" spans="1:14" x14ac:dyDescent="0.2">
      <c r="A3343" s="2" t="s">
        <v>34</v>
      </c>
      <c r="B3343" s="2" t="s">
        <v>28</v>
      </c>
      <c r="C3343" s="2" t="s">
        <v>6</v>
      </c>
      <c r="D3343" s="2" t="s">
        <v>15</v>
      </c>
      <c r="E3343" s="2" t="s">
        <v>8</v>
      </c>
      <c r="F3343" s="2" t="s">
        <v>61</v>
      </c>
      <c r="G3343" s="1">
        <v>1248</v>
      </c>
      <c r="H3343" s="1">
        <v>520</v>
      </c>
      <c r="I3343" s="4">
        <v>1</v>
      </c>
      <c r="J3343" s="2" t="s">
        <v>68</v>
      </c>
      <c r="K3343" s="1">
        <f>Tabelle111[[#This Row],[Menge kg Nges]]/1000</f>
        <v>1.248</v>
      </c>
      <c r="L3343" s="1">
        <f>Tabelle111[[#This Row],[Menge kg P2O5]]/1000</f>
        <v>0.52</v>
      </c>
      <c r="M3343" s="1">
        <f>Tabelle111[[#This Row],[Menge t Nges]]/Tabelle111[[#This Row],[Anzahl Lieferscheine]]</f>
        <v>1.248</v>
      </c>
      <c r="N3343" s="1">
        <f>Tabelle111[[#This Row],[Menge t P2O5]]/Tabelle111[[#This Row],[Anzahl Lieferscheine]]</f>
        <v>0.52</v>
      </c>
    </row>
    <row r="3344" spans="1:14" x14ac:dyDescent="0.2">
      <c r="A3344" s="2" t="s">
        <v>34</v>
      </c>
      <c r="B3344" s="2" t="s">
        <v>28</v>
      </c>
      <c r="C3344" s="2" t="s">
        <v>6</v>
      </c>
      <c r="D3344" s="2" t="s">
        <v>15</v>
      </c>
      <c r="E3344" s="2" t="s">
        <v>18</v>
      </c>
      <c r="F3344" s="2" t="s">
        <v>61</v>
      </c>
      <c r="G3344" s="1">
        <v>1288.23</v>
      </c>
      <c r="H3344" s="1">
        <v>952.2</v>
      </c>
      <c r="I3344" s="4">
        <v>1</v>
      </c>
      <c r="J3344" s="2" t="s">
        <v>68</v>
      </c>
      <c r="K3344" s="1">
        <f>Tabelle111[[#This Row],[Menge kg Nges]]/1000</f>
        <v>1.28823</v>
      </c>
      <c r="L3344" s="1">
        <f>Tabelle111[[#This Row],[Menge kg P2O5]]/1000</f>
        <v>0.95220000000000005</v>
      </c>
      <c r="M3344" s="1">
        <f>Tabelle111[[#This Row],[Menge t Nges]]/Tabelle111[[#This Row],[Anzahl Lieferscheine]]</f>
        <v>1.28823</v>
      </c>
      <c r="N3344" s="1">
        <f>Tabelle111[[#This Row],[Menge t P2O5]]/Tabelle111[[#This Row],[Anzahl Lieferscheine]]</f>
        <v>0.95220000000000005</v>
      </c>
    </row>
    <row r="3345" spans="1:14" x14ac:dyDescent="0.2">
      <c r="A3345" s="2" t="s">
        <v>34</v>
      </c>
      <c r="B3345" s="2" t="s">
        <v>28</v>
      </c>
      <c r="C3345" s="2" t="s">
        <v>6</v>
      </c>
      <c r="D3345" s="2" t="s">
        <v>15</v>
      </c>
      <c r="E3345" s="2" t="s">
        <v>21</v>
      </c>
      <c r="F3345" s="2" t="s">
        <v>61</v>
      </c>
      <c r="G3345" s="1">
        <v>3239.46</v>
      </c>
      <c r="H3345" s="1">
        <v>2025.59</v>
      </c>
      <c r="I3345" s="4">
        <v>6</v>
      </c>
      <c r="J3345" s="2" t="s">
        <v>68</v>
      </c>
      <c r="K3345" s="1">
        <f>Tabelle111[[#This Row],[Menge kg Nges]]/1000</f>
        <v>3.2394600000000002</v>
      </c>
      <c r="L3345" s="1">
        <f>Tabelle111[[#This Row],[Menge kg P2O5]]/1000</f>
        <v>2.0255899999999998</v>
      </c>
      <c r="M3345" s="1">
        <f>Tabelle111[[#This Row],[Menge t Nges]]/Tabelle111[[#This Row],[Anzahl Lieferscheine]]</f>
        <v>0.53991</v>
      </c>
      <c r="N3345" s="1">
        <f>Tabelle111[[#This Row],[Menge t P2O5]]/Tabelle111[[#This Row],[Anzahl Lieferscheine]]</f>
        <v>0.33759833333333328</v>
      </c>
    </row>
    <row r="3346" spans="1:14" x14ac:dyDescent="0.2">
      <c r="A3346" s="2" t="s">
        <v>34</v>
      </c>
      <c r="B3346" s="2" t="s">
        <v>28</v>
      </c>
      <c r="C3346" s="2" t="s">
        <v>6</v>
      </c>
      <c r="D3346" s="2" t="s">
        <v>15</v>
      </c>
      <c r="E3346" s="2" t="s">
        <v>13</v>
      </c>
      <c r="F3346" s="2" t="s">
        <v>61</v>
      </c>
      <c r="G3346" s="1">
        <v>660</v>
      </c>
      <c r="H3346" s="1">
        <v>346.8</v>
      </c>
      <c r="I3346" s="4">
        <v>2</v>
      </c>
      <c r="J3346" s="2" t="s">
        <v>68</v>
      </c>
      <c r="K3346" s="1">
        <f>Tabelle111[[#This Row],[Menge kg Nges]]/1000</f>
        <v>0.66</v>
      </c>
      <c r="L3346" s="1">
        <f>Tabelle111[[#This Row],[Menge kg P2O5]]/1000</f>
        <v>0.3468</v>
      </c>
      <c r="M3346" s="1">
        <f>Tabelle111[[#This Row],[Menge t Nges]]/Tabelle111[[#This Row],[Anzahl Lieferscheine]]</f>
        <v>0.33</v>
      </c>
      <c r="N3346" s="1">
        <f>Tabelle111[[#This Row],[Menge t P2O5]]/Tabelle111[[#This Row],[Anzahl Lieferscheine]]</f>
        <v>0.1734</v>
      </c>
    </row>
    <row r="3347" spans="1:14" x14ac:dyDescent="0.2">
      <c r="A3347" s="2" t="s">
        <v>34</v>
      </c>
      <c r="B3347" s="2" t="s">
        <v>41</v>
      </c>
      <c r="C3347" s="2" t="s">
        <v>6</v>
      </c>
      <c r="D3347" s="2" t="s">
        <v>30</v>
      </c>
      <c r="E3347" s="2" t="s">
        <v>26</v>
      </c>
      <c r="F3347" s="2" t="s">
        <v>61</v>
      </c>
      <c r="G3347" s="1">
        <v>3304.86</v>
      </c>
      <c r="H3347" s="1">
        <v>1469.36</v>
      </c>
      <c r="I3347" s="4">
        <v>13</v>
      </c>
      <c r="J3347" s="2" t="s">
        <v>68</v>
      </c>
      <c r="K3347" s="1">
        <f>Tabelle111[[#This Row],[Menge kg Nges]]/1000</f>
        <v>3.3048600000000001</v>
      </c>
      <c r="L3347" s="1">
        <f>Tabelle111[[#This Row],[Menge kg P2O5]]/1000</f>
        <v>1.46936</v>
      </c>
      <c r="M3347" s="1">
        <f>Tabelle111[[#This Row],[Menge t Nges]]/Tabelle111[[#This Row],[Anzahl Lieferscheine]]</f>
        <v>0.25422</v>
      </c>
      <c r="N3347" s="1">
        <f>Tabelle111[[#This Row],[Menge t P2O5]]/Tabelle111[[#This Row],[Anzahl Lieferscheine]]</f>
        <v>0.1130276923076923</v>
      </c>
    </row>
    <row r="3348" spans="1:14" x14ac:dyDescent="0.2">
      <c r="A3348" s="2" t="s">
        <v>34</v>
      </c>
      <c r="B3348" s="2" t="s">
        <v>41</v>
      </c>
      <c r="C3348" s="2" t="s">
        <v>6</v>
      </c>
      <c r="D3348" s="2" t="s">
        <v>7</v>
      </c>
      <c r="E3348" s="2" t="s">
        <v>12</v>
      </c>
      <c r="F3348" s="2" t="s">
        <v>61</v>
      </c>
      <c r="G3348" s="1">
        <v>4249.6000000000004</v>
      </c>
      <c r="H3348" s="1">
        <v>1730.1000000000001</v>
      </c>
      <c r="I3348" s="4">
        <v>14</v>
      </c>
      <c r="J3348" s="2" t="s">
        <v>68</v>
      </c>
      <c r="K3348" s="1">
        <f>Tabelle111[[#This Row],[Menge kg Nges]]/1000</f>
        <v>4.2496</v>
      </c>
      <c r="L3348" s="1">
        <f>Tabelle111[[#This Row],[Menge kg P2O5]]/1000</f>
        <v>1.7301000000000002</v>
      </c>
      <c r="M3348" s="1">
        <f>Tabelle111[[#This Row],[Menge t Nges]]/Tabelle111[[#This Row],[Anzahl Lieferscheine]]</f>
        <v>0.30354285714285717</v>
      </c>
      <c r="N3348" s="1">
        <f>Tabelle111[[#This Row],[Menge t P2O5]]/Tabelle111[[#This Row],[Anzahl Lieferscheine]]</f>
        <v>0.12357857142857144</v>
      </c>
    </row>
    <row r="3349" spans="1:14" x14ac:dyDescent="0.2">
      <c r="A3349" s="2" t="s">
        <v>34</v>
      </c>
      <c r="B3349" s="2" t="s">
        <v>41</v>
      </c>
      <c r="C3349" s="2" t="s">
        <v>6</v>
      </c>
      <c r="D3349" s="2" t="s">
        <v>7</v>
      </c>
      <c r="E3349" s="2" t="s">
        <v>14</v>
      </c>
      <c r="F3349" s="2" t="s">
        <v>61</v>
      </c>
      <c r="G3349" s="1">
        <v>3682.9</v>
      </c>
      <c r="H3349" s="1">
        <v>1461.25</v>
      </c>
      <c r="I3349" s="4">
        <v>10</v>
      </c>
      <c r="J3349" s="2" t="s">
        <v>68</v>
      </c>
      <c r="K3349" s="1">
        <f>Tabelle111[[#This Row],[Menge kg Nges]]/1000</f>
        <v>3.6829000000000001</v>
      </c>
      <c r="L3349" s="1">
        <f>Tabelle111[[#This Row],[Menge kg P2O5]]/1000</f>
        <v>1.4612499999999999</v>
      </c>
      <c r="M3349" s="1">
        <f>Tabelle111[[#This Row],[Menge t Nges]]/Tabelle111[[#This Row],[Anzahl Lieferscheine]]</f>
        <v>0.36829000000000001</v>
      </c>
      <c r="N3349" s="1">
        <f>Tabelle111[[#This Row],[Menge t P2O5]]/Tabelle111[[#This Row],[Anzahl Lieferscheine]]</f>
        <v>0.146125</v>
      </c>
    </row>
    <row r="3350" spans="1:14" x14ac:dyDescent="0.2">
      <c r="A3350" s="2" t="s">
        <v>34</v>
      </c>
      <c r="B3350" s="2" t="s">
        <v>41</v>
      </c>
      <c r="C3350" s="2" t="s">
        <v>6</v>
      </c>
      <c r="D3350" s="2" t="s">
        <v>15</v>
      </c>
      <c r="E3350" s="2" t="s">
        <v>20</v>
      </c>
      <c r="F3350" s="2" t="s">
        <v>61</v>
      </c>
      <c r="G3350" s="1">
        <v>21.33</v>
      </c>
      <c r="H3350" s="1">
        <v>15.69</v>
      </c>
      <c r="I3350" s="4">
        <v>1</v>
      </c>
      <c r="J3350" s="2" t="s">
        <v>68</v>
      </c>
      <c r="K3350" s="1">
        <f>Tabelle111[[#This Row],[Menge kg Nges]]/1000</f>
        <v>2.1329999999999998E-2</v>
      </c>
      <c r="L3350" s="1">
        <f>Tabelle111[[#This Row],[Menge kg P2O5]]/1000</f>
        <v>1.5689999999999999E-2</v>
      </c>
      <c r="M3350" s="1">
        <f>Tabelle111[[#This Row],[Menge t Nges]]/Tabelle111[[#This Row],[Anzahl Lieferscheine]]</f>
        <v>2.1329999999999998E-2</v>
      </c>
      <c r="N3350" s="1">
        <f>Tabelle111[[#This Row],[Menge t P2O5]]/Tabelle111[[#This Row],[Anzahl Lieferscheine]]</f>
        <v>1.5689999999999999E-2</v>
      </c>
    </row>
    <row r="3351" spans="1:14" x14ac:dyDescent="0.2">
      <c r="A3351" s="2" t="s">
        <v>34</v>
      </c>
      <c r="B3351" s="2" t="s">
        <v>41</v>
      </c>
      <c r="C3351" s="2" t="s">
        <v>6</v>
      </c>
      <c r="D3351" s="2" t="s">
        <v>15</v>
      </c>
      <c r="E3351" s="2" t="s">
        <v>21</v>
      </c>
      <c r="F3351" s="2" t="s">
        <v>61</v>
      </c>
      <c r="G3351" s="1">
        <v>203</v>
      </c>
      <c r="H3351" s="1">
        <v>120</v>
      </c>
      <c r="I3351" s="4">
        <v>1</v>
      </c>
      <c r="J3351" s="2" t="s">
        <v>68</v>
      </c>
      <c r="K3351" s="1">
        <f>Tabelle111[[#This Row],[Menge kg Nges]]/1000</f>
        <v>0.20300000000000001</v>
      </c>
      <c r="L3351" s="1">
        <f>Tabelle111[[#This Row],[Menge kg P2O5]]/1000</f>
        <v>0.12</v>
      </c>
      <c r="M3351" s="1">
        <f>Tabelle111[[#This Row],[Menge t Nges]]/Tabelle111[[#This Row],[Anzahl Lieferscheine]]</f>
        <v>0.20300000000000001</v>
      </c>
      <c r="N3351" s="1">
        <f>Tabelle111[[#This Row],[Menge t P2O5]]/Tabelle111[[#This Row],[Anzahl Lieferscheine]]</f>
        <v>0.12</v>
      </c>
    </row>
    <row r="3352" spans="1:14" x14ac:dyDescent="0.2">
      <c r="A3352" s="2" t="s">
        <v>34</v>
      </c>
      <c r="B3352" s="2" t="s">
        <v>42</v>
      </c>
      <c r="C3352" s="2" t="s">
        <v>6</v>
      </c>
      <c r="D3352" s="2" t="s">
        <v>30</v>
      </c>
      <c r="E3352" s="2" t="s">
        <v>26</v>
      </c>
      <c r="F3352" s="2" t="s">
        <v>61</v>
      </c>
      <c r="G3352" s="1">
        <v>5858.2</v>
      </c>
      <c r="H3352" s="1">
        <v>2881.8</v>
      </c>
      <c r="I3352" s="4">
        <v>27</v>
      </c>
      <c r="J3352" s="2" t="s">
        <v>68</v>
      </c>
      <c r="K3352" s="1">
        <f>Tabelle111[[#This Row],[Menge kg Nges]]/1000</f>
        <v>5.8582000000000001</v>
      </c>
      <c r="L3352" s="1">
        <f>Tabelle111[[#This Row],[Menge kg P2O5]]/1000</f>
        <v>2.8818000000000001</v>
      </c>
      <c r="M3352" s="1">
        <f>Tabelle111[[#This Row],[Menge t Nges]]/Tabelle111[[#This Row],[Anzahl Lieferscheine]]</f>
        <v>0.21697037037037037</v>
      </c>
      <c r="N3352" s="1">
        <f>Tabelle111[[#This Row],[Menge t P2O5]]/Tabelle111[[#This Row],[Anzahl Lieferscheine]]</f>
        <v>0.10673333333333333</v>
      </c>
    </row>
    <row r="3353" spans="1:14" x14ac:dyDescent="0.2">
      <c r="A3353" s="2" t="s">
        <v>34</v>
      </c>
      <c r="B3353" s="2" t="s">
        <v>42</v>
      </c>
      <c r="C3353" s="2" t="s">
        <v>6</v>
      </c>
      <c r="D3353" s="2" t="s">
        <v>7</v>
      </c>
      <c r="E3353" s="2" t="s">
        <v>8</v>
      </c>
      <c r="F3353" s="2" t="s">
        <v>61</v>
      </c>
      <c r="G3353" s="1">
        <v>334.8</v>
      </c>
      <c r="H3353" s="1">
        <v>135</v>
      </c>
      <c r="I3353" s="4">
        <v>2</v>
      </c>
      <c r="J3353" s="2" t="s">
        <v>68</v>
      </c>
      <c r="K3353" s="1">
        <f>Tabelle111[[#This Row],[Menge kg Nges]]/1000</f>
        <v>0.33479999999999999</v>
      </c>
      <c r="L3353" s="1">
        <f>Tabelle111[[#This Row],[Menge kg P2O5]]/1000</f>
        <v>0.13500000000000001</v>
      </c>
      <c r="M3353" s="1">
        <f>Tabelle111[[#This Row],[Menge t Nges]]/Tabelle111[[#This Row],[Anzahl Lieferscheine]]</f>
        <v>0.16739999999999999</v>
      </c>
      <c r="N3353" s="1">
        <f>Tabelle111[[#This Row],[Menge t P2O5]]/Tabelle111[[#This Row],[Anzahl Lieferscheine]]</f>
        <v>6.7500000000000004E-2</v>
      </c>
    </row>
    <row r="3354" spans="1:14" x14ac:dyDescent="0.2">
      <c r="A3354" s="2" t="s">
        <v>34</v>
      </c>
      <c r="B3354" s="2" t="s">
        <v>42</v>
      </c>
      <c r="C3354" s="2" t="s">
        <v>6</v>
      </c>
      <c r="D3354" s="2" t="s">
        <v>7</v>
      </c>
      <c r="E3354" s="2" t="s">
        <v>9</v>
      </c>
      <c r="F3354" s="2" t="s">
        <v>61</v>
      </c>
      <c r="G3354" s="1">
        <v>519</v>
      </c>
      <c r="H3354" s="1">
        <v>213</v>
      </c>
      <c r="I3354" s="4">
        <v>3</v>
      </c>
      <c r="J3354" s="2" t="s">
        <v>68</v>
      </c>
      <c r="K3354" s="1">
        <f>Tabelle111[[#This Row],[Menge kg Nges]]/1000</f>
        <v>0.51900000000000002</v>
      </c>
      <c r="L3354" s="1">
        <f>Tabelle111[[#This Row],[Menge kg P2O5]]/1000</f>
        <v>0.21299999999999999</v>
      </c>
      <c r="M3354" s="1">
        <f>Tabelle111[[#This Row],[Menge t Nges]]/Tabelle111[[#This Row],[Anzahl Lieferscheine]]</f>
        <v>0.17300000000000001</v>
      </c>
      <c r="N3354" s="1">
        <f>Tabelle111[[#This Row],[Menge t P2O5]]/Tabelle111[[#This Row],[Anzahl Lieferscheine]]</f>
        <v>7.0999999999999994E-2</v>
      </c>
    </row>
    <row r="3355" spans="1:14" x14ac:dyDescent="0.2">
      <c r="A3355" s="2" t="s">
        <v>34</v>
      </c>
      <c r="B3355" s="2" t="s">
        <v>42</v>
      </c>
      <c r="C3355" s="2" t="s">
        <v>6</v>
      </c>
      <c r="D3355" s="2" t="s">
        <v>7</v>
      </c>
      <c r="E3355" s="2" t="s">
        <v>11</v>
      </c>
      <c r="F3355" s="2" t="s">
        <v>61</v>
      </c>
      <c r="G3355" s="1">
        <v>2986.56</v>
      </c>
      <c r="H3355" s="1">
        <v>1561.77</v>
      </c>
      <c r="I3355" s="4">
        <v>13</v>
      </c>
      <c r="J3355" s="2" t="s">
        <v>68</v>
      </c>
      <c r="K3355" s="1">
        <f>Tabelle111[[#This Row],[Menge kg Nges]]/1000</f>
        <v>2.9865599999999999</v>
      </c>
      <c r="L3355" s="1">
        <f>Tabelle111[[#This Row],[Menge kg P2O5]]/1000</f>
        <v>1.5617699999999999</v>
      </c>
      <c r="M3355" s="1">
        <f>Tabelle111[[#This Row],[Menge t Nges]]/Tabelle111[[#This Row],[Anzahl Lieferscheine]]</f>
        <v>0.22973538461538462</v>
      </c>
      <c r="N3355" s="1">
        <f>Tabelle111[[#This Row],[Menge t P2O5]]/Tabelle111[[#This Row],[Anzahl Lieferscheine]]</f>
        <v>0.12013615384615384</v>
      </c>
    </row>
    <row r="3356" spans="1:14" x14ac:dyDescent="0.2">
      <c r="A3356" s="2" t="s">
        <v>34</v>
      </c>
      <c r="B3356" s="2" t="s">
        <v>42</v>
      </c>
      <c r="C3356" s="2" t="s">
        <v>6</v>
      </c>
      <c r="D3356" s="2" t="s">
        <v>7</v>
      </c>
      <c r="E3356" s="2" t="s">
        <v>12</v>
      </c>
      <c r="F3356" s="2" t="s">
        <v>61</v>
      </c>
      <c r="G3356" s="1">
        <v>7582.37</v>
      </c>
      <c r="H3356" s="1">
        <v>3500.32</v>
      </c>
      <c r="I3356" s="4">
        <v>28</v>
      </c>
      <c r="J3356" s="2" t="s">
        <v>68</v>
      </c>
      <c r="K3356" s="1">
        <f>Tabelle111[[#This Row],[Menge kg Nges]]/1000</f>
        <v>7.5823700000000001</v>
      </c>
      <c r="L3356" s="1">
        <f>Tabelle111[[#This Row],[Menge kg P2O5]]/1000</f>
        <v>3.5003200000000003</v>
      </c>
      <c r="M3356" s="1">
        <f>Tabelle111[[#This Row],[Menge t Nges]]/Tabelle111[[#This Row],[Anzahl Lieferscheine]]</f>
        <v>0.27079892857142857</v>
      </c>
      <c r="N3356" s="1">
        <f>Tabelle111[[#This Row],[Menge t P2O5]]/Tabelle111[[#This Row],[Anzahl Lieferscheine]]</f>
        <v>0.12501142857142858</v>
      </c>
    </row>
    <row r="3357" spans="1:14" x14ac:dyDescent="0.2">
      <c r="A3357" s="2" t="s">
        <v>34</v>
      </c>
      <c r="B3357" s="2" t="s">
        <v>42</v>
      </c>
      <c r="C3357" s="2" t="s">
        <v>6</v>
      </c>
      <c r="D3357" s="2" t="s">
        <v>7</v>
      </c>
      <c r="E3357" s="2" t="s">
        <v>13</v>
      </c>
      <c r="F3357" s="2" t="s">
        <v>61</v>
      </c>
      <c r="G3357" s="1">
        <v>871.2</v>
      </c>
      <c r="H3357" s="1">
        <v>602.70000000000005</v>
      </c>
      <c r="I3357" s="4">
        <v>2</v>
      </c>
      <c r="J3357" s="2" t="s">
        <v>68</v>
      </c>
      <c r="K3357" s="1">
        <f>Tabelle111[[#This Row],[Menge kg Nges]]/1000</f>
        <v>0.87120000000000009</v>
      </c>
      <c r="L3357" s="1">
        <f>Tabelle111[[#This Row],[Menge kg P2O5]]/1000</f>
        <v>0.60270000000000001</v>
      </c>
      <c r="M3357" s="1">
        <f>Tabelle111[[#This Row],[Menge t Nges]]/Tabelle111[[#This Row],[Anzahl Lieferscheine]]</f>
        <v>0.43560000000000004</v>
      </c>
      <c r="N3357" s="1">
        <f>Tabelle111[[#This Row],[Menge t P2O5]]/Tabelle111[[#This Row],[Anzahl Lieferscheine]]</f>
        <v>0.30135000000000001</v>
      </c>
    </row>
    <row r="3358" spans="1:14" x14ac:dyDescent="0.2">
      <c r="A3358" s="2" t="s">
        <v>34</v>
      </c>
      <c r="B3358" s="2" t="s">
        <v>42</v>
      </c>
      <c r="C3358" s="2" t="s">
        <v>6</v>
      </c>
      <c r="D3358" s="2" t="s">
        <v>7</v>
      </c>
      <c r="E3358" s="2" t="s">
        <v>14</v>
      </c>
      <c r="F3358" s="2" t="s">
        <v>61</v>
      </c>
      <c r="G3358" s="1">
        <v>228.96</v>
      </c>
      <c r="H3358" s="1">
        <v>105.3</v>
      </c>
      <c r="I3358" s="4">
        <v>1</v>
      </c>
      <c r="J3358" s="2" t="s">
        <v>68</v>
      </c>
      <c r="K3358" s="1">
        <f>Tabelle111[[#This Row],[Menge kg Nges]]/1000</f>
        <v>0.22896</v>
      </c>
      <c r="L3358" s="1">
        <f>Tabelle111[[#This Row],[Menge kg P2O5]]/1000</f>
        <v>0.10529999999999999</v>
      </c>
      <c r="M3358" s="1">
        <f>Tabelle111[[#This Row],[Menge t Nges]]/Tabelle111[[#This Row],[Anzahl Lieferscheine]]</f>
        <v>0.22896</v>
      </c>
      <c r="N3358" s="1">
        <f>Tabelle111[[#This Row],[Menge t P2O5]]/Tabelle111[[#This Row],[Anzahl Lieferscheine]]</f>
        <v>0.10529999999999999</v>
      </c>
    </row>
    <row r="3359" spans="1:14" x14ac:dyDescent="0.2">
      <c r="A3359" s="2" t="s">
        <v>34</v>
      </c>
      <c r="B3359" s="2" t="s">
        <v>42</v>
      </c>
      <c r="C3359" s="2" t="s">
        <v>6</v>
      </c>
      <c r="D3359" s="2" t="s">
        <v>15</v>
      </c>
      <c r="E3359" s="2" t="s">
        <v>16</v>
      </c>
      <c r="F3359" s="2" t="s">
        <v>61</v>
      </c>
      <c r="G3359" s="1">
        <v>460.35</v>
      </c>
      <c r="H3359" s="1">
        <v>359.91</v>
      </c>
      <c r="I3359" s="4">
        <v>1</v>
      </c>
      <c r="J3359" s="2" t="s">
        <v>68</v>
      </c>
      <c r="K3359" s="1">
        <f>Tabelle111[[#This Row],[Menge kg Nges]]/1000</f>
        <v>0.46035000000000004</v>
      </c>
      <c r="L3359" s="1">
        <f>Tabelle111[[#This Row],[Menge kg P2O5]]/1000</f>
        <v>0.35991000000000001</v>
      </c>
      <c r="M3359" s="1">
        <f>Tabelle111[[#This Row],[Menge t Nges]]/Tabelle111[[#This Row],[Anzahl Lieferscheine]]</f>
        <v>0.46035000000000004</v>
      </c>
      <c r="N3359" s="1">
        <f>Tabelle111[[#This Row],[Menge t P2O5]]/Tabelle111[[#This Row],[Anzahl Lieferscheine]]</f>
        <v>0.35991000000000001</v>
      </c>
    </row>
    <row r="3360" spans="1:14" x14ac:dyDescent="0.2">
      <c r="A3360" s="2" t="s">
        <v>34</v>
      </c>
      <c r="B3360" s="2" t="s">
        <v>42</v>
      </c>
      <c r="C3360" s="2" t="s">
        <v>6</v>
      </c>
      <c r="D3360" s="2" t="s">
        <v>15</v>
      </c>
      <c r="E3360" s="2" t="s">
        <v>18</v>
      </c>
      <c r="F3360" s="2" t="s">
        <v>61</v>
      </c>
      <c r="G3360" s="1">
        <v>5339.32</v>
      </c>
      <c r="H3360" s="1">
        <v>3649.0899999999992</v>
      </c>
      <c r="I3360" s="4">
        <v>16</v>
      </c>
      <c r="J3360" s="2" t="s">
        <v>68</v>
      </c>
      <c r="K3360" s="1">
        <f>Tabelle111[[#This Row],[Menge kg Nges]]/1000</f>
        <v>5.3393199999999998</v>
      </c>
      <c r="L3360" s="1">
        <f>Tabelle111[[#This Row],[Menge kg P2O5]]/1000</f>
        <v>3.6490899999999993</v>
      </c>
      <c r="M3360" s="1">
        <f>Tabelle111[[#This Row],[Menge t Nges]]/Tabelle111[[#This Row],[Anzahl Lieferscheine]]</f>
        <v>0.33370749999999999</v>
      </c>
      <c r="N3360" s="1">
        <f>Tabelle111[[#This Row],[Menge t P2O5]]/Tabelle111[[#This Row],[Anzahl Lieferscheine]]</f>
        <v>0.22806812499999995</v>
      </c>
    </row>
    <row r="3361" spans="1:14" x14ac:dyDescent="0.2">
      <c r="A3361" s="2" t="s">
        <v>34</v>
      </c>
      <c r="B3361" s="2" t="s">
        <v>42</v>
      </c>
      <c r="C3361" s="2" t="s">
        <v>6</v>
      </c>
      <c r="D3361" s="2" t="s">
        <v>15</v>
      </c>
      <c r="E3361" s="2" t="s">
        <v>19</v>
      </c>
      <c r="F3361" s="2" t="s">
        <v>61</v>
      </c>
      <c r="G3361" s="1">
        <v>243</v>
      </c>
      <c r="H3361" s="1">
        <v>270</v>
      </c>
      <c r="I3361" s="4">
        <v>1</v>
      </c>
      <c r="J3361" s="2" t="s">
        <v>68</v>
      </c>
      <c r="K3361" s="1">
        <f>Tabelle111[[#This Row],[Menge kg Nges]]/1000</f>
        <v>0.24299999999999999</v>
      </c>
      <c r="L3361" s="1">
        <f>Tabelle111[[#This Row],[Menge kg P2O5]]/1000</f>
        <v>0.27</v>
      </c>
      <c r="M3361" s="1">
        <f>Tabelle111[[#This Row],[Menge t Nges]]/Tabelle111[[#This Row],[Anzahl Lieferscheine]]</f>
        <v>0.24299999999999999</v>
      </c>
      <c r="N3361" s="1">
        <f>Tabelle111[[#This Row],[Menge t P2O5]]/Tabelle111[[#This Row],[Anzahl Lieferscheine]]</f>
        <v>0.27</v>
      </c>
    </row>
    <row r="3362" spans="1:14" x14ac:dyDescent="0.2">
      <c r="A3362" s="2" t="s">
        <v>34</v>
      </c>
      <c r="B3362" s="2" t="s">
        <v>42</v>
      </c>
      <c r="C3362" s="2" t="s">
        <v>6</v>
      </c>
      <c r="D3362" s="2" t="s">
        <v>15</v>
      </c>
      <c r="E3362" s="2" t="s">
        <v>20</v>
      </c>
      <c r="F3362" s="2" t="s">
        <v>61</v>
      </c>
      <c r="G3362" s="1">
        <v>280</v>
      </c>
      <c r="H3362" s="1">
        <v>184</v>
      </c>
      <c r="I3362" s="4">
        <v>1</v>
      </c>
      <c r="J3362" s="2" t="s">
        <v>68</v>
      </c>
      <c r="K3362" s="1">
        <f>Tabelle111[[#This Row],[Menge kg Nges]]/1000</f>
        <v>0.28000000000000003</v>
      </c>
      <c r="L3362" s="1">
        <f>Tabelle111[[#This Row],[Menge kg P2O5]]/1000</f>
        <v>0.184</v>
      </c>
      <c r="M3362" s="1">
        <f>Tabelle111[[#This Row],[Menge t Nges]]/Tabelle111[[#This Row],[Anzahl Lieferscheine]]</f>
        <v>0.28000000000000003</v>
      </c>
      <c r="N3362" s="1">
        <f>Tabelle111[[#This Row],[Menge t P2O5]]/Tabelle111[[#This Row],[Anzahl Lieferscheine]]</f>
        <v>0.184</v>
      </c>
    </row>
    <row r="3363" spans="1:14" x14ac:dyDescent="0.2">
      <c r="A3363" s="2" t="s">
        <v>34</v>
      </c>
      <c r="B3363" s="2" t="s">
        <v>42</v>
      </c>
      <c r="C3363" s="2" t="s">
        <v>6</v>
      </c>
      <c r="D3363" s="2" t="s">
        <v>15</v>
      </c>
      <c r="E3363" s="2" t="s">
        <v>21</v>
      </c>
      <c r="F3363" s="2" t="s">
        <v>61</v>
      </c>
      <c r="G3363" s="1">
        <v>612</v>
      </c>
      <c r="H3363" s="1">
        <v>360</v>
      </c>
      <c r="I3363" s="4">
        <v>1</v>
      </c>
      <c r="J3363" s="2" t="s">
        <v>68</v>
      </c>
      <c r="K3363" s="1">
        <f>Tabelle111[[#This Row],[Menge kg Nges]]/1000</f>
        <v>0.61199999999999999</v>
      </c>
      <c r="L3363" s="1">
        <f>Tabelle111[[#This Row],[Menge kg P2O5]]/1000</f>
        <v>0.36</v>
      </c>
      <c r="M3363" s="1">
        <f>Tabelle111[[#This Row],[Menge t Nges]]/Tabelle111[[#This Row],[Anzahl Lieferscheine]]</f>
        <v>0.61199999999999999</v>
      </c>
      <c r="N3363" s="1">
        <f>Tabelle111[[#This Row],[Menge t P2O5]]/Tabelle111[[#This Row],[Anzahl Lieferscheine]]</f>
        <v>0.36</v>
      </c>
    </row>
    <row r="3364" spans="1:14" x14ac:dyDescent="0.2">
      <c r="A3364" s="2" t="s">
        <v>34</v>
      </c>
      <c r="B3364" s="2" t="s">
        <v>42</v>
      </c>
      <c r="C3364" s="2" t="s">
        <v>6</v>
      </c>
      <c r="D3364" s="2" t="s">
        <v>15</v>
      </c>
      <c r="E3364" s="2" t="s">
        <v>9</v>
      </c>
      <c r="F3364" s="2" t="s">
        <v>61</v>
      </c>
      <c r="G3364" s="1">
        <v>292.5</v>
      </c>
      <c r="H3364" s="1">
        <v>112.5</v>
      </c>
      <c r="I3364" s="4">
        <v>1</v>
      </c>
      <c r="J3364" s="2" t="s">
        <v>68</v>
      </c>
      <c r="K3364" s="1">
        <f>Tabelle111[[#This Row],[Menge kg Nges]]/1000</f>
        <v>0.29249999999999998</v>
      </c>
      <c r="L3364" s="1">
        <f>Tabelle111[[#This Row],[Menge kg P2O5]]/1000</f>
        <v>0.1125</v>
      </c>
      <c r="M3364" s="1">
        <f>Tabelle111[[#This Row],[Menge t Nges]]/Tabelle111[[#This Row],[Anzahl Lieferscheine]]</f>
        <v>0.29249999999999998</v>
      </c>
      <c r="N3364" s="1">
        <f>Tabelle111[[#This Row],[Menge t P2O5]]/Tabelle111[[#This Row],[Anzahl Lieferscheine]]</f>
        <v>0.1125</v>
      </c>
    </row>
    <row r="3365" spans="1:14" x14ac:dyDescent="0.2">
      <c r="A3365" s="2" t="s">
        <v>34</v>
      </c>
      <c r="B3365" s="2" t="s">
        <v>42</v>
      </c>
      <c r="C3365" s="2" t="s">
        <v>25</v>
      </c>
      <c r="D3365" s="2" t="s">
        <v>25</v>
      </c>
      <c r="E3365" s="2" t="s">
        <v>26</v>
      </c>
      <c r="F3365" s="2" t="s">
        <v>61</v>
      </c>
      <c r="G3365" s="1">
        <v>4382.45</v>
      </c>
      <c r="H3365" s="1">
        <v>2709.85</v>
      </c>
      <c r="I3365" s="4">
        <v>5</v>
      </c>
      <c r="J3365" s="2" t="s">
        <v>68</v>
      </c>
      <c r="K3365" s="1">
        <f>Tabelle111[[#This Row],[Menge kg Nges]]/1000</f>
        <v>4.3824499999999995</v>
      </c>
      <c r="L3365" s="1">
        <f>Tabelle111[[#This Row],[Menge kg P2O5]]/1000</f>
        <v>2.7098499999999999</v>
      </c>
      <c r="M3365" s="1">
        <f>Tabelle111[[#This Row],[Menge t Nges]]/Tabelle111[[#This Row],[Anzahl Lieferscheine]]</f>
        <v>0.87648999999999988</v>
      </c>
      <c r="N3365" s="1">
        <f>Tabelle111[[#This Row],[Menge t P2O5]]/Tabelle111[[#This Row],[Anzahl Lieferscheine]]</f>
        <v>0.54196999999999995</v>
      </c>
    </row>
    <row r="3366" spans="1:14" x14ac:dyDescent="0.2">
      <c r="A3366" s="2" t="s">
        <v>45</v>
      </c>
      <c r="B3366" s="2" t="s">
        <v>27</v>
      </c>
      <c r="C3366" s="2" t="s">
        <v>25</v>
      </c>
      <c r="D3366" s="2" t="s">
        <v>25</v>
      </c>
      <c r="E3366" s="2" t="s">
        <v>26</v>
      </c>
      <c r="F3366" s="2" t="s">
        <v>61</v>
      </c>
      <c r="G3366" s="1">
        <v>1427.3600000000001</v>
      </c>
      <c r="H3366" s="1">
        <v>551.48</v>
      </c>
      <c r="I3366" s="4">
        <v>3</v>
      </c>
      <c r="J3366" s="2" t="s">
        <v>68</v>
      </c>
      <c r="K3366" s="1">
        <f>Tabelle111[[#This Row],[Menge kg Nges]]/1000</f>
        <v>1.4273600000000002</v>
      </c>
      <c r="L3366" s="1">
        <f>Tabelle111[[#This Row],[Menge kg P2O5]]/1000</f>
        <v>0.55147999999999997</v>
      </c>
      <c r="M3366" s="1">
        <f>Tabelle111[[#This Row],[Menge t Nges]]/Tabelle111[[#This Row],[Anzahl Lieferscheine]]</f>
        <v>0.47578666666666675</v>
      </c>
      <c r="N3366" s="1">
        <f>Tabelle111[[#This Row],[Menge t P2O5]]/Tabelle111[[#This Row],[Anzahl Lieferscheine]]</f>
        <v>0.18382666666666667</v>
      </c>
    </row>
    <row r="3367" spans="1:14" x14ac:dyDescent="0.2">
      <c r="A3367" s="2" t="s">
        <v>45</v>
      </c>
      <c r="B3367" s="2" t="s">
        <v>46</v>
      </c>
      <c r="C3367" s="2" t="s">
        <v>25</v>
      </c>
      <c r="D3367" s="2" t="s">
        <v>25</v>
      </c>
      <c r="E3367" s="2" t="s">
        <v>26</v>
      </c>
      <c r="F3367" s="2" t="s">
        <v>61</v>
      </c>
      <c r="G3367" s="1">
        <v>1758.93</v>
      </c>
      <c r="H3367" s="1">
        <v>639.96</v>
      </c>
      <c r="I3367" s="4">
        <v>7</v>
      </c>
      <c r="J3367" s="2" t="s">
        <v>68</v>
      </c>
      <c r="K3367" s="1">
        <f>Tabelle111[[#This Row],[Menge kg Nges]]/1000</f>
        <v>1.7589300000000001</v>
      </c>
      <c r="L3367" s="1">
        <f>Tabelle111[[#This Row],[Menge kg P2O5]]/1000</f>
        <v>0.63996000000000008</v>
      </c>
      <c r="M3367" s="1">
        <f>Tabelle111[[#This Row],[Menge t Nges]]/Tabelle111[[#This Row],[Anzahl Lieferscheine]]</f>
        <v>0.25127571428571432</v>
      </c>
      <c r="N3367" s="1">
        <f>Tabelle111[[#This Row],[Menge t P2O5]]/Tabelle111[[#This Row],[Anzahl Lieferscheine]]</f>
        <v>9.1422857142857153E-2</v>
      </c>
    </row>
    <row r="3368" spans="1:14" x14ac:dyDescent="0.2">
      <c r="A3368" s="2" t="s">
        <v>45</v>
      </c>
      <c r="B3368" s="2" t="s">
        <v>45</v>
      </c>
      <c r="C3368" s="2" t="s">
        <v>6</v>
      </c>
      <c r="D3368" s="2" t="s">
        <v>7</v>
      </c>
      <c r="E3368" s="2" t="s">
        <v>9</v>
      </c>
      <c r="F3368" s="2" t="s">
        <v>61</v>
      </c>
      <c r="G3368" s="1">
        <v>39569.35</v>
      </c>
      <c r="H3368" s="1">
        <v>16216.58</v>
      </c>
      <c r="I3368" s="4">
        <v>33</v>
      </c>
      <c r="J3368" s="2" t="s">
        <v>68</v>
      </c>
      <c r="K3368" s="1">
        <f>Tabelle111[[#This Row],[Menge kg Nges]]/1000</f>
        <v>39.56935</v>
      </c>
      <c r="L3368" s="1">
        <f>Tabelle111[[#This Row],[Menge kg P2O5]]/1000</f>
        <v>16.21658</v>
      </c>
      <c r="M3368" s="1">
        <f>Tabelle111[[#This Row],[Menge t Nges]]/Tabelle111[[#This Row],[Anzahl Lieferscheine]]</f>
        <v>1.1990712121212121</v>
      </c>
      <c r="N3368" s="1">
        <f>Tabelle111[[#This Row],[Menge t P2O5]]/Tabelle111[[#This Row],[Anzahl Lieferscheine]]</f>
        <v>0.49141151515151515</v>
      </c>
    </row>
    <row r="3369" spans="1:14" x14ac:dyDescent="0.2">
      <c r="A3369" s="2" t="s">
        <v>45</v>
      </c>
      <c r="B3369" s="2" t="s">
        <v>45</v>
      </c>
      <c r="C3369" s="2" t="s">
        <v>6</v>
      </c>
      <c r="D3369" s="2" t="s">
        <v>7</v>
      </c>
      <c r="E3369" s="2" t="s">
        <v>11</v>
      </c>
      <c r="F3369" s="2" t="s">
        <v>61</v>
      </c>
      <c r="G3369" s="1">
        <v>1327.5</v>
      </c>
      <c r="H3369" s="1">
        <v>778</v>
      </c>
      <c r="I3369" s="4">
        <v>9</v>
      </c>
      <c r="J3369" s="2" t="s">
        <v>68</v>
      </c>
      <c r="K3369" s="1">
        <f>Tabelle111[[#This Row],[Menge kg Nges]]/1000</f>
        <v>1.3274999999999999</v>
      </c>
      <c r="L3369" s="1">
        <f>Tabelle111[[#This Row],[Menge kg P2O5]]/1000</f>
        <v>0.77800000000000002</v>
      </c>
      <c r="M3369" s="1">
        <f>Tabelle111[[#This Row],[Menge t Nges]]/Tabelle111[[#This Row],[Anzahl Lieferscheine]]</f>
        <v>0.14749999999999999</v>
      </c>
      <c r="N3369" s="1">
        <f>Tabelle111[[#This Row],[Menge t P2O5]]/Tabelle111[[#This Row],[Anzahl Lieferscheine]]</f>
        <v>8.6444444444444449E-2</v>
      </c>
    </row>
    <row r="3370" spans="1:14" x14ac:dyDescent="0.2">
      <c r="A3370" s="2" t="s">
        <v>45</v>
      </c>
      <c r="B3370" s="2" t="s">
        <v>45</v>
      </c>
      <c r="C3370" s="2" t="s">
        <v>6</v>
      </c>
      <c r="D3370" s="2" t="s">
        <v>7</v>
      </c>
      <c r="E3370" s="2" t="s">
        <v>12</v>
      </c>
      <c r="F3370" s="2" t="s">
        <v>61</v>
      </c>
      <c r="G3370" s="1">
        <v>26145.5</v>
      </c>
      <c r="H3370" s="1">
        <v>15192.199999999997</v>
      </c>
      <c r="I3370" s="4">
        <v>112</v>
      </c>
      <c r="J3370" s="2" t="s">
        <v>68</v>
      </c>
      <c r="K3370" s="1">
        <f>Tabelle111[[#This Row],[Menge kg Nges]]/1000</f>
        <v>26.145499999999998</v>
      </c>
      <c r="L3370" s="1">
        <f>Tabelle111[[#This Row],[Menge kg P2O5]]/1000</f>
        <v>15.192199999999998</v>
      </c>
      <c r="M3370" s="1">
        <f>Tabelle111[[#This Row],[Menge t Nges]]/Tabelle111[[#This Row],[Anzahl Lieferscheine]]</f>
        <v>0.23344196428571426</v>
      </c>
      <c r="N3370" s="1">
        <f>Tabelle111[[#This Row],[Menge t P2O5]]/Tabelle111[[#This Row],[Anzahl Lieferscheine]]</f>
        <v>0.13564464285714284</v>
      </c>
    </row>
    <row r="3371" spans="1:14" x14ac:dyDescent="0.2">
      <c r="A3371" s="2" t="s">
        <v>45</v>
      </c>
      <c r="B3371" s="2" t="s">
        <v>45</v>
      </c>
      <c r="C3371" s="2" t="s">
        <v>6</v>
      </c>
      <c r="D3371" s="2" t="s">
        <v>7</v>
      </c>
      <c r="E3371" s="2" t="s">
        <v>14</v>
      </c>
      <c r="F3371" s="2" t="s">
        <v>61</v>
      </c>
      <c r="G3371" s="1">
        <v>7955.55</v>
      </c>
      <c r="H3371" s="1">
        <v>5270.6999999999989</v>
      </c>
      <c r="I3371" s="4">
        <v>40</v>
      </c>
      <c r="J3371" s="2" t="s">
        <v>68</v>
      </c>
      <c r="K3371" s="1">
        <f>Tabelle111[[#This Row],[Menge kg Nges]]/1000</f>
        <v>7.9555500000000006</v>
      </c>
      <c r="L3371" s="1">
        <f>Tabelle111[[#This Row],[Menge kg P2O5]]/1000</f>
        <v>5.2706999999999988</v>
      </c>
      <c r="M3371" s="1">
        <f>Tabelle111[[#This Row],[Menge t Nges]]/Tabelle111[[#This Row],[Anzahl Lieferscheine]]</f>
        <v>0.19888875</v>
      </c>
      <c r="N3371" s="1">
        <f>Tabelle111[[#This Row],[Menge t P2O5]]/Tabelle111[[#This Row],[Anzahl Lieferscheine]]</f>
        <v>0.13176749999999998</v>
      </c>
    </row>
    <row r="3372" spans="1:14" x14ac:dyDescent="0.2">
      <c r="A3372" s="2" t="s">
        <v>45</v>
      </c>
      <c r="B3372" s="2" t="s">
        <v>45</v>
      </c>
      <c r="C3372" s="2" t="s">
        <v>6</v>
      </c>
      <c r="D3372" s="2" t="s">
        <v>15</v>
      </c>
      <c r="E3372" s="2" t="s">
        <v>16</v>
      </c>
      <c r="F3372" s="2" t="s">
        <v>61</v>
      </c>
      <c r="G3372" s="1">
        <v>360</v>
      </c>
      <c r="H3372" s="1">
        <v>312</v>
      </c>
      <c r="I3372" s="4">
        <v>1</v>
      </c>
      <c r="J3372" s="2" t="s">
        <v>68</v>
      </c>
      <c r="K3372" s="1">
        <f>Tabelle111[[#This Row],[Menge kg Nges]]/1000</f>
        <v>0.36</v>
      </c>
      <c r="L3372" s="1">
        <f>Tabelle111[[#This Row],[Menge kg P2O5]]/1000</f>
        <v>0.312</v>
      </c>
      <c r="M3372" s="1">
        <f>Tabelle111[[#This Row],[Menge t Nges]]/Tabelle111[[#This Row],[Anzahl Lieferscheine]]</f>
        <v>0.36</v>
      </c>
      <c r="N3372" s="1">
        <f>Tabelle111[[#This Row],[Menge t P2O5]]/Tabelle111[[#This Row],[Anzahl Lieferscheine]]</f>
        <v>0.312</v>
      </c>
    </row>
    <row r="3373" spans="1:14" x14ac:dyDescent="0.2">
      <c r="A3373" s="2" t="s">
        <v>45</v>
      </c>
      <c r="B3373" s="2" t="s">
        <v>45</v>
      </c>
      <c r="C3373" s="2" t="s">
        <v>6</v>
      </c>
      <c r="D3373" s="2" t="s">
        <v>15</v>
      </c>
      <c r="E3373" s="2" t="s">
        <v>18</v>
      </c>
      <c r="F3373" s="2" t="s">
        <v>61</v>
      </c>
      <c r="G3373" s="1">
        <v>115.5</v>
      </c>
      <c r="H3373" s="1">
        <v>93.5</v>
      </c>
      <c r="I3373" s="4">
        <v>1</v>
      </c>
      <c r="J3373" s="2" t="s">
        <v>68</v>
      </c>
      <c r="K3373" s="1">
        <f>Tabelle111[[#This Row],[Menge kg Nges]]/1000</f>
        <v>0.11550000000000001</v>
      </c>
      <c r="L3373" s="1">
        <f>Tabelle111[[#This Row],[Menge kg P2O5]]/1000</f>
        <v>9.35E-2</v>
      </c>
      <c r="M3373" s="1">
        <f>Tabelle111[[#This Row],[Menge t Nges]]/Tabelle111[[#This Row],[Anzahl Lieferscheine]]</f>
        <v>0.11550000000000001</v>
      </c>
      <c r="N3373" s="1">
        <f>Tabelle111[[#This Row],[Menge t P2O5]]/Tabelle111[[#This Row],[Anzahl Lieferscheine]]</f>
        <v>9.35E-2</v>
      </c>
    </row>
    <row r="3374" spans="1:14" x14ac:dyDescent="0.2">
      <c r="A3374" s="2" t="s">
        <v>45</v>
      </c>
      <c r="B3374" s="2" t="s">
        <v>45</v>
      </c>
      <c r="C3374" s="2" t="s">
        <v>6</v>
      </c>
      <c r="D3374" s="2" t="s">
        <v>15</v>
      </c>
      <c r="E3374" s="2" t="s">
        <v>20</v>
      </c>
      <c r="F3374" s="2" t="s">
        <v>61</v>
      </c>
      <c r="G3374" s="1">
        <v>2959.08</v>
      </c>
      <c r="H3374" s="1">
        <v>2934</v>
      </c>
      <c r="I3374" s="4">
        <v>6</v>
      </c>
      <c r="J3374" s="2" t="s">
        <v>68</v>
      </c>
      <c r="K3374" s="1">
        <f>Tabelle111[[#This Row],[Menge kg Nges]]/1000</f>
        <v>2.9590799999999997</v>
      </c>
      <c r="L3374" s="1">
        <f>Tabelle111[[#This Row],[Menge kg P2O5]]/1000</f>
        <v>2.9340000000000002</v>
      </c>
      <c r="M3374" s="1">
        <f>Tabelle111[[#This Row],[Menge t Nges]]/Tabelle111[[#This Row],[Anzahl Lieferscheine]]</f>
        <v>0.49317999999999995</v>
      </c>
      <c r="N3374" s="1">
        <f>Tabelle111[[#This Row],[Menge t P2O5]]/Tabelle111[[#This Row],[Anzahl Lieferscheine]]</f>
        <v>0.48900000000000005</v>
      </c>
    </row>
    <row r="3375" spans="1:14" x14ac:dyDescent="0.2">
      <c r="A3375" s="2" t="s">
        <v>45</v>
      </c>
      <c r="B3375" s="2" t="s">
        <v>45</v>
      </c>
      <c r="C3375" s="2" t="s">
        <v>6</v>
      </c>
      <c r="D3375" s="2" t="s">
        <v>15</v>
      </c>
      <c r="E3375" s="2" t="s">
        <v>9</v>
      </c>
      <c r="F3375" s="2" t="s">
        <v>61</v>
      </c>
      <c r="G3375" s="1">
        <v>1265.92</v>
      </c>
      <c r="H3375" s="1">
        <v>825.6</v>
      </c>
      <c r="I3375" s="4">
        <v>3</v>
      </c>
      <c r="J3375" s="2" t="s">
        <v>68</v>
      </c>
      <c r="K3375" s="1">
        <f>Tabelle111[[#This Row],[Menge kg Nges]]/1000</f>
        <v>1.2659200000000002</v>
      </c>
      <c r="L3375" s="1">
        <f>Tabelle111[[#This Row],[Menge kg P2O5]]/1000</f>
        <v>0.8256</v>
      </c>
      <c r="M3375" s="1">
        <f>Tabelle111[[#This Row],[Menge t Nges]]/Tabelle111[[#This Row],[Anzahl Lieferscheine]]</f>
        <v>0.42197333333333337</v>
      </c>
      <c r="N3375" s="1">
        <f>Tabelle111[[#This Row],[Menge t P2O5]]/Tabelle111[[#This Row],[Anzahl Lieferscheine]]</f>
        <v>0.2752</v>
      </c>
    </row>
    <row r="3376" spans="1:14" x14ac:dyDescent="0.2">
      <c r="A3376" s="2" t="s">
        <v>45</v>
      </c>
      <c r="B3376" s="2" t="s">
        <v>45</v>
      </c>
      <c r="C3376" s="2" t="s">
        <v>25</v>
      </c>
      <c r="D3376" s="2" t="s">
        <v>25</v>
      </c>
      <c r="E3376" s="2" t="s">
        <v>26</v>
      </c>
      <c r="F3376" s="2" t="s">
        <v>61</v>
      </c>
      <c r="G3376" s="1">
        <v>75333.310000000012</v>
      </c>
      <c r="H3376" s="1">
        <v>33639.409999999996</v>
      </c>
      <c r="I3376" s="4">
        <v>55</v>
      </c>
      <c r="J3376" s="2" t="s">
        <v>68</v>
      </c>
      <c r="K3376" s="1">
        <f>Tabelle111[[#This Row],[Menge kg Nges]]/1000</f>
        <v>75.333310000000012</v>
      </c>
      <c r="L3376" s="1">
        <f>Tabelle111[[#This Row],[Menge kg P2O5]]/1000</f>
        <v>33.639409999999998</v>
      </c>
      <c r="M3376" s="1">
        <f>Tabelle111[[#This Row],[Menge t Nges]]/Tabelle111[[#This Row],[Anzahl Lieferscheine]]</f>
        <v>1.3696965454545456</v>
      </c>
      <c r="N3376" s="1">
        <f>Tabelle111[[#This Row],[Menge t P2O5]]/Tabelle111[[#This Row],[Anzahl Lieferscheine]]</f>
        <v>0.61162563636363632</v>
      </c>
    </row>
    <row r="3377" spans="1:14" x14ac:dyDescent="0.2">
      <c r="A3377" s="2" t="s">
        <v>45</v>
      </c>
      <c r="B3377" s="2" t="s">
        <v>28</v>
      </c>
      <c r="C3377" s="2" t="s">
        <v>25</v>
      </c>
      <c r="D3377" s="2" t="s">
        <v>25</v>
      </c>
      <c r="E3377" s="2" t="s">
        <v>26</v>
      </c>
      <c r="F3377" s="2" t="s">
        <v>61</v>
      </c>
      <c r="G3377" s="1">
        <v>1568.7</v>
      </c>
      <c r="H3377" s="1">
        <v>680.6</v>
      </c>
      <c r="I3377" s="4">
        <v>1</v>
      </c>
      <c r="J3377" s="2" t="s">
        <v>68</v>
      </c>
      <c r="K3377" s="1">
        <f>Tabelle111[[#This Row],[Menge kg Nges]]/1000</f>
        <v>1.5687</v>
      </c>
      <c r="L3377" s="1">
        <f>Tabelle111[[#This Row],[Menge kg P2O5]]/1000</f>
        <v>0.68059999999999998</v>
      </c>
      <c r="M3377" s="1">
        <f>Tabelle111[[#This Row],[Menge t Nges]]/Tabelle111[[#This Row],[Anzahl Lieferscheine]]</f>
        <v>1.5687</v>
      </c>
      <c r="N3377" s="1">
        <f>Tabelle111[[#This Row],[Menge t P2O5]]/Tabelle111[[#This Row],[Anzahl Lieferscheine]]</f>
        <v>0.68059999999999998</v>
      </c>
    </row>
    <row r="3378" spans="1:14" x14ac:dyDescent="0.2">
      <c r="A3378" s="2" t="s">
        <v>51</v>
      </c>
      <c r="B3378" s="2" t="s">
        <v>32</v>
      </c>
      <c r="C3378" s="2" t="s">
        <v>6</v>
      </c>
      <c r="D3378" s="2" t="s">
        <v>30</v>
      </c>
      <c r="E3378" s="2" t="s">
        <v>26</v>
      </c>
      <c r="F3378" s="2" t="s">
        <v>61</v>
      </c>
      <c r="G3378" s="1">
        <v>1620</v>
      </c>
      <c r="H3378" s="1">
        <v>838.68000000000006</v>
      </c>
      <c r="I3378" s="4">
        <v>2</v>
      </c>
      <c r="J3378" s="2" t="s">
        <v>68</v>
      </c>
      <c r="K3378" s="1">
        <f>Tabelle111[[#This Row],[Menge kg Nges]]/1000</f>
        <v>1.62</v>
      </c>
      <c r="L3378" s="1">
        <f>Tabelle111[[#This Row],[Menge kg P2O5]]/1000</f>
        <v>0.83868000000000009</v>
      </c>
      <c r="M3378" s="1">
        <f>Tabelle111[[#This Row],[Menge t Nges]]/Tabelle111[[#This Row],[Anzahl Lieferscheine]]</f>
        <v>0.81</v>
      </c>
      <c r="N3378" s="1">
        <f>Tabelle111[[#This Row],[Menge t P2O5]]/Tabelle111[[#This Row],[Anzahl Lieferscheine]]</f>
        <v>0.41934000000000005</v>
      </c>
    </row>
    <row r="3379" spans="1:14" x14ac:dyDescent="0.2">
      <c r="A3379" s="2" t="s">
        <v>51</v>
      </c>
      <c r="B3379" s="2" t="s">
        <v>32</v>
      </c>
      <c r="C3379" s="2" t="s">
        <v>6</v>
      </c>
      <c r="D3379" s="2" t="s">
        <v>15</v>
      </c>
      <c r="E3379" s="2" t="s">
        <v>18</v>
      </c>
      <c r="F3379" s="2" t="s">
        <v>61</v>
      </c>
      <c r="G3379" s="1">
        <v>322</v>
      </c>
      <c r="H3379" s="1">
        <v>214.2</v>
      </c>
      <c r="I3379" s="4">
        <v>2</v>
      </c>
      <c r="J3379" s="2" t="s">
        <v>68</v>
      </c>
      <c r="K3379" s="1">
        <f>Tabelle111[[#This Row],[Menge kg Nges]]/1000</f>
        <v>0.32200000000000001</v>
      </c>
      <c r="L3379" s="1">
        <f>Tabelle111[[#This Row],[Menge kg P2O5]]/1000</f>
        <v>0.2142</v>
      </c>
      <c r="M3379" s="1">
        <f>Tabelle111[[#This Row],[Menge t Nges]]/Tabelle111[[#This Row],[Anzahl Lieferscheine]]</f>
        <v>0.161</v>
      </c>
      <c r="N3379" s="1">
        <f>Tabelle111[[#This Row],[Menge t P2O5]]/Tabelle111[[#This Row],[Anzahl Lieferscheine]]</f>
        <v>0.1071</v>
      </c>
    </row>
    <row r="3380" spans="1:14" x14ac:dyDescent="0.2">
      <c r="A3380" s="2" t="s">
        <v>51</v>
      </c>
      <c r="B3380" s="2" t="s">
        <v>27</v>
      </c>
      <c r="C3380" s="2" t="s">
        <v>6</v>
      </c>
      <c r="D3380" s="2" t="s">
        <v>15</v>
      </c>
      <c r="E3380" s="2" t="s">
        <v>18</v>
      </c>
      <c r="F3380" s="2" t="s">
        <v>61</v>
      </c>
      <c r="G3380" s="1">
        <v>1311</v>
      </c>
      <c r="H3380" s="1">
        <v>843.40000000000009</v>
      </c>
      <c r="I3380" s="4">
        <v>3</v>
      </c>
      <c r="J3380" s="2" t="s">
        <v>68</v>
      </c>
      <c r="K3380" s="1">
        <f>Tabelle111[[#This Row],[Menge kg Nges]]/1000</f>
        <v>1.3109999999999999</v>
      </c>
      <c r="L3380" s="1">
        <f>Tabelle111[[#This Row],[Menge kg P2O5]]/1000</f>
        <v>0.84340000000000004</v>
      </c>
      <c r="M3380" s="1">
        <f>Tabelle111[[#This Row],[Menge t Nges]]/Tabelle111[[#This Row],[Anzahl Lieferscheine]]</f>
        <v>0.437</v>
      </c>
      <c r="N3380" s="1">
        <f>Tabelle111[[#This Row],[Menge t P2O5]]/Tabelle111[[#This Row],[Anzahl Lieferscheine]]</f>
        <v>0.28113333333333335</v>
      </c>
    </row>
    <row r="3381" spans="1:14" x14ac:dyDescent="0.2">
      <c r="A3381" s="2" t="s">
        <v>51</v>
      </c>
      <c r="B3381" s="2" t="s">
        <v>34</v>
      </c>
      <c r="C3381" s="2" t="s">
        <v>6</v>
      </c>
      <c r="D3381" s="2" t="s">
        <v>7</v>
      </c>
      <c r="E3381" s="2" t="s">
        <v>9</v>
      </c>
      <c r="F3381" s="2" t="s">
        <v>61</v>
      </c>
      <c r="G3381" s="1">
        <v>68.400000000000006</v>
      </c>
      <c r="H3381" s="1">
        <v>49.36</v>
      </c>
      <c r="I3381" s="4">
        <v>1</v>
      </c>
      <c r="J3381" s="2" t="s">
        <v>68</v>
      </c>
      <c r="K3381" s="1">
        <f>Tabelle111[[#This Row],[Menge kg Nges]]/1000</f>
        <v>6.8400000000000002E-2</v>
      </c>
      <c r="L3381" s="1">
        <f>Tabelle111[[#This Row],[Menge kg P2O5]]/1000</f>
        <v>4.9360000000000001E-2</v>
      </c>
      <c r="M3381" s="1">
        <f>Tabelle111[[#This Row],[Menge t Nges]]/Tabelle111[[#This Row],[Anzahl Lieferscheine]]</f>
        <v>6.8400000000000002E-2</v>
      </c>
      <c r="N3381" s="1">
        <f>Tabelle111[[#This Row],[Menge t P2O5]]/Tabelle111[[#This Row],[Anzahl Lieferscheine]]</f>
        <v>4.9360000000000001E-2</v>
      </c>
    </row>
    <row r="3382" spans="1:14" x14ac:dyDescent="0.2">
      <c r="A3382" s="2" t="s">
        <v>51</v>
      </c>
      <c r="B3382" s="2" t="s">
        <v>34</v>
      </c>
      <c r="C3382" s="2" t="s">
        <v>6</v>
      </c>
      <c r="D3382" s="2" t="s">
        <v>15</v>
      </c>
      <c r="E3382" s="2" t="s">
        <v>18</v>
      </c>
      <c r="F3382" s="2" t="s">
        <v>61</v>
      </c>
      <c r="G3382" s="1">
        <v>514.80000000000007</v>
      </c>
      <c r="H3382" s="1">
        <v>344.4</v>
      </c>
      <c r="I3382" s="4">
        <v>3</v>
      </c>
      <c r="J3382" s="2" t="s">
        <v>68</v>
      </c>
      <c r="K3382" s="1">
        <f>Tabelle111[[#This Row],[Menge kg Nges]]/1000</f>
        <v>0.51480000000000004</v>
      </c>
      <c r="L3382" s="1">
        <f>Tabelle111[[#This Row],[Menge kg P2O5]]/1000</f>
        <v>0.34439999999999998</v>
      </c>
      <c r="M3382" s="1">
        <f>Tabelle111[[#This Row],[Menge t Nges]]/Tabelle111[[#This Row],[Anzahl Lieferscheine]]</f>
        <v>0.1716</v>
      </c>
      <c r="N3382" s="1">
        <f>Tabelle111[[#This Row],[Menge t P2O5]]/Tabelle111[[#This Row],[Anzahl Lieferscheine]]</f>
        <v>0.1148</v>
      </c>
    </row>
    <row r="3383" spans="1:14" x14ac:dyDescent="0.2">
      <c r="A3383" s="2" t="s">
        <v>51</v>
      </c>
      <c r="B3383" s="2" t="s">
        <v>34</v>
      </c>
      <c r="C3383" s="2" t="s">
        <v>6</v>
      </c>
      <c r="D3383" s="2" t="s">
        <v>15</v>
      </c>
      <c r="E3383" s="2" t="s">
        <v>20</v>
      </c>
      <c r="F3383" s="2" t="s">
        <v>61</v>
      </c>
      <c r="G3383" s="1">
        <v>111</v>
      </c>
      <c r="H3383" s="1">
        <v>97.2</v>
      </c>
      <c r="I3383" s="4">
        <v>1</v>
      </c>
      <c r="J3383" s="2" t="s">
        <v>68</v>
      </c>
      <c r="K3383" s="1">
        <f>Tabelle111[[#This Row],[Menge kg Nges]]/1000</f>
        <v>0.111</v>
      </c>
      <c r="L3383" s="1">
        <f>Tabelle111[[#This Row],[Menge kg P2O5]]/1000</f>
        <v>9.7200000000000009E-2</v>
      </c>
      <c r="M3383" s="1">
        <f>Tabelle111[[#This Row],[Menge t Nges]]/Tabelle111[[#This Row],[Anzahl Lieferscheine]]</f>
        <v>0.111</v>
      </c>
      <c r="N3383" s="1">
        <f>Tabelle111[[#This Row],[Menge t P2O5]]/Tabelle111[[#This Row],[Anzahl Lieferscheine]]</f>
        <v>9.7200000000000009E-2</v>
      </c>
    </row>
    <row r="3384" spans="1:14" x14ac:dyDescent="0.2">
      <c r="A3384" s="2" t="s">
        <v>51</v>
      </c>
      <c r="B3384" s="2" t="s">
        <v>51</v>
      </c>
      <c r="C3384" s="2" t="s">
        <v>6</v>
      </c>
      <c r="D3384" s="2" t="s">
        <v>30</v>
      </c>
      <c r="E3384" s="2" t="s">
        <v>26</v>
      </c>
      <c r="F3384" s="2" t="s">
        <v>61</v>
      </c>
      <c r="G3384" s="1">
        <v>26048.96999999999</v>
      </c>
      <c r="H3384" s="1">
        <v>12276.120000000006</v>
      </c>
      <c r="I3384" s="4">
        <v>113</v>
      </c>
      <c r="J3384" s="2" t="s">
        <v>68</v>
      </c>
      <c r="K3384" s="1">
        <f>Tabelle111[[#This Row],[Menge kg Nges]]/1000</f>
        <v>26.04896999999999</v>
      </c>
      <c r="L3384" s="1">
        <f>Tabelle111[[#This Row],[Menge kg P2O5]]/1000</f>
        <v>12.276120000000006</v>
      </c>
      <c r="M3384" s="1">
        <f>Tabelle111[[#This Row],[Menge t Nges]]/Tabelle111[[#This Row],[Anzahl Lieferscheine]]</f>
        <v>0.23052185840707956</v>
      </c>
      <c r="N3384" s="1">
        <f>Tabelle111[[#This Row],[Menge t P2O5]]/Tabelle111[[#This Row],[Anzahl Lieferscheine]]</f>
        <v>0.10863823008849563</v>
      </c>
    </row>
    <row r="3385" spans="1:14" x14ac:dyDescent="0.2">
      <c r="A3385" s="2" t="s">
        <v>51</v>
      </c>
      <c r="B3385" s="2" t="s">
        <v>51</v>
      </c>
      <c r="C3385" s="2" t="s">
        <v>6</v>
      </c>
      <c r="D3385" s="2" t="s">
        <v>7</v>
      </c>
      <c r="E3385" s="2" t="s">
        <v>9</v>
      </c>
      <c r="F3385" s="2" t="s">
        <v>61</v>
      </c>
      <c r="G3385" s="1">
        <v>259</v>
      </c>
      <c r="H3385" s="1">
        <v>104</v>
      </c>
      <c r="I3385" s="4">
        <v>2</v>
      </c>
      <c r="J3385" s="2" t="s">
        <v>68</v>
      </c>
      <c r="K3385" s="1">
        <f>Tabelle111[[#This Row],[Menge kg Nges]]/1000</f>
        <v>0.25900000000000001</v>
      </c>
      <c r="L3385" s="1">
        <f>Tabelle111[[#This Row],[Menge kg P2O5]]/1000</f>
        <v>0.104</v>
      </c>
      <c r="M3385" s="1">
        <f>Tabelle111[[#This Row],[Menge t Nges]]/Tabelle111[[#This Row],[Anzahl Lieferscheine]]</f>
        <v>0.1295</v>
      </c>
      <c r="N3385" s="1">
        <f>Tabelle111[[#This Row],[Menge t P2O5]]/Tabelle111[[#This Row],[Anzahl Lieferscheine]]</f>
        <v>5.1999999999999998E-2</v>
      </c>
    </row>
    <row r="3386" spans="1:14" x14ac:dyDescent="0.2">
      <c r="A3386" s="2" t="s">
        <v>51</v>
      </c>
      <c r="B3386" s="2" t="s">
        <v>51</v>
      </c>
      <c r="C3386" s="2" t="s">
        <v>6</v>
      </c>
      <c r="D3386" s="2" t="s">
        <v>7</v>
      </c>
      <c r="E3386" s="2" t="s">
        <v>11</v>
      </c>
      <c r="F3386" s="2" t="s">
        <v>61</v>
      </c>
      <c r="G3386" s="1">
        <v>5030.3999999999996</v>
      </c>
      <c r="H3386" s="1">
        <v>2312.58</v>
      </c>
      <c r="I3386" s="4">
        <v>31</v>
      </c>
      <c r="J3386" s="2" t="s">
        <v>68</v>
      </c>
      <c r="K3386" s="1">
        <f>Tabelle111[[#This Row],[Menge kg Nges]]/1000</f>
        <v>5.0303999999999993</v>
      </c>
      <c r="L3386" s="1">
        <f>Tabelle111[[#This Row],[Menge kg P2O5]]/1000</f>
        <v>2.3125800000000001</v>
      </c>
      <c r="M3386" s="1">
        <f>Tabelle111[[#This Row],[Menge t Nges]]/Tabelle111[[#This Row],[Anzahl Lieferscheine]]</f>
        <v>0.16227096774193547</v>
      </c>
      <c r="N3386" s="1">
        <f>Tabelle111[[#This Row],[Menge t P2O5]]/Tabelle111[[#This Row],[Anzahl Lieferscheine]]</f>
        <v>7.4599354838709678E-2</v>
      </c>
    </row>
    <row r="3387" spans="1:14" x14ac:dyDescent="0.2">
      <c r="A3387" s="2" t="s">
        <v>51</v>
      </c>
      <c r="B3387" s="2" t="s">
        <v>51</v>
      </c>
      <c r="C3387" s="2" t="s">
        <v>6</v>
      </c>
      <c r="D3387" s="2" t="s">
        <v>7</v>
      </c>
      <c r="E3387" s="2" t="s">
        <v>12</v>
      </c>
      <c r="F3387" s="2" t="s">
        <v>61</v>
      </c>
      <c r="G3387" s="1">
        <v>13617.949999999999</v>
      </c>
      <c r="H3387" s="1">
        <v>5420.2500000000009</v>
      </c>
      <c r="I3387" s="4">
        <v>57</v>
      </c>
      <c r="J3387" s="2" t="s">
        <v>68</v>
      </c>
      <c r="K3387" s="1">
        <f>Tabelle111[[#This Row],[Menge kg Nges]]/1000</f>
        <v>13.617949999999999</v>
      </c>
      <c r="L3387" s="1">
        <f>Tabelle111[[#This Row],[Menge kg P2O5]]/1000</f>
        <v>5.4202500000000011</v>
      </c>
      <c r="M3387" s="1">
        <f>Tabelle111[[#This Row],[Menge t Nges]]/Tabelle111[[#This Row],[Anzahl Lieferscheine]]</f>
        <v>0.23891140350877191</v>
      </c>
      <c r="N3387" s="1">
        <f>Tabelle111[[#This Row],[Menge t P2O5]]/Tabelle111[[#This Row],[Anzahl Lieferscheine]]</f>
        <v>9.5092105263157908E-2</v>
      </c>
    </row>
    <row r="3388" spans="1:14" x14ac:dyDescent="0.2">
      <c r="A3388" s="2" t="s">
        <v>51</v>
      </c>
      <c r="B3388" s="2" t="s">
        <v>51</v>
      </c>
      <c r="C3388" s="2" t="s">
        <v>6</v>
      </c>
      <c r="D3388" s="2" t="s">
        <v>7</v>
      </c>
      <c r="E3388" s="2" t="s">
        <v>13</v>
      </c>
      <c r="F3388" s="2" t="s">
        <v>61</v>
      </c>
      <c r="G3388" s="1">
        <v>625.5</v>
      </c>
      <c r="H3388" s="1">
        <v>287.7</v>
      </c>
      <c r="I3388" s="4">
        <v>3</v>
      </c>
      <c r="J3388" s="2" t="s">
        <v>68</v>
      </c>
      <c r="K3388" s="1">
        <f>Tabelle111[[#This Row],[Menge kg Nges]]/1000</f>
        <v>0.62549999999999994</v>
      </c>
      <c r="L3388" s="1">
        <f>Tabelle111[[#This Row],[Menge kg P2O5]]/1000</f>
        <v>0.28770000000000001</v>
      </c>
      <c r="M3388" s="1">
        <f>Tabelle111[[#This Row],[Menge t Nges]]/Tabelle111[[#This Row],[Anzahl Lieferscheine]]</f>
        <v>0.20849999999999999</v>
      </c>
      <c r="N3388" s="1">
        <f>Tabelle111[[#This Row],[Menge t P2O5]]/Tabelle111[[#This Row],[Anzahl Lieferscheine]]</f>
        <v>9.5899999999999999E-2</v>
      </c>
    </row>
    <row r="3389" spans="1:14" x14ac:dyDescent="0.2">
      <c r="A3389" s="2" t="s">
        <v>51</v>
      </c>
      <c r="B3389" s="2" t="s">
        <v>51</v>
      </c>
      <c r="C3389" s="2" t="s">
        <v>6</v>
      </c>
      <c r="D3389" s="2" t="s">
        <v>7</v>
      </c>
      <c r="E3389" s="2" t="s">
        <v>14</v>
      </c>
      <c r="F3389" s="2" t="s">
        <v>61</v>
      </c>
      <c r="G3389" s="1">
        <v>5705.7</v>
      </c>
      <c r="H3389" s="1">
        <v>2521.5999999999995</v>
      </c>
      <c r="I3389" s="4">
        <v>17</v>
      </c>
      <c r="J3389" s="2" t="s">
        <v>68</v>
      </c>
      <c r="K3389" s="1">
        <f>Tabelle111[[#This Row],[Menge kg Nges]]/1000</f>
        <v>5.7057000000000002</v>
      </c>
      <c r="L3389" s="1">
        <f>Tabelle111[[#This Row],[Menge kg P2O5]]/1000</f>
        <v>2.5215999999999994</v>
      </c>
      <c r="M3389" s="1">
        <f>Tabelle111[[#This Row],[Menge t Nges]]/Tabelle111[[#This Row],[Anzahl Lieferscheine]]</f>
        <v>0.3356294117647059</v>
      </c>
      <c r="N3389" s="1">
        <f>Tabelle111[[#This Row],[Menge t P2O5]]/Tabelle111[[#This Row],[Anzahl Lieferscheine]]</f>
        <v>0.14832941176470585</v>
      </c>
    </row>
    <row r="3390" spans="1:14" x14ac:dyDescent="0.2">
      <c r="A3390" s="2" t="s">
        <v>51</v>
      </c>
      <c r="B3390" s="2" t="s">
        <v>51</v>
      </c>
      <c r="C3390" s="2" t="s">
        <v>6</v>
      </c>
      <c r="D3390" s="2" t="s">
        <v>15</v>
      </c>
      <c r="E3390" s="2" t="s">
        <v>16</v>
      </c>
      <c r="F3390" s="2" t="s">
        <v>61</v>
      </c>
      <c r="G3390" s="1">
        <v>480</v>
      </c>
      <c r="H3390" s="1">
        <v>390</v>
      </c>
      <c r="I3390" s="4">
        <v>3</v>
      </c>
      <c r="J3390" s="2" t="s">
        <v>68</v>
      </c>
      <c r="K3390" s="1">
        <f>Tabelle111[[#This Row],[Menge kg Nges]]/1000</f>
        <v>0.48</v>
      </c>
      <c r="L3390" s="1">
        <f>Tabelle111[[#This Row],[Menge kg P2O5]]/1000</f>
        <v>0.39</v>
      </c>
      <c r="M3390" s="1">
        <f>Tabelle111[[#This Row],[Menge t Nges]]/Tabelle111[[#This Row],[Anzahl Lieferscheine]]</f>
        <v>0.16</v>
      </c>
      <c r="N3390" s="1">
        <f>Tabelle111[[#This Row],[Menge t P2O5]]/Tabelle111[[#This Row],[Anzahl Lieferscheine]]</f>
        <v>0.13</v>
      </c>
    </row>
    <row r="3391" spans="1:14" x14ac:dyDescent="0.2">
      <c r="A3391" s="2" t="s">
        <v>51</v>
      </c>
      <c r="B3391" s="2" t="s">
        <v>51</v>
      </c>
      <c r="C3391" s="2" t="s">
        <v>6</v>
      </c>
      <c r="D3391" s="2" t="s">
        <v>15</v>
      </c>
      <c r="E3391" s="2" t="s">
        <v>18</v>
      </c>
      <c r="F3391" s="2" t="s">
        <v>61</v>
      </c>
      <c r="G3391" s="1">
        <v>3996.9300000000003</v>
      </c>
      <c r="H3391" s="1">
        <v>2519.54</v>
      </c>
      <c r="I3391" s="4">
        <v>31</v>
      </c>
      <c r="J3391" s="2" t="s">
        <v>68</v>
      </c>
      <c r="K3391" s="1">
        <f>Tabelle111[[#This Row],[Menge kg Nges]]/1000</f>
        <v>3.9969300000000003</v>
      </c>
      <c r="L3391" s="1">
        <f>Tabelle111[[#This Row],[Menge kg P2O5]]/1000</f>
        <v>2.5195400000000001</v>
      </c>
      <c r="M3391" s="1">
        <f>Tabelle111[[#This Row],[Menge t Nges]]/Tabelle111[[#This Row],[Anzahl Lieferscheine]]</f>
        <v>0.12893322580645161</v>
      </c>
      <c r="N3391" s="1">
        <f>Tabelle111[[#This Row],[Menge t P2O5]]/Tabelle111[[#This Row],[Anzahl Lieferscheine]]</f>
        <v>8.1275483870967752E-2</v>
      </c>
    </row>
    <row r="3392" spans="1:14" x14ac:dyDescent="0.2">
      <c r="A3392" s="2" t="s">
        <v>51</v>
      </c>
      <c r="B3392" s="2" t="s">
        <v>51</v>
      </c>
      <c r="C3392" s="2" t="s">
        <v>6</v>
      </c>
      <c r="D3392" s="2" t="s">
        <v>15</v>
      </c>
      <c r="E3392" s="2" t="s">
        <v>21</v>
      </c>
      <c r="F3392" s="2" t="s">
        <v>61</v>
      </c>
      <c r="G3392" s="1">
        <v>1550.3999999999999</v>
      </c>
      <c r="H3392" s="1">
        <v>912</v>
      </c>
      <c r="I3392" s="4">
        <v>5</v>
      </c>
      <c r="J3392" s="2" t="s">
        <v>68</v>
      </c>
      <c r="K3392" s="1">
        <f>Tabelle111[[#This Row],[Menge kg Nges]]/1000</f>
        <v>1.5503999999999998</v>
      </c>
      <c r="L3392" s="1">
        <f>Tabelle111[[#This Row],[Menge kg P2O5]]/1000</f>
        <v>0.91200000000000003</v>
      </c>
      <c r="M3392" s="1">
        <f>Tabelle111[[#This Row],[Menge t Nges]]/Tabelle111[[#This Row],[Anzahl Lieferscheine]]</f>
        <v>0.31007999999999997</v>
      </c>
      <c r="N3392" s="1">
        <f>Tabelle111[[#This Row],[Menge t P2O5]]/Tabelle111[[#This Row],[Anzahl Lieferscheine]]</f>
        <v>0.18240000000000001</v>
      </c>
    </row>
    <row r="3393" spans="1:14" x14ac:dyDescent="0.2">
      <c r="A3393" s="2" t="s">
        <v>51</v>
      </c>
      <c r="B3393" s="2" t="s">
        <v>52</v>
      </c>
      <c r="C3393" s="2" t="s">
        <v>6</v>
      </c>
      <c r="D3393" s="2" t="s">
        <v>30</v>
      </c>
      <c r="E3393" s="2" t="s">
        <v>26</v>
      </c>
      <c r="F3393" s="2" t="s">
        <v>61</v>
      </c>
      <c r="G3393" s="1">
        <v>132</v>
      </c>
      <c r="H3393" s="1">
        <v>57.6</v>
      </c>
      <c r="I3393" s="4">
        <v>1</v>
      </c>
      <c r="J3393" s="2" t="s">
        <v>68</v>
      </c>
      <c r="K3393" s="1">
        <f>Tabelle111[[#This Row],[Menge kg Nges]]/1000</f>
        <v>0.13200000000000001</v>
      </c>
      <c r="L3393" s="1">
        <f>Tabelle111[[#This Row],[Menge kg P2O5]]/1000</f>
        <v>5.7599999999999998E-2</v>
      </c>
      <c r="M3393" s="1">
        <f>Tabelle111[[#This Row],[Menge t Nges]]/Tabelle111[[#This Row],[Anzahl Lieferscheine]]</f>
        <v>0.13200000000000001</v>
      </c>
      <c r="N3393" s="1">
        <f>Tabelle111[[#This Row],[Menge t P2O5]]/Tabelle111[[#This Row],[Anzahl Lieferscheine]]</f>
        <v>5.7599999999999998E-2</v>
      </c>
    </row>
    <row r="3394" spans="1:14" x14ac:dyDescent="0.2">
      <c r="A3394" s="2" t="s">
        <v>51</v>
      </c>
      <c r="B3394" s="2" t="s">
        <v>52</v>
      </c>
      <c r="C3394" s="2" t="s">
        <v>6</v>
      </c>
      <c r="D3394" s="2" t="s">
        <v>7</v>
      </c>
      <c r="E3394" s="2" t="s">
        <v>12</v>
      </c>
      <c r="F3394" s="2" t="s">
        <v>61</v>
      </c>
      <c r="G3394" s="1">
        <v>240</v>
      </c>
      <c r="H3394" s="1">
        <v>152</v>
      </c>
      <c r="I3394" s="4">
        <v>2</v>
      </c>
      <c r="J3394" s="2" t="s">
        <v>68</v>
      </c>
      <c r="K3394" s="1">
        <f>Tabelle111[[#This Row],[Menge kg Nges]]/1000</f>
        <v>0.24</v>
      </c>
      <c r="L3394" s="1">
        <f>Tabelle111[[#This Row],[Menge kg P2O5]]/1000</f>
        <v>0.152</v>
      </c>
      <c r="M3394" s="1">
        <f>Tabelle111[[#This Row],[Menge t Nges]]/Tabelle111[[#This Row],[Anzahl Lieferscheine]]</f>
        <v>0.12</v>
      </c>
      <c r="N3394" s="1">
        <f>Tabelle111[[#This Row],[Menge t P2O5]]/Tabelle111[[#This Row],[Anzahl Lieferscheine]]</f>
        <v>7.5999999999999998E-2</v>
      </c>
    </row>
    <row r="3395" spans="1:14" x14ac:dyDescent="0.2">
      <c r="A3395" s="2" t="s">
        <v>51</v>
      </c>
      <c r="B3395" s="2" t="s">
        <v>52</v>
      </c>
      <c r="C3395" s="2" t="s">
        <v>6</v>
      </c>
      <c r="D3395" s="2" t="s">
        <v>15</v>
      </c>
      <c r="E3395" s="2" t="s">
        <v>18</v>
      </c>
      <c r="F3395" s="2" t="s">
        <v>61</v>
      </c>
      <c r="G3395" s="1">
        <v>1578</v>
      </c>
      <c r="H3395" s="1">
        <v>1025.7</v>
      </c>
      <c r="I3395" s="4">
        <v>9</v>
      </c>
      <c r="J3395" s="2" t="s">
        <v>68</v>
      </c>
      <c r="K3395" s="1">
        <f>Tabelle111[[#This Row],[Menge kg Nges]]/1000</f>
        <v>1.5780000000000001</v>
      </c>
      <c r="L3395" s="1">
        <f>Tabelle111[[#This Row],[Menge kg P2O5]]/1000</f>
        <v>1.0257000000000001</v>
      </c>
      <c r="M3395" s="1">
        <f>Tabelle111[[#This Row],[Menge t Nges]]/Tabelle111[[#This Row],[Anzahl Lieferscheine]]</f>
        <v>0.17533333333333334</v>
      </c>
      <c r="N3395" s="1">
        <f>Tabelle111[[#This Row],[Menge t P2O5]]/Tabelle111[[#This Row],[Anzahl Lieferscheine]]</f>
        <v>0.11396666666666667</v>
      </c>
    </row>
    <row r="3396" spans="1:14" x14ac:dyDescent="0.2">
      <c r="A3396" s="2" t="s">
        <v>51</v>
      </c>
      <c r="B3396" s="2" t="s">
        <v>52</v>
      </c>
      <c r="C3396" s="2" t="s">
        <v>6</v>
      </c>
      <c r="D3396" s="2" t="s">
        <v>15</v>
      </c>
      <c r="E3396" s="2" t="s">
        <v>21</v>
      </c>
      <c r="F3396" s="2" t="s">
        <v>61</v>
      </c>
      <c r="G3396" s="1">
        <v>163.19999999999999</v>
      </c>
      <c r="H3396" s="1">
        <v>96</v>
      </c>
      <c r="I3396" s="4">
        <v>1</v>
      </c>
      <c r="J3396" s="2" t="s">
        <v>68</v>
      </c>
      <c r="K3396" s="1">
        <f>Tabelle111[[#This Row],[Menge kg Nges]]/1000</f>
        <v>0.16319999999999998</v>
      </c>
      <c r="L3396" s="1">
        <f>Tabelle111[[#This Row],[Menge kg P2O5]]/1000</f>
        <v>9.6000000000000002E-2</v>
      </c>
      <c r="M3396" s="1">
        <f>Tabelle111[[#This Row],[Menge t Nges]]/Tabelle111[[#This Row],[Anzahl Lieferscheine]]</f>
        <v>0.16319999999999998</v>
      </c>
      <c r="N3396" s="1">
        <f>Tabelle111[[#This Row],[Menge t P2O5]]/Tabelle111[[#This Row],[Anzahl Lieferscheine]]</f>
        <v>9.6000000000000002E-2</v>
      </c>
    </row>
    <row r="3397" spans="1:14" x14ac:dyDescent="0.2">
      <c r="A3397" s="2" t="s">
        <v>51</v>
      </c>
      <c r="B3397" s="2" t="s">
        <v>39</v>
      </c>
      <c r="C3397" s="2" t="s">
        <v>6</v>
      </c>
      <c r="D3397" s="2" t="s">
        <v>7</v>
      </c>
      <c r="E3397" s="2" t="s">
        <v>9</v>
      </c>
      <c r="F3397" s="2" t="s">
        <v>61</v>
      </c>
      <c r="G3397" s="1">
        <v>86</v>
      </c>
      <c r="H3397" s="1">
        <v>34</v>
      </c>
      <c r="I3397" s="4">
        <v>1</v>
      </c>
      <c r="J3397" s="2" t="s">
        <v>68</v>
      </c>
      <c r="K3397" s="1">
        <f>Tabelle111[[#This Row],[Menge kg Nges]]/1000</f>
        <v>8.5999999999999993E-2</v>
      </c>
      <c r="L3397" s="1">
        <f>Tabelle111[[#This Row],[Menge kg P2O5]]/1000</f>
        <v>3.4000000000000002E-2</v>
      </c>
      <c r="M3397" s="1">
        <f>Tabelle111[[#This Row],[Menge t Nges]]/Tabelle111[[#This Row],[Anzahl Lieferscheine]]</f>
        <v>8.5999999999999993E-2</v>
      </c>
      <c r="N3397" s="1">
        <f>Tabelle111[[#This Row],[Menge t P2O5]]/Tabelle111[[#This Row],[Anzahl Lieferscheine]]</f>
        <v>3.4000000000000002E-2</v>
      </c>
    </row>
    <row r="3398" spans="1:14" x14ac:dyDescent="0.2">
      <c r="A3398" s="2" t="s">
        <v>51</v>
      </c>
      <c r="B3398" s="2" t="s">
        <v>39</v>
      </c>
      <c r="C3398" s="2" t="s">
        <v>6</v>
      </c>
      <c r="D3398" s="2" t="s">
        <v>7</v>
      </c>
      <c r="E3398" s="2" t="s">
        <v>12</v>
      </c>
      <c r="F3398" s="2" t="s">
        <v>61</v>
      </c>
      <c r="G3398" s="1">
        <v>228</v>
      </c>
      <c r="H3398" s="1">
        <v>72</v>
      </c>
      <c r="I3398" s="4">
        <v>1</v>
      </c>
      <c r="J3398" s="2" t="s">
        <v>68</v>
      </c>
      <c r="K3398" s="1">
        <f>Tabelle111[[#This Row],[Menge kg Nges]]/1000</f>
        <v>0.22800000000000001</v>
      </c>
      <c r="L3398" s="1">
        <f>Tabelle111[[#This Row],[Menge kg P2O5]]/1000</f>
        <v>7.1999999999999995E-2</v>
      </c>
      <c r="M3398" s="1">
        <f>Tabelle111[[#This Row],[Menge t Nges]]/Tabelle111[[#This Row],[Anzahl Lieferscheine]]</f>
        <v>0.22800000000000001</v>
      </c>
      <c r="N3398" s="1">
        <f>Tabelle111[[#This Row],[Menge t P2O5]]/Tabelle111[[#This Row],[Anzahl Lieferscheine]]</f>
        <v>7.1999999999999995E-2</v>
      </c>
    </row>
    <row r="3399" spans="1:14" x14ac:dyDescent="0.2">
      <c r="A3399" s="2" t="s">
        <v>51</v>
      </c>
      <c r="B3399" s="2" t="s">
        <v>56</v>
      </c>
      <c r="C3399" s="2" t="s">
        <v>6</v>
      </c>
      <c r="D3399" s="2" t="s">
        <v>7</v>
      </c>
      <c r="E3399" s="2" t="s">
        <v>14</v>
      </c>
      <c r="F3399" s="2" t="s">
        <v>61</v>
      </c>
      <c r="G3399" s="1">
        <v>205.2</v>
      </c>
      <c r="H3399" s="1">
        <v>61.2</v>
      </c>
      <c r="I3399" s="4">
        <v>1</v>
      </c>
      <c r="J3399" s="2" t="s">
        <v>68</v>
      </c>
      <c r="K3399" s="1">
        <f>Tabelle111[[#This Row],[Menge kg Nges]]/1000</f>
        <v>0.20519999999999999</v>
      </c>
      <c r="L3399" s="1">
        <f>Tabelle111[[#This Row],[Menge kg P2O5]]/1000</f>
        <v>6.1200000000000004E-2</v>
      </c>
      <c r="M3399" s="1">
        <f>Tabelle111[[#This Row],[Menge t Nges]]/Tabelle111[[#This Row],[Anzahl Lieferscheine]]</f>
        <v>0.20519999999999999</v>
      </c>
      <c r="N3399" s="1">
        <f>Tabelle111[[#This Row],[Menge t P2O5]]/Tabelle111[[#This Row],[Anzahl Lieferscheine]]</f>
        <v>6.1200000000000004E-2</v>
      </c>
    </row>
    <row r="3400" spans="1:14" x14ac:dyDescent="0.2">
      <c r="A3400" s="2" t="s">
        <v>52</v>
      </c>
      <c r="B3400" s="2" t="s">
        <v>5</v>
      </c>
      <c r="C3400" s="2" t="s">
        <v>6</v>
      </c>
      <c r="D3400" s="2" t="s">
        <v>7</v>
      </c>
      <c r="E3400" s="2" t="s">
        <v>9</v>
      </c>
      <c r="F3400" s="2" t="s">
        <v>61</v>
      </c>
      <c r="G3400" s="1">
        <v>176</v>
      </c>
      <c r="H3400" s="1">
        <v>72</v>
      </c>
      <c r="I3400" s="4">
        <v>1</v>
      </c>
      <c r="J3400" s="2" t="s">
        <v>68</v>
      </c>
      <c r="K3400" s="1">
        <f>Tabelle111[[#This Row],[Menge kg Nges]]/1000</f>
        <v>0.17599999999999999</v>
      </c>
      <c r="L3400" s="1">
        <f>Tabelle111[[#This Row],[Menge kg P2O5]]/1000</f>
        <v>7.1999999999999995E-2</v>
      </c>
      <c r="M3400" s="1">
        <f>Tabelle111[[#This Row],[Menge t Nges]]/Tabelle111[[#This Row],[Anzahl Lieferscheine]]</f>
        <v>0.17599999999999999</v>
      </c>
      <c r="N3400" s="1">
        <f>Tabelle111[[#This Row],[Menge t P2O5]]/Tabelle111[[#This Row],[Anzahl Lieferscheine]]</f>
        <v>7.1999999999999995E-2</v>
      </c>
    </row>
    <row r="3401" spans="1:14" x14ac:dyDescent="0.2">
      <c r="A3401" s="2" t="s">
        <v>52</v>
      </c>
      <c r="B3401" s="2" t="s">
        <v>5</v>
      </c>
      <c r="C3401" s="2" t="s">
        <v>6</v>
      </c>
      <c r="D3401" s="2" t="s">
        <v>15</v>
      </c>
      <c r="E3401" s="2" t="s">
        <v>21</v>
      </c>
      <c r="F3401" s="2" t="s">
        <v>61</v>
      </c>
      <c r="G3401" s="1">
        <v>408</v>
      </c>
      <c r="H3401" s="1">
        <v>240</v>
      </c>
      <c r="I3401" s="4">
        <v>1</v>
      </c>
      <c r="J3401" s="2" t="s">
        <v>68</v>
      </c>
      <c r="K3401" s="1">
        <f>Tabelle111[[#This Row],[Menge kg Nges]]/1000</f>
        <v>0.40799999999999997</v>
      </c>
      <c r="L3401" s="1">
        <f>Tabelle111[[#This Row],[Menge kg P2O5]]/1000</f>
        <v>0.24</v>
      </c>
      <c r="M3401" s="1">
        <f>Tabelle111[[#This Row],[Menge t Nges]]/Tabelle111[[#This Row],[Anzahl Lieferscheine]]</f>
        <v>0.40799999999999997</v>
      </c>
      <c r="N3401" s="1">
        <f>Tabelle111[[#This Row],[Menge t P2O5]]/Tabelle111[[#This Row],[Anzahl Lieferscheine]]</f>
        <v>0.24</v>
      </c>
    </row>
    <row r="3402" spans="1:14" x14ac:dyDescent="0.2">
      <c r="A3402" s="2" t="s">
        <v>52</v>
      </c>
      <c r="B3402" s="2" t="s">
        <v>29</v>
      </c>
      <c r="C3402" s="2" t="s">
        <v>6</v>
      </c>
      <c r="D3402" s="2" t="s">
        <v>15</v>
      </c>
      <c r="E3402" s="2" t="s">
        <v>21</v>
      </c>
      <c r="F3402" s="2" t="s">
        <v>61</v>
      </c>
      <c r="G3402" s="1">
        <v>486</v>
      </c>
      <c r="H3402" s="1">
        <v>288</v>
      </c>
      <c r="I3402" s="4">
        <v>1</v>
      </c>
      <c r="J3402" s="2" t="s">
        <v>68</v>
      </c>
      <c r="K3402" s="1">
        <f>Tabelle111[[#This Row],[Menge kg Nges]]/1000</f>
        <v>0.48599999999999999</v>
      </c>
      <c r="L3402" s="1">
        <f>Tabelle111[[#This Row],[Menge kg P2O5]]/1000</f>
        <v>0.28799999999999998</v>
      </c>
      <c r="M3402" s="1">
        <f>Tabelle111[[#This Row],[Menge t Nges]]/Tabelle111[[#This Row],[Anzahl Lieferscheine]]</f>
        <v>0.48599999999999999</v>
      </c>
      <c r="N3402" s="1">
        <f>Tabelle111[[#This Row],[Menge t P2O5]]/Tabelle111[[#This Row],[Anzahl Lieferscheine]]</f>
        <v>0.28799999999999998</v>
      </c>
    </row>
    <row r="3403" spans="1:14" x14ac:dyDescent="0.2">
      <c r="A3403" s="2" t="s">
        <v>52</v>
      </c>
      <c r="B3403" s="2" t="s">
        <v>32</v>
      </c>
      <c r="C3403" s="2" t="s">
        <v>6</v>
      </c>
      <c r="D3403" s="2" t="s">
        <v>7</v>
      </c>
      <c r="E3403" s="2" t="s">
        <v>12</v>
      </c>
      <c r="F3403" s="2" t="s">
        <v>61</v>
      </c>
      <c r="G3403" s="1">
        <v>3255</v>
      </c>
      <c r="H3403" s="1">
        <v>1296</v>
      </c>
      <c r="I3403" s="4">
        <v>14</v>
      </c>
      <c r="J3403" s="2" t="s">
        <v>68</v>
      </c>
      <c r="K3403" s="1">
        <f>Tabelle111[[#This Row],[Menge kg Nges]]/1000</f>
        <v>3.2549999999999999</v>
      </c>
      <c r="L3403" s="1">
        <f>Tabelle111[[#This Row],[Menge kg P2O5]]/1000</f>
        <v>1.296</v>
      </c>
      <c r="M3403" s="1">
        <f>Tabelle111[[#This Row],[Menge t Nges]]/Tabelle111[[#This Row],[Anzahl Lieferscheine]]</f>
        <v>0.23249999999999998</v>
      </c>
      <c r="N3403" s="1">
        <f>Tabelle111[[#This Row],[Menge t P2O5]]/Tabelle111[[#This Row],[Anzahl Lieferscheine]]</f>
        <v>9.2571428571428568E-2</v>
      </c>
    </row>
    <row r="3404" spans="1:14" x14ac:dyDescent="0.2">
      <c r="A3404" s="2" t="s">
        <v>52</v>
      </c>
      <c r="B3404" s="2" t="s">
        <v>27</v>
      </c>
      <c r="C3404" s="2" t="s">
        <v>6</v>
      </c>
      <c r="D3404" s="2" t="s">
        <v>15</v>
      </c>
      <c r="E3404" s="2" t="s">
        <v>21</v>
      </c>
      <c r="F3404" s="2" t="s">
        <v>61</v>
      </c>
      <c r="G3404" s="1">
        <v>469.2</v>
      </c>
      <c r="H3404" s="1">
        <v>276</v>
      </c>
      <c r="I3404" s="4">
        <v>1</v>
      </c>
      <c r="J3404" s="2" t="s">
        <v>68</v>
      </c>
      <c r="K3404" s="1">
        <f>Tabelle111[[#This Row],[Menge kg Nges]]/1000</f>
        <v>0.46920000000000001</v>
      </c>
      <c r="L3404" s="1">
        <f>Tabelle111[[#This Row],[Menge kg P2O5]]/1000</f>
        <v>0.27600000000000002</v>
      </c>
      <c r="M3404" s="1">
        <f>Tabelle111[[#This Row],[Menge t Nges]]/Tabelle111[[#This Row],[Anzahl Lieferscheine]]</f>
        <v>0.46920000000000001</v>
      </c>
      <c r="N3404" s="1">
        <f>Tabelle111[[#This Row],[Menge t P2O5]]/Tabelle111[[#This Row],[Anzahl Lieferscheine]]</f>
        <v>0.27600000000000002</v>
      </c>
    </row>
    <row r="3405" spans="1:14" x14ac:dyDescent="0.2">
      <c r="A3405" s="2" t="s">
        <v>52</v>
      </c>
      <c r="B3405" s="2" t="s">
        <v>34</v>
      </c>
      <c r="C3405" s="2" t="s">
        <v>6</v>
      </c>
      <c r="D3405" s="2" t="s">
        <v>30</v>
      </c>
      <c r="E3405" s="2" t="s">
        <v>26</v>
      </c>
      <c r="F3405" s="2" t="s">
        <v>61</v>
      </c>
      <c r="G3405" s="1">
        <v>110</v>
      </c>
      <c r="H3405" s="1">
        <v>42</v>
      </c>
      <c r="I3405" s="4">
        <v>1</v>
      </c>
      <c r="J3405" s="2" t="s">
        <v>68</v>
      </c>
      <c r="K3405" s="1">
        <f>Tabelle111[[#This Row],[Menge kg Nges]]/1000</f>
        <v>0.11</v>
      </c>
      <c r="L3405" s="1">
        <f>Tabelle111[[#This Row],[Menge kg P2O5]]/1000</f>
        <v>4.2000000000000003E-2</v>
      </c>
      <c r="M3405" s="1">
        <f>Tabelle111[[#This Row],[Menge t Nges]]/Tabelle111[[#This Row],[Anzahl Lieferscheine]]</f>
        <v>0.11</v>
      </c>
      <c r="N3405" s="1">
        <f>Tabelle111[[#This Row],[Menge t P2O5]]/Tabelle111[[#This Row],[Anzahl Lieferscheine]]</f>
        <v>4.2000000000000003E-2</v>
      </c>
    </row>
    <row r="3406" spans="1:14" x14ac:dyDescent="0.2">
      <c r="A3406" s="2" t="s">
        <v>52</v>
      </c>
      <c r="B3406" s="2" t="s">
        <v>51</v>
      </c>
      <c r="C3406" s="2" t="s">
        <v>6</v>
      </c>
      <c r="D3406" s="2" t="s">
        <v>7</v>
      </c>
      <c r="E3406" s="2" t="s">
        <v>8</v>
      </c>
      <c r="F3406" s="2" t="s">
        <v>61</v>
      </c>
      <c r="G3406" s="1">
        <v>265.60000000000002</v>
      </c>
      <c r="H3406" s="1">
        <v>106.39999999999999</v>
      </c>
      <c r="I3406" s="4">
        <v>2</v>
      </c>
      <c r="J3406" s="2" t="s">
        <v>68</v>
      </c>
      <c r="K3406" s="1">
        <f>Tabelle111[[#This Row],[Menge kg Nges]]/1000</f>
        <v>0.2656</v>
      </c>
      <c r="L3406" s="1">
        <f>Tabelle111[[#This Row],[Menge kg P2O5]]/1000</f>
        <v>0.10639999999999999</v>
      </c>
      <c r="M3406" s="1">
        <f>Tabelle111[[#This Row],[Menge t Nges]]/Tabelle111[[#This Row],[Anzahl Lieferscheine]]</f>
        <v>0.1328</v>
      </c>
      <c r="N3406" s="1">
        <f>Tabelle111[[#This Row],[Menge t P2O5]]/Tabelle111[[#This Row],[Anzahl Lieferscheine]]</f>
        <v>5.3199999999999997E-2</v>
      </c>
    </row>
    <row r="3407" spans="1:14" x14ac:dyDescent="0.2">
      <c r="A3407" s="2" t="s">
        <v>52</v>
      </c>
      <c r="B3407" s="2" t="s">
        <v>51</v>
      </c>
      <c r="C3407" s="2" t="s">
        <v>6</v>
      </c>
      <c r="D3407" s="2" t="s">
        <v>7</v>
      </c>
      <c r="E3407" s="2" t="s">
        <v>12</v>
      </c>
      <c r="F3407" s="2" t="s">
        <v>61</v>
      </c>
      <c r="G3407" s="1">
        <v>210</v>
      </c>
      <c r="H3407" s="1">
        <v>133</v>
      </c>
      <c r="I3407" s="4">
        <v>1</v>
      </c>
      <c r="J3407" s="2" t="s">
        <v>68</v>
      </c>
      <c r="K3407" s="1">
        <f>Tabelle111[[#This Row],[Menge kg Nges]]/1000</f>
        <v>0.21</v>
      </c>
      <c r="L3407" s="1">
        <f>Tabelle111[[#This Row],[Menge kg P2O5]]/1000</f>
        <v>0.13300000000000001</v>
      </c>
      <c r="M3407" s="1">
        <f>Tabelle111[[#This Row],[Menge t Nges]]/Tabelle111[[#This Row],[Anzahl Lieferscheine]]</f>
        <v>0.21</v>
      </c>
      <c r="N3407" s="1">
        <f>Tabelle111[[#This Row],[Menge t P2O5]]/Tabelle111[[#This Row],[Anzahl Lieferscheine]]</f>
        <v>0.13300000000000001</v>
      </c>
    </row>
    <row r="3408" spans="1:14" x14ac:dyDescent="0.2">
      <c r="A3408" s="2" t="s">
        <v>52</v>
      </c>
      <c r="B3408" s="2" t="s">
        <v>52</v>
      </c>
      <c r="C3408" s="2" t="s">
        <v>6</v>
      </c>
      <c r="D3408" s="2" t="s">
        <v>30</v>
      </c>
      <c r="E3408" s="2" t="s">
        <v>26</v>
      </c>
      <c r="F3408" s="2" t="s">
        <v>61</v>
      </c>
      <c r="G3408" s="1">
        <v>4992.9600000000019</v>
      </c>
      <c r="H3408" s="1">
        <v>2080.3999999999996</v>
      </c>
      <c r="I3408" s="4">
        <v>38</v>
      </c>
      <c r="J3408" s="2" t="s">
        <v>68</v>
      </c>
      <c r="K3408" s="1">
        <f>Tabelle111[[#This Row],[Menge kg Nges]]/1000</f>
        <v>4.9929600000000018</v>
      </c>
      <c r="L3408" s="1">
        <f>Tabelle111[[#This Row],[Menge kg P2O5]]/1000</f>
        <v>2.0803999999999996</v>
      </c>
      <c r="M3408" s="1">
        <f>Tabelle111[[#This Row],[Menge t Nges]]/Tabelle111[[#This Row],[Anzahl Lieferscheine]]</f>
        <v>0.13139368421052636</v>
      </c>
      <c r="N3408" s="1">
        <f>Tabelle111[[#This Row],[Menge t P2O5]]/Tabelle111[[#This Row],[Anzahl Lieferscheine]]</f>
        <v>5.4747368421052621E-2</v>
      </c>
    </row>
    <row r="3409" spans="1:14" x14ac:dyDescent="0.2">
      <c r="A3409" s="2" t="s">
        <v>52</v>
      </c>
      <c r="B3409" s="2" t="s">
        <v>52</v>
      </c>
      <c r="C3409" s="2" t="s">
        <v>6</v>
      </c>
      <c r="D3409" s="2" t="s">
        <v>7</v>
      </c>
      <c r="E3409" s="2" t="s">
        <v>8</v>
      </c>
      <c r="F3409" s="2" t="s">
        <v>61</v>
      </c>
      <c r="G3409" s="1">
        <v>53474.590000000004</v>
      </c>
      <c r="H3409" s="1">
        <v>23129.459999999995</v>
      </c>
      <c r="I3409" s="4">
        <v>76</v>
      </c>
      <c r="J3409" s="2" t="s">
        <v>68</v>
      </c>
      <c r="K3409" s="1">
        <f>Tabelle111[[#This Row],[Menge kg Nges]]/1000</f>
        <v>53.474590000000006</v>
      </c>
      <c r="L3409" s="1">
        <f>Tabelle111[[#This Row],[Menge kg P2O5]]/1000</f>
        <v>23.129459999999995</v>
      </c>
      <c r="M3409" s="1">
        <f>Tabelle111[[#This Row],[Menge t Nges]]/Tabelle111[[#This Row],[Anzahl Lieferscheine]]</f>
        <v>0.70361302631578959</v>
      </c>
      <c r="N3409" s="1">
        <f>Tabelle111[[#This Row],[Menge t P2O5]]/Tabelle111[[#This Row],[Anzahl Lieferscheine]]</f>
        <v>0.30433499999999991</v>
      </c>
    </row>
    <row r="3410" spans="1:14" x14ac:dyDescent="0.2">
      <c r="A3410" s="2" t="s">
        <v>52</v>
      </c>
      <c r="B3410" s="2" t="s">
        <v>52</v>
      </c>
      <c r="C3410" s="2" t="s">
        <v>6</v>
      </c>
      <c r="D3410" s="2" t="s">
        <v>7</v>
      </c>
      <c r="E3410" s="2" t="s">
        <v>9</v>
      </c>
      <c r="F3410" s="2" t="s">
        <v>61</v>
      </c>
      <c r="G3410" s="1">
        <v>12171.349999999999</v>
      </c>
      <c r="H3410" s="1">
        <v>4519.630000000001</v>
      </c>
      <c r="I3410" s="4">
        <v>41</v>
      </c>
      <c r="J3410" s="2" t="s">
        <v>68</v>
      </c>
      <c r="K3410" s="1">
        <f>Tabelle111[[#This Row],[Menge kg Nges]]/1000</f>
        <v>12.171349999999999</v>
      </c>
      <c r="L3410" s="1">
        <f>Tabelle111[[#This Row],[Menge kg P2O5]]/1000</f>
        <v>4.5196300000000011</v>
      </c>
      <c r="M3410" s="1">
        <f>Tabelle111[[#This Row],[Menge t Nges]]/Tabelle111[[#This Row],[Anzahl Lieferscheine]]</f>
        <v>0.29686219512195117</v>
      </c>
      <c r="N3410" s="1">
        <f>Tabelle111[[#This Row],[Menge t P2O5]]/Tabelle111[[#This Row],[Anzahl Lieferscheine]]</f>
        <v>0.11023487804878052</v>
      </c>
    </row>
    <row r="3411" spans="1:14" x14ac:dyDescent="0.2">
      <c r="A3411" s="2" t="s">
        <v>52</v>
      </c>
      <c r="B3411" s="2" t="s">
        <v>52</v>
      </c>
      <c r="C3411" s="2" t="s">
        <v>6</v>
      </c>
      <c r="D3411" s="2" t="s">
        <v>7</v>
      </c>
      <c r="E3411" s="2" t="s">
        <v>10</v>
      </c>
      <c r="F3411" s="2" t="s">
        <v>61</v>
      </c>
      <c r="G3411" s="1">
        <v>71.680000000000007</v>
      </c>
      <c r="H3411" s="1">
        <v>31.36</v>
      </c>
      <c r="I3411" s="4">
        <v>1</v>
      </c>
      <c r="J3411" s="2" t="s">
        <v>68</v>
      </c>
      <c r="K3411" s="1">
        <f>Tabelle111[[#This Row],[Menge kg Nges]]/1000</f>
        <v>7.1680000000000008E-2</v>
      </c>
      <c r="L3411" s="1">
        <f>Tabelle111[[#This Row],[Menge kg P2O5]]/1000</f>
        <v>3.1359999999999999E-2</v>
      </c>
      <c r="M3411" s="1">
        <f>Tabelle111[[#This Row],[Menge t Nges]]/Tabelle111[[#This Row],[Anzahl Lieferscheine]]</f>
        <v>7.1680000000000008E-2</v>
      </c>
      <c r="N3411" s="1">
        <f>Tabelle111[[#This Row],[Menge t P2O5]]/Tabelle111[[#This Row],[Anzahl Lieferscheine]]</f>
        <v>3.1359999999999999E-2</v>
      </c>
    </row>
    <row r="3412" spans="1:14" x14ac:dyDescent="0.2">
      <c r="A3412" s="2" t="s">
        <v>52</v>
      </c>
      <c r="B3412" s="2" t="s">
        <v>52</v>
      </c>
      <c r="C3412" s="2" t="s">
        <v>6</v>
      </c>
      <c r="D3412" s="2" t="s">
        <v>7</v>
      </c>
      <c r="E3412" s="2" t="s">
        <v>11</v>
      </c>
      <c r="F3412" s="2" t="s">
        <v>61</v>
      </c>
      <c r="G3412" s="1">
        <v>19298.330000000002</v>
      </c>
      <c r="H3412" s="1">
        <v>8469.8499999999985</v>
      </c>
      <c r="I3412" s="4">
        <v>77</v>
      </c>
      <c r="J3412" s="2" t="s">
        <v>68</v>
      </c>
      <c r="K3412" s="1">
        <f>Tabelle111[[#This Row],[Menge kg Nges]]/1000</f>
        <v>19.29833</v>
      </c>
      <c r="L3412" s="1">
        <f>Tabelle111[[#This Row],[Menge kg P2O5]]/1000</f>
        <v>8.4698499999999992</v>
      </c>
      <c r="M3412" s="1">
        <f>Tabelle111[[#This Row],[Menge t Nges]]/Tabelle111[[#This Row],[Anzahl Lieferscheine]]</f>
        <v>0.25062766233766232</v>
      </c>
      <c r="N3412" s="1">
        <f>Tabelle111[[#This Row],[Menge t P2O5]]/Tabelle111[[#This Row],[Anzahl Lieferscheine]]</f>
        <v>0.10999805194805194</v>
      </c>
    </row>
    <row r="3413" spans="1:14" x14ac:dyDescent="0.2">
      <c r="A3413" s="2" t="s">
        <v>52</v>
      </c>
      <c r="B3413" s="2" t="s">
        <v>52</v>
      </c>
      <c r="C3413" s="2" t="s">
        <v>6</v>
      </c>
      <c r="D3413" s="2" t="s">
        <v>7</v>
      </c>
      <c r="E3413" s="2" t="s">
        <v>12</v>
      </c>
      <c r="F3413" s="2" t="s">
        <v>61</v>
      </c>
      <c r="G3413" s="1">
        <v>37924.970000000008</v>
      </c>
      <c r="H3413" s="1">
        <v>15284.919999999996</v>
      </c>
      <c r="I3413" s="4">
        <v>143</v>
      </c>
      <c r="J3413" s="2" t="s">
        <v>68</v>
      </c>
      <c r="K3413" s="1">
        <f>Tabelle111[[#This Row],[Menge kg Nges]]/1000</f>
        <v>37.924970000000009</v>
      </c>
      <c r="L3413" s="1">
        <f>Tabelle111[[#This Row],[Menge kg P2O5]]/1000</f>
        <v>15.284919999999996</v>
      </c>
      <c r="M3413" s="1">
        <f>Tabelle111[[#This Row],[Menge t Nges]]/Tabelle111[[#This Row],[Anzahl Lieferscheine]]</f>
        <v>0.26520958041958048</v>
      </c>
      <c r="N3413" s="1">
        <f>Tabelle111[[#This Row],[Menge t P2O5]]/Tabelle111[[#This Row],[Anzahl Lieferscheine]]</f>
        <v>0.10688755244755242</v>
      </c>
    </row>
    <row r="3414" spans="1:14" x14ac:dyDescent="0.2">
      <c r="A3414" s="2" t="s">
        <v>52</v>
      </c>
      <c r="B3414" s="2" t="s">
        <v>52</v>
      </c>
      <c r="C3414" s="2" t="s">
        <v>6</v>
      </c>
      <c r="D3414" s="2" t="s">
        <v>7</v>
      </c>
      <c r="E3414" s="2" t="s">
        <v>13</v>
      </c>
      <c r="F3414" s="2" t="s">
        <v>61</v>
      </c>
      <c r="G3414" s="1">
        <v>1948.4</v>
      </c>
      <c r="H3414" s="1">
        <v>1284</v>
      </c>
      <c r="I3414" s="4">
        <v>9</v>
      </c>
      <c r="J3414" s="2" t="s">
        <v>68</v>
      </c>
      <c r="K3414" s="1">
        <f>Tabelle111[[#This Row],[Menge kg Nges]]/1000</f>
        <v>1.9484000000000001</v>
      </c>
      <c r="L3414" s="1">
        <f>Tabelle111[[#This Row],[Menge kg P2O5]]/1000</f>
        <v>1.284</v>
      </c>
      <c r="M3414" s="1">
        <f>Tabelle111[[#This Row],[Menge t Nges]]/Tabelle111[[#This Row],[Anzahl Lieferscheine]]</f>
        <v>0.2164888888888889</v>
      </c>
      <c r="N3414" s="1">
        <f>Tabelle111[[#This Row],[Menge t P2O5]]/Tabelle111[[#This Row],[Anzahl Lieferscheine]]</f>
        <v>0.14266666666666666</v>
      </c>
    </row>
    <row r="3415" spans="1:14" x14ac:dyDescent="0.2">
      <c r="A3415" s="2" t="s">
        <v>52</v>
      </c>
      <c r="B3415" s="2" t="s">
        <v>52</v>
      </c>
      <c r="C3415" s="2" t="s">
        <v>6</v>
      </c>
      <c r="D3415" s="2" t="s">
        <v>7</v>
      </c>
      <c r="E3415" s="2" t="s">
        <v>14</v>
      </c>
      <c r="F3415" s="2" t="s">
        <v>61</v>
      </c>
      <c r="G3415" s="1">
        <v>3739.3899999999994</v>
      </c>
      <c r="H3415" s="1">
        <v>1762.87</v>
      </c>
      <c r="I3415" s="4">
        <v>19</v>
      </c>
      <c r="J3415" s="2" t="s">
        <v>68</v>
      </c>
      <c r="K3415" s="1">
        <f>Tabelle111[[#This Row],[Menge kg Nges]]/1000</f>
        <v>3.7393899999999993</v>
      </c>
      <c r="L3415" s="1">
        <f>Tabelle111[[#This Row],[Menge kg P2O5]]/1000</f>
        <v>1.7628699999999999</v>
      </c>
      <c r="M3415" s="1">
        <f>Tabelle111[[#This Row],[Menge t Nges]]/Tabelle111[[#This Row],[Anzahl Lieferscheine]]</f>
        <v>0.19680999999999996</v>
      </c>
      <c r="N3415" s="1">
        <f>Tabelle111[[#This Row],[Menge t P2O5]]/Tabelle111[[#This Row],[Anzahl Lieferscheine]]</f>
        <v>9.2782631578947367E-2</v>
      </c>
    </row>
    <row r="3416" spans="1:14" x14ac:dyDescent="0.2">
      <c r="A3416" s="2" t="s">
        <v>52</v>
      </c>
      <c r="B3416" s="2" t="s">
        <v>52</v>
      </c>
      <c r="C3416" s="2" t="s">
        <v>6</v>
      </c>
      <c r="D3416" s="2" t="s">
        <v>15</v>
      </c>
      <c r="E3416" s="2" t="s">
        <v>8</v>
      </c>
      <c r="F3416" s="2" t="s">
        <v>61</v>
      </c>
      <c r="G3416" s="1">
        <v>5255.7</v>
      </c>
      <c r="H3416" s="1">
        <v>2598.1000000000004</v>
      </c>
      <c r="I3416" s="4">
        <v>14</v>
      </c>
      <c r="J3416" s="2" t="s">
        <v>68</v>
      </c>
      <c r="K3416" s="1">
        <f>Tabelle111[[#This Row],[Menge kg Nges]]/1000</f>
        <v>5.2557</v>
      </c>
      <c r="L3416" s="1">
        <f>Tabelle111[[#This Row],[Menge kg P2O5]]/1000</f>
        <v>2.5981000000000005</v>
      </c>
      <c r="M3416" s="1">
        <f>Tabelle111[[#This Row],[Menge t Nges]]/Tabelle111[[#This Row],[Anzahl Lieferscheine]]</f>
        <v>0.37540714285714288</v>
      </c>
      <c r="N3416" s="1">
        <f>Tabelle111[[#This Row],[Menge t P2O5]]/Tabelle111[[#This Row],[Anzahl Lieferscheine]]</f>
        <v>0.18557857142857145</v>
      </c>
    </row>
    <row r="3417" spans="1:14" x14ac:dyDescent="0.2">
      <c r="A3417" s="2" t="s">
        <v>52</v>
      </c>
      <c r="B3417" s="2" t="s">
        <v>52</v>
      </c>
      <c r="C3417" s="2" t="s">
        <v>6</v>
      </c>
      <c r="D3417" s="2" t="s">
        <v>15</v>
      </c>
      <c r="E3417" s="2" t="s">
        <v>18</v>
      </c>
      <c r="F3417" s="2" t="s">
        <v>61</v>
      </c>
      <c r="G3417" s="1">
        <v>1654.8</v>
      </c>
      <c r="H3417" s="1">
        <v>1339.6000000000001</v>
      </c>
      <c r="I3417" s="4">
        <v>11</v>
      </c>
      <c r="J3417" s="2" t="s">
        <v>68</v>
      </c>
      <c r="K3417" s="1">
        <f>Tabelle111[[#This Row],[Menge kg Nges]]/1000</f>
        <v>1.6548</v>
      </c>
      <c r="L3417" s="1">
        <f>Tabelle111[[#This Row],[Menge kg P2O5]]/1000</f>
        <v>1.3396000000000001</v>
      </c>
      <c r="M3417" s="1">
        <f>Tabelle111[[#This Row],[Menge t Nges]]/Tabelle111[[#This Row],[Anzahl Lieferscheine]]</f>
        <v>0.15043636363636365</v>
      </c>
      <c r="N3417" s="1">
        <f>Tabelle111[[#This Row],[Menge t P2O5]]/Tabelle111[[#This Row],[Anzahl Lieferscheine]]</f>
        <v>0.1217818181818182</v>
      </c>
    </row>
    <row r="3418" spans="1:14" x14ac:dyDescent="0.2">
      <c r="A3418" s="2" t="s">
        <v>52</v>
      </c>
      <c r="B3418" s="2" t="s">
        <v>52</v>
      </c>
      <c r="C3418" s="2" t="s">
        <v>6</v>
      </c>
      <c r="D3418" s="2" t="s">
        <v>15</v>
      </c>
      <c r="E3418" s="2" t="s">
        <v>19</v>
      </c>
      <c r="F3418" s="2" t="s">
        <v>61</v>
      </c>
      <c r="G3418" s="1">
        <v>6.75</v>
      </c>
      <c r="H3418" s="1">
        <v>7.5</v>
      </c>
      <c r="I3418" s="4">
        <v>1</v>
      </c>
      <c r="J3418" s="2" t="s">
        <v>68</v>
      </c>
      <c r="K3418" s="1">
        <f>Tabelle111[[#This Row],[Menge kg Nges]]/1000</f>
        <v>6.7499999999999999E-3</v>
      </c>
      <c r="L3418" s="1">
        <f>Tabelle111[[#This Row],[Menge kg P2O5]]/1000</f>
        <v>7.4999999999999997E-3</v>
      </c>
      <c r="M3418" s="1">
        <f>Tabelle111[[#This Row],[Menge t Nges]]/Tabelle111[[#This Row],[Anzahl Lieferscheine]]</f>
        <v>6.7499999999999999E-3</v>
      </c>
      <c r="N3418" s="1">
        <f>Tabelle111[[#This Row],[Menge t P2O5]]/Tabelle111[[#This Row],[Anzahl Lieferscheine]]</f>
        <v>7.4999999999999997E-3</v>
      </c>
    </row>
    <row r="3419" spans="1:14" x14ac:dyDescent="0.2">
      <c r="A3419" s="2" t="s">
        <v>52</v>
      </c>
      <c r="B3419" s="2" t="s">
        <v>52</v>
      </c>
      <c r="C3419" s="2" t="s">
        <v>6</v>
      </c>
      <c r="D3419" s="2" t="s">
        <v>15</v>
      </c>
      <c r="E3419" s="2" t="s">
        <v>21</v>
      </c>
      <c r="F3419" s="2" t="s">
        <v>61</v>
      </c>
      <c r="G3419" s="1">
        <v>3304.2</v>
      </c>
      <c r="H3419" s="1">
        <v>1877.79</v>
      </c>
      <c r="I3419" s="4">
        <v>7</v>
      </c>
      <c r="J3419" s="2" t="s">
        <v>68</v>
      </c>
      <c r="K3419" s="1">
        <f>Tabelle111[[#This Row],[Menge kg Nges]]/1000</f>
        <v>3.3041999999999998</v>
      </c>
      <c r="L3419" s="1">
        <f>Tabelle111[[#This Row],[Menge kg P2O5]]/1000</f>
        <v>1.8777900000000001</v>
      </c>
      <c r="M3419" s="1">
        <f>Tabelle111[[#This Row],[Menge t Nges]]/Tabelle111[[#This Row],[Anzahl Lieferscheine]]</f>
        <v>0.47202857142857141</v>
      </c>
      <c r="N3419" s="1">
        <f>Tabelle111[[#This Row],[Menge t P2O5]]/Tabelle111[[#This Row],[Anzahl Lieferscheine]]</f>
        <v>0.26825571428571432</v>
      </c>
    </row>
    <row r="3420" spans="1:14" x14ac:dyDescent="0.2">
      <c r="A3420" s="2" t="s">
        <v>52</v>
      </c>
      <c r="B3420" s="2" t="s">
        <v>52</v>
      </c>
      <c r="C3420" s="2" t="s">
        <v>6</v>
      </c>
      <c r="D3420" s="2" t="s">
        <v>15</v>
      </c>
      <c r="E3420" s="2" t="s">
        <v>9</v>
      </c>
      <c r="F3420" s="2" t="s">
        <v>61</v>
      </c>
      <c r="G3420" s="1">
        <v>6714.12</v>
      </c>
      <c r="H3420" s="1">
        <v>3708.67</v>
      </c>
      <c r="I3420" s="4">
        <v>15</v>
      </c>
      <c r="J3420" s="2" t="s">
        <v>68</v>
      </c>
      <c r="K3420" s="1">
        <f>Tabelle111[[#This Row],[Menge kg Nges]]/1000</f>
        <v>6.7141200000000003</v>
      </c>
      <c r="L3420" s="1">
        <f>Tabelle111[[#This Row],[Menge kg P2O5]]/1000</f>
        <v>3.7086700000000001</v>
      </c>
      <c r="M3420" s="1">
        <f>Tabelle111[[#This Row],[Menge t Nges]]/Tabelle111[[#This Row],[Anzahl Lieferscheine]]</f>
        <v>0.44760800000000001</v>
      </c>
      <c r="N3420" s="1">
        <f>Tabelle111[[#This Row],[Menge t P2O5]]/Tabelle111[[#This Row],[Anzahl Lieferscheine]]</f>
        <v>0.24724466666666667</v>
      </c>
    </row>
    <row r="3421" spans="1:14" x14ac:dyDescent="0.2">
      <c r="A3421" s="2" t="s">
        <v>52</v>
      </c>
      <c r="B3421" s="2" t="s">
        <v>52</v>
      </c>
      <c r="C3421" s="2" t="s">
        <v>6</v>
      </c>
      <c r="D3421" s="2" t="s">
        <v>15</v>
      </c>
      <c r="E3421" s="2" t="s">
        <v>10</v>
      </c>
      <c r="F3421" s="2" t="s">
        <v>61</v>
      </c>
      <c r="G3421" s="1">
        <v>222.75</v>
      </c>
      <c r="H3421" s="1">
        <v>95.15</v>
      </c>
      <c r="I3421" s="4">
        <v>1</v>
      </c>
      <c r="J3421" s="2" t="s">
        <v>68</v>
      </c>
      <c r="K3421" s="1">
        <f>Tabelle111[[#This Row],[Menge kg Nges]]/1000</f>
        <v>0.22275</v>
      </c>
      <c r="L3421" s="1">
        <f>Tabelle111[[#This Row],[Menge kg P2O5]]/1000</f>
        <v>9.5150000000000012E-2</v>
      </c>
      <c r="M3421" s="1">
        <f>Tabelle111[[#This Row],[Menge t Nges]]/Tabelle111[[#This Row],[Anzahl Lieferscheine]]</f>
        <v>0.22275</v>
      </c>
      <c r="N3421" s="1">
        <f>Tabelle111[[#This Row],[Menge t P2O5]]/Tabelle111[[#This Row],[Anzahl Lieferscheine]]</f>
        <v>9.5150000000000012E-2</v>
      </c>
    </row>
    <row r="3422" spans="1:14" x14ac:dyDescent="0.2">
      <c r="A3422" s="2" t="s">
        <v>52</v>
      </c>
      <c r="B3422" s="2" t="s">
        <v>52</v>
      </c>
      <c r="C3422" s="2" t="s">
        <v>6</v>
      </c>
      <c r="D3422" s="2" t="s">
        <v>15</v>
      </c>
      <c r="E3422" s="2" t="s">
        <v>23</v>
      </c>
      <c r="F3422" s="2" t="s">
        <v>61</v>
      </c>
      <c r="G3422" s="1">
        <v>280</v>
      </c>
      <c r="H3422" s="1">
        <v>115.5</v>
      </c>
      <c r="I3422" s="4">
        <v>2</v>
      </c>
      <c r="J3422" s="2" t="s">
        <v>68</v>
      </c>
      <c r="K3422" s="1">
        <f>Tabelle111[[#This Row],[Menge kg Nges]]/1000</f>
        <v>0.28000000000000003</v>
      </c>
      <c r="L3422" s="1">
        <f>Tabelle111[[#This Row],[Menge kg P2O5]]/1000</f>
        <v>0.11550000000000001</v>
      </c>
      <c r="M3422" s="1">
        <f>Tabelle111[[#This Row],[Menge t Nges]]/Tabelle111[[#This Row],[Anzahl Lieferscheine]]</f>
        <v>0.14000000000000001</v>
      </c>
      <c r="N3422" s="1">
        <f>Tabelle111[[#This Row],[Menge t P2O5]]/Tabelle111[[#This Row],[Anzahl Lieferscheine]]</f>
        <v>5.7750000000000003E-2</v>
      </c>
    </row>
    <row r="3423" spans="1:14" x14ac:dyDescent="0.2">
      <c r="A3423" s="2" t="s">
        <v>52</v>
      </c>
      <c r="B3423" s="2" t="s">
        <v>52</v>
      </c>
      <c r="C3423" s="2" t="s">
        <v>6</v>
      </c>
      <c r="D3423" s="2" t="s">
        <v>15</v>
      </c>
      <c r="E3423" s="2" t="s">
        <v>13</v>
      </c>
      <c r="F3423" s="2" t="s">
        <v>61</v>
      </c>
      <c r="G3423" s="1">
        <v>582</v>
      </c>
      <c r="H3423" s="1">
        <v>407.4</v>
      </c>
      <c r="I3423" s="4">
        <v>3</v>
      </c>
      <c r="J3423" s="2" t="s">
        <v>68</v>
      </c>
      <c r="K3423" s="1">
        <f>Tabelle111[[#This Row],[Menge kg Nges]]/1000</f>
        <v>0.58199999999999996</v>
      </c>
      <c r="L3423" s="1">
        <f>Tabelle111[[#This Row],[Menge kg P2O5]]/1000</f>
        <v>0.40739999999999998</v>
      </c>
      <c r="M3423" s="1">
        <f>Tabelle111[[#This Row],[Menge t Nges]]/Tabelle111[[#This Row],[Anzahl Lieferscheine]]</f>
        <v>0.19399999999999998</v>
      </c>
      <c r="N3423" s="1">
        <f>Tabelle111[[#This Row],[Menge t P2O5]]/Tabelle111[[#This Row],[Anzahl Lieferscheine]]</f>
        <v>0.1358</v>
      </c>
    </row>
    <row r="3424" spans="1:14" x14ac:dyDescent="0.2">
      <c r="A3424" s="2" t="s">
        <v>52</v>
      </c>
      <c r="B3424" s="2" t="s">
        <v>52</v>
      </c>
      <c r="C3424" s="2" t="s">
        <v>25</v>
      </c>
      <c r="D3424" s="2" t="s">
        <v>25</v>
      </c>
      <c r="E3424" s="2" t="s">
        <v>26</v>
      </c>
      <c r="F3424" s="2" t="s">
        <v>61</v>
      </c>
      <c r="G3424" s="1">
        <v>997.5</v>
      </c>
      <c r="H3424" s="1">
        <v>432</v>
      </c>
      <c r="I3424" s="4">
        <v>1</v>
      </c>
      <c r="J3424" s="2" t="s">
        <v>68</v>
      </c>
      <c r="K3424" s="1">
        <f>Tabelle111[[#This Row],[Menge kg Nges]]/1000</f>
        <v>0.99750000000000005</v>
      </c>
      <c r="L3424" s="1">
        <f>Tabelle111[[#This Row],[Menge kg P2O5]]/1000</f>
        <v>0.432</v>
      </c>
      <c r="M3424" s="1">
        <f>Tabelle111[[#This Row],[Menge t Nges]]/Tabelle111[[#This Row],[Anzahl Lieferscheine]]</f>
        <v>0.99750000000000005</v>
      </c>
      <c r="N3424" s="1">
        <f>Tabelle111[[#This Row],[Menge t P2O5]]/Tabelle111[[#This Row],[Anzahl Lieferscheine]]</f>
        <v>0.432</v>
      </c>
    </row>
    <row r="3425" spans="1:14" x14ac:dyDescent="0.2">
      <c r="A3425" s="2" t="s">
        <v>52</v>
      </c>
      <c r="B3425" s="2" t="s">
        <v>28</v>
      </c>
      <c r="C3425" s="2" t="s">
        <v>6</v>
      </c>
      <c r="D3425" s="2" t="s">
        <v>15</v>
      </c>
      <c r="E3425" s="2" t="s">
        <v>8</v>
      </c>
      <c r="F3425" s="2" t="s">
        <v>61</v>
      </c>
      <c r="G3425" s="1">
        <v>595.16999999999996</v>
      </c>
      <c r="H3425" s="1">
        <v>257.76</v>
      </c>
      <c r="I3425" s="4">
        <v>1</v>
      </c>
      <c r="J3425" s="2" t="s">
        <v>68</v>
      </c>
      <c r="K3425" s="1">
        <f>Tabelle111[[#This Row],[Menge kg Nges]]/1000</f>
        <v>0.59516999999999998</v>
      </c>
      <c r="L3425" s="1">
        <f>Tabelle111[[#This Row],[Menge kg P2O5]]/1000</f>
        <v>0.25775999999999999</v>
      </c>
      <c r="M3425" s="1">
        <f>Tabelle111[[#This Row],[Menge t Nges]]/Tabelle111[[#This Row],[Anzahl Lieferscheine]]</f>
        <v>0.59516999999999998</v>
      </c>
      <c r="N3425" s="1">
        <f>Tabelle111[[#This Row],[Menge t P2O5]]/Tabelle111[[#This Row],[Anzahl Lieferscheine]]</f>
        <v>0.25775999999999999</v>
      </c>
    </row>
    <row r="3426" spans="1:14" x14ac:dyDescent="0.2">
      <c r="A3426" s="2" t="s">
        <v>37</v>
      </c>
      <c r="B3426" s="2" t="s">
        <v>32</v>
      </c>
      <c r="C3426" s="2" t="s">
        <v>6</v>
      </c>
      <c r="D3426" s="2" t="s">
        <v>15</v>
      </c>
      <c r="E3426" s="2" t="s">
        <v>20</v>
      </c>
      <c r="F3426" s="2" t="s">
        <v>61</v>
      </c>
      <c r="G3426" s="1">
        <v>9241.5999999999985</v>
      </c>
      <c r="H3426" s="1">
        <v>5810</v>
      </c>
      <c r="I3426" s="4">
        <v>36</v>
      </c>
      <c r="J3426" s="2" t="s">
        <v>68</v>
      </c>
      <c r="K3426" s="1">
        <f>Tabelle111[[#This Row],[Menge kg Nges]]/1000</f>
        <v>9.2415999999999983</v>
      </c>
      <c r="L3426" s="1">
        <f>Tabelle111[[#This Row],[Menge kg P2O5]]/1000</f>
        <v>5.81</v>
      </c>
      <c r="M3426" s="1">
        <f>Tabelle111[[#This Row],[Menge t Nges]]/Tabelle111[[#This Row],[Anzahl Lieferscheine]]</f>
        <v>0.25671111111111106</v>
      </c>
      <c r="N3426" s="1">
        <f>Tabelle111[[#This Row],[Menge t P2O5]]/Tabelle111[[#This Row],[Anzahl Lieferscheine]]</f>
        <v>0.16138888888888889</v>
      </c>
    </row>
    <row r="3427" spans="1:14" x14ac:dyDescent="0.2">
      <c r="A3427" s="2" t="s">
        <v>37</v>
      </c>
      <c r="B3427" s="2" t="s">
        <v>43</v>
      </c>
      <c r="C3427" s="2" t="s">
        <v>6</v>
      </c>
      <c r="D3427" s="2" t="s">
        <v>7</v>
      </c>
      <c r="E3427" s="2" t="s">
        <v>11</v>
      </c>
      <c r="F3427" s="2" t="s">
        <v>61</v>
      </c>
      <c r="G3427" s="1">
        <v>336</v>
      </c>
      <c r="H3427" s="1">
        <v>144</v>
      </c>
      <c r="I3427" s="4">
        <v>8</v>
      </c>
      <c r="J3427" s="2" t="s">
        <v>68</v>
      </c>
      <c r="K3427" s="1">
        <f>Tabelle111[[#This Row],[Menge kg Nges]]/1000</f>
        <v>0.33600000000000002</v>
      </c>
      <c r="L3427" s="1">
        <f>Tabelle111[[#This Row],[Menge kg P2O5]]/1000</f>
        <v>0.14399999999999999</v>
      </c>
      <c r="M3427" s="1">
        <f>Tabelle111[[#This Row],[Menge t Nges]]/Tabelle111[[#This Row],[Anzahl Lieferscheine]]</f>
        <v>4.2000000000000003E-2</v>
      </c>
      <c r="N3427" s="1">
        <f>Tabelle111[[#This Row],[Menge t P2O5]]/Tabelle111[[#This Row],[Anzahl Lieferscheine]]</f>
        <v>1.7999999999999999E-2</v>
      </c>
    </row>
    <row r="3428" spans="1:14" x14ac:dyDescent="0.2">
      <c r="A3428" s="2" t="s">
        <v>37</v>
      </c>
      <c r="B3428" s="2" t="s">
        <v>43</v>
      </c>
      <c r="C3428" s="2" t="s">
        <v>6</v>
      </c>
      <c r="D3428" s="2" t="s">
        <v>7</v>
      </c>
      <c r="E3428" s="2" t="s">
        <v>12</v>
      </c>
      <c r="F3428" s="2" t="s">
        <v>61</v>
      </c>
      <c r="G3428" s="1">
        <v>72</v>
      </c>
      <c r="H3428" s="1">
        <v>32</v>
      </c>
      <c r="I3428" s="4">
        <v>1</v>
      </c>
      <c r="J3428" s="2" t="s">
        <v>68</v>
      </c>
      <c r="K3428" s="1">
        <f>Tabelle111[[#This Row],[Menge kg Nges]]/1000</f>
        <v>7.1999999999999995E-2</v>
      </c>
      <c r="L3428" s="1">
        <f>Tabelle111[[#This Row],[Menge kg P2O5]]/1000</f>
        <v>3.2000000000000001E-2</v>
      </c>
      <c r="M3428" s="1">
        <f>Tabelle111[[#This Row],[Menge t Nges]]/Tabelle111[[#This Row],[Anzahl Lieferscheine]]</f>
        <v>7.1999999999999995E-2</v>
      </c>
      <c r="N3428" s="1">
        <f>Tabelle111[[#This Row],[Menge t P2O5]]/Tabelle111[[#This Row],[Anzahl Lieferscheine]]</f>
        <v>3.2000000000000001E-2</v>
      </c>
    </row>
    <row r="3429" spans="1:14" x14ac:dyDescent="0.2">
      <c r="A3429" s="2" t="s">
        <v>37</v>
      </c>
      <c r="B3429" s="2" t="s">
        <v>43</v>
      </c>
      <c r="C3429" s="2" t="s">
        <v>6</v>
      </c>
      <c r="D3429" s="2" t="s">
        <v>7</v>
      </c>
      <c r="E3429" s="2" t="s">
        <v>13</v>
      </c>
      <c r="F3429" s="2" t="s">
        <v>61</v>
      </c>
      <c r="G3429" s="1">
        <v>333</v>
      </c>
      <c r="H3429" s="1">
        <v>171</v>
      </c>
      <c r="I3429" s="4">
        <v>1</v>
      </c>
      <c r="J3429" s="2" t="s">
        <v>68</v>
      </c>
      <c r="K3429" s="1">
        <f>Tabelle111[[#This Row],[Menge kg Nges]]/1000</f>
        <v>0.33300000000000002</v>
      </c>
      <c r="L3429" s="1">
        <f>Tabelle111[[#This Row],[Menge kg P2O5]]/1000</f>
        <v>0.17100000000000001</v>
      </c>
      <c r="M3429" s="1">
        <f>Tabelle111[[#This Row],[Menge t Nges]]/Tabelle111[[#This Row],[Anzahl Lieferscheine]]</f>
        <v>0.33300000000000002</v>
      </c>
      <c r="N3429" s="1">
        <f>Tabelle111[[#This Row],[Menge t P2O5]]/Tabelle111[[#This Row],[Anzahl Lieferscheine]]</f>
        <v>0.17100000000000001</v>
      </c>
    </row>
    <row r="3430" spans="1:14" x14ac:dyDescent="0.2">
      <c r="A3430" s="2" t="s">
        <v>37</v>
      </c>
      <c r="B3430" s="2" t="s">
        <v>36</v>
      </c>
      <c r="C3430" s="2" t="s">
        <v>6</v>
      </c>
      <c r="D3430" s="2" t="s">
        <v>7</v>
      </c>
      <c r="E3430" s="2" t="s">
        <v>8</v>
      </c>
      <c r="F3430" s="2" t="s">
        <v>61</v>
      </c>
      <c r="G3430" s="1">
        <v>978.6</v>
      </c>
      <c r="H3430" s="1">
        <v>349.5</v>
      </c>
      <c r="I3430" s="4">
        <v>2</v>
      </c>
      <c r="J3430" s="2" t="s">
        <v>68</v>
      </c>
      <c r="K3430" s="1">
        <f>Tabelle111[[#This Row],[Menge kg Nges]]/1000</f>
        <v>0.97860000000000003</v>
      </c>
      <c r="L3430" s="1">
        <f>Tabelle111[[#This Row],[Menge kg P2O5]]/1000</f>
        <v>0.34949999999999998</v>
      </c>
      <c r="M3430" s="1">
        <f>Tabelle111[[#This Row],[Menge t Nges]]/Tabelle111[[#This Row],[Anzahl Lieferscheine]]</f>
        <v>0.48930000000000001</v>
      </c>
      <c r="N3430" s="1">
        <f>Tabelle111[[#This Row],[Menge t P2O5]]/Tabelle111[[#This Row],[Anzahl Lieferscheine]]</f>
        <v>0.17474999999999999</v>
      </c>
    </row>
    <row r="3431" spans="1:14" x14ac:dyDescent="0.2">
      <c r="A3431" s="2" t="s">
        <v>37</v>
      </c>
      <c r="B3431" s="2" t="s">
        <v>36</v>
      </c>
      <c r="C3431" s="2" t="s">
        <v>6</v>
      </c>
      <c r="D3431" s="2" t="s">
        <v>7</v>
      </c>
      <c r="E3431" s="2" t="s">
        <v>9</v>
      </c>
      <c r="F3431" s="2" t="s">
        <v>61</v>
      </c>
      <c r="G3431" s="1">
        <v>746</v>
      </c>
      <c r="H3431" s="1">
        <v>314.39999999999998</v>
      </c>
      <c r="I3431" s="4">
        <v>5</v>
      </c>
      <c r="J3431" s="2" t="s">
        <v>68</v>
      </c>
      <c r="K3431" s="1">
        <f>Tabelle111[[#This Row],[Menge kg Nges]]/1000</f>
        <v>0.746</v>
      </c>
      <c r="L3431" s="1">
        <f>Tabelle111[[#This Row],[Menge kg P2O5]]/1000</f>
        <v>0.31439999999999996</v>
      </c>
      <c r="M3431" s="1">
        <f>Tabelle111[[#This Row],[Menge t Nges]]/Tabelle111[[#This Row],[Anzahl Lieferscheine]]</f>
        <v>0.1492</v>
      </c>
      <c r="N3431" s="1">
        <f>Tabelle111[[#This Row],[Menge t P2O5]]/Tabelle111[[#This Row],[Anzahl Lieferscheine]]</f>
        <v>6.2879999999999991E-2</v>
      </c>
    </row>
    <row r="3432" spans="1:14" x14ac:dyDescent="0.2">
      <c r="A3432" s="2" t="s">
        <v>37</v>
      </c>
      <c r="B3432" s="2" t="s">
        <v>36</v>
      </c>
      <c r="C3432" s="2" t="s">
        <v>6</v>
      </c>
      <c r="D3432" s="2" t="s">
        <v>7</v>
      </c>
      <c r="E3432" s="2" t="s">
        <v>11</v>
      </c>
      <c r="F3432" s="2" t="s">
        <v>61</v>
      </c>
      <c r="G3432" s="1">
        <v>2184</v>
      </c>
      <c r="H3432" s="1">
        <v>911</v>
      </c>
      <c r="I3432" s="4">
        <v>7</v>
      </c>
      <c r="J3432" s="2" t="s">
        <v>68</v>
      </c>
      <c r="K3432" s="1">
        <f>Tabelle111[[#This Row],[Menge kg Nges]]/1000</f>
        <v>2.1840000000000002</v>
      </c>
      <c r="L3432" s="1">
        <f>Tabelle111[[#This Row],[Menge kg P2O5]]/1000</f>
        <v>0.91100000000000003</v>
      </c>
      <c r="M3432" s="1">
        <f>Tabelle111[[#This Row],[Menge t Nges]]/Tabelle111[[#This Row],[Anzahl Lieferscheine]]</f>
        <v>0.312</v>
      </c>
      <c r="N3432" s="1">
        <f>Tabelle111[[#This Row],[Menge t P2O5]]/Tabelle111[[#This Row],[Anzahl Lieferscheine]]</f>
        <v>0.13014285714285714</v>
      </c>
    </row>
    <row r="3433" spans="1:14" x14ac:dyDescent="0.2">
      <c r="A3433" s="2" t="s">
        <v>37</v>
      </c>
      <c r="B3433" s="2" t="s">
        <v>36</v>
      </c>
      <c r="C3433" s="2" t="s">
        <v>6</v>
      </c>
      <c r="D3433" s="2" t="s">
        <v>7</v>
      </c>
      <c r="E3433" s="2" t="s">
        <v>12</v>
      </c>
      <c r="F3433" s="2" t="s">
        <v>61</v>
      </c>
      <c r="G3433" s="1">
        <v>5597.3600000000006</v>
      </c>
      <c r="H3433" s="1">
        <v>2177.3999999999996</v>
      </c>
      <c r="I3433" s="4">
        <v>24</v>
      </c>
      <c r="J3433" s="2" t="s">
        <v>68</v>
      </c>
      <c r="K3433" s="1">
        <f>Tabelle111[[#This Row],[Menge kg Nges]]/1000</f>
        <v>5.597360000000001</v>
      </c>
      <c r="L3433" s="1">
        <f>Tabelle111[[#This Row],[Menge kg P2O5]]/1000</f>
        <v>2.1773999999999996</v>
      </c>
      <c r="M3433" s="1">
        <f>Tabelle111[[#This Row],[Menge t Nges]]/Tabelle111[[#This Row],[Anzahl Lieferscheine]]</f>
        <v>0.23322333333333337</v>
      </c>
      <c r="N3433" s="1">
        <f>Tabelle111[[#This Row],[Menge t P2O5]]/Tabelle111[[#This Row],[Anzahl Lieferscheine]]</f>
        <v>9.0724999999999986E-2</v>
      </c>
    </row>
    <row r="3434" spans="1:14" x14ac:dyDescent="0.2">
      <c r="A3434" s="2" t="s">
        <v>37</v>
      </c>
      <c r="B3434" s="2" t="s">
        <v>36</v>
      </c>
      <c r="C3434" s="2" t="s">
        <v>6</v>
      </c>
      <c r="D3434" s="2" t="s">
        <v>7</v>
      </c>
      <c r="E3434" s="2" t="s">
        <v>13</v>
      </c>
      <c r="F3434" s="2" t="s">
        <v>61</v>
      </c>
      <c r="G3434" s="1">
        <v>3587</v>
      </c>
      <c r="H3434" s="1">
        <v>1813</v>
      </c>
      <c r="I3434" s="4">
        <v>25</v>
      </c>
      <c r="J3434" s="2" t="s">
        <v>68</v>
      </c>
      <c r="K3434" s="1">
        <f>Tabelle111[[#This Row],[Menge kg Nges]]/1000</f>
        <v>3.5870000000000002</v>
      </c>
      <c r="L3434" s="1">
        <f>Tabelle111[[#This Row],[Menge kg P2O5]]/1000</f>
        <v>1.8129999999999999</v>
      </c>
      <c r="M3434" s="1">
        <f>Tabelle111[[#This Row],[Menge t Nges]]/Tabelle111[[#This Row],[Anzahl Lieferscheine]]</f>
        <v>0.14348</v>
      </c>
      <c r="N3434" s="1">
        <f>Tabelle111[[#This Row],[Menge t P2O5]]/Tabelle111[[#This Row],[Anzahl Lieferscheine]]</f>
        <v>7.2520000000000001E-2</v>
      </c>
    </row>
    <row r="3435" spans="1:14" x14ac:dyDescent="0.2">
      <c r="A3435" s="2" t="s">
        <v>37</v>
      </c>
      <c r="B3435" s="2" t="s">
        <v>36</v>
      </c>
      <c r="C3435" s="2" t="s">
        <v>6</v>
      </c>
      <c r="D3435" s="2" t="s">
        <v>7</v>
      </c>
      <c r="E3435" s="2" t="s">
        <v>14</v>
      </c>
      <c r="F3435" s="2" t="s">
        <v>61</v>
      </c>
      <c r="G3435" s="1">
        <v>4068.7</v>
      </c>
      <c r="H3435" s="1">
        <v>1661</v>
      </c>
      <c r="I3435" s="4">
        <v>22</v>
      </c>
      <c r="J3435" s="2" t="s">
        <v>68</v>
      </c>
      <c r="K3435" s="1">
        <f>Tabelle111[[#This Row],[Menge kg Nges]]/1000</f>
        <v>4.0686999999999998</v>
      </c>
      <c r="L3435" s="1">
        <f>Tabelle111[[#This Row],[Menge kg P2O5]]/1000</f>
        <v>1.661</v>
      </c>
      <c r="M3435" s="1">
        <f>Tabelle111[[#This Row],[Menge t Nges]]/Tabelle111[[#This Row],[Anzahl Lieferscheine]]</f>
        <v>0.18494090909090907</v>
      </c>
      <c r="N3435" s="1">
        <f>Tabelle111[[#This Row],[Menge t P2O5]]/Tabelle111[[#This Row],[Anzahl Lieferscheine]]</f>
        <v>7.5499999999999998E-2</v>
      </c>
    </row>
    <row r="3436" spans="1:14" x14ac:dyDescent="0.2">
      <c r="A3436" s="2" t="s">
        <v>37</v>
      </c>
      <c r="B3436" s="2" t="s">
        <v>36</v>
      </c>
      <c r="C3436" s="2" t="s">
        <v>6</v>
      </c>
      <c r="D3436" s="2" t="s">
        <v>15</v>
      </c>
      <c r="E3436" s="2" t="s">
        <v>21</v>
      </c>
      <c r="F3436" s="2" t="s">
        <v>61</v>
      </c>
      <c r="G3436" s="1">
        <v>2570.4</v>
      </c>
      <c r="H3436" s="1">
        <v>1512</v>
      </c>
      <c r="I3436" s="4">
        <v>1</v>
      </c>
      <c r="J3436" s="2" t="s">
        <v>68</v>
      </c>
      <c r="K3436" s="1">
        <f>Tabelle111[[#This Row],[Menge kg Nges]]/1000</f>
        <v>2.5704000000000002</v>
      </c>
      <c r="L3436" s="1">
        <f>Tabelle111[[#This Row],[Menge kg P2O5]]/1000</f>
        <v>1.512</v>
      </c>
      <c r="M3436" s="1">
        <f>Tabelle111[[#This Row],[Menge t Nges]]/Tabelle111[[#This Row],[Anzahl Lieferscheine]]</f>
        <v>2.5704000000000002</v>
      </c>
      <c r="N3436" s="1">
        <f>Tabelle111[[#This Row],[Menge t P2O5]]/Tabelle111[[#This Row],[Anzahl Lieferscheine]]</f>
        <v>1.512</v>
      </c>
    </row>
    <row r="3437" spans="1:14" x14ac:dyDescent="0.2">
      <c r="A3437" s="2" t="s">
        <v>37</v>
      </c>
      <c r="B3437" s="2" t="s">
        <v>44</v>
      </c>
      <c r="C3437" s="2" t="s">
        <v>6</v>
      </c>
      <c r="D3437" s="2" t="s">
        <v>7</v>
      </c>
      <c r="E3437" s="2" t="s">
        <v>9</v>
      </c>
      <c r="F3437" s="2" t="s">
        <v>61</v>
      </c>
      <c r="G3437" s="1">
        <v>1164.5999999999999</v>
      </c>
      <c r="H3437" s="1">
        <v>505.41</v>
      </c>
      <c r="I3437" s="4">
        <v>10</v>
      </c>
      <c r="J3437" s="2" t="s">
        <v>68</v>
      </c>
      <c r="K3437" s="1">
        <f>Tabelle111[[#This Row],[Menge kg Nges]]/1000</f>
        <v>1.1645999999999999</v>
      </c>
      <c r="L3437" s="1">
        <f>Tabelle111[[#This Row],[Menge kg P2O5]]/1000</f>
        <v>0.50541000000000003</v>
      </c>
      <c r="M3437" s="1">
        <f>Tabelle111[[#This Row],[Menge t Nges]]/Tabelle111[[#This Row],[Anzahl Lieferscheine]]</f>
        <v>0.11645999999999998</v>
      </c>
      <c r="N3437" s="1">
        <f>Tabelle111[[#This Row],[Menge t P2O5]]/Tabelle111[[#This Row],[Anzahl Lieferscheine]]</f>
        <v>5.0541000000000003E-2</v>
      </c>
    </row>
    <row r="3438" spans="1:14" x14ac:dyDescent="0.2">
      <c r="A3438" s="2" t="s">
        <v>37</v>
      </c>
      <c r="B3438" s="2" t="s">
        <v>44</v>
      </c>
      <c r="C3438" s="2" t="s">
        <v>6</v>
      </c>
      <c r="D3438" s="2" t="s">
        <v>7</v>
      </c>
      <c r="E3438" s="2" t="s">
        <v>11</v>
      </c>
      <c r="F3438" s="2" t="s">
        <v>61</v>
      </c>
      <c r="G3438" s="1">
        <v>750</v>
      </c>
      <c r="H3438" s="1">
        <v>330</v>
      </c>
      <c r="I3438" s="4">
        <v>1</v>
      </c>
      <c r="J3438" s="2" t="s">
        <v>68</v>
      </c>
      <c r="K3438" s="1">
        <f>Tabelle111[[#This Row],[Menge kg Nges]]/1000</f>
        <v>0.75</v>
      </c>
      <c r="L3438" s="1">
        <f>Tabelle111[[#This Row],[Menge kg P2O5]]/1000</f>
        <v>0.33</v>
      </c>
      <c r="M3438" s="1">
        <f>Tabelle111[[#This Row],[Menge t Nges]]/Tabelle111[[#This Row],[Anzahl Lieferscheine]]</f>
        <v>0.75</v>
      </c>
      <c r="N3438" s="1">
        <f>Tabelle111[[#This Row],[Menge t P2O5]]/Tabelle111[[#This Row],[Anzahl Lieferscheine]]</f>
        <v>0.33</v>
      </c>
    </row>
    <row r="3439" spans="1:14" x14ac:dyDescent="0.2">
      <c r="A3439" s="2" t="s">
        <v>37</v>
      </c>
      <c r="B3439" s="2" t="s">
        <v>44</v>
      </c>
      <c r="C3439" s="2" t="s">
        <v>6</v>
      </c>
      <c r="D3439" s="2" t="s">
        <v>7</v>
      </c>
      <c r="E3439" s="2" t="s">
        <v>12</v>
      </c>
      <c r="F3439" s="2" t="s">
        <v>61</v>
      </c>
      <c r="G3439" s="1">
        <v>2542.9499999999998</v>
      </c>
      <c r="H3439" s="1">
        <v>1113</v>
      </c>
      <c r="I3439" s="4">
        <v>8</v>
      </c>
      <c r="J3439" s="2" t="s">
        <v>68</v>
      </c>
      <c r="K3439" s="1">
        <f>Tabelle111[[#This Row],[Menge kg Nges]]/1000</f>
        <v>2.5429499999999998</v>
      </c>
      <c r="L3439" s="1">
        <f>Tabelle111[[#This Row],[Menge kg P2O5]]/1000</f>
        <v>1.113</v>
      </c>
      <c r="M3439" s="1">
        <f>Tabelle111[[#This Row],[Menge t Nges]]/Tabelle111[[#This Row],[Anzahl Lieferscheine]]</f>
        <v>0.31786874999999998</v>
      </c>
      <c r="N3439" s="1">
        <f>Tabelle111[[#This Row],[Menge t P2O5]]/Tabelle111[[#This Row],[Anzahl Lieferscheine]]</f>
        <v>0.139125</v>
      </c>
    </row>
    <row r="3440" spans="1:14" x14ac:dyDescent="0.2">
      <c r="A3440" s="2" t="s">
        <v>37</v>
      </c>
      <c r="B3440" s="2" t="s">
        <v>44</v>
      </c>
      <c r="C3440" s="2" t="s">
        <v>6</v>
      </c>
      <c r="D3440" s="2" t="s">
        <v>7</v>
      </c>
      <c r="E3440" s="2" t="s">
        <v>14</v>
      </c>
      <c r="F3440" s="2" t="s">
        <v>61</v>
      </c>
      <c r="G3440" s="1">
        <v>5349.71</v>
      </c>
      <c r="H3440" s="1">
        <v>2204.21</v>
      </c>
      <c r="I3440" s="4">
        <v>13</v>
      </c>
      <c r="J3440" s="2" t="s">
        <v>68</v>
      </c>
      <c r="K3440" s="1">
        <f>Tabelle111[[#This Row],[Menge kg Nges]]/1000</f>
        <v>5.34971</v>
      </c>
      <c r="L3440" s="1">
        <f>Tabelle111[[#This Row],[Menge kg P2O5]]/1000</f>
        <v>2.2042100000000002</v>
      </c>
      <c r="M3440" s="1">
        <f>Tabelle111[[#This Row],[Menge t Nges]]/Tabelle111[[#This Row],[Anzahl Lieferscheine]]</f>
        <v>0.41151615384615386</v>
      </c>
      <c r="N3440" s="1">
        <f>Tabelle111[[#This Row],[Menge t P2O5]]/Tabelle111[[#This Row],[Anzahl Lieferscheine]]</f>
        <v>0.16955461538461541</v>
      </c>
    </row>
    <row r="3441" spans="1:14" x14ac:dyDescent="0.2">
      <c r="A3441" s="2" t="s">
        <v>37</v>
      </c>
      <c r="B3441" s="2" t="s">
        <v>44</v>
      </c>
      <c r="C3441" s="2" t="s">
        <v>6</v>
      </c>
      <c r="D3441" s="2" t="s">
        <v>15</v>
      </c>
      <c r="E3441" s="2" t="s">
        <v>20</v>
      </c>
      <c r="F3441" s="2" t="s">
        <v>61</v>
      </c>
      <c r="G3441" s="1">
        <v>102</v>
      </c>
      <c r="H3441" s="1">
        <v>75</v>
      </c>
      <c r="I3441" s="4">
        <v>1</v>
      </c>
      <c r="J3441" s="2" t="s">
        <v>68</v>
      </c>
      <c r="K3441" s="1">
        <f>Tabelle111[[#This Row],[Menge kg Nges]]/1000</f>
        <v>0.10199999999999999</v>
      </c>
      <c r="L3441" s="1">
        <f>Tabelle111[[#This Row],[Menge kg P2O5]]/1000</f>
        <v>7.4999999999999997E-2</v>
      </c>
      <c r="M3441" s="1">
        <f>Tabelle111[[#This Row],[Menge t Nges]]/Tabelle111[[#This Row],[Anzahl Lieferscheine]]</f>
        <v>0.10199999999999999</v>
      </c>
      <c r="N3441" s="1">
        <f>Tabelle111[[#This Row],[Menge t P2O5]]/Tabelle111[[#This Row],[Anzahl Lieferscheine]]</f>
        <v>7.4999999999999997E-2</v>
      </c>
    </row>
    <row r="3442" spans="1:14" x14ac:dyDescent="0.2">
      <c r="A3442" s="2" t="s">
        <v>37</v>
      </c>
      <c r="B3442" s="2" t="s">
        <v>44</v>
      </c>
      <c r="C3442" s="2" t="s">
        <v>6</v>
      </c>
      <c r="D3442" s="2" t="s">
        <v>15</v>
      </c>
      <c r="E3442" s="2" t="s">
        <v>9</v>
      </c>
      <c r="F3442" s="2" t="s">
        <v>61</v>
      </c>
      <c r="G3442" s="1">
        <v>514.5</v>
      </c>
      <c r="H3442" s="1">
        <v>336</v>
      </c>
      <c r="I3442" s="4">
        <v>2</v>
      </c>
      <c r="J3442" s="2" t="s">
        <v>68</v>
      </c>
      <c r="K3442" s="1">
        <f>Tabelle111[[#This Row],[Menge kg Nges]]/1000</f>
        <v>0.51449999999999996</v>
      </c>
      <c r="L3442" s="1">
        <f>Tabelle111[[#This Row],[Menge kg P2O5]]/1000</f>
        <v>0.33600000000000002</v>
      </c>
      <c r="M3442" s="1">
        <f>Tabelle111[[#This Row],[Menge t Nges]]/Tabelle111[[#This Row],[Anzahl Lieferscheine]]</f>
        <v>0.25724999999999998</v>
      </c>
      <c r="N3442" s="1">
        <f>Tabelle111[[#This Row],[Menge t P2O5]]/Tabelle111[[#This Row],[Anzahl Lieferscheine]]</f>
        <v>0.16800000000000001</v>
      </c>
    </row>
    <row r="3443" spans="1:14" x14ac:dyDescent="0.2">
      <c r="A3443" s="2" t="s">
        <v>37</v>
      </c>
      <c r="B3443" s="2" t="s">
        <v>44</v>
      </c>
      <c r="C3443" s="2" t="s">
        <v>25</v>
      </c>
      <c r="D3443" s="2" t="s">
        <v>25</v>
      </c>
      <c r="E3443" s="2" t="s">
        <v>26</v>
      </c>
      <c r="F3443" s="2" t="s">
        <v>61</v>
      </c>
      <c r="G3443" s="1">
        <v>21550.399999999998</v>
      </c>
      <c r="H3443" s="1">
        <v>13041.039999999997</v>
      </c>
      <c r="I3443" s="4">
        <v>47</v>
      </c>
      <c r="J3443" s="2" t="s">
        <v>68</v>
      </c>
      <c r="K3443" s="1">
        <f>Tabelle111[[#This Row],[Menge kg Nges]]/1000</f>
        <v>21.550399999999996</v>
      </c>
      <c r="L3443" s="1">
        <f>Tabelle111[[#This Row],[Menge kg P2O5]]/1000</f>
        <v>13.041039999999997</v>
      </c>
      <c r="M3443" s="1">
        <f>Tabelle111[[#This Row],[Menge t Nges]]/Tabelle111[[#This Row],[Anzahl Lieferscheine]]</f>
        <v>0.45851914893617013</v>
      </c>
      <c r="N3443" s="1">
        <f>Tabelle111[[#This Row],[Menge t P2O5]]/Tabelle111[[#This Row],[Anzahl Lieferscheine]]</f>
        <v>0.27746893617021268</v>
      </c>
    </row>
    <row r="3444" spans="1:14" x14ac:dyDescent="0.2">
      <c r="A3444" s="2" t="s">
        <v>37</v>
      </c>
      <c r="B3444" s="2" t="s">
        <v>49</v>
      </c>
      <c r="C3444" s="2" t="s">
        <v>6</v>
      </c>
      <c r="D3444" s="2" t="s">
        <v>7</v>
      </c>
      <c r="E3444" s="2" t="s">
        <v>11</v>
      </c>
      <c r="F3444" s="2" t="s">
        <v>61</v>
      </c>
      <c r="G3444" s="1">
        <v>510</v>
      </c>
      <c r="H3444" s="1">
        <v>195</v>
      </c>
      <c r="I3444" s="4">
        <v>1</v>
      </c>
      <c r="J3444" s="2" t="s">
        <v>68</v>
      </c>
      <c r="K3444" s="1">
        <f>Tabelle111[[#This Row],[Menge kg Nges]]/1000</f>
        <v>0.51</v>
      </c>
      <c r="L3444" s="1">
        <f>Tabelle111[[#This Row],[Menge kg P2O5]]/1000</f>
        <v>0.19500000000000001</v>
      </c>
      <c r="M3444" s="1">
        <f>Tabelle111[[#This Row],[Menge t Nges]]/Tabelle111[[#This Row],[Anzahl Lieferscheine]]</f>
        <v>0.51</v>
      </c>
      <c r="N3444" s="1">
        <f>Tabelle111[[#This Row],[Menge t P2O5]]/Tabelle111[[#This Row],[Anzahl Lieferscheine]]</f>
        <v>0.19500000000000001</v>
      </c>
    </row>
    <row r="3445" spans="1:14" x14ac:dyDescent="0.2">
      <c r="A3445" s="2" t="s">
        <v>37</v>
      </c>
      <c r="B3445" s="2" t="s">
        <v>49</v>
      </c>
      <c r="C3445" s="2" t="s">
        <v>6</v>
      </c>
      <c r="D3445" s="2" t="s">
        <v>7</v>
      </c>
      <c r="E3445" s="2" t="s">
        <v>12</v>
      </c>
      <c r="F3445" s="2" t="s">
        <v>61</v>
      </c>
      <c r="G3445" s="1">
        <v>1998.1999999999998</v>
      </c>
      <c r="H3445" s="1">
        <v>795</v>
      </c>
      <c r="I3445" s="4">
        <v>8</v>
      </c>
      <c r="J3445" s="2" t="s">
        <v>68</v>
      </c>
      <c r="K3445" s="1">
        <f>Tabelle111[[#This Row],[Menge kg Nges]]/1000</f>
        <v>1.9981999999999998</v>
      </c>
      <c r="L3445" s="1">
        <f>Tabelle111[[#This Row],[Menge kg P2O5]]/1000</f>
        <v>0.79500000000000004</v>
      </c>
      <c r="M3445" s="1">
        <f>Tabelle111[[#This Row],[Menge t Nges]]/Tabelle111[[#This Row],[Anzahl Lieferscheine]]</f>
        <v>0.24977499999999997</v>
      </c>
      <c r="N3445" s="1">
        <f>Tabelle111[[#This Row],[Menge t P2O5]]/Tabelle111[[#This Row],[Anzahl Lieferscheine]]</f>
        <v>9.9375000000000005E-2</v>
      </c>
    </row>
    <row r="3446" spans="1:14" x14ac:dyDescent="0.2">
      <c r="A3446" s="2" t="s">
        <v>37</v>
      </c>
      <c r="B3446" s="2" t="s">
        <v>49</v>
      </c>
      <c r="C3446" s="2" t="s">
        <v>6</v>
      </c>
      <c r="D3446" s="2" t="s">
        <v>7</v>
      </c>
      <c r="E3446" s="2" t="s">
        <v>13</v>
      </c>
      <c r="F3446" s="2" t="s">
        <v>61</v>
      </c>
      <c r="G3446" s="1">
        <v>179.2</v>
      </c>
      <c r="H3446" s="1">
        <v>84</v>
      </c>
      <c r="I3446" s="4">
        <v>1</v>
      </c>
      <c r="J3446" s="2" t="s">
        <v>68</v>
      </c>
      <c r="K3446" s="1">
        <f>Tabelle111[[#This Row],[Menge kg Nges]]/1000</f>
        <v>0.1792</v>
      </c>
      <c r="L3446" s="1">
        <f>Tabelle111[[#This Row],[Menge kg P2O5]]/1000</f>
        <v>8.4000000000000005E-2</v>
      </c>
      <c r="M3446" s="1">
        <f>Tabelle111[[#This Row],[Menge t Nges]]/Tabelle111[[#This Row],[Anzahl Lieferscheine]]</f>
        <v>0.1792</v>
      </c>
      <c r="N3446" s="1">
        <f>Tabelle111[[#This Row],[Menge t P2O5]]/Tabelle111[[#This Row],[Anzahl Lieferscheine]]</f>
        <v>8.4000000000000005E-2</v>
      </c>
    </row>
    <row r="3447" spans="1:14" x14ac:dyDescent="0.2">
      <c r="A3447" s="2" t="s">
        <v>37</v>
      </c>
      <c r="B3447" s="2" t="s">
        <v>49</v>
      </c>
      <c r="C3447" s="2" t="s">
        <v>6</v>
      </c>
      <c r="D3447" s="2" t="s">
        <v>7</v>
      </c>
      <c r="E3447" s="2" t="s">
        <v>14</v>
      </c>
      <c r="F3447" s="2" t="s">
        <v>61</v>
      </c>
      <c r="G3447" s="1">
        <v>4642</v>
      </c>
      <c r="H3447" s="1">
        <v>1582.5</v>
      </c>
      <c r="I3447" s="4">
        <v>21</v>
      </c>
      <c r="J3447" s="2" t="s">
        <v>68</v>
      </c>
      <c r="K3447" s="1">
        <f>Tabelle111[[#This Row],[Menge kg Nges]]/1000</f>
        <v>4.6420000000000003</v>
      </c>
      <c r="L3447" s="1">
        <f>Tabelle111[[#This Row],[Menge kg P2O5]]/1000</f>
        <v>1.5825</v>
      </c>
      <c r="M3447" s="1">
        <f>Tabelle111[[#This Row],[Menge t Nges]]/Tabelle111[[#This Row],[Anzahl Lieferscheine]]</f>
        <v>0.22104761904761908</v>
      </c>
      <c r="N3447" s="1">
        <f>Tabelle111[[#This Row],[Menge t P2O5]]/Tabelle111[[#This Row],[Anzahl Lieferscheine]]</f>
        <v>7.5357142857142859E-2</v>
      </c>
    </row>
    <row r="3448" spans="1:14" x14ac:dyDescent="0.2">
      <c r="A3448" s="2" t="s">
        <v>37</v>
      </c>
      <c r="B3448" s="2" t="s">
        <v>49</v>
      </c>
      <c r="C3448" s="2" t="s">
        <v>25</v>
      </c>
      <c r="D3448" s="2" t="s">
        <v>25</v>
      </c>
      <c r="E3448" s="2" t="s">
        <v>26</v>
      </c>
      <c r="F3448" s="2" t="s">
        <v>61</v>
      </c>
      <c r="G3448" s="1">
        <v>0</v>
      </c>
      <c r="H3448" s="1">
        <v>13</v>
      </c>
      <c r="I3448" s="4">
        <v>1</v>
      </c>
      <c r="J3448" s="2" t="s">
        <v>68</v>
      </c>
      <c r="K3448" s="1">
        <f>Tabelle111[[#This Row],[Menge kg Nges]]/1000</f>
        <v>0</v>
      </c>
      <c r="L3448" s="1">
        <f>Tabelle111[[#This Row],[Menge kg P2O5]]/1000</f>
        <v>1.2999999999999999E-2</v>
      </c>
      <c r="M3448" s="1">
        <f>Tabelle111[[#This Row],[Menge t Nges]]/Tabelle111[[#This Row],[Anzahl Lieferscheine]]</f>
        <v>0</v>
      </c>
      <c r="N3448" s="1">
        <f>Tabelle111[[#This Row],[Menge t P2O5]]/Tabelle111[[#This Row],[Anzahl Lieferscheine]]</f>
        <v>1.2999999999999999E-2</v>
      </c>
    </row>
    <row r="3449" spans="1:14" x14ac:dyDescent="0.2">
      <c r="A3449" s="2" t="s">
        <v>37</v>
      </c>
      <c r="B3449" s="2" t="s">
        <v>47</v>
      </c>
      <c r="C3449" s="2" t="s">
        <v>6</v>
      </c>
      <c r="D3449" s="2" t="s">
        <v>7</v>
      </c>
      <c r="E3449" s="2" t="s">
        <v>12</v>
      </c>
      <c r="F3449" s="2" t="s">
        <v>61</v>
      </c>
      <c r="G3449" s="1">
        <v>463</v>
      </c>
      <c r="H3449" s="1">
        <v>166</v>
      </c>
      <c r="I3449" s="4">
        <v>2</v>
      </c>
      <c r="J3449" s="2" t="s">
        <v>68</v>
      </c>
      <c r="K3449" s="1">
        <f>Tabelle111[[#This Row],[Menge kg Nges]]/1000</f>
        <v>0.46300000000000002</v>
      </c>
      <c r="L3449" s="1">
        <f>Tabelle111[[#This Row],[Menge kg P2O5]]/1000</f>
        <v>0.16600000000000001</v>
      </c>
      <c r="M3449" s="1">
        <f>Tabelle111[[#This Row],[Menge t Nges]]/Tabelle111[[#This Row],[Anzahl Lieferscheine]]</f>
        <v>0.23150000000000001</v>
      </c>
      <c r="N3449" s="1">
        <f>Tabelle111[[#This Row],[Menge t P2O5]]/Tabelle111[[#This Row],[Anzahl Lieferscheine]]</f>
        <v>8.3000000000000004E-2</v>
      </c>
    </row>
    <row r="3450" spans="1:14" x14ac:dyDescent="0.2">
      <c r="A3450" s="2" t="s">
        <v>37</v>
      </c>
      <c r="B3450" s="2" t="s">
        <v>47</v>
      </c>
      <c r="C3450" s="2" t="s">
        <v>6</v>
      </c>
      <c r="D3450" s="2" t="s">
        <v>7</v>
      </c>
      <c r="E3450" s="2" t="s">
        <v>14</v>
      </c>
      <c r="F3450" s="2" t="s">
        <v>61</v>
      </c>
      <c r="G3450" s="1">
        <v>1734</v>
      </c>
      <c r="H3450" s="1">
        <v>767</v>
      </c>
      <c r="I3450" s="4">
        <v>4</v>
      </c>
      <c r="J3450" s="2" t="s">
        <v>68</v>
      </c>
      <c r="K3450" s="1">
        <f>Tabelle111[[#This Row],[Menge kg Nges]]/1000</f>
        <v>1.734</v>
      </c>
      <c r="L3450" s="1">
        <f>Tabelle111[[#This Row],[Menge kg P2O5]]/1000</f>
        <v>0.76700000000000002</v>
      </c>
      <c r="M3450" s="1">
        <f>Tabelle111[[#This Row],[Menge t Nges]]/Tabelle111[[#This Row],[Anzahl Lieferscheine]]</f>
        <v>0.4335</v>
      </c>
      <c r="N3450" s="1">
        <f>Tabelle111[[#This Row],[Menge t P2O5]]/Tabelle111[[#This Row],[Anzahl Lieferscheine]]</f>
        <v>0.19175</v>
      </c>
    </row>
    <row r="3451" spans="1:14" x14ac:dyDescent="0.2">
      <c r="A3451" s="2" t="s">
        <v>37</v>
      </c>
      <c r="B3451" s="2" t="s">
        <v>47</v>
      </c>
      <c r="C3451" s="2" t="s">
        <v>25</v>
      </c>
      <c r="D3451" s="2" t="s">
        <v>25</v>
      </c>
      <c r="E3451" s="2" t="s">
        <v>26</v>
      </c>
      <c r="F3451" s="2" t="s">
        <v>61</v>
      </c>
      <c r="G3451" s="1">
        <v>319.60000000000002</v>
      </c>
      <c r="H3451" s="1">
        <v>196.52</v>
      </c>
      <c r="I3451" s="4">
        <v>1</v>
      </c>
      <c r="J3451" s="2" t="s">
        <v>68</v>
      </c>
      <c r="K3451" s="1">
        <f>Tabelle111[[#This Row],[Menge kg Nges]]/1000</f>
        <v>0.3196</v>
      </c>
      <c r="L3451" s="1">
        <f>Tabelle111[[#This Row],[Menge kg P2O5]]/1000</f>
        <v>0.19652</v>
      </c>
      <c r="M3451" s="1">
        <f>Tabelle111[[#This Row],[Menge t Nges]]/Tabelle111[[#This Row],[Anzahl Lieferscheine]]</f>
        <v>0.3196</v>
      </c>
      <c r="N3451" s="1">
        <f>Tabelle111[[#This Row],[Menge t P2O5]]/Tabelle111[[#This Row],[Anzahl Lieferscheine]]</f>
        <v>0.19652</v>
      </c>
    </row>
    <row r="3452" spans="1:14" x14ac:dyDescent="0.2">
      <c r="A3452" s="2" t="s">
        <v>37</v>
      </c>
      <c r="B3452" s="2" t="s">
        <v>37</v>
      </c>
      <c r="C3452" s="2" t="s">
        <v>6</v>
      </c>
      <c r="D3452" s="2" t="s">
        <v>7</v>
      </c>
      <c r="E3452" s="2" t="s">
        <v>8</v>
      </c>
      <c r="F3452" s="2" t="s">
        <v>61</v>
      </c>
      <c r="G3452" s="1">
        <v>4546.8</v>
      </c>
      <c r="H3452" s="1">
        <v>1687.4999999999998</v>
      </c>
      <c r="I3452" s="4">
        <v>11</v>
      </c>
      <c r="J3452" s="2" t="s">
        <v>68</v>
      </c>
      <c r="K3452" s="1">
        <f>Tabelle111[[#This Row],[Menge kg Nges]]/1000</f>
        <v>4.5468000000000002</v>
      </c>
      <c r="L3452" s="1">
        <f>Tabelle111[[#This Row],[Menge kg P2O5]]/1000</f>
        <v>1.6874999999999998</v>
      </c>
      <c r="M3452" s="1">
        <f>Tabelle111[[#This Row],[Menge t Nges]]/Tabelle111[[#This Row],[Anzahl Lieferscheine]]</f>
        <v>0.41334545454545457</v>
      </c>
      <c r="N3452" s="1">
        <f>Tabelle111[[#This Row],[Menge t P2O5]]/Tabelle111[[#This Row],[Anzahl Lieferscheine]]</f>
        <v>0.15340909090909088</v>
      </c>
    </row>
    <row r="3453" spans="1:14" x14ac:dyDescent="0.2">
      <c r="A3453" s="2" t="s">
        <v>37</v>
      </c>
      <c r="B3453" s="2" t="s">
        <v>37</v>
      </c>
      <c r="C3453" s="2" t="s">
        <v>6</v>
      </c>
      <c r="D3453" s="2" t="s">
        <v>7</v>
      </c>
      <c r="E3453" s="2" t="s">
        <v>9</v>
      </c>
      <c r="F3453" s="2" t="s">
        <v>61</v>
      </c>
      <c r="G3453" s="1">
        <v>67869.45</v>
      </c>
      <c r="H3453" s="1">
        <v>28323.7</v>
      </c>
      <c r="I3453" s="4">
        <v>245</v>
      </c>
      <c r="J3453" s="2" t="s">
        <v>68</v>
      </c>
      <c r="K3453" s="1">
        <f>Tabelle111[[#This Row],[Menge kg Nges]]/1000</f>
        <v>67.869450000000001</v>
      </c>
      <c r="L3453" s="1">
        <f>Tabelle111[[#This Row],[Menge kg P2O5]]/1000</f>
        <v>28.323700000000002</v>
      </c>
      <c r="M3453" s="1">
        <f>Tabelle111[[#This Row],[Menge t Nges]]/Tabelle111[[#This Row],[Anzahl Lieferscheine]]</f>
        <v>0.27701816326530615</v>
      </c>
      <c r="N3453" s="1">
        <f>Tabelle111[[#This Row],[Menge t P2O5]]/Tabelle111[[#This Row],[Anzahl Lieferscheine]]</f>
        <v>0.11560693877551022</v>
      </c>
    </row>
    <row r="3454" spans="1:14" x14ac:dyDescent="0.2">
      <c r="A3454" s="2" t="s">
        <v>37</v>
      </c>
      <c r="B3454" s="2" t="s">
        <v>37</v>
      </c>
      <c r="C3454" s="2" t="s">
        <v>6</v>
      </c>
      <c r="D3454" s="2" t="s">
        <v>7</v>
      </c>
      <c r="E3454" s="2" t="s">
        <v>10</v>
      </c>
      <c r="F3454" s="2" t="s">
        <v>61</v>
      </c>
      <c r="G3454" s="1">
        <v>8420.1999999999989</v>
      </c>
      <c r="H3454" s="1">
        <v>3402.9000000000005</v>
      </c>
      <c r="I3454" s="4">
        <v>23</v>
      </c>
      <c r="J3454" s="2" t="s">
        <v>68</v>
      </c>
      <c r="K3454" s="1">
        <f>Tabelle111[[#This Row],[Menge kg Nges]]/1000</f>
        <v>8.4201999999999995</v>
      </c>
      <c r="L3454" s="1">
        <f>Tabelle111[[#This Row],[Menge kg P2O5]]/1000</f>
        <v>3.4029000000000007</v>
      </c>
      <c r="M3454" s="1">
        <f>Tabelle111[[#This Row],[Menge t Nges]]/Tabelle111[[#This Row],[Anzahl Lieferscheine]]</f>
        <v>0.36609565217391304</v>
      </c>
      <c r="N3454" s="1">
        <f>Tabelle111[[#This Row],[Menge t P2O5]]/Tabelle111[[#This Row],[Anzahl Lieferscheine]]</f>
        <v>0.14795217391304352</v>
      </c>
    </row>
    <row r="3455" spans="1:14" x14ac:dyDescent="0.2">
      <c r="A3455" s="2" t="s">
        <v>37</v>
      </c>
      <c r="B3455" s="2" t="s">
        <v>37</v>
      </c>
      <c r="C3455" s="2" t="s">
        <v>6</v>
      </c>
      <c r="D3455" s="2" t="s">
        <v>7</v>
      </c>
      <c r="E3455" s="2" t="s">
        <v>11</v>
      </c>
      <c r="F3455" s="2" t="s">
        <v>61</v>
      </c>
      <c r="G3455" s="1">
        <v>40015.949999999997</v>
      </c>
      <c r="H3455" s="1">
        <v>17439.37</v>
      </c>
      <c r="I3455" s="4">
        <v>207</v>
      </c>
      <c r="J3455" s="2" t="s">
        <v>68</v>
      </c>
      <c r="K3455" s="1">
        <f>Tabelle111[[#This Row],[Menge kg Nges]]/1000</f>
        <v>40.015949999999997</v>
      </c>
      <c r="L3455" s="1">
        <f>Tabelle111[[#This Row],[Menge kg P2O5]]/1000</f>
        <v>17.43937</v>
      </c>
      <c r="M3455" s="1">
        <f>Tabelle111[[#This Row],[Menge t Nges]]/Tabelle111[[#This Row],[Anzahl Lieferscheine]]</f>
        <v>0.193313768115942</v>
      </c>
      <c r="N3455" s="1">
        <f>Tabelle111[[#This Row],[Menge t P2O5]]/Tabelle111[[#This Row],[Anzahl Lieferscheine]]</f>
        <v>8.4248164251207736E-2</v>
      </c>
    </row>
    <row r="3456" spans="1:14" x14ac:dyDescent="0.2">
      <c r="A3456" s="2" t="s">
        <v>37</v>
      </c>
      <c r="B3456" s="2" t="s">
        <v>37</v>
      </c>
      <c r="C3456" s="2" t="s">
        <v>6</v>
      </c>
      <c r="D3456" s="2" t="s">
        <v>7</v>
      </c>
      <c r="E3456" s="2" t="s">
        <v>12</v>
      </c>
      <c r="F3456" s="2" t="s">
        <v>61</v>
      </c>
      <c r="G3456" s="1">
        <v>480456.99000000017</v>
      </c>
      <c r="H3456" s="1">
        <v>184643.2099999999</v>
      </c>
      <c r="I3456" s="4">
        <v>1947</v>
      </c>
      <c r="J3456" s="2" t="s">
        <v>68</v>
      </c>
      <c r="K3456" s="1">
        <f>Tabelle111[[#This Row],[Menge kg Nges]]/1000</f>
        <v>480.45699000000019</v>
      </c>
      <c r="L3456" s="1">
        <f>Tabelle111[[#This Row],[Menge kg P2O5]]/1000</f>
        <v>184.6432099999999</v>
      </c>
      <c r="M3456" s="1">
        <f>Tabelle111[[#This Row],[Menge t Nges]]/Tabelle111[[#This Row],[Anzahl Lieferscheine]]</f>
        <v>0.24676784283513106</v>
      </c>
      <c r="N3456" s="1">
        <f>Tabelle111[[#This Row],[Menge t P2O5]]/Tabelle111[[#This Row],[Anzahl Lieferscheine]]</f>
        <v>9.4834725218284482E-2</v>
      </c>
    </row>
    <row r="3457" spans="1:14" x14ac:dyDescent="0.2">
      <c r="A3457" s="2" t="s">
        <v>37</v>
      </c>
      <c r="B3457" s="2" t="s">
        <v>37</v>
      </c>
      <c r="C3457" s="2" t="s">
        <v>6</v>
      </c>
      <c r="D3457" s="2" t="s">
        <v>7</v>
      </c>
      <c r="E3457" s="2" t="s">
        <v>13</v>
      </c>
      <c r="F3457" s="2" t="s">
        <v>61</v>
      </c>
      <c r="G3457" s="1">
        <v>86993.249999999956</v>
      </c>
      <c r="H3457" s="1">
        <v>45828.430000000008</v>
      </c>
      <c r="I3457" s="4">
        <v>429</v>
      </c>
      <c r="J3457" s="2" t="s">
        <v>68</v>
      </c>
      <c r="K3457" s="1">
        <f>Tabelle111[[#This Row],[Menge kg Nges]]/1000</f>
        <v>86.993249999999961</v>
      </c>
      <c r="L3457" s="1">
        <f>Tabelle111[[#This Row],[Menge kg P2O5]]/1000</f>
        <v>45.828430000000004</v>
      </c>
      <c r="M3457" s="1">
        <f>Tabelle111[[#This Row],[Menge t Nges]]/Tabelle111[[#This Row],[Anzahl Lieferscheine]]</f>
        <v>0.20278146853146845</v>
      </c>
      <c r="N3457" s="1">
        <f>Tabelle111[[#This Row],[Menge t P2O5]]/Tabelle111[[#This Row],[Anzahl Lieferscheine]]</f>
        <v>0.10682617715617716</v>
      </c>
    </row>
    <row r="3458" spans="1:14" x14ac:dyDescent="0.2">
      <c r="A3458" s="2" t="s">
        <v>37</v>
      </c>
      <c r="B3458" s="2" t="s">
        <v>37</v>
      </c>
      <c r="C3458" s="2" t="s">
        <v>6</v>
      </c>
      <c r="D3458" s="2" t="s">
        <v>7</v>
      </c>
      <c r="E3458" s="2" t="s">
        <v>14</v>
      </c>
      <c r="F3458" s="2" t="s">
        <v>61</v>
      </c>
      <c r="G3458" s="1">
        <v>160143.27999999997</v>
      </c>
      <c r="H3458" s="1">
        <v>72190.909999999989</v>
      </c>
      <c r="I3458" s="4">
        <v>719</v>
      </c>
      <c r="J3458" s="2" t="s">
        <v>68</v>
      </c>
      <c r="K3458" s="1">
        <f>Tabelle111[[#This Row],[Menge kg Nges]]/1000</f>
        <v>160.14327999999998</v>
      </c>
      <c r="L3458" s="1">
        <f>Tabelle111[[#This Row],[Menge kg P2O5]]/1000</f>
        <v>72.190909999999988</v>
      </c>
      <c r="M3458" s="1">
        <f>Tabelle111[[#This Row],[Menge t Nges]]/Tabelle111[[#This Row],[Anzahl Lieferscheine]]</f>
        <v>0.22273057023643947</v>
      </c>
      <c r="N3458" s="1">
        <f>Tabelle111[[#This Row],[Menge t P2O5]]/Tabelle111[[#This Row],[Anzahl Lieferscheine]]</f>
        <v>0.1004046036161335</v>
      </c>
    </row>
    <row r="3459" spans="1:14" x14ac:dyDescent="0.2">
      <c r="A3459" s="2" t="s">
        <v>37</v>
      </c>
      <c r="B3459" s="2" t="s">
        <v>37</v>
      </c>
      <c r="C3459" s="2" t="s">
        <v>6</v>
      </c>
      <c r="D3459" s="2" t="s">
        <v>15</v>
      </c>
      <c r="E3459" s="2" t="s">
        <v>8</v>
      </c>
      <c r="F3459" s="2" t="s">
        <v>61</v>
      </c>
      <c r="G3459" s="1">
        <v>470.4</v>
      </c>
      <c r="H3459" s="1">
        <v>192</v>
      </c>
      <c r="I3459" s="4">
        <v>1</v>
      </c>
      <c r="J3459" s="2" t="s">
        <v>68</v>
      </c>
      <c r="K3459" s="1">
        <f>Tabelle111[[#This Row],[Menge kg Nges]]/1000</f>
        <v>0.47039999999999998</v>
      </c>
      <c r="L3459" s="1">
        <f>Tabelle111[[#This Row],[Menge kg P2O5]]/1000</f>
        <v>0.192</v>
      </c>
      <c r="M3459" s="1">
        <f>Tabelle111[[#This Row],[Menge t Nges]]/Tabelle111[[#This Row],[Anzahl Lieferscheine]]</f>
        <v>0.47039999999999998</v>
      </c>
      <c r="N3459" s="1">
        <f>Tabelle111[[#This Row],[Menge t P2O5]]/Tabelle111[[#This Row],[Anzahl Lieferscheine]]</f>
        <v>0.192</v>
      </c>
    </row>
    <row r="3460" spans="1:14" x14ac:dyDescent="0.2">
      <c r="A3460" s="2" t="s">
        <v>37</v>
      </c>
      <c r="B3460" s="2" t="s">
        <v>37</v>
      </c>
      <c r="C3460" s="2" t="s">
        <v>6</v>
      </c>
      <c r="D3460" s="2" t="s">
        <v>15</v>
      </c>
      <c r="E3460" s="2" t="s">
        <v>16</v>
      </c>
      <c r="F3460" s="2" t="s">
        <v>61</v>
      </c>
      <c r="G3460" s="1">
        <v>349.5</v>
      </c>
      <c r="H3460" s="1">
        <v>319.5</v>
      </c>
      <c r="I3460" s="4">
        <v>1</v>
      </c>
      <c r="J3460" s="2" t="s">
        <v>68</v>
      </c>
      <c r="K3460" s="1">
        <f>Tabelle111[[#This Row],[Menge kg Nges]]/1000</f>
        <v>0.34949999999999998</v>
      </c>
      <c r="L3460" s="1">
        <f>Tabelle111[[#This Row],[Menge kg P2O5]]/1000</f>
        <v>0.31950000000000001</v>
      </c>
      <c r="M3460" s="1">
        <f>Tabelle111[[#This Row],[Menge t Nges]]/Tabelle111[[#This Row],[Anzahl Lieferscheine]]</f>
        <v>0.34949999999999998</v>
      </c>
      <c r="N3460" s="1">
        <f>Tabelle111[[#This Row],[Menge t P2O5]]/Tabelle111[[#This Row],[Anzahl Lieferscheine]]</f>
        <v>0.31950000000000001</v>
      </c>
    </row>
    <row r="3461" spans="1:14" x14ac:dyDescent="0.2">
      <c r="A3461" s="2" t="s">
        <v>37</v>
      </c>
      <c r="B3461" s="2" t="s">
        <v>37</v>
      </c>
      <c r="C3461" s="2" t="s">
        <v>6</v>
      </c>
      <c r="D3461" s="2" t="s">
        <v>15</v>
      </c>
      <c r="E3461" s="2" t="s">
        <v>17</v>
      </c>
      <c r="F3461" s="2" t="s">
        <v>61</v>
      </c>
      <c r="G3461" s="1">
        <v>47.7</v>
      </c>
      <c r="H3461" s="1">
        <v>20.7</v>
      </c>
      <c r="I3461" s="4">
        <v>1</v>
      </c>
      <c r="J3461" s="2" t="s">
        <v>68</v>
      </c>
      <c r="K3461" s="1">
        <f>Tabelle111[[#This Row],[Menge kg Nges]]/1000</f>
        <v>4.7700000000000006E-2</v>
      </c>
      <c r="L3461" s="1">
        <f>Tabelle111[[#This Row],[Menge kg P2O5]]/1000</f>
        <v>2.07E-2</v>
      </c>
      <c r="M3461" s="1">
        <f>Tabelle111[[#This Row],[Menge t Nges]]/Tabelle111[[#This Row],[Anzahl Lieferscheine]]</f>
        <v>4.7700000000000006E-2</v>
      </c>
      <c r="N3461" s="1">
        <f>Tabelle111[[#This Row],[Menge t P2O5]]/Tabelle111[[#This Row],[Anzahl Lieferscheine]]</f>
        <v>2.07E-2</v>
      </c>
    </row>
    <row r="3462" spans="1:14" x14ac:dyDescent="0.2">
      <c r="A3462" s="2" t="s">
        <v>37</v>
      </c>
      <c r="B3462" s="2" t="s">
        <v>37</v>
      </c>
      <c r="C3462" s="2" t="s">
        <v>6</v>
      </c>
      <c r="D3462" s="2" t="s">
        <v>15</v>
      </c>
      <c r="E3462" s="2" t="s">
        <v>18</v>
      </c>
      <c r="F3462" s="2" t="s">
        <v>61</v>
      </c>
      <c r="G3462" s="1">
        <v>11215.099999999999</v>
      </c>
      <c r="H3462" s="1">
        <v>7762.1</v>
      </c>
      <c r="I3462" s="4">
        <v>18</v>
      </c>
      <c r="J3462" s="2" t="s">
        <v>68</v>
      </c>
      <c r="K3462" s="1">
        <f>Tabelle111[[#This Row],[Menge kg Nges]]/1000</f>
        <v>11.215099999999998</v>
      </c>
      <c r="L3462" s="1">
        <f>Tabelle111[[#This Row],[Menge kg P2O5]]/1000</f>
        <v>7.7621000000000002</v>
      </c>
      <c r="M3462" s="1">
        <f>Tabelle111[[#This Row],[Menge t Nges]]/Tabelle111[[#This Row],[Anzahl Lieferscheine]]</f>
        <v>0.62306111111111095</v>
      </c>
      <c r="N3462" s="1">
        <f>Tabelle111[[#This Row],[Menge t P2O5]]/Tabelle111[[#This Row],[Anzahl Lieferscheine]]</f>
        <v>0.43122777777777777</v>
      </c>
    </row>
    <row r="3463" spans="1:14" x14ac:dyDescent="0.2">
      <c r="A3463" s="2" t="s">
        <v>37</v>
      </c>
      <c r="B3463" s="2" t="s">
        <v>37</v>
      </c>
      <c r="C3463" s="2" t="s">
        <v>6</v>
      </c>
      <c r="D3463" s="2" t="s">
        <v>15</v>
      </c>
      <c r="E3463" s="2" t="s">
        <v>19</v>
      </c>
      <c r="F3463" s="2" t="s">
        <v>61</v>
      </c>
      <c r="G3463" s="1">
        <v>792</v>
      </c>
      <c r="H3463" s="1">
        <v>748</v>
      </c>
      <c r="I3463" s="4">
        <v>6</v>
      </c>
      <c r="J3463" s="2" t="s">
        <v>68</v>
      </c>
      <c r="K3463" s="1">
        <f>Tabelle111[[#This Row],[Menge kg Nges]]/1000</f>
        <v>0.79200000000000004</v>
      </c>
      <c r="L3463" s="1">
        <f>Tabelle111[[#This Row],[Menge kg P2O5]]/1000</f>
        <v>0.748</v>
      </c>
      <c r="M3463" s="1">
        <f>Tabelle111[[#This Row],[Menge t Nges]]/Tabelle111[[#This Row],[Anzahl Lieferscheine]]</f>
        <v>0.13200000000000001</v>
      </c>
      <c r="N3463" s="1">
        <f>Tabelle111[[#This Row],[Menge t P2O5]]/Tabelle111[[#This Row],[Anzahl Lieferscheine]]</f>
        <v>0.12466666666666666</v>
      </c>
    </row>
    <row r="3464" spans="1:14" x14ac:dyDescent="0.2">
      <c r="A3464" s="2" t="s">
        <v>37</v>
      </c>
      <c r="B3464" s="2" t="s">
        <v>37</v>
      </c>
      <c r="C3464" s="2" t="s">
        <v>6</v>
      </c>
      <c r="D3464" s="2" t="s">
        <v>15</v>
      </c>
      <c r="E3464" s="2" t="s">
        <v>20</v>
      </c>
      <c r="F3464" s="2" t="s">
        <v>61</v>
      </c>
      <c r="G3464" s="1">
        <v>5850.9600000000019</v>
      </c>
      <c r="H3464" s="1">
        <v>3761.4600000000005</v>
      </c>
      <c r="I3464" s="4">
        <v>132</v>
      </c>
      <c r="J3464" s="2" t="s">
        <v>68</v>
      </c>
      <c r="K3464" s="1">
        <f>Tabelle111[[#This Row],[Menge kg Nges]]/1000</f>
        <v>5.8509600000000015</v>
      </c>
      <c r="L3464" s="1">
        <f>Tabelle111[[#This Row],[Menge kg P2O5]]/1000</f>
        <v>3.7614600000000005</v>
      </c>
      <c r="M3464" s="1">
        <f>Tabelle111[[#This Row],[Menge t Nges]]/Tabelle111[[#This Row],[Anzahl Lieferscheine]]</f>
        <v>4.4325454545454557E-2</v>
      </c>
      <c r="N3464" s="1">
        <f>Tabelle111[[#This Row],[Menge t P2O5]]/Tabelle111[[#This Row],[Anzahl Lieferscheine]]</f>
        <v>2.8495909090909096E-2</v>
      </c>
    </row>
    <row r="3465" spans="1:14" x14ac:dyDescent="0.2">
      <c r="A3465" s="2" t="s">
        <v>37</v>
      </c>
      <c r="B3465" s="2" t="s">
        <v>37</v>
      </c>
      <c r="C3465" s="2" t="s">
        <v>6</v>
      </c>
      <c r="D3465" s="2" t="s">
        <v>15</v>
      </c>
      <c r="E3465" s="2" t="s">
        <v>21</v>
      </c>
      <c r="F3465" s="2" t="s">
        <v>61</v>
      </c>
      <c r="G3465" s="1">
        <v>10549.859999999999</v>
      </c>
      <c r="H3465" s="1">
        <v>6051.6399999999994</v>
      </c>
      <c r="I3465" s="4">
        <v>42</v>
      </c>
      <c r="J3465" s="2" t="s">
        <v>68</v>
      </c>
      <c r="K3465" s="1">
        <f>Tabelle111[[#This Row],[Menge kg Nges]]/1000</f>
        <v>10.549859999999999</v>
      </c>
      <c r="L3465" s="1">
        <f>Tabelle111[[#This Row],[Menge kg P2O5]]/1000</f>
        <v>6.051639999999999</v>
      </c>
      <c r="M3465" s="1">
        <f>Tabelle111[[#This Row],[Menge t Nges]]/Tabelle111[[#This Row],[Anzahl Lieferscheine]]</f>
        <v>0.25118714285714283</v>
      </c>
      <c r="N3465" s="1">
        <f>Tabelle111[[#This Row],[Menge t P2O5]]/Tabelle111[[#This Row],[Anzahl Lieferscheine]]</f>
        <v>0.14408666666666664</v>
      </c>
    </row>
    <row r="3466" spans="1:14" x14ac:dyDescent="0.2">
      <c r="A3466" s="2" t="s">
        <v>37</v>
      </c>
      <c r="B3466" s="2" t="s">
        <v>37</v>
      </c>
      <c r="C3466" s="2" t="s">
        <v>6</v>
      </c>
      <c r="D3466" s="2" t="s">
        <v>15</v>
      </c>
      <c r="E3466" s="2" t="s">
        <v>9</v>
      </c>
      <c r="F3466" s="2" t="s">
        <v>61</v>
      </c>
      <c r="G3466" s="1">
        <v>2266.8000000000002</v>
      </c>
      <c r="H3466" s="1">
        <v>1119</v>
      </c>
      <c r="I3466" s="4">
        <v>15</v>
      </c>
      <c r="J3466" s="2" t="s">
        <v>68</v>
      </c>
      <c r="K3466" s="1">
        <f>Tabelle111[[#This Row],[Menge kg Nges]]/1000</f>
        <v>2.2668000000000004</v>
      </c>
      <c r="L3466" s="1">
        <f>Tabelle111[[#This Row],[Menge kg P2O5]]/1000</f>
        <v>1.119</v>
      </c>
      <c r="M3466" s="1">
        <f>Tabelle111[[#This Row],[Menge t Nges]]/Tabelle111[[#This Row],[Anzahl Lieferscheine]]</f>
        <v>0.15112000000000003</v>
      </c>
      <c r="N3466" s="1">
        <f>Tabelle111[[#This Row],[Menge t P2O5]]/Tabelle111[[#This Row],[Anzahl Lieferscheine]]</f>
        <v>7.46E-2</v>
      </c>
    </row>
    <row r="3467" spans="1:14" x14ac:dyDescent="0.2">
      <c r="A3467" s="2" t="s">
        <v>37</v>
      </c>
      <c r="B3467" s="2" t="s">
        <v>37</v>
      </c>
      <c r="C3467" s="2" t="s">
        <v>6</v>
      </c>
      <c r="D3467" s="2" t="s">
        <v>15</v>
      </c>
      <c r="E3467" s="2" t="s">
        <v>10</v>
      </c>
      <c r="F3467" s="2" t="s">
        <v>61</v>
      </c>
      <c r="G3467" s="1">
        <v>873.46</v>
      </c>
      <c r="H3467" s="1">
        <v>372.87</v>
      </c>
      <c r="I3467" s="4">
        <v>12</v>
      </c>
      <c r="J3467" s="2" t="s">
        <v>68</v>
      </c>
      <c r="K3467" s="1">
        <f>Tabelle111[[#This Row],[Menge kg Nges]]/1000</f>
        <v>0.87346000000000001</v>
      </c>
      <c r="L3467" s="1">
        <f>Tabelle111[[#This Row],[Menge kg P2O5]]/1000</f>
        <v>0.37286999999999998</v>
      </c>
      <c r="M3467" s="1">
        <f>Tabelle111[[#This Row],[Menge t Nges]]/Tabelle111[[#This Row],[Anzahl Lieferscheine]]</f>
        <v>7.278833333333333E-2</v>
      </c>
      <c r="N3467" s="1">
        <f>Tabelle111[[#This Row],[Menge t P2O5]]/Tabelle111[[#This Row],[Anzahl Lieferscheine]]</f>
        <v>3.1072499999999999E-2</v>
      </c>
    </row>
    <row r="3468" spans="1:14" x14ac:dyDescent="0.2">
      <c r="A3468" s="2" t="s">
        <v>37</v>
      </c>
      <c r="B3468" s="2" t="s">
        <v>37</v>
      </c>
      <c r="C3468" s="2" t="s">
        <v>6</v>
      </c>
      <c r="D3468" s="2" t="s">
        <v>15</v>
      </c>
      <c r="E3468" s="2" t="s">
        <v>23</v>
      </c>
      <c r="F3468" s="2" t="s">
        <v>61</v>
      </c>
      <c r="G3468" s="1">
        <v>180</v>
      </c>
      <c r="H3468" s="1">
        <v>74.25</v>
      </c>
      <c r="I3468" s="4">
        <v>2</v>
      </c>
      <c r="J3468" s="2" t="s">
        <v>68</v>
      </c>
      <c r="K3468" s="1">
        <f>Tabelle111[[#This Row],[Menge kg Nges]]/1000</f>
        <v>0.18</v>
      </c>
      <c r="L3468" s="1">
        <f>Tabelle111[[#This Row],[Menge kg P2O5]]/1000</f>
        <v>7.4249999999999997E-2</v>
      </c>
      <c r="M3468" s="1">
        <f>Tabelle111[[#This Row],[Menge t Nges]]/Tabelle111[[#This Row],[Anzahl Lieferscheine]]</f>
        <v>0.09</v>
      </c>
      <c r="N3468" s="1">
        <f>Tabelle111[[#This Row],[Menge t P2O5]]/Tabelle111[[#This Row],[Anzahl Lieferscheine]]</f>
        <v>3.7124999999999998E-2</v>
      </c>
    </row>
    <row r="3469" spans="1:14" x14ac:dyDescent="0.2">
      <c r="A3469" s="2" t="s">
        <v>37</v>
      </c>
      <c r="B3469" s="2" t="s">
        <v>37</v>
      </c>
      <c r="C3469" s="2" t="s">
        <v>25</v>
      </c>
      <c r="D3469" s="2" t="s">
        <v>25</v>
      </c>
      <c r="E3469" s="2" t="s">
        <v>26</v>
      </c>
      <c r="F3469" s="2" t="s">
        <v>61</v>
      </c>
      <c r="G3469" s="1">
        <v>128040.22999999997</v>
      </c>
      <c r="H3469" s="1">
        <v>54117.439999999988</v>
      </c>
      <c r="I3469" s="4">
        <v>342</v>
      </c>
      <c r="J3469" s="2" t="s">
        <v>68</v>
      </c>
      <c r="K3469" s="1">
        <f>Tabelle111[[#This Row],[Menge kg Nges]]/1000</f>
        <v>128.04022999999998</v>
      </c>
      <c r="L3469" s="1">
        <f>Tabelle111[[#This Row],[Menge kg P2O5]]/1000</f>
        <v>54.117439999999988</v>
      </c>
      <c r="M3469" s="1">
        <f>Tabelle111[[#This Row],[Menge t Nges]]/Tabelle111[[#This Row],[Anzahl Lieferscheine]]</f>
        <v>0.37438663742690054</v>
      </c>
      <c r="N3469" s="1">
        <f>Tabelle111[[#This Row],[Menge t P2O5]]/Tabelle111[[#This Row],[Anzahl Lieferscheine]]</f>
        <v>0.15823812865497072</v>
      </c>
    </row>
    <row r="3470" spans="1:14" x14ac:dyDescent="0.2">
      <c r="A3470" s="2" t="s">
        <v>37</v>
      </c>
      <c r="B3470" s="2" t="s">
        <v>38</v>
      </c>
      <c r="C3470" s="2" t="s">
        <v>6</v>
      </c>
      <c r="D3470" s="2" t="s">
        <v>7</v>
      </c>
      <c r="E3470" s="2" t="s">
        <v>9</v>
      </c>
      <c r="F3470" s="2" t="s">
        <v>61</v>
      </c>
      <c r="G3470" s="1">
        <v>580</v>
      </c>
      <c r="H3470" s="1">
        <v>240</v>
      </c>
      <c r="I3470" s="4">
        <v>1</v>
      </c>
      <c r="J3470" s="2" t="s">
        <v>68</v>
      </c>
      <c r="K3470" s="1">
        <f>Tabelle111[[#This Row],[Menge kg Nges]]/1000</f>
        <v>0.57999999999999996</v>
      </c>
      <c r="L3470" s="1">
        <f>Tabelle111[[#This Row],[Menge kg P2O5]]/1000</f>
        <v>0.24</v>
      </c>
      <c r="M3470" s="1">
        <f>Tabelle111[[#This Row],[Menge t Nges]]/Tabelle111[[#This Row],[Anzahl Lieferscheine]]</f>
        <v>0.57999999999999996</v>
      </c>
      <c r="N3470" s="1">
        <f>Tabelle111[[#This Row],[Menge t P2O5]]/Tabelle111[[#This Row],[Anzahl Lieferscheine]]</f>
        <v>0.24</v>
      </c>
    </row>
    <row r="3471" spans="1:14" x14ac:dyDescent="0.2">
      <c r="A3471" s="2" t="s">
        <v>37</v>
      </c>
      <c r="B3471" s="2" t="s">
        <v>38</v>
      </c>
      <c r="C3471" s="2" t="s">
        <v>6</v>
      </c>
      <c r="D3471" s="2" t="s">
        <v>7</v>
      </c>
      <c r="E3471" s="2" t="s">
        <v>12</v>
      </c>
      <c r="F3471" s="2" t="s">
        <v>61</v>
      </c>
      <c r="G3471" s="1">
        <v>307.8</v>
      </c>
      <c r="H3471" s="1">
        <v>145.80000000000001</v>
      </c>
      <c r="I3471" s="4">
        <v>1</v>
      </c>
      <c r="J3471" s="2" t="s">
        <v>68</v>
      </c>
      <c r="K3471" s="1">
        <f>Tabelle111[[#This Row],[Menge kg Nges]]/1000</f>
        <v>0.30780000000000002</v>
      </c>
      <c r="L3471" s="1">
        <f>Tabelle111[[#This Row],[Menge kg P2O5]]/1000</f>
        <v>0.14580000000000001</v>
      </c>
      <c r="M3471" s="1">
        <f>Tabelle111[[#This Row],[Menge t Nges]]/Tabelle111[[#This Row],[Anzahl Lieferscheine]]</f>
        <v>0.30780000000000002</v>
      </c>
      <c r="N3471" s="1">
        <f>Tabelle111[[#This Row],[Menge t P2O5]]/Tabelle111[[#This Row],[Anzahl Lieferscheine]]</f>
        <v>0.14580000000000001</v>
      </c>
    </row>
    <row r="3472" spans="1:14" x14ac:dyDescent="0.2">
      <c r="A3472" s="2" t="s">
        <v>37</v>
      </c>
      <c r="B3472" s="2" t="s">
        <v>38</v>
      </c>
      <c r="C3472" s="2" t="s">
        <v>6</v>
      </c>
      <c r="D3472" s="2" t="s">
        <v>15</v>
      </c>
      <c r="E3472" s="2" t="s">
        <v>20</v>
      </c>
      <c r="F3472" s="2" t="s">
        <v>61</v>
      </c>
      <c r="G3472" s="1">
        <v>102</v>
      </c>
      <c r="H3472" s="1">
        <v>75</v>
      </c>
      <c r="I3472" s="4">
        <v>1</v>
      </c>
      <c r="J3472" s="2" t="s">
        <v>68</v>
      </c>
      <c r="K3472" s="1">
        <f>Tabelle111[[#This Row],[Menge kg Nges]]/1000</f>
        <v>0.10199999999999999</v>
      </c>
      <c r="L3472" s="1">
        <f>Tabelle111[[#This Row],[Menge kg P2O5]]/1000</f>
        <v>7.4999999999999997E-2</v>
      </c>
      <c r="M3472" s="1">
        <f>Tabelle111[[#This Row],[Menge t Nges]]/Tabelle111[[#This Row],[Anzahl Lieferscheine]]</f>
        <v>0.10199999999999999</v>
      </c>
      <c r="N3472" s="1">
        <f>Tabelle111[[#This Row],[Menge t P2O5]]/Tabelle111[[#This Row],[Anzahl Lieferscheine]]</f>
        <v>7.4999999999999997E-2</v>
      </c>
    </row>
    <row r="3473" spans="1:14" x14ac:dyDescent="0.2">
      <c r="A3473" s="2" t="s">
        <v>37</v>
      </c>
      <c r="B3473" s="2" t="s">
        <v>38</v>
      </c>
      <c r="C3473" s="2" t="s">
        <v>6</v>
      </c>
      <c r="D3473" s="2" t="s">
        <v>15</v>
      </c>
      <c r="E3473" s="2" t="s">
        <v>21</v>
      </c>
      <c r="F3473" s="2" t="s">
        <v>61</v>
      </c>
      <c r="G3473" s="1">
        <v>2404.6800000000003</v>
      </c>
      <c r="H3473" s="1">
        <v>1381.12</v>
      </c>
      <c r="I3473" s="4">
        <v>6</v>
      </c>
      <c r="J3473" s="2" t="s">
        <v>68</v>
      </c>
      <c r="K3473" s="1">
        <f>Tabelle111[[#This Row],[Menge kg Nges]]/1000</f>
        <v>2.4046800000000004</v>
      </c>
      <c r="L3473" s="1">
        <f>Tabelle111[[#This Row],[Menge kg P2O5]]/1000</f>
        <v>1.3811199999999999</v>
      </c>
      <c r="M3473" s="1">
        <f>Tabelle111[[#This Row],[Menge t Nges]]/Tabelle111[[#This Row],[Anzahl Lieferscheine]]</f>
        <v>0.40078000000000008</v>
      </c>
      <c r="N3473" s="1">
        <f>Tabelle111[[#This Row],[Menge t P2O5]]/Tabelle111[[#This Row],[Anzahl Lieferscheine]]</f>
        <v>0.23018666666666665</v>
      </c>
    </row>
    <row r="3474" spans="1:14" x14ac:dyDescent="0.2">
      <c r="A3474" s="2" t="s">
        <v>37</v>
      </c>
      <c r="B3474" s="2" t="s">
        <v>38</v>
      </c>
      <c r="C3474" s="2" t="s">
        <v>6</v>
      </c>
      <c r="D3474" s="2" t="s">
        <v>15</v>
      </c>
      <c r="E3474" s="2" t="s">
        <v>9</v>
      </c>
      <c r="F3474" s="2" t="s">
        <v>61</v>
      </c>
      <c r="G3474" s="1">
        <v>80.959999999999994</v>
      </c>
      <c r="H3474" s="1">
        <v>52.8</v>
      </c>
      <c r="I3474" s="4">
        <v>1</v>
      </c>
      <c r="J3474" s="2" t="s">
        <v>68</v>
      </c>
      <c r="K3474" s="1">
        <f>Tabelle111[[#This Row],[Menge kg Nges]]/1000</f>
        <v>8.095999999999999E-2</v>
      </c>
      <c r="L3474" s="1">
        <f>Tabelle111[[#This Row],[Menge kg P2O5]]/1000</f>
        <v>5.28E-2</v>
      </c>
      <c r="M3474" s="1">
        <f>Tabelle111[[#This Row],[Menge t Nges]]/Tabelle111[[#This Row],[Anzahl Lieferscheine]]</f>
        <v>8.095999999999999E-2</v>
      </c>
      <c r="N3474" s="1">
        <f>Tabelle111[[#This Row],[Menge t P2O5]]/Tabelle111[[#This Row],[Anzahl Lieferscheine]]</f>
        <v>5.28E-2</v>
      </c>
    </row>
    <row r="3475" spans="1:14" x14ac:dyDescent="0.2">
      <c r="A3475" s="2" t="s">
        <v>37</v>
      </c>
      <c r="B3475" s="2" t="s">
        <v>38</v>
      </c>
      <c r="C3475" s="2" t="s">
        <v>6</v>
      </c>
      <c r="D3475" s="2" t="s">
        <v>15</v>
      </c>
      <c r="E3475" s="2" t="s">
        <v>24</v>
      </c>
      <c r="F3475" s="2" t="s">
        <v>61</v>
      </c>
      <c r="G3475" s="1">
        <v>828</v>
      </c>
      <c r="H3475" s="1">
        <v>690</v>
      </c>
      <c r="I3475" s="4">
        <v>2</v>
      </c>
      <c r="J3475" s="2" t="s">
        <v>68</v>
      </c>
      <c r="K3475" s="1">
        <f>Tabelle111[[#This Row],[Menge kg Nges]]/1000</f>
        <v>0.82799999999999996</v>
      </c>
      <c r="L3475" s="1">
        <f>Tabelle111[[#This Row],[Menge kg P2O5]]/1000</f>
        <v>0.69</v>
      </c>
      <c r="M3475" s="1">
        <f>Tabelle111[[#This Row],[Menge t Nges]]/Tabelle111[[#This Row],[Anzahl Lieferscheine]]</f>
        <v>0.41399999999999998</v>
      </c>
      <c r="N3475" s="1">
        <f>Tabelle111[[#This Row],[Menge t P2O5]]/Tabelle111[[#This Row],[Anzahl Lieferscheine]]</f>
        <v>0.34499999999999997</v>
      </c>
    </row>
    <row r="3476" spans="1:14" x14ac:dyDescent="0.2">
      <c r="A3476" s="2" t="s">
        <v>37</v>
      </c>
      <c r="B3476" s="2" t="s">
        <v>38</v>
      </c>
      <c r="C3476" s="2" t="s">
        <v>25</v>
      </c>
      <c r="D3476" s="2" t="s">
        <v>25</v>
      </c>
      <c r="E3476" s="2" t="s">
        <v>26</v>
      </c>
      <c r="F3476" s="2" t="s">
        <v>61</v>
      </c>
      <c r="G3476" s="1">
        <v>3308.8000000000011</v>
      </c>
      <c r="H3476" s="1">
        <v>1805.9100000000012</v>
      </c>
      <c r="I3476" s="4">
        <v>36</v>
      </c>
      <c r="J3476" s="2" t="s">
        <v>68</v>
      </c>
      <c r="K3476" s="1">
        <f>Tabelle111[[#This Row],[Menge kg Nges]]/1000</f>
        <v>3.3088000000000011</v>
      </c>
      <c r="L3476" s="1">
        <f>Tabelle111[[#This Row],[Menge kg P2O5]]/1000</f>
        <v>1.8059100000000012</v>
      </c>
      <c r="M3476" s="1">
        <f>Tabelle111[[#This Row],[Menge t Nges]]/Tabelle111[[#This Row],[Anzahl Lieferscheine]]</f>
        <v>9.1911111111111138E-2</v>
      </c>
      <c r="N3476" s="1">
        <f>Tabelle111[[#This Row],[Menge t P2O5]]/Tabelle111[[#This Row],[Anzahl Lieferscheine]]</f>
        <v>5.0164166666666704E-2</v>
      </c>
    </row>
    <row r="3477" spans="1:14" x14ac:dyDescent="0.2">
      <c r="A3477" s="2" t="s">
        <v>37</v>
      </c>
      <c r="B3477" s="2" t="s">
        <v>39</v>
      </c>
      <c r="C3477" s="2" t="s">
        <v>6</v>
      </c>
      <c r="D3477" s="2" t="s">
        <v>7</v>
      </c>
      <c r="E3477" s="2" t="s">
        <v>9</v>
      </c>
      <c r="F3477" s="2" t="s">
        <v>61</v>
      </c>
      <c r="G3477" s="1">
        <v>3185.3999999999996</v>
      </c>
      <c r="H3477" s="1">
        <v>1323.2</v>
      </c>
      <c r="I3477" s="4">
        <v>16</v>
      </c>
      <c r="J3477" s="2" t="s">
        <v>68</v>
      </c>
      <c r="K3477" s="1">
        <f>Tabelle111[[#This Row],[Menge kg Nges]]/1000</f>
        <v>3.1853999999999996</v>
      </c>
      <c r="L3477" s="1">
        <f>Tabelle111[[#This Row],[Menge kg P2O5]]/1000</f>
        <v>1.3232000000000002</v>
      </c>
      <c r="M3477" s="1">
        <f>Tabelle111[[#This Row],[Menge t Nges]]/Tabelle111[[#This Row],[Anzahl Lieferscheine]]</f>
        <v>0.19908749999999997</v>
      </c>
      <c r="N3477" s="1">
        <f>Tabelle111[[#This Row],[Menge t P2O5]]/Tabelle111[[#This Row],[Anzahl Lieferscheine]]</f>
        <v>8.270000000000001E-2</v>
      </c>
    </row>
    <row r="3478" spans="1:14" x14ac:dyDescent="0.2">
      <c r="A3478" s="2" t="s">
        <v>37</v>
      </c>
      <c r="B3478" s="2" t="s">
        <v>39</v>
      </c>
      <c r="C3478" s="2" t="s">
        <v>6</v>
      </c>
      <c r="D3478" s="2" t="s">
        <v>7</v>
      </c>
      <c r="E3478" s="2" t="s">
        <v>11</v>
      </c>
      <c r="F3478" s="2" t="s">
        <v>61</v>
      </c>
      <c r="G3478" s="1">
        <v>496</v>
      </c>
      <c r="H3478" s="1">
        <v>193.75</v>
      </c>
      <c r="I3478" s="4">
        <v>3</v>
      </c>
      <c r="J3478" s="2" t="s">
        <v>68</v>
      </c>
      <c r="K3478" s="1">
        <f>Tabelle111[[#This Row],[Menge kg Nges]]/1000</f>
        <v>0.496</v>
      </c>
      <c r="L3478" s="1">
        <f>Tabelle111[[#This Row],[Menge kg P2O5]]/1000</f>
        <v>0.19375000000000001</v>
      </c>
      <c r="M3478" s="1">
        <f>Tabelle111[[#This Row],[Menge t Nges]]/Tabelle111[[#This Row],[Anzahl Lieferscheine]]</f>
        <v>0.16533333333333333</v>
      </c>
      <c r="N3478" s="1">
        <f>Tabelle111[[#This Row],[Menge t P2O5]]/Tabelle111[[#This Row],[Anzahl Lieferscheine]]</f>
        <v>6.458333333333334E-2</v>
      </c>
    </row>
    <row r="3479" spans="1:14" x14ac:dyDescent="0.2">
      <c r="A3479" s="2" t="s">
        <v>37</v>
      </c>
      <c r="B3479" s="2" t="s">
        <v>39</v>
      </c>
      <c r="C3479" s="2" t="s">
        <v>6</v>
      </c>
      <c r="D3479" s="2" t="s">
        <v>7</v>
      </c>
      <c r="E3479" s="2" t="s">
        <v>12</v>
      </c>
      <c r="F3479" s="2" t="s">
        <v>61</v>
      </c>
      <c r="G3479" s="1">
        <v>19846.79</v>
      </c>
      <c r="H3479" s="1">
        <v>9441.75</v>
      </c>
      <c r="I3479" s="4">
        <v>29</v>
      </c>
      <c r="J3479" s="2" t="s">
        <v>68</v>
      </c>
      <c r="K3479" s="1">
        <f>Tabelle111[[#This Row],[Menge kg Nges]]/1000</f>
        <v>19.846790000000002</v>
      </c>
      <c r="L3479" s="1">
        <f>Tabelle111[[#This Row],[Menge kg P2O5]]/1000</f>
        <v>9.4417500000000008</v>
      </c>
      <c r="M3479" s="1">
        <f>Tabelle111[[#This Row],[Menge t Nges]]/Tabelle111[[#This Row],[Anzahl Lieferscheine]]</f>
        <v>0.68437206896551728</v>
      </c>
      <c r="N3479" s="1">
        <f>Tabelle111[[#This Row],[Menge t P2O5]]/Tabelle111[[#This Row],[Anzahl Lieferscheine]]</f>
        <v>0.32557758620689659</v>
      </c>
    </row>
    <row r="3480" spans="1:14" x14ac:dyDescent="0.2">
      <c r="A3480" s="2" t="s">
        <v>37</v>
      </c>
      <c r="B3480" s="2" t="s">
        <v>39</v>
      </c>
      <c r="C3480" s="2" t="s">
        <v>6</v>
      </c>
      <c r="D3480" s="2" t="s">
        <v>7</v>
      </c>
      <c r="E3480" s="2" t="s">
        <v>13</v>
      </c>
      <c r="F3480" s="2" t="s">
        <v>61</v>
      </c>
      <c r="G3480" s="1">
        <v>5082.3300000000008</v>
      </c>
      <c r="H3480" s="1">
        <v>3542.2300000000005</v>
      </c>
      <c r="I3480" s="4">
        <v>34</v>
      </c>
      <c r="J3480" s="2" t="s">
        <v>68</v>
      </c>
      <c r="K3480" s="1">
        <f>Tabelle111[[#This Row],[Menge kg Nges]]/1000</f>
        <v>5.0823300000000007</v>
      </c>
      <c r="L3480" s="1">
        <f>Tabelle111[[#This Row],[Menge kg P2O5]]/1000</f>
        <v>3.5422300000000004</v>
      </c>
      <c r="M3480" s="1">
        <f>Tabelle111[[#This Row],[Menge t Nges]]/Tabelle111[[#This Row],[Anzahl Lieferscheine]]</f>
        <v>0.14948029411764707</v>
      </c>
      <c r="N3480" s="1">
        <f>Tabelle111[[#This Row],[Menge t P2O5]]/Tabelle111[[#This Row],[Anzahl Lieferscheine]]</f>
        <v>0.10418323529411766</v>
      </c>
    </row>
    <row r="3481" spans="1:14" x14ac:dyDescent="0.2">
      <c r="A3481" s="2" t="s">
        <v>37</v>
      </c>
      <c r="B3481" s="2" t="s">
        <v>39</v>
      </c>
      <c r="C3481" s="2" t="s">
        <v>6</v>
      </c>
      <c r="D3481" s="2" t="s">
        <v>7</v>
      </c>
      <c r="E3481" s="2" t="s">
        <v>14</v>
      </c>
      <c r="F3481" s="2" t="s">
        <v>61</v>
      </c>
      <c r="G3481" s="1">
        <v>3434.34</v>
      </c>
      <c r="H3481" s="1">
        <v>1225.1799999999998</v>
      </c>
      <c r="I3481" s="4">
        <v>12</v>
      </c>
      <c r="J3481" s="2" t="s">
        <v>68</v>
      </c>
      <c r="K3481" s="1">
        <f>Tabelle111[[#This Row],[Menge kg Nges]]/1000</f>
        <v>3.4343400000000002</v>
      </c>
      <c r="L3481" s="1">
        <f>Tabelle111[[#This Row],[Menge kg P2O5]]/1000</f>
        <v>1.2251799999999999</v>
      </c>
      <c r="M3481" s="1">
        <f>Tabelle111[[#This Row],[Menge t Nges]]/Tabelle111[[#This Row],[Anzahl Lieferscheine]]</f>
        <v>0.28619500000000003</v>
      </c>
      <c r="N3481" s="1">
        <f>Tabelle111[[#This Row],[Menge t P2O5]]/Tabelle111[[#This Row],[Anzahl Lieferscheine]]</f>
        <v>0.10209833333333333</v>
      </c>
    </row>
    <row r="3482" spans="1:14" x14ac:dyDescent="0.2">
      <c r="A3482" s="2" t="s">
        <v>37</v>
      </c>
      <c r="B3482" s="2" t="s">
        <v>39</v>
      </c>
      <c r="C3482" s="2" t="s">
        <v>6</v>
      </c>
      <c r="D3482" s="2" t="s">
        <v>15</v>
      </c>
      <c r="E3482" s="2" t="s">
        <v>8</v>
      </c>
      <c r="F3482" s="2" t="s">
        <v>61</v>
      </c>
      <c r="G3482" s="1">
        <v>1458.6</v>
      </c>
      <c r="H3482" s="1">
        <v>851.4</v>
      </c>
      <c r="I3482" s="4">
        <v>1</v>
      </c>
      <c r="J3482" s="2" t="s">
        <v>68</v>
      </c>
      <c r="K3482" s="1">
        <f>Tabelle111[[#This Row],[Menge kg Nges]]/1000</f>
        <v>1.4585999999999999</v>
      </c>
      <c r="L3482" s="1">
        <f>Tabelle111[[#This Row],[Menge kg P2O5]]/1000</f>
        <v>0.85139999999999993</v>
      </c>
      <c r="M3482" s="1">
        <f>Tabelle111[[#This Row],[Menge t Nges]]/Tabelle111[[#This Row],[Anzahl Lieferscheine]]</f>
        <v>1.4585999999999999</v>
      </c>
      <c r="N3482" s="1">
        <f>Tabelle111[[#This Row],[Menge t P2O5]]/Tabelle111[[#This Row],[Anzahl Lieferscheine]]</f>
        <v>0.85139999999999993</v>
      </c>
    </row>
    <row r="3483" spans="1:14" x14ac:dyDescent="0.2">
      <c r="A3483" s="2" t="s">
        <v>37</v>
      </c>
      <c r="B3483" s="2" t="s">
        <v>39</v>
      </c>
      <c r="C3483" s="2" t="s">
        <v>6</v>
      </c>
      <c r="D3483" s="2" t="s">
        <v>15</v>
      </c>
      <c r="E3483" s="2" t="s">
        <v>20</v>
      </c>
      <c r="F3483" s="2" t="s">
        <v>61</v>
      </c>
      <c r="G3483" s="1">
        <v>221.76000000000002</v>
      </c>
      <c r="H3483" s="1">
        <v>126</v>
      </c>
      <c r="I3483" s="4">
        <v>12</v>
      </c>
      <c r="J3483" s="2" t="s">
        <v>68</v>
      </c>
      <c r="K3483" s="1">
        <f>Tabelle111[[#This Row],[Menge kg Nges]]/1000</f>
        <v>0.22176000000000001</v>
      </c>
      <c r="L3483" s="1">
        <f>Tabelle111[[#This Row],[Menge kg P2O5]]/1000</f>
        <v>0.126</v>
      </c>
      <c r="M3483" s="1">
        <f>Tabelle111[[#This Row],[Menge t Nges]]/Tabelle111[[#This Row],[Anzahl Lieferscheine]]</f>
        <v>1.848E-2</v>
      </c>
      <c r="N3483" s="1">
        <f>Tabelle111[[#This Row],[Menge t P2O5]]/Tabelle111[[#This Row],[Anzahl Lieferscheine]]</f>
        <v>1.0500000000000001E-2</v>
      </c>
    </row>
    <row r="3484" spans="1:14" x14ac:dyDescent="0.2">
      <c r="A3484" s="2" t="s">
        <v>37</v>
      </c>
      <c r="B3484" s="2" t="s">
        <v>39</v>
      </c>
      <c r="C3484" s="2" t="s">
        <v>6</v>
      </c>
      <c r="D3484" s="2" t="s">
        <v>15</v>
      </c>
      <c r="E3484" s="2" t="s">
        <v>21</v>
      </c>
      <c r="F3484" s="2" t="s">
        <v>61</v>
      </c>
      <c r="G3484" s="1">
        <v>264</v>
      </c>
      <c r="H3484" s="1">
        <v>144</v>
      </c>
      <c r="I3484" s="4">
        <v>1</v>
      </c>
      <c r="J3484" s="2" t="s">
        <v>68</v>
      </c>
      <c r="K3484" s="1">
        <f>Tabelle111[[#This Row],[Menge kg Nges]]/1000</f>
        <v>0.26400000000000001</v>
      </c>
      <c r="L3484" s="1">
        <f>Tabelle111[[#This Row],[Menge kg P2O5]]/1000</f>
        <v>0.14399999999999999</v>
      </c>
      <c r="M3484" s="1">
        <f>Tabelle111[[#This Row],[Menge t Nges]]/Tabelle111[[#This Row],[Anzahl Lieferscheine]]</f>
        <v>0.26400000000000001</v>
      </c>
      <c r="N3484" s="1">
        <f>Tabelle111[[#This Row],[Menge t P2O5]]/Tabelle111[[#This Row],[Anzahl Lieferscheine]]</f>
        <v>0.14399999999999999</v>
      </c>
    </row>
    <row r="3485" spans="1:14" x14ac:dyDescent="0.2">
      <c r="A3485" s="2" t="s">
        <v>37</v>
      </c>
      <c r="B3485" s="2" t="s">
        <v>39</v>
      </c>
      <c r="C3485" s="2" t="s">
        <v>25</v>
      </c>
      <c r="D3485" s="2" t="s">
        <v>25</v>
      </c>
      <c r="E3485" s="2" t="s">
        <v>26</v>
      </c>
      <c r="F3485" s="2" t="s">
        <v>61</v>
      </c>
      <c r="G3485" s="1">
        <v>0</v>
      </c>
      <c r="H3485" s="1">
        <v>186</v>
      </c>
      <c r="I3485" s="4">
        <v>1</v>
      </c>
      <c r="J3485" s="2" t="s">
        <v>68</v>
      </c>
      <c r="K3485" s="1">
        <f>Tabelle111[[#This Row],[Menge kg Nges]]/1000</f>
        <v>0</v>
      </c>
      <c r="L3485" s="1">
        <f>Tabelle111[[#This Row],[Menge kg P2O5]]/1000</f>
        <v>0.186</v>
      </c>
      <c r="M3485" s="1">
        <f>Tabelle111[[#This Row],[Menge t Nges]]/Tabelle111[[#This Row],[Anzahl Lieferscheine]]</f>
        <v>0</v>
      </c>
      <c r="N3485" s="1">
        <f>Tabelle111[[#This Row],[Menge t P2O5]]/Tabelle111[[#This Row],[Anzahl Lieferscheine]]</f>
        <v>0.186</v>
      </c>
    </row>
    <row r="3486" spans="1:14" x14ac:dyDescent="0.2">
      <c r="A3486" s="2" t="s">
        <v>37</v>
      </c>
      <c r="B3486" s="2" t="s">
        <v>40</v>
      </c>
      <c r="C3486" s="2" t="s">
        <v>6</v>
      </c>
      <c r="D3486" s="2" t="s">
        <v>7</v>
      </c>
      <c r="E3486" s="2" t="s">
        <v>8</v>
      </c>
      <c r="F3486" s="2" t="s">
        <v>61</v>
      </c>
      <c r="G3486" s="1">
        <v>938.7</v>
      </c>
      <c r="H3486" s="1">
        <v>335.25</v>
      </c>
      <c r="I3486" s="4">
        <v>7</v>
      </c>
      <c r="J3486" s="2" t="s">
        <v>68</v>
      </c>
      <c r="K3486" s="1">
        <f>Tabelle111[[#This Row],[Menge kg Nges]]/1000</f>
        <v>0.93870000000000009</v>
      </c>
      <c r="L3486" s="1">
        <f>Tabelle111[[#This Row],[Menge kg P2O5]]/1000</f>
        <v>0.33524999999999999</v>
      </c>
      <c r="M3486" s="1">
        <f>Tabelle111[[#This Row],[Menge t Nges]]/Tabelle111[[#This Row],[Anzahl Lieferscheine]]</f>
        <v>0.13410000000000002</v>
      </c>
      <c r="N3486" s="1">
        <f>Tabelle111[[#This Row],[Menge t P2O5]]/Tabelle111[[#This Row],[Anzahl Lieferscheine]]</f>
        <v>4.789285714285714E-2</v>
      </c>
    </row>
    <row r="3487" spans="1:14" x14ac:dyDescent="0.2">
      <c r="A3487" s="2" t="s">
        <v>37</v>
      </c>
      <c r="B3487" s="2" t="s">
        <v>40</v>
      </c>
      <c r="C3487" s="2" t="s">
        <v>6</v>
      </c>
      <c r="D3487" s="2" t="s">
        <v>7</v>
      </c>
      <c r="E3487" s="2" t="s">
        <v>9</v>
      </c>
      <c r="F3487" s="2" t="s">
        <v>61</v>
      </c>
      <c r="G3487" s="1">
        <v>9384.010000000002</v>
      </c>
      <c r="H3487" s="1">
        <v>3895.7199999999993</v>
      </c>
      <c r="I3487" s="4">
        <v>43</v>
      </c>
      <c r="J3487" s="2" t="s">
        <v>68</v>
      </c>
      <c r="K3487" s="1">
        <f>Tabelle111[[#This Row],[Menge kg Nges]]/1000</f>
        <v>9.3840100000000017</v>
      </c>
      <c r="L3487" s="1">
        <f>Tabelle111[[#This Row],[Menge kg P2O5]]/1000</f>
        <v>3.8957199999999994</v>
      </c>
      <c r="M3487" s="1">
        <f>Tabelle111[[#This Row],[Menge t Nges]]/Tabelle111[[#This Row],[Anzahl Lieferscheine]]</f>
        <v>0.21823279069767446</v>
      </c>
      <c r="N3487" s="1">
        <f>Tabelle111[[#This Row],[Menge t P2O5]]/Tabelle111[[#This Row],[Anzahl Lieferscheine]]</f>
        <v>9.0598139534883701E-2</v>
      </c>
    </row>
    <row r="3488" spans="1:14" x14ac:dyDescent="0.2">
      <c r="A3488" s="2" t="s">
        <v>37</v>
      </c>
      <c r="B3488" s="2" t="s">
        <v>40</v>
      </c>
      <c r="C3488" s="2" t="s">
        <v>6</v>
      </c>
      <c r="D3488" s="2" t="s">
        <v>7</v>
      </c>
      <c r="E3488" s="2" t="s">
        <v>11</v>
      </c>
      <c r="F3488" s="2" t="s">
        <v>61</v>
      </c>
      <c r="G3488" s="1">
        <v>16256.85</v>
      </c>
      <c r="H3488" s="1">
        <v>6730.8700000000008</v>
      </c>
      <c r="I3488" s="4">
        <v>56</v>
      </c>
      <c r="J3488" s="2" t="s">
        <v>68</v>
      </c>
      <c r="K3488" s="1">
        <f>Tabelle111[[#This Row],[Menge kg Nges]]/1000</f>
        <v>16.25685</v>
      </c>
      <c r="L3488" s="1">
        <f>Tabelle111[[#This Row],[Menge kg P2O5]]/1000</f>
        <v>6.7308700000000012</v>
      </c>
      <c r="M3488" s="1">
        <f>Tabelle111[[#This Row],[Menge t Nges]]/Tabelle111[[#This Row],[Anzahl Lieferscheine]]</f>
        <v>0.29030089285714283</v>
      </c>
      <c r="N3488" s="1">
        <f>Tabelle111[[#This Row],[Menge t P2O5]]/Tabelle111[[#This Row],[Anzahl Lieferscheine]]</f>
        <v>0.12019410714285717</v>
      </c>
    </row>
    <row r="3489" spans="1:14" x14ac:dyDescent="0.2">
      <c r="A3489" s="2" t="s">
        <v>37</v>
      </c>
      <c r="B3489" s="2" t="s">
        <v>40</v>
      </c>
      <c r="C3489" s="2" t="s">
        <v>6</v>
      </c>
      <c r="D3489" s="2" t="s">
        <v>7</v>
      </c>
      <c r="E3489" s="2" t="s">
        <v>12</v>
      </c>
      <c r="F3489" s="2" t="s">
        <v>61</v>
      </c>
      <c r="G3489" s="1">
        <v>53400.719999999987</v>
      </c>
      <c r="H3489" s="1">
        <v>20324.34</v>
      </c>
      <c r="I3489" s="4">
        <v>161</v>
      </c>
      <c r="J3489" s="2" t="s">
        <v>68</v>
      </c>
      <c r="K3489" s="1">
        <f>Tabelle111[[#This Row],[Menge kg Nges]]/1000</f>
        <v>53.400719999999986</v>
      </c>
      <c r="L3489" s="1">
        <f>Tabelle111[[#This Row],[Menge kg P2O5]]/1000</f>
        <v>20.324339999999999</v>
      </c>
      <c r="M3489" s="1">
        <f>Tabelle111[[#This Row],[Menge t Nges]]/Tabelle111[[#This Row],[Anzahl Lieferscheine]]</f>
        <v>0.33168149068322972</v>
      </c>
      <c r="N3489" s="1">
        <f>Tabelle111[[#This Row],[Menge t P2O5]]/Tabelle111[[#This Row],[Anzahl Lieferscheine]]</f>
        <v>0.12623813664596273</v>
      </c>
    </row>
    <row r="3490" spans="1:14" x14ac:dyDescent="0.2">
      <c r="A3490" s="2" t="s">
        <v>37</v>
      </c>
      <c r="B3490" s="2" t="s">
        <v>40</v>
      </c>
      <c r="C3490" s="2" t="s">
        <v>6</v>
      </c>
      <c r="D3490" s="2" t="s">
        <v>7</v>
      </c>
      <c r="E3490" s="2" t="s">
        <v>13</v>
      </c>
      <c r="F3490" s="2" t="s">
        <v>61</v>
      </c>
      <c r="G3490" s="1">
        <v>15632.46</v>
      </c>
      <c r="H3490" s="1">
        <v>8472.380000000001</v>
      </c>
      <c r="I3490" s="4">
        <v>71</v>
      </c>
      <c r="J3490" s="2" t="s">
        <v>68</v>
      </c>
      <c r="K3490" s="1">
        <f>Tabelle111[[#This Row],[Menge kg Nges]]/1000</f>
        <v>15.632459999999998</v>
      </c>
      <c r="L3490" s="1">
        <f>Tabelle111[[#This Row],[Menge kg P2O5]]/1000</f>
        <v>8.4723800000000011</v>
      </c>
      <c r="M3490" s="1">
        <f>Tabelle111[[#This Row],[Menge t Nges]]/Tabelle111[[#This Row],[Anzahl Lieferscheine]]</f>
        <v>0.22017549295774647</v>
      </c>
      <c r="N3490" s="1">
        <f>Tabelle111[[#This Row],[Menge t P2O5]]/Tabelle111[[#This Row],[Anzahl Lieferscheine]]</f>
        <v>0.1193292957746479</v>
      </c>
    </row>
    <row r="3491" spans="1:14" x14ac:dyDescent="0.2">
      <c r="A3491" s="2" t="s">
        <v>37</v>
      </c>
      <c r="B3491" s="2" t="s">
        <v>40</v>
      </c>
      <c r="C3491" s="2" t="s">
        <v>6</v>
      </c>
      <c r="D3491" s="2" t="s">
        <v>7</v>
      </c>
      <c r="E3491" s="2" t="s">
        <v>14</v>
      </c>
      <c r="F3491" s="2" t="s">
        <v>61</v>
      </c>
      <c r="G3491" s="1">
        <v>51203.470000000023</v>
      </c>
      <c r="H3491" s="1">
        <v>22896.820000000011</v>
      </c>
      <c r="I3491" s="4">
        <v>171</v>
      </c>
      <c r="J3491" s="2" t="s">
        <v>68</v>
      </c>
      <c r="K3491" s="1">
        <f>Tabelle111[[#This Row],[Menge kg Nges]]/1000</f>
        <v>51.203470000000024</v>
      </c>
      <c r="L3491" s="1">
        <f>Tabelle111[[#This Row],[Menge kg P2O5]]/1000</f>
        <v>22.896820000000012</v>
      </c>
      <c r="M3491" s="1">
        <f>Tabelle111[[#This Row],[Menge t Nges]]/Tabelle111[[#This Row],[Anzahl Lieferscheine]]</f>
        <v>0.29943549707602352</v>
      </c>
      <c r="N3491" s="1">
        <f>Tabelle111[[#This Row],[Menge t P2O5]]/Tabelle111[[#This Row],[Anzahl Lieferscheine]]</f>
        <v>0.13389953216374276</v>
      </c>
    </row>
    <row r="3492" spans="1:14" x14ac:dyDescent="0.2">
      <c r="A3492" s="2" t="s">
        <v>37</v>
      </c>
      <c r="B3492" s="2" t="s">
        <v>40</v>
      </c>
      <c r="C3492" s="2" t="s">
        <v>6</v>
      </c>
      <c r="D3492" s="2" t="s">
        <v>15</v>
      </c>
      <c r="E3492" s="2" t="s">
        <v>17</v>
      </c>
      <c r="F3492" s="2" t="s">
        <v>61</v>
      </c>
      <c r="G3492" s="1">
        <v>422.94000000000005</v>
      </c>
      <c r="H3492" s="1">
        <v>183.54</v>
      </c>
      <c r="I3492" s="4">
        <v>4</v>
      </c>
      <c r="J3492" s="2" t="s">
        <v>68</v>
      </c>
      <c r="K3492" s="1">
        <f>Tabelle111[[#This Row],[Menge kg Nges]]/1000</f>
        <v>0.42294000000000004</v>
      </c>
      <c r="L3492" s="1">
        <f>Tabelle111[[#This Row],[Menge kg P2O5]]/1000</f>
        <v>0.18353999999999998</v>
      </c>
      <c r="M3492" s="1">
        <f>Tabelle111[[#This Row],[Menge t Nges]]/Tabelle111[[#This Row],[Anzahl Lieferscheine]]</f>
        <v>0.10573500000000001</v>
      </c>
      <c r="N3492" s="1">
        <f>Tabelle111[[#This Row],[Menge t P2O5]]/Tabelle111[[#This Row],[Anzahl Lieferscheine]]</f>
        <v>4.5884999999999995E-2</v>
      </c>
    </row>
    <row r="3493" spans="1:14" x14ac:dyDescent="0.2">
      <c r="A3493" s="2" t="s">
        <v>37</v>
      </c>
      <c r="B3493" s="2" t="s">
        <v>40</v>
      </c>
      <c r="C3493" s="2" t="s">
        <v>6</v>
      </c>
      <c r="D3493" s="2" t="s">
        <v>15</v>
      </c>
      <c r="E3493" s="2" t="s">
        <v>18</v>
      </c>
      <c r="F3493" s="2" t="s">
        <v>61</v>
      </c>
      <c r="G3493" s="1">
        <v>974.8</v>
      </c>
      <c r="H3493" s="1">
        <v>773.6</v>
      </c>
      <c r="I3493" s="4">
        <v>3</v>
      </c>
      <c r="J3493" s="2" t="s">
        <v>68</v>
      </c>
      <c r="K3493" s="1">
        <f>Tabelle111[[#This Row],[Menge kg Nges]]/1000</f>
        <v>0.9748</v>
      </c>
      <c r="L3493" s="1">
        <f>Tabelle111[[#This Row],[Menge kg P2O5]]/1000</f>
        <v>0.77360000000000007</v>
      </c>
      <c r="M3493" s="1">
        <f>Tabelle111[[#This Row],[Menge t Nges]]/Tabelle111[[#This Row],[Anzahl Lieferscheine]]</f>
        <v>0.32493333333333335</v>
      </c>
      <c r="N3493" s="1">
        <f>Tabelle111[[#This Row],[Menge t P2O5]]/Tabelle111[[#This Row],[Anzahl Lieferscheine]]</f>
        <v>0.25786666666666669</v>
      </c>
    </row>
    <row r="3494" spans="1:14" x14ac:dyDescent="0.2">
      <c r="A3494" s="2" t="s">
        <v>37</v>
      </c>
      <c r="B3494" s="2" t="s">
        <v>40</v>
      </c>
      <c r="C3494" s="2" t="s">
        <v>6</v>
      </c>
      <c r="D3494" s="2" t="s">
        <v>15</v>
      </c>
      <c r="E3494" s="2" t="s">
        <v>19</v>
      </c>
      <c r="F3494" s="2" t="s">
        <v>61</v>
      </c>
      <c r="G3494" s="1">
        <v>337.5</v>
      </c>
      <c r="H3494" s="1">
        <v>375</v>
      </c>
      <c r="I3494" s="4">
        <v>2</v>
      </c>
      <c r="J3494" s="2" t="s">
        <v>68</v>
      </c>
      <c r="K3494" s="1">
        <f>Tabelle111[[#This Row],[Menge kg Nges]]/1000</f>
        <v>0.33750000000000002</v>
      </c>
      <c r="L3494" s="1">
        <f>Tabelle111[[#This Row],[Menge kg P2O5]]/1000</f>
        <v>0.375</v>
      </c>
      <c r="M3494" s="1">
        <f>Tabelle111[[#This Row],[Menge t Nges]]/Tabelle111[[#This Row],[Anzahl Lieferscheine]]</f>
        <v>0.16875000000000001</v>
      </c>
      <c r="N3494" s="1">
        <f>Tabelle111[[#This Row],[Menge t P2O5]]/Tabelle111[[#This Row],[Anzahl Lieferscheine]]</f>
        <v>0.1875</v>
      </c>
    </row>
    <row r="3495" spans="1:14" x14ac:dyDescent="0.2">
      <c r="A3495" s="2" t="s">
        <v>37</v>
      </c>
      <c r="B3495" s="2" t="s">
        <v>40</v>
      </c>
      <c r="C3495" s="2" t="s">
        <v>6</v>
      </c>
      <c r="D3495" s="2" t="s">
        <v>15</v>
      </c>
      <c r="E3495" s="2" t="s">
        <v>20</v>
      </c>
      <c r="F3495" s="2" t="s">
        <v>61</v>
      </c>
      <c r="G3495" s="1">
        <v>2487.52</v>
      </c>
      <c r="H3495" s="1">
        <v>1457</v>
      </c>
      <c r="I3495" s="4">
        <v>22</v>
      </c>
      <c r="J3495" s="2" t="s">
        <v>68</v>
      </c>
      <c r="K3495" s="1">
        <f>Tabelle111[[#This Row],[Menge kg Nges]]/1000</f>
        <v>2.48752</v>
      </c>
      <c r="L3495" s="1">
        <f>Tabelle111[[#This Row],[Menge kg P2O5]]/1000</f>
        <v>1.4570000000000001</v>
      </c>
      <c r="M3495" s="1">
        <f>Tabelle111[[#This Row],[Menge t Nges]]/Tabelle111[[#This Row],[Anzahl Lieferscheine]]</f>
        <v>0.11306909090909091</v>
      </c>
      <c r="N3495" s="1">
        <f>Tabelle111[[#This Row],[Menge t P2O5]]/Tabelle111[[#This Row],[Anzahl Lieferscheine]]</f>
        <v>6.6227272727272732E-2</v>
      </c>
    </row>
    <row r="3496" spans="1:14" x14ac:dyDescent="0.2">
      <c r="A3496" s="2" t="s">
        <v>37</v>
      </c>
      <c r="B3496" s="2" t="s">
        <v>40</v>
      </c>
      <c r="C3496" s="2" t="s">
        <v>6</v>
      </c>
      <c r="D3496" s="2" t="s">
        <v>15</v>
      </c>
      <c r="E3496" s="2" t="s">
        <v>21</v>
      </c>
      <c r="F3496" s="2" t="s">
        <v>61</v>
      </c>
      <c r="G3496" s="1">
        <v>3582.2500000000005</v>
      </c>
      <c r="H3496" s="1">
        <v>2181.2399999999998</v>
      </c>
      <c r="I3496" s="4">
        <v>17</v>
      </c>
      <c r="J3496" s="2" t="s">
        <v>68</v>
      </c>
      <c r="K3496" s="1">
        <f>Tabelle111[[#This Row],[Menge kg Nges]]/1000</f>
        <v>3.5822500000000006</v>
      </c>
      <c r="L3496" s="1">
        <f>Tabelle111[[#This Row],[Menge kg P2O5]]/1000</f>
        <v>2.1812399999999998</v>
      </c>
      <c r="M3496" s="1">
        <f>Tabelle111[[#This Row],[Menge t Nges]]/Tabelle111[[#This Row],[Anzahl Lieferscheine]]</f>
        <v>0.21072058823529416</v>
      </c>
      <c r="N3496" s="1">
        <f>Tabelle111[[#This Row],[Menge t P2O5]]/Tabelle111[[#This Row],[Anzahl Lieferscheine]]</f>
        <v>0.12830823529411764</v>
      </c>
    </row>
    <row r="3497" spans="1:14" x14ac:dyDescent="0.2">
      <c r="A3497" s="2" t="s">
        <v>37</v>
      </c>
      <c r="B3497" s="2" t="s">
        <v>40</v>
      </c>
      <c r="C3497" s="2" t="s">
        <v>6</v>
      </c>
      <c r="D3497" s="2" t="s">
        <v>15</v>
      </c>
      <c r="E3497" s="2" t="s">
        <v>9</v>
      </c>
      <c r="F3497" s="2" t="s">
        <v>61</v>
      </c>
      <c r="G3497" s="1">
        <v>1299.26</v>
      </c>
      <c r="H3497" s="1">
        <v>661.05000000000007</v>
      </c>
      <c r="I3497" s="4">
        <v>10</v>
      </c>
      <c r="J3497" s="2" t="s">
        <v>68</v>
      </c>
      <c r="K3497" s="1">
        <f>Tabelle111[[#This Row],[Menge kg Nges]]/1000</f>
        <v>1.2992600000000001</v>
      </c>
      <c r="L3497" s="1">
        <f>Tabelle111[[#This Row],[Menge kg P2O5]]/1000</f>
        <v>0.66105000000000003</v>
      </c>
      <c r="M3497" s="1">
        <f>Tabelle111[[#This Row],[Menge t Nges]]/Tabelle111[[#This Row],[Anzahl Lieferscheine]]</f>
        <v>0.12992600000000001</v>
      </c>
      <c r="N3497" s="1">
        <f>Tabelle111[[#This Row],[Menge t P2O5]]/Tabelle111[[#This Row],[Anzahl Lieferscheine]]</f>
        <v>6.6104999999999997E-2</v>
      </c>
    </row>
    <row r="3498" spans="1:14" x14ac:dyDescent="0.2">
      <c r="A3498" s="2" t="s">
        <v>37</v>
      </c>
      <c r="B3498" s="2" t="s">
        <v>28</v>
      </c>
      <c r="C3498" s="2" t="s">
        <v>6</v>
      </c>
      <c r="D3498" s="2" t="s">
        <v>7</v>
      </c>
      <c r="E3498" s="2" t="s">
        <v>12</v>
      </c>
      <c r="F3498" s="2" t="s">
        <v>61</v>
      </c>
      <c r="G3498" s="1">
        <v>1357.4</v>
      </c>
      <c r="H3498" s="1">
        <v>474.95</v>
      </c>
      <c r="I3498" s="4">
        <v>3</v>
      </c>
      <c r="J3498" s="2" t="s">
        <v>68</v>
      </c>
      <c r="K3498" s="1">
        <f>Tabelle111[[#This Row],[Menge kg Nges]]/1000</f>
        <v>1.3574000000000002</v>
      </c>
      <c r="L3498" s="1">
        <f>Tabelle111[[#This Row],[Menge kg P2O5]]/1000</f>
        <v>0.47494999999999998</v>
      </c>
      <c r="M3498" s="1">
        <f>Tabelle111[[#This Row],[Menge t Nges]]/Tabelle111[[#This Row],[Anzahl Lieferscheine]]</f>
        <v>0.45246666666666674</v>
      </c>
      <c r="N3498" s="1">
        <f>Tabelle111[[#This Row],[Menge t P2O5]]/Tabelle111[[#This Row],[Anzahl Lieferscheine]]</f>
        <v>0.15831666666666666</v>
      </c>
    </row>
    <row r="3499" spans="1:14" x14ac:dyDescent="0.2">
      <c r="A3499" s="2" t="s">
        <v>37</v>
      </c>
      <c r="B3499" s="2" t="s">
        <v>41</v>
      </c>
      <c r="C3499" s="2" t="s">
        <v>6</v>
      </c>
      <c r="D3499" s="2" t="s">
        <v>7</v>
      </c>
      <c r="E3499" s="2" t="s">
        <v>12</v>
      </c>
      <c r="F3499" s="2" t="s">
        <v>61</v>
      </c>
      <c r="G3499" s="1">
        <v>228.6</v>
      </c>
      <c r="H3499" s="1">
        <v>118.8</v>
      </c>
      <c r="I3499" s="4">
        <v>1</v>
      </c>
      <c r="J3499" s="2" t="s">
        <v>68</v>
      </c>
      <c r="K3499" s="1">
        <f>Tabelle111[[#This Row],[Menge kg Nges]]/1000</f>
        <v>0.2286</v>
      </c>
      <c r="L3499" s="1">
        <f>Tabelle111[[#This Row],[Menge kg P2O5]]/1000</f>
        <v>0.1188</v>
      </c>
      <c r="M3499" s="1">
        <f>Tabelle111[[#This Row],[Menge t Nges]]/Tabelle111[[#This Row],[Anzahl Lieferscheine]]</f>
        <v>0.2286</v>
      </c>
      <c r="N3499" s="1">
        <f>Tabelle111[[#This Row],[Menge t P2O5]]/Tabelle111[[#This Row],[Anzahl Lieferscheine]]</f>
        <v>0.1188</v>
      </c>
    </row>
    <row r="3500" spans="1:14" x14ac:dyDescent="0.2">
      <c r="A3500" s="2" t="s">
        <v>37</v>
      </c>
      <c r="B3500" s="2" t="s">
        <v>41</v>
      </c>
      <c r="C3500" s="2" t="s">
        <v>6</v>
      </c>
      <c r="D3500" s="2" t="s">
        <v>7</v>
      </c>
      <c r="E3500" s="2" t="s">
        <v>13</v>
      </c>
      <c r="F3500" s="2" t="s">
        <v>61</v>
      </c>
      <c r="G3500" s="1">
        <v>280</v>
      </c>
      <c r="H3500" s="1">
        <v>140</v>
      </c>
      <c r="I3500" s="4">
        <v>1</v>
      </c>
      <c r="J3500" s="2" t="s">
        <v>68</v>
      </c>
      <c r="K3500" s="1">
        <f>Tabelle111[[#This Row],[Menge kg Nges]]/1000</f>
        <v>0.28000000000000003</v>
      </c>
      <c r="L3500" s="1">
        <f>Tabelle111[[#This Row],[Menge kg P2O5]]/1000</f>
        <v>0.14000000000000001</v>
      </c>
      <c r="M3500" s="1">
        <f>Tabelle111[[#This Row],[Menge t Nges]]/Tabelle111[[#This Row],[Anzahl Lieferscheine]]</f>
        <v>0.28000000000000003</v>
      </c>
      <c r="N3500" s="1">
        <f>Tabelle111[[#This Row],[Menge t P2O5]]/Tabelle111[[#This Row],[Anzahl Lieferscheine]]</f>
        <v>0.14000000000000001</v>
      </c>
    </row>
    <row r="3501" spans="1:14" x14ac:dyDescent="0.2">
      <c r="A3501" s="2" t="s">
        <v>37</v>
      </c>
      <c r="B3501" s="2" t="s">
        <v>42</v>
      </c>
      <c r="C3501" s="2" t="s">
        <v>6</v>
      </c>
      <c r="D3501" s="2" t="s">
        <v>7</v>
      </c>
      <c r="E3501" s="2" t="s">
        <v>9</v>
      </c>
      <c r="F3501" s="2" t="s">
        <v>61</v>
      </c>
      <c r="G3501" s="1">
        <v>1769.9999999999998</v>
      </c>
      <c r="H3501" s="1">
        <v>727.8</v>
      </c>
      <c r="I3501" s="4">
        <v>9</v>
      </c>
      <c r="J3501" s="2" t="s">
        <v>68</v>
      </c>
      <c r="K3501" s="1">
        <f>Tabelle111[[#This Row],[Menge kg Nges]]/1000</f>
        <v>1.7699999999999998</v>
      </c>
      <c r="L3501" s="1">
        <f>Tabelle111[[#This Row],[Menge kg P2O5]]/1000</f>
        <v>0.7278</v>
      </c>
      <c r="M3501" s="1">
        <f>Tabelle111[[#This Row],[Menge t Nges]]/Tabelle111[[#This Row],[Anzahl Lieferscheine]]</f>
        <v>0.19666666666666666</v>
      </c>
      <c r="N3501" s="1">
        <f>Tabelle111[[#This Row],[Menge t P2O5]]/Tabelle111[[#This Row],[Anzahl Lieferscheine]]</f>
        <v>8.086666666666667E-2</v>
      </c>
    </row>
    <row r="3502" spans="1:14" x14ac:dyDescent="0.2">
      <c r="A3502" s="2" t="s">
        <v>37</v>
      </c>
      <c r="B3502" s="2" t="s">
        <v>42</v>
      </c>
      <c r="C3502" s="2" t="s">
        <v>6</v>
      </c>
      <c r="D3502" s="2" t="s">
        <v>7</v>
      </c>
      <c r="E3502" s="2" t="s">
        <v>10</v>
      </c>
      <c r="F3502" s="2" t="s">
        <v>61</v>
      </c>
      <c r="G3502" s="1">
        <v>178.2</v>
      </c>
      <c r="H3502" s="1">
        <v>72.900000000000006</v>
      </c>
      <c r="I3502" s="4">
        <v>1</v>
      </c>
      <c r="J3502" s="2" t="s">
        <v>68</v>
      </c>
      <c r="K3502" s="1">
        <f>Tabelle111[[#This Row],[Menge kg Nges]]/1000</f>
        <v>0.1782</v>
      </c>
      <c r="L3502" s="1">
        <f>Tabelle111[[#This Row],[Menge kg P2O5]]/1000</f>
        <v>7.2900000000000006E-2</v>
      </c>
      <c r="M3502" s="1">
        <f>Tabelle111[[#This Row],[Menge t Nges]]/Tabelle111[[#This Row],[Anzahl Lieferscheine]]</f>
        <v>0.1782</v>
      </c>
      <c r="N3502" s="1">
        <f>Tabelle111[[#This Row],[Menge t P2O5]]/Tabelle111[[#This Row],[Anzahl Lieferscheine]]</f>
        <v>7.2900000000000006E-2</v>
      </c>
    </row>
    <row r="3503" spans="1:14" x14ac:dyDescent="0.2">
      <c r="A3503" s="2" t="s">
        <v>37</v>
      </c>
      <c r="B3503" s="2" t="s">
        <v>42</v>
      </c>
      <c r="C3503" s="2" t="s">
        <v>6</v>
      </c>
      <c r="D3503" s="2" t="s">
        <v>7</v>
      </c>
      <c r="E3503" s="2" t="s">
        <v>11</v>
      </c>
      <c r="F3503" s="2" t="s">
        <v>61</v>
      </c>
      <c r="G3503" s="1">
        <v>84</v>
      </c>
      <c r="H3503" s="1">
        <v>33.6</v>
      </c>
      <c r="I3503" s="4">
        <v>1</v>
      </c>
      <c r="J3503" s="2" t="s">
        <v>68</v>
      </c>
      <c r="K3503" s="1">
        <f>Tabelle111[[#This Row],[Menge kg Nges]]/1000</f>
        <v>8.4000000000000005E-2</v>
      </c>
      <c r="L3503" s="1">
        <f>Tabelle111[[#This Row],[Menge kg P2O5]]/1000</f>
        <v>3.3600000000000005E-2</v>
      </c>
      <c r="M3503" s="1">
        <f>Tabelle111[[#This Row],[Menge t Nges]]/Tabelle111[[#This Row],[Anzahl Lieferscheine]]</f>
        <v>8.4000000000000005E-2</v>
      </c>
      <c r="N3503" s="1">
        <f>Tabelle111[[#This Row],[Menge t P2O5]]/Tabelle111[[#This Row],[Anzahl Lieferscheine]]</f>
        <v>3.3600000000000005E-2</v>
      </c>
    </row>
    <row r="3504" spans="1:14" x14ac:dyDescent="0.2">
      <c r="A3504" s="2" t="s">
        <v>37</v>
      </c>
      <c r="B3504" s="2" t="s">
        <v>42</v>
      </c>
      <c r="C3504" s="2" t="s">
        <v>6</v>
      </c>
      <c r="D3504" s="2" t="s">
        <v>7</v>
      </c>
      <c r="E3504" s="2" t="s">
        <v>12</v>
      </c>
      <c r="F3504" s="2" t="s">
        <v>61</v>
      </c>
      <c r="G3504" s="1">
        <v>50329.869999999966</v>
      </c>
      <c r="H3504" s="1">
        <v>21269.580000000005</v>
      </c>
      <c r="I3504" s="4">
        <v>97</v>
      </c>
      <c r="J3504" s="2" t="s">
        <v>68</v>
      </c>
      <c r="K3504" s="1">
        <f>Tabelle111[[#This Row],[Menge kg Nges]]/1000</f>
        <v>50.329869999999964</v>
      </c>
      <c r="L3504" s="1">
        <f>Tabelle111[[#This Row],[Menge kg P2O5]]/1000</f>
        <v>21.269580000000005</v>
      </c>
      <c r="M3504" s="1">
        <f>Tabelle111[[#This Row],[Menge t Nges]]/Tabelle111[[#This Row],[Anzahl Lieferscheine]]</f>
        <v>0.51886463917525738</v>
      </c>
      <c r="N3504" s="1">
        <f>Tabelle111[[#This Row],[Menge t P2O5]]/Tabelle111[[#This Row],[Anzahl Lieferscheine]]</f>
        <v>0.21927402061855675</v>
      </c>
    </row>
    <row r="3505" spans="1:14" x14ac:dyDescent="0.2">
      <c r="A3505" s="2" t="s">
        <v>37</v>
      </c>
      <c r="B3505" s="2" t="s">
        <v>42</v>
      </c>
      <c r="C3505" s="2" t="s">
        <v>6</v>
      </c>
      <c r="D3505" s="2" t="s">
        <v>7</v>
      </c>
      <c r="E3505" s="2" t="s">
        <v>13</v>
      </c>
      <c r="F3505" s="2" t="s">
        <v>61</v>
      </c>
      <c r="G3505" s="1">
        <v>12598.199999999997</v>
      </c>
      <c r="H3505" s="1">
        <v>6410.6</v>
      </c>
      <c r="I3505" s="4">
        <v>34</v>
      </c>
      <c r="J3505" s="2" t="s">
        <v>68</v>
      </c>
      <c r="K3505" s="1">
        <f>Tabelle111[[#This Row],[Menge kg Nges]]/1000</f>
        <v>12.598199999999997</v>
      </c>
      <c r="L3505" s="1">
        <f>Tabelle111[[#This Row],[Menge kg P2O5]]/1000</f>
        <v>6.4106000000000005</v>
      </c>
      <c r="M3505" s="1">
        <f>Tabelle111[[#This Row],[Menge t Nges]]/Tabelle111[[#This Row],[Anzahl Lieferscheine]]</f>
        <v>0.37053529411764696</v>
      </c>
      <c r="N3505" s="1">
        <f>Tabelle111[[#This Row],[Menge t P2O5]]/Tabelle111[[#This Row],[Anzahl Lieferscheine]]</f>
        <v>0.18854705882352943</v>
      </c>
    </row>
    <row r="3506" spans="1:14" x14ac:dyDescent="0.2">
      <c r="A3506" s="2" t="s">
        <v>37</v>
      </c>
      <c r="B3506" s="2" t="s">
        <v>42</v>
      </c>
      <c r="C3506" s="2" t="s">
        <v>6</v>
      </c>
      <c r="D3506" s="2" t="s">
        <v>7</v>
      </c>
      <c r="E3506" s="2" t="s">
        <v>14</v>
      </c>
      <c r="F3506" s="2" t="s">
        <v>61</v>
      </c>
      <c r="G3506" s="1">
        <v>14809.23</v>
      </c>
      <c r="H3506" s="1">
        <v>7298.7199999999993</v>
      </c>
      <c r="I3506" s="4">
        <v>36</v>
      </c>
      <c r="J3506" s="2" t="s">
        <v>68</v>
      </c>
      <c r="K3506" s="1">
        <f>Tabelle111[[#This Row],[Menge kg Nges]]/1000</f>
        <v>14.809229999999999</v>
      </c>
      <c r="L3506" s="1">
        <f>Tabelle111[[#This Row],[Menge kg P2O5]]/1000</f>
        <v>7.2987199999999994</v>
      </c>
      <c r="M3506" s="1">
        <f>Tabelle111[[#This Row],[Menge t Nges]]/Tabelle111[[#This Row],[Anzahl Lieferscheine]]</f>
        <v>0.4113675</v>
      </c>
      <c r="N3506" s="1">
        <f>Tabelle111[[#This Row],[Menge t P2O5]]/Tabelle111[[#This Row],[Anzahl Lieferscheine]]</f>
        <v>0.20274222222222221</v>
      </c>
    </row>
    <row r="3507" spans="1:14" x14ac:dyDescent="0.2">
      <c r="A3507" s="2" t="s">
        <v>37</v>
      </c>
      <c r="B3507" s="2" t="s">
        <v>42</v>
      </c>
      <c r="C3507" s="2" t="s">
        <v>6</v>
      </c>
      <c r="D3507" s="2" t="s">
        <v>15</v>
      </c>
      <c r="E3507" s="2" t="s">
        <v>16</v>
      </c>
      <c r="F3507" s="2" t="s">
        <v>61</v>
      </c>
      <c r="G3507" s="1">
        <v>291.25</v>
      </c>
      <c r="H3507" s="1">
        <v>266.25</v>
      </c>
      <c r="I3507" s="4">
        <v>1</v>
      </c>
      <c r="J3507" s="2" t="s">
        <v>68</v>
      </c>
      <c r="K3507" s="1">
        <f>Tabelle111[[#This Row],[Menge kg Nges]]/1000</f>
        <v>0.29125000000000001</v>
      </c>
      <c r="L3507" s="1">
        <f>Tabelle111[[#This Row],[Menge kg P2O5]]/1000</f>
        <v>0.26624999999999999</v>
      </c>
      <c r="M3507" s="1">
        <f>Tabelle111[[#This Row],[Menge t Nges]]/Tabelle111[[#This Row],[Anzahl Lieferscheine]]</f>
        <v>0.29125000000000001</v>
      </c>
      <c r="N3507" s="1">
        <f>Tabelle111[[#This Row],[Menge t P2O5]]/Tabelle111[[#This Row],[Anzahl Lieferscheine]]</f>
        <v>0.26624999999999999</v>
      </c>
    </row>
    <row r="3508" spans="1:14" x14ac:dyDescent="0.2">
      <c r="A3508" s="2" t="s">
        <v>37</v>
      </c>
      <c r="B3508" s="2" t="s">
        <v>42</v>
      </c>
      <c r="C3508" s="2" t="s">
        <v>6</v>
      </c>
      <c r="D3508" s="2" t="s">
        <v>15</v>
      </c>
      <c r="E3508" s="2" t="s">
        <v>17</v>
      </c>
      <c r="F3508" s="2" t="s">
        <v>61</v>
      </c>
      <c r="G3508" s="1">
        <v>305.27999999999997</v>
      </c>
      <c r="H3508" s="1">
        <v>132.47999999999999</v>
      </c>
      <c r="I3508" s="4">
        <v>4</v>
      </c>
      <c r="J3508" s="2" t="s">
        <v>68</v>
      </c>
      <c r="K3508" s="1">
        <f>Tabelle111[[#This Row],[Menge kg Nges]]/1000</f>
        <v>0.30528</v>
      </c>
      <c r="L3508" s="1">
        <f>Tabelle111[[#This Row],[Menge kg P2O5]]/1000</f>
        <v>0.13247999999999999</v>
      </c>
      <c r="M3508" s="1">
        <f>Tabelle111[[#This Row],[Menge t Nges]]/Tabelle111[[#This Row],[Anzahl Lieferscheine]]</f>
        <v>7.6319999999999999E-2</v>
      </c>
      <c r="N3508" s="1">
        <f>Tabelle111[[#This Row],[Menge t P2O5]]/Tabelle111[[#This Row],[Anzahl Lieferscheine]]</f>
        <v>3.3119999999999997E-2</v>
      </c>
    </row>
    <row r="3509" spans="1:14" x14ac:dyDescent="0.2">
      <c r="A3509" s="2" t="s">
        <v>37</v>
      </c>
      <c r="B3509" s="2" t="s">
        <v>42</v>
      </c>
      <c r="C3509" s="2" t="s">
        <v>6</v>
      </c>
      <c r="D3509" s="2" t="s">
        <v>15</v>
      </c>
      <c r="E3509" s="2" t="s">
        <v>18</v>
      </c>
      <c r="F3509" s="2" t="s">
        <v>61</v>
      </c>
      <c r="G3509" s="1">
        <v>1962.6799999999998</v>
      </c>
      <c r="H3509" s="1">
        <v>1441.72</v>
      </c>
      <c r="I3509" s="4">
        <v>6</v>
      </c>
      <c r="J3509" s="2" t="s">
        <v>68</v>
      </c>
      <c r="K3509" s="1">
        <f>Tabelle111[[#This Row],[Menge kg Nges]]/1000</f>
        <v>1.9626799999999998</v>
      </c>
      <c r="L3509" s="1">
        <f>Tabelle111[[#This Row],[Menge kg P2O5]]/1000</f>
        <v>1.4417200000000001</v>
      </c>
      <c r="M3509" s="1">
        <f>Tabelle111[[#This Row],[Menge t Nges]]/Tabelle111[[#This Row],[Anzahl Lieferscheine]]</f>
        <v>0.32711333333333331</v>
      </c>
      <c r="N3509" s="1">
        <f>Tabelle111[[#This Row],[Menge t P2O5]]/Tabelle111[[#This Row],[Anzahl Lieferscheine]]</f>
        <v>0.24028666666666668</v>
      </c>
    </row>
    <row r="3510" spans="1:14" x14ac:dyDescent="0.2">
      <c r="A3510" s="2" t="s">
        <v>37</v>
      </c>
      <c r="B3510" s="2" t="s">
        <v>42</v>
      </c>
      <c r="C3510" s="2" t="s">
        <v>6</v>
      </c>
      <c r="D3510" s="2" t="s">
        <v>15</v>
      </c>
      <c r="E3510" s="2" t="s">
        <v>19</v>
      </c>
      <c r="F3510" s="2" t="s">
        <v>61</v>
      </c>
      <c r="G3510" s="1">
        <v>297</v>
      </c>
      <c r="H3510" s="1">
        <v>330</v>
      </c>
      <c r="I3510" s="4">
        <v>1</v>
      </c>
      <c r="J3510" s="2" t="s">
        <v>68</v>
      </c>
      <c r="K3510" s="1">
        <f>Tabelle111[[#This Row],[Menge kg Nges]]/1000</f>
        <v>0.29699999999999999</v>
      </c>
      <c r="L3510" s="1">
        <f>Tabelle111[[#This Row],[Menge kg P2O5]]/1000</f>
        <v>0.33</v>
      </c>
      <c r="M3510" s="1">
        <f>Tabelle111[[#This Row],[Menge t Nges]]/Tabelle111[[#This Row],[Anzahl Lieferscheine]]</f>
        <v>0.29699999999999999</v>
      </c>
      <c r="N3510" s="1">
        <f>Tabelle111[[#This Row],[Menge t P2O5]]/Tabelle111[[#This Row],[Anzahl Lieferscheine]]</f>
        <v>0.33</v>
      </c>
    </row>
    <row r="3511" spans="1:14" x14ac:dyDescent="0.2">
      <c r="A3511" s="2" t="s">
        <v>37</v>
      </c>
      <c r="B3511" s="2" t="s">
        <v>42</v>
      </c>
      <c r="C3511" s="2" t="s">
        <v>6</v>
      </c>
      <c r="D3511" s="2" t="s">
        <v>15</v>
      </c>
      <c r="E3511" s="2" t="s">
        <v>20</v>
      </c>
      <c r="F3511" s="2" t="s">
        <v>61</v>
      </c>
      <c r="G3511" s="1">
        <v>564.96000000000015</v>
      </c>
      <c r="H3511" s="1">
        <v>321</v>
      </c>
      <c r="I3511" s="4">
        <v>10</v>
      </c>
      <c r="J3511" s="2" t="s">
        <v>68</v>
      </c>
      <c r="K3511" s="1">
        <f>Tabelle111[[#This Row],[Menge kg Nges]]/1000</f>
        <v>0.56496000000000013</v>
      </c>
      <c r="L3511" s="1">
        <f>Tabelle111[[#This Row],[Menge kg P2O5]]/1000</f>
        <v>0.32100000000000001</v>
      </c>
      <c r="M3511" s="1">
        <f>Tabelle111[[#This Row],[Menge t Nges]]/Tabelle111[[#This Row],[Anzahl Lieferscheine]]</f>
        <v>5.6496000000000011E-2</v>
      </c>
      <c r="N3511" s="1">
        <f>Tabelle111[[#This Row],[Menge t P2O5]]/Tabelle111[[#This Row],[Anzahl Lieferscheine]]</f>
        <v>3.2100000000000004E-2</v>
      </c>
    </row>
    <row r="3512" spans="1:14" x14ac:dyDescent="0.2">
      <c r="A3512" s="2" t="s">
        <v>37</v>
      </c>
      <c r="B3512" s="2" t="s">
        <v>42</v>
      </c>
      <c r="C3512" s="2" t="s">
        <v>6</v>
      </c>
      <c r="D3512" s="2" t="s">
        <v>15</v>
      </c>
      <c r="E3512" s="2" t="s">
        <v>21</v>
      </c>
      <c r="F3512" s="2" t="s">
        <v>61</v>
      </c>
      <c r="G3512" s="1">
        <v>125</v>
      </c>
      <c r="H3512" s="1">
        <v>66</v>
      </c>
      <c r="I3512" s="4">
        <v>1</v>
      </c>
      <c r="J3512" s="2" t="s">
        <v>68</v>
      </c>
      <c r="K3512" s="1">
        <f>Tabelle111[[#This Row],[Menge kg Nges]]/1000</f>
        <v>0.125</v>
      </c>
      <c r="L3512" s="1">
        <f>Tabelle111[[#This Row],[Menge kg P2O5]]/1000</f>
        <v>6.6000000000000003E-2</v>
      </c>
      <c r="M3512" s="1">
        <f>Tabelle111[[#This Row],[Menge t Nges]]/Tabelle111[[#This Row],[Anzahl Lieferscheine]]</f>
        <v>0.125</v>
      </c>
      <c r="N3512" s="1">
        <f>Tabelle111[[#This Row],[Menge t P2O5]]/Tabelle111[[#This Row],[Anzahl Lieferscheine]]</f>
        <v>6.6000000000000003E-2</v>
      </c>
    </row>
    <row r="3513" spans="1:14" x14ac:dyDescent="0.2">
      <c r="A3513" s="2" t="s">
        <v>37</v>
      </c>
      <c r="B3513" s="2" t="s">
        <v>42</v>
      </c>
      <c r="C3513" s="2" t="s">
        <v>6</v>
      </c>
      <c r="D3513" s="2" t="s">
        <v>15</v>
      </c>
      <c r="E3513" s="2" t="s">
        <v>24</v>
      </c>
      <c r="F3513" s="2" t="s">
        <v>61</v>
      </c>
      <c r="G3513" s="1">
        <v>4046.6000000000004</v>
      </c>
      <c r="H3513" s="1">
        <v>2580.1</v>
      </c>
      <c r="I3513" s="4">
        <v>3</v>
      </c>
      <c r="J3513" s="2" t="s">
        <v>68</v>
      </c>
      <c r="K3513" s="1">
        <f>Tabelle111[[#This Row],[Menge kg Nges]]/1000</f>
        <v>4.0466000000000006</v>
      </c>
      <c r="L3513" s="1">
        <f>Tabelle111[[#This Row],[Menge kg P2O5]]/1000</f>
        <v>2.5800999999999998</v>
      </c>
      <c r="M3513" s="1">
        <f>Tabelle111[[#This Row],[Menge t Nges]]/Tabelle111[[#This Row],[Anzahl Lieferscheine]]</f>
        <v>1.3488666666666669</v>
      </c>
      <c r="N3513" s="1">
        <f>Tabelle111[[#This Row],[Menge t P2O5]]/Tabelle111[[#This Row],[Anzahl Lieferscheine]]</f>
        <v>0.86003333333333332</v>
      </c>
    </row>
    <row r="3514" spans="1:14" x14ac:dyDescent="0.2">
      <c r="A3514" s="2" t="s">
        <v>37</v>
      </c>
      <c r="B3514" s="2" t="s">
        <v>42</v>
      </c>
      <c r="C3514" s="2" t="s">
        <v>25</v>
      </c>
      <c r="D3514" s="2" t="s">
        <v>25</v>
      </c>
      <c r="E3514" s="2" t="s">
        <v>26</v>
      </c>
      <c r="F3514" s="2" t="s">
        <v>61</v>
      </c>
      <c r="G3514" s="1">
        <v>4612.1399999999994</v>
      </c>
      <c r="H3514" s="1">
        <v>1100.3199999999997</v>
      </c>
      <c r="I3514" s="4">
        <v>16</v>
      </c>
      <c r="J3514" s="2" t="s">
        <v>68</v>
      </c>
      <c r="K3514" s="1">
        <f>Tabelle111[[#This Row],[Menge kg Nges]]/1000</f>
        <v>4.6121399999999992</v>
      </c>
      <c r="L3514" s="1">
        <f>Tabelle111[[#This Row],[Menge kg P2O5]]/1000</f>
        <v>1.1003199999999997</v>
      </c>
      <c r="M3514" s="1">
        <f>Tabelle111[[#This Row],[Menge t Nges]]/Tabelle111[[#This Row],[Anzahl Lieferscheine]]</f>
        <v>0.28825874999999995</v>
      </c>
      <c r="N3514" s="1">
        <f>Tabelle111[[#This Row],[Menge t P2O5]]/Tabelle111[[#This Row],[Anzahl Lieferscheine]]</f>
        <v>6.8769999999999984E-2</v>
      </c>
    </row>
    <row r="3515" spans="1:14" x14ac:dyDescent="0.2">
      <c r="A3515" s="2" t="s">
        <v>38</v>
      </c>
      <c r="B3515" s="2" t="s">
        <v>32</v>
      </c>
      <c r="C3515" s="2" t="s">
        <v>25</v>
      </c>
      <c r="D3515" s="2" t="s">
        <v>25</v>
      </c>
      <c r="E3515" s="2" t="s">
        <v>26</v>
      </c>
      <c r="F3515" s="2" t="s">
        <v>61</v>
      </c>
      <c r="G3515" s="1">
        <v>499.2</v>
      </c>
      <c r="H3515" s="1">
        <v>160.68</v>
      </c>
      <c r="I3515" s="4">
        <v>1</v>
      </c>
      <c r="J3515" s="2" t="s">
        <v>68</v>
      </c>
      <c r="K3515" s="1">
        <f>Tabelle111[[#This Row],[Menge kg Nges]]/1000</f>
        <v>0.49919999999999998</v>
      </c>
      <c r="L3515" s="1">
        <f>Tabelle111[[#This Row],[Menge kg P2O5]]/1000</f>
        <v>0.16068000000000002</v>
      </c>
      <c r="M3515" s="1">
        <f>Tabelle111[[#This Row],[Menge t Nges]]/Tabelle111[[#This Row],[Anzahl Lieferscheine]]</f>
        <v>0.49919999999999998</v>
      </c>
      <c r="N3515" s="1">
        <f>Tabelle111[[#This Row],[Menge t P2O5]]/Tabelle111[[#This Row],[Anzahl Lieferscheine]]</f>
        <v>0.16068000000000002</v>
      </c>
    </row>
    <row r="3516" spans="1:14" x14ac:dyDescent="0.2">
      <c r="A3516" s="2" t="s">
        <v>38</v>
      </c>
      <c r="B3516" s="2" t="s">
        <v>38</v>
      </c>
      <c r="C3516" s="2" t="s">
        <v>6</v>
      </c>
      <c r="D3516" s="2" t="s">
        <v>7</v>
      </c>
      <c r="E3516" s="2" t="s">
        <v>8</v>
      </c>
      <c r="F3516" s="2" t="s">
        <v>61</v>
      </c>
      <c r="G3516" s="1">
        <v>88374.88</v>
      </c>
      <c r="H3516" s="1">
        <v>32313.35</v>
      </c>
      <c r="I3516" s="4">
        <v>67</v>
      </c>
      <c r="J3516" s="2" t="s">
        <v>68</v>
      </c>
      <c r="K3516" s="1">
        <f>Tabelle111[[#This Row],[Menge kg Nges]]/1000</f>
        <v>88.374880000000005</v>
      </c>
      <c r="L3516" s="1">
        <f>Tabelle111[[#This Row],[Menge kg P2O5]]/1000</f>
        <v>32.31335</v>
      </c>
      <c r="M3516" s="1">
        <f>Tabelle111[[#This Row],[Menge t Nges]]/Tabelle111[[#This Row],[Anzahl Lieferscheine]]</f>
        <v>1.3190280597014925</v>
      </c>
      <c r="N3516" s="1">
        <f>Tabelle111[[#This Row],[Menge t P2O5]]/Tabelle111[[#This Row],[Anzahl Lieferscheine]]</f>
        <v>0.48228880597014923</v>
      </c>
    </row>
    <row r="3517" spans="1:14" x14ac:dyDescent="0.2">
      <c r="A3517" s="2" t="s">
        <v>38</v>
      </c>
      <c r="B3517" s="2" t="s">
        <v>38</v>
      </c>
      <c r="C3517" s="2" t="s">
        <v>6</v>
      </c>
      <c r="D3517" s="2" t="s">
        <v>7</v>
      </c>
      <c r="E3517" s="2" t="s">
        <v>9</v>
      </c>
      <c r="F3517" s="2" t="s">
        <v>61</v>
      </c>
      <c r="G3517" s="1">
        <v>10324.099999999999</v>
      </c>
      <c r="H3517" s="1">
        <v>4535.1000000000004</v>
      </c>
      <c r="I3517" s="4">
        <v>31</v>
      </c>
      <c r="J3517" s="2" t="s">
        <v>68</v>
      </c>
      <c r="K3517" s="1">
        <f>Tabelle111[[#This Row],[Menge kg Nges]]/1000</f>
        <v>10.324099999999998</v>
      </c>
      <c r="L3517" s="1">
        <f>Tabelle111[[#This Row],[Menge kg P2O5]]/1000</f>
        <v>4.5351000000000008</v>
      </c>
      <c r="M3517" s="1">
        <f>Tabelle111[[#This Row],[Menge t Nges]]/Tabelle111[[#This Row],[Anzahl Lieferscheine]]</f>
        <v>0.33303548387096765</v>
      </c>
      <c r="N3517" s="1">
        <f>Tabelle111[[#This Row],[Menge t P2O5]]/Tabelle111[[#This Row],[Anzahl Lieferscheine]]</f>
        <v>0.14629354838709679</v>
      </c>
    </row>
    <row r="3518" spans="1:14" x14ac:dyDescent="0.2">
      <c r="A3518" s="2" t="s">
        <v>38</v>
      </c>
      <c r="B3518" s="2" t="s">
        <v>38</v>
      </c>
      <c r="C3518" s="2" t="s">
        <v>6</v>
      </c>
      <c r="D3518" s="2" t="s">
        <v>7</v>
      </c>
      <c r="E3518" s="2" t="s">
        <v>10</v>
      </c>
      <c r="F3518" s="2" t="s">
        <v>61</v>
      </c>
      <c r="G3518" s="1">
        <v>4419.3999999999996</v>
      </c>
      <c r="H3518" s="1">
        <v>1780.9</v>
      </c>
      <c r="I3518" s="4">
        <v>22</v>
      </c>
      <c r="J3518" s="2" t="s">
        <v>68</v>
      </c>
      <c r="K3518" s="1">
        <f>Tabelle111[[#This Row],[Menge kg Nges]]/1000</f>
        <v>4.4193999999999996</v>
      </c>
      <c r="L3518" s="1">
        <f>Tabelle111[[#This Row],[Menge kg P2O5]]/1000</f>
        <v>1.7809000000000001</v>
      </c>
      <c r="M3518" s="1">
        <f>Tabelle111[[#This Row],[Menge t Nges]]/Tabelle111[[#This Row],[Anzahl Lieferscheine]]</f>
        <v>0.20088181818181816</v>
      </c>
      <c r="N3518" s="1">
        <f>Tabelle111[[#This Row],[Menge t P2O5]]/Tabelle111[[#This Row],[Anzahl Lieferscheine]]</f>
        <v>8.0950000000000008E-2</v>
      </c>
    </row>
    <row r="3519" spans="1:14" x14ac:dyDescent="0.2">
      <c r="A3519" s="2" t="s">
        <v>38</v>
      </c>
      <c r="B3519" s="2" t="s">
        <v>38</v>
      </c>
      <c r="C3519" s="2" t="s">
        <v>6</v>
      </c>
      <c r="D3519" s="2" t="s">
        <v>7</v>
      </c>
      <c r="E3519" s="2" t="s">
        <v>11</v>
      </c>
      <c r="F3519" s="2" t="s">
        <v>61</v>
      </c>
      <c r="G3519" s="1">
        <v>3707.4</v>
      </c>
      <c r="H3519" s="1">
        <v>2315.9200000000005</v>
      </c>
      <c r="I3519" s="4">
        <v>13</v>
      </c>
      <c r="J3519" s="2" t="s">
        <v>68</v>
      </c>
      <c r="K3519" s="1">
        <f>Tabelle111[[#This Row],[Menge kg Nges]]/1000</f>
        <v>3.7074000000000003</v>
      </c>
      <c r="L3519" s="1">
        <f>Tabelle111[[#This Row],[Menge kg P2O5]]/1000</f>
        <v>2.3159200000000006</v>
      </c>
      <c r="M3519" s="1">
        <f>Tabelle111[[#This Row],[Menge t Nges]]/Tabelle111[[#This Row],[Anzahl Lieferscheine]]</f>
        <v>0.28518461538461543</v>
      </c>
      <c r="N3519" s="1">
        <f>Tabelle111[[#This Row],[Menge t P2O5]]/Tabelle111[[#This Row],[Anzahl Lieferscheine]]</f>
        <v>0.17814769230769237</v>
      </c>
    </row>
    <row r="3520" spans="1:14" x14ac:dyDescent="0.2">
      <c r="A3520" s="2" t="s">
        <v>38</v>
      </c>
      <c r="B3520" s="2" t="s">
        <v>38</v>
      </c>
      <c r="C3520" s="2" t="s">
        <v>6</v>
      </c>
      <c r="D3520" s="2" t="s">
        <v>7</v>
      </c>
      <c r="E3520" s="2" t="s">
        <v>12</v>
      </c>
      <c r="F3520" s="2" t="s">
        <v>61</v>
      </c>
      <c r="G3520" s="1">
        <v>26473.420000000002</v>
      </c>
      <c r="H3520" s="1">
        <v>12697.180000000004</v>
      </c>
      <c r="I3520" s="4">
        <v>39</v>
      </c>
      <c r="J3520" s="2" t="s">
        <v>68</v>
      </c>
      <c r="K3520" s="1">
        <f>Tabelle111[[#This Row],[Menge kg Nges]]/1000</f>
        <v>26.473420000000001</v>
      </c>
      <c r="L3520" s="1">
        <f>Tabelle111[[#This Row],[Menge kg P2O5]]/1000</f>
        <v>12.697180000000005</v>
      </c>
      <c r="M3520" s="1">
        <f>Tabelle111[[#This Row],[Menge t Nges]]/Tabelle111[[#This Row],[Anzahl Lieferscheine]]</f>
        <v>0.678805641025641</v>
      </c>
      <c r="N3520" s="1">
        <f>Tabelle111[[#This Row],[Menge t P2O5]]/Tabelle111[[#This Row],[Anzahl Lieferscheine]]</f>
        <v>0.32556871794871806</v>
      </c>
    </row>
    <row r="3521" spans="1:14" x14ac:dyDescent="0.2">
      <c r="A3521" s="2" t="s">
        <v>38</v>
      </c>
      <c r="B3521" s="2" t="s">
        <v>38</v>
      </c>
      <c r="C3521" s="2" t="s">
        <v>6</v>
      </c>
      <c r="D3521" s="2" t="s">
        <v>7</v>
      </c>
      <c r="E3521" s="2" t="s">
        <v>13</v>
      </c>
      <c r="F3521" s="2" t="s">
        <v>61</v>
      </c>
      <c r="G3521" s="1">
        <v>4622.8</v>
      </c>
      <c r="H3521" s="1">
        <v>2371.6</v>
      </c>
      <c r="I3521" s="4">
        <v>8</v>
      </c>
      <c r="J3521" s="2" t="s">
        <v>68</v>
      </c>
      <c r="K3521" s="1">
        <f>Tabelle111[[#This Row],[Menge kg Nges]]/1000</f>
        <v>4.6227999999999998</v>
      </c>
      <c r="L3521" s="1">
        <f>Tabelle111[[#This Row],[Menge kg P2O5]]/1000</f>
        <v>2.3715999999999999</v>
      </c>
      <c r="M3521" s="1">
        <f>Tabelle111[[#This Row],[Menge t Nges]]/Tabelle111[[#This Row],[Anzahl Lieferscheine]]</f>
        <v>0.57784999999999997</v>
      </c>
      <c r="N3521" s="1">
        <f>Tabelle111[[#This Row],[Menge t P2O5]]/Tabelle111[[#This Row],[Anzahl Lieferscheine]]</f>
        <v>0.29644999999999999</v>
      </c>
    </row>
    <row r="3522" spans="1:14" x14ac:dyDescent="0.2">
      <c r="A3522" s="2" t="s">
        <v>38</v>
      </c>
      <c r="B3522" s="2" t="s">
        <v>38</v>
      </c>
      <c r="C3522" s="2" t="s">
        <v>6</v>
      </c>
      <c r="D3522" s="2" t="s">
        <v>7</v>
      </c>
      <c r="E3522" s="2" t="s">
        <v>14</v>
      </c>
      <c r="F3522" s="2" t="s">
        <v>61</v>
      </c>
      <c r="G3522" s="1">
        <v>10329.699999999999</v>
      </c>
      <c r="H3522" s="1">
        <v>5006.8</v>
      </c>
      <c r="I3522" s="4">
        <v>33</v>
      </c>
      <c r="J3522" s="2" t="s">
        <v>68</v>
      </c>
      <c r="K3522" s="1">
        <f>Tabelle111[[#This Row],[Menge kg Nges]]/1000</f>
        <v>10.329699999999999</v>
      </c>
      <c r="L3522" s="1">
        <f>Tabelle111[[#This Row],[Menge kg P2O5]]/1000</f>
        <v>5.0068000000000001</v>
      </c>
      <c r="M3522" s="1">
        <f>Tabelle111[[#This Row],[Menge t Nges]]/Tabelle111[[#This Row],[Anzahl Lieferscheine]]</f>
        <v>0.31302121212121209</v>
      </c>
      <c r="N3522" s="1">
        <f>Tabelle111[[#This Row],[Menge t P2O5]]/Tabelle111[[#This Row],[Anzahl Lieferscheine]]</f>
        <v>0.15172121212121212</v>
      </c>
    </row>
    <row r="3523" spans="1:14" x14ac:dyDescent="0.2">
      <c r="A3523" s="2" t="s">
        <v>38</v>
      </c>
      <c r="B3523" s="2" t="s">
        <v>38</v>
      </c>
      <c r="C3523" s="2" t="s">
        <v>6</v>
      </c>
      <c r="D3523" s="2" t="s">
        <v>15</v>
      </c>
      <c r="E3523" s="2" t="s">
        <v>17</v>
      </c>
      <c r="F3523" s="2" t="s">
        <v>61</v>
      </c>
      <c r="G3523" s="1">
        <v>47.7</v>
      </c>
      <c r="H3523" s="1">
        <v>20.7</v>
      </c>
      <c r="I3523" s="4">
        <v>1</v>
      </c>
      <c r="J3523" s="2" t="s">
        <v>68</v>
      </c>
      <c r="K3523" s="1">
        <f>Tabelle111[[#This Row],[Menge kg Nges]]/1000</f>
        <v>4.7700000000000006E-2</v>
      </c>
      <c r="L3523" s="1">
        <f>Tabelle111[[#This Row],[Menge kg P2O5]]/1000</f>
        <v>2.07E-2</v>
      </c>
      <c r="M3523" s="1">
        <f>Tabelle111[[#This Row],[Menge t Nges]]/Tabelle111[[#This Row],[Anzahl Lieferscheine]]</f>
        <v>4.7700000000000006E-2</v>
      </c>
      <c r="N3523" s="1">
        <f>Tabelle111[[#This Row],[Menge t P2O5]]/Tabelle111[[#This Row],[Anzahl Lieferscheine]]</f>
        <v>2.07E-2</v>
      </c>
    </row>
    <row r="3524" spans="1:14" x14ac:dyDescent="0.2">
      <c r="A3524" s="2" t="s">
        <v>38</v>
      </c>
      <c r="B3524" s="2" t="s">
        <v>38</v>
      </c>
      <c r="C3524" s="2" t="s">
        <v>6</v>
      </c>
      <c r="D3524" s="2" t="s">
        <v>15</v>
      </c>
      <c r="E3524" s="2" t="s">
        <v>35</v>
      </c>
      <c r="F3524" s="2" t="s">
        <v>61</v>
      </c>
      <c r="G3524" s="1">
        <v>1116</v>
      </c>
      <c r="H3524" s="1">
        <v>864</v>
      </c>
      <c r="I3524" s="4">
        <v>2</v>
      </c>
      <c r="J3524" s="2" t="s">
        <v>68</v>
      </c>
      <c r="K3524" s="1">
        <f>Tabelle111[[#This Row],[Menge kg Nges]]/1000</f>
        <v>1.1160000000000001</v>
      </c>
      <c r="L3524" s="1">
        <f>Tabelle111[[#This Row],[Menge kg P2O5]]/1000</f>
        <v>0.86399999999999999</v>
      </c>
      <c r="M3524" s="1">
        <f>Tabelle111[[#This Row],[Menge t Nges]]/Tabelle111[[#This Row],[Anzahl Lieferscheine]]</f>
        <v>0.55800000000000005</v>
      </c>
      <c r="N3524" s="1">
        <f>Tabelle111[[#This Row],[Menge t P2O5]]/Tabelle111[[#This Row],[Anzahl Lieferscheine]]</f>
        <v>0.432</v>
      </c>
    </row>
    <row r="3525" spans="1:14" x14ac:dyDescent="0.2">
      <c r="A3525" s="2" t="s">
        <v>38</v>
      </c>
      <c r="B3525" s="2" t="s">
        <v>38</v>
      </c>
      <c r="C3525" s="2" t="s">
        <v>6</v>
      </c>
      <c r="D3525" s="2" t="s">
        <v>15</v>
      </c>
      <c r="E3525" s="2" t="s">
        <v>18</v>
      </c>
      <c r="F3525" s="2" t="s">
        <v>61</v>
      </c>
      <c r="G3525" s="1">
        <v>9576</v>
      </c>
      <c r="H3525" s="1">
        <v>7375.7999999999984</v>
      </c>
      <c r="I3525" s="4">
        <v>12</v>
      </c>
      <c r="J3525" s="2" t="s">
        <v>68</v>
      </c>
      <c r="K3525" s="1">
        <f>Tabelle111[[#This Row],[Menge kg Nges]]/1000</f>
        <v>9.5760000000000005</v>
      </c>
      <c r="L3525" s="1">
        <f>Tabelle111[[#This Row],[Menge kg P2O5]]/1000</f>
        <v>7.3757999999999981</v>
      </c>
      <c r="M3525" s="1">
        <f>Tabelle111[[#This Row],[Menge t Nges]]/Tabelle111[[#This Row],[Anzahl Lieferscheine]]</f>
        <v>0.79800000000000004</v>
      </c>
      <c r="N3525" s="1">
        <f>Tabelle111[[#This Row],[Menge t P2O5]]/Tabelle111[[#This Row],[Anzahl Lieferscheine]]</f>
        <v>0.61464999999999981</v>
      </c>
    </row>
    <row r="3526" spans="1:14" x14ac:dyDescent="0.2">
      <c r="A3526" s="2" t="s">
        <v>38</v>
      </c>
      <c r="B3526" s="2" t="s">
        <v>38</v>
      </c>
      <c r="C3526" s="2" t="s">
        <v>6</v>
      </c>
      <c r="D3526" s="2" t="s">
        <v>15</v>
      </c>
      <c r="E3526" s="2" t="s">
        <v>20</v>
      </c>
      <c r="F3526" s="2" t="s">
        <v>61</v>
      </c>
      <c r="G3526" s="1">
        <v>440.00000000000006</v>
      </c>
      <c r="H3526" s="1">
        <v>250</v>
      </c>
      <c r="I3526" s="4">
        <v>6</v>
      </c>
      <c r="J3526" s="2" t="s">
        <v>68</v>
      </c>
      <c r="K3526" s="1">
        <f>Tabelle111[[#This Row],[Menge kg Nges]]/1000</f>
        <v>0.44000000000000006</v>
      </c>
      <c r="L3526" s="1">
        <f>Tabelle111[[#This Row],[Menge kg P2O5]]/1000</f>
        <v>0.25</v>
      </c>
      <c r="M3526" s="1">
        <f>Tabelle111[[#This Row],[Menge t Nges]]/Tabelle111[[#This Row],[Anzahl Lieferscheine]]</f>
        <v>7.3333333333333348E-2</v>
      </c>
      <c r="N3526" s="1">
        <f>Tabelle111[[#This Row],[Menge t P2O5]]/Tabelle111[[#This Row],[Anzahl Lieferscheine]]</f>
        <v>4.1666666666666664E-2</v>
      </c>
    </row>
    <row r="3527" spans="1:14" x14ac:dyDescent="0.2">
      <c r="A3527" s="2" t="s">
        <v>38</v>
      </c>
      <c r="B3527" s="2" t="s">
        <v>38</v>
      </c>
      <c r="C3527" s="2" t="s">
        <v>6</v>
      </c>
      <c r="D3527" s="2" t="s">
        <v>15</v>
      </c>
      <c r="E3527" s="2" t="s">
        <v>21</v>
      </c>
      <c r="F3527" s="2" t="s">
        <v>61</v>
      </c>
      <c r="G3527" s="1">
        <v>4399.8599999999997</v>
      </c>
      <c r="H3527" s="1">
        <v>2933.9699999999993</v>
      </c>
      <c r="I3527" s="4">
        <v>10</v>
      </c>
      <c r="J3527" s="2" t="s">
        <v>68</v>
      </c>
      <c r="K3527" s="1">
        <f>Tabelle111[[#This Row],[Menge kg Nges]]/1000</f>
        <v>4.3998599999999994</v>
      </c>
      <c r="L3527" s="1">
        <f>Tabelle111[[#This Row],[Menge kg P2O5]]/1000</f>
        <v>2.9339699999999995</v>
      </c>
      <c r="M3527" s="1">
        <f>Tabelle111[[#This Row],[Menge t Nges]]/Tabelle111[[#This Row],[Anzahl Lieferscheine]]</f>
        <v>0.43998599999999993</v>
      </c>
      <c r="N3527" s="1">
        <f>Tabelle111[[#This Row],[Menge t P2O5]]/Tabelle111[[#This Row],[Anzahl Lieferscheine]]</f>
        <v>0.29339699999999996</v>
      </c>
    </row>
    <row r="3528" spans="1:14" x14ac:dyDescent="0.2">
      <c r="A3528" s="2" t="s">
        <v>38</v>
      </c>
      <c r="B3528" s="2" t="s">
        <v>38</v>
      </c>
      <c r="C3528" s="2" t="s">
        <v>6</v>
      </c>
      <c r="D3528" s="2" t="s">
        <v>15</v>
      </c>
      <c r="E3528" s="2" t="s">
        <v>9</v>
      </c>
      <c r="F3528" s="2" t="s">
        <v>61</v>
      </c>
      <c r="G3528" s="1">
        <v>2819.7999999999997</v>
      </c>
      <c r="H3528" s="1">
        <v>1186.5</v>
      </c>
      <c r="I3528" s="4">
        <v>7</v>
      </c>
      <c r="J3528" s="2" t="s">
        <v>68</v>
      </c>
      <c r="K3528" s="1">
        <f>Tabelle111[[#This Row],[Menge kg Nges]]/1000</f>
        <v>2.8197999999999999</v>
      </c>
      <c r="L3528" s="1">
        <f>Tabelle111[[#This Row],[Menge kg P2O5]]/1000</f>
        <v>1.1865000000000001</v>
      </c>
      <c r="M3528" s="1">
        <f>Tabelle111[[#This Row],[Menge t Nges]]/Tabelle111[[#This Row],[Anzahl Lieferscheine]]</f>
        <v>0.40282857142857142</v>
      </c>
      <c r="N3528" s="1">
        <f>Tabelle111[[#This Row],[Menge t P2O5]]/Tabelle111[[#This Row],[Anzahl Lieferscheine]]</f>
        <v>0.16950000000000001</v>
      </c>
    </row>
    <row r="3529" spans="1:14" x14ac:dyDescent="0.2">
      <c r="A3529" s="2" t="s">
        <v>38</v>
      </c>
      <c r="B3529" s="2" t="s">
        <v>38</v>
      </c>
      <c r="C3529" s="2" t="s">
        <v>6</v>
      </c>
      <c r="D3529" s="2" t="s">
        <v>15</v>
      </c>
      <c r="E3529" s="2" t="s">
        <v>10</v>
      </c>
      <c r="F3529" s="2" t="s">
        <v>61</v>
      </c>
      <c r="G3529" s="1">
        <v>19490.539999999997</v>
      </c>
      <c r="H3529" s="1">
        <v>8605.4600000000009</v>
      </c>
      <c r="I3529" s="4">
        <v>23</v>
      </c>
      <c r="J3529" s="2" t="s">
        <v>68</v>
      </c>
      <c r="K3529" s="1">
        <f>Tabelle111[[#This Row],[Menge kg Nges]]/1000</f>
        <v>19.490539999999996</v>
      </c>
      <c r="L3529" s="1">
        <f>Tabelle111[[#This Row],[Menge kg P2O5]]/1000</f>
        <v>8.6054600000000008</v>
      </c>
      <c r="M3529" s="1">
        <f>Tabelle111[[#This Row],[Menge t Nges]]/Tabelle111[[#This Row],[Anzahl Lieferscheine]]</f>
        <v>0.84741478260869552</v>
      </c>
      <c r="N3529" s="1">
        <f>Tabelle111[[#This Row],[Menge t P2O5]]/Tabelle111[[#This Row],[Anzahl Lieferscheine]]</f>
        <v>0.37415043478260873</v>
      </c>
    </row>
    <row r="3530" spans="1:14" x14ac:dyDescent="0.2">
      <c r="A3530" s="2" t="s">
        <v>38</v>
      </c>
      <c r="B3530" s="2" t="s">
        <v>38</v>
      </c>
      <c r="C3530" s="2" t="s">
        <v>25</v>
      </c>
      <c r="D3530" s="2" t="s">
        <v>25</v>
      </c>
      <c r="E3530" s="2" t="s">
        <v>26</v>
      </c>
      <c r="F3530" s="2" t="s">
        <v>61</v>
      </c>
      <c r="G3530" s="1">
        <v>128656.03000000003</v>
      </c>
      <c r="H3530" s="1">
        <v>42661.010000000046</v>
      </c>
      <c r="I3530" s="4">
        <v>189</v>
      </c>
      <c r="J3530" s="2" t="s">
        <v>68</v>
      </c>
      <c r="K3530" s="1">
        <f>Tabelle111[[#This Row],[Menge kg Nges]]/1000</f>
        <v>128.65603000000002</v>
      </c>
      <c r="L3530" s="1">
        <f>Tabelle111[[#This Row],[Menge kg P2O5]]/1000</f>
        <v>42.661010000000047</v>
      </c>
      <c r="M3530" s="1">
        <f>Tabelle111[[#This Row],[Menge t Nges]]/Tabelle111[[#This Row],[Anzahl Lieferscheine]]</f>
        <v>0.68071973544973552</v>
      </c>
      <c r="N3530" s="1">
        <f>Tabelle111[[#This Row],[Menge t P2O5]]/Tabelle111[[#This Row],[Anzahl Lieferscheine]]</f>
        <v>0.22571962962962988</v>
      </c>
    </row>
    <row r="3531" spans="1:14" x14ac:dyDescent="0.2">
      <c r="A3531" s="2" t="s">
        <v>38</v>
      </c>
      <c r="B3531" s="2" t="s">
        <v>40</v>
      </c>
      <c r="C3531" s="2" t="s">
        <v>6</v>
      </c>
      <c r="D3531" s="2" t="s">
        <v>7</v>
      </c>
      <c r="E3531" s="2" t="s">
        <v>8</v>
      </c>
      <c r="F3531" s="2" t="s">
        <v>61</v>
      </c>
      <c r="G3531" s="1">
        <v>2014</v>
      </c>
      <c r="H3531" s="1">
        <v>714.4</v>
      </c>
      <c r="I3531" s="4">
        <v>2</v>
      </c>
      <c r="J3531" s="2" t="s">
        <v>68</v>
      </c>
      <c r="K3531" s="1">
        <f>Tabelle111[[#This Row],[Menge kg Nges]]/1000</f>
        <v>2.0139999999999998</v>
      </c>
      <c r="L3531" s="1">
        <f>Tabelle111[[#This Row],[Menge kg P2O5]]/1000</f>
        <v>0.71439999999999992</v>
      </c>
      <c r="M3531" s="1">
        <f>Tabelle111[[#This Row],[Menge t Nges]]/Tabelle111[[#This Row],[Anzahl Lieferscheine]]</f>
        <v>1.0069999999999999</v>
      </c>
      <c r="N3531" s="1">
        <f>Tabelle111[[#This Row],[Menge t P2O5]]/Tabelle111[[#This Row],[Anzahl Lieferscheine]]</f>
        <v>0.35719999999999996</v>
      </c>
    </row>
    <row r="3532" spans="1:14" x14ac:dyDescent="0.2">
      <c r="A3532" s="2" t="s">
        <v>38</v>
      </c>
      <c r="B3532" s="2" t="s">
        <v>40</v>
      </c>
      <c r="C3532" s="2" t="s">
        <v>6</v>
      </c>
      <c r="D3532" s="2" t="s">
        <v>7</v>
      </c>
      <c r="E3532" s="2" t="s">
        <v>12</v>
      </c>
      <c r="F3532" s="2" t="s">
        <v>61</v>
      </c>
      <c r="G3532" s="1">
        <v>5669.07</v>
      </c>
      <c r="H3532" s="1">
        <v>1973.4900000000002</v>
      </c>
      <c r="I3532" s="4">
        <v>6</v>
      </c>
      <c r="J3532" s="2" t="s">
        <v>68</v>
      </c>
      <c r="K3532" s="1">
        <f>Tabelle111[[#This Row],[Menge kg Nges]]/1000</f>
        <v>5.6690699999999996</v>
      </c>
      <c r="L3532" s="1">
        <f>Tabelle111[[#This Row],[Menge kg P2O5]]/1000</f>
        <v>1.9734900000000002</v>
      </c>
      <c r="M3532" s="1">
        <f>Tabelle111[[#This Row],[Menge t Nges]]/Tabelle111[[#This Row],[Anzahl Lieferscheine]]</f>
        <v>0.94484499999999993</v>
      </c>
      <c r="N3532" s="1">
        <f>Tabelle111[[#This Row],[Menge t P2O5]]/Tabelle111[[#This Row],[Anzahl Lieferscheine]]</f>
        <v>0.32891500000000001</v>
      </c>
    </row>
    <row r="3533" spans="1:14" x14ac:dyDescent="0.2">
      <c r="A3533" s="2" t="s">
        <v>38</v>
      </c>
      <c r="B3533" s="2" t="s">
        <v>40</v>
      </c>
      <c r="C3533" s="2" t="s">
        <v>6</v>
      </c>
      <c r="D3533" s="2" t="s">
        <v>7</v>
      </c>
      <c r="E3533" s="2" t="s">
        <v>14</v>
      </c>
      <c r="F3533" s="2" t="s">
        <v>61</v>
      </c>
      <c r="G3533" s="1">
        <v>924</v>
      </c>
      <c r="H3533" s="1">
        <v>495</v>
      </c>
      <c r="I3533" s="4">
        <v>1</v>
      </c>
      <c r="J3533" s="2" t="s">
        <v>68</v>
      </c>
      <c r="K3533" s="1">
        <f>Tabelle111[[#This Row],[Menge kg Nges]]/1000</f>
        <v>0.92400000000000004</v>
      </c>
      <c r="L3533" s="1">
        <f>Tabelle111[[#This Row],[Menge kg P2O5]]/1000</f>
        <v>0.495</v>
      </c>
      <c r="M3533" s="1">
        <f>Tabelle111[[#This Row],[Menge t Nges]]/Tabelle111[[#This Row],[Anzahl Lieferscheine]]</f>
        <v>0.92400000000000004</v>
      </c>
      <c r="N3533" s="1">
        <f>Tabelle111[[#This Row],[Menge t P2O5]]/Tabelle111[[#This Row],[Anzahl Lieferscheine]]</f>
        <v>0.495</v>
      </c>
    </row>
    <row r="3534" spans="1:14" x14ac:dyDescent="0.2">
      <c r="A3534" s="2" t="s">
        <v>38</v>
      </c>
      <c r="B3534" s="2" t="s">
        <v>40</v>
      </c>
      <c r="C3534" s="2" t="s">
        <v>25</v>
      </c>
      <c r="D3534" s="2" t="s">
        <v>25</v>
      </c>
      <c r="E3534" s="2" t="s">
        <v>26</v>
      </c>
      <c r="F3534" s="2" t="s">
        <v>61</v>
      </c>
      <c r="G3534" s="1">
        <v>639.67999999999995</v>
      </c>
      <c r="H3534" s="1">
        <v>304.39999999999998</v>
      </c>
      <c r="I3534" s="4">
        <v>1</v>
      </c>
      <c r="J3534" s="2" t="s">
        <v>68</v>
      </c>
      <c r="K3534" s="1">
        <f>Tabelle111[[#This Row],[Menge kg Nges]]/1000</f>
        <v>0.63967999999999992</v>
      </c>
      <c r="L3534" s="1">
        <f>Tabelle111[[#This Row],[Menge kg P2O5]]/1000</f>
        <v>0.3044</v>
      </c>
      <c r="M3534" s="1">
        <f>Tabelle111[[#This Row],[Menge t Nges]]/Tabelle111[[#This Row],[Anzahl Lieferscheine]]</f>
        <v>0.63967999999999992</v>
      </c>
      <c r="N3534" s="1">
        <f>Tabelle111[[#This Row],[Menge t P2O5]]/Tabelle111[[#This Row],[Anzahl Lieferscheine]]</f>
        <v>0.3044</v>
      </c>
    </row>
    <row r="3535" spans="1:14" x14ac:dyDescent="0.2">
      <c r="A3535" s="2" t="s">
        <v>38</v>
      </c>
      <c r="B3535" s="2" t="s">
        <v>42</v>
      </c>
      <c r="C3535" s="2" t="s">
        <v>6</v>
      </c>
      <c r="D3535" s="2" t="s">
        <v>7</v>
      </c>
      <c r="E3535" s="2" t="s">
        <v>9</v>
      </c>
      <c r="F3535" s="2" t="s">
        <v>61</v>
      </c>
      <c r="G3535" s="1">
        <v>1919</v>
      </c>
      <c r="H3535" s="1">
        <v>475</v>
      </c>
      <c r="I3535" s="4">
        <v>1</v>
      </c>
      <c r="J3535" s="2" t="s">
        <v>68</v>
      </c>
      <c r="K3535" s="1">
        <f>Tabelle111[[#This Row],[Menge kg Nges]]/1000</f>
        <v>1.919</v>
      </c>
      <c r="L3535" s="1">
        <f>Tabelle111[[#This Row],[Menge kg P2O5]]/1000</f>
        <v>0.47499999999999998</v>
      </c>
      <c r="M3535" s="1">
        <f>Tabelle111[[#This Row],[Menge t Nges]]/Tabelle111[[#This Row],[Anzahl Lieferscheine]]</f>
        <v>1.919</v>
      </c>
      <c r="N3535" s="1">
        <f>Tabelle111[[#This Row],[Menge t P2O5]]/Tabelle111[[#This Row],[Anzahl Lieferscheine]]</f>
        <v>0.47499999999999998</v>
      </c>
    </row>
    <row r="3536" spans="1:14" x14ac:dyDescent="0.2">
      <c r="A3536" s="2" t="s">
        <v>38</v>
      </c>
      <c r="B3536" s="2" t="s">
        <v>42</v>
      </c>
      <c r="C3536" s="2" t="s">
        <v>25</v>
      </c>
      <c r="D3536" s="2" t="s">
        <v>25</v>
      </c>
      <c r="E3536" s="2" t="s">
        <v>26</v>
      </c>
      <c r="F3536" s="2" t="s">
        <v>61</v>
      </c>
      <c r="G3536" s="1">
        <v>1407.72</v>
      </c>
      <c r="H3536" s="1">
        <v>493.91999999999996</v>
      </c>
      <c r="I3536" s="4">
        <v>3</v>
      </c>
      <c r="J3536" s="2" t="s">
        <v>68</v>
      </c>
      <c r="K3536" s="1">
        <f>Tabelle111[[#This Row],[Menge kg Nges]]/1000</f>
        <v>1.4077200000000001</v>
      </c>
      <c r="L3536" s="1">
        <f>Tabelle111[[#This Row],[Menge kg P2O5]]/1000</f>
        <v>0.49391999999999997</v>
      </c>
      <c r="M3536" s="1">
        <f>Tabelle111[[#This Row],[Menge t Nges]]/Tabelle111[[#This Row],[Anzahl Lieferscheine]]</f>
        <v>0.46924000000000005</v>
      </c>
      <c r="N3536" s="1">
        <f>Tabelle111[[#This Row],[Menge t P2O5]]/Tabelle111[[#This Row],[Anzahl Lieferscheine]]</f>
        <v>0.16463999999999998</v>
      </c>
    </row>
    <row r="3537" spans="1:14" x14ac:dyDescent="0.2">
      <c r="A3537" s="2" t="s">
        <v>39</v>
      </c>
      <c r="B3537" s="2" t="s">
        <v>32</v>
      </c>
      <c r="C3537" s="2" t="s">
        <v>6</v>
      </c>
      <c r="D3537" s="2" t="s">
        <v>7</v>
      </c>
      <c r="E3537" s="2" t="s">
        <v>8</v>
      </c>
      <c r="F3537" s="2" t="s">
        <v>61</v>
      </c>
      <c r="G3537" s="1">
        <v>267.3</v>
      </c>
      <c r="H3537" s="1">
        <v>125.55</v>
      </c>
      <c r="I3537" s="4">
        <v>2</v>
      </c>
      <c r="J3537" s="2" t="s">
        <v>68</v>
      </c>
      <c r="K3537" s="1">
        <f>Tabelle111[[#This Row],[Menge kg Nges]]/1000</f>
        <v>0.26730000000000004</v>
      </c>
      <c r="L3537" s="1">
        <f>Tabelle111[[#This Row],[Menge kg P2O5]]/1000</f>
        <v>0.12554999999999999</v>
      </c>
      <c r="M3537" s="1">
        <f>Tabelle111[[#This Row],[Menge t Nges]]/Tabelle111[[#This Row],[Anzahl Lieferscheine]]</f>
        <v>0.13365000000000002</v>
      </c>
      <c r="N3537" s="1">
        <f>Tabelle111[[#This Row],[Menge t P2O5]]/Tabelle111[[#This Row],[Anzahl Lieferscheine]]</f>
        <v>6.2774999999999997E-2</v>
      </c>
    </row>
    <row r="3538" spans="1:14" x14ac:dyDescent="0.2">
      <c r="A3538" s="2" t="s">
        <v>39</v>
      </c>
      <c r="B3538" s="2" t="s">
        <v>32</v>
      </c>
      <c r="C3538" s="2" t="s">
        <v>6</v>
      </c>
      <c r="D3538" s="2" t="s">
        <v>7</v>
      </c>
      <c r="E3538" s="2" t="s">
        <v>12</v>
      </c>
      <c r="F3538" s="2" t="s">
        <v>61</v>
      </c>
      <c r="G3538" s="1">
        <v>512.5</v>
      </c>
      <c r="H3538" s="1">
        <v>218.75</v>
      </c>
      <c r="I3538" s="4">
        <v>2</v>
      </c>
      <c r="J3538" s="2" t="s">
        <v>68</v>
      </c>
      <c r="K3538" s="1">
        <f>Tabelle111[[#This Row],[Menge kg Nges]]/1000</f>
        <v>0.51249999999999996</v>
      </c>
      <c r="L3538" s="1">
        <f>Tabelle111[[#This Row],[Menge kg P2O5]]/1000</f>
        <v>0.21875</v>
      </c>
      <c r="M3538" s="1">
        <f>Tabelle111[[#This Row],[Menge t Nges]]/Tabelle111[[#This Row],[Anzahl Lieferscheine]]</f>
        <v>0.25624999999999998</v>
      </c>
      <c r="N3538" s="1">
        <f>Tabelle111[[#This Row],[Menge t P2O5]]/Tabelle111[[#This Row],[Anzahl Lieferscheine]]</f>
        <v>0.109375</v>
      </c>
    </row>
    <row r="3539" spans="1:14" x14ac:dyDescent="0.2">
      <c r="A3539" s="2" t="s">
        <v>39</v>
      </c>
      <c r="B3539" s="2" t="s">
        <v>32</v>
      </c>
      <c r="C3539" s="2" t="s">
        <v>25</v>
      </c>
      <c r="D3539" s="2" t="s">
        <v>25</v>
      </c>
      <c r="E3539" s="2" t="s">
        <v>26</v>
      </c>
      <c r="F3539" s="2" t="s">
        <v>61</v>
      </c>
      <c r="G3539" s="1">
        <v>390</v>
      </c>
      <c r="H3539" s="1">
        <v>75</v>
      </c>
      <c r="I3539" s="4">
        <v>1</v>
      </c>
      <c r="J3539" s="2" t="s">
        <v>68</v>
      </c>
      <c r="K3539" s="1">
        <f>Tabelle111[[#This Row],[Menge kg Nges]]/1000</f>
        <v>0.39</v>
      </c>
      <c r="L3539" s="1">
        <f>Tabelle111[[#This Row],[Menge kg P2O5]]/1000</f>
        <v>7.4999999999999997E-2</v>
      </c>
      <c r="M3539" s="1">
        <f>Tabelle111[[#This Row],[Menge t Nges]]/Tabelle111[[#This Row],[Anzahl Lieferscheine]]</f>
        <v>0.39</v>
      </c>
      <c r="N3539" s="1">
        <f>Tabelle111[[#This Row],[Menge t P2O5]]/Tabelle111[[#This Row],[Anzahl Lieferscheine]]</f>
        <v>7.4999999999999997E-2</v>
      </c>
    </row>
    <row r="3540" spans="1:14" x14ac:dyDescent="0.2">
      <c r="A3540" s="2" t="s">
        <v>39</v>
      </c>
      <c r="B3540" s="2" t="s">
        <v>49</v>
      </c>
      <c r="C3540" s="2" t="s">
        <v>6</v>
      </c>
      <c r="D3540" s="2" t="s">
        <v>7</v>
      </c>
      <c r="E3540" s="2" t="s">
        <v>8</v>
      </c>
      <c r="F3540" s="2" t="s">
        <v>61</v>
      </c>
      <c r="G3540" s="1">
        <v>2660</v>
      </c>
      <c r="H3540" s="1">
        <v>735</v>
      </c>
      <c r="I3540" s="4">
        <v>3</v>
      </c>
      <c r="J3540" s="2" t="s">
        <v>68</v>
      </c>
      <c r="K3540" s="1">
        <f>Tabelle111[[#This Row],[Menge kg Nges]]/1000</f>
        <v>2.66</v>
      </c>
      <c r="L3540" s="1">
        <f>Tabelle111[[#This Row],[Menge kg P2O5]]/1000</f>
        <v>0.73499999999999999</v>
      </c>
      <c r="M3540" s="1">
        <f>Tabelle111[[#This Row],[Menge t Nges]]/Tabelle111[[#This Row],[Anzahl Lieferscheine]]</f>
        <v>0.88666666666666671</v>
      </c>
      <c r="N3540" s="1">
        <f>Tabelle111[[#This Row],[Menge t P2O5]]/Tabelle111[[#This Row],[Anzahl Lieferscheine]]</f>
        <v>0.245</v>
      </c>
    </row>
    <row r="3541" spans="1:14" x14ac:dyDescent="0.2">
      <c r="A3541" s="2" t="s">
        <v>39</v>
      </c>
      <c r="B3541" s="2" t="s">
        <v>34</v>
      </c>
      <c r="C3541" s="2" t="s">
        <v>6</v>
      </c>
      <c r="D3541" s="2" t="s">
        <v>7</v>
      </c>
      <c r="E3541" s="2" t="s">
        <v>8</v>
      </c>
      <c r="F3541" s="2" t="s">
        <v>61</v>
      </c>
      <c r="G3541" s="1">
        <v>1039.5</v>
      </c>
      <c r="H3541" s="1">
        <v>488.25</v>
      </c>
      <c r="I3541" s="4">
        <v>6</v>
      </c>
      <c r="J3541" s="2" t="s">
        <v>68</v>
      </c>
      <c r="K3541" s="1">
        <f>Tabelle111[[#This Row],[Menge kg Nges]]/1000</f>
        <v>1.0395000000000001</v>
      </c>
      <c r="L3541" s="1">
        <f>Tabelle111[[#This Row],[Menge kg P2O5]]/1000</f>
        <v>0.48825000000000002</v>
      </c>
      <c r="M3541" s="1">
        <f>Tabelle111[[#This Row],[Menge t Nges]]/Tabelle111[[#This Row],[Anzahl Lieferscheine]]</f>
        <v>0.17325000000000002</v>
      </c>
      <c r="N3541" s="1">
        <f>Tabelle111[[#This Row],[Menge t P2O5]]/Tabelle111[[#This Row],[Anzahl Lieferscheine]]</f>
        <v>8.1375000000000003E-2</v>
      </c>
    </row>
    <row r="3542" spans="1:14" x14ac:dyDescent="0.2">
      <c r="A3542" s="2" t="s">
        <v>39</v>
      </c>
      <c r="B3542" s="2" t="s">
        <v>34</v>
      </c>
      <c r="C3542" s="2" t="s">
        <v>6</v>
      </c>
      <c r="D3542" s="2" t="s">
        <v>7</v>
      </c>
      <c r="E3542" s="2" t="s">
        <v>11</v>
      </c>
      <c r="F3542" s="2" t="s">
        <v>61</v>
      </c>
      <c r="G3542" s="1">
        <v>954.84</v>
      </c>
      <c r="H3542" s="1">
        <v>360.24</v>
      </c>
      <c r="I3542" s="4">
        <v>3</v>
      </c>
      <c r="J3542" s="2" t="s">
        <v>68</v>
      </c>
      <c r="K3542" s="1">
        <f>Tabelle111[[#This Row],[Menge kg Nges]]/1000</f>
        <v>0.95484000000000002</v>
      </c>
      <c r="L3542" s="1">
        <f>Tabelle111[[#This Row],[Menge kg P2O5]]/1000</f>
        <v>0.36024</v>
      </c>
      <c r="M3542" s="1">
        <f>Tabelle111[[#This Row],[Menge t Nges]]/Tabelle111[[#This Row],[Anzahl Lieferscheine]]</f>
        <v>0.31828000000000001</v>
      </c>
      <c r="N3542" s="1">
        <f>Tabelle111[[#This Row],[Menge t P2O5]]/Tabelle111[[#This Row],[Anzahl Lieferscheine]]</f>
        <v>0.12008000000000001</v>
      </c>
    </row>
    <row r="3543" spans="1:14" x14ac:dyDescent="0.2">
      <c r="A3543" s="2" t="s">
        <v>39</v>
      </c>
      <c r="B3543" s="2" t="s">
        <v>34</v>
      </c>
      <c r="C3543" s="2" t="s">
        <v>6</v>
      </c>
      <c r="D3543" s="2" t="s">
        <v>7</v>
      </c>
      <c r="E3543" s="2" t="s">
        <v>12</v>
      </c>
      <c r="F3543" s="2" t="s">
        <v>61</v>
      </c>
      <c r="G3543" s="1">
        <v>4490.8</v>
      </c>
      <c r="H3543" s="1">
        <v>1874.1</v>
      </c>
      <c r="I3543" s="4">
        <v>8</v>
      </c>
      <c r="J3543" s="2" t="s">
        <v>68</v>
      </c>
      <c r="K3543" s="1">
        <f>Tabelle111[[#This Row],[Menge kg Nges]]/1000</f>
        <v>4.4908000000000001</v>
      </c>
      <c r="L3543" s="1">
        <f>Tabelle111[[#This Row],[Menge kg P2O5]]/1000</f>
        <v>1.8740999999999999</v>
      </c>
      <c r="M3543" s="1">
        <f>Tabelle111[[#This Row],[Menge t Nges]]/Tabelle111[[#This Row],[Anzahl Lieferscheine]]</f>
        <v>0.56135000000000002</v>
      </c>
      <c r="N3543" s="1">
        <f>Tabelle111[[#This Row],[Menge t P2O5]]/Tabelle111[[#This Row],[Anzahl Lieferscheine]]</f>
        <v>0.23426249999999998</v>
      </c>
    </row>
    <row r="3544" spans="1:14" x14ac:dyDescent="0.2">
      <c r="A3544" s="2" t="s">
        <v>39</v>
      </c>
      <c r="B3544" s="2" t="s">
        <v>34</v>
      </c>
      <c r="C3544" s="2" t="s">
        <v>6</v>
      </c>
      <c r="D3544" s="2" t="s">
        <v>7</v>
      </c>
      <c r="E3544" s="2" t="s">
        <v>14</v>
      </c>
      <c r="F3544" s="2" t="s">
        <v>61</v>
      </c>
      <c r="G3544" s="1">
        <v>680.5</v>
      </c>
      <c r="H3544" s="1">
        <v>275.5</v>
      </c>
      <c r="I3544" s="4">
        <v>2</v>
      </c>
      <c r="J3544" s="2" t="s">
        <v>68</v>
      </c>
      <c r="K3544" s="1">
        <f>Tabelle111[[#This Row],[Menge kg Nges]]/1000</f>
        <v>0.68049999999999999</v>
      </c>
      <c r="L3544" s="1">
        <f>Tabelle111[[#This Row],[Menge kg P2O5]]/1000</f>
        <v>0.27550000000000002</v>
      </c>
      <c r="M3544" s="1">
        <f>Tabelle111[[#This Row],[Menge t Nges]]/Tabelle111[[#This Row],[Anzahl Lieferscheine]]</f>
        <v>0.34025</v>
      </c>
      <c r="N3544" s="1">
        <f>Tabelle111[[#This Row],[Menge t P2O5]]/Tabelle111[[#This Row],[Anzahl Lieferscheine]]</f>
        <v>0.13775000000000001</v>
      </c>
    </row>
    <row r="3545" spans="1:14" x14ac:dyDescent="0.2">
      <c r="A3545" s="2" t="s">
        <v>39</v>
      </c>
      <c r="B3545" s="2" t="s">
        <v>34</v>
      </c>
      <c r="C3545" s="2" t="s">
        <v>6</v>
      </c>
      <c r="D3545" s="2" t="s">
        <v>15</v>
      </c>
      <c r="E3545" s="2" t="s">
        <v>21</v>
      </c>
      <c r="F3545" s="2" t="s">
        <v>61</v>
      </c>
      <c r="G3545" s="1">
        <v>150.04</v>
      </c>
      <c r="H3545" s="1">
        <v>137.97</v>
      </c>
      <c r="I3545" s="4">
        <v>1</v>
      </c>
      <c r="J3545" s="2" t="s">
        <v>68</v>
      </c>
      <c r="K3545" s="1">
        <f>Tabelle111[[#This Row],[Menge kg Nges]]/1000</f>
        <v>0.15003999999999998</v>
      </c>
      <c r="L3545" s="1">
        <f>Tabelle111[[#This Row],[Menge kg P2O5]]/1000</f>
        <v>0.13797000000000001</v>
      </c>
      <c r="M3545" s="1">
        <f>Tabelle111[[#This Row],[Menge t Nges]]/Tabelle111[[#This Row],[Anzahl Lieferscheine]]</f>
        <v>0.15003999999999998</v>
      </c>
      <c r="N3545" s="1">
        <f>Tabelle111[[#This Row],[Menge t P2O5]]/Tabelle111[[#This Row],[Anzahl Lieferscheine]]</f>
        <v>0.13797000000000001</v>
      </c>
    </row>
    <row r="3546" spans="1:14" x14ac:dyDescent="0.2">
      <c r="A3546" s="2" t="s">
        <v>39</v>
      </c>
      <c r="B3546" s="2" t="s">
        <v>34</v>
      </c>
      <c r="C3546" s="2" t="s">
        <v>6</v>
      </c>
      <c r="D3546" s="2" t="s">
        <v>15</v>
      </c>
      <c r="E3546" s="2" t="s">
        <v>9</v>
      </c>
      <c r="F3546" s="2" t="s">
        <v>61</v>
      </c>
      <c r="G3546" s="1">
        <v>645.28000000000009</v>
      </c>
      <c r="H3546" s="1">
        <v>289.5</v>
      </c>
      <c r="I3546" s="4">
        <v>3</v>
      </c>
      <c r="J3546" s="2" t="s">
        <v>68</v>
      </c>
      <c r="K3546" s="1">
        <f>Tabelle111[[#This Row],[Menge kg Nges]]/1000</f>
        <v>0.64528000000000008</v>
      </c>
      <c r="L3546" s="1">
        <f>Tabelle111[[#This Row],[Menge kg P2O5]]/1000</f>
        <v>0.28949999999999998</v>
      </c>
      <c r="M3546" s="1">
        <f>Tabelle111[[#This Row],[Menge t Nges]]/Tabelle111[[#This Row],[Anzahl Lieferscheine]]</f>
        <v>0.21509333333333336</v>
      </c>
      <c r="N3546" s="1">
        <f>Tabelle111[[#This Row],[Menge t P2O5]]/Tabelle111[[#This Row],[Anzahl Lieferscheine]]</f>
        <v>9.6499999999999989E-2</v>
      </c>
    </row>
    <row r="3547" spans="1:14" x14ac:dyDescent="0.2">
      <c r="A3547" s="2" t="s">
        <v>39</v>
      </c>
      <c r="B3547" s="2" t="s">
        <v>34</v>
      </c>
      <c r="C3547" s="2" t="s">
        <v>25</v>
      </c>
      <c r="D3547" s="2" t="s">
        <v>25</v>
      </c>
      <c r="E3547" s="2" t="s">
        <v>26</v>
      </c>
      <c r="F3547" s="2" t="s">
        <v>61</v>
      </c>
      <c r="G3547" s="1">
        <v>910</v>
      </c>
      <c r="H3547" s="1">
        <v>175</v>
      </c>
      <c r="I3547" s="4">
        <v>1</v>
      </c>
      <c r="J3547" s="2" t="s">
        <v>68</v>
      </c>
      <c r="K3547" s="1">
        <f>Tabelle111[[#This Row],[Menge kg Nges]]/1000</f>
        <v>0.91</v>
      </c>
      <c r="L3547" s="1">
        <f>Tabelle111[[#This Row],[Menge kg P2O5]]/1000</f>
        <v>0.17499999999999999</v>
      </c>
      <c r="M3547" s="1">
        <f>Tabelle111[[#This Row],[Menge t Nges]]/Tabelle111[[#This Row],[Anzahl Lieferscheine]]</f>
        <v>0.91</v>
      </c>
      <c r="N3547" s="1">
        <f>Tabelle111[[#This Row],[Menge t P2O5]]/Tabelle111[[#This Row],[Anzahl Lieferscheine]]</f>
        <v>0.17499999999999999</v>
      </c>
    </row>
    <row r="3548" spans="1:14" x14ac:dyDescent="0.2">
      <c r="A3548" s="2" t="s">
        <v>39</v>
      </c>
      <c r="B3548" s="2" t="s">
        <v>37</v>
      </c>
      <c r="C3548" s="2" t="s">
        <v>6</v>
      </c>
      <c r="D3548" s="2" t="s">
        <v>7</v>
      </c>
      <c r="E3548" s="2" t="s">
        <v>8</v>
      </c>
      <c r="F3548" s="2" t="s">
        <v>61</v>
      </c>
      <c r="G3548" s="1">
        <v>5453</v>
      </c>
      <c r="H3548" s="1">
        <v>1506.75</v>
      </c>
      <c r="I3548" s="4">
        <v>12</v>
      </c>
      <c r="J3548" s="2" t="s">
        <v>68</v>
      </c>
      <c r="K3548" s="1">
        <f>Tabelle111[[#This Row],[Menge kg Nges]]/1000</f>
        <v>5.4530000000000003</v>
      </c>
      <c r="L3548" s="1">
        <f>Tabelle111[[#This Row],[Menge kg P2O5]]/1000</f>
        <v>1.50675</v>
      </c>
      <c r="M3548" s="1">
        <f>Tabelle111[[#This Row],[Menge t Nges]]/Tabelle111[[#This Row],[Anzahl Lieferscheine]]</f>
        <v>0.45441666666666669</v>
      </c>
      <c r="N3548" s="1">
        <f>Tabelle111[[#This Row],[Menge t P2O5]]/Tabelle111[[#This Row],[Anzahl Lieferscheine]]</f>
        <v>0.12556249999999999</v>
      </c>
    </row>
    <row r="3549" spans="1:14" x14ac:dyDescent="0.2">
      <c r="A3549" s="2" t="s">
        <v>39</v>
      </c>
      <c r="B3549" s="2" t="s">
        <v>37</v>
      </c>
      <c r="C3549" s="2" t="s">
        <v>6</v>
      </c>
      <c r="D3549" s="2" t="s">
        <v>7</v>
      </c>
      <c r="E3549" s="2" t="s">
        <v>12</v>
      </c>
      <c r="F3549" s="2" t="s">
        <v>61</v>
      </c>
      <c r="G3549" s="1">
        <v>1396.5</v>
      </c>
      <c r="H3549" s="1">
        <v>456</v>
      </c>
      <c r="I3549" s="4">
        <v>7</v>
      </c>
      <c r="J3549" s="2" t="s">
        <v>68</v>
      </c>
      <c r="K3549" s="1">
        <f>Tabelle111[[#This Row],[Menge kg Nges]]/1000</f>
        <v>1.3965000000000001</v>
      </c>
      <c r="L3549" s="1">
        <f>Tabelle111[[#This Row],[Menge kg P2O5]]/1000</f>
        <v>0.45600000000000002</v>
      </c>
      <c r="M3549" s="1">
        <f>Tabelle111[[#This Row],[Menge t Nges]]/Tabelle111[[#This Row],[Anzahl Lieferscheine]]</f>
        <v>0.19950000000000001</v>
      </c>
      <c r="N3549" s="1">
        <f>Tabelle111[[#This Row],[Menge t P2O5]]/Tabelle111[[#This Row],[Anzahl Lieferscheine]]</f>
        <v>6.5142857142857141E-2</v>
      </c>
    </row>
    <row r="3550" spans="1:14" x14ac:dyDescent="0.2">
      <c r="A3550" s="2" t="s">
        <v>39</v>
      </c>
      <c r="B3550" s="2" t="s">
        <v>37</v>
      </c>
      <c r="C3550" s="2" t="s">
        <v>6</v>
      </c>
      <c r="D3550" s="2" t="s">
        <v>7</v>
      </c>
      <c r="E3550" s="2" t="s">
        <v>14</v>
      </c>
      <c r="F3550" s="2" t="s">
        <v>61</v>
      </c>
      <c r="G3550" s="1">
        <v>462</v>
      </c>
      <c r="H3550" s="1">
        <v>198</v>
      </c>
      <c r="I3550" s="4">
        <v>1</v>
      </c>
      <c r="J3550" s="2" t="s">
        <v>68</v>
      </c>
      <c r="K3550" s="1">
        <f>Tabelle111[[#This Row],[Menge kg Nges]]/1000</f>
        <v>0.46200000000000002</v>
      </c>
      <c r="L3550" s="1">
        <f>Tabelle111[[#This Row],[Menge kg P2O5]]/1000</f>
        <v>0.19800000000000001</v>
      </c>
      <c r="M3550" s="1">
        <f>Tabelle111[[#This Row],[Menge t Nges]]/Tabelle111[[#This Row],[Anzahl Lieferscheine]]</f>
        <v>0.46200000000000002</v>
      </c>
      <c r="N3550" s="1">
        <f>Tabelle111[[#This Row],[Menge t P2O5]]/Tabelle111[[#This Row],[Anzahl Lieferscheine]]</f>
        <v>0.19800000000000001</v>
      </c>
    </row>
    <row r="3551" spans="1:14" x14ac:dyDescent="0.2">
      <c r="A3551" s="2" t="s">
        <v>39</v>
      </c>
      <c r="B3551" s="2" t="s">
        <v>39</v>
      </c>
      <c r="C3551" s="2" t="s">
        <v>6</v>
      </c>
      <c r="D3551" s="2" t="s">
        <v>7</v>
      </c>
      <c r="E3551" s="2" t="s">
        <v>8</v>
      </c>
      <c r="F3551" s="2" t="s">
        <v>61</v>
      </c>
      <c r="G3551" s="1">
        <v>91009.849999999977</v>
      </c>
      <c r="H3551" s="1">
        <v>40664.26999999999</v>
      </c>
      <c r="I3551" s="4">
        <v>343</v>
      </c>
      <c r="J3551" s="2" t="s">
        <v>68</v>
      </c>
      <c r="K3551" s="1">
        <f>Tabelle111[[#This Row],[Menge kg Nges]]/1000</f>
        <v>91.009849999999972</v>
      </c>
      <c r="L3551" s="1">
        <f>Tabelle111[[#This Row],[Menge kg P2O5]]/1000</f>
        <v>40.664269999999988</v>
      </c>
      <c r="M3551" s="1">
        <f>Tabelle111[[#This Row],[Menge t Nges]]/Tabelle111[[#This Row],[Anzahl Lieferscheine]]</f>
        <v>0.2653348396501457</v>
      </c>
      <c r="N3551" s="1">
        <f>Tabelle111[[#This Row],[Menge t P2O5]]/Tabelle111[[#This Row],[Anzahl Lieferscheine]]</f>
        <v>0.11855472303206993</v>
      </c>
    </row>
    <row r="3552" spans="1:14" x14ac:dyDescent="0.2">
      <c r="A3552" s="2" t="s">
        <v>39</v>
      </c>
      <c r="B3552" s="2" t="s">
        <v>39</v>
      </c>
      <c r="C3552" s="2" t="s">
        <v>6</v>
      </c>
      <c r="D3552" s="2" t="s">
        <v>7</v>
      </c>
      <c r="E3552" s="2" t="s">
        <v>9</v>
      </c>
      <c r="F3552" s="2" t="s">
        <v>61</v>
      </c>
      <c r="G3552" s="1">
        <v>56121.359999999986</v>
      </c>
      <c r="H3552" s="1">
        <v>23495.760000000002</v>
      </c>
      <c r="I3552" s="4">
        <v>213</v>
      </c>
      <c r="J3552" s="2" t="s">
        <v>68</v>
      </c>
      <c r="K3552" s="1">
        <f>Tabelle111[[#This Row],[Menge kg Nges]]/1000</f>
        <v>56.121359999999989</v>
      </c>
      <c r="L3552" s="1">
        <f>Tabelle111[[#This Row],[Menge kg P2O5]]/1000</f>
        <v>23.495760000000001</v>
      </c>
      <c r="M3552" s="1">
        <f>Tabelle111[[#This Row],[Menge t Nges]]/Tabelle111[[#This Row],[Anzahl Lieferscheine]]</f>
        <v>0.26348056338028164</v>
      </c>
      <c r="N3552" s="1">
        <f>Tabelle111[[#This Row],[Menge t P2O5]]/Tabelle111[[#This Row],[Anzahl Lieferscheine]]</f>
        <v>0.1103087323943662</v>
      </c>
    </row>
    <row r="3553" spans="1:14" x14ac:dyDescent="0.2">
      <c r="A3553" s="2" t="s">
        <v>39</v>
      </c>
      <c r="B3553" s="2" t="s">
        <v>39</v>
      </c>
      <c r="C3553" s="2" t="s">
        <v>6</v>
      </c>
      <c r="D3553" s="2" t="s">
        <v>7</v>
      </c>
      <c r="E3553" s="2" t="s">
        <v>11</v>
      </c>
      <c r="F3553" s="2" t="s">
        <v>61</v>
      </c>
      <c r="G3553" s="1">
        <v>13311.619999999999</v>
      </c>
      <c r="H3553" s="1">
        <v>5943.1900000000005</v>
      </c>
      <c r="I3553" s="4">
        <v>51</v>
      </c>
      <c r="J3553" s="2" t="s">
        <v>68</v>
      </c>
      <c r="K3553" s="1">
        <f>Tabelle111[[#This Row],[Menge kg Nges]]/1000</f>
        <v>13.31162</v>
      </c>
      <c r="L3553" s="1">
        <f>Tabelle111[[#This Row],[Menge kg P2O5]]/1000</f>
        <v>5.9431900000000004</v>
      </c>
      <c r="M3553" s="1">
        <f>Tabelle111[[#This Row],[Menge t Nges]]/Tabelle111[[#This Row],[Anzahl Lieferscheine]]</f>
        <v>0.26101215686274509</v>
      </c>
      <c r="N3553" s="1">
        <f>Tabelle111[[#This Row],[Menge t P2O5]]/Tabelle111[[#This Row],[Anzahl Lieferscheine]]</f>
        <v>0.11653313725490197</v>
      </c>
    </row>
    <row r="3554" spans="1:14" x14ac:dyDescent="0.2">
      <c r="A3554" s="2" t="s">
        <v>39</v>
      </c>
      <c r="B3554" s="2" t="s">
        <v>39</v>
      </c>
      <c r="C3554" s="2" t="s">
        <v>6</v>
      </c>
      <c r="D3554" s="2" t="s">
        <v>7</v>
      </c>
      <c r="E3554" s="2" t="s">
        <v>12</v>
      </c>
      <c r="F3554" s="2" t="s">
        <v>61</v>
      </c>
      <c r="G3554" s="1">
        <v>29490.150000000012</v>
      </c>
      <c r="H3554" s="1">
        <v>15177.350000000006</v>
      </c>
      <c r="I3554" s="4">
        <v>111</v>
      </c>
      <c r="J3554" s="2" t="s">
        <v>68</v>
      </c>
      <c r="K3554" s="1">
        <f>Tabelle111[[#This Row],[Menge kg Nges]]/1000</f>
        <v>29.490150000000014</v>
      </c>
      <c r="L3554" s="1">
        <f>Tabelle111[[#This Row],[Menge kg P2O5]]/1000</f>
        <v>15.177350000000006</v>
      </c>
      <c r="M3554" s="1">
        <f>Tabelle111[[#This Row],[Menge t Nges]]/Tabelle111[[#This Row],[Anzahl Lieferscheine]]</f>
        <v>0.26567702702702717</v>
      </c>
      <c r="N3554" s="1">
        <f>Tabelle111[[#This Row],[Menge t P2O5]]/Tabelle111[[#This Row],[Anzahl Lieferscheine]]</f>
        <v>0.13673288288288293</v>
      </c>
    </row>
    <row r="3555" spans="1:14" x14ac:dyDescent="0.2">
      <c r="A3555" s="2" t="s">
        <v>39</v>
      </c>
      <c r="B3555" s="2" t="s">
        <v>39</v>
      </c>
      <c r="C3555" s="2" t="s">
        <v>6</v>
      </c>
      <c r="D3555" s="2" t="s">
        <v>7</v>
      </c>
      <c r="E3555" s="2" t="s">
        <v>14</v>
      </c>
      <c r="F3555" s="2" t="s">
        <v>61</v>
      </c>
      <c r="G3555" s="1">
        <v>46650.060000000019</v>
      </c>
      <c r="H3555" s="1">
        <v>21359.29</v>
      </c>
      <c r="I3555" s="4">
        <v>204</v>
      </c>
      <c r="J3555" s="2" t="s">
        <v>68</v>
      </c>
      <c r="K3555" s="1">
        <f>Tabelle111[[#This Row],[Menge kg Nges]]/1000</f>
        <v>46.650060000000018</v>
      </c>
      <c r="L3555" s="1">
        <f>Tabelle111[[#This Row],[Menge kg P2O5]]/1000</f>
        <v>21.359290000000001</v>
      </c>
      <c r="M3555" s="1">
        <f>Tabelle111[[#This Row],[Menge t Nges]]/Tabelle111[[#This Row],[Anzahl Lieferscheine]]</f>
        <v>0.22867676470588244</v>
      </c>
      <c r="N3555" s="1">
        <f>Tabelle111[[#This Row],[Menge t P2O5]]/Tabelle111[[#This Row],[Anzahl Lieferscheine]]</f>
        <v>0.10470240196078433</v>
      </c>
    </row>
    <row r="3556" spans="1:14" x14ac:dyDescent="0.2">
      <c r="A3556" s="2" t="s">
        <v>39</v>
      </c>
      <c r="B3556" s="2" t="s">
        <v>39</v>
      </c>
      <c r="C3556" s="2" t="s">
        <v>6</v>
      </c>
      <c r="D3556" s="2" t="s">
        <v>15</v>
      </c>
      <c r="E3556" s="2" t="s">
        <v>8</v>
      </c>
      <c r="F3556" s="2" t="s">
        <v>61</v>
      </c>
      <c r="G3556" s="1">
        <v>798</v>
      </c>
      <c r="H3556" s="1">
        <v>380</v>
      </c>
      <c r="I3556" s="4">
        <v>10</v>
      </c>
      <c r="J3556" s="2" t="s">
        <v>68</v>
      </c>
      <c r="K3556" s="1">
        <f>Tabelle111[[#This Row],[Menge kg Nges]]/1000</f>
        <v>0.79800000000000004</v>
      </c>
      <c r="L3556" s="1">
        <f>Tabelle111[[#This Row],[Menge kg P2O5]]/1000</f>
        <v>0.38</v>
      </c>
      <c r="M3556" s="1">
        <f>Tabelle111[[#This Row],[Menge t Nges]]/Tabelle111[[#This Row],[Anzahl Lieferscheine]]</f>
        <v>7.980000000000001E-2</v>
      </c>
      <c r="N3556" s="1">
        <f>Tabelle111[[#This Row],[Menge t P2O5]]/Tabelle111[[#This Row],[Anzahl Lieferscheine]]</f>
        <v>3.7999999999999999E-2</v>
      </c>
    </row>
    <row r="3557" spans="1:14" x14ac:dyDescent="0.2">
      <c r="A3557" s="2" t="s">
        <v>39</v>
      </c>
      <c r="B3557" s="2" t="s">
        <v>39</v>
      </c>
      <c r="C3557" s="2" t="s">
        <v>6</v>
      </c>
      <c r="D3557" s="2" t="s">
        <v>15</v>
      </c>
      <c r="E3557" s="2" t="s">
        <v>16</v>
      </c>
      <c r="F3557" s="2" t="s">
        <v>61</v>
      </c>
      <c r="G3557" s="1">
        <v>2989.16</v>
      </c>
      <c r="H3557" s="1">
        <v>3186.49</v>
      </c>
      <c r="I3557" s="4">
        <v>16</v>
      </c>
      <c r="J3557" s="2" t="s">
        <v>68</v>
      </c>
      <c r="K3557" s="1">
        <f>Tabelle111[[#This Row],[Menge kg Nges]]/1000</f>
        <v>2.98916</v>
      </c>
      <c r="L3557" s="1">
        <f>Tabelle111[[#This Row],[Menge kg P2O5]]/1000</f>
        <v>3.1864899999999996</v>
      </c>
      <c r="M3557" s="1">
        <f>Tabelle111[[#This Row],[Menge t Nges]]/Tabelle111[[#This Row],[Anzahl Lieferscheine]]</f>
        <v>0.1868225</v>
      </c>
      <c r="N3557" s="1">
        <f>Tabelle111[[#This Row],[Menge t P2O5]]/Tabelle111[[#This Row],[Anzahl Lieferscheine]]</f>
        <v>0.19915562499999998</v>
      </c>
    </row>
    <row r="3558" spans="1:14" x14ac:dyDescent="0.2">
      <c r="A3558" s="2" t="s">
        <v>39</v>
      </c>
      <c r="B3558" s="2" t="s">
        <v>39</v>
      </c>
      <c r="C3558" s="2" t="s">
        <v>6</v>
      </c>
      <c r="D3558" s="2" t="s">
        <v>15</v>
      </c>
      <c r="E3558" s="2" t="s">
        <v>17</v>
      </c>
      <c r="F3558" s="2" t="s">
        <v>61</v>
      </c>
      <c r="G3558" s="1">
        <v>47.7</v>
      </c>
      <c r="H3558" s="1">
        <v>20.7</v>
      </c>
      <c r="I3558" s="4">
        <v>1</v>
      </c>
      <c r="J3558" s="2" t="s">
        <v>68</v>
      </c>
      <c r="K3558" s="1">
        <f>Tabelle111[[#This Row],[Menge kg Nges]]/1000</f>
        <v>4.7700000000000006E-2</v>
      </c>
      <c r="L3558" s="1">
        <f>Tabelle111[[#This Row],[Menge kg P2O5]]/1000</f>
        <v>2.07E-2</v>
      </c>
      <c r="M3558" s="1">
        <f>Tabelle111[[#This Row],[Menge t Nges]]/Tabelle111[[#This Row],[Anzahl Lieferscheine]]</f>
        <v>4.7700000000000006E-2</v>
      </c>
      <c r="N3558" s="1">
        <f>Tabelle111[[#This Row],[Menge t P2O5]]/Tabelle111[[#This Row],[Anzahl Lieferscheine]]</f>
        <v>2.07E-2</v>
      </c>
    </row>
    <row r="3559" spans="1:14" x14ac:dyDescent="0.2">
      <c r="A3559" s="2" t="s">
        <v>39</v>
      </c>
      <c r="B3559" s="2" t="s">
        <v>39</v>
      </c>
      <c r="C3559" s="2" t="s">
        <v>6</v>
      </c>
      <c r="D3559" s="2" t="s">
        <v>15</v>
      </c>
      <c r="E3559" s="2" t="s">
        <v>18</v>
      </c>
      <c r="F3559" s="2" t="s">
        <v>61</v>
      </c>
      <c r="G3559" s="1">
        <v>1705.1999999999998</v>
      </c>
      <c r="H3559" s="1">
        <v>1380.4</v>
      </c>
      <c r="I3559" s="4">
        <v>11</v>
      </c>
      <c r="J3559" s="2" t="s">
        <v>68</v>
      </c>
      <c r="K3559" s="1">
        <f>Tabelle111[[#This Row],[Menge kg Nges]]/1000</f>
        <v>1.7051999999999998</v>
      </c>
      <c r="L3559" s="1">
        <f>Tabelle111[[#This Row],[Menge kg P2O5]]/1000</f>
        <v>1.3804000000000001</v>
      </c>
      <c r="M3559" s="1">
        <f>Tabelle111[[#This Row],[Menge t Nges]]/Tabelle111[[#This Row],[Anzahl Lieferscheine]]</f>
        <v>0.1550181818181818</v>
      </c>
      <c r="N3559" s="1">
        <f>Tabelle111[[#This Row],[Menge t P2O5]]/Tabelle111[[#This Row],[Anzahl Lieferscheine]]</f>
        <v>0.1254909090909091</v>
      </c>
    </row>
    <row r="3560" spans="1:14" x14ac:dyDescent="0.2">
      <c r="A3560" s="2" t="s">
        <v>39</v>
      </c>
      <c r="B3560" s="2" t="s">
        <v>39</v>
      </c>
      <c r="C3560" s="2" t="s">
        <v>6</v>
      </c>
      <c r="D3560" s="2" t="s">
        <v>15</v>
      </c>
      <c r="E3560" s="2" t="s">
        <v>19</v>
      </c>
      <c r="F3560" s="2" t="s">
        <v>61</v>
      </c>
      <c r="G3560" s="1">
        <v>54</v>
      </c>
      <c r="H3560" s="1">
        <v>60</v>
      </c>
      <c r="I3560" s="4">
        <v>1</v>
      </c>
      <c r="J3560" s="2" t="s">
        <v>68</v>
      </c>
      <c r="K3560" s="1">
        <f>Tabelle111[[#This Row],[Menge kg Nges]]/1000</f>
        <v>5.3999999999999999E-2</v>
      </c>
      <c r="L3560" s="1">
        <f>Tabelle111[[#This Row],[Menge kg P2O5]]/1000</f>
        <v>0.06</v>
      </c>
      <c r="M3560" s="1">
        <f>Tabelle111[[#This Row],[Menge t Nges]]/Tabelle111[[#This Row],[Anzahl Lieferscheine]]</f>
        <v>5.3999999999999999E-2</v>
      </c>
      <c r="N3560" s="1">
        <f>Tabelle111[[#This Row],[Menge t P2O5]]/Tabelle111[[#This Row],[Anzahl Lieferscheine]]</f>
        <v>0.06</v>
      </c>
    </row>
    <row r="3561" spans="1:14" x14ac:dyDescent="0.2">
      <c r="A3561" s="2" t="s">
        <v>39</v>
      </c>
      <c r="B3561" s="2" t="s">
        <v>39</v>
      </c>
      <c r="C3561" s="2" t="s">
        <v>6</v>
      </c>
      <c r="D3561" s="2" t="s">
        <v>15</v>
      </c>
      <c r="E3561" s="2" t="s">
        <v>20</v>
      </c>
      <c r="F3561" s="2" t="s">
        <v>61</v>
      </c>
      <c r="G3561" s="1">
        <v>659.3599999999999</v>
      </c>
      <c r="H3561" s="1">
        <v>381</v>
      </c>
      <c r="I3561" s="4">
        <v>16</v>
      </c>
      <c r="J3561" s="2" t="s">
        <v>68</v>
      </c>
      <c r="K3561" s="1">
        <f>Tabelle111[[#This Row],[Menge kg Nges]]/1000</f>
        <v>0.65935999999999995</v>
      </c>
      <c r="L3561" s="1">
        <f>Tabelle111[[#This Row],[Menge kg P2O5]]/1000</f>
        <v>0.38100000000000001</v>
      </c>
      <c r="M3561" s="1">
        <f>Tabelle111[[#This Row],[Menge t Nges]]/Tabelle111[[#This Row],[Anzahl Lieferscheine]]</f>
        <v>4.1209999999999997E-2</v>
      </c>
      <c r="N3561" s="1">
        <f>Tabelle111[[#This Row],[Menge t P2O5]]/Tabelle111[[#This Row],[Anzahl Lieferscheine]]</f>
        <v>2.38125E-2</v>
      </c>
    </row>
    <row r="3562" spans="1:14" x14ac:dyDescent="0.2">
      <c r="A3562" s="2" t="s">
        <v>39</v>
      </c>
      <c r="B3562" s="2" t="s">
        <v>39</v>
      </c>
      <c r="C3562" s="2" t="s">
        <v>6</v>
      </c>
      <c r="D3562" s="2" t="s">
        <v>15</v>
      </c>
      <c r="E3562" s="2" t="s">
        <v>21</v>
      </c>
      <c r="F3562" s="2" t="s">
        <v>61</v>
      </c>
      <c r="G3562" s="1">
        <v>1486.8</v>
      </c>
      <c r="H3562" s="1">
        <v>878</v>
      </c>
      <c r="I3562" s="4">
        <v>10</v>
      </c>
      <c r="J3562" s="2" t="s">
        <v>68</v>
      </c>
      <c r="K3562" s="1">
        <f>Tabelle111[[#This Row],[Menge kg Nges]]/1000</f>
        <v>1.4867999999999999</v>
      </c>
      <c r="L3562" s="1">
        <f>Tabelle111[[#This Row],[Menge kg P2O5]]/1000</f>
        <v>0.878</v>
      </c>
      <c r="M3562" s="1">
        <f>Tabelle111[[#This Row],[Menge t Nges]]/Tabelle111[[#This Row],[Anzahl Lieferscheine]]</f>
        <v>0.14867999999999998</v>
      </c>
      <c r="N3562" s="1">
        <f>Tabelle111[[#This Row],[Menge t P2O5]]/Tabelle111[[#This Row],[Anzahl Lieferscheine]]</f>
        <v>8.7800000000000003E-2</v>
      </c>
    </row>
    <row r="3563" spans="1:14" x14ac:dyDescent="0.2">
      <c r="A3563" s="2" t="s">
        <v>39</v>
      </c>
      <c r="B3563" s="2" t="s">
        <v>39</v>
      </c>
      <c r="C3563" s="2" t="s">
        <v>6</v>
      </c>
      <c r="D3563" s="2" t="s">
        <v>15</v>
      </c>
      <c r="E3563" s="2" t="s">
        <v>9</v>
      </c>
      <c r="F3563" s="2" t="s">
        <v>61</v>
      </c>
      <c r="G3563" s="1">
        <v>5090.4399999999996</v>
      </c>
      <c r="H3563" s="1">
        <v>3026.7</v>
      </c>
      <c r="I3563" s="4">
        <v>30</v>
      </c>
      <c r="J3563" s="2" t="s">
        <v>68</v>
      </c>
      <c r="K3563" s="1">
        <f>Tabelle111[[#This Row],[Menge kg Nges]]/1000</f>
        <v>5.0904399999999992</v>
      </c>
      <c r="L3563" s="1">
        <f>Tabelle111[[#This Row],[Menge kg P2O5]]/1000</f>
        <v>3.0266999999999999</v>
      </c>
      <c r="M3563" s="1">
        <f>Tabelle111[[#This Row],[Menge t Nges]]/Tabelle111[[#This Row],[Anzahl Lieferscheine]]</f>
        <v>0.1696813333333333</v>
      </c>
      <c r="N3563" s="1">
        <f>Tabelle111[[#This Row],[Menge t P2O5]]/Tabelle111[[#This Row],[Anzahl Lieferscheine]]</f>
        <v>0.10088999999999999</v>
      </c>
    </row>
    <row r="3564" spans="1:14" x14ac:dyDescent="0.2">
      <c r="A3564" s="2" t="s">
        <v>39</v>
      </c>
      <c r="B3564" s="2" t="s">
        <v>39</v>
      </c>
      <c r="C3564" s="2" t="s">
        <v>6</v>
      </c>
      <c r="D3564" s="2" t="s">
        <v>15</v>
      </c>
      <c r="E3564" s="2" t="s">
        <v>10</v>
      </c>
      <c r="F3564" s="2" t="s">
        <v>61</v>
      </c>
      <c r="G3564" s="1">
        <v>1008.4399999999999</v>
      </c>
      <c r="H3564" s="1">
        <v>430.76</v>
      </c>
      <c r="I3564" s="4">
        <v>14</v>
      </c>
      <c r="J3564" s="2" t="s">
        <v>68</v>
      </c>
      <c r="K3564" s="1">
        <f>Tabelle111[[#This Row],[Menge kg Nges]]/1000</f>
        <v>1.00844</v>
      </c>
      <c r="L3564" s="1">
        <f>Tabelle111[[#This Row],[Menge kg P2O5]]/1000</f>
        <v>0.43075999999999998</v>
      </c>
      <c r="M3564" s="1">
        <f>Tabelle111[[#This Row],[Menge t Nges]]/Tabelle111[[#This Row],[Anzahl Lieferscheine]]</f>
        <v>7.2031428571428566E-2</v>
      </c>
      <c r="N3564" s="1">
        <f>Tabelle111[[#This Row],[Menge t P2O5]]/Tabelle111[[#This Row],[Anzahl Lieferscheine]]</f>
        <v>3.0768571428571426E-2</v>
      </c>
    </row>
    <row r="3565" spans="1:14" x14ac:dyDescent="0.2">
      <c r="A3565" s="2" t="s">
        <v>39</v>
      </c>
      <c r="B3565" s="2" t="s">
        <v>39</v>
      </c>
      <c r="C3565" s="2" t="s">
        <v>6</v>
      </c>
      <c r="D3565" s="2" t="s">
        <v>15</v>
      </c>
      <c r="E3565" s="2" t="s">
        <v>23</v>
      </c>
      <c r="F3565" s="2" t="s">
        <v>61</v>
      </c>
      <c r="G3565" s="1">
        <v>480</v>
      </c>
      <c r="H3565" s="1">
        <v>198</v>
      </c>
      <c r="I3565" s="4">
        <v>3</v>
      </c>
      <c r="J3565" s="2" t="s">
        <v>68</v>
      </c>
      <c r="K3565" s="1">
        <f>Tabelle111[[#This Row],[Menge kg Nges]]/1000</f>
        <v>0.48</v>
      </c>
      <c r="L3565" s="1">
        <f>Tabelle111[[#This Row],[Menge kg P2O5]]/1000</f>
        <v>0.19800000000000001</v>
      </c>
      <c r="M3565" s="1">
        <f>Tabelle111[[#This Row],[Menge t Nges]]/Tabelle111[[#This Row],[Anzahl Lieferscheine]]</f>
        <v>0.16</v>
      </c>
      <c r="N3565" s="1">
        <f>Tabelle111[[#This Row],[Menge t P2O5]]/Tabelle111[[#This Row],[Anzahl Lieferscheine]]</f>
        <v>6.6000000000000003E-2</v>
      </c>
    </row>
    <row r="3566" spans="1:14" x14ac:dyDescent="0.2">
      <c r="A3566" s="2" t="s">
        <v>39</v>
      </c>
      <c r="B3566" s="2" t="s">
        <v>39</v>
      </c>
      <c r="C3566" s="2" t="s">
        <v>6</v>
      </c>
      <c r="D3566" s="2" t="s">
        <v>15</v>
      </c>
      <c r="E3566" s="2" t="s">
        <v>31</v>
      </c>
      <c r="F3566" s="2" t="s">
        <v>61</v>
      </c>
      <c r="G3566" s="1">
        <v>728</v>
      </c>
      <c r="H3566" s="1">
        <v>302.88</v>
      </c>
      <c r="I3566" s="4">
        <v>3</v>
      </c>
      <c r="J3566" s="2" t="s">
        <v>68</v>
      </c>
      <c r="K3566" s="1">
        <f>Tabelle111[[#This Row],[Menge kg Nges]]/1000</f>
        <v>0.72799999999999998</v>
      </c>
      <c r="L3566" s="1">
        <f>Tabelle111[[#This Row],[Menge kg P2O5]]/1000</f>
        <v>0.30287999999999998</v>
      </c>
      <c r="M3566" s="1">
        <f>Tabelle111[[#This Row],[Menge t Nges]]/Tabelle111[[#This Row],[Anzahl Lieferscheine]]</f>
        <v>0.24266666666666667</v>
      </c>
      <c r="N3566" s="1">
        <f>Tabelle111[[#This Row],[Menge t P2O5]]/Tabelle111[[#This Row],[Anzahl Lieferscheine]]</f>
        <v>0.10095999999999999</v>
      </c>
    </row>
    <row r="3567" spans="1:14" x14ac:dyDescent="0.2">
      <c r="A3567" s="2" t="s">
        <v>39</v>
      </c>
      <c r="B3567" s="2" t="s">
        <v>39</v>
      </c>
      <c r="C3567" s="2" t="s">
        <v>25</v>
      </c>
      <c r="D3567" s="2" t="s">
        <v>25</v>
      </c>
      <c r="E3567" s="2" t="s">
        <v>26</v>
      </c>
      <c r="F3567" s="2" t="s">
        <v>61</v>
      </c>
      <c r="G3567" s="1">
        <v>9157.2000000000007</v>
      </c>
      <c r="H3567" s="1">
        <v>1766.22</v>
      </c>
      <c r="I3567" s="4">
        <v>20</v>
      </c>
      <c r="J3567" s="2" t="s">
        <v>68</v>
      </c>
      <c r="K3567" s="1">
        <f>Tabelle111[[#This Row],[Menge kg Nges]]/1000</f>
        <v>9.1572000000000013</v>
      </c>
      <c r="L3567" s="1">
        <f>Tabelle111[[#This Row],[Menge kg P2O5]]/1000</f>
        <v>1.7662200000000001</v>
      </c>
      <c r="M3567" s="1">
        <f>Tabelle111[[#This Row],[Menge t Nges]]/Tabelle111[[#This Row],[Anzahl Lieferscheine]]</f>
        <v>0.45786000000000004</v>
      </c>
      <c r="N3567" s="1">
        <f>Tabelle111[[#This Row],[Menge t P2O5]]/Tabelle111[[#This Row],[Anzahl Lieferscheine]]</f>
        <v>8.8311000000000001E-2</v>
      </c>
    </row>
    <row r="3568" spans="1:14" x14ac:dyDescent="0.2">
      <c r="A3568" s="2" t="s">
        <v>39</v>
      </c>
      <c r="B3568" s="2" t="s">
        <v>40</v>
      </c>
      <c r="C3568" s="2" t="s">
        <v>6</v>
      </c>
      <c r="D3568" s="2" t="s">
        <v>15</v>
      </c>
      <c r="E3568" s="2" t="s">
        <v>18</v>
      </c>
      <c r="F3568" s="2" t="s">
        <v>61</v>
      </c>
      <c r="G3568" s="1">
        <v>314.16000000000003</v>
      </c>
      <c r="H3568" s="1">
        <v>254.32</v>
      </c>
      <c r="I3568" s="4">
        <v>1</v>
      </c>
      <c r="J3568" s="2" t="s">
        <v>68</v>
      </c>
      <c r="K3568" s="1">
        <f>Tabelle111[[#This Row],[Menge kg Nges]]/1000</f>
        <v>0.31416000000000005</v>
      </c>
      <c r="L3568" s="1">
        <f>Tabelle111[[#This Row],[Menge kg P2O5]]/1000</f>
        <v>0.25431999999999999</v>
      </c>
      <c r="M3568" s="1">
        <f>Tabelle111[[#This Row],[Menge t Nges]]/Tabelle111[[#This Row],[Anzahl Lieferscheine]]</f>
        <v>0.31416000000000005</v>
      </c>
      <c r="N3568" s="1">
        <f>Tabelle111[[#This Row],[Menge t P2O5]]/Tabelle111[[#This Row],[Anzahl Lieferscheine]]</f>
        <v>0.25431999999999999</v>
      </c>
    </row>
    <row r="3569" spans="1:14" x14ac:dyDescent="0.2">
      <c r="A3569" s="2" t="s">
        <v>39</v>
      </c>
      <c r="B3569" s="2" t="s">
        <v>41</v>
      </c>
      <c r="C3569" s="2" t="s">
        <v>6</v>
      </c>
      <c r="D3569" s="2" t="s">
        <v>7</v>
      </c>
      <c r="E3569" s="2" t="s">
        <v>8</v>
      </c>
      <c r="F3569" s="2" t="s">
        <v>61</v>
      </c>
      <c r="G3569" s="1">
        <v>990</v>
      </c>
      <c r="H3569" s="1">
        <v>465</v>
      </c>
      <c r="I3569" s="4">
        <v>8</v>
      </c>
      <c r="J3569" s="2" t="s">
        <v>68</v>
      </c>
      <c r="K3569" s="1">
        <f>Tabelle111[[#This Row],[Menge kg Nges]]/1000</f>
        <v>0.99</v>
      </c>
      <c r="L3569" s="1">
        <f>Tabelle111[[#This Row],[Menge kg P2O5]]/1000</f>
        <v>0.46500000000000002</v>
      </c>
      <c r="M3569" s="1">
        <f>Tabelle111[[#This Row],[Menge t Nges]]/Tabelle111[[#This Row],[Anzahl Lieferscheine]]</f>
        <v>0.12375</v>
      </c>
      <c r="N3569" s="1">
        <f>Tabelle111[[#This Row],[Menge t P2O5]]/Tabelle111[[#This Row],[Anzahl Lieferscheine]]</f>
        <v>5.8125000000000003E-2</v>
      </c>
    </row>
    <row r="3570" spans="1:14" x14ac:dyDescent="0.2">
      <c r="A3570" s="2" t="s">
        <v>39</v>
      </c>
      <c r="B3570" s="2" t="s">
        <v>41</v>
      </c>
      <c r="C3570" s="2" t="s">
        <v>6</v>
      </c>
      <c r="D3570" s="2" t="s">
        <v>7</v>
      </c>
      <c r="E3570" s="2" t="s">
        <v>9</v>
      </c>
      <c r="F3570" s="2" t="s">
        <v>61</v>
      </c>
      <c r="G3570" s="1">
        <v>170</v>
      </c>
      <c r="H3570" s="1">
        <v>70</v>
      </c>
      <c r="I3570" s="4">
        <v>1</v>
      </c>
      <c r="J3570" s="2" t="s">
        <v>68</v>
      </c>
      <c r="K3570" s="1">
        <f>Tabelle111[[#This Row],[Menge kg Nges]]/1000</f>
        <v>0.17</v>
      </c>
      <c r="L3570" s="1">
        <f>Tabelle111[[#This Row],[Menge kg P2O5]]/1000</f>
        <v>7.0000000000000007E-2</v>
      </c>
      <c r="M3570" s="1">
        <f>Tabelle111[[#This Row],[Menge t Nges]]/Tabelle111[[#This Row],[Anzahl Lieferscheine]]</f>
        <v>0.17</v>
      </c>
      <c r="N3570" s="1">
        <f>Tabelle111[[#This Row],[Menge t P2O5]]/Tabelle111[[#This Row],[Anzahl Lieferscheine]]</f>
        <v>7.0000000000000007E-2</v>
      </c>
    </row>
    <row r="3571" spans="1:14" x14ac:dyDescent="0.2">
      <c r="A3571" s="2" t="s">
        <v>39</v>
      </c>
      <c r="B3571" s="2" t="s">
        <v>41</v>
      </c>
      <c r="C3571" s="2" t="s">
        <v>6</v>
      </c>
      <c r="D3571" s="2" t="s">
        <v>7</v>
      </c>
      <c r="E3571" s="2" t="s">
        <v>14</v>
      </c>
      <c r="F3571" s="2" t="s">
        <v>61</v>
      </c>
      <c r="G3571" s="1">
        <v>1053</v>
      </c>
      <c r="H3571" s="1">
        <v>540</v>
      </c>
      <c r="I3571" s="4">
        <v>3</v>
      </c>
      <c r="J3571" s="2" t="s">
        <v>68</v>
      </c>
      <c r="K3571" s="1">
        <f>Tabelle111[[#This Row],[Menge kg Nges]]/1000</f>
        <v>1.0529999999999999</v>
      </c>
      <c r="L3571" s="1">
        <f>Tabelle111[[#This Row],[Menge kg P2O5]]/1000</f>
        <v>0.54</v>
      </c>
      <c r="M3571" s="1">
        <f>Tabelle111[[#This Row],[Menge t Nges]]/Tabelle111[[#This Row],[Anzahl Lieferscheine]]</f>
        <v>0.35099999999999998</v>
      </c>
      <c r="N3571" s="1">
        <f>Tabelle111[[#This Row],[Menge t P2O5]]/Tabelle111[[#This Row],[Anzahl Lieferscheine]]</f>
        <v>0.18000000000000002</v>
      </c>
    </row>
    <row r="3572" spans="1:14" x14ac:dyDescent="0.2">
      <c r="A3572" s="2" t="s">
        <v>39</v>
      </c>
      <c r="B3572" s="2" t="s">
        <v>41</v>
      </c>
      <c r="C3572" s="2" t="s">
        <v>6</v>
      </c>
      <c r="D3572" s="2" t="s">
        <v>15</v>
      </c>
      <c r="E3572" s="2" t="s">
        <v>18</v>
      </c>
      <c r="F3572" s="2" t="s">
        <v>61</v>
      </c>
      <c r="G3572" s="1">
        <v>420</v>
      </c>
      <c r="H3572" s="1">
        <v>340</v>
      </c>
      <c r="I3572" s="4">
        <v>2</v>
      </c>
      <c r="J3572" s="2" t="s">
        <v>68</v>
      </c>
      <c r="K3572" s="1">
        <f>Tabelle111[[#This Row],[Menge kg Nges]]/1000</f>
        <v>0.42</v>
      </c>
      <c r="L3572" s="1">
        <f>Tabelle111[[#This Row],[Menge kg P2O5]]/1000</f>
        <v>0.34</v>
      </c>
      <c r="M3572" s="1">
        <f>Tabelle111[[#This Row],[Menge t Nges]]/Tabelle111[[#This Row],[Anzahl Lieferscheine]]</f>
        <v>0.21</v>
      </c>
      <c r="N3572" s="1">
        <f>Tabelle111[[#This Row],[Menge t P2O5]]/Tabelle111[[#This Row],[Anzahl Lieferscheine]]</f>
        <v>0.17</v>
      </c>
    </row>
    <row r="3573" spans="1:14" x14ac:dyDescent="0.2">
      <c r="A3573" s="2" t="s">
        <v>39</v>
      </c>
      <c r="B3573" s="2" t="s">
        <v>41</v>
      </c>
      <c r="C3573" s="2" t="s">
        <v>25</v>
      </c>
      <c r="D3573" s="2" t="s">
        <v>25</v>
      </c>
      <c r="E3573" s="2" t="s">
        <v>26</v>
      </c>
      <c r="F3573" s="2" t="s">
        <v>61</v>
      </c>
      <c r="G3573" s="1">
        <v>273</v>
      </c>
      <c r="H3573" s="1">
        <v>52.5</v>
      </c>
      <c r="I3573" s="4">
        <v>2</v>
      </c>
      <c r="J3573" s="2" t="s">
        <v>68</v>
      </c>
      <c r="K3573" s="1">
        <f>Tabelle111[[#This Row],[Menge kg Nges]]/1000</f>
        <v>0.27300000000000002</v>
      </c>
      <c r="L3573" s="1">
        <f>Tabelle111[[#This Row],[Menge kg P2O5]]/1000</f>
        <v>5.2499999999999998E-2</v>
      </c>
      <c r="M3573" s="1">
        <f>Tabelle111[[#This Row],[Menge t Nges]]/Tabelle111[[#This Row],[Anzahl Lieferscheine]]</f>
        <v>0.13650000000000001</v>
      </c>
      <c r="N3573" s="1">
        <f>Tabelle111[[#This Row],[Menge t P2O5]]/Tabelle111[[#This Row],[Anzahl Lieferscheine]]</f>
        <v>2.6249999999999999E-2</v>
      </c>
    </row>
    <row r="3574" spans="1:14" x14ac:dyDescent="0.2">
      <c r="A3574" s="2" t="s">
        <v>39</v>
      </c>
      <c r="B3574" s="2" t="s">
        <v>42</v>
      </c>
      <c r="C3574" s="2" t="s">
        <v>6</v>
      </c>
      <c r="D3574" s="2" t="s">
        <v>7</v>
      </c>
      <c r="E3574" s="2" t="s">
        <v>8</v>
      </c>
      <c r="F3574" s="2" t="s">
        <v>61</v>
      </c>
      <c r="G3574" s="1">
        <v>2359.8000000000002</v>
      </c>
      <c r="H3574" s="1">
        <v>652.04999999999995</v>
      </c>
      <c r="I3574" s="4">
        <v>3</v>
      </c>
      <c r="J3574" s="2" t="s">
        <v>68</v>
      </c>
      <c r="K3574" s="1">
        <f>Tabelle111[[#This Row],[Menge kg Nges]]/1000</f>
        <v>2.3598000000000003</v>
      </c>
      <c r="L3574" s="1">
        <f>Tabelle111[[#This Row],[Menge kg P2O5]]/1000</f>
        <v>0.65204999999999991</v>
      </c>
      <c r="M3574" s="1">
        <f>Tabelle111[[#This Row],[Menge t Nges]]/Tabelle111[[#This Row],[Anzahl Lieferscheine]]</f>
        <v>0.78660000000000008</v>
      </c>
      <c r="N3574" s="1">
        <f>Tabelle111[[#This Row],[Menge t P2O5]]/Tabelle111[[#This Row],[Anzahl Lieferscheine]]</f>
        <v>0.21734999999999996</v>
      </c>
    </row>
    <row r="3575" spans="1:14" x14ac:dyDescent="0.2">
      <c r="A3575" s="2" t="s">
        <v>39</v>
      </c>
      <c r="B3575" s="2" t="s">
        <v>42</v>
      </c>
      <c r="C3575" s="2" t="s">
        <v>6</v>
      </c>
      <c r="D3575" s="2" t="s">
        <v>7</v>
      </c>
      <c r="E3575" s="2" t="s">
        <v>9</v>
      </c>
      <c r="F3575" s="2" t="s">
        <v>61</v>
      </c>
      <c r="G3575" s="1">
        <v>145</v>
      </c>
      <c r="H3575" s="1">
        <v>60</v>
      </c>
      <c r="I3575" s="4">
        <v>1</v>
      </c>
      <c r="J3575" s="2" t="s">
        <v>68</v>
      </c>
      <c r="K3575" s="1">
        <f>Tabelle111[[#This Row],[Menge kg Nges]]/1000</f>
        <v>0.14499999999999999</v>
      </c>
      <c r="L3575" s="1">
        <f>Tabelle111[[#This Row],[Menge kg P2O5]]/1000</f>
        <v>0.06</v>
      </c>
      <c r="M3575" s="1">
        <f>Tabelle111[[#This Row],[Menge t Nges]]/Tabelle111[[#This Row],[Anzahl Lieferscheine]]</f>
        <v>0.14499999999999999</v>
      </c>
      <c r="N3575" s="1">
        <f>Tabelle111[[#This Row],[Menge t P2O5]]/Tabelle111[[#This Row],[Anzahl Lieferscheine]]</f>
        <v>0.06</v>
      </c>
    </row>
    <row r="3576" spans="1:14" x14ac:dyDescent="0.2">
      <c r="A3576" s="2" t="s">
        <v>39</v>
      </c>
      <c r="B3576" s="2" t="s">
        <v>42</v>
      </c>
      <c r="C3576" s="2" t="s">
        <v>6</v>
      </c>
      <c r="D3576" s="2" t="s">
        <v>7</v>
      </c>
      <c r="E3576" s="2" t="s">
        <v>14</v>
      </c>
      <c r="F3576" s="2" t="s">
        <v>61</v>
      </c>
      <c r="G3576" s="1">
        <v>2555.6</v>
      </c>
      <c r="H3576" s="1">
        <v>1148.3</v>
      </c>
      <c r="I3576" s="4">
        <v>7</v>
      </c>
      <c r="J3576" s="2" t="s">
        <v>68</v>
      </c>
      <c r="K3576" s="1">
        <f>Tabelle111[[#This Row],[Menge kg Nges]]/1000</f>
        <v>2.5556000000000001</v>
      </c>
      <c r="L3576" s="1">
        <f>Tabelle111[[#This Row],[Menge kg P2O5]]/1000</f>
        <v>1.1482999999999999</v>
      </c>
      <c r="M3576" s="1">
        <f>Tabelle111[[#This Row],[Menge t Nges]]/Tabelle111[[#This Row],[Anzahl Lieferscheine]]</f>
        <v>0.36508571428571429</v>
      </c>
      <c r="N3576" s="1">
        <f>Tabelle111[[#This Row],[Menge t P2O5]]/Tabelle111[[#This Row],[Anzahl Lieferscheine]]</f>
        <v>0.16404285714285713</v>
      </c>
    </row>
    <row r="3577" spans="1:14" x14ac:dyDescent="0.2">
      <c r="A3577" s="2" t="s">
        <v>39</v>
      </c>
      <c r="B3577" s="2" t="s">
        <v>42</v>
      </c>
      <c r="C3577" s="2" t="s">
        <v>6</v>
      </c>
      <c r="D3577" s="2" t="s">
        <v>15</v>
      </c>
      <c r="E3577" s="2" t="s">
        <v>18</v>
      </c>
      <c r="F3577" s="2" t="s">
        <v>61</v>
      </c>
      <c r="G3577" s="1">
        <v>504</v>
      </c>
      <c r="H3577" s="1">
        <v>408</v>
      </c>
      <c r="I3577" s="4">
        <v>4</v>
      </c>
      <c r="J3577" s="2" t="s">
        <v>68</v>
      </c>
      <c r="K3577" s="1">
        <f>Tabelle111[[#This Row],[Menge kg Nges]]/1000</f>
        <v>0.504</v>
      </c>
      <c r="L3577" s="1">
        <f>Tabelle111[[#This Row],[Menge kg P2O5]]/1000</f>
        <v>0.40799999999999997</v>
      </c>
      <c r="M3577" s="1">
        <f>Tabelle111[[#This Row],[Menge t Nges]]/Tabelle111[[#This Row],[Anzahl Lieferscheine]]</f>
        <v>0.126</v>
      </c>
      <c r="N3577" s="1">
        <f>Tabelle111[[#This Row],[Menge t P2O5]]/Tabelle111[[#This Row],[Anzahl Lieferscheine]]</f>
        <v>0.10199999999999999</v>
      </c>
    </row>
    <row r="3578" spans="1:14" x14ac:dyDescent="0.2">
      <c r="A3578" s="2" t="s">
        <v>40</v>
      </c>
      <c r="B3578" s="2" t="s">
        <v>29</v>
      </c>
      <c r="C3578" s="2" t="s">
        <v>6</v>
      </c>
      <c r="D3578" s="2" t="s">
        <v>7</v>
      </c>
      <c r="E3578" s="2" t="s">
        <v>13</v>
      </c>
      <c r="F3578" s="2" t="s">
        <v>61</v>
      </c>
      <c r="G3578" s="1">
        <v>7575</v>
      </c>
      <c r="H3578" s="1">
        <v>3535</v>
      </c>
      <c r="I3578" s="4">
        <v>24</v>
      </c>
      <c r="J3578" s="2" t="s">
        <v>68</v>
      </c>
      <c r="K3578" s="1">
        <f>Tabelle111[[#This Row],[Menge kg Nges]]/1000</f>
        <v>7.5750000000000002</v>
      </c>
      <c r="L3578" s="1">
        <f>Tabelle111[[#This Row],[Menge kg P2O5]]/1000</f>
        <v>3.5350000000000001</v>
      </c>
      <c r="M3578" s="1">
        <f>Tabelle111[[#This Row],[Menge t Nges]]/Tabelle111[[#This Row],[Anzahl Lieferscheine]]</f>
        <v>0.31562499999999999</v>
      </c>
      <c r="N3578" s="1">
        <f>Tabelle111[[#This Row],[Menge t P2O5]]/Tabelle111[[#This Row],[Anzahl Lieferscheine]]</f>
        <v>0.14729166666666668</v>
      </c>
    </row>
    <row r="3579" spans="1:14" x14ac:dyDescent="0.2">
      <c r="A3579" s="2" t="s">
        <v>40</v>
      </c>
      <c r="B3579" s="2" t="s">
        <v>32</v>
      </c>
      <c r="C3579" s="2" t="s">
        <v>6</v>
      </c>
      <c r="D3579" s="2" t="s">
        <v>7</v>
      </c>
      <c r="E3579" s="2" t="s">
        <v>13</v>
      </c>
      <c r="F3579" s="2" t="s">
        <v>61</v>
      </c>
      <c r="G3579" s="1">
        <v>45</v>
      </c>
      <c r="H3579" s="1">
        <v>21</v>
      </c>
      <c r="I3579" s="4">
        <v>1</v>
      </c>
      <c r="J3579" s="2" t="s">
        <v>68</v>
      </c>
      <c r="K3579" s="1">
        <f>Tabelle111[[#This Row],[Menge kg Nges]]/1000</f>
        <v>4.4999999999999998E-2</v>
      </c>
      <c r="L3579" s="1">
        <f>Tabelle111[[#This Row],[Menge kg P2O5]]/1000</f>
        <v>2.1000000000000001E-2</v>
      </c>
      <c r="M3579" s="1">
        <f>Tabelle111[[#This Row],[Menge t Nges]]/Tabelle111[[#This Row],[Anzahl Lieferscheine]]</f>
        <v>4.4999999999999998E-2</v>
      </c>
      <c r="N3579" s="1">
        <f>Tabelle111[[#This Row],[Menge t P2O5]]/Tabelle111[[#This Row],[Anzahl Lieferscheine]]</f>
        <v>2.1000000000000001E-2</v>
      </c>
    </row>
    <row r="3580" spans="1:14" x14ac:dyDescent="0.2">
      <c r="A3580" s="2" t="s">
        <v>40</v>
      </c>
      <c r="B3580" s="2" t="s">
        <v>32</v>
      </c>
      <c r="C3580" s="2" t="s">
        <v>6</v>
      </c>
      <c r="D3580" s="2" t="s">
        <v>15</v>
      </c>
      <c r="E3580" s="2" t="s">
        <v>18</v>
      </c>
      <c r="F3580" s="2" t="s">
        <v>61</v>
      </c>
      <c r="G3580" s="1">
        <v>184.8</v>
      </c>
      <c r="H3580" s="1">
        <v>149.6</v>
      </c>
      <c r="I3580" s="4">
        <v>1</v>
      </c>
      <c r="J3580" s="2" t="s">
        <v>68</v>
      </c>
      <c r="K3580" s="1">
        <f>Tabelle111[[#This Row],[Menge kg Nges]]/1000</f>
        <v>0.18480000000000002</v>
      </c>
      <c r="L3580" s="1">
        <f>Tabelle111[[#This Row],[Menge kg P2O5]]/1000</f>
        <v>0.14959999999999998</v>
      </c>
      <c r="M3580" s="1">
        <f>Tabelle111[[#This Row],[Menge t Nges]]/Tabelle111[[#This Row],[Anzahl Lieferscheine]]</f>
        <v>0.18480000000000002</v>
      </c>
      <c r="N3580" s="1">
        <f>Tabelle111[[#This Row],[Menge t P2O5]]/Tabelle111[[#This Row],[Anzahl Lieferscheine]]</f>
        <v>0.14959999999999998</v>
      </c>
    </row>
    <row r="3581" spans="1:14" x14ac:dyDescent="0.2">
      <c r="A3581" s="2" t="s">
        <v>40</v>
      </c>
      <c r="B3581" s="2" t="s">
        <v>32</v>
      </c>
      <c r="C3581" s="2" t="s">
        <v>6</v>
      </c>
      <c r="D3581" s="2" t="s">
        <v>15</v>
      </c>
      <c r="E3581" s="2" t="s">
        <v>21</v>
      </c>
      <c r="F3581" s="2" t="s">
        <v>61</v>
      </c>
      <c r="G3581" s="1">
        <v>1914</v>
      </c>
      <c r="H3581" s="1">
        <v>990</v>
      </c>
      <c r="I3581" s="4">
        <v>1</v>
      </c>
      <c r="J3581" s="2" t="s">
        <v>68</v>
      </c>
      <c r="K3581" s="1">
        <f>Tabelle111[[#This Row],[Menge kg Nges]]/1000</f>
        <v>1.9139999999999999</v>
      </c>
      <c r="L3581" s="1">
        <f>Tabelle111[[#This Row],[Menge kg P2O5]]/1000</f>
        <v>0.99</v>
      </c>
      <c r="M3581" s="1">
        <f>Tabelle111[[#This Row],[Menge t Nges]]/Tabelle111[[#This Row],[Anzahl Lieferscheine]]</f>
        <v>1.9139999999999999</v>
      </c>
      <c r="N3581" s="1">
        <f>Tabelle111[[#This Row],[Menge t P2O5]]/Tabelle111[[#This Row],[Anzahl Lieferscheine]]</f>
        <v>0.99</v>
      </c>
    </row>
    <row r="3582" spans="1:14" x14ac:dyDescent="0.2">
      <c r="A3582" s="2" t="s">
        <v>40</v>
      </c>
      <c r="B3582" s="2" t="s">
        <v>32</v>
      </c>
      <c r="C3582" s="2" t="s">
        <v>25</v>
      </c>
      <c r="D3582" s="2" t="s">
        <v>25</v>
      </c>
      <c r="E3582" s="2" t="s">
        <v>26</v>
      </c>
      <c r="F3582" s="2" t="s">
        <v>61</v>
      </c>
      <c r="G3582" s="1">
        <v>3116.85</v>
      </c>
      <c r="H3582" s="1">
        <v>922.63999999999987</v>
      </c>
      <c r="I3582" s="4">
        <v>2</v>
      </c>
      <c r="J3582" s="2" t="s">
        <v>68</v>
      </c>
      <c r="K3582" s="1">
        <f>Tabelle111[[#This Row],[Menge kg Nges]]/1000</f>
        <v>3.1168499999999999</v>
      </c>
      <c r="L3582" s="1">
        <f>Tabelle111[[#This Row],[Menge kg P2O5]]/1000</f>
        <v>0.9226399999999999</v>
      </c>
      <c r="M3582" s="1">
        <f>Tabelle111[[#This Row],[Menge t Nges]]/Tabelle111[[#This Row],[Anzahl Lieferscheine]]</f>
        <v>1.5584249999999999</v>
      </c>
      <c r="N3582" s="1">
        <f>Tabelle111[[#This Row],[Menge t P2O5]]/Tabelle111[[#This Row],[Anzahl Lieferscheine]]</f>
        <v>0.46131999999999995</v>
      </c>
    </row>
    <row r="3583" spans="1:14" x14ac:dyDescent="0.2">
      <c r="A3583" s="2" t="s">
        <v>40</v>
      </c>
      <c r="B3583" s="2" t="s">
        <v>43</v>
      </c>
      <c r="C3583" s="2" t="s">
        <v>6</v>
      </c>
      <c r="D3583" s="2" t="s">
        <v>7</v>
      </c>
      <c r="E3583" s="2" t="s">
        <v>13</v>
      </c>
      <c r="F3583" s="2" t="s">
        <v>61</v>
      </c>
      <c r="G3583" s="1">
        <v>198</v>
      </c>
      <c r="H3583" s="1">
        <v>90</v>
      </c>
      <c r="I3583" s="4">
        <v>1</v>
      </c>
      <c r="J3583" s="2" t="s">
        <v>68</v>
      </c>
      <c r="K3583" s="1">
        <f>Tabelle111[[#This Row],[Menge kg Nges]]/1000</f>
        <v>0.19800000000000001</v>
      </c>
      <c r="L3583" s="1">
        <f>Tabelle111[[#This Row],[Menge kg P2O5]]/1000</f>
        <v>0.09</v>
      </c>
      <c r="M3583" s="1">
        <f>Tabelle111[[#This Row],[Menge t Nges]]/Tabelle111[[#This Row],[Anzahl Lieferscheine]]</f>
        <v>0.19800000000000001</v>
      </c>
      <c r="N3583" s="1">
        <f>Tabelle111[[#This Row],[Menge t P2O5]]/Tabelle111[[#This Row],[Anzahl Lieferscheine]]</f>
        <v>0.09</v>
      </c>
    </row>
    <row r="3584" spans="1:14" x14ac:dyDescent="0.2">
      <c r="A3584" s="2" t="s">
        <v>40</v>
      </c>
      <c r="B3584" s="2" t="s">
        <v>43</v>
      </c>
      <c r="C3584" s="2" t="s">
        <v>6</v>
      </c>
      <c r="D3584" s="2" t="s">
        <v>15</v>
      </c>
      <c r="E3584" s="2" t="s">
        <v>18</v>
      </c>
      <c r="F3584" s="2" t="s">
        <v>61</v>
      </c>
      <c r="G3584" s="1">
        <v>100.8</v>
      </c>
      <c r="H3584" s="1">
        <v>81.599999999999994</v>
      </c>
      <c r="I3584" s="4">
        <v>1</v>
      </c>
      <c r="J3584" s="2" t="s">
        <v>68</v>
      </c>
      <c r="K3584" s="1">
        <f>Tabelle111[[#This Row],[Menge kg Nges]]/1000</f>
        <v>0.1008</v>
      </c>
      <c r="L3584" s="1">
        <f>Tabelle111[[#This Row],[Menge kg P2O5]]/1000</f>
        <v>8.1599999999999992E-2</v>
      </c>
      <c r="M3584" s="1">
        <f>Tabelle111[[#This Row],[Menge t Nges]]/Tabelle111[[#This Row],[Anzahl Lieferscheine]]</f>
        <v>0.1008</v>
      </c>
      <c r="N3584" s="1">
        <f>Tabelle111[[#This Row],[Menge t P2O5]]/Tabelle111[[#This Row],[Anzahl Lieferscheine]]</f>
        <v>8.1599999999999992E-2</v>
      </c>
    </row>
    <row r="3585" spans="1:14" x14ac:dyDescent="0.2">
      <c r="A3585" s="2" t="s">
        <v>40</v>
      </c>
      <c r="B3585" s="2" t="s">
        <v>36</v>
      </c>
      <c r="C3585" s="2" t="s">
        <v>6</v>
      </c>
      <c r="D3585" s="2" t="s">
        <v>7</v>
      </c>
      <c r="E3585" s="2" t="s">
        <v>9</v>
      </c>
      <c r="F3585" s="2" t="s">
        <v>61</v>
      </c>
      <c r="G3585" s="1">
        <v>374</v>
      </c>
      <c r="H3585" s="1">
        <v>154.5</v>
      </c>
      <c r="I3585" s="4">
        <v>3</v>
      </c>
      <c r="J3585" s="2" t="s">
        <v>68</v>
      </c>
      <c r="K3585" s="1">
        <f>Tabelle111[[#This Row],[Menge kg Nges]]/1000</f>
        <v>0.374</v>
      </c>
      <c r="L3585" s="1">
        <f>Tabelle111[[#This Row],[Menge kg P2O5]]/1000</f>
        <v>0.1545</v>
      </c>
      <c r="M3585" s="1">
        <f>Tabelle111[[#This Row],[Menge t Nges]]/Tabelle111[[#This Row],[Anzahl Lieferscheine]]</f>
        <v>0.12466666666666666</v>
      </c>
      <c r="N3585" s="1">
        <f>Tabelle111[[#This Row],[Menge t P2O5]]/Tabelle111[[#This Row],[Anzahl Lieferscheine]]</f>
        <v>5.1499999999999997E-2</v>
      </c>
    </row>
    <row r="3586" spans="1:14" x14ac:dyDescent="0.2">
      <c r="A3586" s="2" t="s">
        <v>40</v>
      </c>
      <c r="B3586" s="2" t="s">
        <v>36</v>
      </c>
      <c r="C3586" s="2" t="s">
        <v>6</v>
      </c>
      <c r="D3586" s="2" t="s">
        <v>7</v>
      </c>
      <c r="E3586" s="2" t="s">
        <v>12</v>
      </c>
      <c r="F3586" s="2" t="s">
        <v>61</v>
      </c>
      <c r="G3586" s="1">
        <v>225</v>
      </c>
      <c r="H3586" s="1">
        <v>82.5</v>
      </c>
      <c r="I3586" s="4">
        <v>1</v>
      </c>
      <c r="J3586" s="2" t="s">
        <v>68</v>
      </c>
      <c r="K3586" s="1">
        <f>Tabelle111[[#This Row],[Menge kg Nges]]/1000</f>
        <v>0.22500000000000001</v>
      </c>
      <c r="L3586" s="1">
        <f>Tabelle111[[#This Row],[Menge kg P2O5]]/1000</f>
        <v>8.2500000000000004E-2</v>
      </c>
      <c r="M3586" s="1">
        <f>Tabelle111[[#This Row],[Menge t Nges]]/Tabelle111[[#This Row],[Anzahl Lieferscheine]]</f>
        <v>0.22500000000000001</v>
      </c>
      <c r="N3586" s="1">
        <f>Tabelle111[[#This Row],[Menge t P2O5]]/Tabelle111[[#This Row],[Anzahl Lieferscheine]]</f>
        <v>8.2500000000000004E-2</v>
      </c>
    </row>
    <row r="3587" spans="1:14" x14ac:dyDescent="0.2">
      <c r="A3587" s="2" t="s">
        <v>40</v>
      </c>
      <c r="B3587" s="2" t="s">
        <v>36</v>
      </c>
      <c r="C3587" s="2" t="s">
        <v>6</v>
      </c>
      <c r="D3587" s="2" t="s">
        <v>7</v>
      </c>
      <c r="E3587" s="2" t="s">
        <v>13</v>
      </c>
      <c r="F3587" s="2" t="s">
        <v>61</v>
      </c>
      <c r="G3587" s="1">
        <v>5340.5</v>
      </c>
      <c r="H3587" s="1">
        <v>2801.1000000000004</v>
      </c>
      <c r="I3587" s="4">
        <v>54</v>
      </c>
      <c r="J3587" s="2" t="s">
        <v>68</v>
      </c>
      <c r="K3587" s="1">
        <f>Tabelle111[[#This Row],[Menge kg Nges]]/1000</f>
        <v>5.3404999999999996</v>
      </c>
      <c r="L3587" s="1">
        <f>Tabelle111[[#This Row],[Menge kg P2O5]]/1000</f>
        <v>2.8011000000000004</v>
      </c>
      <c r="M3587" s="1">
        <f>Tabelle111[[#This Row],[Menge t Nges]]/Tabelle111[[#This Row],[Anzahl Lieferscheine]]</f>
        <v>9.8898148148148138E-2</v>
      </c>
      <c r="N3587" s="1">
        <f>Tabelle111[[#This Row],[Menge t P2O5]]/Tabelle111[[#This Row],[Anzahl Lieferscheine]]</f>
        <v>5.1872222222222229E-2</v>
      </c>
    </row>
    <row r="3588" spans="1:14" x14ac:dyDescent="0.2">
      <c r="A3588" s="2" t="s">
        <v>40</v>
      </c>
      <c r="B3588" s="2" t="s">
        <v>36</v>
      </c>
      <c r="C3588" s="2" t="s">
        <v>6</v>
      </c>
      <c r="D3588" s="2" t="s">
        <v>7</v>
      </c>
      <c r="E3588" s="2" t="s">
        <v>14</v>
      </c>
      <c r="F3588" s="2" t="s">
        <v>61</v>
      </c>
      <c r="G3588" s="1">
        <v>157.94999999999999</v>
      </c>
      <c r="H3588" s="1">
        <v>62.400000000000006</v>
      </c>
      <c r="I3588" s="4">
        <v>2</v>
      </c>
      <c r="J3588" s="2" t="s">
        <v>68</v>
      </c>
      <c r="K3588" s="1">
        <f>Tabelle111[[#This Row],[Menge kg Nges]]/1000</f>
        <v>0.15794999999999998</v>
      </c>
      <c r="L3588" s="1">
        <f>Tabelle111[[#This Row],[Menge kg P2O5]]/1000</f>
        <v>6.2400000000000004E-2</v>
      </c>
      <c r="M3588" s="1">
        <f>Tabelle111[[#This Row],[Menge t Nges]]/Tabelle111[[#This Row],[Anzahl Lieferscheine]]</f>
        <v>7.897499999999999E-2</v>
      </c>
      <c r="N3588" s="1">
        <f>Tabelle111[[#This Row],[Menge t P2O5]]/Tabelle111[[#This Row],[Anzahl Lieferscheine]]</f>
        <v>3.1200000000000002E-2</v>
      </c>
    </row>
    <row r="3589" spans="1:14" x14ac:dyDescent="0.2">
      <c r="A3589" s="2" t="s">
        <v>40</v>
      </c>
      <c r="B3589" s="2" t="s">
        <v>47</v>
      </c>
      <c r="C3589" s="2" t="s">
        <v>6</v>
      </c>
      <c r="D3589" s="2" t="s">
        <v>7</v>
      </c>
      <c r="E3589" s="2" t="s">
        <v>12</v>
      </c>
      <c r="F3589" s="2" t="s">
        <v>61</v>
      </c>
      <c r="G3589" s="1">
        <v>155.65</v>
      </c>
      <c r="H3589" s="1">
        <v>68.2</v>
      </c>
      <c r="I3589" s="4">
        <v>1</v>
      </c>
      <c r="J3589" s="2" t="s">
        <v>68</v>
      </c>
      <c r="K3589" s="1">
        <f>Tabelle111[[#This Row],[Menge kg Nges]]/1000</f>
        <v>0.15565000000000001</v>
      </c>
      <c r="L3589" s="1">
        <f>Tabelle111[[#This Row],[Menge kg P2O5]]/1000</f>
        <v>6.8199999999999997E-2</v>
      </c>
      <c r="M3589" s="1">
        <f>Tabelle111[[#This Row],[Menge t Nges]]/Tabelle111[[#This Row],[Anzahl Lieferscheine]]</f>
        <v>0.15565000000000001</v>
      </c>
      <c r="N3589" s="1">
        <f>Tabelle111[[#This Row],[Menge t P2O5]]/Tabelle111[[#This Row],[Anzahl Lieferscheine]]</f>
        <v>6.8199999999999997E-2</v>
      </c>
    </row>
    <row r="3590" spans="1:14" x14ac:dyDescent="0.2">
      <c r="A3590" s="2" t="s">
        <v>40</v>
      </c>
      <c r="B3590" s="2" t="s">
        <v>34</v>
      </c>
      <c r="C3590" s="2" t="s">
        <v>25</v>
      </c>
      <c r="D3590" s="2" t="s">
        <v>25</v>
      </c>
      <c r="E3590" s="2" t="s">
        <v>26</v>
      </c>
      <c r="F3590" s="2" t="s">
        <v>61</v>
      </c>
      <c r="G3590" s="1">
        <v>0</v>
      </c>
      <c r="H3590" s="1">
        <v>84</v>
      </c>
      <c r="I3590" s="4">
        <v>1</v>
      </c>
      <c r="J3590" s="2" t="s">
        <v>68</v>
      </c>
      <c r="K3590" s="1">
        <f>Tabelle111[[#This Row],[Menge kg Nges]]/1000</f>
        <v>0</v>
      </c>
      <c r="L3590" s="1">
        <f>Tabelle111[[#This Row],[Menge kg P2O5]]/1000</f>
        <v>8.4000000000000005E-2</v>
      </c>
      <c r="M3590" s="1">
        <f>Tabelle111[[#This Row],[Menge t Nges]]/Tabelle111[[#This Row],[Anzahl Lieferscheine]]</f>
        <v>0</v>
      </c>
      <c r="N3590" s="1">
        <f>Tabelle111[[#This Row],[Menge t P2O5]]/Tabelle111[[#This Row],[Anzahl Lieferscheine]]</f>
        <v>8.4000000000000005E-2</v>
      </c>
    </row>
    <row r="3591" spans="1:14" x14ac:dyDescent="0.2">
      <c r="A3591" s="2" t="s">
        <v>40</v>
      </c>
      <c r="B3591" s="2" t="s">
        <v>37</v>
      </c>
      <c r="C3591" s="2" t="s">
        <v>6</v>
      </c>
      <c r="D3591" s="2" t="s">
        <v>7</v>
      </c>
      <c r="E3591" s="2" t="s">
        <v>8</v>
      </c>
      <c r="F3591" s="2" t="s">
        <v>61</v>
      </c>
      <c r="G3591" s="1">
        <v>142.4</v>
      </c>
      <c r="H3591" s="1">
        <v>61.6</v>
      </c>
      <c r="I3591" s="4">
        <v>1</v>
      </c>
      <c r="J3591" s="2" t="s">
        <v>68</v>
      </c>
      <c r="K3591" s="1">
        <f>Tabelle111[[#This Row],[Menge kg Nges]]/1000</f>
        <v>0.1424</v>
      </c>
      <c r="L3591" s="1">
        <f>Tabelle111[[#This Row],[Menge kg P2O5]]/1000</f>
        <v>6.1600000000000002E-2</v>
      </c>
      <c r="M3591" s="1">
        <f>Tabelle111[[#This Row],[Menge t Nges]]/Tabelle111[[#This Row],[Anzahl Lieferscheine]]</f>
        <v>0.1424</v>
      </c>
      <c r="N3591" s="1">
        <f>Tabelle111[[#This Row],[Menge t P2O5]]/Tabelle111[[#This Row],[Anzahl Lieferscheine]]</f>
        <v>6.1600000000000002E-2</v>
      </c>
    </row>
    <row r="3592" spans="1:14" x14ac:dyDescent="0.2">
      <c r="A3592" s="2" t="s">
        <v>40</v>
      </c>
      <c r="B3592" s="2" t="s">
        <v>37</v>
      </c>
      <c r="C3592" s="2" t="s">
        <v>6</v>
      </c>
      <c r="D3592" s="2" t="s">
        <v>7</v>
      </c>
      <c r="E3592" s="2" t="s">
        <v>9</v>
      </c>
      <c r="F3592" s="2" t="s">
        <v>61</v>
      </c>
      <c r="G3592" s="1">
        <v>2319</v>
      </c>
      <c r="H3592" s="1">
        <v>950.7</v>
      </c>
      <c r="I3592" s="4">
        <v>10</v>
      </c>
      <c r="J3592" s="2" t="s">
        <v>68</v>
      </c>
      <c r="K3592" s="1">
        <f>Tabelle111[[#This Row],[Menge kg Nges]]/1000</f>
        <v>2.319</v>
      </c>
      <c r="L3592" s="1">
        <f>Tabelle111[[#This Row],[Menge kg P2O5]]/1000</f>
        <v>0.9507000000000001</v>
      </c>
      <c r="M3592" s="1">
        <f>Tabelle111[[#This Row],[Menge t Nges]]/Tabelle111[[#This Row],[Anzahl Lieferscheine]]</f>
        <v>0.2319</v>
      </c>
      <c r="N3592" s="1">
        <f>Tabelle111[[#This Row],[Menge t P2O5]]/Tabelle111[[#This Row],[Anzahl Lieferscheine]]</f>
        <v>9.5070000000000016E-2</v>
      </c>
    </row>
    <row r="3593" spans="1:14" x14ac:dyDescent="0.2">
      <c r="A3593" s="2" t="s">
        <v>40</v>
      </c>
      <c r="B3593" s="2" t="s">
        <v>37</v>
      </c>
      <c r="C3593" s="2" t="s">
        <v>6</v>
      </c>
      <c r="D3593" s="2" t="s">
        <v>7</v>
      </c>
      <c r="E3593" s="2" t="s">
        <v>11</v>
      </c>
      <c r="F3593" s="2" t="s">
        <v>61</v>
      </c>
      <c r="G3593" s="1">
        <v>446.5</v>
      </c>
      <c r="H3593" s="1">
        <v>303.5</v>
      </c>
      <c r="I3593" s="4">
        <v>2</v>
      </c>
      <c r="J3593" s="2" t="s">
        <v>68</v>
      </c>
      <c r="K3593" s="1">
        <f>Tabelle111[[#This Row],[Menge kg Nges]]/1000</f>
        <v>0.44650000000000001</v>
      </c>
      <c r="L3593" s="1">
        <f>Tabelle111[[#This Row],[Menge kg P2O5]]/1000</f>
        <v>0.30349999999999999</v>
      </c>
      <c r="M3593" s="1">
        <f>Tabelle111[[#This Row],[Menge t Nges]]/Tabelle111[[#This Row],[Anzahl Lieferscheine]]</f>
        <v>0.22325</v>
      </c>
      <c r="N3593" s="1">
        <f>Tabelle111[[#This Row],[Menge t P2O5]]/Tabelle111[[#This Row],[Anzahl Lieferscheine]]</f>
        <v>0.15175</v>
      </c>
    </row>
    <row r="3594" spans="1:14" x14ac:dyDescent="0.2">
      <c r="A3594" s="2" t="s">
        <v>40</v>
      </c>
      <c r="B3594" s="2" t="s">
        <v>37</v>
      </c>
      <c r="C3594" s="2" t="s">
        <v>6</v>
      </c>
      <c r="D3594" s="2" t="s">
        <v>7</v>
      </c>
      <c r="E3594" s="2" t="s">
        <v>12</v>
      </c>
      <c r="F3594" s="2" t="s">
        <v>61</v>
      </c>
      <c r="G3594" s="1">
        <v>29023.119999999999</v>
      </c>
      <c r="H3594" s="1">
        <v>11395.879999999997</v>
      </c>
      <c r="I3594" s="4">
        <v>94</v>
      </c>
      <c r="J3594" s="2" t="s">
        <v>68</v>
      </c>
      <c r="K3594" s="1">
        <f>Tabelle111[[#This Row],[Menge kg Nges]]/1000</f>
        <v>29.023119999999999</v>
      </c>
      <c r="L3594" s="1">
        <f>Tabelle111[[#This Row],[Menge kg P2O5]]/1000</f>
        <v>11.395879999999998</v>
      </c>
      <c r="M3594" s="1">
        <f>Tabelle111[[#This Row],[Menge t Nges]]/Tabelle111[[#This Row],[Anzahl Lieferscheine]]</f>
        <v>0.30875659574468084</v>
      </c>
      <c r="N3594" s="1">
        <f>Tabelle111[[#This Row],[Menge t P2O5]]/Tabelle111[[#This Row],[Anzahl Lieferscheine]]</f>
        <v>0.12123276595744679</v>
      </c>
    </row>
    <row r="3595" spans="1:14" x14ac:dyDescent="0.2">
      <c r="A3595" s="2" t="s">
        <v>40</v>
      </c>
      <c r="B3595" s="2" t="s">
        <v>37</v>
      </c>
      <c r="C3595" s="2" t="s">
        <v>6</v>
      </c>
      <c r="D3595" s="2" t="s">
        <v>7</v>
      </c>
      <c r="E3595" s="2" t="s">
        <v>13</v>
      </c>
      <c r="F3595" s="2" t="s">
        <v>61</v>
      </c>
      <c r="G3595" s="1">
        <v>9032.2000000000007</v>
      </c>
      <c r="H3595" s="1">
        <v>5051.3</v>
      </c>
      <c r="I3595" s="4">
        <v>45</v>
      </c>
      <c r="J3595" s="2" t="s">
        <v>68</v>
      </c>
      <c r="K3595" s="1">
        <f>Tabelle111[[#This Row],[Menge kg Nges]]/1000</f>
        <v>9.0322000000000013</v>
      </c>
      <c r="L3595" s="1">
        <f>Tabelle111[[#This Row],[Menge kg P2O5]]/1000</f>
        <v>5.0513000000000003</v>
      </c>
      <c r="M3595" s="1">
        <f>Tabelle111[[#This Row],[Menge t Nges]]/Tabelle111[[#This Row],[Anzahl Lieferscheine]]</f>
        <v>0.20071555555555559</v>
      </c>
      <c r="N3595" s="1">
        <f>Tabelle111[[#This Row],[Menge t P2O5]]/Tabelle111[[#This Row],[Anzahl Lieferscheine]]</f>
        <v>0.11225111111111112</v>
      </c>
    </row>
    <row r="3596" spans="1:14" x14ac:dyDescent="0.2">
      <c r="A3596" s="2" t="s">
        <v>40</v>
      </c>
      <c r="B3596" s="2" t="s">
        <v>37</v>
      </c>
      <c r="C3596" s="2" t="s">
        <v>6</v>
      </c>
      <c r="D3596" s="2" t="s">
        <v>7</v>
      </c>
      <c r="E3596" s="2" t="s">
        <v>14</v>
      </c>
      <c r="F3596" s="2" t="s">
        <v>61</v>
      </c>
      <c r="G3596" s="1">
        <v>7712.0000000000009</v>
      </c>
      <c r="H3596" s="1">
        <v>3398.1</v>
      </c>
      <c r="I3596" s="4">
        <v>44</v>
      </c>
      <c r="J3596" s="2" t="s">
        <v>68</v>
      </c>
      <c r="K3596" s="1">
        <f>Tabelle111[[#This Row],[Menge kg Nges]]/1000</f>
        <v>7.7120000000000006</v>
      </c>
      <c r="L3596" s="1">
        <f>Tabelle111[[#This Row],[Menge kg P2O5]]/1000</f>
        <v>3.3980999999999999</v>
      </c>
      <c r="M3596" s="1">
        <f>Tabelle111[[#This Row],[Menge t Nges]]/Tabelle111[[#This Row],[Anzahl Lieferscheine]]</f>
        <v>0.17527272727272727</v>
      </c>
      <c r="N3596" s="1">
        <f>Tabelle111[[#This Row],[Menge t P2O5]]/Tabelle111[[#This Row],[Anzahl Lieferscheine]]</f>
        <v>7.7229545454545453E-2</v>
      </c>
    </row>
    <row r="3597" spans="1:14" x14ac:dyDescent="0.2">
      <c r="A3597" s="2" t="s">
        <v>40</v>
      </c>
      <c r="B3597" s="2" t="s">
        <v>37</v>
      </c>
      <c r="C3597" s="2" t="s">
        <v>6</v>
      </c>
      <c r="D3597" s="2" t="s">
        <v>15</v>
      </c>
      <c r="E3597" s="2" t="s">
        <v>8</v>
      </c>
      <c r="F3597" s="2" t="s">
        <v>61</v>
      </c>
      <c r="G3597" s="1">
        <v>147.36000000000001</v>
      </c>
      <c r="H3597" s="1">
        <v>86.399999999999991</v>
      </c>
      <c r="I3597" s="4">
        <v>5</v>
      </c>
      <c r="J3597" s="2" t="s">
        <v>68</v>
      </c>
      <c r="K3597" s="1">
        <f>Tabelle111[[#This Row],[Menge kg Nges]]/1000</f>
        <v>0.14736000000000002</v>
      </c>
      <c r="L3597" s="1">
        <f>Tabelle111[[#This Row],[Menge kg P2O5]]/1000</f>
        <v>8.6399999999999991E-2</v>
      </c>
      <c r="M3597" s="1">
        <f>Tabelle111[[#This Row],[Menge t Nges]]/Tabelle111[[#This Row],[Anzahl Lieferscheine]]</f>
        <v>2.9472000000000005E-2</v>
      </c>
      <c r="N3597" s="1">
        <f>Tabelle111[[#This Row],[Menge t P2O5]]/Tabelle111[[#This Row],[Anzahl Lieferscheine]]</f>
        <v>1.7279999999999997E-2</v>
      </c>
    </row>
    <row r="3598" spans="1:14" x14ac:dyDescent="0.2">
      <c r="A3598" s="2" t="s">
        <v>40</v>
      </c>
      <c r="B3598" s="2" t="s">
        <v>37</v>
      </c>
      <c r="C3598" s="2" t="s">
        <v>6</v>
      </c>
      <c r="D3598" s="2" t="s">
        <v>15</v>
      </c>
      <c r="E3598" s="2" t="s">
        <v>16</v>
      </c>
      <c r="F3598" s="2" t="s">
        <v>61</v>
      </c>
      <c r="G3598" s="1">
        <v>257.39999999999998</v>
      </c>
      <c r="H3598" s="1">
        <v>234</v>
      </c>
      <c r="I3598" s="4">
        <v>1</v>
      </c>
      <c r="J3598" s="2" t="s">
        <v>68</v>
      </c>
      <c r="K3598" s="1">
        <f>Tabelle111[[#This Row],[Menge kg Nges]]/1000</f>
        <v>0.25739999999999996</v>
      </c>
      <c r="L3598" s="1">
        <f>Tabelle111[[#This Row],[Menge kg P2O5]]/1000</f>
        <v>0.23400000000000001</v>
      </c>
      <c r="M3598" s="1">
        <f>Tabelle111[[#This Row],[Menge t Nges]]/Tabelle111[[#This Row],[Anzahl Lieferscheine]]</f>
        <v>0.25739999999999996</v>
      </c>
      <c r="N3598" s="1">
        <f>Tabelle111[[#This Row],[Menge t P2O5]]/Tabelle111[[#This Row],[Anzahl Lieferscheine]]</f>
        <v>0.23400000000000001</v>
      </c>
    </row>
    <row r="3599" spans="1:14" x14ac:dyDescent="0.2">
      <c r="A3599" s="2" t="s">
        <v>40</v>
      </c>
      <c r="B3599" s="2" t="s">
        <v>37</v>
      </c>
      <c r="C3599" s="2" t="s">
        <v>6</v>
      </c>
      <c r="D3599" s="2" t="s">
        <v>15</v>
      </c>
      <c r="E3599" s="2" t="s">
        <v>18</v>
      </c>
      <c r="F3599" s="2" t="s">
        <v>61</v>
      </c>
      <c r="G3599" s="1">
        <v>20</v>
      </c>
      <c r="H3599" s="1">
        <v>10</v>
      </c>
      <c r="I3599" s="4">
        <v>1</v>
      </c>
      <c r="J3599" s="2" t="s">
        <v>68</v>
      </c>
      <c r="K3599" s="1">
        <f>Tabelle111[[#This Row],[Menge kg Nges]]/1000</f>
        <v>0.02</v>
      </c>
      <c r="L3599" s="1">
        <f>Tabelle111[[#This Row],[Menge kg P2O5]]/1000</f>
        <v>0.01</v>
      </c>
      <c r="M3599" s="1">
        <f>Tabelle111[[#This Row],[Menge t Nges]]/Tabelle111[[#This Row],[Anzahl Lieferscheine]]</f>
        <v>0.02</v>
      </c>
      <c r="N3599" s="1">
        <f>Tabelle111[[#This Row],[Menge t P2O5]]/Tabelle111[[#This Row],[Anzahl Lieferscheine]]</f>
        <v>0.01</v>
      </c>
    </row>
    <row r="3600" spans="1:14" x14ac:dyDescent="0.2">
      <c r="A3600" s="2" t="s">
        <v>40</v>
      </c>
      <c r="B3600" s="2" t="s">
        <v>37</v>
      </c>
      <c r="C3600" s="2" t="s">
        <v>6</v>
      </c>
      <c r="D3600" s="2" t="s">
        <v>15</v>
      </c>
      <c r="E3600" s="2" t="s">
        <v>9</v>
      </c>
      <c r="F3600" s="2" t="s">
        <v>61</v>
      </c>
      <c r="G3600" s="1">
        <v>58.88</v>
      </c>
      <c r="H3600" s="1">
        <v>38.4</v>
      </c>
      <c r="I3600" s="4">
        <v>1</v>
      </c>
      <c r="J3600" s="2" t="s">
        <v>68</v>
      </c>
      <c r="K3600" s="1">
        <f>Tabelle111[[#This Row],[Menge kg Nges]]/1000</f>
        <v>5.8880000000000002E-2</v>
      </c>
      <c r="L3600" s="1">
        <f>Tabelle111[[#This Row],[Menge kg P2O5]]/1000</f>
        <v>3.8399999999999997E-2</v>
      </c>
      <c r="M3600" s="1">
        <f>Tabelle111[[#This Row],[Menge t Nges]]/Tabelle111[[#This Row],[Anzahl Lieferscheine]]</f>
        <v>5.8880000000000002E-2</v>
      </c>
      <c r="N3600" s="1">
        <f>Tabelle111[[#This Row],[Menge t P2O5]]/Tabelle111[[#This Row],[Anzahl Lieferscheine]]</f>
        <v>3.8399999999999997E-2</v>
      </c>
    </row>
    <row r="3601" spans="1:14" x14ac:dyDescent="0.2">
      <c r="A3601" s="2" t="s">
        <v>40</v>
      </c>
      <c r="B3601" s="2" t="s">
        <v>37</v>
      </c>
      <c r="C3601" s="2" t="s">
        <v>6</v>
      </c>
      <c r="D3601" s="2" t="s">
        <v>15</v>
      </c>
      <c r="E3601" s="2" t="s">
        <v>24</v>
      </c>
      <c r="F3601" s="2" t="s">
        <v>61</v>
      </c>
      <c r="G3601" s="1">
        <v>1400</v>
      </c>
      <c r="H3601" s="1">
        <v>1150</v>
      </c>
      <c r="I3601" s="4">
        <v>1</v>
      </c>
      <c r="J3601" s="2" t="s">
        <v>68</v>
      </c>
      <c r="K3601" s="1">
        <f>Tabelle111[[#This Row],[Menge kg Nges]]/1000</f>
        <v>1.4</v>
      </c>
      <c r="L3601" s="1">
        <f>Tabelle111[[#This Row],[Menge kg P2O5]]/1000</f>
        <v>1.1499999999999999</v>
      </c>
      <c r="M3601" s="1">
        <f>Tabelle111[[#This Row],[Menge t Nges]]/Tabelle111[[#This Row],[Anzahl Lieferscheine]]</f>
        <v>1.4</v>
      </c>
      <c r="N3601" s="1">
        <f>Tabelle111[[#This Row],[Menge t P2O5]]/Tabelle111[[#This Row],[Anzahl Lieferscheine]]</f>
        <v>1.1499999999999999</v>
      </c>
    </row>
    <row r="3602" spans="1:14" x14ac:dyDescent="0.2">
      <c r="A3602" s="2" t="s">
        <v>40</v>
      </c>
      <c r="B3602" s="2" t="s">
        <v>37</v>
      </c>
      <c r="C3602" s="2" t="s">
        <v>25</v>
      </c>
      <c r="D3602" s="2" t="s">
        <v>25</v>
      </c>
      <c r="E3602" s="2" t="s">
        <v>26</v>
      </c>
      <c r="F3602" s="2" t="s">
        <v>61</v>
      </c>
      <c r="G3602" s="1">
        <v>0</v>
      </c>
      <c r="H3602" s="1">
        <v>688</v>
      </c>
      <c r="I3602" s="4">
        <v>10</v>
      </c>
      <c r="J3602" s="2" t="s">
        <v>68</v>
      </c>
      <c r="K3602" s="1">
        <f>Tabelle111[[#This Row],[Menge kg Nges]]/1000</f>
        <v>0</v>
      </c>
      <c r="L3602" s="1">
        <f>Tabelle111[[#This Row],[Menge kg P2O5]]/1000</f>
        <v>0.68799999999999994</v>
      </c>
      <c r="M3602" s="1">
        <f>Tabelle111[[#This Row],[Menge t Nges]]/Tabelle111[[#This Row],[Anzahl Lieferscheine]]</f>
        <v>0</v>
      </c>
      <c r="N3602" s="1">
        <f>Tabelle111[[#This Row],[Menge t P2O5]]/Tabelle111[[#This Row],[Anzahl Lieferscheine]]</f>
        <v>6.88E-2</v>
      </c>
    </row>
    <row r="3603" spans="1:14" x14ac:dyDescent="0.2">
      <c r="A3603" s="2" t="s">
        <v>40</v>
      </c>
      <c r="B3603" s="2" t="s">
        <v>38</v>
      </c>
      <c r="C3603" s="2" t="s">
        <v>6</v>
      </c>
      <c r="D3603" s="2" t="s">
        <v>7</v>
      </c>
      <c r="E3603" s="2" t="s">
        <v>9</v>
      </c>
      <c r="F3603" s="2" t="s">
        <v>61</v>
      </c>
      <c r="G3603" s="1">
        <v>476.49999999999994</v>
      </c>
      <c r="H3603" s="1">
        <v>200.99999999999997</v>
      </c>
      <c r="I3603" s="4">
        <v>3</v>
      </c>
      <c r="J3603" s="2" t="s">
        <v>68</v>
      </c>
      <c r="K3603" s="1">
        <f>Tabelle111[[#This Row],[Menge kg Nges]]/1000</f>
        <v>0.47649999999999992</v>
      </c>
      <c r="L3603" s="1">
        <f>Tabelle111[[#This Row],[Menge kg P2O5]]/1000</f>
        <v>0.20099999999999998</v>
      </c>
      <c r="M3603" s="1">
        <f>Tabelle111[[#This Row],[Menge t Nges]]/Tabelle111[[#This Row],[Anzahl Lieferscheine]]</f>
        <v>0.1588333333333333</v>
      </c>
      <c r="N3603" s="1">
        <f>Tabelle111[[#This Row],[Menge t P2O5]]/Tabelle111[[#This Row],[Anzahl Lieferscheine]]</f>
        <v>6.699999999999999E-2</v>
      </c>
    </row>
    <row r="3604" spans="1:14" x14ac:dyDescent="0.2">
      <c r="A3604" s="2" t="s">
        <v>40</v>
      </c>
      <c r="B3604" s="2" t="s">
        <v>38</v>
      </c>
      <c r="C3604" s="2" t="s">
        <v>6</v>
      </c>
      <c r="D3604" s="2" t="s">
        <v>7</v>
      </c>
      <c r="E3604" s="2" t="s">
        <v>12</v>
      </c>
      <c r="F3604" s="2" t="s">
        <v>61</v>
      </c>
      <c r="G3604" s="1">
        <v>2001</v>
      </c>
      <c r="H3604" s="1">
        <v>879.8</v>
      </c>
      <c r="I3604" s="4">
        <v>2</v>
      </c>
      <c r="J3604" s="2" t="s">
        <v>68</v>
      </c>
      <c r="K3604" s="1">
        <f>Tabelle111[[#This Row],[Menge kg Nges]]/1000</f>
        <v>2.0009999999999999</v>
      </c>
      <c r="L3604" s="1">
        <f>Tabelle111[[#This Row],[Menge kg P2O5]]/1000</f>
        <v>0.87979999999999992</v>
      </c>
      <c r="M3604" s="1">
        <f>Tabelle111[[#This Row],[Menge t Nges]]/Tabelle111[[#This Row],[Anzahl Lieferscheine]]</f>
        <v>1.0004999999999999</v>
      </c>
      <c r="N3604" s="1">
        <f>Tabelle111[[#This Row],[Menge t P2O5]]/Tabelle111[[#This Row],[Anzahl Lieferscheine]]</f>
        <v>0.43989999999999996</v>
      </c>
    </row>
    <row r="3605" spans="1:14" x14ac:dyDescent="0.2">
      <c r="A3605" s="2" t="s">
        <v>40</v>
      </c>
      <c r="B3605" s="2" t="s">
        <v>38</v>
      </c>
      <c r="C3605" s="2" t="s">
        <v>6</v>
      </c>
      <c r="D3605" s="2" t="s">
        <v>7</v>
      </c>
      <c r="E3605" s="2" t="s">
        <v>14</v>
      </c>
      <c r="F3605" s="2" t="s">
        <v>61</v>
      </c>
      <c r="G3605" s="1">
        <v>1620</v>
      </c>
      <c r="H3605" s="1">
        <v>810</v>
      </c>
      <c r="I3605" s="4">
        <v>3</v>
      </c>
      <c r="J3605" s="2" t="s">
        <v>68</v>
      </c>
      <c r="K3605" s="1">
        <f>Tabelle111[[#This Row],[Menge kg Nges]]/1000</f>
        <v>1.62</v>
      </c>
      <c r="L3605" s="1">
        <f>Tabelle111[[#This Row],[Menge kg P2O5]]/1000</f>
        <v>0.81</v>
      </c>
      <c r="M3605" s="1">
        <f>Tabelle111[[#This Row],[Menge t Nges]]/Tabelle111[[#This Row],[Anzahl Lieferscheine]]</f>
        <v>0.54</v>
      </c>
      <c r="N3605" s="1">
        <f>Tabelle111[[#This Row],[Menge t P2O5]]/Tabelle111[[#This Row],[Anzahl Lieferscheine]]</f>
        <v>0.27</v>
      </c>
    </row>
    <row r="3606" spans="1:14" x14ac:dyDescent="0.2">
      <c r="A3606" s="2" t="s">
        <v>40</v>
      </c>
      <c r="B3606" s="2" t="s">
        <v>38</v>
      </c>
      <c r="C3606" s="2" t="s">
        <v>6</v>
      </c>
      <c r="D3606" s="2" t="s">
        <v>15</v>
      </c>
      <c r="E3606" s="2" t="s">
        <v>16</v>
      </c>
      <c r="F3606" s="2" t="s">
        <v>61</v>
      </c>
      <c r="G3606" s="1">
        <v>2704.8</v>
      </c>
      <c r="H3606" s="1">
        <v>2442.6000000000004</v>
      </c>
      <c r="I3606" s="4">
        <v>3</v>
      </c>
      <c r="J3606" s="2" t="s">
        <v>68</v>
      </c>
      <c r="K3606" s="1">
        <f>Tabelle111[[#This Row],[Menge kg Nges]]/1000</f>
        <v>2.7048000000000001</v>
      </c>
      <c r="L3606" s="1">
        <f>Tabelle111[[#This Row],[Menge kg P2O5]]/1000</f>
        <v>2.4426000000000005</v>
      </c>
      <c r="M3606" s="1">
        <f>Tabelle111[[#This Row],[Menge t Nges]]/Tabelle111[[#This Row],[Anzahl Lieferscheine]]</f>
        <v>0.90160000000000007</v>
      </c>
      <c r="N3606" s="1">
        <f>Tabelle111[[#This Row],[Menge t P2O5]]/Tabelle111[[#This Row],[Anzahl Lieferscheine]]</f>
        <v>0.81420000000000015</v>
      </c>
    </row>
    <row r="3607" spans="1:14" x14ac:dyDescent="0.2">
      <c r="A3607" s="2" t="s">
        <v>40</v>
      </c>
      <c r="B3607" s="2" t="s">
        <v>38</v>
      </c>
      <c r="C3607" s="2" t="s">
        <v>6</v>
      </c>
      <c r="D3607" s="2" t="s">
        <v>15</v>
      </c>
      <c r="E3607" s="2" t="s">
        <v>17</v>
      </c>
      <c r="F3607" s="2" t="s">
        <v>61</v>
      </c>
      <c r="G3607" s="1">
        <v>381.6</v>
      </c>
      <c r="H3607" s="1">
        <v>165.6</v>
      </c>
      <c r="I3607" s="4">
        <v>1</v>
      </c>
      <c r="J3607" s="2" t="s">
        <v>68</v>
      </c>
      <c r="K3607" s="1">
        <f>Tabelle111[[#This Row],[Menge kg Nges]]/1000</f>
        <v>0.38160000000000005</v>
      </c>
      <c r="L3607" s="1">
        <f>Tabelle111[[#This Row],[Menge kg P2O5]]/1000</f>
        <v>0.1656</v>
      </c>
      <c r="M3607" s="1">
        <f>Tabelle111[[#This Row],[Menge t Nges]]/Tabelle111[[#This Row],[Anzahl Lieferscheine]]</f>
        <v>0.38160000000000005</v>
      </c>
      <c r="N3607" s="1">
        <f>Tabelle111[[#This Row],[Menge t P2O5]]/Tabelle111[[#This Row],[Anzahl Lieferscheine]]</f>
        <v>0.1656</v>
      </c>
    </row>
    <row r="3608" spans="1:14" x14ac:dyDescent="0.2">
      <c r="A3608" s="2" t="s">
        <v>40</v>
      </c>
      <c r="B3608" s="2" t="s">
        <v>38</v>
      </c>
      <c r="C3608" s="2" t="s">
        <v>6</v>
      </c>
      <c r="D3608" s="2" t="s">
        <v>15</v>
      </c>
      <c r="E3608" s="2" t="s">
        <v>18</v>
      </c>
      <c r="F3608" s="2" t="s">
        <v>61</v>
      </c>
      <c r="G3608" s="1">
        <v>535.5</v>
      </c>
      <c r="H3608" s="1">
        <v>395.5</v>
      </c>
      <c r="I3608" s="4">
        <v>1</v>
      </c>
      <c r="J3608" s="2" t="s">
        <v>68</v>
      </c>
      <c r="K3608" s="1">
        <f>Tabelle111[[#This Row],[Menge kg Nges]]/1000</f>
        <v>0.53549999999999998</v>
      </c>
      <c r="L3608" s="1">
        <f>Tabelle111[[#This Row],[Menge kg P2O5]]/1000</f>
        <v>0.39550000000000002</v>
      </c>
      <c r="M3608" s="1">
        <f>Tabelle111[[#This Row],[Menge t Nges]]/Tabelle111[[#This Row],[Anzahl Lieferscheine]]</f>
        <v>0.53549999999999998</v>
      </c>
      <c r="N3608" s="1">
        <f>Tabelle111[[#This Row],[Menge t P2O5]]/Tabelle111[[#This Row],[Anzahl Lieferscheine]]</f>
        <v>0.39550000000000002</v>
      </c>
    </row>
    <row r="3609" spans="1:14" x14ac:dyDescent="0.2">
      <c r="A3609" s="2" t="s">
        <v>40</v>
      </c>
      <c r="B3609" s="2" t="s">
        <v>38</v>
      </c>
      <c r="C3609" s="2" t="s">
        <v>6</v>
      </c>
      <c r="D3609" s="2" t="s">
        <v>15</v>
      </c>
      <c r="E3609" s="2" t="s">
        <v>20</v>
      </c>
      <c r="F3609" s="2" t="s">
        <v>61</v>
      </c>
      <c r="G3609" s="1">
        <v>391.68</v>
      </c>
      <c r="H3609" s="1">
        <v>288</v>
      </c>
      <c r="I3609" s="4">
        <v>2</v>
      </c>
      <c r="J3609" s="2" t="s">
        <v>68</v>
      </c>
      <c r="K3609" s="1">
        <f>Tabelle111[[#This Row],[Menge kg Nges]]/1000</f>
        <v>0.39168000000000003</v>
      </c>
      <c r="L3609" s="1">
        <f>Tabelle111[[#This Row],[Menge kg P2O5]]/1000</f>
        <v>0.28799999999999998</v>
      </c>
      <c r="M3609" s="1">
        <f>Tabelle111[[#This Row],[Menge t Nges]]/Tabelle111[[#This Row],[Anzahl Lieferscheine]]</f>
        <v>0.19584000000000001</v>
      </c>
      <c r="N3609" s="1">
        <f>Tabelle111[[#This Row],[Menge t P2O5]]/Tabelle111[[#This Row],[Anzahl Lieferscheine]]</f>
        <v>0.14399999999999999</v>
      </c>
    </row>
    <row r="3610" spans="1:14" x14ac:dyDescent="0.2">
      <c r="A3610" s="2" t="s">
        <v>40</v>
      </c>
      <c r="B3610" s="2" t="s">
        <v>38</v>
      </c>
      <c r="C3610" s="2" t="s">
        <v>6</v>
      </c>
      <c r="D3610" s="2" t="s">
        <v>15</v>
      </c>
      <c r="E3610" s="2" t="s">
        <v>21</v>
      </c>
      <c r="F3610" s="2" t="s">
        <v>61</v>
      </c>
      <c r="G3610" s="1">
        <v>5666.1</v>
      </c>
      <c r="H3610" s="1">
        <v>3407.5</v>
      </c>
      <c r="I3610" s="4">
        <v>14</v>
      </c>
      <c r="J3610" s="2" t="s">
        <v>68</v>
      </c>
      <c r="K3610" s="1">
        <f>Tabelle111[[#This Row],[Menge kg Nges]]/1000</f>
        <v>5.6661000000000001</v>
      </c>
      <c r="L3610" s="1">
        <f>Tabelle111[[#This Row],[Menge kg P2O5]]/1000</f>
        <v>3.4075000000000002</v>
      </c>
      <c r="M3610" s="1">
        <f>Tabelle111[[#This Row],[Menge t Nges]]/Tabelle111[[#This Row],[Anzahl Lieferscheine]]</f>
        <v>0.40472142857142857</v>
      </c>
      <c r="N3610" s="1">
        <f>Tabelle111[[#This Row],[Menge t P2O5]]/Tabelle111[[#This Row],[Anzahl Lieferscheine]]</f>
        <v>0.24339285714285716</v>
      </c>
    </row>
    <row r="3611" spans="1:14" x14ac:dyDescent="0.2">
      <c r="A3611" s="2" t="s">
        <v>40</v>
      </c>
      <c r="B3611" s="2" t="s">
        <v>38</v>
      </c>
      <c r="C3611" s="2" t="s">
        <v>6</v>
      </c>
      <c r="D3611" s="2" t="s">
        <v>15</v>
      </c>
      <c r="E3611" s="2" t="s">
        <v>9</v>
      </c>
      <c r="F3611" s="2" t="s">
        <v>61</v>
      </c>
      <c r="G3611" s="1">
        <v>846.4</v>
      </c>
      <c r="H3611" s="1">
        <v>552</v>
      </c>
      <c r="I3611" s="4">
        <v>4</v>
      </c>
      <c r="J3611" s="2" t="s">
        <v>68</v>
      </c>
      <c r="K3611" s="1">
        <f>Tabelle111[[#This Row],[Menge kg Nges]]/1000</f>
        <v>0.84639999999999993</v>
      </c>
      <c r="L3611" s="1">
        <f>Tabelle111[[#This Row],[Menge kg P2O5]]/1000</f>
        <v>0.55200000000000005</v>
      </c>
      <c r="M3611" s="1">
        <f>Tabelle111[[#This Row],[Menge t Nges]]/Tabelle111[[#This Row],[Anzahl Lieferscheine]]</f>
        <v>0.21159999999999998</v>
      </c>
      <c r="N3611" s="1">
        <f>Tabelle111[[#This Row],[Menge t P2O5]]/Tabelle111[[#This Row],[Anzahl Lieferscheine]]</f>
        <v>0.13800000000000001</v>
      </c>
    </row>
    <row r="3612" spans="1:14" x14ac:dyDescent="0.2">
      <c r="A3612" s="2" t="s">
        <v>40</v>
      </c>
      <c r="B3612" s="2" t="s">
        <v>38</v>
      </c>
      <c r="C3612" s="2" t="s">
        <v>6</v>
      </c>
      <c r="D3612" s="2" t="s">
        <v>15</v>
      </c>
      <c r="E3612" s="2" t="s">
        <v>10</v>
      </c>
      <c r="F3612" s="2" t="s">
        <v>61</v>
      </c>
      <c r="G3612" s="1">
        <v>170.1</v>
      </c>
      <c r="H3612" s="1">
        <v>72.66</v>
      </c>
      <c r="I3612" s="4">
        <v>1</v>
      </c>
      <c r="J3612" s="2" t="s">
        <v>68</v>
      </c>
      <c r="K3612" s="1">
        <f>Tabelle111[[#This Row],[Menge kg Nges]]/1000</f>
        <v>0.1701</v>
      </c>
      <c r="L3612" s="1">
        <f>Tabelle111[[#This Row],[Menge kg P2O5]]/1000</f>
        <v>7.2660000000000002E-2</v>
      </c>
      <c r="M3612" s="1">
        <f>Tabelle111[[#This Row],[Menge t Nges]]/Tabelle111[[#This Row],[Anzahl Lieferscheine]]</f>
        <v>0.1701</v>
      </c>
      <c r="N3612" s="1">
        <f>Tabelle111[[#This Row],[Menge t P2O5]]/Tabelle111[[#This Row],[Anzahl Lieferscheine]]</f>
        <v>7.2660000000000002E-2</v>
      </c>
    </row>
    <row r="3613" spans="1:14" x14ac:dyDescent="0.2">
      <c r="A3613" s="2" t="s">
        <v>40</v>
      </c>
      <c r="B3613" s="2" t="s">
        <v>38</v>
      </c>
      <c r="C3613" s="2" t="s">
        <v>6</v>
      </c>
      <c r="D3613" s="2" t="s">
        <v>15</v>
      </c>
      <c r="E3613" s="2" t="s">
        <v>12</v>
      </c>
      <c r="F3613" s="2" t="s">
        <v>61</v>
      </c>
      <c r="G3613" s="1">
        <v>312</v>
      </c>
      <c r="H3613" s="1">
        <v>280</v>
      </c>
      <c r="I3613" s="4">
        <v>1</v>
      </c>
      <c r="J3613" s="2" t="s">
        <v>68</v>
      </c>
      <c r="K3613" s="1">
        <f>Tabelle111[[#This Row],[Menge kg Nges]]/1000</f>
        <v>0.312</v>
      </c>
      <c r="L3613" s="1">
        <f>Tabelle111[[#This Row],[Menge kg P2O5]]/1000</f>
        <v>0.28000000000000003</v>
      </c>
      <c r="M3613" s="1">
        <f>Tabelle111[[#This Row],[Menge t Nges]]/Tabelle111[[#This Row],[Anzahl Lieferscheine]]</f>
        <v>0.312</v>
      </c>
      <c r="N3613" s="1">
        <f>Tabelle111[[#This Row],[Menge t P2O5]]/Tabelle111[[#This Row],[Anzahl Lieferscheine]]</f>
        <v>0.28000000000000003</v>
      </c>
    </row>
    <row r="3614" spans="1:14" x14ac:dyDescent="0.2">
      <c r="A3614" s="2" t="s">
        <v>40</v>
      </c>
      <c r="B3614" s="2" t="s">
        <v>38</v>
      </c>
      <c r="C3614" s="2" t="s">
        <v>6</v>
      </c>
      <c r="D3614" s="2" t="s">
        <v>15</v>
      </c>
      <c r="E3614" s="2" t="s">
        <v>24</v>
      </c>
      <c r="F3614" s="2" t="s">
        <v>61</v>
      </c>
      <c r="G3614" s="1">
        <v>2730</v>
      </c>
      <c r="H3614" s="1">
        <v>2242.5</v>
      </c>
      <c r="I3614" s="4">
        <v>3</v>
      </c>
      <c r="J3614" s="2" t="s">
        <v>68</v>
      </c>
      <c r="K3614" s="1">
        <f>Tabelle111[[#This Row],[Menge kg Nges]]/1000</f>
        <v>2.73</v>
      </c>
      <c r="L3614" s="1">
        <f>Tabelle111[[#This Row],[Menge kg P2O5]]/1000</f>
        <v>2.2425000000000002</v>
      </c>
      <c r="M3614" s="1">
        <f>Tabelle111[[#This Row],[Menge t Nges]]/Tabelle111[[#This Row],[Anzahl Lieferscheine]]</f>
        <v>0.91</v>
      </c>
      <c r="N3614" s="1">
        <f>Tabelle111[[#This Row],[Menge t P2O5]]/Tabelle111[[#This Row],[Anzahl Lieferscheine]]</f>
        <v>0.74750000000000005</v>
      </c>
    </row>
    <row r="3615" spans="1:14" x14ac:dyDescent="0.2">
      <c r="A3615" s="2" t="s">
        <v>40</v>
      </c>
      <c r="B3615" s="2" t="s">
        <v>38</v>
      </c>
      <c r="C3615" s="2" t="s">
        <v>25</v>
      </c>
      <c r="D3615" s="2" t="s">
        <v>25</v>
      </c>
      <c r="E3615" s="2" t="s">
        <v>26</v>
      </c>
      <c r="F3615" s="2" t="s">
        <v>61</v>
      </c>
      <c r="G3615" s="1">
        <v>298.2</v>
      </c>
      <c r="H3615" s="1">
        <v>169.05</v>
      </c>
      <c r="I3615" s="4">
        <v>1</v>
      </c>
      <c r="J3615" s="2" t="s">
        <v>68</v>
      </c>
      <c r="K3615" s="1">
        <f>Tabelle111[[#This Row],[Menge kg Nges]]/1000</f>
        <v>0.29819999999999997</v>
      </c>
      <c r="L3615" s="1">
        <f>Tabelle111[[#This Row],[Menge kg P2O5]]/1000</f>
        <v>0.16905000000000001</v>
      </c>
      <c r="M3615" s="1">
        <f>Tabelle111[[#This Row],[Menge t Nges]]/Tabelle111[[#This Row],[Anzahl Lieferscheine]]</f>
        <v>0.29819999999999997</v>
      </c>
      <c r="N3615" s="1">
        <f>Tabelle111[[#This Row],[Menge t P2O5]]/Tabelle111[[#This Row],[Anzahl Lieferscheine]]</f>
        <v>0.16905000000000001</v>
      </c>
    </row>
    <row r="3616" spans="1:14" x14ac:dyDescent="0.2">
      <c r="A3616" s="2" t="s">
        <v>40</v>
      </c>
      <c r="B3616" s="2" t="s">
        <v>40</v>
      </c>
      <c r="C3616" s="2" t="s">
        <v>6</v>
      </c>
      <c r="D3616" s="2" t="s">
        <v>30</v>
      </c>
      <c r="E3616" s="2" t="s">
        <v>26</v>
      </c>
      <c r="F3616" s="2" t="s">
        <v>61</v>
      </c>
      <c r="G3616" s="1">
        <v>1986.79</v>
      </c>
      <c r="H3616" s="1">
        <v>947.05</v>
      </c>
      <c r="I3616" s="4">
        <v>4</v>
      </c>
      <c r="J3616" s="2" t="s">
        <v>68</v>
      </c>
      <c r="K3616" s="1">
        <f>Tabelle111[[#This Row],[Menge kg Nges]]/1000</f>
        <v>1.9867900000000001</v>
      </c>
      <c r="L3616" s="1">
        <f>Tabelle111[[#This Row],[Menge kg P2O5]]/1000</f>
        <v>0.94704999999999995</v>
      </c>
      <c r="M3616" s="1">
        <f>Tabelle111[[#This Row],[Menge t Nges]]/Tabelle111[[#This Row],[Anzahl Lieferscheine]]</f>
        <v>0.49669750000000001</v>
      </c>
      <c r="N3616" s="1">
        <f>Tabelle111[[#This Row],[Menge t P2O5]]/Tabelle111[[#This Row],[Anzahl Lieferscheine]]</f>
        <v>0.23676249999999999</v>
      </c>
    </row>
    <row r="3617" spans="1:14" x14ac:dyDescent="0.2">
      <c r="A3617" s="2" t="s">
        <v>40</v>
      </c>
      <c r="B3617" s="2" t="s">
        <v>40</v>
      </c>
      <c r="C3617" s="2" t="s">
        <v>6</v>
      </c>
      <c r="D3617" s="2" t="s">
        <v>7</v>
      </c>
      <c r="E3617" s="2" t="s">
        <v>8</v>
      </c>
      <c r="F3617" s="2" t="s">
        <v>61</v>
      </c>
      <c r="G3617" s="1">
        <v>38509.969999999994</v>
      </c>
      <c r="H3617" s="1">
        <v>15786.71</v>
      </c>
      <c r="I3617" s="4">
        <v>67</v>
      </c>
      <c r="J3617" s="2" t="s">
        <v>68</v>
      </c>
      <c r="K3617" s="1">
        <f>Tabelle111[[#This Row],[Menge kg Nges]]/1000</f>
        <v>38.509969999999996</v>
      </c>
      <c r="L3617" s="1">
        <f>Tabelle111[[#This Row],[Menge kg P2O5]]/1000</f>
        <v>15.786709999999999</v>
      </c>
      <c r="M3617" s="1">
        <f>Tabelle111[[#This Row],[Menge t Nges]]/Tabelle111[[#This Row],[Anzahl Lieferscheine]]</f>
        <v>0.574775671641791</v>
      </c>
      <c r="N3617" s="1">
        <f>Tabelle111[[#This Row],[Menge t P2O5]]/Tabelle111[[#This Row],[Anzahl Lieferscheine]]</f>
        <v>0.23562253731343283</v>
      </c>
    </row>
    <row r="3618" spans="1:14" x14ac:dyDescent="0.2">
      <c r="A3618" s="2" t="s">
        <v>40</v>
      </c>
      <c r="B3618" s="2" t="s">
        <v>40</v>
      </c>
      <c r="C3618" s="2" t="s">
        <v>6</v>
      </c>
      <c r="D3618" s="2" t="s">
        <v>7</v>
      </c>
      <c r="E3618" s="2" t="s">
        <v>9</v>
      </c>
      <c r="F3618" s="2" t="s">
        <v>61</v>
      </c>
      <c r="G3618" s="1">
        <v>147186.65999999995</v>
      </c>
      <c r="H3618" s="1">
        <v>62444.869999999995</v>
      </c>
      <c r="I3618" s="4">
        <v>518</v>
      </c>
      <c r="J3618" s="2" t="s">
        <v>68</v>
      </c>
      <c r="K3618" s="1">
        <f>Tabelle111[[#This Row],[Menge kg Nges]]/1000</f>
        <v>147.18665999999993</v>
      </c>
      <c r="L3618" s="1">
        <f>Tabelle111[[#This Row],[Menge kg P2O5]]/1000</f>
        <v>62.444869999999995</v>
      </c>
      <c r="M3618" s="1">
        <f>Tabelle111[[#This Row],[Menge t Nges]]/Tabelle111[[#This Row],[Anzahl Lieferscheine]]</f>
        <v>0.28414413127413113</v>
      </c>
      <c r="N3618" s="1">
        <f>Tabelle111[[#This Row],[Menge t P2O5]]/Tabelle111[[#This Row],[Anzahl Lieferscheine]]</f>
        <v>0.12054994208494207</v>
      </c>
    </row>
    <row r="3619" spans="1:14" x14ac:dyDescent="0.2">
      <c r="A3619" s="2" t="s">
        <v>40</v>
      </c>
      <c r="B3619" s="2" t="s">
        <v>40</v>
      </c>
      <c r="C3619" s="2" t="s">
        <v>6</v>
      </c>
      <c r="D3619" s="2" t="s">
        <v>7</v>
      </c>
      <c r="E3619" s="2" t="s">
        <v>10</v>
      </c>
      <c r="F3619" s="2" t="s">
        <v>61</v>
      </c>
      <c r="G3619" s="1">
        <v>8848.6799999999967</v>
      </c>
      <c r="H3619" s="1">
        <v>3414.62</v>
      </c>
      <c r="I3619" s="4">
        <v>33</v>
      </c>
      <c r="J3619" s="2" t="s">
        <v>68</v>
      </c>
      <c r="K3619" s="1">
        <f>Tabelle111[[#This Row],[Menge kg Nges]]/1000</f>
        <v>8.8486799999999963</v>
      </c>
      <c r="L3619" s="1">
        <f>Tabelle111[[#This Row],[Menge kg P2O5]]/1000</f>
        <v>3.4146199999999998</v>
      </c>
      <c r="M3619" s="1">
        <f>Tabelle111[[#This Row],[Menge t Nges]]/Tabelle111[[#This Row],[Anzahl Lieferscheine]]</f>
        <v>0.26814181818181809</v>
      </c>
      <c r="N3619" s="1">
        <f>Tabelle111[[#This Row],[Menge t P2O5]]/Tabelle111[[#This Row],[Anzahl Lieferscheine]]</f>
        <v>0.10347333333333332</v>
      </c>
    </row>
    <row r="3620" spans="1:14" x14ac:dyDescent="0.2">
      <c r="A3620" s="2" t="s">
        <v>40</v>
      </c>
      <c r="B3620" s="2" t="s">
        <v>40</v>
      </c>
      <c r="C3620" s="2" t="s">
        <v>6</v>
      </c>
      <c r="D3620" s="2" t="s">
        <v>7</v>
      </c>
      <c r="E3620" s="2" t="s">
        <v>11</v>
      </c>
      <c r="F3620" s="2" t="s">
        <v>61</v>
      </c>
      <c r="G3620" s="1">
        <v>46622.450000000004</v>
      </c>
      <c r="H3620" s="1">
        <v>22384.5</v>
      </c>
      <c r="I3620" s="4">
        <v>87</v>
      </c>
      <c r="J3620" s="2" t="s">
        <v>68</v>
      </c>
      <c r="K3620" s="1">
        <f>Tabelle111[[#This Row],[Menge kg Nges]]/1000</f>
        <v>46.622450000000008</v>
      </c>
      <c r="L3620" s="1">
        <f>Tabelle111[[#This Row],[Menge kg P2O5]]/1000</f>
        <v>22.384499999999999</v>
      </c>
      <c r="M3620" s="1">
        <f>Tabelle111[[#This Row],[Menge t Nges]]/Tabelle111[[#This Row],[Anzahl Lieferscheine]]</f>
        <v>0.53589022988505752</v>
      </c>
      <c r="N3620" s="1">
        <f>Tabelle111[[#This Row],[Menge t P2O5]]/Tabelle111[[#This Row],[Anzahl Lieferscheine]]</f>
        <v>0.25729310344827583</v>
      </c>
    </row>
    <row r="3621" spans="1:14" x14ac:dyDescent="0.2">
      <c r="A3621" s="2" t="s">
        <v>40</v>
      </c>
      <c r="B3621" s="2" t="s">
        <v>40</v>
      </c>
      <c r="C3621" s="2" t="s">
        <v>6</v>
      </c>
      <c r="D3621" s="2" t="s">
        <v>7</v>
      </c>
      <c r="E3621" s="2" t="s">
        <v>12</v>
      </c>
      <c r="F3621" s="2" t="s">
        <v>61</v>
      </c>
      <c r="G3621" s="1">
        <v>505510.50999999989</v>
      </c>
      <c r="H3621" s="1">
        <v>201728.05999999985</v>
      </c>
      <c r="I3621" s="4">
        <v>1585</v>
      </c>
      <c r="J3621" s="2" t="s">
        <v>68</v>
      </c>
      <c r="K3621" s="1">
        <f>Tabelle111[[#This Row],[Menge kg Nges]]/1000</f>
        <v>505.5105099999999</v>
      </c>
      <c r="L3621" s="1">
        <f>Tabelle111[[#This Row],[Menge kg P2O5]]/1000</f>
        <v>201.72805999999986</v>
      </c>
      <c r="M3621" s="1">
        <f>Tabelle111[[#This Row],[Menge t Nges]]/Tabelle111[[#This Row],[Anzahl Lieferscheine]]</f>
        <v>0.31893407570977911</v>
      </c>
      <c r="N3621" s="1">
        <f>Tabelle111[[#This Row],[Menge t P2O5]]/Tabelle111[[#This Row],[Anzahl Lieferscheine]]</f>
        <v>0.12727322397476332</v>
      </c>
    </row>
    <row r="3622" spans="1:14" x14ac:dyDescent="0.2">
      <c r="A3622" s="2" t="s">
        <v>40</v>
      </c>
      <c r="B3622" s="2" t="s">
        <v>40</v>
      </c>
      <c r="C3622" s="2" t="s">
        <v>6</v>
      </c>
      <c r="D3622" s="2" t="s">
        <v>7</v>
      </c>
      <c r="E3622" s="2" t="s">
        <v>13</v>
      </c>
      <c r="F3622" s="2" t="s">
        <v>61</v>
      </c>
      <c r="G3622" s="1">
        <v>136106.4599999999</v>
      </c>
      <c r="H3622" s="1">
        <v>73526.739999999991</v>
      </c>
      <c r="I3622" s="4">
        <v>543</v>
      </c>
      <c r="J3622" s="2" t="s">
        <v>68</v>
      </c>
      <c r="K3622" s="1">
        <f>Tabelle111[[#This Row],[Menge kg Nges]]/1000</f>
        <v>136.10645999999991</v>
      </c>
      <c r="L3622" s="1">
        <f>Tabelle111[[#This Row],[Menge kg P2O5]]/1000</f>
        <v>73.52673999999999</v>
      </c>
      <c r="M3622" s="1">
        <f>Tabelle111[[#This Row],[Menge t Nges]]/Tabelle111[[#This Row],[Anzahl Lieferscheine]]</f>
        <v>0.25065646408839765</v>
      </c>
      <c r="N3622" s="1">
        <f>Tabelle111[[#This Row],[Menge t P2O5]]/Tabelle111[[#This Row],[Anzahl Lieferscheine]]</f>
        <v>0.13540836095764269</v>
      </c>
    </row>
    <row r="3623" spans="1:14" x14ac:dyDescent="0.2">
      <c r="A3623" s="2" t="s">
        <v>40</v>
      </c>
      <c r="B3623" s="2" t="s">
        <v>40</v>
      </c>
      <c r="C3623" s="2" t="s">
        <v>6</v>
      </c>
      <c r="D3623" s="2" t="s">
        <v>7</v>
      </c>
      <c r="E3623" s="2" t="s">
        <v>14</v>
      </c>
      <c r="F3623" s="2" t="s">
        <v>61</v>
      </c>
      <c r="G3623" s="1">
        <v>244278.76</v>
      </c>
      <c r="H3623" s="1">
        <v>113141.37000000007</v>
      </c>
      <c r="I3623" s="4">
        <v>836</v>
      </c>
      <c r="J3623" s="2" t="s">
        <v>68</v>
      </c>
      <c r="K3623" s="1">
        <f>Tabelle111[[#This Row],[Menge kg Nges]]/1000</f>
        <v>244.27876000000001</v>
      </c>
      <c r="L3623" s="1">
        <f>Tabelle111[[#This Row],[Menge kg P2O5]]/1000</f>
        <v>113.14137000000007</v>
      </c>
      <c r="M3623" s="1">
        <f>Tabelle111[[#This Row],[Menge t Nges]]/Tabelle111[[#This Row],[Anzahl Lieferscheine]]</f>
        <v>0.29219947368421051</v>
      </c>
      <c r="N3623" s="1">
        <f>Tabelle111[[#This Row],[Menge t P2O5]]/Tabelle111[[#This Row],[Anzahl Lieferscheine]]</f>
        <v>0.135336566985646</v>
      </c>
    </row>
    <row r="3624" spans="1:14" x14ac:dyDescent="0.2">
      <c r="A3624" s="2" t="s">
        <v>40</v>
      </c>
      <c r="B3624" s="2" t="s">
        <v>40</v>
      </c>
      <c r="C3624" s="2" t="s">
        <v>6</v>
      </c>
      <c r="D3624" s="2" t="s">
        <v>15</v>
      </c>
      <c r="E3624" s="2" t="s">
        <v>8</v>
      </c>
      <c r="F3624" s="2" t="s">
        <v>61</v>
      </c>
      <c r="G3624" s="1">
        <v>2655.5499999999997</v>
      </c>
      <c r="H3624" s="1">
        <v>1557</v>
      </c>
      <c r="I3624" s="4">
        <v>6</v>
      </c>
      <c r="J3624" s="2" t="s">
        <v>68</v>
      </c>
      <c r="K3624" s="1">
        <f>Tabelle111[[#This Row],[Menge kg Nges]]/1000</f>
        <v>2.6555499999999999</v>
      </c>
      <c r="L3624" s="1">
        <f>Tabelle111[[#This Row],[Menge kg P2O5]]/1000</f>
        <v>1.5569999999999999</v>
      </c>
      <c r="M3624" s="1">
        <f>Tabelle111[[#This Row],[Menge t Nges]]/Tabelle111[[#This Row],[Anzahl Lieferscheine]]</f>
        <v>0.44259166666666666</v>
      </c>
      <c r="N3624" s="1">
        <f>Tabelle111[[#This Row],[Menge t P2O5]]/Tabelle111[[#This Row],[Anzahl Lieferscheine]]</f>
        <v>0.25950000000000001</v>
      </c>
    </row>
    <row r="3625" spans="1:14" x14ac:dyDescent="0.2">
      <c r="A3625" s="2" t="s">
        <v>40</v>
      </c>
      <c r="B3625" s="2" t="s">
        <v>40</v>
      </c>
      <c r="C3625" s="2" t="s">
        <v>6</v>
      </c>
      <c r="D3625" s="2" t="s">
        <v>15</v>
      </c>
      <c r="E3625" s="2" t="s">
        <v>16</v>
      </c>
      <c r="F3625" s="2" t="s">
        <v>61</v>
      </c>
      <c r="G3625" s="1">
        <v>20343.280000000006</v>
      </c>
      <c r="H3625" s="1">
        <v>18552.439999999995</v>
      </c>
      <c r="I3625" s="4">
        <v>60</v>
      </c>
      <c r="J3625" s="2" t="s">
        <v>68</v>
      </c>
      <c r="K3625" s="1">
        <f>Tabelle111[[#This Row],[Menge kg Nges]]/1000</f>
        <v>20.343280000000007</v>
      </c>
      <c r="L3625" s="1">
        <f>Tabelle111[[#This Row],[Menge kg P2O5]]/1000</f>
        <v>18.552439999999994</v>
      </c>
      <c r="M3625" s="1">
        <f>Tabelle111[[#This Row],[Menge t Nges]]/Tabelle111[[#This Row],[Anzahl Lieferscheine]]</f>
        <v>0.33905466666666678</v>
      </c>
      <c r="N3625" s="1">
        <f>Tabelle111[[#This Row],[Menge t P2O5]]/Tabelle111[[#This Row],[Anzahl Lieferscheine]]</f>
        <v>0.30920733333333322</v>
      </c>
    </row>
    <row r="3626" spans="1:14" x14ac:dyDescent="0.2">
      <c r="A3626" s="2" t="s">
        <v>40</v>
      </c>
      <c r="B3626" s="2" t="s">
        <v>40</v>
      </c>
      <c r="C3626" s="2" t="s">
        <v>6</v>
      </c>
      <c r="D3626" s="2" t="s">
        <v>15</v>
      </c>
      <c r="E3626" s="2" t="s">
        <v>17</v>
      </c>
      <c r="F3626" s="2" t="s">
        <v>61</v>
      </c>
      <c r="G3626" s="1">
        <v>4011.1</v>
      </c>
      <c r="H3626" s="1">
        <v>1736.05</v>
      </c>
      <c r="I3626" s="4">
        <v>18</v>
      </c>
      <c r="J3626" s="2" t="s">
        <v>68</v>
      </c>
      <c r="K3626" s="1">
        <f>Tabelle111[[#This Row],[Menge kg Nges]]/1000</f>
        <v>4.0110999999999999</v>
      </c>
      <c r="L3626" s="1">
        <f>Tabelle111[[#This Row],[Menge kg P2O5]]/1000</f>
        <v>1.7360499999999999</v>
      </c>
      <c r="M3626" s="1">
        <f>Tabelle111[[#This Row],[Menge t Nges]]/Tabelle111[[#This Row],[Anzahl Lieferscheine]]</f>
        <v>0.22283888888888889</v>
      </c>
      <c r="N3626" s="1">
        <f>Tabelle111[[#This Row],[Menge t P2O5]]/Tabelle111[[#This Row],[Anzahl Lieferscheine]]</f>
        <v>9.6447222222222212E-2</v>
      </c>
    </row>
    <row r="3627" spans="1:14" x14ac:dyDescent="0.2">
      <c r="A3627" s="2" t="s">
        <v>40</v>
      </c>
      <c r="B3627" s="2" t="s">
        <v>40</v>
      </c>
      <c r="C3627" s="2" t="s">
        <v>6</v>
      </c>
      <c r="D3627" s="2" t="s">
        <v>15</v>
      </c>
      <c r="E3627" s="2" t="s">
        <v>35</v>
      </c>
      <c r="F3627" s="2" t="s">
        <v>61</v>
      </c>
      <c r="G3627" s="1">
        <v>297.60000000000002</v>
      </c>
      <c r="H3627" s="1">
        <v>230.4</v>
      </c>
      <c r="I3627" s="4">
        <v>2</v>
      </c>
      <c r="J3627" s="2" t="s">
        <v>68</v>
      </c>
      <c r="K3627" s="1">
        <f>Tabelle111[[#This Row],[Menge kg Nges]]/1000</f>
        <v>0.29760000000000003</v>
      </c>
      <c r="L3627" s="1">
        <f>Tabelle111[[#This Row],[Menge kg P2O5]]/1000</f>
        <v>0.23039999999999999</v>
      </c>
      <c r="M3627" s="1">
        <f>Tabelle111[[#This Row],[Menge t Nges]]/Tabelle111[[#This Row],[Anzahl Lieferscheine]]</f>
        <v>0.14880000000000002</v>
      </c>
      <c r="N3627" s="1">
        <f>Tabelle111[[#This Row],[Menge t P2O5]]/Tabelle111[[#This Row],[Anzahl Lieferscheine]]</f>
        <v>0.1152</v>
      </c>
    </row>
    <row r="3628" spans="1:14" x14ac:dyDescent="0.2">
      <c r="A3628" s="2" t="s">
        <v>40</v>
      </c>
      <c r="B3628" s="2" t="s">
        <v>40</v>
      </c>
      <c r="C3628" s="2" t="s">
        <v>6</v>
      </c>
      <c r="D3628" s="2" t="s">
        <v>15</v>
      </c>
      <c r="E3628" s="2" t="s">
        <v>18</v>
      </c>
      <c r="F3628" s="2" t="s">
        <v>61</v>
      </c>
      <c r="G3628" s="1">
        <v>23427.020000000008</v>
      </c>
      <c r="H3628" s="1">
        <v>16526.949999999997</v>
      </c>
      <c r="I3628" s="4">
        <v>47</v>
      </c>
      <c r="J3628" s="2" t="s">
        <v>68</v>
      </c>
      <c r="K3628" s="1">
        <f>Tabelle111[[#This Row],[Menge kg Nges]]/1000</f>
        <v>23.427020000000006</v>
      </c>
      <c r="L3628" s="1">
        <f>Tabelle111[[#This Row],[Menge kg P2O5]]/1000</f>
        <v>16.526949999999996</v>
      </c>
      <c r="M3628" s="1">
        <f>Tabelle111[[#This Row],[Menge t Nges]]/Tabelle111[[#This Row],[Anzahl Lieferscheine]]</f>
        <v>0.49844723404255331</v>
      </c>
      <c r="N3628" s="1">
        <f>Tabelle111[[#This Row],[Menge t P2O5]]/Tabelle111[[#This Row],[Anzahl Lieferscheine]]</f>
        <v>0.35163723404255309</v>
      </c>
    </row>
    <row r="3629" spans="1:14" x14ac:dyDescent="0.2">
      <c r="A3629" s="2" t="s">
        <v>40</v>
      </c>
      <c r="B3629" s="2" t="s">
        <v>40</v>
      </c>
      <c r="C3629" s="2" t="s">
        <v>6</v>
      </c>
      <c r="D3629" s="2" t="s">
        <v>15</v>
      </c>
      <c r="E3629" s="2" t="s">
        <v>19</v>
      </c>
      <c r="F3629" s="2" t="s">
        <v>61</v>
      </c>
      <c r="G3629" s="1">
        <v>17162.71</v>
      </c>
      <c r="H3629" s="1">
        <v>15455.099999999999</v>
      </c>
      <c r="I3629" s="4">
        <v>44</v>
      </c>
      <c r="J3629" s="2" t="s">
        <v>68</v>
      </c>
      <c r="K3629" s="1">
        <f>Tabelle111[[#This Row],[Menge kg Nges]]/1000</f>
        <v>17.162710000000001</v>
      </c>
      <c r="L3629" s="1">
        <f>Tabelle111[[#This Row],[Menge kg P2O5]]/1000</f>
        <v>15.455099999999998</v>
      </c>
      <c r="M3629" s="1">
        <f>Tabelle111[[#This Row],[Menge t Nges]]/Tabelle111[[#This Row],[Anzahl Lieferscheine]]</f>
        <v>0.39006159090909093</v>
      </c>
      <c r="N3629" s="1">
        <f>Tabelle111[[#This Row],[Menge t P2O5]]/Tabelle111[[#This Row],[Anzahl Lieferscheine]]</f>
        <v>0.35125227272727266</v>
      </c>
    </row>
    <row r="3630" spans="1:14" x14ac:dyDescent="0.2">
      <c r="A3630" s="2" t="s">
        <v>40</v>
      </c>
      <c r="B3630" s="2" t="s">
        <v>40</v>
      </c>
      <c r="C3630" s="2" t="s">
        <v>6</v>
      </c>
      <c r="D3630" s="2" t="s">
        <v>15</v>
      </c>
      <c r="E3630" s="2" t="s">
        <v>20</v>
      </c>
      <c r="F3630" s="2" t="s">
        <v>61</v>
      </c>
      <c r="G3630" s="1">
        <v>10051.019999999997</v>
      </c>
      <c r="H3630" s="1">
        <v>6837.54</v>
      </c>
      <c r="I3630" s="4">
        <v>59</v>
      </c>
      <c r="J3630" s="2" t="s">
        <v>68</v>
      </c>
      <c r="K3630" s="1">
        <f>Tabelle111[[#This Row],[Menge kg Nges]]/1000</f>
        <v>10.051019999999998</v>
      </c>
      <c r="L3630" s="1">
        <f>Tabelle111[[#This Row],[Menge kg P2O5]]/1000</f>
        <v>6.8375399999999997</v>
      </c>
      <c r="M3630" s="1">
        <f>Tabelle111[[#This Row],[Menge t Nges]]/Tabelle111[[#This Row],[Anzahl Lieferscheine]]</f>
        <v>0.17035627118644064</v>
      </c>
      <c r="N3630" s="1">
        <f>Tabelle111[[#This Row],[Menge t P2O5]]/Tabelle111[[#This Row],[Anzahl Lieferscheine]]</f>
        <v>0.11589050847457627</v>
      </c>
    </row>
    <row r="3631" spans="1:14" x14ac:dyDescent="0.2">
      <c r="A3631" s="2" t="s">
        <v>40</v>
      </c>
      <c r="B3631" s="2" t="s">
        <v>40</v>
      </c>
      <c r="C3631" s="2" t="s">
        <v>6</v>
      </c>
      <c r="D3631" s="2" t="s">
        <v>15</v>
      </c>
      <c r="E3631" s="2" t="s">
        <v>21</v>
      </c>
      <c r="F3631" s="2" t="s">
        <v>61</v>
      </c>
      <c r="G3631" s="1">
        <v>56801.88</v>
      </c>
      <c r="H3631" s="1">
        <v>34152.15</v>
      </c>
      <c r="I3631" s="4">
        <v>137</v>
      </c>
      <c r="J3631" s="2" t="s">
        <v>68</v>
      </c>
      <c r="K3631" s="1">
        <f>Tabelle111[[#This Row],[Menge kg Nges]]/1000</f>
        <v>56.801879999999997</v>
      </c>
      <c r="L3631" s="1">
        <f>Tabelle111[[#This Row],[Menge kg P2O5]]/1000</f>
        <v>34.152149999999999</v>
      </c>
      <c r="M3631" s="1">
        <f>Tabelle111[[#This Row],[Menge t Nges]]/Tabelle111[[#This Row],[Anzahl Lieferscheine]]</f>
        <v>0.4146122627737226</v>
      </c>
      <c r="N3631" s="1">
        <f>Tabelle111[[#This Row],[Menge t P2O5]]/Tabelle111[[#This Row],[Anzahl Lieferscheine]]</f>
        <v>0.24928576642335765</v>
      </c>
    </row>
    <row r="3632" spans="1:14" x14ac:dyDescent="0.2">
      <c r="A3632" s="2" t="s">
        <v>40</v>
      </c>
      <c r="B3632" s="2" t="s">
        <v>40</v>
      </c>
      <c r="C3632" s="2" t="s">
        <v>6</v>
      </c>
      <c r="D3632" s="2" t="s">
        <v>15</v>
      </c>
      <c r="E3632" s="2" t="s">
        <v>9</v>
      </c>
      <c r="F3632" s="2" t="s">
        <v>61</v>
      </c>
      <c r="G3632" s="1">
        <v>8165.04</v>
      </c>
      <c r="H3632" s="1">
        <v>4634.09</v>
      </c>
      <c r="I3632" s="4">
        <v>41</v>
      </c>
      <c r="J3632" s="2" t="s">
        <v>68</v>
      </c>
      <c r="K3632" s="1">
        <f>Tabelle111[[#This Row],[Menge kg Nges]]/1000</f>
        <v>8.1650399999999994</v>
      </c>
      <c r="L3632" s="1">
        <f>Tabelle111[[#This Row],[Menge kg P2O5]]/1000</f>
        <v>4.6340900000000005</v>
      </c>
      <c r="M3632" s="1">
        <f>Tabelle111[[#This Row],[Menge t Nges]]/Tabelle111[[#This Row],[Anzahl Lieferscheine]]</f>
        <v>0.19914731707317071</v>
      </c>
      <c r="N3632" s="1">
        <f>Tabelle111[[#This Row],[Menge t P2O5]]/Tabelle111[[#This Row],[Anzahl Lieferscheine]]</f>
        <v>0.11302658536585367</v>
      </c>
    </row>
    <row r="3633" spans="1:14" x14ac:dyDescent="0.2">
      <c r="A3633" s="2" t="s">
        <v>40</v>
      </c>
      <c r="B3633" s="2" t="s">
        <v>40</v>
      </c>
      <c r="C3633" s="2" t="s">
        <v>6</v>
      </c>
      <c r="D3633" s="2" t="s">
        <v>15</v>
      </c>
      <c r="E3633" s="2" t="s">
        <v>10</v>
      </c>
      <c r="F3633" s="2" t="s">
        <v>61</v>
      </c>
      <c r="G3633" s="1">
        <v>2928.45</v>
      </c>
      <c r="H3633" s="1">
        <v>1278.77</v>
      </c>
      <c r="I3633" s="4">
        <v>15</v>
      </c>
      <c r="J3633" s="2" t="s">
        <v>68</v>
      </c>
      <c r="K3633" s="1">
        <f>Tabelle111[[#This Row],[Menge kg Nges]]/1000</f>
        <v>2.9284499999999998</v>
      </c>
      <c r="L3633" s="1">
        <f>Tabelle111[[#This Row],[Menge kg P2O5]]/1000</f>
        <v>1.27877</v>
      </c>
      <c r="M3633" s="1">
        <f>Tabelle111[[#This Row],[Menge t Nges]]/Tabelle111[[#This Row],[Anzahl Lieferscheine]]</f>
        <v>0.19522999999999999</v>
      </c>
      <c r="N3633" s="1">
        <f>Tabelle111[[#This Row],[Menge t P2O5]]/Tabelle111[[#This Row],[Anzahl Lieferscheine]]</f>
        <v>8.5251333333333332E-2</v>
      </c>
    </row>
    <row r="3634" spans="1:14" x14ac:dyDescent="0.2">
      <c r="A3634" s="2" t="s">
        <v>40</v>
      </c>
      <c r="B3634" s="2" t="s">
        <v>40</v>
      </c>
      <c r="C3634" s="2" t="s">
        <v>6</v>
      </c>
      <c r="D3634" s="2" t="s">
        <v>15</v>
      </c>
      <c r="E3634" s="2" t="s">
        <v>23</v>
      </c>
      <c r="F3634" s="2" t="s">
        <v>61</v>
      </c>
      <c r="G3634" s="1">
        <v>1420</v>
      </c>
      <c r="H3634" s="1">
        <v>585.75</v>
      </c>
      <c r="I3634" s="4">
        <v>2</v>
      </c>
      <c r="J3634" s="2" t="s">
        <v>68</v>
      </c>
      <c r="K3634" s="1">
        <f>Tabelle111[[#This Row],[Menge kg Nges]]/1000</f>
        <v>1.42</v>
      </c>
      <c r="L3634" s="1">
        <f>Tabelle111[[#This Row],[Menge kg P2O5]]/1000</f>
        <v>0.58574999999999999</v>
      </c>
      <c r="M3634" s="1">
        <f>Tabelle111[[#This Row],[Menge t Nges]]/Tabelle111[[#This Row],[Anzahl Lieferscheine]]</f>
        <v>0.71</v>
      </c>
      <c r="N3634" s="1">
        <f>Tabelle111[[#This Row],[Menge t P2O5]]/Tabelle111[[#This Row],[Anzahl Lieferscheine]]</f>
        <v>0.292875</v>
      </c>
    </row>
    <row r="3635" spans="1:14" x14ac:dyDescent="0.2">
      <c r="A3635" s="2" t="s">
        <v>40</v>
      </c>
      <c r="B3635" s="2" t="s">
        <v>40</v>
      </c>
      <c r="C3635" s="2" t="s">
        <v>6</v>
      </c>
      <c r="D3635" s="2" t="s">
        <v>15</v>
      </c>
      <c r="E3635" s="2" t="s">
        <v>12</v>
      </c>
      <c r="F3635" s="2" t="s">
        <v>61</v>
      </c>
      <c r="G3635" s="1">
        <v>904.8</v>
      </c>
      <c r="H3635" s="1">
        <v>812</v>
      </c>
      <c r="I3635" s="4">
        <v>3</v>
      </c>
      <c r="J3635" s="2" t="s">
        <v>68</v>
      </c>
      <c r="K3635" s="1">
        <f>Tabelle111[[#This Row],[Menge kg Nges]]/1000</f>
        <v>0.90479999999999994</v>
      </c>
      <c r="L3635" s="1">
        <f>Tabelle111[[#This Row],[Menge kg P2O5]]/1000</f>
        <v>0.81200000000000006</v>
      </c>
      <c r="M3635" s="1">
        <f>Tabelle111[[#This Row],[Menge t Nges]]/Tabelle111[[#This Row],[Anzahl Lieferscheine]]</f>
        <v>0.30159999999999998</v>
      </c>
      <c r="N3635" s="1">
        <f>Tabelle111[[#This Row],[Menge t P2O5]]/Tabelle111[[#This Row],[Anzahl Lieferscheine]]</f>
        <v>0.27066666666666667</v>
      </c>
    </row>
    <row r="3636" spans="1:14" x14ac:dyDescent="0.2">
      <c r="A3636" s="2" t="s">
        <v>40</v>
      </c>
      <c r="B3636" s="2" t="s">
        <v>40</v>
      </c>
      <c r="C3636" s="2" t="s">
        <v>6</v>
      </c>
      <c r="D3636" s="2" t="s">
        <v>15</v>
      </c>
      <c r="E3636" s="2" t="s">
        <v>14</v>
      </c>
      <c r="F3636" s="2" t="s">
        <v>61</v>
      </c>
      <c r="G3636" s="1">
        <v>81.900000000000006</v>
      </c>
      <c r="H3636" s="1">
        <v>73.5</v>
      </c>
      <c r="I3636" s="4">
        <v>1</v>
      </c>
      <c r="J3636" s="2" t="s">
        <v>68</v>
      </c>
      <c r="K3636" s="1">
        <f>Tabelle111[[#This Row],[Menge kg Nges]]/1000</f>
        <v>8.1900000000000001E-2</v>
      </c>
      <c r="L3636" s="1">
        <f>Tabelle111[[#This Row],[Menge kg P2O5]]/1000</f>
        <v>7.3499999999999996E-2</v>
      </c>
      <c r="M3636" s="1">
        <f>Tabelle111[[#This Row],[Menge t Nges]]/Tabelle111[[#This Row],[Anzahl Lieferscheine]]</f>
        <v>8.1900000000000001E-2</v>
      </c>
      <c r="N3636" s="1">
        <f>Tabelle111[[#This Row],[Menge t P2O5]]/Tabelle111[[#This Row],[Anzahl Lieferscheine]]</f>
        <v>7.3499999999999996E-2</v>
      </c>
    </row>
    <row r="3637" spans="1:14" x14ac:dyDescent="0.2">
      <c r="A3637" s="2" t="s">
        <v>40</v>
      </c>
      <c r="B3637" s="2" t="s">
        <v>40</v>
      </c>
      <c r="C3637" s="2" t="s">
        <v>6</v>
      </c>
      <c r="D3637" s="2" t="s">
        <v>15</v>
      </c>
      <c r="E3637" s="2" t="s">
        <v>24</v>
      </c>
      <c r="F3637" s="2" t="s">
        <v>61</v>
      </c>
      <c r="G3637" s="1">
        <v>3127.6000000000004</v>
      </c>
      <c r="H3637" s="1">
        <v>2569.1000000000004</v>
      </c>
      <c r="I3637" s="4">
        <v>11</v>
      </c>
      <c r="J3637" s="2" t="s">
        <v>68</v>
      </c>
      <c r="K3637" s="1">
        <f>Tabelle111[[#This Row],[Menge kg Nges]]/1000</f>
        <v>3.1276000000000002</v>
      </c>
      <c r="L3637" s="1">
        <f>Tabelle111[[#This Row],[Menge kg P2O5]]/1000</f>
        <v>2.5691000000000002</v>
      </c>
      <c r="M3637" s="1">
        <f>Tabelle111[[#This Row],[Menge t Nges]]/Tabelle111[[#This Row],[Anzahl Lieferscheine]]</f>
        <v>0.28432727272727276</v>
      </c>
      <c r="N3637" s="1">
        <f>Tabelle111[[#This Row],[Menge t P2O5]]/Tabelle111[[#This Row],[Anzahl Lieferscheine]]</f>
        <v>0.23355454545454546</v>
      </c>
    </row>
    <row r="3638" spans="1:14" x14ac:dyDescent="0.2">
      <c r="A3638" s="2" t="s">
        <v>40</v>
      </c>
      <c r="B3638" s="2" t="s">
        <v>40</v>
      </c>
      <c r="C3638" s="2" t="s">
        <v>6</v>
      </c>
      <c r="D3638" s="2" t="s">
        <v>15</v>
      </c>
      <c r="E3638" s="2" t="s">
        <v>31</v>
      </c>
      <c r="F3638" s="2" t="s">
        <v>61</v>
      </c>
      <c r="G3638" s="1">
        <v>504</v>
      </c>
      <c r="H3638" s="1">
        <v>168</v>
      </c>
      <c r="I3638" s="4">
        <v>1</v>
      </c>
      <c r="J3638" s="2" t="s">
        <v>68</v>
      </c>
      <c r="K3638" s="1">
        <f>Tabelle111[[#This Row],[Menge kg Nges]]/1000</f>
        <v>0.504</v>
      </c>
      <c r="L3638" s="1">
        <f>Tabelle111[[#This Row],[Menge kg P2O5]]/1000</f>
        <v>0.16800000000000001</v>
      </c>
      <c r="M3638" s="1">
        <f>Tabelle111[[#This Row],[Menge t Nges]]/Tabelle111[[#This Row],[Anzahl Lieferscheine]]</f>
        <v>0.504</v>
      </c>
      <c r="N3638" s="1">
        <f>Tabelle111[[#This Row],[Menge t P2O5]]/Tabelle111[[#This Row],[Anzahl Lieferscheine]]</f>
        <v>0.16800000000000001</v>
      </c>
    </row>
    <row r="3639" spans="1:14" x14ac:dyDescent="0.2">
      <c r="A3639" s="2" t="s">
        <v>40</v>
      </c>
      <c r="B3639" s="2" t="s">
        <v>40</v>
      </c>
      <c r="C3639" s="2" t="s">
        <v>25</v>
      </c>
      <c r="D3639" s="2" t="s">
        <v>25</v>
      </c>
      <c r="E3639" s="2" t="s">
        <v>26</v>
      </c>
      <c r="F3639" s="2" t="s">
        <v>61</v>
      </c>
      <c r="G3639" s="1">
        <v>97790.479999999967</v>
      </c>
      <c r="H3639" s="1">
        <v>52322.239999999991</v>
      </c>
      <c r="I3639" s="4">
        <v>268</v>
      </c>
      <c r="J3639" s="2" t="s">
        <v>68</v>
      </c>
      <c r="K3639" s="1">
        <f>Tabelle111[[#This Row],[Menge kg Nges]]/1000</f>
        <v>97.790479999999974</v>
      </c>
      <c r="L3639" s="1">
        <f>Tabelle111[[#This Row],[Menge kg P2O5]]/1000</f>
        <v>52.322239999999994</v>
      </c>
      <c r="M3639" s="1">
        <f>Tabelle111[[#This Row],[Menge t Nges]]/Tabelle111[[#This Row],[Anzahl Lieferscheine]]</f>
        <v>0.36488985074626856</v>
      </c>
      <c r="N3639" s="1">
        <f>Tabelle111[[#This Row],[Menge t P2O5]]/Tabelle111[[#This Row],[Anzahl Lieferscheine]]</f>
        <v>0.19523223880597013</v>
      </c>
    </row>
    <row r="3640" spans="1:14" x14ac:dyDescent="0.2">
      <c r="A3640" s="2" t="s">
        <v>40</v>
      </c>
      <c r="B3640" s="2" t="s">
        <v>42</v>
      </c>
      <c r="C3640" s="2" t="s">
        <v>6</v>
      </c>
      <c r="D3640" s="2" t="s">
        <v>7</v>
      </c>
      <c r="E3640" s="2" t="s">
        <v>8</v>
      </c>
      <c r="F3640" s="2" t="s">
        <v>61</v>
      </c>
      <c r="G3640" s="1">
        <v>3139.8500000000004</v>
      </c>
      <c r="H3640" s="1">
        <v>1311.5199999999998</v>
      </c>
      <c r="I3640" s="4">
        <v>9</v>
      </c>
      <c r="J3640" s="2" t="s">
        <v>68</v>
      </c>
      <c r="K3640" s="1">
        <f>Tabelle111[[#This Row],[Menge kg Nges]]/1000</f>
        <v>3.1398500000000005</v>
      </c>
      <c r="L3640" s="1">
        <f>Tabelle111[[#This Row],[Menge kg P2O5]]/1000</f>
        <v>1.3115199999999998</v>
      </c>
      <c r="M3640" s="1">
        <f>Tabelle111[[#This Row],[Menge t Nges]]/Tabelle111[[#This Row],[Anzahl Lieferscheine]]</f>
        <v>0.34887222222222225</v>
      </c>
      <c r="N3640" s="1">
        <f>Tabelle111[[#This Row],[Menge t P2O5]]/Tabelle111[[#This Row],[Anzahl Lieferscheine]]</f>
        <v>0.14572444444444443</v>
      </c>
    </row>
    <row r="3641" spans="1:14" x14ac:dyDescent="0.2">
      <c r="A3641" s="2" t="s">
        <v>40</v>
      </c>
      <c r="B3641" s="2" t="s">
        <v>42</v>
      </c>
      <c r="C3641" s="2" t="s">
        <v>6</v>
      </c>
      <c r="D3641" s="2" t="s">
        <v>7</v>
      </c>
      <c r="E3641" s="2" t="s">
        <v>9</v>
      </c>
      <c r="F3641" s="2" t="s">
        <v>61</v>
      </c>
      <c r="G3641" s="1">
        <v>3254.6000000000004</v>
      </c>
      <c r="H3641" s="1">
        <v>1336.8</v>
      </c>
      <c r="I3641" s="4">
        <v>18</v>
      </c>
      <c r="J3641" s="2" t="s">
        <v>68</v>
      </c>
      <c r="K3641" s="1">
        <f>Tabelle111[[#This Row],[Menge kg Nges]]/1000</f>
        <v>3.2546000000000004</v>
      </c>
      <c r="L3641" s="1">
        <f>Tabelle111[[#This Row],[Menge kg P2O5]]/1000</f>
        <v>1.3368</v>
      </c>
      <c r="M3641" s="1">
        <f>Tabelle111[[#This Row],[Menge t Nges]]/Tabelle111[[#This Row],[Anzahl Lieferscheine]]</f>
        <v>0.18081111111111114</v>
      </c>
      <c r="N3641" s="1">
        <f>Tabelle111[[#This Row],[Menge t P2O5]]/Tabelle111[[#This Row],[Anzahl Lieferscheine]]</f>
        <v>7.4266666666666661E-2</v>
      </c>
    </row>
    <row r="3642" spans="1:14" x14ac:dyDescent="0.2">
      <c r="A3642" s="2" t="s">
        <v>40</v>
      </c>
      <c r="B3642" s="2" t="s">
        <v>42</v>
      </c>
      <c r="C3642" s="2" t="s">
        <v>6</v>
      </c>
      <c r="D3642" s="2" t="s">
        <v>7</v>
      </c>
      <c r="E3642" s="2" t="s">
        <v>11</v>
      </c>
      <c r="F3642" s="2" t="s">
        <v>61</v>
      </c>
      <c r="G3642" s="1">
        <v>1760.1</v>
      </c>
      <c r="H3642" s="1">
        <v>917.4</v>
      </c>
      <c r="I3642" s="4">
        <v>3</v>
      </c>
      <c r="J3642" s="2" t="s">
        <v>68</v>
      </c>
      <c r="K3642" s="1">
        <f>Tabelle111[[#This Row],[Menge kg Nges]]/1000</f>
        <v>1.7601</v>
      </c>
      <c r="L3642" s="1">
        <f>Tabelle111[[#This Row],[Menge kg P2O5]]/1000</f>
        <v>0.91739999999999999</v>
      </c>
      <c r="M3642" s="1">
        <f>Tabelle111[[#This Row],[Menge t Nges]]/Tabelle111[[#This Row],[Anzahl Lieferscheine]]</f>
        <v>0.5867</v>
      </c>
      <c r="N3642" s="1">
        <f>Tabelle111[[#This Row],[Menge t P2O5]]/Tabelle111[[#This Row],[Anzahl Lieferscheine]]</f>
        <v>0.30580000000000002</v>
      </c>
    </row>
    <row r="3643" spans="1:14" x14ac:dyDescent="0.2">
      <c r="A3643" s="2" t="s">
        <v>40</v>
      </c>
      <c r="B3643" s="2" t="s">
        <v>42</v>
      </c>
      <c r="C3643" s="2" t="s">
        <v>6</v>
      </c>
      <c r="D3643" s="2" t="s">
        <v>7</v>
      </c>
      <c r="E3643" s="2" t="s">
        <v>12</v>
      </c>
      <c r="F3643" s="2" t="s">
        <v>61</v>
      </c>
      <c r="G3643" s="1">
        <v>33265.730000000003</v>
      </c>
      <c r="H3643" s="1">
        <v>12852.250000000007</v>
      </c>
      <c r="I3643" s="4">
        <v>81</v>
      </c>
      <c r="J3643" s="2" t="s">
        <v>68</v>
      </c>
      <c r="K3643" s="1">
        <f>Tabelle111[[#This Row],[Menge kg Nges]]/1000</f>
        <v>33.265730000000005</v>
      </c>
      <c r="L3643" s="1">
        <f>Tabelle111[[#This Row],[Menge kg P2O5]]/1000</f>
        <v>12.852250000000007</v>
      </c>
      <c r="M3643" s="1">
        <f>Tabelle111[[#This Row],[Menge t Nges]]/Tabelle111[[#This Row],[Anzahl Lieferscheine]]</f>
        <v>0.41068802469135807</v>
      </c>
      <c r="N3643" s="1">
        <f>Tabelle111[[#This Row],[Menge t P2O5]]/Tabelle111[[#This Row],[Anzahl Lieferscheine]]</f>
        <v>0.15866975308641984</v>
      </c>
    </row>
    <row r="3644" spans="1:14" x14ac:dyDescent="0.2">
      <c r="A3644" s="2" t="s">
        <v>40</v>
      </c>
      <c r="B3644" s="2" t="s">
        <v>42</v>
      </c>
      <c r="C3644" s="2" t="s">
        <v>6</v>
      </c>
      <c r="D3644" s="2" t="s">
        <v>7</v>
      </c>
      <c r="E3644" s="2" t="s">
        <v>13</v>
      </c>
      <c r="F3644" s="2" t="s">
        <v>61</v>
      </c>
      <c r="G3644" s="1">
        <v>6640.2400000000007</v>
      </c>
      <c r="H3644" s="1">
        <v>3230.7299999999996</v>
      </c>
      <c r="I3644" s="4">
        <v>28</v>
      </c>
      <c r="J3644" s="2" t="s">
        <v>68</v>
      </c>
      <c r="K3644" s="1">
        <f>Tabelle111[[#This Row],[Menge kg Nges]]/1000</f>
        <v>6.6402400000000004</v>
      </c>
      <c r="L3644" s="1">
        <f>Tabelle111[[#This Row],[Menge kg P2O5]]/1000</f>
        <v>3.2307299999999994</v>
      </c>
      <c r="M3644" s="1">
        <f>Tabelle111[[#This Row],[Menge t Nges]]/Tabelle111[[#This Row],[Anzahl Lieferscheine]]</f>
        <v>0.2371514285714286</v>
      </c>
      <c r="N3644" s="1">
        <f>Tabelle111[[#This Row],[Menge t P2O5]]/Tabelle111[[#This Row],[Anzahl Lieferscheine]]</f>
        <v>0.11538321428571427</v>
      </c>
    </row>
    <row r="3645" spans="1:14" x14ac:dyDescent="0.2">
      <c r="A3645" s="2" t="s">
        <v>40</v>
      </c>
      <c r="B3645" s="2" t="s">
        <v>42</v>
      </c>
      <c r="C3645" s="2" t="s">
        <v>6</v>
      </c>
      <c r="D3645" s="2" t="s">
        <v>7</v>
      </c>
      <c r="E3645" s="2" t="s">
        <v>14</v>
      </c>
      <c r="F3645" s="2" t="s">
        <v>61</v>
      </c>
      <c r="G3645" s="1">
        <v>6795.7400000000007</v>
      </c>
      <c r="H3645" s="1">
        <v>3175.48</v>
      </c>
      <c r="I3645" s="4">
        <v>14</v>
      </c>
      <c r="J3645" s="2" t="s">
        <v>68</v>
      </c>
      <c r="K3645" s="1">
        <f>Tabelle111[[#This Row],[Menge kg Nges]]/1000</f>
        <v>6.7957400000000003</v>
      </c>
      <c r="L3645" s="1">
        <f>Tabelle111[[#This Row],[Menge kg P2O5]]/1000</f>
        <v>3.1754799999999999</v>
      </c>
      <c r="M3645" s="1">
        <f>Tabelle111[[#This Row],[Menge t Nges]]/Tabelle111[[#This Row],[Anzahl Lieferscheine]]</f>
        <v>0.48541000000000001</v>
      </c>
      <c r="N3645" s="1">
        <f>Tabelle111[[#This Row],[Menge t P2O5]]/Tabelle111[[#This Row],[Anzahl Lieferscheine]]</f>
        <v>0.22681999999999999</v>
      </c>
    </row>
    <row r="3646" spans="1:14" x14ac:dyDescent="0.2">
      <c r="A3646" s="2" t="s">
        <v>40</v>
      </c>
      <c r="B3646" s="2" t="s">
        <v>42</v>
      </c>
      <c r="C3646" s="2" t="s">
        <v>6</v>
      </c>
      <c r="D3646" s="2" t="s">
        <v>15</v>
      </c>
      <c r="E3646" s="2" t="s">
        <v>8</v>
      </c>
      <c r="F3646" s="2" t="s">
        <v>61</v>
      </c>
      <c r="G3646" s="1">
        <v>646.29</v>
      </c>
      <c r="H3646" s="1">
        <v>239.94</v>
      </c>
      <c r="I3646" s="4">
        <v>8</v>
      </c>
      <c r="J3646" s="2" t="s">
        <v>68</v>
      </c>
      <c r="K3646" s="1">
        <f>Tabelle111[[#This Row],[Menge kg Nges]]/1000</f>
        <v>0.64628999999999992</v>
      </c>
      <c r="L3646" s="1">
        <f>Tabelle111[[#This Row],[Menge kg P2O5]]/1000</f>
        <v>0.23993999999999999</v>
      </c>
      <c r="M3646" s="1">
        <f>Tabelle111[[#This Row],[Menge t Nges]]/Tabelle111[[#This Row],[Anzahl Lieferscheine]]</f>
        <v>8.078624999999999E-2</v>
      </c>
      <c r="N3646" s="1">
        <f>Tabelle111[[#This Row],[Menge t P2O5]]/Tabelle111[[#This Row],[Anzahl Lieferscheine]]</f>
        <v>2.9992499999999998E-2</v>
      </c>
    </row>
    <row r="3647" spans="1:14" x14ac:dyDescent="0.2">
      <c r="A3647" s="2" t="s">
        <v>40</v>
      </c>
      <c r="B3647" s="2" t="s">
        <v>42</v>
      </c>
      <c r="C3647" s="2" t="s">
        <v>6</v>
      </c>
      <c r="D3647" s="2" t="s">
        <v>15</v>
      </c>
      <c r="E3647" s="2" t="s">
        <v>16</v>
      </c>
      <c r="F3647" s="2" t="s">
        <v>61</v>
      </c>
      <c r="G3647" s="1">
        <v>1157</v>
      </c>
      <c r="H3647" s="1">
        <v>1059.5</v>
      </c>
      <c r="I3647" s="4">
        <v>2</v>
      </c>
      <c r="J3647" s="2" t="s">
        <v>68</v>
      </c>
      <c r="K3647" s="1">
        <f>Tabelle111[[#This Row],[Menge kg Nges]]/1000</f>
        <v>1.157</v>
      </c>
      <c r="L3647" s="1">
        <f>Tabelle111[[#This Row],[Menge kg P2O5]]/1000</f>
        <v>1.0595000000000001</v>
      </c>
      <c r="M3647" s="1">
        <f>Tabelle111[[#This Row],[Menge t Nges]]/Tabelle111[[#This Row],[Anzahl Lieferscheine]]</f>
        <v>0.57850000000000001</v>
      </c>
      <c r="N3647" s="1">
        <f>Tabelle111[[#This Row],[Menge t P2O5]]/Tabelle111[[#This Row],[Anzahl Lieferscheine]]</f>
        <v>0.52975000000000005</v>
      </c>
    </row>
    <row r="3648" spans="1:14" x14ac:dyDescent="0.2">
      <c r="A3648" s="2" t="s">
        <v>40</v>
      </c>
      <c r="B3648" s="2" t="s">
        <v>42</v>
      </c>
      <c r="C3648" s="2" t="s">
        <v>6</v>
      </c>
      <c r="D3648" s="2" t="s">
        <v>15</v>
      </c>
      <c r="E3648" s="2" t="s">
        <v>18</v>
      </c>
      <c r="F3648" s="2" t="s">
        <v>61</v>
      </c>
      <c r="G3648" s="1">
        <v>2470.69</v>
      </c>
      <c r="H3648" s="1">
        <v>1889.98</v>
      </c>
      <c r="I3648" s="4">
        <v>6</v>
      </c>
      <c r="J3648" s="2" t="s">
        <v>68</v>
      </c>
      <c r="K3648" s="1">
        <f>Tabelle111[[#This Row],[Menge kg Nges]]/1000</f>
        <v>2.4706900000000003</v>
      </c>
      <c r="L3648" s="1">
        <f>Tabelle111[[#This Row],[Menge kg P2O5]]/1000</f>
        <v>1.88998</v>
      </c>
      <c r="M3648" s="1">
        <f>Tabelle111[[#This Row],[Menge t Nges]]/Tabelle111[[#This Row],[Anzahl Lieferscheine]]</f>
        <v>0.41178166666666671</v>
      </c>
      <c r="N3648" s="1">
        <f>Tabelle111[[#This Row],[Menge t P2O5]]/Tabelle111[[#This Row],[Anzahl Lieferscheine]]</f>
        <v>0.31499666666666665</v>
      </c>
    </row>
    <row r="3649" spans="1:14" x14ac:dyDescent="0.2">
      <c r="A3649" s="2" t="s">
        <v>40</v>
      </c>
      <c r="B3649" s="2" t="s">
        <v>42</v>
      </c>
      <c r="C3649" s="2" t="s">
        <v>6</v>
      </c>
      <c r="D3649" s="2" t="s">
        <v>15</v>
      </c>
      <c r="E3649" s="2" t="s">
        <v>19</v>
      </c>
      <c r="F3649" s="2" t="s">
        <v>61</v>
      </c>
      <c r="G3649" s="1">
        <v>675</v>
      </c>
      <c r="H3649" s="1">
        <v>750</v>
      </c>
      <c r="I3649" s="4">
        <v>2</v>
      </c>
      <c r="J3649" s="2" t="s">
        <v>68</v>
      </c>
      <c r="K3649" s="1">
        <f>Tabelle111[[#This Row],[Menge kg Nges]]/1000</f>
        <v>0.67500000000000004</v>
      </c>
      <c r="L3649" s="1">
        <f>Tabelle111[[#This Row],[Menge kg P2O5]]/1000</f>
        <v>0.75</v>
      </c>
      <c r="M3649" s="1">
        <f>Tabelle111[[#This Row],[Menge t Nges]]/Tabelle111[[#This Row],[Anzahl Lieferscheine]]</f>
        <v>0.33750000000000002</v>
      </c>
      <c r="N3649" s="1">
        <f>Tabelle111[[#This Row],[Menge t P2O5]]/Tabelle111[[#This Row],[Anzahl Lieferscheine]]</f>
        <v>0.375</v>
      </c>
    </row>
    <row r="3650" spans="1:14" x14ac:dyDescent="0.2">
      <c r="A3650" s="2" t="s">
        <v>40</v>
      </c>
      <c r="B3650" s="2" t="s">
        <v>42</v>
      </c>
      <c r="C3650" s="2" t="s">
        <v>6</v>
      </c>
      <c r="D3650" s="2" t="s">
        <v>15</v>
      </c>
      <c r="E3650" s="2" t="s">
        <v>20</v>
      </c>
      <c r="F3650" s="2" t="s">
        <v>61</v>
      </c>
      <c r="G3650" s="1">
        <v>488.31999999999994</v>
      </c>
      <c r="H3650" s="1">
        <v>332</v>
      </c>
      <c r="I3650" s="4">
        <v>3</v>
      </c>
      <c r="J3650" s="2" t="s">
        <v>68</v>
      </c>
      <c r="K3650" s="1">
        <f>Tabelle111[[#This Row],[Menge kg Nges]]/1000</f>
        <v>0.48831999999999992</v>
      </c>
      <c r="L3650" s="1">
        <f>Tabelle111[[#This Row],[Menge kg P2O5]]/1000</f>
        <v>0.33200000000000002</v>
      </c>
      <c r="M3650" s="1">
        <f>Tabelle111[[#This Row],[Menge t Nges]]/Tabelle111[[#This Row],[Anzahl Lieferscheine]]</f>
        <v>0.1627733333333333</v>
      </c>
      <c r="N3650" s="1">
        <f>Tabelle111[[#This Row],[Menge t P2O5]]/Tabelle111[[#This Row],[Anzahl Lieferscheine]]</f>
        <v>0.11066666666666668</v>
      </c>
    </row>
    <row r="3651" spans="1:14" x14ac:dyDescent="0.2">
      <c r="A3651" s="2" t="s">
        <v>40</v>
      </c>
      <c r="B3651" s="2" t="s">
        <v>42</v>
      </c>
      <c r="C3651" s="2" t="s">
        <v>6</v>
      </c>
      <c r="D3651" s="2" t="s">
        <v>15</v>
      </c>
      <c r="E3651" s="2" t="s">
        <v>21</v>
      </c>
      <c r="F3651" s="2" t="s">
        <v>61</v>
      </c>
      <c r="G3651" s="1">
        <v>1000</v>
      </c>
      <c r="H3651" s="1">
        <v>640</v>
      </c>
      <c r="I3651" s="4">
        <v>1</v>
      </c>
      <c r="J3651" s="2" t="s">
        <v>68</v>
      </c>
      <c r="K3651" s="1">
        <f>Tabelle111[[#This Row],[Menge kg Nges]]/1000</f>
        <v>1</v>
      </c>
      <c r="L3651" s="1">
        <f>Tabelle111[[#This Row],[Menge kg P2O5]]/1000</f>
        <v>0.64</v>
      </c>
      <c r="M3651" s="1">
        <f>Tabelle111[[#This Row],[Menge t Nges]]/Tabelle111[[#This Row],[Anzahl Lieferscheine]]</f>
        <v>1</v>
      </c>
      <c r="N3651" s="1">
        <f>Tabelle111[[#This Row],[Menge t P2O5]]/Tabelle111[[#This Row],[Anzahl Lieferscheine]]</f>
        <v>0.64</v>
      </c>
    </row>
    <row r="3652" spans="1:14" x14ac:dyDescent="0.2">
      <c r="A3652" s="2" t="s">
        <v>40</v>
      </c>
      <c r="B3652" s="2" t="s">
        <v>42</v>
      </c>
      <c r="C3652" s="2" t="s">
        <v>6</v>
      </c>
      <c r="D3652" s="2" t="s">
        <v>15</v>
      </c>
      <c r="E3652" s="2" t="s">
        <v>9</v>
      </c>
      <c r="F3652" s="2" t="s">
        <v>61</v>
      </c>
      <c r="G3652" s="1">
        <v>677.12</v>
      </c>
      <c r="H3652" s="1">
        <v>441.6</v>
      </c>
      <c r="I3652" s="4">
        <v>2</v>
      </c>
      <c r="J3652" s="2" t="s">
        <v>68</v>
      </c>
      <c r="K3652" s="1">
        <f>Tabelle111[[#This Row],[Menge kg Nges]]/1000</f>
        <v>0.67712000000000006</v>
      </c>
      <c r="L3652" s="1">
        <f>Tabelle111[[#This Row],[Menge kg P2O5]]/1000</f>
        <v>0.44160000000000005</v>
      </c>
      <c r="M3652" s="1">
        <f>Tabelle111[[#This Row],[Menge t Nges]]/Tabelle111[[#This Row],[Anzahl Lieferscheine]]</f>
        <v>0.33856000000000003</v>
      </c>
      <c r="N3652" s="1">
        <f>Tabelle111[[#This Row],[Menge t P2O5]]/Tabelle111[[#This Row],[Anzahl Lieferscheine]]</f>
        <v>0.22080000000000002</v>
      </c>
    </row>
    <row r="3653" spans="1:14" x14ac:dyDescent="0.2">
      <c r="A3653" s="2" t="s">
        <v>40</v>
      </c>
      <c r="B3653" s="2" t="s">
        <v>42</v>
      </c>
      <c r="C3653" s="2" t="s">
        <v>6</v>
      </c>
      <c r="D3653" s="2" t="s">
        <v>15</v>
      </c>
      <c r="E3653" s="2" t="s">
        <v>13</v>
      </c>
      <c r="F3653" s="2" t="s">
        <v>61</v>
      </c>
      <c r="G3653" s="1">
        <v>232.05</v>
      </c>
      <c r="H3653" s="1">
        <v>208.25</v>
      </c>
      <c r="I3653" s="4">
        <v>1</v>
      </c>
      <c r="J3653" s="2" t="s">
        <v>68</v>
      </c>
      <c r="K3653" s="1">
        <f>Tabelle111[[#This Row],[Menge kg Nges]]/1000</f>
        <v>0.23205000000000001</v>
      </c>
      <c r="L3653" s="1">
        <f>Tabelle111[[#This Row],[Menge kg P2O5]]/1000</f>
        <v>0.20824999999999999</v>
      </c>
      <c r="M3653" s="1">
        <f>Tabelle111[[#This Row],[Menge t Nges]]/Tabelle111[[#This Row],[Anzahl Lieferscheine]]</f>
        <v>0.23205000000000001</v>
      </c>
      <c r="N3653" s="1">
        <f>Tabelle111[[#This Row],[Menge t P2O5]]/Tabelle111[[#This Row],[Anzahl Lieferscheine]]</f>
        <v>0.20824999999999999</v>
      </c>
    </row>
    <row r="3654" spans="1:14" x14ac:dyDescent="0.2">
      <c r="A3654" s="2" t="s">
        <v>40</v>
      </c>
      <c r="B3654" s="2" t="s">
        <v>42</v>
      </c>
      <c r="C3654" s="2" t="s">
        <v>25</v>
      </c>
      <c r="D3654" s="2" t="s">
        <v>25</v>
      </c>
      <c r="E3654" s="2" t="s">
        <v>26</v>
      </c>
      <c r="F3654" s="2" t="s">
        <v>61</v>
      </c>
      <c r="G3654" s="1">
        <v>140251.19</v>
      </c>
      <c r="H3654" s="1">
        <v>29145.449999999997</v>
      </c>
      <c r="I3654" s="4">
        <v>29</v>
      </c>
      <c r="J3654" s="2" t="s">
        <v>68</v>
      </c>
      <c r="K3654" s="1">
        <f>Tabelle111[[#This Row],[Menge kg Nges]]/1000</f>
        <v>140.25119000000001</v>
      </c>
      <c r="L3654" s="1">
        <f>Tabelle111[[#This Row],[Menge kg P2O5]]/1000</f>
        <v>29.145449999999997</v>
      </c>
      <c r="M3654" s="1">
        <f>Tabelle111[[#This Row],[Menge t Nges]]/Tabelle111[[#This Row],[Anzahl Lieferscheine]]</f>
        <v>4.8362479310344835</v>
      </c>
      <c r="N3654" s="1">
        <f>Tabelle111[[#This Row],[Menge t P2O5]]/Tabelle111[[#This Row],[Anzahl Lieferscheine]]</f>
        <v>1.0050155172413793</v>
      </c>
    </row>
    <row r="3655" spans="1:14" x14ac:dyDescent="0.2">
      <c r="A3655" s="2" t="s">
        <v>55</v>
      </c>
      <c r="B3655" s="2" t="s">
        <v>55</v>
      </c>
      <c r="C3655" s="2" t="s">
        <v>6</v>
      </c>
      <c r="D3655" s="2" t="s">
        <v>7</v>
      </c>
      <c r="E3655" s="2" t="s">
        <v>9</v>
      </c>
      <c r="F3655" s="2" t="s">
        <v>61</v>
      </c>
      <c r="G3655" s="1">
        <v>15598.4</v>
      </c>
      <c r="H3655" s="1">
        <v>6398.0000000000009</v>
      </c>
      <c r="I3655" s="4">
        <v>40</v>
      </c>
      <c r="J3655" s="2" t="s">
        <v>68</v>
      </c>
      <c r="K3655" s="1">
        <f>Tabelle111[[#This Row],[Menge kg Nges]]/1000</f>
        <v>15.5984</v>
      </c>
      <c r="L3655" s="1">
        <f>Tabelle111[[#This Row],[Menge kg P2O5]]/1000</f>
        <v>6.3980000000000006</v>
      </c>
      <c r="M3655" s="1">
        <f>Tabelle111[[#This Row],[Menge t Nges]]/Tabelle111[[#This Row],[Anzahl Lieferscheine]]</f>
        <v>0.38995999999999997</v>
      </c>
      <c r="N3655" s="1">
        <f>Tabelle111[[#This Row],[Menge t P2O5]]/Tabelle111[[#This Row],[Anzahl Lieferscheine]]</f>
        <v>0.15995000000000001</v>
      </c>
    </row>
    <row r="3656" spans="1:14" x14ac:dyDescent="0.2">
      <c r="A3656" s="2" t="s">
        <v>55</v>
      </c>
      <c r="B3656" s="2" t="s">
        <v>55</v>
      </c>
      <c r="C3656" s="2" t="s">
        <v>6</v>
      </c>
      <c r="D3656" s="2" t="s">
        <v>7</v>
      </c>
      <c r="E3656" s="2" t="s">
        <v>10</v>
      </c>
      <c r="F3656" s="2" t="s">
        <v>61</v>
      </c>
      <c r="G3656" s="1">
        <v>651</v>
      </c>
      <c r="H3656" s="1">
        <v>264</v>
      </c>
      <c r="I3656" s="4">
        <v>2</v>
      </c>
      <c r="J3656" s="2" t="s">
        <v>68</v>
      </c>
      <c r="K3656" s="1">
        <f>Tabelle111[[#This Row],[Menge kg Nges]]/1000</f>
        <v>0.65100000000000002</v>
      </c>
      <c r="L3656" s="1">
        <f>Tabelle111[[#This Row],[Menge kg P2O5]]/1000</f>
        <v>0.26400000000000001</v>
      </c>
      <c r="M3656" s="1">
        <f>Tabelle111[[#This Row],[Menge t Nges]]/Tabelle111[[#This Row],[Anzahl Lieferscheine]]</f>
        <v>0.32550000000000001</v>
      </c>
      <c r="N3656" s="1">
        <f>Tabelle111[[#This Row],[Menge t P2O5]]/Tabelle111[[#This Row],[Anzahl Lieferscheine]]</f>
        <v>0.13200000000000001</v>
      </c>
    </row>
    <row r="3657" spans="1:14" x14ac:dyDescent="0.2">
      <c r="A3657" s="2" t="s">
        <v>55</v>
      </c>
      <c r="B3657" s="2" t="s">
        <v>55</v>
      </c>
      <c r="C3657" s="2" t="s">
        <v>6</v>
      </c>
      <c r="D3657" s="2" t="s">
        <v>7</v>
      </c>
      <c r="E3657" s="2" t="s">
        <v>11</v>
      </c>
      <c r="F3657" s="2" t="s">
        <v>61</v>
      </c>
      <c r="G3657" s="1">
        <v>11369.160000000002</v>
      </c>
      <c r="H3657" s="1">
        <v>6201.3599999999988</v>
      </c>
      <c r="I3657" s="4">
        <v>34</v>
      </c>
      <c r="J3657" s="2" t="s">
        <v>68</v>
      </c>
      <c r="K3657" s="1">
        <f>Tabelle111[[#This Row],[Menge kg Nges]]/1000</f>
        <v>11.369160000000001</v>
      </c>
      <c r="L3657" s="1">
        <f>Tabelle111[[#This Row],[Menge kg P2O5]]/1000</f>
        <v>6.2013599999999984</v>
      </c>
      <c r="M3657" s="1">
        <f>Tabelle111[[#This Row],[Menge t Nges]]/Tabelle111[[#This Row],[Anzahl Lieferscheine]]</f>
        <v>0.33438705882352943</v>
      </c>
      <c r="N3657" s="1">
        <f>Tabelle111[[#This Row],[Menge t P2O5]]/Tabelle111[[#This Row],[Anzahl Lieferscheine]]</f>
        <v>0.18239294117647054</v>
      </c>
    </row>
    <row r="3658" spans="1:14" x14ac:dyDescent="0.2">
      <c r="A3658" s="2" t="s">
        <v>55</v>
      </c>
      <c r="B3658" s="2" t="s">
        <v>55</v>
      </c>
      <c r="C3658" s="2" t="s">
        <v>6</v>
      </c>
      <c r="D3658" s="2" t="s">
        <v>7</v>
      </c>
      <c r="E3658" s="2" t="s">
        <v>13</v>
      </c>
      <c r="F3658" s="2" t="s">
        <v>61</v>
      </c>
      <c r="G3658" s="1">
        <v>6192</v>
      </c>
      <c r="H3658" s="1">
        <v>4128</v>
      </c>
      <c r="I3658" s="4">
        <v>16</v>
      </c>
      <c r="J3658" s="2" t="s">
        <v>68</v>
      </c>
      <c r="K3658" s="1">
        <f>Tabelle111[[#This Row],[Menge kg Nges]]/1000</f>
        <v>6.1920000000000002</v>
      </c>
      <c r="L3658" s="1">
        <f>Tabelle111[[#This Row],[Menge kg P2O5]]/1000</f>
        <v>4.1280000000000001</v>
      </c>
      <c r="M3658" s="1">
        <f>Tabelle111[[#This Row],[Menge t Nges]]/Tabelle111[[#This Row],[Anzahl Lieferscheine]]</f>
        <v>0.38700000000000001</v>
      </c>
      <c r="N3658" s="1">
        <f>Tabelle111[[#This Row],[Menge t P2O5]]/Tabelle111[[#This Row],[Anzahl Lieferscheine]]</f>
        <v>0.25800000000000001</v>
      </c>
    </row>
    <row r="3659" spans="1:14" x14ac:dyDescent="0.2">
      <c r="A3659" s="2" t="s">
        <v>55</v>
      </c>
      <c r="B3659" s="2" t="s">
        <v>55</v>
      </c>
      <c r="C3659" s="2" t="s">
        <v>6</v>
      </c>
      <c r="D3659" s="2" t="s">
        <v>7</v>
      </c>
      <c r="E3659" s="2" t="s">
        <v>14</v>
      </c>
      <c r="F3659" s="2" t="s">
        <v>61</v>
      </c>
      <c r="G3659" s="1">
        <v>607.5</v>
      </c>
      <c r="H3659" s="1">
        <v>405</v>
      </c>
      <c r="I3659" s="4">
        <v>1</v>
      </c>
      <c r="J3659" s="2" t="s">
        <v>68</v>
      </c>
      <c r="K3659" s="1">
        <f>Tabelle111[[#This Row],[Menge kg Nges]]/1000</f>
        <v>0.60750000000000004</v>
      </c>
      <c r="L3659" s="1">
        <f>Tabelle111[[#This Row],[Menge kg P2O5]]/1000</f>
        <v>0.40500000000000003</v>
      </c>
      <c r="M3659" s="1">
        <f>Tabelle111[[#This Row],[Menge t Nges]]/Tabelle111[[#This Row],[Anzahl Lieferscheine]]</f>
        <v>0.60750000000000004</v>
      </c>
      <c r="N3659" s="1">
        <f>Tabelle111[[#This Row],[Menge t P2O5]]/Tabelle111[[#This Row],[Anzahl Lieferscheine]]</f>
        <v>0.40500000000000003</v>
      </c>
    </row>
    <row r="3660" spans="1:14" x14ac:dyDescent="0.2">
      <c r="A3660" s="2" t="s">
        <v>55</v>
      </c>
      <c r="B3660" s="2" t="s">
        <v>55</v>
      </c>
      <c r="C3660" s="2" t="s">
        <v>6</v>
      </c>
      <c r="D3660" s="2" t="s">
        <v>15</v>
      </c>
      <c r="E3660" s="2" t="s">
        <v>20</v>
      </c>
      <c r="F3660" s="2" t="s">
        <v>61</v>
      </c>
      <c r="G3660" s="1">
        <v>1165.3599999999999</v>
      </c>
      <c r="H3660" s="1">
        <v>678.5</v>
      </c>
      <c r="I3660" s="4">
        <v>3</v>
      </c>
      <c r="J3660" s="2" t="s">
        <v>68</v>
      </c>
      <c r="K3660" s="1">
        <f>Tabelle111[[#This Row],[Menge kg Nges]]/1000</f>
        <v>1.16536</v>
      </c>
      <c r="L3660" s="1">
        <f>Tabelle111[[#This Row],[Menge kg P2O5]]/1000</f>
        <v>0.67849999999999999</v>
      </c>
      <c r="M3660" s="1">
        <f>Tabelle111[[#This Row],[Menge t Nges]]/Tabelle111[[#This Row],[Anzahl Lieferscheine]]</f>
        <v>0.38845333333333332</v>
      </c>
      <c r="N3660" s="1">
        <f>Tabelle111[[#This Row],[Menge t P2O5]]/Tabelle111[[#This Row],[Anzahl Lieferscheine]]</f>
        <v>0.22616666666666665</v>
      </c>
    </row>
    <row r="3661" spans="1:14" x14ac:dyDescent="0.2">
      <c r="A3661" s="2" t="s">
        <v>55</v>
      </c>
      <c r="B3661" s="2" t="s">
        <v>55</v>
      </c>
      <c r="C3661" s="2" t="s">
        <v>6</v>
      </c>
      <c r="D3661" s="2" t="s">
        <v>15</v>
      </c>
      <c r="E3661" s="2" t="s">
        <v>9</v>
      </c>
      <c r="F3661" s="2" t="s">
        <v>61</v>
      </c>
      <c r="G3661" s="1">
        <v>2780.36</v>
      </c>
      <c r="H3661" s="1">
        <v>1482.3000000000006</v>
      </c>
      <c r="I3661" s="4">
        <v>45</v>
      </c>
      <c r="J3661" s="2" t="s">
        <v>68</v>
      </c>
      <c r="K3661" s="1">
        <f>Tabelle111[[#This Row],[Menge kg Nges]]/1000</f>
        <v>2.7803599999999999</v>
      </c>
      <c r="L3661" s="1">
        <f>Tabelle111[[#This Row],[Menge kg P2O5]]/1000</f>
        <v>1.4823000000000006</v>
      </c>
      <c r="M3661" s="1">
        <f>Tabelle111[[#This Row],[Menge t Nges]]/Tabelle111[[#This Row],[Anzahl Lieferscheine]]</f>
        <v>6.178577777777778E-2</v>
      </c>
      <c r="N3661" s="1">
        <f>Tabelle111[[#This Row],[Menge t P2O5]]/Tabelle111[[#This Row],[Anzahl Lieferscheine]]</f>
        <v>3.2940000000000011E-2</v>
      </c>
    </row>
    <row r="3662" spans="1:14" x14ac:dyDescent="0.2">
      <c r="A3662" s="2" t="s">
        <v>55</v>
      </c>
      <c r="B3662" s="2" t="s">
        <v>55</v>
      </c>
      <c r="C3662" s="2" t="s">
        <v>6</v>
      </c>
      <c r="D3662" s="2" t="s">
        <v>15</v>
      </c>
      <c r="E3662" s="2" t="s">
        <v>10</v>
      </c>
      <c r="F3662" s="2" t="s">
        <v>61</v>
      </c>
      <c r="G3662" s="1">
        <v>389.2</v>
      </c>
      <c r="H3662" s="1">
        <v>166.25</v>
      </c>
      <c r="I3662" s="4">
        <v>8</v>
      </c>
      <c r="J3662" s="2" t="s">
        <v>68</v>
      </c>
      <c r="K3662" s="1">
        <f>Tabelle111[[#This Row],[Menge kg Nges]]/1000</f>
        <v>0.38919999999999999</v>
      </c>
      <c r="L3662" s="1">
        <f>Tabelle111[[#This Row],[Menge kg P2O5]]/1000</f>
        <v>0.16625000000000001</v>
      </c>
      <c r="M3662" s="1">
        <f>Tabelle111[[#This Row],[Menge t Nges]]/Tabelle111[[#This Row],[Anzahl Lieferscheine]]</f>
        <v>4.8649999999999999E-2</v>
      </c>
      <c r="N3662" s="1">
        <f>Tabelle111[[#This Row],[Menge t P2O5]]/Tabelle111[[#This Row],[Anzahl Lieferscheine]]</f>
        <v>2.0781250000000001E-2</v>
      </c>
    </row>
    <row r="3663" spans="1:14" x14ac:dyDescent="0.2">
      <c r="A3663" s="2" t="s">
        <v>55</v>
      </c>
      <c r="B3663" s="2" t="s">
        <v>55</v>
      </c>
      <c r="C3663" s="2" t="s">
        <v>6</v>
      </c>
      <c r="D3663" s="2" t="s">
        <v>15</v>
      </c>
      <c r="E3663" s="2" t="s">
        <v>13</v>
      </c>
      <c r="F3663" s="2" t="s">
        <v>61</v>
      </c>
      <c r="G3663" s="1">
        <v>2549.8200000000002</v>
      </c>
      <c r="H3663" s="1">
        <v>2288.3000000000002</v>
      </c>
      <c r="I3663" s="4">
        <v>9</v>
      </c>
      <c r="J3663" s="2" t="s">
        <v>68</v>
      </c>
      <c r="K3663" s="1">
        <f>Tabelle111[[#This Row],[Menge kg Nges]]/1000</f>
        <v>2.54982</v>
      </c>
      <c r="L3663" s="1">
        <f>Tabelle111[[#This Row],[Menge kg P2O5]]/1000</f>
        <v>2.2883</v>
      </c>
      <c r="M3663" s="1">
        <f>Tabelle111[[#This Row],[Menge t Nges]]/Tabelle111[[#This Row],[Anzahl Lieferscheine]]</f>
        <v>0.28331333333333331</v>
      </c>
      <c r="N3663" s="1">
        <f>Tabelle111[[#This Row],[Menge t P2O5]]/Tabelle111[[#This Row],[Anzahl Lieferscheine]]</f>
        <v>0.25425555555555557</v>
      </c>
    </row>
    <row r="3664" spans="1:14" x14ac:dyDescent="0.2">
      <c r="A3664" s="2" t="s">
        <v>55</v>
      </c>
      <c r="B3664" s="2" t="s">
        <v>55</v>
      </c>
      <c r="C3664" s="2" t="s">
        <v>6</v>
      </c>
      <c r="D3664" s="2" t="s">
        <v>15</v>
      </c>
      <c r="E3664" s="2" t="s">
        <v>31</v>
      </c>
      <c r="F3664" s="2" t="s">
        <v>61</v>
      </c>
      <c r="G3664" s="1">
        <v>492</v>
      </c>
      <c r="H3664" s="1">
        <v>202.95</v>
      </c>
      <c r="I3664" s="4">
        <v>9</v>
      </c>
      <c r="J3664" s="2" t="s">
        <v>68</v>
      </c>
      <c r="K3664" s="1">
        <f>Tabelle111[[#This Row],[Menge kg Nges]]/1000</f>
        <v>0.49199999999999999</v>
      </c>
      <c r="L3664" s="1">
        <f>Tabelle111[[#This Row],[Menge kg P2O5]]/1000</f>
        <v>0.20294999999999999</v>
      </c>
      <c r="M3664" s="1">
        <f>Tabelle111[[#This Row],[Menge t Nges]]/Tabelle111[[#This Row],[Anzahl Lieferscheine]]</f>
        <v>5.4666666666666669E-2</v>
      </c>
      <c r="N3664" s="1">
        <f>Tabelle111[[#This Row],[Menge t P2O5]]/Tabelle111[[#This Row],[Anzahl Lieferscheine]]</f>
        <v>2.2550000000000001E-2</v>
      </c>
    </row>
    <row r="3665" spans="1:14" x14ac:dyDescent="0.2">
      <c r="A3665" s="2" t="s">
        <v>55</v>
      </c>
      <c r="B3665" s="2" t="s">
        <v>55</v>
      </c>
      <c r="C3665" s="2" t="s">
        <v>25</v>
      </c>
      <c r="D3665" s="2" t="s">
        <v>25</v>
      </c>
      <c r="E3665" s="2" t="s">
        <v>26</v>
      </c>
      <c r="F3665" s="2" t="s">
        <v>61</v>
      </c>
      <c r="G3665" s="1">
        <v>44055.62</v>
      </c>
      <c r="H3665" s="1">
        <v>8585.26</v>
      </c>
      <c r="I3665" s="4">
        <v>87</v>
      </c>
      <c r="J3665" s="2" t="s">
        <v>68</v>
      </c>
      <c r="K3665" s="1">
        <f>Tabelle111[[#This Row],[Menge kg Nges]]/1000</f>
        <v>44.055620000000005</v>
      </c>
      <c r="L3665" s="1">
        <f>Tabelle111[[#This Row],[Menge kg P2O5]]/1000</f>
        <v>8.5852599999999999</v>
      </c>
      <c r="M3665" s="1">
        <f>Tabelle111[[#This Row],[Menge t Nges]]/Tabelle111[[#This Row],[Anzahl Lieferscheine]]</f>
        <v>0.50638643678160922</v>
      </c>
      <c r="N3665" s="1">
        <f>Tabelle111[[#This Row],[Menge t P2O5]]/Tabelle111[[#This Row],[Anzahl Lieferscheine]]</f>
        <v>9.8681149425287357E-2</v>
      </c>
    </row>
    <row r="3666" spans="1:14" x14ac:dyDescent="0.2">
      <c r="A3666" s="2" t="s">
        <v>55</v>
      </c>
      <c r="B3666" s="2" t="s">
        <v>42</v>
      </c>
      <c r="C3666" s="2" t="s">
        <v>25</v>
      </c>
      <c r="D3666" s="2" t="s">
        <v>25</v>
      </c>
      <c r="E3666" s="2" t="s">
        <v>26</v>
      </c>
      <c r="F3666" s="2" t="s">
        <v>61</v>
      </c>
      <c r="G3666" s="1">
        <v>169.37</v>
      </c>
      <c r="H3666" s="1">
        <v>30</v>
      </c>
      <c r="I3666" s="4">
        <v>1</v>
      </c>
      <c r="J3666" s="2" t="s">
        <v>68</v>
      </c>
      <c r="K3666" s="1">
        <f>Tabelle111[[#This Row],[Menge kg Nges]]/1000</f>
        <v>0.16936999999999999</v>
      </c>
      <c r="L3666" s="1">
        <f>Tabelle111[[#This Row],[Menge kg P2O5]]/1000</f>
        <v>0.03</v>
      </c>
      <c r="M3666" s="1">
        <f>Tabelle111[[#This Row],[Menge t Nges]]/Tabelle111[[#This Row],[Anzahl Lieferscheine]]</f>
        <v>0.16936999999999999</v>
      </c>
      <c r="N3666" s="1">
        <f>Tabelle111[[#This Row],[Menge t P2O5]]/Tabelle111[[#This Row],[Anzahl Lieferscheine]]</f>
        <v>0.03</v>
      </c>
    </row>
    <row r="3667" spans="1:14" x14ac:dyDescent="0.2">
      <c r="A3667" s="2" t="s">
        <v>53</v>
      </c>
      <c r="B3667" s="2" t="s">
        <v>51</v>
      </c>
      <c r="C3667" s="2" t="s">
        <v>6</v>
      </c>
      <c r="D3667" s="2" t="s">
        <v>7</v>
      </c>
      <c r="E3667" s="2" t="s">
        <v>12</v>
      </c>
      <c r="F3667" s="2" t="s">
        <v>61</v>
      </c>
      <c r="G3667" s="1">
        <v>1648</v>
      </c>
      <c r="H3667" s="1">
        <v>650.95999999999992</v>
      </c>
      <c r="I3667" s="4">
        <v>15</v>
      </c>
      <c r="J3667" s="2" t="s">
        <v>68</v>
      </c>
      <c r="K3667" s="1">
        <f>Tabelle111[[#This Row],[Menge kg Nges]]/1000</f>
        <v>1.6479999999999999</v>
      </c>
      <c r="L3667" s="1">
        <f>Tabelle111[[#This Row],[Menge kg P2O5]]/1000</f>
        <v>0.65095999999999987</v>
      </c>
      <c r="M3667" s="1">
        <f>Tabelle111[[#This Row],[Menge t Nges]]/Tabelle111[[#This Row],[Anzahl Lieferscheine]]</f>
        <v>0.10986666666666665</v>
      </c>
      <c r="N3667" s="1">
        <f>Tabelle111[[#This Row],[Menge t P2O5]]/Tabelle111[[#This Row],[Anzahl Lieferscheine]]</f>
        <v>4.3397333333333322E-2</v>
      </c>
    </row>
    <row r="3668" spans="1:14" x14ac:dyDescent="0.2">
      <c r="A3668" s="2" t="s">
        <v>53</v>
      </c>
      <c r="B3668" s="2" t="s">
        <v>53</v>
      </c>
      <c r="C3668" s="2" t="s">
        <v>6</v>
      </c>
      <c r="D3668" s="2" t="s">
        <v>7</v>
      </c>
      <c r="E3668" s="2" t="s">
        <v>9</v>
      </c>
      <c r="F3668" s="2" t="s">
        <v>61</v>
      </c>
      <c r="G3668" s="1">
        <v>1359.24</v>
      </c>
      <c r="H3668" s="1">
        <v>532.02</v>
      </c>
      <c r="I3668" s="4">
        <v>5</v>
      </c>
      <c r="J3668" s="2" t="s">
        <v>68</v>
      </c>
      <c r="K3668" s="1">
        <f>Tabelle111[[#This Row],[Menge kg Nges]]/1000</f>
        <v>1.35924</v>
      </c>
      <c r="L3668" s="1">
        <f>Tabelle111[[#This Row],[Menge kg P2O5]]/1000</f>
        <v>0.53201999999999994</v>
      </c>
      <c r="M3668" s="1">
        <f>Tabelle111[[#This Row],[Menge t Nges]]/Tabelle111[[#This Row],[Anzahl Lieferscheine]]</f>
        <v>0.27184799999999998</v>
      </c>
      <c r="N3668" s="1">
        <f>Tabelle111[[#This Row],[Menge t P2O5]]/Tabelle111[[#This Row],[Anzahl Lieferscheine]]</f>
        <v>0.10640399999999998</v>
      </c>
    </row>
    <row r="3669" spans="1:14" x14ac:dyDescent="0.2">
      <c r="A3669" s="2" t="s">
        <v>53</v>
      </c>
      <c r="B3669" s="2" t="s">
        <v>53</v>
      </c>
      <c r="C3669" s="2" t="s">
        <v>6</v>
      </c>
      <c r="D3669" s="2" t="s">
        <v>7</v>
      </c>
      <c r="E3669" s="2" t="s">
        <v>11</v>
      </c>
      <c r="F3669" s="2" t="s">
        <v>61</v>
      </c>
      <c r="G3669" s="1">
        <v>321.2</v>
      </c>
      <c r="H3669" s="1">
        <v>125.4</v>
      </c>
      <c r="I3669" s="4">
        <v>3</v>
      </c>
      <c r="J3669" s="2" t="s">
        <v>68</v>
      </c>
      <c r="K3669" s="1">
        <f>Tabelle111[[#This Row],[Menge kg Nges]]/1000</f>
        <v>0.32119999999999999</v>
      </c>
      <c r="L3669" s="1">
        <f>Tabelle111[[#This Row],[Menge kg P2O5]]/1000</f>
        <v>0.12540000000000001</v>
      </c>
      <c r="M3669" s="1">
        <f>Tabelle111[[#This Row],[Menge t Nges]]/Tabelle111[[#This Row],[Anzahl Lieferscheine]]</f>
        <v>0.10706666666666666</v>
      </c>
      <c r="N3669" s="1">
        <f>Tabelle111[[#This Row],[Menge t P2O5]]/Tabelle111[[#This Row],[Anzahl Lieferscheine]]</f>
        <v>4.1800000000000004E-2</v>
      </c>
    </row>
    <row r="3670" spans="1:14" x14ac:dyDescent="0.2">
      <c r="A3670" s="2" t="s">
        <v>53</v>
      </c>
      <c r="B3670" s="2" t="s">
        <v>53</v>
      </c>
      <c r="C3670" s="2" t="s">
        <v>6</v>
      </c>
      <c r="D3670" s="2" t="s">
        <v>7</v>
      </c>
      <c r="E3670" s="2" t="s">
        <v>12</v>
      </c>
      <c r="F3670" s="2" t="s">
        <v>61</v>
      </c>
      <c r="G3670" s="1">
        <v>18659.689999999995</v>
      </c>
      <c r="H3670" s="1">
        <v>6850.829999999999</v>
      </c>
      <c r="I3670" s="4">
        <v>79</v>
      </c>
      <c r="J3670" s="2" t="s">
        <v>68</v>
      </c>
      <c r="K3670" s="1">
        <f>Tabelle111[[#This Row],[Menge kg Nges]]/1000</f>
        <v>18.659689999999994</v>
      </c>
      <c r="L3670" s="1">
        <f>Tabelle111[[#This Row],[Menge kg P2O5]]/1000</f>
        <v>6.8508299999999993</v>
      </c>
      <c r="M3670" s="1">
        <f>Tabelle111[[#This Row],[Menge t Nges]]/Tabelle111[[#This Row],[Anzahl Lieferscheine]]</f>
        <v>0.23619860759493663</v>
      </c>
      <c r="N3670" s="1">
        <f>Tabelle111[[#This Row],[Menge t P2O5]]/Tabelle111[[#This Row],[Anzahl Lieferscheine]]</f>
        <v>8.6719367088607585E-2</v>
      </c>
    </row>
    <row r="3671" spans="1:14" x14ac:dyDescent="0.2">
      <c r="A3671" s="2" t="s">
        <v>53</v>
      </c>
      <c r="B3671" s="2" t="s">
        <v>53</v>
      </c>
      <c r="C3671" s="2" t="s">
        <v>6</v>
      </c>
      <c r="D3671" s="2" t="s">
        <v>15</v>
      </c>
      <c r="E3671" s="2" t="s">
        <v>20</v>
      </c>
      <c r="F3671" s="2" t="s">
        <v>61</v>
      </c>
      <c r="G3671" s="1">
        <v>183.6</v>
      </c>
      <c r="H3671" s="1">
        <v>135</v>
      </c>
      <c r="I3671" s="4">
        <v>1</v>
      </c>
      <c r="J3671" s="2" t="s">
        <v>68</v>
      </c>
      <c r="K3671" s="1">
        <f>Tabelle111[[#This Row],[Menge kg Nges]]/1000</f>
        <v>0.18359999999999999</v>
      </c>
      <c r="L3671" s="1">
        <f>Tabelle111[[#This Row],[Menge kg P2O5]]/1000</f>
        <v>0.13500000000000001</v>
      </c>
      <c r="M3671" s="1">
        <f>Tabelle111[[#This Row],[Menge t Nges]]/Tabelle111[[#This Row],[Anzahl Lieferscheine]]</f>
        <v>0.18359999999999999</v>
      </c>
      <c r="N3671" s="1">
        <f>Tabelle111[[#This Row],[Menge t P2O5]]/Tabelle111[[#This Row],[Anzahl Lieferscheine]]</f>
        <v>0.13500000000000001</v>
      </c>
    </row>
    <row r="3672" spans="1:14" x14ac:dyDescent="0.2">
      <c r="A3672" s="2" t="s">
        <v>53</v>
      </c>
      <c r="B3672" s="2" t="s">
        <v>53</v>
      </c>
      <c r="C3672" s="2" t="s">
        <v>6</v>
      </c>
      <c r="D3672" s="2" t="s">
        <v>15</v>
      </c>
      <c r="E3672" s="2" t="s">
        <v>9</v>
      </c>
      <c r="F3672" s="2" t="s">
        <v>61</v>
      </c>
      <c r="G3672" s="1">
        <v>678.30000000000007</v>
      </c>
      <c r="H3672" s="1">
        <v>438.7</v>
      </c>
      <c r="I3672" s="4">
        <v>3</v>
      </c>
      <c r="J3672" s="2" t="s">
        <v>68</v>
      </c>
      <c r="K3672" s="1">
        <f>Tabelle111[[#This Row],[Menge kg Nges]]/1000</f>
        <v>0.67830000000000001</v>
      </c>
      <c r="L3672" s="1">
        <f>Tabelle111[[#This Row],[Menge kg P2O5]]/1000</f>
        <v>0.43869999999999998</v>
      </c>
      <c r="M3672" s="1">
        <f>Tabelle111[[#This Row],[Menge t Nges]]/Tabelle111[[#This Row],[Anzahl Lieferscheine]]</f>
        <v>0.2261</v>
      </c>
      <c r="N3672" s="1">
        <f>Tabelle111[[#This Row],[Menge t P2O5]]/Tabelle111[[#This Row],[Anzahl Lieferscheine]]</f>
        <v>0.14623333333333333</v>
      </c>
    </row>
    <row r="3673" spans="1:14" x14ac:dyDescent="0.2">
      <c r="A3673" s="2" t="s">
        <v>53</v>
      </c>
      <c r="B3673" s="2" t="s">
        <v>56</v>
      </c>
      <c r="C3673" s="2" t="s">
        <v>6</v>
      </c>
      <c r="D3673" s="2" t="s">
        <v>7</v>
      </c>
      <c r="E3673" s="2" t="s">
        <v>12</v>
      </c>
      <c r="F3673" s="2" t="s">
        <v>61</v>
      </c>
      <c r="G3673" s="1">
        <v>204.6</v>
      </c>
      <c r="H3673" s="1">
        <v>77.400000000000006</v>
      </c>
      <c r="I3673" s="4">
        <v>1</v>
      </c>
      <c r="J3673" s="2" t="s">
        <v>68</v>
      </c>
      <c r="K3673" s="1">
        <f>Tabelle111[[#This Row],[Menge kg Nges]]/1000</f>
        <v>0.2046</v>
      </c>
      <c r="L3673" s="1">
        <f>Tabelle111[[#This Row],[Menge kg P2O5]]/1000</f>
        <v>7.740000000000001E-2</v>
      </c>
      <c r="M3673" s="1">
        <f>Tabelle111[[#This Row],[Menge t Nges]]/Tabelle111[[#This Row],[Anzahl Lieferscheine]]</f>
        <v>0.2046</v>
      </c>
      <c r="N3673" s="1">
        <f>Tabelle111[[#This Row],[Menge t P2O5]]/Tabelle111[[#This Row],[Anzahl Lieferscheine]]</f>
        <v>7.740000000000001E-2</v>
      </c>
    </row>
    <row r="3674" spans="1:14" x14ac:dyDescent="0.2">
      <c r="A3674" s="2" t="s">
        <v>28</v>
      </c>
      <c r="B3674" s="2" t="s">
        <v>5</v>
      </c>
      <c r="C3674" s="2" t="s">
        <v>6</v>
      </c>
      <c r="D3674" s="2" t="s">
        <v>7</v>
      </c>
      <c r="E3674" s="2" t="s">
        <v>9</v>
      </c>
      <c r="F3674" s="2" t="s">
        <v>61</v>
      </c>
      <c r="G3674" s="1">
        <v>2894.8</v>
      </c>
      <c r="H3674" s="1">
        <v>1200.8</v>
      </c>
      <c r="I3674" s="4">
        <v>3</v>
      </c>
      <c r="J3674" s="2" t="s">
        <v>68</v>
      </c>
      <c r="K3674" s="1">
        <f>Tabelle111[[#This Row],[Menge kg Nges]]/1000</f>
        <v>2.8948</v>
      </c>
      <c r="L3674" s="1">
        <f>Tabelle111[[#This Row],[Menge kg P2O5]]/1000</f>
        <v>1.2007999999999999</v>
      </c>
      <c r="M3674" s="1">
        <f>Tabelle111[[#This Row],[Menge t Nges]]/Tabelle111[[#This Row],[Anzahl Lieferscheine]]</f>
        <v>0.96493333333333331</v>
      </c>
      <c r="N3674" s="1">
        <f>Tabelle111[[#This Row],[Menge t P2O5]]/Tabelle111[[#This Row],[Anzahl Lieferscheine]]</f>
        <v>0.4002666666666666</v>
      </c>
    </row>
    <row r="3675" spans="1:14" x14ac:dyDescent="0.2">
      <c r="A3675" s="2" t="s">
        <v>28</v>
      </c>
      <c r="B3675" s="2" t="s">
        <v>5</v>
      </c>
      <c r="C3675" s="2" t="s">
        <v>6</v>
      </c>
      <c r="D3675" s="2" t="s">
        <v>7</v>
      </c>
      <c r="E3675" s="2" t="s">
        <v>12</v>
      </c>
      <c r="F3675" s="2" t="s">
        <v>61</v>
      </c>
      <c r="G3675" s="1">
        <v>2665</v>
      </c>
      <c r="H3675" s="1">
        <v>1685.25</v>
      </c>
      <c r="I3675" s="4">
        <v>11</v>
      </c>
      <c r="J3675" s="2" t="s">
        <v>68</v>
      </c>
      <c r="K3675" s="1">
        <f>Tabelle111[[#This Row],[Menge kg Nges]]/1000</f>
        <v>2.665</v>
      </c>
      <c r="L3675" s="1">
        <f>Tabelle111[[#This Row],[Menge kg P2O5]]/1000</f>
        <v>1.6852499999999999</v>
      </c>
      <c r="M3675" s="1">
        <f>Tabelle111[[#This Row],[Menge t Nges]]/Tabelle111[[#This Row],[Anzahl Lieferscheine]]</f>
        <v>0.24227272727272728</v>
      </c>
      <c r="N3675" s="1">
        <f>Tabelle111[[#This Row],[Menge t P2O5]]/Tabelle111[[#This Row],[Anzahl Lieferscheine]]</f>
        <v>0.15320454545454545</v>
      </c>
    </row>
    <row r="3676" spans="1:14" x14ac:dyDescent="0.2">
      <c r="A3676" s="2" t="s">
        <v>28</v>
      </c>
      <c r="B3676" s="2" t="s">
        <v>5</v>
      </c>
      <c r="C3676" s="2" t="s">
        <v>6</v>
      </c>
      <c r="D3676" s="2" t="s">
        <v>7</v>
      </c>
      <c r="E3676" s="2" t="s">
        <v>14</v>
      </c>
      <c r="F3676" s="2" t="s">
        <v>61</v>
      </c>
      <c r="G3676" s="1">
        <v>6111.87</v>
      </c>
      <c r="H3676" s="1">
        <v>2333.62</v>
      </c>
      <c r="I3676" s="4">
        <v>18</v>
      </c>
      <c r="J3676" s="2" t="s">
        <v>68</v>
      </c>
      <c r="K3676" s="1">
        <f>Tabelle111[[#This Row],[Menge kg Nges]]/1000</f>
        <v>6.1118699999999997</v>
      </c>
      <c r="L3676" s="1">
        <f>Tabelle111[[#This Row],[Menge kg P2O5]]/1000</f>
        <v>2.3336199999999998</v>
      </c>
      <c r="M3676" s="1">
        <f>Tabelle111[[#This Row],[Menge t Nges]]/Tabelle111[[#This Row],[Anzahl Lieferscheine]]</f>
        <v>0.33954833333333334</v>
      </c>
      <c r="N3676" s="1">
        <f>Tabelle111[[#This Row],[Menge t P2O5]]/Tabelle111[[#This Row],[Anzahl Lieferscheine]]</f>
        <v>0.12964555555555554</v>
      </c>
    </row>
    <row r="3677" spans="1:14" x14ac:dyDescent="0.2">
      <c r="A3677" s="2" t="s">
        <v>28</v>
      </c>
      <c r="B3677" s="2" t="s">
        <v>5</v>
      </c>
      <c r="C3677" s="2" t="s">
        <v>6</v>
      </c>
      <c r="D3677" s="2" t="s">
        <v>15</v>
      </c>
      <c r="E3677" s="2" t="s">
        <v>17</v>
      </c>
      <c r="F3677" s="2" t="s">
        <v>61</v>
      </c>
      <c r="G3677" s="1">
        <v>567</v>
      </c>
      <c r="H3677" s="1">
        <v>144</v>
      </c>
      <c r="I3677" s="4">
        <v>1</v>
      </c>
      <c r="J3677" s="2" t="s">
        <v>68</v>
      </c>
      <c r="K3677" s="1">
        <f>Tabelle111[[#This Row],[Menge kg Nges]]/1000</f>
        <v>0.56699999999999995</v>
      </c>
      <c r="L3677" s="1">
        <f>Tabelle111[[#This Row],[Menge kg P2O5]]/1000</f>
        <v>0.14399999999999999</v>
      </c>
      <c r="M3677" s="1">
        <f>Tabelle111[[#This Row],[Menge t Nges]]/Tabelle111[[#This Row],[Anzahl Lieferscheine]]</f>
        <v>0.56699999999999995</v>
      </c>
      <c r="N3677" s="1">
        <f>Tabelle111[[#This Row],[Menge t P2O5]]/Tabelle111[[#This Row],[Anzahl Lieferscheine]]</f>
        <v>0.14399999999999999</v>
      </c>
    </row>
    <row r="3678" spans="1:14" x14ac:dyDescent="0.2">
      <c r="A3678" s="2" t="s">
        <v>28</v>
      </c>
      <c r="B3678" s="2" t="s">
        <v>5</v>
      </c>
      <c r="C3678" s="2" t="s">
        <v>6</v>
      </c>
      <c r="D3678" s="2" t="s">
        <v>15</v>
      </c>
      <c r="E3678" s="2" t="s">
        <v>18</v>
      </c>
      <c r="F3678" s="2" t="s">
        <v>61</v>
      </c>
      <c r="G3678" s="1">
        <v>621.6</v>
      </c>
      <c r="H3678" s="1">
        <v>503.2</v>
      </c>
      <c r="I3678" s="4">
        <v>2</v>
      </c>
      <c r="J3678" s="2" t="s">
        <v>68</v>
      </c>
      <c r="K3678" s="1">
        <f>Tabelle111[[#This Row],[Menge kg Nges]]/1000</f>
        <v>0.62160000000000004</v>
      </c>
      <c r="L3678" s="1">
        <f>Tabelle111[[#This Row],[Menge kg P2O5]]/1000</f>
        <v>0.50319999999999998</v>
      </c>
      <c r="M3678" s="1">
        <f>Tabelle111[[#This Row],[Menge t Nges]]/Tabelle111[[#This Row],[Anzahl Lieferscheine]]</f>
        <v>0.31080000000000002</v>
      </c>
      <c r="N3678" s="1">
        <f>Tabelle111[[#This Row],[Menge t P2O5]]/Tabelle111[[#This Row],[Anzahl Lieferscheine]]</f>
        <v>0.25159999999999999</v>
      </c>
    </row>
    <row r="3679" spans="1:14" x14ac:dyDescent="0.2">
      <c r="A3679" s="2" t="s">
        <v>28</v>
      </c>
      <c r="B3679" s="2" t="s">
        <v>5</v>
      </c>
      <c r="C3679" s="2" t="s">
        <v>6</v>
      </c>
      <c r="D3679" s="2" t="s">
        <v>15</v>
      </c>
      <c r="E3679" s="2" t="s">
        <v>19</v>
      </c>
      <c r="F3679" s="2" t="s">
        <v>61</v>
      </c>
      <c r="G3679" s="1">
        <v>3200.26</v>
      </c>
      <c r="H3679" s="1">
        <v>3599.12</v>
      </c>
      <c r="I3679" s="4">
        <v>2</v>
      </c>
      <c r="J3679" s="2" t="s">
        <v>68</v>
      </c>
      <c r="K3679" s="1">
        <f>Tabelle111[[#This Row],[Menge kg Nges]]/1000</f>
        <v>3.2002600000000001</v>
      </c>
      <c r="L3679" s="1">
        <f>Tabelle111[[#This Row],[Menge kg P2O5]]/1000</f>
        <v>3.5991200000000001</v>
      </c>
      <c r="M3679" s="1">
        <f>Tabelle111[[#This Row],[Menge t Nges]]/Tabelle111[[#This Row],[Anzahl Lieferscheine]]</f>
        <v>1.6001300000000001</v>
      </c>
      <c r="N3679" s="1">
        <f>Tabelle111[[#This Row],[Menge t P2O5]]/Tabelle111[[#This Row],[Anzahl Lieferscheine]]</f>
        <v>1.79956</v>
      </c>
    </row>
    <row r="3680" spans="1:14" x14ac:dyDescent="0.2">
      <c r="A3680" s="2" t="s">
        <v>28</v>
      </c>
      <c r="B3680" s="2" t="s">
        <v>5</v>
      </c>
      <c r="C3680" s="2" t="s">
        <v>6</v>
      </c>
      <c r="D3680" s="2" t="s">
        <v>15</v>
      </c>
      <c r="E3680" s="2" t="s">
        <v>21</v>
      </c>
      <c r="F3680" s="2" t="s">
        <v>61</v>
      </c>
      <c r="G3680" s="1">
        <v>1020</v>
      </c>
      <c r="H3680" s="1">
        <v>600</v>
      </c>
      <c r="I3680" s="4">
        <v>1</v>
      </c>
      <c r="J3680" s="2" t="s">
        <v>68</v>
      </c>
      <c r="K3680" s="1">
        <f>Tabelle111[[#This Row],[Menge kg Nges]]/1000</f>
        <v>1.02</v>
      </c>
      <c r="L3680" s="1">
        <f>Tabelle111[[#This Row],[Menge kg P2O5]]/1000</f>
        <v>0.6</v>
      </c>
      <c r="M3680" s="1">
        <f>Tabelle111[[#This Row],[Menge t Nges]]/Tabelle111[[#This Row],[Anzahl Lieferscheine]]</f>
        <v>1.02</v>
      </c>
      <c r="N3680" s="1">
        <f>Tabelle111[[#This Row],[Menge t P2O5]]/Tabelle111[[#This Row],[Anzahl Lieferscheine]]</f>
        <v>0.6</v>
      </c>
    </row>
    <row r="3681" spans="1:14" x14ac:dyDescent="0.2">
      <c r="A3681" s="2" t="s">
        <v>28</v>
      </c>
      <c r="B3681" s="2" t="s">
        <v>5</v>
      </c>
      <c r="C3681" s="2" t="s">
        <v>6</v>
      </c>
      <c r="D3681" s="2" t="s">
        <v>15</v>
      </c>
      <c r="E3681" s="2" t="s">
        <v>9</v>
      </c>
      <c r="F3681" s="2" t="s">
        <v>61</v>
      </c>
      <c r="G3681" s="1">
        <v>780.08</v>
      </c>
      <c r="H3681" s="1">
        <v>323.39999999999998</v>
      </c>
      <c r="I3681" s="4">
        <v>2</v>
      </c>
      <c r="J3681" s="2" t="s">
        <v>68</v>
      </c>
      <c r="K3681" s="1">
        <f>Tabelle111[[#This Row],[Menge kg Nges]]/1000</f>
        <v>0.78008</v>
      </c>
      <c r="L3681" s="1">
        <f>Tabelle111[[#This Row],[Menge kg P2O5]]/1000</f>
        <v>0.32339999999999997</v>
      </c>
      <c r="M3681" s="1">
        <f>Tabelle111[[#This Row],[Menge t Nges]]/Tabelle111[[#This Row],[Anzahl Lieferscheine]]</f>
        <v>0.39004</v>
      </c>
      <c r="N3681" s="1">
        <f>Tabelle111[[#This Row],[Menge t P2O5]]/Tabelle111[[#This Row],[Anzahl Lieferscheine]]</f>
        <v>0.16169999999999998</v>
      </c>
    </row>
    <row r="3682" spans="1:14" x14ac:dyDescent="0.2">
      <c r="A3682" s="2" t="s">
        <v>28</v>
      </c>
      <c r="B3682" s="2" t="s">
        <v>5</v>
      </c>
      <c r="C3682" s="2" t="s">
        <v>25</v>
      </c>
      <c r="D3682" s="2" t="s">
        <v>25</v>
      </c>
      <c r="E3682" s="2" t="s">
        <v>26</v>
      </c>
      <c r="F3682" s="2" t="s">
        <v>61</v>
      </c>
      <c r="G3682" s="1">
        <v>10338.300000000001</v>
      </c>
      <c r="H3682" s="1">
        <v>3254.62</v>
      </c>
      <c r="I3682" s="4">
        <v>10</v>
      </c>
      <c r="J3682" s="2" t="s">
        <v>68</v>
      </c>
      <c r="K3682" s="1">
        <f>Tabelle111[[#This Row],[Menge kg Nges]]/1000</f>
        <v>10.3383</v>
      </c>
      <c r="L3682" s="1">
        <f>Tabelle111[[#This Row],[Menge kg P2O5]]/1000</f>
        <v>3.2546200000000001</v>
      </c>
      <c r="M3682" s="1">
        <f>Tabelle111[[#This Row],[Menge t Nges]]/Tabelle111[[#This Row],[Anzahl Lieferscheine]]</f>
        <v>1.03383</v>
      </c>
      <c r="N3682" s="1">
        <f>Tabelle111[[#This Row],[Menge t P2O5]]/Tabelle111[[#This Row],[Anzahl Lieferscheine]]</f>
        <v>0.32546200000000003</v>
      </c>
    </row>
    <row r="3683" spans="1:14" x14ac:dyDescent="0.2">
      <c r="A3683" s="2" t="s">
        <v>28</v>
      </c>
      <c r="B3683" s="2" t="s">
        <v>48</v>
      </c>
      <c r="C3683" s="2" t="s">
        <v>25</v>
      </c>
      <c r="D3683" s="2" t="s">
        <v>25</v>
      </c>
      <c r="E3683" s="2" t="s">
        <v>26</v>
      </c>
      <c r="F3683" s="2" t="s">
        <v>61</v>
      </c>
      <c r="G3683" s="1">
        <v>1380</v>
      </c>
      <c r="H3683" s="1">
        <v>630</v>
      </c>
      <c r="I3683" s="4">
        <v>2</v>
      </c>
      <c r="J3683" s="2" t="s">
        <v>68</v>
      </c>
      <c r="K3683" s="1">
        <f>Tabelle111[[#This Row],[Menge kg Nges]]/1000</f>
        <v>1.38</v>
      </c>
      <c r="L3683" s="1">
        <f>Tabelle111[[#This Row],[Menge kg P2O5]]/1000</f>
        <v>0.63</v>
      </c>
      <c r="M3683" s="1">
        <f>Tabelle111[[#This Row],[Menge t Nges]]/Tabelle111[[#This Row],[Anzahl Lieferscheine]]</f>
        <v>0.69</v>
      </c>
      <c r="N3683" s="1">
        <f>Tabelle111[[#This Row],[Menge t P2O5]]/Tabelle111[[#This Row],[Anzahl Lieferscheine]]</f>
        <v>0.315</v>
      </c>
    </row>
    <row r="3684" spans="1:14" x14ac:dyDescent="0.2">
      <c r="A3684" s="2" t="s">
        <v>28</v>
      </c>
      <c r="B3684" s="2" t="s">
        <v>34</v>
      </c>
      <c r="C3684" s="2" t="s">
        <v>6</v>
      </c>
      <c r="D3684" s="2" t="s">
        <v>7</v>
      </c>
      <c r="E3684" s="2" t="s">
        <v>13</v>
      </c>
      <c r="F3684" s="2" t="s">
        <v>61</v>
      </c>
      <c r="G3684" s="1">
        <v>3784.8</v>
      </c>
      <c r="H3684" s="1">
        <v>2589.6</v>
      </c>
      <c r="I3684" s="4">
        <v>2</v>
      </c>
      <c r="J3684" s="2" t="s">
        <v>68</v>
      </c>
      <c r="K3684" s="1">
        <f>Tabelle111[[#This Row],[Menge kg Nges]]/1000</f>
        <v>3.7848000000000002</v>
      </c>
      <c r="L3684" s="1">
        <f>Tabelle111[[#This Row],[Menge kg P2O5]]/1000</f>
        <v>2.5895999999999999</v>
      </c>
      <c r="M3684" s="1">
        <f>Tabelle111[[#This Row],[Menge t Nges]]/Tabelle111[[#This Row],[Anzahl Lieferscheine]]</f>
        <v>1.8924000000000001</v>
      </c>
      <c r="N3684" s="1">
        <f>Tabelle111[[#This Row],[Menge t P2O5]]/Tabelle111[[#This Row],[Anzahl Lieferscheine]]</f>
        <v>1.2948</v>
      </c>
    </row>
    <row r="3685" spans="1:14" x14ac:dyDescent="0.2">
      <c r="A3685" s="2" t="s">
        <v>28</v>
      </c>
      <c r="B3685" s="2" t="s">
        <v>45</v>
      </c>
      <c r="C3685" s="2" t="s">
        <v>6</v>
      </c>
      <c r="D3685" s="2" t="s">
        <v>7</v>
      </c>
      <c r="E3685" s="2" t="s">
        <v>12</v>
      </c>
      <c r="F3685" s="2" t="s">
        <v>61</v>
      </c>
      <c r="G3685" s="1">
        <v>1090</v>
      </c>
      <c r="H3685" s="1">
        <v>609.95000000000005</v>
      </c>
      <c r="I3685" s="4">
        <v>5</v>
      </c>
      <c r="J3685" s="2" t="s">
        <v>68</v>
      </c>
      <c r="K3685" s="1">
        <f>Tabelle111[[#This Row],[Menge kg Nges]]/1000</f>
        <v>1.0900000000000001</v>
      </c>
      <c r="L3685" s="1">
        <f>Tabelle111[[#This Row],[Menge kg P2O5]]/1000</f>
        <v>0.60994999999999999</v>
      </c>
      <c r="M3685" s="1">
        <f>Tabelle111[[#This Row],[Menge t Nges]]/Tabelle111[[#This Row],[Anzahl Lieferscheine]]</f>
        <v>0.21800000000000003</v>
      </c>
      <c r="N3685" s="1">
        <f>Tabelle111[[#This Row],[Menge t P2O5]]/Tabelle111[[#This Row],[Anzahl Lieferscheine]]</f>
        <v>0.12199</v>
      </c>
    </row>
    <row r="3686" spans="1:14" x14ac:dyDescent="0.2">
      <c r="A3686" s="2" t="s">
        <v>28</v>
      </c>
      <c r="B3686" s="2" t="s">
        <v>45</v>
      </c>
      <c r="C3686" s="2" t="s">
        <v>6</v>
      </c>
      <c r="D3686" s="2" t="s">
        <v>15</v>
      </c>
      <c r="E3686" s="2" t="s">
        <v>20</v>
      </c>
      <c r="F3686" s="2" t="s">
        <v>61</v>
      </c>
      <c r="G3686" s="1">
        <v>469.2</v>
      </c>
      <c r="H3686" s="1">
        <v>345</v>
      </c>
      <c r="I3686" s="4">
        <v>2</v>
      </c>
      <c r="J3686" s="2" t="s">
        <v>68</v>
      </c>
      <c r="K3686" s="1">
        <f>Tabelle111[[#This Row],[Menge kg Nges]]/1000</f>
        <v>0.46920000000000001</v>
      </c>
      <c r="L3686" s="1">
        <f>Tabelle111[[#This Row],[Menge kg P2O5]]/1000</f>
        <v>0.34499999999999997</v>
      </c>
      <c r="M3686" s="1">
        <f>Tabelle111[[#This Row],[Menge t Nges]]/Tabelle111[[#This Row],[Anzahl Lieferscheine]]</f>
        <v>0.2346</v>
      </c>
      <c r="N3686" s="1">
        <f>Tabelle111[[#This Row],[Menge t P2O5]]/Tabelle111[[#This Row],[Anzahl Lieferscheine]]</f>
        <v>0.17249999999999999</v>
      </c>
    </row>
    <row r="3687" spans="1:14" x14ac:dyDescent="0.2">
      <c r="A3687" s="2" t="s">
        <v>28</v>
      </c>
      <c r="B3687" s="2" t="s">
        <v>45</v>
      </c>
      <c r="C3687" s="2" t="s">
        <v>6</v>
      </c>
      <c r="D3687" s="2" t="s">
        <v>15</v>
      </c>
      <c r="E3687" s="2" t="s">
        <v>21</v>
      </c>
      <c r="F3687" s="2" t="s">
        <v>61</v>
      </c>
      <c r="G3687" s="1">
        <v>3013.27</v>
      </c>
      <c r="H3687" s="1">
        <v>1840.92</v>
      </c>
      <c r="I3687" s="4">
        <v>6</v>
      </c>
      <c r="J3687" s="2" t="s">
        <v>68</v>
      </c>
      <c r="K3687" s="1">
        <f>Tabelle111[[#This Row],[Menge kg Nges]]/1000</f>
        <v>3.0132699999999999</v>
      </c>
      <c r="L3687" s="1">
        <f>Tabelle111[[#This Row],[Menge kg P2O5]]/1000</f>
        <v>1.8409200000000001</v>
      </c>
      <c r="M3687" s="1">
        <f>Tabelle111[[#This Row],[Menge t Nges]]/Tabelle111[[#This Row],[Anzahl Lieferscheine]]</f>
        <v>0.50221166666666661</v>
      </c>
      <c r="N3687" s="1">
        <f>Tabelle111[[#This Row],[Menge t P2O5]]/Tabelle111[[#This Row],[Anzahl Lieferscheine]]</f>
        <v>0.30682000000000004</v>
      </c>
    </row>
    <row r="3688" spans="1:14" x14ac:dyDescent="0.2">
      <c r="A3688" s="2" t="s">
        <v>28</v>
      </c>
      <c r="B3688" s="2" t="s">
        <v>28</v>
      </c>
      <c r="C3688" s="2" t="s">
        <v>6</v>
      </c>
      <c r="D3688" s="2" t="s">
        <v>7</v>
      </c>
      <c r="E3688" s="2" t="s">
        <v>8</v>
      </c>
      <c r="F3688" s="2" t="s">
        <v>61</v>
      </c>
      <c r="G3688" s="1">
        <v>94456.92</v>
      </c>
      <c r="H3688" s="1">
        <v>30437.920000000002</v>
      </c>
      <c r="I3688" s="4">
        <v>113</v>
      </c>
      <c r="J3688" s="2" t="s">
        <v>68</v>
      </c>
      <c r="K3688" s="1">
        <f>Tabelle111[[#This Row],[Menge kg Nges]]/1000</f>
        <v>94.456919999999997</v>
      </c>
      <c r="L3688" s="1">
        <f>Tabelle111[[#This Row],[Menge kg P2O5]]/1000</f>
        <v>30.437920000000002</v>
      </c>
      <c r="M3688" s="1">
        <f>Tabelle111[[#This Row],[Menge t Nges]]/Tabelle111[[#This Row],[Anzahl Lieferscheine]]</f>
        <v>0.83590194690265485</v>
      </c>
      <c r="N3688" s="1">
        <f>Tabelle111[[#This Row],[Menge t P2O5]]/Tabelle111[[#This Row],[Anzahl Lieferscheine]]</f>
        <v>0.26936212389380532</v>
      </c>
    </row>
    <row r="3689" spans="1:14" x14ac:dyDescent="0.2">
      <c r="A3689" s="2" t="s">
        <v>28</v>
      </c>
      <c r="B3689" s="2" t="s">
        <v>28</v>
      </c>
      <c r="C3689" s="2" t="s">
        <v>6</v>
      </c>
      <c r="D3689" s="2" t="s">
        <v>7</v>
      </c>
      <c r="E3689" s="2" t="s">
        <v>9</v>
      </c>
      <c r="F3689" s="2" t="s">
        <v>61</v>
      </c>
      <c r="G3689" s="1">
        <v>112809.49</v>
      </c>
      <c r="H3689" s="1">
        <v>45828.800000000003</v>
      </c>
      <c r="I3689" s="4">
        <v>158</v>
      </c>
      <c r="J3689" s="2" t="s">
        <v>68</v>
      </c>
      <c r="K3689" s="1">
        <f>Tabelle111[[#This Row],[Menge kg Nges]]/1000</f>
        <v>112.80949000000001</v>
      </c>
      <c r="L3689" s="1">
        <f>Tabelle111[[#This Row],[Menge kg P2O5]]/1000</f>
        <v>45.828800000000001</v>
      </c>
      <c r="M3689" s="1">
        <f>Tabelle111[[#This Row],[Menge t Nges]]/Tabelle111[[#This Row],[Anzahl Lieferscheine]]</f>
        <v>0.7139841139240507</v>
      </c>
      <c r="N3689" s="1">
        <f>Tabelle111[[#This Row],[Menge t P2O5]]/Tabelle111[[#This Row],[Anzahl Lieferscheine]]</f>
        <v>0.29005569620253163</v>
      </c>
    </row>
    <row r="3690" spans="1:14" x14ac:dyDescent="0.2">
      <c r="A3690" s="2" t="s">
        <v>28</v>
      </c>
      <c r="B3690" s="2" t="s">
        <v>28</v>
      </c>
      <c r="C3690" s="2" t="s">
        <v>6</v>
      </c>
      <c r="D3690" s="2" t="s">
        <v>7</v>
      </c>
      <c r="E3690" s="2" t="s">
        <v>10</v>
      </c>
      <c r="F3690" s="2" t="s">
        <v>61</v>
      </c>
      <c r="G3690" s="1">
        <v>1672.2</v>
      </c>
      <c r="H3690" s="1">
        <v>677.9</v>
      </c>
      <c r="I3690" s="4">
        <v>5</v>
      </c>
      <c r="J3690" s="2" t="s">
        <v>68</v>
      </c>
      <c r="K3690" s="1">
        <f>Tabelle111[[#This Row],[Menge kg Nges]]/1000</f>
        <v>1.6722000000000001</v>
      </c>
      <c r="L3690" s="1">
        <f>Tabelle111[[#This Row],[Menge kg P2O5]]/1000</f>
        <v>0.67789999999999995</v>
      </c>
      <c r="M3690" s="1">
        <f>Tabelle111[[#This Row],[Menge t Nges]]/Tabelle111[[#This Row],[Anzahl Lieferscheine]]</f>
        <v>0.33444000000000002</v>
      </c>
      <c r="N3690" s="1">
        <f>Tabelle111[[#This Row],[Menge t P2O5]]/Tabelle111[[#This Row],[Anzahl Lieferscheine]]</f>
        <v>0.13557999999999998</v>
      </c>
    </row>
    <row r="3691" spans="1:14" x14ac:dyDescent="0.2">
      <c r="A3691" s="2" t="s">
        <v>28</v>
      </c>
      <c r="B3691" s="2" t="s">
        <v>28</v>
      </c>
      <c r="C3691" s="2" t="s">
        <v>6</v>
      </c>
      <c r="D3691" s="2" t="s">
        <v>7</v>
      </c>
      <c r="E3691" s="2" t="s">
        <v>11</v>
      </c>
      <c r="F3691" s="2" t="s">
        <v>61</v>
      </c>
      <c r="G3691" s="1">
        <v>3000</v>
      </c>
      <c r="H3691" s="1">
        <v>1680</v>
      </c>
      <c r="I3691" s="4">
        <v>1</v>
      </c>
      <c r="J3691" s="2" t="s">
        <v>68</v>
      </c>
      <c r="K3691" s="1">
        <f>Tabelle111[[#This Row],[Menge kg Nges]]/1000</f>
        <v>3</v>
      </c>
      <c r="L3691" s="1">
        <f>Tabelle111[[#This Row],[Menge kg P2O5]]/1000</f>
        <v>1.68</v>
      </c>
      <c r="M3691" s="1">
        <f>Tabelle111[[#This Row],[Menge t Nges]]/Tabelle111[[#This Row],[Anzahl Lieferscheine]]</f>
        <v>3</v>
      </c>
      <c r="N3691" s="1">
        <f>Tabelle111[[#This Row],[Menge t P2O5]]/Tabelle111[[#This Row],[Anzahl Lieferscheine]]</f>
        <v>1.68</v>
      </c>
    </row>
    <row r="3692" spans="1:14" x14ac:dyDescent="0.2">
      <c r="A3692" s="2" t="s">
        <v>28</v>
      </c>
      <c r="B3692" s="2" t="s">
        <v>28</v>
      </c>
      <c r="C3692" s="2" t="s">
        <v>6</v>
      </c>
      <c r="D3692" s="2" t="s">
        <v>7</v>
      </c>
      <c r="E3692" s="2" t="s">
        <v>12</v>
      </c>
      <c r="F3692" s="2" t="s">
        <v>61</v>
      </c>
      <c r="G3692" s="1">
        <v>81908.2</v>
      </c>
      <c r="H3692" s="1">
        <v>42334.430000000015</v>
      </c>
      <c r="I3692" s="4">
        <v>135</v>
      </c>
      <c r="J3692" s="2" t="s">
        <v>68</v>
      </c>
      <c r="K3692" s="1">
        <f>Tabelle111[[#This Row],[Menge kg Nges]]/1000</f>
        <v>81.908199999999994</v>
      </c>
      <c r="L3692" s="1">
        <f>Tabelle111[[#This Row],[Menge kg P2O5]]/1000</f>
        <v>42.334430000000012</v>
      </c>
      <c r="M3692" s="1">
        <f>Tabelle111[[#This Row],[Menge t Nges]]/Tabelle111[[#This Row],[Anzahl Lieferscheine]]</f>
        <v>0.60672740740740738</v>
      </c>
      <c r="N3692" s="1">
        <f>Tabelle111[[#This Row],[Menge t P2O5]]/Tabelle111[[#This Row],[Anzahl Lieferscheine]]</f>
        <v>0.31358837037037046</v>
      </c>
    </row>
    <row r="3693" spans="1:14" x14ac:dyDescent="0.2">
      <c r="A3693" s="2" t="s">
        <v>28</v>
      </c>
      <c r="B3693" s="2" t="s">
        <v>28</v>
      </c>
      <c r="C3693" s="2" t="s">
        <v>6</v>
      </c>
      <c r="D3693" s="2" t="s">
        <v>7</v>
      </c>
      <c r="E3693" s="2" t="s">
        <v>13</v>
      </c>
      <c r="F3693" s="2" t="s">
        <v>61</v>
      </c>
      <c r="G3693" s="1">
        <v>6556.5</v>
      </c>
      <c r="H3693" s="1">
        <v>4441.5</v>
      </c>
      <c r="I3693" s="4">
        <v>10</v>
      </c>
      <c r="J3693" s="2" t="s">
        <v>68</v>
      </c>
      <c r="K3693" s="1">
        <f>Tabelle111[[#This Row],[Menge kg Nges]]/1000</f>
        <v>6.5564999999999998</v>
      </c>
      <c r="L3693" s="1">
        <f>Tabelle111[[#This Row],[Menge kg P2O5]]/1000</f>
        <v>4.4414999999999996</v>
      </c>
      <c r="M3693" s="1">
        <f>Tabelle111[[#This Row],[Menge t Nges]]/Tabelle111[[#This Row],[Anzahl Lieferscheine]]</f>
        <v>0.65564999999999996</v>
      </c>
      <c r="N3693" s="1">
        <f>Tabelle111[[#This Row],[Menge t P2O5]]/Tabelle111[[#This Row],[Anzahl Lieferscheine]]</f>
        <v>0.44414999999999993</v>
      </c>
    </row>
    <row r="3694" spans="1:14" x14ac:dyDescent="0.2">
      <c r="A3694" s="2" t="s">
        <v>28</v>
      </c>
      <c r="B3694" s="2" t="s">
        <v>28</v>
      </c>
      <c r="C3694" s="2" t="s">
        <v>6</v>
      </c>
      <c r="D3694" s="2" t="s">
        <v>7</v>
      </c>
      <c r="E3694" s="2" t="s">
        <v>14</v>
      </c>
      <c r="F3694" s="2" t="s">
        <v>61</v>
      </c>
      <c r="G3694" s="1">
        <v>37681.070000000007</v>
      </c>
      <c r="H3694" s="1">
        <v>20031.52</v>
      </c>
      <c r="I3694" s="4">
        <v>63</v>
      </c>
      <c r="J3694" s="2" t="s">
        <v>68</v>
      </c>
      <c r="K3694" s="1">
        <f>Tabelle111[[#This Row],[Menge kg Nges]]/1000</f>
        <v>37.681070000000005</v>
      </c>
      <c r="L3694" s="1">
        <f>Tabelle111[[#This Row],[Menge kg P2O5]]/1000</f>
        <v>20.03152</v>
      </c>
      <c r="M3694" s="1">
        <f>Tabelle111[[#This Row],[Menge t Nges]]/Tabelle111[[#This Row],[Anzahl Lieferscheine]]</f>
        <v>0.59811222222222227</v>
      </c>
      <c r="N3694" s="1">
        <f>Tabelle111[[#This Row],[Menge t P2O5]]/Tabelle111[[#This Row],[Anzahl Lieferscheine]]</f>
        <v>0.31796063492063492</v>
      </c>
    </row>
    <row r="3695" spans="1:14" x14ac:dyDescent="0.2">
      <c r="A3695" s="2" t="s">
        <v>28</v>
      </c>
      <c r="B3695" s="2" t="s">
        <v>28</v>
      </c>
      <c r="C3695" s="2" t="s">
        <v>6</v>
      </c>
      <c r="D3695" s="2" t="s">
        <v>15</v>
      </c>
      <c r="E3695" s="2" t="s">
        <v>16</v>
      </c>
      <c r="F3695" s="2" t="s">
        <v>61</v>
      </c>
      <c r="G3695" s="1">
        <v>2003.8</v>
      </c>
      <c r="H3695" s="1">
        <v>1831.8</v>
      </c>
      <c r="I3695" s="4">
        <v>4</v>
      </c>
      <c r="J3695" s="2" t="s">
        <v>68</v>
      </c>
      <c r="K3695" s="1">
        <f>Tabelle111[[#This Row],[Menge kg Nges]]/1000</f>
        <v>2.0038</v>
      </c>
      <c r="L3695" s="1">
        <f>Tabelle111[[#This Row],[Menge kg P2O5]]/1000</f>
        <v>1.8317999999999999</v>
      </c>
      <c r="M3695" s="1">
        <f>Tabelle111[[#This Row],[Menge t Nges]]/Tabelle111[[#This Row],[Anzahl Lieferscheine]]</f>
        <v>0.50095000000000001</v>
      </c>
      <c r="N3695" s="1">
        <f>Tabelle111[[#This Row],[Menge t P2O5]]/Tabelle111[[#This Row],[Anzahl Lieferscheine]]</f>
        <v>0.45794999999999997</v>
      </c>
    </row>
    <row r="3696" spans="1:14" x14ac:dyDescent="0.2">
      <c r="A3696" s="2" t="s">
        <v>28</v>
      </c>
      <c r="B3696" s="2" t="s">
        <v>28</v>
      </c>
      <c r="C3696" s="2" t="s">
        <v>6</v>
      </c>
      <c r="D3696" s="2" t="s">
        <v>15</v>
      </c>
      <c r="E3696" s="2" t="s">
        <v>17</v>
      </c>
      <c r="F3696" s="2" t="s">
        <v>61</v>
      </c>
      <c r="G3696" s="1">
        <v>3924.9</v>
      </c>
      <c r="H3696" s="1">
        <v>996.8</v>
      </c>
      <c r="I3696" s="4">
        <v>7</v>
      </c>
      <c r="J3696" s="2" t="s">
        <v>68</v>
      </c>
      <c r="K3696" s="1">
        <f>Tabelle111[[#This Row],[Menge kg Nges]]/1000</f>
        <v>3.9249000000000001</v>
      </c>
      <c r="L3696" s="1">
        <f>Tabelle111[[#This Row],[Menge kg P2O5]]/1000</f>
        <v>0.99679999999999991</v>
      </c>
      <c r="M3696" s="1">
        <f>Tabelle111[[#This Row],[Menge t Nges]]/Tabelle111[[#This Row],[Anzahl Lieferscheine]]</f>
        <v>0.56069999999999998</v>
      </c>
      <c r="N3696" s="1">
        <f>Tabelle111[[#This Row],[Menge t P2O5]]/Tabelle111[[#This Row],[Anzahl Lieferscheine]]</f>
        <v>0.1424</v>
      </c>
    </row>
    <row r="3697" spans="1:14" x14ac:dyDescent="0.2">
      <c r="A3697" s="2" t="s">
        <v>28</v>
      </c>
      <c r="B3697" s="2" t="s">
        <v>28</v>
      </c>
      <c r="C3697" s="2" t="s">
        <v>6</v>
      </c>
      <c r="D3697" s="2" t="s">
        <v>15</v>
      </c>
      <c r="E3697" s="2" t="s">
        <v>18</v>
      </c>
      <c r="F3697" s="2" t="s">
        <v>61</v>
      </c>
      <c r="G3697" s="1">
        <v>7700.8</v>
      </c>
      <c r="H3697" s="1">
        <v>7043.2</v>
      </c>
      <c r="I3697" s="4">
        <v>12</v>
      </c>
      <c r="J3697" s="2" t="s">
        <v>68</v>
      </c>
      <c r="K3697" s="1">
        <f>Tabelle111[[#This Row],[Menge kg Nges]]/1000</f>
        <v>7.7008000000000001</v>
      </c>
      <c r="L3697" s="1">
        <f>Tabelle111[[#This Row],[Menge kg P2O5]]/1000</f>
        <v>7.0431999999999997</v>
      </c>
      <c r="M3697" s="1">
        <f>Tabelle111[[#This Row],[Menge t Nges]]/Tabelle111[[#This Row],[Anzahl Lieferscheine]]</f>
        <v>0.64173333333333338</v>
      </c>
      <c r="N3697" s="1">
        <f>Tabelle111[[#This Row],[Menge t P2O5]]/Tabelle111[[#This Row],[Anzahl Lieferscheine]]</f>
        <v>0.58693333333333331</v>
      </c>
    </row>
    <row r="3698" spans="1:14" x14ac:dyDescent="0.2">
      <c r="A3698" s="2" t="s">
        <v>28</v>
      </c>
      <c r="B3698" s="2" t="s">
        <v>28</v>
      </c>
      <c r="C3698" s="2" t="s">
        <v>6</v>
      </c>
      <c r="D3698" s="2" t="s">
        <v>15</v>
      </c>
      <c r="E3698" s="2" t="s">
        <v>19</v>
      </c>
      <c r="F3698" s="2" t="s">
        <v>61</v>
      </c>
      <c r="G3698" s="1">
        <v>7392.9</v>
      </c>
      <c r="H3698" s="1">
        <v>8233.7999999999993</v>
      </c>
      <c r="I3698" s="4">
        <v>10</v>
      </c>
      <c r="J3698" s="2" t="s">
        <v>68</v>
      </c>
      <c r="K3698" s="1">
        <f>Tabelle111[[#This Row],[Menge kg Nges]]/1000</f>
        <v>7.3929</v>
      </c>
      <c r="L3698" s="1">
        <f>Tabelle111[[#This Row],[Menge kg P2O5]]/1000</f>
        <v>8.2337999999999987</v>
      </c>
      <c r="M3698" s="1">
        <f>Tabelle111[[#This Row],[Menge t Nges]]/Tabelle111[[#This Row],[Anzahl Lieferscheine]]</f>
        <v>0.73929</v>
      </c>
      <c r="N3698" s="1">
        <f>Tabelle111[[#This Row],[Menge t P2O5]]/Tabelle111[[#This Row],[Anzahl Lieferscheine]]</f>
        <v>0.82337999999999989</v>
      </c>
    </row>
    <row r="3699" spans="1:14" x14ac:dyDescent="0.2">
      <c r="A3699" s="2" t="s">
        <v>28</v>
      </c>
      <c r="B3699" s="2" t="s">
        <v>28</v>
      </c>
      <c r="C3699" s="2" t="s">
        <v>6</v>
      </c>
      <c r="D3699" s="2" t="s">
        <v>15</v>
      </c>
      <c r="E3699" s="2" t="s">
        <v>20</v>
      </c>
      <c r="F3699" s="2" t="s">
        <v>61</v>
      </c>
      <c r="G3699" s="1">
        <v>6801.5999999999995</v>
      </c>
      <c r="H3699" s="1">
        <v>4260</v>
      </c>
      <c r="I3699" s="4">
        <v>16</v>
      </c>
      <c r="J3699" s="2" t="s">
        <v>68</v>
      </c>
      <c r="K3699" s="1">
        <f>Tabelle111[[#This Row],[Menge kg Nges]]/1000</f>
        <v>6.8015999999999996</v>
      </c>
      <c r="L3699" s="1">
        <f>Tabelle111[[#This Row],[Menge kg P2O5]]/1000</f>
        <v>4.26</v>
      </c>
      <c r="M3699" s="1">
        <f>Tabelle111[[#This Row],[Menge t Nges]]/Tabelle111[[#This Row],[Anzahl Lieferscheine]]</f>
        <v>0.42509999999999998</v>
      </c>
      <c r="N3699" s="1">
        <f>Tabelle111[[#This Row],[Menge t P2O5]]/Tabelle111[[#This Row],[Anzahl Lieferscheine]]</f>
        <v>0.26624999999999999</v>
      </c>
    </row>
    <row r="3700" spans="1:14" x14ac:dyDescent="0.2">
      <c r="A3700" s="2" t="s">
        <v>28</v>
      </c>
      <c r="B3700" s="2" t="s">
        <v>28</v>
      </c>
      <c r="C3700" s="2" t="s">
        <v>6</v>
      </c>
      <c r="D3700" s="2" t="s">
        <v>15</v>
      </c>
      <c r="E3700" s="2" t="s">
        <v>21</v>
      </c>
      <c r="F3700" s="2" t="s">
        <v>61</v>
      </c>
      <c r="G3700" s="1">
        <v>13614.15</v>
      </c>
      <c r="H3700" s="1">
        <v>7979.4000000000005</v>
      </c>
      <c r="I3700" s="4">
        <v>20</v>
      </c>
      <c r="J3700" s="2" t="s">
        <v>68</v>
      </c>
      <c r="K3700" s="1">
        <f>Tabelle111[[#This Row],[Menge kg Nges]]/1000</f>
        <v>13.61415</v>
      </c>
      <c r="L3700" s="1">
        <f>Tabelle111[[#This Row],[Menge kg P2O5]]/1000</f>
        <v>7.9794000000000009</v>
      </c>
      <c r="M3700" s="1">
        <f>Tabelle111[[#This Row],[Menge t Nges]]/Tabelle111[[#This Row],[Anzahl Lieferscheine]]</f>
        <v>0.68070750000000002</v>
      </c>
      <c r="N3700" s="1">
        <f>Tabelle111[[#This Row],[Menge t P2O5]]/Tabelle111[[#This Row],[Anzahl Lieferscheine]]</f>
        <v>0.39897000000000005</v>
      </c>
    </row>
    <row r="3701" spans="1:14" x14ac:dyDescent="0.2">
      <c r="A3701" s="2" t="s">
        <v>28</v>
      </c>
      <c r="B3701" s="2" t="s">
        <v>28</v>
      </c>
      <c r="C3701" s="2" t="s">
        <v>6</v>
      </c>
      <c r="D3701" s="2" t="s">
        <v>15</v>
      </c>
      <c r="E3701" s="2" t="s">
        <v>9</v>
      </c>
      <c r="F3701" s="2" t="s">
        <v>61</v>
      </c>
      <c r="G3701" s="1">
        <v>32428.279999999995</v>
      </c>
      <c r="H3701" s="1">
        <v>15633.399999999998</v>
      </c>
      <c r="I3701" s="4">
        <v>93</v>
      </c>
      <c r="J3701" s="2" t="s">
        <v>68</v>
      </c>
      <c r="K3701" s="1">
        <f>Tabelle111[[#This Row],[Menge kg Nges]]/1000</f>
        <v>32.428279999999994</v>
      </c>
      <c r="L3701" s="1">
        <f>Tabelle111[[#This Row],[Menge kg P2O5]]/1000</f>
        <v>15.633399999999998</v>
      </c>
      <c r="M3701" s="1">
        <f>Tabelle111[[#This Row],[Menge t Nges]]/Tabelle111[[#This Row],[Anzahl Lieferscheine]]</f>
        <v>0.34869118279569888</v>
      </c>
      <c r="N3701" s="1">
        <f>Tabelle111[[#This Row],[Menge t P2O5]]/Tabelle111[[#This Row],[Anzahl Lieferscheine]]</f>
        <v>0.16810107526881718</v>
      </c>
    </row>
    <row r="3702" spans="1:14" x14ac:dyDescent="0.2">
      <c r="A3702" s="2" t="s">
        <v>28</v>
      </c>
      <c r="B3702" s="2" t="s">
        <v>28</v>
      </c>
      <c r="C3702" s="2" t="s">
        <v>6</v>
      </c>
      <c r="D3702" s="2" t="s">
        <v>15</v>
      </c>
      <c r="E3702" s="2" t="s">
        <v>10</v>
      </c>
      <c r="F3702" s="2" t="s">
        <v>61</v>
      </c>
      <c r="G3702" s="1">
        <v>25555.499999999996</v>
      </c>
      <c r="H3702" s="1">
        <v>10916.100000000002</v>
      </c>
      <c r="I3702" s="4">
        <v>50</v>
      </c>
      <c r="J3702" s="2" t="s">
        <v>68</v>
      </c>
      <c r="K3702" s="1">
        <f>Tabelle111[[#This Row],[Menge kg Nges]]/1000</f>
        <v>25.555499999999995</v>
      </c>
      <c r="L3702" s="1">
        <f>Tabelle111[[#This Row],[Menge kg P2O5]]/1000</f>
        <v>10.916100000000002</v>
      </c>
      <c r="M3702" s="1">
        <f>Tabelle111[[#This Row],[Menge t Nges]]/Tabelle111[[#This Row],[Anzahl Lieferscheine]]</f>
        <v>0.51110999999999995</v>
      </c>
      <c r="N3702" s="1">
        <f>Tabelle111[[#This Row],[Menge t P2O5]]/Tabelle111[[#This Row],[Anzahl Lieferscheine]]</f>
        <v>0.21832200000000004</v>
      </c>
    </row>
    <row r="3703" spans="1:14" x14ac:dyDescent="0.2">
      <c r="A3703" s="2" t="s">
        <v>28</v>
      </c>
      <c r="B3703" s="2" t="s">
        <v>28</v>
      </c>
      <c r="C3703" s="2" t="s">
        <v>6</v>
      </c>
      <c r="D3703" s="2" t="s">
        <v>15</v>
      </c>
      <c r="E3703" s="2" t="s">
        <v>23</v>
      </c>
      <c r="F3703" s="2" t="s">
        <v>61</v>
      </c>
      <c r="G3703" s="1">
        <v>620</v>
      </c>
      <c r="H3703" s="1">
        <v>255.75</v>
      </c>
      <c r="I3703" s="4">
        <v>2</v>
      </c>
      <c r="J3703" s="2" t="s">
        <v>68</v>
      </c>
      <c r="K3703" s="1">
        <f>Tabelle111[[#This Row],[Menge kg Nges]]/1000</f>
        <v>0.62</v>
      </c>
      <c r="L3703" s="1">
        <f>Tabelle111[[#This Row],[Menge kg P2O5]]/1000</f>
        <v>0.25574999999999998</v>
      </c>
      <c r="M3703" s="1">
        <f>Tabelle111[[#This Row],[Menge t Nges]]/Tabelle111[[#This Row],[Anzahl Lieferscheine]]</f>
        <v>0.31</v>
      </c>
      <c r="N3703" s="1">
        <f>Tabelle111[[#This Row],[Menge t P2O5]]/Tabelle111[[#This Row],[Anzahl Lieferscheine]]</f>
        <v>0.12787499999999999</v>
      </c>
    </row>
    <row r="3704" spans="1:14" x14ac:dyDescent="0.2">
      <c r="A3704" s="2" t="s">
        <v>28</v>
      </c>
      <c r="B3704" s="2" t="s">
        <v>28</v>
      </c>
      <c r="C3704" s="2" t="s">
        <v>25</v>
      </c>
      <c r="D3704" s="2" t="s">
        <v>25</v>
      </c>
      <c r="E3704" s="2" t="s">
        <v>26</v>
      </c>
      <c r="F3704" s="2" t="s">
        <v>61</v>
      </c>
      <c r="G3704" s="1">
        <v>121496.19000000002</v>
      </c>
      <c r="H3704" s="1">
        <v>91840.059999999983</v>
      </c>
      <c r="I3704" s="4">
        <v>184</v>
      </c>
      <c r="J3704" s="2" t="s">
        <v>68</v>
      </c>
      <c r="K3704" s="1">
        <f>Tabelle111[[#This Row],[Menge kg Nges]]/1000</f>
        <v>121.49619000000001</v>
      </c>
      <c r="L3704" s="1">
        <f>Tabelle111[[#This Row],[Menge kg P2O5]]/1000</f>
        <v>91.84005999999998</v>
      </c>
      <c r="M3704" s="1">
        <f>Tabelle111[[#This Row],[Menge t Nges]]/Tabelle111[[#This Row],[Anzahl Lieferscheine]]</f>
        <v>0.66030538043478271</v>
      </c>
      <c r="N3704" s="1">
        <f>Tabelle111[[#This Row],[Menge t P2O5]]/Tabelle111[[#This Row],[Anzahl Lieferscheine]]</f>
        <v>0.49913076086956509</v>
      </c>
    </row>
    <row r="3705" spans="1:14" x14ac:dyDescent="0.2">
      <c r="A3705" s="2" t="s">
        <v>28</v>
      </c>
      <c r="B3705" s="2" t="s">
        <v>56</v>
      </c>
      <c r="C3705" s="2" t="s">
        <v>6</v>
      </c>
      <c r="D3705" s="2" t="s">
        <v>15</v>
      </c>
      <c r="E3705" s="2" t="s">
        <v>21</v>
      </c>
      <c r="F3705" s="2" t="s">
        <v>61</v>
      </c>
      <c r="G3705" s="1">
        <v>1365</v>
      </c>
      <c r="H3705" s="1">
        <v>1105</v>
      </c>
      <c r="I3705" s="4">
        <v>1</v>
      </c>
      <c r="J3705" s="2" t="s">
        <v>68</v>
      </c>
      <c r="K3705" s="1">
        <f>Tabelle111[[#This Row],[Menge kg Nges]]/1000</f>
        <v>1.365</v>
      </c>
      <c r="L3705" s="1">
        <f>Tabelle111[[#This Row],[Menge kg P2O5]]/1000</f>
        <v>1.105</v>
      </c>
      <c r="M3705" s="1">
        <f>Tabelle111[[#This Row],[Menge t Nges]]/Tabelle111[[#This Row],[Anzahl Lieferscheine]]</f>
        <v>1.365</v>
      </c>
      <c r="N3705" s="1">
        <f>Tabelle111[[#This Row],[Menge t P2O5]]/Tabelle111[[#This Row],[Anzahl Lieferscheine]]</f>
        <v>1.105</v>
      </c>
    </row>
    <row r="3706" spans="1:14" x14ac:dyDescent="0.2">
      <c r="A3706" s="2" t="s">
        <v>28</v>
      </c>
      <c r="B3706" s="2" t="s">
        <v>56</v>
      </c>
      <c r="C3706" s="2" t="s">
        <v>6</v>
      </c>
      <c r="D3706" s="2" t="s">
        <v>15</v>
      </c>
      <c r="E3706" s="2" t="s">
        <v>9</v>
      </c>
      <c r="F3706" s="2" t="s">
        <v>61</v>
      </c>
      <c r="G3706" s="1">
        <v>176.64</v>
      </c>
      <c r="H3706" s="1">
        <v>115.2</v>
      </c>
      <c r="I3706" s="4">
        <v>2</v>
      </c>
      <c r="J3706" s="2" t="s">
        <v>68</v>
      </c>
      <c r="K3706" s="1">
        <f>Tabelle111[[#This Row],[Menge kg Nges]]/1000</f>
        <v>0.17663999999999999</v>
      </c>
      <c r="L3706" s="1">
        <f>Tabelle111[[#This Row],[Menge kg P2O5]]/1000</f>
        <v>0.1152</v>
      </c>
      <c r="M3706" s="1">
        <f>Tabelle111[[#This Row],[Menge t Nges]]/Tabelle111[[#This Row],[Anzahl Lieferscheine]]</f>
        <v>8.8319999999999996E-2</v>
      </c>
      <c r="N3706" s="1">
        <f>Tabelle111[[#This Row],[Menge t P2O5]]/Tabelle111[[#This Row],[Anzahl Lieferscheine]]</f>
        <v>5.7599999999999998E-2</v>
      </c>
    </row>
    <row r="3707" spans="1:14" x14ac:dyDescent="0.2">
      <c r="A3707" s="2" t="s">
        <v>28</v>
      </c>
      <c r="B3707" s="2" t="s">
        <v>56</v>
      </c>
      <c r="C3707" s="2" t="s">
        <v>25</v>
      </c>
      <c r="D3707" s="2" t="s">
        <v>25</v>
      </c>
      <c r="E3707" s="2" t="s">
        <v>26</v>
      </c>
      <c r="F3707" s="2" t="s">
        <v>61</v>
      </c>
      <c r="G3707" s="1">
        <v>14924.399999999998</v>
      </c>
      <c r="H3707" s="1">
        <v>5797.8000000000011</v>
      </c>
      <c r="I3707" s="4">
        <v>17</v>
      </c>
      <c r="J3707" s="2" t="s">
        <v>68</v>
      </c>
      <c r="K3707" s="1">
        <f>Tabelle111[[#This Row],[Menge kg Nges]]/1000</f>
        <v>14.924399999999999</v>
      </c>
      <c r="L3707" s="1">
        <f>Tabelle111[[#This Row],[Menge kg P2O5]]/1000</f>
        <v>5.7978000000000014</v>
      </c>
      <c r="M3707" s="1">
        <f>Tabelle111[[#This Row],[Menge t Nges]]/Tabelle111[[#This Row],[Anzahl Lieferscheine]]</f>
        <v>0.87790588235294109</v>
      </c>
      <c r="N3707" s="1">
        <f>Tabelle111[[#This Row],[Menge t P2O5]]/Tabelle111[[#This Row],[Anzahl Lieferscheine]]</f>
        <v>0.34104705882352948</v>
      </c>
    </row>
    <row r="3708" spans="1:14" x14ac:dyDescent="0.2">
      <c r="A3708" s="2" t="s">
        <v>56</v>
      </c>
      <c r="B3708" s="2" t="s">
        <v>5</v>
      </c>
      <c r="C3708" s="2" t="s">
        <v>6</v>
      </c>
      <c r="D3708" s="2" t="s">
        <v>15</v>
      </c>
      <c r="E3708" s="2" t="s">
        <v>18</v>
      </c>
      <c r="F3708" s="2" t="s">
        <v>61</v>
      </c>
      <c r="G3708" s="1">
        <v>116.56</v>
      </c>
      <c r="H3708" s="1">
        <v>82</v>
      </c>
      <c r="I3708" s="4">
        <v>1</v>
      </c>
      <c r="J3708" s="2" t="s">
        <v>68</v>
      </c>
      <c r="K3708" s="1">
        <f>Tabelle111[[#This Row],[Menge kg Nges]]/1000</f>
        <v>0.11656</v>
      </c>
      <c r="L3708" s="1">
        <f>Tabelle111[[#This Row],[Menge kg P2O5]]/1000</f>
        <v>8.2000000000000003E-2</v>
      </c>
      <c r="M3708" s="1">
        <f>Tabelle111[[#This Row],[Menge t Nges]]/Tabelle111[[#This Row],[Anzahl Lieferscheine]]</f>
        <v>0.11656</v>
      </c>
      <c r="N3708" s="1">
        <f>Tabelle111[[#This Row],[Menge t P2O5]]/Tabelle111[[#This Row],[Anzahl Lieferscheine]]</f>
        <v>8.2000000000000003E-2</v>
      </c>
    </row>
    <row r="3709" spans="1:14" x14ac:dyDescent="0.2">
      <c r="A3709" s="2" t="s">
        <v>56</v>
      </c>
      <c r="B3709" s="2" t="s">
        <v>5</v>
      </c>
      <c r="C3709" s="2" t="s">
        <v>6</v>
      </c>
      <c r="D3709" s="2" t="s">
        <v>15</v>
      </c>
      <c r="E3709" s="2" t="s">
        <v>19</v>
      </c>
      <c r="F3709" s="2" t="s">
        <v>61</v>
      </c>
      <c r="G3709" s="1">
        <v>3510</v>
      </c>
      <c r="H3709" s="1">
        <v>3900</v>
      </c>
      <c r="I3709" s="4">
        <v>1</v>
      </c>
      <c r="J3709" s="2" t="s">
        <v>68</v>
      </c>
      <c r="K3709" s="1">
        <f>Tabelle111[[#This Row],[Menge kg Nges]]/1000</f>
        <v>3.51</v>
      </c>
      <c r="L3709" s="1">
        <f>Tabelle111[[#This Row],[Menge kg P2O5]]/1000</f>
        <v>3.9</v>
      </c>
      <c r="M3709" s="1">
        <f>Tabelle111[[#This Row],[Menge t Nges]]/Tabelle111[[#This Row],[Anzahl Lieferscheine]]</f>
        <v>3.51</v>
      </c>
      <c r="N3709" s="1">
        <f>Tabelle111[[#This Row],[Menge t P2O5]]/Tabelle111[[#This Row],[Anzahl Lieferscheine]]</f>
        <v>3.9</v>
      </c>
    </row>
    <row r="3710" spans="1:14" x14ac:dyDescent="0.2">
      <c r="A3710" s="2" t="s">
        <v>56</v>
      </c>
      <c r="B3710" s="2" t="s">
        <v>28</v>
      </c>
      <c r="C3710" s="2" t="s">
        <v>6</v>
      </c>
      <c r="D3710" s="2" t="s">
        <v>15</v>
      </c>
      <c r="E3710" s="2" t="s">
        <v>18</v>
      </c>
      <c r="F3710" s="2" t="s">
        <v>61</v>
      </c>
      <c r="G3710" s="1">
        <v>1456</v>
      </c>
      <c r="H3710" s="1">
        <v>828</v>
      </c>
      <c r="I3710" s="4">
        <v>2</v>
      </c>
      <c r="J3710" s="2" t="s">
        <v>68</v>
      </c>
      <c r="K3710" s="1">
        <f>Tabelle111[[#This Row],[Menge kg Nges]]/1000</f>
        <v>1.456</v>
      </c>
      <c r="L3710" s="1">
        <f>Tabelle111[[#This Row],[Menge kg P2O5]]/1000</f>
        <v>0.82799999999999996</v>
      </c>
      <c r="M3710" s="1">
        <f>Tabelle111[[#This Row],[Menge t Nges]]/Tabelle111[[#This Row],[Anzahl Lieferscheine]]</f>
        <v>0.72799999999999998</v>
      </c>
      <c r="N3710" s="1">
        <f>Tabelle111[[#This Row],[Menge t P2O5]]/Tabelle111[[#This Row],[Anzahl Lieferscheine]]</f>
        <v>0.41399999999999998</v>
      </c>
    </row>
    <row r="3711" spans="1:14" x14ac:dyDescent="0.2">
      <c r="A3711" s="2" t="s">
        <v>56</v>
      </c>
      <c r="B3711" s="2" t="s">
        <v>28</v>
      </c>
      <c r="C3711" s="2" t="s">
        <v>6</v>
      </c>
      <c r="D3711" s="2" t="s">
        <v>15</v>
      </c>
      <c r="E3711" s="2" t="s">
        <v>9</v>
      </c>
      <c r="F3711" s="2" t="s">
        <v>61</v>
      </c>
      <c r="G3711" s="1">
        <v>978.88</v>
      </c>
      <c r="H3711" s="1">
        <v>638.4</v>
      </c>
      <c r="I3711" s="4">
        <v>4</v>
      </c>
      <c r="J3711" s="2" t="s">
        <v>68</v>
      </c>
      <c r="K3711" s="1">
        <f>Tabelle111[[#This Row],[Menge kg Nges]]/1000</f>
        <v>0.97887999999999997</v>
      </c>
      <c r="L3711" s="1">
        <f>Tabelle111[[#This Row],[Menge kg P2O5]]/1000</f>
        <v>0.63839999999999997</v>
      </c>
      <c r="M3711" s="1">
        <f>Tabelle111[[#This Row],[Menge t Nges]]/Tabelle111[[#This Row],[Anzahl Lieferscheine]]</f>
        <v>0.24471999999999999</v>
      </c>
      <c r="N3711" s="1">
        <f>Tabelle111[[#This Row],[Menge t P2O5]]/Tabelle111[[#This Row],[Anzahl Lieferscheine]]</f>
        <v>0.15959999999999999</v>
      </c>
    </row>
    <row r="3712" spans="1:14" x14ac:dyDescent="0.2">
      <c r="A3712" s="2" t="s">
        <v>56</v>
      </c>
      <c r="B3712" s="2" t="s">
        <v>56</v>
      </c>
      <c r="C3712" s="2" t="s">
        <v>6</v>
      </c>
      <c r="D3712" s="2" t="s">
        <v>7</v>
      </c>
      <c r="E3712" s="2" t="s">
        <v>8</v>
      </c>
      <c r="F3712" s="2" t="s">
        <v>61</v>
      </c>
      <c r="G3712" s="1">
        <v>31313.7</v>
      </c>
      <c r="H3712" s="1">
        <v>11245.2</v>
      </c>
      <c r="I3712" s="4">
        <v>12</v>
      </c>
      <c r="J3712" s="2" t="s">
        <v>68</v>
      </c>
      <c r="K3712" s="1">
        <f>Tabelle111[[#This Row],[Menge kg Nges]]/1000</f>
        <v>31.313700000000001</v>
      </c>
      <c r="L3712" s="1">
        <f>Tabelle111[[#This Row],[Menge kg P2O5]]/1000</f>
        <v>11.245200000000001</v>
      </c>
      <c r="M3712" s="1">
        <f>Tabelle111[[#This Row],[Menge t Nges]]/Tabelle111[[#This Row],[Anzahl Lieferscheine]]</f>
        <v>2.6094750000000002</v>
      </c>
      <c r="N3712" s="1">
        <f>Tabelle111[[#This Row],[Menge t P2O5]]/Tabelle111[[#This Row],[Anzahl Lieferscheine]]</f>
        <v>0.93710000000000004</v>
      </c>
    </row>
    <row r="3713" spans="1:14" x14ac:dyDescent="0.2">
      <c r="A3713" s="2" t="s">
        <v>56</v>
      </c>
      <c r="B3713" s="2" t="s">
        <v>56</v>
      </c>
      <c r="C3713" s="2" t="s">
        <v>6</v>
      </c>
      <c r="D3713" s="2" t="s">
        <v>7</v>
      </c>
      <c r="E3713" s="2" t="s">
        <v>9</v>
      </c>
      <c r="F3713" s="2" t="s">
        <v>61</v>
      </c>
      <c r="G3713" s="1">
        <v>15942.41</v>
      </c>
      <c r="H3713" s="1">
        <v>7406.08</v>
      </c>
      <c r="I3713" s="4">
        <v>7</v>
      </c>
      <c r="J3713" s="2" t="s">
        <v>68</v>
      </c>
      <c r="K3713" s="1">
        <f>Tabelle111[[#This Row],[Menge kg Nges]]/1000</f>
        <v>15.942410000000001</v>
      </c>
      <c r="L3713" s="1">
        <f>Tabelle111[[#This Row],[Menge kg P2O5]]/1000</f>
        <v>7.4060800000000002</v>
      </c>
      <c r="M3713" s="1">
        <f>Tabelle111[[#This Row],[Menge t Nges]]/Tabelle111[[#This Row],[Anzahl Lieferscheine]]</f>
        <v>2.2774871428571428</v>
      </c>
      <c r="N3713" s="1">
        <f>Tabelle111[[#This Row],[Menge t P2O5]]/Tabelle111[[#This Row],[Anzahl Lieferscheine]]</f>
        <v>1.0580114285714286</v>
      </c>
    </row>
    <row r="3714" spans="1:14" x14ac:dyDescent="0.2">
      <c r="A3714" s="2" t="s">
        <v>56</v>
      </c>
      <c r="B3714" s="2" t="s">
        <v>56</v>
      </c>
      <c r="C3714" s="2" t="s">
        <v>6</v>
      </c>
      <c r="D3714" s="2" t="s">
        <v>15</v>
      </c>
      <c r="E3714" s="2" t="s">
        <v>18</v>
      </c>
      <c r="F3714" s="2" t="s">
        <v>61</v>
      </c>
      <c r="G3714" s="1">
        <v>11441.44</v>
      </c>
      <c r="H3714" s="1">
        <v>7720.66</v>
      </c>
      <c r="I3714" s="4">
        <v>17</v>
      </c>
      <c r="J3714" s="2" t="s">
        <v>68</v>
      </c>
      <c r="K3714" s="1">
        <f>Tabelle111[[#This Row],[Menge kg Nges]]/1000</f>
        <v>11.44144</v>
      </c>
      <c r="L3714" s="1">
        <f>Tabelle111[[#This Row],[Menge kg P2O5]]/1000</f>
        <v>7.7206599999999996</v>
      </c>
      <c r="M3714" s="1">
        <f>Tabelle111[[#This Row],[Menge t Nges]]/Tabelle111[[#This Row],[Anzahl Lieferscheine]]</f>
        <v>0.67302588235294114</v>
      </c>
      <c r="N3714" s="1">
        <f>Tabelle111[[#This Row],[Menge t P2O5]]/Tabelle111[[#This Row],[Anzahl Lieferscheine]]</f>
        <v>0.45415647058823527</v>
      </c>
    </row>
    <row r="3715" spans="1:14" x14ac:dyDescent="0.2">
      <c r="A3715" s="2" t="s">
        <v>56</v>
      </c>
      <c r="B3715" s="2" t="s">
        <v>56</v>
      </c>
      <c r="C3715" s="2" t="s">
        <v>6</v>
      </c>
      <c r="D3715" s="2" t="s">
        <v>15</v>
      </c>
      <c r="E3715" s="2" t="s">
        <v>19</v>
      </c>
      <c r="F3715" s="2" t="s">
        <v>61</v>
      </c>
      <c r="G3715" s="1">
        <v>756</v>
      </c>
      <c r="H3715" s="1">
        <v>840</v>
      </c>
      <c r="I3715" s="4">
        <v>6</v>
      </c>
      <c r="J3715" s="2" t="s">
        <v>68</v>
      </c>
      <c r="K3715" s="1">
        <f>Tabelle111[[#This Row],[Menge kg Nges]]/1000</f>
        <v>0.75600000000000001</v>
      </c>
      <c r="L3715" s="1">
        <f>Tabelle111[[#This Row],[Menge kg P2O5]]/1000</f>
        <v>0.84</v>
      </c>
      <c r="M3715" s="1">
        <f>Tabelle111[[#This Row],[Menge t Nges]]/Tabelle111[[#This Row],[Anzahl Lieferscheine]]</f>
        <v>0.126</v>
      </c>
      <c r="N3715" s="1">
        <f>Tabelle111[[#This Row],[Menge t P2O5]]/Tabelle111[[#This Row],[Anzahl Lieferscheine]]</f>
        <v>0.13999999999999999</v>
      </c>
    </row>
    <row r="3716" spans="1:14" x14ac:dyDescent="0.2">
      <c r="A3716" s="2" t="s">
        <v>56</v>
      </c>
      <c r="B3716" s="2" t="s">
        <v>56</v>
      </c>
      <c r="C3716" s="2" t="s">
        <v>6</v>
      </c>
      <c r="D3716" s="2" t="s">
        <v>15</v>
      </c>
      <c r="E3716" s="2" t="s">
        <v>20</v>
      </c>
      <c r="F3716" s="2" t="s">
        <v>61</v>
      </c>
      <c r="G3716" s="1">
        <v>1773.7600000000002</v>
      </c>
      <c r="H3716" s="1">
        <v>1211</v>
      </c>
      <c r="I3716" s="4">
        <v>33</v>
      </c>
      <c r="J3716" s="2" t="s">
        <v>68</v>
      </c>
      <c r="K3716" s="1">
        <f>Tabelle111[[#This Row],[Menge kg Nges]]/1000</f>
        <v>1.7737600000000002</v>
      </c>
      <c r="L3716" s="1">
        <f>Tabelle111[[#This Row],[Menge kg P2O5]]/1000</f>
        <v>1.2110000000000001</v>
      </c>
      <c r="M3716" s="1">
        <f>Tabelle111[[#This Row],[Menge t Nges]]/Tabelle111[[#This Row],[Anzahl Lieferscheine]]</f>
        <v>5.3750303030303037E-2</v>
      </c>
      <c r="N3716" s="1">
        <f>Tabelle111[[#This Row],[Menge t P2O5]]/Tabelle111[[#This Row],[Anzahl Lieferscheine]]</f>
        <v>3.66969696969697E-2</v>
      </c>
    </row>
    <row r="3717" spans="1:14" x14ac:dyDescent="0.2">
      <c r="A3717" s="2" t="s">
        <v>56</v>
      </c>
      <c r="B3717" s="2" t="s">
        <v>56</v>
      </c>
      <c r="C3717" s="2" t="s">
        <v>6</v>
      </c>
      <c r="D3717" s="2" t="s">
        <v>15</v>
      </c>
      <c r="E3717" s="2" t="s">
        <v>9</v>
      </c>
      <c r="F3717" s="2" t="s">
        <v>61</v>
      </c>
      <c r="G3717" s="1">
        <v>20285.790000000005</v>
      </c>
      <c r="H3717" s="1">
        <v>13183.97</v>
      </c>
      <c r="I3717" s="4">
        <v>128</v>
      </c>
      <c r="J3717" s="2" t="s">
        <v>68</v>
      </c>
      <c r="K3717" s="1">
        <f>Tabelle111[[#This Row],[Menge kg Nges]]/1000</f>
        <v>20.285790000000006</v>
      </c>
      <c r="L3717" s="1">
        <f>Tabelle111[[#This Row],[Menge kg P2O5]]/1000</f>
        <v>13.183969999999999</v>
      </c>
      <c r="M3717" s="1">
        <f>Tabelle111[[#This Row],[Menge t Nges]]/Tabelle111[[#This Row],[Anzahl Lieferscheine]]</f>
        <v>0.15848273437500005</v>
      </c>
      <c r="N3717" s="1">
        <f>Tabelle111[[#This Row],[Menge t P2O5]]/Tabelle111[[#This Row],[Anzahl Lieferscheine]]</f>
        <v>0.10299976562499999</v>
      </c>
    </row>
    <row r="3718" spans="1:14" x14ac:dyDescent="0.2">
      <c r="A3718" s="2" t="s">
        <v>56</v>
      </c>
      <c r="B3718" s="2" t="s">
        <v>56</v>
      </c>
      <c r="C3718" s="2" t="s">
        <v>6</v>
      </c>
      <c r="D3718" s="2" t="s">
        <v>15</v>
      </c>
      <c r="E3718" s="2" t="s">
        <v>10</v>
      </c>
      <c r="F3718" s="2" t="s">
        <v>61</v>
      </c>
      <c r="G3718" s="1">
        <v>2146.5</v>
      </c>
      <c r="H3718" s="1">
        <v>916.9</v>
      </c>
      <c r="I3718" s="4">
        <v>3</v>
      </c>
      <c r="J3718" s="2" t="s">
        <v>68</v>
      </c>
      <c r="K3718" s="1">
        <f>Tabelle111[[#This Row],[Menge kg Nges]]/1000</f>
        <v>2.1465000000000001</v>
      </c>
      <c r="L3718" s="1">
        <f>Tabelle111[[#This Row],[Menge kg P2O5]]/1000</f>
        <v>0.91689999999999994</v>
      </c>
      <c r="M3718" s="1">
        <f>Tabelle111[[#This Row],[Menge t Nges]]/Tabelle111[[#This Row],[Anzahl Lieferscheine]]</f>
        <v>0.71550000000000002</v>
      </c>
      <c r="N3718" s="1">
        <f>Tabelle111[[#This Row],[Menge t P2O5]]/Tabelle111[[#This Row],[Anzahl Lieferscheine]]</f>
        <v>0.30563333333333331</v>
      </c>
    </row>
    <row r="3719" spans="1:14" x14ac:dyDescent="0.2">
      <c r="A3719" s="2" t="s">
        <v>56</v>
      </c>
      <c r="B3719" s="2" t="s">
        <v>56</v>
      </c>
      <c r="C3719" s="2" t="s">
        <v>6</v>
      </c>
      <c r="D3719" s="2" t="s">
        <v>15</v>
      </c>
      <c r="E3719" s="2" t="s">
        <v>23</v>
      </c>
      <c r="F3719" s="2" t="s">
        <v>61</v>
      </c>
      <c r="G3719" s="1">
        <v>1134</v>
      </c>
      <c r="H3719" s="1">
        <v>467.77000000000004</v>
      </c>
      <c r="I3719" s="4">
        <v>18</v>
      </c>
      <c r="J3719" s="2" t="s">
        <v>68</v>
      </c>
      <c r="K3719" s="1">
        <f>Tabelle111[[#This Row],[Menge kg Nges]]/1000</f>
        <v>1.1339999999999999</v>
      </c>
      <c r="L3719" s="1">
        <f>Tabelle111[[#This Row],[Menge kg P2O5]]/1000</f>
        <v>0.46777000000000002</v>
      </c>
      <c r="M3719" s="1">
        <f>Tabelle111[[#This Row],[Menge t Nges]]/Tabelle111[[#This Row],[Anzahl Lieferscheine]]</f>
        <v>6.3E-2</v>
      </c>
      <c r="N3719" s="1">
        <f>Tabelle111[[#This Row],[Menge t P2O5]]/Tabelle111[[#This Row],[Anzahl Lieferscheine]]</f>
        <v>2.5987222222222224E-2</v>
      </c>
    </row>
    <row r="3720" spans="1:14" x14ac:dyDescent="0.2">
      <c r="A3720" s="2" t="s">
        <v>56</v>
      </c>
      <c r="B3720" s="2" t="s">
        <v>56</v>
      </c>
      <c r="C3720" s="2" t="s">
        <v>6</v>
      </c>
      <c r="D3720" s="2" t="s">
        <v>15</v>
      </c>
      <c r="E3720" s="2" t="s">
        <v>31</v>
      </c>
      <c r="F3720" s="2" t="s">
        <v>61</v>
      </c>
      <c r="G3720" s="1">
        <v>1004</v>
      </c>
      <c r="H3720" s="1">
        <v>414.14999999999992</v>
      </c>
      <c r="I3720" s="4">
        <v>8</v>
      </c>
      <c r="J3720" s="2" t="s">
        <v>68</v>
      </c>
      <c r="K3720" s="1">
        <f>Tabelle111[[#This Row],[Menge kg Nges]]/1000</f>
        <v>1.004</v>
      </c>
      <c r="L3720" s="1">
        <f>Tabelle111[[#This Row],[Menge kg P2O5]]/1000</f>
        <v>0.41414999999999991</v>
      </c>
      <c r="M3720" s="1">
        <f>Tabelle111[[#This Row],[Menge t Nges]]/Tabelle111[[#This Row],[Anzahl Lieferscheine]]</f>
        <v>0.1255</v>
      </c>
      <c r="N3720" s="1">
        <f>Tabelle111[[#This Row],[Menge t P2O5]]/Tabelle111[[#This Row],[Anzahl Lieferscheine]]</f>
        <v>5.1768749999999988E-2</v>
      </c>
    </row>
    <row r="3721" spans="1:14" x14ac:dyDescent="0.2">
      <c r="A3721" s="2" t="s">
        <v>56</v>
      </c>
      <c r="B3721" s="2" t="s">
        <v>56</v>
      </c>
      <c r="C3721" s="2" t="s">
        <v>25</v>
      </c>
      <c r="D3721" s="2" t="s">
        <v>25</v>
      </c>
      <c r="E3721" s="2" t="s">
        <v>26</v>
      </c>
      <c r="F3721" s="2" t="s">
        <v>61</v>
      </c>
      <c r="G3721" s="1">
        <v>13601.27</v>
      </c>
      <c r="H3721" s="1">
        <v>3654.44</v>
      </c>
      <c r="I3721" s="4">
        <v>11</v>
      </c>
      <c r="J3721" s="2" t="s">
        <v>68</v>
      </c>
      <c r="K3721" s="1">
        <f>Tabelle111[[#This Row],[Menge kg Nges]]/1000</f>
        <v>13.601270000000001</v>
      </c>
      <c r="L3721" s="1">
        <f>Tabelle111[[#This Row],[Menge kg P2O5]]/1000</f>
        <v>3.6544400000000001</v>
      </c>
      <c r="M3721" s="1">
        <f>Tabelle111[[#This Row],[Menge t Nges]]/Tabelle111[[#This Row],[Anzahl Lieferscheine]]</f>
        <v>1.236479090909091</v>
      </c>
      <c r="N3721" s="1">
        <f>Tabelle111[[#This Row],[Menge t P2O5]]/Tabelle111[[#This Row],[Anzahl Lieferscheine]]</f>
        <v>0.33222181818181817</v>
      </c>
    </row>
    <row r="3722" spans="1:14" x14ac:dyDescent="0.2">
      <c r="A3722" s="2" t="s">
        <v>41</v>
      </c>
      <c r="B3722" s="2" t="s">
        <v>32</v>
      </c>
      <c r="C3722" s="2" t="s">
        <v>6</v>
      </c>
      <c r="D3722" s="2" t="s">
        <v>30</v>
      </c>
      <c r="E3722" s="2" t="s">
        <v>26</v>
      </c>
      <c r="F3722" s="2" t="s">
        <v>61</v>
      </c>
      <c r="G3722" s="1">
        <v>829.40000000000009</v>
      </c>
      <c r="H3722" s="1">
        <v>350.90000000000003</v>
      </c>
      <c r="I3722" s="4">
        <v>4</v>
      </c>
      <c r="J3722" s="2" t="s">
        <v>68</v>
      </c>
      <c r="K3722" s="1">
        <f>Tabelle111[[#This Row],[Menge kg Nges]]/1000</f>
        <v>0.82940000000000014</v>
      </c>
      <c r="L3722" s="1">
        <f>Tabelle111[[#This Row],[Menge kg P2O5]]/1000</f>
        <v>0.35090000000000005</v>
      </c>
      <c r="M3722" s="1">
        <f>Tabelle111[[#This Row],[Menge t Nges]]/Tabelle111[[#This Row],[Anzahl Lieferscheine]]</f>
        <v>0.20735000000000003</v>
      </c>
      <c r="N3722" s="1">
        <f>Tabelle111[[#This Row],[Menge t P2O5]]/Tabelle111[[#This Row],[Anzahl Lieferscheine]]</f>
        <v>8.7725000000000011E-2</v>
      </c>
    </row>
    <row r="3723" spans="1:14" x14ac:dyDescent="0.2">
      <c r="A3723" s="2" t="s">
        <v>41</v>
      </c>
      <c r="B3723" s="2" t="s">
        <v>32</v>
      </c>
      <c r="C3723" s="2" t="s">
        <v>6</v>
      </c>
      <c r="D3723" s="2" t="s">
        <v>7</v>
      </c>
      <c r="E3723" s="2" t="s">
        <v>8</v>
      </c>
      <c r="F3723" s="2" t="s">
        <v>61</v>
      </c>
      <c r="G3723" s="1">
        <v>5551</v>
      </c>
      <c r="H3723" s="1">
        <v>2262.5</v>
      </c>
      <c r="I3723" s="4">
        <v>11</v>
      </c>
      <c r="J3723" s="2" t="s">
        <v>68</v>
      </c>
      <c r="K3723" s="1">
        <f>Tabelle111[[#This Row],[Menge kg Nges]]/1000</f>
        <v>5.5510000000000002</v>
      </c>
      <c r="L3723" s="1">
        <f>Tabelle111[[#This Row],[Menge kg P2O5]]/1000</f>
        <v>2.2625000000000002</v>
      </c>
      <c r="M3723" s="1">
        <f>Tabelle111[[#This Row],[Menge t Nges]]/Tabelle111[[#This Row],[Anzahl Lieferscheine]]</f>
        <v>0.50463636363636366</v>
      </c>
      <c r="N3723" s="1">
        <f>Tabelle111[[#This Row],[Menge t P2O5]]/Tabelle111[[#This Row],[Anzahl Lieferscheine]]</f>
        <v>0.20568181818181819</v>
      </c>
    </row>
    <row r="3724" spans="1:14" x14ac:dyDescent="0.2">
      <c r="A3724" s="2" t="s">
        <v>41</v>
      </c>
      <c r="B3724" s="2" t="s">
        <v>32</v>
      </c>
      <c r="C3724" s="2" t="s">
        <v>6</v>
      </c>
      <c r="D3724" s="2" t="s">
        <v>7</v>
      </c>
      <c r="E3724" s="2" t="s">
        <v>9</v>
      </c>
      <c r="F3724" s="2" t="s">
        <v>61</v>
      </c>
      <c r="G3724" s="1">
        <v>297</v>
      </c>
      <c r="H3724" s="1">
        <v>121.5</v>
      </c>
      <c r="I3724" s="4">
        <v>4</v>
      </c>
      <c r="J3724" s="2" t="s">
        <v>68</v>
      </c>
      <c r="K3724" s="1">
        <f>Tabelle111[[#This Row],[Menge kg Nges]]/1000</f>
        <v>0.29699999999999999</v>
      </c>
      <c r="L3724" s="1">
        <f>Tabelle111[[#This Row],[Menge kg P2O5]]/1000</f>
        <v>0.1215</v>
      </c>
      <c r="M3724" s="1">
        <f>Tabelle111[[#This Row],[Menge t Nges]]/Tabelle111[[#This Row],[Anzahl Lieferscheine]]</f>
        <v>7.4249999999999997E-2</v>
      </c>
      <c r="N3724" s="1">
        <f>Tabelle111[[#This Row],[Menge t P2O5]]/Tabelle111[[#This Row],[Anzahl Lieferscheine]]</f>
        <v>3.0374999999999999E-2</v>
      </c>
    </row>
    <row r="3725" spans="1:14" x14ac:dyDescent="0.2">
      <c r="A3725" s="2" t="s">
        <v>41</v>
      </c>
      <c r="B3725" s="2" t="s">
        <v>32</v>
      </c>
      <c r="C3725" s="2" t="s">
        <v>6</v>
      </c>
      <c r="D3725" s="2" t="s">
        <v>7</v>
      </c>
      <c r="E3725" s="2" t="s">
        <v>11</v>
      </c>
      <c r="F3725" s="2" t="s">
        <v>61</v>
      </c>
      <c r="G3725" s="1">
        <v>115.5</v>
      </c>
      <c r="H3725" s="1">
        <v>63</v>
      </c>
      <c r="I3725" s="4">
        <v>1</v>
      </c>
      <c r="J3725" s="2" t="s">
        <v>68</v>
      </c>
      <c r="K3725" s="1">
        <f>Tabelle111[[#This Row],[Menge kg Nges]]/1000</f>
        <v>0.11550000000000001</v>
      </c>
      <c r="L3725" s="1">
        <f>Tabelle111[[#This Row],[Menge kg P2O5]]/1000</f>
        <v>6.3E-2</v>
      </c>
      <c r="M3725" s="1">
        <f>Tabelle111[[#This Row],[Menge t Nges]]/Tabelle111[[#This Row],[Anzahl Lieferscheine]]</f>
        <v>0.11550000000000001</v>
      </c>
      <c r="N3725" s="1">
        <f>Tabelle111[[#This Row],[Menge t P2O5]]/Tabelle111[[#This Row],[Anzahl Lieferscheine]]</f>
        <v>6.3E-2</v>
      </c>
    </row>
    <row r="3726" spans="1:14" x14ac:dyDescent="0.2">
      <c r="A3726" s="2" t="s">
        <v>41</v>
      </c>
      <c r="B3726" s="2" t="s">
        <v>47</v>
      </c>
      <c r="C3726" s="2" t="s">
        <v>6</v>
      </c>
      <c r="D3726" s="2" t="s">
        <v>30</v>
      </c>
      <c r="E3726" s="2" t="s">
        <v>26</v>
      </c>
      <c r="F3726" s="2" t="s">
        <v>61</v>
      </c>
      <c r="G3726" s="1">
        <v>273.60000000000002</v>
      </c>
      <c r="H3726" s="1">
        <v>110.16</v>
      </c>
      <c r="I3726" s="4">
        <v>1</v>
      </c>
      <c r="J3726" s="2" t="s">
        <v>68</v>
      </c>
      <c r="K3726" s="1">
        <f>Tabelle111[[#This Row],[Menge kg Nges]]/1000</f>
        <v>0.27360000000000001</v>
      </c>
      <c r="L3726" s="1">
        <f>Tabelle111[[#This Row],[Menge kg P2O5]]/1000</f>
        <v>0.11015999999999999</v>
      </c>
      <c r="M3726" s="1">
        <f>Tabelle111[[#This Row],[Menge t Nges]]/Tabelle111[[#This Row],[Anzahl Lieferscheine]]</f>
        <v>0.27360000000000001</v>
      </c>
      <c r="N3726" s="1">
        <f>Tabelle111[[#This Row],[Menge t P2O5]]/Tabelle111[[#This Row],[Anzahl Lieferscheine]]</f>
        <v>0.11015999999999999</v>
      </c>
    </row>
    <row r="3727" spans="1:14" x14ac:dyDescent="0.2">
      <c r="A3727" s="2" t="s">
        <v>41</v>
      </c>
      <c r="B3727" s="2" t="s">
        <v>47</v>
      </c>
      <c r="C3727" s="2" t="s">
        <v>6</v>
      </c>
      <c r="D3727" s="2" t="s">
        <v>7</v>
      </c>
      <c r="E3727" s="2" t="s">
        <v>9</v>
      </c>
      <c r="F3727" s="2" t="s">
        <v>61</v>
      </c>
      <c r="G3727" s="1">
        <v>642.20000000000005</v>
      </c>
      <c r="H3727" s="1">
        <v>247</v>
      </c>
      <c r="I3727" s="4">
        <v>2</v>
      </c>
      <c r="J3727" s="2" t="s">
        <v>68</v>
      </c>
      <c r="K3727" s="1">
        <f>Tabelle111[[#This Row],[Menge kg Nges]]/1000</f>
        <v>0.64219999999999999</v>
      </c>
      <c r="L3727" s="1">
        <f>Tabelle111[[#This Row],[Menge kg P2O5]]/1000</f>
        <v>0.247</v>
      </c>
      <c r="M3727" s="1">
        <f>Tabelle111[[#This Row],[Menge t Nges]]/Tabelle111[[#This Row],[Anzahl Lieferscheine]]</f>
        <v>0.3211</v>
      </c>
      <c r="N3727" s="1">
        <f>Tabelle111[[#This Row],[Menge t P2O5]]/Tabelle111[[#This Row],[Anzahl Lieferscheine]]</f>
        <v>0.1235</v>
      </c>
    </row>
    <row r="3728" spans="1:14" x14ac:dyDescent="0.2">
      <c r="A3728" s="2" t="s">
        <v>41</v>
      </c>
      <c r="B3728" s="2" t="s">
        <v>34</v>
      </c>
      <c r="C3728" s="2" t="s">
        <v>6</v>
      </c>
      <c r="D3728" s="2" t="s">
        <v>7</v>
      </c>
      <c r="E3728" s="2" t="s">
        <v>8</v>
      </c>
      <c r="F3728" s="2" t="s">
        <v>61</v>
      </c>
      <c r="G3728" s="1">
        <v>334.8</v>
      </c>
      <c r="H3728" s="1">
        <v>135</v>
      </c>
      <c r="I3728" s="4">
        <v>2</v>
      </c>
      <c r="J3728" s="2" t="s">
        <v>68</v>
      </c>
      <c r="K3728" s="1">
        <f>Tabelle111[[#This Row],[Menge kg Nges]]/1000</f>
        <v>0.33479999999999999</v>
      </c>
      <c r="L3728" s="1">
        <f>Tabelle111[[#This Row],[Menge kg P2O5]]/1000</f>
        <v>0.13500000000000001</v>
      </c>
      <c r="M3728" s="1">
        <f>Tabelle111[[#This Row],[Menge t Nges]]/Tabelle111[[#This Row],[Anzahl Lieferscheine]]</f>
        <v>0.16739999999999999</v>
      </c>
      <c r="N3728" s="1">
        <f>Tabelle111[[#This Row],[Menge t P2O5]]/Tabelle111[[#This Row],[Anzahl Lieferscheine]]</f>
        <v>6.7500000000000004E-2</v>
      </c>
    </row>
    <row r="3729" spans="1:14" x14ac:dyDescent="0.2">
      <c r="A3729" s="2" t="s">
        <v>41</v>
      </c>
      <c r="B3729" s="2" t="s">
        <v>34</v>
      </c>
      <c r="C3729" s="2" t="s">
        <v>6</v>
      </c>
      <c r="D3729" s="2" t="s">
        <v>7</v>
      </c>
      <c r="E3729" s="2" t="s">
        <v>9</v>
      </c>
      <c r="F3729" s="2" t="s">
        <v>61</v>
      </c>
      <c r="G3729" s="1">
        <v>60.94</v>
      </c>
      <c r="H3729" s="1">
        <v>24.93</v>
      </c>
      <c r="I3729" s="4">
        <v>1</v>
      </c>
      <c r="J3729" s="2" t="s">
        <v>68</v>
      </c>
      <c r="K3729" s="1">
        <f>Tabelle111[[#This Row],[Menge kg Nges]]/1000</f>
        <v>6.0940000000000001E-2</v>
      </c>
      <c r="L3729" s="1">
        <f>Tabelle111[[#This Row],[Menge kg P2O5]]/1000</f>
        <v>2.4930000000000001E-2</v>
      </c>
      <c r="M3729" s="1">
        <f>Tabelle111[[#This Row],[Menge t Nges]]/Tabelle111[[#This Row],[Anzahl Lieferscheine]]</f>
        <v>6.0940000000000001E-2</v>
      </c>
      <c r="N3729" s="1">
        <f>Tabelle111[[#This Row],[Menge t P2O5]]/Tabelle111[[#This Row],[Anzahl Lieferscheine]]</f>
        <v>2.4930000000000001E-2</v>
      </c>
    </row>
    <row r="3730" spans="1:14" x14ac:dyDescent="0.2">
      <c r="A3730" s="2" t="s">
        <v>41</v>
      </c>
      <c r="B3730" s="2" t="s">
        <v>34</v>
      </c>
      <c r="C3730" s="2" t="s">
        <v>6</v>
      </c>
      <c r="D3730" s="2" t="s">
        <v>7</v>
      </c>
      <c r="E3730" s="2" t="s">
        <v>10</v>
      </c>
      <c r="F3730" s="2" t="s">
        <v>61</v>
      </c>
      <c r="G3730" s="1">
        <v>484</v>
      </c>
      <c r="H3730" s="1">
        <v>198</v>
      </c>
      <c r="I3730" s="4">
        <v>2</v>
      </c>
      <c r="J3730" s="2" t="s">
        <v>68</v>
      </c>
      <c r="K3730" s="1">
        <f>Tabelle111[[#This Row],[Menge kg Nges]]/1000</f>
        <v>0.48399999999999999</v>
      </c>
      <c r="L3730" s="1">
        <f>Tabelle111[[#This Row],[Menge kg P2O5]]/1000</f>
        <v>0.19800000000000001</v>
      </c>
      <c r="M3730" s="1">
        <f>Tabelle111[[#This Row],[Menge t Nges]]/Tabelle111[[#This Row],[Anzahl Lieferscheine]]</f>
        <v>0.24199999999999999</v>
      </c>
      <c r="N3730" s="1">
        <f>Tabelle111[[#This Row],[Menge t P2O5]]/Tabelle111[[#This Row],[Anzahl Lieferscheine]]</f>
        <v>9.9000000000000005E-2</v>
      </c>
    </row>
    <row r="3731" spans="1:14" x14ac:dyDescent="0.2">
      <c r="A3731" s="2" t="s">
        <v>41</v>
      </c>
      <c r="B3731" s="2" t="s">
        <v>34</v>
      </c>
      <c r="C3731" s="2" t="s">
        <v>6</v>
      </c>
      <c r="D3731" s="2" t="s">
        <v>7</v>
      </c>
      <c r="E3731" s="2" t="s">
        <v>11</v>
      </c>
      <c r="F3731" s="2" t="s">
        <v>61</v>
      </c>
      <c r="G3731" s="1">
        <v>1320</v>
      </c>
      <c r="H3731" s="1">
        <v>726</v>
      </c>
      <c r="I3731" s="4">
        <v>1</v>
      </c>
      <c r="J3731" s="2" t="s">
        <v>68</v>
      </c>
      <c r="K3731" s="1">
        <f>Tabelle111[[#This Row],[Menge kg Nges]]/1000</f>
        <v>1.32</v>
      </c>
      <c r="L3731" s="1">
        <f>Tabelle111[[#This Row],[Menge kg P2O5]]/1000</f>
        <v>0.72599999999999998</v>
      </c>
      <c r="M3731" s="1">
        <f>Tabelle111[[#This Row],[Menge t Nges]]/Tabelle111[[#This Row],[Anzahl Lieferscheine]]</f>
        <v>1.32</v>
      </c>
      <c r="N3731" s="1">
        <f>Tabelle111[[#This Row],[Menge t P2O5]]/Tabelle111[[#This Row],[Anzahl Lieferscheine]]</f>
        <v>0.72599999999999998</v>
      </c>
    </row>
    <row r="3732" spans="1:14" x14ac:dyDescent="0.2">
      <c r="A3732" s="2" t="s">
        <v>41</v>
      </c>
      <c r="B3732" s="2" t="s">
        <v>34</v>
      </c>
      <c r="C3732" s="2" t="s">
        <v>6</v>
      </c>
      <c r="D3732" s="2" t="s">
        <v>7</v>
      </c>
      <c r="E3732" s="2" t="s">
        <v>12</v>
      </c>
      <c r="F3732" s="2" t="s">
        <v>61</v>
      </c>
      <c r="G3732" s="1">
        <v>262.5</v>
      </c>
      <c r="H3732" s="1">
        <v>112.5</v>
      </c>
      <c r="I3732" s="4">
        <v>1</v>
      </c>
      <c r="J3732" s="2" t="s">
        <v>68</v>
      </c>
      <c r="K3732" s="1">
        <f>Tabelle111[[#This Row],[Menge kg Nges]]/1000</f>
        <v>0.26250000000000001</v>
      </c>
      <c r="L3732" s="1">
        <f>Tabelle111[[#This Row],[Menge kg P2O5]]/1000</f>
        <v>0.1125</v>
      </c>
      <c r="M3732" s="1">
        <f>Tabelle111[[#This Row],[Menge t Nges]]/Tabelle111[[#This Row],[Anzahl Lieferscheine]]</f>
        <v>0.26250000000000001</v>
      </c>
      <c r="N3732" s="1">
        <f>Tabelle111[[#This Row],[Menge t P2O5]]/Tabelle111[[#This Row],[Anzahl Lieferscheine]]</f>
        <v>0.1125</v>
      </c>
    </row>
    <row r="3733" spans="1:14" x14ac:dyDescent="0.2">
      <c r="A3733" s="2" t="s">
        <v>41</v>
      </c>
      <c r="B3733" s="2" t="s">
        <v>34</v>
      </c>
      <c r="C3733" s="2" t="s">
        <v>6</v>
      </c>
      <c r="D3733" s="2" t="s">
        <v>7</v>
      </c>
      <c r="E3733" s="2" t="s">
        <v>13</v>
      </c>
      <c r="F3733" s="2" t="s">
        <v>61</v>
      </c>
      <c r="G3733" s="1">
        <v>487.2</v>
      </c>
      <c r="H3733" s="1">
        <v>304.2</v>
      </c>
      <c r="I3733" s="4">
        <v>2</v>
      </c>
      <c r="J3733" s="2" t="s">
        <v>68</v>
      </c>
      <c r="K3733" s="1">
        <f>Tabelle111[[#This Row],[Menge kg Nges]]/1000</f>
        <v>0.48719999999999997</v>
      </c>
      <c r="L3733" s="1">
        <f>Tabelle111[[#This Row],[Menge kg P2O5]]/1000</f>
        <v>0.30419999999999997</v>
      </c>
      <c r="M3733" s="1">
        <f>Tabelle111[[#This Row],[Menge t Nges]]/Tabelle111[[#This Row],[Anzahl Lieferscheine]]</f>
        <v>0.24359999999999998</v>
      </c>
      <c r="N3733" s="1">
        <f>Tabelle111[[#This Row],[Menge t P2O5]]/Tabelle111[[#This Row],[Anzahl Lieferscheine]]</f>
        <v>0.15209999999999999</v>
      </c>
    </row>
    <row r="3734" spans="1:14" x14ac:dyDescent="0.2">
      <c r="A3734" s="2" t="s">
        <v>41</v>
      </c>
      <c r="B3734" s="2" t="s">
        <v>39</v>
      </c>
      <c r="C3734" s="2" t="s">
        <v>6</v>
      </c>
      <c r="D3734" s="2" t="s">
        <v>30</v>
      </c>
      <c r="E3734" s="2" t="s">
        <v>26</v>
      </c>
      <c r="F3734" s="2" t="s">
        <v>61</v>
      </c>
      <c r="G3734" s="1">
        <v>105.9</v>
      </c>
      <c r="H3734" s="1">
        <v>38.1</v>
      </c>
      <c r="I3734" s="4">
        <v>1</v>
      </c>
      <c r="J3734" s="2" t="s">
        <v>68</v>
      </c>
      <c r="K3734" s="1">
        <f>Tabelle111[[#This Row],[Menge kg Nges]]/1000</f>
        <v>0.10590000000000001</v>
      </c>
      <c r="L3734" s="1">
        <f>Tabelle111[[#This Row],[Menge kg P2O5]]/1000</f>
        <v>3.8100000000000002E-2</v>
      </c>
      <c r="M3734" s="1">
        <f>Tabelle111[[#This Row],[Menge t Nges]]/Tabelle111[[#This Row],[Anzahl Lieferscheine]]</f>
        <v>0.10590000000000001</v>
      </c>
      <c r="N3734" s="1">
        <f>Tabelle111[[#This Row],[Menge t P2O5]]/Tabelle111[[#This Row],[Anzahl Lieferscheine]]</f>
        <v>3.8100000000000002E-2</v>
      </c>
    </row>
    <row r="3735" spans="1:14" x14ac:dyDescent="0.2">
      <c r="A3735" s="2" t="s">
        <v>41</v>
      </c>
      <c r="B3735" s="2" t="s">
        <v>39</v>
      </c>
      <c r="C3735" s="2" t="s">
        <v>6</v>
      </c>
      <c r="D3735" s="2" t="s">
        <v>7</v>
      </c>
      <c r="E3735" s="2" t="s">
        <v>9</v>
      </c>
      <c r="F3735" s="2" t="s">
        <v>61</v>
      </c>
      <c r="G3735" s="1">
        <v>550</v>
      </c>
      <c r="H3735" s="1">
        <v>225</v>
      </c>
      <c r="I3735" s="4">
        <v>1</v>
      </c>
      <c r="J3735" s="2" t="s">
        <v>68</v>
      </c>
      <c r="K3735" s="1">
        <f>Tabelle111[[#This Row],[Menge kg Nges]]/1000</f>
        <v>0.55000000000000004</v>
      </c>
      <c r="L3735" s="1">
        <f>Tabelle111[[#This Row],[Menge kg P2O5]]/1000</f>
        <v>0.22500000000000001</v>
      </c>
      <c r="M3735" s="1">
        <f>Tabelle111[[#This Row],[Menge t Nges]]/Tabelle111[[#This Row],[Anzahl Lieferscheine]]</f>
        <v>0.55000000000000004</v>
      </c>
      <c r="N3735" s="1">
        <f>Tabelle111[[#This Row],[Menge t P2O5]]/Tabelle111[[#This Row],[Anzahl Lieferscheine]]</f>
        <v>0.22500000000000001</v>
      </c>
    </row>
    <row r="3736" spans="1:14" x14ac:dyDescent="0.2">
      <c r="A3736" s="2" t="s">
        <v>41</v>
      </c>
      <c r="B3736" s="2" t="s">
        <v>39</v>
      </c>
      <c r="C3736" s="2" t="s">
        <v>6</v>
      </c>
      <c r="D3736" s="2" t="s">
        <v>7</v>
      </c>
      <c r="E3736" s="2" t="s">
        <v>12</v>
      </c>
      <c r="F3736" s="2" t="s">
        <v>61</v>
      </c>
      <c r="G3736" s="1">
        <v>3114</v>
      </c>
      <c r="H3736" s="1">
        <v>1465.5</v>
      </c>
      <c r="I3736" s="4">
        <v>19</v>
      </c>
      <c r="J3736" s="2" t="s">
        <v>68</v>
      </c>
      <c r="K3736" s="1">
        <f>Tabelle111[[#This Row],[Menge kg Nges]]/1000</f>
        <v>3.1139999999999999</v>
      </c>
      <c r="L3736" s="1">
        <f>Tabelle111[[#This Row],[Menge kg P2O5]]/1000</f>
        <v>1.4655</v>
      </c>
      <c r="M3736" s="1">
        <f>Tabelle111[[#This Row],[Menge t Nges]]/Tabelle111[[#This Row],[Anzahl Lieferscheine]]</f>
        <v>0.16389473684210526</v>
      </c>
      <c r="N3736" s="1">
        <f>Tabelle111[[#This Row],[Menge t P2O5]]/Tabelle111[[#This Row],[Anzahl Lieferscheine]]</f>
        <v>7.7131578947368426E-2</v>
      </c>
    </row>
    <row r="3737" spans="1:14" x14ac:dyDescent="0.2">
      <c r="A3737" s="2" t="s">
        <v>41</v>
      </c>
      <c r="B3737" s="2" t="s">
        <v>39</v>
      </c>
      <c r="C3737" s="2" t="s">
        <v>6</v>
      </c>
      <c r="D3737" s="2" t="s">
        <v>7</v>
      </c>
      <c r="E3737" s="2" t="s">
        <v>14</v>
      </c>
      <c r="F3737" s="2" t="s">
        <v>61</v>
      </c>
      <c r="G3737" s="1">
        <v>1339.5</v>
      </c>
      <c r="H3737" s="1">
        <v>627</v>
      </c>
      <c r="I3737" s="4">
        <v>5</v>
      </c>
      <c r="J3737" s="2" t="s">
        <v>68</v>
      </c>
      <c r="K3737" s="1">
        <f>Tabelle111[[#This Row],[Menge kg Nges]]/1000</f>
        <v>1.3394999999999999</v>
      </c>
      <c r="L3737" s="1">
        <f>Tabelle111[[#This Row],[Menge kg P2O5]]/1000</f>
        <v>0.627</v>
      </c>
      <c r="M3737" s="1">
        <f>Tabelle111[[#This Row],[Menge t Nges]]/Tabelle111[[#This Row],[Anzahl Lieferscheine]]</f>
        <v>0.26789999999999997</v>
      </c>
      <c r="N3737" s="1">
        <f>Tabelle111[[#This Row],[Menge t P2O5]]/Tabelle111[[#This Row],[Anzahl Lieferscheine]]</f>
        <v>0.12540000000000001</v>
      </c>
    </row>
    <row r="3738" spans="1:14" x14ac:dyDescent="0.2">
      <c r="A3738" s="2" t="s">
        <v>41</v>
      </c>
      <c r="B3738" s="2" t="s">
        <v>39</v>
      </c>
      <c r="C3738" s="2" t="s">
        <v>6</v>
      </c>
      <c r="D3738" s="2" t="s">
        <v>15</v>
      </c>
      <c r="E3738" s="2" t="s">
        <v>21</v>
      </c>
      <c r="F3738" s="2" t="s">
        <v>61</v>
      </c>
      <c r="G3738" s="1">
        <v>240</v>
      </c>
      <c r="H3738" s="1">
        <v>144</v>
      </c>
      <c r="I3738" s="4">
        <v>2</v>
      </c>
      <c r="J3738" s="2" t="s">
        <v>68</v>
      </c>
      <c r="K3738" s="1">
        <f>Tabelle111[[#This Row],[Menge kg Nges]]/1000</f>
        <v>0.24</v>
      </c>
      <c r="L3738" s="1">
        <f>Tabelle111[[#This Row],[Menge kg P2O5]]/1000</f>
        <v>0.14399999999999999</v>
      </c>
      <c r="M3738" s="1">
        <f>Tabelle111[[#This Row],[Menge t Nges]]/Tabelle111[[#This Row],[Anzahl Lieferscheine]]</f>
        <v>0.12</v>
      </c>
      <c r="N3738" s="1">
        <f>Tabelle111[[#This Row],[Menge t P2O5]]/Tabelle111[[#This Row],[Anzahl Lieferscheine]]</f>
        <v>7.1999999999999995E-2</v>
      </c>
    </row>
    <row r="3739" spans="1:14" x14ac:dyDescent="0.2">
      <c r="A3739" s="2" t="s">
        <v>41</v>
      </c>
      <c r="B3739" s="2" t="s">
        <v>41</v>
      </c>
      <c r="C3739" s="2" t="s">
        <v>6</v>
      </c>
      <c r="D3739" s="2" t="s">
        <v>30</v>
      </c>
      <c r="E3739" s="2" t="s">
        <v>26</v>
      </c>
      <c r="F3739" s="2" t="s">
        <v>61</v>
      </c>
      <c r="G3739" s="1">
        <v>9229.5</v>
      </c>
      <c r="H3739" s="1">
        <v>3886.11</v>
      </c>
      <c r="I3739" s="4">
        <v>30</v>
      </c>
      <c r="J3739" s="2" t="s">
        <v>68</v>
      </c>
      <c r="K3739" s="1">
        <f>Tabelle111[[#This Row],[Menge kg Nges]]/1000</f>
        <v>9.2294999999999998</v>
      </c>
      <c r="L3739" s="1">
        <f>Tabelle111[[#This Row],[Menge kg P2O5]]/1000</f>
        <v>3.88611</v>
      </c>
      <c r="M3739" s="1">
        <f>Tabelle111[[#This Row],[Menge t Nges]]/Tabelle111[[#This Row],[Anzahl Lieferscheine]]</f>
        <v>0.30764999999999998</v>
      </c>
      <c r="N3739" s="1">
        <f>Tabelle111[[#This Row],[Menge t P2O5]]/Tabelle111[[#This Row],[Anzahl Lieferscheine]]</f>
        <v>0.12953699999999999</v>
      </c>
    </row>
    <row r="3740" spans="1:14" x14ac:dyDescent="0.2">
      <c r="A3740" s="2" t="s">
        <v>41</v>
      </c>
      <c r="B3740" s="2" t="s">
        <v>41</v>
      </c>
      <c r="C3740" s="2" t="s">
        <v>6</v>
      </c>
      <c r="D3740" s="2" t="s">
        <v>7</v>
      </c>
      <c r="E3740" s="2" t="s">
        <v>8</v>
      </c>
      <c r="F3740" s="2" t="s">
        <v>61</v>
      </c>
      <c r="G3740" s="1">
        <v>70723.5</v>
      </c>
      <c r="H3740" s="1">
        <v>29620.05</v>
      </c>
      <c r="I3740" s="4">
        <v>77</v>
      </c>
      <c r="J3740" s="2" t="s">
        <v>68</v>
      </c>
      <c r="K3740" s="1">
        <f>Tabelle111[[#This Row],[Menge kg Nges]]/1000</f>
        <v>70.723500000000001</v>
      </c>
      <c r="L3740" s="1">
        <f>Tabelle111[[#This Row],[Menge kg P2O5]]/1000</f>
        <v>29.620049999999999</v>
      </c>
      <c r="M3740" s="1">
        <f>Tabelle111[[#This Row],[Menge t Nges]]/Tabelle111[[#This Row],[Anzahl Lieferscheine]]</f>
        <v>0.91848701298701296</v>
      </c>
      <c r="N3740" s="1">
        <f>Tabelle111[[#This Row],[Menge t P2O5]]/Tabelle111[[#This Row],[Anzahl Lieferscheine]]</f>
        <v>0.38467597402597403</v>
      </c>
    </row>
    <row r="3741" spans="1:14" x14ac:dyDescent="0.2">
      <c r="A3741" s="2" t="s">
        <v>41</v>
      </c>
      <c r="B3741" s="2" t="s">
        <v>41</v>
      </c>
      <c r="C3741" s="2" t="s">
        <v>6</v>
      </c>
      <c r="D3741" s="2" t="s">
        <v>7</v>
      </c>
      <c r="E3741" s="2" t="s">
        <v>9</v>
      </c>
      <c r="F3741" s="2" t="s">
        <v>61</v>
      </c>
      <c r="G3741" s="1">
        <v>68583.75</v>
      </c>
      <c r="H3741" s="1">
        <v>29549.74</v>
      </c>
      <c r="I3741" s="4">
        <v>68</v>
      </c>
      <c r="J3741" s="2" t="s">
        <v>68</v>
      </c>
      <c r="K3741" s="1">
        <f>Tabelle111[[#This Row],[Menge kg Nges]]/1000</f>
        <v>68.583749999999995</v>
      </c>
      <c r="L3741" s="1">
        <f>Tabelle111[[#This Row],[Menge kg P2O5]]/1000</f>
        <v>29.54974</v>
      </c>
      <c r="M3741" s="1">
        <f>Tabelle111[[#This Row],[Menge t Nges]]/Tabelle111[[#This Row],[Anzahl Lieferscheine]]</f>
        <v>1.0085845588235294</v>
      </c>
      <c r="N3741" s="1">
        <f>Tabelle111[[#This Row],[Menge t P2O5]]/Tabelle111[[#This Row],[Anzahl Lieferscheine]]</f>
        <v>0.43455500000000002</v>
      </c>
    </row>
    <row r="3742" spans="1:14" x14ac:dyDescent="0.2">
      <c r="A3742" s="2" t="s">
        <v>41</v>
      </c>
      <c r="B3742" s="2" t="s">
        <v>41</v>
      </c>
      <c r="C3742" s="2" t="s">
        <v>6</v>
      </c>
      <c r="D3742" s="2" t="s">
        <v>7</v>
      </c>
      <c r="E3742" s="2" t="s">
        <v>50</v>
      </c>
      <c r="F3742" s="2" t="s">
        <v>61</v>
      </c>
      <c r="G3742" s="1">
        <v>5323.3</v>
      </c>
      <c r="H3742" s="1">
        <v>2263.3000000000002</v>
      </c>
      <c r="I3742" s="4">
        <v>10</v>
      </c>
      <c r="J3742" s="2" t="s">
        <v>68</v>
      </c>
      <c r="K3742" s="1">
        <f>Tabelle111[[#This Row],[Menge kg Nges]]/1000</f>
        <v>5.3233000000000006</v>
      </c>
      <c r="L3742" s="1">
        <f>Tabelle111[[#This Row],[Menge kg P2O5]]/1000</f>
        <v>2.2633000000000001</v>
      </c>
      <c r="M3742" s="1">
        <f>Tabelle111[[#This Row],[Menge t Nges]]/Tabelle111[[#This Row],[Anzahl Lieferscheine]]</f>
        <v>0.53233000000000008</v>
      </c>
      <c r="N3742" s="1">
        <f>Tabelle111[[#This Row],[Menge t P2O5]]/Tabelle111[[#This Row],[Anzahl Lieferscheine]]</f>
        <v>0.22633</v>
      </c>
    </row>
    <row r="3743" spans="1:14" x14ac:dyDescent="0.2">
      <c r="A3743" s="2" t="s">
        <v>41</v>
      </c>
      <c r="B3743" s="2" t="s">
        <v>41</v>
      </c>
      <c r="C3743" s="2" t="s">
        <v>6</v>
      </c>
      <c r="D3743" s="2" t="s">
        <v>7</v>
      </c>
      <c r="E3743" s="2" t="s">
        <v>10</v>
      </c>
      <c r="F3743" s="2" t="s">
        <v>61</v>
      </c>
      <c r="G3743" s="1">
        <v>9071.6999999999989</v>
      </c>
      <c r="H3743" s="1">
        <v>3460.2999999999997</v>
      </c>
      <c r="I3743" s="4">
        <v>13</v>
      </c>
      <c r="J3743" s="2" t="s">
        <v>68</v>
      </c>
      <c r="K3743" s="1">
        <f>Tabelle111[[#This Row],[Menge kg Nges]]/1000</f>
        <v>9.0716999999999981</v>
      </c>
      <c r="L3743" s="1">
        <f>Tabelle111[[#This Row],[Menge kg P2O5]]/1000</f>
        <v>3.4602999999999997</v>
      </c>
      <c r="M3743" s="1">
        <f>Tabelle111[[#This Row],[Menge t Nges]]/Tabelle111[[#This Row],[Anzahl Lieferscheine]]</f>
        <v>0.69782307692307677</v>
      </c>
      <c r="N3743" s="1">
        <f>Tabelle111[[#This Row],[Menge t P2O5]]/Tabelle111[[#This Row],[Anzahl Lieferscheine]]</f>
        <v>0.26617692307692303</v>
      </c>
    </row>
    <row r="3744" spans="1:14" x14ac:dyDescent="0.2">
      <c r="A3744" s="2" t="s">
        <v>41</v>
      </c>
      <c r="B3744" s="2" t="s">
        <v>41</v>
      </c>
      <c r="C3744" s="2" t="s">
        <v>6</v>
      </c>
      <c r="D3744" s="2" t="s">
        <v>7</v>
      </c>
      <c r="E3744" s="2" t="s">
        <v>11</v>
      </c>
      <c r="F3744" s="2" t="s">
        <v>61</v>
      </c>
      <c r="G3744" s="1">
        <v>12194.69</v>
      </c>
      <c r="H3744" s="1">
        <v>5675.1500000000005</v>
      </c>
      <c r="I3744" s="4">
        <v>49</v>
      </c>
      <c r="J3744" s="2" t="s">
        <v>68</v>
      </c>
      <c r="K3744" s="1">
        <f>Tabelle111[[#This Row],[Menge kg Nges]]/1000</f>
        <v>12.194690000000001</v>
      </c>
      <c r="L3744" s="1">
        <f>Tabelle111[[#This Row],[Menge kg P2O5]]/1000</f>
        <v>5.6751500000000004</v>
      </c>
      <c r="M3744" s="1">
        <f>Tabelle111[[#This Row],[Menge t Nges]]/Tabelle111[[#This Row],[Anzahl Lieferscheine]]</f>
        <v>0.24887122448979596</v>
      </c>
      <c r="N3744" s="1">
        <f>Tabelle111[[#This Row],[Menge t P2O5]]/Tabelle111[[#This Row],[Anzahl Lieferscheine]]</f>
        <v>0.11581938775510205</v>
      </c>
    </row>
    <row r="3745" spans="1:14" x14ac:dyDescent="0.2">
      <c r="A3745" s="2" t="s">
        <v>41</v>
      </c>
      <c r="B3745" s="2" t="s">
        <v>41</v>
      </c>
      <c r="C3745" s="2" t="s">
        <v>6</v>
      </c>
      <c r="D3745" s="2" t="s">
        <v>7</v>
      </c>
      <c r="E3745" s="2" t="s">
        <v>12</v>
      </c>
      <c r="F3745" s="2" t="s">
        <v>61</v>
      </c>
      <c r="G3745" s="1">
        <v>33006.969999999994</v>
      </c>
      <c r="H3745" s="1">
        <v>15196.63</v>
      </c>
      <c r="I3745" s="4">
        <v>92</v>
      </c>
      <c r="J3745" s="2" t="s">
        <v>68</v>
      </c>
      <c r="K3745" s="1">
        <f>Tabelle111[[#This Row],[Menge kg Nges]]/1000</f>
        <v>33.006969999999995</v>
      </c>
      <c r="L3745" s="1">
        <f>Tabelle111[[#This Row],[Menge kg P2O5]]/1000</f>
        <v>15.196629999999999</v>
      </c>
      <c r="M3745" s="1">
        <f>Tabelle111[[#This Row],[Menge t Nges]]/Tabelle111[[#This Row],[Anzahl Lieferscheine]]</f>
        <v>0.3587714130434782</v>
      </c>
      <c r="N3745" s="1">
        <f>Tabelle111[[#This Row],[Menge t P2O5]]/Tabelle111[[#This Row],[Anzahl Lieferscheine]]</f>
        <v>0.16518076086956521</v>
      </c>
    </row>
    <row r="3746" spans="1:14" x14ac:dyDescent="0.2">
      <c r="A3746" s="2" t="s">
        <v>41</v>
      </c>
      <c r="B3746" s="2" t="s">
        <v>41</v>
      </c>
      <c r="C3746" s="2" t="s">
        <v>6</v>
      </c>
      <c r="D3746" s="2" t="s">
        <v>7</v>
      </c>
      <c r="E3746" s="2" t="s">
        <v>13</v>
      </c>
      <c r="F3746" s="2" t="s">
        <v>61</v>
      </c>
      <c r="G3746" s="1">
        <v>18779.300000000003</v>
      </c>
      <c r="H3746" s="1">
        <v>10591.060000000001</v>
      </c>
      <c r="I3746" s="4">
        <v>47</v>
      </c>
      <c r="J3746" s="2" t="s">
        <v>68</v>
      </c>
      <c r="K3746" s="1">
        <f>Tabelle111[[#This Row],[Menge kg Nges]]/1000</f>
        <v>18.779300000000003</v>
      </c>
      <c r="L3746" s="1">
        <f>Tabelle111[[#This Row],[Menge kg P2O5]]/1000</f>
        <v>10.591060000000001</v>
      </c>
      <c r="M3746" s="1">
        <f>Tabelle111[[#This Row],[Menge t Nges]]/Tabelle111[[#This Row],[Anzahl Lieferscheine]]</f>
        <v>0.39955957446808515</v>
      </c>
      <c r="N3746" s="1">
        <f>Tabelle111[[#This Row],[Menge t P2O5]]/Tabelle111[[#This Row],[Anzahl Lieferscheine]]</f>
        <v>0.22534170212765958</v>
      </c>
    </row>
    <row r="3747" spans="1:14" x14ac:dyDescent="0.2">
      <c r="A3747" s="2" t="s">
        <v>41</v>
      </c>
      <c r="B3747" s="2" t="s">
        <v>41</v>
      </c>
      <c r="C3747" s="2" t="s">
        <v>6</v>
      </c>
      <c r="D3747" s="2" t="s">
        <v>7</v>
      </c>
      <c r="E3747" s="2" t="s">
        <v>14</v>
      </c>
      <c r="F3747" s="2" t="s">
        <v>61</v>
      </c>
      <c r="G3747" s="1">
        <v>10423.5</v>
      </c>
      <c r="H3747" s="1">
        <v>5341</v>
      </c>
      <c r="I3747" s="4">
        <v>21</v>
      </c>
      <c r="J3747" s="2" t="s">
        <v>68</v>
      </c>
      <c r="K3747" s="1">
        <f>Tabelle111[[#This Row],[Menge kg Nges]]/1000</f>
        <v>10.423500000000001</v>
      </c>
      <c r="L3747" s="1">
        <f>Tabelle111[[#This Row],[Menge kg P2O5]]/1000</f>
        <v>5.3410000000000002</v>
      </c>
      <c r="M3747" s="1">
        <f>Tabelle111[[#This Row],[Menge t Nges]]/Tabelle111[[#This Row],[Anzahl Lieferscheine]]</f>
        <v>0.49635714285714289</v>
      </c>
      <c r="N3747" s="1">
        <f>Tabelle111[[#This Row],[Menge t P2O5]]/Tabelle111[[#This Row],[Anzahl Lieferscheine]]</f>
        <v>0.25433333333333336</v>
      </c>
    </row>
    <row r="3748" spans="1:14" x14ac:dyDescent="0.2">
      <c r="A3748" s="2" t="s">
        <v>41</v>
      </c>
      <c r="B3748" s="2" t="s">
        <v>41</v>
      </c>
      <c r="C3748" s="2" t="s">
        <v>6</v>
      </c>
      <c r="D3748" s="2" t="s">
        <v>15</v>
      </c>
      <c r="E3748" s="2" t="s">
        <v>18</v>
      </c>
      <c r="F3748" s="2" t="s">
        <v>61</v>
      </c>
      <c r="G3748" s="1">
        <v>1092</v>
      </c>
      <c r="H3748" s="1">
        <v>884</v>
      </c>
      <c r="I3748" s="4">
        <v>3</v>
      </c>
      <c r="J3748" s="2" t="s">
        <v>68</v>
      </c>
      <c r="K3748" s="1">
        <f>Tabelle111[[#This Row],[Menge kg Nges]]/1000</f>
        <v>1.0920000000000001</v>
      </c>
      <c r="L3748" s="1">
        <f>Tabelle111[[#This Row],[Menge kg P2O5]]/1000</f>
        <v>0.88400000000000001</v>
      </c>
      <c r="M3748" s="1">
        <f>Tabelle111[[#This Row],[Menge t Nges]]/Tabelle111[[#This Row],[Anzahl Lieferscheine]]</f>
        <v>0.36400000000000005</v>
      </c>
      <c r="N3748" s="1">
        <f>Tabelle111[[#This Row],[Menge t P2O5]]/Tabelle111[[#This Row],[Anzahl Lieferscheine]]</f>
        <v>0.29466666666666669</v>
      </c>
    </row>
    <row r="3749" spans="1:14" x14ac:dyDescent="0.2">
      <c r="A3749" s="2" t="s">
        <v>41</v>
      </c>
      <c r="B3749" s="2" t="s">
        <v>41</v>
      </c>
      <c r="C3749" s="2" t="s">
        <v>6</v>
      </c>
      <c r="D3749" s="2" t="s">
        <v>15</v>
      </c>
      <c r="E3749" s="2" t="s">
        <v>20</v>
      </c>
      <c r="F3749" s="2" t="s">
        <v>61</v>
      </c>
      <c r="G3749" s="1">
        <v>591.20000000000005</v>
      </c>
      <c r="H3749" s="1">
        <v>370</v>
      </c>
      <c r="I3749" s="4">
        <v>3</v>
      </c>
      <c r="J3749" s="2" t="s">
        <v>68</v>
      </c>
      <c r="K3749" s="1">
        <f>Tabelle111[[#This Row],[Menge kg Nges]]/1000</f>
        <v>0.59120000000000006</v>
      </c>
      <c r="L3749" s="1">
        <f>Tabelle111[[#This Row],[Menge kg P2O5]]/1000</f>
        <v>0.37</v>
      </c>
      <c r="M3749" s="1">
        <f>Tabelle111[[#This Row],[Menge t Nges]]/Tabelle111[[#This Row],[Anzahl Lieferscheine]]</f>
        <v>0.1970666666666667</v>
      </c>
      <c r="N3749" s="1">
        <f>Tabelle111[[#This Row],[Menge t P2O5]]/Tabelle111[[#This Row],[Anzahl Lieferscheine]]</f>
        <v>0.12333333333333334</v>
      </c>
    </row>
    <row r="3750" spans="1:14" x14ac:dyDescent="0.2">
      <c r="A3750" s="2" t="s">
        <v>41</v>
      </c>
      <c r="B3750" s="2" t="s">
        <v>41</v>
      </c>
      <c r="C3750" s="2" t="s">
        <v>6</v>
      </c>
      <c r="D3750" s="2" t="s">
        <v>15</v>
      </c>
      <c r="E3750" s="2" t="s">
        <v>21</v>
      </c>
      <c r="F3750" s="2" t="s">
        <v>61</v>
      </c>
      <c r="G3750" s="1">
        <v>1100.0999999999999</v>
      </c>
      <c r="H3750" s="1">
        <v>635.70000000000005</v>
      </c>
      <c r="I3750" s="4">
        <v>7</v>
      </c>
      <c r="J3750" s="2" t="s">
        <v>68</v>
      </c>
      <c r="K3750" s="1">
        <f>Tabelle111[[#This Row],[Menge kg Nges]]/1000</f>
        <v>1.1000999999999999</v>
      </c>
      <c r="L3750" s="1">
        <f>Tabelle111[[#This Row],[Menge kg P2O5]]/1000</f>
        <v>0.63570000000000004</v>
      </c>
      <c r="M3750" s="1">
        <f>Tabelle111[[#This Row],[Menge t Nges]]/Tabelle111[[#This Row],[Anzahl Lieferscheine]]</f>
        <v>0.15715714285714283</v>
      </c>
      <c r="N3750" s="1">
        <f>Tabelle111[[#This Row],[Menge t P2O5]]/Tabelle111[[#This Row],[Anzahl Lieferscheine]]</f>
        <v>9.0814285714285722E-2</v>
      </c>
    </row>
    <row r="3751" spans="1:14" x14ac:dyDescent="0.2">
      <c r="A3751" s="2" t="s">
        <v>41</v>
      </c>
      <c r="B3751" s="2" t="s">
        <v>41</v>
      </c>
      <c r="C3751" s="2" t="s">
        <v>6</v>
      </c>
      <c r="D3751" s="2" t="s">
        <v>15</v>
      </c>
      <c r="E3751" s="2" t="s">
        <v>9</v>
      </c>
      <c r="F3751" s="2" t="s">
        <v>61</v>
      </c>
      <c r="G3751" s="1">
        <v>2400.7399999999998</v>
      </c>
      <c r="H3751" s="1">
        <v>1108.95</v>
      </c>
      <c r="I3751" s="4">
        <v>8</v>
      </c>
      <c r="J3751" s="2" t="s">
        <v>68</v>
      </c>
      <c r="K3751" s="1">
        <f>Tabelle111[[#This Row],[Menge kg Nges]]/1000</f>
        <v>2.4007399999999999</v>
      </c>
      <c r="L3751" s="1">
        <f>Tabelle111[[#This Row],[Menge kg P2O5]]/1000</f>
        <v>1.1089500000000001</v>
      </c>
      <c r="M3751" s="1">
        <f>Tabelle111[[#This Row],[Menge t Nges]]/Tabelle111[[#This Row],[Anzahl Lieferscheine]]</f>
        <v>0.30009249999999998</v>
      </c>
      <c r="N3751" s="1">
        <f>Tabelle111[[#This Row],[Menge t P2O5]]/Tabelle111[[#This Row],[Anzahl Lieferscheine]]</f>
        <v>0.13861875000000001</v>
      </c>
    </row>
    <row r="3752" spans="1:14" x14ac:dyDescent="0.2">
      <c r="A3752" s="2" t="s">
        <v>41</v>
      </c>
      <c r="B3752" s="2" t="s">
        <v>41</v>
      </c>
      <c r="C3752" s="2" t="s">
        <v>6</v>
      </c>
      <c r="D3752" s="2" t="s">
        <v>15</v>
      </c>
      <c r="E3752" s="2" t="s">
        <v>10</v>
      </c>
      <c r="F3752" s="2" t="s">
        <v>61</v>
      </c>
      <c r="G3752" s="1">
        <v>1053</v>
      </c>
      <c r="H3752" s="1">
        <v>449.8</v>
      </c>
      <c r="I3752" s="4">
        <v>1</v>
      </c>
      <c r="J3752" s="2" t="s">
        <v>68</v>
      </c>
      <c r="K3752" s="1">
        <f>Tabelle111[[#This Row],[Menge kg Nges]]/1000</f>
        <v>1.0529999999999999</v>
      </c>
      <c r="L3752" s="1">
        <f>Tabelle111[[#This Row],[Menge kg P2O5]]/1000</f>
        <v>0.44980000000000003</v>
      </c>
      <c r="M3752" s="1">
        <f>Tabelle111[[#This Row],[Menge t Nges]]/Tabelle111[[#This Row],[Anzahl Lieferscheine]]</f>
        <v>1.0529999999999999</v>
      </c>
      <c r="N3752" s="1">
        <f>Tabelle111[[#This Row],[Menge t P2O5]]/Tabelle111[[#This Row],[Anzahl Lieferscheine]]</f>
        <v>0.44980000000000003</v>
      </c>
    </row>
    <row r="3753" spans="1:14" x14ac:dyDescent="0.2">
      <c r="A3753" s="2" t="s">
        <v>41</v>
      </c>
      <c r="B3753" s="2" t="s">
        <v>41</v>
      </c>
      <c r="C3753" s="2" t="s">
        <v>6</v>
      </c>
      <c r="D3753" s="2" t="s">
        <v>15</v>
      </c>
      <c r="E3753" s="2" t="s">
        <v>13</v>
      </c>
      <c r="F3753" s="2" t="s">
        <v>61</v>
      </c>
      <c r="G3753" s="1">
        <v>131.04</v>
      </c>
      <c r="H3753" s="1">
        <v>117.6</v>
      </c>
      <c r="I3753" s="4">
        <v>1</v>
      </c>
      <c r="J3753" s="2" t="s">
        <v>68</v>
      </c>
      <c r="K3753" s="1">
        <f>Tabelle111[[#This Row],[Menge kg Nges]]/1000</f>
        <v>0.13103999999999999</v>
      </c>
      <c r="L3753" s="1">
        <f>Tabelle111[[#This Row],[Menge kg P2O5]]/1000</f>
        <v>0.1176</v>
      </c>
      <c r="M3753" s="1">
        <f>Tabelle111[[#This Row],[Menge t Nges]]/Tabelle111[[#This Row],[Anzahl Lieferscheine]]</f>
        <v>0.13103999999999999</v>
      </c>
      <c r="N3753" s="1">
        <f>Tabelle111[[#This Row],[Menge t P2O5]]/Tabelle111[[#This Row],[Anzahl Lieferscheine]]</f>
        <v>0.1176</v>
      </c>
    </row>
    <row r="3754" spans="1:14" x14ac:dyDescent="0.2">
      <c r="A3754" s="2" t="s">
        <v>41</v>
      </c>
      <c r="B3754" s="2" t="s">
        <v>41</v>
      </c>
      <c r="C3754" s="2" t="s">
        <v>25</v>
      </c>
      <c r="D3754" s="2" t="s">
        <v>25</v>
      </c>
      <c r="E3754" s="2" t="s">
        <v>26</v>
      </c>
      <c r="F3754" s="2" t="s">
        <v>61</v>
      </c>
      <c r="G3754" s="1">
        <v>7643.1900000000005</v>
      </c>
      <c r="H3754" s="1">
        <v>8026.4399999999987</v>
      </c>
      <c r="I3754" s="4">
        <v>37</v>
      </c>
      <c r="J3754" s="2" t="s">
        <v>68</v>
      </c>
      <c r="K3754" s="1">
        <f>Tabelle111[[#This Row],[Menge kg Nges]]/1000</f>
        <v>7.6431900000000006</v>
      </c>
      <c r="L3754" s="1">
        <f>Tabelle111[[#This Row],[Menge kg P2O5]]/1000</f>
        <v>8.0264399999999991</v>
      </c>
      <c r="M3754" s="1">
        <f>Tabelle111[[#This Row],[Menge t Nges]]/Tabelle111[[#This Row],[Anzahl Lieferscheine]]</f>
        <v>0.20657270270270273</v>
      </c>
      <c r="N3754" s="1">
        <f>Tabelle111[[#This Row],[Menge t P2O5]]/Tabelle111[[#This Row],[Anzahl Lieferscheine]]</f>
        <v>0.21693081081081078</v>
      </c>
    </row>
    <row r="3755" spans="1:14" x14ac:dyDescent="0.2">
      <c r="A3755" s="2" t="s">
        <v>41</v>
      </c>
      <c r="B3755" s="2" t="s">
        <v>42</v>
      </c>
      <c r="C3755" s="2" t="s">
        <v>6</v>
      </c>
      <c r="D3755" s="2" t="s">
        <v>7</v>
      </c>
      <c r="E3755" s="2" t="s">
        <v>8</v>
      </c>
      <c r="F3755" s="2" t="s">
        <v>61</v>
      </c>
      <c r="G3755" s="1">
        <v>2855.6</v>
      </c>
      <c r="H3755" s="1">
        <v>1221.25</v>
      </c>
      <c r="I3755" s="4">
        <v>9</v>
      </c>
      <c r="J3755" s="2" t="s">
        <v>68</v>
      </c>
      <c r="K3755" s="1">
        <f>Tabelle111[[#This Row],[Menge kg Nges]]/1000</f>
        <v>2.8555999999999999</v>
      </c>
      <c r="L3755" s="1">
        <f>Tabelle111[[#This Row],[Menge kg P2O5]]/1000</f>
        <v>1.2212499999999999</v>
      </c>
      <c r="M3755" s="1">
        <f>Tabelle111[[#This Row],[Menge t Nges]]/Tabelle111[[#This Row],[Anzahl Lieferscheine]]</f>
        <v>0.3172888888888889</v>
      </c>
      <c r="N3755" s="1">
        <f>Tabelle111[[#This Row],[Menge t P2O5]]/Tabelle111[[#This Row],[Anzahl Lieferscheine]]</f>
        <v>0.13569444444444445</v>
      </c>
    </row>
    <row r="3756" spans="1:14" x14ac:dyDescent="0.2">
      <c r="A3756" s="2" t="s">
        <v>41</v>
      </c>
      <c r="B3756" s="2" t="s">
        <v>42</v>
      </c>
      <c r="C3756" s="2" t="s">
        <v>6</v>
      </c>
      <c r="D3756" s="2" t="s">
        <v>7</v>
      </c>
      <c r="E3756" s="2" t="s">
        <v>9</v>
      </c>
      <c r="F3756" s="2" t="s">
        <v>61</v>
      </c>
      <c r="G3756" s="1">
        <v>2420.4</v>
      </c>
      <c r="H3756" s="1">
        <v>942</v>
      </c>
      <c r="I3756" s="4">
        <v>3</v>
      </c>
      <c r="J3756" s="2" t="s">
        <v>68</v>
      </c>
      <c r="K3756" s="1">
        <f>Tabelle111[[#This Row],[Menge kg Nges]]/1000</f>
        <v>2.4203999999999999</v>
      </c>
      <c r="L3756" s="1">
        <f>Tabelle111[[#This Row],[Menge kg P2O5]]/1000</f>
        <v>0.94199999999999995</v>
      </c>
      <c r="M3756" s="1">
        <f>Tabelle111[[#This Row],[Menge t Nges]]/Tabelle111[[#This Row],[Anzahl Lieferscheine]]</f>
        <v>0.80679999999999996</v>
      </c>
      <c r="N3756" s="1">
        <f>Tabelle111[[#This Row],[Menge t P2O5]]/Tabelle111[[#This Row],[Anzahl Lieferscheine]]</f>
        <v>0.314</v>
      </c>
    </row>
    <row r="3757" spans="1:14" x14ac:dyDescent="0.2">
      <c r="A3757" s="2" t="s">
        <v>41</v>
      </c>
      <c r="B3757" s="2" t="s">
        <v>42</v>
      </c>
      <c r="C3757" s="2" t="s">
        <v>6</v>
      </c>
      <c r="D3757" s="2" t="s">
        <v>7</v>
      </c>
      <c r="E3757" s="2" t="s">
        <v>11</v>
      </c>
      <c r="F3757" s="2" t="s">
        <v>61</v>
      </c>
      <c r="G3757" s="1">
        <v>1515.5</v>
      </c>
      <c r="H3757" s="1">
        <v>699</v>
      </c>
      <c r="I3757" s="4">
        <v>6</v>
      </c>
      <c r="J3757" s="2" t="s">
        <v>68</v>
      </c>
      <c r="K3757" s="1">
        <f>Tabelle111[[#This Row],[Menge kg Nges]]/1000</f>
        <v>1.5155000000000001</v>
      </c>
      <c r="L3757" s="1">
        <f>Tabelle111[[#This Row],[Menge kg P2O5]]/1000</f>
        <v>0.69899999999999995</v>
      </c>
      <c r="M3757" s="1">
        <f>Tabelle111[[#This Row],[Menge t Nges]]/Tabelle111[[#This Row],[Anzahl Lieferscheine]]</f>
        <v>0.25258333333333333</v>
      </c>
      <c r="N3757" s="1">
        <f>Tabelle111[[#This Row],[Menge t P2O5]]/Tabelle111[[#This Row],[Anzahl Lieferscheine]]</f>
        <v>0.11649999999999999</v>
      </c>
    </row>
    <row r="3758" spans="1:14" x14ac:dyDescent="0.2">
      <c r="A3758" s="2" t="s">
        <v>41</v>
      </c>
      <c r="B3758" s="2" t="s">
        <v>42</v>
      </c>
      <c r="C3758" s="2" t="s">
        <v>6</v>
      </c>
      <c r="D3758" s="2" t="s">
        <v>7</v>
      </c>
      <c r="E3758" s="2" t="s">
        <v>12</v>
      </c>
      <c r="F3758" s="2" t="s">
        <v>61</v>
      </c>
      <c r="G3758" s="1">
        <v>6380.88</v>
      </c>
      <c r="H3758" s="1">
        <v>3434.3100000000004</v>
      </c>
      <c r="I3758" s="4">
        <v>19</v>
      </c>
      <c r="J3758" s="2" t="s">
        <v>68</v>
      </c>
      <c r="K3758" s="1">
        <f>Tabelle111[[#This Row],[Menge kg Nges]]/1000</f>
        <v>6.3808800000000003</v>
      </c>
      <c r="L3758" s="1">
        <f>Tabelle111[[#This Row],[Menge kg P2O5]]/1000</f>
        <v>3.4343100000000004</v>
      </c>
      <c r="M3758" s="1">
        <f>Tabelle111[[#This Row],[Menge t Nges]]/Tabelle111[[#This Row],[Anzahl Lieferscheine]]</f>
        <v>0.33583578947368425</v>
      </c>
      <c r="N3758" s="1">
        <f>Tabelle111[[#This Row],[Menge t P2O5]]/Tabelle111[[#This Row],[Anzahl Lieferscheine]]</f>
        <v>0.18075315789473687</v>
      </c>
    </row>
    <row r="3759" spans="1:14" x14ac:dyDescent="0.2">
      <c r="A3759" s="2" t="s">
        <v>41</v>
      </c>
      <c r="B3759" s="2" t="s">
        <v>42</v>
      </c>
      <c r="C3759" s="2" t="s">
        <v>6</v>
      </c>
      <c r="D3759" s="2" t="s">
        <v>7</v>
      </c>
      <c r="E3759" s="2" t="s">
        <v>13</v>
      </c>
      <c r="F3759" s="2" t="s">
        <v>61</v>
      </c>
      <c r="G3759" s="1">
        <v>4362.3</v>
      </c>
      <c r="H3759" s="1">
        <v>2513.1</v>
      </c>
      <c r="I3759" s="4">
        <v>15</v>
      </c>
      <c r="J3759" s="2" t="s">
        <v>68</v>
      </c>
      <c r="K3759" s="1">
        <f>Tabelle111[[#This Row],[Menge kg Nges]]/1000</f>
        <v>4.3623000000000003</v>
      </c>
      <c r="L3759" s="1">
        <f>Tabelle111[[#This Row],[Menge kg P2O5]]/1000</f>
        <v>2.5131000000000001</v>
      </c>
      <c r="M3759" s="1">
        <f>Tabelle111[[#This Row],[Menge t Nges]]/Tabelle111[[#This Row],[Anzahl Lieferscheine]]</f>
        <v>0.29082000000000002</v>
      </c>
      <c r="N3759" s="1">
        <f>Tabelle111[[#This Row],[Menge t P2O5]]/Tabelle111[[#This Row],[Anzahl Lieferscheine]]</f>
        <v>0.16753999999999999</v>
      </c>
    </row>
    <row r="3760" spans="1:14" x14ac:dyDescent="0.2">
      <c r="A3760" s="2" t="s">
        <v>41</v>
      </c>
      <c r="B3760" s="2" t="s">
        <v>42</v>
      </c>
      <c r="C3760" s="2" t="s">
        <v>6</v>
      </c>
      <c r="D3760" s="2" t="s">
        <v>7</v>
      </c>
      <c r="E3760" s="2" t="s">
        <v>14</v>
      </c>
      <c r="F3760" s="2" t="s">
        <v>61</v>
      </c>
      <c r="G3760" s="1">
        <v>500</v>
      </c>
      <c r="H3760" s="1">
        <v>290</v>
      </c>
      <c r="I3760" s="4">
        <v>2</v>
      </c>
      <c r="J3760" s="2" t="s">
        <v>68</v>
      </c>
      <c r="K3760" s="1">
        <f>Tabelle111[[#This Row],[Menge kg Nges]]/1000</f>
        <v>0.5</v>
      </c>
      <c r="L3760" s="1">
        <f>Tabelle111[[#This Row],[Menge kg P2O5]]/1000</f>
        <v>0.28999999999999998</v>
      </c>
      <c r="M3760" s="1">
        <f>Tabelle111[[#This Row],[Menge t Nges]]/Tabelle111[[#This Row],[Anzahl Lieferscheine]]</f>
        <v>0.25</v>
      </c>
      <c r="N3760" s="1">
        <f>Tabelle111[[#This Row],[Menge t P2O5]]/Tabelle111[[#This Row],[Anzahl Lieferscheine]]</f>
        <v>0.14499999999999999</v>
      </c>
    </row>
    <row r="3761" spans="1:14" x14ac:dyDescent="0.2">
      <c r="A3761" s="2" t="s">
        <v>41</v>
      </c>
      <c r="B3761" s="2" t="s">
        <v>42</v>
      </c>
      <c r="C3761" s="2" t="s">
        <v>6</v>
      </c>
      <c r="D3761" s="2" t="s">
        <v>15</v>
      </c>
      <c r="E3761" s="2" t="s">
        <v>21</v>
      </c>
      <c r="F3761" s="2" t="s">
        <v>61</v>
      </c>
      <c r="G3761" s="1">
        <v>112.7</v>
      </c>
      <c r="H3761" s="1">
        <v>61.9</v>
      </c>
      <c r="I3761" s="4">
        <v>1</v>
      </c>
      <c r="J3761" s="2" t="s">
        <v>68</v>
      </c>
      <c r="K3761" s="1">
        <f>Tabelle111[[#This Row],[Menge kg Nges]]/1000</f>
        <v>0.11270000000000001</v>
      </c>
      <c r="L3761" s="1">
        <f>Tabelle111[[#This Row],[Menge kg P2O5]]/1000</f>
        <v>6.1899999999999997E-2</v>
      </c>
      <c r="M3761" s="1">
        <f>Tabelle111[[#This Row],[Menge t Nges]]/Tabelle111[[#This Row],[Anzahl Lieferscheine]]</f>
        <v>0.11270000000000001</v>
      </c>
      <c r="N3761" s="1">
        <f>Tabelle111[[#This Row],[Menge t P2O5]]/Tabelle111[[#This Row],[Anzahl Lieferscheine]]</f>
        <v>6.1899999999999997E-2</v>
      </c>
    </row>
    <row r="3762" spans="1:14" x14ac:dyDescent="0.2">
      <c r="A3762" s="2" t="s">
        <v>41</v>
      </c>
      <c r="B3762" s="2" t="s">
        <v>42</v>
      </c>
      <c r="C3762" s="2" t="s">
        <v>25</v>
      </c>
      <c r="D3762" s="2" t="s">
        <v>25</v>
      </c>
      <c r="E3762" s="2" t="s">
        <v>26</v>
      </c>
      <c r="F3762" s="2" t="s">
        <v>61</v>
      </c>
      <c r="G3762" s="1">
        <v>2932.9300000000003</v>
      </c>
      <c r="H3762" s="1">
        <v>8493.4500000000007</v>
      </c>
      <c r="I3762" s="4">
        <v>34</v>
      </c>
      <c r="J3762" s="2" t="s">
        <v>68</v>
      </c>
      <c r="K3762" s="1">
        <f>Tabelle111[[#This Row],[Menge kg Nges]]/1000</f>
        <v>2.9329300000000003</v>
      </c>
      <c r="L3762" s="1">
        <f>Tabelle111[[#This Row],[Menge kg P2O5]]/1000</f>
        <v>8.4934500000000011</v>
      </c>
      <c r="M3762" s="1">
        <f>Tabelle111[[#This Row],[Menge t Nges]]/Tabelle111[[#This Row],[Anzahl Lieferscheine]]</f>
        <v>8.6262647058823541E-2</v>
      </c>
      <c r="N3762" s="1">
        <f>Tabelle111[[#This Row],[Menge t P2O5]]/Tabelle111[[#This Row],[Anzahl Lieferscheine]]</f>
        <v>0.24980735294117651</v>
      </c>
    </row>
    <row r="3763" spans="1:14" x14ac:dyDescent="0.2">
      <c r="A3763" s="2" t="s">
        <v>42</v>
      </c>
      <c r="B3763" s="2" t="s">
        <v>29</v>
      </c>
      <c r="C3763" s="2" t="s">
        <v>25</v>
      </c>
      <c r="D3763" s="2" t="s">
        <v>25</v>
      </c>
      <c r="E3763" s="2" t="s">
        <v>26</v>
      </c>
      <c r="F3763" s="2" t="s">
        <v>61</v>
      </c>
      <c r="G3763" s="1">
        <v>189</v>
      </c>
      <c r="H3763" s="1">
        <v>102.6</v>
      </c>
      <c r="I3763" s="4">
        <v>1</v>
      </c>
      <c r="J3763" s="2" t="s">
        <v>68</v>
      </c>
      <c r="K3763" s="1">
        <f>Tabelle111[[#This Row],[Menge kg Nges]]/1000</f>
        <v>0.189</v>
      </c>
      <c r="L3763" s="1">
        <f>Tabelle111[[#This Row],[Menge kg P2O5]]/1000</f>
        <v>0.1026</v>
      </c>
      <c r="M3763" s="1">
        <f>Tabelle111[[#This Row],[Menge t Nges]]/Tabelle111[[#This Row],[Anzahl Lieferscheine]]</f>
        <v>0.189</v>
      </c>
      <c r="N3763" s="1">
        <f>Tabelle111[[#This Row],[Menge t P2O5]]/Tabelle111[[#This Row],[Anzahl Lieferscheine]]</f>
        <v>0.1026</v>
      </c>
    </row>
    <row r="3764" spans="1:14" x14ac:dyDescent="0.2">
      <c r="A3764" s="2" t="s">
        <v>42</v>
      </c>
      <c r="B3764" s="2" t="s">
        <v>32</v>
      </c>
      <c r="C3764" s="2" t="s">
        <v>6</v>
      </c>
      <c r="D3764" s="2" t="s">
        <v>7</v>
      </c>
      <c r="E3764" s="2" t="s">
        <v>8</v>
      </c>
      <c r="F3764" s="2" t="s">
        <v>61</v>
      </c>
      <c r="G3764" s="1">
        <v>6966.7199999999993</v>
      </c>
      <c r="H3764" s="1">
        <v>2487.1799999999998</v>
      </c>
      <c r="I3764" s="4">
        <v>12</v>
      </c>
      <c r="J3764" s="2" t="s">
        <v>68</v>
      </c>
      <c r="K3764" s="1">
        <f>Tabelle111[[#This Row],[Menge kg Nges]]/1000</f>
        <v>6.9667199999999996</v>
      </c>
      <c r="L3764" s="1">
        <f>Tabelle111[[#This Row],[Menge kg P2O5]]/1000</f>
        <v>2.4871799999999999</v>
      </c>
      <c r="M3764" s="1">
        <f>Tabelle111[[#This Row],[Menge t Nges]]/Tabelle111[[#This Row],[Anzahl Lieferscheine]]</f>
        <v>0.58055999999999996</v>
      </c>
      <c r="N3764" s="1">
        <f>Tabelle111[[#This Row],[Menge t P2O5]]/Tabelle111[[#This Row],[Anzahl Lieferscheine]]</f>
        <v>0.207265</v>
      </c>
    </row>
    <row r="3765" spans="1:14" x14ac:dyDescent="0.2">
      <c r="A3765" s="2" t="s">
        <v>42</v>
      </c>
      <c r="B3765" s="2" t="s">
        <v>32</v>
      </c>
      <c r="C3765" s="2" t="s">
        <v>6</v>
      </c>
      <c r="D3765" s="2" t="s">
        <v>7</v>
      </c>
      <c r="E3765" s="2" t="s">
        <v>9</v>
      </c>
      <c r="F3765" s="2" t="s">
        <v>61</v>
      </c>
      <c r="G3765" s="1">
        <v>594</v>
      </c>
      <c r="H3765" s="1">
        <v>243</v>
      </c>
      <c r="I3765" s="4">
        <v>2</v>
      </c>
      <c r="J3765" s="2" t="s">
        <v>68</v>
      </c>
      <c r="K3765" s="1">
        <f>Tabelle111[[#This Row],[Menge kg Nges]]/1000</f>
        <v>0.59399999999999997</v>
      </c>
      <c r="L3765" s="1">
        <f>Tabelle111[[#This Row],[Menge kg P2O5]]/1000</f>
        <v>0.24299999999999999</v>
      </c>
      <c r="M3765" s="1">
        <f>Tabelle111[[#This Row],[Menge t Nges]]/Tabelle111[[#This Row],[Anzahl Lieferscheine]]</f>
        <v>0.29699999999999999</v>
      </c>
      <c r="N3765" s="1">
        <f>Tabelle111[[#This Row],[Menge t P2O5]]/Tabelle111[[#This Row],[Anzahl Lieferscheine]]</f>
        <v>0.1215</v>
      </c>
    </row>
    <row r="3766" spans="1:14" x14ac:dyDescent="0.2">
      <c r="A3766" s="2" t="s">
        <v>42</v>
      </c>
      <c r="B3766" s="2" t="s">
        <v>32</v>
      </c>
      <c r="C3766" s="2" t="s">
        <v>6</v>
      </c>
      <c r="D3766" s="2" t="s">
        <v>7</v>
      </c>
      <c r="E3766" s="2" t="s">
        <v>11</v>
      </c>
      <c r="F3766" s="2" t="s">
        <v>61</v>
      </c>
      <c r="G3766" s="1">
        <v>1170.4000000000001</v>
      </c>
      <c r="H3766" s="1">
        <v>474.24</v>
      </c>
      <c r="I3766" s="4">
        <v>2</v>
      </c>
      <c r="J3766" s="2" t="s">
        <v>68</v>
      </c>
      <c r="K3766" s="1">
        <f>Tabelle111[[#This Row],[Menge kg Nges]]/1000</f>
        <v>1.1704000000000001</v>
      </c>
      <c r="L3766" s="1">
        <f>Tabelle111[[#This Row],[Menge kg P2O5]]/1000</f>
        <v>0.47423999999999999</v>
      </c>
      <c r="M3766" s="1">
        <f>Tabelle111[[#This Row],[Menge t Nges]]/Tabelle111[[#This Row],[Anzahl Lieferscheine]]</f>
        <v>0.58520000000000005</v>
      </c>
      <c r="N3766" s="1">
        <f>Tabelle111[[#This Row],[Menge t P2O5]]/Tabelle111[[#This Row],[Anzahl Lieferscheine]]</f>
        <v>0.23712</v>
      </c>
    </row>
    <row r="3767" spans="1:14" x14ac:dyDescent="0.2">
      <c r="A3767" s="2" t="s">
        <v>42</v>
      </c>
      <c r="B3767" s="2" t="s">
        <v>32</v>
      </c>
      <c r="C3767" s="2" t="s">
        <v>6</v>
      </c>
      <c r="D3767" s="2" t="s">
        <v>7</v>
      </c>
      <c r="E3767" s="2" t="s">
        <v>14</v>
      </c>
      <c r="F3767" s="2" t="s">
        <v>61</v>
      </c>
      <c r="G3767" s="1">
        <v>3965.7</v>
      </c>
      <c r="H3767" s="1">
        <v>2539.1</v>
      </c>
      <c r="I3767" s="4">
        <v>14</v>
      </c>
      <c r="J3767" s="2" t="s">
        <v>68</v>
      </c>
      <c r="K3767" s="1">
        <f>Tabelle111[[#This Row],[Menge kg Nges]]/1000</f>
        <v>3.9657</v>
      </c>
      <c r="L3767" s="1">
        <f>Tabelle111[[#This Row],[Menge kg P2O5]]/1000</f>
        <v>2.5390999999999999</v>
      </c>
      <c r="M3767" s="1">
        <f>Tabelle111[[#This Row],[Menge t Nges]]/Tabelle111[[#This Row],[Anzahl Lieferscheine]]</f>
        <v>0.28326428571428569</v>
      </c>
      <c r="N3767" s="1">
        <f>Tabelle111[[#This Row],[Menge t P2O5]]/Tabelle111[[#This Row],[Anzahl Lieferscheine]]</f>
        <v>0.1813642857142857</v>
      </c>
    </row>
    <row r="3768" spans="1:14" x14ac:dyDescent="0.2">
      <c r="A3768" s="2" t="s">
        <v>42</v>
      </c>
      <c r="B3768" s="2" t="s">
        <v>32</v>
      </c>
      <c r="C3768" s="2" t="s">
        <v>6</v>
      </c>
      <c r="D3768" s="2" t="s">
        <v>15</v>
      </c>
      <c r="E3768" s="2" t="s">
        <v>19</v>
      </c>
      <c r="F3768" s="2" t="s">
        <v>61</v>
      </c>
      <c r="G3768" s="1">
        <v>108</v>
      </c>
      <c r="H3768" s="1">
        <v>120</v>
      </c>
      <c r="I3768" s="4">
        <v>1</v>
      </c>
      <c r="J3768" s="2" t="s">
        <v>68</v>
      </c>
      <c r="K3768" s="1">
        <f>Tabelle111[[#This Row],[Menge kg Nges]]/1000</f>
        <v>0.108</v>
      </c>
      <c r="L3768" s="1">
        <f>Tabelle111[[#This Row],[Menge kg P2O5]]/1000</f>
        <v>0.12</v>
      </c>
      <c r="M3768" s="1">
        <f>Tabelle111[[#This Row],[Menge t Nges]]/Tabelle111[[#This Row],[Anzahl Lieferscheine]]</f>
        <v>0.108</v>
      </c>
      <c r="N3768" s="1">
        <f>Tabelle111[[#This Row],[Menge t P2O5]]/Tabelle111[[#This Row],[Anzahl Lieferscheine]]</f>
        <v>0.12</v>
      </c>
    </row>
    <row r="3769" spans="1:14" x14ac:dyDescent="0.2">
      <c r="A3769" s="2" t="s">
        <v>42</v>
      </c>
      <c r="B3769" s="2" t="s">
        <v>32</v>
      </c>
      <c r="C3769" s="2" t="s">
        <v>6</v>
      </c>
      <c r="D3769" s="2" t="s">
        <v>15</v>
      </c>
      <c r="E3769" s="2" t="s">
        <v>20</v>
      </c>
      <c r="F3769" s="2" t="s">
        <v>61</v>
      </c>
      <c r="G3769" s="1">
        <v>140.80000000000001</v>
      </c>
      <c r="H3769" s="1">
        <v>80</v>
      </c>
      <c r="I3769" s="4">
        <v>1</v>
      </c>
      <c r="J3769" s="2" t="s">
        <v>68</v>
      </c>
      <c r="K3769" s="1">
        <f>Tabelle111[[#This Row],[Menge kg Nges]]/1000</f>
        <v>0.14080000000000001</v>
      </c>
      <c r="L3769" s="1">
        <f>Tabelle111[[#This Row],[Menge kg P2O5]]/1000</f>
        <v>0.08</v>
      </c>
      <c r="M3769" s="1">
        <f>Tabelle111[[#This Row],[Menge t Nges]]/Tabelle111[[#This Row],[Anzahl Lieferscheine]]</f>
        <v>0.14080000000000001</v>
      </c>
      <c r="N3769" s="1">
        <f>Tabelle111[[#This Row],[Menge t P2O5]]/Tabelle111[[#This Row],[Anzahl Lieferscheine]]</f>
        <v>0.08</v>
      </c>
    </row>
    <row r="3770" spans="1:14" x14ac:dyDescent="0.2">
      <c r="A3770" s="2" t="s">
        <v>42</v>
      </c>
      <c r="B3770" s="2" t="s">
        <v>32</v>
      </c>
      <c r="C3770" s="2" t="s">
        <v>6</v>
      </c>
      <c r="D3770" s="2" t="s">
        <v>15</v>
      </c>
      <c r="E3770" s="2" t="s">
        <v>21</v>
      </c>
      <c r="F3770" s="2" t="s">
        <v>61</v>
      </c>
      <c r="G3770" s="1">
        <v>326.39999999999998</v>
      </c>
      <c r="H3770" s="1">
        <v>192</v>
      </c>
      <c r="I3770" s="4">
        <v>1</v>
      </c>
      <c r="J3770" s="2" t="s">
        <v>68</v>
      </c>
      <c r="K3770" s="1">
        <f>Tabelle111[[#This Row],[Menge kg Nges]]/1000</f>
        <v>0.32639999999999997</v>
      </c>
      <c r="L3770" s="1">
        <f>Tabelle111[[#This Row],[Menge kg P2O5]]/1000</f>
        <v>0.192</v>
      </c>
      <c r="M3770" s="1">
        <f>Tabelle111[[#This Row],[Menge t Nges]]/Tabelle111[[#This Row],[Anzahl Lieferscheine]]</f>
        <v>0.32639999999999997</v>
      </c>
      <c r="N3770" s="1">
        <f>Tabelle111[[#This Row],[Menge t P2O5]]/Tabelle111[[#This Row],[Anzahl Lieferscheine]]</f>
        <v>0.192</v>
      </c>
    </row>
    <row r="3771" spans="1:14" x14ac:dyDescent="0.2">
      <c r="A3771" s="2" t="s">
        <v>42</v>
      </c>
      <c r="B3771" s="2" t="s">
        <v>32</v>
      </c>
      <c r="C3771" s="2" t="s">
        <v>25</v>
      </c>
      <c r="D3771" s="2" t="s">
        <v>25</v>
      </c>
      <c r="E3771" s="2" t="s">
        <v>26</v>
      </c>
      <c r="F3771" s="2" t="s">
        <v>61</v>
      </c>
      <c r="G3771" s="1">
        <v>9620.7999999999993</v>
      </c>
      <c r="H3771" s="1">
        <v>3865.6600000000017</v>
      </c>
      <c r="I3771" s="4">
        <v>28</v>
      </c>
      <c r="J3771" s="2" t="s">
        <v>68</v>
      </c>
      <c r="K3771" s="1">
        <f>Tabelle111[[#This Row],[Menge kg Nges]]/1000</f>
        <v>9.6207999999999991</v>
      </c>
      <c r="L3771" s="1">
        <f>Tabelle111[[#This Row],[Menge kg P2O5]]/1000</f>
        <v>3.8656600000000019</v>
      </c>
      <c r="M3771" s="1">
        <f>Tabelle111[[#This Row],[Menge t Nges]]/Tabelle111[[#This Row],[Anzahl Lieferscheine]]</f>
        <v>0.34359999999999996</v>
      </c>
      <c r="N3771" s="1">
        <f>Tabelle111[[#This Row],[Menge t P2O5]]/Tabelle111[[#This Row],[Anzahl Lieferscheine]]</f>
        <v>0.13805928571428577</v>
      </c>
    </row>
    <row r="3772" spans="1:14" x14ac:dyDescent="0.2">
      <c r="A3772" s="2" t="s">
        <v>42</v>
      </c>
      <c r="B3772" s="2" t="s">
        <v>27</v>
      </c>
      <c r="C3772" s="2" t="s">
        <v>6</v>
      </c>
      <c r="D3772" s="2" t="s">
        <v>7</v>
      </c>
      <c r="E3772" s="2" t="s">
        <v>12</v>
      </c>
      <c r="F3772" s="2" t="s">
        <v>61</v>
      </c>
      <c r="G3772" s="1">
        <v>281.39999999999998</v>
      </c>
      <c r="H3772" s="1">
        <v>90</v>
      </c>
      <c r="I3772" s="4">
        <v>1</v>
      </c>
      <c r="J3772" s="2" t="s">
        <v>68</v>
      </c>
      <c r="K3772" s="1">
        <f>Tabelle111[[#This Row],[Menge kg Nges]]/1000</f>
        <v>0.28139999999999998</v>
      </c>
      <c r="L3772" s="1">
        <f>Tabelle111[[#This Row],[Menge kg P2O5]]/1000</f>
        <v>0.09</v>
      </c>
      <c r="M3772" s="1">
        <f>Tabelle111[[#This Row],[Menge t Nges]]/Tabelle111[[#This Row],[Anzahl Lieferscheine]]</f>
        <v>0.28139999999999998</v>
      </c>
      <c r="N3772" s="1">
        <f>Tabelle111[[#This Row],[Menge t P2O5]]/Tabelle111[[#This Row],[Anzahl Lieferscheine]]</f>
        <v>0.09</v>
      </c>
    </row>
    <row r="3773" spans="1:14" x14ac:dyDescent="0.2">
      <c r="A3773" s="2" t="s">
        <v>42</v>
      </c>
      <c r="B3773" s="2" t="s">
        <v>27</v>
      </c>
      <c r="C3773" s="2" t="s">
        <v>6</v>
      </c>
      <c r="D3773" s="2" t="s">
        <v>15</v>
      </c>
      <c r="E3773" s="2" t="s">
        <v>20</v>
      </c>
      <c r="F3773" s="2" t="s">
        <v>61</v>
      </c>
      <c r="G3773" s="1">
        <v>712.80000000000007</v>
      </c>
      <c r="H3773" s="1">
        <v>405</v>
      </c>
      <c r="I3773" s="4">
        <v>9</v>
      </c>
      <c r="J3773" s="2" t="s">
        <v>68</v>
      </c>
      <c r="K3773" s="1">
        <f>Tabelle111[[#This Row],[Menge kg Nges]]/1000</f>
        <v>0.7128000000000001</v>
      </c>
      <c r="L3773" s="1">
        <f>Tabelle111[[#This Row],[Menge kg P2O5]]/1000</f>
        <v>0.40500000000000003</v>
      </c>
      <c r="M3773" s="1">
        <f>Tabelle111[[#This Row],[Menge t Nges]]/Tabelle111[[#This Row],[Anzahl Lieferscheine]]</f>
        <v>7.9200000000000007E-2</v>
      </c>
      <c r="N3773" s="1">
        <f>Tabelle111[[#This Row],[Menge t P2O5]]/Tabelle111[[#This Row],[Anzahl Lieferscheine]]</f>
        <v>4.5000000000000005E-2</v>
      </c>
    </row>
    <row r="3774" spans="1:14" x14ac:dyDescent="0.2">
      <c r="A3774" s="2" t="s">
        <v>42</v>
      </c>
      <c r="B3774" s="2" t="s">
        <v>47</v>
      </c>
      <c r="C3774" s="2" t="s">
        <v>6</v>
      </c>
      <c r="D3774" s="2" t="s">
        <v>7</v>
      </c>
      <c r="E3774" s="2" t="s">
        <v>8</v>
      </c>
      <c r="F3774" s="2" t="s">
        <v>61</v>
      </c>
      <c r="G3774" s="1">
        <v>617.22</v>
      </c>
      <c r="H3774" s="1">
        <v>260.82</v>
      </c>
      <c r="I3774" s="4">
        <v>5</v>
      </c>
      <c r="J3774" s="2" t="s">
        <v>68</v>
      </c>
      <c r="K3774" s="1">
        <f>Tabelle111[[#This Row],[Menge kg Nges]]/1000</f>
        <v>0.61721999999999999</v>
      </c>
      <c r="L3774" s="1">
        <f>Tabelle111[[#This Row],[Menge kg P2O5]]/1000</f>
        <v>0.26082</v>
      </c>
      <c r="M3774" s="1">
        <f>Tabelle111[[#This Row],[Menge t Nges]]/Tabelle111[[#This Row],[Anzahl Lieferscheine]]</f>
        <v>0.123444</v>
      </c>
      <c r="N3774" s="1">
        <f>Tabelle111[[#This Row],[Menge t P2O5]]/Tabelle111[[#This Row],[Anzahl Lieferscheine]]</f>
        <v>5.2164000000000002E-2</v>
      </c>
    </row>
    <row r="3775" spans="1:14" x14ac:dyDescent="0.2">
      <c r="A3775" s="2" t="s">
        <v>42</v>
      </c>
      <c r="B3775" s="2" t="s">
        <v>47</v>
      </c>
      <c r="C3775" s="2" t="s">
        <v>6</v>
      </c>
      <c r="D3775" s="2" t="s">
        <v>7</v>
      </c>
      <c r="E3775" s="2" t="s">
        <v>14</v>
      </c>
      <c r="F3775" s="2" t="s">
        <v>61</v>
      </c>
      <c r="G3775" s="1">
        <v>12396.239999999994</v>
      </c>
      <c r="H3775" s="1">
        <v>6006.1500000000033</v>
      </c>
      <c r="I3775" s="4">
        <v>78</v>
      </c>
      <c r="J3775" s="2" t="s">
        <v>68</v>
      </c>
      <c r="K3775" s="1">
        <f>Tabelle111[[#This Row],[Menge kg Nges]]/1000</f>
        <v>12.396239999999993</v>
      </c>
      <c r="L3775" s="1">
        <f>Tabelle111[[#This Row],[Menge kg P2O5]]/1000</f>
        <v>6.0061500000000034</v>
      </c>
      <c r="M3775" s="1">
        <f>Tabelle111[[#This Row],[Menge t Nges]]/Tabelle111[[#This Row],[Anzahl Lieferscheine]]</f>
        <v>0.15892615384615377</v>
      </c>
      <c r="N3775" s="1">
        <f>Tabelle111[[#This Row],[Menge t P2O5]]/Tabelle111[[#This Row],[Anzahl Lieferscheine]]</f>
        <v>7.7001923076923121E-2</v>
      </c>
    </row>
    <row r="3776" spans="1:14" x14ac:dyDescent="0.2">
      <c r="A3776" s="2" t="s">
        <v>42</v>
      </c>
      <c r="B3776" s="2" t="s">
        <v>47</v>
      </c>
      <c r="C3776" s="2" t="s">
        <v>6</v>
      </c>
      <c r="D3776" s="2" t="s">
        <v>15</v>
      </c>
      <c r="E3776" s="2" t="s">
        <v>20</v>
      </c>
      <c r="F3776" s="2" t="s">
        <v>61</v>
      </c>
      <c r="G3776" s="1">
        <v>141</v>
      </c>
      <c r="H3776" s="1">
        <v>213</v>
      </c>
      <c r="I3776" s="4">
        <v>1</v>
      </c>
      <c r="J3776" s="2" t="s">
        <v>68</v>
      </c>
      <c r="K3776" s="1">
        <f>Tabelle111[[#This Row],[Menge kg Nges]]/1000</f>
        <v>0.14099999999999999</v>
      </c>
      <c r="L3776" s="1">
        <f>Tabelle111[[#This Row],[Menge kg P2O5]]/1000</f>
        <v>0.21299999999999999</v>
      </c>
      <c r="M3776" s="1">
        <f>Tabelle111[[#This Row],[Menge t Nges]]/Tabelle111[[#This Row],[Anzahl Lieferscheine]]</f>
        <v>0.14099999999999999</v>
      </c>
      <c r="N3776" s="1">
        <f>Tabelle111[[#This Row],[Menge t P2O5]]/Tabelle111[[#This Row],[Anzahl Lieferscheine]]</f>
        <v>0.21299999999999999</v>
      </c>
    </row>
    <row r="3777" spans="1:14" x14ac:dyDescent="0.2">
      <c r="A3777" s="2" t="s">
        <v>42</v>
      </c>
      <c r="B3777" s="2" t="s">
        <v>47</v>
      </c>
      <c r="C3777" s="2" t="s">
        <v>25</v>
      </c>
      <c r="D3777" s="2" t="s">
        <v>25</v>
      </c>
      <c r="E3777" s="2" t="s">
        <v>26</v>
      </c>
      <c r="F3777" s="2" t="s">
        <v>61</v>
      </c>
      <c r="G3777" s="1">
        <v>961.47</v>
      </c>
      <c r="H3777" s="1">
        <v>289.44</v>
      </c>
      <c r="I3777" s="4">
        <v>5</v>
      </c>
      <c r="J3777" s="2" t="s">
        <v>68</v>
      </c>
      <c r="K3777" s="1">
        <f>Tabelle111[[#This Row],[Menge kg Nges]]/1000</f>
        <v>0.96147000000000005</v>
      </c>
      <c r="L3777" s="1">
        <f>Tabelle111[[#This Row],[Menge kg P2O5]]/1000</f>
        <v>0.28943999999999998</v>
      </c>
      <c r="M3777" s="1">
        <f>Tabelle111[[#This Row],[Menge t Nges]]/Tabelle111[[#This Row],[Anzahl Lieferscheine]]</f>
        <v>0.19229400000000002</v>
      </c>
      <c r="N3777" s="1">
        <f>Tabelle111[[#This Row],[Menge t P2O5]]/Tabelle111[[#This Row],[Anzahl Lieferscheine]]</f>
        <v>5.7887999999999995E-2</v>
      </c>
    </row>
    <row r="3778" spans="1:14" x14ac:dyDescent="0.2">
      <c r="A3778" s="2" t="s">
        <v>42</v>
      </c>
      <c r="B3778" s="2" t="s">
        <v>34</v>
      </c>
      <c r="C3778" s="2" t="s">
        <v>6</v>
      </c>
      <c r="D3778" s="2" t="s">
        <v>7</v>
      </c>
      <c r="E3778" s="2" t="s">
        <v>9</v>
      </c>
      <c r="F3778" s="2" t="s">
        <v>61</v>
      </c>
      <c r="G3778" s="1">
        <v>220</v>
      </c>
      <c r="H3778" s="1">
        <v>90</v>
      </c>
      <c r="I3778" s="4">
        <v>1</v>
      </c>
      <c r="J3778" s="2" t="s">
        <v>68</v>
      </c>
      <c r="K3778" s="1">
        <f>Tabelle111[[#This Row],[Menge kg Nges]]/1000</f>
        <v>0.22</v>
      </c>
      <c r="L3778" s="1">
        <f>Tabelle111[[#This Row],[Menge kg P2O5]]/1000</f>
        <v>0.09</v>
      </c>
      <c r="M3778" s="1">
        <f>Tabelle111[[#This Row],[Menge t Nges]]/Tabelle111[[#This Row],[Anzahl Lieferscheine]]</f>
        <v>0.22</v>
      </c>
      <c r="N3778" s="1">
        <f>Tabelle111[[#This Row],[Menge t P2O5]]/Tabelle111[[#This Row],[Anzahl Lieferscheine]]</f>
        <v>0.09</v>
      </c>
    </row>
    <row r="3779" spans="1:14" x14ac:dyDescent="0.2">
      <c r="A3779" s="2" t="s">
        <v>42</v>
      </c>
      <c r="B3779" s="2" t="s">
        <v>34</v>
      </c>
      <c r="C3779" s="2" t="s">
        <v>6</v>
      </c>
      <c r="D3779" s="2" t="s">
        <v>7</v>
      </c>
      <c r="E3779" s="2" t="s">
        <v>14</v>
      </c>
      <c r="F3779" s="2" t="s">
        <v>61</v>
      </c>
      <c r="G3779" s="1">
        <v>223.56</v>
      </c>
      <c r="H3779" s="1">
        <v>142.83000000000001</v>
      </c>
      <c r="I3779" s="4">
        <v>1</v>
      </c>
      <c r="J3779" s="2" t="s">
        <v>68</v>
      </c>
      <c r="K3779" s="1">
        <f>Tabelle111[[#This Row],[Menge kg Nges]]/1000</f>
        <v>0.22356000000000001</v>
      </c>
      <c r="L3779" s="1">
        <f>Tabelle111[[#This Row],[Menge kg P2O5]]/1000</f>
        <v>0.14283000000000001</v>
      </c>
      <c r="M3779" s="1">
        <f>Tabelle111[[#This Row],[Menge t Nges]]/Tabelle111[[#This Row],[Anzahl Lieferscheine]]</f>
        <v>0.22356000000000001</v>
      </c>
      <c r="N3779" s="1">
        <f>Tabelle111[[#This Row],[Menge t P2O5]]/Tabelle111[[#This Row],[Anzahl Lieferscheine]]</f>
        <v>0.14283000000000001</v>
      </c>
    </row>
    <row r="3780" spans="1:14" x14ac:dyDescent="0.2">
      <c r="A3780" s="2" t="s">
        <v>42</v>
      </c>
      <c r="B3780" s="2" t="s">
        <v>37</v>
      </c>
      <c r="C3780" s="2" t="s">
        <v>6</v>
      </c>
      <c r="D3780" s="2" t="s">
        <v>7</v>
      </c>
      <c r="E3780" s="2" t="s">
        <v>8</v>
      </c>
      <c r="F3780" s="2" t="s">
        <v>61</v>
      </c>
      <c r="G3780" s="1">
        <v>102.87</v>
      </c>
      <c r="H3780" s="1">
        <v>43.47</v>
      </c>
      <c r="I3780" s="4">
        <v>1</v>
      </c>
      <c r="J3780" s="2" t="s">
        <v>68</v>
      </c>
      <c r="K3780" s="1">
        <f>Tabelle111[[#This Row],[Menge kg Nges]]/1000</f>
        <v>0.10287</v>
      </c>
      <c r="L3780" s="1">
        <f>Tabelle111[[#This Row],[Menge kg P2O5]]/1000</f>
        <v>4.3470000000000002E-2</v>
      </c>
      <c r="M3780" s="1">
        <f>Tabelle111[[#This Row],[Menge t Nges]]/Tabelle111[[#This Row],[Anzahl Lieferscheine]]</f>
        <v>0.10287</v>
      </c>
      <c r="N3780" s="1">
        <f>Tabelle111[[#This Row],[Menge t P2O5]]/Tabelle111[[#This Row],[Anzahl Lieferscheine]]</f>
        <v>4.3470000000000002E-2</v>
      </c>
    </row>
    <row r="3781" spans="1:14" x14ac:dyDescent="0.2">
      <c r="A3781" s="2" t="s">
        <v>42</v>
      </c>
      <c r="B3781" s="2" t="s">
        <v>37</v>
      </c>
      <c r="C3781" s="2" t="s">
        <v>6</v>
      </c>
      <c r="D3781" s="2" t="s">
        <v>7</v>
      </c>
      <c r="E3781" s="2" t="s">
        <v>9</v>
      </c>
      <c r="F3781" s="2" t="s">
        <v>61</v>
      </c>
      <c r="G3781" s="1">
        <v>153</v>
      </c>
      <c r="H3781" s="1">
        <v>63</v>
      </c>
      <c r="I3781" s="4">
        <v>1</v>
      </c>
      <c r="J3781" s="2" t="s">
        <v>68</v>
      </c>
      <c r="K3781" s="1">
        <f>Tabelle111[[#This Row],[Menge kg Nges]]/1000</f>
        <v>0.153</v>
      </c>
      <c r="L3781" s="1">
        <f>Tabelle111[[#This Row],[Menge kg P2O5]]/1000</f>
        <v>6.3E-2</v>
      </c>
      <c r="M3781" s="1">
        <f>Tabelle111[[#This Row],[Menge t Nges]]/Tabelle111[[#This Row],[Anzahl Lieferscheine]]</f>
        <v>0.153</v>
      </c>
      <c r="N3781" s="1">
        <f>Tabelle111[[#This Row],[Menge t P2O5]]/Tabelle111[[#This Row],[Anzahl Lieferscheine]]</f>
        <v>6.3E-2</v>
      </c>
    </row>
    <row r="3782" spans="1:14" x14ac:dyDescent="0.2">
      <c r="A3782" s="2" t="s">
        <v>42</v>
      </c>
      <c r="B3782" s="2" t="s">
        <v>37</v>
      </c>
      <c r="C3782" s="2" t="s">
        <v>6</v>
      </c>
      <c r="D3782" s="2" t="s">
        <v>7</v>
      </c>
      <c r="E3782" s="2" t="s">
        <v>12</v>
      </c>
      <c r="F3782" s="2" t="s">
        <v>61</v>
      </c>
      <c r="G3782" s="1">
        <v>200.7</v>
      </c>
      <c r="H3782" s="1">
        <v>115.65</v>
      </c>
      <c r="I3782" s="4">
        <v>1</v>
      </c>
      <c r="J3782" s="2" t="s">
        <v>68</v>
      </c>
      <c r="K3782" s="1">
        <f>Tabelle111[[#This Row],[Menge kg Nges]]/1000</f>
        <v>0.20069999999999999</v>
      </c>
      <c r="L3782" s="1">
        <f>Tabelle111[[#This Row],[Menge kg P2O5]]/1000</f>
        <v>0.11565</v>
      </c>
      <c r="M3782" s="1">
        <f>Tabelle111[[#This Row],[Menge t Nges]]/Tabelle111[[#This Row],[Anzahl Lieferscheine]]</f>
        <v>0.20069999999999999</v>
      </c>
      <c r="N3782" s="1">
        <f>Tabelle111[[#This Row],[Menge t P2O5]]/Tabelle111[[#This Row],[Anzahl Lieferscheine]]</f>
        <v>0.11565</v>
      </c>
    </row>
    <row r="3783" spans="1:14" x14ac:dyDescent="0.2">
      <c r="A3783" s="2" t="s">
        <v>42</v>
      </c>
      <c r="B3783" s="2" t="s">
        <v>37</v>
      </c>
      <c r="C3783" s="2" t="s">
        <v>6</v>
      </c>
      <c r="D3783" s="2" t="s">
        <v>7</v>
      </c>
      <c r="E3783" s="2" t="s">
        <v>14</v>
      </c>
      <c r="F3783" s="2" t="s">
        <v>61</v>
      </c>
      <c r="G3783" s="1">
        <v>5783.0199999999986</v>
      </c>
      <c r="H3783" s="1">
        <v>2572.4599999999996</v>
      </c>
      <c r="I3783" s="4">
        <v>34</v>
      </c>
      <c r="J3783" s="2" t="s">
        <v>68</v>
      </c>
      <c r="K3783" s="1">
        <f>Tabelle111[[#This Row],[Menge kg Nges]]/1000</f>
        <v>5.7830199999999987</v>
      </c>
      <c r="L3783" s="1">
        <f>Tabelle111[[#This Row],[Menge kg P2O5]]/1000</f>
        <v>2.5724599999999995</v>
      </c>
      <c r="M3783" s="1">
        <f>Tabelle111[[#This Row],[Menge t Nges]]/Tabelle111[[#This Row],[Anzahl Lieferscheine]]</f>
        <v>0.17008882352941174</v>
      </c>
      <c r="N3783" s="1">
        <f>Tabelle111[[#This Row],[Menge t P2O5]]/Tabelle111[[#This Row],[Anzahl Lieferscheine]]</f>
        <v>7.5660588235294104E-2</v>
      </c>
    </row>
    <row r="3784" spans="1:14" x14ac:dyDescent="0.2">
      <c r="A3784" s="2" t="s">
        <v>42</v>
      </c>
      <c r="B3784" s="2" t="s">
        <v>37</v>
      </c>
      <c r="C3784" s="2" t="s">
        <v>25</v>
      </c>
      <c r="D3784" s="2" t="s">
        <v>25</v>
      </c>
      <c r="E3784" s="2" t="s">
        <v>26</v>
      </c>
      <c r="F3784" s="2" t="s">
        <v>61</v>
      </c>
      <c r="G3784" s="1">
        <v>6409.6400000000012</v>
      </c>
      <c r="H3784" s="1">
        <v>2473.8599999999992</v>
      </c>
      <c r="I3784" s="4">
        <v>29</v>
      </c>
      <c r="J3784" s="2" t="s">
        <v>68</v>
      </c>
      <c r="K3784" s="1">
        <f>Tabelle111[[#This Row],[Menge kg Nges]]/1000</f>
        <v>6.4096400000000013</v>
      </c>
      <c r="L3784" s="1">
        <f>Tabelle111[[#This Row],[Menge kg P2O5]]/1000</f>
        <v>2.4738599999999993</v>
      </c>
      <c r="M3784" s="1">
        <f>Tabelle111[[#This Row],[Menge t Nges]]/Tabelle111[[#This Row],[Anzahl Lieferscheine]]</f>
        <v>0.22102206896551729</v>
      </c>
      <c r="N3784" s="1">
        <f>Tabelle111[[#This Row],[Menge t P2O5]]/Tabelle111[[#This Row],[Anzahl Lieferscheine]]</f>
        <v>8.5305517241379289E-2</v>
      </c>
    </row>
    <row r="3785" spans="1:14" x14ac:dyDescent="0.2">
      <c r="A3785" s="2" t="s">
        <v>42</v>
      </c>
      <c r="B3785" s="2" t="s">
        <v>38</v>
      </c>
      <c r="C3785" s="2" t="s">
        <v>6</v>
      </c>
      <c r="D3785" s="2" t="s">
        <v>7</v>
      </c>
      <c r="E3785" s="2" t="s">
        <v>8</v>
      </c>
      <c r="F3785" s="2" t="s">
        <v>61</v>
      </c>
      <c r="G3785" s="1">
        <v>873.60000000000014</v>
      </c>
      <c r="H3785" s="1">
        <v>374.40000000000003</v>
      </c>
      <c r="I3785" s="4">
        <v>4</v>
      </c>
      <c r="J3785" s="2" t="s">
        <v>68</v>
      </c>
      <c r="K3785" s="1">
        <f>Tabelle111[[#This Row],[Menge kg Nges]]/1000</f>
        <v>0.87360000000000015</v>
      </c>
      <c r="L3785" s="1">
        <f>Tabelle111[[#This Row],[Menge kg P2O5]]/1000</f>
        <v>0.37440000000000001</v>
      </c>
      <c r="M3785" s="1">
        <f>Tabelle111[[#This Row],[Menge t Nges]]/Tabelle111[[#This Row],[Anzahl Lieferscheine]]</f>
        <v>0.21840000000000004</v>
      </c>
      <c r="N3785" s="1">
        <f>Tabelle111[[#This Row],[Menge t P2O5]]/Tabelle111[[#This Row],[Anzahl Lieferscheine]]</f>
        <v>9.3600000000000003E-2</v>
      </c>
    </row>
    <row r="3786" spans="1:14" x14ac:dyDescent="0.2">
      <c r="A3786" s="2" t="s">
        <v>42</v>
      </c>
      <c r="B3786" s="2" t="s">
        <v>38</v>
      </c>
      <c r="C3786" s="2" t="s">
        <v>6</v>
      </c>
      <c r="D3786" s="2" t="s">
        <v>7</v>
      </c>
      <c r="E3786" s="2" t="s">
        <v>9</v>
      </c>
      <c r="F3786" s="2" t="s">
        <v>61</v>
      </c>
      <c r="G3786" s="1">
        <v>497.8</v>
      </c>
      <c r="H3786" s="1">
        <v>204.29999999999998</v>
      </c>
      <c r="I3786" s="4">
        <v>4</v>
      </c>
      <c r="J3786" s="2" t="s">
        <v>68</v>
      </c>
      <c r="K3786" s="1">
        <f>Tabelle111[[#This Row],[Menge kg Nges]]/1000</f>
        <v>0.49780000000000002</v>
      </c>
      <c r="L3786" s="1">
        <f>Tabelle111[[#This Row],[Menge kg P2O5]]/1000</f>
        <v>0.20429999999999998</v>
      </c>
      <c r="M3786" s="1">
        <f>Tabelle111[[#This Row],[Menge t Nges]]/Tabelle111[[#This Row],[Anzahl Lieferscheine]]</f>
        <v>0.12445000000000001</v>
      </c>
      <c r="N3786" s="1">
        <f>Tabelle111[[#This Row],[Menge t P2O5]]/Tabelle111[[#This Row],[Anzahl Lieferscheine]]</f>
        <v>5.1074999999999995E-2</v>
      </c>
    </row>
    <row r="3787" spans="1:14" x14ac:dyDescent="0.2">
      <c r="A3787" s="2" t="s">
        <v>42</v>
      </c>
      <c r="B3787" s="2" t="s">
        <v>38</v>
      </c>
      <c r="C3787" s="2" t="s">
        <v>6</v>
      </c>
      <c r="D3787" s="2" t="s">
        <v>7</v>
      </c>
      <c r="E3787" s="2" t="s">
        <v>14</v>
      </c>
      <c r="F3787" s="2" t="s">
        <v>61</v>
      </c>
      <c r="G3787" s="1">
        <v>924.21</v>
      </c>
      <c r="H3787" s="1">
        <v>385.28999999999996</v>
      </c>
      <c r="I3787" s="4">
        <v>3</v>
      </c>
      <c r="J3787" s="2" t="s">
        <v>68</v>
      </c>
      <c r="K3787" s="1">
        <f>Tabelle111[[#This Row],[Menge kg Nges]]/1000</f>
        <v>0.92421000000000009</v>
      </c>
      <c r="L3787" s="1">
        <f>Tabelle111[[#This Row],[Menge kg P2O5]]/1000</f>
        <v>0.38528999999999997</v>
      </c>
      <c r="M3787" s="1">
        <f>Tabelle111[[#This Row],[Menge t Nges]]/Tabelle111[[#This Row],[Anzahl Lieferscheine]]</f>
        <v>0.30807000000000001</v>
      </c>
      <c r="N3787" s="1">
        <f>Tabelle111[[#This Row],[Menge t P2O5]]/Tabelle111[[#This Row],[Anzahl Lieferscheine]]</f>
        <v>0.12842999999999999</v>
      </c>
    </row>
    <row r="3788" spans="1:14" x14ac:dyDescent="0.2">
      <c r="A3788" s="2" t="s">
        <v>42</v>
      </c>
      <c r="B3788" s="2" t="s">
        <v>38</v>
      </c>
      <c r="C3788" s="2" t="s">
        <v>6</v>
      </c>
      <c r="D3788" s="2" t="s">
        <v>15</v>
      </c>
      <c r="E3788" s="2" t="s">
        <v>20</v>
      </c>
      <c r="F3788" s="2" t="s">
        <v>61</v>
      </c>
      <c r="G3788" s="1">
        <v>1504</v>
      </c>
      <c r="H3788" s="1">
        <v>2272</v>
      </c>
      <c r="I3788" s="4">
        <v>5</v>
      </c>
      <c r="J3788" s="2" t="s">
        <v>68</v>
      </c>
      <c r="K3788" s="1">
        <f>Tabelle111[[#This Row],[Menge kg Nges]]/1000</f>
        <v>1.504</v>
      </c>
      <c r="L3788" s="1">
        <f>Tabelle111[[#This Row],[Menge kg P2O5]]/1000</f>
        <v>2.2719999999999998</v>
      </c>
      <c r="M3788" s="1">
        <f>Tabelle111[[#This Row],[Menge t Nges]]/Tabelle111[[#This Row],[Anzahl Lieferscheine]]</f>
        <v>0.30080000000000001</v>
      </c>
      <c r="N3788" s="1">
        <f>Tabelle111[[#This Row],[Menge t P2O5]]/Tabelle111[[#This Row],[Anzahl Lieferscheine]]</f>
        <v>0.45439999999999997</v>
      </c>
    </row>
    <row r="3789" spans="1:14" x14ac:dyDescent="0.2">
      <c r="A3789" s="2" t="s">
        <v>42</v>
      </c>
      <c r="B3789" s="2" t="s">
        <v>38</v>
      </c>
      <c r="C3789" s="2" t="s">
        <v>25</v>
      </c>
      <c r="D3789" s="2" t="s">
        <v>25</v>
      </c>
      <c r="E3789" s="2" t="s">
        <v>26</v>
      </c>
      <c r="F3789" s="2" t="s">
        <v>61</v>
      </c>
      <c r="G3789" s="1">
        <v>14123.54</v>
      </c>
      <c r="H3789" s="1">
        <v>8747.0400000000027</v>
      </c>
      <c r="I3789" s="4">
        <v>29</v>
      </c>
      <c r="J3789" s="2" t="s">
        <v>68</v>
      </c>
      <c r="K3789" s="1">
        <f>Tabelle111[[#This Row],[Menge kg Nges]]/1000</f>
        <v>14.12354</v>
      </c>
      <c r="L3789" s="1">
        <f>Tabelle111[[#This Row],[Menge kg P2O5]]/1000</f>
        <v>8.7470400000000019</v>
      </c>
      <c r="M3789" s="1">
        <f>Tabelle111[[#This Row],[Menge t Nges]]/Tabelle111[[#This Row],[Anzahl Lieferscheine]]</f>
        <v>0.48701862068965518</v>
      </c>
      <c r="N3789" s="1">
        <f>Tabelle111[[#This Row],[Menge t P2O5]]/Tabelle111[[#This Row],[Anzahl Lieferscheine]]</f>
        <v>0.3016220689655173</v>
      </c>
    </row>
    <row r="3790" spans="1:14" x14ac:dyDescent="0.2">
      <c r="A3790" s="2" t="s">
        <v>42</v>
      </c>
      <c r="B3790" s="2" t="s">
        <v>39</v>
      </c>
      <c r="C3790" s="2" t="s">
        <v>6</v>
      </c>
      <c r="D3790" s="2" t="s">
        <v>7</v>
      </c>
      <c r="E3790" s="2" t="s">
        <v>12</v>
      </c>
      <c r="F3790" s="2" t="s">
        <v>61</v>
      </c>
      <c r="G3790" s="1">
        <v>920.8</v>
      </c>
      <c r="H3790" s="1">
        <v>520.4</v>
      </c>
      <c r="I3790" s="4">
        <v>4</v>
      </c>
      <c r="J3790" s="2" t="s">
        <v>68</v>
      </c>
      <c r="K3790" s="1">
        <f>Tabelle111[[#This Row],[Menge kg Nges]]/1000</f>
        <v>0.92079999999999995</v>
      </c>
      <c r="L3790" s="1">
        <f>Tabelle111[[#This Row],[Menge kg P2O5]]/1000</f>
        <v>0.52039999999999997</v>
      </c>
      <c r="M3790" s="1">
        <f>Tabelle111[[#This Row],[Menge t Nges]]/Tabelle111[[#This Row],[Anzahl Lieferscheine]]</f>
        <v>0.23019999999999999</v>
      </c>
      <c r="N3790" s="1">
        <f>Tabelle111[[#This Row],[Menge t P2O5]]/Tabelle111[[#This Row],[Anzahl Lieferscheine]]</f>
        <v>0.13009999999999999</v>
      </c>
    </row>
    <row r="3791" spans="1:14" x14ac:dyDescent="0.2">
      <c r="A3791" s="2" t="s">
        <v>42</v>
      </c>
      <c r="B3791" s="2" t="s">
        <v>39</v>
      </c>
      <c r="C3791" s="2" t="s">
        <v>6</v>
      </c>
      <c r="D3791" s="2" t="s">
        <v>7</v>
      </c>
      <c r="E3791" s="2" t="s">
        <v>14</v>
      </c>
      <c r="F3791" s="2" t="s">
        <v>61</v>
      </c>
      <c r="G3791" s="1">
        <v>617.40000000000009</v>
      </c>
      <c r="H3791" s="1">
        <v>300.60000000000002</v>
      </c>
      <c r="I3791" s="4">
        <v>3</v>
      </c>
      <c r="J3791" s="2" t="s">
        <v>68</v>
      </c>
      <c r="K3791" s="1">
        <f>Tabelle111[[#This Row],[Menge kg Nges]]/1000</f>
        <v>0.61740000000000006</v>
      </c>
      <c r="L3791" s="1">
        <f>Tabelle111[[#This Row],[Menge kg P2O5]]/1000</f>
        <v>0.30060000000000003</v>
      </c>
      <c r="M3791" s="1">
        <f>Tabelle111[[#This Row],[Menge t Nges]]/Tabelle111[[#This Row],[Anzahl Lieferscheine]]</f>
        <v>0.20580000000000001</v>
      </c>
      <c r="N3791" s="1">
        <f>Tabelle111[[#This Row],[Menge t P2O5]]/Tabelle111[[#This Row],[Anzahl Lieferscheine]]</f>
        <v>0.10020000000000001</v>
      </c>
    </row>
    <row r="3792" spans="1:14" x14ac:dyDescent="0.2">
      <c r="A3792" s="2" t="s">
        <v>42</v>
      </c>
      <c r="B3792" s="2" t="s">
        <v>39</v>
      </c>
      <c r="C3792" s="2" t="s">
        <v>25</v>
      </c>
      <c r="D3792" s="2" t="s">
        <v>25</v>
      </c>
      <c r="E3792" s="2" t="s">
        <v>26</v>
      </c>
      <c r="F3792" s="2" t="s">
        <v>61</v>
      </c>
      <c r="G3792" s="1">
        <v>1068.74</v>
      </c>
      <c r="H3792" s="1">
        <v>461.32000000000005</v>
      </c>
      <c r="I3792" s="4">
        <v>4</v>
      </c>
      <c r="J3792" s="2" t="s">
        <v>68</v>
      </c>
      <c r="K3792" s="1">
        <f>Tabelle111[[#This Row],[Menge kg Nges]]/1000</f>
        <v>1.06874</v>
      </c>
      <c r="L3792" s="1">
        <f>Tabelle111[[#This Row],[Menge kg P2O5]]/1000</f>
        <v>0.46132000000000006</v>
      </c>
      <c r="M3792" s="1">
        <f>Tabelle111[[#This Row],[Menge t Nges]]/Tabelle111[[#This Row],[Anzahl Lieferscheine]]</f>
        <v>0.26718500000000001</v>
      </c>
      <c r="N3792" s="1">
        <f>Tabelle111[[#This Row],[Menge t P2O5]]/Tabelle111[[#This Row],[Anzahl Lieferscheine]]</f>
        <v>0.11533000000000002</v>
      </c>
    </row>
    <row r="3793" spans="1:14" x14ac:dyDescent="0.2">
      <c r="A3793" s="2" t="s">
        <v>42</v>
      </c>
      <c r="B3793" s="2" t="s">
        <v>40</v>
      </c>
      <c r="C3793" s="2" t="s">
        <v>6</v>
      </c>
      <c r="D3793" s="2" t="s">
        <v>7</v>
      </c>
      <c r="E3793" s="2" t="s">
        <v>8</v>
      </c>
      <c r="F3793" s="2" t="s">
        <v>61</v>
      </c>
      <c r="G3793" s="1">
        <v>996.8</v>
      </c>
      <c r="H3793" s="1">
        <v>427.19999999999993</v>
      </c>
      <c r="I3793" s="4">
        <v>4</v>
      </c>
      <c r="J3793" s="2" t="s">
        <v>68</v>
      </c>
      <c r="K3793" s="1">
        <f>Tabelle111[[#This Row],[Menge kg Nges]]/1000</f>
        <v>0.99679999999999991</v>
      </c>
      <c r="L3793" s="1">
        <f>Tabelle111[[#This Row],[Menge kg P2O5]]/1000</f>
        <v>0.42719999999999991</v>
      </c>
      <c r="M3793" s="1">
        <f>Tabelle111[[#This Row],[Menge t Nges]]/Tabelle111[[#This Row],[Anzahl Lieferscheine]]</f>
        <v>0.24919999999999998</v>
      </c>
      <c r="N3793" s="1">
        <f>Tabelle111[[#This Row],[Menge t P2O5]]/Tabelle111[[#This Row],[Anzahl Lieferscheine]]</f>
        <v>0.10679999999999998</v>
      </c>
    </row>
    <row r="3794" spans="1:14" x14ac:dyDescent="0.2">
      <c r="A3794" s="2" t="s">
        <v>42</v>
      </c>
      <c r="B3794" s="2" t="s">
        <v>40</v>
      </c>
      <c r="C3794" s="2" t="s">
        <v>6</v>
      </c>
      <c r="D3794" s="2" t="s">
        <v>7</v>
      </c>
      <c r="E3794" s="2" t="s">
        <v>9</v>
      </c>
      <c r="F3794" s="2" t="s">
        <v>61</v>
      </c>
      <c r="G3794" s="1">
        <v>1241.5999999999999</v>
      </c>
      <c r="H3794" s="1">
        <v>511.4</v>
      </c>
      <c r="I3794" s="4">
        <v>4</v>
      </c>
      <c r="J3794" s="2" t="s">
        <v>68</v>
      </c>
      <c r="K3794" s="1">
        <f>Tabelle111[[#This Row],[Menge kg Nges]]/1000</f>
        <v>1.2415999999999998</v>
      </c>
      <c r="L3794" s="1">
        <f>Tabelle111[[#This Row],[Menge kg P2O5]]/1000</f>
        <v>0.51139999999999997</v>
      </c>
      <c r="M3794" s="1">
        <f>Tabelle111[[#This Row],[Menge t Nges]]/Tabelle111[[#This Row],[Anzahl Lieferscheine]]</f>
        <v>0.31039999999999995</v>
      </c>
      <c r="N3794" s="1">
        <f>Tabelle111[[#This Row],[Menge t P2O5]]/Tabelle111[[#This Row],[Anzahl Lieferscheine]]</f>
        <v>0.12784999999999999</v>
      </c>
    </row>
    <row r="3795" spans="1:14" x14ac:dyDescent="0.2">
      <c r="A3795" s="2" t="s">
        <v>42</v>
      </c>
      <c r="B3795" s="2" t="s">
        <v>40</v>
      </c>
      <c r="C3795" s="2" t="s">
        <v>6</v>
      </c>
      <c r="D3795" s="2" t="s">
        <v>7</v>
      </c>
      <c r="E3795" s="2" t="s">
        <v>11</v>
      </c>
      <c r="F3795" s="2" t="s">
        <v>61</v>
      </c>
      <c r="G3795" s="1">
        <v>660</v>
      </c>
      <c r="H3795" s="1">
        <v>260</v>
      </c>
      <c r="I3795" s="4">
        <v>2</v>
      </c>
      <c r="J3795" s="2" t="s">
        <v>68</v>
      </c>
      <c r="K3795" s="1">
        <f>Tabelle111[[#This Row],[Menge kg Nges]]/1000</f>
        <v>0.66</v>
      </c>
      <c r="L3795" s="1">
        <f>Tabelle111[[#This Row],[Menge kg P2O5]]/1000</f>
        <v>0.26</v>
      </c>
      <c r="M3795" s="1">
        <f>Tabelle111[[#This Row],[Menge t Nges]]/Tabelle111[[#This Row],[Anzahl Lieferscheine]]</f>
        <v>0.33</v>
      </c>
      <c r="N3795" s="1">
        <f>Tabelle111[[#This Row],[Menge t P2O5]]/Tabelle111[[#This Row],[Anzahl Lieferscheine]]</f>
        <v>0.13</v>
      </c>
    </row>
    <row r="3796" spans="1:14" x14ac:dyDescent="0.2">
      <c r="A3796" s="2" t="s">
        <v>42</v>
      </c>
      <c r="B3796" s="2" t="s">
        <v>40</v>
      </c>
      <c r="C3796" s="2" t="s">
        <v>6</v>
      </c>
      <c r="D3796" s="2" t="s">
        <v>7</v>
      </c>
      <c r="E3796" s="2" t="s">
        <v>12</v>
      </c>
      <c r="F3796" s="2" t="s">
        <v>61</v>
      </c>
      <c r="G3796" s="1">
        <v>3037.6000000000004</v>
      </c>
      <c r="H3796" s="1">
        <v>1156.8</v>
      </c>
      <c r="I3796" s="4">
        <v>13</v>
      </c>
      <c r="J3796" s="2" t="s">
        <v>68</v>
      </c>
      <c r="K3796" s="1">
        <f>Tabelle111[[#This Row],[Menge kg Nges]]/1000</f>
        <v>3.0376000000000003</v>
      </c>
      <c r="L3796" s="1">
        <f>Tabelle111[[#This Row],[Menge kg P2O5]]/1000</f>
        <v>1.1568000000000001</v>
      </c>
      <c r="M3796" s="1">
        <f>Tabelle111[[#This Row],[Menge t Nges]]/Tabelle111[[#This Row],[Anzahl Lieferscheine]]</f>
        <v>0.23366153846153848</v>
      </c>
      <c r="N3796" s="1">
        <f>Tabelle111[[#This Row],[Menge t P2O5]]/Tabelle111[[#This Row],[Anzahl Lieferscheine]]</f>
        <v>8.8984615384615384E-2</v>
      </c>
    </row>
    <row r="3797" spans="1:14" x14ac:dyDescent="0.2">
      <c r="A3797" s="2" t="s">
        <v>42</v>
      </c>
      <c r="B3797" s="2" t="s">
        <v>40</v>
      </c>
      <c r="C3797" s="2" t="s">
        <v>6</v>
      </c>
      <c r="D3797" s="2" t="s">
        <v>7</v>
      </c>
      <c r="E3797" s="2" t="s">
        <v>13</v>
      </c>
      <c r="F3797" s="2" t="s">
        <v>61</v>
      </c>
      <c r="G3797" s="1">
        <v>862.5</v>
      </c>
      <c r="H3797" s="1">
        <v>517.5</v>
      </c>
      <c r="I3797" s="4">
        <v>6</v>
      </c>
      <c r="J3797" s="2" t="s">
        <v>68</v>
      </c>
      <c r="K3797" s="1">
        <f>Tabelle111[[#This Row],[Menge kg Nges]]/1000</f>
        <v>0.86250000000000004</v>
      </c>
      <c r="L3797" s="1">
        <f>Tabelle111[[#This Row],[Menge kg P2O5]]/1000</f>
        <v>0.51749999999999996</v>
      </c>
      <c r="M3797" s="1">
        <f>Tabelle111[[#This Row],[Menge t Nges]]/Tabelle111[[#This Row],[Anzahl Lieferscheine]]</f>
        <v>0.14375000000000002</v>
      </c>
      <c r="N3797" s="1">
        <f>Tabelle111[[#This Row],[Menge t P2O5]]/Tabelle111[[#This Row],[Anzahl Lieferscheine]]</f>
        <v>8.6249999999999993E-2</v>
      </c>
    </row>
    <row r="3798" spans="1:14" x14ac:dyDescent="0.2">
      <c r="A3798" s="2" t="s">
        <v>42</v>
      </c>
      <c r="B3798" s="2" t="s">
        <v>40</v>
      </c>
      <c r="C3798" s="2" t="s">
        <v>6</v>
      </c>
      <c r="D3798" s="2" t="s">
        <v>7</v>
      </c>
      <c r="E3798" s="2" t="s">
        <v>14</v>
      </c>
      <c r="F3798" s="2" t="s">
        <v>61</v>
      </c>
      <c r="G3798" s="1">
        <v>20986.829999999998</v>
      </c>
      <c r="H3798" s="1">
        <v>8769.6000000000022</v>
      </c>
      <c r="I3798" s="4">
        <v>64</v>
      </c>
      <c r="J3798" s="2" t="s">
        <v>68</v>
      </c>
      <c r="K3798" s="1">
        <f>Tabelle111[[#This Row],[Menge kg Nges]]/1000</f>
        <v>20.986829999999998</v>
      </c>
      <c r="L3798" s="1">
        <f>Tabelle111[[#This Row],[Menge kg P2O5]]/1000</f>
        <v>8.7696000000000023</v>
      </c>
      <c r="M3798" s="1">
        <f>Tabelle111[[#This Row],[Menge t Nges]]/Tabelle111[[#This Row],[Anzahl Lieferscheine]]</f>
        <v>0.32791921874999996</v>
      </c>
      <c r="N3798" s="1">
        <f>Tabelle111[[#This Row],[Menge t P2O5]]/Tabelle111[[#This Row],[Anzahl Lieferscheine]]</f>
        <v>0.13702500000000004</v>
      </c>
    </row>
    <row r="3799" spans="1:14" x14ac:dyDescent="0.2">
      <c r="A3799" s="2" t="s">
        <v>42</v>
      </c>
      <c r="B3799" s="2" t="s">
        <v>40</v>
      </c>
      <c r="C3799" s="2" t="s">
        <v>6</v>
      </c>
      <c r="D3799" s="2" t="s">
        <v>15</v>
      </c>
      <c r="E3799" s="2" t="s">
        <v>18</v>
      </c>
      <c r="F3799" s="2" t="s">
        <v>61</v>
      </c>
      <c r="G3799" s="1">
        <v>252</v>
      </c>
      <c r="H3799" s="1">
        <v>204</v>
      </c>
      <c r="I3799" s="4">
        <v>1</v>
      </c>
      <c r="J3799" s="2" t="s">
        <v>68</v>
      </c>
      <c r="K3799" s="1">
        <f>Tabelle111[[#This Row],[Menge kg Nges]]/1000</f>
        <v>0.252</v>
      </c>
      <c r="L3799" s="1">
        <f>Tabelle111[[#This Row],[Menge kg P2O5]]/1000</f>
        <v>0.20399999999999999</v>
      </c>
      <c r="M3799" s="1">
        <f>Tabelle111[[#This Row],[Menge t Nges]]/Tabelle111[[#This Row],[Anzahl Lieferscheine]]</f>
        <v>0.252</v>
      </c>
      <c r="N3799" s="1">
        <f>Tabelle111[[#This Row],[Menge t P2O5]]/Tabelle111[[#This Row],[Anzahl Lieferscheine]]</f>
        <v>0.20399999999999999</v>
      </c>
    </row>
    <row r="3800" spans="1:14" x14ac:dyDescent="0.2">
      <c r="A3800" s="2" t="s">
        <v>42</v>
      </c>
      <c r="B3800" s="2" t="s">
        <v>40</v>
      </c>
      <c r="C3800" s="2" t="s">
        <v>6</v>
      </c>
      <c r="D3800" s="2" t="s">
        <v>15</v>
      </c>
      <c r="E3800" s="2" t="s">
        <v>20</v>
      </c>
      <c r="F3800" s="2" t="s">
        <v>61</v>
      </c>
      <c r="G3800" s="1">
        <v>1697.2</v>
      </c>
      <c r="H3800" s="1">
        <v>2212.8000000000002</v>
      </c>
      <c r="I3800" s="4">
        <v>7</v>
      </c>
      <c r="J3800" s="2" t="s">
        <v>68</v>
      </c>
      <c r="K3800" s="1">
        <f>Tabelle111[[#This Row],[Menge kg Nges]]/1000</f>
        <v>1.6972</v>
      </c>
      <c r="L3800" s="1">
        <f>Tabelle111[[#This Row],[Menge kg P2O5]]/1000</f>
        <v>2.2128000000000001</v>
      </c>
      <c r="M3800" s="1">
        <f>Tabelle111[[#This Row],[Menge t Nges]]/Tabelle111[[#This Row],[Anzahl Lieferscheine]]</f>
        <v>0.24245714285714287</v>
      </c>
      <c r="N3800" s="1">
        <f>Tabelle111[[#This Row],[Menge t P2O5]]/Tabelle111[[#This Row],[Anzahl Lieferscheine]]</f>
        <v>0.31611428571428574</v>
      </c>
    </row>
    <row r="3801" spans="1:14" x14ac:dyDescent="0.2">
      <c r="A3801" s="2" t="s">
        <v>42</v>
      </c>
      <c r="B3801" s="2" t="s">
        <v>40</v>
      </c>
      <c r="C3801" s="2" t="s">
        <v>6</v>
      </c>
      <c r="D3801" s="2" t="s">
        <v>15</v>
      </c>
      <c r="E3801" s="2" t="s">
        <v>21</v>
      </c>
      <c r="F3801" s="2" t="s">
        <v>61</v>
      </c>
      <c r="G3801" s="1">
        <v>1587.3000000000002</v>
      </c>
      <c r="H3801" s="1">
        <v>876.90000000000009</v>
      </c>
      <c r="I3801" s="4">
        <v>4</v>
      </c>
      <c r="J3801" s="2" t="s">
        <v>68</v>
      </c>
      <c r="K3801" s="1">
        <f>Tabelle111[[#This Row],[Menge kg Nges]]/1000</f>
        <v>1.5873000000000002</v>
      </c>
      <c r="L3801" s="1">
        <f>Tabelle111[[#This Row],[Menge kg P2O5]]/1000</f>
        <v>0.87690000000000012</v>
      </c>
      <c r="M3801" s="1">
        <f>Tabelle111[[#This Row],[Menge t Nges]]/Tabelle111[[#This Row],[Anzahl Lieferscheine]]</f>
        <v>0.39682500000000004</v>
      </c>
      <c r="N3801" s="1">
        <f>Tabelle111[[#This Row],[Menge t P2O5]]/Tabelle111[[#This Row],[Anzahl Lieferscheine]]</f>
        <v>0.21922500000000003</v>
      </c>
    </row>
    <row r="3802" spans="1:14" x14ac:dyDescent="0.2">
      <c r="A3802" s="2" t="s">
        <v>42</v>
      </c>
      <c r="B3802" s="2" t="s">
        <v>40</v>
      </c>
      <c r="C3802" s="2" t="s">
        <v>6</v>
      </c>
      <c r="D3802" s="2" t="s">
        <v>15</v>
      </c>
      <c r="E3802" s="2" t="s">
        <v>9</v>
      </c>
      <c r="F3802" s="2" t="s">
        <v>61</v>
      </c>
      <c r="G3802" s="1">
        <v>111.44</v>
      </c>
      <c r="H3802" s="1">
        <v>46.2</v>
      </c>
      <c r="I3802" s="4">
        <v>1</v>
      </c>
      <c r="J3802" s="2" t="s">
        <v>68</v>
      </c>
      <c r="K3802" s="1">
        <f>Tabelle111[[#This Row],[Menge kg Nges]]/1000</f>
        <v>0.11144</v>
      </c>
      <c r="L3802" s="1">
        <f>Tabelle111[[#This Row],[Menge kg P2O5]]/1000</f>
        <v>4.6200000000000005E-2</v>
      </c>
      <c r="M3802" s="1">
        <f>Tabelle111[[#This Row],[Menge t Nges]]/Tabelle111[[#This Row],[Anzahl Lieferscheine]]</f>
        <v>0.11144</v>
      </c>
      <c r="N3802" s="1">
        <f>Tabelle111[[#This Row],[Menge t P2O5]]/Tabelle111[[#This Row],[Anzahl Lieferscheine]]</f>
        <v>4.6200000000000005E-2</v>
      </c>
    </row>
    <row r="3803" spans="1:14" x14ac:dyDescent="0.2">
      <c r="A3803" s="2" t="s">
        <v>42</v>
      </c>
      <c r="B3803" s="2" t="s">
        <v>40</v>
      </c>
      <c r="C3803" s="2" t="s">
        <v>6</v>
      </c>
      <c r="D3803" s="2" t="s">
        <v>15</v>
      </c>
      <c r="E3803" s="2" t="s">
        <v>59</v>
      </c>
      <c r="F3803" s="2" t="s">
        <v>61</v>
      </c>
      <c r="G3803" s="1">
        <v>257.60000000000002</v>
      </c>
      <c r="H3803" s="1">
        <v>168</v>
      </c>
      <c r="I3803" s="4">
        <v>1</v>
      </c>
      <c r="J3803" s="2" t="s">
        <v>68</v>
      </c>
      <c r="K3803" s="1">
        <f>Tabelle111[[#This Row],[Menge kg Nges]]/1000</f>
        <v>0.2576</v>
      </c>
      <c r="L3803" s="1">
        <f>Tabelle111[[#This Row],[Menge kg P2O5]]/1000</f>
        <v>0.16800000000000001</v>
      </c>
      <c r="M3803" s="1">
        <f>Tabelle111[[#This Row],[Menge t Nges]]/Tabelle111[[#This Row],[Anzahl Lieferscheine]]</f>
        <v>0.2576</v>
      </c>
      <c r="N3803" s="1">
        <f>Tabelle111[[#This Row],[Menge t P2O5]]/Tabelle111[[#This Row],[Anzahl Lieferscheine]]</f>
        <v>0.16800000000000001</v>
      </c>
    </row>
    <row r="3804" spans="1:14" x14ac:dyDescent="0.2">
      <c r="A3804" s="2" t="s">
        <v>42</v>
      </c>
      <c r="B3804" s="2" t="s">
        <v>40</v>
      </c>
      <c r="C3804" s="2" t="s">
        <v>6</v>
      </c>
      <c r="D3804" s="2" t="s">
        <v>15</v>
      </c>
      <c r="E3804" s="2" t="s">
        <v>23</v>
      </c>
      <c r="F3804" s="2" t="s">
        <v>61</v>
      </c>
      <c r="G3804" s="1">
        <v>480</v>
      </c>
      <c r="H3804" s="1">
        <v>198</v>
      </c>
      <c r="I3804" s="4">
        <v>1</v>
      </c>
      <c r="J3804" s="2" t="s">
        <v>68</v>
      </c>
      <c r="K3804" s="1">
        <f>Tabelle111[[#This Row],[Menge kg Nges]]/1000</f>
        <v>0.48</v>
      </c>
      <c r="L3804" s="1">
        <f>Tabelle111[[#This Row],[Menge kg P2O5]]/1000</f>
        <v>0.19800000000000001</v>
      </c>
      <c r="M3804" s="1">
        <f>Tabelle111[[#This Row],[Menge t Nges]]/Tabelle111[[#This Row],[Anzahl Lieferscheine]]</f>
        <v>0.48</v>
      </c>
      <c r="N3804" s="1">
        <f>Tabelle111[[#This Row],[Menge t P2O5]]/Tabelle111[[#This Row],[Anzahl Lieferscheine]]</f>
        <v>0.19800000000000001</v>
      </c>
    </row>
    <row r="3805" spans="1:14" x14ac:dyDescent="0.2">
      <c r="A3805" s="2" t="s">
        <v>42</v>
      </c>
      <c r="B3805" s="2" t="s">
        <v>40</v>
      </c>
      <c r="C3805" s="2" t="s">
        <v>25</v>
      </c>
      <c r="D3805" s="2" t="s">
        <v>25</v>
      </c>
      <c r="E3805" s="2" t="s">
        <v>26</v>
      </c>
      <c r="F3805" s="2" t="s">
        <v>61</v>
      </c>
      <c r="G3805" s="1">
        <v>54843.880000000034</v>
      </c>
      <c r="H3805" s="1">
        <v>24092.150000000016</v>
      </c>
      <c r="I3805" s="4">
        <v>137</v>
      </c>
      <c r="J3805" s="2" t="s">
        <v>68</v>
      </c>
      <c r="K3805" s="1">
        <f>Tabelle111[[#This Row],[Menge kg Nges]]/1000</f>
        <v>54.843880000000034</v>
      </c>
      <c r="L3805" s="1">
        <f>Tabelle111[[#This Row],[Menge kg P2O5]]/1000</f>
        <v>24.092150000000014</v>
      </c>
      <c r="M3805" s="1">
        <f>Tabelle111[[#This Row],[Menge t Nges]]/Tabelle111[[#This Row],[Anzahl Lieferscheine]]</f>
        <v>0.40032029197080315</v>
      </c>
      <c r="N3805" s="1">
        <f>Tabelle111[[#This Row],[Menge t P2O5]]/Tabelle111[[#This Row],[Anzahl Lieferscheine]]</f>
        <v>0.1758551094890512</v>
      </c>
    </row>
    <row r="3806" spans="1:14" x14ac:dyDescent="0.2">
      <c r="A3806" s="2" t="s">
        <v>42</v>
      </c>
      <c r="B3806" s="2" t="s">
        <v>41</v>
      </c>
      <c r="C3806" s="2" t="s">
        <v>6</v>
      </c>
      <c r="D3806" s="2" t="s">
        <v>7</v>
      </c>
      <c r="E3806" s="2" t="s">
        <v>12</v>
      </c>
      <c r="F3806" s="2" t="s">
        <v>61</v>
      </c>
      <c r="G3806" s="1">
        <v>260.8</v>
      </c>
      <c r="H3806" s="1">
        <v>102.4</v>
      </c>
      <c r="I3806" s="4">
        <v>1</v>
      </c>
      <c r="J3806" s="2" t="s">
        <v>68</v>
      </c>
      <c r="K3806" s="1">
        <f>Tabelle111[[#This Row],[Menge kg Nges]]/1000</f>
        <v>0.26080000000000003</v>
      </c>
      <c r="L3806" s="1">
        <f>Tabelle111[[#This Row],[Menge kg P2O5]]/1000</f>
        <v>0.1024</v>
      </c>
      <c r="M3806" s="1">
        <f>Tabelle111[[#This Row],[Menge t Nges]]/Tabelle111[[#This Row],[Anzahl Lieferscheine]]</f>
        <v>0.26080000000000003</v>
      </c>
      <c r="N3806" s="1">
        <f>Tabelle111[[#This Row],[Menge t P2O5]]/Tabelle111[[#This Row],[Anzahl Lieferscheine]]</f>
        <v>0.1024</v>
      </c>
    </row>
    <row r="3807" spans="1:14" x14ac:dyDescent="0.2">
      <c r="A3807" s="2" t="s">
        <v>42</v>
      </c>
      <c r="B3807" s="2" t="s">
        <v>41</v>
      </c>
      <c r="C3807" s="2" t="s">
        <v>6</v>
      </c>
      <c r="D3807" s="2" t="s">
        <v>7</v>
      </c>
      <c r="E3807" s="2" t="s">
        <v>13</v>
      </c>
      <c r="F3807" s="2" t="s">
        <v>61</v>
      </c>
      <c r="G3807" s="1">
        <v>62.4</v>
      </c>
      <c r="H3807" s="1">
        <v>41.6</v>
      </c>
      <c r="I3807" s="4">
        <v>1</v>
      </c>
      <c r="J3807" s="2" t="s">
        <v>68</v>
      </c>
      <c r="K3807" s="1">
        <f>Tabelle111[[#This Row],[Menge kg Nges]]/1000</f>
        <v>6.2399999999999997E-2</v>
      </c>
      <c r="L3807" s="1">
        <f>Tabelle111[[#This Row],[Menge kg P2O5]]/1000</f>
        <v>4.1599999999999998E-2</v>
      </c>
      <c r="M3807" s="1">
        <f>Tabelle111[[#This Row],[Menge t Nges]]/Tabelle111[[#This Row],[Anzahl Lieferscheine]]</f>
        <v>6.2399999999999997E-2</v>
      </c>
      <c r="N3807" s="1">
        <f>Tabelle111[[#This Row],[Menge t P2O5]]/Tabelle111[[#This Row],[Anzahl Lieferscheine]]</f>
        <v>4.1599999999999998E-2</v>
      </c>
    </row>
    <row r="3808" spans="1:14" x14ac:dyDescent="0.2">
      <c r="A3808" s="2" t="s">
        <v>42</v>
      </c>
      <c r="B3808" s="2" t="s">
        <v>41</v>
      </c>
      <c r="C3808" s="2" t="s">
        <v>6</v>
      </c>
      <c r="D3808" s="2" t="s">
        <v>7</v>
      </c>
      <c r="E3808" s="2" t="s">
        <v>14</v>
      </c>
      <c r="F3808" s="2" t="s">
        <v>61</v>
      </c>
      <c r="G3808" s="1">
        <v>720</v>
      </c>
      <c r="H3808" s="1">
        <v>460</v>
      </c>
      <c r="I3808" s="4">
        <v>6</v>
      </c>
      <c r="J3808" s="2" t="s">
        <v>68</v>
      </c>
      <c r="K3808" s="1">
        <f>Tabelle111[[#This Row],[Menge kg Nges]]/1000</f>
        <v>0.72</v>
      </c>
      <c r="L3808" s="1">
        <f>Tabelle111[[#This Row],[Menge kg P2O5]]/1000</f>
        <v>0.46</v>
      </c>
      <c r="M3808" s="1">
        <f>Tabelle111[[#This Row],[Menge t Nges]]/Tabelle111[[#This Row],[Anzahl Lieferscheine]]</f>
        <v>0.12</v>
      </c>
      <c r="N3808" s="1">
        <f>Tabelle111[[#This Row],[Menge t P2O5]]/Tabelle111[[#This Row],[Anzahl Lieferscheine]]</f>
        <v>7.6666666666666675E-2</v>
      </c>
    </row>
    <row r="3809" spans="1:14" x14ac:dyDescent="0.2">
      <c r="A3809" s="2" t="s">
        <v>42</v>
      </c>
      <c r="B3809" s="2" t="s">
        <v>41</v>
      </c>
      <c r="C3809" s="2" t="s">
        <v>6</v>
      </c>
      <c r="D3809" s="2" t="s">
        <v>15</v>
      </c>
      <c r="E3809" s="2" t="s">
        <v>13</v>
      </c>
      <c r="F3809" s="2" t="s">
        <v>61</v>
      </c>
      <c r="G3809" s="1">
        <v>273</v>
      </c>
      <c r="H3809" s="1">
        <v>245</v>
      </c>
      <c r="I3809" s="4">
        <v>1</v>
      </c>
      <c r="J3809" s="2" t="s">
        <v>68</v>
      </c>
      <c r="K3809" s="1">
        <f>Tabelle111[[#This Row],[Menge kg Nges]]/1000</f>
        <v>0.27300000000000002</v>
      </c>
      <c r="L3809" s="1">
        <f>Tabelle111[[#This Row],[Menge kg P2O5]]/1000</f>
        <v>0.245</v>
      </c>
      <c r="M3809" s="1">
        <f>Tabelle111[[#This Row],[Menge t Nges]]/Tabelle111[[#This Row],[Anzahl Lieferscheine]]</f>
        <v>0.27300000000000002</v>
      </c>
      <c r="N3809" s="1">
        <f>Tabelle111[[#This Row],[Menge t P2O5]]/Tabelle111[[#This Row],[Anzahl Lieferscheine]]</f>
        <v>0.245</v>
      </c>
    </row>
    <row r="3810" spans="1:14" x14ac:dyDescent="0.2">
      <c r="A3810" s="2" t="s">
        <v>42</v>
      </c>
      <c r="B3810" s="2" t="s">
        <v>41</v>
      </c>
      <c r="C3810" s="2" t="s">
        <v>25</v>
      </c>
      <c r="D3810" s="2" t="s">
        <v>25</v>
      </c>
      <c r="E3810" s="2" t="s">
        <v>26</v>
      </c>
      <c r="F3810" s="2" t="s">
        <v>61</v>
      </c>
      <c r="G3810" s="1">
        <v>370.65000000000003</v>
      </c>
      <c r="H3810" s="1">
        <v>184.8</v>
      </c>
      <c r="I3810" s="4">
        <v>2</v>
      </c>
      <c r="J3810" s="2" t="s">
        <v>68</v>
      </c>
      <c r="K3810" s="1">
        <f>Tabelle111[[#This Row],[Menge kg Nges]]/1000</f>
        <v>0.37065000000000003</v>
      </c>
      <c r="L3810" s="1">
        <f>Tabelle111[[#This Row],[Menge kg P2O5]]/1000</f>
        <v>0.18480000000000002</v>
      </c>
      <c r="M3810" s="1">
        <f>Tabelle111[[#This Row],[Menge t Nges]]/Tabelle111[[#This Row],[Anzahl Lieferscheine]]</f>
        <v>0.18532500000000002</v>
      </c>
      <c r="N3810" s="1">
        <f>Tabelle111[[#This Row],[Menge t P2O5]]/Tabelle111[[#This Row],[Anzahl Lieferscheine]]</f>
        <v>9.240000000000001E-2</v>
      </c>
    </row>
    <row r="3811" spans="1:14" x14ac:dyDescent="0.2">
      <c r="A3811" s="2" t="s">
        <v>42</v>
      </c>
      <c r="B3811" s="2" t="s">
        <v>42</v>
      </c>
      <c r="C3811" s="2" t="s">
        <v>6</v>
      </c>
      <c r="D3811" s="2" t="s">
        <v>7</v>
      </c>
      <c r="E3811" s="2" t="s">
        <v>8</v>
      </c>
      <c r="F3811" s="2" t="s">
        <v>61</v>
      </c>
      <c r="G3811" s="1">
        <v>68807.87999999999</v>
      </c>
      <c r="H3811" s="1">
        <v>28993.39000000001</v>
      </c>
      <c r="I3811" s="4">
        <v>173</v>
      </c>
      <c r="J3811" s="2" t="s">
        <v>68</v>
      </c>
      <c r="K3811" s="1">
        <f>Tabelle111[[#This Row],[Menge kg Nges]]/1000</f>
        <v>68.807879999999983</v>
      </c>
      <c r="L3811" s="1">
        <f>Tabelle111[[#This Row],[Menge kg P2O5]]/1000</f>
        <v>28.993390000000009</v>
      </c>
      <c r="M3811" s="1">
        <f>Tabelle111[[#This Row],[Menge t Nges]]/Tabelle111[[#This Row],[Anzahl Lieferscheine]]</f>
        <v>0.39773341040462418</v>
      </c>
      <c r="N3811" s="1">
        <f>Tabelle111[[#This Row],[Menge t P2O5]]/Tabelle111[[#This Row],[Anzahl Lieferscheine]]</f>
        <v>0.1675918497109827</v>
      </c>
    </row>
    <row r="3812" spans="1:14" x14ac:dyDescent="0.2">
      <c r="A3812" s="2" t="s">
        <v>42</v>
      </c>
      <c r="B3812" s="2" t="s">
        <v>42</v>
      </c>
      <c r="C3812" s="2" t="s">
        <v>6</v>
      </c>
      <c r="D3812" s="2" t="s">
        <v>7</v>
      </c>
      <c r="E3812" s="2" t="s">
        <v>9</v>
      </c>
      <c r="F3812" s="2" t="s">
        <v>61</v>
      </c>
      <c r="G3812" s="1">
        <v>122080.57999999999</v>
      </c>
      <c r="H3812" s="1">
        <v>51823.159999999996</v>
      </c>
      <c r="I3812" s="4">
        <v>370</v>
      </c>
      <c r="J3812" s="2" t="s">
        <v>68</v>
      </c>
      <c r="K3812" s="1">
        <f>Tabelle111[[#This Row],[Menge kg Nges]]/1000</f>
        <v>122.08057999999998</v>
      </c>
      <c r="L3812" s="1">
        <f>Tabelle111[[#This Row],[Menge kg P2O5]]/1000</f>
        <v>51.823159999999994</v>
      </c>
      <c r="M3812" s="1">
        <f>Tabelle111[[#This Row],[Menge t Nges]]/Tabelle111[[#This Row],[Anzahl Lieferscheine]]</f>
        <v>0.32994751351351348</v>
      </c>
      <c r="N3812" s="1">
        <f>Tabelle111[[#This Row],[Menge t P2O5]]/Tabelle111[[#This Row],[Anzahl Lieferscheine]]</f>
        <v>0.14006259459459458</v>
      </c>
    </row>
    <row r="3813" spans="1:14" x14ac:dyDescent="0.2">
      <c r="A3813" s="2" t="s">
        <v>42</v>
      </c>
      <c r="B3813" s="2" t="s">
        <v>42</v>
      </c>
      <c r="C3813" s="2" t="s">
        <v>6</v>
      </c>
      <c r="D3813" s="2" t="s">
        <v>7</v>
      </c>
      <c r="E3813" s="2" t="s">
        <v>50</v>
      </c>
      <c r="F3813" s="2" t="s">
        <v>61</v>
      </c>
      <c r="G3813" s="1">
        <v>1306.4000000000001</v>
      </c>
      <c r="H3813" s="1">
        <v>535.79999999999995</v>
      </c>
      <c r="I3813" s="4">
        <v>6</v>
      </c>
      <c r="J3813" s="2" t="s">
        <v>68</v>
      </c>
      <c r="K3813" s="1">
        <f>Tabelle111[[#This Row],[Menge kg Nges]]/1000</f>
        <v>1.3064</v>
      </c>
      <c r="L3813" s="1">
        <f>Tabelle111[[#This Row],[Menge kg P2O5]]/1000</f>
        <v>0.53579999999999994</v>
      </c>
      <c r="M3813" s="1">
        <f>Tabelle111[[#This Row],[Menge t Nges]]/Tabelle111[[#This Row],[Anzahl Lieferscheine]]</f>
        <v>0.21773333333333333</v>
      </c>
      <c r="N3813" s="1">
        <f>Tabelle111[[#This Row],[Menge t P2O5]]/Tabelle111[[#This Row],[Anzahl Lieferscheine]]</f>
        <v>8.929999999999999E-2</v>
      </c>
    </row>
    <row r="3814" spans="1:14" x14ac:dyDescent="0.2">
      <c r="A3814" s="2" t="s">
        <v>42</v>
      </c>
      <c r="B3814" s="2" t="s">
        <v>42</v>
      </c>
      <c r="C3814" s="2" t="s">
        <v>6</v>
      </c>
      <c r="D3814" s="2" t="s">
        <v>7</v>
      </c>
      <c r="E3814" s="2" t="s">
        <v>10</v>
      </c>
      <c r="F3814" s="2" t="s">
        <v>61</v>
      </c>
      <c r="G3814" s="1">
        <v>12173.76</v>
      </c>
      <c r="H3814" s="1">
        <v>4758.0599999999995</v>
      </c>
      <c r="I3814" s="4">
        <v>45</v>
      </c>
      <c r="J3814" s="2" t="s">
        <v>68</v>
      </c>
      <c r="K3814" s="1">
        <f>Tabelle111[[#This Row],[Menge kg Nges]]/1000</f>
        <v>12.17376</v>
      </c>
      <c r="L3814" s="1">
        <f>Tabelle111[[#This Row],[Menge kg P2O5]]/1000</f>
        <v>4.7580599999999995</v>
      </c>
      <c r="M3814" s="1">
        <f>Tabelle111[[#This Row],[Menge t Nges]]/Tabelle111[[#This Row],[Anzahl Lieferscheine]]</f>
        <v>0.27052799999999999</v>
      </c>
      <c r="N3814" s="1">
        <f>Tabelle111[[#This Row],[Menge t P2O5]]/Tabelle111[[#This Row],[Anzahl Lieferscheine]]</f>
        <v>0.10573466666666666</v>
      </c>
    </row>
    <row r="3815" spans="1:14" x14ac:dyDescent="0.2">
      <c r="A3815" s="2" t="s">
        <v>42</v>
      </c>
      <c r="B3815" s="2" t="s">
        <v>42</v>
      </c>
      <c r="C3815" s="2" t="s">
        <v>6</v>
      </c>
      <c r="D3815" s="2" t="s">
        <v>7</v>
      </c>
      <c r="E3815" s="2" t="s">
        <v>11</v>
      </c>
      <c r="F3815" s="2" t="s">
        <v>61</v>
      </c>
      <c r="G3815" s="1">
        <v>22062</v>
      </c>
      <c r="H3815" s="1">
        <v>10590.119999999999</v>
      </c>
      <c r="I3815" s="4">
        <v>62</v>
      </c>
      <c r="J3815" s="2" t="s">
        <v>68</v>
      </c>
      <c r="K3815" s="1">
        <f>Tabelle111[[#This Row],[Menge kg Nges]]/1000</f>
        <v>22.062000000000001</v>
      </c>
      <c r="L3815" s="1">
        <f>Tabelle111[[#This Row],[Menge kg P2O5]]/1000</f>
        <v>10.590119999999999</v>
      </c>
      <c r="M3815" s="1">
        <f>Tabelle111[[#This Row],[Menge t Nges]]/Tabelle111[[#This Row],[Anzahl Lieferscheine]]</f>
        <v>0.35583870967741937</v>
      </c>
      <c r="N3815" s="1">
        <f>Tabelle111[[#This Row],[Menge t P2O5]]/Tabelle111[[#This Row],[Anzahl Lieferscheine]]</f>
        <v>0.17080838709677418</v>
      </c>
    </row>
    <row r="3816" spans="1:14" x14ac:dyDescent="0.2">
      <c r="A3816" s="2" t="s">
        <v>42</v>
      </c>
      <c r="B3816" s="2" t="s">
        <v>42</v>
      </c>
      <c r="C3816" s="2" t="s">
        <v>6</v>
      </c>
      <c r="D3816" s="2" t="s">
        <v>7</v>
      </c>
      <c r="E3816" s="2" t="s">
        <v>12</v>
      </c>
      <c r="F3816" s="2" t="s">
        <v>61</v>
      </c>
      <c r="G3816" s="1">
        <v>53937.34</v>
      </c>
      <c r="H3816" s="1">
        <v>22785.850000000009</v>
      </c>
      <c r="I3816" s="4">
        <v>166</v>
      </c>
      <c r="J3816" s="2" t="s">
        <v>68</v>
      </c>
      <c r="K3816" s="1">
        <f>Tabelle111[[#This Row],[Menge kg Nges]]/1000</f>
        <v>53.937339999999999</v>
      </c>
      <c r="L3816" s="1">
        <f>Tabelle111[[#This Row],[Menge kg P2O5]]/1000</f>
        <v>22.785850000000011</v>
      </c>
      <c r="M3816" s="1">
        <f>Tabelle111[[#This Row],[Menge t Nges]]/Tabelle111[[#This Row],[Anzahl Lieferscheine]]</f>
        <v>0.32492373493975901</v>
      </c>
      <c r="N3816" s="1">
        <f>Tabelle111[[#This Row],[Menge t P2O5]]/Tabelle111[[#This Row],[Anzahl Lieferscheine]]</f>
        <v>0.1372641566265061</v>
      </c>
    </row>
    <row r="3817" spans="1:14" x14ac:dyDescent="0.2">
      <c r="A3817" s="2" t="s">
        <v>42</v>
      </c>
      <c r="B3817" s="2" t="s">
        <v>42</v>
      </c>
      <c r="C3817" s="2" t="s">
        <v>6</v>
      </c>
      <c r="D3817" s="2" t="s">
        <v>7</v>
      </c>
      <c r="E3817" s="2" t="s">
        <v>13</v>
      </c>
      <c r="F3817" s="2" t="s">
        <v>61</v>
      </c>
      <c r="G3817" s="1">
        <v>19970.200000000004</v>
      </c>
      <c r="H3817" s="1">
        <v>11130.800000000001</v>
      </c>
      <c r="I3817" s="4">
        <v>73</v>
      </c>
      <c r="J3817" s="2" t="s">
        <v>68</v>
      </c>
      <c r="K3817" s="1">
        <f>Tabelle111[[#This Row],[Menge kg Nges]]/1000</f>
        <v>19.970200000000006</v>
      </c>
      <c r="L3817" s="1">
        <f>Tabelle111[[#This Row],[Menge kg P2O5]]/1000</f>
        <v>11.130800000000001</v>
      </c>
      <c r="M3817" s="1">
        <f>Tabelle111[[#This Row],[Menge t Nges]]/Tabelle111[[#This Row],[Anzahl Lieferscheine]]</f>
        <v>0.27356438356164392</v>
      </c>
      <c r="N3817" s="1">
        <f>Tabelle111[[#This Row],[Menge t P2O5]]/Tabelle111[[#This Row],[Anzahl Lieferscheine]]</f>
        <v>0.15247671232876714</v>
      </c>
    </row>
    <row r="3818" spans="1:14" x14ac:dyDescent="0.2">
      <c r="A3818" s="2" t="s">
        <v>42</v>
      </c>
      <c r="B3818" s="2" t="s">
        <v>42</v>
      </c>
      <c r="C3818" s="2" t="s">
        <v>6</v>
      </c>
      <c r="D3818" s="2" t="s">
        <v>7</v>
      </c>
      <c r="E3818" s="2" t="s">
        <v>14</v>
      </c>
      <c r="F3818" s="2" t="s">
        <v>61</v>
      </c>
      <c r="G3818" s="1">
        <v>141915.83999999994</v>
      </c>
      <c r="H3818" s="1">
        <v>63381.319999999978</v>
      </c>
      <c r="I3818" s="4">
        <v>608</v>
      </c>
      <c r="J3818" s="2" t="s">
        <v>68</v>
      </c>
      <c r="K3818" s="1">
        <f>Tabelle111[[#This Row],[Menge kg Nges]]/1000</f>
        <v>141.91583999999995</v>
      </c>
      <c r="L3818" s="1">
        <f>Tabelle111[[#This Row],[Menge kg P2O5]]/1000</f>
        <v>63.381319999999981</v>
      </c>
      <c r="M3818" s="1">
        <f>Tabelle111[[#This Row],[Menge t Nges]]/Tabelle111[[#This Row],[Anzahl Lieferscheine]]</f>
        <v>0.2334142105263157</v>
      </c>
      <c r="N3818" s="1">
        <f>Tabelle111[[#This Row],[Menge t P2O5]]/Tabelle111[[#This Row],[Anzahl Lieferscheine]]</f>
        <v>0.10424559210526313</v>
      </c>
    </row>
    <row r="3819" spans="1:14" x14ac:dyDescent="0.2">
      <c r="A3819" s="2" t="s">
        <v>42</v>
      </c>
      <c r="B3819" s="2" t="s">
        <v>42</v>
      </c>
      <c r="C3819" s="2" t="s">
        <v>6</v>
      </c>
      <c r="D3819" s="2" t="s">
        <v>15</v>
      </c>
      <c r="E3819" s="2" t="s">
        <v>8</v>
      </c>
      <c r="F3819" s="2" t="s">
        <v>61</v>
      </c>
      <c r="G3819" s="1">
        <v>10556.59</v>
      </c>
      <c r="H3819" s="1">
        <v>3328.400000000001</v>
      </c>
      <c r="I3819" s="4">
        <v>44</v>
      </c>
      <c r="J3819" s="2" t="s">
        <v>68</v>
      </c>
      <c r="K3819" s="1">
        <f>Tabelle111[[#This Row],[Menge kg Nges]]/1000</f>
        <v>10.55659</v>
      </c>
      <c r="L3819" s="1">
        <f>Tabelle111[[#This Row],[Menge kg P2O5]]/1000</f>
        <v>3.3284000000000011</v>
      </c>
      <c r="M3819" s="1">
        <f>Tabelle111[[#This Row],[Menge t Nges]]/Tabelle111[[#This Row],[Anzahl Lieferscheine]]</f>
        <v>0.23992250000000001</v>
      </c>
      <c r="N3819" s="1">
        <f>Tabelle111[[#This Row],[Menge t P2O5]]/Tabelle111[[#This Row],[Anzahl Lieferscheine]]</f>
        <v>7.5645454545454571E-2</v>
      </c>
    </row>
    <row r="3820" spans="1:14" x14ac:dyDescent="0.2">
      <c r="A3820" s="2" t="s">
        <v>42</v>
      </c>
      <c r="B3820" s="2" t="s">
        <v>42</v>
      </c>
      <c r="C3820" s="2" t="s">
        <v>6</v>
      </c>
      <c r="D3820" s="2" t="s">
        <v>15</v>
      </c>
      <c r="E3820" s="2" t="s">
        <v>16</v>
      </c>
      <c r="F3820" s="2" t="s">
        <v>61</v>
      </c>
      <c r="G3820" s="1">
        <v>1157.92</v>
      </c>
      <c r="H3820" s="1">
        <v>855.19</v>
      </c>
      <c r="I3820" s="4">
        <v>1</v>
      </c>
      <c r="J3820" s="2" t="s">
        <v>68</v>
      </c>
      <c r="K3820" s="1">
        <f>Tabelle111[[#This Row],[Menge kg Nges]]/1000</f>
        <v>1.1579200000000001</v>
      </c>
      <c r="L3820" s="1">
        <f>Tabelle111[[#This Row],[Menge kg P2O5]]/1000</f>
        <v>0.85519000000000001</v>
      </c>
      <c r="M3820" s="1">
        <f>Tabelle111[[#This Row],[Menge t Nges]]/Tabelle111[[#This Row],[Anzahl Lieferscheine]]</f>
        <v>1.1579200000000001</v>
      </c>
      <c r="N3820" s="1">
        <f>Tabelle111[[#This Row],[Menge t P2O5]]/Tabelle111[[#This Row],[Anzahl Lieferscheine]]</f>
        <v>0.85519000000000001</v>
      </c>
    </row>
    <row r="3821" spans="1:14" x14ac:dyDescent="0.2">
      <c r="A3821" s="2" t="s">
        <v>42</v>
      </c>
      <c r="B3821" s="2" t="s">
        <v>42</v>
      </c>
      <c r="C3821" s="2" t="s">
        <v>6</v>
      </c>
      <c r="D3821" s="2" t="s">
        <v>15</v>
      </c>
      <c r="E3821" s="2" t="s">
        <v>17</v>
      </c>
      <c r="F3821" s="2" t="s">
        <v>61</v>
      </c>
      <c r="G3821" s="1">
        <v>1071.6599999999999</v>
      </c>
      <c r="H3821" s="1">
        <v>465.06000000000006</v>
      </c>
      <c r="I3821" s="4">
        <v>6</v>
      </c>
      <c r="J3821" s="2" t="s">
        <v>68</v>
      </c>
      <c r="K3821" s="1">
        <f>Tabelle111[[#This Row],[Menge kg Nges]]/1000</f>
        <v>1.0716599999999998</v>
      </c>
      <c r="L3821" s="1">
        <f>Tabelle111[[#This Row],[Menge kg P2O5]]/1000</f>
        <v>0.46506000000000008</v>
      </c>
      <c r="M3821" s="1">
        <f>Tabelle111[[#This Row],[Menge t Nges]]/Tabelle111[[#This Row],[Anzahl Lieferscheine]]</f>
        <v>0.17860999999999996</v>
      </c>
      <c r="N3821" s="1">
        <f>Tabelle111[[#This Row],[Menge t P2O5]]/Tabelle111[[#This Row],[Anzahl Lieferscheine]]</f>
        <v>7.7510000000000009E-2</v>
      </c>
    </row>
    <row r="3822" spans="1:14" x14ac:dyDescent="0.2">
      <c r="A3822" s="2" t="s">
        <v>42</v>
      </c>
      <c r="B3822" s="2" t="s">
        <v>42</v>
      </c>
      <c r="C3822" s="2" t="s">
        <v>6</v>
      </c>
      <c r="D3822" s="2" t="s">
        <v>15</v>
      </c>
      <c r="E3822" s="2" t="s">
        <v>18</v>
      </c>
      <c r="F3822" s="2" t="s">
        <v>61</v>
      </c>
      <c r="G3822" s="1">
        <v>20627.940000000006</v>
      </c>
      <c r="H3822" s="1">
        <v>16628.009999999998</v>
      </c>
      <c r="I3822" s="4">
        <v>55</v>
      </c>
      <c r="J3822" s="2" t="s">
        <v>68</v>
      </c>
      <c r="K3822" s="1">
        <f>Tabelle111[[#This Row],[Menge kg Nges]]/1000</f>
        <v>20.627940000000006</v>
      </c>
      <c r="L3822" s="1">
        <f>Tabelle111[[#This Row],[Menge kg P2O5]]/1000</f>
        <v>16.62801</v>
      </c>
      <c r="M3822" s="1">
        <f>Tabelle111[[#This Row],[Menge t Nges]]/Tabelle111[[#This Row],[Anzahl Lieferscheine]]</f>
        <v>0.37505345454545463</v>
      </c>
      <c r="N3822" s="1">
        <f>Tabelle111[[#This Row],[Menge t P2O5]]/Tabelle111[[#This Row],[Anzahl Lieferscheine]]</f>
        <v>0.30232745454545457</v>
      </c>
    </row>
    <row r="3823" spans="1:14" x14ac:dyDescent="0.2">
      <c r="A3823" s="2" t="s">
        <v>42</v>
      </c>
      <c r="B3823" s="2" t="s">
        <v>42</v>
      </c>
      <c r="C3823" s="2" t="s">
        <v>6</v>
      </c>
      <c r="D3823" s="2" t="s">
        <v>15</v>
      </c>
      <c r="E3823" s="2" t="s">
        <v>19</v>
      </c>
      <c r="F3823" s="2" t="s">
        <v>61</v>
      </c>
      <c r="G3823" s="1">
        <v>2267.87</v>
      </c>
      <c r="H3823" s="1">
        <v>3228</v>
      </c>
      <c r="I3823" s="4">
        <v>9</v>
      </c>
      <c r="J3823" s="2" t="s">
        <v>68</v>
      </c>
      <c r="K3823" s="1">
        <f>Tabelle111[[#This Row],[Menge kg Nges]]/1000</f>
        <v>2.2678699999999998</v>
      </c>
      <c r="L3823" s="1">
        <f>Tabelle111[[#This Row],[Menge kg P2O5]]/1000</f>
        <v>3.2280000000000002</v>
      </c>
      <c r="M3823" s="1">
        <f>Tabelle111[[#This Row],[Menge t Nges]]/Tabelle111[[#This Row],[Anzahl Lieferscheine]]</f>
        <v>0.25198555555555552</v>
      </c>
      <c r="N3823" s="1">
        <f>Tabelle111[[#This Row],[Menge t P2O5]]/Tabelle111[[#This Row],[Anzahl Lieferscheine]]</f>
        <v>0.35866666666666669</v>
      </c>
    </row>
    <row r="3824" spans="1:14" x14ac:dyDescent="0.2">
      <c r="A3824" s="2" t="s">
        <v>42</v>
      </c>
      <c r="B3824" s="2" t="s">
        <v>42</v>
      </c>
      <c r="C3824" s="2" t="s">
        <v>6</v>
      </c>
      <c r="D3824" s="2" t="s">
        <v>15</v>
      </c>
      <c r="E3824" s="2" t="s">
        <v>20</v>
      </c>
      <c r="F3824" s="2" t="s">
        <v>61</v>
      </c>
      <c r="G3824" s="1">
        <v>16760.649999999998</v>
      </c>
      <c r="H3824" s="1">
        <v>12638.28</v>
      </c>
      <c r="I3824" s="4">
        <v>143</v>
      </c>
      <c r="J3824" s="2" t="s">
        <v>68</v>
      </c>
      <c r="K3824" s="1">
        <f>Tabelle111[[#This Row],[Menge kg Nges]]/1000</f>
        <v>16.760649999999998</v>
      </c>
      <c r="L3824" s="1">
        <f>Tabelle111[[#This Row],[Menge kg P2O5]]/1000</f>
        <v>12.63828</v>
      </c>
      <c r="M3824" s="1">
        <f>Tabelle111[[#This Row],[Menge t Nges]]/Tabelle111[[#This Row],[Anzahl Lieferscheine]]</f>
        <v>0.11720734265734264</v>
      </c>
      <c r="N3824" s="1">
        <f>Tabelle111[[#This Row],[Menge t P2O5]]/Tabelle111[[#This Row],[Anzahl Lieferscheine]]</f>
        <v>8.8379580419580425E-2</v>
      </c>
    </row>
    <row r="3825" spans="1:14" x14ac:dyDescent="0.2">
      <c r="A3825" s="2" t="s">
        <v>42</v>
      </c>
      <c r="B3825" s="2" t="s">
        <v>42</v>
      </c>
      <c r="C3825" s="2" t="s">
        <v>6</v>
      </c>
      <c r="D3825" s="2" t="s">
        <v>15</v>
      </c>
      <c r="E3825" s="2" t="s">
        <v>21</v>
      </c>
      <c r="F3825" s="2" t="s">
        <v>61</v>
      </c>
      <c r="G3825" s="1">
        <v>9894.3000000000011</v>
      </c>
      <c r="H3825" s="1">
        <v>5919.7999999999993</v>
      </c>
      <c r="I3825" s="4">
        <v>33</v>
      </c>
      <c r="J3825" s="2" t="s">
        <v>68</v>
      </c>
      <c r="K3825" s="1">
        <f>Tabelle111[[#This Row],[Menge kg Nges]]/1000</f>
        <v>9.8943000000000012</v>
      </c>
      <c r="L3825" s="1">
        <f>Tabelle111[[#This Row],[Menge kg P2O5]]/1000</f>
        <v>5.9197999999999995</v>
      </c>
      <c r="M3825" s="1">
        <f>Tabelle111[[#This Row],[Menge t Nges]]/Tabelle111[[#This Row],[Anzahl Lieferscheine]]</f>
        <v>0.29982727272727278</v>
      </c>
      <c r="N3825" s="1">
        <f>Tabelle111[[#This Row],[Menge t P2O5]]/Tabelle111[[#This Row],[Anzahl Lieferscheine]]</f>
        <v>0.17938787878787876</v>
      </c>
    </row>
    <row r="3826" spans="1:14" x14ac:dyDescent="0.2">
      <c r="A3826" s="2" t="s">
        <v>42</v>
      </c>
      <c r="B3826" s="2" t="s">
        <v>42</v>
      </c>
      <c r="C3826" s="2" t="s">
        <v>6</v>
      </c>
      <c r="D3826" s="2" t="s">
        <v>15</v>
      </c>
      <c r="E3826" s="2" t="s">
        <v>9</v>
      </c>
      <c r="F3826" s="2" t="s">
        <v>61</v>
      </c>
      <c r="G3826" s="1">
        <v>9298.3800000000028</v>
      </c>
      <c r="H3826" s="1">
        <v>4929.3799999999992</v>
      </c>
      <c r="I3826" s="4">
        <v>65</v>
      </c>
      <c r="J3826" s="2" t="s">
        <v>68</v>
      </c>
      <c r="K3826" s="1">
        <f>Tabelle111[[#This Row],[Menge kg Nges]]/1000</f>
        <v>9.2983800000000034</v>
      </c>
      <c r="L3826" s="1">
        <f>Tabelle111[[#This Row],[Menge kg P2O5]]/1000</f>
        <v>4.9293799999999992</v>
      </c>
      <c r="M3826" s="1">
        <f>Tabelle111[[#This Row],[Menge t Nges]]/Tabelle111[[#This Row],[Anzahl Lieferscheine]]</f>
        <v>0.14305200000000004</v>
      </c>
      <c r="N3826" s="1">
        <f>Tabelle111[[#This Row],[Menge t P2O5]]/Tabelle111[[#This Row],[Anzahl Lieferscheine]]</f>
        <v>7.5836615384615377E-2</v>
      </c>
    </row>
    <row r="3827" spans="1:14" x14ac:dyDescent="0.2">
      <c r="A3827" s="2" t="s">
        <v>42</v>
      </c>
      <c r="B3827" s="2" t="s">
        <v>42</v>
      </c>
      <c r="C3827" s="2" t="s">
        <v>6</v>
      </c>
      <c r="D3827" s="2" t="s">
        <v>15</v>
      </c>
      <c r="E3827" s="2" t="s">
        <v>59</v>
      </c>
      <c r="F3827" s="2" t="s">
        <v>61</v>
      </c>
      <c r="G3827" s="1">
        <v>257.60000000000002</v>
      </c>
      <c r="H3827" s="1">
        <v>168</v>
      </c>
      <c r="I3827" s="4">
        <v>1</v>
      </c>
      <c r="J3827" s="2" t="s">
        <v>68</v>
      </c>
      <c r="K3827" s="1">
        <f>Tabelle111[[#This Row],[Menge kg Nges]]/1000</f>
        <v>0.2576</v>
      </c>
      <c r="L3827" s="1">
        <f>Tabelle111[[#This Row],[Menge kg P2O5]]/1000</f>
        <v>0.16800000000000001</v>
      </c>
      <c r="M3827" s="1">
        <f>Tabelle111[[#This Row],[Menge t Nges]]/Tabelle111[[#This Row],[Anzahl Lieferscheine]]</f>
        <v>0.2576</v>
      </c>
      <c r="N3827" s="1">
        <f>Tabelle111[[#This Row],[Menge t P2O5]]/Tabelle111[[#This Row],[Anzahl Lieferscheine]]</f>
        <v>0.16800000000000001</v>
      </c>
    </row>
    <row r="3828" spans="1:14" x14ac:dyDescent="0.2">
      <c r="A3828" s="2" t="s">
        <v>42</v>
      </c>
      <c r="B3828" s="2" t="s">
        <v>42</v>
      </c>
      <c r="C3828" s="2" t="s">
        <v>6</v>
      </c>
      <c r="D3828" s="2" t="s">
        <v>15</v>
      </c>
      <c r="E3828" s="2" t="s">
        <v>10</v>
      </c>
      <c r="F3828" s="2" t="s">
        <v>61</v>
      </c>
      <c r="G3828" s="1">
        <v>4892.3999999999996</v>
      </c>
      <c r="H3828" s="1">
        <v>2089.84</v>
      </c>
      <c r="I3828" s="4">
        <v>17</v>
      </c>
      <c r="J3828" s="2" t="s">
        <v>68</v>
      </c>
      <c r="K3828" s="1">
        <f>Tabelle111[[#This Row],[Menge kg Nges]]/1000</f>
        <v>4.8923999999999994</v>
      </c>
      <c r="L3828" s="1">
        <f>Tabelle111[[#This Row],[Menge kg P2O5]]/1000</f>
        <v>2.0898400000000001</v>
      </c>
      <c r="M3828" s="1">
        <f>Tabelle111[[#This Row],[Menge t Nges]]/Tabelle111[[#This Row],[Anzahl Lieferscheine]]</f>
        <v>0.28778823529411762</v>
      </c>
      <c r="N3828" s="1">
        <f>Tabelle111[[#This Row],[Menge t P2O5]]/Tabelle111[[#This Row],[Anzahl Lieferscheine]]</f>
        <v>0.12293176470588237</v>
      </c>
    </row>
    <row r="3829" spans="1:14" x14ac:dyDescent="0.2">
      <c r="A3829" s="2" t="s">
        <v>42</v>
      </c>
      <c r="B3829" s="2" t="s">
        <v>42</v>
      </c>
      <c r="C3829" s="2" t="s">
        <v>6</v>
      </c>
      <c r="D3829" s="2" t="s">
        <v>15</v>
      </c>
      <c r="E3829" s="2" t="s">
        <v>23</v>
      </c>
      <c r="F3829" s="2" t="s">
        <v>61</v>
      </c>
      <c r="G3829" s="1">
        <v>620</v>
      </c>
      <c r="H3829" s="1">
        <v>354.75</v>
      </c>
      <c r="I3829" s="4">
        <v>6</v>
      </c>
      <c r="J3829" s="2" t="s">
        <v>68</v>
      </c>
      <c r="K3829" s="1">
        <f>Tabelle111[[#This Row],[Menge kg Nges]]/1000</f>
        <v>0.62</v>
      </c>
      <c r="L3829" s="1">
        <f>Tabelle111[[#This Row],[Menge kg P2O5]]/1000</f>
        <v>0.35475000000000001</v>
      </c>
      <c r="M3829" s="1">
        <f>Tabelle111[[#This Row],[Menge t Nges]]/Tabelle111[[#This Row],[Anzahl Lieferscheine]]</f>
        <v>0.10333333333333333</v>
      </c>
      <c r="N3829" s="1">
        <f>Tabelle111[[#This Row],[Menge t P2O5]]/Tabelle111[[#This Row],[Anzahl Lieferscheine]]</f>
        <v>5.9125000000000004E-2</v>
      </c>
    </row>
    <row r="3830" spans="1:14" x14ac:dyDescent="0.2">
      <c r="A3830" s="2" t="s">
        <v>42</v>
      </c>
      <c r="B3830" s="2" t="s">
        <v>42</v>
      </c>
      <c r="C3830" s="2" t="s">
        <v>6</v>
      </c>
      <c r="D3830" s="2" t="s">
        <v>15</v>
      </c>
      <c r="E3830" s="2" t="s">
        <v>12</v>
      </c>
      <c r="F3830" s="2" t="s">
        <v>61</v>
      </c>
      <c r="G3830" s="1">
        <v>802.62</v>
      </c>
      <c r="H3830" s="1">
        <v>720.3</v>
      </c>
      <c r="I3830" s="4">
        <v>3</v>
      </c>
      <c r="J3830" s="2" t="s">
        <v>68</v>
      </c>
      <c r="K3830" s="1">
        <f>Tabelle111[[#This Row],[Menge kg Nges]]/1000</f>
        <v>0.80262</v>
      </c>
      <c r="L3830" s="1">
        <f>Tabelle111[[#This Row],[Menge kg P2O5]]/1000</f>
        <v>0.72029999999999994</v>
      </c>
      <c r="M3830" s="1">
        <f>Tabelle111[[#This Row],[Menge t Nges]]/Tabelle111[[#This Row],[Anzahl Lieferscheine]]</f>
        <v>0.26754</v>
      </c>
      <c r="N3830" s="1">
        <f>Tabelle111[[#This Row],[Menge t P2O5]]/Tabelle111[[#This Row],[Anzahl Lieferscheine]]</f>
        <v>0.24009999999999998</v>
      </c>
    </row>
    <row r="3831" spans="1:14" x14ac:dyDescent="0.2">
      <c r="A3831" s="2" t="s">
        <v>42</v>
      </c>
      <c r="B3831" s="2" t="s">
        <v>42</v>
      </c>
      <c r="C3831" s="2" t="s">
        <v>6</v>
      </c>
      <c r="D3831" s="2" t="s">
        <v>15</v>
      </c>
      <c r="E3831" s="2" t="s">
        <v>13</v>
      </c>
      <c r="F3831" s="2" t="s">
        <v>61</v>
      </c>
      <c r="G3831" s="1">
        <v>3916.86</v>
      </c>
      <c r="H3831" s="1">
        <v>3485.9</v>
      </c>
      <c r="I3831" s="4">
        <v>13</v>
      </c>
      <c r="J3831" s="2" t="s">
        <v>68</v>
      </c>
      <c r="K3831" s="1">
        <f>Tabelle111[[#This Row],[Menge kg Nges]]/1000</f>
        <v>3.9168600000000002</v>
      </c>
      <c r="L3831" s="1">
        <f>Tabelle111[[#This Row],[Menge kg P2O5]]/1000</f>
        <v>3.4859</v>
      </c>
      <c r="M3831" s="1">
        <f>Tabelle111[[#This Row],[Menge t Nges]]/Tabelle111[[#This Row],[Anzahl Lieferscheine]]</f>
        <v>0.30129692307692307</v>
      </c>
      <c r="N3831" s="1">
        <f>Tabelle111[[#This Row],[Menge t P2O5]]/Tabelle111[[#This Row],[Anzahl Lieferscheine]]</f>
        <v>0.26814615384615387</v>
      </c>
    </row>
    <row r="3832" spans="1:14" x14ac:dyDescent="0.2">
      <c r="A3832" s="2" t="s">
        <v>42</v>
      </c>
      <c r="B3832" s="2" t="s">
        <v>42</v>
      </c>
      <c r="C3832" s="2" t="s">
        <v>6</v>
      </c>
      <c r="D3832" s="2" t="s">
        <v>15</v>
      </c>
      <c r="E3832" s="2" t="s">
        <v>14</v>
      </c>
      <c r="F3832" s="2" t="s">
        <v>61</v>
      </c>
      <c r="G3832" s="1">
        <v>525</v>
      </c>
      <c r="H3832" s="1">
        <v>337.5</v>
      </c>
      <c r="I3832" s="4">
        <v>1</v>
      </c>
      <c r="J3832" s="2" t="s">
        <v>68</v>
      </c>
      <c r="K3832" s="1">
        <f>Tabelle111[[#This Row],[Menge kg Nges]]/1000</f>
        <v>0.52500000000000002</v>
      </c>
      <c r="L3832" s="1">
        <f>Tabelle111[[#This Row],[Menge kg P2O5]]/1000</f>
        <v>0.33750000000000002</v>
      </c>
      <c r="M3832" s="1">
        <f>Tabelle111[[#This Row],[Menge t Nges]]/Tabelle111[[#This Row],[Anzahl Lieferscheine]]</f>
        <v>0.52500000000000002</v>
      </c>
      <c r="N3832" s="1">
        <f>Tabelle111[[#This Row],[Menge t P2O5]]/Tabelle111[[#This Row],[Anzahl Lieferscheine]]</f>
        <v>0.33750000000000002</v>
      </c>
    </row>
    <row r="3833" spans="1:14" x14ac:dyDescent="0.2">
      <c r="A3833" s="2" t="s">
        <v>42</v>
      </c>
      <c r="B3833" s="2" t="s">
        <v>42</v>
      </c>
      <c r="C3833" s="2" t="s">
        <v>25</v>
      </c>
      <c r="D3833" s="2" t="s">
        <v>25</v>
      </c>
      <c r="E3833" s="2" t="s">
        <v>26</v>
      </c>
      <c r="F3833" s="2" t="s">
        <v>61</v>
      </c>
      <c r="G3833" s="1">
        <v>429954.54999999882</v>
      </c>
      <c r="H3833" s="1">
        <v>213175.20999999944</v>
      </c>
      <c r="I3833" s="4">
        <v>1240</v>
      </c>
      <c r="J3833" s="2" t="s">
        <v>68</v>
      </c>
      <c r="K3833" s="1">
        <f>Tabelle111[[#This Row],[Menge kg Nges]]/1000</f>
        <v>429.95454999999885</v>
      </c>
      <c r="L3833" s="1">
        <f>Tabelle111[[#This Row],[Menge kg P2O5]]/1000</f>
        <v>213.17520999999945</v>
      </c>
      <c r="M3833" s="1">
        <f>Tabelle111[[#This Row],[Menge t Nges]]/Tabelle111[[#This Row],[Anzahl Lieferscheine]]</f>
        <v>0.3467375403225797</v>
      </c>
      <c r="N3833" s="1">
        <f>Tabelle111[[#This Row],[Menge t P2O5]]/Tabelle111[[#This Row],[Anzahl Lieferscheine]]</f>
        <v>0.17191549193548342</v>
      </c>
    </row>
    <row r="3834" spans="1:14" x14ac:dyDescent="0.2">
      <c r="A3834" s="2" t="s">
        <v>5</v>
      </c>
      <c r="B3834" s="2" t="s">
        <v>5</v>
      </c>
      <c r="C3834" s="2" t="s">
        <v>6</v>
      </c>
      <c r="D3834" s="2" t="s">
        <v>7</v>
      </c>
      <c r="E3834" s="2" t="s">
        <v>8</v>
      </c>
      <c r="F3834" s="2" t="s">
        <v>61</v>
      </c>
      <c r="G3834" s="1">
        <v>319222.08000000013</v>
      </c>
      <c r="H3834" s="1">
        <v>113356.73000000003</v>
      </c>
      <c r="I3834" s="4">
        <v>204</v>
      </c>
      <c r="J3834" s="2" t="s">
        <v>69</v>
      </c>
      <c r="K3834" s="1">
        <f>Tabelle111[[#This Row],[Menge kg Nges]]/1000</f>
        <v>319.22208000000012</v>
      </c>
      <c r="L3834" s="1">
        <f>Tabelle111[[#This Row],[Menge kg P2O5]]/1000</f>
        <v>113.35673000000003</v>
      </c>
      <c r="M3834" s="1">
        <f>Tabelle111[[#This Row],[Menge t Nges]]/Tabelle111[[#This Row],[Anzahl Lieferscheine]]</f>
        <v>1.5648141176470594</v>
      </c>
      <c r="N3834" s="1">
        <f>Tabelle111[[#This Row],[Menge t P2O5]]/Tabelle111[[#This Row],[Anzahl Lieferscheine]]</f>
        <v>0.55567024509803931</v>
      </c>
    </row>
    <row r="3835" spans="1:14" x14ac:dyDescent="0.2">
      <c r="A3835" s="2" t="s">
        <v>5</v>
      </c>
      <c r="B3835" s="2" t="s">
        <v>5</v>
      </c>
      <c r="C3835" s="2" t="s">
        <v>6</v>
      </c>
      <c r="D3835" s="2" t="s">
        <v>7</v>
      </c>
      <c r="E3835" s="2" t="s">
        <v>9</v>
      </c>
      <c r="F3835" s="2" t="s">
        <v>61</v>
      </c>
      <c r="G3835" s="1">
        <v>158484.75999999998</v>
      </c>
      <c r="H3835" s="1">
        <v>67466.11</v>
      </c>
      <c r="I3835" s="4">
        <v>150</v>
      </c>
      <c r="J3835" s="2" t="s">
        <v>69</v>
      </c>
      <c r="K3835" s="1">
        <f>Tabelle111[[#This Row],[Menge kg Nges]]/1000</f>
        <v>158.48475999999999</v>
      </c>
      <c r="L3835" s="1">
        <f>Tabelle111[[#This Row],[Menge kg P2O5]]/1000</f>
        <v>67.46611</v>
      </c>
      <c r="M3835" s="1">
        <f>Tabelle111[[#This Row],[Menge t Nges]]/Tabelle111[[#This Row],[Anzahl Lieferscheine]]</f>
        <v>1.0565650666666666</v>
      </c>
      <c r="N3835" s="1">
        <f>Tabelle111[[#This Row],[Menge t P2O5]]/Tabelle111[[#This Row],[Anzahl Lieferscheine]]</f>
        <v>0.44977406666666669</v>
      </c>
    </row>
    <row r="3836" spans="1:14" x14ac:dyDescent="0.2">
      <c r="A3836" s="2" t="s">
        <v>5</v>
      </c>
      <c r="B3836" s="2" t="s">
        <v>5</v>
      </c>
      <c r="C3836" s="2" t="s">
        <v>6</v>
      </c>
      <c r="D3836" s="2" t="s">
        <v>7</v>
      </c>
      <c r="E3836" s="2" t="s">
        <v>10</v>
      </c>
      <c r="F3836" s="2" t="s">
        <v>61</v>
      </c>
      <c r="G3836" s="1">
        <v>2975.2</v>
      </c>
      <c r="H3836" s="1">
        <v>1538.8999999999999</v>
      </c>
      <c r="I3836" s="4">
        <v>14</v>
      </c>
      <c r="J3836" s="2" t="s">
        <v>69</v>
      </c>
      <c r="K3836" s="1">
        <f>Tabelle111[[#This Row],[Menge kg Nges]]/1000</f>
        <v>2.9751999999999996</v>
      </c>
      <c r="L3836" s="1">
        <f>Tabelle111[[#This Row],[Menge kg P2O5]]/1000</f>
        <v>1.5388999999999999</v>
      </c>
      <c r="M3836" s="1">
        <f>Tabelle111[[#This Row],[Menge t Nges]]/Tabelle111[[#This Row],[Anzahl Lieferscheine]]</f>
        <v>0.21251428571428568</v>
      </c>
      <c r="N3836" s="1">
        <f>Tabelle111[[#This Row],[Menge t P2O5]]/Tabelle111[[#This Row],[Anzahl Lieferscheine]]</f>
        <v>0.10992142857142857</v>
      </c>
    </row>
    <row r="3837" spans="1:14" x14ac:dyDescent="0.2">
      <c r="A3837" s="2" t="s">
        <v>5</v>
      </c>
      <c r="B3837" s="2" t="s">
        <v>5</v>
      </c>
      <c r="C3837" s="2" t="s">
        <v>6</v>
      </c>
      <c r="D3837" s="2" t="s">
        <v>7</v>
      </c>
      <c r="E3837" s="2" t="s">
        <v>11</v>
      </c>
      <c r="F3837" s="2" t="s">
        <v>61</v>
      </c>
      <c r="G3837" s="1">
        <v>19599.48</v>
      </c>
      <c r="H3837" s="1">
        <v>9257.0300000000007</v>
      </c>
      <c r="I3837" s="4">
        <v>50</v>
      </c>
      <c r="J3837" s="2" t="s">
        <v>69</v>
      </c>
      <c r="K3837" s="1">
        <f>Tabelle111[[#This Row],[Menge kg Nges]]/1000</f>
        <v>19.59948</v>
      </c>
      <c r="L3837" s="1">
        <f>Tabelle111[[#This Row],[Menge kg P2O5]]/1000</f>
        <v>9.2570300000000003</v>
      </c>
      <c r="M3837" s="1">
        <f>Tabelle111[[#This Row],[Menge t Nges]]/Tabelle111[[#This Row],[Anzahl Lieferscheine]]</f>
        <v>0.39198959999999999</v>
      </c>
      <c r="N3837" s="1">
        <f>Tabelle111[[#This Row],[Menge t P2O5]]/Tabelle111[[#This Row],[Anzahl Lieferscheine]]</f>
        <v>0.18514060000000002</v>
      </c>
    </row>
    <row r="3838" spans="1:14" x14ac:dyDescent="0.2">
      <c r="A3838" s="2" t="s">
        <v>5</v>
      </c>
      <c r="B3838" s="2" t="s">
        <v>5</v>
      </c>
      <c r="C3838" s="2" t="s">
        <v>6</v>
      </c>
      <c r="D3838" s="2" t="s">
        <v>7</v>
      </c>
      <c r="E3838" s="2" t="s">
        <v>12</v>
      </c>
      <c r="F3838" s="2" t="s">
        <v>61</v>
      </c>
      <c r="G3838" s="1">
        <v>146416.80000000002</v>
      </c>
      <c r="H3838" s="1">
        <v>82836.890000000029</v>
      </c>
      <c r="I3838" s="4">
        <v>404</v>
      </c>
      <c r="J3838" s="2" t="s">
        <v>69</v>
      </c>
      <c r="K3838" s="1">
        <f>Tabelle111[[#This Row],[Menge kg Nges]]/1000</f>
        <v>146.41680000000002</v>
      </c>
      <c r="L3838" s="1">
        <f>Tabelle111[[#This Row],[Menge kg P2O5]]/1000</f>
        <v>82.836890000000025</v>
      </c>
      <c r="M3838" s="1">
        <f>Tabelle111[[#This Row],[Menge t Nges]]/Tabelle111[[#This Row],[Anzahl Lieferscheine]]</f>
        <v>0.3624178217821783</v>
      </c>
      <c r="N3838" s="1">
        <f>Tabelle111[[#This Row],[Menge t P2O5]]/Tabelle111[[#This Row],[Anzahl Lieferscheine]]</f>
        <v>0.20504180693069313</v>
      </c>
    </row>
    <row r="3839" spans="1:14" x14ac:dyDescent="0.2">
      <c r="A3839" s="2" t="s">
        <v>5</v>
      </c>
      <c r="B3839" s="2" t="s">
        <v>5</v>
      </c>
      <c r="C3839" s="2" t="s">
        <v>6</v>
      </c>
      <c r="D3839" s="2" t="s">
        <v>7</v>
      </c>
      <c r="E3839" s="2" t="s">
        <v>13</v>
      </c>
      <c r="F3839" s="2" t="s">
        <v>61</v>
      </c>
      <c r="G3839" s="1">
        <v>32854</v>
      </c>
      <c r="H3839" s="1">
        <v>22369</v>
      </c>
      <c r="I3839" s="4">
        <v>26</v>
      </c>
      <c r="J3839" s="2" t="s">
        <v>69</v>
      </c>
      <c r="K3839" s="1">
        <f>Tabelle111[[#This Row],[Menge kg Nges]]/1000</f>
        <v>32.853999999999999</v>
      </c>
      <c r="L3839" s="1">
        <f>Tabelle111[[#This Row],[Menge kg P2O5]]/1000</f>
        <v>22.369</v>
      </c>
      <c r="M3839" s="1">
        <f>Tabelle111[[#This Row],[Menge t Nges]]/Tabelle111[[#This Row],[Anzahl Lieferscheine]]</f>
        <v>1.2636153846153846</v>
      </c>
      <c r="N3839" s="1">
        <f>Tabelle111[[#This Row],[Menge t P2O5]]/Tabelle111[[#This Row],[Anzahl Lieferscheine]]</f>
        <v>0.86034615384615387</v>
      </c>
    </row>
    <row r="3840" spans="1:14" x14ac:dyDescent="0.2">
      <c r="A3840" s="2" t="s">
        <v>5</v>
      </c>
      <c r="B3840" s="2" t="s">
        <v>5</v>
      </c>
      <c r="C3840" s="2" t="s">
        <v>6</v>
      </c>
      <c r="D3840" s="2" t="s">
        <v>7</v>
      </c>
      <c r="E3840" s="2" t="s">
        <v>14</v>
      </c>
      <c r="F3840" s="2" t="s">
        <v>61</v>
      </c>
      <c r="G3840" s="1">
        <v>41836.340000000011</v>
      </c>
      <c r="H3840" s="1">
        <v>20890.300000000003</v>
      </c>
      <c r="I3840" s="4">
        <v>82</v>
      </c>
      <c r="J3840" s="2" t="s">
        <v>69</v>
      </c>
      <c r="K3840" s="1">
        <f>Tabelle111[[#This Row],[Menge kg Nges]]/1000</f>
        <v>41.836340000000014</v>
      </c>
      <c r="L3840" s="1">
        <f>Tabelle111[[#This Row],[Menge kg P2O5]]/1000</f>
        <v>20.890300000000003</v>
      </c>
      <c r="M3840" s="1">
        <f>Tabelle111[[#This Row],[Menge t Nges]]/Tabelle111[[#This Row],[Anzahl Lieferscheine]]</f>
        <v>0.51019926829268314</v>
      </c>
      <c r="N3840" s="1">
        <f>Tabelle111[[#This Row],[Menge t P2O5]]/Tabelle111[[#This Row],[Anzahl Lieferscheine]]</f>
        <v>0.25475975609756102</v>
      </c>
    </row>
    <row r="3841" spans="1:14" x14ac:dyDescent="0.2">
      <c r="A3841" s="2" t="s">
        <v>5</v>
      </c>
      <c r="B3841" s="2" t="s">
        <v>5</v>
      </c>
      <c r="C3841" s="2" t="s">
        <v>6</v>
      </c>
      <c r="D3841" s="2" t="s">
        <v>15</v>
      </c>
      <c r="E3841" s="2" t="s">
        <v>8</v>
      </c>
      <c r="F3841" s="2" t="s">
        <v>61</v>
      </c>
      <c r="G3841" s="1">
        <v>8058.15</v>
      </c>
      <c r="H3841" s="1">
        <v>6752.4</v>
      </c>
      <c r="I3841" s="4">
        <v>10</v>
      </c>
      <c r="J3841" s="2" t="s">
        <v>69</v>
      </c>
      <c r="K3841" s="1">
        <f>Tabelle111[[#This Row],[Menge kg Nges]]/1000</f>
        <v>8.0581499999999995</v>
      </c>
      <c r="L3841" s="1">
        <f>Tabelle111[[#This Row],[Menge kg P2O5]]/1000</f>
        <v>6.7523999999999997</v>
      </c>
      <c r="M3841" s="1">
        <f>Tabelle111[[#This Row],[Menge t Nges]]/Tabelle111[[#This Row],[Anzahl Lieferscheine]]</f>
        <v>0.80581499999999995</v>
      </c>
      <c r="N3841" s="1">
        <f>Tabelle111[[#This Row],[Menge t P2O5]]/Tabelle111[[#This Row],[Anzahl Lieferscheine]]</f>
        <v>0.67523999999999995</v>
      </c>
    </row>
    <row r="3842" spans="1:14" x14ac:dyDescent="0.2">
      <c r="A3842" s="2" t="s">
        <v>5</v>
      </c>
      <c r="B3842" s="2" t="s">
        <v>5</v>
      </c>
      <c r="C3842" s="2" t="s">
        <v>6</v>
      </c>
      <c r="D3842" s="2" t="s">
        <v>15</v>
      </c>
      <c r="E3842" s="2" t="s">
        <v>16</v>
      </c>
      <c r="F3842" s="2" t="s">
        <v>61</v>
      </c>
      <c r="G3842" s="1">
        <v>2683.3</v>
      </c>
      <c r="H3842" s="1">
        <v>2449.8000000000002</v>
      </c>
      <c r="I3842" s="4">
        <v>6</v>
      </c>
      <c r="J3842" s="2" t="s">
        <v>69</v>
      </c>
      <c r="K3842" s="1">
        <f>Tabelle111[[#This Row],[Menge kg Nges]]/1000</f>
        <v>2.6833</v>
      </c>
      <c r="L3842" s="1">
        <f>Tabelle111[[#This Row],[Menge kg P2O5]]/1000</f>
        <v>2.4498000000000002</v>
      </c>
      <c r="M3842" s="1">
        <f>Tabelle111[[#This Row],[Menge t Nges]]/Tabelle111[[#This Row],[Anzahl Lieferscheine]]</f>
        <v>0.44721666666666665</v>
      </c>
      <c r="N3842" s="1">
        <f>Tabelle111[[#This Row],[Menge t P2O5]]/Tabelle111[[#This Row],[Anzahl Lieferscheine]]</f>
        <v>0.40830000000000005</v>
      </c>
    </row>
    <row r="3843" spans="1:14" x14ac:dyDescent="0.2">
      <c r="A3843" s="2" t="s">
        <v>5</v>
      </c>
      <c r="B3843" s="2" t="s">
        <v>5</v>
      </c>
      <c r="C3843" s="2" t="s">
        <v>6</v>
      </c>
      <c r="D3843" s="2" t="s">
        <v>15</v>
      </c>
      <c r="E3843" s="2" t="s">
        <v>17</v>
      </c>
      <c r="F3843" s="2" t="s">
        <v>61</v>
      </c>
      <c r="G3843" s="1">
        <v>7850.18</v>
      </c>
      <c r="H3843" s="1">
        <v>3415.3900000000003</v>
      </c>
      <c r="I3843" s="4">
        <v>8</v>
      </c>
      <c r="J3843" s="2" t="s">
        <v>69</v>
      </c>
      <c r="K3843" s="1">
        <f>Tabelle111[[#This Row],[Menge kg Nges]]/1000</f>
        <v>7.8501799999999999</v>
      </c>
      <c r="L3843" s="1">
        <f>Tabelle111[[#This Row],[Menge kg P2O5]]/1000</f>
        <v>3.4153900000000004</v>
      </c>
      <c r="M3843" s="1">
        <f>Tabelle111[[#This Row],[Menge t Nges]]/Tabelle111[[#This Row],[Anzahl Lieferscheine]]</f>
        <v>0.98127249999999999</v>
      </c>
      <c r="N3843" s="1">
        <f>Tabelle111[[#This Row],[Menge t P2O5]]/Tabelle111[[#This Row],[Anzahl Lieferscheine]]</f>
        <v>0.42692375000000005</v>
      </c>
    </row>
    <row r="3844" spans="1:14" x14ac:dyDescent="0.2">
      <c r="A3844" s="2" t="s">
        <v>5</v>
      </c>
      <c r="B3844" s="2" t="s">
        <v>5</v>
      </c>
      <c r="C3844" s="2" t="s">
        <v>6</v>
      </c>
      <c r="D3844" s="2" t="s">
        <v>15</v>
      </c>
      <c r="E3844" s="2" t="s">
        <v>18</v>
      </c>
      <c r="F3844" s="2" t="s">
        <v>61</v>
      </c>
      <c r="G3844" s="1">
        <v>30138.13</v>
      </c>
      <c r="H3844" s="1">
        <v>22193.520000000004</v>
      </c>
      <c r="I3844" s="4">
        <v>58</v>
      </c>
      <c r="J3844" s="2" t="s">
        <v>69</v>
      </c>
      <c r="K3844" s="1">
        <f>Tabelle111[[#This Row],[Menge kg Nges]]/1000</f>
        <v>30.13813</v>
      </c>
      <c r="L3844" s="1">
        <f>Tabelle111[[#This Row],[Menge kg P2O5]]/1000</f>
        <v>22.193520000000003</v>
      </c>
      <c r="M3844" s="1">
        <f>Tabelle111[[#This Row],[Menge t Nges]]/Tabelle111[[#This Row],[Anzahl Lieferscheine]]</f>
        <v>0.51962293103448276</v>
      </c>
      <c r="N3844" s="1">
        <f>Tabelle111[[#This Row],[Menge t P2O5]]/Tabelle111[[#This Row],[Anzahl Lieferscheine]]</f>
        <v>0.38264689655172418</v>
      </c>
    </row>
    <row r="3845" spans="1:14" x14ac:dyDescent="0.2">
      <c r="A3845" s="2" t="s">
        <v>5</v>
      </c>
      <c r="B3845" s="2" t="s">
        <v>5</v>
      </c>
      <c r="C3845" s="2" t="s">
        <v>6</v>
      </c>
      <c r="D3845" s="2" t="s">
        <v>15</v>
      </c>
      <c r="E3845" s="2" t="s">
        <v>19</v>
      </c>
      <c r="F3845" s="2" t="s">
        <v>61</v>
      </c>
      <c r="G3845" s="1">
        <v>13069.050000000001</v>
      </c>
      <c r="H3845" s="1">
        <v>9977.1</v>
      </c>
      <c r="I3845" s="4">
        <v>23</v>
      </c>
      <c r="J3845" s="2" t="s">
        <v>69</v>
      </c>
      <c r="K3845" s="1">
        <f>Tabelle111[[#This Row],[Menge kg Nges]]/1000</f>
        <v>13.069050000000001</v>
      </c>
      <c r="L3845" s="1">
        <f>Tabelle111[[#This Row],[Menge kg P2O5]]/1000</f>
        <v>9.9771000000000001</v>
      </c>
      <c r="M3845" s="1">
        <f>Tabelle111[[#This Row],[Menge t Nges]]/Tabelle111[[#This Row],[Anzahl Lieferscheine]]</f>
        <v>0.56821956521739136</v>
      </c>
      <c r="N3845" s="1">
        <f>Tabelle111[[#This Row],[Menge t P2O5]]/Tabelle111[[#This Row],[Anzahl Lieferscheine]]</f>
        <v>0.43378695652173915</v>
      </c>
    </row>
    <row r="3846" spans="1:14" x14ac:dyDescent="0.2">
      <c r="A3846" s="2" t="s">
        <v>5</v>
      </c>
      <c r="B3846" s="2" t="s">
        <v>5</v>
      </c>
      <c r="C3846" s="2" t="s">
        <v>6</v>
      </c>
      <c r="D3846" s="2" t="s">
        <v>15</v>
      </c>
      <c r="E3846" s="2" t="s">
        <v>20</v>
      </c>
      <c r="F3846" s="2" t="s">
        <v>61</v>
      </c>
      <c r="G3846" s="1">
        <v>8953.0399999999991</v>
      </c>
      <c r="H3846" s="1">
        <v>5953</v>
      </c>
      <c r="I3846" s="4">
        <v>38</v>
      </c>
      <c r="J3846" s="2" t="s">
        <v>69</v>
      </c>
      <c r="K3846" s="1">
        <f>Tabelle111[[#This Row],[Menge kg Nges]]/1000</f>
        <v>8.9530399999999997</v>
      </c>
      <c r="L3846" s="1">
        <f>Tabelle111[[#This Row],[Menge kg P2O5]]/1000</f>
        <v>5.9530000000000003</v>
      </c>
      <c r="M3846" s="1">
        <f>Tabelle111[[#This Row],[Menge t Nges]]/Tabelle111[[#This Row],[Anzahl Lieferscheine]]</f>
        <v>0.23560631578947366</v>
      </c>
      <c r="N3846" s="1">
        <f>Tabelle111[[#This Row],[Menge t P2O5]]/Tabelle111[[#This Row],[Anzahl Lieferscheine]]</f>
        <v>0.15665789473684211</v>
      </c>
    </row>
    <row r="3847" spans="1:14" x14ac:dyDescent="0.2">
      <c r="A3847" s="2" t="s">
        <v>5</v>
      </c>
      <c r="B3847" s="2" t="s">
        <v>5</v>
      </c>
      <c r="C3847" s="2" t="s">
        <v>6</v>
      </c>
      <c r="D3847" s="2" t="s">
        <v>15</v>
      </c>
      <c r="E3847" s="2" t="s">
        <v>21</v>
      </c>
      <c r="F3847" s="2" t="s">
        <v>61</v>
      </c>
      <c r="G3847" s="1">
        <v>144131.21</v>
      </c>
      <c r="H3847" s="1">
        <v>79948.009999999922</v>
      </c>
      <c r="I3847" s="4">
        <v>479</v>
      </c>
      <c r="J3847" s="2" t="s">
        <v>69</v>
      </c>
      <c r="K3847" s="1">
        <f>Tabelle111[[#This Row],[Menge kg Nges]]/1000</f>
        <v>144.13120999999998</v>
      </c>
      <c r="L3847" s="1">
        <f>Tabelle111[[#This Row],[Menge kg P2O5]]/1000</f>
        <v>79.948009999999925</v>
      </c>
      <c r="M3847" s="1">
        <f>Tabelle111[[#This Row],[Menge t Nges]]/Tabelle111[[#This Row],[Anzahl Lieferscheine]]</f>
        <v>0.30090022964509389</v>
      </c>
      <c r="N3847" s="1">
        <f>Tabelle111[[#This Row],[Menge t P2O5]]/Tabelle111[[#This Row],[Anzahl Lieferscheine]]</f>
        <v>0.16690607515657604</v>
      </c>
    </row>
    <row r="3848" spans="1:14" x14ac:dyDescent="0.2">
      <c r="A3848" s="2" t="s">
        <v>5</v>
      </c>
      <c r="B3848" s="2" t="s">
        <v>5</v>
      </c>
      <c r="C3848" s="2" t="s">
        <v>6</v>
      </c>
      <c r="D3848" s="2" t="s">
        <v>15</v>
      </c>
      <c r="E3848" s="2" t="s">
        <v>9</v>
      </c>
      <c r="F3848" s="2" t="s">
        <v>61</v>
      </c>
      <c r="G3848" s="1">
        <v>26028.44</v>
      </c>
      <c r="H3848" s="1">
        <v>12232.4</v>
      </c>
      <c r="I3848" s="4">
        <v>56</v>
      </c>
      <c r="J3848" s="2" t="s">
        <v>69</v>
      </c>
      <c r="K3848" s="1">
        <f>Tabelle111[[#This Row],[Menge kg Nges]]/1000</f>
        <v>26.02844</v>
      </c>
      <c r="L3848" s="1">
        <f>Tabelle111[[#This Row],[Menge kg P2O5]]/1000</f>
        <v>12.2324</v>
      </c>
      <c r="M3848" s="1">
        <f>Tabelle111[[#This Row],[Menge t Nges]]/Tabelle111[[#This Row],[Anzahl Lieferscheine]]</f>
        <v>0.46479357142857142</v>
      </c>
      <c r="N3848" s="1">
        <f>Tabelle111[[#This Row],[Menge t P2O5]]/Tabelle111[[#This Row],[Anzahl Lieferscheine]]</f>
        <v>0.21843571428571429</v>
      </c>
    </row>
    <row r="3849" spans="1:14" x14ac:dyDescent="0.2">
      <c r="A3849" s="2" t="s">
        <v>5</v>
      </c>
      <c r="B3849" s="2" t="s">
        <v>5</v>
      </c>
      <c r="C3849" s="2" t="s">
        <v>6</v>
      </c>
      <c r="D3849" s="2" t="s">
        <v>15</v>
      </c>
      <c r="E3849" s="2" t="s">
        <v>10</v>
      </c>
      <c r="F3849" s="2" t="s">
        <v>61</v>
      </c>
      <c r="G3849" s="1">
        <v>14222.15</v>
      </c>
      <c r="H3849" s="1">
        <v>6104.85</v>
      </c>
      <c r="I3849" s="4">
        <v>27</v>
      </c>
      <c r="J3849" s="2" t="s">
        <v>69</v>
      </c>
      <c r="K3849" s="1">
        <f>Tabelle111[[#This Row],[Menge kg Nges]]/1000</f>
        <v>14.222149999999999</v>
      </c>
      <c r="L3849" s="1">
        <f>Tabelle111[[#This Row],[Menge kg P2O5]]/1000</f>
        <v>6.1048500000000008</v>
      </c>
      <c r="M3849" s="1">
        <f>Tabelle111[[#This Row],[Menge t Nges]]/Tabelle111[[#This Row],[Anzahl Lieferscheine]]</f>
        <v>0.52674629629629621</v>
      </c>
      <c r="N3849" s="1">
        <f>Tabelle111[[#This Row],[Menge t P2O5]]/Tabelle111[[#This Row],[Anzahl Lieferscheine]]</f>
        <v>0.22610555555555559</v>
      </c>
    </row>
    <row r="3850" spans="1:14" x14ac:dyDescent="0.2">
      <c r="A3850" s="2" t="s">
        <v>5</v>
      </c>
      <c r="B3850" s="2" t="s">
        <v>5</v>
      </c>
      <c r="C3850" s="2" t="s">
        <v>6</v>
      </c>
      <c r="D3850" s="2" t="s">
        <v>15</v>
      </c>
      <c r="E3850" s="2" t="s">
        <v>23</v>
      </c>
      <c r="F3850" s="2" t="s">
        <v>61</v>
      </c>
      <c r="G3850" s="1">
        <v>1805</v>
      </c>
      <c r="H3850" s="1">
        <v>763</v>
      </c>
      <c r="I3850" s="4">
        <v>6</v>
      </c>
      <c r="J3850" s="2" t="s">
        <v>69</v>
      </c>
      <c r="K3850" s="1">
        <f>Tabelle111[[#This Row],[Menge kg Nges]]/1000</f>
        <v>1.8049999999999999</v>
      </c>
      <c r="L3850" s="1">
        <f>Tabelle111[[#This Row],[Menge kg P2O5]]/1000</f>
        <v>0.76300000000000001</v>
      </c>
      <c r="M3850" s="1">
        <f>Tabelle111[[#This Row],[Menge t Nges]]/Tabelle111[[#This Row],[Anzahl Lieferscheine]]</f>
        <v>0.30083333333333334</v>
      </c>
      <c r="N3850" s="1">
        <f>Tabelle111[[#This Row],[Menge t P2O5]]/Tabelle111[[#This Row],[Anzahl Lieferscheine]]</f>
        <v>0.12716666666666668</v>
      </c>
    </row>
    <row r="3851" spans="1:14" x14ac:dyDescent="0.2">
      <c r="A3851" s="2" t="s">
        <v>5</v>
      </c>
      <c r="B3851" s="2" t="s">
        <v>5</v>
      </c>
      <c r="C3851" s="2" t="s">
        <v>6</v>
      </c>
      <c r="D3851" s="2" t="s">
        <v>15</v>
      </c>
      <c r="E3851" s="2" t="s">
        <v>12</v>
      </c>
      <c r="F3851" s="2" t="s">
        <v>61</v>
      </c>
      <c r="G3851" s="1">
        <v>1051.04</v>
      </c>
      <c r="H3851" s="1">
        <v>601.5200000000001</v>
      </c>
      <c r="I3851" s="4">
        <v>10</v>
      </c>
      <c r="J3851" s="2" t="s">
        <v>69</v>
      </c>
      <c r="K3851" s="1">
        <f>Tabelle111[[#This Row],[Menge kg Nges]]/1000</f>
        <v>1.05104</v>
      </c>
      <c r="L3851" s="1">
        <f>Tabelle111[[#This Row],[Menge kg P2O5]]/1000</f>
        <v>0.60152000000000005</v>
      </c>
      <c r="M3851" s="1">
        <f>Tabelle111[[#This Row],[Menge t Nges]]/Tabelle111[[#This Row],[Anzahl Lieferscheine]]</f>
        <v>0.105104</v>
      </c>
      <c r="N3851" s="1">
        <f>Tabelle111[[#This Row],[Menge t P2O5]]/Tabelle111[[#This Row],[Anzahl Lieferscheine]]</f>
        <v>6.0152000000000004E-2</v>
      </c>
    </row>
    <row r="3852" spans="1:14" x14ac:dyDescent="0.2">
      <c r="A3852" s="2" t="s">
        <v>5</v>
      </c>
      <c r="B3852" s="2" t="s">
        <v>5</v>
      </c>
      <c r="C3852" s="2" t="s">
        <v>6</v>
      </c>
      <c r="D3852" s="2" t="s">
        <v>15</v>
      </c>
      <c r="E3852" s="2" t="s">
        <v>14</v>
      </c>
      <c r="F3852" s="2" t="s">
        <v>61</v>
      </c>
      <c r="G3852" s="1">
        <v>1590</v>
      </c>
      <c r="H3852" s="1">
        <v>660</v>
      </c>
      <c r="I3852" s="4">
        <v>4</v>
      </c>
      <c r="J3852" s="2" t="s">
        <v>69</v>
      </c>
      <c r="K3852" s="1">
        <f>Tabelle111[[#This Row],[Menge kg Nges]]/1000</f>
        <v>1.59</v>
      </c>
      <c r="L3852" s="1">
        <f>Tabelle111[[#This Row],[Menge kg P2O5]]/1000</f>
        <v>0.66</v>
      </c>
      <c r="M3852" s="1">
        <f>Tabelle111[[#This Row],[Menge t Nges]]/Tabelle111[[#This Row],[Anzahl Lieferscheine]]</f>
        <v>0.39750000000000002</v>
      </c>
      <c r="N3852" s="1">
        <f>Tabelle111[[#This Row],[Menge t P2O5]]/Tabelle111[[#This Row],[Anzahl Lieferscheine]]</f>
        <v>0.16500000000000001</v>
      </c>
    </row>
    <row r="3853" spans="1:14" x14ac:dyDescent="0.2">
      <c r="A3853" s="2" t="s">
        <v>5</v>
      </c>
      <c r="B3853" s="2" t="s">
        <v>5</v>
      </c>
      <c r="C3853" s="2" t="s">
        <v>6</v>
      </c>
      <c r="D3853" s="2" t="s">
        <v>15</v>
      </c>
      <c r="E3853" s="2" t="s">
        <v>24</v>
      </c>
      <c r="F3853" s="2" t="s">
        <v>61</v>
      </c>
      <c r="G3853" s="1">
        <v>9946.2999999999993</v>
      </c>
      <c r="H3853" s="1">
        <v>8269</v>
      </c>
      <c r="I3853" s="4">
        <v>19</v>
      </c>
      <c r="J3853" s="2" t="s">
        <v>69</v>
      </c>
      <c r="K3853" s="1">
        <f>Tabelle111[[#This Row],[Menge kg Nges]]/1000</f>
        <v>9.946299999999999</v>
      </c>
      <c r="L3853" s="1">
        <f>Tabelle111[[#This Row],[Menge kg P2O5]]/1000</f>
        <v>8.2690000000000001</v>
      </c>
      <c r="M3853" s="1">
        <f>Tabelle111[[#This Row],[Menge t Nges]]/Tabelle111[[#This Row],[Anzahl Lieferscheine]]</f>
        <v>0.5234894736842105</v>
      </c>
      <c r="N3853" s="1">
        <f>Tabelle111[[#This Row],[Menge t P2O5]]/Tabelle111[[#This Row],[Anzahl Lieferscheine]]</f>
        <v>0.43521052631578949</v>
      </c>
    </row>
    <row r="3854" spans="1:14" x14ac:dyDescent="0.2">
      <c r="A3854" s="2" t="s">
        <v>5</v>
      </c>
      <c r="B3854" s="2" t="s">
        <v>5</v>
      </c>
      <c r="C3854" s="2" t="s">
        <v>6</v>
      </c>
      <c r="D3854" s="2" t="s">
        <v>15</v>
      </c>
      <c r="E3854" s="2" t="s">
        <v>31</v>
      </c>
      <c r="F3854" s="2" t="s">
        <v>61</v>
      </c>
      <c r="G3854" s="1">
        <v>144</v>
      </c>
      <c r="H3854" s="1">
        <v>81</v>
      </c>
      <c r="I3854" s="4">
        <v>1</v>
      </c>
      <c r="J3854" s="2" t="s">
        <v>69</v>
      </c>
      <c r="K3854" s="1">
        <f>Tabelle111[[#This Row],[Menge kg Nges]]/1000</f>
        <v>0.14399999999999999</v>
      </c>
      <c r="L3854" s="1">
        <f>Tabelle111[[#This Row],[Menge kg P2O5]]/1000</f>
        <v>8.1000000000000003E-2</v>
      </c>
      <c r="M3854" s="1">
        <f>Tabelle111[[#This Row],[Menge t Nges]]/Tabelle111[[#This Row],[Anzahl Lieferscheine]]</f>
        <v>0.14399999999999999</v>
      </c>
      <c r="N3854" s="1">
        <f>Tabelle111[[#This Row],[Menge t P2O5]]/Tabelle111[[#This Row],[Anzahl Lieferscheine]]</f>
        <v>8.1000000000000003E-2</v>
      </c>
    </row>
    <row r="3855" spans="1:14" x14ac:dyDescent="0.2">
      <c r="A3855" s="2" t="s">
        <v>5</v>
      </c>
      <c r="B3855" s="2" t="s">
        <v>5</v>
      </c>
      <c r="C3855" s="2" t="s">
        <v>25</v>
      </c>
      <c r="D3855" s="2" t="s">
        <v>25</v>
      </c>
      <c r="E3855" s="2" t="s">
        <v>26</v>
      </c>
      <c r="F3855" s="2" t="s">
        <v>61</v>
      </c>
      <c r="G3855" s="1">
        <v>85338.939999999973</v>
      </c>
      <c r="H3855" s="1">
        <v>36222.35</v>
      </c>
      <c r="I3855" s="4">
        <v>135</v>
      </c>
      <c r="J3855" s="2" t="s">
        <v>69</v>
      </c>
      <c r="K3855" s="1">
        <f>Tabelle111[[#This Row],[Menge kg Nges]]/1000</f>
        <v>85.33893999999998</v>
      </c>
      <c r="L3855" s="1">
        <f>Tabelle111[[#This Row],[Menge kg P2O5]]/1000</f>
        <v>36.222349999999999</v>
      </c>
      <c r="M3855" s="1">
        <f>Tabelle111[[#This Row],[Menge t Nges]]/Tabelle111[[#This Row],[Anzahl Lieferscheine]]</f>
        <v>0.6321402962962962</v>
      </c>
      <c r="N3855" s="1">
        <f>Tabelle111[[#This Row],[Menge t P2O5]]/Tabelle111[[#This Row],[Anzahl Lieferscheine]]</f>
        <v>0.26831370370370372</v>
      </c>
    </row>
    <row r="3856" spans="1:14" x14ac:dyDescent="0.2">
      <c r="A3856" s="2" t="s">
        <v>5</v>
      </c>
      <c r="B3856" s="2" t="s">
        <v>27</v>
      </c>
      <c r="C3856" s="2" t="s">
        <v>6</v>
      </c>
      <c r="D3856" s="2" t="s">
        <v>7</v>
      </c>
      <c r="E3856" s="2" t="s">
        <v>8</v>
      </c>
      <c r="F3856" s="2" t="s">
        <v>61</v>
      </c>
      <c r="G3856" s="1">
        <v>3270.82</v>
      </c>
      <c r="H3856" s="1">
        <v>1240.92</v>
      </c>
      <c r="I3856" s="4">
        <v>6</v>
      </c>
      <c r="J3856" s="2" t="s">
        <v>69</v>
      </c>
      <c r="K3856" s="1">
        <f>Tabelle111[[#This Row],[Menge kg Nges]]/1000</f>
        <v>3.2708200000000001</v>
      </c>
      <c r="L3856" s="1">
        <f>Tabelle111[[#This Row],[Menge kg P2O5]]/1000</f>
        <v>1.24092</v>
      </c>
      <c r="M3856" s="1">
        <f>Tabelle111[[#This Row],[Menge t Nges]]/Tabelle111[[#This Row],[Anzahl Lieferscheine]]</f>
        <v>0.54513666666666671</v>
      </c>
      <c r="N3856" s="1">
        <f>Tabelle111[[#This Row],[Menge t P2O5]]/Tabelle111[[#This Row],[Anzahl Lieferscheine]]</f>
        <v>0.20682</v>
      </c>
    </row>
    <row r="3857" spans="1:14" x14ac:dyDescent="0.2">
      <c r="A3857" s="2" t="s">
        <v>5</v>
      </c>
      <c r="B3857" s="2" t="s">
        <v>27</v>
      </c>
      <c r="C3857" s="2" t="s">
        <v>6</v>
      </c>
      <c r="D3857" s="2" t="s">
        <v>7</v>
      </c>
      <c r="E3857" s="2" t="s">
        <v>9</v>
      </c>
      <c r="F3857" s="2" t="s">
        <v>61</v>
      </c>
      <c r="G3857" s="1">
        <v>946.5</v>
      </c>
      <c r="H3857" s="1">
        <v>402</v>
      </c>
      <c r="I3857" s="4">
        <v>6</v>
      </c>
      <c r="J3857" s="2" t="s">
        <v>69</v>
      </c>
      <c r="K3857" s="1">
        <f>Tabelle111[[#This Row],[Menge kg Nges]]/1000</f>
        <v>0.94650000000000001</v>
      </c>
      <c r="L3857" s="1">
        <f>Tabelle111[[#This Row],[Menge kg P2O5]]/1000</f>
        <v>0.40200000000000002</v>
      </c>
      <c r="M3857" s="1">
        <f>Tabelle111[[#This Row],[Menge t Nges]]/Tabelle111[[#This Row],[Anzahl Lieferscheine]]</f>
        <v>0.15775</v>
      </c>
      <c r="N3857" s="1">
        <f>Tabelle111[[#This Row],[Menge t P2O5]]/Tabelle111[[#This Row],[Anzahl Lieferscheine]]</f>
        <v>6.7000000000000004E-2</v>
      </c>
    </row>
    <row r="3858" spans="1:14" x14ac:dyDescent="0.2">
      <c r="A3858" s="2" t="s">
        <v>5</v>
      </c>
      <c r="B3858" s="2" t="s">
        <v>27</v>
      </c>
      <c r="C3858" s="2" t="s">
        <v>6</v>
      </c>
      <c r="D3858" s="2" t="s">
        <v>7</v>
      </c>
      <c r="E3858" s="2" t="s">
        <v>13</v>
      </c>
      <c r="F3858" s="2" t="s">
        <v>61</v>
      </c>
      <c r="G3858" s="1">
        <v>2412.0000000000005</v>
      </c>
      <c r="H3858" s="1">
        <v>1540.7999999999997</v>
      </c>
      <c r="I3858" s="4">
        <v>14</v>
      </c>
      <c r="J3858" s="2" t="s">
        <v>69</v>
      </c>
      <c r="K3858" s="1">
        <f>Tabelle111[[#This Row],[Menge kg Nges]]/1000</f>
        <v>2.4120000000000004</v>
      </c>
      <c r="L3858" s="1">
        <f>Tabelle111[[#This Row],[Menge kg P2O5]]/1000</f>
        <v>1.5407999999999997</v>
      </c>
      <c r="M3858" s="1">
        <f>Tabelle111[[#This Row],[Menge t Nges]]/Tabelle111[[#This Row],[Anzahl Lieferscheine]]</f>
        <v>0.17228571428571432</v>
      </c>
      <c r="N3858" s="1">
        <f>Tabelle111[[#This Row],[Menge t P2O5]]/Tabelle111[[#This Row],[Anzahl Lieferscheine]]</f>
        <v>0.11005714285714284</v>
      </c>
    </row>
    <row r="3859" spans="1:14" x14ac:dyDescent="0.2">
      <c r="A3859" s="2" t="s">
        <v>5</v>
      </c>
      <c r="B3859" s="2" t="s">
        <v>27</v>
      </c>
      <c r="C3859" s="2" t="s">
        <v>6</v>
      </c>
      <c r="D3859" s="2" t="s">
        <v>7</v>
      </c>
      <c r="E3859" s="2" t="s">
        <v>14</v>
      </c>
      <c r="F3859" s="2" t="s">
        <v>61</v>
      </c>
      <c r="G3859" s="1">
        <v>156</v>
      </c>
      <c r="H3859" s="1">
        <v>74</v>
      </c>
      <c r="I3859" s="4">
        <v>1</v>
      </c>
      <c r="J3859" s="2" t="s">
        <v>69</v>
      </c>
      <c r="K3859" s="1">
        <f>Tabelle111[[#This Row],[Menge kg Nges]]/1000</f>
        <v>0.156</v>
      </c>
      <c r="L3859" s="1">
        <f>Tabelle111[[#This Row],[Menge kg P2O5]]/1000</f>
        <v>7.3999999999999996E-2</v>
      </c>
      <c r="M3859" s="1">
        <f>Tabelle111[[#This Row],[Menge t Nges]]/Tabelle111[[#This Row],[Anzahl Lieferscheine]]</f>
        <v>0.156</v>
      </c>
      <c r="N3859" s="1">
        <f>Tabelle111[[#This Row],[Menge t P2O5]]/Tabelle111[[#This Row],[Anzahl Lieferscheine]]</f>
        <v>7.3999999999999996E-2</v>
      </c>
    </row>
    <row r="3860" spans="1:14" x14ac:dyDescent="0.2">
      <c r="A3860" s="2" t="s">
        <v>5</v>
      </c>
      <c r="B3860" s="2" t="s">
        <v>27</v>
      </c>
      <c r="C3860" s="2" t="s">
        <v>6</v>
      </c>
      <c r="D3860" s="2" t="s">
        <v>15</v>
      </c>
      <c r="E3860" s="2" t="s">
        <v>20</v>
      </c>
      <c r="F3860" s="2" t="s">
        <v>61</v>
      </c>
      <c r="G3860" s="1">
        <v>352</v>
      </c>
      <c r="H3860" s="1">
        <v>200</v>
      </c>
      <c r="I3860" s="4">
        <v>7</v>
      </c>
      <c r="J3860" s="2" t="s">
        <v>69</v>
      </c>
      <c r="K3860" s="1">
        <f>Tabelle111[[#This Row],[Menge kg Nges]]/1000</f>
        <v>0.35199999999999998</v>
      </c>
      <c r="L3860" s="1">
        <f>Tabelle111[[#This Row],[Menge kg P2O5]]/1000</f>
        <v>0.2</v>
      </c>
      <c r="M3860" s="1">
        <f>Tabelle111[[#This Row],[Menge t Nges]]/Tabelle111[[#This Row],[Anzahl Lieferscheine]]</f>
        <v>5.0285714285714281E-2</v>
      </c>
      <c r="N3860" s="1">
        <f>Tabelle111[[#This Row],[Menge t P2O5]]/Tabelle111[[#This Row],[Anzahl Lieferscheine]]</f>
        <v>2.8571428571428574E-2</v>
      </c>
    </row>
    <row r="3861" spans="1:14" x14ac:dyDescent="0.2">
      <c r="A3861" s="2" t="s">
        <v>5</v>
      </c>
      <c r="B3861" s="2" t="s">
        <v>27</v>
      </c>
      <c r="C3861" s="2" t="s">
        <v>6</v>
      </c>
      <c r="D3861" s="2" t="s">
        <v>15</v>
      </c>
      <c r="E3861" s="2" t="s">
        <v>21</v>
      </c>
      <c r="F3861" s="2" t="s">
        <v>61</v>
      </c>
      <c r="G3861" s="1">
        <v>4271.8900000000003</v>
      </c>
      <c r="H3861" s="1">
        <v>2418.2199999999998</v>
      </c>
      <c r="I3861" s="4">
        <v>17</v>
      </c>
      <c r="J3861" s="2" t="s">
        <v>69</v>
      </c>
      <c r="K3861" s="1">
        <f>Tabelle111[[#This Row],[Menge kg Nges]]/1000</f>
        <v>4.27189</v>
      </c>
      <c r="L3861" s="1">
        <f>Tabelle111[[#This Row],[Menge kg P2O5]]/1000</f>
        <v>2.4182199999999998</v>
      </c>
      <c r="M3861" s="1">
        <f>Tabelle111[[#This Row],[Menge t Nges]]/Tabelle111[[#This Row],[Anzahl Lieferscheine]]</f>
        <v>0.2512876470588235</v>
      </c>
      <c r="N3861" s="1">
        <f>Tabelle111[[#This Row],[Menge t P2O5]]/Tabelle111[[#This Row],[Anzahl Lieferscheine]]</f>
        <v>0.14224823529411765</v>
      </c>
    </row>
    <row r="3862" spans="1:14" x14ac:dyDescent="0.2">
      <c r="A3862" s="2" t="s">
        <v>5</v>
      </c>
      <c r="B3862" s="2" t="s">
        <v>27</v>
      </c>
      <c r="C3862" s="2" t="s">
        <v>6</v>
      </c>
      <c r="D3862" s="2" t="s">
        <v>15</v>
      </c>
      <c r="E3862" s="2" t="s">
        <v>24</v>
      </c>
      <c r="F3862" s="2" t="s">
        <v>61</v>
      </c>
      <c r="G3862" s="1">
        <v>406</v>
      </c>
      <c r="H3862" s="1">
        <v>333.5</v>
      </c>
      <c r="I3862" s="4">
        <v>1</v>
      </c>
      <c r="J3862" s="2" t="s">
        <v>69</v>
      </c>
      <c r="K3862" s="1">
        <f>Tabelle111[[#This Row],[Menge kg Nges]]/1000</f>
        <v>0.40600000000000003</v>
      </c>
      <c r="L3862" s="1">
        <f>Tabelle111[[#This Row],[Menge kg P2O5]]/1000</f>
        <v>0.33350000000000002</v>
      </c>
      <c r="M3862" s="1">
        <f>Tabelle111[[#This Row],[Menge t Nges]]/Tabelle111[[#This Row],[Anzahl Lieferscheine]]</f>
        <v>0.40600000000000003</v>
      </c>
      <c r="N3862" s="1">
        <f>Tabelle111[[#This Row],[Menge t P2O5]]/Tabelle111[[#This Row],[Anzahl Lieferscheine]]</f>
        <v>0.33350000000000002</v>
      </c>
    </row>
    <row r="3863" spans="1:14" x14ac:dyDescent="0.2">
      <c r="A3863" s="2" t="s">
        <v>5</v>
      </c>
      <c r="B3863" s="2" t="s">
        <v>27</v>
      </c>
      <c r="C3863" s="2" t="s">
        <v>25</v>
      </c>
      <c r="D3863" s="2" t="s">
        <v>25</v>
      </c>
      <c r="E3863" s="2" t="s">
        <v>26</v>
      </c>
      <c r="F3863" s="2" t="s">
        <v>61</v>
      </c>
      <c r="G3863" s="1">
        <v>23578.050000000003</v>
      </c>
      <c r="H3863" s="1">
        <v>9353.7500000000018</v>
      </c>
      <c r="I3863" s="4">
        <v>33</v>
      </c>
      <c r="J3863" s="2" t="s">
        <v>69</v>
      </c>
      <c r="K3863" s="1">
        <f>Tabelle111[[#This Row],[Menge kg Nges]]/1000</f>
        <v>23.578050000000005</v>
      </c>
      <c r="L3863" s="1">
        <f>Tabelle111[[#This Row],[Menge kg P2O5]]/1000</f>
        <v>9.3537500000000016</v>
      </c>
      <c r="M3863" s="1">
        <f>Tabelle111[[#This Row],[Menge t Nges]]/Tabelle111[[#This Row],[Anzahl Lieferscheine]]</f>
        <v>0.71448636363636375</v>
      </c>
      <c r="N3863" s="1">
        <f>Tabelle111[[#This Row],[Menge t P2O5]]/Tabelle111[[#This Row],[Anzahl Lieferscheine]]</f>
        <v>0.28344696969696975</v>
      </c>
    </row>
    <row r="3864" spans="1:14" x14ac:dyDescent="0.2">
      <c r="A3864" s="2" t="s">
        <v>5</v>
      </c>
      <c r="B3864" s="2" t="s">
        <v>45</v>
      </c>
      <c r="C3864" s="2" t="s">
        <v>6</v>
      </c>
      <c r="D3864" s="2" t="s">
        <v>15</v>
      </c>
      <c r="E3864" s="2" t="s">
        <v>21</v>
      </c>
      <c r="F3864" s="2" t="s">
        <v>61</v>
      </c>
      <c r="G3864" s="1">
        <v>734.40000000000009</v>
      </c>
      <c r="H3864" s="1">
        <v>432</v>
      </c>
      <c r="I3864" s="4">
        <v>3</v>
      </c>
      <c r="J3864" s="2" t="s">
        <v>69</v>
      </c>
      <c r="K3864" s="1">
        <f>Tabelle111[[#This Row],[Menge kg Nges]]/1000</f>
        <v>0.73440000000000005</v>
      </c>
      <c r="L3864" s="1">
        <f>Tabelle111[[#This Row],[Menge kg P2O5]]/1000</f>
        <v>0.432</v>
      </c>
      <c r="M3864" s="1">
        <f>Tabelle111[[#This Row],[Menge t Nges]]/Tabelle111[[#This Row],[Anzahl Lieferscheine]]</f>
        <v>0.24480000000000002</v>
      </c>
      <c r="N3864" s="1">
        <f>Tabelle111[[#This Row],[Menge t P2O5]]/Tabelle111[[#This Row],[Anzahl Lieferscheine]]</f>
        <v>0.14399999999999999</v>
      </c>
    </row>
    <row r="3865" spans="1:14" x14ac:dyDescent="0.2">
      <c r="A3865" s="2" t="s">
        <v>5</v>
      </c>
      <c r="B3865" s="2" t="s">
        <v>45</v>
      </c>
      <c r="C3865" s="2" t="s">
        <v>25</v>
      </c>
      <c r="D3865" s="2" t="s">
        <v>25</v>
      </c>
      <c r="E3865" s="2" t="s">
        <v>26</v>
      </c>
      <c r="F3865" s="2" t="s">
        <v>61</v>
      </c>
      <c r="G3865" s="1">
        <v>1507.65</v>
      </c>
      <c r="H3865" s="1">
        <v>603.75</v>
      </c>
      <c r="I3865" s="4">
        <v>3</v>
      </c>
      <c r="J3865" s="2" t="s">
        <v>69</v>
      </c>
      <c r="K3865" s="1">
        <f>Tabelle111[[#This Row],[Menge kg Nges]]/1000</f>
        <v>1.5076500000000002</v>
      </c>
      <c r="L3865" s="1">
        <f>Tabelle111[[#This Row],[Menge kg P2O5]]/1000</f>
        <v>0.60375000000000001</v>
      </c>
      <c r="M3865" s="1">
        <f>Tabelle111[[#This Row],[Menge t Nges]]/Tabelle111[[#This Row],[Anzahl Lieferscheine]]</f>
        <v>0.50255000000000005</v>
      </c>
      <c r="N3865" s="1">
        <f>Tabelle111[[#This Row],[Menge t P2O5]]/Tabelle111[[#This Row],[Anzahl Lieferscheine]]</f>
        <v>0.20125000000000001</v>
      </c>
    </row>
    <row r="3866" spans="1:14" x14ac:dyDescent="0.2">
      <c r="A3866" s="2" t="s">
        <v>5</v>
      </c>
      <c r="B3866" s="2" t="s">
        <v>28</v>
      </c>
      <c r="C3866" s="2" t="s">
        <v>6</v>
      </c>
      <c r="D3866" s="2" t="s">
        <v>7</v>
      </c>
      <c r="E3866" s="2" t="s">
        <v>9</v>
      </c>
      <c r="F3866" s="2" t="s">
        <v>61</v>
      </c>
      <c r="G3866" s="1">
        <v>6718.7</v>
      </c>
      <c r="H3866" s="1">
        <v>2774.6</v>
      </c>
      <c r="I3866" s="4">
        <v>14</v>
      </c>
      <c r="J3866" s="2" t="s">
        <v>69</v>
      </c>
      <c r="K3866" s="1">
        <f>Tabelle111[[#This Row],[Menge kg Nges]]/1000</f>
        <v>6.7187000000000001</v>
      </c>
      <c r="L3866" s="1">
        <f>Tabelle111[[#This Row],[Menge kg P2O5]]/1000</f>
        <v>2.7746</v>
      </c>
      <c r="M3866" s="1">
        <f>Tabelle111[[#This Row],[Menge t Nges]]/Tabelle111[[#This Row],[Anzahl Lieferscheine]]</f>
        <v>0.47990714285714287</v>
      </c>
      <c r="N3866" s="1">
        <f>Tabelle111[[#This Row],[Menge t P2O5]]/Tabelle111[[#This Row],[Anzahl Lieferscheine]]</f>
        <v>0.19818571428571427</v>
      </c>
    </row>
    <row r="3867" spans="1:14" x14ac:dyDescent="0.2">
      <c r="A3867" s="2" t="s">
        <v>5</v>
      </c>
      <c r="B3867" s="2" t="s">
        <v>28</v>
      </c>
      <c r="C3867" s="2" t="s">
        <v>6</v>
      </c>
      <c r="D3867" s="2" t="s">
        <v>7</v>
      </c>
      <c r="E3867" s="2" t="s">
        <v>11</v>
      </c>
      <c r="F3867" s="2" t="s">
        <v>61</v>
      </c>
      <c r="G3867" s="1">
        <v>12000</v>
      </c>
      <c r="H3867" s="1">
        <v>6600</v>
      </c>
      <c r="I3867" s="4">
        <v>1</v>
      </c>
      <c r="J3867" s="2" t="s">
        <v>69</v>
      </c>
      <c r="K3867" s="1">
        <f>Tabelle111[[#This Row],[Menge kg Nges]]/1000</f>
        <v>12</v>
      </c>
      <c r="L3867" s="1">
        <f>Tabelle111[[#This Row],[Menge kg P2O5]]/1000</f>
        <v>6.6</v>
      </c>
      <c r="M3867" s="1">
        <f>Tabelle111[[#This Row],[Menge t Nges]]/Tabelle111[[#This Row],[Anzahl Lieferscheine]]</f>
        <v>12</v>
      </c>
      <c r="N3867" s="1">
        <f>Tabelle111[[#This Row],[Menge t P2O5]]/Tabelle111[[#This Row],[Anzahl Lieferscheine]]</f>
        <v>6.6</v>
      </c>
    </row>
    <row r="3868" spans="1:14" x14ac:dyDescent="0.2">
      <c r="A3868" s="2" t="s">
        <v>5</v>
      </c>
      <c r="B3868" s="2" t="s">
        <v>28</v>
      </c>
      <c r="C3868" s="2" t="s">
        <v>6</v>
      </c>
      <c r="D3868" s="2" t="s">
        <v>7</v>
      </c>
      <c r="E3868" s="2" t="s">
        <v>12</v>
      </c>
      <c r="F3868" s="2" t="s">
        <v>61</v>
      </c>
      <c r="G3868" s="1">
        <v>34628.14</v>
      </c>
      <c r="H3868" s="1">
        <v>6923.84</v>
      </c>
      <c r="I3868" s="4">
        <v>16</v>
      </c>
      <c r="J3868" s="2" t="s">
        <v>69</v>
      </c>
      <c r="K3868" s="1">
        <f>Tabelle111[[#This Row],[Menge kg Nges]]/1000</f>
        <v>34.628140000000002</v>
      </c>
      <c r="L3868" s="1">
        <f>Tabelle111[[#This Row],[Menge kg P2O5]]/1000</f>
        <v>6.9238400000000002</v>
      </c>
      <c r="M3868" s="1">
        <f>Tabelle111[[#This Row],[Menge t Nges]]/Tabelle111[[#This Row],[Anzahl Lieferscheine]]</f>
        <v>2.1642587500000001</v>
      </c>
      <c r="N3868" s="1">
        <f>Tabelle111[[#This Row],[Menge t P2O5]]/Tabelle111[[#This Row],[Anzahl Lieferscheine]]</f>
        <v>0.43274000000000001</v>
      </c>
    </row>
    <row r="3869" spans="1:14" x14ac:dyDescent="0.2">
      <c r="A3869" s="2" t="s">
        <v>5</v>
      </c>
      <c r="B3869" s="2" t="s">
        <v>28</v>
      </c>
      <c r="C3869" s="2" t="s">
        <v>6</v>
      </c>
      <c r="D3869" s="2" t="s">
        <v>7</v>
      </c>
      <c r="E3869" s="2" t="s">
        <v>13</v>
      </c>
      <c r="F3869" s="2" t="s">
        <v>61</v>
      </c>
      <c r="G3869" s="1">
        <v>4917.6000000000004</v>
      </c>
      <c r="H3869" s="1">
        <v>3278.4</v>
      </c>
      <c r="I3869" s="4">
        <v>3</v>
      </c>
      <c r="J3869" s="2" t="s">
        <v>69</v>
      </c>
      <c r="K3869" s="1">
        <f>Tabelle111[[#This Row],[Menge kg Nges]]/1000</f>
        <v>4.9176000000000002</v>
      </c>
      <c r="L3869" s="1">
        <f>Tabelle111[[#This Row],[Menge kg P2O5]]/1000</f>
        <v>3.2784</v>
      </c>
      <c r="M3869" s="1">
        <f>Tabelle111[[#This Row],[Menge t Nges]]/Tabelle111[[#This Row],[Anzahl Lieferscheine]]</f>
        <v>1.6392</v>
      </c>
      <c r="N3869" s="1">
        <f>Tabelle111[[#This Row],[Menge t P2O5]]/Tabelle111[[#This Row],[Anzahl Lieferscheine]]</f>
        <v>1.0928</v>
      </c>
    </row>
    <row r="3870" spans="1:14" x14ac:dyDescent="0.2">
      <c r="A3870" s="2" t="s">
        <v>5</v>
      </c>
      <c r="B3870" s="2" t="s">
        <v>28</v>
      </c>
      <c r="C3870" s="2" t="s">
        <v>6</v>
      </c>
      <c r="D3870" s="2" t="s">
        <v>15</v>
      </c>
      <c r="E3870" s="2" t="s">
        <v>8</v>
      </c>
      <c r="F3870" s="2" t="s">
        <v>61</v>
      </c>
      <c r="G3870" s="1">
        <v>1125</v>
      </c>
      <c r="H3870" s="1">
        <v>1065.5999999999999</v>
      </c>
      <c r="I3870" s="4">
        <v>1</v>
      </c>
      <c r="J3870" s="2" t="s">
        <v>69</v>
      </c>
      <c r="K3870" s="1">
        <f>Tabelle111[[#This Row],[Menge kg Nges]]/1000</f>
        <v>1.125</v>
      </c>
      <c r="L3870" s="1">
        <f>Tabelle111[[#This Row],[Menge kg P2O5]]/1000</f>
        <v>1.0655999999999999</v>
      </c>
      <c r="M3870" s="1">
        <f>Tabelle111[[#This Row],[Menge t Nges]]/Tabelle111[[#This Row],[Anzahl Lieferscheine]]</f>
        <v>1.125</v>
      </c>
      <c r="N3870" s="1">
        <f>Tabelle111[[#This Row],[Menge t P2O5]]/Tabelle111[[#This Row],[Anzahl Lieferscheine]]</f>
        <v>1.0655999999999999</v>
      </c>
    </row>
    <row r="3871" spans="1:14" x14ac:dyDescent="0.2">
      <c r="A3871" s="2" t="s">
        <v>5</v>
      </c>
      <c r="B3871" s="2" t="s">
        <v>28</v>
      </c>
      <c r="C3871" s="2" t="s">
        <v>6</v>
      </c>
      <c r="D3871" s="2" t="s">
        <v>15</v>
      </c>
      <c r="E3871" s="2" t="s">
        <v>18</v>
      </c>
      <c r="F3871" s="2" t="s">
        <v>61</v>
      </c>
      <c r="G3871" s="1">
        <v>7751.0999999999995</v>
      </c>
      <c r="H3871" s="1">
        <v>5538.65</v>
      </c>
      <c r="I3871" s="4">
        <v>8</v>
      </c>
      <c r="J3871" s="2" t="s">
        <v>69</v>
      </c>
      <c r="K3871" s="1">
        <f>Tabelle111[[#This Row],[Menge kg Nges]]/1000</f>
        <v>7.7510999999999992</v>
      </c>
      <c r="L3871" s="1">
        <f>Tabelle111[[#This Row],[Menge kg P2O5]]/1000</f>
        <v>5.5386499999999996</v>
      </c>
      <c r="M3871" s="1">
        <f>Tabelle111[[#This Row],[Menge t Nges]]/Tabelle111[[#This Row],[Anzahl Lieferscheine]]</f>
        <v>0.9688874999999999</v>
      </c>
      <c r="N3871" s="1">
        <f>Tabelle111[[#This Row],[Menge t P2O5]]/Tabelle111[[#This Row],[Anzahl Lieferscheine]]</f>
        <v>0.69233124999999995</v>
      </c>
    </row>
    <row r="3872" spans="1:14" x14ac:dyDescent="0.2">
      <c r="A3872" s="2" t="s">
        <v>5</v>
      </c>
      <c r="B3872" s="2" t="s">
        <v>28</v>
      </c>
      <c r="C3872" s="2" t="s">
        <v>6</v>
      </c>
      <c r="D3872" s="2" t="s">
        <v>15</v>
      </c>
      <c r="E3872" s="2" t="s">
        <v>19</v>
      </c>
      <c r="F3872" s="2" t="s">
        <v>61</v>
      </c>
      <c r="G3872" s="1">
        <v>1873.1</v>
      </c>
      <c r="H3872" s="1">
        <v>1277</v>
      </c>
      <c r="I3872" s="4">
        <v>4</v>
      </c>
      <c r="J3872" s="2" t="s">
        <v>69</v>
      </c>
      <c r="K3872" s="1">
        <f>Tabelle111[[#This Row],[Menge kg Nges]]/1000</f>
        <v>1.8731</v>
      </c>
      <c r="L3872" s="1">
        <f>Tabelle111[[#This Row],[Menge kg P2O5]]/1000</f>
        <v>1.2769999999999999</v>
      </c>
      <c r="M3872" s="1">
        <f>Tabelle111[[#This Row],[Menge t Nges]]/Tabelle111[[#This Row],[Anzahl Lieferscheine]]</f>
        <v>0.468275</v>
      </c>
      <c r="N3872" s="1">
        <f>Tabelle111[[#This Row],[Menge t P2O5]]/Tabelle111[[#This Row],[Anzahl Lieferscheine]]</f>
        <v>0.31924999999999998</v>
      </c>
    </row>
    <row r="3873" spans="1:14" x14ac:dyDescent="0.2">
      <c r="A3873" s="2" t="s">
        <v>5</v>
      </c>
      <c r="B3873" s="2" t="s">
        <v>28</v>
      </c>
      <c r="C3873" s="2" t="s">
        <v>6</v>
      </c>
      <c r="D3873" s="2" t="s">
        <v>15</v>
      </c>
      <c r="E3873" s="2" t="s">
        <v>20</v>
      </c>
      <c r="F3873" s="2" t="s">
        <v>61</v>
      </c>
      <c r="G3873" s="1">
        <v>129.6</v>
      </c>
      <c r="H3873" s="1">
        <v>129.6</v>
      </c>
      <c r="I3873" s="4">
        <v>14</v>
      </c>
      <c r="J3873" s="2" t="s">
        <v>69</v>
      </c>
      <c r="K3873" s="1">
        <f>Tabelle111[[#This Row],[Menge kg Nges]]/1000</f>
        <v>0.12959999999999999</v>
      </c>
      <c r="L3873" s="1">
        <f>Tabelle111[[#This Row],[Menge kg P2O5]]/1000</f>
        <v>0.12959999999999999</v>
      </c>
      <c r="M3873" s="1">
        <f>Tabelle111[[#This Row],[Menge t Nges]]/Tabelle111[[#This Row],[Anzahl Lieferscheine]]</f>
        <v>9.2571428571428561E-3</v>
      </c>
      <c r="N3873" s="1">
        <f>Tabelle111[[#This Row],[Menge t P2O5]]/Tabelle111[[#This Row],[Anzahl Lieferscheine]]</f>
        <v>9.2571428571428561E-3</v>
      </c>
    </row>
    <row r="3874" spans="1:14" x14ac:dyDescent="0.2">
      <c r="A3874" s="2" t="s">
        <v>5</v>
      </c>
      <c r="B3874" s="2" t="s">
        <v>28</v>
      </c>
      <c r="C3874" s="2" t="s">
        <v>6</v>
      </c>
      <c r="D3874" s="2" t="s">
        <v>15</v>
      </c>
      <c r="E3874" s="2" t="s">
        <v>21</v>
      </c>
      <c r="F3874" s="2" t="s">
        <v>61</v>
      </c>
      <c r="G3874" s="1">
        <v>8376.8499999999985</v>
      </c>
      <c r="H3874" s="1">
        <v>4809.3</v>
      </c>
      <c r="I3874" s="4">
        <v>14</v>
      </c>
      <c r="J3874" s="2" t="s">
        <v>69</v>
      </c>
      <c r="K3874" s="1">
        <f>Tabelle111[[#This Row],[Menge kg Nges]]/1000</f>
        <v>8.3768499999999992</v>
      </c>
      <c r="L3874" s="1">
        <f>Tabelle111[[#This Row],[Menge kg P2O5]]/1000</f>
        <v>4.8093000000000004</v>
      </c>
      <c r="M3874" s="1">
        <f>Tabelle111[[#This Row],[Menge t Nges]]/Tabelle111[[#This Row],[Anzahl Lieferscheine]]</f>
        <v>0.5983464285714285</v>
      </c>
      <c r="N3874" s="1">
        <f>Tabelle111[[#This Row],[Menge t P2O5]]/Tabelle111[[#This Row],[Anzahl Lieferscheine]]</f>
        <v>0.34352142857142859</v>
      </c>
    </row>
    <row r="3875" spans="1:14" x14ac:dyDescent="0.2">
      <c r="A3875" s="2" t="s">
        <v>5</v>
      </c>
      <c r="B3875" s="2" t="s">
        <v>28</v>
      </c>
      <c r="C3875" s="2" t="s">
        <v>6</v>
      </c>
      <c r="D3875" s="2" t="s">
        <v>15</v>
      </c>
      <c r="E3875" s="2" t="s">
        <v>9</v>
      </c>
      <c r="F3875" s="2" t="s">
        <v>61</v>
      </c>
      <c r="G3875" s="1">
        <v>1805.4</v>
      </c>
      <c r="H3875" s="1">
        <v>1021.9</v>
      </c>
      <c r="I3875" s="4">
        <v>5</v>
      </c>
      <c r="J3875" s="2" t="s">
        <v>69</v>
      </c>
      <c r="K3875" s="1">
        <f>Tabelle111[[#This Row],[Menge kg Nges]]/1000</f>
        <v>1.8054000000000001</v>
      </c>
      <c r="L3875" s="1">
        <f>Tabelle111[[#This Row],[Menge kg P2O5]]/1000</f>
        <v>1.0219</v>
      </c>
      <c r="M3875" s="1">
        <f>Tabelle111[[#This Row],[Menge t Nges]]/Tabelle111[[#This Row],[Anzahl Lieferscheine]]</f>
        <v>0.36108000000000001</v>
      </c>
      <c r="N3875" s="1">
        <f>Tabelle111[[#This Row],[Menge t P2O5]]/Tabelle111[[#This Row],[Anzahl Lieferscheine]]</f>
        <v>0.20438000000000001</v>
      </c>
    </row>
    <row r="3876" spans="1:14" x14ac:dyDescent="0.2">
      <c r="A3876" s="2" t="s">
        <v>5</v>
      </c>
      <c r="B3876" s="2" t="s">
        <v>28</v>
      </c>
      <c r="C3876" s="2" t="s">
        <v>6</v>
      </c>
      <c r="D3876" s="2" t="s">
        <v>15</v>
      </c>
      <c r="E3876" s="2" t="s">
        <v>10</v>
      </c>
      <c r="F3876" s="2" t="s">
        <v>61</v>
      </c>
      <c r="G3876" s="1">
        <v>1772.5</v>
      </c>
      <c r="H3876" s="1">
        <v>725.5</v>
      </c>
      <c r="I3876" s="4">
        <v>4</v>
      </c>
      <c r="J3876" s="2" t="s">
        <v>69</v>
      </c>
      <c r="K3876" s="1">
        <f>Tabelle111[[#This Row],[Menge kg Nges]]/1000</f>
        <v>1.7725</v>
      </c>
      <c r="L3876" s="1">
        <f>Tabelle111[[#This Row],[Menge kg P2O5]]/1000</f>
        <v>0.72550000000000003</v>
      </c>
      <c r="M3876" s="1">
        <f>Tabelle111[[#This Row],[Menge t Nges]]/Tabelle111[[#This Row],[Anzahl Lieferscheine]]</f>
        <v>0.44312499999999999</v>
      </c>
      <c r="N3876" s="1">
        <f>Tabelle111[[#This Row],[Menge t P2O5]]/Tabelle111[[#This Row],[Anzahl Lieferscheine]]</f>
        <v>0.18137500000000001</v>
      </c>
    </row>
    <row r="3877" spans="1:14" x14ac:dyDescent="0.2">
      <c r="A3877" s="2" t="s">
        <v>5</v>
      </c>
      <c r="B3877" s="2" t="s">
        <v>28</v>
      </c>
      <c r="C3877" s="2" t="s">
        <v>25</v>
      </c>
      <c r="D3877" s="2" t="s">
        <v>25</v>
      </c>
      <c r="E3877" s="2" t="s">
        <v>26</v>
      </c>
      <c r="F3877" s="2" t="s">
        <v>61</v>
      </c>
      <c r="G3877" s="1">
        <v>12137.45</v>
      </c>
      <c r="H3877" s="1">
        <v>5048.75</v>
      </c>
      <c r="I3877" s="4">
        <v>8</v>
      </c>
      <c r="J3877" s="2" t="s">
        <v>69</v>
      </c>
      <c r="K3877" s="1">
        <f>Tabelle111[[#This Row],[Menge kg Nges]]/1000</f>
        <v>12.137450000000001</v>
      </c>
      <c r="L3877" s="1">
        <f>Tabelle111[[#This Row],[Menge kg P2O5]]/1000</f>
        <v>5.0487500000000001</v>
      </c>
      <c r="M3877" s="1">
        <f>Tabelle111[[#This Row],[Menge t Nges]]/Tabelle111[[#This Row],[Anzahl Lieferscheine]]</f>
        <v>1.5171812500000001</v>
      </c>
      <c r="N3877" s="1">
        <f>Tabelle111[[#This Row],[Menge t P2O5]]/Tabelle111[[#This Row],[Anzahl Lieferscheine]]</f>
        <v>0.63109375000000001</v>
      </c>
    </row>
    <row r="3878" spans="1:14" x14ac:dyDescent="0.2">
      <c r="A3878" s="2" t="s">
        <v>29</v>
      </c>
      <c r="B3878" s="2" t="s">
        <v>29</v>
      </c>
      <c r="C3878" s="2" t="s">
        <v>6</v>
      </c>
      <c r="D3878" s="2" t="s">
        <v>7</v>
      </c>
      <c r="E3878" s="2" t="s">
        <v>9</v>
      </c>
      <c r="F3878" s="2" t="s">
        <v>61</v>
      </c>
      <c r="G3878" s="1">
        <v>31785.029999999988</v>
      </c>
      <c r="H3878" s="1">
        <v>13461.810000000001</v>
      </c>
      <c r="I3878" s="4">
        <v>96</v>
      </c>
      <c r="J3878" s="2" t="s">
        <v>69</v>
      </c>
      <c r="K3878" s="1">
        <f>Tabelle111[[#This Row],[Menge kg Nges]]/1000</f>
        <v>31.785029999999988</v>
      </c>
      <c r="L3878" s="1">
        <f>Tabelle111[[#This Row],[Menge kg P2O5]]/1000</f>
        <v>13.461810000000002</v>
      </c>
      <c r="M3878" s="1">
        <f>Tabelle111[[#This Row],[Menge t Nges]]/Tabelle111[[#This Row],[Anzahl Lieferscheine]]</f>
        <v>0.3310940624999999</v>
      </c>
      <c r="N3878" s="1">
        <f>Tabelle111[[#This Row],[Menge t P2O5]]/Tabelle111[[#This Row],[Anzahl Lieferscheine]]</f>
        <v>0.14022718750000002</v>
      </c>
    </row>
    <row r="3879" spans="1:14" x14ac:dyDescent="0.2">
      <c r="A3879" s="2" t="s">
        <v>29</v>
      </c>
      <c r="B3879" s="2" t="s">
        <v>29</v>
      </c>
      <c r="C3879" s="2" t="s">
        <v>6</v>
      </c>
      <c r="D3879" s="2" t="s">
        <v>7</v>
      </c>
      <c r="E3879" s="2" t="s">
        <v>10</v>
      </c>
      <c r="F3879" s="2" t="s">
        <v>61</v>
      </c>
      <c r="G3879" s="1">
        <v>4596.68</v>
      </c>
      <c r="H3879" s="1">
        <v>1815.0600000000002</v>
      </c>
      <c r="I3879" s="4">
        <v>16</v>
      </c>
      <c r="J3879" s="2" t="s">
        <v>69</v>
      </c>
      <c r="K3879" s="1">
        <f>Tabelle111[[#This Row],[Menge kg Nges]]/1000</f>
        <v>4.5966800000000001</v>
      </c>
      <c r="L3879" s="1">
        <f>Tabelle111[[#This Row],[Menge kg P2O5]]/1000</f>
        <v>1.8150600000000001</v>
      </c>
      <c r="M3879" s="1">
        <f>Tabelle111[[#This Row],[Menge t Nges]]/Tabelle111[[#This Row],[Anzahl Lieferscheine]]</f>
        <v>0.28729250000000001</v>
      </c>
      <c r="N3879" s="1">
        <f>Tabelle111[[#This Row],[Menge t P2O5]]/Tabelle111[[#This Row],[Anzahl Lieferscheine]]</f>
        <v>0.11344125000000001</v>
      </c>
    </row>
    <row r="3880" spans="1:14" x14ac:dyDescent="0.2">
      <c r="A3880" s="2" t="s">
        <v>29</v>
      </c>
      <c r="B3880" s="2" t="s">
        <v>29</v>
      </c>
      <c r="C3880" s="2" t="s">
        <v>6</v>
      </c>
      <c r="D3880" s="2" t="s">
        <v>7</v>
      </c>
      <c r="E3880" s="2" t="s">
        <v>11</v>
      </c>
      <c r="F3880" s="2" t="s">
        <v>61</v>
      </c>
      <c r="G3880" s="1">
        <v>5994.32</v>
      </c>
      <c r="H3880" s="1">
        <v>2741.9599999999996</v>
      </c>
      <c r="I3880" s="4">
        <v>35</v>
      </c>
      <c r="J3880" s="2" t="s">
        <v>69</v>
      </c>
      <c r="K3880" s="1">
        <f>Tabelle111[[#This Row],[Menge kg Nges]]/1000</f>
        <v>5.9943200000000001</v>
      </c>
      <c r="L3880" s="1">
        <f>Tabelle111[[#This Row],[Menge kg P2O5]]/1000</f>
        <v>2.7419599999999997</v>
      </c>
      <c r="M3880" s="1">
        <f>Tabelle111[[#This Row],[Menge t Nges]]/Tabelle111[[#This Row],[Anzahl Lieferscheine]]</f>
        <v>0.1712662857142857</v>
      </c>
      <c r="N3880" s="1">
        <f>Tabelle111[[#This Row],[Menge t P2O5]]/Tabelle111[[#This Row],[Anzahl Lieferscheine]]</f>
        <v>7.8341714285714278E-2</v>
      </c>
    </row>
    <row r="3881" spans="1:14" x14ac:dyDescent="0.2">
      <c r="A3881" s="2" t="s">
        <v>29</v>
      </c>
      <c r="B3881" s="2" t="s">
        <v>29</v>
      </c>
      <c r="C3881" s="2" t="s">
        <v>6</v>
      </c>
      <c r="D3881" s="2" t="s">
        <v>7</v>
      </c>
      <c r="E3881" s="2" t="s">
        <v>12</v>
      </c>
      <c r="F3881" s="2" t="s">
        <v>61</v>
      </c>
      <c r="G3881" s="1">
        <v>31337.91</v>
      </c>
      <c r="H3881" s="1">
        <v>12378.789999999994</v>
      </c>
      <c r="I3881" s="4">
        <v>89</v>
      </c>
      <c r="J3881" s="2" t="s">
        <v>69</v>
      </c>
      <c r="K3881" s="1">
        <f>Tabelle111[[#This Row],[Menge kg Nges]]/1000</f>
        <v>31.337910000000001</v>
      </c>
      <c r="L3881" s="1">
        <f>Tabelle111[[#This Row],[Menge kg P2O5]]/1000</f>
        <v>12.378789999999993</v>
      </c>
      <c r="M3881" s="1">
        <f>Tabelle111[[#This Row],[Menge t Nges]]/Tabelle111[[#This Row],[Anzahl Lieferscheine]]</f>
        <v>0.35211134831460678</v>
      </c>
      <c r="N3881" s="1">
        <f>Tabelle111[[#This Row],[Menge t P2O5]]/Tabelle111[[#This Row],[Anzahl Lieferscheine]]</f>
        <v>0.13908752808988756</v>
      </c>
    </row>
    <row r="3882" spans="1:14" x14ac:dyDescent="0.2">
      <c r="A3882" s="2" t="s">
        <v>29</v>
      </c>
      <c r="B3882" s="2" t="s">
        <v>29</v>
      </c>
      <c r="C3882" s="2" t="s">
        <v>6</v>
      </c>
      <c r="D3882" s="2" t="s">
        <v>7</v>
      </c>
      <c r="E3882" s="2" t="s">
        <v>13</v>
      </c>
      <c r="F3882" s="2" t="s">
        <v>61</v>
      </c>
      <c r="G3882" s="1">
        <v>3748.5</v>
      </c>
      <c r="H3882" s="1">
        <v>1985.35</v>
      </c>
      <c r="I3882" s="4">
        <v>12</v>
      </c>
      <c r="J3882" s="2" t="s">
        <v>69</v>
      </c>
      <c r="K3882" s="1">
        <f>Tabelle111[[#This Row],[Menge kg Nges]]/1000</f>
        <v>3.7484999999999999</v>
      </c>
      <c r="L3882" s="1">
        <f>Tabelle111[[#This Row],[Menge kg P2O5]]/1000</f>
        <v>1.9853499999999999</v>
      </c>
      <c r="M3882" s="1">
        <f>Tabelle111[[#This Row],[Menge t Nges]]/Tabelle111[[#This Row],[Anzahl Lieferscheine]]</f>
        <v>0.31237500000000001</v>
      </c>
      <c r="N3882" s="1">
        <f>Tabelle111[[#This Row],[Menge t P2O5]]/Tabelle111[[#This Row],[Anzahl Lieferscheine]]</f>
        <v>0.16544583333333332</v>
      </c>
    </row>
    <row r="3883" spans="1:14" x14ac:dyDescent="0.2">
      <c r="A3883" s="2" t="s">
        <v>29</v>
      </c>
      <c r="B3883" s="2" t="s">
        <v>29</v>
      </c>
      <c r="C3883" s="2" t="s">
        <v>6</v>
      </c>
      <c r="D3883" s="2" t="s">
        <v>7</v>
      </c>
      <c r="E3883" s="2" t="s">
        <v>14</v>
      </c>
      <c r="F3883" s="2" t="s">
        <v>61</v>
      </c>
      <c r="G3883" s="1">
        <v>9071.4</v>
      </c>
      <c r="H3883" s="1">
        <v>4175.8</v>
      </c>
      <c r="I3883" s="4">
        <v>26</v>
      </c>
      <c r="J3883" s="2" t="s">
        <v>69</v>
      </c>
      <c r="K3883" s="1">
        <f>Tabelle111[[#This Row],[Menge kg Nges]]/1000</f>
        <v>9.0713999999999988</v>
      </c>
      <c r="L3883" s="1">
        <f>Tabelle111[[#This Row],[Menge kg P2O5]]/1000</f>
        <v>4.1758000000000006</v>
      </c>
      <c r="M3883" s="1">
        <f>Tabelle111[[#This Row],[Menge t Nges]]/Tabelle111[[#This Row],[Anzahl Lieferscheine]]</f>
        <v>0.34889999999999993</v>
      </c>
      <c r="N3883" s="1">
        <f>Tabelle111[[#This Row],[Menge t P2O5]]/Tabelle111[[#This Row],[Anzahl Lieferscheine]]</f>
        <v>0.16060769230769234</v>
      </c>
    </row>
    <row r="3884" spans="1:14" x14ac:dyDescent="0.2">
      <c r="A3884" s="2" t="s">
        <v>29</v>
      </c>
      <c r="B3884" s="2" t="s">
        <v>29</v>
      </c>
      <c r="C3884" s="2" t="s">
        <v>6</v>
      </c>
      <c r="D3884" s="2" t="s">
        <v>15</v>
      </c>
      <c r="E3884" s="2" t="s">
        <v>17</v>
      </c>
      <c r="F3884" s="2" t="s">
        <v>61</v>
      </c>
      <c r="G3884" s="1">
        <v>318</v>
      </c>
      <c r="H3884" s="1">
        <v>138</v>
      </c>
      <c r="I3884" s="4">
        <v>1</v>
      </c>
      <c r="J3884" s="2" t="s">
        <v>69</v>
      </c>
      <c r="K3884" s="1">
        <f>Tabelle111[[#This Row],[Menge kg Nges]]/1000</f>
        <v>0.318</v>
      </c>
      <c r="L3884" s="1">
        <f>Tabelle111[[#This Row],[Menge kg P2O5]]/1000</f>
        <v>0.13800000000000001</v>
      </c>
      <c r="M3884" s="1">
        <f>Tabelle111[[#This Row],[Menge t Nges]]/Tabelle111[[#This Row],[Anzahl Lieferscheine]]</f>
        <v>0.318</v>
      </c>
      <c r="N3884" s="1">
        <f>Tabelle111[[#This Row],[Menge t P2O5]]/Tabelle111[[#This Row],[Anzahl Lieferscheine]]</f>
        <v>0.13800000000000001</v>
      </c>
    </row>
    <row r="3885" spans="1:14" x14ac:dyDescent="0.2">
      <c r="A3885" s="2" t="s">
        <v>29</v>
      </c>
      <c r="B3885" s="2" t="s">
        <v>29</v>
      </c>
      <c r="C3885" s="2" t="s">
        <v>6</v>
      </c>
      <c r="D3885" s="2" t="s">
        <v>15</v>
      </c>
      <c r="E3885" s="2" t="s">
        <v>20</v>
      </c>
      <c r="F3885" s="2" t="s">
        <v>61</v>
      </c>
      <c r="G3885" s="1">
        <v>1546.96</v>
      </c>
      <c r="H3885" s="1">
        <v>896</v>
      </c>
      <c r="I3885" s="4">
        <v>10</v>
      </c>
      <c r="J3885" s="2" t="s">
        <v>69</v>
      </c>
      <c r="K3885" s="1">
        <f>Tabelle111[[#This Row],[Menge kg Nges]]/1000</f>
        <v>1.5469600000000001</v>
      </c>
      <c r="L3885" s="1">
        <f>Tabelle111[[#This Row],[Menge kg P2O5]]/1000</f>
        <v>0.89600000000000002</v>
      </c>
      <c r="M3885" s="1">
        <f>Tabelle111[[#This Row],[Menge t Nges]]/Tabelle111[[#This Row],[Anzahl Lieferscheine]]</f>
        <v>0.154696</v>
      </c>
      <c r="N3885" s="1">
        <f>Tabelle111[[#This Row],[Menge t P2O5]]/Tabelle111[[#This Row],[Anzahl Lieferscheine]]</f>
        <v>8.9599999999999999E-2</v>
      </c>
    </row>
    <row r="3886" spans="1:14" x14ac:dyDescent="0.2">
      <c r="A3886" s="2" t="s">
        <v>29</v>
      </c>
      <c r="B3886" s="2" t="s">
        <v>29</v>
      </c>
      <c r="C3886" s="2" t="s">
        <v>6</v>
      </c>
      <c r="D3886" s="2" t="s">
        <v>15</v>
      </c>
      <c r="E3886" s="2" t="s">
        <v>21</v>
      </c>
      <c r="F3886" s="2" t="s">
        <v>61</v>
      </c>
      <c r="G3886" s="1">
        <v>7284.0000000000018</v>
      </c>
      <c r="H3886" s="1">
        <v>4004.6800000000003</v>
      </c>
      <c r="I3886" s="4">
        <v>26</v>
      </c>
      <c r="J3886" s="2" t="s">
        <v>69</v>
      </c>
      <c r="K3886" s="1">
        <f>Tabelle111[[#This Row],[Menge kg Nges]]/1000</f>
        <v>7.2840000000000016</v>
      </c>
      <c r="L3886" s="1">
        <f>Tabelle111[[#This Row],[Menge kg P2O5]]/1000</f>
        <v>4.0046800000000005</v>
      </c>
      <c r="M3886" s="1">
        <f>Tabelle111[[#This Row],[Menge t Nges]]/Tabelle111[[#This Row],[Anzahl Lieferscheine]]</f>
        <v>0.2801538461538462</v>
      </c>
      <c r="N3886" s="1">
        <f>Tabelle111[[#This Row],[Menge t P2O5]]/Tabelle111[[#This Row],[Anzahl Lieferscheine]]</f>
        <v>0.15402615384615387</v>
      </c>
    </row>
    <row r="3887" spans="1:14" x14ac:dyDescent="0.2">
      <c r="A3887" s="2" t="s">
        <v>29</v>
      </c>
      <c r="B3887" s="2" t="s">
        <v>29</v>
      </c>
      <c r="C3887" s="2" t="s">
        <v>6</v>
      </c>
      <c r="D3887" s="2" t="s">
        <v>15</v>
      </c>
      <c r="E3887" s="2" t="s">
        <v>9</v>
      </c>
      <c r="F3887" s="2" t="s">
        <v>61</v>
      </c>
      <c r="G3887" s="1">
        <v>2912.0199999999995</v>
      </c>
      <c r="H3887" s="1">
        <v>1702.3500000000001</v>
      </c>
      <c r="I3887" s="4">
        <v>8</v>
      </c>
      <c r="J3887" s="2" t="s">
        <v>69</v>
      </c>
      <c r="K3887" s="1">
        <f>Tabelle111[[#This Row],[Menge kg Nges]]/1000</f>
        <v>2.9120199999999996</v>
      </c>
      <c r="L3887" s="1">
        <f>Tabelle111[[#This Row],[Menge kg P2O5]]/1000</f>
        <v>1.70235</v>
      </c>
      <c r="M3887" s="1">
        <f>Tabelle111[[#This Row],[Menge t Nges]]/Tabelle111[[#This Row],[Anzahl Lieferscheine]]</f>
        <v>0.36400249999999995</v>
      </c>
      <c r="N3887" s="1">
        <f>Tabelle111[[#This Row],[Menge t P2O5]]/Tabelle111[[#This Row],[Anzahl Lieferscheine]]</f>
        <v>0.21279375</v>
      </c>
    </row>
    <row r="3888" spans="1:14" x14ac:dyDescent="0.2">
      <c r="A3888" s="2" t="s">
        <v>29</v>
      </c>
      <c r="B3888" s="2" t="s">
        <v>29</v>
      </c>
      <c r="C3888" s="2" t="s">
        <v>6</v>
      </c>
      <c r="D3888" s="2" t="s">
        <v>15</v>
      </c>
      <c r="E3888" s="2" t="s">
        <v>10</v>
      </c>
      <c r="F3888" s="2" t="s">
        <v>61</v>
      </c>
      <c r="G3888" s="1">
        <v>382.06</v>
      </c>
      <c r="H3888" s="1">
        <v>152.45999999999998</v>
      </c>
      <c r="I3888" s="4">
        <v>2</v>
      </c>
      <c r="J3888" s="2" t="s">
        <v>69</v>
      </c>
      <c r="K3888" s="1">
        <f>Tabelle111[[#This Row],[Menge kg Nges]]/1000</f>
        <v>0.38206000000000001</v>
      </c>
      <c r="L3888" s="1">
        <f>Tabelle111[[#This Row],[Menge kg P2O5]]/1000</f>
        <v>0.15245999999999998</v>
      </c>
      <c r="M3888" s="1">
        <f>Tabelle111[[#This Row],[Menge t Nges]]/Tabelle111[[#This Row],[Anzahl Lieferscheine]]</f>
        <v>0.19103000000000001</v>
      </c>
      <c r="N3888" s="1">
        <f>Tabelle111[[#This Row],[Menge t P2O5]]/Tabelle111[[#This Row],[Anzahl Lieferscheine]]</f>
        <v>7.6229999999999992E-2</v>
      </c>
    </row>
    <row r="3889" spans="1:14" x14ac:dyDescent="0.2">
      <c r="A3889" s="2" t="s">
        <v>29</v>
      </c>
      <c r="B3889" s="2" t="s">
        <v>29</v>
      </c>
      <c r="C3889" s="2" t="s">
        <v>6</v>
      </c>
      <c r="D3889" s="2" t="s">
        <v>15</v>
      </c>
      <c r="E3889" s="2" t="s">
        <v>13</v>
      </c>
      <c r="F3889" s="2" t="s">
        <v>61</v>
      </c>
      <c r="G3889" s="1">
        <v>229.32</v>
      </c>
      <c r="H3889" s="1">
        <v>205.8</v>
      </c>
      <c r="I3889" s="4">
        <v>1</v>
      </c>
      <c r="J3889" s="2" t="s">
        <v>69</v>
      </c>
      <c r="K3889" s="1">
        <f>Tabelle111[[#This Row],[Menge kg Nges]]/1000</f>
        <v>0.22932</v>
      </c>
      <c r="L3889" s="1">
        <f>Tabelle111[[#This Row],[Menge kg P2O5]]/1000</f>
        <v>0.20580000000000001</v>
      </c>
      <c r="M3889" s="1">
        <f>Tabelle111[[#This Row],[Menge t Nges]]/Tabelle111[[#This Row],[Anzahl Lieferscheine]]</f>
        <v>0.22932</v>
      </c>
      <c r="N3889" s="1">
        <f>Tabelle111[[#This Row],[Menge t P2O5]]/Tabelle111[[#This Row],[Anzahl Lieferscheine]]</f>
        <v>0.20580000000000001</v>
      </c>
    </row>
    <row r="3890" spans="1:14" x14ac:dyDescent="0.2">
      <c r="A3890" s="2" t="s">
        <v>29</v>
      </c>
      <c r="B3890" s="2" t="s">
        <v>29</v>
      </c>
      <c r="C3890" s="2" t="s">
        <v>6</v>
      </c>
      <c r="D3890" s="2" t="s">
        <v>15</v>
      </c>
      <c r="E3890" s="2" t="s">
        <v>31</v>
      </c>
      <c r="F3890" s="2" t="s">
        <v>61</v>
      </c>
      <c r="G3890" s="1">
        <v>1440</v>
      </c>
      <c r="H3890" s="1">
        <v>594</v>
      </c>
      <c r="I3890" s="4">
        <v>2</v>
      </c>
      <c r="J3890" s="2" t="s">
        <v>69</v>
      </c>
      <c r="K3890" s="1">
        <f>Tabelle111[[#This Row],[Menge kg Nges]]/1000</f>
        <v>1.44</v>
      </c>
      <c r="L3890" s="1">
        <f>Tabelle111[[#This Row],[Menge kg P2O5]]/1000</f>
        <v>0.59399999999999997</v>
      </c>
      <c r="M3890" s="1">
        <f>Tabelle111[[#This Row],[Menge t Nges]]/Tabelle111[[#This Row],[Anzahl Lieferscheine]]</f>
        <v>0.72</v>
      </c>
      <c r="N3890" s="1">
        <f>Tabelle111[[#This Row],[Menge t P2O5]]/Tabelle111[[#This Row],[Anzahl Lieferscheine]]</f>
        <v>0.29699999999999999</v>
      </c>
    </row>
    <row r="3891" spans="1:14" x14ac:dyDescent="0.2">
      <c r="A3891" s="2" t="s">
        <v>29</v>
      </c>
      <c r="B3891" s="2" t="s">
        <v>29</v>
      </c>
      <c r="C3891" s="2" t="s">
        <v>25</v>
      </c>
      <c r="D3891" s="2" t="s">
        <v>25</v>
      </c>
      <c r="E3891" s="2" t="s">
        <v>26</v>
      </c>
      <c r="F3891" s="2" t="s">
        <v>61</v>
      </c>
      <c r="G3891" s="1">
        <v>78710.45</v>
      </c>
      <c r="H3891" s="1">
        <v>39099.949999999975</v>
      </c>
      <c r="I3891" s="4">
        <v>172</v>
      </c>
      <c r="J3891" s="2" t="s">
        <v>69</v>
      </c>
      <c r="K3891" s="1">
        <f>Tabelle111[[#This Row],[Menge kg Nges]]/1000</f>
        <v>78.710449999999994</v>
      </c>
      <c r="L3891" s="1">
        <f>Tabelle111[[#This Row],[Menge kg P2O5]]/1000</f>
        <v>39.099949999999978</v>
      </c>
      <c r="M3891" s="1">
        <f>Tabelle111[[#This Row],[Menge t Nges]]/Tabelle111[[#This Row],[Anzahl Lieferscheine]]</f>
        <v>0.45761889534883715</v>
      </c>
      <c r="N3891" s="1">
        <f>Tabelle111[[#This Row],[Menge t P2O5]]/Tabelle111[[#This Row],[Anzahl Lieferscheine]]</f>
        <v>0.22732529069767429</v>
      </c>
    </row>
    <row r="3892" spans="1:14" x14ac:dyDescent="0.2">
      <c r="A3892" s="2" t="s">
        <v>29</v>
      </c>
      <c r="B3892" s="2" t="s">
        <v>32</v>
      </c>
      <c r="C3892" s="2" t="s">
        <v>6</v>
      </c>
      <c r="D3892" s="2" t="s">
        <v>7</v>
      </c>
      <c r="E3892" s="2" t="s">
        <v>9</v>
      </c>
      <c r="F3892" s="2" t="s">
        <v>61</v>
      </c>
      <c r="G3892" s="1">
        <v>2070</v>
      </c>
      <c r="H3892" s="1">
        <v>910.8</v>
      </c>
      <c r="I3892" s="4">
        <v>6</v>
      </c>
      <c r="J3892" s="2" t="s">
        <v>69</v>
      </c>
      <c r="K3892" s="1">
        <f>Tabelle111[[#This Row],[Menge kg Nges]]/1000</f>
        <v>2.0699999999999998</v>
      </c>
      <c r="L3892" s="1">
        <f>Tabelle111[[#This Row],[Menge kg P2O5]]/1000</f>
        <v>0.91079999999999994</v>
      </c>
      <c r="M3892" s="1">
        <f>Tabelle111[[#This Row],[Menge t Nges]]/Tabelle111[[#This Row],[Anzahl Lieferscheine]]</f>
        <v>0.34499999999999997</v>
      </c>
      <c r="N3892" s="1">
        <f>Tabelle111[[#This Row],[Menge t P2O5]]/Tabelle111[[#This Row],[Anzahl Lieferscheine]]</f>
        <v>0.15179999999999999</v>
      </c>
    </row>
    <row r="3893" spans="1:14" x14ac:dyDescent="0.2">
      <c r="A3893" s="2" t="s">
        <v>29</v>
      </c>
      <c r="B3893" s="2" t="s">
        <v>32</v>
      </c>
      <c r="C3893" s="2" t="s">
        <v>6</v>
      </c>
      <c r="D3893" s="2" t="s">
        <v>7</v>
      </c>
      <c r="E3893" s="2" t="s">
        <v>11</v>
      </c>
      <c r="F3893" s="2" t="s">
        <v>61</v>
      </c>
      <c r="G3893" s="1">
        <v>175.2</v>
      </c>
      <c r="H3893" s="1">
        <v>72</v>
      </c>
      <c r="I3893" s="4">
        <v>1</v>
      </c>
      <c r="J3893" s="2" t="s">
        <v>69</v>
      </c>
      <c r="K3893" s="1">
        <f>Tabelle111[[#This Row],[Menge kg Nges]]/1000</f>
        <v>0.17519999999999999</v>
      </c>
      <c r="L3893" s="1">
        <f>Tabelle111[[#This Row],[Menge kg P2O5]]/1000</f>
        <v>7.1999999999999995E-2</v>
      </c>
      <c r="M3893" s="1">
        <f>Tabelle111[[#This Row],[Menge t Nges]]/Tabelle111[[#This Row],[Anzahl Lieferscheine]]</f>
        <v>0.17519999999999999</v>
      </c>
      <c r="N3893" s="1">
        <f>Tabelle111[[#This Row],[Menge t P2O5]]/Tabelle111[[#This Row],[Anzahl Lieferscheine]]</f>
        <v>7.1999999999999995E-2</v>
      </c>
    </row>
    <row r="3894" spans="1:14" x14ac:dyDescent="0.2">
      <c r="A3894" s="2" t="s">
        <v>29</v>
      </c>
      <c r="B3894" s="2" t="s">
        <v>32</v>
      </c>
      <c r="C3894" s="2" t="s">
        <v>6</v>
      </c>
      <c r="D3894" s="2" t="s">
        <v>7</v>
      </c>
      <c r="E3894" s="2" t="s">
        <v>12</v>
      </c>
      <c r="F3894" s="2" t="s">
        <v>61</v>
      </c>
      <c r="G3894" s="1">
        <v>667.5</v>
      </c>
      <c r="H3894" s="1">
        <v>252</v>
      </c>
      <c r="I3894" s="4">
        <v>3</v>
      </c>
      <c r="J3894" s="2" t="s">
        <v>69</v>
      </c>
      <c r="K3894" s="1">
        <f>Tabelle111[[#This Row],[Menge kg Nges]]/1000</f>
        <v>0.66749999999999998</v>
      </c>
      <c r="L3894" s="1">
        <f>Tabelle111[[#This Row],[Menge kg P2O5]]/1000</f>
        <v>0.252</v>
      </c>
      <c r="M3894" s="1">
        <f>Tabelle111[[#This Row],[Menge t Nges]]/Tabelle111[[#This Row],[Anzahl Lieferscheine]]</f>
        <v>0.2225</v>
      </c>
      <c r="N3894" s="1">
        <f>Tabelle111[[#This Row],[Menge t P2O5]]/Tabelle111[[#This Row],[Anzahl Lieferscheine]]</f>
        <v>8.4000000000000005E-2</v>
      </c>
    </row>
    <row r="3895" spans="1:14" x14ac:dyDescent="0.2">
      <c r="A3895" s="2" t="s">
        <v>29</v>
      </c>
      <c r="B3895" s="2" t="s">
        <v>32</v>
      </c>
      <c r="C3895" s="2" t="s">
        <v>6</v>
      </c>
      <c r="D3895" s="2" t="s">
        <v>7</v>
      </c>
      <c r="E3895" s="2" t="s">
        <v>14</v>
      </c>
      <c r="F3895" s="2" t="s">
        <v>61</v>
      </c>
      <c r="G3895" s="1">
        <v>252</v>
      </c>
      <c r="H3895" s="1">
        <v>147</v>
      </c>
      <c r="I3895" s="4">
        <v>2</v>
      </c>
      <c r="J3895" s="2" t="s">
        <v>69</v>
      </c>
      <c r="K3895" s="1">
        <f>Tabelle111[[#This Row],[Menge kg Nges]]/1000</f>
        <v>0.252</v>
      </c>
      <c r="L3895" s="1">
        <f>Tabelle111[[#This Row],[Menge kg P2O5]]/1000</f>
        <v>0.14699999999999999</v>
      </c>
      <c r="M3895" s="1">
        <f>Tabelle111[[#This Row],[Menge t Nges]]/Tabelle111[[#This Row],[Anzahl Lieferscheine]]</f>
        <v>0.126</v>
      </c>
      <c r="N3895" s="1">
        <f>Tabelle111[[#This Row],[Menge t P2O5]]/Tabelle111[[#This Row],[Anzahl Lieferscheine]]</f>
        <v>7.3499999999999996E-2</v>
      </c>
    </row>
    <row r="3896" spans="1:14" x14ac:dyDescent="0.2">
      <c r="A3896" s="2" t="s">
        <v>29</v>
      </c>
      <c r="B3896" s="2" t="s">
        <v>32</v>
      </c>
      <c r="C3896" s="2" t="s">
        <v>6</v>
      </c>
      <c r="D3896" s="2" t="s">
        <v>15</v>
      </c>
      <c r="E3896" s="2" t="s">
        <v>20</v>
      </c>
      <c r="F3896" s="2" t="s">
        <v>61</v>
      </c>
      <c r="G3896" s="1">
        <v>84.48</v>
      </c>
      <c r="H3896" s="1">
        <v>48</v>
      </c>
      <c r="I3896" s="4">
        <v>2</v>
      </c>
      <c r="J3896" s="2" t="s">
        <v>69</v>
      </c>
      <c r="K3896" s="1">
        <f>Tabelle111[[#This Row],[Menge kg Nges]]/1000</f>
        <v>8.448E-2</v>
      </c>
      <c r="L3896" s="1">
        <f>Tabelle111[[#This Row],[Menge kg P2O5]]/1000</f>
        <v>4.8000000000000001E-2</v>
      </c>
      <c r="M3896" s="1">
        <f>Tabelle111[[#This Row],[Menge t Nges]]/Tabelle111[[#This Row],[Anzahl Lieferscheine]]</f>
        <v>4.224E-2</v>
      </c>
      <c r="N3896" s="1">
        <f>Tabelle111[[#This Row],[Menge t P2O5]]/Tabelle111[[#This Row],[Anzahl Lieferscheine]]</f>
        <v>2.4E-2</v>
      </c>
    </row>
    <row r="3897" spans="1:14" x14ac:dyDescent="0.2">
      <c r="A3897" s="2" t="s">
        <v>29</v>
      </c>
      <c r="B3897" s="2" t="s">
        <v>32</v>
      </c>
      <c r="C3897" s="2" t="s">
        <v>25</v>
      </c>
      <c r="D3897" s="2" t="s">
        <v>25</v>
      </c>
      <c r="E3897" s="2" t="s">
        <v>26</v>
      </c>
      <c r="F3897" s="2" t="s">
        <v>61</v>
      </c>
      <c r="G3897" s="1">
        <v>5143.5999999999995</v>
      </c>
      <c r="H3897" s="1">
        <v>2338</v>
      </c>
      <c r="I3897" s="4">
        <v>12</v>
      </c>
      <c r="J3897" s="2" t="s">
        <v>69</v>
      </c>
      <c r="K3897" s="1">
        <f>Tabelle111[[#This Row],[Menge kg Nges]]/1000</f>
        <v>5.1435999999999993</v>
      </c>
      <c r="L3897" s="1">
        <f>Tabelle111[[#This Row],[Menge kg P2O5]]/1000</f>
        <v>2.3380000000000001</v>
      </c>
      <c r="M3897" s="1">
        <f>Tabelle111[[#This Row],[Menge t Nges]]/Tabelle111[[#This Row],[Anzahl Lieferscheine]]</f>
        <v>0.42863333333333326</v>
      </c>
      <c r="N3897" s="1">
        <f>Tabelle111[[#This Row],[Menge t P2O5]]/Tabelle111[[#This Row],[Anzahl Lieferscheine]]</f>
        <v>0.19483333333333333</v>
      </c>
    </row>
    <row r="3898" spans="1:14" x14ac:dyDescent="0.2">
      <c r="A3898" s="2" t="s">
        <v>29</v>
      </c>
      <c r="B3898" s="2" t="s">
        <v>27</v>
      </c>
      <c r="C3898" s="2" t="s">
        <v>6</v>
      </c>
      <c r="D3898" s="2" t="s">
        <v>7</v>
      </c>
      <c r="E3898" s="2" t="s">
        <v>9</v>
      </c>
      <c r="F3898" s="2" t="s">
        <v>61</v>
      </c>
      <c r="G3898" s="1">
        <v>4048.9</v>
      </c>
      <c r="H3898" s="1">
        <v>1697.8200000000002</v>
      </c>
      <c r="I3898" s="4">
        <v>15</v>
      </c>
      <c r="J3898" s="2" t="s">
        <v>69</v>
      </c>
      <c r="K3898" s="1">
        <f>Tabelle111[[#This Row],[Menge kg Nges]]/1000</f>
        <v>4.0488999999999997</v>
      </c>
      <c r="L3898" s="1">
        <f>Tabelle111[[#This Row],[Menge kg P2O5]]/1000</f>
        <v>1.6978200000000001</v>
      </c>
      <c r="M3898" s="1">
        <f>Tabelle111[[#This Row],[Menge t Nges]]/Tabelle111[[#This Row],[Anzahl Lieferscheine]]</f>
        <v>0.26992666666666665</v>
      </c>
      <c r="N3898" s="1">
        <f>Tabelle111[[#This Row],[Menge t P2O5]]/Tabelle111[[#This Row],[Anzahl Lieferscheine]]</f>
        <v>0.11318800000000001</v>
      </c>
    </row>
    <row r="3899" spans="1:14" x14ac:dyDescent="0.2">
      <c r="A3899" s="2" t="s">
        <v>29</v>
      </c>
      <c r="B3899" s="2" t="s">
        <v>27</v>
      </c>
      <c r="C3899" s="2" t="s">
        <v>6</v>
      </c>
      <c r="D3899" s="2" t="s">
        <v>7</v>
      </c>
      <c r="E3899" s="2" t="s">
        <v>12</v>
      </c>
      <c r="F3899" s="2" t="s">
        <v>61</v>
      </c>
      <c r="G3899" s="1">
        <v>6455.8700000000008</v>
      </c>
      <c r="H3899" s="1">
        <v>3491.35</v>
      </c>
      <c r="I3899" s="4">
        <v>4</v>
      </c>
      <c r="J3899" s="2" t="s">
        <v>69</v>
      </c>
      <c r="K3899" s="1">
        <f>Tabelle111[[#This Row],[Menge kg Nges]]/1000</f>
        <v>6.4558700000000009</v>
      </c>
      <c r="L3899" s="1">
        <f>Tabelle111[[#This Row],[Menge kg P2O5]]/1000</f>
        <v>3.4913499999999997</v>
      </c>
      <c r="M3899" s="1">
        <f>Tabelle111[[#This Row],[Menge t Nges]]/Tabelle111[[#This Row],[Anzahl Lieferscheine]]</f>
        <v>1.6139675000000002</v>
      </c>
      <c r="N3899" s="1">
        <f>Tabelle111[[#This Row],[Menge t P2O5]]/Tabelle111[[#This Row],[Anzahl Lieferscheine]]</f>
        <v>0.87283749999999993</v>
      </c>
    </row>
    <row r="3900" spans="1:14" x14ac:dyDescent="0.2">
      <c r="A3900" s="2" t="s">
        <v>29</v>
      </c>
      <c r="B3900" s="2" t="s">
        <v>27</v>
      </c>
      <c r="C3900" s="2" t="s">
        <v>6</v>
      </c>
      <c r="D3900" s="2" t="s">
        <v>7</v>
      </c>
      <c r="E3900" s="2" t="s">
        <v>13</v>
      </c>
      <c r="F3900" s="2" t="s">
        <v>61</v>
      </c>
      <c r="G3900" s="1">
        <v>10727.900000000003</v>
      </c>
      <c r="H3900" s="1">
        <v>6334.2000000000016</v>
      </c>
      <c r="I3900" s="4">
        <v>47</v>
      </c>
      <c r="J3900" s="2" t="s">
        <v>69</v>
      </c>
      <c r="K3900" s="1">
        <f>Tabelle111[[#This Row],[Menge kg Nges]]/1000</f>
        <v>10.727900000000004</v>
      </c>
      <c r="L3900" s="1">
        <f>Tabelle111[[#This Row],[Menge kg P2O5]]/1000</f>
        <v>6.3342000000000018</v>
      </c>
      <c r="M3900" s="1">
        <f>Tabelle111[[#This Row],[Menge t Nges]]/Tabelle111[[#This Row],[Anzahl Lieferscheine]]</f>
        <v>0.22825319148936177</v>
      </c>
      <c r="N3900" s="1">
        <f>Tabelle111[[#This Row],[Menge t P2O5]]/Tabelle111[[#This Row],[Anzahl Lieferscheine]]</f>
        <v>0.13477021276595749</v>
      </c>
    </row>
    <row r="3901" spans="1:14" x14ac:dyDescent="0.2">
      <c r="A3901" s="2" t="s">
        <v>29</v>
      </c>
      <c r="B3901" s="2" t="s">
        <v>27</v>
      </c>
      <c r="C3901" s="2" t="s">
        <v>6</v>
      </c>
      <c r="D3901" s="2" t="s">
        <v>7</v>
      </c>
      <c r="E3901" s="2" t="s">
        <v>14</v>
      </c>
      <c r="F3901" s="2" t="s">
        <v>61</v>
      </c>
      <c r="G3901" s="1">
        <v>316.5</v>
      </c>
      <c r="H3901" s="1">
        <v>128.25</v>
      </c>
      <c r="I3901" s="4">
        <v>1</v>
      </c>
      <c r="J3901" s="2" t="s">
        <v>69</v>
      </c>
      <c r="K3901" s="1">
        <f>Tabelle111[[#This Row],[Menge kg Nges]]/1000</f>
        <v>0.3165</v>
      </c>
      <c r="L3901" s="1">
        <f>Tabelle111[[#This Row],[Menge kg P2O5]]/1000</f>
        <v>0.12825</v>
      </c>
      <c r="M3901" s="1">
        <f>Tabelle111[[#This Row],[Menge t Nges]]/Tabelle111[[#This Row],[Anzahl Lieferscheine]]</f>
        <v>0.3165</v>
      </c>
      <c r="N3901" s="1">
        <f>Tabelle111[[#This Row],[Menge t P2O5]]/Tabelle111[[#This Row],[Anzahl Lieferscheine]]</f>
        <v>0.12825</v>
      </c>
    </row>
    <row r="3902" spans="1:14" x14ac:dyDescent="0.2">
      <c r="A3902" s="2" t="s">
        <v>29</v>
      </c>
      <c r="B3902" s="2" t="s">
        <v>27</v>
      </c>
      <c r="C3902" s="2" t="s">
        <v>6</v>
      </c>
      <c r="D3902" s="2" t="s">
        <v>15</v>
      </c>
      <c r="E3902" s="2" t="s">
        <v>20</v>
      </c>
      <c r="F3902" s="2" t="s">
        <v>61</v>
      </c>
      <c r="G3902" s="1">
        <v>800.8</v>
      </c>
      <c r="H3902" s="1">
        <v>455</v>
      </c>
      <c r="I3902" s="4">
        <v>9</v>
      </c>
      <c r="J3902" s="2" t="s">
        <v>69</v>
      </c>
      <c r="K3902" s="1">
        <f>Tabelle111[[#This Row],[Menge kg Nges]]/1000</f>
        <v>0.80079999999999996</v>
      </c>
      <c r="L3902" s="1">
        <f>Tabelle111[[#This Row],[Menge kg P2O5]]/1000</f>
        <v>0.45500000000000002</v>
      </c>
      <c r="M3902" s="1">
        <f>Tabelle111[[#This Row],[Menge t Nges]]/Tabelle111[[#This Row],[Anzahl Lieferscheine]]</f>
        <v>8.8977777777777767E-2</v>
      </c>
      <c r="N3902" s="1">
        <f>Tabelle111[[#This Row],[Menge t P2O5]]/Tabelle111[[#This Row],[Anzahl Lieferscheine]]</f>
        <v>5.0555555555555555E-2</v>
      </c>
    </row>
    <row r="3903" spans="1:14" x14ac:dyDescent="0.2">
      <c r="A3903" s="2" t="s">
        <v>29</v>
      </c>
      <c r="B3903" s="2" t="s">
        <v>27</v>
      </c>
      <c r="C3903" s="2" t="s">
        <v>6</v>
      </c>
      <c r="D3903" s="2" t="s">
        <v>15</v>
      </c>
      <c r="E3903" s="2" t="s">
        <v>21</v>
      </c>
      <c r="F3903" s="2" t="s">
        <v>61</v>
      </c>
      <c r="G3903" s="1">
        <v>3441</v>
      </c>
      <c r="H3903" s="1">
        <v>2077.5</v>
      </c>
      <c r="I3903" s="4">
        <v>10</v>
      </c>
      <c r="J3903" s="2" t="s">
        <v>69</v>
      </c>
      <c r="K3903" s="1">
        <f>Tabelle111[[#This Row],[Menge kg Nges]]/1000</f>
        <v>3.4409999999999998</v>
      </c>
      <c r="L3903" s="1">
        <f>Tabelle111[[#This Row],[Menge kg P2O5]]/1000</f>
        <v>2.0775000000000001</v>
      </c>
      <c r="M3903" s="1">
        <f>Tabelle111[[#This Row],[Menge t Nges]]/Tabelle111[[#This Row],[Anzahl Lieferscheine]]</f>
        <v>0.34409999999999996</v>
      </c>
      <c r="N3903" s="1">
        <f>Tabelle111[[#This Row],[Menge t P2O5]]/Tabelle111[[#This Row],[Anzahl Lieferscheine]]</f>
        <v>0.20775000000000002</v>
      </c>
    </row>
    <row r="3904" spans="1:14" x14ac:dyDescent="0.2">
      <c r="A3904" s="2" t="s">
        <v>29</v>
      </c>
      <c r="B3904" s="2" t="s">
        <v>27</v>
      </c>
      <c r="C3904" s="2" t="s">
        <v>6</v>
      </c>
      <c r="D3904" s="2" t="s">
        <v>15</v>
      </c>
      <c r="E3904" s="2" t="s">
        <v>9</v>
      </c>
      <c r="F3904" s="2" t="s">
        <v>61</v>
      </c>
      <c r="G3904" s="1">
        <v>590.94000000000005</v>
      </c>
      <c r="H3904" s="1">
        <v>297.45</v>
      </c>
      <c r="I3904" s="4">
        <v>3</v>
      </c>
      <c r="J3904" s="2" t="s">
        <v>69</v>
      </c>
      <c r="K3904" s="1">
        <f>Tabelle111[[#This Row],[Menge kg Nges]]/1000</f>
        <v>0.59094000000000002</v>
      </c>
      <c r="L3904" s="1">
        <f>Tabelle111[[#This Row],[Menge kg P2O5]]/1000</f>
        <v>0.29744999999999999</v>
      </c>
      <c r="M3904" s="1">
        <f>Tabelle111[[#This Row],[Menge t Nges]]/Tabelle111[[#This Row],[Anzahl Lieferscheine]]</f>
        <v>0.19698000000000002</v>
      </c>
      <c r="N3904" s="1">
        <f>Tabelle111[[#This Row],[Menge t P2O5]]/Tabelle111[[#This Row],[Anzahl Lieferscheine]]</f>
        <v>9.9150000000000002E-2</v>
      </c>
    </row>
    <row r="3905" spans="1:14" x14ac:dyDescent="0.2">
      <c r="A3905" s="2" t="s">
        <v>29</v>
      </c>
      <c r="B3905" s="2" t="s">
        <v>27</v>
      </c>
      <c r="C3905" s="2" t="s">
        <v>25</v>
      </c>
      <c r="D3905" s="2" t="s">
        <v>25</v>
      </c>
      <c r="E3905" s="2" t="s">
        <v>26</v>
      </c>
      <c r="F3905" s="2" t="s">
        <v>61</v>
      </c>
      <c r="G3905" s="1">
        <v>21275.400000000005</v>
      </c>
      <c r="H3905" s="1">
        <v>10439.940000000002</v>
      </c>
      <c r="I3905" s="4">
        <v>33</v>
      </c>
      <c r="J3905" s="2" t="s">
        <v>69</v>
      </c>
      <c r="K3905" s="1">
        <f>Tabelle111[[#This Row],[Menge kg Nges]]/1000</f>
        <v>21.275400000000005</v>
      </c>
      <c r="L3905" s="1">
        <f>Tabelle111[[#This Row],[Menge kg P2O5]]/1000</f>
        <v>10.439940000000002</v>
      </c>
      <c r="M3905" s="1">
        <f>Tabelle111[[#This Row],[Menge t Nges]]/Tabelle111[[#This Row],[Anzahl Lieferscheine]]</f>
        <v>0.64470909090909101</v>
      </c>
      <c r="N3905" s="1">
        <f>Tabelle111[[#This Row],[Menge t P2O5]]/Tabelle111[[#This Row],[Anzahl Lieferscheine]]</f>
        <v>0.31636181818181824</v>
      </c>
    </row>
    <row r="3906" spans="1:14" x14ac:dyDescent="0.2">
      <c r="A3906" s="2" t="s">
        <v>29</v>
      </c>
      <c r="B3906" s="2" t="s">
        <v>33</v>
      </c>
      <c r="C3906" s="2" t="s">
        <v>6</v>
      </c>
      <c r="D3906" s="2" t="s">
        <v>7</v>
      </c>
      <c r="E3906" s="2" t="s">
        <v>9</v>
      </c>
      <c r="F3906" s="2" t="s">
        <v>61</v>
      </c>
      <c r="G3906" s="1">
        <v>6232.3999999999987</v>
      </c>
      <c r="H3906" s="1">
        <v>2943.4000000000005</v>
      </c>
      <c r="I3906" s="4">
        <v>30</v>
      </c>
      <c r="J3906" s="2" t="s">
        <v>69</v>
      </c>
      <c r="K3906" s="1">
        <f>Tabelle111[[#This Row],[Menge kg Nges]]/1000</f>
        <v>6.2323999999999984</v>
      </c>
      <c r="L3906" s="1">
        <f>Tabelle111[[#This Row],[Menge kg P2O5]]/1000</f>
        <v>2.9434000000000005</v>
      </c>
      <c r="M3906" s="1">
        <f>Tabelle111[[#This Row],[Menge t Nges]]/Tabelle111[[#This Row],[Anzahl Lieferscheine]]</f>
        <v>0.20774666666666661</v>
      </c>
      <c r="N3906" s="1">
        <f>Tabelle111[[#This Row],[Menge t P2O5]]/Tabelle111[[#This Row],[Anzahl Lieferscheine]]</f>
        <v>9.8113333333333344E-2</v>
      </c>
    </row>
    <row r="3907" spans="1:14" x14ac:dyDescent="0.2">
      <c r="A3907" s="2" t="s">
        <v>29</v>
      </c>
      <c r="B3907" s="2" t="s">
        <v>33</v>
      </c>
      <c r="C3907" s="2" t="s">
        <v>6</v>
      </c>
      <c r="D3907" s="2" t="s">
        <v>7</v>
      </c>
      <c r="E3907" s="2" t="s">
        <v>11</v>
      </c>
      <c r="F3907" s="2" t="s">
        <v>61</v>
      </c>
      <c r="G3907" s="1">
        <v>192</v>
      </c>
      <c r="H3907" s="1">
        <v>105.6</v>
      </c>
      <c r="I3907" s="4">
        <v>1</v>
      </c>
      <c r="J3907" s="2" t="s">
        <v>69</v>
      </c>
      <c r="K3907" s="1">
        <f>Tabelle111[[#This Row],[Menge kg Nges]]/1000</f>
        <v>0.192</v>
      </c>
      <c r="L3907" s="1">
        <f>Tabelle111[[#This Row],[Menge kg P2O5]]/1000</f>
        <v>0.1056</v>
      </c>
      <c r="M3907" s="1">
        <f>Tabelle111[[#This Row],[Menge t Nges]]/Tabelle111[[#This Row],[Anzahl Lieferscheine]]</f>
        <v>0.192</v>
      </c>
      <c r="N3907" s="1">
        <f>Tabelle111[[#This Row],[Menge t P2O5]]/Tabelle111[[#This Row],[Anzahl Lieferscheine]]</f>
        <v>0.1056</v>
      </c>
    </row>
    <row r="3908" spans="1:14" x14ac:dyDescent="0.2">
      <c r="A3908" s="2" t="s">
        <v>29</v>
      </c>
      <c r="B3908" s="2" t="s">
        <v>33</v>
      </c>
      <c r="C3908" s="2" t="s">
        <v>6</v>
      </c>
      <c r="D3908" s="2" t="s">
        <v>15</v>
      </c>
      <c r="E3908" s="2" t="s">
        <v>16</v>
      </c>
      <c r="F3908" s="2" t="s">
        <v>61</v>
      </c>
      <c r="G3908" s="1">
        <v>344.96000000000004</v>
      </c>
      <c r="H3908" s="1">
        <v>315.27999999999997</v>
      </c>
      <c r="I3908" s="4">
        <v>2</v>
      </c>
      <c r="J3908" s="2" t="s">
        <v>69</v>
      </c>
      <c r="K3908" s="1">
        <f>Tabelle111[[#This Row],[Menge kg Nges]]/1000</f>
        <v>0.34496000000000004</v>
      </c>
      <c r="L3908" s="1">
        <f>Tabelle111[[#This Row],[Menge kg P2O5]]/1000</f>
        <v>0.31527999999999995</v>
      </c>
      <c r="M3908" s="1">
        <f>Tabelle111[[#This Row],[Menge t Nges]]/Tabelle111[[#This Row],[Anzahl Lieferscheine]]</f>
        <v>0.17248000000000002</v>
      </c>
      <c r="N3908" s="1">
        <f>Tabelle111[[#This Row],[Menge t P2O5]]/Tabelle111[[#This Row],[Anzahl Lieferscheine]]</f>
        <v>0.15763999999999997</v>
      </c>
    </row>
    <row r="3909" spans="1:14" x14ac:dyDescent="0.2">
      <c r="A3909" s="2" t="s">
        <v>29</v>
      </c>
      <c r="B3909" s="2" t="s">
        <v>33</v>
      </c>
      <c r="C3909" s="2" t="s">
        <v>6</v>
      </c>
      <c r="D3909" s="2" t="s">
        <v>15</v>
      </c>
      <c r="E3909" s="2" t="s">
        <v>20</v>
      </c>
      <c r="F3909" s="2" t="s">
        <v>61</v>
      </c>
      <c r="G3909" s="1">
        <v>155.19999999999999</v>
      </c>
      <c r="H3909" s="1">
        <v>95</v>
      </c>
      <c r="I3909" s="4">
        <v>3</v>
      </c>
      <c r="J3909" s="2" t="s">
        <v>69</v>
      </c>
      <c r="K3909" s="1">
        <f>Tabelle111[[#This Row],[Menge kg Nges]]/1000</f>
        <v>0.15519999999999998</v>
      </c>
      <c r="L3909" s="1">
        <f>Tabelle111[[#This Row],[Menge kg P2O5]]/1000</f>
        <v>9.5000000000000001E-2</v>
      </c>
      <c r="M3909" s="1">
        <f>Tabelle111[[#This Row],[Menge t Nges]]/Tabelle111[[#This Row],[Anzahl Lieferscheine]]</f>
        <v>5.1733333333333326E-2</v>
      </c>
      <c r="N3909" s="1">
        <f>Tabelle111[[#This Row],[Menge t P2O5]]/Tabelle111[[#This Row],[Anzahl Lieferscheine]]</f>
        <v>3.1666666666666669E-2</v>
      </c>
    </row>
    <row r="3910" spans="1:14" x14ac:dyDescent="0.2">
      <c r="A3910" s="2" t="s">
        <v>29</v>
      </c>
      <c r="B3910" s="2" t="s">
        <v>33</v>
      </c>
      <c r="C3910" s="2" t="s">
        <v>6</v>
      </c>
      <c r="D3910" s="2" t="s">
        <v>15</v>
      </c>
      <c r="E3910" s="2" t="s">
        <v>21</v>
      </c>
      <c r="F3910" s="2" t="s">
        <v>61</v>
      </c>
      <c r="G3910" s="1">
        <v>786.2</v>
      </c>
      <c r="H3910" s="1">
        <v>476.2</v>
      </c>
      <c r="I3910" s="4">
        <v>6</v>
      </c>
      <c r="J3910" s="2" t="s">
        <v>69</v>
      </c>
      <c r="K3910" s="1">
        <f>Tabelle111[[#This Row],[Menge kg Nges]]/1000</f>
        <v>0.78620000000000001</v>
      </c>
      <c r="L3910" s="1">
        <f>Tabelle111[[#This Row],[Menge kg P2O5]]/1000</f>
        <v>0.47620000000000001</v>
      </c>
      <c r="M3910" s="1">
        <f>Tabelle111[[#This Row],[Menge t Nges]]/Tabelle111[[#This Row],[Anzahl Lieferscheine]]</f>
        <v>0.13103333333333333</v>
      </c>
      <c r="N3910" s="1">
        <f>Tabelle111[[#This Row],[Menge t P2O5]]/Tabelle111[[#This Row],[Anzahl Lieferscheine]]</f>
        <v>7.9366666666666669E-2</v>
      </c>
    </row>
    <row r="3911" spans="1:14" x14ac:dyDescent="0.2">
      <c r="A3911" s="2" t="s">
        <v>29</v>
      </c>
      <c r="B3911" s="2" t="s">
        <v>33</v>
      </c>
      <c r="C3911" s="2" t="s">
        <v>6</v>
      </c>
      <c r="D3911" s="2" t="s">
        <v>15</v>
      </c>
      <c r="E3911" s="2" t="s">
        <v>9</v>
      </c>
      <c r="F3911" s="2" t="s">
        <v>61</v>
      </c>
      <c r="G3911" s="1">
        <v>238.8</v>
      </c>
      <c r="H3911" s="1">
        <v>99</v>
      </c>
      <c r="I3911" s="4">
        <v>1</v>
      </c>
      <c r="J3911" s="2" t="s">
        <v>69</v>
      </c>
      <c r="K3911" s="1">
        <f>Tabelle111[[#This Row],[Menge kg Nges]]/1000</f>
        <v>0.23880000000000001</v>
      </c>
      <c r="L3911" s="1">
        <f>Tabelle111[[#This Row],[Menge kg P2O5]]/1000</f>
        <v>9.9000000000000005E-2</v>
      </c>
      <c r="M3911" s="1">
        <f>Tabelle111[[#This Row],[Menge t Nges]]/Tabelle111[[#This Row],[Anzahl Lieferscheine]]</f>
        <v>0.23880000000000001</v>
      </c>
      <c r="N3911" s="1">
        <f>Tabelle111[[#This Row],[Menge t P2O5]]/Tabelle111[[#This Row],[Anzahl Lieferscheine]]</f>
        <v>9.9000000000000005E-2</v>
      </c>
    </row>
    <row r="3912" spans="1:14" x14ac:dyDescent="0.2">
      <c r="A3912" s="2" t="s">
        <v>29</v>
      </c>
      <c r="B3912" s="2" t="s">
        <v>33</v>
      </c>
      <c r="C3912" s="2" t="s">
        <v>25</v>
      </c>
      <c r="D3912" s="2" t="s">
        <v>25</v>
      </c>
      <c r="E3912" s="2" t="s">
        <v>26</v>
      </c>
      <c r="F3912" s="2" t="s">
        <v>61</v>
      </c>
      <c r="G3912" s="1">
        <v>868.32</v>
      </c>
      <c r="H3912" s="1">
        <v>501.16</v>
      </c>
      <c r="I3912" s="4">
        <v>5</v>
      </c>
      <c r="J3912" s="2" t="s">
        <v>69</v>
      </c>
      <c r="K3912" s="1">
        <f>Tabelle111[[#This Row],[Menge kg Nges]]/1000</f>
        <v>0.86832000000000009</v>
      </c>
      <c r="L3912" s="1">
        <f>Tabelle111[[#This Row],[Menge kg P2O5]]/1000</f>
        <v>0.50116000000000005</v>
      </c>
      <c r="M3912" s="1">
        <f>Tabelle111[[#This Row],[Menge t Nges]]/Tabelle111[[#This Row],[Anzahl Lieferscheine]]</f>
        <v>0.17366400000000001</v>
      </c>
      <c r="N3912" s="1">
        <f>Tabelle111[[#This Row],[Menge t P2O5]]/Tabelle111[[#This Row],[Anzahl Lieferscheine]]</f>
        <v>0.10023200000000002</v>
      </c>
    </row>
    <row r="3913" spans="1:14" x14ac:dyDescent="0.2">
      <c r="A3913" s="2" t="s">
        <v>29</v>
      </c>
      <c r="B3913" s="2" t="s">
        <v>42</v>
      </c>
      <c r="C3913" s="2" t="s">
        <v>25</v>
      </c>
      <c r="D3913" s="2" t="s">
        <v>25</v>
      </c>
      <c r="E3913" s="2" t="s">
        <v>26</v>
      </c>
      <c r="F3913" s="2" t="s">
        <v>61</v>
      </c>
      <c r="G3913" s="1">
        <v>626.55999999999995</v>
      </c>
      <c r="H3913" s="1">
        <v>256.95999999999998</v>
      </c>
      <c r="I3913" s="4">
        <v>1</v>
      </c>
      <c r="J3913" s="2" t="s">
        <v>69</v>
      </c>
      <c r="K3913" s="1">
        <f>Tabelle111[[#This Row],[Menge kg Nges]]/1000</f>
        <v>0.62655999999999989</v>
      </c>
      <c r="L3913" s="1">
        <f>Tabelle111[[#This Row],[Menge kg P2O5]]/1000</f>
        <v>0.25695999999999997</v>
      </c>
      <c r="M3913" s="1">
        <f>Tabelle111[[#This Row],[Menge t Nges]]/Tabelle111[[#This Row],[Anzahl Lieferscheine]]</f>
        <v>0.62655999999999989</v>
      </c>
      <c r="N3913" s="1">
        <f>Tabelle111[[#This Row],[Menge t P2O5]]/Tabelle111[[#This Row],[Anzahl Lieferscheine]]</f>
        <v>0.25695999999999997</v>
      </c>
    </row>
    <row r="3914" spans="1:14" x14ac:dyDescent="0.2">
      <c r="A3914" s="2" t="s">
        <v>32</v>
      </c>
      <c r="B3914" s="2" t="s">
        <v>5</v>
      </c>
      <c r="C3914" s="2" t="s">
        <v>6</v>
      </c>
      <c r="D3914" s="2" t="s">
        <v>15</v>
      </c>
      <c r="E3914" s="2" t="s">
        <v>9</v>
      </c>
      <c r="F3914" s="2" t="s">
        <v>61</v>
      </c>
      <c r="G3914" s="1">
        <v>993.6</v>
      </c>
      <c r="H3914" s="1">
        <v>648</v>
      </c>
      <c r="I3914" s="4">
        <v>1</v>
      </c>
      <c r="J3914" s="2" t="s">
        <v>69</v>
      </c>
      <c r="K3914" s="1">
        <f>Tabelle111[[#This Row],[Menge kg Nges]]/1000</f>
        <v>0.99360000000000004</v>
      </c>
      <c r="L3914" s="1">
        <f>Tabelle111[[#This Row],[Menge kg P2O5]]/1000</f>
        <v>0.64800000000000002</v>
      </c>
      <c r="M3914" s="1">
        <f>Tabelle111[[#This Row],[Menge t Nges]]/Tabelle111[[#This Row],[Anzahl Lieferscheine]]</f>
        <v>0.99360000000000004</v>
      </c>
      <c r="N3914" s="1">
        <f>Tabelle111[[#This Row],[Menge t P2O5]]/Tabelle111[[#This Row],[Anzahl Lieferscheine]]</f>
        <v>0.64800000000000002</v>
      </c>
    </row>
    <row r="3915" spans="1:14" x14ac:dyDescent="0.2">
      <c r="A3915" s="2" t="s">
        <v>32</v>
      </c>
      <c r="B3915" s="2" t="s">
        <v>5</v>
      </c>
      <c r="C3915" s="2" t="s">
        <v>6</v>
      </c>
      <c r="D3915" s="2" t="s">
        <v>15</v>
      </c>
      <c r="E3915" s="2" t="s">
        <v>10</v>
      </c>
      <c r="F3915" s="2" t="s">
        <v>61</v>
      </c>
      <c r="G3915" s="1">
        <v>89.1</v>
      </c>
      <c r="H3915" s="1">
        <v>38.06</v>
      </c>
      <c r="I3915" s="4">
        <v>1</v>
      </c>
      <c r="J3915" s="2" t="s">
        <v>69</v>
      </c>
      <c r="K3915" s="1">
        <f>Tabelle111[[#This Row],[Menge kg Nges]]/1000</f>
        <v>8.9099999999999999E-2</v>
      </c>
      <c r="L3915" s="1">
        <f>Tabelle111[[#This Row],[Menge kg P2O5]]/1000</f>
        <v>3.8060000000000004E-2</v>
      </c>
      <c r="M3915" s="1">
        <f>Tabelle111[[#This Row],[Menge t Nges]]/Tabelle111[[#This Row],[Anzahl Lieferscheine]]</f>
        <v>8.9099999999999999E-2</v>
      </c>
      <c r="N3915" s="1">
        <f>Tabelle111[[#This Row],[Menge t P2O5]]/Tabelle111[[#This Row],[Anzahl Lieferscheine]]</f>
        <v>3.8060000000000004E-2</v>
      </c>
    </row>
    <row r="3916" spans="1:14" x14ac:dyDescent="0.2">
      <c r="A3916" s="2" t="s">
        <v>32</v>
      </c>
      <c r="B3916" s="2" t="s">
        <v>5</v>
      </c>
      <c r="C3916" s="2" t="s">
        <v>6</v>
      </c>
      <c r="D3916" s="2" t="s">
        <v>15</v>
      </c>
      <c r="E3916" s="2" t="s">
        <v>13</v>
      </c>
      <c r="F3916" s="2" t="s">
        <v>61</v>
      </c>
      <c r="G3916" s="1">
        <v>136.5</v>
      </c>
      <c r="H3916" s="1">
        <v>122.5</v>
      </c>
      <c r="I3916" s="4">
        <v>1</v>
      </c>
      <c r="J3916" s="2" t="s">
        <v>69</v>
      </c>
      <c r="K3916" s="1">
        <f>Tabelle111[[#This Row],[Menge kg Nges]]/1000</f>
        <v>0.13650000000000001</v>
      </c>
      <c r="L3916" s="1">
        <f>Tabelle111[[#This Row],[Menge kg P2O5]]/1000</f>
        <v>0.1225</v>
      </c>
      <c r="M3916" s="1">
        <f>Tabelle111[[#This Row],[Menge t Nges]]/Tabelle111[[#This Row],[Anzahl Lieferscheine]]</f>
        <v>0.13650000000000001</v>
      </c>
      <c r="N3916" s="1">
        <f>Tabelle111[[#This Row],[Menge t P2O5]]/Tabelle111[[#This Row],[Anzahl Lieferscheine]]</f>
        <v>0.1225</v>
      </c>
    </row>
    <row r="3917" spans="1:14" x14ac:dyDescent="0.2">
      <c r="A3917" s="2" t="s">
        <v>32</v>
      </c>
      <c r="B3917" s="2" t="s">
        <v>5</v>
      </c>
      <c r="C3917" s="2" t="s">
        <v>6</v>
      </c>
      <c r="D3917" s="2" t="s">
        <v>15</v>
      </c>
      <c r="E3917" s="2" t="s">
        <v>14</v>
      </c>
      <c r="F3917" s="2" t="s">
        <v>61</v>
      </c>
      <c r="G3917" s="1">
        <v>573.30000000000007</v>
      </c>
      <c r="H3917" s="1">
        <v>514.5</v>
      </c>
      <c r="I3917" s="4">
        <v>3</v>
      </c>
      <c r="J3917" s="2" t="s">
        <v>69</v>
      </c>
      <c r="K3917" s="1">
        <f>Tabelle111[[#This Row],[Menge kg Nges]]/1000</f>
        <v>0.57330000000000003</v>
      </c>
      <c r="L3917" s="1">
        <f>Tabelle111[[#This Row],[Menge kg P2O5]]/1000</f>
        <v>0.51449999999999996</v>
      </c>
      <c r="M3917" s="1">
        <f>Tabelle111[[#This Row],[Menge t Nges]]/Tabelle111[[#This Row],[Anzahl Lieferscheine]]</f>
        <v>0.19110000000000002</v>
      </c>
      <c r="N3917" s="1">
        <f>Tabelle111[[#This Row],[Menge t P2O5]]/Tabelle111[[#This Row],[Anzahl Lieferscheine]]</f>
        <v>0.17149999999999999</v>
      </c>
    </row>
    <row r="3918" spans="1:14" x14ac:dyDescent="0.2">
      <c r="A3918" s="2" t="s">
        <v>32</v>
      </c>
      <c r="B3918" s="2" t="s">
        <v>5</v>
      </c>
      <c r="C3918" s="2" t="s">
        <v>25</v>
      </c>
      <c r="D3918" s="2" t="s">
        <v>25</v>
      </c>
      <c r="E3918" s="2" t="s">
        <v>26</v>
      </c>
      <c r="F3918" s="2" t="s">
        <v>61</v>
      </c>
      <c r="G3918" s="1">
        <v>34994.939999999995</v>
      </c>
      <c r="H3918" s="1">
        <v>15128.77</v>
      </c>
      <c r="I3918" s="4">
        <v>41</v>
      </c>
      <c r="J3918" s="2" t="s">
        <v>69</v>
      </c>
      <c r="K3918" s="1">
        <f>Tabelle111[[#This Row],[Menge kg Nges]]/1000</f>
        <v>34.994939999999993</v>
      </c>
      <c r="L3918" s="1">
        <f>Tabelle111[[#This Row],[Menge kg P2O5]]/1000</f>
        <v>15.128770000000001</v>
      </c>
      <c r="M3918" s="1">
        <f>Tabelle111[[#This Row],[Menge t Nges]]/Tabelle111[[#This Row],[Anzahl Lieferscheine]]</f>
        <v>0.85353512195121928</v>
      </c>
      <c r="N3918" s="1">
        <f>Tabelle111[[#This Row],[Menge t P2O5]]/Tabelle111[[#This Row],[Anzahl Lieferscheine]]</f>
        <v>0.36899439024390246</v>
      </c>
    </row>
    <row r="3919" spans="1:14" x14ac:dyDescent="0.2">
      <c r="A3919" s="2" t="s">
        <v>32</v>
      </c>
      <c r="B3919" s="2" t="s">
        <v>29</v>
      </c>
      <c r="C3919" s="2" t="s">
        <v>6</v>
      </c>
      <c r="D3919" s="2" t="s">
        <v>7</v>
      </c>
      <c r="E3919" s="2" t="s">
        <v>9</v>
      </c>
      <c r="F3919" s="2" t="s">
        <v>61</v>
      </c>
      <c r="G3919" s="1">
        <v>255</v>
      </c>
      <c r="H3919" s="1">
        <v>105</v>
      </c>
      <c r="I3919" s="4">
        <v>1</v>
      </c>
      <c r="J3919" s="2" t="s">
        <v>69</v>
      </c>
      <c r="K3919" s="1">
        <f>Tabelle111[[#This Row],[Menge kg Nges]]/1000</f>
        <v>0.255</v>
      </c>
      <c r="L3919" s="1">
        <f>Tabelle111[[#This Row],[Menge kg P2O5]]/1000</f>
        <v>0.105</v>
      </c>
      <c r="M3919" s="1">
        <f>Tabelle111[[#This Row],[Menge t Nges]]/Tabelle111[[#This Row],[Anzahl Lieferscheine]]</f>
        <v>0.255</v>
      </c>
      <c r="N3919" s="1">
        <f>Tabelle111[[#This Row],[Menge t P2O5]]/Tabelle111[[#This Row],[Anzahl Lieferscheine]]</f>
        <v>0.105</v>
      </c>
    </row>
    <row r="3920" spans="1:14" x14ac:dyDescent="0.2">
      <c r="A3920" s="2" t="s">
        <v>32</v>
      </c>
      <c r="B3920" s="2" t="s">
        <v>29</v>
      </c>
      <c r="C3920" s="2" t="s">
        <v>6</v>
      </c>
      <c r="D3920" s="2" t="s">
        <v>7</v>
      </c>
      <c r="E3920" s="2" t="s">
        <v>11</v>
      </c>
      <c r="F3920" s="2" t="s">
        <v>61</v>
      </c>
      <c r="G3920" s="1">
        <v>527</v>
      </c>
      <c r="H3920" s="1">
        <v>204</v>
      </c>
      <c r="I3920" s="4">
        <v>2</v>
      </c>
      <c r="J3920" s="2" t="s">
        <v>69</v>
      </c>
      <c r="K3920" s="1">
        <f>Tabelle111[[#This Row],[Menge kg Nges]]/1000</f>
        <v>0.52700000000000002</v>
      </c>
      <c r="L3920" s="1">
        <f>Tabelle111[[#This Row],[Menge kg P2O5]]/1000</f>
        <v>0.20399999999999999</v>
      </c>
      <c r="M3920" s="1">
        <f>Tabelle111[[#This Row],[Menge t Nges]]/Tabelle111[[#This Row],[Anzahl Lieferscheine]]</f>
        <v>0.26350000000000001</v>
      </c>
      <c r="N3920" s="1">
        <f>Tabelle111[[#This Row],[Menge t P2O5]]/Tabelle111[[#This Row],[Anzahl Lieferscheine]]</f>
        <v>0.10199999999999999</v>
      </c>
    </row>
    <row r="3921" spans="1:14" x14ac:dyDescent="0.2">
      <c r="A3921" s="2" t="s">
        <v>32</v>
      </c>
      <c r="B3921" s="2" t="s">
        <v>29</v>
      </c>
      <c r="C3921" s="2" t="s">
        <v>6</v>
      </c>
      <c r="D3921" s="2" t="s">
        <v>7</v>
      </c>
      <c r="E3921" s="2" t="s">
        <v>12</v>
      </c>
      <c r="F3921" s="2" t="s">
        <v>61</v>
      </c>
      <c r="G3921" s="1">
        <v>648</v>
      </c>
      <c r="H3921" s="1">
        <v>374.4</v>
      </c>
      <c r="I3921" s="4">
        <v>2</v>
      </c>
      <c r="J3921" s="2" t="s">
        <v>69</v>
      </c>
      <c r="K3921" s="1">
        <f>Tabelle111[[#This Row],[Menge kg Nges]]/1000</f>
        <v>0.64800000000000002</v>
      </c>
      <c r="L3921" s="1">
        <f>Tabelle111[[#This Row],[Menge kg P2O5]]/1000</f>
        <v>0.37439999999999996</v>
      </c>
      <c r="M3921" s="1">
        <f>Tabelle111[[#This Row],[Menge t Nges]]/Tabelle111[[#This Row],[Anzahl Lieferscheine]]</f>
        <v>0.32400000000000001</v>
      </c>
      <c r="N3921" s="1">
        <f>Tabelle111[[#This Row],[Menge t P2O5]]/Tabelle111[[#This Row],[Anzahl Lieferscheine]]</f>
        <v>0.18719999999999998</v>
      </c>
    </row>
    <row r="3922" spans="1:14" x14ac:dyDescent="0.2">
      <c r="A3922" s="2" t="s">
        <v>32</v>
      </c>
      <c r="B3922" s="2" t="s">
        <v>29</v>
      </c>
      <c r="C3922" s="2" t="s">
        <v>6</v>
      </c>
      <c r="D3922" s="2" t="s">
        <v>15</v>
      </c>
      <c r="E3922" s="2" t="s">
        <v>17</v>
      </c>
      <c r="F3922" s="2" t="s">
        <v>61</v>
      </c>
      <c r="G3922" s="1">
        <v>79.5</v>
      </c>
      <c r="H3922" s="1">
        <v>34.5</v>
      </c>
      <c r="I3922" s="4">
        <v>1</v>
      </c>
      <c r="J3922" s="2" t="s">
        <v>69</v>
      </c>
      <c r="K3922" s="1">
        <f>Tabelle111[[#This Row],[Menge kg Nges]]/1000</f>
        <v>7.9500000000000001E-2</v>
      </c>
      <c r="L3922" s="1">
        <f>Tabelle111[[#This Row],[Menge kg P2O5]]/1000</f>
        <v>3.4500000000000003E-2</v>
      </c>
      <c r="M3922" s="1">
        <f>Tabelle111[[#This Row],[Menge t Nges]]/Tabelle111[[#This Row],[Anzahl Lieferscheine]]</f>
        <v>7.9500000000000001E-2</v>
      </c>
      <c r="N3922" s="1">
        <f>Tabelle111[[#This Row],[Menge t P2O5]]/Tabelle111[[#This Row],[Anzahl Lieferscheine]]</f>
        <v>3.4500000000000003E-2</v>
      </c>
    </row>
    <row r="3923" spans="1:14" x14ac:dyDescent="0.2">
      <c r="A3923" s="2" t="s">
        <v>32</v>
      </c>
      <c r="B3923" s="2" t="s">
        <v>29</v>
      </c>
      <c r="C3923" s="2" t="s">
        <v>6</v>
      </c>
      <c r="D3923" s="2" t="s">
        <v>15</v>
      </c>
      <c r="E3923" s="2" t="s">
        <v>18</v>
      </c>
      <c r="F3923" s="2" t="s">
        <v>61</v>
      </c>
      <c r="G3923" s="1">
        <v>466.75</v>
      </c>
      <c r="H3923" s="1">
        <v>307.5</v>
      </c>
      <c r="I3923" s="4">
        <v>1</v>
      </c>
      <c r="J3923" s="2" t="s">
        <v>69</v>
      </c>
      <c r="K3923" s="1">
        <f>Tabelle111[[#This Row],[Menge kg Nges]]/1000</f>
        <v>0.46675</v>
      </c>
      <c r="L3923" s="1">
        <f>Tabelle111[[#This Row],[Menge kg P2O5]]/1000</f>
        <v>0.3075</v>
      </c>
      <c r="M3923" s="1">
        <f>Tabelle111[[#This Row],[Menge t Nges]]/Tabelle111[[#This Row],[Anzahl Lieferscheine]]</f>
        <v>0.46675</v>
      </c>
      <c r="N3923" s="1">
        <f>Tabelle111[[#This Row],[Menge t P2O5]]/Tabelle111[[#This Row],[Anzahl Lieferscheine]]</f>
        <v>0.3075</v>
      </c>
    </row>
    <row r="3924" spans="1:14" x14ac:dyDescent="0.2">
      <c r="A3924" s="2" t="s">
        <v>32</v>
      </c>
      <c r="B3924" s="2" t="s">
        <v>29</v>
      </c>
      <c r="C3924" s="2" t="s">
        <v>6</v>
      </c>
      <c r="D3924" s="2" t="s">
        <v>15</v>
      </c>
      <c r="E3924" s="2" t="s">
        <v>20</v>
      </c>
      <c r="F3924" s="2" t="s">
        <v>61</v>
      </c>
      <c r="G3924" s="1">
        <v>414.79999999999995</v>
      </c>
      <c r="H3924" s="1">
        <v>305</v>
      </c>
      <c r="I3924" s="4">
        <v>2</v>
      </c>
      <c r="J3924" s="2" t="s">
        <v>69</v>
      </c>
      <c r="K3924" s="1">
        <f>Tabelle111[[#This Row],[Menge kg Nges]]/1000</f>
        <v>0.41479999999999995</v>
      </c>
      <c r="L3924" s="1">
        <f>Tabelle111[[#This Row],[Menge kg P2O5]]/1000</f>
        <v>0.30499999999999999</v>
      </c>
      <c r="M3924" s="1">
        <f>Tabelle111[[#This Row],[Menge t Nges]]/Tabelle111[[#This Row],[Anzahl Lieferscheine]]</f>
        <v>0.20739999999999997</v>
      </c>
      <c r="N3924" s="1">
        <f>Tabelle111[[#This Row],[Menge t P2O5]]/Tabelle111[[#This Row],[Anzahl Lieferscheine]]</f>
        <v>0.1525</v>
      </c>
    </row>
    <row r="3925" spans="1:14" x14ac:dyDescent="0.2">
      <c r="A3925" s="2" t="s">
        <v>32</v>
      </c>
      <c r="B3925" s="2" t="s">
        <v>29</v>
      </c>
      <c r="C3925" s="2" t="s">
        <v>6</v>
      </c>
      <c r="D3925" s="2" t="s">
        <v>15</v>
      </c>
      <c r="E3925" s="2" t="s">
        <v>21</v>
      </c>
      <c r="F3925" s="2" t="s">
        <v>61</v>
      </c>
      <c r="G3925" s="1">
        <v>5429.4000000000005</v>
      </c>
      <c r="H3925" s="1">
        <v>3208.8</v>
      </c>
      <c r="I3925" s="4">
        <v>11</v>
      </c>
      <c r="J3925" s="2" t="s">
        <v>69</v>
      </c>
      <c r="K3925" s="1">
        <f>Tabelle111[[#This Row],[Menge kg Nges]]/1000</f>
        <v>5.4294000000000002</v>
      </c>
      <c r="L3925" s="1">
        <f>Tabelle111[[#This Row],[Menge kg P2O5]]/1000</f>
        <v>3.2088000000000001</v>
      </c>
      <c r="M3925" s="1">
        <f>Tabelle111[[#This Row],[Menge t Nges]]/Tabelle111[[#This Row],[Anzahl Lieferscheine]]</f>
        <v>0.49358181818181818</v>
      </c>
      <c r="N3925" s="1">
        <f>Tabelle111[[#This Row],[Menge t P2O5]]/Tabelle111[[#This Row],[Anzahl Lieferscheine]]</f>
        <v>0.29170909090909092</v>
      </c>
    </row>
    <row r="3926" spans="1:14" x14ac:dyDescent="0.2">
      <c r="A3926" s="2" t="s">
        <v>32</v>
      </c>
      <c r="B3926" s="2" t="s">
        <v>29</v>
      </c>
      <c r="C3926" s="2" t="s">
        <v>6</v>
      </c>
      <c r="D3926" s="2" t="s">
        <v>15</v>
      </c>
      <c r="E3926" s="2" t="s">
        <v>9</v>
      </c>
      <c r="F3926" s="2" t="s">
        <v>61</v>
      </c>
      <c r="G3926" s="1">
        <v>1030.4000000000001</v>
      </c>
      <c r="H3926" s="1">
        <v>672</v>
      </c>
      <c r="I3926" s="4">
        <v>2</v>
      </c>
      <c r="J3926" s="2" t="s">
        <v>69</v>
      </c>
      <c r="K3926" s="1">
        <f>Tabelle111[[#This Row],[Menge kg Nges]]/1000</f>
        <v>1.0304</v>
      </c>
      <c r="L3926" s="1">
        <f>Tabelle111[[#This Row],[Menge kg P2O5]]/1000</f>
        <v>0.67200000000000004</v>
      </c>
      <c r="M3926" s="1">
        <f>Tabelle111[[#This Row],[Menge t Nges]]/Tabelle111[[#This Row],[Anzahl Lieferscheine]]</f>
        <v>0.51519999999999999</v>
      </c>
      <c r="N3926" s="1">
        <f>Tabelle111[[#This Row],[Menge t P2O5]]/Tabelle111[[#This Row],[Anzahl Lieferscheine]]</f>
        <v>0.33600000000000002</v>
      </c>
    </row>
    <row r="3927" spans="1:14" x14ac:dyDescent="0.2">
      <c r="A3927" s="2" t="s">
        <v>32</v>
      </c>
      <c r="B3927" s="2" t="s">
        <v>29</v>
      </c>
      <c r="C3927" s="2" t="s">
        <v>6</v>
      </c>
      <c r="D3927" s="2" t="s">
        <v>15</v>
      </c>
      <c r="E3927" s="2" t="s">
        <v>10</v>
      </c>
      <c r="F3927" s="2" t="s">
        <v>61</v>
      </c>
      <c r="G3927" s="1">
        <v>194.4</v>
      </c>
      <c r="H3927" s="1">
        <v>83.04</v>
      </c>
      <c r="I3927" s="4">
        <v>2</v>
      </c>
      <c r="J3927" s="2" t="s">
        <v>69</v>
      </c>
      <c r="K3927" s="1">
        <f>Tabelle111[[#This Row],[Menge kg Nges]]/1000</f>
        <v>0.19440000000000002</v>
      </c>
      <c r="L3927" s="1">
        <f>Tabelle111[[#This Row],[Menge kg P2O5]]/1000</f>
        <v>8.3040000000000003E-2</v>
      </c>
      <c r="M3927" s="1">
        <f>Tabelle111[[#This Row],[Menge t Nges]]/Tabelle111[[#This Row],[Anzahl Lieferscheine]]</f>
        <v>9.7200000000000009E-2</v>
      </c>
      <c r="N3927" s="1">
        <f>Tabelle111[[#This Row],[Menge t P2O5]]/Tabelle111[[#This Row],[Anzahl Lieferscheine]]</f>
        <v>4.1520000000000001E-2</v>
      </c>
    </row>
    <row r="3928" spans="1:14" x14ac:dyDescent="0.2">
      <c r="A3928" s="2" t="s">
        <v>32</v>
      </c>
      <c r="B3928" s="2" t="s">
        <v>29</v>
      </c>
      <c r="C3928" s="2" t="s">
        <v>6</v>
      </c>
      <c r="D3928" s="2" t="s">
        <v>15</v>
      </c>
      <c r="E3928" s="2" t="s">
        <v>12</v>
      </c>
      <c r="F3928" s="2" t="s">
        <v>61</v>
      </c>
      <c r="G3928" s="1">
        <v>225</v>
      </c>
      <c r="H3928" s="1">
        <v>168.5</v>
      </c>
      <c r="I3928" s="4">
        <v>1</v>
      </c>
      <c r="J3928" s="2" t="s">
        <v>69</v>
      </c>
      <c r="K3928" s="1">
        <f>Tabelle111[[#This Row],[Menge kg Nges]]/1000</f>
        <v>0.22500000000000001</v>
      </c>
      <c r="L3928" s="1">
        <f>Tabelle111[[#This Row],[Menge kg P2O5]]/1000</f>
        <v>0.16850000000000001</v>
      </c>
      <c r="M3928" s="1">
        <f>Tabelle111[[#This Row],[Menge t Nges]]/Tabelle111[[#This Row],[Anzahl Lieferscheine]]</f>
        <v>0.22500000000000001</v>
      </c>
      <c r="N3928" s="1">
        <f>Tabelle111[[#This Row],[Menge t P2O5]]/Tabelle111[[#This Row],[Anzahl Lieferscheine]]</f>
        <v>0.16850000000000001</v>
      </c>
    </row>
    <row r="3929" spans="1:14" x14ac:dyDescent="0.2">
      <c r="A3929" s="2" t="s">
        <v>32</v>
      </c>
      <c r="B3929" s="2" t="s">
        <v>29</v>
      </c>
      <c r="C3929" s="2" t="s">
        <v>25</v>
      </c>
      <c r="D3929" s="2" t="s">
        <v>25</v>
      </c>
      <c r="E3929" s="2" t="s">
        <v>26</v>
      </c>
      <c r="F3929" s="2" t="s">
        <v>61</v>
      </c>
      <c r="G3929" s="1">
        <v>27690.219999999998</v>
      </c>
      <c r="H3929" s="1">
        <v>10833.640000000001</v>
      </c>
      <c r="I3929" s="4">
        <v>59</v>
      </c>
      <c r="J3929" s="2" t="s">
        <v>69</v>
      </c>
      <c r="K3929" s="1">
        <f>Tabelle111[[#This Row],[Menge kg Nges]]/1000</f>
        <v>27.690219999999997</v>
      </c>
      <c r="L3929" s="1">
        <f>Tabelle111[[#This Row],[Menge kg P2O5]]/1000</f>
        <v>10.833640000000001</v>
      </c>
      <c r="M3929" s="1">
        <f>Tabelle111[[#This Row],[Menge t Nges]]/Tabelle111[[#This Row],[Anzahl Lieferscheine]]</f>
        <v>0.46932576271186432</v>
      </c>
      <c r="N3929" s="1">
        <f>Tabelle111[[#This Row],[Menge t P2O5]]/Tabelle111[[#This Row],[Anzahl Lieferscheine]]</f>
        <v>0.18362101694915256</v>
      </c>
    </row>
    <row r="3930" spans="1:14" x14ac:dyDescent="0.2">
      <c r="A3930" s="2" t="s">
        <v>32</v>
      </c>
      <c r="B3930" s="2" t="s">
        <v>32</v>
      </c>
      <c r="C3930" s="2" t="s">
        <v>6</v>
      </c>
      <c r="D3930" s="2" t="s">
        <v>7</v>
      </c>
      <c r="E3930" s="2" t="s">
        <v>8</v>
      </c>
      <c r="F3930" s="2" t="s">
        <v>61</v>
      </c>
      <c r="G3930" s="1">
        <v>125621.74999999999</v>
      </c>
      <c r="H3930" s="1">
        <v>48591.259999999987</v>
      </c>
      <c r="I3930" s="4">
        <v>264</v>
      </c>
      <c r="J3930" s="2" t="s">
        <v>69</v>
      </c>
      <c r="K3930" s="1">
        <f>Tabelle111[[#This Row],[Menge kg Nges]]/1000</f>
        <v>125.62174999999999</v>
      </c>
      <c r="L3930" s="1">
        <f>Tabelle111[[#This Row],[Menge kg P2O5]]/1000</f>
        <v>48.591259999999984</v>
      </c>
      <c r="M3930" s="1">
        <f>Tabelle111[[#This Row],[Menge t Nges]]/Tabelle111[[#This Row],[Anzahl Lieferscheine]]</f>
        <v>0.4758399621212121</v>
      </c>
      <c r="N3930" s="1">
        <f>Tabelle111[[#This Row],[Menge t P2O5]]/Tabelle111[[#This Row],[Anzahl Lieferscheine]]</f>
        <v>0.18405780303030297</v>
      </c>
    </row>
    <row r="3931" spans="1:14" x14ac:dyDescent="0.2">
      <c r="A3931" s="2" t="s">
        <v>32</v>
      </c>
      <c r="B3931" s="2" t="s">
        <v>32</v>
      </c>
      <c r="C3931" s="2" t="s">
        <v>6</v>
      </c>
      <c r="D3931" s="2" t="s">
        <v>7</v>
      </c>
      <c r="E3931" s="2" t="s">
        <v>9</v>
      </c>
      <c r="F3931" s="2" t="s">
        <v>61</v>
      </c>
      <c r="G3931" s="1">
        <v>126377.20000000003</v>
      </c>
      <c r="H3931" s="1">
        <v>53529.479999999974</v>
      </c>
      <c r="I3931" s="4">
        <v>447</v>
      </c>
      <c r="J3931" s="2" t="s">
        <v>69</v>
      </c>
      <c r="K3931" s="1">
        <f>Tabelle111[[#This Row],[Menge kg Nges]]/1000</f>
        <v>126.37720000000003</v>
      </c>
      <c r="L3931" s="1">
        <f>Tabelle111[[#This Row],[Menge kg P2O5]]/1000</f>
        <v>53.529479999999971</v>
      </c>
      <c r="M3931" s="1">
        <f>Tabelle111[[#This Row],[Menge t Nges]]/Tabelle111[[#This Row],[Anzahl Lieferscheine]]</f>
        <v>0.28272304250559294</v>
      </c>
      <c r="N3931" s="1">
        <f>Tabelle111[[#This Row],[Menge t P2O5]]/Tabelle111[[#This Row],[Anzahl Lieferscheine]]</f>
        <v>0.11975275167785228</v>
      </c>
    </row>
    <row r="3932" spans="1:14" x14ac:dyDescent="0.2">
      <c r="A3932" s="2" t="s">
        <v>32</v>
      </c>
      <c r="B3932" s="2" t="s">
        <v>32</v>
      </c>
      <c r="C3932" s="2" t="s">
        <v>6</v>
      </c>
      <c r="D3932" s="2" t="s">
        <v>7</v>
      </c>
      <c r="E3932" s="2" t="s">
        <v>10</v>
      </c>
      <c r="F3932" s="2" t="s">
        <v>61</v>
      </c>
      <c r="G3932" s="1">
        <v>20829.8</v>
      </c>
      <c r="H3932" s="1">
        <v>8697.25</v>
      </c>
      <c r="I3932" s="4">
        <v>61</v>
      </c>
      <c r="J3932" s="2" t="s">
        <v>69</v>
      </c>
      <c r="K3932" s="1">
        <f>Tabelle111[[#This Row],[Menge kg Nges]]/1000</f>
        <v>20.829799999999999</v>
      </c>
      <c r="L3932" s="1">
        <f>Tabelle111[[#This Row],[Menge kg P2O5]]/1000</f>
        <v>8.6972500000000004</v>
      </c>
      <c r="M3932" s="1">
        <f>Tabelle111[[#This Row],[Menge t Nges]]/Tabelle111[[#This Row],[Anzahl Lieferscheine]]</f>
        <v>0.34147213114754094</v>
      </c>
      <c r="N3932" s="1">
        <f>Tabelle111[[#This Row],[Menge t P2O5]]/Tabelle111[[#This Row],[Anzahl Lieferscheine]]</f>
        <v>0.14257786885245902</v>
      </c>
    </row>
    <row r="3933" spans="1:14" x14ac:dyDescent="0.2">
      <c r="A3933" s="2" t="s">
        <v>32</v>
      </c>
      <c r="B3933" s="2" t="s">
        <v>32</v>
      </c>
      <c r="C3933" s="2" t="s">
        <v>6</v>
      </c>
      <c r="D3933" s="2" t="s">
        <v>7</v>
      </c>
      <c r="E3933" s="2" t="s">
        <v>11</v>
      </c>
      <c r="F3933" s="2" t="s">
        <v>61</v>
      </c>
      <c r="G3933" s="1">
        <v>87936.67</v>
      </c>
      <c r="H3933" s="1">
        <v>39300.769999999997</v>
      </c>
      <c r="I3933" s="4">
        <v>209</v>
      </c>
      <c r="J3933" s="2" t="s">
        <v>69</v>
      </c>
      <c r="K3933" s="1">
        <f>Tabelle111[[#This Row],[Menge kg Nges]]/1000</f>
        <v>87.936669999999992</v>
      </c>
      <c r="L3933" s="1">
        <f>Tabelle111[[#This Row],[Menge kg P2O5]]/1000</f>
        <v>39.30077</v>
      </c>
      <c r="M3933" s="1">
        <f>Tabelle111[[#This Row],[Menge t Nges]]/Tabelle111[[#This Row],[Anzahl Lieferscheine]]</f>
        <v>0.42074961722488036</v>
      </c>
      <c r="N3933" s="1">
        <f>Tabelle111[[#This Row],[Menge t P2O5]]/Tabelle111[[#This Row],[Anzahl Lieferscheine]]</f>
        <v>0.18804196172248805</v>
      </c>
    </row>
    <row r="3934" spans="1:14" x14ac:dyDescent="0.2">
      <c r="A3934" s="2" t="s">
        <v>32</v>
      </c>
      <c r="B3934" s="2" t="s">
        <v>32</v>
      </c>
      <c r="C3934" s="2" t="s">
        <v>6</v>
      </c>
      <c r="D3934" s="2" t="s">
        <v>7</v>
      </c>
      <c r="E3934" s="2" t="s">
        <v>12</v>
      </c>
      <c r="F3934" s="2" t="s">
        <v>61</v>
      </c>
      <c r="G3934" s="1">
        <v>139000.60999999993</v>
      </c>
      <c r="H3934" s="1">
        <v>59324.520000000004</v>
      </c>
      <c r="I3934" s="4">
        <v>339</v>
      </c>
      <c r="J3934" s="2" t="s">
        <v>69</v>
      </c>
      <c r="K3934" s="1">
        <f>Tabelle111[[#This Row],[Menge kg Nges]]/1000</f>
        <v>139.00060999999994</v>
      </c>
      <c r="L3934" s="1">
        <f>Tabelle111[[#This Row],[Menge kg P2O5]]/1000</f>
        <v>59.324520000000007</v>
      </c>
      <c r="M3934" s="1">
        <f>Tabelle111[[#This Row],[Menge t Nges]]/Tabelle111[[#This Row],[Anzahl Lieferscheine]]</f>
        <v>0.41003129793510307</v>
      </c>
      <c r="N3934" s="1">
        <f>Tabelle111[[#This Row],[Menge t P2O5]]/Tabelle111[[#This Row],[Anzahl Lieferscheine]]</f>
        <v>0.17499858407079649</v>
      </c>
    </row>
    <row r="3935" spans="1:14" x14ac:dyDescent="0.2">
      <c r="A3935" s="2" t="s">
        <v>32</v>
      </c>
      <c r="B3935" s="2" t="s">
        <v>32</v>
      </c>
      <c r="C3935" s="2" t="s">
        <v>6</v>
      </c>
      <c r="D3935" s="2" t="s">
        <v>7</v>
      </c>
      <c r="E3935" s="2" t="s">
        <v>13</v>
      </c>
      <c r="F3935" s="2" t="s">
        <v>61</v>
      </c>
      <c r="G3935" s="1">
        <v>36028.459999999985</v>
      </c>
      <c r="H3935" s="1">
        <v>19585.099999999999</v>
      </c>
      <c r="I3935" s="4">
        <v>149</v>
      </c>
      <c r="J3935" s="2" t="s">
        <v>69</v>
      </c>
      <c r="K3935" s="1">
        <f>Tabelle111[[#This Row],[Menge kg Nges]]/1000</f>
        <v>36.028459999999981</v>
      </c>
      <c r="L3935" s="1">
        <f>Tabelle111[[#This Row],[Menge kg P2O5]]/1000</f>
        <v>19.585099999999997</v>
      </c>
      <c r="M3935" s="1">
        <f>Tabelle111[[#This Row],[Menge t Nges]]/Tabelle111[[#This Row],[Anzahl Lieferscheine]]</f>
        <v>0.24180174496644283</v>
      </c>
      <c r="N3935" s="1">
        <f>Tabelle111[[#This Row],[Menge t P2O5]]/Tabelle111[[#This Row],[Anzahl Lieferscheine]]</f>
        <v>0.1314436241610738</v>
      </c>
    </row>
    <row r="3936" spans="1:14" x14ac:dyDescent="0.2">
      <c r="A3936" s="2" t="s">
        <v>32</v>
      </c>
      <c r="B3936" s="2" t="s">
        <v>32</v>
      </c>
      <c r="C3936" s="2" t="s">
        <v>6</v>
      </c>
      <c r="D3936" s="2" t="s">
        <v>7</v>
      </c>
      <c r="E3936" s="2" t="s">
        <v>14</v>
      </c>
      <c r="F3936" s="2" t="s">
        <v>61</v>
      </c>
      <c r="G3936" s="1">
        <v>63648.050000000017</v>
      </c>
      <c r="H3936" s="1">
        <v>34299.299999999996</v>
      </c>
      <c r="I3936" s="4">
        <v>215</v>
      </c>
      <c r="J3936" s="2" t="s">
        <v>69</v>
      </c>
      <c r="K3936" s="1">
        <f>Tabelle111[[#This Row],[Menge kg Nges]]/1000</f>
        <v>63.648050000000019</v>
      </c>
      <c r="L3936" s="1">
        <f>Tabelle111[[#This Row],[Menge kg P2O5]]/1000</f>
        <v>34.299299999999995</v>
      </c>
      <c r="M3936" s="1">
        <f>Tabelle111[[#This Row],[Menge t Nges]]/Tabelle111[[#This Row],[Anzahl Lieferscheine]]</f>
        <v>0.29603744186046521</v>
      </c>
      <c r="N3936" s="1">
        <f>Tabelle111[[#This Row],[Menge t P2O5]]/Tabelle111[[#This Row],[Anzahl Lieferscheine]]</f>
        <v>0.15953162790697673</v>
      </c>
    </row>
    <row r="3937" spans="1:14" x14ac:dyDescent="0.2">
      <c r="A3937" s="2" t="s">
        <v>32</v>
      </c>
      <c r="B3937" s="2" t="s">
        <v>32</v>
      </c>
      <c r="C3937" s="2" t="s">
        <v>6</v>
      </c>
      <c r="D3937" s="2" t="s">
        <v>15</v>
      </c>
      <c r="E3937" s="2" t="s">
        <v>8</v>
      </c>
      <c r="F3937" s="2" t="s">
        <v>61</v>
      </c>
      <c r="G3937" s="1">
        <v>15952.11</v>
      </c>
      <c r="H3937" s="1">
        <v>8760.61</v>
      </c>
      <c r="I3937" s="4">
        <v>20</v>
      </c>
      <c r="J3937" s="2" t="s">
        <v>69</v>
      </c>
      <c r="K3937" s="1">
        <f>Tabelle111[[#This Row],[Menge kg Nges]]/1000</f>
        <v>15.952110000000001</v>
      </c>
      <c r="L3937" s="1">
        <f>Tabelle111[[#This Row],[Menge kg P2O5]]/1000</f>
        <v>8.7606099999999998</v>
      </c>
      <c r="M3937" s="1">
        <f>Tabelle111[[#This Row],[Menge t Nges]]/Tabelle111[[#This Row],[Anzahl Lieferscheine]]</f>
        <v>0.79760550000000008</v>
      </c>
      <c r="N3937" s="1">
        <f>Tabelle111[[#This Row],[Menge t P2O5]]/Tabelle111[[#This Row],[Anzahl Lieferscheine]]</f>
        <v>0.43803049999999999</v>
      </c>
    </row>
    <row r="3938" spans="1:14" x14ac:dyDescent="0.2">
      <c r="A3938" s="2" t="s">
        <v>32</v>
      </c>
      <c r="B3938" s="2" t="s">
        <v>32</v>
      </c>
      <c r="C3938" s="2" t="s">
        <v>6</v>
      </c>
      <c r="D3938" s="2" t="s">
        <v>15</v>
      </c>
      <c r="E3938" s="2" t="s">
        <v>16</v>
      </c>
      <c r="F3938" s="2" t="s">
        <v>61</v>
      </c>
      <c r="G3938" s="1">
        <v>12611.67</v>
      </c>
      <c r="H3938" s="1">
        <v>11459.910000000002</v>
      </c>
      <c r="I3938" s="4">
        <v>43</v>
      </c>
      <c r="J3938" s="2" t="s">
        <v>69</v>
      </c>
      <c r="K3938" s="1">
        <f>Tabelle111[[#This Row],[Menge kg Nges]]/1000</f>
        <v>12.61167</v>
      </c>
      <c r="L3938" s="1">
        <f>Tabelle111[[#This Row],[Menge kg P2O5]]/1000</f>
        <v>11.459910000000002</v>
      </c>
      <c r="M3938" s="1">
        <f>Tabelle111[[#This Row],[Menge t Nges]]/Tabelle111[[#This Row],[Anzahl Lieferscheine]]</f>
        <v>0.29329465116279069</v>
      </c>
      <c r="N3938" s="1">
        <f>Tabelle111[[#This Row],[Menge t P2O5]]/Tabelle111[[#This Row],[Anzahl Lieferscheine]]</f>
        <v>0.26650953488372098</v>
      </c>
    </row>
    <row r="3939" spans="1:14" x14ac:dyDescent="0.2">
      <c r="A3939" s="2" t="s">
        <v>32</v>
      </c>
      <c r="B3939" s="2" t="s">
        <v>32</v>
      </c>
      <c r="C3939" s="2" t="s">
        <v>6</v>
      </c>
      <c r="D3939" s="2" t="s">
        <v>15</v>
      </c>
      <c r="E3939" s="2" t="s">
        <v>17</v>
      </c>
      <c r="F3939" s="2" t="s">
        <v>61</v>
      </c>
      <c r="G3939" s="1">
        <v>13621.939999999999</v>
      </c>
      <c r="H3939" s="1">
        <v>6093.1100000000006</v>
      </c>
      <c r="I3939" s="4">
        <v>58</v>
      </c>
      <c r="J3939" s="2" t="s">
        <v>69</v>
      </c>
      <c r="K3939" s="1">
        <f>Tabelle111[[#This Row],[Menge kg Nges]]/1000</f>
        <v>13.621939999999999</v>
      </c>
      <c r="L3939" s="1">
        <f>Tabelle111[[#This Row],[Menge kg P2O5]]/1000</f>
        <v>6.0931100000000002</v>
      </c>
      <c r="M3939" s="1">
        <f>Tabelle111[[#This Row],[Menge t Nges]]/Tabelle111[[#This Row],[Anzahl Lieferscheine]]</f>
        <v>0.23486103448275861</v>
      </c>
      <c r="N3939" s="1">
        <f>Tabelle111[[#This Row],[Menge t P2O5]]/Tabelle111[[#This Row],[Anzahl Lieferscheine]]</f>
        <v>0.10505362068965518</v>
      </c>
    </row>
    <row r="3940" spans="1:14" x14ac:dyDescent="0.2">
      <c r="A3940" s="2" t="s">
        <v>32</v>
      </c>
      <c r="B3940" s="2" t="s">
        <v>32</v>
      </c>
      <c r="C3940" s="2" t="s">
        <v>6</v>
      </c>
      <c r="D3940" s="2" t="s">
        <v>15</v>
      </c>
      <c r="E3940" s="2" t="s">
        <v>35</v>
      </c>
      <c r="F3940" s="2" t="s">
        <v>61</v>
      </c>
      <c r="G3940" s="1">
        <v>6070.2999999999993</v>
      </c>
      <c r="H3940" s="1">
        <v>4398.4999999999991</v>
      </c>
      <c r="I3940" s="4">
        <v>15</v>
      </c>
      <c r="J3940" s="2" t="s">
        <v>69</v>
      </c>
      <c r="K3940" s="1">
        <f>Tabelle111[[#This Row],[Menge kg Nges]]/1000</f>
        <v>6.0702999999999996</v>
      </c>
      <c r="L3940" s="1">
        <f>Tabelle111[[#This Row],[Menge kg P2O5]]/1000</f>
        <v>4.3984999999999994</v>
      </c>
      <c r="M3940" s="1">
        <f>Tabelle111[[#This Row],[Menge t Nges]]/Tabelle111[[#This Row],[Anzahl Lieferscheine]]</f>
        <v>0.40468666666666664</v>
      </c>
      <c r="N3940" s="1">
        <f>Tabelle111[[#This Row],[Menge t P2O5]]/Tabelle111[[#This Row],[Anzahl Lieferscheine]]</f>
        <v>0.29323333333333329</v>
      </c>
    </row>
    <row r="3941" spans="1:14" x14ac:dyDescent="0.2">
      <c r="A3941" s="2" t="s">
        <v>32</v>
      </c>
      <c r="B3941" s="2" t="s">
        <v>32</v>
      </c>
      <c r="C3941" s="2" t="s">
        <v>6</v>
      </c>
      <c r="D3941" s="2" t="s">
        <v>15</v>
      </c>
      <c r="E3941" s="2" t="s">
        <v>18</v>
      </c>
      <c r="F3941" s="2" t="s">
        <v>61</v>
      </c>
      <c r="G3941" s="1">
        <v>91394.670000000013</v>
      </c>
      <c r="H3941" s="1">
        <v>61490.959999999985</v>
      </c>
      <c r="I3941" s="4">
        <v>184</v>
      </c>
      <c r="J3941" s="2" t="s">
        <v>69</v>
      </c>
      <c r="K3941" s="1">
        <f>Tabelle111[[#This Row],[Menge kg Nges]]/1000</f>
        <v>91.394670000000019</v>
      </c>
      <c r="L3941" s="1">
        <f>Tabelle111[[#This Row],[Menge kg P2O5]]/1000</f>
        <v>61.490959999999987</v>
      </c>
      <c r="M3941" s="1">
        <f>Tabelle111[[#This Row],[Menge t Nges]]/Tabelle111[[#This Row],[Anzahl Lieferscheine]]</f>
        <v>0.49671016304347837</v>
      </c>
      <c r="N3941" s="1">
        <f>Tabelle111[[#This Row],[Menge t P2O5]]/Tabelle111[[#This Row],[Anzahl Lieferscheine]]</f>
        <v>0.33418999999999993</v>
      </c>
    </row>
    <row r="3942" spans="1:14" x14ac:dyDescent="0.2">
      <c r="A3942" s="2" t="s">
        <v>32</v>
      </c>
      <c r="B3942" s="2" t="s">
        <v>32</v>
      </c>
      <c r="C3942" s="2" t="s">
        <v>6</v>
      </c>
      <c r="D3942" s="2" t="s">
        <v>15</v>
      </c>
      <c r="E3942" s="2" t="s">
        <v>19</v>
      </c>
      <c r="F3942" s="2" t="s">
        <v>61</v>
      </c>
      <c r="G3942" s="1">
        <v>1059.7</v>
      </c>
      <c r="H3942" s="1">
        <v>1082.25</v>
      </c>
      <c r="I3942" s="4">
        <v>11</v>
      </c>
      <c r="J3942" s="2" t="s">
        <v>69</v>
      </c>
      <c r="K3942" s="1">
        <f>Tabelle111[[#This Row],[Menge kg Nges]]/1000</f>
        <v>1.0597000000000001</v>
      </c>
      <c r="L3942" s="1">
        <f>Tabelle111[[#This Row],[Menge kg P2O5]]/1000</f>
        <v>1.0822499999999999</v>
      </c>
      <c r="M3942" s="1">
        <f>Tabelle111[[#This Row],[Menge t Nges]]/Tabelle111[[#This Row],[Anzahl Lieferscheine]]</f>
        <v>9.6336363636363651E-2</v>
      </c>
      <c r="N3942" s="1">
        <f>Tabelle111[[#This Row],[Menge t P2O5]]/Tabelle111[[#This Row],[Anzahl Lieferscheine]]</f>
        <v>9.8386363636363633E-2</v>
      </c>
    </row>
    <row r="3943" spans="1:14" x14ac:dyDescent="0.2">
      <c r="A3943" s="2" t="s">
        <v>32</v>
      </c>
      <c r="B3943" s="2" t="s">
        <v>32</v>
      </c>
      <c r="C3943" s="2" t="s">
        <v>6</v>
      </c>
      <c r="D3943" s="2" t="s">
        <v>15</v>
      </c>
      <c r="E3943" s="2" t="s">
        <v>20</v>
      </c>
      <c r="F3943" s="2" t="s">
        <v>61</v>
      </c>
      <c r="G3943" s="1">
        <v>37178.619999999988</v>
      </c>
      <c r="H3943" s="1">
        <v>29856.600000000009</v>
      </c>
      <c r="I3943" s="4">
        <v>351</v>
      </c>
      <c r="J3943" s="2" t="s">
        <v>69</v>
      </c>
      <c r="K3943" s="1">
        <f>Tabelle111[[#This Row],[Menge kg Nges]]/1000</f>
        <v>37.178619999999988</v>
      </c>
      <c r="L3943" s="1">
        <f>Tabelle111[[#This Row],[Menge kg P2O5]]/1000</f>
        <v>29.856600000000011</v>
      </c>
      <c r="M3943" s="1">
        <f>Tabelle111[[#This Row],[Menge t Nges]]/Tabelle111[[#This Row],[Anzahl Lieferscheine]]</f>
        <v>0.10592199430199427</v>
      </c>
      <c r="N3943" s="1">
        <f>Tabelle111[[#This Row],[Menge t P2O5]]/Tabelle111[[#This Row],[Anzahl Lieferscheine]]</f>
        <v>8.5061538461538494E-2</v>
      </c>
    </row>
    <row r="3944" spans="1:14" x14ac:dyDescent="0.2">
      <c r="A3944" s="2" t="s">
        <v>32</v>
      </c>
      <c r="B3944" s="2" t="s">
        <v>32</v>
      </c>
      <c r="C3944" s="2" t="s">
        <v>6</v>
      </c>
      <c r="D3944" s="2" t="s">
        <v>15</v>
      </c>
      <c r="E3944" s="2" t="s">
        <v>21</v>
      </c>
      <c r="F3944" s="2" t="s">
        <v>61</v>
      </c>
      <c r="G3944" s="1">
        <v>53660.720000000008</v>
      </c>
      <c r="H3944" s="1">
        <v>30207.1</v>
      </c>
      <c r="I3944" s="4">
        <v>168</v>
      </c>
      <c r="J3944" s="2" t="s">
        <v>69</v>
      </c>
      <c r="K3944" s="1">
        <f>Tabelle111[[#This Row],[Menge kg Nges]]/1000</f>
        <v>53.660720000000012</v>
      </c>
      <c r="L3944" s="1">
        <f>Tabelle111[[#This Row],[Menge kg P2O5]]/1000</f>
        <v>30.207099999999997</v>
      </c>
      <c r="M3944" s="1">
        <f>Tabelle111[[#This Row],[Menge t Nges]]/Tabelle111[[#This Row],[Anzahl Lieferscheine]]</f>
        <v>0.3194090476190477</v>
      </c>
      <c r="N3944" s="1">
        <f>Tabelle111[[#This Row],[Menge t P2O5]]/Tabelle111[[#This Row],[Anzahl Lieferscheine]]</f>
        <v>0.17980416666666665</v>
      </c>
    </row>
    <row r="3945" spans="1:14" x14ac:dyDescent="0.2">
      <c r="A3945" s="2" t="s">
        <v>32</v>
      </c>
      <c r="B3945" s="2" t="s">
        <v>32</v>
      </c>
      <c r="C3945" s="2" t="s">
        <v>6</v>
      </c>
      <c r="D3945" s="2" t="s">
        <v>15</v>
      </c>
      <c r="E3945" s="2" t="s">
        <v>9</v>
      </c>
      <c r="F3945" s="2" t="s">
        <v>61</v>
      </c>
      <c r="G3945" s="1">
        <v>22104.489999999998</v>
      </c>
      <c r="H3945" s="1">
        <v>11233.769999999997</v>
      </c>
      <c r="I3945" s="4">
        <v>93</v>
      </c>
      <c r="J3945" s="2" t="s">
        <v>69</v>
      </c>
      <c r="K3945" s="1">
        <f>Tabelle111[[#This Row],[Menge kg Nges]]/1000</f>
        <v>22.104489999999998</v>
      </c>
      <c r="L3945" s="1">
        <f>Tabelle111[[#This Row],[Menge kg P2O5]]/1000</f>
        <v>11.233769999999996</v>
      </c>
      <c r="M3945" s="1">
        <f>Tabelle111[[#This Row],[Menge t Nges]]/Tabelle111[[#This Row],[Anzahl Lieferscheine]]</f>
        <v>0.23768268817204299</v>
      </c>
      <c r="N3945" s="1">
        <f>Tabelle111[[#This Row],[Menge t P2O5]]/Tabelle111[[#This Row],[Anzahl Lieferscheine]]</f>
        <v>0.12079322580645158</v>
      </c>
    </row>
    <row r="3946" spans="1:14" x14ac:dyDescent="0.2">
      <c r="A3946" s="2" t="s">
        <v>32</v>
      </c>
      <c r="B3946" s="2" t="s">
        <v>32</v>
      </c>
      <c r="C3946" s="2" t="s">
        <v>6</v>
      </c>
      <c r="D3946" s="2" t="s">
        <v>15</v>
      </c>
      <c r="E3946" s="2" t="s">
        <v>10</v>
      </c>
      <c r="F3946" s="2" t="s">
        <v>61</v>
      </c>
      <c r="G3946" s="1">
        <v>18068</v>
      </c>
      <c r="H3946" s="1">
        <v>7879.4999999999991</v>
      </c>
      <c r="I3946" s="4">
        <v>44</v>
      </c>
      <c r="J3946" s="2" t="s">
        <v>69</v>
      </c>
      <c r="K3946" s="1">
        <f>Tabelle111[[#This Row],[Menge kg Nges]]/1000</f>
        <v>18.068000000000001</v>
      </c>
      <c r="L3946" s="1">
        <f>Tabelle111[[#This Row],[Menge kg P2O5]]/1000</f>
        <v>7.8794999999999993</v>
      </c>
      <c r="M3946" s="1">
        <f>Tabelle111[[#This Row],[Menge t Nges]]/Tabelle111[[#This Row],[Anzahl Lieferscheine]]</f>
        <v>0.41063636363636369</v>
      </c>
      <c r="N3946" s="1">
        <f>Tabelle111[[#This Row],[Menge t P2O5]]/Tabelle111[[#This Row],[Anzahl Lieferscheine]]</f>
        <v>0.17907954545454544</v>
      </c>
    </row>
    <row r="3947" spans="1:14" x14ac:dyDescent="0.2">
      <c r="A3947" s="2" t="s">
        <v>32</v>
      </c>
      <c r="B3947" s="2" t="s">
        <v>32</v>
      </c>
      <c r="C3947" s="2" t="s">
        <v>6</v>
      </c>
      <c r="D3947" s="2" t="s">
        <v>15</v>
      </c>
      <c r="E3947" s="2" t="s">
        <v>23</v>
      </c>
      <c r="F3947" s="2" t="s">
        <v>61</v>
      </c>
      <c r="G3947" s="1">
        <v>1344</v>
      </c>
      <c r="H3947" s="1">
        <v>560.75</v>
      </c>
      <c r="I3947" s="4">
        <v>8</v>
      </c>
      <c r="J3947" s="2" t="s">
        <v>69</v>
      </c>
      <c r="K3947" s="1">
        <f>Tabelle111[[#This Row],[Menge kg Nges]]/1000</f>
        <v>1.3440000000000001</v>
      </c>
      <c r="L3947" s="1">
        <f>Tabelle111[[#This Row],[Menge kg P2O5]]/1000</f>
        <v>0.56074999999999997</v>
      </c>
      <c r="M3947" s="1">
        <f>Tabelle111[[#This Row],[Menge t Nges]]/Tabelle111[[#This Row],[Anzahl Lieferscheine]]</f>
        <v>0.16800000000000001</v>
      </c>
      <c r="N3947" s="1">
        <f>Tabelle111[[#This Row],[Menge t P2O5]]/Tabelle111[[#This Row],[Anzahl Lieferscheine]]</f>
        <v>7.0093749999999996E-2</v>
      </c>
    </row>
    <row r="3948" spans="1:14" x14ac:dyDescent="0.2">
      <c r="A3948" s="2" t="s">
        <v>32</v>
      </c>
      <c r="B3948" s="2" t="s">
        <v>32</v>
      </c>
      <c r="C3948" s="2" t="s">
        <v>6</v>
      </c>
      <c r="D3948" s="2" t="s">
        <v>15</v>
      </c>
      <c r="E3948" s="2" t="s">
        <v>12</v>
      </c>
      <c r="F3948" s="2" t="s">
        <v>61</v>
      </c>
      <c r="G3948" s="1">
        <v>948.6</v>
      </c>
      <c r="H3948" s="1">
        <v>793.81999999999994</v>
      </c>
      <c r="I3948" s="4">
        <v>4</v>
      </c>
      <c r="J3948" s="2" t="s">
        <v>69</v>
      </c>
      <c r="K3948" s="1">
        <f>Tabelle111[[#This Row],[Menge kg Nges]]/1000</f>
        <v>0.9486</v>
      </c>
      <c r="L3948" s="1">
        <f>Tabelle111[[#This Row],[Menge kg P2O5]]/1000</f>
        <v>0.79381999999999997</v>
      </c>
      <c r="M3948" s="1">
        <f>Tabelle111[[#This Row],[Menge t Nges]]/Tabelle111[[#This Row],[Anzahl Lieferscheine]]</f>
        <v>0.23715</v>
      </c>
      <c r="N3948" s="1">
        <f>Tabelle111[[#This Row],[Menge t P2O5]]/Tabelle111[[#This Row],[Anzahl Lieferscheine]]</f>
        <v>0.19845499999999999</v>
      </c>
    </row>
    <row r="3949" spans="1:14" x14ac:dyDescent="0.2">
      <c r="A3949" s="2" t="s">
        <v>32</v>
      </c>
      <c r="B3949" s="2" t="s">
        <v>32</v>
      </c>
      <c r="C3949" s="2" t="s">
        <v>6</v>
      </c>
      <c r="D3949" s="2" t="s">
        <v>15</v>
      </c>
      <c r="E3949" s="2" t="s">
        <v>13</v>
      </c>
      <c r="F3949" s="2" t="s">
        <v>61</v>
      </c>
      <c r="G3949" s="1">
        <v>2225.4</v>
      </c>
      <c r="H3949" s="1">
        <v>1774.8</v>
      </c>
      <c r="I3949" s="4">
        <v>5</v>
      </c>
      <c r="J3949" s="2" t="s">
        <v>69</v>
      </c>
      <c r="K3949" s="1">
        <f>Tabelle111[[#This Row],[Menge kg Nges]]/1000</f>
        <v>2.2254</v>
      </c>
      <c r="L3949" s="1">
        <f>Tabelle111[[#This Row],[Menge kg P2O5]]/1000</f>
        <v>1.7747999999999999</v>
      </c>
      <c r="M3949" s="1">
        <f>Tabelle111[[#This Row],[Menge t Nges]]/Tabelle111[[#This Row],[Anzahl Lieferscheine]]</f>
        <v>0.44508000000000003</v>
      </c>
      <c r="N3949" s="1">
        <f>Tabelle111[[#This Row],[Menge t P2O5]]/Tabelle111[[#This Row],[Anzahl Lieferscheine]]</f>
        <v>0.35496</v>
      </c>
    </row>
    <row r="3950" spans="1:14" x14ac:dyDescent="0.2">
      <c r="A3950" s="2" t="s">
        <v>32</v>
      </c>
      <c r="B3950" s="2" t="s">
        <v>32</v>
      </c>
      <c r="C3950" s="2" t="s">
        <v>6</v>
      </c>
      <c r="D3950" s="2" t="s">
        <v>15</v>
      </c>
      <c r="E3950" s="2" t="s">
        <v>14</v>
      </c>
      <c r="F3950" s="2" t="s">
        <v>61</v>
      </c>
      <c r="G3950" s="1">
        <v>1028</v>
      </c>
      <c r="H3950" s="1">
        <v>660</v>
      </c>
      <c r="I3950" s="4">
        <v>3</v>
      </c>
      <c r="J3950" s="2" t="s">
        <v>69</v>
      </c>
      <c r="K3950" s="1">
        <f>Tabelle111[[#This Row],[Menge kg Nges]]/1000</f>
        <v>1.028</v>
      </c>
      <c r="L3950" s="1">
        <f>Tabelle111[[#This Row],[Menge kg P2O5]]/1000</f>
        <v>0.66</v>
      </c>
      <c r="M3950" s="1">
        <f>Tabelle111[[#This Row],[Menge t Nges]]/Tabelle111[[#This Row],[Anzahl Lieferscheine]]</f>
        <v>0.34266666666666667</v>
      </c>
      <c r="N3950" s="1">
        <f>Tabelle111[[#This Row],[Menge t P2O5]]/Tabelle111[[#This Row],[Anzahl Lieferscheine]]</f>
        <v>0.22</v>
      </c>
    </row>
    <row r="3951" spans="1:14" x14ac:dyDescent="0.2">
      <c r="A3951" s="2" t="s">
        <v>32</v>
      </c>
      <c r="B3951" s="2" t="s">
        <v>32</v>
      </c>
      <c r="C3951" s="2" t="s">
        <v>6</v>
      </c>
      <c r="D3951" s="2" t="s">
        <v>15</v>
      </c>
      <c r="E3951" s="2" t="s">
        <v>24</v>
      </c>
      <c r="F3951" s="2" t="s">
        <v>61</v>
      </c>
      <c r="G3951" s="1">
        <v>2520</v>
      </c>
      <c r="H3951" s="1">
        <v>2070</v>
      </c>
      <c r="I3951" s="4">
        <v>3</v>
      </c>
      <c r="J3951" s="2" t="s">
        <v>69</v>
      </c>
      <c r="K3951" s="1">
        <f>Tabelle111[[#This Row],[Menge kg Nges]]/1000</f>
        <v>2.52</v>
      </c>
      <c r="L3951" s="1">
        <f>Tabelle111[[#This Row],[Menge kg P2O5]]/1000</f>
        <v>2.0699999999999998</v>
      </c>
      <c r="M3951" s="1">
        <f>Tabelle111[[#This Row],[Menge t Nges]]/Tabelle111[[#This Row],[Anzahl Lieferscheine]]</f>
        <v>0.84</v>
      </c>
      <c r="N3951" s="1">
        <f>Tabelle111[[#This Row],[Menge t P2O5]]/Tabelle111[[#This Row],[Anzahl Lieferscheine]]</f>
        <v>0.69</v>
      </c>
    </row>
    <row r="3952" spans="1:14" x14ac:dyDescent="0.2">
      <c r="A3952" s="2" t="s">
        <v>32</v>
      </c>
      <c r="B3952" s="2" t="s">
        <v>32</v>
      </c>
      <c r="C3952" s="2" t="s">
        <v>6</v>
      </c>
      <c r="D3952" s="2" t="s">
        <v>15</v>
      </c>
      <c r="E3952" s="2" t="s">
        <v>31</v>
      </c>
      <c r="F3952" s="2" t="s">
        <v>61</v>
      </c>
      <c r="G3952" s="1">
        <v>424</v>
      </c>
      <c r="H3952" s="1">
        <v>157.63999999999999</v>
      </c>
      <c r="I3952" s="4">
        <v>4</v>
      </c>
      <c r="J3952" s="2" t="s">
        <v>69</v>
      </c>
      <c r="K3952" s="1">
        <f>Tabelle111[[#This Row],[Menge kg Nges]]/1000</f>
        <v>0.42399999999999999</v>
      </c>
      <c r="L3952" s="1">
        <f>Tabelle111[[#This Row],[Menge kg P2O5]]/1000</f>
        <v>0.15763999999999997</v>
      </c>
      <c r="M3952" s="1">
        <f>Tabelle111[[#This Row],[Menge t Nges]]/Tabelle111[[#This Row],[Anzahl Lieferscheine]]</f>
        <v>0.106</v>
      </c>
      <c r="N3952" s="1">
        <f>Tabelle111[[#This Row],[Menge t P2O5]]/Tabelle111[[#This Row],[Anzahl Lieferscheine]]</f>
        <v>3.9409999999999994E-2</v>
      </c>
    </row>
    <row r="3953" spans="1:14" x14ac:dyDescent="0.2">
      <c r="A3953" s="2" t="s">
        <v>32</v>
      </c>
      <c r="B3953" s="2" t="s">
        <v>32</v>
      </c>
      <c r="C3953" s="2" t="s">
        <v>25</v>
      </c>
      <c r="D3953" s="2" t="s">
        <v>25</v>
      </c>
      <c r="E3953" s="2" t="s">
        <v>26</v>
      </c>
      <c r="F3953" s="2" t="s">
        <v>61</v>
      </c>
      <c r="G3953" s="1">
        <v>661151.6399999999</v>
      </c>
      <c r="H3953" s="1">
        <v>279669.12000000005</v>
      </c>
      <c r="I3953" s="4">
        <v>1645</v>
      </c>
      <c r="J3953" s="2" t="s">
        <v>69</v>
      </c>
      <c r="K3953" s="1">
        <f>Tabelle111[[#This Row],[Menge kg Nges]]/1000</f>
        <v>661.15163999999993</v>
      </c>
      <c r="L3953" s="1">
        <f>Tabelle111[[#This Row],[Menge kg P2O5]]/1000</f>
        <v>279.66912000000008</v>
      </c>
      <c r="M3953" s="1">
        <f>Tabelle111[[#This Row],[Menge t Nges]]/Tabelle111[[#This Row],[Anzahl Lieferscheine]]</f>
        <v>0.40191589057750754</v>
      </c>
      <c r="N3953" s="1">
        <f>Tabelle111[[#This Row],[Menge t P2O5]]/Tabelle111[[#This Row],[Anzahl Lieferscheine]]</f>
        <v>0.17001162310030399</v>
      </c>
    </row>
    <row r="3954" spans="1:14" x14ac:dyDescent="0.2">
      <c r="A3954" s="2" t="s">
        <v>32</v>
      </c>
      <c r="B3954" s="2" t="s">
        <v>32</v>
      </c>
      <c r="C3954" s="2" t="s">
        <v>63</v>
      </c>
      <c r="D3954" s="2" t="s">
        <v>63</v>
      </c>
      <c r="E3954" s="2" t="s">
        <v>63</v>
      </c>
      <c r="F3954" s="2" t="s">
        <v>61</v>
      </c>
      <c r="G3954" s="1">
        <v>960</v>
      </c>
      <c r="H3954" s="1">
        <v>690</v>
      </c>
      <c r="I3954" s="4">
        <v>1</v>
      </c>
      <c r="J3954" s="2" t="s">
        <v>69</v>
      </c>
      <c r="K3954" s="1">
        <f>Tabelle111[[#This Row],[Menge kg Nges]]/1000</f>
        <v>0.96</v>
      </c>
      <c r="L3954" s="1">
        <f>Tabelle111[[#This Row],[Menge kg P2O5]]/1000</f>
        <v>0.69</v>
      </c>
      <c r="M3954" s="1">
        <f>Tabelle111[[#This Row],[Menge t Nges]]/Tabelle111[[#This Row],[Anzahl Lieferscheine]]</f>
        <v>0.96</v>
      </c>
      <c r="N3954" s="1">
        <f>Tabelle111[[#This Row],[Menge t P2O5]]/Tabelle111[[#This Row],[Anzahl Lieferscheine]]</f>
        <v>0.69</v>
      </c>
    </row>
    <row r="3955" spans="1:14" x14ac:dyDescent="0.2">
      <c r="A3955" s="2" t="s">
        <v>32</v>
      </c>
      <c r="B3955" s="2" t="s">
        <v>36</v>
      </c>
      <c r="C3955" s="2" t="s">
        <v>25</v>
      </c>
      <c r="D3955" s="2" t="s">
        <v>25</v>
      </c>
      <c r="E3955" s="2" t="s">
        <v>26</v>
      </c>
      <c r="F3955" s="2" t="s">
        <v>61</v>
      </c>
      <c r="G3955" s="1">
        <v>12630</v>
      </c>
      <c r="H3955" s="1">
        <v>8420</v>
      </c>
      <c r="I3955" s="4">
        <v>1</v>
      </c>
      <c r="J3955" s="2" t="s">
        <v>69</v>
      </c>
      <c r="K3955" s="1">
        <f>Tabelle111[[#This Row],[Menge kg Nges]]/1000</f>
        <v>12.63</v>
      </c>
      <c r="L3955" s="1">
        <f>Tabelle111[[#This Row],[Menge kg P2O5]]/1000</f>
        <v>8.42</v>
      </c>
      <c r="M3955" s="1">
        <f>Tabelle111[[#This Row],[Menge t Nges]]/Tabelle111[[#This Row],[Anzahl Lieferscheine]]</f>
        <v>12.63</v>
      </c>
      <c r="N3955" s="1">
        <f>Tabelle111[[#This Row],[Menge t P2O5]]/Tabelle111[[#This Row],[Anzahl Lieferscheine]]</f>
        <v>8.42</v>
      </c>
    </row>
    <row r="3956" spans="1:14" x14ac:dyDescent="0.2">
      <c r="A3956" s="2" t="s">
        <v>32</v>
      </c>
      <c r="B3956" s="2" t="s">
        <v>27</v>
      </c>
      <c r="C3956" s="2" t="s">
        <v>6</v>
      </c>
      <c r="D3956" s="2" t="s">
        <v>7</v>
      </c>
      <c r="E3956" s="2" t="s">
        <v>11</v>
      </c>
      <c r="F3956" s="2" t="s">
        <v>61</v>
      </c>
      <c r="G3956" s="1">
        <v>750</v>
      </c>
      <c r="H3956" s="1">
        <v>350</v>
      </c>
      <c r="I3956" s="4">
        <v>2</v>
      </c>
      <c r="J3956" s="2" t="s">
        <v>69</v>
      </c>
      <c r="K3956" s="1">
        <f>Tabelle111[[#This Row],[Menge kg Nges]]/1000</f>
        <v>0.75</v>
      </c>
      <c r="L3956" s="1">
        <f>Tabelle111[[#This Row],[Menge kg P2O5]]/1000</f>
        <v>0.35</v>
      </c>
      <c r="M3956" s="1">
        <f>Tabelle111[[#This Row],[Menge t Nges]]/Tabelle111[[#This Row],[Anzahl Lieferscheine]]</f>
        <v>0.375</v>
      </c>
      <c r="N3956" s="1">
        <f>Tabelle111[[#This Row],[Menge t P2O5]]/Tabelle111[[#This Row],[Anzahl Lieferscheine]]</f>
        <v>0.17499999999999999</v>
      </c>
    </row>
    <row r="3957" spans="1:14" x14ac:dyDescent="0.2">
      <c r="A3957" s="2" t="s">
        <v>32</v>
      </c>
      <c r="B3957" s="2" t="s">
        <v>27</v>
      </c>
      <c r="C3957" s="2" t="s">
        <v>6</v>
      </c>
      <c r="D3957" s="2" t="s">
        <v>15</v>
      </c>
      <c r="E3957" s="2" t="s">
        <v>18</v>
      </c>
      <c r="F3957" s="2" t="s">
        <v>61</v>
      </c>
      <c r="G3957" s="1">
        <v>7943.5</v>
      </c>
      <c r="H3957" s="1">
        <v>5294.45</v>
      </c>
      <c r="I3957" s="4">
        <v>17</v>
      </c>
      <c r="J3957" s="2" t="s">
        <v>69</v>
      </c>
      <c r="K3957" s="1">
        <f>Tabelle111[[#This Row],[Menge kg Nges]]/1000</f>
        <v>7.9435000000000002</v>
      </c>
      <c r="L3957" s="1">
        <f>Tabelle111[[#This Row],[Menge kg P2O5]]/1000</f>
        <v>5.2944499999999994</v>
      </c>
      <c r="M3957" s="1">
        <f>Tabelle111[[#This Row],[Menge t Nges]]/Tabelle111[[#This Row],[Anzahl Lieferscheine]]</f>
        <v>0.46726470588235297</v>
      </c>
      <c r="N3957" s="1">
        <f>Tabelle111[[#This Row],[Menge t P2O5]]/Tabelle111[[#This Row],[Anzahl Lieferscheine]]</f>
        <v>0.31143823529411763</v>
      </c>
    </row>
    <row r="3958" spans="1:14" x14ac:dyDescent="0.2">
      <c r="A3958" s="2" t="s">
        <v>32</v>
      </c>
      <c r="B3958" s="2" t="s">
        <v>27</v>
      </c>
      <c r="C3958" s="2" t="s">
        <v>6</v>
      </c>
      <c r="D3958" s="2" t="s">
        <v>15</v>
      </c>
      <c r="E3958" s="2" t="s">
        <v>20</v>
      </c>
      <c r="F3958" s="2" t="s">
        <v>61</v>
      </c>
      <c r="G3958" s="1">
        <v>2065.5</v>
      </c>
      <c r="H3958" s="1">
        <v>1300.5</v>
      </c>
      <c r="I3958" s="4">
        <v>1</v>
      </c>
      <c r="J3958" s="2" t="s">
        <v>69</v>
      </c>
      <c r="K3958" s="1">
        <f>Tabelle111[[#This Row],[Menge kg Nges]]/1000</f>
        <v>2.0655000000000001</v>
      </c>
      <c r="L3958" s="1">
        <f>Tabelle111[[#This Row],[Menge kg P2O5]]/1000</f>
        <v>1.3005</v>
      </c>
      <c r="M3958" s="1">
        <f>Tabelle111[[#This Row],[Menge t Nges]]/Tabelle111[[#This Row],[Anzahl Lieferscheine]]</f>
        <v>2.0655000000000001</v>
      </c>
      <c r="N3958" s="1">
        <f>Tabelle111[[#This Row],[Menge t P2O5]]/Tabelle111[[#This Row],[Anzahl Lieferscheine]]</f>
        <v>1.3005</v>
      </c>
    </row>
    <row r="3959" spans="1:14" x14ac:dyDescent="0.2">
      <c r="A3959" s="2" t="s">
        <v>32</v>
      </c>
      <c r="B3959" s="2" t="s">
        <v>27</v>
      </c>
      <c r="C3959" s="2" t="s">
        <v>6</v>
      </c>
      <c r="D3959" s="2" t="s">
        <v>15</v>
      </c>
      <c r="E3959" s="2" t="s">
        <v>21</v>
      </c>
      <c r="F3959" s="2" t="s">
        <v>61</v>
      </c>
      <c r="G3959" s="1">
        <v>3170.3999999999996</v>
      </c>
      <c r="H3959" s="1">
        <v>1827</v>
      </c>
      <c r="I3959" s="4">
        <v>7</v>
      </c>
      <c r="J3959" s="2" t="s">
        <v>69</v>
      </c>
      <c r="K3959" s="1">
        <f>Tabelle111[[#This Row],[Menge kg Nges]]/1000</f>
        <v>3.1703999999999994</v>
      </c>
      <c r="L3959" s="1">
        <f>Tabelle111[[#This Row],[Menge kg P2O5]]/1000</f>
        <v>1.827</v>
      </c>
      <c r="M3959" s="1">
        <f>Tabelle111[[#This Row],[Menge t Nges]]/Tabelle111[[#This Row],[Anzahl Lieferscheine]]</f>
        <v>0.45291428571428566</v>
      </c>
      <c r="N3959" s="1">
        <f>Tabelle111[[#This Row],[Menge t P2O5]]/Tabelle111[[#This Row],[Anzahl Lieferscheine]]</f>
        <v>0.26100000000000001</v>
      </c>
    </row>
    <row r="3960" spans="1:14" x14ac:dyDescent="0.2">
      <c r="A3960" s="2" t="s">
        <v>32</v>
      </c>
      <c r="B3960" s="2" t="s">
        <v>27</v>
      </c>
      <c r="C3960" s="2" t="s">
        <v>25</v>
      </c>
      <c r="D3960" s="2" t="s">
        <v>25</v>
      </c>
      <c r="E3960" s="2" t="s">
        <v>26</v>
      </c>
      <c r="F3960" s="2" t="s">
        <v>61</v>
      </c>
      <c r="G3960" s="1">
        <v>131496.48999999993</v>
      </c>
      <c r="H3960" s="1">
        <v>56858.679999999935</v>
      </c>
      <c r="I3960" s="4">
        <v>338</v>
      </c>
      <c r="J3960" s="2" t="s">
        <v>69</v>
      </c>
      <c r="K3960" s="1">
        <f>Tabelle111[[#This Row],[Menge kg Nges]]/1000</f>
        <v>131.49648999999994</v>
      </c>
      <c r="L3960" s="1">
        <f>Tabelle111[[#This Row],[Menge kg P2O5]]/1000</f>
        <v>56.858679999999936</v>
      </c>
      <c r="M3960" s="1">
        <f>Tabelle111[[#This Row],[Menge t Nges]]/Tabelle111[[#This Row],[Anzahl Lieferscheine]]</f>
        <v>0.38904286982248504</v>
      </c>
      <c r="N3960" s="1">
        <f>Tabelle111[[#This Row],[Menge t P2O5]]/Tabelle111[[#This Row],[Anzahl Lieferscheine]]</f>
        <v>0.16822094674556193</v>
      </c>
    </row>
    <row r="3961" spans="1:14" x14ac:dyDescent="0.2">
      <c r="A3961" s="2" t="s">
        <v>32</v>
      </c>
      <c r="B3961" s="2" t="s">
        <v>33</v>
      </c>
      <c r="C3961" s="2" t="s">
        <v>6</v>
      </c>
      <c r="D3961" s="2" t="s">
        <v>7</v>
      </c>
      <c r="E3961" s="2" t="s">
        <v>11</v>
      </c>
      <c r="F3961" s="2" t="s">
        <v>61</v>
      </c>
      <c r="G3961" s="1">
        <v>340.2</v>
      </c>
      <c r="H3961" s="1">
        <v>126</v>
      </c>
      <c r="I3961" s="4">
        <v>1</v>
      </c>
      <c r="J3961" s="2" t="s">
        <v>69</v>
      </c>
      <c r="K3961" s="1">
        <f>Tabelle111[[#This Row],[Menge kg Nges]]/1000</f>
        <v>0.3402</v>
      </c>
      <c r="L3961" s="1">
        <f>Tabelle111[[#This Row],[Menge kg P2O5]]/1000</f>
        <v>0.126</v>
      </c>
      <c r="M3961" s="1">
        <f>Tabelle111[[#This Row],[Menge t Nges]]/Tabelle111[[#This Row],[Anzahl Lieferscheine]]</f>
        <v>0.3402</v>
      </c>
      <c r="N3961" s="1">
        <f>Tabelle111[[#This Row],[Menge t P2O5]]/Tabelle111[[#This Row],[Anzahl Lieferscheine]]</f>
        <v>0.126</v>
      </c>
    </row>
    <row r="3962" spans="1:14" x14ac:dyDescent="0.2">
      <c r="A3962" s="2" t="s">
        <v>32</v>
      </c>
      <c r="B3962" s="2" t="s">
        <v>33</v>
      </c>
      <c r="C3962" s="2" t="s">
        <v>6</v>
      </c>
      <c r="D3962" s="2" t="s">
        <v>7</v>
      </c>
      <c r="E3962" s="2" t="s">
        <v>12</v>
      </c>
      <c r="F3962" s="2" t="s">
        <v>61</v>
      </c>
      <c r="G3962" s="1">
        <v>22045.5</v>
      </c>
      <c r="H3962" s="1">
        <v>12737.4</v>
      </c>
      <c r="I3962" s="4">
        <v>17</v>
      </c>
      <c r="J3962" s="2" t="s">
        <v>69</v>
      </c>
      <c r="K3962" s="1">
        <f>Tabelle111[[#This Row],[Menge kg Nges]]/1000</f>
        <v>22.045500000000001</v>
      </c>
      <c r="L3962" s="1">
        <f>Tabelle111[[#This Row],[Menge kg P2O5]]/1000</f>
        <v>12.737399999999999</v>
      </c>
      <c r="M3962" s="1">
        <f>Tabelle111[[#This Row],[Menge t Nges]]/Tabelle111[[#This Row],[Anzahl Lieferscheine]]</f>
        <v>1.2967941176470588</v>
      </c>
      <c r="N3962" s="1">
        <f>Tabelle111[[#This Row],[Menge t P2O5]]/Tabelle111[[#This Row],[Anzahl Lieferscheine]]</f>
        <v>0.74925882352941175</v>
      </c>
    </row>
    <row r="3963" spans="1:14" x14ac:dyDescent="0.2">
      <c r="A3963" s="2" t="s">
        <v>32</v>
      </c>
      <c r="B3963" s="2" t="s">
        <v>33</v>
      </c>
      <c r="C3963" s="2" t="s">
        <v>6</v>
      </c>
      <c r="D3963" s="2" t="s">
        <v>7</v>
      </c>
      <c r="E3963" s="2" t="s">
        <v>14</v>
      </c>
      <c r="F3963" s="2" t="s">
        <v>61</v>
      </c>
      <c r="G3963" s="1">
        <v>410.85</v>
      </c>
      <c r="H3963" s="1">
        <v>199.2</v>
      </c>
      <c r="I3963" s="4">
        <v>2</v>
      </c>
      <c r="J3963" s="2" t="s">
        <v>69</v>
      </c>
      <c r="K3963" s="1">
        <f>Tabelle111[[#This Row],[Menge kg Nges]]/1000</f>
        <v>0.41085000000000005</v>
      </c>
      <c r="L3963" s="1">
        <f>Tabelle111[[#This Row],[Menge kg P2O5]]/1000</f>
        <v>0.19919999999999999</v>
      </c>
      <c r="M3963" s="1">
        <f>Tabelle111[[#This Row],[Menge t Nges]]/Tabelle111[[#This Row],[Anzahl Lieferscheine]]</f>
        <v>0.20542500000000002</v>
      </c>
      <c r="N3963" s="1">
        <f>Tabelle111[[#This Row],[Menge t P2O5]]/Tabelle111[[#This Row],[Anzahl Lieferscheine]]</f>
        <v>9.9599999999999994E-2</v>
      </c>
    </row>
    <row r="3964" spans="1:14" x14ac:dyDescent="0.2">
      <c r="A3964" s="2" t="s">
        <v>32</v>
      </c>
      <c r="B3964" s="2" t="s">
        <v>33</v>
      </c>
      <c r="C3964" s="2" t="s">
        <v>6</v>
      </c>
      <c r="D3964" s="2" t="s">
        <v>15</v>
      </c>
      <c r="E3964" s="2" t="s">
        <v>8</v>
      </c>
      <c r="F3964" s="2" t="s">
        <v>61</v>
      </c>
      <c r="G3964" s="1">
        <v>1110</v>
      </c>
      <c r="H3964" s="1">
        <v>540</v>
      </c>
      <c r="I3964" s="4">
        <v>4</v>
      </c>
      <c r="J3964" s="2" t="s">
        <v>69</v>
      </c>
      <c r="K3964" s="1">
        <f>Tabelle111[[#This Row],[Menge kg Nges]]/1000</f>
        <v>1.1100000000000001</v>
      </c>
      <c r="L3964" s="1">
        <f>Tabelle111[[#This Row],[Menge kg P2O5]]/1000</f>
        <v>0.54</v>
      </c>
      <c r="M3964" s="1">
        <f>Tabelle111[[#This Row],[Menge t Nges]]/Tabelle111[[#This Row],[Anzahl Lieferscheine]]</f>
        <v>0.27750000000000002</v>
      </c>
      <c r="N3964" s="1">
        <f>Tabelle111[[#This Row],[Menge t P2O5]]/Tabelle111[[#This Row],[Anzahl Lieferscheine]]</f>
        <v>0.13500000000000001</v>
      </c>
    </row>
    <row r="3965" spans="1:14" x14ac:dyDescent="0.2">
      <c r="A3965" s="2" t="s">
        <v>32</v>
      </c>
      <c r="B3965" s="2" t="s">
        <v>33</v>
      </c>
      <c r="C3965" s="2" t="s">
        <v>6</v>
      </c>
      <c r="D3965" s="2" t="s">
        <v>15</v>
      </c>
      <c r="E3965" s="2" t="s">
        <v>18</v>
      </c>
      <c r="F3965" s="2" t="s">
        <v>61</v>
      </c>
      <c r="G3965" s="1">
        <v>720</v>
      </c>
      <c r="H3965" s="1">
        <v>504</v>
      </c>
      <c r="I3965" s="4">
        <v>1</v>
      </c>
      <c r="J3965" s="2" t="s">
        <v>69</v>
      </c>
      <c r="K3965" s="1">
        <f>Tabelle111[[#This Row],[Menge kg Nges]]/1000</f>
        <v>0.72</v>
      </c>
      <c r="L3965" s="1">
        <f>Tabelle111[[#This Row],[Menge kg P2O5]]/1000</f>
        <v>0.504</v>
      </c>
      <c r="M3965" s="1">
        <f>Tabelle111[[#This Row],[Menge t Nges]]/Tabelle111[[#This Row],[Anzahl Lieferscheine]]</f>
        <v>0.72</v>
      </c>
      <c r="N3965" s="1">
        <f>Tabelle111[[#This Row],[Menge t P2O5]]/Tabelle111[[#This Row],[Anzahl Lieferscheine]]</f>
        <v>0.504</v>
      </c>
    </row>
    <row r="3966" spans="1:14" x14ac:dyDescent="0.2">
      <c r="A3966" s="2" t="s">
        <v>32</v>
      </c>
      <c r="B3966" s="2" t="s">
        <v>33</v>
      </c>
      <c r="C3966" s="2" t="s">
        <v>6</v>
      </c>
      <c r="D3966" s="2" t="s">
        <v>15</v>
      </c>
      <c r="E3966" s="2" t="s">
        <v>19</v>
      </c>
      <c r="F3966" s="2" t="s">
        <v>61</v>
      </c>
      <c r="G3966" s="1">
        <v>231.6</v>
      </c>
      <c r="H3966" s="1">
        <v>220</v>
      </c>
      <c r="I3966" s="4">
        <v>2</v>
      </c>
      <c r="J3966" s="2" t="s">
        <v>69</v>
      </c>
      <c r="K3966" s="1">
        <f>Tabelle111[[#This Row],[Menge kg Nges]]/1000</f>
        <v>0.2316</v>
      </c>
      <c r="L3966" s="1">
        <f>Tabelle111[[#This Row],[Menge kg P2O5]]/1000</f>
        <v>0.22</v>
      </c>
      <c r="M3966" s="1">
        <f>Tabelle111[[#This Row],[Menge t Nges]]/Tabelle111[[#This Row],[Anzahl Lieferscheine]]</f>
        <v>0.1158</v>
      </c>
      <c r="N3966" s="1">
        <f>Tabelle111[[#This Row],[Menge t P2O5]]/Tabelle111[[#This Row],[Anzahl Lieferscheine]]</f>
        <v>0.11</v>
      </c>
    </row>
    <row r="3967" spans="1:14" x14ac:dyDescent="0.2">
      <c r="A3967" s="2" t="s">
        <v>32</v>
      </c>
      <c r="B3967" s="2" t="s">
        <v>33</v>
      </c>
      <c r="C3967" s="2" t="s">
        <v>6</v>
      </c>
      <c r="D3967" s="2" t="s">
        <v>15</v>
      </c>
      <c r="E3967" s="2" t="s">
        <v>20</v>
      </c>
      <c r="F3967" s="2" t="s">
        <v>61</v>
      </c>
      <c r="G3967" s="1">
        <v>672</v>
      </c>
      <c r="H3967" s="1">
        <v>720</v>
      </c>
      <c r="I3967" s="4">
        <v>7</v>
      </c>
      <c r="J3967" s="2" t="s">
        <v>69</v>
      </c>
      <c r="K3967" s="1">
        <f>Tabelle111[[#This Row],[Menge kg Nges]]/1000</f>
        <v>0.67200000000000004</v>
      </c>
      <c r="L3967" s="1">
        <f>Tabelle111[[#This Row],[Menge kg P2O5]]/1000</f>
        <v>0.72</v>
      </c>
      <c r="M3967" s="1">
        <f>Tabelle111[[#This Row],[Menge t Nges]]/Tabelle111[[#This Row],[Anzahl Lieferscheine]]</f>
        <v>9.6000000000000002E-2</v>
      </c>
      <c r="N3967" s="1">
        <f>Tabelle111[[#This Row],[Menge t P2O5]]/Tabelle111[[#This Row],[Anzahl Lieferscheine]]</f>
        <v>0.10285714285714286</v>
      </c>
    </row>
    <row r="3968" spans="1:14" x14ac:dyDescent="0.2">
      <c r="A3968" s="2" t="s">
        <v>32</v>
      </c>
      <c r="B3968" s="2" t="s">
        <v>33</v>
      </c>
      <c r="C3968" s="2" t="s">
        <v>25</v>
      </c>
      <c r="D3968" s="2" t="s">
        <v>25</v>
      </c>
      <c r="E3968" s="2" t="s">
        <v>26</v>
      </c>
      <c r="F3968" s="2" t="s">
        <v>61</v>
      </c>
      <c r="G3968" s="1">
        <v>2196.8000000000002</v>
      </c>
      <c r="H3968" s="1">
        <v>935.40000000000009</v>
      </c>
      <c r="I3968" s="4">
        <v>6</v>
      </c>
      <c r="J3968" s="2" t="s">
        <v>69</v>
      </c>
      <c r="K3968" s="1">
        <f>Tabelle111[[#This Row],[Menge kg Nges]]/1000</f>
        <v>2.1968000000000001</v>
      </c>
      <c r="L3968" s="1">
        <f>Tabelle111[[#This Row],[Menge kg P2O5]]/1000</f>
        <v>0.93540000000000012</v>
      </c>
      <c r="M3968" s="1">
        <f>Tabelle111[[#This Row],[Menge t Nges]]/Tabelle111[[#This Row],[Anzahl Lieferscheine]]</f>
        <v>0.36613333333333337</v>
      </c>
      <c r="N3968" s="1">
        <f>Tabelle111[[#This Row],[Menge t P2O5]]/Tabelle111[[#This Row],[Anzahl Lieferscheine]]</f>
        <v>0.15590000000000001</v>
      </c>
    </row>
    <row r="3969" spans="1:14" x14ac:dyDescent="0.2">
      <c r="A3969" s="2" t="s">
        <v>32</v>
      </c>
      <c r="B3969" s="2" t="s">
        <v>47</v>
      </c>
      <c r="C3969" s="2" t="s">
        <v>6</v>
      </c>
      <c r="D3969" s="2" t="s">
        <v>7</v>
      </c>
      <c r="E3969" s="2" t="s">
        <v>14</v>
      </c>
      <c r="F3969" s="2" t="s">
        <v>61</v>
      </c>
      <c r="G3969" s="1">
        <v>518.4</v>
      </c>
      <c r="H3969" s="1">
        <v>243</v>
      </c>
      <c r="I3969" s="4">
        <v>1</v>
      </c>
      <c r="J3969" s="2" t="s">
        <v>69</v>
      </c>
      <c r="K3969" s="1">
        <f>Tabelle111[[#This Row],[Menge kg Nges]]/1000</f>
        <v>0.51839999999999997</v>
      </c>
      <c r="L3969" s="1">
        <f>Tabelle111[[#This Row],[Menge kg P2O5]]/1000</f>
        <v>0.24299999999999999</v>
      </c>
      <c r="M3969" s="1">
        <f>Tabelle111[[#This Row],[Menge t Nges]]/Tabelle111[[#This Row],[Anzahl Lieferscheine]]</f>
        <v>0.51839999999999997</v>
      </c>
      <c r="N3969" s="1">
        <f>Tabelle111[[#This Row],[Menge t P2O5]]/Tabelle111[[#This Row],[Anzahl Lieferscheine]]</f>
        <v>0.24299999999999999</v>
      </c>
    </row>
    <row r="3970" spans="1:14" x14ac:dyDescent="0.2">
      <c r="A3970" s="2" t="s">
        <v>32</v>
      </c>
      <c r="B3970" s="2" t="s">
        <v>47</v>
      </c>
      <c r="C3970" s="2" t="s">
        <v>25</v>
      </c>
      <c r="D3970" s="2" t="s">
        <v>25</v>
      </c>
      <c r="E3970" s="2" t="s">
        <v>26</v>
      </c>
      <c r="F3970" s="2" t="s">
        <v>61</v>
      </c>
      <c r="G3970" s="1">
        <v>1289.3100000000004</v>
      </c>
      <c r="H3970" s="1">
        <v>709.5</v>
      </c>
      <c r="I3970" s="4">
        <v>7</v>
      </c>
      <c r="J3970" s="2" t="s">
        <v>69</v>
      </c>
      <c r="K3970" s="1">
        <f>Tabelle111[[#This Row],[Menge kg Nges]]/1000</f>
        <v>1.2893100000000004</v>
      </c>
      <c r="L3970" s="1">
        <f>Tabelle111[[#This Row],[Menge kg P2O5]]/1000</f>
        <v>0.70950000000000002</v>
      </c>
      <c r="M3970" s="1">
        <f>Tabelle111[[#This Row],[Menge t Nges]]/Tabelle111[[#This Row],[Anzahl Lieferscheine]]</f>
        <v>0.18418714285714291</v>
      </c>
      <c r="N3970" s="1">
        <f>Tabelle111[[#This Row],[Menge t P2O5]]/Tabelle111[[#This Row],[Anzahl Lieferscheine]]</f>
        <v>0.10135714285714285</v>
      </c>
    </row>
    <row r="3971" spans="1:14" x14ac:dyDescent="0.2">
      <c r="A3971" s="2" t="s">
        <v>32</v>
      </c>
      <c r="B3971" s="2" t="s">
        <v>34</v>
      </c>
      <c r="C3971" s="2" t="s">
        <v>6</v>
      </c>
      <c r="D3971" s="2" t="s">
        <v>7</v>
      </c>
      <c r="E3971" s="2" t="s">
        <v>8</v>
      </c>
      <c r="F3971" s="2" t="s">
        <v>61</v>
      </c>
      <c r="G3971" s="1">
        <v>374</v>
      </c>
      <c r="H3971" s="1">
        <v>154</v>
      </c>
      <c r="I3971" s="4">
        <v>2</v>
      </c>
      <c r="J3971" s="2" t="s">
        <v>69</v>
      </c>
      <c r="K3971" s="1">
        <f>Tabelle111[[#This Row],[Menge kg Nges]]/1000</f>
        <v>0.374</v>
      </c>
      <c r="L3971" s="1">
        <f>Tabelle111[[#This Row],[Menge kg P2O5]]/1000</f>
        <v>0.154</v>
      </c>
      <c r="M3971" s="1">
        <f>Tabelle111[[#This Row],[Menge t Nges]]/Tabelle111[[#This Row],[Anzahl Lieferscheine]]</f>
        <v>0.187</v>
      </c>
      <c r="N3971" s="1">
        <f>Tabelle111[[#This Row],[Menge t P2O5]]/Tabelle111[[#This Row],[Anzahl Lieferscheine]]</f>
        <v>7.6999999999999999E-2</v>
      </c>
    </row>
    <row r="3972" spans="1:14" x14ac:dyDescent="0.2">
      <c r="A3972" s="2" t="s">
        <v>32</v>
      </c>
      <c r="B3972" s="2" t="s">
        <v>34</v>
      </c>
      <c r="C3972" s="2" t="s">
        <v>6</v>
      </c>
      <c r="D3972" s="2" t="s">
        <v>7</v>
      </c>
      <c r="E3972" s="2" t="s">
        <v>9</v>
      </c>
      <c r="F3972" s="2" t="s">
        <v>61</v>
      </c>
      <c r="G3972" s="1">
        <v>1688.5</v>
      </c>
      <c r="H3972" s="1">
        <v>690.75</v>
      </c>
      <c r="I3972" s="4">
        <v>8</v>
      </c>
      <c r="J3972" s="2" t="s">
        <v>69</v>
      </c>
      <c r="K3972" s="1">
        <f>Tabelle111[[#This Row],[Menge kg Nges]]/1000</f>
        <v>1.6884999999999999</v>
      </c>
      <c r="L3972" s="1">
        <f>Tabelle111[[#This Row],[Menge kg P2O5]]/1000</f>
        <v>0.69074999999999998</v>
      </c>
      <c r="M3972" s="1">
        <f>Tabelle111[[#This Row],[Menge t Nges]]/Tabelle111[[#This Row],[Anzahl Lieferscheine]]</f>
        <v>0.21106249999999999</v>
      </c>
      <c r="N3972" s="1">
        <f>Tabelle111[[#This Row],[Menge t P2O5]]/Tabelle111[[#This Row],[Anzahl Lieferscheine]]</f>
        <v>8.6343749999999997E-2</v>
      </c>
    </row>
    <row r="3973" spans="1:14" x14ac:dyDescent="0.2">
      <c r="A3973" s="2" t="s">
        <v>32</v>
      </c>
      <c r="B3973" s="2" t="s">
        <v>34</v>
      </c>
      <c r="C3973" s="2" t="s">
        <v>6</v>
      </c>
      <c r="D3973" s="2" t="s">
        <v>7</v>
      </c>
      <c r="E3973" s="2" t="s">
        <v>10</v>
      </c>
      <c r="F3973" s="2" t="s">
        <v>61</v>
      </c>
      <c r="G3973" s="1">
        <v>1410</v>
      </c>
      <c r="H3973" s="1">
        <v>566</v>
      </c>
      <c r="I3973" s="4">
        <v>2</v>
      </c>
      <c r="J3973" s="2" t="s">
        <v>69</v>
      </c>
      <c r="K3973" s="1">
        <f>Tabelle111[[#This Row],[Menge kg Nges]]/1000</f>
        <v>1.41</v>
      </c>
      <c r="L3973" s="1">
        <f>Tabelle111[[#This Row],[Menge kg P2O5]]/1000</f>
        <v>0.56599999999999995</v>
      </c>
      <c r="M3973" s="1">
        <f>Tabelle111[[#This Row],[Menge t Nges]]/Tabelle111[[#This Row],[Anzahl Lieferscheine]]</f>
        <v>0.70499999999999996</v>
      </c>
      <c r="N3973" s="1">
        <f>Tabelle111[[#This Row],[Menge t P2O5]]/Tabelle111[[#This Row],[Anzahl Lieferscheine]]</f>
        <v>0.28299999999999997</v>
      </c>
    </row>
    <row r="3974" spans="1:14" x14ac:dyDescent="0.2">
      <c r="A3974" s="2" t="s">
        <v>32</v>
      </c>
      <c r="B3974" s="2" t="s">
        <v>34</v>
      </c>
      <c r="C3974" s="2" t="s">
        <v>6</v>
      </c>
      <c r="D3974" s="2" t="s">
        <v>7</v>
      </c>
      <c r="E3974" s="2" t="s">
        <v>11</v>
      </c>
      <c r="F3974" s="2" t="s">
        <v>61</v>
      </c>
      <c r="G3974" s="1">
        <v>1556.25</v>
      </c>
      <c r="H3974" s="1">
        <v>845.9</v>
      </c>
      <c r="I3974" s="4">
        <v>6</v>
      </c>
      <c r="J3974" s="2" t="s">
        <v>69</v>
      </c>
      <c r="K3974" s="1">
        <f>Tabelle111[[#This Row],[Menge kg Nges]]/1000</f>
        <v>1.5562499999999999</v>
      </c>
      <c r="L3974" s="1">
        <f>Tabelle111[[#This Row],[Menge kg P2O5]]/1000</f>
        <v>0.84589999999999999</v>
      </c>
      <c r="M3974" s="1">
        <f>Tabelle111[[#This Row],[Menge t Nges]]/Tabelle111[[#This Row],[Anzahl Lieferscheine]]</f>
        <v>0.25937499999999997</v>
      </c>
      <c r="N3974" s="1">
        <f>Tabelle111[[#This Row],[Menge t P2O5]]/Tabelle111[[#This Row],[Anzahl Lieferscheine]]</f>
        <v>0.14098333333333332</v>
      </c>
    </row>
    <row r="3975" spans="1:14" x14ac:dyDescent="0.2">
      <c r="A3975" s="2" t="s">
        <v>32</v>
      </c>
      <c r="B3975" s="2" t="s">
        <v>34</v>
      </c>
      <c r="C3975" s="2" t="s">
        <v>6</v>
      </c>
      <c r="D3975" s="2" t="s">
        <v>7</v>
      </c>
      <c r="E3975" s="2" t="s">
        <v>12</v>
      </c>
      <c r="F3975" s="2" t="s">
        <v>61</v>
      </c>
      <c r="G3975" s="1">
        <v>1899.02</v>
      </c>
      <c r="H3975" s="1">
        <v>929.73</v>
      </c>
      <c r="I3975" s="4">
        <v>6</v>
      </c>
      <c r="J3975" s="2" t="s">
        <v>69</v>
      </c>
      <c r="K3975" s="1">
        <f>Tabelle111[[#This Row],[Menge kg Nges]]/1000</f>
        <v>1.8990199999999999</v>
      </c>
      <c r="L3975" s="1">
        <f>Tabelle111[[#This Row],[Menge kg P2O5]]/1000</f>
        <v>0.92973000000000006</v>
      </c>
      <c r="M3975" s="1">
        <f>Tabelle111[[#This Row],[Menge t Nges]]/Tabelle111[[#This Row],[Anzahl Lieferscheine]]</f>
        <v>0.3165033333333333</v>
      </c>
      <c r="N3975" s="1">
        <f>Tabelle111[[#This Row],[Menge t P2O5]]/Tabelle111[[#This Row],[Anzahl Lieferscheine]]</f>
        <v>0.15495500000000001</v>
      </c>
    </row>
    <row r="3976" spans="1:14" x14ac:dyDescent="0.2">
      <c r="A3976" s="2" t="s">
        <v>32</v>
      </c>
      <c r="B3976" s="2" t="s">
        <v>34</v>
      </c>
      <c r="C3976" s="2" t="s">
        <v>6</v>
      </c>
      <c r="D3976" s="2" t="s">
        <v>7</v>
      </c>
      <c r="E3976" s="2" t="s">
        <v>14</v>
      </c>
      <c r="F3976" s="2" t="s">
        <v>61</v>
      </c>
      <c r="G3976" s="1">
        <v>1526.4</v>
      </c>
      <c r="H3976" s="1">
        <v>626</v>
      </c>
      <c r="I3976" s="4">
        <v>6</v>
      </c>
      <c r="J3976" s="2" t="s">
        <v>69</v>
      </c>
      <c r="K3976" s="1">
        <f>Tabelle111[[#This Row],[Menge kg Nges]]/1000</f>
        <v>1.5264000000000002</v>
      </c>
      <c r="L3976" s="1">
        <f>Tabelle111[[#This Row],[Menge kg P2O5]]/1000</f>
        <v>0.626</v>
      </c>
      <c r="M3976" s="1">
        <f>Tabelle111[[#This Row],[Menge t Nges]]/Tabelle111[[#This Row],[Anzahl Lieferscheine]]</f>
        <v>0.25440000000000002</v>
      </c>
      <c r="N3976" s="1">
        <f>Tabelle111[[#This Row],[Menge t P2O5]]/Tabelle111[[#This Row],[Anzahl Lieferscheine]]</f>
        <v>0.10433333333333333</v>
      </c>
    </row>
    <row r="3977" spans="1:14" x14ac:dyDescent="0.2">
      <c r="A3977" s="2" t="s">
        <v>32</v>
      </c>
      <c r="B3977" s="2" t="s">
        <v>34</v>
      </c>
      <c r="C3977" s="2" t="s">
        <v>6</v>
      </c>
      <c r="D3977" s="2" t="s">
        <v>15</v>
      </c>
      <c r="E3977" s="2" t="s">
        <v>18</v>
      </c>
      <c r="F3977" s="2" t="s">
        <v>61</v>
      </c>
      <c r="G3977" s="1">
        <v>6998.3600000000006</v>
      </c>
      <c r="H3977" s="1">
        <v>4533.88</v>
      </c>
      <c r="I3977" s="4">
        <v>22</v>
      </c>
      <c r="J3977" s="2" t="s">
        <v>69</v>
      </c>
      <c r="K3977" s="1">
        <f>Tabelle111[[#This Row],[Menge kg Nges]]/1000</f>
        <v>6.9983600000000008</v>
      </c>
      <c r="L3977" s="1">
        <f>Tabelle111[[#This Row],[Menge kg P2O5]]/1000</f>
        <v>4.5338799999999999</v>
      </c>
      <c r="M3977" s="1">
        <f>Tabelle111[[#This Row],[Menge t Nges]]/Tabelle111[[#This Row],[Anzahl Lieferscheine]]</f>
        <v>0.31810727272727274</v>
      </c>
      <c r="N3977" s="1">
        <f>Tabelle111[[#This Row],[Menge t P2O5]]/Tabelle111[[#This Row],[Anzahl Lieferscheine]]</f>
        <v>0.20608545454545454</v>
      </c>
    </row>
    <row r="3978" spans="1:14" x14ac:dyDescent="0.2">
      <c r="A3978" s="2" t="s">
        <v>32</v>
      </c>
      <c r="B3978" s="2" t="s">
        <v>34</v>
      </c>
      <c r="C3978" s="2" t="s">
        <v>6</v>
      </c>
      <c r="D3978" s="2" t="s">
        <v>15</v>
      </c>
      <c r="E3978" s="2" t="s">
        <v>20</v>
      </c>
      <c r="F3978" s="2" t="s">
        <v>61</v>
      </c>
      <c r="G3978" s="1">
        <v>1755.64</v>
      </c>
      <c r="H3978" s="1">
        <v>1382.06</v>
      </c>
      <c r="I3978" s="4">
        <v>6</v>
      </c>
      <c r="J3978" s="2" t="s">
        <v>69</v>
      </c>
      <c r="K3978" s="1">
        <f>Tabelle111[[#This Row],[Menge kg Nges]]/1000</f>
        <v>1.7556400000000001</v>
      </c>
      <c r="L3978" s="1">
        <f>Tabelle111[[#This Row],[Menge kg P2O5]]/1000</f>
        <v>1.3820599999999998</v>
      </c>
      <c r="M3978" s="1">
        <f>Tabelle111[[#This Row],[Menge t Nges]]/Tabelle111[[#This Row],[Anzahl Lieferscheine]]</f>
        <v>0.29260666666666668</v>
      </c>
      <c r="N3978" s="1">
        <f>Tabelle111[[#This Row],[Menge t P2O5]]/Tabelle111[[#This Row],[Anzahl Lieferscheine]]</f>
        <v>0.23034333333333332</v>
      </c>
    </row>
    <row r="3979" spans="1:14" x14ac:dyDescent="0.2">
      <c r="A3979" s="2" t="s">
        <v>32</v>
      </c>
      <c r="B3979" s="2" t="s">
        <v>34</v>
      </c>
      <c r="C3979" s="2" t="s">
        <v>6</v>
      </c>
      <c r="D3979" s="2" t="s">
        <v>15</v>
      </c>
      <c r="E3979" s="2" t="s">
        <v>21</v>
      </c>
      <c r="F3979" s="2" t="s">
        <v>61</v>
      </c>
      <c r="G3979" s="1">
        <v>1930</v>
      </c>
      <c r="H3979" s="1">
        <v>959.24</v>
      </c>
      <c r="I3979" s="4">
        <v>6</v>
      </c>
      <c r="J3979" s="2" t="s">
        <v>69</v>
      </c>
      <c r="K3979" s="1">
        <f>Tabelle111[[#This Row],[Menge kg Nges]]/1000</f>
        <v>1.93</v>
      </c>
      <c r="L3979" s="1">
        <f>Tabelle111[[#This Row],[Menge kg P2O5]]/1000</f>
        <v>0.95923999999999998</v>
      </c>
      <c r="M3979" s="1">
        <f>Tabelle111[[#This Row],[Menge t Nges]]/Tabelle111[[#This Row],[Anzahl Lieferscheine]]</f>
        <v>0.32166666666666666</v>
      </c>
      <c r="N3979" s="1">
        <f>Tabelle111[[#This Row],[Menge t P2O5]]/Tabelle111[[#This Row],[Anzahl Lieferscheine]]</f>
        <v>0.15987333333333334</v>
      </c>
    </row>
    <row r="3980" spans="1:14" x14ac:dyDescent="0.2">
      <c r="A3980" s="2" t="s">
        <v>32</v>
      </c>
      <c r="B3980" s="2" t="s">
        <v>34</v>
      </c>
      <c r="C3980" s="2" t="s">
        <v>6</v>
      </c>
      <c r="D3980" s="2" t="s">
        <v>15</v>
      </c>
      <c r="E3980" s="2" t="s">
        <v>9</v>
      </c>
      <c r="F3980" s="2" t="s">
        <v>61</v>
      </c>
      <c r="G3980" s="1">
        <v>643.66999999999996</v>
      </c>
      <c r="H3980" s="1">
        <v>410.44</v>
      </c>
      <c r="I3980" s="4">
        <v>5</v>
      </c>
      <c r="J3980" s="2" t="s">
        <v>69</v>
      </c>
      <c r="K3980" s="1">
        <f>Tabelle111[[#This Row],[Menge kg Nges]]/1000</f>
        <v>0.64366999999999996</v>
      </c>
      <c r="L3980" s="1">
        <f>Tabelle111[[#This Row],[Menge kg P2O5]]/1000</f>
        <v>0.41043999999999997</v>
      </c>
      <c r="M3980" s="1">
        <f>Tabelle111[[#This Row],[Menge t Nges]]/Tabelle111[[#This Row],[Anzahl Lieferscheine]]</f>
        <v>0.12873399999999999</v>
      </c>
      <c r="N3980" s="1">
        <f>Tabelle111[[#This Row],[Menge t P2O5]]/Tabelle111[[#This Row],[Anzahl Lieferscheine]]</f>
        <v>8.2087999999999994E-2</v>
      </c>
    </row>
    <row r="3981" spans="1:14" x14ac:dyDescent="0.2">
      <c r="A3981" s="2" t="s">
        <v>32</v>
      </c>
      <c r="B3981" s="2" t="s">
        <v>34</v>
      </c>
      <c r="C3981" s="2" t="s">
        <v>6</v>
      </c>
      <c r="D3981" s="2" t="s">
        <v>15</v>
      </c>
      <c r="E3981" s="2" t="s">
        <v>10</v>
      </c>
      <c r="F3981" s="2" t="s">
        <v>61</v>
      </c>
      <c r="G3981" s="1">
        <v>162</v>
      </c>
      <c r="H3981" s="1">
        <v>69.2</v>
      </c>
      <c r="I3981" s="4">
        <v>1</v>
      </c>
      <c r="J3981" s="2" t="s">
        <v>69</v>
      </c>
      <c r="K3981" s="1">
        <f>Tabelle111[[#This Row],[Menge kg Nges]]/1000</f>
        <v>0.16200000000000001</v>
      </c>
      <c r="L3981" s="1">
        <f>Tabelle111[[#This Row],[Menge kg P2O5]]/1000</f>
        <v>6.9199999999999998E-2</v>
      </c>
      <c r="M3981" s="1">
        <f>Tabelle111[[#This Row],[Menge t Nges]]/Tabelle111[[#This Row],[Anzahl Lieferscheine]]</f>
        <v>0.16200000000000001</v>
      </c>
      <c r="N3981" s="1">
        <f>Tabelle111[[#This Row],[Menge t P2O5]]/Tabelle111[[#This Row],[Anzahl Lieferscheine]]</f>
        <v>6.9199999999999998E-2</v>
      </c>
    </row>
    <row r="3982" spans="1:14" x14ac:dyDescent="0.2">
      <c r="A3982" s="2" t="s">
        <v>32</v>
      </c>
      <c r="B3982" s="2" t="s">
        <v>34</v>
      </c>
      <c r="C3982" s="2" t="s">
        <v>6</v>
      </c>
      <c r="D3982" s="2" t="s">
        <v>15</v>
      </c>
      <c r="E3982" s="2" t="s">
        <v>13</v>
      </c>
      <c r="F3982" s="2" t="s">
        <v>61</v>
      </c>
      <c r="G3982" s="1">
        <v>600.6</v>
      </c>
      <c r="H3982" s="1">
        <v>539</v>
      </c>
      <c r="I3982" s="4">
        <v>1</v>
      </c>
      <c r="J3982" s="2" t="s">
        <v>69</v>
      </c>
      <c r="K3982" s="1">
        <f>Tabelle111[[#This Row],[Menge kg Nges]]/1000</f>
        <v>0.60060000000000002</v>
      </c>
      <c r="L3982" s="1">
        <f>Tabelle111[[#This Row],[Menge kg P2O5]]/1000</f>
        <v>0.53900000000000003</v>
      </c>
      <c r="M3982" s="1">
        <f>Tabelle111[[#This Row],[Menge t Nges]]/Tabelle111[[#This Row],[Anzahl Lieferscheine]]</f>
        <v>0.60060000000000002</v>
      </c>
      <c r="N3982" s="1">
        <f>Tabelle111[[#This Row],[Menge t P2O5]]/Tabelle111[[#This Row],[Anzahl Lieferscheine]]</f>
        <v>0.53900000000000003</v>
      </c>
    </row>
    <row r="3983" spans="1:14" x14ac:dyDescent="0.2">
      <c r="A3983" s="2" t="s">
        <v>32</v>
      </c>
      <c r="B3983" s="2" t="s">
        <v>34</v>
      </c>
      <c r="C3983" s="2" t="s">
        <v>25</v>
      </c>
      <c r="D3983" s="2" t="s">
        <v>25</v>
      </c>
      <c r="E3983" s="2" t="s">
        <v>26</v>
      </c>
      <c r="F3983" s="2" t="s">
        <v>61</v>
      </c>
      <c r="G3983" s="1">
        <v>59504.469999999994</v>
      </c>
      <c r="H3983" s="1">
        <v>46505.63</v>
      </c>
      <c r="I3983" s="4">
        <v>48</v>
      </c>
      <c r="J3983" s="2" t="s">
        <v>69</v>
      </c>
      <c r="K3983" s="1">
        <f>Tabelle111[[#This Row],[Menge kg Nges]]/1000</f>
        <v>59.504469999999991</v>
      </c>
      <c r="L3983" s="1">
        <f>Tabelle111[[#This Row],[Menge kg P2O5]]/1000</f>
        <v>46.505629999999996</v>
      </c>
      <c r="M3983" s="1">
        <f>Tabelle111[[#This Row],[Menge t Nges]]/Tabelle111[[#This Row],[Anzahl Lieferscheine]]</f>
        <v>1.2396764583333331</v>
      </c>
      <c r="N3983" s="1">
        <f>Tabelle111[[#This Row],[Menge t P2O5]]/Tabelle111[[#This Row],[Anzahl Lieferscheine]]</f>
        <v>0.96886729166666663</v>
      </c>
    </row>
    <row r="3984" spans="1:14" x14ac:dyDescent="0.2">
      <c r="A3984" s="2" t="s">
        <v>32</v>
      </c>
      <c r="B3984" s="2" t="s">
        <v>37</v>
      </c>
      <c r="C3984" s="2" t="s">
        <v>6</v>
      </c>
      <c r="D3984" s="2" t="s">
        <v>7</v>
      </c>
      <c r="E3984" s="2" t="s">
        <v>14</v>
      </c>
      <c r="F3984" s="2" t="s">
        <v>61</v>
      </c>
      <c r="G3984" s="1">
        <v>3996</v>
      </c>
      <c r="H3984" s="1">
        <v>1806.3</v>
      </c>
      <c r="I3984" s="4">
        <v>9</v>
      </c>
      <c r="J3984" s="2" t="s">
        <v>69</v>
      </c>
      <c r="K3984" s="1">
        <f>Tabelle111[[#This Row],[Menge kg Nges]]/1000</f>
        <v>3.996</v>
      </c>
      <c r="L3984" s="1">
        <f>Tabelle111[[#This Row],[Menge kg P2O5]]/1000</f>
        <v>1.8063</v>
      </c>
      <c r="M3984" s="1">
        <f>Tabelle111[[#This Row],[Menge t Nges]]/Tabelle111[[#This Row],[Anzahl Lieferscheine]]</f>
        <v>0.44400000000000001</v>
      </c>
      <c r="N3984" s="1">
        <f>Tabelle111[[#This Row],[Menge t P2O5]]/Tabelle111[[#This Row],[Anzahl Lieferscheine]]</f>
        <v>0.20069999999999999</v>
      </c>
    </row>
    <row r="3985" spans="1:14" x14ac:dyDescent="0.2">
      <c r="A3985" s="2" t="s">
        <v>32</v>
      </c>
      <c r="B3985" s="2" t="s">
        <v>37</v>
      </c>
      <c r="C3985" s="2" t="s">
        <v>25</v>
      </c>
      <c r="D3985" s="2" t="s">
        <v>25</v>
      </c>
      <c r="E3985" s="2" t="s">
        <v>26</v>
      </c>
      <c r="F3985" s="2" t="s">
        <v>61</v>
      </c>
      <c r="G3985" s="1">
        <v>7349.8600000000006</v>
      </c>
      <c r="H3985" s="1">
        <v>4227.2099999999991</v>
      </c>
      <c r="I3985" s="4">
        <v>31</v>
      </c>
      <c r="J3985" s="2" t="s">
        <v>69</v>
      </c>
      <c r="K3985" s="1">
        <f>Tabelle111[[#This Row],[Menge kg Nges]]/1000</f>
        <v>7.3498600000000005</v>
      </c>
      <c r="L3985" s="1">
        <f>Tabelle111[[#This Row],[Menge kg P2O5]]/1000</f>
        <v>4.2272099999999995</v>
      </c>
      <c r="M3985" s="1">
        <f>Tabelle111[[#This Row],[Menge t Nges]]/Tabelle111[[#This Row],[Anzahl Lieferscheine]]</f>
        <v>0.23709225806451614</v>
      </c>
      <c r="N3985" s="1">
        <f>Tabelle111[[#This Row],[Menge t P2O5]]/Tabelle111[[#This Row],[Anzahl Lieferscheine]]</f>
        <v>0.13636161290322579</v>
      </c>
    </row>
    <row r="3986" spans="1:14" x14ac:dyDescent="0.2">
      <c r="A3986" s="2" t="s">
        <v>32</v>
      </c>
      <c r="B3986" s="2" t="s">
        <v>38</v>
      </c>
      <c r="C3986" s="2" t="s">
        <v>25</v>
      </c>
      <c r="D3986" s="2" t="s">
        <v>25</v>
      </c>
      <c r="E3986" s="2" t="s">
        <v>26</v>
      </c>
      <c r="F3986" s="2" t="s">
        <v>61</v>
      </c>
      <c r="G3986" s="1">
        <v>11860.18</v>
      </c>
      <c r="H3986" s="1">
        <v>4749.97</v>
      </c>
      <c r="I3986" s="4">
        <v>22</v>
      </c>
      <c r="J3986" s="2" t="s">
        <v>69</v>
      </c>
      <c r="K3986" s="1">
        <f>Tabelle111[[#This Row],[Menge kg Nges]]/1000</f>
        <v>11.86018</v>
      </c>
      <c r="L3986" s="1">
        <f>Tabelle111[[#This Row],[Menge kg P2O5]]/1000</f>
        <v>4.7499700000000002</v>
      </c>
      <c r="M3986" s="1">
        <f>Tabelle111[[#This Row],[Menge t Nges]]/Tabelle111[[#This Row],[Anzahl Lieferscheine]]</f>
        <v>0.53909909090909092</v>
      </c>
      <c r="N3986" s="1">
        <f>Tabelle111[[#This Row],[Menge t P2O5]]/Tabelle111[[#This Row],[Anzahl Lieferscheine]]</f>
        <v>0.21590772727272728</v>
      </c>
    </row>
    <row r="3987" spans="1:14" x14ac:dyDescent="0.2">
      <c r="A3987" s="2" t="s">
        <v>32</v>
      </c>
      <c r="B3987" s="2" t="s">
        <v>39</v>
      </c>
      <c r="C3987" s="2" t="s">
        <v>6</v>
      </c>
      <c r="D3987" s="2" t="s">
        <v>7</v>
      </c>
      <c r="E3987" s="2" t="s">
        <v>11</v>
      </c>
      <c r="F3987" s="2" t="s">
        <v>61</v>
      </c>
      <c r="G3987" s="1">
        <v>345</v>
      </c>
      <c r="H3987" s="1">
        <v>172.5</v>
      </c>
      <c r="I3987" s="4">
        <v>2</v>
      </c>
      <c r="J3987" s="2" t="s">
        <v>69</v>
      </c>
      <c r="K3987" s="1">
        <f>Tabelle111[[#This Row],[Menge kg Nges]]/1000</f>
        <v>0.34499999999999997</v>
      </c>
      <c r="L3987" s="1">
        <f>Tabelle111[[#This Row],[Menge kg P2O5]]/1000</f>
        <v>0.17249999999999999</v>
      </c>
      <c r="M3987" s="1">
        <f>Tabelle111[[#This Row],[Menge t Nges]]/Tabelle111[[#This Row],[Anzahl Lieferscheine]]</f>
        <v>0.17249999999999999</v>
      </c>
      <c r="N3987" s="1">
        <f>Tabelle111[[#This Row],[Menge t P2O5]]/Tabelle111[[#This Row],[Anzahl Lieferscheine]]</f>
        <v>8.6249999999999993E-2</v>
      </c>
    </row>
    <row r="3988" spans="1:14" x14ac:dyDescent="0.2">
      <c r="A3988" s="2" t="s">
        <v>32</v>
      </c>
      <c r="B3988" s="2" t="s">
        <v>39</v>
      </c>
      <c r="C3988" s="2" t="s">
        <v>6</v>
      </c>
      <c r="D3988" s="2" t="s">
        <v>7</v>
      </c>
      <c r="E3988" s="2" t="s">
        <v>12</v>
      </c>
      <c r="F3988" s="2" t="s">
        <v>61</v>
      </c>
      <c r="G3988" s="1">
        <v>222.3</v>
      </c>
      <c r="H3988" s="1">
        <v>86.45</v>
      </c>
      <c r="I3988" s="4">
        <v>1</v>
      </c>
      <c r="J3988" s="2" t="s">
        <v>69</v>
      </c>
      <c r="K3988" s="1">
        <f>Tabelle111[[#This Row],[Menge kg Nges]]/1000</f>
        <v>0.2223</v>
      </c>
      <c r="L3988" s="1">
        <f>Tabelle111[[#This Row],[Menge kg P2O5]]/1000</f>
        <v>8.6449999999999999E-2</v>
      </c>
      <c r="M3988" s="1">
        <f>Tabelle111[[#This Row],[Menge t Nges]]/Tabelle111[[#This Row],[Anzahl Lieferscheine]]</f>
        <v>0.2223</v>
      </c>
      <c r="N3988" s="1">
        <f>Tabelle111[[#This Row],[Menge t P2O5]]/Tabelle111[[#This Row],[Anzahl Lieferscheine]]</f>
        <v>8.6449999999999999E-2</v>
      </c>
    </row>
    <row r="3989" spans="1:14" x14ac:dyDescent="0.2">
      <c r="A3989" s="2" t="s">
        <v>32</v>
      </c>
      <c r="B3989" s="2" t="s">
        <v>39</v>
      </c>
      <c r="C3989" s="2" t="s">
        <v>6</v>
      </c>
      <c r="D3989" s="2" t="s">
        <v>15</v>
      </c>
      <c r="E3989" s="2" t="s">
        <v>21</v>
      </c>
      <c r="F3989" s="2" t="s">
        <v>61</v>
      </c>
      <c r="G3989" s="1">
        <v>117</v>
      </c>
      <c r="H3989" s="1">
        <v>45</v>
      </c>
      <c r="I3989" s="4">
        <v>1</v>
      </c>
      <c r="J3989" s="2" t="s">
        <v>69</v>
      </c>
      <c r="K3989" s="1">
        <f>Tabelle111[[#This Row],[Menge kg Nges]]/1000</f>
        <v>0.11700000000000001</v>
      </c>
      <c r="L3989" s="1">
        <f>Tabelle111[[#This Row],[Menge kg P2O5]]/1000</f>
        <v>4.4999999999999998E-2</v>
      </c>
      <c r="M3989" s="1">
        <f>Tabelle111[[#This Row],[Menge t Nges]]/Tabelle111[[#This Row],[Anzahl Lieferscheine]]</f>
        <v>0.11700000000000001</v>
      </c>
      <c r="N3989" s="1">
        <f>Tabelle111[[#This Row],[Menge t P2O5]]/Tabelle111[[#This Row],[Anzahl Lieferscheine]]</f>
        <v>4.4999999999999998E-2</v>
      </c>
    </row>
    <row r="3990" spans="1:14" x14ac:dyDescent="0.2">
      <c r="A3990" s="2" t="s">
        <v>32</v>
      </c>
      <c r="B3990" s="2" t="s">
        <v>39</v>
      </c>
      <c r="C3990" s="2" t="s">
        <v>25</v>
      </c>
      <c r="D3990" s="2" t="s">
        <v>25</v>
      </c>
      <c r="E3990" s="2" t="s">
        <v>26</v>
      </c>
      <c r="F3990" s="2" t="s">
        <v>61</v>
      </c>
      <c r="G3990" s="1">
        <v>3405.6100000000015</v>
      </c>
      <c r="H3990" s="1">
        <v>1972.8700000000003</v>
      </c>
      <c r="I3990" s="4">
        <v>36</v>
      </c>
      <c r="J3990" s="2" t="s">
        <v>69</v>
      </c>
      <c r="K3990" s="1">
        <f>Tabelle111[[#This Row],[Menge kg Nges]]/1000</f>
        <v>3.4056100000000016</v>
      </c>
      <c r="L3990" s="1">
        <f>Tabelle111[[#This Row],[Menge kg P2O5]]/1000</f>
        <v>1.9728700000000003</v>
      </c>
      <c r="M3990" s="1">
        <f>Tabelle111[[#This Row],[Menge t Nges]]/Tabelle111[[#This Row],[Anzahl Lieferscheine]]</f>
        <v>9.4600277777777825E-2</v>
      </c>
      <c r="N3990" s="1">
        <f>Tabelle111[[#This Row],[Menge t P2O5]]/Tabelle111[[#This Row],[Anzahl Lieferscheine]]</f>
        <v>5.4801944444444452E-2</v>
      </c>
    </row>
    <row r="3991" spans="1:14" x14ac:dyDescent="0.2">
      <c r="A3991" s="2" t="s">
        <v>32</v>
      </c>
      <c r="B3991" s="2" t="s">
        <v>40</v>
      </c>
      <c r="C3991" s="2" t="s">
        <v>6</v>
      </c>
      <c r="D3991" s="2" t="s">
        <v>7</v>
      </c>
      <c r="E3991" s="2" t="s">
        <v>8</v>
      </c>
      <c r="F3991" s="2" t="s">
        <v>61</v>
      </c>
      <c r="G3991" s="1">
        <v>1160</v>
      </c>
      <c r="H3991" s="1">
        <v>400</v>
      </c>
      <c r="I3991" s="4">
        <v>1</v>
      </c>
      <c r="J3991" s="2" t="s">
        <v>69</v>
      </c>
      <c r="K3991" s="1">
        <f>Tabelle111[[#This Row],[Menge kg Nges]]/1000</f>
        <v>1.1599999999999999</v>
      </c>
      <c r="L3991" s="1">
        <f>Tabelle111[[#This Row],[Menge kg P2O5]]/1000</f>
        <v>0.4</v>
      </c>
      <c r="M3991" s="1">
        <f>Tabelle111[[#This Row],[Menge t Nges]]/Tabelle111[[#This Row],[Anzahl Lieferscheine]]</f>
        <v>1.1599999999999999</v>
      </c>
      <c r="N3991" s="1">
        <f>Tabelle111[[#This Row],[Menge t P2O5]]/Tabelle111[[#This Row],[Anzahl Lieferscheine]]</f>
        <v>0.4</v>
      </c>
    </row>
    <row r="3992" spans="1:14" x14ac:dyDescent="0.2">
      <c r="A3992" s="2" t="s">
        <v>32</v>
      </c>
      <c r="B3992" s="2" t="s">
        <v>40</v>
      </c>
      <c r="C3992" s="2" t="s">
        <v>6</v>
      </c>
      <c r="D3992" s="2" t="s">
        <v>7</v>
      </c>
      <c r="E3992" s="2" t="s">
        <v>10</v>
      </c>
      <c r="F3992" s="2" t="s">
        <v>61</v>
      </c>
      <c r="G3992" s="1">
        <v>202.1</v>
      </c>
      <c r="H3992" s="1">
        <v>79.900000000000006</v>
      </c>
      <c r="I3992" s="4">
        <v>1</v>
      </c>
      <c r="J3992" s="2" t="s">
        <v>69</v>
      </c>
      <c r="K3992" s="1">
        <f>Tabelle111[[#This Row],[Menge kg Nges]]/1000</f>
        <v>0.2021</v>
      </c>
      <c r="L3992" s="1">
        <f>Tabelle111[[#This Row],[Menge kg P2O5]]/1000</f>
        <v>7.9899999999999999E-2</v>
      </c>
      <c r="M3992" s="1">
        <f>Tabelle111[[#This Row],[Menge t Nges]]/Tabelle111[[#This Row],[Anzahl Lieferscheine]]</f>
        <v>0.2021</v>
      </c>
      <c r="N3992" s="1">
        <f>Tabelle111[[#This Row],[Menge t P2O5]]/Tabelle111[[#This Row],[Anzahl Lieferscheine]]</f>
        <v>7.9899999999999999E-2</v>
      </c>
    </row>
    <row r="3993" spans="1:14" x14ac:dyDescent="0.2">
      <c r="A3993" s="2" t="s">
        <v>32</v>
      </c>
      <c r="B3993" s="2" t="s">
        <v>40</v>
      </c>
      <c r="C3993" s="2" t="s">
        <v>25</v>
      </c>
      <c r="D3993" s="2" t="s">
        <v>25</v>
      </c>
      <c r="E3993" s="2" t="s">
        <v>26</v>
      </c>
      <c r="F3993" s="2" t="s">
        <v>61</v>
      </c>
      <c r="G3993" s="1">
        <v>38863.249999999978</v>
      </c>
      <c r="H3993" s="1">
        <v>20195.909999999996</v>
      </c>
      <c r="I3993" s="4">
        <v>104</v>
      </c>
      <c r="J3993" s="2" t="s">
        <v>69</v>
      </c>
      <c r="K3993" s="1">
        <f>Tabelle111[[#This Row],[Menge kg Nges]]/1000</f>
        <v>38.863249999999979</v>
      </c>
      <c r="L3993" s="1">
        <f>Tabelle111[[#This Row],[Menge kg P2O5]]/1000</f>
        <v>20.195909999999998</v>
      </c>
      <c r="M3993" s="1">
        <f>Tabelle111[[#This Row],[Menge t Nges]]/Tabelle111[[#This Row],[Anzahl Lieferscheine]]</f>
        <v>0.37368509615384593</v>
      </c>
      <c r="N3993" s="1">
        <f>Tabelle111[[#This Row],[Menge t P2O5]]/Tabelle111[[#This Row],[Anzahl Lieferscheine]]</f>
        <v>0.19419144230769228</v>
      </c>
    </row>
    <row r="3994" spans="1:14" x14ac:dyDescent="0.2">
      <c r="A3994" s="2" t="s">
        <v>32</v>
      </c>
      <c r="B3994" s="2" t="s">
        <v>28</v>
      </c>
      <c r="C3994" s="2" t="s">
        <v>25</v>
      </c>
      <c r="D3994" s="2" t="s">
        <v>25</v>
      </c>
      <c r="E3994" s="2" t="s">
        <v>26</v>
      </c>
      <c r="F3994" s="2" t="s">
        <v>61</v>
      </c>
      <c r="G3994" s="1">
        <v>63568.599999999991</v>
      </c>
      <c r="H3994" s="1">
        <v>33222.380000000012</v>
      </c>
      <c r="I3994" s="4">
        <v>85</v>
      </c>
      <c r="J3994" s="2" t="s">
        <v>69</v>
      </c>
      <c r="K3994" s="1">
        <f>Tabelle111[[#This Row],[Menge kg Nges]]/1000</f>
        <v>63.568599999999989</v>
      </c>
      <c r="L3994" s="1">
        <f>Tabelle111[[#This Row],[Menge kg P2O5]]/1000</f>
        <v>33.222380000000015</v>
      </c>
      <c r="M3994" s="1">
        <f>Tabelle111[[#This Row],[Menge t Nges]]/Tabelle111[[#This Row],[Anzahl Lieferscheine]]</f>
        <v>0.74786588235294105</v>
      </c>
      <c r="N3994" s="1">
        <f>Tabelle111[[#This Row],[Menge t P2O5]]/Tabelle111[[#This Row],[Anzahl Lieferscheine]]</f>
        <v>0.39085152941176488</v>
      </c>
    </row>
    <row r="3995" spans="1:14" x14ac:dyDescent="0.2">
      <c r="A3995" s="2" t="s">
        <v>32</v>
      </c>
      <c r="B3995" s="2" t="s">
        <v>41</v>
      </c>
      <c r="C3995" s="2" t="s">
        <v>6</v>
      </c>
      <c r="D3995" s="2" t="s">
        <v>7</v>
      </c>
      <c r="E3995" s="2" t="s">
        <v>8</v>
      </c>
      <c r="F3995" s="2" t="s">
        <v>61</v>
      </c>
      <c r="G3995" s="1">
        <v>1700</v>
      </c>
      <c r="H3995" s="1">
        <v>700</v>
      </c>
      <c r="I3995" s="4">
        <v>3</v>
      </c>
      <c r="J3995" s="2" t="s">
        <v>69</v>
      </c>
      <c r="K3995" s="1">
        <f>Tabelle111[[#This Row],[Menge kg Nges]]/1000</f>
        <v>1.7</v>
      </c>
      <c r="L3995" s="1">
        <f>Tabelle111[[#This Row],[Menge kg P2O5]]/1000</f>
        <v>0.7</v>
      </c>
      <c r="M3995" s="1">
        <f>Tabelle111[[#This Row],[Menge t Nges]]/Tabelle111[[#This Row],[Anzahl Lieferscheine]]</f>
        <v>0.56666666666666665</v>
      </c>
      <c r="N3995" s="1">
        <f>Tabelle111[[#This Row],[Menge t P2O5]]/Tabelle111[[#This Row],[Anzahl Lieferscheine]]</f>
        <v>0.23333333333333331</v>
      </c>
    </row>
    <row r="3996" spans="1:14" x14ac:dyDescent="0.2">
      <c r="A3996" s="2" t="s">
        <v>32</v>
      </c>
      <c r="B3996" s="2" t="s">
        <v>41</v>
      </c>
      <c r="C3996" s="2" t="s">
        <v>6</v>
      </c>
      <c r="D3996" s="2" t="s">
        <v>7</v>
      </c>
      <c r="E3996" s="2" t="s">
        <v>11</v>
      </c>
      <c r="F3996" s="2" t="s">
        <v>61</v>
      </c>
      <c r="G3996" s="1">
        <v>575</v>
      </c>
      <c r="H3996" s="1">
        <v>287.5</v>
      </c>
      <c r="I3996" s="4">
        <v>1</v>
      </c>
      <c r="J3996" s="2" t="s">
        <v>69</v>
      </c>
      <c r="K3996" s="1">
        <f>Tabelle111[[#This Row],[Menge kg Nges]]/1000</f>
        <v>0.57499999999999996</v>
      </c>
      <c r="L3996" s="1">
        <f>Tabelle111[[#This Row],[Menge kg P2O5]]/1000</f>
        <v>0.28749999999999998</v>
      </c>
      <c r="M3996" s="1">
        <f>Tabelle111[[#This Row],[Menge t Nges]]/Tabelle111[[#This Row],[Anzahl Lieferscheine]]</f>
        <v>0.57499999999999996</v>
      </c>
      <c r="N3996" s="1">
        <f>Tabelle111[[#This Row],[Menge t P2O5]]/Tabelle111[[#This Row],[Anzahl Lieferscheine]]</f>
        <v>0.28749999999999998</v>
      </c>
    </row>
    <row r="3997" spans="1:14" x14ac:dyDescent="0.2">
      <c r="A3997" s="2" t="s">
        <v>32</v>
      </c>
      <c r="B3997" s="2" t="s">
        <v>41</v>
      </c>
      <c r="C3997" s="2" t="s">
        <v>6</v>
      </c>
      <c r="D3997" s="2" t="s">
        <v>7</v>
      </c>
      <c r="E3997" s="2" t="s">
        <v>12</v>
      </c>
      <c r="F3997" s="2" t="s">
        <v>61</v>
      </c>
      <c r="G3997" s="1">
        <v>2266.1</v>
      </c>
      <c r="H3997" s="1">
        <v>1317.5</v>
      </c>
      <c r="I3997" s="4">
        <v>5</v>
      </c>
      <c r="J3997" s="2" t="s">
        <v>69</v>
      </c>
      <c r="K3997" s="1">
        <f>Tabelle111[[#This Row],[Menge kg Nges]]/1000</f>
        <v>2.2660999999999998</v>
      </c>
      <c r="L3997" s="1">
        <f>Tabelle111[[#This Row],[Menge kg P2O5]]/1000</f>
        <v>1.3174999999999999</v>
      </c>
      <c r="M3997" s="1">
        <f>Tabelle111[[#This Row],[Menge t Nges]]/Tabelle111[[#This Row],[Anzahl Lieferscheine]]</f>
        <v>0.45321999999999996</v>
      </c>
      <c r="N3997" s="1">
        <f>Tabelle111[[#This Row],[Menge t P2O5]]/Tabelle111[[#This Row],[Anzahl Lieferscheine]]</f>
        <v>0.26349999999999996</v>
      </c>
    </row>
    <row r="3998" spans="1:14" x14ac:dyDescent="0.2">
      <c r="A3998" s="2" t="s">
        <v>32</v>
      </c>
      <c r="B3998" s="2" t="s">
        <v>41</v>
      </c>
      <c r="C3998" s="2" t="s">
        <v>6</v>
      </c>
      <c r="D3998" s="2" t="s">
        <v>7</v>
      </c>
      <c r="E3998" s="2" t="s">
        <v>14</v>
      </c>
      <c r="F3998" s="2" t="s">
        <v>61</v>
      </c>
      <c r="G3998" s="1">
        <v>900</v>
      </c>
      <c r="H3998" s="1">
        <v>450</v>
      </c>
      <c r="I3998" s="4">
        <v>1</v>
      </c>
      <c r="J3998" s="2" t="s">
        <v>69</v>
      </c>
      <c r="K3998" s="1">
        <f>Tabelle111[[#This Row],[Menge kg Nges]]/1000</f>
        <v>0.9</v>
      </c>
      <c r="L3998" s="1">
        <f>Tabelle111[[#This Row],[Menge kg P2O5]]/1000</f>
        <v>0.45</v>
      </c>
      <c r="M3998" s="1">
        <f>Tabelle111[[#This Row],[Menge t Nges]]/Tabelle111[[#This Row],[Anzahl Lieferscheine]]</f>
        <v>0.9</v>
      </c>
      <c r="N3998" s="1">
        <f>Tabelle111[[#This Row],[Menge t P2O5]]/Tabelle111[[#This Row],[Anzahl Lieferscheine]]</f>
        <v>0.45</v>
      </c>
    </row>
    <row r="3999" spans="1:14" x14ac:dyDescent="0.2">
      <c r="A3999" s="2" t="s">
        <v>32</v>
      </c>
      <c r="B3999" s="2" t="s">
        <v>41</v>
      </c>
      <c r="C3999" s="2" t="s">
        <v>6</v>
      </c>
      <c r="D3999" s="2" t="s">
        <v>15</v>
      </c>
      <c r="E3999" s="2" t="s">
        <v>21</v>
      </c>
      <c r="F3999" s="2" t="s">
        <v>61</v>
      </c>
      <c r="G3999" s="1">
        <v>960</v>
      </c>
      <c r="H3999" s="1">
        <v>420</v>
      </c>
      <c r="I3999" s="4">
        <v>2</v>
      </c>
      <c r="J3999" s="2" t="s">
        <v>69</v>
      </c>
      <c r="K3999" s="1">
        <f>Tabelle111[[#This Row],[Menge kg Nges]]/1000</f>
        <v>0.96</v>
      </c>
      <c r="L3999" s="1">
        <f>Tabelle111[[#This Row],[Menge kg P2O5]]/1000</f>
        <v>0.42</v>
      </c>
      <c r="M3999" s="1">
        <f>Tabelle111[[#This Row],[Menge t Nges]]/Tabelle111[[#This Row],[Anzahl Lieferscheine]]</f>
        <v>0.48</v>
      </c>
      <c r="N3999" s="1">
        <f>Tabelle111[[#This Row],[Menge t P2O5]]/Tabelle111[[#This Row],[Anzahl Lieferscheine]]</f>
        <v>0.21</v>
      </c>
    </row>
    <row r="4000" spans="1:14" x14ac:dyDescent="0.2">
      <c r="A4000" s="2" t="s">
        <v>32</v>
      </c>
      <c r="B4000" s="2" t="s">
        <v>41</v>
      </c>
      <c r="C4000" s="2" t="s">
        <v>6</v>
      </c>
      <c r="D4000" s="2" t="s">
        <v>15</v>
      </c>
      <c r="E4000" s="2" t="s">
        <v>9</v>
      </c>
      <c r="F4000" s="2" t="s">
        <v>61</v>
      </c>
      <c r="G4000" s="1">
        <v>166.5</v>
      </c>
      <c r="H4000" s="1">
        <v>67.5</v>
      </c>
      <c r="I4000" s="4">
        <v>1</v>
      </c>
      <c r="J4000" s="2" t="s">
        <v>69</v>
      </c>
      <c r="K4000" s="1">
        <f>Tabelle111[[#This Row],[Menge kg Nges]]/1000</f>
        <v>0.16650000000000001</v>
      </c>
      <c r="L4000" s="1">
        <f>Tabelle111[[#This Row],[Menge kg P2O5]]/1000</f>
        <v>6.7500000000000004E-2</v>
      </c>
      <c r="M4000" s="1">
        <f>Tabelle111[[#This Row],[Menge t Nges]]/Tabelle111[[#This Row],[Anzahl Lieferscheine]]</f>
        <v>0.16650000000000001</v>
      </c>
      <c r="N4000" s="1">
        <f>Tabelle111[[#This Row],[Menge t P2O5]]/Tabelle111[[#This Row],[Anzahl Lieferscheine]]</f>
        <v>6.7500000000000004E-2</v>
      </c>
    </row>
    <row r="4001" spans="1:14" x14ac:dyDescent="0.2">
      <c r="A4001" s="2" t="s">
        <v>32</v>
      </c>
      <c r="B4001" s="2" t="s">
        <v>41</v>
      </c>
      <c r="C4001" s="2" t="s">
        <v>25</v>
      </c>
      <c r="D4001" s="2" t="s">
        <v>25</v>
      </c>
      <c r="E4001" s="2" t="s">
        <v>26</v>
      </c>
      <c r="F4001" s="2" t="s">
        <v>61</v>
      </c>
      <c r="G4001" s="1">
        <v>4399.8</v>
      </c>
      <c r="H4001" s="1">
        <v>1829.7999999999997</v>
      </c>
      <c r="I4001" s="4">
        <v>7</v>
      </c>
      <c r="J4001" s="2" t="s">
        <v>69</v>
      </c>
      <c r="K4001" s="1">
        <f>Tabelle111[[#This Row],[Menge kg Nges]]/1000</f>
        <v>4.3997999999999999</v>
      </c>
      <c r="L4001" s="1">
        <f>Tabelle111[[#This Row],[Menge kg P2O5]]/1000</f>
        <v>1.8297999999999996</v>
      </c>
      <c r="M4001" s="1">
        <f>Tabelle111[[#This Row],[Menge t Nges]]/Tabelle111[[#This Row],[Anzahl Lieferscheine]]</f>
        <v>0.62854285714285718</v>
      </c>
      <c r="N4001" s="1">
        <f>Tabelle111[[#This Row],[Menge t P2O5]]/Tabelle111[[#This Row],[Anzahl Lieferscheine]]</f>
        <v>0.26139999999999997</v>
      </c>
    </row>
    <row r="4002" spans="1:14" x14ac:dyDescent="0.2">
      <c r="A4002" s="2" t="s">
        <v>32</v>
      </c>
      <c r="B4002" s="2" t="s">
        <v>42</v>
      </c>
      <c r="C4002" s="2" t="s">
        <v>6</v>
      </c>
      <c r="D4002" s="2" t="s">
        <v>7</v>
      </c>
      <c r="E4002" s="2" t="s">
        <v>9</v>
      </c>
      <c r="F4002" s="2" t="s">
        <v>61</v>
      </c>
      <c r="G4002" s="1">
        <v>11452.800000000003</v>
      </c>
      <c r="H4002" s="1">
        <v>5659.1999999999989</v>
      </c>
      <c r="I4002" s="4">
        <v>39</v>
      </c>
      <c r="J4002" s="2" t="s">
        <v>69</v>
      </c>
      <c r="K4002" s="1">
        <f>Tabelle111[[#This Row],[Menge kg Nges]]/1000</f>
        <v>11.452800000000003</v>
      </c>
      <c r="L4002" s="1">
        <f>Tabelle111[[#This Row],[Menge kg P2O5]]/1000</f>
        <v>5.6591999999999993</v>
      </c>
      <c r="M4002" s="1">
        <f>Tabelle111[[#This Row],[Menge t Nges]]/Tabelle111[[#This Row],[Anzahl Lieferscheine]]</f>
        <v>0.29366153846153853</v>
      </c>
      <c r="N4002" s="1">
        <f>Tabelle111[[#This Row],[Menge t P2O5]]/Tabelle111[[#This Row],[Anzahl Lieferscheine]]</f>
        <v>0.1451076923076923</v>
      </c>
    </row>
    <row r="4003" spans="1:14" x14ac:dyDescent="0.2">
      <c r="A4003" s="2" t="s">
        <v>32</v>
      </c>
      <c r="B4003" s="2" t="s">
        <v>42</v>
      </c>
      <c r="C4003" s="2" t="s">
        <v>6</v>
      </c>
      <c r="D4003" s="2" t="s">
        <v>7</v>
      </c>
      <c r="E4003" s="2" t="s">
        <v>11</v>
      </c>
      <c r="F4003" s="2" t="s">
        <v>61</v>
      </c>
      <c r="G4003" s="1">
        <v>1004.8</v>
      </c>
      <c r="H4003" s="1">
        <v>476.8</v>
      </c>
      <c r="I4003" s="4">
        <v>6</v>
      </c>
      <c r="J4003" s="2" t="s">
        <v>69</v>
      </c>
      <c r="K4003" s="1">
        <f>Tabelle111[[#This Row],[Menge kg Nges]]/1000</f>
        <v>1.0047999999999999</v>
      </c>
      <c r="L4003" s="1">
        <f>Tabelle111[[#This Row],[Menge kg P2O5]]/1000</f>
        <v>0.4768</v>
      </c>
      <c r="M4003" s="1">
        <f>Tabelle111[[#This Row],[Menge t Nges]]/Tabelle111[[#This Row],[Anzahl Lieferscheine]]</f>
        <v>0.16746666666666665</v>
      </c>
      <c r="N4003" s="1">
        <f>Tabelle111[[#This Row],[Menge t P2O5]]/Tabelle111[[#This Row],[Anzahl Lieferscheine]]</f>
        <v>7.9466666666666672E-2</v>
      </c>
    </row>
    <row r="4004" spans="1:14" x14ac:dyDescent="0.2">
      <c r="A4004" s="2" t="s">
        <v>32</v>
      </c>
      <c r="B4004" s="2" t="s">
        <v>42</v>
      </c>
      <c r="C4004" s="2" t="s">
        <v>6</v>
      </c>
      <c r="D4004" s="2" t="s">
        <v>7</v>
      </c>
      <c r="E4004" s="2" t="s">
        <v>12</v>
      </c>
      <c r="F4004" s="2" t="s">
        <v>61</v>
      </c>
      <c r="G4004" s="1">
        <v>7173.2</v>
      </c>
      <c r="H4004" s="1">
        <v>3438.8</v>
      </c>
      <c r="I4004" s="4">
        <v>15</v>
      </c>
      <c r="J4004" s="2" t="s">
        <v>69</v>
      </c>
      <c r="K4004" s="1">
        <f>Tabelle111[[#This Row],[Menge kg Nges]]/1000</f>
        <v>7.1731999999999996</v>
      </c>
      <c r="L4004" s="1">
        <f>Tabelle111[[#This Row],[Menge kg P2O5]]/1000</f>
        <v>3.4388000000000001</v>
      </c>
      <c r="M4004" s="1">
        <f>Tabelle111[[#This Row],[Menge t Nges]]/Tabelle111[[#This Row],[Anzahl Lieferscheine]]</f>
        <v>0.47821333333333332</v>
      </c>
      <c r="N4004" s="1">
        <f>Tabelle111[[#This Row],[Menge t P2O5]]/Tabelle111[[#This Row],[Anzahl Lieferscheine]]</f>
        <v>0.22925333333333334</v>
      </c>
    </row>
    <row r="4005" spans="1:14" x14ac:dyDescent="0.2">
      <c r="A4005" s="2" t="s">
        <v>32</v>
      </c>
      <c r="B4005" s="2" t="s">
        <v>42</v>
      </c>
      <c r="C4005" s="2" t="s">
        <v>6</v>
      </c>
      <c r="D4005" s="2" t="s">
        <v>7</v>
      </c>
      <c r="E4005" s="2" t="s">
        <v>14</v>
      </c>
      <c r="F4005" s="2" t="s">
        <v>61</v>
      </c>
      <c r="G4005" s="1">
        <v>309.12</v>
      </c>
      <c r="H4005" s="1">
        <v>163.52000000000001</v>
      </c>
      <c r="I4005" s="4">
        <v>1</v>
      </c>
      <c r="J4005" s="2" t="s">
        <v>69</v>
      </c>
      <c r="K4005" s="1">
        <f>Tabelle111[[#This Row],[Menge kg Nges]]/1000</f>
        <v>0.30912000000000001</v>
      </c>
      <c r="L4005" s="1">
        <f>Tabelle111[[#This Row],[Menge kg P2O5]]/1000</f>
        <v>0.16352</v>
      </c>
      <c r="M4005" s="1">
        <f>Tabelle111[[#This Row],[Menge t Nges]]/Tabelle111[[#This Row],[Anzahl Lieferscheine]]</f>
        <v>0.30912000000000001</v>
      </c>
      <c r="N4005" s="1">
        <f>Tabelle111[[#This Row],[Menge t P2O5]]/Tabelle111[[#This Row],[Anzahl Lieferscheine]]</f>
        <v>0.16352</v>
      </c>
    </row>
    <row r="4006" spans="1:14" x14ac:dyDescent="0.2">
      <c r="A4006" s="2" t="s">
        <v>32</v>
      </c>
      <c r="B4006" s="2" t="s">
        <v>42</v>
      </c>
      <c r="C4006" s="2" t="s">
        <v>6</v>
      </c>
      <c r="D4006" s="2" t="s">
        <v>15</v>
      </c>
      <c r="E4006" s="2" t="s">
        <v>8</v>
      </c>
      <c r="F4006" s="2" t="s">
        <v>61</v>
      </c>
      <c r="G4006" s="1">
        <v>120</v>
      </c>
      <c r="H4006" s="1">
        <v>200</v>
      </c>
      <c r="I4006" s="4">
        <v>1</v>
      </c>
      <c r="J4006" s="2" t="s">
        <v>69</v>
      </c>
      <c r="K4006" s="1">
        <f>Tabelle111[[#This Row],[Menge kg Nges]]/1000</f>
        <v>0.12</v>
      </c>
      <c r="L4006" s="1">
        <f>Tabelle111[[#This Row],[Menge kg P2O5]]/1000</f>
        <v>0.2</v>
      </c>
      <c r="M4006" s="1">
        <f>Tabelle111[[#This Row],[Menge t Nges]]/Tabelle111[[#This Row],[Anzahl Lieferscheine]]</f>
        <v>0.12</v>
      </c>
      <c r="N4006" s="1">
        <f>Tabelle111[[#This Row],[Menge t P2O5]]/Tabelle111[[#This Row],[Anzahl Lieferscheine]]</f>
        <v>0.2</v>
      </c>
    </row>
    <row r="4007" spans="1:14" x14ac:dyDescent="0.2">
      <c r="A4007" s="2" t="s">
        <v>32</v>
      </c>
      <c r="B4007" s="2" t="s">
        <v>42</v>
      </c>
      <c r="C4007" s="2" t="s">
        <v>6</v>
      </c>
      <c r="D4007" s="2" t="s">
        <v>15</v>
      </c>
      <c r="E4007" s="2" t="s">
        <v>16</v>
      </c>
      <c r="F4007" s="2" t="s">
        <v>61</v>
      </c>
      <c r="G4007" s="1">
        <v>902.80000000000018</v>
      </c>
      <c r="H4007" s="1">
        <v>829.5999999999998</v>
      </c>
      <c r="I4007" s="4">
        <v>15</v>
      </c>
      <c r="J4007" s="2" t="s">
        <v>69</v>
      </c>
      <c r="K4007" s="1">
        <f>Tabelle111[[#This Row],[Menge kg Nges]]/1000</f>
        <v>0.90280000000000016</v>
      </c>
      <c r="L4007" s="1">
        <f>Tabelle111[[#This Row],[Menge kg P2O5]]/1000</f>
        <v>0.82959999999999978</v>
      </c>
      <c r="M4007" s="1">
        <f>Tabelle111[[#This Row],[Menge t Nges]]/Tabelle111[[#This Row],[Anzahl Lieferscheine]]</f>
        <v>6.018666666666668E-2</v>
      </c>
      <c r="N4007" s="1">
        <f>Tabelle111[[#This Row],[Menge t P2O5]]/Tabelle111[[#This Row],[Anzahl Lieferscheine]]</f>
        <v>5.530666666666665E-2</v>
      </c>
    </row>
    <row r="4008" spans="1:14" x14ac:dyDescent="0.2">
      <c r="A4008" s="2" t="s">
        <v>32</v>
      </c>
      <c r="B4008" s="2" t="s">
        <v>42</v>
      </c>
      <c r="C4008" s="2" t="s">
        <v>6</v>
      </c>
      <c r="D4008" s="2" t="s">
        <v>15</v>
      </c>
      <c r="E4008" s="2" t="s">
        <v>18</v>
      </c>
      <c r="F4008" s="2" t="s">
        <v>61</v>
      </c>
      <c r="G4008" s="1">
        <v>5184.8500000000004</v>
      </c>
      <c r="H4008" s="1">
        <v>3232.5</v>
      </c>
      <c r="I4008" s="4">
        <v>9</v>
      </c>
      <c r="J4008" s="2" t="s">
        <v>69</v>
      </c>
      <c r="K4008" s="1">
        <f>Tabelle111[[#This Row],[Menge kg Nges]]/1000</f>
        <v>5.18485</v>
      </c>
      <c r="L4008" s="1">
        <f>Tabelle111[[#This Row],[Menge kg P2O5]]/1000</f>
        <v>3.2324999999999999</v>
      </c>
      <c r="M4008" s="1">
        <f>Tabelle111[[#This Row],[Menge t Nges]]/Tabelle111[[#This Row],[Anzahl Lieferscheine]]</f>
        <v>0.57609444444444446</v>
      </c>
      <c r="N4008" s="1">
        <f>Tabelle111[[#This Row],[Menge t P2O5]]/Tabelle111[[#This Row],[Anzahl Lieferscheine]]</f>
        <v>0.35916666666666663</v>
      </c>
    </row>
    <row r="4009" spans="1:14" x14ac:dyDescent="0.2">
      <c r="A4009" s="2" t="s">
        <v>32</v>
      </c>
      <c r="B4009" s="2" t="s">
        <v>42</v>
      </c>
      <c r="C4009" s="2" t="s">
        <v>6</v>
      </c>
      <c r="D4009" s="2" t="s">
        <v>15</v>
      </c>
      <c r="E4009" s="2" t="s">
        <v>19</v>
      </c>
      <c r="F4009" s="2" t="s">
        <v>61</v>
      </c>
      <c r="G4009" s="1">
        <v>661.5</v>
      </c>
      <c r="H4009" s="1">
        <v>735</v>
      </c>
      <c r="I4009" s="4">
        <v>3</v>
      </c>
      <c r="J4009" s="2" t="s">
        <v>69</v>
      </c>
      <c r="K4009" s="1">
        <f>Tabelle111[[#This Row],[Menge kg Nges]]/1000</f>
        <v>0.66149999999999998</v>
      </c>
      <c r="L4009" s="1">
        <f>Tabelle111[[#This Row],[Menge kg P2O5]]/1000</f>
        <v>0.73499999999999999</v>
      </c>
      <c r="M4009" s="1">
        <f>Tabelle111[[#This Row],[Menge t Nges]]/Tabelle111[[#This Row],[Anzahl Lieferscheine]]</f>
        <v>0.2205</v>
      </c>
      <c r="N4009" s="1">
        <f>Tabelle111[[#This Row],[Menge t P2O5]]/Tabelle111[[#This Row],[Anzahl Lieferscheine]]</f>
        <v>0.245</v>
      </c>
    </row>
    <row r="4010" spans="1:14" x14ac:dyDescent="0.2">
      <c r="A4010" s="2" t="s">
        <v>32</v>
      </c>
      <c r="B4010" s="2" t="s">
        <v>42</v>
      </c>
      <c r="C4010" s="2" t="s">
        <v>6</v>
      </c>
      <c r="D4010" s="2" t="s">
        <v>15</v>
      </c>
      <c r="E4010" s="2" t="s">
        <v>20</v>
      </c>
      <c r="F4010" s="2" t="s">
        <v>61</v>
      </c>
      <c r="G4010" s="1">
        <v>407</v>
      </c>
      <c r="H4010" s="1">
        <v>316</v>
      </c>
      <c r="I4010" s="4">
        <v>4</v>
      </c>
      <c r="J4010" s="2" t="s">
        <v>69</v>
      </c>
      <c r="K4010" s="1">
        <f>Tabelle111[[#This Row],[Menge kg Nges]]/1000</f>
        <v>0.40699999999999997</v>
      </c>
      <c r="L4010" s="1">
        <f>Tabelle111[[#This Row],[Menge kg P2O5]]/1000</f>
        <v>0.316</v>
      </c>
      <c r="M4010" s="1">
        <f>Tabelle111[[#This Row],[Menge t Nges]]/Tabelle111[[#This Row],[Anzahl Lieferscheine]]</f>
        <v>0.10174999999999999</v>
      </c>
      <c r="N4010" s="1">
        <f>Tabelle111[[#This Row],[Menge t P2O5]]/Tabelle111[[#This Row],[Anzahl Lieferscheine]]</f>
        <v>7.9000000000000001E-2</v>
      </c>
    </row>
    <row r="4011" spans="1:14" x14ac:dyDescent="0.2">
      <c r="A4011" s="2" t="s">
        <v>32</v>
      </c>
      <c r="B4011" s="2" t="s">
        <v>42</v>
      </c>
      <c r="C4011" s="2" t="s">
        <v>6</v>
      </c>
      <c r="D4011" s="2" t="s">
        <v>15</v>
      </c>
      <c r="E4011" s="2" t="s">
        <v>9</v>
      </c>
      <c r="F4011" s="2" t="s">
        <v>61</v>
      </c>
      <c r="G4011" s="1">
        <v>676.6</v>
      </c>
      <c r="H4011" s="1">
        <v>280.5</v>
      </c>
      <c r="I4011" s="4">
        <v>1</v>
      </c>
      <c r="J4011" s="2" t="s">
        <v>69</v>
      </c>
      <c r="K4011" s="1">
        <f>Tabelle111[[#This Row],[Menge kg Nges]]/1000</f>
        <v>0.67659999999999998</v>
      </c>
      <c r="L4011" s="1">
        <f>Tabelle111[[#This Row],[Menge kg P2O5]]/1000</f>
        <v>0.28050000000000003</v>
      </c>
      <c r="M4011" s="1">
        <f>Tabelle111[[#This Row],[Menge t Nges]]/Tabelle111[[#This Row],[Anzahl Lieferscheine]]</f>
        <v>0.67659999999999998</v>
      </c>
      <c r="N4011" s="1">
        <f>Tabelle111[[#This Row],[Menge t P2O5]]/Tabelle111[[#This Row],[Anzahl Lieferscheine]]</f>
        <v>0.28050000000000003</v>
      </c>
    </row>
    <row r="4012" spans="1:14" x14ac:dyDescent="0.2">
      <c r="A4012" s="2" t="s">
        <v>32</v>
      </c>
      <c r="B4012" s="2" t="s">
        <v>42</v>
      </c>
      <c r="C4012" s="2" t="s">
        <v>6</v>
      </c>
      <c r="D4012" s="2" t="s">
        <v>15</v>
      </c>
      <c r="E4012" s="2" t="s">
        <v>10</v>
      </c>
      <c r="F4012" s="2" t="s">
        <v>61</v>
      </c>
      <c r="G4012" s="1">
        <v>400</v>
      </c>
      <c r="H4012" s="1">
        <v>170</v>
      </c>
      <c r="I4012" s="4">
        <v>2</v>
      </c>
      <c r="J4012" s="2" t="s">
        <v>69</v>
      </c>
      <c r="K4012" s="1">
        <f>Tabelle111[[#This Row],[Menge kg Nges]]/1000</f>
        <v>0.4</v>
      </c>
      <c r="L4012" s="1">
        <f>Tabelle111[[#This Row],[Menge kg P2O5]]/1000</f>
        <v>0.17</v>
      </c>
      <c r="M4012" s="1">
        <f>Tabelle111[[#This Row],[Menge t Nges]]/Tabelle111[[#This Row],[Anzahl Lieferscheine]]</f>
        <v>0.2</v>
      </c>
      <c r="N4012" s="1">
        <f>Tabelle111[[#This Row],[Menge t P2O5]]/Tabelle111[[#This Row],[Anzahl Lieferscheine]]</f>
        <v>8.5000000000000006E-2</v>
      </c>
    </row>
    <row r="4013" spans="1:14" x14ac:dyDescent="0.2">
      <c r="A4013" s="2" t="s">
        <v>32</v>
      </c>
      <c r="B4013" s="2" t="s">
        <v>42</v>
      </c>
      <c r="C4013" s="2" t="s">
        <v>25</v>
      </c>
      <c r="D4013" s="2" t="s">
        <v>25</v>
      </c>
      <c r="E4013" s="2" t="s">
        <v>26</v>
      </c>
      <c r="F4013" s="2" t="s">
        <v>61</v>
      </c>
      <c r="G4013" s="1">
        <v>318764.28000000026</v>
      </c>
      <c r="H4013" s="1">
        <v>163789.64000000004</v>
      </c>
      <c r="I4013" s="4">
        <v>615</v>
      </c>
      <c r="J4013" s="2" t="s">
        <v>69</v>
      </c>
      <c r="K4013" s="1">
        <f>Tabelle111[[#This Row],[Menge kg Nges]]/1000</f>
        <v>318.76428000000027</v>
      </c>
      <c r="L4013" s="1">
        <f>Tabelle111[[#This Row],[Menge kg P2O5]]/1000</f>
        <v>163.78964000000005</v>
      </c>
      <c r="M4013" s="1">
        <f>Tabelle111[[#This Row],[Menge t Nges]]/Tabelle111[[#This Row],[Anzahl Lieferscheine]]</f>
        <v>0.51831590243902481</v>
      </c>
      <c r="N4013" s="1">
        <f>Tabelle111[[#This Row],[Menge t P2O5]]/Tabelle111[[#This Row],[Anzahl Lieferscheine]]</f>
        <v>0.26632461788617895</v>
      </c>
    </row>
    <row r="4014" spans="1:14" x14ac:dyDescent="0.2">
      <c r="A4014" s="2" t="s">
        <v>43</v>
      </c>
      <c r="B4014" s="2" t="s">
        <v>43</v>
      </c>
      <c r="C4014" s="2" t="s">
        <v>6</v>
      </c>
      <c r="D4014" s="2" t="s">
        <v>30</v>
      </c>
      <c r="E4014" s="2" t="s">
        <v>26</v>
      </c>
      <c r="F4014" s="2" t="s">
        <v>61</v>
      </c>
      <c r="G4014" s="1">
        <v>10762.500000000002</v>
      </c>
      <c r="H4014" s="1">
        <v>5163.76</v>
      </c>
      <c r="I4014" s="4">
        <v>65</v>
      </c>
      <c r="J4014" s="2" t="s">
        <v>69</v>
      </c>
      <c r="K4014" s="1">
        <f>Tabelle111[[#This Row],[Menge kg Nges]]/1000</f>
        <v>10.762500000000001</v>
      </c>
      <c r="L4014" s="1">
        <f>Tabelle111[[#This Row],[Menge kg P2O5]]/1000</f>
        <v>5.1637599999999999</v>
      </c>
      <c r="M4014" s="1">
        <f>Tabelle111[[#This Row],[Menge t Nges]]/Tabelle111[[#This Row],[Anzahl Lieferscheine]]</f>
        <v>0.16557692307692309</v>
      </c>
      <c r="N4014" s="1">
        <f>Tabelle111[[#This Row],[Menge t P2O5]]/Tabelle111[[#This Row],[Anzahl Lieferscheine]]</f>
        <v>7.9442461538461531E-2</v>
      </c>
    </row>
    <row r="4015" spans="1:14" x14ac:dyDescent="0.2">
      <c r="A4015" s="2" t="s">
        <v>43</v>
      </c>
      <c r="B4015" s="2" t="s">
        <v>43</v>
      </c>
      <c r="C4015" s="2" t="s">
        <v>6</v>
      </c>
      <c r="D4015" s="2" t="s">
        <v>7</v>
      </c>
      <c r="E4015" s="2" t="s">
        <v>8</v>
      </c>
      <c r="F4015" s="2" t="s">
        <v>61</v>
      </c>
      <c r="G4015" s="1">
        <v>31.36</v>
      </c>
      <c r="H4015" s="1">
        <v>28</v>
      </c>
      <c r="I4015" s="4">
        <v>1</v>
      </c>
      <c r="J4015" s="2" t="s">
        <v>69</v>
      </c>
      <c r="K4015" s="1">
        <f>Tabelle111[[#This Row],[Menge kg Nges]]/1000</f>
        <v>3.1359999999999999E-2</v>
      </c>
      <c r="L4015" s="1">
        <f>Tabelle111[[#This Row],[Menge kg P2O5]]/1000</f>
        <v>2.8000000000000001E-2</v>
      </c>
      <c r="M4015" s="1">
        <f>Tabelle111[[#This Row],[Menge t Nges]]/Tabelle111[[#This Row],[Anzahl Lieferscheine]]</f>
        <v>3.1359999999999999E-2</v>
      </c>
      <c r="N4015" s="1">
        <f>Tabelle111[[#This Row],[Menge t P2O5]]/Tabelle111[[#This Row],[Anzahl Lieferscheine]]</f>
        <v>2.8000000000000001E-2</v>
      </c>
    </row>
    <row r="4016" spans="1:14" x14ac:dyDescent="0.2">
      <c r="A4016" s="2" t="s">
        <v>43</v>
      </c>
      <c r="B4016" s="2" t="s">
        <v>43</v>
      </c>
      <c r="C4016" s="2" t="s">
        <v>6</v>
      </c>
      <c r="D4016" s="2" t="s">
        <v>7</v>
      </c>
      <c r="E4016" s="2" t="s">
        <v>9</v>
      </c>
      <c r="F4016" s="2" t="s">
        <v>61</v>
      </c>
      <c r="G4016" s="1">
        <v>3163.9799999999996</v>
      </c>
      <c r="H4016" s="1">
        <v>1323.74</v>
      </c>
      <c r="I4016" s="4">
        <v>19</v>
      </c>
      <c r="J4016" s="2" t="s">
        <v>69</v>
      </c>
      <c r="K4016" s="1">
        <f>Tabelle111[[#This Row],[Menge kg Nges]]/1000</f>
        <v>3.1639799999999996</v>
      </c>
      <c r="L4016" s="1">
        <f>Tabelle111[[#This Row],[Menge kg P2O5]]/1000</f>
        <v>1.3237399999999999</v>
      </c>
      <c r="M4016" s="1">
        <f>Tabelle111[[#This Row],[Menge t Nges]]/Tabelle111[[#This Row],[Anzahl Lieferscheine]]</f>
        <v>0.1665252631578947</v>
      </c>
      <c r="N4016" s="1">
        <f>Tabelle111[[#This Row],[Menge t P2O5]]/Tabelle111[[#This Row],[Anzahl Lieferscheine]]</f>
        <v>6.9670526315789474E-2</v>
      </c>
    </row>
    <row r="4017" spans="1:14" x14ac:dyDescent="0.2">
      <c r="A4017" s="2" t="s">
        <v>43</v>
      </c>
      <c r="B4017" s="2" t="s">
        <v>43</v>
      </c>
      <c r="C4017" s="2" t="s">
        <v>6</v>
      </c>
      <c r="D4017" s="2" t="s">
        <v>7</v>
      </c>
      <c r="E4017" s="2" t="s">
        <v>11</v>
      </c>
      <c r="F4017" s="2" t="s">
        <v>61</v>
      </c>
      <c r="G4017" s="1">
        <v>8770.7300000000014</v>
      </c>
      <c r="H4017" s="1">
        <v>4115.8000000000011</v>
      </c>
      <c r="I4017" s="4">
        <v>45</v>
      </c>
      <c r="J4017" s="2" t="s">
        <v>69</v>
      </c>
      <c r="K4017" s="1">
        <f>Tabelle111[[#This Row],[Menge kg Nges]]/1000</f>
        <v>8.7707300000000021</v>
      </c>
      <c r="L4017" s="1">
        <f>Tabelle111[[#This Row],[Menge kg P2O5]]/1000</f>
        <v>4.115800000000001</v>
      </c>
      <c r="M4017" s="1">
        <f>Tabelle111[[#This Row],[Menge t Nges]]/Tabelle111[[#This Row],[Anzahl Lieferscheine]]</f>
        <v>0.19490511111111117</v>
      </c>
      <c r="N4017" s="1">
        <f>Tabelle111[[#This Row],[Menge t P2O5]]/Tabelle111[[#This Row],[Anzahl Lieferscheine]]</f>
        <v>9.146222222222225E-2</v>
      </c>
    </row>
    <row r="4018" spans="1:14" x14ac:dyDescent="0.2">
      <c r="A4018" s="2" t="s">
        <v>43</v>
      </c>
      <c r="B4018" s="2" t="s">
        <v>43</v>
      </c>
      <c r="C4018" s="2" t="s">
        <v>6</v>
      </c>
      <c r="D4018" s="2" t="s">
        <v>7</v>
      </c>
      <c r="E4018" s="2" t="s">
        <v>12</v>
      </c>
      <c r="F4018" s="2" t="s">
        <v>61</v>
      </c>
      <c r="G4018" s="1">
        <v>17044.2</v>
      </c>
      <c r="H4018" s="1">
        <v>6465.5</v>
      </c>
      <c r="I4018" s="4">
        <v>68</v>
      </c>
      <c r="J4018" s="2" t="s">
        <v>69</v>
      </c>
      <c r="K4018" s="1">
        <f>Tabelle111[[#This Row],[Menge kg Nges]]/1000</f>
        <v>17.0442</v>
      </c>
      <c r="L4018" s="1">
        <f>Tabelle111[[#This Row],[Menge kg P2O5]]/1000</f>
        <v>6.4654999999999996</v>
      </c>
      <c r="M4018" s="1">
        <f>Tabelle111[[#This Row],[Menge t Nges]]/Tabelle111[[#This Row],[Anzahl Lieferscheine]]</f>
        <v>0.25064999999999998</v>
      </c>
      <c r="N4018" s="1">
        <f>Tabelle111[[#This Row],[Menge t P2O5]]/Tabelle111[[#This Row],[Anzahl Lieferscheine]]</f>
        <v>9.5080882352941168E-2</v>
      </c>
    </row>
    <row r="4019" spans="1:14" x14ac:dyDescent="0.2">
      <c r="A4019" s="2" t="s">
        <v>43</v>
      </c>
      <c r="B4019" s="2" t="s">
        <v>43</v>
      </c>
      <c r="C4019" s="2" t="s">
        <v>6</v>
      </c>
      <c r="D4019" s="2" t="s">
        <v>7</v>
      </c>
      <c r="E4019" s="2" t="s">
        <v>13</v>
      </c>
      <c r="F4019" s="2" t="s">
        <v>61</v>
      </c>
      <c r="G4019" s="1">
        <v>20859.53000000001</v>
      </c>
      <c r="H4019" s="1">
        <v>10654.409999999998</v>
      </c>
      <c r="I4019" s="4">
        <v>97</v>
      </c>
      <c r="J4019" s="2" t="s">
        <v>69</v>
      </c>
      <c r="K4019" s="1">
        <f>Tabelle111[[#This Row],[Menge kg Nges]]/1000</f>
        <v>20.85953000000001</v>
      </c>
      <c r="L4019" s="1">
        <f>Tabelle111[[#This Row],[Menge kg P2O5]]/1000</f>
        <v>10.654409999999999</v>
      </c>
      <c r="M4019" s="1">
        <f>Tabelle111[[#This Row],[Menge t Nges]]/Tabelle111[[#This Row],[Anzahl Lieferscheine]]</f>
        <v>0.21504670103092793</v>
      </c>
      <c r="N4019" s="1">
        <f>Tabelle111[[#This Row],[Menge t P2O5]]/Tabelle111[[#This Row],[Anzahl Lieferscheine]]</f>
        <v>0.10983927835051545</v>
      </c>
    </row>
    <row r="4020" spans="1:14" x14ac:dyDescent="0.2">
      <c r="A4020" s="2" t="s">
        <v>43</v>
      </c>
      <c r="B4020" s="2" t="s">
        <v>43</v>
      </c>
      <c r="C4020" s="2" t="s">
        <v>6</v>
      </c>
      <c r="D4020" s="2" t="s">
        <v>7</v>
      </c>
      <c r="E4020" s="2" t="s">
        <v>14</v>
      </c>
      <c r="F4020" s="2" t="s">
        <v>61</v>
      </c>
      <c r="G4020" s="1">
        <v>2610.9899999999998</v>
      </c>
      <c r="H4020" s="1">
        <v>1566.22</v>
      </c>
      <c r="I4020" s="4">
        <v>19</v>
      </c>
      <c r="J4020" s="2" t="s">
        <v>69</v>
      </c>
      <c r="K4020" s="1">
        <f>Tabelle111[[#This Row],[Menge kg Nges]]/1000</f>
        <v>2.6109899999999997</v>
      </c>
      <c r="L4020" s="1">
        <f>Tabelle111[[#This Row],[Menge kg P2O5]]/1000</f>
        <v>1.5662199999999999</v>
      </c>
      <c r="M4020" s="1">
        <f>Tabelle111[[#This Row],[Menge t Nges]]/Tabelle111[[#This Row],[Anzahl Lieferscheine]]</f>
        <v>0.13742052631578947</v>
      </c>
      <c r="N4020" s="1">
        <f>Tabelle111[[#This Row],[Menge t P2O5]]/Tabelle111[[#This Row],[Anzahl Lieferscheine]]</f>
        <v>8.2432631578947368E-2</v>
      </c>
    </row>
    <row r="4021" spans="1:14" x14ac:dyDescent="0.2">
      <c r="A4021" s="2" t="s">
        <v>43</v>
      </c>
      <c r="B4021" s="2" t="s">
        <v>43</v>
      </c>
      <c r="C4021" s="2" t="s">
        <v>6</v>
      </c>
      <c r="D4021" s="2" t="s">
        <v>15</v>
      </c>
      <c r="E4021" s="2" t="s">
        <v>18</v>
      </c>
      <c r="F4021" s="2" t="s">
        <v>61</v>
      </c>
      <c r="G4021" s="1">
        <v>255.6</v>
      </c>
      <c r="H4021" s="1">
        <v>194</v>
      </c>
      <c r="I4021" s="4">
        <v>2</v>
      </c>
      <c r="J4021" s="2" t="s">
        <v>69</v>
      </c>
      <c r="K4021" s="1">
        <f>Tabelle111[[#This Row],[Menge kg Nges]]/1000</f>
        <v>0.25559999999999999</v>
      </c>
      <c r="L4021" s="1">
        <f>Tabelle111[[#This Row],[Menge kg P2O5]]/1000</f>
        <v>0.19400000000000001</v>
      </c>
      <c r="M4021" s="1">
        <f>Tabelle111[[#This Row],[Menge t Nges]]/Tabelle111[[#This Row],[Anzahl Lieferscheine]]</f>
        <v>0.1278</v>
      </c>
      <c r="N4021" s="1">
        <f>Tabelle111[[#This Row],[Menge t P2O5]]/Tabelle111[[#This Row],[Anzahl Lieferscheine]]</f>
        <v>9.7000000000000003E-2</v>
      </c>
    </row>
    <row r="4022" spans="1:14" x14ac:dyDescent="0.2">
      <c r="A4022" s="2" t="s">
        <v>43</v>
      </c>
      <c r="B4022" s="2" t="s">
        <v>36</v>
      </c>
      <c r="C4022" s="2" t="s">
        <v>6</v>
      </c>
      <c r="D4022" s="2" t="s">
        <v>30</v>
      </c>
      <c r="E4022" s="2" t="s">
        <v>26</v>
      </c>
      <c r="F4022" s="2" t="s">
        <v>61</v>
      </c>
      <c r="G4022" s="1">
        <v>1702.2</v>
      </c>
      <c r="H4022" s="1">
        <v>993.35</v>
      </c>
      <c r="I4022" s="4">
        <v>16</v>
      </c>
      <c r="J4022" s="2" t="s">
        <v>69</v>
      </c>
      <c r="K4022" s="1">
        <f>Tabelle111[[#This Row],[Menge kg Nges]]/1000</f>
        <v>1.7021999999999999</v>
      </c>
      <c r="L4022" s="1">
        <f>Tabelle111[[#This Row],[Menge kg P2O5]]/1000</f>
        <v>0.99335000000000007</v>
      </c>
      <c r="M4022" s="1">
        <f>Tabelle111[[#This Row],[Menge t Nges]]/Tabelle111[[#This Row],[Anzahl Lieferscheine]]</f>
        <v>0.1063875</v>
      </c>
      <c r="N4022" s="1">
        <f>Tabelle111[[#This Row],[Menge t P2O5]]/Tabelle111[[#This Row],[Anzahl Lieferscheine]]</f>
        <v>6.2084375000000004E-2</v>
      </c>
    </row>
    <row r="4023" spans="1:14" x14ac:dyDescent="0.2">
      <c r="A4023" s="2" t="s">
        <v>43</v>
      </c>
      <c r="B4023" s="2" t="s">
        <v>36</v>
      </c>
      <c r="C4023" s="2" t="s">
        <v>6</v>
      </c>
      <c r="D4023" s="2" t="s">
        <v>7</v>
      </c>
      <c r="E4023" s="2" t="s">
        <v>9</v>
      </c>
      <c r="F4023" s="2" t="s">
        <v>61</v>
      </c>
      <c r="G4023" s="1">
        <v>174</v>
      </c>
      <c r="H4023" s="1">
        <v>72</v>
      </c>
      <c r="I4023" s="4">
        <v>1</v>
      </c>
      <c r="J4023" s="2" t="s">
        <v>69</v>
      </c>
      <c r="K4023" s="1">
        <f>Tabelle111[[#This Row],[Menge kg Nges]]/1000</f>
        <v>0.17399999999999999</v>
      </c>
      <c r="L4023" s="1">
        <f>Tabelle111[[#This Row],[Menge kg P2O5]]/1000</f>
        <v>7.1999999999999995E-2</v>
      </c>
      <c r="M4023" s="1">
        <f>Tabelle111[[#This Row],[Menge t Nges]]/Tabelle111[[#This Row],[Anzahl Lieferscheine]]</f>
        <v>0.17399999999999999</v>
      </c>
      <c r="N4023" s="1">
        <f>Tabelle111[[#This Row],[Menge t P2O5]]/Tabelle111[[#This Row],[Anzahl Lieferscheine]]</f>
        <v>7.1999999999999995E-2</v>
      </c>
    </row>
    <row r="4024" spans="1:14" x14ac:dyDescent="0.2">
      <c r="A4024" s="2" t="s">
        <v>43</v>
      </c>
      <c r="B4024" s="2" t="s">
        <v>36</v>
      </c>
      <c r="C4024" s="2" t="s">
        <v>6</v>
      </c>
      <c r="D4024" s="2" t="s">
        <v>7</v>
      </c>
      <c r="E4024" s="2" t="s">
        <v>11</v>
      </c>
      <c r="F4024" s="2" t="s">
        <v>61</v>
      </c>
      <c r="G4024" s="1">
        <v>3063.12</v>
      </c>
      <c r="H4024" s="1">
        <v>1505.3400000000001</v>
      </c>
      <c r="I4024" s="4">
        <v>15</v>
      </c>
      <c r="J4024" s="2" t="s">
        <v>69</v>
      </c>
      <c r="K4024" s="1">
        <f>Tabelle111[[#This Row],[Menge kg Nges]]/1000</f>
        <v>3.0631200000000001</v>
      </c>
      <c r="L4024" s="1">
        <f>Tabelle111[[#This Row],[Menge kg P2O5]]/1000</f>
        <v>1.5053400000000001</v>
      </c>
      <c r="M4024" s="1">
        <f>Tabelle111[[#This Row],[Menge t Nges]]/Tabelle111[[#This Row],[Anzahl Lieferscheine]]</f>
        <v>0.204208</v>
      </c>
      <c r="N4024" s="1">
        <f>Tabelle111[[#This Row],[Menge t P2O5]]/Tabelle111[[#This Row],[Anzahl Lieferscheine]]</f>
        <v>0.10035600000000001</v>
      </c>
    </row>
    <row r="4025" spans="1:14" x14ac:dyDescent="0.2">
      <c r="A4025" s="2" t="s">
        <v>43</v>
      </c>
      <c r="B4025" s="2" t="s">
        <v>36</v>
      </c>
      <c r="C4025" s="2" t="s">
        <v>6</v>
      </c>
      <c r="D4025" s="2" t="s">
        <v>7</v>
      </c>
      <c r="E4025" s="2" t="s">
        <v>12</v>
      </c>
      <c r="F4025" s="2" t="s">
        <v>61</v>
      </c>
      <c r="G4025" s="1">
        <v>2758.24</v>
      </c>
      <c r="H4025" s="1">
        <v>1073.1200000000001</v>
      </c>
      <c r="I4025" s="4">
        <v>11</v>
      </c>
      <c r="J4025" s="2" t="s">
        <v>69</v>
      </c>
      <c r="K4025" s="1">
        <f>Tabelle111[[#This Row],[Menge kg Nges]]/1000</f>
        <v>2.7582399999999998</v>
      </c>
      <c r="L4025" s="1">
        <f>Tabelle111[[#This Row],[Menge kg P2O5]]/1000</f>
        <v>1.0731200000000001</v>
      </c>
      <c r="M4025" s="1">
        <f>Tabelle111[[#This Row],[Menge t Nges]]/Tabelle111[[#This Row],[Anzahl Lieferscheine]]</f>
        <v>0.25074909090909087</v>
      </c>
      <c r="N4025" s="1">
        <f>Tabelle111[[#This Row],[Menge t P2O5]]/Tabelle111[[#This Row],[Anzahl Lieferscheine]]</f>
        <v>9.7556363636363649E-2</v>
      </c>
    </row>
    <row r="4026" spans="1:14" x14ac:dyDescent="0.2">
      <c r="A4026" s="2" t="s">
        <v>43</v>
      </c>
      <c r="B4026" s="2" t="s">
        <v>36</v>
      </c>
      <c r="C4026" s="2" t="s">
        <v>6</v>
      </c>
      <c r="D4026" s="2" t="s">
        <v>7</v>
      </c>
      <c r="E4026" s="2" t="s">
        <v>13</v>
      </c>
      <c r="F4026" s="2" t="s">
        <v>61</v>
      </c>
      <c r="G4026" s="1">
        <v>4436.2000000000007</v>
      </c>
      <c r="H4026" s="1">
        <v>2362</v>
      </c>
      <c r="I4026" s="4">
        <v>21</v>
      </c>
      <c r="J4026" s="2" t="s">
        <v>69</v>
      </c>
      <c r="K4026" s="1">
        <f>Tabelle111[[#This Row],[Menge kg Nges]]/1000</f>
        <v>4.4362000000000004</v>
      </c>
      <c r="L4026" s="1">
        <f>Tabelle111[[#This Row],[Menge kg P2O5]]/1000</f>
        <v>2.3620000000000001</v>
      </c>
      <c r="M4026" s="1">
        <f>Tabelle111[[#This Row],[Menge t Nges]]/Tabelle111[[#This Row],[Anzahl Lieferscheine]]</f>
        <v>0.21124761904761907</v>
      </c>
      <c r="N4026" s="1">
        <f>Tabelle111[[#This Row],[Menge t P2O5]]/Tabelle111[[#This Row],[Anzahl Lieferscheine]]</f>
        <v>0.11247619047619048</v>
      </c>
    </row>
    <row r="4027" spans="1:14" x14ac:dyDescent="0.2">
      <c r="A4027" s="2" t="s">
        <v>43</v>
      </c>
      <c r="B4027" s="2" t="s">
        <v>36</v>
      </c>
      <c r="C4027" s="2" t="s">
        <v>6</v>
      </c>
      <c r="D4027" s="2" t="s">
        <v>7</v>
      </c>
      <c r="E4027" s="2" t="s">
        <v>14</v>
      </c>
      <c r="F4027" s="2" t="s">
        <v>61</v>
      </c>
      <c r="G4027" s="1">
        <v>617.40000000000009</v>
      </c>
      <c r="H4027" s="1">
        <v>369.20000000000005</v>
      </c>
      <c r="I4027" s="4">
        <v>6</v>
      </c>
      <c r="J4027" s="2" t="s">
        <v>69</v>
      </c>
      <c r="K4027" s="1">
        <f>Tabelle111[[#This Row],[Menge kg Nges]]/1000</f>
        <v>0.61740000000000006</v>
      </c>
      <c r="L4027" s="1">
        <f>Tabelle111[[#This Row],[Menge kg P2O5]]/1000</f>
        <v>0.36920000000000003</v>
      </c>
      <c r="M4027" s="1">
        <f>Tabelle111[[#This Row],[Menge t Nges]]/Tabelle111[[#This Row],[Anzahl Lieferscheine]]</f>
        <v>0.10290000000000001</v>
      </c>
      <c r="N4027" s="1">
        <f>Tabelle111[[#This Row],[Menge t P2O5]]/Tabelle111[[#This Row],[Anzahl Lieferscheine]]</f>
        <v>6.1533333333333336E-2</v>
      </c>
    </row>
    <row r="4028" spans="1:14" x14ac:dyDescent="0.2">
      <c r="A4028" s="2" t="s">
        <v>43</v>
      </c>
      <c r="B4028" s="2" t="s">
        <v>36</v>
      </c>
      <c r="C4028" s="2" t="s">
        <v>6</v>
      </c>
      <c r="D4028" s="2" t="s">
        <v>15</v>
      </c>
      <c r="E4028" s="2" t="s">
        <v>16</v>
      </c>
      <c r="F4028" s="2" t="s">
        <v>61</v>
      </c>
      <c r="G4028" s="1">
        <v>125</v>
      </c>
      <c r="H4028" s="1">
        <v>115</v>
      </c>
      <c r="I4028" s="4">
        <v>1</v>
      </c>
      <c r="J4028" s="2" t="s">
        <v>69</v>
      </c>
      <c r="K4028" s="1">
        <f>Tabelle111[[#This Row],[Menge kg Nges]]/1000</f>
        <v>0.125</v>
      </c>
      <c r="L4028" s="1">
        <f>Tabelle111[[#This Row],[Menge kg P2O5]]/1000</f>
        <v>0.115</v>
      </c>
      <c r="M4028" s="1">
        <f>Tabelle111[[#This Row],[Menge t Nges]]/Tabelle111[[#This Row],[Anzahl Lieferscheine]]</f>
        <v>0.125</v>
      </c>
      <c r="N4028" s="1">
        <f>Tabelle111[[#This Row],[Menge t P2O5]]/Tabelle111[[#This Row],[Anzahl Lieferscheine]]</f>
        <v>0.115</v>
      </c>
    </row>
    <row r="4029" spans="1:14" x14ac:dyDescent="0.2">
      <c r="A4029" s="2" t="s">
        <v>43</v>
      </c>
      <c r="B4029" s="2" t="s">
        <v>36</v>
      </c>
      <c r="C4029" s="2" t="s">
        <v>6</v>
      </c>
      <c r="D4029" s="2" t="s">
        <v>15</v>
      </c>
      <c r="E4029" s="2" t="s">
        <v>18</v>
      </c>
      <c r="F4029" s="2" t="s">
        <v>61</v>
      </c>
      <c r="G4029" s="1">
        <v>335.32</v>
      </c>
      <c r="H4029" s="1">
        <v>253.79999999999998</v>
      </c>
      <c r="I4029" s="4">
        <v>2</v>
      </c>
      <c r="J4029" s="2" t="s">
        <v>69</v>
      </c>
      <c r="K4029" s="1">
        <f>Tabelle111[[#This Row],[Menge kg Nges]]/1000</f>
        <v>0.33532000000000001</v>
      </c>
      <c r="L4029" s="1">
        <f>Tabelle111[[#This Row],[Menge kg P2O5]]/1000</f>
        <v>0.25379999999999997</v>
      </c>
      <c r="M4029" s="1">
        <f>Tabelle111[[#This Row],[Menge t Nges]]/Tabelle111[[#This Row],[Anzahl Lieferscheine]]</f>
        <v>0.16766</v>
      </c>
      <c r="N4029" s="1">
        <f>Tabelle111[[#This Row],[Menge t P2O5]]/Tabelle111[[#This Row],[Anzahl Lieferscheine]]</f>
        <v>0.12689999999999999</v>
      </c>
    </row>
    <row r="4030" spans="1:14" x14ac:dyDescent="0.2">
      <c r="A4030" s="2" t="s">
        <v>43</v>
      </c>
      <c r="B4030" s="2" t="s">
        <v>44</v>
      </c>
      <c r="C4030" s="2" t="s">
        <v>6</v>
      </c>
      <c r="D4030" s="2" t="s">
        <v>7</v>
      </c>
      <c r="E4030" s="2" t="s">
        <v>12</v>
      </c>
      <c r="F4030" s="2" t="s">
        <v>61</v>
      </c>
      <c r="G4030" s="1">
        <v>570</v>
      </c>
      <c r="H4030" s="1">
        <v>195</v>
      </c>
      <c r="I4030" s="4">
        <v>2</v>
      </c>
      <c r="J4030" s="2" t="s">
        <v>69</v>
      </c>
      <c r="K4030" s="1">
        <f>Tabelle111[[#This Row],[Menge kg Nges]]/1000</f>
        <v>0.56999999999999995</v>
      </c>
      <c r="L4030" s="1">
        <f>Tabelle111[[#This Row],[Menge kg P2O5]]/1000</f>
        <v>0.19500000000000001</v>
      </c>
      <c r="M4030" s="1">
        <f>Tabelle111[[#This Row],[Menge t Nges]]/Tabelle111[[#This Row],[Anzahl Lieferscheine]]</f>
        <v>0.28499999999999998</v>
      </c>
      <c r="N4030" s="1">
        <f>Tabelle111[[#This Row],[Menge t P2O5]]/Tabelle111[[#This Row],[Anzahl Lieferscheine]]</f>
        <v>9.7500000000000003E-2</v>
      </c>
    </row>
    <row r="4031" spans="1:14" x14ac:dyDescent="0.2">
      <c r="A4031" s="2" t="s">
        <v>43</v>
      </c>
      <c r="B4031" s="2" t="s">
        <v>47</v>
      </c>
      <c r="C4031" s="2" t="s">
        <v>6</v>
      </c>
      <c r="D4031" s="2" t="s">
        <v>7</v>
      </c>
      <c r="E4031" s="2" t="s">
        <v>13</v>
      </c>
      <c r="F4031" s="2" t="s">
        <v>61</v>
      </c>
      <c r="G4031" s="1">
        <v>204</v>
      </c>
      <c r="H4031" s="1">
        <v>108</v>
      </c>
      <c r="I4031" s="4">
        <v>1</v>
      </c>
      <c r="J4031" s="2" t="s">
        <v>69</v>
      </c>
      <c r="K4031" s="1">
        <f>Tabelle111[[#This Row],[Menge kg Nges]]/1000</f>
        <v>0.20399999999999999</v>
      </c>
      <c r="L4031" s="1">
        <f>Tabelle111[[#This Row],[Menge kg P2O5]]/1000</f>
        <v>0.108</v>
      </c>
      <c r="M4031" s="1">
        <f>Tabelle111[[#This Row],[Menge t Nges]]/Tabelle111[[#This Row],[Anzahl Lieferscheine]]</f>
        <v>0.20399999999999999</v>
      </c>
      <c r="N4031" s="1">
        <f>Tabelle111[[#This Row],[Menge t P2O5]]/Tabelle111[[#This Row],[Anzahl Lieferscheine]]</f>
        <v>0.108</v>
      </c>
    </row>
    <row r="4032" spans="1:14" x14ac:dyDescent="0.2">
      <c r="A4032" s="2" t="s">
        <v>43</v>
      </c>
      <c r="B4032" s="2" t="s">
        <v>37</v>
      </c>
      <c r="C4032" s="2" t="s">
        <v>6</v>
      </c>
      <c r="D4032" s="2" t="s">
        <v>30</v>
      </c>
      <c r="E4032" s="2" t="s">
        <v>26</v>
      </c>
      <c r="F4032" s="2" t="s">
        <v>61</v>
      </c>
      <c r="G4032" s="1">
        <v>713.8</v>
      </c>
      <c r="H4032" s="1">
        <v>382.2</v>
      </c>
      <c r="I4032" s="4">
        <v>6</v>
      </c>
      <c r="J4032" s="2" t="s">
        <v>69</v>
      </c>
      <c r="K4032" s="1">
        <f>Tabelle111[[#This Row],[Menge kg Nges]]/1000</f>
        <v>0.71379999999999999</v>
      </c>
      <c r="L4032" s="1">
        <f>Tabelle111[[#This Row],[Menge kg P2O5]]/1000</f>
        <v>0.38219999999999998</v>
      </c>
      <c r="M4032" s="1">
        <f>Tabelle111[[#This Row],[Menge t Nges]]/Tabelle111[[#This Row],[Anzahl Lieferscheine]]</f>
        <v>0.11896666666666667</v>
      </c>
      <c r="N4032" s="1">
        <f>Tabelle111[[#This Row],[Menge t P2O5]]/Tabelle111[[#This Row],[Anzahl Lieferscheine]]</f>
        <v>6.3699999999999993E-2</v>
      </c>
    </row>
    <row r="4033" spans="1:14" x14ac:dyDescent="0.2">
      <c r="A4033" s="2" t="s">
        <v>43</v>
      </c>
      <c r="B4033" s="2" t="s">
        <v>37</v>
      </c>
      <c r="C4033" s="2" t="s">
        <v>6</v>
      </c>
      <c r="D4033" s="2" t="s">
        <v>7</v>
      </c>
      <c r="E4033" s="2" t="s">
        <v>9</v>
      </c>
      <c r="F4033" s="2" t="s">
        <v>61</v>
      </c>
      <c r="G4033" s="1">
        <v>540.04999999999995</v>
      </c>
      <c r="H4033" s="1">
        <v>223.92000000000002</v>
      </c>
      <c r="I4033" s="4">
        <v>4</v>
      </c>
      <c r="J4033" s="2" t="s">
        <v>69</v>
      </c>
      <c r="K4033" s="1">
        <f>Tabelle111[[#This Row],[Menge kg Nges]]/1000</f>
        <v>0.54004999999999992</v>
      </c>
      <c r="L4033" s="1">
        <f>Tabelle111[[#This Row],[Menge kg P2O5]]/1000</f>
        <v>0.22392000000000001</v>
      </c>
      <c r="M4033" s="1">
        <f>Tabelle111[[#This Row],[Menge t Nges]]/Tabelle111[[#This Row],[Anzahl Lieferscheine]]</f>
        <v>0.13501249999999998</v>
      </c>
      <c r="N4033" s="1">
        <f>Tabelle111[[#This Row],[Menge t P2O5]]/Tabelle111[[#This Row],[Anzahl Lieferscheine]]</f>
        <v>5.5980000000000002E-2</v>
      </c>
    </row>
    <row r="4034" spans="1:14" x14ac:dyDescent="0.2">
      <c r="A4034" s="2" t="s">
        <v>43</v>
      </c>
      <c r="B4034" s="2" t="s">
        <v>37</v>
      </c>
      <c r="C4034" s="2" t="s">
        <v>6</v>
      </c>
      <c r="D4034" s="2" t="s">
        <v>7</v>
      </c>
      <c r="E4034" s="2" t="s">
        <v>11</v>
      </c>
      <c r="F4034" s="2" t="s">
        <v>61</v>
      </c>
      <c r="G4034" s="1">
        <v>641.4</v>
      </c>
      <c r="H4034" s="1">
        <v>297.59999999999997</v>
      </c>
      <c r="I4034" s="4">
        <v>4</v>
      </c>
      <c r="J4034" s="2" t="s">
        <v>69</v>
      </c>
      <c r="K4034" s="1">
        <f>Tabelle111[[#This Row],[Menge kg Nges]]/1000</f>
        <v>0.64139999999999997</v>
      </c>
      <c r="L4034" s="1">
        <f>Tabelle111[[#This Row],[Menge kg P2O5]]/1000</f>
        <v>0.29759999999999998</v>
      </c>
      <c r="M4034" s="1">
        <f>Tabelle111[[#This Row],[Menge t Nges]]/Tabelle111[[#This Row],[Anzahl Lieferscheine]]</f>
        <v>0.16034999999999999</v>
      </c>
      <c r="N4034" s="1">
        <f>Tabelle111[[#This Row],[Menge t P2O5]]/Tabelle111[[#This Row],[Anzahl Lieferscheine]]</f>
        <v>7.4399999999999994E-2</v>
      </c>
    </row>
    <row r="4035" spans="1:14" x14ac:dyDescent="0.2">
      <c r="A4035" s="2" t="s">
        <v>43</v>
      </c>
      <c r="B4035" s="2" t="s">
        <v>37</v>
      </c>
      <c r="C4035" s="2" t="s">
        <v>6</v>
      </c>
      <c r="D4035" s="2" t="s">
        <v>7</v>
      </c>
      <c r="E4035" s="2" t="s">
        <v>12</v>
      </c>
      <c r="F4035" s="2" t="s">
        <v>61</v>
      </c>
      <c r="G4035" s="1">
        <v>4932.7999999999993</v>
      </c>
      <c r="H4035" s="1">
        <v>1709.8</v>
      </c>
      <c r="I4035" s="4">
        <v>11</v>
      </c>
      <c r="J4035" s="2" t="s">
        <v>69</v>
      </c>
      <c r="K4035" s="1">
        <f>Tabelle111[[#This Row],[Menge kg Nges]]/1000</f>
        <v>4.9327999999999994</v>
      </c>
      <c r="L4035" s="1">
        <f>Tabelle111[[#This Row],[Menge kg P2O5]]/1000</f>
        <v>1.7098</v>
      </c>
      <c r="M4035" s="1">
        <f>Tabelle111[[#This Row],[Menge t Nges]]/Tabelle111[[#This Row],[Anzahl Lieferscheine]]</f>
        <v>0.44843636363636358</v>
      </c>
      <c r="N4035" s="1">
        <f>Tabelle111[[#This Row],[Menge t P2O5]]/Tabelle111[[#This Row],[Anzahl Lieferscheine]]</f>
        <v>0.15543636363636362</v>
      </c>
    </row>
    <row r="4036" spans="1:14" x14ac:dyDescent="0.2">
      <c r="A4036" s="2" t="s">
        <v>43</v>
      </c>
      <c r="B4036" s="2" t="s">
        <v>37</v>
      </c>
      <c r="C4036" s="2" t="s">
        <v>6</v>
      </c>
      <c r="D4036" s="2" t="s">
        <v>7</v>
      </c>
      <c r="E4036" s="2" t="s">
        <v>13</v>
      </c>
      <c r="F4036" s="2" t="s">
        <v>61</v>
      </c>
      <c r="G4036" s="1">
        <v>3158.3799999999997</v>
      </c>
      <c r="H4036" s="1">
        <v>1609.1</v>
      </c>
      <c r="I4036" s="4">
        <v>19</v>
      </c>
      <c r="J4036" s="2" t="s">
        <v>69</v>
      </c>
      <c r="K4036" s="1">
        <f>Tabelle111[[#This Row],[Menge kg Nges]]/1000</f>
        <v>3.1583799999999997</v>
      </c>
      <c r="L4036" s="1">
        <f>Tabelle111[[#This Row],[Menge kg P2O5]]/1000</f>
        <v>1.6091</v>
      </c>
      <c r="M4036" s="1">
        <f>Tabelle111[[#This Row],[Menge t Nges]]/Tabelle111[[#This Row],[Anzahl Lieferscheine]]</f>
        <v>0.16623052631578947</v>
      </c>
      <c r="N4036" s="1">
        <f>Tabelle111[[#This Row],[Menge t P2O5]]/Tabelle111[[#This Row],[Anzahl Lieferscheine]]</f>
        <v>8.4689473684210523E-2</v>
      </c>
    </row>
    <row r="4037" spans="1:14" x14ac:dyDescent="0.2">
      <c r="A4037" s="2" t="s">
        <v>43</v>
      </c>
      <c r="B4037" s="2" t="s">
        <v>37</v>
      </c>
      <c r="C4037" s="2" t="s">
        <v>6</v>
      </c>
      <c r="D4037" s="2" t="s">
        <v>7</v>
      </c>
      <c r="E4037" s="2" t="s">
        <v>14</v>
      </c>
      <c r="F4037" s="2" t="s">
        <v>61</v>
      </c>
      <c r="G4037" s="1">
        <v>2212.2000000000003</v>
      </c>
      <c r="H4037" s="1">
        <v>1378.6000000000001</v>
      </c>
      <c r="I4037" s="4">
        <v>10</v>
      </c>
      <c r="J4037" s="2" t="s">
        <v>69</v>
      </c>
      <c r="K4037" s="1">
        <f>Tabelle111[[#This Row],[Menge kg Nges]]/1000</f>
        <v>2.2122000000000002</v>
      </c>
      <c r="L4037" s="1">
        <f>Tabelle111[[#This Row],[Menge kg P2O5]]/1000</f>
        <v>1.3786</v>
      </c>
      <c r="M4037" s="1">
        <f>Tabelle111[[#This Row],[Menge t Nges]]/Tabelle111[[#This Row],[Anzahl Lieferscheine]]</f>
        <v>0.22122000000000003</v>
      </c>
      <c r="N4037" s="1">
        <f>Tabelle111[[#This Row],[Menge t P2O5]]/Tabelle111[[#This Row],[Anzahl Lieferscheine]]</f>
        <v>0.13786000000000001</v>
      </c>
    </row>
    <row r="4038" spans="1:14" x14ac:dyDescent="0.2">
      <c r="A4038" s="2" t="s">
        <v>43</v>
      </c>
      <c r="B4038" s="2" t="s">
        <v>37</v>
      </c>
      <c r="C4038" s="2" t="s">
        <v>6</v>
      </c>
      <c r="D4038" s="2" t="s">
        <v>15</v>
      </c>
      <c r="E4038" s="2" t="s">
        <v>18</v>
      </c>
      <c r="F4038" s="2" t="s">
        <v>61</v>
      </c>
      <c r="G4038" s="1">
        <v>579.15</v>
      </c>
      <c r="H4038" s="1">
        <v>425.25</v>
      </c>
      <c r="I4038" s="4">
        <v>3</v>
      </c>
      <c r="J4038" s="2" t="s">
        <v>69</v>
      </c>
      <c r="K4038" s="1">
        <f>Tabelle111[[#This Row],[Menge kg Nges]]/1000</f>
        <v>0.57914999999999994</v>
      </c>
      <c r="L4038" s="1">
        <f>Tabelle111[[#This Row],[Menge kg P2O5]]/1000</f>
        <v>0.42525000000000002</v>
      </c>
      <c r="M4038" s="1">
        <f>Tabelle111[[#This Row],[Menge t Nges]]/Tabelle111[[#This Row],[Anzahl Lieferscheine]]</f>
        <v>0.19304999999999997</v>
      </c>
      <c r="N4038" s="1">
        <f>Tabelle111[[#This Row],[Menge t P2O5]]/Tabelle111[[#This Row],[Anzahl Lieferscheine]]</f>
        <v>0.14175000000000001</v>
      </c>
    </row>
    <row r="4039" spans="1:14" x14ac:dyDescent="0.2">
      <c r="A4039" s="2" t="s">
        <v>43</v>
      </c>
      <c r="B4039" s="2" t="s">
        <v>37</v>
      </c>
      <c r="C4039" s="2" t="s">
        <v>6</v>
      </c>
      <c r="D4039" s="2" t="s">
        <v>15</v>
      </c>
      <c r="E4039" s="2" t="s">
        <v>19</v>
      </c>
      <c r="F4039" s="2" t="s">
        <v>61</v>
      </c>
      <c r="G4039" s="1">
        <v>476</v>
      </c>
      <c r="H4039" s="1">
        <v>383</v>
      </c>
      <c r="I4039" s="4">
        <v>1</v>
      </c>
      <c r="J4039" s="2" t="s">
        <v>69</v>
      </c>
      <c r="K4039" s="1">
        <f>Tabelle111[[#This Row],[Menge kg Nges]]/1000</f>
        <v>0.47599999999999998</v>
      </c>
      <c r="L4039" s="1">
        <f>Tabelle111[[#This Row],[Menge kg P2O5]]/1000</f>
        <v>0.38300000000000001</v>
      </c>
      <c r="M4039" s="1">
        <f>Tabelle111[[#This Row],[Menge t Nges]]/Tabelle111[[#This Row],[Anzahl Lieferscheine]]</f>
        <v>0.47599999999999998</v>
      </c>
      <c r="N4039" s="1">
        <f>Tabelle111[[#This Row],[Menge t P2O5]]/Tabelle111[[#This Row],[Anzahl Lieferscheine]]</f>
        <v>0.38300000000000001</v>
      </c>
    </row>
    <row r="4040" spans="1:14" x14ac:dyDescent="0.2">
      <c r="A4040" s="2" t="s">
        <v>43</v>
      </c>
      <c r="B4040" s="2" t="s">
        <v>37</v>
      </c>
      <c r="C4040" s="2" t="s">
        <v>6</v>
      </c>
      <c r="D4040" s="2" t="s">
        <v>15</v>
      </c>
      <c r="E4040" s="2" t="s">
        <v>21</v>
      </c>
      <c r="F4040" s="2" t="s">
        <v>61</v>
      </c>
      <c r="G4040" s="1">
        <v>1099.1499999999999</v>
      </c>
      <c r="H4040" s="1">
        <v>662.16</v>
      </c>
      <c r="I4040" s="4">
        <v>6</v>
      </c>
      <c r="J4040" s="2" t="s">
        <v>69</v>
      </c>
      <c r="K4040" s="1">
        <f>Tabelle111[[#This Row],[Menge kg Nges]]/1000</f>
        <v>1.0991499999999998</v>
      </c>
      <c r="L4040" s="1">
        <f>Tabelle111[[#This Row],[Menge kg P2O5]]/1000</f>
        <v>0.66215999999999997</v>
      </c>
      <c r="M4040" s="1">
        <f>Tabelle111[[#This Row],[Menge t Nges]]/Tabelle111[[#This Row],[Anzahl Lieferscheine]]</f>
        <v>0.18319166666666664</v>
      </c>
      <c r="N4040" s="1">
        <f>Tabelle111[[#This Row],[Menge t P2O5]]/Tabelle111[[#This Row],[Anzahl Lieferscheine]]</f>
        <v>0.11036</v>
      </c>
    </row>
    <row r="4041" spans="1:14" x14ac:dyDescent="0.2">
      <c r="A4041" s="2" t="s">
        <v>43</v>
      </c>
      <c r="B4041" s="2" t="s">
        <v>37</v>
      </c>
      <c r="C4041" s="2" t="s">
        <v>6</v>
      </c>
      <c r="D4041" s="2" t="s">
        <v>15</v>
      </c>
      <c r="E4041" s="2" t="s">
        <v>9</v>
      </c>
      <c r="F4041" s="2" t="s">
        <v>61</v>
      </c>
      <c r="G4041" s="1">
        <v>318.39999999999998</v>
      </c>
      <c r="H4041" s="1">
        <v>132</v>
      </c>
      <c r="I4041" s="4">
        <v>1</v>
      </c>
      <c r="J4041" s="2" t="s">
        <v>69</v>
      </c>
      <c r="K4041" s="1">
        <f>Tabelle111[[#This Row],[Menge kg Nges]]/1000</f>
        <v>0.31839999999999996</v>
      </c>
      <c r="L4041" s="1">
        <f>Tabelle111[[#This Row],[Menge kg P2O5]]/1000</f>
        <v>0.13200000000000001</v>
      </c>
      <c r="M4041" s="1">
        <f>Tabelle111[[#This Row],[Menge t Nges]]/Tabelle111[[#This Row],[Anzahl Lieferscheine]]</f>
        <v>0.31839999999999996</v>
      </c>
      <c r="N4041" s="1">
        <f>Tabelle111[[#This Row],[Menge t P2O5]]/Tabelle111[[#This Row],[Anzahl Lieferscheine]]</f>
        <v>0.13200000000000001</v>
      </c>
    </row>
    <row r="4042" spans="1:14" x14ac:dyDescent="0.2">
      <c r="A4042" s="2" t="s">
        <v>43</v>
      </c>
      <c r="B4042" s="2" t="s">
        <v>40</v>
      </c>
      <c r="C4042" s="2" t="s">
        <v>6</v>
      </c>
      <c r="D4042" s="2" t="s">
        <v>30</v>
      </c>
      <c r="E4042" s="2" t="s">
        <v>26</v>
      </c>
      <c r="F4042" s="2" t="s">
        <v>61</v>
      </c>
      <c r="G4042" s="1">
        <v>134.4</v>
      </c>
      <c r="H4042" s="1">
        <v>89.04</v>
      </c>
      <c r="I4042" s="4">
        <v>1</v>
      </c>
      <c r="J4042" s="2" t="s">
        <v>69</v>
      </c>
      <c r="K4042" s="1">
        <f>Tabelle111[[#This Row],[Menge kg Nges]]/1000</f>
        <v>0.13440000000000002</v>
      </c>
      <c r="L4042" s="1">
        <f>Tabelle111[[#This Row],[Menge kg P2O5]]/1000</f>
        <v>8.9040000000000008E-2</v>
      </c>
      <c r="M4042" s="1">
        <f>Tabelle111[[#This Row],[Menge t Nges]]/Tabelle111[[#This Row],[Anzahl Lieferscheine]]</f>
        <v>0.13440000000000002</v>
      </c>
      <c r="N4042" s="1">
        <f>Tabelle111[[#This Row],[Menge t P2O5]]/Tabelle111[[#This Row],[Anzahl Lieferscheine]]</f>
        <v>8.9040000000000008E-2</v>
      </c>
    </row>
    <row r="4043" spans="1:14" x14ac:dyDescent="0.2">
      <c r="A4043" s="2" t="s">
        <v>43</v>
      </c>
      <c r="B4043" s="2" t="s">
        <v>40</v>
      </c>
      <c r="C4043" s="2" t="s">
        <v>6</v>
      </c>
      <c r="D4043" s="2" t="s">
        <v>7</v>
      </c>
      <c r="E4043" s="2" t="s">
        <v>12</v>
      </c>
      <c r="F4043" s="2" t="s">
        <v>61</v>
      </c>
      <c r="G4043" s="1">
        <v>128</v>
      </c>
      <c r="H4043" s="1">
        <v>48</v>
      </c>
      <c r="I4043" s="4">
        <v>1</v>
      </c>
      <c r="J4043" s="2" t="s">
        <v>69</v>
      </c>
      <c r="K4043" s="1">
        <f>Tabelle111[[#This Row],[Menge kg Nges]]/1000</f>
        <v>0.128</v>
      </c>
      <c r="L4043" s="1">
        <f>Tabelle111[[#This Row],[Menge kg P2O5]]/1000</f>
        <v>4.8000000000000001E-2</v>
      </c>
      <c r="M4043" s="1">
        <f>Tabelle111[[#This Row],[Menge t Nges]]/Tabelle111[[#This Row],[Anzahl Lieferscheine]]</f>
        <v>0.128</v>
      </c>
      <c r="N4043" s="1">
        <f>Tabelle111[[#This Row],[Menge t P2O5]]/Tabelle111[[#This Row],[Anzahl Lieferscheine]]</f>
        <v>4.8000000000000001E-2</v>
      </c>
    </row>
    <row r="4044" spans="1:14" x14ac:dyDescent="0.2">
      <c r="A4044" s="2" t="s">
        <v>43</v>
      </c>
      <c r="B4044" s="2" t="s">
        <v>40</v>
      </c>
      <c r="C4044" s="2" t="s">
        <v>6</v>
      </c>
      <c r="D4044" s="2" t="s">
        <v>15</v>
      </c>
      <c r="E4044" s="2" t="s">
        <v>18</v>
      </c>
      <c r="F4044" s="2" t="s">
        <v>61</v>
      </c>
      <c r="G4044" s="1">
        <v>651.5</v>
      </c>
      <c r="H4044" s="1">
        <v>415.8</v>
      </c>
      <c r="I4044" s="4">
        <v>2</v>
      </c>
      <c r="J4044" s="2" t="s">
        <v>69</v>
      </c>
      <c r="K4044" s="1">
        <f>Tabelle111[[#This Row],[Menge kg Nges]]/1000</f>
        <v>0.65149999999999997</v>
      </c>
      <c r="L4044" s="1">
        <f>Tabelle111[[#This Row],[Menge kg P2O5]]/1000</f>
        <v>0.4158</v>
      </c>
      <c r="M4044" s="1">
        <f>Tabelle111[[#This Row],[Menge t Nges]]/Tabelle111[[#This Row],[Anzahl Lieferscheine]]</f>
        <v>0.32574999999999998</v>
      </c>
      <c r="N4044" s="1">
        <f>Tabelle111[[#This Row],[Menge t P2O5]]/Tabelle111[[#This Row],[Anzahl Lieferscheine]]</f>
        <v>0.2079</v>
      </c>
    </row>
    <row r="4045" spans="1:14" x14ac:dyDescent="0.2">
      <c r="A4045" s="2" t="s">
        <v>43</v>
      </c>
      <c r="B4045" s="2" t="s">
        <v>40</v>
      </c>
      <c r="C4045" s="2" t="s">
        <v>6</v>
      </c>
      <c r="D4045" s="2" t="s">
        <v>15</v>
      </c>
      <c r="E4045" s="2" t="s">
        <v>13</v>
      </c>
      <c r="F4045" s="2" t="s">
        <v>61</v>
      </c>
      <c r="G4045" s="1">
        <v>273</v>
      </c>
      <c r="H4045" s="1">
        <v>245</v>
      </c>
      <c r="I4045" s="4">
        <v>1</v>
      </c>
      <c r="J4045" s="2" t="s">
        <v>69</v>
      </c>
      <c r="K4045" s="1">
        <f>Tabelle111[[#This Row],[Menge kg Nges]]/1000</f>
        <v>0.27300000000000002</v>
      </c>
      <c r="L4045" s="1">
        <f>Tabelle111[[#This Row],[Menge kg P2O5]]/1000</f>
        <v>0.245</v>
      </c>
      <c r="M4045" s="1">
        <f>Tabelle111[[#This Row],[Menge t Nges]]/Tabelle111[[#This Row],[Anzahl Lieferscheine]]</f>
        <v>0.27300000000000002</v>
      </c>
      <c r="N4045" s="1">
        <f>Tabelle111[[#This Row],[Menge t P2O5]]/Tabelle111[[#This Row],[Anzahl Lieferscheine]]</f>
        <v>0.245</v>
      </c>
    </row>
    <row r="4046" spans="1:14" x14ac:dyDescent="0.2">
      <c r="A4046" s="2" t="s">
        <v>43</v>
      </c>
      <c r="B4046" s="2" t="s">
        <v>42</v>
      </c>
      <c r="C4046" s="2" t="s">
        <v>6</v>
      </c>
      <c r="D4046" s="2" t="s">
        <v>7</v>
      </c>
      <c r="E4046" s="2" t="s">
        <v>10</v>
      </c>
      <c r="F4046" s="2" t="s">
        <v>61</v>
      </c>
      <c r="G4046" s="1">
        <v>91.8</v>
      </c>
      <c r="H4046" s="1">
        <v>40.770000000000003</v>
      </c>
      <c r="I4046" s="4">
        <v>1</v>
      </c>
      <c r="J4046" s="2" t="s">
        <v>69</v>
      </c>
      <c r="K4046" s="1">
        <f>Tabelle111[[#This Row],[Menge kg Nges]]/1000</f>
        <v>9.1799999999999993E-2</v>
      </c>
      <c r="L4046" s="1">
        <f>Tabelle111[[#This Row],[Menge kg P2O5]]/1000</f>
        <v>4.0770000000000001E-2</v>
      </c>
      <c r="M4046" s="1">
        <f>Tabelle111[[#This Row],[Menge t Nges]]/Tabelle111[[#This Row],[Anzahl Lieferscheine]]</f>
        <v>9.1799999999999993E-2</v>
      </c>
      <c r="N4046" s="1">
        <f>Tabelle111[[#This Row],[Menge t P2O5]]/Tabelle111[[#This Row],[Anzahl Lieferscheine]]</f>
        <v>4.0770000000000001E-2</v>
      </c>
    </row>
    <row r="4047" spans="1:14" x14ac:dyDescent="0.2">
      <c r="A4047" s="2" t="s">
        <v>43</v>
      </c>
      <c r="B4047" s="2" t="s">
        <v>42</v>
      </c>
      <c r="C4047" s="2" t="s">
        <v>6</v>
      </c>
      <c r="D4047" s="2" t="s">
        <v>7</v>
      </c>
      <c r="E4047" s="2" t="s">
        <v>11</v>
      </c>
      <c r="F4047" s="2" t="s">
        <v>61</v>
      </c>
      <c r="G4047" s="1">
        <v>248.67000000000002</v>
      </c>
      <c r="H4047" s="1">
        <v>125.55000000000001</v>
      </c>
      <c r="I4047" s="4">
        <v>2</v>
      </c>
      <c r="J4047" s="2" t="s">
        <v>69</v>
      </c>
      <c r="K4047" s="1">
        <f>Tabelle111[[#This Row],[Menge kg Nges]]/1000</f>
        <v>0.24867</v>
      </c>
      <c r="L4047" s="1">
        <f>Tabelle111[[#This Row],[Menge kg P2O5]]/1000</f>
        <v>0.12555000000000002</v>
      </c>
      <c r="M4047" s="1">
        <f>Tabelle111[[#This Row],[Menge t Nges]]/Tabelle111[[#This Row],[Anzahl Lieferscheine]]</f>
        <v>0.124335</v>
      </c>
      <c r="N4047" s="1">
        <f>Tabelle111[[#This Row],[Menge t P2O5]]/Tabelle111[[#This Row],[Anzahl Lieferscheine]]</f>
        <v>6.2775000000000011E-2</v>
      </c>
    </row>
    <row r="4048" spans="1:14" x14ac:dyDescent="0.2">
      <c r="A4048" s="2" t="s">
        <v>43</v>
      </c>
      <c r="B4048" s="2" t="s">
        <v>42</v>
      </c>
      <c r="C4048" s="2" t="s">
        <v>6</v>
      </c>
      <c r="D4048" s="2" t="s">
        <v>7</v>
      </c>
      <c r="E4048" s="2" t="s">
        <v>13</v>
      </c>
      <c r="F4048" s="2" t="s">
        <v>61</v>
      </c>
      <c r="G4048" s="1">
        <v>2386.8000000000002</v>
      </c>
      <c r="H4048" s="1">
        <v>1263.5999999999999</v>
      </c>
      <c r="I4048" s="4">
        <v>9</v>
      </c>
      <c r="J4048" s="2" t="s">
        <v>69</v>
      </c>
      <c r="K4048" s="1">
        <f>Tabelle111[[#This Row],[Menge kg Nges]]/1000</f>
        <v>2.3868</v>
      </c>
      <c r="L4048" s="1">
        <f>Tabelle111[[#This Row],[Menge kg P2O5]]/1000</f>
        <v>1.2635999999999998</v>
      </c>
      <c r="M4048" s="1">
        <f>Tabelle111[[#This Row],[Menge t Nges]]/Tabelle111[[#This Row],[Anzahl Lieferscheine]]</f>
        <v>0.26519999999999999</v>
      </c>
      <c r="N4048" s="1">
        <f>Tabelle111[[#This Row],[Menge t P2O5]]/Tabelle111[[#This Row],[Anzahl Lieferscheine]]</f>
        <v>0.14039999999999997</v>
      </c>
    </row>
    <row r="4049" spans="1:14" x14ac:dyDescent="0.2">
      <c r="A4049" s="2" t="s">
        <v>43</v>
      </c>
      <c r="B4049" s="2" t="s">
        <v>42</v>
      </c>
      <c r="C4049" s="2" t="s">
        <v>6</v>
      </c>
      <c r="D4049" s="2" t="s">
        <v>7</v>
      </c>
      <c r="E4049" s="2" t="s">
        <v>14</v>
      </c>
      <c r="F4049" s="2" t="s">
        <v>61</v>
      </c>
      <c r="G4049" s="1">
        <v>2467.7700000000004</v>
      </c>
      <c r="H4049" s="1">
        <v>1401.7600000000002</v>
      </c>
      <c r="I4049" s="4">
        <v>10</v>
      </c>
      <c r="J4049" s="2" t="s">
        <v>69</v>
      </c>
      <c r="K4049" s="1">
        <f>Tabelle111[[#This Row],[Menge kg Nges]]/1000</f>
        <v>2.4677700000000002</v>
      </c>
      <c r="L4049" s="1">
        <f>Tabelle111[[#This Row],[Menge kg P2O5]]/1000</f>
        <v>1.4017600000000001</v>
      </c>
      <c r="M4049" s="1">
        <f>Tabelle111[[#This Row],[Menge t Nges]]/Tabelle111[[#This Row],[Anzahl Lieferscheine]]</f>
        <v>0.24677700000000002</v>
      </c>
      <c r="N4049" s="1">
        <f>Tabelle111[[#This Row],[Menge t P2O5]]/Tabelle111[[#This Row],[Anzahl Lieferscheine]]</f>
        <v>0.14017600000000002</v>
      </c>
    </row>
    <row r="4050" spans="1:14" x14ac:dyDescent="0.2">
      <c r="A4050" s="2" t="s">
        <v>43</v>
      </c>
      <c r="B4050" s="2" t="s">
        <v>42</v>
      </c>
      <c r="C4050" s="2" t="s">
        <v>6</v>
      </c>
      <c r="D4050" s="2" t="s">
        <v>15</v>
      </c>
      <c r="E4050" s="2" t="s">
        <v>16</v>
      </c>
      <c r="F4050" s="2" t="s">
        <v>61</v>
      </c>
      <c r="G4050" s="1">
        <v>119.76</v>
      </c>
      <c r="H4050" s="1">
        <v>109.48</v>
      </c>
      <c r="I4050" s="4">
        <v>1</v>
      </c>
      <c r="J4050" s="2" t="s">
        <v>69</v>
      </c>
      <c r="K4050" s="1">
        <f>Tabelle111[[#This Row],[Menge kg Nges]]/1000</f>
        <v>0.11976000000000001</v>
      </c>
      <c r="L4050" s="1">
        <f>Tabelle111[[#This Row],[Menge kg P2O5]]/1000</f>
        <v>0.10948000000000001</v>
      </c>
      <c r="M4050" s="1">
        <f>Tabelle111[[#This Row],[Menge t Nges]]/Tabelle111[[#This Row],[Anzahl Lieferscheine]]</f>
        <v>0.11976000000000001</v>
      </c>
      <c r="N4050" s="1">
        <f>Tabelle111[[#This Row],[Menge t P2O5]]/Tabelle111[[#This Row],[Anzahl Lieferscheine]]</f>
        <v>0.10948000000000001</v>
      </c>
    </row>
    <row r="4051" spans="1:14" x14ac:dyDescent="0.2">
      <c r="A4051" s="2" t="s">
        <v>43</v>
      </c>
      <c r="B4051" s="2" t="s">
        <v>42</v>
      </c>
      <c r="C4051" s="2" t="s">
        <v>6</v>
      </c>
      <c r="D4051" s="2" t="s">
        <v>15</v>
      </c>
      <c r="E4051" s="2" t="s">
        <v>17</v>
      </c>
      <c r="F4051" s="2" t="s">
        <v>61</v>
      </c>
      <c r="G4051" s="1">
        <v>69.959999999999994</v>
      </c>
      <c r="H4051" s="1">
        <v>30.36</v>
      </c>
      <c r="I4051" s="4">
        <v>1</v>
      </c>
      <c r="J4051" s="2" t="s">
        <v>69</v>
      </c>
      <c r="K4051" s="1">
        <f>Tabelle111[[#This Row],[Menge kg Nges]]/1000</f>
        <v>6.9959999999999994E-2</v>
      </c>
      <c r="L4051" s="1">
        <f>Tabelle111[[#This Row],[Menge kg P2O5]]/1000</f>
        <v>3.0359999999999998E-2</v>
      </c>
      <c r="M4051" s="1">
        <f>Tabelle111[[#This Row],[Menge t Nges]]/Tabelle111[[#This Row],[Anzahl Lieferscheine]]</f>
        <v>6.9959999999999994E-2</v>
      </c>
      <c r="N4051" s="1">
        <f>Tabelle111[[#This Row],[Menge t P2O5]]/Tabelle111[[#This Row],[Anzahl Lieferscheine]]</f>
        <v>3.0359999999999998E-2</v>
      </c>
    </row>
    <row r="4052" spans="1:14" x14ac:dyDescent="0.2">
      <c r="A4052" s="2" t="s">
        <v>43</v>
      </c>
      <c r="B4052" s="2" t="s">
        <v>42</v>
      </c>
      <c r="C4052" s="2" t="s">
        <v>6</v>
      </c>
      <c r="D4052" s="2" t="s">
        <v>15</v>
      </c>
      <c r="E4052" s="2" t="s">
        <v>18</v>
      </c>
      <c r="F4052" s="2" t="s">
        <v>61</v>
      </c>
      <c r="G4052" s="1">
        <v>489.06000000000006</v>
      </c>
      <c r="H4052" s="1">
        <v>359.1</v>
      </c>
      <c r="I4052" s="4">
        <v>2</v>
      </c>
      <c r="J4052" s="2" t="s">
        <v>69</v>
      </c>
      <c r="K4052" s="1">
        <f>Tabelle111[[#This Row],[Menge kg Nges]]/1000</f>
        <v>0.48906000000000005</v>
      </c>
      <c r="L4052" s="1">
        <f>Tabelle111[[#This Row],[Menge kg P2O5]]/1000</f>
        <v>0.35910000000000003</v>
      </c>
      <c r="M4052" s="1">
        <f>Tabelle111[[#This Row],[Menge t Nges]]/Tabelle111[[#This Row],[Anzahl Lieferscheine]]</f>
        <v>0.24453000000000003</v>
      </c>
      <c r="N4052" s="1">
        <f>Tabelle111[[#This Row],[Menge t P2O5]]/Tabelle111[[#This Row],[Anzahl Lieferscheine]]</f>
        <v>0.17955000000000002</v>
      </c>
    </row>
    <row r="4053" spans="1:14" x14ac:dyDescent="0.2">
      <c r="A4053" s="2" t="s">
        <v>36</v>
      </c>
      <c r="B4053" s="2" t="s">
        <v>43</v>
      </c>
      <c r="C4053" s="2" t="s">
        <v>6</v>
      </c>
      <c r="D4053" s="2" t="s">
        <v>30</v>
      </c>
      <c r="E4053" s="2" t="s">
        <v>26</v>
      </c>
      <c r="F4053" s="2" t="s">
        <v>61</v>
      </c>
      <c r="G4053" s="1">
        <v>720</v>
      </c>
      <c r="H4053" s="1">
        <v>256</v>
      </c>
      <c r="I4053" s="4">
        <v>3</v>
      </c>
      <c r="J4053" s="2" t="s">
        <v>69</v>
      </c>
      <c r="K4053" s="1">
        <f>Tabelle111[[#This Row],[Menge kg Nges]]/1000</f>
        <v>0.72</v>
      </c>
      <c r="L4053" s="1">
        <f>Tabelle111[[#This Row],[Menge kg P2O5]]/1000</f>
        <v>0.25600000000000001</v>
      </c>
      <c r="M4053" s="1">
        <f>Tabelle111[[#This Row],[Menge t Nges]]/Tabelle111[[#This Row],[Anzahl Lieferscheine]]</f>
        <v>0.24</v>
      </c>
      <c r="N4053" s="1">
        <f>Tabelle111[[#This Row],[Menge t P2O5]]/Tabelle111[[#This Row],[Anzahl Lieferscheine]]</f>
        <v>8.533333333333333E-2</v>
      </c>
    </row>
    <row r="4054" spans="1:14" x14ac:dyDescent="0.2">
      <c r="A4054" s="2" t="s">
        <v>36</v>
      </c>
      <c r="B4054" s="2" t="s">
        <v>43</v>
      </c>
      <c r="C4054" s="2" t="s">
        <v>6</v>
      </c>
      <c r="D4054" s="2" t="s">
        <v>7</v>
      </c>
      <c r="E4054" s="2" t="s">
        <v>11</v>
      </c>
      <c r="F4054" s="2" t="s">
        <v>61</v>
      </c>
      <c r="G4054" s="1">
        <v>160</v>
      </c>
      <c r="H4054" s="1">
        <v>88</v>
      </c>
      <c r="I4054" s="4">
        <v>1</v>
      </c>
      <c r="J4054" s="2" t="s">
        <v>69</v>
      </c>
      <c r="K4054" s="1">
        <f>Tabelle111[[#This Row],[Menge kg Nges]]/1000</f>
        <v>0.16</v>
      </c>
      <c r="L4054" s="1">
        <f>Tabelle111[[#This Row],[Menge kg P2O5]]/1000</f>
        <v>8.7999999999999995E-2</v>
      </c>
      <c r="M4054" s="1">
        <f>Tabelle111[[#This Row],[Menge t Nges]]/Tabelle111[[#This Row],[Anzahl Lieferscheine]]</f>
        <v>0.16</v>
      </c>
      <c r="N4054" s="1">
        <f>Tabelle111[[#This Row],[Menge t P2O5]]/Tabelle111[[#This Row],[Anzahl Lieferscheine]]</f>
        <v>8.7999999999999995E-2</v>
      </c>
    </row>
    <row r="4055" spans="1:14" x14ac:dyDescent="0.2">
      <c r="A4055" s="2" t="s">
        <v>36</v>
      </c>
      <c r="B4055" s="2" t="s">
        <v>43</v>
      </c>
      <c r="C4055" s="2" t="s">
        <v>6</v>
      </c>
      <c r="D4055" s="2" t="s">
        <v>7</v>
      </c>
      <c r="E4055" s="2" t="s">
        <v>12</v>
      </c>
      <c r="F4055" s="2" t="s">
        <v>61</v>
      </c>
      <c r="G4055" s="1">
        <v>6103.8999999999987</v>
      </c>
      <c r="H4055" s="1">
        <v>2550.3000000000002</v>
      </c>
      <c r="I4055" s="4">
        <v>43</v>
      </c>
      <c r="J4055" s="2" t="s">
        <v>69</v>
      </c>
      <c r="K4055" s="1">
        <f>Tabelle111[[#This Row],[Menge kg Nges]]/1000</f>
        <v>6.1038999999999985</v>
      </c>
      <c r="L4055" s="1">
        <f>Tabelle111[[#This Row],[Menge kg P2O5]]/1000</f>
        <v>2.5503</v>
      </c>
      <c r="M4055" s="1">
        <f>Tabelle111[[#This Row],[Menge t Nges]]/Tabelle111[[#This Row],[Anzahl Lieferscheine]]</f>
        <v>0.14195116279069764</v>
      </c>
      <c r="N4055" s="1">
        <f>Tabelle111[[#This Row],[Menge t P2O5]]/Tabelle111[[#This Row],[Anzahl Lieferscheine]]</f>
        <v>5.9309302325581396E-2</v>
      </c>
    </row>
    <row r="4056" spans="1:14" x14ac:dyDescent="0.2">
      <c r="A4056" s="2" t="s">
        <v>36</v>
      </c>
      <c r="B4056" s="2" t="s">
        <v>43</v>
      </c>
      <c r="C4056" s="2" t="s">
        <v>6</v>
      </c>
      <c r="D4056" s="2" t="s">
        <v>7</v>
      </c>
      <c r="E4056" s="2" t="s">
        <v>14</v>
      </c>
      <c r="F4056" s="2" t="s">
        <v>61</v>
      </c>
      <c r="G4056" s="1">
        <v>3344</v>
      </c>
      <c r="H4056" s="1">
        <v>1672</v>
      </c>
      <c r="I4056" s="4">
        <v>29</v>
      </c>
      <c r="J4056" s="2" t="s">
        <v>69</v>
      </c>
      <c r="K4056" s="1">
        <f>Tabelle111[[#This Row],[Menge kg Nges]]/1000</f>
        <v>3.3439999999999999</v>
      </c>
      <c r="L4056" s="1">
        <f>Tabelle111[[#This Row],[Menge kg P2O5]]/1000</f>
        <v>1.6719999999999999</v>
      </c>
      <c r="M4056" s="1">
        <f>Tabelle111[[#This Row],[Menge t Nges]]/Tabelle111[[#This Row],[Anzahl Lieferscheine]]</f>
        <v>0.1153103448275862</v>
      </c>
      <c r="N4056" s="1">
        <f>Tabelle111[[#This Row],[Menge t P2O5]]/Tabelle111[[#This Row],[Anzahl Lieferscheine]]</f>
        <v>5.7655172413793102E-2</v>
      </c>
    </row>
    <row r="4057" spans="1:14" x14ac:dyDescent="0.2">
      <c r="A4057" s="2" t="s">
        <v>36</v>
      </c>
      <c r="B4057" s="2" t="s">
        <v>43</v>
      </c>
      <c r="C4057" s="2" t="s">
        <v>6</v>
      </c>
      <c r="D4057" s="2" t="s">
        <v>15</v>
      </c>
      <c r="E4057" s="2" t="s">
        <v>23</v>
      </c>
      <c r="F4057" s="2" t="s">
        <v>61</v>
      </c>
      <c r="G4057" s="1">
        <v>160</v>
      </c>
      <c r="H4057" s="1">
        <v>66</v>
      </c>
      <c r="I4057" s="4">
        <v>1</v>
      </c>
      <c r="J4057" s="2" t="s">
        <v>69</v>
      </c>
      <c r="K4057" s="1">
        <f>Tabelle111[[#This Row],[Menge kg Nges]]/1000</f>
        <v>0.16</v>
      </c>
      <c r="L4057" s="1">
        <f>Tabelle111[[#This Row],[Menge kg P2O5]]/1000</f>
        <v>6.6000000000000003E-2</v>
      </c>
      <c r="M4057" s="1">
        <f>Tabelle111[[#This Row],[Menge t Nges]]/Tabelle111[[#This Row],[Anzahl Lieferscheine]]</f>
        <v>0.16</v>
      </c>
      <c r="N4057" s="1">
        <f>Tabelle111[[#This Row],[Menge t P2O5]]/Tabelle111[[#This Row],[Anzahl Lieferscheine]]</f>
        <v>6.6000000000000003E-2</v>
      </c>
    </row>
    <row r="4058" spans="1:14" x14ac:dyDescent="0.2">
      <c r="A4058" s="2" t="s">
        <v>36</v>
      </c>
      <c r="B4058" s="2" t="s">
        <v>43</v>
      </c>
      <c r="C4058" s="2" t="s">
        <v>6</v>
      </c>
      <c r="D4058" s="2" t="s">
        <v>15</v>
      </c>
      <c r="E4058" s="2" t="s">
        <v>24</v>
      </c>
      <c r="F4058" s="2" t="s">
        <v>61</v>
      </c>
      <c r="G4058" s="1">
        <v>112</v>
      </c>
      <c r="H4058" s="1">
        <v>92</v>
      </c>
      <c r="I4058" s="4">
        <v>1</v>
      </c>
      <c r="J4058" s="2" t="s">
        <v>69</v>
      </c>
      <c r="K4058" s="1">
        <f>Tabelle111[[#This Row],[Menge kg Nges]]/1000</f>
        <v>0.112</v>
      </c>
      <c r="L4058" s="1">
        <f>Tabelle111[[#This Row],[Menge kg P2O5]]/1000</f>
        <v>9.1999999999999998E-2</v>
      </c>
      <c r="M4058" s="1">
        <f>Tabelle111[[#This Row],[Menge t Nges]]/Tabelle111[[#This Row],[Anzahl Lieferscheine]]</f>
        <v>0.112</v>
      </c>
      <c r="N4058" s="1">
        <f>Tabelle111[[#This Row],[Menge t P2O5]]/Tabelle111[[#This Row],[Anzahl Lieferscheine]]</f>
        <v>9.1999999999999998E-2</v>
      </c>
    </row>
    <row r="4059" spans="1:14" x14ac:dyDescent="0.2">
      <c r="A4059" s="2" t="s">
        <v>36</v>
      </c>
      <c r="B4059" s="2" t="s">
        <v>43</v>
      </c>
      <c r="C4059" s="2" t="s">
        <v>25</v>
      </c>
      <c r="D4059" s="2" t="s">
        <v>25</v>
      </c>
      <c r="E4059" s="2" t="s">
        <v>26</v>
      </c>
      <c r="F4059" s="2" t="s">
        <v>61</v>
      </c>
      <c r="G4059" s="1">
        <v>887.84</v>
      </c>
      <c r="H4059" s="1">
        <v>243.68</v>
      </c>
      <c r="I4059" s="4">
        <v>3</v>
      </c>
      <c r="J4059" s="2" t="s">
        <v>69</v>
      </c>
      <c r="K4059" s="1">
        <f>Tabelle111[[#This Row],[Menge kg Nges]]/1000</f>
        <v>0.88784000000000007</v>
      </c>
      <c r="L4059" s="1">
        <f>Tabelle111[[#This Row],[Menge kg P2O5]]/1000</f>
        <v>0.24368000000000001</v>
      </c>
      <c r="M4059" s="1">
        <f>Tabelle111[[#This Row],[Menge t Nges]]/Tabelle111[[#This Row],[Anzahl Lieferscheine]]</f>
        <v>0.29594666666666669</v>
      </c>
      <c r="N4059" s="1">
        <f>Tabelle111[[#This Row],[Menge t P2O5]]/Tabelle111[[#This Row],[Anzahl Lieferscheine]]</f>
        <v>8.1226666666666669E-2</v>
      </c>
    </row>
    <row r="4060" spans="1:14" x14ac:dyDescent="0.2">
      <c r="A4060" s="2" t="s">
        <v>36</v>
      </c>
      <c r="B4060" s="2" t="s">
        <v>36</v>
      </c>
      <c r="C4060" s="2" t="s">
        <v>6</v>
      </c>
      <c r="D4060" s="2" t="s">
        <v>30</v>
      </c>
      <c r="E4060" s="2" t="s">
        <v>26</v>
      </c>
      <c r="F4060" s="2" t="s">
        <v>61</v>
      </c>
      <c r="G4060" s="1">
        <v>11403.9</v>
      </c>
      <c r="H4060" s="1">
        <v>5204.9600000000009</v>
      </c>
      <c r="I4060" s="4">
        <v>56</v>
      </c>
      <c r="J4060" s="2" t="s">
        <v>69</v>
      </c>
      <c r="K4060" s="1">
        <f>Tabelle111[[#This Row],[Menge kg Nges]]/1000</f>
        <v>11.4039</v>
      </c>
      <c r="L4060" s="1">
        <f>Tabelle111[[#This Row],[Menge kg P2O5]]/1000</f>
        <v>5.2049600000000007</v>
      </c>
      <c r="M4060" s="1">
        <f>Tabelle111[[#This Row],[Menge t Nges]]/Tabelle111[[#This Row],[Anzahl Lieferscheine]]</f>
        <v>0.20364107142857144</v>
      </c>
      <c r="N4060" s="1">
        <f>Tabelle111[[#This Row],[Menge t P2O5]]/Tabelle111[[#This Row],[Anzahl Lieferscheine]]</f>
        <v>9.2945714285714298E-2</v>
      </c>
    </row>
    <row r="4061" spans="1:14" x14ac:dyDescent="0.2">
      <c r="A4061" s="2" t="s">
        <v>36</v>
      </c>
      <c r="B4061" s="2" t="s">
        <v>36</v>
      </c>
      <c r="C4061" s="2" t="s">
        <v>6</v>
      </c>
      <c r="D4061" s="2" t="s">
        <v>7</v>
      </c>
      <c r="E4061" s="2" t="s">
        <v>9</v>
      </c>
      <c r="F4061" s="2" t="s">
        <v>61</v>
      </c>
      <c r="G4061" s="1">
        <v>6747.5000000000009</v>
      </c>
      <c r="H4061" s="1">
        <v>2784.45</v>
      </c>
      <c r="I4061" s="4">
        <v>39</v>
      </c>
      <c r="J4061" s="2" t="s">
        <v>69</v>
      </c>
      <c r="K4061" s="1">
        <f>Tabelle111[[#This Row],[Menge kg Nges]]/1000</f>
        <v>6.7475000000000005</v>
      </c>
      <c r="L4061" s="1">
        <f>Tabelle111[[#This Row],[Menge kg P2O5]]/1000</f>
        <v>2.7844499999999996</v>
      </c>
      <c r="M4061" s="1">
        <f>Tabelle111[[#This Row],[Menge t Nges]]/Tabelle111[[#This Row],[Anzahl Lieferscheine]]</f>
        <v>0.17301282051282052</v>
      </c>
      <c r="N4061" s="1">
        <f>Tabelle111[[#This Row],[Menge t P2O5]]/Tabelle111[[#This Row],[Anzahl Lieferscheine]]</f>
        <v>7.1396153846153831E-2</v>
      </c>
    </row>
    <row r="4062" spans="1:14" x14ac:dyDescent="0.2">
      <c r="A4062" s="2" t="s">
        <v>36</v>
      </c>
      <c r="B4062" s="2" t="s">
        <v>36</v>
      </c>
      <c r="C4062" s="2" t="s">
        <v>6</v>
      </c>
      <c r="D4062" s="2" t="s">
        <v>7</v>
      </c>
      <c r="E4062" s="2" t="s">
        <v>11</v>
      </c>
      <c r="F4062" s="2" t="s">
        <v>61</v>
      </c>
      <c r="G4062" s="1">
        <v>1751.3999999999999</v>
      </c>
      <c r="H4062" s="1">
        <v>981.56000000000006</v>
      </c>
      <c r="I4062" s="4">
        <v>12</v>
      </c>
      <c r="J4062" s="2" t="s">
        <v>69</v>
      </c>
      <c r="K4062" s="1">
        <f>Tabelle111[[#This Row],[Menge kg Nges]]/1000</f>
        <v>1.7513999999999998</v>
      </c>
      <c r="L4062" s="1">
        <f>Tabelle111[[#This Row],[Menge kg P2O5]]/1000</f>
        <v>0.9815600000000001</v>
      </c>
      <c r="M4062" s="1">
        <f>Tabelle111[[#This Row],[Menge t Nges]]/Tabelle111[[#This Row],[Anzahl Lieferscheine]]</f>
        <v>0.14595</v>
      </c>
      <c r="N4062" s="1">
        <f>Tabelle111[[#This Row],[Menge t P2O5]]/Tabelle111[[#This Row],[Anzahl Lieferscheine]]</f>
        <v>8.179666666666667E-2</v>
      </c>
    </row>
    <row r="4063" spans="1:14" x14ac:dyDescent="0.2">
      <c r="A4063" s="2" t="s">
        <v>36</v>
      </c>
      <c r="B4063" s="2" t="s">
        <v>36</v>
      </c>
      <c r="C4063" s="2" t="s">
        <v>6</v>
      </c>
      <c r="D4063" s="2" t="s">
        <v>7</v>
      </c>
      <c r="E4063" s="2" t="s">
        <v>12</v>
      </c>
      <c r="F4063" s="2" t="s">
        <v>61</v>
      </c>
      <c r="G4063" s="1">
        <v>25295.83</v>
      </c>
      <c r="H4063" s="1">
        <v>9942.17</v>
      </c>
      <c r="I4063" s="4">
        <v>145</v>
      </c>
      <c r="J4063" s="2" t="s">
        <v>69</v>
      </c>
      <c r="K4063" s="1">
        <f>Tabelle111[[#This Row],[Menge kg Nges]]/1000</f>
        <v>25.295830000000002</v>
      </c>
      <c r="L4063" s="1">
        <f>Tabelle111[[#This Row],[Menge kg P2O5]]/1000</f>
        <v>9.9421700000000008</v>
      </c>
      <c r="M4063" s="1">
        <f>Tabelle111[[#This Row],[Menge t Nges]]/Tabelle111[[#This Row],[Anzahl Lieferscheine]]</f>
        <v>0.17445400000000003</v>
      </c>
      <c r="N4063" s="1">
        <f>Tabelle111[[#This Row],[Menge t P2O5]]/Tabelle111[[#This Row],[Anzahl Lieferscheine]]</f>
        <v>6.8566689655172416E-2</v>
      </c>
    </row>
    <row r="4064" spans="1:14" x14ac:dyDescent="0.2">
      <c r="A4064" s="2" t="s">
        <v>36</v>
      </c>
      <c r="B4064" s="2" t="s">
        <v>36</v>
      </c>
      <c r="C4064" s="2" t="s">
        <v>6</v>
      </c>
      <c r="D4064" s="2" t="s">
        <v>7</v>
      </c>
      <c r="E4064" s="2" t="s">
        <v>13</v>
      </c>
      <c r="F4064" s="2" t="s">
        <v>61</v>
      </c>
      <c r="G4064" s="1">
        <v>1238.3</v>
      </c>
      <c r="H4064" s="1">
        <v>597.79999999999995</v>
      </c>
      <c r="I4064" s="4">
        <v>5</v>
      </c>
      <c r="J4064" s="2" t="s">
        <v>69</v>
      </c>
      <c r="K4064" s="1">
        <f>Tabelle111[[#This Row],[Menge kg Nges]]/1000</f>
        <v>1.2383</v>
      </c>
      <c r="L4064" s="1">
        <f>Tabelle111[[#This Row],[Menge kg P2O5]]/1000</f>
        <v>0.5978</v>
      </c>
      <c r="M4064" s="1">
        <f>Tabelle111[[#This Row],[Menge t Nges]]/Tabelle111[[#This Row],[Anzahl Lieferscheine]]</f>
        <v>0.24765999999999999</v>
      </c>
      <c r="N4064" s="1">
        <f>Tabelle111[[#This Row],[Menge t P2O5]]/Tabelle111[[#This Row],[Anzahl Lieferscheine]]</f>
        <v>0.11956</v>
      </c>
    </row>
    <row r="4065" spans="1:14" x14ac:dyDescent="0.2">
      <c r="A4065" s="2" t="s">
        <v>36</v>
      </c>
      <c r="B4065" s="2" t="s">
        <v>36</v>
      </c>
      <c r="C4065" s="2" t="s">
        <v>6</v>
      </c>
      <c r="D4065" s="2" t="s">
        <v>7</v>
      </c>
      <c r="E4065" s="2" t="s">
        <v>14</v>
      </c>
      <c r="F4065" s="2" t="s">
        <v>61</v>
      </c>
      <c r="G4065" s="1">
        <v>5927.2</v>
      </c>
      <c r="H4065" s="1">
        <v>2929.2200000000003</v>
      </c>
      <c r="I4065" s="4">
        <v>53</v>
      </c>
      <c r="J4065" s="2" t="s">
        <v>69</v>
      </c>
      <c r="K4065" s="1">
        <f>Tabelle111[[#This Row],[Menge kg Nges]]/1000</f>
        <v>5.9272</v>
      </c>
      <c r="L4065" s="1">
        <f>Tabelle111[[#This Row],[Menge kg P2O5]]/1000</f>
        <v>2.9292200000000004</v>
      </c>
      <c r="M4065" s="1">
        <f>Tabelle111[[#This Row],[Menge t Nges]]/Tabelle111[[#This Row],[Anzahl Lieferscheine]]</f>
        <v>0.11183396226415095</v>
      </c>
      <c r="N4065" s="1">
        <f>Tabelle111[[#This Row],[Menge t P2O5]]/Tabelle111[[#This Row],[Anzahl Lieferscheine]]</f>
        <v>5.5268301886792458E-2</v>
      </c>
    </row>
    <row r="4066" spans="1:14" x14ac:dyDescent="0.2">
      <c r="A4066" s="2" t="s">
        <v>36</v>
      </c>
      <c r="B4066" s="2" t="s">
        <v>36</v>
      </c>
      <c r="C4066" s="2" t="s">
        <v>6</v>
      </c>
      <c r="D4066" s="2" t="s">
        <v>15</v>
      </c>
      <c r="E4066" s="2" t="s">
        <v>8</v>
      </c>
      <c r="F4066" s="2" t="s">
        <v>61</v>
      </c>
      <c r="G4066" s="1">
        <v>160.56</v>
      </c>
      <c r="H4066" s="1">
        <v>124.8</v>
      </c>
      <c r="I4066" s="4">
        <v>1</v>
      </c>
      <c r="J4066" s="2" t="s">
        <v>69</v>
      </c>
      <c r="K4066" s="1">
        <f>Tabelle111[[#This Row],[Menge kg Nges]]/1000</f>
        <v>0.16056000000000001</v>
      </c>
      <c r="L4066" s="1">
        <f>Tabelle111[[#This Row],[Menge kg P2O5]]/1000</f>
        <v>0.12479999999999999</v>
      </c>
      <c r="M4066" s="1">
        <f>Tabelle111[[#This Row],[Menge t Nges]]/Tabelle111[[#This Row],[Anzahl Lieferscheine]]</f>
        <v>0.16056000000000001</v>
      </c>
      <c r="N4066" s="1">
        <f>Tabelle111[[#This Row],[Menge t P2O5]]/Tabelle111[[#This Row],[Anzahl Lieferscheine]]</f>
        <v>0.12479999999999999</v>
      </c>
    </row>
    <row r="4067" spans="1:14" x14ac:dyDescent="0.2">
      <c r="A4067" s="2" t="s">
        <v>36</v>
      </c>
      <c r="B4067" s="2" t="s">
        <v>36</v>
      </c>
      <c r="C4067" s="2" t="s">
        <v>6</v>
      </c>
      <c r="D4067" s="2" t="s">
        <v>15</v>
      </c>
      <c r="E4067" s="2" t="s">
        <v>18</v>
      </c>
      <c r="F4067" s="2" t="s">
        <v>61</v>
      </c>
      <c r="G4067" s="1">
        <v>271.32</v>
      </c>
      <c r="H4067" s="1">
        <v>219.64000000000001</v>
      </c>
      <c r="I4067" s="4">
        <v>2</v>
      </c>
      <c r="J4067" s="2" t="s">
        <v>69</v>
      </c>
      <c r="K4067" s="1">
        <f>Tabelle111[[#This Row],[Menge kg Nges]]/1000</f>
        <v>0.27132000000000001</v>
      </c>
      <c r="L4067" s="1">
        <f>Tabelle111[[#This Row],[Menge kg P2O5]]/1000</f>
        <v>0.21964</v>
      </c>
      <c r="M4067" s="1">
        <f>Tabelle111[[#This Row],[Menge t Nges]]/Tabelle111[[#This Row],[Anzahl Lieferscheine]]</f>
        <v>0.13566</v>
      </c>
      <c r="N4067" s="1">
        <f>Tabelle111[[#This Row],[Menge t P2O5]]/Tabelle111[[#This Row],[Anzahl Lieferscheine]]</f>
        <v>0.10982</v>
      </c>
    </row>
    <row r="4068" spans="1:14" x14ac:dyDescent="0.2">
      <c r="A4068" s="2" t="s">
        <v>36</v>
      </c>
      <c r="B4068" s="2" t="s">
        <v>36</v>
      </c>
      <c r="C4068" s="2" t="s">
        <v>6</v>
      </c>
      <c r="D4068" s="2" t="s">
        <v>15</v>
      </c>
      <c r="E4068" s="2" t="s">
        <v>20</v>
      </c>
      <c r="F4068" s="2" t="s">
        <v>61</v>
      </c>
      <c r="G4068" s="1">
        <v>28.560000000000002</v>
      </c>
      <c r="H4068" s="1">
        <v>21</v>
      </c>
      <c r="I4068" s="4">
        <v>2</v>
      </c>
      <c r="J4068" s="2" t="s">
        <v>69</v>
      </c>
      <c r="K4068" s="1">
        <f>Tabelle111[[#This Row],[Menge kg Nges]]/1000</f>
        <v>2.8560000000000002E-2</v>
      </c>
      <c r="L4068" s="1">
        <f>Tabelle111[[#This Row],[Menge kg P2O5]]/1000</f>
        <v>2.1000000000000001E-2</v>
      </c>
      <c r="M4068" s="1">
        <f>Tabelle111[[#This Row],[Menge t Nges]]/Tabelle111[[#This Row],[Anzahl Lieferscheine]]</f>
        <v>1.4280000000000001E-2</v>
      </c>
      <c r="N4068" s="1">
        <f>Tabelle111[[#This Row],[Menge t P2O5]]/Tabelle111[[#This Row],[Anzahl Lieferscheine]]</f>
        <v>1.0500000000000001E-2</v>
      </c>
    </row>
    <row r="4069" spans="1:14" x14ac:dyDescent="0.2">
      <c r="A4069" s="2" t="s">
        <v>36</v>
      </c>
      <c r="B4069" s="2" t="s">
        <v>36</v>
      </c>
      <c r="C4069" s="2" t="s">
        <v>6</v>
      </c>
      <c r="D4069" s="2" t="s">
        <v>15</v>
      </c>
      <c r="E4069" s="2" t="s">
        <v>9</v>
      </c>
      <c r="F4069" s="2" t="s">
        <v>61</v>
      </c>
      <c r="G4069" s="1">
        <v>40.479999999999997</v>
      </c>
      <c r="H4069" s="1">
        <v>26.4</v>
      </c>
      <c r="I4069" s="4">
        <v>1</v>
      </c>
      <c r="J4069" s="2" t="s">
        <v>69</v>
      </c>
      <c r="K4069" s="1">
        <f>Tabelle111[[#This Row],[Menge kg Nges]]/1000</f>
        <v>4.0479999999999995E-2</v>
      </c>
      <c r="L4069" s="1">
        <f>Tabelle111[[#This Row],[Menge kg P2O5]]/1000</f>
        <v>2.64E-2</v>
      </c>
      <c r="M4069" s="1">
        <f>Tabelle111[[#This Row],[Menge t Nges]]/Tabelle111[[#This Row],[Anzahl Lieferscheine]]</f>
        <v>4.0479999999999995E-2</v>
      </c>
      <c r="N4069" s="1">
        <f>Tabelle111[[#This Row],[Menge t P2O5]]/Tabelle111[[#This Row],[Anzahl Lieferscheine]]</f>
        <v>2.64E-2</v>
      </c>
    </row>
    <row r="4070" spans="1:14" x14ac:dyDescent="0.2">
      <c r="A4070" s="2" t="s">
        <v>36</v>
      </c>
      <c r="B4070" s="2" t="s">
        <v>36</v>
      </c>
      <c r="C4070" s="2" t="s">
        <v>6</v>
      </c>
      <c r="D4070" s="2" t="s">
        <v>15</v>
      </c>
      <c r="E4070" s="2" t="s">
        <v>10</v>
      </c>
      <c r="F4070" s="2" t="s">
        <v>61</v>
      </c>
      <c r="G4070" s="1">
        <v>20.25</v>
      </c>
      <c r="H4070" s="1">
        <v>8.65</v>
      </c>
      <c r="I4070" s="4">
        <v>1</v>
      </c>
      <c r="J4070" s="2" t="s">
        <v>69</v>
      </c>
      <c r="K4070" s="1">
        <f>Tabelle111[[#This Row],[Menge kg Nges]]/1000</f>
        <v>2.0250000000000001E-2</v>
      </c>
      <c r="L4070" s="1">
        <f>Tabelle111[[#This Row],[Menge kg P2O5]]/1000</f>
        <v>8.6499999999999997E-3</v>
      </c>
      <c r="M4070" s="1">
        <f>Tabelle111[[#This Row],[Menge t Nges]]/Tabelle111[[#This Row],[Anzahl Lieferscheine]]</f>
        <v>2.0250000000000001E-2</v>
      </c>
      <c r="N4070" s="1">
        <f>Tabelle111[[#This Row],[Menge t P2O5]]/Tabelle111[[#This Row],[Anzahl Lieferscheine]]</f>
        <v>8.6499999999999997E-3</v>
      </c>
    </row>
    <row r="4071" spans="1:14" x14ac:dyDescent="0.2">
      <c r="A4071" s="2" t="s">
        <v>36</v>
      </c>
      <c r="B4071" s="2" t="s">
        <v>36</v>
      </c>
      <c r="C4071" s="2" t="s">
        <v>6</v>
      </c>
      <c r="D4071" s="2" t="s">
        <v>15</v>
      </c>
      <c r="E4071" s="2" t="s">
        <v>24</v>
      </c>
      <c r="F4071" s="2" t="s">
        <v>61</v>
      </c>
      <c r="G4071" s="1">
        <v>511</v>
      </c>
      <c r="H4071" s="1">
        <v>419.75</v>
      </c>
      <c r="I4071" s="4">
        <v>2</v>
      </c>
      <c r="J4071" s="2" t="s">
        <v>69</v>
      </c>
      <c r="K4071" s="1">
        <f>Tabelle111[[#This Row],[Menge kg Nges]]/1000</f>
        <v>0.51100000000000001</v>
      </c>
      <c r="L4071" s="1">
        <f>Tabelle111[[#This Row],[Menge kg P2O5]]/1000</f>
        <v>0.41975000000000001</v>
      </c>
      <c r="M4071" s="1">
        <f>Tabelle111[[#This Row],[Menge t Nges]]/Tabelle111[[#This Row],[Anzahl Lieferscheine]]</f>
        <v>0.2555</v>
      </c>
      <c r="N4071" s="1">
        <f>Tabelle111[[#This Row],[Menge t P2O5]]/Tabelle111[[#This Row],[Anzahl Lieferscheine]]</f>
        <v>0.20987500000000001</v>
      </c>
    </row>
    <row r="4072" spans="1:14" x14ac:dyDescent="0.2">
      <c r="A4072" s="2" t="s">
        <v>36</v>
      </c>
      <c r="B4072" s="2" t="s">
        <v>36</v>
      </c>
      <c r="C4072" s="2" t="s">
        <v>25</v>
      </c>
      <c r="D4072" s="2" t="s">
        <v>25</v>
      </c>
      <c r="E4072" s="2" t="s">
        <v>26</v>
      </c>
      <c r="F4072" s="2" t="s">
        <v>61</v>
      </c>
      <c r="G4072" s="1">
        <v>325.2</v>
      </c>
      <c r="H4072" s="1">
        <v>80.400000000000006</v>
      </c>
      <c r="I4072" s="4">
        <v>1</v>
      </c>
      <c r="J4072" s="2" t="s">
        <v>69</v>
      </c>
      <c r="K4072" s="1">
        <f>Tabelle111[[#This Row],[Menge kg Nges]]/1000</f>
        <v>0.32519999999999999</v>
      </c>
      <c r="L4072" s="1">
        <f>Tabelle111[[#This Row],[Menge kg P2O5]]/1000</f>
        <v>8.0399999999999999E-2</v>
      </c>
      <c r="M4072" s="1">
        <f>Tabelle111[[#This Row],[Menge t Nges]]/Tabelle111[[#This Row],[Anzahl Lieferscheine]]</f>
        <v>0.32519999999999999</v>
      </c>
      <c r="N4072" s="1">
        <f>Tabelle111[[#This Row],[Menge t P2O5]]/Tabelle111[[#This Row],[Anzahl Lieferscheine]]</f>
        <v>8.0399999999999999E-2</v>
      </c>
    </row>
    <row r="4073" spans="1:14" x14ac:dyDescent="0.2">
      <c r="A4073" s="2" t="s">
        <v>36</v>
      </c>
      <c r="B4073" s="2" t="s">
        <v>44</v>
      </c>
      <c r="C4073" s="2" t="s">
        <v>6</v>
      </c>
      <c r="D4073" s="2" t="s">
        <v>7</v>
      </c>
      <c r="E4073" s="2" t="s">
        <v>12</v>
      </c>
      <c r="F4073" s="2" t="s">
        <v>61</v>
      </c>
      <c r="G4073" s="1">
        <v>1404</v>
      </c>
      <c r="H4073" s="1">
        <v>592.79999999999995</v>
      </c>
      <c r="I4073" s="4">
        <v>5</v>
      </c>
      <c r="J4073" s="2" t="s">
        <v>69</v>
      </c>
      <c r="K4073" s="1">
        <f>Tabelle111[[#This Row],[Menge kg Nges]]/1000</f>
        <v>1.4039999999999999</v>
      </c>
      <c r="L4073" s="1">
        <f>Tabelle111[[#This Row],[Menge kg P2O5]]/1000</f>
        <v>0.59279999999999999</v>
      </c>
      <c r="M4073" s="1">
        <f>Tabelle111[[#This Row],[Menge t Nges]]/Tabelle111[[#This Row],[Anzahl Lieferscheine]]</f>
        <v>0.28079999999999999</v>
      </c>
      <c r="N4073" s="1">
        <f>Tabelle111[[#This Row],[Menge t P2O5]]/Tabelle111[[#This Row],[Anzahl Lieferscheine]]</f>
        <v>0.11856</v>
      </c>
    </row>
    <row r="4074" spans="1:14" x14ac:dyDescent="0.2">
      <c r="A4074" s="2" t="s">
        <v>36</v>
      </c>
      <c r="B4074" s="2" t="s">
        <v>37</v>
      </c>
      <c r="C4074" s="2" t="s">
        <v>6</v>
      </c>
      <c r="D4074" s="2" t="s">
        <v>30</v>
      </c>
      <c r="E4074" s="2" t="s">
        <v>26</v>
      </c>
      <c r="F4074" s="2" t="s">
        <v>61</v>
      </c>
      <c r="G4074" s="1">
        <v>174</v>
      </c>
      <c r="H4074" s="1">
        <v>66.2</v>
      </c>
      <c r="I4074" s="4">
        <v>2</v>
      </c>
      <c r="J4074" s="2" t="s">
        <v>69</v>
      </c>
      <c r="K4074" s="1">
        <f>Tabelle111[[#This Row],[Menge kg Nges]]/1000</f>
        <v>0.17399999999999999</v>
      </c>
      <c r="L4074" s="1">
        <f>Tabelle111[[#This Row],[Menge kg P2O5]]/1000</f>
        <v>6.6200000000000009E-2</v>
      </c>
      <c r="M4074" s="1">
        <f>Tabelle111[[#This Row],[Menge t Nges]]/Tabelle111[[#This Row],[Anzahl Lieferscheine]]</f>
        <v>8.6999999999999994E-2</v>
      </c>
      <c r="N4074" s="1">
        <f>Tabelle111[[#This Row],[Menge t P2O5]]/Tabelle111[[#This Row],[Anzahl Lieferscheine]]</f>
        <v>3.3100000000000004E-2</v>
      </c>
    </row>
    <row r="4075" spans="1:14" x14ac:dyDescent="0.2">
      <c r="A4075" s="2" t="s">
        <v>36</v>
      </c>
      <c r="B4075" s="2" t="s">
        <v>37</v>
      </c>
      <c r="C4075" s="2" t="s">
        <v>6</v>
      </c>
      <c r="D4075" s="2" t="s">
        <v>7</v>
      </c>
      <c r="E4075" s="2" t="s">
        <v>9</v>
      </c>
      <c r="F4075" s="2" t="s">
        <v>61</v>
      </c>
      <c r="G4075" s="1">
        <v>1128</v>
      </c>
      <c r="H4075" s="1">
        <v>452.8</v>
      </c>
      <c r="I4075" s="4">
        <v>7</v>
      </c>
      <c r="J4075" s="2" t="s">
        <v>69</v>
      </c>
      <c r="K4075" s="1">
        <f>Tabelle111[[#This Row],[Menge kg Nges]]/1000</f>
        <v>1.1279999999999999</v>
      </c>
      <c r="L4075" s="1">
        <f>Tabelle111[[#This Row],[Menge kg P2O5]]/1000</f>
        <v>0.45280000000000004</v>
      </c>
      <c r="M4075" s="1">
        <f>Tabelle111[[#This Row],[Menge t Nges]]/Tabelle111[[#This Row],[Anzahl Lieferscheine]]</f>
        <v>0.16114285714285712</v>
      </c>
      <c r="N4075" s="1">
        <f>Tabelle111[[#This Row],[Menge t P2O5]]/Tabelle111[[#This Row],[Anzahl Lieferscheine]]</f>
        <v>6.4685714285714291E-2</v>
      </c>
    </row>
    <row r="4076" spans="1:14" x14ac:dyDescent="0.2">
      <c r="A4076" s="2" t="s">
        <v>36</v>
      </c>
      <c r="B4076" s="2" t="s">
        <v>37</v>
      </c>
      <c r="C4076" s="2" t="s">
        <v>6</v>
      </c>
      <c r="D4076" s="2" t="s">
        <v>7</v>
      </c>
      <c r="E4076" s="2" t="s">
        <v>11</v>
      </c>
      <c r="F4076" s="2" t="s">
        <v>61</v>
      </c>
      <c r="G4076" s="1">
        <v>263</v>
      </c>
      <c r="H4076" s="1">
        <v>130</v>
      </c>
      <c r="I4076" s="4">
        <v>1</v>
      </c>
      <c r="J4076" s="2" t="s">
        <v>69</v>
      </c>
      <c r="K4076" s="1">
        <f>Tabelle111[[#This Row],[Menge kg Nges]]/1000</f>
        <v>0.26300000000000001</v>
      </c>
      <c r="L4076" s="1">
        <f>Tabelle111[[#This Row],[Menge kg P2O5]]/1000</f>
        <v>0.13</v>
      </c>
      <c r="M4076" s="1">
        <f>Tabelle111[[#This Row],[Menge t Nges]]/Tabelle111[[#This Row],[Anzahl Lieferscheine]]</f>
        <v>0.26300000000000001</v>
      </c>
      <c r="N4076" s="1">
        <f>Tabelle111[[#This Row],[Menge t P2O5]]/Tabelle111[[#This Row],[Anzahl Lieferscheine]]</f>
        <v>0.13</v>
      </c>
    </row>
    <row r="4077" spans="1:14" x14ac:dyDescent="0.2">
      <c r="A4077" s="2" t="s">
        <v>36</v>
      </c>
      <c r="B4077" s="2" t="s">
        <v>37</v>
      </c>
      <c r="C4077" s="2" t="s">
        <v>6</v>
      </c>
      <c r="D4077" s="2" t="s">
        <v>7</v>
      </c>
      <c r="E4077" s="2" t="s">
        <v>12</v>
      </c>
      <c r="F4077" s="2" t="s">
        <v>61</v>
      </c>
      <c r="G4077" s="1">
        <v>8419.8000000000011</v>
      </c>
      <c r="H4077" s="1">
        <v>3677.7500000000005</v>
      </c>
      <c r="I4077" s="4">
        <v>42</v>
      </c>
      <c r="J4077" s="2" t="s">
        <v>69</v>
      </c>
      <c r="K4077" s="1">
        <f>Tabelle111[[#This Row],[Menge kg Nges]]/1000</f>
        <v>8.4198000000000004</v>
      </c>
      <c r="L4077" s="1">
        <f>Tabelle111[[#This Row],[Menge kg P2O5]]/1000</f>
        <v>3.6777500000000005</v>
      </c>
      <c r="M4077" s="1">
        <f>Tabelle111[[#This Row],[Menge t Nges]]/Tabelle111[[#This Row],[Anzahl Lieferscheine]]</f>
        <v>0.20047142857142858</v>
      </c>
      <c r="N4077" s="1">
        <f>Tabelle111[[#This Row],[Menge t P2O5]]/Tabelle111[[#This Row],[Anzahl Lieferscheine]]</f>
        <v>8.7565476190476207E-2</v>
      </c>
    </row>
    <row r="4078" spans="1:14" x14ac:dyDescent="0.2">
      <c r="A4078" s="2" t="s">
        <v>36</v>
      </c>
      <c r="B4078" s="2" t="s">
        <v>37</v>
      </c>
      <c r="C4078" s="2" t="s">
        <v>6</v>
      </c>
      <c r="D4078" s="2" t="s">
        <v>7</v>
      </c>
      <c r="E4078" s="2" t="s">
        <v>13</v>
      </c>
      <c r="F4078" s="2" t="s">
        <v>61</v>
      </c>
      <c r="G4078" s="1">
        <v>565.5</v>
      </c>
      <c r="H4078" s="1">
        <v>273</v>
      </c>
      <c r="I4078" s="4">
        <v>4</v>
      </c>
      <c r="J4078" s="2" t="s">
        <v>69</v>
      </c>
      <c r="K4078" s="1">
        <f>Tabelle111[[#This Row],[Menge kg Nges]]/1000</f>
        <v>0.5655</v>
      </c>
      <c r="L4078" s="1">
        <f>Tabelle111[[#This Row],[Menge kg P2O5]]/1000</f>
        <v>0.27300000000000002</v>
      </c>
      <c r="M4078" s="1">
        <f>Tabelle111[[#This Row],[Menge t Nges]]/Tabelle111[[#This Row],[Anzahl Lieferscheine]]</f>
        <v>0.141375</v>
      </c>
      <c r="N4078" s="1">
        <f>Tabelle111[[#This Row],[Menge t P2O5]]/Tabelle111[[#This Row],[Anzahl Lieferscheine]]</f>
        <v>6.8250000000000005E-2</v>
      </c>
    </row>
    <row r="4079" spans="1:14" x14ac:dyDescent="0.2">
      <c r="A4079" s="2" t="s">
        <v>36</v>
      </c>
      <c r="B4079" s="2" t="s">
        <v>37</v>
      </c>
      <c r="C4079" s="2" t="s">
        <v>6</v>
      </c>
      <c r="D4079" s="2" t="s">
        <v>7</v>
      </c>
      <c r="E4079" s="2" t="s">
        <v>14</v>
      </c>
      <c r="F4079" s="2" t="s">
        <v>61</v>
      </c>
      <c r="G4079" s="1">
        <v>2531.1999999999994</v>
      </c>
      <c r="H4079" s="1">
        <v>1235.1999999999998</v>
      </c>
      <c r="I4079" s="4">
        <v>15</v>
      </c>
      <c r="J4079" s="2" t="s">
        <v>69</v>
      </c>
      <c r="K4079" s="1">
        <f>Tabelle111[[#This Row],[Menge kg Nges]]/1000</f>
        <v>2.5311999999999992</v>
      </c>
      <c r="L4079" s="1">
        <f>Tabelle111[[#This Row],[Menge kg P2O5]]/1000</f>
        <v>1.2351999999999999</v>
      </c>
      <c r="M4079" s="1">
        <f>Tabelle111[[#This Row],[Menge t Nges]]/Tabelle111[[#This Row],[Anzahl Lieferscheine]]</f>
        <v>0.16874666666666663</v>
      </c>
      <c r="N4079" s="1">
        <f>Tabelle111[[#This Row],[Menge t P2O5]]/Tabelle111[[#This Row],[Anzahl Lieferscheine]]</f>
        <v>8.2346666666666651E-2</v>
      </c>
    </row>
    <row r="4080" spans="1:14" x14ac:dyDescent="0.2">
      <c r="A4080" s="2" t="s">
        <v>36</v>
      </c>
      <c r="B4080" s="2" t="s">
        <v>37</v>
      </c>
      <c r="C4080" s="2" t="s">
        <v>6</v>
      </c>
      <c r="D4080" s="2" t="s">
        <v>15</v>
      </c>
      <c r="E4080" s="2" t="s">
        <v>9</v>
      </c>
      <c r="F4080" s="2" t="s">
        <v>61</v>
      </c>
      <c r="G4080" s="1">
        <v>73.599999999999994</v>
      </c>
      <c r="H4080" s="1">
        <v>48</v>
      </c>
      <c r="I4080" s="4">
        <v>1</v>
      </c>
      <c r="J4080" s="2" t="s">
        <v>69</v>
      </c>
      <c r="K4080" s="1">
        <f>Tabelle111[[#This Row],[Menge kg Nges]]/1000</f>
        <v>7.3599999999999999E-2</v>
      </c>
      <c r="L4080" s="1">
        <f>Tabelle111[[#This Row],[Menge kg P2O5]]/1000</f>
        <v>4.8000000000000001E-2</v>
      </c>
      <c r="M4080" s="1">
        <f>Tabelle111[[#This Row],[Menge t Nges]]/Tabelle111[[#This Row],[Anzahl Lieferscheine]]</f>
        <v>7.3599999999999999E-2</v>
      </c>
      <c r="N4080" s="1">
        <f>Tabelle111[[#This Row],[Menge t P2O5]]/Tabelle111[[#This Row],[Anzahl Lieferscheine]]</f>
        <v>4.8000000000000001E-2</v>
      </c>
    </row>
    <row r="4081" spans="1:14" x14ac:dyDescent="0.2">
      <c r="A4081" s="2" t="s">
        <v>36</v>
      </c>
      <c r="B4081" s="2" t="s">
        <v>37</v>
      </c>
      <c r="C4081" s="2" t="s">
        <v>25</v>
      </c>
      <c r="D4081" s="2" t="s">
        <v>25</v>
      </c>
      <c r="E4081" s="2" t="s">
        <v>26</v>
      </c>
      <c r="F4081" s="2" t="s">
        <v>61</v>
      </c>
      <c r="G4081" s="1">
        <v>2780.7200000000003</v>
      </c>
      <c r="H4081" s="1">
        <v>1090.94</v>
      </c>
      <c r="I4081" s="4">
        <v>15</v>
      </c>
      <c r="J4081" s="2" t="s">
        <v>69</v>
      </c>
      <c r="K4081" s="1">
        <f>Tabelle111[[#This Row],[Menge kg Nges]]/1000</f>
        <v>2.7807200000000001</v>
      </c>
      <c r="L4081" s="1">
        <f>Tabelle111[[#This Row],[Menge kg P2O5]]/1000</f>
        <v>1.09094</v>
      </c>
      <c r="M4081" s="1">
        <f>Tabelle111[[#This Row],[Menge t Nges]]/Tabelle111[[#This Row],[Anzahl Lieferscheine]]</f>
        <v>0.18538133333333334</v>
      </c>
      <c r="N4081" s="1">
        <f>Tabelle111[[#This Row],[Menge t P2O5]]/Tabelle111[[#This Row],[Anzahl Lieferscheine]]</f>
        <v>7.272933333333334E-2</v>
      </c>
    </row>
    <row r="4082" spans="1:14" x14ac:dyDescent="0.2">
      <c r="A4082" s="2" t="s">
        <v>36</v>
      </c>
      <c r="B4082" s="2" t="s">
        <v>38</v>
      </c>
      <c r="C4082" s="2" t="s">
        <v>6</v>
      </c>
      <c r="D4082" s="2" t="s">
        <v>7</v>
      </c>
      <c r="E4082" s="2" t="s">
        <v>9</v>
      </c>
      <c r="F4082" s="2" t="s">
        <v>61</v>
      </c>
      <c r="G4082" s="1">
        <v>423.5</v>
      </c>
      <c r="H4082" s="1">
        <v>173.25</v>
      </c>
      <c r="I4082" s="4">
        <v>2</v>
      </c>
      <c r="J4082" s="2" t="s">
        <v>69</v>
      </c>
      <c r="K4082" s="1">
        <f>Tabelle111[[#This Row],[Menge kg Nges]]/1000</f>
        <v>0.42349999999999999</v>
      </c>
      <c r="L4082" s="1">
        <f>Tabelle111[[#This Row],[Menge kg P2O5]]/1000</f>
        <v>0.17324999999999999</v>
      </c>
      <c r="M4082" s="1">
        <f>Tabelle111[[#This Row],[Menge t Nges]]/Tabelle111[[#This Row],[Anzahl Lieferscheine]]</f>
        <v>0.21174999999999999</v>
      </c>
      <c r="N4082" s="1">
        <f>Tabelle111[[#This Row],[Menge t P2O5]]/Tabelle111[[#This Row],[Anzahl Lieferscheine]]</f>
        <v>8.6624999999999994E-2</v>
      </c>
    </row>
    <row r="4083" spans="1:14" x14ac:dyDescent="0.2">
      <c r="A4083" s="2" t="s">
        <v>36</v>
      </c>
      <c r="B4083" s="2" t="s">
        <v>38</v>
      </c>
      <c r="C4083" s="2" t="s">
        <v>6</v>
      </c>
      <c r="D4083" s="2" t="s">
        <v>7</v>
      </c>
      <c r="E4083" s="2" t="s">
        <v>12</v>
      </c>
      <c r="F4083" s="2" t="s">
        <v>61</v>
      </c>
      <c r="G4083" s="1">
        <v>720</v>
      </c>
      <c r="H4083" s="1">
        <v>340</v>
      </c>
      <c r="I4083" s="4">
        <v>1</v>
      </c>
      <c r="J4083" s="2" t="s">
        <v>69</v>
      </c>
      <c r="K4083" s="1">
        <f>Tabelle111[[#This Row],[Menge kg Nges]]/1000</f>
        <v>0.72</v>
      </c>
      <c r="L4083" s="1">
        <f>Tabelle111[[#This Row],[Menge kg P2O5]]/1000</f>
        <v>0.34</v>
      </c>
      <c r="M4083" s="1">
        <f>Tabelle111[[#This Row],[Menge t Nges]]/Tabelle111[[#This Row],[Anzahl Lieferscheine]]</f>
        <v>0.72</v>
      </c>
      <c r="N4083" s="1">
        <f>Tabelle111[[#This Row],[Menge t P2O5]]/Tabelle111[[#This Row],[Anzahl Lieferscheine]]</f>
        <v>0.34</v>
      </c>
    </row>
    <row r="4084" spans="1:14" x14ac:dyDescent="0.2">
      <c r="A4084" s="2" t="s">
        <v>36</v>
      </c>
      <c r="B4084" s="2" t="s">
        <v>38</v>
      </c>
      <c r="C4084" s="2" t="s">
        <v>6</v>
      </c>
      <c r="D4084" s="2" t="s">
        <v>15</v>
      </c>
      <c r="E4084" s="2" t="s">
        <v>18</v>
      </c>
      <c r="F4084" s="2" t="s">
        <v>61</v>
      </c>
      <c r="G4084" s="1">
        <v>1413</v>
      </c>
      <c r="H4084" s="1">
        <v>954</v>
      </c>
      <c r="I4084" s="4">
        <v>1</v>
      </c>
      <c r="J4084" s="2" t="s">
        <v>69</v>
      </c>
      <c r="K4084" s="1">
        <f>Tabelle111[[#This Row],[Menge kg Nges]]/1000</f>
        <v>1.413</v>
      </c>
      <c r="L4084" s="1">
        <f>Tabelle111[[#This Row],[Menge kg P2O5]]/1000</f>
        <v>0.95399999999999996</v>
      </c>
      <c r="M4084" s="1">
        <f>Tabelle111[[#This Row],[Menge t Nges]]/Tabelle111[[#This Row],[Anzahl Lieferscheine]]</f>
        <v>1.413</v>
      </c>
      <c r="N4084" s="1">
        <f>Tabelle111[[#This Row],[Menge t P2O5]]/Tabelle111[[#This Row],[Anzahl Lieferscheine]]</f>
        <v>0.95399999999999996</v>
      </c>
    </row>
    <row r="4085" spans="1:14" x14ac:dyDescent="0.2">
      <c r="A4085" s="2" t="s">
        <v>36</v>
      </c>
      <c r="B4085" s="2" t="s">
        <v>38</v>
      </c>
      <c r="C4085" s="2" t="s">
        <v>25</v>
      </c>
      <c r="D4085" s="2" t="s">
        <v>25</v>
      </c>
      <c r="E4085" s="2" t="s">
        <v>26</v>
      </c>
      <c r="F4085" s="2" t="s">
        <v>61</v>
      </c>
      <c r="G4085" s="1">
        <v>558.26</v>
      </c>
      <c r="H4085" s="1">
        <v>138.02000000000001</v>
      </c>
      <c r="I4085" s="4">
        <v>1</v>
      </c>
      <c r="J4085" s="2" t="s">
        <v>69</v>
      </c>
      <c r="K4085" s="1">
        <f>Tabelle111[[#This Row],[Menge kg Nges]]/1000</f>
        <v>0.55825999999999998</v>
      </c>
      <c r="L4085" s="1">
        <f>Tabelle111[[#This Row],[Menge kg P2O5]]/1000</f>
        <v>0.13802</v>
      </c>
      <c r="M4085" s="1">
        <f>Tabelle111[[#This Row],[Menge t Nges]]/Tabelle111[[#This Row],[Anzahl Lieferscheine]]</f>
        <v>0.55825999999999998</v>
      </c>
      <c r="N4085" s="1">
        <f>Tabelle111[[#This Row],[Menge t P2O5]]/Tabelle111[[#This Row],[Anzahl Lieferscheine]]</f>
        <v>0.13802</v>
      </c>
    </row>
    <row r="4086" spans="1:14" x14ac:dyDescent="0.2">
      <c r="A4086" s="2" t="s">
        <v>36</v>
      </c>
      <c r="B4086" s="2" t="s">
        <v>40</v>
      </c>
      <c r="C4086" s="2" t="s">
        <v>6</v>
      </c>
      <c r="D4086" s="2" t="s">
        <v>7</v>
      </c>
      <c r="E4086" s="2" t="s">
        <v>9</v>
      </c>
      <c r="F4086" s="2" t="s">
        <v>61</v>
      </c>
      <c r="G4086" s="1">
        <v>416.9</v>
      </c>
      <c r="H4086" s="1">
        <v>170.55</v>
      </c>
      <c r="I4086" s="4">
        <v>5</v>
      </c>
      <c r="J4086" s="2" t="s">
        <v>69</v>
      </c>
      <c r="K4086" s="1">
        <f>Tabelle111[[#This Row],[Menge kg Nges]]/1000</f>
        <v>0.41689999999999999</v>
      </c>
      <c r="L4086" s="1">
        <f>Tabelle111[[#This Row],[Menge kg P2O5]]/1000</f>
        <v>0.17055000000000001</v>
      </c>
      <c r="M4086" s="1">
        <f>Tabelle111[[#This Row],[Menge t Nges]]/Tabelle111[[#This Row],[Anzahl Lieferscheine]]</f>
        <v>8.3379999999999996E-2</v>
      </c>
      <c r="N4086" s="1">
        <f>Tabelle111[[#This Row],[Menge t P2O5]]/Tabelle111[[#This Row],[Anzahl Lieferscheine]]</f>
        <v>3.4110000000000001E-2</v>
      </c>
    </row>
    <row r="4087" spans="1:14" x14ac:dyDescent="0.2">
      <c r="A4087" s="2" t="s">
        <v>36</v>
      </c>
      <c r="B4087" s="2" t="s">
        <v>40</v>
      </c>
      <c r="C4087" s="2" t="s">
        <v>6</v>
      </c>
      <c r="D4087" s="2" t="s">
        <v>7</v>
      </c>
      <c r="E4087" s="2" t="s">
        <v>12</v>
      </c>
      <c r="F4087" s="2" t="s">
        <v>61</v>
      </c>
      <c r="G4087" s="1">
        <v>2173.4499999999998</v>
      </c>
      <c r="H4087" s="1">
        <v>770.65</v>
      </c>
      <c r="I4087" s="4">
        <v>8</v>
      </c>
      <c r="J4087" s="2" t="s">
        <v>69</v>
      </c>
      <c r="K4087" s="1">
        <f>Tabelle111[[#This Row],[Menge kg Nges]]/1000</f>
        <v>2.1734499999999999</v>
      </c>
      <c r="L4087" s="1">
        <f>Tabelle111[[#This Row],[Menge kg P2O5]]/1000</f>
        <v>0.77064999999999995</v>
      </c>
      <c r="M4087" s="1">
        <f>Tabelle111[[#This Row],[Menge t Nges]]/Tabelle111[[#This Row],[Anzahl Lieferscheine]]</f>
        <v>0.27168124999999999</v>
      </c>
      <c r="N4087" s="1">
        <f>Tabelle111[[#This Row],[Menge t P2O5]]/Tabelle111[[#This Row],[Anzahl Lieferscheine]]</f>
        <v>9.6331249999999993E-2</v>
      </c>
    </row>
    <row r="4088" spans="1:14" x14ac:dyDescent="0.2">
      <c r="A4088" s="2" t="s">
        <v>36</v>
      </c>
      <c r="B4088" s="2" t="s">
        <v>40</v>
      </c>
      <c r="C4088" s="2" t="s">
        <v>6</v>
      </c>
      <c r="D4088" s="2" t="s">
        <v>7</v>
      </c>
      <c r="E4088" s="2" t="s">
        <v>14</v>
      </c>
      <c r="F4088" s="2" t="s">
        <v>61</v>
      </c>
      <c r="G4088" s="1">
        <v>899.4</v>
      </c>
      <c r="H4088" s="1">
        <v>428.79999999999995</v>
      </c>
      <c r="I4088" s="4">
        <v>2</v>
      </c>
      <c r="J4088" s="2" t="s">
        <v>69</v>
      </c>
      <c r="K4088" s="1">
        <f>Tabelle111[[#This Row],[Menge kg Nges]]/1000</f>
        <v>0.89939999999999998</v>
      </c>
      <c r="L4088" s="1">
        <f>Tabelle111[[#This Row],[Menge kg P2O5]]/1000</f>
        <v>0.42879999999999996</v>
      </c>
      <c r="M4088" s="1">
        <f>Tabelle111[[#This Row],[Menge t Nges]]/Tabelle111[[#This Row],[Anzahl Lieferscheine]]</f>
        <v>0.44969999999999999</v>
      </c>
      <c r="N4088" s="1">
        <f>Tabelle111[[#This Row],[Menge t P2O5]]/Tabelle111[[#This Row],[Anzahl Lieferscheine]]</f>
        <v>0.21439999999999998</v>
      </c>
    </row>
    <row r="4089" spans="1:14" x14ac:dyDescent="0.2">
      <c r="A4089" s="2" t="s">
        <v>36</v>
      </c>
      <c r="B4089" s="2" t="s">
        <v>40</v>
      </c>
      <c r="C4089" s="2" t="s">
        <v>6</v>
      </c>
      <c r="D4089" s="2" t="s">
        <v>15</v>
      </c>
      <c r="E4089" s="2" t="s">
        <v>18</v>
      </c>
      <c r="F4089" s="2" t="s">
        <v>61</v>
      </c>
      <c r="G4089" s="1">
        <v>588</v>
      </c>
      <c r="H4089" s="1">
        <v>476</v>
      </c>
      <c r="I4089" s="4">
        <v>2</v>
      </c>
      <c r="J4089" s="2" t="s">
        <v>69</v>
      </c>
      <c r="K4089" s="1">
        <f>Tabelle111[[#This Row],[Menge kg Nges]]/1000</f>
        <v>0.58799999999999997</v>
      </c>
      <c r="L4089" s="1">
        <f>Tabelle111[[#This Row],[Menge kg P2O5]]/1000</f>
        <v>0.47599999999999998</v>
      </c>
      <c r="M4089" s="1">
        <f>Tabelle111[[#This Row],[Menge t Nges]]/Tabelle111[[#This Row],[Anzahl Lieferscheine]]</f>
        <v>0.29399999999999998</v>
      </c>
      <c r="N4089" s="1">
        <f>Tabelle111[[#This Row],[Menge t P2O5]]/Tabelle111[[#This Row],[Anzahl Lieferscheine]]</f>
        <v>0.23799999999999999</v>
      </c>
    </row>
    <row r="4090" spans="1:14" x14ac:dyDescent="0.2">
      <c r="A4090" s="2" t="s">
        <v>36</v>
      </c>
      <c r="B4090" s="2" t="s">
        <v>40</v>
      </c>
      <c r="C4090" s="2" t="s">
        <v>6</v>
      </c>
      <c r="D4090" s="2" t="s">
        <v>15</v>
      </c>
      <c r="E4090" s="2" t="s">
        <v>20</v>
      </c>
      <c r="F4090" s="2" t="s">
        <v>61</v>
      </c>
      <c r="G4090" s="1">
        <v>502.19999999999993</v>
      </c>
      <c r="H4090" s="1">
        <v>405</v>
      </c>
      <c r="I4090" s="4">
        <v>4</v>
      </c>
      <c r="J4090" s="2" t="s">
        <v>69</v>
      </c>
      <c r="K4090" s="1">
        <f>Tabelle111[[#This Row],[Menge kg Nges]]/1000</f>
        <v>0.50219999999999998</v>
      </c>
      <c r="L4090" s="1">
        <f>Tabelle111[[#This Row],[Menge kg P2O5]]/1000</f>
        <v>0.40500000000000003</v>
      </c>
      <c r="M4090" s="1">
        <f>Tabelle111[[#This Row],[Menge t Nges]]/Tabelle111[[#This Row],[Anzahl Lieferscheine]]</f>
        <v>0.12554999999999999</v>
      </c>
      <c r="N4090" s="1">
        <f>Tabelle111[[#This Row],[Menge t P2O5]]/Tabelle111[[#This Row],[Anzahl Lieferscheine]]</f>
        <v>0.10125000000000001</v>
      </c>
    </row>
    <row r="4091" spans="1:14" x14ac:dyDescent="0.2">
      <c r="A4091" s="2" t="s">
        <v>36</v>
      </c>
      <c r="B4091" s="2" t="s">
        <v>40</v>
      </c>
      <c r="C4091" s="2" t="s">
        <v>25</v>
      </c>
      <c r="D4091" s="2" t="s">
        <v>25</v>
      </c>
      <c r="E4091" s="2" t="s">
        <v>26</v>
      </c>
      <c r="F4091" s="2" t="s">
        <v>61</v>
      </c>
      <c r="G4091" s="1">
        <v>6108.8</v>
      </c>
      <c r="H4091" s="1">
        <v>2098.1</v>
      </c>
      <c r="I4091" s="4">
        <v>26</v>
      </c>
      <c r="J4091" s="2" t="s">
        <v>69</v>
      </c>
      <c r="K4091" s="1">
        <f>Tabelle111[[#This Row],[Menge kg Nges]]/1000</f>
        <v>6.1088000000000005</v>
      </c>
      <c r="L4091" s="1">
        <f>Tabelle111[[#This Row],[Menge kg P2O5]]/1000</f>
        <v>2.0981000000000001</v>
      </c>
      <c r="M4091" s="1">
        <f>Tabelle111[[#This Row],[Menge t Nges]]/Tabelle111[[#This Row],[Anzahl Lieferscheine]]</f>
        <v>0.23495384615384618</v>
      </c>
      <c r="N4091" s="1">
        <f>Tabelle111[[#This Row],[Menge t P2O5]]/Tabelle111[[#This Row],[Anzahl Lieferscheine]]</f>
        <v>8.0696153846153848E-2</v>
      </c>
    </row>
    <row r="4092" spans="1:14" x14ac:dyDescent="0.2">
      <c r="A4092" s="2" t="s">
        <v>36</v>
      </c>
      <c r="B4092" s="2" t="s">
        <v>42</v>
      </c>
      <c r="C4092" s="2" t="s">
        <v>6</v>
      </c>
      <c r="D4092" s="2" t="s">
        <v>7</v>
      </c>
      <c r="E4092" s="2" t="s">
        <v>12</v>
      </c>
      <c r="F4092" s="2" t="s">
        <v>61</v>
      </c>
      <c r="G4092" s="1">
        <v>2245.5</v>
      </c>
      <c r="H4092" s="1">
        <v>864.34999999999991</v>
      </c>
      <c r="I4092" s="4">
        <v>6</v>
      </c>
      <c r="J4092" s="2" t="s">
        <v>69</v>
      </c>
      <c r="K4092" s="1">
        <f>Tabelle111[[#This Row],[Menge kg Nges]]/1000</f>
        <v>2.2454999999999998</v>
      </c>
      <c r="L4092" s="1">
        <f>Tabelle111[[#This Row],[Menge kg P2O5]]/1000</f>
        <v>0.86434999999999995</v>
      </c>
      <c r="M4092" s="1">
        <f>Tabelle111[[#This Row],[Menge t Nges]]/Tabelle111[[#This Row],[Anzahl Lieferscheine]]</f>
        <v>0.37424999999999997</v>
      </c>
      <c r="N4092" s="1">
        <f>Tabelle111[[#This Row],[Menge t P2O5]]/Tabelle111[[#This Row],[Anzahl Lieferscheine]]</f>
        <v>0.14405833333333332</v>
      </c>
    </row>
    <row r="4093" spans="1:14" x14ac:dyDescent="0.2">
      <c r="A4093" s="2" t="s">
        <v>36</v>
      </c>
      <c r="B4093" s="2" t="s">
        <v>42</v>
      </c>
      <c r="C4093" s="2" t="s">
        <v>6</v>
      </c>
      <c r="D4093" s="2" t="s">
        <v>7</v>
      </c>
      <c r="E4093" s="2" t="s">
        <v>14</v>
      </c>
      <c r="F4093" s="2" t="s">
        <v>61</v>
      </c>
      <c r="G4093" s="1">
        <v>2419.1999999999998</v>
      </c>
      <c r="H4093" s="1">
        <v>1209.5999999999999</v>
      </c>
      <c r="I4093" s="4">
        <v>9</v>
      </c>
      <c r="J4093" s="2" t="s">
        <v>69</v>
      </c>
      <c r="K4093" s="1">
        <f>Tabelle111[[#This Row],[Menge kg Nges]]/1000</f>
        <v>2.4192</v>
      </c>
      <c r="L4093" s="1">
        <f>Tabelle111[[#This Row],[Menge kg P2O5]]/1000</f>
        <v>1.2096</v>
      </c>
      <c r="M4093" s="1">
        <f>Tabelle111[[#This Row],[Menge t Nges]]/Tabelle111[[#This Row],[Anzahl Lieferscheine]]</f>
        <v>0.26879999999999998</v>
      </c>
      <c r="N4093" s="1">
        <f>Tabelle111[[#This Row],[Menge t P2O5]]/Tabelle111[[#This Row],[Anzahl Lieferscheine]]</f>
        <v>0.13439999999999999</v>
      </c>
    </row>
    <row r="4094" spans="1:14" x14ac:dyDescent="0.2">
      <c r="A4094" s="2" t="s">
        <v>36</v>
      </c>
      <c r="B4094" s="2" t="s">
        <v>42</v>
      </c>
      <c r="C4094" s="2" t="s">
        <v>25</v>
      </c>
      <c r="D4094" s="2" t="s">
        <v>25</v>
      </c>
      <c r="E4094" s="2" t="s">
        <v>26</v>
      </c>
      <c r="F4094" s="2" t="s">
        <v>61</v>
      </c>
      <c r="G4094" s="1">
        <v>184597.07</v>
      </c>
      <c r="H4094" s="1">
        <v>45638.389999999992</v>
      </c>
      <c r="I4094" s="4">
        <v>4</v>
      </c>
      <c r="J4094" s="2" t="s">
        <v>69</v>
      </c>
      <c r="K4094" s="1">
        <f>Tabelle111[[#This Row],[Menge kg Nges]]/1000</f>
        <v>184.59707</v>
      </c>
      <c r="L4094" s="1">
        <f>Tabelle111[[#This Row],[Menge kg P2O5]]/1000</f>
        <v>45.638389999999994</v>
      </c>
      <c r="M4094" s="1">
        <f>Tabelle111[[#This Row],[Menge t Nges]]/Tabelle111[[#This Row],[Anzahl Lieferscheine]]</f>
        <v>46.149267500000001</v>
      </c>
      <c r="N4094" s="1">
        <f>Tabelle111[[#This Row],[Menge t P2O5]]/Tabelle111[[#This Row],[Anzahl Lieferscheine]]</f>
        <v>11.409597499999999</v>
      </c>
    </row>
    <row r="4095" spans="1:14" x14ac:dyDescent="0.2">
      <c r="A4095" s="2" t="s">
        <v>27</v>
      </c>
      <c r="B4095" s="2" t="s">
        <v>5</v>
      </c>
      <c r="C4095" s="2" t="s">
        <v>6</v>
      </c>
      <c r="D4095" s="2" t="s">
        <v>7</v>
      </c>
      <c r="E4095" s="2" t="s">
        <v>8</v>
      </c>
      <c r="F4095" s="2" t="s">
        <v>61</v>
      </c>
      <c r="G4095" s="1">
        <v>899</v>
      </c>
      <c r="H4095" s="1">
        <v>461.2</v>
      </c>
      <c r="I4095" s="4">
        <v>7</v>
      </c>
      <c r="J4095" s="2" t="s">
        <v>69</v>
      </c>
      <c r="K4095" s="1">
        <f>Tabelle111[[#This Row],[Menge kg Nges]]/1000</f>
        <v>0.89900000000000002</v>
      </c>
      <c r="L4095" s="1">
        <f>Tabelle111[[#This Row],[Menge kg P2O5]]/1000</f>
        <v>0.4612</v>
      </c>
      <c r="M4095" s="1">
        <f>Tabelle111[[#This Row],[Menge t Nges]]/Tabelle111[[#This Row],[Anzahl Lieferscheine]]</f>
        <v>0.12842857142857142</v>
      </c>
      <c r="N4095" s="1">
        <f>Tabelle111[[#This Row],[Menge t P2O5]]/Tabelle111[[#This Row],[Anzahl Lieferscheine]]</f>
        <v>6.5885714285714284E-2</v>
      </c>
    </row>
    <row r="4096" spans="1:14" x14ac:dyDescent="0.2">
      <c r="A4096" s="2" t="s">
        <v>27</v>
      </c>
      <c r="B4096" s="2" t="s">
        <v>5</v>
      </c>
      <c r="C4096" s="2" t="s">
        <v>6</v>
      </c>
      <c r="D4096" s="2" t="s">
        <v>7</v>
      </c>
      <c r="E4096" s="2" t="s">
        <v>9</v>
      </c>
      <c r="F4096" s="2" t="s">
        <v>61</v>
      </c>
      <c r="G4096" s="1">
        <v>5267.6399999999994</v>
      </c>
      <c r="H4096" s="1">
        <v>2310.2600000000002</v>
      </c>
      <c r="I4096" s="4">
        <v>16</v>
      </c>
      <c r="J4096" s="2" t="s">
        <v>69</v>
      </c>
      <c r="K4096" s="1">
        <f>Tabelle111[[#This Row],[Menge kg Nges]]/1000</f>
        <v>5.2676399999999992</v>
      </c>
      <c r="L4096" s="1">
        <f>Tabelle111[[#This Row],[Menge kg P2O5]]/1000</f>
        <v>2.3102600000000004</v>
      </c>
      <c r="M4096" s="1">
        <f>Tabelle111[[#This Row],[Menge t Nges]]/Tabelle111[[#This Row],[Anzahl Lieferscheine]]</f>
        <v>0.32922749999999995</v>
      </c>
      <c r="N4096" s="1">
        <f>Tabelle111[[#This Row],[Menge t P2O5]]/Tabelle111[[#This Row],[Anzahl Lieferscheine]]</f>
        <v>0.14439125000000003</v>
      </c>
    </row>
    <row r="4097" spans="1:14" x14ac:dyDescent="0.2">
      <c r="A4097" s="2" t="s">
        <v>27</v>
      </c>
      <c r="B4097" s="2" t="s">
        <v>5</v>
      </c>
      <c r="C4097" s="2" t="s">
        <v>6</v>
      </c>
      <c r="D4097" s="2" t="s">
        <v>7</v>
      </c>
      <c r="E4097" s="2" t="s">
        <v>11</v>
      </c>
      <c r="F4097" s="2" t="s">
        <v>61</v>
      </c>
      <c r="G4097" s="1">
        <v>252</v>
      </c>
      <c r="H4097" s="1">
        <v>117</v>
      </c>
      <c r="I4097" s="4">
        <v>1</v>
      </c>
      <c r="J4097" s="2" t="s">
        <v>69</v>
      </c>
      <c r="K4097" s="1">
        <f>Tabelle111[[#This Row],[Menge kg Nges]]/1000</f>
        <v>0.252</v>
      </c>
      <c r="L4097" s="1">
        <f>Tabelle111[[#This Row],[Menge kg P2O5]]/1000</f>
        <v>0.11700000000000001</v>
      </c>
      <c r="M4097" s="1">
        <f>Tabelle111[[#This Row],[Menge t Nges]]/Tabelle111[[#This Row],[Anzahl Lieferscheine]]</f>
        <v>0.252</v>
      </c>
      <c r="N4097" s="1">
        <f>Tabelle111[[#This Row],[Menge t P2O5]]/Tabelle111[[#This Row],[Anzahl Lieferscheine]]</f>
        <v>0.11700000000000001</v>
      </c>
    </row>
    <row r="4098" spans="1:14" x14ac:dyDescent="0.2">
      <c r="A4098" s="2" t="s">
        <v>27</v>
      </c>
      <c r="B4098" s="2" t="s">
        <v>5</v>
      </c>
      <c r="C4098" s="2" t="s">
        <v>6</v>
      </c>
      <c r="D4098" s="2" t="s">
        <v>7</v>
      </c>
      <c r="E4098" s="2" t="s">
        <v>12</v>
      </c>
      <c r="F4098" s="2" t="s">
        <v>61</v>
      </c>
      <c r="G4098" s="1">
        <v>6372.5</v>
      </c>
      <c r="H4098" s="1">
        <v>2538.3000000000002</v>
      </c>
      <c r="I4098" s="4">
        <v>11</v>
      </c>
      <c r="J4098" s="2" t="s">
        <v>69</v>
      </c>
      <c r="K4098" s="1">
        <f>Tabelle111[[#This Row],[Menge kg Nges]]/1000</f>
        <v>6.3724999999999996</v>
      </c>
      <c r="L4098" s="1">
        <f>Tabelle111[[#This Row],[Menge kg P2O5]]/1000</f>
        <v>2.5383</v>
      </c>
      <c r="M4098" s="1">
        <f>Tabelle111[[#This Row],[Menge t Nges]]/Tabelle111[[#This Row],[Anzahl Lieferscheine]]</f>
        <v>0.57931818181818173</v>
      </c>
      <c r="N4098" s="1">
        <f>Tabelle111[[#This Row],[Menge t P2O5]]/Tabelle111[[#This Row],[Anzahl Lieferscheine]]</f>
        <v>0.23075454545454546</v>
      </c>
    </row>
    <row r="4099" spans="1:14" x14ac:dyDescent="0.2">
      <c r="A4099" s="2" t="s">
        <v>27</v>
      </c>
      <c r="B4099" s="2" t="s">
        <v>5</v>
      </c>
      <c r="C4099" s="2" t="s">
        <v>6</v>
      </c>
      <c r="D4099" s="2" t="s">
        <v>15</v>
      </c>
      <c r="E4099" s="2" t="s">
        <v>16</v>
      </c>
      <c r="F4099" s="2" t="s">
        <v>61</v>
      </c>
      <c r="G4099" s="1">
        <v>371.2</v>
      </c>
      <c r="H4099" s="1">
        <v>339.2</v>
      </c>
      <c r="I4099" s="4">
        <v>1</v>
      </c>
      <c r="J4099" s="2" t="s">
        <v>69</v>
      </c>
      <c r="K4099" s="1">
        <f>Tabelle111[[#This Row],[Menge kg Nges]]/1000</f>
        <v>0.37119999999999997</v>
      </c>
      <c r="L4099" s="1">
        <f>Tabelle111[[#This Row],[Menge kg P2O5]]/1000</f>
        <v>0.3392</v>
      </c>
      <c r="M4099" s="1">
        <f>Tabelle111[[#This Row],[Menge t Nges]]/Tabelle111[[#This Row],[Anzahl Lieferscheine]]</f>
        <v>0.37119999999999997</v>
      </c>
      <c r="N4099" s="1">
        <f>Tabelle111[[#This Row],[Menge t P2O5]]/Tabelle111[[#This Row],[Anzahl Lieferscheine]]</f>
        <v>0.3392</v>
      </c>
    </row>
    <row r="4100" spans="1:14" x14ac:dyDescent="0.2">
      <c r="A4100" s="2" t="s">
        <v>27</v>
      </c>
      <c r="B4100" s="2" t="s">
        <v>5</v>
      </c>
      <c r="C4100" s="2" t="s">
        <v>6</v>
      </c>
      <c r="D4100" s="2" t="s">
        <v>15</v>
      </c>
      <c r="E4100" s="2" t="s">
        <v>18</v>
      </c>
      <c r="F4100" s="2" t="s">
        <v>61</v>
      </c>
      <c r="G4100" s="1">
        <v>453.6</v>
      </c>
      <c r="H4100" s="1">
        <v>367.2</v>
      </c>
      <c r="I4100" s="4">
        <v>1</v>
      </c>
      <c r="J4100" s="2" t="s">
        <v>69</v>
      </c>
      <c r="K4100" s="1">
        <f>Tabelle111[[#This Row],[Menge kg Nges]]/1000</f>
        <v>0.4536</v>
      </c>
      <c r="L4100" s="1">
        <f>Tabelle111[[#This Row],[Menge kg P2O5]]/1000</f>
        <v>0.36719999999999997</v>
      </c>
      <c r="M4100" s="1">
        <f>Tabelle111[[#This Row],[Menge t Nges]]/Tabelle111[[#This Row],[Anzahl Lieferscheine]]</f>
        <v>0.4536</v>
      </c>
      <c r="N4100" s="1">
        <f>Tabelle111[[#This Row],[Menge t P2O5]]/Tabelle111[[#This Row],[Anzahl Lieferscheine]]</f>
        <v>0.36719999999999997</v>
      </c>
    </row>
    <row r="4101" spans="1:14" x14ac:dyDescent="0.2">
      <c r="A4101" s="2" t="s">
        <v>27</v>
      </c>
      <c r="B4101" s="2" t="s">
        <v>5</v>
      </c>
      <c r="C4101" s="2" t="s">
        <v>6</v>
      </c>
      <c r="D4101" s="2" t="s">
        <v>15</v>
      </c>
      <c r="E4101" s="2" t="s">
        <v>20</v>
      </c>
      <c r="F4101" s="2" t="s">
        <v>61</v>
      </c>
      <c r="G4101" s="1">
        <v>2147.2000000000003</v>
      </c>
      <c r="H4101" s="1">
        <v>1220</v>
      </c>
      <c r="I4101" s="4">
        <v>11</v>
      </c>
      <c r="J4101" s="2" t="s">
        <v>69</v>
      </c>
      <c r="K4101" s="1">
        <f>Tabelle111[[#This Row],[Menge kg Nges]]/1000</f>
        <v>2.1472000000000002</v>
      </c>
      <c r="L4101" s="1">
        <f>Tabelle111[[#This Row],[Menge kg P2O5]]/1000</f>
        <v>1.22</v>
      </c>
      <c r="M4101" s="1">
        <f>Tabelle111[[#This Row],[Menge t Nges]]/Tabelle111[[#This Row],[Anzahl Lieferscheine]]</f>
        <v>0.19520000000000001</v>
      </c>
      <c r="N4101" s="1">
        <f>Tabelle111[[#This Row],[Menge t P2O5]]/Tabelle111[[#This Row],[Anzahl Lieferscheine]]</f>
        <v>0.1109090909090909</v>
      </c>
    </row>
    <row r="4102" spans="1:14" x14ac:dyDescent="0.2">
      <c r="A4102" s="2" t="s">
        <v>27</v>
      </c>
      <c r="B4102" s="2" t="s">
        <v>5</v>
      </c>
      <c r="C4102" s="2" t="s">
        <v>6</v>
      </c>
      <c r="D4102" s="2" t="s">
        <v>15</v>
      </c>
      <c r="E4102" s="2" t="s">
        <v>21</v>
      </c>
      <c r="F4102" s="2" t="s">
        <v>61</v>
      </c>
      <c r="G4102" s="1">
        <v>5368.85</v>
      </c>
      <c r="H4102" s="1">
        <v>3089.25</v>
      </c>
      <c r="I4102" s="4">
        <v>6</v>
      </c>
      <c r="J4102" s="2" t="s">
        <v>69</v>
      </c>
      <c r="K4102" s="1">
        <f>Tabelle111[[#This Row],[Menge kg Nges]]/1000</f>
        <v>5.3688500000000001</v>
      </c>
      <c r="L4102" s="1">
        <f>Tabelle111[[#This Row],[Menge kg P2O5]]/1000</f>
        <v>3.0892499999999998</v>
      </c>
      <c r="M4102" s="1">
        <f>Tabelle111[[#This Row],[Menge t Nges]]/Tabelle111[[#This Row],[Anzahl Lieferscheine]]</f>
        <v>0.89480833333333332</v>
      </c>
      <c r="N4102" s="1">
        <f>Tabelle111[[#This Row],[Menge t P2O5]]/Tabelle111[[#This Row],[Anzahl Lieferscheine]]</f>
        <v>0.51487499999999997</v>
      </c>
    </row>
    <row r="4103" spans="1:14" x14ac:dyDescent="0.2">
      <c r="A4103" s="2" t="s">
        <v>27</v>
      </c>
      <c r="B4103" s="2" t="s">
        <v>5</v>
      </c>
      <c r="C4103" s="2" t="s">
        <v>6</v>
      </c>
      <c r="D4103" s="2" t="s">
        <v>15</v>
      </c>
      <c r="E4103" s="2" t="s">
        <v>9</v>
      </c>
      <c r="F4103" s="2" t="s">
        <v>61</v>
      </c>
      <c r="G4103" s="1">
        <v>1116.48</v>
      </c>
      <c r="H4103" s="1">
        <v>846.4</v>
      </c>
      <c r="I4103" s="4">
        <v>2</v>
      </c>
      <c r="J4103" s="2" t="s">
        <v>69</v>
      </c>
      <c r="K4103" s="1">
        <f>Tabelle111[[#This Row],[Menge kg Nges]]/1000</f>
        <v>1.1164799999999999</v>
      </c>
      <c r="L4103" s="1">
        <f>Tabelle111[[#This Row],[Menge kg P2O5]]/1000</f>
        <v>0.84639999999999993</v>
      </c>
      <c r="M4103" s="1">
        <f>Tabelle111[[#This Row],[Menge t Nges]]/Tabelle111[[#This Row],[Anzahl Lieferscheine]]</f>
        <v>0.55823999999999996</v>
      </c>
      <c r="N4103" s="1">
        <f>Tabelle111[[#This Row],[Menge t P2O5]]/Tabelle111[[#This Row],[Anzahl Lieferscheine]]</f>
        <v>0.42319999999999997</v>
      </c>
    </row>
    <row r="4104" spans="1:14" x14ac:dyDescent="0.2">
      <c r="A4104" s="2" t="s">
        <v>27</v>
      </c>
      <c r="B4104" s="2" t="s">
        <v>5</v>
      </c>
      <c r="C4104" s="2" t="s">
        <v>25</v>
      </c>
      <c r="D4104" s="2" t="s">
        <v>25</v>
      </c>
      <c r="E4104" s="2" t="s">
        <v>26</v>
      </c>
      <c r="F4104" s="2" t="s">
        <v>61</v>
      </c>
      <c r="G4104" s="1">
        <v>7113.3600000000006</v>
      </c>
      <c r="H4104" s="1">
        <v>2476.2800000000002</v>
      </c>
      <c r="I4104" s="4">
        <v>11</v>
      </c>
      <c r="J4104" s="2" t="s">
        <v>69</v>
      </c>
      <c r="K4104" s="1">
        <f>Tabelle111[[#This Row],[Menge kg Nges]]/1000</f>
        <v>7.113360000000001</v>
      </c>
      <c r="L4104" s="1">
        <f>Tabelle111[[#This Row],[Menge kg P2O5]]/1000</f>
        <v>2.47628</v>
      </c>
      <c r="M4104" s="1">
        <f>Tabelle111[[#This Row],[Menge t Nges]]/Tabelle111[[#This Row],[Anzahl Lieferscheine]]</f>
        <v>0.64666909090909097</v>
      </c>
      <c r="N4104" s="1">
        <f>Tabelle111[[#This Row],[Menge t P2O5]]/Tabelle111[[#This Row],[Anzahl Lieferscheine]]</f>
        <v>0.22511636363636364</v>
      </c>
    </row>
    <row r="4105" spans="1:14" x14ac:dyDescent="0.2">
      <c r="A4105" s="2" t="s">
        <v>27</v>
      </c>
      <c r="B4105" s="2" t="s">
        <v>29</v>
      </c>
      <c r="C4105" s="2" t="s">
        <v>6</v>
      </c>
      <c r="D4105" s="2" t="s">
        <v>7</v>
      </c>
      <c r="E4105" s="2" t="s">
        <v>8</v>
      </c>
      <c r="F4105" s="2" t="s">
        <v>61</v>
      </c>
      <c r="G4105" s="1">
        <v>42746.32</v>
      </c>
      <c r="H4105" s="1">
        <v>18963.45</v>
      </c>
      <c r="I4105" s="4">
        <v>108</v>
      </c>
      <c r="J4105" s="2" t="s">
        <v>69</v>
      </c>
      <c r="K4105" s="1">
        <f>Tabelle111[[#This Row],[Menge kg Nges]]/1000</f>
        <v>42.746319999999997</v>
      </c>
      <c r="L4105" s="1">
        <f>Tabelle111[[#This Row],[Menge kg P2O5]]/1000</f>
        <v>18.963450000000002</v>
      </c>
      <c r="M4105" s="1">
        <f>Tabelle111[[#This Row],[Menge t Nges]]/Tabelle111[[#This Row],[Anzahl Lieferscheine]]</f>
        <v>0.39579925925925924</v>
      </c>
      <c r="N4105" s="1">
        <f>Tabelle111[[#This Row],[Menge t P2O5]]/Tabelle111[[#This Row],[Anzahl Lieferscheine]]</f>
        <v>0.17558750000000001</v>
      </c>
    </row>
    <row r="4106" spans="1:14" x14ac:dyDescent="0.2">
      <c r="A4106" s="2" t="s">
        <v>27</v>
      </c>
      <c r="B4106" s="2" t="s">
        <v>29</v>
      </c>
      <c r="C4106" s="2" t="s">
        <v>6</v>
      </c>
      <c r="D4106" s="2" t="s">
        <v>7</v>
      </c>
      <c r="E4106" s="2" t="s">
        <v>9</v>
      </c>
      <c r="F4106" s="2" t="s">
        <v>61</v>
      </c>
      <c r="G4106" s="1">
        <v>1032.4000000000001</v>
      </c>
      <c r="H4106" s="1">
        <v>433.2</v>
      </c>
      <c r="I4106" s="4">
        <v>4</v>
      </c>
      <c r="J4106" s="2" t="s">
        <v>69</v>
      </c>
      <c r="K4106" s="1">
        <f>Tabelle111[[#This Row],[Menge kg Nges]]/1000</f>
        <v>1.0324</v>
      </c>
      <c r="L4106" s="1">
        <f>Tabelle111[[#This Row],[Menge kg P2O5]]/1000</f>
        <v>0.43319999999999997</v>
      </c>
      <c r="M4106" s="1">
        <f>Tabelle111[[#This Row],[Menge t Nges]]/Tabelle111[[#This Row],[Anzahl Lieferscheine]]</f>
        <v>0.2581</v>
      </c>
      <c r="N4106" s="1">
        <f>Tabelle111[[#This Row],[Menge t P2O5]]/Tabelle111[[#This Row],[Anzahl Lieferscheine]]</f>
        <v>0.10829999999999999</v>
      </c>
    </row>
    <row r="4107" spans="1:14" x14ac:dyDescent="0.2">
      <c r="A4107" s="2" t="s">
        <v>27</v>
      </c>
      <c r="B4107" s="2" t="s">
        <v>29</v>
      </c>
      <c r="C4107" s="2" t="s">
        <v>6</v>
      </c>
      <c r="D4107" s="2" t="s">
        <v>7</v>
      </c>
      <c r="E4107" s="2" t="s">
        <v>10</v>
      </c>
      <c r="F4107" s="2" t="s">
        <v>61</v>
      </c>
      <c r="G4107" s="1">
        <v>829.4</v>
      </c>
      <c r="H4107" s="1">
        <v>314.60000000000002</v>
      </c>
      <c r="I4107" s="4">
        <v>1</v>
      </c>
      <c r="J4107" s="2" t="s">
        <v>69</v>
      </c>
      <c r="K4107" s="1">
        <f>Tabelle111[[#This Row],[Menge kg Nges]]/1000</f>
        <v>0.82940000000000003</v>
      </c>
      <c r="L4107" s="1">
        <f>Tabelle111[[#This Row],[Menge kg P2O5]]/1000</f>
        <v>0.31460000000000005</v>
      </c>
      <c r="M4107" s="1">
        <f>Tabelle111[[#This Row],[Menge t Nges]]/Tabelle111[[#This Row],[Anzahl Lieferscheine]]</f>
        <v>0.82940000000000003</v>
      </c>
      <c r="N4107" s="1">
        <f>Tabelle111[[#This Row],[Menge t P2O5]]/Tabelle111[[#This Row],[Anzahl Lieferscheine]]</f>
        <v>0.31460000000000005</v>
      </c>
    </row>
    <row r="4108" spans="1:14" x14ac:dyDescent="0.2">
      <c r="A4108" s="2" t="s">
        <v>27</v>
      </c>
      <c r="B4108" s="2" t="s">
        <v>29</v>
      </c>
      <c r="C4108" s="2" t="s">
        <v>6</v>
      </c>
      <c r="D4108" s="2" t="s">
        <v>7</v>
      </c>
      <c r="E4108" s="2" t="s">
        <v>11</v>
      </c>
      <c r="F4108" s="2" t="s">
        <v>61</v>
      </c>
      <c r="G4108" s="1">
        <v>125</v>
      </c>
      <c r="H4108" s="1">
        <v>70</v>
      </c>
      <c r="I4108" s="4">
        <v>1</v>
      </c>
      <c r="J4108" s="2" t="s">
        <v>69</v>
      </c>
      <c r="K4108" s="1">
        <f>Tabelle111[[#This Row],[Menge kg Nges]]/1000</f>
        <v>0.125</v>
      </c>
      <c r="L4108" s="1">
        <f>Tabelle111[[#This Row],[Menge kg P2O5]]/1000</f>
        <v>7.0000000000000007E-2</v>
      </c>
      <c r="M4108" s="1">
        <f>Tabelle111[[#This Row],[Menge t Nges]]/Tabelle111[[#This Row],[Anzahl Lieferscheine]]</f>
        <v>0.125</v>
      </c>
      <c r="N4108" s="1">
        <f>Tabelle111[[#This Row],[Menge t P2O5]]/Tabelle111[[#This Row],[Anzahl Lieferscheine]]</f>
        <v>7.0000000000000007E-2</v>
      </c>
    </row>
    <row r="4109" spans="1:14" x14ac:dyDescent="0.2">
      <c r="A4109" s="2" t="s">
        <v>27</v>
      </c>
      <c r="B4109" s="2" t="s">
        <v>29</v>
      </c>
      <c r="C4109" s="2" t="s">
        <v>6</v>
      </c>
      <c r="D4109" s="2" t="s">
        <v>7</v>
      </c>
      <c r="E4109" s="2" t="s">
        <v>12</v>
      </c>
      <c r="F4109" s="2" t="s">
        <v>61</v>
      </c>
      <c r="G4109" s="1">
        <v>6842.16</v>
      </c>
      <c r="H4109" s="1">
        <v>3136.7200000000003</v>
      </c>
      <c r="I4109" s="4">
        <v>19</v>
      </c>
      <c r="J4109" s="2" t="s">
        <v>69</v>
      </c>
      <c r="K4109" s="1">
        <f>Tabelle111[[#This Row],[Menge kg Nges]]/1000</f>
        <v>6.8421599999999998</v>
      </c>
      <c r="L4109" s="1">
        <f>Tabelle111[[#This Row],[Menge kg P2O5]]/1000</f>
        <v>3.1367200000000004</v>
      </c>
      <c r="M4109" s="1">
        <f>Tabelle111[[#This Row],[Menge t Nges]]/Tabelle111[[#This Row],[Anzahl Lieferscheine]]</f>
        <v>0.36011368421052631</v>
      </c>
      <c r="N4109" s="1">
        <f>Tabelle111[[#This Row],[Menge t P2O5]]/Tabelle111[[#This Row],[Anzahl Lieferscheine]]</f>
        <v>0.16509052631578949</v>
      </c>
    </row>
    <row r="4110" spans="1:14" x14ac:dyDescent="0.2">
      <c r="A4110" s="2" t="s">
        <v>27</v>
      </c>
      <c r="B4110" s="2" t="s">
        <v>29</v>
      </c>
      <c r="C4110" s="2" t="s">
        <v>6</v>
      </c>
      <c r="D4110" s="2" t="s">
        <v>7</v>
      </c>
      <c r="E4110" s="2" t="s">
        <v>13</v>
      </c>
      <c r="F4110" s="2" t="s">
        <v>61</v>
      </c>
      <c r="G4110" s="1">
        <v>323.39999999999998</v>
      </c>
      <c r="H4110" s="1">
        <v>221.1</v>
      </c>
      <c r="I4110" s="4">
        <v>3</v>
      </c>
      <c r="J4110" s="2" t="s">
        <v>69</v>
      </c>
      <c r="K4110" s="1">
        <f>Tabelle111[[#This Row],[Menge kg Nges]]/1000</f>
        <v>0.32339999999999997</v>
      </c>
      <c r="L4110" s="1">
        <f>Tabelle111[[#This Row],[Menge kg P2O5]]/1000</f>
        <v>0.22109999999999999</v>
      </c>
      <c r="M4110" s="1">
        <f>Tabelle111[[#This Row],[Menge t Nges]]/Tabelle111[[#This Row],[Anzahl Lieferscheine]]</f>
        <v>0.10779999999999999</v>
      </c>
      <c r="N4110" s="1">
        <f>Tabelle111[[#This Row],[Menge t P2O5]]/Tabelle111[[#This Row],[Anzahl Lieferscheine]]</f>
        <v>7.3700000000000002E-2</v>
      </c>
    </row>
    <row r="4111" spans="1:14" x14ac:dyDescent="0.2">
      <c r="A4111" s="2" t="s">
        <v>27</v>
      </c>
      <c r="B4111" s="2" t="s">
        <v>29</v>
      </c>
      <c r="C4111" s="2" t="s">
        <v>6</v>
      </c>
      <c r="D4111" s="2" t="s">
        <v>15</v>
      </c>
      <c r="E4111" s="2" t="s">
        <v>8</v>
      </c>
      <c r="F4111" s="2" t="s">
        <v>61</v>
      </c>
      <c r="G4111" s="1">
        <v>350</v>
      </c>
      <c r="H4111" s="1">
        <v>215</v>
      </c>
      <c r="I4111" s="4">
        <v>2</v>
      </c>
      <c r="J4111" s="2" t="s">
        <v>69</v>
      </c>
      <c r="K4111" s="1">
        <f>Tabelle111[[#This Row],[Menge kg Nges]]/1000</f>
        <v>0.35</v>
      </c>
      <c r="L4111" s="1">
        <f>Tabelle111[[#This Row],[Menge kg P2O5]]/1000</f>
        <v>0.215</v>
      </c>
      <c r="M4111" s="1">
        <f>Tabelle111[[#This Row],[Menge t Nges]]/Tabelle111[[#This Row],[Anzahl Lieferscheine]]</f>
        <v>0.17499999999999999</v>
      </c>
      <c r="N4111" s="1">
        <f>Tabelle111[[#This Row],[Menge t P2O5]]/Tabelle111[[#This Row],[Anzahl Lieferscheine]]</f>
        <v>0.1075</v>
      </c>
    </row>
    <row r="4112" spans="1:14" x14ac:dyDescent="0.2">
      <c r="A4112" s="2" t="s">
        <v>27</v>
      </c>
      <c r="B4112" s="2" t="s">
        <v>29</v>
      </c>
      <c r="C4112" s="2" t="s">
        <v>6</v>
      </c>
      <c r="D4112" s="2" t="s">
        <v>15</v>
      </c>
      <c r="E4112" s="2" t="s">
        <v>18</v>
      </c>
      <c r="F4112" s="2" t="s">
        <v>61</v>
      </c>
      <c r="G4112" s="1">
        <v>678.5</v>
      </c>
      <c r="H4112" s="1">
        <v>413</v>
      </c>
      <c r="I4112" s="4">
        <v>1</v>
      </c>
      <c r="J4112" s="2" t="s">
        <v>69</v>
      </c>
      <c r="K4112" s="1">
        <f>Tabelle111[[#This Row],[Menge kg Nges]]/1000</f>
        <v>0.67849999999999999</v>
      </c>
      <c r="L4112" s="1">
        <f>Tabelle111[[#This Row],[Menge kg P2O5]]/1000</f>
        <v>0.41299999999999998</v>
      </c>
      <c r="M4112" s="1">
        <f>Tabelle111[[#This Row],[Menge t Nges]]/Tabelle111[[#This Row],[Anzahl Lieferscheine]]</f>
        <v>0.67849999999999999</v>
      </c>
      <c r="N4112" s="1">
        <f>Tabelle111[[#This Row],[Menge t P2O5]]/Tabelle111[[#This Row],[Anzahl Lieferscheine]]</f>
        <v>0.41299999999999998</v>
      </c>
    </row>
    <row r="4113" spans="1:14" x14ac:dyDescent="0.2">
      <c r="A4113" s="2" t="s">
        <v>27</v>
      </c>
      <c r="B4113" s="2" t="s">
        <v>29</v>
      </c>
      <c r="C4113" s="2" t="s">
        <v>6</v>
      </c>
      <c r="D4113" s="2" t="s">
        <v>15</v>
      </c>
      <c r="E4113" s="2" t="s">
        <v>20</v>
      </c>
      <c r="F4113" s="2" t="s">
        <v>61</v>
      </c>
      <c r="G4113" s="1">
        <v>79.2</v>
      </c>
      <c r="H4113" s="1">
        <v>45</v>
      </c>
      <c r="I4113" s="4">
        <v>1</v>
      </c>
      <c r="J4113" s="2" t="s">
        <v>69</v>
      </c>
      <c r="K4113" s="1">
        <f>Tabelle111[[#This Row],[Menge kg Nges]]/1000</f>
        <v>7.9200000000000007E-2</v>
      </c>
      <c r="L4113" s="1">
        <f>Tabelle111[[#This Row],[Menge kg P2O5]]/1000</f>
        <v>4.4999999999999998E-2</v>
      </c>
      <c r="M4113" s="1">
        <f>Tabelle111[[#This Row],[Menge t Nges]]/Tabelle111[[#This Row],[Anzahl Lieferscheine]]</f>
        <v>7.9200000000000007E-2</v>
      </c>
      <c r="N4113" s="1">
        <f>Tabelle111[[#This Row],[Menge t P2O5]]/Tabelle111[[#This Row],[Anzahl Lieferscheine]]</f>
        <v>4.4999999999999998E-2</v>
      </c>
    </row>
    <row r="4114" spans="1:14" x14ac:dyDescent="0.2">
      <c r="A4114" s="2" t="s">
        <v>27</v>
      </c>
      <c r="B4114" s="2" t="s">
        <v>29</v>
      </c>
      <c r="C4114" s="2" t="s">
        <v>6</v>
      </c>
      <c r="D4114" s="2" t="s">
        <v>15</v>
      </c>
      <c r="E4114" s="2" t="s">
        <v>21</v>
      </c>
      <c r="F4114" s="2" t="s">
        <v>61</v>
      </c>
      <c r="G4114" s="1">
        <v>1647.3</v>
      </c>
      <c r="H4114" s="1">
        <v>849.3</v>
      </c>
      <c r="I4114" s="4">
        <v>3</v>
      </c>
      <c r="J4114" s="2" t="s">
        <v>69</v>
      </c>
      <c r="K4114" s="1">
        <f>Tabelle111[[#This Row],[Menge kg Nges]]/1000</f>
        <v>1.6473</v>
      </c>
      <c r="L4114" s="1">
        <f>Tabelle111[[#This Row],[Menge kg P2O5]]/1000</f>
        <v>0.84929999999999994</v>
      </c>
      <c r="M4114" s="1">
        <f>Tabelle111[[#This Row],[Menge t Nges]]/Tabelle111[[#This Row],[Anzahl Lieferscheine]]</f>
        <v>0.54910000000000003</v>
      </c>
      <c r="N4114" s="1">
        <f>Tabelle111[[#This Row],[Menge t P2O5]]/Tabelle111[[#This Row],[Anzahl Lieferscheine]]</f>
        <v>0.28309999999999996</v>
      </c>
    </row>
    <row r="4115" spans="1:14" x14ac:dyDescent="0.2">
      <c r="A4115" s="2" t="s">
        <v>27</v>
      </c>
      <c r="B4115" s="2" t="s">
        <v>29</v>
      </c>
      <c r="C4115" s="2" t="s">
        <v>6</v>
      </c>
      <c r="D4115" s="2" t="s">
        <v>15</v>
      </c>
      <c r="E4115" s="2" t="s">
        <v>9</v>
      </c>
      <c r="F4115" s="2" t="s">
        <v>61</v>
      </c>
      <c r="G4115" s="1">
        <v>447.2</v>
      </c>
      <c r="H4115" s="1">
        <v>216</v>
      </c>
      <c r="I4115" s="4">
        <v>2</v>
      </c>
      <c r="J4115" s="2" t="s">
        <v>69</v>
      </c>
      <c r="K4115" s="1">
        <f>Tabelle111[[#This Row],[Menge kg Nges]]/1000</f>
        <v>0.44719999999999999</v>
      </c>
      <c r="L4115" s="1">
        <f>Tabelle111[[#This Row],[Menge kg P2O5]]/1000</f>
        <v>0.216</v>
      </c>
      <c r="M4115" s="1">
        <f>Tabelle111[[#This Row],[Menge t Nges]]/Tabelle111[[#This Row],[Anzahl Lieferscheine]]</f>
        <v>0.22359999999999999</v>
      </c>
      <c r="N4115" s="1">
        <f>Tabelle111[[#This Row],[Menge t P2O5]]/Tabelle111[[#This Row],[Anzahl Lieferscheine]]</f>
        <v>0.108</v>
      </c>
    </row>
    <row r="4116" spans="1:14" x14ac:dyDescent="0.2">
      <c r="A4116" s="2" t="s">
        <v>27</v>
      </c>
      <c r="B4116" s="2" t="s">
        <v>29</v>
      </c>
      <c r="C4116" s="2" t="s">
        <v>6</v>
      </c>
      <c r="D4116" s="2" t="s">
        <v>15</v>
      </c>
      <c r="E4116" s="2" t="s">
        <v>10</v>
      </c>
      <c r="F4116" s="2" t="s">
        <v>61</v>
      </c>
      <c r="G4116" s="1">
        <v>324</v>
      </c>
      <c r="H4116" s="1">
        <v>138.4</v>
      </c>
      <c r="I4116" s="4">
        <v>1</v>
      </c>
      <c r="J4116" s="2" t="s">
        <v>69</v>
      </c>
      <c r="K4116" s="1">
        <f>Tabelle111[[#This Row],[Menge kg Nges]]/1000</f>
        <v>0.32400000000000001</v>
      </c>
      <c r="L4116" s="1">
        <f>Tabelle111[[#This Row],[Menge kg P2O5]]/1000</f>
        <v>0.1384</v>
      </c>
      <c r="M4116" s="1">
        <f>Tabelle111[[#This Row],[Menge t Nges]]/Tabelle111[[#This Row],[Anzahl Lieferscheine]]</f>
        <v>0.32400000000000001</v>
      </c>
      <c r="N4116" s="1">
        <f>Tabelle111[[#This Row],[Menge t P2O5]]/Tabelle111[[#This Row],[Anzahl Lieferscheine]]</f>
        <v>0.1384</v>
      </c>
    </row>
    <row r="4117" spans="1:14" x14ac:dyDescent="0.2">
      <c r="A4117" s="2" t="s">
        <v>27</v>
      </c>
      <c r="B4117" s="2" t="s">
        <v>29</v>
      </c>
      <c r="C4117" s="2" t="s">
        <v>6</v>
      </c>
      <c r="D4117" s="2" t="s">
        <v>15</v>
      </c>
      <c r="E4117" s="2" t="s">
        <v>12</v>
      </c>
      <c r="F4117" s="2" t="s">
        <v>61</v>
      </c>
      <c r="G4117" s="1">
        <v>191.1</v>
      </c>
      <c r="H4117" s="1">
        <v>171.5</v>
      </c>
      <c r="I4117" s="4">
        <v>1</v>
      </c>
      <c r="J4117" s="2" t="s">
        <v>69</v>
      </c>
      <c r="K4117" s="1">
        <f>Tabelle111[[#This Row],[Menge kg Nges]]/1000</f>
        <v>0.19109999999999999</v>
      </c>
      <c r="L4117" s="1">
        <f>Tabelle111[[#This Row],[Menge kg P2O5]]/1000</f>
        <v>0.17150000000000001</v>
      </c>
      <c r="M4117" s="1">
        <f>Tabelle111[[#This Row],[Menge t Nges]]/Tabelle111[[#This Row],[Anzahl Lieferscheine]]</f>
        <v>0.19109999999999999</v>
      </c>
      <c r="N4117" s="1">
        <f>Tabelle111[[#This Row],[Menge t P2O5]]/Tabelle111[[#This Row],[Anzahl Lieferscheine]]</f>
        <v>0.17150000000000001</v>
      </c>
    </row>
    <row r="4118" spans="1:14" x14ac:dyDescent="0.2">
      <c r="A4118" s="2" t="s">
        <v>27</v>
      </c>
      <c r="B4118" s="2" t="s">
        <v>29</v>
      </c>
      <c r="C4118" s="2" t="s">
        <v>25</v>
      </c>
      <c r="D4118" s="2" t="s">
        <v>25</v>
      </c>
      <c r="E4118" s="2" t="s">
        <v>26</v>
      </c>
      <c r="F4118" s="2" t="s">
        <v>61</v>
      </c>
      <c r="G4118" s="1">
        <v>20376.740000000005</v>
      </c>
      <c r="H4118" s="1">
        <v>8869.68</v>
      </c>
      <c r="I4118" s="4">
        <v>42</v>
      </c>
      <c r="J4118" s="2" t="s">
        <v>69</v>
      </c>
      <c r="K4118" s="1">
        <f>Tabelle111[[#This Row],[Menge kg Nges]]/1000</f>
        <v>20.376740000000005</v>
      </c>
      <c r="L4118" s="1">
        <f>Tabelle111[[#This Row],[Menge kg P2O5]]/1000</f>
        <v>8.8696800000000007</v>
      </c>
      <c r="M4118" s="1">
        <f>Tabelle111[[#This Row],[Menge t Nges]]/Tabelle111[[#This Row],[Anzahl Lieferscheine]]</f>
        <v>0.48516047619047631</v>
      </c>
      <c r="N4118" s="1">
        <f>Tabelle111[[#This Row],[Menge t P2O5]]/Tabelle111[[#This Row],[Anzahl Lieferscheine]]</f>
        <v>0.21118285714285717</v>
      </c>
    </row>
    <row r="4119" spans="1:14" x14ac:dyDescent="0.2">
      <c r="A4119" s="2" t="s">
        <v>27</v>
      </c>
      <c r="B4119" s="2" t="s">
        <v>32</v>
      </c>
      <c r="C4119" s="2" t="s">
        <v>6</v>
      </c>
      <c r="D4119" s="2" t="s">
        <v>7</v>
      </c>
      <c r="E4119" s="2" t="s">
        <v>8</v>
      </c>
      <c r="F4119" s="2" t="s">
        <v>61</v>
      </c>
      <c r="G4119" s="1">
        <v>1381.9</v>
      </c>
      <c r="H4119" s="1">
        <v>571.5</v>
      </c>
      <c r="I4119" s="4">
        <v>4</v>
      </c>
      <c r="J4119" s="2" t="s">
        <v>69</v>
      </c>
      <c r="K4119" s="1">
        <f>Tabelle111[[#This Row],[Menge kg Nges]]/1000</f>
        <v>1.3819000000000001</v>
      </c>
      <c r="L4119" s="1">
        <f>Tabelle111[[#This Row],[Menge kg P2O5]]/1000</f>
        <v>0.57150000000000001</v>
      </c>
      <c r="M4119" s="1">
        <f>Tabelle111[[#This Row],[Menge t Nges]]/Tabelle111[[#This Row],[Anzahl Lieferscheine]]</f>
        <v>0.34547500000000003</v>
      </c>
      <c r="N4119" s="1">
        <f>Tabelle111[[#This Row],[Menge t P2O5]]/Tabelle111[[#This Row],[Anzahl Lieferscheine]]</f>
        <v>0.142875</v>
      </c>
    </row>
    <row r="4120" spans="1:14" x14ac:dyDescent="0.2">
      <c r="A4120" s="2" t="s">
        <v>27</v>
      </c>
      <c r="B4120" s="2" t="s">
        <v>32</v>
      </c>
      <c r="C4120" s="2" t="s">
        <v>6</v>
      </c>
      <c r="D4120" s="2" t="s">
        <v>7</v>
      </c>
      <c r="E4120" s="2" t="s">
        <v>10</v>
      </c>
      <c r="F4120" s="2" t="s">
        <v>61</v>
      </c>
      <c r="G4120" s="1">
        <v>1080.5799999999997</v>
      </c>
      <c r="H4120" s="1">
        <v>467.88000000000005</v>
      </c>
      <c r="I4120" s="4">
        <v>13</v>
      </c>
      <c r="J4120" s="2" t="s">
        <v>69</v>
      </c>
      <c r="K4120" s="1">
        <f>Tabelle111[[#This Row],[Menge kg Nges]]/1000</f>
        <v>1.0805799999999997</v>
      </c>
      <c r="L4120" s="1">
        <f>Tabelle111[[#This Row],[Menge kg P2O5]]/1000</f>
        <v>0.46788000000000007</v>
      </c>
      <c r="M4120" s="1">
        <f>Tabelle111[[#This Row],[Menge t Nges]]/Tabelle111[[#This Row],[Anzahl Lieferscheine]]</f>
        <v>8.3121538461538441E-2</v>
      </c>
      <c r="N4120" s="1">
        <f>Tabelle111[[#This Row],[Menge t P2O5]]/Tabelle111[[#This Row],[Anzahl Lieferscheine]]</f>
        <v>3.5990769230769236E-2</v>
      </c>
    </row>
    <row r="4121" spans="1:14" x14ac:dyDescent="0.2">
      <c r="A4121" s="2" t="s">
        <v>27</v>
      </c>
      <c r="B4121" s="2" t="s">
        <v>32</v>
      </c>
      <c r="C4121" s="2" t="s">
        <v>6</v>
      </c>
      <c r="D4121" s="2" t="s">
        <v>7</v>
      </c>
      <c r="E4121" s="2" t="s">
        <v>13</v>
      </c>
      <c r="F4121" s="2" t="s">
        <v>61</v>
      </c>
      <c r="G4121" s="1">
        <v>290</v>
      </c>
      <c r="H4121" s="1">
        <v>150</v>
      </c>
      <c r="I4121" s="4">
        <v>1</v>
      </c>
      <c r="J4121" s="2" t="s">
        <v>69</v>
      </c>
      <c r="K4121" s="1">
        <f>Tabelle111[[#This Row],[Menge kg Nges]]/1000</f>
        <v>0.28999999999999998</v>
      </c>
      <c r="L4121" s="1">
        <f>Tabelle111[[#This Row],[Menge kg P2O5]]/1000</f>
        <v>0.15</v>
      </c>
      <c r="M4121" s="1">
        <f>Tabelle111[[#This Row],[Menge t Nges]]/Tabelle111[[#This Row],[Anzahl Lieferscheine]]</f>
        <v>0.28999999999999998</v>
      </c>
      <c r="N4121" s="1">
        <f>Tabelle111[[#This Row],[Menge t P2O5]]/Tabelle111[[#This Row],[Anzahl Lieferscheine]]</f>
        <v>0.15</v>
      </c>
    </row>
    <row r="4122" spans="1:14" x14ac:dyDescent="0.2">
      <c r="A4122" s="2" t="s">
        <v>27</v>
      </c>
      <c r="B4122" s="2" t="s">
        <v>32</v>
      </c>
      <c r="C4122" s="2" t="s">
        <v>6</v>
      </c>
      <c r="D4122" s="2" t="s">
        <v>7</v>
      </c>
      <c r="E4122" s="2" t="s">
        <v>14</v>
      </c>
      <c r="F4122" s="2" t="s">
        <v>61</v>
      </c>
      <c r="G4122" s="1">
        <v>145.80000000000001</v>
      </c>
      <c r="H4122" s="1">
        <v>93.15</v>
      </c>
      <c r="I4122" s="4">
        <v>1</v>
      </c>
      <c r="J4122" s="2" t="s">
        <v>69</v>
      </c>
      <c r="K4122" s="1">
        <f>Tabelle111[[#This Row],[Menge kg Nges]]/1000</f>
        <v>0.14580000000000001</v>
      </c>
      <c r="L4122" s="1">
        <f>Tabelle111[[#This Row],[Menge kg P2O5]]/1000</f>
        <v>9.3150000000000011E-2</v>
      </c>
      <c r="M4122" s="1">
        <f>Tabelle111[[#This Row],[Menge t Nges]]/Tabelle111[[#This Row],[Anzahl Lieferscheine]]</f>
        <v>0.14580000000000001</v>
      </c>
      <c r="N4122" s="1">
        <f>Tabelle111[[#This Row],[Menge t P2O5]]/Tabelle111[[#This Row],[Anzahl Lieferscheine]]</f>
        <v>9.3150000000000011E-2</v>
      </c>
    </row>
    <row r="4123" spans="1:14" x14ac:dyDescent="0.2">
      <c r="A4123" s="2" t="s">
        <v>27</v>
      </c>
      <c r="B4123" s="2" t="s">
        <v>32</v>
      </c>
      <c r="C4123" s="2" t="s">
        <v>6</v>
      </c>
      <c r="D4123" s="2" t="s">
        <v>15</v>
      </c>
      <c r="E4123" s="2" t="s">
        <v>10</v>
      </c>
      <c r="F4123" s="2" t="s">
        <v>61</v>
      </c>
      <c r="G4123" s="1">
        <v>2982.9999999999995</v>
      </c>
      <c r="H4123" s="1">
        <v>1995</v>
      </c>
      <c r="I4123" s="4">
        <v>10</v>
      </c>
      <c r="J4123" s="2" t="s">
        <v>69</v>
      </c>
      <c r="K4123" s="1">
        <f>Tabelle111[[#This Row],[Menge kg Nges]]/1000</f>
        <v>2.9829999999999997</v>
      </c>
      <c r="L4123" s="1">
        <f>Tabelle111[[#This Row],[Menge kg P2O5]]/1000</f>
        <v>1.9950000000000001</v>
      </c>
      <c r="M4123" s="1">
        <f>Tabelle111[[#This Row],[Menge t Nges]]/Tabelle111[[#This Row],[Anzahl Lieferscheine]]</f>
        <v>0.29829999999999995</v>
      </c>
      <c r="N4123" s="1">
        <f>Tabelle111[[#This Row],[Menge t P2O5]]/Tabelle111[[#This Row],[Anzahl Lieferscheine]]</f>
        <v>0.19950000000000001</v>
      </c>
    </row>
    <row r="4124" spans="1:14" x14ac:dyDescent="0.2">
      <c r="A4124" s="2" t="s">
        <v>27</v>
      </c>
      <c r="B4124" s="2" t="s">
        <v>27</v>
      </c>
      <c r="C4124" s="2" t="s">
        <v>6</v>
      </c>
      <c r="D4124" s="2" t="s">
        <v>7</v>
      </c>
      <c r="E4124" s="2" t="s">
        <v>8</v>
      </c>
      <c r="F4124" s="2" t="s">
        <v>61</v>
      </c>
      <c r="G4124" s="1">
        <v>303482.58999999991</v>
      </c>
      <c r="H4124" s="1">
        <v>141754.39999999997</v>
      </c>
      <c r="I4124" s="4">
        <v>774</v>
      </c>
      <c r="J4124" s="2" t="s">
        <v>69</v>
      </c>
      <c r="K4124" s="1">
        <f>Tabelle111[[#This Row],[Menge kg Nges]]/1000</f>
        <v>303.4825899999999</v>
      </c>
      <c r="L4124" s="1">
        <f>Tabelle111[[#This Row],[Menge kg P2O5]]/1000</f>
        <v>141.75439999999998</v>
      </c>
      <c r="M4124" s="1">
        <f>Tabelle111[[#This Row],[Menge t Nges]]/Tabelle111[[#This Row],[Anzahl Lieferscheine]]</f>
        <v>0.39209636950904381</v>
      </c>
      <c r="N4124" s="1">
        <f>Tabelle111[[#This Row],[Menge t P2O5]]/Tabelle111[[#This Row],[Anzahl Lieferscheine]]</f>
        <v>0.18314521963824287</v>
      </c>
    </row>
    <row r="4125" spans="1:14" x14ac:dyDescent="0.2">
      <c r="A4125" s="2" t="s">
        <v>27</v>
      </c>
      <c r="B4125" s="2" t="s">
        <v>27</v>
      </c>
      <c r="C4125" s="2" t="s">
        <v>6</v>
      </c>
      <c r="D4125" s="2" t="s">
        <v>7</v>
      </c>
      <c r="E4125" s="2" t="s">
        <v>9</v>
      </c>
      <c r="F4125" s="2" t="s">
        <v>61</v>
      </c>
      <c r="G4125" s="1">
        <v>125389.60999999996</v>
      </c>
      <c r="H4125" s="1">
        <v>52170.43</v>
      </c>
      <c r="I4125" s="4">
        <v>502</v>
      </c>
      <c r="J4125" s="2" t="s">
        <v>69</v>
      </c>
      <c r="K4125" s="1">
        <f>Tabelle111[[#This Row],[Menge kg Nges]]/1000</f>
        <v>125.38960999999996</v>
      </c>
      <c r="L4125" s="1">
        <f>Tabelle111[[#This Row],[Menge kg P2O5]]/1000</f>
        <v>52.170430000000003</v>
      </c>
      <c r="M4125" s="1">
        <f>Tabelle111[[#This Row],[Menge t Nges]]/Tabelle111[[#This Row],[Anzahl Lieferscheine]]</f>
        <v>0.24978009960159356</v>
      </c>
      <c r="N4125" s="1">
        <f>Tabelle111[[#This Row],[Menge t P2O5]]/Tabelle111[[#This Row],[Anzahl Lieferscheine]]</f>
        <v>0.10392515936254981</v>
      </c>
    </row>
    <row r="4126" spans="1:14" x14ac:dyDescent="0.2">
      <c r="A4126" s="2" t="s">
        <v>27</v>
      </c>
      <c r="B4126" s="2" t="s">
        <v>27</v>
      </c>
      <c r="C4126" s="2" t="s">
        <v>6</v>
      </c>
      <c r="D4126" s="2" t="s">
        <v>7</v>
      </c>
      <c r="E4126" s="2" t="s">
        <v>10</v>
      </c>
      <c r="F4126" s="2" t="s">
        <v>61</v>
      </c>
      <c r="G4126" s="1">
        <v>13978.300000000001</v>
      </c>
      <c r="H4126" s="1">
        <v>5690.3899999999985</v>
      </c>
      <c r="I4126" s="4">
        <v>62</v>
      </c>
      <c r="J4126" s="2" t="s">
        <v>69</v>
      </c>
      <c r="K4126" s="1">
        <f>Tabelle111[[#This Row],[Menge kg Nges]]/1000</f>
        <v>13.978300000000001</v>
      </c>
      <c r="L4126" s="1">
        <f>Tabelle111[[#This Row],[Menge kg P2O5]]/1000</f>
        <v>5.6903899999999989</v>
      </c>
      <c r="M4126" s="1">
        <f>Tabelle111[[#This Row],[Menge t Nges]]/Tabelle111[[#This Row],[Anzahl Lieferscheine]]</f>
        <v>0.22545645161290323</v>
      </c>
      <c r="N4126" s="1">
        <f>Tabelle111[[#This Row],[Menge t P2O5]]/Tabelle111[[#This Row],[Anzahl Lieferscheine]]</f>
        <v>9.1780483870967725E-2</v>
      </c>
    </row>
    <row r="4127" spans="1:14" x14ac:dyDescent="0.2">
      <c r="A4127" s="2" t="s">
        <v>27</v>
      </c>
      <c r="B4127" s="2" t="s">
        <v>27</v>
      </c>
      <c r="C4127" s="2" t="s">
        <v>6</v>
      </c>
      <c r="D4127" s="2" t="s">
        <v>7</v>
      </c>
      <c r="E4127" s="2" t="s">
        <v>11</v>
      </c>
      <c r="F4127" s="2" t="s">
        <v>61</v>
      </c>
      <c r="G4127" s="1">
        <v>98973.519999999946</v>
      </c>
      <c r="H4127" s="1">
        <v>47424.939999999988</v>
      </c>
      <c r="I4127" s="4">
        <v>497</v>
      </c>
      <c r="J4127" s="2" t="s">
        <v>69</v>
      </c>
      <c r="K4127" s="1">
        <f>Tabelle111[[#This Row],[Menge kg Nges]]/1000</f>
        <v>98.973519999999951</v>
      </c>
      <c r="L4127" s="1">
        <f>Tabelle111[[#This Row],[Menge kg P2O5]]/1000</f>
        <v>47.424939999999985</v>
      </c>
      <c r="M4127" s="1">
        <f>Tabelle111[[#This Row],[Menge t Nges]]/Tabelle111[[#This Row],[Anzahl Lieferscheine]]</f>
        <v>0.19914189134808843</v>
      </c>
      <c r="N4127" s="1">
        <f>Tabelle111[[#This Row],[Menge t P2O5]]/Tabelle111[[#This Row],[Anzahl Lieferscheine]]</f>
        <v>9.54224144869215E-2</v>
      </c>
    </row>
    <row r="4128" spans="1:14" x14ac:dyDescent="0.2">
      <c r="A4128" s="2" t="s">
        <v>27</v>
      </c>
      <c r="B4128" s="2" t="s">
        <v>27</v>
      </c>
      <c r="C4128" s="2" t="s">
        <v>6</v>
      </c>
      <c r="D4128" s="2" t="s">
        <v>7</v>
      </c>
      <c r="E4128" s="2" t="s">
        <v>12</v>
      </c>
      <c r="F4128" s="2" t="s">
        <v>61</v>
      </c>
      <c r="G4128" s="1">
        <v>159322.47</v>
      </c>
      <c r="H4128" s="1">
        <v>73118.579999999987</v>
      </c>
      <c r="I4128" s="4">
        <v>551</v>
      </c>
      <c r="J4128" s="2" t="s">
        <v>69</v>
      </c>
      <c r="K4128" s="1">
        <f>Tabelle111[[#This Row],[Menge kg Nges]]/1000</f>
        <v>159.32247000000001</v>
      </c>
      <c r="L4128" s="1">
        <f>Tabelle111[[#This Row],[Menge kg P2O5]]/1000</f>
        <v>73.11857999999998</v>
      </c>
      <c r="M4128" s="1">
        <f>Tabelle111[[#This Row],[Menge t Nges]]/Tabelle111[[#This Row],[Anzahl Lieferscheine]]</f>
        <v>0.2891514882032668</v>
      </c>
      <c r="N4128" s="1">
        <f>Tabelle111[[#This Row],[Menge t P2O5]]/Tabelle111[[#This Row],[Anzahl Lieferscheine]]</f>
        <v>0.1327015970961887</v>
      </c>
    </row>
    <row r="4129" spans="1:14" x14ac:dyDescent="0.2">
      <c r="A4129" s="2" t="s">
        <v>27</v>
      </c>
      <c r="B4129" s="2" t="s">
        <v>27</v>
      </c>
      <c r="C4129" s="2" t="s">
        <v>6</v>
      </c>
      <c r="D4129" s="2" t="s">
        <v>7</v>
      </c>
      <c r="E4129" s="2" t="s">
        <v>13</v>
      </c>
      <c r="F4129" s="2" t="s">
        <v>61</v>
      </c>
      <c r="G4129" s="1">
        <v>61917.629999999983</v>
      </c>
      <c r="H4129" s="1">
        <v>37558.639999999999</v>
      </c>
      <c r="I4129" s="4">
        <v>322</v>
      </c>
      <c r="J4129" s="2" t="s">
        <v>69</v>
      </c>
      <c r="K4129" s="1">
        <f>Tabelle111[[#This Row],[Menge kg Nges]]/1000</f>
        <v>61.917629999999981</v>
      </c>
      <c r="L4129" s="1">
        <f>Tabelle111[[#This Row],[Menge kg P2O5]]/1000</f>
        <v>37.558639999999997</v>
      </c>
      <c r="M4129" s="1">
        <f>Tabelle111[[#This Row],[Menge t Nges]]/Tabelle111[[#This Row],[Anzahl Lieferscheine]]</f>
        <v>0.19229077639751546</v>
      </c>
      <c r="N4129" s="1">
        <f>Tabelle111[[#This Row],[Menge t P2O5]]/Tabelle111[[#This Row],[Anzahl Lieferscheine]]</f>
        <v>0.11664173913043477</v>
      </c>
    </row>
    <row r="4130" spans="1:14" x14ac:dyDescent="0.2">
      <c r="A4130" s="2" t="s">
        <v>27</v>
      </c>
      <c r="B4130" s="2" t="s">
        <v>27</v>
      </c>
      <c r="C4130" s="2" t="s">
        <v>6</v>
      </c>
      <c r="D4130" s="2" t="s">
        <v>7</v>
      </c>
      <c r="E4130" s="2" t="s">
        <v>14</v>
      </c>
      <c r="F4130" s="2" t="s">
        <v>61</v>
      </c>
      <c r="G4130" s="1">
        <v>132544.33000000013</v>
      </c>
      <c r="H4130" s="1">
        <v>69425.640000000029</v>
      </c>
      <c r="I4130" s="4">
        <v>531</v>
      </c>
      <c r="J4130" s="2" t="s">
        <v>69</v>
      </c>
      <c r="K4130" s="1">
        <f>Tabelle111[[#This Row],[Menge kg Nges]]/1000</f>
        <v>132.54433000000014</v>
      </c>
      <c r="L4130" s="1">
        <f>Tabelle111[[#This Row],[Menge kg P2O5]]/1000</f>
        <v>69.42564000000003</v>
      </c>
      <c r="M4130" s="1">
        <f>Tabelle111[[#This Row],[Menge t Nges]]/Tabelle111[[#This Row],[Anzahl Lieferscheine]]</f>
        <v>0.24961267419962363</v>
      </c>
      <c r="N4130" s="1">
        <f>Tabelle111[[#This Row],[Menge t P2O5]]/Tabelle111[[#This Row],[Anzahl Lieferscheine]]</f>
        <v>0.13074508474576277</v>
      </c>
    </row>
    <row r="4131" spans="1:14" x14ac:dyDescent="0.2">
      <c r="A4131" s="2" t="s">
        <v>27</v>
      </c>
      <c r="B4131" s="2" t="s">
        <v>27</v>
      </c>
      <c r="C4131" s="2" t="s">
        <v>6</v>
      </c>
      <c r="D4131" s="2" t="s">
        <v>15</v>
      </c>
      <c r="E4131" s="2" t="s">
        <v>8</v>
      </c>
      <c r="F4131" s="2" t="s">
        <v>61</v>
      </c>
      <c r="G4131" s="1">
        <v>2646.57</v>
      </c>
      <c r="H4131" s="1">
        <v>1782.7800000000002</v>
      </c>
      <c r="I4131" s="4">
        <v>7</v>
      </c>
      <c r="J4131" s="2" t="s">
        <v>69</v>
      </c>
      <c r="K4131" s="1">
        <f>Tabelle111[[#This Row],[Menge kg Nges]]/1000</f>
        <v>2.6465700000000001</v>
      </c>
      <c r="L4131" s="1">
        <f>Tabelle111[[#This Row],[Menge kg P2O5]]/1000</f>
        <v>1.7827800000000003</v>
      </c>
      <c r="M4131" s="1">
        <f>Tabelle111[[#This Row],[Menge t Nges]]/Tabelle111[[#This Row],[Anzahl Lieferscheine]]</f>
        <v>0.37808142857142857</v>
      </c>
      <c r="N4131" s="1">
        <f>Tabelle111[[#This Row],[Menge t P2O5]]/Tabelle111[[#This Row],[Anzahl Lieferscheine]]</f>
        <v>0.25468285714285716</v>
      </c>
    </row>
    <row r="4132" spans="1:14" x14ac:dyDescent="0.2">
      <c r="A4132" s="2" t="s">
        <v>27</v>
      </c>
      <c r="B4132" s="2" t="s">
        <v>27</v>
      </c>
      <c r="C4132" s="2" t="s">
        <v>6</v>
      </c>
      <c r="D4132" s="2" t="s">
        <v>15</v>
      </c>
      <c r="E4132" s="2" t="s">
        <v>16</v>
      </c>
      <c r="F4132" s="2" t="s">
        <v>61</v>
      </c>
      <c r="G4132" s="1">
        <v>5183.3</v>
      </c>
      <c r="H4132" s="1">
        <v>4750.7499999999991</v>
      </c>
      <c r="I4132" s="4">
        <v>34</v>
      </c>
      <c r="J4132" s="2" t="s">
        <v>69</v>
      </c>
      <c r="K4132" s="1">
        <f>Tabelle111[[#This Row],[Menge kg Nges]]/1000</f>
        <v>5.1833</v>
      </c>
      <c r="L4132" s="1">
        <f>Tabelle111[[#This Row],[Menge kg P2O5]]/1000</f>
        <v>4.7507499999999991</v>
      </c>
      <c r="M4132" s="1">
        <f>Tabelle111[[#This Row],[Menge t Nges]]/Tabelle111[[#This Row],[Anzahl Lieferscheine]]</f>
        <v>0.15245</v>
      </c>
      <c r="N4132" s="1">
        <f>Tabelle111[[#This Row],[Menge t P2O5]]/Tabelle111[[#This Row],[Anzahl Lieferscheine]]</f>
        <v>0.13972794117647055</v>
      </c>
    </row>
    <row r="4133" spans="1:14" x14ac:dyDescent="0.2">
      <c r="A4133" s="2" t="s">
        <v>27</v>
      </c>
      <c r="B4133" s="2" t="s">
        <v>27</v>
      </c>
      <c r="C4133" s="2" t="s">
        <v>6</v>
      </c>
      <c r="D4133" s="2" t="s">
        <v>15</v>
      </c>
      <c r="E4133" s="2" t="s">
        <v>17</v>
      </c>
      <c r="F4133" s="2" t="s">
        <v>61</v>
      </c>
      <c r="G4133" s="1">
        <v>6269.46</v>
      </c>
      <c r="H4133" s="1">
        <v>4030.86</v>
      </c>
      <c r="I4133" s="4">
        <v>17</v>
      </c>
      <c r="J4133" s="2" t="s">
        <v>69</v>
      </c>
      <c r="K4133" s="1">
        <f>Tabelle111[[#This Row],[Menge kg Nges]]/1000</f>
        <v>6.2694600000000005</v>
      </c>
      <c r="L4133" s="1">
        <f>Tabelle111[[#This Row],[Menge kg P2O5]]/1000</f>
        <v>4.0308600000000006</v>
      </c>
      <c r="M4133" s="1">
        <f>Tabelle111[[#This Row],[Menge t Nges]]/Tabelle111[[#This Row],[Anzahl Lieferscheine]]</f>
        <v>0.36879176470588237</v>
      </c>
      <c r="N4133" s="1">
        <f>Tabelle111[[#This Row],[Menge t P2O5]]/Tabelle111[[#This Row],[Anzahl Lieferscheine]]</f>
        <v>0.2371094117647059</v>
      </c>
    </row>
    <row r="4134" spans="1:14" x14ac:dyDescent="0.2">
      <c r="A4134" s="2" t="s">
        <v>27</v>
      </c>
      <c r="B4134" s="2" t="s">
        <v>27</v>
      </c>
      <c r="C4134" s="2" t="s">
        <v>6</v>
      </c>
      <c r="D4134" s="2" t="s">
        <v>15</v>
      </c>
      <c r="E4134" s="2" t="s">
        <v>35</v>
      </c>
      <c r="F4134" s="2" t="s">
        <v>61</v>
      </c>
      <c r="G4134" s="1">
        <v>55.8</v>
      </c>
      <c r="H4134" s="1">
        <v>43.2</v>
      </c>
      <c r="I4134" s="4">
        <v>1</v>
      </c>
      <c r="J4134" s="2" t="s">
        <v>69</v>
      </c>
      <c r="K4134" s="1">
        <f>Tabelle111[[#This Row],[Menge kg Nges]]/1000</f>
        <v>5.5799999999999995E-2</v>
      </c>
      <c r="L4134" s="1">
        <f>Tabelle111[[#This Row],[Menge kg P2O5]]/1000</f>
        <v>4.3200000000000002E-2</v>
      </c>
      <c r="M4134" s="1">
        <f>Tabelle111[[#This Row],[Menge t Nges]]/Tabelle111[[#This Row],[Anzahl Lieferscheine]]</f>
        <v>5.5799999999999995E-2</v>
      </c>
      <c r="N4134" s="1">
        <f>Tabelle111[[#This Row],[Menge t P2O5]]/Tabelle111[[#This Row],[Anzahl Lieferscheine]]</f>
        <v>4.3200000000000002E-2</v>
      </c>
    </row>
    <row r="4135" spans="1:14" x14ac:dyDescent="0.2">
      <c r="A4135" s="2" t="s">
        <v>27</v>
      </c>
      <c r="B4135" s="2" t="s">
        <v>27</v>
      </c>
      <c r="C4135" s="2" t="s">
        <v>6</v>
      </c>
      <c r="D4135" s="2" t="s">
        <v>15</v>
      </c>
      <c r="E4135" s="2" t="s">
        <v>18</v>
      </c>
      <c r="F4135" s="2" t="s">
        <v>61</v>
      </c>
      <c r="G4135" s="1">
        <v>43743.26999999999</v>
      </c>
      <c r="H4135" s="1">
        <v>34839.479999999996</v>
      </c>
      <c r="I4135" s="4">
        <v>99</v>
      </c>
      <c r="J4135" s="2" t="s">
        <v>69</v>
      </c>
      <c r="K4135" s="1">
        <f>Tabelle111[[#This Row],[Menge kg Nges]]/1000</f>
        <v>43.743269999999988</v>
      </c>
      <c r="L4135" s="1">
        <f>Tabelle111[[#This Row],[Menge kg P2O5]]/1000</f>
        <v>34.839479999999995</v>
      </c>
      <c r="M4135" s="1">
        <f>Tabelle111[[#This Row],[Menge t Nges]]/Tabelle111[[#This Row],[Anzahl Lieferscheine]]</f>
        <v>0.44185121212121198</v>
      </c>
      <c r="N4135" s="1">
        <f>Tabelle111[[#This Row],[Menge t P2O5]]/Tabelle111[[#This Row],[Anzahl Lieferscheine]]</f>
        <v>0.35191393939393933</v>
      </c>
    </row>
    <row r="4136" spans="1:14" x14ac:dyDescent="0.2">
      <c r="A4136" s="2" t="s">
        <v>27</v>
      </c>
      <c r="B4136" s="2" t="s">
        <v>27</v>
      </c>
      <c r="C4136" s="2" t="s">
        <v>6</v>
      </c>
      <c r="D4136" s="2" t="s">
        <v>15</v>
      </c>
      <c r="E4136" s="2" t="s">
        <v>19</v>
      </c>
      <c r="F4136" s="2" t="s">
        <v>61</v>
      </c>
      <c r="G4136" s="1">
        <v>6092.82</v>
      </c>
      <c r="H4136" s="1">
        <v>6753.2699999999995</v>
      </c>
      <c r="I4136" s="4">
        <v>14</v>
      </c>
      <c r="J4136" s="2" t="s">
        <v>69</v>
      </c>
      <c r="K4136" s="1">
        <f>Tabelle111[[#This Row],[Menge kg Nges]]/1000</f>
        <v>6.0928199999999997</v>
      </c>
      <c r="L4136" s="1">
        <f>Tabelle111[[#This Row],[Menge kg P2O5]]/1000</f>
        <v>6.7532699999999997</v>
      </c>
      <c r="M4136" s="1">
        <f>Tabelle111[[#This Row],[Menge t Nges]]/Tabelle111[[#This Row],[Anzahl Lieferscheine]]</f>
        <v>0.43520142857142857</v>
      </c>
      <c r="N4136" s="1">
        <f>Tabelle111[[#This Row],[Menge t P2O5]]/Tabelle111[[#This Row],[Anzahl Lieferscheine]]</f>
        <v>0.48237642857142854</v>
      </c>
    </row>
    <row r="4137" spans="1:14" x14ac:dyDescent="0.2">
      <c r="A4137" s="2" t="s">
        <v>27</v>
      </c>
      <c r="B4137" s="2" t="s">
        <v>27</v>
      </c>
      <c r="C4137" s="2" t="s">
        <v>6</v>
      </c>
      <c r="D4137" s="2" t="s">
        <v>15</v>
      </c>
      <c r="E4137" s="2" t="s">
        <v>20</v>
      </c>
      <c r="F4137" s="2" t="s">
        <v>61</v>
      </c>
      <c r="G4137" s="1">
        <v>21514.560000000019</v>
      </c>
      <c r="H4137" s="1">
        <v>12849.2</v>
      </c>
      <c r="I4137" s="4">
        <v>167</v>
      </c>
      <c r="J4137" s="2" t="s">
        <v>69</v>
      </c>
      <c r="K4137" s="1">
        <f>Tabelle111[[#This Row],[Menge kg Nges]]/1000</f>
        <v>21.514560000000021</v>
      </c>
      <c r="L4137" s="1">
        <f>Tabelle111[[#This Row],[Menge kg P2O5]]/1000</f>
        <v>12.849200000000002</v>
      </c>
      <c r="M4137" s="1">
        <f>Tabelle111[[#This Row],[Menge t Nges]]/Tabelle111[[#This Row],[Anzahl Lieferscheine]]</f>
        <v>0.12882970059880253</v>
      </c>
      <c r="N4137" s="1">
        <f>Tabelle111[[#This Row],[Menge t P2O5]]/Tabelle111[[#This Row],[Anzahl Lieferscheine]]</f>
        <v>7.6941317365269477E-2</v>
      </c>
    </row>
    <row r="4138" spans="1:14" x14ac:dyDescent="0.2">
      <c r="A4138" s="2" t="s">
        <v>27</v>
      </c>
      <c r="B4138" s="2" t="s">
        <v>27</v>
      </c>
      <c r="C4138" s="2" t="s">
        <v>6</v>
      </c>
      <c r="D4138" s="2" t="s">
        <v>15</v>
      </c>
      <c r="E4138" s="2" t="s">
        <v>21</v>
      </c>
      <c r="F4138" s="2" t="s">
        <v>61</v>
      </c>
      <c r="G4138" s="1">
        <v>47243.849999999984</v>
      </c>
      <c r="H4138" s="1">
        <v>26798.040000000008</v>
      </c>
      <c r="I4138" s="4">
        <v>160</v>
      </c>
      <c r="J4138" s="2" t="s">
        <v>69</v>
      </c>
      <c r="K4138" s="1">
        <f>Tabelle111[[#This Row],[Menge kg Nges]]/1000</f>
        <v>47.243849999999981</v>
      </c>
      <c r="L4138" s="1">
        <f>Tabelle111[[#This Row],[Menge kg P2O5]]/1000</f>
        <v>26.798040000000007</v>
      </c>
      <c r="M4138" s="1">
        <f>Tabelle111[[#This Row],[Menge t Nges]]/Tabelle111[[#This Row],[Anzahl Lieferscheine]]</f>
        <v>0.29527406249999988</v>
      </c>
      <c r="N4138" s="1">
        <f>Tabelle111[[#This Row],[Menge t P2O5]]/Tabelle111[[#This Row],[Anzahl Lieferscheine]]</f>
        <v>0.16748775000000005</v>
      </c>
    </row>
    <row r="4139" spans="1:14" x14ac:dyDescent="0.2">
      <c r="A4139" s="2" t="s">
        <v>27</v>
      </c>
      <c r="B4139" s="2" t="s">
        <v>27</v>
      </c>
      <c r="C4139" s="2" t="s">
        <v>6</v>
      </c>
      <c r="D4139" s="2" t="s">
        <v>15</v>
      </c>
      <c r="E4139" s="2" t="s">
        <v>9</v>
      </c>
      <c r="F4139" s="2" t="s">
        <v>61</v>
      </c>
      <c r="G4139" s="1">
        <v>26903.820000000007</v>
      </c>
      <c r="H4139" s="1">
        <v>14418.920000000002</v>
      </c>
      <c r="I4139" s="4">
        <v>127</v>
      </c>
      <c r="J4139" s="2" t="s">
        <v>69</v>
      </c>
      <c r="K4139" s="1">
        <f>Tabelle111[[#This Row],[Menge kg Nges]]/1000</f>
        <v>26.903820000000007</v>
      </c>
      <c r="L4139" s="1">
        <f>Tabelle111[[#This Row],[Menge kg P2O5]]/1000</f>
        <v>14.418920000000002</v>
      </c>
      <c r="M4139" s="1">
        <f>Tabelle111[[#This Row],[Menge t Nges]]/Tabelle111[[#This Row],[Anzahl Lieferscheine]]</f>
        <v>0.21184110236220477</v>
      </c>
      <c r="N4139" s="1">
        <f>Tabelle111[[#This Row],[Menge t P2O5]]/Tabelle111[[#This Row],[Anzahl Lieferscheine]]</f>
        <v>0.11353480314960632</v>
      </c>
    </row>
    <row r="4140" spans="1:14" x14ac:dyDescent="0.2">
      <c r="A4140" s="2" t="s">
        <v>27</v>
      </c>
      <c r="B4140" s="2" t="s">
        <v>27</v>
      </c>
      <c r="C4140" s="2" t="s">
        <v>6</v>
      </c>
      <c r="D4140" s="2" t="s">
        <v>15</v>
      </c>
      <c r="E4140" s="2" t="s">
        <v>10</v>
      </c>
      <c r="F4140" s="2" t="s">
        <v>61</v>
      </c>
      <c r="G4140" s="1">
        <v>9692.06</v>
      </c>
      <c r="H4140" s="1">
        <v>4175.43</v>
      </c>
      <c r="I4140" s="4">
        <v>34</v>
      </c>
      <c r="J4140" s="2" t="s">
        <v>69</v>
      </c>
      <c r="K4140" s="1">
        <f>Tabelle111[[#This Row],[Menge kg Nges]]/1000</f>
        <v>9.6920599999999997</v>
      </c>
      <c r="L4140" s="1">
        <f>Tabelle111[[#This Row],[Menge kg P2O5]]/1000</f>
        <v>4.1754300000000004</v>
      </c>
      <c r="M4140" s="1">
        <f>Tabelle111[[#This Row],[Menge t Nges]]/Tabelle111[[#This Row],[Anzahl Lieferscheine]]</f>
        <v>0.28506058823529412</v>
      </c>
      <c r="N4140" s="1">
        <f>Tabelle111[[#This Row],[Menge t P2O5]]/Tabelle111[[#This Row],[Anzahl Lieferscheine]]</f>
        <v>0.12280676470588237</v>
      </c>
    </row>
    <row r="4141" spans="1:14" x14ac:dyDescent="0.2">
      <c r="A4141" s="2" t="s">
        <v>27</v>
      </c>
      <c r="B4141" s="2" t="s">
        <v>27</v>
      </c>
      <c r="C4141" s="2" t="s">
        <v>6</v>
      </c>
      <c r="D4141" s="2" t="s">
        <v>15</v>
      </c>
      <c r="E4141" s="2" t="s">
        <v>23</v>
      </c>
      <c r="F4141" s="2" t="s">
        <v>61</v>
      </c>
      <c r="G4141" s="1">
        <v>1233</v>
      </c>
      <c r="H4141" s="1">
        <v>548.94000000000005</v>
      </c>
      <c r="I4141" s="4">
        <v>8</v>
      </c>
      <c r="J4141" s="2" t="s">
        <v>69</v>
      </c>
      <c r="K4141" s="1">
        <f>Tabelle111[[#This Row],[Menge kg Nges]]/1000</f>
        <v>1.2330000000000001</v>
      </c>
      <c r="L4141" s="1">
        <f>Tabelle111[[#This Row],[Menge kg P2O5]]/1000</f>
        <v>0.54894000000000009</v>
      </c>
      <c r="M4141" s="1">
        <f>Tabelle111[[#This Row],[Menge t Nges]]/Tabelle111[[#This Row],[Anzahl Lieferscheine]]</f>
        <v>0.15412500000000001</v>
      </c>
      <c r="N4141" s="1">
        <f>Tabelle111[[#This Row],[Menge t P2O5]]/Tabelle111[[#This Row],[Anzahl Lieferscheine]]</f>
        <v>6.8617500000000012E-2</v>
      </c>
    </row>
    <row r="4142" spans="1:14" x14ac:dyDescent="0.2">
      <c r="A4142" s="2" t="s">
        <v>27</v>
      </c>
      <c r="B4142" s="2" t="s">
        <v>27</v>
      </c>
      <c r="C4142" s="2" t="s">
        <v>6</v>
      </c>
      <c r="D4142" s="2" t="s">
        <v>15</v>
      </c>
      <c r="E4142" s="2" t="s">
        <v>12</v>
      </c>
      <c r="F4142" s="2" t="s">
        <v>61</v>
      </c>
      <c r="G4142" s="1">
        <v>3417.96</v>
      </c>
      <c r="H4142" s="1">
        <v>3067.4</v>
      </c>
      <c r="I4142" s="4">
        <v>8</v>
      </c>
      <c r="J4142" s="2" t="s">
        <v>69</v>
      </c>
      <c r="K4142" s="1">
        <f>Tabelle111[[#This Row],[Menge kg Nges]]/1000</f>
        <v>3.4179599999999999</v>
      </c>
      <c r="L4142" s="1">
        <f>Tabelle111[[#This Row],[Menge kg P2O5]]/1000</f>
        <v>3.0674000000000001</v>
      </c>
      <c r="M4142" s="1">
        <f>Tabelle111[[#This Row],[Menge t Nges]]/Tabelle111[[#This Row],[Anzahl Lieferscheine]]</f>
        <v>0.42724499999999999</v>
      </c>
      <c r="N4142" s="1">
        <f>Tabelle111[[#This Row],[Menge t P2O5]]/Tabelle111[[#This Row],[Anzahl Lieferscheine]]</f>
        <v>0.38342500000000002</v>
      </c>
    </row>
    <row r="4143" spans="1:14" x14ac:dyDescent="0.2">
      <c r="A4143" s="2" t="s">
        <v>27</v>
      </c>
      <c r="B4143" s="2" t="s">
        <v>27</v>
      </c>
      <c r="C4143" s="2" t="s">
        <v>6</v>
      </c>
      <c r="D4143" s="2" t="s">
        <v>15</v>
      </c>
      <c r="E4143" s="2" t="s">
        <v>13</v>
      </c>
      <c r="F4143" s="2" t="s">
        <v>61</v>
      </c>
      <c r="G4143" s="1">
        <v>398.58</v>
      </c>
      <c r="H4143" s="1">
        <v>357.7</v>
      </c>
      <c r="I4143" s="4">
        <v>4</v>
      </c>
      <c r="J4143" s="2" t="s">
        <v>69</v>
      </c>
      <c r="K4143" s="1">
        <f>Tabelle111[[#This Row],[Menge kg Nges]]/1000</f>
        <v>0.39857999999999999</v>
      </c>
      <c r="L4143" s="1">
        <f>Tabelle111[[#This Row],[Menge kg P2O5]]/1000</f>
        <v>0.35769999999999996</v>
      </c>
      <c r="M4143" s="1">
        <f>Tabelle111[[#This Row],[Menge t Nges]]/Tabelle111[[#This Row],[Anzahl Lieferscheine]]</f>
        <v>9.9644999999999997E-2</v>
      </c>
      <c r="N4143" s="1">
        <f>Tabelle111[[#This Row],[Menge t P2O5]]/Tabelle111[[#This Row],[Anzahl Lieferscheine]]</f>
        <v>8.9424999999999991E-2</v>
      </c>
    </row>
    <row r="4144" spans="1:14" x14ac:dyDescent="0.2">
      <c r="A4144" s="2" t="s">
        <v>27</v>
      </c>
      <c r="B4144" s="2" t="s">
        <v>27</v>
      </c>
      <c r="C4144" s="2" t="s">
        <v>6</v>
      </c>
      <c r="D4144" s="2" t="s">
        <v>15</v>
      </c>
      <c r="E4144" s="2" t="s">
        <v>31</v>
      </c>
      <c r="F4144" s="2" t="s">
        <v>61</v>
      </c>
      <c r="G4144" s="1">
        <v>109.3</v>
      </c>
      <c r="H4144" s="1">
        <v>47.15</v>
      </c>
      <c r="I4144" s="4">
        <v>4</v>
      </c>
      <c r="J4144" s="2" t="s">
        <v>69</v>
      </c>
      <c r="K4144" s="1">
        <f>Tabelle111[[#This Row],[Menge kg Nges]]/1000</f>
        <v>0.10929999999999999</v>
      </c>
      <c r="L4144" s="1">
        <f>Tabelle111[[#This Row],[Menge kg P2O5]]/1000</f>
        <v>4.7149999999999997E-2</v>
      </c>
      <c r="M4144" s="1">
        <f>Tabelle111[[#This Row],[Menge t Nges]]/Tabelle111[[#This Row],[Anzahl Lieferscheine]]</f>
        <v>2.7324999999999999E-2</v>
      </c>
      <c r="N4144" s="1">
        <f>Tabelle111[[#This Row],[Menge t P2O5]]/Tabelle111[[#This Row],[Anzahl Lieferscheine]]</f>
        <v>1.1787499999999999E-2</v>
      </c>
    </row>
    <row r="4145" spans="1:14" x14ac:dyDescent="0.2">
      <c r="A4145" s="2" t="s">
        <v>27</v>
      </c>
      <c r="B4145" s="2" t="s">
        <v>27</v>
      </c>
      <c r="C4145" s="2" t="s">
        <v>25</v>
      </c>
      <c r="D4145" s="2" t="s">
        <v>25</v>
      </c>
      <c r="E4145" s="2" t="s">
        <v>26</v>
      </c>
      <c r="F4145" s="2" t="s">
        <v>61</v>
      </c>
      <c r="G4145" s="1">
        <v>345135.06000000058</v>
      </c>
      <c r="H4145" s="1">
        <v>170768.88000000003</v>
      </c>
      <c r="I4145" s="4">
        <v>775</v>
      </c>
      <c r="J4145" s="2" t="s">
        <v>69</v>
      </c>
      <c r="K4145" s="1">
        <f>Tabelle111[[#This Row],[Menge kg Nges]]/1000</f>
        <v>345.13506000000058</v>
      </c>
      <c r="L4145" s="1">
        <f>Tabelle111[[#This Row],[Menge kg P2O5]]/1000</f>
        <v>170.76888000000002</v>
      </c>
      <c r="M4145" s="1">
        <f>Tabelle111[[#This Row],[Menge t Nges]]/Tabelle111[[#This Row],[Anzahl Lieferscheine]]</f>
        <v>0.44533556129032331</v>
      </c>
      <c r="N4145" s="1">
        <f>Tabelle111[[#This Row],[Menge t P2O5]]/Tabelle111[[#This Row],[Anzahl Lieferscheine]]</f>
        <v>0.2203469419354839</v>
      </c>
    </row>
    <row r="4146" spans="1:14" x14ac:dyDescent="0.2">
      <c r="A4146" s="2" t="s">
        <v>27</v>
      </c>
      <c r="B4146" s="2" t="s">
        <v>27</v>
      </c>
      <c r="C4146" s="2" t="s">
        <v>63</v>
      </c>
      <c r="D4146" s="2" t="s">
        <v>63</v>
      </c>
      <c r="E4146" s="2" t="s">
        <v>63</v>
      </c>
      <c r="F4146" s="2" t="s">
        <v>61</v>
      </c>
      <c r="G4146" s="1">
        <v>787.5</v>
      </c>
      <c r="H4146" s="1">
        <v>637.5</v>
      </c>
      <c r="I4146" s="4">
        <v>1</v>
      </c>
      <c r="J4146" s="2" t="s">
        <v>69</v>
      </c>
      <c r="K4146" s="1">
        <f>Tabelle111[[#This Row],[Menge kg Nges]]/1000</f>
        <v>0.78749999999999998</v>
      </c>
      <c r="L4146" s="1">
        <f>Tabelle111[[#This Row],[Menge kg P2O5]]/1000</f>
        <v>0.63749999999999996</v>
      </c>
      <c r="M4146" s="1">
        <f>Tabelle111[[#This Row],[Menge t Nges]]/Tabelle111[[#This Row],[Anzahl Lieferscheine]]</f>
        <v>0.78749999999999998</v>
      </c>
      <c r="N4146" s="1">
        <f>Tabelle111[[#This Row],[Menge t P2O5]]/Tabelle111[[#This Row],[Anzahl Lieferscheine]]</f>
        <v>0.63749999999999996</v>
      </c>
    </row>
    <row r="4147" spans="1:14" x14ac:dyDescent="0.2">
      <c r="A4147" s="2" t="s">
        <v>27</v>
      </c>
      <c r="B4147" s="2" t="s">
        <v>44</v>
      </c>
      <c r="C4147" s="2" t="s">
        <v>6</v>
      </c>
      <c r="D4147" s="2" t="s">
        <v>15</v>
      </c>
      <c r="E4147" s="2" t="s">
        <v>10</v>
      </c>
      <c r="F4147" s="2" t="s">
        <v>61</v>
      </c>
      <c r="G4147" s="1">
        <v>189</v>
      </c>
      <c r="H4147" s="1">
        <v>126</v>
      </c>
      <c r="I4147" s="4">
        <v>2</v>
      </c>
      <c r="J4147" s="2" t="s">
        <v>69</v>
      </c>
      <c r="K4147" s="1">
        <f>Tabelle111[[#This Row],[Menge kg Nges]]/1000</f>
        <v>0.189</v>
      </c>
      <c r="L4147" s="1">
        <f>Tabelle111[[#This Row],[Menge kg P2O5]]/1000</f>
        <v>0.126</v>
      </c>
      <c r="M4147" s="1">
        <f>Tabelle111[[#This Row],[Menge t Nges]]/Tabelle111[[#This Row],[Anzahl Lieferscheine]]</f>
        <v>9.4500000000000001E-2</v>
      </c>
      <c r="N4147" s="1">
        <f>Tabelle111[[#This Row],[Menge t P2O5]]/Tabelle111[[#This Row],[Anzahl Lieferscheine]]</f>
        <v>6.3E-2</v>
      </c>
    </row>
    <row r="4148" spans="1:14" x14ac:dyDescent="0.2">
      <c r="A4148" s="2" t="s">
        <v>27</v>
      </c>
      <c r="B4148" s="2" t="s">
        <v>46</v>
      </c>
      <c r="C4148" s="2" t="s">
        <v>6</v>
      </c>
      <c r="D4148" s="2" t="s">
        <v>7</v>
      </c>
      <c r="E4148" s="2" t="s">
        <v>9</v>
      </c>
      <c r="F4148" s="2" t="s">
        <v>61</v>
      </c>
      <c r="G4148" s="1">
        <v>319</v>
      </c>
      <c r="H4148" s="1">
        <v>130.5</v>
      </c>
      <c r="I4148" s="4">
        <v>2</v>
      </c>
      <c r="J4148" s="2" t="s">
        <v>69</v>
      </c>
      <c r="K4148" s="1">
        <f>Tabelle111[[#This Row],[Menge kg Nges]]/1000</f>
        <v>0.31900000000000001</v>
      </c>
      <c r="L4148" s="1">
        <f>Tabelle111[[#This Row],[Menge kg P2O5]]/1000</f>
        <v>0.1305</v>
      </c>
      <c r="M4148" s="1">
        <f>Tabelle111[[#This Row],[Menge t Nges]]/Tabelle111[[#This Row],[Anzahl Lieferscheine]]</f>
        <v>0.1595</v>
      </c>
      <c r="N4148" s="1">
        <f>Tabelle111[[#This Row],[Menge t P2O5]]/Tabelle111[[#This Row],[Anzahl Lieferscheine]]</f>
        <v>6.5250000000000002E-2</v>
      </c>
    </row>
    <row r="4149" spans="1:14" x14ac:dyDescent="0.2">
      <c r="A4149" s="2" t="s">
        <v>27</v>
      </c>
      <c r="B4149" s="2" t="s">
        <v>46</v>
      </c>
      <c r="C4149" s="2" t="s">
        <v>6</v>
      </c>
      <c r="D4149" s="2" t="s">
        <v>7</v>
      </c>
      <c r="E4149" s="2" t="s">
        <v>14</v>
      </c>
      <c r="F4149" s="2" t="s">
        <v>61</v>
      </c>
      <c r="G4149" s="1">
        <v>360</v>
      </c>
      <c r="H4149" s="1">
        <v>230</v>
      </c>
      <c r="I4149" s="4">
        <v>1</v>
      </c>
      <c r="J4149" s="2" t="s">
        <v>69</v>
      </c>
      <c r="K4149" s="1">
        <f>Tabelle111[[#This Row],[Menge kg Nges]]/1000</f>
        <v>0.36</v>
      </c>
      <c r="L4149" s="1">
        <f>Tabelle111[[#This Row],[Menge kg P2O5]]/1000</f>
        <v>0.23</v>
      </c>
      <c r="M4149" s="1">
        <f>Tabelle111[[#This Row],[Menge t Nges]]/Tabelle111[[#This Row],[Anzahl Lieferscheine]]</f>
        <v>0.36</v>
      </c>
      <c r="N4149" s="1">
        <f>Tabelle111[[#This Row],[Menge t P2O5]]/Tabelle111[[#This Row],[Anzahl Lieferscheine]]</f>
        <v>0.23</v>
      </c>
    </row>
    <row r="4150" spans="1:14" x14ac:dyDescent="0.2">
      <c r="A4150" s="2" t="s">
        <v>27</v>
      </c>
      <c r="B4150" s="2" t="s">
        <v>46</v>
      </c>
      <c r="C4150" s="2" t="s">
        <v>6</v>
      </c>
      <c r="D4150" s="2" t="s">
        <v>15</v>
      </c>
      <c r="E4150" s="2" t="s">
        <v>18</v>
      </c>
      <c r="F4150" s="2" t="s">
        <v>61</v>
      </c>
      <c r="G4150" s="1">
        <v>143.30000000000001</v>
      </c>
      <c r="H4150" s="1">
        <v>110.9</v>
      </c>
      <c r="I4150" s="4">
        <v>1</v>
      </c>
      <c r="J4150" s="2" t="s">
        <v>69</v>
      </c>
      <c r="K4150" s="1">
        <f>Tabelle111[[#This Row],[Menge kg Nges]]/1000</f>
        <v>0.14330000000000001</v>
      </c>
      <c r="L4150" s="1">
        <f>Tabelle111[[#This Row],[Menge kg P2O5]]/1000</f>
        <v>0.11090000000000001</v>
      </c>
      <c r="M4150" s="1">
        <f>Tabelle111[[#This Row],[Menge t Nges]]/Tabelle111[[#This Row],[Anzahl Lieferscheine]]</f>
        <v>0.14330000000000001</v>
      </c>
      <c r="N4150" s="1">
        <f>Tabelle111[[#This Row],[Menge t P2O5]]/Tabelle111[[#This Row],[Anzahl Lieferscheine]]</f>
        <v>0.11090000000000001</v>
      </c>
    </row>
    <row r="4151" spans="1:14" x14ac:dyDescent="0.2">
      <c r="A4151" s="2" t="s">
        <v>27</v>
      </c>
      <c r="B4151" s="2" t="s">
        <v>46</v>
      </c>
      <c r="C4151" s="2" t="s">
        <v>6</v>
      </c>
      <c r="D4151" s="2" t="s">
        <v>15</v>
      </c>
      <c r="E4151" s="2" t="s">
        <v>21</v>
      </c>
      <c r="F4151" s="2" t="s">
        <v>61</v>
      </c>
      <c r="G4151" s="1">
        <v>918</v>
      </c>
      <c r="H4151" s="1">
        <v>540</v>
      </c>
      <c r="I4151" s="4">
        <v>2</v>
      </c>
      <c r="J4151" s="2" t="s">
        <v>69</v>
      </c>
      <c r="K4151" s="1">
        <f>Tabelle111[[#This Row],[Menge kg Nges]]/1000</f>
        <v>0.91800000000000004</v>
      </c>
      <c r="L4151" s="1">
        <f>Tabelle111[[#This Row],[Menge kg P2O5]]/1000</f>
        <v>0.54</v>
      </c>
      <c r="M4151" s="1">
        <f>Tabelle111[[#This Row],[Menge t Nges]]/Tabelle111[[#This Row],[Anzahl Lieferscheine]]</f>
        <v>0.45900000000000002</v>
      </c>
      <c r="N4151" s="1">
        <f>Tabelle111[[#This Row],[Menge t P2O5]]/Tabelle111[[#This Row],[Anzahl Lieferscheine]]</f>
        <v>0.27</v>
      </c>
    </row>
    <row r="4152" spans="1:14" x14ac:dyDescent="0.2">
      <c r="A4152" s="2" t="s">
        <v>27</v>
      </c>
      <c r="B4152" s="2" t="s">
        <v>46</v>
      </c>
      <c r="C4152" s="2" t="s">
        <v>6</v>
      </c>
      <c r="D4152" s="2" t="s">
        <v>15</v>
      </c>
      <c r="E4152" s="2" t="s">
        <v>9</v>
      </c>
      <c r="F4152" s="2" t="s">
        <v>61</v>
      </c>
      <c r="G4152" s="1">
        <v>1060</v>
      </c>
      <c r="H4152" s="1">
        <v>440</v>
      </c>
      <c r="I4152" s="4">
        <v>1</v>
      </c>
      <c r="J4152" s="2" t="s">
        <v>69</v>
      </c>
      <c r="K4152" s="1">
        <f>Tabelle111[[#This Row],[Menge kg Nges]]/1000</f>
        <v>1.06</v>
      </c>
      <c r="L4152" s="1">
        <f>Tabelle111[[#This Row],[Menge kg P2O5]]/1000</f>
        <v>0.44</v>
      </c>
      <c r="M4152" s="1">
        <f>Tabelle111[[#This Row],[Menge t Nges]]/Tabelle111[[#This Row],[Anzahl Lieferscheine]]</f>
        <v>1.06</v>
      </c>
      <c r="N4152" s="1">
        <f>Tabelle111[[#This Row],[Menge t P2O5]]/Tabelle111[[#This Row],[Anzahl Lieferscheine]]</f>
        <v>0.44</v>
      </c>
    </row>
    <row r="4153" spans="1:14" x14ac:dyDescent="0.2">
      <c r="A4153" s="2" t="s">
        <v>27</v>
      </c>
      <c r="B4153" s="2" t="s">
        <v>46</v>
      </c>
      <c r="C4153" s="2" t="s">
        <v>25</v>
      </c>
      <c r="D4153" s="2" t="s">
        <v>25</v>
      </c>
      <c r="E4153" s="2" t="s">
        <v>26</v>
      </c>
      <c r="F4153" s="2" t="s">
        <v>61</v>
      </c>
      <c r="G4153" s="1">
        <v>1445</v>
      </c>
      <c r="H4153" s="1">
        <v>472.5</v>
      </c>
      <c r="I4153" s="4">
        <v>2</v>
      </c>
      <c r="J4153" s="2" t="s">
        <v>69</v>
      </c>
      <c r="K4153" s="1">
        <f>Tabelle111[[#This Row],[Menge kg Nges]]/1000</f>
        <v>1.4450000000000001</v>
      </c>
      <c r="L4153" s="1">
        <f>Tabelle111[[#This Row],[Menge kg P2O5]]/1000</f>
        <v>0.47249999999999998</v>
      </c>
      <c r="M4153" s="1">
        <f>Tabelle111[[#This Row],[Menge t Nges]]/Tabelle111[[#This Row],[Anzahl Lieferscheine]]</f>
        <v>0.72250000000000003</v>
      </c>
      <c r="N4153" s="1">
        <f>Tabelle111[[#This Row],[Menge t P2O5]]/Tabelle111[[#This Row],[Anzahl Lieferscheine]]</f>
        <v>0.23624999999999999</v>
      </c>
    </row>
    <row r="4154" spans="1:14" x14ac:dyDescent="0.2">
      <c r="A4154" s="2" t="s">
        <v>27</v>
      </c>
      <c r="B4154" s="2" t="s">
        <v>34</v>
      </c>
      <c r="C4154" s="2" t="s">
        <v>6</v>
      </c>
      <c r="D4154" s="2" t="s">
        <v>7</v>
      </c>
      <c r="E4154" s="2" t="s">
        <v>8</v>
      </c>
      <c r="F4154" s="2" t="s">
        <v>61</v>
      </c>
      <c r="G4154" s="1">
        <v>3097.3300000000004</v>
      </c>
      <c r="H4154" s="1">
        <v>1667.0200000000007</v>
      </c>
      <c r="I4154" s="4">
        <v>22</v>
      </c>
      <c r="J4154" s="2" t="s">
        <v>69</v>
      </c>
      <c r="K4154" s="1">
        <f>Tabelle111[[#This Row],[Menge kg Nges]]/1000</f>
        <v>3.0973300000000004</v>
      </c>
      <c r="L4154" s="1">
        <f>Tabelle111[[#This Row],[Menge kg P2O5]]/1000</f>
        <v>1.6670200000000006</v>
      </c>
      <c r="M4154" s="1">
        <f>Tabelle111[[#This Row],[Menge t Nges]]/Tabelle111[[#This Row],[Anzahl Lieferscheine]]</f>
        <v>0.14078772727272729</v>
      </c>
      <c r="N4154" s="1">
        <f>Tabelle111[[#This Row],[Menge t P2O5]]/Tabelle111[[#This Row],[Anzahl Lieferscheine]]</f>
        <v>7.577363636363639E-2</v>
      </c>
    </row>
    <row r="4155" spans="1:14" x14ac:dyDescent="0.2">
      <c r="A4155" s="2" t="s">
        <v>27</v>
      </c>
      <c r="B4155" s="2" t="s">
        <v>34</v>
      </c>
      <c r="C4155" s="2" t="s">
        <v>6</v>
      </c>
      <c r="D4155" s="2" t="s">
        <v>7</v>
      </c>
      <c r="E4155" s="2" t="s">
        <v>12</v>
      </c>
      <c r="F4155" s="2" t="s">
        <v>61</v>
      </c>
      <c r="G4155" s="1">
        <v>880</v>
      </c>
      <c r="H4155" s="1">
        <v>400</v>
      </c>
      <c r="I4155" s="4">
        <v>1</v>
      </c>
      <c r="J4155" s="2" t="s">
        <v>69</v>
      </c>
      <c r="K4155" s="1">
        <f>Tabelle111[[#This Row],[Menge kg Nges]]/1000</f>
        <v>0.88</v>
      </c>
      <c r="L4155" s="1">
        <f>Tabelle111[[#This Row],[Menge kg P2O5]]/1000</f>
        <v>0.4</v>
      </c>
      <c r="M4155" s="1">
        <f>Tabelle111[[#This Row],[Menge t Nges]]/Tabelle111[[#This Row],[Anzahl Lieferscheine]]</f>
        <v>0.88</v>
      </c>
      <c r="N4155" s="1">
        <f>Tabelle111[[#This Row],[Menge t P2O5]]/Tabelle111[[#This Row],[Anzahl Lieferscheine]]</f>
        <v>0.4</v>
      </c>
    </row>
    <row r="4156" spans="1:14" x14ac:dyDescent="0.2">
      <c r="A4156" s="2" t="s">
        <v>27</v>
      </c>
      <c r="B4156" s="2" t="s">
        <v>34</v>
      </c>
      <c r="C4156" s="2" t="s">
        <v>6</v>
      </c>
      <c r="D4156" s="2" t="s">
        <v>7</v>
      </c>
      <c r="E4156" s="2" t="s">
        <v>13</v>
      </c>
      <c r="F4156" s="2" t="s">
        <v>61</v>
      </c>
      <c r="G4156" s="1">
        <v>4123.8</v>
      </c>
      <c r="H4156" s="1">
        <v>2133</v>
      </c>
      <c r="I4156" s="4">
        <v>5</v>
      </c>
      <c r="J4156" s="2" t="s">
        <v>69</v>
      </c>
      <c r="K4156" s="1">
        <f>Tabelle111[[#This Row],[Menge kg Nges]]/1000</f>
        <v>4.1238000000000001</v>
      </c>
      <c r="L4156" s="1">
        <f>Tabelle111[[#This Row],[Menge kg P2O5]]/1000</f>
        <v>2.133</v>
      </c>
      <c r="M4156" s="1">
        <f>Tabelle111[[#This Row],[Menge t Nges]]/Tabelle111[[#This Row],[Anzahl Lieferscheine]]</f>
        <v>0.82476000000000005</v>
      </c>
      <c r="N4156" s="1">
        <f>Tabelle111[[#This Row],[Menge t P2O5]]/Tabelle111[[#This Row],[Anzahl Lieferscheine]]</f>
        <v>0.42659999999999998</v>
      </c>
    </row>
    <row r="4157" spans="1:14" x14ac:dyDescent="0.2">
      <c r="A4157" s="2" t="s">
        <v>27</v>
      </c>
      <c r="B4157" s="2" t="s">
        <v>34</v>
      </c>
      <c r="C4157" s="2" t="s">
        <v>6</v>
      </c>
      <c r="D4157" s="2" t="s">
        <v>15</v>
      </c>
      <c r="E4157" s="2" t="s">
        <v>17</v>
      </c>
      <c r="F4157" s="2" t="s">
        <v>61</v>
      </c>
      <c r="G4157" s="1">
        <v>332.1</v>
      </c>
      <c r="H4157" s="1">
        <v>224.10000000000002</v>
      </c>
      <c r="I4157" s="4">
        <v>2</v>
      </c>
      <c r="J4157" s="2" t="s">
        <v>69</v>
      </c>
      <c r="K4157" s="1">
        <f>Tabelle111[[#This Row],[Menge kg Nges]]/1000</f>
        <v>0.33210000000000001</v>
      </c>
      <c r="L4157" s="1">
        <f>Tabelle111[[#This Row],[Menge kg P2O5]]/1000</f>
        <v>0.22410000000000002</v>
      </c>
      <c r="M4157" s="1">
        <f>Tabelle111[[#This Row],[Menge t Nges]]/Tabelle111[[#This Row],[Anzahl Lieferscheine]]</f>
        <v>0.16605</v>
      </c>
      <c r="N4157" s="1">
        <f>Tabelle111[[#This Row],[Menge t P2O5]]/Tabelle111[[#This Row],[Anzahl Lieferscheine]]</f>
        <v>0.11205000000000001</v>
      </c>
    </row>
    <row r="4158" spans="1:14" x14ac:dyDescent="0.2">
      <c r="A4158" s="2" t="s">
        <v>27</v>
      </c>
      <c r="B4158" s="2" t="s">
        <v>34</v>
      </c>
      <c r="C4158" s="2" t="s">
        <v>6</v>
      </c>
      <c r="D4158" s="2" t="s">
        <v>15</v>
      </c>
      <c r="E4158" s="2" t="s">
        <v>20</v>
      </c>
      <c r="F4158" s="2" t="s">
        <v>61</v>
      </c>
      <c r="G4158" s="1">
        <v>2136.6400000000003</v>
      </c>
      <c r="H4158" s="1">
        <v>1214</v>
      </c>
      <c r="I4158" s="4">
        <v>9</v>
      </c>
      <c r="J4158" s="2" t="s">
        <v>69</v>
      </c>
      <c r="K4158" s="1">
        <f>Tabelle111[[#This Row],[Menge kg Nges]]/1000</f>
        <v>2.1366400000000003</v>
      </c>
      <c r="L4158" s="1">
        <f>Tabelle111[[#This Row],[Menge kg P2O5]]/1000</f>
        <v>1.214</v>
      </c>
      <c r="M4158" s="1">
        <f>Tabelle111[[#This Row],[Menge t Nges]]/Tabelle111[[#This Row],[Anzahl Lieferscheine]]</f>
        <v>0.23740444444444447</v>
      </c>
      <c r="N4158" s="1">
        <f>Tabelle111[[#This Row],[Menge t P2O5]]/Tabelle111[[#This Row],[Anzahl Lieferscheine]]</f>
        <v>0.13488888888888889</v>
      </c>
    </row>
    <row r="4159" spans="1:14" x14ac:dyDescent="0.2">
      <c r="A4159" s="2" t="s">
        <v>27</v>
      </c>
      <c r="B4159" s="2" t="s">
        <v>34</v>
      </c>
      <c r="C4159" s="2" t="s">
        <v>6</v>
      </c>
      <c r="D4159" s="2" t="s">
        <v>15</v>
      </c>
      <c r="E4159" s="2" t="s">
        <v>21</v>
      </c>
      <c r="F4159" s="2" t="s">
        <v>61</v>
      </c>
      <c r="G4159" s="1">
        <v>1020</v>
      </c>
      <c r="H4159" s="1">
        <v>600</v>
      </c>
      <c r="I4159" s="4">
        <v>1</v>
      </c>
      <c r="J4159" s="2" t="s">
        <v>69</v>
      </c>
      <c r="K4159" s="1">
        <f>Tabelle111[[#This Row],[Menge kg Nges]]/1000</f>
        <v>1.02</v>
      </c>
      <c r="L4159" s="1">
        <f>Tabelle111[[#This Row],[Menge kg P2O5]]/1000</f>
        <v>0.6</v>
      </c>
      <c r="M4159" s="1">
        <f>Tabelle111[[#This Row],[Menge t Nges]]/Tabelle111[[#This Row],[Anzahl Lieferscheine]]</f>
        <v>1.02</v>
      </c>
      <c r="N4159" s="1">
        <f>Tabelle111[[#This Row],[Menge t P2O5]]/Tabelle111[[#This Row],[Anzahl Lieferscheine]]</f>
        <v>0.6</v>
      </c>
    </row>
    <row r="4160" spans="1:14" x14ac:dyDescent="0.2">
      <c r="A4160" s="2" t="s">
        <v>27</v>
      </c>
      <c r="B4160" s="2" t="s">
        <v>45</v>
      </c>
      <c r="C4160" s="2" t="s">
        <v>6</v>
      </c>
      <c r="D4160" s="2" t="s">
        <v>7</v>
      </c>
      <c r="E4160" s="2" t="s">
        <v>8</v>
      </c>
      <c r="F4160" s="2" t="s">
        <v>61</v>
      </c>
      <c r="G4160" s="1">
        <v>725.04</v>
      </c>
      <c r="H4160" s="1">
        <v>367.84000000000003</v>
      </c>
      <c r="I4160" s="4">
        <v>2</v>
      </c>
      <c r="J4160" s="2" t="s">
        <v>69</v>
      </c>
      <c r="K4160" s="1">
        <f>Tabelle111[[#This Row],[Menge kg Nges]]/1000</f>
        <v>0.72504000000000002</v>
      </c>
      <c r="L4160" s="1">
        <f>Tabelle111[[#This Row],[Menge kg P2O5]]/1000</f>
        <v>0.36784000000000006</v>
      </c>
      <c r="M4160" s="1">
        <f>Tabelle111[[#This Row],[Menge t Nges]]/Tabelle111[[#This Row],[Anzahl Lieferscheine]]</f>
        <v>0.36252000000000001</v>
      </c>
      <c r="N4160" s="1">
        <f>Tabelle111[[#This Row],[Menge t P2O5]]/Tabelle111[[#This Row],[Anzahl Lieferscheine]]</f>
        <v>0.18392000000000003</v>
      </c>
    </row>
    <row r="4161" spans="1:14" x14ac:dyDescent="0.2">
      <c r="A4161" s="2" t="s">
        <v>27</v>
      </c>
      <c r="B4161" s="2" t="s">
        <v>45</v>
      </c>
      <c r="C4161" s="2" t="s">
        <v>6</v>
      </c>
      <c r="D4161" s="2" t="s">
        <v>7</v>
      </c>
      <c r="E4161" s="2" t="s">
        <v>9</v>
      </c>
      <c r="F4161" s="2" t="s">
        <v>61</v>
      </c>
      <c r="G4161" s="1">
        <v>174</v>
      </c>
      <c r="H4161" s="1">
        <v>72</v>
      </c>
      <c r="I4161" s="4">
        <v>1</v>
      </c>
      <c r="J4161" s="2" t="s">
        <v>69</v>
      </c>
      <c r="K4161" s="1">
        <f>Tabelle111[[#This Row],[Menge kg Nges]]/1000</f>
        <v>0.17399999999999999</v>
      </c>
      <c r="L4161" s="1">
        <f>Tabelle111[[#This Row],[Menge kg P2O5]]/1000</f>
        <v>7.1999999999999995E-2</v>
      </c>
      <c r="M4161" s="1">
        <f>Tabelle111[[#This Row],[Menge t Nges]]/Tabelle111[[#This Row],[Anzahl Lieferscheine]]</f>
        <v>0.17399999999999999</v>
      </c>
      <c r="N4161" s="1">
        <f>Tabelle111[[#This Row],[Menge t P2O5]]/Tabelle111[[#This Row],[Anzahl Lieferscheine]]</f>
        <v>7.1999999999999995E-2</v>
      </c>
    </row>
    <row r="4162" spans="1:14" x14ac:dyDescent="0.2">
      <c r="A4162" s="2" t="s">
        <v>27</v>
      </c>
      <c r="B4162" s="2" t="s">
        <v>37</v>
      </c>
      <c r="C4162" s="2" t="s">
        <v>6</v>
      </c>
      <c r="D4162" s="2" t="s">
        <v>7</v>
      </c>
      <c r="E4162" s="2" t="s">
        <v>10</v>
      </c>
      <c r="F4162" s="2" t="s">
        <v>61</v>
      </c>
      <c r="G4162" s="1">
        <v>1575.2</v>
      </c>
      <c r="H4162" s="1">
        <v>644.4</v>
      </c>
      <c r="I4162" s="4">
        <v>29</v>
      </c>
      <c r="J4162" s="2" t="s">
        <v>69</v>
      </c>
      <c r="K4162" s="1">
        <f>Tabelle111[[#This Row],[Menge kg Nges]]/1000</f>
        <v>1.5752000000000002</v>
      </c>
      <c r="L4162" s="1">
        <f>Tabelle111[[#This Row],[Menge kg P2O5]]/1000</f>
        <v>0.64439999999999997</v>
      </c>
      <c r="M4162" s="1">
        <f>Tabelle111[[#This Row],[Menge t Nges]]/Tabelle111[[#This Row],[Anzahl Lieferscheine]]</f>
        <v>5.4317241379310349E-2</v>
      </c>
      <c r="N4162" s="1">
        <f>Tabelle111[[#This Row],[Menge t P2O5]]/Tabelle111[[#This Row],[Anzahl Lieferscheine]]</f>
        <v>2.2220689655172411E-2</v>
      </c>
    </row>
    <row r="4163" spans="1:14" x14ac:dyDescent="0.2">
      <c r="A4163" s="2" t="s">
        <v>27</v>
      </c>
      <c r="B4163" s="2" t="s">
        <v>37</v>
      </c>
      <c r="C4163" s="2" t="s">
        <v>6</v>
      </c>
      <c r="D4163" s="2" t="s">
        <v>15</v>
      </c>
      <c r="E4163" s="2" t="s">
        <v>10</v>
      </c>
      <c r="F4163" s="2" t="s">
        <v>61</v>
      </c>
      <c r="G4163" s="1">
        <v>216</v>
      </c>
      <c r="H4163" s="1">
        <v>144</v>
      </c>
      <c r="I4163" s="4">
        <v>5</v>
      </c>
      <c r="J4163" s="2" t="s">
        <v>69</v>
      </c>
      <c r="K4163" s="1">
        <f>Tabelle111[[#This Row],[Menge kg Nges]]/1000</f>
        <v>0.216</v>
      </c>
      <c r="L4163" s="1">
        <f>Tabelle111[[#This Row],[Menge kg P2O5]]/1000</f>
        <v>0.14399999999999999</v>
      </c>
      <c r="M4163" s="1">
        <f>Tabelle111[[#This Row],[Menge t Nges]]/Tabelle111[[#This Row],[Anzahl Lieferscheine]]</f>
        <v>4.3200000000000002E-2</v>
      </c>
      <c r="N4163" s="1">
        <f>Tabelle111[[#This Row],[Menge t P2O5]]/Tabelle111[[#This Row],[Anzahl Lieferscheine]]</f>
        <v>2.8799999999999999E-2</v>
      </c>
    </row>
    <row r="4164" spans="1:14" x14ac:dyDescent="0.2">
      <c r="A4164" s="2" t="s">
        <v>27</v>
      </c>
      <c r="B4164" s="2" t="s">
        <v>40</v>
      </c>
      <c r="C4164" s="2" t="s">
        <v>6</v>
      </c>
      <c r="D4164" s="2" t="s">
        <v>7</v>
      </c>
      <c r="E4164" s="2" t="s">
        <v>10</v>
      </c>
      <c r="F4164" s="2" t="s">
        <v>61</v>
      </c>
      <c r="G4164" s="1">
        <v>103.5</v>
      </c>
      <c r="H4164" s="1">
        <v>43.5</v>
      </c>
      <c r="I4164" s="4">
        <v>2</v>
      </c>
      <c r="J4164" s="2" t="s">
        <v>69</v>
      </c>
      <c r="K4164" s="1">
        <f>Tabelle111[[#This Row],[Menge kg Nges]]/1000</f>
        <v>0.10349999999999999</v>
      </c>
      <c r="L4164" s="1">
        <f>Tabelle111[[#This Row],[Menge kg P2O5]]/1000</f>
        <v>4.3499999999999997E-2</v>
      </c>
      <c r="M4164" s="1">
        <f>Tabelle111[[#This Row],[Menge t Nges]]/Tabelle111[[#This Row],[Anzahl Lieferscheine]]</f>
        <v>5.1749999999999997E-2</v>
      </c>
      <c r="N4164" s="1">
        <f>Tabelle111[[#This Row],[Menge t P2O5]]/Tabelle111[[#This Row],[Anzahl Lieferscheine]]</f>
        <v>2.1749999999999999E-2</v>
      </c>
    </row>
    <row r="4165" spans="1:14" x14ac:dyDescent="0.2">
      <c r="A4165" s="2" t="s">
        <v>27</v>
      </c>
      <c r="B4165" s="2" t="s">
        <v>40</v>
      </c>
      <c r="C4165" s="2" t="s">
        <v>6</v>
      </c>
      <c r="D4165" s="2" t="s">
        <v>15</v>
      </c>
      <c r="E4165" s="2" t="s">
        <v>20</v>
      </c>
      <c r="F4165" s="2" t="s">
        <v>61</v>
      </c>
      <c r="G4165" s="1">
        <v>1584</v>
      </c>
      <c r="H4165" s="1">
        <v>900</v>
      </c>
      <c r="I4165" s="4">
        <v>3</v>
      </c>
      <c r="J4165" s="2" t="s">
        <v>69</v>
      </c>
      <c r="K4165" s="1">
        <f>Tabelle111[[#This Row],[Menge kg Nges]]/1000</f>
        <v>1.5840000000000001</v>
      </c>
      <c r="L4165" s="1">
        <f>Tabelle111[[#This Row],[Menge kg P2O5]]/1000</f>
        <v>0.9</v>
      </c>
      <c r="M4165" s="1">
        <f>Tabelle111[[#This Row],[Menge t Nges]]/Tabelle111[[#This Row],[Anzahl Lieferscheine]]</f>
        <v>0.52800000000000002</v>
      </c>
      <c r="N4165" s="1">
        <f>Tabelle111[[#This Row],[Menge t P2O5]]/Tabelle111[[#This Row],[Anzahl Lieferscheine]]</f>
        <v>0.3</v>
      </c>
    </row>
    <row r="4166" spans="1:14" x14ac:dyDescent="0.2">
      <c r="A4166" s="2" t="s">
        <v>27</v>
      </c>
      <c r="B4166" s="2" t="s">
        <v>40</v>
      </c>
      <c r="C4166" s="2" t="s">
        <v>6</v>
      </c>
      <c r="D4166" s="2" t="s">
        <v>15</v>
      </c>
      <c r="E4166" s="2" t="s">
        <v>10</v>
      </c>
      <c r="F4166" s="2" t="s">
        <v>61</v>
      </c>
      <c r="G4166" s="1">
        <v>1194</v>
      </c>
      <c r="H4166" s="1">
        <v>796</v>
      </c>
      <c r="I4166" s="4">
        <v>4</v>
      </c>
      <c r="J4166" s="2" t="s">
        <v>69</v>
      </c>
      <c r="K4166" s="1">
        <f>Tabelle111[[#This Row],[Menge kg Nges]]/1000</f>
        <v>1.194</v>
      </c>
      <c r="L4166" s="1">
        <f>Tabelle111[[#This Row],[Menge kg P2O5]]/1000</f>
        <v>0.79600000000000004</v>
      </c>
      <c r="M4166" s="1">
        <f>Tabelle111[[#This Row],[Menge t Nges]]/Tabelle111[[#This Row],[Anzahl Lieferscheine]]</f>
        <v>0.29849999999999999</v>
      </c>
      <c r="N4166" s="1">
        <f>Tabelle111[[#This Row],[Menge t P2O5]]/Tabelle111[[#This Row],[Anzahl Lieferscheine]]</f>
        <v>0.19900000000000001</v>
      </c>
    </row>
    <row r="4167" spans="1:14" x14ac:dyDescent="0.2">
      <c r="A4167" s="2" t="s">
        <v>27</v>
      </c>
      <c r="B4167" s="2" t="s">
        <v>28</v>
      </c>
      <c r="C4167" s="2" t="s">
        <v>6</v>
      </c>
      <c r="D4167" s="2" t="s">
        <v>7</v>
      </c>
      <c r="E4167" s="2" t="s">
        <v>11</v>
      </c>
      <c r="F4167" s="2" t="s">
        <v>61</v>
      </c>
      <c r="G4167" s="1">
        <v>156</v>
      </c>
      <c r="H4167" s="1">
        <v>72</v>
      </c>
      <c r="I4167" s="4">
        <v>3</v>
      </c>
      <c r="J4167" s="2" t="s">
        <v>69</v>
      </c>
      <c r="K4167" s="1">
        <f>Tabelle111[[#This Row],[Menge kg Nges]]/1000</f>
        <v>0.156</v>
      </c>
      <c r="L4167" s="1">
        <f>Tabelle111[[#This Row],[Menge kg P2O5]]/1000</f>
        <v>7.1999999999999995E-2</v>
      </c>
      <c r="M4167" s="1">
        <f>Tabelle111[[#This Row],[Menge t Nges]]/Tabelle111[[#This Row],[Anzahl Lieferscheine]]</f>
        <v>5.1999999999999998E-2</v>
      </c>
      <c r="N4167" s="1">
        <f>Tabelle111[[#This Row],[Menge t P2O5]]/Tabelle111[[#This Row],[Anzahl Lieferscheine]]</f>
        <v>2.3999999999999997E-2</v>
      </c>
    </row>
    <row r="4168" spans="1:14" x14ac:dyDescent="0.2">
      <c r="A4168" s="2" t="s">
        <v>27</v>
      </c>
      <c r="B4168" s="2" t="s">
        <v>28</v>
      </c>
      <c r="C4168" s="2" t="s">
        <v>6</v>
      </c>
      <c r="D4168" s="2" t="s">
        <v>15</v>
      </c>
      <c r="E4168" s="2" t="s">
        <v>9</v>
      </c>
      <c r="F4168" s="2" t="s">
        <v>61</v>
      </c>
      <c r="G4168" s="1">
        <v>784.68000000000006</v>
      </c>
      <c r="H4168" s="1">
        <v>369.9</v>
      </c>
      <c r="I4168" s="4">
        <v>2</v>
      </c>
      <c r="J4168" s="2" t="s">
        <v>69</v>
      </c>
      <c r="K4168" s="1">
        <f>Tabelle111[[#This Row],[Menge kg Nges]]/1000</f>
        <v>0.78468000000000004</v>
      </c>
      <c r="L4168" s="1">
        <f>Tabelle111[[#This Row],[Menge kg P2O5]]/1000</f>
        <v>0.36989999999999995</v>
      </c>
      <c r="M4168" s="1">
        <f>Tabelle111[[#This Row],[Menge t Nges]]/Tabelle111[[#This Row],[Anzahl Lieferscheine]]</f>
        <v>0.39234000000000002</v>
      </c>
      <c r="N4168" s="1">
        <f>Tabelle111[[#This Row],[Menge t P2O5]]/Tabelle111[[#This Row],[Anzahl Lieferscheine]]</f>
        <v>0.18494999999999998</v>
      </c>
    </row>
    <row r="4169" spans="1:14" x14ac:dyDescent="0.2">
      <c r="A4169" s="2" t="s">
        <v>27</v>
      </c>
      <c r="B4169" s="2" t="s">
        <v>28</v>
      </c>
      <c r="C4169" s="2" t="s">
        <v>25</v>
      </c>
      <c r="D4169" s="2" t="s">
        <v>25</v>
      </c>
      <c r="E4169" s="2" t="s">
        <v>26</v>
      </c>
      <c r="F4169" s="2" t="s">
        <v>61</v>
      </c>
      <c r="G4169" s="1">
        <v>718.02</v>
      </c>
      <c r="H4169" s="1">
        <v>189.95999999999998</v>
      </c>
      <c r="I4169" s="4">
        <v>5</v>
      </c>
      <c r="J4169" s="2" t="s">
        <v>69</v>
      </c>
      <c r="K4169" s="1">
        <f>Tabelle111[[#This Row],[Menge kg Nges]]/1000</f>
        <v>0.71801999999999999</v>
      </c>
      <c r="L4169" s="1">
        <f>Tabelle111[[#This Row],[Menge kg P2O5]]/1000</f>
        <v>0.18995999999999999</v>
      </c>
      <c r="M4169" s="1">
        <f>Tabelle111[[#This Row],[Menge t Nges]]/Tabelle111[[#This Row],[Anzahl Lieferscheine]]</f>
        <v>0.14360400000000001</v>
      </c>
      <c r="N4169" s="1">
        <f>Tabelle111[[#This Row],[Menge t P2O5]]/Tabelle111[[#This Row],[Anzahl Lieferscheine]]</f>
        <v>3.7991999999999998E-2</v>
      </c>
    </row>
    <row r="4170" spans="1:14" x14ac:dyDescent="0.2">
      <c r="A4170" s="2" t="s">
        <v>27</v>
      </c>
      <c r="B4170" s="2" t="s">
        <v>41</v>
      </c>
      <c r="C4170" s="2" t="s">
        <v>6</v>
      </c>
      <c r="D4170" s="2" t="s">
        <v>7</v>
      </c>
      <c r="E4170" s="2" t="s">
        <v>8</v>
      </c>
      <c r="F4170" s="2" t="s">
        <v>61</v>
      </c>
      <c r="G4170" s="1">
        <v>430.92</v>
      </c>
      <c r="H4170" s="1">
        <v>170.1</v>
      </c>
      <c r="I4170" s="4">
        <v>1</v>
      </c>
      <c r="J4170" s="2" t="s">
        <v>69</v>
      </c>
      <c r="K4170" s="1">
        <f>Tabelle111[[#This Row],[Menge kg Nges]]/1000</f>
        <v>0.43092000000000003</v>
      </c>
      <c r="L4170" s="1">
        <f>Tabelle111[[#This Row],[Menge kg P2O5]]/1000</f>
        <v>0.1701</v>
      </c>
      <c r="M4170" s="1">
        <f>Tabelle111[[#This Row],[Menge t Nges]]/Tabelle111[[#This Row],[Anzahl Lieferscheine]]</f>
        <v>0.43092000000000003</v>
      </c>
      <c r="N4170" s="1">
        <f>Tabelle111[[#This Row],[Menge t P2O5]]/Tabelle111[[#This Row],[Anzahl Lieferscheine]]</f>
        <v>0.1701</v>
      </c>
    </row>
    <row r="4171" spans="1:14" x14ac:dyDescent="0.2">
      <c r="A4171" s="2" t="s">
        <v>27</v>
      </c>
      <c r="B4171" s="2" t="s">
        <v>41</v>
      </c>
      <c r="C4171" s="2" t="s">
        <v>6</v>
      </c>
      <c r="D4171" s="2" t="s">
        <v>15</v>
      </c>
      <c r="E4171" s="2" t="s">
        <v>20</v>
      </c>
      <c r="F4171" s="2" t="s">
        <v>61</v>
      </c>
      <c r="G4171" s="1">
        <v>88</v>
      </c>
      <c r="H4171" s="1">
        <v>50</v>
      </c>
      <c r="I4171" s="4">
        <v>1</v>
      </c>
      <c r="J4171" s="2" t="s">
        <v>69</v>
      </c>
      <c r="K4171" s="1">
        <f>Tabelle111[[#This Row],[Menge kg Nges]]/1000</f>
        <v>8.7999999999999995E-2</v>
      </c>
      <c r="L4171" s="1">
        <f>Tabelle111[[#This Row],[Menge kg P2O5]]/1000</f>
        <v>0.05</v>
      </c>
      <c r="M4171" s="1">
        <f>Tabelle111[[#This Row],[Menge t Nges]]/Tabelle111[[#This Row],[Anzahl Lieferscheine]]</f>
        <v>8.7999999999999995E-2</v>
      </c>
      <c r="N4171" s="1">
        <f>Tabelle111[[#This Row],[Menge t P2O5]]/Tabelle111[[#This Row],[Anzahl Lieferscheine]]</f>
        <v>0.05</v>
      </c>
    </row>
    <row r="4172" spans="1:14" x14ac:dyDescent="0.2">
      <c r="A4172" s="2" t="s">
        <v>27</v>
      </c>
      <c r="B4172" s="2" t="s">
        <v>42</v>
      </c>
      <c r="C4172" s="2" t="s">
        <v>6</v>
      </c>
      <c r="D4172" s="2" t="s">
        <v>15</v>
      </c>
      <c r="E4172" s="2" t="s">
        <v>20</v>
      </c>
      <c r="F4172" s="2" t="s">
        <v>61</v>
      </c>
      <c r="G4172" s="1">
        <v>176</v>
      </c>
      <c r="H4172" s="1">
        <v>100</v>
      </c>
      <c r="I4172" s="4">
        <v>1</v>
      </c>
      <c r="J4172" s="2" t="s">
        <v>69</v>
      </c>
      <c r="K4172" s="1">
        <f>Tabelle111[[#This Row],[Menge kg Nges]]/1000</f>
        <v>0.17599999999999999</v>
      </c>
      <c r="L4172" s="1">
        <f>Tabelle111[[#This Row],[Menge kg P2O5]]/1000</f>
        <v>0.1</v>
      </c>
      <c r="M4172" s="1">
        <f>Tabelle111[[#This Row],[Menge t Nges]]/Tabelle111[[#This Row],[Anzahl Lieferscheine]]</f>
        <v>0.17599999999999999</v>
      </c>
      <c r="N4172" s="1">
        <f>Tabelle111[[#This Row],[Menge t P2O5]]/Tabelle111[[#This Row],[Anzahl Lieferscheine]]</f>
        <v>0.1</v>
      </c>
    </row>
    <row r="4173" spans="1:14" x14ac:dyDescent="0.2">
      <c r="A4173" s="2" t="s">
        <v>33</v>
      </c>
      <c r="B4173" s="2" t="s">
        <v>29</v>
      </c>
      <c r="C4173" s="2" t="s">
        <v>6</v>
      </c>
      <c r="D4173" s="2" t="s">
        <v>7</v>
      </c>
      <c r="E4173" s="2" t="s">
        <v>9</v>
      </c>
      <c r="F4173" s="2" t="s">
        <v>61</v>
      </c>
      <c r="G4173" s="1">
        <v>520.79999999999995</v>
      </c>
      <c r="H4173" s="1">
        <v>247.8</v>
      </c>
      <c r="I4173" s="4">
        <v>1</v>
      </c>
      <c r="J4173" s="2" t="s">
        <v>69</v>
      </c>
      <c r="K4173" s="1">
        <f>Tabelle111[[#This Row],[Menge kg Nges]]/1000</f>
        <v>0.52079999999999993</v>
      </c>
      <c r="L4173" s="1">
        <f>Tabelle111[[#This Row],[Menge kg P2O5]]/1000</f>
        <v>0.24780000000000002</v>
      </c>
      <c r="M4173" s="1">
        <f>Tabelle111[[#This Row],[Menge t Nges]]/Tabelle111[[#This Row],[Anzahl Lieferscheine]]</f>
        <v>0.52079999999999993</v>
      </c>
      <c r="N4173" s="1">
        <f>Tabelle111[[#This Row],[Menge t P2O5]]/Tabelle111[[#This Row],[Anzahl Lieferscheine]]</f>
        <v>0.24780000000000002</v>
      </c>
    </row>
    <row r="4174" spans="1:14" x14ac:dyDescent="0.2">
      <c r="A4174" s="2" t="s">
        <v>33</v>
      </c>
      <c r="B4174" s="2" t="s">
        <v>29</v>
      </c>
      <c r="C4174" s="2" t="s">
        <v>6</v>
      </c>
      <c r="D4174" s="2" t="s">
        <v>15</v>
      </c>
      <c r="E4174" s="2" t="s">
        <v>18</v>
      </c>
      <c r="F4174" s="2" t="s">
        <v>61</v>
      </c>
      <c r="G4174" s="1">
        <v>243.75</v>
      </c>
      <c r="H4174" s="1">
        <v>154.69999999999999</v>
      </c>
      <c r="I4174" s="4">
        <v>1</v>
      </c>
      <c r="J4174" s="2" t="s">
        <v>69</v>
      </c>
      <c r="K4174" s="1">
        <f>Tabelle111[[#This Row],[Menge kg Nges]]/1000</f>
        <v>0.24374999999999999</v>
      </c>
      <c r="L4174" s="1">
        <f>Tabelle111[[#This Row],[Menge kg P2O5]]/1000</f>
        <v>0.15469999999999998</v>
      </c>
      <c r="M4174" s="1">
        <f>Tabelle111[[#This Row],[Menge t Nges]]/Tabelle111[[#This Row],[Anzahl Lieferscheine]]</f>
        <v>0.24374999999999999</v>
      </c>
      <c r="N4174" s="1">
        <f>Tabelle111[[#This Row],[Menge t P2O5]]/Tabelle111[[#This Row],[Anzahl Lieferscheine]]</f>
        <v>0.15469999999999998</v>
      </c>
    </row>
    <row r="4175" spans="1:14" x14ac:dyDescent="0.2">
      <c r="A4175" s="2" t="s">
        <v>33</v>
      </c>
      <c r="B4175" s="2" t="s">
        <v>29</v>
      </c>
      <c r="C4175" s="2" t="s">
        <v>6</v>
      </c>
      <c r="D4175" s="2" t="s">
        <v>15</v>
      </c>
      <c r="E4175" s="2" t="s">
        <v>19</v>
      </c>
      <c r="F4175" s="2" t="s">
        <v>61</v>
      </c>
      <c r="G4175" s="1">
        <v>462</v>
      </c>
      <c r="H4175" s="1">
        <v>425.6</v>
      </c>
      <c r="I4175" s="4">
        <v>1</v>
      </c>
      <c r="J4175" s="2" t="s">
        <v>69</v>
      </c>
      <c r="K4175" s="1">
        <f>Tabelle111[[#This Row],[Menge kg Nges]]/1000</f>
        <v>0.46200000000000002</v>
      </c>
      <c r="L4175" s="1">
        <f>Tabelle111[[#This Row],[Menge kg P2O5]]/1000</f>
        <v>0.42560000000000003</v>
      </c>
      <c r="M4175" s="1">
        <f>Tabelle111[[#This Row],[Menge t Nges]]/Tabelle111[[#This Row],[Anzahl Lieferscheine]]</f>
        <v>0.46200000000000002</v>
      </c>
      <c r="N4175" s="1">
        <f>Tabelle111[[#This Row],[Menge t P2O5]]/Tabelle111[[#This Row],[Anzahl Lieferscheine]]</f>
        <v>0.42560000000000003</v>
      </c>
    </row>
    <row r="4176" spans="1:14" x14ac:dyDescent="0.2">
      <c r="A4176" s="2" t="s">
        <v>33</v>
      </c>
      <c r="B4176" s="2" t="s">
        <v>29</v>
      </c>
      <c r="C4176" s="2" t="s">
        <v>6</v>
      </c>
      <c r="D4176" s="2" t="s">
        <v>15</v>
      </c>
      <c r="E4176" s="2" t="s">
        <v>20</v>
      </c>
      <c r="F4176" s="2" t="s">
        <v>61</v>
      </c>
      <c r="G4176" s="1">
        <v>171</v>
      </c>
      <c r="H4176" s="1">
        <v>135</v>
      </c>
      <c r="I4176" s="4">
        <v>3</v>
      </c>
      <c r="J4176" s="2" t="s">
        <v>69</v>
      </c>
      <c r="K4176" s="1">
        <f>Tabelle111[[#This Row],[Menge kg Nges]]/1000</f>
        <v>0.17100000000000001</v>
      </c>
      <c r="L4176" s="1">
        <f>Tabelle111[[#This Row],[Menge kg P2O5]]/1000</f>
        <v>0.13500000000000001</v>
      </c>
      <c r="M4176" s="1">
        <f>Tabelle111[[#This Row],[Menge t Nges]]/Tabelle111[[#This Row],[Anzahl Lieferscheine]]</f>
        <v>5.7000000000000002E-2</v>
      </c>
      <c r="N4176" s="1">
        <f>Tabelle111[[#This Row],[Menge t P2O5]]/Tabelle111[[#This Row],[Anzahl Lieferscheine]]</f>
        <v>4.5000000000000005E-2</v>
      </c>
    </row>
    <row r="4177" spans="1:14" x14ac:dyDescent="0.2">
      <c r="A4177" s="2" t="s">
        <v>33</v>
      </c>
      <c r="B4177" s="2" t="s">
        <v>29</v>
      </c>
      <c r="C4177" s="2" t="s">
        <v>6</v>
      </c>
      <c r="D4177" s="2" t="s">
        <v>15</v>
      </c>
      <c r="E4177" s="2" t="s">
        <v>21</v>
      </c>
      <c r="F4177" s="2" t="s">
        <v>61</v>
      </c>
      <c r="G4177" s="1">
        <v>1503.4500000000003</v>
      </c>
      <c r="H4177" s="1">
        <v>855.75</v>
      </c>
      <c r="I4177" s="4">
        <v>4</v>
      </c>
      <c r="J4177" s="2" t="s">
        <v>69</v>
      </c>
      <c r="K4177" s="1">
        <f>Tabelle111[[#This Row],[Menge kg Nges]]/1000</f>
        <v>1.5034500000000002</v>
      </c>
      <c r="L4177" s="1">
        <f>Tabelle111[[#This Row],[Menge kg P2O5]]/1000</f>
        <v>0.85575000000000001</v>
      </c>
      <c r="M4177" s="1">
        <f>Tabelle111[[#This Row],[Menge t Nges]]/Tabelle111[[#This Row],[Anzahl Lieferscheine]]</f>
        <v>0.37586250000000004</v>
      </c>
      <c r="N4177" s="1">
        <f>Tabelle111[[#This Row],[Menge t P2O5]]/Tabelle111[[#This Row],[Anzahl Lieferscheine]]</f>
        <v>0.2139375</v>
      </c>
    </row>
    <row r="4178" spans="1:14" x14ac:dyDescent="0.2">
      <c r="A4178" s="2" t="s">
        <v>33</v>
      </c>
      <c r="B4178" s="2" t="s">
        <v>29</v>
      </c>
      <c r="C4178" s="2" t="s">
        <v>25</v>
      </c>
      <c r="D4178" s="2" t="s">
        <v>25</v>
      </c>
      <c r="E4178" s="2" t="s">
        <v>26</v>
      </c>
      <c r="F4178" s="2" t="s">
        <v>61</v>
      </c>
      <c r="G4178" s="1">
        <v>9451.9399999999987</v>
      </c>
      <c r="H4178" s="1">
        <v>3593.8800000000006</v>
      </c>
      <c r="I4178" s="4">
        <v>18</v>
      </c>
      <c r="J4178" s="2" t="s">
        <v>69</v>
      </c>
      <c r="K4178" s="1">
        <f>Tabelle111[[#This Row],[Menge kg Nges]]/1000</f>
        <v>9.4519399999999987</v>
      </c>
      <c r="L4178" s="1">
        <f>Tabelle111[[#This Row],[Menge kg P2O5]]/1000</f>
        <v>3.5938800000000004</v>
      </c>
      <c r="M4178" s="1">
        <f>Tabelle111[[#This Row],[Menge t Nges]]/Tabelle111[[#This Row],[Anzahl Lieferscheine]]</f>
        <v>0.52510777777777773</v>
      </c>
      <c r="N4178" s="1">
        <f>Tabelle111[[#This Row],[Menge t P2O5]]/Tabelle111[[#This Row],[Anzahl Lieferscheine]]</f>
        <v>0.19966000000000003</v>
      </c>
    </row>
    <row r="4179" spans="1:14" x14ac:dyDescent="0.2">
      <c r="A4179" s="2" t="s">
        <v>33</v>
      </c>
      <c r="B4179" s="2" t="s">
        <v>32</v>
      </c>
      <c r="C4179" s="2" t="s">
        <v>6</v>
      </c>
      <c r="D4179" s="2" t="s">
        <v>15</v>
      </c>
      <c r="E4179" s="2" t="s">
        <v>18</v>
      </c>
      <c r="F4179" s="2" t="s">
        <v>61</v>
      </c>
      <c r="G4179" s="1">
        <v>244.8</v>
      </c>
      <c r="H4179" s="1">
        <v>148.80000000000001</v>
      </c>
      <c r="I4179" s="4">
        <v>1</v>
      </c>
      <c r="J4179" s="2" t="s">
        <v>69</v>
      </c>
      <c r="K4179" s="1">
        <f>Tabelle111[[#This Row],[Menge kg Nges]]/1000</f>
        <v>0.24480000000000002</v>
      </c>
      <c r="L4179" s="1">
        <f>Tabelle111[[#This Row],[Menge kg P2O5]]/1000</f>
        <v>0.14880000000000002</v>
      </c>
      <c r="M4179" s="1">
        <f>Tabelle111[[#This Row],[Menge t Nges]]/Tabelle111[[#This Row],[Anzahl Lieferscheine]]</f>
        <v>0.24480000000000002</v>
      </c>
      <c r="N4179" s="1">
        <f>Tabelle111[[#This Row],[Menge t P2O5]]/Tabelle111[[#This Row],[Anzahl Lieferscheine]]</f>
        <v>0.14880000000000002</v>
      </c>
    </row>
    <row r="4180" spans="1:14" x14ac:dyDescent="0.2">
      <c r="A4180" s="2" t="s">
        <v>33</v>
      </c>
      <c r="B4180" s="2" t="s">
        <v>32</v>
      </c>
      <c r="C4180" s="2" t="s">
        <v>6</v>
      </c>
      <c r="D4180" s="2" t="s">
        <v>15</v>
      </c>
      <c r="E4180" s="2" t="s">
        <v>20</v>
      </c>
      <c r="F4180" s="2" t="s">
        <v>61</v>
      </c>
      <c r="G4180" s="1">
        <v>297.7</v>
      </c>
      <c r="H4180" s="1">
        <v>263.35000000000002</v>
      </c>
      <c r="I4180" s="4">
        <v>3</v>
      </c>
      <c r="J4180" s="2" t="s">
        <v>69</v>
      </c>
      <c r="K4180" s="1">
        <f>Tabelle111[[#This Row],[Menge kg Nges]]/1000</f>
        <v>0.29769999999999996</v>
      </c>
      <c r="L4180" s="1">
        <f>Tabelle111[[#This Row],[Menge kg P2O5]]/1000</f>
        <v>0.26335000000000003</v>
      </c>
      <c r="M4180" s="1">
        <f>Tabelle111[[#This Row],[Menge t Nges]]/Tabelle111[[#This Row],[Anzahl Lieferscheine]]</f>
        <v>9.9233333333333326E-2</v>
      </c>
      <c r="N4180" s="1">
        <f>Tabelle111[[#This Row],[Menge t P2O5]]/Tabelle111[[#This Row],[Anzahl Lieferscheine]]</f>
        <v>8.7783333333333338E-2</v>
      </c>
    </row>
    <row r="4181" spans="1:14" x14ac:dyDescent="0.2">
      <c r="A4181" s="2" t="s">
        <v>33</v>
      </c>
      <c r="B4181" s="2" t="s">
        <v>32</v>
      </c>
      <c r="C4181" s="2" t="s">
        <v>25</v>
      </c>
      <c r="D4181" s="2" t="s">
        <v>25</v>
      </c>
      <c r="E4181" s="2" t="s">
        <v>26</v>
      </c>
      <c r="F4181" s="2" t="s">
        <v>61</v>
      </c>
      <c r="G4181" s="1">
        <v>17614.8</v>
      </c>
      <c r="H4181" s="1">
        <v>7045.92</v>
      </c>
      <c r="I4181" s="4">
        <v>48</v>
      </c>
      <c r="J4181" s="2" t="s">
        <v>69</v>
      </c>
      <c r="K4181" s="1">
        <f>Tabelle111[[#This Row],[Menge kg Nges]]/1000</f>
        <v>17.614799999999999</v>
      </c>
      <c r="L4181" s="1">
        <f>Tabelle111[[#This Row],[Menge kg P2O5]]/1000</f>
        <v>7.0459199999999997</v>
      </c>
      <c r="M4181" s="1">
        <f>Tabelle111[[#This Row],[Menge t Nges]]/Tabelle111[[#This Row],[Anzahl Lieferscheine]]</f>
        <v>0.366975</v>
      </c>
      <c r="N4181" s="1">
        <f>Tabelle111[[#This Row],[Menge t P2O5]]/Tabelle111[[#This Row],[Anzahl Lieferscheine]]</f>
        <v>0.14679</v>
      </c>
    </row>
    <row r="4182" spans="1:14" x14ac:dyDescent="0.2">
      <c r="A4182" s="2" t="s">
        <v>33</v>
      </c>
      <c r="B4182" s="2" t="s">
        <v>33</v>
      </c>
      <c r="C4182" s="2" t="s">
        <v>6</v>
      </c>
      <c r="D4182" s="2" t="s">
        <v>7</v>
      </c>
      <c r="E4182" s="2" t="s">
        <v>8</v>
      </c>
      <c r="F4182" s="2" t="s">
        <v>61</v>
      </c>
      <c r="G4182" s="1">
        <v>30779.759999999995</v>
      </c>
      <c r="H4182" s="1">
        <v>11873.840000000004</v>
      </c>
      <c r="I4182" s="4">
        <v>74</v>
      </c>
      <c r="J4182" s="2" t="s">
        <v>69</v>
      </c>
      <c r="K4182" s="1">
        <f>Tabelle111[[#This Row],[Menge kg Nges]]/1000</f>
        <v>30.779759999999996</v>
      </c>
      <c r="L4182" s="1">
        <f>Tabelle111[[#This Row],[Menge kg P2O5]]/1000</f>
        <v>11.873840000000003</v>
      </c>
      <c r="M4182" s="1">
        <f>Tabelle111[[#This Row],[Menge t Nges]]/Tabelle111[[#This Row],[Anzahl Lieferscheine]]</f>
        <v>0.41594270270270267</v>
      </c>
      <c r="N4182" s="1">
        <f>Tabelle111[[#This Row],[Menge t P2O5]]/Tabelle111[[#This Row],[Anzahl Lieferscheine]]</f>
        <v>0.16045729729729735</v>
      </c>
    </row>
    <row r="4183" spans="1:14" x14ac:dyDescent="0.2">
      <c r="A4183" s="2" t="s">
        <v>33</v>
      </c>
      <c r="B4183" s="2" t="s">
        <v>33</v>
      </c>
      <c r="C4183" s="2" t="s">
        <v>6</v>
      </c>
      <c r="D4183" s="2" t="s">
        <v>7</v>
      </c>
      <c r="E4183" s="2" t="s">
        <v>9</v>
      </c>
      <c r="F4183" s="2" t="s">
        <v>61</v>
      </c>
      <c r="G4183" s="1">
        <v>26953.9</v>
      </c>
      <c r="H4183" s="1">
        <v>11309.800000000001</v>
      </c>
      <c r="I4183" s="4">
        <v>103</v>
      </c>
      <c r="J4183" s="2" t="s">
        <v>69</v>
      </c>
      <c r="K4183" s="1">
        <f>Tabelle111[[#This Row],[Menge kg Nges]]/1000</f>
        <v>26.953900000000001</v>
      </c>
      <c r="L4183" s="1">
        <f>Tabelle111[[#This Row],[Menge kg P2O5]]/1000</f>
        <v>11.309800000000001</v>
      </c>
      <c r="M4183" s="1">
        <f>Tabelle111[[#This Row],[Menge t Nges]]/Tabelle111[[#This Row],[Anzahl Lieferscheine]]</f>
        <v>0.2616883495145631</v>
      </c>
      <c r="N4183" s="1">
        <f>Tabelle111[[#This Row],[Menge t P2O5]]/Tabelle111[[#This Row],[Anzahl Lieferscheine]]</f>
        <v>0.10980388349514564</v>
      </c>
    </row>
    <row r="4184" spans="1:14" x14ac:dyDescent="0.2">
      <c r="A4184" s="2" t="s">
        <v>33</v>
      </c>
      <c r="B4184" s="2" t="s">
        <v>33</v>
      </c>
      <c r="C4184" s="2" t="s">
        <v>6</v>
      </c>
      <c r="D4184" s="2" t="s">
        <v>7</v>
      </c>
      <c r="E4184" s="2" t="s">
        <v>50</v>
      </c>
      <c r="F4184" s="2" t="s">
        <v>61</v>
      </c>
      <c r="G4184" s="1">
        <v>522</v>
      </c>
      <c r="H4184" s="1">
        <v>216</v>
      </c>
      <c r="I4184" s="4">
        <v>1</v>
      </c>
      <c r="J4184" s="2" t="s">
        <v>69</v>
      </c>
      <c r="K4184" s="1">
        <f>Tabelle111[[#This Row],[Menge kg Nges]]/1000</f>
        <v>0.52200000000000002</v>
      </c>
      <c r="L4184" s="1">
        <f>Tabelle111[[#This Row],[Menge kg P2O5]]/1000</f>
        <v>0.216</v>
      </c>
      <c r="M4184" s="1">
        <f>Tabelle111[[#This Row],[Menge t Nges]]/Tabelle111[[#This Row],[Anzahl Lieferscheine]]</f>
        <v>0.52200000000000002</v>
      </c>
      <c r="N4184" s="1">
        <f>Tabelle111[[#This Row],[Menge t P2O5]]/Tabelle111[[#This Row],[Anzahl Lieferscheine]]</f>
        <v>0.216</v>
      </c>
    </row>
    <row r="4185" spans="1:14" x14ac:dyDescent="0.2">
      <c r="A4185" s="2" t="s">
        <v>33</v>
      </c>
      <c r="B4185" s="2" t="s">
        <v>33</v>
      </c>
      <c r="C4185" s="2" t="s">
        <v>6</v>
      </c>
      <c r="D4185" s="2" t="s">
        <v>7</v>
      </c>
      <c r="E4185" s="2" t="s">
        <v>11</v>
      </c>
      <c r="F4185" s="2" t="s">
        <v>61</v>
      </c>
      <c r="G4185" s="1">
        <v>6078.45</v>
      </c>
      <c r="H4185" s="1">
        <v>2769.6500000000005</v>
      </c>
      <c r="I4185" s="4">
        <v>29</v>
      </c>
      <c r="J4185" s="2" t="s">
        <v>69</v>
      </c>
      <c r="K4185" s="1">
        <f>Tabelle111[[#This Row],[Menge kg Nges]]/1000</f>
        <v>6.0784500000000001</v>
      </c>
      <c r="L4185" s="1">
        <f>Tabelle111[[#This Row],[Menge kg P2O5]]/1000</f>
        <v>2.7696500000000004</v>
      </c>
      <c r="M4185" s="1">
        <f>Tabelle111[[#This Row],[Menge t Nges]]/Tabelle111[[#This Row],[Anzahl Lieferscheine]]</f>
        <v>0.20960172413793104</v>
      </c>
      <c r="N4185" s="1">
        <f>Tabelle111[[#This Row],[Menge t P2O5]]/Tabelle111[[#This Row],[Anzahl Lieferscheine]]</f>
        <v>9.550517241379311E-2</v>
      </c>
    </row>
    <row r="4186" spans="1:14" x14ac:dyDescent="0.2">
      <c r="A4186" s="2" t="s">
        <v>33</v>
      </c>
      <c r="B4186" s="2" t="s">
        <v>33</v>
      </c>
      <c r="C4186" s="2" t="s">
        <v>6</v>
      </c>
      <c r="D4186" s="2" t="s">
        <v>7</v>
      </c>
      <c r="E4186" s="2" t="s">
        <v>12</v>
      </c>
      <c r="F4186" s="2" t="s">
        <v>61</v>
      </c>
      <c r="G4186" s="1">
        <v>5546.3200000000006</v>
      </c>
      <c r="H4186" s="1">
        <v>2008.12</v>
      </c>
      <c r="I4186" s="4">
        <v>24</v>
      </c>
      <c r="J4186" s="2" t="s">
        <v>69</v>
      </c>
      <c r="K4186" s="1">
        <f>Tabelle111[[#This Row],[Menge kg Nges]]/1000</f>
        <v>5.5463200000000006</v>
      </c>
      <c r="L4186" s="1">
        <f>Tabelle111[[#This Row],[Menge kg P2O5]]/1000</f>
        <v>2.0081199999999999</v>
      </c>
      <c r="M4186" s="1">
        <f>Tabelle111[[#This Row],[Menge t Nges]]/Tabelle111[[#This Row],[Anzahl Lieferscheine]]</f>
        <v>0.2310966666666667</v>
      </c>
      <c r="N4186" s="1">
        <f>Tabelle111[[#This Row],[Menge t P2O5]]/Tabelle111[[#This Row],[Anzahl Lieferscheine]]</f>
        <v>8.3671666666666658E-2</v>
      </c>
    </row>
    <row r="4187" spans="1:14" x14ac:dyDescent="0.2">
      <c r="A4187" s="2" t="s">
        <v>33</v>
      </c>
      <c r="B4187" s="2" t="s">
        <v>33</v>
      </c>
      <c r="C4187" s="2" t="s">
        <v>6</v>
      </c>
      <c r="D4187" s="2" t="s">
        <v>7</v>
      </c>
      <c r="E4187" s="2" t="s">
        <v>13</v>
      </c>
      <c r="F4187" s="2" t="s">
        <v>61</v>
      </c>
      <c r="G4187" s="1">
        <v>6935.5399999999991</v>
      </c>
      <c r="H4187" s="1">
        <v>4173.2900000000009</v>
      </c>
      <c r="I4187" s="4">
        <v>26</v>
      </c>
      <c r="J4187" s="2" t="s">
        <v>69</v>
      </c>
      <c r="K4187" s="1">
        <f>Tabelle111[[#This Row],[Menge kg Nges]]/1000</f>
        <v>6.9355399999999987</v>
      </c>
      <c r="L4187" s="1">
        <f>Tabelle111[[#This Row],[Menge kg P2O5]]/1000</f>
        <v>4.1732900000000006</v>
      </c>
      <c r="M4187" s="1">
        <f>Tabelle111[[#This Row],[Menge t Nges]]/Tabelle111[[#This Row],[Anzahl Lieferscheine]]</f>
        <v>0.26675153846153843</v>
      </c>
      <c r="N4187" s="1">
        <f>Tabelle111[[#This Row],[Menge t P2O5]]/Tabelle111[[#This Row],[Anzahl Lieferscheine]]</f>
        <v>0.16051115384615386</v>
      </c>
    </row>
    <row r="4188" spans="1:14" x14ac:dyDescent="0.2">
      <c r="A4188" s="2" t="s">
        <v>33</v>
      </c>
      <c r="B4188" s="2" t="s">
        <v>33</v>
      </c>
      <c r="C4188" s="2" t="s">
        <v>6</v>
      </c>
      <c r="D4188" s="2" t="s">
        <v>7</v>
      </c>
      <c r="E4188" s="2" t="s">
        <v>14</v>
      </c>
      <c r="F4188" s="2" t="s">
        <v>61</v>
      </c>
      <c r="G4188" s="1">
        <v>11852.54</v>
      </c>
      <c r="H4188" s="1">
        <v>5667.9400000000005</v>
      </c>
      <c r="I4188" s="4">
        <v>35</v>
      </c>
      <c r="J4188" s="2" t="s">
        <v>69</v>
      </c>
      <c r="K4188" s="1">
        <f>Tabelle111[[#This Row],[Menge kg Nges]]/1000</f>
        <v>11.852540000000001</v>
      </c>
      <c r="L4188" s="1">
        <f>Tabelle111[[#This Row],[Menge kg P2O5]]/1000</f>
        <v>5.6679400000000006</v>
      </c>
      <c r="M4188" s="1">
        <f>Tabelle111[[#This Row],[Menge t Nges]]/Tabelle111[[#This Row],[Anzahl Lieferscheine]]</f>
        <v>0.33864400000000006</v>
      </c>
      <c r="N4188" s="1">
        <f>Tabelle111[[#This Row],[Menge t P2O5]]/Tabelle111[[#This Row],[Anzahl Lieferscheine]]</f>
        <v>0.16194114285714287</v>
      </c>
    </row>
    <row r="4189" spans="1:14" x14ac:dyDescent="0.2">
      <c r="A4189" s="2" t="s">
        <v>33</v>
      </c>
      <c r="B4189" s="2" t="s">
        <v>33</v>
      </c>
      <c r="C4189" s="2" t="s">
        <v>6</v>
      </c>
      <c r="D4189" s="2" t="s">
        <v>15</v>
      </c>
      <c r="E4189" s="2" t="s">
        <v>8</v>
      </c>
      <c r="F4189" s="2" t="s">
        <v>61</v>
      </c>
      <c r="G4189" s="1">
        <v>856.8</v>
      </c>
      <c r="H4189" s="1">
        <v>730.8</v>
      </c>
      <c r="I4189" s="4">
        <v>3</v>
      </c>
      <c r="J4189" s="2" t="s">
        <v>69</v>
      </c>
      <c r="K4189" s="1">
        <f>Tabelle111[[#This Row],[Menge kg Nges]]/1000</f>
        <v>0.85680000000000001</v>
      </c>
      <c r="L4189" s="1">
        <f>Tabelle111[[#This Row],[Menge kg P2O5]]/1000</f>
        <v>0.73080000000000001</v>
      </c>
      <c r="M4189" s="1">
        <f>Tabelle111[[#This Row],[Menge t Nges]]/Tabelle111[[#This Row],[Anzahl Lieferscheine]]</f>
        <v>0.28560000000000002</v>
      </c>
      <c r="N4189" s="1">
        <f>Tabelle111[[#This Row],[Menge t P2O5]]/Tabelle111[[#This Row],[Anzahl Lieferscheine]]</f>
        <v>0.24360000000000001</v>
      </c>
    </row>
    <row r="4190" spans="1:14" x14ac:dyDescent="0.2">
      <c r="A4190" s="2" t="s">
        <v>33</v>
      </c>
      <c r="B4190" s="2" t="s">
        <v>33</v>
      </c>
      <c r="C4190" s="2" t="s">
        <v>6</v>
      </c>
      <c r="D4190" s="2" t="s">
        <v>15</v>
      </c>
      <c r="E4190" s="2" t="s">
        <v>17</v>
      </c>
      <c r="F4190" s="2" t="s">
        <v>61</v>
      </c>
      <c r="G4190" s="1">
        <v>44.52</v>
      </c>
      <c r="H4190" s="1">
        <v>19.32</v>
      </c>
      <c r="I4190" s="4">
        <v>1</v>
      </c>
      <c r="J4190" s="2" t="s">
        <v>69</v>
      </c>
      <c r="K4190" s="1">
        <f>Tabelle111[[#This Row],[Menge kg Nges]]/1000</f>
        <v>4.4520000000000004E-2</v>
      </c>
      <c r="L4190" s="1">
        <f>Tabelle111[[#This Row],[Menge kg P2O5]]/1000</f>
        <v>1.932E-2</v>
      </c>
      <c r="M4190" s="1">
        <f>Tabelle111[[#This Row],[Menge t Nges]]/Tabelle111[[#This Row],[Anzahl Lieferscheine]]</f>
        <v>4.4520000000000004E-2</v>
      </c>
      <c r="N4190" s="1">
        <f>Tabelle111[[#This Row],[Menge t P2O5]]/Tabelle111[[#This Row],[Anzahl Lieferscheine]]</f>
        <v>1.932E-2</v>
      </c>
    </row>
    <row r="4191" spans="1:14" x14ac:dyDescent="0.2">
      <c r="A4191" s="2" t="s">
        <v>33</v>
      </c>
      <c r="B4191" s="2" t="s">
        <v>33</v>
      </c>
      <c r="C4191" s="2" t="s">
        <v>6</v>
      </c>
      <c r="D4191" s="2" t="s">
        <v>15</v>
      </c>
      <c r="E4191" s="2" t="s">
        <v>18</v>
      </c>
      <c r="F4191" s="2" t="s">
        <v>61</v>
      </c>
      <c r="G4191" s="1">
        <v>15971.65</v>
      </c>
      <c r="H4191" s="1">
        <v>11123.27</v>
      </c>
      <c r="I4191" s="4">
        <v>60</v>
      </c>
      <c r="J4191" s="2" t="s">
        <v>69</v>
      </c>
      <c r="K4191" s="1">
        <f>Tabelle111[[#This Row],[Menge kg Nges]]/1000</f>
        <v>15.97165</v>
      </c>
      <c r="L4191" s="1">
        <f>Tabelle111[[#This Row],[Menge kg P2O5]]/1000</f>
        <v>11.12327</v>
      </c>
      <c r="M4191" s="1">
        <f>Tabelle111[[#This Row],[Menge t Nges]]/Tabelle111[[#This Row],[Anzahl Lieferscheine]]</f>
        <v>0.26619416666666668</v>
      </c>
      <c r="N4191" s="1">
        <f>Tabelle111[[#This Row],[Menge t P2O5]]/Tabelle111[[#This Row],[Anzahl Lieferscheine]]</f>
        <v>0.18538783333333334</v>
      </c>
    </row>
    <row r="4192" spans="1:14" x14ac:dyDescent="0.2">
      <c r="A4192" s="2" t="s">
        <v>33</v>
      </c>
      <c r="B4192" s="2" t="s">
        <v>33</v>
      </c>
      <c r="C4192" s="2" t="s">
        <v>6</v>
      </c>
      <c r="D4192" s="2" t="s">
        <v>15</v>
      </c>
      <c r="E4192" s="2" t="s">
        <v>19</v>
      </c>
      <c r="F4192" s="2" t="s">
        <v>61</v>
      </c>
      <c r="G4192" s="1">
        <v>2541</v>
      </c>
      <c r="H4192" s="1">
        <v>2340.8000000000002</v>
      </c>
      <c r="I4192" s="4">
        <v>7</v>
      </c>
      <c r="J4192" s="2" t="s">
        <v>69</v>
      </c>
      <c r="K4192" s="1">
        <f>Tabelle111[[#This Row],[Menge kg Nges]]/1000</f>
        <v>2.5409999999999999</v>
      </c>
      <c r="L4192" s="1">
        <f>Tabelle111[[#This Row],[Menge kg P2O5]]/1000</f>
        <v>2.3408000000000002</v>
      </c>
      <c r="M4192" s="1">
        <f>Tabelle111[[#This Row],[Menge t Nges]]/Tabelle111[[#This Row],[Anzahl Lieferscheine]]</f>
        <v>0.36299999999999999</v>
      </c>
      <c r="N4192" s="1">
        <f>Tabelle111[[#This Row],[Menge t P2O5]]/Tabelle111[[#This Row],[Anzahl Lieferscheine]]</f>
        <v>0.33440000000000003</v>
      </c>
    </row>
    <row r="4193" spans="1:14" x14ac:dyDescent="0.2">
      <c r="A4193" s="2" t="s">
        <v>33</v>
      </c>
      <c r="B4193" s="2" t="s">
        <v>33</v>
      </c>
      <c r="C4193" s="2" t="s">
        <v>6</v>
      </c>
      <c r="D4193" s="2" t="s">
        <v>15</v>
      </c>
      <c r="E4193" s="2" t="s">
        <v>20</v>
      </c>
      <c r="F4193" s="2" t="s">
        <v>61</v>
      </c>
      <c r="G4193" s="1">
        <v>3469.3400000000006</v>
      </c>
      <c r="H4193" s="1">
        <v>2736.5199999999991</v>
      </c>
      <c r="I4193" s="4">
        <v>50</v>
      </c>
      <c r="J4193" s="2" t="s">
        <v>69</v>
      </c>
      <c r="K4193" s="1">
        <f>Tabelle111[[#This Row],[Menge kg Nges]]/1000</f>
        <v>3.4693400000000008</v>
      </c>
      <c r="L4193" s="1">
        <f>Tabelle111[[#This Row],[Menge kg P2O5]]/1000</f>
        <v>2.7365199999999992</v>
      </c>
      <c r="M4193" s="1">
        <f>Tabelle111[[#This Row],[Menge t Nges]]/Tabelle111[[#This Row],[Anzahl Lieferscheine]]</f>
        <v>6.9386800000000012E-2</v>
      </c>
      <c r="N4193" s="1">
        <f>Tabelle111[[#This Row],[Menge t P2O5]]/Tabelle111[[#This Row],[Anzahl Lieferscheine]]</f>
        <v>5.4730399999999985E-2</v>
      </c>
    </row>
    <row r="4194" spans="1:14" x14ac:dyDescent="0.2">
      <c r="A4194" s="2" t="s">
        <v>33</v>
      </c>
      <c r="B4194" s="2" t="s">
        <v>33</v>
      </c>
      <c r="C4194" s="2" t="s">
        <v>6</v>
      </c>
      <c r="D4194" s="2" t="s">
        <v>15</v>
      </c>
      <c r="E4194" s="2" t="s">
        <v>21</v>
      </c>
      <c r="F4194" s="2" t="s">
        <v>61</v>
      </c>
      <c r="G4194" s="1">
        <v>3635.5000000000005</v>
      </c>
      <c r="H4194" s="1">
        <v>2114.6</v>
      </c>
      <c r="I4194" s="4">
        <v>16</v>
      </c>
      <c r="J4194" s="2" t="s">
        <v>69</v>
      </c>
      <c r="K4194" s="1">
        <f>Tabelle111[[#This Row],[Menge kg Nges]]/1000</f>
        <v>3.6355000000000004</v>
      </c>
      <c r="L4194" s="1">
        <f>Tabelle111[[#This Row],[Menge kg P2O5]]/1000</f>
        <v>2.1145999999999998</v>
      </c>
      <c r="M4194" s="1">
        <f>Tabelle111[[#This Row],[Menge t Nges]]/Tabelle111[[#This Row],[Anzahl Lieferscheine]]</f>
        <v>0.22721875000000002</v>
      </c>
      <c r="N4194" s="1">
        <f>Tabelle111[[#This Row],[Menge t P2O5]]/Tabelle111[[#This Row],[Anzahl Lieferscheine]]</f>
        <v>0.13216249999999999</v>
      </c>
    </row>
    <row r="4195" spans="1:14" x14ac:dyDescent="0.2">
      <c r="A4195" s="2" t="s">
        <v>33</v>
      </c>
      <c r="B4195" s="2" t="s">
        <v>33</v>
      </c>
      <c r="C4195" s="2" t="s">
        <v>6</v>
      </c>
      <c r="D4195" s="2" t="s">
        <v>15</v>
      </c>
      <c r="E4195" s="2" t="s">
        <v>9</v>
      </c>
      <c r="F4195" s="2" t="s">
        <v>61</v>
      </c>
      <c r="G4195" s="1">
        <v>613.83999999999992</v>
      </c>
      <c r="H4195" s="1">
        <v>298.2</v>
      </c>
      <c r="I4195" s="4">
        <v>4</v>
      </c>
      <c r="J4195" s="2" t="s">
        <v>69</v>
      </c>
      <c r="K4195" s="1">
        <f>Tabelle111[[#This Row],[Menge kg Nges]]/1000</f>
        <v>0.61383999999999994</v>
      </c>
      <c r="L4195" s="1">
        <f>Tabelle111[[#This Row],[Menge kg P2O5]]/1000</f>
        <v>0.29819999999999997</v>
      </c>
      <c r="M4195" s="1">
        <f>Tabelle111[[#This Row],[Menge t Nges]]/Tabelle111[[#This Row],[Anzahl Lieferscheine]]</f>
        <v>0.15345999999999999</v>
      </c>
      <c r="N4195" s="1">
        <f>Tabelle111[[#This Row],[Menge t P2O5]]/Tabelle111[[#This Row],[Anzahl Lieferscheine]]</f>
        <v>7.4549999999999991E-2</v>
      </c>
    </row>
    <row r="4196" spans="1:14" x14ac:dyDescent="0.2">
      <c r="A4196" s="2" t="s">
        <v>33</v>
      </c>
      <c r="B4196" s="2" t="s">
        <v>33</v>
      </c>
      <c r="C4196" s="2" t="s">
        <v>6</v>
      </c>
      <c r="D4196" s="2" t="s">
        <v>15</v>
      </c>
      <c r="E4196" s="2" t="s">
        <v>10</v>
      </c>
      <c r="F4196" s="2" t="s">
        <v>61</v>
      </c>
      <c r="G4196" s="1">
        <v>243</v>
      </c>
      <c r="H4196" s="1">
        <v>103.8</v>
      </c>
      <c r="I4196" s="4">
        <v>1</v>
      </c>
      <c r="J4196" s="2" t="s">
        <v>69</v>
      </c>
      <c r="K4196" s="1">
        <f>Tabelle111[[#This Row],[Menge kg Nges]]/1000</f>
        <v>0.24299999999999999</v>
      </c>
      <c r="L4196" s="1">
        <f>Tabelle111[[#This Row],[Menge kg P2O5]]/1000</f>
        <v>0.1038</v>
      </c>
      <c r="M4196" s="1">
        <f>Tabelle111[[#This Row],[Menge t Nges]]/Tabelle111[[#This Row],[Anzahl Lieferscheine]]</f>
        <v>0.24299999999999999</v>
      </c>
      <c r="N4196" s="1">
        <f>Tabelle111[[#This Row],[Menge t P2O5]]/Tabelle111[[#This Row],[Anzahl Lieferscheine]]</f>
        <v>0.1038</v>
      </c>
    </row>
    <row r="4197" spans="1:14" x14ac:dyDescent="0.2">
      <c r="A4197" s="2" t="s">
        <v>33</v>
      </c>
      <c r="B4197" s="2" t="s">
        <v>33</v>
      </c>
      <c r="C4197" s="2" t="s">
        <v>6</v>
      </c>
      <c r="D4197" s="2" t="s">
        <v>15</v>
      </c>
      <c r="E4197" s="2" t="s">
        <v>23</v>
      </c>
      <c r="F4197" s="2" t="s">
        <v>61</v>
      </c>
      <c r="G4197" s="1">
        <v>220</v>
      </c>
      <c r="H4197" s="1">
        <v>90.75</v>
      </c>
      <c r="I4197" s="4">
        <v>1</v>
      </c>
      <c r="J4197" s="2" t="s">
        <v>69</v>
      </c>
      <c r="K4197" s="1">
        <f>Tabelle111[[#This Row],[Menge kg Nges]]/1000</f>
        <v>0.22</v>
      </c>
      <c r="L4197" s="1">
        <f>Tabelle111[[#This Row],[Menge kg P2O5]]/1000</f>
        <v>9.0749999999999997E-2</v>
      </c>
      <c r="M4197" s="1">
        <f>Tabelle111[[#This Row],[Menge t Nges]]/Tabelle111[[#This Row],[Anzahl Lieferscheine]]</f>
        <v>0.22</v>
      </c>
      <c r="N4197" s="1">
        <f>Tabelle111[[#This Row],[Menge t P2O5]]/Tabelle111[[#This Row],[Anzahl Lieferscheine]]</f>
        <v>9.0749999999999997E-2</v>
      </c>
    </row>
    <row r="4198" spans="1:14" x14ac:dyDescent="0.2">
      <c r="A4198" s="2" t="s">
        <v>33</v>
      </c>
      <c r="B4198" s="2" t="s">
        <v>33</v>
      </c>
      <c r="C4198" s="2" t="s">
        <v>6</v>
      </c>
      <c r="D4198" s="2" t="s">
        <v>15</v>
      </c>
      <c r="E4198" s="2" t="s">
        <v>13</v>
      </c>
      <c r="F4198" s="2" t="s">
        <v>61</v>
      </c>
      <c r="G4198" s="1">
        <v>106</v>
      </c>
      <c r="H4198" s="1">
        <v>64</v>
      </c>
      <c r="I4198" s="4">
        <v>1</v>
      </c>
      <c r="J4198" s="2" t="s">
        <v>69</v>
      </c>
      <c r="K4198" s="1">
        <f>Tabelle111[[#This Row],[Menge kg Nges]]/1000</f>
        <v>0.106</v>
      </c>
      <c r="L4198" s="1">
        <f>Tabelle111[[#This Row],[Menge kg P2O5]]/1000</f>
        <v>6.4000000000000001E-2</v>
      </c>
      <c r="M4198" s="1">
        <f>Tabelle111[[#This Row],[Menge t Nges]]/Tabelle111[[#This Row],[Anzahl Lieferscheine]]</f>
        <v>0.106</v>
      </c>
      <c r="N4198" s="1">
        <f>Tabelle111[[#This Row],[Menge t P2O5]]/Tabelle111[[#This Row],[Anzahl Lieferscheine]]</f>
        <v>6.4000000000000001E-2</v>
      </c>
    </row>
    <row r="4199" spans="1:14" x14ac:dyDescent="0.2">
      <c r="A4199" s="2" t="s">
        <v>33</v>
      </c>
      <c r="B4199" s="2" t="s">
        <v>33</v>
      </c>
      <c r="C4199" s="2" t="s">
        <v>25</v>
      </c>
      <c r="D4199" s="2" t="s">
        <v>25</v>
      </c>
      <c r="E4199" s="2" t="s">
        <v>26</v>
      </c>
      <c r="F4199" s="2" t="s">
        <v>61</v>
      </c>
      <c r="G4199" s="1">
        <v>43238.039999999994</v>
      </c>
      <c r="H4199" s="1">
        <v>19664.949999999993</v>
      </c>
      <c r="I4199" s="4">
        <v>153</v>
      </c>
      <c r="J4199" s="2" t="s">
        <v>69</v>
      </c>
      <c r="K4199" s="1">
        <f>Tabelle111[[#This Row],[Menge kg Nges]]/1000</f>
        <v>43.238039999999991</v>
      </c>
      <c r="L4199" s="1">
        <f>Tabelle111[[#This Row],[Menge kg P2O5]]/1000</f>
        <v>19.664949999999994</v>
      </c>
      <c r="M4199" s="1">
        <f>Tabelle111[[#This Row],[Menge t Nges]]/Tabelle111[[#This Row],[Anzahl Lieferscheine]]</f>
        <v>0.28260156862745089</v>
      </c>
      <c r="N4199" s="1">
        <f>Tabelle111[[#This Row],[Menge t P2O5]]/Tabelle111[[#This Row],[Anzahl Lieferscheine]]</f>
        <v>0.12852908496732021</v>
      </c>
    </row>
    <row r="4200" spans="1:14" x14ac:dyDescent="0.2">
      <c r="A4200" s="2" t="s">
        <v>33</v>
      </c>
      <c r="B4200" s="2" t="s">
        <v>46</v>
      </c>
      <c r="C4200" s="2" t="s">
        <v>25</v>
      </c>
      <c r="D4200" s="2" t="s">
        <v>25</v>
      </c>
      <c r="E4200" s="2" t="s">
        <v>26</v>
      </c>
      <c r="F4200" s="2" t="s">
        <v>61</v>
      </c>
      <c r="G4200" s="1">
        <v>20033.45</v>
      </c>
      <c r="H4200" s="1">
        <v>7130.55</v>
      </c>
      <c r="I4200" s="4">
        <v>37</v>
      </c>
      <c r="J4200" s="2" t="s">
        <v>69</v>
      </c>
      <c r="K4200" s="1">
        <f>Tabelle111[[#This Row],[Menge kg Nges]]/1000</f>
        <v>20.033450000000002</v>
      </c>
      <c r="L4200" s="1">
        <f>Tabelle111[[#This Row],[Menge kg P2O5]]/1000</f>
        <v>7.1305500000000004</v>
      </c>
      <c r="M4200" s="1">
        <f>Tabelle111[[#This Row],[Menge t Nges]]/Tabelle111[[#This Row],[Anzahl Lieferscheine]]</f>
        <v>0.5414445945945946</v>
      </c>
      <c r="N4200" s="1">
        <f>Tabelle111[[#This Row],[Menge t P2O5]]/Tabelle111[[#This Row],[Anzahl Lieferscheine]]</f>
        <v>0.19271756756756758</v>
      </c>
    </row>
    <row r="4201" spans="1:14" x14ac:dyDescent="0.2">
      <c r="A4201" s="2" t="s">
        <v>33</v>
      </c>
      <c r="B4201" s="2" t="s">
        <v>42</v>
      </c>
      <c r="C4201" s="2" t="s">
        <v>6</v>
      </c>
      <c r="D4201" s="2" t="s">
        <v>15</v>
      </c>
      <c r="E4201" s="2" t="s">
        <v>20</v>
      </c>
      <c r="F4201" s="2" t="s">
        <v>61</v>
      </c>
      <c r="G4201" s="1">
        <v>792</v>
      </c>
      <c r="H4201" s="1">
        <v>450</v>
      </c>
      <c r="I4201" s="4">
        <v>1</v>
      </c>
      <c r="J4201" s="2" t="s">
        <v>69</v>
      </c>
      <c r="K4201" s="1">
        <f>Tabelle111[[#This Row],[Menge kg Nges]]/1000</f>
        <v>0.79200000000000004</v>
      </c>
      <c r="L4201" s="1">
        <f>Tabelle111[[#This Row],[Menge kg P2O5]]/1000</f>
        <v>0.45</v>
      </c>
      <c r="M4201" s="1">
        <f>Tabelle111[[#This Row],[Menge t Nges]]/Tabelle111[[#This Row],[Anzahl Lieferscheine]]</f>
        <v>0.79200000000000004</v>
      </c>
      <c r="N4201" s="1">
        <f>Tabelle111[[#This Row],[Menge t P2O5]]/Tabelle111[[#This Row],[Anzahl Lieferscheine]]</f>
        <v>0.45</v>
      </c>
    </row>
    <row r="4202" spans="1:14" x14ac:dyDescent="0.2">
      <c r="A4202" s="2" t="s">
        <v>44</v>
      </c>
      <c r="B4202" s="2" t="s">
        <v>44</v>
      </c>
      <c r="C4202" s="2" t="s">
        <v>6</v>
      </c>
      <c r="D4202" s="2" t="s">
        <v>7</v>
      </c>
      <c r="E4202" s="2" t="s">
        <v>8</v>
      </c>
      <c r="F4202" s="2" t="s">
        <v>61</v>
      </c>
      <c r="G4202" s="1">
        <v>366.03</v>
      </c>
      <c r="H4202" s="1">
        <v>186.69</v>
      </c>
      <c r="I4202" s="4">
        <v>2</v>
      </c>
      <c r="J4202" s="2" t="s">
        <v>69</v>
      </c>
      <c r="K4202" s="1">
        <f>Tabelle111[[#This Row],[Menge kg Nges]]/1000</f>
        <v>0.36602999999999997</v>
      </c>
      <c r="L4202" s="1">
        <f>Tabelle111[[#This Row],[Menge kg P2O5]]/1000</f>
        <v>0.18668999999999999</v>
      </c>
      <c r="M4202" s="1">
        <f>Tabelle111[[#This Row],[Menge t Nges]]/Tabelle111[[#This Row],[Anzahl Lieferscheine]]</f>
        <v>0.18301499999999998</v>
      </c>
      <c r="N4202" s="1">
        <f>Tabelle111[[#This Row],[Menge t P2O5]]/Tabelle111[[#This Row],[Anzahl Lieferscheine]]</f>
        <v>9.3344999999999997E-2</v>
      </c>
    </row>
    <row r="4203" spans="1:14" x14ac:dyDescent="0.2">
      <c r="A4203" s="2" t="s">
        <v>44</v>
      </c>
      <c r="B4203" s="2" t="s">
        <v>44</v>
      </c>
      <c r="C4203" s="2" t="s">
        <v>6</v>
      </c>
      <c r="D4203" s="2" t="s">
        <v>7</v>
      </c>
      <c r="E4203" s="2" t="s">
        <v>9</v>
      </c>
      <c r="F4203" s="2" t="s">
        <v>61</v>
      </c>
      <c r="G4203" s="1">
        <v>4582.58</v>
      </c>
      <c r="H4203" s="1">
        <v>1866.5500000000002</v>
      </c>
      <c r="I4203" s="4">
        <v>13</v>
      </c>
      <c r="J4203" s="2" t="s">
        <v>69</v>
      </c>
      <c r="K4203" s="1">
        <f>Tabelle111[[#This Row],[Menge kg Nges]]/1000</f>
        <v>4.5825800000000001</v>
      </c>
      <c r="L4203" s="1">
        <f>Tabelle111[[#This Row],[Menge kg P2O5]]/1000</f>
        <v>1.8665500000000002</v>
      </c>
      <c r="M4203" s="1">
        <f>Tabelle111[[#This Row],[Menge t Nges]]/Tabelle111[[#This Row],[Anzahl Lieferscheine]]</f>
        <v>0.35250615384615386</v>
      </c>
      <c r="N4203" s="1">
        <f>Tabelle111[[#This Row],[Menge t P2O5]]/Tabelle111[[#This Row],[Anzahl Lieferscheine]]</f>
        <v>0.14358076923076923</v>
      </c>
    </row>
    <row r="4204" spans="1:14" x14ac:dyDescent="0.2">
      <c r="A4204" s="2" t="s">
        <v>44</v>
      </c>
      <c r="B4204" s="2" t="s">
        <v>44</v>
      </c>
      <c r="C4204" s="2" t="s">
        <v>6</v>
      </c>
      <c r="D4204" s="2" t="s">
        <v>7</v>
      </c>
      <c r="E4204" s="2" t="s">
        <v>10</v>
      </c>
      <c r="F4204" s="2" t="s">
        <v>61</v>
      </c>
      <c r="G4204" s="1">
        <v>366.52</v>
      </c>
      <c r="H4204" s="1">
        <v>181.72</v>
      </c>
      <c r="I4204" s="4">
        <v>2</v>
      </c>
      <c r="J4204" s="2" t="s">
        <v>69</v>
      </c>
      <c r="K4204" s="1">
        <f>Tabelle111[[#This Row],[Menge kg Nges]]/1000</f>
        <v>0.36651999999999996</v>
      </c>
      <c r="L4204" s="1">
        <f>Tabelle111[[#This Row],[Menge kg P2O5]]/1000</f>
        <v>0.18171999999999999</v>
      </c>
      <c r="M4204" s="1">
        <f>Tabelle111[[#This Row],[Menge t Nges]]/Tabelle111[[#This Row],[Anzahl Lieferscheine]]</f>
        <v>0.18325999999999998</v>
      </c>
      <c r="N4204" s="1">
        <f>Tabelle111[[#This Row],[Menge t P2O5]]/Tabelle111[[#This Row],[Anzahl Lieferscheine]]</f>
        <v>9.0859999999999996E-2</v>
      </c>
    </row>
    <row r="4205" spans="1:14" x14ac:dyDescent="0.2">
      <c r="A4205" s="2" t="s">
        <v>44</v>
      </c>
      <c r="B4205" s="2" t="s">
        <v>44</v>
      </c>
      <c r="C4205" s="2" t="s">
        <v>6</v>
      </c>
      <c r="D4205" s="2" t="s">
        <v>7</v>
      </c>
      <c r="E4205" s="2" t="s">
        <v>12</v>
      </c>
      <c r="F4205" s="2" t="s">
        <v>61</v>
      </c>
      <c r="G4205" s="1">
        <v>1310</v>
      </c>
      <c r="H4205" s="1">
        <v>738</v>
      </c>
      <c r="I4205" s="4">
        <v>3</v>
      </c>
      <c r="J4205" s="2" t="s">
        <v>69</v>
      </c>
      <c r="K4205" s="1">
        <f>Tabelle111[[#This Row],[Menge kg Nges]]/1000</f>
        <v>1.31</v>
      </c>
      <c r="L4205" s="1">
        <f>Tabelle111[[#This Row],[Menge kg P2O5]]/1000</f>
        <v>0.73799999999999999</v>
      </c>
      <c r="M4205" s="1">
        <f>Tabelle111[[#This Row],[Menge t Nges]]/Tabelle111[[#This Row],[Anzahl Lieferscheine]]</f>
        <v>0.4366666666666667</v>
      </c>
      <c r="N4205" s="1">
        <f>Tabelle111[[#This Row],[Menge t P2O5]]/Tabelle111[[#This Row],[Anzahl Lieferscheine]]</f>
        <v>0.246</v>
      </c>
    </row>
    <row r="4206" spans="1:14" x14ac:dyDescent="0.2">
      <c r="A4206" s="2" t="s">
        <v>44</v>
      </c>
      <c r="B4206" s="2" t="s">
        <v>44</v>
      </c>
      <c r="C4206" s="2" t="s">
        <v>6</v>
      </c>
      <c r="D4206" s="2" t="s">
        <v>7</v>
      </c>
      <c r="E4206" s="2" t="s">
        <v>14</v>
      </c>
      <c r="F4206" s="2" t="s">
        <v>61</v>
      </c>
      <c r="G4206" s="1">
        <v>7249.5</v>
      </c>
      <c r="H4206" s="1">
        <v>2899.8</v>
      </c>
      <c r="I4206" s="4">
        <v>27</v>
      </c>
      <c r="J4206" s="2" t="s">
        <v>69</v>
      </c>
      <c r="K4206" s="1">
        <f>Tabelle111[[#This Row],[Menge kg Nges]]/1000</f>
        <v>7.2495000000000003</v>
      </c>
      <c r="L4206" s="1">
        <f>Tabelle111[[#This Row],[Menge kg P2O5]]/1000</f>
        <v>2.8998000000000004</v>
      </c>
      <c r="M4206" s="1">
        <f>Tabelle111[[#This Row],[Menge t Nges]]/Tabelle111[[#This Row],[Anzahl Lieferscheine]]</f>
        <v>0.26850000000000002</v>
      </c>
      <c r="N4206" s="1">
        <f>Tabelle111[[#This Row],[Menge t P2O5]]/Tabelle111[[#This Row],[Anzahl Lieferscheine]]</f>
        <v>0.10740000000000001</v>
      </c>
    </row>
    <row r="4207" spans="1:14" x14ac:dyDescent="0.2">
      <c r="A4207" s="2" t="s">
        <v>44</v>
      </c>
      <c r="B4207" s="2" t="s">
        <v>44</v>
      </c>
      <c r="C4207" s="2" t="s">
        <v>6</v>
      </c>
      <c r="D4207" s="2" t="s">
        <v>15</v>
      </c>
      <c r="E4207" s="2" t="s">
        <v>9</v>
      </c>
      <c r="F4207" s="2" t="s">
        <v>61</v>
      </c>
      <c r="G4207" s="1">
        <v>128.80000000000001</v>
      </c>
      <c r="H4207" s="1">
        <v>84</v>
      </c>
      <c r="I4207" s="4">
        <v>1</v>
      </c>
      <c r="J4207" s="2" t="s">
        <v>69</v>
      </c>
      <c r="K4207" s="1">
        <f>Tabelle111[[#This Row],[Menge kg Nges]]/1000</f>
        <v>0.1288</v>
      </c>
      <c r="L4207" s="1">
        <f>Tabelle111[[#This Row],[Menge kg P2O5]]/1000</f>
        <v>8.4000000000000005E-2</v>
      </c>
      <c r="M4207" s="1">
        <f>Tabelle111[[#This Row],[Menge t Nges]]/Tabelle111[[#This Row],[Anzahl Lieferscheine]]</f>
        <v>0.1288</v>
      </c>
      <c r="N4207" s="1">
        <f>Tabelle111[[#This Row],[Menge t P2O5]]/Tabelle111[[#This Row],[Anzahl Lieferscheine]]</f>
        <v>8.4000000000000005E-2</v>
      </c>
    </row>
    <row r="4208" spans="1:14" x14ac:dyDescent="0.2">
      <c r="A4208" s="2" t="s">
        <v>44</v>
      </c>
      <c r="B4208" s="2" t="s">
        <v>44</v>
      </c>
      <c r="C4208" s="2" t="s">
        <v>6</v>
      </c>
      <c r="D4208" s="2" t="s">
        <v>15</v>
      </c>
      <c r="E4208" s="2" t="s">
        <v>10</v>
      </c>
      <c r="F4208" s="2" t="s">
        <v>61</v>
      </c>
      <c r="G4208" s="1">
        <v>162</v>
      </c>
      <c r="H4208" s="1">
        <v>69.2</v>
      </c>
      <c r="I4208" s="4">
        <v>1</v>
      </c>
      <c r="J4208" s="2" t="s">
        <v>69</v>
      </c>
      <c r="K4208" s="1">
        <f>Tabelle111[[#This Row],[Menge kg Nges]]/1000</f>
        <v>0.16200000000000001</v>
      </c>
      <c r="L4208" s="1">
        <f>Tabelle111[[#This Row],[Menge kg P2O5]]/1000</f>
        <v>6.9199999999999998E-2</v>
      </c>
      <c r="M4208" s="1">
        <f>Tabelle111[[#This Row],[Menge t Nges]]/Tabelle111[[#This Row],[Anzahl Lieferscheine]]</f>
        <v>0.16200000000000001</v>
      </c>
      <c r="N4208" s="1">
        <f>Tabelle111[[#This Row],[Menge t P2O5]]/Tabelle111[[#This Row],[Anzahl Lieferscheine]]</f>
        <v>6.9199999999999998E-2</v>
      </c>
    </row>
    <row r="4209" spans="1:14" x14ac:dyDescent="0.2">
      <c r="A4209" s="2" t="s">
        <v>44</v>
      </c>
      <c r="B4209" s="2" t="s">
        <v>47</v>
      </c>
      <c r="C4209" s="2" t="s">
        <v>6</v>
      </c>
      <c r="D4209" s="2" t="s">
        <v>7</v>
      </c>
      <c r="E4209" s="2" t="s">
        <v>14</v>
      </c>
      <c r="F4209" s="2" t="s">
        <v>61</v>
      </c>
      <c r="G4209" s="1">
        <v>189</v>
      </c>
      <c r="H4209" s="1">
        <v>75.599999999999994</v>
      </c>
      <c r="I4209" s="4">
        <v>1</v>
      </c>
      <c r="J4209" s="2" t="s">
        <v>69</v>
      </c>
      <c r="K4209" s="1">
        <f>Tabelle111[[#This Row],[Menge kg Nges]]/1000</f>
        <v>0.189</v>
      </c>
      <c r="L4209" s="1">
        <f>Tabelle111[[#This Row],[Menge kg P2O5]]/1000</f>
        <v>7.5600000000000001E-2</v>
      </c>
      <c r="M4209" s="1">
        <f>Tabelle111[[#This Row],[Menge t Nges]]/Tabelle111[[#This Row],[Anzahl Lieferscheine]]</f>
        <v>0.189</v>
      </c>
      <c r="N4209" s="1">
        <f>Tabelle111[[#This Row],[Menge t P2O5]]/Tabelle111[[#This Row],[Anzahl Lieferscheine]]</f>
        <v>7.5600000000000001E-2</v>
      </c>
    </row>
    <row r="4210" spans="1:14" x14ac:dyDescent="0.2">
      <c r="A4210" s="2" t="s">
        <v>44</v>
      </c>
      <c r="B4210" s="2" t="s">
        <v>37</v>
      </c>
      <c r="C4210" s="2" t="s">
        <v>6</v>
      </c>
      <c r="D4210" s="2" t="s">
        <v>7</v>
      </c>
      <c r="E4210" s="2" t="s">
        <v>8</v>
      </c>
      <c r="F4210" s="2" t="s">
        <v>61</v>
      </c>
      <c r="G4210" s="1">
        <v>139.44</v>
      </c>
      <c r="H4210" s="1">
        <v>71.12</v>
      </c>
      <c r="I4210" s="4">
        <v>1</v>
      </c>
      <c r="J4210" s="2" t="s">
        <v>69</v>
      </c>
      <c r="K4210" s="1">
        <f>Tabelle111[[#This Row],[Menge kg Nges]]/1000</f>
        <v>0.13944000000000001</v>
      </c>
      <c r="L4210" s="1">
        <f>Tabelle111[[#This Row],[Menge kg P2O5]]/1000</f>
        <v>7.1120000000000003E-2</v>
      </c>
      <c r="M4210" s="1">
        <f>Tabelle111[[#This Row],[Menge t Nges]]/Tabelle111[[#This Row],[Anzahl Lieferscheine]]</f>
        <v>0.13944000000000001</v>
      </c>
      <c r="N4210" s="1">
        <f>Tabelle111[[#This Row],[Menge t P2O5]]/Tabelle111[[#This Row],[Anzahl Lieferscheine]]</f>
        <v>7.1120000000000003E-2</v>
      </c>
    </row>
    <row r="4211" spans="1:14" x14ac:dyDescent="0.2">
      <c r="A4211" s="2" t="s">
        <v>44</v>
      </c>
      <c r="B4211" s="2" t="s">
        <v>37</v>
      </c>
      <c r="C4211" s="2" t="s">
        <v>6</v>
      </c>
      <c r="D4211" s="2" t="s">
        <v>7</v>
      </c>
      <c r="E4211" s="2" t="s">
        <v>10</v>
      </c>
      <c r="F4211" s="2" t="s">
        <v>61</v>
      </c>
      <c r="G4211" s="1">
        <v>416.5</v>
      </c>
      <c r="H4211" s="1">
        <v>206.49999999999997</v>
      </c>
      <c r="I4211" s="4">
        <v>3</v>
      </c>
      <c r="J4211" s="2" t="s">
        <v>69</v>
      </c>
      <c r="K4211" s="1">
        <f>Tabelle111[[#This Row],[Menge kg Nges]]/1000</f>
        <v>0.41649999999999998</v>
      </c>
      <c r="L4211" s="1">
        <f>Tabelle111[[#This Row],[Menge kg P2O5]]/1000</f>
        <v>0.20649999999999996</v>
      </c>
      <c r="M4211" s="1">
        <f>Tabelle111[[#This Row],[Menge t Nges]]/Tabelle111[[#This Row],[Anzahl Lieferscheine]]</f>
        <v>0.13883333333333334</v>
      </c>
      <c r="N4211" s="1">
        <f>Tabelle111[[#This Row],[Menge t P2O5]]/Tabelle111[[#This Row],[Anzahl Lieferscheine]]</f>
        <v>6.8833333333333316E-2</v>
      </c>
    </row>
    <row r="4212" spans="1:14" x14ac:dyDescent="0.2">
      <c r="A4212" s="2" t="s">
        <v>44</v>
      </c>
      <c r="B4212" s="2" t="s">
        <v>37</v>
      </c>
      <c r="C4212" s="2" t="s">
        <v>6</v>
      </c>
      <c r="D4212" s="2" t="s">
        <v>7</v>
      </c>
      <c r="E4212" s="2" t="s">
        <v>14</v>
      </c>
      <c r="F4212" s="2" t="s">
        <v>61</v>
      </c>
      <c r="G4212" s="1">
        <v>688.5</v>
      </c>
      <c r="H4212" s="1">
        <v>275.39999999999998</v>
      </c>
      <c r="I4212" s="4">
        <v>4</v>
      </c>
      <c r="J4212" s="2" t="s">
        <v>69</v>
      </c>
      <c r="K4212" s="1">
        <f>Tabelle111[[#This Row],[Menge kg Nges]]/1000</f>
        <v>0.6885</v>
      </c>
      <c r="L4212" s="1">
        <f>Tabelle111[[#This Row],[Menge kg P2O5]]/1000</f>
        <v>0.27539999999999998</v>
      </c>
      <c r="M4212" s="1">
        <f>Tabelle111[[#This Row],[Menge t Nges]]/Tabelle111[[#This Row],[Anzahl Lieferscheine]]</f>
        <v>0.172125</v>
      </c>
      <c r="N4212" s="1">
        <f>Tabelle111[[#This Row],[Menge t P2O5]]/Tabelle111[[#This Row],[Anzahl Lieferscheine]]</f>
        <v>6.8849999999999995E-2</v>
      </c>
    </row>
    <row r="4213" spans="1:14" x14ac:dyDescent="0.2">
      <c r="A4213" s="2" t="s">
        <v>48</v>
      </c>
      <c r="B4213" s="2" t="s">
        <v>48</v>
      </c>
      <c r="C4213" s="2" t="s">
        <v>6</v>
      </c>
      <c r="D4213" s="2" t="s">
        <v>7</v>
      </c>
      <c r="E4213" s="2" t="s">
        <v>8</v>
      </c>
      <c r="F4213" s="2" t="s">
        <v>61</v>
      </c>
      <c r="G4213" s="1">
        <v>46427.5</v>
      </c>
      <c r="H4213" s="1">
        <v>14591.5</v>
      </c>
      <c r="I4213" s="4">
        <v>19</v>
      </c>
      <c r="J4213" s="2" t="s">
        <v>69</v>
      </c>
      <c r="K4213" s="1">
        <f>Tabelle111[[#This Row],[Menge kg Nges]]/1000</f>
        <v>46.427500000000002</v>
      </c>
      <c r="L4213" s="1">
        <f>Tabelle111[[#This Row],[Menge kg P2O5]]/1000</f>
        <v>14.5915</v>
      </c>
      <c r="M4213" s="1">
        <f>Tabelle111[[#This Row],[Menge t Nges]]/Tabelle111[[#This Row],[Anzahl Lieferscheine]]</f>
        <v>2.4435526315789473</v>
      </c>
      <c r="N4213" s="1">
        <f>Tabelle111[[#This Row],[Menge t P2O5]]/Tabelle111[[#This Row],[Anzahl Lieferscheine]]</f>
        <v>0.76797368421052636</v>
      </c>
    </row>
    <row r="4214" spans="1:14" x14ac:dyDescent="0.2">
      <c r="A4214" s="2" t="s">
        <v>48</v>
      </c>
      <c r="B4214" s="2" t="s">
        <v>48</v>
      </c>
      <c r="C4214" s="2" t="s">
        <v>6</v>
      </c>
      <c r="D4214" s="2" t="s">
        <v>7</v>
      </c>
      <c r="E4214" s="2" t="s">
        <v>9</v>
      </c>
      <c r="F4214" s="2" t="s">
        <v>61</v>
      </c>
      <c r="G4214" s="1">
        <v>20984.82</v>
      </c>
      <c r="H4214" s="1">
        <v>8746.7999999999993</v>
      </c>
      <c r="I4214" s="4">
        <v>6</v>
      </c>
      <c r="J4214" s="2" t="s">
        <v>69</v>
      </c>
      <c r="K4214" s="1">
        <f>Tabelle111[[#This Row],[Menge kg Nges]]/1000</f>
        <v>20.984819999999999</v>
      </c>
      <c r="L4214" s="1">
        <f>Tabelle111[[#This Row],[Menge kg P2O5]]/1000</f>
        <v>8.7467999999999986</v>
      </c>
      <c r="M4214" s="1">
        <f>Tabelle111[[#This Row],[Menge t Nges]]/Tabelle111[[#This Row],[Anzahl Lieferscheine]]</f>
        <v>3.4974699999999999</v>
      </c>
      <c r="N4214" s="1">
        <f>Tabelle111[[#This Row],[Menge t P2O5]]/Tabelle111[[#This Row],[Anzahl Lieferscheine]]</f>
        <v>1.4577999999999998</v>
      </c>
    </row>
    <row r="4215" spans="1:14" x14ac:dyDescent="0.2">
      <c r="A4215" s="2" t="s">
        <v>48</v>
      </c>
      <c r="B4215" s="2" t="s">
        <v>48</v>
      </c>
      <c r="C4215" s="2" t="s">
        <v>6</v>
      </c>
      <c r="D4215" s="2" t="s">
        <v>7</v>
      </c>
      <c r="E4215" s="2" t="s">
        <v>12</v>
      </c>
      <c r="F4215" s="2" t="s">
        <v>61</v>
      </c>
      <c r="G4215" s="1">
        <v>5310</v>
      </c>
      <c r="H4215" s="1">
        <v>3363</v>
      </c>
      <c r="I4215" s="4">
        <v>1</v>
      </c>
      <c r="J4215" s="2" t="s">
        <v>69</v>
      </c>
      <c r="K4215" s="1">
        <f>Tabelle111[[#This Row],[Menge kg Nges]]/1000</f>
        <v>5.31</v>
      </c>
      <c r="L4215" s="1">
        <f>Tabelle111[[#This Row],[Menge kg P2O5]]/1000</f>
        <v>3.363</v>
      </c>
      <c r="M4215" s="1">
        <f>Tabelle111[[#This Row],[Menge t Nges]]/Tabelle111[[#This Row],[Anzahl Lieferscheine]]</f>
        <v>5.31</v>
      </c>
      <c r="N4215" s="1">
        <f>Tabelle111[[#This Row],[Menge t P2O5]]/Tabelle111[[#This Row],[Anzahl Lieferscheine]]</f>
        <v>3.363</v>
      </c>
    </row>
    <row r="4216" spans="1:14" x14ac:dyDescent="0.2">
      <c r="A4216" s="2" t="s">
        <v>48</v>
      </c>
      <c r="B4216" s="2" t="s">
        <v>48</v>
      </c>
      <c r="C4216" s="2" t="s">
        <v>6</v>
      </c>
      <c r="D4216" s="2" t="s">
        <v>15</v>
      </c>
      <c r="E4216" s="2" t="s">
        <v>20</v>
      </c>
      <c r="F4216" s="2" t="s">
        <v>61</v>
      </c>
      <c r="G4216" s="1">
        <v>9301.6</v>
      </c>
      <c r="H4216" s="1">
        <v>5285</v>
      </c>
      <c r="I4216" s="4">
        <v>24</v>
      </c>
      <c r="J4216" s="2" t="s">
        <v>69</v>
      </c>
      <c r="K4216" s="1">
        <f>Tabelle111[[#This Row],[Menge kg Nges]]/1000</f>
        <v>9.3016000000000005</v>
      </c>
      <c r="L4216" s="1">
        <f>Tabelle111[[#This Row],[Menge kg P2O5]]/1000</f>
        <v>5.2850000000000001</v>
      </c>
      <c r="M4216" s="1">
        <f>Tabelle111[[#This Row],[Menge t Nges]]/Tabelle111[[#This Row],[Anzahl Lieferscheine]]</f>
        <v>0.38756666666666667</v>
      </c>
      <c r="N4216" s="1">
        <f>Tabelle111[[#This Row],[Menge t P2O5]]/Tabelle111[[#This Row],[Anzahl Lieferscheine]]</f>
        <v>0.22020833333333334</v>
      </c>
    </row>
    <row r="4217" spans="1:14" x14ac:dyDescent="0.2">
      <c r="A4217" s="2" t="s">
        <v>48</v>
      </c>
      <c r="B4217" s="2" t="s">
        <v>48</v>
      </c>
      <c r="C4217" s="2" t="s">
        <v>6</v>
      </c>
      <c r="D4217" s="2" t="s">
        <v>15</v>
      </c>
      <c r="E4217" s="2" t="s">
        <v>31</v>
      </c>
      <c r="F4217" s="2" t="s">
        <v>61</v>
      </c>
      <c r="G4217" s="1">
        <v>320</v>
      </c>
      <c r="H4217" s="1">
        <v>132</v>
      </c>
      <c r="I4217" s="4">
        <v>2</v>
      </c>
      <c r="J4217" s="2" t="s">
        <v>69</v>
      </c>
      <c r="K4217" s="1">
        <f>Tabelle111[[#This Row],[Menge kg Nges]]/1000</f>
        <v>0.32</v>
      </c>
      <c r="L4217" s="1">
        <f>Tabelle111[[#This Row],[Menge kg P2O5]]/1000</f>
        <v>0.13200000000000001</v>
      </c>
      <c r="M4217" s="1">
        <f>Tabelle111[[#This Row],[Menge t Nges]]/Tabelle111[[#This Row],[Anzahl Lieferscheine]]</f>
        <v>0.16</v>
      </c>
      <c r="N4217" s="1">
        <f>Tabelle111[[#This Row],[Menge t P2O5]]/Tabelle111[[#This Row],[Anzahl Lieferscheine]]</f>
        <v>6.6000000000000003E-2</v>
      </c>
    </row>
    <row r="4218" spans="1:14" x14ac:dyDescent="0.2">
      <c r="A4218" s="2" t="s">
        <v>48</v>
      </c>
      <c r="B4218" s="2" t="s">
        <v>48</v>
      </c>
      <c r="C4218" s="2" t="s">
        <v>25</v>
      </c>
      <c r="D4218" s="2" t="s">
        <v>25</v>
      </c>
      <c r="E4218" s="2" t="s">
        <v>26</v>
      </c>
      <c r="F4218" s="2" t="s">
        <v>61</v>
      </c>
      <c r="G4218" s="1">
        <v>38546.450000000004</v>
      </c>
      <c r="H4218" s="1">
        <v>17008.78</v>
      </c>
      <c r="I4218" s="4">
        <v>18</v>
      </c>
      <c r="J4218" s="2" t="s">
        <v>69</v>
      </c>
      <c r="K4218" s="1">
        <f>Tabelle111[[#This Row],[Menge kg Nges]]/1000</f>
        <v>38.546450000000007</v>
      </c>
      <c r="L4218" s="1">
        <f>Tabelle111[[#This Row],[Menge kg P2O5]]/1000</f>
        <v>17.008779999999998</v>
      </c>
      <c r="M4218" s="1">
        <f>Tabelle111[[#This Row],[Menge t Nges]]/Tabelle111[[#This Row],[Anzahl Lieferscheine]]</f>
        <v>2.1414694444444446</v>
      </c>
      <c r="N4218" s="1">
        <f>Tabelle111[[#This Row],[Menge t P2O5]]/Tabelle111[[#This Row],[Anzahl Lieferscheine]]</f>
        <v>0.94493222222222206</v>
      </c>
    </row>
    <row r="4219" spans="1:14" x14ac:dyDescent="0.2">
      <c r="A4219" s="2" t="s">
        <v>48</v>
      </c>
      <c r="B4219" s="2" t="s">
        <v>28</v>
      </c>
      <c r="C4219" s="2" t="s">
        <v>6</v>
      </c>
      <c r="D4219" s="2" t="s">
        <v>15</v>
      </c>
      <c r="E4219" s="2" t="s">
        <v>18</v>
      </c>
      <c r="F4219" s="2" t="s">
        <v>61</v>
      </c>
      <c r="G4219" s="1">
        <v>2688</v>
      </c>
      <c r="H4219" s="1">
        <v>2176</v>
      </c>
      <c r="I4219" s="4">
        <v>2</v>
      </c>
      <c r="J4219" s="2" t="s">
        <v>69</v>
      </c>
      <c r="K4219" s="1">
        <f>Tabelle111[[#This Row],[Menge kg Nges]]/1000</f>
        <v>2.6880000000000002</v>
      </c>
      <c r="L4219" s="1">
        <f>Tabelle111[[#This Row],[Menge kg P2O5]]/1000</f>
        <v>2.1760000000000002</v>
      </c>
      <c r="M4219" s="1">
        <f>Tabelle111[[#This Row],[Menge t Nges]]/Tabelle111[[#This Row],[Anzahl Lieferscheine]]</f>
        <v>1.3440000000000001</v>
      </c>
      <c r="N4219" s="1">
        <f>Tabelle111[[#This Row],[Menge t P2O5]]/Tabelle111[[#This Row],[Anzahl Lieferscheine]]</f>
        <v>1.0880000000000001</v>
      </c>
    </row>
    <row r="4220" spans="1:14" x14ac:dyDescent="0.2">
      <c r="A4220" s="2" t="s">
        <v>48</v>
      </c>
      <c r="B4220" s="2" t="s">
        <v>28</v>
      </c>
      <c r="C4220" s="2" t="s">
        <v>6</v>
      </c>
      <c r="D4220" s="2" t="s">
        <v>15</v>
      </c>
      <c r="E4220" s="2" t="s">
        <v>20</v>
      </c>
      <c r="F4220" s="2" t="s">
        <v>61</v>
      </c>
      <c r="G4220" s="1">
        <v>264</v>
      </c>
      <c r="H4220" s="1">
        <v>150</v>
      </c>
      <c r="I4220" s="4">
        <v>1</v>
      </c>
      <c r="J4220" s="2" t="s">
        <v>69</v>
      </c>
      <c r="K4220" s="1">
        <f>Tabelle111[[#This Row],[Menge kg Nges]]/1000</f>
        <v>0.26400000000000001</v>
      </c>
      <c r="L4220" s="1">
        <f>Tabelle111[[#This Row],[Menge kg P2O5]]/1000</f>
        <v>0.15</v>
      </c>
      <c r="M4220" s="1">
        <f>Tabelle111[[#This Row],[Menge t Nges]]/Tabelle111[[#This Row],[Anzahl Lieferscheine]]</f>
        <v>0.26400000000000001</v>
      </c>
      <c r="N4220" s="1">
        <f>Tabelle111[[#This Row],[Menge t P2O5]]/Tabelle111[[#This Row],[Anzahl Lieferscheine]]</f>
        <v>0.15</v>
      </c>
    </row>
    <row r="4221" spans="1:14" x14ac:dyDescent="0.2">
      <c r="A4221" s="2" t="s">
        <v>49</v>
      </c>
      <c r="B4221" s="2" t="s">
        <v>49</v>
      </c>
      <c r="C4221" s="2" t="s">
        <v>6</v>
      </c>
      <c r="D4221" s="2" t="s">
        <v>7</v>
      </c>
      <c r="E4221" s="2" t="s">
        <v>9</v>
      </c>
      <c r="F4221" s="2" t="s">
        <v>61</v>
      </c>
      <c r="G4221" s="1">
        <v>2788.1799999999994</v>
      </c>
      <c r="H4221" s="1">
        <v>1296.3</v>
      </c>
      <c r="I4221" s="4">
        <v>20</v>
      </c>
      <c r="J4221" s="2" t="s">
        <v>69</v>
      </c>
      <c r="K4221" s="1">
        <f>Tabelle111[[#This Row],[Menge kg Nges]]/1000</f>
        <v>2.7881799999999992</v>
      </c>
      <c r="L4221" s="1">
        <f>Tabelle111[[#This Row],[Menge kg P2O5]]/1000</f>
        <v>1.2963</v>
      </c>
      <c r="M4221" s="1">
        <f>Tabelle111[[#This Row],[Menge t Nges]]/Tabelle111[[#This Row],[Anzahl Lieferscheine]]</f>
        <v>0.13940899999999995</v>
      </c>
      <c r="N4221" s="1">
        <f>Tabelle111[[#This Row],[Menge t P2O5]]/Tabelle111[[#This Row],[Anzahl Lieferscheine]]</f>
        <v>6.4814999999999998E-2</v>
      </c>
    </row>
    <row r="4222" spans="1:14" x14ac:dyDescent="0.2">
      <c r="A4222" s="2" t="s">
        <v>49</v>
      </c>
      <c r="B4222" s="2" t="s">
        <v>49</v>
      </c>
      <c r="C4222" s="2" t="s">
        <v>6</v>
      </c>
      <c r="D4222" s="2" t="s">
        <v>7</v>
      </c>
      <c r="E4222" s="2" t="s">
        <v>10</v>
      </c>
      <c r="F4222" s="2" t="s">
        <v>61</v>
      </c>
      <c r="G4222" s="1">
        <v>556.6</v>
      </c>
      <c r="H4222" s="1">
        <v>227.7</v>
      </c>
      <c r="I4222" s="4">
        <v>4</v>
      </c>
      <c r="J4222" s="2" t="s">
        <v>69</v>
      </c>
      <c r="K4222" s="1">
        <f>Tabelle111[[#This Row],[Menge kg Nges]]/1000</f>
        <v>0.55659999999999998</v>
      </c>
      <c r="L4222" s="1">
        <f>Tabelle111[[#This Row],[Menge kg P2O5]]/1000</f>
        <v>0.22769999999999999</v>
      </c>
      <c r="M4222" s="1">
        <f>Tabelle111[[#This Row],[Menge t Nges]]/Tabelle111[[#This Row],[Anzahl Lieferscheine]]</f>
        <v>0.13915</v>
      </c>
      <c r="N4222" s="1">
        <f>Tabelle111[[#This Row],[Menge t P2O5]]/Tabelle111[[#This Row],[Anzahl Lieferscheine]]</f>
        <v>5.6924999999999996E-2</v>
      </c>
    </row>
    <row r="4223" spans="1:14" x14ac:dyDescent="0.2">
      <c r="A4223" s="2" t="s">
        <v>49</v>
      </c>
      <c r="B4223" s="2" t="s">
        <v>49</v>
      </c>
      <c r="C4223" s="2" t="s">
        <v>6</v>
      </c>
      <c r="D4223" s="2" t="s">
        <v>7</v>
      </c>
      <c r="E4223" s="2" t="s">
        <v>11</v>
      </c>
      <c r="F4223" s="2" t="s">
        <v>61</v>
      </c>
      <c r="G4223" s="1">
        <v>1492</v>
      </c>
      <c r="H4223" s="1">
        <v>700</v>
      </c>
      <c r="I4223" s="4">
        <v>9</v>
      </c>
      <c r="J4223" s="2" t="s">
        <v>69</v>
      </c>
      <c r="K4223" s="1">
        <f>Tabelle111[[#This Row],[Menge kg Nges]]/1000</f>
        <v>1.492</v>
      </c>
      <c r="L4223" s="1">
        <f>Tabelle111[[#This Row],[Menge kg P2O5]]/1000</f>
        <v>0.7</v>
      </c>
      <c r="M4223" s="1">
        <f>Tabelle111[[#This Row],[Menge t Nges]]/Tabelle111[[#This Row],[Anzahl Lieferscheine]]</f>
        <v>0.16577777777777777</v>
      </c>
      <c r="N4223" s="1">
        <f>Tabelle111[[#This Row],[Menge t P2O5]]/Tabelle111[[#This Row],[Anzahl Lieferscheine]]</f>
        <v>7.7777777777777779E-2</v>
      </c>
    </row>
    <row r="4224" spans="1:14" x14ac:dyDescent="0.2">
      <c r="A4224" s="2" t="s">
        <v>49</v>
      </c>
      <c r="B4224" s="2" t="s">
        <v>49</v>
      </c>
      <c r="C4224" s="2" t="s">
        <v>6</v>
      </c>
      <c r="D4224" s="2" t="s">
        <v>7</v>
      </c>
      <c r="E4224" s="2" t="s">
        <v>12</v>
      </c>
      <c r="F4224" s="2" t="s">
        <v>61</v>
      </c>
      <c r="G4224" s="1">
        <v>4772.6499999999996</v>
      </c>
      <c r="H4224" s="1">
        <v>1788</v>
      </c>
      <c r="I4224" s="4">
        <v>16</v>
      </c>
      <c r="J4224" s="2" t="s">
        <v>69</v>
      </c>
      <c r="K4224" s="1">
        <f>Tabelle111[[#This Row],[Menge kg Nges]]/1000</f>
        <v>4.7726499999999996</v>
      </c>
      <c r="L4224" s="1">
        <f>Tabelle111[[#This Row],[Menge kg P2O5]]/1000</f>
        <v>1.788</v>
      </c>
      <c r="M4224" s="1">
        <f>Tabelle111[[#This Row],[Menge t Nges]]/Tabelle111[[#This Row],[Anzahl Lieferscheine]]</f>
        <v>0.29829062499999998</v>
      </c>
      <c r="N4224" s="1">
        <f>Tabelle111[[#This Row],[Menge t P2O5]]/Tabelle111[[#This Row],[Anzahl Lieferscheine]]</f>
        <v>0.11175</v>
      </c>
    </row>
    <row r="4225" spans="1:14" x14ac:dyDescent="0.2">
      <c r="A4225" s="2" t="s">
        <v>49</v>
      </c>
      <c r="B4225" s="2" t="s">
        <v>49</v>
      </c>
      <c r="C4225" s="2" t="s">
        <v>6</v>
      </c>
      <c r="D4225" s="2" t="s">
        <v>15</v>
      </c>
      <c r="E4225" s="2" t="s">
        <v>18</v>
      </c>
      <c r="F4225" s="2" t="s">
        <v>61</v>
      </c>
      <c r="G4225" s="1">
        <v>1781.6399999999996</v>
      </c>
      <c r="H4225" s="1">
        <v>1369.5599999999997</v>
      </c>
      <c r="I4225" s="4">
        <v>27</v>
      </c>
      <c r="J4225" s="2" t="s">
        <v>69</v>
      </c>
      <c r="K4225" s="1">
        <f>Tabelle111[[#This Row],[Menge kg Nges]]/1000</f>
        <v>1.7816399999999997</v>
      </c>
      <c r="L4225" s="1">
        <f>Tabelle111[[#This Row],[Menge kg P2O5]]/1000</f>
        <v>1.3695599999999997</v>
      </c>
      <c r="M4225" s="1">
        <f>Tabelle111[[#This Row],[Menge t Nges]]/Tabelle111[[#This Row],[Anzahl Lieferscheine]]</f>
        <v>6.5986666666666652E-2</v>
      </c>
      <c r="N4225" s="1">
        <f>Tabelle111[[#This Row],[Menge t P2O5]]/Tabelle111[[#This Row],[Anzahl Lieferscheine]]</f>
        <v>5.0724444444444433E-2</v>
      </c>
    </row>
    <row r="4226" spans="1:14" x14ac:dyDescent="0.2">
      <c r="A4226" s="2" t="s">
        <v>49</v>
      </c>
      <c r="B4226" s="2" t="s">
        <v>49</v>
      </c>
      <c r="C4226" s="2" t="s">
        <v>6</v>
      </c>
      <c r="D4226" s="2" t="s">
        <v>15</v>
      </c>
      <c r="E4226" s="2" t="s">
        <v>19</v>
      </c>
      <c r="F4226" s="2" t="s">
        <v>61</v>
      </c>
      <c r="G4226" s="1">
        <v>542.5</v>
      </c>
      <c r="H4226" s="1">
        <v>545.6</v>
      </c>
      <c r="I4226" s="4">
        <v>3</v>
      </c>
      <c r="J4226" s="2" t="s">
        <v>69</v>
      </c>
      <c r="K4226" s="1">
        <f>Tabelle111[[#This Row],[Menge kg Nges]]/1000</f>
        <v>0.54249999999999998</v>
      </c>
      <c r="L4226" s="1">
        <f>Tabelle111[[#This Row],[Menge kg P2O5]]/1000</f>
        <v>0.54559999999999997</v>
      </c>
      <c r="M4226" s="1">
        <f>Tabelle111[[#This Row],[Menge t Nges]]/Tabelle111[[#This Row],[Anzahl Lieferscheine]]</f>
        <v>0.18083333333333332</v>
      </c>
      <c r="N4226" s="1">
        <f>Tabelle111[[#This Row],[Menge t P2O5]]/Tabelle111[[#This Row],[Anzahl Lieferscheine]]</f>
        <v>0.18186666666666665</v>
      </c>
    </row>
    <row r="4227" spans="1:14" x14ac:dyDescent="0.2">
      <c r="A4227" s="2" t="s">
        <v>49</v>
      </c>
      <c r="B4227" s="2" t="s">
        <v>49</v>
      </c>
      <c r="C4227" s="2" t="s">
        <v>6</v>
      </c>
      <c r="D4227" s="2" t="s">
        <v>15</v>
      </c>
      <c r="E4227" s="2" t="s">
        <v>20</v>
      </c>
      <c r="F4227" s="2" t="s">
        <v>61</v>
      </c>
      <c r="G4227" s="1">
        <v>204</v>
      </c>
      <c r="H4227" s="1">
        <v>150</v>
      </c>
      <c r="I4227" s="4">
        <v>1</v>
      </c>
      <c r="J4227" s="2" t="s">
        <v>69</v>
      </c>
      <c r="K4227" s="1">
        <f>Tabelle111[[#This Row],[Menge kg Nges]]/1000</f>
        <v>0.20399999999999999</v>
      </c>
      <c r="L4227" s="1">
        <f>Tabelle111[[#This Row],[Menge kg P2O5]]/1000</f>
        <v>0.15</v>
      </c>
      <c r="M4227" s="1">
        <f>Tabelle111[[#This Row],[Menge t Nges]]/Tabelle111[[#This Row],[Anzahl Lieferscheine]]</f>
        <v>0.20399999999999999</v>
      </c>
      <c r="N4227" s="1">
        <f>Tabelle111[[#This Row],[Menge t P2O5]]/Tabelle111[[#This Row],[Anzahl Lieferscheine]]</f>
        <v>0.15</v>
      </c>
    </row>
    <row r="4228" spans="1:14" x14ac:dyDescent="0.2">
      <c r="A4228" s="2" t="s">
        <v>49</v>
      </c>
      <c r="B4228" s="2" t="s">
        <v>49</v>
      </c>
      <c r="C4228" s="2" t="s">
        <v>6</v>
      </c>
      <c r="D4228" s="2" t="s">
        <v>15</v>
      </c>
      <c r="E4228" s="2" t="s">
        <v>9</v>
      </c>
      <c r="F4228" s="2" t="s">
        <v>61</v>
      </c>
      <c r="G4228" s="1">
        <v>237.84</v>
      </c>
      <c r="H4228" s="1">
        <v>136.19999999999999</v>
      </c>
      <c r="I4228" s="4">
        <v>4</v>
      </c>
      <c r="J4228" s="2" t="s">
        <v>69</v>
      </c>
      <c r="K4228" s="1">
        <f>Tabelle111[[#This Row],[Menge kg Nges]]/1000</f>
        <v>0.23784</v>
      </c>
      <c r="L4228" s="1">
        <f>Tabelle111[[#This Row],[Menge kg P2O5]]/1000</f>
        <v>0.13619999999999999</v>
      </c>
      <c r="M4228" s="1">
        <f>Tabelle111[[#This Row],[Menge t Nges]]/Tabelle111[[#This Row],[Anzahl Lieferscheine]]</f>
        <v>5.9459999999999999E-2</v>
      </c>
      <c r="N4228" s="1">
        <f>Tabelle111[[#This Row],[Menge t P2O5]]/Tabelle111[[#This Row],[Anzahl Lieferscheine]]</f>
        <v>3.4049999999999997E-2</v>
      </c>
    </row>
    <row r="4229" spans="1:14" x14ac:dyDescent="0.2">
      <c r="A4229" s="2" t="s">
        <v>49</v>
      </c>
      <c r="B4229" s="2" t="s">
        <v>49</v>
      </c>
      <c r="C4229" s="2" t="s">
        <v>6</v>
      </c>
      <c r="D4229" s="2" t="s">
        <v>15</v>
      </c>
      <c r="E4229" s="2" t="s">
        <v>10</v>
      </c>
      <c r="F4229" s="2" t="s">
        <v>61</v>
      </c>
      <c r="G4229" s="1">
        <v>162</v>
      </c>
      <c r="H4229" s="1">
        <v>69.2</v>
      </c>
      <c r="I4229" s="4">
        <v>1</v>
      </c>
      <c r="J4229" s="2" t="s">
        <v>69</v>
      </c>
      <c r="K4229" s="1">
        <f>Tabelle111[[#This Row],[Menge kg Nges]]/1000</f>
        <v>0.16200000000000001</v>
      </c>
      <c r="L4229" s="1">
        <f>Tabelle111[[#This Row],[Menge kg P2O5]]/1000</f>
        <v>6.9199999999999998E-2</v>
      </c>
      <c r="M4229" s="1">
        <f>Tabelle111[[#This Row],[Menge t Nges]]/Tabelle111[[#This Row],[Anzahl Lieferscheine]]</f>
        <v>0.16200000000000001</v>
      </c>
      <c r="N4229" s="1">
        <f>Tabelle111[[#This Row],[Menge t P2O5]]/Tabelle111[[#This Row],[Anzahl Lieferscheine]]</f>
        <v>6.9199999999999998E-2</v>
      </c>
    </row>
    <row r="4230" spans="1:14" x14ac:dyDescent="0.2">
      <c r="A4230" s="2" t="s">
        <v>49</v>
      </c>
      <c r="B4230" s="2" t="s">
        <v>37</v>
      </c>
      <c r="C4230" s="2" t="s">
        <v>6</v>
      </c>
      <c r="D4230" s="2" t="s">
        <v>7</v>
      </c>
      <c r="E4230" s="2" t="s">
        <v>12</v>
      </c>
      <c r="F4230" s="2" t="s">
        <v>61</v>
      </c>
      <c r="G4230" s="1">
        <v>704</v>
      </c>
      <c r="H4230" s="1">
        <v>264</v>
      </c>
      <c r="I4230" s="4">
        <v>2</v>
      </c>
      <c r="J4230" s="2" t="s">
        <v>69</v>
      </c>
      <c r="K4230" s="1">
        <f>Tabelle111[[#This Row],[Menge kg Nges]]/1000</f>
        <v>0.70399999999999996</v>
      </c>
      <c r="L4230" s="1">
        <f>Tabelle111[[#This Row],[Menge kg P2O5]]/1000</f>
        <v>0.26400000000000001</v>
      </c>
      <c r="M4230" s="1">
        <f>Tabelle111[[#This Row],[Menge t Nges]]/Tabelle111[[#This Row],[Anzahl Lieferscheine]]</f>
        <v>0.35199999999999998</v>
      </c>
      <c r="N4230" s="1">
        <f>Tabelle111[[#This Row],[Menge t P2O5]]/Tabelle111[[#This Row],[Anzahl Lieferscheine]]</f>
        <v>0.13200000000000001</v>
      </c>
    </row>
    <row r="4231" spans="1:14" x14ac:dyDescent="0.2">
      <c r="A4231" s="2" t="s">
        <v>49</v>
      </c>
      <c r="B4231" s="2" t="s">
        <v>39</v>
      </c>
      <c r="C4231" s="2" t="s">
        <v>6</v>
      </c>
      <c r="D4231" s="2" t="s">
        <v>7</v>
      </c>
      <c r="E4231" s="2" t="s">
        <v>12</v>
      </c>
      <c r="F4231" s="2" t="s">
        <v>61</v>
      </c>
      <c r="G4231" s="1">
        <v>192</v>
      </c>
      <c r="H4231" s="1">
        <v>72</v>
      </c>
      <c r="I4231" s="4">
        <v>1</v>
      </c>
      <c r="J4231" s="2" t="s">
        <v>69</v>
      </c>
      <c r="K4231" s="1">
        <f>Tabelle111[[#This Row],[Menge kg Nges]]/1000</f>
        <v>0.192</v>
      </c>
      <c r="L4231" s="1">
        <f>Tabelle111[[#This Row],[Menge kg P2O5]]/1000</f>
        <v>7.1999999999999995E-2</v>
      </c>
      <c r="M4231" s="1">
        <f>Tabelle111[[#This Row],[Menge t Nges]]/Tabelle111[[#This Row],[Anzahl Lieferscheine]]</f>
        <v>0.192</v>
      </c>
      <c r="N4231" s="1">
        <f>Tabelle111[[#This Row],[Menge t P2O5]]/Tabelle111[[#This Row],[Anzahl Lieferscheine]]</f>
        <v>7.1999999999999995E-2</v>
      </c>
    </row>
    <row r="4232" spans="1:14" x14ac:dyDescent="0.2">
      <c r="A4232" s="2" t="s">
        <v>49</v>
      </c>
      <c r="B4232" s="2" t="s">
        <v>42</v>
      </c>
      <c r="C4232" s="2" t="s">
        <v>6</v>
      </c>
      <c r="D4232" s="2" t="s">
        <v>7</v>
      </c>
      <c r="E4232" s="2" t="s">
        <v>12</v>
      </c>
      <c r="F4232" s="2" t="s">
        <v>61</v>
      </c>
      <c r="G4232" s="1">
        <v>864</v>
      </c>
      <c r="H4232" s="1">
        <v>324</v>
      </c>
      <c r="I4232" s="4">
        <v>1</v>
      </c>
      <c r="J4232" s="2" t="s">
        <v>69</v>
      </c>
      <c r="K4232" s="1">
        <f>Tabelle111[[#This Row],[Menge kg Nges]]/1000</f>
        <v>0.86399999999999999</v>
      </c>
      <c r="L4232" s="1">
        <f>Tabelle111[[#This Row],[Menge kg P2O5]]/1000</f>
        <v>0.32400000000000001</v>
      </c>
      <c r="M4232" s="1">
        <f>Tabelle111[[#This Row],[Menge t Nges]]/Tabelle111[[#This Row],[Anzahl Lieferscheine]]</f>
        <v>0.86399999999999999</v>
      </c>
      <c r="N4232" s="1">
        <f>Tabelle111[[#This Row],[Menge t P2O5]]/Tabelle111[[#This Row],[Anzahl Lieferscheine]]</f>
        <v>0.32400000000000001</v>
      </c>
    </row>
    <row r="4233" spans="1:14" x14ac:dyDescent="0.2">
      <c r="A4233" s="2" t="s">
        <v>47</v>
      </c>
      <c r="B4233" s="2" t="s">
        <v>44</v>
      </c>
      <c r="C4233" s="2" t="s">
        <v>6</v>
      </c>
      <c r="D4233" s="2" t="s">
        <v>15</v>
      </c>
      <c r="E4233" s="2" t="s">
        <v>20</v>
      </c>
      <c r="F4233" s="2" t="s">
        <v>61</v>
      </c>
      <c r="G4233" s="1">
        <v>53.28</v>
      </c>
      <c r="H4233" s="1">
        <v>33</v>
      </c>
      <c r="I4233" s="4">
        <v>2</v>
      </c>
      <c r="J4233" s="2" t="s">
        <v>69</v>
      </c>
      <c r="K4233" s="1">
        <f>Tabelle111[[#This Row],[Menge kg Nges]]/1000</f>
        <v>5.3280000000000001E-2</v>
      </c>
      <c r="L4233" s="1">
        <f>Tabelle111[[#This Row],[Menge kg P2O5]]/1000</f>
        <v>3.3000000000000002E-2</v>
      </c>
      <c r="M4233" s="1">
        <f>Tabelle111[[#This Row],[Menge t Nges]]/Tabelle111[[#This Row],[Anzahl Lieferscheine]]</f>
        <v>2.664E-2</v>
      </c>
      <c r="N4233" s="1">
        <f>Tabelle111[[#This Row],[Menge t P2O5]]/Tabelle111[[#This Row],[Anzahl Lieferscheine]]</f>
        <v>1.6500000000000001E-2</v>
      </c>
    </row>
    <row r="4234" spans="1:14" x14ac:dyDescent="0.2">
      <c r="A4234" s="2" t="s">
        <v>47</v>
      </c>
      <c r="B4234" s="2" t="s">
        <v>44</v>
      </c>
      <c r="C4234" s="2" t="s">
        <v>6</v>
      </c>
      <c r="D4234" s="2" t="s">
        <v>15</v>
      </c>
      <c r="E4234" s="2" t="s">
        <v>9</v>
      </c>
      <c r="F4234" s="2" t="s">
        <v>61</v>
      </c>
      <c r="G4234" s="1">
        <v>276</v>
      </c>
      <c r="H4234" s="1">
        <v>180</v>
      </c>
      <c r="I4234" s="4">
        <v>2</v>
      </c>
      <c r="J4234" s="2" t="s">
        <v>69</v>
      </c>
      <c r="K4234" s="1">
        <f>Tabelle111[[#This Row],[Menge kg Nges]]/1000</f>
        <v>0.27600000000000002</v>
      </c>
      <c r="L4234" s="1">
        <f>Tabelle111[[#This Row],[Menge kg P2O5]]/1000</f>
        <v>0.18</v>
      </c>
      <c r="M4234" s="1">
        <f>Tabelle111[[#This Row],[Menge t Nges]]/Tabelle111[[#This Row],[Anzahl Lieferscheine]]</f>
        <v>0.13800000000000001</v>
      </c>
      <c r="N4234" s="1">
        <f>Tabelle111[[#This Row],[Menge t P2O5]]/Tabelle111[[#This Row],[Anzahl Lieferscheine]]</f>
        <v>0.09</v>
      </c>
    </row>
    <row r="4235" spans="1:14" x14ac:dyDescent="0.2">
      <c r="A4235" s="2" t="s">
        <v>47</v>
      </c>
      <c r="B4235" s="2" t="s">
        <v>47</v>
      </c>
      <c r="C4235" s="2" t="s">
        <v>6</v>
      </c>
      <c r="D4235" s="2" t="s">
        <v>7</v>
      </c>
      <c r="E4235" s="2" t="s">
        <v>8</v>
      </c>
      <c r="F4235" s="2" t="s">
        <v>61</v>
      </c>
      <c r="G4235" s="1">
        <v>53176.97</v>
      </c>
      <c r="H4235" s="1">
        <v>19624.48</v>
      </c>
      <c r="I4235" s="4">
        <v>60</v>
      </c>
      <c r="J4235" s="2" t="s">
        <v>69</v>
      </c>
      <c r="K4235" s="1">
        <f>Tabelle111[[#This Row],[Menge kg Nges]]/1000</f>
        <v>53.176970000000004</v>
      </c>
      <c r="L4235" s="1">
        <f>Tabelle111[[#This Row],[Menge kg P2O5]]/1000</f>
        <v>19.624479999999998</v>
      </c>
      <c r="M4235" s="1">
        <f>Tabelle111[[#This Row],[Menge t Nges]]/Tabelle111[[#This Row],[Anzahl Lieferscheine]]</f>
        <v>0.88628283333333335</v>
      </c>
      <c r="N4235" s="1">
        <f>Tabelle111[[#This Row],[Menge t P2O5]]/Tabelle111[[#This Row],[Anzahl Lieferscheine]]</f>
        <v>0.32707466666666662</v>
      </c>
    </row>
    <row r="4236" spans="1:14" x14ac:dyDescent="0.2">
      <c r="A4236" s="2" t="s">
        <v>47</v>
      </c>
      <c r="B4236" s="2" t="s">
        <v>47</v>
      </c>
      <c r="C4236" s="2" t="s">
        <v>6</v>
      </c>
      <c r="D4236" s="2" t="s">
        <v>7</v>
      </c>
      <c r="E4236" s="2" t="s">
        <v>9</v>
      </c>
      <c r="F4236" s="2" t="s">
        <v>61</v>
      </c>
      <c r="G4236" s="1">
        <v>32704.730000000003</v>
      </c>
      <c r="H4236" s="1">
        <v>13141.100000000002</v>
      </c>
      <c r="I4236" s="4">
        <v>73</v>
      </c>
      <c r="J4236" s="2" t="s">
        <v>69</v>
      </c>
      <c r="K4236" s="1">
        <f>Tabelle111[[#This Row],[Menge kg Nges]]/1000</f>
        <v>32.704730000000005</v>
      </c>
      <c r="L4236" s="1">
        <f>Tabelle111[[#This Row],[Menge kg P2O5]]/1000</f>
        <v>13.141100000000002</v>
      </c>
      <c r="M4236" s="1">
        <f>Tabelle111[[#This Row],[Menge t Nges]]/Tabelle111[[#This Row],[Anzahl Lieferscheine]]</f>
        <v>0.44801000000000007</v>
      </c>
      <c r="N4236" s="1">
        <f>Tabelle111[[#This Row],[Menge t P2O5]]/Tabelle111[[#This Row],[Anzahl Lieferscheine]]</f>
        <v>0.18001506849315072</v>
      </c>
    </row>
    <row r="4237" spans="1:14" x14ac:dyDescent="0.2">
      <c r="A4237" s="2" t="s">
        <v>47</v>
      </c>
      <c r="B4237" s="2" t="s">
        <v>47</v>
      </c>
      <c r="C4237" s="2" t="s">
        <v>6</v>
      </c>
      <c r="D4237" s="2" t="s">
        <v>7</v>
      </c>
      <c r="E4237" s="2" t="s">
        <v>10</v>
      </c>
      <c r="F4237" s="2" t="s">
        <v>61</v>
      </c>
      <c r="G4237" s="1">
        <v>668</v>
      </c>
      <c r="H4237" s="1">
        <v>268</v>
      </c>
      <c r="I4237" s="4">
        <v>5</v>
      </c>
      <c r="J4237" s="2" t="s">
        <v>69</v>
      </c>
      <c r="K4237" s="1">
        <f>Tabelle111[[#This Row],[Menge kg Nges]]/1000</f>
        <v>0.66800000000000004</v>
      </c>
      <c r="L4237" s="1">
        <f>Tabelle111[[#This Row],[Menge kg P2O5]]/1000</f>
        <v>0.26800000000000002</v>
      </c>
      <c r="M4237" s="1">
        <f>Tabelle111[[#This Row],[Menge t Nges]]/Tabelle111[[#This Row],[Anzahl Lieferscheine]]</f>
        <v>0.1336</v>
      </c>
      <c r="N4237" s="1">
        <f>Tabelle111[[#This Row],[Menge t P2O5]]/Tabelle111[[#This Row],[Anzahl Lieferscheine]]</f>
        <v>5.3600000000000002E-2</v>
      </c>
    </row>
    <row r="4238" spans="1:14" x14ac:dyDescent="0.2">
      <c r="A4238" s="2" t="s">
        <v>47</v>
      </c>
      <c r="B4238" s="2" t="s">
        <v>47</v>
      </c>
      <c r="C4238" s="2" t="s">
        <v>6</v>
      </c>
      <c r="D4238" s="2" t="s">
        <v>7</v>
      </c>
      <c r="E4238" s="2" t="s">
        <v>11</v>
      </c>
      <c r="F4238" s="2" t="s">
        <v>61</v>
      </c>
      <c r="G4238" s="1">
        <v>22741.38</v>
      </c>
      <c r="H4238" s="1">
        <v>11410.92</v>
      </c>
      <c r="I4238" s="4">
        <v>15</v>
      </c>
      <c r="J4238" s="2" t="s">
        <v>69</v>
      </c>
      <c r="K4238" s="1">
        <f>Tabelle111[[#This Row],[Menge kg Nges]]/1000</f>
        <v>22.741379999999999</v>
      </c>
      <c r="L4238" s="1">
        <f>Tabelle111[[#This Row],[Menge kg P2O5]]/1000</f>
        <v>11.410920000000001</v>
      </c>
      <c r="M4238" s="1">
        <f>Tabelle111[[#This Row],[Menge t Nges]]/Tabelle111[[#This Row],[Anzahl Lieferscheine]]</f>
        <v>1.516092</v>
      </c>
      <c r="N4238" s="1">
        <f>Tabelle111[[#This Row],[Menge t P2O5]]/Tabelle111[[#This Row],[Anzahl Lieferscheine]]</f>
        <v>0.76072800000000007</v>
      </c>
    </row>
    <row r="4239" spans="1:14" x14ac:dyDescent="0.2">
      <c r="A4239" s="2" t="s">
        <v>47</v>
      </c>
      <c r="B4239" s="2" t="s">
        <v>47</v>
      </c>
      <c r="C4239" s="2" t="s">
        <v>6</v>
      </c>
      <c r="D4239" s="2" t="s">
        <v>7</v>
      </c>
      <c r="E4239" s="2" t="s">
        <v>12</v>
      </c>
      <c r="F4239" s="2" t="s">
        <v>61</v>
      </c>
      <c r="G4239" s="1">
        <v>8020.5</v>
      </c>
      <c r="H4239" s="1">
        <v>4816.0499999999993</v>
      </c>
      <c r="I4239" s="4">
        <v>33</v>
      </c>
      <c r="J4239" s="2" t="s">
        <v>69</v>
      </c>
      <c r="K4239" s="1">
        <f>Tabelle111[[#This Row],[Menge kg Nges]]/1000</f>
        <v>8.0205000000000002</v>
      </c>
      <c r="L4239" s="1">
        <f>Tabelle111[[#This Row],[Menge kg P2O5]]/1000</f>
        <v>4.8160499999999988</v>
      </c>
      <c r="M4239" s="1">
        <f>Tabelle111[[#This Row],[Menge t Nges]]/Tabelle111[[#This Row],[Anzahl Lieferscheine]]</f>
        <v>0.24304545454545456</v>
      </c>
      <c r="N4239" s="1">
        <f>Tabelle111[[#This Row],[Menge t P2O5]]/Tabelle111[[#This Row],[Anzahl Lieferscheine]]</f>
        <v>0.14594090909090907</v>
      </c>
    </row>
    <row r="4240" spans="1:14" x14ac:dyDescent="0.2">
      <c r="A4240" s="2" t="s">
        <v>47</v>
      </c>
      <c r="B4240" s="2" t="s">
        <v>47</v>
      </c>
      <c r="C4240" s="2" t="s">
        <v>6</v>
      </c>
      <c r="D4240" s="2" t="s">
        <v>7</v>
      </c>
      <c r="E4240" s="2" t="s">
        <v>13</v>
      </c>
      <c r="F4240" s="2" t="s">
        <v>61</v>
      </c>
      <c r="G4240" s="1">
        <v>827.2</v>
      </c>
      <c r="H4240" s="1">
        <v>563.20000000000005</v>
      </c>
      <c r="I4240" s="4">
        <v>2</v>
      </c>
      <c r="J4240" s="2" t="s">
        <v>69</v>
      </c>
      <c r="K4240" s="1">
        <f>Tabelle111[[#This Row],[Menge kg Nges]]/1000</f>
        <v>0.82720000000000005</v>
      </c>
      <c r="L4240" s="1">
        <f>Tabelle111[[#This Row],[Menge kg P2O5]]/1000</f>
        <v>0.56320000000000003</v>
      </c>
      <c r="M4240" s="1">
        <f>Tabelle111[[#This Row],[Menge t Nges]]/Tabelle111[[#This Row],[Anzahl Lieferscheine]]</f>
        <v>0.41360000000000002</v>
      </c>
      <c r="N4240" s="1">
        <f>Tabelle111[[#This Row],[Menge t P2O5]]/Tabelle111[[#This Row],[Anzahl Lieferscheine]]</f>
        <v>0.28160000000000002</v>
      </c>
    </row>
    <row r="4241" spans="1:14" x14ac:dyDescent="0.2">
      <c r="A4241" s="2" t="s">
        <v>47</v>
      </c>
      <c r="B4241" s="2" t="s">
        <v>47</v>
      </c>
      <c r="C4241" s="2" t="s">
        <v>6</v>
      </c>
      <c r="D4241" s="2" t="s">
        <v>7</v>
      </c>
      <c r="E4241" s="2" t="s">
        <v>14</v>
      </c>
      <c r="F4241" s="2" t="s">
        <v>61</v>
      </c>
      <c r="G4241" s="1">
        <v>3528</v>
      </c>
      <c r="H4241" s="1">
        <v>2195.1999999999998</v>
      </c>
      <c r="I4241" s="4">
        <v>11</v>
      </c>
      <c r="J4241" s="2" t="s">
        <v>69</v>
      </c>
      <c r="K4241" s="1">
        <f>Tabelle111[[#This Row],[Menge kg Nges]]/1000</f>
        <v>3.528</v>
      </c>
      <c r="L4241" s="1">
        <f>Tabelle111[[#This Row],[Menge kg P2O5]]/1000</f>
        <v>2.1951999999999998</v>
      </c>
      <c r="M4241" s="1">
        <f>Tabelle111[[#This Row],[Menge t Nges]]/Tabelle111[[#This Row],[Anzahl Lieferscheine]]</f>
        <v>0.32072727272727275</v>
      </c>
      <c r="N4241" s="1">
        <f>Tabelle111[[#This Row],[Menge t P2O5]]/Tabelle111[[#This Row],[Anzahl Lieferscheine]]</f>
        <v>0.19956363636363636</v>
      </c>
    </row>
    <row r="4242" spans="1:14" x14ac:dyDescent="0.2">
      <c r="A4242" s="2" t="s">
        <v>47</v>
      </c>
      <c r="B4242" s="2" t="s">
        <v>47</v>
      </c>
      <c r="C4242" s="2" t="s">
        <v>6</v>
      </c>
      <c r="D4242" s="2" t="s">
        <v>15</v>
      </c>
      <c r="E4242" s="2" t="s">
        <v>16</v>
      </c>
      <c r="F4242" s="2" t="s">
        <v>61</v>
      </c>
      <c r="G4242" s="1">
        <v>4358.9500000000007</v>
      </c>
      <c r="H4242" s="1">
        <v>3797.3700000000003</v>
      </c>
      <c r="I4242" s="4">
        <v>11</v>
      </c>
      <c r="J4242" s="2" t="s">
        <v>69</v>
      </c>
      <c r="K4242" s="1">
        <f>Tabelle111[[#This Row],[Menge kg Nges]]/1000</f>
        <v>4.358950000000001</v>
      </c>
      <c r="L4242" s="1">
        <f>Tabelle111[[#This Row],[Menge kg P2O5]]/1000</f>
        <v>3.7973700000000004</v>
      </c>
      <c r="M4242" s="1">
        <f>Tabelle111[[#This Row],[Menge t Nges]]/Tabelle111[[#This Row],[Anzahl Lieferscheine]]</f>
        <v>0.39626818181818191</v>
      </c>
      <c r="N4242" s="1">
        <f>Tabelle111[[#This Row],[Menge t P2O5]]/Tabelle111[[#This Row],[Anzahl Lieferscheine]]</f>
        <v>0.3452154545454546</v>
      </c>
    </row>
    <row r="4243" spans="1:14" x14ac:dyDescent="0.2">
      <c r="A4243" s="2" t="s">
        <v>47</v>
      </c>
      <c r="B4243" s="2" t="s">
        <v>47</v>
      </c>
      <c r="C4243" s="2" t="s">
        <v>6</v>
      </c>
      <c r="D4243" s="2" t="s">
        <v>15</v>
      </c>
      <c r="E4243" s="2" t="s">
        <v>17</v>
      </c>
      <c r="F4243" s="2" t="s">
        <v>61</v>
      </c>
      <c r="G4243" s="1">
        <v>31.8</v>
      </c>
      <c r="H4243" s="1">
        <v>13.799999999999999</v>
      </c>
      <c r="I4243" s="4">
        <v>5</v>
      </c>
      <c r="J4243" s="2" t="s">
        <v>69</v>
      </c>
      <c r="K4243" s="1">
        <f>Tabelle111[[#This Row],[Menge kg Nges]]/1000</f>
        <v>3.1800000000000002E-2</v>
      </c>
      <c r="L4243" s="1">
        <f>Tabelle111[[#This Row],[Menge kg P2O5]]/1000</f>
        <v>1.38E-2</v>
      </c>
      <c r="M4243" s="1">
        <f>Tabelle111[[#This Row],[Menge t Nges]]/Tabelle111[[#This Row],[Anzahl Lieferscheine]]</f>
        <v>6.3600000000000002E-3</v>
      </c>
      <c r="N4243" s="1">
        <f>Tabelle111[[#This Row],[Menge t P2O5]]/Tabelle111[[#This Row],[Anzahl Lieferscheine]]</f>
        <v>2.7599999999999999E-3</v>
      </c>
    </row>
    <row r="4244" spans="1:14" x14ac:dyDescent="0.2">
      <c r="A4244" s="2" t="s">
        <v>47</v>
      </c>
      <c r="B4244" s="2" t="s">
        <v>47</v>
      </c>
      <c r="C4244" s="2" t="s">
        <v>6</v>
      </c>
      <c r="D4244" s="2" t="s">
        <v>15</v>
      </c>
      <c r="E4244" s="2" t="s">
        <v>18</v>
      </c>
      <c r="F4244" s="2" t="s">
        <v>61</v>
      </c>
      <c r="G4244" s="1">
        <v>1142.4000000000001</v>
      </c>
      <c r="H4244" s="1">
        <v>924.8</v>
      </c>
      <c r="I4244" s="4">
        <v>3</v>
      </c>
      <c r="J4244" s="2" t="s">
        <v>69</v>
      </c>
      <c r="K4244" s="1">
        <f>Tabelle111[[#This Row],[Menge kg Nges]]/1000</f>
        <v>1.1424000000000001</v>
      </c>
      <c r="L4244" s="1">
        <f>Tabelle111[[#This Row],[Menge kg P2O5]]/1000</f>
        <v>0.92479999999999996</v>
      </c>
      <c r="M4244" s="1">
        <f>Tabelle111[[#This Row],[Menge t Nges]]/Tabelle111[[#This Row],[Anzahl Lieferscheine]]</f>
        <v>0.38080000000000003</v>
      </c>
      <c r="N4244" s="1">
        <f>Tabelle111[[#This Row],[Menge t P2O5]]/Tabelle111[[#This Row],[Anzahl Lieferscheine]]</f>
        <v>0.30826666666666663</v>
      </c>
    </row>
    <row r="4245" spans="1:14" x14ac:dyDescent="0.2">
      <c r="A4245" s="2" t="s">
        <v>47</v>
      </c>
      <c r="B4245" s="2" t="s">
        <v>47</v>
      </c>
      <c r="C4245" s="2" t="s">
        <v>6</v>
      </c>
      <c r="D4245" s="2" t="s">
        <v>15</v>
      </c>
      <c r="E4245" s="2" t="s">
        <v>19</v>
      </c>
      <c r="F4245" s="2" t="s">
        <v>61</v>
      </c>
      <c r="G4245" s="1">
        <v>47.25</v>
      </c>
      <c r="H4245" s="1">
        <v>52.5</v>
      </c>
      <c r="I4245" s="4">
        <v>1</v>
      </c>
      <c r="J4245" s="2" t="s">
        <v>69</v>
      </c>
      <c r="K4245" s="1">
        <f>Tabelle111[[#This Row],[Menge kg Nges]]/1000</f>
        <v>4.725E-2</v>
      </c>
      <c r="L4245" s="1">
        <f>Tabelle111[[#This Row],[Menge kg P2O5]]/1000</f>
        <v>5.2499999999999998E-2</v>
      </c>
      <c r="M4245" s="1">
        <f>Tabelle111[[#This Row],[Menge t Nges]]/Tabelle111[[#This Row],[Anzahl Lieferscheine]]</f>
        <v>4.725E-2</v>
      </c>
      <c r="N4245" s="1">
        <f>Tabelle111[[#This Row],[Menge t P2O5]]/Tabelle111[[#This Row],[Anzahl Lieferscheine]]</f>
        <v>5.2499999999999998E-2</v>
      </c>
    </row>
    <row r="4246" spans="1:14" x14ac:dyDescent="0.2">
      <c r="A4246" s="2" t="s">
        <v>47</v>
      </c>
      <c r="B4246" s="2" t="s">
        <v>47</v>
      </c>
      <c r="C4246" s="2" t="s">
        <v>6</v>
      </c>
      <c r="D4246" s="2" t="s">
        <v>15</v>
      </c>
      <c r="E4246" s="2" t="s">
        <v>20</v>
      </c>
      <c r="F4246" s="2" t="s">
        <v>61</v>
      </c>
      <c r="G4246" s="1">
        <v>2150.2199999999998</v>
      </c>
      <c r="H4246" s="1">
        <v>1879.8200000000002</v>
      </c>
      <c r="I4246" s="4">
        <v>19</v>
      </c>
      <c r="J4246" s="2" t="s">
        <v>69</v>
      </c>
      <c r="K4246" s="1">
        <f>Tabelle111[[#This Row],[Menge kg Nges]]/1000</f>
        <v>2.15022</v>
      </c>
      <c r="L4246" s="1">
        <f>Tabelle111[[#This Row],[Menge kg P2O5]]/1000</f>
        <v>1.8798200000000003</v>
      </c>
      <c r="M4246" s="1">
        <f>Tabelle111[[#This Row],[Menge t Nges]]/Tabelle111[[#This Row],[Anzahl Lieferscheine]]</f>
        <v>0.11316947368421053</v>
      </c>
      <c r="N4246" s="1">
        <f>Tabelle111[[#This Row],[Menge t P2O5]]/Tabelle111[[#This Row],[Anzahl Lieferscheine]]</f>
        <v>9.8937894736842114E-2</v>
      </c>
    </row>
    <row r="4247" spans="1:14" x14ac:dyDescent="0.2">
      <c r="A4247" s="2" t="s">
        <v>47</v>
      </c>
      <c r="B4247" s="2" t="s">
        <v>47</v>
      </c>
      <c r="C4247" s="2" t="s">
        <v>6</v>
      </c>
      <c r="D4247" s="2" t="s">
        <v>15</v>
      </c>
      <c r="E4247" s="2" t="s">
        <v>21</v>
      </c>
      <c r="F4247" s="2" t="s">
        <v>61</v>
      </c>
      <c r="G4247" s="1">
        <v>1711.17</v>
      </c>
      <c r="H4247" s="1">
        <v>984</v>
      </c>
      <c r="I4247" s="4">
        <v>2</v>
      </c>
      <c r="J4247" s="2" t="s">
        <v>69</v>
      </c>
      <c r="K4247" s="1">
        <f>Tabelle111[[#This Row],[Menge kg Nges]]/1000</f>
        <v>1.7111700000000001</v>
      </c>
      <c r="L4247" s="1">
        <f>Tabelle111[[#This Row],[Menge kg P2O5]]/1000</f>
        <v>0.98399999999999999</v>
      </c>
      <c r="M4247" s="1">
        <f>Tabelle111[[#This Row],[Menge t Nges]]/Tabelle111[[#This Row],[Anzahl Lieferscheine]]</f>
        <v>0.85558500000000004</v>
      </c>
      <c r="N4247" s="1">
        <f>Tabelle111[[#This Row],[Menge t P2O5]]/Tabelle111[[#This Row],[Anzahl Lieferscheine]]</f>
        <v>0.49199999999999999</v>
      </c>
    </row>
    <row r="4248" spans="1:14" x14ac:dyDescent="0.2">
      <c r="A4248" s="2" t="s">
        <v>47</v>
      </c>
      <c r="B4248" s="2" t="s">
        <v>47</v>
      </c>
      <c r="C4248" s="2" t="s">
        <v>6</v>
      </c>
      <c r="D4248" s="2" t="s">
        <v>15</v>
      </c>
      <c r="E4248" s="2" t="s">
        <v>9</v>
      </c>
      <c r="F4248" s="2" t="s">
        <v>61</v>
      </c>
      <c r="G4248" s="1">
        <v>6074.76</v>
      </c>
      <c r="H4248" s="1">
        <v>3362.7</v>
      </c>
      <c r="I4248" s="4">
        <v>32</v>
      </c>
      <c r="J4248" s="2" t="s">
        <v>69</v>
      </c>
      <c r="K4248" s="1">
        <f>Tabelle111[[#This Row],[Menge kg Nges]]/1000</f>
        <v>6.0747600000000004</v>
      </c>
      <c r="L4248" s="1">
        <f>Tabelle111[[#This Row],[Menge kg P2O5]]/1000</f>
        <v>3.3626999999999998</v>
      </c>
      <c r="M4248" s="1">
        <f>Tabelle111[[#This Row],[Menge t Nges]]/Tabelle111[[#This Row],[Anzahl Lieferscheine]]</f>
        <v>0.18983625000000001</v>
      </c>
      <c r="N4248" s="1">
        <f>Tabelle111[[#This Row],[Menge t P2O5]]/Tabelle111[[#This Row],[Anzahl Lieferscheine]]</f>
        <v>0.10508437499999999</v>
      </c>
    </row>
    <row r="4249" spans="1:14" x14ac:dyDescent="0.2">
      <c r="A4249" s="2" t="s">
        <v>47</v>
      </c>
      <c r="B4249" s="2" t="s">
        <v>47</v>
      </c>
      <c r="C4249" s="2" t="s">
        <v>6</v>
      </c>
      <c r="D4249" s="2" t="s">
        <v>15</v>
      </c>
      <c r="E4249" s="2" t="s">
        <v>10</v>
      </c>
      <c r="F4249" s="2" t="s">
        <v>61</v>
      </c>
      <c r="G4249" s="1">
        <v>60.75</v>
      </c>
      <c r="H4249" s="1">
        <v>25.95</v>
      </c>
      <c r="I4249" s="4">
        <v>1</v>
      </c>
      <c r="J4249" s="2" t="s">
        <v>69</v>
      </c>
      <c r="K4249" s="1">
        <f>Tabelle111[[#This Row],[Menge kg Nges]]/1000</f>
        <v>6.0749999999999998E-2</v>
      </c>
      <c r="L4249" s="1">
        <f>Tabelle111[[#This Row],[Menge kg P2O5]]/1000</f>
        <v>2.5950000000000001E-2</v>
      </c>
      <c r="M4249" s="1">
        <f>Tabelle111[[#This Row],[Menge t Nges]]/Tabelle111[[#This Row],[Anzahl Lieferscheine]]</f>
        <v>6.0749999999999998E-2</v>
      </c>
      <c r="N4249" s="1">
        <f>Tabelle111[[#This Row],[Menge t P2O5]]/Tabelle111[[#This Row],[Anzahl Lieferscheine]]</f>
        <v>2.5950000000000001E-2</v>
      </c>
    </row>
    <row r="4250" spans="1:14" x14ac:dyDescent="0.2">
      <c r="A4250" s="2" t="s">
        <v>47</v>
      </c>
      <c r="B4250" s="2" t="s">
        <v>47</v>
      </c>
      <c r="C4250" s="2" t="s">
        <v>6</v>
      </c>
      <c r="D4250" s="2" t="s">
        <v>15</v>
      </c>
      <c r="E4250" s="2" t="s">
        <v>23</v>
      </c>
      <c r="F4250" s="2" t="s">
        <v>61</v>
      </c>
      <c r="G4250" s="1">
        <v>44</v>
      </c>
      <c r="H4250" s="1">
        <v>18.149999999999999</v>
      </c>
      <c r="I4250" s="4">
        <v>2</v>
      </c>
      <c r="J4250" s="2" t="s">
        <v>69</v>
      </c>
      <c r="K4250" s="1">
        <f>Tabelle111[[#This Row],[Menge kg Nges]]/1000</f>
        <v>4.3999999999999997E-2</v>
      </c>
      <c r="L4250" s="1">
        <f>Tabelle111[[#This Row],[Menge kg P2O5]]/1000</f>
        <v>1.8149999999999999E-2</v>
      </c>
      <c r="M4250" s="1">
        <f>Tabelle111[[#This Row],[Menge t Nges]]/Tabelle111[[#This Row],[Anzahl Lieferscheine]]</f>
        <v>2.1999999999999999E-2</v>
      </c>
      <c r="N4250" s="1">
        <f>Tabelle111[[#This Row],[Menge t P2O5]]/Tabelle111[[#This Row],[Anzahl Lieferscheine]]</f>
        <v>9.0749999999999997E-3</v>
      </c>
    </row>
    <row r="4251" spans="1:14" x14ac:dyDescent="0.2">
      <c r="A4251" s="2" t="s">
        <v>47</v>
      </c>
      <c r="B4251" s="2" t="s">
        <v>47</v>
      </c>
      <c r="C4251" s="2" t="s">
        <v>25</v>
      </c>
      <c r="D4251" s="2" t="s">
        <v>25</v>
      </c>
      <c r="E4251" s="2" t="s">
        <v>26</v>
      </c>
      <c r="F4251" s="2" t="s">
        <v>61</v>
      </c>
      <c r="G4251" s="1">
        <v>27074.529999999995</v>
      </c>
      <c r="H4251" s="1">
        <v>10636.150000000001</v>
      </c>
      <c r="I4251" s="4">
        <v>53</v>
      </c>
      <c r="J4251" s="2" t="s">
        <v>69</v>
      </c>
      <c r="K4251" s="1">
        <f>Tabelle111[[#This Row],[Menge kg Nges]]/1000</f>
        <v>27.074529999999996</v>
      </c>
      <c r="L4251" s="1">
        <f>Tabelle111[[#This Row],[Menge kg P2O5]]/1000</f>
        <v>10.636150000000001</v>
      </c>
      <c r="M4251" s="1">
        <f>Tabelle111[[#This Row],[Menge t Nges]]/Tabelle111[[#This Row],[Anzahl Lieferscheine]]</f>
        <v>0.51084018867924519</v>
      </c>
      <c r="N4251" s="1">
        <f>Tabelle111[[#This Row],[Menge t P2O5]]/Tabelle111[[#This Row],[Anzahl Lieferscheine]]</f>
        <v>0.20068207547169811</v>
      </c>
    </row>
    <row r="4252" spans="1:14" x14ac:dyDescent="0.2">
      <c r="A4252" s="2" t="s">
        <v>47</v>
      </c>
      <c r="B4252" s="2" t="s">
        <v>47</v>
      </c>
      <c r="C4252" s="2" t="s">
        <v>63</v>
      </c>
      <c r="D4252" s="2" t="s">
        <v>63</v>
      </c>
      <c r="E4252" s="2" t="s">
        <v>63</v>
      </c>
      <c r="F4252" s="2" t="s">
        <v>61</v>
      </c>
      <c r="G4252" s="1">
        <v>392</v>
      </c>
      <c r="H4252" s="1">
        <v>256</v>
      </c>
      <c r="I4252" s="4">
        <v>1</v>
      </c>
      <c r="J4252" s="2" t="s">
        <v>69</v>
      </c>
      <c r="K4252" s="1">
        <f>Tabelle111[[#This Row],[Menge kg Nges]]/1000</f>
        <v>0.39200000000000002</v>
      </c>
      <c r="L4252" s="1">
        <f>Tabelle111[[#This Row],[Menge kg P2O5]]/1000</f>
        <v>0.25600000000000001</v>
      </c>
      <c r="M4252" s="1">
        <f>Tabelle111[[#This Row],[Menge t Nges]]/Tabelle111[[#This Row],[Anzahl Lieferscheine]]</f>
        <v>0.39200000000000002</v>
      </c>
      <c r="N4252" s="1">
        <f>Tabelle111[[#This Row],[Menge t P2O5]]/Tabelle111[[#This Row],[Anzahl Lieferscheine]]</f>
        <v>0.25600000000000001</v>
      </c>
    </row>
    <row r="4253" spans="1:14" x14ac:dyDescent="0.2">
      <c r="A4253" s="2" t="s">
        <v>47</v>
      </c>
      <c r="B4253" s="2" t="s">
        <v>37</v>
      </c>
      <c r="C4253" s="2" t="s">
        <v>6</v>
      </c>
      <c r="D4253" s="2" t="s">
        <v>15</v>
      </c>
      <c r="E4253" s="2" t="s">
        <v>18</v>
      </c>
      <c r="F4253" s="2" t="s">
        <v>61</v>
      </c>
      <c r="G4253" s="1">
        <v>2133.6</v>
      </c>
      <c r="H4253" s="1">
        <v>1727.2</v>
      </c>
      <c r="I4253" s="4">
        <v>2</v>
      </c>
      <c r="J4253" s="2" t="s">
        <v>69</v>
      </c>
      <c r="K4253" s="1">
        <f>Tabelle111[[#This Row],[Menge kg Nges]]/1000</f>
        <v>2.1335999999999999</v>
      </c>
      <c r="L4253" s="1">
        <f>Tabelle111[[#This Row],[Menge kg P2O5]]/1000</f>
        <v>1.7272000000000001</v>
      </c>
      <c r="M4253" s="1">
        <f>Tabelle111[[#This Row],[Menge t Nges]]/Tabelle111[[#This Row],[Anzahl Lieferscheine]]</f>
        <v>1.0668</v>
      </c>
      <c r="N4253" s="1">
        <f>Tabelle111[[#This Row],[Menge t P2O5]]/Tabelle111[[#This Row],[Anzahl Lieferscheine]]</f>
        <v>0.86360000000000003</v>
      </c>
    </row>
    <row r="4254" spans="1:14" x14ac:dyDescent="0.2">
      <c r="A4254" s="2" t="s">
        <v>47</v>
      </c>
      <c r="B4254" s="2" t="s">
        <v>37</v>
      </c>
      <c r="C4254" s="2" t="s">
        <v>6</v>
      </c>
      <c r="D4254" s="2" t="s">
        <v>15</v>
      </c>
      <c r="E4254" s="2" t="s">
        <v>9</v>
      </c>
      <c r="F4254" s="2" t="s">
        <v>61</v>
      </c>
      <c r="G4254" s="1">
        <v>184</v>
      </c>
      <c r="H4254" s="1">
        <v>120</v>
      </c>
      <c r="I4254" s="4">
        <v>1</v>
      </c>
      <c r="J4254" s="2" t="s">
        <v>69</v>
      </c>
      <c r="K4254" s="1">
        <f>Tabelle111[[#This Row],[Menge kg Nges]]/1000</f>
        <v>0.184</v>
      </c>
      <c r="L4254" s="1">
        <f>Tabelle111[[#This Row],[Menge kg P2O5]]/1000</f>
        <v>0.12</v>
      </c>
      <c r="M4254" s="1">
        <f>Tabelle111[[#This Row],[Menge t Nges]]/Tabelle111[[#This Row],[Anzahl Lieferscheine]]</f>
        <v>0.184</v>
      </c>
      <c r="N4254" s="1">
        <f>Tabelle111[[#This Row],[Menge t P2O5]]/Tabelle111[[#This Row],[Anzahl Lieferscheine]]</f>
        <v>0.12</v>
      </c>
    </row>
    <row r="4255" spans="1:14" x14ac:dyDescent="0.2">
      <c r="A4255" s="2" t="s">
        <v>47</v>
      </c>
      <c r="B4255" s="2" t="s">
        <v>42</v>
      </c>
      <c r="C4255" s="2" t="s">
        <v>6</v>
      </c>
      <c r="D4255" s="2" t="s">
        <v>7</v>
      </c>
      <c r="E4255" s="2" t="s">
        <v>8</v>
      </c>
      <c r="F4255" s="2" t="s">
        <v>61</v>
      </c>
      <c r="G4255" s="1">
        <v>6470.8199999999979</v>
      </c>
      <c r="H4255" s="1">
        <v>2639.0699999999997</v>
      </c>
      <c r="I4255" s="4">
        <v>41</v>
      </c>
      <c r="J4255" s="2" t="s">
        <v>69</v>
      </c>
      <c r="K4255" s="1">
        <f>Tabelle111[[#This Row],[Menge kg Nges]]/1000</f>
        <v>6.470819999999998</v>
      </c>
      <c r="L4255" s="1">
        <f>Tabelle111[[#This Row],[Menge kg P2O5]]/1000</f>
        <v>2.6390699999999998</v>
      </c>
      <c r="M4255" s="1">
        <f>Tabelle111[[#This Row],[Menge t Nges]]/Tabelle111[[#This Row],[Anzahl Lieferscheine]]</f>
        <v>0.15782487804878043</v>
      </c>
      <c r="N4255" s="1">
        <f>Tabelle111[[#This Row],[Menge t P2O5]]/Tabelle111[[#This Row],[Anzahl Lieferscheine]]</f>
        <v>6.436756097560975E-2</v>
      </c>
    </row>
    <row r="4256" spans="1:14" x14ac:dyDescent="0.2">
      <c r="A4256" s="2" t="s">
        <v>47</v>
      </c>
      <c r="B4256" s="2" t="s">
        <v>42</v>
      </c>
      <c r="C4256" s="2" t="s">
        <v>6</v>
      </c>
      <c r="D4256" s="2" t="s">
        <v>7</v>
      </c>
      <c r="E4256" s="2" t="s">
        <v>9</v>
      </c>
      <c r="F4256" s="2" t="s">
        <v>61</v>
      </c>
      <c r="G4256" s="1">
        <v>176.58</v>
      </c>
      <c r="H4256" s="1">
        <v>43.2</v>
      </c>
      <c r="I4256" s="4">
        <v>2</v>
      </c>
      <c r="J4256" s="2" t="s">
        <v>69</v>
      </c>
      <c r="K4256" s="1">
        <f>Tabelle111[[#This Row],[Menge kg Nges]]/1000</f>
        <v>0.17658000000000001</v>
      </c>
      <c r="L4256" s="1">
        <f>Tabelle111[[#This Row],[Menge kg P2O5]]/1000</f>
        <v>4.3200000000000002E-2</v>
      </c>
      <c r="M4256" s="1">
        <f>Tabelle111[[#This Row],[Menge t Nges]]/Tabelle111[[#This Row],[Anzahl Lieferscheine]]</f>
        <v>8.8290000000000007E-2</v>
      </c>
      <c r="N4256" s="1">
        <f>Tabelle111[[#This Row],[Menge t P2O5]]/Tabelle111[[#This Row],[Anzahl Lieferscheine]]</f>
        <v>2.1600000000000001E-2</v>
      </c>
    </row>
    <row r="4257" spans="1:14" x14ac:dyDescent="0.2">
      <c r="A4257" s="2" t="s">
        <v>47</v>
      </c>
      <c r="B4257" s="2" t="s">
        <v>42</v>
      </c>
      <c r="C4257" s="2" t="s">
        <v>25</v>
      </c>
      <c r="D4257" s="2" t="s">
        <v>25</v>
      </c>
      <c r="E4257" s="2" t="s">
        <v>26</v>
      </c>
      <c r="F4257" s="2" t="s">
        <v>61</v>
      </c>
      <c r="G4257" s="1">
        <v>10660.139999999996</v>
      </c>
      <c r="H4257" s="1">
        <v>3114.4500000000025</v>
      </c>
      <c r="I4257" s="4">
        <v>65</v>
      </c>
      <c r="J4257" s="2" t="s">
        <v>69</v>
      </c>
      <c r="K4257" s="1">
        <f>Tabelle111[[#This Row],[Menge kg Nges]]/1000</f>
        <v>10.660139999999997</v>
      </c>
      <c r="L4257" s="1">
        <f>Tabelle111[[#This Row],[Menge kg P2O5]]/1000</f>
        <v>3.1144500000000024</v>
      </c>
      <c r="M4257" s="1">
        <f>Tabelle111[[#This Row],[Menge t Nges]]/Tabelle111[[#This Row],[Anzahl Lieferscheine]]</f>
        <v>0.1640021538461538</v>
      </c>
      <c r="N4257" s="1">
        <f>Tabelle111[[#This Row],[Menge t P2O5]]/Tabelle111[[#This Row],[Anzahl Lieferscheine]]</f>
        <v>4.7914615384615424E-2</v>
      </c>
    </row>
    <row r="4258" spans="1:14" x14ac:dyDescent="0.2">
      <c r="A4258" s="2" t="s">
        <v>46</v>
      </c>
      <c r="B4258" s="2" t="s">
        <v>46</v>
      </c>
      <c r="C4258" s="2" t="s">
        <v>6</v>
      </c>
      <c r="D4258" s="2" t="s">
        <v>7</v>
      </c>
      <c r="E4258" s="2" t="s">
        <v>8</v>
      </c>
      <c r="F4258" s="2" t="s">
        <v>61</v>
      </c>
      <c r="G4258" s="1">
        <v>117345.43999999999</v>
      </c>
      <c r="H4258" s="1">
        <v>36504.230000000003</v>
      </c>
      <c r="I4258" s="4">
        <v>69</v>
      </c>
      <c r="J4258" s="2" t="s">
        <v>69</v>
      </c>
      <c r="K4258" s="1">
        <f>Tabelle111[[#This Row],[Menge kg Nges]]/1000</f>
        <v>117.34543999999998</v>
      </c>
      <c r="L4258" s="1">
        <f>Tabelle111[[#This Row],[Menge kg P2O5]]/1000</f>
        <v>36.50423</v>
      </c>
      <c r="M4258" s="1">
        <f>Tabelle111[[#This Row],[Menge t Nges]]/Tabelle111[[#This Row],[Anzahl Lieferscheine]]</f>
        <v>1.7006585507246375</v>
      </c>
      <c r="N4258" s="1">
        <f>Tabelle111[[#This Row],[Menge t P2O5]]/Tabelle111[[#This Row],[Anzahl Lieferscheine]]</f>
        <v>0.52904681159420286</v>
      </c>
    </row>
    <row r="4259" spans="1:14" x14ac:dyDescent="0.2">
      <c r="A4259" s="2" t="s">
        <v>46</v>
      </c>
      <c r="B4259" s="2" t="s">
        <v>46</v>
      </c>
      <c r="C4259" s="2" t="s">
        <v>6</v>
      </c>
      <c r="D4259" s="2" t="s">
        <v>7</v>
      </c>
      <c r="E4259" s="2" t="s">
        <v>9</v>
      </c>
      <c r="F4259" s="2" t="s">
        <v>61</v>
      </c>
      <c r="G4259" s="1">
        <v>61807.260000000009</v>
      </c>
      <c r="H4259" s="1">
        <v>25808.940000000006</v>
      </c>
      <c r="I4259" s="4">
        <v>194</v>
      </c>
      <c r="J4259" s="2" t="s">
        <v>69</v>
      </c>
      <c r="K4259" s="1">
        <f>Tabelle111[[#This Row],[Menge kg Nges]]/1000</f>
        <v>61.807260000000007</v>
      </c>
      <c r="L4259" s="1">
        <f>Tabelle111[[#This Row],[Menge kg P2O5]]/1000</f>
        <v>25.808940000000007</v>
      </c>
      <c r="M4259" s="1">
        <f>Tabelle111[[#This Row],[Menge t Nges]]/Tabelle111[[#This Row],[Anzahl Lieferscheine]]</f>
        <v>0.31859412371134022</v>
      </c>
      <c r="N4259" s="1">
        <f>Tabelle111[[#This Row],[Menge t P2O5]]/Tabelle111[[#This Row],[Anzahl Lieferscheine]]</f>
        <v>0.13303577319587631</v>
      </c>
    </row>
    <row r="4260" spans="1:14" x14ac:dyDescent="0.2">
      <c r="A4260" s="2" t="s">
        <v>46</v>
      </c>
      <c r="B4260" s="2" t="s">
        <v>46</v>
      </c>
      <c r="C4260" s="2" t="s">
        <v>6</v>
      </c>
      <c r="D4260" s="2" t="s">
        <v>7</v>
      </c>
      <c r="E4260" s="2" t="s">
        <v>9</v>
      </c>
      <c r="F4260" s="2" t="s">
        <v>62</v>
      </c>
      <c r="G4260" s="1">
        <v>1005.4</v>
      </c>
      <c r="H4260" s="1">
        <v>396.5</v>
      </c>
      <c r="I4260" s="4">
        <v>4</v>
      </c>
      <c r="J4260" s="2" t="s">
        <v>69</v>
      </c>
      <c r="K4260" s="1">
        <f>Tabelle111[[#This Row],[Menge kg Nges]]/1000</f>
        <v>1.0054000000000001</v>
      </c>
      <c r="L4260" s="1">
        <f>Tabelle111[[#This Row],[Menge kg P2O5]]/1000</f>
        <v>0.39650000000000002</v>
      </c>
      <c r="M4260" s="1">
        <f>Tabelle111[[#This Row],[Menge t Nges]]/Tabelle111[[#This Row],[Anzahl Lieferscheine]]</f>
        <v>0.25135000000000002</v>
      </c>
      <c r="N4260" s="1">
        <f>Tabelle111[[#This Row],[Menge t P2O5]]/Tabelle111[[#This Row],[Anzahl Lieferscheine]]</f>
        <v>9.9125000000000005E-2</v>
      </c>
    </row>
    <row r="4261" spans="1:14" x14ac:dyDescent="0.2">
      <c r="A4261" s="2" t="s">
        <v>46</v>
      </c>
      <c r="B4261" s="2" t="s">
        <v>46</v>
      </c>
      <c r="C4261" s="2" t="s">
        <v>6</v>
      </c>
      <c r="D4261" s="2" t="s">
        <v>7</v>
      </c>
      <c r="E4261" s="2" t="s">
        <v>50</v>
      </c>
      <c r="F4261" s="2" t="s">
        <v>61</v>
      </c>
      <c r="G4261" s="1">
        <v>440</v>
      </c>
      <c r="H4261" s="1">
        <v>180</v>
      </c>
      <c r="I4261" s="4">
        <v>1</v>
      </c>
      <c r="J4261" s="2" t="s">
        <v>69</v>
      </c>
      <c r="K4261" s="1">
        <f>Tabelle111[[#This Row],[Menge kg Nges]]/1000</f>
        <v>0.44</v>
      </c>
      <c r="L4261" s="1">
        <f>Tabelle111[[#This Row],[Menge kg P2O5]]/1000</f>
        <v>0.18</v>
      </c>
      <c r="M4261" s="1">
        <f>Tabelle111[[#This Row],[Menge t Nges]]/Tabelle111[[#This Row],[Anzahl Lieferscheine]]</f>
        <v>0.44</v>
      </c>
      <c r="N4261" s="1">
        <f>Tabelle111[[#This Row],[Menge t P2O5]]/Tabelle111[[#This Row],[Anzahl Lieferscheine]]</f>
        <v>0.18</v>
      </c>
    </row>
    <row r="4262" spans="1:14" x14ac:dyDescent="0.2">
      <c r="A4262" s="2" t="s">
        <v>46</v>
      </c>
      <c r="B4262" s="2" t="s">
        <v>46</v>
      </c>
      <c r="C4262" s="2" t="s">
        <v>6</v>
      </c>
      <c r="D4262" s="2" t="s">
        <v>7</v>
      </c>
      <c r="E4262" s="2" t="s">
        <v>10</v>
      </c>
      <c r="F4262" s="2" t="s">
        <v>61</v>
      </c>
      <c r="G4262" s="1">
        <v>5155.75</v>
      </c>
      <c r="H4262" s="1">
        <v>2114.6</v>
      </c>
      <c r="I4262" s="4">
        <v>9</v>
      </c>
      <c r="J4262" s="2" t="s">
        <v>69</v>
      </c>
      <c r="K4262" s="1">
        <f>Tabelle111[[#This Row],[Menge kg Nges]]/1000</f>
        <v>5.1557500000000003</v>
      </c>
      <c r="L4262" s="1">
        <f>Tabelle111[[#This Row],[Menge kg P2O5]]/1000</f>
        <v>2.1145999999999998</v>
      </c>
      <c r="M4262" s="1">
        <f>Tabelle111[[#This Row],[Menge t Nges]]/Tabelle111[[#This Row],[Anzahl Lieferscheine]]</f>
        <v>0.57286111111111115</v>
      </c>
      <c r="N4262" s="1">
        <f>Tabelle111[[#This Row],[Menge t P2O5]]/Tabelle111[[#This Row],[Anzahl Lieferscheine]]</f>
        <v>0.23495555555555553</v>
      </c>
    </row>
    <row r="4263" spans="1:14" x14ac:dyDescent="0.2">
      <c r="A4263" s="2" t="s">
        <v>46</v>
      </c>
      <c r="B4263" s="2" t="s">
        <v>46</v>
      </c>
      <c r="C4263" s="2" t="s">
        <v>6</v>
      </c>
      <c r="D4263" s="2" t="s">
        <v>7</v>
      </c>
      <c r="E4263" s="2" t="s">
        <v>11</v>
      </c>
      <c r="F4263" s="2" t="s">
        <v>61</v>
      </c>
      <c r="G4263" s="1">
        <v>8103.0999999999995</v>
      </c>
      <c r="H4263" s="1">
        <v>4275.42</v>
      </c>
      <c r="I4263" s="4">
        <v>8</v>
      </c>
      <c r="J4263" s="2" t="s">
        <v>69</v>
      </c>
      <c r="K4263" s="1">
        <f>Tabelle111[[#This Row],[Menge kg Nges]]/1000</f>
        <v>8.1030999999999995</v>
      </c>
      <c r="L4263" s="1">
        <f>Tabelle111[[#This Row],[Menge kg P2O5]]/1000</f>
        <v>4.2754200000000004</v>
      </c>
      <c r="M4263" s="1">
        <f>Tabelle111[[#This Row],[Menge t Nges]]/Tabelle111[[#This Row],[Anzahl Lieferscheine]]</f>
        <v>1.0128874999999999</v>
      </c>
      <c r="N4263" s="1">
        <f>Tabelle111[[#This Row],[Menge t P2O5]]/Tabelle111[[#This Row],[Anzahl Lieferscheine]]</f>
        <v>0.53442750000000006</v>
      </c>
    </row>
    <row r="4264" spans="1:14" x14ac:dyDescent="0.2">
      <c r="A4264" s="2" t="s">
        <v>46</v>
      </c>
      <c r="B4264" s="2" t="s">
        <v>46</v>
      </c>
      <c r="C4264" s="2" t="s">
        <v>6</v>
      </c>
      <c r="D4264" s="2" t="s">
        <v>7</v>
      </c>
      <c r="E4264" s="2" t="s">
        <v>12</v>
      </c>
      <c r="F4264" s="2" t="s">
        <v>61</v>
      </c>
      <c r="G4264" s="1">
        <v>1500</v>
      </c>
      <c r="H4264" s="1">
        <v>625</v>
      </c>
      <c r="I4264" s="4">
        <v>4</v>
      </c>
      <c r="J4264" s="2" t="s">
        <v>69</v>
      </c>
      <c r="K4264" s="1">
        <f>Tabelle111[[#This Row],[Menge kg Nges]]/1000</f>
        <v>1.5</v>
      </c>
      <c r="L4264" s="1">
        <f>Tabelle111[[#This Row],[Menge kg P2O5]]/1000</f>
        <v>0.625</v>
      </c>
      <c r="M4264" s="1">
        <f>Tabelle111[[#This Row],[Menge t Nges]]/Tabelle111[[#This Row],[Anzahl Lieferscheine]]</f>
        <v>0.375</v>
      </c>
      <c r="N4264" s="1">
        <f>Tabelle111[[#This Row],[Menge t P2O5]]/Tabelle111[[#This Row],[Anzahl Lieferscheine]]</f>
        <v>0.15625</v>
      </c>
    </row>
    <row r="4265" spans="1:14" x14ac:dyDescent="0.2">
      <c r="A4265" s="2" t="s">
        <v>46</v>
      </c>
      <c r="B4265" s="2" t="s">
        <v>46</v>
      </c>
      <c r="C4265" s="2" t="s">
        <v>6</v>
      </c>
      <c r="D4265" s="2" t="s">
        <v>7</v>
      </c>
      <c r="E4265" s="2" t="s">
        <v>13</v>
      </c>
      <c r="F4265" s="2" t="s">
        <v>61</v>
      </c>
      <c r="G4265" s="1">
        <v>2070</v>
      </c>
      <c r="H4265" s="1">
        <v>1150</v>
      </c>
      <c r="I4265" s="4">
        <v>7</v>
      </c>
      <c r="J4265" s="2" t="s">
        <v>69</v>
      </c>
      <c r="K4265" s="1">
        <f>Tabelle111[[#This Row],[Menge kg Nges]]/1000</f>
        <v>2.0699999999999998</v>
      </c>
      <c r="L4265" s="1">
        <f>Tabelle111[[#This Row],[Menge kg P2O5]]/1000</f>
        <v>1.1499999999999999</v>
      </c>
      <c r="M4265" s="1">
        <f>Tabelle111[[#This Row],[Menge t Nges]]/Tabelle111[[#This Row],[Anzahl Lieferscheine]]</f>
        <v>0.29571428571428571</v>
      </c>
      <c r="N4265" s="1">
        <f>Tabelle111[[#This Row],[Menge t P2O5]]/Tabelle111[[#This Row],[Anzahl Lieferscheine]]</f>
        <v>0.16428571428571428</v>
      </c>
    </row>
    <row r="4266" spans="1:14" x14ac:dyDescent="0.2">
      <c r="A4266" s="2" t="s">
        <v>46</v>
      </c>
      <c r="B4266" s="2" t="s">
        <v>46</v>
      </c>
      <c r="C4266" s="2" t="s">
        <v>6</v>
      </c>
      <c r="D4266" s="2" t="s">
        <v>7</v>
      </c>
      <c r="E4266" s="2" t="s">
        <v>14</v>
      </c>
      <c r="F4266" s="2" t="s">
        <v>61</v>
      </c>
      <c r="G4266" s="1">
        <v>191.95</v>
      </c>
      <c r="H4266" s="1">
        <v>102.3</v>
      </c>
      <c r="I4266" s="4">
        <v>1</v>
      </c>
      <c r="J4266" s="2" t="s">
        <v>69</v>
      </c>
      <c r="K4266" s="1">
        <f>Tabelle111[[#This Row],[Menge kg Nges]]/1000</f>
        <v>0.19194999999999998</v>
      </c>
      <c r="L4266" s="1">
        <f>Tabelle111[[#This Row],[Menge kg P2O5]]/1000</f>
        <v>0.1023</v>
      </c>
      <c r="M4266" s="1">
        <f>Tabelle111[[#This Row],[Menge t Nges]]/Tabelle111[[#This Row],[Anzahl Lieferscheine]]</f>
        <v>0.19194999999999998</v>
      </c>
      <c r="N4266" s="1">
        <f>Tabelle111[[#This Row],[Menge t P2O5]]/Tabelle111[[#This Row],[Anzahl Lieferscheine]]</f>
        <v>0.1023</v>
      </c>
    </row>
    <row r="4267" spans="1:14" x14ac:dyDescent="0.2">
      <c r="A4267" s="2" t="s">
        <v>46</v>
      </c>
      <c r="B4267" s="2" t="s">
        <v>46</v>
      </c>
      <c r="C4267" s="2" t="s">
        <v>6</v>
      </c>
      <c r="D4267" s="2" t="s">
        <v>15</v>
      </c>
      <c r="E4267" s="2" t="s">
        <v>8</v>
      </c>
      <c r="F4267" s="2" t="s">
        <v>61</v>
      </c>
      <c r="G4267" s="1">
        <v>461.16</v>
      </c>
      <c r="H4267" s="1">
        <v>217.16000000000003</v>
      </c>
      <c r="I4267" s="4">
        <v>3</v>
      </c>
      <c r="J4267" s="2" t="s">
        <v>69</v>
      </c>
      <c r="K4267" s="1">
        <f>Tabelle111[[#This Row],[Menge kg Nges]]/1000</f>
        <v>0.46116000000000001</v>
      </c>
      <c r="L4267" s="1">
        <f>Tabelle111[[#This Row],[Menge kg P2O5]]/1000</f>
        <v>0.21716000000000002</v>
      </c>
      <c r="M4267" s="1">
        <f>Tabelle111[[#This Row],[Menge t Nges]]/Tabelle111[[#This Row],[Anzahl Lieferscheine]]</f>
        <v>0.15372</v>
      </c>
      <c r="N4267" s="1">
        <f>Tabelle111[[#This Row],[Menge t P2O5]]/Tabelle111[[#This Row],[Anzahl Lieferscheine]]</f>
        <v>7.2386666666666669E-2</v>
      </c>
    </row>
    <row r="4268" spans="1:14" x14ac:dyDescent="0.2">
      <c r="A4268" s="2" t="s">
        <v>46</v>
      </c>
      <c r="B4268" s="2" t="s">
        <v>46</v>
      </c>
      <c r="C4268" s="2" t="s">
        <v>6</v>
      </c>
      <c r="D4268" s="2" t="s">
        <v>15</v>
      </c>
      <c r="E4268" s="2" t="s">
        <v>16</v>
      </c>
      <c r="F4268" s="2" t="s">
        <v>61</v>
      </c>
      <c r="G4268" s="1">
        <v>1549.45</v>
      </c>
      <c r="H4268" s="1">
        <v>1416.45</v>
      </c>
      <c r="I4268" s="4">
        <v>1</v>
      </c>
      <c r="J4268" s="2" t="s">
        <v>69</v>
      </c>
      <c r="K4268" s="1">
        <f>Tabelle111[[#This Row],[Menge kg Nges]]/1000</f>
        <v>1.54945</v>
      </c>
      <c r="L4268" s="1">
        <f>Tabelle111[[#This Row],[Menge kg P2O5]]/1000</f>
        <v>1.41645</v>
      </c>
      <c r="M4268" s="1">
        <f>Tabelle111[[#This Row],[Menge t Nges]]/Tabelle111[[#This Row],[Anzahl Lieferscheine]]</f>
        <v>1.54945</v>
      </c>
      <c r="N4268" s="1">
        <f>Tabelle111[[#This Row],[Menge t P2O5]]/Tabelle111[[#This Row],[Anzahl Lieferscheine]]</f>
        <v>1.41645</v>
      </c>
    </row>
    <row r="4269" spans="1:14" x14ac:dyDescent="0.2">
      <c r="A4269" s="2" t="s">
        <v>46</v>
      </c>
      <c r="B4269" s="2" t="s">
        <v>46</v>
      </c>
      <c r="C4269" s="2" t="s">
        <v>6</v>
      </c>
      <c r="D4269" s="2" t="s">
        <v>15</v>
      </c>
      <c r="E4269" s="2" t="s">
        <v>17</v>
      </c>
      <c r="F4269" s="2" t="s">
        <v>61</v>
      </c>
      <c r="G4269" s="1">
        <v>785.46</v>
      </c>
      <c r="H4269" s="1">
        <v>340.86</v>
      </c>
      <c r="I4269" s="4">
        <v>1</v>
      </c>
      <c r="J4269" s="2" t="s">
        <v>69</v>
      </c>
      <c r="K4269" s="1">
        <f>Tabelle111[[#This Row],[Menge kg Nges]]/1000</f>
        <v>0.78546000000000005</v>
      </c>
      <c r="L4269" s="1">
        <f>Tabelle111[[#This Row],[Menge kg P2O5]]/1000</f>
        <v>0.34086</v>
      </c>
      <c r="M4269" s="1">
        <f>Tabelle111[[#This Row],[Menge t Nges]]/Tabelle111[[#This Row],[Anzahl Lieferscheine]]</f>
        <v>0.78546000000000005</v>
      </c>
      <c r="N4269" s="1">
        <f>Tabelle111[[#This Row],[Menge t P2O5]]/Tabelle111[[#This Row],[Anzahl Lieferscheine]]</f>
        <v>0.34086</v>
      </c>
    </row>
    <row r="4270" spans="1:14" x14ac:dyDescent="0.2">
      <c r="A4270" s="2" t="s">
        <v>46</v>
      </c>
      <c r="B4270" s="2" t="s">
        <v>46</v>
      </c>
      <c r="C4270" s="2" t="s">
        <v>6</v>
      </c>
      <c r="D4270" s="2" t="s">
        <v>15</v>
      </c>
      <c r="E4270" s="2" t="s">
        <v>18</v>
      </c>
      <c r="F4270" s="2" t="s">
        <v>61</v>
      </c>
      <c r="G4270" s="1">
        <v>2694.5</v>
      </c>
      <c r="H4270" s="1">
        <v>1919</v>
      </c>
      <c r="I4270" s="4">
        <v>5</v>
      </c>
      <c r="J4270" s="2" t="s">
        <v>69</v>
      </c>
      <c r="K4270" s="1">
        <f>Tabelle111[[#This Row],[Menge kg Nges]]/1000</f>
        <v>2.6945000000000001</v>
      </c>
      <c r="L4270" s="1">
        <f>Tabelle111[[#This Row],[Menge kg P2O5]]/1000</f>
        <v>1.919</v>
      </c>
      <c r="M4270" s="1">
        <f>Tabelle111[[#This Row],[Menge t Nges]]/Tabelle111[[#This Row],[Anzahl Lieferscheine]]</f>
        <v>0.53890000000000005</v>
      </c>
      <c r="N4270" s="1">
        <f>Tabelle111[[#This Row],[Menge t P2O5]]/Tabelle111[[#This Row],[Anzahl Lieferscheine]]</f>
        <v>0.38380000000000003</v>
      </c>
    </row>
    <row r="4271" spans="1:14" x14ac:dyDescent="0.2">
      <c r="A4271" s="2" t="s">
        <v>46</v>
      </c>
      <c r="B4271" s="2" t="s">
        <v>46</v>
      </c>
      <c r="C4271" s="2" t="s">
        <v>6</v>
      </c>
      <c r="D4271" s="2" t="s">
        <v>15</v>
      </c>
      <c r="E4271" s="2" t="s">
        <v>20</v>
      </c>
      <c r="F4271" s="2" t="s">
        <v>61</v>
      </c>
      <c r="G4271" s="1">
        <v>1941.8</v>
      </c>
      <c r="H4271" s="1">
        <v>1202.5</v>
      </c>
      <c r="I4271" s="4">
        <v>9</v>
      </c>
      <c r="J4271" s="2" t="s">
        <v>69</v>
      </c>
      <c r="K4271" s="1">
        <f>Tabelle111[[#This Row],[Menge kg Nges]]/1000</f>
        <v>1.9418</v>
      </c>
      <c r="L4271" s="1">
        <f>Tabelle111[[#This Row],[Menge kg P2O5]]/1000</f>
        <v>1.2024999999999999</v>
      </c>
      <c r="M4271" s="1">
        <f>Tabelle111[[#This Row],[Menge t Nges]]/Tabelle111[[#This Row],[Anzahl Lieferscheine]]</f>
        <v>0.21575555555555556</v>
      </c>
      <c r="N4271" s="1">
        <f>Tabelle111[[#This Row],[Menge t P2O5]]/Tabelle111[[#This Row],[Anzahl Lieferscheine]]</f>
        <v>0.1336111111111111</v>
      </c>
    </row>
    <row r="4272" spans="1:14" x14ac:dyDescent="0.2">
      <c r="A4272" s="2" t="s">
        <v>46</v>
      </c>
      <c r="B4272" s="2" t="s">
        <v>46</v>
      </c>
      <c r="C4272" s="2" t="s">
        <v>6</v>
      </c>
      <c r="D4272" s="2" t="s">
        <v>15</v>
      </c>
      <c r="E4272" s="2" t="s">
        <v>21</v>
      </c>
      <c r="F4272" s="2" t="s">
        <v>61</v>
      </c>
      <c r="G4272" s="1">
        <v>2434.8000000000002</v>
      </c>
      <c r="H4272" s="1">
        <v>1429.5</v>
      </c>
      <c r="I4272" s="4">
        <v>3</v>
      </c>
      <c r="J4272" s="2" t="s">
        <v>69</v>
      </c>
      <c r="K4272" s="1">
        <f>Tabelle111[[#This Row],[Menge kg Nges]]/1000</f>
        <v>2.4348000000000001</v>
      </c>
      <c r="L4272" s="1">
        <f>Tabelle111[[#This Row],[Menge kg P2O5]]/1000</f>
        <v>1.4295</v>
      </c>
      <c r="M4272" s="1">
        <f>Tabelle111[[#This Row],[Menge t Nges]]/Tabelle111[[#This Row],[Anzahl Lieferscheine]]</f>
        <v>0.81159999999999999</v>
      </c>
      <c r="N4272" s="1">
        <f>Tabelle111[[#This Row],[Menge t P2O5]]/Tabelle111[[#This Row],[Anzahl Lieferscheine]]</f>
        <v>0.47649999999999998</v>
      </c>
    </row>
    <row r="4273" spans="1:14" x14ac:dyDescent="0.2">
      <c r="A4273" s="2" t="s">
        <v>46</v>
      </c>
      <c r="B4273" s="2" t="s">
        <v>46</v>
      </c>
      <c r="C4273" s="2" t="s">
        <v>6</v>
      </c>
      <c r="D4273" s="2" t="s">
        <v>15</v>
      </c>
      <c r="E4273" s="2" t="s">
        <v>9</v>
      </c>
      <c r="F4273" s="2" t="s">
        <v>61</v>
      </c>
      <c r="G4273" s="1">
        <v>11665.07</v>
      </c>
      <c r="H4273" s="1">
        <v>6412.2199999999993</v>
      </c>
      <c r="I4273" s="4">
        <v>51</v>
      </c>
      <c r="J4273" s="2" t="s">
        <v>69</v>
      </c>
      <c r="K4273" s="1">
        <f>Tabelle111[[#This Row],[Menge kg Nges]]/1000</f>
        <v>11.66507</v>
      </c>
      <c r="L4273" s="1">
        <f>Tabelle111[[#This Row],[Menge kg P2O5]]/1000</f>
        <v>6.4122199999999996</v>
      </c>
      <c r="M4273" s="1">
        <f>Tabelle111[[#This Row],[Menge t Nges]]/Tabelle111[[#This Row],[Anzahl Lieferscheine]]</f>
        <v>0.22872686274509804</v>
      </c>
      <c r="N4273" s="1">
        <f>Tabelle111[[#This Row],[Menge t P2O5]]/Tabelle111[[#This Row],[Anzahl Lieferscheine]]</f>
        <v>0.12572980392156863</v>
      </c>
    </row>
    <row r="4274" spans="1:14" x14ac:dyDescent="0.2">
      <c r="A4274" s="2" t="s">
        <v>46</v>
      </c>
      <c r="B4274" s="2" t="s">
        <v>46</v>
      </c>
      <c r="C4274" s="2" t="s">
        <v>6</v>
      </c>
      <c r="D4274" s="2" t="s">
        <v>15</v>
      </c>
      <c r="E4274" s="2" t="s">
        <v>9</v>
      </c>
      <c r="F4274" s="2" t="s">
        <v>62</v>
      </c>
      <c r="G4274" s="1">
        <v>78.5</v>
      </c>
      <c r="H4274" s="1">
        <v>51.2</v>
      </c>
      <c r="I4274" s="4">
        <v>2</v>
      </c>
      <c r="J4274" s="2" t="s">
        <v>69</v>
      </c>
      <c r="K4274" s="1">
        <f>Tabelle111[[#This Row],[Menge kg Nges]]/1000</f>
        <v>7.85E-2</v>
      </c>
      <c r="L4274" s="1">
        <f>Tabelle111[[#This Row],[Menge kg P2O5]]/1000</f>
        <v>5.1200000000000002E-2</v>
      </c>
      <c r="M4274" s="1">
        <f>Tabelle111[[#This Row],[Menge t Nges]]/Tabelle111[[#This Row],[Anzahl Lieferscheine]]</f>
        <v>3.925E-2</v>
      </c>
      <c r="N4274" s="1">
        <f>Tabelle111[[#This Row],[Menge t P2O5]]/Tabelle111[[#This Row],[Anzahl Lieferscheine]]</f>
        <v>2.5600000000000001E-2</v>
      </c>
    </row>
    <row r="4275" spans="1:14" x14ac:dyDescent="0.2">
      <c r="A4275" s="2" t="s">
        <v>46</v>
      </c>
      <c r="B4275" s="2" t="s">
        <v>46</v>
      </c>
      <c r="C4275" s="2" t="s">
        <v>6</v>
      </c>
      <c r="D4275" s="2" t="s">
        <v>15</v>
      </c>
      <c r="E4275" s="2" t="s">
        <v>10</v>
      </c>
      <c r="F4275" s="2" t="s">
        <v>61</v>
      </c>
      <c r="G4275" s="1">
        <v>2635.2</v>
      </c>
      <c r="H4275" s="1">
        <v>1124.32</v>
      </c>
      <c r="I4275" s="4">
        <v>3</v>
      </c>
      <c r="J4275" s="2" t="s">
        <v>69</v>
      </c>
      <c r="K4275" s="1">
        <f>Tabelle111[[#This Row],[Menge kg Nges]]/1000</f>
        <v>2.6351999999999998</v>
      </c>
      <c r="L4275" s="1">
        <f>Tabelle111[[#This Row],[Menge kg P2O5]]/1000</f>
        <v>1.12432</v>
      </c>
      <c r="M4275" s="1">
        <f>Tabelle111[[#This Row],[Menge t Nges]]/Tabelle111[[#This Row],[Anzahl Lieferscheine]]</f>
        <v>0.87839999999999996</v>
      </c>
      <c r="N4275" s="1">
        <f>Tabelle111[[#This Row],[Menge t P2O5]]/Tabelle111[[#This Row],[Anzahl Lieferscheine]]</f>
        <v>0.37477333333333335</v>
      </c>
    </row>
    <row r="4276" spans="1:14" x14ac:dyDescent="0.2">
      <c r="A4276" s="2" t="s">
        <v>46</v>
      </c>
      <c r="B4276" s="2" t="s">
        <v>46</v>
      </c>
      <c r="C4276" s="2" t="s">
        <v>6</v>
      </c>
      <c r="D4276" s="2" t="s">
        <v>15</v>
      </c>
      <c r="E4276" s="2" t="s">
        <v>23</v>
      </c>
      <c r="F4276" s="2" t="s">
        <v>61</v>
      </c>
      <c r="G4276" s="1">
        <v>2004</v>
      </c>
      <c r="H4276" s="1">
        <v>826.65</v>
      </c>
      <c r="I4276" s="4">
        <v>1</v>
      </c>
      <c r="J4276" s="2" t="s">
        <v>69</v>
      </c>
      <c r="K4276" s="1">
        <f>Tabelle111[[#This Row],[Menge kg Nges]]/1000</f>
        <v>2.004</v>
      </c>
      <c r="L4276" s="1">
        <f>Tabelle111[[#This Row],[Menge kg P2O5]]/1000</f>
        <v>0.82665</v>
      </c>
      <c r="M4276" s="1">
        <f>Tabelle111[[#This Row],[Menge t Nges]]/Tabelle111[[#This Row],[Anzahl Lieferscheine]]</f>
        <v>2.004</v>
      </c>
      <c r="N4276" s="1">
        <f>Tabelle111[[#This Row],[Menge t P2O5]]/Tabelle111[[#This Row],[Anzahl Lieferscheine]]</f>
        <v>0.82665</v>
      </c>
    </row>
    <row r="4277" spans="1:14" x14ac:dyDescent="0.2">
      <c r="A4277" s="2" t="s">
        <v>46</v>
      </c>
      <c r="B4277" s="2" t="s">
        <v>46</v>
      </c>
      <c r="C4277" s="2" t="s">
        <v>25</v>
      </c>
      <c r="D4277" s="2" t="s">
        <v>25</v>
      </c>
      <c r="E4277" s="2" t="s">
        <v>26</v>
      </c>
      <c r="F4277" s="2" t="s">
        <v>61</v>
      </c>
      <c r="G4277" s="1">
        <v>17260.72</v>
      </c>
      <c r="H4277" s="1">
        <v>7339.2000000000007</v>
      </c>
      <c r="I4277" s="4">
        <v>16</v>
      </c>
      <c r="J4277" s="2" t="s">
        <v>69</v>
      </c>
      <c r="K4277" s="1">
        <f>Tabelle111[[#This Row],[Menge kg Nges]]/1000</f>
        <v>17.260720000000003</v>
      </c>
      <c r="L4277" s="1">
        <f>Tabelle111[[#This Row],[Menge kg P2O5]]/1000</f>
        <v>7.3392000000000008</v>
      </c>
      <c r="M4277" s="1">
        <f>Tabelle111[[#This Row],[Menge t Nges]]/Tabelle111[[#This Row],[Anzahl Lieferscheine]]</f>
        <v>1.0787950000000002</v>
      </c>
      <c r="N4277" s="1">
        <f>Tabelle111[[#This Row],[Menge t P2O5]]/Tabelle111[[#This Row],[Anzahl Lieferscheine]]</f>
        <v>0.45870000000000005</v>
      </c>
    </row>
    <row r="4278" spans="1:14" x14ac:dyDescent="0.2">
      <c r="A4278" s="2" t="s">
        <v>46</v>
      </c>
      <c r="B4278" s="2" t="s">
        <v>28</v>
      </c>
      <c r="C4278" s="2" t="s">
        <v>6</v>
      </c>
      <c r="D4278" s="2" t="s">
        <v>7</v>
      </c>
      <c r="E4278" s="2" t="s">
        <v>9</v>
      </c>
      <c r="F4278" s="2" t="s">
        <v>61</v>
      </c>
      <c r="G4278" s="1">
        <v>1201.68</v>
      </c>
      <c r="H4278" s="1">
        <v>492.84000000000003</v>
      </c>
      <c r="I4278" s="4">
        <v>2</v>
      </c>
      <c r="J4278" s="2" t="s">
        <v>69</v>
      </c>
      <c r="K4278" s="1">
        <f>Tabelle111[[#This Row],[Menge kg Nges]]/1000</f>
        <v>1.2016800000000001</v>
      </c>
      <c r="L4278" s="1">
        <f>Tabelle111[[#This Row],[Menge kg P2O5]]/1000</f>
        <v>0.49284000000000006</v>
      </c>
      <c r="M4278" s="1">
        <f>Tabelle111[[#This Row],[Menge t Nges]]/Tabelle111[[#This Row],[Anzahl Lieferscheine]]</f>
        <v>0.60084000000000004</v>
      </c>
      <c r="N4278" s="1">
        <f>Tabelle111[[#This Row],[Menge t P2O5]]/Tabelle111[[#This Row],[Anzahl Lieferscheine]]</f>
        <v>0.24642000000000003</v>
      </c>
    </row>
    <row r="4279" spans="1:14" x14ac:dyDescent="0.2">
      <c r="A4279" s="2" t="s">
        <v>34</v>
      </c>
      <c r="B4279" s="2" t="s">
        <v>5</v>
      </c>
      <c r="C4279" s="2" t="s">
        <v>6</v>
      </c>
      <c r="D4279" s="2" t="s">
        <v>30</v>
      </c>
      <c r="E4279" s="2" t="s">
        <v>26</v>
      </c>
      <c r="F4279" s="2" t="s">
        <v>61</v>
      </c>
      <c r="G4279" s="1">
        <v>769.42000000000007</v>
      </c>
      <c r="H4279" s="1">
        <v>471.33</v>
      </c>
      <c r="I4279" s="4">
        <v>2</v>
      </c>
      <c r="J4279" s="2" t="s">
        <v>69</v>
      </c>
      <c r="K4279" s="1">
        <f>Tabelle111[[#This Row],[Menge kg Nges]]/1000</f>
        <v>0.7694200000000001</v>
      </c>
      <c r="L4279" s="1">
        <f>Tabelle111[[#This Row],[Menge kg P2O5]]/1000</f>
        <v>0.47132999999999997</v>
      </c>
      <c r="M4279" s="1">
        <f>Tabelle111[[#This Row],[Menge t Nges]]/Tabelle111[[#This Row],[Anzahl Lieferscheine]]</f>
        <v>0.38471000000000005</v>
      </c>
      <c r="N4279" s="1">
        <f>Tabelle111[[#This Row],[Menge t P2O5]]/Tabelle111[[#This Row],[Anzahl Lieferscheine]]</f>
        <v>0.23566499999999999</v>
      </c>
    </row>
    <row r="4280" spans="1:14" x14ac:dyDescent="0.2">
      <c r="A4280" s="2" t="s">
        <v>34</v>
      </c>
      <c r="B4280" s="2" t="s">
        <v>5</v>
      </c>
      <c r="C4280" s="2" t="s">
        <v>6</v>
      </c>
      <c r="D4280" s="2" t="s">
        <v>7</v>
      </c>
      <c r="E4280" s="2" t="s">
        <v>13</v>
      </c>
      <c r="F4280" s="2" t="s">
        <v>61</v>
      </c>
      <c r="G4280" s="1">
        <v>2387</v>
      </c>
      <c r="H4280" s="1">
        <v>1463</v>
      </c>
      <c r="I4280" s="4">
        <v>13</v>
      </c>
      <c r="J4280" s="2" t="s">
        <v>69</v>
      </c>
      <c r="K4280" s="1">
        <f>Tabelle111[[#This Row],[Menge kg Nges]]/1000</f>
        <v>2.387</v>
      </c>
      <c r="L4280" s="1">
        <f>Tabelle111[[#This Row],[Menge kg P2O5]]/1000</f>
        <v>1.4630000000000001</v>
      </c>
      <c r="M4280" s="1">
        <f>Tabelle111[[#This Row],[Menge t Nges]]/Tabelle111[[#This Row],[Anzahl Lieferscheine]]</f>
        <v>0.18361538461538462</v>
      </c>
      <c r="N4280" s="1">
        <f>Tabelle111[[#This Row],[Menge t P2O5]]/Tabelle111[[#This Row],[Anzahl Lieferscheine]]</f>
        <v>0.11253846153846155</v>
      </c>
    </row>
    <row r="4281" spans="1:14" x14ac:dyDescent="0.2">
      <c r="A4281" s="2" t="s">
        <v>34</v>
      </c>
      <c r="B4281" s="2" t="s">
        <v>5</v>
      </c>
      <c r="C4281" s="2" t="s">
        <v>6</v>
      </c>
      <c r="D4281" s="2" t="s">
        <v>15</v>
      </c>
      <c r="E4281" s="2" t="s">
        <v>18</v>
      </c>
      <c r="F4281" s="2" t="s">
        <v>61</v>
      </c>
      <c r="G4281" s="1">
        <v>1039</v>
      </c>
      <c r="H4281" s="1">
        <v>738</v>
      </c>
      <c r="I4281" s="4">
        <v>1</v>
      </c>
      <c r="J4281" s="2" t="s">
        <v>69</v>
      </c>
      <c r="K4281" s="1">
        <f>Tabelle111[[#This Row],[Menge kg Nges]]/1000</f>
        <v>1.0389999999999999</v>
      </c>
      <c r="L4281" s="1">
        <f>Tabelle111[[#This Row],[Menge kg P2O5]]/1000</f>
        <v>0.73799999999999999</v>
      </c>
      <c r="M4281" s="1">
        <f>Tabelle111[[#This Row],[Menge t Nges]]/Tabelle111[[#This Row],[Anzahl Lieferscheine]]</f>
        <v>1.0389999999999999</v>
      </c>
      <c r="N4281" s="1">
        <f>Tabelle111[[#This Row],[Menge t P2O5]]/Tabelle111[[#This Row],[Anzahl Lieferscheine]]</f>
        <v>0.73799999999999999</v>
      </c>
    </row>
    <row r="4282" spans="1:14" x14ac:dyDescent="0.2">
      <c r="A4282" s="2" t="s">
        <v>34</v>
      </c>
      <c r="B4282" s="2" t="s">
        <v>29</v>
      </c>
      <c r="C4282" s="2" t="s">
        <v>6</v>
      </c>
      <c r="D4282" s="2" t="s">
        <v>30</v>
      </c>
      <c r="E4282" s="2" t="s">
        <v>26</v>
      </c>
      <c r="F4282" s="2" t="s">
        <v>61</v>
      </c>
      <c r="G4282" s="1">
        <v>22495.910000000007</v>
      </c>
      <c r="H4282" s="1">
        <v>10651.760000000004</v>
      </c>
      <c r="I4282" s="4">
        <v>61</v>
      </c>
      <c r="J4282" s="2" t="s">
        <v>69</v>
      </c>
      <c r="K4282" s="1">
        <f>Tabelle111[[#This Row],[Menge kg Nges]]/1000</f>
        <v>22.495910000000006</v>
      </c>
      <c r="L4282" s="1">
        <f>Tabelle111[[#This Row],[Menge kg P2O5]]/1000</f>
        <v>10.651760000000003</v>
      </c>
      <c r="M4282" s="1">
        <f>Tabelle111[[#This Row],[Menge t Nges]]/Tabelle111[[#This Row],[Anzahl Lieferscheine]]</f>
        <v>0.36878540983606567</v>
      </c>
      <c r="N4282" s="1">
        <f>Tabelle111[[#This Row],[Menge t P2O5]]/Tabelle111[[#This Row],[Anzahl Lieferscheine]]</f>
        <v>0.17461901639344268</v>
      </c>
    </row>
    <row r="4283" spans="1:14" x14ac:dyDescent="0.2">
      <c r="A4283" s="2" t="s">
        <v>34</v>
      </c>
      <c r="B4283" s="2" t="s">
        <v>29</v>
      </c>
      <c r="C4283" s="2" t="s">
        <v>6</v>
      </c>
      <c r="D4283" s="2" t="s">
        <v>7</v>
      </c>
      <c r="E4283" s="2" t="s">
        <v>8</v>
      </c>
      <c r="F4283" s="2" t="s">
        <v>61</v>
      </c>
      <c r="G4283" s="1">
        <v>3598.5</v>
      </c>
      <c r="H4283" s="1">
        <v>1717</v>
      </c>
      <c r="I4283" s="4">
        <v>9</v>
      </c>
      <c r="J4283" s="2" t="s">
        <v>69</v>
      </c>
      <c r="K4283" s="1">
        <f>Tabelle111[[#This Row],[Menge kg Nges]]/1000</f>
        <v>3.5985</v>
      </c>
      <c r="L4283" s="1">
        <f>Tabelle111[[#This Row],[Menge kg P2O5]]/1000</f>
        <v>1.7170000000000001</v>
      </c>
      <c r="M4283" s="1">
        <f>Tabelle111[[#This Row],[Menge t Nges]]/Tabelle111[[#This Row],[Anzahl Lieferscheine]]</f>
        <v>0.39983333333333332</v>
      </c>
      <c r="N4283" s="1">
        <f>Tabelle111[[#This Row],[Menge t P2O5]]/Tabelle111[[#This Row],[Anzahl Lieferscheine]]</f>
        <v>0.1907777777777778</v>
      </c>
    </row>
    <row r="4284" spans="1:14" x14ac:dyDescent="0.2">
      <c r="A4284" s="2" t="s">
        <v>34</v>
      </c>
      <c r="B4284" s="2" t="s">
        <v>29</v>
      </c>
      <c r="C4284" s="2" t="s">
        <v>6</v>
      </c>
      <c r="D4284" s="2" t="s">
        <v>7</v>
      </c>
      <c r="E4284" s="2" t="s">
        <v>11</v>
      </c>
      <c r="F4284" s="2" t="s">
        <v>61</v>
      </c>
      <c r="G4284" s="1">
        <v>9338.5499999999975</v>
      </c>
      <c r="H4284" s="1">
        <v>4170.05</v>
      </c>
      <c r="I4284" s="4">
        <v>19</v>
      </c>
      <c r="J4284" s="2" t="s">
        <v>69</v>
      </c>
      <c r="K4284" s="1">
        <f>Tabelle111[[#This Row],[Menge kg Nges]]/1000</f>
        <v>9.3385499999999979</v>
      </c>
      <c r="L4284" s="1">
        <f>Tabelle111[[#This Row],[Menge kg P2O5]]/1000</f>
        <v>4.1700499999999998</v>
      </c>
      <c r="M4284" s="1">
        <f>Tabelle111[[#This Row],[Menge t Nges]]/Tabelle111[[#This Row],[Anzahl Lieferscheine]]</f>
        <v>0.49150263157894725</v>
      </c>
      <c r="N4284" s="1">
        <f>Tabelle111[[#This Row],[Menge t P2O5]]/Tabelle111[[#This Row],[Anzahl Lieferscheine]]</f>
        <v>0.21947631578947369</v>
      </c>
    </row>
    <row r="4285" spans="1:14" x14ac:dyDescent="0.2">
      <c r="A4285" s="2" t="s">
        <v>34</v>
      </c>
      <c r="B4285" s="2" t="s">
        <v>29</v>
      </c>
      <c r="C4285" s="2" t="s">
        <v>6</v>
      </c>
      <c r="D4285" s="2" t="s">
        <v>7</v>
      </c>
      <c r="E4285" s="2" t="s">
        <v>12</v>
      </c>
      <c r="F4285" s="2" t="s">
        <v>61</v>
      </c>
      <c r="G4285" s="1">
        <v>7927.4200000000019</v>
      </c>
      <c r="H4285" s="1">
        <v>3261.35</v>
      </c>
      <c r="I4285" s="4">
        <v>27</v>
      </c>
      <c r="J4285" s="2" t="s">
        <v>69</v>
      </c>
      <c r="K4285" s="1">
        <f>Tabelle111[[#This Row],[Menge kg Nges]]/1000</f>
        <v>7.9274200000000015</v>
      </c>
      <c r="L4285" s="1">
        <f>Tabelle111[[#This Row],[Menge kg P2O5]]/1000</f>
        <v>3.2613499999999997</v>
      </c>
      <c r="M4285" s="1">
        <f>Tabelle111[[#This Row],[Menge t Nges]]/Tabelle111[[#This Row],[Anzahl Lieferscheine]]</f>
        <v>0.29360814814814823</v>
      </c>
      <c r="N4285" s="1">
        <f>Tabelle111[[#This Row],[Menge t P2O5]]/Tabelle111[[#This Row],[Anzahl Lieferscheine]]</f>
        <v>0.12079074074074073</v>
      </c>
    </row>
    <row r="4286" spans="1:14" x14ac:dyDescent="0.2">
      <c r="A4286" s="2" t="s">
        <v>34</v>
      </c>
      <c r="B4286" s="2" t="s">
        <v>29</v>
      </c>
      <c r="C4286" s="2" t="s">
        <v>6</v>
      </c>
      <c r="D4286" s="2" t="s">
        <v>7</v>
      </c>
      <c r="E4286" s="2" t="s">
        <v>13</v>
      </c>
      <c r="F4286" s="2" t="s">
        <v>61</v>
      </c>
      <c r="G4286" s="1">
        <v>2966.2999999999993</v>
      </c>
      <c r="H4286" s="1">
        <v>1520.0399999999997</v>
      </c>
      <c r="I4286" s="4">
        <v>13</v>
      </c>
      <c r="J4286" s="2" t="s">
        <v>69</v>
      </c>
      <c r="K4286" s="1">
        <f>Tabelle111[[#This Row],[Menge kg Nges]]/1000</f>
        <v>2.9662999999999995</v>
      </c>
      <c r="L4286" s="1">
        <f>Tabelle111[[#This Row],[Menge kg P2O5]]/1000</f>
        <v>1.5200399999999998</v>
      </c>
      <c r="M4286" s="1">
        <f>Tabelle111[[#This Row],[Menge t Nges]]/Tabelle111[[#This Row],[Anzahl Lieferscheine]]</f>
        <v>0.22817692307692303</v>
      </c>
      <c r="N4286" s="1">
        <f>Tabelle111[[#This Row],[Menge t P2O5]]/Tabelle111[[#This Row],[Anzahl Lieferscheine]]</f>
        <v>0.11692615384615383</v>
      </c>
    </row>
    <row r="4287" spans="1:14" x14ac:dyDescent="0.2">
      <c r="A4287" s="2" t="s">
        <v>34</v>
      </c>
      <c r="B4287" s="2" t="s">
        <v>29</v>
      </c>
      <c r="C4287" s="2" t="s">
        <v>6</v>
      </c>
      <c r="D4287" s="2" t="s">
        <v>7</v>
      </c>
      <c r="E4287" s="2" t="s">
        <v>14</v>
      </c>
      <c r="F4287" s="2" t="s">
        <v>61</v>
      </c>
      <c r="G4287" s="1">
        <v>2005.46</v>
      </c>
      <c r="H4287" s="1">
        <v>857.3</v>
      </c>
      <c r="I4287" s="4">
        <v>5</v>
      </c>
      <c r="J4287" s="2" t="s">
        <v>69</v>
      </c>
      <c r="K4287" s="1">
        <f>Tabelle111[[#This Row],[Menge kg Nges]]/1000</f>
        <v>2.0054600000000002</v>
      </c>
      <c r="L4287" s="1">
        <f>Tabelle111[[#This Row],[Menge kg P2O5]]/1000</f>
        <v>0.85729999999999995</v>
      </c>
      <c r="M4287" s="1">
        <f>Tabelle111[[#This Row],[Menge t Nges]]/Tabelle111[[#This Row],[Anzahl Lieferscheine]]</f>
        <v>0.40109200000000006</v>
      </c>
      <c r="N4287" s="1">
        <f>Tabelle111[[#This Row],[Menge t P2O5]]/Tabelle111[[#This Row],[Anzahl Lieferscheine]]</f>
        <v>0.17146</v>
      </c>
    </row>
    <row r="4288" spans="1:14" x14ac:dyDescent="0.2">
      <c r="A4288" s="2" t="s">
        <v>34</v>
      </c>
      <c r="B4288" s="2" t="s">
        <v>29</v>
      </c>
      <c r="C4288" s="2" t="s">
        <v>6</v>
      </c>
      <c r="D4288" s="2" t="s">
        <v>15</v>
      </c>
      <c r="E4288" s="2" t="s">
        <v>8</v>
      </c>
      <c r="F4288" s="2" t="s">
        <v>61</v>
      </c>
      <c r="G4288" s="1">
        <v>607.18000000000006</v>
      </c>
      <c r="H4288" s="1">
        <v>374.64</v>
      </c>
      <c r="I4288" s="4">
        <v>2</v>
      </c>
      <c r="J4288" s="2" t="s">
        <v>69</v>
      </c>
      <c r="K4288" s="1">
        <f>Tabelle111[[#This Row],[Menge kg Nges]]/1000</f>
        <v>0.60718000000000005</v>
      </c>
      <c r="L4288" s="1">
        <f>Tabelle111[[#This Row],[Menge kg P2O5]]/1000</f>
        <v>0.37463999999999997</v>
      </c>
      <c r="M4288" s="1">
        <f>Tabelle111[[#This Row],[Menge t Nges]]/Tabelle111[[#This Row],[Anzahl Lieferscheine]]</f>
        <v>0.30359000000000003</v>
      </c>
      <c r="N4288" s="1">
        <f>Tabelle111[[#This Row],[Menge t P2O5]]/Tabelle111[[#This Row],[Anzahl Lieferscheine]]</f>
        <v>0.18731999999999999</v>
      </c>
    </row>
    <row r="4289" spans="1:14" x14ac:dyDescent="0.2">
      <c r="A4289" s="2" t="s">
        <v>34</v>
      </c>
      <c r="B4289" s="2" t="s">
        <v>29</v>
      </c>
      <c r="C4289" s="2" t="s">
        <v>6</v>
      </c>
      <c r="D4289" s="2" t="s">
        <v>15</v>
      </c>
      <c r="E4289" s="2" t="s">
        <v>18</v>
      </c>
      <c r="F4289" s="2" t="s">
        <v>61</v>
      </c>
      <c r="G4289" s="1">
        <v>2680.98</v>
      </c>
      <c r="H4289" s="1">
        <v>1857.4299999999998</v>
      </c>
      <c r="I4289" s="4">
        <v>6</v>
      </c>
      <c r="J4289" s="2" t="s">
        <v>69</v>
      </c>
      <c r="K4289" s="1">
        <f>Tabelle111[[#This Row],[Menge kg Nges]]/1000</f>
        <v>2.6809799999999999</v>
      </c>
      <c r="L4289" s="1">
        <f>Tabelle111[[#This Row],[Menge kg P2O5]]/1000</f>
        <v>1.8574299999999999</v>
      </c>
      <c r="M4289" s="1">
        <f>Tabelle111[[#This Row],[Menge t Nges]]/Tabelle111[[#This Row],[Anzahl Lieferscheine]]</f>
        <v>0.44683</v>
      </c>
      <c r="N4289" s="1">
        <f>Tabelle111[[#This Row],[Menge t P2O5]]/Tabelle111[[#This Row],[Anzahl Lieferscheine]]</f>
        <v>0.30957166666666663</v>
      </c>
    </row>
    <row r="4290" spans="1:14" x14ac:dyDescent="0.2">
      <c r="A4290" s="2" t="s">
        <v>34</v>
      </c>
      <c r="B4290" s="2" t="s">
        <v>29</v>
      </c>
      <c r="C4290" s="2" t="s">
        <v>6</v>
      </c>
      <c r="D4290" s="2" t="s">
        <v>15</v>
      </c>
      <c r="E4290" s="2" t="s">
        <v>19</v>
      </c>
      <c r="F4290" s="2" t="s">
        <v>61</v>
      </c>
      <c r="G4290" s="1">
        <v>1579.5</v>
      </c>
      <c r="H4290" s="1">
        <v>1755</v>
      </c>
      <c r="I4290" s="4">
        <v>3</v>
      </c>
      <c r="J4290" s="2" t="s">
        <v>69</v>
      </c>
      <c r="K4290" s="1">
        <f>Tabelle111[[#This Row],[Menge kg Nges]]/1000</f>
        <v>1.5794999999999999</v>
      </c>
      <c r="L4290" s="1">
        <f>Tabelle111[[#This Row],[Menge kg P2O5]]/1000</f>
        <v>1.7549999999999999</v>
      </c>
      <c r="M4290" s="1">
        <f>Tabelle111[[#This Row],[Menge t Nges]]/Tabelle111[[#This Row],[Anzahl Lieferscheine]]</f>
        <v>0.52649999999999997</v>
      </c>
      <c r="N4290" s="1">
        <f>Tabelle111[[#This Row],[Menge t P2O5]]/Tabelle111[[#This Row],[Anzahl Lieferscheine]]</f>
        <v>0.58499999999999996</v>
      </c>
    </row>
    <row r="4291" spans="1:14" x14ac:dyDescent="0.2">
      <c r="A4291" s="2" t="s">
        <v>34</v>
      </c>
      <c r="B4291" s="2" t="s">
        <v>29</v>
      </c>
      <c r="C4291" s="2" t="s">
        <v>6</v>
      </c>
      <c r="D4291" s="2" t="s">
        <v>15</v>
      </c>
      <c r="E4291" s="2" t="s">
        <v>20</v>
      </c>
      <c r="F4291" s="2" t="s">
        <v>61</v>
      </c>
      <c r="G4291" s="1">
        <v>35.200000000000003</v>
      </c>
      <c r="H4291" s="1">
        <v>20</v>
      </c>
      <c r="I4291" s="4">
        <v>1</v>
      </c>
      <c r="J4291" s="2" t="s">
        <v>69</v>
      </c>
      <c r="K4291" s="1">
        <f>Tabelle111[[#This Row],[Menge kg Nges]]/1000</f>
        <v>3.5200000000000002E-2</v>
      </c>
      <c r="L4291" s="1">
        <f>Tabelle111[[#This Row],[Menge kg P2O5]]/1000</f>
        <v>0.02</v>
      </c>
      <c r="M4291" s="1">
        <f>Tabelle111[[#This Row],[Menge t Nges]]/Tabelle111[[#This Row],[Anzahl Lieferscheine]]</f>
        <v>3.5200000000000002E-2</v>
      </c>
      <c r="N4291" s="1">
        <f>Tabelle111[[#This Row],[Menge t P2O5]]/Tabelle111[[#This Row],[Anzahl Lieferscheine]]</f>
        <v>0.02</v>
      </c>
    </row>
    <row r="4292" spans="1:14" x14ac:dyDescent="0.2">
      <c r="A4292" s="2" t="s">
        <v>34</v>
      </c>
      <c r="B4292" s="2" t="s">
        <v>29</v>
      </c>
      <c r="C4292" s="2" t="s">
        <v>6</v>
      </c>
      <c r="D4292" s="2" t="s">
        <v>15</v>
      </c>
      <c r="E4292" s="2" t="s">
        <v>21</v>
      </c>
      <c r="F4292" s="2" t="s">
        <v>61</v>
      </c>
      <c r="G4292" s="1">
        <v>4409.9000000000005</v>
      </c>
      <c r="H4292" s="1">
        <v>2648.92</v>
      </c>
      <c r="I4292" s="4">
        <v>11</v>
      </c>
      <c r="J4292" s="2" t="s">
        <v>69</v>
      </c>
      <c r="K4292" s="1">
        <f>Tabelle111[[#This Row],[Menge kg Nges]]/1000</f>
        <v>4.4099000000000004</v>
      </c>
      <c r="L4292" s="1">
        <f>Tabelle111[[#This Row],[Menge kg P2O5]]/1000</f>
        <v>2.6489199999999999</v>
      </c>
      <c r="M4292" s="1">
        <f>Tabelle111[[#This Row],[Menge t Nges]]/Tabelle111[[#This Row],[Anzahl Lieferscheine]]</f>
        <v>0.40090000000000003</v>
      </c>
      <c r="N4292" s="1">
        <f>Tabelle111[[#This Row],[Menge t P2O5]]/Tabelle111[[#This Row],[Anzahl Lieferscheine]]</f>
        <v>0.24081090909090908</v>
      </c>
    </row>
    <row r="4293" spans="1:14" x14ac:dyDescent="0.2">
      <c r="A4293" s="2" t="s">
        <v>34</v>
      </c>
      <c r="B4293" s="2" t="s">
        <v>29</v>
      </c>
      <c r="C4293" s="2" t="s">
        <v>6</v>
      </c>
      <c r="D4293" s="2" t="s">
        <v>15</v>
      </c>
      <c r="E4293" s="2" t="s">
        <v>9</v>
      </c>
      <c r="F4293" s="2" t="s">
        <v>61</v>
      </c>
      <c r="G4293" s="1">
        <v>1485</v>
      </c>
      <c r="H4293" s="1">
        <v>612</v>
      </c>
      <c r="I4293" s="4">
        <v>2</v>
      </c>
      <c r="J4293" s="2" t="s">
        <v>69</v>
      </c>
      <c r="K4293" s="1">
        <f>Tabelle111[[#This Row],[Menge kg Nges]]/1000</f>
        <v>1.4850000000000001</v>
      </c>
      <c r="L4293" s="1">
        <f>Tabelle111[[#This Row],[Menge kg P2O5]]/1000</f>
        <v>0.61199999999999999</v>
      </c>
      <c r="M4293" s="1">
        <f>Tabelle111[[#This Row],[Menge t Nges]]/Tabelle111[[#This Row],[Anzahl Lieferscheine]]</f>
        <v>0.74250000000000005</v>
      </c>
      <c r="N4293" s="1">
        <f>Tabelle111[[#This Row],[Menge t P2O5]]/Tabelle111[[#This Row],[Anzahl Lieferscheine]]</f>
        <v>0.30599999999999999</v>
      </c>
    </row>
    <row r="4294" spans="1:14" x14ac:dyDescent="0.2">
      <c r="A4294" s="2" t="s">
        <v>34</v>
      </c>
      <c r="B4294" s="2" t="s">
        <v>29</v>
      </c>
      <c r="C4294" s="2" t="s">
        <v>6</v>
      </c>
      <c r="D4294" s="2" t="s">
        <v>15</v>
      </c>
      <c r="E4294" s="2" t="s">
        <v>13</v>
      </c>
      <c r="F4294" s="2" t="s">
        <v>61</v>
      </c>
      <c r="G4294" s="1">
        <v>490.2</v>
      </c>
      <c r="H4294" s="1">
        <v>564.29999999999995</v>
      </c>
      <c r="I4294" s="4">
        <v>1</v>
      </c>
      <c r="J4294" s="2" t="s">
        <v>69</v>
      </c>
      <c r="K4294" s="1">
        <f>Tabelle111[[#This Row],[Menge kg Nges]]/1000</f>
        <v>0.49019999999999997</v>
      </c>
      <c r="L4294" s="1">
        <f>Tabelle111[[#This Row],[Menge kg P2O5]]/1000</f>
        <v>0.56429999999999991</v>
      </c>
      <c r="M4294" s="1">
        <f>Tabelle111[[#This Row],[Menge t Nges]]/Tabelle111[[#This Row],[Anzahl Lieferscheine]]</f>
        <v>0.49019999999999997</v>
      </c>
      <c r="N4294" s="1">
        <f>Tabelle111[[#This Row],[Menge t P2O5]]/Tabelle111[[#This Row],[Anzahl Lieferscheine]]</f>
        <v>0.56429999999999991</v>
      </c>
    </row>
    <row r="4295" spans="1:14" x14ac:dyDescent="0.2">
      <c r="A4295" s="2" t="s">
        <v>34</v>
      </c>
      <c r="B4295" s="2" t="s">
        <v>29</v>
      </c>
      <c r="C4295" s="2" t="s">
        <v>25</v>
      </c>
      <c r="D4295" s="2" t="s">
        <v>25</v>
      </c>
      <c r="E4295" s="2" t="s">
        <v>26</v>
      </c>
      <c r="F4295" s="2" t="s">
        <v>61</v>
      </c>
      <c r="G4295" s="1">
        <v>5762</v>
      </c>
      <c r="H4295" s="1">
        <v>4770.8</v>
      </c>
      <c r="I4295" s="4">
        <v>18</v>
      </c>
      <c r="J4295" s="2" t="s">
        <v>69</v>
      </c>
      <c r="K4295" s="1">
        <f>Tabelle111[[#This Row],[Menge kg Nges]]/1000</f>
        <v>5.7619999999999996</v>
      </c>
      <c r="L4295" s="1">
        <f>Tabelle111[[#This Row],[Menge kg P2O5]]/1000</f>
        <v>4.7708000000000004</v>
      </c>
      <c r="M4295" s="1">
        <f>Tabelle111[[#This Row],[Menge t Nges]]/Tabelle111[[#This Row],[Anzahl Lieferscheine]]</f>
        <v>0.32011111111111107</v>
      </c>
      <c r="N4295" s="1">
        <f>Tabelle111[[#This Row],[Menge t P2O5]]/Tabelle111[[#This Row],[Anzahl Lieferscheine]]</f>
        <v>0.26504444444444447</v>
      </c>
    </row>
    <row r="4296" spans="1:14" x14ac:dyDescent="0.2">
      <c r="A4296" s="2" t="s">
        <v>34</v>
      </c>
      <c r="B4296" s="2" t="s">
        <v>32</v>
      </c>
      <c r="C4296" s="2" t="s">
        <v>6</v>
      </c>
      <c r="D4296" s="2" t="s">
        <v>30</v>
      </c>
      <c r="E4296" s="2" t="s">
        <v>26</v>
      </c>
      <c r="F4296" s="2" t="s">
        <v>61</v>
      </c>
      <c r="G4296" s="1">
        <v>123730.56999999992</v>
      </c>
      <c r="H4296" s="1">
        <v>56432.099999999969</v>
      </c>
      <c r="I4296" s="4">
        <v>354</v>
      </c>
      <c r="J4296" s="2" t="s">
        <v>69</v>
      </c>
      <c r="K4296" s="1">
        <f>Tabelle111[[#This Row],[Menge kg Nges]]/1000</f>
        <v>123.73056999999991</v>
      </c>
      <c r="L4296" s="1">
        <f>Tabelle111[[#This Row],[Menge kg P2O5]]/1000</f>
        <v>56.43209999999997</v>
      </c>
      <c r="M4296" s="1">
        <f>Tabelle111[[#This Row],[Menge t Nges]]/Tabelle111[[#This Row],[Anzahl Lieferscheine]]</f>
        <v>0.34952138418079071</v>
      </c>
      <c r="N4296" s="1">
        <f>Tabelle111[[#This Row],[Menge t P2O5]]/Tabelle111[[#This Row],[Anzahl Lieferscheine]]</f>
        <v>0.1594127118644067</v>
      </c>
    </row>
    <row r="4297" spans="1:14" x14ac:dyDescent="0.2">
      <c r="A4297" s="2" t="s">
        <v>34</v>
      </c>
      <c r="B4297" s="2" t="s">
        <v>32</v>
      </c>
      <c r="C4297" s="2" t="s">
        <v>6</v>
      </c>
      <c r="D4297" s="2" t="s">
        <v>7</v>
      </c>
      <c r="E4297" s="2" t="s">
        <v>8</v>
      </c>
      <c r="F4297" s="2" t="s">
        <v>61</v>
      </c>
      <c r="G4297" s="1">
        <v>24834.649999999994</v>
      </c>
      <c r="H4297" s="1">
        <v>11352.849999999995</v>
      </c>
      <c r="I4297" s="4">
        <v>65</v>
      </c>
      <c r="J4297" s="2" t="s">
        <v>69</v>
      </c>
      <c r="K4297" s="1">
        <f>Tabelle111[[#This Row],[Menge kg Nges]]/1000</f>
        <v>24.834649999999993</v>
      </c>
      <c r="L4297" s="1">
        <f>Tabelle111[[#This Row],[Menge kg P2O5]]/1000</f>
        <v>11.352849999999995</v>
      </c>
      <c r="M4297" s="1">
        <f>Tabelle111[[#This Row],[Menge t Nges]]/Tabelle111[[#This Row],[Anzahl Lieferscheine]]</f>
        <v>0.38207153846153835</v>
      </c>
      <c r="N4297" s="1">
        <f>Tabelle111[[#This Row],[Menge t P2O5]]/Tabelle111[[#This Row],[Anzahl Lieferscheine]]</f>
        <v>0.17465923076923068</v>
      </c>
    </row>
    <row r="4298" spans="1:14" x14ac:dyDescent="0.2">
      <c r="A4298" s="2" t="s">
        <v>34</v>
      </c>
      <c r="B4298" s="2" t="s">
        <v>32</v>
      </c>
      <c r="C4298" s="2" t="s">
        <v>6</v>
      </c>
      <c r="D4298" s="2" t="s">
        <v>7</v>
      </c>
      <c r="E4298" s="2" t="s">
        <v>9</v>
      </c>
      <c r="F4298" s="2" t="s">
        <v>61</v>
      </c>
      <c r="G4298" s="1">
        <v>7124.65</v>
      </c>
      <c r="H4298" s="1">
        <v>3027.45</v>
      </c>
      <c r="I4298" s="4">
        <v>31</v>
      </c>
      <c r="J4298" s="2" t="s">
        <v>69</v>
      </c>
      <c r="K4298" s="1">
        <f>Tabelle111[[#This Row],[Menge kg Nges]]/1000</f>
        <v>7.1246499999999999</v>
      </c>
      <c r="L4298" s="1">
        <f>Tabelle111[[#This Row],[Menge kg P2O5]]/1000</f>
        <v>3.02745</v>
      </c>
      <c r="M4298" s="1">
        <f>Tabelle111[[#This Row],[Menge t Nges]]/Tabelle111[[#This Row],[Anzahl Lieferscheine]]</f>
        <v>0.22982741935483872</v>
      </c>
      <c r="N4298" s="1">
        <f>Tabelle111[[#This Row],[Menge t P2O5]]/Tabelle111[[#This Row],[Anzahl Lieferscheine]]</f>
        <v>9.7659677419354843E-2</v>
      </c>
    </row>
    <row r="4299" spans="1:14" x14ac:dyDescent="0.2">
      <c r="A4299" s="2" t="s">
        <v>34</v>
      </c>
      <c r="B4299" s="2" t="s">
        <v>32</v>
      </c>
      <c r="C4299" s="2" t="s">
        <v>6</v>
      </c>
      <c r="D4299" s="2" t="s">
        <v>7</v>
      </c>
      <c r="E4299" s="2" t="s">
        <v>11</v>
      </c>
      <c r="F4299" s="2" t="s">
        <v>61</v>
      </c>
      <c r="G4299" s="1">
        <v>32077.070000000007</v>
      </c>
      <c r="H4299" s="1">
        <v>14527.579999999994</v>
      </c>
      <c r="I4299" s="4">
        <v>95</v>
      </c>
      <c r="J4299" s="2" t="s">
        <v>69</v>
      </c>
      <c r="K4299" s="1">
        <f>Tabelle111[[#This Row],[Menge kg Nges]]/1000</f>
        <v>32.077070000000006</v>
      </c>
      <c r="L4299" s="1">
        <f>Tabelle111[[#This Row],[Menge kg P2O5]]/1000</f>
        <v>14.527579999999995</v>
      </c>
      <c r="M4299" s="1">
        <f>Tabelle111[[#This Row],[Menge t Nges]]/Tabelle111[[#This Row],[Anzahl Lieferscheine]]</f>
        <v>0.3376533684210527</v>
      </c>
      <c r="N4299" s="1">
        <f>Tabelle111[[#This Row],[Menge t P2O5]]/Tabelle111[[#This Row],[Anzahl Lieferscheine]]</f>
        <v>0.15292189473684206</v>
      </c>
    </row>
    <row r="4300" spans="1:14" x14ac:dyDescent="0.2">
      <c r="A4300" s="2" t="s">
        <v>34</v>
      </c>
      <c r="B4300" s="2" t="s">
        <v>32</v>
      </c>
      <c r="C4300" s="2" t="s">
        <v>6</v>
      </c>
      <c r="D4300" s="2" t="s">
        <v>7</v>
      </c>
      <c r="E4300" s="2" t="s">
        <v>12</v>
      </c>
      <c r="F4300" s="2" t="s">
        <v>61</v>
      </c>
      <c r="G4300" s="1">
        <v>34786.770000000004</v>
      </c>
      <c r="H4300" s="1">
        <v>13527.789999999999</v>
      </c>
      <c r="I4300" s="4">
        <v>88</v>
      </c>
      <c r="J4300" s="2" t="s">
        <v>69</v>
      </c>
      <c r="K4300" s="1">
        <f>Tabelle111[[#This Row],[Menge kg Nges]]/1000</f>
        <v>34.786770000000004</v>
      </c>
      <c r="L4300" s="1">
        <f>Tabelle111[[#This Row],[Menge kg P2O5]]/1000</f>
        <v>13.52779</v>
      </c>
      <c r="M4300" s="1">
        <f>Tabelle111[[#This Row],[Menge t Nges]]/Tabelle111[[#This Row],[Anzahl Lieferscheine]]</f>
        <v>0.39530420454545462</v>
      </c>
      <c r="N4300" s="1">
        <f>Tabelle111[[#This Row],[Menge t P2O5]]/Tabelle111[[#This Row],[Anzahl Lieferscheine]]</f>
        <v>0.15372488636363635</v>
      </c>
    </row>
    <row r="4301" spans="1:14" x14ac:dyDescent="0.2">
      <c r="A4301" s="2" t="s">
        <v>34</v>
      </c>
      <c r="B4301" s="2" t="s">
        <v>32</v>
      </c>
      <c r="C4301" s="2" t="s">
        <v>6</v>
      </c>
      <c r="D4301" s="2" t="s">
        <v>7</v>
      </c>
      <c r="E4301" s="2" t="s">
        <v>13</v>
      </c>
      <c r="F4301" s="2" t="s">
        <v>61</v>
      </c>
      <c r="G4301" s="1">
        <v>27665.190000000002</v>
      </c>
      <c r="H4301" s="1">
        <v>14507.22</v>
      </c>
      <c r="I4301" s="4">
        <v>72</v>
      </c>
      <c r="J4301" s="2" t="s">
        <v>69</v>
      </c>
      <c r="K4301" s="1">
        <f>Tabelle111[[#This Row],[Menge kg Nges]]/1000</f>
        <v>27.665190000000003</v>
      </c>
      <c r="L4301" s="1">
        <f>Tabelle111[[#This Row],[Menge kg P2O5]]/1000</f>
        <v>14.50722</v>
      </c>
      <c r="M4301" s="1">
        <f>Tabelle111[[#This Row],[Menge t Nges]]/Tabelle111[[#This Row],[Anzahl Lieferscheine]]</f>
        <v>0.38423875000000002</v>
      </c>
      <c r="N4301" s="1">
        <f>Tabelle111[[#This Row],[Menge t P2O5]]/Tabelle111[[#This Row],[Anzahl Lieferscheine]]</f>
        <v>0.20148916666666666</v>
      </c>
    </row>
    <row r="4302" spans="1:14" x14ac:dyDescent="0.2">
      <c r="A4302" s="2" t="s">
        <v>34</v>
      </c>
      <c r="B4302" s="2" t="s">
        <v>32</v>
      </c>
      <c r="C4302" s="2" t="s">
        <v>6</v>
      </c>
      <c r="D4302" s="2" t="s">
        <v>7</v>
      </c>
      <c r="E4302" s="2" t="s">
        <v>14</v>
      </c>
      <c r="F4302" s="2" t="s">
        <v>61</v>
      </c>
      <c r="G4302" s="1">
        <v>31086.61</v>
      </c>
      <c r="H4302" s="1">
        <v>15653.229999999998</v>
      </c>
      <c r="I4302" s="4">
        <v>73</v>
      </c>
      <c r="J4302" s="2" t="s">
        <v>69</v>
      </c>
      <c r="K4302" s="1">
        <f>Tabelle111[[#This Row],[Menge kg Nges]]/1000</f>
        <v>31.08661</v>
      </c>
      <c r="L4302" s="1">
        <f>Tabelle111[[#This Row],[Menge kg P2O5]]/1000</f>
        <v>15.653229999999997</v>
      </c>
      <c r="M4302" s="1">
        <f>Tabelle111[[#This Row],[Menge t Nges]]/Tabelle111[[#This Row],[Anzahl Lieferscheine]]</f>
        <v>0.42584397260273971</v>
      </c>
      <c r="N4302" s="1">
        <f>Tabelle111[[#This Row],[Menge t P2O5]]/Tabelle111[[#This Row],[Anzahl Lieferscheine]]</f>
        <v>0.21442780821917803</v>
      </c>
    </row>
    <row r="4303" spans="1:14" x14ac:dyDescent="0.2">
      <c r="A4303" s="2" t="s">
        <v>34</v>
      </c>
      <c r="B4303" s="2" t="s">
        <v>32</v>
      </c>
      <c r="C4303" s="2" t="s">
        <v>6</v>
      </c>
      <c r="D4303" s="2" t="s">
        <v>15</v>
      </c>
      <c r="E4303" s="2" t="s">
        <v>8</v>
      </c>
      <c r="F4303" s="2" t="s">
        <v>61</v>
      </c>
      <c r="G4303" s="1">
        <v>2052.2600000000002</v>
      </c>
      <c r="H4303" s="1">
        <v>1237.92</v>
      </c>
      <c r="I4303" s="4">
        <v>6</v>
      </c>
      <c r="J4303" s="2" t="s">
        <v>69</v>
      </c>
      <c r="K4303" s="1">
        <f>Tabelle111[[#This Row],[Menge kg Nges]]/1000</f>
        <v>2.0522600000000004</v>
      </c>
      <c r="L4303" s="1">
        <f>Tabelle111[[#This Row],[Menge kg P2O5]]/1000</f>
        <v>1.2379200000000001</v>
      </c>
      <c r="M4303" s="1">
        <f>Tabelle111[[#This Row],[Menge t Nges]]/Tabelle111[[#This Row],[Anzahl Lieferscheine]]</f>
        <v>0.34204333333333342</v>
      </c>
      <c r="N4303" s="1">
        <f>Tabelle111[[#This Row],[Menge t P2O5]]/Tabelle111[[#This Row],[Anzahl Lieferscheine]]</f>
        <v>0.20632000000000003</v>
      </c>
    </row>
    <row r="4304" spans="1:14" x14ac:dyDescent="0.2">
      <c r="A4304" s="2" t="s">
        <v>34</v>
      </c>
      <c r="B4304" s="2" t="s">
        <v>32</v>
      </c>
      <c r="C4304" s="2" t="s">
        <v>6</v>
      </c>
      <c r="D4304" s="2" t="s">
        <v>15</v>
      </c>
      <c r="E4304" s="2" t="s">
        <v>16</v>
      </c>
      <c r="F4304" s="2" t="s">
        <v>61</v>
      </c>
      <c r="G4304" s="1">
        <v>3183.95</v>
      </c>
      <c r="H4304" s="1">
        <v>2882.31</v>
      </c>
      <c r="I4304" s="4">
        <v>8</v>
      </c>
      <c r="J4304" s="2" t="s">
        <v>69</v>
      </c>
      <c r="K4304" s="1">
        <f>Tabelle111[[#This Row],[Menge kg Nges]]/1000</f>
        <v>3.1839499999999998</v>
      </c>
      <c r="L4304" s="1">
        <f>Tabelle111[[#This Row],[Menge kg P2O5]]/1000</f>
        <v>2.8823099999999999</v>
      </c>
      <c r="M4304" s="1">
        <f>Tabelle111[[#This Row],[Menge t Nges]]/Tabelle111[[#This Row],[Anzahl Lieferscheine]]</f>
        <v>0.39799374999999998</v>
      </c>
      <c r="N4304" s="1">
        <f>Tabelle111[[#This Row],[Menge t P2O5]]/Tabelle111[[#This Row],[Anzahl Lieferscheine]]</f>
        <v>0.36028874999999999</v>
      </c>
    </row>
    <row r="4305" spans="1:14" x14ac:dyDescent="0.2">
      <c r="A4305" s="2" t="s">
        <v>34</v>
      </c>
      <c r="B4305" s="2" t="s">
        <v>32</v>
      </c>
      <c r="C4305" s="2" t="s">
        <v>6</v>
      </c>
      <c r="D4305" s="2" t="s">
        <v>15</v>
      </c>
      <c r="E4305" s="2" t="s">
        <v>18</v>
      </c>
      <c r="F4305" s="2" t="s">
        <v>61</v>
      </c>
      <c r="G4305" s="1">
        <v>12720.460000000001</v>
      </c>
      <c r="H4305" s="1">
        <v>8652.7200000000012</v>
      </c>
      <c r="I4305" s="4">
        <v>30</v>
      </c>
      <c r="J4305" s="2" t="s">
        <v>69</v>
      </c>
      <c r="K4305" s="1">
        <f>Tabelle111[[#This Row],[Menge kg Nges]]/1000</f>
        <v>12.720460000000001</v>
      </c>
      <c r="L4305" s="1">
        <f>Tabelle111[[#This Row],[Menge kg P2O5]]/1000</f>
        <v>8.6527200000000004</v>
      </c>
      <c r="M4305" s="1">
        <f>Tabelle111[[#This Row],[Menge t Nges]]/Tabelle111[[#This Row],[Anzahl Lieferscheine]]</f>
        <v>0.42401533333333336</v>
      </c>
      <c r="N4305" s="1">
        <f>Tabelle111[[#This Row],[Menge t P2O5]]/Tabelle111[[#This Row],[Anzahl Lieferscheine]]</f>
        <v>0.28842400000000001</v>
      </c>
    </row>
    <row r="4306" spans="1:14" x14ac:dyDescent="0.2">
      <c r="A4306" s="2" t="s">
        <v>34</v>
      </c>
      <c r="B4306" s="2" t="s">
        <v>32</v>
      </c>
      <c r="C4306" s="2" t="s">
        <v>6</v>
      </c>
      <c r="D4306" s="2" t="s">
        <v>15</v>
      </c>
      <c r="E4306" s="2" t="s">
        <v>19</v>
      </c>
      <c r="F4306" s="2" t="s">
        <v>61</v>
      </c>
      <c r="G4306" s="1">
        <v>1431</v>
      </c>
      <c r="H4306" s="1">
        <v>1590</v>
      </c>
      <c r="I4306" s="4">
        <v>3</v>
      </c>
      <c r="J4306" s="2" t="s">
        <v>69</v>
      </c>
      <c r="K4306" s="1">
        <f>Tabelle111[[#This Row],[Menge kg Nges]]/1000</f>
        <v>1.431</v>
      </c>
      <c r="L4306" s="1">
        <f>Tabelle111[[#This Row],[Menge kg P2O5]]/1000</f>
        <v>1.59</v>
      </c>
      <c r="M4306" s="1">
        <f>Tabelle111[[#This Row],[Menge t Nges]]/Tabelle111[[#This Row],[Anzahl Lieferscheine]]</f>
        <v>0.47700000000000004</v>
      </c>
      <c r="N4306" s="1">
        <f>Tabelle111[[#This Row],[Menge t P2O5]]/Tabelle111[[#This Row],[Anzahl Lieferscheine]]</f>
        <v>0.53</v>
      </c>
    </row>
    <row r="4307" spans="1:14" x14ac:dyDescent="0.2">
      <c r="A4307" s="2" t="s">
        <v>34</v>
      </c>
      <c r="B4307" s="2" t="s">
        <v>32</v>
      </c>
      <c r="C4307" s="2" t="s">
        <v>6</v>
      </c>
      <c r="D4307" s="2" t="s">
        <v>15</v>
      </c>
      <c r="E4307" s="2" t="s">
        <v>20</v>
      </c>
      <c r="F4307" s="2" t="s">
        <v>61</v>
      </c>
      <c r="G4307" s="1">
        <v>813.04</v>
      </c>
      <c r="H4307" s="1">
        <v>597.20000000000005</v>
      </c>
      <c r="I4307" s="4">
        <v>6</v>
      </c>
      <c r="J4307" s="2" t="s">
        <v>69</v>
      </c>
      <c r="K4307" s="1">
        <f>Tabelle111[[#This Row],[Menge kg Nges]]/1000</f>
        <v>0.81303999999999998</v>
      </c>
      <c r="L4307" s="1">
        <f>Tabelle111[[#This Row],[Menge kg P2O5]]/1000</f>
        <v>0.59720000000000006</v>
      </c>
      <c r="M4307" s="1">
        <f>Tabelle111[[#This Row],[Menge t Nges]]/Tabelle111[[#This Row],[Anzahl Lieferscheine]]</f>
        <v>0.13550666666666666</v>
      </c>
      <c r="N4307" s="1">
        <f>Tabelle111[[#This Row],[Menge t P2O5]]/Tabelle111[[#This Row],[Anzahl Lieferscheine]]</f>
        <v>9.9533333333333349E-2</v>
      </c>
    </row>
    <row r="4308" spans="1:14" x14ac:dyDescent="0.2">
      <c r="A4308" s="2" t="s">
        <v>34</v>
      </c>
      <c r="B4308" s="2" t="s">
        <v>32</v>
      </c>
      <c r="C4308" s="2" t="s">
        <v>6</v>
      </c>
      <c r="D4308" s="2" t="s">
        <v>15</v>
      </c>
      <c r="E4308" s="2" t="s">
        <v>21</v>
      </c>
      <c r="F4308" s="2" t="s">
        <v>61</v>
      </c>
      <c r="G4308" s="1">
        <v>17292.000000000004</v>
      </c>
      <c r="H4308" s="1">
        <v>10146.83</v>
      </c>
      <c r="I4308" s="4">
        <v>42</v>
      </c>
      <c r="J4308" s="2" t="s">
        <v>69</v>
      </c>
      <c r="K4308" s="1">
        <f>Tabelle111[[#This Row],[Menge kg Nges]]/1000</f>
        <v>17.292000000000005</v>
      </c>
      <c r="L4308" s="1">
        <f>Tabelle111[[#This Row],[Menge kg P2O5]]/1000</f>
        <v>10.14683</v>
      </c>
      <c r="M4308" s="1">
        <f>Tabelle111[[#This Row],[Menge t Nges]]/Tabelle111[[#This Row],[Anzahl Lieferscheine]]</f>
        <v>0.41171428571428581</v>
      </c>
      <c r="N4308" s="1">
        <f>Tabelle111[[#This Row],[Menge t P2O5]]/Tabelle111[[#This Row],[Anzahl Lieferscheine]]</f>
        <v>0.24159119047619046</v>
      </c>
    </row>
    <row r="4309" spans="1:14" x14ac:dyDescent="0.2">
      <c r="A4309" s="2" t="s">
        <v>34</v>
      </c>
      <c r="B4309" s="2" t="s">
        <v>32</v>
      </c>
      <c r="C4309" s="2" t="s">
        <v>6</v>
      </c>
      <c r="D4309" s="2" t="s">
        <v>15</v>
      </c>
      <c r="E4309" s="2" t="s">
        <v>9</v>
      </c>
      <c r="F4309" s="2" t="s">
        <v>61</v>
      </c>
      <c r="G4309" s="1">
        <v>2179.3399999999997</v>
      </c>
      <c r="H4309" s="1">
        <v>1003.5</v>
      </c>
      <c r="I4309" s="4">
        <v>9</v>
      </c>
      <c r="J4309" s="2" t="s">
        <v>69</v>
      </c>
      <c r="K4309" s="1">
        <f>Tabelle111[[#This Row],[Menge kg Nges]]/1000</f>
        <v>2.1793399999999998</v>
      </c>
      <c r="L4309" s="1">
        <f>Tabelle111[[#This Row],[Menge kg P2O5]]/1000</f>
        <v>1.0035000000000001</v>
      </c>
      <c r="M4309" s="1">
        <f>Tabelle111[[#This Row],[Menge t Nges]]/Tabelle111[[#This Row],[Anzahl Lieferscheine]]</f>
        <v>0.24214888888888886</v>
      </c>
      <c r="N4309" s="1">
        <f>Tabelle111[[#This Row],[Menge t P2O5]]/Tabelle111[[#This Row],[Anzahl Lieferscheine]]</f>
        <v>0.1115</v>
      </c>
    </row>
    <row r="4310" spans="1:14" x14ac:dyDescent="0.2">
      <c r="A4310" s="2" t="s">
        <v>34</v>
      </c>
      <c r="B4310" s="2" t="s">
        <v>32</v>
      </c>
      <c r="C4310" s="2" t="s">
        <v>6</v>
      </c>
      <c r="D4310" s="2" t="s">
        <v>15</v>
      </c>
      <c r="E4310" s="2" t="s">
        <v>10</v>
      </c>
      <c r="F4310" s="2" t="s">
        <v>61</v>
      </c>
      <c r="G4310" s="1">
        <v>729</v>
      </c>
      <c r="H4310" s="1">
        <v>311.39999999999998</v>
      </c>
      <c r="I4310" s="4">
        <v>4</v>
      </c>
      <c r="J4310" s="2" t="s">
        <v>69</v>
      </c>
      <c r="K4310" s="1">
        <f>Tabelle111[[#This Row],[Menge kg Nges]]/1000</f>
        <v>0.72899999999999998</v>
      </c>
      <c r="L4310" s="1">
        <f>Tabelle111[[#This Row],[Menge kg P2O5]]/1000</f>
        <v>0.31139999999999995</v>
      </c>
      <c r="M4310" s="1">
        <f>Tabelle111[[#This Row],[Menge t Nges]]/Tabelle111[[#This Row],[Anzahl Lieferscheine]]</f>
        <v>0.18225</v>
      </c>
      <c r="N4310" s="1">
        <f>Tabelle111[[#This Row],[Menge t P2O5]]/Tabelle111[[#This Row],[Anzahl Lieferscheine]]</f>
        <v>7.7849999999999989E-2</v>
      </c>
    </row>
    <row r="4311" spans="1:14" x14ac:dyDescent="0.2">
      <c r="A4311" s="2" t="s">
        <v>34</v>
      </c>
      <c r="B4311" s="2" t="s">
        <v>32</v>
      </c>
      <c r="C4311" s="2" t="s">
        <v>6</v>
      </c>
      <c r="D4311" s="2" t="s">
        <v>15</v>
      </c>
      <c r="E4311" s="2" t="s">
        <v>13</v>
      </c>
      <c r="F4311" s="2" t="s">
        <v>61</v>
      </c>
      <c r="G4311" s="1">
        <v>1615.3</v>
      </c>
      <c r="H4311" s="1">
        <v>1056.45</v>
      </c>
      <c r="I4311" s="4">
        <v>5</v>
      </c>
      <c r="J4311" s="2" t="s">
        <v>69</v>
      </c>
      <c r="K4311" s="1">
        <f>Tabelle111[[#This Row],[Menge kg Nges]]/1000</f>
        <v>1.6153</v>
      </c>
      <c r="L4311" s="1">
        <f>Tabelle111[[#This Row],[Menge kg P2O5]]/1000</f>
        <v>1.0564500000000001</v>
      </c>
      <c r="M4311" s="1">
        <f>Tabelle111[[#This Row],[Menge t Nges]]/Tabelle111[[#This Row],[Anzahl Lieferscheine]]</f>
        <v>0.32306000000000001</v>
      </c>
      <c r="N4311" s="1">
        <f>Tabelle111[[#This Row],[Menge t P2O5]]/Tabelle111[[#This Row],[Anzahl Lieferscheine]]</f>
        <v>0.21129000000000003</v>
      </c>
    </row>
    <row r="4312" spans="1:14" x14ac:dyDescent="0.2">
      <c r="A4312" s="2" t="s">
        <v>34</v>
      </c>
      <c r="B4312" s="2" t="s">
        <v>32</v>
      </c>
      <c r="C4312" s="2" t="s">
        <v>6</v>
      </c>
      <c r="D4312" s="2" t="s">
        <v>15</v>
      </c>
      <c r="E4312" s="2" t="s">
        <v>14</v>
      </c>
      <c r="F4312" s="2" t="s">
        <v>61</v>
      </c>
      <c r="G4312" s="1">
        <v>819</v>
      </c>
      <c r="H4312" s="1">
        <v>735</v>
      </c>
      <c r="I4312" s="4">
        <v>1</v>
      </c>
      <c r="J4312" s="2" t="s">
        <v>69</v>
      </c>
      <c r="K4312" s="1">
        <f>Tabelle111[[#This Row],[Menge kg Nges]]/1000</f>
        <v>0.81899999999999995</v>
      </c>
      <c r="L4312" s="1">
        <f>Tabelle111[[#This Row],[Menge kg P2O5]]/1000</f>
        <v>0.73499999999999999</v>
      </c>
      <c r="M4312" s="1">
        <f>Tabelle111[[#This Row],[Menge t Nges]]/Tabelle111[[#This Row],[Anzahl Lieferscheine]]</f>
        <v>0.81899999999999995</v>
      </c>
      <c r="N4312" s="1">
        <f>Tabelle111[[#This Row],[Menge t P2O5]]/Tabelle111[[#This Row],[Anzahl Lieferscheine]]</f>
        <v>0.73499999999999999</v>
      </c>
    </row>
    <row r="4313" spans="1:14" x14ac:dyDescent="0.2">
      <c r="A4313" s="2" t="s">
        <v>34</v>
      </c>
      <c r="B4313" s="2" t="s">
        <v>32</v>
      </c>
      <c r="C4313" s="2" t="s">
        <v>25</v>
      </c>
      <c r="D4313" s="2" t="s">
        <v>25</v>
      </c>
      <c r="E4313" s="2" t="s">
        <v>26</v>
      </c>
      <c r="F4313" s="2" t="s">
        <v>61</v>
      </c>
      <c r="G4313" s="1">
        <v>15189.35</v>
      </c>
      <c r="H4313" s="1">
        <v>10330.969999999998</v>
      </c>
      <c r="I4313" s="4">
        <v>29</v>
      </c>
      <c r="J4313" s="2" t="s">
        <v>69</v>
      </c>
      <c r="K4313" s="1">
        <f>Tabelle111[[#This Row],[Menge kg Nges]]/1000</f>
        <v>15.189350000000001</v>
      </c>
      <c r="L4313" s="1">
        <f>Tabelle111[[#This Row],[Menge kg P2O5]]/1000</f>
        <v>10.330969999999997</v>
      </c>
      <c r="M4313" s="1">
        <f>Tabelle111[[#This Row],[Menge t Nges]]/Tabelle111[[#This Row],[Anzahl Lieferscheine]]</f>
        <v>0.52377068965517248</v>
      </c>
      <c r="N4313" s="1">
        <f>Tabelle111[[#This Row],[Menge t P2O5]]/Tabelle111[[#This Row],[Anzahl Lieferscheine]]</f>
        <v>0.3562403448275861</v>
      </c>
    </row>
    <row r="4314" spans="1:14" x14ac:dyDescent="0.2">
      <c r="A4314" s="2" t="s">
        <v>34</v>
      </c>
      <c r="B4314" s="2" t="s">
        <v>27</v>
      </c>
      <c r="C4314" s="2" t="s">
        <v>6</v>
      </c>
      <c r="D4314" s="2" t="s">
        <v>30</v>
      </c>
      <c r="E4314" s="2" t="s">
        <v>26</v>
      </c>
      <c r="F4314" s="2" t="s">
        <v>61</v>
      </c>
      <c r="G4314" s="1">
        <v>62729.380000000005</v>
      </c>
      <c r="H4314" s="1">
        <v>31263.360000000001</v>
      </c>
      <c r="I4314" s="4">
        <v>208</v>
      </c>
      <c r="J4314" s="2" t="s">
        <v>69</v>
      </c>
      <c r="K4314" s="1">
        <f>Tabelle111[[#This Row],[Menge kg Nges]]/1000</f>
        <v>62.729380000000006</v>
      </c>
      <c r="L4314" s="1">
        <f>Tabelle111[[#This Row],[Menge kg P2O5]]/1000</f>
        <v>31.263360000000002</v>
      </c>
      <c r="M4314" s="1">
        <f>Tabelle111[[#This Row],[Menge t Nges]]/Tabelle111[[#This Row],[Anzahl Lieferscheine]]</f>
        <v>0.30158355769230771</v>
      </c>
      <c r="N4314" s="1">
        <f>Tabelle111[[#This Row],[Menge t P2O5]]/Tabelle111[[#This Row],[Anzahl Lieferscheine]]</f>
        <v>0.1503046153846154</v>
      </c>
    </row>
    <row r="4315" spans="1:14" x14ac:dyDescent="0.2">
      <c r="A4315" s="2" t="s">
        <v>34</v>
      </c>
      <c r="B4315" s="2" t="s">
        <v>27</v>
      </c>
      <c r="C4315" s="2" t="s">
        <v>6</v>
      </c>
      <c r="D4315" s="2" t="s">
        <v>7</v>
      </c>
      <c r="E4315" s="2" t="s">
        <v>8</v>
      </c>
      <c r="F4315" s="2" t="s">
        <v>61</v>
      </c>
      <c r="G4315" s="1">
        <v>40888.540000000015</v>
      </c>
      <c r="H4315" s="1">
        <v>17616.089999999997</v>
      </c>
      <c r="I4315" s="4">
        <v>100</v>
      </c>
      <c r="J4315" s="2" t="s">
        <v>69</v>
      </c>
      <c r="K4315" s="1">
        <f>Tabelle111[[#This Row],[Menge kg Nges]]/1000</f>
        <v>40.888540000000013</v>
      </c>
      <c r="L4315" s="1">
        <f>Tabelle111[[#This Row],[Menge kg P2O5]]/1000</f>
        <v>17.616089999999996</v>
      </c>
      <c r="M4315" s="1">
        <f>Tabelle111[[#This Row],[Menge t Nges]]/Tabelle111[[#This Row],[Anzahl Lieferscheine]]</f>
        <v>0.40888540000000012</v>
      </c>
      <c r="N4315" s="1">
        <f>Tabelle111[[#This Row],[Menge t P2O5]]/Tabelle111[[#This Row],[Anzahl Lieferscheine]]</f>
        <v>0.17616089999999995</v>
      </c>
    </row>
    <row r="4316" spans="1:14" x14ac:dyDescent="0.2">
      <c r="A4316" s="2" t="s">
        <v>34</v>
      </c>
      <c r="B4316" s="2" t="s">
        <v>27</v>
      </c>
      <c r="C4316" s="2" t="s">
        <v>6</v>
      </c>
      <c r="D4316" s="2" t="s">
        <v>7</v>
      </c>
      <c r="E4316" s="2" t="s">
        <v>9</v>
      </c>
      <c r="F4316" s="2" t="s">
        <v>61</v>
      </c>
      <c r="G4316" s="1">
        <v>4077.29</v>
      </c>
      <c r="H4316" s="1">
        <v>1721.54</v>
      </c>
      <c r="I4316" s="4">
        <v>17</v>
      </c>
      <c r="J4316" s="2" t="s">
        <v>69</v>
      </c>
      <c r="K4316" s="1">
        <f>Tabelle111[[#This Row],[Menge kg Nges]]/1000</f>
        <v>4.0772899999999996</v>
      </c>
      <c r="L4316" s="1">
        <f>Tabelle111[[#This Row],[Menge kg P2O5]]/1000</f>
        <v>1.7215400000000001</v>
      </c>
      <c r="M4316" s="1">
        <f>Tabelle111[[#This Row],[Menge t Nges]]/Tabelle111[[#This Row],[Anzahl Lieferscheine]]</f>
        <v>0.23984058823529408</v>
      </c>
      <c r="N4316" s="1">
        <f>Tabelle111[[#This Row],[Menge t P2O5]]/Tabelle111[[#This Row],[Anzahl Lieferscheine]]</f>
        <v>0.10126705882352942</v>
      </c>
    </row>
    <row r="4317" spans="1:14" x14ac:dyDescent="0.2">
      <c r="A4317" s="2" t="s">
        <v>34</v>
      </c>
      <c r="B4317" s="2" t="s">
        <v>27</v>
      </c>
      <c r="C4317" s="2" t="s">
        <v>6</v>
      </c>
      <c r="D4317" s="2" t="s">
        <v>7</v>
      </c>
      <c r="E4317" s="2" t="s">
        <v>10</v>
      </c>
      <c r="F4317" s="2" t="s">
        <v>61</v>
      </c>
      <c r="G4317" s="1">
        <v>151.79999999999998</v>
      </c>
      <c r="H4317" s="1">
        <v>62.1</v>
      </c>
      <c r="I4317" s="4">
        <v>2</v>
      </c>
      <c r="J4317" s="2" t="s">
        <v>69</v>
      </c>
      <c r="K4317" s="1">
        <f>Tabelle111[[#This Row],[Menge kg Nges]]/1000</f>
        <v>0.15179999999999999</v>
      </c>
      <c r="L4317" s="1">
        <f>Tabelle111[[#This Row],[Menge kg P2O5]]/1000</f>
        <v>6.2100000000000002E-2</v>
      </c>
      <c r="M4317" s="1">
        <f>Tabelle111[[#This Row],[Menge t Nges]]/Tabelle111[[#This Row],[Anzahl Lieferscheine]]</f>
        <v>7.5899999999999995E-2</v>
      </c>
      <c r="N4317" s="1">
        <f>Tabelle111[[#This Row],[Menge t P2O5]]/Tabelle111[[#This Row],[Anzahl Lieferscheine]]</f>
        <v>3.1050000000000001E-2</v>
      </c>
    </row>
    <row r="4318" spans="1:14" x14ac:dyDescent="0.2">
      <c r="A4318" s="2" t="s">
        <v>34</v>
      </c>
      <c r="B4318" s="2" t="s">
        <v>27</v>
      </c>
      <c r="C4318" s="2" t="s">
        <v>6</v>
      </c>
      <c r="D4318" s="2" t="s">
        <v>7</v>
      </c>
      <c r="E4318" s="2" t="s">
        <v>11</v>
      </c>
      <c r="F4318" s="2" t="s">
        <v>61</v>
      </c>
      <c r="G4318" s="1">
        <v>23335.510000000002</v>
      </c>
      <c r="H4318" s="1">
        <v>10436.750000000002</v>
      </c>
      <c r="I4318" s="4">
        <v>92</v>
      </c>
      <c r="J4318" s="2" t="s">
        <v>69</v>
      </c>
      <c r="K4318" s="1">
        <f>Tabelle111[[#This Row],[Menge kg Nges]]/1000</f>
        <v>23.335510000000003</v>
      </c>
      <c r="L4318" s="1">
        <f>Tabelle111[[#This Row],[Menge kg P2O5]]/1000</f>
        <v>10.436750000000002</v>
      </c>
      <c r="M4318" s="1">
        <f>Tabelle111[[#This Row],[Menge t Nges]]/Tabelle111[[#This Row],[Anzahl Lieferscheine]]</f>
        <v>0.25364684782608699</v>
      </c>
      <c r="N4318" s="1">
        <f>Tabelle111[[#This Row],[Menge t P2O5]]/Tabelle111[[#This Row],[Anzahl Lieferscheine]]</f>
        <v>0.11344293478260871</v>
      </c>
    </row>
    <row r="4319" spans="1:14" x14ac:dyDescent="0.2">
      <c r="A4319" s="2" t="s">
        <v>34</v>
      </c>
      <c r="B4319" s="2" t="s">
        <v>27</v>
      </c>
      <c r="C4319" s="2" t="s">
        <v>6</v>
      </c>
      <c r="D4319" s="2" t="s">
        <v>7</v>
      </c>
      <c r="E4319" s="2" t="s">
        <v>12</v>
      </c>
      <c r="F4319" s="2" t="s">
        <v>61</v>
      </c>
      <c r="G4319" s="1">
        <v>33441.15</v>
      </c>
      <c r="H4319" s="1">
        <v>14878.179999999998</v>
      </c>
      <c r="I4319" s="4">
        <v>87</v>
      </c>
      <c r="J4319" s="2" t="s">
        <v>69</v>
      </c>
      <c r="K4319" s="1">
        <f>Tabelle111[[#This Row],[Menge kg Nges]]/1000</f>
        <v>33.44115</v>
      </c>
      <c r="L4319" s="1">
        <f>Tabelle111[[#This Row],[Menge kg P2O5]]/1000</f>
        <v>14.878179999999999</v>
      </c>
      <c r="M4319" s="1">
        <f>Tabelle111[[#This Row],[Menge t Nges]]/Tabelle111[[#This Row],[Anzahl Lieferscheine]]</f>
        <v>0.38438103448275862</v>
      </c>
      <c r="N4319" s="1">
        <f>Tabelle111[[#This Row],[Menge t P2O5]]/Tabelle111[[#This Row],[Anzahl Lieferscheine]]</f>
        <v>0.17101356321839079</v>
      </c>
    </row>
    <row r="4320" spans="1:14" x14ac:dyDescent="0.2">
      <c r="A4320" s="2" t="s">
        <v>34</v>
      </c>
      <c r="B4320" s="2" t="s">
        <v>27</v>
      </c>
      <c r="C4320" s="2" t="s">
        <v>6</v>
      </c>
      <c r="D4320" s="2" t="s">
        <v>7</v>
      </c>
      <c r="E4320" s="2" t="s">
        <v>13</v>
      </c>
      <c r="F4320" s="2" t="s">
        <v>61</v>
      </c>
      <c r="G4320" s="1">
        <v>14568.089999999998</v>
      </c>
      <c r="H4320" s="1">
        <v>7742.0100000000011</v>
      </c>
      <c r="I4320" s="4">
        <v>83</v>
      </c>
      <c r="J4320" s="2" t="s">
        <v>69</v>
      </c>
      <c r="K4320" s="1">
        <f>Tabelle111[[#This Row],[Menge kg Nges]]/1000</f>
        <v>14.568089999999998</v>
      </c>
      <c r="L4320" s="1">
        <f>Tabelle111[[#This Row],[Menge kg P2O5]]/1000</f>
        <v>7.7420100000000014</v>
      </c>
      <c r="M4320" s="1">
        <f>Tabelle111[[#This Row],[Menge t Nges]]/Tabelle111[[#This Row],[Anzahl Lieferscheine]]</f>
        <v>0.175519156626506</v>
      </c>
      <c r="N4320" s="1">
        <f>Tabelle111[[#This Row],[Menge t P2O5]]/Tabelle111[[#This Row],[Anzahl Lieferscheine]]</f>
        <v>9.3277228915662661E-2</v>
      </c>
    </row>
    <row r="4321" spans="1:14" x14ac:dyDescent="0.2">
      <c r="A4321" s="2" t="s">
        <v>34</v>
      </c>
      <c r="B4321" s="2" t="s">
        <v>27</v>
      </c>
      <c r="C4321" s="2" t="s">
        <v>6</v>
      </c>
      <c r="D4321" s="2" t="s">
        <v>7</v>
      </c>
      <c r="E4321" s="2" t="s">
        <v>14</v>
      </c>
      <c r="F4321" s="2" t="s">
        <v>61</v>
      </c>
      <c r="G4321" s="1">
        <v>10768.110000000002</v>
      </c>
      <c r="H4321" s="1">
        <v>5006.45</v>
      </c>
      <c r="I4321" s="4">
        <v>40</v>
      </c>
      <c r="J4321" s="2" t="s">
        <v>69</v>
      </c>
      <c r="K4321" s="1">
        <f>Tabelle111[[#This Row],[Menge kg Nges]]/1000</f>
        <v>10.768110000000002</v>
      </c>
      <c r="L4321" s="1">
        <f>Tabelle111[[#This Row],[Menge kg P2O5]]/1000</f>
        <v>5.0064500000000001</v>
      </c>
      <c r="M4321" s="1">
        <f>Tabelle111[[#This Row],[Menge t Nges]]/Tabelle111[[#This Row],[Anzahl Lieferscheine]]</f>
        <v>0.26920275000000005</v>
      </c>
      <c r="N4321" s="1">
        <f>Tabelle111[[#This Row],[Menge t P2O5]]/Tabelle111[[#This Row],[Anzahl Lieferscheine]]</f>
        <v>0.12516125</v>
      </c>
    </row>
    <row r="4322" spans="1:14" x14ac:dyDescent="0.2">
      <c r="A4322" s="2" t="s">
        <v>34</v>
      </c>
      <c r="B4322" s="2" t="s">
        <v>27</v>
      </c>
      <c r="C4322" s="2" t="s">
        <v>6</v>
      </c>
      <c r="D4322" s="2" t="s">
        <v>15</v>
      </c>
      <c r="E4322" s="2" t="s">
        <v>8</v>
      </c>
      <c r="F4322" s="2" t="s">
        <v>61</v>
      </c>
      <c r="G4322" s="1">
        <v>10250.539999999999</v>
      </c>
      <c r="H4322" s="1">
        <v>6307.72</v>
      </c>
      <c r="I4322" s="4">
        <v>30</v>
      </c>
      <c r="J4322" s="2" t="s">
        <v>69</v>
      </c>
      <c r="K4322" s="1">
        <f>Tabelle111[[#This Row],[Menge kg Nges]]/1000</f>
        <v>10.250539999999999</v>
      </c>
      <c r="L4322" s="1">
        <f>Tabelle111[[#This Row],[Menge kg P2O5]]/1000</f>
        <v>6.3077200000000007</v>
      </c>
      <c r="M4322" s="1">
        <f>Tabelle111[[#This Row],[Menge t Nges]]/Tabelle111[[#This Row],[Anzahl Lieferscheine]]</f>
        <v>0.34168466666666664</v>
      </c>
      <c r="N4322" s="1">
        <f>Tabelle111[[#This Row],[Menge t P2O5]]/Tabelle111[[#This Row],[Anzahl Lieferscheine]]</f>
        <v>0.21025733333333335</v>
      </c>
    </row>
    <row r="4323" spans="1:14" x14ac:dyDescent="0.2">
      <c r="A4323" s="2" t="s">
        <v>34</v>
      </c>
      <c r="B4323" s="2" t="s">
        <v>27</v>
      </c>
      <c r="C4323" s="2" t="s">
        <v>6</v>
      </c>
      <c r="D4323" s="2" t="s">
        <v>15</v>
      </c>
      <c r="E4323" s="2" t="s">
        <v>16</v>
      </c>
      <c r="F4323" s="2" t="s">
        <v>61</v>
      </c>
      <c r="G4323" s="1">
        <v>4473.5999999999995</v>
      </c>
      <c r="H4323" s="1">
        <v>4089.5999999999995</v>
      </c>
      <c r="I4323" s="4">
        <v>9</v>
      </c>
      <c r="J4323" s="2" t="s">
        <v>69</v>
      </c>
      <c r="K4323" s="1">
        <f>Tabelle111[[#This Row],[Menge kg Nges]]/1000</f>
        <v>4.4735999999999994</v>
      </c>
      <c r="L4323" s="1">
        <f>Tabelle111[[#This Row],[Menge kg P2O5]]/1000</f>
        <v>4.089599999999999</v>
      </c>
      <c r="M4323" s="1">
        <f>Tabelle111[[#This Row],[Menge t Nges]]/Tabelle111[[#This Row],[Anzahl Lieferscheine]]</f>
        <v>0.4970666666666666</v>
      </c>
      <c r="N4323" s="1">
        <f>Tabelle111[[#This Row],[Menge t P2O5]]/Tabelle111[[#This Row],[Anzahl Lieferscheine]]</f>
        <v>0.45439999999999992</v>
      </c>
    </row>
    <row r="4324" spans="1:14" x14ac:dyDescent="0.2">
      <c r="A4324" s="2" t="s">
        <v>34</v>
      </c>
      <c r="B4324" s="2" t="s">
        <v>27</v>
      </c>
      <c r="C4324" s="2" t="s">
        <v>6</v>
      </c>
      <c r="D4324" s="2" t="s">
        <v>15</v>
      </c>
      <c r="E4324" s="2" t="s">
        <v>17</v>
      </c>
      <c r="F4324" s="2" t="s">
        <v>61</v>
      </c>
      <c r="G4324" s="1">
        <v>4210.3500000000004</v>
      </c>
      <c r="H4324" s="1">
        <v>1815.8999999999999</v>
      </c>
      <c r="I4324" s="4">
        <v>23</v>
      </c>
      <c r="J4324" s="2" t="s">
        <v>69</v>
      </c>
      <c r="K4324" s="1">
        <f>Tabelle111[[#This Row],[Menge kg Nges]]/1000</f>
        <v>4.21035</v>
      </c>
      <c r="L4324" s="1">
        <f>Tabelle111[[#This Row],[Menge kg P2O5]]/1000</f>
        <v>1.8158999999999998</v>
      </c>
      <c r="M4324" s="1">
        <f>Tabelle111[[#This Row],[Menge t Nges]]/Tabelle111[[#This Row],[Anzahl Lieferscheine]]</f>
        <v>0.18305869565217392</v>
      </c>
      <c r="N4324" s="1">
        <f>Tabelle111[[#This Row],[Menge t P2O5]]/Tabelle111[[#This Row],[Anzahl Lieferscheine]]</f>
        <v>7.8952173913043475E-2</v>
      </c>
    </row>
    <row r="4325" spans="1:14" x14ac:dyDescent="0.2">
      <c r="A4325" s="2" t="s">
        <v>34</v>
      </c>
      <c r="B4325" s="2" t="s">
        <v>27</v>
      </c>
      <c r="C4325" s="2" t="s">
        <v>6</v>
      </c>
      <c r="D4325" s="2" t="s">
        <v>15</v>
      </c>
      <c r="E4325" s="2" t="s">
        <v>18</v>
      </c>
      <c r="F4325" s="2" t="s">
        <v>61</v>
      </c>
      <c r="G4325" s="1">
        <v>14218.81</v>
      </c>
      <c r="H4325" s="1">
        <v>9692.59</v>
      </c>
      <c r="I4325" s="4">
        <v>29</v>
      </c>
      <c r="J4325" s="2" t="s">
        <v>69</v>
      </c>
      <c r="K4325" s="1">
        <f>Tabelle111[[#This Row],[Menge kg Nges]]/1000</f>
        <v>14.21881</v>
      </c>
      <c r="L4325" s="1">
        <f>Tabelle111[[#This Row],[Menge kg P2O5]]/1000</f>
        <v>9.6925900000000009</v>
      </c>
      <c r="M4325" s="1">
        <f>Tabelle111[[#This Row],[Menge t Nges]]/Tabelle111[[#This Row],[Anzahl Lieferscheine]]</f>
        <v>0.49030379310344824</v>
      </c>
      <c r="N4325" s="1">
        <f>Tabelle111[[#This Row],[Menge t P2O5]]/Tabelle111[[#This Row],[Anzahl Lieferscheine]]</f>
        <v>0.33422724137931037</v>
      </c>
    </row>
    <row r="4326" spans="1:14" x14ac:dyDescent="0.2">
      <c r="A4326" s="2" t="s">
        <v>34</v>
      </c>
      <c r="B4326" s="2" t="s">
        <v>27</v>
      </c>
      <c r="C4326" s="2" t="s">
        <v>6</v>
      </c>
      <c r="D4326" s="2" t="s">
        <v>15</v>
      </c>
      <c r="E4326" s="2" t="s">
        <v>19</v>
      </c>
      <c r="F4326" s="2" t="s">
        <v>61</v>
      </c>
      <c r="G4326" s="1">
        <v>12755.4</v>
      </c>
      <c r="H4326" s="1">
        <v>13830.900000000001</v>
      </c>
      <c r="I4326" s="4">
        <v>22</v>
      </c>
      <c r="J4326" s="2" t="s">
        <v>69</v>
      </c>
      <c r="K4326" s="1">
        <f>Tabelle111[[#This Row],[Menge kg Nges]]/1000</f>
        <v>12.7554</v>
      </c>
      <c r="L4326" s="1">
        <f>Tabelle111[[#This Row],[Menge kg P2O5]]/1000</f>
        <v>13.830900000000002</v>
      </c>
      <c r="M4326" s="1">
        <f>Tabelle111[[#This Row],[Menge t Nges]]/Tabelle111[[#This Row],[Anzahl Lieferscheine]]</f>
        <v>0.57979090909090913</v>
      </c>
      <c r="N4326" s="1">
        <f>Tabelle111[[#This Row],[Menge t P2O5]]/Tabelle111[[#This Row],[Anzahl Lieferscheine]]</f>
        <v>0.62867727272727281</v>
      </c>
    </row>
    <row r="4327" spans="1:14" x14ac:dyDescent="0.2">
      <c r="A4327" s="2" t="s">
        <v>34</v>
      </c>
      <c r="B4327" s="2" t="s">
        <v>27</v>
      </c>
      <c r="C4327" s="2" t="s">
        <v>6</v>
      </c>
      <c r="D4327" s="2" t="s">
        <v>15</v>
      </c>
      <c r="E4327" s="2" t="s">
        <v>20</v>
      </c>
      <c r="F4327" s="2" t="s">
        <v>61</v>
      </c>
      <c r="G4327" s="1">
        <v>1299.6000000000001</v>
      </c>
      <c r="H4327" s="1">
        <v>842.7</v>
      </c>
      <c r="I4327" s="4">
        <v>9</v>
      </c>
      <c r="J4327" s="2" t="s">
        <v>69</v>
      </c>
      <c r="K4327" s="1">
        <f>Tabelle111[[#This Row],[Menge kg Nges]]/1000</f>
        <v>1.2996000000000001</v>
      </c>
      <c r="L4327" s="1">
        <f>Tabelle111[[#This Row],[Menge kg P2O5]]/1000</f>
        <v>0.8427</v>
      </c>
      <c r="M4327" s="1">
        <f>Tabelle111[[#This Row],[Menge t Nges]]/Tabelle111[[#This Row],[Anzahl Lieferscheine]]</f>
        <v>0.1444</v>
      </c>
      <c r="N4327" s="1">
        <f>Tabelle111[[#This Row],[Menge t P2O5]]/Tabelle111[[#This Row],[Anzahl Lieferscheine]]</f>
        <v>9.3633333333333332E-2</v>
      </c>
    </row>
    <row r="4328" spans="1:14" x14ac:dyDescent="0.2">
      <c r="A4328" s="2" t="s">
        <v>34</v>
      </c>
      <c r="B4328" s="2" t="s">
        <v>27</v>
      </c>
      <c r="C4328" s="2" t="s">
        <v>6</v>
      </c>
      <c r="D4328" s="2" t="s">
        <v>15</v>
      </c>
      <c r="E4328" s="2" t="s">
        <v>21</v>
      </c>
      <c r="F4328" s="2" t="s">
        <v>61</v>
      </c>
      <c r="G4328" s="1">
        <v>37265.139999999992</v>
      </c>
      <c r="H4328" s="1">
        <v>21903.500000000004</v>
      </c>
      <c r="I4328" s="4">
        <v>82</v>
      </c>
      <c r="J4328" s="2" t="s">
        <v>69</v>
      </c>
      <c r="K4328" s="1">
        <f>Tabelle111[[#This Row],[Menge kg Nges]]/1000</f>
        <v>37.265139999999995</v>
      </c>
      <c r="L4328" s="1">
        <f>Tabelle111[[#This Row],[Menge kg P2O5]]/1000</f>
        <v>21.903500000000005</v>
      </c>
      <c r="M4328" s="1">
        <f>Tabelle111[[#This Row],[Menge t Nges]]/Tabelle111[[#This Row],[Anzahl Lieferscheine]]</f>
        <v>0.45445292682926824</v>
      </c>
      <c r="N4328" s="1">
        <f>Tabelle111[[#This Row],[Menge t P2O5]]/Tabelle111[[#This Row],[Anzahl Lieferscheine]]</f>
        <v>0.26711585365853663</v>
      </c>
    </row>
    <row r="4329" spans="1:14" x14ac:dyDescent="0.2">
      <c r="A4329" s="2" t="s">
        <v>34</v>
      </c>
      <c r="B4329" s="2" t="s">
        <v>27</v>
      </c>
      <c r="C4329" s="2" t="s">
        <v>6</v>
      </c>
      <c r="D4329" s="2" t="s">
        <v>15</v>
      </c>
      <c r="E4329" s="2" t="s">
        <v>9</v>
      </c>
      <c r="F4329" s="2" t="s">
        <v>61</v>
      </c>
      <c r="G4329" s="1">
        <v>5342.3300000000008</v>
      </c>
      <c r="H4329" s="1">
        <v>3022.2000000000003</v>
      </c>
      <c r="I4329" s="4">
        <v>29</v>
      </c>
      <c r="J4329" s="2" t="s">
        <v>69</v>
      </c>
      <c r="K4329" s="1">
        <f>Tabelle111[[#This Row],[Menge kg Nges]]/1000</f>
        <v>5.3423300000000005</v>
      </c>
      <c r="L4329" s="1">
        <f>Tabelle111[[#This Row],[Menge kg P2O5]]/1000</f>
        <v>3.0222000000000002</v>
      </c>
      <c r="M4329" s="1">
        <f>Tabelle111[[#This Row],[Menge t Nges]]/Tabelle111[[#This Row],[Anzahl Lieferscheine]]</f>
        <v>0.18421827586206899</v>
      </c>
      <c r="N4329" s="1">
        <f>Tabelle111[[#This Row],[Menge t P2O5]]/Tabelle111[[#This Row],[Anzahl Lieferscheine]]</f>
        <v>0.10421379310344828</v>
      </c>
    </row>
    <row r="4330" spans="1:14" x14ac:dyDescent="0.2">
      <c r="A4330" s="2" t="s">
        <v>34</v>
      </c>
      <c r="B4330" s="2" t="s">
        <v>27</v>
      </c>
      <c r="C4330" s="2" t="s">
        <v>6</v>
      </c>
      <c r="D4330" s="2" t="s">
        <v>15</v>
      </c>
      <c r="E4330" s="2" t="s">
        <v>10</v>
      </c>
      <c r="F4330" s="2" t="s">
        <v>61</v>
      </c>
      <c r="G4330" s="1">
        <v>429.15000000000003</v>
      </c>
      <c r="H4330" s="1">
        <v>184.82999999999998</v>
      </c>
      <c r="I4330" s="4">
        <v>4</v>
      </c>
      <c r="J4330" s="2" t="s">
        <v>69</v>
      </c>
      <c r="K4330" s="1">
        <f>Tabelle111[[#This Row],[Menge kg Nges]]/1000</f>
        <v>0.42915000000000003</v>
      </c>
      <c r="L4330" s="1">
        <f>Tabelle111[[#This Row],[Menge kg P2O5]]/1000</f>
        <v>0.18482999999999999</v>
      </c>
      <c r="M4330" s="1">
        <f>Tabelle111[[#This Row],[Menge t Nges]]/Tabelle111[[#This Row],[Anzahl Lieferscheine]]</f>
        <v>0.10728750000000001</v>
      </c>
      <c r="N4330" s="1">
        <f>Tabelle111[[#This Row],[Menge t P2O5]]/Tabelle111[[#This Row],[Anzahl Lieferscheine]]</f>
        <v>4.6207499999999999E-2</v>
      </c>
    </row>
    <row r="4331" spans="1:14" x14ac:dyDescent="0.2">
      <c r="A4331" s="2" t="s">
        <v>34</v>
      </c>
      <c r="B4331" s="2" t="s">
        <v>27</v>
      </c>
      <c r="C4331" s="2" t="s">
        <v>6</v>
      </c>
      <c r="D4331" s="2" t="s">
        <v>15</v>
      </c>
      <c r="E4331" s="2" t="s">
        <v>23</v>
      </c>
      <c r="F4331" s="2" t="s">
        <v>61</v>
      </c>
      <c r="G4331" s="1">
        <v>696</v>
      </c>
      <c r="H4331" s="1">
        <v>287.10000000000002</v>
      </c>
      <c r="I4331" s="4">
        <v>5</v>
      </c>
      <c r="J4331" s="2" t="s">
        <v>69</v>
      </c>
      <c r="K4331" s="1">
        <f>Tabelle111[[#This Row],[Menge kg Nges]]/1000</f>
        <v>0.69599999999999995</v>
      </c>
      <c r="L4331" s="1">
        <f>Tabelle111[[#This Row],[Menge kg P2O5]]/1000</f>
        <v>0.28710000000000002</v>
      </c>
      <c r="M4331" s="1">
        <f>Tabelle111[[#This Row],[Menge t Nges]]/Tabelle111[[#This Row],[Anzahl Lieferscheine]]</f>
        <v>0.13919999999999999</v>
      </c>
      <c r="N4331" s="1">
        <f>Tabelle111[[#This Row],[Menge t P2O5]]/Tabelle111[[#This Row],[Anzahl Lieferscheine]]</f>
        <v>5.7420000000000006E-2</v>
      </c>
    </row>
    <row r="4332" spans="1:14" x14ac:dyDescent="0.2">
      <c r="A4332" s="2" t="s">
        <v>34</v>
      </c>
      <c r="B4332" s="2" t="s">
        <v>27</v>
      </c>
      <c r="C4332" s="2" t="s">
        <v>6</v>
      </c>
      <c r="D4332" s="2" t="s">
        <v>15</v>
      </c>
      <c r="E4332" s="2" t="s">
        <v>13</v>
      </c>
      <c r="F4332" s="2" t="s">
        <v>61</v>
      </c>
      <c r="G4332" s="1">
        <v>3611.7499999999995</v>
      </c>
      <c r="H4332" s="1">
        <v>2158.9</v>
      </c>
      <c r="I4332" s="4">
        <v>9</v>
      </c>
      <c r="J4332" s="2" t="s">
        <v>69</v>
      </c>
      <c r="K4332" s="1">
        <f>Tabelle111[[#This Row],[Menge kg Nges]]/1000</f>
        <v>3.6117499999999993</v>
      </c>
      <c r="L4332" s="1">
        <f>Tabelle111[[#This Row],[Menge kg P2O5]]/1000</f>
        <v>2.1589</v>
      </c>
      <c r="M4332" s="1">
        <f>Tabelle111[[#This Row],[Menge t Nges]]/Tabelle111[[#This Row],[Anzahl Lieferscheine]]</f>
        <v>0.40130555555555547</v>
      </c>
      <c r="N4332" s="1">
        <f>Tabelle111[[#This Row],[Menge t P2O5]]/Tabelle111[[#This Row],[Anzahl Lieferscheine]]</f>
        <v>0.23987777777777777</v>
      </c>
    </row>
    <row r="4333" spans="1:14" x14ac:dyDescent="0.2">
      <c r="A4333" s="2" t="s">
        <v>34</v>
      </c>
      <c r="B4333" s="2" t="s">
        <v>27</v>
      </c>
      <c r="C4333" s="2" t="s">
        <v>6</v>
      </c>
      <c r="D4333" s="2" t="s">
        <v>15</v>
      </c>
      <c r="E4333" s="2" t="s">
        <v>14</v>
      </c>
      <c r="F4333" s="2" t="s">
        <v>61</v>
      </c>
      <c r="G4333" s="1">
        <v>758.07999999999993</v>
      </c>
      <c r="H4333" s="1">
        <v>402.03999999999996</v>
      </c>
      <c r="I4333" s="4">
        <v>2</v>
      </c>
      <c r="J4333" s="2" t="s">
        <v>69</v>
      </c>
      <c r="K4333" s="1">
        <f>Tabelle111[[#This Row],[Menge kg Nges]]/1000</f>
        <v>0.75807999999999998</v>
      </c>
      <c r="L4333" s="1">
        <f>Tabelle111[[#This Row],[Menge kg P2O5]]/1000</f>
        <v>0.40203999999999995</v>
      </c>
      <c r="M4333" s="1">
        <f>Tabelle111[[#This Row],[Menge t Nges]]/Tabelle111[[#This Row],[Anzahl Lieferscheine]]</f>
        <v>0.37903999999999999</v>
      </c>
      <c r="N4333" s="1">
        <f>Tabelle111[[#This Row],[Menge t P2O5]]/Tabelle111[[#This Row],[Anzahl Lieferscheine]]</f>
        <v>0.20101999999999998</v>
      </c>
    </row>
    <row r="4334" spans="1:14" x14ac:dyDescent="0.2">
      <c r="A4334" s="2" t="s">
        <v>34</v>
      </c>
      <c r="B4334" s="2" t="s">
        <v>27</v>
      </c>
      <c r="C4334" s="2" t="s">
        <v>25</v>
      </c>
      <c r="D4334" s="2" t="s">
        <v>25</v>
      </c>
      <c r="E4334" s="2" t="s">
        <v>26</v>
      </c>
      <c r="F4334" s="2" t="s">
        <v>61</v>
      </c>
      <c r="G4334" s="1">
        <v>26419.280000000002</v>
      </c>
      <c r="H4334" s="1">
        <v>21003.580000000009</v>
      </c>
      <c r="I4334" s="4">
        <v>65</v>
      </c>
      <c r="J4334" s="2" t="s">
        <v>69</v>
      </c>
      <c r="K4334" s="1">
        <f>Tabelle111[[#This Row],[Menge kg Nges]]/1000</f>
        <v>26.419280000000004</v>
      </c>
      <c r="L4334" s="1">
        <f>Tabelle111[[#This Row],[Menge kg P2O5]]/1000</f>
        <v>21.00358000000001</v>
      </c>
      <c r="M4334" s="1">
        <f>Tabelle111[[#This Row],[Menge t Nges]]/Tabelle111[[#This Row],[Anzahl Lieferscheine]]</f>
        <v>0.40645046153846159</v>
      </c>
      <c r="N4334" s="1">
        <f>Tabelle111[[#This Row],[Menge t P2O5]]/Tabelle111[[#This Row],[Anzahl Lieferscheine]]</f>
        <v>0.32313200000000014</v>
      </c>
    </row>
    <row r="4335" spans="1:14" x14ac:dyDescent="0.2">
      <c r="A4335" s="2" t="s">
        <v>34</v>
      </c>
      <c r="B4335" s="2" t="s">
        <v>33</v>
      </c>
      <c r="C4335" s="2" t="s">
        <v>6</v>
      </c>
      <c r="D4335" s="2" t="s">
        <v>30</v>
      </c>
      <c r="E4335" s="2" t="s">
        <v>26</v>
      </c>
      <c r="F4335" s="2" t="s">
        <v>61</v>
      </c>
      <c r="G4335" s="1">
        <v>1652.03</v>
      </c>
      <c r="H4335" s="1">
        <v>1161.3500000000001</v>
      </c>
      <c r="I4335" s="4">
        <v>4</v>
      </c>
      <c r="J4335" s="2" t="s">
        <v>69</v>
      </c>
      <c r="K4335" s="1">
        <f>Tabelle111[[#This Row],[Menge kg Nges]]/1000</f>
        <v>1.6520299999999999</v>
      </c>
      <c r="L4335" s="1">
        <f>Tabelle111[[#This Row],[Menge kg P2O5]]/1000</f>
        <v>1.1613500000000001</v>
      </c>
      <c r="M4335" s="1">
        <f>Tabelle111[[#This Row],[Menge t Nges]]/Tabelle111[[#This Row],[Anzahl Lieferscheine]]</f>
        <v>0.41300749999999997</v>
      </c>
      <c r="N4335" s="1">
        <f>Tabelle111[[#This Row],[Menge t P2O5]]/Tabelle111[[#This Row],[Anzahl Lieferscheine]]</f>
        <v>0.29033750000000003</v>
      </c>
    </row>
    <row r="4336" spans="1:14" x14ac:dyDescent="0.2">
      <c r="A4336" s="2" t="s">
        <v>34</v>
      </c>
      <c r="B4336" s="2" t="s">
        <v>33</v>
      </c>
      <c r="C4336" s="2" t="s">
        <v>6</v>
      </c>
      <c r="D4336" s="2" t="s">
        <v>7</v>
      </c>
      <c r="E4336" s="2" t="s">
        <v>8</v>
      </c>
      <c r="F4336" s="2" t="s">
        <v>61</v>
      </c>
      <c r="G4336" s="1">
        <v>592.20000000000005</v>
      </c>
      <c r="H4336" s="1">
        <v>252</v>
      </c>
      <c r="I4336" s="4">
        <v>2</v>
      </c>
      <c r="J4336" s="2" t="s">
        <v>69</v>
      </c>
      <c r="K4336" s="1">
        <f>Tabelle111[[#This Row],[Menge kg Nges]]/1000</f>
        <v>0.59220000000000006</v>
      </c>
      <c r="L4336" s="1">
        <f>Tabelle111[[#This Row],[Menge kg P2O5]]/1000</f>
        <v>0.252</v>
      </c>
      <c r="M4336" s="1">
        <f>Tabelle111[[#This Row],[Menge t Nges]]/Tabelle111[[#This Row],[Anzahl Lieferscheine]]</f>
        <v>0.29610000000000003</v>
      </c>
      <c r="N4336" s="1">
        <f>Tabelle111[[#This Row],[Menge t P2O5]]/Tabelle111[[#This Row],[Anzahl Lieferscheine]]</f>
        <v>0.126</v>
      </c>
    </row>
    <row r="4337" spans="1:14" x14ac:dyDescent="0.2">
      <c r="A4337" s="2" t="s">
        <v>34</v>
      </c>
      <c r="B4337" s="2" t="s">
        <v>33</v>
      </c>
      <c r="C4337" s="2" t="s">
        <v>6</v>
      </c>
      <c r="D4337" s="2" t="s">
        <v>7</v>
      </c>
      <c r="E4337" s="2" t="s">
        <v>12</v>
      </c>
      <c r="F4337" s="2" t="s">
        <v>61</v>
      </c>
      <c r="G4337" s="1">
        <v>655.20000000000005</v>
      </c>
      <c r="H4337" s="1">
        <v>324.24</v>
      </c>
      <c r="I4337" s="4">
        <v>2</v>
      </c>
      <c r="J4337" s="2" t="s">
        <v>69</v>
      </c>
      <c r="K4337" s="1">
        <f>Tabelle111[[#This Row],[Menge kg Nges]]/1000</f>
        <v>0.6552</v>
      </c>
      <c r="L4337" s="1">
        <f>Tabelle111[[#This Row],[Menge kg P2O5]]/1000</f>
        <v>0.32424000000000003</v>
      </c>
      <c r="M4337" s="1">
        <f>Tabelle111[[#This Row],[Menge t Nges]]/Tabelle111[[#This Row],[Anzahl Lieferscheine]]</f>
        <v>0.3276</v>
      </c>
      <c r="N4337" s="1">
        <f>Tabelle111[[#This Row],[Menge t P2O5]]/Tabelle111[[#This Row],[Anzahl Lieferscheine]]</f>
        <v>0.16212000000000001</v>
      </c>
    </row>
    <row r="4338" spans="1:14" x14ac:dyDescent="0.2">
      <c r="A4338" s="2" t="s">
        <v>34</v>
      </c>
      <c r="B4338" s="2" t="s">
        <v>33</v>
      </c>
      <c r="C4338" s="2" t="s">
        <v>6</v>
      </c>
      <c r="D4338" s="2" t="s">
        <v>7</v>
      </c>
      <c r="E4338" s="2" t="s">
        <v>13</v>
      </c>
      <c r="F4338" s="2" t="s">
        <v>61</v>
      </c>
      <c r="G4338" s="1">
        <v>111.51</v>
      </c>
      <c r="H4338" s="1">
        <v>53.46</v>
      </c>
      <c r="I4338" s="4">
        <v>1</v>
      </c>
      <c r="J4338" s="2" t="s">
        <v>69</v>
      </c>
      <c r="K4338" s="1">
        <f>Tabelle111[[#This Row],[Menge kg Nges]]/1000</f>
        <v>0.11151000000000001</v>
      </c>
      <c r="L4338" s="1">
        <f>Tabelle111[[#This Row],[Menge kg P2O5]]/1000</f>
        <v>5.3460000000000001E-2</v>
      </c>
      <c r="M4338" s="1">
        <f>Tabelle111[[#This Row],[Menge t Nges]]/Tabelle111[[#This Row],[Anzahl Lieferscheine]]</f>
        <v>0.11151000000000001</v>
      </c>
      <c r="N4338" s="1">
        <f>Tabelle111[[#This Row],[Menge t P2O5]]/Tabelle111[[#This Row],[Anzahl Lieferscheine]]</f>
        <v>5.3460000000000001E-2</v>
      </c>
    </row>
    <row r="4339" spans="1:14" x14ac:dyDescent="0.2">
      <c r="A4339" s="2" t="s">
        <v>34</v>
      </c>
      <c r="B4339" s="2" t="s">
        <v>33</v>
      </c>
      <c r="C4339" s="2" t="s">
        <v>6</v>
      </c>
      <c r="D4339" s="2" t="s">
        <v>15</v>
      </c>
      <c r="E4339" s="2" t="s">
        <v>8</v>
      </c>
      <c r="F4339" s="2" t="s">
        <v>61</v>
      </c>
      <c r="G4339" s="1">
        <v>1539.45</v>
      </c>
      <c r="H4339" s="1">
        <v>1081.5</v>
      </c>
      <c r="I4339" s="4">
        <v>8</v>
      </c>
      <c r="J4339" s="2" t="s">
        <v>69</v>
      </c>
      <c r="K4339" s="1">
        <f>Tabelle111[[#This Row],[Menge kg Nges]]/1000</f>
        <v>1.53945</v>
      </c>
      <c r="L4339" s="1">
        <f>Tabelle111[[#This Row],[Menge kg P2O5]]/1000</f>
        <v>1.0814999999999999</v>
      </c>
      <c r="M4339" s="1">
        <f>Tabelle111[[#This Row],[Menge t Nges]]/Tabelle111[[#This Row],[Anzahl Lieferscheine]]</f>
        <v>0.19243125</v>
      </c>
      <c r="N4339" s="1">
        <f>Tabelle111[[#This Row],[Menge t P2O5]]/Tabelle111[[#This Row],[Anzahl Lieferscheine]]</f>
        <v>0.13518749999999999</v>
      </c>
    </row>
    <row r="4340" spans="1:14" x14ac:dyDescent="0.2">
      <c r="A4340" s="2" t="s">
        <v>34</v>
      </c>
      <c r="B4340" s="2" t="s">
        <v>33</v>
      </c>
      <c r="C4340" s="2" t="s">
        <v>6</v>
      </c>
      <c r="D4340" s="2" t="s">
        <v>15</v>
      </c>
      <c r="E4340" s="2" t="s">
        <v>18</v>
      </c>
      <c r="F4340" s="2" t="s">
        <v>61</v>
      </c>
      <c r="G4340" s="1">
        <v>1655.19</v>
      </c>
      <c r="H4340" s="1">
        <v>1069.3799999999999</v>
      </c>
      <c r="I4340" s="4">
        <v>4</v>
      </c>
      <c r="J4340" s="2" t="s">
        <v>69</v>
      </c>
      <c r="K4340" s="1">
        <f>Tabelle111[[#This Row],[Menge kg Nges]]/1000</f>
        <v>1.6551900000000002</v>
      </c>
      <c r="L4340" s="1">
        <f>Tabelle111[[#This Row],[Menge kg P2O5]]/1000</f>
        <v>1.0693799999999998</v>
      </c>
      <c r="M4340" s="1">
        <f>Tabelle111[[#This Row],[Menge t Nges]]/Tabelle111[[#This Row],[Anzahl Lieferscheine]]</f>
        <v>0.41379750000000004</v>
      </c>
      <c r="N4340" s="1">
        <f>Tabelle111[[#This Row],[Menge t P2O5]]/Tabelle111[[#This Row],[Anzahl Lieferscheine]]</f>
        <v>0.26734499999999994</v>
      </c>
    </row>
    <row r="4341" spans="1:14" x14ac:dyDescent="0.2">
      <c r="A4341" s="2" t="s">
        <v>34</v>
      </c>
      <c r="B4341" s="2" t="s">
        <v>33</v>
      </c>
      <c r="C4341" s="2" t="s">
        <v>6</v>
      </c>
      <c r="D4341" s="2" t="s">
        <v>15</v>
      </c>
      <c r="E4341" s="2" t="s">
        <v>21</v>
      </c>
      <c r="F4341" s="2" t="s">
        <v>61</v>
      </c>
      <c r="G4341" s="1">
        <v>1320</v>
      </c>
      <c r="H4341" s="1">
        <v>756.48</v>
      </c>
      <c r="I4341" s="4">
        <v>3</v>
      </c>
      <c r="J4341" s="2" t="s">
        <v>69</v>
      </c>
      <c r="K4341" s="1">
        <f>Tabelle111[[#This Row],[Menge kg Nges]]/1000</f>
        <v>1.32</v>
      </c>
      <c r="L4341" s="1">
        <f>Tabelle111[[#This Row],[Menge kg P2O5]]/1000</f>
        <v>0.75648000000000004</v>
      </c>
      <c r="M4341" s="1">
        <f>Tabelle111[[#This Row],[Menge t Nges]]/Tabelle111[[#This Row],[Anzahl Lieferscheine]]</f>
        <v>0.44</v>
      </c>
      <c r="N4341" s="1">
        <f>Tabelle111[[#This Row],[Menge t P2O5]]/Tabelle111[[#This Row],[Anzahl Lieferscheine]]</f>
        <v>0.25216</v>
      </c>
    </row>
    <row r="4342" spans="1:14" x14ac:dyDescent="0.2">
      <c r="A4342" s="2" t="s">
        <v>34</v>
      </c>
      <c r="B4342" s="2" t="s">
        <v>33</v>
      </c>
      <c r="C4342" s="2" t="s">
        <v>25</v>
      </c>
      <c r="D4342" s="2" t="s">
        <v>25</v>
      </c>
      <c r="E4342" s="2" t="s">
        <v>26</v>
      </c>
      <c r="F4342" s="2" t="s">
        <v>61</v>
      </c>
      <c r="G4342" s="1">
        <v>2262.63</v>
      </c>
      <c r="H4342" s="1">
        <v>1306.93</v>
      </c>
      <c r="I4342" s="4">
        <v>8</v>
      </c>
      <c r="J4342" s="2" t="s">
        <v>69</v>
      </c>
      <c r="K4342" s="1">
        <f>Tabelle111[[#This Row],[Menge kg Nges]]/1000</f>
        <v>2.2626300000000001</v>
      </c>
      <c r="L4342" s="1">
        <f>Tabelle111[[#This Row],[Menge kg P2O5]]/1000</f>
        <v>1.3069300000000001</v>
      </c>
      <c r="M4342" s="1">
        <f>Tabelle111[[#This Row],[Menge t Nges]]/Tabelle111[[#This Row],[Anzahl Lieferscheine]]</f>
        <v>0.28282875000000002</v>
      </c>
      <c r="N4342" s="1">
        <f>Tabelle111[[#This Row],[Menge t P2O5]]/Tabelle111[[#This Row],[Anzahl Lieferscheine]]</f>
        <v>0.16336625000000002</v>
      </c>
    </row>
    <row r="4343" spans="1:14" x14ac:dyDescent="0.2">
      <c r="A4343" s="2" t="s">
        <v>34</v>
      </c>
      <c r="B4343" s="2" t="s">
        <v>48</v>
      </c>
      <c r="C4343" s="2" t="s">
        <v>25</v>
      </c>
      <c r="D4343" s="2" t="s">
        <v>25</v>
      </c>
      <c r="E4343" s="2" t="s">
        <v>26</v>
      </c>
      <c r="F4343" s="2" t="s">
        <v>61</v>
      </c>
      <c r="G4343" s="1">
        <v>361.03</v>
      </c>
      <c r="H4343" s="1">
        <v>205.43</v>
      </c>
      <c r="I4343" s="4">
        <v>1</v>
      </c>
      <c r="J4343" s="2" t="s">
        <v>69</v>
      </c>
      <c r="K4343" s="1">
        <f>Tabelle111[[#This Row],[Menge kg Nges]]/1000</f>
        <v>0.36102999999999996</v>
      </c>
      <c r="L4343" s="1">
        <f>Tabelle111[[#This Row],[Menge kg P2O5]]/1000</f>
        <v>0.20543</v>
      </c>
      <c r="M4343" s="1">
        <f>Tabelle111[[#This Row],[Menge t Nges]]/Tabelle111[[#This Row],[Anzahl Lieferscheine]]</f>
        <v>0.36102999999999996</v>
      </c>
      <c r="N4343" s="1">
        <f>Tabelle111[[#This Row],[Menge t P2O5]]/Tabelle111[[#This Row],[Anzahl Lieferscheine]]</f>
        <v>0.20543</v>
      </c>
    </row>
    <row r="4344" spans="1:14" x14ac:dyDescent="0.2">
      <c r="A4344" s="2" t="s">
        <v>34</v>
      </c>
      <c r="B4344" s="2" t="s">
        <v>46</v>
      </c>
      <c r="C4344" s="2" t="s">
        <v>6</v>
      </c>
      <c r="D4344" s="2" t="s">
        <v>30</v>
      </c>
      <c r="E4344" s="2" t="s">
        <v>26</v>
      </c>
      <c r="F4344" s="2" t="s">
        <v>61</v>
      </c>
      <c r="G4344" s="1">
        <v>2598.1800000000003</v>
      </c>
      <c r="H4344" s="1">
        <v>1531.97</v>
      </c>
      <c r="I4344" s="4">
        <v>6</v>
      </c>
      <c r="J4344" s="2" t="s">
        <v>69</v>
      </c>
      <c r="K4344" s="1">
        <f>Tabelle111[[#This Row],[Menge kg Nges]]/1000</f>
        <v>2.5981800000000002</v>
      </c>
      <c r="L4344" s="1">
        <f>Tabelle111[[#This Row],[Menge kg P2O5]]/1000</f>
        <v>1.5319700000000001</v>
      </c>
      <c r="M4344" s="1">
        <f>Tabelle111[[#This Row],[Menge t Nges]]/Tabelle111[[#This Row],[Anzahl Lieferscheine]]</f>
        <v>0.43303000000000003</v>
      </c>
      <c r="N4344" s="1">
        <f>Tabelle111[[#This Row],[Menge t P2O5]]/Tabelle111[[#This Row],[Anzahl Lieferscheine]]</f>
        <v>0.25532833333333332</v>
      </c>
    </row>
    <row r="4345" spans="1:14" x14ac:dyDescent="0.2">
      <c r="A4345" s="2" t="s">
        <v>34</v>
      </c>
      <c r="B4345" s="2" t="s">
        <v>46</v>
      </c>
      <c r="C4345" s="2" t="s">
        <v>6</v>
      </c>
      <c r="D4345" s="2" t="s">
        <v>15</v>
      </c>
      <c r="E4345" s="2" t="s">
        <v>8</v>
      </c>
      <c r="F4345" s="2" t="s">
        <v>61</v>
      </c>
      <c r="G4345" s="1">
        <v>262.5</v>
      </c>
      <c r="H4345" s="1">
        <v>175</v>
      </c>
      <c r="I4345" s="4">
        <v>1</v>
      </c>
      <c r="J4345" s="2" t="s">
        <v>69</v>
      </c>
      <c r="K4345" s="1">
        <f>Tabelle111[[#This Row],[Menge kg Nges]]/1000</f>
        <v>0.26250000000000001</v>
      </c>
      <c r="L4345" s="1">
        <f>Tabelle111[[#This Row],[Menge kg P2O5]]/1000</f>
        <v>0.17499999999999999</v>
      </c>
      <c r="M4345" s="1">
        <f>Tabelle111[[#This Row],[Menge t Nges]]/Tabelle111[[#This Row],[Anzahl Lieferscheine]]</f>
        <v>0.26250000000000001</v>
      </c>
      <c r="N4345" s="1">
        <f>Tabelle111[[#This Row],[Menge t P2O5]]/Tabelle111[[#This Row],[Anzahl Lieferscheine]]</f>
        <v>0.17499999999999999</v>
      </c>
    </row>
    <row r="4346" spans="1:14" x14ac:dyDescent="0.2">
      <c r="A4346" s="2" t="s">
        <v>34</v>
      </c>
      <c r="B4346" s="2" t="s">
        <v>46</v>
      </c>
      <c r="C4346" s="2" t="s">
        <v>6</v>
      </c>
      <c r="D4346" s="2" t="s">
        <v>15</v>
      </c>
      <c r="E4346" s="2" t="s">
        <v>16</v>
      </c>
      <c r="F4346" s="2" t="s">
        <v>61</v>
      </c>
      <c r="G4346" s="1">
        <v>955.3</v>
      </c>
      <c r="H4346" s="1">
        <v>873.3</v>
      </c>
      <c r="I4346" s="4">
        <v>2</v>
      </c>
      <c r="J4346" s="2" t="s">
        <v>69</v>
      </c>
      <c r="K4346" s="1">
        <f>Tabelle111[[#This Row],[Menge kg Nges]]/1000</f>
        <v>0.95529999999999993</v>
      </c>
      <c r="L4346" s="1">
        <f>Tabelle111[[#This Row],[Menge kg P2O5]]/1000</f>
        <v>0.87329999999999997</v>
      </c>
      <c r="M4346" s="1">
        <f>Tabelle111[[#This Row],[Menge t Nges]]/Tabelle111[[#This Row],[Anzahl Lieferscheine]]</f>
        <v>0.47764999999999996</v>
      </c>
      <c r="N4346" s="1">
        <f>Tabelle111[[#This Row],[Menge t P2O5]]/Tabelle111[[#This Row],[Anzahl Lieferscheine]]</f>
        <v>0.43664999999999998</v>
      </c>
    </row>
    <row r="4347" spans="1:14" x14ac:dyDescent="0.2">
      <c r="A4347" s="2" t="s">
        <v>34</v>
      </c>
      <c r="B4347" s="2" t="s">
        <v>46</v>
      </c>
      <c r="C4347" s="2" t="s">
        <v>6</v>
      </c>
      <c r="D4347" s="2" t="s">
        <v>15</v>
      </c>
      <c r="E4347" s="2" t="s">
        <v>18</v>
      </c>
      <c r="F4347" s="2" t="s">
        <v>61</v>
      </c>
      <c r="G4347" s="1">
        <v>186</v>
      </c>
      <c r="H4347" s="1">
        <v>150</v>
      </c>
      <c r="I4347" s="4">
        <v>1</v>
      </c>
      <c r="J4347" s="2" t="s">
        <v>69</v>
      </c>
      <c r="K4347" s="1">
        <f>Tabelle111[[#This Row],[Menge kg Nges]]/1000</f>
        <v>0.186</v>
      </c>
      <c r="L4347" s="1">
        <f>Tabelle111[[#This Row],[Menge kg P2O5]]/1000</f>
        <v>0.15</v>
      </c>
      <c r="M4347" s="1">
        <f>Tabelle111[[#This Row],[Menge t Nges]]/Tabelle111[[#This Row],[Anzahl Lieferscheine]]</f>
        <v>0.186</v>
      </c>
      <c r="N4347" s="1">
        <f>Tabelle111[[#This Row],[Menge t P2O5]]/Tabelle111[[#This Row],[Anzahl Lieferscheine]]</f>
        <v>0.15</v>
      </c>
    </row>
    <row r="4348" spans="1:14" x14ac:dyDescent="0.2">
      <c r="A4348" s="2" t="s">
        <v>34</v>
      </c>
      <c r="B4348" s="2" t="s">
        <v>46</v>
      </c>
      <c r="C4348" s="2" t="s">
        <v>6</v>
      </c>
      <c r="D4348" s="2" t="s">
        <v>15</v>
      </c>
      <c r="E4348" s="2" t="s">
        <v>19</v>
      </c>
      <c r="F4348" s="2" t="s">
        <v>61</v>
      </c>
      <c r="G4348" s="1">
        <v>3458.5</v>
      </c>
      <c r="H4348" s="1">
        <v>3382.0000000000005</v>
      </c>
      <c r="I4348" s="4">
        <v>7</v>
      </c>
      <c r="J4348" s="2" t="s">
        <v>69</v>
      </c>
      <c r="K4348" s="1">
        <f>Tabelle111[[#This Row],[Menge kg Nges]]/1000</f>
        <v>3.4584999999999999</v>
      </c>
      <c r="L4348" s="1">
        <f>Tabelle111[[#This Row],[Menge kg P2O5]]/1000</f>
        <v>3.3820000000000006</v>
      </c>
      <c r="M4348" s="1">
        <f>Tabelle111[[#This Row],[Menge t Nges]]/Tabelle111[[#This Row],[Anzahl Lieferscheine]]</f>
        <v>0.49407142857142855</v>
      </c>
      <c r="N4348" s="1">
        <f>Tabelle111[[#This Row],[Menge t P2O5]]/Tabelle111[[#This Row],[Anzahl Lieferscheine]]</f>
        <v>0.48314285714285721</v>
      </c>
    </row>
    <row r="4349" spans="1:14" x14ac:dyDescent="0.2">
      <c r="A4349" s="2" t="s">
        <v>34</v>
      </c>
      <c r="B4349" s="2" t="s">
        <v>46</v>
      </c>
      <c r="C4349" s="2" t="s">
        <v>6</v>
      </c>
      <c r="D4349" s="2" t="s">
        <v>15</v>
      </c>
      <c r="E4349" s="2" t="s">
        <v>21</v>
      </c>
      <c r="F4349" s="2" t="s">
        <v>61</v>
      </c>
      <c r="G4349" s="1">
        <v>4305</v>
      </c>
      <c r="H4349" s="1">
        <v>2626.8100000000004</v>
      </c>
      <c r="I4349" s="4">
        <v>8</v>
      </c>
      <c r="J4349" s="2" t="s">
        <v>69</v>
      </c>
      <c r="K4349" s="1">
        <f>Tabelle111[[#This Row],[Menge kg Nges]]/1000</f>
        <v>4.3049999999999997</v>
      </c>
      <c r="L4349" s="1">
        <f>Tabelle111[[#This Row],[Menge kg P2O5]]/1000</f>
        <v>2.6268100000000003</v>
      </c>
      <c r="M4349" s="1">
        <f>Tabelle111[[#This Row],[Menge t Nges]]/Tabelle111[[#This Row],[Anzahl Lieferscheine]]</f>
        <v>0.53812499999999996</v>
      </c>
      <c r="N4349" s="1">
        <f>Tabelle111[[#This Row],[Menge t P2O5]]/Tabelle111[[#This Row],[Anzahl Lieferscheine]]</f>
        <v>0.32835125000000004</v>
      </c>
    </row>
    <row r="4350" spans="1:14" x14ac:dyDescent="0.2">
      <c r="A4350" s="2" t="s">
        <v>34</v>
      </c>
      <c r="B4350" s="2" t="s">
        <v>34</v>
      </c>
      <c r="C4350" s="2" t="s">
        <v>6</v>
      </c>
      <c r="D4350" s="2" t="s">
        <v>30</v>
      </c>
      <c r="E4350" s="2" t="s">
        <v>26</v>
      </c>
      <c r="F4350" s="2" t="s">
        <v>61</v>
      </c>
      <c r="G4350" s="1">
        <v>454117.93999999971</v>
      </c>
      <c r="H4350" s="1">
        <v>208191.46</v>
      </c>
      <c r="I4350" s="4">
        <v>1416</v>
      </c>
      <c r="J4350" s="2" t="s">
        <v>69</v>
      </c>
      <c r="K4350" s="1">
        <f>Tabelle111[[#This Row],[Menge kg Nges]]/1000</f>
        <v>454.11793999999969</v>
      </c>
      <c r="L4350" s="1">
        <f>Tabelle111[[#This Row],[Menge kg P2O5]]/1000</f>
        <v>208.19145999999998</v>
      </c>
      <c r="M4350" s="1">
        <f>Tabelle111[[#This Row],[Menge t Nges]]/Tabelle111[[#This Row],[Anzahl Lieferscheine]]</f>
        <v>0.32070475988700542</v>
      </c>
      <c r="N4350" s="1">
        <f>Tabelle111[[#This Row],[Menge t P2O5]]/Tabelle111[[#This Row],[Anzahl Lieferscheine]]</f>
        <v>0.14702786723163841</v>
      </c>
    </row>
    <row r="4351" spans="1:14" x14ac:dyDescent="0.2">
      <c r="A4351" s="2" t="s">
        <v>34</v>
      </c>
      <c r="B4351" s="2" t="s">
        <v>34</v>
      </c>
      <c r="C4351" s="2" t="s">
        <v>6</v>
      </c>
      <c r="D4351" s="2" t="s">
        <v>7</v>
      </c>
      <c r="E4351" s="2" t="s">
        <v>8</v>
      </c>
      <c r="F4351" s="2" t="s">
        <v>61</v>
      </c>
      <c r="G4351" s="1">
        <v>164656.69</v>
      </c>
      <c r="H4351" s="1">
        <v>72386.98000000001</v>
      </c>
      <c r="I4351" s="4">
        <v>177</v>
      </c>
      <c r="J4351" s="2" t="s">
        <v>69</v>
      </c>
      <c r="K4351" s="1">
        <f>Tabelle111[[#This Row],[Menge kg Nges]]/1000</f>
        <v>164.65669</v>
      </c>
      <c r="L4351" s="1">
        <f>Tabelle111[[#This Row],[Menge kg P2O5]]/1000</f>
        <v>72.386980000000008</v>
      </c>
      <c r="M4351" s="1">
        <f>Tabelle111[[#This Row],[Menge t Nges]]/Tabelle111[[#This Row],[Anzahl Lieferscheine]]</f>
        <v>0.9302637853107345</v>
      </c>
      <c r="N4351" s="1">
        <f>Tabelle111[[#This Row],[Menge t P2O5]]/Tabelle111[[#This Row],[Anzahl Lieferscheine]]</f>
        <v>0.408965988700565</v>
      </c>
    </row>
    <row r="4352" spans="1:14" x14ac:dyDescent="0.2">
      <c r="A4352" s="2" t="s">
        <v>34</v>
      </c>
      <c r="B4352" s="2" t="s">
        <v>34</v>
      </c>
      <c r="C4352" s="2" t="s">
        <v>6</v>
      </c>
      <c r="D4352" s="2" t="s">
        <v>7</v>
      </c>
      <c r="E4352" s="2" t="s">
        <v>9</v>
      </c>
      <c r="F4352" s="2" t="s">
        <v>61</v>
      </c>
      <c r="G4352" s="1">
        <v>116180.66999999997</v>
      </c>
      <c r="H4352" s="1">
        <v>48709.759999999995</v>
      </c>
      <c r="I4352" s="4">
        <v>184</v>
      </c>
      <c r="J4352" s="2" t="s">
        <v>69</v>
      </c>
      <c r="K4352" s="1">
        <f>Tabelle111[[#This Row],[Menge kg Nges]]/1000</f>
        <v>116.18066999999996</v>
      </c>
      <c r="L4352" s="1">
        <f>Tabelle111[[#This Row],[Menge kg P2O5]]/1000</f>
        <v>48.709759999999996</v>
      </c>
      <c r="M4352" s="1">
        <f>Tabelle111[[#This Row],[Menge t Nges]]/Tabelle111[[#This Row],[Anzahl Lieferscheine]]</f>
        <v>0.63141668478260848</v>
      </c>
      <c r="N4352" s="1">
        <f>Tabelle111[[#This Row],[Menge t P2O5]]/Tabelle111[[#This Row],[Anzahl Lieferscheine]]</f>
        <v>0.26472695652173911</v>
      </c>
    </row>
    <row r="4353" spans="1:14" x14ac:dyDescent="0.2">
      <c r="A4353" s="2" t="s">
        <v>34</v>
      </c>
      <c r="B4353" s="2" t="s">
        <v>34</v>
      </c>
      <c r="C4353" s="2" t="s">
        <v>6</v>
      </c>
      <c r="D4353" s="2" t="s">
        <v>7</v>
      </c>
      <c r="E4353" s="2" t="s">
        <v>50</v>
      </c>
      <c r="F4353" s="2" t="s">
        <v>61</v>
      </c>
      <c r="G4353" s="1">
        <v>2654.3</v>
      </c>
      <c r="H4353" s="1">
        <v>1108.31</v>
      </c>
      <c r="I4353" s="4">
        <v>6</v>
      </c>
      <c r="J4353" s="2" t="s">
        <v>69</v>
      </c>
      <c r="K4353" s="1">
        <f>Tabelle111[[#This Row],[Menge kg Nges]]/1000</f>
        <v>2.6543000000000001</v>
      </c>
      <c r="L4353" s="1">
        <f>Tabelle111[[#This Row],[Menge kg P2O5]]/1000</f>
        <v>1.1083099999999999</v>
      </c>
      <c r="M4353" s="1">
        <f>Tabelle111[[#This Row],[Menge t Nges]]/Tabelle111[[#This Row],[Anzahl Lieferscheine]]</f>
        <v>0.44238333333333335</v>
      </c>
      <c r="N4353" s="1">
        <f>Tabelle111[[#This Row],[Menge t P2O5]]/Tabelle111[[#This Row],[Anzahl Lieferscheine]]</f>
        <v>0.18471833333333332</v>
      </c>
    </row>
    <row r="4354" spans="1:14" x14ac:dyDescent="0.2">
      <c r="A4354" s="2" t="s">
        <v>34</v>
      </c>
      <c r="B4354" s="2" t="s">
        <v>34</v>
      </c>
      <c r="C4354" s="2" t="s">
        <v>6</v>
      </c>
      <c r="D4354" s="2" t="s">
        <v>7</v>
      </c>
      <c r="E4354" s="2" t="s">
        <v>10</v>
      </c>
      <c r="F4354" s="2" t="s">
        <v>61</v>
      </c>
      <c r="G4354" s="1">
        <v>10671.17</v>
      </c>
      <c r="H4354" s="1">
        <v>4369.42</v>
      </c>
      <c r="I4354" s="4">
        <v>9</v>
      </c>
      <c r="J4354" s="2" t="s">
        <v>69</v>
      </c>
      <c r="K4354" s="1">
        <f>Tabelle111[[#This Row],[Menge kg Nges]]/1000</f>
        <v>10.67117</v>
      </c>
      <c r="L4354" s="1">
        <f>Tabelle111[[#This Row],[Menge kg P2O5]]/1000</f>
        <v>4.3694199999999999</v>
      </c>
      <c r="M4354" s="1">
        <f>Tabelle111[[#This Row],[Menge t Nges]]/Tabelle111[[#This Row],[Anzahl Lieferscheine]]</f>
        <v>1.1856855555555557</v>
      </c>
      <c r="N4354" s="1">
        <f>Tabelle111[[#This Row],[Menge t P2O5]]/Tabelle111[[#This Row],[Anzahl Lieferscheine]]</f>
        <v>0.4854911111111111</v>
      </c>
    </row>
    <row r="4355" spans="1:14" x14ac:dyDescent="0.2">
      <c r="A4355" s="2" t="s">
        <v>34</v>
      </c>
      <c r="B4355" s="2" t="s">
        <v>34</v>
      </c>
      <c r="C4355" s="2" t="s">
        <v>6</v>
      </c>
      <c r="D4355" s="2" t="s">
        <v>7</v>
      </c>
      <c r="E4355" s="2" t="s">
        <v>11</v>
      </c>
      <c r="F4355" s="2" t="s">
        <v>61</v>
      </c>
      <c r="G4355" s="1">
        <v>173262.8899999999</v>
      </c>
      <c r="H4355" s="1">
        <v>81659.330000000031</v>
      </c>
      <c r="I4355" s="4">
        <v>543</v>
      </c>
      <c r="J4355" s="2" t="s">
        <v>69</v>
      </c>
      <c r="K4355" s="1">
        <f>Tabelle111[[#This Row],[Menge kg Nges]]/1000</f>
        <v>173.26288999999989</v>
      </c>
      <c r="L4355" s="1">
        <f>Tabelle111[[#This Row],[Menge kg P2O5]]/1000</f>
        <v>81.659330000000026</v>
      </c>
      <c r="M4355" s="1">
        <f>Tabelle111[[#This Row],[Menge t Nges]]/Tabelle111[[#This Row],[Anzahl Lieferscheine]]</f>
        <v>0.31908451197053384</v>
      </c>
      <c r="N4355" s="1">
        <f>Tabelle111[[#This Row],[Menge t P2O5]]/Tabelle111[[#This Row],[Anzahl Lieferscheine]]</f>
        <v>0.15038550644567225</v>
      </c>
    </row>
    <row r="4356" spans="1:14" x14ac:dyDescent="0.2">
      <c r="A4356" s="2" t="s">
        <v>34</v>
      </c>
      <c r="B4356" s="2" t="s">
        <v>34</v>
      </c>
      <c r="C4356" s="2" t="s">
        <v>6</v>
      </c>
      <c r="D4356" s="2" t="s">
        <v>7</v>
      </c>
      <c r="E4356" s="2" t="s">
        <v>12</v>
      </c>
      <c r="F4356" s="2" t="s">
        <v>61</v>
      </c>
      <c r="G4356" s="1">
        <v>169274.28999999998</v>
      </c>
      <c r="H4356" s="1">
        <v>72506.170000000056</v>
      </c>
      <c r="I4356" s="4">
        <v>439</v>
      </c>
      <c r="J4356" s="2" t="s">
        <v>69</v>
      </c>
      <c r="K4356" s="1">
        <f>Tabelle111[[#This Row],[Menge kg Nges]]/1000</f>
        <v>169.27428999999998</v>
      </c>
      <c r="L4356" s="1">
        <f>Tabelle111[[#This Row],[Menge kg P2O5]]/1000</f>
        <v>72.506170000000054</v>
      </c>
      <c r="M4356" s="1">
        <f>Tabelle111[[#This Row],[Menge t Nges]]/Tabelle111[[#This Row],[Anzahl Lieferscheine]]</f>
        <v>0.38559063781321179</v>
      </c>
      <c r="N4356" s="1">
        <f>Tabelle111[[#This Row],[Menge t P2O5]]/Tabelle111[[#This Row],[Anzahl Lieferscheine]]</f>
        <v>0.16516211845102519</v>
      </c>
    </row>
    <row r="4357" spans="1:14" x14ac:dyDescent="0.2">
      <c r="A4357" s="2" t="s">
        <v>34</v>
      </c>
      <c r="B4357" s="2" t="s">
        <v>34</v>
      </c>
      <c r="C4357" s="2" t="s">
        <v>6</v>
      </c>
      <c r="D4357" s="2" t="s">
        <v>7</v>
      </c>
      <c r="E4357" s="2" t="s">
        <v>13</v>
      </c>
      <c r="F4357" s="2" t="s">
        <v>61</v>
      </c>
      <c r="G4357" s="1">
        <v>92225.450000000012</v>
      </c>
      <c r="H4357" s="1">
        <v>50424.190000000024</v>
      </c>
      <c r="I4357" s="4">
        <v>268</v>
      </c>
      <c r="J4357" s="2" t="s">
        <v>69</v>
      </c>
      <c r="K4357" s="1">
        <f>Tabelle111[[#This Row],[Menge kg Nges]]/1000</f>
        <v>92.225450000000009</v>
      </c>
      <c r="L4357" s="1">
        <f>Tabelle111[[#This Row],[Menge kg P2O5]]/1000</f>
        <v>50.424190000000024</v>
      </c>
      <c r="M4357" s="1">
        <f>Tabelle111[[#This Row],[Menge t Nges]]/Tabelle111[[#This Row],[Anzahl Lieferscheine]]</f>
        <v>0.34412481343283585</v>
      </c>
      <c r="N4357" s="1">
        <f>Tabelle111[[#This Row],[Menge t P2O5]]/Tabelle111[[#This Row],[Anzahl Lieferscheine]]</f>
        <v>0.18814996268656725</v>
      </c>
    </row>
    <row r="4358" spans="1:14" x14ac:dyDescent="0.2">
      <c r="A4358" s="2" t="s">
        <v>34</v>
      </c>
      <c r="B4358" s="2" t="s">
        <v>34</v>
      </c>
      <c r="C4358" s="2" t="s">
        <v>6</v>
      </c>
      <c r="D4358" s="2" t="s">
        <v>7</v>
      </c>
      <c r="E4358" s="2" t="s">
        <v>14</v>
      </c>
      <c r="F4358" s="2" t="s">
        <v>61</v>
      </c>
      <c r="G4358" s="1">
        <v>106664.75000000001</v>
      </c>
      <c r="H4358" s="1">
        <v>50722.150000000016</v>
      </c>
      <c r="I4358" s="4">
        <v>278</v>
      </c>
      <c r="J4358" s="2" t="s">
        <v>69</v>
      </c>
      <c r="K4358" s="1">
        <f>Tabelle111[[#This Row],[Menge kg Nges]]/1000</f>
        <v>106.66475000000001</v>
      </c>
      <c r="L4358" s="1">
        <f>Tabelle111[[#This Row],[Menge kg P2O5]]/1000</f>
        <v>50.722150000000013</v>
      </c>
      <c r="M4358" s="1">
        <f>Tabelle111[[#This Row],[Menge t Nges]]/Tabelle111[[#This Row],[Anzahl Lieferscheine]]</f>
        <v>0.38368615107913673</v>
      </c>
      <c r="N4358" s="1">
        <f>Tabelle111[[#This Row],[Menge t P2O5]]/Tabelle111[[#This Row],[Anzahl Lieferscheine]]</f>
        <v>0.1824537769784173</v>
      </c>
    </row>
    <row r="4359" spans="1:14" x14ac:dyDescent="0.2">
      <c r="A4359" s="2" t="s">
        <v>34</v>
      </c>
      <c r="B4359" s="2" t="s">
        <v>34</v>
      </c>
      <c r="C4359" s="2" t="s">
        <v>6</v>
      </c>
      <c r="D4359" s="2" t="s">
        <v>15</v>
      </c>
      <c r="E4359" s="2" t="s">
        <v>8</v>
      </c>
      <c r="F4359" s="2" t="s">
        <v>61</v>
      </c>
      <c r="G4359" s="1">
        <v>19586.650000000001</v>
      </c>
      <c r="H4359" s="1">
        <v>12048.070000000002</v>
      </c>
      <c r="I4359" s="4">
        <v>54</v>
      </c>
      <c r="J4359" s="2" t="s">
        <v>69</v>
      </c>
      <c r="K4359" s="1">
        <f>Tabelle111[[#This Row],[Menge kg Nges]]/1000</f>
        <v>19.586650000000002</v>
      </c>
      <c r="L4359" s="1">
        <f>Tabelle111[[#This Row],[Menge kg P2O5]]/1000</f>
        <v>12.048070000000001</v>
      </c>
      <c r="M4359" s="1">
        <f>Tabelle111[[#This Row],[Menge t Nges]]/Tabelle111[[#This Row],[Anzahl Lieferscheine]]</f>
        <v>0.36271574074074081</v>
      </c>
      <c r="N4359" s="1">
        <f>Tabelle111[[#This Row],[Menge t P2O5]]/Tabelle111[[#This Row],[Anzahl Lieferscheine]]</f>
        <v>0.22311240740740743</v>
      </c>
    </row>
    <row r="4360" spans="1:14" x14ac:dyDescent="0.2">
      <c r="A4360" s="2" t="s">
        <v>34</v>
      </c>
      <c r="B4360" s="2" t="s">
        <v>34</v>
      </c>
      <c r="C4360" s="2" t="s">
        <v>6</v>
      </c>
      <c r="D4360" s="2" t="s">
        <v>15</v>
      </c>
      <c r="E4360" s="2" t="s">
        <v>16</v>
      </c>
      <c r="F4360" s="2" t="s">
        <v>61</v>
      </c>
      <c r="G4360" s="1">
        <v>3899.0699999999997</v>
      </c>
      <c r="H4360" s="1">
        <v>3171.61</v>
      </c>
      <c r="I4360" s="4">
        <v>15</v>
      </c>
      <c r="J4360" s="2" t="s">
        <v>69</v>
      </c>
      <c r="K4360" s="1">
        <f>Tabelle111[[#This Row],[Menge kg Nges]]/1000</f>
        <v>3.8990699999999996</v>
      </c>
      <c r="L4360" s="1">
        <f>Tabelle111[[#This Row],[Menge kg P2O5]]/1000</f>
        <v>3.1716100000000003</v>
      </c>
      <c r="M4360" s="1">
        <f>Tabelle111[[#This Row],[Menge t Nges]]/Tabelle111[[#This Row],[Anzahl Lieferscheine]]</f>
        <v>0.25993799999999995</v>
      </c>
      <c r="N4360" s="1">
        <f>Tabelle111[[#This Row],[Menge t P2O5]]/Tabelle111[[#This Row],[Anzahl Lieferscheine]]</f>
        <v>0.21144066666666669</v>
      </c>
    </row>
    <row r="4361" spans="1:14" x14ac:dyDescent="0.2">
      <c r="A4361" s="2" t="s">
        <v>34</v>
      </c>
      <c r="B4361" s="2" t="s">
        <v>34</v>
      </c>
      <c r="C4361" s="2" t="s">
        <v>6</v>
      </c>
      <c r="D4361" s="2" t="s">
        <v>15</v>
      </c>
      <c r="E4361" s="2" t="s">
        <v>17</v>
      </c>
      <c r="F4361" s="2" t="s">
        <v>61</v>
      </c>
      <c r="G4361" s="1">
        <v>10640.030000000002</v>
      </c>
      <c r="H4361" s="1">
        <v>4919.37</v>
      </c>
      <c r="I4361" s="4">
        <v>45</v>
      </c>
      <c r="J4361" s="2" t="s">
        <v>69</v>
      </c>
      <c r="K4361" s="1">
        <f>Tabelle111[[#This Row],[Menge kg Nges]]/1000</f>
        <v>10.640030000000003</v>
      </c>
      <c r="L4361" s="1">
        <f>Tabelle111[[#This Row],[Menge kg P2O5]]/1000</f>
        <v>4.9193699999999998</v>
      </c>
      <c r="M4361" s="1">
        <f>Tabelle111[[#This Row],[Menge t Nges]]/Tabelle111[[#This Row],[Anzahl Lieferscheine]]</f>
        <v>0.23644511111111119</v>
      </c>
      <c r="N4361" s="1">
        <f>Tabelle111[[#This Row],[Menge t P2O5]]/Tabelle111[[#This Row],[Anzahl Lieferscheine]]</f>
        <v>0.10931933333333332</v>
      </c>
    </row>
    <row r="4362" spans="1:14" x14ac:dyDescent="0.2">
      <c r="A4362" s="2" t="s">
        <v>34</v>
      </c>
      <c r="B4362" s="2" t="s">
        <v>34</v>
      </c>
      <c r="C4362" s="2" t="s">
        <v>6</v>
      </c>
      <c r="D4362" s="2" t="s">
        <v>15</v>
      </c>
      <c r="E4362" s="2" t="s">
        <v>18</v>
      </c>
      <c r="F4362" s="2" t="s">
        <v>61</v>
      </c>
      <c r="G4362" s="1">
        <v>30726.94</v>
      </c>
      <c r="H4362" s="1">
        <v>21484.420000000002</v>
      </c>
      <c r="I4362" s="4">
        <v>57</v>
      </c>
      <c r="J4362" s="2" t="s">
        <v>69</v>
      </c>
      <c r="K4362" s="1">
        <f>Tabelle111[[#This Row],[Menge kg Nges]]/1000</f>
        <v>30.726939999999999</v>
      </c>
      <c r="L4362" s="1">
        <f>Tabelle111[[#This Row],[Menge kg P2O5]]/1000</f>
        <v>21.484420000000004</v>
      </c>
      <c r="M4362" s="1">
        <f>Tabelle111[[#This Row],[Menge t Nges]]/Tabelle111[[#This Row],[Anzahl Lieferscheine]]</f>
        <v>0.53906912280701758</v>
      </c>
      <c r="N4362" s="1">
        <f>Tabelle111[[#This Row],[Menge t P2O5]]/Tabelle111[[#This Row],[Anzahl Lieferscheine]]</f>
        <v>0.37691964912280707</v>
      </c>
    </row>
    <row r="4363" spans="1:14" x14ac:dyDescent="0.2">
      <c r="A4363" s="2" t="s">
        <v>34</v>
      </c>
      <c r="B4363" s="2" t="s">
        <v>34</v>
      </c>
      <c r="C4363" s="2" t="s">
        <v>6</v>
      </c>
      <c r="D4363" s="2" t="s">
        <v>15</v>
      </c>
      <c r="E4363" s="2" t="s">
        <v>19</v>
      </c>
      <c r="F4363" s="2" t="s">
        <v>61</v>
      </c>
      <c r="G4363" s="1">
        <v>4529.8500000000004</v>
      </c>
      <c r="H4363" s="1">
        <v>3963.0299999999997</v>
      </c>
      <c r="I4363" s="4">
        <v>12</v>
      </c>
      <c r="J4363" s="2" t="s">
        <v>69</v>
      </c>
      <c r="K4363" s="1">
        <f>Tabelle111[[#This Row],[Menge kg Nges]]/1000</f>
        <v>4.5298500000000006</v>
      </c>
      <c r="L4363" s="1">
        <f>Tabelle111[[#This Row],[Menge kg P2O5]]/1000</f>
        <v>3.9630299999999998</v>
      </c>
      <c r="M4363" s="1">
        <f>Tabelle111[[#This Row],[Menge t Nges]]/Tabelle111[[#This Row],[Anzahl Lieferscheine]]</f>
        <v>0.37748750000000003</v>
      </c>
      <c r="N4363" s="1">
        <f>Tabelle111[[#This Row],[Menge t P2O5]]/Tabelle111[[#This Row],[Anzahl Lieferscheine]]</f>
        <v>0.3302525</v>
      </c>
    </row>
    <row r="4364" spans="1:14" x14ac:dyDescent="0.2">
      <c r="A4364" s="2" t="s">
        <v>34</v>
      </c>
      <c r="B4364" s="2" t="s">
        <v>34</v>
      </c>
      <c r="C4364" s="2" t="s">
        <v>6</v>
      </c>
      <c r="D4364" s="2" t="s">
        <v>15</v>
      </c>
      <c r="E4364" s="2" t="s">
        <v>20</v>
      </c>
      <c r="F4364" s="2" t="s">
        <v>61</v>
      </c>
      <c r="G4364" s="1">
        <v>7883.7400000000007</v>
      </c>
      <c r="H4364" s="1">
        <v>5180.53</v>
      </c>
      <c r="I4364" s="4">
        <v>116</v>
      </c>
      <c r="J4364" s="2" t="s">
        <v>69</v>
      </c>
      <c r="K4364" s="1">
        <f>Tabelle111[[#This Row],[Menge kg Nges]]/1000</f>
        <v>7.8837400000000004</v>
      </c>
      <c r="L4364" s="1">
        <f>Tabelle111[[#This Row],[Menge kg P2O5]]/1000</f>
        <v>5.1805300000000001</v>
      </c>
      <c r="M4364" s="1">
        <f>Tabelle111[[#This Row],[Menge t Nges]]/Tabelle111[[#This Row],[Anzahl Lieferscheine]]</f>
        <v>6.7963275862068975E-2</v>
      </c>
      <c r="N4364" s="1">
        <f>Tabelle111[[#This Row],[Menge t P2O5]]/Tabelle111[[#This Row],[Anzahl Lieferscheine]]</f>
        <v>4.4659741379310343E-2</v>
      </c>
    </row>
    <row r="4365" spans="1:14" x14ac:dyDescent="0.2">
      <c r="A4365" s="2" t="s">
        <v>34</v>
      </c>
      <c r="B4365" s="2" t="s">
        <v>34</v>
      </c>
      <c r="C4365" s="2" t="s">
        <v>6</v>
      </c>
      <c r="D4365" s="2" t="s">
        <v>15</v>
      </c>
      <c r="E4365" s="2" t="s">
        <v>21</v>
      </c>
      <c r="F4365" s="2" t="s">
        <v>61</v>
      </c>
      <c r="G4365" s="1">
        <v>44183.340000000004</v>
      </c>
      <c r="H4365" s="1">
        <v>25677.030000000006</v>
      </c>
      <c r="I4365" s="4">
        <v>105</v>
      </c>
      <c r="J4365" s="2" t="s">
        <v>69</v>
      </c>
      <c r="K4365" s="1">
        <f>Tabelle111[[#This Row],[Menge kg Nges]]/1000</f>
        <v>44.183340000000001</v>
      </c>
      <c r="L4365" s="1">
        <f>Tabelle111[[#This Row],[Menge kg P2O5]]/1000</f>
        <v>25.677030000000006</v>
      </c>
      <c r="M4365" s="1">
        <f>Tabelle111[[#This Row],[Menge t Nges]]/Tabelle111[[#This Row],[Anzahl Lieferscheine]]</f>
        <v>0.42079371428571427</v>
      </c>
      <c r="N4365" s="1">
        <f>Tabelle111[[#This Row],[Menge t P2O5]]/Tabelle111[[#This Row],[Anzahl Lieferscheine]]</f>
        <v>0.2445431428571429</v>
      </c>
    </row>
    <row r="4366" spans="1:14" x14ac:dyDescent="0.2">
      <c r="A4366" s="2" t="s">
        <v>34</v>
      </c>
      <c r="B4366" s="2" t="s">
        <v>34</v>
      </c>
      <c r="C4366" s="2" t="s">
        <v>6</v>
      </c>
      <c r="D4366" s="2" t="s">
        <v>15</v>
      </c>
      <c r="E4366" s="2" t="s">
        <v>9</v>
      </c>
      <c r="F4366" s="2" t="s">
        <v>61</v>
      </c>
      <c r="G4366" s="1">
        <v>30429.570000000014</v>
      </c>
      <c r="H4366" s="1">
        <v>15936.7</v>
      </c>
      <c r="I4366" s="4">
        <v>145</v>
      </c>
      <c r="J4366" s="2" t="s">
        <v>69</v>
      </c>
      <c r="K4366" s="1">
        <f>Tabelle111[[#This Row],[Menge kg Nges]]/1000</f>
        <v>30.429570000000016</v>
      </c>
      <c r="L4366" s="1">
        <f>Tabelle111[[#This Row],[Menge kg P2O5]]/1000</f>
        <v>15.9367</v>
      </c>
      <c r="M4366" s="1">
        <f>Tabelle111[[#This Row],[Menge t Nges]]/Tabelle111[[#This Row],[Anzahl Lieferscheine]]</f>
        <v>0.20985910344827596</v>
      </c>
      <c r="N4366" s="1">
        <f>Tabelle111[[#This Row],[Menge t P2O5]]/Tabelle111[[#This Row],[Anzahl Lieferscheine]]</f>
        <v>0.10990827586206897</v>
      </c>
    </row>
    <row r="4367" spans="1:14" x14ac:dyDescent="0.2">
      <c r="A4367" s="2" t="s">
        <v>34</v>
      </c>
      <c r="B4367" s="2" t="s">
        <v>34</v>
      </c>
      <c r="C4367" s="2" t="s">
        <v>6</v>
      </c>
      <c r="D4367" s="2" t="s">
        <v>15</v>
      </c>
      <c r="E4367" s="2" t="s">
        <v>10</v>
      </c>
      <c r="F4367" s="2" t="s">
        <v>61</v>
      </c>
      <c r="G4367" s="1">
        <v>5397.4000000000015</v>
      </c>
      <c r="H4367" s="1">
        <v>2287.87</v>
      </c>
      <c r="I4367" s="4">
        <v>24</v>
      </c>
      <c r="J4367" s="2" t="s">
        <v>69</v>
      </c>
      <c r="K4367" s="1">
        <f>Tabelle111[[#This Row],[Menge kg Nges]]/1000</f>
        <v>5.3974000000000011</v>
      </c>
      <c r="L4367" s="1">
        <f>Tabelle111[[#This Row],[Menge kg P2O5]]/1000</f>
        <v>2.2878699999999998</v>
      </c>
      <c r="M4367" s="1">
        <f>Tabelle111[[#This Row],[Menge t Nges]]/Tabelle111[[#This Row],[Anzahl Lieferscheine]]</f>
        <v>0.22489166666666671</v>
      </c>
      <c r="N4367" s="1">
        <f>Tabelle111[[#This Row],[Menge t P2O5]]/Tabelle111[[#This Row],[Anzahl Lieferscheine]]</f>
        <v>9.5327916666666665E-2</v>
      </c>
    </row>
    <row r="4368" spans="1:14" x14ac:dyDescent="0.2">
      <c r="A4368" s="2" t="s">
        <v>34</v>
      </c>
      <c r="B4368" s="2" t="s">
        <v>34</v>
      </c>
      <c r="C4368" s="2" t="s">
        <v>6</v>
      </c>
      <c r="D4368" s="2" t="s">
        <v>15</v>
      </c>
      <c r="E4368" s="2" t="s">
        <v>23</v>
      </c>
      <c r="F4368" s="2" t="s">
        <v>61</v>
      </c>
      <c r="G4368" s="1">
        <v>1424.72</v>
      </c>
      <c r="H4368" s="1">
        <v>617.11</v>
      </c>
      <c r="I4368" s="4">
        <v>10</v>
      </c>
      <c r="J4368" s="2" t="s">
        <v>69</v>
      </c>
      <c r="K4368" s="1">
        <f>Tabelle111[[#This Row],[Menge kg Nges]]/1000</f>
        <v>1.42472</v>
      </c>
      <c r="L4368" s="1">
        <f>Tabelle111[[#This Row],[Menge kg P2O5]]/1000</f>
        <v>0.61711000000000005</v>
      </c>
      <c r="M4368" s="1">
        <f>Tabelle111[[#This Row],[Menge t Nges]]/Tabelle111[[#This Row],[Anzahl Lieferscheine]]</f>
        <v>0.14247199999999999</v>
      </c>
      <c r="N4368" s="1">
        <f>Tabelle111[[#This Row],[Menge t P2O5]]/Tabelle111[[#This Row],[Anzahl Lieferscheine]]</f>
        <v>6.1711000000000002E-2</v>
      </c>
    </row>
    <row r="4369" spans="1:14" x14ac:dyDescent="0.2">
      <c r="A4369" s="2" t="s">
        <v>34</v>
      </c>
      <c r="B4369" s="2" t="s">
        <v>34</v>
      </c>
      <c r="C4369" s="2" t="s">
        <v>6</v>
      </c>
      <c r="D4369" s="2" t="s">
        <v>15</v>
      </c>
      <c r="E4369" s="2" t="s">
        <v>12</v>
      </c>
      <c r="F4369" s="2" t="s">
        <v>61</v>
      </c>
      <c r="G4369" s="1">
        <v>724.71</v>
      </c>
      <c r="H4369" s="1">
        <v>547.4</v>
      </c>
      <c r="I4369" s="4">
        <v>5</v>
      </c>
      <c r="J4369" s="2" t="s">
        <v>69</v>
      </c>
      <c r="K4369" s="1">
        <f>Tabelle111[[#This Row],[Menge kg Nges]]/1000</f>
        <v>0.72471000000000008</v>
      </c>
      <c r="L4369" s="1">
        <f>Tabelle111[[#This Row],[Menge kg P2O5]]/1000</f>
        <v>0.5474</v>
      </c>
      <c r="M4369" s="1">
        <f>Tabelle111[[#This Row],[Menge t Nges]]/Tabelle111[[#This Row],[Anzahl Lieferscheine]]</f>
        <v>0.14494200000000002</v>
      </c>
      <c r="N4369" s="1">
        <f>Tabelle111[[#This Row],[Menge t P2O5]]/Tabelle111[[#This Row],[Anzahl Lieferscheine]]</f>
        <v>0.10947999999999999</v>
      </c>
    </row>
    <row r="4370" spans="1:14" x14ac:dyDescent="0.2">
      <c r="A4370" s="2" t="s">
        <v>34</v>
      </c>
      <c r="B4370" s="2" t="s">
        <v>34</v>
      </c>
      <c r="C4370" s="2" t="s">
        <v>6</v>
      </c>
      <c r="D4370" s="2" t="s">
        <v>15</v>
      </c>
      <c r="E4370" s="2" t="s">
        <v>13</v>
      </c>
      <c r="F4370" s="2" t="s">
        <v>61</v>
      </c>
      <c r="G4370" s="1">
        <v>6946.8900000000012</v>
      </c>
      <c r="H4370" s="1">
        <v>4981.2999999999993</v>
      </c>
      <c r="I4370" s="4">
        <v>28</v>
      </c>
      <c r="J4370" s="2" t="s">
        <v>69</v>
      </c>
      <c r="K4370" s="1">
        <f>Tabelle111[[#This Row],[Menge kg Nges]]/1000</f>
        <v>6.9468900000000016</v>
      </c>
      <c r="L4370" s="1">
        <f>Tabelle111[[#This Row],[Menge kg P2O5]]/1000</f>
        <v>4.9812999999999992</v>
      </c>
      <c r="M4370" s="1">
        <f>Tabelle111[[#This Row],[Menge t Nges]]/Tabelle111[[#This Row],[Anzahl Lieferscheine]]</f>
        <v>0.24810321428571433</v>
      </c>
      <c r="N4370" s="1">
        <f>Tabelle111[[#This Row],[Menge t P2O5]]/Tabelle111[[#This Row],[Anzahl Lieferscheine]]</f>
        <v>0.17790357142857141</v>
      </c>
    </row>
    <row r="4371" spans="1:14" x14ac:dyDescent="0.2">
      <c r="A4371" s="2" t="s">
        <v>34</v>
      </c>
      <c r="B4371" s="2" t="s">
        <v>34</v>
      </c>
      <c r="C4371" s="2" t="s">
        <v>6</v>
      </c>
      <c r="D4371" s="2" t="s">
        <v>15</v>
      </c>
      <c r="E4371" s="2" t="s">
        <v>14</v>
      </c>
      <c r="F4371" s="2" t="s">
        <v>61</v>
      </c>
      <c r="G4371" s="1">
        <v>1422.1399999999999</v>
      </c>
      <c r="H4371" s="1">
        <v>809.78</v>
      </c>
      <c r="I4371" s="4">
        <v>7</v>
      </c>
      <c r="J4371" s="2" t="s">
        <v>69</v>
      </c>
      <c r="K4371" s="1">
        <f>Tabelle111[[#This Row],[Menge kg Nges]]/1000</f>
        <v>1.42214</v>
      </c>
      <c r="L4371" s="1">
        <f>Tabelle111[[#This Row],[Menge kg P2O5]]/1000</f>
        <v>0.80977999999999994</v>
      </c>
      <c r="M4371" s="1">
        <f>Tabelle111[[#This Row],[Menge t Nges]]/Tabelle111[[#This Row],[Anzahl Lieferscheine]]</f>
        <v>0.20316285714285715</v>
      </c>
      <c r="N4371" s="1">
        <f>Tabelle111[[#This Row],[Menge t P2O5]]/Tabelle111[[#This Row],[Anzahl Lieferscheine]]</f>
        <v>0.11568285714285713</v>
      </c>
    </row>
    <row r="4372" spans="1:14" x14ac:dyDescent="0.2">
      <c r="A4372" s="2" t="s">
        <v>34</v>
      </c>
      <c r="B4372" s="2" t="s">
        <v>34</v>
      </c>
      <c r="C4372" s="2" t="s">
        <v>6</v>
      </c>
      <c r="D4372" s="2" t="s">
        <v>15</v>
      </c>
      <c r="E4372" s="2" t="s">
        <v>31</v>
      </c>
      <c r="F4372" s="2" t="s">
        <v>61</v>
      </c>
      <c r="G4372" s="1">
        <v>1824</v>
      </c>
      <c r="H4372" s="1">
        <v>719.75</v>
      </c>
      <c r="I4372" s="4">
        <v>7</v>
      </c>
      <c r="J4372" s="2" t="s">
        <v>69</v>
      </c>
      <c r="K4372" s="1">
        <f>Tabelle111[[#This Row],[Menge kg Nges]]/1000</f>
        <v>1.8240000000000001</v>
      </c>
      <c r="L4372" s="1">
        <f>Tabelle111[[#This Row],[Menge kg P2O5]]/1000</f>
        <v>0.71975</v>
      </c>
      <c r="M4372" s="1">
        <f>Tabelle111[[#This Row],[Menge t Nges]]/Tabelle111[[#This Row],[Anzahl Lieferscheine]]</f>
        <v>0.26057142857142856</v>
      </c>
      <c r="N4372" s="1">
        <f>Tabelle111[[#This Row],[Menge t P2O5]]/Tabelle111[[#This Row],[Anzahl Lieferscheine]]</f>
        <v>0.10282142857142858</v>
      </c>
    </row>
    <row r="4373" spans="1:14" x14ac:dyDescent="0.2">
      <c r="A4373" s="2" t="s">
        <v>34</v>
      </c>
      <c r="B4373" s="2" t="s">
        <v>34</v>
      </c>
      <c r="C4373" s="2" t="s">
        <v>25</v>
      </c>
      <c r="D4373" s="2" t="s">
        <v>25</v>
      </c>
      <c r="E4373" s="2" t="s">
        <v>26</v>
      </c>
      <c r="F4373" s="2" t="s">
        <v>61</v>
      </c>
      <c r="G4373" s="1">
        <v>79249.409999999989</v>
      </c>
      <c r="H4373" s="1">
        <v>45972.52</v>
      </c>
      <c r="I4373" s="4">
        <v>150</v>
      </c>
      <c r="J4373" s="2" t="s">
        <v>69</v>
      </c>
      <c r="K4373" s="1">
        <f>Tabelle111[[#This Row],[Menge kg Nges]]/1000</f>
        <v>79.249409999999983</v>
      </c>
      <c r="L4373" s="1">
        <f>Tabelle111[[#This Row],[Menge kg P2O5]]/1000</f>
        <v>45.972519999999996</v>
      </c>
      <c r="M4373" s="1">
        <f>Tabelle111[[#This Row],[Menge t Nges]]/Tabelle111[[#This Row],[Anzahl Lieferscheine]]</f>
        <v>0.52832939999999984</v>
      </c>
      <c r="N4373" s="1">
        <f>Tabelle111[[#This Row],[Menge t P2O5]]/Tabelle111[[#This Row],[Anzahl Lieferscheine]]</f>
        <v>0.30648346666666665</v>
      </c>
    </row>
    <row r="4374" spans="1:14" x14ac:dyDescent="0.2">
      <c r="A4374" s="2" t="s">
        <v>34</v>
      </c>
      <c r="B4374" s="2" t="s">
        <v>45</v>
      </c>
      <c r="C4374" s="2" t="s">
        <v>6</v>
      </c>
      <c r="D4374" s="2" t="s">
        <v>30</v>
      </c>
      <c r="E4374" s="2" t="s">
        <v>26</v>
      </c>
      <c r="F4374" s="2" t="s">
        <v>61</v>
      </c>
      <c r="G4374" s="1">
        <v>720</v>
      </c>
      <c r="H4374" s="1">
        <v>450</v>
      </c>
      <c r="I4374" s="4">
        <v>1</v>
      </c>
      <c r="J4374" s="2" t="s">
        <v>69</v>
      </c>
      <c r="K4374" s="1">
        <f>Tabelle111[[#This Row],[Menge kg Nges]]/1000</f>
        <v>0.72</v>
      </c>
      <c r="L4374" s="1">
        <f>Tabelle111[[#This Row],[Menge kg P2O5]]/1000</f>
        <v>0.45</v>
      </c>
      <c r="M4374" s="1">
        <f>Tabelle111[[#This Row],[Menge t Nges]]/Tabelle111[[#This Row],[Anzahl Lieferscheine]]</f>
        <v>0.72</v>
      </c>
      <c r="N4374" s="1">
        <f>Tabelle111[[#This Row],[Menge t P2O5]]/Tabelle111[[#This Row],[Anzahl Lieferscheine]]</f>
        <v>0.45</v>
      </c>
    </row>
    <row r="4375" spans="1:14" x14ac:dyDescent="0.2">
      <c r="A4375" s="2" t="s">
        <v>34</v>
      </c>
      <c r="B4375" s="2" t="s">
        <v>51</v>
      </c>
      <c r="C4375" s="2" t="s">
        <v>6</v>
      </c>
      <c r="D4375" s="2" t="s">
        <v>30</v>
      </c>
      <c r="E4375" s="2" t="s">
        <v>26</v>
      </c>
      <c r="F4375" s="2" t="s">
        <v>61</v>
      </c>
      <c r="G4375" s="1">
        <v>140.4</v>
      </c>
      <c r="H4375" s="1">
        <v>60.4</v>
      </c>
      <c r="I4375" s="4">
        <v>1</v>
      </c>
      <c r="J4375" s="2" t="s">
        <v>69</v>
      </c>
      <c r="K4375" s="1">
        <f>Tabelle111[[#This Row],[Menge kg Nges]]/1000</f>
        <v>0.1404</v>
      </c>
      <c r="L4375" s="1">
        <f>Tabelle111[[#This Row],[Menge kg P2O5]]/1000</f>
        <v>6.0399999999999995E-2</v>
      </c>
      <c r="M4375" s="1">
        <f>Tabelle111[[#This Row],[Menge t Nges]]/Tabelle111[[#This Row],[Anzahl Lieferscheine]]</f>
        <v>0.1404</v>
      </c>
      <c r="N4375" s="1">
        <f>Tabelle111[[#This Row],[Menge t P2O5]]/Tabelle111[[#This Row],[Anzahl Lieferscheine]]</f>
        <v>6.0399999999999995E-2</v>
      </c>
    </row>
    <row r="4376" spans="1:14" x14ac:dyDescent="0.2">
      <c r="A4376" s="2" t="s">
        <v>34</v>
      </c>
      <c r="B4376" s="2" t="s">
        <v>51</v>
      </c>
      <c r="C4376" s="2" t="s">
        <v>6</v>
      </c>
      <c r="D4376" s="2" t="s">
        <v>7</v>
      </c>
      <c r="E4376" s="2" t="s">
        <v>8</v>
      </c>
      <c r="F4376" s="2" t="s">
        <v>61</v>
      </c>
      <c r="G4376" s="1">
        <v>283.20000000000005</v>
      </c>
      <c r="H4376" s="1">
        <v>105</v>
      </c>
      <c r="I4376" s="4">
        <v>2</v>
      </c>
      <c r="J4376" s="2" t="s">
        <v>69</v>
      </c>
      <c r="K4376" s="1">
        <f>Tabelle111[[#This Row],[Menge kg Nges]]/1000</f>
        <v>0.28320000000000006</v>
      </c>
      <c r="L4376" s="1">
        <f>Tabelle111[[#This Row],[Menge kg P2O5]]/1000</f>
        <v>0.105</v>
      </c>
      <c r="M4376" s="1">
        <f>Tabelle111[[#This Row],[Menge t Nges]]/Tabelle111[[#This Row],[Anzahl Lieferscheine]]</f>
        <v>0.14160000000000003</v>
      </c>
      <c r="N4376" s="1">
        <f>Tabelle111[[#This Row],[Menge t P2O5]]/Tabelle111[[#This Row],[Anzahl Lieferscheine]]</f>
        <v>5.2499999999999998E-2</v>
      </c>
    </row>
    <row r="4377" spans="1:14" x14ac:dyDescent="0.2">
      <c r="A4377" s="2" t="s">
        <v>34</v>
      </c>
      <c r="B4377" s="2" t="s">
        <v>51</v>
      </c>
      <c r="C4377" s="2" t="s">
        <v>6</v>
      </c>
      <c r="D4377" s="2" t="s">
        <v>7</v>
      </c>
      <c r="E4377" s="2" t="s">
        <v>9</v>
      </c>
      <c r="F4377" s="2" t="s">
        <v>61</v>
      </c>
      <c r="G4377" s="1">
        <v>697.1</v>
      </c>
      <c r="H4377" s="1">
        <v>288</v>
      </c>
      <c r="I4377" s="4">
        <v>4</v>
      </c>
      <c r="J4377" s="2" t="s">
        <v>69</v>
      </c>
      <c r="K4377" s="1">
        <f>Tabelle111[[#This Row],[Menge kg Nges]]/1000</f>
        <v>0.69710000000000005</v>
      </c>
      <c r="L4377" s="1">
        <f>Tabelle111[[#This Row],[Menge kg P2O5]]/1000</f>
        <v>0.28799999999999998</v>
      </c>
      <c r="M4377" s="1">
        <f>Tabelle111[[#This Row],[Menge t Nges]]/Tabelle111[[#This Row],[Anzahl Lieferscheine]]</f>
        <v>0.17427500000000001</v>
      </c>
      <c r="N4377" s="1">
        <f>Tabelle111[[#This Row],[Menge t P2O5]]/Tabelle111[[#This Row],[Anzahl Lieferscheine]]</f>
        <v>7.1999999999999995E-2</v>
      </c>
    </row>
    <row r="4378" spans="1:14" x14ac:dyDescent="0.2">
      <c r="A4378" s="2" t="s">
        <v>34</v>
      </c>
      <c r="B4378" s="2" t="s">
        <v>51</v>
      </c>
      <c r="C4378" s="2" t="s">
        <v>6</v>
      </c>
      <c r="D4378" s="2" t="s">
        <v>7</v>
      </c>
      <c r="E4378" s="2" t="s">
        <v>11</v>
      </c>
      <c r="F4378" s="2" t="s">
        <v>61</v>
      </c>
      <c r="G4378" s="1">
        <v>247.5</v>
      </c>
      <c r="H4378" s="1">
        <v>135</v>
      </c>
      <c r="I4378" s="4">
        <v>1</v>
      </c>
      <c r="J4378" s="2" t="s">
        <v>69</v>
      </c>
      <c r="K4378" s="1">
        <f>Tabelle111[[#This Row],[Menge kg Nges]]/1000</f>
        <v>0.2475</v>
      </c>
      <c r="L4378" s="1">
        <f>Tabelle111[[#This Row],[Menge kg P2O5]]/1000</f>
        <v>0.13500000000000001</v>
      </c>
      <c r="M4378" s="1">
        <f>Tabelle111[[#This Row],[Menge t Nges]]/Tabelle111[[#This Row],[Anzahl Lieferscheine]]</f>
        <v>0.2475</v>
      </c>
      <c r="N4378" s="1">
        <f>Tabelle111[[#This Row],[Menge t P2O5]]/Tabelle111[[#This Row],[Anzahl Lieferscheine]]</f>
        <v>0.13500000000000001</v>
      </c>
    </row>
    <row r="4379" spans="1:14" x14ac:dyDescent="0.2">
      <c r="A4379" s="2" t="s">
        <v>34</v>
      </c>
      <c r="B4379" s="2" t="s">
        <v>51</v>
      </c>
      <c r="C4379" s="2" t="s">
        <v>6</v>
      </c>
      <c r="D4379" s="2" t="s">
        <v>7</v>
      </c>
      <c r="E4379" s="2" t="s">
        <v>12</v>
      </c>
      <c r="F4379" s="2" t="s">
        <v>61</v>
      </c>
      <c r="G4379" s="1">
        <v>420</v>
      </c>
      <c r="H4379" s="1">
        <v>200</v>
      </c>
      <c r="I4379" s="4">
        <v>4</v>
      </c>
      <c r="J4379" s="2" t="s">
        <v>69</v>
      </c>
      <c r="K4379" s="1">
        <f>Tabelle111[[#This Row],[Menge kg Nges]]/1000</f>
        <v>0.42</v>
      </c>
      <c r="L4379" s="1">
        <f>Tabelle111[[#This Row],[Menge kg P2O5]]/1000</f>
        <v>0.2</v>
      </c>
      <c r="M4379" s="1">
        <f>Tabelle111[[#This Row],[Menge t Nges]]/Tabelle111[[#This Row],[Anzahl Lieferscheine]]</f>
        <v>0.105</v>
      </c>
      <c r="N4379" s="1">
        <f>Tabelle111[[#This Row],[Menge t P2O5]]/Tabelle111[[#This Row],[Anzahl Lieferscheine]]</f>
        <v>0.05</v>
      </c>
    </row>
    <row r="4380" spans="1:14" x14ac:dyDescent="0.2">
      <c r="A4380" s="2" t="s">
        <v>34</v>
      </c>
      <c r="B4380" s="2" t="s">
        <v>52</v>
      </c>
      <c r="C4380" s="2" t="s">
        <v>6</v>
      </c>
      <c r="D4380" s="2" t="s">
        <v>30</v>
      </c>
      <c r="E4380" s="2" t="s">
        <v>26</v>
      </c>
      <c r="F4380" s="2" t="s">
        <v>61</v>
      </c>
      <c r="G4380" s="1">
        <v>229.02</v>
      </c>
      <c r="H4380" s="1">
        <v>83.82</v>
      </c>
      <c r="I4380" s="4">
        <v>1</v>
      </c>
      <c r="J4380" s="2" t="s">
        <v>69</v>
      </c>
      <c r="K4380" s="1">
        <f>Tabelle111[[#This Row],[Menge kg Nges]]/1000</f>
        <v>0.22902</v>
      </c>
      <c r="L4380" s="1">
        <f>Tabelle111[[#This Row],[Menge kg P2O5]]/1000</f>
        <v>8.3819999999999992E-2</v>
      </c>
      <c r="M4380" s="1">
        <f>Tabelle111[[#This Row],[Menge t Nges]]/Tabelle111[[#This Row],[Anzahl Lieferscheine]]</f>
        <v>0.22902</v>
      </c>
      <c r="N4380" s="1">
        <f>Tabelle111[[#This Row],[Menge t P2O5]]/Tabelle111[[#This Row],[Anzahl Lieferscheine]]</f>
        <v>8.3819999999999992E-2</v>
      </c>
    </row>
    <row r="4381" spans="1:14" x14ac:dyDescent="0.2">
      <c r="A4381" s="2" t="s">
        <v>34</v>
      </c>
      <c r="B4381" s="2" t="s">
        <v>52</v>
      </c>
      <c r="C4381" s="2" t="s">
        <v>6</v>
      </c>
      <c r="D4381" s="2" t="s">
        <v>7</v>
      </c>
      <c r="E4381" s="2" t="s">
        <v>9</v>
      </c>
      <c r="F4381" s="2" t="s">
        <v>61</v>
      </c>
      <c r="G4381" s="1">
        <v>183.6</v>
      </c>
      <c r="H4381" s="1">
        <v>75.599999999999994</v>
      </c>
      <c r="I4381" s="4">
        <v>1</v>
      </c>
      <c r="J4381" s="2" t="s">
        <v>69</v>
      </c>
      <c r="K4381" s="1">
        <f>Tabelle111[[#This Row],[Menge kg Nges]]/1000</f>
        <v>0.18359999999999999</v>
      </c>
      <c r="L4381" s="1">
        <f>Tabelle111[[#This Row],[Menge kg P2O5]]/1000</f>
        <v>7.5600000000000001E-2</v>
      </c>
      <c r="M4381" s="1">
        <f>Tabelle111[[#This Row],[Menge t Nges]]/Tabelle111[[#This Row],[Anzahl Lieferscheine]]</f>
        <v>0.18359999999999999</v>
      </c>
      <c r="N4381" s="1">
        <f>Tabelle111[[#This Row],[Menge t P2O5]]/Tabelle111[[#This Row],[Anzahl Lieferscheine]]</f>
        <v>7.5600000000000001E-2</v>
      </c>
    </row>
    <row r="4382" spans="1:14" x14ac:dyDescent="0.2">
      <c r="A4382" s="2" t="s">
        <v>34</v>
      </c>
      <c r="B4382" s="2" t="s">
        <v>37</v>
      </c>
      <c r="C4382" s="2" t="s">
        <v>6</v>
      </c>
      <c r="D4382" s="2" t="s">
        <v>30</v>
      </c>
      <c r="E4382" s="2" t="s">
        <v>26</v>
      </c>
      <c r="F4382" s="2" t="s">
        <v>61</v>
      </c>
      <c r="G4382" s="1">
        <v>183</v>
      </c>
      <c r="H4382" s="1">
        <v>95.5</v>
      </c>
      <c r="I4382" s="4">
        <v>1</v>
      </c>
      <c r="J4382" s="2" t="s">
        <v>69</v>
      </c>
      <c r="K4382" s="1">
        <f>Tabelle111[[#This Row],[Menge kg Nges]]/1000</f>
        <v>0.183</v>
      </c>
      <c r="L4382" s="1">
        <f>Tabelle111[[#This Row],[Menge kg P2O5]]/1000</f>
        <v>9.5500000000000002E-2</v>
      </c>
      <c r="M4382" s="1">
        <f>Tabelle111[[#This Row],[Menge t Nges]]/Tabelle111[[#This Row],[Anzahl Lieferscheine]]</f>
        <v>0.183</v>
      </c>
      <c r="N4382" s="1">
        <f>Tabelle111[[#This Row],[Menge t P2O5]]/Tabelle111[[#This Row],[Anzahl Lieferscheine]]</f>
        <v>9.5500000000000002E-2</v>
      </c>
    </row>
    <row r="4383" spans="1:14" x14ac:dyDescent="0.2">
      <c r="A4383" s="2" t="s">
        <v>34</v>
      </c>
      <c r="B4383" s="2" t="s">
        <v>37</v>
      </c>
      <c r="C4383" s="2" t="s">
        <v>6</v>
      </c>
      <c r="D4383" s="2" t="s">
        <v>7</v>
      </c>
      <c r="E4383" s="2" t="s">
        <v>9</v>
      </c>
      <c r="F4383" s="2" t="s">
        <v>61</v>
      </c>
      <c r="G4383" s="1">
        <v>528</v>
      </c>
      <c r="H4383" s="1">
        <v>220</v>
      </c>
      <c r="I4383" s="4">
        <v>1</v>
      </c>
      <c r="J4383" s="2" t="s">
        <v>69</v>
      </c>
      <c r="K4383" s="1">
        <f>Tabelle111[[#This Row],[Menge kg Nges]]/1000</f>
        <v>0.52800000000000002</v>
      </c>
      <c r="L4383" s="1">
        <f>Tabelle111[[#This Row],[Menge kg P2O5]]/1000</f>
        <v>0.22</v>
      </c>
      <c r="M4383" s="1">
        <f>Tabelle111[[#This Row],[Menge t Nges]]/Tabelle111[[#This Row],[Anzahl Lieferscheine]]</f>
        <v>0.52800000000000002</v>
      </c>
      <c r="N4383" s="1">
        <f>Tabelle111[[#This Row],[Menge t P2O5]]/Tabelle111[[#This Row],[Anzahl Lieferscheine]]</f>
        <v>0.22</v>
      </c>
    </row>
    <row r="4384" spans="1:14" x14ac:dyDescent="0.2">
      <c r="A4384" s="2" t="s">
        <v>34</v>
      </c>
      <c r="B4384" s="2" t="s">
        <v>38</v>
      </c>
      <c r="C4384" s="2" t="s">
        <v>6</v>
      </c>
      <c r="D4384" s="2" t="s">
        <v>15</v>
      </c>
      <c r="E4384" s="2" t="s">
        <v>21</v>
      </c>
      <c r="F4384" s="2" t="s">
        <v>61</v>
      </c>
      <c r="G4384" s="1">
        <v>520</v>
      </c>
      <c r="H4384" s="1">
        <v>240</v>
      </c>
      <c r="I4384" s="4">
        <v>1</v>
      </c>
      <c r="J4384" s="2" t="s">
        <v>69</v>
      </c>
      <c r="K4384" s="1">
        <f>Tabelle111[[#This Row],[Menge kg Nges]]/1000</f>
        <v>0.52</v>
      </c>
      <c r="L4384" s="1">
        <f>Tabelle111[[#This Row],[Menge kg P2O5]]/1000</f>
        <v>0.24</v>
      </c>
      <c r="M4384" s="1">
        <f>Tabelle111[[#This Row],[Menge t Nges]]/Tabelle111[[#This Row],[Anzahl Lieferscheine]]</f>
        <v>0.52</v>
      </c>
      <c r="N4384" s="1">
        <f>Tabelle111[[#This Row],[Menge t P2O5]]/Tabelle111[[#This Row],[Anzahl Lieferscheine]]</f>
        <v>0.24</v>
      </c>
    </row>
    <row r="4385" spans="1:14" x14ac:dyDescent="0.2">
      <c r="A4385" s="2" t="s">
        <v>34</v>
      </c>
      <c r="B4385" s="2" t="s">
        <v>38</v>
      </c>
      <c r="C4385" s="2" t="s">
        <v>25</v>
      </c>
      <c r="D4385" s="2" t="s">
        <v>25</v>
      </c>
      <c r="E4385" s="2" t="s">
        <v>26</v>
      </c>
      <c r="F4385" s="2" t="s">
        <v>61</v>
      </c>
      <c r="G4385" s="1">
        <v>470</v>
      </c>
      <c r="H4385" s="1">
        <v>242</v>
      </c>
      <c r="I4385" s="4">
        <v>2</v>
      </c>
      <c r="J4385" s="2" t="s">
        <v>69</v>
      </c>
      <c r="K4385" s="1">
        <f>Tabelle111[[#This Row],[Menge kg Nges]]/1000</f>
        <v>0.47</v>
      </c>
      <c r="L4385" s="1">
        <f>Tabelle111[[#This Row],[Menge kg P2O5]]/1000</f>
        <v>0.24199999999999999</v>
      </c>
      <c r="M4385" s="1">
        <f>Tabelle111[[#This Row],[Menge t Nges]]/Tabelle111[[#This Row],[Anzahl Lieferscheine]]</f>
        <v>0.23499999999999999</v>
      </c>
      <c r="N4385" s="1">
        <f>Tabelle111[[#This Row],[Menge t P2O5]]/Tabelle111[[#This Row],[Anzahl Lieferscheine]]</f>
        <v>0.121</v>
      </c>
    </row>
    <row r="4386" spans="1:14" x14ac:dyDescent="0.2">
      <c r="A4386" s="2" t="s">
        <v>34</v>
      </c>
      <c r="B4386" s="2" t="s">
        <v>39</v>
      </c>
      <c r="C4386" s="2" t="s">
        <v>6</v>
      </c>
      <c r="D4386" s="2" t="s">
        <v>30</v>
      </c>
      <c r="E4386" s="2" t="s">
        <v>26</v>
      </c>
      <c r="F4386" s="2" t="s">
        <v>61</v>
      </c>
      <c r="G4386" s="1">
        <v>3392.01</v>
      </c>
      <c r="H4386" s="1">
        <v>1467.43</v>
      </c>
      <c r="I4386" s="4">
        <v>11</v>
      </c>
      <c r="J4386" s="2" t="s">
        <v>69</v>
      </c>
      <c r="K4386" s="1">
        <f>Tabelle111[[#This Row],[Menge kg Nges]]/1000</f>
        <v>3.3920100000000004</v>
      </c>
      <c r="L4386" s="1">
        <f>Tabelle111[[#This Row],[Menge kg P2O5]]/1000</f>
        <v>1.46743</v>
      </c>
      <c r="M4386" s="1">
        <f>Tabelle111[[#This Row],[Menge t Nges]]/Tabelle111[[#This Row],[Anzahl Lieferscheine]]</f>
        <v>0.3083645454545455</v>
      </c>
      <c r="N4386" s="1">
        <f>Tabelle111[[#This Row],[Menge t P2O5]]/Tabelle111[[#This Row],[Anzahl Lieferscheine]]</f>
        <v>0.13340272727272728</v>
      </c>
    </row>
    <row r="4387" spans="1:14" x14ac:dyDescent="0.2">
      <c r="A4387" s="2" t="s">
        <v>34</v>
      </c>
      <c r="B4387" s="2" t="s">
        <v>39</v>
      </c>
      <c r="C4387" s="2" t="s">
        <v>6</v>
      </c>
      <c r="D4387" s="2" t="s">
        <v>7</v>
      </c>
      <c r="E4387" s="2" t="s">
        <v>9</v>
      </c>
      <c r="F4387" s="2" t="s">
        <v>61</v>
      </c>
      <c r="G4387" s="1">
        <v>305.76</v>
      </c>
      <c r="H4387" s="1">
        <v>115.44</v>
      </c>
      <c r="I4387" s="4">
        <v>1</v>
      </c>
      <c r="J4387" s="2" t="s">
        <v>69</v>
      </c>
      <c r="K4387" s="1">
        <f>Tabelle111[[#This Row],[Menge kg Nges]]/1000</f>
        <v>0.30575999999999998</v>
      </c>
      <c r="L4387" s="1">
        <f>Tabelle111[[#This Row],[Menge kg P2O5]]/1000</f>
        <v>0.11544</v>
      </c>
      <c r="M4387" s="1">
        <f>Tabelle111[[#This Row],[Menge t Nges]]/Tabelle111[[#This Row],[Anzahl Lieferscheine]]</f>
        <v>0.30575999999999998</v>
      </c>
      <c r="N4387" s="1">
        <f>Tabelle111[[#This Row],[Menge t P2O5]]/Tabelle111[[#This Row],[Anzahl Lieferscheine]]</f>
        <v>0.11544</v>
      </c>
    </row>
    <row r="4388" spans="1:14" x14ac:dyDescent="0.2">
      <c r="A4388" s="2" t="s">
        <v>34</v>
      </c>
      <c r="B4388" s="2" t="s">
        <v>39</v>
      </c>
      <c r="C4388" s="2" t="s">
        <v>6</v>
      </c>
      <c r="D4388" s="2" t="s">
        <v>7</v>
      </c>
      <c r="E4388" s="2" t="s">
        <v>11</v>
      </c>
      <c r="F4388" s="2" t="s">
        <v>61</v>
      </c>
      <c r="G4388" s="1">
        <v>1323.2</v>
      </c>
      <c r="H4388" s="1">
        <v>692.4</v>
      </c>
      <c r="I4388" s="4">
        <v>2</v>
      </c>
      <c r="J4388" s="2" t="s">
        <v>69</v>
      </c>
      <c r="K4388" s="1">
        <f>Tabelle111[[#This Row],[Menge kg Nges]]/1000</f>
        <v>1.3232000000000002</v>
      </c>
      <c r="L4388" s="1">
        <f>Tabelle111[[#This Row],[Menge kg P2O5]]/1000</f>
        <v>0.69240000000000002</v>
      </c>
      <c r="M4388" s="1">
        <f>Tabelle111[[#This Row],[Menge t Nges]]/Tabelle111[[#This Row],[Anzahl Lieferscheine]]</f>
        <v>0.66160000000000008</v>
      </c>
      <c r="N4388" s="1">
        <f>Tabelle111[[#This Row],[Menge t P2O5]]/Tabelle111[[#This Row],[Anzahl Lieferscheine]]</f>
        <v>0.34620000000000001</v>
      </c>
    </row>
    <row r="4389" spans="1:14" x14ac:dyDescent="0.2">
      <c r="A4389" s="2" t="s">
        <v>34</v>
      </c>
      <c r="B4389" s="2" t="s">
        <v>39</v>
      </c>
      <c r="C4389" s="2" t="s">
        <v>6</v>
      </c>
      <c r="D4389" s="2" t="s">
        <v>7</v>
      </c>
      <c r="E4389" s="2" t="s">
        <v>12</v>
      </c>
      <c r="F4389" s="2" t="s">
        <v>61</v>
      </c>
      <c r="G4389" s="1">
        <v>2724.08</v>
      </c>
      <c r="H4389" s="1">
        <v>997.28</v>
      </c>
      <c r="I4389" s="4">
        <v>7</v>
      </c>
      <c r="J4389" s="2" t="s">
        <v>69</v>
      </c>
      <c r="K4389" s="1">
        <f>Tabelle111[[#This Row],[Menge kg Nges]]/1000</f>
        <v>2.7240799999999998</v>
      </c>
      <c r="L4389" s="1">
        <f>Tabelle111[[#This Row],[Menge kg P2O5]]/1000</f>
        <v>0.99727999999999994</v>
      </c>
      <c r="M4389" s="1">
        <f>Tabelle111[[#This Row],[Menge t Nges]]/Tabelle111[[#This Row],[Anzahl Lieferscheine]]</f>
        <v>0.38915428571428567</v>
      </c>
      <c r="N4389" s="1">
        <f>Tabelle111[[#This Row],[Menge t P2O5]]/Tabelle111[[#This Row],[Anzahl Lieferscheine]]</f>
        <v>0.14246857142857142</v>
      </c>
    </row>
    <row r="4390" spans="1:14" x14ac:dyDescent="0.2">
      <c r="A4390" s="2" t="s">
        <v>34</v>
      </c>
      <c r="B4390" s="2" t="s">
        <v>39</v>
      </c>
      <c r="C4390" s="2" t="s">
        <v>6</v>
      </c>
      <c r="D4390" s="2" t="s">
        <v>7</v>
      </c>
      <c r="E4390" s="2" t="s">
        <v>13</v>
      </c>
      <c r="F4390" s="2" t="s">
        <v>61</v>
      </c>
      <c r="G4390" s="1">
        <v>273.8</v>
      </c>
      <c r="H4390" s="1">
        <v>140.6</v>
      </c>
      <c r="I4390" s="4">
        <v>1</v>
      </c>
      <c r="J4390" s="2" t="s">
        <v>69</v>
      </c>
      <c r="K4390" s="1">
        <f>Tabelle111[[#This Row],[Menge kg Nges]]/1000</f>
        <v>0.27379999999999999</v>
      </c>
      <c r="L4390" s="1">
        <f>Tabelle111[[#This Row],[Menge kg P2O5]]/1000</f>
        <v>0.1406</v>
      </c>
      <c r="M4390" s="1">
        <f>Tabelle111[[#This Row],[Menge t Nges]]/Tabelle111[[#This Row],[Anzahl Lieferscheine]]</f>
        <v>0.27379999999999999</v>
      </c>
      <c r="N4390" s="1">
        <f>Tabelle111[[#This Row],[Menge t P2O5]]/Tabelle111[[#This Row],[Anzahl Lieferscheine]]</f>
        <v>0.1406</v>
      </c>
    </row>
    <row r="4391" spans="1:14" x14ac:dyDescent="0.2">
      <c r="A4391" s="2" t="s">
        <v>34</v>
      </c>
      <c r="B4391" s="2" t="s">
        <v>39</v>
      </c>
      <c r="C4391" s="2" t="s">
        <v>6</v>
      </c>
      <c r="D4391" s="2" t="s">
        <v>7</v>
      </c>
      <c r="E4391" s="2" t="s">
        <v>14</v>
      </c>
      <c r="F4391" s="2" t="s">
        <v>61</v>
      </c>
      <c r="G4391" s="1">
        <v>720</v>
      </c>
      <c r="H4391" s="1">
        <v>300</v>
      </c>
      <c r="I4391" s="4">
        <v>4</v>
      </c>
      <c r="J4391" s="2" t="s">
        <v>69</v>
      </c>
      <c r="K4391" s="1">
        <f>Tabelle111[[#This Row],[Menge kg Nges]]/1000</f>
        <v>0.72</v>
      </c>
      <c r="L4391" s="1">
        <f>Tabelle111[[#This Row],[Menge kg P2O5]]/1000</f>
        <v>0.3</v>
      </c>
      <c r="M4391" s="1">
        <f>Tabelle111[[#This Row],[Menge t Nges]]/Tabelle111[[#This Row],[Anzahl Lieferscheine]]</f>
        <v>0.18</v>
      </c>
      <c r="N4391" s="1">
        <f>Tabelle111[[#This Row],[Menge t P2O5]]/Tabelle111[[#This Row],[Anzahl Lieferscheine]]</f>
        <v>7.4999999999999997E-2</v>
      </c>
    </row>
    <row r="4392" spans="1:14" x14ac:dyDescent="0.2">
      <c r="A4392" s="2" t="s">
        <v>34</v>
      </c>
      <c r="B4392" s="2" t="s">
        <v>39</v>
      </c>
      <c r="C4392" s="2" t="s">
        <v>6</v>
      </c>
      <c r="D4392" s="2" t="s">
        <v>15</v>
      </c>
      <c r="E4392" s="2" t="s">
        <v>21</v>
      </c>
      <c r="F4392" s="2" t="s">
        <v>61</v>
      </c>
      <c r="G4392" s="1">
        <v>737.40000000000009</v>
      </c>
      <c r="H4392" s="1">
        <v>450.6</v>
      </c>
      <c r="I4392" s="4">
        <v>3</v>
      </c>
      <c r="J4392" s="2" t="s">
        <v>69</v>
      </c>
      <c r="K4392" s="1">
        <f>Tabelle111[[#This Row],[Menge kg Nges]]/1000</f>
        <v>0.73740000000000006</v>
      </c>
      <c r="L4392" s="1">
        <f>Tabelle111[[#This Row],[Menge kg P2O5]]/1000</f>
        <v>0.4506</v>
      </c>
      <c r="M4392" s="1">
        <f>Tabelle111[[#This Row],[Menge t Nges]]/Tabelle111[[#This Row],[Anzahl Lieferscheine]]</f>
        <v>0.24580000000000002</v>
      </c>
      <c r="N4392" s="1">
        <f>Tabelle111[[#This Row],[Menge t P2O5]]/Tabelle111[[#This Row],[Anzahl Lieferscheine]]</f>
        <v>0.1502</v>
      </c>
    </row>
    <row r="4393" spans="1:14" x14ac:dyDescent="0.2">
      <c r="A4393" s="2" t="s">
        <v>34</v>
      </c>
      <c r="B4393" s="2" t="s">
        <v>40</v>
      </c>
      <c r="C4393" s="2" t="s">
        <v>6</v>
      </c>
      <c r="D4393" s="2" t="s">
        <v>30</v>
      </c>
      <c r="E4393" s="2" t="s">
        <v>26</v>
      </c>
      <c r="F4393" s="2" t="s">
        <v>61</v>
      </c>
      <c r="G4393" s="1">
        <v>2359.5</v>
      </c>
      <c r="H4393" s="1">
        <v>1144</v>
      </c>
      <c r="I4393" s="4">
        <v>6</v>
      </c>
      <c r="J4393" s="2" t="s">
        <v>69</v>
      </c>
      <c r="K4393" s="1">
        <f>Tabelle111[[#This Row],[Menge kg Nges]]/1000</f>
        <v>2.3595000000000002</v>
      </c>
      <c r="L4393" s="1">
        <f>Tabelle111[[#This Row],[Menge kg P2O5]]/1000</f>
        <v>1.1439999999999999</v>
      </c>
      <c r="M4393" s="1">
        <f>Tabelle111[[#This Row],[Menge t Nges]]/Tabelle111[[#This Row],[Anzahl Lieferscheine]]</f>
        <v>0.39325000000000004</v>
      </c>
      <c r="N4393" s="1">
        <f>Tabelle111[[#This Row],[Menge t P2O5]]/Tabelle111[[#This Row],[Anzahl Lieferscheine]]</f>
        <v>0.19066666666666665</v>
      </c>
    </row>
    <row r="4394" spans="1:14" x14ac:dyDescent="0.2">
      <c r="A4394" s="2" t="s">
        <v>34</v>
      </c>
      <c r="B4394" s="2" t="s">
        <v>40</v>
      </c>
      <c r="C4394" s="2" t="s">
        <v>6</v>
      </c>
      <c r="D4394" s="2" t="s">
        <v>15</v>
      </c>
      <c r="E4394" s="2" t="s">
        <v>21</v>
      </c>
      <c r="F4394" s="2" t="s">
        <v>61</v>
      </c>
      <c r="G4394" s="1">
        <v>816</v>
      </c>
      <c r="H4394" s="1">
        <v>480</v>
      </c>
      <c r="I4394" s="4">
        <v>1</v>
      </c>
      <c r="J4394" s="2" t="s">
        <v>69</v>
      </c>
      <c r="K4394" s="1">
        <f>Tabelle111[[#This Row],[Menge kg Nges]]/1000</f>
        <v>0.81599999999999995</v>
      </c>
      <c r="L4394" s="1">
        <f>Tabelle111[[#This Row],[Menge kg P2O5]]/1000</f>
        <v>0.48</v>
      </c>
      <c r="M4394" s="1">
        <f>Tabelle111[[#This Row],[Menge t Nges]]/Tabelle111[[#This Row],[Anzahl Lieferscheine]]</f>
        <v>0.81599999999999995</v>
      </c>
      <c r="N4394" s="1">
        <f>Tabelle111[[#This Row],[Menge t P2O5]]/Tabelle111[[#This Row],[Anzahl Lieferscheine]]</f>
        <v>0.48</v>
      </c>
    </row>
    <row r="4395" spans="1:14" x14ac:dyDescent="0.2">
      <c r="A4395" s="2" t="s">
        <v>34</v>
      </c>
      <c r="B4395" s="2" t="s">
        <v>53</v>
      </c>
      <c r="C4395" s="2" t="s">
        <v>6</v>
      </c>
      <c r="D4395" s="2" t="s">
        <v>30</v>
      </c>
      <c r="E4395" s="2" t="s">
        <v>26</v>
      </c>
      <c r="F4395" s="2" t="s">
        <v>61</v>
      </c>
      <c r="G4395" s="1">
        <v>85.65</v>
      </c>
      <c r="H4395" s="1">
        <v>53.55</v>
      </c>
      <c r="I4395" s="4">
        <v>1</v>
      </c>
      <c r="J4395" s="2" t="s">
        <v>69</v>
      </c>
      <c r="K4395" s="1">
        <f>Tabelle111[[#This Row],[Menge kg Nges]]/1000</f>
        <v>8.5650000000000004E-2</v>
      </c>
      <c r="L4395" s="1">
        <f>Tabelle111[[#This Row],[Menge kg P2O5]]/1000</f>
        <v>5.355E-2</v>
      </c>
      <c r="M4395" s="1">
        <f>Tabelle111[[#This Row],[Menge t Nges]]/Tabelle111[[#This Row],[Anzahl Lieferscheine]]</f>
        <v>8.5650000000000004E-2</v>
      </c>
      <c r="N4395" s="1">
        <f>Tabelle111[[#This Row],[Menge t P2O5]]/Tabelle111[[#This Row],[Anzahl Lieferscheine]]</f>
        <v>5.355E-2</v>
      </c>
    </row>
    <row r="4396" spans="1:14" x14ac:dyDescent="0.2">
      <c r="A4396" s="2" t="s">
        <v>34</v>
      </c>
      <c r="B4396" s="2" t="s">
        <v>28</v>
      </c>
      <c r="C4396" s="2" t="s">
        <v>6</v>
      </c>
      <c r="D4396" s="2" t="s">
        <v>30</v>
      </c>
      <c r="E4396" s="2" t="s">
        <v>26</v>
      </c>
      <c r="F4396" s="2" t="s">
        <v>61</v>
      </c>
      <c r="G4396" s="1">
        <v>3525.0299999999997</v>
      </c>
      <c r="H4396" s="1">
        <v>2074.31</v>
      </c>
      <c r="I4396" s="4">
        <v>4</v>
      </c>
      <c r="J4396" s="2" t="s">
        <v>69</v>
      </c>
      <c r="K4396" s="1">
        <f>Tabelle111[[#This Row],[Menge kg Nges]]/1000</f>
        <v>3.5250299999999997</v>
      </c>
      <c r="L4396" s="1">
        <f>Tabelle111[[#This Row],[Menge kg P2O5]]/1000</f>
        <v>2.0743100000000001</v>
      </c>
      <c r="M4396" s="1">
        <f>Tabelle111[[#This Row],[Menge t Nges]]/Tabelle111[[#This Row],[Anzahl Lieferscheine]]</f>
        <v>0.88125749999999992</v>
      </c>
      <c r="N4396" s="1">
        <f>Tabelle111[[#This Row],[Menge t P2O5]]/Tabelle111[[#This Row],[Anzahl Lieferscheine]]</f>
        <v>0.51857750000000002</v>
      </c>
    </row>
    <row r="4397" spans="1:14" x14ac:dyDescent="0.2">
      <c r="A4397" s="2" t="s">
        <v>34</v>
      </c>
      <c r="B4397" s="2" t="s">
        <v>28</v>
      </c>
      <c r="C4397" s="2" t="s">
        <v>6</v>
      </c>
      <c r="D4397" s="2" t="s">
        <v>7</v>
      </c>
      <c r="E4397" s="2" t="s">
        <v>9</v>
      </c>
      <c r="F4397" s="2" t="s">
        <v>61</v>
      </c>
      <c r="G4397" s="1">
        <v>3649.8</v>
      </c>
      <c r="H4397" s="1">
        <v>1524.6</v>
      </c>
      <c r="I4397" s="4">
        <v>2</v>
      </c>
      <c r="J4397" s="2" t="s">
        <v>69</v>
      </c>
      <c r="K4397" s="1">
        <f>Tabelle111[[#This Row],[Menge kg Nges]]/1000</f>
        <v>3.6498000000000004</v>
      </c>
      <c r="L4397" s="1">
        <f>Tabelle111[[#This Row],[Menge kg P2O5]]/1000</f>
        <v>1.5246</v>
      </c>
      <c r="M4397" s="1">
        <f>Tabelle111[[#This Row],[Menge t Nges]]/Tabelle111[[#This Row],[Anzahl Lieferscheine]]</f>
        <v>1.8249000000000002</v>
      </c>
      <c r="N4397" s="1">
        <f>Tabelle111[[#This Row],[Menge t P2O5]]/Tabelle111[[#This Row],[Anzahl Lieferscheine]]</f>
        <v>0.76229999999999998</v>
      </c>
    </row>
    <row r="4398" spans="1:14" x14ac:dyDescent="0.2">
      <c r="A4398" s="2" t="s">
        <v>34</v>
      </c>
      <c r="B4398" s="2" t="s">
        <v>28</v>
      </c>
      <c r="C4398" s="2" t="s">
        <v>6</v>
      </c>
      <c r="D4398" s="2" t="s">
        <v>7</v>
      </c>
      <c r="E4398" s="2" t="s">
        <v>13</v>
      </c>
      <c r="F4398" s="2" t="s">
        <v>61</v>
      </c>
      <c r="G4398" s="1">
        <v>885.69</v>
      </c>
      <c r="H4398" s="1">
        <v>517.06999999999994</v>
      </c>
      <c r="I4398" s="4">
        <v>4</v>
      </c>
      <c r="J4398" s="2" t="s">
        <v>69</v>
      </c>
      <c r="K4398" s="1">
        <f>Tabelle111[[#This Row],[Menge kg Nges]]/1000</f>
        <v>0.88569000000000009</v>
      </c>
      <c r="L4398" s="1">
        <f>Tabelle111[[#This Row],[Menge kg P2O5]]/1000</f>
        <v>0.51706999999999992</v>
      </c>
      <c r="M4398" s="1">
        <f>Tabelle111[[#This Row],[Menge t Nges]]/Tabelle111[[#This Row],[Anzahl Lieferscheine]]</f>
        <v>0.22142250000000002</v>
      </c>
      <c r="N4398" s="1">
        <f>Tabelle111[[#This Row],[Menge t P2O5]]/Tabelle111[[#This Row],[Anzahl Lieferscheine]]</f>
        <v>0.12926749999999998</v>
      </c>
    </row>
    <row r="4399" spans="1:14" x14ac:dyDescent="0.2">
      <c r="A4399" s="2" t="s">
        <v>34</v>
      </c>
      <c r="B4399" s="2" t="s">
        <v>28</v>
      </c>
      <c r="C4399" s="2" t="s">
        <v>6</v>
      </c>
      <c r="D4399" s="2" t="s">
        <v>7</v>
      </c>
      <c r="E4399" s="2" t="s">
        <v>14</v>
      </c>
      <c r="F4399" s="2" t="s">
        <v>61</v>
      </c>
      <c r="G4399" s="1">
        <v>1678.65</v>
      </c>
      <c r="H4399" s="1">
        <v>771.90000000000009</v>
      </c>
      <c r="I4399" s="4">
        <v>3</v>
      </c>
      <c r="J4399" s="2" t="s">
        <v>69</v>
      </c>
      <c r="K4399" s="1">
        <f>Tabelle111[[#This Row],[Menge kg Nges]]/1000</f>
        <v>1.6786500000000002</v>
      </c>
      <c r="L4399" s="1">
        <f>Tabelle111[[#This Row],[Menge kg P2O5]]/1000</f>
        <v>0.77190000000000014</v>
      </c>
      <c r="M4399" s="1">
        <f>Tabelle111[[#This Row],[Menge t Nges]]/Tabelle111[[#This Row],[Anzahl Lieferscheine]]</f>
        <v>0.5595500000000001</v>
      </c>
      <c r="N4399" s="1">
        <f>Tabelle111[[#This Row],[Menge t P2O5]]/Tabelle111[[#This Row],[Anzahl Lieferscheine]]</f>
        <v>0.25730000000000003</v>
      </c>
    </row>
    <row r="4400" spans="1:14" x14ac:dyDescent="0.2">
      <c r="A4400" s="2" t="s">
        <v>34</v>
      </c>
      <c r="B4400" s="2" t="s">
        <v>28</v>
      </c>
      <c r="C4400" s="2" t="s">
        <v>6</v>
      </c>
      <c r="D4400" s="2" t="s">
        <v>15</v>
      </c>
      <c r="E4400" s="2" t="s">
        <v>8</v>
      </c>
      <c r="F4400" s="2" t="s">
        <v>61</v>
      </c>
      <c r="G4400" s="1">
        <v>2208.96</v>
      </c>
      <c r="H4400" s="1">
        <v>1094.08</v>
      </c>
      <c r="I4400" s="4">
        <v>3</v>
      </c>
      <c r="J4400" s="2" t="s">
        <v>69</v>
      </c>
      <c r="K4400" s="1">
        <f>Tabelle111[[#This Row],[Menge kg Nges]]/1000</f>
        <v>2.2089600000000003</v>
      </c>
      <c r="L4400" s="1">
        <f>Tabelle111[[#This Row],[Menge kg P2O5]]/1000</f>
        <v>1.0940799999999999</v>
      </c>
      <c r="M4400" s="1">
        <f>Tabelle111[[#This Row],[Menge t Nges]]/Tabelle111[[#This Row],[Anzahl Lieferscheine]]</f>
        <v>0.73632000000000009</v>
      </c>
      <c r="N4400" s="1">
        <f>Tabelle111[[#This Row],[Menge t P2O5]]/Tabelle111[[#This Row],[Anzahl Lieferscheine]]</f>
        <v>0.36469333333333331</v>
      </c>
    </row>
    <row r="4401" spans="1:14" x14ac:dyDescent="0.2">
      <c r="A4401" s="2" t="s">
        <v>34</v>
      </c>
      <c r="B4401" s="2" t="s">
        <v>28</v>
      </c>
      <c r="C4401" s="2" t="s">
        <v>6</v>
      </c>
      <c r="D4401" s="2" t="s">
        <v>15</v>
      </c>
      <c r="E4401" s="2" t="s">
        <v>18</v>
      </c>
      <c r="F4401" s="2" t="s">
        <v>61</v>
      </c>
      <c r="G4401" s="1">
        <v>1362.91</v>
      </c>
      <c r="H4401" s="1">
        <v>1007.4</v>
      </c>
      <c r="I4401" s="4">
        <v>3</v>
      </c>
      <c r="J4401" s="2" t="s">
        <v>69</v>
      </c>
      <c r="K4401" s="1">
        <f>Tabelle111[[#This Row],[Menge kg Nges]]/1000</f>
        <v>1.3629100000000001</v>
      </c>
      <c r="L4401" s="1">
        <f>Tabelle111[[#This Row],[Menge kg P2O5]]/1000</f>
        <v>1.0074000000000001</v>
      </c>
      <c r="M4401" s="1">
        <f>Tabelle111[[#This Row],[Menge t Nges]]/Tabelle111[[#This Row],[Anzahl Lieferscheine]]</f>
        <v>0.45430333333333334</v>
      </c>
      <c r="N4401" s="1">
        <f>Tabelle111[[#This Row],[Menge t P2O5]]/Tabelle111[[#This Row],[Anzahl Lieferscheine]]</f>
        <v>0.33580000000000004</v>
      </c>
    </row>
    <row r="4402" spans="1:14" x14ac:dyDescent="0.2">
      <c r="A4402" s="2" t="s">
        <v>34</v>
      </c>
      <c r="B4402" s="2" t="s">
        <v>28</v>
      </c>
      <c r="C4402" s="2" t="s">
        <v>6</v>
      </c>
      <c r="D4402" s="2" t="s">
        <v>15</v>
      </c>
      <c r="E4402" s="2" t="s">
        <v>21</v>
      </c>
      <c r="F4402" s="2" t="s">
        <v>61</v>
      </c>
      <c r="G4402" s="1">
        <v>3009.92</v>
      </c>
      <c r="H4402" s="1">
        <v>1851.58</v>
      </c>
      <c r="I4402" s="4">
        <v>4</v>
      </c>
      <c r="J4402" s="2" t="s">
        <v>69</v>
      </c>
      <c r="K4402" s="1">
        <f>Tabelle111[[#This Row],[Menge kg Nges]]/1000</f>
        <v>3.0099200000000002</v>
      </c>
      <c r="L4402" s="1">
        <f>Tabelle111[[#This Row],[Menge kg P2O5]]/1000</f>
        <v>1.85158</v>
      </c>
      <c r="M4402" s="1">
        <f>Tabelle111[[#This Row],[Menge t Nges]]/Tabelle111[[#This Row],[Anzahl Lieferscheine]]</f>
        <v>0.75248000000000004</v>
      </c>
      <c r="N4402" s="1">
        <f>Tabelle111[[#This Row],[Menge t P2O5]]/Tabelle111[[#This Row],[Anzahl Lieferscheine]]</f>
        <v>0.462895</v>
      </c>
    </row>
    <row r="4403" spans="1:14" x14ac:dyDescent="0.2">
      <c r="A4403" s="2" t="s">
        <v>34</v>
      </c>
      <c r="B4403" s="2" t="s">
        <v>28</v>
      </c>
      <c r="C4403" s="2" t="s">
        <v>6</v>
      </c>
      <c r="D4403" s="2" t="s">
        <v>15</v>
      </c>
      <c r="E4403" s="2" t="s">
        <v>13</v>
      </c>
      <c r="F4403" s="2" t="s">
        <v>61</v>
      </c>
      <c r="G4403" s="1">
        <v>660</v>
      </c>
      <c r="H4403" s="1">
        <v>346.8</v>
      </c>
      <c r="I4403" s="4">
        <v>1</v>
      </c>
      <c r="J4403" s="2" t="s">
        <v>69</v>
      </c>
      <c r="K4403" s="1">
        <f>Tabelle111[[#This Row],[Menge kg Nges]]/1000</f>
        <v>0.66</v>
      </c>
      <c r="L4403" s="1">
        <f>Tabelle111[[#This Row],[Menge kg P2O5]]/1000</f>
        <v>0.3468</v>
      </c>
      <c r="M4403" s="1">
        <f>Tabelle111[[#This Row],[Menge t Nges]]/Tabelle111[[#This Row],[Anzahl Lieferscheine]]</f>
        <v>0.66</v>
      </c>
      <c r="N4403" s="1">
        <f>Tabelle111[[#This Row],[Menge t P2O5]]/Tabelle111[[#This Row],[Anzahl Lieferscheine]]</f>
        <v>0.3468</v>
      </c>
    </row>
    <row r="4404" spans="1:14" x14ac:dyDescent="0.2">
      <c r="A4404" s="2" t="s">
        <v>34</v>
      </c>
      <c r="B4404" s="2" t="s">
        <v>28</v>
      </c>
      <c r="C4404" s="2" t="s">
        <v>25</v>
      </c>
      <c r="D4404" s="2" t="s">
        <v>25</v>
      </c>
      <c r="E4404" s="2" t="s">
        <v>26</v>
      </c>
      <c r="F4404" s="2" t="s">
        <v>61</v>
      </c>
      <c r="G4404" s="1">
        <v>1663.74</v>
      </c>
      <c r="H4404" s="1">
        <v>946.69</v>
      </c>
      <c r="I4404" s="4">
        <v>1</v>
      </c>
      <c r="J4404" s="2" t="s">
        <v>69</v>
      </c>
      <c r="K4404" s="1">
        <f>Tabelle111[[#This Row],[Menge kg Nges]]/1000</f>
        <v>1.66374</v>
      </c>
      <c r="L4404" s="1">
        <f>Tabelle111[[#This Row],[Menge kg P2O5]]/1000</f>
        <v>0.94669000000000003</v>
      </c>
      <c r="M4404" s="1">
        <f>Tabelle111[[#This Row],[Menge t Nges]]/Tabelle111[[#This Row],[Anzahl Lieferscheine]]</f>
        <v>1.66374</v>
      </c>
      <c r="N4404" s="1">
        <f>Tabelle111[[#This Row],[Menge t P2O5]]/Tabelle111[[#This Row],[Anzahl Lieferscheine]]</f>
        <v>0.94669000000000003</v>
      </c>
    </row>
    <row r="4405" spans="1:14" x14ac:dyDescent="0.2">
      <c r="A4405" s="2" t="s">
        <v>34</v>
      </c>
      <c r="B4405" s="2" t="s">
        <v>41</v>
      </c>
      <c r="C4405" s="2" t="s">
        <v>6</v>
      </c>
      <c r="D4405" s="2" t="s">
        <v>30</v>
      </c>
      <c r="E4405" s="2" t="s">
        <v>26</v>
      </c>
      <c r="F4405" s="2" t="s">
        <v>61</v>
      </c>
      <c r="G4405" s="1">
        <v>2627.2799999999997</v>
      </c>
      <c r="H4405" s="1">
        <v>997.49999999999989</v>
      </c>
      <c r="I4405" s="4">
        <v>7</v>
      </c>
      <c r="J4405" s="2" t="s">
        <v>69</v>
      </c>
      <c r="K4405" s="1">
        <f>Tabelle111[[#This Row],[Menge kg Nges]]/1000</f>
        <v>2.6272799999999998</v>
      </c>
      <c r="L4405" s="1">
        <f>Tabelle111[[#This Row],[Menge kg P2O5]]/1000</f>
        <v>0.99749999999999983</v>
      </c>
      <c r="M4405" s="1">
        <f>Tabelle111[[#This Row],[Menge t Nges]]/Tabelle111[[#This Row],[Anzahl Lieferscheine]]</f>
        <v>0.37532571428571426</v>
      </c>
      <c r="N4405" s="1">
        <f>Tabelle111[[#This Row],[Menge t P2O5]]/Tabelle111[[#This Row],[Anzahl Lieferscheine]]</f>
        <v>0.14249999999999999</v>
      </c>
    </row>
    <row r="4406" spans="1:14" x14ac:dyDescent="0.2">
      <c r="A4406" s="2" t="s">
        <v>34</v>
      </c>
      <c r="B4406" s="2" t="s">
        <v>41</v>
      </c>
      <c r="C4406" s="2" t="s">
        <v>6</v>
      </c>
      <c r="D4406" s="2" t="s">
        <v>7</v>
      </c>
      <c r="E4406" s="2" t="s">
        <v>11</v>
      </c>
      <c r="F4406" s="2" t="s">
        <v>61</v>
      </c>
      <c r="G4406" s="1">
        <v>474.48</v>
      </c>
      <c r="H4406" s="1">
        <v>218.33999999999997</v>
      </c>
      <c r="I4406" s="4">
        <v>2</v>
      </c>
      <c r="J4406" s="2" t="s">
        <v>69</v>
      </c>
      <c r="K4406" s="1">
        <f>Tabelle111[[#This Row],[Menge kg Nges]]/1000</f>
        <v>0.47448000000000001</v>
      </c>
      <c r="L4406" s="1">
        <f>Tabelle111[[#This Row],[Menge kg P2O5]]/1000</f>
        <v>0.21833999999999998</v>
      </c>
      <c r="M4406" s="1">
        <f>Tabelle111[[#This Row],[Menge t Nges]]/Tabelle111[[#This Row],[Anzahl Lieferscheine]]</f>
        <v>0.23724000000000001</v>
      </c>
      <c r="N4406" s="1">
        <f>Tabelle111[[#This Row],[Menge t P2O5]]/Tabelle111[[#This Row],[Anzahl Lieferscheine]]</f>
        <v>0.10916999999999999</v>
      </c>
    </row>
    <row r="4407" spans="1:14" x14ac:dyDescent="0.2">
      <c r="A4407" s="2" t="s">
        <v>34</v>
      </c>
      <c r="B4407" s="2" t="s">
        <v>41</v>
      </c>
      <c r="C4407" s="2" t="s">
        <v>6</v>
      </c>
      <c r="D4407" s="2" t="s">
        <v>7</v>
      </c>
      <c r="E4407" s="2" t="s">
        <v>12</v>
      </c>
      <c r="F4407" s="2" t="s">
        <v>61</v>
      </c>
      <c r="G4407" s="1">
        <v>2786.04</v>
      </c>
      <c r="H4407" s="1">
        <v>1074.9000000000001</v>
      </c>
      <c r="I4407" s="4">
        <v>10</v>
      </c>
      <c r="J4407" s="2" t="s">
        <v>69</v>
      </c>
      <c r="K4407" s="1">
        <f>Tabelle111[[#This Row],[Menge kg Nges]]/1000</f>
        <v>2.7860399999999998</v>
      </c>
      <c r="L4407" s="1">
        <f>Tabelle111[[#This Row],[Menge kg P2O5]]/1000</f>
        <v>1.0749000000000002</v>
      </c>
      <c r="M4407" s="1">
        <f>Tabelle111[[#This Row],[Menge t Nges]]/Tabelle111[[#This Row],[Anzahl Lieferscheine]]</f>
        <v>0.27860399999999996</v>
      </c>
      <c r="N4407" s="1">
        <f>Tabelle111[[#This Row],[Menge t P2O5]]/Tabelle111[[#This Row],[Anzahl Lieferscheine]]</f>
        <v>0.10749000000000002</v>
      </c>
    </row>
    <row r="4408" spans="1:14" x14ac:dyDescent="0.2">
      <c r="A4408" s="2" t="s">
        <v>34</v>
      </c>
      <c r="B4408" s="2" t="s">
        <v>41</v>
      </c>
      <c r="C4408" s="2" t="s">
        <v>6</v>
      </c>
      <c r="D4408" s="2" t="s">
        <v>7</v>
      </c>
      <c r="E4408" s="2" t="s">
        <v>14</v>
      </c>
      <c r="F4408" s="2" t="s">
        <v>61</v>
      </c>
      <c r="G4408" s="1">
        <v>6057.25</v>
      </c>
      <c r="H4408" s="1">
        <v>2386.5</v>
      </c>
      <c r="I4408" s="4">
        <v>11</v>
      </c>
      <c r="J4408" s="2" t="s">
        <v>69</v>
      </c>
      <c r="K4408" s="1">
        <f>Tabelle111[[#This Row],[Menge kg Nges]]/1000</f>
        <v>6.0572499999999998</v>
      </c>
      <c r="L4408" s="1">
        <f>Tabelle111[[#This Row],[Menge kg P2O5]]/1000</f>
        <v>2.3864999999999998</v>
      </c>
      <c r="M4408" s="1">
        <f>Tabelle111[[#This Row],[Menge t Nges]]/Tabelle111[[#This Row],[Anzahl Lieferscheine]]</f>
        <v>0.55065909090909093</v>
      </c>
      <c r="N4408" s="1">
        <f>Tabelle111[[#This Row],[Menge t P2O5]]/Tabelle111[[#This Row],[Anzahl Lieferscheine]]</f>
        <v>0.21695454545454543</v>
      </c>
    </row>
    <row r="4409" spans="1:14" x14ac:dyDescent="0.2">
      <c r="A4409" s="2" t="s">
        <v>34</v>
      </c>
      <c r="B4409" s="2" t="s">
        <v>41</v>
      </c>
      <c r="C4409" s="2" t="s">
        <v>6</v>
      </c>
      <c r="D4409" s="2" t="s">
        <v>15</v>
      </c>
      <c r="E4409" s="2" t="s">
        <v>21</v>
      </c>
      <c r="F4409" s="2" t="s">
        <v>61</v>
      </c>
      <c r="G4409" s="1">
        <v>203</v>
      </c>
      <c r="H4409" s="1">
        <v>120</v>
      </c>
      <c r="I4409" s="4">
        <v>1</v>
      </c>
      <c r="J4409" s="2" t="s">
        <v>69</v>
      </c>
      <c r="K4409" s="1">
        <f>Tabelle111[[#This Row],[Menge kg Nges]]/1000</f>
        <v>0.20300000000000001</v>
      </c>
      <c r="L4409" s="1">
        <f>Tabelle111[[#This Row],[Menge kg P2O5]]/1000</f>
        <v>0.12</v>
      </c>
      <c r="M4409" s="1">
        <f>Tabelle111[[#This Row],[Menge t Nges]]/Tabelle111[[#This Row],[Anzahl Lieferscheine]]</f>
        <v>0.20300000000000001</v>
      </c>
      <c r="N4409" s="1">
        <f>Tabelle111[[#This Row],[Menge t P2O5]]/Tabelle111[[#This Row],[Anzahl Lieferscheine]]</f>
        <v>0.12</v>
      </c>
    </row>
    <row r="4410" spans="1:14" x14ac:dyDescent="0.2">
      <c r="A4410" s="2" t="s">
        <v>34</v>
      </c>
      <c r="B4410" s="2" t="s">
        <v>41</v>
      </c>
      <c r="C4410" s="2" t="s">
        <v>25</v>
      </c>
      <c r="D4410" s="2" t="s">
        <v>25</v>
      </c>
      <c r="E4410" s="2" t="s">
        <v>26</v>
      </c>
      <c r="F4410" s="2" t="s">
        <v>61</v>
      </c>
      <c r="G4410" s="1">
        <v>330.12</v>
      </c>
      <c r="H4410" s="1">
        <v>220.08</v>
      </c>
      <c r="I4410" s="4">
        <v>1</v>
      </c>
      <c r="J4410" s="2" t="s">
        <v>69</v>
      </c>
      <c r="K4410" s="1">
        <f>Tabelle111[[#This Row],[Menge kg Nges]]/1000</f>
        <v>0.33012000000000002</v>
      </c>
      <c r="L4410" s="1">
        <f>Tabelle111[[#This Row],[Menge kg P2O5]]/1000</f>
        <v>0.22008000000000003</v>
      </c>
      <c r="M4410" s="1">
        <f>Tabelle111[[#This Row],[Menge t Nges]]/Tabelle111[[#This Row],[Anzahl Lieferscheine]]</f>
        <v>0.33012000000000002</v>
      </c>
      <c r="N4410" s="1">
        <f>Tabelle111[[#This Row],[Menge t P2O5]]/Tabelle111[[#This Row],[Anzahl Lieferscheine]]</f>
        <v>0.22008000000000003</v>
      </c>
    </row>
    <row r="4411" spans="1:14" x14ac:dyDescent="0.2">
      <c r="A4411" s="2" t="s">
        <v>34</v>
      </c>
      <c r="B4411" s="2" t="s">
        <v>42</v>
      </c>
      <c r="C4411" s="2" t="s">
        <v>6</v>
      </c>
      <c r="D4411" s="2" t="s">
        <v>30</v>
      </c>
      <c r="E4411" s="2" t="s">
        <v>26</v>
      </c>
      <c r="F4411" s="2" t="s">
        <v>61</v>
      </c>
      <c r="G4411" s="1">
        <v>5318.9400000000005</v>
      </c>
      <c r="H4411" s="1">
        <v>2285.12</v>
      </c>
      <c r="I4411" s="4">
        <v>23</v>
      </c>
      <c r="J4411" s="2" t="s">
        <v>69</v>
      </c>
      <c r="K4411" s="1">
        <f>Tabelle111[[#This Row],[Menge kg Nges]]/1000</f>
        <v>5.3189400000000004</v>
      </c>
      <c r="L4411" s="1">
        <f>Tabelle111[[#This Row],[Menge kg P2O5]]/1000</f>
        <v>2.28512</v>
      </c>
      <c r="M4411" s="1">
        <f>Tabelle111[[#This Row],[Menge t Nges]]/Tabelle111[[#This Row],[Anzahl Lieferscheine]]</f>
        <v>0.23125826086956525</v>
      </c>
      <c r="N4411" s="1">
        <f>Tabelle111[[#This Row],[Menge t P2O5]]/Tabelle111[[#This Row],[Anzahl Lieferscheine]]</f>
        <v>9.9353043478260877E-2</v>
      </c>
    </row>
    <row r="4412" spans="1:14" x14ac:dyDescent="0.2">
      <c r="A4412" s="2" t="s">
        <v>34</v>
      </c>
      <c r="B4412" s="2" t="s">
        <v>42</v>
      </c>
      <c r="C4412" s="2" t="s">
        <v>6</v>
      </c>
      <c r="D4412" s="2" t="s">
        <v>7</v>
      </c>
      <c r="E4412" s="2" t="s">
        <v>8</v>
      </c>
      <c r="F4412" s="2" t="s">
        <v>61</v>
      </c>
      <c r="G4412" s="1">
        <v>1510.8</v>
      </c>
      <c r="H4412" s="1">
        <v>755</v>
      </c>
      <c r="I4412" s="4">
        <v>3</v>
      </c>
      <c r="J4412" s="2" t="s">
        <v>69</v>
      </c>
      <c r="K4412" s="1">
        <f>Tabelle111[[#This Row],[Menge kg Nges]]/1000</f>
        <v>1.5107999999999999</v>
      </c>
      <c r="L4412" s="1">
        <f>Tabelle111[[#This Row],[Menge kg P2O5]]/1000</f>
        <v>0.755</v>
      </c>
      <c r="M4412" s="1">
        <f>Tabelle111[[#This Row],[Menge t Nges]]/Tabelle111[[#This Row],[Anzahl Lieferscheine]]</f>
        <v>0.50359999999999994</v>
      </c>
      <c r="N4412" s="1">
        <f>Tabelle111[[#This Row],[Menge t P2O5]]/Tabelle111[[#This Row],[Anzahl Lieferscheine]]</f>
        <v>0.25166666666666665</v>
      </c>
    </row>
    <row r="4413" spans="1:14" x14ac:dyDescent="0.2">
      <c r="A4413" s="2" t="s">
        <v>34</v>
      </c>
      <c r="B4413" s="2" t="s">
        <v>42</v>
      </c>
      <c r="C4413" s="2" t="s">
        <v>6</v>
      </c>
      <c r="D4413" s="2" t="s">
        <v>7</v>
      </c>
      <c r="E4413" s="2" t="s">
        <v>11</v>
      </c>
      <c r="F4413" s="2" t="s">
        <v>61</v>
      </c>
      <c r="G4413" s="1">
        <v>4298.3500000000004</v>
      </c>
      <c r="H4413" s="1">
        <v>2186.83</v>
      </c>
      <c r="I4413" s="4">
        <v>12</v>
      </c>
      <c r="J4413" s="2" t="s">
        <v>69</v>
      </c>
      <c r="K4413" s="1">
        <f>Tabelle111[[#This Row],[Menge kg Nges]]/1000</f>
        <v>4.2983500000000001</v>
      </c>
      <c r="L4413" s="1">
        <f>Tabelle111[[#This Row],[Menge kg P2O5]]/1000</f>
        <v>2.1868300000000001</v>
      </c>
      <c r="M4413" s="1">
        <f>Tabelle111[[#This Row],[Menge t Nges]]/Tabelle111[[#This Row],[Anzahl Lieferscheine]]</f>
        <v>0.35819583333333332</v>
      </c>
      <c r="N4413" s="1">
        <f>Tabelle111[[#This Row],[Menge t P2O5]]/Tabelle111[[#This Row],[Anzahl Lieferscheine]]</f>
        <v>0.18223583333333335</v>
      </c>
    </row>
    <row r="4414" spans="1:14" x14ac:dyDescent="0.2">
      <c r="A4414" s="2" t="s">
        <v>34</v>
      </c>
      <c r="B4414" s="2" t="s">
        <v>42</v>
      </c>
      <c r="C4414" s="2" t="s">
        <v>6</v>
      </c>
      <c r="D4414" s="2" t="s">
        <v>7</v>
      </c>
      <c r="E4414" s="2" t="s">
        <v>12</v>
      </c>
      <c r="F4414" s="2" t="s">
        <v>61</v>
      </c>
      <c r="G4414" s="1">
        <v>6688.62</v>
      </c>
      <c r="H4414" s="1">
        <v>3141.6400000000003</v>
      </c>
      <c r="I4414" s="4">
        <v>23</v>
      </c>
      <c r="J4414" s="2" t="s">
        <v>69</v>
      </c>
      <c r="K4414" s="1">
        <f>Tabelle111[[#This Row],[Menge kg Nges]]/1000</f>
        <v>6.6886200000000002</v>
      </c>
      <c r="L4414" s="1">
        <f>Tabelle111[[#This Row],[Menge kg P2O5]]/1000</f>
        <v>3.1416400000000002</v>
      </c>
      <c r="M4414" s="1">
        <f>Tabelle111[[#This Row],[Menge t Nges]]/Tabelle111[[#This Row],[Anzahl Lieferscheine]]</f>
        <v>0.29080956521739132</v>
      </c>
      <c r="N4414" s="1">
        <f>Tabelle111[[#This Row],[Menge t P2O5]]/Tabelle111[[#This Row],[Anzahl Lieferscheine]]</f>
        <v>0.13659304347826087</v>
      </c>
    </row>
    <row r="4415" spans="1:14" x14ac:dyDescent="0.2">
      <c r="A4415" s="2" t="s">
        <v>34</v>
      </c>
      <c r="B4415" s="2" t="s">
        <v>42</v>
      </c>
      <c r="C4415" s="2" t="s">
        <v>6</v>
      </c>
      <c r="D4415" s="2" t="s">
        <v>7</v>
      </c>
      <c r="E4415" s="2" t="s">
        <v>13</v>
      </c>
      <c r="F4415" s="2" t="s">
        <v>61</v>
      </c>
      <c r="G4415" s="1">
        <v>1127.2</v>
      </c>
      <c r="H4415" s="1">
        <v>636.37</v>
      </c>
      <c r="I4415" s="4">
        <v>4</v>
      </c>
      <c r="J4415" s="2" t="s">
        <v>69</v>
      </c>
      <c r="K4415" s="1">
        <f>Tabelle111[[#This Row],[Menge kg Nges]]/1000</f>
        <v>1.1272</v>
      </c>
      <c r="L4415" s="1">
        <f>Tabelle111[[#This Row],[Menge kg P2O5]]/1000</f>
        <v>0.63636999999999999</v>
      </c>
      <c r="M4415" s="1">
        <f>Tabelle111[[#This Row],[Menge t Nges]]/Tabelle111[[#This Row],[Anzahl Lieferscheine]]</f>
        <v>0.28179999999999999</v>
      </c>
      <c r="N4415" s="1">
        <f>Tabelle111[[#This Row],[Menge t P2O5]]/Tabelle111[[#This Row],[Anzahl Lieferscheine]]</f>
        <v>0.1590925</v>
      </c>
    </row>
    <row r="4416" spans="1:14" x14ac:dyDescent="0.2">
      <c r="A4416" s="2" t="s">
        <v>34</v>
      </c>
      <c r="B4416" s="2" t="s">
        <v>42</v>
      </c>
      <c r="C4416" s="2" t="s">
        <v>6</v>
      </c>
      <c r="D4416" s="2" t="s">
        <v>7</v>
      </c>
      <c r="E4416" s="2" t="s">
        <v>14</v>
      </c>
      <c r="F4416" s="2" t="s">
        <v>61</v>
      </c>
      <c r="G4416" s="1">
        <v>2579.9899999999998</v>
      </c>
      <c r="H4416" s="1">
        <v>1368.4</v>
      </c>
      <c r="I4416" s="4">
        <v>3</v>
      </c>
      <c r="J4416" s="2" t="s">
        <v>69</v>
      </c>
      <c r="K4416" s="1">
        <f>Tabelle111[[#This Row],[Menge kg Nges]]/1000</f>
        <v>2.5799899999999996</v>
      </c>
      <c r="L4416" s="1">
        <f>Tabelle111[[#This Row],[Menge kg P2O5]]/1000</f>
        <v>1.3684000000000001</v>
      </c>
      <c r="M4416" s="1">
        <f>Tabelle111[[#This Row],[Menge t Nges]]/Tabelle111[[#This Row],[Anzahl Lieferscheine]]</f>
        <v>0.85999666666666652</v>
      </c>
      <c r="N4416" s="1">
        <f>Tabelle111[[#This Row],[Menge t P2O5]]/Tabelle111[[#This Row],[Anzahl Lieferscheine]]</f>
        <v>0.45613333333333334</v>
      </c>
    </row>
    <row r="4417" spans="1:14" x14ac:dyDescent="0.2">
      <c r="A4417" s="2" t="s">
        <v>34</v>
      </c>
      <c r="B4417" s="2" t="s">
        <v>42</v>
      </c>
      <c r="C4417" s="2" t="s">
        <v>6</v>
      </c>
      <c r="D4417" s="2" t="s">
        <v>15</v>
      </c>
      <c r="E4417" s="2" t="s">
        <v>16</v>
      </c>
      <c r="F4417" s="2" t="s">
        <v>61</v>
      </c>
      <c r="G4417" s="1">
        <v>460.35</v>
      </c>
      <c r="H4417" s="1">
        <v>359.91</v>
      </c>
      <c r="I4417" s="4">
        <v>1</v>
      </c>
      <c r="J4417" s="2" t="s">
        <v>69</v>
      </c>
      <c r="K4417" s="1">
        <f>Tabelle111[[#This Row],[Menge kg Nges]]/1000</f>
        <v>0.46035000000000004</v>
      </c>
      <c r="L4417" s="1">
        <f>Tabelle111[[#This Row],[Menge kg P2O5]]/1000</f>
        <v>0.35991000000000001</v>
      </c>
      <c r="M4417" s="1">
        <f>Tabelle111[[#This Row],[Menge t Nges]]/Tabelle111[[#This Row],[Anzahl Lieferscheine]]</f>
        <v>0.46035000000000004</v>
      </c>
      <c r="N4417" s="1">
        <f>Tabelle111[[#This Row],[Menge t P2O5]]/Tabelle111[[#This Row],[Anzahl Lieferscheine]]</f>
        <v>0.35991000000000001</v>
      </c>
    </row>
    <row r="4418" spans="1:14" x14ac:dyDescent="0.2">
      <c r="A4418" s="2" t="s">
        <v>34</v>
      </c>
      <c r="B4418" s="2" t="s">
        <v>42</v>
      </c>
      <c r="C4418" s="2" t="s">
        <v>6</v>
      </c>
      <c r="D4418" s="2" t="s">
        <v>15</v>
      </c>
      <c r="E4418" s="2" t="s">
        <v>18</v>
      </c>
      <c r="F4418" s="2" t="s">
        <v>61</v>
      </c>
      <c r="G4418" s="1">
        <v>3968.71</v>
      </c>
      <c r="H4418" s="1">
        <v>2648.4100000000003</v>
      </c>
      <c r="I4418" s="4">
        <v>13</v>
      </c>
      <c r="J4418" s="2" t="s">
        <v>69</v>
      </c>
      <c r="K4418" s="1">
        <f>Tabelle111[[#This Row],[Menge kg Nges]]/1000</f>
        <v>3.9687100000000002</v>
      </c>
      <c r="L4418" s="1">
        <f>Tabelle111[[#This Row],[Menge kg P2O5]]/1000</f>
        <v>2.6484100000000002</v>
      </c>
      <c r="M4418" s="1">
        <f>Tabelle111[[#This Row],[Menge t Nges]]/Tabelle111[[#This Row],[Anzahl Lieferscheine]]</f>
        <v>0.30528538461538463</v>
      </c>
      <c r="N4418" s="1">
        <f>Tabelle111[[#This Row],[Menge t P2O5]]/Tabelle111[[#This Row],[Anzahl Lieferscheine]]</f>
        <v>0.20372384615384617</v>
      </c>
    </row>
    <row r="4419" spans="1:14" x14ac:dyDescent="0.2">
      <c r="A4419" s="2" t="s">
        <v>34</v>
      </c>
      <c r="B4419" s="2" t="s">
        <v>42</v>
      </c>
      <c r="C4419" s="2" t="s">
        <v>6</v>
      </c>
      <c r="D4419" s="2" t="s">
        <v>15</v>
      </c>
      <c r="E4419" s="2" t="s">
        <v>19</v>
      </c>
      <c r="F4419" s="2" t="s">
        <v>61</v>
      </c>
      <c r="G4419" s="1">
        <v>432</v>
      </c>
      <c r="H4419" s="1">
        <v>480</v>
      </c>
      <c r="I4419" s="4">
        <v>2</v>
      </c>
      <c r="J4419" s="2" t="s">
        <v>69</v>
      </c>
      <c r="K4419" s="1">
        <f>Tabelle111[[#This Row],[Menge kg Nges]]/1000</f>
        <v>0.432</v>
      </c>
      <c r="L4419" s="1">
        <f>Tabelle111[[#This Row],[Menge kg P2O5]]/1000</f>
        <v>0.48</v>
      </c>
      <c r="M4419" s="1">
        <f>Tabelle111[[#This Row],[Menge t Nges]]/Tabelle111[[#This Row],[Anzahl Lieferscheine]]</f>
        <v>0.216</v>
      </c>
      <c r="N4419" s="1">
        <f>Tabelle111[[#This Row],[Menge t P2O5]]/Tabelle111[[#This Row],[Anzahl Lieferscheine]]</f>
        <v>0.24</v>
      </c>
    </row>
    <row r="4420" spans="1:14" x14ac:dyDescent="0.2">
      <c r="A4420" s="2" t="s">
        <v>34</v>
      </c>
      <c r="B4420" s="2" t="s">
        <v>42</v>
      </c>
      <c r="C4420" s="2" t="s">
        <v>6</v>
      </c>
      <c r="D4420" s="2" t="s">
        <v>15</v>
      </c>
      <c r="E4420" s="2" t="s">
        <v>20</v>
      </c>
      <c r="F4420" s="2" t="s">
        <v>61</v>
      </c>
      <c r="G4420" s="1">
        <v>280</v>
      </c>
      <c r="H4420" s="1">
        <v>184</v>
      </c>
      <c r="I4420" s="4">
        <v>1</v>
      </c>
      <c r="J4420" s="2" t="s">
        <v>69</v>
      </c>
      <c r="K4420" s="1">
        <f>Tabelle111[[#This Row],[Menge kg Nges]]/1000</f>
        <v>0.28000000000000003</v>
      </c>
      <c r="L4420" s="1">
        <f>Tabelle111[[#This Row],[Menge kg P2O5]]/1000</f>
        <v>0.184</v>
      </c>
      <c r="M4420" s="1">
        <f>Tabelle111[[#This Row],[Menge t Nges]]/Tabelle111[[#This Row],[Anzahl Lieferscheine]]</f>
        <v>0.28000000000000003</v>
      </c>
      <c r="N4420" s="1">
        <f>Tabelle111[[#This Row],[Menge t P2O5]]/Tabelle111[[#This Row],[Anzahl Lieferscheine]]</f>
        <v>0.184</v>
      </c>
    </row>
    <row r="4421" spans="1:14" x14ac:dyDescent="0.2">
      <c r="A4421" s="2" t="s">
        <v>34</v>
      </c>
      <c r="B4421" s="2" t="s">
        <v>42</v>
      </c>
      <c r="C4421" s="2" t="s">
        <v>6</v>
      </c>
      <c r="D4421" s="2" t="s">
        <v>15</v>
      </c>
      <c r="E4421" s="2" t="s">
        <v>21</v>
      </c>
      <c r="F4421" s="2" t="s">
        <v>61</v>
      </c>
      <c r="G4421" s="1">
        <v>612</v>
      </c>
      <c r="H4421" s="1">
        <v>360</v>
      </c>
      <c r="I4421" s="4">
        <v>1</v>
      </c>
      <c r="J4421" s="2" t="s">
        <v>69</v>
      </c>
      <c r="K4421" s="1">
        <f>Tabelle111[[#This Row],[Menge kg Nges]]/1000</f>
        <v>0.61199999999999999</v>
      </c>
      <c r="L4421" s="1">
        <f>Tabelle111[[#This Row],[Menge kg P2O5]]/1000</f>
        <v>0.36</v>
      </c>
      <c r="M4421" s="1">
        <f>Tabelle111[[#This Row],[Menge t Nges]]/Tabelle111[[#This Row],[Anzahl Lieferscheine]]</f>
        <v>0.61199999999999999</v>
      </c>
      <c r="N4421" s="1">
        <f>Tabelle111[[#This Row],[Menge t P2O5]]/Tabelle111[[#This Row],[Anzahl Lieferscheine]]</f>
        <v>0.36</v>
      </c>
    </row>
    <row r="4422" spans="1:14" x14ac:dyDescent="0.2">
      <c r="A4422" s="2" t="s">
        <v>34</v>
      </c>
      <c r="B4422" s="2" t="s">
        <v>42</v>
      </c>
      <c r="C4422" s="2" t="s">
        <v>6</v>
      </c>
      <c r="D4422" s="2" t="s">
        <v>15</v>
      </c>
      <c r="E4422" s="2" t="s">
        <v>9</v>
      </c>
      <c r="F4422" s="2" t="s">
        <v>61</v>
      </c>
      <c r="G4422" s="1">
        <v>292.5</v>
      </c>
      <c r="H4422" s="1">
        <v>112.5</v>
      </c>
      <c r="I4422" s="4">
        <v>1</v>
      </c>
      <c r="J4422" s="2" t="s">
        <v>69</v>
      </c>
      <c r="K4422" s="1">
        <f>Tabelle111[[#This Row],[Menge kg Nges]]/1000</f>
        <v>0.29249999999999998</v>
      </c>
      <c r="L4422" s="1">
        <f>Tabelle111[[#This Row],[Menge kg P2O5]]/1000</f>
        <v>0.1125</v>
      </c>
      <c r="M4422" s="1">
        <f>Tabelle111[[#This Row],[Menge t Nges]]/Tabelle111[[#This Row],[Anzahl Lieferscheine]]</f>
        <v>0.29249999999999998</v>
      </c>
      <c r="N4422" s="1">
        <f>Tabelle111[[#This Row],[Menge t P2O5]]/Tabelle111[[#This Row],[Anzahl Lieferscheine]]</f>
        <v>0.1125</v>
      </c>
    </row>
    <row r="4423" spans="1:14" x14ac:dyDescent="0.2">
      <c r="A4423" s="2" t="s">
        <v>34</v>
      </c>
      <c r="B4423" s="2" t="s">
        <v>42</v>
      </c>
      <c r="C4423" s="2" t="s">
        <v>25</v>
      </c>
      <c r="D4423" s="2" t="s">
        <v>25</v>
      </c>
      <c r="E4423" s="2" t="s">
        <v>26</v>
      </c>
      <c r="F4423" s="2" t="s">
        <v>61</v>
      </c>
      <c r="G4423" s="1">
        <v>3409.84</v>
      </c>
      <c r="H4423" s="1">
        <v>2324.5499999999997</v>
      </c>
      <c r="I4423" s="4">
        <v>5</v>
      </c>
      <c r="J4423" s="2" t="s">
        <v>69</v>
      </c>
      <c r="K4423" s="1">
        <f>Tabelle111[[#This Row],[Menge kg Nges]]/1000</f>
        <v>3.40984</v>
      </c>
      <c r="L4423" s="1">
        <f>Tabelle111[[#This Row],[Menge kg P2O5]]/1000</f>
        <v>2.3245499999999999</v>
      </c>
      <c r="M4423" s="1">
        <f>Tabelle111[[#This Row],[Menge t Nges]]/Tabelle111[[#This Row],[Anzahl Lieferscheine]]</f>
        <v>0.68196800000000002</v>
      </c>
      <c r="N4423" s="1">
        <f>Tabelle111[[#This Row],[Menge t P2O5]]/Tabelle111[[#This Row],[Anzahl Lieferscheine]]</f>
        <v>0.46490999999999999</v>
      </c>
    </row>
    <row r="4424" spans="1:14" x14ac:dyDescent="0.2">
      <c r="A4424" s="2" t="s">
        <v>45</v>
      </c>
      <c r="B4424" s="2" t="s">
        <v>27</v>
      </c>
      <c r="C4424" s="2" t="s">
        <v>6</v>
      </c>
      <c r="D4424" s="2" t="s">
        <v>7</v>
      </c>
      <c r="E4424" s="2" t="s">
        <v>9</v>
      </c>
      <c r="F4424" s="2" t="s">
        <v>61</v>
      </c>
      <c r="G4424" s="1">
        <v>931.64</v>
      </c>
      <c r="H4424" s="1">
        <v>383.08</v>
      </c>
      <c r="I4424" s="4">
        <v>4</v>
      </c>
      <c r="J4424" s="2" t="s">
        <v>69</v>
      </c>
      <c r="K4424" s="1">
        <f>Tabelle111[[#This Row],[Menge kg Nges]]/1000</f>
        <v>0.93164000000000002</v>
      </c>
      <c r="L4424" s="1">
        <f>Tabelle111[[#This Row],[Menge kg P2O5]]/1000</f>
        <v>0.38307999999999998</v>
      </c>
      <c r="M4424" s="1">
        <f>Tabelle111[[#This Row],[Menge t Nges]]/Tabelle111[[#This Row],[Anzahl Lieferscheine]]</f>
        <v>0.23291000000000001</v>
      </c>
      <c r="N4424" s="1">
        <f>Tabelle111[[#This Row],[Menge t P2O5]]/Tabelle111[[#This Row],[Anzahl Lieferscheine]]</f>
        <v>9.5769999999999994E-2</v>
      </c>
    </row>
    <row r="4425" spans="1:14" x14ac:dyDescent="0.2">
      <c r="A4425" s="2" t="s">
        <v>45</v>
      </c>
      <c r="B4425" s="2" t="s">
        <v>27</v>
      </c>
      <c r="C4425" s="2" t="s">
        <v>6</v>
      </c>
      <c r="D4425" s="2" t="s">
        <v>7</v>
      </c>
      <c r="E4425" s="2" t="s">
        <v>12</v>
      </c>
      <c r="F4425" s="2" t="s">
        <v>61</v>
      </c>
      <c r="G4425" s="1">
        <v>585.6</v>
      </c>
      <c r="H4425" s="1">
        <v>368.28</v>
      </c>
      <c r="I4425" s="4">
        <v>3</v>
      </c>
      <c r="J4425" s="2" t="s">
        <v>69</v>
      </c>
      <c r="K4425" s="1">
        <f>Tabelle111[[#This Row],[Menge kg Nges]]/1000</f>
        <v>0.58560000000000001</v>
      </c>
      <c r="L4425" s="1">
        <f>Tabelle111[[#This Row],[Menge kg P2O5]]/1000</f>
        <v>0.36828</v>
      </c>
      <c r="M4425" s="1">
        <f>Tabelle111[[#This Row],[Menge t Nges]]/Tabelle111[[#This Row],[Anzahl Lieferscheine]]</f>
        <v>0.19520000000000001</v>
      </c>
      <c r="N4425" s="1">
        <f>Tabelle111[[#This Row],[Menge t P2O5]]/Tabelle111[[#This Row],[Anzahl Lieferscheine]]</f>
        <v>0.12275999999999999</v>
      </c>
    </row>
    <row r="4426" spans="1:14" x14ac:dyDescent="0.2">
      <c r="A4426" s="2" t="s">
        <v>45</v>
      </c>
      <c r="B4426" s="2" t="s">
        <v>27</v>
      </c>
      <c r="C4426" s="2" t="s">
        <v>6</v>
      </c>
      <c r="D4426" s="2" t="s">
        <v>15</v>
      </c>
      <c r="E4426" s="2" t="s">
        <v>9</v>
      </c>
      <c r="F4426" s="2" t="s">
        <v>61</v>
      </c>
      <c r="G4426" s="1">
        <v>368</v>
      </c>
      <c r="H4426" s="1">
        <v>240</v>
      </c>
      <c r="I4426" s="4">
        <v>1</v>
      </c>
      <c r="J4426" s="2" t="s">
        <v>69</v>
      </c>
      <c r="K4426" s="1">
        <f>Tabelle111[[#This Row],[Menge kg Nges]]/1000</f>
        <v>0.36799999999999999</v>
      </c>
      <c r="L4426" s="1">
        <f>Tabelle111[[#This Row],[Menge kg P2O5]]/1000</f>
        <v>0.24</v>
      </c>
      <c r="M4426" s="1">
        <f>Tabelle111[[#This Row],[Menge t Nges]]/Tabelle111[[#This Row],[Anzahl Lieferscheine]]</f>
        <v>0.36799999999999999</v>
      </c>
      <c r="N4426" s="1">
        <f>Tabelle111[[#This Row],[Menge t P2O5]]/Tabelle111[[#This Row],[Anzahl Lieferscheine]]</f>
        <v>0.24</v>
      </c>
    </row>
    <row r="4427" spans="1:14" x14ac:dyDescent="0.2">
      <c r="A4427" s="2" t="s">
        <v>45</v>
      </c>
      <c r="B4427" s="2" t="s">
        <v>27</v>
      </c>
      <c r="C4427" s="2" t="s">
        <v>25</v>
      </c>
      <c r="D4427" s="2" t="s">
        <v>25</v>
      </c>
      <c r="E4427" s="2" t="s">
        <v>26</v>
      </c>
      <c r="F4427" s="2" t="s">
        <v>61</v>
      </c>
      <c r="G4427" s="1">
        <v>2115.8000000000002</v>
      </c>
      <c r="H4427" s="1">
        <v>840.3</v>
      </c>
      <c r="I4427" s="4">
        <v>2</v>
      </c>
      <c r="J4427" s="2" t="s">
        <v>69</v>
      </c>
      <c r="K4427" s="1">
        <f>Tabelle111[[#This Row],[Menge kg Nges]]/1000</f>
        <v>2.1158000000000001</v>
      </c>
      <c r="L4427" s="1">
        <f>Tabelle111[[#This Row],[Menge kg P2O5]]/1000</f>
        <v>0.84029999999999994</v>
      </c>
      <c r="M4427" s="1">
        <f>Tabelle111[[#This Row],[Menge t Nges]]/Tabelle111[[#This Row],[Anzahl Lieferscheine]]</f>
        <v>1.0579000000000001</v>
      </c>
      <c r="N4427" s="1">
        <f>Tabelle111[[#This Row],[Menge t P2O5]]/Tabelle111[[#This Row],[Anzahl Lieferscheine]]</f>
        <v>0.42014999999999997</v>
      </c>
    </row>
    <row r="4428" spans="1:14" x14ac:dyDescent="0.2">
      <c r="A4428" s="2" t="s">
        <v>45</v>
      </c>
      <c r="B4428" s="2" t="s">
        <v>46</v>
      </c>
      <c r="C4428" s="2" t="s">
        <v>25</v>
      </c>
      <c r="D4428" s="2" t="s">
        <v>25</v>
      </c>
      <c r="E4428" s="2" t="s">
        <v>26</v>
      </c>
      <c r="F4428" s="2" t="s">
        <v>61</v>
      </c>
      <c r="G4428" s="1">
        <v>2959.36</v>
      </c>
      <c r="H4428" s="1">
        <v>1109.7600000000002</v>
      </c>
      <c r="I4428" s="4">
        <v>9</v>
      </c>
      <c r="J4428" s="2" t="s">
        <v>69</v>
      </c>
      <c r="K4428" s="1">
        <f>Tabelle111[[#This Row],[Menge kg Nges]]/1000</f>
        <v>2.9593600000000002</v>
      </c>
      <c r="L4428" s="1">
        <f>Tabelle111[[#This Row],[Menge kg P2O5]]/1000</f>
        <v>1.1097600000000003</v>
      </c>
      <c r="M4428" s="1">
        <f>Tabelle111[[#This Row],[Menge t Nges]]/Tabelle111[[#This Row],[Anzahl Lieferscheine]]</f>
        <v>0.32881777777777782</v>
      </c>
      <c r="N4428" s="1">
        <f>Tabelle111[[#This Row],[Menge t P2O5]]/Tabelle111[[#This Row],[Anzahl Lieferscheine]]</f>
        <v>0.1233066666666667</v>
      </c>
    </row>
    <row r="4429" spans="1:14" x14ac:dyDescent="0.2">
      <c r="A4429" s="2" t="s">
        <v>45</v>
      </c>
      <c r="B4429" s="2" t="s">
        <v>45</v>
      </c>
      <c r="C4429" s="2" t="s">
        <v>6</v>
      </c>
      <c r="D4429" s="2" t="s">
        <v>7</v>
      </c>
      <c r="E4429" s="2" t="s">
        <v>9</v>
      </c>
      <c r="F4429" s="2" t="s">
        <v>61</v>
      </c>
      <c r="G4429" s="1">
        <v>45231.4</v>
      </c>
      <c r="H4429" s="1">
        <v>18548</v>
      </c>
      <c r="I4429" s="4">
        <v>40</v>
      </c>
      <c r="J4429" s="2" t="s">
        <v>69</v>
      </c>
      <c r="K4429" s="1">
        <f>Tabelle111[[#This Row],[Menge kg Nges]]/1000</f>
        <v>45.231400000000001</v>
      </c>
      <c r="L4429" s="1">
        <f>Tabelle111[[#This Row],[Menge kg P2O5]]/1000</f>
        <v>18.547999999999998</v>
      </c>
      <c r="M4429" s="1">
        <f>Tabelle111[[#This Row],[Menge t Nges]]/Tabelle111[[#This Row],[Anzahl Lieferscheine]]</f>
        <v>1.1307849999999999</v>
      </c>
      <c r="N4429" s="1">
        <f>Tabelle111[[#This Row],[Menge t P2O5]]/Tabelle111[[#This Row],[Anzahl Lieferscheine]]</f>
        <v>0.46369999999999995</v>
      </c>
    </row>
    <row r="4430" spans="1:14" x14ac:dyDescent="0.2">
      <c r="A4430" s="2" t="s">
        <v>45</v>
      </c>
      <c r="B4430" s="2" t="s">
        <v>45</v>
      </c>
      <c r="C4430" s="2" t="s">
        <v>6</v>
      </c>
      <c r="D4430" s="2" t="s">
        <v>7</v>
      </c>
      <c r="E4430" s="2" t="s">
        <v>10</v>
      </c>
      <c r="F4430" s="2" t="s">
        <v>61</v>
      </c>
      <c r="G4430" s="1">
        <v>159.6</v>
      </c>
      <c r="H4430" s="1">
        <v>52.2</v>
      </c>
      <c r="I4430" s="4">
        <v>1</v>
      </c>
      <c r="J4430" s="2" t="s">
        <v>69</v>
      </c>
      <c r="K4430" s="1">
        <f>Tabelle111[[#This Row],[Menge kg Nges]]/1000</f>
        <v>0.15959999999999999</v>
      </c>
      <c r="L4430" s="1">
        <f>Tabelle111[[#This Row],[Menge kg P2O5]]/1000</f>
        <v>5.2200000000000003E-2</v>
      </c>
      <c r="M4430" s="1">
        <f>Tabelle111[[#This Row],[Menge t Nges]]/Tabelle111[[#This Row],[Anzahl Lieferscheine]]</f>
        <v>0.15959999999999999</v>
      </c>
      <c r="N4430" s="1">
        <f>Tabelle111[[#This Row],[Menge t P2O5]]/Tabelle111[[#This Row],[Anzahl Lieferscheine]]</f>
        <v>5.2200000000000003E-2</v>
      </c>
    </row>
    <row r="4431" spans="1:14" x14ac:dyDescent="0.2">
      <c r="A4431" s="2" t="s">
        <v>45</v>
      </c>
      <c r="B4431" s="2" t="s">
        <v>45</v>
      </c>
      <c r="C4431" s="2" t="s">
        <v>6</v>
      </c>
      <c r="D4431" s="2" t="s">
        <v>7</v>
      </c>
      <c r="E4431" s="2" t="s">
        <v>11</v>
      </c>
      <c r="F4431" s="2" t="s">
        <v>61</v>
      </c>
      <c r="G4431" s="1">
        <v>1199.55</v>
      </c>
      <c r="H4431" s="1">
        <v>765.2</v>
      </c>
      <c r="I4431" s="4">
        <v>8</v>
      </c>
      <c r="J4431" s="2" t="s">
        <v>69</v>
      </c>
      <c r="K4431" s="1">
        <f>Tabelle111[[#This Row],[Menge kg Nges]]/1000</f>
        <v>1.1995499999999999</v>
      </c>
      <c r="L4431" s="1">
        <f>Tabelle111[[#This Row],[Menge kg P2O5]]/1000</f>
        <v>0.76519999999999999</v>
      </c>
      <c r="M4431" s="1">
        <f>Tabelle111[[#This Row],[Menge t Nges]]/Tabelle111[[#This Row],[Anzahl Lieferscheine]]</f>
        <v>0.14994374999999999</v>
      </c>
      <c r="N4431" s="1">
        <f>Tabelle111[[#This Row],[Menge t P2O5]]/Tabelle111[[#This Row],[Anzahl Lieferscheine]]</f>
        <v>9.5649999999999999E-2</v>
      </c>
    </row>
    <row r="4432" spans="1:14" x14ac:dyDescent="0.2">
      <c r="A4432" s="2" t="s">
        <v>45</v>
      </c>
      <c r="B4432" s="2" t="s">
        <v>45</v>
      </c>
      <c r="C4432" s="2" t="s">
        <v>6</v>
      </c>
      <c r="D4432" s="2" t="s">
        <v>7</v>
      </c>
      <c r="E4432" s="2" t="s">
        <v>12</v>
      </c>
      <c r="F4432" s="2" t="s">
        <v>61</v>
      </c>
      <c r="G4432" s="1">
        <v>41630.949999999997</v>
      </c>
      <c r="H4432" s="1">
        <v>23452.25</v>
      </c>
      <c r="I4432" s="4">
        <v>164</v>
      </c>
      <c r="J4432" s="2" t="s">
        <v>69</v>
      </c>
      <c r="K4432" s="1">
        <f>Tabelle111[[#This Row],[Menge kg Nges]]/1000</f>
        <v>41.630949999999999</v>
      </c>
      <c r="L4432" s="1">
        <f>Tabelle111[[#This Row],[Menge kg P2O5]]/1000</f>
        <v>23.452249999999999</v>
      </c>
      <c r="M4432" s="1">
        <f>Tabelle111[[#This Row],[Menge t Nges]]/Tabelle111[[#This Row],[Anzahl Lieferscheine]]</f>
        <v>0.25384725609756098</v>
      </c>
      <c r="N4432" s="1">
        <f>Tabelle111[[#This Row],[Menge t P2O5]]/Tabelle111[[#This Row],[Anzahl Lieferscheine]]</f>
        <v>0.14300152439024391</v>
      </c>
    </row>
    <row r="4433" spans="1:14" x14ac:dyDescent="0.2">
      <c r="A4433" s="2" t="s">
        <v>45</v>
      </c>
      <c r="B4433" s="2" t="s">
        <v>45</v>
      </c>
      <c r="C4433" s="2" t="s">
        <v>6</v>
      </c>
      <c r="D4433" s="2" t="s">
        <v>7</v>
      </c>
      <c r="E4433" s="2" t="s">
        <v>14</v>
      </c>
      <c r="F4433" s="2" t="s">
        <v>61</v>
      </c>
      <c r="G4433" s="1">
        <v>2699.1000000000004</v>
      </c>
      <c r="H4433" s="1">
        <v>1761.4</v>
      </c>
      <c r="I4433" s="4">
        <v>13</v>
      </c>
      <c r="J4433" s="2" t="s">
        <v>69</v>
      </c>
      <c r="K4433" s="1">
        <f>Tabelle111[[#This Row],[Menge kg Nges]]/1000</f>
        <v>2.6991000000000005</v>
      </c>
      <c r="L4433" s="1">
        <f>Tabelle111[[#This Row],[Menge kg P2O5]]/1000</f>
        <v>1.7614000000000001</v>
      </c>
      <c r="M4433" s="1">
        <f>Tabelle111[[#This Row],[Menge t Nges]]/Tabelle111[[#This Row],[Anzahl Lieferscheine]]</f>
        <v>0.20762307692307697</v>
      </c>
      <c r="N4433" s="1">
        <f>Tabelle111[[#This Row],[Menge t P2O5]]/Tabelle111[[#This Row],[Anzahl Lieferscheine]]</f>
        <v>0.13549230769230769</v>
      </c>
    </row>
    <row r="4434" spans="1:14" x14ac:dyDescent="0.2">
      <c r="A4434" s="2" t="s">
        <v>45</v>
      </c>
      <c r="B4434" s="2" t="s">
        <v>45</v>
      </c>
      <c r="C4434" s="2" t="s">
        <v>6</v>
      </c>
      <c r="D4434" s="2" t="s">
        <v>15</v>
      </c>
      <c r="E4434" s="2" t="s">
        <v>16</v>
      </c>
      <c r="F4434" s="2" t="s">
        <v>61</v>
      </c>
      <c r="G4434" s="1">
        <v>780</v>
      </c>
      <c r="H4434" s="1">
        <v>676</v>
      </c>
      <c r="I4434" s="4">
        <v>2</v>
      </c>
      <c r="J4434" s="2" t="s">
        <v>69</v>
      </c>
      <c r="K4434" s="1">
        <f>Tabelle111[[#This Row],[Menge kg Nges]]/1000</f>
        <v>0.78</v>
      </c>
      <c r="L4434" s="1">
        <f>Tabelle111[[#This Row],[Menge kg P2O5]]/1000</f>
        <v>0.67600000000000005</v>
      </c>
      <c r="M4434" s="1">
        <f>Tabelle111[[#This Row],[Menge t Nges]]/Tabelle111[[#This Row],[Anzahl Lieferscheine]]</f>
        <v>0.39</v>
      </c>
      <c r="N4434" s="1">
        <f>Tabelle111[[#This Row],[Menge t P2O5]]/Tabelle111[[#This Row],[Anzahl Lieferscheine]]</f>
        <v>0.33800000000000002</v>
      </c>
    </row>
    <row r="4435" spans="1:14" x14ac:dyDescent="0.2">
      <c r="A4435" s="2" t="s">
        <v>45</v>
      </c>
      <c r="B4435" s="2" t="s">
        <v>45</v>
      </c>
      <c r="C4435" s="2" t="s">
        <v>6</v>
      </c>
      <c r="D4435" s="2" t="s">
        <v>15</v>
      </c>
      <c r="E4435" s="2" t="s">
        <v>17</v>
      </c>
      <c r="F4435" s="2" t="s">
        <v>61</v>
      </c>
      <c r="G4435" s="1">
        <v>248.04</v>
      </c>
      <c r="H4435" s="1">
        <v>107.64</v>
      </c>
      <c r="I4435" s="4">
        <v>1</v>
      </c>
      <c r="J4435" s="2" t="s">
        <v>69</v>
      </c>
      <c r="K4435" s="1">
        <f>Tabelle111[[#This Row],[Menge kg Nges]]/1000</f>
        <v>0.24803999999999998</v>
      </c>
      <c r="L4435" s="1">
        <f>Tabelle111[[#This Row],[Menge kg P2O5]]/1000</f>
        <v>0.10764</v>
      </c>
      <c r="M4435" s="1">
        <f>Tabelle111[[#This Row],[Menge t Nges]]/Tabelle111[[#This Row],[Anzahl Lieferscheine]]</f>
        <v>0.24803999999999998</v>
      </c>
      <c r="N4435" s="1">
        <f>Tabelle111[[#This Row],[Menge t P2O5]]/Tabelle111[[#This Row],[Anzahl Lieferscheine]]</f>
        <v>0.10764</v>
      </c>
    </row>
    <row r="4436" spans="1:14" x14ac:dyDescent="0.2">
      <c r="A4436" s="2" t="s">
        <v>45</v>
      </c>
      <c r="B4436" s="2" t="s">
        <v>45</v>
      </c>
      <c r="C4436" s="2" t="s">
        <v>6</v>
      </c>
      <c r="D4436" s="2" t="s">
        <v>15</v>
      </c>
      <c r="E4436" s="2" t="s">
        <v>18</v>
      </c>
      <c r="F4436" s="2" t="s">
        <v>61</v>
      </c>
      <c r="G4436" s="1">
        <v>588</v>
      </c>
      <c r="H4436" s="1">
        <v>476</v>
      </c>
      <c r="I4436" s="4">
        <v>4</v>
      </c>
      <c r="J4436" s="2" t="s">
        <v>69</v>
      </c>
      <c r="K4436" s="1">
        <f>Tabelle111[[#This Row],[Menge kg Nges]]/1000</f>
        <v>0.58799999999999997</v>
      </c>
      <c r="L4436" s="1">
        <f>Tabelle111[[#This Row],[Menge kg P2O5]]/1000</f>
        <v>0.47599999999999998</v>
      </c>
      <c r="M4436" s="1">
        <f>Tabelle111[[#This Row],[Menge t Nges]]/Tabelle111[[#This Row],[Anzahl Lieferscheine]]</f>
        <v>0.14699999999999999</v>
      </c>
      <c r="N4436" s="1">
        <f>Tabelle111[[#This Row],[Menge t P2O5]]/Tabelle111[[#This Row],[Anzahl Lieferscheine]]</f>
        <v>0.11899999999999999</v>
      </c>
    </row>
    <row r="4437" spans="1:14" x14ac:dyDescent="0.2">
      <c r="A4437" s="2" t="s">
        <v>45</v>
      </c>
      <c r="B4437" s="2" t="s">
        <v>45</v>
      </c>
      <c r="C4437" s="2" t="s">
        <v>6</v>
      </c>
      <c r="D4437" s="2" t="s">
        <v>15</v>
      </c>
      <c r="E4437" s="2" t="s">
        <v>19</v>
      </c>
      <c r="F4437" s="2" t="s">
        <v>61</v>
      </c>
      <c r="G4437" s="1">
        <v>216</v>
      </c>
      <c r="H4437" s="1">
        <v>240</v>
      </c>
      <c r="I4437" s="4">
        <v>1</v>
      </c>
      <c r="J4437" s="2" t="s">
        <v>69</v>
      </c>
      <c r="K4437" s="1">
        <f>Tabelle111[[#This Row],[Menge kg Nges]]/1000</f>
        <v>0.216</v>
      </c>
      <c r="L4437" s="1">
        <f>Tabelle111[[#This Row],[Menge kg P2O5]]/1000</f>
        <v>0.24</v>
      </c>
      <c r="M4437" s="1">
        <f>Tabelle111[[#This Row],[Menge t Nges]]/Tabelle111[[#This Row],[Anzahl Lieferscheine]]</f>
        <v>0.216</v>
      </c>
      <c r="N4437" s="1">
        <f>Tabelle111[[#This Row],[Menge t P2O5]]/Tabelle111[[#This Row],[Anzahl Lieferscheine]]</f>
        <v>0.24</v>
      </c>
    </row>
    <row r="4438" spans="1:14" x14ac:dyDescent="0.2">
      <c r="A4438" s="2" t="s">
        <v>45</v>
      </c>
      <c r="B4438" s="2" t="s">
        <v>45</v>
      </c>
      <c r="C4438" s="2" t="s">
        <v>6</v>
      </c>
      <c r="D4438" s="2" t="s">
        <v>15</v>
      </c>
      <c r="E4438" s="2" t="s">
        <v>20</v>
      </c>
      <c r="F4438" s="2" t="s">
        <v>61</v>
      </c>
      <c r="G4438" s="1">
        <v>950.8</v>
      </c>
      <c r="H4438" s="1">
        <v>615</v>
      </c>
      <c r="I4438" s="4">
        <v>4</v>
      </c>
      <c r="J4438" s="2" t="s">
        <v>69</v>
      </c>
      <c r="K4438" s="1">
        <f>Tabelle111[[#This Row],[Menge kg Nges]]/1000</f>
        <v>0.95079999999999998</v>
      </c>
      <c r="L4438" s="1">
        <f>Tabelle111[[#This Row],[Menge kg P2O5]]/1000</f>
        <v>0.61499999999999999</v>
      </c>
      <c r="M4438" s="1">
        <f>Tabelle111[[#This Row],[Menge t Nges]]/Tabelle111[[#This Row],[Anzahl Lieferscheine]]</f>
        <v>0.23769999999999999</v>
      </c>
      <c r="N4438" s="1">
        <f>Tabelle111[[#This Row],[Menge t P2O5]]/Tabelle111[[#This Row],[Anzahl Lieferscheine]]</f>
        <v>0.15375</v>
      </c>
    </row>
    <row r="4439" spans="1:14" x14ac:dyDescent="0.2">
      <c r="A4439" s="2" t="s">
        <v>45</v>
      </c>
      <c r="B4439" s="2" t="s">
        <v>45</v>
      </c>
      <c r="C4439" s="2" t="s">
        <v>6</v>
      </c>
      <c r="D4439" s="2" t="s">
        <v>15</v>
      </c>
      <c r="E4439" s="2" t="s">
        <v>9</v>
      </c>
      <c r="F4439" s="2" t="s">
        <v>61</v>
      </c>
      <c r="G4439" s="1">
        <v>2123.3599999999997</v>
      </c>
      <c r="H4439" s="1">
        <v>1384.8</v>
      </c>
      <c r="I4439" s="4">
        <v>4</v>
      </c>
      <c r="J4439" s="2" t="s">
        <v>69</v>
      </c>
      <c r="K4439" s="1">
        <f>Tabelle111[[#This Row],[Menge kg Nges]]/1000</f>
        <v>2.1233599999999995</v>
      </c>
      <c r="L4439" s="1">
        <f>Tabelle111[[#This Row],[Menge kg P2O5]]/1000</f>
        <v>1.3848</v>
      </c>
      <c r="M4439" s="1">
        <f>Tabelle111[[#This Row],[Menge t Nges]]/Tabelle111[[#This Row],[Anzahl Lieferscheine]]</f>
        <v>0.53083999999999987</v>
      </c>
      <c r="N4439" s="1">
        <f>Tabelle111[[#This Row],[Menge t P2O5]]/Tabelle111[[#This Row],[Anzahl Lieferscheine]]</f>
        <v>0.34620000000000001</v>
      </c>
    </row>
    <row r="4440" spans="1:14" x14ac:dyDescent="0.2">
      <c r="A4440" s="2" t="s">
        <v>45</v>
      </c>
      <c r="B4440" s="2" t="s">
        <v>45</v>
      </c>
      <c r="C4440" s="2" t="s">
        <v>6</v>
      </c>
      <c r="D4440" s="2" t="s">
        <v>15</v>
      </c>
      <c r="E4440" s="2" t="s">
        <v>10</v>
      </c>
      <c r="F4440" s="2" t="s">
        <v>61</v>
      </c>
      <c r="G4440" s="1">
        <v>202.5</v>
      </c>
      <c r="H4440" s="1">
        <v>86.5</v>
      </c>
      <c r="I4440" s="4">
        <v>1</v>
      </c>
      <c r="J4440" s="2" t="s">
        <v>69</v>
      </c>
      <c r="K4440" s="1">
        <f>Tabelle111[[#This Row],[Menge kg Nges]]/1000</f>
        <v>0.20250000000000001</v>
      </c>
      <c r="L4440" s="1">
        <f>Tabelle111[[#This Row],[Menge kg P2O5]]/1000</f>
        <v>8.6499999999999994E-2</v>
      </c>
      <c r="M4440" s="1">
        <f>Tabelle111[[#This Row],[Menge t Nges]]/Tabelle111[[#This Row],[Anzahl Lieferscheine]]</f>
        <v>0.20250000000000001</v>
      </c>
      <c r="N4440" s="1">
        <f>Tabelle111[[#This Row],[Menge t P2O5]]/Tabelle111[[#This Row],[Anzahl Lieferscheine]]</f>
        <v>8.6499999999999994E-2</v>
      </c>
    </row>
    <row r="4441" spans="1:14" x14ac:dyDescent="0.2">
      <c r="A4441" s="2" t="s">
        <v>45</v>
      </c>
      <c r="B4441" s="2" t="s">
        <v>45</v>
      </c>
      <c r="C4441" s="2" t="s">
        <v>25</v>
      </c>
      <c r="D4441" s="2" t="s">
        <v>25</v>
      </c>
      <c r="E4441" s="2" t="s">
        <v>26</v>
      </c>
      <c r="F4441" s="2" t="s">
        <v>61</v>
      </c>
      <c r="G4441" s="1">
        <v>86922.329999999987</v>
      </c>
      <c r="H4441" s="1">
        <v>38277.470000000008</v>
      </c>
      <c r="I4441" s="4">
        <v>66</v>
      </c>
      <c r="J4441" s="2" t="s">
        <v>69</v>
      </c>
      <c r="K4441" s="1">
        <f>Tabelle111[[#This Row],[Menge kg Nges]]/1000</f>
        <v>86.922329999999988</v>
      </c>
      <c r="L4441" s="1">
        <f>Tabelle111[[#This Row],[Menge kg P2O5]]/1000</f>
        <v>38.277470000000008</v>
      </c>
      <c r="M4441" s="1">
        <f>Tabelle111[[#This Row],[Menge t Nges]]/Tabelle111[[#This Row],[Anzahl Lieferscheine]]</f>
        <v>1.3170049999999998</v>
      </c>
      <c r="N4441" s="1">
        <f>Tabelle111[[#This Row],[Menge t P2O5]]/Tabelle111[[#This Row],[Anzahl Lieferscheine]]</f>
        <v>0.57996166666666682</v>
      </c>
    </row>
    <row r="4442" spans="1:14" x14ac:dyDescent="0.2">
      <c r="A4442" s="2" t="s">
        <v>45</v>
      </c>
      <c r="B4442" s="2" t="s">
        <v>28</v>
      </c>
      <c r="C4442" s="2" t="s">
        <v>25</v>
      </c>
      <c r="D4442" s="2" t="s">
        <v>25</v>
      </c>
      <c r="E4442" s="2" t="s">
        <v>26</v>
      </c>
      <c r="F4442" s="2" t="s">
        <v>61</v>
      </c>
      <c r="G4442" s="1">
        <v>1008.78</v>
      </c>
      <c r="H4442" s="1">
        <v>465.71999999999997</v>
      </c>
      <c r="I4442" s="4">
        <v>2</v>
      </c>
      <c r="J4442" s="2" t="s">
        <v>69</v>
      </c>
      <c r="K4442" s="1">
        <f>Tabelle111[[#This Row],[Menge kg Nges]]/1000</f>
        <v>1.00878</v>
      </c>
      <c r="L4442" s="1">
        <f>Tabelle111[[#This Row],[Menge kg P2O5]]/1000</f>
        <v>0.46571999999999997</v>
      </c>
      <c r="M4442" s="1">
        <f>Tabelle111[[#This Row],[Menge t Nges]]/Tabelle111[[#This Row],[Anzahl Lieferscheine]]</f>
        <v>0.50439000000000001</v>
      </c>
      <c r="N4442" s="1">
        <f>Tabelle111[[#This Row],[Menge t P2O5]]/Tabelle111[[#This Row],[Anzahl Lieferscheine]]</f>
        <v>0.23285999999999998</v>
      </c>
    </row>
    <row r="4443" spans="1:14" x14ac:dyDescent="0.2">
      <c r="A4443" s="2" t="s">
        <v>51</v>
      </c>
      <c r="B4443" s="2" t="s">
        <v>32</v>
      </c>
      <c r="C4443" s="2" t="s">
        <v>6</v>
      </c>
      <c r="D4443" s="2" t="s">
        <v>7</v>
      </c>
      <c r="E4443" s="2" t="s">
        <v>12</v>
      </c>
      <c r="F4443" s="2" t="s">
        <v>61</v>
      </c>
      <c r="G4443" s="1">
        <v>826.2</v>
      </c>
      <c r="H4443" s="1">
        <v>356.4</v>
      </c>
      <c r="I4443" s="4">
        <v>2</v>
      </c>
      <c r="J4443" s="2" t="s">
        <v>69</v>
      </c>
      <c r="K4443" s="1">
        <f>Tabelle111[[#This Row],[Menge kg Nges]]/1000</f>
        <v>0.82620000000000005</v>
      </c>
      <c r="L4443" s="1">
        <f>Tabelle111[[#This Row],[Menge kg P2O5]]/1000</f>
        <v>0.35639999999999999</v>
      </c>
      <c r="M4443" s="1">
        <f>Tabelle111[[#This Row],[Menge t Nges]]/Tabelle111[[#This Row],[Anzahl Lieferscheine]]</f>
        <v>0.41310000000000002</v>
      </c>
      <c r="N4443" s="1">
        <f>Tabelle111[[#This Row],[Menge t P2O5]]/Tabelle111[[#This Row],[Anzahl Lieferscheine]]</f>
        <v>0.1782</v>
      </c>
    </row>
    <row r="4444" spans="1:14" x14ac:dyDescent="0.2">
      <c r="A4444" s="2" t="s">
        <v>51</v>
      </c>
      <c r="B4444" s="2" t="s">
        <v>32</v>
      </c>
      <c r="C4444" s="2" t="s">
        <v>6</v>
      </c>
      <c r="D4444" s="2" t="s">
        <v>15</v>
      </c>
      <c r="E4444" s="2" t="s">
        <v>18</v>
      </c>
      <c r="F4444" s="2" t="s">
        <v>61</v>
      </c>
      <c r="G4444" s="1">
        <v>889</v>
      </c>
      <c r="H4444" s="1">
        <v>673.2</v>
      </c>
      <c r="I4444" s="4">
        <v>3</v>
      </c>
      <c r="J4444" s="2" t="s">
        <v>69</v>
      </c>
      <c r="K4444" s="1">
        <f>Tabelle111[[#This Row],[Menge kg Nges]]/1000</f>
        <v>0.88900000000000001</v>
      </c>
      <c r="L4444" s="1">
        <f>Tabelle111[[#This Row],[Menge kg P2O5]]/1000</f>
        <v>0.67320000000000002</v>
      </c>
      <c r="M4444" s="1">
        <f>Tabelle111[[#This Row],[Menge t Nges]]/Tabelle111[[#This Row],[Anzahl Lieferscheine]]</f>
        <v>0.29633333333333334</v>
      </c>
      <c r="N4444" s="1">
        <f>Tabelle111[[#This Row],[Menge t P2O5]]/Tabelle111[[#This Row],[Anzahl Lieferscheine]]</f>
        <v>0.22440000000000002</v>
      </c>
    </row>
    <row r="4445" spans="1:14" x14ac:dyDescent="0.2">
      <c r="A4445" s="2" t="s">
        <v>51</v>
      </c>
      <c r="B4445" s="2" t="s">
        <v>27</v>
      </c>
      <c r="C4445" s="2" t="s">
        <v>6</v>
      </c>
      <c r="D4445" s="2" t="s">
        <v>15</v>
      </c>
      <c r="E4445" s="2" t="s">
        <v>18</v>
      </c>
      <c r="F4445" s="2" t="s">
        <v>61</v>
      </c>
      <c r="G4445" s="1">
        <v>1288</v>
      </c>
      <c r="H4445" s="1">
        <v>828.8</v>
      </c>
      <c r="I4445" s="4">
        <v>3</v>
      </c>
      <c r="J4445" s="2" t="s">
        <v>69</v>
      </c>
      <c r="K4445" s="1">
        <f>Tabelle111[[#This Row],[Menge kg Nges]]/1000</f>
        <v>1.288</v>
      </c>
      <c r="L4445" s="1">
        <f>Tabelle111[[#This Row],[Menge kg P2O5]]/1000</f>
        <v>0.82879999999999998</v>
      </c>
      <c r="M4445" s="1">
        <f>Tabelle111[[#This Row],[Menge t Nges]]/Tabelle111[[#This Row],[Anzahl Lieferscheine]]</f>
        <v>0.42933333333333334</v>
      </c>
      <c r="N4445" s="1">
        <f>Tabelle111[[#This Row],[Menge t P2O5]]/Tabelle111[[#This Row],[Anzahl Lieferscheine]]</f>
        <v>0.27626666666666666</v>
      </c>
    </row>
    <row r="4446" spans="1:14" x14ac:dyDescent="0.2">
      <c r="A4446" s="2" t="s">
        <v>51</v>
      </c>
      <c r="B4446" s="2" t="s">
        <v>34</v>
      </c>
      <c r="C4446" s="2" t="s">
        <v>6</v>
      </c>
      <c r="D4446" s="2" t="s">
        <v>7</v>
      </c>
      <c r="E4446" s="2" t="s">
        <v>9</v>
      </c>
      <c r="F4446" s="2" t="s">
        <v>61</v>
      </c>
      <c r="G4446" s="1">
        <v>68.400000000000006</v>
      </c>
      <c r="H4446" s="1">
        <v>49.36</v>
      </c>
      <c r="I4446" s="4">
        <v>1</v>
      </c>
      <c r="J4446" s="2" t="s">
        <v>69</v>
      </c>
      <c r="K4446" s="1">
        <f>Tabelle111[[#This Row],[Menge kg Nges]]/1000</f>
        <v>6.8400000000000002E-2</v>
      </c>
      <c r="L4446" s="1">
        <f>Tabelle111[[#This Row],[Menge kg P2O5]]/1000</f>
        <v>4.9360000000000001E-2</v>
      </c>
      <c r="M4446" s="1">
        <f>Tabelle111[[#This Row],[Menge t Nges]]/Tabelle111[[#This Row],[Anzahl Lieferscheine]]</f>
        <v>6.8400000000000002E-2</v>
      </c>
      <c r="N4446" s="1">
        <f>Tabelle111[[#This Row],[Menge t P2O5]]/Tabelle111[[#This Row],[Anzahl Lieferscheine]]</f>
        <v>4.9360000000000001E-2</v>
      </c>
    </row>
    <row r="4447" spans="1:14" x14ac:dyDescent="0.2">
      <c r="A4447" s="2" t="s">
        <v>51</v>
      </c>
      <c r="B4447" s="2" t="s">
        <v>34</v>
      </c>
      <c r="C4447" s="2" t="s">
        <v>6</v>
      </c>
      <c r="D4447" s="2" t="s">
        <v>15</v>
      </c>
      <c r="E4447" s="2" t="s">
        <v>20</v>
      </c>
      <c r="F4447" s="2" t="s">
        <v>61</v>
      </c>
      <c r="G4447" s="1">
        <v>111</v>
      </c>
      <c r="H4447" s="1">
        <v>97.2</v>
      </c>
      <c r="I4447" s="4">
        <v>1</v>
      </c>
      <c r="J4447" s="2" t="s">
        <v>69</v>
      </c>
      <c r="K4447" s="1">
        <f>Tabelle111[[#This Row],[Menge kg Nges]]/1000</f>
        <v>0.111</v>
      </c>
      <c r="L4447" s="1">
        <f>Tabelle111[[#This Row],[Menge kg P2O5]]/1000</f>
        <v>9.7200000000000009E-2</v>
      </c>
      <c r="M4447" s="1">
        <f>Tabelle111[[#This Row],[Menge t Nges]]/Tabelle111[[#This Row],[Anzahl Lieferscheine]]</f>
        <v>0.111</v>
      </c>
      <c r="N4447" s="1">
        <f>Tabelle111[[#This Row],[Menge t P2O5]]/Tabelle111[[#This Row],[Anzahl Lieferscheine]]</f>
        <v>9.7200000000000009E-2</v>
      </c>
    </row>
    <row r="4448" spans="1:14" x14ac:dyDescent="0.2">
      <c r="A4448" s="2" t="s">
        <v>51</v>
      </c>
      <c r="B4448" s="2" t="s">
        <v>51</v>
      </c>
      <c r="C4448" s="2" t="s">
        <v>6</v>
      </c>
      <c r="D4448" s="2" t="s">
        <v>30</v>
      </c>
      <c r="E4448" s="2" t="s">
        <v>26</v>
      </c>
      <c r="F4448" s="2" t="s">
        <v>61</v>
      </c>
      <c r="G4448" s="1">
        <v>18481.429999999997</v>
      </c>
      <c r="H4448" s="1">
        <v>8616.0800000000017</v>
      </c>
      <c r="I4448" s="4">
        <v>81</v>
      </c>
      <c r="J4448" s="2" t="s">
        <v>69</v>
      </c>
      <c r="K4448" s="1">
        <f>Tabelle111[[#This Row],[Menge kg Nges]]/1000</f>
        <v>18.481429999999996</v>
      </c>
      <c r="L4448" s="1">
        <f>Tabelle111[[#This Row],[Menge kg P2O5]]/1000</f>
        <v>8.616080000000002</v>
      </c>
      <c r="M4448" s="1">
        <f>Tabelle111[[#This Row],[Menge t Nges]]/Tabelle111[[#This Row],[Anzahl Lieferscheine]]</f>
        <v>0.22816580246913576</v>
      </c>
      <c r="N4448" s="1">
        <f>Tabelle111[[#This Row],[Menge t P2O5]]/Tabelle111[[#This Row],[Anzahl Lieferscheine]]</f>
        <v>0.10637135802469139</v>
      </c>
    </row>
    <row r="4449" spans="1:14" x14ac:dyDescent="0.2">
      <c r="A4449" s="2" t="s">
        <v>51</v>
      </c>
      <c r="B4449" s="2" t="s">
        <v>51</v>
      </c>
      <c r="C4449" s="2" t="s">
        <v>6</v>
      </c>
      <c r="D4449" s="2" t="s">
        <v>7</v>
      </c>
      <c r="E4449" s="2" t="s">
        <v>9</v>
      </c>
      <c r="F4449" s="2" t="s">
        <v>61</v>
      </c>
      <c r="G4449" s="1">
        <v>738</v>
      </c>
      <c r="H4449" s="1">
        <v>300.5</v>
      </c>
      <c r="I4449" s="4">
        <v>6</v>
      </c>
      <c r="J4449" s="2" t="s">
        <v>69</v>
      </c>
      <c r="K4449" s="1">
        <f>Tabelle111[[#This Row],[Menge kg Nges]]/1000</f>
        <v>0.73799999999999999</v>
      </c>
      <c r="L4449" s="1">
        <f>Tabelle111[[#This Row],[Menge kg P2O5]]/1000</f>
        <v>0.30049999999999999</v>
      </c>
      <c r="M4449" s="1">
        <f>Tabelle111[[#This Row],[Menge t Nges]]/Tabelle111[[#This Row],[Anzahl Lieferscheine]]</f>
        <v>0.123</v>
      </c>
      <c r="N4449" s="1">
        <f>Tabelle111[[#This Row],[Menge t P2O5]]/Tabelle111[[#This Row],[Anzahl Lieferscheine]]</f>
        <v>5.0083333333333334E-2</v>
      </c>
    </row>
    <row r="4450" spans="1:14" x14ac:dyDescent="0.2">
      <c r="A4450" s="2" t="s">
        <v>51</v>
      </c>
      <c r="B4450" s="2" t="s">
        <v>51</v>
      </c>
      <c r="C4450" s="2" t="s">
        <v>6</v>
      </c>
      <c r="D4450" s="2" t="s">
        <v>7</v>
      </c>
      <c r="E4450" s="2" t="s">
        <v>11</v>
      </c>
      <c r="F4450" s="2" t="s">
        <v>61</v>
      </c>
      <c r="G4450" s="1">
        <v>4970.55</v>
      </c>
      <c r="H4450" s="1">
        <v>2298.27</v>
      </c>
      <c r="I4450" s="4">
        <v>28</v>
      </c>
      <c r="J4450" s="2" t="s">
        <v>69</v>
      </c>
      <c r="K4450" s="1">
        <f>Tabelle111[[#This Row],[Menge kg Nges]]/1000</f>
        <v>4.9705500000000002</v>
      </c>
      <c r="L4450" s="1">
        <f>Tabelle111[[#This Row],[Menge kg P2O5]]/1000</f>
        <v>2.29827</v>
      </c>
      <c r="M4450" s="1">
        <f>Tabelle111[[#This Row],[Menge t Nges]]/Tabelle111[[#This Row],[Anzahl Lieferscheine]]</f>
        <v>0.17751964285714286</v>
      </c>
      <c r="N4450" s="1">
        <f>Tabelle111[[#This Row],[Menge t P2O5]]/Tabelle111[[#This Row],[Anzahl Lieferscheine]]</f>
        <v>8.2081071428571434E-2</v>
      </c>
    </row>
    <row r="4451" spans="1:14" x14ac:dyDescent="0.2">
      <c r="A4451" s="2" t="s">
        <v>51</v>
      </c>
      <c r="B4451" s="2" t="s">
        <v>51</v>
      </c>
      <c r="C4451" s="2" t="s">
        <v>6</v>
      </c>
      <c r="D4451" s="2" t="s">
        <v>7</v>
      </c>
      <c r="E4451" s="2" t="s">
        <v>12</v>
      </c>
      <c r="F4451" s="2" t="s">
        <v>61</v>
      </c>
      <c r="G4451" s="1">
        <v>15376.399999999998</v>
      </c>
      <c r="H4451" s="1">
        <v>6176.5</v>
      </c>
      <c r="I4451" s="4">
        <v>71</v>
      </c>
      <c r="J4451" s="2" t="s">
        <v>69</v>
      </c>
      <c r="K4451" s="1">
        <f>Tabelle111[[#This Row],[Menge kg Nges]]/1000</f>
        <v>15.376399999999999</v>
      </c>
      <c r="L4451" s="1">
        <f>Tabelle111[[#This Row],[Menge kg P2O5]]/1000</f>
        <v>6.1764999999999999</v>
      </c>
      <c r="M4451" s="1">
        <f>Tabelle111[[#This Row],[Menge t Nges]]/Tabelle111[[#This Row],[Anzahl Lieferscheine]]</f>
        <v>0.21656901408450702</v>
      </c>
      <c r="N4451" s="1">
        <f>Tabelle111[[#This Row],[Menge t P2O5]]/Tabelle111[[#This Row],[Anzahl Lieferscheine]]</f>
        <v>8.6992957746478874E-2</v>
      </c>
    </row>
    <row r="4452" spans="1:14" x14ac:dyDescent="0.2">
      <c r="A4452" s="2" t="s">
        <v>51</v>
      </c>
      <c r="B4452" s="2" t="s">
        <v>51</v>
      </c>
      <c r="C4452" s="2" t="s">
        <v>6</v>
      </c>
      <c r="D4452" s="2" t="s">
        <v>7</v>
      </c>
      <c r="E4452" s="2" t="s">
        <v>13</v>
      </c>
      <c r="F4452" s="2" t="s">
        <v>61</v>
      </c>
      <c r="G4452" s="1">
        <v>876.9</v>
      </c>
      <c r="H4452" s="1">
        <v>384.30000000000007</v>
      </c>
      <c r="I4452" s="4">
        <v>5</v>
      </c>
      <c r="J4452" s="2" t="s">
        <v>69</v>
      </c>
      <c r="K4452" s="1">
        <f>Tabelle111[[#This Row],[Menge kg Nges]]/1000</f>
        <v>0.87690000000000001</v>
      </c>
      <c r="L4452" s="1">
        <f>Tabelle111[[#This Row],[Menge kg P2O5]]/1000</f>
        <v>0.38430000000000009</v>
      </c>
      <c r="M4452" s="1">
        <f>Tabelle111[[#This Row],[Menge t Nges]]/Tabelle111[[#This Row],[Anzahl Lieferscheine]]</f>
        <v>0.17538000000000001</v>
      </c>
      <c r="N4452" s="1">
        <f>Tabelle111[[#This Row],[Menge t P2O5]]/Tabelle111[[#This Row],[Anzahl Lieferscheine]]</f>
        <v>7.6860000000000012E-2</v>
      </c>
    </row>
    <row r="4453" spans="1:14" x14ac:dyDescent="0.2">
      <c r="A4453" s="2" t="s">
        <v>51</v>
      </c>
      <c r="B4453" s="2" t="s">
        <v>51</v>
      </c>
      <c r="C4453" s="2" t="s">
        <v>6</v>
      </c>
      <c r="D4453" s="2" t="s">
        <v>7</v>
      </c>
      <c r="E4453" s="2" t="s">
        <v>14</v>
      </c>
      <c r="F4453" s="2" t="s">
        <v>61</v>
      </c>
      <c r="G4453" s="1">
        <v>10501.699999999999</v>
      </c>
      <c r="H4453" s="1">
        <v>4912.6999999999989</v>
      </c>
      <c r="I4453" s="4">
        <v>33</v>
      </c>
      <c r="J4453" s="2" t="s">
        <v>69</v>
      </c>
      <c r="K4453" s="1">
        <f>Tabelle111[[#This Row],[Menge kg Nges]]/1000</f>
        <v>10.5017</v>
      </c>
      <c r="L4453" s="1">
        <f>Tabelle111[[#This Row],[Menge kg P2O5]]/1000</f>
        <v>4.9126999999999992</v>
      </c>
      <c r="M4453" s="1">
        <f>Tabelle111[[#This Row],[Menge t Nges]]/Tabelle111[[#This Row],[Anzahl Lieferscheine]]</f>
        <v>0.31823333333333331</v>
      </c>
      <c r="N4453" s="1">
        <f>Tabelle111[[#This Row],[Menge t P2O5]]/Tabelle111[[#This Row],[Anzahl Lieferscheine]]</f>
        <v>0.14886969696969696</v>
      </c>
    </row>
    <row r="4454" spans="1:14" x14ac:dyDescent="0.2">
      <c r="A4454" s="2" t="s">
        <v>51</v>
      </c>
      <c r="B4454" s="2" t="s">
        <v>51</v>
      </c>
      <c r="C4454" s="2" t="s">
        <v>6</v>
      </c>
      <c r="D4454" s="2" t="s">
        <v>15</v>
      </c>
      <c r="E4454" s="2" t="s">
        <v>16</v>
      </c>
      <c r="F4454" s="2" t="s">
        <v>61</v>
      </c>
      <c r="G4454" s="1">
        <v>304</v>
      </c>
      <c r="H4454" s="1">
        <v>247</v>
      </c>
      <c r="I4454" s="4">
        <v>2</v>
      </c>
      <c r="J4454" s="2" t="s">
        <v>69</v>
      </c>
      <c r="K4454" s="1">
        <f>Tabelle111[[#This Row],[Menge kg Nges]]/1000</f>
        <v>0.30399999999999999</v>
      </c>
      <c r="L4454" s="1">
        <f>Tabelle111[[#This Row],[Menge kg P2O5]]/1000</f>
        <v>0.247</v>
      </c>
      <c r="M4454" s="1">
        <f>Tabelle111[[#This Row],[Menge t Nges]]/Tabelle111[[#This Row],[Anzahl Lieferscheine]]</f>
        <v>0.152</v>
      </c>
      <c r="N4454" s="1">
        <f>Tabelle111[[#This Row],[Menge t P2O5]]/Tabelle111[[#This Row],[Anzahl Lieferscheine]]</f>
        <v>0.1235</v>
      </c>
    </row>
    <row r="4455" spans="1:14" x14ac:dyDescent="0.2">
      <c r="A4455" s="2" t="s">
        <v>51</v>
      </c>
      <c r="B4455" s="2" t="s">
        <v>51</v>
      </c>
      <c r="C4455" s="2" t="s">
        <v>6</v>
      </c>
      <c r="D4455" s="2" t="s">
        <v>15</v>
      </c>
      <c r="E4455" s="2" t="s">
        <v>18</v>
      </c>
      <c r="F4455" s="2" t="s">
        <v>61</v>
      </c>
      <c r="G4455" s="1">
        <v>4137.6600000000008</v>
      </c>
      <c r="H4455" s="1">
        <v>2679.77</v>
      </c>
      <c r="I4455" s="4">
        <v>35</v>
      </c>
      <c r="J4455" s="2" t="s">
        <v>69</v>
      </c>
      <c r="K4455" s="1">
        <f>Tabelle111[[#This Row],[Menge kg Nges]]/1000</f>
        <v>4.1376600000000003</v>
      </c>
      <c r="L4455" s="1">
        <f>Tabelle111[[#This Row],[Menge kg P2O5]]/1000</f>
        <v>2.67977</v>
      </c>
      <c r="M4455" s="1">
        <f>Tabelle111[[#This Row],[Menge t Nges]]/Tabelle111[[#This Row],[Anzahl Lieferscheine]]</f>
        <v>0.11821885714285715</v>
      </c>
      <c r="N4455" s="1">
        <f>Tabelle111[[#This Row],[Menge t P2O5]]/Tabelle111[[#This Row],[Anzahl Lieferscheine]]</f>
        <v>7.6564857142857143E-2</v>
      </c>
    </row>
    <row r="4456" spans="1:14" x14ac:dyDescent="0.2">
      <c r="A4456" s="2" t="s">
        <v>51</v>
      </c>
      <c r="B4456" s="2" t="s">
        <v>51</v>
      </c>
      <c r="C4456" s="2" t="s">
        <v>6</v>
      </c>
      <c r="D4456" s="2" t="s">
        <v>15</v>
      </c>
      <c r="E4456" s="2" t="s">
        <v>21</v>
      </c>
      <c r="F4456" s="2" t="s">
        <v>61</v>
      </c>
      <c r="G4456" s="1">
        <v>2135.1999999999998</v>
      </c>
      <c r="H4456" s="1">
        <v>1256</v>
      </c>
      <c r="I4456" s="4">
        <v>7</v>
      </c>
      <c r="J4456" s="2" t="s">
        <v>69</v>
      </c>
      <c r="K4456" s="1">
        <f>Tabelle111[[#This Row],[Menge kg Nges]]/1000</f>
        <v>2.1351999999999998</v>
      </c>
      <c r="L4456" s="1">
        <f>Tabelle111[[#This Row],[Menge kg P2O5]]/1000</f>
        <v>1.256</v>
      </c>
      <c r="M4456" s="1">
        <f>Tabelle111[[#This Row],[Menge t Nges]]/Tabelle111[[#This Row],[Anzahl Lieferscheine]]</f>
        <v>0.30502857142857137</v>
      </c>
      <c r="N4456" s="1">
        <f>Tabelle111[[#This Row],[Menge t P2O5]]/Tabelle111[[#This Row],[Anzahl Lieferscheine]]</f>
        <v>0.17942857142857144</v>
      </c>
    </row>
    <row r="4457" spans="1:14" x14ac:dyDescent="0.2">
      <c r="A4457" s="2" t="s">
        <v>51</v>
      </c>
      <c r="B4457" s="2" t="s">
        <v>51</v>
      </c>
      <c r="C4457" s="2" t="s">
        <v>6</v>
      </c>
      <c r="D4457" s="2" t="s">
        <v>15</v>
      </c>
      <c r="E4457" s="2" t="s">
        <v>9</v>
      </c>
      <c r="F4457" s="2" t="s">
        <v>61</v>
      </c>
      <c r="G4457" s="1">
        <v>33.799999999999997</v>
      </c>
      <c r="H4457" s="1">
        <v>22.5</v>
      </c>
      <c r="I4457" s="4">
        <v>1</v>
      </c>
      <c r="J4457" s="2" t="s">
        <v>69</v>
      </c>
      <c r="K4457" s="1">
        <f>Tabelle111[[#This Row],[Menge kg Nges]]/1000</f>
        <v>3.3799999999999997E-2</v>
      </c>
      <c r="L4457" s="1">
        <f>Tabelle111[[#This Row],[Menge kg P2O5]]/1000</f>
        <v>2.2499999999999999E-2</v>
      </c>
      <c r="M4457" s="1">
        <f>Tabelle111[[#This Row],[Menge t Nges]]/Tabelle111[[#This Row],[Anzahl Lieferscheine]]</f>
        <v>3.3799999999999997E-2</v>
      </c>
      <c r="N4457" s="1">
        <f>Tabelle111[[#This Row],[Menge t P2O5]]/Tabelle111[[#This Row],[Anzahl Lieferscheine]]</f>
        <v>2.2499999999999999E-2</v>
      </c>
    </row>
    <row r="4458" spans="1:14" x14ac:dyDescent="0.2">
      <c r="A4458" s="2" t="s">
        <v>51</v>
      </c>
      <c r="B4458" s="2" t="s">
        <v>51</v>
      </c>
      <c r="C4458" s="2" t="s">
        <v>6</v>
      </c>
      <c r="D4458" s="2" t="s">
        <v>15</v>
      </c>
      <c r="E4458" s="2" t="s">
        <v>10</v>
      </c>
      <c r="F4458" s="2" t="s">
        <v>61</v>
      </c>
      <c r="G4458" s="1">
        <v>170.1</v>
      </c>
      <c r="H4458" s="1">
        <v>72.660000000000011</v>
      </c>
      <c r="I4458" s="4">
        <v>3</v>
      </c>
      <c r="J4458" s="2" t="s">
        <v>69</v>
      </c>
      <c r="K4458" s="1">
        <f>Tabelle111[[#This Row],[Menge kg Nges]]/1000</f>
        <v>0.1701</v>
      </c>
      <c r="L4458" s="1">
        <f>Tabelle111[[#This Row],[Menge kg P2O5]]/1000</f>
        <v>7.2660000000000016E-2</v>
      </c>
      <c r="M4458" s="1">
        <f>Tabelle111[[#This Row],[Menge t Nges]]/Tabelle111[[#This Row],[Anzahl Lieferscheine]]</f>
        <v>5.67E-2</v>
      </c>
      <c r="N4458" s="1">
        <f>Tabelle111[[#This Row],[Menge t P2O5]]/Tabelle111[[#This Row],[Anzahl Lieferscheine]]</f>
        <v>2.4220000000000005E-2</v>
      </c>
    </row>
    <row r="4459" spans="1:14" x14ac:dyDescent="0.2">
      <c r="A4459" s="2" t="s">
        <v>51</v>
      </c>
      <c r="B4459" s="2" t="s">
        <v>51</v>
      </c>
      <c r="C4459" s="2" t="s">
        <v>6</v>
      </c>
      <c r="D4459" s="2" t="s">
        <v>15</v>
      </c>
      <c r="E4459" s="2" t="s">
        <v>23</v>
      </c>
      <c r="F4459" s="2" t="s">
        <v>61</v>
      </c>
      <c r="G4459" s="1">
        <v>120</v>
      </c>
      <c r="H4459" s="1">
        <v>49.5</v>
      </c>
      <c r="I4459" s="4">
        <v>1</v>
      </c>
      <c r="J4459" s="2" t="s">
        <v>69</v>
      </c>
      <c r="K4459" s="1">
        <f>Tabelle111[[#This Row],[Menge kg Nges]]/1000</f>
        <v>0.12</v>
      </c>
      <c r="L4459" s="1">
        <f>Tabelle111[[#This Row],[Menge kg P2O5]]/1000</f>
        <v>4.9500000000000002E-2</v>
      </c>
      <c r="M4459" s="1">
        <f>Tabelle111[[#This Row],[Menge t Nges]]/Tabelle111[[#This Row],[Anzahl Lieferscheine]]</f>
        <v>0.12</v>
      </c>
      <c r="N4459" s="1">
        <f>Tabelle111[[#This Row],[Menge t P2O5]]/Tabelle111[[#This Row],[Anzahl Lieferscheine]]</f>
        <v>4.9500000000000002E-2</v>
      </c>
    </row>
    <row r="4460" spans="1:14" x14ac:dyDescent="0.2">
      <c r="A4460" s="2" t="s">
        <v>51</v>
      </c>
      <c r="B4460" s="2" t="s">
        <v>52</v>
      </c>
      <c r="C4460" s="2" t="s">
        <v>6</v>
      </c>
      <c r="D4460" s="2" t="s">
        <v>30</v>
      </c>
      <c r="E4460" s="2" t="s">
        <v>26</v>
      </c>
      <c r="F4460" s="2" t="s">
        <v>61</v>
      </c>
      <c r="G4460" s="1">
        <v>132</v>
      </c>
      <c r="H4460" s="1">
        <v>57.6</v>
      </c>
      <c r="I4460" s="4">
        <v>1</v>
      </c>
      <c r="J4460" s="2" t="s">
        <v>69</v>
      </c>
      <c r="K4460" s="1">
        <f>Tabelle111[[#This Row],[Menge kg Nges]]/1000</f>
        <v>0.13200000000000001</v>
      </c>
      <c r="L4460" s="1">
        <f>Tabelle111[[#This Row],[Menge kg P2O5]]/1000</f>
        <v>5.7599999999999998E-2</v>
      </c>
      <c r="M4460" s="1">
        <f>Tabelle111[[#This Row],[Menge t Nges]]/Tabelle111[[#This Row],[Anzahl Lieferscheine]]</f>
        <v>0.13200000000000001</v>
      </c>
      <c r="N4460" s="1">
        <f>Tabelle111[[#This Row],[Menge t P2O5]]/Tabelle111[[#This Row],[Anzahl Lieferscheine]]</f>
        <v>5.7599999999999998E-2</v>
      </c>
    </row>
    <row r="4461" spans="1:14" x14ac:dyDescent="0.2">
      <c r="A4461" s="2" t="s">
        <v>51</v>
      </c>
      <c r="B4461" s="2" t="s">
        <v>52</v>
      </c>
      <c r="C4461" s="2" t="s">
        <v>6</v>
      </c>
      <c r="D4461" s="2" t="s">
        <v>7</v>
      </c>
      <c r="E4461" s="2" t="s">
        <v>12</v>
      </c>
      <c r="F4461" s="2" t="s">
        <v>61</v>
      </c>
      <c r="G4461" s="1">
        <v>255</v>
      </c>
      <c r="H4461" s="1">
        <v>161.5</v>
      </c>
      <c r="I4461" s="4">
        <v>2</v>
      </c>
      <c r="J4461" s="2" t="s">
        <v>69</v>
      </c>
      <c r="K4461" s="1">
        <f>Tabelle111[[#This Row],[Menge kg Nges]]/1000</f>
        <v>0.255</v>
      </c>
      <c r="L4461" s="1">
        <f>Tabelle111[[#This Row],[Menge kg P2O5]]/1000</f>
        <v>0.1615</v>
      </c>
      <c r="M4461" s="1">
        <f>Tabelle111[[#This Row],[Menge t Nges]]/Tabelle111[[#This Row],[Anzahl Lieferscheine]]</f>
        <v>0.1275</v>
      </c>
      <c r="N4461" s="1">
        <f>Tabelle111[[#This Row],[Menge t P2O5]]/Tabelle111[[#This Row],[Anzahl Lieferscheine]]</f>
        <v>8.0750000000000002E-2</v>
      </c>
    </row>
    <row r="4462" spans="1:14" x14ac:dyDescent="0.2">
      <c r="A4462" s="2" t="s">
        <v>51</v>
      </c>
      <c r="B4462" s="2" t="s">
        <v>52</v>
      </c>
      <c r="C4462" s="2" t="s">
        <v>6</v>
      </c>
      <c r="D4462" s="2" t="s">
        <v>15</v>
      </c>
      <c r="E4462" s="2" t="s">
        <v>17</v>
      </c>
      <c r="F4462" s="2" t="s">
        <v>61</v>
      </c>
      <c r="G4462" s="1">
        <v>19.079999999999998</v>
      </c>
      <c r="H4462" s="1">
        <v>8.2799999999999994</v>
      </c>
      <c r="I4462" s="4">
        <v>1</v>
      </c>
      <c r="J4462" s="2" t="s">
        <v>69</v>
      </c>
      <c r="K4462" s="1">
        <f>Tabelle111[[#This Row],[Menge kg Nges]]/1000</f>
        <v>1.908E-2</v>
      </c>
      <c r="L4462" s="1">
        <f>Tabelle111[[#This Row],[Menge kg P2O5]]/1000</f>
        <v>8.2799999999999992E-3</v>
      </c>
      <c r="M4462" s="1">
        <f>Tabelle111[[#This Row],[Menge t Nges]]/Tabelle111[[#This Row],[Anzahl Lieferscheine]]</f>
        <v>1.908E-2</v>
      </c>
      <c r="N4462" s="1">
        <f>Tabelle111[[#This Row],[Menge t P2O5]]/Tabelle111[[#This Row],[Anzahl Lieferscheine]]</f>
        <v>8.2799999999999992E-3</v>
      </c>
    </row>
    <row r="4463" spans="1:14" x14ac:dyDescent="0.2">
      <c r="A4463" s="2" t="s">
        <v>51</v>
      </c>
      <c r="B4463" s="2" t="s">
        <v>52</v>
      </c>
      <c r="C4463" s="2" t="s">
        <v>6</v>
      </c>
      <c r="D4463" s="2" t="s">
        <v>15</v>
      </c>
      <c r="E4463" s="2" t="s">
        <v>18</v>
      </c>
      <c r="F4463" s="2" t="s">
        <v>61</v>
      </c>
      <c r="G4463" s="1">
        <v>1494</v>
      </c>
      <c r="H4463" s="1">
        <v>984.50000000000011</v>
      </c>
      <c r="I4463" s="4">
        <v>9</v>
      </c>
      <c r="J4463" s="2" t="s">
        <v>69</v>
      </c>
      <c r="K4463" s="1">
        <f>Tabelle111[[#This Row],[Menge kg Nges]]/1000</f>
        <v>1.494</v>
      </c>
      <c r="L4463" s="1">
        <f>Tabelle111[[#This Row],[Menge kg P2O5]]/1000</f>
        <v>0.98450000000000015</v>
      </c>
      <c r="M4463" s="1">
        <f>Tabelle111[[#This Row],[Menge t Nges]]/Tabelle111[[#This Row],[Anzahl Lieferscheine]]</f>
        <v>0.16600000000000001</v>
      </c>
      <c r="N4463" s="1">
        <f>Tabelle111[[#This Row],[Menge t P2O5]]/Tabelle111[[#This Row],[Anzahl Lieferscheine]]</f>
        <v>0.10938888888888891</v>
      </c>
    </row>
    <row r="4464" spans="1:14" x14ac:dyDescent="0.2">
      <c r="A4464" s="2" t="s">
        <v>51</v>
      </c>
      <c r="B4464" s="2" t="s">
        <v>52</v>
      </c>
      <c r="C4464" s="2" t="s">
        <v>6</v>
      </c>
      <c r="D4464" s="2" t="s">
        <v>15</v>
      </c>
      <c r="E4464" s="2" t="s">
        <v>21</v>
      </c>
      <c r="F4464" s="2" t="s">
        <v>61</v>
      </c>
      <c r="G4464" s="1">
        <v>652.79999999999995</v>
      </c>
      <c r="H4464" s="1">
        <v>384</v>
      </c>
      <c r="I4464" s="4">
        <v>2</v>
      </c>
      <c r="J4464" s="2" t="s">
        <v>69</v>
      </c>
      <c r="K4464" s="1">
        <f>Tabelle111[[#This Row],[Menge kg Nges]]/1000</f>
        <v>0.65279999999999994</v>
      </c>
      <c r="L4464" s="1">
        <f>Tabelle111[[#This Row],[Menge kg P2O5]]/1000</f>
        <v>0.38400000000000001</v>
      </c>
      <c r="M4464" s="1">
        <f>Tabelle111[[#This Row],[Menge t Nges]]/Tabelle111[[#This Row],[Anzahl Lieferscheine]]</f>
        <v>0.32639999999999997</v>
      </c>
      <c r="N4464" s="1">
        <f>Tabelle111[[#This Row],[Menge t P2O5]]/Tabelle111[[#This Row],[Anzahl Lieferscheine]]</f>
        <v>0.192</v>
      </c>
    </row>
    <row r="4465" spans="1:14" x14ac:dyDescent="0.2">
      <c r="A4465" s="2" t="s">
        <v>51</v>
      </c>
      <c r="B4465" s="2" t="s">
        <v>39</v>
      </c>
      <c r="C4465" s="2" t="s">
        <v>6</v>
      </c>
      <c r="D4465" s="2" t="s">
        <v>7</v>
      </c>
      <c r="E4465" s="2" t="s">
        <v>9</v>
      </c>
      <c r="F4465" s="2" t="s">
        <v>61</v>
      </c>
      <c r="G4465" s="1">
        <v>86</v>
      </c>
      <c r="H4465" s="1">
        <v>34</v>
      </c>
      <c r="I4465" s="4">
        <v>1</v>
      </c>
      <c r="J4465" s="2" t="s">
        <v>69</v>
      </c>
      <c r="K4465" s="1">
        <f>Tabelle111[[#This Row],[Menge kg Nges]]/1000</f>
        <v>8.5999999999999993E-2</v>
      </c>
      <c r="L4465" s="1">
        <f>Tabelle111[[#This Row],[Menge kg P2O5]]/1000</f>
        <v>3.4000000000000002E-2</v>
      </c>
      <c r="M4465" s="1">
        <f>Tabelle111[[#This Row],[Menge t Nges]]/Tabelle111[[#This Row],[Anzahl Lieferscheine]]</f>
        <v>8.5999999999999993E-2</v>
      </c>
      <c r="N4465" s="1">
        <f>Tabelle111[[#This Row],[Menge t P2O5]]/Tabelle111[[#This Row],[Anzahl Lieferscheine]]</f>
        <v>3.4000000000000002E-2</v>
      </c>
    </row>
    <row r="4466" spans="1:14" x14ac:dyDescent="0.2">
      <c r="A4466" s="2" t="s">
        <v>51</v>
      </c>
      <c r="B4466" s="2" t="s">
        <v>39</v>
      </c>
      <c r="C4466" s="2" t="s">
        <v>6</v>
      </c>
      <c r="D4466" s="2" t="s">
        <v>7</v>
      </c>
      <c r="E4466" s="2" t="s">
        <v>12</v>
      </c>
      <c r="F4466" s="2" t="s">
        <v>61</v>
      </c>
      <c r="G4466" s="1">
        <v>228</v>
      </c>
      <c r="H4466" s="1">
        <v>72</v>
      </c>
      <c r="I4466" s="4">
        <v>1</v>
      </c>
      <c r="J4466" s="2" t="s">
        <v>69</v>
      </c>
      <c r="K4466" s="1">
        <f>Tabelle111[[#This Row],[Menge kg Nges]]/1000</f>
        <v>0.22800000000000001</v>
      </c>
      <c r="L4466" s="1">
        <f>Tabelle111[[#This Row],[Menge kg P2O5]]/1000</f>
        <v>7.1999999999999995E-2</v>
      </c>
      <c r="M4466" s="1">
        <f>Tabelle111[[#This Row],[Menge t Nges]]/Tabelle111[[#This Row],[Anzahl Lieferscheine]]</f>
        <v>0.22800000000000001</v>
      </c>
      <c r="N4466" s="1">
        <f>Tabelle111[[#This Row],[Menge t P2O5]]/Tabelle111[[#This Row],[Anzahl Lieferscheine]]</f>
        <v>7.1999999999999995E-2</v>
      </c>
    </row>
    <row r="4467" spans="1:14" x14ac:dyDescent="0.2">
      <c r="A4467" s="2" t="s">
        <v>51</v>
      </c>
      <c r="B4467" s="2" t="s">
        <v>56</v>
      </c>
      <c r="C4467" s="2" t="s">
        <v>6</v>
      </c>
      <c r="D4467" s="2" t="s">
        <v>7</v>
      </c>
      <c r="E4467" s="2" t="s">
        <v>14</v>
      </c>
      <c r="F4467" s="2" t="s">
        <v>61</v>
      </c>
      <c r="G4467" s="1">
        <v>205.2</v>
      </c>
      <c r="H4467" s="1">
        <v>61.2</v>
      </c>
      <c r="I4467" s="4">
        <v>1</v>
      </c>
      <c r="J4467" s="2" t="s">
        <v>69</v>
      </c>
      <c r="K4467" s="1">
        <f>Tabelle111[[#This Row],[Menge kg Nges]]/1000</f>
        <v>0.20519999999999999</v>
      </c>
      <c r="L4467" s="1">
        <f>Tabelle111[[#This Row],[Menge kg P2O5]]/1000</f>
        <v>6.1200000000000004E-2</v>
      </c>
      <c r="M4467" s="1">
        <f>Tabelle111[[#This Row],[Menge t Nges]]/Tabelle111[[#This Row],[Anzahl Lieferscheine]]</f>
        <v>0.20519999999999999</v>
      </c>
      <c r="N4467" s="1">
        <f>Tabelle111[[#This Row],[Menge t P2O5]]/Tabelle111[[#This Row],[Anzahl Lieferscheine]]</f>
        <v>6.1200000000000004E-2</v>
      </c>
    </row>
    <row r="4468" spans="1:14" x14ac:dyDescent="0.2">
      <c r="A4468" s="2" t="s">
        <v>52</v>
      </c>
      <c r="B4468" s="2" t="s">
        <v>5</v>
      </c>
      <c r="C4468" s="2" t="s">
        <v>6</v>
      </c>
      <c r="D4468" s="2" t="s">
        <v>7</v>
      </c>
      <c r="E4468" s="2" t="s">
        <v>9</v>
      </c>
      <c r="F4468" s="2" t="s">
        <v>61</v>
      </c>
      <c r="G4468" s="1">
        <v>165</v>
      </c>
      <c r="H4468" s="1">
        <v>67.5</v>
      </c>
      <c r="I4468" s="4">
        <v>1</v>
      </c>
      <c r="J4468" s="2" t="s">
        <v>69</v>
      </c>
      <c r="K4468" s="1">
        <f>Tabelle111[[#This Row],[Menge kg Nges]]/1000</f>
        <v>0.16500000000000001</v>
      </c>
      <c r="L4468" s="1">
        <f>Tabelle111[[#This Row],[Menge kg P2O5]]/1000</f>
        <v>6.7500000000000004E-2</v>
      </c>
      <c r="M4468" s="1">
        <f>Tabelle111[[#This Row],[Menge t Nges]]/Tabelle111[[#This Row],[Anzahl Lieferscheine]]</f>
        <v>0.16500000000000001</v>
      </c>
      <c r="N4468" s="1">
        <f>Tabelle111[[#This Row],[Menge t P2O5]]/Tabelle111[[#This Row],[Anzahl Lieferscheine]]</f>
        <v>6.7500000000000004E-2</v>
      </c>
    </row>
    <row r="4469" spans="1:14" x14ac:dyDescent="0.2">
      <c r="A4469" s="2" t="s">
        <v>52</v>
      </c>
      <c r="B4469" s="2" t="s">
        <v>5</v>
      </c>
      <c r="C4469" s="2" t="s">
        <v>6</v>
      </c>
      <c r="D4469" s="2" t="s">
        <v>15</v>
      </c>
      <c r="E4469" s="2" t="s">
        <v>21</v>
      </c>
      <c r="F4469" s="2" t="s">
        <v>61</v>
      </c>
      <c r="G4469" s="1">
        <v>448.8</v>
      </c>
      <c r="H4469" s="1">
        <v>264</v>
      </c>
      <c r="I4469" s="4">
        <v>1</v>
      </c>
      <c r="J4469" s="2" t="s">
        <v>69</v>
      </c>
      <c r="K4469" s="1">
        <f>Tabelle111[[#This Row],[Menge kg Nges]]/1000</f>
        <v>0.44880000000000003</v>
      </c>
      <c r="L4469" s="1">
        <f>Tabelle111[[#This Row],[Menge kg P2O5]]/1000</f>
        <v>0.26400000000000001</v>
      </c>
      <c r="M4469" s="1">
        <f>Tabelle111[[#This Row],[Menge t Nges]]/Tabelle111[[#This Row],[Anzahl Lieferscheine]]</f>
        <v>0.44880000000000003</v>
      </c>
      <c r="N4469" s="1">
        <f>Tabelle111[[#This Row],[Menge t P2O5]]/Tabelle111[[#This Row],[Anzahl Lieferscheine]]</f>
        <v>0.26400000000000001</v>
      </c>
    </row>
    <row r="4470" spans="1:14" x14ac:dyDescent="0.2">
      <c r="A4470" s="2" t="s">
        <v>52</v>
      </c>
      <c r="B4470" s="2" t="s">
        <v>29</v>
      </c>
      <c r="C4470" s="2" t="s">
        <v>6</v>
      </c>
      <c r="D4470" s="2" t="s">
        <v>15</v>
      </c>
      <c r="E4470" s="2" t="s">
        <v>21</v>
      </c>
      <c r="F4470" s="2" t="s">
        <v>61</v>
      </c>
      <c r="G4470" s="1">
        <v>540</v>
      </c>
      <c r="H4470" s="1">
        <v>320</v>
      </c>
      <c r="I4470" s="4">
        <v>1</v>
      </c>
      <c r="J4470" s="2" t="s">
        <v>69</v>
      </c>
      <c r="K4470" s="1">
        <f>Tabelle111[[#This Row],[Menge kg Nges]]/1000</f>
        <v>0.54</v>
      </c>
      <c r="L4470" s="1">
        <f>Tabelle111[[#This Row],[Menge kg P2O5]]/1000</f>
        <v>0.32</v>
      </c>
      <c r="M4470" s="1">
        <f>Tabelle111[[#This Row],[Menge t Nges]]/Tabelle111[[#This Row],[Anzahl Lieferscheine]]</f>
        <v>0.54</v>
      </c>
      <c r="N4470" s="1">
        <f>Tabelle111[[#This Row],[Menge t P2O5]]/Tabelle111[[#This Row],[Anzahl Lieferscheine]]</f>
        <v>0.32</v>
      </c>
    </row>
    <row r="4471" spans="1:14" x14ac:dyDescent="0.2">
      <c r="A4471" s="2" t="s">
        <v>52</v>
      </c>
      <c r="B4471" s="2" t="s">
        <v>32</v>
      </c>
      <c r="C4471" s="2" t="s">
        <v>6</v>
      </c>
      <c r="D4471" s="2" t="s">
        <v>7</v>
      </c>
      <c r="E4471" s="2" t="s">
        <v>12</v>
      </c>
      <c r="F4471" s="2" t="s">
        <v>61</v>
      </c>
      <c r="G4471" s="1">
        <v>3028.2</v>
      </c>
      <c r="H4471" s="1">
        <v>1209.5999999999999</v>
      </c>
      <c r="I4471" s="4">
        <v>11</v>
      </c>
      <c r="J4471" s="2" t="s">
        <v>69</v>
      </c>
      <c r="K4471" s="1">
        <f>Tabelle111[[#This Row],[Menge kg Nges]]/1000</f>
        <v>3.0282</v>
      </c>
      <c r="L4471" s="1">
        <f>Tabelle111[[#This Row],[Menge kg P2O5]]/1000</f>
        <v>1.2096</v>
      </c>
      <c r="M4471" s="1">
        <f>Tabelle111[[#This Row],[Menge t Nges]]/Tabelle111[[#This Row],[Anzahl Lieferscheine]]</f>
        <v>0.27529090909090909</v>
      </c>
      <c r="N4471" s="1">
        <f>Tabelle111[[#This Row],[Menge t P2O5]]/Tabelle111[[#This Row],[Anzahl Lieferscheine]]</f>
        <v>0.10996363636363636</v>
      </c>
    </row>
    <row r="4472" spans="1:14" x14ac:dyDescent="0.2">
      <c r="A4472" s="2" t="s">
        <v>52</v>
      </c>
      <c r="B4472" s="2" t="s">
        <v>32</v>
      </c>
      <c r="C4472" s="2" t="s">
        <v>6</v>
      </c>
      <c r="D4472" s="2" t="s">
        <v>15</v>
      </c>
      <c r="E4472" s="2" t="s">
        <v>18</v>
      </c>
      <c r="F4472" s="2" t="s">
        <v>61</v>
      </c>
      <c r="G4472" s="1">
        <v>336</v>
      </c>
      <c r="H4472" s="1">
        <v>272</v>
      </c>
      <c r="I4472" s="4">
        <v>1</v>
      </c>
      <c r="J4472" s="2" t="s">
        <v>69</v>
      </c>
      <c r="K4472" s="1">
        <f>Tabelle111[[#This Row],[Menge kg Nges]]/1000</f>
        <v>0.33600000000000002</v>
      </c>
      <c r="L4472" s="1">
        <f>Tabelle111[[#This Row],[Menge kg P2O5]]/1000</f>
        <v>0.27200000000000002</v>
      </c>
      <c r="M4472" s="1">
        <f>Tabelle111[[#This Row],[Menge t Nges]]/Tabelle111[[#This Row],[Anzahl Lieferscheine]]</f>
        <v>0.33600000000000002</v>
      </c>
      <c r="N4472" s="1">
        <f>Tabelle111[[#This Row],[Menge t P2O5]]/Tabelle111[[#This Row],[Anzahl Lieferscheine]]</f>
        <v>0.27200000000000002</v>
      </c>
    </row>
    <row r="4473" spans="1:14" x14ac:dyDescent="0.2">
      <c r="A4473" s="2" t="s">
        <v>52</v>
      </c>
      <c r="B4473" s="2" t="s">
        <v>27</v>
      </c>
      <c r="C4473" s="2" t="s">
        <v>6</v>
      </c>
      <c r="D4473" s="2" t="s">
        <v>7</v>
      </c>
      <c r="E4473" s="2" t="s">
        <v>9</v>
      </c>
      <c r="F4473" s="2" t="s">
        <v>61</v>
      </c>
      <c r="G4473" s="1">
        <v>174</v>
      </c>
      <c r="H4473" s="1">
        <v>72</v>
      </c>
      <c r="I4473" s="4">
        <v>1</v>
      </c>
      <c r="J4473" s="2" t="s">
        <v>69</v>
      </c>
      <c r="K4473" s="1">
        <f>Tabelle111[[#This Row],[Menge kg Nges]]/1000</f>
        <v>0.17399999999999999</v>
      </c>
      <c r="L4473" s="1">
        <f>Tabelle111[[#This Row],[Menge kg P2O5]]/1000</f>
        <v>7.1999999999999995E-2</v>
      </c>
      <c r="M4473" s="1">
        <f>Tabelle111[[#This Row],[Menge t Nges]]/Tabelle111[[#This Row],[Anzahl Lieferscheine]]</f>
        <v>0.17399999999999999</v>
      </c>
      <c r="N4473" s="1">
        <f>Tabelle111[[#This Row],[Menge t P2O5]]/Tabelle111[[#This Row],[Anzahl Lieferscheine]]</f>
        <v>7.1999999999999995E-2</v>
      </c>
    </row>
    <row r="4474" spans="1:14" x14ac:dyDescent="0.2">
      <c r="A4474" s="2" t="s">
        <v>52</v>
      </c>
      <c r="B4474" s="2" t="s">
        <v>27</v>
      </c>
      <c r="C4474" s="2" t="s">
        <v>6</v>
      </c>
      <c r="D4474" s="2" t="s">
        <v>15</v>
      </c>
      <c r="E4474" s="2" t="s">
        <v>18</v>
      </c>
      <c r="F4474" s="2" t="s">
        <v>61</v>
      </c>
      <c r="G4474" s="1">
        <v>588</v>
      </c>
      <c r="H4474" s="1">
        <v>476</v>
      </c>
      <c r="I4474" s="4">
        <v>1</v>
      </c>
      <c r="J4474" s="2" t="s">
        <v>69</v>
      </c>
      <c r="K4474" s="1">
        <f>Tabelle111[[#This Row],[Menge kg Nges]]/1000</f>
        <v>0.58799999999999997</v>
      </c>
      <c r="L4474" s="1">
        <f>Tabelle111[[#This Row],[Menge kg P2O5]]/1000</f>
        <v>0.47599999999999998</v>
      </c>
      <c r="M4474" s="1">
        <f>Tabelle111[[#This Row],[Menge t Nges]]/Tabelle111[[#This Row],[Anzahl Lieferscheine]]</f>
        <v>0.58799999999999997</v>
      </c>
      <c r="N4474" s="1">
        <f>Tabelle111[[#This Row],[Menge t P2O5]]/Tabelle111[[#This Row],[Anzahl Lieferscheine]]</f>
        <v>0.47599999999999998</v>
      </c>
    </row>
    <row r="4475" spans="1:14" x14ac:dyDescent="0.2">
      <c r="A4475" s="2" t="s">
        <v>52</v>
      </c>
      <c r="B4475" s="2" t="s">
        <v>27</v>
      </c>
      <c r="C4475" s="2" t="s">
        <v>6</v>
      </c>
      <c r="D4475" s="2" t="s">
        <v>15</v>
      </c>
      <c r="E4475" s="2" t="s">
        <v>21</v>
      </c>
      <c r="F4475" s="2" t="s">
        <v>61</v>
      </c>
      <c r="G4475" s="1">
        <v>408</v>
      </c>
      <c r="H4475" s="1">
        <v>240</v>
      </c>
      <c r="I4475" s="4">
        <v>1</v>
      </c>
      <c r="J4475" s="2" t="s">
        <v>69</v>
      </c>
      <c r="K4475" s="1">
        <f>Tabelle111[[#This Row],[Menge kg Nges]]/1000</f>
        <v>0.40799999999999997</v>
      </c>
      <c r="L4475" s="1">
        <f>Tabelle111[[#This Row],[Menge kg P2O5]]/1000</f>
        <v>0.24</v>
      </c>
      <c r="M4475" s="1">
        <f>Tabelle111[[#This Row],[Menge t Nges]]/Tabelle111[[#This Row],[Anzahl Lieferscheine]]</f>
        <v>0.40799999999999997</v>
      </c>
      <c r="N4475" s="1">
        <f>Tabelle111[[#This Row],[Menge t P2O5]]/Tabelle111[[#This Row],[Anzahl Lieferscheine]]</f>
        <v>0.24</v>
      </c>
    </row>
    <row r="4476" spans="1:14" x14ac:dyDescent="0.2">
      <c r="A4476" s="2" t="s">
        <v>52</v>
      </c>
      <c r="B4476" s="2" t="s">
        <v>34</v>
      </c>
      <c r="C4476" s="2" t="s">
        <v>6</v>
      </c>
      <c r="D4476" s="2" t="s">
        <v>15</v>
      </c>
      <c r="E4476" s="2" t="s">
        <v>20</v>
      </c>
      <c r="F4476" s="2" t="s">
        <v>61</v>
      </c>
      <c r="G4476" s="1">
        <v>163.19999999999999</v>
      </c>
      <c r="H4476" s="1">
        <v>120</v>
      </c>
      <c r="I4476" s="4">
        <v>1</v>
      </c>
      <c r="J4476" s="2" t="s">
        <v>69</v>
      </c>
      <c r="K4476" s="1">
        <f>Tabelle111[[#This Row],[Menge kg Nges]]/1000</f>
        <v>0.16319999999999998</v>
      </c>
      <c r="L4476" s="1">
        <f>Tabelle111[[#This Row],[Menge kg P2O5]]/1000</f>
        <v>0.12</v>
      </c>
      <c r="M4476" s="1">
        <f>Tabelle111[[#This Row],[Menge t Nges]]/Tabelle111[[#This Row],[Anzahl Lieferscheine]]</f>
        <v>0.16319999999999998</v>
      </c>
      <c r="N4476" s="1">
        <f>Tabelle111[[#This Row],[Menge t P2O5]]/Tabelle111[[#This Row],[Anzahl Lieferscheine]]</f>
        <v>0.12</v>
      </c>
    </row>
    <row r="4477" spans="1:14" x14ac:dyDescent="0.2">
      <c r="A4477" s="2" t="s">
        <v>52</v>
      </c>
      <c r="B4477" s="2" t="s">
        <v>34</v>
      </c>
      <c r="C4477" s="2" t="s">
        <v>6</v>
      </c>
      <c r="D4477" s="2" t="s">
        <v>15</v>
      </c>
      <c r="E4477" s="2" t="s">
        <v>9</v>
      </c>
      <c r="F4477" s="2" t="s">
        <v>61</v>
      </c>
      <c r="G4477" s="1">
        <v>366</v>
      </c>
      <c r="H4477" s="1">
        <v>237</v>
      </c>
      <c r="I4477" s="4">
        <v>1</v>
      </c>
      <c r="J4477" s="2" t="s">
        <v>69</v>
      </c>
      <c r="K4477" s="1">
        <f>Tabelle111[[#This Row],[Menge kg Nges]]/1000</f>
        <v>0.36599999999999999</v>
      </c>
      <c r="L4477" s="1">
        <f>Tabelle111[[#This Row],[Menge kg P2O5]]/1000</f>
        <v>0.23699999999999999</v>
      </c>
      <c r="M4477" s="1">
        <f>Tabelle111[[#This Row],[Menge t Nges]]/Tabelle111[[#This Row],[Anzahl Lieferscheine]]</f>
        <v>0.36599999999999999</v>
      </c>
      <c r="N4477" s="1">
        <f>Tabelle111[[#This Row],[Menge t P2O5]]/Tabelle111[[#This Row],[Anzahl Lieferscheine]]</f>
        <v>0.23699999999999999</v>
      </c>
    </row>
    <row r="4478" spans="1:14" x14ac:dyDescent="0.2">
      <c r="A4478" s="2" t="s">
        <v>52</v>
      </c>
      <c r="B4478" s="2" t="s">
        <v>51</v>
      </c>
      <c r="C4478" s="2" t="s">
        <v>6</v>
      </c>
      <c r="D4478" s="2" t="s">
        <v>7</v>
      </c>
      <c r="E4478" s="2" t="s">
        <v>8</v>
      </c>
      <c r="F4478" s="2" t="s">
        <v>61</v>
      </c>
      <c r="G4478" s="1">
        <v>707.61</v>
      </c>
      <c r="H4478" s="1">
        <v>309.14999999999998</v>
      </c>
      <c r="I4478" s="4">
        <v>2</v>
      </c>
      <c r="J4478" s="2" t="s">
        <v>69</v>
      </c>
      <c r="K4478" s="1">
        <f>Tabelle111[[#This Row],[Menge kg Nges]]/1000</f>
        <v>0.70760999999999996</v>
      </c>
      <c r="L4478" s="1">
        <f>Tabelle111[[#This Row],[Menge kg P2O5]]/1000</f>
        <v>0.30914999999999998</v>
      </c>
      <c r="M4478" s="1">
        <f>Tabelle111[[#This Row],[Menge t Nges]]/Tabelle111[[#This Row],[Anzahl Lieferscheine]]</f>
        <v>0.35380499999999998</v>
      </c>
      <c r="N4478" s="1">
        <f>Tabelle111[[#This Row],[Menge t P2O5]]/Tabelle111[[#This Row],[Anzahl Lieferscheine]]</f>
        <v>0.15457499999999999</v>
      </c>
    </row>
    <row r="4479" spans="1:14" x14ac:dyDescent="0.2">
      <c r="A4479" s="2" t="s">
        <v>52</v>
      </c>
      <c r="B4479" s="2" t="s">
        <v>51</v>
      </c>
      <c r="C4479" s="2" t="s">
        <v>6</v>
      </c>
      <c r="D4479" s="2" t="s">
        <v>7</v>
      </c>
      <c r="E4479" s="2" t="s">
        <v>12</v>
      </c>
      <c r="F4479" s="2" t="s">
        <v>61</v>
      </c>
      <c r="G4479" s="1">
        <v>210</v>
      </c>
      <c r="H4479" s="1">
        <v>133</v>
      </c>
      <c r="I4479" s="4">
        <v>1</v>
      </c>
      <c r="J4479" s="2" t="s">
        <v>69</v>
      </c>
      <c r="K4479" s="1">
        <f>Tabelle111[[#This Row],[Menge kg Nges]]/1000</f>
        <v>0.21</v>
      </c>
      <c r="L4479" s="1">
        <f>Tabelle111[[#This Row],[Menge kg P2O5]]/1000</f>
        <v>0.13300000000000001</v>
      </c>
      <c r="M4479" s="1">
        <f>Tabelle111[[#This Row],[Menge t Nges]]/Tabelle111[[#This Row],[Anzahl Lieferscheine]]</f>
        <v>0.21</v>
      </c>
      <c r="N4479" s="1">
        <f>Tabelle111[[#This Row],[Menge t P2O5]]/Tabelle111[[#This Row],[Anzahl Lieferscheine]]</f>
        <v>0.13300000000000001</v>
      </c>
    </row>
    <row r="4480" spans="1:14" x14ac:dyDescent="0.2">
      <c r="A4480" s="2" t="s">
        <v>52</v>
      </c>
      <c r="B4480" s="2" t="s">
        <v>51</v>
      </c>
      <c r="C4480" s="2" t="s">
        <v>6</v>
      </c>
      <c r="D4480" s="2" t="s">
        <v>15</v>
      </c>
      <c r="E4480" s="2" t="s">
        <v>8</v>
      </c>
      <c r="F4480" s="2" t="s">
        <v>61</v>
      </c>
      <c r="G4480" s="1">
        <v>220</v>
      </c>
      <c r="H4480" s="1">
        <v>118.8</v>
      </c>
      <c r="I4480" s="4">
        <v>1</v>
      </c>
      <c r="J4480" s="2" t="s">
        <v>69</v>
      </c>
      <c r="K4480" s="1">
        <f>Tabelle111[[#This Row],[Menge kg Nges]]/1000</f>
        <v>0.22</v>
      </c>
      <c r="L4480" s="1">
        <f>Tabelle111[[#This Row],[Menge kg P2O5]]/1000</f>
        <v>0.1188</v>
      </c>
      <c r="M4480" s="1">
        <f>Tabelle111[[#This Row],[Menge t Nges]]/Tabelle111[[#This Row],[Anzahl Lieferscheine]]</f>
        <v>0.22</v>
      </c>
      <c r="N4480" s="1">
        <f>Tabelle111[[#This Row],[Menge t P2O5]]/Tabelle111[[#This Row],[Anzahl Lieferscheine]]</f>
        <v>0.1188</v>
      </c>
    </row>
    <row r="4481" spans="1:14" x14ac:dyDescent="0.2">
      <c r="A4481" s="2" t="s">
        <v>52</v>
      </c>
      <c r="B4481" s="2" t="s">
        <v>52</v>
      </c>
      <c r="C4481" s="2" t="s">
        <v>6</v>
      </c>
      <c r="D4481" s="2" t="s">
        <v>7</v>
      </c>
      <c r="E4481" s="2" t="s">
        <v>8</v>
      </c>
      <c r="F4481" s="2" t="s">
        <v>61</v>
      </c>
      <c r="G4481" s="1">
        <v>52546.35</v>
      </c>
      <c r="H4481" s="1">
        <v>22957.130000000005</v>
      </c>
      <c r="I4481" s="4">
        <v>81</v>
      </c>
      <c r="J4481" s="2" t="s">
        <v>69</v>
      </c>
      <c r="K4481" s="1">
        <f>Tabelle111[[#This Row],[Menge kg Nges]]/1000</f>
        <v>52.546349999999997</v>
      </c>
      <c r="L4481" s="1">
        <f>Tabelle111[[#This Row],[Menge kg P2O5]]/1000</f>
        <v>22.957130000000003</v>
      </c>
      <c r="M4481" s="1">
        <f>Tabelle111[[#This Row],[Menge t Nges]]/Tabelle111[[#This Row],[Anzahl Lieferscheine]]</f>
        <v>0.64872037037037034</v>
      </c>
      <c r="N4481" s="1">
        <f>Tabelle111[[#This Row],[Menge t P2O5]]/Tabelle111[[#This Row],[Anzahl Lieferscheine]]</f>
        <v>0.28342135802469137</v>
      </c>
    </row>
    <row r="4482" spans="1:14" x14ac:dyDescent="0.2">
      <c r="A4482" s="2" t="s">
        <v>52</v>
      </c>
      <c r="B4482" s="2" t="s">
        <v>52</v>
      </c>
      <c r="C4482" s="2" t="s">
        <v>6</v>
      </c>
      <c r="D4482" s="2" t="s">
        <v>7</v>
      </c>
      <c r="E4482" s="2" t="s">
        <v>9</v>
      </c>
      <c r="F4482" s="2" t="s">
        <v>61</v>
      </c>
      <c r="G4482" s="1">
        <v>12955.980000000001</v>
      </c>
      <c r="H4482" s="1">
        <v>5048.05</v>
      </c>
      <c r="I4482" s="4">
        <v>41</v>
      </c>
      <c r="J4482" s="2" t="s">
        <v>69</v>
      </c>
      <c r="K4482" s="1">
        <f>Tabelle111[[#This Row],[Menge kg Nges]]/1000</f>
        <v>12.955980000000002</v>
      </c>
      <c r="L4482" s="1">
        <f>Tabelle111[[#This Row],[Menge kg P2O5]]/1000</f>
        <v>5.0480499999999999</v>
      </c>
      <c r="M4482" s="1">
        <f>Tabelle111[[#This Row],[Menge t Nges]]/Tabelle111[[#This Row],[Anzahl Lieferscheine]]</f>
        <v>0.31599951219512201</v>
      </c>
      <c r="N4482" s="1">
        <f>Tabelle111[[#This Row],[Menge t P2O5]]/Tabelle111[[#This Row],[Anzahl Lieferscheine]]</f>
        <v>0.12312317073170731</v>
      </c>
    </row>
    <row r="4483" spans="1:14" x14ac:dyDescent="0.2">
      <c r="A4483" s="2" t="s">
        <v>52</v>
      </c>
      <c r="B4483" s="2" t="s">
        <v>52</v>
      </c>
      <c r="C4483" s="2" t="s">
        <v>6</v>
      </c>
      <c r="D4483" s="2" t="s">
        <v>7</v>
      </c>
      <c r="E4483" s="2" t="s">
        <v>10</v>
      </c>
      <c r="F4483" s="2" t="s">
        <v>61</v>
      </c>
      <c r="G4483" s="1">
        <v>568</v>
      </c>
      <c r="H4483" s="1">
        <v>236</v>
      </c>
      <c r="I4483" s="4">
        <v>2</v>
      </c>
      <c r="J4483" s="2" t="s">
        <v>69</v>
      </c>
      <c r="K4483" s="1">
        <f>Tabelle111[[#This Row],[Menge kg Nges]]/1000</f>
        <v>0.56799999999999995</v>
      </c>
      <c r="L4483" s="1">
        <f>Tabelle111[[#This Row],[Menge kg P2O5]]/1000</f>
        <v>0.23599999999999999</v>
      </c>
      <c r="M4483" s="1">
        <f>Tabelle111[[#This Row],[Menge t Nges]]/Tabelle111[[#This Row],[Anzahl Lieferscheine]]</f>
        <v>0.28399999999999997</v>
      </c>
      <c r="N4483" s="1">
        <f>Tabelle111[[#This Row],[Menge t P2O5]]/Tabelle111[[#This Row],[Anzahl Lieferscheine]]</f>
        <v>0.11799999999999999</v>
      </c>
    </row>
    <row r="4484" spans="1:14" x14ac:dyDescent="0.2">
      <c r="A4484" s="2" t="s">
        <v>52</v>
      </c>
      <c r="B4484" s="2" t="s">
        <v>52</v>
      </c>
      <c r="C4484" s="2" t="s">
        <v>6</v>
      </c>
      <c r="D4484" s="2" t="s">
        <v>7</v>
      </c>
      <c r="E4484" s="2" t="s">
        <v>11</v>
      </c>
      <c r="F4484" s="2" t="s">
        <v>61</v>
      </c>
      <c r="G4484" s="1">
        <v>18053.320000000003</v>
      </c>
      <c r="H4484" s="1">
        <v>8006.08</v>
      </c>
      <c r="I4484" s="4">
        <v>72</v>
      </c>
      <c r="J4484" s="2" t="s">
        <v>69</v>
      </c>
      <c r="K4484" s="1">
        <f>Tabelle111[[#This Row],[Menge kg Nges]]/1000</f>
        <v>18.053320000000003</v>
      </c>
      <c r="L4484" s="1">
        <f>Tabelle111[[#This Row],[Menge kg P2O5]]/1000</f>
        <v>8.0060800000000008</v>
      </c>
      <c r="M4484" s="1">
        <f>Tabelle111[[#This Row],[Menge t Nges]]/Tabelle111[[#This Row],[Anzahl Lieferscheine]]</f>
        <v>0.25074055555555558</v>
      </c>
      <c r="N4484" s="1">
        <f>Tabelle111[[#This Row],[Menge t P2O5]]/Tabelle111[[#This Row],[Anzahl Lieferscheine]]</f>
        <v>0.11119555555555556</v>
      </c>
    </row>
    <row r="4485" spans="1:14" x14ac:dyDescent="0.2">
      <c r="A4485" s="2" t="s">
        <v>52</v>
      </c>
      <c r="B4485" s="2" t="s">
        <v>52</v>
      </c>
      <c r="C4485" s="2" t="s">
        <v>6</v>
      </c>
      <c r="D4485" s="2" t="s">
        <v>7</v>
      </c>
      <c r="E4485" s="2" t="s">
        <v>12</v>
      </c>
      <c r="F4485" s="2" t="s">
        <v>61</v>
      </c>
      <c r="G4485" s="1">
        <v>34921.410000000003</v>
      </c>
      <c r="H4485" s="1">
        <v>14056.02</v>
      </c>
      <c r="I4485" s="4">
        <v>130</v>
      </c>
      <c r="J4485" s="2" t="s">
        <v>69</v>
      </c>
      <c r="K4485" s="1">
        <f>Tabelle111[[#This Row],[Menge kg Nges]]/1000</f>
        <v>34.921410000000002</v>
      </c>
      <c r="L4485" s="1">
        <f>Tabelle111[[#This Row],[Menge kg P2O5]]/1000</f>
        <v>14.05602</v>
      </c>
      <c r="M4485" s="1">
        <f>Tabelle111[[#This Row],[Menge t Nges]]/Tabelle111[[#This Row],[Anzahl Lieferscheine]]</f>
        <v>0.26862623076923076</v>
      </c>
      <c r="N4485" s="1">
        <f>Tabelle111[[#This Row],[Menge t P2O5]]/Tabelle111[[#This Row],[Anzahl Lieferscheine]]</f>
        <v>0.10812323076923078</v>
      </c>
    </row>
    <row r="4486" spans="1:14" x14ac:dyDescent="0.2">
      <c r="A4486" s="2" t="s">
        <v>52</v>
      </c>
      <c r="B4486" s="2" t="s">
        <v>52</v>
      </c>
      <c r="C4486" s="2" t="s">
        <v>6</v>
      </c>
      <c r="D4486" s="2" t="s">
        <v>7</v>
      </c>
      <c r="E4486" s="2" t="s">
        <v>13</v>
      </c>
      <c r="F4486" s="2" t="s">
        <v>61</v>
      </c>
      <c r="G4486" s="1">
        <v>2008.8</v>
      </c>
      <c r="H4486" s="1">
        <v>1339.2</v>
      </c>
      <c r="I4486" s="4">
        <v>9</v>
      </c>
      <c r="J4486" s="2" t="s">
        <v>69</v>
      </c>
      <c r="K4486" s="1">
        <f>Tabelle111[[#This Row],[Menge kg Nges]]/1000</f>
        <v>2.0087999999999999</v>
      </c>
      <c r="L4486" s="1">
        <f>Tabelle111[[#This Row],[Menge kg P2O5]]/1000</f>
        <v>1.3391999999999999</v>
      </c>
      <c r="M4486" s="1">
        <f>Tabelle111[[#This Row],[Menge t Nges]]/Tabelle111[[#This Row],[Anzahl Lieferscheine]]</f>
        <v>0.22319999999999998</v>
      </c>
      <c r="N4486" s="1">
        <f>Tabelle111[[#This Row],[Menge t P2O5]]/Tabelle111[[#This Row],[Anzahl Lieferscheine]]</f>
        <v>0.14879999999999999</v>
      </c>
    </row>
    <row r="4487" spans="1:14" x14ac:dyDescent="0.2">
      <c r="A4487" s="2" t="s">
        <v>52</v>
      </c>
      <c r="B4487" s="2" t="s">
        <v>52</v>
      </c>
      <c r="C4487" s="2" t="s">
        <v>6</v>
      </c>
      <c r="D4487" s="2" t="s">
        <v>7</v>
      </c>
      <c r="E4487" s="2" t="s">
        <v>14</v>
      </c>
      <c r="F4487" s="2" t="s">
        <v>61</v>
      </c>
      <c r="G4487" s="1">
        <v>8435.5699999999979</v>
      </c>
      <c r="H4487" s="1">
        <v>3639.9100000000012</v>
      </c>
      <c r="I4487" s="4">
        <v>68</v>
      </c>
      <c r="J4487" s="2" t="s">
        <v>69</v>
      </c>
      <c r="K4487" s="1">
        <f>Tabelle111[[#This Row],[Menge kg Nges]]/1000</f>
        <v>8.4355699999999985</v>
      </c>
      <c r="L4487" s="1">
        <f>Tabelle111[[#This Row],[Menge kg P2O5]]/1000</f>
        <v>3.6399100000000013</v>
      </c>
      <c r="M4487" s="1">
        <f>Tabelle111[[#This Row],[Menge t Nges]]/Tabelle111[[#This Row],[Anzahl Lieferscheine]]</f>
        <v>0.12405249999999998</v>
      </c>
      <c r="N4487" s="1">
        <f>Tabelle111[[#This Row],[Menge t P2O5]]/Tabelle111[[#This Row],[Anzahl Lieferscheine]]</f>
        <v>5.352808823529414E-2</v>
      </c>
    </row>
    <row r="4488" spans="1:14" x14ac:dyDescent="0.2">
      <c r="A4488" s="2" t="s">
        <v>52</v>
      </c>
      <c r="B4488" s="2" t="s">
        <v>52</v>
      </c>
      <c r="C4488" s="2" t="s">
        <v>6</v>
      </c>
      <c r="D4488" s="2" t="s">
        <v>15</v>
      </c>
      <c r="E4488" s="2" t="s">
        <v>8</v>
      </c>
      <c r="F4488" s="2" t="s">
        <v>61</v>
      </c>
      <c r="G4488" s="1">
        <v>6741.27</v>
      </c>
      <c r="H4488" s="1">
        <v>3378.3599999999997</v>
      </c>
      <c r="I4488" s="4">
        <v>24</v>
      </c>
      <c r="J4488" s="2" t="s">
        <v>69</v>
      </c>
      <c r="K4488" s="1">
        <f>Tabelle111[[#This Row],[Menge kg Nges]]/1000</f>
        <v>6.7412700000000001</v>
      </c>
      <c r="L4488" s="1">
        <f>Tabelle111[[#This Row],[Menge kg P2O5]]/1000</f>
        <v>3.3783599999999998</v>
      </c>
      <c r="M4488" s="1">
        <f>Tabelle111[[#This Row],[Menge t Nges]]/Tabelle111[[#This Row],[Anzahl Lieferscheine]]</f>
        <v>0.28088625</v>
      </c>
      <c r="N4488" s="1">
        <f>Tabelle111[[#This Row],[Menge t P2O5]]/Tabelle111[[#This Row],[Anzahl Lieferscheine]]</f>
        <v>0.140765</v>
      </c>
    </row>
    <row r="4489" spans="1:14" x14ac:dyDescent="0.2">
      <c r="A4489" s="2" t="s">
        <v>52</v>
      </c>
      <c r="B4489" s="2" t="s">
        <v>52</v>
      </c>
      <c r="C4489" s="2" t="s">
        <v>6</v>
      </c>
      <c r="D4489" s="2" t="s">
        <v>15</v>
      </c>
      <c r="E4489" s="2" t="s">
        <v>18</v>
      </c>
      <c r="F4489" s="2" t="s">
        <v>61</v>
      </c>
      <c r="G4489" s="1">
        <v>1654.8</v>
      </c>
      <c r="H4489" s="1">
        <v>1339.6</v>
      </c>
      <c r="I4489" s="4">
        <v>9</v>
      </c>
      <c r="J4489" s="2" t="s">
        <v>69</v>
      </c>
      <c r="K4489" s="1">
        <f>Tabelle111[[#This Row],[Menge kg Nges]]/1000</f>
        <v>1.6548</v>
      </c>
      <c r="L4489" s="1">
        <f>Tabelle111[[#This Row],[Menge kg P2O5]]/1000</f>
        <v>1.3395999999999999</v>
      </c>
      <c r="M4489" s="1">
        <f>Tabelle111[[#This Row],[Menge t Nges]]/Tabelle111[[#This Row],[Anzahl Lieferscheine]]</f>
        <v>0.18386666666666668</v>
      </c>
      <c r="N4489" s="1">
        <f>Tabelle111[[#This Row],[Menge t P2O5]]/Tabelle111[[#This Row],[Anzahl Lieferscheine]]</f>
        <v>0.14884444444444445</v>
      </c>
    </row>
    <row r="4490" spans="1:14" x14ac:dyDescent="0.2">
      <c r="A4490" s="2" t="s">
        <v>52</v>
      </c>
      <c r="B4490" s="2" t="s">
        <v>52</v>
      </c>
      <c r="C4490" s="2" t="s">
        <v>6</v>
      </c>
      <c r="D4490" s="2" t="s">
        <v>15</v>
      </c>
      <c r="E4490" s="2" t="s">
        <v>19</v>
      </c>
      <c r="F4490" s="2" t="s">
        <v>61</v>
      </c>
      <c r="G4490" s="1">
        <v>787.15</v>
      </c>
      <c r="H4490" s="1">
        <v>483.35</v>
      </c>
      <c r="I4490" s="4">
        <v>1</v>
      </c>
      <c r="J4490" s="2" t="s">
        <v>69</v>
      </c>
      <c r="K4490" s="1">
        <f>Tabelle111[[#This Row],[Menge kg Nges]]/1000</f>
        <v>0.78715000000000002</v>
      </c>
      <c r="L4490" s="1">
        <f>Tabelle111[[#This Row],[Menge kg P2O5]]/1000</f>
        <v>0.48335</v>
      </c>
      <c r="M4490" s="1">
        <f>Tabelle111[[#This Row],[Menge t Nges]]/Tabelle111[[#This Row],[Anzahl Lieferscheine]]</f>
        <v>0.78715000000000002</v>
      </c>
      <c r="N4490" s="1">
        <f>Tabelle111[[#This Row],[Menge t P2O5]]/Tabelle111[[#This Row],[Anzahl Lieferscheine]]</f>
        <v>0.48335</v>
      </c>
    </row>
    <row r="4491" spans="1:14" x14ac:dyDescent="0.2">
      <c r="A4491" s="2" t="s">
        <v>52</v>
      </c>
      <c r="B4491" s="2" t="s">
        <v>52</v>
      </c>
      <c r="C4491" s="2" t="s">
        <v>6</v>
      </c>
      <c r="D4491" s="2" t="s">
        <v>15</v>
      </c>
      <c r="E4491" s="2" t="s">
        <v>20</v>
      </c>
      <c r="F4491" s="2" t="s">
        <v>61</v>
      </c>
      <c r="G4491" s="1">
        <v>472.79999999999995</v>
      </c>
      <c r="H4491" s="1">
        <v>318.57</v>
      </c>
      <c r="I4491" s="4">
        <v>2</v>
      </c>
      <c r="J4491" s="2" t="s">
        <v>69</v>
      </c>
      <c r="K4491" s="1">
        <f>Tabelle111[[#This Row],[Menge kg Nges]]/1000</f>
        <v>0.47279999999999994</v>
      </c>
      <c r="L4491" s="1">
        <f>Tabelle111[[#This Row],[Menge kg P2O5]]/1000</f>
        <v>0.31857000000000002</v>
      </c>
      <c r="M4491" s="1">
        <f>Tabelle111[[#This Row],[Menge t Nges]]/Tabelle111[[#This Row],[Anzahl Lieferscheine]]</f>
        <v>0.23639999999999997</v>
      </c>
      <c r="N4491" s="1">
        <f>Tabelle111[[#This Row],[Menge t P2O5]]/Tabelle111[[#This Row],[Anzahl Lieferscheine]]</f>
        <v>0.15928500000000001</v>
      </c>
    </row>
    <row r="4492" spans="1:14" x14ac:dyDescent="0.2">
      <c r="A4492" s="2" t="s">
        <v>52</v>
      </c>
      <c r="B4492" s="2" t="s">
        <v>52</v>
      </c>
      <c r="C4492" s="2" t="s">
        <v>6</v>
      </c>
      <c r="D4492" s="2" t="s">
        <v>15</v>
      </c>
      <c r="E4492" s="2" t="s">
        <v>21</v>
      </c>
      <c r="F4492" s="2" t="s">
        <v>61</v>
      </c>
      <c r="G4492" s="1">
        <v>1377</v>
      </c>
      <c r="H4492" s="1">
        <v>810</v>
      </c>
      <c r="I4492" s="4">
        <v>6</v>
      </c>
      <c r="J4492" s="2" t="s">
        <v>69</v>
      </c>
      <c r="K4492" s="1">
        <f>Tabelle111[[#This Row],[Menge kg Nges]]/1000</f>
        <v>1.377</v>
      </c>
      <c r="L4492" s="1">
        <f>Tabelle111[[#This Row],[Menge kg P2O5]]/1000</f>
        <v>0.81</v>
      </c>
      <c r="M4492" s="1">
        <f>Tabelle111[[#This Row],[Menge t Nges]]/Tabelle111[[#This Row],[Anzahl Lieferscheine]]</f>
        <v>0.22950000000000001</v>
      </c>
      <c r="N4492" s="1">
        <f>Tabelle111[[#This Row],[Menge t P2O5]]/Tabelle111[[#This Row],[Anzahl Lieferscheine]]</f>
        <v>0.13500000000000001</v>
      </c>
    </row>
    <row r="4493" spans="1:14" x14ac:dyDescent="0.2">
      <c r="A4493" s="2" t="s">
        <v>52</v>
      </c>
      <c r="B4493" s="2" t="s">
        <v>52</v>
      </c>
      <c r="C4493" s="2" t="s">
        <v>6</v>
      </c>
      <c r="D4493" s="2" t="s">
        <v>15</v>
      </c>
      <c r="E4493" s="2" t="s">
        <v>9</v>
      </c>
      <c r="F4493" s="2" t="s">
        <v>61</v>
      </c>
      <c r="G4493" s="1">
        <v>6816.92</v>
      </c>
      <c r="H4493" s="1">
        <v>3867.3699999999994</v>
      </c>
      <c r="I4493" s="4">
        <v>16</v>
      </c>
      <c r="J4493" s="2" t="s">
        <v>69</v>
      </c>
      <c r="K4493" s="1">
        <f>Tabelle111[[#This Row],[Menge kg Nges]]/1000</f>
        <v>6.8169199999999996</v>
      </c>
      <c r="L4493" s="1">
        <f>Tabelle111[[#This Row],[Menge kg P2O5]]/1000</f>
        <v>3.8673699999999993</v>
      </c>
      <c r="M4493" s="1">
        <f>Tabelle111[[#This Row],[Menge t Nges]]/Tabelle111[[#This Row],[Anzahl Lieferscheine]]</f>
        <v>0.42605749999999998</v>
      </c>
      <c r="N4493" s="1">
        <f>Tabelle111[[#This Row],[Menge t P2O5]]/Tabelle111[[#This Row],[Anzahl Lieferscheine]]</f>
        <v>0.24171062499999996</v>
      </c>
    </row>
    <row r="4494" spans="1:14" x14ac:dyDescent="0.2">
      <c r="A4494" s="2" t="s">
        <v>52</v>
      </c>
      <c r="B4494" s="2" t="s">
        <v>52</v>
      </c>
      <c r="C4494" s="2" t="s">
        <v>6</v>
      </c>
      <c r="D4494" s="2" t="s">
        <v>15</v>
      </c>
      <c r="E4494" s="2" t="s">
        <v>10</v>
      </c>
      <c r="F4494" s="2" t="s">
        <v>61</v>
      </c>
      <c r="G4494" s="1">
        <v>324</v>
      </c>
      <c r="H4494" s="1">
        <v>138.4</v>
      </c>
      <c r="I4494" s="4">
        <v>1</v>
      </c>
      <c r="J4494" s="2" t="s">
        <v>69</v>
      </c>
      <c r="K4494" s="1">
        <f>Tabelle111[[#This Row],[Menge kg Nges]]/1000</f>
        <v>0.32400000000000001</v>
      </c>
      <c r="L4494" s="1">
        <f>Tabelle111[[#This Row],[Menge kg P2O5]]/1000</f>
        <v>0.1384</v>
      </c>
      <c r="M4494" s="1">
        <f>Tabelle111[[#This Row],[Menge t Nges]]/Tabelle111[[#This Row],[Anzahl Lieferscheine]]</f>
        <v>0.32400000000000001</v>
      </c>
      <c r="N4494" s="1">
        <f>Tabelle111[[#This Row],[Menge t P2O5]]/Tabelle111[[#This Row],[Anzahl Lieferscheine]]</f>
        <v>0.1384</v>
      </c>
    </row>
    <row r="4495" spans="1:14" x14ac:dyDescent="0.2">
      <c r="A4495" s="2" t="s">
        <v>52</v>
      </c>
      <c r="B4495" s="2" t="s">
        <v>52</v>
      </c>
      <c r="C4495" s="2" t="s">
        <v>6</v>
      </c>
      <c r="D4495" s="2" t="s">
        <v>15</v>
      </c>
      <c r="E4495" s="2" t="s">
        <v>13</v>
      </c>
      <c r="F4495" s="2" t="s">
        <v>61</v>
      </c>
      <c r="G4495" s="1">
        <v>492</v>
      </c>
      <c r="H4495" s="1">
        <v>344.4</v>
      </c>
      <c r="I4495" s="4">
        <v>2</v>
      </c>
      <c r="J4495" s="2" t="s">
        <v>69</v>
      </c>
      <c r="K4495" s="1">
        <f>Tabelle111[[#This Row],[Menge kg Nges]]/1000</f>
        <v>0.49199999999999999</v>
      </c>
      <c r="L4495" s="1">
        <f>Tabelle111[[#This Row],[Menge kg P2O5]]/1000</f>
        <v>0.34439999999999998</v>
      </c>
      <c r="M4495" s="1">
        <f>Tabelle111[[#This Row],[Menge t Nges]]/Tabelle111[[#This Row],[Anzahl Lieferscheine]]</f>
        <v>0.246</v>
      </c>
      <c r="N4495" s="1">
        <f>Tabelle111[[#This Row],[Menge t P2O5]]/Tabelle111[[#This Row],[Anzahl Lieferscheine]]</f>
        <v>0.17219999999999999</v>
      </c>
    </row>
    <row r="4496" spans="1:14" x14ac:dyDescent="0.2">
      <c r="A4496" s="2" t="s">
        <v>52</v>
      </c>
      <c r="B4496" s="2" t="s">
        <v>52</v>
      </c>
      <c r="C4496" s="2" t="s">
        <v>25</v>
      </c>
      <c r="D4496" s="2" t="s">
        <v>25</v>
      </c>
      <c r="E4496" s="2" t="s">
        <v>26</v>
      </c>
      <c r="F4496" s="2" t="s">
        <v>61</v>
      </c>
      <c r="G4496" s="1">
        <v>1455.1499999999999</v>
      </c>
      <c r="H4496" s="1">
        <v>978.8599999999999</v>
      </c>
      <c r="I4496" s="4">
        <v>6</v>
      </c>
      <c r="J4496" s="2" t="s">
        <v>69</v>
      </c>
      <c r="K4496" s="1">
        <f>Tabelle111[[#This Row],[Menge kg Nges]]/1000</f>
        <v>1.4551499999999999</v>
      </c>
      <c r="L4496" s="1">
        <f>Tabelle111[[#This Row],[Menge kg P2O5]]/1000</f>
        <v>0.97885999999999995</v>
      </c>
      <c r="M4496" s="1">
        <f>Tabelle111[[#This Row],[Menge t Nges]]/Tabelle111[[#This Row],[Anzahl Lieferscheine]]</f>
        <v>0.24252499999999999</v>
      </c>
      <c r="N4496" s="1">
        <f>Tabelle111[[#This Row],[Menge t P2O5]]/Tabelle111[[#This Row],[Anzahl Lieferscheine]]</f>
        <v>0.16314333333333333</v>
      </c>
    </row>
    <row r="4497" spans="1:14" x14ac:dyDescent="0.2">
      <c r="A4497" s="2" t="s">
        <v>52</v>
      </c>
      <c r="B4497" s="2" t="s">
        <v>28</v>
      </c>
      <c r="C4497" s="2" t="s">
        <v>6</v>
      </c>
      <c r="D4497" s="2" t="s">
        <v>15</v>
      </c>
      <c r="E4497" s="2" t="s">
        <v>8</v>
      </c>
      <c r="F4497" s="2" t="s">
        <v>61</v>
      </c>
      <c r="G4497" s="1">
        <v>480</v>
      </c>
      <c r="H4497" s="1">
        <v>259.2</v>
      </c>
      <c r="I4497" s="4">
        <v>1</v>
      </c>
      <c r="J4497" s="2" t="s">
        <v>69</v>
      </c>
      <c r="K4497" s="1">
        <f>Tabelle111[[#This Row],[Menge kg Nges]]/1000</f>
        <v>0.48</v>
      </c>
      <c r="L4497" s="1">
        <f>Tabelle111[[#This Row],[Menge kg P2O5]]/1000</f>
        <v>0.25919999999999999</v>
      </c>
      <c r="M4497" s="1">
        <f>Tabelle111[[#This Row],[Menge t Nges]]/Tabelle111[[#This Row],[Anzahl Lieferscheine]]</f>
        <v>0.48</v>
      </c>
      <c r="N4497" s="1">
        <f>Tabelle111[[#This Row],[Menge t P2O5]]/Tabelle111[[#This Row],[Anzahl Lieferscheine]]</f>
        <v>0.25919999999999999</v>
      </c>
    </row>
    <row r="4498" spans="1:14" x14ac:dyDescent="0.2">
      <c r="A4498" s="2" t="s">
        <v>52</v>
      </c>
      <c r="B4498" s="2" t="s">
        <v>42</v>
      </c>
      <c r="C4498" s="2" t="s">
        <v>6</v>
      </c>
      <c r="D4498" s="2" t="s">
        <v>7</v>
      </c>
      <c r="E4498" s="2" t="s">
        <v>12</v>
      </c>
      <c r="F4498" s="2" t="s">
        <v>61</v>
      </c>
      <c r="G4498" s="1">
        <v>340.2</v>
      </c>
      <c r="H4498" s="1">
        <v>129.6</v>
      </c>
      <c r="I4498" s="4">
        <v>1</v>
      </c>
      <c r="J4498" s="2" t="s">
        <v>69</v>
      </c>
      <c r="K4498" s="1">
        <f>Tabelle111[[#This Row],[Menge kg Nges]]/1000</f>
        <v>0.3402</v>
      </c>
      <c r="L4498" s="1">
        <f>Tabelle111[[#This Row],[Menge kg P2O5]]/1000</f>
        <v>0.12959999999999999</v>
      </c>
      <c r="M4498" s="1">
        <f>Tabelle111[[#This Row],[Menge t Nges]]/Tabelle111[[#This Row],[Anzahl Lieferscheine]]</f>
        <v>0.3402</v>
      </c>
      <c r="N4498" s="1">
        <f>Tabelle111[[#This Row],[Menge t P2O5]]/Tabelle111[[#This Row],[Anzahl Lieferscheine]]</f>
        <v>0.12959999999999999</v>
      </c>
    </row>
    <row r="4499" spans="1:14" x14ac:dyDescent="0.2">
      <c r="A4499" s="2" t="s">
        <v>52</v>
      </c>
      <c r="B4499" s="2" t="s">
        <v>42</v>
      </c>
      <c r="C4499" s="2" t="s">
        <v>6</v>
      </c>
      <c r="D4499" s="2" t="s">
        <v>15</v>
      </c>
      <c r="E4499" s="2" t="s">
        <v>9</v>
      </c>
      <c r="F4499" s="2" t="s">
        <v>61</v>
      </c>
      <c r="G4499" s="1">
        <v>292.8</v>
      </c>
      <c r="H4499" s="1">
        <v>189.6</v>
      </c>
      <c r="I4499" s="4">
        <v>2</v>
      </c>
      <c r="J4499" s="2" t="s">
        <v>69</v>
      </c>
      <c r="K4499" s="1">
        <f>Tabelle111[[#This Row],[Menge kg Nges]]/1000</f>
        <v>0.2928</v>
      </c>
      <c r="L4499" s="1">
        <f>Tabelle111[[#This Row],[Menge kg P2O5]]/1000</f>
        <v>0.18959999999999999</v>
      </c>
      <c r="M4499" s="1">
        <f>Tabelle111[[#This Row],[Menge t Nges]]/Tabelle111[[#This Row],[Anzahl Lieferscheine]]</f>
        <v>0.1464</v>
      </c>
      <c r="N4499" s="1">
        <f>Tabelle111[[#This Row],[Menge t P2O5]]/Tabelle111[[#This Row],[Anzahl Lieferscheine]]</f>
        <v>9.4799999999999995E-2</v>
      </c>
    </row>
    <row r="4500" spans="1:14" x14ac:dyDescent="0.2">
      <c r="A4500" s="2" t="s">
        <v>37</v>
      </c>
      <c r="B4500" s="2" t="s">
        <v>32</v>
      </c>
      <c r="C4500" s="2" t="s">
        <v>6</v>
      </c>
      <c r="D4500" s="2" t="s">
        <v>15</v>
      </c>
      <c r="E4500" s="2" t="s">
        <v>20</v>
      </c>
      <c r="F4500" s="2" t="s">
        <v>61</v>
      </c>
      <c r="G4500" s="1">
        <v>7105.920000000001</v>
      </c>
      <c r="H4500" s="1">
        <v>4617</v>
      </c>
      <c r="I4500" s="4">
        <v>25</v>
      </c>
      <c r="J4500" s="2" t="s">
        <v>69</v>
      </c>
      <c r="K4500" s="1">
        <f>Tabelle111[[#This Row],[Menge kg Nges]]/1000</f>
        <v>7.1059200000000011</v>
      </c>
      <c r="L4500" s="1">
        <f>Tabelle111[[#This Row],[Menge kg P2O5]]/1000</f>
        <v>4.617</v>
      </c>
      <c r="M4500" s="1">
        <f>Tabelle111[[#This Row],[Menge t Nges]]/Tabelle111[[#This Row],[Anzahl Lieferscheine]]</f>
        <v>0.28423680000000007</v>
      </c>
      <c r="N4500" s="1">
        <f>Tabelle111[[#This Row],[Menge t P2O5]]/Tabelle111[[#This Row],[Anzahl Lieferscheine]]</f>
        <v>0.18468000000000001</v>
      </c>
    </row>
    <row r="4501" spans="1:14" x14ac:dyDescent="0.2">
      <c r="A4501" s="2" t="s">
        <v>37</v>
      </c>
      <c r="B4501" s="2" t="s">
        <v>32</v>
      </c>
      <c r="C4501" s="2" t="s">
        <v>6</v>
      </c>
      <c r="D4501" s="2" t="s">
        <v>15</v>
      </c>
      <c r="E4501" s="2" t="s">
        <v>31</v>
      </c>
      <c r="F4501" s="2" t="s">
        <v>61</v>
      </c>
      <c r="G4501" s="1">
        <v>400</v>
      </c>
      <c r="H4501" s="1">
        <v>165</v>
      </c>
      <c r="I4501" s="4">
        <v>1</v>
      </c>
      <c r="J4501" s="2" t="s">
        <v>69</v>
      </c>
      <c r="K4501" s="1">
        <f>Tabelle111[[#This Row],[Menge kg Nges]]/1000</f>
        <v>0.4</v>
      </c>
      <c r="L4501" s="1">
        <f>Tabelle111[[#This Row],[Menge kg P2O5]]/1000</f>
        <v>0.16500000000000001</v>
      </c>
      <c r="M4501" s="1">
        <f>Tabelle111[[#This Row],[Menge t Nges]]/Tabelle111[[#This Row],[Anzahl Lieferscheine]]</f>
        <v>0.4</v>
      </c>
      <c r="N4501" s="1">
        <f>Tabelle111[[#This Row],[Menge t P2O5]]/Tabelle111[[#This Row],[Anzahl Lieferscheine]]</f>
        <v>0.16500000000000001</v>
      </c>
    </row>
    <row r="4502" spans="1:14" x14ac:dyDescent="0.2">
      <c r="A4502" s="2" t="s">
        <v>37</v>
      </c>
      <c r="B4502" s="2" t="s">
        <v>32</v>
      </c>
      <c r="C4502" s="2" t="s">
        <v>25</v>
      </c>
      <c r="D4502" s="2" t="s">
        <v>25</v>
      </c>
      <c r="E4502" s="2" t="s">
        <v>26</v>
      </c>
      <c r="F4502" s="2" t="s">
        <v>61</v>
      </c>
      <c r="G4502" s="1">
        <v>251.10000000000002</v>
      </c>
      <c r="H4502" s="1">
        <v>48.599999999999994</v>
      </c>
      <c r="I4502" s="4">
        <v>3</v>
      </c>
      <c r="J4502" s="2" t="s">
        <v>69</v>
      </c>
      <c r="K4502" s="1">
        <f>Tabelle111[[#This Row],[Menge kg Nges]]/1000</f>
        <v>0.25110000000000005</v>
      </c>
      <c r="L4502" s="1">
        <f>Tabelle111[[#This Row],[Menge kg P2O5]]/1000</f>
        <v>4.8599999999999997E-2</v>
      </c>
      <c r="M4502" s="1">
        <f>Tabelle111[[#This Row],[Menge t Nges]]/Tabelle111[[#This Row],[Anzahl Lieferscheine]]</f>
        <v>8.3700000000000011E-2</v>
      </c>
      <c r="N4502" s="1">
        <f>Tabelle111[[#This Row],[Menge t P2O5]]/Tabelle111[[#This Row],[Anzahl Lieferscheine]]</f>
        <v>1.6199999999999999E-2</v>
      </c>
    </row>
    <row r="4503" spans="1:14" x14ac:dyDescent="0.2">
      <c r="A4503" s="2" t="s">
        <v>37</v>
      </c>
      <c r="B4503" s="2" t="s">
        <v>43</v>
      </c>
      <c r="C4503" s="2" t="s">
        <v>6</v>
      </c>
      <c r="D4503" s="2" t="s">
        <v>7</v>
      </c>
      <c r="E4503" s="2" t="s">
        <v>11</v>
      </c>
      <c r="F4503" s="2" t="s">
        <v>61</v>
      </c>
      <c r="G4503" s="1">
        <v>324</v>
      </c>
      <c r="H4503" s="1">
        <v>136</v>
      </c>
      <c r="I4503" s="4">
        <v>5</v>
      </c>
      <c r="J4503" s="2" t="s">
        <v>69</v>
      </c>
      <c r="K4503" s="1">
        <f>Tabelle111[[#This Row],[Menge kg Nges]]/1000</f>
        <v>0.32400000000000001</v>
      </c>
      <c r="L4503" s="1">
        <f>Tabelle111[[#This Row],[Menge kg P2O5]]/1000</f>
        <v>0.13600000000000001</v>
      </c>
      <c r="M4503" s="1">
        <f>Tabelle111[[#This Row],[Menge t Nges]]/Tabelle111[[#This Row],[Anzahl Lieferscheine]]</f>
        <v>6.4799999999999996E-2</v>
      </c>
      <c r="N4503" s="1">
        <f>Tabelle111[[#This Row],[Menge t P2O5]]/Tabelle111[[#This Row],[Anzahl Lieferscheine]]</f>
        <v>2.7200000000000002E-2</v>
      </c>
    </row>
    <row r="4504" spans="1:14" x14ac:dyDescent="0.2">
      <c r="A4504" s="2" t="s">
        <v>37</v>
      </c>
      <c r="B4504" s="2" t="s">
        <v>43</v>
      </c>
      <c r="C4504" s="2" t="s">
        <v>6</v>
      </c>
      <c r="D4504" s="2" t="s">
        <v>7</v>
      </c>
      <c r="E4504" s="2" t="s">
        <v>13</v>
      </c>
      <c r="F4504" s="2" t="s">
        <v>61</v>
      </c>
      <c r="G4504" s="1">
        <v>436.6</v>
      </c>
      <c r="H4504" s="1">
        <v>222.2</v>
      </c>
      <c r="I4504" s="4">
        <v>2</v>
      </c>
      <c r="J4504" s="2" t="s">
        <v>69</v>
      </c>
      <c r="K4504" s="1">
        <f>Tabelle111[[#This Row],[Menge kg Nges]]/1000</f>
        <v>0.43660000000000004</v>
      </c>
      <c r="L4504" s="1">
        <f>Tabelle111[[#This Row],[Menge kg P2O5]]/1000</f>
        <v>0.22219999999999998</v>
      </c>
      <c r="M4504" s="1">
        <f>Tabelle111[[#This Row],[Menge t Nges]]/Tabelle111[[#This Row],[Anzahl Lieferscheine]]</f>
        <v>0.21830000000000002</v>
      </c>
      <c r="N4504" s="1">
        <f>Tabelle111[[#This Row],[Menge t P2O5]]/Tabelle111[[#This Row],[Anzahl Lieferscheine]]</f>
        <v>0.11109999999999999</v>
      </c>
    </row>
    <row r="4505" spans="1:14" x14ac:dyDescent="0.2">
      <c r="A4505" s="2" t="s">
        <v>37</v>
      </c>
      <c r="B4505" s="2" t="s">
        <v>36</v>
      </c>
      <c r="C4505" s="2" t="s">
        <v>6</v>
      </c>
      <c r="D4505" s="2" t="s">
        <v>7</v>
      </c>
      <c r="E4505" s="2" t="s">
        <v>8</v>
      </c>
      <c r="F4505" s="2" t="s">
        <v>61</v>
      </c>
      <c r="G4505" s="1">
        <v>431.95000000000005</v>
      </c>
      <c r="H4505" s="1">
        <v>165.73000000000002</v>
      </c>
      <c r="I4505" s="4">
        <v>3</v>
      </c>
      <c r="J4505" s="2" t="s">
        <v>69</v>
      </c>
      <c r="K4505" s="1">
        <f>Tabelle111[[#This Row],[Menge kg Nges]]/1000</f>
        <v>0.43195000000000006</v>
      </c>
      <c r="L4505" s="1">
        <f>Tabelle111[[#This Row],[Menge kg P2O5]]/1000</f>
        <v>0.16573000000000002</v>
      </c>
      <c r="M4505" s="1">
        <f>Tabelle111[[#This Row],[Menge t Nges]]/Tabelle111[[#This Row],[Anzahl Lieferscheine]]</f>
        <v>0.14398333333333335</v>
      </c>
      <c r="N4505" s="1">
        <f>Tabelle111[[#This Row],[Menge t P2O5]]/Tabelle111[[#This Row],[Anzahl Lieferscheine]]</f>
        <v>5.5243333333333339E-2</v>
      </c>
    </row>
    <row r="4506" spans="1:14" x14ac:dyDescent="0.2">
      <c r="A4506" s="2" t="s">
        <v>37</v>
      </c>
      <c r="B4506" s="2" t="s">
        <v>36</v>
      </c>
      <c r="C4506" s="2" t="s">
        <v>6</v>
      </c>
      <c r="D4506" s="2" t="s">
        <v>7</v>
      </c>
      <c r="E4506" s="2" t="s">
        <v>9</v>
      </c>
      <c r="F4506" s="2" t="s">
        <v>61</v>
      </c>
      <c r="G4506" s="1">
        <v>572.4</v>
      </c>
      <c r="H4506" s="1">
        <v>235.8</v>
      </c>
      <c r="I4506" s="4">
        <v>4</v>
      </c>
      <c r="J4506" s="2" t="s">
        <v>69</v>
      </c>
      <c r="K4506" s="1">
        <f>Tabelle111[[#This Row],[Menge kg Nges]]/1000</f>
        <v>0.57240000000000002</v>
      </c>
      <c r="L4506" s="1">
        <f>Tabelle111[[#This Row],[Menge kg P2O5]]/1000</f>
        <v>0.23580000000000001</v>
      </c>
      <c r="M4506" s="1">
        <f>Tabelle111[[#This Row],[Menge t Nges]]/Tabelle111[[#This Row],[Anzahl Lieferscheine]]</f>
        <v>0.1431</v>
      </c>
      <c r="N4506" s="1">
        <f>Tabelle111[[#This Row],[Menge t P2O5]]/Tabelle111[[#This Row],[Anzahl Lieferscheine]]</f>
        <v>5.8950000000000002E-2</v>
      </c>
    </row>
    <row r="4507" spans="1:14" x14ac:dyDescent="0.2">
      <c r="A4507" s="2" t="s">
        <v>37</v>
      </c>
      <c r="B4507" s="2" t="s">
        <v>36</v>
      </c>
      <c r="C4507" s="2" t="s">
        <v>6</v>
      </c>
      <c r="D4507" s="2" t="s">
        <v>7</v>
      </c>
      <c r="E4507" s="2" t="s">
        <v>11</v>
      </c>
      <c r="F4507" s="2" t="s">
        <v>61</v>
      </c>
      <c r="G4507" s="1">
        <v>1773.5</v>
      </c>
      <c r="H4507" s="1">
        <v>786</v>
      </c>
      <c r="I4507" s="4">
        <v>6</v>
      </c>
      <c r="J4507" s="2" t="s">
        <v>69</v>
      </c>
      <c r="K4507" s="1">
        <f>Tabelle111[[#This Row],[Menge kg Nges]]/1000</f>
        <v>1.7735000000000001</v>
      </c>
      <c r="L4507" s="1">
        <f>Tabelle111[[#This Row],[Menge kg P2O5]]/1000</f>
        <v>0.78600000000000003</v>
      </c>
      <c r="M4507" s="1">
        <f>Tabelle111[[#This Row],[Menge t Nges]]/Tabelle111[[#This Row],[Anzahl Lieferscheine]]</f>
        <v>0.29558333333333336</v>
      </c>
      <c r="N4507" s="1">
        <f>Tabelle111[[#This Row],[Menge t P2O5]]/Tabelle111[[#This Row],[Anzahl Lieferscheine]]</f>
        <v>0.13100000000000001</v>
      </c>
    </row>
    <row r="4508" spans="1:14" x14ac:dyDescent="0.2">
      <c r="A4508" s="2" t="s">
        <v>37</v>
      </c>
      <c r="B4508" s="2" t="s">
        <v>36</v>
      </c>
      <c r="C4508" s="2" t="s">
        <v>6</v>
      </c>
      <c r="D4508" s="2" t="s">
        <v>7</v>
      </c>
      <c r="E4508" s="2" t="s">
        <v>12</v>
      </c>
      <c r="F4508" s="2" t="s">
        <v>61</v>
      </c>
      <c r="G4508" s="1">
        <v>6075.55</v>
      </c>
      <c r="H4508" s="1">
        <v>2311.1499999999996</v>
      </c>
      <c r="I4508" s="4">
        <v>24</v>
      </c>
      <c r="J4508" s="2" t="s">
        <v>69</v>
      </c>
      <c r="K4508" s="1">
        <f>Tabelle111[[#This Row],[Menge kg Nges]]/1000</f>
        <v>6.0755499999999998</v>
      </c>
      <c r="L4508" s="1">
        <f>Tabelle111[[#This Row],[Menge kg P2O5]]/1000</f>
        <v>2.3111499999999996</v>
      </c>
      <c r="M4508" s="1">
        <f>Tabelle111[[#This Row],[Menge t Nges]]/Tabelle111[[#This Row],[Anzahl Lieferscheine]]</f>
        <v>0.25314791666666664</v>
      </c>
      <c r="N4508" s="1">
        <f>Tabelle111[[#This Row],[Menge t P2O5]]/Tabelle111[[#This Row],[Anzahl Lieferscheine]]</f>
        <v>9.629791666666665E-2</v>
      </c>
    </row>
    <row r="4509" spans="1:14" x14ac:dyDescent="0.2">
      <c r="A4509" s="2" t="s">
        <v>37</v>
      </c>
      <c r="B4509" s="2" t="s">
        <v>36</v>
      </c>
      <c r="C4509" s="2" t="s">
        <v>6</v>
      </c>
      <c r="D4509" s="2" t="s">
        <v>7</v>
      </c>
      <c r="E4509" s="2" t="s">
        <v>13</v>
      </c>
      <c r="F4509" s="2" t="s">
        <v>61</v>
      </c>
      <c r="G4509" s="1">
        <v>2572.3999999999996</v>
      </c>
      <c r="H4509" s="1">
        <v>1332.72</v>
      </c>
      <c r="I4509" s="4">
        <v>21</v>
      </c>
      <c r="J4509" s="2" t="s">
        <v>69</v>
      </c>
      <c r="K4509" s="1">
        <f>Tabelle111[[#This Row],[Menge kg Nges]]/1000</f>
        <v>2.5723999999999996</v>
      </c>
      <c r="L4509" s="1">
        <f>Tabelle111[[#This Row],[Menge kg P2O5]]/1000</f>
        <v>1.3327200000000001</v>
      </c>
      <c r="M4509" s="1">
        <f>Tabelle111[[#This Row],[Menge t Nges]]/Tabelle111[[#This Row],[Anzahl Lieferscheine]]</f>
        <v>0.12249523809523807</v>
      </c>
      <c r="N4509" s="1">
        <f>Tabelle111[[#This Row],[Menge t P2O5]]/Tabelle111[[#This Row],[Anzahl Lieferscheine]]</f>
        <v>6.3462857142857154E-2</v>
      </c>
    </row>
    <row r="4510" spans="1:14" x14ac:dyDescent="0.2">
      <c r="A4510" s="2" t="s">
        <v>37</v>
      </c>
      <c r="B4510" s="2" t="s">
        <v>36</v>
      </c>
      <c r="C4510" s="2" t="s">
        <v>6</v>
      </c>
      <c r="D4510" s="2" t="s">
        <v>7</v>
      </c>
      <c r="E4510" s="2" t="s">
        <v>14</v>
      </c>
      <c r="F4510" s="2" t="s">
        <v>61</v>
      </c>
      <c r="G4510" s="1">
        <v>3477</v>
      </c>
      <c r="H4510" s="1">
        <v>1429.8999999999999</v>
      </c>
      <c r="I4510" s="4">
        <v>15</v>
      </c>
      <c r="J4510" s="2" t="s">
        <v>69</v>
      </c>
      <c r="K4510" s="1">
        <f>Tabelle111[[#This Row],[Menge kg Nges]]/1000</f>
        <v>3.4769999999999999</v>
      </c>
      <c r="L4510" s="1">
        <f>Tabelle111[[#This Row],[Menge kg P2O5]]/1000</f>
        <v>1.4298999999999999</v>
      </c>
      <c r="M4510" s="1">
        <f>Tabelle111[[#This Row],[Menge t Nges]]/Tabelle111[[#This Row],[Anzahl Lieferscheine]]</f>
        <v>0.23179999999999998</v>
      </c>
      <c r="N4510" s="1">
        <f>Tabelle111[[#This Row],[Menge t P2O5]]/Tabelle111[[#This Row],[Anzahl Lieferscheine]]</f>
        <v>9.5326666666666657E-2</v>
      </c>
    </row>
    <row r="4511" spans="1:14" x14ac:dyDescent="0.2">
      <c r="A4511" s="2" t="s">
        <v>37</v>
      </c>
      <c r="B4511" s="2" t="s">
        <v>36</v>
      </c>
      <c r="C4511" s="2" t="s">
        <v>25</v>
      </c>
      <c r="D4511" s="2" t="s">
        <v>25</v>
      </c>
      <c r="E4511" s="2" t="s">
        <v>26</v>
      </c>
      <c r="F4511" s="2" t="s">
        <v>61</v>
      </c>
      <c r="G4511" s="1">
        <v>325.5</v>
      </c>
      <c r="H4511" s="1">
        <v>63</v>
      </c>
      <c r="I4511" s="4">
        <v>2</v>
      </c>
      <c r="J4511" s="2" t="s">
        <v>69</v>
      </c>
      <c r="K4511" s="1">
        <f>Tabelle111[[#This Row],[Menge kg Nges]]/1000</f>
        <v>0.32550000000000001</v>
      </c>
      <c r="L4511" s="1">
        <f>Tabelle111[[#This Row],[Menge kg P2O5]]/1000</f>
        <v>6.3E-2</v>
      </c>
      <c r="M4511" s="1">
        <f>Tabelle111[[#This Row],[Menge t Nges]]/Tabelle111[[#This Row],[Anzahl Lieferscheine]]</f>
        <v>0.16275000000000001</v>
      </c>
      <c r="N4511" s="1">
        <f>Tabelle111[[#This Row],[Menge t P2O5]]/Tabelle111[[#This Row],[Anzahl Lieferscheine]]</f>
        <v>3.15E-2</v>
      </c>
    </row>
    <row r="4512" spans="1:14" x14ac:dyDescent="0.2">
      <c r="A4512" s="2" t="s">
        <v>37</v>
      </c>
      <c r="B4512" s="2" t="s">
        <v>44</v>
      </c>
      <c r="C4512" s="2" t="s">
        <v>6</v>
      </c>
      <c r="D4512" s="2" t="s">
        <v>7</v>
      </c>
      <c r="E4512" s="2" t="s">
        <v>9</v>
      </c>
      <c r="F4512" s="2" t="s">
        <v>61</v>
      </c>
      <c r="G4512" s="1">
        <v>915.72000000000014</v>
      </c>
      <c r="H4512" s="1">
        <v>407.73999999999995</v>
      </c>
      <c r="I4512" s="4">
        <v>12</v>
      </c>
      <c r="J4512" s="2" t="s">
        <v>69</v>
      </c>
      <c r="K4512" s="1">
        <f>Tabelle111[[#This Row],[Menge kg Nges]]/1000</f>
        <v>0.91572000000000009</v>
      </c>
      <c r="L4512" s="1">
        <f>Tabelle111[[#This Row],[Menge kg P2O5]]/1000</f>
        <v>0.40773999999999994</v>
      </c>
      <c r="M4512" s="1">
        <f>Tabelle111[[#This Row],[Menge t Nges]]/Tabelle111[[#This Row],[Anzahl Lieferscheine]]</f>
        <v>7.6310000000000003E-2</v>
      </c>
      <c r="N4512" s="1">
        <f>Tabelle111[[#This Row],[Menge t P2O5]]/Tabelle111[[#This Row],[Anzahl Lieferscheine]]</f>
        <v>3.3978333333333326E-2</v>
      </c>
    </row>
    <row r="4513" spans="1:14" x14ac:dyDescent="0.2">
      <c r="A4513" s="2" t="s">
        <v>37</v>
      </c>
      <c r="B4513" s="2" t="s">
        <v>44</v>
      </c>
      <c r="C4513" s="2" t="s">
        <v>6</v>
      </c>
      <c r="D4513" s="2" t="s">
        <v>7</v>
      </c>
      <c r="E4513" s="2" t="s">
        <v>11</v>
      </c>
      <c r="F4513" s="2" t="s">
        <v>61</v>
      </c>
      <c r="G4513" s="1">
        <v>875</v>
      </c>
      <c r="H4513" s="1">
        <v>385</v>
      </c>
      <c r="I4513" s="4">
        <v>2</v>
      </c>
      <c r="J4513" s="2" t="s">
        <v>69</v>
      </c>
      <c r="K4513" s="1">
        <f>Tabelle111[[#This Row],[Menge kg Nges]]/1000</f>
        <v>0.875</v>
      </c>
      <c r="L4513" s="1">
        <f>Tabelle111[[#This Row],[Menge kg P2O5]]/1000</f>
        <v>0.38500000000000001</v>
      </c>
      <c r="M4513" s="1">
        <f>Tabelle111[[#This Row],[Menge t Nges]]/Tabelle111[[#This Row],[Anzahl Lieferscheine]]</f>
        <v>0.4375</v>
      </c>
      <c r="N4513" s="1">
        <f>Tabelle111[[#This Row],[Menge t P2O5]]/Tabelle111[[#This Row],[Anzahl Lieferscheine]]</f>
        <v>0.1925</v>
      </c>
    </row>
    <row r="4514" spans="1:14" x14ac:dyDescent="0.2">
      <c r="A4514" s="2" t="s">
        <v>37</v>
      </c>
      <c r="B4514" s="2" t="s">
        <v>44</v>
      </c>
      <c r="C4514" s="2" t="s">
        <v>6</v>
      </c>
      <c r="D4514" s="2" t="s">
        <v>7</v>
      </c>
      <c r="E4514" s="2" t="s">
        <v>12</v>
      </c>
      <c r="F4514" s="2" t="s">
        <v>61</v>
      </c>
      <c r="G4514" s="1">
        <v>1969.75</v>
      </c>
      <c r="H4514" s="1">
        <v>868</v>
      </c>
      <c r="I4514" s="4">
        <v>6</v>
      </c>
      <c r="J4514" s="2" t="s">
        <v>69</v>
      </c>
      <c r="K4514" s="1">
        <f>Tabelle111[[#This Row],[Menge kg Nges]]/1000</f>
        <v>1.9697499999999999</v>
      </c>
      <c r="L4514" s="1">
        <f>Tabelle111[[#This Row],[Menge kg P2O5]]/1000</f>
        <v>0.86799999999999999</v>
      </c>
      <c r="M4514" s="1">
        <f>Tabelle111[[#This Row],[Menge t Nges]]/Tabelle111[[#This Row],[Anzahl Lieferscheine]]</f>
        <v>0.32829166666666665</v>
      </c>
      <c r="N4514" s="1">
        <f>Tabelle111[[#This Row],[Menge t P2O5]]/Tabelle111[[#This Row],[Anzahl Lieferscheine]]</f>
        <v>0.14466666666666667</v>
      </c>
    </row>
    <row r="4515" spans="1:14" x14ac:dyDescent="0.2">
      <c r="A4515" s="2" t="s">
        <v>37</v>
      </c>
      <c r="B4515" s="2" t="s">
        <v>44</v>
      </c>
      <c r="C4515" s="2" t="s">
        <v>6</v>
      </c>
      <c r="D4515" s="2" t="s">
        <v>7</v>
      </c>
      <c r="E4515" s="2" t="s">
        <v>13</v>
      </c>
      <c r="F4515" s="2" t="s">
        <v>61</v>
      </c>
      <c r="G4515" s="1">
        <v>1002.8</v>
      </c>
      <c r="H4515" s="1">
        <v>463.6</v>
      </c>
      <c r="I4515" s="4">
        <v>4</v>
      </c>
      <c r="J4515" s="2" t="s">
        <v>69</v>
      </c>
      <c r="K4515" s="1">
        <f>Tabelle111[[#This Row],[Menge kg Nges]]/1000</f>
        <v>1.0027999999999999</v>
      </c>
      <c r="L4515" s="1">
        <f>Tabelle111[[#This Row],[Menge kg P2O5]]/1000</f>
        <v>0.46360000000000001</v>
      </c>
      <c r="M4515" s="1">
        <f>Tabelle111[[#This Row],[Menge t Nges]]/Tabelle111[[#This Row],[Anzahl Lieferscheine]]</f>
        <v>0.25069999999999998</v>
      </c>
      <c r="N4515" s="1">
        <f>Tabelle111[[#This Row],[Menge t P2O5]]/Tabelle111[[#This Row],[Anzahl Lieferscheine]]</f>
        <v>0.1159</v>
      </c>
    </row>
    <row r="4516" spans="1:14" x14ac:dyDescent="0.2">
      <c r="A4516" s="2" t="s">
        <v>37</v>
      </c>
      <c r="B4516" s="2" t="s">
        <v>44</v>
      </c>
      <c r="C4516" s="2" t="s">
        <v>6</v>
      </c>
      <c r="D4516" s="2" t="s">
        <v>7</v>
      </c>
      <c r="E4516" s="2" t="s">
        <v>14</v>
      </c>
      <c r="F4516" s="2" t="s">
        <v>61</v>
      </c>
      <c r="G4516" s="1">
        <v>4293.3999999999996</v>
      </c>
      <c r="H4516" s="1">
        <v>1780.9999999999998</v>
      </c>
      <c r="I4516" s="4">
        <v>10</v>
      </c>
      <c r="J4516" s="2" t="s">
        <v>69</v>
      </c>
      <c r="K4516" s="1">
        <f>Tabelle111[[#This Row],[Menge kg Nges]]/1000</f>
        <v>4.2933999999999992</v>
      </c>
      <c r="L4516" s="1">
        <f>Tabelle111[[#This Row],[Menge kg P2O5]]/1000</f>
        <v>1.7809999999999997</v>
      </c>
      <c r="M4516" s="1">
        <f>Tabelle111[[#This Row],[Menge t Nges]]/Tabelle111[[#This Row],[Anzahl Lieferscheine]]</f>
        <v>0.42933999999999994</v>
      </c>
      <c r="N4516" s="1">
        <f>Tabelle111[[#This Row],[Menge t P2O5]]/Tabelle111[[#This Row],[Anzahl Lieferscheine]]</f>
        <v>0.17809999999999998</v>
      </c>
    </row>
    <row r="4517" spans="1:14" x14ac:dyDescent="0.2">
      <c r="A4517" s="2" t="s">
        <v>37</v>
      </c>
      <c r="B4517" s="2" t="s">
        <v>44</v>
      </c>
      <c r="C4517" s="2" t="s">
        <v>6</v>
      </c>
      <c r="D4517" s="2" t="s">
        <v>15</v>
      </c>
      <c r="E4517" s="2" t="s">
        <v>8</v>
      </c>
      <c r="F4517" s="2" t="s">
        <v>61</v>
      </c>
      <c r="G4517" s="1">
        <v>784</v>
      </c>
      <c r="H4517" s="1">
        <v>512</v>
      </c>
      <c r="I4517" s="4">
        <v>2</v>
      </c>
      <c r="J4517" s="2" t="s">
        <v>69</v>
      </c>
      <c r="K4517" s="1">
        <f>Tabelle111[[#This Row],[Menge kg Nges]]/1000</f>
        <v>0.78400000000000003</v>
      </c>
      <c r="L4517" s="1">
        <f>Tabelle111[[#This Row],[Menge kg P2O5]]/1000</f>
        <v>0.51200000000000001</v>
      </c>
      <c r="M4517" s="1">
        <f>Tabelle111[[#This Row],[Menge t Nges]]/Tabelle111[[#This Row],[Anzahl Lieferscheine]]</f>
        <v>0.39200000000000002</v>
      </c>
      <c r="N4517" s="1">
        <f>Tabelle111[[#This Row],[Menge t P2O5]]/Tabelle111[[#This Row],[Anzahl Lieferscheine]]</f>
        <v>0.25600000000000001</v>
      </c>
    </row>
    <row r="4518" spans="1:14" x14ac:dyDescent="0.2">
      <c r="A4518" s="2" t="s">
        <v>37</v>
      </c>
      <c r="B4518" s="2" t="s">
        <v>44</v>
      </c>
      <c r="C4518" s="2" t="s">
        <v>25</v>
      </c>
      <c r="D4518" s="2" t="s">
        <v>25</v>
      </c>
      <c r="E4518" s="2" t="s">
        <v>26</v>
      </c>
      <c r="F4518" s="2" t="s">
        <v>61</v>
      </c>
      <c r="G4518" s="1">
        <v>35010.850000000013</v>
      </c>
      <c r="H4518" s="1">
        <v>19751.489999999998</v>
      </c>
      <c r="I4518" s="4">
        <v>77</v>
      </c>
      <c r="J4518" s="2" t="s">
        <v>69</v>
      </c>
      <c r="K4518" s="1">
        <f>Tabelle111[[#This Row],[Menge kg Nges]]/1000</f>
        <v>35.010850000000012</v>
      </c>
      <c r="L4518" s="1">
        <f>Tabelle111[[#This Row],[Menge kg P2O5]]/1000</f>
        <v>19.751489999999997</v>
      </c>
      <c r="M4518" s="1">
        <f>Tabelle111[[#This Row],[Menge t Nges]]/Tabelle111[[#This Row],[Anzahl Lieferscheine]]</f>
        <v>0.45468636363636378</v>
      </c>
      <c r="N4518" s="1">
        <f>Tabelle111[[#This Row],[Menge t P2O5]]/Tabelle111[[#This Row],[Anzahl Lieferscheine]]</f>
        <v>0.2565128571428571</v>
      </c>
    </row>
    <row r="4519" spans="1:14" x14ac:dyDescent="0.2">
      <c r="A4519" s="2" t="s">
        <v>37</v>
      </c>
      <c r="B4519" s="2" t="s">
        <v>49</v>
      </c>
      <c r="C4519" s="2" t="s">
        <v>6</v>
      </c>
      <c r="D4519" s="2" t="s">
        <v>7</v>
      </c>
      <c r="E4519" s="2" t="s">
        <v>11</v>
      </c>
      <c r="F4519" s="2" t="s">
        <v>61</v>
      </c>
      <c r="G4519" s="1">
        <v>510</v>
      </c>
      <c r="H4519" s="1">
        <v>195</v>
      </c>
      <c r="I4519" s="4">
        <v>1</v>
      </c>
      <c r="J4519" s="2" t="s">
        <v>69</v>
      </c>
      <c r="K4519" s="1">
        <f>Tabelle111[[#This Row],[Menge kg Nges]]/1000</f>
        <v>0.51</v>
      </c>
      <c r="L4519" s="1">
        <f>Tabelle111[[#This Row],[Menge kg P2O5]]/1000</f>
        <v>0.19500000000000001</v>
      </c>
      <c r="M4519" s="1">
        <f>Tabelle111[[#This Row],[Menge t Nges]]/Tabelle111[[#This Row],[Anzahl Lieferscheine]]</f>
        <v>0.51</v>
      </c>
      <c r="N4519" s="1">
        <f>Tabelle111[[#This Row],[Menge t P2O5]]/Tabelle111[[#This Row],[Anzahl Lieferscheine]]</f>
        <v>0.19500000000000001</v>
      </c>
    </row>
    <row r="4520" spans="1:14" x14ac:dyDescent="0.2">
      <c r="A4520" s="2" t="s">
        <v>37</v>
      </c>
      <c r="B4520" s="2" t="s">
        <v>49</v>
      </c>
      <c r="C4520" s="2" t="s">
        <v>6</v>
      </c>
      <c r="D4520" s="2" t="s">
        <v>7</v>
      </c>
      <c r="E4520" s="2" t="s">
        <v>12</v>
      </c>
      <c r="F4520" s="2" t="s">
        <v>61</v>
      </c>
      <c r="G4520" s="1">
        <v>1656.2</v>
      </c>
      <c r="H4520" s="1">
        <v>766.32</v>
      </c>
      <c r="I4520" s="4">
        <v>7</v>
      </c>
      <c r="J4520" s="2" t="s">
        <v>69</v>
      </c>
      <c r="K4520" s="1">
        <f>Tabelle111[[#This Row],[Menge kg Nges]]/1000</f>
        <v>1.6562000000000001</v>
      </c>
      <c r="L4520" s="1">
        <f>Tabelle111[[#This Row],[Menge kg P2O5]]/1000</f>
        <v>0.76632</v>
      </c>
      <c r="M4520" s="1">
        <f>Tabelle111[[#This Row],[Menge t Nges]]/Tabelle111[[#This Row],[Anzahl Lieferscheine]]</f>
        <v>0.2366</v>
      </c>
      <c r="N4520" s="1">
        <f>Tabelle111[[#This Row],[Menge t P2O5]]/Tabelle111[[#This Row],[Anzahl Lieferscheine]]</f>
        <v>0.10947428571428572</v>
      </c>
    </row>
    <row r="4521" spans="1:14" x14ac:dyDescent="0.2">
      <c r="A4521" s="2" t="s">
        <v>37</v>
      </c>
      <c r="B4521" s="2" t="s">
        <v>49</v>
      </c>
      <c r="C4521" s="2" t="s">
        <v>6</v>
      </c>
      <c r="D4521" s="2" t="s">
        <v>7</v>
      </c>
      <c r="E4521" s="2" t="s">
        <v>13</v>
      </c>
      <c r="F4521" s="2" t="s">
        <v>61</v>
      </c>
      <c r="G4521" s="1">
        <v>1005</v>
      </c>
      <c r="H4521" s="1">
        <v>650</v>
      </c>
      <c r="I4521" s="4">
        <v>3</v>
      </c>
      <c r="J4521" s="2" t="s">
        <v>69</v>
      </c>
      <c r="K4521" s="1">
        <f>Tabelle111[[#This Row],[Menge kg Nges]]/1000</f>
        <v>1.0049999999999999</v>
      </c>
      <c r="L4521" s="1">
        <f>Tabelle111[[#This Row],[Menge kg P2O5]]/1000</f>
        <v>0.65</v>
      </c>
      <c r="M4521" s="1">
        <f>Tabelle111[[#This Row],[Menge t Nges]]/Tabelle111[[#This Row],[Anzahl Lieferscheine]]</f>
        <v>0.33499999999999996</v>
      </c>
      <c r="N4521" s="1">
        <f>Tabelle111[[#This Row],[Menge t P2O5]]/Tabelle111[[#This Row],[Anzahl Lieferscheine]]</f>
        <v>0.21666666666666667</v>
      </c>
    </row>
    <row r="4522" spans="1:14" x14ac:dyDescent="0.2">
      <c r="A4522" s="2" t="s">
        <v>37</v>
      </c>
      <c r="B4522" s="2" t="s">
        <v>49</v>
      </c>
      <c r="C4522" s="2" t="s">
        <v>6</v>
      </c>
      <c r="D4522" s="2" t="s">
        <v>7</v>
      </c>
      <c r="E4522" s="2" t="s">
        <v>14</v>
      </c>
      <c r="F4522" s="2" t="s">
        <v>61</v>
      </c>
      <c r="G4522" s="1">
        <v>5038</v>
      </c>
      <c r="H4522" s="1">
        <v>1717.5</v>
      </c>
      <c r="I4522" s="4">
        <v>23</v>
      </c>
      <c r="J4522" s="2" t="s">
        <v>69</v>
      </c>
      <c r="K4522" s="1">
        <f>Tabelle111[[#This Row],[Menge kg Nges]]/1000</f>
        <v>5.0380000000000003</v>
      </c>
      <c r="L4522" s="1">
        <f>Tabelle111[[#This Row],[Menge kg P2O5]]/1000</f>
        <v>1.7175</v>
      </c>
      <c r="M4522" s="1">
        <f>Tabelle111[[#This Row],[Menge t Nges]]/Tabelle111[[#This Row],[Anzahl Lieferscheine]]</f>
        <v>0.21904347826086959</v>
      </c>
      <c r="N4522" s="1">
        <f>Tabelle111[[#This Row],[Menge t P2O5]]/Tabelle111[[#This Row],[Anzahl Lieferscheine]]</f>
        <v>7.4673913043478257E-2</v>
      </c>
    </row>
    <row r="4523" spans="1:14" x14ac:dyDescent="0.2">
      <c r="A4523" s="2" t="s">
        <v>37</v>
      </c>
      <c r="B4523" s="2" t="s">
        <v>47</v>
      </c>
      <c r="C4523" s="2" t="s">
        <v>6</v>
      </c>
      <c r="D4523" s="2" t="s">
        <v>7</v>
      </c>
      <c r="E4523" s="2" t="s">
        <v>12</v>
      </c>
      <c r="F4523" s="2" t="s">
        <v>61</v>
      </c>
      <c r="G4523" s="1">
        <v>562.79999999999995</v>
      </c>
      <c r="H4523" s="1">
        <v>201</v>
      </c>
      <c r="I4523" s="4">
        <v>2</v>
      </c>
      <c r="J4523" s="2" t="s">
        <v>69</v>
      </c>
      <c r="K4523" s="1">
        <f>Tabelle111[[#This Row],[Menge kg Nges]]/1000</f>
        <v>0.56279999999999997</v>
      </c>
      <c r="L4523" s="1">
        <f>Tabelle111[[#This Row],[Menge kg P2O5]]/1000</f>
        <v>0.20100000000000001</v>
      </c>
      <c r="M4523" s="1">
        <f>Tabelle111[[#This Row],[Menge t Nges]]/Tabelle111[[#This Row],[Anzahl Lieferscheine]]</f>
        <v>0.28139999999999998</v>
      </c>
      <c r="N4523" s="1">
        <f>Tabelle111[[#This Row],[Menge t P2O5]]/Tabelle111[[#This Row],[Anzahl Lieferscheine]]</f>
        <v>0.10050000000000001</v>
      </c>
    </row>
    <row r="4524" spans="1:14" x14ac:dyDescent="0.2">
      <c r="A4524" s="2" t="s">
        <v>37</v>
      </c>
      <c r="B4524" s="2" t="s">
        <v>47</v>
      </c>
      <c r="C4524" s="2" t="s">
        <v>6</v>
      </c>
      <c r="D4524" s="2" t="s">
        <v>7</v>
      </c>
      <c r="E4524" s="2" t="s">
        <v>14</v>
      </c>
      <c r="F4524" s="2" t="s">
        <v>61</v>
      </c>
      <c r="G4524" s="1">
        <v>3355.8</v>
      </c>
      <c r="H4524" s="1">
        <v>1690.8</v>
      </c>
      <c r="I4524" s="4">
        <v>10</v>
      </c>
      <c r="J4524" s="2" t="s">
        <v>69</v>
      </c>
      <c r="K4524" s="1">
        <f>Tabelle111[[#This Row],[Menge kg Nges]]/1000</f>
        <v>3.3558000000000003</v>
      </c>
      <c r="L4524" s="1">
        <f>Tabelle111[[#This Row],[Menge kg P2O5]]/1000</f>
        <v>1.6907999999999999</v>
      </c>
      <c r="M4524" s="1">
        <f>Tabelle111[[#This Row],[Menge t Nges]]/Tabelle111[[#This Row],[Anzahl Lieferscheine]]</f>
        <v>0.33558000000000004</v>
      </c>
      <c r="N4524" s="1">
        <f>Tabelle111[[#This Row],[Menge t P2O5]]/Tabelle111[[#This Row],[Anzahl Lieferscheine]]</f>
        <v>0.16907999999999998</v>
      </c>
    </row>
    <row r="4525" spans="1:14" x14ac:dyDescent="0.2">
      <c r="A4525" s="2" t="s">
        <v>37</v>
      </c>
      <c r="B4525" s="2" t="s">
        <v>47</v>
      </c>
      <c r="C4525" s="2" t="s">
        <v>6</v>
      </c>
      <c r="D4525" s="2" t="s">
        <v>15</v>
      </c>
      <c r="E4525" s="2" t="s">
        <v>8</v>
      </c>
      <c r="F4525" s="2" t="s">
        <v>61</v>
      </c>
      <c r="G4525" s="1">
        <v>147</v>
      </c>
      <c r="H4525" s="1">
        <v>96</v>
      </c>
      <c r="I4525" s="4">
        <v>1</v>
      </c>
      <c r="J4525" s="2" t="s">
        <v>69</v>
      </c>
      <c r="K4525" s="1">
        <f>Tabelle111[[#This Row],[Menge kg Nges]]/1000</f>
        <v>0.14699999999999999</v>
      </c>
      <c r="L4525" s="1">
        <f>Tabelle111[[#This Row],[Menge kg P2O5]]/1000</f>
        <v>9.6000000000000002E-2</v>
      </c>
      <c r="M4525" s="1">
        <f>Tabelle111[[#This Row],[Menge t Nges]]/Tabelle111[[#This Row],[Anzahl Lieferscheine]]</f>
        <v>0.14699999999999999</v>
      </c>
      <c r="N4525" s="1">
        <f>Tabelle111[[#This Row],[Menge t P2O5]]/Tabelle111[[#This Row],[Anzahl Lieferscheine]]</f>
        <v>9.6000000000000002E-2</v>
      </c>
    </row>
    <row r="4526" spans="1:14" x14ac:dyDescent="0.2">
      <c r="A4526" s="2" t="s">
        <v>37</v>
      </c>
      <c r="B4526" s="2" t="s">
        <v>47</v>
      </c>
      <c r="C4526" s="2" t="s">
        <v>25</v>
      </c>
      <c r="D4526" s="2" t="s">
        <v>25</v>
      </c>
      <c r="E4526" s="2" t="s">
        <v>26</v>
      </c>
      <c r="F4526" s="2" t="s">
        <v>61</v>
      </c>
      <c r="G4526" s="1">
        <v>774.42000000000007</v>
      </c>
      <c r="H4526" s="1">
        <v>392.86</v>
      </c>
      <c r="I4526" s="4">
        <v>3</v>
      </c>
      <c r="J4526" s="2" t="s">
        <v>69</v>
      </c>
      <c r="K4526" s="1">
        <f>Tabelle111[[#This Row],[Menge kg Nges]]/1000</f>
        <v>0.77442000000000011</v>
      </c>
      <c r="L4526" s="1">
        <f>Tabelle111[[#This Row],[Menge kg P2O5]]/1000</f>
        <v>0.39285999999999999</v>
      </c>
      <c r="M4526" s="1">
        <f>Tabelle111[[#This Row],[Menge t Nges]]/Tabelle111[[#This Row],[Anzahl Lieferscheine]]</f>
        <v>0.25814000000000004</v>
      </c>
      <c r="N4526" s="1">
        <f>Tabelle111[[#This Row],[Menge t P2O5]]/Tabelle111[[#This Row],[Anzahl Lieferscheine]]</f>
        <v>0.13095333333333334</v>
      </c>
    </row>
    <row r="4527" spans="1:14" x14ac:dyDescent="0.2">
      <c r="A4527" s="2" t="s">
        <v>37</v>
      </c>
      <c r="B4527" s="2" t="s">
        <v>37</v>
      </c>
      <c r="C4527" s="2" t="s">
        <v>6</v>
      </c>
      <c r="D4527" s="2" t="s">
        <v>7</v>
      </c>
      <c r="E4527" s="2" t="s">
        <v>8</v>
      </c>
      <c r="F4527" s="2" t="s">
        <v>61</v>
      </c>
      <c r="G4527" s="1">
        <v>34563.56</v>
      </c>
      <c r="H4527" s="1">
        <v>14291.57</v>
      </c>
      <c r="I4527" s="4">
        <v>83</v>
      </c>
      <c r="J4527" s="2" t="s">
        <v>69</v>
      </c>
      <c r="K4527" s="1">
        <f>Tabelle111[[#This Row],[Menge kg Nges]]/1000</f>
        <v>34.563559999999995</v>
      </c>
      <c r="L4527" s="1">
        <f>Tabelle111[[#This Row],[Menge kg P2O5]]/1000</f>
        <v>14.29157</v>
      </c>
      <c r="M4527" s="1">
        <f>Tabelle111[[#This Row],[Menge t Nges]]/Tabelle111[[#This Row],[Anzahl Lieferscheine]]</f>
        <v>0.41642843373493971</v>
      </c>
      <c r="N4527" s="1">
        <f>Tabelle111[[#This Row],[Menge t P2O5]]/Tabelle111[[#This Row],[Anzahl Lieferscheine]]</f>
        <v>0.17218759036144579</v>
      </c>
    </row>
    <row r="4528" spans="1:14" x14ac:dyDescent="0.2">
      <c r="A4528" s="2" t="s">
        <v>37</v>
      </c>
      <c r="B4528" s="2" t="s">
        <v>37</v>
      </c>
      <c r="C4528" s="2" t="s">
        <v>6</v>
      </c>
      <c r="D4528" s="2" t="s">
        <v>7</v>
      </c>
      <c r="E4528" s="2" t="s">
        <v>9</v>
      </c>
      <c r="F4528" s="2" t="s">
        <v>61</v>
      </c>
      <c r="G4528" s="1">
        <v>84506.560000000012</v>
      </c>
      <c r="H4528" s="1">
        <v>35071.300000000003</v>
      </c>
      <c r="I4528" s="4">
        <v>293</v>
      </c>
      <c r="J4528" s="2" t="s">
        <v>69</v>
      </c>
      <c r="K4528" s="1">
        <f>Tabelle111[[#This Row],[Menge kg Nges]]/1000</f>
        <v>84.506560000000007</v>
      </c>
      <c r="L4528" s="1">
        <f>Tabelle111[[#This Row],[Menge kg P2O5]]/1000</f>
        <v>35.071300000000001</v>
      </c>
      <c r="M4528" s="1">
        <f>Tabelle111[[#This Row],[Menge t Nges]]/Tabelle111[[#This Row],[Anzahl Lieferscheine]]</f>
        <v>0.28841829351535841</v>
      </c>
      <c r="N4528" s="1">
        <f>Tabelle111[[#This Row],[Menge t P2O5]]/Tabelle111[[#This Row],[Anzahl Lieferscheine]]</f>
        <v>0.11969726962457339</v>
      </c>
    </row>
    <row r="4529" spans="1:14" x14ac:dyDescent="0.2">
      <c r="A4529" s="2" t="s">
        <v>37</v>
      </c>
      <c r="B4529" s="2" t="s">
        <v>37</v>
      </c>
      <c r="C4529" s="2" t="s">
        <v>6</v>
      </c>
      <c r="D4529" s="2" t="s">
        <v>7</v>
      </c>
      <c r="E4529" s="2" t="s">
        <v>10</v>
      </c>
      <c r="F4529" s="2" t="s">
        <v>61</v>
      </c>
      <c r="G4529" s="1">
        <v>8032.2</v>
      </c>
      <c r="H4529" s="1">
        <v>3263.9</v>
      </c>
      <c r="I4529" s="4">
        <v>25</v>
      </c>
      <c r="J4529" s="2" t="s">
        <v>69</v>
      </c>
      <c r="K4529" s="1">
        <f>Tabelle111[[#This Row],[Menge kg Nges]]/1000</f>
        <v>8.0321999999999996</v>
      </c>
      <c r="L4529" s="1">
        <f>Tabelle111[[#This Row],[Menge kg P2O5]]/1000</f>
        <v>3.2639</v>
      </c>
      <c r="M4529" s="1">
        <f>Tabelle111[[#This Row],[Menge t Nges]]/Tabelle111[[#This Row],[Anzahl Lieferscheine]]</f>
        <v>0.32128799999999996</v>
      </c>
      <c r="N4529" s="1">
        <f>Tabelle111[[#This Row],[Menge t P2O5]]/Tabelle111[[#This Row],[Anzahl Lieferscheine]]</f>
        <v>0.13055600000000001</v>
      </c>
    </row>
    <row r="4530" spans="1:14" x14ac:dyDescent="0.2">
      <c r="A4530" s="2" t="s">
        <v>37</v>
      </c>
      <c r="B4530" s="2" t="s">
        <v>37</v>
      </c>
      <c r="C4530" s="2" t="s">
        <v>6</v>
      </c>
      <c r="D4530" s="2" t="s">
        <v>7</v>
      </c>
      <c r="E4530" s="2" t="s">
        <v>11</v>
      </c>
      <c r="F4530" s="2" t="s">
        <v>61</v>
      </c>
      <c r="G4530" s="1">
        <v>41946.53</v>
      </c>
      <c r="H4530" s="1">
        <v>18190.369999999995</v>
      </c>
      <c r="I4530" s="4">
        <v>207</v>
      </c>
      <c r="J4530" s="2" t="s">
        <v>69</v>
      </c>
      <c r="K4530" s="1">
        <f>Tabelle111[[#This Row],[Menge kg Nges]]/1000</f>
        <v>41.946529999999996</v>
      </c>
      <c r="L4530" s="1">
        <f>Tabelle111[[#This Row],[Menge kg P2O5]]/1000</f>
        <v>18.190369999999994</v>
      </c>
      <c r="M4530" s="1">
        <f>Tabelle111[[#This Row],[Menge t Nges]]/Tabelle111[[#This Row],[Anzahl Lieferscheine]]</f>
        <v>0.20264024154589369</v>
      </c>
      <c r="N4530" s="1">
        <f>Tabelle111[[#This Row],[Menge t P2O5]]/Tabelle111[[#This Row],[Anzahl Lieferscheine]]</f>
        <v>8.7876183574879196E-2</v>
      </c>
    </row>
    <row r="4531" spans="1:14" x14ac:dyDescent="0.2">
      <c r="A4531" s="2" t="s">
        <v>37</v>
      </c>
      <c r="B4531" s="2" t="s">
        <v>37</v>
      </c>
      <c r="C4531" s="2" t="s">
        <v>6</v>
      </c>
      <c r="D4531" s="2" t="s">
        <v>7</v>
      </c>
      <c r="E4531" s="2" t="s">
        <v>12</v>
      </c>
      <c r="F4531" s="2" t="s">
        <v>61</v>
      </c>
      <c r="G4531" s="1">
        <v>456822.39000000071</v>
      </c>
      <c r="H4531" s="1">
        <v>180344.63999999996</v>
      </c>
      <c r="I4531" s="4">
        <v>1885</v>
      </c>
      <c r="J4531" s="2" t="s">
        <v>69</v>
      </c>
      <c r="K4531" s="1">
        <f>Tabelle111[[#This Row],[Menge kg Nges]]/1000</f>
        <v>456.82239000000072</v>
      </c>
      <c r="L4531" s="1">
        <f>Tabelle111[[#This Row],[Menge kg P2O5]]/1000</f>
        <v>180.34463999999997</v>
      </c>
      <c r="M4531" s="1">
        <f>Tabelle111[[#This Row],[Menge t Nges]]/Tabelle111[[#This Row],[Anzahl Lieferscheine]]</f>
        <v>0.24234609549071656</v>
      </c>
      <c r="N4531" s="1">
        <f>Tabelle111[[#This Row],[Menge t P2O5]]/Tabelle111[[#This Row],[Anzahl Lieferscheine]]</f>
        <v>9.5673549071618028E-2</v>
      </c>
    </row>
    <row r="4532" spans="1:14" x14ac:dyDescent="0.2">
      <c r="A4532" s="2" t="s">
        <v>37</v>
      </c>
      <c r="B4532" s="2" t="s">
        <v>37</v>
      </c>
      <c r="C4532" s="2" t="s">
        <v>6</v>
      </c>
      <c r="D4532" s="2" t="s">
        <v>7</v>
      </c>
      <c r="E4532" s="2" t="s">
        <v>13</v>
      </c>
      <c r="F4532" s="2" t="s">
        <v>61</v>
      </c>
      <c r="G4532" s="1">
        <v>86036.74000000002</v>
      </c>
      <c r="H4532" s="1">
        <v>45706.860000000015</v>
      </c>
      <c r="I4532" s="4">
        <v>434</v>
      </c>
      <c r="J4532" s="2" t="s">
        <v>69</v>
      </c>
      <c r="K4532" s="1">
        <f>Tabelle111[[#This Row],[Menge kg Nges]]/1000</f>
        <v>86.036740000000023</v>
      </c>
      <c r="L4532" s="1">
        <f>Tabelle111[[#This Row],[Menge kg P2O5]]/1000</f>
        <v>45.706860000000013</v>
      </c>
      <c r="M4532" s="1">
        <f>Tabelle111[[#This Row],[Menge t Nges]]/Tabelle111[[#This Row],[Anzahl Lieferscheine]]</f>
        <v>0.19824133640553002</v>
      </c>
      <c r="N4532" s="1">
        <f>Tabelle111[[#This Row],[Menge t P2O5]]/Tabelle111[[#This Row],[Anzahl Lieferscheine]]</f>
        <v>0.10531534562211985</v>
      </c>
    </row>
    <row r="4533" spans="1:14" x14ac:dyDescent="0.2">
      <c r="A4533" s="2" t="s">
        <v>37</v>
      </c>
      <c r="B4533" s="2" t="s">
        <v>37</v>
      </c>
      <c r="C4533" s="2" t="s">
        <v>6</v>
      </c>
      <c r="D4533" s="2" t="s">
        <v>7</v>
      </c>
      <c r="E4533" s="2" t="s">
        <v>14</v>
      </c>
      <c r="F4533" s="2" t="s">
        <v>61</v>
      </c>
      <c r="G4533" s="1">
        <v>146292.20000000004</v>
      </c>
      <c r="H4533" s="1">
        <v>67006.76999999999</v>
      </c>
      <c r="I4533" s="4">
        <v>661</v>
      </c>
      <c r="J4533" s="2" t="s">
        <v>69</v>
      </c>
      <c r="K4533" s="1">
        <f>Tabelle111[[#This Row],[Menge kg Nges]]/1000</f>
        <v>146.29220000000004</v>
      </c>
      <c r="L4533" s="1">
        <f>Tabelle111[[#This Row],[Menge kg P2O5]]/1000</f>
        <v>67.006769999999989</v>
      </c>
      <c r="M4533" s="1">
        <f>Tabelle111[[#This Row],[Menge t Nges]]/Tabelle111[[#This Row],[Anzahl Lieferscheine]]</f>
        <v>0.22131951588502274</v>
      </c>
      <c r="N4533" s="1">
        <f>Tabelle111[[#This Row],[Menge t P2O5]]/Tabelle111[[#This Row],[Anzahl Lieferscheine]]</f>
        <v>0.10137181543116489</v>
      </c>
    </row>
    <row r="4534" spans="1:14" x14ac:dyDescent="0.2">
      <c r="A4534" s="2" t="s">
        <v>37</v>
      </c>
      <c r="B4534" s="2" t="s">
        <v>37</v>
      </c>
      <c r="C4534" s="2" t="s">
        <v>6</v>
      </c>
      <c r="D4534" s="2" t="s">
        <v>15</v>
      </c>
      <c r="E4534" s="2" t="s">
        <v>8</v>
      </c>
      <c r="F4534" s="2" t="s">
        <v>61</v>
      </c>
      <c r="G4534" s="1">
        <v>863.24</v>
      </c>
      <c r="H4534" s="1">
        <v>574.28</v>
      </c>
      <c r="I4534" s="4">
        <v>9</v>
      </c>
      <c r="J4534" s="2" t="s">
        <v>69</v>
      </c>
      <c r="K4534" s="1">
        <f>Tabelle111[[#This Row],[Menge kg Nges]]/1000</f>
        <v>0.86324000000000001</v>
      </c>
      <c r="L4534" s="1">
        <f>Tabelle111[[#This Row],[Menge kg P2O5]]/1000</f>
        <v>0.57428000000000001</v>
      </c>
      <c r="M4534" s="1">
        <f>Tabelle111[[#This Row],[Menge t Nges]]/Tabelle111[[#This Row],[Anzahl Lieferscheine]]</f>
        <v>9.5915555555555559E-2</v>
      </c>
      <c r="N4534" s="1">
        <f>Tabelle111[[#This Row],[Menge t P2O5]]/Tabelle111[[#This Row],[Anzahl Lieferscheine]]</f>
        <v>6.3808888888888887E-2</v>
      </c>
    </row>
    <row r="4535" spans="1:14" x14ac:dyDescent="0.2">
      <c r="A4535" s="2" t="s">
        <v>37</v>
      </c>
      <c r="B4535" s="2" t="s">
        <v>37</v>
      </c>
      <c r="C4535" s="2" t="s">
        <v>6</v>
      </c>
      <c r="D4535" s="2" t="s">
        <v>15</v>
      </c>
      <c r="E4535" s="2" t="s">
        <v>17</v>
      </c>
      <c r="F4535" s="2" t="s">
        <v>61</v>
      </c>
      <c r="G4535" s="1">
        <v>292.56</v>
      </c>
      <c r="H4535" s="1">
        <v>126.96000000000001</v>
      </c>
      <c r="I4535" s="4">
        <v>5</v>
      </c>
      <c r="J4535" s="2" t="s">
        <v>69</v>
      </c>
      <c r="K4535" s="1">
        <f>Tabelle111[[#This Row],[Menge kg Nges]]/1000</f>
        <v>0.29255999999999999</v>
      </c>
      <c r="L4535" s="1">
        <f>Tabelle111[[#This Row],[Menge kg P2O5]]/1000</f>
        <v>0.12696000000000002</v>
      </c>
      <c r="M4535" s="1">
        <f>Tabelle111[[#This Row],[Menge t Nges]]/Tabelle111[[#This Row],[Anzahl Lieferscheine]]</f>
        <v>5.8511999999999995E-2</v>
      </c>
      <c r="N4535" s="1">
        <f>Tabelle111[[#This Row],[Menge t P2O5]]/Tabelle111[[#This Row],[Anzahl Lieferscheine]]</f>
        <v>2.5392000000000005E-2</v>
      </c>
    </row>
    <row r="4536" spans="1:14" x14ac:dyDescent="0.2">
      <c r="A4536" s="2" t="s">
        <v>37</v>
      </c>
      <c r="B4536" s="2" t="s">
        <v>37</v>
      </c>
      <c r="C4536" s="2" t="s">
        <v>6</v>
      </c>
      <c r="D4536" s="2" t="s">
        <v>15</v>
      </c>
      <c r="E4536" s="2" t="s">
        <v>18</v>
      </c>
      <c r="F4536" s="2" t="s">
        <v>61</v>
      </c>
      <c r="G4536" s="1">
        <v>10209.5</v>
      </c>
      <c r="H4536" s="1">
        <v>6890.9</v>
      </c>
      <c r="I4536" s="4">
        <v>18</v>
      </c>
      <c r="J4536" s="2" t="s">
        <v>69</v>
      </c>
      <c r="K4536" s="1">
        <f>Tabelle111[[#This Row],[Menge kg Nges]]/1000</f>
        <v>10.2095</v>
      </c>
      <c r="L4536" s="1">
        <f>Tabelle111[[#This Row],[Menge kg P2O5]]/1000</f>
        <v>6.8908999999999994</v>
      </c>
      <c r="M4536" s="1">
        <f>Tabelle111[[#This Row],[Menge t Nges]]/Tabelle111[[#This Row],[Anzahl Lieferscheine]]</f>
        <v>0.56719444444444445</v>
      </c>
      <c r="N4536" s="1">
        <f>Tabelle111[[#This Row],[Menge t P2O5]]/Tabelle111[[#This Row],[Anzahl Lieferscheine]]</f>
        <v>0.38282777777777777</v>
      </c>
    </row>
    <row r="4537" spans="1:14" x14ac:dyDescent="0.2">
      <c r="A4537" s="2" t="s">
        <v>37</v>
      </c>
      <c r="B4537" s="2" t="s">
        <v>37</v>
      </c>
      <c r="C4537" s="2" t="s">
        <v>6</v>
      </c>
      <c r="D4537" s="2" t="s">
        <v>15</v>
      </c>
      <c r="E4537" s="2" t="s">
        <v>19</v>
      </c>
      <c r="F4537" s="2" t="s">
        <v>61</v>
      </c>
      <c r="G4537" s="1">
        <v>1853.4299999999998</v>
      </c>
      <c r="H4537" s="1">
        <v>1782.47</v>
      </c>
      <c r="I4537" s="4">
        <v>8</v>
      </c>
      <c r="J4537" s="2" t="s">
        <v>69</v>
      </c>
      <c r="K4537" s="1">
        <f>Tabelle111[[#This Row],[Menge kg Nges]]/1000</f>
        <v>1.8534299999999999</v>
      </c>
      <c r="L4537" s="1">
        <f>Tabelle111[[#This Row],[Menge kg P2O5]]/1000</f>
        <v>1.78247</v>
      </c>
      <c r="M4537" s="1">
        <f>Tabelle111[[#This Row],[Menge t Nges]]/Tabelle111[[#This Row],[Anzahl Lieferscheine]]</f>
        <v>0.23167874999999999</v>
      </c>
      <c r="N4537" s="1">
        <f>Tabelle111[[#This Row],[Menge t P2O5]]/Tabelle111[[#This Row],[Anzahl Lieferscheine]]</f>
        <v>0.22280875</v>
      </c>
    </row>
    <row r="4538" spans="1:14" x14ac:dyDescent="0.2">
      <c r="A4538" s="2" t="s">
        <v>37</v>
      </c>
      <c r="B4538" s="2" t="s">
        <v>37</v>
      </c>
      <c r="C4538" s="2" t="s">
        <v>6</v>
      </c>
      <c r="D4538" s="2" t="s">
        <v>15</v>
      </c>
      <c r="E4538" s="2" t="s">
        <v>20</v>
      </c>
      <c r="F4538" s="2" t="s">
        <v>61</v>
      </c>
      <c r="G4538" s="1">
        <v>6891.3700000000026</v>
      </c>
      <c r="H4538" s="1">
        <v>4458.78</v>
      </c>
      <c r="I4538" s="4">
        <v>138</v>
      </c>
      <c r="J4538" s="2" t="s">
        <v>69</v>
      </c>
      <c r="K4538" s="1">
        <f>Tabelle111[[#This Row],[Menge kg Nges]]/1000</f>
        <v>6.8913700000000029</v>
      </c>
      <c r="L4538" s="1">
        <f>Tabelle111[[#This Row],[Menge kg P2O5]]/1000</f>
        <v>4.45878</v>
      </c>
      <c r="M4538" s="1">
        <f>Tabelle111[[#This Row],[Menge t Nges]]/Tabelle111[[#This Row],[Anzahl Lieferscheine]]</f>
        <v>4.9937463768115961E-2</v>
      </c>
      <c r="N4538" s="1">
        <f>Tabelle111[[#This Row],[Menge t P2O5]]/Tabelle111[[#This Row],[Anzahl Lieferscheine]]</f>
        <v>3.2309999999999998E-2</v>
      </c>
    </row>
    <row r="4539" spans="1:14" x14ac:dyDescent="0.2">
      <c r="A4539" s="2" t="s">
        <v>37</v>
      </c>
      <c r="B4539" s="2" t="s">
        <v>37</v>
      </c>
      <c r="C4539" s="2" t="s">
        <v>6</v>
      </c>
      <c r="D4539" s="2" t="s">
        <v>15</v>
      </c>
      <c r="E4539" s="2" t="s">
        <v>21</v>
      </c>
      <c r="F4539" s="2" t="s">
        <v>61</v>
      </c>
      <c r="G4539" s="1">
        <v>13785.79</v>
      </c>
      <c r="H4539" s="1">
        <v>7616.7799999999979</v>
      </c>
      <c r="I4539" s="4">
        <v>57</v>
      </c>
      <c r="J4539" s="2" t="s">
        <v>69</v>
      </c>
      <c r="K4539" s="1">
        <f>Tabelle111[[#This Row],[Menge kg Nges]]/1000</f>
        <v>13.78579</v>
      </c>
      <c r="L4539" s="1">
        <f>Tabelle111[[#This Row],[Menge kg P2O5]]/1000</f>
        <v>7.6167799999999977</v>
      </c>
      <c r="M4539" s="1">
        <f>Tabelle111[[#This Row],[Menge t Nges]]/Tabelle111[[#This Row],[Anzahl Lieferscheine]]</f>
        <v>0.2418559649122807</v>
      </c>
      <c r="N4539" s="1">
        <f>Tabelle111[[#This Row],[Menge t P2O5]]/Tabelle111[[#This Row],[Anzahl Lieferscheine]]</f>
        <v>0.13362771929824557</v>
      </c>
    </row>
    <row r="4540" spans="1:14" x14ac:dyDescent="0.2">
      <c r="A4540" s="2" t="s">
        <v>37</v>
      </c>
      <c r="B4540" s="2" t="s">
        <v>37</v>
      </c>
      <c r="C4540" s="2" t="s">
        <v>6</v>
      </c>
      <c r="D4540" s="2" t="s">
        <v>15</v>
      </c>
      <c r="E4540" s="2" t="s">
        <v>9</v>
      </c>
      <c r="F4540" s="2" t="s">
        <v>61</v>
      </c>
      <c r="G4540" s="1">
        <v>4720.7000000000007</v>
      </c>
      <c r="H4540" s="1">
        <v>2578.8000000000002</v>
      </c>
      <c r="I4540" s="4">
        <v>34</v>
      </c>
      <c r="J4540" s="2" t="s">
        <v>69</v>
      </c>
      <c r="K4540" s="1">
        <f>Tabelle111[[#This Row],[Menge kg Nges]]/1000</f>
        <v>4.7207000000000008</v>
      </c>
      <c r="L4540" s="1">
        <f>Tabelle111[[#This Row],[Menge kg P2O5]]/1000</f>
        <v>2.5788000000000002</v>
      </c>
      <c r="M4540" s="1">
        <f>Tabelle111[[#This Row],[Menge t Nges]]/Tabelle111[[#This Row],[Anzahl Lieferscheine]]</f>
        <v>0.13884411764705884</v>
      </c>
      <c r="N4540" s="1">
        <f>Tabelle111[[#This Row],[Menge t P2O5]]/Tabelle111[[#This Row],[Anzahl Lieferscheine]]</f>
        <v>7.584705882352942E-2</v>
      </c>
    </row>
    <row r="4541" spans="1:14" x14ac:dyDescent="0.2">
      <c r="A4541" s="2" t="s">
        <v>37</v>
      </c>
      <c r="B4541" s="2" t="s">
        <v>37</v>
      </c>
      <c r="C4541" s="2" t="s">
        <v>6</v>
      </c>
      <c r="D4541" s="2" t="s">
        <v>15</v>
      </c>
      <c r="E4541" s="2" t="s">
        <v>10</v>
      </c>
      <c r="F4541" s="2" t="s">
        <v>61</v>
      </c>
      <c r="G4541" s="1">
        <v>522.44999999999993</v>
      </c>
      <c r="H4541" s="1">
        <v>222.86999999999998</v>
      </c>
      <c r="I4541" s="4">
        <v>4</v>
      </c>
      <c r="J4541" s="2" t="s">
        <v>69</v>
      </c>
      <c r="K4541" s="1">
        <f>Tabelle111[[#This Row],[Menge kg Nges]]/1000</f>
        <v>0.52244999999999997</v>
      </c>
      <c r="L4541" s="1">
        <f>Tabelle111[[#This Row],[Menge kg P2O5]]/1000</f>
        <v>0.22286999999999998</v>
      </c>
      <c r="M4541" s="1">
        <f>Tabelle111[[#This Row],[Menge t Nges]]/Tabelle111[[#This Row],[Anzahl Lieferscheine]]</f>
        <v>0.13061249999999999</v>
      </c>
      <c r="N4541" s="1">
        <f>Tabelle111[[#This Row],[Menge t P2O5]]/Tabelle111[[#This Row],[Anzahl Lieferscheine]]</f>
        <v>5.5717499999999996E-2</v>
      </c>
    </row>
    <row r="4542" spans="1:14" x14ac:dyDescent="0.2">
      <c r="A4542" s="2" t="s">
        <v>37</v>
      </c>
      <c r="B4542" s="2" t="s">
        <v>37</v>
      </c>
      <c r="C4542" s="2" t="s">
        <v>6</v>
      </c>
      <c r="D4542" s="2" t="s">
        <v>15</v>
      </c>
      <c r="E4542" s="2" t="s">
        <v>23</v>
      </c>
      <c r="F4542" s="2" t="s">
        <v>61</v>
      </c>
      <c r="G4542" s="1">
        <v>1116</v>
      </c>
      <c r="H4542" s="1">
        <v>460.35</v>
      </c>
      <c r="I4542" s="4">
        <v>5</v>
      </c>
      <c r="J4542" s="2" t="s">
        <v>69</v>
      </c>
      <c r="K4542" s="1">
        <f>Tabelle111[[#This Row],[Menge kg Nges]]/1000</f>
        <v>1.1160000000000001</v>
      </c>
      <c r="L4542" s="1">
        <f>Tabelle111[[#This Row],[Menge kg P2O5]]/1000</f>
        <v>0.46035000000000004</v>
      </c>
      <c r="M4542" s="1">
        <f>Tabelle111[[#This Row],[Menge t Nges]]/Tabelle111[[#This Row],[Anzahl Lieferscheine]]</f>
        <v>0.22320000000000001</v>
      </c>
      <c r="N4542" s="1">
        <f>Tabelle111[[#This Row],[Menge t P2O5]]/Tabelle111[[#This Row],[Anzahl Lieferscheine]]</f>
        <v>9.2070000000000013E-2</v>
      </c>
    </row>
    <row r="4543" spans="1:14" x14ac:dyDescent="0.2">
      <c r="A4543" s="2" t="s">
        <v>37</v>
      </c>
      <c r="B4543" s="2" t="s">
        <v>37</v>
      </c>
      <c r="C4543" s="2" t="s">
        <v>6</v>
      </c>
      <c r="D4543" s="2" t="s">
        <v>15</v>
      </c>
      <c r="E4543" s="2" t="s">
        <v>12</v>
      </c>
      <c r="F4543" s="2" t="s">
        <v>61</v>
      </c>
      <c r="G4543" s="1">
        <v>81.900000000000006</v>
      </c>
      <c r="H4543" s="1">
        <v>73.5</v>
      </c>
      <c r="I4543" s="4">
        <v>1</v>
      </c>
      <c r="J4543" s="2" t="s">
        <v>69</v>
      </c>
      <c r="K4543" s="1">
        <f>Tabelle111[[#This Row],[Menge kg Nges]]/1000</f>
        <v>8.1900000000000001E-2</v>
      </c>
      <c r="L4543" s="1">
        <f>Tabelle111[[#This Row],[Menge kg P2O5]]/1000</f>
        <v>7.3499999999999996E-2</v>
      </c>
      <c r="M4543" s="1">
        <f>Tabelle111[[#This Row],[Menge t Nges]]/Tabelle111[[#This Row],[Anzahl Lieferscheine]]</f>
        <v>8.1900000000000001E-2</v>
      </c>
      <c r="N4543" s="1">
        <f>Tabelle111[[#This Row],[Menge t P2O5]]/Tabelle111[[#This Row],[Anzahl Lieferscheine]]</f>
        <v>7.3499999999999996E-2</v>
      </c>
    </row>
    <row r="4544" spans="1:14" x14ac:dyDescent="0.2">
      <c r="A4544" s="2" t="s">
        <v>37</v>
      </c>
      <c r="B4544" s="2" t="s">
        <v>37</v>
      </c>
      <c r="C4544" s="2" t="s">
        <v>6</v>
      </c>
      <c r="D4544" s="2" t="s">
        <v>15</v>
      </c>
      <c r="E4544" s="2" t="s">
        <v>24</v>
      </c>
      <c r="F4544" s="2" t="s">
        <v>61</v>
      </c>
      <c r="G4544" s="1">
        <v>626</v>
      </c>
      <c r="H4544" s="1">
        <v>517.5</v>
      </c>
      <c r="I4544" s="4">
        <v>2</v>
      </c>
      <c r="J4544" s="2" t="s">
        <v>69</v>
      </c>
      <c r="K4544" s="1">
        <f>Tabelle111[[#This Row],[Menge kg Nges]]/1000</f>
        <v>0.626</v>
      </c>
      <c r="L4544" s="1">
        <f>Tabelle111[[#This Row],[Menge kg P2O5]]/1000</f>
        <v>0.51749999999999996</v>
      </c>
      <c r="M4544" s="1">
        <f>Tabelle111[[#This Row],[Menge t Nges]]/Tabelle111[[#This Row],[Anzahl Lieferscheine]]</f>
        <v>0.313</v>
      </c>
      <c r="N4544" s="1">
        <f>Tabelle111[[#This Row],[Menge t P2O5]]/Tabelle111[[#This Row],[Anzahl Lieferscheine]]</f>
        <v>0.25874999999999998</v>
      </c>
    </row>
    <row r="4545" spans="1:14" x14ac:dyDescent="0.2">
      <c r="A4545" s="2" t="s">
        <v>37</v>
      </c>
      <c r="B4545" s="2" t="s">
        <v>37</v>
      </c>
      <c r="C4545" s="2" t="s">
        <v>25</v>
      </c>
      <c r="D4545" s="2" t="s">
        <v>25</v>
      </c>
      <c r="E4545" s="2" t="s">
        <v>26</v>
      </c>
      <c r="F4545" s="2" t="s">
        <v>61</v>
      </c>
      <c r="G4545" s="1">
        <v>138617.83999999982</v>
      </c>
      <c r="H4545" s="1">
        <v>58290.359999999957</v>
      </c>
      <c r="I4545" s="4">
        <v>464</v>
      </c>
      <c r="J4545" s="2" t="s">
        <v>69</v>
      </c>
      <c r="K4545" s="1">
        <f>Tabelle111[[#This Row],[Menge kg Nges]]/1000</f>
        <v>138.61783999999983</v>
      </c>
      <c r="L4545" s="1">
        <f>Tabelle111[[#This Row],[Menge kg P2O5]]/1000</f>
        <v>58.290359999999957</v>
      </c>
      <c r="M4545" s="1">
        <f>Tabelle111[[#This Row],[Menge t Nges]]/Tabelle111[[#This Row],[Anzahl Lieferscheine]]</f>
        <v>0.29874534482758586</v>
      </c>
      <c r="N4545" s="1">
        <f>Tabelle111[[#This Row],[Menge t P2O5]]/Tabelle111[[#This Row],[Anzahl Lieferscheine]]</f>
        <v>0.12562577586206888</v>
      </c>
    </row>
    <row r="4546" spans="1:14" x14ac:dyDescent="0.2">
      <c r="A4546" s="2" t="s">
        <v>37</v>
      </c>
      <c r="B4546" s="2" t="s">
        <v>37</v>
      </c>
      <c r="C4546" s="2" t="s">
        <v>63</v>
      </c>
      <c r="D4546" s="2" t="s">
        <v>63</v>
      </c>
      <c r="E4546" s="2" t="s">
        <v>63</v>
      </c>
      <c r="F4546" s="2" t="s">
        <v>61</v>
      </c>
      <c r="G4546" s="1">
        <v>179.2</v>
      </c>
      <c r="H4546" s="1">
        <v>136</v>
      </c>
      <c r="I4546" s="4">
        <v>1</v>
      </c>
      <c r="J4546" s="2" t="s">
        <v>69</v>
      </c>
      <c r="K4546" s="1">
        <f>Tabelle111[[#This Row],[Menge kg Nges]]/1000</f>
        <v>0.1792</v>
      </c>
      <c r="L4546" s="1">
        <f>Tabelle111[[#This Row],[Menge kg P2O5]]/1000</f>
        <v>0.13600000000000001</v>
      </c>
      <c r="M4546" s="1">
        <f>Tabelle111[[#This Row],[Menge t Nges]]/Tabelle111[[#This Row],[Anzahl Lieferscheine]]</f>
        <v>0.1792</v>
      </c>
      <c r="N4546" s="1">
        <f>Tabelle111[[#This Row],[Menge t P2O5]]/Tabelle111[[#This Row],[Anzahl Lieferscheine]]</f>
        <v>0.13600000000000001</v>
      </c>
    </row>
    <row r="4547" spans="1:14" x14ac:dyDescent="0.2">
      <c r="A4547" s="2" t="s">
        <v>37</v>
      </c>
      <c r="B4547" s="2" t="s">
        <v>38</v>
      </c>
      <c r="C4547" s="2" t="s">
        <v>6</v>
      </c>
      <c r="D4547" s="2" t="s">
        <v>7</v>
      </c>
      <c r="E4547" s="2" t="s">
        <v>9</v>
      </c>
      <c r="F4547" s="2" t="s">
        <v>61</v>
      </c>
      <c r="G4547" s="1">
        <v>544.5</v>
      </c>
      <c r="H4547" s="1">
        <v>222.75</v>
      </c>
      <c r="I4547" s="4">
        <v>2</v>
      </c>
      <c r="J4547" s="2" t="s">
        <v>69</v>
      </c>
      <c r="K4547" s="1">
        <f>Tabelle111[[#This Row],[Menge kg Nges]]/1000</f>
        <v>0.54449999999999998</v>
      </c>
      <c r="L4547" s="1">
        <f>Tabelle111[[#This Row],[Menge kg P2O5]]/1000</f>
        <v>0.22275</v>
      </c>
      <c r="M4547" s="1">
        <f>Tabelle111[[#This Row],[Menge t Nges]]/Tabelle111[[#This Row],[Anzahl Lieferscheine]]</f>
        <v>0.27224999999999999</v>
      </c>
      <c r="N4547" s="1">
        <f>Tabelle111[[#This Row],[Menge t P2O5]]/Tabelle111[[#This Row],[Anzahl Lieferscheine]]</f>
        <v>0.111375</v>
      </c>
    </row>
    <row r="4548" spans="1:14" x14ac:dyDescent="0.2">
      <c r="A4548" s="2" t="s">
        <v>37</v>
      </c>
      <c r="B4548" s="2" t="s">
        <v>38</v>
      </c>
      <c r="C4548" s="2" t="s">
        <v>6</v>
      </c>
      <c r="D4548" s="2" t="s">
        <v>7</v>
      </c>
      <c r="E4548" s="2" t="s">
        <v>12</v>
      </c>
      <c r="F4548" s="2" t="s">
        <v>61</v>
      </c>
      <c r="G4548" s="1">
        <v>513</v>
      </c>
      <c r="H4548" s="1">
        <v>243</v>
      </c>
      <c r="I4548" s="4">
        <v>1</v>
      </c>
      <c r="J4548" s="2" t="s">
        <v>69</v>
      </c>
      <c r="K4548" s="1">
        <f>Tabelle111[[#This Row],[Menge kg Nges]]/1000</f>
        <v>0.51300000000000001</v>
      </c>
      <c r="L4548" s="1">
        <f>Tabelle111[[#This Row],[Menge kg P2O5]]/1000</f>
        <v>0.24299999999999999</v>
      </c>
      <c r="M4548" s="1">
        <f>Tabelle111[[#This Row],[Menge t Nges]]/Tabelle111[[#This Row],[Anzahl Lieferscheine]]</f>
        <v>0.51300000000000001</v>
      </c>
      <c r="N4548" s="1">
        <f>Tabelle111[[#This Row],[Menge t P2O5]]/Tabelle111[[#This Row],[Anzahl Lieferscheine]]</f>
        <v>0.24299999999999999</v>
      </c>
    </row>
    <row r="4549" spans="1:14" x14ac:dyDescent="0.2">
      <c r="A4549" s="2" t="s">
        <v>37</v>
      </c>
      <c r="B4549" s="2" t="s">
        <v>38</v>
      </c>
      <c r="C4549" s="2" t="s">
        <v>6</v>
      </c>
      <c r="D4549" s="2" t="s">
        <v>15</v>
      </c>
      <c r="E4549" s="2" t="s">
        <v>8</v>
      </c>
      <c r="F4549" s="2" t="s">
        <v>61</v>
      </c>
      <c r="G4549" s="1">
        <v>190.06</v>
      </c>
      <c r="H4549" s="1">
        <v>147.06</v>
      </c>
      <c r="I4549" s="4">
        <v>2</v>
      </c>
      <c r="J4549" s="2" t="s">
        <v>69</v>
      </c>
      <c r="K4549" s="1">
        <f>Tabelle111[[#This Row],[Menge kg Nges]]/1000</f>
        <v>0.19006000000000001</v>
      </c>
      <c r="L4549" s="1">
        <f>Tabelle111[[#This Row],[Menge kg P2O5]]/1000</f>
        <v>0.14706</v>
      </c>
      <c r="M4549" s="1">
        <f>Tabelle111[[#This Row],[Menge t Nges]]/Tabelle111[[#This Row],[Anzahl Lieferscheine]]</f>
        <v>9.5030000000000003E-2</v>
      </c>
      <c r="N4549" s="1">
        <f>Tabelle111[[#This Row],[Menge t P2O5]]/Tabelle111[[#This Row],[Anzahl Lieferscheine]]</f>
        <v>7.3529999999999998E-2</v>
      </c>
    </row>
    <row r="4550" spans="1:14" x14ac:dyDescent="0.2">
      <c r="A4550" s="2" t="s">
        <v>37</v>
      </c>
      <c r="B4550" s="2" t="s">
        <v>38</v>
      </c>
      <c r="C4550" s="2" t="s">
        <v>6</v>
      </c>
      <c r="D4550" s="2" t="s">
        <v>15</v>
      </c>
      <c r="E4550" s="2" t="s">
        <v>21</v>
      </c>
      <c r="F4550" s="2" t="s">
        <v>61</v>
      </c>
      <c r="G4550" s="1">
        <v>642.76</v>
      </c>
      <c r="H4550" s="1">
        <v>357.34000000000003</v>
      </c>
      <c r="I4550" s="4">
        <v>3</v>
      </c>
      <c r="J4550" s="2" t="s">
        <v>69</v>
      </c>
      <c r="K4550" s="1">
        <f>Tabelle111[[#This Row],[Menge kg Nges]]/1000</f>
        <v>0.64276</v>
      </c>
      <c r="L4550" s="1">
        <f>Tabelle111[[#This Row],[Menge kg P2O5]]/1000</f>
        <v>0.35734000000000005</v>
      </c>
      <c r="M4550" s="1">
        <f>Tabelle111[[#This Row],[Menge t Nges]]/Tabelle111[[#This Row],[Anzahl Lieferscheine]]</f>
        <v>0.21425333333333332</v>
      </c>
      <c r="N4550" s="1">
        <f>Tabelle111[[#This Row],[Menge t P2O5]]/Tabelle111[[#This Row],[Anzahl Lieferscheine]]</f>
        <v>0.11911333333333335</v>
      </c>
    </row>
    <row r="4551" spans="1:14" x14ac:dyDescent="0.2">
      <c r="A4551" s="2" t="s">
        <v>37</v>
      </c>
      <c r="B4551" s="2" t="s">
        <v>38</v>
      </c>
      <c r="C4551" s="2" t="s">
        <v>6</v>
      </c>
      <c r="D4551" s="2" t="s">
        <v>15</v>
      </c>
      <c r="E4551" s="2" t="s">
        <v>24</v>
      </c>
      <c r="F4551" s="2" t="s">
        <v>61</v>
      </c>
      <c r="G4551" s="1">
        <v>2373.6</v>
      </c>
      <c r="H4551" s="1">
        <v>1978</v>
      </c>
      <c r="I4551" s="4">
        <v>2</v>
      </c>
      <c r="J4551" s="2" t="s">
        <v>69</v>
      </c>
      <c r="K4551" s="1">
        <f>Tabelle111[[#This Row],[Menge kg Nges]]/1000</f>
        <v>2.3735999999999997</v>
      </c>
      <c r="L4551" s="1">
        <f>Tabelle111[[#This Row],[Menge kg P2O5]]/1000</f>
        <v>1.978</v>
      </c>
      <c r="M4551" s="1">
        <f>Tabelle111[[#This Row],[Menge t Nges]]/Tabelle111[[#This Row],[Anzahl Lieferscheine]]</f>
        <v>1.1867999999999999</v>
      </c>
      <c r="N4551" s="1">
        <f>Tabelle111[[#This Row],[Menge t P2O5]]/Tabelle111[[#This Row],[Anzahl Lieferscheine]]</f>
        <v>0.98899999999999999</v>
      </c>
    </row>
    <row r="4552" spans="1:14" x14ac:dyDescent="0.2">
      <c r="A4552" s="2" t="s">
        <v>37</v>
      </c>
      <c r="B4552" s="2" t="s">
        <v>38</v>
      </c>
      <c r="C4552" s="2" t="s">
        <v>25</v>
      </c>
      <c r="D4552" s="2" t="s">
        <v>25</v>
      </c>
      <c r="E4552" s="2" t="s">
        <v>26</v>
      </c>
      <c r="F4552" s="2" t="s">
        <v>61</v>
      </c>
      <c r="G4552" s="1">
        <v>3145.66</v>
      </c>
      <c r="H4552" s="1">
        <v>1816.3100000000004</v>
      </c>
      <c r="I4552" s="4">
        <v>31</v>
      </c>
      <c r="J4552" s="2" t="s">
        <v>69</v>
      </c>
      <c r="K4552" s="1">
        <f>Tabelle111[[#This Row],[Menge kg Nges]]/1000</f>
        <v>3.1456599999999999</v>
      </c>
      <c r="L4552" s="1">
        <f>Tabelle111[[#This Row],[Menge kg P2O5]]/1000</f>
        <v>1.8163100000000003</v>
      </c>
      <c r="M4552" s="1">
        <f>Tabelle111[[#This Row],[Menge t Nges]]/Tabelle111[[#This Row],[Anzahl Lieferscheine]]</f>
        <v>0.10147290322580645</v>
      </c>
      <c r="N4552" s="1">
        <f>Tabelle111[[#This Row],[Menge t P2O5]]/Tabelle111[[#This Row],[Anzahl Lieferscheine]]</f>
        <v>5.8590645161290332E-2</v>
      </c>
    </row>
    <row r="4553" spans="1:14" x14ac:dyDescent="0.2">
      <c r="A4553" s="2" t="s">
        <v>37</v>
      </c>
      <c r="B4553" s="2" t="s">
        <v>39</v>
      </c>
      <c r="C4553" s="2" t="s">
        <v>6</v>
      </c>
      <c r="D4553" s="2" t="s">
        <v>7</v>
      </c>
      <c r="E4553" s="2" t="s">
        <v>9</v>
      </c>
      <c r="F4553" s="2" t="s">
        <v>61</v>
      </c>
      <c r="G4553" s="1">
        <v>5252.7999999999993</v>
      </c>
      <c r="H4553" s="1">
        <v>2225.86</v>
      </c>
      <c r="I4553" s="4">
        <v>33</v>
      </c>
      <c r="J4553" s="2" t="s">
        <v>69</v>
      </c>
      <c r="K4553" s="1">
        <f>Tabelle111[[#This Row],[Menge kg Nges]]/1000</f>
        <v>5.2527999999999997</v>
      </c>
      <c r="L4553" s="1">
        <f>Tabelle111[[#This Row],[Menge kg P2O5]]/1000</f>
        <v>2.2258599999999999</v>
      </c>
      <c r="M4553" s="1">
        <f>Tabelle111[[#This Row],[Menge t Nges]]/Tabelle111[[#This Row],[Anzahl Lieferscheine]]</f>
        <v>0.15917575757575755</v>
      </c>
      <c r="N4553" s="1">
        <f>Tabelle111[[#This Row],[Menge t P2O5]]/Tabelle111[[#This Row],[Anzahl Lieferscheine]]</f>
        <v>6.7450303030303027E-2</v>
      </c>
    </row>
    <row r="4554" spans="1:14" x14ac:dyDescent="0.2">
      <c r="A4554" s="2" t="s">
        <v>37</v>
      </c>
      <c r="B4554" s="2" t="s">
        <v>39</v>
      </c>
      <c r="C4554" s="2" t="s">
        <v>6</v>
      </c>
      <c r="D4554" s="2" t="s">
        <v>7</v>
      </c>
      <c r="E4554" s="2" t="s">
        <v>10</v>
      </c>
      <c r="F4554" s="2" t="s">
        <v>61</v>
      </c>
      <c r="G4554" s="1">
        <v>290.39999999999998</v>
      </c>
      <c r="H4554" s="1">
        <v>118.8</v>
      </c>
      <c r="I4554" s="4">
        <v>1</v>
      </c>
      <c r="J4554" s="2" t="s">
        <v>69</v>
      </c>
      <c r="K4554" s="1">
        <f>Tabelle111[[#This Row],[Menge kg Nges]]/1000</f>
        <v>0.29039999999999999</v>
      </c>
      <c r="L4554" s="1">
        <f>Tabelle111[[#This Row],[Menge kg P2O5]]/1000</f>
        <v>0.1188</v>
      </c>
      <c r="M4554" s="1">
        <f>Tabelle111[[#This Row],[Menge t Nges]]/Tabelle111[[#This Row],[Anzahl Lieferscheine]]</f>
        <v>0.29039999999999999</v>
      </c>
      <c r="N4554" s="1">
        <f>Tabelle111[[#This Row],[Menge t P2O5]]/Tabelle111[[#This Row],[Anzahl Lieferscheine]]</f>
        <v>0.1188</v>
      </c>
    </row>
    <row r="4555" spans="1:14" x14ac:dyDescent="0.2">
      <c r="A4555" s="2" t="s">
        <v>37</v>
      </c>
      <c r="B4555" s="2" t="s">
        <v>39</v>
      </c>
      <c r="C4555" s="2" t="s">
        <v>6</v>
      </c>
      <c r="D4555" s="2" t="s">
        <v>7</v>
      </c>
      <c r="E4555" s="2" t="s">
        <v>11</v>
      </c>
      <c r="F4555" s="2" t="s">
        <v>61</v>
      </c>
      <c r="G4555" s="1">
        <v>899.6</v>
      </c>
      <c r="H4555" s="1">
        <v>357</v>
      </c>
      <c r="I4555" s="4">
        <v>4</v>
      </c>
      <c r="J4555" s="2" t="s">
        <v>69</v>
      </c>
      <c r="K4555" s="1">
        <f>Tabelle111[[#This Row],[Menge kg Nges]]/1000</f>
        <v>0.89960000000000007</v>
      </c>
      <c r="L4555" s="1">
        <f>Tabelle111[[#This Row],[Menge kg P2O5]]/1000</f>
        <v>0.35699999999999998</v>
      </c>
      <c r="M4555" s="1">
        <f>Tabelle111[[#This Row],[Menge t Nges]]/Tabelle111[[#This Row],[Anzahl Lieferscheine]]</f>
        <v>0.22490000000000002</v>
      </c>
      <c r="N4555" s="1">
        <f>Tabelle111[[#This Row],[Menge t P2O5]]/Tabelle111[[#This Row],[Anzahl Lieferscheine]]</f>
        <v>8.9249999999999996E-2</v>
      </c>
    </row>
    <row r="4556" spans="1:14" x14ac:dyDescent="0.2">
      <c r="A4556" s="2" t="s">
        <v>37</v>
      </c>
      <c r="B4556" s="2" t="s">
        <v>39</v>
      </c>
      <c r="C4556" s="2" t="s">
        <v>6</v>
      </c>
      <c r="D4556" s="2" t="s">
        <v>7</v>
      </c>
      <c r="E4556" s="2" t="s">
        <v>12</v>
      </c>
      <c r="F4556" s="2" t="s">
        <v>61</v>
      </c>
      <c r="G4556" s="1">
        <v>17393.289999999997</v>
      </c>
      <c r="H4556" s="1">
        <v>8323.7400000000016</v>
      </c>
      <c r="I4556" s="4">
        <v>34</v>
      </c>
      <c r="J4556" s="2" t="s">
        <v>69</v>
      </c>
      <c r="K4556" s="1">
        <f>Tabelle111[[#This Row],[Menge kg Nges]]/1000</f>
        <v>17.393289999999997</v>
      </c>
      <c r="L4556" s="1">
        <f>Tabelle111[[#This Row],[Menge kg P2O5]]/1000</f>
        <v>8.3237400000000008</v>
      </c>
      <c r="M4556" s="1">
        <f>Tabelle111[[#This Row],[Menge t Nges]]/Tabelle111[[#This Row],[Anzahl Lieferscheine]]</f>
        <v>0.51156735294117639</v>
      </c>
      <c r="N4556" s="1">
        <f>Tabelle111[[#This Row],[Menge t P2O5]]/Tabelle111[[#This Row],[Anzahl Lieferscheine]]</f>
        <v>0.24481588235294119</v>
      </c>
    </row>
    <row r="4557" spans="1:14" x14ac:dyDescent="0.2">
      <c r="A4557" s="2" t="s">
        <v>37</v>
      </c>
      <c r="B4557" s="2" t="s">
        <v>39</v>
      </c>
      <c r="C4557" s="2" t="s">
        <v>6</v>
      </c>
      <c r="D4557" s="2" t="s">
        <v>7</v>
      </c>
      <c r="E4557" s="2" t="s">
        <v>13</v>
      </c>
      <c r="F4557" s="2" t="s">
        <v>61</v>
      </c>
      <c r="G4557" s="1">
        <v>4832.8500000000004</v>
      </c>
      <c r="H4557" s="1">
        <v>3368.3500000000004</v>
      </c>
      <c r="I4557" s="4">
        <v>30</v>
      </c>
      <c r="J4557" s="2" t="s">
        <v>69</v>
      </c>
      <c r="K4557" s="1">
        <f>Tabelle111[[#This Row],[Menge kg Nges]]/1000</f>
        <v>4.8328500000000005</v>
      </c>
      <c r="L4557" s="1">
        <f>Tabelle111[[#This Row],[Menge kg P2O5]]/1000</f>
        <v>3.3683500000000004</v>
      </c>
      <c r="M4557" s="1">
        <f>Tabelle111[[#This Row],[Menge t Nges]]/Tabelle111[[#This Row],[Anzahl Lieferscheine]]</f>
        <v>0.16109500000000002</v>
      </c>
      <c r="N4557" s="1">
        <f>Tabelle111[[#This Row],[Menge t P2O5]]/Tabelle111[[#This Row],[Anzahl Lieferscheine]]</f>
        <v>0.11227833333333334</v>
      </c>
    </row>
    <row r="4558" spans="1:14" x14ac:dyDescent="0.2">
      <c r="A4558" s="2" t="s">
        <v>37</v>
      </c>
      <c r="B4558" s="2" t="s">
        <v>39</v>
      </c>
      <c r="C4558" s="2" t="s">
        <v>6</v>
      </c>
      <c r="D4558" s="2" t="s">
        <v>7</v>
      </c>
      <c r="E4558" s="2" t="s">
        <v>14</v>
      </c>
      <c r="F4558" s="2" t="s">
        <v>61</v>
      </c>
      <c r="G4558" s="1">
        <v>2085.06</v>
      </c>
      <c r="H4558" s="1">
        <v>826.31999999999994</v>
      </c>
      <c r="I4558" s="4">
        <v>6</v>
      </c>
      <c r="J4558" s="2" t="s">
        <v>69</v>
      </c>
      <c r="K4558" s="1">
        <f>Tabelle111[[#This Row],[Menge kg Nges]]/1000</f>
        <v>2.0850599999999999</v>
      </c>
      <c r="L4558" s="1">
        <f>Tabelle111[[#This Row],[Menge kg P2O5]]/1000</f>
        <v>0.82631999999999994</v>
      </c>
      <c r="M4558" s="1">
        <f>Tabelle111[[#This Row],[Menge t Nges]]/Tabelle111[[#This Row],[Anzahl Lieferscheine]]</f>
        <v>0.34750999999999999</v>
      </c>
      <c r="N4558" s="1">
        <f>Tabelle111[[#This Row],[Menge t P2O5]]/Tabelle111[[#This Row],[Anzahl Lieferscheine]]</f>
        <v>0.13771999999999998</v>
      </c>
    </row>
    <row r="4559" spans="1:14" x14ac:dyDescent="0.2">
      <c r="A4559" s="2" t="s">
        <v>37</v>
      </c>
      <c r="B4559" s="2" t="s">
        <v>39</v>
      </c>
      <c r="C4559" s="2" t="s">
        <v>6</v>
      </c>
      <c r="D4559" s="2" t="s">
        <v>15</v>
      </c>
      <c r="E4559" s="2" t="s">
        <v>8</v>
      </c>
      <c r="F4559" s="2" t="s">
        <v>61</v>
      </c>
      <c r="G4559" s="1">
        <v>1458.6</v>
      </c>
      <c r="H4559" s="1">
        <v>851.4</v>
      </c>
      <c r="I4559" s="4">
        <v>1</v>
      </c>
      <c r="J4559" s="2" t="s">
        <v>69</v>
      </c>
      <c r="K4559" s="1">
        <f>Tabelle111[[#This Row],[Menge kg Nges]]/1000</f>
        <v>1.4585999999999999</v>
      </c>
      <c r="L4559" s="1">
        <f>Tabelle111[[#This Row],[Menge kg P2O5]]/1000</f>
        <v>0.85139999999999993</v>
      </c>
      <c r="M4559" s="1">
        <f>Tabelle111[[#This Row],[Menge t Nges]]/Tabelle111[[#This Row],[Anzahl Lieferscheine]]</f>
        <v>1.4585999999999999</v>
      </c>
      <c r="N4559" s="1">
        <f>Tabelle111[[#This Row],[Menge t P2O5]]/Tabelle111[[#This Row],[Anzahl Lieferscheine]]</f>
        <v>0.85139999999999993</v>
      </c>
    </row>
    <row r="4560" spans="1:14" x14ac:dyDescent="0.2">
      <c r="A4560" s="2" t="s">
        <v>37</v>
      </c>
      <c r="B4560" s="2" t="s">
        <v>39</v>
      </c>
      <c r="C4560" s="2" t="s">
        <v>6</v>
      </c>
      <c r="D4560" s="2" t="s">
        <v>15</v>
      </c>
      <c r="E4560" s="2" t="s">
        <v>20</v>
      </c>
      <c r="F4560" s="2" t="s">
        <v>61</v>
      </c>
      <c r="G4560" s="1">
        <v>47.519999999999996</v>
      </c>
      <c r="H4560" s="1">
        <v>27</v>
      </c>
      <c r="I4560" s="4">
        <v>3</v>
      </c>
      <c r="J4560" s="2" t="s">
        <v>69</v>
      </c>
      <c r="K4560" s="1">
        <f>Tabelle111[[#This Row],[Menge kg Nges]]/1000</f>
        <v>4.7519999999999993E-2</v>
      </c>
      <c r="L4560" s="1">
        <f>Tabelle111[[#This Row],[Menge kg P2O5]]/1000</f>
        <v>2.7E-2</v>
      </c>
      <c r="M4560" s="1">
        <f>Tabelle111[[#This Row],[Menge t Nges]]/Tabelle111[[#This Row],[Anzahl Lieferscheine]]</f>
        <v>1.5839999999999996E-2</v>
      </c>
      <c r="N4560" s="1">
        <f>Tabelle111[[#This Row],[Menge t P2O5]]/Tabelle111[[#This Row],[Anzahl Lieferscheine]]</f>
        <v>8.9999999999999993E-3</v>
      </c>
    </row>
    <row r="4561" spans="1:14" x14ac:dyDescent="0.2">
      <c r="A4561" s="2" t="s">
        <v>37</v>
      </c>
      <c r="B4561" s="2" t="s">
        <v>39</v>
      </c>
      <c r="C4561" s="2" t="s">
        <v>6</v>
      </c>
      <c r="D4561" s="2" t="s">
        <v>15</v>
      </c>
      <c r="E4561" s="2" t="s">
        <v>21</v>
      </c>
      <c r="F4561" s="2" t="s">
        <v>61</v>
      </c>
      <c r="G4561" s="1">
        <v>196.5</v>
      </c>
      <c r="H4561" s="1">
        <v>108</v>
      </c>
      <c r="I4561" s="4">
        <v>1</v>
      </c>
      <c r="J4561" s="2" t="s">
        <v>69</v>
      </c>
      <c r="K4561" s="1">
        <f>Tabelle111[[#This Row],[Menge kg Nges]]/1000</f>
        <v>0.19650000000000001</v>
      </c>
      <c r="L4561" s="1">
        <f>Tabelle111[[#This Row],[Menge kg P2O5]]/1000</f>
        <v>0.108</v>
      </c>
      <c r="M4561" s="1">
        <f>Tabelle111[[#This Row],[Menge t Nges]]/Tabelle111[[#This Row],[Anzahl Lieferscheine]]</f>
        <v>0.19650000000000001</v>
      </c>
      <c r="N4561" s="1">
        <f>Tabelle111[[#This Row],[Menge t P2O5]]/Tabelle111[[#This Row],[Anzahl Lieferscheine]]</f>
        <v>0.108</v>
      </c>
    </row>
    <row r="4562" spans="1:14" x14ac:dyDescent="0.2">
      <c r="A4562" s="2" t="s">
        <v>37</v>
      </c>
      <c r="B4562" s="2" t="s">
        <v>39</v>
      </c>
      <c r="C4562" s="2" t="s">
        <v>6</v>
      </c>
      <c r="D4562" s="2" t="s">
        <v>15</v>
      </c>
      <c r="E4562" s="2" t="s">
        <v>9</v>
      </c>
      <c r="F4562" s="2" t="s">
        <v>61</v>
      </c>
      <c r="G4562" s="1">
        <v>55.2</v>
      </c>
      <c r="H4562" s="1">
        <v>36</v>
      </c>
      <c r="I4562" s="4">
        <v>1</v>
      </c>
      <c r="J4562" s="2" t="s">
        <v>69</v>
      </c>
      <c r="K4562" s="1">
        <f>Tabelle111[[#This Row],[Menge kg Nges]]/1000</f>
        <v>5.5200000000000006E-2</v>
      </c>
      <c r="L4562" s="1">
        <f>Tabelle111[[#This Row],[Menge kg P2O5]]/1000</f>
        <v>3.5999999999999997E-2</v>
      </c>
      <c r="M4562" s="1">
        <f>Tabelle111[[#This Row],[Menge t Nges]]/Tabelle111[[#This Row],[Anzahl Lieferscheine]]</f>
        <v>5.5200000000000006E-2</v>
      </c>
      <c r="N4562" s="1">
        <f>Tabelle111[[#This Row],[Menge t P2O5]]/Tabelle111[[#This Row],[Anzahl Lieferscheine]]</f>
        <v>3.5999999999999997E-2</v>
      </c>
    </row>
    <row r="4563" spans="1:14" x14ac:dyDescent="0.2">
      <c r="A4563" s="2" t="s">
        <v>37</v>
      </c>
      <c r="B4563" s="2" t="s">
        <v>39</v>
      </c>
      <c r="C4563" s="2" t="s">
        <v>25</v>
      </c>
      <c r="D4563" s="2" t="s">
        <v>25</v>
      </c>
      <c r="E4563" s="2" t="s">
        <v>26</v>
      </c>
      <c r="F4563" s="2" t="s">
        <v>61</v>
      </c>
      <c r="G4563" s="1">
        <v>348</v>
      </c>
      <c r="H4563" s="1">
        <v>204</v>
      </c>
      <c r="I4563" s="4">
        <v>1</v>
      </c>
      <c r="J4563" s="2" t="s">
        <v>69</v>
      </c>
      <c r="K4563" s="1">
        <f>Tabelle111[[#This Row],[Menge kg Nges]]/1000</f>
        <v>0.34799999999999998</v>
      </c>
      <c r="L4563" s="1">
        <f>Tabelle111[[#This Row],[Menge kg P2O5]]/1000</f>
        <v>0.20399999999999999</v>
      </c>
      <c r="M4563" s="1">
        <f>Tabelle111[[#This Row],[Menge t Nges]]/Tabelle111[[#This Row],[Anzahl Lieferscheine]]</f>
        <v>0.34799999999999998</v>
      </c>
      <c r="N4563" s="1">
        <f>Tabelle111[[#This Row],[Menge t P2O5]]/Tabelle111[[#This Row],[Anzahl Lieferscheine]]</f>
        <v>0.20399999999999999</v>
      </c>
    </row>
    <row r="4564" spans="1:14" x14ac:dyDescent="0.2">
      <c r="A4564" s="2" t="s">
        <v>37</v>
      </c>
      <c r="B4564" s="2" t="s">
        <v>40</v>
      </c>
      <c r="C4564" s="2" t="s">
        <v>6</v>
      </c>
      <c r="D4564" s="2" t="s">
        <v>7</v>
      </c>
      <c r="E4564" s="2" t="s">
        <v>8</v>
      </c>
      <c r="F4564" s="2" t="s">
        <v>61</v>
      </c>
      <c r="G4564" s="1">
        <v>813.54000000000008</v>
      </c>
      <c r="H4564" s="1">
        <v>318.70000000000005</v>
      </c>
      <c r="I4564" s="4">
        <v>7</v>
      </c>
      <c r="J4564" s="2" t="s">
        <v>69</v>
      </c>
      <c r="K4564" s="1">
        <f>Tabelle111[[#This Row],[Menge kg Nges]]/1000</f>
        <v>0.81354000000000004</v>
      </c>
      <c r="L4564" s="1">
        <f>Tabelle111[[#This Row],[Menge kg P2O5]]/1000</f>
        <v>0.31870000000000004</v>
      </c>
      <c r="M4564" s="1">
        <f>Tabelle111[[#This Row],[Menge t Nges]]/Tabelle111[[#This Row],[Anzahl Lieferscheine]]</f>
        <v>0.11622</v>
      </c>
      <c r="N4564" s="1">
        <f>Tabelle111[[#This Row],[Menge t P2O5]]/Tabelle111[[#This Row],[Anzahl Lieferscheine]]</f>
        <v>4.5528571428571432E-2</v>
      </c>
    </row>
    <row r="4565" spans="1:14" x14ac:dyDescent="0.2">
      <c r="A4565" s="2" t="s">
        <v>37</v>
      </c>
      <c r="B4565" s="2" t="s">
        <v>40</v>
      </c>
      <c r="C4565" s="2" t="s">
        <v>6</v>
      </c>
      <c r="D4565" s="2" t="s">
        <v>7</v>
      </c>
      <c r="E4565" s="2" t="s">
        <v>9</v>
      </c>
      <c r="F4565" s="2" t="s">
        <v>61</v>
      </c>
      <c r="G4565" s="1">
        <v>10512.45</v>
      </c>
      <c r="H4565" s="1">
        <v>4355.7</v>
      </c>
      <c r="I4565" s="4">
        <v>67</v>
      </c>
      <c r="J4565" s="2" t="s">
        <v>69</v>
      </c>
      <c r="K4565" s="1">
        <f>Tabelle111[[#This Row],[Menge kg Nges]]/1000</f>
        <v>10.512450000000001</v>
      </c>
      <c r="L4565" s="1">
        <f>Tabelle111[[#This Row],[Menge kg P2O5]]/1000</f>
        <v>4.3556999999999997</v>
      </c>
      <c r="M4565" s="1">
        <f>Tabelle111[[#This Row],[Menge t Nges]]/Tabelle111[[#This Row],[Anzahl Lieferscheine]]</f>
        <v>0.15690223880597018</v>
      </c>
      <c r="N4565" s="1">
        <f>Tabelle111[[#This Row],[Menge t P2O5]]/Tabelle111[[#This Row],[Anzahl Lieferscheine]]</f>
        <v>6.5010447761194023E-2</v>
      </c>
    </row>
    <row r="4566" spans="1:14" x14ac:dyDescent="0.2">
      <c r="A4566" s="2" t="s">
        <v>37</v>
      </c>
      <c r="B4566" s="2" t="s">
        <v>40</v>
      </c>
      <c r="C4566" s="2" t="s">
        <v>6</v>
      </c>
      <c r="D4566" s="2" t="s">
        <v>7</v>
      </c>
      <c r="E4566" s="2" t="s">
        <v>11</v>
      </c>
      <c r="F4566" s="2" t="s">
        <v>61</v>
      </c>
      <c r="G4566" s="1">
        <v>15869.000000000004</v>
      </c>
      <c r="H4566" s="1">
        <v>6781.1599999999989</v>
      </c>
      <c r="I4566" s="4">
        <v>60</v>
      </c>
      <c r="J4566" s="2" t="s">
        <v>69</v>
      </c>
      <c r="K4566" s="1">
        <f>Tabelle111[[#This Row],[Menge kg Nges]]/1000</f>
        <v>15.869000000000003</v>
      </c>
      <c r="L4566" s="1">
        <f>Tabelle111[[#This Row],[Menge kg P2O5]]/1000</f>
        <v>6.781159999999999</v>
      </c>
      <c r="M4566" s="1">
        <f>Tabelle111[[#This Row],[Menge t Nges]]/Tabelle111[[#This Row],[Anzahl Lieferscheine]]</f>
        <v>0.2644833333333334</v>
      </c>
      <c r="N4566" s="1">
        <f>Tabelle111[[#This Row],[Menge t P2O5]]/Tabelle111[[#This Row],[Anzahl Lieferscheine]]</f>
        <v>0.11301933333333332</v>
      </c>
    </row>
    <row r="4567" spans="1:14" x14ac:dyDescent="0.2">
      <c r="A4567" s="2" t="s">
        <v>37</v>
      </c>
      <c r="B4567" s="2" t="s">
        <v>40</v>
      </c>
      <c r="C4567" s="2" t="s">
        <v>6</v>
      </c>
      <c r="D4567" s="2" t="s">
        <v>7</v>
      </c>
      <c r="E4567" s="2" t="s">
        <v>12</v>
      </c>
      <c r="F4567" s="2" t="s">
        <v>61</v>
      </c>
      <c r="G4567" s="1">
        <v>52418.370000000024</v>
      </c>
      <c r="H4567" s="1">
        <v>20799.140000000003</v>
      </c>
      <c r="I4567" s="4">
        <v>157</v>
      </c>
      <c r="J4567" s="2" t="s">
        <v>69</v>
      </c>
      <c r="K4567" s="1">
        <f>Tabelle111[[#This Row],[Menge kg Nges]]/1000</f>
        <v>52.418370000000024</v>
      </c>
      <c r="L4567" s="1">
        <f>Tabelle111[[#This Row],[Menge kg P2O5]]/1000</f>
        <v>20.799140000000001</v>
      </c>
      <c r="M4567" s="1">
        <f>Tabelle111[[#This Row],[Menge t Nges]]/Tabelle111[[#This Row],[Anzahl Lieferscheine]]</f>
        <v>0.33387496815286638</v>
      </c>
      <c r="N4567" s="1">
        <f>Tabelle111[[#This Row],[Menge t P2O5]]/Tabelle111[[#This Row],[Anzahl Lieferscheine]]</f>
        <v>0.13247859872611467</v>
      </c>
    </row>
    <row r="4568" spans="1:14" x14ac:dyDescent="0.2">
      <c r="A4568" s="2" t="s">
        <v>37</v>
      </c>
      <c r="B4568" s="2" t="s">
        <v>40</v>
      </c>
      <c r="C4568" s="2" t="s">
        <v>6</v>
      </c>
      <c r="D4568" s="2" t="s">
        <v>7</v>
      </c>
      <c r="E4568" s="2" t="s">
        <v>13</v>
      </c>
      <c r="F4568" s="2" t="s">
        <v>61</v>
      </c>
      <c r="G4568" s="1">
        <v>13434.39</v>
      </c>
      <c r="H4568" s="1">
        <v>7474.34</v>
      </c>
      <c r="I4568" s="4">
        <v>65</v>
      </c>
      <c r="J4568" s="2" t="s">
        <v>69</v>
      </c>
      <c r="K4568" s="1">
        <f>Tabelle111[[#This Row],[Menge kg Nges]]/1000</f>
        <v>13.434389999999999</v>
      </c>
      <c r="L4568" s="1">
        <f>Tabelle111[[#This Row],[Menge kg P2O5]]/1000</f>
        <v>7.4743399999999998</v>
      </c>
      <c r="M4568" s="1">
        <f>Tabelle111[[#This Row],[Menge t Nges]]/Tabelle111[[#This Row],[Anzahl Lieferscheine]]</f>
        <v>0.20668292307692307</v>
      </c>
      <c r="N4568" s="1">
        <f>Tabelle111[[#This Row],[Menge t P2O5]]/Tabelle111[[#This Row],[Anzahl Lieferscheine]]</f>
        <v>0.11498984615384615</v>
      </c>
    </row>
    <row r="4569" spans="1:14" x14ac:dyDescent="0.2">
      <c r="A4569" s="2" t="s">
        <v>37</v>
      </c>
      <c r="B4569" s="2" t="s">
        <v>40</v>
      </c>
      <c r="C4569" s="2" t="s">
        <v>6</v>
      </c>
      <c r="D4569" s="2" t="s">
        <v>7</v>
      </c>
      <c r="E4569" s="2" t="s">
        <v>14</v>
      </c>
      <c r="F4569" s="2" t="s">
        <v>61</v>
      </c>
      <c r="G4569" s="1">
        <v>44481.34</v>
      </c>
      <c r="H4569" s="1">
        <v>20147.989999999994</v>
      </c>
      <c r="I4569" s="4">
        <v>160</v>
      </c>
      <c r="J4569" s="2" t="s">
        <v>69</v>
      </c>
      <c r="K4569" s="1">
        <f>Tabelle111[[#This Row],[Menge kg Nges]]/1000</f>
        <v>44.481339999999996</v>
      </c>
      <c r="L4569" s="1">
        <f>Tabelle111[[#This Row],[Menge kg P2O5]]/1000</f>
        <v>20.147989999999993</v>
      </c>
      <c r="M4569" s="1">
        <f>Tabelle111[[#This Row],[Menge t Nges]]/Tabelle111[[#This Row],[Anzahl Lieferscheine]]</f>
        <v>0.27800837499999997</v>
      </c>
      <c r="N4569" s="1">
        <f>Tabelle111[[#This Row],[Menge t P2O5]]/Tabelle111[[#This Row],[Anzahl Lieferscheine]]</f>
        <v>0.12592493749999994</v>
      </c>
    </row>
    <row r="4570" spans="1:14" x14ac:dyDescent="0.2">
      <c r="A4570" s="2" t="s">
        <v>37</v>
      </c>
      <c r="B4570" s="2" t="s">
        <v>40</v>
      </c>
      <c r="C4570" s="2" t="s">
        <v>6</v>
      </c>
      <c r="D4570" s="2" t="s">
        <v>15</v>
      </c>
      <c r="E4570" s="2" t="s">
        <v>8</v>
      </c>
      <c r="F4570" s="2" t="s">
        <v>61</v>
      </c>
      <c r="G4570" s="1">
        <v>89.88</v>
      </c>
      <c r="H4570" s="1">
        <v>81.06</v>
      </c>
      <c r="I4570" s="4">
        <v>1</v>
      </c>
      <c r="J4570" s="2" t="s">
        <v>69</v>
      </c>
      <c r="K4570" s="1">
        <f>Tabelle111[[#This Row],[Menge kg Nges]]/1000</f>
        <v>8.9880000000000002E-2</v>
      </c>
      <c r="L4570" s="1">
        <f>Tabelle111[[#This Row],[Menge kg P2O5]]/1000</f>
        <v>8.1060000000000007E-2</v>
      </c>
      <c r="M4570" s="1">
        <f>Tabelle111[[#This Row],[Menge t Nges]]/Tabelle111[[#This Row],[Anzahl Lieferscheine]]</f>
        <v>8.9880000000000002E-2</v>
      </c>
      <c r="N4570" s="1">
        <f>Tabelle111[[#This Row],[Menge t P2O5]]/Tabelle111[[#This Row],[Anzahl Lieferscheine]]</f>
        <v>8.1060000000000007E-2</v>
      </c>
    </row>
    <row r="4571" spans="1:14" x14ac:dyDescent="0.2">
      <c r="A4571" s="2" t="s">
        <v>37</v>
      </c>
      <c r="B4571" s="2" t="s">
        <v>40</v>
      </c>
      <c r="C4571" s="2" t="s">
        <v>6</v>
      </c>
      <c r="D4571" s="2" t="s">
        <v>15</v>
      </c>
      <c r="E4571" s="2" t="s">
        <v>17</v>
      </c>
      <c r="F4571" s="2" t="s">
        <v>61</v>
      </c>
      <c r="G4571" s="1">
        <v>483.36</v>
      </c>
      <c r="H4571" s="1">
        <v>209.76</v>
      </c>
      <c r="I4571" s="4">
        <v>3</v>
      </c>
      <c r="J4571" s="2" t="s">
        <v>69</v>
      </c>
      <c r="K4571" s="1">
        <f>Tabelle111[[#This Row],[Menge kg Nges]]/1000</f>
        <v>0.48336000000000001</v>
      </c>
      <c r="L4571" s="1">
        <f>Tabelle111[[#This Row],[Menge kg P2O5]]/1000</f>
        <v>0.20976</v>
      </c>
      <c r="M4571" s="1">
        <f>Tabelle111[[#This Row],[Menge t Nges]]/Tabelle111[[#This Row],[Anzahl Lieferscheine]]</f>
        <v>0.16112000000000001</v>
      </c>
      <c r="N4571" s="1">
        <f>Tabelle111[[#This Row],[Menge t P2O5]]/Tabelle111[[#This Row],[Anzahl Lieferscheine]]</f>
        <v>6.9919999999999996E-2</v>
      </c>
    </row>
    <row r="4572" spans="1:14" x14ac:dyDescent="0.2">
      <c r="A4572" s="2" t="s">
        <v>37</v>
      </c>
      <c r="B4572" s="2" t="s">
        <v>40</v>
      </c>
      <c r="C4572" s="2" t="s">
        <v>6</v>
      </c>
      <c r="D4572" s="2" t="s">
        <v>15</v>
      </c>
      <c r="E4572" s="2" t="s">
        <v>18</v>
      </c>
      <c r="F4572" s="2" t="s">
        <v>61</v>
      </c>
      <c r="G4572" s="1">
        <v>705.6</v>
      </c>
      <c r="H4572" s="1">
        <v>571.20000000000005</v>
      </c>
      <c r="I4572" s="4">
        <v>1</v>
      </c>
      <c r="J4572" s="2" t="s">
        <v>69</v>
      </c>
      <c r="K4572" s="1">
        <f>Tabelle111[[#This Row],[Menge kg Nges]]/1000</f>
        <v>0.7056</v>
      </c>
      <c r="L4572" s="1">
        <f>Tabelle111[[#This Row],[Menge kg P2O5]]/1000</f>
        <v>0.57120000000000004</v>
      </c>
      <c r="M4572" s="1">
        <f>Tabelle111[[#This Row],[Menge t Nges]]/Tabelle111[[#This Row],[Anzahl Lieferscheine]]</f>
        <v>0.7056</v>
      </c>
      <c r="N4572" s="1">
        <f>Tabelle111[[#This Row],[Menge t P2O5]]/Tabelle111[[#This Row],[Anzahl Lieferscheine]]</f>
        <v>0.57120000000000004</v>
      </c>
    </row>
    <row r="4573" spans="1:14" x14ac:dyDescent="0.2">
      <c r="A4573" s="2" t="s">
        <v>37</v>
      </c>
      <c r="B4573" s="2" t="s">
        <v>40</v>
      </c>
      <c r="C4573" s="2" t="s">
        <v>6</v>
      </c>
      <c r="D4573" s="2" t="s">
        <v>15</v>
      </c>
      <c r="E4573" s="2" t="s">
        <v>19</v>
      </c>
      <c r="F4573" s="2" t="s">
        <v>61</v>
      </c>
      <c r="G4573" s="1">
        <v>114.75</v>
      </c>
      <c r="H4573" s="1">
        <v>127.5</v>
      </c>
      <c r="I4573" s="4">
        <v>1</v>
      </c>
      <c r="J4573" s="2" t="s">
        <v>69</v>
      </c>
      <c r="K4573" s="1">
        <f>Tabelle111[[#This Row],[Menge kg Nges]]/1000</f>
        <v>0.11475</v>
      </c>
      <c r="L4573" s="1">
        <f>Tabelle111[[#This Row],[Menge kg P2O5]]/1000</f>
        <v>0.1275</v>
      </c>
      <c r="M4573" s="1">
        <f>Tabelle111[[#This Row],[Menge t Nges]]/Tabelle111[[#This Row],[Anzahl Lieferscheine]]</f>
        <v>0.11475</v>
      </c>
      <c r="N4573" s="1">
        <f>Tabelle111[[#This Row],[Menge t P2O5]]/Tabelle111[[#This Row],[Anzahl Lieferscheine]]</f>
        <v>0.1275</v>
      </c>
    </row>
    <row r="4574" spans="1:14" x14ac:dyDescent="0.2">
      <c r="A4574" s="2" t="s">
        <v>37</v>
      </c>
      <c r="B4574" s="2" t="s">
        <v>40</v>
      </c>
      <c r="C4574" s="2" t="s">
        <v>6</v>
      </c>
      <c r="D4574" s="2" t="s">
        <v>15</v>
      </c>
      <c r="E4574" s="2" t="s">
        <v>20</v>
      </c>
      <c r="F4574" s="2" t="s">
        <v>61</v>
      </c>
      <c r="G4574" s="1">
        <v>2277.9200000000005</v>
      </c>
      <c r="H4574" s="1">
        <v>1357</v>
      </c>
      <c r="I4574" s="4">
        <v>19</v>
      </c>
      <c r="J4574" s="2" t="s">
        <v>69</v>
      </c>
      <c r="K4574" s="1">
        <f>Tabelle111[[#This Row],[Menge kg Nges]]/1000</f>
        <v>2.2779200000000004</v>
      </c>
      <c r="L4574" s="1">
        <f>Tabelle111[[#This Row],[Menge kg P2O5]]/1000</f>
        <v>1.357</v>
      </c>
      <c r="M4574" s="1">
        <f>Tabelle111[[#This Row],[Menge t Nges]]/Tabelle111[[#This Row],[Anzahl Lieferscheine]]</f>
        <v>0.11989052631578949</v>
      </c>
      <c r="N4574" s="1">
        <f>Tabelle111[[#This Row],[Menge t P2O5]]/Tabelle111[[#This Row],[Anzahl Lieferscheine]]</f>
        <v>7.1421052631578941E-2</v>
      </c>
    </row>
    <row r="4575" spans="1:14" x14ac:dyDescent="0.2">
      <c r="A4575" s="2" t="s">
        <v>37</v>
      </c>
      <c r="B4575" s="2" t="s">
        <v>40</v>
      </c>
      <c r="C4575" s="2" t="s">
        <v>6</v>
      </c>
      <c r="D4575" s="2" t="s">
        <v>15</v>
      </c>
      <c r="E4575" s="2" t="s">
        <v>21</v>
      </c>
      <c r="F4575" s="2" t="s">
        <v>61</v>
      </c>
      <c r="G4575" s="1">
        <v>4316.7</v>
      </c>
      <c r="H4575" s="1">
        <v>2596</v>
      </c>
      <c r="I4575" s="4">
        <v>18</v>
      </c>
      <c r="J4575" s="2" t="s">
        <v>69</v>
      </c>
      <c r="K4575" s="1">
        <f>Tabelle111[[#This Row],[Menge kg Nges]]/1000</f>
        <v>4.3167</v>
      </c>
      <c r="L4575" s="1">
        <f>Tabelle111[[#This Row],[Menge kg P2O5]]/1000</f>
        <v>2.5960000000000001</v>
      </c>
      <c r="M4575" s="1">
        <f>Tabelle111[[#This Row],[Menge t Nges]]/Tabelle111[[#This Row],[Anzahl Lieferscheine]]</f>
        <v>0.23981666666666668</v>
      </c>
      <c r="N4575" s="1">
        <f>Tabelle111[[#This Row],[Menge t P2O5]]/Tabelle111[[#This Row],[Anzahl Lieferscheine]]</f>
        <v>0.14422222222222222</v>
      </c>
    </row>
    <row r="4576" spans="1:14" x14ac:dyDescent="0.2">
      <c r="A4576" s="2" t="s">
        <v>37</v>
      </c>
      <c r="B4576" s="2" t="s">
        <v>40</v>
      </c>
      <c r="C4576" s="2" t="s">
        <v>6</v>
      </c>
      <c r="D4576" s="2" t="s">
        <v>15</v>
      </c>
      <c r="E4576" s="2" t="s">
        <v>9</v>
      </c>
      <c r="F4576" s="2" t="s">
        <v>61</v>
      </c>
      <c r="G4576" s="1">
        <v>1755.6</v>
      </c>
      <c r="H4576" s="1">
        <v>1005</v>
      </c>
      <c r="I4576" s="4">
        <v>12</v>
      </c>
      <c r="J4576" s="2" t="s">
        <v>69</v>
      </c>
      <c r="K4576" s="1">
        <f>Tabelle111[[#This Row],[Menge kg Nges]]/1000</f>
        <v>1.7555999999999998</v>
      </c>
      <c r="L4576" s="1">
        <f>Tabelle111[[#This Row],[Menge kg P2O5]]/1000</f>
        <v>1.0049999999999999</v>
      </c>
      <c r="M4576" s="1">
        <f>Tabelle111[[#This Row],[Menge t Nges]]/Tabelle111[[#This Row],[Anzahl Lieferscheine]]</f>
        <v>0.14629999999999999</v>
      </c>
      <c r="N4576" s="1">
        <f>Tabelle111[[#This Row],[Menge t P2O5]]/Tabelle111[[#This Row],[Anzahl Lieferscheine]]</f>
        <v>8.3749999999999991E-2</v>
      </c>
    </row>
    <row r="4577" spans="1:14" x14ac:dyDescent="0.2">
      <c r="A4577" s="2" t="s">
        <v>37</v>
      </c>
      <c r="B4577" s="2" t="s">
        <v>40</v>
      </c>
      <c r="C4577" s="2" t="s">
        <v>6</v>
      </c>
      <c r="D4577" s="2" t="s">
        <v>15</v>
      </c>
      <c r="E4577" s="2" t="s">
        <v>24</v>
      </c>
      <c r="F4577" s="2" t="s">
        <v>61</v>
      </c>
      <c r="G4577" s="1">
        <v>717.6</v>
      </c>
      <c r="H4577" s="1">
        <v>598</v>
      </c>
      <c r="I4577" s="4">
        <v>1</v>
      </c>
      <c r="J4577" s="2" t="s">
        <v>69</v>
      </c>
      <c r="K4577" s="1">
        <f>Tabelle111[[#This Row],[Menge kg Nges]]/1000</f>
        <v>0.71760000000000002</v>
      </c>
      <c r="L4577" s="1">
        <f>Tabelle111[[#This Row],[Menge kg P2O5]]/1000</f>
        <v>0.59799999999999998</v>
      </c>
      <c r="M4577" s="1">
        <f>Tabelle111[[#This Row],[Menge t Nges]]/Tabelle111[[#This Row],[Anzahl Lieferscheine]]</f>
        <v>0.71760000000000002</v>
      </c>
      <c r="N4577" s="1">
        <f>Tabelle111[[#This Row],[Menge t P2O5]]/Tabelle111[[#This Row],[Anzahl Lieferscheine]]</f>
        <v>0.59799999999999998</v>
      </c>
    </row>
    <row r="4578" spans="1:14" x14ac:dyDescent="0.2">
      <c r="A4578" s="2" t="s">
        <v>37</v>
      </c>
      <c r="B4578" s="2" t="s">
        <v>40</v>
      </c>
      <c r="C4578" s="2" t="s">
        <v>25</v>
      </c>
      <c r="D4578" s="2" t="s">
        <v>25</v>
      </c>
      <c r="E4578" s="2" t="s">
        <v>26</v>
      </c>
      <c r="F4578" s="2" t="s">
        <v>61</v>
      </c>
      <c r="G4578" s="1">
        <v>2054.8000000000002</v>
      </c>
      <c r="H4578" s="1">
        <v>846.16</v>
      </c>
      <c r="I4578" s="4">
        <v>4</v>
      </c>
      <c r="J4578" s="2" t="s">
        <v>69</v>
      </c>
      <c r="K4578" s="1">
        <f>Tabelle111[[#This Row],[Menge kg Nges]]/1000</f>
        <v>2.0548000000000002</v>
      </c>
      <c r="L4578" s="1">
        <f>Tabelle111[[#This Row],[Menge kg P2O5]]/1000</f>
        <v>0.84616000000000002</v>
      </c>
      <c r="M4578" s="1">
        <f>Tabelle111[[#This Row],[Menge t Nges]]/Tabelle111[[#This Row],[Anzahl Lieferscheine]]</f>
        <v>0.51370000000000005</v>
      </c>
      <c r="N4578" s="1">
        <f>Tabelle111[[#This Row],[Menge t P2O5]]/Tabelle111[[#This Row],[Anzahl Lieferscheine]]</f>
        <v>0.21154000000000001</v>
      </c>
    </row>
    <row r="4579" spans="1:14" x14ac:dyDescent="0.2">
      <c r="A4579" s="2" t="s">
        <v>37</v>
      </c>
      <c r="B4579" s="2" t="s">
        <v>28</v>
      </c>
      <c r="C4579" s="2" t="s">
        <v>6</v>
      </c>
      <c r="D4579" s="2" t="s">
        <v>7</v>
      </c>
      <c r="E4579" s="2" t="s">
        <v>12</v>
      </c>
      <c r="F4579" s="2" t="s">
        <v>61</v>
      </c>
      <c r="G4579" s="1">
        <v>1268.8</v>
      </c>
      <c r="H4579" s="1">
        <v>446</v>
      </c>
      <c r="I4579" s="4">
        <v>3</v>
      </c>
      <c r="J4579" s="2" t="s">
        <v>69</v>
      </c>
      <c r="K4579" s="1">
        <f>Tabelle111[[#This Row],[Menge kg Nges]]/1000</f>
        <v>1.2687999999999999</v>
      </c>
      <c r="L4579" s="1">
        <f>Tabelle111[[#This Row],[Menge kg P2O5]]/1000</f>
        <v>0.44600000000000001</v>
      </c>
      <c r="M4579" s="1">
        <f>Tabelle111[[#This Row],[Menge t Nges]]/Tabelle111[[#This Row],[Anzahl Lieferscheine]]</f>
        <v>0.42293333333333333</v>
      </c>
      <c r="N4579" s="1">
        <f>Tabelle111[[#This Row],[Menge t P2O5]]/Tabelle111[[#This Row],[Anzahl Lieferscheine]]</f>
        <v>0.14866666666666667</v>
      </c>
    </row>
    <row r="4580" spans="1:14" x14ac:dyDescent="0.2">
      <c r="A4580" s="2" t="s">
        <v>37</v>
      </c>
      <c r="B4580" s="2" t="s">
        <v>41</v>
      </c>
      <c r="C4580" s="2" t="s">
        <v>6</v>
      </c>
      <c r="D4580" s="2" t="s">
        <v>7</v>
      </c>
      <c r="E4580" s="2" t="s">
        <v>13</v>
      </c>
      <c r="F4580" s="2" t="s">
        <v>61</v>
      </c>
      <c r="G4580" s="1">
        <v>406.4</v>
      </c>
      <c r="H4580" s="1">
        <v>203.2</v>
      </c>
      <c r="I4580" s="4">
        <v>1</v>
      </c>
      <c r="J4580" s="2" t="s">
        <v>69</v>
      </c>
      <c r="K4580" s="1">
        <f>Tabelle111[[#This Row],[Menge kg Nges]]/1000</f>
        <v>0.40639999999999998</v>
      </c>
      <c r="L4580" s="1">
        <f>Tabelle111[[#This Row],[Menge kg P2O5]]/1000</f>
        <v>0.20319999999999999</v>
      </c>
      <c r="M4580" s="1">
        <f>Tabelle111[[#This Row],[Menge t Nges]]/Tabelle111[[#This Row],[Anzahl Lieferscheine]]</f>
        <v>0.40639999999999998</v>
      </c>
      <c r="N4580" s="1">
        <f>Tabelle111[[#This Row],[Menge t P2O5]]/Tabelle111[[#This Row],[Anzahl Lieferscheine]]</f>
        <v>0.20319999999999999</v>
      </c>
    </row>
    <row r="4581" spans="1:14" x14ac:dyDescent="0.2">
      <c r="A4581" s="2" t="s">
        <v>37</v>
      </c>
      <c r="B4581" s="2" t="s">
        <v>42</v>
      </c>
      <c r="C4581" s="2" t="s">
        <v>6</v>
      </c>
      <c r="D4581" s="2" t="s">
        <v>7</v>
      </c>
      <c r="E4581" s="2" t="s">
        <v>9</v>
      </c>
      <c r="F4581" s="2" t="s">
        <v>61</v>
      </c>
      <c r="G4581" s="1">
        <v>1735.4899999999998</v>
      </c>
      <c r="H4581" s="1">
        <v>698.39999999999986</v>
      </c>
      <c r="I4581" s="4">
        <v>8</v>
      </c>
      <c r="J4581" s="2" t="s">
        <v>69</v>
      </c>
      <c r="K4581" s="1">
        <f>Tabelle111[[#This Row],[Menge kg Nges]]/1000</f>
        <v>1.7354899999999998</v>
      </c>
      <c r="L4581" s="1">
        <f>Tabelle111[[#This Row],[Menge kg P2O5]]/1000</f>
        <v>0.69839999999999991</v>
      </c>
      <c r="M4581" s="1">
        <f>Tabelle111[[#This Row],[Menge t Nges]]/Tabelle111[[#This Row],[Anzahl Lieferscheine]]</f>
        <v>0.21693624999999997</v>
      </c>
      <c r="N4581" s="1">
        <f>Tabelle111[[#This Row],[Menge t P2O5]]/Tabelle111[[#This Row],[Anzahl Lieferscheine]]</f>
        <v>8.7299999999999989E-2</v>
      </c>
    </row>
    <row r="4582" spans="1:14" x14ac:dyDescent="0.2">
      <c r="A4582" s="2" t="s">
        <v>37</v>
      </c>
      <c r="B4582" s="2" t="s">
        <v>42</v>
      </c>
      <c r="C4582" s="2" t="s">
        <v>6</v>
      </c>
      <c r="D4582" s="2" t="s">
        <v>7</v>
      </c>
      <c r="E4582" s="2" t="s">
        <v>10</v>
      </c>
      <c r="F4582" s="2" t="s">
        <v>61</v>
      </c>
      <c r="G4582" s="1">
        <v>176</v>
      </c>
      <c r="H4582" s="1">
        <v>72</v>
      </c>
      <c r="I4582" s="4">
        <v>1</v>
      </c>
      <c r="J4582" s="2" t="s">
        <v>69</v>
      </c>
      <c r="K4582" s="1">
        <f>Tabelle111[[#This Row],[Menge kg Nges]]/1000</f>
        <v>0.17599999999999999</v>
      </c>
      <c r="L4582" s="1">
        <f>Tabelle111[[#This Row],[Menge kg P2O5]]/1000</f>
        <v>7.1999999999999995E-2</v>
      </c>
      <c r="M4582" s="1">
        <f>Tabelle111[[#This Row],[Menge t Nges]]/Tabelle111[[#This Row],[Anzahl Lieferscheine]]</f>
        <v>0.17599999999999999</v>
      </c>
      <c r="N4582" s="1">
        <f>Tabelle111[[#This Row],[Menge t P2O5]]/Tabelle111[[#This Row],[Anzahl Lieferscheine]]</f>
        <v>7.1999999999999995E-2</v>
      </c>
    </row>
    <row r="4583" spans="1:14" x14ac:dyDescent="0.2">
      <c r="A4583" s="2" t="s">
        <v>37</v>
      </c>
      <c r="B4583" s="2" t="s">
        <v>42</v>
      </c>
      <c r="C4583" s="2" t="s">
        <v>6</v>
      </c>
      <c r="D4583" s="2" t="s">
        <v>7</v>
      </c>
      <c r="E4583" s="2" t="s">
        <v>11</v>
      </c>
      <c r="F4583" s="2" t="s">
        <v>61</v>
      </c>
      <c r="G4583" s="1">
        <v>215</v>
      </c>
      <c r="H4583" s="1">
        <v>90</v>
      </c>
      <c r="I4583" s="4">
        <v>1</v>
      </c>
      <c r="J4583" s="2" t="s">
        <v>69</v>
      </c>
      <c r="K4583" s="1">
        <f>Tabelle111[[#This Row],[Menge kg Nges]]/1000</f>
        <v>0.215</v>
      </c>
      <c r="L4583" s="1">
        <f>Tabelle111[[#This Row],[Menge kg P2O5]]/1000</f>
        <v>0.09</v>
      </c>
      <c r="M4583" s="1">
        <f>Tabelle111[[#This Row],[Menge t Nges]]/Tabelle111[[#This Row],[Anzahl Lieferscheine]]</f>
        <v>0.215</v>
      </c>
      <c r="N4583" s="1">
        <f>Tabelle111[[#This Row],[Menge t P2O5]]/Tabelle111[[#This Row],[Anzahl Lieferscheine]]</f>
        <v>0.09</v>
      </c>
    </row>
    <row r="4584" spans="1:14" x14ac:dyDescent="0.2">
      <c r="A4584" s="2" t="s">
        <v>37</v>
      </c>
      <c r="B4584" s="2" t="s">
        <v>42</v>
      </c>
      <c r="C4584" s="2" t="s">
        <v>6</v>
      </c>
      <c r="D4584" s="2" t="s">
        <v>7</v>
      </c>
      <c r="E4584" s="2" t="s">
        <v>12</v>
      </c>
      <c r="F4584" s="2" t="s">
        <v>61</v>
      </c>
      <c r="G4584" s="1">
        <v>39982.039999999994</v>
      </c>
      <c r="H4584" s="1">
        <v>17612.07</v>
      </c>
      <c r="I4584" s="4">
        <v>80</v>
      </c>
      <c r="J4584" s="2" t="s">
        <v>69</v>
      </c>
      <c r="K4584" s="1">
        <f>Tabelle111[[#This Row],[Menge kg Nges]]/1000</f>
        <v>39.982039999999991</v>
      </c>
      <c r="L4584" s="1">
        <f>Tabelle111[[#This Row],[Menge kg P2O5]]/1000</f>
        <v>17.612069999999999</v>
      </c>
      <c r="M4584" s="1">
        <f>Tabelle111[[#This Row],[Menge t Nges]]/Tabelle111[[#This Row],[Anzahl Lieferscheine]]</f>
        <v>0.49977549999999987</v>
      </c>
      <c r="N4584" s="1">
        <f>Tabelle111[[#This Row],[Menge t P2O5]]/Tabelle111[[#This Row],[Anzahl Lieferscheine]]</f>
        <v>0.220150875</v>
      </c>
    </row>
    <row r="4585" spans="1:14" x14ac:dyDescent="0.2">
      <c r="A4585" s="2" t="s">
        <v>37</v>
      </c>
      <c r="B4585" s="2" t="s">
        <v>42</v>
      </c>
      <c r="C4585" s="2" t="s">
        <v>6</v>
      </c>
      <c r="D4585" s="2" t="s">
        <v>7</v>
      </c>
      <c r="E4585" s="2" t="s">
        <v>13</v>
      </c>
      <c r="F4585" s="2" t="s">
        <v>61</v>
      </c>
      <c r="G4585" s="1">
        <v>11578.59</v>
      </c>
      <c r="H4585" s="1">
        <v>5425.08</v>
      </c>
      <c r="I4585" s="4">
        <v>13</v>
      </c>
      <c r="J4585" s="2" t="s">
        <v>69</v>
      </c>
      <c r="K4585" s="1">
        <f>Tabelle111[[#This Row],[Menge kg Nges]]/1000</f>
        <v>11.57859</v>
      </c>
      <c r="L4585" s="1">
        <f>Tabelle111[[#This Row],[Menge kg P2O5]]/1000</f>
        <v>5.4250800000000003</v>
      </c>
      <c r="M4585" s="1">
        <f>Tabelle111[[#This Row],[Menge t Nges]]/Tabelle111[[#This Row],[Anzahl Lieferscheine]]</f>
        <v>0.8906607692307692</v>
      </c>
      <c r="N4585" s="1">
        <f>Tabelle111[[#This Row],[Menge t P2O5]]/Tabelle111[[#This Row],[Anzahl Lieferscheine]]</f>
        <v>0.4173138461538462</v>
      </c>
    </row>
    <row r="4586" spans="1:14" x14ac:dyDescent="0.2">
      <c r="A4586" s="2" t="s">
        <v>37</v>
      </c>
      <c r="B4586" s="2" t="s">
        <v>42</v>
      </c>
      <c r="C4586" s="2" t="s">
        <v>6</v>
      </c>
      <c r="D4586" s="2" t="s">
        <v>7</v>
      </c>
      <c r="E4586" s="2" t="s">
        <v>14</v>
      </c>
      <c r="F4586" s="2" t="s">
        <v>61</v>
      </c>
      <c r="G4586" s="1">
        <v>14518.02</v>
      </c>
      <c r="H4586" s="1">
        <v>7243.6200000000008</v>
      </c>
      <c r="I4586" s="4">
        <v>40</v>
      </c>
      <c r="J4586" s="2" t="s">
        <v>69</v>
      </c>
      <c r="K4586" s="1">
        <f>Tabelle111[[#This Row],[Menge kg Nges]]/1000</f>
        <v>14.51802</v>
      </c>
      <c r="L4586" s="1">
        <f>Tabelle111[[#This Row],[Menge kg P2O5]]/1000</f>
        <v>7.2436200000000008</v>
      </c>
      <c r="M4586" s="1">
        <f>Tabelle111[[#This Row],[Menge t Nges]]/Tabelle111[[#This Row],[Anzahl Lieferscheine]]</f>
        <v>0.36295050000000001</v>
      </c>
      <c r="N4586" s="1">
        <f>Tabelle111[[#This Row],[Menge t P2O5]]/Tabelle111[[#This Row],[Anzahl Lieferscheine]]</f>
        <v>0.18109050000000002</v>
      </c>
    </row>
    <row r="4587" spans="1:14" x14ac:dyDescent="0.2">
      <c r="A4587" s="2" t="s">
        <v>37</v>
      </c>
      <c r="B4587" s="2" t="s">
        <v>42</v>
      </c>
      <c r="C4587" s="2" t="s">
        <v>6</v>
      </c>
      <c r="D4587" s="2" t="s">
        <v>15</v>
      </c>
      <c r="E4587" s="2" t="s">
        <v>8</v>
      </c>
      <c r="F4587" s="2" t="s">
        <v>61</v>
      </c>
      <c r="G4587" s="1">
        <v>99.45</v>
      </c>
      <c r="H4587" s="1">
        <v>76.95</v>
      </c>
      <c r="I4587" s="4">
        <v>1</v>
      </c>
      <c r="J4587" s="2" t="s">
        <v>69</v>
      </c>
      <c r="K4587" s="1">
        <f>Tabelle111[[#This Row],[Menge kg Nges]]/1000</f>
        <v>9.9449999999999997E-2</v>
      </c>
      <c r="L4587" s="1">
        <f>Tabelle111[[#This Row],[Menge kg P2O5]]/1000</f>
        <v>7.6950000000000005E-2</v>
      </c>
      <c r="M4587" s="1">
        <f>Tabelle111[[#This Row],[Menge t Nges]]/Tabelle111[[#This Row],[Anzahl Lieferscheine]]</f>
        <v>9.9449999999999997E-2</v>
      </c>
      <c r="N4587" s="1">
        <f>Tabelle111[[#This Row],[Menge t P2O5]]/Tabelle111[[#This Row],[Anzahl Lieferscheine]]</f>
        <v>7.6950000000000005E-2</v>
      </c>
    </row>
    <row r="4588" spans="1:14" x14ac:dyDescent="0.2">
      <c r="A4588" s="2" t="s">
        <v>37</v>
      </c>
      <c r="B4588" s="2" t="s">
        <v>42</v>
      </c>
      <c r="C4588" s="2" t="s">
        <v>6</v>
      </c>
      <c r="D4588" s="2" t="s">
        <v>15</v>
      </c>
      <c r="E4588" s="2" t="s">
        <v>16</v>
      </c>
      <c r="F4588" s="2" t="s">
        <v>61</v>
      </c>
      <c r="G4588" s="1">
        <v>291.25</v>
      </c>
      <c r="H4588" s="1">
        <v>266.25</v>
      </c>
      <c r="I4588" s="4">
        <v>1</v>
      </c>
      <c r="J4588" s="2" t="s">
        <v>69</v>
      </c>
      <c r="K4588" s="1">
        <f>Tabelle111[[#This Row],[Menge kg Nges]]/1000</f>
        <v>0.29125000000000001</v>
      </c>
      <c r="L4588" s="1">
        <f>Tabelle111[[#This Row],[Menge kg P2O5]]/1000</f>
        <v>0.26624999999999999</v>
      </c>
      <c r="M4588" s="1">
        <f>Tabelle111[[#This Row],[Menge t Nges]]/Tabelle111[[#This Row],[Anzahl Lieferscheine]]</f>
        <v>0.29125000000000001</v>
      </c>
      <c r="N4588" s="1">
        <f>Tabelle111[[#This Row],[Menge t P2O5]]/Tabelle111[[#This Row],[Anzahl Lieferscheine]]</f>
        <v>0.26624999999999999</v>
      </c>
    </row>
    <row r="4589" spans="1:14" x14ac:dyDescent="0.2">
      <c r="A4589" s="2" t="s">
        <v>37</v>
      </c>
      <c r="B4589" s="2" t="s">
        <v>42</v>
      </c>
      <c r="C4589" s="2" t="s">
        <v>6</v>
      </c>
      <c r="D4589" s="2" t="s">
        <v>15</v>
      </c>
      <c r="E4589" s="2" t="s">
        <v>17</v>
      </c>
      <c r="F4589" s="2" t="s">
        <v>61</v>
      </c>
      <c r="G4589" s="1">
        <v>305.27999999999997</v>
      </c>
      <c r="H4589" s="1">
        <v>132.47999999999999</v>
      </c>
      <c r="I4589" s="4">
        <v>4</v>
      </c>
      <c r="J4589" s="2" t="s">
        <v>69</v>
      </c>
      <c r="K4589" s="1">
        <f>Tabelle111[[#This Row],[Menge kg Nges]]/1000</f>
        <v>0.30528</v>
      </c>
      <c r="L4589" s="1">
        <f>Tabelle111[[#This Row],[Menge kg P2O5]]/1000</f>
        <v>0.13247999999999999</v>
      </c>
      <c r="M4589" s="1">
        <f>Tabelle111[[#This Row],[Menge t Nges]]/Tabelle111[[#This Row],[Anzahl Lieferscheine]]</f>
        <v>7.6319999999999999E-2</v>
      </c>
      <c r="N4589" s="1">
        <f>Tabelle111[[#This Row],[Menge t P2O5]]/Tabelle111[[#This Row],[Anzahl Lieferscheine]]</f>
        <v>3.3119999999999997E-2</v>
      </c>
    </row>
    <row r="4590" spans="1:14" x14ac:dyDescent="0.2">
      <c r="A4590" s="2" t="s">
        <v>37</v>
      </c>
      <c r="B4590" s="2" t="s">
        <v>42</v>
      </c>
      <c r="C4590" s="2" t="s">
        <v>6</v>
      </c>
      <c r="D4590" s="2" t="s">
        <v>15</v>
      </c>
      <c r="E4590" s="2" t="s">
        <v>18</v>
      </c>
      <c r="F4590" s="2" t="s">
        <v>61</v>
      </c>
      <c r="G4590" s="1">
        <v>1478.3999999999999</v>
      </c>
      <c r="H4590" s="1">
        <v>1196.8</v>
      </c>
      <c r="I4590" s="4">
        <v>4</v>
      </c>
      <c r="J4590" s="2" t="s">
        <v>69</v>
      </c>
      <c r="K4590" s="1">
        <f>Tabelle111[[#This Row],[Menge kg Nges]]/1000</f>
        <v>1.4783999999999999</v>
      </c>
      <c r="L4590" s="1">
        <f>Tabelle111[[#This Row],[Menge kg P2O5]]/1000</f>
        <v>1.1967999999999999</v>
      </c>
      <c r="M4590" s="1">
        <f>Tabelle111[[#This Row],[Menge t Nges]]/Tabelle111[[#This Row],[Anzahl Lieferscheine]]</f>
        <v>0.36959999999999998</v>
      </c>
      <c r="N4590" s="1">
        <f>Tabelle111[[#This Row],[Menge t P2O5]]/Tabelle111[[#This Row],[Anzahl Lieferscheine]]</f>
        <v>0.29919999999999997</v>
      </c>
    </row>
    <row r="4591" spans="1:14" x14ac:dyDescent="0.2">
      <c r="A4591" s="2" t="s">
        <v>37</v>
      </c>
      <c r="B4591" s="2" t="s">
        <v>42</v>
      </c>
      <c r="C4591" s="2" t="s">
        <v>6</v>
      </c>
      <c r="D4591" s="2" t="s">
        <v>15</v>
      </c>
      <c r="E4591" s="2" t="s">
        <v>19</v>
      </c>
      <c r="F4591" s="2" t="s">
        <v>61</v>
      </c>
      <c r="G4591" s="1">
        <v>202.5</v>
      </c>
      <c r="H4591" s="1">
        <v>225</v>
      </c>
      <c r="I4591" s="4">
        <v>1</v>
      </c>
      <c r="J4591" s="2" t="s">
        <v>69</v>
      </c>
      <c r="K4591" s="1">
        <f>Tabelle111[[#This Row],[Menge kg Nges]]/1000</f>
        <v>0.20250000000000001</v>
      </c>
      <c r="L4591" s="1">
        <f>Tabelle111[[#This Row],[Menge kg P2O5]]/1000</f>
        <v>0.22500000000000001</v>
      </c>
      <c r="M4591" s="1">
        <f>Tabelle111[[#This Row],[Menge t Nges]]/Tabelle111[[#This Row],[Anzahl Lieferscheine]]</f>
        <v>0.20250000000000001</v>
      </c>
      <c r="N4591" s="1">
        <f>Tabelle111[[#This Row],[Menge t P2O5]]/Tabelle111[[#This Row],[Anzahl Lieferscheine]]</f>
        <v>0.22500000000000001</v>
      </c>
    </row>
    <row r="4592" spans="1:14" x14ac:dyDescent="0.2">
      <c r="A4592" s="2" t="s">
        <v>37</v>
      </c>
      <c r="B4592" s="2" t="s">
        <v>42</v>
      </c>
      <c r="C4592" s="2" t="s">
        <v>6</v>
      </c>
      <c r="D4592" s="2" t="s">
        <v>15</v>
      </c>
      <c r="E4592" s="2" t="s">
        <v>20</v>
      </c>
      <c r="F4592" s="2" t="s">
        <v>61</v>
      </c>
      <c r="G4592" s="1">
        <v>635.3599999999999</v>
      </c>
      <c r="H4592" s="1">
        <v>361</v>
      </c>
      <c r="I4592" s="4">
        <v>14</v>
      </c>
      <c r="J4592" s="2" t="s">
        <v>69</v>
      </c>
      <c r="K4592" s="1">
        <f>Tabelle111[[#This Row],[Menge kg Nges]]/1000</f>
        <v>0.63535999999999992</v>
      </c>
      <c r="L4592" s="1">
        <f>Tabelle111[[#This Row],[Menge kg P2O5]]/1000</f>
        <v>0.36099999999999999</v>
      </c>
      <c r="M4592" s="1">
        <f>Tabelle111[[#This Row],[Menge t Nges]]/Tabelle111[[#This Row],[Anzahl Lieferscheine]]</f>
        <v>4.5382857142857135E-2</v>
      </c>
      <c r="N4592" s="1">
        <f>Tabelle111[[#This Row],[Menge t P2O5]]/Tabelle111[[#This Row],[Anzahl Lieferscheine]]</f>
        <v>2.5785714285714283E-2</v>
      </c>
    </row>
    <row r="4593" spans="1:14" x14ac:dyDescent="0.2">
      <c r="A4593" s="2" t="s">
        <v>37</v>
      </c>
      <c r="B4593" s="2" t="s">
        <v>42</v>
      </c>
      <c r="C4593" s="2" t="s">
        <v>6</v>
      </c>
      <c r="D4593" s="2" t="s">
        <v>15</v>
      </c>
      <c r="E4593" s="2" t="s">
        <v>21</v>
      </c>
      <c r="F4593" s="2" t="s">
        <v>61</v>
      </c>
      <c r="G4593" s="1">
        <v>250</v>
      </c>
      <c r="H4593" s="1">
        <v>132</v>
      </c>
      <c r="I4593" s="4">
        <v>2</v>
      </c>
      <c r="J4593" s="2" t="s">
        <v>69</v>
      </c>
      <c r="K4593" s="1">
        <f>Tabelle111[[#This Row],[Menge kg Nges]]/1000</f>
        <v>0.25</v>
      </c>
      <c r="L4593" s="1">
        <f>Tabelle111[[#This Row],[Menge kg P2O5]]/1000</f>
        <v>0.13200000000000001</v>
      </c>
      <c r="M4593" s="1">
        <f>Tabelle111[[#This Row],[Menge t Nges]]/Tabelle111[[#This Row],[Anzahl Lieferscheine]]</f>
        <v>0.125</v>
      </c>
      <c r="N4593" s="1">
        <f>Tabelle111[[#This Row],[Menge t P2O5]]/Tabelle111[[#This Row],[Anzahl Lieferscheine]]</f>
        <v>6.6000000000000003E-2</v>
      </c>
    </row>
    <row r="4594" spans="1:14" x14ac:dyDescent="0.2">
      <c r="A4594" s="2" t="s">
        <v>37</v>
      </c>
      <c r="B4594" s="2" t="s">
        <v>42</v>
      </c>
      <c r="C4594" s="2" t="s">
        <v>6</v>
      </c>
      <c r="D4594" s="2" t="s">
        <v>15</v>
      </c>
      <c r="E4594" s="2" t="s">
        <v>24</v>
      </c>
      <c r="F4594" s="2" t="s">
        <v>61</v>
      </c>
      <c r="G4594" s="1">
        <v>634.79999999999995</v>
      </c>
      <c r="H4594" s="1">
        <v>529</v>
      </c>
      <c r="I4594" s="4">
        <v>1</v>
      </c>
      <c r="J4594" s="2" t="s">
        <v>69</v>
      </c>
      <c r="K4594" s="1">
        <f>Tabelle111[[#This Row],[Menge kg Nges]]/1000</f>
        <v>0.63479999999999992</v>
      </c>
      <c r="L4594" s="1">
        <f>Tabelle111[[#This Row],[Menge kg P2O5]]/1000</f>
        <v>0.52900000000000003</v>
      </c>
      <c r="M4594" s="1">
        <f>Tabelle111[[#This Row],[Menge t Nges]]/Tabelle111[[#This Row],[Anzahl Lieferscheine]]</f>
        <v>0.63479999999999992</v>
      </c>
      <c r="N4594" s="1">
        <f>Tabelle111[[#This Row],[Menge t P2O5]]/Tabelle111[[#This Row],[Anzahl Lieferscheine]]</f>
        <v>0.52900000000000003</v>
      </c>
    </row>
    <row r="4595" spans="1:14" x14ac:dyDescent="0.2">
      <c r="A4595" s="2" t="s">
        <v>37</v>
      </c>
      <c r="B4595" s="2" t="s">
        <v>42</v>
      </c>
      <c r="C4595" s="2" t="s">
        <v>25</v>
      </c>
      <c r="D4595" s="2" t="s">
        <v>25</v>
      </c>
      <c r="E4595" s="2" t="s">
        <v>26</v>
      </c>
      <c r="F4595" s="2" t="s">
        <v>61</v>
      </c>
      <c r="G4595" s="1">
        <v>1127</v>
      </c>
      <c r="H4595" s="1">
        <v>332</v>
      </c>
      <c r="I4595" s="4">
        <v>3</v>
      </c>
      <c r="J4595" s="2" t="s">
        <v>69</v>
      </c>
      <c r="K4595" s="1">
        <f>Tabelle111[[#This Row],[Menge kg Nges]]/1000</f>
        <v>1.127</v>
      </c>
      <c r="L4595" s="1">
        <f>Tabelle111[[#This Row],[Menge kg P2O5]]/1000</f>
        <v>0.33200000000000002</v>
      </c>
      <c r="M4595" s="1">
        <f>Tabelle111[[#This Row],[Menge t Nges]]/Tabelle111[[#This Row],[Anzahl Lieferscheine]]</f>
        <v>0.37566666666666665</v>
      </c>
      <c r="N4595" s="1">
        <f>Tabelle111[[#This Row],[Menge t P2O5]]/Tabelle111[[#This Row],[Anzahl Lieferscheine]]</f>
        <v>0.11066666666666668</v>
      </c>
    </row>
    <row r="4596" spans="1:14" x14ac:dyDescent="0.2">
      <c r="A4596" s="2" t="s">
        <v>38</v>
      </c>
      <c r="B4596" s="2" t="s">
        <v>32</v>
      </c>
      <c r="C4596" s="2" t="s">
        <v>6</v>
      </c>
      <c r="D4596" s="2" t="s">
        <v>7</v>
      </c>
      <c r="E4596" s="2" t="s">
        <v>11</v>
      </c>
      <c r="F4596" s="2" t="s">
        <v>61</v>
      </c>
      <c r="G4596" s="1">
        <v>316.8</v>
      </c>
      <c r="H4596" s="1">
        <v>172.8</v>
      </c>
      <c r="I4596" s="4">
        <v>1</v>
      </c>
      <c r="J4596" s="2" t="s">
        <v>69</v>
      </c>
      <c r="K4596" s="1">
        <f>Tabelle111[[#This Row],[Menge kg Nges]]/1000</f>
        <v>0.31680000000000003</v>
      </c>
      <c r="L4596" s="1">
        <f>Tabelle111[[#This Row],[Menge kg P2O5]]/1000</f>
        <v>0.17280000000000001</v>
      </c>
      <c r="M4596" s="1">
        <f>Tabelle111[[#This Row],[Menge t Nges]]/Tabelle111[[#This Row],[Anzahl Lieferscheine]]</f>
        <v>0.31680000000000003</v>
      </c>
      <c r="N4596" s="1">
        <f>Tabelle111[[#This Row],[Menge t P2O5]]/Tabelle111[[#This Row],[Anzahl Lieferscheine]]</f>
        <v>0.17280000000000001</v>
      </c>
    </row>
    <row r="4597" spans="1:14" x14ac:dyDescent="0.2">
      <c r="A4597" s="2" t="s">
        <v>38</v>
      </c>
      <c r="B4597" s="2" t="s">
        <v>32</v>
      </c>
      <c r="C4597" s="2" t="s">
        <v>25</v>
      </c>
      <c r="D4597" s="2" t="s">
        <v>25</v>
      </c>
      <c r="E4597" s="2" t="s">
        <v>26</v>
      </c>
      <c r="F4597" s="2" t="s">
        <v>61</v>
      </c>
      <c r="G4597" s="1">
        <v>3184.8599999999997</v>
      </c>
      <c r="H4597" s="1">
        <v>1025.1199999999999</v>
      </c>
      <c r="I4597" s="4">
        <v>2</v>
      </c>
      <c r="J4597" s="2" t="s">
        <v>69</v>
      </c>
      <c r="K4597" s="1">
        <f>Tabelle111[[#This Row],[Menge kg Nges]]/1000</f>
        <v>3.1848599999999996</v>
      </c>
      <c r="L4597" s="1">
        <f>Tabelle111[[#This Row],[Menge kg P2O5]]/1000</f>
        <v>1.0251199999999998</v>
      </c>
      <c r="M4597" s="1">
        <f>Tabelle111[[#This Row],[Menge t Nges]]/Tabelle111[[#This Row],[Anzahl Lieferscheine]]</f>
        <v>1.5924299999999998</v>
      </c>
      <c r="N4597" s="1">
        <f>Tabelle111[[#This Row],[Menge t P2O5]]/Tabelle111[[#This Row],[Anzahl Lieferscheine]]</f>
        <v>0.5125599999999999</v>
      </c>
    </row>
    <row r="4598" spans="1:14" x14ac:dyDescent="0.2">
      <c r="A4598" s="2" t="s">
        <v>38</v>
      </c>
      <c r="B4598" s="2" t="s">
        <v>38</v>
      </c>
      <c r="C4598" s="2" t="s">
        <v>6</v>
      </c>
      <c r="D4598" s="2" t="s">
        <v>7</v>
      </c>
      <c r="E4598" s="2" t="s">
        <v>8</v>
      </c>
      <c r="F4598" s="2" t="s">
        <v>61</v>
      </c>
      <c r="G4598" s="1">
        <v>71792.030000000013</v>
      </c>
      <c r="H4598" s="1">
        <v>23162.199999999997</v>
      </c>
      <c r="I4598" s="4">
        <v>79</v>
      </c>
      <c r="J4598" s="2" t="s">
        <v>69</v>
      </c>
      <c r="K4598" s="1">
        <f>Tabelle111[[#This Row],[Menge kg Nges]]/1000</f>
        <v>71.792030000000011</v>
      </c>
      <c r="L4598" s="1">
        <f>Tabelle111[[#This Row],[Menge kg P2O5]]/1000</f>
        <v>23.162199999999999</v>
      </c>
      <c r="M4598" s="1">
        <f>Tabelle111[[#This Row],[Menge t Nges]]/Tabelle111[[#This Row],[Anzahl Lieferscheine]]</f>
        <v>0.90875987341772169</v>
      </c>
      <c r="N4598" s="1">
        <f>Tabelle111[[#This Row],[Menge t P2O5]]/Tabelle111[[#This Row],[Anzahl Lieferscheine]]</f>
        <v>0.29319240506329114</v>
      </c>
    </row>
    <row r="4599" spans="1:14" x14ac:dyDescent="0.2">
      <c r="A4599" s="2" t="s">
        <v>38</v>
      </c>
      <c r="B4599" s="2" t="s">
        <v>38</v>
      </c>
      <c r="C4599" s="2" t="s">
        <v>6</v>
      </c>
      <c r="D4599" s="2" t="s">
        <v>7</v>
      </c>
      <c r="E4599" s="2" t="s">
        <v>9</v>
      </c>
      <c r="F4599" s="2" t="s">
        <v>61</v>
      </c>
      <c r="G4599" s="1">
        <v>11061.05</v>
      </c>
      <c r="H4599" s="1">
        <v>4877</v>
      </c>
      <c r="I4599" s="4">
        <v>33</v>
      </c>
      <c r="J4599" s="2" t="s">
        <v>69</v>
      </c>
      <c r="K4599" s="1">
        <f>Tabelle111[[#This Row],[Menge kg Nges]]/1000</f>
        <v>11.06105</v>
      </c>
      <c r="L4599" s="1">
        <f>Tabelle111[[#This Row],[Menge kg P2O5]]/1000</f>
        <v>4.8769999999999998</v>
      </c>
      <c r="M4599" s="1">
        <f>Tabelle111[[#This Row],[Menge t Nges]]/Tabelle111[[#This Row],[Anzahl Lieferscheine]]</f>
        <v>0.33518333333333333</v>
      </c>
      <c r="N4599" s="1">
        <f>Tabelle111[[#This Row],[Menge t P2O5]]/Tabelle111[[#This Row],[Anzahl Lieferscheine]]</f>
        <v>0.14778787878787877</v>
      </c>
    </row>
    <row r="4600" spans="1:14" x14ac:dyDescent="0.2">
      <c r="A4600" s="2" t="s">
        <v>38</v>
      </c>
      <c r="B4600" s="2" t="s">
        <v>38</v>
      </c>
      <c r="C4600" s="2" t="s">
        <v>6</v>
      </c>
      <c r="D4600" s="2" t="s">
        <v>7</v>
      </c>
      <c r="E4600" s="2" t="s">
        <v>10</v>
      </c>
      <c r="F4600" s="2" t="s">
        <v>61</v>
      </c>
      <c r="G4600" s="1">
        <v>4633.2999999999993</v>
      </c>
      <c r="H4600" s="1">
        <v>1832.8</v>
      </c>
      <c r="I4600" s="4">
        <v>22</v>
      </c>
      <c r="J4600" s="2" t="s">
        <v>69</v>
      </c>
      <c r="K4600" s="1">
        <f>Tabelle111[[#This Row],[Menge kg Nges]]/1000</f>
        <v>4.6332999999999993</v>
      </c>
      <c r="L4600" s="1">
        <f>Tabelle111[[#This Row],[Menge kg P2O5]]/1000</f>
        <v>1.8328</v>
      </c>
      <c r="M4600" s="1">
        <f>Tabelle111[[#This Row],[Menge t Nges]]/Tabelle111[[#This Row],[Anzahl Lieferscheine]]</f>
        <v>0.21060454545454543</v>
      </c>
      <c r="N4600" s="1">
        <f>Tabelle111[[#This Row],[Menge t P2O5]]/Tabelle111[[#This Row],[Anzahl Lieferscheine]]</f>
        <v>8.3309090909090902E-2</v>
      </c>
    </row>
    <row r="4601" spans="1:14" x14ac:dyDescent="0.2">
      <c r="A4601" s="2" t="s">
        <v>38</v>
      </c>
      <c r="B4601" s="2" t="s">
        <v>38</v>
      </c>
      <c r="C4601" s="2" t="s">
        <v>6</v>
      </c>
      <c r="D4601" s="2" t="s">
        <v>7</v>
      </c>
      <c r="E4601" s="2" t="s">
        <v>11</v>
      </c>
      <c r="F4601" s="2" t="s">
        <v>61</v>
      </c>
      <c r="G4601" s="1">
        <v>6687.7999999999993</v>
      </c>
      <c r="H4601" s="1">
        <v>3991.04</v>
      </c>
      <c r="I4601" s="4">
        <v>17</v>
      </c>
      <c r="J4601" s="2" t="s">
        <v>69</v>
      </c>
      <c r="K4601" s="1">
        <f>Tabelle111[[#This Row],[Menge kg Nges]]/1000</f>
        <v>6.6877999999999993</v>
      </c>
      <c r="L4601" s="1">
        <f>Tabelle111[[#This Row],[Menge kg P2O5]]/1000</f>
        <v>3.9910399999999999</v>
      </c>
      <c r="M4601" s="1">
        <f>Tabelle111[[#This Row],[Menge t Nges]]/Tabelle111[[#This Row],[Anzahl Lieferscheine]]</f>
        <v>0.39339999999999997</v>
      </c>
      <c r="N4601" s="1">
        <f>Tabelle111[[#This Row],[Menge t P2O5]]/Tabelle111[[#This Row],[Anzahl Lieferscheine]]</f>
        <v>0.23476705882352941</v>
      </c>
    </row>
    <row r="4602" spans="1:14" x14ac:dyDescent="0.2">
      <c r="A4602" s="2" t="s">
        <v>38</v>
      </c>
      <c r="B4602" s="2" t="s">
        <v>38</v>
      </c>
      <c r="C4602" s="2" t="s">
        <v>6</v>
      </c>
      <c r="D4602" s="2" t="s">
        <v>7</v>
      </c>
      <c r="E4602" s="2" t="s">
        <v>12</v>
      </c>
      <c r="F4602" s="2" t="s">
        <v>61</v>
      </c>
      <c r="G4602" s="1">
        <v>29803.72</v>
      </c>
      <c r="H4602" s="1">
        <v>13683.57</v>
      </c>
      <c r="I4602" s="4">
        <v>36</v>
      </c>
      <c r="J4602" s="2" t="s">
        <v>69</v>
      </c>
      <c r="K4602" s="1">
        <f>Tabelle111[[#This Row],[Menge kg Nges]]/1000</f>
        <v>29.803720000000002</v>
      </c>
      <c r="L4602" s="1">
        <f>Tabelle111[[#This Row],[Menge kg P2O5]]/1000</f>
        <v>13.68357</v>
      </c>
      <c r="M4602" s="1">
        <f>Tabelle111[[#This Row],[Menge t Nges]]/Tabelle111[[#This Row],[Anzahl Lieferscheine]]</f>
        <v>0.82788111111111118</v>
      </c>
      <c r="N4602" s="1">
        <f>Tabelle111[[#This Row],[Menge t P2O5]]/Tabelle111[[#This Row],[Anzahl Lieferscheine]]</f>
        <v>0.38009916666666665</v>
      </c>
    </row>
    <row r="4603" spans="1:14" x14ac:dyDescent="0.2">
      <c r="A4603" s="2" t="s">
        <v>38</v>
      </c>
      <c r="B4603" s="2" t="s">
        <v>38</v>
      </c>
      <c r="C4603" s="2" t="s">
        <v>6</v>
      </c>
      <c r="D4603" s="2" t="s">
        <v>7</v>
      </c>
      <c r="E4603" s="2" t="s">
        <v>13</v>
      </c>
      <c r="F4603" s="2" t="s">
        <v>61</v>
      </c>
      <c r="G4603" s="1">
        <v>4686.8</v>
      </c>
      <c r="H4603" s="1">
        <v>2388.4</v>
      </c>
      <c r="I4603" s="4">
        <v>10</v>
      </c>
      <c r="J4603" s="2" t="s">
        <v>69</v>
      </c>
      <c r="K4603" s="1">
        <f>Tabelle111[[#This Row],[Menge kg Nges]]/1000</f>
        <v>4.6867999999999999</v>
      </c>
      <c r="L4603" s="1">
        <f>Tabelle111[[#This Row],[Menge kg P2O5]]/1000</f>
        <v>2.3884000000000003</v>
      </c>
      <c r="M4603" s="1">
        <f>Tabelle111[[#This Row],[Menge t Nges]]/Tabelle111[[#This Row],[Anzahl Lieferscheine]]</f>
        <v>0.46867999999999999</v>
      </c>
      <c r="N4603" s="1">
        <f>Tabelle111[[#This Row],[Menge t P2O5]]/Tabelle111[[#This Row],[Anzahl Lieferscheine]]</f>
        <v>0.23884000000000002</v>
      </c>
    </row>
    <row r="4604" spans="1:14" x14ac:dyDescent="0.2">
      <c r="A4604" s="2" t="s">
        <v>38</v>
      </c>
      <c r="B4604" s="2" t="s">
        <v>38</v>
      </c>
      <c r="C4604" s="2" t="s">
        <v>6</v>
      </c>
      <c r="D4604" s="2" t="s">
        <v>7</v>
      </c>
      <c r="E4604" s="2" t="s">
        <v>14</v>
      </c>
      <c r="F4604" s="2" t="s">
        <v>61</v>
      </c>
      <c r="G4604" s="1">
        <v>9854.9999999999982</v>
      </c>
      <c r="H4604" s="1">
        <v>4680.3999999999996</v>
      </c>
      <c r="I4604" s="4">
        <v>36</v>
      </c>
      <c r="J4604" s="2" t="s">
        <v>69</v>
      </c>
      <c r="K4604" s="1">
        <f>Tabelle111[[#This Row],[Menge kg Nges]]/1000</f>
        <v>9.8549999999999986</v>
      </c>
      <c r="L4604" s="1">
        <f>Tabelle111[[#This Row],[Menge kg P2O5]]/1000</f>
        <v>4.6803999999999997</v>
      </c>
      <c r="M4604" s="1">
        <f>Tabelle111[[#This Row],[Menge t Nges]]/Tabelle111[[#This Row],[Anzahl Lieferscheine]]</f>
        <v>0.27374999999999994</v>
      </c>
      <c r="N4604" s="1">
        <f>Tabelle111[[#This Row],[Menge t P2O5]]/Tabelle111[[#This Row],[Anzahl Lieferscheine]]</f>
        <v>0.13001111111111111</v>
      </c>
    </row>
    <row r="4605" spans="1:14" x14ac:dyDescent="0.2">
      <c r="A4605" s="2" t="s">
        <v>38</v>
      </c>
      <c r="B4605" s="2" t="s">
        <v>38</v>
      </c>
      <c r="C4605" s="2" t="s">
        <v>6</v>
      </c>
      <c r="D4605" s="2" t="s">
        <v>15</v>
      </c>
      <c r="E4605" s="2" t="s">
        <v>8</v>
      </c>
      <c r="F4605" s="2" t="s">
        <v>61</v>
      </c>
      <c r="G4605" s="1">
        <v>8263.36</v>
      </c>
      <c r="H4605" s="1">
        <v>3636.6400000000003</v>
      </c>
      <c r="I4605" s="4">
        <v>16</v>
      </c>
      <c r="J4605" s="2" t="s">
        <v>69</v>
      </c>
      <c r="K4605" s="1">
        <f>Tabelle111[[#This Row],[Menge kg Nges]]/1000</f>
        <v>8.2633600000000005</v>
      </c>
      <c r="L4605" s="1">
        <f>Tabelle111[[#This Row],[Menge kg P2O5]]/1000</f>
        <v>3.6366400000000003</v>
      </c>
      <c r="M4605" s="1">
        <f>Tabelle111[[#This Row],[Menge t Nges]]/Tabelle111[[#This Row],[Anzahl Lieferscheine]]</f>
        <v>0.51646000000000003</v>
      </c>
      <c r="N4605" s="1">
        <f>Tabelle111[[#This Row],[Menge t P2O5]]/Tabelle111[[#This Row],[Anzahl Lieferscheine]]</f>
        <v>0.22729000000000002</v>
      </c>
    </row>
    <row r="4606" spans="1:14" x14ac:dyDescent="0.2">
      <c r="A4606" s="2" t="s">
        <v>38</v>
      </c>
      <c r="B4606" s="2" t="s">
        <v>38</v>
      </c>
      <c r="C4606" s="2" t="s">
        <v>6</v>
      </c>
      <c r="D4606" s="2" t="s">
        <v>15</v>
      </c>
      <c r="E4606" s="2" t="s">
        <v>17</v>
      </c>
      <c r="F4606" s="2" t="s">
        <v>61</v>
      </c>
      <c r="G4606" s="1">
        <v>114.48</v>
      </c>
      <c r="H4606" s="1">
        <v>49.68</v>
      </c>
      <c r="I4606" s="4">
        <v>1</v>
      </c>
      <c r="J4606" s="2" t="s">
        <v>69</v>
      </c>
      <c r="K4606" s="1">
        <f>Tabelle111[[#This Row],[Menge kg Nges]]/1000</f>
        <v>0.11448</v>
      </c>
      <c r="L4606" s="1">
        <f>Tabelle111[[#This Row],[Menge kg P2O5]]/1000</f>
        <v>4.9680000000000002E-2</v>
      </c>
      <c r="M4606" s="1">
        <f>Tabelle111[[#This Row],[Menge t Nges]]/Tabelle111[[#This Row],[Anzahl Lieferscheine]]</f>
        <v>0.11448</v>
      </c>
      <c r="N4606" s="1">
        <f>Tabelle111[[#This Row],[Menge t P2O5]]/Tabelle111[[#This Row],[Anzahl Lieferscheine]]</f>
        <v>4.9680000000000002E-2</v>
      </c>
    </row>
    <row r="4607" spans="1:14" x14ac:dyDescent="0.2">
      <c r="A4607" s="2" t="s">
        <v>38</v>
      </c>
      <c r="B4607" s="2" t="s">
        <v>38</v>
      </c>
      <c r="C4607" s="2" t="s">
        <v>6</v>
      </c>
      <c r="D4607" s="2" t="s">
        <v>15</v>
      </c>
      <c r="E4607" s="2" t="s">
        <v>35</v>
      </c>
      <c r="F4607" s="2" t="s">
        <v>61</v>
      </c>
      <c r="G4607" s="1">
        <v>1240</v>
      </c>
      <c r="H4607" s="1">
        <v>960</v>
      </c>
      <c r="I4607" s="4">
        <v>2</v>
      </c>
      <c r="J4607" s="2" t="s">
        <v>69</v>
      </c>
      <c r="K4607" s="1">
        <f>Tabelle111[[#This Row],[Menge kg Nges]]/1000</f>
        <v>1.24</v>
      </c>
      <c r="L4607" s="1">
        <f>Tabelle111[[#This Row],[Menge kg P2O5]]/1000</f>
        <v>0.96</v>
      </c>
      <c r="M4607" s="1">
        <f>Tabelle111[[#This Row],[Menge t Nges]]/Tabelle111[[#This Row],[Anzahl Lieferscheine]]</f>
        <v>0.62</v>
      </c>
      <c r="N4607" s="1">
        <f>Tabelle111[[#This Row],[Menge t P2O5]]/Tabelle111[[#This Row],[Anzahl Lieferscheine]]</f>
        <v>0.48</v>
      </c>
    </row>
    <row r="4608" spans="1:14" x14ac:dyDescent="0.2">
      <c r="A4608" s="2" t="s">
        <v>38</v>
      </c>
      <c r="B4608" s="2" t="s">
        <v>38</v>
      </c>
      <c r="C4608" s="2" t="s">
        <v>6</v>
      </c>
      <c r="D4608" s="2" t="s">
        <v>15</v>
      </c>
      <c r="E4608" s="2" t="s">
        <v>18</v>
      </c>
      <c r="F4608" s="2" t="s">
        <v>61</v>
      </c>
      <c r="G4608" s="1">
        <v>9576</v>
      </c>
      <c r="H4608" s="1">
        <v>7375.7999999999984</v>
      </c>
      <c r="I4608" s="4">
        <v>12</v>
      </c>
      <c r="J4608" s="2" t="s">
        <v>69</v>
      </c>
      <c r="K4608" s="1">
        <f>Tabelle111[[#This Row],[Menge kg Nges]]/1000</f>
        <v>9.5760000000000005</v>
      </c>
      <c r="L4608" s="1">
        <f>Tabelle111[[#This Row],[Menge kg P2O5]]/1000</f>
        <v>7.3757999999999981</v>
      </c>
      <c r="M4608" s="1">
        <f>Tabelle111[[#This Row],[Menge t Nges]]/Tabelle111[[#This Row],[Anzahl Lieferscheine]]</f>
        <v>0.79800000000000004</v>
      </c>
      <c r="N4608" s="1">
        <f>Tabelle111[[#This Row],[Menge t P2O5]]/Tabelle111[[#This Row],[Anzahl Lieferscheine]]</f>
        <v>0.61464999999999981</v>
      </c>
    </row>
    <row r="4609" spans="1:14" x14ac:dyDescent="0.2">
      <c r="A4609" s="2" t="s">
        <v>38</v>
      </c>
      <c r="B4609" s="2" t="s">
        <v>38</v>
      </c>
      <c r="C4609" s="2" t="s">
        <v>6</v>
      </c>
      <c r="D4609" s="2" t="s">
        <v>15</v>
      </c>
      <c r="E4609" s="2" t="s">
        <v>19</v>
      </c>
      <c r="F4609" s="2" t="s">
        <v>61</v>
      </c>
      <c r="G4609" s="1">
        <v>189</v>
      </c>
      <c r="H4609" s="1">
        <v>210</v>
      </c>
      <c r="I4609" s="4">
        <v>1</v>
      </c>
      <c r="J4609" s="2" t="s">
        <v>69</v>
      </c>
      <c r="K4609" s="1">
        <f>Tabelle111[[#This Row],[Menge kg Nges]]/1000</f>
        <v>0.189</v>
      </c>
      <c r="L4609" s="1">
        <f>Tabelle111[[#This Row],[Menge kg P2O5]]/1000</f>
        <v>0.21</v>
      </c>
      <c r="M4609" s="1">
        <f>Tabelle111[[#This Row],[Menge t Nges]]/Tabelle111[[#This Row],[Anzahl Lieferscheine]]</f>
        <v>0.189</v>
      </c>
      <c r="N4609" s="1">
        <f>Tabelle111[[#This Row],[Menge t P2O5]]/Tabelle111[[#This Row],[Anzahl Lieferscheine]]</f>
        <v>0.21</v>
      </c>
    </row>
    <row r="4610" spans="1:14" x14ac:dyDescent="0.2">
      <c r="A4610" s="2" t="s">
        <v>38</v>
      </c>
      <c r="B4610" s="2" t="s">
        <v>38</v>
      </c>
      <c r="C4610" s="2" t="s">
        <v>6</v>
      </c>
      <c r="D4610" s="2" t="s">
        <v>15</v>
      </c>
      <c r="E4610" s="2" t="s">
        <v>20</v>
      </c>
      <c r="F4610" s="2" t="s">
        <v>61</v>
      </c>
      <c r="G4610" s="1">
        <v>941.6</v>
      </c>
      <c r="H4610" s="1">
        <v>610</v>
      </c>
      <c r="I4610" s="4">
        <v>8</v>
      </c>
      <c r="J4610" s="2" t="s">
        <v>69</v>
      </c>
      <c r="K4610" s="1">
        <f>Tabelle111[[#This Row],[Menge kg Nges]]/1000</f>
        <v>0.94159999999999999</v>
      </c>
      <c r="L4610" s="1">
        <f>Tabelle111[[#This Row],[Menge kg P2O5]]/1000</f>
        <v>0.61</v>
      </c>
      <c r="M4610" s="1">
        <f>Tabelle111[[#This Row],[Menge t Nges]]/Tabelle111[[#This Row],[Anzahl Lieferscheine]]</f>
        <v>0.1177</v>
      </c>
      <c r="N4610" s="1">
        <f>Tabelle111[[#This Row],[Menge t P2O5]]/Tabelle111[[#This Row],[Anzahl Lieferscheine]]</f>
        <v>7.6249999999999998E-2</v>
      </c>
    </row>
    <row r="4611" spans="1:14" x14ac:dyDescent="0.2">
      <c r="A4611" s="2" t="s">
        <v>38</v>
      </c>
      <c r="B4611" s="2" t="s">
        <v>38</v>
      </c>
      <c r="C4611" s="2" t="s">
        <v>6</v>
      </c>
      <c r="D4611" s="2" t="s">
        <v>15</v>
      </c>
      <c r="E4611" s="2" t="s">
        <v>21</v>
      </c>
      <c r="F4611" s="2" t="s">
        <v>61</v>
      </c>
      <c r="G4611" s="1">
        <v>3895.2799999999997</v>
      </c>
      <c r="H4611" s="1">
        <v>2651.0400000000004</v>
      </c>
      <c r="I4611" s="4">
        <v>10</v>
      </c>
      <c r="J4611" s="2" t="s">
        <v>69</v>
      </c>
      <c r="K4611" s="1">
        <f>Tabelle111[[#This Row],[Menge kg Nges]]/1000</f>
        <v>3.8952799999999996</v>
      </c>
      <c r="L4611" s="1">
        <f>Tabelle111[[#This Row],[Menge kg P2O5]]/1000</f>
        <v>2.6510400000000005</v>
      </c>
      <c r="M4611" s="1">
        <f>Tabelle111[[#This Row],[Menge t Nges]]/Tabelle111[[#This Row],[Anzahl Lieferscheine]]</f>
        <v>0.38952799999999999</v>
      </c>
      <c r="N4611" s="1">
        <f>Tabelle111[[#This Row],[Menge t P2O5]]/Tabelle111[[#This Row],[Anzahl Lieferscheine]]</f>
        <v>0.26510400000000006</v>
      </c>
    </row>
    <row r="4612" spans="1:14" x14ac:dyDescent="0.2">
      <c r="A4612" s="2" t="s">
        <v>38</v>
      </c>
      <c r="B4612" s="2" t="s">
        <v>38</v>
      </c>
      <c r="C4612" s="2" t="s">
        <v>6</v>
      </c>
      <c r="D4612" s="2" t="s">
        <v>15</v>
      </c>
      <c r="E4612" s="2" t="s">
        <v>9</v>
      </c>
      <c r="F4612" s="2" t="s">
        <v>61</v>
      </c>
      <c r="G4612" s="1">
        <v>3506.38</v>
      </c>
      <c r="H4612" s="1">
        <v>1453.65</v>
      </c>
      <c r="I4612" s="4">
        <v>14</v>
      </c>
      <c r="J4612" s="2" t="s">
        <v>69</v>
      </c>
      <c r="K4612" s="1">
        <f>Tabelle111[[#This Row],[Menge kg Nges]]/1000</f>
        <v>3.5063800000000001</v>
      </c>
      <c r="L4612" s="1">
        <f>Tabelle111[[#This Row],[Menge kg P2O5]]/1000</f>
        <v>1.4536500000000001</v>
      </c>
      <c r="M4612" s="1">
        <f>Tabelle111[[#This Row],[Menge t Nges]]/Tabelle111[[#This Row],[Anzahl Lieferscheine]]</f>
        <v>0.25045571428571428</v>
      </c>
      <c r="N4612" s="1">
        <f>Tabelle111[[#This Row],[Menge t P2O5]]/Tabelle111[[#This Row],[Anzahl Lieferscheine]]</f>
        <v>0.10383214285714286</v>
      </c>
    </row>
    <row r="4613" spans="1:14" x14ac:dyDescent="0.2">
      <c r="A4613" s="2" t="s">
        <v>38</v>
      </c>
      <c r="B4613" s="2" t="s">
        <v>38</v>
      </c>
      <c r="C4613" s="2" t="s">
        <v>6</v>
      </c>
      <c r="D4613" s="2" t="s">
        <v>15</v>
      </c>
      <c r="E4613" s="2" t="s">
        <v>10</v>
      </c>
      <c r="F4613" s="2" t="s">
        <v>61</v>
      </c>
      <c r="G4613" s="1">
        <v>9985.91</v>
      </c>
      <c r="H4613" s="1">
        <v>4455.54</v>
      </c>
      <c r="I4613" s="4">
        <v>7</v>
      </c>
      <c r="J4613" s="2" t="s">
        <v>69</v>
      </c>
      <c r="K4613" s="1">
        <f>Tabelle111[[#This Row],[Menge kg Nges]]/1000</f>
        <v>9.9859100000000005</v>
      </c>
      <c r="L4613" s="1">
        <f>Tabelle111[[#This Row],[Menge kg P2O5]]/1000</f>
        <v>4.4555400000000001</v>
      </c>
      <c r="M4613" s="1">
        <f>Tabelle111[[#This Row],[Menge t Nges]]/Tabelle111[[#This Row],[Anzahl Lieferscheine]]</f>
        <v>1.4265585714285716</v>
      </c>
      <c r="N4613" s="1">
        <f>Tabelle111[[#This Row],[Menge t P2O5]]/Tabelle111[[#This Row],[Anzahl Lieferscheine]]</f>
        <v>0.63650571428571434</v>
      </c>
    </row>
    <row r="4614" spans="1:14" x14ac:dyDescent="0.2">
      <c r="A4614" s="2" t="s">
        <v>38</v>
      </c>
      <c r="B4614" s="2" t="s">
        <v>38</v>
      </c>
      <c r="C4614" s="2" t="s">
        <v>25</v>
      </c>
      <c r="D4614" s="2" t="s">
        <v>25</v>
      </c>
      <c r="E4614" s="2" t="s">
        <v>26</v>
      </c>
      <c r="F4614" s="2" t="s">
        <v>61</v>
      </c>
      <c r="G4614" s="1">
        <v>136594.82</v>
      </c>
      <c r="H4614" s="1">
        <v>45259.790000000037</v>
      </c>
      <c r="I4614" s="4">
        <v>217</v>
      </c>
      <c r="J4614" s="2" t="s">
        <v>69</v>
      </c>
      <c r="K4614" s="1">
        <f>Tabelle111[[#This Row],[Menge kg Nges]]/1000</f>
        <v>136.59482</v>
      </c>
      <c r="L4614" s="1">
        <f>Tabelle111[[#This Row],[Menge kg P2O5]]/1000</f>
        <v>45.259790000000038</v>
      </c>
      <c r="M4614" s="1">
        <f>Tabelle111[[#This Row],[Menge t Nges]]/Tabelle111[[#This Row],[Anzahl Lieferscheine]]</f>
        <v>0.62946921658986177</v>
      </c>
      <c r="N4614" s="1">
        <f>Tabelle111[[#This Row],[Menge t P2O5]]/Tabelle111[[#This Row],[Anzahl Lieferscheine]]</f>
        <v>0.20857046082949326</v>
      </c>
    </row>
    <row r="4615" spans="1:14" x14ac:dyDescent="0.2">
      <c r="A4615" s="2" t="s">
        <v>38</v>
      </c>
      <c r="B4615" s="2" t="s">
        <v>40</v>
      </c>
      <c r="C4615" s="2" t="s">
        <v>6</v>
      </c>
      <c r="D4615" s="2" t="s">
        <v>7</v>
      </c>
      <c r="E4615" s="2" t="s">
        <v>8</v>
      </c>
      <c r="F4615" s="2" t="s">
        <v>61</v>
      </c>
      <c r="G4615" s="1">
        <v>3725.5</v>
      </c>
      <c r="H4615" s="1">
        <v>1234.5</v>
      </c>
      <c r="I4615" s="4">
        <v>3</v>
      </c>
      <c r="J4615" s="2" t="s">
        <v>69</v>
      </c>
      <c r="K4615" s="1">
        <f>Tabelle111[[#This Row],[Menge kg Nges]]/1000</f>
        <v>3.7254999999999998</v>
      </c>
      <c r="L4615" s="1">
        <f>Tabelle111[[#This Row],[Menge kg P2O5]]/1000</f>
        <v>1.2344999999999999</v>
      </c>
      <c r="M4615" s="1">
        <f>Tabelle111[[#This Row],[Menge t Nges]]/Tabelle111[[#This Row],[Anzahl Lieferscheine]]</f>
        <v>1.2418333333333333</v>
      </c>
      <c r="N4615" s="1">
        <f>Tabelle111[[#This Row],[Menge t P2O5]]/Tabelle111[[#This Row],[Anzahl Lieferscheine]]</f>
        <v>0.41149999999999998</v>
      </c>
    </row>
    <row r="4616" spans="1:14" x14ac:dyDescent="0.2">
      <c r="A4616" s="2" t="s">
        <v>38</v>
      </c>
      <c r="B4616" s="2" t="s">
        <v>40</v>
      </c>
      <c r="C4616" s="2" t="s">
        <v>6</v>
      </c>
      <c r="D4616" s="2" t="s">
        <v>7</v>
      </c>
      <c r="E4616" s="2" t="s">
        <v>12</v>
      </c>
      <c r="F4616" s="2" t="s">
        <v>61</v>
      </c>
      <c r="G4616" s="1">
        <v>5275.16</v>
      </c>
      <c r="H4616" s="1">
        <v>1907.32</v>
      </c>
      <c r="I4616" s="4">
        <v>5</v>
      </c>
      <c r="J4616" s="2" t="s">
        <v>69</v>
      </c>
      <c r="K4616" s="1">
        <f>Tabelle111[[#This Row],[Menge kg Nges]]/1000</f>
        <v>5.2751599999999996</v>
      </c>
      <c r="L4616" s="1">
        <f>Tabelle111[[#This Row],[Menge kg P2O5]]/1000</f>
        <v>1.9073199999999999</v>
      </c>
      <c r="M4616" s="1">
        <f>Tabelle111[[#This Row],[Menge t Nges]]/Tabelle111[[#This Row],[Anzahl Lieferscheine]]</f>
        <v>1.055032</v>
      </c>
      <c r="N4616" s="1">
        <f>Tabelle111[[#This Row],[Menge t P2O5]]/Tabelle111[[#This Row],[Anzahl Lieferscheine]]</f>
        <v>0.38146399999999997</v>
      </c>
    </row>
    <row r="4617" spans="1:14" x14ac:dyDescent="0.2">
      <c r="A4617" s="2" t="s">
        <v>38</v>
      </c>
      <c r="B4617" s="2" t="s">
        <v>40</v>
      </c>
      <c r="C4617" s="2" t="s">
        <v>6</v>
      </c>
      <c r="D4617" s="2" t="s">
        <v>7</v>
      </c>
      <c r="E4617" s="2" t="s">
        <v>14</v>
      </c>
      <c r="F4617" s="2" t="s">
        <v>61</v>
      </c>
      <c r="G4617" s="1">
        <v>918</v>
      </c>
      <c r="H4617" s="1">
        <v>476</v>
      </c>
      <c r="I4617" s="4">
        <v>1</v>
      </c>
      <c r="J4617" s="2" t="s">
        <v>69</v>
      </c>
      <c r="K4617" s="1">
        <f>Tabelle111[[#This Row],[Menge kg Nges]]/1000</f>
        <v>0.91800000000000004</v>
      </c>
      <c r="L4617" s="1">
        <f>Tabelle111[[#This Row],[Menge kg P2O5]]/1000</f>
        <v>0.47599999999999998</v>
      </c>
      <c r="M4617" s="1">
        <f>Tabelle111[[#This Row],[Menge t Nges]]/Tabelle111[[#This Row],[Anzahl Lieferscheine]]</f>
        <v>0.91800000000000004</v>
      </c>
      <c r="N4617" s="1">
        <f>Tabelle111[[#This Row],[Menge t P2O5]]/Tabelle111[[#This Row],[Anzahl Lieferscheine]]</f>
        <v>0.47599999999999998</v>
      </c>
    </row>
    <row r="4618" spans="1:14" x14ac:dyDescent="0.2">
      <c r="A4618" s="2" t="s">
        <v>38</v>
      </c>
      <c r="B4618" s="2" t="s">
        <v>40</v>
      </c>
      <c r="C4618" s="2" t="s">
        <v>6</v>
      </c>
      <c r="D4618" s="2" t="s">
        <v>15</v>
      </c>
      <c r="E4618" s="2" t="s">
        <v>21</v>
      </c>
      <c r="F4618" s="2" t="s">
        <v>61</v>
      </c>
      <c r="G4618" s="1">
        <v>958.8</v>
      </c>
      <c r="H4618" s="1">
        <v>564</v>
      </c>
      <c r="I4618" s="4">
        <v>2</v>
      </c>
      <c r="J4618" s="2" t="s">
        <v>69</v>
      </c>
      <c r="K4618" s="1">
        <f>Tabelle111[[#This Row],[Menge kg Nges]]/1000</f>
        <v>0.95879999999999999</v>
      </c>
      <c r="L4618" s="1">
        <f>Tabelle111[[#This Row],[Menge kg P2O5]]/1000</f>
        <v>0.56399999999999995</v>
      </c>
      <c r="M4618" s="1">
        <f>Tabelle111[[#This Row],[Menge t Nges]]/Tabelle111[[#This Row],[Anzahl Lieferscheine]]</f>
        <v>0.47939999999999999</v>
      </c>
      <c r="N4618" s="1">
        <f>Tabelle111[[#This Row],[Menge t P2O5]]/Tabelle111[[#This Row],[Anzahl Lieferscheine]]</f>
        <v>0.28199999999999997</v>
      </c>
    </row>
    <row r="4619" spans="1:14" x14ac:dyDescent="0.2">
      <c r="A4619" s="2" t="s">
        <v>38</v>
      </c>
      <c r="B4619" s="2" t="s">
        <v>40</v>
      </c>
      <c r="C4619" s="2" t="s">
        <v>6</v>
      </c>
      <c r="D4619" s="2" t="s">
        <v>15</v>
      </c>
      <c r="E4619" s="2" t="s">
        <v>10</v>
      </c>
      <c r="F4619" s="2" t="s">
        <v>61</v>
      </c>
      <c r="G4619" s="1">
        <v>1312.2</v>
      </c>
      <c r="H4619" s="1">
        <v>560.52</v>
      </c>
      <c r="I4619" s="4">
        <v>1</v>
      </c>
      <c r="J4619" s="2" t="s">
        <v>69</v>
      </c>
      <c r="K4619" s="1">
        <f>Tabelle111[[#This Row],[Menge kg Nges]]/1000</f>
        <v>1.3122</v>
      </c>
      <c r="L4619" s="1">
        <f>Tabelle111[[#This Row],[Menge kg P2O5]]/1000</f>
        <v>0.56052000000000002</v>
      </c>
      <c r="M4619" s="1">
        <f>Tabelle111[[#This Row],[Menge t Nges]]/Tabelle111[[#This Row],[Anzahl Lieferscheine]]</f>
        <v>1.3122</v>
      </c>
      <c r="N4619" s="1">
        <f>Tabelle111[[#This Row],[Menge t P2O5]]/Tabelle111[[#This Row],[Anzahl Lieferscheine]]</f>
        <v>0.56052000000000002</v>
      </c>
    </row>
    <row r="4620" spans="1:14" x14ac:dyDescent="0.2">
      <c r="A4620" s="2" t="s">
        <v>38</v>
      </c>
      <c r="B4620" s="2" t="s">
        <v>40</v>
      </c>
      <c r="C4620" s="2" t="s">
        <v>6</v>
      </c>
      <c r="D4620" s="2" t="s">
        <v>15</v>
      </c>
      <c r="E4620" s="2" t="s">
        <v>12</v>
      </c>
      <c r="F4620" s="2" t="s">
        <v>61</v>
      </c>
      <c r="G4620" s="1">
        <v>1769.04</v>
      </c>
      <c r="H4620" s="1">
        <v>1587.6</v>
      </c>
      <c r="I4620" s="4">
        <v>1</v>
      </c>
      <c r="J4620" s="2" t="s">
        <v>69</v>
      </c>
      <c r="K4620" s="1">
        <f>Tabelle111[[#This Row],[Menge kg Nges]]/1000</f>
        <v>1.7690399999999999</v>
      </c>
      <c r="L4620" s="1">
        <f>Tabelle111[[#This Row],[Menge kg P2O5]]/1000</f>
        <v>1.5875999999999999</v>
      </c>
      <c r="M4620" s="1">
        <f>Tabelle111[[#This Row],[Menge t Nges]]/Tabelle111[[#This Row],[Anzahl Lieferscheine]]</f>
        <v>1.7690399999999999</v>
      </c>
      <c r="N4620" s="1">
        <f>Tabelle111[[#This Row],[Menge t P2O5]]/Tabelle111[[#This Row],[Anzahl Lieferscheine]]</f>
        <v>1.5875999999999999</v>
      </c>
    </row>
    <row r="4621" spans="1:14" x14ac:dyDescent="0.2">
      <c r="A4621" s="2" t="s">
        <v>38</v>
      </c>
      <c r="B4621" s="2" t="s">
        <v>40</v>
      </c>
      <c r="C4621" s="2" t="s">
        <v>25</v>
      </c>
      <c r="D4621" s="2" t="s">
        <v>25</v>
      </c>
      <c r="E4621" s="2" t="s">
        <v>26</v>
      </c>
      <c r="F4621" s="2" t="s">
        <v>61</v>
      </c>
      <c r="G4621" s="1">
        <v>666.77</v>
      </c>
      <c r="H4621" s="1">
        <v>301.93</v>
      </c>
      <c r="I4621" s="4">
        <v>2</v>
      </c>
      <c r="J4621" s="2" t="s">
        <v>69</v>
      </c>
      <c r="K4621" s="1">
        <f>Tabelle111[[#This Row],[Menge kg Nges]]/1000</f>
        <v>0.66676999999999997</v>
      </c>
      <c r="L4621" s="1">
        <f>Tabelle111[[#This Row],[Menge kg P2O5]]/1000</f>
        <v>0.30193000000000003</v>
      </c>
      <c r="M4621" s="1">
        <f>Tabelle111[[#This Row],[Menge t Nges]]/Tabelle111[[#This Row],[Anzahl Lieferscheine]]</f>
        <v>0.33338499999999999</v>
      </c>
      <c r="N4621" s="1">
        <f>Tabelle111[[#This Row],[Menge t P2O5]]/Tabelle111[[#This Row],[Anzahl Lieferscheine]]</f>
        <v>0.15096500000000002</v>
      </c>
    </row>
    <row r="4622" spans="1:14" x14ac:dyDescent="0.2">
      <c r="A4622" s="2" t="s">
        <v>38</v>
      </c>
      <c r="B4622" s="2" t="s">
        <v>42</v>
      </c>
      <c r="C4622" s="2" t="s">
        <v>6</v>
      </c>
      <c r="D4622" s="2" t="s">
        <v>7</v>
      </c>
      <c r="E4622" s="2" t="s">
        <v>12</v>
      </c>
      <c r="F4622" s="2" t="s">
        <v>61</v>
      </c>
      <c r="G4622" s="1">
        <v>586.29999999999995</v>
      </c>
      <c r="H4622" s="1">
        <v>204.1</v>
      </c>
      <c r="I4622" s="4">
        <v>1</v>
      </c>
      <c r="J4622" s="2" t="s">
        <v>69</v>
      </c>
      <c r="K4622" s="1">
        <f>Tabelle111[[#This Row],[Menge kg Nges]]/1000</f>
        <v>0.58629999999999993</v>
      </c>
      <c r="L4622" s="1">
        <f>Tabelle111[[#This Row],[Menge kg P2O5]]/1000</f>
        <v>0.2041</v>
      </c>
      <c r="M4622" s="1">
        <f>Tabelle111[[#This Row],[Menge t Nges]]/Tabelle111[[#This Row],[Anzahl Lieferscheine]]</f>
        <v>0.58629999999999993</v>
      </c>
      <c r="N4622" s="1">
        <f>Tabelle111[[#This Row],[Menge t P2O5]]/Tabelle111[[#This Row],[Anzahl Lieferscheine]]</f>
        <v>0.2041</v>
      </c>
    </row>
    <row r="4623" spans="1:14" x14ac:dyDescent="0.2">
      <c r="A4623" s="2" t="s">
        <v>38</v>
      </c>
      <c r="B4623" s="2" t="s">
        <v>42</v>
      </c>
      <c r="C4623" s="2" t="s">
        <v>6</v>
      </c>
      <c r="D4623" s="2" t="s">
        <v>15</v>
      </c>
      <c r="E4623" s="2" t="s">
        <v>20</v>
      </c>
      <c r="F4623" s="2" t="s">
        <v>61</v>
      </c>
      <c r="G4623" s="1">
        <v>102</v>
      </c>
      <c r="H4623" s="1">
        <v>75</v>
      </c>
      <c r="I4623" s="4">
        <v>1</v>
      </c>
      <c r="J4623" s="2" t="s">
        <v>69</v>
      </c>
      <c r="K4623" s="1">
        <f>Tabelle111[[#This Row],[Menge kg Nges]]/1000</f>
        <v>0.10199999999999999</v>
      </c>
      <c r="L4623" s="1">
        <f>Tabelle111[[#This Row],[Menge kg P2O5]]/1000</f>
        <v>7.4999999999999997E-2</v>
      </c>
      <c r="M4623" s="1">
        <f>Tabelle111[[#This Row],[Menge t Nges]]/Tabelle111[[#This Row],[Anzahl Lieferscheine]]</f>
        <v>0.10199999999999999</v>
      </c>
      <c r="N4623" s="1">
        <f>Tabelle111[[#This Row],[Menge t P2O5]]/Tabelle111[[#This Row],[Anzahl Lieferscheine]]</f>
        <v>7.4999999999999997E-2</v>
      </c>
    </row>
    <row r="4624" spans="1:14" x14ac:dyDescent="0.2">
      <c r="A4624" s="2" t="s">
        <v>38</v>
      </c>
      <c r="B4624" s="2" t="s">
        <v>42</v>
      </c>
      <c r="C4624" s="2" t="s">
        <v>6</v>
      </c>
      <c r="D4624" s="2" t="s">
        <v>15</v>
      </c>
      <c r="E4624" s="2" t="s">
        <v>9</v>
      </c>
      <c r="F4624" s="2" t="s">
        <v>61</v>
      </c>
      <c r="G4624" s="1">
        <v>706.42000000000007</v>
      </c>
      <c r="H4624" s="1">
        <v>310.35000000000002</v>
      </c>
      <c r="I4624" s="4">
        <v>6</v>
      </c>
      <c r="J4624" s="2" t="s">
        <v>69</v>
      </c>
      <c r="K4624" s="1">
        <f>Tabelle111[[#This Row],[Menge kg Nges]]/1000</f>
        <v>0.70642000000000005</v>
      </c>
      <c r="L4624" s="1">
        <f>Tabelle111[[#This Row],[Menge kg P2O5]]/1000</f>
        <v>0.31035000000000001</v>
      </c>
      <c r="M4624" s="1">
        <f>Tabelle111[[#This Row],[Menge t Nges]]/Tabelle111[[#This Row],[Anzahl Lieferscheine]]</f>
        <v>0.11773666666666667</v>
      </c>
      <c r="N4624" s="1">
        <f>Tabelle111[[#This Row],[Menge t P2O5]]/Tabelle111[[#This Row],[Anzahl Lieferscheine]]</f>
        <v>5.1725E-2</v>
      </c>
    </row>
    <row r="4625" spans="1:14" x14ac:dyDescent="0.2">
      <c r="A4625" s="2" t="s">
        <v>38</v>
      </c>
      <c r="B4625" s="2" t="s">
        <v>42</v>
      </c>
      <c r="C4625" s="2" t="s">
        <v>25</v>
      </c>
      <c r="D4625" s="2" t="s">
        <v>25</v>
      </c>
      <c r="E4625" s="2" t="s">
        <v>26</v>
      </c>
      <c r="F4625" s="2" t="s">
        <v>61</v>
      </c>
      <c r="G4625" s="1">
        <v>63.54</v>
      </c>
      <c r="H4625" s="1">
        <v>32.76</v>
      </c>
      <c r="I4625" s="4">
        <v>1</v>
      </c>
      <c r="J4625" s="2" t="s">
        <v>69</v>
      </c>
      <c r="K4625" s="1">
        <f>Tabelle111[[#This Row],[Menge kg Nges]]/1000</f>
        <v>6.3539999999999999E-2</v>
      </c>
      <c r="L4625" s="1">
        <f>Tabelle111[[#This Row],[Menge kg P2O5]]/1000</f>
        <v>3.2759999999999997E-2</v>
      </c>
      <c r="M4625" s="1">
        <f>Tabelle111[[#This Row],[Menge t Nges]]/Tabelle111[[#This Row],[Anzahl Lieferscheine]]</f>
        <v>6.3539999999999999E-2</v>
      </c>
      <c r="N4625" s="1">
        <f>Tabelle111[[#This Row],[Menge t P2O5]]/Tabelle111[[#This Row],[Anzahl Lieferscheine]]</f>
        <v>3.2759999999999997E-2</v>
      </c>
    </row>
    <row r="4626" spans="1:14" x14ac:dyDescent="0.2">
      <c r="A4626" s="2" t="s">
        <v>39</v>
      </c>
      <c r="B4626" s="2" t="s">
        <v>32</v>
      </c>
      <c r="C4626" s="2" t="s">
        <v>6</v>
      </c>
      <c r="D4626" s="2" t="s">
        <v>7</v>
      </c>
      <c r="E4626" s="2" t="s">
        <v>8</v>
      </c>
      <c r="F4626" s="2" t="s">
        <v>61</v>
      </c>
      <c r="G4626" s="1">
        <v>523.04999999999995</v>
      </c>
      <c r="H4626" s="1">
        <v>245.67000000000002</v>
      </c>
      <c r="I4626" s="4">
        <v>2</v>
      </c>
      <c r="J4626" s="2" t="s">
        <v>69</v>
      </c>
      <c r="K4626" s="1">
        <f>Tabelle111[[#This Row],[Menge kg Nges]]/1000</f>
        <v>0.5230499999999999</v>
      </c>
      <c r="L4626" s="1">
        <f>Tabelle111[[#This Row],[Menge kg P2O5]]/1000</f>
        <v>0.24567000000000003</v>
      </c>
      <c r="M4626" s="1">
        <f>Tabelle111[[#This Row],[Menge t Nges]]/Tabelle111[[#This Row],[Anzahl Lieferscheine]]</f>
        <v>0.26152499999999995</v>
      </c>
      <c r="N4626" s="1">
        <f>Tabelle111[[#This Row],[Menge t P2O5]]/Tabelle111[[#This Row],[Anzahl Lieferscheine]]</f>
        <v>0.12283500000000001</v>
      </c>
    </row>
    <row r="4627" spans="1:14" x14ac:dyDescent="0.2">
      <c r="A4627" s="2" t="s">
        <v>39</v>
      </c>
      <c r="B4627" s="2" t="s">
        <v>32</v>
      </c>
      <c r="C4627" s="2" t="s">
        <v>25</v>
      </c>
      <c r="D4627" s="2" t="s">
        <v>25</v>
      </c>
      <c r="E4627" s="2" t="s">
        <v>26</v>
      </c>
      <c r="F4627" s="2" t="s">
        <v>61</v>
      </c>
      <c r="G4627" s="1">
        <v>375</v>
      </c>
      <c r="H4627" s="1">
        <v>105</v>
      </c>
      <c r="I4627" s="4">
        <v>1</v>
      </c>
      <c r="J4627" s="2" t="s">
        <v>69</v>
      </c>
      <c r="K4627" s="1">
        <f>Tabelle111[[#This Row],[Menge kg Nges]]/1000</f>
        <v>0.375</v>
      </c>
      <c r="L4627" s="1">
        <f>Tabelle111[[#This Row],[Menge kg P2O5]]/1000</f>
        <v>0.105</v>
      </c>
      <c r="M4627" s="1">
        <f>Tabelle111[[#This Row],[Menge t Nges]]/Tabelle111[[#This Row],[Anzahl Lieferscheine]]</f>
        <v>0.375</v>
      </c>
      <c r="N4627" s="1">
        <f>Tabelle111[[#This Row],[Menge t P2O5]]/Tabelle111[[#This Row],[Anzahl Lieferscheine]]</f>
        <v>0.105</v>
      </c>
    </row>
    <row r="4628" spans="1:14" x14ac:dyDescent="0.2">
      <c r="A4628" s="2" t="s">
        <v>39</v>
      </c>
      <c r="B4628" s="2" t="s">
        <v>49</v>
      </c>
      <c r="C4628" s="2" t="s">
        <v>6</v>
      </c>
      <c r="D4628" s="2" t="s">
        <v>7</v>
      </c>
      <c r="E4628" s="2" t="s">
        <v>8</v>
      </c>
      <c r="F4628" s="2" t="s">
        <v>61</v>
      </c>
      <c r="G4628" s="1">
        <v>1842.5</v>
      </c>
      <c r="H4628" s="1">
        <v>577.5</v>
      </c>
      <c r="I4628" s="4">
        <v>3</v>
      </c>
      <c r="J4628" s="2" t="s">
        <v>69</v>
      </c>
      <c r="K4628" s="1">
        <f>Tabelle111[[#This Row],[Menge kg Nges]]/1000</f>
        <v>1.8425</v>
      </c>
      <c r="L4628" s="1">
        <f>Tabelle111[[#This Row],[Menge kg P2O5]]/1000</f>
        <v>0.57750000000000001</v>
      </c>
      <c r="M4628" s="1">
        <f>Tabelle111[[#This Row],[Menge t Nges]]/Tabelle111[[#This Row],[Anzahl Lieferscheine]]</f>
        <v>0.61416666666666664</v>
      </c>
      <c r="N4628" s="1">
        <f>Tabelle111[[#This Row],[Menge t P2O5]]/Tabelle111[[#This Row],[Anzahl Lieferscheine]]</f>
        <v>0.1925</v>
      </c>
    </row>
    <row r="4629" spans="1:14" x14ac:dyDescent="0.2">
      <c r="A4629" s="2" t="s">
        <v>39</v>
      </c>
      <c r="B4629" s="2" t="s">
        <v>34</v>
      </c>
      <c r="C4629" s="2" t="s">
        <v>6</v>
      </c>
      <c r="D4629" s="2" t="s">
        <v>7</v>
      </c>
      <c r="E4629" s="2" t="s">
        <v>8</v>
      </c>
      <c r="F4629" s="2" t="s">
        <v>61</v>
      </c>
      <c r="G4629" s="1">
        <v>2263.8000000000002</v>
      </c>
      <c r="H4629" s="1">
        <v>1063.29</v>
      </c>
      <c r="I4629" s="4">
        <v>9</v>
      </c>
      <c r="J4629" s="2" t="s">
        <v>69</v>
      </c>
      <c r="K4629" s="1">
        <f>Tabelle111[[#This Row],[Menge kg Nges]]/1000</f>
        <v>2.2638000000000003</v>
      </c>
      <c r="L4629" s="1">
        <f>Tabelle111[[#This Row],[Menge kg P2O5]]/1000</f>
        <v>1.0632900000000001</v>
      </c>
      <c r="M4629" s="1">
        <f>Tabelle111[[#This Row],[Menge t Nges]]/Tabelle111[[#This Row],[Anzahl Lieferscheine]]</f>
        <v>0.25153333333333339</v>
      </c>
      <c r="N4629" s="1">
        <f>Tabelle111[[#This Row],[Menge t P2O5]]/Tabelle111[[#This Row],[Anzahl Lieferscheine]]</f>
        <v>0.11814333333333334</v>
      </c>
    </row>
    <row r="4630" spans="1:14" x14ac:dyDescent="0.2">
      <c r="A4630" s="2" t="s">
        <v>39</v>
      </c>
      <c r="B4630" s="2" t="s">
        <v>34</v>
      </c>
      <c r="C4630" s="2" t="s">
        <v>6</v>
      </c>
      <c r="D4630" s="2" t="s">
        <v>7</v>
      </c>
      <c r="E4630" s="2" t="s">
        <v>9</v>
      </c>
      <c r="F4630" s="2" t="s">
        <v>61</v>
      </c>
      <c r="G4630" s="1">
        <v>442</v>
      </c>
      <c r="H4630" s="1">
        <v>182</v>
      </c>
      <c r="I4630" s="4">
        <v>3</v>
      </c>
      <c r="J4630" s="2" t="s">
        <v>69</v>
      </c>
      <c r="K4630" s="1">
        <f>Tabelle111[[#This Row],[Menge kg Nges]]/1000</f>
        <v>0.442</v>
      </c>
      <c r="L4630" s="1">
        <f>Tabelle111[[#This Row],[Menge kg P2O5]]/1000</f>
        <v>0.182</v>
      </c>
      <c r="M4630" s="1">
        <f>Tabelle111[[#This Row],[Menge t Nges]]/Tabelle111[[#This Row],[Anzahl Lieferscheine]]</f>
        <v>0.14733333333333334</v>
      </c>
      <c r="N4630" s="1">
        <f>Tabelle111[[#This Row],[Menge t P2O5]]/Tabelle111[[#This Row],[Anzahl Lieferscheine]]</f>
        <v>6.0666666666666667E-2</v>
      </c>
    </row>
    <row r="4631" spans="1:14" x14ac:dyDescent="0.2">
      <c r="A4631" s="2" t="s">
        <v>39</v>
      </c>
      <c r="B4631" s="2" t="s">
        <v>34</v>
      </c>
      <c r="C4631" s="2" t="s">
        <v>6</v>
      </c>
      <c r="D4631" s="2" t="s">
        <v>7</v>
      </c>
      <c r="E4631" s="2" t="s">
        <v>11</v>
      </c>
      <c r="F4631" s="2" t="s">
        <v>61</v>
      </c>
      <c r="G4631" s="1">
        <v>1001.1</v>
      </c>
      <c r="H4631" s="1">
        <v>377.70000000000005</v>
      </c>
      <c r="I4631" s="4">
        <v>4</v>
      </c>
      <c r="J4631" s="2" t="s">
        <v>69</v>
      </c>
      <c r="K4631" s="1">
        <f>Tabelle111[[#This Row],[Menge kg Nges]]/1000</f>
        <v>1.0011000000000001</v>
      </c>
      <c r="L4631" s="1">
        <f>Tabelle111[[#This Row],[Menge kg P2O5]]/1000</f>
        <v>0.37770000000000004</v>
      </c>
      <c r="M4631" s="1">
        <f>Tabelle111[[#This Row],[Menge t Nges]]/Tabelle111[[#This Row],[Anzahl Lieferscheine]]</f>
        <v>0.25027500000000003</v>
      </c>
      <c r="N4631" s="1">
        <f>Tabelle111[[#This Row],[Menge t P2O5]]/Tabelle111[[#This Row],[Anzahl Lieferscheine]]</f>
        <v>9.4425000000000009E-2</v>
      </c>
    </row>
    <row r="4632" spans="1:14" x14ac:dyDescent="0.2">
      <c r="A4632" s="2" t="s">
        <v>39</v>
      </c>
      <c r="B4632" s="2" t="s">
        <v>34</v>
      </c>
      <c r="C4632" s="2" t="s">
        <v>6</v>
      </c>
      <c r="D4632" s="2" t="s">
        <v>7</v>
      </c>
      <c r="E4632" s="2" t="s">
        <v>12</v>
      </c>
      <c r="F4632" s="2" t="s">
        <v>61</v>
      </c>
      <c r="G4632" s="1">
        <v>3678.7999999999997</v>
      </c>
      <c r="H4632" s="1">
        <v>1458.1999999999998</v>
      </c>
      <c r="I4632" s="4">
        <v>6</v>
      </c>
      <c r="J4632" s="2" t="s">
        <v>69</v>
      </c>
      <c r="K4632" s="1">
        <f>Tabelle111[[#This Row],[Menge kg Nges]]/1000</f>
        <v>3.6787999999999998</v>
      </c>
      <c r="L4632" s="1">
        <f>Tabelle111[[#This Row],[Menge kg P2O5]]/1000</f>
        <v>1.4581999999999997</v>
      </c>
      <c r="M4632" s="1">
        <f>Tabelle111[[#This Row],[Menge t Nges]]/Tabelle111[[#This Row],[Anzahl Lieferscheine]]</f>
        <v>0.61313333333333331</v>
      </c>
      <c r="N4632" s="1">
        <f>Tabelle111[[#This Row],[Menge t P2O5]]/Tabelle111[[#This Row],[Anzahl Lieferscheine]]</f>
        <v>0.2430333333333333</v>
      </c>
    </row>
    <row r="4633" spans="1:14" x14ac:dyDescent="0.2">
      <c r="A4633" s="2" t="s">
        <v>39</v>
      </c>
      <c r="B4633" s="2" t="s">
        <v>34</v>
      </c>
      <c r="C4633" s="2" t="s">
        <v>6</v>
      </c>
      <c r="D4633" s="2" t="s">
        <v>7</v>
      </c>
      <c r="E4633" s="2" t="s">
        <v>14</v>
      </c>
      <c r="F4633" s="2" t="s">
        <v>61</v>
      </c>
      <c r="G4633" s="1">
        <v>680.5</v>
      </c>
      <c r="H4633" s="1">
        <v>275.5</v>
      </c>
      <c r="I4633" s="4">
        <v>2</v>
      </c>
      <c r="J4633" s="2" t="s">
        <v>69</v>
      </c>
      <c r="K4633" s="1">
        <f>Tabelle111[[#This Row],[Menge kg Nges]]/1000</f>
        <v>0.68049999999999999</v>
      </c>
      <c r="L4633" s="1">
        <f>Tabelle111[[#This Row],[Menge kg P2O5]]/1000</f>
        <v>0.27550000000000002</v>
      </c>
      <c r="M4633" s="1">
        <f>Tabelle111[[#This Row],[Menge t Nges]]/Tabelle111[[#This Row],[Anzahl Lieferscheine]]</f>
        <v>0.34025</v>
      </c>
      <c r="N4633" s="1">
        <f>Tabelle111[[#This Row],[Menge t P2O5]]/Tabelle111[[#This Row],[Anzahl Lieferscheine]]</f>
        <v>0.13775000000000001</v>
      </c>
    </row>
    <row r="4634" spans="1:14" x14ac:dyDescent="0.2">
      <c r="A4634" s="2" t="s">
        <v>39</v>
      </c>
      <c r="B4634" s="2" t="s">
        <v>34</v>
      </c>
      <c r="C4634" s="2" t="s">
        <v>6</v>
      </c>
      <c r="D4634" s="2" t="s">
        <v>15</v>
      </c>
      <c r="E4634" s="2" t="s">
        <v>21</v>
      </c>
      <c r="F4634" s="2" t="s">
        <v>61</v>
      </c>
      <c r="G4634" s="1">
        <v>150.04</v>
      </c>
      <c r="H4634" s="1">
        <v>137.97</v>
      </c>
      <c r="I4634" s="4">
        <v>1</v>
      </c>
      <c r="J4634" s="2" t="s">
        <v>69</v>
      </c>
      <c r="K4634" s="1">
        <f>Tabelle111[[#This Row],[Menge kg Nges]]/1000</f>
        <v>0.15003999999999998</v>
      </c>
      <c r="L4634" s="1">
        <f>Tabelle111[[#This Row],[Menge kg P2O5]]/1000</f>
        <v>0.13797000000000001</v>
      </c>
      <c r="M4634" s="1">
        <f>Tabelle111[[#This Row],[Menge t Nges]]/Tabelle111[[#This Row],[Anzahl Lieferscheine]]</f>
        <v>0.15003999999999998</v>
      </c>
      <c r="N4634" s="1">
        <f>Tabelle111[[#This Row],[Menge t P2O5]]/Tabelle111[[#This Row],[Anzahl Lieferscheine]]</f>
        <v>0.13797000000000001</v>
      </c>
    </row>
    <row r="4635" spans="1:14" x14ac:dyDescent="0.2">
      <c r="A4635" s="2" t="s">
        <v>39</v>
      </c>
      <c r="B4635" s="2" t="s">
        <v>34</v>
      </c>
      <c r="C4635" s="2" t="s">
        <v>25</v>
      </c>
      <c r="D4635" s="2" t="s">
        <v>25</v>
      </c>
      <c r="E4635" s="2" t="s">
        <v>26</v>
      </c>
      <c r="F4635" s="2" t="s">
        <v>61</v>
      </c>
      <c r="G4635" s="1">
        <v>1000</v>
      </c>
      <c r="H4635" s="1">
        <v>280</v>
      </c>
      <c r="I4635" s="4">
        <v>1</v>
      </c>
      <c r="J4635" s="2" t="s">
        <v>69</v>
      </c>
      <c r="K4635" s="1">
        <f>Tabelle111[[#This Row],[Menge kg Nges]]/1000</f>
        <v>1</v>
      </c>
      <c r="L4635" s="1">
        <f>Tabelle111[[#This Row],[Menge kg P2O5]]/1000</f>
        <v>0.28000000000000003</v>
      </c>
      <c r="M4635" s="1">
        <f>Tabelle111[[#This Row],[Menge t Nges]]/Tabelle111[[#This Row],[Anzahl Lieferscheine]]</f>
        <v>1</v>
      </c>
      <c r="N4635" s="1">
        <f>Tabelle111[[#This Row],[Menge t P2O5]]/Tabelle111[[#This Row],[Anzahl Lieferscheine]]</f>
        <v>0.28000000000000003</v>
      </c>
    </row>
    <row r="4636" spans="1:14" x14ac:dyDescent="0.2">
      <c r="A4636" s="2" t="s">
        <v>39</v>
      </c>
      <c r="B4636" s="2" t="s">
        <v>37</v>
      </c>
      <c r="C4636" s="2" t="s">
        <v>6</v>
      </c>
      <c r="D4636" s="2" t="s">
        <v>7</v>
      </c>
      <c r="E4636" s="2" t="s">
        <v>8</v>
      </c>
      <c r="F4636" s="2" t="s">
        <v>61</v>
      </c>
      <c r="G4636" s="1">
        <v>4478.95</v>
      </c>
      <c r="H4636" s="1">
        <v>1403.8500000000001</v>
      </c>
      <c r="I4636" s="4">
        <v>13</v>
      </c>
      <c r="J4636" s="2" t="s">
        <v>69</v>
      </c>
      <c r="K4636" s="1">
        <f>Tabelle111[[#This Row],[Menge kg Nges]]/1000</f>
        <v>4.4789500000000002</v>
      </c>
      <c r="L4636" s="1">
        <f>Tabelle111[[#This Row],[Menge kg P2O5]]/1000</f>
        <v>1.40385</v>
      </c>
      <c r="M4636" s="1">
        <f>Tabelle111[[#This Row],[Menge t Nges]]/Tabelle111[[#This Row],[Anzahl Lieferscheine]]</f>
        <v>0.34453461538461538</v>
      </c>
      <c r="N4636" s="1">
        <f>Tabelle111[[#This Row],[Menge t P2O5]]/Tabelle111[[#This Row],[Anzahl Lieferscheine]]</f>
        <v>0.10798846153846155</v>
      </c>
    </row>
    <row r="4637" spans="1:14" x14ac:dyDescent="0.2">
      <c r="A4637" s="2" t="s">
        <v>39</v>
      </c>
      <c r="B4637" s="2" t="s">
        <v>37</v>
      </c>
      <c r="C4637" s="2" t="s">
        <v>6</v>
      </c>
      <c r="D4637" s="2" t="s">
        <v>7</v>
      </c>
      <c r="E4637" s="2" t="s">
        <v>12</v>
      </c>
      <c r="F4637" s="2" t="s">
        <v>61</v>
      </c>
      <c r="G4637" s="1">
        <v>1148.55</v>
      </c>
      <c r="H4637" s="1">
        <v>447.45</v>
      </c>
      <c r="I4637" s="4">
        <v>2</v>
      </c>
      <c r="J4637" s="2" t="s">
        <v>69</v>
      </c>
      <c r="K4637" s="1">
        <f>Tabelle111[[#This Row],[Menge kg Nges]]/1000</f>
        <v>1.14855</v>
      </c>
      <c r="L4637" s="1">
        <f>Tabelle111[[#This Row],[Menge kg P2O5]]/1000</f>
        <v>0.44745000000000001</v>
      </c>
      <c r="M4637" s="1">
        <f>Tabelle111[[#This Row],[Menge t Nges]]/Tabelle111[[#This Row],[Anzahl Lieferscheine]]</f>
        <v>0.57427499999999998</v>
      </c>
      <c r="N4637" s="1">
        <f>Tabelle111[[#This Row],[Menge t P2O5]]/Tabelle111[[#This Row],[Anzahl Lieferscheine]]</f>
        <v>0.22372500000000001</v>
      </c>
    </row>
    <row r="4638" spans="1:14" x14ac:dyDescent="0.2">
      <c r="A4638" s="2" t="s">
        <v>39</v>
      </c>
      <c r="B4638" s="2" t="s">
        <v>37</v>
      </c>
      <c r="C4638" s="2" t="s">
        <v>6</v>
      </c>
      <c r="D4638" s="2" t="s">
        <v>7</v>
      </c>
      <c r="E4638" s="2" t="s">
        <v>14</v>
      </c>
      <c r="F4638" s="2" t="s">
        <v>61</v>
      </c>
      <c r="G4638" s="1">
        <v>812</v>
      </c>
      <c r="H4638" s="1">
        <v>335</v>
      </c>
      <c r="I4638" s="4">
        <v>2</v>
      </c>
      <c r="J4638" s="2" t="s">
        <v>69</v>
      </c>
      <c r="K4638" s="1">
        <f>Tabelle111[[#This Row],[Menge kg Nges]]/1000</f>
        <v>0.81200000000000006</v>
      </c>
      <c r="L4638" s="1">
        <f>Tabelle111[[#This Row],[Menge kg P2O5]]/1000</f>
        <v>0.33500000000000002</v>
      </c>
      <c r="M4638" s="1">
        <f>Tabelle111[[#This Row],[Menge t Nges]]/Tabelle111[[#This Row],[Anzahl Lieferscheine]]</f>
        <v>0.40600000000000003</v>
      </c>
      <c r="N4638" s="1">
        <f>Tabelle111[[#This Row],[Menge t P2O5]]/Tabelle111[[#This Row],[Anzahl Lieferscheine]]</f>
        <v>0.16750000000000001</v>
      </c>
    </row>
    <row r="4639" spans="1:14" x14ac:dyDescent="0.2">
      <c r="A4639" s="2" t="s">
        <v>39</v>
      </c>
      <c r="B4639" s="2" t="s">
        <v>37</v>
      </c>
      <c r="C4639" s="2" t="s">
        <v>6</v>
      </c>
      <c r="D4639" s="2" t="s">
        <v>15</v>
      </c>
      <c r="E4639" s="2" t="s">
        <v>21</v>
      </c>
      <c r="F4639" s="2" t="s">
        <v>61</v>
      </c>
      <c r="G4639" s="1">
        <v>1044.05</v>
      </c>
      <c r="H4639" s="1">
        <v>512.04999999999995</v>
      </c>
      <c r="I4639" s="4">
        <v>1</v>
      </c>
      <c r="J4639" s="2" t="s">
        <v>69</v>
      </c>
      <c r="K4639" s="1">
        <f>Tabelle111[[#This Row],[Menge kg Nges]]/1000</f>
        <v>1.0440499999999999</v>
      </c>
      <c r="L4639" s="1">
        <f>Tabelle111[[#This Row],[Menge kg P2O5]]/1000</f>
        <v>0.51205000000000001</v>
      </c>
      <c r="M4639" s="1">
        <f>Tabelle111[[#This Row],[Menge t Nges]]/Tabelle111[[#This Row],[Anzahl Lieferscheine]]</f>
        <v>1.0440499999999999</v>
      </c>
      <c r="N4639" s="1">
        <f>Tabelle111[[#This Row],[Menge t P2O5]]/Tabelle111[[#This Row],[Anzahl Lieferscheine]]</f>
        <v>0.51205000000000001</v>
      </c>
    </row>
    <row r="4640" spans="1:14" x14ac:dyDescent="0.2">
      <c r="A4640" s="2" t="s">
        <v>39</v>
      </c>
      <c r="B4640" s="2" t="s">
        <v>39</v>
      </c>
      <c r="C4640" s="2" t="s">
        <v>6</v>
      </c>
      <c r="D4640" s="2" t="s">
        <v>7</v>
      </c>
      <c r="E4640" s="2" t="s">
        <v>8</v>
      </c>
      <c r="F4640" s="2" t="s">
        <v>61</v>
      </c>
      <c r="G4640" s="1">
        <v>92763.55</v>
      </c>
      <c r="H4640" s="1">
        <v>39688.22</v>
      </c>
      <c r="I4640" s="4">
        <v>304</v>
      </c>
      <c r="J4640" s="2" t="s">
        <v>69</v>
      </c>
      <c r="K4640" s="1">
        <f>Tabelle111[[#This Row],[Menge kg Nges]]/1000</f>
        <v>92.763550000000009</v>
      </c>
      <c r="L4640" s="1">
        <f>Tabelle111[[#This Row],[Menge kg P2O5]]/1000</f>
        <v>39.688220000000001</v>
      </c>
      <c r="M4640" s="1">
        <f>Tabelle111[[#This Row],[Menge t Nges]]/Tabelle111[[#This Row],[Anzahl Lieferscheine]]</f>
        <v>0.30514325657894742</v>
      </c>
      <c r="N4640" s="1">
        <f>Tabelle111[[#This Row],[Menge t P2O5]]/Tabelle111[[#This Row],[Anzahl Lieferscheine]]</f>
        <v>0.13055335526315789</v>
      </c>
    </row>
    <row r="4641" spans="1:14" x14ac:dyDescent="0.2">
      <c r="A4641" s="2" t="s">
        <v>39</v>
      </c>
      <c r="B4641" s="2" t="s">
        <v>39</v>
      </c>
      <c r="C4641" s="2" t="s">
        <v>6</v>
      </c>
      <c r="D4641" s="2" t="s">
        <v>7</v>
      </c>
      <c r="E4641" s="2" t="s">
        <v>9</v>
      </c>
      <c r="F4641" s="2" t="s">
        <v>61</v>
      </c>
      <c r="G4641" s="1">
        <v>55564.55</v>
      </c>
      <c r="H4641" s="1">
        <v>22955.470000000005</v>
      </c>
      <c r="I4641" s="4">
        <v>207</v>
      </c>
      <c r="J4641" s="2" t="s">
        <v>69</v>
      </c>
      <c r="K4641" s="1">
        <f>Tabelle111[[#This Row],[Menge kg Nges]]/1000</f>
        <v>55.564550000000004</v>
      </c>
      <c r="L4641" s="1">
        <f>Tabelle111[[#This Row],[Menge kg P2O5]]/1000</f>
        <v>22.955470000000005</v>
      </c>
      <c r="M4641" s="1">
        <f>Tabelle111[[#This Row],[Menge t Nges]]/Tabelle111[[#This Row],[Anzahl Lieferscheine]]</f>
        <v>0.26842777777777782</v>
      </c>
      <c r="N4641" s="1">
        <f>Tabelle111[[#This Row],[Menge t P2O5]]/Tabelle111[[#This Row],[Anzahl Lieferscheine]]</f>
        <v>0.11089599033816427</v>
      </c>
    </row>
    <row r="4642" spans="1:14" x14ac:dyDescent="0.2">
      <c r="A4642" s="2" t="s">
        <v>39</v>
      </c>
      <c r="B4642" s="2" t="s">
        <v>39</v>
      </c>
      <c r="C4642" s="2" t="s">
        <v>6</v>
      </c>
      <c r="D4642" s="2" t="s">
        <v>7</v>
      </c>
      <c r="E4642" s="2" t="s">
        <v>11</v>
      </c>
      <c r="F4642" s="2" t="s">
        <v>61</v>
      </c>
      <c r="G4642" s="1">
        <v>13280.34</v>
      </c>
      <c r="H4642" s="1">
        <v>5931.3300000000008</v>
      </c>
      <c r="I4642" s="4">
        <v>46</v>
      </c>
      <c r="J4642" s="2" t="s">
        <v>69</v>
      </c>
      <c r="K4642" s="1">
        <f>Tabelle111[[#This Row],[Menge kg Nges]]/1000</f>
        <v>13.280340000000001</v>
      </c>
      <c r="L4642" s="1">
        <f>Tabelle111[[#This Row],[Menge kg P2O5]]/1000</f>
        <v>5.9313300000000009</v>
      </c>
      <c r="M4642" s="1">
        <f>Tabelle111[[#This Row],[Menge t Nges]]/Tabelle111[[#This Row],[Anzahl Lieferscheine]]</f>
        <v>0.28870304347826087</v>
      </c>
      <c r="N4642" s="1">
        <f>Tabelle111[[#This Row],[Menge t P2O5]]/Tabelle111[[#This Row],[Anzahl Lieferscheine]]</f>
        <v>0.12894195652173915</v>
      </c>
    </row>
    <row r="4643" spans="1:14" x14ac:dyDescent="0.2">
      <c r="A4643" s="2" t="s">
        <v>39</v>
      </c>
      <c r="B4643" s="2" t="s">
        <v>39</v>
      </c>
      <c r="C4643" s="2" t="s">
        <v>6</v>
      </c>
      <c r="D4643" s="2" t="s">
        <v>7</v>
      </c>
      <c r="E4643" s="2" t="s">
        <v>12</v>
      </c>
      <c r="F4643" s="2" t="s">
        <v>61</v>
      </c>
      <c r="G4643" s="1">
        <v>30488.719999999994</v>
      </c>
      <c r="H4643" s="1">
        <v>15451.259999999995</v>
      </c>
      <c r="I4643" s="4">
        <v>76</v>
      </c>
      <c r="J4643" s="2" t="s">
        <v>69</v>
      </c>
      <c r="K4643" s="1">
        <f>Tabelle111[[#This Row],[Menge kg Nges]]/1000</f>
        <v>30.488719999999994</v>
      </c>
      <c r="L4643" s="1">
        <f>Tabelle111[[#This Row],[Menge kg P2O5]]/1000</f>
        <v>15.451259999999994</v>
      </c>
      <c r="M4643" s="1">
        <f>Tabelle111[[#This Row],[Menge t Nges]]/Tabelle111[[#This Row],[Anzahl Lieferscheine]]</f>
        <v>0.40116736842105255</v>
      </c>
      <c r="N4643" s="1">
        <f>Tabelle111[[#This Row],[Menge t P2O5]]/Tabelle111[[#This Row],[Anzahl Lieferscheine]]</f>
        <v>0.20330605263157886</v>
      </c>
    </row>
    <row r="4644" spans="1:14" x14ac:dyDescent="0.2">
      <c r="A4644" s="2" t="s">
        <v>39</v>
      </c>
      <c r="B4644" s="2" t="s">
        <v>39</v>
      </c>
      <c r="C4644" s="2" t="s">
        <v>6</v>
      </c>
      <c r="D4644" s="2" t="s">
        <v>7</v>
      </c>
      <c r="E4644" s="2" t="s">
        <v>14</v>
      </c>
      <c r="F4644" s="2" t="s">
        <v>61</v>
      </c>
      <c r="G4644" s="1">
        <v>41388.020000000011</v>
      </c>
      <c r="H4644" s="1">
        <v>18825.859999999997</v>
      </c>
      <c r="I4644" s="4">
        <v>182</v>
      </c>
      <c r="J4644" s="2" t="s">
        <v>69</v>
      </c>
      <c r="K4644" s="1">
        <f>Tabelle111[[#This Row],[Menge kg Nges]]/1000</f>
        <v>41.388020000000012</v>
      </c>
      <c r="L4644" s="1">
        <f>Tabelle111[[#This Row],[Menge kg P2O5]]/1000</f>
        <v>18.825859999999999</v>
      </c>
      <c r="M4644" s="1">
        <f>Tabelle111[[#This Row],[Menge t Nges]]/Tabelle111[[#This Row],[Anzahl Lieferscheine]]</f>
        <v>0.22740670329670337</v>
      </c>
      <c r="N4644" s="1">
        <f>Tabelle111[[#This Row],[Menge t P2O5]]/Tabelle111[[#This Row],[Anzahl Lieferscheine]]</f>
        <v>0.10343879120879119</v>
      </c>
    </row>
    <row r="4645" spans="1:14" x14ac:dyDescent="0.2">
      <c r="A4645" s="2" t="s">
        <v>39</v>
      </c>
      <c r="B4645" s="2" t="s">
        <v>39</v>
      </c>
      <c r="C4645" s="2" t="s">
        <v>6</v>
      </c>
      <c r="D4645" s="2" t="s">
        <v>15</v>
      </c>
      <c r="E4645" s="2" t="s">
        <v>8</v>
      </c>
      <c r="F4645" s="2" t="s">
        <v>61</v>
      </c>
      <c r="G4645" s="1">
        <v>1620</v>
      </c>
      <c r="H4645" s="1">
        <v>776.75</v>
      </c>
      <c r="I4645" s="4">
        <v>10</v>
      </c>
      <c r="J4645" s="2" t="s">
        <v>69</v>
      </c>
      <c r="K4645" s="1">
        <f>Tabelle111[[#This Row],[Menge kg Nges]]/1000</f>
        <v>1.62</v>
      </c>
      <c r="L4645" s="1">
        <f>Tabelle111[[#This Row],[Menge kg P2O5]]/1000</f>
        <v>0.77675000000000005</v>
      </c>
      <c r="M4645" s="1">
        <f>Tabelle111[[#This Row],[Menge t Nges]]/Tabelle111[[#This Row],[Anzahl Lieferscheine]]</f>
        <v>0.16200000000000001</v>
      </c>
      <c r="N4645" s="1">
        <f>Tabelle111[[#This Row],[Menge t P2O5]]/Tabelle111[[#This Row],[Anzahl Lieferscheine]]</f>
        <v>7.7675000000000008E-2</v>
      </c>
    </row>
    <row r="4646" spans="1:14" x14ac:dyDescent="0.2">
      <c r="A4646" s="2" t="s">
        <v>39</v>
      </c>
      <c r="B4646" s="2" t="s">
        <v>39</v>
      </c>
      <c r="C4646" s="2" t="s">
        <v>6</v>
      </c>
      <c r="D4646" s="2" t="s">
        <v>15</v>
      </c>
      <c r="E4646" s="2" t="s">
        <v>16</v>
      </c>
      <c r="F4646" s="2" t="s">
        <v>61</v>
      </c>
      <c r="G4646" s="1">
        <v>2095.1999999999998</v>
      </c>
      <c r="H4646" s="1">
        <v>1846.6100000000001</v>
      </c>
      <c r="I4646" s="4">
        <v>10</v>
      </c>
      <c r="J4646" s="2" t="s">
        <v>69</v>
      </c>
      <c r="K4646" s="1">
        <f>Tabelle111[[#This Row],[Menge kg Nges]]/1000</f>
        <v>2.0951999999999997</v>
      </c>
      <c r="L4646" s="1">
        <f>Tabelle111[[#This Row],[Menge kg P2O5]]/1000</f>
        <v>1.8466100000000001</v>
      </c>
      <c r="M4646" s="1">
        <f>Tabelle111[[#This Row],[Menge t Nges]]/Tabelle111[[#This Row],[Anzahl Lieferscheine]]</f>
        <v>0.20951999999999998</v>
      </c>
      <c r="N4646" s="1">
        <f>Tabelle111[[#This Row],[Menge t P2O5]]/Tabelle111[[#This Row],[Anzahl Lieferscheine]]</f>
        <v>0.18466100000000002</v>
      </c>
    </row>
    <row r="4647" spans="1:14" x14ac:dyDescent="0.2">
      <c r="A4647" s="2" t="s">
        <v>39</v>
      </c>
      <c r="B4647" s="2" t="s">
        <v>39</v>
      </c>
      <c r="C4647" s="2" t="s">
        <v>6</v>
      </c>
      <c r="D4647" s="2" t="s">
        <v>15</v>
      </c>
      <c r="E4647" s="2" t="s">
        <v>17</v>
      </c>
      <c r="F4647" s="2" t="s">
        <v>61</v>
      </c>
      <c r="G4647" s="1">
        <v>318</v>
      </c>
      <c r="H4647" s="1">
        <v>138</v>
      </c>
      <c r="I4647" s="4">
        <v>6</v>
      </c>
      <c r="J4647" s="2" t="s">
        <v>69</v>
      </c>
      <c r="K4647" s="1">
        <f>Tabelle111[[#This Row],[Menge kg Nges]]/1000</f>
        <v>0.318</v>
      </c>
      <c r="L4647" s="1">
        <f>Tabelle111[[#This Row],[Menge kg P2O5]]/1000</f>
        <v>0.13800000000000001</v>
      </c>
      <c r="M4647" s="1">
        <f>Tabelle111[[#This Row],[Menge t Nges]]/Tabelle111[[#This Row],[Anzahl Lieferscheine]]</f>
        <v>5.2999999999999999E-2</v>
      </c>
      <c r="N4647" s="1">
        <f>Tabelle111[[#This Row],[Menge t P2O5]]/Tabelle111[[#This Row],[Anzahl Lieferscheine]]</f>
        <v>2.3000000000000003E-2</v>
      </c>
    </row>
    <row r="4648" spans="1:14" x14ac:dyDescent="0.2">
      <c r="A4648" s="2" t="s">
        <v>39</v>
      </c>
      <c r="B4648" s="2" t="s">
        <v>39</v>
      </c>
      <c r="C4648" s="2" t="s">
        <v>6</v>
      </c>
      <c r="D4648" s="2" t="s">
        <v>15</v>
      </c>
      <c r="E4648" s="2" t="s">
        <v>18</v>
      </c>
      <c r="F4648" s="2" t="s">
        <v>61</v>
      </c>
      <c r="G4648" s="1">
        <v>1637.9999999999998</v>
      </c>
      <c r="H4648" s="1">
        <v>1326.0000000000002</v>
      </c>
      <c r="I4648" s="4">
        <v>12</v>
      </c>
      <c r="J4648" s="2" t="s">
        <v>69</v>
      </c>
      <c r="K4648" s="1">
        <f>Tabelle111[[#This Row],[Menge kg Nges]]/1000</f>
        <v>1.6379999999999997</v>
      </c>
      <c r="L4648" s="1">
        <f>Tabelle111[[#This Row],[Menge kg P2O5]]/1000</f>
        <v>1.3260000000000003</v>
      </c>
      <c r="M4648" s="1">
        <f>Tabelle111[[#This Row],[Menge t Nges]]/Tabelle111[[#This Row],[Anzahl Lieferscheine]]</f>
        <v>0.13649999999999998</v>
      </c>
      <c r="N4648" s="1">
        <f>Tabelle111[[#This Row],[Menge t P2O5]]/Tabelle111[[#This Row],[Anzahl Lieferscheine]]</f>
        <v>0.11050000000000003</v>
      </c>
    </row>
    <row r="4649" spans="1:14" x14ac:dyDescent="0.2">
      <c r="A4649" s="2" t="s">
        <v>39</v>
      </c>
      <c r="B4649" s="2" t="s">
        <v>39</v>
      </c>
      <c r="C4649" s="2" t="s">
        <v>6</v>
      </c>
      <c r="D4649" s="2" t="s">
        <v>15</v>
      </c>
      <c r="E4649" s="2" t="s">
        <v>19</v>
      </c>
      <c r="F4649" s="2" t="s">
        <v>61</v>
      </c>
      <c r="G4649" s="1">
        <v>69.16</v>
      </c>
      <c r="H4649" s="1">
        <v>76.87</v>
      </c>
      <c r="I4649" s="4">
        <v>2</v>
      </c>
      <c r="J4649" s="2" t="s">
        <v>69</v>
      </c>
      <c r="K4649" s="1">
        <f>Tabelle111[[#This Row],[Menge kg Nges]]/1000</f>
        <v>6.9159999999999999E-2</v>
      </c>
      <c r="L4649" s="1">
        <f>Tabelle111[[#This Row],[Menge kg P2O5]]/1000</f>
        <v>7.6870000000000008E-2</v>
      </c>
      <c r="M4649" s="1">
        <f>Tabelle111[[#This Row],[Menge t Nges]]/Tabelle111[[#This Row],[Anzahl Lieferscheine]]</f>
        <v>3.458E-2</v>
      </c>
      <c r="N4649" s="1">
        <f>Tabelle111[[#This Row],[Menge t P2O5]]/Tabelle111[[#This Row],[Anzahl Lieferscheine]]</f>
        <v>3.8435000000000004E-2</v>
      </c>
    </row>
    <row r="4650" spans="1:14" x14ac:dyDescent="0.2">
      <c r="A4650" s="2" t="s">
        <v>39</v>
      </c>
      <c r="B4650" s="2" t="s">
        <v>39</v>
      </c>
      <c r="C4650" s="2" t="s">
        <v>6</v>
      </c>
      <c r="D4650" s="2" t="s">
        <v>15</v>
      </c>
      <c r="E4650" s="2" t="s">
        <v>20</v>
      </c>
      <c r="F4650" s="2" t="s">
        <v>61</v>
      </c>
      <c r="G4650" s="1">
        <v>1100.2399999999998</v>
      </c>
      <c r="H4650" s="1">
        <v>724</v>
      </c>
      <c r="I4650" s="4">
        <v>16</v>
      </c>
      <c r="J4650" s="2" t="s">
        <v>69</v>
      </c>
      <c r="K4650" s="1">
        <f>Tabelle111[[#This Row],[Menge kg Nges]]/1000</f>
        <v>1.1002399999999999</v>
      </c>
      <c r="L4650" s="1">
        <f>Tabelle111[[#This Row],[Menge kg P2O5]]/1000</f>
        <v>0.72399999999999998</v>
      </c>
      <c r="M4650" s="1">
        <f>Tabelle111[[#This Row],[Menge t Nges]]/Tabelle111[[#This Row],[Anzahl Lieferscheine]]</f>
        <v>6.8764999999999993E-2</v>
      </c>
      <c r="N4650" s="1">
        <f>Tabelle111[[#This Row],[Menge t P2O5]]/Tabelle111[[#This Row],[Anzahl Lieferscheine]]</f>
        <v>4.5249999999999999E-2</v>
      </c>
    </row>
    <row r="4651" spans="1:14" x14ac:dyDescent="0.2">
      <c r="A4651" s="2" t="s">
        <v>39</v>
      </c>
      <c r="B4651" s="2" t="s">
        <v>39</v>
      </c>
      <c r="C4651" s="2" t="s">
        <v>6</v>
      </c>
      <c r="D4651" s="2" t="s">
        <v>15</v>
      </c>
      <c r="E4651" s="2" t="s">
        <v>21</v>
      </c>
      <c r="F4651" s="2" t="s">
        <v>61</v>
      </c>
      <c r="G4651" s="1">
        <v>1345.8</v>
      </c>
      <c r="H4651" s="1">
        <v>794</v>
      </c>
      <c r="I4651" s="4">
        <v>10</v>
      </c>
      <c r="J4651" s="2" t="s">
        <v>69</v>
      </c>
      <c r="K4651" s="1">
        <f>Tabelle111[[#This Row],[Menge kg Nges]]/1000</f>
        <v>1.3457999999999999</v>
      </c>
      <c r="L4651" s="1">
        <f>Tabelle111[[#This Row],[Menge kg P2O5]]/1000</f>
        <v>0.79400000000000004</v>
      </c>
      <c r="M4651" s="1">
        <f>Tabelle111[[#This Row],[Menge t Nges]]/Tabelle111[[#This Row],[Anzahl Lieferscheine]]</f>
        <v>0.13457999999999998</v>
      </c>
      <c r="N4651" s="1">
        <f>Tabelle111[[#This Row],[Menge t P2O5]]/Tabelle111[[#This Row],[Anzahl Lieferscheine]]</f>
        <v>7.9399999999999998E-2</v>
      </c>
    </row>
    <row r="4652" spans="1:14" x14ac:dyDescent="0.2">
      <c r="A4652" s="2" t="s">
        <v>39</v>
      </c>
      <c r="B4652" s="2" t="s">
        <v>39</v>
      </c>
      <c r="C4652" s="2" t="s">
        <v>6</v>
      </c>
      <c r="D4652" s="2" t="s">
        <v>15</v>
      </c>
      <c r="E4652" s="2" t="s">
        <v>9</v>
      </c>
      <c r="F4652" s="2" t="s">
        <v>61</v>
      </c>
      <c r="G4652" s="1">
        <v>5377.8199999999988</v>
      </c>
      <c r="H4652" s="1">
        <v>3101.25</v>
      </c>
      <c r="I4652" s="4">
        <v>36</v>
      </c>
      <c r="J4652" s="2" t="s">
        <v>69</v>
      </c>
      <c r="K4652" s="1">
        <f>Tabelle111[[#This Row],[Menge kg Nges]]/1000</f>
        <v>5.3778199999999989</v>
      </c>
      <c r="L4652" s="1">
        <f>Tabelle111[[#This Row],[Menge kg P2O5]]/1000</f>
        <v>3.1012499999999998</v>
      </c>
      <c r="M4652" s="1">
        <f>Tabelle111[[#This Row],[Menge t Nges]]/Tabelle111[[#This Row],[Anzahl Lieferscheine]]</f>
        <v>0.14938388888888887</v>
      </c>
      <c r="N4652" s="1">
        <f>Tabelle111[[#This Row],[Menge t P2O5]]/Tabelle111[[#This Row],[Anzahl Lieferscheine]]</f>
        <v>8.6145833333333324E-2</v>
      </c>
    </row>
    <row r="4653" spans="1:14" x14ac:dyDescent="0.2">
      <c r="A4653" s="2" t="s">
        <v>39</v>
      </c>
      <c r="B4653" s="2" t="s">
        <v>39</v>
      </c>
      <c r="C4653" s="2" t="s">
        <v>6</v>
      </c>
      <c r="D4653" s="2" t="s">
        <v>15</v>
      </c>
      <c r="E4653" s="2" t="s">
        <v>10</v>
      </c>
      <c r="F4653" s="2" t="s">
        <v>61</v>
      </c>
      <c r="G4653" s="1">
        <v>1138.05</v>
      </c>
      <c r="H4653" s="1">
        <v>486.13</v>
      </c>
      <c r="I4653" s="4">
        <v>17</v>
      </c>
      <c r="J4653" s="2" t="s">
        <v>69</v>
      </c>
      <c r="K4653" s="1">
        <f>Tabelle111[[#This Row],[Menge kg Nges]]/1000</f>
        <v>1.13805</v>
      </c>
      <c r="L4653" s="1">
        <f>Tabelle111[[#This Row],[Menge kg P2O5]]/1000</f>
        <v>0.48613000000000001</v>
      </c>
      <c r="M4653" s="1">
        <f>Tabelle111[[#This Row],[Menge t Nges]]/Tabelle111[[#This Row],[Anzahl Lieferscheine]]</f>
        <v>6.6944117647058821E-2</v>
      </c>
      <c r="N4653" s="1">
        <f>Tabelle111[[#This Row],[Menge t P2O5]]/Tabelle111[[#This Row],[Anzahl Lieferscheine]]</f>
        <v>2.8595882352941176E-2</v>
      </c>
    </row>
    <row r="4654" spans="1:14" x14ac:dyDescent="0.2">
      <c r="A4654" s="2" t="s">
        <v>39</v>
      </c>
      <c r="B4654" s="2" t="s">
        <v>39</v>
      </c>
      <c r="C4654" s="2" t="s">
        <v>6</v>
      </c>
      <c r="D4654" s="2" t="s">
        <v>15</v>
      </c>
      <c r="E4654" s="2" t="s">
        <v>23</v>
      </c>
      <c r="F4654" s="2" t="s">
        <v>61</v>
      </c>
      <c r="G4654" s="1">
        <v>472</v>
      </c>
      <c r="H4654" s="1">
        <v>194.7</v>
      </c>
      <c r="I4654" s="4">
        <v>4</v>
      </c>
      <c r="J4654" s="2" t="s">
        <v>69</v>
      </c>
      <c r="K4654" s="1">
        <f>Tabelle111[[#This Row],[Menge kg Nges]]/1000</f>
        <v>0.47199999999999998</v>
      </c>
      <c r="L4654" s="1">
        <f>Tabelle111[[#This Row],[Menge kg P2O5]]/1000</f>
        <v>0.19469999999999998</v>
      </c>
      <c r="M4654" s="1">
        <f>Tabelle111[[#This Row],[Menge t Nges]]/Tabelle111[[#This Row],[Anzahl Lieferscheine]]</f>
        <v>0.11799999999999999</v>
      </c>
      <c r="N4654" s="1">
        <f>Tabelle111[[#This Row],[Menge t P2O5]]/Tabelle111[[#This Row],[Anzahl Lieferscheine]]</f>
        <v>4.8674999999999996E-2</v>
      </c>
    </row>
    <row r="4655" spans="1:14" x14ac:dyDescent="0.2">
      <c r="A4655" s="2" t="s">
        <v>39</v>
      </c>
      <c r="B4655" s="2" t="s">
        <v>39</v>
      </c>
      <c r="C4655" s="2" t="s">
        <v>6</v>
      </c>
      <c r="D4655" s="2" t="s">
        <v>15</v>
      </c>
      <c r="E4655" s="2" t="s">
        <v>31</v>
      </c>
      <c r="F4655" s="2" t="s">
        <v>61</v>
      </c>
      <c r="G4655" s="1">
        <v>24</v>
      </c>
      <c r="H4655" s="1">
        <v>9.9</v>
      </c>
      <c r="I4655" s="4">
        <v>1</v>
      </c>
      <c r="J4655" s="2" t="s">
        <v>69</v>
      </c>
      <c r="K4655" s="1">
        <f>Tabelle111[[#This Row],[Menge kg Nges]]/1000</f>
        <v>2.4E-2</v>
      </c>
      <c r="L4655" s="1">
        <f>Tabelle111[[#This Row],[Menge kg P2O5]]/1000</f>
        <v>9.9000000000000008E-3</v>
      </c>
      <c r="M4655" s="1">
        <f>Tabelle111[[#This Row],[Menge t Nges]]/Tabelle111[[#This Row],[Anzahl Lieferscheine]]</f>
        <v>2.4E-2</v>
      </c>
      <c r="N4655" s="1">
        <f>Tabelle111[[#This Row],[Menge t P2O5]]/Tabelle111[[#This Row],[Anzahl Lieferscheine]]</f>
        <v>9.9000000000000008E-3</v>
      </c>
    </row>
    <row r="4656" spans="1:14" x14ac:dyDescent="0.2">
      <c r="A4656" s="2" t="s">
        <v>39</v>
      </c>
      <c r="B4656" s="2" t="s">
        <v>39</v>
      </c>
      <c r="C4656" s="2" t="s">
        <v>25</v>
      </c>
      <c r="D4656" s="2" t="s">
        <v>25</v>
      </c>
      <c r="E4656" s="2" t="s">
        <v>26</v>
      </c>
      <c r="F4656" s="2" t="s">
        <v>61</v>
      </c>
      <c r="G4656" s="1">
        <v>9621.1</v>
      </c>
      <c r="H4656" s="1">
        <v>2713.54</v>
      </c>
      <c r="I4656" s="4">
        <v>23</v>
      </c>
      <c r="J4656" s="2" t="s">
        <v>69</v>
      </c>
      <c r="K4656" s="1">
        <f>Tabelle111[[#This Row],[Menge kg Nges]]/1000</f>
        <v>9.6211000000000002</v>
      </c>
      <c r="L4656" s="1">
        <f>Tabelle111[[#This Row],[Menge kg P2O5]]/1000</f>
        <v>2.7135400000000001</v>
      </c>
      <c r="M4656" s="1">
        <f>Tabelle111[[#This Row],[Menge t Nges]]/Tabelle111[[#This Row],[Anzahl Lieferscheine]]</f>
        <v>0.41830869565217393</v>
      </c>
      <c r="N4656" s="1">
        <f>Tabelle111[[#This Row],[Menge t P2O5]]/Tabelle111[[#This Row],[Anzahl Lieferscheine]]</f>
        <v>0.11798</v>
      </c>
    </row>
    <row r="4657" spans="1:14" x14ac:dyDescent="0.2">
      <c r="A4657" s="2" t="s">
        <v>39</v>
      </c>
      <c r="B4657" s="2" t="s">
        <v>40</v>
      </c>
      <c r="C4657" s="2" t="s">
        <v>6</v>
      </c>
      <c r="D4657" s="2" t="s">
        <v>15</v>
      </c>
      <c r="E4657" s="2" t="s">
        <v>18</v>
      </c>
      <c r="F4657" s="2" t="s">
        <v>61</v>
      </c>
      <c r="G4657" s="1">
        <v>336</v>
      </c>
      <c r="H4657" s="1">
        <v>272</v>
      </c>
      <c r="I4657" s="4">
        <v>1</v>
      </c>
      <c r="J4657" s="2" t="s">
        <v>69</v>
      </c>
      <c r="K4657" s="1">
        <f>Tabelle111[[#This Row],[Menge kg Nges]]/1000</f>
        <v>0.33600000000000002</v>
      </c>
      <c r="L4657" s="1">
        <f>Tabelle111[[#This Row],[Menge kg P2O5]]/1000</f>
        <v>0.27200000000000002</v>
      </c>
      <c r="M4657" s="1">
        <f>Tabelle111[[#This Row],[Menge t Nges]]/Tabelle111[[#This Row],[Anzahl Lieferscheine]]</f>
        <v>0.33600000000000002</v>
      </c>
      <c r="N4657" s="1">
        <f>Tabelle111[[#This Row],[Menge t P2O5]]/Tabelle111[[#This Row],[Anzahl Lieferscheine]]</f>
        <v>0.27200000000000002</v>
      </c>
    </row>
    <row r="4658" spans="1:14" x14ac:dyDescent="0.2">
      <c r="A4658" s="2" t="s">
        <v>39</v>
      </c>
      <c r="B4658" s="2" t="s">
        <v>41</v>
      </c>
      <c r="C4658" s="2" t="s">
        <v>6</v>
      </c>
      <c r="D4658" s="2" t="s">
        <v>7</v>
      </c>
      <c r="E4658" s="2" t="s">
        <v>8</v>
      </c>
      <c r="F4658" s="2" t="s">
        <v>61</v>
      </c>
      <c r="G4658" s="1">
        <v>907.5</v>
      </c>
      <c r="H4658" s="1">
        <v>426.25</v>
      </c>
      <c r="I4658" s="4">
        <v>7</v>
      </c>
      <c r="J4658" s="2" t="s">
        <v>69</v>
      </c>
      <c r="K4658" s="1">
        <f>Tabelle111[[#This Row],[Menge kg Nges]]/1000</f>
        <v>0.90749999999999997</v>
      </c>
      <c r="L4658" s="1">
        <f>Tabelle111[[#This Row],[Menge kg P2O5]]/1000</f>
        <v>0.42625000000000002</v>
      </c>
      <c r="M4658" s="1">
        <f>Tabelle111[[#This Row],[Menge t Nges]]/Tabelle111[[#This Row],[Anzahl Lieferscheine]]</f>
        <v>0.12964285714285714</v>
      </c>
      <c r="N4658" s="1">
        <f>Tabelle111[[#This Row],[Menge t P2O5]]/Tabelle111[[#This Row],[Anzahl Lieferscheine]]</f>
        <v>6.0892857142857144E-2</v>
      </c>
    </row>
    <row r="4659" spans="1:14" x14ac:dyDescent="0.2">
      <c r="A4659" s="2" t="s">
        <v>39</v>
      </c>
      <c r="B4659" s="2" t="s">
        <v>41</v>
      </c>
      <c r="C4659" s="2" t="s">
        <v>6</v>
      </c>
      <c r="D4659" s="2" t="s">
        <v>7</v>
      </c>
      <c r="E4659" s="2" t="s">
        <v>14</v>
      </c>
      <c r="F4659" s="2" t="s">
        <v>61</v>
      </c>
      <c r="G4659" s="1">
        <v>1053</v>
      </c>
      <c r="H4659" s="1">
        <v>540</v>
      </c>
      <c r="I4659" s="4">
        <v>3</v>
      </c>
      <c r="J4659" s="2" t="s">
        <v>69</v>
      </c>
      <c r="K4659" s="1">
        <f>Tabelle111[[#This Row],[Menge kg Nges]]/1000</f>
        <v>1.0529999999999999</v>
      </c>
      <c r="L4659" s="1">
        <f>Tabelle111[[#This Row],[Menge kg P2O5]]/1000</f>
        <v>0.54</v>
      </c>
      <c r="M4659" s="1">
        <f>Tabelle111[[#This Row],[Menge t Nges]]/Tabelle111[[#This Row],[Anzahl Lieferscheine]]</f>
        <v>0.35099999999999998</v>
      </c>
      <c r="N4659" s="1">
        <f>Tabelle111[[#This Row],[Menge t P2O5]]/Tabelle111[[#This Row],[Anzahl Lieferscheine]]</f>
        <v>0.18000000000000002</v>
      </c>
    </row>
    <row r="4660" spans="1:14" x14ac:dyDescent="0.2">
      <c r="A4660" s="2" t="s">
        <v>39</v>
      </c>
      <c r="B4660" s="2" t="s">
        <v>42</v>
      </c>
      <c r="C4660" s="2" t="s">
        <v>6</v>
      </c>
      <c r="D4660" s="2" t="s">
        <v>7</v>
      </c>
      <c r="E4660" s="2" t="s">
        <v>8</v>
      </c>
      <c r="F4660" s="2" t="s">
        <v>61</v>
      </c>
      <c r="G4660" s="1">
        <v>1989.9</v>
      </c>
      <c r="H4660" s="1">
        <v>623.70000000000005</v>
      </c>
      <c r="I4660" s="4">
        <v>1</v>
      </c>
      <c r="J4660" s="2" t="s">
        <v>69</v>
      </c>
      <c r="K4660" s="1">
        <f>Tabelle111[[#This Row],[Menge kg Nges]]/1000</f>
        <v>1.9899</v>
      </c>
      <c r="L4660" s="1">
        <f>Tabelle111[[#This Row],[Menge kg P2O5]]/1000</f>
        <v>0.62370000000000003</v>
      </c>
      <c r="M4660" s="1">
        <f>Tabelle111[[#This Row],[Menge t Nges]]/Tabelle111[[#This Row],[Anzahl Lieferscheine]]</f>
        <v>1.9899</v>
      </c>
      <c r="N4660" s="1">
        <f>Tabelle111[[#This Row],[Menge t P2O5]]/Tabelle111[[#This Row],[Anzahl Lieferscheine]]</f>
        <v>0.62370000000000003</v>
      </c>
    </row>
    <row r="4661" spans="1:14" x14ac:dyDescent="0.2">
      <c r="A4661" s="2" t="s">
        <v>39</v>
      </c>
      <c r="B4661" s="2" t="s">
        <v>42</v>
      </c>
      <c r="C4661" s="2" t="s">
        <v>6</v>
      </c>
      <c r="D4661" s="2" t="s">
        <v>7</v>
      </c>
      <c r="E4661" s="2" t="s">
        <v>9</v>
      </c>
      <c r="F4661" s="2" t="s">
        <v>61</v>
      </c>
      <c r="G4661" s="1">
        <v>145</v>
      </c>
      <c r="H4661" s="1">
        <v>60</v>
      </c>
      <c r="I4661" s="4">
        <v>1</v>
      </c>
      <c r="J4661" s="2" t="s">
        <v>69</v>
      </c>
      <c r="K4661" s="1">
        <f>Tabelle111[[#This Row],[Menge kg Nges]]/1000</f>
        <v>0.14499999999999999</v>
      </c>
      <c r="L4661" s="1">
        <f>Tabelle111[[#This Row],[Menge kg P2O5]]/1000</f>
        <v>0.06</v>
      </c>
      <c r="M4661" s="1">
        <f>Tabelle111[[#This Row],[Menge t Nges]]/Tabelle111[[#This Row],[Anzahl Lieferscheine]]</f>
        <v>0.14499999999999999</v>
      </c>
      <c r="N4661" s="1">
        <f>Tabelle111[[#This Row],[Menge t P2O5]]/Tabelle111[[#This Row],[Anzahl Lieferscheine]]</f>
        <v>0.06</v>
      </c>
    </row>
    <row r="4662" spans="1:14" x14ac:dyDescent="0.2">
      <c r="A4662" s="2" t="s">
        <v>39</v>
      </c>
      <c r="B4662" s="2" t="s">
        <v>42</v>
      </c>
      <c r="C4662" s="2" t="s">
        <v>6</v>
      </c>
      <c r="D4662" s="2" t="s">
        <v>7</v>
      </c>
      <c r="E4662" s="2" t="s">
        <v>14</v>
      </c>
      <c r="F4662" s="2" t="s">
        <v>61</v>
      </c>
      <c r="G4662" s="1">
        <v>2428</v>
      </c>
      <c r="H4662" s="1">
        <v>1099</v>
      </c>
      <c r="I4662" s="4">
        <v>6</v>
      </c>
      <c r="J4662" s="2" t="s">
        <v>69</v>
      </c>
      <c r="K4662" s="1">
        <f>Tabelle111[[#This Row],[Menge kg Nges]]/1000</f>
        <v>2.4279999999999999</v>
      </c>
      <c r="L4662" s="1">
        <f>Tabelle111[[#This Row],[Menge kg P2O5]]/1000</f>
        <v>1.099</v>
      </c>
      <c r="M4662" s="1">
        <f>Tabelle111[[#This Row],[Menge t Nges]]/Tabelle111[[#This Row],[Anzahl Lieferscheine]]</f>
        <v>0.40466666666666667</v>
      </c>
      <c r="N4662" s="1">
        <f>Tabelle111[[#This Row],[Menge t P2O5]]/Tabelle111[[#This Row],[Anzahl Lieferscheine]]</f>
        <v>0.18316666666666667</v>
      </c>
    </row>
    <row r="4663" spans="1:14" x14ac:dyDescent="0.2">
      <c r="A4663" s="2" t="s">
        <v>39</v>
      </c>
      <c r="B4663" s="2" t="s">
        <v>42</v>
      </c>
      <c r="C4663" s="2" t="s">
        <v>6</v>
      </c>
      <c r="D4663" s="2" t="s">
        <v>15</v>
      </c>
      <c r="E4663" s="2" t="s">
        <v>18</v>
      </c>
      <c r="F4663" s="2" t="s">
        <v>61</v>
      </c>
      <c r="G4663" s="1">
        <v>504</v>
      </c>
      <c r="H4663" s="1">
        <v>408</v>
      </c>
      <c r="I4663" s="4">
        <v>3</v>
      </c>
      <c r="J4663" s="2" t="s">
        <v>69</v>
      </c>
      <c r="K4663" s="1">
        <f>Tabelle111[[#This Row],[Menge kg Nges]]/1000</f>
        <v>0.504</v>
      </c>
      <c r="L4663" s="1">
        <f>Tabelle111[[#This Row],[Menge kg P2O5]]/1000</f>
        <v>0.40799999999999997</v>
      </c>
      <c r="M4663" s="1">
        <f>Tabelle111[[#This Row],[Menge t Nges]]/Tabelle111[[#This Row],[Anzahl Lieferscheine]]</f>
        <v>0.16800000000000001</v>
      </c>
      <c r="N4663" s="1">
        <f>Tabelle111[[#This Row],[Menge t P2O5]]/Tabelle111[[#This Row],[Anzahl Lieferscheine]]</f>
        <v>0.13599999999999998</v>
      </c>
    </row>
    <row r="4664" spans="1:14" x14ac:dyDescent="0.2">
      <c r="A4664" s="2" t="s">
        <v>40</v>
      </c>
      <c r="B4664" s="2" t="s">
        <v>29</v>
      </c>
      <c r="C4664" s="2" t="s">
        <v>6</v>
      </c>
      <c r="D4664" s="2" t="s">
        <v>7</v>
      </c>
      <c r="E4664" s="2" t="s">
        <v>13</v>
      </c>
      <c r="F4664" s="2" t="s">
        <v>61</v>
      </c>
      <c r="G4664" s="1">
        <v>7812</v>
      </c>
      <c r="H4664" s="1">
        <v>3645.6</v>
      </c>
      <c r="I4664" s="4">
        <v>17</v>
      </c>
      <c r="J4664" s="2" t="s">
        <v>69</v>
      </c>
      <c r="K4664" s="1">
        <f>Tabelle111[[#This Row],[Menge kg Nges]]/1000</f>
        <v>7.8120000000000003</v>
      </c>
      <c r="L4664" s="1">
        <f>Tabelle111[[#This Row],[Menge kg P2O5]]/1000</f>
        <v>3.6456</v>
      </c>
      <c r="M4664" s="1">
        <f>Tabelle111[[#This Row],[Menge t Nges]]/Tabelle111[[#This Row],[Anzahl Lieferscheine]]</f>
        <v>0.45952941176470591</v>
      </c>
      <c r="N4664" s="1">
        <f>Tabelle111[[#This Row],[Menge t P2O5]]/Tabelle111[[#This Row],[Anzahl Lieferscheine]]</f>
        <v>0.21444705882352941</v>
      </c>
    </row>
    <row r="4665" spans="1:14" x14ac:dyDescent="0.2">
      <c r="A4665" s="2" t="s">
        <v>40</v>
      </c>
      <c r="B4665" s="2" t="s">
        <v>29</v>
      </c>
      <c r="C4665" s="2" t="s">
        <v>6</v>
      </c>
      <c r="D4665" s="2" t="s">
        <v>7</v>
      </c>
      <c r="E4665" s="2" t="s">
        <v>14</v>
      </c>
      <c r="F4665" s="2" t="s">
        <v>61</v>
      </c>
      <c r="G4665" s="1">
        <v>360</v>
      </c>
      <c r="H4665" s="1">
        <v>168</v>
      </c>
      <c r="I4665" s="4">
        <v>1</v>
      </c>
      <c r="J4665" s="2" t="s">
        <v>69</v>
      </c>
      <c r="K4665" s="1">
        <f>Tabelle111[[#This Row],[Menge kg Nges]]/1000</f>
        <v>0.36</v>
      </c>
      <c r="L4665" s="1">
        <f>Tabelle111[[#This Row],[Menge kg P2O5]]/1000</f>
        <v>0.16800000000000001</v>
      </c>
      <c r="M4665" s="1">
        <f>Tabelle111[[#This Row],[Menge t Nges]]/Tabelle111[[#This Row],[Anzahl Lieferscheine]]</f>
        <v>0.36</v>
      </c>
      <c r="N4665" s="1">
        <f>Tabelle111[[#This Row],[Menge t P2O5]]/Tabelle111[[#This Row],[Anzahl Lieferscheine]]</f>
        <v>0.16800000000000001</v>
      </c>
    </row>
    <row r="4666" spans="1:14" x14ac:dyDescent="0.2">
      <c r="A4666" s="2" t="s">
        <v>40</v>
      </c>
      <c r="B4666" s="2" t="s">
        <v>29</v>
      </c>
      <c r="C4666" s="2" t="s">
        <v>25</v>
      </c>
      <c r="D4666" s="2" t="s">
        <v>25</v>
      </c>
      <c r="E4666" s="2" t="s">
        <v>26</v>
      </c>
      <c r="F4666" s="2" t="s">
        <v>61</v>
      </c>
      <c r="G4666" s="1">
        <v>3097.6899999999996</v>
      </c>
      <c r="H4666" s="1">
        <v>698.83999999999992</v>
      </c>
      <c r="I4666" s="4">
        <v>5</v>
      </c>
      <c r="J4666" s="2" t="s">
        <v>69</v>
      </c>
      <c r="K4666" s="1">
        <f>Tabelle111[[#This Row],[Menge kg Nges]]/1000</f>
        <v>3.0976899999999996</v>
      </c>
      <c r="L4666" s="1">
        <f>Tabelle111[[#This Row],[Menge kg P2O5]]/1000</f>
        <v>0.69883999999999991</v>
      </c>
      <c r="M4666" s="1">
        <f>Tabelle111[[#This Row],[Menge t Nges]]/Tabelle111[[#This Row],[Anzahl Lieferscheine]]</f>
        <v>0.61953799999999992</v>
      </c>
      <c r="N4666" s="1">
        <f>Tabelle111[[#This Row],[Menge t P2O5]]/Tabelle111[[#This Row],[Anzahl Lieferscheine]]</f>
        <v>0.13976799999999998</v>
      </c>
    </row>
    <row r="4667" spans="1:14" x14ac:dyDescent="0.2">
      <c r="A4667" s="2" t="s">
        <v>40</v>
      </c>
      <c r="B4667" s="2" t="s">
        <v>32</v>
      </c>
      <c r="C4667" s="2" t="s">
        <v>6</v>
      </c>
      <c r="D4667" s="2" t="s">
        <v>7</v>
      </c>
      <c r="E4667" s="2" t="s">
        <v>13</v>
      </c>
      <c r="F4667" s="2" t="s">
        <v>61</v>
      </c>
      <c r="G4667" s="1">
        <v>45</v>
      </c>
      <c r="H4667" s="1">
        <v>21</v>
      </c>
      <c r="I4667" s="4">
        <v>1</v>
      </c>
      <c r="J4667" s="2" t="s">
        <v>69</v>
      </c>
      <c r="K4667" s="1">
        <f>Tabelle111[[#This Row],[Menge kg Nges]]/1000</f>
        <v>4.4999999999999998E-2</v>
      </c>
      <c r="L4667" s="1">
        <f>Tabelle111[[#This Row],[Menge kg P2O5]]/1000</f>
        <v>2.1000000000000001E-2</v>
      </c>
      <c r="M4667" s="1">
        <f>Tabelle111[[#This Row],[Menge t Nges]]/Tabelle111[[#This Row],[Anzahl Lieferscheine]]</f>
        <v>4.4999999999999998E-2</v>
      </c>
      <c r="N4667" s="1">
        <f>Tabelle111[[#This Row],[Menge t P2O5]]/Tabelle111[[#This Row],[Anzahl Lieferscheine]]</f>
        <v>2.1000000000000001E-2</v>
      </c>
    </row>
    <row r="4668" spans="1:14" x14ac:dyDescent="0.2">
      <c r="A4668" s="2" t="s">
        <v>40</v>
      </c>
      <c r="B4668" s="2" t="s">
        <v>32</v>
      </c>
      <c r="C4668" s="2" t="s">
        <v>6</v>
      </c>
      <c r="D4668" s="2" t="s">
        <v>15</v>
      </c>
      <c r="E4668" s="2" t="s">
        <v>18</v>
      </c>
      <c r="F4668" s="2" t="s">
        <v>61</v>
      </c>
      <c r="G4668" s="1">
        <v>1956.3</v>
      </c>
      <c r="H4668" s="1">
        <v>1492.2</v>
      </c>
      <c r="I4668" s="4">
        <v>4</v>
      </c>
      <c r="J4668" s="2" t="s">
        <v>69</v>
      </c>
      <c r="K4668" s="1">
        <f>Tabelle111[[#This Row],[Menge kg Nges]]/1000</f>
        <v>1.9562999999999999</v>
      </c>
      <c r="L4668" s="1">
        <f>Tabelle111[[#This Row],[Menge kg P2O5]]/1000</f>
        <v>1.4922</v>
      </c>
      <c r="M4668" s="1">
        <f>Tabelle111[[#This Row],[Menge t Nges]]/Tabelle111[[#This Row],[Anzahl Lieferscheine]]</f>
        <v>0.48907499999999998</v>
      </c>
      <c r="N4668" s="1">
        <f>Tabelle111[[#This Row],[Menge t P2O5]]/Tabelle111[[#This Row],[Anzahl Lieferscheine]]</f>
        <v>0.37304999999999999</v>
      </c>
    </row>
    <row r="4669" spans="1:14" x14ac:dyDescent="0.2">
      <c r="A4669" s="2" t="s">
        <v>40</v>
      </c>
      <c r="B4669" s="2" t="s">
        <v>32</v>
      </c>
      <c r="C4669" s="2" t="s">
        <v>6</v>
      </c>
      <c r="D4669" s="2" t="s">
        <v>15</v>
      </c>
      <c r="E4669" s="2" t="s">
        <v>21</v>
      </c>
      <c r="F4669" s="2" t="s">
        <v>61</v>
      </c>
      <c r="G4669" s="1">
        <v>1530</v>
      </c>
      <c r="H4669" s="1">
        <v>900</v>
      </c>
      <c r="I4669" s="4">
        <v>1</v>
      </c>
      <c r="J4669" s="2" t="s">
        <v>69</v>
      </c>
      <c r="K4669" s="1">
        <f>Tabelle111[[#This Row],[Menge kg Nges]]/1000</f>
        <v>1.53</v>
      </c>
      <c r="L4669" s="1">
        <f>Tabelle111[[#This Row],[Menge kg P2O5]]/1000</f>
        <v>0.9</v>
      </c>
      <c r="M4669" s="1">
        <f>Tabelle111[[#This Row],[Menge t Nges]]/Tabelle111[[#This Row],[Anzahl Lieferscheine]]</f>
        <v>1.53</v>
      </c>
      <c r="N4669" s="1">
        <f>Tabelle111[[#This Row],[Menge t P2O5]]/Tabelle111[[#This Row],[Anzahl Lieferscheine]]</f>
        <v>0.9</v>
      </c>
    </row>
    <row r="4670" spans="1:14" x14ac:dyDescent="0.2">
      <c r="A4670" s="2" t="s">
        <v>40</v>
      </c>
      <c r="B4670" s="2" t="s">
        <v>32</v>
      </c>
      <c r="C4670" s="2" t="s">
        <v>25</v>
      </c>
      <c r="D4670" s="2" t="s">
        <v>25</v>
      </c>
      <c r="E4670" s="2" t="s">
        <v>26</v>
      </c>
      <c r="F4670" s="2" t="s">
        <v>61</v>
      </c>
      <c r="G4670" s="1">
        <v>8271.01</v>
      </c>
      <c r="H4670" s="1">
        <v>1633.92</v>
      </c>
      <c r="I4670" s="4">
        <v>6</v>
      </c>
      <c r="J4670" s="2" t="s">
        <v>69</v>
      </c>
      <c r="K4670" s="1">
        <f>Tabelle111[[#This Row],[Menge kg Nges]]/1000</f>
        <v>8.2710100000000004</v>
      </c>
      <c r="L4670" s="1">
        <f>Tabelle111[[#This Row],[Menge kg P2O5]]/1000</f>
        <v>1.63392</v>
      </c>
      <c r="M4670" s="1">
        <f>Tabelle111[[#This Row],[Menge t Nges]]/Tabelle111[[#This Row],[Anzahl Lieferscheine]]</f>
        <v>1.3785016666666667</v>
      </c>
      <c r="N4670" s="1">
        <f>Tabelle111[[#This Row],[Menge t P2O5]]/Tabelle111[[#This Row],[Anzahl Lieferscheine]]</f>
        <v>0.27232000000000001</v>
      </c>
    </row>
    <row r="4671" spans="1:14" x14ac:dyDescent="0.2">
      <c r="A4671" s="2" t="s">
        <v>40</v>
      </c>
      <c r="B4671" s="2" t="s">
        <v>43</v>
      </c>
      <c r="C4671" s="2" t="s">
        <v>6</v>
      </c>
      <c r="D4671" s="2" t="s">
        <v>7</v>
      </c>
      <c r="E4671" s="2" t="s">
        <v>13</v>
      </c>
      <c r="F4671" s="2" t="s">
        <v>61</v>
      </c>
      <c r="G4671" s="1">
        <v>198</v>
      </c>
      <c r="H4671" s="1">
        <v>90</v>
      </c>
      <c r="I4671" s="4">
        <v>1</v>
      </c>
      <c r="J4671" s="2" t="s">
        <v>69</v>
      </c>
      <c r="K4671" s="1">
        <f>Tabelle111[[#This Row],[Menge kg Nges]]/1000</f>
        <v>0.19800000000000001</v>
      </c>
      <c r="L4671" s="1">
        <f>Tabelle111[[#This Row],[Menge kg P2O5]]/1000</f>
        <v>0.09</v>
      </c>
      <c r="M4671" s="1">
        <f>Tabelle111[[#This Row],[Menge t Nges]]/Tabelle111[[#This Row],[Anzahl Lieferscheine]]</f>
        <v>0.19800000000000001</v>
      </c>
      <c r="N4671" s="1">
        <f>Tabelle111[[#This Row],[Menge t P2O5]]/Tabelle111[[#This Row],[Anzahl Lieferscheine]]</f>
        <v>0.09</v>
      </c>
    </row>
    <row r="4672" spans="1:14" x14ac:dyDescent="0.2">
      <c r="A4672" s="2" t="s">
        <v>40</v>
      </c>
      <c r="B4672" s="2" t="s">
        <v>36</v>
      </c>
      <c r="C4672" s="2" t="s">
        <v>6</v>
      </c>
      <c r="D4672" s="2" t="s">
        <v>7</v>
      </c>
      <c r="E4672" s="2" t="s">
        <v>9</v>
      </c>
      <c r="F4672" s="2" t="s">
        <v>61</v>
      </c>
      <c r="G4672" s="1">
        <v>27.5</v>
      </c>
      <c r="H4672" s="1">
        <v>11.25</v>
      </c>
      <c r="I4672" s="4">
        <v>1</v>
      </c>
      <c r="J4672" s="2" t="s">
        <v>69</v>
      </c>
      <c r="K4672" s="1">
        <f>Tabelle111[[#This Row],[Menge kg Nges]]/1000</f>
        <v>2.75E-2</v>
      </c>
      <c r="L4672" s="1">
        <f>Tabelle111[[#This Row],[Menge kg P2O5]]/1000</f>
        <v>1.125E-2</v>
      </c>
      <c r="M4672" s="1">
        <f>Tabelle111[[#This Row],[Menge t Nges]]/Tabelle111[[#This Row],[Anzahl Lieferscheine]]</f>
        <v>2.75E-2</v>
      </c>
      <c r="N4672" s="1">
        <f>Tabelle111[[#This Row],[Menge t P2O5]]/Tabelle111[[#This Row],[Anzahl Lieferscheine]]</f>
        <v>1.125E-2</v>
      </c>
    </row>
    <row r="4673" spans="1:14" x14ac:dyDescent="0.2">
      <c r="A4673" s="2" t="s">
        <v>40</v>
      </c>
      <c r="B4673" s="2" t="s">
        <v>36</v>
      </c>
      <c r="C4673" s="2" t="s">
        <v>6</v>
      </c>
      <c r="D4673" s="2" t="s">
        <v>7</v>
      </c>
      <c r="E4673" s="2" t="s">
        <v>12</v>
      </c>
      <c r="F4673" s="2" t="s">
        <v>61</v>
      </c>
      <c r="G4673" s="1">
        <v>200.64</v>
      </c>
      <c r="H4673" s="1">
        <v>77</v>
      </c>
      <c r="I4673" s="4">
        <v>1</v>
      </c>
      <c r="J4673" s="2" t="s">
        <v>69</v>
      </c>
      <c r="K4673" s="1">
        <f>Tabelle111[[#This Row],[Menge kg Nges]]/1000</f>
        <v>0.20063999999999999</v>
      </c>
      <c r="L4673" s="1">
        <f>Tabelle111[[#This Row],[Menge kg P2O5]]/1000</f>
        <v>7.6999999999999999E-2</v>
      </c>
      <c r="M4673" s="1">
        <f>Tabelle111[[#This Row],[Menge t Nges]]/Tabelle111[[#This Row],[Anzahl Lieferscheine]]</f>
        <v>0.20063999999999999</v>
      </c>
      <c r="N4673" s="1">
        <f>Tabelle111[[#This Row],[Menge t P2O5]]/Tabelle111[[#This Row],[Anzahl Lieferscheine]]</f>
        <v>7.6999999999999999E-2</v>
      </c>
    </row>
    <row r="4674" spans="1:14" x14ac:dyDescent="0.2">
      <c r="A4674" s="2" t="s">
        <v>40</v>
      </c>
      <c r="B4674" s="2" t="s">
        <v>36</v>
      </c>
      <c r="C4674" s="2" t="s">
        <v>6</v>
      </c>
      <c r="D4674" s="2" t="s">
        <v>7</v>
      </c>
      <c r="E4674" s="2" t="s">
        <v>13</v>
      </c>
      <c r="F4674" s="2" t="s">
        <v>61</v>
      </c>
      <c r="G4674" s="1">
        <v>5859.2999999999984</v>
      </c>
      <c r="H4674" s="1">
        <v>3062.6000000000008</v>
      </c>
      <c r="I4674" s="4">
        <v>51</v>
      </c>
      <c r="J4674" s="2" t="s">
        <v>69</v>
      </c>
      <c r="K4674" s="1">
        <f>Tabelle111[[#This Row],[Menge kg Nges]]/1000</f>
        <v>5.8592999999999984</v>
      </c>
      <c r="L4674" s="1">
        <f>Tabelle111[[#This Row],[Menge kg P2O5]]/1000</f>
        <v>3.0626000000000007</v>
      </c>
      <c r="M4674" s="1">
        <f>Tabelle111[[#This Row],[Menge t Nges]]/Tabelle111[[#This Row],[Anzahl Lieferscheine]]</f>
        <v>0.11488823529411761</v>
      </c>
      <c r="N4674" s="1">
        <f>Tabelle111[[#This Row],[Menge t P2O5]]/Tabelle111[[#This Row],[Anzahl Lieferscheine]]</f>
        <v>6.0050980392156873E-2</v>
      </c>
    </row>
    <row r="4675" spans="1:14" x14ac:dyDescent="0.2">
      <c r="A4675" s="2" t="s">
        <v>40</v>
      </c>
      <c r="B4675" s="2" t="s">
        <v>36</v>
      </c>
      <c r="C4675" s="2" t="s">
        <v>6</v>
      </c>
      <c r="D4675" s="2" t="s">
        <v>7</v>
      </c>
      <c r="E4675" s="2" t="s">
        <v>14</v>
      </c>
      <c r="F4675" s="2" t="s">
        <v>61</v>
      </c>
      <c r="G4675" s="1">
        <v>164</v>
      </c>
      <c r="H4675" s="1">
        <v>64</v>
      </c>
      <c r="I4675" s="4">
        <v>1</v>
      </c>
      <c r="J4675" s="2" t="s">
        <v>69</v>
      </c>
      <c r="K4675" s="1">
        <f>Tabelle111[[#This Row],[Menge kg Nges]]/1000</f>
        <v>0.16400000000000001</v>
      </c>
      <c r="L4675" s="1">
        <f>Tabelle111[[#This Row],[Menge kg P2O5]]/1000</f>
        <v>6.4000000000000001E-2</v>
      </c>
      <c r="M4675" s="1">
        <f>Tabelle111[[#This Row],[Menge t Nges]]/Tabelle111[[#This Row],[Anzahl Lieferscheine]]</f>
        <v>0.16400000000000001</v>
      </c>
      <c r="N4675" s="1">
        <f>Tabelle111[[#This Row],[Menge t P2O5]]/Tabelle111[[#This Row],[Anzahl Lieferscheine]]</f>
        <v>6.4000000000000001E-2</v>
      </c>
    </row>
    <row r="4676" spans="1:14" x14ac:dyDescent="0.2">
      <c r="A4676" s="2" t="s">
        <v>40</v>
      </c>
      <c r="B4676" s="2" t="s">
        <v>36</v>
      </c>
      <c r="C4676" s="2" t="s">
        <v>6</v>
      </c>
      <c r="D4676" s="2" t="s">
        <v>15</v>
      </c>
      <c r="E4676" s="2" t="s">
        <v>21</v>
      </c>
      <c r="F4676" s="2" t="s">
        <v>61</v>
      </c>
      <c r="G4676" s="1">
        <v>540</v>
      </c>
      <c r="H4676" s="1">
        <v>270</v>
      </c>
      <c r="I4676" s="4">
        <v>1</v>
      </c>
      <c r="J4676" s="2" t="s">
        <v>69</v>
      </c>
      <c r="K4676" s="1">
        <f>Tabelle111[[#This Row],[Menge kg Nges]]/1000</f>
        <v>0.54</v>
      </c>
      <c r="L4676" s="1">
        <f>Tabelle111[[#This Row],[Menge kg P2O5]]/1000</f>
        <v>0.27</v>
      </c>
      <c r="M4676" s="1">
        <f>Tabelle111[[#This Row],[Menge t Nges]]/Tabelle111[[#This Row],[Anzahl Lieferscheine]]</f>
        <v>0.54</v>
      </c>
      <c r="N4676" s="1">
        <f>Tabelle111[[#This Row],[Menge t P2O5]]/Tabelle111[[#This Row],[Anzahl Lieferscheine]]</f>
        <v>0.27</v>
      </c>
    </row>
    <row r="4677" spans="1:14" x14ac:dyDescent="0.2">
      <c r="A4677" s="2" t="s">
        <v>40</v>
      </c>
      <c r="B4677" s="2" t="s">
        <v>27</v>
      </c>
      <c r="C4677" s="2" t="s">
        <v>25</v>
      </c>
      <c r="D4677" s="2" t="s">
        <v>25</v>
      </c>
      <c r="E4677" s="2" t="s">
        <v>26</v>
      </c>
      <c r="F4677" s="2" t="s">
        <v>61</v>
      </c>
      <c r="G4677" s="1">
        <v>1158.04</v>
      </c>
      <c r="H4677" s="1">
        <v>19.61</v>
      </c>
      <c r="I4677" s="4">
        <v>3</v>
      </c>
      <c r="J4677" s="2" t="s">
        <v>69</v>
      </c>
      <c r="K4677" s="1">
        <f>Tabelle111[[#This Row],[Menge kg Nges]]/1000</f>
        <v>1.15804</v>
      </c>
      <c r="L4677" s="1">
        <f>Tabelle111[[#This Row],[Menge kg P2O5]]/1000</f>
        <v>1.9609999999999999E-2</v>
      </c>
      <c r="M4677" s="1">
        <f>Tabelle111[[#This Row],[Menge t Nges]]/Tabelle111[[#This Row],[Anzahl Lieferscheine]]</f>
        <v>0.38601333333333332</v>
      </c>
      <c r="N4677" s="1">
        <f>Tabelle111[[#This Row],[Menge t P2O5]]/Tabelle111[[#This Row],[Anzahl Lieferscheine]]</f>
        <v>6.5366666666666663E-3</v>
      </c>
    </row>
    <row r="4678" spans="1:14" x14ac:dyDescent="0.2">
      <c r="A4678" s="2" t="s">
        <v>40</v>
      </c>
      <c r="B4678" s="2" t="s">
        <v>47</v>
      </c>
      <c r="C4678" s="2" t="s">
        <v>6</v>
      </c>
      <c r="D4678" s="2" t="s">
        <v>7</v>
      </c>
      <c r="E4678" s="2" t="s">
        <v>12</v>
      </c>
      <c r="F4678" s="2" t="s">
        <v>61</v>
      </c>
      <c r="G4678" s="1">
        <v>603.62</v>
      </c>
      <c r="H4678" s="1">
        <v>264</v>
      </c>
      <c r="I4678" s="4">
        <v>1</v>
      </c>
      <c r="J4678" s="2" t="s">
        <v>69</v>
      </c>
      <c r="K4678" s="1">
        <f>Tabelle111[[#This Row],[Menge kg Nges]]/1000</f>
        <v>0.60362000000000005</v>
      </c>
      <c r="L4678" s="1">
        <f>Tabelle111[[#This Row],[Menge kg P2O5]]/1000</f>
        <v>0.26400000000000001</v>
      </c>
      <c r="M4678" s="1">
        <f>Tabelle111[[#This Row],[Menge t Nges]]/Tabelle111[[#This Row],[Anzahl Lieferscheine]]</f>
        <v>0.60362000000000005</v>
      </c>
      <c r="N4678" s="1">
        <f>Tabelle111[[#This Row],[Menge t P2O5]]/Tabelle111[[#This Row],[Anzahl Lieferscheine]]</f>
        <v>0.26400000000000001</v>
      </c>
    </row>
    <row r="4679" spans="1:14" x14ac:dyDescent="0.2">
      <c r="A4679" s="2" t="s">
        <v>40</v>
      </c>
      <c r="B4679" s="2" t="s">
        <v>47</v>
      </c>
      <c r="C4679" s="2" t="s">
        <v>6</v>
      </c>
      <c r="D4679" s="2" t="s">
        <v>7</v>
      </c>
      <c r="E4679" s="2" t="s">
        <v>14</v>
      </c>
      <c r="F4679" s="2" t="s">
        <v>61</v>
      </c>
      <c r="G4679" s="1">
        <v>92.67</v>
      </c>
      <c r="H4679" s="1">
        <v>33.270000000000003</v>
      </c>
      <c r="I4679" s="4">
        <v>1</v>
      </c>
      <c r="J4679" s="2" t="s">
        <v>69</v>
      </c>
      <c r="K4679" s="1">
        <f>Tabelle111[[#This Row],[Menge kg Nges]]/1000</f>
        <v>9.2670000000000002E-2</v>
      </c>
      <c r="L4679" s="1">
        <f>Tabelle111[[#This Row],[Menge kg P2O5]]/1000</f>
        <v>3.3270000000000001E-2</v>
      </c>
      <c r="M4679" s="1">
        <f>Tabelle111[[#This Row],[Menge t Nges]]/Tabelle111[[#This Row],[Anzahl Lieferscheine]]</f>
        <v>9.2670000000000002E-2</v>
      </c>
      <c r="N4679" s="1">
        <f>Tabelle111[[#This Row],[Menge t P2O5]]/Tabelle111[[#This Row],[Anzahl Lieferscheine]]</f>
        <v>3.3270000000000001E-2</v>
      </c>
    </row>
    <row r="4680" spans="1:14" x14ac:dyDescent="0.2">
      <c r="A4680" s="2" t="s">
        <v>40</v>
      </c>
      <c r="B4680" s="2" t="s">
        <v>47</v>
      </c>
      <c r="C4680" s="2" t="s">
        <v>6</v>
      </c>
      <c r="D4680" s="2" t="s">
        <v>15</v>
      </c>
      <c r="E4680" s="2" t="s">
        <v>9</v>
      </c>
      <c r="F4680" s="2" t="s">
        <v>61</v>
      </c>
      <c r="G4680" s="1">
        <v>111.44</v>
      </c>
      <c r="H4680" s="1">
        <v>46.2</v>
      </c>
      <c r="I4680" s="4">
        <v>1</v>
      </c>
      <c r="J4680" s="2" t="s">
        <v>69</v>
      </c>
      <c r="K4680" s="1">
        <f>Tabelle111[[#This Row],[Menge kg Nges]]/1000</f>
        <v>0.11144</v>
      </c>
      <c r="L4680" s="1">
        <f>Tabelle111[[#This Row],[Menge kg P2O5]]/1000</f>
        <v>4.6200000000000005E-2</v>
      </c>
      <c r="M4680" s="1">
        <f>Tabelle111[[#This Row],[Menge t Nges]]/Tabelle111[[#This Row],[Anzahl Lieferscheine]]</f>
        <v>0.11144</v>
      </c>
      <c r="N4680" s="1">
        <f>Tabelle111[[#This Row],[Menge t P2O5]]/Tabelle111[[#This Row],[Anzahl Lieferscheine]]</f>
        <v>4.6200000000000005E-2</v>
      </c>
    </row>
    <row r="4681" spans="1:14" x14ac:dyDescent="0.2">
      <c r="A4681" s="2" t="s">
        <v>40</v>
      </c>
      <c r="B4681" s="2" t="s">
        <v>47</v>
      </c>
      <c r="C4681" s="2" t="s">
        <v>25</v>
      </c>
      <c r="D4681" s="2" t="s">
        <v>25</v>
      </c>
      <c r="E4681" s="2" t="s">
        <v>26</v>
      </c>
      <c r="F4681" s="2" t="s">
        <v>61</v>
      </c>
      <c r="G4681" s="1">
        <v>491.58</v>
      </c>
      <c r="H4681" s="1">
        <v>8.33</v>
      </c>
      <c r="I4681" s="4">
        <v>1</v>
      </c>
      <c r="J4681" s="2" t="s">
        <v>69</v>
      </c>
      <c r="K4681" s="1">
        <f>Tabelle111[[#This Row],[Menge kg Nges]]/1000</f>
        <v>0.49157999999999996</v>
      </c>
      <c r="L4681" s="1">
        <f>Tabelle111[[#This Row],[Menge kg P2O5]]/1000</f>
        <v>8.3300000000000006E-3</v>
      </c>
      <c r="M4681" s="1">
        <f>Tabelle111[[#This Row],[Menge t Nges]]/Tabelle111[[#This Row],[Anzahl Lieferscheine]]</f>
        <v>0.49157999999999996</v>
      </c>
      <c r="N4681" s="1">
        <f>Tabelle111[[#This Row],[Menge t P2O5]]/Tabelle111[[#This Row],[Anzahl Lieferscheine]]</f>
        <v>8.3300000000000006E-3</v>
      </c>
    </row>
    <row r="4682" spans="1:14" x14ac:dyDescent="0.2">
      <c r="A4682" s="2" t="s">
        <v>40</v>
      </c>
      <c r="B4682" s="2" t="s">
        <v>37</v>
      </c>
      <c r="C4682" s="2" t="s">
        <v>6</v>
      </c>
      <c r="D4682" s="2" t="s">
        <v>7</v>
      </c>
      <c r="E4682" s="2" t="s">
        <v>8</v>
      </c>
      <c r="F4682" s="2" t="s">
        <v>61</v>
      </c>
      <c r="G4682" s="1">
        <v>854.4</v>
      </c>
      <c r="H4682" s="1">
        <v>369.6</v>
      </c>
      <c r="I4682" s="4">
        <v>1</v>
      </c>
      <c r="J4682" s="2" t="s">
        <v>69</v>
      </c>
      <c r="K4682" s="1">
        <f>Tabelle111[[#This Row],[Menge kg Nges]]/1000</f>
        <v>0.85439999999999994</v>
      </c>
      <c r="L4682" s="1">
        <f>Tabelle111[[#This Row],[Menge kg P2O5]]/1000</f>
        <v>0.36960000000000004</v>
      </c>
      <c r="M4682" s="1">
        <f>Tabelle111[[#This Row],[Menge t Nges]]/Tabelle111[[#This Row],[Anzahl Lieferscheine]]</f>
        <v>0.85439999999999994</v>
      </c>
      <c r="N4682" s="1">
        <f>Tabelle111[[#This Row],[Menge t P2O5]]/Tabelle111[[#This Row],[Anzahl Lieferscheine]]</f>
        <v>0.36960000000000004</v>
      </c>
    </row>
    <row r="4683" spans="1:14" x14ac:dyDescent="0.2">
      <c r="A4683" s="2" t="s">
        <v>40</v>
      </c>
      <c r="B4683" s="2" t="s">
        <v>37</v>
      </c>
      <c r="C4683" s="2" t="s">
        <v>6</v>
      </c>
      <c r="D4683" s="2" t="s">
        <v>7</v>
      </c>
      <c r="E4683" s="2" t="s">
        <v>9</v>
      </c>
      <c r="F4683" s="2" t="s">
        <v>61</v>
      </c>
      <c r="G4683" s="1">
        <v>1998</v>
      </c>
      <c r="H4683" s="1">
        <v>839</v>
      </c>
      <c r="I4683" s="4">
        <v>8</v>
      </c>
      <c r="J4683" s="2" t="s">
        <v>69</v>
      </c>
      <c r="K4683" s="1">
        <f>Tabelle111[[#This Row],[Menge kg Nges]]/1000</f>
        <v>1.998</v>
      </c>
      <c r="L4683" s="1">
        <f>Tabelle111[[#This Row],[Menge kg P2O5]]/1000</f>
        <v>0.83899999999999997</v>
      </c>
      <c r="M4683" s="1">
        <f>Tabelle111[[#This Row],[Menge t Nges]]/Tabelle111[[#This Row],[Anzahl Lieferscheine]]</f>
        <v>0.24975</v>
      </c>
      <c r="N4683" s="1">
        <f>Tabelle111[[#This Row],[Menge t P2O5]]/Tabelle111[[#This Row],[Anzahl Lieferscheine]]</f>
        <v>0.104875</v>
      </c>
    </row>
    <row r="4684" spans="1:14" x14ac:dyDescent="0.2">
      <c r="A4684" s="2" t="s">
        <v>40</v>
      </c>
      <c r="B4684" s="2" t="s">
        <v>37</v>
      </c>
      <c r="C4684" s="2" t="s">
        <v>6</v>
      </c>
      <c r="D4684" s="2" t="s">
        <v>7</v>
      </c>
      <c r="E4684" s="2" t="s">
        <v>10</v>
      </c>
      <c r="F4684" s="2" t="s">
        <v>61</v>
      </c>
      <c r="G4684" s="1">
        <v>61.2</v>
      </c>
      <c r="H4684" s="1">
        <v>24.48</v>
      </c>
      <c r="I4684" s="4">
        <v>1</v>
      </c>
      <c r="J4684" s="2" t="s">
        <v>69</v>
      </c>
      <c r="K4684" s="1">
        <f>Tabelle111[[#This Row],[Menge kg Nges]]/1000</f>
        <v>6.1200000000000004E-2</v>
      </c>
      <c r="L4684" s="1">
        <f>Tabelle111[[#This Row],[Menge kg P2O5]]/1000</f>
        <v>2.4480000000000002E-2</v>
      </c>
      <c r="M4684" s="1">
        <f>Tabelle111[[#This Row],[Menge t Nges]]/Tabelle111[[#This Row],[Anzahl Lieferscheine]]</f>
        <v>6.1200000000000004E-2</v>
      </c>
      <c r="N4684" s="1">
        <f>Tabelle111[[#This Row],[Menge t P2O5]]/Tabelle111[[#This Row],[Anzahl Lieferscheine]]</f>
        <v>2.4480000000000002E-2</v>
      </c>
    </row>
    <row r="4685" spans="1:14" x14ac:dyDescent="0.2">
      <c r="A4685" s="2" t="s">
        <v>40</v>
      </c>
      <c r="B4685" s="2" t="s">
        <v>37</v>
      </c>
      <c r="C4685" s="2" t="s">
        <v>6</v>
      </c>
      <c r="D4685" s="2" t="s">
        <v>7</v>
      </c>
      <c r="E4685" s="2" t="s">
        <v>11</v>
      </c>
      <c r="F4685" s="2" t="s">
        <v>61</v>
      </c>
      <c r="G4685" s="1">
        <v>457.2</v>
      </c>
      <c r="H4685" s="1">
        <v>285.3</v>
      </c>
      <c r="I4685" s="4">
        <v>2</v>
      </c>
      <c r="J4685" s="2" t="s">
        <v>69</v>
      </c>
      <c r="K4685" s="1">
        <f>Tabelle111[[#This Row],[Menge kg Nges]]/1000</f>
        <v>0.4572</v>
      </c>
      <c r="L4685" s="1">
        <f>Tabelle111[[#This Row],[Menge kg P2O5]]/1000</f>
        <v>0.2853</v>
      </c>
      <c r="M4685" s="1">
        <f>Tabelle111[[#This Row],[Menge t Nges]]/Tabelle111[[#This Row],[Anzahl Lieferscheine]]</f>
        <v>0.2286</v>
      </c>
      <c r="N4685" s="1">
        <f>Tabelle111[[#This Row],[Menge t P2O5]]/Tabelle111[[#This Row],[Anzahl Lieferscheine]]</f>
        <v>0.14265</v>
      </c>
    </row>
    <row r="4686" spans="1:14" x14ac:dyDescent="0.2">
      <c r="A4686" s="2" t="s">
        <v>40</v>
      </c>
      <c r="B4686" s="2" t="s">
        <v>37</v>
      </c>
      <c r="C4686" s="2" t="s">
        <v>6</v>
      </c>
      <c r="D4686" s="2" t="s">
        <v>7</v>
      </c>
      <c r="E4686" s="2" t="s">
        <v>12</v>
      </c>
      <c r="F4686" s="2" t="s">
        <v>61</v>
      </c>
      <c r="G4686" s="1">
        <v>26367.669999999995</v>
      </c>
      <c r="H4686" s="1">
        <v>10617.790000000003</v>
      </c>
      <c r="I4686" s="4">
        <v>81</v>
      </c>
      <c r="J4686" s="2" t="s">
        <v>69</v>
      </c>
      <c r="K4686" s="1">
        <f>Tabelle111[[#This Row],[Menge kg Nges]]/1000</f>
        <v>26.367669999999993</v>
      </c>
      <c r="L4686" s="1">
        <f>Tabelle111[[#This Row],[Menge kg P2O5]]/1000</f>
        <v>10.617790000000003</v>
      </c>
      <c r="M4686" s="1">
        <f>Tabelle111[[#This Row],[Menge t Nges]]/Tabelle111[[#This Row],[Anzahl Lieferscheine]]</f>
        <v>0.3255267901234567</v>
      </c>
      <c r="N4686" s="1">
        <f>Tabelle111[[#This Row],[Menge t P2O5]]/Tabelle111[[#This Row],[Anzahl Lieferscheine]]</f>
        <v>0.13108382716049385</v>
      </c>
    </row>
    <row r="4687" spans="1:14" x14ac:dyDescent="0.2">
      <c r="A4687" s="2" t="s">
        <v>40</v>
      </c>
      <c r="B4687" s="2" t="s">
        <v>37</v>
      </c>
      <c r="C4687" s="2" t="s">
        <v>6</v>
      </c>
      <c r="D4687" s="2" t="s">
        <v>7</v>
      </c>
      <c r="E4687" s="2" t="s">
        <v>13</v>
      </c>
      <c r="F4687" s="2" t="s">
        <v>61</v>
      </c>
      <c r="G4687" s="1">
        <v>9588.0400000000009</v>
      </c>
      <c r="H4687" s="1">
        <v>5372.28</v>
      </c>
      <c r="I4687" s="4">
        <v>46</v>
      </c>
      <c r="J4687" s="2" t="s">
        <v>69</v>
      </c>
      <c r="K4687" s="1">
        <f>Tabelle111[[#This Row],[Menge kg Nges]]/1000</f>
        <v>9.5880400000000012</v>
      </c>
      <c r="L4687" s="1">
        <f>Tabelle111[[#This Row],[Menge kg P2O5]]/1000</f>
        <v>5.3722799999999999</v>
      </c>
      <c r="M4687" s="1">
        <f>Tabelle111[[#This Row],[Menge t Nges]]/Tabelle111[[#This Row],[Anzahl Lieferscheine]]</f>
        <v>0.20843565217391308</v>
      </c>
      <c r="N4687" s="1">
        <f>Tabelle111[[#This Row],[Menge t P2O5]]/Tabelle111[[#This Row],[Anzahl Lieferscheine]]</f>
        <v>0.11678869565217391</v>
      </c>
    </row>
    <row r="4688" spans="1:14" x14ac:dyDescent="0.2">
      <c r="A4688" s="2" t="s">
        <v>40</v>
      </c>
      <c r="B4688" s="2" t="s">
        <v>37</v>
      </c>
      <c r="C4688" s="2" t="s">
        <v>6</v>
      </c>
      <c r="D4688" s="2" t="s">
        <v>7</v>
      </c>
      <c r="E4688" s="2" t="s">
        <v>14</v>
      </c>
      <c r="F4688" s="2" t="s">
        <v>61</v>
      </c>
      <c r="G4688" s="1">
        <v>9922.5499999999993</v>
      </c>
      <c r="H4688" s="1">
        <v>4289.3</v>
      </c>
      <c r="I4688" s="4">
        <v>44</v>
      </c>
      <c r="J4688" s="2" t="s">
        <v>69</v>
      </c>
      <c r="K4688" s="1">
        <f>Tabelle111[[#This Row],[Menge kg Nges]]/1000</f>
        <v>9.9225499999999993</v>
      </c>
      <c r="L4688" s="1">
        <f>Tabelle111[[#This Row],[Menge kg P2O5]]/1000</f>
        <v>4.2892999999999999</v>
      </c>
      <c r="M4688" s="1">
        <f>Tabelle111[[#This Row],[Menge t Nges]]/Tabelle111[[#This Row],[Anzahl Lieferscheine]]</f>
        <v>0.22551249999999998</v>
      </c>
      <c r="N4688" s="1">
        <f>Tabelle111[[#This Row],[Menge t P2O5]]/Tabelle111[[#This Row],[Anzahl Lieferscheine]]</f>
        <v>9.7484090909090909E-2</v>
      </c>
    </row>
    <row r="4689" spans="1:14" x14ac:dyDescent="0.2">
      <c r="A4689" s="2" t="s">
        <v>40</v>
      </c>
      <c r="B4689" s="2" t="s">
        <v>37</v>
      </c>
      <c r="C4689" s="2" t="s">
        <v>6</v>
      </c>
      <c r="D4689" s="2" t="s">
        <v>15</v>
      </c>
      <c r="E4689" s="2" t="s">
        <v>8</v>
      </c>
      <c r="F4689" s="2" t="s">
        <v>61</v>
      </c>
      <c r="G4689" s="1">
        <v>101.31</v>
      </c>
      <c r="H4689" s="1">
        <v>59.400000000000006</v>
      </c>
      <c r="I4689" s="4">
        <v>3</v>
      </c>
      <c r="J4689" s="2" t="s">
        <v>69</v>
      </c>
      <c r="K4689" s="1">
        <f>Tabelle111[[#This Row],[Menge kg Nges]]/1000</f>
        <v>0.10131</v>
      </c>
      <c r="L4689" s="1">
        <f>Tabelle111[[#This Row],[Menge kg P2O5]]/1000</f>
        <v>5.9400000000000008E-2</v>
      </c>
      <c r="M4689" s="1">
        <f>Tabelle111[[#This Row],[Menge t Nges]]/Tabelle111[[#This Row],[Anzahl Lieferscheine]]</f>
        <v>3.3770000000000001E-2</v>
      </c>
      <c r="N4689" s="1">
        <f>Tabelle111[[#This Row],[Menge t P2O5]]/Tabelle111[[#This Row],[Anzahl Lieferscheine]]</f>
        <v>1.9800000000000002E-2</v>
      </c>
    </row>
    <row r="4690" spans="1:14" x14ac:dyDescent="0.2">
      <c r="A4690" s="2" t="s">
        <v>40</v>
      </c>
      <c r="B4690" s="2" t="s">
        <v>37</v>
      </c>
      <c r="C4690" s="2" t="s">
        <v>6</v>
      </c>
      <c r="D4690" s="2" t="s">
        <v>15</v>
      </c>
      <c r="E4690" s="2" t="s">
        <v>16</v>
      </c>
      <c r="F4690" s="2" t="s">
        <v>61</v>
      </c>
      <c r="G4690" s="1">
        <v>153.4</v>
      </c>
      <c r="H4690" s="1">
        <v>139.49</v>
      </c>
      <c r="I4690" s="4">
        <v>1</v>
      </c>
      <c r="J4690" s="2" t="s">
        <v>69</v>
      </c>
      <c r="K4690" s="1">
        <f>Tabelle111[[#This Row],[Menge kg Nges]]/1000</f>
        <v>0.15340000000000001</v>
      </c>
      <c r="L4690" s="1">
        <f>Tabelle111[[#This Row],[Menge kg P2O5]]/1000</f>
        <v>0.13949</v>
      </c>
      <c r="M4690" s="1">
        <f>Tabelle111[[#This Row],[Menge t Nges]]/Tabelle111[[#This Row],[Anzahl Lieferscheine]]</f>
        <v>0.15340000000000001</v>
      </c>
      <c r="N4690" s="1">
        <f>Tabelle111[[#This Row],[Menge t P2O5]]/Tabelle111[[#This Row],[Anzahl Lieferscheine]]</f>
        <v>0.13949</v>
      </c>
    </row>
    <row r="4691" spans="1:14" x14ac:dyDescent="0.2">
      <c r="A4691" s="2" t="s">
        <v>40</v>
      </c>
      <c r="B4691" s="2" t="s">
        <v>37</v>
      </c>
      <c r="C4691" s="2" t="s">
        <v>6</v>
      </c>
      <c r="D4691" s="2" t="s">
        <v>15</v>
      </c>
      <c r="E4691" s="2" t="s">
        <v>18</v>
      </c>
      <c r="F4691" s="2" t="s">
        <v>61</v>
      </c>
      <c r="G4691" s="1">
        <v>1823</v>
      </c>
      <c r="H4691" s="1">
        <v>1164</v>
      </c>
      <c r="I4691" s="4">
        <v>3</v>
      </c>
      <c r="J4691" s="2" t="s">
        <v>69</v>
      </c>
      <c r="K4691" s="1">
        <f>Tabelle111[[#This Row],[Menge kg Nges]]/1000</f>
        <v>1.823</v>
      </c>
      <c r="L4691" s="1">
        <f>Tabelle111[[#This Row],[Menge kg P2O5]]/1000</f>
        <v>1.1639999999999999</v>
      </c>
      <c r="M4691" s="1">
        <f>Tabelle111[[#This Row],[Menge t Nges]]/Tabelle111[[#This Row],[Anzahl Lieferscheine]]</f>
        <v>0.60766666666666669</v>
      </c>
      <c r="N4691" s="1">
        <f>Tabelle111[[#This Row],[Menge t P2O5]]/Tabelle111[[#This Row],[Anzahl Lieferscheine]]</f>
        <v>0.38799999999999996</v>
      </c>
    </row>
    <row r="4692" spans="1:14" x14ac:dyDescent="0.2">
      <c r="A4692" s="2" t="s">
        <v>40</v>
      </c>
      <c r="B4692" s="2" t="s">
        <v>37</v>
      </c>
      <c r="C4692" s="2" t="s">
        <v>6</v>
      </c>
      <c r="D4692" s="2" t="s">
        <v>15</v>
      </c>
      <c r="E4692" s="2" t="s">
        <v>20</v>
      </c>
      <c r="F4692" s="2" t="s">
        <v>61</v>
      </c>
      <c r="G4692" s="1">
        <v>595.68000000000006</v>
      </c>
      <c r="H4692" s="1">
        <v>438</v>
      </c>
      <c r="I4692" s="4">
        <v>3</v>
      </c>
      <c r="J4692" s="2" t="s">
        <v>69</v>
      </c>
      <c r="K4692" s="1">
        <f>Tabelle111[[#This Row],[Menge kg Nges]]/1000</f>
        <v>0.5956800000000001</v>
      </c>
      <c r="L4692" s="1">
        <f>Tabelle111[[#This Row],[Menge kg P2O5]]/1000</f>
        <v>0.438</v>
      </c>
      <c r="M4692" s="1">
        <f>Tabelle111[[#This Row],[Menge t Nges]]/Tabelle111[[#This Row],[Anzahl Lieferscheine]]</f>
        <v>0.19856000000000004</v>
      </c>
      <c r="N4692" s="1">
        <f>Tabelle111[[#This Row],[Menge t P2O5]]/Tabelle111[[#This Row],[Anzahl Lieferscheine]]</f>
        <v>0.14599999999999999</v>
      </c>
    </row>
    <row r="4693" spans="1:14" x14ac:dyDescent="0.2">
      <c r="A4693" s="2" t="s">
        <v>40</v>
      </c>
      <c r="B4693" s="2" t="s">
        <v>37</v>
      </c>
      <c r="C4693" s="2" t="s">
        <v>6</v>
      </c>
      <c r="D4693" s="2" t="s">
        <v>15</v>
      </c>
      <c r="E4693" s="2" t="s">
        <v>21</v>
      </c>
      <c r="F4693" s="2" t="s">
        <v>61</v>
      </c>
      <c r="G4693" s="1">
        <v>259.89999999999998</v>
      </c>
      <c r="H4693" s="1">
        <v>160.6</v>
      </c>
      <c r="I4693" s="4">
        <v>3</v>
      </c>
      <c r="J4693" s="2" t="s">
        <v>69</v>
      </c>
      <c r="K4693" s="1">
        <f>Tabelle111[[#This Row],[Menge kg Nges]]/1000</f>
        <v>0.25989999999999996</v>
      </c>
      <c r="L4693" s="1">
        <f>Tabelle111[[#This Row],[Menge kg P2O5]]/1000</f>
        <v>0.16059999999999999</v>
      </c>
      <c r="M4693" s="1">
        <f>Tabelle111[[#This Row],[Menge t Nges]]/Tabelle111[[#This Row],[Anzahl Lieferscheine]]</f>
        <v>8.6633333333333326E-2</v>
      </c>
      <c r="N4693" s="1">
        <f>Tabelle111[[#This Row],[Menge t P2O5]]/Tabelle111[[#This Row],[Anzahl Lieferscheine]]</f>
        <v>5.3533333333333329E-2</v>
      </c>
    </row>
    <row r="4694" spans="1:14" x14ac:dyDescent="0.2">
      <c r="A4694" s="2" t="s">
        <v>40</v>
      </c>
      <c r="B4694" s="2" t="s">
        <v>37</v>
      </c>
      <c r="C4694" s="2" t="s">
        <v>6</v>
      </c>
      <c r="D4694" s="2" t="s">
        <v>15</v>
      </c>
      <c r="E4694" s="2" t="s">
        <v>9</v>
      </c>
      <c r="F4694" s="2" t="s">
        <v>61</v>
      </c>
      <c r="G4694" s="1">
        <v>103.04</v>
      </c>
      <c r="H4694" s="1">
        <v>67.2</v>
      </c>
      <c r="I4694" s="4">
        <v>1</v>
      </c>
      <c r="J4694" s="2" t="s">
        <v>69</v>
      </c>
      <c r="K4694" s="1">
        <f>Tabelle111[[#This Row],[Menge kg Nges]]/1000</f>
        <v>0.10304000000000001</v>
      </c>
      <c r="L4694" s="1">
        <f>Tabelle111[[#This Row],[Menge kg P2O5]]/1000</f>
        <v>6.720000000000001E-2</v>
      </c>
      <c r="M4694" s="1">
        <f>Tabelle111[[#This Row],[Menge t Nges]]/Tabelle111[[#This Row],[Anzahl Lieferscheine]]</f>
        <v>0.10304000000000001</v>
      </c>
      <c r="N4694" s="1">
        <f>Tabelle111[[#This Row],[Menge t P2O5]]/Tabelle111[[#This Row],[Anzahl Lieferscheine]]</f>
        <v>6.720000000000001E-2</v>
      </c>
    </row>
    <row r="4695" spans="1:14" x14ac:dyDescent="0.2">
      <c r="A4695" s="2" t="s">
        <v>40</v>
      </c>
      <c r="B4695" s="2" t="s">
        <v>37</v>
      </c>
      <c r="C4695" s="2" t="s">
        <v>25</v>
      </c>
      <c r="D4695" s="2" t="s">
        <v>25</v>
      </c>
      <c r="E4695" s="2" t="s">
        <v>26</v>
      </c>
      <c r="F4695" s="2" t="s">
        <v>61</v>
      </c>
      <c r="G4695" s="1">
        <v>15933.610000000002</v>
      </c>
      <c r="H4695" s="1">
        <v>4197.4699999999993</v>
      </c>
      <c r="I4695" s="4">
        <v>37</v>
      </c>
      <c r="J4695" s="2" t="s">
        <v>69</v>
      </c>
      <c r="K4695" s="1">
        <f>Tabelle111[[#This Row],[Menge kg Nges]]/1000</f>
        <v>15.933610000000002</v>
      </c>
      <c r="L4695" s="1">
        <f>Tabelle111[[#This Row],[Menge kg P2O5]]/1000</f>
        <v>4.1974699999999991</v>
      </c>
      <c r="M4695" s="1">
        <f>Tabelle111[[#This Row],[Menge t Nges]]/Tabelle111[[#This Row],[Anzahl Lieferscheine]]</f>
        <v>0.43063810810810815</v>
      </c>
      <c r="N4695" s="1">
        <f>Tabelle111[[#This Row],[Menge t P2O5]]/Tabelle111[[#This Row],[Anzahl Lieferscheine]]</f>
        <v>0.11344513513513511</v>
      </c>
    </row>
    <row r="4696" spans="1:14" x14ac:dyDescent="0.2">
      <c r="A4696" s="2" t="s">
        <v>40</v>
      </c>
      <c r="B4696" s="2" t="s">
        <v>38</v>
      </c>
      <c r="C4696" s="2" t="s">
        <v>6</v>
      </c>
      <c r="D4696" s="2" t="s">
        <v>7</v>
      </c>
      <c r="E4696" s="2" t="s">
        <v>9</v>
      </c>
      <c r="F4696" s="2" t="s">
        <v>61</v>
      </c>
      <c r="G4696" s="1">
        <v>1270.2</v>
      </c>
      <c r="H4696" s="1">
        <v>525.6</v>
      </c>
      <c r="I4696" s="4">
        <v>5</v>
      </c>
      <c r="J4696" s="2" t="s">
        <v>69</v>
      </c>
      <c r="K4696" s="1">
        <f>Tabelle111[[#This Row],[Menge kg Nges]]/1000</f>
        <v>1.2702</v>
      </c>
      <c r="L4696" s="1">
        <f>Tabelle111[[#This Row],[Menge kg P2O5]]/1000</f>
        <v>0.52560000000000007</v>
      </c>
      <c r="M4696" s="1">
        <f>Tabelle111[[#This Row],[Menge t Nges]]/Tabelle111[[#This Row],[Anzahl Lieferscheine]]</f>
        <v>0.25403999999999999</v>
      </c>
      <c r="N4696" s="1">
        <f>Tabelle111[[#This Row],[Menge t P2O5]]/Tabelle111[[#This Row],[Anzahl Lieferscheine]]</f>
        <v>0.10512000000000002</v>
      </c>
    </row>
    <row r="4697" spans="1:14" x14ac:dyDescent="0.2">
      <c r="A4697" s="2" t="s">
        <v>40</v>
      </c>
      <c r="B4697" s="2" t="s">
        <v>38</v>
      </c>
      <c r="C4697" s="2" t="s">
        <v>6</v>
      </c>
      <c r="D4697" s="2" t="s">
        <v>7</v>
      </c>
      <c r="E4697" s="2" t="s">
        <v>14</v>
      </c>
      <c r="F4697" s="2" t="s">
        <v>61</v>
      </c>
      <c r="G4697" s="1">
        <v>540</v>
      </c>
      <c r="H4697" s="1">
        <v>270</v>
      </c>
      <c r="I4697" s="4">
        <v>1</v>
      </c>
      <c r="J4697" s="2" t="s">
        <v>69</v>
      </c>
      <c r="K4697" s="1">
        <f>Tabelle111[[#This Row],[Menge kg Nges]]/1000</f>
        <v>0.54</v>
      </c>
      <c r="L4697" s="1">
        <f>Tabelle111[[#This Row],[Menge kg P2O5]]/1000</f>
        <v>0.27</v>
      </c>
      <c r="M4697" s="1">
        <f>Tabelle111[[#This Row],[Menge t Nges]]/Tabelle111[[#This Row],[Anzahl Lieferscheine]]</f>
        <v>0.54</v>
      </c>
      <c r="N4697" s="1">
        <f>Tabelle111[[#This Row],[Menge t P2O5]]/Tabelle111[[#This Row],[Anzahl Lieferscheine]]</f>
        <v>0.27</v>
      </c>
    </row>
    <row r="4698" spans="1:14" x14ac:dyDescent="0.2">
      <c r="A4698" s="2" t="s">
        <v>40</v>
      </c>
      <c r="B4698" s="2" t="s">
        <v>38</v>
      </c>
      <c r="C4698" s="2" t="s">
        <v>6</v>
      </c>
      <c r="D4698" s="2" t="s">
        <v>15</v>
      </c>
      <c r="E4698" s="2" t="s">
        <v>16</v>
      </c>
      <c r="F4698" s="2" t="s">
        <v>61</v>
      </c>
      <c r="G4698" s="1">
        <v>1097.5999999999999</v>
      </c>
      <c r="H4698" s="1">
        <v>991.2</v>
      </c>
      <c r="I4698" s="4">
        <v>2</v>
      </c>
      <c r="J4698" s="2" t="s">
        <v>69</v>
      </c>
      <c r="K4698" s="1">
        <f>Tabelle111[[#This Row],[Menge kg Nges]]/1000</f>
        <v>1.0975999999999999</v>
      </c>
      <c r="L4698" s="1">
        <f>Tabelle111[[#This Row],[Menge kg P2O5]]/1000</f>
        <v>0.99120000000000008</v>
      </c>
      <c r="M4698" s="1">
        <f>Tabelle111[[#This Row],[Menge t Nges]]/Tabelle111[[#This Row],[Anzahl Lieferscheine]]</f>
        <v>0.54879999999999995</v>
      </c>
      <c r="N4698" s="1">
        <f>Tabelle111[[#This Row],[Menge t P2O5]]/Tabelle111[[#This Row],[Anzahl Lieferscheine]]</f>
        <v>0.49560000000000004</v>
      </c>
    </row>
    <row r="4699" spans="1:14" x14ac:dyDescent="0.2">
      <c r="A4699" s="2" t="s">
        <v>40</v>
      </c>
      <c r="B4699" s="2" t="s">
        <v>38</v>
      </c>
      <c r="C4699" s="2" t="s">
        <v>6</v>
      </c>
      <c r="D4699" s="2" t="s">
        <v>15</v>
      </c>
      <c r="E4699" s="2" t="s">
        <v>18</v>
      </c>
      <c r="F4699" s="2" t="s">
        <v>61</v>
      </c>
      <c r="G4699" s="1">
        <v>1971.5</v>
      </c>
      <c r="H4699" s="1">
        <v>1315.5</v>
      </c>
      <c r="I4699" s="4">
        <v>2</v>
      </c>
      <c r="J4699" s="2" t="s">
        <v>69</v>
      </c>
      <c r="K4699" s="1">
        <f>Tabelle111[[#This Row],[Menge kg Nges]]/1000</f>
        <v>1.9715</v>
      </c>
      <c r="L4699" s="1">
        <f>Tabelle111[[#This Row],[Menge kg P2O5]]/1000</f>
        <v>1.3154999999999999</v>
      </c>
      <c r="M4699" s="1">
        <f>Tabelle111[[#This Row],[Menge t Nges]]/Tabelle111[[#This Row],[Anzahl Lieferscheine]]</f>
        <v>0.98575000000000002</v>
      </c>
      <c r="N4699" s="1">
        <f>Tabelle111[[#This Row],[Menge t P2O5]]/Tabelle111[[#This Row],[Anzahl Lieferscheine]]</f>
        <v>0.65774999999999995</v>
      </c>
    </row>
    <row r="4700" spans="1:14" x14ac:dyDescent="0.2">
      <c r="A4700" s="2" t="s">
        <v>40</v>
      </c>
      <c r="B4700" s="2" t="s">
        <v>38</v>
      </c>
      <c r="C4700" s="2" t="s">
        <v>6</v>
      </c>
      <c r="D4700" s="2" t="s">
        <v>15</v>
      </c>
      <c r="E4700" s="2" t="s">
        <v>21</v>
      </c>
      <c r="F4700" s="2" t="s">
        <v>61</v>
      </c>
      <c r="G4700" s="1">
        <v>3222.5</v>
      </c>
      <c r="H4700" s="1">
        <v>1760</v>
      </c>
      <c r="I4700" s="4">
        <v>7</v>
      </c>
      <c r="J4700" s="2" t="s">
        <v>69</v>
      </c>
      <c r="K4700" s="1">
        <f>Tabelle111[[#This Row],[Menge kg Nges]]/1000</f>
        <v>3.2225000000000001</v>
      </c>
      <c r="L4700" s="1">
        <f>Tabelle111[[#This Row],[Menge kg P2O5]]/1000</f>
        <v>1.76</v>
      </c>
      <c r="M4700" s="1">
        <f>Tabelle111[[#This Row],[Menge t Nges]]/Tabelle111[[#This Row],[Anzahl Lieferscheine]]</f>
        <v>0.46035714285714285</v>
      </c>
      <c r="N4700" s="1">
        <f>Tabelle111[[#This Row],[Menge t P2O5]]/Tabelle111[[#This Row],[Anzahl Lieferscheine]]</f>
        <v>0.25142857142857145</v>
      </c>
    </row>
    <row r="4701" spans="1:14" x14ac:dyDescent="0.2">
      <c r="A4701" s="2" t="s">
        <v>40</v>
      </c>
      <c r="B4701" s="2" t="s">
        <v>38</v>
      </c>
      <c r="C4701" s="2" t="s">
        <v>6</v>
      </c>
      <c r="D4701" s="2" t="s">
        <v>15</v>
      </c>
      <c r="E4701" s="2" t="s">
        <v>9</v>
      </c>
      <c r="F4701" s="2" t="s">
        <v>61</v>
      </c>
      <c r="G4701" s="1">
        <v>398</v>
      </c>
      <c r="H4701" s="1">
        <v>165</v>
      </c>
      <c r="I4701" s="4">
        <v>2</v>
      </c>
      <c r="J4701" s="2" t="s">
        <v>69</v>
      </c>
      <c r="K4701" s="1">
        <f>Tabelle111[[#This Row],[Menge kg Nges]]/1000</f>
        <v>0.39800000000000002</v>
      </c>
      <c r="L4701" s="1">
        <f>Tabelle111[[#This Row],[Menge kg P2O5]]/1000</f>
        <v>0.16500000000000001</v>
      </c>
      <c r="M4701" s="1">
        <f>Tabelle111[[#This Row],[Menge t Nges]]/Tabelle111[[#This Row],[Anzahl Lieferscheine]]</f>
        <v>0.19900000000000001</v>
      </c>
      <c r="N4701" s="1">
        <f>Tabelle111[[#This Row],[Menge t P2O5]]/Tabelle111[[#This Row],[Anzahl Lieferscheine]]</f>
        <v>8.2500000000000004E-2</v>
      </c>
    </row>
    <row r="4702" spans="1:14" x14ac:dyDescent="0.2">
      <c r="A4702" s="2" t="s">
        <v>40</v>
      </c>
      <c r="B4702" s="2" t="s">
        <v>38</v>
      </c>
      <c r="C4702" s="2" t="s">
        <v>6</v>
      </c>
      <c r="D4702" s="2" t="s">
        <v>15</v>
      </c>
      <c r="E4702" s="2" t="s">
        <v>24</v>
      </c>
      <c r="F4702" s="2" t="s">
        <v>61</v>
      </c>
      <c r="G4702" s="1">
        <v>2660</v>
      </c>
      <c r="H4702" s="1">
        <v>2185</v>
      </c>
      <c r="I4702" s="4">
        <v>4</v>
      </c>
      <c r="J4702" s="2" t="s">
        <v>69</v>
      </c>
      <c r="K4702" s="1">
        <f>Tabelle111[[#This Row],[Menge kg Nges]]/1000</f>
        <v>2.66</v>
      </c>
      <c r="L4702" s="1">
        <f>Tabelle111[[#This Row],[Menge kg P2O5]]/1000</f>
        <v>2.1850000000000001</v>
      </c>
      <c r="M4702" s="1">
        <f>Tabelle111[[#This Row],[Menge t Nges]]/Tabelle111[[#This Row],[Anzahl Lieferscheine]]</f>
        <v>0.66500000000000004</v>
      </c>
      <c r="N4702" s="1">
        <f>Tabelle111[[#This Row],[Menge t P2O5]]/Tabelle111[[#This Row],[Anzahl Lieferscheine]]</f>
        <v>0.54625000000000001</v>
      </c>
    </row>
    <row r="4703" spans="1:14" x14ac:dyDescent="0.2">
      <c r="A4703" s="2" t="s">
        <v>40</v>
      </c>
      <c r="B4703" s="2" t="s">
        <v>38</v>
      </c>
      <c r="C4703" s="2" t="s">
        <v>25</v>
      </c>
      <c r="D4703" s="2" t="s">
        <v>25</v>
      </c>
      <c r="E4703" s="2" t="s">
        <v>26</v>
      </c>
      <c r="F4703" s="2" t="s">
        <v>61</v>
      </c>
      <c r="G4703" s="1">
        <v>1227.2</v>
      </c>
      <c r="H4703" s="1">
        <v>20.8</v>
      </c>
      <c r="I4703" s="4">
        <v>2</v>
      </c>
      <c r="J4703" s="2" t="s">
        <v>69</v>
      </c>
      <c r="K4703" s="1">
        <f>Tabelle111[[#This Row],[Menge kg Nges]]/1000</f>
        <v>1.2272000000000001</v>
      </c>
      <c r="L4703" s="1">
        <f>Tabelle111[[#This Row],[Menge kg P2O5]]/1000</f>
        <v>2.0799999999999999E-2</v>
      </c>
      <c r="M4703" s="1">
        <f>Tabelle111[[#This Row],[Menge t Nges]]/Tabelle111[[#This Row],[Anzahl Lieferscheine]]</f>
        <v>0.61360000000000003</v>
      </c>
      <c r="N4703" s="1">
        <f>Tabelle111[[#This Row],[Menge t P2O5]]/Tabelle111[[#This Row],[Anzahl Lieferscheine]]</f>
        <v>1.04E-2</v>
      </c>
    </row>
    <row r="4704" spans="1:14" x14ac:dyDescent="0.2">
      <c r="A4704" s="2" t="s">
        <v>40</v>
      </c>
      <c r="B4704" s="2" t="s">
        <v>40</v>
      </c>
      <c r="C4704" s="2" t="s">
        <v>6</v>
      </c>
      <c r="D4704" s="2" t="s">
        <v>30</v>
      </c>
      <c r="E4704" s="2" t="s">
        <v>26</v>
      </c>
      <c r="F4704" s="2" t="s">
        <v>61</v>
      </c>
      <c r="G4704" s="1">
        <v>2460.0699999999997</v>
      </c>
      <c r="H4704" s="1">
        <v>1172.6500000000001</v>
      </c>
      <c r="I4704" s="4">
        <v>4</v>
      </c>
      <c r="J4704" s="2" t="s">
        <v>69</v>
      </c>
      <c r="K4704" s="1">
        <f>Tabelle111[[#This Row],[Menge kg Nges]]/1000</f>
        <v>2.4600699999999995</v>
      </c>
      <c r="L4704" s="1">
        <f>Tabelle111[[#This Row],[Menge kg P2O5]]/1000</f>
        <v>1.1726500000000002</v>
      </c>
      <c r="M4704" s="1">
        <f>Tabelle111[[#This Row],[Menge t Nges]]/Tabelle111[[#This Row],[Anzahl Lieferscheine]]</f>
        <v>0.61501749999999988</v>
      </c>
      <c r="N4704" s="1">
        <f>Tabelle111[[#This Row],[Menge t P2O5]]/Tabelle111[[#This Row],[Anzahl Lieferscheine]]</f>
        <v>0.29316250000000005</v>
      </c>
    </row>
    <row r="4705" spans="1:14" x14ac:dyDescent="0.2">
      <c r="A4705" s="2" t="s">
        <v>40</v>
      </c>
      <c r="B4705" s="2" t="s">
        <v>40</v>
      </c>
      <c r="C4705" s="2" t="s">
        <v>6</v>
      </c>
      <c r="D4705" s="2" t="s">
        <v>7</v>
      </c>
      <c r="E4705" s="2" t="s">
        <v>8</v>
      </c>
      <c r="F4705" s="2" t="s">
        <v>61</v>
      </c>
      <c r="G4705" s="1">
        <v>64110.96</v>
      </c>
      <c r="H4705" s="1">
        <v>26734.289999999997</v>
      </c>
      <c r="I4705" s="4">
        <v>84</v>
      </c>
      <c r="J4705" s="2" t="s">
        <v>69</v>
      </c>
      <c r="K4705" s="1">
        <f>Tabelle111[[#This Row],[Menge kg Nges]]/1000</f>
        <v>64.110960000000006</v>
      </c>
      <c r="L4705" s="1">
        <f>Tabelle111[[#This Row],[Menge kg P2O5]]/1000</f>
        <v>26.734289999999998</v>
      </c>
      <c r="M4705" s="1">
        <f>Tabelle111[[#This Row],[Menge t Nges]]/Tabelle111[[#This Row],[Anzahl Lieferscheine]]</f>
        <v>0.7632257142857144</v>
      </c>
      <c r="N4705" s="1">
        <f>Tabelle111[[#This Row],[Menge t P2O5]]/Tabelle111[[#This Row],[Anzahl Lieferscheine]]</f>
        <v>0.31826535714285714</v>
      </c>
    </row>
    <row r="4706" spans="1:14" x14ac:dyDescent="0.2">
      <c r="A4706" s="2" t="s">
        <v>40</v>
      </c>
      <c r="B4706" s="2" t="s">
        <v>40</v>
      </c>
      <c r="C4706" s="2" t="s">
        <v>6</v>
      </c>
      <c r="D4706" s="2" t="s">
        <v>7</v>
      </c>
      <c r="E4706" s="2" t="s">
        <v>9</v>
      </c>
      <c r="F4706" s="2" t="s">
        <v>61</v>
      </c>
      <c r="G4706" s="1">
        <v>146377.08000000005</v>
      </c>
      <c r="H4706" s="1">
        <v>61862.349999999977</v>
      </c>
      <c r="I4706" s="4">
        <v>501</v>
      </c>
      <c r="J4706" s="2" t="s">
        <v>69</v>
      </c>
      <c r="K4706" s="1">
        <f>Tabelle111[[#This Row],[Menge kg Nges]]/1000</f>
        <v>146.37708000000003</v>
      </c>
      <c r="L4706" s="1">
        <f>Tabelle111[[#This Row],[Menge kg P2O5]]/1000</f>
        <v>61.862349999999978</v>
      </c>
      <c r="M4706" s="1">
        <f>Tabelle111[[#This Row],[Menge t Nges]]/Tabelle111[[#This Row],[Anzahl Lieferscheine]]</f>
        <v>0.29216982035928152</v>
      </c>
      <c r="N4706" s="1">
        <f>Tabelle111[[#This Row],[Menge t P2O5]]/Tabelle111[[#This Row],[Anzahl Lieferscheine]]</f>
        <v>0.123477744510978</v>
      </c>
    </row>
    <row r="4707" spans="1:14" x14ac:dyDescent="0.2">
      <c r="A4707" s="2" t="s">
        <v>40</v>
      </c>
      <c r="B4707" s="2" t="s">
        <v>40</v>
      </c>
      <c r="C4707" s="2" t="s">
        <v>6</v>
      </c>
      <c r="D4707" s="2" t="s">
        <v>7</v>
      </c>
      <c r="E4707" s="2" t="s">
        <v>10</v>
      </c>
      <c r="F4707" s="2" t="s">
        <v>61</v>
      </c>
      <c r="G4707" s="1">
        <v>6288.1999999999989</v>
      </c>
      <c r="H4707" s="1">
        <v>2407.42</v>
      </c>
      <c r="I4707" s="4">
        <v>24</v>
      </c>
      <c r="J4707" s="2" t="s">
        <v>69</v>
      </c>
      <c r="K4707" s="1">
        <f>Tabelle111[[#This Row],[Menge kg Nges]]/1000</f>
        <v>6.2881999999999989</v>
      </c>
      <c r="L4707" s="1">
        <f>Tabelle111[[#This Row],[Menge kg P2O5]]/1000</f>
        <v>2.4074200000000001</v>
      </c>
      <c r="M4707" s="1">
        <f>Tabelle111[[#This Row],[Menge t Nges]]/Tabelle111[[#This Row],[Anzahl Lieferscheine]]</f>
        <v>0.26200833333333329</v>
      </c>
      <c r="N4707" s="1">
        <f>Tabelle111[[#This Row],[Menge t P2O5]]/Tabelle111[[#This Row],[Anzahl Lieferscheine]]</f>
        <v>0.10030916666666667</v>
      </c>
    </row>
    <row r="4708" spans="1:14" x14ac:dyDescent="0.2">
      <c r="A4708" s="2" t="s">
        <v>40</v>
      </c>
      <c r="B4708" s="2" t="s">
        <v>40</v>
      </c>
      <c r="C4708" s="2" t="s">
        <v>6</v>
      </c>
      <c r="D4708" s="2" t="s">
        <v>7</v>
      </c>
      <c r="E4708" s="2" t="s">
        <v>11</v>
      </c>
      <c r="F4708" s="2" t="s">
        <v>61</v>
      </c>
      <c r="G4708" s="1">
        <v>61122.6</v>
      </c>
      <c r="H4708" s="1">
        <v>29628.800000000007</v>
      </c>
      <c r="I4708" s="4">
        <v>99</v>
      </c>
      <c r="J4708" s="2" t="s">
        <v>69</v>
      </c>
      <c r="K4708" s="1">
        <f>Tabelle111[[#This Row],[Menge kg Nges]]/1000</f>
        <v>61.122599999999998</v>
      </c>
      <c r="L4708" s="1">
        <f>Tabelle111[[#This Row],[Menge kg P2O5]]/1000</f>
        <v>29.628800000000005</v>
      </c>
      <c r="M4708" s="1">
        <f>Tabelle111[[#This Row],[Menge t Nges]]/Tabelle111[[#This Row],[Anzahl Lieferscheine]]</f>
        <v>0.61739999999999995</v>
      </c>
      <c r="N4708" s="1">
        <f>Tabelle111[[#This Row],[Menge t P2O5]]/Tabelle111[[#This Row],[Anzahl Lieferscheine]]</f>
        <v>0.29928080808080815</v>
      </c>
    </row>
    <row r="4709" spans="1:14" x14ac:dyDescent="0.2">
      <c r="A4709" s="2" t="s">
        <v>40</v>
      </c>
      <c r="B4709" s="2" t="s">
        <v>40</v>
      </c>
      <c r="C4709" s="2" t="s">
        <v>6</v>
      </c>
      <c r="D4709" s="2" t="s">
        <v>7</v>
      </c>
      <c r="E4709" s="2" t="s">
        <v>12</v>
      </c>
      <c r="F4709" s="2" t="s">
        <v>61</v>
      </c>
      <c r="G4709" s="1">
        <v>499969.10999999993</v>
      </c>
      <c r="H4709" s="1">
        <v>201818.32000000015</v>
      </c>
      <c r="I4709" s="4">
        <v>1461</v>
      </c>
      <c r="J4709" s="2" t="s">
        <v>69</v>
      </c>
      <c r="K4709" s="1">
        <f>Tabelle111[[#This Row],[Menge kg Nges]]/1000</f>
        <v>499.96910999999994</v>
      </c>
      <c r="L4709" s="1">
        <f>Tabelle111[[#This Row],[Menge kg P2O5]]/1000</f>
        <v>201.81832000000014</v>
      </c>
      <c r="M4709" s="1">
        <f>Tabelle111[[#This Row],[Menge t Nges]]/Tabelle111[[#This Row],[Anzahl Lieferscheine]]</f>
        <v>0.34221020533880897</v>
      </c>
      <c r="N4709" s="1">
        <f>Tabelle111[[#This Row],[Menge t P2O5]]/Tabelle111[[#This Row],[Anzahl Lieferscheine]]</f>
        <v>0.13813711156741967</v>
      </c>
    </row>
    <row r="4710" spans="1:14" x14ac:dyDescent="0.2">
      <c r="A4710" s="2" t="s">
        <v>40</v>
      </c>
      <c r="B4710" s="2" t="s">
        <v>40</v>
      </c>
      <c r="C4710" s="2" t="s">
        <v>6</v>
      </c>
      <c r="D4710" s="2" t="s">
        <v>7</v>
      </c>
      <c r="E4710" s="2" t="s">
        <v>13</v>
      </c>
      <c r="F4710" s="2" t="s">
        <v>61</v>
      </c>
      <c r="G4710" s="1">
        <v>139448.49999999991</v>
      </c>
      <c r="H4710" s="1">
        <v>76207.630000000048</v>
      </c>
      <c r="I4710" s="4">
        <v>507</v>
      </c>
      <c r="J4710" s="2" t="s">
        <v>69</v>
      </c>
      <c r="K4710" s="1">
        <f>Tabelle111[[#This Row],[Menge kg Nges]]/1000</f>
        <v>139.44849999999991</v>
      </c>
      <c r="L4710" s="1">
        <f>Tabelle111[[#This Row],[Menge kg P2O5]]/1000</f>
        <v>76.207630000000051</v>
      </c>
      <c r="M4710" s="1">
        <f>Tabelle111[[#This Row],[Menge t Nges]]/Tabelle111[[#This Row],[Anzahl Lieferscheine]]</f>
        <v>0.27504635108481246</v>
      </c>
      <c r="N4710" s="1">
        <f>Tabelle111[[#This Row],[Menge t P2O5]]/Tabelle111[[#This Row],[Anzahl Lieferscheine]]</f>
        <v>0.15031090729783048</v>
      </c>
    </row>
    <row r="4711" spans="1:14" x14ac:dyDescent="0.2">
      <c r="A4711" s="2" t="s">
        <v>40</v>
      </c>
      <c r="B4711" s="2" t="s">
        <v>40</v>
      </c>
      <c r="C4711" s="2" t="s">
        <v>6</v>
      </c>
      <c r="D4711" s="2" t="s">
        <v>7</v>
      </c>
      <c r="E4711" s="2" t="s">
        <v>14</v>
      </c>
      <c r="F4711" s="2" t="s">
        <v>61</v>
      </c>
      <c r="G4711" s="1">
        <v>250743.84000000003</v>
      </c>
      <c r="H4711" s="1">
        <v>114846.38000000012</v>
      </c>
      <c r="I4711" s="4">
        <v>794</v>
      </c>
      <c r="J4711" s="2" t="s">
        <v>69</v>
      </c>
      <c r="K4711" s="1">
        <f>Tabelle111[[#This Row],[Menge kg Nges]]/1000</f>
        <v>250.74384000000003</v>
      </c>
      <c r="L4711" s="1">
        <f>Tabelle111[[#This Row],[Menge kg P2O5]]/1000</f>
        <v>114.84638000000012</v>
      </c>
      <c r="M4711" s="1">
        <f>Tabelle111[[#This Row],[Menge t Nges]]/Tabelle111[[#This Row],[Anzahl Lieferscheine]]</f>
        <v>0.31579828715365243</v>
      </c>
      <c r="N4711" s="1">
        <f>Tabelle111[[#This Row],[Menge t P2O5]]/Tabelle111[[#This Row],[Anzahl Lieferscheine]]</f>
        <v>0.14464279596977345</v>
      </c>
    </row>
    <row r="4712" spans="1:14" x14ac:dyDescent="0.2">
      <c r="A4712" s="2" t="s">
        <v>40</v>
      </c>
      <c r="B4712" s="2" t="s">
        <v>40</v>
      </c>
      <c r="C4712" s="2" t="s">
        <v>6</v>
      </c>
      <c r="D4712" s="2" t="s">
        <v>15</v>
      </c>
      <c r="E4712" s="2" t="s">
        <v>8</v>
      </c>
      <c r="F4712" s="2" t="s">
        <v>61</v>
      </c>
      <c r="G4712" s="1">
        <v>94.63</v>
      </c>
      <c r="H4712" s="1">
        <v>55.08</v>
      </c>
      <c r="I4712" s="4">
        <v>3</v>
      </c>
      <c r="J4712" s="2" t="s">
        <v>69</v>
      </c>
      <c r="K4712" s="1">
        <f>Tabelle111[[#This Row],[Menge kg Nges]]/1000</f>
        <v>9.4629999999999992E-2</v>
      </c>
      <c r="L4712" s="1">
        <f>Tabelle111[[#This Row],[Menge kg P2O5]]/1000</f>
        <v>5.5079999999999997E-2</v>
      </c>
      <c r="M4712" s="1">
        <f>Tabelle111[[#This Row],[Menge t Nges]]/Tabelle111[[#This Row],[Anzahl Lieferscheine]]</f>
        <v>3.1543333333333333E-2</v>
      </c>
      <c r="N4712" s="1">
        <f>Tabelle111[[#This Row],[Menge t P2O5]]/Tabelle111[[#This Row],[Anzahl Lieferscheine]]</f>
        <v>1.8359999999999998E-2</v>
      </c>
    </row>
    <row r="4713" spans="1:14" x14ac:dyDescent="0.2">
      <c r="A4713" s="2" t="s">
        <v>40</v>
      </c>
      <c r="B4713" s="2" t="s">
        <v>40</v>
      </c>
      <c r="C4713" s="2" t="s">
        <v>6</v>
      </c>
      <c r="D4713" s="2" t="s">
        <v>15</v>
      </c>
      <c r="E4713" s="2" t="s">
        <v>16</v>
      </c>
      <c r="F4713" s="2" t="s">
        <v>61</v>
      </c>
      <c r="G4713" s="1">
        <v>23119.629999999997</v>
      </c>
      <c r="H4713" s="1">
        <v>21100.19</v>
      </c>
      <c r="I4713" s="4">
        <v>60</v>
      </c>
      <c r="J4713" s="2" t="s">
        <v>69</v>
      </c>
      <c r="K4713" s="1">
        <f>Tabelle111[[#This Row],[Menge kg Nges]]/1000</f>
        <v>23.119629999999997</v>
      </c>
      <c r="L4713" s="1">
        <f>Tabelle111[[#This Row],[Menge kg P2O5]]/1000</f>
        <v>21.100189999999998</v>
      </c>
      <c r="M4713" s="1">
        <f>Tabelle111[[#This Row],[Menge t Nges]]/Tabelle111[[#This Row],[Anzahl Lieferscheine]]</f>
        <v>0.38532716666666661</v>
      </c>
      <c r="N4713" s="1">
        <f>Tabelle111[[#This Row],[Menge t P2O5]]/Tabelle111[[#This Row],[Anzahl Lieferscheine]]</f>
        <v>0.35166983333333329</v>
      </c>
    </row>
    <row r="4714" spans="1:14" x14ac:dyDescent="0.2">
      <c r="A4714" s="2" t="s">
        <v>40</v>
      </c>
      <c r="B4714" s="2" t="s">
        <v>40</v>
      </c>
      <c r="C4714" s="2" t="s">
        <v>6</v>
      </c>
      <c r="D4714" s="2" t="s">
        <v>15</v>
      </c>
      <c r="E4714" s="2" t="s">
        <v>17</v>
      </c>
      <c r="F4714" s="2" t="s">
        <v>61</v>
      </c>
      <c r="G4714" s="1">
        <v>3661.72</v>
      </c>
      <c r="H4714" s="1">
        <v>1605.82</v>
      </c>
      <c r="I4714" s="4">
        <v>15</v>
      </c>
      <c r="J4714" s="2" t="s">
        <v>69</v>
      </c>
      <c r="K4714" s="1">
        <f>Tabelle111[[#This Row],[Menge kg Nges]]/1000</f>
        <v>3.6617199999999999</v>
      </c>
      <c r="L4714" s="1">
        <f>Tabelle111[[#This Row],[Menge kg P2O5]]/1000</f>
        <v>1.60582</v>
      </c>
      <c r="M4714" s="1">
        <f>Tabelle111[[#This Row],[Menge t Nges]]/Tabelle111[[#This Row],[Anzahl Lieferscheine]]</f>
        <v>0.24411466666666665</v>
      </c>
      <c r="N4714" s="1">
        <f>Tabelle111[[#This Row],[Menge t P2O5]]/Tabelle111[[#This Row],[Anzahl Lieferscheine]]</f>
        <v>0.10705466666666667</v>
      </c>
    </row>
    <row r="4715" spans="1:14" x14ac:dyDescent="0.2">
      <c r="A4715" s="2" t="s">
        <v>40</v>
      </c>
      <c r="B4715" s="2" t="s">
        <v>40</v>
      </c>
      <c r="C4715" s="2" t="s">
        <v>6</v>
      </c>
      <c r="D4715" s="2" t="s">
        <v>15</v>
      </c>
      <c r="E4715" s="2" t="s">
        <v>35</v>
      </c>
      <c r="F4715" s="2" t="s">
        <v>61</v>
      </c>
      <c r="G4715" s="1">
        <v>148.80000000000001</v>
      </c>
      <c r="H4715" s="1">
        <v>115.2</v>
      </c>
      <c r="I4715" s="4">
        <v>1</v>
      </c>
      <c r="J4715" s="2" t="s">
        <v>69</v>
      </c>
      <c r="K4715" s="1">
        <f>Tabelle111[[#This Row],[Menge kg Nges]]/1000</f>
        <v>0.14880000000000002</v>
      </c>
      <c r="L4715" s="1">
        <f>Tabelle111[[#This Row],[Menge kg P2O5]]/1000</f>
        <v>0.1152</v>
      </c>
      <c r="M4715" s="1">
        <f>Tabelle111[[#This Row],[Menge t Nges]]/Tabelle111[[#This Row],[Anzahl Lieferscheine]]</f>
        <v>0.14880000000000002</v>
      </c>
      <c r="N4715" s="1">
        <f>Tabelle111[[#This Row],[Menge t P2O5]]/Tabelle111[[#This Row],[Anzahl Lieferscheine]]</f>
        <v>0.1152</v>
      </c>
    </row>
    <row r="4716" spans="1:14" x14ac:dyDescent="0.2">
      <c r="A4716" s="2" t="s">
        <v>40</v>
      </c>
      <c r="B4716" s="2" t="s">
        <v>40</v>
      </c>
      <c r="C4716" s="2" t="s">
        <v>6</v>
      </c>
      <c r="D4716" s="2" t="s">
        <v>15</v>
      </c>
      <c r="E4716" s="2" t="s">
        <v>18</v>
      </c>
      <c r="F4716" s="2" t="s">
        <v>61</v>
      </c>
      <c r="G4716" s="1">
        <v>39325.020000000011</v>
      </c>
      <c r="H4716" s="1">
        <v>28587.80999999999</v>
      </c>
      <c r="I4716" s="4">
        <v>82</v>
      </c>
      <c r="J4716" s="2" t="s">
        <v>69</v>
      </c>
      <c r="K4716" s="1">
        <f>Tabelle111[[#This Row],[Menge kg Nges]]/1000</f>
        <v>39.325020000000009</v>
      </c>
      <c r="L4716" s="1">
        <f>Tabelle111[[#This Row],[Menge kg P2O5]]/1000</f>
        <v>28.58780999999999</v>
      </c>
      <c r="M4716" s="1">
        <f>Tabelle111[[#This Row],[Menge t Nges]]/Tabelle111[[#This Row],[Anzahl Lieferscheine]]</f>
        <v>0.47957341463414643</v>
      </c>
      <c r="N4716" s="1">
        <f>Tabelle111[[#This Row],[Menge t P2O5]]/Tabelle111[[#This Row],[Anzahl Lieferscheine]]</f>
        <v>0.34863182926829256</v>
      </c>
    </row>
    <row r="4717" spans="1:14" x14ac:dyDescent="0.2">
      <c r="A4717" s="2" t="s">
        <v>40</v>
      </c>
      <c r="B4717" s="2" t="s">
        <v>40</v>
      </c>
      <c r="C4717" s="2" t="s">
        <v>6</v>
      </c>
      <c r="D4717" s="2" t="s">
        <v>15</v>
      </c>
      <c r="E4717" s="2" t="s">
        <v>19</v>
      </c>
      <c r="F4717" s="2" t="s">
        <v>61</v>
      </c>
      <c r="G4717" s="1">
        <v>11019.300000000001</v>
      </c>
      <c r="H4717" s="1">
        <v>10556.540000000003</v>
      </c>
      <c r="I4717" s="4">
        <v>29</v>
      </c>
      <c r="J4717" s="2" t="s">
        <v>69</v>
      </c>
      <c r="K4717" s="1">
        <f>Tabelle111[[#This Row],[Menge kg Nges]]/1000</f>
        <v>11.019300000000001</v>
      </c>
      <c r="L4717" s="1">
        <f>Tabelle111[[#This Row],[Menge kg P2O5]]/1000</f>
        <v>10.556540000000002</v>
      </c>
      <c r="M4717" s="1">
        <f>Tabelle111[[#This Row],[Menge t Nges]]/Tabelle111[[#This Row],[Anzahl Lieferscheine]]</f>
        <v>0.37997586206896555</v>
      </c>
      <c r="N4717" s="1">
        <f>Tabelle111[[#This Row],[Menge t P2O5]]/Tabelle111[[#This Row],[Anzahl Lieferscheine]]</f>
        <v>0.36401862068965524</v>
      </c>
    </row>
    <row r="4718" spans="1:14" x14ac:dyDescent="0.2">
      <c r="A4718" s="2" t="s">
        <v>40</v>
      </c>
      <c r="B4718" s="2" t="s">
        <v>40</v>
      </c>
      <c r="C4718" s="2" t="s">
        <v>6</v>
      </c>
      <c r="D4718" s="2" t="s">
        <v>15</v>
      </c>
      <c r="E4718" s="2" t="s">
        <v>20</v>
      </c>
      <c r="F4718" s="2" t="s">
        <v>61</v>
      </c>
      <c r="G4718" s="1">
        <v>11474.560000000003</v>
      </c>
      <c r="H4718" s="1">
        <v>7981.77</v>
      </c>
      <c r="I4718" s="4">
        <v>64</v>
      </c>
      <c r="J4718" s="2" t="s">
        <v>69</v>
      </c>
      <c r="K4718" s="1">
        <f>Tabelle111[[#This Row],[Menge kg Nges]]/1000</f>
        <v>11.474560000000004</v>
      </c>
      <c r="L4718" s="1">
        <f>Tabelle111[[#This Row],[Menge kg P2O5]]/1000</f>
        <v>7.98177</v>
      </c>
      <c r="M4718" s="1">
        <f>Tabelle111[[#This Row],[Menge t Nges]]/Tabelle111[[#This Row],[Anzahl Lieferscheine]]</f>
        <v>0.17929000000000006</v>
      </c>
      <c r="N4718" s="1">
        <f>Tabelle111[[#This Row],[Menge t P2O5]]/Tabelle111[[#This Row],[Anzahl Lieferscheine]]</f>
        <v>0.12471515625</v>
      </c>
    </row>
    <row r="4719" spans="1:14" x14ac:dyDescent="0.2">
      <c r="A4719" s="2" t="s">
        <v>40</v>
      </c>
      <c r="B4719" s="2" t="s">
        <v>40</v>
      </c>
      <c r="C4719" s="2" t="s">
        <v>6</v>
      </c>
      <c r="D4719" s="2" t="s">
        <v>15</v>
      </c>
      <c r="E4719" s="2" t="s">
        <v>21</v>
      </c>
      <c r="F4719" s="2" t="s">
        <v>61</v>
      </c>
      <c r="G4719" s="1">
        <v>54768.500000000007</v>
      </c>
      <c r="H4719" s="1">
        <v>33874.26</v>
      </c>
      <c r="I4719" s="4">
        <v>145</v>
      </c>
      <c r="J4719" s="2" t="s">
        <v>69</v>
      </c>
      <c r="K4719" s="1">
        <f>Tabelle111[[#This Row],[Menge kg Nges]]/1000</f>
        <v>54.76850000000001</v>
      </c>
      <c r="L4719" s="1">
        <f>Tabelle111[[#This Row],[Menge kg P2O5]]/1000</f>
        <v>33.87426</v>
      </c>
      <c r="M4719" s="1">
        <f>Tabelle111[[#This Row],[Menge t Nges]]/Tabelle111[[#This Row],[Anzahl Lieferscheine]]</f>
        <v>0.37771379310344833</v>
      </c>
      <c r="N4719" s="1">
        <f>Tabelle111[[#This Row],[Menge t P2O5]]/Tabelle111[[#This Row],[Anzahl Lieferscheine]]</f>
        <v>0.23361558620689654</v>
      </c>
    </row>
    <row r="4720" spans="1:14" x14ac:dyDescent="0.2">
      <c r="A4720" s="2" t="s">
        <v>40</v>
      </c>
      <c r="B4720" s="2" t="s">
        <v>40</v>
      </c>
      <c r="C4720" s="2" t="s">
        <v>6</v>
      </c>
      <c r="D4720" s="2" t="s">
        <v>15</v>
      </c>
      <c r="E4720" s="2" t="s">
        <v>9</v>
      </c>
      <c r="F4720" s="2" t="s">
        <v>61</v>
      </c>
      <c r="G4720" s="1">
        <v>7218.59</v>
      </c>
      <c r="H4720" s="1">
        <v>4081.7899999999995</v>
      </c>
      <c r="I4720" s="4">
        <v>31</v>
      </c>
      <c r="J4720" s="2" t="s">
        <v>69</v>
      </c>
      <c r="K4720" s="1">
        <f>Tabelle111[[#This Row],[Menge kg Nges]]/1000</f>
        <v>7.2185899999999998</v>
      </c>
      <c r="L4720" s="1">
        <f>Tabelle111[[#This Row],[Menge kg P2O5]]/1000</f>
        <v>4.0817899999999998</v>
      </c>
      <c r="M4720" s="1">
        <f>Tabelle111[[#This Row],[Menge t Nges]]/Tabelle111[[#This Row],[Anzahl Lieferscheine]]</f>
        <v>0.23285774193548386</v>
      </c>
      <c r="N4720" s="1">
        <f>Tabelle111[[#This Row],[Menge t P2O5]]/Tabelle111[[#This Row],[Anzahl Lieferscheine]]</f>
        <v>0.13167064516129032</v>
      </c>
    </row>
    <row r="4721" spans="1:14" x14ac:dyDescent="0.2">
      <c r="A4721" s="2" t="s">
        <v>40</v>
      </c>
      <c r="B4721" s="2" t="s">
        <v>40</v>
      </c>
      <c r="C4721" s="2" t="s">
        <v>6</v>
      </c>
      <c r="D4721" s="2" t="s">
        <v>15</v>
      </c>
      <c r="E4721" s="2" t="s">
        <v>10</v>
      </c>
      <c r="F4721" s="2" t="s">
        <v>61</v>
      </c>
      <c r="G4721" s="1">
        <v>2320.8000000000002</v>
      </c>
      <c r="H4721" s="1">
        <v>1005.2799999999999</v>
      </c>
      <c r="I4721" s="4">
        <v>13</v>
      </c>
      <c r="J4721" s="2" t="s">
        <v>69</v>
      </c>
      <c r="K4721" s="1">
        <f>Tabelle111[[#This Row],[Menge kg Nges]]/1000</f>
        <v>2.3208000000000002</v>
      </c>
      <c r="L4721" s="1">
        <f>Tabelle111[[#This Row],[Menge kg P2O5]]/1000</f>
        <v>1.00528</v>
      </c>
      <c r="M4721" s="1">
        <f>Tabelle111[[#This Row],[Menge t Nges]]/Tabelle111[[#This Row],[Anzahl Lieferscheine]]</f>
        <v>0.17852307692307695</v>
      </c>
      <c r="N4721" s="1">
        <f>Tabelle111[[#This Row],[Menge t P2O5]]/Tabelle111[[#This Row],[Anzahl Lieferscheine]]</f>
        <v>7.7329230769230761E-2</v>
      </c>
    </row>
    <row r="4722" spans="1:14" x14ac:dyDescent="0.2">
      <c r="A4722" s="2" t="s">
        <v>40</v>
      </c>
      <c r="B4722" s="2" t="s">
        <v>40</v>
      </c>
      <c r="C4722" s="2" t="s">
        <v>6</v>
      </c>
      <c r="D4722" s="2" t="s">
        <v>15</v>
      </c>
      <c r="E4722" s="2" t="s">
        <v>23</v>
      </c>
      <c r="F4722" s="2" t="s">
        <v>61</v>
      </c>
      <c r="G4722" s="1">
        <v>2196.4</v>
      </c>
      <c r="H4722" s="1">
        <v>1011.5</v>
      </c>
      <c r="I4722" s="4">
        <v>7</v>
      </c>
      <c r="J4722" s="2" t="s">
        <v>69</v>
      </c>
      <c r="K4722" s="1">
        <f>Tabelle111[[#This Row],[Menge kg Nges]]/1000</f>
        <v>2.1964000000000001</v>
      </c>
      <c r="L4722" s="1">
        <f>Tabelle111[[#This Row],[Menge kg P2O5]]/1000</f>
        <v>1.0115000000000001</v>
      </c>
      <c r="M4722" s="1">
        <f>Tabelle111[[#This Row],[Menge t Nges]]/Tabelle111[[#This Row],[Anzahl Lieferscheine]]</f>
        <v>0.31377142857142859</v>
      </c>
      <c r="N4722" s="1">
        <f>Tabelle111[[#This Row],[Menge t P2O5]]/Tabelle111[[#This Row],[Anzahl Lieferscheine]]</f>
        <v>0.14450000000000002</v>
      </c>
    </row>
    <row r="4723" spans="1:14" x14ac:dyDescent="0.2">
      <c r="A4723" s="2" t="s">
        <v>40</v>
      </c>
      <c r="B4723" s="2" t="s">
        <v>40</v>
      </c>
      <c r="C4723" s="2" t="s">
        <v>6</v>
      </c>
      <c r="D4723" s="2" t="s">
        <v>15</v>
      </c>
      <c r="E4723" s="2" t="s">
        <v>12</v>
      </c>
      <c r="F4723" s="2" t="s">
        <v>61</v>
      </c>
      <c r="G4723" s="1">
        <v>1397.76</v>
      </c>
      <c r="H4723" s="1">
        <v>1254.4000000000001</v>
      </c>
      <c r="I4723" s="4">
        <v>5</v>
      </c>
      <c r="J4723" s="2" t="s">
        <v>69</v>
      </c>
      <c r="K4723" s="1">
        <f>Tabelle111[[#This Row],[Menge kg Nges]]/1000</f>
        <v>1.3977599999999999</v>
      </c>
      <c r="L4723" s="1">
        <f>Tabelle111[[#This Row],[Menge kg P2O5]]/1000</f>
        <v>1.2544000000000002</v>
      </c>
      <c r="M4723" s="1">
        <f>Tabelle111[[#This Row],[Menge t Nges]]/Tabelle111[[#This Row],[Anzahl Lieferscheine]]</f>
        <v>0.27955199999999997</v>
      </c>
      <c r="N4723" s="1">
        <f>Tabelle111[[#This Row],[Menge t P2O5]]/Tabelle111[[#This Row],[Anzahl Lieferscheine]]</f>
        <v>0.25088000000000005</v>
      </c>
    </row>
    <row r="4724" spans="1:14" x14ac:dyDescent="0.2">
      <c r="A4724" s="2" t="s">
        <v>40</v>
      </c>
      <c r="B4724" s="2" t="s">
        <v>40</v>
      </c>
      <c r="C4724" s="2" t="s">
        <v>6</v>
      </c>
      <c r="D4724" s="2" t="s">
        <v>15</v>
      </c>
      <c r="E4724" s="2" t="s">
        <v>14</v>
      </c>
      <c r="F4724" s="2" t="s">
        <v>61</v>
      </c>
      <c r="G4724" s="1">
        <v>90.09</v>
      </c>
      <c r="H4724" s="1">
        <v>80.849999999999994</v>
      </c>
      <c r="I4724" s="4">
        <v>1</v>
      </c>
      <c r="J4724" s="2" t="s">
        <v>69</v>
      </c>
      <c r="K4724" s="1">
        <f>Tabelle111[[#This Row],[Menge kg Nges]]/1000</f>
        <v>9.0090000000000003E-2</v>
      </c>
      <c r="L4724" s="1">
        <f>Tabelle111[[#This Row],[Menge kg P2O5]]/1000</f>
        <v>8.0849999999999991E-2</v>
      </c>
      <c r="M4724" s="1">
        <f>Tabelle111[[#This Row],[Menge t Nges]]/Tabelle111[[#This Row],[Anzahl Lieferscheine]]</f>
        <v>9.0090000000000003E-2</v>
      </c>
      <c r="N4724" s="1">
        <f>Tabelle111[[#This Row],[Menge t P2O5]]/Tabelle111[[#This Row],[Anzahl Lieferscheine]]</f>
        <v>8.0849999999999991E-2</v>
      </c>
    </row>
    <row r="4725" spans="1:14" x14ac:dyDescent="0.2">
      <c r="A4725" s="2" t="s">
        <v>40</v>
      </c>
      <c r="B4725" s="2" t="s">
        <v>40</v>
      </c>
      <c r="C4725" s="2" t="s">
        <v>6</v>
      </c>
      <c r="D4725" s="2" t="s">
        <v>15</v>
      </c>
      <c r="E4725" s="2" t="s">
        <v>24</v>
      </c>
      <c r="F4725" s="2" t="s">
        <v>61</v>
      </c>
      <c r="G4725" s="1">
        <v>9534</v>
      </c>
      <c r="H4725" s="1">
        <v>7831.5</v>
      </c>
      <c r="I4725" s="4">
        <v>9</v>
      </c>
      <c r="J4725" s="2" t="s">
        <v>69</v>
      </c>
      <c r="K4725" s="1">
        <f>Tabelle111[[#This Row],[Menge kg Nges]]/1000</f>
        <v>9.5340000000000007</v>
      </c>
      <c r="L4725" s="1">
        <f>Tabelle111[[#This Row],[Menge kg P2O5]]/1000</f>
        <v>7.8315000000000001</v>
      </c>
      <c r="M4725" s="1">
        <f>Tabelle111[[#This Row],[Menge t Nges]]/Tabelle111[[#This Row],[Anzahl Lieferscheine]]</f>
        <v>1.0593333333333335</v>
      </c>
      <c r="N4725" s="1">
        <f>Tabelle111[[#This Row],[Menge t P2O5]]/Tabelle111[[#This Row],[Anzahl Lieferscheine]]</f>
        <v>0.87016666666666664</v>
      </c>
    </row>
    <row r="4726" spans="1:14" x14ac:dyDescent="0.2">
      <c r="A4726" s="2" t="s">
        <v>40</v>
      </c>
      <c r="B4726" s="2" t="s">
        <v>40</v>
      </c>
      <c r="C4726" s="2" t="s">
        <v>25</v>
      </c>
      <c r="D4726" s="2" t="s">
        <v>25</v>
      </c>
      <c r="E4726" s="2" t="s">
        <v>26</v>
      </c>
      <c r="F4726" s="2" t="s">
        <v>61</v>
      </c>
      <c r="G4726" s="1">
        <v>111963.11</v>
      </c>
      <c r="H4726" s="1">
        <v>59460.449999999983</v>
      </c>
      <c r="I4726" s="4">
        <v>320</v>
      </c>
      <c r="J4726" s="2" t="s">
        <v>69</v>
      </c>
      <c r="K4726" s="1">
        <f>Tabelle111[[#This Row],[Menge kg Nges]]/1000</f>
        <v>111.96311</v>
      </c>
      <c r="L4726" s="1">
        <f>Tabelle111[[#This Row],[Menge kg P2O5]]/1000</f>
        <v>59.46044999999998</v>
      </c>
      <c r="M4726" s="1">
        <f>Tabelle111[[#This Row],[Menge t Nges]]/Tabelle111[[#This Row],[Anzahl Lieferscheine]]</f>
        <v>0.34988471874999999</v>
      </c>
      <c r="N4726" s="1">
        <f>Tabelle111[[#This Row],[Menge t P2O5]]/Tabelle111[[#This Row],[Anzahl Lieferscheine]]</f>
        <v>0.18581390624999994</v>
      </c>
    </row>
    <row r="4727" spans="1:14" x14ac:dyDescent="0.2">
      <c r="A4727" s="2" t="s">
        <v>40</v>
      </c>
      <c r="B4727" s="2" t="s">
        <v>40</v>
      </c>
      <c r="C4727" s="2" t="s">
        <v>63</v>
      </c>
      <c r="D4727" s="2" t="s">
        <v>63</v>
      </c>
      <c r="E4727" s="2" t="s">
        <v>63</v>
      </c>
      <c r="F4727" s="2" t="s">
        <v>61</v>
      </c>
      <c r="G4727" s="1">
        <v>1240</v>
      </c>
      <c r="H4727" s="1">
        <v>1209</v>
      </c>
      <c r="I4727" s="4">
        <v>2</v>
      </c>
      <c r="J4727" s="2" t="s">
        <v>69</v>
      </c>
      <c r="K4727" s="1">
        <f>Tabelle111[[#This Row],[Menge kg Nges]]/1000</f>
        <v>1.24</v>
      </c>
      <c r="L4727" s="1">
        <f>Tabelle111[[#This Row],[Menge kg P2O5]]/1000</f>
        <v>1.2090000000000001</v>
      </c>
      <c r="M4727" s="1">
        <f>Tabelle111[[#This Row],[Menge t Nges]]/Tabelle111[[#This Row],[Anzahl Lieferscheine]]</f>
        <v>0.62</v>
      </c>
      <c r="N4727" s="1">
        <f>Tabelle111[[#This Row],[Menge t P2O5]]/Tabelle111[[#This Row],[Anzahl Lieferscheine]]</f>
        <v>0.60450000000000004</v>
      </c>
    </row>
    <row r="4728" spans="1:14" x14ac:dyDescent="0.2">
      <c r="A4728" s="2" t="s">
        <v>40</v>
      </c>
      <c r="B4728" s="2" t="s">
        <v>42</v>
      </c>
      <c r="C4728" s="2" t="s">
        <v>6</v>
      </c>
      <c r="D4728" s="2" t="s">
        <v>7</v>
      </c>
      <c r="E4728" s="2" t="s">
        <v>8</v>
      </c>
      <c r="F4728" s="2" t="s">
        <v>61</v>
      </c>
      <c r="G4728" s="1">
        <v>7911.45</v>
      </c>
      <c r="H4728" s="1">
        <v>3281.75</v>
      </c>
      <c r="I4728" s="4">
        <v>19</v>
      </c>
      <c r="J4728" s="2" t="s">
        <v>69</v>
      </c>
      <c r="K4728" s="1">
        <f>Tabelle111[[#This Row],[Menge kg Nges]]/1000</f>
        <v>7.9114499999999994</v>
      </c>
      <c r="L4728" s="1">
        <f>Tabelle111[[#This Row],[Menge kg P2O5]]/1000</f>
        <v>3.2817500000000002</v>
      </c>
      <c r="M4728" s="1">
        <f>Tabelle111[[#This Row],[Menge t Nges]]/Tabelle111[[#This Row],[Anzahl Lieferscheine]]</f>
        <v>0.41639210526315784</v>
      </c>
      <c r="N4728" s="1">
        <f>Tabelle111[[#This Row],[Menge t P2O5]]/Tabelle111[[#This Row],[Anzahl Lieferscheine]]</f>
        <v>0.17272368421052633</v>
      </c>
    </row>
    <row r="4729" spans="1:14" x14ac:dyDescent="0.2">
      <c r="A4729" s="2" t="s">
        <v>40</v>
      </c>
      <c r="B4729" s="2" t="s">
        <v>42</v>
      </c>
      <c r="C4729" s="2" t="s">
        <v>6</v>
      </c>
      <c r="D4729" s="2" t="s">
        <v>7</v>
      </c>
      <c r="E4729" s="2" t="s">
        <v>9</v>
      </c>
      <c r="F4729" s="2" t="s">
        <v>61</v>
      </c>
      <c r="G4729" s="1">
        <v>2750.15</v>
      </c>
      <c r="H4729" s="1">
        <v>1129.0500000000002</v>
      </c>
      <c r="I4729" s="4">
        <v>15</v>
      </c>
      <c r="J4729" s="2" t="s">
        <v>69</v>
      </c>
      <c r="K4729" s="1">
        <f>Tabelle111[[#This Row],[Menge kg Nges]]/1000</f>
        <v>2.7501500000000001</v>
      </c>
      <c r="L4729" s="1">
        <f>Tabelle111[[#This Row],[Menge kg P2O5]]/1000</f>
        <v>1.1290500000000001</v>
      </c>
      <c r="M4729" s="1">
        <f>Tabelle111[[#This Row],[Menge t Nges]]/Tabelle111[[#This Row],[Anzahl Lieferscheine]]</f>
        <v>0.18334333333333333</v>
      </c>
      <c r="N4729" s="1">
        <f>Tabelle111[[#This Row],[Menge t P2O5]]/Tabelle111[[#This Row],[Anzahl Lieferscheine]]</f>
        <v>7.5270000000000004E-2</v>
      </c>
    </row>
    <row r="4730" spans="1:14" x14ac:dyDescent="0.2">
      <c r="A4730" s="2" t="s">
        <v>40</v>
      </c>
      <c r="B4730" s="2" t="s">
        <v>42</v>
      </c>
      <c r="C4730" s="2" t="s">
        <v>6</v>
      </c>
      <c r="D4730" s="2" t="s">
        <v>7</v>
      </c>
      <c r="E4730" s="2" t="s">
        <v>11</v>
      </c>
      <c r="F4730" s="2" t="s">
        <v>61</v>
      </c>
      <c r="G4730" s="1">
        <v>2366.4</v>
      </c>
      <c r="H4730" s="1">
        <v>1339.8</v>
      </c>
      <c r="I4730" s="4">
        <v>4</v>
      </c>
      <c r="J4730" s="2" t="s">
        <v>69</v>
      </c>
      <c r="K4730" s="1">
        <f>Tabelle111[[#This Row],[Menge kg Nges]]/1000</f>
        <v>2.3664000000000001</v>
      </c>
      <c r="L4730" s="1">
        <f>Tabelle111[[#This Row],[Menge kg P2O5]]/1000</f>
        <v>1.3397999999999999</v>
      </c>
      <c r="M4730" s="1">
        <f>Tabelle111[[#This Row],[Menge t Nges]]/Tabelle111[[#This Row],[Anzahl Lieferscheine]]</f>
        <v>0.59160000000000001</v>
      </c>
      <c r="N4730" s="1">
        <f>Tabelle111[[#This Row],[Menge t P2O5]]/Tabelle111[[#This Row],[Anzahl Lieferscheine]]</f>
        <v>0.33494999999999997</v>
      </c>
    </row>
    <row r="4731" spans="1:14" x14ac:dyDescent="0.2">
      <c r="A4731" s="2" t="s">
        <v>40</v>
      </c>
      <c r="B4731" s="2" t="s">
        <v>42</v>
      </c>
      <c r="C4731" s="2" t="s">
        <v>6</v>
      </c>
      <c r="D4731" s="2" t="s">
        <v>7</v>
      </c>
      <c r="E4731" s="2" t="s">
        <v>12</v>
      </c>
      <c r="F4731" s="2" t="s">
        <v>61</v>
      </c>
      <c r="G4731" s="1">
        <v>22840.940000000002</v>
      </c>
      <c r="H4731" s="1">
        <v>9020.7000000000007</v>
      </c>
      <c r="I4731" s="4">
        <v>51</v>
      </c>
      <c r="J4731" s="2" t="s">
        <v>69</v>
      </c>
      <c r="K4731" s="1">
        <f>Tabelle111[[#This Row],[Menge kg Nges]]/1000</f>
        <v>22.840940000000003</v>
      </c>
      <c r="L4731" s="1">
        <f>Tabelle111[[#This Row],[Menge kg P2O5]]/1000</f>
        <v>9.0207000000000015</v>
      </c>
      <c r="M4731" s="1">
        <f>Tabelle111[[#This Row],[Menge t Nges]]/Tabelle111[[#This Row],[Anzahl Lieferscheine]]</f>
        <v>0.44786156862745102</v>
      </c>
      <c r="N4731" s="1">
        <f>Tabelle111[[#This Row],[Menge t P2O5]]/Tabelle111[[#This Row],[Anzahl Lieferscheine]]</f>
        <v>0.17687647058823533</v>
      </c>
    </row>
    <row r="4732" spans="1:14" x14ac:dyDescent="0.2">
      <c r="A4732" s="2" t="s">
        <v>40</v>
      </c>
      <c r="B4732" s="2" t="s">
        <v>42</v>
      </c>
      <c r="C4732" s="2" t="s">
        <v>6</v>
      </c>
      <c r="D4732" s="2" t="s">
        <v>7</v>
      </c>
      <c r="E4732" s="2" t="s">
        <v>13</v>
      </c>
      <c r="F4732" s="2" t="s">
        <v>61</v>
      </c>
      <c r="G4732" s="1">
        <v>5574.25</v>
      </c>
      <c r="H4732" s="1">
        <v>2734.4999999999995</v>
      </c>
      <c r="I4732" s="4">
        <v>24</v>
      </c>
      <c r="J4732" s="2" t="s">
        <v>69</v>
      </c>
      <c r="K4732" s="1">
        <f>Tabelle111[[#This Row],[Menge kg Nges]]/1000</f>
        <v>5.5742500000000001</v>
      </c>
      <c r="L4732" s="1">
        <f>Tabelle111[[#This Row],[Menge kg P2O5]]/1000</f>
        <v>2.7344999999999997</v>
      </c>
      <c r="M4732" s="1">
        <f>Tabelle111[[#This Row],[Menge t Nges]]/Tabelle111[[#This Row],[Anzahl Lieferscheine]]</f>
        <v>0.23226041666666666</v>
      </c>
      <c r="N4732" s="1">
        <f>Tabelle111[[#This Row],[Menge t P2O5]]/Tabelle111[[#This Row],[Anzahl Lieferscheine]]</f>
        <v>0.11393749999999998</v>
      </c>
    </row>
    <row r="4733" spans="1:14" x14ac:dyDescent="0.2">
      <c r="A4733" s="2" t="s">
        <v>40</v>
      </c>
      <c r="B4733" s="2" t="s">
        <v>42</v>
      </c>
      <c r="C4733" s="2" t="s">
        <v>6</v>
      </c>
      <c r="D4733" s="2" t="s">
        <v>7</v>
      </c>
      <c r="E4733" s="2" t="s">
        <v>14</v>
      </c>
      <c r="F4733" s="2" t="s">
        <v>61</v>
      </c>
      <c r="G4733" s="1">
        <v>7216.3499999999995</v>
      </c>
      <c r="H4733" s="1">
        <v>3375.0799999999995</v>
      </c>
      <c r="I4733" s="4">
        <v>12</v>
      </c>
      <c r="J4733" s="2" t="s">
        <v>69</v>
      </c>
      <c r="K4733" s="1">
        <f>Tabelle111[[#This Row],[Menge kg Nges]]/1000</f>
        <v>7.2163499999999994</v>
      </c>
      <c r="L4733" s="1">
        <f>Tabelle111[[#This Row],[Menge kg P2O5]]/1000</f>
        <v>3.3750799999999996</v>
      </c>
      <c r="M4733" s="1">
        <f>Tabelle111[[#This Row],[Menge t Nges]]/Tabelle111[[#This Row],[Anzahl Lieferscheine]]</f>
        <v>0.60136249999999991</v>
      </c>
      <c r="N4733" s="1">
        <f>Tabelle111[[#This Row],[Menge t P2O5]]/Tabelle111[[#This Row],[Anzahl Lieferscheine]]</f>
        <v>0.28125666666666665</v>
      </c>
    </row>
    <row r="4734" spans="1:14" x14ac:dyDescent="0.2">
      <c r="A4734" s="2" t="s">
        <v>40</v>
      </c>
      <c r="B4734" s="2" t="s">
        <v>42</v>
      </c>
      <c r="C4734" s="2" t="s">
        <v>6</v>
      </c>
      <c r="D4734" s="2" t="s">
        <v>15</v>
      </c>
      <c r="E4734" s="2" t="s">
        <v>16</v>
      </c>
      <c r="F4734" s="2" t="s">
        <v>61</v>
      </c>
      <c r="G4734" s="1">
        <v>1068</v>
      </c>
      <c r="H4734" s="1">
        <v>978</v>
      </c>
      <c r="I4734" s="4">
        <v>2</v>
      </c>
      <c r="J4734" s="2" t="s">
        <v>69</v>
      </c>
      <c r="K4734" s="1">
        <f>Tabelle111[[#This Row],[Menge kg Nges]]/1000</f>
        <v>1.0680000000000001</v>
      </c>
      <c r="L4734" s="1">
        <f>Tabelle111[[#This Row],[Menge kg P2O5]]/1000</f>
        <v>0.97799999999999998</v>
      </c>
      <c r="M4734" s="1">
        <f>Tabelle111[[#This Row],[Menge t Nges]]/Tabelle111[[#This Row],[Anzahl Lieferscheine]]</f>
        <v>0.53400000000000003</v>
      </c>
      <c r="N4734" s="1">
        <f>Tabelle111[[#This Row],[Menge t P2O5]]/Tabelle111[[#This Row],[Anzahl Lieferscheine]]</f>
        <v>0.48899999999999999</v>
      </c>
    </row>
    <row r="4735" spans="1:14" x14ac:dyDescent="0.2">
      <c r="A4735" s="2" t="s">
        <v>40</v>
      </c>
      <c r="B4735" s="2" t="s">
        <v>42</v>
      </c>
      <c r="C4735" s="2" t="s">
        <v>6</v>
      </c>
      <c r="D4735" s="2" t="s">
        <v>15</v>
      </c>
      <c r="E4735" s="2" t="s">
        <v>18</v>
      </c>
      <c r="F4735" s="2" t="s">
        <v>61</v>
      </c>
      <c r="G4735" s="1">
        <v>2359.8000000000002</v>
      </c>
      <c r="H4735" s="1">
        <v>1882.16</v>
      </c>
      <c r="I4735" s="4">
        <v>7</v>
      </c>
      <c r="J4735" s="2" t="s">
        <v>69</v>
      </c>
      <c r="K4735" s="1">
        <f>Tabelle111[[#This Row],[Menge kg Nges]]/1000</f>
        <v>2.3598000000000003</v>
      </c>
      <c r="L4735" s="1">
        <f>Tabelle111[[#This Row],[Menge kg P2O5]]/1000</f>
        <v>1.8821600000000001</v>
      </c>
      <c r="M4735" s="1">
        <f>Tabelle111[[#This Row],[Menge t Nges]]/Tabelle111[[#This Row],[Anzahl Lieferscheine]]</f>
        <v>0.33711428571428576</v>
      </c>
      <c r="N4735" s="1">
        <f>Tabelle111[[#This Row],[Menge t P2O5]]/Tabelle111[[#This Row],[Anzahl Lieferscheine]]</f>
        <v>0.26888000000000001</v>
      </c>
    </row>
    <row r="4736" spans="1:14" x14ac:dyDescent="0.2">
      <c r="A4736" s="2" t="s">
        <v>40</v>
      </c>
      <c r="B4736" s="2" t="s">
        <v>42</v>
      </c>
      <c r="C4736" s="2" t="s">
        <v>6</v>
      </c>
      <c r="D4736" s="2" t="s">
        <v>15</v>
      </c>
      <c r="E4736" s="2" t="s">
        <v>19</v>
      </c>
      <c r="F4736" s="2" t="s">
        <v>61</v>
      </c>
      <c r="G4736" s="1">
        <v>567</v>
      </c>
      <c r="H4736" s="1">
        <v>630</v>
      </c>
      <c r="I4736" s="4">
        <v>2</v>
      </c>
      <c r="J4736" s="2" t="s">
        <v>69</v>
      </c>
      <c r="K4736" s="1">
        <f>Tabelle111[[#This Row],[Menge kg Nges]]/1000</f>
        <v>0.56699999999999995</v>
      </c>
      <c r="L4736" s="1">
        <f>Tabelle111[[#This Row],[Menge kg P2O5]]/1000</f>
        <v>0.63</v>
      </c>
      <c r="M4736" s="1">
        <f>Tabelle111[[#This Row],[Menge t Nges]]/Tabelle111[[#This Row],[Anzahl Lieferscheine]]</f>
        <v>0.28349999999999997</v>
      </c>
      <c r="N4736" s="1">
        <f>Tabelle111[[#This Row],[Menge t P2O5]]/Tabelle111[[#This Row],[Anzahl Lieferscheine]]</f>
        <v>0.315</v>
      </c>
    </row>
    <row r="4737" spans="1:14" x14ac:dyDescent="0.2">
      <c r="A4737" s="2" t="s">
        <v>40</v>
      </c>
      <c r="B4737" s="2" t="s">
        <v>42</v>
      </c>
      <c r="C4737" s="2" t="s">
        <v>6</v>
      </c>
      <c r="D4737" s="2" t="s">
        <v>15</v>
      </c>
      <c r="E4737" s="2" t="s">
        <v>20</v>
      </c>
      <c r="F4737" s="2" t="s">
        <v>61</v>
      </c>
      <c r="G4737" s="1">
        <v>704</v>
      </c>
      <c r="H4737" s="1">
        <v>400</v>
      </c>
      <c r="I4737" s="4">
        <v>6</v>
      </c>
      <c r="J4737" s="2" t="s">
        <v>69</v>
      </c>
      <c r="K4737" s="1">
        <f>Tabelle111[[#This Row],[Menge kg Nges]]/1000</f>
        <v>0.70399999999999996</v>
      </c>
      <c r="L4737" s="1">
        <f>Tabelle111[[#This Row],[Menge kg P2O5]]/1000</f>
        <v>0.4</v>
      </c>
      <c r="M4737" s="1">
        <f>Tabelle111[[#This Row],[Menge t Nges]]/Tabelle111[[#This Row],[Anzahl Lieferscheine]]</f>
        <v>0.11733333333333333</v>
      </c>
      <c r="N4737" s="1">
        <f>Tabelle111[[#This Row],[Menge t P2O5]]/Tabelle111[[#This Row],[Anzahl Lieferscheine]]</f>
        <v>6.6666666666666666E-2</v>
      </c>
    </row>
    <row r="4738" spans="1:14" x14ac:dyDescent="0.2">
      <c r="A4738" s="2" t="s">
        <v>40</v>
      </c>
      <c r="B4738" s="2" t="s">
        <v>42</v>
      </c>
      <c r="C4738" s="2" t="s">
        <v>6</v>
      </c>
      <c r="D4738" s="2" t="s">
        <v>15</v>
      </c>
      <c r="E4738" s="2" t="s">
        <v>21</v>
      </c>
      <c r="F4738" s="2" t="s">
        <v>61</v>
      </c>
      <c r="G4738" s="1">
        <v>1824</v>
      </c>
      <c r="H4738" s="1">
        <v>1020</v>
      </c>
      <c r="I4738" s="4">
        <v>3</v>
      </c>
      <c r="J4738" s="2" t="s">
        <v>69</v>
      </c>
      <c r="K4738" s="1">
        <f>Tabelle111[[#This Row],[Menge kg Nges]]/1000</f>
        <v>1.8240000000000001</v>
      </c>
      <c r="L4738" s="1">
        <f>Tabelle111[[#This Row],[Menge kg P2O5]]/1000</f>
        <v>1.02</v>
      </c>
      <c r="M4738" s="1">
        <f>Tabelle111[[#This Row],[Menge t Nges]]/Tabelle111[[#This Row],[Anzahl Lieferscheine]]</f>
        <v>0.60799999999999998</v>
      </c>
      <c r="N4738" s="1">
        <f>Tabelle111[[#This Row],[Menge t P2O5]]/Tabelle111[[#This Row],[Anzahl Lieferscheine]]</f>
        <v>0.34</v>
      </c>
    </row>
    <row r="4739" spans="1:14" x14ac:dyDescent="0.2">
      <c r="A4739" s="2" t="s">
        <v>40</v>
      </c>
      <c r="B4739" s="2" t="s">
        <v>42</v>
      </c>
      <c r="C4739" s="2" t="s">
        <v>6</v>
      </c>
      <c r="D4739" s="2" t="s">
        <v>15</v>
      </c>
      <c r="E4739" s="2" t="s">
        <v>9</v>
      </c>
      <c r="F4739" s="2" t="s">
        <v>61</v>
      </c>
      <c r="G4739" s="1">
        <v>257.60000000000002</v>
      </c>
      <c r="H4739" s="1">
        <v>168</v>
      </c>
      <c r="I4739" s="4">
        <v>1</v>
      </c>
      <c r="J4739" s="2" t="s">
        <v>69</v>
      </c>
      <c r="K4739" s="1">
        <f>Tabelle111[[#This Row],[Menge kg Nges]]/1000</f>
        <v>0.2576</v>
      </c>
      <c r="L4739" s="1">
        <f>Tabelle111[[#This Row],[Menge kg P2O5]]/1000</f>
        <v>0.16800000000000001</v>
      </c>
      <c r="M4739" s="1">
        <f>Tabelle111[[#This Row],[Menge t Nges]]/Tabelle111[[#This Row],[Anzahl Lieferscheine]]</f>
        <v>0.2576</v>
      </c>
      <c r="N4739" s="1">
        <f>Tabelle111[[#This Row],[Menge t P2O5]]/Tabelle111[[#This Row],[Anzahl Lieferscheine]]</f>
        <v>0.16800000000000001</v>
      </c>
    </row>
    <row r="4740" spans="1:14" x14ac:dyDescent="0.2">
      <c r="A4740" s="2" t="s">
        <v>40</v>
      </c>
      <c r="B4740" s="2" t="s">
        <v>42</v>
      </c>
      <c r="C4740" s="2" t="s">
        <v>6</v>
      </c>
      <c r="D4740" s="2" t="s">
        <v>15</v>
      </c>
      <c r="E4740" s="2" t="s">
        <v>13</v>
      </c>
      <c r="F4740" s="2" t="s">
        <v>61</v>
      </c>
      <c r="G4740" s="1">
        <v>232.05</v>
      </c>
      <c r="H4740" s="1">
        <v>208.25</v>
      </c>
      <c r="I4740" s="4">
        <v>1</v>
      </c>
      <c r="J4740" s="2" t="s">
        <v>69</v>
      </c>
      <c r="K4740" s="1">
        <f>Tabelle111[[#This Row],[Menge kg Nges]]/1000</f>
        <v>0.23205000000000001</v>
      </c>
      <c r="L4740" s="1">
        <f>Tabelle111[[#This Row],[Menge kg P2O5]]/1000</f>
        <v>0.20824999999999999</v>
      </c>
      <c r="M4740" s="1">
        <f>Tabelle111[[#This Row],[Menge t Nges]]/Tabelle111[[#This Row],[Anzahl Lieferscheine]]</f>
        <v>0.23205000000000001</v>
      </c>
      <c r="N4740" s="1">
        <f>Tabelle111[[#This Row],[Menge t P2O5]]/Tabelle111[[#This Row],[Anzahl Lieferscheine]]</f>
        <v>0.20824999999999999</v>
      </c>
    </row>
    <row r="4741" spans="1:14" x14ac:dyDescent="0.2">
      <c r="A4741" s="2" t="s">
        <v>40</v>
      </c>
      <c r="B4741" s="2" t="s">
        <v>42</v>
      </c>
      <c r="C4741" s="2" t="s">
        <v>6</v>
      </c>
      <c r="D4741" s="2" t="s">
        <v>15</v>
      </c>
      <c r="E4741" s="2" t="s">
        <v>24</v>
      </c>
      <c r="F4741" s="2" t="s">
        <v>61</v>
      </c>
      <c r="G4741" s="1">
        <v>1078</v>
      </c>
      <c r="H4741" s="1">
        <v>885.5</v>
      </c>
      <c r="I4741" s="4">
        <v>3</v>
      </c>
      <c r="J4741" s="2" t="s">
        <v>69</v>
      </c>
      <c r="K4741" s="1">
        <f>Tabelle111[[#This Row],[Menge kg Nges]]/1000</f>
        <v>1.0780000000000001</v>
      </c>
      <c r="L4741" s="1">
        <f>Tabelle111[[#This Row],[Menge kg P2O5]]/1000</f>
        <v>0.88549999999999995</v>
      </c>
      <c r="M4741" s="1">
        <f>Tabelle111[[#This Row],[Menge t Nges]]/Tabelle111[[#This Row],[Anzahl Lieferscheine]]</f>
        <v>0.35933333333333334</v>
      </c>
      <c r="N4741" s="1">
        <f>Tabelle111[[#This Row],[Menge t P2O5]]/Tabelle111[[#This Row],[Anzahl Lieferscheine]]</f>
        <v>0.29516666666666663</v>
      </c>
    </row>
    <row r="4742" spans="1:14" x14ac:dyDescent="0.2">
      <c r="A4742" s="2" t="s">
        <v>40</v>
      </c>
      <c r="B4742" s="2" t="s">
        <v>42</v>
      </c>
      <c r="C4742" s="2" t="s">
        <v>25</v>
      </c>
      <c r="D4742" s="2" t="s">
        <v>25</v>
      </c>
      <c r="E4742" s="2" t="s">
        <v>26</v>
      </c>
      <c r="F4742" s="2" t="s">
        <v>61</v>
      </c>
      <c r="G4742" s="1">
        <v>6204</v>
      </c>
      <c r="H4742" s="1">
        <v>4640.9399999999987</v>
      </c>
      <c r="I4742" s="4">
        <v>19</v>
      </c>
      <c r="J4742" s="2" t="s">
        <v>69</v>
      </c>
      <c r="K4742" s="1">
        <f>Tabelle111[[#This Row],[Menge kg Nges]]/1000</f>
        <v>6.2039999999999997</v>
      </c>
      <c r="L4742" s="1">
        <f>Tabelle111[[#This Row],[Menge kg P2O5]]/1000</f>
        <v>4.6409399999999987</v>
      </c>
      <c r="M4742" s="1">
        <f>Tabelle111[[#This Row],[Menge t Nges]]/Tabelle111[[#This Row],[Anzahl Lieferscheine]]</f>
        <v>0.32652631578947366</v>
      </c>
      <c r="N4742" s="1">
        <f>Tabelle111[[#This Row],[Menge t P2O5]]/Tabelle111[[#This Row],[Anzahl Lieferscheine]]</f>
        <v>0.24425999999999992</v>
      </c>
    </row>
    <row r="4743" spans="1:14" x14ac:dyDescent="0.2">
      <c r="A4743" s="2" t="s">
        <v>55</v>
      </c>
      <c r="B4743" s="2" t="s">
        <v>55</v>
      </c>
      <c r="C4743" s="2" t="s">
        <v>6</v>
      </c>
      <c r="D4743" s="2" t="s">
        <v>7</v>
      </c>
      <c r="E4743" s="2" t="s">
        <v>8</v>
      </c>
      <c r="F4743" s="2" t="s">
        <v>61</v>
      </c>
      <c r="G4743" s="1">
        <v>4953.7399999999989</v>
      </c>
      <c r="H4743" s="1">
        <v>1546.8199999999997</v>
      </c>
      <c r="I4743" s="4">
        <v>12</v>
      </c>
      <c r="J4743" s="2" t="s">
        <v>69</v>
      </c>
      <c r="K4743" s="1">
        <f>Tabelle111[[#This Row],[Menge kg Nges]]/1000</f>
        <v>4.9537399999999989</v>
      </c>
      <c r="L4743" s="1">
        <f>Tabelle111[[#This Row],[Menge kg P2O5]]/1000</f>
        <v>1.5468199999999996</v>
      </c>
      <c r="M4743" s="1">
        <f>Tabelle111[[#This Row],[Menge t Nges]]/Tabelle111[[#This Row],[Anzahl Lieferscheine]]</f>
        <v>0.41281166666666658</v>
      </c>
      <c r="N4743" s="1">
        <f>Tabelle111[[#This Row],[Menge t P2O5]]/Tabelle111[[#This Row],[Anzahl Lieferscheine]]</f>
        <v>0.12890166666666664</v>
      </c>
    </row>
    <row r="4744" spans="1:14" x14ac:dyDescent="0.2">
      <c r="A4744" s="2" t="s">
        <v>55</v>
      </c>
      <c r="B4744" s="2" t="s">
        <v>55</v>
      </c>
      <c r="C4744" s="2" t="s">
        <v>6</v>
      </c>
      <c r="D4744" s="2" t="s">
        <v>7</v>
      </c>
      <c r="E4744" s="2" t="s">
        <v>9</v>
      </c>
      <c r="F4744" s="2" t="s">
        <v>61</v>
      </c>
      <c r="G4744" s="1">
        <v>20894.39</v>
      </c>
      <c r="H4744" s="1">
        <v>8512.0300000000007</v>
      </c>
      <c r="I4744" s="4">
        <v>35</v>
      </c>
      <c r="J4744" s="2" t="s">
        <v>69</v>
      </c>
      <c r="K4744" s="1">
        <f>Tabelle111[[#This Row],[Menge kg Nges]]/1000</f>
        <v>20.894389999999998</v>
      </c>
      <c r="L4744" s="1">
        <f>Tabelle111[[#This Row],[Menge kg P2O5]]/1000</f>
        <v>8.5120300000000011</v>
      </c>
      <c r="M4744" s="1">
        <f>Tabelle111[[#This Row],[Menge t Nges]]/Tabelle111[[#This Row],[Anzahl Lieferscheine]]</f>
        <v>0.59698257142857136</v>
      </c>
      <c r="N4744" s="1">
        <f>Tabelle111[[#This Row],[Menge t P2O5]]/Tabelle111[[#This Row],[Anzahl Lieferscheine]]</f>
        <v>0.24320085714285716</v>
      </c>
    </row>
    <row r="4745" spans="1:14" x14ac:dyDescent="0.2">
      <c r="A4745" s="2" t="s">
        <v>55</v>
      </c>
      <c r="B4745" s="2" t="s">
        <v>55</v>
      </c>
      <c r="C4745" s="2" t="s">
        <v>6</v>
      </c>
      <c r="D4745" s="2" t="s">
        <v>7</v>
      </c>
      <c r="E4745" s="2" t="s">
        <v>10</v>
      </c>
      <c r="F4745" s="2" t="s">
        <v>61</v>
      </c>
      <c r="G4745" s="1">
        <v>396</v>
      </c>
      <c r="H4745" s="1">
        <v>162</v>
      </c>
      <c r="I4745" s="4">
        <v>1</v>
      </c>
      <c r="J4745" s="2" t="s">
        <v>69</v>
      </c>
      <c r="K4745" s="1">
        <f>Tabelle111[[#This Row],[Menge kg Nges]]/1000</f>
        <v>0.39600000000000002</v>
      </c>
      <c r="L4745" s="1">
        <f>Tabelle111[[#This Row],[Menge kg P2O5]]/1000</f>
        <v>0.16200000000000001</v>
      </c>
      <c r="M4745" s="1">
        <f>Tabelle111[[#This Row],[Menge t Nges]]/Tabelle111[[#This Row],[Anzahl Lieferscheine]]</f>
        <v>0.39600000000000002</v>
      </c>
      <c r="N4745" s="1">
        <f>Tabelle111[[#This Row],[Menge t P2O5]]/Tabelle111[[#This Row],[Anzahl Lieferscheine]]</f>
        <v>0.16200000000000001</v>
      </c>
    </row>
    <row r="4746" spans="1:14" x14ac:dyDescent="0.2">
      <c r="A4746" s="2" t="s">
        <v>55</v>
      </c>
      <c r="B4746" s="2" t="s">
        <v>55</v>
      </c>
      <c r="C4746" s="2" t="s">
        <v>6</v>
      </c>
      <c r="D4746" s="2" t="s">
        <v>7</v>
      </c>
      <c r="E4746" s="2" t="s">
        <v>11</v>
      </c>
      <c r="F4746" s="2" t="s">
        <v>61</v>
      </c>
      <c r="G4746" s="1">
        <v>12073.71</v>
      </c>
      <c r="H4746" s="1">
        <v>6585.66</v>
      </c>
      <c r="I4746" s="4">
        <v>32</v>
      </c>
      <c r="J4746" s="2" t="s">
        <v>69</v>
      </c>
      <c r="K4746" s="1">
        <f>Tabelle111[[#This Row],[Menge kg Nges]]/1000</f>
        <v>12.073709999999998</v>
      </c>
      <c r="L4746" s="1">
        <f>Tabelle111[[#This Row],[Menge kg P2O5]]/1000</f>
        <v>6.5856599999999998</v>
      </c>
      <c r="M4746" s="1">
        <f>Tabelle111[[#This Row],[Menge t Nges]]/Tabelle111[[#This Row],[Anzahl Lieferscheine]]</f>
        <v>0.37730343749999995</v>
      </c>
      <c r="N4746" s="1">
        <f>Tabelle111[[#This Row],[Menge t P2O5]]/Tabelle111[[#This Row],[Anzahl Lieferscheine]]</f>
        <v>0.205801875</v>
      </c>
    </row>
    <row r="4747" spans="1:14" x14ac:dyDescent="0.2">
      <c r="A4747" s="2" t="s">
        <v>55</v>
      </c>
      <c r="B4747" s="2" t="s">
        <v>55</v>
      </c>
      <c r="C4747" s="2" t="s">
        <v>6</v>
      </c>
      <c r="D4747" s="2" t="s">
        <v>7</v>
      </c>
      <c r="E4747" s="2" t="s">
        <v>13</v>
      </c>
      <c r="F4747" s="2" t="s">
        <v>61</v>
      </c>
      <c r="G4747" s="1">
        <v>5832</v>
      </c>
      <c r="H4747" s="1">
        <v>3888</v>
      </c>
      <c r="I4747" s="4">
        <v>11</v>
      </c>
      <c r="J4747" s="2" t="s">
        <v>69</v>
      </c>
      <c r="K4747" s="1">
        <f>Tabelle111[[#This Row],[Menge kg Nges]]/1000</f>
        <v>5.8319999999999999</v>
      </c>
      <c r="L4747" s="1">
        <f>Tabelle111[[#This Row],[Menge kg P2O5]]/1000</f>
        <v>3.8879999999999999</v>
      </c>
      <c r="M4747" s="1">
        <f>Tabelle111[[#This Row],[Menge t Nges]]/Tabelle111[[#This Row],[Anzahl Lieferscheine]]</f>
        <v>0.5301818181818182</v>
      </c>
      <c r="N4747" s="1">
        <f>Tabelle111[[#This Row],[Menge t P2O5]]/Tabelle111[[#This Row],[Anzahl Lieferscheine]]</f>
        <v>0.35345454545454547</v>
      </c>
    </row>
    <row r="4748" spans="1:14" x14ac:dyDescent="0.2">
      <c r="A4748" s="2" t="s">
        <v>55</v>
      </c>
      <c r="B4748" s="2" t="s">
        <v>55</v>
      </c>
      <c r="C4748" s="2" t="s">
        <v>6</v>
      </c>
      <c r="D4748" s="2" t="s">
        <v>7</v>
      </c>
      <c r="E4748" s="2" t="s">
        <v>14</v>
      </c>
      <c r="F4748" s="2" t="s">
        <v>61</v>
      </c>
      <c r="G4748" s="1">
        <v>607.5</v>
      </c>
      <c r="H4748" s="1">
        <v>405</v>
      </c>
      <c r="I4748" s="4">
        <v>1</v>
      </c>
      <c r="J4748" s="2" t="s">
        <v>69</v>
      </c>
      <c r="K4748" s="1">
        <f>Tabelle111[[#This Row],[Menge kg Nges]]/1000</f>
        <v>0.60750000000000004</v>
      </c>
      <c r="L4748" s="1">
        <f>Tabelle111[[#This Row],[Menge kg P2O5]]/1000</f>
        <v>0.40500000000000003</v>
      </c>
      <c r="M4748" s="1">
        <f>Tabelle111[[#This Row],[Menge t Nges]]/Tabelle111[[#This Row],[Anzahl Lieferscheine]]</f>
        <v>0.60750000000000004</v>
      </c>
      <c r="N4748" s="1">
        <f>Tabelle111[[#This Row],[Menge t P2O5]]/Tabelle111[[#This Row],[Anzahl Lieferscheine]]</f>
        <v>0.40500000000000003</v>
      </c>
    </row>
    <row r="4749" spans="1:14" x14ac:dyDescent="0.2">
      <c r="A4749" s="2" t="s">
        <v>55</v>
      </c>
      <c r="B4749" s="2" t="s">
        <v>55</v>
      </c>
      <c r="C4749" s="2" t="s">
        <v>6</v>
      </c>
      <c r="D4749" s="2" t="s">
        <v>15</v>
      </c>
      <c r="E4749" s="2" t="s">
        <v>19</v>
      </c>
      <c r="F4749" s="2" t="s">
        <v>61</v>
      </c>
      <c r="G4749" s="1">
        <v>375.57</v>
      </c>
      <c r="H4749" s="1">
        <v>417.3</v>
      </c>
      <c r="I4749" s="4">
        <v>1</v>
      </c>
      <c r="J4749" s="2" t="s">
        <v>69</v>
      </c>
      <c r="K4749" s="1">
        <f>Tabelle111[[#This Row],[Menge kg Nges]]/1000</f>
        <v>0.37557000000000001</v>
      </c>
      <c r="L4749" s="1">
        <f>Tabelle111[[#This Row],[Menge kg P2O5]]/1000</f>
        <v>0.4173</v>
      </c>
      <c r="M4749" s="1">
        <f>Tabelle111[[#This Row],[Menge t Nges]]/Tabelle111[[#This Row],[Anzahl Lieferscheine]]</f>
        <v>0.37557000000000001</v>
      </c>
      <c r="N4749" s="1">
        <f>Tabelle111[[#This Row],[Menge t P2O5]]/Tabelle111[[#This Row],[Anzahl Lieferscheine]]</f>
        <v>0.4173</v>
      </c>
    </row>
    <row r="4750" spans="1:14" x14ac:dyDescent="0.2">
      <c r="A4750" s="2" t="s">
        <v>55</v>
      </c>
      <c r="B4750" s="2" t="s">
        <v>55</v>
      </c>
      <c r="C4750" s="2" t="s">
        <v>6</v>
      </c>
      <c r="D4750" s="2" t="s">
        <v>15</v>
      </c>
      <c r="E4750" s="2" t="s">
        <v>20</v>
      </c>
      <c r="F4750" s="2" t="s">
        <v>61</v>
      </c>
      <c r="G4750" s="1">
        <v>2883.92</v>
      </c>
      <c r="H4750" s="1">
        <v>1657</v>
      </c>
      <c r="I4750" s="4">
        <v>20</v>
      </c>
      <c r="J4750" s="2" t="s">
        <v>69</v>
      </c>
      <c r="K4750" s="1">
        <f>Tabelle111[[#This Row],[Menge kg Nges]]/1000</f>
        <v>2.8839200000000003</v>
      </c>
      <c r="L4750" s="1">
        <f>Tabelle111[[#This Row],[Menge kg P2O5]]/1000</f>
        <v>1.657</v>
      </c>
      <c r="M4750" s="1">
        <f>Tabelle111[[#This Row],[Menge t Nges]]/Tabelle111[[#This Row],[Anzahl Lieferscheine]]</f>
        <v>0.14419600000000002</v>
      </c>
      <c r="N4750" s="1">
        <f>Tabelle111[[#This Row],[Menge t P2O5]]/Tabelle111[[#This Row],[Anzahl Lieferscheine]]</f>
        <v>8.2850000000000007E-2</v>
      </c>
    </row>
    <row r="4751" spans="1:14" x14ac:dyDescent="0.2">
      <c r="A4751" s="2" t="s">
        <v>55</v>
      </c>
      <c r="B4751" s="2" t="s">
        <v>55</v>
      </c>
      <c r="C4751" s="2" t="s">
        <v>6</v>
      </c>
      <c r="D4751" s="2" t="s">
        <v>15</v>
      </c>
      <c r="E4751" s="2" t="s">
        <v>9</v>
      </c>
      <c r="F4751" s="2" t="s">
        <v>61</v>
      </c>
      <c r="G4751" s="1">
        <v>4095.7999999999988</v>
      </c>
      <c r="H4751" s="1">
        <v>2117.6500000000005</v>
      </c>
      <c r="I4751" s="4">
        <v>37</v>
      </c>
      <c r="J4751" s="2" t="s">
        <v>69</v>
      </c>
      <c r="K4751" s="1">
        <f>Tabelle111[[#This Row],[Menge kg Nges]]/1000</f>
        <v>4.0957999999999988</v>
      </c>
      <c r="L4751" s="1">
        <f>Tabelle111[[#This Row],[Menge kg P2O5]]/1000</f>
        <v>2.1176500000000007</v>
      </c>
      <c r="M4751" s="1">
        <f>Tabelle111[[#This Row],[Menge t Nges]]/Tabelle111[[#This Row],[Anzahl Lieferscheine]]</f>
        <v>0.11069729729729727</v>
      </c>
      <c r="N4751" s="1">
        <f>Tabelle111[[#This Row],[Menge t P2O5]]/Tabelle111[[#This Row],[Anzahl Lieferscheine]]</f>
        <v>5.7233783783783805E-2</v>
      </c>
    </row>
    <row r="4752" spans="1:14" x14ac:dyDescent="0.2">
      <c r="A4752" s="2" t="s">
        <v>55</v>
      </c>
      <c r="B4752" s="2" t="s">
        <v>55</v>
      </c>
      <c r="C4752" s="2" t="s">
        <v>6</v>
      </c>
      <c r="D4752" s="2" t="s">
        <v>15</v>
      </c>
      <c r="E4752" s="2" t="s">
        <v>10</v>
      </c>
      <c r="F4752" s="2" t="s">
        <v>61</v>
      </c>
      <c r="G4752" s="1">
        <v>1210.27</v>
      </c>
      <c r="H4752" s="1">
        <v>426.35</v>
      </c>
      <c r="I4752" s="4">
        <v>8</v>
      </c>
      <c r="J4752" s="2" t="s">
        <v>69</v>
      </c>
      <c r="K4752" s="1">
        <f>Tabelle111[[#This Row],[Menge kg Nges]]/1000</f>
        <v>1.21027</v>
      </c>
      <c r="L4752" s="1">
        <f>Tabelle111[[#This Row],[Menge kg P2O5]]/1000</f>
        <v>0.42635000000000001</v>
      </c>
      <c r="M4752" s="1">
        <f>Tabelle111[[#This Row],[Menge t Nges]]/Tabelle111[[#This Row],[Anzahl Lieferscheine]]</f>
        <v>0.15128374999999999</v>
      </c>
      <c r="N4752" s="1">
        <f>Tabelle111[[#This Row],[Menge t P2O5]]/Tabelle111[[#This Row],[Anzahl Lieferscheine]]</f>
        <v>5.3293750000000001E-2</v>
      </c>
    </row>
    <row r="4753" spans="1:14" x14ac:dyDescent="0.2">
      <c r="A4753" s="2" t="s">
        <v>55</v>
      </c>
      <c r="B4753" s="2" t="s">
        <v>55</v>
      </c>
      <c r="C4753" s="2" t="s">
        <v>6</v>
      </c>
      <c r="D4753" s="2" t="s">
        <v>15</v>
      </c>
      <c r="E4753" s="2" t="s">
        <v>23</v>
      </c>
      <c r="F4753" s="2" t="s">
        <v>61</v>
      </c>
      <c r="G4753" s="1">
        <v>571.1</v>
      </c>
      <c r="H4753" s="1">
        <v>246.85</v>
      </c>
      <c r="I4753" s="4">
        <v>3</v>
      </c>
      <c r="J4753" s="2" t="s">
        <v>69</v>
      </c>
      <c r="K4753" s="1">
        <f>Tabelle111[[#This Row],[Menge kg Nges]]/1000</f>
        <v>0.57110000000000005</v>
      </c>
      <c r="L4753" s="1">
        <f>Tabelle111[[#This Row],[Menge kg P2O5]]/1000</f>
        <v>0.24684999999999999</v>
      </c>
      <c r="M4753" s="1">
        <f>Tabelle111[[#This Row],[Menge t Nges]]/Tabelle111[[#This Row],[Anzahl Lieferscheine]]</f>
        <v>0.19036666666666668</v>
      </c>
      <c r="N4753" s="1">
        <f>Tabelle111[[#This Row],[Menge t P2O5]]/Tabelle111[[#This Row],[Anzahl Lieferscheine]]</f>
        <v>8.2283333333333333E-2</v>
      </c>
    </row>
    <row r="4754" spans="1:14" x14ac:dyDescent="0.2">
      <c r="A4754" s="2" t="s">
        <v>55</v>
      </c>
      <c r="B4754" s="2" t="s">
        <v>55</v>
      </c>
      <c r="C4754" s="2" t="s">
        <v>6</v>
      </c>
      <c r="D4754" s="2" t="s">
        <v>15</v>
      </c>
      <c r="E4754" s="2" t="s">
        <v>13</v>
      </c>
      <c r="F4754" s="2" t="s">
        <v>61</v>
      </c>
      <c r="G4754" s="1">
        <v>1856.4</v>
      </c>
      <c r="H4754" s="1">
        <v>1666</v>
      </c>
      <c r="I4754" s="4">
        <v>9</v>
      </c>
      <c r="J4754" s="2" t="s">
        <v>69</v>
      </c>
      <c r="K4754" s="1">
        <f>Tabelle111[[#This Row],[Menge kg Nges]]/1000</f>
        <v>1.8564000000000001</v>
      </c>
      <c r="L4754" s="1">
        <f>Tabelle111[[#This Row],[Menge kg P2O5]]/1000</f>
        <v>1.6659999999999999</v>
      </c>
      <c r="M4754" s="1">
        <f>Tabelle111[[#This Row],[Menge t Nges]]/Tabelle111[[#This Row],[Anzahl Lieferscheine]]</f>
        <v>0.20626666666666668</v>
      </c>
      <c r="N4754" s="1">
        <f>Tabelle111[[#This Row],[Menge t P2O5]]/Tabelle111[[#This Row],[Anzahl Lieferscheine]]</f>
        <v>0.18511111111111112</v>
      </c>
    </row>
    <row r="4755" spans="1:14" x14ac:dyDescent="0.2">
      <c r="A4755" s="2" t="s">
        <v>55</v>
      </c>
      <c r="B4755" s="2" t="s">
        <v>55</v>
      </c>
      <c r="C4755" s="2" t="s">
        <v>6</v>
      </c>
      <c r="D4755" s="2" t="s">
        <v>15</v>
      </c>
      <c r="E4755" s="2" t="s">
        <v>31</v>
      </c>
      <c r="F4755" s="2" t="s">
        <v>61</v>
      </c>
      <c r="G4755" s="1">
        <v>908</v>
      </c>
      <c r="H4755" s="1">
        <v>374.55</v>
      </c>
      <c r="I4755" s="4">
        <v>9</v>
      </c>
      <c r="J4755" s="2" t="s">
        <v>69</v>
      </c>
      <c r="K4755" s="1">
        <f>Tabelle111[[#This Row],[Menge kg Nges]]/1000</f>
        <v>0.90800000000000003</v>
      </c>
      <c r="L4755" s="1">
        <f>Tabelle111[[#This Row],[Menge kg P2O5]]/1000</f>
        <v>0.37454999999999999</v>
      </c>
      <c r="M4755" s="1">
        <f>Tabelle111[[#This Row],[Menge t Nges]]/Tabelle111[[#This Row],[Anzahl Lieferscheine]]</f>
        <v>0.10088888888888889</v>
      </c>
      <c r="N4755" s="1">
        <f>Tabelle111[[#This Row],[Menge t P2O5]]/Tabelle111[[#This Row],[Anzahl Lieferscheine]]</f>
        <v>4.1616666666666663E-2</v>
      </c>
    </row>
    <row r="4756" spans="1:14" x14ac:dyDescent="0.2">
      <c r="A4756" s="2" t="s">
        <v>55</v>
      </c>
      <c r="B4756" s="2" t="s">
        <v>55</v>
      </c>
      <c r="C4756" s="2" t="s">
        <v>25</v>
      </c>
      <c r="D4756" s="2" t="s">
        <v>25</v>
      </c>
      <c r="E4756" s="2" t="s">
        <v>26</v>
      </c>
      <c r="F4756" s="2" t="s">
        <v>61</v>
      </c>
      <c r="G4756" s="1">
        <v>59568.74</v>
      </c>
      <c r="H4756" s="1">
        <v>14128.900000000001</v>
      </c>
      <c r="I4756" s="4">
        <v>111</v>
      </c>
      <c r="J4756" s="2" t="s">
        <v>69</v>
      </c>
      <c r="K4756" s="1">
        <f>Tabelle111[[#This Row],[Menge kg Nges]]/1000</f>
        <v>59.568739999999998</v>
      </c>
      <c r="L4756" s="1">
        <f>Tabelle111[[#This Row],[Menge kg P2O5]]/1000</f>
        <v>14.128900000000002</v>
      </c>
      <c r="M4756" s="1">
        <f>Tabelle111[[#This Row],[Menge t Nges]]/Tabelle111[[#This Row],[Anzahl Lieferscheine]]</f>
        <v>0.5366553153153153</v>
      </c>
      <c r="N4756" s="1">
        <f>Tabelle111[[#This Row],[Menge t P2O5]]/Tabelle111[[#This Row],[Anzahl Lieferscheine]]</f>
        <v>0.1272873873873874</v>
      </c>
    </row>
    <row r="4757" spans="1:14" x14ac:dyDescent="0.2">
      <c r="A4757" s="2" t="s">
        <v>53</v>
      </c>
      <c r="B4757" s="2" t="s">
        <v>51</v>
      </c>
      <c r="C4757" s="2" t="s">
        <v>6</v>
      </c>
      <c r="D4757" s="2" t="s">
        <v>7</v>
      </c>
      <c r="E4757" s="2" t="s">
        <v>12</v>
      </c>
      <c r="F4757" s="2" t="s">
        <v>61</v>
      </c>
      <c r="G4757" s="1">
        <v>1676</v>
      </c>
      <c r="H4757" s="1">
        <v>662.02</v>
      </c>
      <c r="I4757" s="4">
        <v>11</v>
      </c>
      <c r="J4757" s="2" t="s">
        <v>69</v>
      </c>
      <c r="K4757" s="1">
        <f>Tabelle111[[#This Row],[Menge kg Nges]]/1000</f>
        <v>1.6759999999999999</v>
      </c>
      <c r="L4757" s="1">
        <f>Tabelle111[[#This Row],[Menge kg P2O5]]/1000</f>
        <v>0.66201999999999994</v>
      </c>
      <c r="M4757" s="1">
        <f>Tabelle111[[#This Row],[Menge t Nges]]/Tabelle111[[#This Row],[Anzahl Lieferscheine]]</f>
        <v>0.15236363636363637</v>
      </c>
      <c r="N4757" s="1">
        <f>Tabelle111[[#This Row],[Menge t P2O5]]/Tabelle111[[#This Row],[Anzahl Lieferscheine]]</f>
        <v>6.0183636363636356E-2</v>
      </c>
    </row>
    <row r="4758" spans="1:14" x14ac:dyDescent="0.2">
      <c r="A4758" s="2" t="s">
        <v>53</v>
      </c>
      <c r="B4758" s="2" t="s">
        <v>53</v>
      </c>
      <c r="C4758" s="2" t="s">
        <v>6</v>
      </c>
      <c r="D4758" s="2" t="s">
        <v>7</v>
      </c>
      <c r="E4758" s="2" t="s">
        <v>9</v>
      </c>
      <c r="F4758" s="2" t="s">
        <v>61</v>
      </c>
      <c r="G4758" s="1">
        <v>620.70000000000005</v>
      </c>
      <c r="H4758" s="1">
        <v>190.4</v>
      </c>
      <c r="I4758" s="4">
        <v>4</v>
      </c>
      <c r="J4758" s="2" t="s">
        <v>69</v>
      </c>
      <c r="K4758" s="1">
        <f>Tabelle111[[#This Row],[Menge kg Nges]]/1000</f>
        <v>0.62070000000000003</v>
      </c>
      <c r="L4758" s="1">
        <f>Tabelle111[[#This Row],[Menge kg P2O5]]/1000</f>
        <v>0.19040000000000001</v>
      </c>
      <c r="M4758" s="1">
        <f>Tabelle111[[#This Row],[Menge t Nges]]/Tabelle111[[#This Row],[Anzahl Lieferscheine]]</f>
        <v>0.15517500000000001</v>
      </c>
      <c r="N4758" s="1">
        <f>Tabelle111[[#This Row],[Menge t P2O5]]/Tabelle111[[#This Row],[Anzahl Lieferscheine]]</f>
        <v>4.7600000000000003E-2</v>
      </c>
    </row>
    <row r="4759" spans="1:14" x14ac:dyDescent="0.2">
      <c r="A4759" s="2" t="s">
        <v>53</v>
      </c>
      <c r="B4759" s="2" t="s">
        <v>53</v>
      </c>
      <c r="C4759" s="2" t="s">
        <v>6</v>
      </c>
      <c r="D4759" s="2" t="s">
        <v>7</v>
      </c>
      <c r="E4759" s="2" t="s">
        <v>11</v>
      </c>
      <c r="F4759" s="2" t="s">
        <v>61</v>
      </c>
      <c r="G4759" s="1">
        <v>379.6</v>
      </c>
      <c r="H4759" s="1">
        <v>148.19999999999999</v>
      </c>
      <c r="I4759" s="4">
        <v>2</v>
      </c>
      <c r="J4759" s="2" t="s">
        <v>69</v>
      </c>
      <c r="K4759" s="1">
        <f>Tabelle111[[#This Row],[Menge kg Nges]]/1000</f>
        <v>0.37960000000000005</v>
      </c>
      <c r="L4759" s="1">
        <f>Tabelle111[[#This Row],[Menge kg P2O5]]/1000</f>
        <v>0.1482</v>
      </c>
      <c r="M4759" s="1">
        <f>Tabelle111[[#This Row],[Menge t Nges]]/Tabelle111[[#This Row],[Anzahl Lieferscheine]]</f>
        <v>0.18980000000000002</v>
      </c>
      <c r="N4759" s="1">
        <f>Tabelle111[[#This Row],[Menge t P2O5]]/Tabelle111[[#This Row],[Anzahl Lieferscheine]]</f>
        <v>7.4099999999999999E-2</v>
      </c>
    </row>
    <row r="4760" spans="1:14" x14ac:dyDescent="0.2">
      <c r="A4760" s="2" t="s">
        <v>53</v>
      </c>
      <c r="B4760" s="2" t="s">
        <v>53</v>
      </c>
      <c r="C4760" s="2" t="s">
        <v>6</v>
      </c>
      <c r="D4760" s="2" t="s">
        <v>7</v>
      </c>
      <c r="E4760" s="2" t="s">
        <v>12</v>
      </c>
      <c r="F4760" s="2" t="s">
        <v>61</v>
      </c>
      <c r="G4760" s="1">
        <v>20924.150000000001</v>
      </c>
      <c r="H4760" s="1">
        <v>7649</v>
      </c>
      <c r="I4760" s="4">
        <v>86</v>
      </c>
      <c r="J4760" s="2" t="s">
        <v>69</v>
      </c>
      <c r="K4760" s="1">
        <f>Tabelle111[[#This Row],[Menge kg Nges]]/1000</f>
        <v>20.924150000000001</v>
      </c>
      <c r="L4760" s="1">
        <f>Tabelle111[[#This Row],[Menge kg P2O5]]/1000</f>
        <v>7.649</v>
      </c>
      <c r="M4760" s="1">
        <f>Tabelle111[[#This Row],[Menge t Nges]]/Tabelle111[[#This Row],[Anzahl Lieferscheine]]</f>
        <v>0.24330406976744187</v>
      </c>
      <c r="N4760" s="1">
        <f>Tabelle111[[#This Row],[Menge t P2O5]]/Tabelle111[[#This Row],[Anzahl Lieferscheine]]</f>
        <v>8.8941860465116276E-2</v>
      </c>
    </row>
    <row r="4761" spans="1:14" x14ac:dyDescent="0.2">
      <c r="A4761" s="2" t="s">
        <v>53</v>
      </c>
      <c r="B4761" s="2" t="s">
        <v>53</v>
      </c>
      <c r="C4761" s="2" t="s">
        <v>6</v>
      </c>
      <c r="D4761" s="2" t="s">
        <v>15</v>
      </c>
      <c r="E4761" s="2" t="s">
        <v>20</v>
      </c>
      <c r="F4761" s="2" t="s">
        <v>61</v>
      </c>
      <c r="G4761" s="1">
        <v>17.600000000000001</v>
      </c>
      <c r="H4761" s="1">
        <v>10</v>
      </c>
      <c r="I4761" s="4">
        <v>1</v>
      </c>
      <c r="J4761" s="2" t="s">
        <v>69</v>
      </c>
      <c r="K4761" s="1">
        <f>Tabelle111[[#This Row],[Menge kg Nges]]/1000</f>
        <v>1.7600000000000001E-2</v>
      </c>
      <c r="L4761" s="1">
        <f>Tabelle111[[#This Row],[Menge kg P2O5]]/1000</f>
        <v>0.01</v>
      </c>
      <c r="M4761" s="1">
        <f>Tabelle111[[#This Row],[Menge t Nges]]/Tabelle111[[#This Row],[Anzahl Lieferscheine]]</f>
        <v>1.7600000000000001E-2</v>
      </c>
      <c r="N4761" s="1">
        <f>Tabelle111[[#This Row],[Menge t P2O5]]/Tabelle111[[#This Row],[Anzahl Lieferscheine]]</f>
        <v>0.01</v>
      </c>
    </row>
    <row r="4762" spans="1:14" x14ac:dyDescent="0.2">
      <c r="A4762" s="2" t="s">
        <v>53</v>
      </c>
      <c r="B4762" s="2" t="s">
        <v>53</v>
      </c>
      <c r="C4762" s="2" t="s">
        <v>6</v>
      </c>
      <c r="D4762" s="2" t="s">
        <v>15</v>
      </c>
      <c r="E4762" s="2" t="s">
        <v>9</v>
      </c>
      <c r="F4762" s="2" t="s">
        <v>61</v>
      </c>
      <c r="G4762" s="1">
        <v>562.54</v>
      </c>
      <c r="H4762" s="1">
        <v>366.14</v>
      </c>
      <c r="I4762" s="4">
        <v>2</v>
      </c>
      <c r="J4762" s="2" t="s">
        <v>69</v>
      </c>
      <c r="K4762" s="1">
        <f>Tabelle111[[#This Row],[Menge kg Nges]]/1000</f>
        <v>0.56253999999999993</v>
      </c>
      <c r="L4762" s="1">
        <f>Tabelle111[[#This Row],[Menge kg P2O5]]/1000</f>
        <v>0.36613999999999997</v>
      </c>
      <c r="M4762" s="1">
        <f>Tabelle111[[#This Row],[Menge t Nges]]/Tabelle111[[#This Row],[Anzahl Lieferscheine]]</f>
        <v>0.28126999999999996</v>
      </c>
      <c r="N4762" s="1">
        <f>Tabelle111[[#This Row],[Menge t P2O5]]/Tabelle111[[#This Row],[Anzahl Lieferscheine]]</f>
        <v>0.18306999999999998</v>
      </c>
    </row>
    <row r="4763" spans="1:14" x14ac:dyDescent="0.2">
      <c r="A4763" s="2" t="s">
        <v>53</v>
      </c>
      <c r="B4763" s="2" t="s">
        <v>56</v>
      </c>
      <c r="C4763" s="2" t="s">
        <v>6</v>
      </c>
      <c r="D4763" s="2" t="s">
        <v>7</v>
      </c>
      <c r="E4763" s="2" t="s">
        <v>12</v>
      </c>
      <c r="F4763" s="2" t="s">
        <v>61</v>
      </c>
      <c r="G4763" s="1">
        <v>204.6</v>
      </c>
      <c r="H4763" s="1">
        <v>77.400000000000006</v>
      </c>
      <c r="I4763" s="4">
        <v>1</v>
      </c>
      <c r="J4763" s="2" t="s">
        <v>69</v>
      </c>
      <c r="K4763" s="1">
        <f>Tabelle111[[#This Row],[Menge kg Nges]]/1000</f>
        <v>0.2046</v>
      </c>
      <c r="L4763" s="1">
        <f>Tabelle111[[#This Row],[Menge kg P2O5]]/1000</f>
        <v>7.740000000000001E-2</v>
      </c>
      <c r="M4763" s="1">
        <f>Tabelle111[[#This Row],[Menge t Nges]]/Tabelle111[[#This Row],[Anzahl Lieferscheine]]</f>
        <v>0.2046</v>
      </c>
      <c r="N4763" s="1">
        <f>Tabelle111[[#This Row],[Menge t P2O5]]/Tabelle111[[#This Row],[Anzahl Lieferscheine]]</f>
        <v>7.740000000000001E-2</v>
      </c>
    </row>
    <row r="4764" spans="1:14" x14ac:dyDescent="0.2">
      <c r="A4764" s="2" t="s">
        <v>28</v>
      </c>
      <c r="B4764" s="2" t="s">
        <v>5</v>
      </c>
      <c r="C4764" s="2" t="s">
        <v>6</v>
      </c>
      <c r="D4764" s="2" t="s">
        <v>7</v>
      </c>
      <c r="E4764" s="2" t="s">
        <v>9</v>
      </c>
      <c r="F4764" s="2" t="s">
        <v>61</v>
      </c>
      <c r="G4764" s="1">
        <v>1731</v>
      </c>
      <c r="H4764" s="1">
        <v>711</v>
      </c>
      <c r="I4764" s="4">
        <v>3</v>
      </c>
      <c r="J4764" s="2" t="s">
        <v>69</v>
      </c>
      <c r="K4764" s="1">
        <f>Tabelle111[[#This Row],[Menge kg Nges]]/1000</f>
        <v>1.7310000000000001</v>
      </c>
      <c r="L4764" s="1">
        <f>Tabelle111[[#This Row],[Menge kg P2O5]]/1000</f>
        <v>0.71099999999999997</v>
      </c>
      <c r="M4764" s="1">
        <f>Tabelle111[[#This Row],[Menge t Nges]]/Tabelle111[[#This Row],[Anzahl Lieferscheine]]</f>
        <v>0.57700000000000007</v>
      </c>
      <c r="N4764" s="1">
        <f>Tabelle111[[#This Row],[Menge t P2O5]]/Tabelle111[[#This Row],[Anzahl Lieferscheine]]</f>
        <v>0.23699999999999999</v>
      </c>
    </row>
    <row r="4765" spans="1:14" x14ac:dyDescent="0.2">
      <c r="A4765" s="2" t="s">
        <v>28</v>
      </c>
      <c r="B4765" s="2" t="s">
        <v>5</v>
      </c>
      <c r="C4765" s="2" t="s">
        <v>6</v>
      </c>
      <c r="D4765" s="2" t="s">
        <v>7</v>
      </c>
      <c r="E4765" s="2" t="s">
        <v>12</v>
      </c>
      <c r="F4765" s="2" t="s">
        <v>61</v>
      </c>
      <c r="G4765" s="1">
        <v>2124</v>
      </c>
      <c r="H4765" s="1">
        <v>1338.12</v>
      </c>
      <c r="I4765" s="4">
        <v>9</v>
      </c>
      <c r="J4765" s="2" t="s">
        <v>69</v>
      </c>
      <c r="K4765" s="1">
        <f>Tabelle111[[#This Row],[Menge kg Nges]]/1000</f>
        <v>2.1240000000000001</v>
      </c>
      <c r="L4765" s="1">
        <f>Tabelle111[[#This Row],[Menge kg P2O5]]/1000</f>
        <v>1.33812</v>
      </c>
      <c r="M4765" s="1">
        <f>Tabelle111[[#This Row],[Menge t Nges]]/Tabelle111[[#This Row],[Anzahl Lieferscheine]]</f>
        <v>0.23600000000000002</v>
      </c>
      <c r="N4765" s="1">
        <f>Tabelle111[[#This Row],[Menge t P2O5]]/Tabelle111[[#This Row],[Anzahl Lieferscheine]]</f>
        <v>0.14868000000000001</v>
      </c>
    </row>
    <row r="4766" spans="1:14" x14ac:dyDescent="0.2">
      <c r="A4766" s="2" t="s">
        <v>28</v>
      </c>
      <c r="B4766" s="2" t="s">
        <v>5</v>
      </c>
      <c r="C4766" s="2" t="s">
        <v>6</v>
      </c>
      <c r="D4766" s="2" t="s">
        <v>7</v>
      </c>
      <c r="E4766" s="2" t="s">
        <v>14</v>
      </c>
      <c r="F4766" s="2" t="s">
        <v>61</v>
      </c>
      <c r="G4766" s="1">
        <v>7858.12</v>
      </c>
      <c r="H4766" s="1">
        <v>3000.37</v>
      </c>
      <c r="I4766" s="4">
        <v>15</v>
      </c>
      <c r="J4766" s="2" t="s">
        <v>69</v>
      </c>
      <c r="K4766" s="1">
        <f>Tabelle111[[#This Row],[Menge kg Nges]]/1000</f>
        <v>7.8581199999999995</v>
      </c>
      <c r="L4766" s="1">
        <f>Tabelle111[[#This Row],[Menge kg P2O5]]/1000</f>
        <v>3.0003699999999998</v>
      </c>
      <c r="M4766" s="1">
        <f>Tabelle111[[#This Row],[Menge t Nges]]/Tabelle111[[#This Row],[Anzahl Lieferscheine]]</f>
        <v>0.5238746666666666</v>
      </c>
      <c r="N4766" s="1">
        <f>Tabelle111[[#This Row],[Menge t P2O5]]/Tabelle111[[#This Row],[Anzahl Lieferscheine]]</f>
        <v>0.20002466666666666</v>
      </c>
    </row>
    <row r="4767" spans="1:14" x14ac:dyDescent="0.2">
      <c r="A4767" s="2" t="s">
        <v>28</v>
      </c>
      <c r="B4767" s="2" t="s">
        <v>5</v>
      </c>
      <c r="C4767" s="2" t="s">
        <v>6</v>
      </c>
      <c r="D4767" s="2" t="s">
        <v>15</v>
      </c>
      <c r="E4767" s="2" t="s">
        <v>17</v>
      </c>
      <c r="F4767" s="2" t="s">
        <v>61</v>
      </c>
      <c r="G4767" s="1">
        <v>478.8</v>
      </c>
      <c r="H4767" s="1">
        <v>121.6</v>
      </c>
      <c r="I4767" s="4">
        <v>1</v>
      </c>
      <c r="J4767" s="2" t="s">
        <v>69</v>
      </c>
      <c r="K4767" s="1">
        <f>Tabelle111[[#This Row],[Menge kg Nges]]/1000</f>
        <v>0.4788</v>
      </c>
      <c r="L4767" s="1">
        <f>Tabelle111[[#This Row],[Menge kg P2O5]]/1000</f>
        <v>0.1216</v>
      </c>
      <c r="M4767" s="1">
        <f>Tabelle111[[#This Row],[Menge t Nges]]/Tabelle111[[#This Row],[Anzahl Lieferscheine]]</f>
        <v>0.4788</v>
      </c>
      <c r="N4767" s="1">
        <f>Tabelle111[[#This Row],[Menge t P2O5]]/Tabelle111[[#This Row],[Anzahl Lieferscheine]]</f>
        <v>0.1216</v>
      </c>
    </row>
    <row r="4768" spans="1:14" x14ac:dyDescent="0.2">
      <c r="A4768" s="2" t="s">
        <v>28</v>
      </c>
      <c r="B4768" s="2" t="s">
        <v>5</v>
      </c>
      <c r="C4768" s="2" t="s">
        <v>6</v>
      </c>
      <c r="D4768" s="2" t="s">
        <v>15</v>
      </c>
      <c r="E4768" s="2" t="s">
        <v>18</v>
      </c>
      <c r="F4768" s="2" t="s">
        <v>61</v>
      </c>
      <c r="G4768" s="1">
        <v>1848</v>
      </c>
      <c r="H4768" s="1">
        <v>1496</v>
      </c>
      <c r="I4768" s="4">
        <v>2</v>
      </c>
      <c r="J4768" s="2" t="s">
        <v>69</v>
      </c>
      <c r="K4768" s="1">
        <f>Tabelle111[[#This Row],[Menge kg Nges]]/1000</f>
        <v>1.8480000000000001</v>
      </c>
      <c r="L4768" s="1">
        <f>Tabelle111[[#This Row],[Menge kg P2O5]]/1000</f>
        <v>1.496</v>
      </c>
      <c r="M4768" s="1">
        <f>Tabelle111[[#This Row],[Menge t Nges]]/Tabelle111[[#This Row],[Anzahl Lieferscheine]]</f>
        <v>0.92400000000000004</v>
      </c>
      <c r="N4768" s="1">
        <f>Tabelle111[[#This Row],[Menge t P2O5]]/Tabelle111[[#This Row],[Anzahl Lieferscheine]]</f>
        <v>0.748</v>
      </c>
    </row>
    <row r="4769" spans="1:14" x14ac:dyDescent="0.2">
      <c r="A4769" s="2" t="s">
        <v>28</v>
      </c>
      <c r="B4769" s="2" t="s">
        <v>5</v>
      </c>
      <c r="C4769" s="2" t="s">
        <v>6</v>
      </c>
      <c r="D4769" s="2" t="s">
        <v>15</v>
      </c>
      <c r="E4769" s="2" t="s">
        <v>19</v>
      </c>
      <c r="F4769" s="2" t="s">
        <v>61</v>
      </c>
      <c r="G4769" s="1">
        <v>1199.5</v>
      </c>
      <c r="H4769" s="1">
        <v>1349</v>
      </c>
      <c r="I4769" s="4">
        <v>1</v>
      </c>
      <c r="J4769" s="2" t="s">
        <v>69</v>
      </c>
      <c r="K4769" s="1">
        <f>Tabelle111[[#This Row],[Menge kg Nges]]/1000</f>
        <v>1.1995</v>
      </c>
      <c r="L4769" s="1">
        <f>Tabelle111[[#This Row],[Menge kg P2O5]]/1000</f>
        <v>1.349</v>
      </c>
      <c r="M4769" s="1">
        <f>Tabelle111[[#This Row],[Menge t Nges]]/Tabelle111[[#This Row],[Anzahl Lieferscheine]]</f>
        <v>1.1995</v>
      </c>
      <c r="N4769" s="1">
        <f>Tabelle111[[#This Row],[Menge t P2O5]]/Tabelle111[[#This Row],[Anzahl Lieferscheine]]</f>
        <v>1.349</v>
      </c>
    </row>
    <row r="4770" spans="1:14" x14ac:dyDescent="0.2">
      <c r="A4770" s="2" t="s">
        <v>28</v>
      </c>
      <c r="B4770" s="2" t="s">
        <v>5</v>
      </c>
      <c r="C4770" s="2" t="s">
        <v>6</v>
      </c>
      <c r="D4770" s="2" t="s">
        <v>15</v>
      </c>
      <c r="E4770" s="2" t="s">
        <v>20</v>
      </c>
      <c r="F4770" s="2" t="s">
        <v>61</v>
      </c>
      <c r="G4770" s="1">
        <v>570</v>
      </c>
      <c r="H4770" s="1">
        <v>375</v>
      </c>
      <c r="I4770" s="4">
        <v>2</v>
      </c>
      <c r="J4770" s="2" t="s">
        <v>69</v>
      </c>
      <c r="K4770" s="1">
        <f>Tabelle111[[#This Row],[Menge kg Nges]]/1000</f>
        <v>0.56999999999999995</v>
      </c>
      <c r="L4770" s="1">
        <f>Tabelle111[[#This Row],[Menge kg P2O5]]/1000</f>
        <v>0.375</v>
      </c>
      <c r="M4770" s="1">
        <f>Tabelle111[[#This Row],[Menge t Nges]]/Tabelle111[[#This Row],[Anzahl Lieferscheine]]</f>
        <v>0.28499999999999998</v>
      </c>
      <c r="N4770" s="1">
        <f>Tabelle111[[#This Row],[Menge t P2O5]]/Tabelle111[[#This Row],[Anzahl Lieferscheine]]</f>
        <v>0.1875</v>
      </c>
    </row>
    <row r="4771" spans="1:14" x14ac:dyDescent="0.2">
      <c r="A4771" s="2" t="s">
        <v>28</v>
      </c>
      <c r="B4771" s="2" t="s">
        <v>5</v>
      </c>
      <c r="C4771" s="2" t="s">
        <v>6</v>
      </c>
      <c r="D4771" s="2" t="s">
        <v>15</v>
      </c>
      <c r="E4771" s="2" t="s">
        <v>21</v>
      </c>
      <c r="F4771" s="2" t="s">
        <v>61</v>
      </c>
      <c r="G4771" s="1">
        <v>2244</v>
      </c>
      <c r="H4771" s="1">
        <v>1320</v>
      </c>
      <c r="I4771" s="4">
        <v>3</v>
      </c>
      <c r="J4771" s="2" t="s">
        <v>69</v>
      </c>
      <c r="K4771" s="1">
        <f>Tabelle111[[#This Row],[Menge kg Nges]]/1000</f>
        <v>2.2440000000000002</v>
      </c>
      <c r="L4771" s="1">
        <f>Tabelle111[[#This Row],[Menge kg P2O5]]/1000</f>
        <v>1.32</v>
      </c>
      <c r="M4771" s="1">
        <f>Tabelle111[[#This Row],[Menge t Nges]]/Tabelle111[[#This Row],[Anzahl Lieferscheine]]</f>
        <v>0.74800000000000011</v>
      </c>
      <c r="N4771" s="1">
        <f>Tabelle111[[#This Row],[Menge t P2O5]]/Tabelle111[[#This Row],[Anzahl Lieferscheine]]</f>
        <v>0.44</v>
      </c>
    </row>
    <row r="4772" spans="1:14" x14ac:dyDescent="0.2">
      <c r="A4772" s="2" t="s">
        <v>28</v>
      </c>
      <c r="B4772" s="2" t="s">
        <v>5</v>
      </c>
      <c r="C4772" s="2" t="s">
        <v>6</v>
      </c>
      <c r="D4772" s="2" t="s">
        <v>15</v>
      </c>
      <c r="E4772" s="2" t="s">
        <v>9</v>
      </c>
      <c r="F4772" s="2" t="s">
        <v>61</v>
      </c>
      <c r="G4772" s="1">
        <v>962</v>
      </c>
      <c r="H4772" s="1">
        <v>425.5</v>
      </c>
      <c r="I4772" s="4">
        <v>1</v>
      </c>
      <c r="J4772" s="2" t="s">
        <v>69</v>
      </c>
      <c r="K4772" s="1">
        <f>Tabelle111[[#This Row],[Menge kg Nges]]/1000</f>
        <v>0.96199999999999997</v>
      </c>
      <c r="L4772" s="1">
        <f>Tabelle111[[#This Row],[Menge kg P2O5]]/1000</f>
        <v>0.42549999999999999</v>
      </c>
      <c r="M4772" s="1">
        <f>Tabelle111[[#This Row],[Menge t Nges]]/Tabelle111[[#This Row],[Anzahl Lieferscheine]]</f>
        <v>0.96199999999999997</v>
      </c>
      <c r="N4772" s="1">
        <f>Tabelle111[[#This Row],[Menge t P2O5]]/Tabelle111[[#This Row],[Anzahl Lieferscheine]]</f>
        <v>0.42549999999999999</v>
      </c>
    </row>
    <row r="4773" spans="1:14" x14ac:dyDescent="0.2">
      <c r="A4773" s="2" t="s">
        <v>28</v>
      </c>
      <c r="B4773" s="2" t="s">
        <v>5</v>
      </c>
      <c r="C4773" s="2" t="s">
        <v>25</v>
      </c>
      <c r="D4773" s="2" t="s">
        <v>25</v>
      </c>
      <c r="E4773" s="2" t="s">
        <v>26</v>
      </c>
      <c r="F4773" s="2" t="s">
        <v>61</v>
      </c>
      <c r="G4773" s="1">
        <v>13830.3</v>
      </c>
      <c r="H4773" s="1">
        <v>4129</v>
      </c>
      <c r="I4773" s="4">
        <v>10</v>
      </c>
      <c r="J4773" s="2" t="s">
        <v>69</v>
      </c>
      <c r="K4773" s="1">
        <f>Tabelle111[[#This Row],[Menge kg Nges]]/1000</f>
        <v>13.830299999999999</v>
      </c>
      <c r="L4773" s="1">
        <f>Tabelle111[[#This Row],[Menge kg P2O5]]/1000</f>
        <v>4.1289999999999996</v>
      </c>
      <c r="M4773" s="1">
        <f>Tabelle111[[#This Row],[Menge t Nges]]/Tabelle111[[#This Row],[Anzahl Lieferscheine]]</f>
        <v>1.38303</v>
      </c>
      <c r="N4773" s="1">
        <f>Tabelle111[[#This Row],[Menge t P2O5]]/Tabelle111[[#This Row],[Anzahl Lieferscheine]]</f>
        <v>0.41289999999999993</v>
      </c>
    </row>
    <row r="4774" spans="1:14" x14ac:dyDescent="0.2">
      <c r="A4774" s="2" t="s">
        <v>28</v>
      </c>
      <c r="B4774" s="2" t="s">
        <v>48</v>
      </c>
      <c r="C4774" s="2" t="s">
        <v>25</v>
      </c>
      <c r="D4774" s="2" t="s">
        <v>25</v>
      </c>
      <c r="E4774" s="2" t="s">
        <v>26</v>
      </c>
      <c r="F4774" s="2" t="s">
        <v>61</v>
      </c>
      <c r="G4774" s="1">
        <v>782</v>
      </c>
      <c r="H4774" s="1">
        <v>357</v>
      </c>
      <c r="I4774" s="4">
        <v>2</v>
      </c>
      <c r="J4774" s="2" t="s">
        <v>69</v>
      </c>
      <c r="K4774" s="1">
        <f>Tabelle111[[#This Row],[Menge kg Nges]]/1000</f>
        <v>0.78200000000000003</v>
      </c>
      <c r="L4774" s="1">
        <f>Tabelle111[[#This Row],[Menge kg P2O5]]/1000</f>
        <v>0.35699999999999998</v>
      </c>
      <c r="M4774" s="1">
        <f>Tabelle111[[#This Row],[Menge t Nges]]/Tabelle111[[#This Row],[Anzahl Lieferscheine]]</f>
        <v>0.39100000000000001</v>
      </c>
      <c r="N4774" s="1">
        <f>Tabelle111[[#This Row],[Menge t P2O5]]/Tabelle111[[#This Row],[Anzahl Lieferscheine]]</f>
        <v>0.17849999999999999</v>
      </c>
    </row>
    <row r="4775" spans="1:14" x14ac:dyDescent="0.2">
      <c r="A4775" s="2" t="s">
        <v>28</v>
      </c>
      <c r="B4775" s="2" t="s">
        <v>45</v>
      </c>
      <c r="C4775" s="2" t="s">
        <v>6</v>
      </c>
      <c r="D4775" s="2" t="s">
        <v>7</v>
      </c>
      <c r="E4775" s="2" t="s">
        <v>12</v>
      </c>
      <c r="F4775" s="2" t="s">
        <v>61</v>
      </c>
      <c r="G4775" s="1">
        <v>432</v>
      </c>
      <c r="H4775" s="1">
        <v>274.32</v>
      </c>
      <c r="I4775" s="4">
        <v>3</v>
      </c>
      <c r="J4775" s="2" t="s">
        <v>69</v>
      </c>
      <c r="K4775" s="1">
        <f>Tabelle111[[#This Row],[Menge kg Nges]]/1000</f>
        <v>0.432</v>
      </c>
      <c r="L4775" s="1">
        <f>Tabelle111[[#This Row],[Menge kg P2O5]]/1000</f>
        <v>0.27432000000000001</v>
      </c>
      <c r="M4775" s="1">
        <f>Tabelle111[[#This Row],[Menge t Nges]]/Tabelle111[[#This Row],[Anzahl Lieferscheine]]</f>
        <v>0.14399999999999999</v>
      </c>
      <c r="N4775" s="1">
        <f>Tabelle111[[#This Row],[Menge t P2O5]]/Tabelle111[[#This Row],[Anzahl Lieferscheine]]</f>
        <v>9.1440000000000007E-2</v>
      </c>
    </row>
    <row r="4776" spans="1:14" x14ac:dyDescent="0.2">
      <c r="A4776" s="2" t="s">
        <v>28</v>
      </c>
      <c r="B4776" s="2" t="s">
        <v>45</v>
      </c>
      <c r="C4776" s="2" t="s">
        <v>6</v>
      </c>
      <c r="D4776" s="2" t="s">
        <v>15</v>
      </c>
      <c r="E4776" s="2" t="s">
        <v>20</v>
      </c>
      <c r="F4776" s="2" t="s">
        <v>61</v>
      </c>
      <c r="G4776" s="1">
        <v>163.19999999999999</v>
      </c>
      <c r="H4776" s="1">
        <v>120</v>
      </c>
      <c r="I4776" s="4">
        <v>1</v>
      </c>
      <c r="J4776" s="2" t="s">
        <v>69</v>
      </c>
      <c r="K4776" s="1">
        <f>Tabelle111[[#This Row],[Menge kg Nges]]/1000</f>
        <v>0.16319999999999998</v>
      </c>
      <c r="L4776" s="1">
        <f>Tabelle111[[#This Row],[Menge kg P2O5]]/1000</f>
        <v>0.12</v>
      </c>
      <c r="M4776" s="1">
        <f>Tabelle111[[#This Row],[Menge t Nges]]/Tabelle111[[#This Row],[Anzahl Lieferscheine]]</f>
        <v>0.16319999999999998</v>
      </c>
      <c r="N4776" s="1">
        <f>Tabelle111[[#This Row],[Menge t P2O5]]/Tabelle111[[#This Row],[Anzahl Lieferscheine]]</f>
        <v>0.12</v>
      </c>
    </row>
    <row r="4777" spans="1:14" x14ac:dyDescent="0.2">
      <c r="A4777" s="2" t="s">
        <v>28</v>
      </c>
      <c r="B4777" s="2" t="s">
        <v>45</v>
      </c>
      <c r="C4777" s="2" t="s">
        <v>6</v>
      </c>
      <c r="D4777" s="2" t="s">
        <v>15</v>
      </c>
      <c r="E4777" s="2" t="s">
        <v>21</v>
      </c>
      <c r="F4777" s="2" t="s">
        <v>61</v>
      </c>
      <c r="G4777" s="1">
        <v>2471.3200000000002</v>
      </c>
      <c r="H4777" s="1">
        <v>1522.72</v>
      </c>
      <c r="I4777" s="4">
        <v>5</v>
      </c>
      <c r="J4777" s="2" t="s">
        <v>69</v>
      </c>
      <c r="K4777" s="1">
        <f>Tabelle111[[#This Row],[Menge kg Nges]]/1000</f>
        <v>2.47132</v>
      </c>
      <c r="L4777" s="1">
        <f>Tabelle111[[#This Row],[Menge kg P2O5]]/1000</f>
        <v>1.5227200000000001</v>
      </c>
      <c r="M4777" s="1">
        <f>Tabelle111[[#This Row],[Menge t Nges]]/Tabelle111[[#This Row],[Anzahl Lieferscheine]]</f>
        <v>0.49426399999999998</v>
      </c>
      <c r="N4777" s="1">
        <f>Tabelle111[[#This Row],[Menge t P2O5]]/Tabelle111[[#This Row],[Anzahl Lieferscheine]]</f>
        <v>0.30454400000000004</v>
      </c>
    </row>
    <row r="4778" spans="1:14" x14ac:dyDescent="0.2">
      <c r="A4778" s="2" t="s">
        <v>28</v>
      </c>
      <c r="B4778" s="2" t="s">
        <v>28</v>
      </c>
      <c r="C4778" s="2" t="s">
        <v>6</v>
      </c>
      <c r="D4778" s="2" t="s">
        <v>7</v>
      </c>
      <c r="E4778" s="2" t="s">
        <v>8</v>
      </c>
      <c r="F4778" s="2" t="s">
        <v>61</v>
      </c>
      <c r="G4778" s="1">
        <v>81321.020000000019</v>
      </c>
      <c r="H4778" s="1">
        <v>26892.640000000007</v>
      </c>
      <c r="I4778" s="4">
        <v>102</v>
      </c>
      <c r="J4778" s="2" t="s">
        <v>69</v>
      </c>
      <c r="K4778" s="1">
        <f>Tabelle111[[#This Row],[Menge kg Nges]]/1000</f>
        <v>81.321020000000019</v>
      </c>
      <c r="L4778" s="1">
        <f>Tabelle111[[#This Row],[Menge kg P2O5]]/1000</f>
        <v>26.892640000000007</v>
      </c>
      <c r="M4778" s="1">
        <f>Tabelle111[[#This Row],[Menge t Nges]]/Tabelle111[[#This Row],[Anzahl Lieferscheine]]</f>
        <v>0.79726490196078448</v>
      </c>
      <c r="N4778" s="1">
        <f>Tabelle111[[#This Row],[Menge t P2O5]]/Tabelle111[[#This Row],[Anzahl Lieferscheine]]</f>
        <v>0.26365333333333341</v>
      </c>
    </row>
    <row r="4779" spans="1:14" x14ac:dyDescent="0.2">
      <c r="A4779" s="2" t="s">
        <v>28</v>
      </c>
      <c r="B4779" s="2" t="s">
        <v>28</v>
      </c>
      <c r="C4779" s="2" t="s">
        <v>6</v>
      </c>
      <c r="D4779" s="2" t="s">
        <v>7</v>
      </c>
      <c r="E4779" s="2" t="s">
        <v>9</v>
      </c>
      <c r="F4779" s="2" t="s">
        <v>61</v>
      </c>
      <c r="G4779" s="1">
        <v>110301.29000000001</v>
      </c>
      <c r="H4779" s="1">
        <v>44954.9</v>
      </c>
      <c r="I4779" s="4">
        <v>153</v>
      </c>
      <c r="J4779" s="2" t="s">
        <v>69</v>
      </c>
      <c r="K4779" s="1">
        <f>Tabelle111[[#This Row],[Menge kg Nges]]/1000</f>
        <v>110.30129000000001</v>
      </c>
      <c r="L4779" s="1">
        <f>Tabelle111[[#This Row],[Menge kg P2O5]]/1000</f>
        <v>44.954900000000002</v>
      </c>
      <c r="M4779" s="1">
        <f>Tabelle111[[#This Row],[Menge t Nges]]/Tabelle111[[#This Row],[Anzahl Lieferscheine]]</f>
        <v>0.72092346405228769</v>
      </c>
      <c r="N4779" s="1">
        <f>Tabelle111[[#This Row],[Menge t P2O5]]/Tabelle111[[#This Row],[Anzahl Lieferscheine]]</f>
        <v>0.29382287581699346</v>
      </c>
    </row>
    <row r="4780" spans="1:14" x14ac:dyDescent="0.2">
      <c r="A4780" s="2" t="s">
        <v>28</v>
      </c>
      <c r="B4780" s="2" t="s">
        <v>28</v>
      </c>
      <c r="C4780" s="2" t="s">
        <v>6</v>
      </c>
      <c r="D4780" s="2" t="s">
        <v>7</v>
      </c>
      <c r="E4780" s="2" t="s">
        <v>10</v>
      </c>
      <c r="F4780" s="2" t="s">
        <v>61</v>
      </c>
      <c r="G4780" s="1">
        <v>5909.1</v>
      </c>
      <c r="H4780" s="1">
        <v>2380.1</v>
      </c>
      <c r="I4780" s="4">
        <v>16</v>
      </c>
      <c r="J4780" s="2" t="s">
        <v>69</v>
      </c>
      <c r="K4780" s="1">
        <f>Tabelle111[[#This Row],[Menge kg Nges]]/1000</f>
        <v>5.9091000000000005</v>
      </c>
      <c r="L4780" s="1">
        <f>Tabelle111[[#This Row],[Menge kg P2O5]]/1000</f>
        <v>2.3801000000000001</v>
      </c>
      <c r="M4780" s="1">
        <f>Tabelle111[[#This Row],[Menge t Nges]]/Tabelle111[[#This Row],[Anzahl Lieferscheine]]</f>
        <v>0.36931875000000003</v>
      </c>
      <c r="N4780" s="1">
        <f>Tabelle111[[#This Row],[Menge t P2O5]]/Tabelle111[[#This Row],[Anzahl Lieferscheine]]</f>
        <v>0.14875625000000001</v>
      </c>
    </row>
    <row r="4781" spans="1:14" x14ac:dyDescent="0.2">
      <c r="A4781" s="2" t="s">
        <v>28</v>
      </c>
      <c r="B4781" s="2" t="s">
        <v>28</v>
      </c>
      <c r="C4781" s="2" t="s">
        <v>6</v>
      </c>
      <c r="D4781" s="2" t="s">
        <v>7</v>
      </c>
      <c r="E4781" s="2" t="s">
        <v>11</v>
      </c>
      <c r="F4781" s="2" t="s">
        <v>61</v>
      </c>
      <c r="G4781" s="1">
        <v>330</v>
      </c>
      <c r="H4781" s="1">
        <v>184.8</v>
      </c>
      <c r="I4781" s="4">
        <v>1</v>
      </c>
      <c r="J4781" s="2" t="s">
        <v>69</v>
      </c>
      <c r="K4781" s="1">
        <f>Tabelle111[[#This Row],[Menge kg Nges]]/1000</f>
        <v>0.33</v>
      </c>
      <c r="L4781" s="1">
        <f>Tabelle111[[#This Row],[Menge kg P2O5]]/1000</f>
        <v>0.18480000000000002</v>
      </c>
      <c r="M4781" s="1">
        <f>Tabelle111[[#This Row],[Menge t Nges]]/Tabelle111[[#This Row],[Anzahl Lieferscheine]]</f>
        <v>0.33</v>
      </c>
      <c r="N4781" s="1">
        <f>Tabelle111[[#This Row],[Menge t P2O5]]/Tabelle111[[#This Row],[Anzahl Lieferscheine]]</f>
        <v>0.18480000000000002</v>
      </c>
    </row>
    <row r="4782" spans="1:14" x14ac:dyDescent="0.2">
      <c r="A4782" s="2" t="s">
        <v>28</v>
      </c>
      <c r="B4782" s="2" t="s">
        <v>28</v>
      </c>
      <c r="C4782" s="2" t="s">
        <v>6</v>
      </c>
      <c r="D4782" s="2" t="s">
        <v>7</v>
      </c>
      <c r="E4782" s="2" t="s">
        <v>12</v>
      </c>
      <c r="F4782" s="2" t="s">
        <v>61</v>
      </c>
      <c r="G4782" s="1">
        <v>44991.1</v>
      </c>
      <c r="H4782" s="1">
        <v>27068.93</v>
      </c>
      <c r="I4782" s="4">
        <v>102</v>
      </c>
      <c r="J4782" s="2" t="s">
        <v>69</v>
      </c>
      <c r="K4782" s="1">
        <f>Tabelle111[[#This Row],[Menge kg Nges]]/1000</f>
        <v>44.991099999999996</v>
      </c>
      <c r="L4782" s="1">
        <f>Tabelle111[[#This Row],[Menge kg P2O5]]/1000</f>
        <v>27.068930000000002</v>
      </c>
      <c r="M4782" s="1">
        <f>Tabelle111[[#This Row],[Menge t Nges]]/Tabelle111[[#This Row],[Anzahl Lieferscheine]]</f>
        <v>0.44108921568627446</v>
      </c>
      <c r="N4782" s="1">
        <f>Tabelle111[[#This Row],[Menge t P2O5]]/Tabelle111[[#This Row],[Anzahl Lieferscheine]]</f>
        <v>0.26538166666666668</v>
      </c>
    </row>
    <row r="4783" spans="1:14" x14ac:dyDescent="0.2">
      <c r="A4783" s="2" t="s">
        <v>28</v>
      </c>
      <c r="B4783" s="2" t="s">
        <v>28</v>
      </c>
      <c r="C4783" s="2" t="s">
        <v>6</v>
      </c>
      <c r="D4783" s="2" t="s">
        <v>7</v>
      </c>
      <c r="E4783" s="2" t="s">
        <v>13</v>
      </c>
      <c r="F4783" s="2" t="s">
        <v>61</v>
      </c>
      <c r="G4783" s="1">
        <v>7787.2</v>
      </c>
      <c r="H4783" s="1">
        <v>5275.2000000000007</v>
      </c>
      <c r="I4783" s="4">
        <v>9</v>
      </c>
      <c r="J4783" s="2" t="s">
        <v>69</v>
      </c>
      <c r="K4783" s="1">
        <f>Tabelle111[[#This Row],[Menge kg Nges]]/1000</f>
        <v>7.7871999999999995</v>
      </c>
      <c r="L4783" s="1">
        <f>Tabelle111[[#This Row],[Menge kg P2O5]]/1000</f>
        <v>5.2752000000000008</v>
      </c>
      <c r="M4783" s="1">
        <f>Tabelle111[[#This Row],[Menge t Nges]]/Tabelle111[[#This Row],[Anzahl Lieferscheine]]</f>
        <v>0.86524444444444437</v>
      </c>
      <c r="N4783" s="1">
        <f>Tabelle111[[#This Row],[Menge t P2O5]]/Tabelle111[[#This Row],[Anzahl Lieferscheine]]</f>
        <v>0.5861333333333334</v>
      </c>
    </row>
    <row r="4784" spans="1:14" x14ac:dyDescent="0.2">
      <c r="A4784" s="2" t="s">
        <v>28</v>
      </c>
      <c r="B4784" s="2" t="s">
        <v>28</v>
      </c>
      <c r="C4784" s="2" t="s">
        <v>6</v>
      </c>
      <c r="D4784" s="2" t="s">
        <v>7</v>
      </c>
      <c r="E4784" s="2" t="s">
        <v>14</v>
      </c>
      <c r="F4784" s="2" t="s">
        <v>61</v>
      </c>
      <c r="G4784" s="1">
        <v>33553.439999999995</v>
      </c>
      <c r="H4784" s="1">
        <v>17271.739999999998</v>
      </c>
      <c r="I4784" s="4">
        <v>41</v>
      </c>
      <c r="J4784" s="2" t="s">
        <v>69</v>
      </c>
      <c r="K4784" s="1">
        <f>Tabelle111[[#This Row],[Menge kg Nges]]/1000</f>
        <v>33.553439999999995</v>
      </c>
      <c r="L4784" s="1">
        <f>Tabelle111[[#This Row],[Menge kg P2O5]]/1000</f>
        <v>17.271739999999998</v>
      </c>
      <c r="M4784" s="1">
        <f>Tabelle111[[#This Row],[Menge t Nges]]/Tabelle111[[#This Row],[Anzahl Lieferscheine]]</f>
        <v>0.81837658536585356</v>
      </c>
      <c r="N4784" s="1">
        <f>Tabelle111[[#This Row],[Menge t P2O5]]/Tabelle111[[#This Row],[Anzahl Lieferscheine]]</f>
        <v>0.42126195121951215</v>
      </c>
    </row>
    <row r="4785" spans="1:14" x14ac:dyDescent="0.2">
      <c r="A4785" s="2" t="s">
        <v>28</v>
      </c>
      <c r="B4785" s="2" t="s">
        <v>28</v>
      </c>
      <c r="C4785" s="2" t="s">
        <v>6</v>
      </c>
      <c r="D4785" s="2" t="s">
        <v>15</v>
      </c>
      <c r="E4785" s="2" t="s">
        <v>16</v>
      </c>
      <c r="F4785" s="2" t="s">
        <v>61</v>
      </c>
      <c r="G4785" s="1">
        <v>2213.5</v>
      </c>
      <c r="H4785" s="1">
        <v>2023.5</v>
      </c>
      <c r="I4785" s="4">
        <v>4</v>
      </c>
      <c r="J4785" s="2" t="s">
        <v>69</v>
      </c>
      <c r="K4785" s="1">
        <f>Tabelle111[[#This Row],[Menge kg Nges]]/1000</f>
        <v>2.2134999999999998</v>
      </c>
      <c r="L4785" s="1">
        <f>Tabelle111[[#This Row],[Menge kg P2O5]]/1000</f>
        <v>2.0234999999999999</v>
      </c>
      <c r="M4785" s="1">
        <f>Tabelle111[[#This Row],[Menge t Nges]]/Tabelle111[[#This Row],[Anzahl Lieferscheine]]</f>
        <v>0.55337499999999995</v>
      </c>
      <c r="N4785" s="1">
        <f>Tabelle111[[#This Row],[Menge t P2O5]]/Tabelle111[[#This Row],[Anzahl Lieferscheine]]</f>
        <v>0.50587499999999996</v>
      </c>
    </row>
    <row r="4786" spans="1:14" x14ac:dyDescent="0.2">
      <c r="A4786" s="2" t="s">
        <v>28</v>
      </c>
      <c r="B4786" s="2" t="s">
        <v>28</v>
      </c>
      <c r="C4786" s="2" t="s">
        <v>6</v>
      </c>
      <c r="D4786" s="2" t="s">
        <v>15</v>
      </c>
      <c r="E4786" s="2" t="s">
        <v>17</v>
      </c>
      <c r="F4786" s="2" t="s">
        <v>61</v>
      </c>
      <c r="G4786" s="1">
        <v>4145.3999999999996</v>
      </c>
      <c r="H4786" s="1">
        <v>1052.8</v>
      </c>
      <c r="I4786" s="4">
        <v>5</v>
      </c>
      <c r="J4786" s="2" t="s">
        <v>69</v>
      </c>
      <c r="K4786" s="1">
        <f>Tabelle111[[#This Row],[Menge kg Nges]]/1000</f>
        <v>4.1453999999999995</v>
      </c>
      <c r="L4786" s="1">
        <f>Tabelle111[[#This Row],[Menge kg P2O5]]/1000</f>
        <v>1.0528</v>
      </c>
      <c r="M4786" s="1">
        <f>Tabelle111[[#This Row],[Menge t Nges]]/Tabelle111[[#This Row],[Anzahl Lieferscheine]]</f>
        <v>0.82907999999999993</v>
      </c>
      <c r="N4786" s="1">
        <f>Tabelle111[[#This Row],[Menge t P2O5]]/Tabelle111[[#This Row],[Anzahl Lieferscheine]]</f>
        <v>0.21056</v>
      </c>
    </row>
    <row r="4787" spans="1:14" x14ac:dyDescent="0.2">
      <c r="A4787" s="2" t="s">
        <v>28</v>
      </c>
      <c r="B4787" s="2" t="s">
        <v>28</v>
      </c>
      <c r="C4787" s="2" t="s">
        <v>6</v>
      </c>
      <c r="D4787" s="2" t="s">
        <v>15</v>
      </c>
      <c r="E4787" s="2" t="s">
        <v>18</v>
      </c>
      <c r="F4787" s="2" t="s">
        <v>61</v>
      </c>
      <c r="G4787" s="1">
        <v>11480.8</v>
      </c>
      <c r="H4787" s="1">
        <v>10103.199999999999</v>
      </c>
      <c r="I4787" s="4">
        <v>12</v>
      </c>
      <c r="J4787" s="2" t="s">
        <v>69</v>
      </c>
      <c r="K4787" s="1">
        <f>Tabelle111[[#This Row],[Menge kg Nges]]/1000</f>
        <v>11.480799999999999</v>
      </c>
      <c r="L4787" s="1">
        <f>Tabelle111[[#This Row],[Menge kg P2O5]]/1000</f>
        <v>10.103199999999999</v>
      </c>
      <c r="M4787" s="1">
        <f>Tabelle111[[#This Row],[Menge t Nges]]/Tabelle111[[#This Row],[Anzahl Lieferscheine]]</f>
        <v>0.95673333333333321</v>
      </c>
      <c r="N4787" s="1">
        <f>Tabelle111[[#This Row],[Menge t P2O5]]/Tabelle111[[#This Row],[Anzahl Lieferscheine]]</f>
        <v>0.84193333333333331</v>
      </c>
    </row>
    <row r="4788" spans="1:14" x14ac:dyDescent="0.2">
      <c r="A4788" s="2" t="s">
        <v>28</v>
      </c>
      <c r="B4788" s="2" t="s">
        <v>28</v>
      </c>
      <c r="C4788" s="2" t="s">
        <v>6</v>
      </c>
      <c r="D4788" s="2" t="s">
        <v>15</v>
      </c>
      <c r="E4788" s="2" t="s">
        <v>19</v>
      </c>
      <c r="F4788" s="2" t="s">
        <v>61</v>
      </c>
      <c r="G4788" s="1">
        <v>5804.35</v>
      </c>
      <c r="H4788" s="1">
        <v>5942.9</v>
      </c>
      <c r="I4788" s="4">
        <v>6</v>
      </c>
      <c r="J4788" s="2" t="s">
        <v>69</v>
      </c>
      <c r="K4788" s="1">
        <f>Tabelle111[[#This Row],[Menge kg Nges]]/1000</f>
        <v>5.8043500000000003</v>
      </c>
      <c r="L4788" s="1">
        <f>Tabelle111[[#This Row],[Menge kg P2O5]]/1000</f>
        <v>5.9428999999999998</v>
      </c>
      <c r="M4788" s="1">
        <f>Tabelle111[[#This Row],[Menge t Nges]]/Tabelle111[[#This Row],[Anzahl Lieferscheine]]</f>
        <v>0.96739166666666676</v>
      </c>
      <c r="N4788" s="1">
        <f>Tabelle111[[#This Row],[Menge t P2O5]]/Tabelle111[[#This Row],[Anzahl Lieferscheine]]</f>
        <v>0.99048333333333327</v>
      </c>
    </row>
    <row r="4789" spans="1:14" x14ac:dyDescent="0.2">
      <c r="A4789" s="2" t="s">
        <v>28</v>
      </c>
      <c r="B4789" s="2" t="s">
        <v>28</v>
      </c>
      <c r="C4789" s="2" t="s">
        <v>6</v>
      </c>
      <c r="D4789" s="2" t="s">
        <v>15</v>
      </c>
      <c r="E4789" s="2" t="s">
        <v>20</v>
      </c>
      <c r="F4789" s="2" t="s">
        <v>61</v>
      </c>
      <c r="G4789" s="1">
        <v>10516</v>
      </c>
      <c r="H4789" s="1">
        <v>6950</v>
      </c>
      <c r="I4789" s="4">
        <v>23</v>
      </c>
      <c r="J4789" s="2" t="s">
        <v>69</v>
      </c>
      <c r="K4789" s="1">
        <f>Tabelle111[[#This Row],[Menge kg Nges]]/1000</f>
        <v>10.516</v>
      </c>
      <c r="L4789" s="1">
        <f>Tabelle111[[#This Row],[Menge kg P2O5]]/1000</f>
        <v>6.95</v>
      </c>
      <c r="M4789" s="1">
        <f>Tabelle111[[#This Row],[Menge t Nges]]/Tabelle111[[#This Row],[Anzahl Lieferscheine]]</f>
        <v>0.45721739130434785</v>
      </c>
      <c r="N4789" s="1">
        <f>Tabelle111[[#This Row],[Menge t P2O5]]/Tabelle111[[#This Row],[Anzahl Lieferscheine]]</f>
        <v>0.30217391304347829</v>
      </c>
    </row>
    <row r="4790" spans="1:14" x14ac:dyDescent="0.2">
      <c r="A4790" s="2" t="s">
        <v>28</v>
      </c>
      <c r="B4790" s="2" t="s">
        <v>28</v>
      </c>
      <c r="C4790" s="2" t="s">
        <v>6</v>
      </c>
      <c r="D4790" s="2" t="s">
        <v>15</v>
      </c>
      <c r="E4790" s="2" t="s">
        <v>21</v>
      </c>
      <c r="F4790" s="2" t="s">
        <v>61</v>
      </c>
      <c r="G4790" s="1">
        <v>17801.700000000004</v>
      </c>
      <c r="H4790" s="1">
        <v>10317.4</v>
      </c>
      <c r="I4790" s="4">
        <v>24</v>
      </c>
      <c r="J4790" s="2" t="s">
        <v>69</v>
      </c>
      <c r="K4790" s="1">
        <f>Tabelle111[[#This Row],[Menge kg Nges]]/1000</f>
        <v>17.801700000000004</v>
      </c>
      <c r="L4790" s="1">
        <f>Tabelle111[[#This Row],[Menge kg P2O5]]/1000</f>
        <v>10.317399999999999</v>
      </c>
      <c r="M4790" s="1">
        <f>Tabelle111[[#This Row],[Menge t Nges]]/Tabelle111[[#This Row],[Anzahl Lieferscheine]]</f>
        <v>0.74173750000000016</v>
      </c>
      <c r="N4790" s="1">
        <f>Tabelle111[[#This Row],[Menge t P2O5]]/Tabelle111[[#This Row],[Anzahl Lieferscheine]]</f>
        <v>0.42989166666666662</v>
      </c>
    </row>
    <row r="4791" spans="1:14" x14ac:dyDescent="0.2">
      <c r="A4791" s="2" t="s">
        <v>28</v>
      </c>
      <c r="B4791" s="2" t="s">
        <v>28</v>
      </c>
      <c r="C4791" s="2" t="s">
        <v>6</v>
      </c>
      <c r="D4791" s="2" t="s">
        <v>15</v>
      </c>
      <c r="E4791" s="2" t="s">
        <v>9</v>
      </c>
      <c r="F4791" s="2" t="s">
        <v>61</v>
      </c>
      <c r="G4791" s="1">
        <v>41971.120000000024</v>
      </c>
      <c r="H4791" s="1">
        <v>21545.600000000002</v>
      </c>
      <c r="I4791" s="4">
        <v>107</v>
      </c>
      <c r="J4791" s="2" t="s">
        <v>69</v>
      </c>
      <c r="K4791" s="1">
        <f>Tabelle111[[#This Row],[Menge kg Nges]]/1000</f>
        <v>41.971120000000028</v>
      </c>
      <c r="L4791" s="1">
        <f>Tabelle111[[#This Row],[Menge kg P2O5]]/1000</f>
        <v>21.545600000000004</v>
      </c>
      <c r="M4791" s="1">
        <f>Tabelle111[[#This Row],[Menge t Nges]]/Tabelle111[[#This Row],[Anzahl Lieferscheine]]</f>
        <v>0.39225345794392547</v>
      </c>
      <c r="N4791" s="1">
        <f>Tabelle111[[#This Row],[Menge t P2O5]]/Tabelle111[[#This Row],[Anzahl Lieferscheine]]</f>
        <v>0.20136074766355144</v>
      </c>
    </row>
    <row r="4792" spans="1:14" x14ac:dyDescent="0.2">
      <c r="A4792" s="2" t="s">
        <v>28</v>
      </c>
      <c r="B4792" s="2" t="s">
        <v>28</v>
      </c>
      <c r="C4792" s="2" t="s">
        <v>6</v>
      </c>
      <c r="D4792" s="2" t="s">
        <v>15</v>
      </c>
      <c r="E4792" s="2" t="s">
        <v>10</v>
      </c>
      <c r="F4792" s="2" t="s">
        <v>61</v>
      </c>
      <c r="G4792" s="1">
        <v>25327.399999999998</v>
      </c>
      <c r="H4792" s="1">
        <v>10435.480000000001</v>
      </c>
      <c r="I4792" s="4">
        <v>49</v>
      </c>
      <c r="J4792" s="2" t="s">
        <v>69</v>
      </c>
      <c r="K4792" s="1">
        <f>Tabelle111[[#This Row],[Menge kg Nges]]/1000</f>
        <v>25.327399999999997</v>
      </c>
      <c r="L4792" s="1">
        <f>Tabelle111[[#This Row],[Menge kg P2O5]]/1000</f>
        <v>10.435480000000002</v>
      </c>
      <c r="M4792" s="1">
        <f>Tabelle111[[#This Row],[Menge t Nges]]/Tabelle111[[#This Row],[Anzahl Lieferscheine]]</f>
        <v>0.51688571428571428</v>
      </c>
      <c r="N4792" s="1">
        <f>Tabelle111[[#This Row],[Menge t P2O5]]/Tabelle111[[#This Row],[Anzahl Lieferscheine]]</f>
        <v>0.21296897959183678</v>
      </c>
    </row>
    <row r="4793" spans="1:14" x14ac:dyDescent="0.2">
      <c r="A4793" s="2" t="s">
        <v>28</v>
      </c>
      <c r="B4793" s="2" t="s">
        <v>28</v>
      </c>
      <c r="C4793" s="2" t="s">
        <v>6</v>
      </c>
      <c r="D4793" s="2" t="s">
        <v>15</v>
      </c>
      <c r="E4793" s="2" t="s">
        <v>23</v>
      </c>
      <c r="F4793" s="2" t="s">
        <v>61</v>
      </c>
      <c r="G4793" s="1">
        <v>780</v>
      </c>
      <c r="H4793" s="1">
        <v>321.75</v>
      </c>
      <c r="I4793" s="4">
        <v>3</v>
      </c>
      <c r="J4793" s="2" t="s">
        <v>69</v>
      </c>
      <c r="K4793" s="1">
        <f>Tabelle111[[#This Row],[Menge kg Nges]]/1000</f>
        <v>0.78</v>
      </c>
      <c r="L4793" s="1">
        <f>Tabelle111[[#This Row],[Menge kg P2O5]]/1000</f>
        <v>0.32174999999999998</v>
      </c>
      <c r="M4793" s="1">
        <f>Tabelle111[[#This Row],[Menge t Nges]]/Tabelle111[[#This Row],[Anzahl Lieferscheine]]</f>
        <v>0.26</v>
      </c>
      <c r="N4793" s="1">
        <f>Tabelle111[[#This Row],[Menge t P2O5]]/Tabelle111[[#This Row],[Anzahl Lieferscheine]]</f>
        <v>0.10725</v>
      </c>
    </row>
    <row r="4794" spans="1:14" x14ac:dyDescent="0.2">
      <c r="A4794" s="2" t="s">
        <v>28</v>
      </c>
      <c r="B4794" s="2" t="s">
        <v>28</v>
      </c>
      <c r="C4794" s="2" t="s">
        <v>25</v>
      </c>
      <c r="D4794" s="2" t="s">
        <v>25</v>
      </c>
      <c r="E4794" s="2" t="s">
        <v>26</v>
      </c>
      <c r="F4794" s="2" t="s">
        <v>61</v>
      </c>
      <c r="G4794" s="1">
        <v>226321.59</v>
      </c>
      <c r="H4794" s="1">
        <v>112880.69</v>
      </c>
      <c r="I4794" s="4">
        <v>221</v>
      </c>
      <c r="J4794" s="2" t="s">
        <v>69</v>
      </c>
      <c r="K4794" s="1">
        <f>Tabelle111[[#This Row],[Menge kg Nges]]/1000</f>
        <v>226.32158999999999</v>
      </c>
      <c r="L4794" s="1">
        <f>Tabelle111[[#This Row],[Menge kg P2O5]]/1000</f>
        <v>112.88069</v>
      </c>
      <c r="M4794" s="1">
        <f>Tabelle111[[#This Row],[Menge t Nges]]/Tabelle111[[#This Row],[Anzahl Lieferscheine]]</f>
        <v>1.0240795927601809</v>
      </c>
      <c r="N4794" s="1">
        <f>Tabelle111[[#This Row],[Menge t P2O5]]/Tabelle111[[#This Row],[Anzahl Lieferscheine]]</f>
        <v>0.51077235294117651</v>
      </c>
    </row>
    <row r="4795" spans="1:14" x14ac:dyDescent="0.2">
      <c r="A4795" s="2" t="s">
        <v>28</v>
      </c>
      <c r="B4795" s="2" t="s">
        <v>28</v>
      </c>
      <c r="C4795" s="2" t="s">
        <v>63</v>
      </c>
      <c r="D4795" s="2" t="s">
        <v>63</v>
      </c>
      <c r="E4795" s="2" t="s">
        <v>63</v>
      </c>
      <c r="F4795" s="2" t="s">
        <v>61</v>
      </c>
      <c r="G4795" s="1">
        <v>420</v>
      </c>
      <c r="H4795" s="1">
        <v>340</v>
      </c>
      <c r="I4795" s="4">
        <v>1</v>
      </c>
      <c r="J4795" s="2" t="s">
        <v>69</v>
      </c>
      <c r="K4795" s="1">
        <f>Tabelle111[[#This Row],[Menge kg Nges]]/1000</f>
        <v>0.42</v>
      </c>
      <c r="L4795" s="1">
        <f>Tabelle111[[#This Row],[Menge kg P2O5]]/1000</f>
        <v>0.34</v>
      </c>
      <c r="M4795" s="1">
        <f>Tabelle111[[#This Row],[Menge t Nges]]/Tabelle111[[#This Row],[Anzahl Lieferscheine]]</f>
        <v>0.42</v>
      </c>
      <c r="N4795" s="1">
        <f>Tabelle111[[#This Row],[Menge t P2O5]]/Tabelle111[[#This Row],[Anzahl Lieferscheine]]</f>
        <v>0.34</v>
      </c>
    </row>
    <row r="4796" spans="1:14" x14ac:dyDescent="0.2">
      <c r="A4796" s="2" t="s">
        <v>28</v>
      </c>
      <c r="B4796" s="2" t="s">
        <v>56</v>
      </c>
      <c r="C4796" s="2" t="s">
        <v>6</v>
      </c>
      <c r="D4796" s="2" t="s">
        <v>7</v>
      </c>
      <c r="E4796" s="2" t="s">
        <v>9</v>
      </c>
      <c r="F4796" s="2" t="s">
        <v>61</v>
      </c>
      <c r="G4796" s="1">
        <v>154</v>
      </c>
      <c r="H4796" s="1">
        <v>63</v>
      </c>
      <c r="I4796" s="4">
        <v>2</v>
      </c>
      <c r="J4796" s="2" t="s">
        <v>69</v>
      </c>
      <c r="K4796" s="1">
        <f>Tabelle111[[#This Row],[Menge kg Nges]]/1000</f>
        <v>0.154</v>
      </c>
      <c r="L4796" s="1">
        <f>Tabelle111[[#This Row],[Menge kg P2O5]]/1000</f>
        <v>6.3E-2</v>
      </c>
      <c r="M4796" s="1">
        <f>Tabelle111[[#This Row],[Menge t Nges]]/Tabelle111[[#This Row],[Anzahl Lieferscheine]]</f>
        <v>7.6999999999999999E-2</v>
      </c>
      <c r="N4796" s="1">
        <f>Tabelle111[[#This Row],[Menge t P2O5]]/Tabelle111[[#This Row],[Anzahl Lieferscheine]]</f>
        <v>3.15E-2</v>
      </c>
    </row>
    <row r="4797" spans="1:14" x14ac:dyDescent="0.2">
      <c r="A4797" s="2" t="s">
        <v>28</v>
      </c>
      <c r="B4797" s="2" t="s">
        <v>56</v>
      </c>
      <c r="C4797" s="2" t="s">
        <v>6</v>
      </c>
      <c r="D4797" s="2" t="s">
        <v>15</v>
      </c>
      <c r="E4797" s="2" t="s">
        <v>21</v>
      </c>
      <c r="F4797" s="2" t="s">
        <v>61</v>
      </c>
      <c r="G4797" s="1">
        <v>1365</v>
      </c>
      <c r="H4797" s="1">
        <v>1105</v>
      </c>
      <c r="I4797" s="4">
        <v>1</v>
      </c>
      <c r="J4797" s="2" t="s">
        <v>69</v>
      </c>
      <c r="K4797" s="1">
        <f>Tabelle111[[#This Row],[Menge kg Nges]]/1000</f>
        <v>1.365</v>
      </c>
      <c r="L4797" s="1">
        <f>Tabelle111[[#This Row],[Menge kg P2O5]]/1000</f>
        <v>1.105</v>
      </c>
      <c r="M4797" s="1">
        <f>Tabelle111[[#This Row],[Menge t Nges]]/Tabelle111[[#This Row],[Anzahl Lieferscheine]]</f>
        <v>1.365</v>
      </c>
      <c r="N4797" s="1">
        <f>Tabelle111[[#This Row],[Menge t P2O5]]/Tabelle111[[#This Row],[Anzahl Lieferscheine]]</f>
        <v>1.105</v>
      </c>
    </row>
    <row r="4798" spans="1:14" x14ac:dyDescent="0.2">
      <c r="A4798" s="2" t="s">
        <v>28</v>
      </c>
      <c r="B4798" s="2" t="s">
        <v>56</v>
      </c>
      <c r="C4798" s="2" t="s">
        <v>6</v>
      </c>
      <c r="D4798" s="2" t="s">
        <v>15</v>
      </c>
      <c r="E4798" s="2" t="s">
        <v>9</v>
      </c>
      <c r="F4798" s="2" t="s">
        <v>61</v>
      </c>
      <c r="G4798" s="1">
        <v>276</v>
      </c>
      <c r="H4798" s="1">
        <v>180</v>
      </c>
      <c r="I4798" s="4">
        <v>1</v>
      </c>
      <c r="J4798" s="2" t="s">
        <v>69</v>
      </c>
      <c r="K4798" s="1">
        <f>Tabelle111[[#This Row],[Menge kg Nges]]/1000</f>
        <v>0.27600000000000002</v>
      </c>
      <c r="L4798" s="1">
        <f>Tabelle111[[#This Row],[Menge kg P2O5]]/1000</f>
        <v>0.18</v>
      </c>
      <c r="M4798" s="1">
        <f>Tabelle111[[#This Row],[Menge t Nges]]/Tabelle111[[#This Row],[Anzahl Lieferscheine]]</f>
        <v>0.27600000000000002</v>
      </c>
      <c r="N4798" s="1">
        <f>Tabelle111[[#This Row],[Menge t P2O5]]/Tabelle111[[#This Row],[Anzahl Lieferscheine]]</f>
        <v>0.18</v>
      </c>
    </row>
    <row r="4799" spans="1:14" x14ac:dyDescent="0.2">
      <c r="A4799" s="2" t="s">
        <v>28</v>
      </c>
      <c r="B4799" s="2" t="s">
        <v>56</v>
      </c>
      <c r="C4799" s="2" t="s">
        <v>25</v>
      </c>
      <c r="D4799" s="2" t="s">
        <v>25</v>
      </c>
      <c r="E4799" s="2" t="s">
        <v>26</v>
      </c>
      <c r="F4799" s="2" t="s">
        <v>61</v>
      </c>
      <c r="G4799" s="1">
        <v>16149.599999999999</v>
      </c>
      <c r="H4799" s="1">
        <v>6411.9999999999991</v>
      </c>
      <c r="I4799" s="4">
        <v>22</v>
      </c>
      <c r="J4799" s="2" t="s">
        <v>69</v>
      </c>
      <c r="K4799" s="1">
        <f>Tabelle111[[#This Row],[Menge kg Nges]]/1000</f>
        <v>16.1496</v>
      </c>
      <c r="L4799" s="1">
        <f>Tabelle111[[#This Row],[Menge kg P2O5]]/1000</f>
        <v>6.411999999999999</v>
      </c>
      <c r="M4799" s="1">
        <f>Tabelle111[[#This Row],[Menge t Nges]]/Tabelle111[[#This Row],[Anzahl Lieferscheine]]</f>
        <v>0.73407272727272721</v>
      </c>
      <c r="N4799" s="1">
        <f>Tabelle111[[#This Row],[Menge t P2O5]]/Tabelle111[[#This Row],[Anzahl Lieferscheine]]</f>
        <v>0.29145454545454541</v>
      </c>
    </row>
    <row r="4800" spans="1:14" x14ac:dyDescent="0.2">
      <c r="A4800" s="2" t="s">
        <v>56</v>
      </c>
      <c r="B4800" s="2" t="s">
        <v>5</v>
      </c>
      <c r="C4800" s="2" t="s">
        <v>6</v>
      </c>
      <c r="D4800" s="2" t="s">
        <v>7</v>
      </c>
      <c r="E4800" s="2" t="s">
        <v>8</v>
      </c>
      <c r="F4800" s="2" t="s">
        <v>61</v>
      </c>
      <c r="G4800" s="1">
        <v>105.25</v>
      </c>
      <c r="H4800" s="1">
        <v>34.25</v>
      </c>
      <c r="I4800" s="4">
        <v>1</v>
      </c>
      <c r="J4800" s="2" t="s">
        <v>69</v>
      </c>
      <c r="K4800" s="1">
        <f>Tabelle111[[#This Row],[Menge kg Nges]]/1000</f>
        <v>0.10525</v>
      </c>
      <c r="L4800" s="1">
        <f>Tabelle111[[#This Row],[Menge kg P2O5]]/1000</f>
        <v>3.4250000000000003E-2</v>
      </c>
      <c r="M4800" s="1">
        <f>Tabelle111[[#This Row],[Menge t Nges]]/Tabelle111[[#This Row],[Anzahl Lieferscheine]]</f>
        <v>0.10525</v>
      </c>
      <c r="N4800" s="1">
        <f>Tabelle111[[#This Row],[Menge t P2O5]]/Tabelle111[[#This Row],[Anzahl Lieferscheine]]</f>
        <v>3.4250000000000003E-2</v>
      </c>
    </row>
    <row r="4801" spans="1:14" x14ac:dyDescent="0.2">
      <c r="A4801" s="2" t="s">
        <v>56</v>
      </c>
      <c r="B4801" s="2" t="s">
        <v>5</v>
      </c>
      <c r="C4801" s="2" t="s">
        <v>6</v>
      </c>
      <c r="D4801" s="2" t="s">
        <v>15</v>
      </c>
      <c r="E4801" s="2" t="s">
        <v>18</v>
      </c>
      <c r="F4801" s="2" t="s">
        <v>61</v>
      </c>
      <c r="G4801" s="1">
        <v>1167.6100000000001</v>
      </c>
      <c r="H4801" s="1">
        <v>845.47</v>
      </c>
      <c r="I4801" s="4">
        <v>2</v>
      </c>
      <c r="J4801" s="2" t="s">
        <v>69</v>
      </c>
      <c r="K4801" s="1">
        <f>Tabelle111[[#This Row],[Menge kg Nges]]/1000</f>
        <v>1.16761</v>
      </c>
      <c r="L4801" s="1">
        <f>Tabelle111[[#This Row],[Menge kg P2O5]]/1000</f>
        <v>0.84547000000000005</v>
      </c>
      <c r="M4801" s="1">
        <f>Tabelle111[[#This Row],[Menge t Nges]]/Tabelle111[[#This Row],[Anzahl Lieferscheine]]</f>
        <v>0.58380500000000002</v>
      </c>
      <c r="N4801" s="1">
        <f>Tabelle111[[#This Row],[Menge t P2O5]]/Tabelle111[[#This Row],[Anzahl Lieferscheine]]</f>
        <v>0.42273500000000003</v>
      </c>
    </row>
    <row r="4802" spans="1:14" x14ac:dyDescent="0.2">
      <c r="A4802" s="2" t="s">
        <v>56</v>
      </c>
      <c r="B4802" s="2" t="s">
        <v>5</v>
      </c>
      <c r="C4802" s="2" t="s">
        <v>6</v>
      </c>
      <c r="D4802" s="2" t="s">
        <v>15</v>
      </c>
      <c r="E4802" s="2" t="s">
        <v>19</v>
      </c>
      <c r="F4802" s="2" t="s">
        <v>61</v>
      </c>
      <c r="G4802" s="1">
        <v>4252.5</v>
      </c>
      <c r="H4802" s="1">
        <v>4725</v>
      </c>
      <c r="I4802" s="4">
        <v>1</v>
      </c>
      <c r="J4802" s="2" t="s">
        <v>69</v>
      </c>
      <c r="K4802" s="1">
        <f>Tabelle111[[#This Row],[Menge kg Nges]]/1000</f>
        <v>4.2525000000000004</v>
      </c>
      <c r="L4802" s="1">
        <f>Tabelle111[[#This Row],[Menge kg P2O5]]/1000</f>
        <v>4.7249999999999996</v>
      </c>
      <c r="M4802" s="1">
        <f>Tabelle111[[#This Row],[Menge t Nges]]/Tabelle111[[#This Row],[Anzahl Lieferscheine]]</f>
        <v>4.2525000000000004</v>
      </c>
      <c r="N4802" s="1">
        <f>Tabelle111[[#This Row],[Menge t P2O5]]/Tabelle111[[#This Row],[Anzahl Lieferscheine]]</f>
        <v>4.7249999999999996</v>
      </c>
    </row>
    <row r="4803" spans="1:14" x14ac:dyDescent="0.2">
      <c r="A4803" s="2" t="s">
        <v>56</v>
      </c>
      <c r="B4803" s="2" t="s">
        <v>28</v>
      </c>
      <c r="C4803" s="2" t="s">
        <v>6</v>
      </c>
      <c r="D4803" s="2" t="s">
        <v>15</v>
      </c>
      <c r="E4803" s="2" t="s">
        <v>19</v>
      </c>
      <c r="F4803" s="2" t="s">
        <v>61</v>
      </c>
      <c r="G4803" s="1">
        <v>1365</v>
      </c>
      <c r="H4803" s="1">
        <v>1105</v>
      </c>
      <c r="I4803" s="4">
        <v>1</v>
      </c>
      <c r="J4803" s="2" t="s">
        <v>69</v>
      </c>
      <c r="K4803" s="1">
        <f>Tabelle111[[#This Row],[Menge kg Nges]]/1000</f>
        <v>1.365</v>
      </c>
      <c r="L4803" s="1">
        <f>Tabelle111[[#This Row],[Menge kg P2O5]]/1000</f>
        <v>1.105</v>
      </c>
      <c r="M4803" s="1">
        <f>Tabelle111[[#This Row],[Menge t Nges]]/Tabelle111[[#This Row],[Anzahl Lieferscheine]]</f>
        <v>1.365</v>
      </c>
      <c r="N4803" s="1">
        <f>Tabelle111[[#This Row],[Menge t P2O5]]/Tabelle111[[#This Row],[Anzahl Lieferscheine]]</f>
        <v>1.105</v>
      </c>
    </row>
    <row r="4804" spans="1:14" x14ac:dyDescent="0.2">
      <c r="A4804" s="2" t="s">
        <v>56</v>
      </c>
      <c r="B4804" s="2" t="s">
        <v>28</v>
      </c>
      <c r="C4804" s="2" t="s">
        <v>6</v>
      </c>
      <c r="D4804" s="2" t="s">
        <v>15</v>
      </c>
      <c r="E4804" s="2" t="s">
        <v>9</v>
      </c>
      <c r="F4804" s="2" t="s">
        <v>61</v>
      </c>
      <c r="G4804" s="1">
        <v>1258.56</v>
      </c>
      <c r="H4804" s="1">
        <v>820.8</v>
      </c>
      <c r="I4804" s="4">
        <v>5</v>
      </c>
      <c r="J4804" s="2" t="s">
        <v>69</v>
      </c>
      <c r="K4804" s="1">
        <f>Tabelle111[[#This Row],[Menge kg Nges]]/1000</f>
        <v>1.2585599999999999</v>
      </c>
      <c r="L4804" s="1">
        <f>Tabelle111[[#This Row],[Menge kg P2O5]]/1000</f>
        <v>0.82079999999999997</v>
      </c>
      <c r="M4804" s="1">
        <f>Tabelle111[[#This Row],[Menge t Nges]]/Tabelle111[[#This Row],[Anzahl Lieferscheine]]</f>
        <v>0.25171199999999999</v>
      </c>
      <c r="N4804" s="1">
        <f>Tabelle111[[#This Row],[Menge t P2O5]]/Tabelle111[[#This Row],[Anzahl Lieferscheine]]</f>
        <v>0.16416</v>
      </c>
    </row>
    <row r="4805" spans="1:14" x14ac:dyDescent="0.2">
      <c r="A4805" s="2" t="s">
        <v>56</v>
      </c>
      <c r="B4805" s="2" t="s">
        <v>28</v>
      </c>
      <c r="C4805" s="2" t="s">
        <v>6</v>
      </c>
      <c r="D4805" s="2" t="s">
        <v>15</v>
      </c>
      <c r="E4805" s="2" t="s">
        <v>10</v>
      </c>
      <c r="F4805" s="2" t="s">
        <v>61</v>
      </c>
      <c r="G4805" s="1">
        <v>2571.75</v>
      </c>
      <c r="H4805" s="1">
        <v>1098.55</v>
      </c>
      <c r="I4805" s="4">
        <v>2</v>
      </c>
      <c r="J4805" s="2" t="s">
        <v>69</v>
      </c>
      <c r="K4805" s="1">
        <f>Tabelle111[[#This Row],[Menge kg Nges]]/1000</f>
        <v>2.5717500000000002</v>
      </c>
      <c r="L4805" s="1">
        <f>Tabelle111[[#This Row],[Menge kg P2O5]]/1000</f>
        <v>1.0985499999999999</v>
      </c>
      <c r="M4805" s="1">
        <f>Tabelle111[[#This Row],[Menge t Nges]]/Tabelle111[[#This Row],[Anzahl Lieferscheine]]</f>
        <v>1.2858750000000001</v>
      </c>
      <c r="N4805" s="1">
        <f>Tabelle111[[#This Row],[Menge t P2O5]]/Tabelle111[[#This Row],[Anzahl Lieferscheine]]</f>
        <v>0.54927499999999996</v>
      </c>
    </row>
    <row r="4806" spans="1:14" x14ac:dyDescent="0.2">
      <c r="A4806" s="2" t="s">
        <v>56</v>
      </c>
      <c r="B4806" s="2" t="s">
        <v>56</v>
      </c>
      <c r="C4806" s="2" t="s">
        <v>6</v>
      </c>
      <c r="D4806" s="2" t="s">
        <v>7</v>
      </c>
      <c r="E4806" s="2" t="s">
        <v>8</v>
      </c>
      <c r="F4806" s="2" t="s">
        <v>61</v>
      </c>
      <c r="G4806" s="1">
        <v>28148.769999999997</v>
      </c>
      <c r="H4806" s="1">
        <v>10086.670000000002</v>
      </c>
      <c r="I4806" s="4">
        <v>9</v>
      </c>
      <c r="J4806" s="2" t="s">
        <v>69</v>
      </c>
      <c r="K4806" s="1">
        <f>Tabelle111[[#This Row],[Menge kg Nges]]/1000</f>
        <v>28.148769999999995</v>
      </c>
      <c r="L4806" s="1">
        <f>Tabelle111[[#This Row],[Menge kg P2O5]]/1000</f>
        <v>10.086670000000002</v>
      </c>
      <c r="M4806" s="1">
        <f>Tabelle111[[#This Row],[Menge t Nges]]/Tabelle111[[#This Row],[Anzahl Lieferscheine]]</f>
        <v>3.1276411111111107</v>
      </c>
      <c r="N4806" s="1">
        <f>Tabelle111[[#This Row],[Menge t P2O5]]/Tabelle111[[#This Row],[Anzahl Lieferscheine]]</f>
        <v>1.1207411111111112</v>
      </c>
    </row>
    <row r="4807" spans="1:14" x14ac:dyDescent="0.2">
      <c r="A4807" s="2" t="s">
        <v>56</v>
      </c>
      <c r="B4807" s="2" t="s">
        <v>56</v>
      </c>
      <c r="C4807" s="2" t="s">
        <v>6</v>
      </c>
      <c r="D4807" s="2" t="s">
        <v>7</v>
      </c>
      <c r="E4807" s="2" t="s">
        <v>9</v>
      </c>
      <c r="F4807" s="2" t="s">
        <v>61</v>
      </c>
      <c r="G4807" s="1">
        <v>13837.189999999999</v>
      </c>
      <c r="H4807" s="1">
        <v>6437.5</v>
      </c>
      <c r="I4807" s="4">
        <v>11</v>
      </c>
      <c r="J4807" s="2" t="s">
        <v>69</v>
      </c>
      <c r="K4807" s="1">
        <f>Tabelle111[[#This Row],[Menge kg Nges]]/1000</f>
        <v>13.837189999999998</v>
      </c>
      <c r="L4807" s="1">
        <f>Tabelle111[[#This Row],[Menge kg P2O5]]/1000</f>
        <v>6.4375</v>
      </c>
      <c r="M4807" s="1">
        <f>Tabelle111[[#This Row],[Menge t Nges]]/Tabelle111[[#This Row],[Anzahl Lieferscheine]]</f>
        <v>1.2579263636363633</v>
      </c>
      <c r="N4807" s="1">
        <f>Tabelle111[[#This Row],[Menge t P2O5]]/Tabelle111[[#This Row],[Anzahl Lieferscheine]]</f>
        <v>0.58522727272727271</v>
      </c>
    </row>
    <row r="4808" spans="1:14" x14ac:dyDescent="0.2">
      <c r="A4808" s="2" t="s">
        <v>56</v>
      </c>
      <c r="B4808" s="2" t="s">
        <v>56</v>
      </c>
      <c r="C4808" s="2" t="s">
        <v>6</v>
      </c>
      <c r="D4808" s="2" t="s">
        <v>7</v>
      </c>
      <c r="E4808" s="2" t="s">
        <v>11</v>
      </c>
      <c r="F4808" s="2" t="s">
        <v>61</v>
      </c>
      <c r="G4808" s="1">
        <v>375</v>
      </c>
      <c r="H4808" s="1">
        <v>210</v>
      </c>
      <c r="I4808" s="4">
        <v>1</v>
      </c>
      <c r="J4808" s="2" t="s">
        <v>69</v>
      </c>
      <c r="K4808" s="1">
        <f>Tabelle111[[#This Row],[Menge kg Nges]]/1000</f>
        <v>0.375</v>
      </c>
      <c r="L4808" s="1">
        <f>Tabelle111[[#This Row],[Menge kg P2O5]]/1000</f>
        <v>0.21</v>
      </c>
      <c r="M4808" s="1">
        <f>Tabelle111[[#This Row],[Menge t Nges]]/Tabelle111[[#This Row],[Anzahl Lieferscheine]]</f>
        <v>0.375</v>
      </c>
      <c r="N4808" s="1">
        <f>Tabelle111[[#This Row],[Menge t P2O5]]/Tabelle111[[#This Row],[Anzahl Lieferscheine]]</f>
        <v>0.21</v>
      </c>
    </row>
    <row r="4809" spans="1:14" x14ac:dyDescent="0.2">
      <c r="A4809" s="2" t="s">
        <v>56</v>
      </c>
      <c r="B4809" s="2" t="s">
        <v>56</v>
      </c>
      <c r="C4809" s="2" t="s">
        <v>6</v>
      </c>
      <c r="D4809" s="2" t="s">
        <v>15</v>
      </c>
      <c r="E4809" s="2" t="s">
        <v>17</v>
      </c>
      <c r="F4809" s="2" t="s">
        <v>61</v>
      </c>
      <c r="G4809" s="1">
        <v>24.54</v>
      </c>
      <c r="H4809" s="1">
        <v>11.64</v>
      </c>
      <c r="I4809" s="4">
        <v>8</v>
      </c>
      <c r="J4809" s="2" t="s">
        <v>69</v>
      </c>
      <c r="K4809" s="1">
        <f>Tabelle111[[#This Row],[Menge kg Nges]]/1000</f>
        <v>2.4539999999999999E-2</v>
      </c>
      <c r="L4809" s="1">
        <f>Tabelle111[[#This Row],[Menge kg P2O5]]/1000</f>
        <v>1.1640000000000001E-2</v>
      </c>
      <c r="M4809" s="1">
        <f>Tabelle111[[#This Row],[Menge t Nges]]/Tabelle111[[#This Row],[Anzahl Lieferscheine]]</f>
        <v>3.0674999999999999E-3</v>
      </c>
      <c r="N4809" s="1">
        <f>Tabelle111[[#This Row],[Menge t P2O5]]/Tabelle111[[#This Row],[Anzahl Lieferscheine]]</f>
        <v>1.4550000000000001E-3</v>
      </c>
    </row>
    <row r="4810" spans="1:14" x14ac:dyDescent="0.2">
      <c r="A4810" s="2" t="s">
        <v>56</v>
      </c>
      <c r="B4810" s="2" t="s">
        <v>56</v>
      </c>
      <c r="C4810" s="2" t="s">
        <v>6</v>
      </c>
      <c r="D4810" s="2" t="s">
        <v>15</v>
      </c>
      <c r="E4810" s="2" t="s">
        <v>18</v>
      </c>
      <c r="F4810" s="2" t="s">
        <v>61</v>
      </c>
      <c r="G4810" s="1">
        <v>12542.560000000001</v>
      </c>
      <c r="H4810" s="1">
        <v>9969.119999999999</v>
      </c>
      <c r="I4810" s="4">
        <v>16</v>
      </c>
      <c r="J4810" s="2" t="s">
        <v>69</v>
      </c>
      <c r="K4810" s="1">
        <f>Tabelle111[[#This Row],[Menge kg Nges]]/1000</f>
        <v>12.542560000000002</v>
      </c>
      <c r="L4810" s="1">
        <f>Tabelle111[[#This Row],[Menge kg P2O5]]/1000</f>
        <v>9.9691199999999984</v>
      </c>
      <c r="M4810" s="1">
        <f>Tabelle111[[#This Row],[Menge t Nges]]/Tabelle111[[#This Row],[Anzahl Lieferscheine]]</f>
        <v>0.78391000000000011</v>
      </c>
      <c r="N4810" s="1">
        <f>Tabelle111[[#This Row],[Menge t P2O5]]/Tabelle111[[#This Row],[Anzahl Lieferscheine]]</f>
        <v>0.6230699999999999</v>
      </c>
    </row>
    <row r="4811" spans="1:14" x14ac:dyDescent="0.2">
      <c r="A4811" s="2" t="s">
        <v>56</v>
      </c>
      <c r="B4811" s="2" t="s">
        <v>56</v>
      </c>
      <c r="C4811" s="2" t="s">
        <v>6</v>
      </c>
      <c r="D4811" s="2" t="s">
        <v>15</v>
      </c>
      <c r="E4811" s="2" t="s">
        <v>19</v>
      </c>
      <c r="F4811" s="2" t="s">
        <v>61</v>
      </c>
      <c r="G4811" s="1">
        <v>985.5</v>
      </c>
      <c r="H4811" s="1">
        <v>1095</v>
      </c>
      <c r="I4811" s="4">
        <v>6</v>
      </c>
      <c r="J4811" s="2" t="s">
        <v>69</v>
      </c>
      <c r="K4811" s="1">
        <f>Tabelle111[[#This Row],[Menge kg Nges]]/1000</f>
        <v>0.98550000000000004</v>
      </c>
      <c r="L4811" s="1">
        <f>Tabelle111[[#This Row],[Menge kg P2O5]]/1000</f>
        <v>1.095</v>
      </c>
      <c r="M4811" s="1">
        <f>Tabelle111[[#This Row],[Menge t Nges]]/Tabelle111[[#This Row],[Anzahl Lieferscheine]]</f>
        <v>0.16425000000000001</v>
      </c>
      <c r="N4811" s="1">
        <f>Tabelle111[[#This Row],[Menge t P2O5]]/Tabelle111[[#This Row],[Anzahl Lieferscheine]]</f>
        <v>0.1825</v>
      </c>
    </row>
    <row r="4812" spans="1:14" x14ac:dyDescent="0.2">
      <c r="A4812" s="2" t="s">
        <v>56</v>
      </c>
      <c r="B4812" s="2" t="s">
        <v>56</v>
      </c>
      <c r="C4812" s="2" t="s">
        <v>6</v>
      </c>
      <c r="D4812" s="2" t="s">
        <v>15</v>
      </c>
      <c r="E4812" s="2" t="s">
        <v>20</v>
      </c>
      <c r="F4812" s="2" t="s">
        <v>61</v>
      </c>
      <c r="G4812" s="1">
        <v>2148.8000000000002</v>
      </c>
      <c r="H4812" s="1">
        <v>1465</v>
      </c>
      <c r="I4812" s="4">
        <v>35</v>
      </c>
      <c r="J4812" s="2" t="s">
        <v>69</v>
      </c>
      <c r="K4812" s="1">
        <f>Tabelle111[[#This Row],[Menge kg Nges]]/1000</f>
        <v>2.1488</v>
      </c>
      <c r="L4812" s="1">
        <f>Tabelle111[[#This Row],[Menge kg P2O5]]/1000</f>
        <v>1.4650000000000001</v>
      </c>
      <c r="M4812" s="1">
        <f>Tabelle111[[#This Row],[Menge t Nges]]/Tabelle111[[#This Row],[Anzahl Lieferscheine]]</f>
        <v>6.1394285714285714E-2</v>
      </c>
      <c r="N4812" s="1">
        <f>Tabelle111[[#This Row],[Menge t P2O5]]/Tabelle111[[#This Row],[Anzahl Lieferscheine]]</f>
        <v>4.1857142857142857E-2</v>
      </c>
    </row>
    <row r="4813" spans="1:14" x14ac:dyDescent="0.2">
      <c r="A4813" s="2" t="s">
        <v>56</v>
      </c>
      <c r="B4813" s="2" t="s">
        <v>56</v>
      </c>
      <c r="C4813" s="2" t="s">
        <v>6</v>
      </c>
      <c r="D4813" s="2" t="s">
        <v>15</v>
      </c>
      <c r="E4813" s="2" t="s">
        <v>9</v>
      </c>
      <c r="F4813" s="2" t="s">
        <v>61</v>
      </c>
      <c r="G4813" s="1">
        <v>20809.80000000001</v>
      </c>
      <c r="H4813" s="1">
        <v>12682.750000000004</v>
      </c>
      <c r="I4813" s="4">
        <v>132</v>
      </c>
      <c r="J4813" s="2" t="s">
        <v>69</v>
      </c>
      <c r="K4813" s="1">
        <f>Tabelle111[[#This Row],[Menge kg Nges]]/1000</f>
        <v>20.80980000000001</v>
      </c>
      <c r="L4813" s="1">
        <f>Tabelle111[[#This Row],[Menge kg P2O5]]/1000</f>
        <v>12.682750000000004</v>
      </c>
      <c r="M4813" s="1">
        <f>Tabelle111[[#This Row],[Menge t Nges]]/Tabelle111[[#This Row],[Anzahl Lieferscheine]]</f>
        <v>0.15765000000000007</v>
      </c>
      <c r="N4813" s="1">
        <f>Tabelle111[[#This Row],[Menge t P2O5]]/Tabelle111[[#This Row],[Anzahl Lieferscheine]]</f>
        <v>9.6081439393939427E-2</v>
      </c>
    </row>
    <row r="4814" spans="1:14" x14ac:dyDescent="0.2">
      <c r="A4814" s="2" t="s">
        <v>56</v>
      </c>
      <c r="B4814" s="2" t="s">
        <v>56</v>
      </c>
      <c r="C4814" s="2" t="s">
        <v>6</v>
      </c>
      <c r="D4814" s="2" t="s">
        <v>15</v>
      </c>
      <c r="E4814" s="2" t="s">
        <v>23</v>
      </c>
      <c r="F4814" s="2" t="s">
        <v>61</v>
      </c>
      <c r="G4814" s="1">
        <v>1682</v>
      </c>
      <c r="H4814" s="1">
        <v>693.82</v>
      </c>
      <c r="I4814" s="4">
        <v>11</v>
      </c>
      <c r="J4814" s="2" t="s">
        <v>69</v>
      </c>
      <c r="K4814" s="1">
        <f>Tabelle111[[#This Row],[Menge kg Nges]]/1000</f>
        <v>1.6819999999999999</v>
      </c>
      <c r="L4814" s="1">
        <f>Tabelle111[[#This Row],[Menge kg P2O5]]/1000</f>
        <v>0.6938200000000001</v>
      </c>
      <c r="M4814" s="1">
        <f>Tabelle111[[#This Row],[Menge t Nges]]/Tabelle111[[#This Row],[Anzahl Lieferscheine]]</f>
        <v>0.15290909090909091</v>
      </c>
      <c r="N4814" s="1">
        <f>Tabelle111[[#This Row],[Menge t P2O5]]/Tabelle111[[#This Row],[Anzahl Lieferscheine]]</f>
        <v>6.3074545454545466E-2</v>
      </c>
    </row>
    <row r="4815" spans="1:14" x14ac:dyDescent="0.2">
      <c r="A4815" s="2" t="s">
        <v>56</v>
      </c>
      <c r="B4815" s="2" t="s">
        <v>56</v>
      </c>
      <c r="C4815" s="2" t="s">
        <v>6</v>
      </c>
      <c r="D4815" s="2" t="s">
        <v>15</v>
      </c>
      <c r="E4815" s="2" t="s">
        <v>31</v>
      </c>
      <c r="F4815" s="2" t="s">
        <v>61</v>
      </c>
      <c r="G4815" s="1">
        <v>1064</v>
      </c>
      <c r="H4815" s="1">
        <v>438.9</v>
      </c>
      <c r="I4815" s="4">
        <v>5</v>
      </c>
      <c r="J4815" s="2" t="s">
        <v>69</v>
      </c>
      <c r="K4815" s="1">
        <f>Tabelle111[[#This Row],[Menge kg Nges]]/1000</f>
        <v>1.0640000000000001</v>
      </c>
      <c r="L4815" s="1">
        <f>Tabelle111[[#This Row],[Menge kg P2O5]]/1000</f>
        <v>0.43889999999999996</v>
      </c>
      <c r="M4815" s="1">
        <f>Tabelle111[[#This Row],[Menge t Nges]]/Tabelle111[[#This Row],[Anzahl Lieferscheine]]</f>
        <v>0.21280000000000002</v>
      </c>
      <c r="N4815" s="1">
        <f>Tabelle111[[#This Row],[Menge t P2O5]]/Tabelle111[[#This Row],[Anzahl Lieferscheine]]</f>
        <v>8.7779999999999997E-2</v>
      </c>
    </row>
    <row r="4816" spans="1:14" x14ac:dyDescent="0.2">
      <c r="A4816" s="2" t="s">
        <v>56</v>
      </c>
      <c r="B4816" s="2" t="s">
        <v>56</v>
      </c>
      <c r="C4816" s="2" t="s">
        <v>25</v>
      </c>
      <c r="D4816" s="2" t="s">
        <v>25</v>
      </c>
      <c r="E4816" s="2" t="s">
        <v>26</v>
      </c>
      <c r="F4816" s="2" t="s">
        <v>61</v>
      </c>
      <c r="G4816" s="1">
        <v>6379.52</v>
      </c>
      <c r="H4816" s="1">
        <v>1514.24</v>
      </c>
      <c r="I4816" s="4">
        <v>4</v>
      </c>
      <c r="J4816" s="2" t="s">
        <v>69</v>
      </c>
      <c r="K4816" s="1">
        <f>Tabelle111[[#This Row],[Menge kg Nges]]/1000</f>
        <v>6.3795200000000003</v>
      </c>
      <c r="L4816" s="1">
        <f>Tabelle111[[#This Row],[Menge kg P2O5]]/1000</f>
        <v>1.51424</v>
      </c>
      <c r="M4816" s="1">
        <f>Tabelle111[[#This Row],[Menge t Nges]]/Tabelle111[[#This Row],[Anzahl Lieferscheine]]</f>
        <v>1.5948800000000001</v>
      </c>
      <c r="N4816" s="1">
        <f>Tabelle111[[#This Row],[Menge t P2O5]]/Tabelle111[[#This Row],[Anzahl Lieferscheine]]</f>
        <v>0.37856000000000001</v>
      </c>
    </row>
    <row r="4817" spans="1:14" x14ac:dyDescent="0.2">
      <c r="A4817" s="2" t="s">
        <v>41</v>
      </c>
      <c r="B4817" s="2" t="s">
        <v>32</v>
      </c>
      <c r="C4817" s="2" t="s">
        <v>6</v>
      </c>
      <c r="D4817" s="2" t="s">
        <v>30</v>
      </c>
      <c r="E4817" s="2" t="s">
        <v>26</v>
      </c>
      <c r="F4817" s="2" t="s">
        <v>61</v>
      </c>
      <c r="G4817" s="1">
        <v>577.72</v>
      </c>
      <c r="H4817" s="1">
        <v>244.42000000000002</v>
      </c>
      <c r="I4817" s="4">
        <v>2</v>
      </c>
      <c r="J4817" s="2" t="s">
        <v>69</v>
      </c>
      <c r="K4817" s="1">
        <f>Tabelle111[[#This Row],[Menge kg Nges]]/1000</f>
        <v>0.57772000000000001</v>
      </c>
      <c r="L4817" s="1">
        <f>Tabelle111[[#This Row],[Menge kg P2O5]]/1000</f>
        <v>0.24442000000000003</v>
      </c>
      <c r="M4817" s="1">
        <f>Tabelle111[[#This Row],[Menge t Nges]]/Tabelle111[[#This Row],[Anzahl Lieferscheine]]</f>
        <v>0.28886000000000001</v>
      </c>
      <c r="N4817" s="1">
        <f>Tabelle111[[#This Row],[Menge t P2O5]]/Tabelle111[[#This Row],[Anzahl Lieferscheine]]</f>
        <v>0.12221000000000001</v>
      </c>
    </row>
    <row r="4818" spans="1:14" x14ac:dyDescent="0.2">
      <c r="A4818" s="2" t="s">
        <v>41</v>
      </c>
      <c r="B4818" s="2" t="s">
        <v>32</v>
      </c>
      <c r="C4818" s="2" t="s">
        <v>6</v>
      </c>
      <c r="D4818" s="2" t="s">
        <v>7</v>
      </c>
      <c r="E4818" s="2" t="s">
        <v>8</v>
      </c>
      <c r="F4818" s="2" t="s">
        <v>61</v>
      </c>
      <c r="G4818" s="1">
        <v>4645.2</v>
      </c>
      <c r="H4818" s="1">
        <v>2156.6999999999998</v>
      </c>
      <c r="I4818" s="4">
        <v>8</v>
      </c>
      <c r="J4818" s="2" t="s">
        <v>69</v>
      </c>
      <c r="K4818" s="1">
        <f>Tabelle111[[#This Row],[Menge kg Nges]]/1000</f>
        <v>4.6452</v>
      </c>
      <c r="L4818" s="1">
        <f>Tabelle111[[#This Row],[Menge kg P2O5]]/1000</f>
        <v>2.1566999999999998</v>
      </c>
      <c r="M4818" s="1">
        <f>Tabelle111[[#This Row],[Menge t Nges]]/Tabelle111[[#This Row],[Anzahl Lieferscheine]]</f>
        <v>0.58065</v>
      </c>
      <c r="N4818" s="1">
        <f>Tabelle111[[#This Row],[Menge t P2O5]]/Tabelle111[[#This Row],[Anzahl Lieferscheine]]</f>
        <v>0.26958749999999998</v>
      </c>
    </row>
    <row r="4819" spans="1:14" x14ac:dyDescent="0.2">
      <c r="A4819" s="2" t="s">
        <v>41</v>
      </c>
      <c r="B4819" s="2" t="s">
        <v>32</v>
      </c>
      <c r="C4819" s="2" t="s">
        <v>6</v>
      </c>
      <c r="D4819" s="2" t="s">
        <v>7</v>
      </c>
      <c r="E4819" s="2" t="s">
        <v>9</v>
      </c>
      <c r="F4819" s="2" t="s">
        <v>61</v>
      </c>
      <c r="G4819" s="1">
        <v>831.6</v>
      </c>
      <c r="H4819" s="1">
        <v>340.2</v>
      </c>
      <c r="I4819" s="4">
        <v>3</v>
      </c>
      <c r="J4819" s="2" t="s">
        <v>69</v>
      </c>
      <c r="K4819" s="1">
        <f>Tabelle111[[#This Row],[Menge kg Nges]]/1000</f>
        <v>0.83160000000000001</v>
      </c>
      <c r="L4819" s="1">
        <f>Tabelle111[[#This Row],[Menge kg P2O5]]/1000</f>
        <v>0.3402</v>
      </c>
      <c r="M4819" s="1">
        <f>Tabelle111[[#This Row],[Menge t Nges]]/Tabelle111[[#This Row],[Anzahl Lieferscheine]]</f>
        <v>0.2772</v>
      </c>
      <c r="N4819" s="1">
        <f>Tabelle111[[#This Row],[Menge t P2O5]]/Tabelle111[[#This Row],[Anzahl Lieferscheine]]</f>
        <v>0.1134</v>
      </c>
    </row>
    <row r="4820" spans="1:14" x14ac:dyDescent="0.2">
      <c r="A4820" s="2" t="s">
        <v>41</v>
      </c>
      <c r="B4820" s="2" t="s">
        <v>32</v>
      </c>
      <c r="C4820" s="2" t="s">
        <v>6</v>
      </c>
      <c r="D4820" s="2" t="s">
        <v>7</v>
      </c>
      <c r="E4820" s="2" t="s">
        <v>11</v>
      </c>
      <c r="F4820" s="2" t="s">
        <v>61</v>
      </c>
      <c r="G4820" s="1">
        <v>218.7</v>
      </c>
      <c r="H4820" s="1">
        <v>97.2</v>
      </c>
      <c r="I4820" s="4">
        <v>1</v>
      </c>
      <c r="J4820" s="2" t="s">
        <v>69</v>
      </c>
      <c r="K4820" s="1">
        <f>Tabelle111[[#This Row],[Menge kg Nges]]/1000</f>
        <v>0.21869999999999998</v>
      </c>
      <c r="L4820" s="1">
        <f>Tabelle111[[#This Row],[Menge kg P2O5]]/1000</f>
        <v>9.7200000000000009E-2</v>
      </c>
      <c r="M4820" s="1">
        <f>Tabelle111[[#This Row],[Menge t Nges]]/Tabelle111[[#This Row],[Anzahl Lieferscheine]]</f>
        <v>0.21869999999999998</v>
      </c>
      <c r="N4820" s="1">
        <f>Tabelle111[[#This Row],[Menge t P2O5]]/Tabelle111[[#This Row],[Anzahl Lieferscheine]]</f>
        <v>9.7200000000000009E-2</v>
      </c>
    </row>
    <row r="4821" spans="1:14" x14ac:dyDescent="0.2">
      <c r="A4821" s="2" t="s">
        <v>41</v>
      </c>
      <c r="B4821" s="2" t="s">
        <v>32</v>
      </c>
      <c r="C4821" s="2" t="s">
        <v>6</v>
      </c>
      <c r="D4821" s="2" t="s">
        <v>7</v>
      </c>
      <c r="E4821" s="2" t="s">
        <v>12</v>
      </c>
      <c r="F4821" s="2" t="s">
        <v>61</v>
      </c>
      <c r="G4821" s="1">
        <v>2183.6</v>
      </c>
      <c r="H4821" s="1">
        <v>1215</v>
      </c>
      <c r="I4821" s="4">
        <v>4</v>
      </c>
      <c r="J4821" s="2" t="s">
        <v>69</v>
      </c>
      <c r="K4821" s="1">
        <f>Tabelle111[[#This Row],[Menge kg Nges]]/1000</f>
        <v>2.1835999999999998</v>
      </c>
      <c r="L4821" s="1">
        <f>Tabelle111[[#This Row],[Menge kg P2O5]]/1000</f>
        <v>1.2150000000000001</v>
      </c>
      <c r="M4821" s="1">
        <f>Tabelle111[[#This Row],[Menge t Nges]]/Tabelle111[[#This Row],[Anzahl Lieferscheine]]</f>
        <v>0.54589999999999994</v>
      </c>
      <c r="N4821" s="1">
        <f>Tabelle111[[#This Row],[Menge t P2O5]]/Tabelle111[[#This Row],[Anzahl Lieferscheine]]</f>
        <v>0.30375000000000002</v>
      </c>
    </row>
    <row r="4822" spans="1:14" x14ac:dyDescent="0.2">
      <c r="A4822" s="2" t="s">
        <v>41</v>
      </c>
      <c r="B4822" s="2" t="s">
        <v>32</v>
      </c>
      <c r="C4822" s="2" t="s">
        <v>6</v>
      </c>
      <c r="D4822" s="2" t="s">
        <v>7</v>
      </c>
      <c r="E4822" s="2" t="s">
        <v>13</v>
      </c>
      <c r="F4822" s="2" t="s">
        <v>61</v>
      </c>
      <c r="G4822" s="1">
        <v>533</v>
      </c>
      <c r="H4822" s="1">
        <v>318</v>
      </c>
      <c r="I4822" s="4">
        <v>4</v>
      </c>
      <c r="J4822" s="2" t="s">
        <v>69</v>
      </c>
      <c r="K4822" s="1">
        <f>Tabelle111[[#This Row],[Menge kg Nges]]/1000</f>
        <v>0.53300000000000003</v>
      </c>
      <c r="L4822" s="1">
        <f>Tabelle111[[#This Row],[Menge kg P2O5]]/1000</f>
        <v>0.318</v>
      </c>
      <c r="M4822" s="1">
        <f>Tabelle111[[#This Row],[Menge t Nges]]/Tabelle111[[#This Row],[Anzahl Lieferscheine]]</f>
        <v>0.13325000000000001</v>
      </c>
      <c r="N4822" s="1">
        <f>Tabelle111[[#This Row],[Menge t P2O5]]/Tabelle111[[#This Row],[Anzahl Lieferscheine]]</f>
        <v>7.9500000000000001E-2</v>
      </c>
    </row>
    <row r="4823" spans="1:14" x14ac:dyDescent="0.2">
      <c r="A4823" s="2" t="s">
        <v>41</v>
      </c>
      <c r="B4823" s="2" t="s">
        <v>32</v>
      </c>
      <c r="C4823" s="2" t="s">
        <v>6</v>
      </c>
      <c r="D4823" s="2" t="s">
        <v>7</v>
      </c>
      <c r="E4823" s="2" t="s">
        <v>14</v>
      </c>
      <c r="F4823" s="2" t="s">
        <v>61</v>
      </c>
      <c r="G4823" s="1">
        <v>900</v>
      </c>
      <c r="H4823" s="1">
        <v>522</v>
      </c>
      <c r="I4823" s="4">
        <v>1</v>
      </c>
      <c r="J4823" s="2" t="s">
        <v>69</v>
      </c>
      <c r="K4823" s="1">
        <f>Tabelle111[[#This Row],[Menge kg Nges]]/1000</f>
        <v>0.9</v>
      </c>
      <c r="L4823" s="1">
        <f>Tabelle111[[#This Row],[Menge kg P2O5]]/1000</f>
        <v>0.52200000000000002</v>
      </c>
      <c r="M4823" s="1">
        <f>Tabelle111[[#This Row],[Menge t Nges]]/Tabelle111[[#This Row],[Anzahl Lieferscheine]]</f>
        <v>0.9</v>
      </c>
      <c r="N4823" s="1">
        <f>Tabelle111[[#This Row],[Menge t P2O5]]/Tabelle111[[#This Row],[Anzahl Lieferscheine]]</f>
        <v>0.52200000000000002</v>
      </c>
    </row>
    <row r="4824" spans="1:14" x14ac:dyDescent="0.2">
      <c r="A4824" s="2" t="s">
        <v>41</v>
      </c>
      <c r="B4824" s="2" t="s">
        <v>32</v>
      </c>
      <c r="C4824" s="2" t="s">
        <v>25</v>
      </c>
      <c r="D4824" s="2" t="s">
        <v>25</v>
      </c>
      <c r="E4824" s="2" t="s">
        <v>26</v>
      </c>
      <c r="F4824" s="2" t="s">
        <v>61</v>
      </c>
      <c r="G4824" s="1">
        <v>62.72</v>
      </c>
      <c r="H4824" s="1">
        <v>313.60000000000002</v>
      </c>
      <c r="I4824" s="4">
        <v>1</v>
      </c>
      <c r="J4824" s="2" t="s">
        <v>69</v>
      </c>
      <c r="K4824" s="1">
        <f>Tabelle111[[#This Row],[Menge kg Nges]]/1000</f>
        <v>6.2719999999999998E-2</v>
      </c>
      <c r="L4824" s="1">
        <f>Tabelle111[[#This Row],[Menge kg P2O5]]/1000</f>
        <v>0.31360000000000005</v>
      </c>
      <c r="M4824" s="1">
        <f>Tabelle111[[#This Row],[Menge t Nges]]/Tabelle111[[#This Row],[Anzahl Lieferscheine]]</f>
        <v>6.2719999999999998E-2</v>
      </c>
      <c r="N4824" s="1">
        <f>Tabelle111[[#This Row],[Menge t P2O5]]/Tabelle111[[#This Row],[Anzahl Lieferscheine]]</f>
        <v>0.31360000000000005</v>
      </c>
    </row>
    <row r="4825" spans="1:14" x14ac:dyDescent="0.2">
      <c r="A4825" s="2" t="s">
        <v>41</v>
      </c>
      <c r="B4825" s="2" t="s">
        <v>47</v>
      </c>
      <c r="C4825" s="2" t="s">
        <v>6</v>
      </c>
      <c r="D4825" s="2" t="s">
        <v>30</v>
      </c>
      <c r="E4825" s="2" t="s">
        <v>26</v>
      </c>
      <c r="F4825" s="2" t="s">
        <v>61</v>
      </c>
      <c r="G4825" s="1">
        <v>273.60000000000002</v>
      </c>
      <c r="H4825" s="1">
        <v>110.16</v>
      </c>
      <c r="I4825" s="4">
        <v>1</v>
      </c>
      <c r="J4825" s="2" t="s">
        <v>69</v>
      </c>
      <c r="K4825" s="1">
        <f>Tabelle111[[#This Row],[Menge kg Nges]]/1000</f>
        <v>0.27360000000000001</v>
      </c>
      <c r="L4825" s="1">
        <f>Tabelle111[[#This Row],[Menge kg P2O5]]/1000</f>
        <v>0.11015999999999999</v>
      </c>
      <c r="M4825" s="1">
        <f>Tabelle111[[#This Row],[Menge t Nges]]/Tabelle111[[#This Row],[Anzahl Lieferscheine]]</f>
        <v>0.27360000000000001</v>
      </c>
      <c r="N4825" s="1">
        <f>Tabelle111[[#This Row],[Menge t P2O5]]/Tabelle111[[#This Row],[Anzahl Lieferscheine]]</f>
        <v>0.11015999999999999</v>
      </c>
    </row>
    <row r="4826" spans="1:14" x14ac:dyDescent="0.2">
      <c r="A4826" s="2" t="s">
        <v>41</v>
      </c>
      <c r="B4826" s="2" t="s">
        <v>47</v>
      </c>
      <c r="C4826" s="2" t="s">
        <v>6</v>
      </c>
      <c r="D4826" s="2" t="s">
        <v>7</v>
      </c>
      <c r="E4826" s="2" t="s">
        <v>9</v>
      </c>
      <c r="F4826" s="2" t="s">
        <v>61</v>
      </c>
      <c r="G4826" s="1">
        <v>642.20000000000005</v>
      </c>
      <c r="H4826" s="1">
        <v>247</v>
      </c>
      <c r="I4826" s="4">
        <v>2</v>
      </c>
      <c r="J4826" s="2" t="s">
        <v>69</v>
      </c>
      <c r="K4826" s="1">
        <f>Tabelle111[[#This Row],[Menge kg Nges]]/1000</f>
        <v>0.64219999999999999</v>
      </c>
      <c r="L4826" s="1">
        <f>Tabelle111[[#This Row],[Menge kg P2O5]]/1000</f>
        <v>0.247</v>
      </c>
      <c r="M4826" s="1">
        <f>Tabelle111[[#This Row],[Menge t Nges]]/Tabelle111[[#This Row],[Anzahl Lieferscheine]]</f>
        <v>0.3211</v>
      </c>
      <c r="N4826" s="1">
        <f>Tabelle111[[#This Row],[Menge t P2O5]]/Tabelle111[[#This Row],[Anzahl Lieferscheine]]</f>
        <v>0.1235</v>
      </c>
    </row>
    <row r="4827" spans="1:14" x14ac:dyDescent="0.2">
      <c r="A4827" s="2" t="s">
        <v>41</v>
      </c>
      <c r="B4827" s="2" t="s">
        <v>34</v>
      </c>
      <c r="C4827" s="2" t="s">
        <v>6</v>
      </c>
      <c r="D4827" s="2" t="s">
        <v>30</v>
      </c>
      <c r="E4827" s="2" t="s">
        <v>26</v>
      </c>
      <c r="F4827" s="2" t="s">
        <v>61</v>
      </c>
      <c r="G4827" s="1">
        <v>77.22</v>
      </c>
      <c r="H4827" s="1">
        <v>32.67</v>
      </c>
      <c r="I4827" s="4">
        <v>1</v>
      </c>
      <c r="J4827" s="2" t="s">
        <v>69</v>
      </c>
      <c r="K4827" s="1">
        <f>Tabelle111[[#This Row],[Menge kg Nges]]/1000</f>
        <v>7.7219999999999997E-2</v>
      </c>
      <c r="L4827" s="1">
        <f>Tabelle111[[#This Row],[Menge kg P2O5]]/1000</f>
        <v>3.2670000000000005E-2</v>
      </c>
      <c r="M4827" s="1">
        <f>Tabelle111[[#This Row],[Menge t Nges]]/Tabelle111[[#This Row],[Anzahl Lieferscheine]]</f>
        <v>7.7219999999999997E-2</v>
      </c>
      <c r="N4827" s="1">
        <f>Tabelle111[[#This Row],[Menge t P2O5]]/Tabelle111[[#This Row],[Anzahl Lieferscheine]]</f>
        <v>3.2670000000000005E-2</v>
      </c>
    </row>
    <row r="4828" spans="1:14" x14ac:dyDescent="0.2">
      <c r="A4828" s="2" t="s">
        <v>41</v>
      </c>
      <c r="B4828" s="2" t="s">
        <v>34</v>
      </c>
      <c r="C4828" s="2" t="s">
        <v>6</v>
      </c>
      <c r="D4828" s="2" t="s">
        <v>7</v>
      </c>
      <c r="E4828" s="2" t="s">
        <v>8</v>
      </c>
      <c r="F4828" s="2" t="s">
        <v>61</v>
      </c>
      <c r="G4828" s="1">
        <v>168</v>
      </c>
      <c r="H4828" s="1">
        <v>78</v>
      </c>
      <c r="I4828" s="4">
        <v>1</v>
      </c>
      <c r="J4828" s="2" t="s">
        <v>69</v>
      </c>
      <c r="K4828" s="1">
        <f>Tabelle111[[#This Row],[Menge kg Nges]]/1000</f>
        <v>0.16800000000000001</v>
      </c>
      <c r="L4828" s="1">
        <f>Tabelle111[[#This Row],[Menge kg P2O5]]/1000</f>
        <v>7.8E-2</v>
      </c>
      <c r="M4828" s="1">
        <f>Tabelle111[[#This Row],[Menge t Nges]]/Tabelle111[[#This Row],[Anzahl Lieferscheine]]</f>
        <v>0.16800000000000001</v>
      </c>
      <c r="N4828" s="1">
        <f>Tabelle111[[#This Row],[Menge t P2O5]]/Tabelle111[[#This Row],[Anzahl Lieferscheine]]</f>
        <v>7.8E-2</v>
      </c>
    </row>
    <row r="4829" spans="1:14" x14ac:dyDescent="0.2">
      <c r="A4829" s="2" t="s">
        <v>41</v>
      </c>
      <c r="B4829" s="2" t="s">
        <v>34</v>
      </c>
      <c r="C4829" s="2" t="s">
        <v>6</v>
      </c>
      <c r="D4829" s="2" t="s">
        <v>7</v>
      </c>
      <c r="E4829" s="2" t="s">
        <v>10</v>
      </c>
      <c r="F4829" s="2" t="s">
        <v>61</v>
      </c>
      <c r="G4829" s="1">
        <v>484</v>
      </c>
      <c r="H4829" s="1">
        <v>198</v>
      </c>
      <c r="I4829" s="4">
        <v>2</v>
      </c>
      <c r="J4829" s="2" t="s">
        <v>69</v>
      </c>
      <c r="K4829" s="1">
        <f>Tabelle111[[#This Row],[Menge kg Nges]]/1000</f>
        <v>0.48399999999999999</v>
      </c>
      <c r="L4829" s="1">
        <f>Tabelle111[[#This Row],[Menge kg P2O5]]/1000</f>
        <v>0.19800000000000001</v>
      </c>
      <c r="M4829" s="1">
        <f>Tabelle111[[#This Row],[Menge t Nges]]/Tabelle111[[#This Row],[Anzahl Lieferscheine]]</f>
        <v>0.24199999999999999</v>
      </c>
      <c r="N4829" s="1">
        <f>Tabelle111[[#This Row],[Menge t P2O5]]/Tabelle111[[#This Row],[Anzahl Lieferscheine]]</f>
        <v>9.9000000000000005E-2</v>
      </c>
    </row>
    <row r="4830" spans="1:14" x14ac:dyDescent="0.2">
      <c r="A4830" s="2" t="s">
        <v>41</v>
      </c>
      <c r="B4830" s="2" t="s">
        <v>34</v>
      </c>
      <c r="C4830" s="2" t="s">
        <v>6</v>
      </c>
      <c r="D4830" s="2" t="s">
        <v>7</v>
      </c>
      <c r="E4830" s="2" t="s">
        <v>11</v>
      </c>
      <c r="F4830" s="2" t="s">
        <v>61</v>
      </c>
      <c r="G4830" s="1">
        <v>1480</v>
      </c>
      <c r="H4830" s="1">
        <v>814</v>
      </c>
      <c r="I4830" s="4">
        <v>1</v>
      </c>
      <c r="J4830" s="2" t="s">
        <v>69</v>
      </c>
      <c r="K4830" s="1">
        <f>Tabelle111[[#This Row],[Menge kg Nges]]/1000</f>
        <v>1.48</v>
      </c>
      <c r="L4830" s="1">
        <f>Tabelle111[[#This Row],[Menge kg P2O5]]/1000</f>
        <v>0.81399999999999995</v>
      </c>
      <c r="M4830" s="1">
        <f>Tabelle111[[#This Row],[Menge t Nges]]/Tabelle111[[#This Row],[Anzahl Lieferscheine]]</f>
        <v>1.48</v>
      </c>
      <c r="N4830" s="1">
        <f>Tabelle111[[#This Row],[Menge t P2O5]]/Tabelle111[[#This Row],[Anzahl Lieferscheine]]</f>
        <v>0.81399999999999995</v>
      </c>
    </row>
    <row r="4831" spans="1:14" x14ac:dyDescent="0.2">
      <c r="A4831" s="2" t="s">
        <v>41</v>
      </c>
      <c r="B4831" s="2" t="s">
        <v>34</v>
      </c>
      <c r="C4831" s="2" t="s">
        <v>6</v>
      </c>
      <c r="D4831" s="2" t="s">
        <v>7</v>
      </c>
      <c r="E4831" s="2" t="s">
        <v>12</v>
      </c>
      <c r="F4831" s="2" t="s">
        <v>61</v>
      </c>
      <c r="G4831" s="1">
        <v>262.5</v>
      </c>
      <c r="H4831" s="1">
        <v>112.5</v>
      </c>
      <c r="I4831" s="4">
        <v>1</v>
      </c>
      <c r="J4831" s="2" t="s">
        <v>69</v>
      </c>
      <c r="K4831" s="1">
        <f>Tabelle111[[#This Row],[Menge kg Nges]]/1000</f>
        <v>0.26250000000000001</v>
      </c>
      <c r="L4831" s="1">
        <f>Tabelle111[[#This Row],[Menge kg P2O5]]/1000</f>
        <v>0.1125</v>
      </c>
      <c r="M4831" s="1">
        <f>Tabelle111[[#This Row],[Menge t Nges]]/Tabelle111[[#This Row],[Anzahl Lieferscheine]]</f>
        <v>0.26250000000000001</v>
      </c>
      <c r="N4831" s="1">
        <f>Tabelle111[[#This Row],[Menge t P2O5]]/Tabelle111[[#This Row],[Anzahl Lieferscheine]]</f>
        <v>0.1125</v>
      </c>
    </row>
    <row r="4832" spans="1:14" x14ac:dyDescent="0.2">
      <c r="A4832" s="2" t="s">
        <v>41</v>
      </c>
      <c r="B4832" s="2" t="s">
        <v>34</v>
      </c>
      <c r="C4832" s="2" t="s">
        <v>6</v>
      </c>
      <c r="D4832" s="2" t="s">
        <v>7</v>
      </c>
      <c r="E4832" s="2" t="s">
        <v>13</v>
      </c>
      <c r="F4832" s="2" t="s">
        <v>61</v>
      </c>
      <c r="G4832" s="1">
        <v>228</v>
      </c>
      <c r="H4832" s="1">
        <v>120</v>
      </c>
      <c r="I4832" s="4">
        <v>1</v>
      </c>
      <c r="J4832" s="2" t="s">
        <v>69</v>
      </c>
      <c r="K4832" s="1">
        <f>Tabelle111[[#This Row],[Menge kg Nges]]/1000</f>
        <v>0.22800000000000001</v>
      </c>
      <c r="L4832" s="1">
        <f>Tabelle111[[#This Row],[Menge kg P2O5]]/1000</f>
        <v>0.12</v>
      </c>
      <c r="M4832" s="1">
        <f>Tabelle111[[#This Row],[Menge t Nges]]/Tabelle111[[#This Row],[Anzahl Lieferscheine]]</f>
        <v>0.22800000000000001</v>
      </c>
      <c r="N4832" s="1">
        <f>Tabelle111[[#This Row],[Menge t P2O5]]/Tabelle111[[#This Row],[Anzahl Lieferscheine]]</f>
        <v>0.12</v>
      </c>
    </row>
    <row r="4833" spans="1:14" x14ac:dyDescent="0.2">
      <c r="A4833" s="2" t="s">
        <v>41</v>
      </c>
      <c r="B4833" s="2" t="s">
        <v>39</v>
      </c>
      <c r="C4833" s="2" t="s">
        <v>6</v>
      </c>
      <c r="D4833" s="2" t="s">
        <v>7</v>
      </c>
      <c r="E4833" s="2" t="s">
        <v>12</v>
      </c>
      <c r="F4833" s="2" t="s">
        <v>61</v>
      </c>
      <c r="G4833" s="1">
        <v>3423</v>
      </c>
      <c r="H4833" s="1">
        <v>1603.5</v>
      </c>
      <c r="I4833" s="4">
        <v>17</v>
      </c>
      <c r="J4833" s="2" t="s">
        <v>69</v>
      </c>
      <c r="K4833" s="1">
        <f>Tabelle111[[#This Row],[Menge kg Nges]]/1000</f>
        <v>3.423</v>
      </c>
      <c r="L4833" s="1">
        <f>Tabelle111[[#This Row],[Menge kg P2O5]]/1000</f>
        <v>1.6034999999999999</v>
      </c>
      <c r="M4833" s="1">
        <f>Tabelle111[[#This Row],[Menge t Nges]]/Tabelle111[[#This Row],[Anzahl Lieferscheine]]</f>
        <v>0.2013529411764706</v>
      </c>
      <c r="N4833" s="1">
        <f>Tabelle111[[#This Row],[Menge t P2O5]]/Tabelle111[[#This Row],[Anzahl Lieferscheine]]</f>
        <v>9.4323529411764695E-2</v>
      </c>
    </row>
    <row r="4834" spans="1:14" x14ac:dyDescent="0.2">
      <c r="A4834" s="2" t="s">
        <v>41</v>
      </c>
      <c r="B4834" s="2" t="s">
        <v>39</v>
      </c>
      <c r="C4834" s="2" t="s">
        <v>6</v>
      </c>
      <c r="D4834" s="2" t="s">
        <v>7</v>
      </c>
      <c r="E4834" s="2" t="s">
        <v>14</v>
      </c>
      <c r="F4834" s="2" t="s">
        <v>61</v>
      </c>
      <c r="G4834" s="1">
        <v>1306.0999999999999</v>
      </c>
      <c r="H4834" s="1">
        <v>617.9</v>
      </c>
      <c r="I4834" s="4">
        <v>5</v>
      </c>
      <c r="J4834" s="2" t="s">
        <v>69</v>
      </c>
      <c r="K4834" s="1">
        <f>Tabelle111[[#This Row],[Menge kg Nges]]/1000</f>
        <v>1.3060999999999998</v>
      </c>
      <c r="L4834" s="1">
        <f>Tabelle111[[#This Row],[Menge kg P2O5]]/1000</f>
        <v>0.6179</v>
      </c>
      <c r="M4834" s="1">
        <f>Tabelle111[[#This Row],[Menge t Nges]]/Tabelle111[[#This Row],[Anzahl Lieferscheine]]</f>
        <v>0.26121999999999995</v>
      </c>
      <c r="N4834" s="1">
        <f>Tabelle111[[#This Row],[Menge t P2O5]]/Tabelle111[[#This Row],[Anzahl Lieferscheine]]</f>
        <v>0.12358</v>
      </c>
    </row>
    <row r="4835" spans="1:14" x14ac:dyDescent="0.2">
      <c r="A4835" s="2" t="s">
        <v>41</v>
      </c>
      <c r="B4835" s="2" t="s">
        <v>41</v>
      </c>
      <c r="C4835" s="2" t="s">
        <v>6</v>
      </c>
      <c r="D4835" s="2" t="s">
        <v>30</v>
      </c>
      <c r="E4835" s="2" t="s">
        <v>26</v>
      </c>
      <c r="F4835" s="2" t="s">
        <v>61</v>
      </c>
      <c r="G4835" s="1">
        <v>10271.289999999999</v>
      </c>
      <c r="H4835" s="1">
        <v>4274.1099999999988</v>
      </c>
      <c r="I4835" s="4">
        <v>33</v>
      </c>
      <c r="J4835" s="2" t="s">
        <v>69</v>
      </c>
      <c r="K4835" s="1">
        <f>Tabelle111[[#This Row],[Menge kg Nges]]/1000</f>
        <v>10.271289999999999</v>
      </c>
      <c r="L4835" s="1">
        <f>Tabelle111[[#This Row],[Menge kg P2O5]]/1000</f>
        <v>4.2741099999999985</v>
      </c>
      <c r="M4835" s="1">
        <f>Tabelle111[[#This Row],[Menge t Nges]]/Tabelle111[[#This Row],[Anzahl Lieferscheine]]</f>
        <v>0.3112512121212121</v>
      </c>
      <c r="N4835" s="1">
        <f>Tabelle111[[#This Row],[Menge t P2O5]]/Tabelle111[[#This Row],[Anzahl Lieferscheine]]</f>
        <v>0.1295184848484848</v>
      </c>
    </row>
    <row r="4836" spans="1:14" x14ac:dyDescent="0.2">
      <c r="A4836" s="2" t="s">
        <v>41</v>
      </c>
      <c r="B4836" s="2" t="s">
        <v>41</v>
      </c>
      <c r="C4836" s="2" t="s">
        <v>6</v>
      </c>
      <c r="D4836" s="2" t="s">
        <v>7</v>
      </c>
      <c r="E4836" s="2" t="s">
        <v>8</v>
      </c>
      <c r="F4836" s="2" t="s">
        <v>61</v>
      </c>
      <c r="G4836" s="1">
        <v>64688.400000000009</v>
      </c>
      <c r="H4836" s="1">
        <v>30017.399999999994</v>
      </c>
      <c r="I4836" s="4">
        <v>75</v>
      </c>
      <c r="J4836" s="2" t="s">
        <v>69</v>
      </c>
      <c r="K4836" s="1">
        <f>Tabelle111[[#This Row],[Menge kg Nges]]/1000</f>
        <v>64.688400000000016</v>
      </c>
      <c r="L4836" s="1">
        <f>Tabelle111[[#This Row],[Menge kg P2O5]]/1000</f>
        <v>30.017399999999995</v>
      </c>
      <c r="M4836" s="1">
        <f>Tabelle111[[#This Row],[Menge t Nges]]/Tabelle111[[#This Row],[Anzahl Lieferscheine]]</f>
        <v>0.86251200000000017</v>
      </c>
      <c r="N4836" s="1">
        <f>Tabelle111[[#This Row],[Menge t P2O5]]/Tabelle111[[#This Row],[Anzahl Lieferscheine]]</f>
        <v>0.40023199999999992</v>
      </c>
    </row>
    <row r="4837" spans="1:14" x14ac:dyDescent="0.2">
      <c r="A4837" s="2" t="s">
        <v>41</v>
      </c>
      <c r="B4837" s="2" t="s">
        <v>41</v>
      </c>
      <c r="C4837" s="2" t="s">
        <v>6</v>
      </c>
      <c r="D4837" s="2" t="s">
        <v>7</v>
      </c>
      <c r="E4837" s="2" t="s">
        <v>9</v>
      </c>
      <c r="F4837" s="2" t="s">
        <v>61</v>
      </c>
      <c r="G4837" s="1">
        <v>54661.46</v>
      </c>
      <c r="H4837" s="1">
        <v>23602.35</v>
      </c>
      <c r="I4837" s="4">
        <v>73</v>
      </c>
      <c r="J4837" s="2" t="s">
        <v>69</v>
      </c>
      <c r="K4837" s="1">
        <f>Tabelle111[[#This Row],[Menge kg Nges]]/1000</f>
        <v>54.661459999999998</v>
      </c>
      <c r="L4837" s="1">
        <f>Tabelle111[[#This Row],[Menge kg P2O5]]/1000</f>
        <v>23.602349999999998</v>
      </c>
      <c r="M4837" s="1">
        <f>Tabelle111[[#This Row],[Menge t Nges]]/Tabelle111[[#This Row],[Anzahl Lieferscheine]]</f>
        <v>0.74878712328767116</v>
      </c>
      <c r="N4837" s="1">
        <f>Tabelle111[[#This Row],[Menge t P2O5]]/Tabelle111[[#This Row],[Anzahl Lieferscheine]]</f>
        <v>0.32331986301369858</v>
      </c>
    </row>
    <row r="4838" spans="1:14" x14ac:dyDescent="0.2">
      <c r="A4838" s="2" t="s">
        <v>41</v>
      </c>
      <c r="B4838" s="2" t="s">
        <v>41</v>
      </c>
      <c r="C4838" s="2" t="s">
        <v>6</v>
      </c>
      <c r="D4838" s="2" t="s">
        <v>7</v>
      </c>
      <c r="E4838" s="2" t="s">
        <v>50</v>
      </c>
      <c r="F4838" s="2" t="s">
        <v>61</v>
      </c>
      <c r="G4838" s="1">
        <v>1827.7</v>
      </c>
      <c r="H4838" s="1">
        <v>762.2</v>
      </c>
      <c r="I4838" s="4">
        <v>5</v>
      </c>
      <c r="J4838" s="2" t="s">
        <v>69</v>
      </c>
      <c r="K4838" s="1">
        <f>Tabelle111[[#This Row],[Menge kg Nges]]/1000</f>
        <v>1.8277000000000001</v>
      </c>
      <c r="L4838" s="1">
        <f>Tabelle111[[#This Row],[Menge kg P2O5]]/1000</f>
        <v>0.7622000000000001</v>
      </c>
      <c r="M4838" s="1">
        <f>Tabelle111[[#This Row],[Menge t Nges]]/Tabelle111[[#This Row],[Anzahl Lieferscheine]]</f>
        <v>0.36554000000000003</v>
      </c>
      <c r="N4838" s="1">
        <f>Tabelle111[[#This Row],[Menge t P2O5]]/Tabelle111[[#This Row],[Anzahl Lieferscheine]]</f>
        <v>0.15244000000000002</v>
      </c>
    </row>
    <row r="4839" spans="1:14" x14ac:dyDescent="0.2">
      <c r="A4839" s="2" t="s">
        <v>41</v>
      </c>
      <c r="B4839" s="2" t="s">
        <v>41</v>
      </c>
      <c r="C4839" s="2" t="s">
        <v>6</v>
      </c>
      <c r="D4839" s="2" t="s">
        <v>7</v>
      </c>
      <c r="E4839" s="2" t="s">
        <v>10</v>
      </c>
      <c r="F4839" s="2" t="s">
        <v>61</v>
      </c>
      <c r="G4839" s="1">
        <v>2474.4499999999998</v>
      </c>
      <c r="H4839" s="1">
        <v>974.55</v>
      </c>
      <c r="I4839" s="4">
        <v>6</v>
      </c>
      <c r="J4839" s="2" t="s">
        <v>69</v>
      </c>
      <c r="K4839" s="1">
        <f>Tabelle111[[#This Row],[Menge kg Nges]]/1000</f>
        <v>2.47445</v>
      </c>
      <c r="L4839" s="1">
        <f>Tabelle111[[#This Row],[Menge kg P2O5]]/1000</f>
        <v>0.97454999999999992</v>
      </c>
      <c r="M4839" s="1">
        <f>Tabelle111[[#This Row],[Menge t Nges]]/Tabelle111[[#This Row],[Anzahl Lieferscheine]]</f>
        <v>0.41240833333333332</v>
      </c>
      <c r="N4839" s="1">
        <f>Tabelle111[[#This Row],[Menge t P2O5]]/Tabelle111[[#This Row],[Anzahl Lieferscheine]]</f>
        <v>0.16242499999999999</v>
      </c>
    </row>
    <row r="4840" spans="1:14" x14ac:dyDescent="0.2">
      <c r="A4840" s="2" t="s">
        <v>41</v>
      </c>
      <c r="B4840" s="2" t="s">
        <v>41</v>
      </c>
      <c r="C4840" s="2" t="s">
        <v>6</v>
      </c>
      <c r="D4840" s="2" t="s">
        <v>7</v>
      </c>
      <c r="E4840" s="2" t="s">
        <v>11</v>
      </c>
      <c r="F4840" s="2" t="s">
        <v>61</v>
      </c>
      <c r="G4840" s="1">
        <v>16512.88</v>
      </c>
      <c r="H4840" s="1">
        <v>7686.5399999999991</v>
      </c>
      <c r="I4840" s="4">
        <v>42</v>
      </c>
      <c r="J4840" s="2" t="s">
        <v>69</v>
      </c>
      <c r="K4840" s="1">
        <f>Tabelle111[[#This Row],[Menge kg Nges]]/1000</f>
        <v>16.512880000000003</v>
      </c>
      <c r="L4840" s="1">
        <f>Tabelle111[[#This Row],[Menge kg P2O5]]/1000</f>
        <v>7.686539999999999</v>
      </c>
      <c r="M4840" s="1">
        <f>Tabelle111[[#This Row],[Menge t Nges]]/Tabelle111[[#This Row],[Anzahl Lieferscheine]]</f>
        <v>0.39316380952380958</v>
      </c>
      <c r="N4840" s="1">
        <f>Tabelle111[[#This Row],[Menge t P2O5]]/Tabelle111[[#This Row],[Anzahl Lieferscheine]]</f>
        <v>0.18301285714285712</v>
      </c>
    </row>
    <row r="4841" spans="1:14" x14ac:dyDescent="0.2">
      <c r="A4841" s="2" t="s">
        <v>41</v>
      </c>
      <c r="B4841" s="2" t="s">
        <v>41</v>
      </c>
      <c r="C4841" s="2" t="s">
        <v>6</v>
      </c>
      <c r="D4841" s="2" t="s">
        <v>7</v>
      </c>
      <c r="E4841" s="2" t="s">
        <v>12</v>
      </c>
      <c r="F4841" s="2" t="s">
        <v>61</v>
      </c>
      <c r="G4841" s="1">
        <v>35352.220000000008</v>
      </c>
      <c r="H4841" s="1">
        <v>15957.259999999998</v>
      </c>
      <c r="I4841" s="4">
        <v>100</v>
      </c>
      <c r="J4841" s="2" t="s">
        <v>69</v>
      </c>
      <c r="K4841" s="1">
        <f>Tabelle111[[#This Row],[Menge kg Nges]]/1000</f>
        <v>35.35222000000001</v>
      </c>
      <c r="L4841" s="1">
        <f>Tabelle111[[#This Row],[Menge kg P2O5]]/1000</f>
        <v>15.957259999999998</v>
      </c>
      <c r="M4841" s="1">
        <f>Tabelle111[[#This Row],[Menge t Nges]]/Tabelle111[[#This Row],[Anzahl Lieferscheine]]</f>
        <v>0.35352220000000012</v>
      </c>
      <c r="N4841" s="1">
        <f>Tabelle111[[#This Row],[Menge t P2O5]]/Tabelle111[[#This Row],[Anzahl Lieferscheine]]</f>
        <v>0.15957259999999998</v>
      </c>
    </row>
    <row r="4842" spans="1:14" x14ac:dyDescent="0.2">
      <c r="A4842" s="2" t="s">
        <v>41</v>
      </c>
      <c r="B4842" s="2" t="s">
        <v>41</v>
      </c>
      <c r="C4842" s="2" t="s">
        <v>6</v>
      </c>
      <c r="D4842" s="2" t="s">
        <v>7</v>
      </c>
      <c r="E4842" s="2" t="s">
        <v>13</v>
      </c>
      <c r="F4842" s="2" t="s">
        <v>61</v>
      </c>
      <c r="G4842" s="1">
        <v>14575.059999999998</v>
      </c>
      <c r="H4842" s="1">
        <v>8479.09</v>
      </c>
      <c r="I4842" s="4">
        <v>42</v>
      </c>
      <c r="J4842" s="2" t="s">
        <v>69</v>
      </c>
      <c r="K4842" s="1">
        <f>Tabelle111[[#This Row],[Menge kg Nges]]/1000</f>
        <v>14.575059999999997</v>
      </c>
      <c r="L4842" s="1">
        <f>Tabelle111[[#This Row],[Menge kg P2O5]]/1000</f>
        <v>8.4790899999999993</v>
      </c>
      <c r="M4842" s="1">
        <f>Tabelle111[[#This Row],[Menge t Nges]]/Tabelle111[[#This Row],[Anzahl Lieferscheine]]</f>
        <v>0.347025238095238</v>
      </c>
      <c r="N4842" s="1">
        <f>Tabelle111[[#This Row],[Menge t P2O5]]/Tabelle111[[#This Row],[Anzahl Lieferscheine]]</f>
        <v>0.20188309523809522</v>
      </c>
    </row>
    <row r="4843" spans="1:14" x14ac:dyDescent="0.2">
      <c r="A4843" s="2" t="s">
        <v>41</v>
      </c>
      <c r="B4843" s="2" t="s">
        <v>41</v>
      </c>
      <c r="C4843" s="2" t="s">
        <v>6</v>
      </c>
      <c r="D4843" s="2" t="s">
        <v>7</v>
      </c>
      <c r="E4843" s="2" t="s">
        <v>14</v>
      </c>
      <c r="F4843" s="2" t="s">
        <v>61</v>
      </c>
      <c r="G4843" s="1">
        <v>7574.9399999999987</v>
      </c>
      <c r="H4843" s="1">
        <v>3847.6600000000003</v>
      </c>
      <c r="I4843" s="4">
        <v>21</v>
      </c>
      <c r="J4843" s="2" t="s">
        <v>69</v>
      </c>
      <c r="K4843" s="1">
        <f>Tabelle111[[#This Row],[Menge kg Nges]]/1000</f>
        <v>7.5749399999999989</v>
      </c>
      <c r="L4843" s="1">
        <f>Tabelle111[[#This Row],[Menge kg P2O5]]/1000</f>
        <v>3.8476600000000003</v>
      </c>
      <c r="M4843" s="1">
        <f>Tabelle111[[#This Row],[Menge t Nges]]/Tabelle111[[#This Row],[Anzahl Lieferscheine]]</f>
        <v>0.36071142857142852</v>
      </c>
      <c r="N4843" s="1">
        <f>Tabelle111[[#This Row],[Menge t P2O5]]/Tabelle111[[#This Row],[Anzahl Lieferscheine]]</f>
        <v>0.18322190476190478</v>
      </c>
    </row>
    <row r="4844" spans="1:14" x14ac:dyDescent="0.2">
      <c r="A4844" s="2" t="s">
        <v>41</v>
      </c>
      <c r="B4844" s="2" t="s">
        <v>41</v>
      </c>
      <c r="C4844" s="2" t="s">
        <v>6</v>
      </c>
      <c r="D4844" s="2" t="s">
        <v>15</v>
      </c>
      <c r="E4844" s="2" t="s">
        <v>18</v>
      </c>
      <c r="F4844" s="2" t="s">
        <v>61</v>
      </c>
      <c r="G4844" s="1">
        <v>1092</v>
      </c>
      <c r="H4844" s="1">
        <v>884</v>
      </c>
      <c r="I4844" s="4">
        <v>3</v>
      </c>
      <c r="J4844" s="2" t="s">
        <v>69</v>
      </c>
      <c r="K4844" s="1">
        <f>Tabelle111[[#This Row],[Menge kg Nges]]/1000</f>
        <v>1.0920000000000001</v>
      </c>
      <c r="L4844" s="1">
        <f>Tabelle111[[#This Row],[Menge kg P2O5]]/1000</f>
        <v>0.88400000000000001</v>
      </c>
      <c r="M4844" s="1">
        <f>Tabelle111[[#This Row],[Menge t Nges]]/Tabelle111[[#This Row],[Anzahl Lieferscheine]]</f>
        <v>0.36400000000000005</v>
      </c>
      <c r="N4844" s="1">
        <f>Tabelle111[[#This Row],[Menge t P2O5]]/Tabelle111[[#This Row],[Anzahl Lieferscheine]]</f>
        <v>0.29466666666666669</v>
      </c>
    </row>
    <row r="4845" spans="1:14" x14ac:dyDescent="0.2">
      <c r="A4845" s="2" t="s">
        <v>41</v>
      </c>
      <c r="B4845" s="2" t="s">
        <v>41</v>
      </c>
      <c r="C4845" s="2" t="s">
        <v>6</v>
      </c>
      <c r="D4845" s="2" t="s">
        <v>15</v>
      </c>
      <c r="E4845" s="2" t="s">
        <v>20</v>
      </c>
      <c r="F4845" s="2" t="s">
        <v>61</v>
      </c>
      <c r="G4845" s="1">
        <v>352</v>
      </c>
      <c r="H4845" s="1">
        <v>200</v>
      </c>
      <c r="I4845" s="4">
        <v>4</v>
      </c>
      <c r="J4845" s="2" t="s">
        <v>69</v>
      </c>
      <c r="K4845" s="1">
        <f>Tabelle111[[#This Row],[Menge kg Nges]]/1000</f>
        <v>0.35199999999999998</v>
      </c>
      <c r="L4845" s="1">
        <f>Tabelle111[[#This Row],[Menge kg P2O5]]/1000</f>
        <v>0.2</v>
      </c>
      <c r="M4845" s="1">
        <f>Tabelle111[[#This Row],[Menge t Nges]]/Tabelle111[[#This Row],[Anzahl Lieferscheine]]</f>
        <v>8.7999999999999995E-2</v>
      </c>
      <c r="N4845" s="1">
        <f>Tabelle111[[#This Row],[Menge t P2O5]]/Tabelle111[[#This Row],[Anzahl Lieferscheine]]</f>
        <v>0.05</v>
      </c>
    </row>
    <row r="4846" spans="1:14" x14ac:dyDescent="0.2">
      <c r="A4846" s="2" t="s">
        <v>41</v>
      </c>
      <c r="B4846" s="2" t="s">
        <v>41</v>
      </c>
      <c r="C4846" s="2" t="s">
        <v>6</v>
      </c>
      <c r="D4846" s="2" t="s">
        <v>15</v>
      </c>
      <c r="E4846" s="2" t="s">
        <v>21</v>
      </c>
      <c r="F4846" s="2" t="s">
        <v>61</v>
      </c>
      <c r="G4846" s="1">
        <v>1098.0999999999999</v>
      </c>
      <c r="H4846" s="1">
        <v>635.70000000000005</v>
      </c>
      <c r="I4846" s="4">
        <v>8</v>
      </c>
      <c r="J4846" s="2" t="s">
        <v>69</v>
      </c>
      <c r="K4846" s="1">
        <f>Tabelle111[[#This Row],[Menge kg Nges]]/1000</f>
        <v>1.0980999999999999</v>
      </c>
      <c r="L4846" s="1">
        <f>Tabelle111[[#This Row],[Menge kg P2O5]]/1000</f>
        <v>0.63570000000000004</v>
      </c>
      <c r="M4846" s="1">
        <f>Tabelle111[[#This Row],[Menge t Nges]]/Tabelle111[[#This Row],[Anzahl Lieferscheine]]</f>
        <v>0.13726249999999998</v>
      </c>
      <c r="N4846" s="1">
        <f>Tabelle111[[#This Row],[Menge t P2O5]]/Tabelle111[[#This Row],[Anzahl Lieferscheine]]</f>
        <v>7.9462500000000005E-2</v>
      </c>
    </row>
    <row r="4847" spans="1:14" x14ac:dyDescent="0.2">
      <c r="A4847" s="2" t="s">
        <v>41</v>
      </c>
      <c r="B4847" s="2" t="s">
        <v>41</v>
      </c>
      <c r="C4847" s="2" t="s">
        <v>6</v>
      </c>
      <c r="D4847" s="2" t="s">
        <v>15</v>
      </c>
      <c r="E4847" s="2" t="s">
        <v>9</v>
      </c>
      <c r="F4847" s="2" t="s">
        <v>61</v>
      </c>
      <c r="G4847" s="1">
        <v>2900.54</v>
      </c>
      <c r="H4847" s="1">
        <v>1328.07</v>
      </c>
      <c r="I4847" s="4">
        <v>10</v>
      </c>
      <c r="J4847" s="2" t="s">
        <v>69</v>
      </c>
      <c r="K4847" s="1">
        <f>Tabelle111[[#This Row],[Menge kg Nges]]/1000</f>
        <v>2.9005399999999999</v>
      </c>
      <c r="L4847" s="1">
        <f>Tabelle111[[#This Row],[Menge kg P2O5]]/1000</f>
        <v>1.3280699999999999</v>
      </c>
      <c r="M4847" s="1">
        <f>Tabelle111[[#This Row],[Menge t Nges]]/Tabelle111[[#This Row],[Anzahl Lieferscheine]]</f>
        <v>0.29005399999999998</v>
      </c>
      <c r="N4847" s="1">
        <f>Tabelle111[[#This Row],[Menge t P2O5]]/Tabelle111[[#This Row],[Anzahl Lieferscheine]]</f>
        <v>0.13280699999999998</v>
      </c>
    </row>
    <row r="4848" spans="1:14" x14ac:dyDescent="0.2">
      <c r="A4848" s="2" t="s">
        <v>41</v>
      </c>
      <c r="B4848" s="2" t="s">
        <v>41</v>
      </c>
      <c r="C4848" s="2" t="s">
        <v>6</v>
      </c>
      <c r="D4848" s="2" t="s">
        <v>15</v>
      </c>
      <c r="E4848" s="2" t="s">
        <v>10</v>
      </c>
      <c r="F4848" s="2" t="s">
        <v>61</v>
      </c>
      <c r="G4848" s="1">
        <v>1393.6</v>
      </c>
      <c r="H4848" s="1">
        <v>594.76</v>
      </c>
      <c r="I4848" s="4">
        <v>2</v>
      </c>
      <c r="J4848" s="2" t="s">
        <v>69</v>
      </c>
      <c r="K4848" s="1">
        <f>Tabelle111[[#This Row],[Menge kg Nges]]/1000</f>
        <v>1.3935999999999999</v>
      </c>
      <c r="L4848" s="1">
        <f>Tabelle111[[#This Row],[Menge kg P2O5]]/1000</f>
        <v>0.59475999999999996</v>
      </c>
      <c r="M4848" s="1">
        <f>Tabelle111[[#This Row],[Menge t Nges]]/Tabelle111[[#This Row],[Anzahl Lieferscheine]]</f>
        <v>0.69679999999999997</v>
      </c>
      <c r="N4848" s="1">
        <f>Tabelle111[[#This Row],[Menge t P2O5]]/Tabelle111[[#This Row],[Anzahl Lieferscheine]]</f>
        <v>0.29737999999999998</v>
      </c>
    </row>
    <row r="4849" spans="1:14" x14ac:dyDescent="0.2">
      <c r="A4849" s="2" t="s">
        <v>41</v>
      </c>
      <c r="B4849" s="2" t="s">
        <v>41</v>
      </c>
      <c r="C4849" s="2" t="s">
        <v>25</v>
      </c>
      <c r="D4849" s="2" t="s">
        <v>25</v>
      </c>
      <c r="E4849" s="2" t="s">
        <v>26</v>
      </c>
      <c r="F4849" s="2" t="s">
        <v>61</v>
      </c>
      <c r="G4849" s="1">
        <v>8875.1399999999976</v>
      </c>
      <c r="H4849" s="1">
        <v>7814.48</v>
      </c>
      <c r="I4849" s="4">
        <v>28</v>
      </c>
      <c r="J4849" s="2" t="s">
        <v>69</v>
      </c>
      <c r="K4849" s="1">
        <f>Tabelle111[[#This Row],[Menge kg Nges]]/1000</f>
        <v>8.8751399999999983</v>
      </c>
      <c r="L4849" s="1">
        <f>Tabelle111[[#This Row],[Menge kg P2O5]]/1000</f>
        <v>7.8144799999999996</v>
      </c>
      <c r="M4849" s="1">
        <f>Tabelle111[[#This Row],[Menge t Nges]]/Tabelle111[[#This Row],[Anzahl Lieferscheine]]</f>
        <v>0.31696928571428568</v>
      </c>
      <c r="N4849" s="1">
        <f>Tabelle111[[#This Row],[Menge t P2O5]]/Tabelle111[[#This Row],[Anzahl Lieferscheine]]</f>
        <v>0.27908857142857141</v>
      </c>
    </row>
    <row r="4850" spans="1:14" x14ac:dyDescent="0.2">
      <c r="A4850" s="2" t="s">
        <v>41</v>
      </c>
      <c r="B4850" s="2" t="s">
        <v>42</v>
      </c>
      <c r="C4850" s="2" t="s">
        <v>6</v>
      </c>
      <c r="D4850" s="2" t="s">
        <v>30</v>
      </c>
      <c r="E4850" s="2" t="s">
        <v>26</v>
      </c>
      <c r="F4850" s="2" t="s">
        <v>61</v>
      </c>
      <c r="G4850" s="1">
        <v>720</v>
      </c>
      <c r="H4850" s="1">
        <v>299.25</v>
      </c>
      <c r="I4850" s="4">
        <v>1</v>
      </c>
      <c r="J4850" s="2" t="s">
        <v>69</v>
      </c>
      <c r="K4850" s="1">
        <f>Tabelle111[[#This Row],[Menge kg Nges]]/1000</f>
        <v>0.72</v>
      </c>
      <c r="L4850" s="1">
        <f>Tabelle111[[#This Row],[Menge kg P2O5]]/1000</f>
        <v>0.29925000000000002</v>
      </c>
      <c r="M4850" s="1">
        <f>Tabelle111[[#This Row],[Menge t Nges]]/Tabelle111[[#This Row],[Anzahl Lieferscheine]]</f>
        <v>0.72</v>
      </c>
      <c r="N4850" s="1">
        <f>Tabelle111[[#This Row],[Menge t P2O5]]/Tabelle111[[#This Row],[Anzahl Lieferscheine]]</f>
        <v>0.29925000000000002</v>
      </c>
    </row>
    <row r="4851" spans="1:14" x14ac:dyDescent="0.2">
      <c r="A4851" s="2" t="s">
        <v>41</v>
      </c>
      <c r="B4851" s="2" t="s">
        <v>42</v>
      </c>
      <c r="C4851" s="2" t="s">
        <v>6</v>
      </c>
      <c r="D4851" s="2" t="s">
        <v>7</v>
      </c>
      <c r="E4851" s="2" t="s">
        <v>8</v>
      </c>
      <c r="F4851" s="2" t="s">
        <v>61</v>
      </c>
      <c r="G4851" s="1">
        <v>1657.6</v>
      </c>
      <c r="H4851" s="1">
        <v>760.25</v>
      </c>
      <c r="I4851" s="4">
        <v>5</v>
      </c>
      <c r="J4851" s="2" t="s">
        <v>69</v>
      </c>
      <c r="K4851" s="1">
        <f>Tabelle111[[#This Row],[Menge kg Nges]]/1000</f>
        <v>1.6576</v>
      </c>
      <c r="L4851" s="1">
        <f>Tabelle111[[#This Row],[Menge kg P2O5]]/1000</f>
        <v>0.76024999999999998</v>
      </c>
      <c r="M4851" s="1">
        <f>Tabelle111[[#This Row],[Menge t Nges]]/Tabelle111[[#This Row],[Anzahl Lieferscheine]]</f>
        <v>0.33151999999999998</v>
      </c>
      <c r="N4851" s="1">
        <f>Tabelle111[[#This Row],[Menge t P2O5]]/Tabelle111[[#This Row],[Anzahl Lieferscheine]]</f>
        <v>0.15204999999999999</v>
      </c>
    </row>
    <row r="4852" spans="1:14" x14ac:dyDescent="0.2">
      <c r="A4852" s="2" t="s">
        <v>41</v>
      </c>
      <c r="B4852" s="2" t="s">
        <v>42</v>
      </c>
      <c r="C4852" s="2" t="s">
        <v>6</v>
      </c>
      <c r="D4852" s="2" t="s">
        <v>7</v>
      </c>
      <c r="E4852" s="2" t="s">
        <v>9</v>
      </c>
      <c r="F4852" s="2" t="s">
        <v>61</v>
      </c>
      <c r="G4852" s="1">
        <v>2012.4</v>
      </c>
      <c r="H4852" s="1">
        <v>774</v>
      </c>
      <c r="I4852" s="4">
        <v>2</v>
      </c>
      <c r="J4852" s="2" t="s">
        <v>69</v>
      </c>
      <c r="K4852" s="1">
        <f>Tabelle111[[#This Row],[Menge kg Nges]]/1000</f>
        <v>2.0124</v>
      </c>
      <c r="L4852" s="1">
        <f>Tabelle111[[#This Row],[Menge kg P2O5]]/1000</f>
        <v>0.77400000000000002</v>
      </c>
      <c r="M4852" s="1">
        <f>Tabelle111[[#This Row],[Menge t Nges]]/Tabelle111[[#This Row],[Anzahl Lieferscheine]]</f>
        <v>1.0062</v>
      </c>
      <c r="N4852" s="1">
        <f>Tabelle111[[#This Row],[Menge t P2O5]]/Tabelle111[[#This Row],[Anzahl Lieferscheine]]</f>
        <v>0.38700000000000001</v>
      </c>
    </row>
    <row r="4853" spans="1:14" x14ac:dyDescent="0.2">
      <c r="A4853" s="2" t="s">
        <v>41</v>
      </c>
      <c r="B4853" s="2" t="s">
        <v>42</v>
      </c>
      <c r="C4853" s="2" t="s">
        <v>6</v>
      </c>
      <c r="D4853" s="2" t="s">
        <v>7</v>
      </c>
      <c r="E4853" s="2" t="s">
        <v>11</v>
      </c>
      <c r="F4853" s="2" t="s">
        <v>61</v>
      </c>
      <c r="G4853" s="1">
        <v>1268</v>
      </c>
      <c r="H4853" s="1">
        <v>600</v>
      </c>
      <c r="I4853" s="4">
        <v>4</v>
      </c>
      <c r="J4853" s="2" t="s">
        <v>69</v>
      </c>
      <c r="K4853" s="1">
        <f>Tabelle111[[#This Row],[Menge kg Nges]]/1000</f>
        <v>1.268</v>
      </c>
      <c r="L4853" s="1">
        <f>Tabelle111[[#This Row],[Menge kg P2O5]]/1000</f>
        <v>0.6</v>
      </c>
      <c r="M4853" s="1">
        <f>Tabelle111[[#This Row],[Menge t Nges]]/Tabelle111[[#This Row],[Anzahl Lieferscheine]]</f>
        <v>0.317</v>
      </c>
      <c r="N4853" s="1">
        <f>Tabelle111[[#This Row],[Menge t P2O5]]/Tabelle111[[#This Row],[Anzahl Lieferscheine]]</f>
        <v>0.15</v>
      </c>
    </row>
    <row r="4854" spans="1:14" x14ac:dyDescent="0.2">
      <c r="A4854" s="2" t="s">
        <v>41</v>
      </c>
      <c r="B4854" s="2" t="s">
        <v>42</v>
      </c>
      <c r="C4854" s="2" t="s">
        <v>6</v>
      </c>
      <c r="D4854" s="2" t="s">
        <v>7</v>
      </c>
      <c r="E4854" s="2" t="s">
        <v>12</v>
      </c>
      <c r="F4854" s="2" t="s">
        <v>61</v>
      </c>
      <c r="G4854" s="1">
        <v>10244.519999999997</v>
      </c>
      <c r="H4854" s="1">
        <v>4432.12</v>
      </c>
      <c r="I4854" s="4">
        <v>27</v>
      </c>
      <c r="J4854" s="2" t="s">
        <v>69</v>
      </c>
      <c r="K4854" s="1">
        <f>Tabelle111[[#This Row],[Menge kg Nges]]/1000</f>
        <v>10.244519999999996</v>
      </c>
      <c r="L4854" s="1">
        <f>Tabelle111[[#This Row],[Menge kg P2O5]]/1000</f>
        <v>4.4321200000000003</v>
      </c>
      <c r="M4854" s="1">
        <f>Tabelle111[[#This Row],[Menge t Nges]]/Tabelle111[[#This Row],[Anzahl Lieferscheine]]</f>
        <v>0.37942666666666652</v>
      </c>
      <c r="N4854" s="1">
        <f>Tabelle111[[#This Row],[Menge t P2O5]]/Tabelle111[[#This Row],[Anzahl Lieferscheine]]</f>
        <v>0.1641525925925926</v>
      </c>
    </row>
    <row r="4855" spans="1:14" x14ac:dyDescent="0.2">
      <c r="A4855" s="2" t="s">
        <v>41</v>
      </c>
      <c r="B4855" s="2" t="s">
        <v>42</v>
      </c>
      <c r="C4855" s="2" t="s">
        <v>6</v>
      </c>
      <c r="D4855" s="2" t="s">
        <v>7</v>
      </c>
      <c r="E4855" s="2" t="s">
        <v>13</v>
      </c>
      <c r="F4855" s="2" t="s">
        <v>61</v>
      </c>
      <c r="G4855" s="1">
        <v>1945.25</v>
      </c>
      <c r="H4855" s="1">
        <v>1317.75</v>
      </c>
      <c r="I4855" s="4">
        <v>6</v>
      </c>
      <c r="J4855" s="2" t="s">
        <v>69</v>
      </c>
      <c r="K4855" s="1">
        <f>Tabelle111[[#This Row],[Menge kg Nges]]/1000</f>
        <v>1.9452499999999999</v>
      </c>
      <c r="L4855" s="1">
        <f>Tabelle111[[#This Row],[Menge kg P2O5]]/1000</f>
        <v>1.31775</v>
      </c>
      <c r="M4855" s="1">
        <f>Tabelle111[[#This Row],[Menge t Nges]]/Tabelle111[[#This Row],[Anzahl Lieferscheine]]</f>
        <v>0.32420833333333332</v>
      </c>
      <c r="N4855" s="1">
        <f>Tabelle111[[#This Row],[Menge t P2O5]]/Tabelle111[[#This Row],[Anzahl Lieferscheine]]</f>
        <v>0.21962499999999999</v>
      </c>
    </row>
    <row r="4856" spans="1:14" x14ac:dyDescent="0.2">
      <c r="A4856" s="2" t="s">
        <v>41</v>
      </c>
      <c r="B4856" s="2" t="s">
        <v>42</v>
      </c>
      <c r="C4856" s="2" t="s">
        <v>6</v>
      </c>
      <c r="D4856" s="2" t="s">
        <v>7</v>
      </c>
      <c r="E4856" s="2" t="s">
        <v>14</v>
      </c>
      <c r="F4856" s="2" t="s">
        <v>61</v>
      </c>
      <c r="G4856" s="1">
        <v>1350</v>
      </c>
      <c r="H4856" s="1">
        <v>783</v>
      </c>
      <c r="I4856" s="4">
        <v>2</v>
      </c>
      <c r="J4856" s="2" t="s">
        <v>69</v>
      </c>
      <c r="K4856" s="1">
        <f>Tabelle111[[#This Row],[Menge kg Nges]]/1000</f>
        <v>1.35</v>
      </c>
      <c r="L4856" s="1">
        <f>Tabelle111[[#This Row],[Menge kg P2O5]]/1000</f>
        <v>0.78300000000000003</v>
      </c>
      <c r="M4856" s="1">
        <f>Tabelle111[[#This Row],[Menge t Nges]]/Tabelle111[[#This Row],[Anzahl Lieferscheine]]</f>
        <v>0.67500000000000004</v>
      </c>
      <c r="N4856" s="1">
        <f>Tabelle111[[#This Row],[Menge t P2O5]]/Tabelle111[[#This Row],[Anzahl Lieferscheine]]</f>
        <v>0.39150000000000001</v>
      </c>
    </row>
    <row r="4857" spans="1:14" x14ac:dyDescent="0.2">
      <c r="A4857" s="2" t="s">
        <v>41</v>
      </c>
      <c r="B4857" s="2" t="s">
        <v>42</v>
      </c>
      <c r="C4857" s="2" t="s">
        <v>6</v>
      </c>
      <c r="D4857" s="2" t="s">
        <v>15</v>
      </c>
      <c r="E4857" s="2" t="s">
        <v>21</v>
      </c>
      <c r="F4857" s="2" t="s">
        <v>61</v>
      </c>
      <c r="G4857" s="1">
        <v>112.7</v>
      </c>
      <c r="H4857" s="1">
        <v>61.9</v>
      </c>
      <c r="I4857" s="4">
        <v>1</v>
      </c>
      <c r="J4857" s="2" t="s">
        <v>69</v>
      </c>
      <c r="K4857" s="1">
        <f>Tabelle111[[#This Row],[Menge kg Nges]]/1000</f>
        <v>0.11270000000000001</v>
      </c>
      <c r="L4857" s="1">
        <f>Tabelle111[[#This Row],[Menge kg P2O5]]/1000</f>
        <v>6.1899999999999997E-2</v>
      </c>
      <c r="M4857" s="1">
        <f>Tabelle111[[#This Row],[Menge t Nges]]/Tabelle111[[#This Row],[Anzahl Lieferscheine]]</f>
        <v>0.11270000000000001</v>
      </c>
      <c r="N4857" s="1">
        <f>Tabelle111[[#This Row],[Menge t P2O5]]/Tabelle111[[#This Row],[Anzahl Lieferscheine]]</f>
        <v>6.1899999999999997E-2</v>
      </c>
    </row>
    <row r="4858" spans="1:14" x14ac:dyDescent="0.2">
      <c r="A4858" s="2" t="s">
        <v>41</v>
      </c>
      <c r="B4858" s="2" t="s">
        <v>42</v>
      </c>
      <c r="C4858" s="2" t="s">
        <v>25</v>
      </c>
      <c r="D4858" s="2" t="s">
        <v>25</v>
      </c>
      <c r="E4858" s="2" t="s">
        <v>26</v>
      </c>
      <c r="F4858" s="2" t="s">
        <v>61</v>
      </c>
      <c r="G4858" s="1">
        <v>2246.4299999999998</v>
      </c>
      <c r="H4858" s="1">
        <v>7441.2700000000013</v>
      </c>
      <c r="I4858" s="4">
        <v>30</v>
      </c>
      <c r="J4858" s="2" t="s">
        <v>69</v>
      </c>
      <c r="K4858" s="1">
        <f>Tabelle111[[#This Row],[Menge kg Nges]]/1000</f>
        <v>2.2464299999999997</v>
      </c>
      <c r="L4858" s="1">
        <f>Tabelle111[[#This Row],[Menge kg P2O5]]/1000</f>
        <v>7.4412700000000012</v>
      </c>
      <c r="M4858" s="1">
        <f>Tabelle111[[#This Row],[Menge t Nges]]/Tabelle111[[#This Row],[Anzahl Lieferscheine]]</f>
        <v>7.4880999999999989E-2</v>
      </c>
      <c r="N4858" s="1">
        <f>Tabelle111[[#This Row],[Menge t P2O5]]/Tabelle111[[#This Row],[Anzahl Lieferscheine]]</f>
        <v>0.24804233333333336</v>
      </c>
    </row>
    <row r="4859" spans="1:14" x14ac:dyDescent="0.2">
      <c r="A4859" s="2" t="s">
        <v>42</v>
      </c>
      <c r="B4859" s="2" t="s">
        <v>5</v>
      </c>
      <c r="C4859" s="2" t="s">
        <v>6</v>
      </c>
      <c r="D4859" s="2" t="s">
        <v>7</v>
      </c>
      <c r="E4859" s="2" t="s">
        <v>12</v>
      </c>
      <c r="F4859" s="2" t="s">
        <v>61</v>
      </c>
      <c r="G4859" s="1">
        <v>963.2</v>
      </c>
      <c r="H4859" s="1">
        <v>301</v>
      </c>
      <c r="I4859" s="4">
        <v>3</v>
      </c>
      <c r="J4859" s="2" t="s">
        <v>69</v>
      </c>
      <c r="K4859" s="1">
        <f>Tabelle111[[#This Row],[Menge kg Nges]]/1000</f>
        <v>0.96320000000000006</v>
      </c>
      <c r="L4859" s="1">
        <f>Tabelle111[[#This Row],[Menge kg P2O5]]/1000</f>
        <v>0.30099999999999999</v>
      </c>
      <c r="M4859" s="1">
        <f>Tabelle111[[#This Row],[Menge t Nges]]/Tabelle111[[#This Row],[Anzahl Lieferscheine]]</f>
        <v>0.32106666666666667</v>
      </c>
      <c r="N4859" s="1">
        <f>Tabelle111[[#This Row],[Menge t P2O5]]/Tabelle111[[#This Row],[Anzahl Lieferscheine]]</f>
        <v>0.10033333333333333</v>
      </c>
    </row>
    <row r="4860" spans="1:14" x14ac:dyDescent="0.2">
      <c r="A4860" s="2" t="s">
        <v>42</v>
      </c>
      <c r="B4860" s="2" t="s">
        <v>5</v>
      </c>
      <c r="C4860" s="2" t="s">
        <v>6</v>
      </c>
      <c r="D4860" s="2" t="s">
        <v>15</v>
      </c>
      <c r="E4860" s="2" t="s">
        <v>8</v>
      </c>
      <c r="F4860" s="2" t="s">
        <v>61</v>
      </c>
      <c r="G4860" s="1">
        <v>982.8</v>
      </c>
      <c r="H4860" s="1">
        <v>604.79999999999995</v>
      </c>
      <c r="I4860" s="4">
        <v>5</v>
      </c>
      <c r="J4860" s="2" t="s">
        <v>69</v>
      </c>
      <c r="K4860" s="1">
        <f>Tabelle111[[#This Row],[Menge kg Nges]]/1000</f>
        <v>0.98280000000000001</v>
      </c>
      <c r="L4860" s="1">
        <f>Tabelle111[[#This Row],[Menge kg P2O5]]/1000</f>
        <v>0.6048</v>
      </c>
      <c r="M4860" s="1">
        <f>Tabelle111[[#This Row],[Menge t Nges]]/Tabelle111[[#This Row],[Anzahl Lieferscheine]]</f>
        <v>0.19656000000000001</v>
      </c>
      <c r="N4860" s="1">
        <f>Tabelle111[[#This Row],[Menge t P2O5]]/Tabelle111[[#This Row],[Anzahl Lieferscheine]]</f>
        <v>0.12096</v>
      </c>
    </row>
    <row r="4861" spans="1:14" x14ac:dyDescent="0.2">
      <c r="A4861" s="2" t="s">
        <v>42</v>
      </c>
      <c r="B4861" s="2" t="s">
        <v>29</v>
      </c>
      <c r="C4861" s="2" t="s">
        <v>6</v>
      </c>
      <c r="D4861" s="2" t="s">
        <v>15</v>
      </c>
      <c r="E4861" s="2" t="s">
        <v>8</v>
      </c>
      <c r="F4861" s="2" t="s">
        <v>61</v>
      </c>
      <c r="G4861" s="1">
        <v>298.35000000000002</v>
      </c>
      <c r="H4861" s="1">
        <v>183.6</v>
      </c>
      <c r="I4861" s="4">
        <v>2</v>
      </c>
      <c r="J4861" s="2" t="s">
        <v>69</v>
      </c>
      <c r="K4861" s="1">
        <f>Tabelle111[[#This Row],[Menge kg Nges]]/1000</f>
        <v>0.29835</v>
      </c>
      <c r="L4861" s="1">
        <f>Tabelle111[[#This Row],[Menge kg P2O5]]/1000</f>
        <v>0.18359999999999999</v>
      </c>
      <c r="M4861" s="1">
        <f>Tabelle111[[#This Row],[Menge t Nges]]/Tabelle111[[#This Row],[Anzahl Lieferscheine]]</f>
        <v>0.149175</v>
      </c>
      <c r="N4861" s="1">
        <f>Tabelle111[[#This Row],[Menge t P2O5]]/Tabelle111[[#This Row],[Anzahl Lieferscheine]]</f>
        <v>9.1799999999999993E-2</v>
      </c>
    </row>
    <row r="4862" spans="1:14" x14ac:dyDescent="0.2">
      <c r="A4862" s="2" t="s">
        <v>42</v>
      </c>
      <c r="B4862" s="2" t="s">
        <v>29</v>
      </c>
      <c r="C4862" s="2" t="s">
        <v>25</v>
      </c>
      <c r="D4862" s="2" t="s">
        <v>25</v>
      </c>
      <c r="E4862" s="2" t="s">
        <v>26</v>
      </c>
      <c r="F4862" s="2" t="s">
        <v>61</v>
      </c>
      <c r="G4862" s="1">
        <v>1563.5</v>
      </c>
      <c r="H4862" s="1">
        <v>26.5</v>
      </c>
      <c r="I4862" s="4">
        <v>3</v>
      </c>
      <c r="J4862" s="2" t="s">
        <v>69</v>
      </c>
      <c r="K4862" s="1">
        <f>Tabelle111[[#This Row],[Menge kg Nges]]/1000</f>
        <v>1.5634999999999999</v>
      </c>
      <c r="L4862" s="1">
        <f>Tabelle111[[#This Row],[Menge kg P2O5]]/1000</f>
        <v>2.6499999999999999E-2</v>
      </c>
      <c r="M4862" s="1">
        <f>Tabelle111[[#This Row],[Menge t Nges]]/Tabelle111[[#This Row],[Anzahl Lieferscheine]]</f>
        <v>0.52116666666666667</v>
      </c>
      <c r="N4862" s="1">
        <f>Tabelle111[[#This Row],[Menge t P2O5]]/Tabelle111[[#This Row],[Anzahl Lieferscheine]]</f>
        <v>8.8333333333333337E-3</v>
      </c>
    </row>
    <row r="4863" spans="1:14" x14ac:dyDescent="0.2">
      <c r="A4863" s="2" t="s">
        <v>42</v>
      </c>
      <c r="B4863" s="2" t="s">
        <v>32</v>
      </c>
      <c r="C4863" s="2" t="s">
        <v>6</v>
      </c>
      <c r="D4863" s="2" t="s">
        <v>7</v>
      </c>
      <c r="E4863" s="2" t="s">
        <v>8</v>
      </c>
      <c r="F4863" s="2" t="s">
        <v>61</v>
      </c>
      <c r="G4863" s="1">
        <v>4145.5</v>
      </c>
      <c r="H4863" s="1">
        <v>1470.07</v>
      </c>
      <c r="I4863" s="4">
        <v>10</v>
      </c>
      <c r="J4863" s="2" t="s">
        <v>69</v>
      </c>
      <c r="K4863" s="1">
        <f>Tabelle111[[#This Row],[Menge kg Nges]]/1000</f>
        <v>4.1455000000000002</v>
      </c>
      <c r="L4863" s="1">
        <f>Tabelle111[[#This Row],[Menge kg P2O5]]/1000</f>
        <v>1.47007</v>
      </c>
      <c r="M4863" s="1">
        <f>Tabelle111[[#This Row],[Menge t Nges]]/Tabelle111[[#This Row],[Anzahl Lieferscheine]]</f>
        <v>0.41455000000000003</v>
      </c>
      <c r="N4863" s="1">
        <f>Tabelle111[[#This Row],[Menge t P2O5]]/Tabelle111[[#This Row],[Anzahl Lieferscheine]]</f>
        <v>0.147007</v>
      </c>
    </row>
    <row r="4864" spans="1:14" x14ac:dyDescent="0.2">
      <c r="A4864" s="2" t="s">
        <v>42</v>
      </c>
      <c r="B4864" s="2" t="s">
        <v>32</v>
      </c>
      <c r="C4864" s="2" t="s">
        <v>6</v>
      </c>
      <c r="D4864" s="2" t="s">
        <v>7</v>
      </c>
      <c r="E4864" s="2" t="s">
        <v>9</v>
      </c>
      <c r="F4864" s="2" t="s">
        <v>61</v>
      </c>
      <c r="G4864" s="1">
        <v>415.79999999999995</v>
      </c>
      <c r="H4864" s="1">
        <v>170.10000000000002</v>
      </c>
      <c r="I4864" s="4">
        <v>2</v>
      </c>
      <c r="J4864" s="2" t="s">
        <v>69</v>
      </c>
      <c r="K4864" s="1">
        <f>Tabelle111[[#This Row],[Menge kg Nges]]/1000</f>
        <v>0.41579999999999995</v>
      </c>
      <c r="L4864" s="1">
        <f>Tabelle111[[#This Row],[Menge kg P2O5]]/1000</f>
        <v>0.17010000000000003</v>
      </c>
      <c r="M4864" s="1">
        <f>Tabelle111[[#This Row],[Menge t Nges]]/Tabelle111[[#This Row],[Anzahl Lieferscheine]]</f>
        <v>0.20789999999999997</v>
      </c>
      <c r="N4864" s="1">
        <f>Tabelle111[[#This Row],[Menge t P2O5]]/Tabelle111[[#This Row],[Anzahl Lieferscheine]]</f>
        <v>8.5050000000000014E-2</v>
      </c>
    </row>
    <row r="4865" spans="1:14" x14ac:dyDescent="0.2">
      <c r="A4865" s="2" t="s">
        <v>42</v>
      </c>
      <c r="B4865" s="2" t="s">
        <v>32</v>
      </c>
      <c r="C4865" s="2" t="s">
        <v>6</v>
      </c>
      <c r="D4865" s="2" t="s">
        <v>7</v>
      </c>
      <c r="E4865" s="2" t="s">
        <v>11</v>
      </c>
      <c r="F4865" s="2" t="s">
        <v>61</v>
      </c>
      <c r="G4865" s="1">
        <v>770</v>
      </c>
      <c r="H4865" s="1">
        <v>312</v>
      </c>
      <c r="I4865" s="4">
        <v>1</v>
      </c>
      <c r="J4865" s="2" t="s">
        <v>69</v>
      </c>
      <c r="K4865" s="1">
        <f>Tabelle111[[#This Row],[Menge kg Nges]]/1000</f>
        <v>0.77</v>
      </c>
      <c r="L4865" s="1">
        <f>Tabelle111[[#This Row],[Menge kg P2O5]]/1000</f>
        <v>0.312</v>
      </c>
      <c r="M4865" s="1">
        <f>Tabelle111[[#This Row],[Menge t Nges]]/Tabelle111[[#This Row],[Anzahl Lieferscheine]]</f>
        <v>0.77</v>
      </c>
      <c r="N4865" s="1">
        <f>Tabelle111[[#This Row],[Menge t P2O5]]/Tabelle111[[#This Row],[Anzahl Lieferscheine]]</f>
        <v>0.312</v>
      </c>
    </row>
    <row r="4866" spans="1:14" x14ac:dyDescent="0.2">
      <c r="A4866" s="2" t="s">
        <v>42</v>
      </c>
      <c r="B4866" s="2" t="s">
        <v>32</v>
      </c>
      <c r="C4866" s="2" t="s">
        <v>6</v>
      </c>
      <c r="D4866" s="2" t="s">
        <v>7</v>
      </c>
      <c r="E4866" s="2" t="s">
        <v>12</v>
      </c>
      <c r="F4866" s="2" t="s">
        <v>61</v>
      </c>
      <c r="G4866" s="1">
        <v>1087.8</v>
      </c>
      <c r="H4866" s="1">
        <v>576.20000000000005</v>
      </c>
      <c r="I4866" s="4">
        <v>5</v>
      </c>
      <c r="J4866" s="2" t="s">
        <v>69</v>
      </c>
      <c r="K4866" s="1">
        <f>Tabelle111[[#This Row],[Menge kg Nges]]/1000</f>
        <v>1.0877999999999999</v>
      </c>
      <c r="L4866" s="1">
        <f>Tabelle111[[#This Row],[Menge kg P2O5]]/1000</f>
        <v>0.57620000000000005</v>
      </c>
      <c r="M4866" s="1">
        <f>Tabelle111[[#This Row],[Menge t Nges]]/Tabelle111[[#This Row],[Anzahl Lieferscheine]]</f>
        <v>0.21755999999999998</v>
      </c>
      <c r="N4866" s="1">
        <f>Tabelle111[[#This Row],[Menge t P2O5]]/Tabelle111[[#This Row],[Anzahl Lieferscheine]]</f>
        <v>0.11524000000000001</v>
      </c>
    </row>
    <row r="4867" spans="1:14" x14ac:dyDescent="0.2">
      <c r="A4867" s="2" t="s">
        <v>42</v>
      </c>
      <c r="B4867" s="2" t="s">
        <v>32</v>
      </c>
      <c r="C4867" s="2" t="s">
        <v>6</v>
      </c>
      <c r="D4867" s="2" t="s">
        <v>7</v>
      </c>
      <c r="E4867" s="2" t="s">
        <v>14</v>
      </c>
      <c r="F4867" s="2" t="s">
        <v>61</v>
      </c>
      <c r="G4867" s="1">
        <v>9024.2999999999993</v>
      </c>
      <c r="H4867" s="1">
        <v>5032.6999999999989</v>
      </c>
      <c r="I4867" s="4">
        <v>17</v>
      </c>
      <c r="J4867" s="2" t="s">
        <v>69</v>
      </c>
      <c r="K4867" s="1">
        <f>Tabelle111[[#This Row],[Menge kg Nges]]/1000</f>
        <v>9.0242999999999984</v>
      </c>
      <c r="L4867" s="1">
        <f>Tabelle111[[#This Row],[Menge kg P2O5]]/1000</f>
        <v>5.0326999999999993</v>
      </c>
      <c r="M4867" s="1">
        <f>Tabelle111[[#This Row],[Menge t Nges]]/Tabelle111[[#This Row],[Anzahl Lieferscheine]]</f>
        <v>0.53084117647058815</v>
      </c>
      <c r="N4867" s="1">
        <f>Tabelle111[[#This Row],[Menge t P2O5]]/Tabelle111[[#This Row],[Anzahl Lieferscheine]]</f>
        <v>0.2960411764705882</v>
      </c>
    </row>
    <row r="4868" spans="1:14" x14ac:dyDescent="0.2">
      <c r="A4868" s="2" t="s">
        <v>42</v>
      </c>
      <c r="B4868" s="2" t="s">
        <v>32</v>
      </c>
      <c r="C4868" s="2" t="s">
        <v>6</v>
      </c>
      <c r="D4868" s="2" t="s">
        <v>15</v>
      </c>
      <c r="E4868" s="2" t="s">
        <v>8</v>
      </c>
      <c r="F4868" s="2" t="s">
        <v>61</v>
      </c>
      <c r="G4868" s="1">
        <v>473.84999999999997</v>
      </c>
      <c r="H4868" s="1">
        <v>291.60000000000002</v>
      </c>
      <c r="I4868" s="4">
        <v>2</v>
      </c>
      <c r="J4868" s="2" t="s">
        <v>69</v>
      </c>
      <c r="K4868" s="1">
        <f>Tabelle111[[#This Row],[Menge kg Nges]]/1000</f>
        <v>0.47384999999999999</v>
      </c>
      <c r="L4868" s="1">
        <f>Tabelle111[[#This Row],[Menge kg P2O5]]/1000</f>
        <v>0.29160000000000003</v>
      </c>
      <c r="M4868" s="1">
        <f>Tabelle111[[#This Row],[Menge t Nges]]/Tabelle111[[#This Row],[Anzahl Lieferscheine]]</f>
        <v>0.236925</v>
      </c>
      <c r="N4868" s="1">
        <f>Tabelle111[[#This Row],[Menge t P2O5]]/Tabelle111[[#This Row],[Anzahl Lieferscheine]]</f>
        <v>0.14580000000000001</v>
      </c>
    </row>
    <row r="4869" spans="1:14" x14ac:dyDescent="0.2">
      <c r="A4869" s="2" t="s">
        <v>42</v>
      </c>
      <c r="B4869" s="2" t="s">
        <v>32</v>
      </c>
      <c r="C4869" s="2" t="s">
        <v>6</v>
      </c>
      <c r="D4869" s="2" t="s">
        <v>15</v>
      </c>
      <c r="E4869" s="2" t="s">
        <v>19</v>
      </c>
      <c r="F4869" s="2" t="s">
        <v>61</v>
      </c>
      <c r="G4869" s="1">
        <v>101.25</v>
      </c>
      <c r="H4869" s="1">
        <v>112.5</v>
      </c>
      <c r="I4869" s="4">
        <v>1</v>
      </c>
      <c r="J4869" s="2" t="s">
        <v>69</v>
      </c>
      <c r="K4869" s="1">
        <f>Tabelle111[[#This Row],[Menge kg Nges]]/1000</f>
        <v>0.10125000000000001</v>
      </c>
      <c r="L4869" s="1">
        <f>Tabelle111[[#This Row],[Menge kg P2O5]]/1000</f>
        <v>0.1125</v>
      </c>
      <c r="M4869" s="1">
        <f>Tabelle111[[#This Row],[Menge t Nges]]/Tabelle111[[#This Row],[Anzahl Lieferscheine]]</f>
        <v>0.10125000000000001</v>
      </c>
      <c r="N4869" s="1">
        <f>Tabelle111[[#This Row],[Menge t P2O5]]/Tabelle111[[#This Row],[Anzahl Lieferscheine]]</f>
        <v>0.1125</v>
      </c>
    </row>
    <row r="4870" spans="1:14" x14ac:dyDescent="0.2">
      <c r="A4870" s="2" t="s">
        <v>42</v>
      </c>
      <c r="B4870" s="2" t="s">
        <v>32</v>
      </c>
      <c r="C4870" s="2" t="s">
        <v>6</v>
      </c>
      <c r="D4870" s="2" t="s">
        <v>15</v>
      </c>
      <c r="E4870" s="2" t="s">
        <v>20</v>
      </c>
      <c r="F4870" s="2" t="s">
        <v>61</v>
      </c>
      <c r="G4870" s="1">
        <v>1372.8</v>
      </c>
      <c r="H4870" s="1">
        <v>780</v>
      </c>
      <c r="I4870" s="4">
        <v>15</v>
      </c>
      <c r="J4870" s="2" t="s">
        <v>69</v>
      </c>
      <c r="K4870" s="1">
        <f>Tabelle111[[#This Row],[Menge kg Nges]]/1000</f>
        <v>1.3728</v>
      </c>
      <c r="L4870" s="1">
        <f>Tabelle111[[#This Row],[Menge kg P2O5]]/1000</f>
        <v>0.78</v>
      </c>
      <c r="M4870" s="1">
        <f>Tabelle111[[#This Row],[Menge t Nges]]/Tabelle111[[#This Row],[Anzahl Lieferscheine]]</f>
        <v>9.1520000000000004E-2</v>
      </c>
      <c r="N4870" s="1">
        <f>Tabelle111[[#This Row],[Menge t P2O5]]/Tabelle111[[#This Row],[Anzahl Lieferscheine]]</f>
        <v>5.2000000000000005E-2</v>
      </c>
    </row>
    <row r="4871" spans="1:14" x14ac:dyDescent="0.2">
      <c r="A4871" s="2" t="s">
        <v>42</v>
      </c>
      <c r="B4871" s="2" t="s">
        <v>32</v>
      </c>
      <c r="C4871" s="2" t="s">
        <v>6</v>
      </c>
      <c r="D4871" s="2" t="s">
        <v>15</v>
      </c>
      <c r="E4871" s="2" t="s">
        <v>21</v>
      </c>
      <c r="F4871" s="2" t="s">
        <v>61</v>
      </c>
      <c r="G4871" s="1">
        <v>204</v>
      </c>
      <c r="H4871" s="1">
        <v>120</v>
      </c>
      <c r="I4871" s="4">
        <v>1</v>
      </c>
      <c r="J4871" s="2" t="s">
        <v>69</v>
      </c>
      <c r="K4871" s="1">
        <f>Tabelle111[[#This Row],[Menge kg Nges]]/1000</f>
        <v>0.20399999999999999</v>
      </c>
      <c r="L4871" s="1">
        <f>Tabelle111[[#This Row],[Menge kg P2O5]]/1000</f>
        <v>0.12</v>
      </c>
      <c r="M4871" s="1">
        <f>Tabelle111[[#This Row],[Menge t Nges]]/Tabelle111[[#This Row],[Anzahl Lieferscheine]]</f>
        <v>0.20399999999999999</v>
      </c>
      <c r="N4871" s="1">
        <f>Tabelle111[[#This Row],[Menge t P2O5]]/Tabelle111[[#This Row],[Anzahl Lieferscheine]]</f>
        <v>0.12</v>
      </c>
    </row>
    <row r="4872" spans="1:14" x14ac:dyDescent="0.2">
      <c r="A4872" s="2" t="s">
        <v>42</v>
      </c>
      <c r="B4872" s="2" t="s">
        <v>32</v>
      </c>
      <c r="C4872" s="2" t="s">
        <v>25</v>
      </c>
      <c r="D4872" s="2" t="s">
        <v>25</v>
      </c>
      <c r="E4872" s="2" t="s">
        <v>26</v>
      </c>
      <c r="F4872" s="2" t="s">
        <v>61</v>
      </c>
      <c r="G4872" s="1">
        <v>7912.09</v>
      </c>
      <c r="H4872" s="1">
        <v>3322.4100000000003</v>
      </c>
      <c r="I4872" s="4">
        <v>16</v>
      </c>
      <c r="J4872" s="2" t="s">
        <v>69</v>
      </c>
      <c r="K4872" s="1">
        <f>Tabelle111[[#This Row],[Menge kg Nges]]/1000</f>
        <v>7.9120900000000001</v>
      </c>
      <c r="L4872" s="1">
        <f>Tabelle111[[#This Row],[Menge kg P2O5]]/1000</f>
        <v>3.3224100000000005</v>
      </c>
      <c r="M4872" s="1">
        <f>Tabelle111[[#This Row],[Menge t Nges]]/Tabelle111[[#This Row],[Anzahl Lieferscheine]]</f>
        <v>0.494505625</v>
      </c>
      <c r="N4872" s="1">
        <f>Tabelle111[[#This Row],[Menge t P2O5]]/Tabelle111[[#This Row],[Anzahl Lieferscheine]]</f>
        <v>0.20765062500000003</v>
      </c>
    </row>
    <row r="4873" spans="1:14" x14ac:dyDescent="0.2">
      <c r="A4873" s="2" t="s">
        <v>42</v>
      </c>
      <c r="B4873" s="2" t="s">
        <v>36</v>
      </c>
      <c r="C4873" s="2" t="s">
        <v>6</v>
      </c>
      <c r="D4873" s="2" t="s">
        <v>15</v>
      </c>
      <c r="E4873" s="2" t="s">
        <v>21</v>
      </c>
      <c r="F4873" s="2" t="s">
        <v>61</v>
      </c>
      <c r="G4873" s="1">
        <v>919.33</v>
      </c>
      <c r="H4873" s="1">
        <v>332.81</v>
      </c>
      <c r="I4873" s="4">
        <v>2</v>
      </c>
      <c r="J4873" s="2" t="s">
        <v>69</v>
      </c>
      <c r="K4873" s="1">
        <f>Tabelle111[[#This Row],[Menge kg Nges]]/1000</f>
        <v>0.91933000000000009</v>
      </c>
      <c r="L4873" s="1">
        <f>Tabelle111[[#This Row],[Menge kg P2O5]]/1000</f>
        <v>0.33280999999999999</v>
      </c>
      <c r="M4873" s="1">
        <f>Tabelle111[[#This Row],[Menge t Nges]]/Tabelle111[[#This Row],[Anzahl Lieferscheine]]</f>
        <v>0.45966500000000005</v>
      </c>
      <c r="N4873" s="1">
        <f>Tabelle111[[#This Row],[Menge t P2O5]]/Tabelle111[[#This Row],[Anzahl Lieferscheine]]</f>
        <v>0.166405</v>
      </c>
    </row>
    <row r="4874" spans="1:14" x14ac:dyDescent="0.2">
      <c r="A4874" s="2" t="s">
        <v>42</v>
      </c>
      <c r="B4874" s="2" t="s">
        <v>36</v>
      </c>
      <c r="C4874" s="2" t="s">
        <v>25</v>
      </c>
      <c r="D4874" s="2" t="s">
        <v>25</v>
      </c>
      <c r="E4874" s="2" t="s">
        <v>26</v>
      </c>
      <c r="F4874" s="2" t="s">
        <v>61</v>
      </c>
      <c r="G4874" s="1">
        <v>547.41999999999996</v>
      </c>
      <c r="H4874" s="1">
        <v>135.34</v>
      </c>
      <c r="I4874" s="4">
        <v>3</v>
      </c>
      <c r="J4874" s="2" t="s">
        <v>69</v>
      </c>
      <c r="K4874" s="1">
        <f>Tabelle111[[#This Row],[Menge kg Nges]]/1000</f>
        <v>0.54741999999999991</v>
      </c>
      <c r="L4874" s="1">
        <f>Tabelle111[[#This Row],[Menge kg P2O5]]/1000</f>
        <v>0.13534000000000002</v>
      </c>
      <c r="M4874" s="1">
        <f>Tabelle111[[#This Row],[Menge t Nges]]/Tabelle111[[#This Row],[Anzahl Lieferscheine]]</f>
        <v>0.18247333333333329</v>
      </c>
      <c r="N4874" s="1">
        <f>Tabelle111[[#This Row],[Menge t P2O5]]/Tabelle111[[#This Row],[Anzahl Lieferscheine]]</f>
        <v>4.5113333333333339E-2</v>
      </c>
    </row>
    <row r="4875" spans="1:14" x14ac:dyDescent="0.2">
      <c r="A4875" s="2" t="s">
        <v>42</v>
      </c>
      <c r="B4875" s="2" t="s">
        <v>27</v>
      </c>
      <c r="C4875" s="2" t="s">
        <v>6</v>
      </c>
      <c r="D4875" s="2" t="s">
        <v>15</v>
      </c>
      <c r="E4875" s="2" t="s">
        <v>8</v>
      </c>
      <c r="F4875" s="2" t="s">
        <v>61</v>
      </c>
      <c r="G4875" s="1">
        <v>3071.25</v>
      </c>
      <c r="H4875" s="1">
        <v>1890</v>
      </c>
      <c r="I4875" s="4">
        <v>15</v>
      </c>
      <c r="J4875" s="2" t="s">
        <v>69</v>
      </c>
      <c r="K4875" s="1">
        <f>Tabelle111[[#This Row],[Menge kg Nges]]/1000</f>
        <v>3.07125</v>
      </c>
      <c r="L4875" s="1">
        <f>Tabelle111[[#This Row],[Menge kg P2O5]]/1000</f>
        <v>1.89</v>
      </c>
      <c r="M4875" s="1">
        <f>Tabelle111[[#This Row],[Menge t Nges]]/Tabelle111[[#This Row],[Anzahl Lieferscheine]]</f>
        <v>0.20475000000000002</v>
      </c>
      <c r="N4875" s="1">
        <f>Tabelle111[[#This Row],[Menge t P2O5]]/Tabelle111[[#This Row],[Anzahl Lieferscheine]]</f>
        <v>0.126</v>
      </c>
    </row>
    <row r="4876" spans="1:14" x14ac:dyDescent="0.2">
      <c r="A4876" s="2" t="s">
        <v>42</v>
      </c>
      <c r="B4876" s="2" t="s">
        <v>27</v>
      </c>
      <c r="C4876" s="2" t="s">
        <v>6</v>
      </c>
      <c r="D4876" s="2" t="s">
        <v>15</v>
      </c>
      <c r="E4876" s="2" t="s">
        <v>20</v>
      </c>
      <c r="F4876" s="2" t="s">
        <v>61</v>
      </c>
      <c r="G4876" s="1">
        <v>932.80000000000018</v>
      </c>
      <c r="H4876" s="1">
        <v>530</v>
      </c>
      <c r="I4876" s="4">
        <v>12</v>
      </c>
      <c r="J4876" s="2" t="s">
        <v>69</v>
      </c>
      <c r="K4876" s="1">
        <f>Tabelle111[[#This Row],[Menge kg Nges]]/1000</f>
        <v>0.93280000000000018</v>
      </c>
      <c r="L4876" s="1">
        <f>Tabelle111[[#This Row],[Menge kg P2O5]]/1000</f>
        <v>0.53</v>
      </c>
      <c r="M4876" s="1">
        <f>Tabelle111[[#This Row],[Menge t Nges]]/Tabelle111[[#This Row],[Anzahl Lieferscheine]]</f>
        <v>7.7733333333333349E-2</v>
      </c>
      <c r="N4876" s="1">
        <f>Tabelle111[[#This Row],[Menge t P2O5]]/Tabelle111[[#This Row],[Anzahl Lieferscheine]]</f>
        <v>4.4166666666666667E-2</v>
      </c>
    </row>
    <row r="4877" spans="1:14" x14ac:dyDescent="0.2">
      <c r="A4877" s="2" t="s">
        <v>42</v>
      </c>
      <c r="B4877" s="2" t="s">
        <v>27</v>
      </c>
      <c r="C4877" s="2" t="s">
        <v>25</v>
      </c>
      <c r="D4877" s="2" t="s">
        <v>25</v>
      </c>
      <c r="E4877" s="2" t="s">
        <v>26</v>
      </c>
      <c r="F4877" s="2" t="s">
        <v>61</v>
      </c>
      <c r="G4877" s="1">
        <v>429.48</v>
      </c>
      <c r="H4877" s="1">
        <v>71.28</v>
      </c>
      <c r="I4877" s="4">
        <v>3</v>
      </c>
      <c r="J4877" s="2" t="s">
        <v>69</v>
      </c>
      <c r="K4877" s="1">
        <f>Tabelle111[[#This Row],[Menge kg Nges]]/1000</f>
        <v>0.42948000000000003</v>
      </c>
      <c r="L4877" s="1">
        <f>Tabelle111[[#This Row],[Menge kg P2O5]]/1000</f>
        <v>7.1279999999999996E-2</v>
      </c>
      <c r="M4877" s="1">
        <f>Tabelle111[[#This Row],[Menge t Nges]]/Tabelle111[[#This Row],[Anzahl Lieferscheine]]</f>
        <v>0.14316000000000001</v>
      </c>
      <c r="N4877" s="1">
        <f>Tabelle111[[#This Row],[Menge t P2O5]]/Tabelle111[[#This Row],[Anzahl Lieferscheine]]</f>
        <v>2.376E-2</v>
      </c>
    </row>
    <row r="4878" spans="1:14" x14ac:dyDescent="0.2">
      <c r="A4878" s="2" t="s">
        <v>42</v>
      </c>
      <c r="B4878" s="2" t="s">
        <v>44</v>
      </c>
      <c r="C4878" s="2" t="s">
        <v>25</v>
      </c>
      <c r="D4878" s="2" t="s">
        <v>25</v>
      </c>
      <c r="E4878" s="2" t="s">
        <v>26</v>
      </c>
      <c r="F4878" s="2" t="s">
        <v>61</v>
      </c>
      <c r="G4878" s="1">
        <v>76.14</v>
      </c>
      <c r="H4878" s="1">
        <v>19.440000000000001</v>
      </c>
      <c r="I4878" s="4">
        <v>1</v>
      </c>
      <c r="J4878" s="2" t="s">
        <v>69</v>
      </c>
      <c r="K4878" s="1">
        <f>Tabelle111[[#This Row],[Menge kg Nges]]/1000</f>
        <v>7.6139999999999999E-2</v>
      </c>
      <c r="L4878" s="1">
        <f>Tabelle111[[#This Row],[Menge kg P2O5]]/1000</f>
        <v>1.9440000000000002E-2</v>
      </c>
      <c r="M4878" s="1">
        <f>Tabelle111[[#This Row],[Menge t Nges]]/Tabelle111[[#This Row],[Anzahl Lieferscheine]]</f>
        <v>7.6139999999999999E-2</v>
      </c>
      <c r="N4878" s="1">
        <f>Tabelle111[[#This Row],[Menge t P2O5]]/Tabelle111[[#This Row],[Anzahl Lieferscheine]]</f>
        <v>1.9440000000000002E-2</v>
      </c>
    </row>
    <row r="4879" spans="1:14" x14ac:dyDescent="0.2">
      <c r="A4879" s="2" t="s">
        <v>42</v>
      </c>
      <c r="B4879" s="2" t="s">
        <v>49</v>
      </c>
      <c r="C4879" s="2" t="s">
        <v>25</v>
      </c>
      <c r="D4879" s="2" t="s">
        <v>25</v>
      </c>
      <c r="E4879" s="2" t="s">
        <v>26</v>
      </c>
      <c r="F4879" s="2" t="s">
        <v>61</v>
      </c>
      <c r="G4879" s="1">
        <v>164.5</v>
      </c>
      <c r="H4879" s="1">
        <v>64.400000000000006</v>
      </c>
      <c r="I4879" s="4">
        <v>2</v>
      </c>
      <c r="J4879" s="2" t="s">
        <v>69</v>
      </c>
      <c r="K4879" s="1">
        <f>Tabelle111[[#This Row],[Menge kg Nges]]/1000</f>
        <v>0.16450000000000001</v>
      </c>
      <c r="L4879" s="1">
        <f>Tabelle111[[#This Row],[Menge kg P2O5]]/1000</f>
        <v>6.4399999999999999E-2</v>
      </c>
      <c r="M4879" s="1">
        <f>Tabelle111[[#This Row],[Menge t Nges]]/Tabelle111[[#This Row],[Anzahl Lieferscheine]]</f>
        <v>8.2250000000000004E-2</v>
      </c>
      <c r="N4879" s="1">
        <f>Tabelle111[[#This Row],[Menge t P2O5]]/Tabelle111[[#This Row],[Anzahl Lieferscheine]]</f>
        <v>3.2199999999999999E-2</v>
      </c>
    </row>
    <row r="4880" spans="1:14" x14ac:dyDescent="0.2">
      <c r="A4880" s="2" t="s">
        <v>42</v>
      </c>
      <c r="B4880" s="2" t="s">
        <v>47</v>
      </c>
      <c r="C4880" s="2" t="s">
        <v>6</v>
      </c>
      <c r="D4880" s="2" t="s">
        <v>7</v>
      </c>
      <c r="E4880" s="2" t="s">
        <v>8</v>
      </c>
      <c r="F4880" s="2" t="s">
        <v>61</v>
      </c>
      <c r="G4880" s="1">
        <v>5816.8799999999983</v>
      </c>
      <c r="H4880" s="1">
        <v>2367.09</v>
      </c>
      <c r="I4880" s="4">
        <v>33</v>
      </c>
      <c r="J4880" s="2" t="s">
        <v>69</v>
      </c>
      <c r="K4880" s="1">
        <f>Tabelle111[[#This Row],[Menge kg Nges]]/1000</f>
        <v>5.8168799999999985</v>
      </c>
      <c r="L4880" s="1">
        <f>Tabelle111[[#This Row],[Menge kg P2O5]]/1000</f>
        <v>2.3670900000000001</v>
      </c>
      <c r="M4880" s="1">
        <f>Tabelle111[[#This Row],[Menge t Nges]]/Tabelle111[[#This Row],[Anzahl Lieferscheine]]</f>
        <v>0.17626909090909088</v>
      </c>
      <c r="N4880" s="1">
        <f>Tabelle111[[#This Row],[Menge t P2O5]]/Tabelle111[[#This Row],[Anzahl Lieferscheine]]</f>
        <v>7.1730000000000002E-2</v>
      </c>
    </row>
    <row r="4881" spans="1:14" x14ac:dyDescent="0.2">
      <c r="A4881" s="2" t="s">
        <v>42</v>
      </c>
      <c r="B4881" s="2" t="s">
        <v>47</v>
      </c>
      <c r="C4881" s="2" t="s">
        <v>6</v>
      </c>
      <c r="D4881" s="2" t="s">
        <v>7</v>
      </c>
      <c r="E4881" s="2" t="s">
        <v>14</v>
      </c>
      <c r="F4881" s="2" t="s">
        <v>61</v>
      </c>
      <c r="G4881" s="1">
        <v>604.80000000000007</v>
      </c>
      <c r="H4881" s="1">
        <v>283.5</v>
      </c>
      <c r="I4881" s="4">
        <v>3</v>
      </c>
      <c r="J4881" s="2" t="s">
        <v>69</v>
      </c>
      <c r="K4881" s="1">
        <f>Tabelle111[[#This Row],[Menge kg Nges]]/1000</f>
        <v>0.60480000000000012</v>
      </c>
      <c r="L4881" s="1">
        <f>Tabelle111[[#This Row],[Menge kg P2O5]]/1000</f>
        <v>0.28349999999999997</v>
      </c>
      <c r="M4881" s="1">
        <f>Tabelle111[[#This Row],[Menge t Nges]]/Tabelle111[[#This Row],[Anzahl Lieferscheine]]</f>
        <v>0.20160000000000003</v>
      </c>
      <c r="N4881" s="1">
        <f>Tabelle111[[#This Row],[Menge t P2O5]]/Tabelle111[[#This Row],[Anzahl Lieferscheine]]</f>
        <v>9.4499999999999987E-2</v>
      </c>
    </row>
    <row r="4882" spans="1:14" x14ac:dyDescent="0.2">
      <c r="A4882" s="2" t="s">
        <v>42</v>
      </c>
      <c r="B4882" s="2" t="s">
        <v>47</v>
      </c>
      <c r="C4882" s="2" t="s">
        <v>6</v>
      </c>
      <c r="D4882" s="2" t="s">
        <v>15</v>
      </c>
      <c r="E4882" s="2" t="s">
        <v>20</v>
      </c>
      <c r="F4882" s="2" t="s">
        <v>61</v>
      </c>
      <c r="G4882" s="1">
        <v>1621.7199999999998</v>
      </c>
      <c r="H4882" s="1">
        <v>1231.3900000000001</v>
      </c>
      <c r="I4882" s="4">
        <v>5</v>
      </c>
      <c r="J4882" s="2" t="s">
        <v>69</v>
      </c>
      <c r="K4882" s="1">
        <f>Tabelle111[[#This Row],[Menge kg Nges]]/1000</f>
        <v>1.6217199999999998</v>
      </c>
      <c r="L4882" s="1">
        <f>Tabelle111[[#This Row],[Menge kg P2O5]]/1000</f>
        <v>1.2313900000000002</v>
      </c>
      <c r="M4882" s="1">
        <f>Tabelle111[[#This Row],[Menge t Nges]]/Tabelle111[[#This Row],[Anzahl Lieferscheine]]</f>
        <v>0.32434399999999997</v>
      </c>
      <c r="N4882" s="1">
        <f>Tabelle111[[#This Row],[Menge t P2O5]]/Tabelle111[[#This Row],[Anzahl Lieferscheine]]</f>
        <v>0.24627800000000005</v>
      </c>
    </row>
    <row r="4883" spans="1:14" x14ac:dyDescent="0.2">
      <c r="A4883" s="2" t="s">
        <v>42</v>
      </c>
      <c r="B4883" s="2" t="s">
        <v>47</v>
      </c>
      <c r="C4883" s="2" t="s">
        <v>25</v>
      </c>
      <c r="D4883" s="2" t="s">
        <v>25</v>
      </c>
      <c r="E4883" s="2" t="s">
        <v>26</v>
      </c>
      <c r="F4883" s="2" t="s">
        <v>61</v>
      </c>
      <c r="G4883" s="1">
        <v>10568.339999999995</v>
      </c>
      <c r="H4883" s="1">
        <v>3041.0100000000025</v>
      </c>
      <c r="I4883" s="4">
        <v>68</v>
      </c>
      <c r="J4883" s="2" t="s">
        <v>69</v>
      </c>
      <c r="K4883" s="1">
        <f>Tabelle111[[#This Row],[Menge kg Nges]]/1000</f>
        <v>10.568339999999994</v>
      </c>
      <c r="L4883" s="1">
        <f>Tabelle111[[#This Row],[Menge kg P2O5]]/1000</f>
        <v>3.0410100000000027</v>
      </c>
      <c r="M4883" s="1">
        <f>Tabelle111[[#This Row],[Menge t Nges]]/Tabelle111[[#This Row],[Anzahl Lieferscheine]]</f>
        <v>0.15541676470588225</v>
      </c>
      <c r="N4883" s="1">
        <f>Tabelle111[[#This Row],[Menge t P2O5]]/Tabelle111[[#This Row],[Anzahl Lieferscheine]]</f>
        <v>4.4720735294117686E-2</v>
      </c>
    </row>
    <row r="4884" spans="1:14" x14ac:dyDescent="0.2">
      <c r="A4884" s="2" t="s">
        <v>42</v>
      </c>
      <c r="B4884" s="2" t="s">
        <v>34</v>
      </c>
      <c r="C4884" s="2" t="s">
        <v>6</v>
      </c>
      <c r="D4884" s="2" t="s">
        <v>7</v>
      </c>
      <c r="E4884" s="2" t="s">
        <v>9</v>
      </c>
      <c r="F4884" s="2" t="s">
        <v>61</v>
      </c>
      <c r="G4884" s="1">
        <v>228.8</v>
      </c>
      <c r="H4884" s="1">
        <v>93.6</v>
      </c>
      <c r="I4884" s="4">
        <v>1</v>
      </c>
      <c r="J4884" s="2" t="s">
        <v>69</v>
      </c>
      <c r="K4884" s="1">
        <f>Tabelle111[[#This Row],[Menge kg Nges]]/1000</f>
        <v>0.2288</v>
      </c>
      <c r="L4884" s="1">
        <f>Tabelle111[[#This Row],[Menge kg P2O5]]/1000</f>
        <v>9.3599999999999989E-2</v>
      </c>
      <c r="M4884" s="1">
        <f>Tabelle111[[#This Row],[Menge t Nges]]/Tabelle111[[#This Row],[Anzahl Lieferscheine]]</f>
        <v>0.2288</v>
      </c>
      <c r="N4884" s="1">
        <f>Tabelle111[[#This Row],[Menge t P2O5]]/Tabelle111[[#This Row],[Anzahl Lieferscheine]]</f>
        <v>9.3599999999999989E-2</v>
      </c>
    </row>
    <row r="4885" spans="1:14" x14ac:dyDescent="0.2">
      <c r="A4885" s="2" t="s">
        <v>42</v>
      </c>
      <c r="B4885" s="2" t="s">
        <v>34</v>
      </c>
      <c r="C4885" s="2" t="s">
        <v>6</v>
      </c>
      <c r="D4885" s="2" t="s">
        <v>15</v>
      </c>
      <c r="E4885" s="2" t="s">
        <v>8</v>
      </c>
      <c r="F4885" s="2" t="s">
        <v>61</v>
      </c>
      <c r="G4885" s="1">
        <v>1298.6999999999998</v>
      </c>
      <c r="H4885" s="1">
        <v>799.2</v>
      </c>
      <c r="I4885" s="4">
        <v>7</v>
      </c>
      <c r="J4885" s="2" t="s">
        <v>69</v>
      </c>
      <c r="K4885" s="1">
        <f>Tabelle111[[#This Row],[Menge kg Nges]]/1000</f>
        <v>1.2986999999999997</v>
      </c>
      <c r="L4885" s="1">
        <f>Tabelle111[[#This Row],[Menge kg P2O5]]/1000</f>
        <v>0.79920000000000002</v>
      </c>
      <c r="M4885" s="1">
        <f>Tabelle111[[#This Row],[Menge t Nges]]/Tabelle111[[#This Row],[Anzahl Lieferscheine]]</f>
        <v>0.1855285714285714</v>
      </c>
      <c r="N4885" s="1">
        <f>Tabelle111[[#This Row],[Menge t P2O5]]/Tabelle111[[#This Row],[Anzahl Lieferscheine]]</f>
        <v>0.11417142857142858</v>
      </c>
    </row>
    <row r="4886" spans="1:14" x14ac:dyDescent="0.2">
      <c r="A4886" s="2" t="s">
        <v>42</v>
      </c>
      <c r="B4886" s="2" t="s">
        <v>37</v>
      </c>
      <c r="C4886" s="2" t="s">
        <v>6</v>
      </c>
      <c r="D4886" s="2" t="s">
        <v>7</v>
      </c>
      <c r="E4886" s="2" t="s">
        <v>8</v>
      </c>
      <c r="F4886" s="2" t="s">
        <v>61</v>
      </c>
      <c r="G4886" s="1">
        <v>411.48</v>
      </c>
      <c r="H4886" s="1">
        <v>173.88</v>
      </c>
      <c r="I4886" s="4">
        <v>4</v>
      </c>
      <c r="J4886" s="2" t="s">
        <v>69</v>
      </c>
      <c r="K4886" s="1">
        <f>Tabelle111[[#This Row],[Menge kg Nges]]/1000</f>
        <v>0.41148000000000001</v>
      </c>
      <c r="L4886" s="1">
        <f>Tabelle111[[#This Row],[Menge kg P2O5]]/1000</f>
        <v>0.17388000000000001</v>
      </c>
      <c r="M4886" s="1">
        <f>Tabelle111[[#This Row],[Menge t Nges]]/Tabelle111[[#This Row],[Anzahl Lieferscheine]]</f>
        <v>0.10287</v>
      </c>
      <c r="N4886" s="1">
        <f>Tabelle111[[#This Row],[Menge t P2O5]]/Tabelle111[[#This Row],[Anzahl Lieferscheine]]</f>
        <v>4.3470000000000002E-2</v>
      </c>
    </row>
    <row r="4887" spans="1:14" x14ac:dyDescent="0.2">
      <c r="A4887" s="2" t="s">
        <v>42</v>
      </c>
      <c r="B4887" s="2" t="s">
        <v>37</v>
      </c>
      <c r="C4887" s="2" t="s">
        <v>6</v>
      </c>
      <c r="D4887" s="2" t="s">
        <v>7</v>
      </c>
      <c r="E4887" s="2" t="s">
        <v>9</v>
      </c>
      <c r="F4887" s="2" t="s">
        <v>61</v>
      </c>
      <c r="G4887" s="1">
        <v>156.6</v>
      </c>
      <c r="H4887" s="1">
        <v>64.8</v>
      </c>
      <c r="I4887" s="4">
        <v>1</v>
      </c>
      <c r="J4887" s="2" t="s">
        <v>69</v>
      </c>
      <c r="K4887" s="1">
        <f>Tabelle111[[#This Row],[Menge kg Nges]]/1000</f>
        <v>0.15659999999999999</v>
      </c>
      <c r="L4887" s="1">
        <f>Tabelle111[[#This Row],[Menge kg P2O5]]/1000</f>
        <v>6.4799999999999996E-2</v>
      </c>
      <c r="M4887" s="1">
        <f>Tabelle111[[#This Row],[Menge t Nges]]/Tabelle111[[#This Row],[Anzahl Lieferscheine]]</f>
        <v>0.15659999999999999</v>
      </c>
      <c r="N4887" s="1">
        <f>Tabelle111[[#This Row],[Menge t P2O5]]/Tabelle111[[#This Row],[Anzahl Lieferscheine]]</f>
        <v>6.4799999999999996E-2</v>
      </c>
    </row>
    <row r="4888" spans="1:14" x14ac:dyDescent="0.2">
      <c r="A4888" s="2" t="s">
        <v>42</v>
      </c>
      <c r="B4888" s="2" t="s">
        <v>37</v>
      </c>
      <c r="C4888" s="2" t="s">
        <v>6</v>
      </c>
      <c r="D4888" s="2" t="s">
        <v>7</v>
      </c>
      <c r="E4888" s="2" t="s">
        <v>12</v>
      </c>
      <c r="F4888" s="2" t="s">
        <v>61</v>
      </c>
      <c r="G4888" s="1">
        <v>401.4</v>
      </c>
      <c r="H4888" s="1">
        <v>231.3</v>
      </c>
      <c r="I4888" s="4">
        <v>2</v>
      </c>
      <c r="J4888" s="2" t="s">
        <v>69</v>
      </c>
      <c r="K4888" s="1">
        <f>Tabelle111[[#This Row],[Menge kg Nges]]/1000</f>
        <v>0.40139999999999998</v>
      </c>
      <c r="L4888" s="1">
        <f>Tabelle111[[#This Row],[Menge kg P2O5]]/1000</f>
        <v>0.23130000000000001</v>
      </c>
      <c r="M4888" s="1">
        <f>Tabelle111[[#This Row],[Menge t Nges]]/Tabelle111[[#This Row],[Anzahl Lieferscheine]]</f>
        <v>0.20069999999999999</v>
      </c>
      <c r="N4888" s="1">
        <f>Tabelle111[[#This Row],[Menge t P2O5]]/Tabelle111[[#This Row],[Anzahl Lieferscheine]]</f>
        <v>0.11565</v>
      </c>
    </row>
    <row r="4889" spans="1:14" x14ac:dyDescent="0.2">
      <c r="A4889" s="2" t="s">
        <v>42</v>
      </c>
      <c r="B4889" s="2" t="s">
        <v>37</v>
      </c>
      <c r="C4889" s="2" t="s">
        <v>6</v>
      </c>
      <c r="D4889" s="2" t="s">
        <v>7</v>
      </c>
      <c r="E4889" s="2" t="s">
        <v>14</v>
      </c>
      <c r="F4889" s="2" t="s">
        <v>61</v>
      </c>
      <c r="G4889" s="1">
        <v>5360.6399999999994</v>
      </c>
      <c r="H4889" s="1">
        <v>2507.25</v>
      </c>
      <c r="I4889" s="4">
        <v>26</v>
      </c>
      <c r="J4889" s="2" t="s">
        <v>69</v>
      </c>
      <c r="K4889" s="1">
        <f>Tabelle111[[#This Row],[Menge kg Nges]]/1000</f>
        <v>5.3606399999999992</v>
      </c>
      <c r="L4889" s="1">
        <f>Tabelle111[[#This Row],[Menge kg P2O5]]/1000</f>
        <v>2.50725</v>
      </c>
      <c r="M4889" s="1">
        <f>Tabelle111[[#This Row],[Menge t Nges]]/Tabelle111[[#This Row],[Anzahl Lieferscheine]]</f>
        <v>0.2061784615384615</v>
      </c>
      <c r="N4889" s="1">
        <f>Tabelle111[[#This Row],[Menge t P2O5]]/Tabelle111[[#This Row],[Anzahl Lieferscheine]]</f>
        <v>9.6432692307692303E-2</v>
      </c>
    </row>
    <row r="4890" spans="1:14" x14ac:dyDescent="0.2">
      <c r="A4890" s="2" t="s">
        <v>42</v>
      </c>
      <c r="B4890" s="2" t="s">
        <v>37</v>
      </c>
      <c r="C4890" s="2" t="s">
        <v>6</v>
      </c>
      <c r="D4890" s="2" t="s">
        <v>15</v>
      </c>
      <c r="E4890" s="2" t="s">
        <v>20</v>
      </c>
      <c r="F4890" s="2" t="s">
        <v>61</v>
      </c>
      <c r="G4890" s="1">
        <v>178.8</v>
      </c>
      <c r="H4890" s="1">
        <v>120.6</v>
      </c>
      <c r="I4890" s="4">
        <v>1</v>
      </c>
      <c r="J4890" s="2" t="s">
        <v>69</v>
      </c>
      <c r="K4890" s="1">
        <f>Tabelle111[[#This Row],[Menge kg Nges]]/1000</f>
        <v>0.17880000000000001</v>
      </c>
      <c r="L4890" s="1">
        <f>Tabelle111[[#This Row],[Menge kg P2O5]]/1000</f>
        <v>0.1206</v>
      </c>
      <c r="M4890" s="1">
        <f>Tabelle111[[#This Row],[Menge t Nges]]/Tabelle111[[#This Row],[Anzahl Lieferscheine]]</f>
        <v>0.17880000000000001</v>
      </c>
      <c r="N4890" s="1">
        <f>Tabelle111[[#This Row],[Menge t P2O5]]/Tabelle111[[#This Row],[Anzahl Lieferscheine]]</f>
        <v>0.1206</v>
      </c>
    </row>
    <row r="4891" spans="1:14" x14ac:dyDescent="0.2">
      <c r="A4891" s="2" t="s">
        <v>42</v>
      </c>
      <c r="B4891" s="2" t="s">
        <v>37</v>
      </c>
      <c r="C4891" s="2" t="s">
        <v>25</v>
      </c>
      <c r="D4891" s="2" t="s">
        <v>25</v>
      </c>
      <c r="E4891" s="2" t="s">
        <v>26</v>
      </c>
      <c r="F4891" s="2" t="s">
        <v>61</v>
      </c>
      <c r="G4891" s="1">
        <v>5169.38</v>
      </c>
      <c r="H4891" s="1">
        <v>1809.9600000000005</v>
      </c>
      <c r="I4891" s="4">
        <v>28</v>
      </c>
      <c r="J4891" s="2" t="s">
        <v>69</v>
      </c>
      <c r="K4891" s="1">
        <f>Tabelle111[[#This Row],[Menge kg Nges]]/1000</f>
        <v>5.1693800000000003</v>
      </c>
      <c r="L4891" s="1">
        <f>Tabelle111[[#This Row],[Menge kg P2O5]]/1000</f>
        <v>1.8099600000000005</v>
      </c>
      <c r="M4891" s="1">
        <f>Tabelle111[[#This Row],[Menge t Nges]]/Tabelle111[[#This Row],[Anzahl Lieferscheine]]</f>
        <v>0.1846207142857143</v>
      </c>
      <c r="N4891" s="1">
        <f>Tabelle111[[#This Row],[Menge t P2O5]]/Tabelle111[[#This Row],[Anzahl Lieferscheine]]</f>
        <v>6.4641428571428586E-2</v>
      </c>
    </row>
    <row r="4892" spans="1:14" x14ac:dyDescent="0.2">
      <c r="A4892" s="2" t="s">
        <v>42</v>
      </c>
      <c r="B4892" s="2" t="s">
        <v>38</v>
      </c>
      <c r="C4892" s="2" t="s">
        <v>6</v>
      </c>
      <c r="D4892" s="2" t="s">
        <v>7</v>
      </c>
      <c r="E4892" s="2" t="s">
        <v>8</v>
      </c>
      <c r="F4892" s="2" t="s">
        <v>61</v>
      </c>
      <c r="G4892" s="1">
        <v>520</v>
      </c>
      <c r="H4892" s="1">
        <v>249.6</v>
      </c>
      <c r="I4892" s="4">
        <v>2</v>
      </c>
      <c r="J4892" s="2" t="s">
        <v>69</v>
      </c>
      <c r="K4892" s="1">
        <f>Tabelle111[[#This Row],[Menge kg Nges]]/1000</f>
        <v>0.52</v>
      </c>
      <c r="L4892" s="1">
        <f>Tabelle111[[#This Row],[Menge kg P2O5]]/1000</f>
        <v>0.24959999999999999</v>
      </c>
      <c r="M4892" s="1">
        <f>Tabelle111[[#This Row],[Menge t Nges]]/Tabelle111[[#This Row],[Anzahl Lieferscheine]]</f>
        <v>0.26</v>
      </c>
      <c r="N4892" s="1">
        <f>Tabelle111[[#This Row],[Menge t P2O5]]/Tabelle111[[#This Row],[Anzahl Lieferscheine]]</f>
        <v>0.12479999999999999</v>
      </c>
    </row>
    <row r="4893" spans="1:14" x14ac:dyDescent="0.2">
      <c r="A4893" s="2" t="s">
        <v>42</v>
      </c>
      <c r="B4893" s="2" t="s">
        <v>38</v>
      </c>
      <c r="C4893" s="2" t="s">
        <v>6</v>
      </c>
      <c r="D4893" s="2" t="s">
        <v>7</v>
      </c>
      <c r="E4893" s="2" t="s">
        <v>9</v>
      </c>
      <c r="F4893" s="2" t="s">
        <v>61</v>
      </c>
      <c r="G4893" s="1">
        <v>123.2</v>
      </c>
      <c r="H4893" s="1">
        <v>50.4</v>
      </c>
      <c r="I4893" s="4">
        <v>2</v>
      </c>
      <c r="J4893" s="2" t="s">
        <v>69</v>
      </c>
      <c r="K4893" s="1">
        <f>Tabelle111[[#This Row],[Menge kg Nges]]/1000</f>
        <v>0.1232</v>
      </c>
      <c r="L4893" s="1">
        <f>Tabelle111[[#This Row],[Menge kg P2O5]]/1000</f>
        <v>5.04E-2</v>
      </c>
      <c r="M4893" s="1">
        <f>Tabelle111[[#This Row],[Menge t Nges]]/Tabelle111[[#This Row],[Anzahl Lieferscheine]]</f>
        <v>6.1600000000000002E-2</v>
      </c>
      <c r="N4893" s="1">
        <f>Tabelle111[[#This Row],[Menge t P2O5]]/Tabelle111[[#This Row],[Anzahl Lieferscheine]]</f>
        <v>2.52E-2</v>
      </c>
    </row>
    <row r="4894" spans="1:14" x14ac:dyDescent="0.2">
      <c r="A4894" s="2" t="s">
        <v>42</v>
      </c>
      <c r="B4894" s="2" t="s">
        <v>38</v>
      </c>
      <c r="C4894" s="2" t="s">
        <v>6</v>
      </c>
      <c r="D4894" s="2" t="s">
        <v>7</v>
      </c>
      <c r="E4894" s="2" t="s">
        <v>14</v>
      </c>
      <c r="F4894" s="2" t="s">
        <v>61</v>
      </c>
      <c r="G4894" s="1">
        <v>1332.7200000000003</v>
      </c>
      <c r="H4894" s="1">
        <v>637.19999999999993</v>
      </c>
      <c r="I4894" s="4">
        <v>5</v>
      </c>
      <c r="J4894" s="2" t="s">
        <v>69</v>
      </c>
      <c r="K4894" s="1">
        <f>Tabelle111[[#This Row],[Menge kg Nges]]/1000</f>
        <v>1.3327200000000003</v>
      </c>
      <c r="L4894" s="1">
        <f>Tabelle111[[#This Row],[Menge kg P2O5]]/1000</f>
        <v>0.63719999999999988</v>
      </c>
      <c r="M4894" s="1">
        <f>Tabelle111[[#This Row],[Menge t Nges]]/Tabelle111[[#This Row],[Anzahl Lieferscheine]]</f>
        <v>0.26654400000000006</v>
      </c>
      <c r="N4894" s="1">
        <f>Tabelle111[[#This Row],[Menge t P2O5]]/Tabelle111[[#This Row],[Anzahl Lieferscheine]]</f>
        <v>0.12743999999999997</v>
      </c>
    </row>
    <row r="4895" spans="1:14" x14ac:dyDescent="0.2">
      <c r="A4895" s="2" t="s">
        <v>42</v>
      </c>
      <c r="B4895" s="2" t="s">
        <v>38</v>
      </c>
      <c r="C4895" s="2" t="s">
        <v>6</v>
      </c>
      <c r="D4895" s="2" t="s">
        <v>15</v>
      </c>
      <c r="E4895" s="2" t="s">
        <v>19</v>
      </c>
      <c r="F4895" s="2" t="s">
        <v>61</v>
      </c>
      <c r="G4895" s="1">
        <v>405</v>
      </c>
      <c r="H4895" s="1">
        <v>450</v>
      </c>
      <c r="I4895" s="4">
        <v>1</v>
      </c>
      <c r="J4895" s="2" t="s">
        <v>69</v>
      </c>
      <c r="K4895" s="1">
        <f>Tabelle111[[#This Row],[Menge kg Nges]]/1000</f>
        <v>0.40500000000000003</v>
      </c>
      <c r="L4895" s="1">
        <f>Tabelle111[[#This Row],[Menge kg P2O5]]/1000</f>
        <v>0.45</v>
      </c>
      <c r="M4895" s="1">
        <f>Tabelle111[[#This Row],[Menge t Nges]]/Tabelle111[[#This Row],[Anzahl Lieferscheine]]</f>
        <v>0.40500000000000003</v>
      </c>
      <c r="N4895" s="1">
        <f>Tabelle111[[#This Row],[Menge t P2O5]]/Tabelle111[[#This Row],[Anzahl Lieferscheine]]</f>
        <v>0.45</v>
      </c>
    </row>
    <row r="4896" spans="1:14" x14ac:dyDescent="0.2">
      <c r="A4896" s="2" t="s">
        <v>42</v>
      </c>
      <c r="B4896" s="2" t="s">
        <v>38</v>
      </c>
      <c r="C4896" s="2" t="s">
        <v>6</v>
      </c>
      <c r="D4896" s="2" t="s">
        <v>15</v>
      </c>
      <c r="E4896" s="2" t="s">
        <v>20</v>
      </c>
      <c r="F4896" s="2" t="s">
        <v>61</v>
      </c>
      <c r="G4896" s="1">
        <v>4157.1000000000004</v>
      </c>
      <c r="H4896" s="1">
        <v>2803.95</v>
      </c>
      <c r="I4896" s="4">
        <v>5</v>
      </c>
      <c r="J4896" s="2" t="s">
        <v>69</v>
      </c>
      <c r="K4896" s="1">
        <f>Tabelle111[[#This Row],[Menge kg Nges]]/1000</f>
        <v>4.1571000000000007</v>
      </c>
      <c r="L4896" s="1">
        <f>Tabelle111[[#This Row],[Menge kg P2O5]]/1000</f>
        <v>2.8039499999999999</v>
      </c>
      <c r="M4896" s="1">
        <f>Tabelle111[[#This Row],[Menge t Nges]]/Tabelle111[[#This Row],[Anzahl Lieferscheine]]</f>
        <v>0.83142000000000016</v>
      </c>
      <c r="N4896" s="1">
        <f>Tabelle111[[#This Row],[Menge t P2O5]]/Tabelle111[[#This Row],[Anzahl Lieferscheine]]</f>
        <v>0.56079000000000001</v>
      </c>
    </row>
    <row r="4897" spans="1:14" x14ac:dyDescent="0.2">
      <c r="A4897" s="2" t="s">
        <v>42</v>
      </c>
      <c r="B4897" s="2" t="s">
        <v>38</v>
      </c>
      <c r="C4897" s="2" t="s">
        <v>25</v>
      </c>
      <c r="D4897" s="2" t="s">
        <v>25</v>
      </c>
      <c r="E4897" s="2" t="s">
        <v>26</v>
      </c>
      <c r="F4897" s="2" t="s">
        <v>61</v>
      </c>
      <c r="G4897" s="1">
        <v>7550.16</v>
      </c>
      <c r="H4897" s="1">
        <v>5287.93</v>
      </c>
      <c r="I4897" s="4">
        <v>27</v>
      </c>
      <c r="J4897" s="2" t="s">
        <v>69</v>
      </c>
      <c r="K4897" s="1">
        <f>Tabelle111[[#This Row],[Menge kg Nges]]/1000</f>
        <v>7.55016</v>
      </c>
      <c r="L4897" s="1">
        <f>Tabelle111[[#This Row],[Menge kg P2O5]]/1000</f>
        <v>5.2879300000000002</v>
      </c>
      <c r="M4897" s="1">
        <f>Tabelle111[[#This Row],[Menge t Nges]]/Tabelle111[[#This Row],[Anzahl Lieferscheine]]</f>
        <v>0.27963555555555558</v>
      </c>
      <c r="N4897" s="1">
        <f>Tabelle111[[#This Row],[Menge t P2O5]]/Tabelle111[[#This Row],[Anzahl Lieferscheine]]</f>
        <v>0.19584925925925928</v>
      </c>
    </row>
    <row r="4898" spans="1:14" x14ac:dyDescent="0.2">
      <c r="A4898" s="2" t="s">
        <v>42</v>
      </c>
      <c r="B4898" s="2" t="s">
        <v>39</v>
      </c>
      <c r="C4898" s="2" t="s">
        <v>6</v>
      </c>
      <c r="D4898" s="2" t="s">
        <v>7</v>
      </c>
      <c r="E4898" s="2" t="s">
        <v>12</v>
      </c>
      <c r="F4898" s="2" t="s">
        <v>61</v>
      </c>
      <c r="G4898" s="1">
        <v>735.6</v>
      </c>
      <c r="H4898" s="1">
        <v>418.8</v>
      </c>
      <c r="I4898" s="4">
        <v>3</v>
      </c>
      <c r="J4898" s="2" t="s">
        <v>69</v>
      </c>
      <c r="K4898" s="1">
        <f>Tabelle111[[#This Row],[Menge kg Nges]]/1000</f>
        <v>0.73560000000000003</v>
      </c>
      <c r="L4898" s="1">
        <f>Tabelle111[[#This Row],[Menge kg P2O5]]/1000</f>
        <v>0.41880000000000001</v>
      </c>
      <c r="M4898" s="1">
        <f>Tabelle111[[#This Row],[Menge t Nges]]/Tabelle111[[#This Row],[Anzahl Lieferscheine]]</f>
        <v>0.2452</v>
      </c>
      <c r="N4898" s="1">
        <f>Tabelle111[[#This Row],[Menge t P2O5]]/Tabelle111[[#This Row],[Anzahl Lieferscheine]]</f>
        <v>0.1396</v>
      </c>
    </row>
    <row r="4899" spans="1:14" x14ac:dyDescent="0.2">
      <c r="A4899" s="2" t="s">
        <v>42</v>
      </c>
      <c r="B4899" s="2" t="s">
        <v>39</v>
      </c>
      <c r="C4899" s="2" t="s">
        <v>6</v>
      </c>
      <c r="D4899" s="2" t="s">
        <v>7</v>
      </c>
      <c r="E4899" s="2" t="s">
        <v>14</v>
      </c>
      <c r="F4899" s="2" t="s">
        <v>61</v>
      </c>
      <c r="G4899" s="1">
        <v>823.2</v>
      </c>
      <c r="H4899" s="1">
        <v>400.8</v>
      </c>
      <c r="I4899" s="4">
        <v>4</v>
      </c>
      <c r="J4899" s="2" t="s">
        <v>69</v>
      </c>
      <c r="K4899" s="1">
        <f>Tabelle111[[#This Row],[Menge kg Nges]]/1000</f>
        <v>0.82320000000000004</v>
      </c>
      <c r="L4899" s="1">
        <f>Tabelle111[[#This Row],[Menge kg P2O5]]/1000</f>
        <v>0.40079999999999999</v>
      </c>
      <c r="M4899" s="1">
        <f>Tabelle111[[#This Row],[Menge t Nges]]/Tabelle111[[#This Row],[Anzahl Lieferscheine]]</f>
        <v>0.20580000000000001</v>
      </c>
      <c r="N4899" s="1">
        <f>Tabelle111[[#This Row],[Menge t P2O5]]/Tabelle111[[#This Row],[Anzahl Lieferscheine]]</f>
        <v>0.1002</v>
      </c>
    </row>
    <row r="4900" spans="1:14" x14ac:dyDescent="0.2">
      <c r="A4900" s="2" t="s">
        <v>42</v>
      </c>
      <c r="B4900" s="2" t="s">
        <v>39</v>
      </c>
      <c r="C4900" s="2" t="s">
        <v>6</v>
      </c>
      <c r="D4900" s="2" t="s">
        <v>15</v>
      </c>
      <c r="E4900" s="2" t="s">
        <v>8</v>
      </c>
      <c r="F4900" s="2" t="s">
        <v>61</v>
      </c>
      <c r="G4900" s="1">
        <v>351</v>
      </c>
      <c r="H4900" s="1">
        <v>216</v>
      </c>
      <c r="I4900" s="4">
        <v>2</v>
      </c>
      <c r="J4900" s="2" t="s">
        <v>69</v>
      </c>
      <c r="K4900" s="1">
        <f>Tabelle111[[#This Row],[Menge kg Nges]]/1000</f>
        <v>0.35099999999999998</v>
      </c>
      <c r="L4900" s="1">
        <f>Tabelle111[[#This Row],[Menge kg P2O5]]/1000</f>
        <v>0.216</v>
      </c>
      <c r="M4900" s="1">
        <f>Tabelle111[[#This Row],[Menge t Nges]]/Tabelle111[[#This Row],[Anzahl Lieferscheine]]</f>
        <v>0.17549999999999999</v>
      </c>
      <c r="N4900" s="1">
        <f>Tabelle111[[#This Row],[Menge t P2O5]]/Tabelle111[[#This Row],[Anzahl Lieferscheine]]</f>
        <v>0.108</v>
      </c>
    </row>
    <row r="4901" spans="1:14" x14ac:dyDescent="0.2">
      <c r="A4901" s="2" t="s">
        <v>42</v>
      </c>
      <c r="B4901" s="2" t="s">
        <v>39</v>
      </c>
      <c r="C4901" s="2" t="s">
        <v>25</v>
      </c>
      <c r="D4901" s="2" t="s">
        <v>25</v>
      </c>
      <c r="E4901" s="2" t="s">
        <v>26</v>
      </c>
      <c r="F4901" s="2" t="s">
        <v>61</v>
      </c>
      <c r="G4901" s="1">
        <v>1916.55</v>
      </c>
      <c r="H4901" s="1">
        <v>807.06000000000006</v>
      </c>
      <c r="I4901" s="4">
        <v>5</v>
      </c>
      <c r="J4901" s="2" t="s">
        <v>69</v>
      </c>
      <c r="K4901" s="1">
        <f>Tabelle111[[#This Row],[Menge kg Nges]]/1000</f>
        <v>1.91655</v>
      </c>
      <c r="L4901" s="1">
        <f>Tabelle111[[#This Row],[Menge kg P2O5]]/1000</f>
        <v>0.80706000000000011</v>
      </c>
      <c r="M4901" s="1">
        <f>Tabelle111[[#This Row],[Menge t Nges]]/Tabelle111[[#This Row],[Anzahl Lieferscheine]]</f>
        <v>0.38330999999999998</v>
      </c>
      <c r="N4901" s="1">
        <f>Tabelle111[[#This Row],[Menge t P2O5]]/Tabelle111[[#This Row],[Anzahl Lieferscheine]]</f>
        <v>0.16141200000000003</v>
      </c>
    </row>
    <row r="4902" spans="1:14" x14ac:dyDescent="0.2">
      <c r="A4902" s="2" t="s">
        <v>42</v>
      </c>
      <c r="B4902" s="2" t="s">
        <v>40</v>
      </c>
      <c r="C4902" s="2" t="s">
        <v>6</v>
      </c>
      <c r="D4902" s="2" t="s">
        <v>7</v>
      </c>
      <c r="E4902" s="2" t="s">
        <v>8</v>
      </c>
      <c r="F4902" s="2" t="s">
        <v>61</v>
      </c>
      <c r="G4902" s="1">
        <v>202.5</v>
      </c>
      <c r="H4902" s="1">
        <v>97.2</v>
      </c>
      <c r="I4902" s="4">
        <v>1</v>
      </c>
      <c r="J4902" s="2" t="s">
        <v>69</v>
      </c>
      <c r="K4902" s="1">
        <f>Tabelle111[[#This Row],[Menge kg Nges]]/1000</f>
        <v>0.20250000000000001</v>
      </c>
      <c r="L4902" s="1">
        <f>Tabelle111[[#This Row],[Menge kg P2O5]]/1000</f>
        <v>9.7200000000000009E-2</v>
      </c>
      <c r="M4902" s="1">
        <f>Tabelle111[[#This Row],[Menge t Nges]]/Tabelle111[[#This Row],[Anzahl Lieferscheine]]</f>
        <v>0.20250000000000001</v>
      </c>
      <c r="N4902" s="1">
        <f>Tabelle111[[#This Row],[Menge t P2O5]]/Tabelle111[[#This Row],[Anzahl Lieferscheine]]</f>
        <v>9.7200000000000009E-2</v>
      </c>
    </row>
    <row r="4903" spans="1:14" x14ac:dyDescent="0.2">
      <c r="A4903" s="2" t="s">
        <v>42</v>
      </c>
      <c r="B4903" s="2" t="s">
        <v>40</v>
      </c>
      <c r="C4903" s="2" t="s">
        <v>6</v>
      </c>
      <c r="D4903" s="2" t="s">
        <v>7</v>
      </c>
      <c r="E4903" s="2" t="s">
        <v>9</v>
      </c>
      <c r="F4903" s="2" t="s">
        <v>61</v>
      </c>
      <c r="G4903" s="1">
        <v>1559.2</v>
      </c>
      <c r="H4903" s="1">
        <v>645</v>
      </c>
      <c r="I4903" s="4">
        <v>4</v>
      </c>
      <c r="J4903" s="2" t="s">
        <v>69</v>
      </c>
      <c r="K4903" s="1">
        <f>Tabelle111[[#This Row],[Menge kg Nges]]/1000</f>
        <v>1.5592000000000001</v>
      </c>
      <c r="L4903" s="1">
        <f>Tabelle111[[#This Row],[Menge kg P2O5]]/1000</f>
        <v>0.64500000000000002</v>
      </c>
      <c r="M4903" s="1">
        <f>Tabelle111[[#This Row],[Menge t Nges]]/Tabelle111[[#This Row],[Anzahl Lieferscheine]]</f>
        <v>0.38980000000000004</v>
      </c>
      <c r="N4903" s="1">
        <f>Tabelle111[[#This Row],[Menge t P2O5]]/Tabelle111[[#This Row],[Anzahl Lieferscheine]]</f>
        <v>0.16125</v>
      </c>
    </row>
    <row r="4904" spans="1:14" x14ac:dyDescent="0.2">
      <c r="A4904" s="2" t="s">
        <v>42</v>
      </c>
      <c r="B4904" s="2" t="s">
        <v>40</v>
      </c>
      <c r="C4904" s="2" t="s">
        <v>6</v>
      </c>
      <c r="D4904" s="2" t="s">
        <v>7</v>
      </c>
      <c r="E4904" s="2" t="s">
        <v>11</v>
      </c>
      <c r="F4904" s="2" t="s">
        <v>61</v>
      </c>
      <c r="G4904" s="1">
        <v>858</v>
      </c>
      <c r="H4904" s="1">
        <v>338</v>
      </c>
      <c r="I4904" s="4">
        <v>2</v>
      </c>
      <c r="J4904" s="2" t="s">
        <v>69</v>
      </c>
      <c r="K4904" s="1">
        <f>Tabelle111[[#This Row],[Menge kg Nges]]/1000</f>
        <v>0.85799999999999998</v>
      </c>
      <c r="L4904" s="1">
        <f>Tabelle111[[#This Row],[Menge kg P2O5]]/1000</f>
        <v>0.33800000000000002</v>
      </c>
      <c r="M4904" s="1">
        <f>Tabelle111[[#This Row],[Menge t Nges]]/Tabelle111[[#This Row],[Anzahl Lieferscheine]]</f>
        <v>0.42899999999999999</v>
      </c>
      <c r="N4904" s="1">
        <f>Tabelle111[[#This Row],[Menge t P2O5]]/Tabelle111[[#This Row],[Anzahl Lieferscheine]]</f>
        <v>0.16900000000000001</v>
      </c>
    </row>
    <row r="4905" spans="1:14" x14ac:dyDescent="0.2">
      <c r="A4905" s="2" t="s">
        <v>42</v>
      </c>
      <c r="B4905" s="2" t="s">
        <v>40</v>
      </c>
      <c r="C4905" s="2" t="s">
        <v>6</v>
      </c>
      <c r="D4905" s="2" t="s">
        <v>7</v>
      </c>
      <c r="E4905" s="2" t="s">
        <v>12</v>
      </c>
      <c r="F4905" s="2" t="s">
        <v>61</v>
      </c>
      <c r="G4905" s="1">
        <v>2856.8</v>
      </c>
      <c r="H4905" s="1">
        <v>1102.8</v>
      </c>
      <c r="I4905" s="4">
        <v>11</v>
      </c>
      <c r="J4905" s="2" t="s">
        <v>69</v>
      </c>
      <c r="K4905" s="1">
        <f>Tabelle111[[#This Row],[Menge kg Nges]]/1000</f>
        <v>2.8568000000000002</v>
      </c>
      <c r="L4905" s="1">
        <f>Tabelle111[[#This Row],[Menge kg P2O5]]/1000</f>
        <v>1.1028</v>
      </c>
      <c r="M4905" s="1">
        <f>Tabelle111[[#This Row],[Menge t Nges]]/Tabelle111[[#This Row],[Anzahl Lieferscheine]]</f>
        <v>0.25970909090909094</v>
      </c>
      <c r="N4905" s="1">
        <f>Tabelle111[[#This Row],[Menge t P2O5]]/Tabelle111[[#This Row],[Anzahl Lieferscheine]]</f>
        <v>0.10025454545454546</v>
      </c>
    </row>
    <row r="4906" spans="1:14" x14ac:dyDescent="0.2">
      <c r="A4906" s="2" t="s">
        <v>42</v>
      </c>
      <c r="B4906" s="2" t="s">
        <v>40</v>
      </c>
      <c r="C4906" s="2" t="s">
        <v>6</v>
      </c>
      <c r="D4906" s="2" t="s">
        <v>7</v>
      </c>
      <c r="E4906" s="2" t="s">
        <v>13</v>
      </c>
      <c r="F4906" s="2" t="s">
        <v>61</v>
      </c>
      <c r="G4906" s="1">
        <v>1087.5</v>
      </c>
      <c r="H4906" s="1">
        <v>652.5</v>
      </c>
      <c r="I4906" s="4">
        <v>7</v>
      </c>
      <c r="J4906" s="2" t="s">
        <v>69</v>
      </c>
      <c r="K4906" s="1">
        <f>Tabelle111[[#This Row],[Menge kg Nges]]/1000</f>
        <v>1.0874999999999999</v>
      </c>
      <c r="L4906" s="1">
        <f>Tabelle111[[#This Row],[Menge kg P2O5]]/1000</f>
        <v>0.65249999999999997</v>
      </c>
      <c r="M4906" s="1">
        <f>Tabelle111[[#This Row],[Menge t Nges]]/Tabelle111[[#This Row],[Anzahl Lieferscheine]]</f>
        <v>0.15535714285714283</v>
      </c>
      <c r="N4906" s="1">
        <f>Tabelle111[[#This Row],[Menge t P2O5]]/Tabelle111[[#This Row],[Anzahl Lieferscheine]]</f>
        <v>9.3214285714285708E-2</v>
      </c>
    </row>
    <row r="4907" spans="1:14" x14ac:dyDescent="0.2">
      <c r="A4907" s="2" t="s">
        <v>42</v>
      </c>
      <c r="B4907" s="2" t="s">
        <v>40</v>
      </c>
      <c r="C4907" s="2" t="s">
        <v>6</v>
      </c>
      <c r="D4907" s="2" t="s">
        <v>7</v>
      </c>
      <c r="E4907" s="2" t="s">
        <v>14</v>
      </c>
      <c r="F4907" s="2" t="s">
        <v>61</v>
      </c>
      <c r="G4907" s="1">
        <v>14814.42</v>
      </c>
      <c r="H4907" s="1">
        <v>6313.2800000000016</v>
      </c>
      <c r="I4907" s="4">
        <v>36</v>
      </c>
      <c r="J4907" s="2" t="s">
        <v>69</v>
      </c>
      <c r="K4907" s="1">
        <f>Tabelle111[[#This Row],[Menge kg Nges]]/1000</f>
        <v>14.81442</v>
      </c>
      <c r="L4907" s="1">
        <f>Tabelle111[[#This Row],[Menge kg P2O5]]/1000</f>
        <v>6.3132800000000016</v>
      </c>
      <c r="M4907" s="1">
        <f>Tabelle111[[#This Row],[Menge t Nges]]/Tabelle111[[#This Row],[Anzahl Lieferscheine]]</f>
        <v>0.41151166666666666</v>
      </c>
      <c r="N4907" s="1">
        <f>Tabelle111[[#This Row],[Menge t P2O5]]/Tabelle111[[#This Row],[Anzahl Lieferscheine]]</f>
        <v>0.17536888888888894</v>
      </c>
    </row>
    <row r="4908" spans="1:14" x14ac:dyDescent="0.2">
      <c r="A4908" s="2" t="s">
        <v>42</v>
      </c>
      <c r="B4908" s="2" t="s">
        <v>40</v>
      </c>
      <c r="C4908" s="2" t="s">
        <v>6</v>
      </c>
      <c r="D4908" s="2" t="s">
        <v>15</v>
      </c>
      <c r="E4908" s="2" t="s">
        <v>8</v>
      </c>
      <c r="F4908" s="2" t="s">
        <v>61</v>
      </c>
      <c r="G4908" s="1">
        <v>707.84999999999991</v>
      </c>
      <c r="H4908" s="1">
        <v>172.4</v>
      </c>
      <c r="I4908" s="4">
        <v>4</v>
      </c>
      <c r="J4908" s="2" t="s">
        <v>69</v>
      </c>
      <c r="K4908" s="1">
        <f>Tabelle111[[#This Row],[Menge kg Nges]]/1000</f>
        <v>0.70784999999999987</v>
      </c>
      <c r="L4908" s="1">
        <f>Tabelle111[[#This Row],[Menge kg P2O5]]/1000</f>
        <v>0.1724</v>
      </c>
      <c r="M4908" s="1">
        <f>Tabelle111[[#This Row],[Menge t Nges]]/Tabelle111[[#This Row],[Anzahl Lieferscheine]]</f>
        <v>0.17696249999999997</v>
      </c>
      <c r="N4908" s="1">
        <f>Tabelle111[[#This Row],[Menge t P2O5]]/Tabelle111[[#This Row],[Anzahl Lieferscheine]]</f>
        <v>4.3099999999999999E-2</v>
      </c>
    </row>
    <row r="4909" spans="1:14" x14ac:dyDescent="0.2">
      <c r="A4909" s="2" t="s">
        <v>42</v>
      </c>
      <c r="B4909" s="2" t="s">
        <v>40</v>
      </c>
      <c r="C4909" s="2" t="s">
        <v>6</v>
      </c>
      <c r="D4909" s="2" t="s">
        <v>15</v>
      </c>
      <c r="E4909" s="2" t="s">
        <v>18</v>
      </c>
      <c r="F4909" s="2" t="s">
        <v>61</v>
      </c>
      <c r="G4909" s="1">
        <v>252</v>
      </c>
      <c r="H4909" s="1">
        <v>204</v>
      </c>
      <c r="I4909" s="4">
        <v>1</v>
      </c>
      <c r="J4909" s="2" t="s">
        <v>69</v>
      </c>
      <c r="K4909" s="1">
        <f>Tabelle111[[#This Row],[Menge kg Nges]]/1000</f>
        <v>0.252</v>
      </c>
      <c r="L4909" s="1">
        <f>Tabelle111[[#This Row],[Menge kg P2O5]]/1000</f>
        <v>0.20399999999999999</v>
      </c>
      <c r="M4909" s="1">
        <f>Tabelle111[[#This Row],[Menge t Nges]]/Tabelle111[[#This Row],[Anzahl Lieferscheine]]</f>
        <v>0.252</v>
      </c>
      <c r="N4909" s="1">
        <f>Tabelle111[[#This Row],[Menge t P2O5]]/Tabelle111[[#This Row],[Anzahl Lieferscheine]]</f>
        <v>0.20399999999999999</v>
      </c>
    </row>
    <row r="4910" spans="1:14" x14ac:dyDescent="0.2">
      <c r="A4910" s="2" t="s">
        <v>42</v>
      </c>
      <c r="B4910" s="2" t="s">
        <v>40</v>
      </c>
      <c r="C4910" s="2" t="s">
        <v>6</v>
      </c>
      <c r="D4910" s="2" t="s">
        <v>15</v>
      </c>
      <c r="E4910" s="2" t="s">
        <v>20</v>
      </c>
      <c r="F4910" s="2" t="s">
        <v>61</v>
      </c>
      <c r="G4910" s="1">
        <v>2184.04</v>
      </c>
      <c r="H4910" s="1">
        <v>1674.4</v>
      </c>
      <c r="I4910" s="4">
        <v>6</v>
      </c>
      <c r="J4910" s="2" t="s">
        <v>69</v>
      </c>
      <c r="K4910" s="1">
        <f>Tabelle111[[#This Row],[Menge kg Nges]]/1000</f>
        <v>2.18404</v>
      </c>
      <c r="L4910" s="1">
        <f>Tabelle111[[#This Row],[Menge kg P2O5]]/1000</f>
        <v>1.6744000000000001</v>
      </c>
      <c r="M4910" s="1">
        <f>Tabelle111[[#This Row],[Menge t Nges]]/Tabelle111[[#This Row],[Anzahl Lieferscheine]]</f>
        <v>0.36400666666666665</v>
      </c>
      <c r="N4910" s="1">
        <f>Tabelle111[[#This Row],[Menge t P2O5]]/Tabelle111[[#This Row],[Anzahl Lieferscheine]]</f>
        <v>0.27906666666666669</v>
      </c>
    </row>
    <row r="4911" spans="1:14" x14ac:dyDescent="0.2">
      <c r="A4911" s="2" t="s">
        <v>42</v>
      </c>
      <c r="B4911" s="2" t="s">
        <v>40</v>
      </c>
      <c r="C4911" s="2" t="s">
        <v>6</v>
      </c>
      <c r="D4911" s="2" t="s">
        <v>15</v>
      </c>
      <c r="E4911" s="2" t="s">
        <v>21</v>
      </c>
      <c r="F4911" s="2" t="s">
        <v>61</v>
      </c>
      <c r="G4911" s="1">
        <v>1601.6</v>
      </c>
      <c r="H4911" s="1">
        <v>884.8</v>
      </c>
      <c r="I4911" s="4">
        <v>4</v>
      </c>
      <c r="J4911" s="2" t="s">
        <v>69</v>
      </c>
      <c r="K4911" s="1">
        <f>Tabelle111[[#This Row],[Menge kg Nges]]/1000</f>
        <v>1.6015999999999999</v>
      </c>
      <c r="L4911" s="1">
        <f>Tabelle111[[#This Row],[Menge kg P2O5]]/1000</f>
        <v>0.88479999999999992</v>
      </c>
      <c r="M4911" s="1">
        <f>Tabelle111[[#This Row],[Menge t Nges]]/Tabelle111[[#This Row],[Anzahl Lieferscheine]]</f>
        <v>0.40039999999999998</v>
      </c>
      <c r="N4911" s="1">
        <f>Tabelle111[[#This Row],[Menge t P2O5]]/Tabelle111[[#This Row],[Anzahl Lieferscheine]]</f>
        <v>0.22119999999999998</v>
      </c>
    </row>
    <row r="4912" spans="1:14" x14ac:dyDescent="0.2">
      <c r="A4912" s="2" t="s">
        <v>42</v>
      </c>
      <c r="B4912" s="2" t="s">
        <v>40</v>
      </c>
      <c r="C4912" s="2" t="s">
        <v>6</v>
      </c>
      <c r="D4912" s="2" t="s">
        <v>15</v>
      </c>
      <c r="E4912" s="2" t="s">
        <v>59</v>
      </c>
      <c r="F4912" s="2" t="s">
        <v>61</v>
      </c>
      <c r="G4912" s="1">
        <v>198.72</v>
      </c>
      <c r="H4912" s="1">
        <v>129.6</v>
      </c>
      <c r="I4912" s="4">
        <v>1</v>
      </c>
      <c r="J4912" s="2" t="s">
        <v>69</v>
      </c>
      <c r="K4912" s="1">
        <f>Tabelle111[[#This Row],[Menge kg Nges]]/1000</f>
        <v>0.19872000000000001</v>
      </c>
      <c r="L4912" s="1">
        <f>Tabelle111[[#This Row],[Menge kg P2O5]]/1000</f>
        <v>0.12959999999999999</v>
      </c>
      <c r="M4912" s="1">
        <f>Tabelle111[[#This Row],[Menge t Nges]]/Tabelle111[[#This Row],[Anzahl Lieferscheine]]</f>
        <v>0.19872000000000001</v>
      </c>
      <c r="N4912" s="1">
        <f>Tabelle111[[#This Row],[Menge t P2O5]]/Tabelle111[[#This Row],[Anzahl Lieferscheine]]</f>
        <v>0.12959999999999999</v>
      </c>
    </row>
    <row r="4913" spans="1:14" x14ac:dyDescent="0.2">
      <c r="A4913" s="2" t="s">
        <v>42</v>
      </c>
      <c r="B4913" s="2" t="s">
        <v>40</v>
      </c>
      <c r="C4913" s="2" t="s">
        <v>6</v>
      </c>
      <c r="D4913" s="2" t="s">
        <v>15</v>
      </c>
      <c r="E4913" s="2" t="s">
        <v>10</v>
      </c>
      <c r="F4913" s="2" t="s">
        <v>61</v>
      </c>
      <c r="G4913" s="1">
        <v>202.5</v>
      </c>
      <c r="H4913" s="1">
        <v>86.5</v>
      </c>
      <c r="I4913" s="4">
        <v>1</v>
      </c>
      <c r="J4913" s="2" t="s">
        <v>69</v>
      </c>
      <c r="K4913" s="1">
        <f>Tabelle111[[#This Row],[Menge kg Nges]]/1000</f>
        <v>0.20250000000000001</v>
      </c>
      <c r="L4913" s="1">
        <f>Tabelle111[[#This Row],[Menge kg P2O5]]/1000</f>
        <v>8.6499999999999994E-2</v>
      </c>
      <c r="M4913" s="1">
        <f>Tabelle111[[#This Row],[Menge t Nges]]/Tabelle111[[#This Row],[Anzahl Lieferscheine]]</f>
        <v>0.20250000000000001</v>
      </c>
      <c r="N4913" s="1">
        <f>Tabelle111[[#This Row],[Menge t P2O5]]/Tabelle111[[#This Row],[Anzahl Lieferscheine]]</f>
        <v>8.6499999999999994E-2</v>
      </c>
    </row>
    <row r="4914" spans="1:14" x14ac:dyDescent="0.2">
      <c r="A4914" s="2" t="s">
        <v>42</v>
      </c>
      <c r="B4914" s="2" t="s">
        <v>40</v>
      </c>
      <c r="C4914" s="2" t="s">
        <v>25</v>
      </c>
      <c r="D4914" s="2" t="s">
        <v>25</v>
      </c>
      <c r="E4914" s="2" t="s">
        <v>26</v>
      </c>
      <c r="F4914" s="2" t="s">
        <v>61</v>
      </c>
      <c r="G4914" s="1">
        <v>46640.9</v>
      </c>
      <c r="H4914" s="1">
        <v>15975.049999999994</v>
      </c>
      <c r="I4914" s="4">
        <v>136</v>
      </c>
      <c r="J4914" s="2" t="s">
        <v>69</v>
      </c>
      <c r="K4914" s="1">
        <f>Tabelle111[[#This Row],[Menge kg Nges]]/1000</f>
        <v>46.640900000000002</v>
      </c>
      <c r="L4914" s="1">
        <f>Tabelle111[[#This Row],[Menge kg P2O5]]/1000</f>
        <v>15.975049999999994</v>
      </c>
      <c r="M4914" s="1">
        <f>Tabelle111[[#This Row],[Menge t Nges]]/Tabelle111[[#This Row],[Anzahl Lieferscheine]]</f>
        <v>0.34294779411764709</v>
      </c>
      <c r="N4914" s="1">
        <f>Tabelle111[[#This Row],[Menge t P2O5]]/Tabelle111[[#This Row],[Anzahl Lieferscheine]]</f>
        <v>0.11746360294117643</v>
      </c>
    </row>
    <row r="4915" spans="1:14" x14ac:dyDescent="0.2">
      <c r="A4915" s="2" t="s">
        <v>42</v>
      </c>
      <c r="B4915" s="2" t="s">
        <v>40</v>
      </c>
      <c r="C4915" s="2" t="s">
        <v>63</v>
      </c>
      <c r="D4915" s="2" t="s">
        <v>63</v>
      </c>
      <c r="E4915" s="2" t="s">
        <v>63</v>
      </c>
      <c r="F4915" s="2" t="s">
        <v>61</v>
      </c>
      <c r="G4915" s="1">
        <v>2715.7200000000003</v>
      </c>
      <c r="H4915" s="1">
        <v>371.49</v>
      </c>
      <c r="I4915" s="4">
        <v>5</v>
      </c>
      <c r="J4915" s="2" t="s">
        <v>69</v>
      </c>
      <c r="K4915" s="1">
        <f>Tabelle111[[#This Row],[Menge kg Nges]]/1000</f>
        <v>2.7157200000000001</v>
      </c>
      <c r="L4915" s="1">
        <f>Tabelle111[[#This Row],[Menge kg P2O5]]/1000</f>
        <v>0.37148999999999999</v>
      </c>
      <c r="M4915" s="1">
        <f>Tabelle111[[#This Row],[Menge t Nges]]/Tabelle111[[#This Row],[Anzahl Lieferscheine]]</f>
        <v>0.54314400000000007</v>
      </c>
      <c r="N4915" s="1">
        <f>Tabelle111[[#This Row],[Menge t P2O5]]/Tabelle111[[#This Row],[Anzahl Lieferscheine]]</f>
        <v>7.4298000000000003E-2</v>
      </c>
    </row>
    <row r="4916" spans="1:14" x14ac:dyDescent="0.2">
      <c r="A4916" s="2" t="s">
        <v>42</v>
      </c>
      <c r="B4916" s="2" t="s">
        <v>41</v>
      </c>
      <c r="C4916" s="2" t="s">
        <v>6</v>
      </c>
      <c r="D4916" s="2" t="s">
        <v>7</v>
      </c>
      <c r="E4916" s="2" t="s">
        <v>12</v>
      </c>
      <c r="F4916" s="2" t="s">
        <v>61</v>
      </c>
      <c r="G4916" s="1">
        <v>163</v>
      </c>
      <c r="H4916" s="1">
        <v>64</v>
      </c>
      <c r="I4916" s="4">
        <v>1</v>
      </c>
      <c r="J4916" s="2" t="s">
        <v>69</v>
      </c>
      <c r="K4916" s="1">
        <f>Tabelle111[[#This Row],[Menge kg Nges]]/1000</f>
        <v>0.16300000000000001</v>
      </c>
      <c r="L4916" s="1">
        <f>Tabelle111[[#This Row],[Menge kg P2O5]]/1000</f>
        <v>6.4000000000000001E-2</v>
      </c>
      <c r="M4916" s="1">
        <f>Tabelle111[[#This Row],[Menge t Nges]]/Tabelle111[[#This Row],[Anzahl Lieferscheine]]</f>
        <v>0.16300000000000001</v>
      </c>
      <c r="N4916" s="1">
        <f>Tabelle111[[#This Row],[Menge t P2O5]]/Tabelle111[[#This Row],[Anzahl Lieferscheine]]</f>
        <v>6.4000000000000001E-2</v>
      </c>
    </row>
    <row r="4917" spans="1:14" x14ac:dyDescent="0.2">
      <c r="A4917" s="2" t="s">
        <v>42</v>
      </c>
      <c r="B4917" s="2" t="s">
        <v>41</v>
      </c>
      <c r="C4917" s="2" t="s">
        <v>6</v>
      </c>
      <c r="D4917" s="2" t="s">
        <v>7</v>
      </c>
      <c r="E4917" s="2" t="s">
        <v>14</v>
      </c>
      <c r="F4917" s="2" t="s">
        <v>61</v>
      </c>
      <c r="G4917" s="1">
        <v>684</v>
      </c>
      <c r="H4917" s="1">
        <v>437</v>
      </c>
      <c r="I4917" s="4">
        <v>3</v>
      </c>
      <c r="J4917" s="2" t="s">
        <v>69</v>
      </c>
      <c r="K4917" s="1">
        <f>Tabelle111[[#This Row],[Menge kg Nges]]/1000</f>
        <v>0.68400000000000005</v>
      </c>
      <c r="L4917" s="1">
        <f>Tabelle111[[#This Row],[Menge kg P2O5]]/1000</f>
        <v>0.437</v>
      </c>
      <c r="M4917" s="1">
        <f>Tabelle111[[#This Row],[Menge t Nges]]/Tabelle111[[#This Row],[Anzahl Lieferscheine]]</f>
        <v>0.22800000000000001</v>
      </c>
      <c r="N4917" s="1">
        <f>Tabelle111[[#This Row],[Menge t P2O5]]/Tabelle111[[#This Row],[Anzahl Lieferscheine]]</f>
        <v>0.14566666666666667</v>
      </c>
    </row>
    <row r="4918" spans="1:14" x14ac:dyDescent="0.2">
      <c r="A4918" s="2" t="s">
        <v>42</v>
      </c>
      <c r="B4918" s="2" t="s">
        <v>41</v>
      </c>
      <c r="C4918" s="2" t="s">
        <v>6</v>
      </c>
      <c r="D4918" s="2" t="s">
        <v>15</v>
      </c>
      <c r="E4918" s="2" t="s">
        <v>13</v>
      </c>
      <c r="F4918" s="2" t="s">
        <v>61</v>
      </c>
      <c r="G4918" s="1">
        <v>491.4</v>
      </c>
      <c r="H4918" s="1">
        <v>441</v>
      </c>
      <c r="I4918" s="4">
        <v>2</v>
      </c>
      <c r="J4918" s="2" t="s">
        <v>69</v>
      </c>
      <c r="K4918" s="1">
        <f>Tabelle111[[#This Row],[Menge kg Nges]]/1000</f>
        <v>0.4914</v>
      </c>
      <c r="L4918" s="1">
        <f>Tabelle111[[#This Row],[Menge kg P2O5]]/1000</f>
        <v>0.441</v>
      </c>
      <c r="M4918" s="1">
        <f>Tabelle111[[#This Row],[Menge t Nges]]/Tabelle111[[#This Row],[Anzahl Lieferscheine]]</f>
        <v>0.2457</v>
      </c>
      <c r="N4918" s="1">
        <f>Tabelle111[[#This Row],[Menge t P2O5]]/Tabelle111[[#This Row],[Anzahl Lieferscheine]]</f>
        <v>0.2205</v>
      </c>
    </row>
    <row r="4919" spans="1:14" x14ac:dyDescent="0.2">
      <c r="A4919" s="2" t="s">
        <v>42</v>
      </c>
      <c r="B4919" s="2" t="s">
        <v>42</v>
      </c>
      <c r="C4919" s="2" t="s">
        <v>6</v>
      </c>
      <c r="D4919" s="2" t="s">
        <v>7</v>
      </c>
      <c r="E4919" s="2" t="s">
        <v>8</v>
      </c>
      <c r="F4919" s="2" t="s">
        <v>61</v>
      </c>
      <c r="G4919" s="1">
        <v>107462.61</v>
      </c>
      <c r="H4919" s="1">
        <v>43769.139999999992</v>
      </c>
      <c r="I4919" s="4">
        <v>170</v>
      </c>
      <c r="J4919" s="2" t="s">
        <v>69</v>
      </c>
      <c r="K4919" s="1">
        <f>Tabelle111[[#This Row],[Menge kg Nges]]/1000</f>
        <v>107.46261</v>
      </c>
      <c r="L4919" s="1">
        <f>Tabelle111[[#This Row],[Menge kg P2O5]]/1000</f>
        <v>43.769139999999993</v>
      </c>
      <c r="M4919" s="1">
        <f>Tabelle111[[#This Row],[Menge t Nges]]/Tabelle111[[#This Row],[Anzahl Lieferscheine]]</f>
        <v>0.63213299999999994</v>
      </c>
      <c r="N4919" s="1">
        <f>Tabelle111[[#This Row],[Menge t P2O5]]/Tabelle111[[#This Row],[Anzahl Lieferscheine]]</f>
        <v>0.25746552941176465</v>
      </c>
    </row>
    <row r="4920" spans="1:14" x14ac:dyDescent="0.2">
      <c r="A4920" s="2" t="s">
        <v>42</v>
      </c>
      <c r="B4920" s="2" t="s">
        <v>42</v>
      </c>
      <c r="C4920" s="2" t="s">
        <v>6</v>
      </c>
      <c r="D4920" s="2" t="s">
        <v>7</v>
      </c>
      <c r="E4920" s="2" t="s">
        <v>9</v>
      </c>
      <c r="F4920" s="2" t="s">
        <v>61</v>
      </c>
      <c r="G4920" s="1">
        <v>108459.65</v>
      </c>
      <c r="H4920" s="1">
        <v>45260.130000000005</v>
      </c>
      <c r="I4920" s="4">
        <v>363</v>
      </c>
      <c r="J4920" s="2" t="s">
        <v>69</v>
      </c>
      <c r="K4920" s="1">
        <f>Tabelle111[[#This Row],[Menge kg Nges]]/1000</f>
        <v>108.45965</v>
      </c>
      <c r="L4920" s="1">
        <f>Tabelle111[[#This Row],[Menge kg P2O5]]/1000</f>
        <v>45.260130000000004</v>
      </c>
      <c r="M4920" s="1">
        <f>Tabelle111[[#This Row],[Menge t Nges]]/Tabelle111[[#This Row],[Anzahl Lieferscheine]]</f>
        <v>0.29878691460055096</v>
      </c>
      <c r="N4920" s="1">
        <f>Tabelle111[[#This Row],[Menge t P2O5]]/Tabelle111[[#This Row],[Anzahl Lieferscheine]]</f>
        <v>0.12468355371900827</v>
      </c>
    </row>
    <row r="4921" spans="1:14" x14ac:dyDescent="0.2">
      <c r="A4921" s="2" t="s">
        <v>42</v>
      </c>
      <c r="B4921" s="2" t="s">
        <v>42</v>
      </c>
      <c r="C4921" s="2" t="s">
        <v>6</v>
      </c>
      <c r="D4921" s="2" t="s">
        <v>7</v>
      </c>
      <c r="E4921" s="2" t="s">
        <v>50</v>
      </c>
      <c r="F4921" s="2" t="s">
        <v>61</v>
      </c>
      <c r="G4921" s="1">
        <v>1156.4000000000001</v>
      </c>
      <c r="H4921" s="1">
        <v>473.4</v>
      </c>
      <c r="I4921" s="4">
        <v>5</v>
      </c>
      <c r="J4921" s="2" t="s">
        <v>69</v>
      </c>
      <c r="K4921" s="1">
        <f>Tabelle111[[#This Row],[Menge kg Nges]]/1000</f>
        <v>1.1564000000000001</v>
      </c>
      <c r="L4921" s="1">
        <f>Tabelle111[[#This Row],[Menge kg P2O5]]/1000</f>
        <v>0.47339999999999999</v>
      </c>
      <c r="M4921" s="1">
        <f>Tabelle111[[#This Row],[Menge t Nges]]/Tabelle111[[#This Row],[Anzahl Lieferscheine]]</f>
        <v>0.23128000000000001</v>
      </c>
      <c r="N4921" s="1">
        <f>Tabelle111[[#This Row],[Menge t P2O5]]/Tabelle111[[#This Row],[Anzahl Lieferscheine]]</f>
        <v>9.468E-2</v>
      </c>
    </row>
    <row r="4922" spans="1:14" x14ac:dyDescent="0.2">
      <c r="A4922" s="2" t="s">
        <v>42</v>
      </c>
      <c r="B4922" s="2" t="s">
        <v>42</v>
      </c>
      <c r="C4922" s="2" t="s">
        <v>6</v>
      </c>
      <c r="D4922" s="2" t="s">
        <v>7</v>
      </c>
      <c r="E4922" s="2" t="s">
        <v>10</v>
      </c>
      <c r="F4922" s="2" t="s">
        <v>61</v>
      </c>
      <c r="G4922" s="1">
        <v>8506.24</v>
      </c>
      <c r="H4922" s="1">
        <v>3336.69</v>
      </c>
      <c r="I4922" s="4">
        <v>45</v>
      </c>
      <c r="J4922" s="2" t="s">
        <v>69</v>
      </c>
      <c r="K4922" s="1">
        <f>Tabelle111[[#This Row],[Menge kg Nges]]/1000</f>
        <v>8.50624</v>
      </c>
      <c r="L4922" s="1">
        <f>Tabelle111[[#This Row],[Menge kg P2O5]]/1000</f>
        <v>3.3366899999999999</v>
      </c>
      <c r="M4922" s="1">
        <f>Tabelle111[[#This Row],[Menge t Nges]]/Tabelle111[[#This Row],[Anzahl Lieferscheine]]</f>
        <v>0.18902755555555556</v>
      </c>
      <c r="N4922" s="1">
        <f>Tabelle111[[#This Row],[Menge t P2O5]]/Tabelle111[[#This Row],[Anzahl Lieferscheine]]</f>
        <v>7.4148666666666668E-2</v>
      </c>
    </row>
    <row r="4923" spans="1:14" x14ac:dyDescent="0.2">
      <c r="A4923" s="2" t="s">
        <v>42</v>
      </c>
      <c r="B4923" s="2" t="s">
        <v>42</v>
      </c>
      <c r="C4923" s="2" t="s">
        <v>6</v>
      </c>
      <c r="D4923" s="2" t="s">
        <v>7</v>
      </c>
      <c r="E4923" s="2" t="s">
        <v>11</v>
      </c>
      <c r="F4923" s="2" t="s">
        <v>61</v>
      </c>
      <c r="G4923" s="1">
        <v>39904.400000000001</v>
      </c>
      <c r="H4923" s="1">
        <v>18978.170000000002</v>
      </c>
      <c r="I4923" s="4">
        <v>67</v>
      </c>
      <c r="J4923" s="2" t="s">
        <v>69</v>
      </c>
      <c r="K4923" s="1">
        <f>Tabelle111[[#This Row],[Menge kg Nges]]/1000</f>
        <v>39.904400000000003</v>
      </c>
      <c r="L4923" s="1">
        <f>Tabelle111[[#This Row],[Menge kg P2O5]]/1000</f>
        <v>18.978170000000002</v>
      </c>
      <c r="M4923" s="1">
        <f>Tabelle111[[#This Row],[Menge t Nges]]/Tabelle111[[#This Row],[Anzahl Lieferscheine]]</f>
        <v>0.59558805970149253</v>
      </c>
      <c r="N4923" s="1">
        <f>Tabelle111[[#This Row],[Menge t P2O5]]/Tabelle111[[#This Row],[Anzahl Lieferscheine]]</f>
        <v>0.28325626865671644</v>
      </c>
    </row>
    <row r="4924" spans="1:14" x14ac:dyDescent="0.2">
      <c r="A4924" s="2" t="s">
        <v>42</v>
      </c>
      <c r="B4924" s="2" t="s">
        <v>42</v>
      </c>
      <c r="C4924" s="2" t="s">
        <v>6</v>
      </c>
      <c r="D4924" s="2" t="s">
        <v>7</v>
      </c>
      <c r="E4924" s="2" t="s">
        <v>12</v>
      </c>
      <c r="F4924" s="2" t="s">
        <v>61</v>
      </c>
      <c r="G4924" s="1">
        <v>52962.650000000009</v>
      </c>
      <c r="H4924" s="1">
        <v>22520.3</v>
      </c>
      <c r="I4924" s="4">
        <v>155</v>
      </c>
      <c r="J4924" s="2" t="s">
        <v>69</v>
      </c>
      <c r="K4924" s="1">
        <f>Tabelle111[[#This Row],[Menge kg Nges]]/1000</f>
        <v>52.962650000000011</v>
      </c>
      <c r="L4924" s="1">
        <f>Tabelle111[[#This Row],[Menge kg P2O5]]/1000</f>
        <v>22.520299999999999</v>
      </c>
      <c r="M4924" s="1">
        <f>Tabelle111[[#This Row],[Menge t Nges]]/Tabelle111[[#This Row],[Anzahl Lieferscheine]]</f>
        <v>0.34169451612903234</v>
      </c>
      <c r="N4924" s="1">
        <f>Tabelle111[[#This Row],[Menge t P2O5]]/Tabelle111[[#This Row],[Anzahl Lieferscheine]]</f>
        <v>0.14529225806451612</v>
      </c>
    </row>
    <row r="4925" spans="1:14" x14ac:dyDescent="0.2">
      <c r="A4925" s="2" t="s">
        <v>42</v>
      </c>
      <c r="B4925" s="2" t="s">
        <v>42</v>
      </c>
      <c r="C4925" s="2" t="s">
        <v>6</v>
      </c>
      <c r="D4925" s="2" t="s">
        <v>7</v>
      </c>
      <c r="E4925" s="2" t="s">
        <v>13</v>
      </c>
      <c r="F4925" s="2" t="s">
        <v>61</v>
      </c>
      <c r="G4925" s="1">
        <v>20871.749999999996</v>
      </c>
      <c r="H4925" s="1">
        <v>11088.099999999999</v>
      </c>
      <c r="I4925" s="4">
        <v>78</v>
      </c>
      <c r="J4925" s="2" t="s">
        <v>69</v>
      </c>
      <c r="K4925" s="1">
        <f>Tabelle111[[#This Row],[Menge kg Nges]]/1000</f>
        <v>20.871749999999995</v>
      </c>
      <c r="L4925" s="1">
        <f>Tabelle111[[#This Row],[Menge kg P2O5]]/1000</f>
        <v>11.088099999999999</v>
      </c>
      <c r="M4925" s="1">
        <f>Tabelle111[[#This Row],[Menge t Nges]]/Tabelle111[[#This Row],[Anzahl Lieferscheine]]</f>
        <v>0.2675865384615384</v>
      </c>
      <c r="N4925" s="1">
        <f>Tabelle111[[#This Row],[Menge t P2O5]]/Tabelle111[[#This Row],[Anzahl Lieferscheine]]</f>
        <v>0.14215512820512818</v>
      </c>
    </row>
    <row r="4926" spans="1:14" x14ac:dyDescent="0.2">
      <c r="A4926" s="2" t="s">
        <v>42</v>
      </c>
      <c r="B4926" s="2" t="s">
        <v>42</v>
      </c>
      <c r="C4926" s="2" t="s">
        <v>6</v>
      </c>
      <c r="D4926" s="2" t="s">
        <v>7</v>
      </c>
      <c r="E4926" s="2" t="s">
        <v>14</v>
      </c>
      <c r="F4926" s="2" t="s">
        <v>61</v>
      </c>
      <c r="G4926" s="1">
        <v>80636.049999999988</v>
      </c>
      <c r="H4926" s="1">
        <v>39718.380000000005</v>
      </c>
      <c r="I4926" s="4">
        <v>296</v>
      </c>
      <c r="J4926" s="2" t="s">
        <v>69</v>
      </c>
      <c r="K4926" s="1">
        <f>Tabelle111[[#This Row],[Menge kg Nges]]/1000</f>
        <v>80.636049999999983</v>
      </c>
      <c r="L4926" s="1">
        <f>Tabelle111[[#This Row],[Menge kg P2O5]]/1000</f>
        <v>39.718380000000003</v>
      </c>
      <c r="M4926" s="1">
        <f>Tabelle111[[#This Row],[Menge t Nges]]/Tabelle111[[#This Row],[Anzahl Lieferscheine]]</f>
        <v>0.2724190878378378</v>
      </c>
      <c r="N4926" s="1">
        <f>Tabelle111[[#This Row],[Menge t P2O5]]/Tabelle111[[#This Row],[Anzahl Lieferscheine]]</f>
        <v>0.13418371621621622</v>
      </c>
    </row>
    <row r="4927" spans="1:14" x14ac:dyDescent="0.2">
      <c r="A4927" s="2" t="s">
        <v>42</v>
      </c>
      <c r="B4927" s="2" t="s">
        <v>42</v>
      </c>
      <c r="C4927" s="2" t="s">
        <v>6</v>
      </c>
      <c r="D4927" s="2" t="s">
        <v>15</v>
      </c>
      <c r="E4927" s="2" t="s">
        <v>8</v>
      </c>
      <c r="F4927" s="2" t="s">
        <v>61</v>
      </c>
      <c r="G4927" s="1">
        <v>18954.140000000003</v>
      </c>
      <c r="H4927" s="1">
        <v>4418.079999999999</v>
      </c>
      <c r="I4927" s="4">
        <v>59</v>
      </c>
      <c r="J4927" s="2" t="s">
        <v>69</v>
      </c>
      <c r="K4927" s="1">
        <f>Tabelle111[[#This Row],[Menge kg Nges]]/1000</f>
        <v>18.954140000000002</v>
      </c>
      <c r="L4927" s="1">
        <f>Tabelle111[[#This Row],[Menge kg P2O5]]/1000</f>
        <v>4.4180799999999989</v>
      </c>
      <c r="M4927" s="1">
        <f>Tabelle111[[#This Row],[Menge t Nges]]/Tabelle111[[#This Row],[Anzahl Lieferscheine]]</f>
        <v>0.32125661016949159</v>
      </c>
      <c r="N4927" s="1">
        <f>Tabelle111[[#This Row],[Menge t P2O5]]/Tabelle111[[#This Row],[Anzahl Lieferscheine]]</f>
        <v>7.4882711864406759E-2</v>
      </c>
    </row>
    <row r="4928" spans="1:14" x14ac:dyDescent="0.2">
      <c r="A4928" s="2" t="s">
        <v>42</v>
      </c>
      <c r="B4928" s="2" t="s">
        <v>42</v>
      </c>
      <c r="C4928" s="2" t="s">
        <v>6</v>
      </c>
      <c r="D4928" s="2" t="s">
        <v>15</v>
      </c>
      <c r="E4928" s="2" t="s">
        <v>17</v>
      </c>
      <c r="F4928" s="2" t="s">
        <v>61</v>
      </c>
      <c r="G4928" s="1">
        <v>969.90000000000009</v>
      </c>
      <c r="H4928" s="1">
        <v>420.9</v>
      </c>
      <c r="I4928" s="4">
        <v>5</v>
      </c>
      <c r="J4928" s="2" t="s">
        <v>69</v>
      </c>
      <c r="K4928" s="1">
        <f>Tabelle111[[#This Row],[Menge kg Nges]]/1000</f>
        <v>0.9699000000000001</v>
      </c>
      <c r="L4928" s="1">
        <f>Tabelle111[[#This Row],[Menge kg P2O5]]/1000</f>
        <v>0.4209</v>
      </c>
      <c r="M4928" s="1">
        <f>Tabelle111[[#This Row],[Menge t Nges]]/Tabelle111[[#This Row],[Anzahl Lieferscheine]]</f>
        <v>0.19398000000000001</v>
      </c>
      <c r="N4928" s="1">
        <f>Tabelle111[[#This Row],[Menge t P2O5]]/Tabelle111[[#This Row],[Anzahl Lieferscheine]]</f>
        <v>8.4180000000000005E-2</v>
      </c>
    </row>
    <row r="4929" spans="1:14" x14ac:dyDescent="0.2">
      <c r="A4929" s="2" t="s">
        <v>42</v>
      </c>
      <c r="B4929" s="2" t="s">
        <v>42</v>
      </c>
      <c r="C4929" s="2" t="s">
        <v>6</v>
      </c>
      <c r="D4929" s="2" t="s">
        <v>15</v>
      </c>
      <c r="E4929" s="2" t="s">
        <v>18</v>
      </c>
      <c r="F4929" s="2" t="s">
        <v>61</v>
      </c>
      <c r="G4929" s="1">
        <v>24787.420000000002</v>
      </c>
      <c r="H4929" s="1">
        <v>18686.640000000003</v>
      </c>
      <c r="I4929" s="4">
        <v>52</v>
      </c>
      <c r="J4929" s="2" t="s">
        <v>69</v>
      </c>
      <c r="K4929" s="1">
        <f>Tabelle111[[#This Row],[Menge kg Nges]]/1000</f>
        <v>24.787420000000001</v>
      </c>
      <c r="L4929" s="1">
        <f>Tabelle111[[#This Row],[Menge kg P2O5]]/1000</f>
        <v>18.686640000000004</v>
      </c>
      <c r="M4929" s="1">
        <f>Tabelle111[[#This Row],[Menge t Nges]]/Tabelle111[[#This Row],[Anzahl Lieferscheine]]</f>
        <v>0.47668115384615384</v>
      </c>
      <c r="N4929" s="1">
        <f>Tabelle111[[#This Row],[Menge t P2O5]]/Tabelle111[[#This Row],[Anzahl Lieferscheine]]</f>
        <v>0.35935846153846163</v>
      </c>
    </row>
    <row r="4930" spans="1:14" x14ac:dyDescent="0.2">
      <c r="A4930" s="2" t="s">
        <v>42</v>
      </c>
      <c r="B4930" s="2" t="s">
        <v>42</v>
      </c>
      <c r="C4930" s="2" t="s">
        <v>6</v>
      </c>
      <c r="D4930" s="2" t="s">
        <v>15</v>
      </c>
      <c r="E4930" s="2" t="s">
        <v>19</v>
      </c>
      <c r="F4930" s="2" t="s">
        <v>61</v>
      </c>
      <c r="G4930" s="1">
        <v>1059.8499999999999</v>
      </c>
      <c r="H4930" s="1">
        <v>1178.0999999999999</v>
      </c>
      <c r="I4930" s="4">
        <v>7</v>
      </c>
      <c r="J4930" s="2" t="s">
        <v>69</v>
      </c>
      <c r="K4930" s="1">
        <f>Tabelle111[[#This Row],[Menge kg Nges]]/1000</f>
        <v>1.05985</v>
      </c>
      <c r="L4930" s="1">
        <f>Tabelle111[[#This Row],[Menge kg P2O5]]/1000</f>
        <v>1.1780999999999999</v>
      </c>
      <c r="M4930" s="1">
        <f>Tabelle111[[#This Row],[Menge t Nges]]/Tabelle111[[#This Row],[Anzahl Lieferscheine]]</f>
        <v>0.15140714285714285</v>
      </c>
      <c r="N4930" s="1">
        <f>Tabelle111[[#This Row],[Menge t P2O5]]/Tabelle111[[#This Row],[Anzahl Lieferscheine]]</f>
        <v>0.16829999999999998</v>
      </c>
    </row>
    <row r="4931" spans="1:14" x14ac:dyDescent="0.2">
      <c r="A4931" s="2" t="s">
        <v>42</v>
      </c>
      <c r="B4931" s="2" t="s">
        <v>42</v>
      </c>
      <c r="C4931" s="2" t="s">
        <v>6</v>
      </c>
      <c r="D4931" s="2" t="s">
        <v>15</v>
      </c>
      <c r="E4931" s="2" t="s">
        <v>20</v>
      </c>
      <c r="F4931" s="2" t="s">
        <v>61</v>
      </c>
      <c r="G4931" s="1">
        <v>19395.310000000001</v>
      </c>
      <c r="H4931" s="1">
        <v>12801.930000000004</v>
      </c>
      <c r="I4931" s="4">
        <v>165</v>
      </c>
      <c r="J4931" s="2" t="s">
        <v>69</v>
      </c>
      <c r="K4931" s="1">
        <f>Tabelle111[[#This Row],[Menge kg Nges]]/1000</f>
        <v>19.395310000000002</v>
      </c>
      <c r="L4931" s="1">
        <f>Tabelle111[[#This Row],[Menge kg P2O5]]/1000</f>
        <v>12.801930000000004</v>
      </c>
      <c r="M4931" s="1">
        <f>Tabelle111[[#This Row],[Menge t Nges]]/Tabelle111[[#This Row],[Anzahl Lieferscheine]]</f>
        <v>0.11754733333333335</v>
      </c>
      <c r="N4931" s="1">
        <f>Tabelle111[[#This Row],[Menge t P2O5]]/Tabelle111[[#This Row],[Anzahl Lieferscheine]]</f>
        <v>7.7587454545454571E-2</v>
      </c>
    </row>
    <row r="4932" spans="1:14" x14ac:dyDescent="0.2">
      <c r="A4932" s="2" t="s">
        <v>42</v>
      </c>
      <c r="B4932" s="2" t="s">
        <v>42</v>
      </c>
      <c r="C4932" s="2" t="s">
        <v>6</v>
      </c>
      <c r="D4932" s="2" t="s">
        <v>15</v>
      </c>
      <c r="E4932" s="2" t="s">
        <v>21</v>
      </c>
      <c r="F4932" s="2" t="s">
        <v>61</v>
      </c>
      <c r="G4932" s="1">
        <v>7630.2000000000007</v>
      </c>
      <c r="H4932" s="1">
        <v>4559.8</v>
      </c>
      <c r="I4932" s="4">
        <v>28</v>
      </c>
      <c r="J4932" s="2" t="s">
        <v>69</v>
      </c>
      <c r="K4932" s="1">
        <f>Tabelle111[[#This Row],[Menge kg Nges]]/1000</f>
        <v>7.6302000000000003</v>
      </c>
      <c r="L4932" s="1">
        <f>Tabelle111[[#This Row],[Menge kg P2O5]]/1000</f>
        <v>4.5598000000000001</v>
      </c>
      <c r="M4932" s="1">
        <f>Tabelle111[[#This Row],[Menge t Nges]]/Tabelle111[[#This Row],[Anzahl Lieferscheine]]</f>
        <v>0.27250714285714289</v>
      </c>
      <c r="N4932" s="1">
        <f>Tabelle111[[#This Row],[Menge t P2O5]]/Tabelle111[[#This Row],[Anzahl Lieferscheine]]</f>
        <v>0.16284999999999999</v>
      </c>
    </row>
    <row r="4933" spans="1:14" x14ac:dyDescent="0.2">
      <c r="A4933" s="2" t="s">
        <v>42</v>
      </c>
      <c r="B4933" s="2" t="s">
        <v>42</v>
      </c>
      <c r="C4933" s="2" t="s">
        <v>6</v>
      </c>
      <c r="D4933" s="2" t="s">
        <v>15</v>
      </c>
      <c r="E4933" s="2" t="s">
        <v>9</v>
      </c>
      <c r="F4933" s="2" t="s">
        <v>61</v>
      </c>
      <c r="G4933" s="1">
        <v>11506.530000000002</v>
      </c>
      <c r="H4933" s="1">
        <v>6088.7499999999991</v>
      </c>
      <c r="I4933" s="4">
        <v>68</v>
      </c>
      <c r="J4933" s="2" t="s">
        <v>69</v>
      </c>
      <c r="K4933" s="1">
        <f>Tabelle111[[#This Row],[Menge kg Nges]]/1000</f>
        <v>11.506530000000003</v>
      </c>
      <c r="L4933" s="1">
        <f>Tabelle111[[#This Row],[Menge kg P2O5]]/1000</f>
        <v>6.0887499999999992</v>
      </c>
      <c r="M4933" s="1">
        <f>Tabelle111[[#This Row],[Menge t Nges]]/Tabelle111[[#This Row],[Anzahl Lieferscheine]]</f>
        <v>0.16921367647058827</v>
      </c>
      <c r="N4933" s="1">
        <f>Tabelle111[[#This Row],[Menge t P2O5]]/Tabelle111[[#This Row],[Anzahl Lieferscheine]]</f>
        <v>8.9540441176470573E-2</v>
      </c>
    </row>
    <row r="4934" spans="1:14" x14ac:dyDescent="0.2">
      <c r="A4934" s="2" t="s">
        <v>42</v>
      </c>
      <c r="B4934" s="2" t="s">
        <v>42</v>
      </c>
      <c r="C4934" s="2" t="s">
        <v>6</v>
      </c>
      <c r="D4934" s="2" t="s">
        <v>15</v>
      </c>
      <c r="E4934" s="2" t="s">
        <v>59</v>
      </c>
      <c r="F4934" s="2" t="s">
        <v>61</v>
      </c>
      <c r="G4934" s="1">
        <v>537.28</v>
      </c>
      <c r="H4934" s="1">
        <v>350.40000000000003</v>
      </c>
      <c r="I4934" s="4">
        <v>3</v>
      </c>
      <c r="J4934" s="2" t="s">
        <v>69</v>
      </c>
      <c r="K4934" s="1">
        <f>Tabelle111[[#This Row],[Menge kg Nges]]/1000</f>
        <v>0.53727999999999998</v>
      </c>
      <c r="L4934" s="1">
        <f>Tabelle111[[#This Row],[Menge kg P2O5]]/1000</f>
        <v>0.35040000000000004</v>
      </c>
      <c r="M4934" s="1">
        <f>Tabelle111[[#This Row],[Menge t Nges]]/Tabelle111[[#This Row],[Anzahl Lieferscheine]]</f>
        <v>0.17909333333333333</v>
      </c>
      <c r="N4934" s="1">
        <f>Tabelle111[[#This Row],[Menge t P2O5]]/Tabelle111[[#This Row],[Anzahl Lieferscheine]]</f>
        <v>0.11680000000000001</v>
      </c>
    </row>
    <row r="4935" spans="1:14" x14ac:dyDescent="0.2">
      <c r="A4935" s="2" t="s">
        <v>42</v>
      </c>
      <c r="B4935" s="2" t="s">
        <v>42</v>
      </c>
      <c r="C4935" s="2" t="s">
        <v>6</v>
      </c>
      <c r="D4935" s="2" t="s">
        <v>15</v>
      </c>
      <c r="E4935" s="2" t="s">
        <v>10</v>
      </c>
      <c r="F4935" s="2" t="s">
        <v>61</v>
      </c>
      <c r="G4935" s="1">
        <v>4398.2999999999993</v>
      </c>
      <c r="H4935" s="1">
        <v>1878.7800000000002</v>
      </c>
      <c r="I4935" s="4">
        <v>19</v>
      </c>
      <c r="J4935" s="2" t="s">
        <v>69</v>
      </c>
      <c r="K4935" s="1">
        <f>Tabelle111[[#This Row],[Menge kg Nges]]/1000</f>
        <v>4.398299999999999</v>
      </c>
      <c r="L4935" s="1">
        <f>Tabelle111[[#This Row],[Menge kg P2O5]]/1000</f>
        <v>1.8787800000000001</v>
      </c>
      <c r="M4935" s="1">
        <f>Tabelle111[[#This Row],[Menge t Nges]]/Tabelle111[[#This Row],[Anzahl Lieferscheine]]</f>
        <v>0.23148947368421047</v>
      </c>
      <c r="N4935" s="1">
        <f>Tabelle111[[#This Row],[Menge t P2O5]]/Tabelle111[[#This Row],[Anzahl Lieferscheine]]</f>
        <v>9.8883157894736853E-2</v>
      </c>
    </row>
    <row r="4936" spans="1:14" x14ac:dyDescent="0.2">
      <c r="A4936" s="2" t="s">
        <v>42</v>
      </c>
      <c r="B4936" s="2" t="s">
        <v>42</v>
      </c>
      <c r="C4936" s="2" t="s">
        <v>6</v>
      </c>
      <c r="D4936" s="2" t="s">
        <v>15</v>
      </c>
      <c r="E4936" s="2" t="s">
        <v>23</v>
      </c>
      <c r="F4936" s="2" t="s">
        <v>61</v>
      </c>
      <c r="G4936" s="1">
        <v>520</v>
      </c>
      <c r="H4936" s="1">
        <v>313.5</v>
      </c>
      <c r="I4936" s="4">
        <v>4</v>
      </c>
      <c r="J4936" s="2" t="s">
        <v>69</v>
      </c>
      <c r="K4936" s="1">
        <f>Tabelle111[[#This Row],[Menge kg Nges]]/1000</f>
        <v>0.52</v>
      </c>
      <c r="L4936" s="1">
        <f>Tabelle111[[#This Row],[Menge kg P2O5]]/1000</f>
        <v>0.3135</v>
      </c>
      <c r="M4936" s="1">
        <f>Tabelle111[[#This Row],[Menge t Nges]]/Tabelle111[[#This Row],[Anzahl Lieferscheine]]</f>
        <v>0.13</v>
      </c>
      <c r="N4936" s="1">
        <f>Tabelle111[[#This Row],[Menge t P2O5]]/Tabelle111[[#This Row],[Anzahl Lieferscheine]]</f>
        <v>7.8375E-2</v>
      </c>
    </row>
    <row r="4937" spans="1:14" x14ac:dyDescent="0.2">
      <c r="A4937" s="2" t="s">
        <v>42</v>
      </c>
      <c r="B4937" s="2" t="s">
        <v>42</v>
      </c>
      <c r="C4937" s="2" t="s">
        <v>6</v>
      </c>
      <c r="D4937" s="2" t="s">
        <v>15</v>
      </c>
      <c r="E4937" s="2" t="s">
        <v>12</v>
      </c>
      <c r="F4937" s="2" t="s">
        <v>61</v>
      </c>
      <c r="G4937" s="1">
        <v>191.1</v>
      </c>
      <c r="H4937" s="1">
        <v>171.5</v>
      </c>
      <c r="I4937" s="4">
        <v>2</v>
      </c>
      <c r="J4937" s="2" t="s">
        <v>69</v>
      </c>
      <c r="K4937" s="1">
        <f>Tabelle111[[#This Row],[Menge kg Nges]]/1000</f>
        <v>0.19109999999999999</v>
      </c>
      <c r="L4937" s="1">
        <f>Tabelle111[[#This Row],[Menge kg P2O5]]/1000</f>
        <v>0.17150000000000001</v>
      </c>
      <c r="M4937" s="1">
        <f>Tabelle111[[#This Row],[Menge t Nges]]/Tabelle111[[#This Row],[Anzahl Lieferscheine]]</f>
        <v>9.5549999999999996E-2</v>
      </c>
      <c r="N4937" s="1">
        <f>Tabelle111[[#This Row],[Menge t P2O5]]/Tabelle111[[#This Row],[Anzahl Lieferscheine]]</f>
        <v>8.5750000000000007E-2</v>
      </c>
    </row>
    <row r="4938" spans="1:14" x14ac:dyDescent="0.2">
      <c r="A4938" s="2" t="s">
        <v>42</v>
      </c>
      <c r="B4938" s="2" t="s">
        <v>42</v>
      </c>
      <c r="C4938" s="2" t="s">
        <v>6</v>
      </c>
      <c r="D4938" s="2" t="s">
        <v>15</v>
      </c>
      <c r="E4938" s="2" t="s">
        <v>13</v>
      </c>
      <c r="F4938" s="2" t="s">
        <v>61</v>
      </c>
      <c r="G4938" s="1">
        <v>3494.4</v>
      </c>
      <c r="H4938" s="1">
        <v>3136</v>
      </c>
      <c r="I4938" s="4">
        <v>13</v>
      </c>
      <c r="J4938" s="2" t="s">
        <v>69</v>
      </c>
      <c r="K4938" s="1">
        <f>Tabelle111[[#This Row],[Menge kg Nges]]/1000</f>
        <v>3.4944000000000002</v>
      </c>
      <c r="L4938" s="1">
        <f>Tabelle111[[#This Row],[Menge kg P2O5]]/1000</f>
        <v>3.1360000000000001</v>
      </c>
      <c r="M4938" s="1">
        <f>Tabelle111[[#This Row],[Menge t Nges]]/Tabelle111[[#This Row],[Anzahl Lieferscheine]]</f>
        <v>0.26880000000000004</v>
      </c>
      <c r="N4938" s="1">
        <f>Tabelle111[[#This Row],[Menge t P2O5]]/Tabelle111[[#This Row],[Anzahl Lieferscheine]]</f>
        <v>0.24123076923076925</v>
      </c>
    </row>
    <row r="4939" spans="1:14" x14ac:dyDescent="0.2">
      <c r="A4939" s="2" t="s">
        <v>42</v>
      </c>
      <c r="B4939" s="2" t="s">
        <v>42</v>
      </c>
      <c r="C4939" s="2" t="s">
        <v>6</v>
      </c>
      <c r="D4939" s="2" t="s">
        <v>15</v>
      </c>
      <c r="E4939" s="2" t="s">
        <v>14</v>
      </c>
      <c r="F4939" s="2" t="s">
        <v>61</v>
      </c>
      <c r="G4939" s="1">
        <v>525</v>
      </c>
      <c r="H4939" s="1">
        <v>337.5</v>
      </c>
      <c r="I4939" s="4">
        <v>1</v>
      </c>
      <c r="J4939" s="2" t="s">
        <v>69</v>
      </c>
      <c r="K4939" s="1">
        <f>Tabelle111[[#This Row],[Menge kg Nges]]/1000</f>
        <v>0.52500000000000002</v>
      </c>
      <c r="L4939" s="1">
        <f>Tabelle111[[#This Row],[Menge kg P2O5]]/1000</f>
        <v>0.33750000000000002</v>
      </c>
      <c r="M4939" s="1">
        <f>Tabelle111[[#This Row],[Menge t Nges]]/Tabelle111[[#This Row],[Anzahl Lieferscheine]]</f>
        <v>0.52500000000000002</v>
      </c>
      <c r="N4939" s="1">
        <f>Tabelle111[[#This Row],[Menge t P2O5]]/Tabelle111[[#This Row],[Anzahl Lieferscheine]]</f>
        <v>0.33750000000000002</v>
      </c>
    </row>
    <row r="4940" spans="1:14" x14ac:dyDescent="0.2">
      <c r="A4940" s="2" t="s">
        <v>42</v>
      </c>
      <c r="B4940" s="2" t="s">
        <v>42</v>
      </c>
      <c r="C4940" s="2" t="s">
        <v>6</v>
      </c>
      <c r="D4940" s="2" t="s">
        <v>15</v>
      </c>
      <c r="E4940" s="2" t="s">
        <v>24</v>
      </c>
      <c r="F4940" s="2" t="s">
        <v>61</v>
      </c>
      <c r="G4940" s="1">
        <v>210</v>
      </c>
      <c r="H4940" s="1">
        <v>187.5</v>
      </c>
      <c r="I4940" s="4">
        <v>1</v>
      </c>
      <c r="J4940" s="2" t="s">
        <v>69</v>
      </c>
      <c r="K4940" s="1">
        <f>Tabelle111[[#This Row],[Menge kg Nges]]/1000</f>
        <v>0.21</v>
      </c>
      <c r="L4940" s="1">
        <f>Tabelle111[[#This Row],[Menge kg P2O5]]/1000</f>
        <v>0.1875</v>
      </c>
      <c r="M4940" s="1">
        <f>Tabelle111[[#This Row],[Menge t Nges]]/Tabelle111[[#This Row],[Anzahl Lieferscheine]]</f>
        <v>0.21</v>
      </c>
      <c r="N4940" s="1">
        <f>Tabelle111[[#This Row],[Menge t P2O5]]/Tabelle111[[#This Row],[Anzahl Lieferscheine]]</f>
        <v>0.1875</v>
      </c>
    </row>
    <row r="4941" spans="1:14" x14ac:dyDescent="0.2">
      <c r="A4941" s="2" t="s">
        <v>42</v>
      </c>
      <c r="B4941" s="2" t="s">
        <v>42</v>
      </c>
      <c r="C4941" s="2" t="s">
        <v>25</v>
      </c>
      <c r="D4941" s="2" t="s">
        <v>25</v>
      </c>
      <c r="E4941" s="2" t="s">
        <v>26</v>
      </c>
      <c r="F4941" s="2" t="s">
        <v>61</v>
      </c>
      <c r="G4941" s="1">
        <v>331124.53999999916</v>
      </c>
      <c r="H4941" s="1">
        <v>149725.94000000024</v>
      </c>
      <c r="I4941" s="4">
        <v>1067</v>
      </c>
      <c r="J4941" s="2" t="s">
        <v>69</v>
      </c>
      <c r="K4941" s="1">
        <f>Tabelle111[[#This Row],[Menge kg Nges]]/1000</f>
        <v>331.12453999999917</v>
      </c>
      <c r="L4941" s="1">
        <f>Tabelle111[[#This Row],[Menge kg P2O5]]/1000</f>
        <v>149.72594000000024</v>
      </c>
      <c r="M4941" s="1">
        <f>Tabelle111[[#This Row],[Menge t Nges]]/Tabelle111[[#This Row],[Anzahl Lieferscheine]]</f>
        <v>0.31033227741330754</v>
      </c>
      <c r="N4941" s="1">
        <f>Tabelle111[[#This Row],[Menge t P2O5]]/Tabelle111[[#This Row],[Anzahl Lieferscheine]]</f>
        <v>0.1403242174320527</v>
      </c>
    </row>
    <row r="4942" spans="1:14" x14ac:dyDescent="0.2">
      <c r="A4942" s="2" t="s">
        <v>42</v>
      </c>
      <c r="B4942" s="2" t="s">
        <v>42</v>
      </c>
      <c r="C4942" s="2" t="s">
        <v>63</v>
      </c>
      <c r="D4942" s="2" t="s">
        <v>63</v>
      </c>
      <c r="E4942" s="2" t="s">
        <v>63</v>
      </c>
      <c r="F4942" s="2" t="s">
        <v>61</v>
      </c>
      <c r="G4942" s="1">
        <v>6156.4799999999987</v>
      </c>
      <c r="H4942" s="1">
        <v>842.16000000000008</v>
      </c>
      <c r="I4942" s="4">
        <v>11</v>
      </c>
      <c r="J4942" s="2" t="s">
        <v>69</v>
      </c>
      <c r="K4942" s="1">
        <f>Tabelle111[[#This Row],[Menge kg Nges]]/1000</f>
        <v>6.1564799999999984</v>
      </c>
      <c r="L4942" s="1">
        <f>Tabelle111[[#This Row],[Menge kg P2O5]]/1000</f>
        <v>0.84216000000000013</v>
      </c>
      <c r="M4942" s="1">
        <f>Tabelle111[[#This Row],[Menge t Nges]]/Tabelle111[[#This Row],[Anzahl Lieferscheine]]</f>
        <v>0.55967999999999984</v>
      </c>
      <c r="N4942" s="1">
        <f>Tabelle111[[#This Row],[Menge t P2O5]]/Tabelle111[[#This Row],[Anzahl Lieferscheine]]</f>
        <v>7.6560000000000017E-2</v>
      </c>
    </row>
    <row r="4943" spans="1:14" x14ac:dyDescent="0.2">
      <c r="A4943" s="2" t="s">
        <v>5</v>
      </c>
      <c r="B4943" s="2" t="s">
        <v>5</v>
      </c>
      <c r="C4943" s="2" t="s">
        <v>6</v>
      </c>
      <c r="D4943" s="2" t="s">
        <v>7</v>
      </c>
      <c r="E4943" s="2" t="s">
        <v>8</v>
      </c>
      <c r="F4943" s="2" t="s">
        <v>61</v>
      </c>
      <c r="G4943" s="1">
        <v>380608.08999999997</v>
      </c>
      <c r="H4943" s="1">
        <v>136980.87999999998</v>
      </c>
      <c r="I4943" s="4">
        <v>260</v>
      </c>
      <c r="J4943" s="2" t="s">
        <v>70</v>
      </c>
      <c r="K4943" s="1">
        <f>Tabelle111[[#This Row],[Menge kg Nges]]/1000</f>
        <v>380.60808999999995</v>
      </c>
      <c r="L4943" s="1">
        <f>Tabelle111[[#This Row],[Menge kg P2O5]]/1000</f>
        <v>136.98087999999998</v>
      </c>
      <c r="M4943" s="1">
        <f>Tabelle111[[#This Row],[Menge t Nges]]/Tabelle111[[#This Row],[Anzahl Lieferscheine]]</f>
        <v>1.4638772692307691</v>
      </c>
      <c r="N4943" s="1">
        <f>Tabelle111[[#This Row],[Menge t P2O5]]/Tabelle111[[#This Row],[Anzahl Lieferscheine]]</f>
        <v>0.52684953846153837</v>
      </c>
    </row>
    <row r="4944" spans="1:14" x14ac:dyDescent="0.2">
      <c r="A4944" s="2" t="s">
        <v>5</v>
      </c>
      <c r="B4944" s="2" t="s">
        <v>5</v>
      </c>
      <c r="C4944" s="2" t="s">
        <v>6</v>
      </c>
      <c r="D4944" s="2" t="s">
        <v>7</v>
      </c>
      <c r="E4944" s="2" t="s">
        <v>9</v>
      </c>
      <c r="F4944" s="2" t="s">
        <v>61</v>
      </c>
      <c r="G4944" s="1">
        <v>179068.65999999997</v>
      </c>
      <c r="H4944" s="1">
        <v>73119.189999999988</v>
      </c>
      <c r="I4944" s="4">
        <v>180</v>
      </c>
      <c r="J4944" s="2" t="s">
        <v>70</v>
      </c>
      <c r="K4944" s="1">
        <f>Tabelle111[[#This Row],[Menge kg Nges]]/1000</f>
        <v>179.06865999999997</v>
      </c>
      <c r="L4944" s="1">
        <f>Tabelle111[[#This Row],[Menge kg P2O5]]/1000</f>
        <v>73.119189999999989</v>
      </c>
      <c r="M4944" s="1">
        <f>Tabelle111[[#This Row],[Menge t Nges]]/Tabelle111[[#This Row],[Anzahl Lieferscheine]]</f>
        <v>0.99482588888888868</v>
      </c>
      <c r="N4944" s="1">
        <f>Tabelle111[[#This Row],[Menge t P2O5]]/Tabelle111[[#This Row],[Anzahl Lieferscheine]]</f>
        <v>0.40621772222222219</v>
      </c>
    </row>
    <row r="4945" spans="1:14" x14ac:dyDescent="0.2">
      <c r="A4945" s="2" t="s">
        <v>5</v>
      </c>
      <c r="B4945" s="2" t="s">
        <v>5</v>
      </c>
      <c r="C4945" s="2" t="s">
        <v>6</v>
      </c>
      <c r="D4945" s="2" t="s">
        <v>7</v>
      </c>
      <c r="E4945" s="2" t="s">
        <v>10</v>
      </c>
      <c r="F4945" s="2" t="s">
        <v>61</v>
      </c>
      <c r="G4945" s="1">
        <v>942.25000000000023</v>
      </c>
      <c r="H4945" s="1">
        <v>393.09999999999997</v>
      </c>
      <c r="I4945" s="4">
        <v>15</v>
      </c>
      <c r="J4945" s="2" t="s">
        <v>70</v>
      </c>
      <c r="K4945" s="1">
        <f>Tabelle111[[#This Row],[Menge kg Nges]]/1000</f>
        <v>0.94225000000000025</v>
      </c>
      <c r="L4945" s="1">
        <f>Tabelle111[[#This Row],[Menge kg P2O5]]/1000</f>
        <v>0.39309999999999995</v>
      </c>
      <c r="M4945" s="1">
        <f>Tabelle111[[#This Row],[Menge t Nges]]/Tabelle111[[#This Row],[Anzahl Lieferscheine]]</f>
        <v>6.2816666666666687E-2</v>
      </c>
      <c r="N4945" s="1">
        <f>Tabelle111[[#This Row],[Menge t P2O5]]/Tabelle111[[#This Row],[Anzahl Lieferscheine]]</f>
        <v>2.6206666666666663E-2</v>
      </c>
    </row>
    <row r="4946" spans="1:14" x14ac:dyDescent="0.2">
      <c r="A4946" s="2" t="s">
        <v>5</v>
      </c>
      <c r="B4946" s="2" t="s">
        <v>5</v>
      </c>
      <c r="C4946" s="2" t="s">
        <v>6</v>
      </c>
      <c r="D4946" s="2" t="s">
        <v>7</v>
      </c>
      <c r="E4946" s="2" t="s">
        <v>11</v>
      </c>
      <c r="F4946" s="2" t="s">
        <v>61</v>
      </c>
      <c r="G4946" s="1">
        <v>24012.240000000005</v>
      </c>
      <c r="H4946" s="1">
        <v>11883.760000000004</v>
      </c>
      <c r="I4946" s="4">
        <v>49</v>
      </c>
      <c r="J4946" s="2" t="s">
        <v>70</v>
      </c>
      <c r="K4946" s="1">
        <f>Tabelle111[[#This Row],[Menge kg Nges]]/1000</f>
        <v>24.012240000000006</v>
      </c>
      <c r="L4946" s="1">
        <f>Tabelle111[[#This Row],[Menge kg P2O5]]/1000</f>
        <v>11.883760000000004</v>
      </c>
      <c r="M4946" s="1">
        <f>Tabelle111[[#This Row],[Menge t Nges]]/Tabelle111[[#This Row],[Anzahl Lieferscheine]]</f>
        <v>0.49004571428571442</v>
      </c>
      <c r="N4946" s="1">
        <f>Tabelle111[[#This Row],[Menge t P2O5]]/Tabelle111[[#This Row],[Anzahl Lieferscheine]]</f>
        <v>0.24252571428571437</v>
      </c>
    </row>
    <row r="4947" spans="1:14" x14ac:dyDescent="0.2">
      <c r="A4947" s="2" t="s">
        <v>5</v>
      </c>
      <c r="B4947" s="2" t="s">
        <v>5</v>
      </c>
      <c r="C4947" s="2" t="s">
        <v>6</v>
      </c>
      <c r="D4947" s="2" t="s">
        <v>7</v>
      </c>
      <c r="E4947" s="2" t="s">
        <v>12</v>
      </c>
      <c r="F4947" s="2" t="s">
        <v>61</v>
      </c>
      <c r="G4947" s="1">
        <v>200988.67999999991</v>
      </c>
      <c r="H4947" s="1">
        <v>108270.84999999996</v>
      </c>
      <c r="I4947" s="4">
        <v>519</v>
      </c>
      <c r="J4947" s="2" t="s">
        <v>70</v>
      </c>
      <c r="K4947" s="1">
        <f>Tabelle111[[#This Row],[Menge kg Nges]]/1000</f>
        <v>200.9886799999999</v>
      </c>
      <c r="L4947" s="1">
        <f>Tabelle111[[#This Row],[Menge kg P2O5]]/1000</f>
        <v>108.27084999999997</v>
      </c>
      <c r="M4947" s="1">
        <f>Tabelle111[[#This Row],[Menge t Nges]]/Tabelle111[[#This Row],[Anzahl Lieferscheine]]</f>
        <v>0.38726142581888229</v>
      </c>
      <c r="N4947" s="1">
        <f>Tabelle111[[#This Row],[Menge t P2O5]]/Tabelle111[[#This Row],[Anzahl Lieferscheine]]</f>
        <v>0.20861435452793828</v>
      </c>
    </row>
    <row r="4948" spans="1:14" x14ac:dyDescent="0.2">
      <c r="A4948" s="2" t="s">
        <v>5</v>
      </c>
      <c r="B4948" s="2" t="s">
        <v>5</v>
      </c>
      <c r="C4948" s="2" t="s">
        <v>6</v>
      </c>
      <c r="D4948" s="2" t="s">
        <v>7</v>
      </c>
      <c r="E4948" s="2" t="s">
        <v>13</v>
      </c>
      <c r="F4948" s="2" t="s">
        <v>61</v>
      </c>
      <c r="G4948" s="1">
        <v>38781.649999999994</v>
      </c>
      <c r="H4948" s="1">
        <v>26182.55</v>
      </c>
      <c r="I4948" s="4">
        <v>38</v>
      </c>
      <c r="J4948" s="2" t="s">
        <v>70</v>
      </c>
      <c r="K4948" s="1">
        <f>Tabelle111[[#This Row],[Menge kg Nges]]/1000</f>
        <v>38.781649999999992</v>
      </c>
      <c r="L4948" s="1">
        <f>Tabelle111[[#This Row],[Menge kg P2O5]]/1000</f>
        <v>26.182549999999999</v>
      </c>
      <c r="M4948" s="1">
        <f>Tabelle111[[#This Row],[Menge t Nges]]/Tabelle111[[#This Row],[Anzahl Lieferscheine]]</f>
        <v>1.0205697368421049</v>
      </c>
      <c r="N4948" s="1">
        <f>Tabelle111[[#This Row],[Menge t P2O5]]/Tabelle111[[#This Row],[Anzahl Lieferscheine]]</f>
        <v>0.68901447368421054</v>
      </c>
    </row>
    <row r="4949" spans="1:14" x14ac:dyDescent="0.2">
      <c r="A4949" s="2" t="s">
        <v>5</v>
      </c>
      <c r="B4949" s="2" t="s">
        <v>5</v>
      </c>
      <c r="C4949" s="2" t="s">
        <v>6</v>
      </c>
      <c r="D4949" s="2" t="s">
        <v>7</v>
      </c>
      <c r="E4949" s="2" t="s">
        <v>14</v>
      </c>
      <c r="F4949" s="2" t="s">
        <v>61</v>
      </c>
      <c r="G4949" s="1">
        <v>19109.72</v>
      </c>
      <c r="H4949" s="1">
        <v>9550.0600000000013</v>
      </c>
      <c r="I4949" s="4">
        <v>30</v>
      </c>
      <c r="J4949" s="2" t="s">
        <v>70</v>
      </c>
      <c r="K4949" s="1">
        <f>Tabelle111[[#This Row],[Menge kg Nges]]/1000</f>
        <v>19.109720000000003</v>
      </c>
      <c r="L4949" s="1">
        <f>Tabelle111[[#This Row],[Menge kg P2O5]]/1000</f>
        <v>9.550060000000002</v>
      </c>
      <c r="M4949" s="1">
        <f>Tabelle111[[#This Row],[Menge t Nges]]/Tabelle111[[#This Row],[Anzahl Lieferscheine]]</f>
        <v>0.63699066666666682</v>
      </c>
      <c r="N4949" s="1">
        <f>Tabelle111[[#This Row],[Menge t P2O5]]/Tabelle111[[#This Row],[Anzahl Lieferscheine]]</f>
        <v>0.31833533333333341</v>
      </c>
    </row>
    <row r="4950" spans="1:14" x14ac:dyDescent="0.2">
      <c r="A4950" s="2" t="s">
        <v>5</v>
      </c>
      <c r="B4950" s="2" t="s">
        <v>5</v>
      </c>
      <c r="C4950" s="2" t="s">
        <v>6</v>
      </c>
      <c r="D4950" s="2" t="s">
        <v>15</v>
      </c>
      <c r="E4950" s="2" t="s">
        <v>8</v>
      </c>
      <c r="F4950" s="2" t="s">
        <v>61</v>
      </c>
      <c r="G4950" s="1">
        <v>3640.98</v>
      </c>
      <c r="H4950" s="1">
        <v>2663.16</v>
      </c>
      <c r="I4950" s="4">
        <v>4</v>
      </c>
      <c r="J4950" s="2" t="s">
        <v>70</v>
      </c>
      <c r="K4950" s="1">
        <f>Tabelle111[[#This Row],[Menge kg Nges]]/1000</f>
        <v>3.6409799999999999</v>
      </c>
      <c r="L4950" s="1">
        <f>Tabelle111[[#This Row],[Menge kg P2O5]]/1000</f>
        <v>2.66316</v>
      </c>
      <c r="M4950" s="1">
        <f>Tabelle111[[#This Row],[Menge t Nges]]/Tabelle111[[#This Row],[Anzahl Lieferscheine]]</f>
        <v>0.91024499999999997</v>
      </c>
      <c r="N4950" s="1">
        <f>Tabelle111[[#This Row],[Menge t P2O5]]/Tabelle111[[#This Row],[Anzahl Lieferscheine]]</f>
        <v>0.66578999999999999</v>
      </c>
    </row>
    <row r="4951" spans="1:14" x14ac:dyDescent="0.2">
      <c r="A4951" s="2" t="s">
        <v>5</v>
      </c>
      <c r="B4951" s="2" t="s">
        <v>5</v>
      </c>
      <c r="C4951" s="2" t="s">
        <v>6</v>
      </c>
      <c r="D4951" s="2" t="s">
        <v>15</v>
      </c>
      <c r="E4951" s="2" t="s">
        <v>17</v>
      </c>
      <c r="F4951" s="2" t="s">
        <v>61</v>
      </c>
      <c r="G4951" s="1">
        <v>3074</v>
      </c>
      <c r="H4951" s="1">
        <v>1399</v>
      </c>
      <c r="I4951" s="4">
        <v>7</v>
      </c>
      <c r="J4951" s="2" t="s">
        <v>70</v>
      </c>
      <c r="K4951" s="1">
        <f>Tabelle111[[#This Row],[Menge kg Nges]]/1000</f>
        <v>3.0739999999999998</v>
      </c>
      <c r="L4951" s="1">
        <f>Tabelle111[[#This Row],[Menge kg P2O5]]/1000</f>
        <v>1.399</v>
      </c>
      <c r="M4951" s="1">
        <f>Tabelle111[[#This Row],[Menge t Nges]]/Tabelle111[[#This Row],[Anzahl Lieferscheine]]</f>
        <v>0.43914285714285711</v>
      </c>
      <c r="N4951" s="1">
        <f>Tabelle111[[#This Row],[Menge t P2O5]]/Tabelle111[[#This Row],[Anzahl Lieferscheine]]</f>
        <v>0.19985714285714287</v>
      </c>
    </row>
    <row r="4952" spans="1:14" x14ac:dyDescent="0.2">
      <c r="A4952" s="2" t="s">
        <v>5</v>
      </c>
      <c r="B4952" s="2" t="s">
        <v>5</v>
      </c>
      <c r="C4952" s="2" t="s">
        <v>6</v>
      </c>
      <c r="D4952" s="2" t="s">
        <v>15</v>
      </c>
      <c r="E4952" s="2" t="s">
        <v>18</v>
      </c>
      <c r="F4952" s="2" t="s">
        <v>61</v>
      </c>
      <c r="G4952" s="1">
        <v>31525.93</v>
      </c>
      <c r="H4952" s="1">
        <v>23230.580000000005</v>
      </c>
      <c r="I4952" s="4">
        <v>72</v>
      </c>
      <c r="J4952" s="2" t="s">
        <v>70</v>
      </c>
      <c r="K4952" s="1">
        <f>Tabelle111[[#This Row],[Menge kg Nges]]/1000</f>
        <v>31.525929999999999</v>
      </c>
      <c r="L4952" s="1">
        <f>Tabelle111[[#This Row],[Menge kg P2O5]]/1000</f>
        <v>23.230580000000007</v>
      </c>
      <c r="M4952" s="1">
        <f>Tabelle111[[#This Row],[Menge t Nges]]/Tabelle111[[#This Row],[Anzahl Lieferscheine]]</f>
        <v>0.43786013888888886</v>
      </c>
      <c r="N4952" s="1">
        <f>Tabelle111[[#This Row],[Menge t P2O5]]/Tabelle111[[#This Row],[Anzahl Lieferscheine]]</f>
        <v>0.32264694444444453</v>
      </c>
    </row>
    <row r="4953" spans="1:14" x14ac:dyDescent="0.2">
      <c r="A4953" s="2" t="s">
        <v>5</v>
      </c>
      <c r="B4953" s="2" t="s">
        <v>5</v>
      </c>
      <c r="C4953" s="2" t="s">
        <v>6</v>
      </c>
      <c r="D4953" s="2" t="s">
        <v>15</v>
      </c>
      <c r="E4953" s="2" t="s">
        <v>19</v>
      </c>
      <c r="F4953" s="2" t="s">
        <v>61</v>
      </c>
      <c r="G4953" s="1">
        <v>17710.5</v>
      </c>
      <c r="H4953" s="1">
        <v>14364.900000000001</v>
      </c>
      <c r="I4953" s="4">
        <v>26</v>
      </c>
      <c r="J4953" s="2" t="s">
        <v>70</v>
      </c>
      <c r="K4953" s="1">
        <f>Tabelle111[[#This Row],[Menge kg Nges]]/1000</f>
        <v>17.7105</v>
      </c>
      <c r="L4953" s="1">
        <f>Tabelle111[[#This Row],[Menge kg P2O5]]/1000</f>
        <v>14.364900000000002</v>
      </c>
      <c r="M4953" s="1">
        <f>Tabelle111[[#This Row],[Menge t Nges]]/Tabelle111[[#This Row],[Anzahl Lieferscheine]]</f>
        <v>0.68117307692307694</v>
      </c>
      <c r="N4953" s="1">
        <f>Tabelle111[[#This Row],[Menge t P2O5]]/Tabelle111[[#This Row],[Anzahl Lieferscheine]]</f>
        <v>0.55249615384615391</v>
      </c>
    </row>
    <row r="4954" spans="1:14" x14ac:dyDescent="0.2">
      <c r="A4954" s="2" t="s">
        <v>5</v>
      </c>
      <c r="B4954" s="2" t="s">
        <v>5</v>
      </c>
      <c r="C4954" s="2" t="s">
        <v>6</v>
      </c>
      <c r="D4954" s="2" t="s">
        <v>15</v>
      </c>
      <c r="E4954" s="2" t="s">
        <v>20</v>
      </c>
      <c r="F4954" s="2" t="s">
        <v>61</v>
      </c>
      <c r="G4954" s="1">
        <v>15752.999999999998</v>
      </c>
      <c r="H4954" s="1">
        <v>10128</v>
      </c>
      <c r="I4954" s="4">
        <v>61</v>
      </c>
      <c r="J4954" s="2" t="s">
        <v>70</v>
      </c>
      <c r="K4954" s="1">
        <f>Tabelle111[[#This Row],[Menge kg Nges]]/1000</f>
        <v>15.752999999999998</v>
      </c>
      <c r="L4954" s="1">
        <f>Tabelle111[[#This Row],[Menge kg P2O5]]/1000</f>
        <v>10.128</v>
      </c>
      <c r="M4954" s="1">
        <f>Tabelle111[[#This Row],[Menge t Nges]]/Tabelle111[[#This Row],[Anzahl Lieferscheine]]</f>
        <v>0.25824590163934424</v>
      </c>
      <c r="N4954" s="1">
        <f>Tabelle111[[#This Row],[Menge t P2O5]]/Tabelle111[[#This Row],[Anzahl Lieferscheine]]</f>
        <v>0.16603278688524589</v>
      </c>
    </row>
    <row r="4955" spans="1:14" x14ac:dyDescent="0.2">
      <c r="A4955" s="2" t="s">
        <v>5</v>
      </c>
      <c r="B4955" s="2" t="s">
        <v>5</v>
      </c>
      <c r="C4955" s="2" t="s">
        <v>6</v>
      </c>
      <c r="D4955" s="2" t="s">
        <v>15</v>
      </c>
      <c r="E4955" s="2" t="s">
        <v>21</v>
      </c>
      <c r="F4955" s="2" t="s">
        <v>61</v>
      </c>
      <c r="G4955" s="1">
        <v>131372.06000000003</v>
      </c>
      <c r="H4955" s="1">
        <v>68098.389999999941</v>
      </c>
      <c r="I4955" s="4">
        <v>525</v>
      </c>
      <c r="J4955" s="2" t="s">
        <v>70</v>
      </c>
      <c r="K4955" s="1">
        <f>Tabelle111[[#This Row],[Menge kg Nges]]/1000</f>
        <v>131.37206000000003</v>
      </c>
      <c r="L4955" s="1">
        <f>Tabelle111[[#This Row],[Menge kg P2O5]]/1000</f>
        <v>68.098389999999938</v>
      </c>
      <c r="M4955" s="1">
        <f>Tabelle111[[#This Row],[Menge t Nges]]/Tabelle111[[#This Row],[Anzahl Lieferscheine]]</f>
        <v>0.25023249523809532</v>
      </c>
      <c r="N4955" s="1">
        <f>Tabelle111[[#This Row],[Menge t P2O5]]/Tabelle111[[#This Row],[Anzahl Lieferscheine]]</f>
        <v>0.12971121904761893</v>
      </c>
    </row>
    <row r="4956" spans="1:14" x14ac:dyDescent="0.2">
      <c r="A4956" s="2" t="s">
        <v>5</v>
      </c>
      <c r="B4956" s="2" t="s">
        <v>5</v>
      </c>
      <c r="C4956" s="2" t="s">
        <v>6</v>
      </c>
      <c r="D4956" s="2" t="s">
        <v>15</v>
      </c>
      <c r="E4956" s="2" t="s">
        <v>9</v>
      </c>
      <c r="F4956" s="2" t="s">
        <v>61</v>
      </c>
      <c r="G4956" s="1">
        <v>24591.45</v>
      </c>
      <c r="H4956" s="1">
        <v>12339.949999999999</v>
      </c>
      <c r="I4956" s="4">
        <v>72</v>
      </c>
      <c r="J4956" s="2" t="s">
        <v>70</v>
      </c>
      <c r="K4956" s="1">
        <f>Tabelle111[[#This Row],[Menge kg Nges]]/1000</f>
        <v>24.591450000000002</v>
      </c>
      <c r="L4956" s="1">
        <f>Tabelle111[[#This Row],[Menge kg P2O5]]/1000</f>
        <v>12.339949999999998</v>
      </c>
      <c r="M4956" s="1">
        <f>Tabelle111[[#This Row],[Menge t Nges]]/Tabelle111[[#This Row],[Anzahl Lieferscheine]]</f>
        <v>0.34154791666666667</v>
      </c>
      <c r="N4956" s="1">
        <f>Tabelle111[[#This Row],[Menge t P2O5]]/Tabelle111[[#This Row],[Anzahl Lieferscheine]]</f>
        <v>0.17138819444444442</v>
      </c>
    </row>
    <row r="4957" spans="1:14" x14ac:dyDescent="0.2">
      <c r="A4957" s="2" t="s">
        <v>5</v>
      </c>
      <c r="B4957" s="2" t="s">
        <v>5</v>
      </c>
      <c r="C4957" s="2" t="s">
        <v>6</v>
      </c>
      <c r="D4957" s="2" t="s">
        <v>15</v>
      </c>
      <c r="E4957" s="2" t="s">
        <v>10</v>
      </c>
      <c r="F4957" s="2" t="s">
        <v>61</v>
      </c>
      <c r="G4957" s="1">
        <v>11954.759999999998</v>
      </c>
      <c r="H4957" s="1">
        <v>5052.3300000000008</v>
      </c>
      <c r="I4957" s="4">
        <v>35</v>
      </c>
      <c r="J4957" s="2" t="s">
        <v>70</v>
      </c>
      <c r="K4957" s="1">
        <f>Tabelle111[[#This Row],[Menge kg Nges]]/1000</f>
        <v>11.954759999999998</v>
      </c>
      <c r="L4957" s="1">
        <f>Tabelle111[[#This Row],[Menge kg P2O5]]/1000</f>
        <v>5.0523300000000004</v>
      </c>
      <c r="M4957" s="1">
        <f>Tabelle111[[#This Row],[Menge t Nges]]/Tabelle111[[#This Row],[Anzahl Lieferscheine]]</f>
        <v>0.34156457142857138</v>
      </c>
      <c r="N4957" s="1">
        <f>Tabelle111[[#This Row],[Menge t P2O5]]/Tabelle111[[#This Row],[Anzahl Lieferscheine]]</f>
        <v>0.14435228571428574</v>
      </c>
    </row>
    <row r="4958" spans="1:14" x14ac:dyDescent="0.2">
      <c r="A4958" s="2" t="s">
        <v>5</v>
      </c>
      <c r="B4958" s="2" t="s">
        <v>5</v>
      </c>
      <c r="C4958" s="2" t="s">
        <v>6</v>
      </c>
      <c r="D4958" s="2" t="s">
        <v>15</v>
      </c>
      <c r="E4958" s="2" t="s">
        <v>23</v>
      </c>
      <c r="F4958" s="2" t="s">
        <v>61</v>
      </c>
      <c r="G4958" s="1">
        <v>1640</v>
      </c>
      <c r="H4958" s="1">
        <v>740</v>
      </c>
      <c r="I4958" s="4">
        <v>4</v>
      </c>
      <c r="J4958" s="2" t="s">
        <v>70</v>
      </c>
      <c r="K4958" s="1">
        <f>Tabelle111[[#This Row],[Menge kg Nges]]/1000</f>
        <v>1.64</v>
      </c>
      <c r="L4958" s="1">
        <f>Tabelle111[[#This Row],[Menge kg P2O5]]/1000</f>
        <v>0.74</v>
      </c>
      <c r="M4958" s="1">
        <f>Tabelle111[[#This Row],[Menge t Nges]]/Tabelle111[[#This Row],[Anzahl Lieferscheine]]</f>
        <v>0.41</v>
      </c>
      <c r="N4958" s="1">
        <f>Tabelle111[[#This Row],[Menge t P2O5]]/Tabelle111[[#This Row],[Anzahl Lieferscheine]]</f>
        <v>0.185</v>
      </c>
    </row>
    <row r="4959" spans="1:14" x14ac:dyDescent="0.2">
      <c r="A4959" s="2" t="s">
        <v>5</v>
      </c>
      <c r="B4959" s="2" t="s">
        <v>5</v>
      </c>
      <c r="C4959" s="2" t="s">
        <v>6</v>
      </c>
      <c r="D4959" s="2" t="s">
        <v>15</v>
      </c>
      <c r="E4959" s="2" t="s">
        <v>12</v>
      </c>
      <c r="F4959" s="2" t="s">
        <v>61</v>
      </c>
      <c r="G4959" s="1">
        <v>921.2</v>
      </c>
      <c r="H4959" s="1">
        <v>510.56</v>
      </c>
      <c r="I4959" s="4">
        <v>6</v>
      </c>
      <c r="J4959" s="2" t="s">
        <v>70</v>
      </c>
      <c r="K4959" s="1">
        <f>Tabelle111[[#This Row],[Menge kg Nges]]/1000</f>
        <v>0.92120000000000002</v>
      </c>
      <c r="L4959" s="1">
        <f>Tabelle111[[#This Row],[Menge kg P2O5]]/1000</f>
        <v>0.51056000000000001</v>
      </c>
      <c r="M4959" s="1">
        <f>Tabelle111[[#This Row],[Menge t Nges]]/Tabelle111[[#This Row],[Anzahl Lieferscheine]]</f>
        <v>0.15353333333333333</v>
      </c>
      <c r="N4959" s="1">
        <f>Tabelle111[[#This Row],[Menge t P2O5]]/Tabelle111[[#This Row],[Anzahl Lieferscheine]]</f>
        <v>8.509333333333334E-2</v>
      </c>
    </row>
    <row r="4960" spans="1:14" x14ac:dyDescent="0.2">
      <c r="A4960" s="2" t="s">
        <v>5</v>
      </c>
      <c r="B4960" s="2" t="s">
        <v>5</v>
      </c>
      <c r="C4960" s="2" t="s">
        <v>6</v>
      </c>
      <c r="D4960" s="2" t="s">
        <v>15</v>
      </c>
      <c r="E4960" s="2" t="s">
        <v>24</v>
      </c>
      <c r="F4960" s="2" t="s">
        <v>61</v>
      </c>
      <c r="G4960" s="1">
        <v>11470.2</v>
      </c>
      <c r="H4960" s="1">
        <v>9559.4500000000007</v>
      </c>
      <c r="I4960" s="4">
        <v>21</v>
      </c>
      <c r="J4960" s="2" t="s">
        <v>70</v>
      </c>
      <c r="K4960" s="1">
        <f>Tabelle111[[#This Row],[Menge kg Nges]]/1000</f>
        <v>11.4702</v>
      </c>
      <c r="L4960" s="1">
        <f>Tabelle111[[#This Row],[Menge kg P2O5]]/1000</f>
        <v>9.55945</v>
      </c>
      <c r="M4960" s="1">
        <f>Tabelle111[[#This Row],[Menge t Nges]]/Tabelle111[[#This Row],[Anzahl Lieferscheine]]</f>
        <v>0.54620000000000002</v>
      </c>
      <c r="N4960" s="1">
        <f>Tabelle111[[#This Row],[Menge t P2O5]]/Tabelle111[[#This Row],[Anzahl Lieferscheine]]</f>
        <v>0.45521190476190476</v>
      </c>
    </row>
    <row r="4961" spans="1:14" x14ac:dyDescent="0.2">
      <c r="A4961" s="2" t="s">
        <v>5</v>
      </c>
      <c r="B4961" s="2" t="s">
        <v>5</v>
      </c>
      <c r="C4961" s="2" t="s">
        <v>6</v>
      </c>
      <c r="D4961" s="2" t="s">
        <v>15</v>
      </c>
      <c r="E4961" s="2" t="s">
        <v>31</v>
      </c>
      <c r="F4961" s="2" t="s">
        <v>61</v>
      </c>
      <c r="G4961" s="1">
        <v>120</v>
      </c>
      <c r="H4961" s="1">
        <v>67.5</v>
      </c>
      <c r="I4961" s="4">
        <v>1</v>
      </c>
      <c r="J4961" s="2" t="s">
        <v>70</v>
      </c>
      <c r="K4961" s="1">
        <f>Tabelle111[[#This Row],[Menge kg Nges]]/1000</f>
        <v>0.12</v>
      </c>
      <c r="L4961" s="1">
        <f>Tabelle111[[#This Row],[Menge kg P2O5]]/1000</f>
        <v>6.7500000000000004E-2</v>
      </c>
      <c r="M4961" s="1">
        <f>Tabelle111[[#This Row],[Menge t Nges]]/Tabelle111[[#This Row],[Anzahl Lieferscheine]]</f>
        <v>0.12</v>
      </c>
      <c r="N4961" s="1">
        <f>Tabelle111[[#This Row],[Menge t P2O5]]/Tabelle111[[#This Row],[Anzahl Lieferscheine]]</f>
        <v>6.7500000000000004E-2</v>
      </c>
    </row>
    <row r="4962" spans="1:14" x14ac:dyDescent="0.2">
      <c r="A4962" s="2" t="s">
        <v>5</v>
      </c>
      <c r="B4962" s="2" t="s">
        <v>5</v>
      </c>
      <c r="C4962" s="2" t="s">
        <v>25</v>
      </c>
      <c r="D4962" s="2" t="s">
        <v>25</v>
      </c>
      <c r="E4962" s="2" t="s">
        <v>26</v>
      </c>
      <c r="F4962" s="2" t="s">
        <v>61</v>
      </c>
      <c r="G4962" s="1">
        <v>90160.100000000035</v>
      </c>
      <c r="H4962" s="1">
        <v>40872.079999999994</v>
      </c>
      <c r="I4962" s="4">
        <v>118</v>
      </c>
      <c r="J4962" s="2" t="s">
        <v>70</v>
      </c>
      <c r="K4962" s="1">
        <f>Tabelle111[[#This Row],[Menge kg Nges]]/1000</f>
        <v>90.160100000000028</v>
      </c>
      <c r="L4962" s="1">
        <f>Tabelle111[[#This Row],[Menge kg P2O5]]/1000</f>
        <v>40.872079999999997</v>
      </c>
      <c r="M4962" s="1">
        <f>Tabelle111[[#This Row],[Menge t Nges]]/Tabelle111[[#This Row],[Anzahl Lieferscheine]]</f>
        <v>0.76406864406779684</v>
      </c>
      <c r="N4962" s="1">
        <f>Tabelle111[[#This Row],[Menge t P2O5]]/Tabelle111[[#This Row],[Anzahl Lieferscheine]]</f>
        <v>0.3463735593220339</v>
      </c>
    </row>
    <row r="4963" spans="1:14" x14ac:dyDescent="0.2">
      <c r="A4963" s="2" t="s">
        <v>5</v>
      </c>
      <c r="B4963" s="2" t="s">
        <v>5</v>
      </c>
      <c r="C4963" s="2" t="s">
        <v>63</v>
      </c>
      <c r="D4963" s="2" t="s">
        <v>63</v>
      </c>
      <c r="E4963" s="2" t="s">
        <v>63</v>
      </c>
      <c r="F4963" s="2" t="s">
        <v>61</v>
      </c>
      <c r="G4963" s="1">
        <v>5260</v>
      </c>
      <c r="H4963" s="1">
        <v>4656</v>
      </c>
      <c r="I4963" s="4">
        <v>12</v>
      </c>
      <c r="J4963" s="2" t="s">
        <v>70</v>
      </c>
      <c r="K4963" s="1">
        <f>Tabelle111[[#This Row],[Menge kg Nges]]/1000</f>
        <v>5.26</v>
      </c>
      <c r="L4963" s="1">
        <f>Tabelle111[[#This Row],[Menge kg P2O5]]/1000</f>
        <v>4.6559999999999997</v>
      </c>
      <c r="M4963" s="1">
        <f>Tabelle111[[#This Row],[Menge t Nges]]/Tabelle111[[#This Row],[Anzahl Lieferscheine]]</f>
        <v>0.4383333333333333</v>
      </c>
      <c r="N4963" s="1">
        <f>Tabelle111[[#This Row],[Menge t P2O5]]/Tabelle111[[#This Row],[Anzahl Lieferscheine]]</f>
        <v>0.38799999999999996</v>
      </c>
    </row>
    <row r="4964" spans="1:14" x14ac:dyDescent="0.2">
      <c r="A4964" s="2" t="s">
        <v>5</v>
      </c>
      <c r="B4964" s="2" t="s">
        <v>27</v>
      </c>
      <c r="C4964" s="2" t="s">
        <v>6</v>
      </c>
      <c r="D4964" s="2" t="s">
        <v>7</v>
      </c>
      <c r="E4964" s="2" t="s">
        <v>8</v>
      </c>
      <c r="F4964" s="2" t="s">
        <v>61</v>
      </c>
      <c r="G4964" s="1">
        <v>2494.8000000000002</v>
      </c>
      <c r="H4964" s="1">
        <v>930.15999999999985</v>
      </c>
      <c r="I4964" s="4">
        <v>4</v>
      </c>
      <c r="J4964" s="2" t="s">
        <v>70</v>
      </c>
      <c r="K4964" s="1">
        <f>Tabelle111[[#This Row],[Menge kg Nges]]/1000</f>
        <v>2.4948000000000001</v>
      </c>
      <c r="L4964" s="1">
        <f>Tabelle111[[#This Row],[Menge kg P2O5]]/1000</f>
        <v>0.93015999999999988</v>
      </c>
      <c r="M4964" s="1">
        <f>Tabelle111[[#This Row],[Menge t Nges]]/Tabelle111[[#This Row],[Anzahl Lieferscheine]]</f>
        <v>0.62370000000000003</v>
      </c>
      <c r="N4964" s="1">
        <f>Tabelle111[[#This Row],[Menge t P2O5]]/Tabelle111[[#This Row],[Anzahl Lieferscheine]]</f>
        <v>0.23253999999999997</v>
      </c>
    </row>
    <row r="4965" spans="1:14" x14ac:dyDescent="0.2">
      <c r="A4965" s="2" t="s">
        <v>5</v>
      </c>
      <c r="B4965" s="2" t="s">
        <v>27</v>
      </c>
      <c r="C4965" s="2" t="s">
        <v>6</v>
      </c>
      <c r="D4965" s="2" t="s">
        <v>7</v>
      </c>
      <c r="E4965" s="2" t="s">
        <v>9</v>
      </c>
      <c r="F4965" s="2" t="s">
        <v>61</v>
      </c>
      <c r="G4965" s="1">
        <v>482.8</v>
      </c>
      <c r="H4965" s="1">
        <v>217.8</v>
      </c>
      <c r="I4965" s="4">
        <v>4</v>
      </c>
      <c r="J4965" s="2" t="s">
        <v>70</v>
      </c>
      <c r="K4965" s="1">
        <f>Tabelle111[[#This Row],[Menge kg Nges]]/1000</f>
        <v>0.48280000000000001</v>
      </c>
      <c r="L4965" s="1">
        <f>Tabelle111[[#This Row],[Menge kg P2O5]]/1000</f>
        <v>0.21780000000000002</v>
      </c>
      <c r="M4965" s="1">
        <f>Tabelle111[[#This Row],[Menge t Nges]]/Tabelle111[[#This Row],[Anzahl Lieferscheine]]</f>
        <v>0.1207</v>
      </c>
      <c r="N4965" s="1">
        <f>Tabelle111[[#This Row],[Menge t P2O5]]/Tabelle111[[#This Row],[Anzahl Lieferscheine]]</f>
        <v>5.4450000000000005E-2</v>
      </c>
    </row>
    <row r="4966" spans="1:14" x14ac:dyDescent="0.2">
      <c r="A4966" s="2" t="s">
        <v>5</v>
      </c>
      <c r="B4966" s="2" t="s">
        <v>27</v>
      </c>
      <c r="C4966" s="2" t="s">
        <v>6</v>
      </c>
      <c r="D4966" s="2" t="s">
        <v>7</v>
      </c>
      <c r="E4966" s="2" t="s">
        <v>11</v>
      </c>
      <c r="F4966" s="2" t="s">
        <v>61</v>
      </c>
      <c r="G4966" s="1">
        <v>24.8</v>
      </c>
      <c r="H4966" s="1">
        <v>10.5</v>
      </c>
      <c r="I4966" s="4">
        <v>1</v>
      </c>
      <c r="J4966" s="2" t="s">
        <v>70</v>
      </c>
      <c r="K4966" s="1">
        <f>Tabelle111[[#This Row],[Menge kg Nges]]/1000</f>
        <v>2.4799999999999999E-2</v>
      </c>
      <c r="L4966" s="1">
        <f>Tabelle111[[#This Row],[Menge kg P2O5]]/1000</f>
        <v>1.0500000000000001E-2</v>
      </c>
      <c r="M4966" s="1">
        <f>Tabelle111[[#This Row],[Menge t Nges]]/Tabelle111[[#This Row],[Anzahl Lieferscheine]]</f>
        <v>2.4799999999999999E-2</v>
      </c>
      <c r="N4966" s="1">
        <f>Tabelle111[[#This Row],[Menge t P2O5]]/Tabelle111[[#This Row],[Anzahl Lieferscheine]]</f>
        <v>1.0500000000000001E-2</v>
      </c>
    </row>
    <row r="4967" spans="1:14" x14ac:dyDescent="0.2">
      <c r="A4967" s="2" t="s">
        <v>5</v>
      </c>
      <c r="B4967" s="2" t="s">
        <v>27</v>
      </c>
      <c r="C4967" s="2" t="s">
        <v>6</v>
      </c>
      <c r="D4967" s="2" t="s">
        <v>7</v>
      </c>
      <c r="E4967" s="2" t="s">
        <v>12</v>
      </c>
      <c r="F4967" s="2" t="s">
        <v>61</v>
      </c>
      <c r="G4967" s="1">
        <v>96.39</v>
      </c>
      <c r="H4967" s="1">
        <v>50.23</v>
      </c>
      <c r="I4967" s="4">
        <v>2</v>
      </c>
      <c r="J4967" s="2" t="s">
        <v>70</v>
      </c>
      <c r="K4967" s="1">
        <f>Tabelle111[[#This Row],[Menge kg Nges]]/1000</f>
        <v>9.6390000000000003E-2</v>
      </c>
      <c r="L4967" s="1">
        <f>Tabelle111[[#This Row],[Menge kg P2O5]]/1000</f>
        <v>5.0229999999999997E-2</v>
      </c>
      <c r="M4967" s="1">
        <f>Tabelle111[[#This Row],[Menge t Nges]]/Tabelle111[[#This Row],[Anzahl Lieferscheine]]</f>
        <v>4.8195000000000002E-2</v>
      </c>
      <c r="N4967" s="1">
        <f>Tabelle111[[#This Row],[Menge t P2O5]]/Tabelle111[[#This Row],[Anzahl Lieferscheine]]</f>
        <v>2.5114999999999998E-2</v>
      </c>
    </row>
    <row r="4968" spans="1:14" x14ac:dyDescent="0.2">
      <c r="A4968" s="2" t="s">
        <v>5</v>
      </c>
      <c r="B4968" s="2" t="s">
        <v>27</v>
      </c>
      <c r="C4968" s="2" t="s">
        <v>6</v>
      </c>
      <c r="D4968" s="2" t="s">
        <v>7</v>
      </c>
      <c r="E4968" s="2" t="s">
        <v>13</v>
      </c>
      <c r="F4968" s="2" t="s">
        <v>61</v>
      </c>
      <c r="G4968" s="1">
        <v>1705.2000000000005</v>
      </c>
      <c r="H4968" s="1">
        <v>1058.3999999999999</v>
      </c>
      <c r="I4968" s="4">
        <v>13</v>
      </c>
      <c r="J4968" s="2" t="s">
        <v>70</v>
      </c>
      <c r="K4968" s="1">
        <f>Tabelle111[[#This Row],[Menge kg Nges]]/1000</f>
        <v>1.7052000000000005</v>
      </c>
      <c r="L4968" s="1">
        <f>Tabelle111[[#This Row],[Menge kg P2O5]]/1000</f>
        <v>1.0583999999999998</v>
      </c>
      <c r="M4968" s="1">
        <f>Tabelle111[[#This Row],[Menge t Nges]]/Tabelle111[[#This Row],[Anzahl Lieferscheine]]</f>
        <v>0.13116923076923082</v>
      </c>
      <c r="N4968" s="1">
        <f>Tabelle111[[#This Row],[Menge t P2O5]]/Tabelle111[[#This Row],[Anzahl Lieferscheine]]</f>
        <v>8.1415384615384598E-2</v>
      </c>
    </row>
    <row r="4969" spans="1:14" x14ac:dyDescent="0.2">
      <c r="A4969" s="2" t="s">
        <v>5</v>
      </c>
      <c r="B4969" s="2" t="s">
        <v>27</v>
      </c>
      <c r="C4969" s="2" t="s">
        <v>6</v>
      </c>
      <c r="D4969" s="2" t="s">
        <v>7</v>
      </c>
      <c r="E4969" s="2" t="s">
        <v>14</v>
      </c>
      <c r="F4969" s="2" t="s">
        <v>61</v>
      </c>
      <c r="G4969" s="1">
        <v>507</v>
      </c>
      <c r="H4969" s="1">
        <v>240.5</v>
      </c>
      <c r="I4969" s="4">
        <v>2</v>
      </c>
      <c r="J4969" s="2" t="s">
        <v>70</v>
      </c>
      <c r="K4969" s="1">
        <f>Tabelle111[[#This Row],[Menge kg Nges]]/1000</f>
        <v>0.50700000000000001</v>
      </c>
      <c r="L4969" s="1">
        <f>Tabelle111[[#This Row],[Menge kg P2O5]]/1000</f>
        <v>0.24049999999999999</v>
      </c>
      <c r="M4969" s="1">
        <f>Tabelle111[[#This Row],[Menge t Nges]]/Tabelle111[[#This Row],[Anzahl Lieferscheine]]</f>
        <v>0.2535</v>
      </c>
      <c r="N4969" s="1">
        <f>Tabelle111[[#This Row],[Menge t P2O5]]/Tabelle111[[#This Row],[Anzahl Lieferscheine]]</f>
        <v>0.12025</v>
      </c>
    </row>
    <row r="4970" spans="1:14" x14ac:dyDescent="0.2">
      <c r="A4970" s="2" t="s">
        <v>5</v>
      </c>
      <c r="B4970" s="2" t="s">
        <v>27</v>
      </c>
      <c r="C4970" s="2" t="s">
        <v>6</v>
      </c>
      <c r="D4970" s="2" t="s">
        <v>15</v>
      </c>
      <c r="E4970" s="2" t="s">
        <v>20</v>
      </c>
      <c r="F4970" s="2" t="s">
        <v>61</v>
      </c>
      <c r="G4970" s="1">
        <v>176</v>
      </c>
      <c r="H4970" s="1">
        <v>100</v>
      </c>
      <c r="I4970" s="4">
        <v>5</v>
      </c>
      <c r="J4970" s="2" t="s">
        <v>70</v>
      </c>
      <c r="K4970" s="1">
        <f>Tabelle111[[#This Row],[Menge kg Nges]]/1000</f>
        <v>0.17599999999999999</v>
      </c>
      <c r="L4970" s="1">
        <f>Tabelle111[[#This Row],[Menge kg P2O5]]/1000</f>
        <v>0.1</v>
      </c>
      <c r="M4970" s="1">
        <f>Tabelle111[[#This Row],[Menge t Nges]]/Tabelle111[[#This Row],[Anzahl Lieferscheine]]</f>
        <v>3.5199999999999995E-2</v>
      </c>
      <c r="N4970" s="1">
        <f>Tabelle111[[#This Row],[Menge t P2O5]]/Tabelle111[[#This Row],[Anzahl Lieferscheine]]</f>
        <v>0.02</v>
      </c>
    </row>
    <row r="4971" spans="1:14" x14ac:dyDescent="0.2">
      <c r="A4971" s="2" t="s">
        <v>5</v>
      </c>
      <c r="B4971" s="2" t="s">
        <v>27</v>
      </c>
      <c r="C4971" s="2" t="s">
        <v>6</v>
      </c>
      <c r="D4971" s="2" t="s">
        <v>15</v>
      </c>
      <c r="E4971" s="2" t="s">
        <v>21</v>
      </c>
      <c r="F4971" s="2" t="s">
        <v>61</v>
      </c>
      <c r="G4971" s="1">
        <v>4117.3</v>
      </c>
      <c r="H4971" s="1">
        <v>2204.5099999999998</v>
      </c>
      <c r="I4971" s="4">
        <v>16</v>
      </c>
      <c r="J4971" s="2" t="s">
        <v>70</v>
      </c>
      <c r="K4971" s="1">
        <f>Tabelle111[[#This Row],[Menge kg Nges]]/1000</f>
        <v>4.1173000000000002</v>
      </c>
      <c r="L4971" s="1">
        <f>Tabelle111[[#This Row],[Menge kg P2O5]]/1000</f>
        <v>2.20451</v>
      </c>
      <c r="M4971" s="1">
        <f>Tabelle111[[#This Row],[Menge t Nges]]/Tabelle111[[#This Row],[Anzahl Lieferscheine]]</f>
        <v>0.25733125000000001</v>
      </c>
      <c r="N4971" s="1">
        <f>Tabelle111[[#This Row],[Menge t P2O5]]/Tabelle111[[#This Row],[Anzahl Lieferscheine]]</f>
        <v>0.137781875</v>
      </c>
    </row>
    <row r="4972" spans="1:14" x14ac:dyDescent="0.2">
      <c r="A4972" s="2" t="s">
        <v>5</v>
      </c>
      <c r="B4972" s="2" t="s">
        <v>27</v>
      </c>
      <c r="C4972" s="2" t="s">
        <v>6</v>
      </c>
      <c r="D4972" s="2" t="s">
        <v>15</v>
      </c>
      <c r="E4972" s="2" t="s">
        <v>9</v>
      </c>
      <c r="F4972" s="2" t="s">
        <v>61</v>
      </c>
      <c r="G4972" s="1">
        <v>66.599999999999994</v>
      </c>
      <c r="H4972" s="1">
        <v>43.2</v>
      </c>
      <c r="I4972" s="4">
        <v>1</v>
      </c>
      <c r="J4972" s="2" t="s">
        <v>70</v>
      </c>
      <c r="K4972" s="1">
        <f>Tabelle111[[#This Row],[Menge kg Nges]]/1000</f>
        <v>6.6599999999999993E-2</v>
      </c>
      <c r="L4972" s="1">
        <f>Tabelle111[[#This Row],[Menge kg P2O5]]/1000</f>
        <v>4.3200000000000002E-2</v>
      </c>
      <c r="M4972" s="1">
        <f>Tabelle111[[#This Row],[Menge t Nges]]/Tabelle111[[#This Row],[Anzahl Lieferscheine]]</f>
        <v>6.6599999999999993E-2</v>
      </c>
      <c r="N4972" s="1">
        <f>Tabelle111[[#This Row],[Menge t P2O5]]/Tabelle111[[#This Row],[Anzahl Lieferscheine]]</f>
        <v>4.3200000000000002E-2</v>
      </c>
    </row>
    <row r="4973" spans="1:14" x14ac:dyDescent="0.2">
      <c r="A4973" s="2" t="s">
        <v>5</v>
      </c>
      <c r="B4973" s="2" t="s">
        <v>27</v>
      </c>
      <c r="C4973" s="2" t="s">
        <v>6</v>
      </c>
      <c r="D4973" s="2" t="s">
        <v>15</v>
      </c>
      <c r="E4973" s="2" t="s">
        <v>23</v>
      </c>
      <c r="F4973" s="2" t="s">
        <v>61</v>
      </c>
      <c r="G4973" s="1">
        <v>275</v>
      </c>
      <c r="H4973" s="1">
        <v>120</v>
      </c>
      <c r="I4973" s="4">
        <v>1</v>
      </c>
      <c r="J4973" s="2" t="s">
        <v>70</v>
      </c>
      <c r="K4973" s="1">
        <f>Tabelle111[[#This Row],[Menge kg Nges]]/1000</f>
        <v>0.27500000000000002</v>
      </c>
      <c r="L4973" s="1">
        <f>Tabelle111[[#This Row],[Menge kg P2O5]]/1000</f>
        <v>0.12</v>
      </c>
      <c r="M4973" s="1">
        <f>Tabelle111[[#This Row],[Menge t Nges]]/Tabelle111[[#This Row],[Anzahl Lieferscheine]]</f>
        <v>0.27500000000000002</v>
      </c>
      <c r="N4973" s="1">
        <f>Tabelle111[[#This Row],[Menge t P2O5]]/Tabelle111[[#This Row],[Anzahl Lieferscheine]]</f>
        <v>0.12</v>
      </c>
    </row>
    <row r="4974" spans="1:14" x14ac:dyDescent="0.2">
      <c r="A4974" s="2" t="s">
        <v>5</v>
      </c>
      <c r="B4974" s="2" t="s">
        <v>27</v>
      </c>
      <c r="C4974" s="2" t="s">
        <v>6</v>
      </c>
      <c r="D4974" s="2" t="s">
        <v>15</v>
      </c>
      <c r="E4974" s="2" t="s">
        <v>24</v>
      </c>
      <c r="F4974" s="2" t="s">
        <v>61</v>
      </c>
      <c r="G4974" s="1">
        <v>210</v>
      </c>
      <c r="H4974" s="1">
        <v>172.5</v>
      </c>
      <c r="I4974" s="4">
        <v>1</v>
      </c>
      <c r="J4974" s="2" t="s">
        <v>70</v>
      </c>
      <c r="K4974" s="1">
        <f>Tabelle111[[#This Row],[Menge kg Nges]]/1000</f>
        <v>0.21</v>
      </c>
      <c r="L4974" s="1">
        <f>Tabelle111[[#This Row],[Menge kg P2O5]]/1000</f>
        <v>0.17249999999999999</v>
      </c>
      <c r="M4974" s="1">
        <f>Tabelle111[[#This Row],[Menge t Nges]]/Tabelle111[[#This Row],[Anzahl Lieferscheine]]</f>
        <v>0.21</v>
      </c>
      <c r="N4974" s="1">
        <f>Tabelle111[[#This Row],[Menge t P2O5]]/Tabelle111[[#This Row],[Anzahl Lieferscheine]]</f>
        <v>0.17249999999999999</v>
      </c>
    </row>
    <row r="4975" spans="1:14" x14ac:dyDescent="0.2">
      <c r="A4975" s="2" t="s">
        <v>5</v>
      </c>
      <c r="B4975" s="2" t="s">
        <v>27</v>
      </c>
      <c r="C4975" s="2" t="s">
        <v>25</v>
      </c>
      <c r="D4975" s="2" t="s">
        <v>25</v>
      </c>
      <c r="E4975" s="2" t="s">
        <v>26</v>
      </c>
      <c r="F4975" s="2" t="s">
        <v>61</v>
      </c>
      <c r="G4975" s="1">
        <v>7722.5899999999974</v>
      </c>
      <c r="H4975" s="1">
        <v>3006.5</v>
      </c>
      <c r="I4975" s="4">
        <v>24</v>
      </c>
      <c r="J4975" s="2" t="s">
        <v>70</v>
      </c>
      <c r="K4975" s="1">
        <f>Tabelle111[[#This Row],[Menge kg Nges]]/1000</f>
        <v>7.7225899999999976</v>
      </c>
      <c r="L4975" s="1">
        <f>Tabelle111[[#This Row],[Menge kg P2O5]]/1000</f>
        <v>3.0065</v>
      </c>
      <c r="M4975" s="1">
        <f>Tabelle111[[#This Row],[Menge t Nges]]/Tabelle111[[#This Row],[Anzahl Lieferscheine]]</f>
        <v>0.32177458333333325</v>
      </c>
      <c r="N4975" s="1">
        <f>Tabelle111[[#This Row],[Menge t P2O5]]/Tabelle111[[#This Row],[Anzahl Lieferscheine]]</f>
        <v>0.12527083333333333</v>
      </c>
    </row>
    <row r="4976" spans="1:14" x14ac:dyDescent="0.2">
      <c r="A4976" s="2" t="s">
        <v>5</v>
      </c>
      <c r="B4976" s="2" t="s">
        <v>45</v>
      </c>
      <c r="C4976" s="2" t="s">
        <v>6</v>
      </c>
      <c r="D4976" s="2" t="s">
        <v>15</v>
      </c>
      <c r="E4976" s="2" t="s">
        <v>21</v>
      </c>
      <c r="F4976" s="2" t="s">
        <v>61</v>
      </c>
      <c r="G4976" s="1">
        <v>691.2</v>
      </c>
      <c r="H4976" s="1">
        <v>367.20000000000005</v>
      </c>
      <c r="I4976" s="4">
        <v>3</v>
      </c>
      <c r="J4976" s="2" t="s">
        <v>70</v>
      </c>
      <c r="K4976" s="1">
        <f>Tabelle111[[#This Row],[Menge kg Nges]]/1000</f>
        <v>0.69120000000000004</v>
      </c>
      <c r="L4976" s="1">
        <f>Tabelle111[[#This Row],[Menge kg P2O5]]/1000</f>
        <v>0.36720000000000003</v>
      </c>
      <c r="M4976" s="1">
        <f>Tabelle111[[#This Row],[Menge t Nges]]/Tabelle111[[#This Row],[Anzahl Lieferscheine]]</f>
        <v>0.23040000000000002</v>
      </c>
      <c r="N4976" s="1">
        <f>Tabelle111[[#This Row],[Menge t P2O5]]/Tabelle111[[#This Row],[Anzahl Lieferscheine]]</f>
        <v>0.12240000000000001</v>
      </c>
    </row>
    <row r="4977" spans="1:14" x14ac:dyDescent="0.2">
      <c r="A4977" s="2" t="s">
        <v>5</v>
      </c>
      <c r="B4977" s="2" t="s">
        <v>45</v>
      </c>
      <c r="C4977" s="2" t="s">
        <v>25</v>
      </c>
      <c r="D4977" s="2" t="s">
        <v>25</v>
      </c>
      <c r="E4977" s="2" t="s">
        <v>26</v>
      </c>
      <c r="F4977" s="2" t="s">
        <v>61</v>
      </c>
      <c r="G4977" s="1">
        <v>895.85</v>
      </c>
      <c r="H4977" s="1">
        <v>358.75</v>
      </c>
      <c r="I4977" s="4">
        <v>2</v>
      </c>
      <c r="J4977" s="2" t="s">
        <v>70</v>
      </c>
      <c r="K4977" s="1">
        <f>Tabelle111[[#This Row],[Menge kg Nges]]/1000</f>
        <v>0.89585000000000004</v>
      </c>
      <c r="L4977" s="1">
        <f>Tabelle111[[#This Row],[Menge kg P2O5]]/1000</f>
        <v>0.35875000000000001</v>
      </c>
      <c r="M4977" s="1">
        <f>Tabelle111[[#This Row],[Menge t Nges]]/Tabelle111[[#This Row],[Anzahl Lieferscheine]]</f>
        <v>0.44792500000000002</v>
      </c>
      <c r="N4977" s="1">
        <f>Tabelle111[[#This Row],[Menge t P2O5]]/Tabelle111[[#This Row],[Anzahl Lieferscheine]]</f>
        <v>0.17937500000000001</v>
      </c>
    </row>
    <row r="4978" spans="1:14" x14ac:dyDescent="0.2">
      <c r="A4978" s="2" t="s">
        <v>5</v>
      </c>
      <c r="B4978" s="2" t="s">
        <v>28</v>
      </c>
      <c r="C4978" s="2" t="s">
        <v>6</v>
      </c>
      <c r="D4978" s="2" t="s">
        <v>7</v>
      </c>
      <c r="E4978" s="2" t="s">
        <v>8</v>
      </c>
      <c r="F4978" s="2" t="s">
        <v>61</v>
      </c>
      <c r="G4978" s="1">
        <v>6650</v>
      </c>
      <c r="H4978" s="1">
        <v>2907</v>
      </c>
      <c r="I4978" s="4">
        <v>1</v>
      </c>
      <c r="J4978" s="2" t="s">
        <v>70</v>
      </c>
      <c r="K4978" s="1">
        <f>Tabelle111[[#This Row],[Menge kg Nges]]/1000</f>
        <v>6.65</v>
      </c>
      <c r="L4978" s="1">
        <f>Tabelle111[[#This Row],[Menge kg P2O5]]/1000</f>
        <v>2.907</v>
      </c>
      <c r="M4978" s="1">
        <f>Tabelle111[[#This Row],[Menge t Nges]]/Tabelle111[[#This Row],[Anzahl Lieferscheine]]</f>
        <v>6.65</v>
      </c>
      <c r="N4978" s="1">
        <f>Tabelle111[[#This Row],[Menge t P2O5]]/Tabelle111[[#This Row],[Anzahl Lieferscheine]]</f>
        <v>2.907</v>
      </c>
    </row>
    <row r="4979" spans="1:14" x14ac:dyDescent="0.2">
      <c r="A4979" s="2" t="s">
        <v>5</v>
      </c>
      <c r="B4979" s="2" t="s">
        <v>28</v>
      </c>
      <c r="C4979" s="2" t="s">
        <v>6</v>
      </c>
      <c r="D4979" s="2" t="s">
        <v>7</v>
      </c>
      <c r="E4979" s="2" t="s">
        <v>9</v>
      </c>
      <c r="F4979" s="2" t="s">
        <v>61</v>
      </c>
      <c r="G4979" s="1">
        <v>22050.68</v>
      </c>
      <c r="H4979" s="1">
        <v>9293.56</v>
      </c>
      <c r="I4979" s="4">
        <v>15</v>
      </c>
      <c r="J4979" s="2" t="s">
        <v>70</v>
      </c>
      <c r="K4979" s="1">
        <f>Tabelle111[[#This Row],[Menge kg Nges]]/1000</f>
        <v>22.05068</v>
      </c>
      <c r="L4979" s="1">
        <f>Tabelle111[[#This Row],[Menge kg P2O5]]/1000</f>
        <v>9.2935599999999994</v>
      </c>
      <c r="M4979" s="1">
        <f>Tabelle111[[#This Row],[Menge t Nges]]/Tabelle111[[#This Row],[Anzahl Lieferscheine]]</f>
        <v>1.4700453333333334</v>
      </c>
      <c r="N4979" s="1">
        <f>Tabelle111[[#This Row],[Menge t P2O5]]/Tabelle111[[#This Row],[Anzahl Lieferscheine]]</f>
        <v>0.6195706666666666</v>
      </c>
    </row>
    <row r="4980" spans="1:14" x14ac:dyDescent="0.2">
      <c r="A4980" s="2" t="s">
        <v>5</v>
      </c>
      <c r="B4980" s="2" t="s">
        <v>28</v>
      </c>
      <c r="C4980" s="2" t="s">
        <v>6</v>
      </c>
      <c r="D4980" s="2" t="s">
        <v>7</v>
      </c>
      <c r="E4980" s="2" t="s">
        <v>12</v>
      </c>
      <c r="F4980" s="2" t="s">
        <v>61</v>
      </c>
      <c r="G4980" s="1">
        <v>27526.969999999998</v>
      </c>
      <c r="H4980" s="1">
        <v>14132.25</v>
      </c>
      <c r="I4980" s="4">
        <v>18</v>
      </c>
      <c r="J4980" s="2" t="s">
        <v>70</v>
      </c>
      <c r="K4980" s="1">
        <f>Tabelle111[[#This Row],[Menge kg Nges]]/1000</f>
        <v>27.526969999999999</v>
      </c>
      <c r="L4980" s="1">
        <f>Tabelle111[[#This Row],[Menge kg P2O5]]/1000</f>
        <v>14.132250000000001</v>
      </c>
      <c r="M4980" s="1">
        <f>Tabelle111[[#This Row],[Menge t Nges]]/Tabelle111[[#This Row],[Anzahl Lieferscheine]]</f>
        <v>1.5292761111111111</v>
      </c>
      <c r="N4980" s="1">
        <f>Tabelle111[[#This Row],[Menge t P2O5]]/Tabelle111[[#This Row],[Anzahl Lieferscheine]]</f>
        <v>0.78512500000000007</v>
      </c>
    </row>
    <row r="4981" spans="1:14" x14ac:dyDescent="0.2">
      <c r="A4981" s="2" t="s">
        <v>5</v>
      </c>
      <c r="B4981" s="2" t="s">
        <v>28</v>
      </c>
      <c r="C4981" s="2" t="s">
        <v>6</v>
      </c>
      <c r="D4981" s="2" t="s">
        <v>7</v>
      </c>
      <c r="E4981" s="2" t="s">
        <v>13</v>
      </c>
      <c r="F4981" s="2" t="s">
        <v>61</v>
      </c>
      <c r="G4981" s="1">
        <v>5641.2</v>
      </c>
      <c r="H4981" s="1">
        <v>3760.8</v>
      </c>
      <c r="I4981" s="4">
        <v>8</v>
      </c>
      <c r="J4981" s="2" t="s">
        <v>70</v>
      </c>
      <c r="K4981" s="1">
        <f>Tabelle111[[#This Row],[Menge kg Nges]]/1000</f>
        <v>5.6411999999999995</v>
      </c>
      <c r="L4981" s="1">
        <f>Tabelle111[[#This Row],[Menge kg P2O5]]/1000</f>
        <v>3.7608000000000001</v>
      </c>
      <c r="M4981" s="1">
        <f>Tabelle111[[#This Row],[Menge t Nges]]/Tabelle111[[#This Row],[Anzahl Lieferscheine]]</f>
        <v>0.70514999999999994</v>
      </c>
      <c r="N4981" s="1">
        <f>Tabelle111[[#This Row],[Menge t P2O5]]/Tabelle111[[#This Row],[Anzahl Lieferscheine]]</f>
        <v>0.47010000000000002</v>
      </c>
    </row>
    <row r="4982" spans="1:14" x14ac:dyDescent="0.2">
      <c r="A4982" s="2" t="s">
        <v>5</v>
      </c>
      <c r="B4982" s="2" t="s">
        <v>28</v>
      </c>
      <c r="C4982" s="2" t="s">
        <v>6</v>
      </c>
      <c r="D4982" s="2" t="s">
        <v>15</v>
      </c>
      <c r="E4982" s="2" t="s">
        <v>8</v>
      </c>
      <c r="F4982" s="2" t="s">
        <v>61</v>
      </c>
      <c r="G4982" s="1">
        <v>1710</v>
      </c>
      <c r="H4982" s="1">
        <v>940.5</v>
      </c>
      <c r="I4982" s="4">
        <v>2</v>
      </c>
      <c r="J4982" s="2" t="s">
        <v>70</v>
      </c>
      <c r="K4982" s="1">
        <f>Tabelle111[[#This Row],[Menge kg Nges]]/1000</f>
        <v>1.71</v>
      </c>
      <c r="L4982" s="1">
        <f>Tabelle111[[#This Row],[Menge kg P2O5]]/1000</f>
        <v>0.9405</v>
      </c>
      <c r="M4982" s="1">
        <f>Tabelle111[[#This Row],[Menge t Nges]]/Tabelle111[[#This Row],[Anzahl Lieferscheine]]</f>
        <v>0.85499999999999998</v>
      </c>
      <c r="N4982" s="1">
        <f>Tabelle111[[#This Row],[Menge t P2O5]]/Tabelle111[[#This Row],[Anzahl Lieferscheine]]</f>
        <v>0.47025</v>
      </c>
    </row>
    <row r="4983" spans="1:14" x14ac:dyDescent="0.2">
      <c r="A4983" s="2" t="s">
        <v>5</v>
      </c>
      <c r="B4983" s="2" t="s">
        <v>28</v>
      </c>
      <c r="C4983" s="2" t="s">
        <v>6</v>
      </c>
      <c r="D4983" s="2" t="s">
        <v>15</v>
      </c>
      <c r="E4983" s="2" t="s">
        <v>18</v>
      </c>
      <c r="F4983" s="2" t="s">
        <v>61</v>
      </c>
      <c r="G4983" s="1">
        <v>7592.6</v>
      </c>
      <c r="H4983" s="1">
        <v>5490.5</v>
      </c>
      <c r="I4983" s="4">
        <v>8</v>
      </c>
      <c r="J4983" s="2" t="s">
        <v>70</v>
      </c>
      <c r="K4983" s="1">
        <f>Tabelle111[[#This Row],[Menge kg Nges]]/1000</f>
        <v>7.5926</v>
      </c>
      <c r="L4983" s="1">
        <f>Tabelle111[[#This Row],[Menge kg P2O5]]/1000</f>
        <v>5.4904999999999999</v>
      </c>
      <c r="M4983" s="1">
        <f>Tabelle111[[#This Row],[Menge t Nges]]/Tabelle111[[#This Row],[Anzahl Lieferscheine]]</f>
        <v>0.949075</v>
      </c>
      <c r="N4983" s="1">
        <f>Tabelle111[[#This Row],[Menge t P2O5]]/Tabelle111[[#This Row],[Anzahl Lieferscheine]]</f>
        <v>0.68631249999999999</v>
      </c>
    </row>
    <row r="4984" spans="1:14" x14ac:dyDescent="0.2">
      <c r="A4984" s="2" t="s">
        <v>5</v>
      </c>
      <c r="B4984" s="2" t="s">
        <v>28</v>
      </c>
      <c r="C4984" s="2" t="s">
        <v>6</v>
      </c>
      <c r="D4984" s="2" t="s">
        <v>15</v>
      </c>
      <c r="E4984" s="2" t="s">
        <v>19</v>
      </c>
      <c r="F4984" s="2" t="s">
        <v>61</v>
      </c>
      <c r="G4984" s="1">
        <v>2212.6</v>
      </c>
      <c r="H4984" s="1">
        <v>1543.7</v>
      </c>
      <c r="I4984" s="4">
        <v>3</v>
      </c>
      <c r="J4984" s="2" t="s">
        <v>70</v>
      </c>
      <c r="K4984" s="1">
        <f>Tabelle111[[#This Row],[Menge kg Nges]]/1000</f>
        <v>2.2126000000000001</v>
      </c>
      <c r="L4984" s="1">
        <f>Tabelle111[[#This Row],[Menge kg P2O5]]/1000</f>
        <v>1.5437000000000001</v>
      </c>
      <c r="M4984" s="1">
        <f>Tabelle111[[#This Row],[Menge t Nges]]/Tabelle111[[#This Row],[Anzahl Lieferscheine]]</f>
        <v>0.73753333333333337</v>
      </c>
      <c r="N4984" s="1">
        <f>Tabelle111[[#This Row],[Menge t P2O5]]/Tabelle111[[#This Row],[Anzahl Lieferscheine]]</f>
        <v>0.51456666666666673</v>
      </c>
    </row>
    <row r="4985" spans="1:14" x14ac:dyDescent="0.2">
      <c r="A4985" s="2" t="s">
        <v>5</v>
      </c>
      <c r="B4985" s="2" t="s">
        <v>28</v>
      </c>
      <c r="C4985" s="2" t="s">
        <v>6</v>
      </c>
      <c r="D4985" s="2" t="s">
        <v>15</v>
      </c>
      <c r="E4985" s="2" t="s">
        <v>20</v>
      </c>
      <c r="F4985" s="2" t="s">
        <v>61</v>
      </c>
      <c r="G4985" s="1">
        <v>282.23999999999995</v>
      </c>
      <c r="H4985" s="1">
        <v>214.2</v>
      </c>
      <c r="I4985" s="4">
        <v>5</v>
      </c>
      <c r="J4985" s="2" t="s">
        <v>70</v>
      </c>
      <c r="K4985" s="1">
        <f>Tabelle111[[#This Row],[Menge kg Nges]]/1000</f>
        <v>0.28223999999999994</v>
      </c>
      <c r="L4985" s="1">
        <f>Tabelle111[[#This Row],[Menge kg P2O5]]/1000</f>
        <v>0.2142</v>
      </c>
      <c r="M4985" s="1">
        <f>Tabelle111[[#This Row],[Menge t Nges]]/Tabelle111[[#This Row],[Anzahl Lieferscheine]]</f>
        <v>5.6447999999999984E-2</v>
      </c>
      <c r="N4985" s="1">
        <f>Tabelle111[[#This Row],[Menge t P2O5]]/Tabelle111[[#This Row],[Anzahl Lieferscheine]]</f>
        <v>4.2840000000000003E-2</v>
      </c>
    </row>
    <row r="4986" spans="1:14" x14ac:dyDescent="0.2">
      <c r="A4986" s="2" t="s">
        <v>5</v>
      </c>
      <c r="B4986" s="2" t="s">
        <v>28</v>
      </c>
      <c r="C4986" s="2" t="s">
        <v>6</v>
      </c>
      <c r="D4986" s="2" t="s">
        <v>15</v>
      </c>
      <c r="E4986" s="2" t="s">
        <v>21</v>
      </c>
      <c r="F4986" s="2" t="s">
        <v>61</v>
      </c>
      <c r="G4986" s="1">
        <v>6733.65</v>
      </c>
      <c r="H4986" s="1">
        <v>3577.4</v>
      </c>
      <c r="I4986" s="4">
        <v>15</v>
      </c>
      <c r="J4986" s="2" t="s">
        <v>70</v>
      </c>
      <c r="K4986" s="1">
        <f>Tabelle111[[#This Row],[Menge kg Nges]]/1000</f>
        <v>6.7336499999999999</v>
      </c>
      <c r="L4986" s="1">
        <f>Tabelle111[[#This Row],[Menge kg P2O5]]/1000</f>
        <v>3.5773999999999999</v>
      </c>
      <c r="M4986" s="1">
        <f>Tabelle111[[#This Row],[Menge t Nges]]/Tabelle111[[#This Row],[Anzahl Lieferscheine]]</f>
        <v>0.44890999999999998</v>
      </c>
      <c r="N4986" s="1">
        <f>Tabelle111[[#This Row],[Menge t P2O5]]/Tabelle111[[#This Row],[Anzahl Lieferscheine]]</f>
        <v>0.23849333333333333</v>
      </c>
    </row>
    <row r="4987" spans="1:14" x14ac:dyDescent="0.2">
      <c r="A4987" s="2" t="s">
        <v>5</v>
      </c>
      <c r="B4987" s="2" t="s">
        <v>28</v>
      </c>
      <c r="C4987" s="2" t="s">
        <v>6</v>
      </c>
      <c r="D4987" s="2" t="s">
        <v>15</v>
      </c>
      <c r="E4987" s="2" t="s">
        <v>9</v>
      </c>
      <c r="F4987" s="2" t="s">
        <v>61</v>
      </c>
      <c r="G4987" s="1">
        <v>2171.6</v>
      </c>
      <c r="H4987" s="1">
        <v>1298.9000000000001</v>
      </c>
      <c r="I4987" s="4">
        <v>10</v>
      </c>
      <c r="J4987" s="2" t="s">
        <v>70</v>
      </c>
      <c r="K4987" s="1">
        <f>Tabelle111[[#This Row],[Menge kg Nges]]/1000</f>
        <v>2.1715999999999998</v>
      </c>
      <c r="L4987" s="1">
        <f>Tabelle111[[#This Row],[Menge kg P2O5]]/1000</f>
        <v>1.2989000000000002</v>
      </c>
      <c r="M4987" s="1">
        <f>Tabelle111[[#This Row],[Menge t Nges]]/Tabelle111[[#This Row],[Anzahl Lieferscheine]]</f>
        <v>0.21715999999999996</v>
      </c>
      <c r="N4987" s="1">
        <f>Tabelle111[[#This Row],[Menge t P2O5]]/Tabelle111[[#This Row],[Anzahl Lieferscheine]]</f>
        <v>0.12989000000000001</v>
      </c>
    </row>
    <row r="4988" spans="1:14" x14ac:dyDescent="0.2">
      <c r="A4988" s="2" t="s">
        <v>5</v>
      </c>
      <c r="B4988" s="2" t="s">
        <v>28</v>
      </c>
      <c r="C4988" s="2" t="s">
        <v>6</v>
      </c>
      <c r="D4988" s="2" t="s">
        <v>15</v>
      </c>
      <c r="E4988" s="2" t="s">
        <v>10</v>
      </c>
      <c r="F4988" s="2" t="s">
        <v>61</v>
      </c>
      <c r="G4988" s="1">
        <v>2331.25</v>
      </c>
      <c r="H4988" s="1">
        <v>961.25</v>
      </c>
      <c r="I4988" s="4">
        <v>6</v>
      </c>
      <c r="J4988" s="2" t="s">
        <v>70</v>
      </c>
      <c r="K4988" s="1">
        <f>Tabelle111[[#This Row],[Menge kg Nges]]/1000</f>
        <v>2.3312499999999998</v>
      </c>
      <c r="L4988" s="1">
        <f>Tabelle111[[#This Row],[Menge kg P2O5]]/1000</f>
        <v>0.96125000000000005</v>
      </c>
      <c r="M4988" s="1">
        <f>Tabelle111[[#This Row],[Menge t Nges]]/Tabelle111[[#This Row],[Anzahl Lieferscheine]]</f>
        <v>0.38854166666666662</v>
      </c>
      <c r="N4988" s="1">
        <f>Tabelle111[[#This Row],[Menge t P2O5]]/Tabelle111[[#This Row],[Anzahl Lieferscheine]]</f>
        <v>0.16020833333333334</v>
      </c>
    </row>
    <row r="4989" spans="1:14" x14ac:dyDescent="0.2">
      <c r="A4989" s="2" t="s">
        <v>5</v>
      </c>
      <c r="B4989" s="2" t="s">
        <v>28</v>
      </c>
      <c r="C4989" s="2" t="s">
        <v>25</v>
      </c>
      <c r="D4989" s="2" t="s">
        <v>25</v>
      </c>
      <c r="E4989" s="2" t="s">
        <v>26</v>
      </c>
      <c r="F4989" s="2" t="s">
        <v>61</v>
      </c>
      <c r="G4989" s="1">
        <v>11058.9</v>
      </c>
      <c r="H4989" s="1">
        <v>4697.5</v>
      </c>
      <c r="I4989" s="4">
        <v>9</v>
      </c>
      <c r="J4989" s="2" t="s">
        <v>70</v>
      </c>
      <c r="K4989" s="1">
        <f>Tabelle111[[#This Row],[Menge kg Nges]]/1000</f>
        <v>11.0589</v>
      </c>
      <c r="L4989" s="1">
        <f>Tabelle111[[#This Row],[Menge kg P2O5]]/1000</f>
        <v>4.6974999999999998</v>
      </c>
      <c r="M4989" s="1">
        <f>Tabelle111[[#This Row],[Menge t Nges]]/Tabelle111[[#This Row],[Anzahl Lieferscheine]]</f>
        <v>1.2287666666666666</v>
      </c>
      <c r="N4989" s="1">
        <f>Tabelle111[[#This Row],[Menge t P2O5]]/Tabelle111[[#This Row],[Anzahl Lieferscheine]]</f>
        <v>0.52194444444444443</v>
      </c>
    </row>
    <row r="4990" spans="1:14" x14ac:dyDescent="0.2">
      <c r="A4990" s="2" t="s">
        <v>5</v>
      </c>
      <c r="B4990" s="2" t="s">
        <v>56</v>
      </c>
      <c r="C4990" s="2" t="s">
        <v>6</v>
      </c>
      <c r="D4990" s="2" t="s">
        <v>15</v>
      </c>
      <c r="E4990" s="2" t="s">
        <v>19</v>
      </c>
      <c r="F4990" s="2" t="s">
        <v>61</v>
      </c>
      <c r="G4990" s="1">
        <v>13770</v>
      </c>
      <c r="H4990" s="1">
        <v>15300</v>
      </c>
      <c r="I4990" s="4">
        <v>7</v>
      </c>
      <c r="J4990" s="2" t="s">
        <v>70</v>
      </c>
      <c r="K4990" s="1">
        <f>Tabelle111[[#This Row],[Menge kg Nges]]/1000</f>
        <v>13.77</v>
      </c>
      <c r="L4990" s="1">
        <f>Tabelle111[[#This Row],[Menge kg P2O5]]/1000</f>
        <v>15.3</v>
      </c>
      <c r="M4990" s="1">
        <f>Tabelle111[[#This Row],[Menge t Nges]]/Tabelle111[[#This Row],[Anzahl Lieferscheine]]</f>
        <v>1.9671428571428571</v>
      </c>
      <c r="N4990" s="1">
        <f>Tabelle111[[#This Row],[Menge t P2O5]]/Tabelle111[[#This Row],[Anzahl Lieferscheine]]</f>
        <v>2.1857142857142859</v>
      </c>
    </row>
    <row r="4991" spans="1:14" x14ac:dyDescent="0.2">
      <c r="A4991" s="2" t="s">
        <v>29</v>
      </c>
      <c r="B4991" s="2" t="s">
        <v>29</v>
      </c>
      <c r="C4991" s="2" t="s">
        <v>6</v>
      </c>
      <c r="D4991" s="2" t="s">
        <v>7</v>
      </c>
      <c r="E4991" s="2" t="s">
        <v>9</v>
      </c>
      <c r="F4991" s="2" t="s">
        <v>61</v>
      </c>
      <c r="G4991" s="1">
        <v>35339.339999999997</v>
      </c>
      <c r="H4991" s="1">
        <v>14774.180000000002</v>
      </c>
      <c r="I4991" s="4">
        <v>94</v>
      </c>
      <c r="J4991" s="2" t="s">
        <v>70</v>
      </c>
      <c r="K4991" s="1">
        <f>Tabelle111[[#This Row],[Menge kg Nges]]/1000</f>
        <v>35.33934</v>
      </c>
      <c r="L4991" s="1">
        <f>Tabelle111[[#This Row],[Menge kg P2O5]]/1000</f>
        <v>14.774180000000003</v>
      </c>
      <c r="M4991" s="1">
        <f>Tabelle111[[#This Row],[Menge t Nges]]/Tabelle111[[#This Row],[Anzahl Lieferscheine]]</f>
        <v>0.37595042553191488</v>
      </c>
      <c r="N4991" s="1">
        <f>Tabelle111[[#This Row],[Menge t P2O5]]/Tabelle111[[#This Row],[Anzahl Lieferscheine]]</f>
        <v>0.1571721276595745</v>
      </c>
    </row>
    <row r="4992" spans="1:14" x14ac:dyDescent="0.2">
      <c r="A4992" s="2" t="s">
        <v>29</v>
      </c>
      <c r="B4992" s="2" t="s">
        <v>29</v>
      </c>
      <c r="C4992" s="2" t="s">
        <v>6</v>
      </c>
      <c r="D4992" s="2" t="s">
        <v>7</v>
      </c>
      <c r="E4992" s="2" t="s">
        <v>10</v>
      </c>
      <c r="F4992" s="2" t="s">
        <v>61</v>
      </c>
      <c r="G4992" s="1">
        <v>5049.53</v>
      </c>
      <c r="H4992" s="1">
        <v>2019.67</v>
      </c>
      <c r="I4992" s="4">
        <v>19</v>
      </c>
      <c r="J4992" s="2" t="s">
        <v>70</v>
      </c>
      <c r="K4992" s="1">
        <f>Tabelle111[[#This Row],[Menge kg Nges]]/1000</f>
        <v>5.0495299999999999</v>
      </c>
      <c r="L4992" s="1">
        <f>Tabelle111[[#This Row],[Menge kg P2O5]]/1000</f>
        <v>2.0196700000000001</v>
      </c>
      <c r="M4992" s="1">
        <f>Tabelle111[[#This Row],[Menge t Nges]]/Tabelle111[[#This Row],[Anzahl Lieferscheine]]</f>
        <v>0.26576473684210528</v>
      </c>
      <c r="N4992" s="1">
        <f>Tabelle111[[#This Row],[Menge t P2O5]]/Tabelle111[[#This Row],[Anzahl Lieferscheine]]</f>
        <v>0.10629842105263158</v>
      </c>
    </row>
    <row r="4993" spans="1:14" x14ac:dyDescent="0.2">
      <c r="A4993" s="2" t="s">
        <v>29</v>
      </c>
      <c r="B4993" s="2" t="s">
        <v>29</v>
      </c>
      <c r="C4993" s="2" t="s">
        <v>6</v>
      </c>
      <c r="D4993" s="2" t="s">
        <v>7</v>
      </c>
      <c r="E4993" s="2" t="s">
        <v>11</v>
      </c>
      <c r="F4993" s="2" t="s">
        <v>61</v>
      </c>
      <c r="G4993" s="1">
        <v>4357.5200000000004</v>
      </c>
      <c r="H4993" s="1">
        <v>1945.5999999999997</v>
      </c>
      <c r="I4993" s="4">
        <v>20</v>
      </c>
      <c r="J4993" s="2" t="s">
        <v>70</v>
      </c>
      <c r="K4993" s="1">
        <f>Tabelle111[[#This Row],[Menge kg Nges]]/1000</f>
        <v>4.3575200000000001</v>
      </c>
      <c r="L4993" s="1">
        <f>Tabelle111[[#This Row],[Menge kg P2O5]]/1000</f>
        <v>1.9455999999999998</v>
      </c>
      <c r="M4993" s="1">
        <f>Tabelle111[[#This Row],[Menge t Nges]]/Tabelle111[[#This Row],[Anzahl Lieferscheine]]</f>
        <v>0.21787600000000001</v>
      </c>
      <c r="N4993" s="1">
        <f>Tabelle111[[#This Row],[Menge t P2O5]]/Tabelle111[[#This Row],[Anzahl Lieferscheine]]</f>
        <v>9.7279999999999991E-2</v>
      </c>
    </row>
    <row r="4994" spans="1:14" x14ac:dyDescent="0.2">
      <c r="A4994" s="2" t="s">
        <v>29</v>
      </c>
      <c r="B4994" s="2" t="s">
        <v>29</v>
      </c>
      <c r="C4994" s="2" t="s">
        <v>6</v>
      </c>
      <c r="D4994" s="2" t="s">
        <v>7</v>
      </c>
      <c r="E4994" s="2" t="s">
        <v>12</v>
      </c>
      <c r="F4994" s="2" t="s">
        <v>61</v>
      </c>
      <c r="G4994" s="1">
        <v>29061.810000000005</v>
      </c>
      <c r="H4994" s="1">
        <v>11838.1</v>
      </c>
      <c r="I4994" s="4">
        <v>85</v>
      </c>
      <c r="J4994" s="2" t="s">
        <v>70</v>
      </c>
      <c r="K4994" s="1">
        <f>Tabelle111[[#This Row],[Menge kg Nges]]/1000</f>
        <v>29.061810000000005</v>
      </c>
      <c r="L4994" s="1">
        <f>Tabelle111[[#This Row],[Menge kg P2O5]]/1000</f>
        <v>11.838100000000001</v>
      </c>
      <c r="M4994" s="1">
        <f>Tabelle111[[#This Row],[Menge t Nges]]/Tabelle111[[#This Row],[Anzahl Lieferscheine]]</f>
        <v>0.34190364705882359</v>
      </c>
      <c r="N4994" s="1">
        <f>Tabelle111[[#This Row],[Menge t P2O5]]/Tabelle111[[#This Row],[Anzahl Lieferscheine]]</f>
        <v>0.13927176470588237</v>
      </c>
    </row>
    <row r="4995" spans="1:14" x14ac:dyDescent="0.2">
      <c r="A4995" s="2" t="s">
        <v>29</v>
      </c>
      <c r="B4995" s="2" t="s">
        <v>29</v>
      </c>
      <c r="C4995" s="2" t="s">
        <v>6</v>
      </c>
      <c r="D4995" s="2" t="s">
        <v>7</v>
      </c>
      <c r="E4995" s="2" t="s">
        <v>13</v>
      </c>
      <c r="F4995" s="2" t="s">
        <v>61</v>
      </c>
      <c r="G4995" s="1">
        <v>4080.11</v>
      </c>
      <c r="H4995" s="1">
        <v>2163.35</v>
      </c>
      <c r="I4995" s="4">
        <v>16</v>
      </c>
      <c r="J4995" s="2" t="s">
        <v>70</v>
      </c>
      <c r="K4995" s="1">
        <f>Tabelle111[[#This Row],[Menge kg Nges]]/1000</f>
        <v>4.0801100000000003</v>
      </c>
      <c r="L4995" s="1">
        <f>Tabelle111[[#This Row],[Menge kg P2O5]]/1000</f>
        <v>2.1633499999999999</v>
      </c>
      <c r="M4995" s="1">
        <f>Tabelle111[[#This Row],[Menge t Nges]]/Tabelle111[[#This Row],[Anzahl Lieferscheine]]</f>
        <v>0.25500687500000002</v>
      </c>
      <c r="N4995" s="1">
        <f>Tabelle111[[#This Row],[Menge t P2O5]]/Tabelle111[[#This Row],[Anzahl Lieferscheine]]</f>
        <v>0.13520937499999999</v>
      </c>
    </row>
    <row r="4996" spans="1:14" x14ac:dyDescent="0.2">
      <c r="A4996" s="2" t="s">
        <v>29</v>
      </c>
      <c r="B4996" s="2" t="s">
        <v>29</v>
      </c>
      <c r="C4996" s="2" t="s">
        <v>6</v>
      </c>
      <c r="D4996" s="2" t="s">
        <v>7</v>
      </c>
      <c r="E4996" s="2" t="s">
        <v>14</v>
      </c>
      <c r="F4996" s="2" t="s">
        <v>61</v>
      </c>
      <c r="G4996" s="1">
        <v>19975.8</v>
      </c>
      <c r="H4996" s="1">
        <v>9561.6500000000015</v>
      </c>
      <c r="I4996" s="4">
        <v>69</v>
      </c>
      <c r="J4996" s="2" t="s">
        <v>70</v>
      </c>
      <c r="K4996" s="1">
        <f>Tabelle111[[#This Row],[Menge kg Nges]]/1000</f>
        <v>19.9758</v>
      </c>
      <c r="L4996" s="1">
        <f>Tabelle111[[#This Row],[Menge kg P2O5]]/1000</f>
        <v>9.561650000000002</v>
      </c>
      <c r="M4996" s="1">
        <f>Tabelle111[[#This Row],[Menge t Nges]]/Tabelle111[[#This Row],[Anzahl Lieferscheine]]</f>
        <v>0.28950434782608697</v>
      </c>
      <c r="N4996" s="1">
        <f>Tabelle111[[#This Row],[Menge t P2O5]]/Tabelle111[[#This Row],[Anzahl Lieferscheine]]</f>
        <v>0.13857463768115946</v>
      </c>
    </row>
    <row r="4997" spans="1:14" x14ac:dyDescent="0.2">
      <c r="A4997" s="2" t="s">
        <v>29</v>
      </c>
      <c r="B4997" s="2" t="s">
        <v>29</v>
      </c>
      <c r="C4997" s="2" t="s">
        <v>6</v>
      </c>
      <c r="D4997" s="2" t="s">
        <v>15</v>
      </c>
      <c r="E4997" s="2" t="s">
        <v>17</v>
      </c>
      <c r="F4997" s="2" t="s">
        <v>61</v>
      </c>
      <c r="G4997" s="1">
        <v>343.5</v>
      </c>
      <c r="H4997" s="1">
        <v>156</v>
      </c>
      <c r="I4997" s="4">
        <v>2</v>
      </c>
      <c r="J4997" s="2" t="s">
        <v>70</v>
      </c>
      <c r="K4997" s="1">
        <f>Tabelle111[[#This Row],[Menge kg Nges]]/1000</f>
        <v>0.34350000000000003</v>
      </c>
      <c r="L4997" s="1">
        <f>Tabelle111[[#This Row],[Menge kg P2O5]]/1000</f>
        <v>0.156</v>
      </c>
      <c r="M4997" s="1">
        <f>Tabelle111[[#This Row],[Menge t Nges]]/Tabelle111[[#This Row],[Anzahl Lieferscheine]]</f>
        <v>0.17175000000000001</v>
      </c>
      <c r="N4997" s="1">
        <f>Tabelle111[[#This Row],[Menge t P2O5]]/Tabelle111[[#This Row],[Anzahl Lieferscheine]]</f>
        <v>7.8E-2</v>
      </c>
    </row>
    <row r="4998" spans="1:14" x14ac:dyDescent="0.2">
      <c r="A4998" s="2" t="s">
        <v>29</v>
      </c>
      <c r="B4998" s="2" t="s">
        <v>29</v>
      </c>
      <c r="C4998" s="2" t="s">
        <v>6</v>
      </c>
      <c r="D4998" s="2" t="s">
        <v>15</v>
      </c>
      <c r="E4998" s="2" t="s">
        <v>18</v>
      </c>
      <c r="F4998" s="2" t="s">
        <v>61</v>
      </c>
      <c r="G4998" s="1">
        <v>2822.4</v>
      </c>
      <c r="H4998" s="1">
        <v>2284.8000000000002</v>
      </c>
      <c r="I4998" s="4">
        <v>7</v>
      </c>
      <c r="J4998" s="2" t="s">
        <v>70</v>
      </c>
      <c r="K4998" s="1">
        <f>Tabelle111[[#This Row],[Menge kg Nges]]/1000</f>
        <v>2.8224</v>
      </c>
      <c r="L4998" s="1">
        <f>Tabelle111[[#This Row],[Menge kg P2O5]]/1000</f>
        <v>2.2848000000000002</v>
      </c>
      <c r="M4998" s="1">
        <f>Tabelle111[[#This Row],[Menge t Nges]]/Tabelle111[[#This Row],[Anzahl Lieferscheine]]</f>
        <v>0.4032</v>
      </c>
      <c r="N4998" s="1">
        <f>Tabelle111[[#This Row],[Menge t P2O5]]/Tabelle111[[#This Row],[Anzahl Lieferscheine]]</f>
        <v>0.32640000000000002</v>
      </c>
    </row>
    <row r="4999" spans="1:14" x14ac:dyDescent="0.2">
      <c r="A4999" s="2" t="s">
        <v>29</v>
      </c>
      <c r="B4999" s="2" t="s">
        <v>29</v>
      </c>
      <c r="C4999" s="2" t="s">
        <v>6</v>
      </c>
      <c r="D4999" s="2" t="s">
        <v>15</v>
      </c>
      <c r="E4999" s="2" t="s">
        <v>20</v>
      </c>
      <c r="F4999" s="2" t="s">
        <v>61</v>
      </c>
      <c r="G4999" s="1">
        <v>2571.36</v>
      </c>
      <c r="H4999" s="1">
        <v>1461</v>
      </c>
      <c r="I4999" s="4">
        <v>18</v>
      </c>
      <c r="J4999" s="2" t="s">
        <v>70</v>
      </c>
      <c r="K4999" s="1">
        <f>Tabelle111[[#This Row],[Menge kg Nges]]/1000</f>
        <v>2.5713600000000003</v>
      </c>
      <c r="L4999" s="1">
        <f>Tabelle111[[#This Row],[Menge kg P2O5]]/1000</f>
        <v>1.4610000000000001</v>
      </c>
      <c r="M4999" s="1">
        <f>Tabelle111[[#This Row],[Menge t Nges]]/Tabelle111[[#This Row],[Anzahl Lieferscheine]]</f>
        <v>0.14285333333333336</v>
      </c>
      <c r="N4999" s="1">
        <f>Tabelle111[[#This Row],[Menge t P2O5]]/Tabelle111[[#This Row],[Anzahl Lieferscheine]]</f>
        <v>8.1166666666666665E-2</v>
      </c>
    </row>
    <row r="5000" spans="1:14" x14ac:dyDescent="0.2">
      <c r="A5000" s="2" t="s">
        <v>29</v>
      </c>
      <c r="B5000" s="2" t="s">
        <v>29</v>
      </c>
      <c r="C5000" s="2" t="s">
        <v>6</v>
      </c>
      <c r="D5000" s="2" t="s">
        <v>15</v>
      </c>
      <c r="E5000" s="2" t="s">
        <v>21</v>
      </c>
      <c r="F5000" s="2" t="s">
        <v>61</v>
      </c>
      <c r="G5000" s="1">
        <v>4217.2199999999993</v>
      </c>
      <c r="H5000" s="1">
        <v>2097.13</v>
      </c>
      <c r="I5000" s="4">
        <v>17</v>
      </c>
      <c r="J5000" s="2" t="s">
        <v>70</v>
      </c>
      <c r="K5000" s="1">
        <f>Tabelle111[[#This Row],[Menge kg Nges]]/1000</f>
        <v>4.2172199999999993</v>
      </c>
      <c r="L5000" s="1">
        <f>Tabelle111[[#This Row],[Menge kg P2O5]]/1000</f>
        <v>2.0971299999999999</v>
      </c>
      <c r="M5000" s="1">
        <f>Tabelle111[[#This Row],[Menge t Nges]]/Tabelle111[[#This Row],[Anzahl Lieferscheine]]</f>
        <v>0.24807176470588232</v>
      </c>
      <c r="N5000" s="1">
        <f>Tabelle111[[#This Row],[Menge t P2O5]]/Tabelle111[[#This Row],[Anzahl Lieferscheine]]</f>
        <v>0.12336058823529411</v>
      </c>
    </row>
    <row r="5001" spans="1:14" x14ac:dyDescent="0.2">
      <c r="A5001" s="2" t="s">
        <v>29</v>
      </c>
      <c r="B5001" s="2" t="s">
        <v>29</v>
      </c>
      <c r="C5001" s="2" t="s">
        <v>6</v>
      </c>
      <c r="D5001" s="2" t="s">
        <v>15</v>
      </c>
      <c r="E5001" s="2" t="s">
        <v>9</v>
      </c>
      <c r="F5001" s="2" t="s">
        <v>61</v>
      </c>
      <c r="G5001" s="1">
        <v>2617.6000000000004</v>
      </c>
      <c r="H5001" s="1">
        <v>1702.5</v>
      </c>
      <c r="I5001" s="4">
        <v>4</v>
      </c>
      <c r="J5001" s="2" t="s">
        <v>70</v>
      </c>
      <c r="K5001" s="1">
        <f>Tabelle111[[#This Row],[Menge kg Nges]]/1000</f>
        <v>2.6176000000000004</v>
      </c>
      <c r="L5001" s="1">
        <f>Tabelle111[[#This Row],[Menge kg P2O5]]/1000</f>
        <v>1.7024999999999999</v>
      </c>
      <c r="M5001" s="1">
        <f>Tabelle111[[#This Row],[Menge t Nges]]/Tabelle111[[#This Row],[Anzahl Lieferscheine]]</f>
        <v>0.65440000000000009</v>
      </c>
      <c r="N5001" s="1">
        <f>Tabelle111[[#This Row],[Menge t P2O5]]/Tabelle111[[#This Row],[Anzahl Lieferscheine]]</f>
        <v>0.42562499999999998</v>
      </c>
    </row>
    <row r="5002" spans="1:14" x14ac:dyDescent="0.2">
      <c r="A5002" s="2" t="s">
        <v>29</v>
      </c>
      <c r="B5002" s="2" t="s">
        <v>29</v>
      </c>
      <c r="C5002" s="2" t="s">
        <v>6</v>
      </c>
      <c r="D5002" s="2" t="s">
        <v>15</v>
      </c>
      <c r="E5002" s="2" t="s">
        <v>13</v>
      </c>
      <c r="F5002" s="2" t="s">
        <v>61</v>
      </c>
      <c r="G5002" s="1">
        <v>229.32</v>
      </c>
      <c r="H5002" s="1">
        <v>205.8</v>
      </c>
      <c r="I5002" s="4">
        <v>1</v>
      </c>
      <c r="J5002" s="2" t="s">
        <v>70</v>
      </c>
      <c r="K5002" s="1">
        <f>Tabelle111[[#This Row],[Menge kg Nges]]/1000</f>
        <v>0.22932</v>
      </c>
      <c r="L5002" s="1">
        <f>Tabelle111[[#This Row],[Menge kg P2O5]]/1000</f>
        <v>0.20580000000000001</v>
      </c>
      <c r="M5002" s="1">
        <f>Tabelle111[[#This Row],[Menge t Nges]]/Tabelle111[[#This Row],[Anzahl Lieferscheine]]</f>
        <v>0.22932</v>
      </c>
      <c r="N5002" s="1">
        <f>Tabelle111[[#This Row],[Menge t P2O5]]/Tabelle111[[#This Row],[Anzahl Lieferscheine]]</f>
        <v>0.20580000000000001</v>
      </c>
    </row>
    <row r="5003" spans="1:14" x14ac:dyDescent="0.2">
      <c r="A5003" s="2" t="s">
        <v>29</v>
      </c>
      <c r="B5003" s="2" t="s">
        <v>29</v>
      </c>
      <c r="C5003" s="2" t="s">
        <v>6</v>
      </c>
      <c r="D5003" s="2" t="s">
        <v>15</v>
      </c>
      <c r="E5003" s="2" t="s">
        <v>31</v>
      </c>
      <c r="F5003" s="2" t="s">
        <v>61</v>
      </c>
      <c r="G5003" s="1">
        <v>1353</v>
      </c>
      <c r="H5003" s="1">
        <v>610.5</v>
      </c>
      <c r="I5003" s="4">
        <v>4</v>
      </c>
      <c r="J5003" s="2" t="s">
        <v>70</v>
      </c>
      <c r="K5003" s="1">
        <f>Tabelle111[[#This Row],[Menge kg Nges]]/1000</f>
        <v>1.353</v>
      </c>
      <c r="L5003" s="1">
        <f>Tabelle111[[#This Row],[Menge kg P2O5]]/1000</f>
        <v>0.61050000000000004</v>
      </c>
      <c r="M5003" s="1">
        <f>Tabelle111[[#This Row],[Menge t Nges]]/Tabelle111[[#This Row],[Anzahl Lieferscheine]]</f>
        <v>0.33825</v>
      </c>
      <c r="N5003" s="1">
        <f>Tabelle111[[#This Row],[Menge t P2O5]]/Tabelle111[[#This Row],[Anzahl Lieferscheine]]</f>
        <v>0.15262500000000001</v>
      </c>
    </row>
    <row r="5004" spans="1:14" x14ac:dyDescent="0.2">
      <c r="A5004" s="2" t="s">
        <v>29</v>
      </c>
      <c r="B5004" s="2" t="s">
        <v>29</v>
      </c>
      <c r="C5004" s="2" t="s">
        <v>25</v>
      </c>
      <c r="D5004" s="2" t="s">
        <v>25</v>
      </c>
      <c r="E5004" s="2" t="s">
        <v>26</v>
      </c>
      <c r="F5004" s="2" t="s">
        <v>61</v>
      </c>
      <c r="G5004" s="1">
        <v>98814.229999999952</v>
      </c>
      <c r="H5004" s="1">
        <v>42364.04</v>
      </c>
      <c r="I5004" s="4">
        <v>203</v>
      </c>
      <c r="J5004" s="2" t="s">
        <v>70</v>
      </c>
      <c r="K5004" s="1">
        <f>Tabelle111[[#This Row],[Menge kg Nges]]/1000</f>
        <v>98.814229999999952</v>
      </c>
      <c r="L5004" s="1">
        <f>Tabelle111[[#This Row],[Menge kg P2O5]]/1000</f>
        <v>42.364040000000003</v>
      </c>
      <c r="M5004" s="1">
        <f>Tabelle111[[#This Row],[Menge t Nges]]/Tabelle111[[#This Row],[Anzahl Lieferscheine]]</f>
        <v>0.48676960591132984</v>
      </c>
      <c r="N5004" s="1">
        <f>Tabelle111[[#This Row],[Menge t P2O5]]/Tabelle111[[#This Row],[Anzahl Lieferscheine]]</f>
        <v>0.20868985221674879</v>
      </c>
    </row>
    <row r="5005" spans="1:14" x14ac:dyDescent="0.2">
      <c r="A5005" s="2" t="s">
        <v>29</v>
      </c>
      <c r="B5005" s="2" t="s">
        <v>32</v>
      </c>
      <c r="C5005" s="2" t="s">
        <v>6</v>
      </c>
      <c r="D5005" s="2" t="s">
        <v>7</v>
      </c>
      <c r="E5005" s="2" t="s">
        <v>9</v>
      </c>
      <c r="F5005" s="2" t="s">
        <v>61</v>
      </c>
      <c r="G5005" s="1">
        <v>1207.5</v>
      </c>
      <c r="H5005" s="1">
        <v>531.29999999999995</v>
      </c>
      <c r="I5005" s="4">
        <v>4</v>
      </c>
      <c r="J5005" s="2" t="s">
        <v>70</v>
      </c>
      <c r="K5005" s="1">
        <f>Tabelle111[[#This Row],[Menge kg Nges]]/1000</f>
        <v>1.2075</v>
      </c>
      <c r="L5005" s="1">
        <f>Tabelle111[[#This Row],[Menge kg P2O5]]/1000</f>
        <v>0.53129999999999999</v>
      </c>
      <c r="M5005" s="1">
        <f>Tabelle111[[#This Row],[Menge t Nges]]/Tabelle111[[#This Row],[Anzahl Lieferscheine]]</f>
        <v>0.301875</v>
      </c>
      <c r="N5005" s="1">
        <f>Tabelle111[[#This Row],[Menge t P2O5]]/Tabelle111[[#This Row],[Anzahl Lieferscheine]]</f>
        <v>0.132825</v>
      </c>
    </row>
    <row r="5006" spans="1:14" x14ac:dyDescent="0.2">
      <c r="A5006" s="2" t="s">
        <v>29</v>
      </c>
      <c r="B5006" s="2" t="s">
        <v>32</v>
      </c>
      <c r="C5006" s="2" t="s">
        <v>6</v>
      </c>
      <c r="D5006" s="2" t="s">
        <v>7</v>
      </c>
      <c r="E5006" s="2" t="s">
        <v>10</v>
      </c>
      <c r="F5006" s="2" t="s">
        <v>61</v>
      </c>
      <c r="G5006" s="1">
        <v>585.20000000000005</v>
      </c>
      <c r="H5006" s="1">
        <v>191.4</v>
      </c>
      <c r="I5006" s="4">
        <v>1</v>
      </c>
      <c r="J5006" s="2" t="s">
        <v>70</v>
      </c>
      <c r="K5006" s="1">
        <f>Tabelle111[[#This Row],[Menge kg Nges]]/1000</f>
        <v>0.58520000000000005</v>
      </c>
      <c r="L5006" s="1">
        <f>Tabelle111[[#This Row],[Menge kg P2O5]]/1000</f>
        <v>0.19140000000000001</v>
      </c>
      <c r="M5006" s="1">
        <f>Tabelle111[[#This Row],[Menge t Nges]]/Tabelle111[[#This Row],[Anzahl Lieferscheine]]</f>
        <v>0.58520000000000005</v>
      </c>
      <c r="N5006" s="1">
        <f>Tabelle111[[#This Row],[Menge t P2O5]]/Tabelle111[[#This Row],[Anzahl Lieferscheine]]</f>
        <v>0.19140000000000001</v>
      </c>
    </row>
    <row r="5007" spans="1:14" x14ac:dyDescent="0.2">
      <c r="A5007" s="2" t="s">
        <v>29</v>
      </c>
      <c r="B5007" s="2" t="s">
        <v>32</v>
      </c>
      <c r="C5007" s="2" t="s">
        <v>6</v>
      </c>
      <c r="D5007" s="2" t="s">
        <v>7</v>
      </c>
      <c r="E5007" s="2" t="s">
        <v>11</v>
      </c>
      <c r="F5007" s="2" t="s">
        <v>61</v>
      </c>
      <c r="G5007" s="1">
        <v>175.2</v>
      </c>
      <c r="H5007" s="1">
        <v>72</v>
      </c>
      <c r="I5007" s="4">
        <v>1</v>
      </c>
      <c r="J5007" s="2" t="s">
        <v>70</v>
      </c>
      <c r="K5007" s="1">
        <f>Tabelle111[[#This Row],[Menge kg Nges]]/1000</f>
        <v>0.17519999999999999</v>
      </c>
      <c r="L5007" s="1">
        <f>Tabelle111[[#This Row],[Menge kg P2O5]]/1000</f>
        <v>7.1999999999999995E-2</v>
      </c>
      <c r="M5007" s="1">
        <f>Tabelle111[[#This Row],[Menge t Nges]]/Tabelle111[[#This Row],[Anzahl Lieferscheine]]</f>
        <v>0.17519999999999999</v>
      </c>
      <c r="N5007" s="1">
        <f>Tabelle111[[#This Row],[Menge t P2O5]]/Tabelle111[[#This Row],[Anzahl Lieferscheine]]</f>
        <v>7.1999999999999995E-2</v>
      </c>
    </row>
    <row r="5008" spans="1:14" x14ac:dyDescent="0.2">
      <c r="A5008" s="2" t="s">
        <v>29</v>
      </c>
      <c r="B5008" s="2" t="s">
        <v>32</v>
      </c>
      <c r="C5008" s="2" t="s">
        <v>6</v>
      </c>
      <c r="D5008" s="2" t="s">
        <v>7</v>
      </c>
      <c r="E5008" s="2" t="s">
        <v>12</v>
      </c>
      <c r="F5008" s="2" t="s">
        <v>61</v>
      </c>
      <c r="G5008" s="1">
        <v>890</v>
      </c>
      <c r="H5008" s="1">
        <v>336</v>
      </c>
      <c r="I5008" s="4">
        <v>4</v>
      </c>
      <c r="J5008" s="2" t="s">
        <v>70</v>
      </c>
      <c r="K5008" s="1">
        <f>Tabelle111[[#This Row],[Menge kg Nges]]/1000</f>
        <v>0.89</v>
      </c>
      <c r="L5008" s="1">
        <f>Tabelle111[[#This Row],[Menge kg P2O5]]/1000</f>
        <v>0.33600000000000002</v>
      </c>
      <c r="M5008" s="1">
        <f>Tabelle111[[#This Row],[Menge t Nges]]/Tabelle111[[#This Row],[Anzahl Lieferscheine]]</f>
        <v>0.2225</v>
      </c>
      <c r="N5008" s="1">
        <f>Tabelle111[[#This Row],[Menge t P2O5]]/Tabelle111[[#This Row],[Anzahl Lieferscheine]]</f>
        <v>8.4000000000000005E-2</v>
      </c>
    </row>
    <row r="5009" spans="1:14" x14ac:dyDescent="0.2">
      <c r="A5009" s="2" t="s">
        <v>29</v>
      </c>
      <c r="B5009" s="2" t="s">
        <v>32</v>
      </c>
      <c r="C5009" s="2" t="s">
        <v>6</v>
      </c>
      <c r="D5009" s="2" t="s">
        <v>7</v>
      </c>
      <c r="E5009" s="2" t="s">
        <v>14</v>
      </c>
      <c r="F5009" s="2" t="s">
        <v>61</v>
      </c>
      <c r="G5009" s="1">
        <v>135</v>
      </c>
      <c r="H5009" s="1">
        <v>58.5</v>
      </c>
      <c r="I5009" s="4">
        <v>1</v>
      </c>
      <c r="J5009" s="2" t="s">
        <v>70</v>
      </c>
      <c r="K5009" s="1">
        <f>Tabelle111[[#This Row],[Menge kg Nges]]/1000</f>
        <v>0.13500000000000001</v>
      </c>
      <c r="L5009" s="1">
        <f>Tabelle111[[#This Row],[Menge kg P2O5]]/1000</f>
        <v>5.8500000000000003E-2</v>
      </c>
      <c r="M5009" s="1">
        <f>Tabelle111[[#This Row],[Menge t Nges]]/Tabelle111[[#This Row],[Anzahl Lieferscheine]]</f>
        <v>0.13500000000000001</v>
      </c>
      <c r="N5009" s="1">
        <f>Tabelle111[[#This Row],[Menge t P2O5]]/Tabelle111[[#This Row],[Anzahl Lieferscheine]]</f>
        <v>5.8500000000000003E-2</v>
      </c>
    </row>
    <row r="5010" spans="1:14" x14ac:dyDescent="0.2">
      <c r="A5010" s="2" t="s">
        <v>29</v>
      </c>
      <c r="B5010" s="2" t="s">
        <v>32</v>
      </c>
      <c r="C5010" s="2" t="s">
        <v>6</v>
      </c>
      <c r="D5010" s="2" t="s">
        <v>15</v>
      </c>
      <c r="E5010" s="2" t="s">
        <v>18</v>
      </c>
      <c r="F5010" s="2" t="s">
        <v>61</v>
      </c>
      <c r="G5010" s="1">
        <v>218.4</v>
      </c>
      <c r="H5010" s="1">
        <v>176.8</v>
      </c>
      <c r="I5010" s="4">
        <v>1</v>
      </c>
      <c r="J5010" s="2" t="s">
        <v>70</v>
      </c>
      <c r="K5010" s="1">
        <f>Tabelle111[[#This Row],[Menge kg Nges]]/1000</f>
        <v>0.21840000000000001</v>
      </c>
      <c r="L5010" s="1">
        <f>Tabelle111[[#This Row],[Menge kg P2O5]]/1000</f>
        <v>0.17680000000000001</v>
      </c>
      <c r="M5010" s="1">
        <f>Tabelle111[[#This Row],[Menge t Nges]]/Tabelle111[[#This Row],[Anzahl Lieferscheine]]</f>
        <v>0.21840000000000001</v>
      </c>
      <c r="N5010" s="1">
        <f>Tabelle111[[#This Row],[Menge t P2O5]]/Tabelle111[[#This Row],[Anzahl Lieferscheine]]</f>
        <v>0.17680000000000001</v>
      </c>
    </row>
    <row r="5011" spans="1:14" x14ac:dyDescent="0.2">
      <c r="A5011" s="2" t="s">
        <v>29</v>
      </c>
      <c r="B5011" s="2" t="s">
        <v>32</v>
      </c>
      <c r="C5011" s="2" t="s">
        <v>6</v>
      </c>
      <c r="D5011" s="2" t="s">
        <v>15</v>
      </c>
      <c r="E5011" s="2" t="s">
        <v>20</v>
      </c>
      <c r="F5011" s="2" t="s">
        <v>61</v>
      </c>
      <c r="G5011" s="1">
        <v>112.64</v>
      </c>
      <c r="H5011" s="1">
        <v>64</v>
      </c>
      <c r="I5011" s="4">
        <v>3</v>
      </c>
      <c r="J5011" s="2" t="s">
        <v>70</v>
      </c>
      <c r="K5011" s="1">
        <f>Tabelle111[[#This Row],[Menge kg Nges]]/1000</f>
        <v>0.11264</v>
      </c>
      <c r="L5011" s="1">
        <f>Tabelle111[[#This Row],[Menge kg P2O5]]/1000</f>
        <v>6.4000000000000001E-2</v>
      </c>
      <c r="M5011" s="1">
        <f>Tabelle111[[#This Row],[Menge t Nges]]/Tabelle111[[#This Row],[Anzahl Lieferscheine]]</f>
        <v>3.7546666666666666E-2</v>
      </c>
      <c r="N5011" s="1">
        <f>Tabelle111[[#This Row],[Menge t P2O5]]/Tabelle111[[#This Row],[Anzahl Lieferscheine]]</f>
        <v>2.1333333333333333E-2</v>
      </c>
    </row>
    <row r="5012" spans="1:14" x14ac:dyDescent="0.2">
      <c r="A5012" s="2" t="s">
        <v>29</v>
      </c>
      <c r="B5012" s="2" t="s">
        <v>32</v>
      </c>
      <c r="C5012" s="2" t="s">
        <v>25</v>
      </c>
      <c r="D5012" s="2" t="s">
        <v>25</v>
      </c>
      <c r="E5012" s="2" t="s">
        <v>26</v>
      </c>
      <c r="F5012" s="2" t="s">
        <v>61</v>
      </c>
      <c r="G5012" s="1">
        <v>5000</v>
      </c>
      <c r="H5012" s="1">
        <v>2500</v>
      </c>
      <c r="I5012" s="4">
        <v>12</v>
      </c>
      <c r="J5012" s="2" t="s">
        <v>70</v>
      </c>
      <c r="K5012" s="1">
        <f>Tabelle111[[#This Row],[Menge kg Nges]]/1000</f>
        <v>5</v>
      </c>
      <c r="L5012" s="1">
        <f>Tabelle111[[#This Row],[Menge kg P2O5]]/1000</f>
        <v>2.5</v>
      </c>
      <c r="M5012" s="1">
        <f>Tabelle111[[#This Row],[Menge t Nges]]/Tabelle111[[#This Row],[Anzahl Lieferscheine]]</f>
        <v>0.41666666666666669</v>
      </c>
      <c r="N5012" s="1">
        <f>Tabelle111[[#This Row],[Menge t P2O5]]/Tabelle111[[#This Row],[Anzahl Lieferscheine]]</f>
        <v>0.20833333333333334</v>
      </c>
    </row>
    <row r="5013" spans="1:14" x14ac:dyDescent="0.2">
      <c r="A5013" s="2" t="s">
        <v>29</v>
      </c>
      <c r="B5013" s="2" t="s">
        <v>27</v>
      </c>
      <c r="C5013" s="2" t="s">
        <v>6</v>
      </c>
      <c r="D5013" s="2" t="s">
        <v>7</v>
      </c>
      <c r="E5013" s="2" t="s">
        <v>9</v>
      </c>
      <c r="F5013" s="2" t="s">
        <v>61</v>
      </c>
      <c r="G5013" s="1">
        <v>6948</v>
      </c>
      <c r="H5013" s="1">
        <v>2909.8</v>
      </c>
      <c r="I5013" s="4">
        <v>22</v>
      </c>
      <c r="J5013" s="2" t="s">
        <v>70</v>
      </c>
      <c r="K5013" s="1">
        <f>Tabelle111[[#This Row],[Menge kg Nges]]/1000</f>
        <v>6.9480000000000004</v>
      </c>
      <c r="L5013" s="1">
        <f>Tabelle111[[#This Row],[Menge kg P2O5]]/1000</f>
        <v>2.9098000000000002</v>
      </c>
      <c r="M5013" s="1">
        <f>Tabelle111[[#This Row],[Menge t Nges]]/Tabelle111[[#This Row],[Anzahl Lieferscheine]]</f>
        <v>0.31581818181818183</v>
      </c>
      <c r="N5013" s="1">
        <f>Tabelle111[[#This Row],[Menge t P2O5]]/Tabelle111[[#This Row],[Anzahl Lieferscheine]]</f>
        <v>0.13226363636363636</v>
      </c>
    </row>
    <row r="5014" spans="1:14" x14ac:dyDescent="0.2">
      <c r="A5014" s="2" t="s">
        <v>29</v>
      </c>
      <c r="B5014" s="2" t="s">
        <v>27</v>
      </c>
      <c r="C5014" s="2" t="s">
        <v>6</v>
      </c>
      <c r="D5014" s="2" t="s">
        <v>7</v>
      </c>
      <c r="E5014" s="2" t="s">
        <v>12</v>
      </c>
      <c r="F5014" s="2" t="s">
        <v>61</v>
      </c>
      <c r="G5014" s="1">
        <v>5435.04</v>
      </c>
      <c r="H5014" s="1">
        <v>2536.5600000000004</v>
      </c>
      <c r="I5014" s="4">
        <v>5</v>
      </c>
      <c r="J5014" s="2" t="s">
        <v>70</v>
      </c>
      <c r="K5014" s="1">
        <f>Tabelle111[[#This Row],[Menge kg Nges]]/1000</f>
        <v>5.4350399999999999</v>
      </c>
      <c r="L5014" s="1">
        <f>Tabelle111[[#This Row],[Menge kg P2O5]]/1000</f>
        <v>2.5365600000000006</v>
      </c>
      <c r="M5014" s="1">
        <f>Tabelle111[[#This Row],[Menge t Nges]]/Tabelle111[[#This Row],[Anzahl Lieferscheine]]</f>
        <v>1.087008</v>
      </c>
      <c r="N5014" s="1">
        <f>Tabelle111[[#This Row],[Menge t P2O5]]/Tabelle111[[#This Row],[Anzahl Lieferscheine]]</f>
        <v>0.5073120000000001</v>
      </c>
    </row>
    <row r="5015" spans="1:14" x14ac:dyDescent="0.2">
      <c r="A5015" s="2" t="s">
        <v>29</v>
      </c>
      <c r="B5015" s="2" t="s">
        <v>27</v>
      </c>
      <c r="C5015" s="2" t="s">
        <v>6</v>
      </c>
      <c r="D5015" s="2" t="s">
        <v>7</v>
      </c>
      <c r="E5015" s="2" t="s">
        <v>13</v>
      </c>
      <c r="F5015" s="2" t="s">
        <v>61</v>
      </c>
      <c r="G5015" s="1">
        <v>9963.7699999999986</v>
      </c>
      <c r="H5015" s="1">
        <v>5926.0700000000015</v>
      </c>
      <c r="I5015" s="4">
        <v>56</v>
      </c>
      <c r="J5015" s="2" t="s">
        <v>70</v>
      </c>
      <c r="K5015" s="1">
        <f>Tabelle111[[#This Row],[Menge kg Nges]]/1000</f>
        <v>9.9637699999999985</v>
      </c>
      <c r="L5015" s="1">
        <f>Tabelle111[[#This Row],[Menge kg P2O5]]/1000</f>
        <v>5.9260700000000019</v>
      </c>
      <c r="M5015" s="1">
        <f>Tabelle111[[#This Row],[Menge t Nges]]/Tabelle111[[#This Row],[Anzahl Lieferscheine]]</f>
        <v>0.17792446428571426</v>
      </c>
      <c r="N5015" s="1">
        <f>Tabelle111[[#This Row],[Menge t P2O5]]/Tabelle111[[#This Row],[Anzahl Lieferscheine]]</f>
        <v>0.1058226785714286</v>
      </c>
    </row>
    <row r="5016" spans="1:14" x14ac:dyDescent="0.2">
      <c r="A5016" s="2" t="s">
        <v>29</v>
      </c>
      <c r="B5016" s="2" t="s">
        <v>27</v>
      </c>
      <c r="C5016" s="2" t="s">
        <v>6</v>
      </c>
      <c r="D5016" s="2" t="s">
        <v>15</v>
      </c>
      <c r="E5016" s="2" t="s">
        <v>20</v>
      </c>
      <c r="F5016" s="2" t="s">
        <v>61</v>
      </c>
      <c r="G5016" s="1">
        <v>3132.7999999999984</v>
      </c>
      <c r="H5016" s="1">
        <v>1780</v>
      </c>
      <c r="I5016" s="4">
        <v>44</v>
      </c>
      <c r="J5016" s="2" t="s">
        <v>70</v>
      </c>
      <c r="K5016" s="1">
        <f>Tabelle111[[#This Row],[Menge kg Nges]]/1000</f>
        <v>3.1327999999999983</v>
      </c>
      <c r="L5016" s="1">
        <f>Tabelle111[[#This Row],[Menge kg P2O5]]/1000</f>
        <v>1.78</v>
      </c>
      <c r="M5016" s="1">
        <f>Tabelle111[[#This Row],[Menge t Nges]]/Tabelle111[[#This Row],[Anzahl Lieferscheine]]</f>
        <v>7.1199999999999958E-2</v>
      </c>
      <c r="N5016" s="1">
        <f>Tabelle111[[#This Row],[Menge t P2O5]]/Tabelle111[[#This Row],[Anzahl Lieferscheine]]</f>
        <v>4.0454545454545458E-2</v>
      </c>
    </row>
    <row r="5017" spans="1:14" x14ac:dyDescent="0.2">
      <c r="A5017" s="2" t="s">
        <v>29</v>
      </c>
      <c r="B5017" s="2" t="s">
        <v>27</v>
      </c>
      <c r="C5017" s="2" t="s">
        <v>6</v>
      </c>
      <c r="D5017" s="2" t="s">
        <v>15</v>
      </c>
      <c r="E5017" s="2" t="s">
        <v>21</v>
      </c>
      <c r="F5017" s="2" t="s">
        <v>61</v>
      </c>
      <c r="G5017" s="1">
        <v>1374.1</v>
      </c>
      <c r="H5017" s="1">
        <v>765.8</v>
      </c>
      <c r="I5017" s="4">
        <v>4</v>
      </c>
      <c r="J5017" s="2" t="s">
        <v>70</v>
      </c>
      <c r="K5017" s="1">
        <f>Tabelle111[[#This Row],[Menge kg Nges]]/1000</f>
        <v>1.3740999999999999</v>
      </c>
      <c r="L5017" s="1">
        <f>Tabelle111[[#This Row],[Menge kg P2O5]]/1000</f>
        <v>0.76579999999999993</v>
      </c>
      <c r="M5017" s="1">
        <f>Tabelle111[[#This Row],[Menge t Nges]]/Tabelle111[[#This Row],[Anzahl Lieferscheine]]</f>
        <v>0.34352499999999997</v>
      </c>
      <c r="N5017" s="1">
        <f>Tabelle111[[#This Row],[Menge t P2O5]]/Tabelle111[[#This Row],[Anzahl Lieferscheine]]</f>
        <v>0.19144999999999998</v>
      </c>
    </row>
    <row r="5018" spans="1:14" x14ac:dyDescent="0.2">
      <c r="A5018" s="2" t="s">
        <v>29</v>
      </c>
      <c r="B5018" s="2" t="s">
        <v>27</v>
      </c>
      <c r="C5018" s="2" t="s">
        <v>6</v>
      </c>
      <c r="D5018" s="2" t="s">
        <v>15</v>
      </c>
      <c r="E5018" s="2" t="s">
        <v>9</v>
      </c>
      <c r="F5018" s="2" t="s">
        <v>61</v>
      </c>
      <c r="G5018" s="1">
        <v>567.79999999999995</v>
      </c>
      <c r="H5018" s="1">
        <v>306</v>
      </c>
      <c r="I5018" s="4">
        <v>2</v>
      </c>
      <c r="J5018" s="2" t="s">
        <v>70</v>
      </c>
      <c r="K5018" s="1">
        <f>Tabelle111[[#This Row],[Menge kg Nges]]/1000</f>
        <v>0.56779999999999997</v>
      </c>
      <c r="L5018" s="1">
        <f>Tabelle111[[#This Row],[Menge kg P2O5]]/1000</f>
        <v>0.30599999999999999</v>
      </c>
      <c r="M5018" s="1">
        <f>Tabelle111[[#This Row],[Menge t Nges]]/Tabelle111[[#This Row],[Anzahl Lieferscheine]]</f>
        <v>0.28389999999999999</v>
      </c>
      <c r="N5018" s="1">
        <f>Tabelle111[[#This Row],[Menge t P2O5]]/Tabelle111[[#This Row],[Anzahl Lieferscheine]]</f>
        <v>0.153</v>
      </c>
    </row>
    <row r="5019" spans="1:14" x14ac:dyDescent="0.2">
      <c r="A5019" s="2" t="s">
        <v>29</v>
      </c>
      <c r="B5019" s="2" t="s">
        <v>27</v>
      </c>
      <c r="C5019" s="2" t="s">
        <v>25</v>
      </c>
      <c r="D5019" s="2" t="s">
        <v>25</v>
      </c>
      <c r="E5019" s="2" t="s">
        <v>26</v>
      </c>
      <c r="F5019" s="2" t="s">
        <v>61</v>
      </c>
      <c r="G5019" s="1">
        <v>19956.239999999998</v>
      </c>
      <c r="H5019" s="1">
        <v>8941.9800000000014</v>
      </c>
      <c r="I5019" s="4">
        <v>34</v>
      </c>
      <c r="J5019" s="2" t="s">
        <v>70</v>
      </c>
      <c r="K5019" s="1">
        <f>Tabelle111[[#This Row],[Menge kg Nges]]/1000</f>
        <v>19.956239999999998</v>
      </c>
      <c r="L5019" s="1">
        <f>Tabelle111[[#This Row],[Menge kg P2O5]]/1000</f>
        <v>8.9419800000000009</v>
      </c>
      <c r="M5019" s="1">
        <f>Tabelle111[[#This Row],[Menge t Nges]]/Tabelle111[[#This Row],[Anzahl Lieferscheine]]</f>
        <v>0.58694823529411755</v>
      </c>
      <c r="N5019" s="1">
        <f>Tabelle111[[#This Row],[Menge t P2O5]]/Tabelle111[[#This Row],[Anzahl Lieferscheine]]</f>
        <v>0.26299941176470593</v>
      </c>
    </row>
    <row r="5020" spans="1:14" x14ac:dyDescent="0.2">
      <c r="A5020" s="2" t="s">
        <v>29</v>
      </c>
      <c r="B5020" s="2" t="s">
        <v>33</v>
      </c>
      <c r="C5020" s="2" t="s">
        <v>6</v>
      </c>
      <c r="D5020" s="2" t="s">
        <v>7</v>
      </c>
      <c r="E5020" s="2" t="s">
        <v>9</v>
      </c>
      <c r="F5020" s="2" t="s">
        <v>61</v>
      </c>
      <c r="G5020" s="1">
        <v>5151.3600000000006</v>
      </c>
      <c r="H5020" s="1">
        <v>2370.88</v>
      </c>
      <c r="I5020" s="4">
        <v>25</v>
      </c>
      <c r="J5020" s="2" t="s">
        <v>70</v>
      </c>
      <c r="K5020" s="1">
        <f>Tabelle111[[#This Row],[Menge kg Nges]]/1000</f>
        <v>5.1513600000000004</v>
      </c>
      <c r="L5020" s="1">
        <f>Tabelle111[[#This Row],[Menge kg P2O5]]/1000</f>
        <v>2.3708800000000001</v>
      </c>
      <c r="M5020" s="1">
        <f>Tabelle111[[#This Row],[Menge t Nges]]/Tabelle111[[#This Row],[Anzahl Lieferscheine]]</f>
        <v>0.20605440000000003</v>
      </c>
      <c r="N5020" s="1">
        <f>Tabelle111[[#This Row],[Menge t P2O5]]/Tabelle111[[#This Row],[Anzahl Lieferscheine]]</f>
        <v>9.4835200000000008E-2</v>
      </c>
    </row>
    <row r="5021" spans="1:14" x14ac:dyDescent="0.2">
      <c r="A5021" s="2" t="s">
        <v>29</v>
      </c>
      <c r="B5021" s="2" t="s">
        <v>33</v>
      </c>
      <c r="C5021" s="2" t="s">
        <v>6</v>
      </c>
      <c r="D5021" s="2" t="s">
        <v>7</v>
      </c>
      <c r="E5021" s="2" t="s">
        <v>10</v>
      </c>
      <c r="F5021" s="2" t="s">
        <v>61</v>
      </c>
      <c r="G5021" s="1">
        <v>460</v>
      </c>
      <c r="H5021" s="1">
        <v>180</v>
      </c>
      <c r="I5021" s="4">
        <v>1</v>
      </c>
      <c r="J5021" s="2" t="s">
        <v>70</v>
      </c>
      <c r="K5021" s="1">
        <f>Tabelle111[[#This Row],[Menge kg Nges]]/1000</f>
        <v>0.46</v>
      </c>
      <c r="L5021" s="1">
        <f>Tabelle111[[#This Row],[Menge kg P2O5]]/1000</f>
        <v>0.18</v>
      </c>
      <c r="M5021" s="1">
        <f>Tabelle111[[#This Row],[Menge t Nges]]/Tabelle111[[#This Row],[Anzahl Lieferscheine]]</f>
        <v>0.46</v>
      </c>
      <c r="N5021" s="1">
        <f>Tabelle111[[#This Row],[Menge t P2O5]]/Tabelle111[[#This Row],[Anzahl Lieferscheine]]</f>
        <v>0.18</v>
      </c>
    </row>
    <row r="5022" spans="1:14" x14ac:dyDescent="0.2">
      <c r="A5022" s="2" t="s">
        <v>29</v>
      </c>
      <c r="B5022" s="2" t="s">
        <v>33</v>
      </c>
      <c r="C5022" s="2" t="s">
        <v>6</v>
      </c>
      <c r="D5022" s="2" t="s">
        <v>7</v>
      </c>
      <c r="E5022" s="2" t="s">
        <v>12</v>
      </c>
      <c r="F5022" s="2" t="s">
        <v>61</v>
      </c>
      <c r="G5022" s="1">
        <v>450.32</v>
      </c>
      <c r="H5022" s="1">
        <v>221.52</v>
      </c>
      <c r="I5022" s="4">
        <v>1</v>
      </c>
      <c r="J5022" s="2" t="s">
        <v>70</v>
      </c>
      <c r="K5022" s="1">
        <f>Tabelle111[[#This Row],[Menge kg Nges]]/1000</f>
        <v>0.45032</v>
      </c>
      <c r="L5022" s="1">
        <f>Tabelle111[[#This Row],[Menge kg P2O5]]/1000</f>
        <v>0.22152000000000002</v>
      </c>
      <c r="M5022" s="1">
        <f>Tabelle111[[#This Row],[Menge t Nges]]/Tabelle111[[#This Row],[Anzahl Lieferscheine]]</f>
        <v>0.45032</v>
      </c>
      <c r="N5022" s="1">
        <f>Tabelle111[[#This Row],[Menge t P2O5]]/Tabelle111[[#This Row],[Anzahl Lieferscheine]]</f>
        <v>0.22152000000000002</v>
      </c>
    </row>
    <row r="5023" spans="1:14" x14ac:dyDescent="0.2">
      <c r="A5023" s="2" t="s">
        <v>29</v>
      </c>
      <c r="B5023" s="2" t="s">
        <v>33</v>
      </c>
      <c r="C5023" s="2" t="s">
        <v>6</v>
      </c>
      <c r="D5023" s="2" t="s">
        <v>15</v>
      </c>
      <c r="E5023" s="2" t="s">
        <v>21</v>
      </c>
      <c r="F5023" s="2" t="s">
        <v>61</v>
      </c>
      <c r="G5023" s="1">
        <v>343.99</v>
      </c>
      <c r="H5023" s="1">
        <v>182.82</v>
      </c>
      <c r="I5023" s="4">
        <v>3</v>
      </c>
      <c r="J5023" s="2" t="s">
        <v>70</v>
      </c>
      <c r="K5023" s="1">
        <f>Tabelle111[[#This Row],[Menge kg Nges]]/1000</f>
        <v>0.34399000000000002</v>
      </c>
      <c r="L5023" s="1">
        <f>Tabelle111[[#This Row],[Menge kg P2O5]]/1000</f>
        <v>0.18281999999999998</v>
      </c>
      <c r="M5023" s="1">
        <f>Tabelle111[[#This Row],[Menge t Nges]]/Tabelle111[[#This Row],[Anzahl Lieferscheine]]</f>
        <v>0.11466333333333334</v>
      </c>
      <c r="N5023" s="1">
        <f>Tabelle111[[#This Row],[Menge t P2O5]]/Tabelle111[[#This Row],[Anzahl Lieferscheine]]</f>
        <v>6.0939999999999994E-2</v>
      </c>
    </row>
    <row r="5024" spans="1:14" x14ac:dyDescent="0.2">
      <c r="A5024" s="2" t="s">
        <v>29</v>
      </c>
      <c r="B5024" s="2" t="s">
        <v>33</v>
      </c>
      <c r="C5024" s="2" t="s">
        <v>6</v>
      </c>
      <c r="D5024" s="2" t="s">
        <v>15</v>
      </c>
      <c r="E5024" s="2" t="s">
        <v>9</v>
      </c>
      <c r="F5024" s="2" t="s">
        <v>61</v>
      </c>
      <c r="G5024" s="1">
        <v>184</v>
      </c>
      <c r="H5024" s="1">
        <v>82.5</v>
      </c>
      <c r="I5024" s="4">
        <v>1</v>
      </c>
      <c r="J5024" s="2" t="s">
        <v>70</v>
      </c>
      <c r="K5024" s="1">
        <f>Tabelle111[[#This Row],[Menge kg Nges]]/1000</f>
        <v>0.184</v>
      </c>
      <c r="L5024" s="1">
        <f>Tabelle111[[#This Row],[Menge kg P2O5]]/1000</f>
        <v>8.2500000000000004E-2</v>
      </c>
      <c r="M5024" s="1">
        <f>Tabelle111[[#This Row],[Menge t Nges]]/Tabelle111[[#This Row],[Anzahl Lieferscheine]]</f>
        <v>0.184</v>
      </c>
      <c r="N5024" s="1">
        <f>Tabelle111[[#This Row],[Menge t P2O5]]/Tabelle111[[#This Row],[Anzahl Lieferscheine]]</f>
        <v>8.2500000000000004E-2</v>
      </c>
    </row>
    <row r="5025" spans="1:14" x14ac:dyDescent="0.2">
      <c r="A5025" s="2" t="s">
        <v>29</v>
      </c>
      <c r="B5025" s="2" t="s">
        <v>33</v>
      </c>
      <c r="C5025" s="2" t="s">
        <v>25</v>
      </c>
      <c r="D5025" s="2" t="s">
        <v>25</v>
      </c>
      <c r="E5025" s="2" t="s">
        <v>26</v>
      </c>
      <c r="F5025" s="2" t="s">
        <v>61</v>
      </c>
      <c r="G5025" s="1">
        <v>1208.74</v>
      </c>
      <c r="H5025" s="1">
        <v>439.4</v>
      </c>
      <c r="I5025" s="4">
        <v>4</v>
      </c>
      <c r="J5025" s="2" t="s">
        <v>70</v>
      </c>
      <c r="K5025" s="1">
        <f>Tabelle111[[#This Row],[Menge kg Nges]]/1000</f>
        <v>1.2087399999999999</v>
      </c>
      <c r="L5025" s="1">
        <f>Tabelle111[[#This Row],[Menge kg P2O5]]/1000</f>
        <v>0.43939999999999996</v>
      </c>
      <c r="M5025" s="1">
        <f>Tabelle111[[#This Row],[Menge t Nges]]/Tabelle111[[#This Row],[Anzahl Lieferscheine]]</f>
        <v>0.30218499999999998</v>
      </c>
      <c r="N5025" s="1">
        <f>Tabelle111[[#This Row],[Menge t P2O5]]/Tabelle111[[#This Row],[Anzahl Lieferscheine]]</f>
        <v>0.10984999999999999</v>
      </c>
    </row>
    <row r="5026" spans="1:14" x14ac:dyDescent="0.2">
      <c r="A5026" s="2" t="s">
        <v>29</v>
      </c>
      <c r="B5026" s="2" t="s">
        <v>33</v>
      </c>
      <c r="C5026" s="2" t="s">
        <v>63</v>
      </c>
      <c r="D5026" s="2" t="s">
        <v>63</v>
      </c>
      <c r="E5026" s="2" t="s">
        <v>63</v>
      </c>
      <c r="F5026" s="2" t="s">
        <v>61</v>
      </c>
      <c r="G5026" s="1">
        <v>312</v>
      </c>
      <c r="H5026" s="1">
        <v>360</v>
      </c>
      <c r="I5026" s="4">
        <v>1</v>
      </c>
      <c r="J5026" s="2" t="s">
        <v>70</v>
      </c>
      <c r="K5026" s="1">
        <f>Tabelle111[[#This Row],[Menge kg Nges]]/1000</f>
        <v>0.312</v>
      </c>
      <c r="L5026" s="1">
        <f>Tabelle111[[#This Row],[Menge kg P2O5]]/1000</f>
        <v>0.36</v>
      </c>
      <c r="M5026" s="1">
        <f>Tabelle111[[#This Row],[Menge t Nges]]/Tabelle111[[#This Row],[Anzahl Lieferscheine]]</f>
        <v>0.312</v>
      </c>
      <c r="N5026" s="1">
        <f>Tabelle111[[#This Row],[Menge t P2O5]]/Tabelle111[[#This Row],[Anzahl Lieferscheine]]</f>
        <v>0.36</v>
      </c>
    </row>
    <row r="5027" spans="1:14" x14ac:dyDescent="0.2">
      <c r="A5027" s="2" t="s">
        <v>29</v>
      </c>
      <c r="B5027" s="2" t="s">
        <v>40</v>
      </c>
      <c r="C5027" s="2" t="s">
        <v>6</v>
      </c>
      <c r="D5027" s="2" t="s">
        <v>7</v>
      </c>
      <c r="E5027" s="2" t="s">
        <v>14</v>
      </c>
      <c r="F5027" s="2" t="s">
        <v>61</v>
      </c>
      <c r="G5027" s="1">
        <v>513</v>
      </c>
      <c r="H5027" s="1">
        <v>266</v>
      </c>
      <c r="I5027" s="4">
        <v>2</v>
      </c>
      <c r="J5027" s="2" t="s">
        <v>70</v>
      </c>
      <c r="K5027" s="1">
        <f>Tabelle111[[#This Row],[Menge kg Nges]]/1000</f>
        <v>0.51300000000000001</v>
      </c>
      <c r="L5027" s="1">
        <f>Tabelle111[[#This Row],[Menge kg P2O5]]/1000</f>
        <v>0.26600000000000001</v>
      </c>
      <c r="M5027" s="1">
        <f>Tabelle111[[#This Row],[Menge t Nges]]/Tabelle111[[#This Row],[Anzahl Lieferscheine]]</f>
        <v>0.25650000000000001</v>
      </c>
      <c r="N5027" s="1">
        <f>Tabelle111[[#This Row],[Menge t P2O5]]/Tabelle111[[#This Row],[Anzahl Lieferscheine]]</f>
        <v>0.13300000000000001</v>
      </c>
    </row>
    <row r="5028" spans="1:14" x14ac:dyDescent="0.2">
      <c r="A5028" s="2" t="s">
        <v>32</v>
      </c>
      <c r="B5028" s="2" t="s">
        <v>5</v>
      </c>
      <c r="C5028" s="2" t="s">
        <v>6</v>
      </c>
      <c r="D5028" s="2" t="s">
        <v>15</v>
      </c>
      <c r="E5028" s="2" t="s">
        <v>8</v>
      </c>
      <c r="F5028" s="2" t="s">
        <v>61</v>
      </c>
      <c r="G5028" s="1">
        <v>624</v>
      </c>
      <c r="H5028" s="1">
        <v>537.6</v>
      </c>
      <c r="I5028" s="4">
        <v>3</v>
      </c>
      <c r="J5028" s="2" t="s">
        <v>70</v>
      </c>
      <c r="K5028" s="1">
        <f>Tabelle111[[#This Row],[Menge kg Nges]]/1000</f>
        <v>0.624</v>
      </c>
      <c r="L5028" s="1">
        <f>Tabelle111[[#This Row],[Menge kg P2O5]]/1000</f>
        <v>0.53760000000000008</v>
      </c>
      <c r="M5028" s="1">
        <f>Tabelle111[[#This Row],[Menge t Nges]]/Tabelle111[[#This Row],[Anzahl Lieferscheine]]</f>
        <v>0.20799999999999999</v>
      </c>
      <c r="N5028" s="1">
        <f>Tabelle111[[#This Row],[Menge t P2O5]]/Tabelle111[[#This Row],[Anzahl Lieferscheine]]</f>
        <v>0.17920000000000003</v>
      </c>
    </row>
    <row r="5029" spans="1:14" x14ac:dyDescent="0.2">
      <c r="A5029" s="2" t="s">
        <v>32</v>
      </c>
      <c r="B5029" s="2" t="s">
        <v>5</v>
      </c>
      <c r="C5029" s="2" t="s">
        <v>6</v>
      </c>
      <c r="D5029" s="2" t="s">
        <v>15</v>
      </c>
      <c r="E5029" s="2" t="s">
        <v>9</v>
      </c>
      <c r="F5029" s="2" t="s">
        <v>61</v>
      </c>
      <c r="G5029" s="1">
        <v>456.3</v>
      </c>
      <c r="H5029" s="1">
        <v>303.75</v>
      </c>
      <c r="I5029" s="4">
        <v>1</v>
      </c>
      <c r="J5029" s="2" t="s">
        <v>70</v>
      </c>
      <c r="K5029" s="1">
        <f>Tabelle111[[#This Row],[Menge kg Nges]]/1000</f>
        <v>0.45630000000000004</v>
      </c>
      <c r="L5029" s="1">
        <f>Tabelle111[[#This Row],[Menge kg P2O5]]/1000</f>
        <v>0.30375000000000002</v>
      </c>
      <c r="M5029" s="1">
        <f>Tabelle111[[#This Row],[Menge t Nges]]/Tabelle111[[#This Row],[Anzahl Lieferscheine]]</f>
        <v>0.45630000000000004</v>
      </c>
      <c r="N5029" s="1">
        <f>Tabelle111[[#This Row],[Menge t P2O5]]/Tabelle111[[#This Row],[Anzahl Lieferscheine]]</f>
        <v>0.30375000000000002</v>
      </c>
    </row>
    <row r="5030" spans="1:14" x14ac:dyDescent="0.2">
      <c r="A5030" s="2" t="s">
        <v>32</v>
      </c>
      <c r="B5030" s="2" t="s">
        <v>5</v>
      </c>
      <c r="C5030" s="2" t="s">
        <v>25</v>
      </c>
      <c r="D5030" s="2" t="s">
        <v>25</v>
      </c>
      <c r="E5030" s="2" t="s">
        <v>26</v>
      </c>
      <c r="F5030" s="2" t="s">
        <v>61</v>
      </c>
      <c r="G5030" s="1">
        <v>52468.779999999992</v>
      </c>
      <c r="H5030" s="1">
        <v>20818.420000000006</v>
      </c>
      <c r="I5030" s="4">
        <v>52</v>
      </c>
      <c r="J5030" s="2" t="s">
        <v>70</v>
      </c>
      <c r="K5030" s="1">
        <f>Tabelle111[[#This Row],[Menge kg Nges]]/1000</f>
        <v>52.468779999999988</v>
      </c>
      <c r="L5030" s="1">
        <f>Tabelle111[[#This Row],[Menge kg P2O5]]/1000</f>
        <v>20.818420000000007</v>
      </c>
      <c r="M5030" s="1">
        <f>Tabelle111[[#This Row],[Menge t Nges]]/Tabelle111[[#This Row],[Anzahl Lieferscheine]]</f>
        <v>1.0090149999999998</v>
      </c>
      <c r="N5030" s="1">
        <f>Tabelle111[[#This Row],[Menge t P2O5]]/Tabelle111[[#This Row],[Anzahl Lieferscheine]]</f>
        <v>0.40035423076923088</v>
      </c>
    </row>
    <row r="5031" spans="1:14" x14ac:dyDescent="0.2">
      <c r="A5031" s="2" t="s">
        <v>32</v>
      </c>
      <c r="B5031" s="2" t="s">
        <v>29</v>
      </c>
      <c r="C5031" s="2" t="s">
        <v>6</v>
      </c>
      <c r="D5031" s="2" t="s">
        <v>7</v>
      </c>
      <c r="E5031" s="2" t="s">
        <v>8</v>
      </c>
      <c r="F5031" s="2" t="s">
        <v>61</v>
      </c>
      <c r="G5031" s="1">
        <v>1909.3600000000001</v>
      </c>
      <c r="H5031" s="1">
        <v>797.36</v>
      </c>
      <c r="I5031" s="4">
        <v>5</v>
      </c>
      <c r="J5031" s="2" t="s">
        <v>70</v>
      </c>
      <c r="K5031" s="1">
        <f>Tabelle111[[#This Row],[Menge kg Nges]]/1000</f>
        <v>1.9093600000000002</v>
      </c>
      <c r="L5031" s="1">
        <f>Tabelle111[[#This Row],[Menge kg P2O5]]/1000</f>
        <v>0.79736000000000007</v>
      </c>
      <c r="M5031" s="1">
        <f>Tabelle111[[#This Row],[Menge t Nges]]/Tabelle111[[#This Row],[Anzahl Lieferscheine]]</f>
        <v>0.38187200000000004</v>
      </c>
      <c r="N5031" s="1">
        <f>Tabelle111[[#This Row],[Menge t P2O5]]/Tabelle111[[#This Row],[Anzahl Lieferscheine]]</f>
        <v>0.159472</v>
      </c>
    </row>
    <row r="5032" spans="1:14" x14ac:dyDescent="0.2">
      <c r="A5032" s="2" t="s">
        <v>32</v>
      </c>
      <c r="B5032" s="2" t="s">
        <v>29</v>
      </c>
      <c r="C5032" s="2" t="s">
        <v>6</v>
      </c>
      <c r="D5032" s="2" t="s">
        <v>7</v>
      </c>
      <c r="E5032" s="2" t="s">
        <v>9</v>
      </c>
      <c r="F5032" s="2" t="s">
        <v>61</v>
      </c>
      <c r="G5032" s="1">
        <v>507.5</v>
      </c>
      <c r="H5032" s="1">
        <v>210</v>
      </c>
      <c r="I5032" s="4">
        <v>2</v>
      </c>
      <c r="J5032" s="2" t="s">
        <v>70</v>
      </c>
      <c r="K5032" s="1">
        <f>Tabelle111[[#This Row],[Menge kg Nges]]/1000</f>
        <v>0.50749999999999995</v>
      </c>
      <c r="L5032" s="1">
        <f>Tabelle111[[#This Row],[Menge kg P2O5]]/1000</f>
        <v>0.21</v>
      </c>
      <c r="M5032" s="1">
        <f>Tabelle111[[#This Row],[Menge t Nges]]/Tabelle111[[#This Row],[Anzahl Lieferscheine]]</f>
        <v>0.25374999999999998</v>
      </c>
      <c r="N5032" s="1">
        <f>Tabelle111[[#This Row],[Menge t P2O5]]/Tabelle111[[#This Row],[Anzahl Lieferscheine]]</f>
        <v>0.105</v>
      </c>
    </row>
    <row r="5033" spans="1:14" x14ac:dyDescent="0.2">
      <c r="A5033" s="2" t="s">
        <v>32</v>
      </c>
      <c r="B5033" s="2" t="s">
        <v>29</v>
      </c>
      <c r="C5033" s="2" t="s">
        <v>6</v>
      </c>
      <c r="D5033" s="2" t="s">
        <v>7</v>
      </c>
      <c r="E5033" s="2" t="s">
        <v>11</v>
      </c>
      <c r="F5033" s="2" t="s">
        <v>61</v>
      </c>
      <c r="G5033" s="1">
        <v>465</v>
      </c>
      <c r="H5033" s="1">
        <v>180</v>
      </c>
      <c r="I5033" s="4">
        <v>1</v>
      </c>
      <c r="J5033" s="2" t="s">
        <v>70</v>
      </c>
      <c r="K5033" s="1">
        <f>Tabelle111[[#This Row],[Menge kg Nges]]/1000</f>
        <v>0.46500000000000002</v>
      </c>
      <c r="L5033" s="1">
        <f>Tabelle111[[#This Row],[Menge kg P2O5]]/1000</f>
        <v>0.18</v>
      </c>
      <c r="M5033" s="1">
        <f>Tabelle111[[#This Row],[Menge t Nges]]/Tabelle111[[#This Row],[Anzahl Lieferscheine]]</f>
        <v>0.46500000000000002</v>
      </c>
      <c r="N5033" s="1">
        <f>Tabelle111[[#This Row],[Menge t P2O5]]/Tabelle111[[#This Row],[Anzahl Lieferscheine]]</f>
        <v>0.18</v>
      </c>
    </row>
    <row r="5034" spans="1:14" x14ac:dyDescent="0.2">
      <c r="A5034" s="2" t="s">
        <v>32</v>
      </c>
      <c r="B5034" s="2" t="s">
        <v>29</v>
      </c>
      <c r="C5034" s="2" t="s">
        <v>6</v>
      </c>
      <c r="D5034" s="2" t="s">
        <v>7</v>
      </c>
      <c r="E5034" s="2" t="s">
        <v>12</v>
      </c>
      <c r="F5034" s="2" t="s">
        <v>61</v>
      </c>
      <c r="G5034" s="1">
        <v>848</v>
      </c>
      <c r="H5034" s="1">
        <v>454.4</v>
      </c>
      <c r="I5034" s="4">
        <v>3</v>
      </c>
      <c r="J5034" s="2" t="s">
        <v>70</v>
      </c>
      <c r="K5034" s="1">
        <f>Tabelle111[[#This Row],[Menge kg Nges]]/1000</f>
        <v>0.84799999999999998</v>
      </c>
      <c r="L5034" s="1">
        <f>Tabelle111[[#This Row],[Menge kg P2O5]]/1000</f>
        <v>0.45439999999999997</v>
      </c>
      <c r="M5034" s="1">
        <f>Tabelle111[[#This Row],[Menge t Nges]]/Tabelle111[[#This Row],[Anzahl Lieferscheine]]</f>
        <v>0.28266666666666668</v>
      </c>
      <c r="N5034" s="1">
        <f>Tabelle111[[#This Row],[Menge t P2O5]]/Tabelle111[[#This Row],[Anzahl Lieferscheine]]</f>
        <v>0.15146666666666667</v>
      </c>
    </row>
    <row r="5035" spans="1:14" x14ac:dyDescent="0.2">
      <c r="A5035" s="2" t="s">
        <v>32</v>
      </c>
      <c r="B5035" s="2" t="s">
        <v>29</v>
      </c>
      <c r="C5035" s="2" t="s">
        <v>6</v>
      </c>
      <c r="D5035" s="2" t="s">
        <v>7</v>
      </c>
      <c r="E5035" s="2" t="s">
        <v>14</v>
      </c>
      <c r="F5035" s="2" t="s">
        <v>61</v>
      </c>
      <c r="G5035" s="1">
        <v>219.95</v>
      </c>
      <c r="H5035" s="1">
        <v>124.5</v>
      </c>
      <c r="I5035" s="4">
        <v>1</v>
      </c>
      <c r="J5035" s="2" t="s">
        <v>70</v>
      </c>
      <c r="K5035" s="1">
        <f>Tabelle111[[#This Row],[Menge kg Nges]]/1000</f>
        <v>0.21994999999999998</v>
      </c>
      <c r="L5035" s="1">
        <f>Tabelle111[[#This Row],[Menge kg P2O5]]/1000</f>
        <v>0.1245</v>
      </c>
      <c r="M5035" s="1">
        <f>Tabelle111[[#This Row],[Menge t Nges]]/Tabelle111[[#This Row],[Anzahl Lieferscheine]]</f>
        <v>0.21994999999999998</v>
      </c>
      <c r="N5035" s="1">
        <f>Tabelle111[[#This Row],[Menge t P2O5]]/Tabelle111[[#This Row],[Anzahl Lieferscheine]]</f>
        <v>0.1245</v>
      </c>
    </row>
    <row r="5036" spans="1:14" x14ac:dyDescent="0.2">
      <c r="A5036" s="2" t="s">
        <v>32</v>
      </c>
      <c r="B5036" s="2" t="s">
        <v>29</v>
      </c>
      <c r="C5036" s="2" t="s">
        <v>6</v>
      </c>
      <c r="D5036" s="2" t="s">
        <v>15</v>
      </c>
      <c r="E5036" s="2" t="s">
        <v>8</v>
      </c>
      <c r="F5036" s="2" t="s">
        <v>61</v>
      </c>
      <c r="G5036" s="1">
        <v>506</v>
      </c>
      <c r="H5036" s="1">
        <v>407</v>
      </c>
      <c r="I5036" s="4">
        <v>1</v>
      </c>
      <c r="J5036" s="2" t="s">
        <v>70</v>
      </c>
      <c r="K5036" s="1">
        <f>Tabelle111[[#This Row],[Menge kg Nges]]/1000</f>
        <v>0.50600000000000001</v>
      </c>
      <c r="L5036" s="1">
        <f>Tabelle111[[#This Row],[Menge kg P2O5]]/1000</f>
        <v>0.40699999999999997</v>
      </c>
      <c r="M5036" s="1">
        <f>Tabelle111[[#This Row],[Menge t Nges]]/Tabelle111[[#This Row],[Anzahl Lieferscheine]]</f>
        <v>0.50600000000000001</v>
      </c>
      <c r="N5036" s="1">
        <f>Tabelle111[[#This Row],[Menge t P2O5]]/Tabelle111[[#This Row],[Anzahl Lieferscheine]]</f>
        <v>0.40699999999999997</v>
      </c>
    </row>
    <row r="5037" spans="1:14" x14ac:dyDescent="0.2">
      <c r="A5037" s="2" t="s">
        <v>32</v>
      </c>
      <c r="B5037" s="2" t="s">
        <v>29</v>
      </c>
      <c r="C5037" s="2" t="s">
        <v>6</v>
      </c>
      <c r="D5037" s="2" t="s">
        <v>15</v>
      </c>
      <c r="E5037" s="2" t="s">
        <v>20</v>
      </c>
      <c r="F5037" s="2" t="s">
        <v>61</v>
      </c>
      <c r="G5037" s="1">
        <v>414.79999999999995</v>
      </c>
      <c r="H5037" s="1">
        <v>305</v>
      </c>
      <c r="I5037" s="4">
        <v>2</v>
      </c>
      <c r="J5037" s="2" t="s">
        <v>70</v>
      </c>
      <c r="K5037" s="1">
        <f>Tabelle111[[#This Row],[Menge kg Nges]]/1000</f>
        <v>0.41479999999999995</v>
      </c>
      <c r="L5037" s="1">
        <f>Tabelle111[[#This Row],[Menge kg P2O5]]/1000</f>
        <v>0.30499999999999999</v>
      </c>
      <c r="M5037" s="1">
        <f>Tabelle111[[#This Row],[Menge t Nges]]/Tabelle111[[#This Row],[Anzahl Lieferscheine]]</f>
        <v>0.20739999999999997</v>
      </c>
      <c r="N5037" s="1">
        <f>Tabelle111[[#This Row],[Menge t P2O5]]/Tabelle111[[#This Row],[Anzahl Lieferscheine]]</f>
        <v>0.1525</v>
      </c>
    </row>
    <row r="5038" spans="1:14" x14ac:dyDescent="0.2">
      <c r="A5038" s="2" t="s">
        <v>32</v>
      </c>
      <c r="B5038" s="2" t="s">
        <v>29</v>
      </c>
      <c r="C5038" s="2" t="s">
        <v>6</v>
      </c>
      <c r="D5038" s="2" t="s">
        <v>15</v>
      </c>
      <c r="E5038" s="2" t="s">
        <v>21</v>
      </c>
      <c r="F5038" s="2" t="s">
        <v>61</v>
      </c>
      <c r="G5038" s="1">
        <v>3500.01</v>
      </c>
      <c r="H5038" s="1">
        <v>1665.6399999999999</v>
      </c>
      <c r="I5038" s="4">
        <v>9</v>
      </c>
      <c r="J5038" s="2" t="s">
        <v>70</v>
      </c>
      <c r="K5038" s="1">
        <f>Tabelle111[[#This Row],[Menge kg Nges]]/1000</f>
        <v>3.5000100000000001</v>
      </c>
      <c r="L5038" s="1">
        <f>Tabelle111[[#This Row],[Menge kg P2O5]]/1000</f>
        <v>1.6656399999999998</v>
      </c>
      <c r="M5038" s="1">
        <f>Tabelle111[[#This Row],[Menge t Nges]]/Tabelle111[[#This Row],[Anzahl Lieferscheine]]</f>
        <v>0.38889000000000001</v>
      </c>
      <c r="N5038" s="1">
        <f>Tabelle111[[#This Row],[Menge t P2O5]]/Tabelle111[[#This Row],[Anzahl Lieferscheine]]</f>
        <v>0.18507111111111108</v>
      </c>
    </row>
    <row r="5039" spans="1:14" x14ac:dyDescent="0.2">
      <c r="A5039" s="2" t="s">
        <v>32</v>
      </c>
      <c r="B5039" s="2" t="s">
        <v>29</v>
      </c>
      <c r="C5039" s="2" t="s">
        <v>6</v>
      </c>
      <c r="D5039" s="2" t="s">
        <v>15</v>
      </c>
      <c r="E5039" s="2" t="s">
        <v>9</v>
      </c>
      <c r="F5039" s="2" t="s">
        <v>61</v>
      </c>
      <c r="G5039" s="1">
        <v>239.2</v>
      </c>
      <c r="H5039" s="1">
        <v>107.25</v>
      </c>
      <c r="I5039" s="4">
        <v>1</v>
      </c>
      <c r="J5039" s="2" t="s">
        <v>70</v>
      </c>
      <c r="K5039" s="1">
        <f>Tabelle111[[#This Row],[Menge kg Nges]]/1000</f>
        <v>0.2392</v>
      </c>
      <c r="L5039" s="1">
        <f>Tabelle111[[#This Row],[Menge kg P2O5]]/1000</f>
        <v>0.10725</v>
      </c>
      <c r="M5039" s="1">
        <f>Tabelle111[[#This Row],[Menge t Nges]]/Tabelle111[[#This Row],[Anzahl Lieferscheine]]</f>
        <v>0.2392</v>
      </c>
      <c r="N5039" s="1">
        <f>Tabelle111[[#This Row],[Menge t P2O5]]/Tabelle111[[#This Row],[Anzahl Lieferscheine]]</f>
        <v>0.10725</v>
      </c>
    </row>
    <row r="5040" spans="1:14" x14ac:dyDescent="0.2">
      <c r="A5040" s="2" t="s">
        <v>32</v>
      </c>
      <c r="B5040" s="2" t="s">
        <v>29</v>
      </c>
      <c r="C5040" s="2" t="s">
        <v>25</v>
      </c>
      <c r="D5040" s="2" t="s">
        <v>25</v>
      </c>
      <c r="E5040" s="2" t="s">
        <v>26</v>
      </c>
      <c r="F5040" s="2" t="s">
        <v>61</v>
      </c>
      <c r="G5040" s="1">
        <v>41503.49000000002</v>
      </c>
      <c r="H5040" s="1">
        <v>17496.210000000003</v>
      </c>
      <c r="I5040" s="4">
        <v>78</v>
      </c>
      <c r="J5040" s="2" t="s">
        <v>70</v>
      </c>
      <c r="K5040" s="1">
        <f>Tabelle111[[#This Row],[Menge kg Nges]]/1000</f>
        <v>41.503490000000021</v>
      </c>
      <c r="L5040" s="1">
        <f>Tabelle111[[#This Row],[Menge kg P2O5]]/1000</f>
        <v>17.496210000000001</v>
      </c>
      <c r="M5040" s="1">
        <f>Tabelle111[[#This Row],[Menge t Nges]]/Tabelle111[[#This Row],[Anzahl Lieferscheine]]</f>
        <v>0.53209602564102587</v>
      </c>
      <c r="N5040" s="1">
        <f>Tabelle111[[#This Row],[Menge t P2O5]]/Tabelle111[[#This Row],[Anzahl Lieferscheine]]</f>
        <v>0.22431038461538463</v>
      </c>
    </row>
    <row r="5041" spans="1:14" x14ac:dyDescent="0.2">
      <c r="A5041" s="2" t="s">
        <v>32</v>
      </c>
      <c r="B5041" s="2" t="s">
        <v>32</v>
      </c>
      <c r="C5041" s="2" t="s">
        <v>6</v>
      </c>
      <c r="D5041" s="2" t="s">
        <v>7</v>
      </c>
      <c r="E5041" s="2" t="s">
        <v>8</v>
      </c>
      <c r="F5041" s="2" t="s">
        <v>61</v>
      </c>
      <c r="G5041" s="1">
        <v>122513.40000000002</v>
      </c>
      <c r="H5041" s="1">
        <v>49093.80999999999</v>
      </c>
      <c r="I5041" s="4">
        <v>231</v>
      </c>
      <c r="J5041" s="2" t="s">
        <v>70</v>
      </c>
      <c r="K5041" s="1">
        <f>Tabelle111[[#This Row],[Menge kg Nges]]/1000</f>
        <v>122.51340000000002</v>
      </c>
      <c r="L5041" s="1">
        <f>Tabelle111[[#This Row],[Menge kg P2O5]]/1000</f>
        <v>49.093809999999991</v>
      </c>
      <c r="M5041" s="1">
        <f>Tabelle111[[#This Row],[Menge t Nges]]/Tabelle111[[#This Row],[Anzahl Lieferscheine]]</f>
        <v>0.53036103896103903</v>
      </c>
      <c r="N5041" s="1">
        <f>Tabelle111[[#This Row],[Menge t P2O5]]/Tabelle111[[#This Row],[Anzahl Lieferscheine]]</f>
        <v>0.21252731601731598</v>
      </c>
    </row>
    <row r="5042" spans="1:14" x14ac:dyDescent="0.2">
      <c r="A5042" s="2" t="s">
        <v>32</v>
      </c>
      <c r="B5042" s="2" t="s">
        <v>32</v>
      </c>
      <c r="C5042" s="2" t="s">
        <v>6</v>
      </c>
      <c r="D5042" s="2" t="s">
        <v>7</v>
      </c>
      <c r="E5042" s="2" t="s">
        <v>9</v>
      </c>
      <c r="F5042" s="2" t="s">
        <v>61</v>
      </c>
      <c r="G5042" s="1">
        <v>130441.74999999997</v>
      </c>
      <c r="H5042" s="1">
        <v>55258.500000000029</v>
      </c>
      <c r="I5042" s="4">
        <v>465</v>
      </c>
      <c r="J5042" s="2" t="s">
        <v>70</v>
      </c>
      <c r="K5042" s="1">
        <f>Tabelle111[[#This Row],[Menge kg Nges]]/1000</f>
        <v>130.44174999999998</v>
      </c>
      <c r="L5042" s="1">
        <f>Tabelle111[[#This Row],[Menge kg P2O5]]/1000</f>
        <v>55.258500000000026</v>
      </c>
      <c r="M5042" s="1">
        <f>Tabelle111[[#This Row],[Menge t Nges]]/Tabelle111[[#This Row],[Anzahl Lieferscheine]]</f>
        <v>0.28051989247311826</v>
      </c>
      <c r="N5042" s="1">
        <f>Tabelle111[[#This Row],[Menge t P2O5]]/Tabelle111[[#This Row],[Anzahl Lieferscheine]]</f>
        <v>0.1188354838709678</v>
      </c>
    </row>
    <row r="5043" spans="1:14" x14ac:dyDescent="0.2">
      <c r="A5043" s="2" t="s">
        <v>32</v>
      </c>
      <c r="B5043" s="2" t="s">
        <v>32</v>
      </c>
      <c r="C5043" s="2" t="s">
        <v>6</v>
      </c>
      <c r="D5043" s="2" t="s">
        <v>7</v>
      </c>
      <c r="E5043" s="2" t="s">
        <v>10</v>
      </c>
      <c r="F5043" s="2" t="s">
        <v>61</v>
      </c>
      <c r="G5043" s="1">
        <v>19308.100000000002</v>
      </c>
      <c r="H5043" s="1">
        <v>8333.9</v>
      </c>
      <c r="I5043" s="4">
        <v>48</v>
      </c>
      <c r="J5043" s="2" t="s">
        <v>70</v>
      </c>
      <c r="K5043" s="1">
        <f>Tabelle111[[#This Row],[Menge kg Nges]]/1000</f>
        <v>19.308100000000003</v>
      </c>
      <c r="L5043" s="1">
        <f>Tabelle111[[#This Row],[Menge kg P2O5]]/1000</f>
        <v>8.3338999999999999</v>
      </c>
      <c r="M5043" s="1">
        <f>Tabelle111[[#This Row],[Menge t Nges]]/Tabelle111[[#This Row],[Anzahl Lieferscheine]]</f>
        <v>0.4022520833333334</v>
      </c>
      <c r="N5043" s="1">
        <f>Tabelle111[[#This Row],[Menge t P2O5]]/Tabelle111[[#This Row],[Anzahl Lieferscheine]]</f>
        <v>0.17362291666666665</v>
      </c>
    </row>
    <row r="5044" spans="1:14" x14ac:dyDescent="0.2">
      <c r="A5044" s="2" t="s">
        <v>32</v>
      </c>
      <c r="B5044" s="2" t="s">
        <v>32</v>
      </c>
      <c r="C5044" s="2" t="s">
        <v>6</v>
      </c>
      <c r="D5044" s="2" t="s">
        <v>7</v>
      </c>
      <c r="E5044" s="2" t="s">
        <v>11</v>
      </c>
      <c r="F5044" s="2" t="s">
        <v>61</v>
      </c>
      <c r="G5044" s="1">
        <v>73729.059999999969</v>
      </c>
      <c r="H5044" s="1">
        <v>33888.410000000003</v>
      </c>
      <c r="I5044" s="4">
        <v>194</v>
      </c>
      <c r="J5044" s="2" t="s">
        <v>70</v>
      </c>
      <c r="K5044" s="1">
        <f>Tabelle111[[#This Row],[Menge kg Nges]]/1000</f>
        <v>73.729059999999976</v>
      </c>
      <c r="L5044" s="1">
        <f>Tabelle111[[#This Row],[Menge kg P2O5]]/1000</f>
        <v>33.88841</v>
      </c>
      <c r="M5044" s="1">
        <f>Tabelle111[[#This Row],[Menge t Nges]]/Tabelle111[[#This Row],[Anzahl Lieferscheine]]</f>
        <v>0.38004670103092769</v>
      </c>
      <c r="N5044" s="1">
        <f>Tabelle111[[#This Row],[Menge t P2O5]]/Tabelle111[[#This Row],[Anzahl Lieferscheine]]</f>
        <v>0.17468252577319587</v>
      </c>
    </row>
    <row r="5045" spans="1:14" x14ac:dyDescent="0.2">
      <c r="A5045" s="2" t="s">
        <v>32</v>
      </c>
      <c r="B5045" s="2" t="s">
        <v>32</v>
      </c>
      <c r="C5045" s="2" t="s">
        <v>6</v>
      </c>
      <c r="D5045" s="2" t="s">
        <v>7</v>
      </c>
      <c r="E5045" s="2" t="s">
        <v>12</v>
      </c>
      <c r="F5045" s="2" t="s">
        <v>61</v>
      </c>
      <c r="G5045" s="1">
        <v>131631.46</v>
      </c>
      <c r="H5045" s="1">
        <v>57726.259999999987</v>
      </c>
      <c r="I5045" s="4">
        <v>288</v>
      </c>
      <c r="J5045" s="2" t="s">
        <v>70</v>
      </c>
      <c r="K5045" s="1">
        <f>Tabelle111[[#This Row],[Menge kg Nges]]/1000</f>
        <v>131.63146</v>
      </c>
      <c r="L5045" s="1">
        <f>Tabelle111[[#This Row],[Menge kg P2O5]]/1000</f>
        <v>57.726259999999989</v>
      </c>
      <c r="M5045" s="1">
        <f>Tabelle111[[#This Row],[Menge t Nges]]/Tabelle111[[#This Row],[Anzahl Lieferscheine]]</f>
        <v>0.45705368055555556</v>
      </c>
      <c r="N5045" s="1">
        <f>Tabelle111[[#This Row],[Menge t P2O5]]/Tabelle111[[#This Row],[Anzahl Lieferscheine]]</f>
        <v>0.20043840277777775</v>
      </c>
    </row>
    <row r="5046" spans="1:14" x14ac:dyDescent="0.2">
      <c r="A5046" s="2" t="s">
        <v>32</v>
      </c>
      <c r="B5046" s="2" t="s">
        <v>32</v>
      </c>
      <c r="C5046" s="2" t="s">
        <v>6</v>
      </c>
      <c r="D5046" s="2" t="s">
        <v>7</v>
      </c>
      <c r="E5046" s="2" t="s">
        <v>13</v>
      </c>
      <c r="F5046" s="2" t="s">
        <v>61</v>
      </c>
      <c r="G5046" s="1">
        <v>37549.060000000005</v>
      </c>
      <c r="H5046" s="1">
        <v>20561.699999999997</v>
      </c>
      <c r="I5046" s="4">
        <v>144</v>
      </c>
      <c r="J5046" s="2" t="s">
        <v>70</v>
      </c>
      <c r="K5046" s="1">
        <f>Tabelle111[[#This Row],[Menge kg Nges]]/1000</f>
        <v>37.549060000000004</v>
      </c>
      <c r="L5046" s="1">
        <f>Tabelle111[[#This Row],[Menge kg P2O5]]/1000</f>
        <v>20.561699999999998</v>
      </c>
      <c r="M5046" s="1">
        <f>Tabelle111[[#This Row],[Menge t Nges]]/Tabelle111[[#This Row],[Anzahl Lieferscheine]]</f>
        <v>0.26075736111111114</v>
      </c>
      <c r="N5046" s="1">
        <f>Tabelle111[[#This Row],[Menge t P2O5]]/Tabelle111[[#This Row],[Anzahl Lieferscheine]]</f>
        <v>0.14278958333333333</v>
      </c>
    </row>
    <row r="5047" spans="1:14" x14ac:dyDescent="0.2">
      <c r="A5047" s="2" t="s">
        <v>32</v>
      </c>
      <c r="B5047" s="2" t="s">
        <v>32</v>
      </c>
      <c r="C5047" s="2" t="s">
        <v>6</v>
      </c>
      <c r="D5047" s="2" t="s">
        <v>7</v>
      </c>
      <c r="E5047" s="2" t="s">
        <v>14</v>
      </c>
      <c r="F5047" s="2" t="s">
        <v>61</v>
      </c>
      <c r="G5047" s="1">
        <v>60023.760000000017</v>
      </c>
      <c r="H5047" s="1">
        <v>30943.459999999995</v>
      </c>
      <c r="I5047" s="4">
        <v>182</v>
      </c>
      <c r="J5047" s="2" t="s">
        <v>70</v>
      </c>
      <c r="K5047" s="1">
        <f>Tabelle111[[#This Row],[Menge kg Nges]]/1000</f>
        <v>60.023760000000017</v>
      </c>
      <c r="L5047" s="1">
        <f>Tabelle111[[#This Row],[Menge kg P2O5]]/1000</f>
        <v>30.943459999999995</v>
      </c>
      <c r="M5047" s="1">
        <f>Tabelle111[[#This Row],[Menge t Nges]]/Tabelle111[[#This Row],[Anzahl Lieferscheine]]</f>
        <v>0.32980087912087924</v>
      </c>
      <c r="N5047" s="1">
        <f>Tabelle111[[#This Row],[Menge t P2O5]]/Tabelle111[[#This Row],[Anzahl Lieferscheine]]</f>
        <v>0.17001901098901095</v>
      </c>
    </row>
    <row r="5048" spans="1:14" x14ac:dyDescent="0.2">
      <c r="A5048" s="2" t="s">
        <v>32</v>
      </c>
      <c r="B5048" s="2" t="s">
        <v>32</v>
      </c>
      <c r="C5048" s="2" t="s">
        <v>6</v>
      </c>
      <c r="D5048" s="2" t="s">
        <v>15</v>
      </c>
      <c r="E5048" s="2" t="s">
        <v>8</v>
      </c>
      <c r="F5048" s="2" t="s">
        <v>61</v>
      </c>
      <c r="G5048" s="1">
        <v>14848</v>
      </c>
      <c r="H5048" s="1">
        <v>6922.6</v>
      </c>
      <c r="I5048" s="4">
        <v>27</v>
      </c>
      <c r="J5048" s="2" t="s">
        <v>70</v>
      </c>
      <c r="K5048" s="1">
        <f>Tabelle111[[#This Row],[Menge kg Nges]]/1000</f>
        <v>14.848000000000001</v>
      </c>
      <c r="L5048" s="1">
        <f>Tabelle111[[#This Row],[Menge kg P2O5]]/1000</f>
        <v>6.9226000000000001</v>
      </c>
      <c r="M5048" s="1">
        <f>Tabelle111[[#This Row],[Menge t Nges]]/Tabelle111[[#This Row],[Anzahl Lieferscheine]]</f>
        <v>0.54992592592592593</v>
      </c>
      <c r="N5048" s="1">
        <f>Tabelle111[[#This Row],[Menge t P2O5]]/Tabelle111[[#This Row],[Anzahl Lieferscheine]]</f>
        <v>0.25639259259259262</v>
      </c>
    </row>
    <row r="5049" spans="1:14" x14ac:dyDescent="0.2">
      <c r="A5049" s="2" t="s">
        <v>32</v>
      </c>
      <c r="B5049" s="2" t="s">
        <v>32</v>
      </c>
      <c r="C5049" s="2" t="s">
        <v>6</v>
      </c>
      <c r="D5049" s="2" t="s">
        <v>15</v>
      </c>
      <c r="E5049" s="2" t="s">
        <v>17</v>
      </c>
      <c r="F5049" s="2" t="s">
        <v>61</v>
      </c>
      <c r="G5049" s="1">
        <v>17195.099999999999</v>
      </c>
      <c r="H5049" s="1">
        <v>8173.170000000001</v>
      </c>
      <c r="I5049" s="4">
        <v>64</v>
      </c>
      <c r="J5049" s="2" t="s">
        <v>70</v>
      </c>
      <c r="K5049" s="1">
        <f>Tabelle111[[#This Row],[Menge kg Nges]]/1000</f>
        <v>17.1951</v>
      </c>
      <c r="L5049" s="1">
        <f>Tabelle111[[#This Row],[Menge kg P2O5]]/1000</f>
        <v>8.1731700000000007</v>
      </c>
      <c r="M5049" s="1">
        <f>Tabelle111[[#This Row],[Menge t Nges]]/Tabelle111[[#This Row],[Anzahl Lieferscheine]]</f>
        <v>0.2686734375</v>
      </c>
      <c r="N5049" s="1">
        <f>Tabelle111[[#This Row],[Menge t P2O5]]/Tabelle111[[#This Row],[Anzahl Lieferscheine]]</f>
        <v>0.12770578125000001</v>
      </c>
    </row>
    <row r="5050" spans="1:14" x14ac:dyDescent="0.2">
      <c r="A5050" s="2" t="s">
        <v>32</v>
      </c>
      <c r="B5050" s="2" t="s">
        <v>32</v>
      </c>
      <c r="C5050" s="2" t="s">
        <v>6</v>
      </c>
      <c r="D5050" s="2" t="s">
        <v>15</v>
      </c>
      <c r="E5050" s="2" t="s">
        <v>35</v>
      </c>
      <c r="F5050" s="2" t="s">
        <v>61</v>
      </c>
      <c r="G5050" s="1">
        <v>5352.0999999999995</v>
      </c>
      <c r="H5050" s="1">
        <v>3879.2999999999997</v>
      </c>
      <c r="I5050" s="4">
        <v>11</v>
      </c>
      <c r="J5050" s="2" t="s">
        <v>70</v>
      </c>
      <c r="K5050" s="1">
        <f>Tabelle111[[#This Row],[Menge kg Nges]]/1000</f>
        <v>5.3520999999999992</v>
      </c>
      <c r="L5050" s="1">
        <f>Tabelle111[[#This Row],[Menge kg P2O5]]/1000</f>
        <v>3.8792999999999997</v>
      </c>
      <c r="M5050" s="1">
        <f>Tabelle111[[#This Row],[Menge t Nges]]/Tabelle111[[#This Row],[Anzahl Lieferscheine]]</f>
        <v>0.48655454545454541</v>
      </c>
      <c r="N5050" s="1">
        <f>Tabelle111[[#This Row],[Menge t P2O5]]/Tabelle111[[#This Row],[Anzahl Lieferscheine]]</f>
        <v>0.35266363636363635</v>
      </c>
    </row>
    <row r="5051" spans="1:14" x14ac:dyDescent="0.2">
      <c r="A5051" s="2" t="s">
        <v>32</v>
      </c>
      <c r="B5051" s="2" t="s">
        <v>32</v>
      </c>
      <c r="C5051" s="2" t="s">
        <v>6</v>
      </c>
      <c r="D5051" s="2" t="s">
        <v>15</v>
      </c>
      <c r="E5051" s="2" t="s">
        <v>18</v>
      </c>
      <c r="F5051" s="2" t="s">
        <v>61</v>
      </c>
      <c r="G5051" s="1">
        <v>88391.280000000028</v>
      </c>
      <c r="H5051" s="1">
        <v>61412.670000000027</v>
      </c>
      <c r="I5051" s="4">
        <v>181</v>
      </c>
      <c r="J5051" s="2" t="s">
        <v>70</v>
      </c>
      <c r="K5051" s="1">
        <f>Tabelle111[[#This Row],[Menge kg Nges]]/1000</f>
        <v>88.391280000000023</v>
      </c>
      <c r="L5051" s="1">
        <f>Tabelle111[[#This Row],[Menge kg P2O5]]/1000</f>
        <v>61.412670000000027</v>
      </c>
      <c r="M5051" s="1">
        <f>Tabelle111[[#This Row],[Menge t Nges]]/Tabelle111[[#This Row],[Anzahl Lieferscheine]]</f>
        <v>0.48834961325966864</v>
      </c>
      <c r="N5051" s="1">
        <f>Tabelle111[[#This Row],[Menge t P2O5]]/Tabelle111[[#This Row],[Anzahl Lieferscheine]]</f>
        <v>0.33929651933701671</v>
      </c>
    </row>
    <row r="5052" spans="1:14" x14ac:dyDescent="0.2">
      <c r="A5052" s="2" t="s">
        <v>32</v>
      </c>
      <c r="B5052" s="2" t="s">
        <v>32</v>
      </c>
      <c r="C5052" s="2" t="s">
        <v>6</v>
      </c>
      <c r="D5052" s="2" t="s">
        <v>15</v>
      </c>
      <c r="E5052" s="2" t="s">
        <v>19</v>
      </c>
      <c r="F5052" s="2" t="s">
        <v>61</v>
      </c>
      <c r="G5052" s="1">
        <v>1465.2</v>
      </c>
      <c r="H5052" s="1">
        <v>1532.5</v>
      </c>
      <c r="I5052" s="4">
        <v>9</v>
      </c>
      <c r="J5052" s="2" t="s">
        <v>70</v>
      </c>
      <c r="K5052" s="1">
        <f>Tabelle111[[#This Row],[Menge kg Nges]]/1000</f>
        <v>1.4652000000000001</v>
      </c>
      <c r="L5052" s="1">
        <f>Tabelle111[[#This Row],[Menge kg P2O5]]/1000</f>
        <v>1.5325</v>
      </c>
      <c r="M5052" s="1">
        <f>Tabelle111[[#This Row],[Menge t Nges]]/Tabelle111[[#This Row],[Anzahl Lieferscheine]]</f>
        <v>0.1628</v>
      </c>
      <c r="N5052" s="1">
        <f>Tabelle111[[#This Row],[Menge t P2O5]]/Tabelle111[[#This Row],[Anzahl Lieferscheine]]</f>
        <v>0.17027777777777778</v>
      </c>
    </row>
    <row r="5053" spans="1:14" x14ac:dyDescent="0.2">
      <c r="A5053" s="2" t="s">
        <v>32</v>
      </c>
      <c r="B5053" s="2" t="s">
        <v>32</v>
      </c>
      <c r="C5053" s="2" t="s">
        <v>6</v>
      </c>
      <c r="D5053" s="2" t="s">
        <v>15</v>
      </c>
      <c r="E5053" s="2" t="s">
        <v>20</v>
      </c>
      <c r="F5053" s="2" t="s">
        <v>61</v>
      </c>
      <c r="G5053" s="1">
        <v>36190.85</v>
      </c>
      <c r="H5053" s="1">
        <v>28420.010000000002</v>
      </c>
      <c r="I5053" s="4">
        <v>298</v>
      </c>
      <c r="J5053" s="2" t="s">
        <v>70</v>
      </c>
      <c r="K5053" s="1">
        <f>Tabelle111[[#This Row],[Menge kg Nges]]/1000</f>
        <v>36.190849999999998</v>
      </c>
      <c r="L5053" s="1">
        <f>Tabelle111[[#This Row],[Menge kg P2O5]]/1000</f>
        <v>28.420010000000001</v>
      </c>
      <c r="M5053" s="1">
        <f>Tabelle111[[#This Row],[Menge t Nges]]/Tabelle111[[#This Row],[Anzahl Lieferscheine]]</f>
        <v>0.12144580536912751</v>
      </c>
      <c r="N5053" s="1">
        <f>Tabelle111[[#This Row],[Menge t P2O5]]/Tabelle111[[#This Row],[Anzahl Lieferscheine]]</f>
        <v>9.5369161073825509E-2</v>
      </c>
    </row>
    <row r="5054" spans="1:14" x14ac:dyDescent="0.2">
      <c r="A5054" s="2" t="s">
        <v>32</v>
      </c>
      <c r="B5054" s="2" t="s">
        <v>32</v>
      </c>
      <c r="C5054" s="2" t="s">
        <v>6</v>
      </c>
      <c r="D5054" s="2" t="s">
        <v>15</v>
      </c>
      <c r="E5054" s="2" t="s">
        <v>21</v>
      </c>
      <c r="F5054" s="2" t="s">
        <v>61</v>
      </c>
      <c r="G5054" s="1">
        <v>40013.890000000014</v>
      </c>
      <c r="H5054" s="1">
        <v>22069.039999999994</v>
      </c>
      <c r="I5054" s="4">
        <v>111</v>
      </c>
      <c r="J5054" s="2" t="s">
        <v>70</v>
      </c>
      <c r="K5054" s="1">
        <f>Tabelle111[[#This Row],[Menge kg Nges]]/1000</f>
        <v>40.013890000000011</v>
      </c>
      <c r="L5054" s="1">
        <f>Tabelle111[[#This Row],[Menge kg P2O5]]/1000</f>
        <v>22.069039999999994</v>
      </c>
      <c r="M5054" s="1">
        <f>Tabelle111[[#This Row],[Menge t Nges]]/Tabelle111[[#This Row],[Anzahl Lieferscheine]]</f>
        <v>0.36048549549549558</v>
      </c>
      <c r="N5054" s="1">
        <f>Tabelle111[[#This Row],[Menge t P2O5]]/Tabelle111[[#This Row],[Anzahl Lieferscheine]]</f>
        <v>0.19882018018018013</v>
      </c>
    </row>
    <row r="5055" spans="1:14" x14ac:dyDescent="0.2">
      <c r="A5055" s="2" t="s">
        <v>32</v>
      </c>
      <c r="B5055" s="2" t="s">
        <v>32</v>
      </c>
      <c r="C5055" s="2" t="s">
        <v>6</v>
      </c>
      <c r="D5055" s="2" t="s">
        <v>15</v>
      </c>
      <c r="E5055" s="2" t="s">
        <v>9</v>
      </c>
      <c r="F5055" s="2" t="s">
        <v>61</v>
      </c>
      <c r="G5055" s="1">
        <v>20729.679999999997</v>
      </c>
      <c r="H5055" s="1">
        <v>10451.34</v>
      </c>
      <c r="I5055" s="4">
        <v>83</v>
      </c>
      <c r="J5055" s="2" t="s">
        <v>70</v>
      </c>
      <c r="K5055" s="1">
        <f>Tabelle111[[#This Row],[Menge kg Nges]]/1000</f>
        <v>20.729679999999998</v>
      </c>
      <c r="L5055" s="1">
        <f>Tabelle111[[#This Row],[Menge kg P2O5]]/1000</f>
        <v>10.45134</v>
      </c>
      <c r="M5055" s="1">
        <f>Tabelle111[[#This Row],[Menge t Nges]]/Tabelle111[[#This Row],[Anzahl Lieferscheine]]</f>
        <v>0.24975518072289155</v>
      </c>
      <c r="N5055" s="1">
        <f>Tabelle111[[#This Row],[Menge t P2O5]]/Tabelle111[[#This Row],[Anzahl Lieferscheine]]</f>
        <v>0.12591975903614458</v>
      </c>
    </row>
    <row r="5056" spans="1:14" x14ac:dyDescent="0.2">
      <c r="A5056" s="2" t="s">
        <v>32</v>
      </c>
      <c r="B5056" s="2" t="s">
        <v>32</v>
      </c>
      <c r="C5056" s="2" t="s">
        <v>6</v>
      </c>
      <c r="D5056" s="2" t="s">
        <v>15</v>
      </c>
      <c r="E5056" s="2" t="s">
        <v>10</v>
      </c>
      <c r="F5056" s="2" t="s">
        <v>61</v>
      </c>
      <c r="G5056" s="1">
        <v>16629.45</v>
      </c>
      <c r="H5056" s="1">
        <v>7131.93</v>
      </c>
      <c r="I5056" s="4">
        <v>42</v>
      </c>
      <c r="J5056" s="2" t="s">
        <v>70</v>
      </c>
      <c r="K5056" s="1">
        <f>Tabelle111[[#This Row],[Menge kg Nges]]/1000</f>
        <v>16.629450000000002</v>
      </c>
      <c r="L5056" s="1">
        <f>Tabelle111[[#This Row],[Menge kg P2O5]]/1000</f>
        <v>7.1319300000000005</v>
      </c>
      <c r="M5056" s="1">
        <f>Tabelle111[[#This Row],[Menge t Nges]]/Tabelle111[[#This Row],[Anzahl Lieferscheine]]</f>
        <v>0.39593928571428577</v>
      </c>
      <c r="N5056" s="1">
        <f>Tabelle111[[#This Row],[Menge t P2O5]]/Tabelle111[[#This Row],[Anzahl Lieferscheine]]</f>
        <v>0.16980785714285715</v>
      </c>
    </row>
    <row r="5057" spans="1:14" x14ac:dyDescent="0.2">
      <c r="A5057" s="2" t="s">
        <v>32</v>
      </c>
      <c r="B5057" s="2" t="s">
        <v>32</v>
      </c>
      <c r="C5057" s="2" t="s">
        <v>6</v>
      </c>
      <c r="D5057" s="2" t="s">
        <v>15</v>
      </c>
      <c r="E5057" s="2" t="s">
        <v>23</v>
      </c>
      <c r="F5057" s="2" t="s">
        <v>61</v>
      </c>
      <c r="G5057" s="1">
        <v>1325.4</v>
      </c>
      <c r="H5057" s="1">
        <v>574.17000000000007</v>
      </c>
      <c r="I5057" s="4">
        <v>11</v>
      </c>
      <c r="J5057" s="2" t="s">
        <v>70</v>
      </c>
      <c r="K5057" s="1">
        <f>Tabelle111[[#This Row],[Menge kg Nges]]/1000</f>
        <v>1.3254000000000001</v>
      </c>
      <c r="L5057" s="1">
        <f>Tabelle111[[#This Row],[Menge kg P2O5]]/1000</f>
        <v>0.57417000000000007</v>
      </c>
      <c r="M5057" s="1">
        <f>Tabelle111[[#This Row],[Menge t Nges]]/Tabelle111[[#This Row],[Anzahl Lieferscheine]]</f>
        <v>0.12049090909090911</v>
      </c>
      <c r="N5057" s="1">
        <f>Tabelle111[[#This Row],[Menge t P2O5]]/Tabelle111[[#This Row],[Anzahl Lieferscheine]]</f>
        <v>5.2197272727272731E-2</v>
      </c>
    </row>
    <row r="5058" spans="1:14" x14ac:dyDescent="0.2">
      <c r="A5058" s="2" t="s">
        <v>32</v>
      </c>
      <c r="B5058" s="2" t="s">
        <v>32</v>
      </c>
      <c r="C5058" s="2" t="s">
        <v>6</v>
      </c>
      <c r="D5058" s="2" t="s">
        <v>15</v>
      </c>
      <c r="E5058" s="2" t="s">
        <v>12</v>
      </c>
      <c r="F5058" s="2" t="s">
        <v>61</v>
      </c>
      <c r="G5058" s="1">
        <v>1768.5</v>
      </c>
      <c r="H5058" s="1">
        <v>1493.94</v>
      </c>
      <c r="I5058" s="4">
        <v>7</v>
      </c>
      <c r="J5058" s="2" t="s">
        <v>70</v>
      </c>
      <c r="K5058" s="1">
        <f>Tabelle111[[#This Row],[Menge kg Nges]]/1000</f>
        <v>1.7685</v>
      </c>
      <c r="L5058" s="1">
        <f>Tabelle111[[#This Row],[Menge kg P2O5]]/1000</f>
        <v>1.49394</v>
      </c>
      <c r="M5058" s="1">
        <f>Tabelle111[[#This Row],[Menge t Nges]]/Tabelle111[[#This Row],[Anzahl Lieferscheine]]</f>
        <v>0.25264285714285711</v>
      </c>
      <c r="N5058" s="1">
        <f>Tabelle111[[#This Row],[Menge t P2O5]]/Tabelle111[[#This Row],[Anzahl Lieferscheine]]</f>
        <v>0.21342</v>
      </c>
    </row>
    <row r="5059" spans="1:14" x14ac:dyDescent="0.2">
      <c r="A5059" s="2" t="s">
        <v>32</v>
      </c>
      <c r="B5059" s="2" t="s">
        <v>32</v>
      </c>
      <c r="C5059" s="2" t="s">
        <v>6</v>
      </c>
      <c r="D5059" s="2" t="s">
        <v>15</v>
      </c>
      <c r="E5059" s="2" t="s">
        <v>13</v>
      </c>
      <c r="F5059" s="2" t="s">
        <v>61</v>
      </c>
      <c r="G5059" s="1">
        <v>1887</v>
      </c>
      <c r="H5059" s="1">
        <v>1506</v>
      </c>
      <c r="I5059" s="4">
        <v>4</v>
      </c>
      <c r="J5059" s="2" t="s">
        <v>70</v>
      </c>
      <c r="K5059" s="1">
        <f>Tabelle111[[#This Row],[Menge kg Nges]]/1000</f>
        <v>1.887</v>
      </c>
      <c r="L5059" s="1">
        <f>Tabelle111[[#This Row],[Menge kg P2O5]]/1000</f>
        <v>1.506</v>
      </c>
      <c r="M5059" s="1">
        <f>Tabelle111[[#This Row],[Menge t Nges]]/Tabelle111[[#This Row],[Anzahl Lieferscheine]]</f>
        <v>0.47175</v>
      </c>
      <c r="N5059" s="1">
        <f>Tabelle111[[#This Row],[Menge t P2O5]]/Tabelle111[[#This Row],[Anzahl Lieferscheine]]</f>
        <v>0.3765</v>
      </c>
    </row>
    <row r="5060" spans="1:14" x14ac:dyDescent="0.2">
      <c r="A5060" s="2" t="s">
        <v>32</v>
      </c>
      <c r="B5060" s="2" t="s">
        <v>32</v>
      </c>
      <c r="C5060" s="2" t="s">
        <v>6</v>
      </c>
      <c r="D5060" s="2" t="s">
        <v>15</v>
      </c>
      <c r="E5060" s="2" t="s">
        <v>24</v>
      </c>
      <c r="F5060" s="2" t="s">
        <v>61</v>
      </c>
      <c r="G5060" s="1">
        <v>2520</v>
      </c>
      <c r="H5060" s="1">
        <v>2070</v>
      </c>
      <c r="I5060" s="4">
        <v>3</v>
      </c>
      <c r="J5060" s="2" t="s">
        <v>70</v>
      </c>
      <c r="K5060" s="1">
        <f>Tabelle111[[#This Row],[Menge kg Nges]]/1000</f>
        <v>2.52</v>
      </c>
      <c r="L5060" s="1">
        <f>Tabelle111[[#This Row],[Menge kg P2O5]]/1000</f>
        <v>2.0699999999999998</v>
      </c>
      <c r="M5060" s="1">
        <f>Tabelle111[[#This Row],[Menge t Nges]]/Tabelle111[[#This Row],[Anzahl Lieferscheine]]</f>
        <v>0.84</v>
      </c>
      <c r="N5060" s="1">
        <f>Tabelle111[[#This Row],[Menge t P2O5]]/Tabelle111[[#This Row],[Anzahl Lieferscheine]]</f>
        <v>0.69</v>
      </c>
    </row>
    <row r="5061" spans="1:14" x14ac:dyDescent="0.2">
      <c r="A5061" s="2" t="s">
        <v>32</v>
      </c>
      <c r="B5061" s="2" t="s">
        <v>32</v>
      </c>
      <c r="C5061" s="2" t="s">
        <v>6</v>
      </c>
      <c r="D5061" s="2" t="s">
        <v>15</v>
      </c>
      <c r="E5061" s="2" t="s">
        <v>31</v>
      </c>
      <c r="F5061" s="2" t="s">
        <v>61</v>
      </c>
      <c r="G5061" s="1">
        <v>412</v>
      </c>
      <c r="H5061" s="1">
        <v>181.64</v>
      </c>
      <c r="I5061" s="4">
        <v>4</v>
      </c>
      <c r="J5061" s="2" t="s">
        <v>70</v>
      </c>
      <c r="K5061" s="1">
        <f>Tabelle111[[#This Row],[Menge kg Nges]]/1000</f>
        <v>0.41199999999999998</v>
      </c>
      <c r="L5061" s="1">
        <f>Tabelle111[[#This Row],[Menge kg P2O5]]/1000</f>
        <v>0.18164</v>
      </c>
      <c r="M5061" s="1">
        <f>Tabelle111[[#This Row],[Menge t Nges]]/Tabelle111[[#This Row],[Anzahl Lieferscheine]]</f>
        <v>0.10299999999999999</v>
      </c>
      <c r="N5061" s="1">
        <f>Tabelle111[[#This Row],[Menge t P2O5]]/Tabelle111[[#This Row],[Anzahl Lieferscheine]]</f>
        <v>4.5409999999999999E-2</v>
      </c>
    </row>
    <row r="5062" spans="1:14" x14ac:dyDescent="0.2">
      <c r="A5062" s="2" t="s">
        <v>32</v>
      </c>
      <c r="B5062" s="2" t="s">
        <v>32</v>
      </c>
      <c r="C5062" s="2" t="s">
        <v>25</v>
      </c>
      <c r="D5062" s="2" t="s">
        <v>25</v>
      </c>
      <c r="E5062" s="2" t="s">
        <v>26</v>
      </c>
      <c r="F5062" s="2" t="s">
        <v>61</v>
      </c>
      <c r="G5062" s="1">
        <v>686477.15000000014</v>
      </c>
      <c r="H5062" s="1">
        <v>329791.83999999979</v>
      </c>
      <c r="I5062" s="4">
        <v>1716</v>
      </c>
      <c r="J5062" s="2" t="s">
        <v>70</v>
      </c>
      <c r="K5062" s="1">
        <f>Tabelle111[[#This Row],[Menge kg Nges]]/1000</f>
        <v>686.47715000000017</v>
      </c>
      <c r="L5062" s="1">
        <f>Tabelle111[[#This Row],[Menge kg P2O5]]/1000</f>
        <v>329.79183999999981</v>
      </c>
      <c r="M5062" s="1">
        <f>Tabelle111[[#This Row],[Menge t Nges]]/Tabelle111[[#This Row],[Anzahl Lieferscheine]]</f>
        <v>0.40004495920745931</v>
      </c>
      <c r="N5062" s="1">
        <f>Tabelle111[[#This Row],[Menge t P2O5]]/Tabelle111[[#This Row],[Anzahl Lieferscheine]]</f>
        <v>0.19218638694638684</v>
      </c>
    </row>
    <row r="5063" spans="1:14" x14ac:dyDescent="0.2">
      <c r="A5063" s="2" t="s">
        <v>32</v>
      </c>
      <c r="B5063" s="2" t="s">
        <v>32</v>
      </c>
      <c r="C5063" s="2" t="s">
        <v>63</v>
      </c>
      <c r="D5063" s="2" t="s">
        <v>63</v>
      </c>
      <c r="E5063" s="2" t="s">
        <v>63</v>
      </c>
      <c r="F5063" s="2" t="s">
        <v>61</v>
      </c>
      <c r="G5063" s="1">
        <v>15082.369999999999</v>
      </c>
      <c r="H5063" s="1">
        <v>13075.299999999997</v>
      </c>
      <c r="I5063" s="4">
        <v>50</v>
      </c>
      <c r="J5063" s="2" t="s">
        <v>70</v>
      </c>
      <c r="K5063" s="1">
        <f>Tabelle111[[#This Row],[Menge kg Nges]]/1000</f>
        <v>15.082369999999999</v>
      </c>
      <c r="L5063" s="1">
        <f>Tabelle111[[#This Row],[Menge kg P2O5]]/1000</f>
        <v>13.075299999999997</v>
      </c>
      <c r="M5063" s="1">
        <f>Tabelle111[[#This Row],[Menge t Nges]]/Tabelle111[[#This Row],[Anzahl Lieferscheine]]</f>
        <v>0.30164740000000001</v>
      </c>
      <c r="N5063" s="1">
        <f>Tabelle111[[#This Row],[Menge t P2O5]]/Tabelle111[[#This Row],[Anzahl Lieferscheine]]</f>
        <v>0.26150599999999996</v>
      </c>
    </row>
    <row r="5064" spans="1:14" x14ac:dyDescent="0.2">
      <c r="A5064" s="2" t="s">
        <v>32</v>
      </c>
      <c r="B5064" s="2" t="s">
        <v>36</v>
      </c>
      <c r="C5064" s="2" t="s">
        <v>25</v>
      </c>
      <c r="D5064" s="2" t="s">
        <v>25</v>
      </c>
      <c r="E5064" s="2" t="s">
        <v>26</v>
      </c>
      <c r="F5064" s="2" t="s">
        <v>61</v>
      </c>
      <c r="G5064" s="1">
        <v>12480</v>
      </c>
      <c r="H5064" s="1">
        <v>8320</v>
      </c>
      <c r="I5064" s="4">
        <v>1</v>
      </c>
      <c r="J5064" s="2" t="s">
        <v>70</v>
      </c>
      <c r="K5064" s="1">
        <f>Tabelle111[[#This Row],[Menge kg Nges]]/1000</f>
        <v>12.48</v>
      </c>
      <c r="L5064" s="1">
        <f>Tabelle111[[#This Row],[Menge kg P2O5]]/1000</f>
        <v>8.32</v>
      </c>
      <c r="M5064" s="1">
        <f>Tabelle111[[#This Row],[Menge t Nges]]/Tabelle111[[#This Row],[Anzahl Lieferscheine]]</f>
        <v>12.48</v>
      </c>
      <c r="N5064" s="1">
        <f>Tabelle111[[#This Row],[Menge t P2O5]]/Tabelle111[[#This Row],[Anzahl Lieferscheine]]</f>
        <v>8.32</v>
      </c>
    </row>
    <row r="5065" spans="1:14" x14ac:dyDescent="0.2">
      <c r="A5065" s="2" t="s">
        <v>32</v>
      </c>
      <c r="B5065" s="2" t="s">
        <v>27</v>
      </c>
      <c r="C5065" s="2" t="s">
        <v>6</v>
      </c>
      <c r="D5065" s="2" t="s">
        <v>7</v>
      </c>
      <c r="E5065" s="2" t="s">
        <v>11</v>
      </c>
      <c r="F5065" s="2" t="s">
        <v>61</v>
      </c>
      <c r="G5065" s="1">
        <v>750</v>
      </c>
      <c r="H5065" s="1">
        <v>350</v>
      </c>
      <c r="I5065" s="4">
        <v>3</v>
      </c>
      <c r="J5065" s="2" t="s">
        <v>70</v>
      </c>
      <c r="K5065" s="1">
        <f>Tabelle111[[#This Row],[Menge kg Nges]]/1000</f>
        <v>0.75</v>
      </c>
      <c r="L5065" s="1">
        <f>Tabelle111[[#This Row],[Menge kg P2O5]]/1000</f>
        <v>0.35</v>
      </c>
      <c r="M5065" s="1">
        <f>Tabelle111[[#This Row],[Menge t Nges]]/Tabelle111[[#This Row],[Anzahl Lieferscheine]]</f>
        <v>0.25</v>
      </c>
      <c r="N5065" s="1">
        <f>Tabelle111[[#This Row],[Menge t P2O5]]/Tabelle111[[#This Row],[Anzahl Lieferscheine]]</f>
        <v>0.11666666666666665</v>
      </c>
    </row>
    <row r="5066" spans="1:14" x14ac:dyDescent="0.2">
      <c r="A5066" s="2" t="s">
        <v>32</v>
      </c>
      <c r="B5066" s="2" t="s">
        <v>27</v>
      </c>
      <c r="C5066" s="2" t="s">
        <v>6</v>
      </c>
      <c r="D5066" s="2" t="s">
        <v>15</v>
      </c>
      <c r="E5066" s="2" t="s">
        <v>18</v>
      </c>
      <c r="F5066" s="2" t="s">
        <v>61</v>
      </c>
      <c r="G5066" s="1">
        <v>7816</v>
      </c>
      <c r="H5066" s="1">
        <v>5244</v>
      </c>
      <c r="I5066" s="4">
        <v>17</v>
      </c>
      <c r="J5066" s="2" t="s">
        <v>70</v>
      </c>
      <c r="K5066" s="1">
        <f>Tabelle111[[#This Row],[Menge kg Nges]]/1000</f>
        <v>7.8159999999999998</v>
      </c>
      <c r="L5066" s="1">
        <f>Tabelle111[[#This Row],[Menge kg P2O5]]/1000</f>
        <v>5.2439999999999998</v>
      </c>
      <c r="M5066" s="1">
        <f>Tabelle111[[#This Row],[Menge t Nges]]/Tabelle111[[#This Row],[Anzahl Lieferscheine]]</f>
        <v>0.45976470588235291</v>
      </c>
      <c r="N5066" s="1">
        <f>Tabelle111[[#This Row],[Menge t P2O5]]/Tabelle111[[#This Row],[Anzahl Lieferscheine]]</f>
        <v>0.30847058823529411</v>
      </c>
    </row>
    <row r="5067" spans="1:14" x14ac:dyDescent="0.2">
      <c r="A5067" s="2" t="s">
        <v>32</v>
      </c>
      <c r="B5067" s="2" t="s">
        <v>27</v>
      </c>
      <c r="C5067" s="2" t="s">
        <v>6</v>
      </c>
      <c r="D5067" s="2" t="s">
        <v>15</v>
      </c>
      <c r="E5067" s="2" t="s">
        <v>20</v>
      </c>
      <c r="F5067" s="2" t="s">
        <v>61</v>
      </c>
      <c r="G5067" s="1">
        <v>2160</v>
      </c>
      <c r="H5067" s="1">
        <v>1360</v>
      </c>
      <c r="I5067" s="4">
        <v>1</v>
      </c>
      <c r="J5067" s="2" t="s">
        <v>70</v>
      </c>
      <c r="K5067" s="1">
        <f>Tabelle111[[#This Row],[Menge kg Nges]]/1000</f>
        <v>2.16</v>
      </c>
      <c r="L5067" s="1">
        <f>Tabelle111[[#This Row],[Menge kg P2O5]]/1000</f>
        <v>1.36</v>
      </c>
      <c r="M5067" s="1">
        <f>Tabelle111[[#This Row],[Menge t Nges]]/Tabelle111[[#This Row],[Anzahl Lieferscheine]]</f>
        <v>2.16</v>
      </c>
      <c r="N5067" s="1">
        <f>Tabelle111[[#This Row],[Menge t P2O5]]/Tabelle111[[#This Row],[Anzahl Lieferscheine]]</f>
        <v>1.36</v>
      </c>
    </row>
    <row r="5068" spans="1:14" x14ac:dyDescent="0.2">
      <c r="A5068" s="2" t="s">
        <v>32</v>
      </c>
      <c r="B5068" s="2" t="s">
        <v>27</v>
      </c>
      <c r="C5068" s="2" t="s">
        <v>6</v>
      </c>
      <c r="D5068" s="2" t="s">
        <v>15</v>
      </c>
      <c r="E5068" s="2" t="s">
        <v>21</v>
      </c>
      <c r="F5068" s="2" t="s">
        <v>61</v>
      </c>
      <c r="G5068" s="1">
        <v>4879.2</v>
      </c>
      <c r="H5068" s="1">
        <v>2743.2</v>
      </c>
      <c r="I5068" s="4">
        <v>10</v>
      </c>
      <c r="J5068" s="2" t="s">
        <v>70</v>
      </c>
      <c r="K5068" s="1">
        <f>Tabelle111[[#This Row],[Menge kg Nges]]/1000</f>
        <v>4.8792</v>
      </c>
      <c r="L5068" s="1">
        <f>Tabelle111[[#This Row],[Menge kg P2O5]]/1000</f>
        <v>2.7431999999999999</v>
      </c>
      <c r="M5068" s="1">
        <f>Tabelle111[[#This Row],[Menge t Nges]]/Tabelle111[[#This Row],[Anzahl Lieferscheine]]</f>
        <v>0.48792000000000002</v>
      </c>
      <c r="N5068" s="1">
        <f>Tabelle111[[#This Row],[Menge t P2O5]]/Tabelle111[[#This Row],[Anzahl Lieferscheine]]</f>
        <v>0.27432000000000001</v>
      </c>
    </row>
    <row r="5069" spans="1:14" x14ac:dyDescent="0.2">
      <c r="A5069" s="2" t="s">
        <v>32</v>
      </c>
      <c r="B5069" s="2" t="s">
        <v>27</v>
      </c>
      <c r="C5069" s="2" t="s">
        <v>6</v>
      </c>
      <c r="D5069" s="2" t="s">
        <v>15</v>
      </c>
      <c r="E5069" s="2" t="s">
        <v>9</v>
      </c>
      <c r="F5069" s="2" t="s">
        <v>61</v>
      </c>
      <c r="G5069" s="1">
        <v>13.52</v>
      </c>
      <c r="H5069" s="1">
        <v>9</v>
      </c>
      <c r="I5069" s="4">
        <v>1</v>
      </c>
      <c r="J5069" s="2" t="s">
        <v>70</v>
      </c>
      <c r="K5069" s="1">
        <f>Tabelle111[[#This Row],[Menge kg Nges]]/1000</f>
        <v>1.3519999999999999E-2</v>
      </c>
      <c r="L5069" s="1">
        <f>Tabelle111[[#This Row],[Menge kg P2O5]]/1000</f>
        <v>8.9999999999999993E-3</v>
      </c>
      <c r="M5069" s="1">
        <f>Tabelle111[[#This Row],[Menge t Nges]]/Tabelle111[[#This Row],[Anzahl Lieferscheine]]</f>
        <v>1.3519999999999999E-2</v>
      </c>
      <c r="N5069" s="1">
        <f>Tabelle111[[#This Row],[Menge t P2O5]]/Tabelle111[[#This Row],[Anzahl Lieferscheine]]</f>
        <v>8.9999999999999993E-3</v>
      </c>
    </row>
    <row r="5070" spans="1:14" x14ac:dyDescent="0.2">
      <c r="A5070" s="2" t="s">
        <v>32</v>
      </c>
      <c r="B5070" s="2" t="s">
        <v>27</v>
      </c>
      <c r="C5070" s="2" t="s">
        <v>25</v>
      </c>
      <c r="D5070" s="2" t="s">
        <v>25</v>
      </c>
      <c r="E5070" s="2" t="s">
        <v>26</v>
      </c>
      <c r="F5070" s="2" t="s">
        <v>61</v>
      </c>
      <c r="G5070" s="1">
        <v>123401.05999999994</v>
      </c>
      <c r="H5070" s="1">
        <v>49983.300000000017</v>
      </c>
      <c r="I5070" s="4">
        <v>291</v>
      </c>
      <c r="J5070" s="2" t="s">
        <v>70</v>
      </c>
      <c r="K5070" s="1">
        <f>Tabelle111[[#This Row],[Menge kg Nges]]/1000</f>
        <v>123.40105999999994</v>
      </c>
      <c r="L5070" s="1">
        <f>Tabelle111[[#This Row],[Menge kg P2O5]]/1000</f>
        <v>49.983300000000014</v>
      </c>
      <c r="M5070" s="1">
        <f>Tabelle111[[#This Row],[Menge t Nges]]/Tabelle111[[#This Row],[Anzahl Lieferscheine]]</f>
        <v>0.42405862542955308</v>
      </c>
      <c r="N5070" s="1">
        <f>Tabelle111[[#This Row],[Menge t P2O5]]/Tabelle111[[#This Row],[Anzahl Lieferscheine]]</f>
        <v>0.17176391752577325</v>
      </c>
    </row>
    <row r="5071" spans="1:14" x14ac:dyDescent="0.2">
      <c r="A5071" s="2" t="s">
        <v>32</v>
      </c>
      <c r="B5071" s="2" t="s">
        <v>27</v>
      </c>
      <c r="C5071" s="2" t="s">
        <v>63</v>
      </c>
      <c r="D5071" s="2" t="s">
        <v>63</v>
      </c>
      <c r="E5071" s="2" t="s">
        <v>63</v>
      </c>
      <c r="F5071" s="2" t="s">
        <v>61</v>
      </c>
      <c r="G5071" s="1">
        <v>780</v>
      </c>
      <c r="H5071" s="1">
        <v>900</v>
      </c>
      <c r="I5071" s="4">
        <v>2</v>
      </c>
      <c r="J5071" s="2" t="s">
        <v>70</v>
      </c>
      <c r="K5071" s="1">
        <f>Tabelle111[[#This Row],[Menge kg Nges]]/1000</f>
        <v>0.78</v>
      </c>
      <c r="L5071" s="1">
        <f>Tabelle111[[#This Row],[Menge kg P2O5]]/1000</f>
        <v>0.9</v>
      </c>
      <c r="M5071" s="1">
        <f>Tabelle111[[#This Row],[Menge t Nges]]/Tabelle111[[#This Row],[Anzahl Lieferscheine]]</f>
        <v>0.39</v>
      </c>
      <c r="N5071" s="1">
        <f>Tabelle111[[#This Row],[Menge t P2O5]]/Tabelle111[[#This Row],[Anzahl Lieferscheine]]</f>
        <v>0.45</v>
      </c>
    </row>
    <row r="5072" spans="1:14" x14ac:dyDescent="0.2">
      <c r="A5072" s="2" t="s">
        <v>32</v>
      </c>
      <c r="B5072" s="2" t="s">
        <v>33</v>
      </c>
      <c r="C5072" s="2" t="s">
        <v>6</v>
      </c>
      <c r="D5072" s="2" t="s">
        <v>7</v>
      </c>
      <c r="E5072" s="2" t="s">
        <v>8</v>
      </c>
      <c r="F5072" s="2" t="s">
        <v>61</v>
      </c>
      <c r="G5072" s="1">
        <v>1221</v>
      </c>
      <c r="H5072" s="1">
        <v>481</v>
      </c>
      <c r="I5072" s="4">
        <v>3</v>
      </c>
      <c r="J5072" s="2" t="s">
        <v>70</v>
      </c>
      <c r="K5072" s="1">
        <f>Tabelle111[[#This Row],[Menge kg Nges]]/1000</f>
        <v>1.2210000000000001</v>
      </c>
      <c r="L5072" s="1">
        <f>Tabelle111[[#This Row],[Menge kg P2O5]]/1000</f>
        <v>0.48099999999999998</v>
      </c>
      <c r="M5072" s="1">
        <f>Tabelle111[[#This Row],[Menge t Nges]]/Tabelle111[[#This Row],[Anzahl Lieferscheine]]</f>
        <v>0.40700000000000003</v>
      </c>
      <c r="N5072" s="1">
        <f>Tabelle111[[#This Row],[Menge t P2O5]]/Tabelle111[[#This Row],[Anzahl Lieferscheine]]</f>
        <v>0.16033333333333333</v>
      </c>
    </row>
    <row r="5073" spans="1:14" x14ac:dyDescent="0.2">
      <c r="A5073" s="2" t="s">
        <v>32</v>
      </c>
      <c r="B5073" s="2" t="s">
        <v>33</v>
      </c>
      <c r="C5073" s="2" t="s">
        <v>6</v>
      </c>
      <c r="D5073" s="2" t="s">
        <v>7</v>
      </c>
      <c r="E5073" s="2" t="s">
        <v>12</v>
      </c>
      <c r="F5073" s="2" t="s">
        <v>61</v>
      </c>
      <c r="G5073" s="1">
        <v>26388</v>
      </c>
      <c r="H5073" s="1">
        <v>15246.4</v>
      </c>
      <c r="I5073" s="4">
        <v>17</v>
      </c>
      <c r="J5073" s="2" t="s">
        <v>70</v>
      </c>
      <c r="K5073" s="1">
        <f>Tabelle111[[#This Row],[Menge kg Nges]]/1000</f>
        <v>26.388000000000002</v>
      </c>
      <c r="L5073" s="1">
        <f>Tabelle111[[#This Row],[Menge kg P2O5]]/1000</f>
        <v>15.2464</v>
      </c>
      <c r="M5073" s="1">
        <f>Tabelle111[[#This Row],[Menge t Nges]]/Tabelle111[[#This Row],[Anzahl Lieferscheine]]</f>
        <v>1.5522352941176472</v>
      </c>
      <c r="N5073" s="1">
        <f>Tabelle111[[#This Row],[Menge t P2O5]]/Tabelle111[[#This Row],[Anzahl Lieferscheine]]</f>
        <v>0.89684705882352933</v>
      </c>
    </row>
    <row r="5074" spans="1:14" x14ac:dyDescent="0.2">
      <c r="A5074" s="2" t="s">
        <v>32</v>
      </c>
      <c r="B5074" s="2" t="s">
        <v>33</v>
      </c>
      <c r="C5074" s="2" t="s">
        <v>6</v>
      </c>
      <c r="D5074" s="2" t="s">
        <v>7</v>
      </c>
      <c r="E5074" s="2" t="s">
        <v>14</v>
      </c>
      <c r="F5074" s="2" t="s">
        <v>61</v>
      </c>
      <c r="G5074" s="1">
        <v>600.6</v>
      </c>
      <c r="H5074" s="1">
        <v>291.2</v>
      </c>
      <c r="I5074" s="4">
        <v>3</v>
      </c>
      <c r="J5074" s="2" t="s">
        <v>70</v>
      </c>
      <c r="K5074" s="1">
        <f>Tabelle111[[#This Row],[Menge kg Nges]]/1000</f>
        <v>0.60060000000000002</v>
      </c>
      <c r="L5074" s="1">
        <f>Tabelle111[[#This Row],[Menge kg P2O5]]/1000</f>
        <v>0.29120000000000001</v>
      </c>
      <c r="M5074" s="1">
        <f>Tabelle111[[#This Row],[Menge t Nges]]/Tabelle111[[#This Row],[Anzahl Lieferscheine]]</f>
        <v>0.20020000000000002</v>
      </c>
      <c r="N5074" s="1">
        <f>Tabelle111[[#This Row],[Menge t P2O5]]/Tabelle111[[#This Row],[Anzahl Lieferscheine]]</f>
        <v>9.7066666666666676E-2</v>
      </c>
    </row>
    <row r="5075" spans="1:14" x14ac:dyDescent="0.2">
      <c r="A5075" s="2" t="s">
        <v>32</v>
      </c>
      <c r="B5075" s="2" t="s">
        <v>33</v>
      </c>
      <c r="C5075" s="2" t="s">
        <v>6</v>
      </c>
      <c r="D5075" s="2" t="s">
        <v>15</v>
      </c>
      <c r="E5075" s="2" t="s">
        <v>8</v>
      </c>
      <c r="F5075" s="2" t="s">
        <v>61</v>
      </c>
      <c r="G5075" s="1">
        <v>960</v>
      </c>
      <c r="H5075" s="1">
        <v>432</v>
      </c>
      <c r="I5075" s="4">
        <v>2</v>
      </c>
      <c r="J5075" s="2" t="s">
        <v>70</v>
      </c>
      <c r="K5075" s="1">
        <f>Tabelle111[[#This Row],[Menge kg Nges]]/1000</f>
        <v>0.96</v>
      </c>
      <c r="L5075" s="1">
        <f>Tabelle111[[#This Row],[Menge kg P2O5]]/1000</f>
        <v>0.432</v>
      </c>
      <c r="M5075" s="1">
        <f>Tabelle111[[#This Row],[Menge t Nges]]/Tabelle111[[#This Row],[Anzahl Lieferscheine]]</f>
        <v>0.48</v>
      </c>
      <c r="N5075" s="1">
        <f>Tabelle111[[#This Row],[Menge t P2O5]]/Tabelle111[[#This Row],[Anzahl Lieferscheine]]</f>
        <v>0.216</v>
      </c>
    </row>
    <row r="5076" spans="1:14" x14ac:dyDescent="0.2">
      <c r="A5076" s="2" t="s">
        <v>32</v>
      </c>
      <c r="B5076" s="2" t="s">
        <v>33</v>
      </c>
      <c r="C5076" s="2" t="s">
        <v>6</v>
      </c>
      <c r="D5076" s="2" t="s">
        <v>15</v>
      </c>
      <c r="E5076" s="2" t="s">
        <v>18</v>
      </c>
      <c r="F5076" s="2" t="s">
        <v>61</v>
      </c>
      <c r="G5076" s="1">
        <v>720</v>
      </c>
      <c r="H5076" s="1">
        <v>504</v>
      </c>
      <c r="I5076" s="4">
        <v>1</v>
      </c>
      <c r="J5076" s="2" t="s">
        <v>70</v>
      </c>
      <c r="K5076" s="1">
        <f>Tabelle111[[#This Row],[Menge kg Nges]]/1000</f>
        <v>0.72</v>
      </c>
      <c r="L5076" s="1">
        <f>Tabelle111[[#This Row],[Menge kg P2O5]]/1000</f>
        <v>0.504</v>
      </c>
      <c r="M5076" s="1">
        <f>Tabelle111[[#This Row],[Menge t Nges]]/Tabelle111[[#This Row],[Anzahl Lieferscheine]]</f>
        <v>0.72</v>
      </c>
      <c r="N5076" s="1">
        <f>Tabelle111[[#This Row],[Menge t P2O5]]/Tabelle111[[#This Row],[Anzahl Lieferscheine]]</f>
        <v>0.504</v>
      </c>
    </row>
    <row r="5077" spans="1:14" x14ac:dyDescent="0.2">
      <c r="A5077" s="2" t="s">
        <v>32</v>
      </c>
      <c r="B5077" s="2" t="s">
        <v>33</v>
      </c>
      <c r="C5077" s="2" t="s">
        <v>6</v>
      </c>
      <c r="D5077" s="2" t="s">
        <v>15</v>
      </c>
      <c r="E5077" s="2" t="s">
        <v>19</v>
      </c>
      <c r="F5077" s="2" t="s">
        <v>61</v>
      </c>
      <c r="G5077" s="1">
        <v>231.6</v>
      </c>
      <c r="H5077" s="1">
        <v>220</v>
      </c>
      <c r="I5077" s="4">
        <v>1</v>
      </c>
      <c r="J5077" s="2" t="s">
        <v>70</v>
      </c>
      <c r="K5077" s="1">
        <f>Tabelle111[[#This Row],[Menge kg Nges]]/1000</f>
        <v>0.2316</v>
      </c>
      <c r="L5077" s="1">
        <f>Tabelle111[[#This Row],[Menge kg P2O5]]/1000</f>
        <v>0.22</v>
      </c>
      <c r="M5077" s="1">
        <f>Tabelle111[[#This Row],[Menge t Nges]]/Tabelle111[[#This Row],[Anzahl Lieferscheine]]</f>
        <v>0.2316</v>
      </c>
      <c r="N5077" s="1">
        <f>Tabelle111[[#This Row],[Menge t P2O5]]/Tabelle111[[#This Row],[Anzahl Lieferscheine]]</f>
        <v>0.22</v>
      </c>
    </row>
    <row r="5078" spans="1:14" x14ac:dyDescent="0.2">
      <c r="A5078" s="2" t="s">
        <v>32</v>
      </c>
      <c r="B5078" s="2" t="s">
        <v>33</v>
      </c>
      <c r="C5078" s="2" t="s">
        <v>6</v>
      </c>
      <c r="D5078" s="2" t="s">
        <v>15</v>
      </c>
      <c r="E5078" s="2" t="s">
        <v>20</v>
      </c>
      <c r="F5078" s="2" t="s">
        <v>61</v>
      </c>
      <c r="G5078" s="1">
        <v>320</v>
      </c>
      <c r="H5078" s="1">
        <v>520</v>
      </c>
      <c r="I5078" s="4">
        <v>4</v>
      </c>
      <c r="J5078" s="2" t="s">
        <v>70</v>
      </c>
      <c r="K5078" s="1">
        <f>Tabelle111[[#This Row],[Menge kg Nges]]/1000</f>
        <v>0.32</v>
      </c>
      <c r="L5078" s="1">
        <f>Tabelle111[[#This Row],[Menge kg P2O5]]/1000</f>
        <v>0.52</v>
      </c>
      <c r="M5078" s="1">
        <f>Tabelle111[[#This Row],[Menge t Nges]]/Tabelle111[[#This Row],[Anzahl Lieferscheine]]</f>
        <v>0.08</v>
      </c>
      <c r="N5078" s="1">
        <f>Tabelle111[[#This Row],[Menge t P2O5]]/Tabelle111[[#This Row],[Anzahl Lieferscheine]]</f>
        <v>0.13</v>
      </c>
    </row>
    <row r="5079" spans="1:14" x14ac:dyDescent="0.2">
      <c r="A5079" s="2" t="s">
        <v>32</v>
      </c>
      <c r="B5079" s="2" t="s">
        <v>33</v>
      </c>
      <c r="C5079" s="2" t="s">
        <v>25</v>
      </c>
      <c r="D5079" s="2" t="s">
        <v>25</v>
      </c>
      <c r="E5079" s="2" t="s">
        <v>26</v>
      </c>
      <c r="F5079" s="2" t="s">
        <v>61</v>
      </c>
      <c r="G5079" s="1">
        <v>1963.6</v>
      </c>
      <c r="H5079" s="1">
        <v>1635.2</v>
      </c>
      <c r="I5079" s="4">
        <v>10</v>
      </c>
      <c r="J5079" s="2" t="s">
        <v>70</v>
      </c>
      <c r="K5079" s="1">
        <f>Tabelle111[[#This Row],[Menge kg Nges]]/1000</f>
        <v>1.9636</v>
      </c>
      <c r="L5079" s="1">
        <f>Tabelle111[[#This Row],[Menge kg P2O5]]/1000</f>
        <v>1.6352</v>
      </c>
      <c r="M5079" s="1">
        <f>Tabelle111[[#This Row],[Menge t Nges]]/Tabelle111[[#This Row],[Anzahl Lieferscheine]]</f>
        <v>0.19636000000000001</v>
      </c>
      <c r="N5079" s="1">
        <f>Tabelle111[[#This Row],[Menge t P2O5]]/Tabelle111[[#This Row],[Anzahl Lieferscheine]]</f>
        <v>0.16352</v>
      </c>
    </row>
    <row r="5080" spans="1:14" x14ac:dyDescent="0.2">
      <c r="A5080" s="2" t="s">
        <v>32</v>
      </c>
      <c r="B5080" s="2" t="s">
        <v>49</v>
      </c>
      <c r="C5080" s="2" t="s">
        <v>25</v>
      </c>
      <c r="D5080" s="2" t="s">
        <v>25</v>
      </c>
      <c r="E5080" s="2" t="s">
        <v>26</v>
      </c>
      <c r="F5080" s="2" t="s">
        <v>61</v>
      </c>
      <c r="G5080" s="1">
        <v>63.209999999999994</v>
      </c>
      <c r="H5080" s="1">
        <v>24.990000000000002</v>
      </c>
      <c r="I5080" s="4">
        <v>2</v>
      </c>
      <c r="J5080" s="2" t="s">
        <v>70</v>
      </c>
      <c r="K5080" s="1">
        <f>Tabelle111[[#This Row],[Menge kg Nges]]/1000</f>
        <v>6.3209999999999988E-2</v>
      </c>
      <c r="L5080" s="1">
        <f>Tabelle111[[#This Row],[Menge kg P2O5]]/1000</f>
        <v>2.4990000000000002E-2</v>
      </c>
      <c r="M5080" s="1">
        <f>Tabelle111[[#This Row],[Menge t Nges]]/Tabelle111[[#This Row],[Anzahl Lieferscheine]]</f>
        <v>3.1604999999999994E-2</v>
      </c>
      <c r="N5080" s="1">
        <f>Tabelle111[[#This Row],[Menge t P2O5]]/Tabelle111[[#This Row],[Anzahl Lieferscheine]]</f>
        <v>1.2495000000000001E-2</v>
      </c>
    </row>
    <row r="5081" spans="1:14" x14ac:dyDescent="0.2">
      <c r="A5081" s="2" t="s">
        <v>32</v>
      </c>
      <c r="B5081" s="2" t="s">
        <v>47</v>
      </c>
      <c r="C5081" s="2" t="s">
        <v>6</v>
      </c>
      <c r="D5081" s="2" t="s">
        <v>7</v>
      </c>
      <c r="E5081" s="2" t="s">
        <v>14</v>
      </c>
      <c r="F5081" s="2" t="s">
        <v>61</v>
      </c>
      <c r="G5081" s="1">
        <v>324</v>
      </c>
      <c r="H5081" s="1">
        <v>175.5</v>
      </c>
      <c r="I5081" s="4">
        <v>3</v>
      </c>
      <c r="J5081" s="2" t="s">
        <v>70</v>
      </c>
      <c r="K5081" s="1">
        <f>Tabelle111[[#This Row],[Menge kg Nges]]/1000</f>
        <v>0.32400000000000001</v>
      </c>
      <c r="L5081" s="1">
        <f>Tabelle111[[#This Row],[Menge kg P2O5]]/1000</f>
        <v>0.17549999999999999</v>
      </c>
      <c r="M5081" s="1">
        <f>Tabelle111[[#This Row],[Menge t Nges]]/Tabelle111[[#This Row],[Anzahl Lieferscheine]]</f>
        <v>0.108</v>
      </c>
      <c r="N5081" s="1">
        <f>Tabelle111[[#This Row],[Menge t P2O5]]/Tabelle111[[#This Row],[Anzahl Lieferscheine]]</f>
        <v>5.8499999999999996E-2</v>
      </c>
    </row>
    <row r="5082" spans="1:14" x14ac:dyDescent="0.2">
      <c r="A5082" s="2" t="s">
        <v>32</v>
      </c>
      <c r="B5082" s="2" t="s">
        <v>47</v>
      </c>
      <c r="C5082" s="2" t="s">
        <v>25</v>
      </c>
      <c r="D5082" s="2" t="s">
        <v>25</v>
      </c>
      <c r="E5082" s="2" t="s">
        <v>26</v>
      </c>
      <c r="F5082" s="2" t="s">
        <v>61</v>
      </c>
      <c r="G5082" s="1">
        <v>1035.3</v>
      </c>
      <c r="H5082" s="1">
        <v>509.02</v>
      </c>
      <c r="I5082" s="4">
        <v>4</v>
      </c>
      <c r="J5082" s="2" t="s">
        <v>70</v>
      </c>
      <c r="K5082" s="1">
        <f>Tabelle111[[#This Row],[Menge kg Nges]]/1000</f>
        <v>1.0352999999999999</v>
      </c>
      <c r="L5082" s="1">
        <f>Tabelle111[[#This Row],[Menge kg P2O5]]/1000</f>
        <v>0.50902000000000003</v>
      </c>
      <c r="M5082" s="1">
        <f>Tabelle111[[#This Row],[Menge t Nges]]/Tabelle111[[#This Row],[Anzahl Lieferscheine]]</f>
        <v>0.25882499999999997</v>
      </c>
      <c r="N5082" s="1">
        <f>Tabelle111[[#This Row],[Menge t P2O5]]/Tabelle111[[#This Row],[Anzahl Lieferscheine]]</f>
        <v>0.12725500000000001</v>
      </c>
    </row>
    <row r="5083" spans="1:14" x14ac:dyDescent="0.2">
      <c r="A5083" s="2" t="s">
        <v>32</v>
      </c>
      <c r="B5083" s="2" t="s">
        <v>34</v>
      </c>
      <c r="C5083" s="2" t="s">
        <v>6</v>
      </c>
      <c r="D5083" s="2" t="s">
        <v>7</v>
      </c>
      <c r="E5083" s="2" t="s">
        <v>8</v>
      </c>
      <c r="F5083" s="2" t="s">
        <v>61</v>
      </c>
      <c r="G5083" s="1">
        <v>1834.6</v>
      </c>
      <c r="H5083" s="1">
        <v>762</v>
      </c>
      <c r="I5083" s="4">
        <v>4</v>
      </c>
      <c r="J5083" s="2" t="s">
        <v>70</v>
      </c>
      <c r="K5083" s="1">
        <f>Tabelle111[[#This Row],[Menge kg Nges]]/1000</f>
        <v>1.8346</v>
      </c>
      <c r="L5083" s="1">
        <f>Tabelle111[[#This Row],[Menge kg P2O5]]/1000</f>
        <v>0.76200000000000001</v>
      </c>
      <c r="M5083" s="1">
        <f>Tabelle111[[#This Row],[Menge t Nges]]/Tabelle111[[#This Row],[Anzahl Lieferscheine]]</f>
        <v>0.45865</v>
      </c>
      <c r="N5083" s="1">
        <f>Tabelle111[[#This Row],[Menge t P2O5]]/Tabelle111[[#This Row],[Anzahl Lieferscheine]]</f>
        <v>0.1905</v>
      </c>
    </row>
    <row r="5084" spans="1:14" x14ac:dyDescent="0.2">
      <c r="A5084" s="2" t="s">
        <v>32</v>
      </c>
      <c r="B5084" s="2" t="s">
        <v>34</v>
      </c>
      <c r="C5084" s="2" t="s">
        <v>6</v>
      </c>
      <c r="D5084" s="2" t="s">
        <v>7</v>
      </c>
      <c r="E5084" s="2" t="s">
        <v>9</v>
      </c>
      <c r="F5084" s="2" t="s">
        <v>61</v>
      </c>
      <c r="G5084" s="1">
        <v>3010.0000000000005</v>
      </c>
      <c r="H5084" s="1">
        <v>1152</v>
      </c>
      <c r="I5084" s="4">
        <v>12</v>
      </c>
      <c r="J5084" s="2" t="s">
        <v>70</v>
      </c>
      <c r="K5084" s="1">
        <f>Tabelle111[[#This Row],[Menge kg Nges]]/1000</f>
        <v>3.0100000000000007</v>
      </c>
      <c r="L5084" s="1">
        <f>Tabelle111[[#This Row],[Menge kg P2O5]]/1000</f>
        <v>1.1519999999999999</v>
      </c>
      <c r="M5084" s="1">
        <f>Tabelle111[[#This Row],[Menge t Nges]]/Tabelle111[[#This Row],[Anzahl Lieferscheine]]</f>
        <v>0.25083333333333341</v>
      </c>
      <c r="N5084" s="1">
        <f>Tabelle111[[#This Row],[Menge t P2O5]]/Tabelle111[[#This Row],[Anzahl Lieferscheine]]</f>
        <v>9.5999999999999988E-2</v>
      </c>
    </row>
    <row r="5085" spans="1:14" x14ac:dyDescent="0.2">
      <c r="A5085" s="2" t="s">
        <v>32</v>
      </c>
      <c r="B5085" s="2" t="s">
        <v>34</v>
      </c>
      <c r="C5085" s="2" t="s">
        <v>6</v>
      </c>
      <c r="D5085" s="2" t="s">
        <v>7</v>
      </c>
      <c r="E5085" s="2" t="s">
        <v>10</v>
      </c>
      <c r="F5085" s="2" t="s">
        <v>61</v>
      </c>
      <c r="G5085" s="1">
        <v>717.5</v>
      </c>
      <c r="H5085" s="1">
        <v>282.5</v>
      </c>
      <c r="I5085" s="4">
        <v>1</v>
      </c>
      <c r="J5085" s="2" t="s">
        <v>70</v>
      </c>
      <c r="K5085" s="1">
        <f>Tabelle111[[#This Row],[Menge kg Nges]]/1000</f>
        <v>0.71750000000000003</v>
      </c>
      <c r="L5085" s="1">
        <f>Tabelle111[[#This Row],[Menge kg P2O5]]/1000</f>
        <v>0.28249999999999997</v>
      </c>
      <c r="M5085" s="1">
        <f>Tabelle111[[#This Row],[Menge t Nges]]/Tabelle111[[#This Row],[Anzahl Lieferscheine]]</f>
        <v>0.71750000000000003</v>
      </c>
      <c r="N5085" s="1">
        <f>Tabelle111[[#This Row],[Menge t P2O5]]/Tabelle111[[#This Row],[Anzahl Lieferscheine]]</f>
        <v>0.28249999999999997</v>
      </c>
    </row>
    <row r="5086" spans="1:14" x14ac:dyDescent="0.2">
      <c r="A5086" s="2" t="s">
        <v>32</v>
      </c>
      <c r="B5086" s="2" t="s">
        <v>34</v>
      </c>
      <c r="C5086" s="2" t="s">
        <v>6</v>
      </c>
      <c r="D5086" s="2" t="s">
        <v>7</v>
      </c>
      <c r="E5086" s="2" t="s">
        <v>11</v>
      </c>
      <c r="F5086" s="2" t="s">
        <v>61</v>
      </c>
      <c r="G5086" s="1">
        <v>1842.6</v>
      </c>
      <c r="H5086" s="1">
        <v>793.34999999999991</v>
      </c>
      <c r="I5086" s="4">
        <v>4</v>
      </c>
      <c r="J5086" s="2" t="s">
        <v>70</v>
      </c>
      <c r="K5086" s="1">
        <f>Tabelle111[[#This Row],[Menge kg Nges]]/1000</f>
        <v>1.8426</v>
      </c>
      <c r="L5086" s="1">
        <f>Tabelle111[[#This Row],[Menge kg P2O5]]/1000</f>
        <v>0.79334999999999989</v>
      </c>
      <c r="M5086" s="1">
        <f>Tabelle111[[#This Row],[Menge t Nges]]/Tabelle111[[#This Row],[Anzahl Lieferscheine]]</f>
        <v>0.46065</v>
      </c>
      <c r="N5086" s="1">
        <f>Tabelle111[[#This Row],[Menge t P2O5]]/Tabelle111[[#This Row],[Anzahl Lieferscheine]]</f>
        <v>0.19833749999999997</v>
      </c>
    </row>
    <row r="5087" spans="1:14" x14ac:dyDescent="0.2">
      <c r="A5087" s="2" t="s">
        <v>32</v>
      </c>
      <c r="B5087" s="2" t="s">
        <v>34</v>
      </c>
      <c r="C5087" s="2" t="s">
        <v>6</v>
      </c>
      <c r="D5087" s="2" t="s">
        <v>7</v>
      </c>
      <c r="E5087" s="2" t="s">
        <v>12</v>
      </c>
      <c r="F5087" s="2" t="s">
        <v>61</v>
      </c>
      <c r="G5087" s="1">
        <v>1286.8499999999999</v>
      </c>
      <c r="H5087" s="1">
        <v>603.65</v>
      </c>
      <c r="I5087" s="4">
        <v>5</v>
      </c>
      <c r="J5087" s="2" t="s">
        <v>70</v>
      </c>
      <c r="K5087" s="1">
        <f>Tabelle111[[#This Row],[Menge kg Nges]]/1000</f>
        <v>1.2868499999999998</v>
      </c>
      <c r="L5087" s="1">
        <f>Tabelle111[[#This Row],[Menge kg P2O5]]/1000</f>
        <v>0.60365000000000002</v>
      </c>
      <c r="M5087" s="1">
        <f>Tabelle111[[#This Row],[Menge t Nges]]/Tabelle111[[#This Row],[Anzahl Lieferscheine]]</f>
        <v>0.25736999999999999</v>
      </c>
      <c r="N5087" s="1">
        <f>Tabelle111[[#This Row],[Menge t P2O5]]/Tabelle111[[#This Row],[Anzahl Lieferscheine]]</f>
        <v>0.12073</v>
      </c>
    </row>
    <row r="5088" spans="1:14" x14ac:dyDescent="0.2">
      <c r="A5088" s="2" t="s">
        <v>32</v>
      </c>
      <c r="B5088" s="2" t="s">
        <v>34</v>
      </c>
      <c r="C5088" s="2" t="s">
        <v>6</v>
      </c>
      <c r="D5088" s="2" t="s">
        <v>7</v>
      </c>
      <c r="E5088" s="2" t="s">
        <v>14</v>
      </c>
      <c r="F5088" s="2" t="s">
        <v>61</v>
      </c>
      <c r="G5088" s="1">
        <v>1908.9</v>
      </c>
      <c r="H5088" s="1">
        <v>915.30000000000007</v>
      </c>
      <c r="I5088" s="4">
        <v>6</v>
      </c>
      <c r="J5088" s="2" t="s">
        <v>70</v>
      </c>
      <c r="K5088" s="1">
        <f>Tabelle111[[#This Row],[Menge kg Nges]]/1000</f>
        <v>1.9089</v>
      </c>
      <c r="L5088" s="1">
        <f>Tabelle111[[#This Row],[Menge kg P2O5]]/1000</f>
        <v>0.91530000000000011</v>
      </c>
      <c r="M5088" s="1">
        <f>Tabelle111[[#This Row],[Menge t Nges]]/Tabelle111[[#This Row],[Anzahl Lieferscheine]]</f>
        <v>0.31814999999999999</v>
      </c>
      <c r="N5088" s="1">
        <f>Tabelle111[[#This Row],[Menge t P2O5]]/Tabelle111[[#This Row],[Anzahl Lieferscheine]]</f>
        <v>0.15255000000000002</v>
      </c>
    </row>
    <row r="5089" spans="1:14" x14ac:dyDescent="0.2">
      <c r="A5089" s="2" t="s">
        <v>32</v>
      </c>
      <c r="B5089" s="2" t="s">
        <v>34</v>
      </c>
      <c r="C5089" s="2" t="s">
        <v>6</v>
      </c>
      <c r="D5089" s="2" t="s">
        <v>15</v>
      </c>
      <c r="E5089" s="2" t="s">
        <v>18</v>
      </c>
      <c r="F5089" s="2" t="s">
        <v>61</v>
      </c>
      <c r="G5089" s="1">
        <v>8679.3599999999969</v>
      </c>
      <c r="H5089" s="1">
        <v>5767.7300000000032</v>
      </c>
      <c r="I5089" s="4">
        <v>24</v>
      </c>
      <c r="J5089" s="2" t="s">
        <v>70</v>
      </c>
      <c r="K5089" s="1">
        <f>Tabelle111[[#This Row],[Menge kg Nges]]/1000</f>
        <v>8.6793599999999973</v>
      </c>
      <c r="L5089" s="1">
        <f>Tabelle111[[#This Row],[Menge kg P2O5]]/1000</f>
        <v>5.7677300000000029</v>
      </c>
      <c r="M5089" s="1">
        <f>Tabelle111[[#This Row],[Menge t Nges]]/Tabelle111[[#This Row],[Anzahl Lieferscheine]]</f>
        <v>0.36163999999999991</v>
      </c>
      <c r="N5089" s="1">
        <f>Tabelle111[[#This Row],[Menge t P2O5]]/Tabelle111[[#This Row],[Anzahl Lieferscheine]]</f>
        <v>0.24032208333333346</v>
      </c>
    </row>
    <row r="5090" spans="1:14" x14ac:dyDescent="0.2">
      <c r="A5090" s="2" t="s">
        <v>32</v>
      </c>
      <c r="B5090" s="2" t="s">
        <v>34</v>
      </c>
      <c r="C5090" s="2" t="s">
        <v>6</v>
      </c>
      <c r="D5090" s="2" t="s">
        <v>15</v>
      </c>
      <c r="E5090" s="2" t="s">
        <v>20</v>
      </c>
      <c r="F5090" s="2" t="s">
        <v>61</v>
      </c>
      <c r="G5090" s="1">
        <v>2130.46</v>
      </c>
      <c r="H5090" s="1">
        <v>1605.56</v>
      </c>
      <c r="I5090" s="4">
        <v>7</v>
      </c>
      <c r="J5090" s="2" t="s">
        <v>70</v>
      </c>
      <c r="K5090" s="1">
        <f>Tabelle111[[#This Row],[Menge kg Nges]]/1000</f>
        <v>2.1304600000000002</v>
      </c>
      <c r="L5090" s="1">
        <f>Tabelle111[[#This Row],[Menge kg P2O5]]/1000</f>
        <v>1.6055599999999999</v>
      </c>
      <c r="M5090" s="1">
        <f>Tabelle111[[#This Row],[Menge t Nges]]/Tabelle111[[#This Row],[Anzahl Lieferscheine]]</f>
        <v>0.30435142857142861</v>
      </c>
      <c r="N5090" s="1">
        <f>Tabelle111[[#This Row],[Menge t P2O5]]/Tabelle111[[#This Row],[Anzahl Lieferscheine]]</f>
        <v>0.22936571428571426</v>
      </c>
    </row>
    <row r="5091" spans="1:14" x14ac:dyDescent="0.2">
      <c r="A5091" s="2" t="s">
        <v>32</v>
      </c>
      <c r="B5091" s="2" t="s">
        <v>34</v>
      </c>
      <c r="C5091" s="2" t="s">
        <v>6</v>
      </c>
      <c r="D5091" s="2" t="s">
        <v>15</v>
      </c>
      <c r="E5091" s="2" t="s">
        <v>21</v>
      </c>
      <c r="F5091" s="2" t="s">
        <v>61</v>
      </c>
      <c r="G5091" s="1">
        <v>1648</v>
      </c>
      <c r="H5091" s="1">
        <v>895</v>
      </c>
      <c r="I5091" s="4">
        <v>4</v>
      </c>
      <c r="J5091" s="2" t="s">
        <v>70</v>
      </c>
      <c r="K5091" s="1">
        <f>Tabelle111[[#This Row],[Menge kg Nges]]/1000</f>
        <v>1.6479999999999999</v>
      </c>
      <c r="L5091" s="1">
        <f>Tabelle111[[#This Row],[Menge kg P2O5]]/1000</f>
        <v>0.89500000000000002</v>
      </c>
      <c r="M5091" s="1">
        <f>Tabelle111[[#This Row],[Menge t Nges]]/Tabelle111[[#This Row],[Anzahl Lieferscheine]]</f>
        <v>0.41199999999999998</v>
      </c>
      <c r="N5091" s="1">
        <f>Tabelle111[[#This Row],[Menge t P2O5]]/Tabelle111[[#This Row],[Anzahl Lieferscheine]]</f>
        <v>0.22375</v>
      </c>
    </row>
    <row r="5092" spans="1:14" x14ac:dyDescent="0.2">
      <c r="A5092" s="2" t="s">
        <v>32</v>
      </c>
      <c r="B5092" s="2" t="s">
        <v>34</v>
      </c>
      <c r="C5092" s="2" t="s">
        <v>6</v>
      </c>
      <c r="D5092" s="2" t="s">
        <v>15</v>
      </c>
      <c r="E5092" s="2" t="s">
        <v>9</v>
      </c>
      <c r="F5092" s="2" t="s">
        <v>61</v>
      </c>
      <c r="G5092" s="1">
        <v>1525.8999999999999</v>
      </c>
      <c r="H5092" s="1">
        <v>934.5</v>
      </c>
      <c r="I5092" s="4">
        <v>9</v>
      </c>
      <c r="J5092" s="2" t="s">
        <v>70</v>
      </c>
      <c r="K5092" s="1">
        <f>Tabelle111[[#This Row],[Menge kg Nges]]/1000</f>
        <v>1.5258999999999998</v>
      </c>
      <c r="L5092" s="1">
        <f>Tabelle111[[#This Row],[Menge kg P2O5]]/1000</f>
        <v>0.9345</v>
      </c>
      <c r="M5092" s="1">
        <f>Tabelle111[[#This Row],[Menge t Nges]]/Tabelle111[[#This Row],[Anzahl Lieferscheine]]</f>
        <v>0.16954444444444441</v>
      </c>
      <c r="N5092" s="1">
        <f>Tabelle111[[#This Row],[Menge t P2O5]]/Tabelle111[[#This Row],[Anzahl Lieferscheine]]</f>
        <v>0.10383333333333333</v>
      </c>
    </row>
    <row r="5093" spans="1:14" x14ac:dyDescent="0.2">
      <c r="A5093" s="2" t="s">
        <v>32</v>
      </c>
      <c r="B5093" s="2" t="s">
        <v>34</v>
      </c>
      <c r="C5093" s="2" t="s">
        <v>6</v>
      </c>
      <c r="D5093" s="2" t="s">
        <v>15</v>
      </c>
      <c r="E5093" s="2" t="s">
        <v>10</v>
      </c>
      <c r="F5093" s="2" t="s">
        <v>61</v>
      </c>
      <c r="G5093" s="1">
        <v>162</v>
      </c>
      <c r="H5093" s="1">
        <v>69.2</v>
      </c>
      <c r="I5093" s="4">
        <v>1</v>
      </c>
      <c r="J5093" s="2" t="s">
        <v>70</v>
      </c>
      <c r="K5093" s="1">
        <f>Tabelle111[[#This Row],[Menge kg Nges]]/1000</f>
        <v>0.16200000000000001</v>
      </c>
      <c r="L5093" s="1">
        <f>Tabelle111[[#This Row],[Menge kg P2O5]]/1000</f>
        <v>6.9199999999999998E-2</v>
      </c>
      <c r="M5093" s="1">
        <f>Tabelle111[[#This Row],[Menge t Nges]]/Tabelle111[[#This Row],[Anzahl Lieferscheine]]</f>
        <v>0.16200000000000001</v>
      </c>
      <c r="N5093" s="1">
        <f>Tabelle111[[#This Row],[Menge t P2O5]]/Tabelle111[[#This Row],[Anzahl Lieferscheine]]</f>
        <v>6.9199999999999998E-2</v>
      </c>
    </row>
    <row r="5094" spans="1:14" x14ac:dyDescent="0.2">
      <c r="A5094" s="2" t="s">
        <v>32</v>
      </c>
      <c r="B5094" s="2" t="s">
        <v>34</v>
      </c>
      <c r="C5094" s="2" t="s">
        <v>25</v>
      </c>
      <c r="D5094" s="2" t="s">
        <v>25</v>
      </c>
      <c r="E5094" s="2" t="s">
        <v>26</v>
      </c>
      <c r="F5094" s="2" t="s">
        <v>61</v>
      </c>
      <c r="G5094" s="1">
        <v>69378.2</v>
      </c>
      <c r="H5094" s="1">
        <v>44197.65</v>
      </c>
      <c r="I5094" s="4">
        <v>46</v>
      </c>
      <c r="J5094" s="2" t="s">
        <v>70</v>
      </c>
      <c r="K5094" s="1">
        <f>Tabelle111[[#This Row],[Menge kg Nges]]/1000</f>
        <v>69.378199999999993</v>
      </c>
      <c r="L5094" s="1">
        <f>Tabelle111[[#This Row],[Menge kg P2O5]]/1000</f>
        <v>44.197650000000003</v>
      </c>
      <c r="M5094" s="1">
        <f>Tabelle111[[#This Row],[Menge t Nges]]/Tabelle111[[#This Row],[Anzahl Lieferscheine]]</f>
        <v>1.5082217391304347</v>
      </c>
      <c r="N5094" s="1">
        <f>Tabelle111[[#This Row],[Menge t P2O5]]/Tabelle111[[#This Row],[Anzahl Lieferscheine]]</f>
        <v>0.96081847826086964</v>
      </c>
    </row>
    <row r="5095" spans="1:14" x14ac:dyDescent="0.2">
      <c r="A5095" s="2" t="s">
        <v>32</v>
      </c>
      <c r="B5095" s="2" t="s">
        <v>34</v>
      </c>
      <c r="C5095" s="2" t="s">
        <v>63</v>
      </c>
      <c r="D5095" s="2" t="s">
        <v>63</v>
      </c>
      <c r="E5095" s="2" t="s">
        <v>63</v>
      </c>
      <c r="F5095" s="2" t="s">
        <v>61</v>
      </c>
      <c r="G5095" s="1">
        <v>82.5</v>
      </c>
      <c r="H5095" s="1">
        <v>35.5</v>
      </c>
      <c r="I5095" s="4">
        <v>1</v>
      </c>
      <c r="J5095" s="2" t="s">
        <v>70</v>
      </c>
      <c r="K5095" s="1">
        <f>Tabelle111[[#This Row],[Menge kg Nges]]/1000</f>
        <v>8.2500000000000004E-2</v>
      </c>
      <c r="L5095" s="1">
        <f>Tabelle111[[#This Row],[Menge kg P2O5]]/1000</f>
        <v>3.5499999999999997E-2</v>
      </c>
      <c r="M5095" s="1">
        <f>Tabelle111[[#This Row],[Menge t Nges]]/Tabelle111[[#This Row],[Anzahl Lieferscheine]]</f>
        <v>8.2500000000000004E-2</v>
      </c>
      <c r="N5095" s="1">
        <f>Tabelle111[[#This Row],[Menge t P2O5]]/Tabelle111[[#This Row],[Anzahl Lieferscheine]]</f>
        <v>3.5499999999999997E-2</v>
      </c>
    </row>
    <row r="5096" spans="1:14" x14ac:dyDescent="0.2">
      <c r="A5096" s="2" t="s">
        <v>32</v>
      </c>
      <c r="B5096" s="2" t="s">
        <v>45</v>
      </c>
      <c r="C5096" s="2" t="s">
        <v>25</v>
      </c>
      <c r="D5096" s="2" t="s">
        <v>25</v>
      </c>
      <c r="E5096" s="2" t="s">
        <v>26</v>
      </c>
      <c r="F5096" s="2" t="s">
        <v>61</v>
      </c>
      <c r="G5096" s="1">
        <v>815.9</v>
      </c>
      <c r="H5096" s="1">
        <v>326.3</v>
      </c>
      <c r="I5096" s="4">
        <v>3</v>
      </c>
      <c r="J5096" s="2" t="s">
        <v>70</v>
      </c>
      <c r="K5096" s="1">
        <f>Tabelle111[[#This Row],[Menge kg Nges]]/1000</f>
        <v>0.81589999999999996</v>
      </c>
      <c r="L5096" s="1">
        <f>Tabelle111[[#This Row],[Menge kg P2O5]]/1000</f>
        <v>0.32630000000000003</v>
      </c>
      <c r="M5096" s="1">
        <f>Tabelle111[[#This Row],[Menge t Nges]]/Tabelle111[[#This Row],[Anzahl Lieferscheine]]</f>
        <v>0.27196666666666663</v>
      </c>
      <c r="N5096" s="1">
        <f>Tabelle111[[#This Row],[Menge t P2O5]]/Tabelle111[[#This Row],[Anzahl Lieferscheine]]</f>
        <v>0.10876666666666668</v>
      </c>
    </row>
    <row r="5097" spans="1:14" x14ac:dyDescent="0.2">
      <c r="A5097" s="2" t="s">
        <v>32</v>
      </c>
      <c r="B5097" s="2" t="s">
        <v>37</v>
      </c>
      <c r="C5097" s="2" t="s">
        <v>6</v>
      </c>
      <c r="D5097" s="2" t="s">
        <v>7</v>
      </c>
      <c r="E5097" s="2" t="s">
        <v>14</v>
      </c>
      <c r="F5097" s="2" t="s">
        <v>61</v>
      </c>
      <c r="G5097" s="1">
        <v>4536</v>
      </c>
      <c r="H5097" s="1">
        <v>2238.3000000000002</v>
      </c>
      <c r="I5097" s="4">
        <v>19</v>
      </c>
      <c r="J5097" s="2" t="s">
        <v>70</v>
      </c>
      <c r="K5097" s="1">
        <f>Tabelle111[[#This Row],[Menge kg Nges]]/1000</f>
        <v>4.5359999999999996</v>
      </c>
      <c r="L5097" s="1">
        <f>Tabelle111[[#This Row],[Menge kg P2O5]]/1000</f>
        <v>2.2383000000000002</v>
      </c>
      <c r="M5097" s="1">
        <f>Tabelle111[[#This Row],[Menge t Nges]]/Tabelle111[[#This Row],[Anzahl Lieferscheine]]</f>
        <v>0.23873684210526314</v>
      </c>
      <c r="N5097" s="1">
        <f>Tabelle111[[#This Row],[Menge t P2O5]]/Tabelle111[[#This Row],[Anzahl Lieferscheine]]</f>
        <v>0.11780526315789475</v>
      </c>
    </row>
    <row r="5098" spans="1:14" x14ac:dyDescent="0.2">
      <c r="A5098" s="2" t="s">
        <v>32</v>
      </c>
      <c r="B5098" s="2" t="s">
        <v>37</v>
      </c>
      <c r="C5098" s="2" t="s">
        <v>25</v>
      </c>
      <c r="D5098" s="2" t="s">
        <v>25</v>
      </c>
      <c r="E5098" s="2" t="s">
        <v>26</v>
      </c>
      <c r="F5098" s="2" t="s">
        <v>61</v>
      </c>
      <c r="G5098" s="1">
        <v>16499.34</v>
      </c>
      <c r="H5098" s="1">
        <v>7693.54</v>
      </c>
      <c r="I5098" s="4">
        <v>46</v>
      </c>
      <c r="J5098" s="2" t="s">
        <v>70</v>
      </c>
      <c r="K5098" s="1">
        <f>Tabelle111[[#This Row],[Menge kg Nges]]/1000</f>
        <v>16.49934</v>
      </c>
      <c r="L5098" s="1">
        <f>Tabelle111[[#This Row],[Menge kg P2O5]]/1000</f>
        <v>7.6935399999999996</v>
      </c>
      <c r="M5098" s="1">
        <f>Tabelle111[[#This Row],[Menge t Nges]]/Tabelle111[[#This Row],[Anzahl Lieferscheine]]</f>
        <v>0.35868130434782608</v>
      </c>
      <c r="N5098" s="1">
        <f>Tabelle111[[#This Row],[Menge t P2O5]]/Tabelle111[[#This Row],[Anzahl Lieferscheine]]</f>
        <v>0.16725086956521737</v>
      </c>
    </row>
    <row r="5099" spans="1:14" x14ac:dyDescent="0.2">
      <c r="A5099" s="2" t="s">
        <v>32</v>
      </c>
      <c r="B5099" s="2" t="s">
        <v>38</v>
      </c>
      <c r="C5099" s="2" t="s">
        <v>25</v>
      </c>
      <c r="D5099" s="2" t="s">
        <v>25</v>
      </c>
      <c r="E5099" s="2" t="s">
        <v>26</v>
      </c>
      <c r="F5099" s="2" t="s">
        <v>61</v>
      </c>
      <c r="G5099" s="1">
        <v>35452.209999999992</v>
      </c>
      <c r="H5099" s="1">
        <v>14047.930000000002</v>
      </c>
      <c r="I5099" s="4">
        <v>38</v>
      </c>
      <c r="J5099" s="2" t="s">
        <v>70</v>
      </c>
      <c r="K5099" s="1">
        <f>Tabelle111[[#This Row],[Menge kg Nges]]/1000</f>
        <v>35.452209999999994</v>
      </c>
      <c r="L5099" s="1">
        <f>Tabelle111[[#This Row],[Menge kg P2O5]]/1000</f>
        <v>14.047930000000003</v>
      </c>
      <c r="M5099" s="1">
        <f>Tabelle111[[#This Row],[Menge t Nges]]/Tabelle111[[#This Row],[Anzahl Lieferscheine]]</f>
        <v>0.93295289473684195</v>
      </c>
      <c r="N5099" s="1">
        <f>Tabelle111[[#This Row],[Menge t P2O5]]/Tabelle111[[#This Row],[Anzahl Lieferscheine]]</f>
        <v>0.36968236842105268</v>
      </c>
    </row>
    <row r="5100" spans="1:14" x14ac:dyDescent="0.2">
      <c r="A5100" s="2" t="s">
        <v>32</v>
      </c>
      <c r="B5100" s="2" t="s">
        <v>39</v>
      </c>
      <c r="C5100" s="2" t="s">
        <v>6</v>
      </c>
      <c r="D5100" s="2" t="s">
        <v>7</v>
      </c>
      <c r="E5100" s="2" t="s">
        <v>9</v>
      </c>
      <c r="F5100" s="2" t="s">
        <v>61</v>
      </c>
      <c r="G5100" s="1">
        <v>715</v>
      </c>
      <c r="H5100" s="1">
        <v>292.5</v>
      </c>
      <c r="I5100" s="4">
        <v>2</v>
      </c>
      <c r="J5100" s="2" t="s">
        <v>70</v>
      </c>
      <c r="K5100" s="1">
        <f>Tabelle111[[#This Row],[Menge kg Nges]]/1000</f>
        <v>0.71499999999999997</v>
      </c>
      <c r="L5100" s="1">
        <f>Tabelle111[[#This Row],[Menge kg P2O5]]/1000</f>
        <v>0.29249999999999998</v>
      </c>
      <c r="M5100" s="1">
        <f>Tabelle111[[#This Row],[Menge t Nges]]/Tabelle111[[#This Row],[Anzahl Lieferscheine]]</f>
        <v>0.35749999999999998</v>
      </c>
      <c r="N5100" s="1">
        <f>Tabelle111[[#This Row],[Menge t P2O5]]/Tabelle111[[#This Row],[Anzahl Lieferscheine]]</f>
        <v>0.14624999999999999</v>
      </c>
    </row>
    <row r="5101" spans="1:14" x14ac:dyDescent="0.2">
      <c r="A5101" s="2" t="s">
        <v>32</v>
      </c>
      <c r="B5101" s="2" t="s">
        <v>39</v>
      </c>
      <c r="C5101" s="2" t="s">
        <v>6</v>
      </c>
      <c r="D5101" s="2" t="s">
        <v>7</v>
      </c>
      <c r="E5101" s="2" t="s">
        <v>11</v>
      </c>
      <c r="F5101" s="2" t="s">
        <v>61</v>
      </c>
      <c r="G5101" s="1">
        <v>276</v>
      </c>
      <c r="H5101" s="1">
        <v>138</v>
      </c>
      <c r="I5101" s="4">
        <v>1</v>
      </c>
      <c r="J5101" s="2" t="s">
        <v>70</v>
      </c>
      <c r="K5101" s="1">
        <f>Tabelle111[[#This Row],[Menge kg Nges]]/1000</f>
        <v>0.27600000000000002</v>
      </c>
      <c r="L5101" s="1">
        <f>Tabelle111[[#This Row],[Menge kg P2O5]]/1000</f>
        <v>0.13800000000000001</v>
      </c>
      <c r="M5101" s="1">
        <f>Tabelle111[[#This Row],[Menge t Nges]]/Tabelle111[[#This Row],[Anzahl Lieferscheine]]</f>
        <v>0.27600000000000002</v>
      </c>
      <c r="N5101" s="1">
        <f>Tabelle111[[#This Row],[Menge t P2O5]]/Tabelle111[[#This Row],[Anzahl Lieferscheine]]</f>
        <v>0.13800000000000001</v>
      </c>
    </row>
    <row r="5102" spans="1:14" x14ac:dyDescent="0.2">
      <c r="A5102" s="2" t="s">
        <v>32</v>
      </c>
      <c r="B5102" s="2" t="s">
        <v>39</v>
      </c>
      <c r="C5102" s="2" t="s">
        <v>6</v>
      </c>
      <c r="D5102" s="2" t="s">
        <v>7</v>
      </c>
      <c r="E5102" s="2" t="s">
        <v>12</v>
      </c>
      <c r="F5102" s="2" t="s">
        <v>61</v>
      </c>
      <c r="G5102" s="1">
        <v>420</v>
      </c>
      <c r="H5102" s="1">
        <v>216</v>
      </c>
      <c r="I5102" s="4">
        <v>1</v>
      </c>
      <c r="J5102" s="2" t="s">
        <v>70</v>
      </c>
      <c r="K5102" s="1">
        <f>Tabelle111[[#This Row],[Menge kg Nges]]/1000</f>
        <v>0.42</v>
      </c>
      <c r="L5102" s="1">
        <f>Tabelle111[[#This Row],[Menge kg P2O5]]/1000</f>
        <v>0.216</v>
      </c>
      <c r="M5102" s="1">
        <f>Tabelle111[[#This Row],[Menge t Nges]]/Tabelle111[[#This Row],[Anzahl Lieferscheine]]</f>
        <v>0.42</v>
      </c>
      <c r="N5102" s="1">
        <f>Tabelle111[[#This Row],[Menge t P2O5]]/Tabelle111[[#This Row],[Anzahl Lieferscheine]]</f>
        <v>0.216</v>
      </c>
    </row>
    <row r="5103" spans="1:14" x14ac:dyDescent="0.2">
      <c r="A5103" s="2" t="s">
        <v>32</v>
      </c>
      <c r="B5103" s="2" t="s">
        <v>39</v>
      </c>
      <c r="C5103" s="2" t="s">
        <v>6</v>
      </c>
      <c r="D5103" s="2" t="s">
        <v>15</v>
      </c>
      <c r="E5103" s="2" t="s">
        <v>21</v>
      </c>
      <c r="F5103" s="2" t="s">
        <v>61</v>
      </c>
      <c r="G5103" s="1">
        <v>117</v>
      </c>
      <c r="H5103" s="1">
        <v>45</v>
      </c>
      <c r="I5103" s="4">
        <v>1</v>
      </c>
      <c r="J5103" s="2" t="s">
        <v>70</v>
      </c>
      <c r="K5103" s="1">
        <f>Tabelle111[[#This Row],[Menge kg Nges]]/1000</f>
        <v>0.11700000000000001</v>
      </c>
      <c r="L5103" s="1">
        <f>Tabelle111[[#This Row],[Menge kg P2O5]]/1000</f>
        <v>4.4999999999999998E-2</v>
      </c>
      <c r="M5103" s="1">
        <f>Tabelle111[[#This Row],[Menge t Nges]]/Tabelle111[[#This Row],[Anzahl Lieferscheine]]</f>
        <v>0.11700000000000001</v>
      </c>
      <c r="N5103" s="1">
        <f>Tabelle111[[#This Row],[Menge t P2O5]]/Tabelle111[[#This Row],[Anzahl Lieferscheine]]</f>
        <v>4.4999999999999998E-2</v>
      </c>
    </row>
    <row r="5104" spans="1:14" x14ac:dyDescent="0.2">
      <c r="A5104" s="2" t="s">
        <v>32</v>
      </c>
      <c r="B5104" s="2" t="s">
        <v>39</v>
      </c>
      <c r="C5104" s="2" t="s">
        <v>25</v>
      </c>
      <c r="D5104" s="2" t="s">
        <v>25</v>
      </c>
      <c r="E5104" s="2" t="s">
        <v>26</v>
      </c>
      <c r="F5104" s="2" t="s">
        <v>61</v>
      </c>
      <c r="G5104" s="1">
        <v>4973.6399999999994</v>
      </c>
      <c r="H5104" s="1">
        <v>2167.56</v>
      </c>
      <c r="I5104" s="4">
        <v>30</v>
      </c>
      <c r="J5104" s="2" t="s">
        <v>70</v>
      </c>
      <c r="K5104" s="1">
        <f>Tabelle111[[#This Row],[Menge kg Nges]]/1000</f>
        <v>4.9736399999999996</v>
      </c>
      <c r="L5104" s="1">
        <f>Tabelle111[[#This Row],[Menge kg P2O5]]/1000</f>
        <v>2.1675599999999999</v>
      </c>
      <c r="M5104" s="1">
        <f>Tabelle111[[#This Row],[Menge t Nges]]/Tabelle111[[#This Row],[Anzahl Lieferscheine]]</f>
        <v>0.16578799999999999</v>
      </c>
      <c r="N5104" s="1">
        <f>Tabelle111[[#This Row],[Menge t P2O5]]/Tabelle111[[#This Row],[Anzahl Lieferscheine]]</f>
        <v>7.2251999999999997E-2</v>
      </c>
    </row>
    <row r="5105" spans="1:14" x14ac:dyDescent="0.2">
      <c r="A5105" s="2" t="s">
        <v>32</v>
      </c>
      <c r="B5105" s="2" t="s">
        <v>40</v>
      </c>
      <c r="C5105" s="2" t="s">
        <v>25</v>
      </c>
      <c r="D5105" s="2" t="s">
        <v>25</v>
      </c>
      <c r="E5105" s="2" t="s">
        <v>26</v>
      </c>
      <c r="F5105" s="2" t="s">
        <v>61</v>
      </c>
      <c r="G5105" s="1">
        <v>31733.279999999995</v>
      </c>
      <c r="H5105" s="1">
        <v>15349.840000000002</v>
      </c>
      <c r="I5105" s="4">
        <v>76</v>
      </c>
      <c r="J5105" s="2" t="s">
        <v>70</v>
      </c>
      <c r="K5105" s="1">
        <f>Tabelle111[[#This Row],[Menge kg Nges]]/1000</f>
        <v>31.733279999999993</v>
      </c>
      <c r="L5105" s="1">
        <f>Tabelle111[[#This Row],[Menge kg P2O5]]/1000</f>
        <v>15.349840000000002</v>
      </c>
      <c r="M5105" s="1">
        <f>Tabelle111[[#This Row],[Menge t Nges]]/Tabelle111[[#This Row],[Anzahl Lieferscheine]]</f>
        <v>0.41754315789473678</v>
      </c>
      <c r="N5105" s="1">
        <f>Tabelle111[[#This Row],[Menge t P2O5]]/Tabelle111[[#This Row],[Anzahl Lieferscheine]]</f>
        <v>0.20197157894736845</v>
      </c>
    </row>
    <row r="5106" spans="1:14" x14ac:dyDescent="0.2">
      <c r="A5106" s="2" t="s">
        <v>32</v>
      </c>
      <c r="B5106" s="2" t="s">
        <v>28</v>
      </c>
      <c r="C5106" s="2" t="s">
        <v>25</v>
      </c>
      <c r="D5106" s="2" t="s">
        <v>25</v>
      </c>
      <c r="E5106" s="2" t="s">
        <v>26</v>
      </c>
      <c r="F5106" s="2" t="s">
        <v>61</v>
      </c>
      <c r="G5106" s="1">
        <v>78784.869999999966</v>
      </c>
      <c r="H5106" s="1">
        <v>31073.38</v>
      </c>
      <c r="I5106" s="4">
        <v>85</v>
      </c>
      <c r="J5106" s="2" t="s">
        <v>70</v>
      </c>
      <c r="K5106" s="1">
        <f>Tabelle111[[#This Row],[Menge kg Nges]]/1000</f>
        <v>78.78486999999997</v>
      </c>
      <c r="L5106" s="1">
        <f>Tabelle111[[#This Row],[Menge kg P2O5]]/1000</f>
        <v>31.07338</v>
      </c>
      <c r="M5106" s="1">
        <f>Tabelle111[[#This Row],[Menge t Nges]]/Tabelle111[[#This Row],[Anzahl Lieferscheine]]</f>
        <v>0.92688082352941137</v>
      </c>
      <c r="N5106" s="1">
        <f>Tabelle111[[#This Row],[Menge t P2O5]]/Tabelle111[[#This Row],[Anzahl Lieferscheine]]</f>
        <v>0.36556917647058823</v>
      </c>
    </row>
    <row r="5107" spans="1:14" x14ac:dyDescent="0.2">
      <c r="A5107" s="2" t="s">
        <v>32</v>
      </c>
      <c r="B5107" s="2" t="s">
        <v>41</v>
      </c>
      <c r="C5107" s="2" t="s">
        <v>6</v>
      </c>
      <c r="D5107" s="2" t="s">
        <v>7</v>
      </c>
      <c r="E5107" s="2" t="s">
        <v>8</v>
      </c>
      <c r="F5107" s="2" t="s">
        <v>61</v>
      </c>
      <c r="G5107" s="1">
        <v>2450</v>
      </c>
      <c r="H5107" s="1">
        <v>980</v>
      </c>
      <c r="I5107" s="4">
        <v>6</v>
      </c>
      <c r="J5107" s="2" t="s">
        <v>70</v>
      </c>
      <c r="K5107" s="1">
        <f>Tabelle111[[#This Row],[Menge kg Nges]]/1000</f>
        <v>2.4500000000000002</v>
      </c>
      <c r="L5107" s="1">
        <f>Tabelle111[[#This Row],[Menge kg P2O5]]/1000</f>
        <v>0.98</v>
      </c>
      <c r="M5107" s="1">
        <f>Tabelle111[[#This Row],[Menge t Nges]]/Tabelle111[[#This Row],[Anzahl Lieferscheine]]</f>
        <v>0.40833333333333338</v>
      </c>
      <c r="N5107" s="1">
        <f>Tabelle111[[#This Row],[Menge t P2O5]]/Tabelle111[[#This Row],[Anzahl Lieferscheine]]</f>
        <v>0.16333333333333333</v>
      </c>
    </row>
    <row r="5108" spans="1:14" x14ac:dyDescent="0.2">
      <c r="A5108" s="2" t="s">
        <v>32</v>
      </c>
      <c r="B5108" s="2" t="s">
        <v>41</v>
      </c>
      <c r="C5108" s="2" t="s">
        <v>6</v>
      </c>
      <c r="D5108" s="2" t="s">
        <v>7</v>
      </c>
      <c r="E5108" s="2" t="s">
        <v>9</v>
      </c>
      <c r="F5108" s="2" t="s">
        <v>61</v>
      </c>
      <c r="G5108" s="1">
        <v>495</v>
      </c>
      <c r="H5108" s="1">
        <v>202.5</v>
      </c>
      <c r="I5108" s="4">
        <v>1</v>
      </c>
      <c r="J5108" s="2" t="s">
        <v>70</v>
      </c>
      <c r="K5108" s="1">
        <f>Tabelle111[[#This Row],[Menge kg Nges]]/1000</f>
        <v>0.495</v>
      </c>
      <c r="L5108" s="1">
        <f>Tabelle111[[#This Row],[Menge kg P2O5]]/1000</f>
        <v>0.20250000000000001</v>
      </c>
      <c r="M5108" s="1">
        <f>Tabelle111[[#This Row],[Menge t Nges]]/Tabelle111[[#This Row],[Anzahl Lieferscheine]]</f>
        <v>0.495</v>
      </c>
      <c r="N5108" s="1">
        <f>Tabelle111[[#This Row],[Menge t P2O5]]/Tabelle111[[#This Row],[Anzahl Lieferscheine]]</f>
        <v>0.20250000000000001</v>
      </c>
    </row>
    <row r="5109" spans="1:14" x14ac:dyDescent="0.2">
      <c r="A5109" s="2" t="s">
        <v>32</v>
      </c>
      <c r="B5109" s="2" t="s">
        <v>41</v>
      </c>
      <c r="C5109" s="2" t="s">
        <v>6</v>
      </c>
      <c r="D5109" s="2" t="s">
        <v>7</v>
      </c>
      <c r="E5109" s="2" t="s">
        <v>11</v>
      </c>
      <c r="F5109" s="2" t="s">
        <v>61</v>
      </c>
      <c r="G5109" s="1">
        <v>575</v>
      </c>
      <c r="H5109" s="1">
        <v>287.5</v>
      </c>
      <c r="I5109" s="4">
        <v>1</v>
      </c>
      <c r="J5109" s="2" t="s">
        <v>70</v>
      </c>
      <c r="K5109" s="1">
        <f>Tabelle111[[#This Row],[Menge kg Nges]]/1000</f>
        <v>0.57499999999999996</v>
      </c>
      <c r="L5109" s="1">
        <f>Tabelle111[[#This Row],[Menge kg P2O5]]/1000</f>
        <v>0.28749999999999998</v>
      </c>
      <c r="M5109" s="1">
        <f>Tabelle111[[#This Row],[Menge t Nges]]/Tabelle111[[#This Row],[Anzahl Lieferscheine]]</f>
        <v>0.57499999999999996</v>
      </c>
      <c r="N5109" s="1">
        <f>Tabelle111[[#This Row],[Menge t P2O5]]/Tabelle111[[#This Row],[Anzahl Lieferscheine]]</f>
        <v>0.28749999999999998</v>
      </c>
    </row>
    <row r="5110" spans="1:14" x14ac:dyDescent="0.2">
      <c r="A5110" s="2" t="s">
        <v>32</v>
      </c>
      <c r="B5110" s="2" t="s">
        <v>41</v>
      </c>
      <c r="C5110" s="2" t="s">
        <v>6</v>
      </c>
      <c r="D5110" s="2" t="s">
        <v>7</v>
      </c>
      <c r="E5110" s="2" t="s">
        <v>12</v>
      </c>
      <c r="F5110" s="2" t="s">
        <v>61</v>
      </c>
      <c r="G5110" s="1">
        <v>1919</v>
      </c>
      <c r="H5110" s="1">
        <v>982.2</v>
      </c>
      <c r="I5110" s="4">
        <v>5</v>
      </c>
      <c r="J5110" s="2" t="s">
        <v>70</v>
      </c>
      <c r="K5110" s="1">
        <f>Tabelle111[[#This Row],[Menge kg Nges]]/1000</f>
        <v>1.919</v>
      </c>
      <c r="L5110" s="1">
        <f>Tabelle111[[#This Row],[Menge kg P2O5]]/1000</f>
        <v>0.98220000000000007</v>
      </c>
      <c r="M5110" s="1">
        <f>Tabelle111[[#This Row],[Menge t Nges]]/Tabelle111[[#This Row],[Anzahl Lieferscheine]]</f>
        <v>0.38380000000000003</v>
      </c>
      <c r="N5110" s="1">
        <f>Tabelle111[[#This Row],[Menge t P2O5]]/Tabelle111[[#This Row],[Anzahl Lieferscheine]]</f>
        <v>0.19644</v>
      </c>
    </row>
    <row r="5111" spans="1:14" x14ac:dyDescent="0.2">
      <c r="A5111" s="2" t="s">
        <v>32</v>
      </c>
      <c r="B5111" s="2" t="s">
        <v>41</v>
      </c>
      <c r="C5111" s="2" t="s">
        <v>6</v>
      </c>
      <c r="D5111" s="2" t="s">
        <v>7</v>
      </c>
      <c r="E5111" s="2" t="s">
        <v>14</v>
      </c>
      <c r="F5111" s="2" t="s">
        <v>61</v>
      </c>
      <c r="G5111" s="1">
        <v>900</v>
      </c>
      <c r="H5111" s="1">
        <v>420</v>
      </c>
      <c r="I5111" s="4">
        <v>1</v>
      </c>
      <c r="J5111" s="2" t="s">
        <v>70</v>
      </c>
      <c r="K5111" s="1">
        <f>Tabelle111[[#This Row],[Menge kg Nges]]/1000</f>
        <v>0.9</v>
      </c>
      <c r="L5111" s="1">
        <f>Tabelle111[[#This Row],[Menge kg P2O5]]/1000</f>
        <v>0.42</v>
      </c>
      <c r="M5111" s="1">
        <f>Tabelle111[[#This Row],[Menge t Nges]]/Tabelle111[[#This Row],[Anzahl Lieferscheine]]</f>
        <v>0.9</v>
      </c>
      <c r="N5111" s="1">
        <f>Tabelle111[[#This Row],[Menge t P2O5]]/Tabelle111[[#This Row],[Anzahl Lieferscheine]]</f>
        <v>0.42</v>
      </c>
    </row>
    <row r="5112" spans="1:14" x14ac:dyDescent="0.2">
      <c r="A5112" s="2" t="s">
        <v>32</v>
      </c>
      <c r="B5112" s="2" t="s">
        <v>41</v>
      </c>
      <c r="C5112" s="2" t="s">
        <v>6</v>
      </c>
      <c r="D5112" s="2" t="s">
        <v>15</v>
      </c>
      <c r="E5112" s="2" t="s">
        <v>21</v>
      </c>
      <c r="F5112" s="2" t="s">
        <v>61</v>
      </c>
      <c r="G5112" s="1">
        <v>960</v>
      </c>
      <c r="H5112" s="1">
        <v>420</v>
      </c>
      <c r="I5112" s="4">
        <v>1</v>
      </c>
      <c r="J5112" s="2" t="s">
        <v>70</v>
      </c>
      <c r="K5112" s="1">
        <f>Tabelle111[[#This Row],[Menge kg Nges]]/1000</f>
        <v>0.96</v>
      </c>
      <c r="L5112" s="1">
        <f>Tabelle111[[#This Row],[Menge kg P2O5]]/1000</f>
        <v>0.42</v>
      </c>
      <c r="M5112" s="1">
        <f>Tabelle111[[#This Row],[Menge t Nges]]/Tabelle111[[#This Row],[Anzahl Lieferscheine]]</f>
        <v>0.96</v>
      </c>
      <c r="N5112" s="1">
        <f>Tabelle111[[#This Row],[Menge t P2O5]]/Tabelle111[[#This Row],[Anzahl Lieferscheine]]</f>
        <v>0.42</v>
      </c>
    </row>
    <row r="5113" spans="1:14" x14ac:dyDescent="0.2">
      <c r="A5113" s="2" t="s">
        <v>32</v>
      </c>
      <c r="B5113" s="2" t="s">
        <v>41</v>
      </c>
      <c r="C5113" s="2" t="s">
        <v>6</v>
      </c>
      <c r="D5113" s="2" t="s">
        <v>15</v>
      </c>
      <c r="E5113" s="2" t="s">
        <v>9</v>
      </c>
      <c r="F5113" s="2" t="s">
        <v>61</v>
      </c>
      <c r="G5113" s="1">
        <v>166.5</v>
      </c>
      <c r="H5113" s="1">
        <v>67.5</v>
      </c>
      <c r="I5113" s="4">
        <v>1</v>
      </c>
      <c r="J5113" s="2" t="s">
        <v>70</v>
      </c>
      <c r="K5113" s="1">
        <f>Tabelle111[[#This Row],[Menge kg Nges]]/1000</f>
        <v>0.16650000000000001</v>
      </c>
      <c r="L5113" s="1">
        <f>Tabelle111[[#This Row],[Menge kg P2O5]]/1000</f>
        <v>6.7500000000000004E-2</v>
      </c>
      <c r="M5113" s="1">
        <f>Tabelle111[[#This Row],[Menge t Nges]]/Tabelle111[[#This Row],[Anzahl Lieferscheine]]</f>
        <v>0.16650000000000001</v>
      </c>
      <c r="N5113" s="1">
        <f>Tabelle111[[#This Row],[Menge t P2O5]]/Tabelle111[[#This Row],[Anzahl Lieferscheine]]</f>
        <v>6.7500000000000004E-2</v>
      </c>
    </row>
    <row r="5114" spans="1:14" x14ac:dyDescent="0.2">
      <c r="A5114" s="2" t="s">
        <v>32</v>
      </c>
      <c r="B5114" s="2" t="s">
        <v>41</v>
      </c>
      <c r="C5114" s="2" t="s">
        <v>25</v>
      </c>
      <c r="D5114" s="2" t="s">
        <v>25</v>
      </c>
      <c r="E5114" s="2" t="s">
        <v>26</v>
      </c>
      <c r="F5114" s="2" t="s">
        <v>61</v>
      </c>
      <c r="G5114" s="1">
        <v>5623</v>
      </c>
      <c r="H5114" s="1">
        <v>2387</v>
      </c>
      <c r="I5114" s="4">
        <v>8</v>
      </c>
      <c r="J5114" s="2" t="s">
        <v>70</v>
      </c>
      <c r="K5114" s="1">
        <f>Tabelle111[[#This Row],[Menge kg Nges]]/1000</f>
        <v>5.6230000000000002</v>
      </c>
      <c r="L5114" s="1">
        <f>Tabelle111[[#This Row],[Menge kg P2O5]]/1000</f>
        <v>2.387</v>
      </c>
      <c r="M5114" s="1">
        <f>Tabelle111[[#This Row],[Menge t Nges]]/Tabelle111[[#This Row],[Anzahl Lieferscheine]]</f>
        <v>0.70287500000000003</v>
      </c>
      <c r="N5114" s="1">
        <f>Tabelle111[[#This Row],[Menge t P2O5]]/Tabelle111[[#This Row],[Anzahl Lieferscheine]]</f>
        <v>0.298375</v>
      </c>
    </row>
    <row r="5115" spans="1:14" x14ac:dyDescent="0.2">
      <c r="A5115" s="2" t="s">
        <v>32</v>
      </c>
      <c r="B5115" s="2" t="s">
        <v>42</v>
      </c>
      <c r="C5115" s="2" t="s">
        <v>6</v>
      </c>
      <c r="D5115" s="2" t="s">
        <v>7</v>
      </c>
      <c r="E5115" s="2" t="s">
        <v>8</v>
      </c>
      <c r="F5115" s="2" t="s">
        <v>61</v>
      </c>
      <c r="G5115" s="1">
        <v>1100.32</v>
      </c>
      <c r="H5115" s="1">
        <v>476.32</v>
      </c>
      <c r="I5115" s="4">
        <v>1</v>
      </c>
      <c r="J5115" s="2" t="s">
        <v>70</v>
      </c>
      <c r="K5115" s="1">
        <f>Tabelle111[[#This Row],[Menge kg Nges]]/1000</f>
        <v>1.10032</v>
      </c>
      <c r="L5115" s="1">
        <f>Tabelle111[[#This Row],[Menge kg P2O5]]/1000</f>
        <v>0.47631999999999997</v>
      </c>
      <c r="M5115" s="1">
        <f>Tabelle111[[#This Row],[Menge t Nges]]/Tabelle111[[#This Row],[Anzahl Lieferscheine]]</f>
        <v>1.10032</v>
      </c>
      <c r="N5115" s="1">
        <f>Tabelle111[[#This Row],[Menge t P2O5]]/Tabelle111[[#This Row],[Anzahl Lieferscheine]]</f>
        <v>0.47631999999999997</v>
      </c>
    </row>
    <row r="5116" spans="1:14" x14ac:dyDescent="0.2">
      <c r="A5116" s="2" t="s">
        <v>32</v>
      </c>
      <c r="B5116" s="2" t="s">
        <v>42</v>
      </c>
      <c r="C5116" s="2" t="s">
        <v>6</v>
      </c>
      <c r="D5116" s="2" t="s">
        <v>7</v>
      </c>
      <c r="E5116" s="2" t="s">
        <v>9</v>
      </c>
      <c r="F5116" s="2" t="s">
        <v>61</v>
      </c>
      <c r="G5116" s="1">
        <v>10618.199999999999</v>
      </c>
      <c r="H5116" s="1">
        <v>5265</v>
      </c>
      <c r="I5116" s="4">
        <v>38</v>
      </c>
      <c r="J5116" s="2" t="s">
        <v>70</v>
      </c>
      <c r="K5116" s="1">
        <f>Tabelle111[[#This Row],[Menge kg Nges]]/1000</f>
        <v>10.618199999999998</v>
      </c>
      <c r="L5116" s="1">
        <f>Tabelle111[[#This Row],[Menge kg P2O5]]/1000</f>
        <v>5.2649999999999997</v>
      </c>
      <c r="M5116" s="1">
        <f>Tabelle111[[#This Row],[Menge t Nges]]/Tabelle111[[#This Row],[Anzahl Lieferscheine]]</f>
        <v>0.27942631578947363</v>
      </c>
      <c r="N5116" s="1">
        <f>Tabelle111[[#This Row],[Menge t P2O5]]/Tabelle111[[#This Row],[Anzahl Lieferscheine]]</f>
        <v>0.13855263157894737</v>
      </c>
    </row>
    <row r="5117" spans="1:14" x14ac:dyDescent="0.2">
      <c r="A5117" s="2" t="s">
        <v>32</v>
      </c>
      <c r="B5117" s="2" t="s">
        <v>42</v>
      </c>
      <c r="C5117" s="2" t="s">
        <v>6</v>
      </c>
      <c r="D5117" s="2" t="s">
        <v>7</v>
      </c>
      <c r="E5117" s="2" t="s">
        <v>11</v>
      </c>
      <c r="F5117" s="2" t="s">
        <v>61</v>
      </c>
      <c r="G5117" s="1">
        <v>1092.5</v>
      </c>
      <c r="H5117" s="1">
        <v>525.25</v>
      </c>
      <c r="I5117" s="4">
        <v>5</v>
      </c>
      <c r="J5117" s="2" t="s">
        <v>70</v>
      </c>
      <c r="K5117" s="1">
        <f>Tabelle111[[#This Row],[Menge kg Nges]]/1000</f>
        <v>1.0925</v>
      </c>
      <c r="L5117" s="1">
        <f>Tabelle111[[#This Row],[Menge kg P2O5]]/1000</f>
        <v>0.52524999999999999</v>
      </c>
      <c r="M5117" s="1">
        <f>Tabelle111[[#This Row],[Menge t Nges]]/Tabelle111[[#This Row],[Anzahl Lieferscheine]]</f>
        <v>0.2185</v>
      </c>
      <c r="N5117" s="1">
        <f>Tabelle111[[#This Row],[Menge t P2O5]]/Tabelle111[[#This Row],[Anzahl Lieferscheine]]</f>
        <v>0.10505</v>
      </c>
    </row>
    <row r="5118" spans="1:14" x14ac:dyDescent="0.2">
      <c r="A5118" s="2" t="s">
        <v>32</v>
      </c>
      <c r="B5118" s="2" t="s">
        <v>42</v>
      </c>
      <c r="C5118" s="2" t="s">
        <v>6</v>
      </c>
      <c r="D5118" s="2" t="s">
        <v>7</v>
      </c>
      <c r="E5118" s="2" t="s">
        <v>12</v>
      </c>
      <c r="F5118" s="2" t="s">
        <v>61</v>
      </c>
      <c r="G5118" s="1">
        <v>7614.6</v>
      </c>
      <c r="H5118" s="1">
        <v>3633.1999999999994</v>
      </c>
      <c r="I5118" s="4">
        <v>19</v>
      </c>
      <c r="J5118" s="2" t="s">
        <v>70</v>
      </c>
      <c r="K5118" s="1">
        <f>Tabelle111[[#This Row],[Menge kg Nges]]/1000</f>
        <v>7.6146000000000003</v>
      </c>
      <c r="L5118" s="1">
        <f>Tabelle111[[#This Row],[Menge kg P2O5]]/1000</f>
        <v>3.6331999999999995</v>
      </c>
      <c r="M5118" s="1">
        <f>Tabelle111[[#This Row],[Menge t Nges]]/Tabelle111[[#This Row],[Anzahl Lieferscheine]]</f>
        <v>0.40076842105263161</v>
      </c>
      <c r="N5118" s="1">
        <f>Tabelle111[[#This Row],[Menge t P2O5]]/Tabelle111[[#This Row],[Anzahl Lieferscheine]]</f>
        <v>0.19122105263157893</v>
      </c>
    </row>
    <row r="5119" spans="1:14" x14ac:dyDescent="0.2">
      <c r="A5119" s="2" t="s">
        <v>32</v>
      </c>
      <c r="B5119" s="2" t="s">
        <v>42</v>
      </c>
      <c r="C5119" s="2" t="s">
        <v>6</v>
      </c>
      <c r="D5119" s="2" t="s">
        <v>7</v>
      </c>
      <c r="E5119" s="2" t="s">
        <v>14</v>
      </c>
      <c r="F5119" s="2" t="s">
        <v>61</v>
      </c>
      <c r="G5119" s="1">
        <v>246.96</v>
      </c>
      <c r="H5119" s="1">
        <v>166.32</v>
      </c>
      <c r="I5119" s="4">
        <v>2</v>
      </c>
      <c r="J5119" s="2" t="s">
        <v>70</v>
      </c>
      <c r="K5119" s="1">
        <f>Tabelle111[[#This Row],[Menge kg Nges]]/1000</f>
        <v>0.24696000000000001</v>
      </c>
      <c r="L5119" s="1">
        <f>Tabelle111[[#This Row],[Menge kg P2O5]]/1000</f>
        <v>0.16632</v>
      </c>
      <c r="M5119" s="1">
        <f>Tabelle111[[#This Row],[Menge t Nges]]/Tabelle111[[#This Row],[Anzahl Lieferscheine]]</f>
        <v>0.12348000000000001</v>
      </c>
      <c r="N5119" s="1">
        <f>Tabelle111[[#This Row],[Menge t P2O5]]/Tabelle111[[#This Row],[Anzahl Lieferscheine]]</f>
        <v>8.3159999999999998E-2</v>
      </c>
    </row>
    <row r="5120" spans="1:14" x14ac:dyDescent="0.2">
      <c r="A5120" s="2" t="s">
        <v>32</v>
      </c>
      <c r="B5120" s="2" t="s">
        <v>42</v>
      </c>
      <c r="C5120" s="2" t="s">
        <v>6</v>
      </c>
      <c r="D5120" s="2" t="s">
        <v>15</v>
      </c>
      <c r="E5120" s="2" t="s">
        <v>18</v>
      </c>
      <c r="F5120" s="2" t="s">
        <v>61</v>
      </c>
      <c r="G5120" s="1">
        <v>2917.25</v>
      </c>
      <c r="H5120" s="1">
        <v>2017.15</v>
      </c>
      <c r="I5120" s="4">
        <v>5</v>
      </c>
      <c r="J5120" s="2" t="s">
        <v>70</v>
      </c>
      <c r="K5120" s="1">
        <f>Tabelle111[[#This Row],[Menge kg Nges]]/1000</f>
        <v>2.9172500000000001</v>
      </c>
      <c r="L5120" s="1">
        <f>Tabelle111[[#This Row],[Menge kg P2O5]]/1000</f>
        <v>2.01715</v>
      </c>
      <c r="M5120" s="1">
        <f>Tabelle111[[#This Row],[Menge t Nges]]/Tabelle111[[#This Row],[Anzahl Lieferscheine]]</f>
        <v>0.58345000000000002</v>
      </c>
      <c r="N5120" s="1">
        <f>Tabelle111[[#This Row],[Menge t P2O5]]/Tabelle111[[#This Row],[Anzahl Lieferscheine]]</f>
        <v>0.40343000000000001</v>
      </c>
    </row>
    <row r="5121" spans="1:14" x14ac:dyDescent="0.2">
      <c r="A5121" s="2" t="s">
        <v>32</v>
      </c>
      <c r="B5121" s="2" t="s">
        <v>42</v>
      </c>
      <c r="C5121" s="2" t="s">
        <v>6</v>
      </c>
      <c r="D5121" s="2" t="s">
        <v>15</v>
      </c>
      <c r="E5121" s="2" t="s">
        <v>19</v>
      </c>
      <c r="F5121" s="2" t="s">
        <v>61</v>
      </c>
      <c r="G5121" s="1">
        <v>931</v>
      </c>
      <c r="H5121" s="1">
        <v>1050</v>
      </c>
      <c r="I5121" s="4">
        <v>6</v>
      </c>
      <c r="J5121" s="2" t="s">
        <v>70</v>
      </c>
      <c r="K5121" s="1">
        <f>Tabelle111[[#This Row],[Menge kg Nges]]/1000</f>
        <v>0.93100000000000005</v>
      </c>
      <c r="L5121" s="1">
        <f>Tabelle111[[#This Row],[Menge kg P2O5]]/1000</f>
        <v>1.05</v>
      </c>
      <c r="M5121" s="1">
        <f>Tabelle111[[#This Row],[Menge t Nges]]/Tabelle111[[#This Row],[Anzahl Lieferscheine]]</f>
        <v>0.15516666666666667</v>
      </c>
      <c r="N5121" s="1">
        <f>Tabelle111[[#This Row],[Menge t P2O5]]/Tabelle111[[#This Row],[Anzahl Lieferscheine]]</f>
        <v>0.17500000000000002</v>
      </c>
    </row>
    <row r="5122" spans="1:14" x14ac:dyDescent="0.2">
      <c r="A5122" s="2" t="s">
        <v>32</v>
      </c>
      <c r="B5122" s="2" t="s">
        <v>42</v>
      </c>
      <c r="C5122" s="2" t="s">
        <v>6</v>
      </c>
      <c r="D5122" s="2" t="s">
        <v>15</v>
      </c>
      <c r="E5122" s="2" t="s">
        <v>20</v>
      </c>
      <c r="F5122" s="2" t="s">
        <v>61</v>
      </c>
      <c r="G5122" s="1">
        <v>346.06000000000006</v>
      </c>
      <c r="H5122" s="1">
        <v>261.60000000000002</v>
      </c>
      <c r="I5122" s="4">
        <v>4</v>
      </c>
      <c r="J5122" s="2" t="s">
        <v>70</v>
      </c>
      <c r="K5122" s="1">
        <f>Tabelle111[[#This Row],[Menge kg Nges]]/1000</f>
        <v>0.34606000000000003</v>
      </c>
      <c r="L5122" s="1">
        <f>Tabelle111[[#This Row],[Menge kg P2O5]]/1000</f>
        <v>0.2616</v>
      </c>
      <c r="M5122" s="1">
        <f>Tabelle111[[#This Row],[Menge t Nges]]/Tabelle111[[#This Row],[Anzahl Lieferscheine]]</f>
        <v>8.6515000000000009E-2</v>
      </c>
      <c r="N5122" s="1">
        <f>Tabelle111[[#This Row],[Menge t P2O5]]/Tabelle111[[#This Row],[Anzahl Lieferscheine]]</f>
        <v>6.54E-2</v>
      </c>
    </row>
    <row r="5123" spans="1:14" x14ac:dyDescent="0.2">
      <c r="A5123" s="2" t="s">
        <v>32</v>
      </c>
      <c r="B5123" s="2" t="s">
        <v>42</v>
      </c>
      <c r="C5123" s="2" t="s">
        <v>6</v>
      </c>
      <c r="D5123" s="2" t="s">
        <v>15</v>
      </c>
      <c r="E5123" s="2" t="s">
        <v>21</v>
      </c>
      <c r="F5123" s="2" t="s">
        <v>61</v>
      </c>
      <c r="G5123" s="1">
        <v>680</v>
      </c>
      <c r="H5123" s="1">
        <v>400</v>
      </c>
      <c r="I5123" s="4">
        <v>1</v>
      </c>
      <c r="J5123" s="2" t="s">
        <v>70</v>
      </c>
      <c r="K5123" s="1">
        <f>Tabelle111[[#This Row],[Menge kg Nges]]/1000</f>
        <v>0.68</v>
      </c>
      <c r="L5123" s="1">
        <f>Tabelle111[[#This Row],[Menge kg P2O5]]/1000</f>
        <v>0.4</v>
      </c>
      <c r="M5123" s="1">
        <f>Tabelle111[[#This Row],[Menge t Nges]]/Tabelle111[[#This Row],[Anzahl Lieferscheine]]</f>
        <v>0.68</v>
      </c>
      <c r="N5123" s="1">
        <f>Tabelle111[[#This Row],[Menge t P2O5]]/Tabelle111[[#This Row],[Anzahl Lieferscheine]]</f>
        <v>0.4</v>
      </c>
    </row>
    <row r="5124" spans="1:14" x14ac:dyDescent="0.2">
      <c r="A5124" s="2" t="s">
        <v>32</v>
      </c>
      <c r="B5124" s="2" t="s">
        <v>42</v>
      </c>
      <c r="C5124" s="2" t="s">
        <v>6</v>
      </c>
      <c r="D5124" s="2" t="s">
        <v>15</v>
      </c>
      <c r="E5124" s="2" t="s">
        <v>9</v>
      </c>
      <c r="F5124" s="2" t="s">
        <v>61</v>
      </c>
      <c r="G5124" s="1">
        <v>375</v>
      </c>
      <c r="H5124" s="1">
        <v>460</v>
      </c>
      <c r="I5124" s="4">
        <v>2</v>
      </c>
      <c r="J5124" s="2" t="s">
        <v>70</v>
      </c>
      <c r="K5124" s="1">
        <f>Tabelle111[[#This Row],[Menge kg Nges]]/1000</f>
        <v>0.375</v>
      </c>
      <c r="L5124" s="1">
        <f>Tabelle111[[#This Row],[Menge kg P2O5]]/1000</f>
        <v>0.46</v>
      </c>
      <c r="M5124" s="1">
        <f>Tabelle111[[#This Row],[Menge t Nges]]/Tabelle111[[#This Row],[Anzahl Lieferscheine]]</f>
        <v>0.1875</v>
      </c>
      <c r="N5124" s="1">
        <f>Tabelle111[[#This Row],[Menge t P2O5]]/Tabelle111[[#This Row],[Anzahl Lieferscheine]]</f>
        <v>0.23</v>
      </c>
    </row>
    <row r="5125" spans="1:14" x14ac:dyDescent="0.2">
      <c r="A5125" s="2" t="s">
        <v>32</v>
      </c>
      <c r="B5125" s="2" t="s">
        <v>42</v>
      </c>
      <c r="C5125" s="2" t="s">
        <v>6</v>
      </c>
      <c r="D5125" s="2" t="s">
        <v>15</v>
      </c>
      <c r="E5125" s="2" t="s">
        <v>10</v>
      </c>
      <c r="F5125" s="2" t="s">
        <v>61</v>
      </c>
      <c r="G5125" s="1">
        <v>639.9</v>
      </c>
      <c r="H5125" s="1">
        <v>273.34000000000003</v>
      </c>
      <c r="I5125" s="4">
        <v>2</v>
      </c>
      <c r="J5125" s="2" t="s">
        <v>70</v>
      </c>
      <c r="K5125" s="1">
        <f>Tabelle111[[#This Row],[Menge kg Nges]]/1000</f>
        <v>0.63990000000000002</v>
      </c>
      <c r="L5125" s="1">
        <f>Tabelle111[[#This Row],[Menge kg P2O5]]/1000</f>
        <v>0.27334000000000003</v>
      </c>
      <c r="M5125" s="1">
        <f>Tabelle111[[#This Row],[Menge t Nges]]/Tabelle111[[#This Row],[Anzahl Lieferscheine]]</f>
        <v>0.31995000000000001</v>
      </c>
      <c r="N5125" s="1">
        <f>Tabelle111[[#This Row],[Menge t P2O5]]/Tabelle111[[#This Row],[Anzahl Lieferscheine]]</f>
        <v>0.13667000000000001</v>
      </c>
    </row>
    <row r="5126" spans="1:14" x14ac:dyDescent="0.2">
      <c r="A5126" s="2" t="s">
        <v>32</v>
      </c>
      <c r="B5126" s="2" t="s">
        <v>42</v>
      </c>
      <c r="C5126" s="2" t="s">
        <v>25</v>
      </c>
      <c r="D5126" s="2" t="s">
        <v>25</v>
      </c>
      <c r="E5126" s="2" t="s">
        <v>26</v>
      </c>
      <c r="F5126" s="2" t="s">
        <v>61</v>
      </c>
      <c r="G5126" s="1">
        <v>310766.73000000033</v>
      </c>
      <c r="H5126" s="1">
        <v>136731.08000000002</v>
      </c>
      <c r="I5126" s="4">
        <v>563</v>
      </c>
      <c r="J5126" s="2" t="s">
        <v>70</v>
      </c>
      <c r="K5126" s="1">
        <f>Tabelle111[[#This Row],[Menge kg Nges]]/1000</f>
        <v>310.76673000000034</v>
      </c>
      <c r="L5126" s="1">
        <f>Tabelle111[[#This Row],[Menge kg P2O5]]/1000</f>
        <v>136.73108000000002</v>
      </c>
      <c r="M5126" s="1">
        <f>Tabelle111[[#This Row],[Menge t Nges]]/Tabelle111[[#This Row],[Anzahl Lieferscheine]]</f>
        <v>0.55198353463587979</v>
      </c>
      <c r="N5126" s="1">
        <f>Tabelle111[[#This Row],[Menge t P2O5]]/Tabelle111[[#This Row],[Anzahl Lieferscheine]]</f>
        <v>0.24286159857904088</v>
      </c>
    </row>
    <row r="5127" spans="1:14" x14ac:dyDescent="0.2">
      <c r="A5127" s="2" t="s">
        <v>32</v>
      </c>
      <c r="B5127" s="2" t="s">
        <v>42</v>
      </c>
      <c r="C5127" s="2" t="s">
        <v>63</v>
      </c>
      <c r="D5127" s="2" t="s">
        <v>63</v>
      </c>
      <c r="E5127" s="2" t="s">
        <v>63</v>
      </c>
      <c r="F5127" s="2" t="s">
        <v>61</v>
      </c>
      <c r="G5127" s="1">
        <v>547.6</v>
      </c>
      <c r="H5127" s="1">
        <v>503.19999999999993</v>
      </c>
      <c r="I5127" s="4">
        <v>5</v>
      </c>
      <c r="J5127" s="2" t="s">
        <v>70</v>
      </c>
      <c r="K5127" s="1">
        <f>Tabelle111[[#This Row],[Menge kg Nges]]/1000</f>
        <v>0.54759999999999998</v>
      </c>
      <c r="L5127" s="1">
        <f>Tabelle111[[#This Row],[Menge kg P2O5]]/1000</f>
        <v>0.50319999999999998</v>
      </c>
      <c r="M5127" s="1">
        <f>Tabelle111[[#This Row],[Menge t Nges]]/Tabelle111[[#This Row],[Anzahl Lieferscheine]]</f>
        <v>0.10951999999999999</v>
      </c>
      <c r="N5127" s="1">
        <f>Tabelle111[[#This Row],[Menge t P2O5]]/Tabelle111[[#This Row],[Anzahl Lieferscheine]]</f>
        <v>0.10063999999999999</v>
      </c>
    </row>
    <row r="5128" spans="1:14" x14ac:dyDescent="0.2">
      <c r="A5128" s="2" t="s">
        <v>43</v>
      </c>
      <c r="B5128" s="2" t="s">
        <v>43</v>
      </c>
      <c r="C5128" s="2" t="s">
        <v>6</v>
      </c>
      <c r="D5128" s="2" t="s">
        <v>7</v>
      </c>
      <c r="E5128" s="2" t="s">
        <v>8</v>
      </c>
      <c r="F5128" s="2" t="s">
        <v>61</v>
      </c>
      <c r="G5128" s="1">
        <v>31.36</v>
      </c>
      <c r="H5128" s="1">
        <v>28</v>
      </c>
      <c r="I5128" s="4">
        <v>1</v>
      </c>
      <c r="J5128" s="2" t="s">
        <v>70</v>
      </c>
      <c r="K5128" s="1">
        <f>Tabelle111[[#This Row],[Menge kg Nges]]/1000</f>
        <v>3.1359999999999999E-2</v>
      </c>
      <c r="L5128" s="1">
        <f>Tabelle111[[#This Row],[Menge kg P2O5]]/1000</f>
        <v>2.8000000000000001E-2</v>
      </c>
      <c r="M5128" s="1">
        <f>Tabelle111[[#This Row],[Menge t Nges]]/Tabelle111[[#This Row],[Anzahl Lieferscheine]]</f>
        <v>3.1359999999999999E-2</v>
      </c>
      <c r="N5128" s="1">
        <f>Tabelle111[[#This Row],[Menge t P2O5]]/Tabelle111[[#This Row],[Anzahl Lieferscheine]]</f>
        <v>2.8000000000000001E-2</v>
      </c>
    </row>
    <row r="5129" spans="1:14" x14ac:dyDescent="0.2">
      <c r="A5129" s="2" t="s">
        <v>43</v>
      </c>
      <c r="B5129" s="2" t="s">
        <v>43</v>
      </c>
      <c r="C5129" s="2" t="s">
        <v>6</v>
      </c>
      <c r="D5129" s="2" t="s">
        <v>7</v>
      </c>
      <c r="E5129" s="2" t="s">
        <v>9</v>
      </c>
      <c r="F5129" s="2" t="s">
        <v>61</v>
      </c>
      <c r="G5129" s="1">
        <v>4264.5</v>
      </c>
      <c r="H5129" s="1">
        <v>1775.6</v>
      </c>
      <c r="I5129" s="4">
        <v>21</v>
      </c>
      <c r="J5129" s="2" t="s">
        <v>70</v>
      </c>
      <c r="K5129" s="1">
        <f>Tabelle111[[#This Row],[Menge kg Nges]]/1000</f>
        <v>4.2645</v>
      </c>
      <c r="L5129" s="1">
        <f>Tabelle111[[#This Row],[Menge kg P2O5]]/1000</f>
        <v>1.7755999999999998</v>
      </c>
      <c r="M5129" s="1">
        <f>Tabelle111[[#This Row],[Menge t Nges]]/Tabelle111[[#This Row],[Anzahl Lieferscheine]]</f>
        <v>0.20307142857142857</v>
      </c>
      <c r="N5129" s="1">
        <f>Tabelle111[[#This Row],[Menge t P2O5]]/Tabelle111[[#This Row],[Anzahl Lieferscheine]]</f>
        <v>8.4552380952380948E-2</v>
      </c>
    </row>
    <row r="5130" spans="1:14" x14ac:dyDescent="0.2">
      <c r="A5130" s="2" t="s">
        <v>43</v>
      </c>
      <c r="B5130" s="2" t="s">
        <v>43</v>
      </c>
      <c r="C5130" s="2" t="s">
        <v>6</v>
      </c>
      <c r="D5130" s="2" t="s">
        <v>7</v>
      </c>
      <c r="E5130" s="2" t="s">
        <v>11</v>
      </c>
      <c r="F5130" s="2" t="s">
        <v>61</v>
      </c>
      <c r="G5130" s="1">
        <v>14694.630000000001</v>
      </c>
      <c r="H5130" s="1">
        <v>7243.83</v>
      </c>
      <c r="I5130" s="4">
        <v>76</v>
      </c>
      <c r="J5130" s="2" t="s">
        <v>70</v>
      </c>
      <c r="K5130" s="1">
        <f>Tabelle111[[#This Row],[Menge kg Nges]]/1000</f>
        <v>14.694630000000002</v>
      </c>
      <c r="L5130" s="1">
        <f>Tabelle111[[#This Row],[Menge kg P2O5]]/1000</f>
        <v>7.24383</v>
      </c>
      <c r="M5130" s="1">
        <f>Tabelle111[[#This Row],[Menge t Nges]]/Tabelle111[[#This Row],[Anzahl Lieferscheine]]</f>
        <v>0.19335039473684212</v>
      </c>
      <c r="N5130" s="1">
        <f>Tabelle111[[#This Row],[Menge t P2O5]]/Tabelle111[[#This Row],[Anzahl Lieferscheine]]</f>
        <v>9.5313552631578952E-2</v>
      </c>
    </row>
    <row r="5131" spans="1:14" x14ac:dyDescent="0.2">
      <c r="A5131" s="2" t="s">
        <v>43</v>
      </c>
      <c r="B5131" s="2" t="s">
        <v>43</v>
      </c>
      <c r="C5131" s="2" t="s">
        <v>6</v>
      </c>
      <c r="D5131" s="2" t="s">
        <v>7</v>
      </c>
      <c r="E5131" s="2" t="s">
        <v>12</v>
      </c>
      <c r="F5131" s="2" t="s">
        <v>61</v>
      </c>
      <c r="G5131" s="1">
        <v>18550.340000000004</v>
      </c>
      <c r="H5131" s="1">
        <v>7774.34</v>
      </c>
      <c r="I5131" s="4">
        <v>77</v>
      </c>
      <c r="J5131" s="2" t="s">
        <v>70</v>
      </c>
      <c r="K5131" s="1">
        <f>Tabelle111[[#This Row],[Menge kg Nges]]/1000</f>
        <v>18.550340000000002</v>
      </c>
      <c r="L5131" s="1">
        <f>Tabelle111[[#This Row],[Menge kg P2O5]]/1000</f>
        <v>7.7743400000000005</v>
      </c>
      <c r="M5131" s="1">
        <f>Tabelle111[[#This Row],[Menge t Nges]]/Tabelle111[[#This Row],[Anzahl Lieferscheine]]</f>
        <v>0.24091350649350651</v>
      </c>
      <c r="N5131" s="1">
        <f>Tabelle111[[#This Row],[Menge t P2O5]]/Tabelle111[[#This Row],[Anzahl Lieferscheine]]</f>
        <v>0.10096545454545455</v>
      </c>
    </row>
    <row r="5132" spans="1:14" x14ac:dyDescent="0.2">
      <c r="A5132" s="2" t="s">
        <v>43</v>
      </c>
      <c r="B5132" s="2" t="s">
        <v>43</v>
      </c>
      <c r="C5132" s="2" t="s">
        <v>6</v>
      </c>
      <c r="D5132" s="2" t="s">
        <v>7</v>
      </c>
      <c r="E5132" s="2" t="s">
        <v>13</v>
      </c>
      <c r="F5132" s="2" t="s">
        <v>61</v>
      </c>
      <c r="G5132" s="1">
        <v>22129.350000000002</v>
      </c>
      <c r="H5132" s="1">
        <v>11927.850000000002</v>
      </c>
      <c r="I5132" s="4">
        <v>108</v>
      </c>
      <c r="J5132" s="2" t="s">
        <v>70</v>
      </c>
      <c r="K5132" s="1">
        <f>Tabelle111[[#This Row],[Menge kg Nges]]/1000</f>
        <v>22.129350000000002</v>
      </c>
      <c r="L5132" s="1">
        <f>Tabelle111[[#This Row],[Menge kg P2O5]]/1000</f>
        <v>11.927850000000003</v>
      </c>
      <c r="M5132" s="1">
        <f>Tabelle111[[#This Row],[Menge t Nges]]/Tabelle111[[#This Row],[Anzahl Lieferscheine]]</f>
        <v>0.2049013888888889</v>
      </c>
      <c r="N5132" s="1">
        <f>Tabelle111[[#This Row],[Menge t P2O5]]/Tabelle111[[#This Row],[Anzahl Lieferscheine]]</f>
        <v>0.11044305555555559</v>
      </c>
    </row>
    <row r="5133" spans="1:14" x14ac:dyDescent="0.2">
      <c r="A5133" s="2" t="s">
        <v>43</v>
      </c>
      <c r="B5133" s="2" t="s">
        <v>43</v>
      </c>
      <c r="C5133" s="2" t="s">
        <v>6</v>
      </c>
      <c r="D5133" s="2" t="s">
        <v>7</v>
      </c>
      <c r="E5133" s="2" t="s">
        <v>14</v>
      </c>
      <c r="F5133" s="2" t="s">
        <v>61</v>
      </c>
      <c r="G5133" s="1">
        <v>4756.2</v>
      </c>
      <c r="H5133" s="1">
        <v>2449.35</v>
      </c>
      <c r="I5133" s="4">
        <v>23</v>
      </c>
      <c r="J5133" s="2" t="s">
        <v>70</v>
      </c>
      <c r="K5133" s="1">
        <f>Tabelle111[[#This Row],[Menge kg Nges]]/1000</f>
        <v>4.7561999999999998</v>
      </c>
      <c r="L5133" s="1">
        <f>Tabelle111[[#This Row],[Menge kg P2O5]]/1000</f>
        <v>2.4493499999999999</v>
      </c>
      <c r="M5133" s="1">
        <f>Tabelle111[[#This Row],[Menge t Nges]]/Tabelle111[[#This Row],[Anzahl Lieferscheine]]</f>
        <v>0.20679130434782608</v>
      </c>
      <c r="N5133" s="1">
        <f>Tabelle111[[#This Row],[Menge t P2O5]]/Tabelle111[[#This Row],[Anzahl Lieferscheine]]</f>
        <v>0.10649347826086956</v>
      </c>
    </row>
    <row r="5134" spans="1:14" x14ac:dyDescent="0.2">
      <c r="A5134" s="2" t="s">
        <v>43</v>
      </c>
      <c r="B5134" s="2" t="s">
        <v>43</v>
      </c>
      <c r="C5134" s="2" t="s">
        <v>6</v>
      </c>
      <c r="D5134" s="2" t="s">
        <v>15</v>
      </c>
      <c r="E5134" s="2" t="s">
        <v>18</v>
      </c>
      <c r="F5134" s="2" t="s">
        <v>61</v>
      </c>
      <c r="G5134" s="1">
        <v>267.60000000000002</v>
      </c>
      <c r="H5134" s="1">
        <v>206</v>
      </c>
      <c r="I5134" s="4">
        <v>2</v>
      </c>
      <c r="J5134" s="2" t="s">
        <v>70</v>
      </c>
      <c r="K5134" s="1">
        <f>Tabelle111[[#This Row],[Menge kg Nges]]/1000</f>
        <v>0.2676</v>
      </c>
      <c r="L5134" s="1">
        <f>Tabelle111[[#This Row],[Menge kg P2O5]]/1000</f>
        <v>0.20599999999999999</v>
      </c>
      <c r="M5134" s="1">
        <f>Tabelle111[[#This Row],[Menge t Nges]]/Tabelle111[[#This Row],[Anzahl Lieferscheine]]</f>
        <v>0.1338</v>
      </c>
      <c r="N5134" s="1">
        <f>Tabelle111[[#This Row],[Menge t P2O5]]/Tabelle111[[#This Row],[Anzahl Lieferscheine]]</f>
        <v>0.10299999999999999</v>
      </c>
    </row>
    <row r="5135" spans="1:14" x14ac:dyDescent="0.2">
      <c r="A5135" s="2" t="s">
        <v>43</v>
      </c>
      <c r="B5135" s="2" t="s">
        <v>43</v>
      </c>
      <c r="C5135" s="2" t="s">
        <v>6</v>
      </c>
      <c r="D5135" s="2" t="s">
        <v>15</v>
      </c>
      <c r="E5135" s="2" t="s">
        <v>9</v>
      </c>
      <c r="F5135" s="2" t="s">
        <v>61</v>
      </c>
      <c r="G5135" s="1">
        <v>33.799999999999997</v>
      </c>
      <c r="H5135" s="1">
        <v>22.5</v>
      </c>
      <c r="I5135" s="4">
        <v>1</v>
      </c>
      <c r="J5135" s="2" t="s">
        <v>70</v>
      </c>
      <c r="K5135" s="1">
        <f>Tabelle111[[#This Row],[Menge kg Nges]]/1000</f>
        <v>3.3799999999999997E-2</v>
      </c>
      <c r="L5135" s="1">
        <f>Tabelle111[[#This Row],[Menge kg P2O5]]/1000</f>
        <v>2.2499999999999999E-2</v>
      </c>
      <c r="M5135" s="1">
        <f>Tabelle111[[#This Row],[Menge t Nges]]/Tabelle111[[#This Row],[Anzahl Lieferscheine]]</f>
        <v>3.3799999999999997E-2</v>
      </c>
      <c r="N5135" s="1">
        <f>Tabelle111[[#This Row],[Menge t P2O5]]/Tabelle111[[#This Row],[Anzahl Lieferscheine]]</f>
        <v>2.2499999999999999E-2</v>
      </c>
    </row>
    <row r="5136" spans="1:14" x14ac:dyDescent="0.2">
      <c r="A5136" s="2" t="s">
        <v>43</v>
      </c>
      <c r="B5136" s="2" t="s">
        <v>43</v>
      </c>
      <c r="C5136" s="2" t="s">
        <v>63</v>
      </c>
      <c r="D5136" s="2" t="s">
        <v>63</v>
      </c>
      <c r="E5136" s="2" t="s">
        <v>63</v>
      </c>
      <c r="F5136" s="2" t="s">
        <v>61</v>
      </c>
      <c r="G5136" s="1">
        <v>382.2</v>
      </c>
      <c r="H5136" s="1">
        <v>202.8</v>
      </c>
      <c r="I5136" s="4">
        <v>2</v>
      </c>
      <c r="J5136" s="2" t="s">
        <v>70</v>
      </c>
      <c r="K5136" s="1">
        <f>Tabelle111[[#This Row],[Menge kg Nges]]/1000</f>
        <v>0.38219999999999998</v>
      </c>
      <c r="L5136" s="1">
        <f>Tabelle111[[#This Row],[Menge kg P2O5]]/1000</f>
        <v>0.20280000000000001</v>
      </c>
      <c r="M5136" s="1">
        <f>Tabelle111[[#This Row],[Menge t Nges]]/Tabelle111[[#This Row],[Anzahl Lieferscheine]]</f>
        <v>0.19109999999999999</v>
      </c>
      <c r="N5136" s="1">
        <f>Tabelle111[[#This Row],[Menge t P2O5]]/Tabelle111[[#This Row],[Anzahl Lieferscheine]]</f>
        <v>0.1014</v>
      </c>
    </row>
    <row r="5137" spans="1:14" x14ac:dyDescent="0.2">
      <c r="A5137" s="2" t="s">
        <v>43</v>
      </c>
      <c r="B5137" s="2" t="s">
        <v>36</v>
      </c>
      <c r="C5137" s="2" t="s">
        <v>6</v>
      </c>
      <c r="D5137" s="2" t="s">
        <v>7</v>
      </c>
      <c r="E5137" s="2" t="s">
        <v>9</v>
      </c>
      <c r="F5137" s="2" t="s">
        <v>61</v>
      </c>
      <c r="G5137" s="1">
        <v>58</v>
      </c>
      <c r="H5137" s="1">
        <v>24</v>
      </c>
      <c r="I5137" s="4">
        <v>1</v>
      </c>
      <c r="J5137" s="2" t="s">
        <v>70</v>
      </c>
      <c r="K5137" s="1">
        <f>Tabelle111[[#This Row],[Menge kg Nges]]/1000</f>
        <v>5.8000000000000003E-2</v>
      </c>
      <c r="L5137" s="1">
        <f>Tabelle111[[#This Row],[Menge kg P2O5]]/1000</f>
        <v>2.4E-2</v>
      </c>
      <c r="M5137" s="1">
        <f>Tabelle111[[#This Row],[Menge t Nges]]/Tabelle111[[#This Row],[Anzahl Lieferscheine]]</f>
        <v>5.8000000000000003E-2</v>
      </c>
      <c r="N5137" s="1">
        <f>Tabelle111[[#This Row],[Menge t P2O5]]/Tabelle111[[#This Row],[Anzahl Lieferscheine]]</f>
        <v>2.4E-2</v>
      </c>
    </row>
    <row r="5138" spans="1:14" x14ac:dyDescent="0.2">
      <c r="A5138" s="2" t="s">
        <v>43</v>
      </c>
      <c r="B5138" s="2" t="s">
        <v>36</v>
      </c>
      <c r="C5138" s="2" t="s">
        <v>6</v>
      </c>
      <c r="D5138" s="2" t="s">
        <v>7</v>
      </c>
      <c r="E5138" s="2" t="s">
        <v>11</v>
      </c>
      <c r="F5138" s="2" t="s">
        <v>61</v>
      </c>
      <c r="G5138" s="1">
        <v>3187.87</v>
      </c>
      <c r="H5138" s="1">
        <v>1526.5900000000001</v>
      </c>
      <c r="I5138" s="4">
        <v>19</v>
      </c>
      <c r="J5138" s="2" t="s">
        <v>70</v>
      </c>
      <c r="K5138" s="1">
        <f>Tabelle111[[#This Row],[Menge kg Nges]]/1000</f>
        <v>3.1878699999999998</v>
      </c>
      <c r="L5138" s="1">
        <f>Tabelle111[[#This Row],[Menge kg P2O5]]/1000</f>
        <v>1.5265900000000001</v>
      </c>
      <c r="M5138" s="1">
        <f>Tabelle111[[#This Row],[Menge t Nges]]/Tabelle111[[#This Row],[Anzahl Lieferscheine]]</f>
        <v>0.16778263157894735</v>
      </c>
      <c r="N5138" s="1">
        <f>Tabelle111[[#This Row],[Menge t P2O5]]/Tabelle111[[#This Row],[Anzahl Lieferscheine]]</f>
        <v>8.0346842105263161E-2</v>
      </c>
    </row>
    <row r="5139" spans="1:14" x14ac:dyDescent="0.2">
      <c r="A5139" s="2" t="s">
        <v>43</v>
      </c>
      <c r="B5139" s="2" t="s">
        <v>36</v>
      </c>
      <c r="C5139" s="2" t="s">
        <v>6</v>
      </c>
      <c r="D5139" s="2" t="s">
        <v>7</v>
      </c>
      <c r="E5139" s="2" t="s">
        <v>12</v>
      </c>
      <c r="F5139" s="2" t="s">
        <v>61</v>
      </c>
      <c r="G5139" s="1">
        <v>1933.84</v>
      </c>
      <c r="H5139" s="1">
        <v>874.91999999999985</v>
      </c>
      <c r="I5139" s="4">
        <v>10</v>
      </c>
      <c r="J5139" s="2" t="s">
        <v>70</v>
      </c>
      <c r="K5139" s="1">
        <f>Tabelle111[[#This Row],[Menge kg Nges]]/1000</f>
        <v>1.93384</v>
      </c>
      <c r="L5139" s="1">
        <f>Tabelle111[[#This Row],[Menge kg P2O5]]/1000</f>
        <v>0.87491999999999981</v>
      </c>
      <c r="M5139" s="1">
        <f>Tabelle111[[#This Row],[Menge t Nges]]/Tabelle111[[#This Row],[Anzahl Lieferscheine]]</f>
        <v>0.193384</v>
      </c>
      <c r="N5139" s="1">
        <f>Tabelle111[[#This Row],[Menge t P2O5]]/Tabelle111[[#This Row],[Anzahl Lieferscheine]]</f>
        <v>8.7491999999999986E-2</v>
      </c>
    </row>
    <row r="5140" spans="1:14" x14ac:dyDescent="0.2">
      <c r="A5140" s="2" t="s">
        <v>43</v>
      </c>
      <c r="B5140" s="2" t="s">
        <v>36</v>
      </c>
      <c r="C5140" s="2" t="s">
        <v>6</v>
      </c>
      <c r="D5140" s="2" t="s">
        <v>7</v>
      </c>
      <c r="E5140" s="2" t="s">
        <v>13</v>
      </c>
      <c r="F5140" s="2" t="s">
        <v>61</v>
      </c>
      <c r="G5140" s="1">
        <v>6482.1999999999989</v>
      </c>
      <c r="H5140" s="1">
        <v>3921.3</v>
      </c>
      <c r="I5140" s="4">
        <v>31</v>
      </c>
      <c r="J5140" s="2" t="s">
        <v>70</v>
      </c>
      <c r="K5140" s="1">
        <f>Tabelle111[[#This Row],[Menge kg Nges]]/1000</f>
        <v>6.4821999999999989</v>
      </c>
      <c r="L5140" s="1">
        <f>Tabelle111[[#This Row],[Menge kg P2O5]]/1000</f>
        <v>3.9213</v>
      </c>
      <c r="M5140" s="1">
        <f>Tabelle111[[#This Row],[Menge t Nges]]/Tabelle111[[#This Row],[Anzahl Lieferscheine]]</f>
        <v>0.20910322580645158</v>
      </c>
      <c r="N5140" s="1">
        <f>Tabelle111[[#This Row],[Menge t P2O5]]/Tabelle111[[#This Row],[Anzahl Lieferscheine]]</f>
        <v>0.12649354838709678</v>
      </c>
    </row>
    <row r="5141" spans="1:14" x14ac:dyDescent="0.2">
      <c r="A5141" s="2" t="s">
        <v>43</v>
      </c>
      <c r="B5141" s="2" t="s">
        <v>36</v>
      </c>
      <c r="C5141" s="2" t="s">
        <v>6</v>
      </c>
      <c r="D5141" s="2" t="s">
        <v>7</v>
      </c>
      <c r="E5141" s="2" t="s">
        <v>14</v>
      </c>
      <c r="F5141" s="2" t="s">
        <v>61</v>
      </c>
      <c r="G5141" s="1">
        <v>832.80000000000007</v>
      </c>
      <c r="H5141" s="1">
        <v>428.09999999999997</v>
      </c>
      <c r="I5141" s="4">
        <v>5</v>
      </c>
      <c r="J5141" s="2" t="s">
        <v>70</v>
      </c>
      <c r="K5141" s="1">
        <f>Tabelle111[[#This Row],[Menge kg Nges]]/1000</f>
        <v>0.8328000000000001</v>
      </c>
      <c r="L5141" s="1">
        <f>Tabelle111[[#This Row],[Menge kg P2O5]]/1000</f>
        <v>0.42809999999999998</v>
      </c>
      <c r="M5141" s="1">
        <f>Tabelle111[[#This Row],[Menge t Nges]]/Tabelle111[[#This Row],[Anzahl Lieferscheine]]</f>
        <v>0.16656000000000001</v>
      </c>
      <c r="N5141" s="1">
        <f>Tabelle111[[#This Row],[Menge t P2O5]]/Tabelle111[[#This Row],[Anzahl Lieferscheine]]</f>
        <v>8.5620000000000002E-2</v>
      </c>
    </row>
    <row r="5142" spans="1:14" x14ac:dyDescent="0.2">
      <c r="A5142" s="2" t="s">
        <v>43</v>
      </c>
      <c r="B5142" s="2" t="s">
        <v>36</v>
      </c>
      <c r="C5142" s="2" t="s">
        <v>6</v>
      </c>
      <c r="D5142" s="2" t="s">
        <v>15</v>
      </c>
      <c r="E5142" s="2" t="s">
        <v>18</v>
      </c>
      <c r="F5142" s="2" t="s">
        <v>61</v>
      </c>
      <c r="G5142" s="1">
        <v>470.1</v>
      </c>
      <c r="H5142" s="1">
        <v>365.5</v>
      </c>
      <c r="I5142" s="4">
        <v>4</v>
      </c>
      <c r="J5142" s="2" t="s">
        <v>70</v>
      </c>
      <c r="K5142" s="1">
        <f>Tabelle111[[#This Row],[Menge kg Nges]]/1000</f>
        <v>0.47010000000000002</v>
      </c>
      <c r="L5142" s="1">
        <f>Tabelle111[[#This Row],[Menge kg P2O5]]/1000</f>
        <v>0.36549999999999999</v>
      </c>
      <c r="M5142" s="1">
        <f>Tabelle111[[#This Row],[Menge t Nges]]/Tabelle111[[#This Row],[Anzahl Lieferscheine]]</f>
        <v>0.117525</v>
      </c>
      <c r="N5142" s="1">
        <f>Tabelle111[[#This Row],[Menge t P2O5]]/Tabelle111[[#This Row],[Anzahl Lieferscheine]]</f>
        <v>9.1374999999999998E-2</v>
      </c>
    </row>
    <row r="5143" spans="1:14" x14ac:dyDescent="0.2">
      <c r="A5143" s="2" t="s">
        <v>43</v>
      </c>
      <c r="B5143" s="2" t="s">
        <v>36</v>
      </c>
      <c r="C5143" s="2" t="s">
        <v>63</v>
      </c>
      <c r="D5143" s="2" t="s">
        <v>63</v>
      </c>
      <c r="E5143" s="2" t="s">
        <v>63</v>
      </c>
      <c r="F5143" s="2" t="s">
        <v>61</v>
      </c>
      <c r="G5143" s="1">
        <v>125</v>
      </c>
      <c r="H5143" s="1">
        <v>115</v>
      </c>
      <c r="I5143" s="4">
        <v>1</v>
      </c>
      <c r="J5143" s="2" t="s">
        <v>70</v>
      </c>
      <c r="K5143" s="1">
        <f>Tabelle111[[#This Row],[Menge kg Nges]]/1000</f>
        <v>0.125</v>
      </c>
      <c r="L5143" s="1">
        <f>Tabelle111[[#This Row],[Menge kg P2O5]]/1000</f>
        <v>0.115</v>
      </c>
      <c r="M5143" s="1">
        <f>Tabelle111[[#This Row],[Menge t Nges]]/Tabelle111[[#This Row],[Anzahl Lieferscheine]]</f>
        <v>0.125</v>
      </c>
      <c r="N5143" s="1">
        <f>Tabelle111[[#This Row],[Menge t P2O5]]/Tabelle111[[#This Row],[Anzahl Lieferscheine]]</f>
        <v>0.115</v>
      </c>
    </row>
    <row r="5144" spans="1:14" x14ac:dyDescent="0.2">
      <c r="A5144" s="2" t="s">
        <v>43</v>
      </c>
      <c r="B5144" s="2" t="s">
        <v>44</v>
      </c>
      <c r="C5144" s="2" t="s">
        <v>6</v>
      </c>
      <c r="D5144" s="2" t="s">
        <v>7</v>
      </c>
      <c r="E5144" s="2" t="s">
        <v>12</v>
      </c>
      <c r="F5144" s="2" t="s">
        <v>61</v>
      </c>
      <c r="G5144" s="1">
        <v>1482</v>
      </c>
      <c r="H5144" s="1">
        <v>507</v>
      </c>
      <c r="I5144" s="4">
        <v>4</v>
      </c>
      <c r="J5144" s="2" t="s">
        <v>70</v>
      </c>
      <c r="K5144" s="1">
        <f>Tabelle111[[#This Row],[Menge kg Nges]]/1000</f>
        <v>1.482</v>
      </c>
      <c r="L5144" s="1">
        <f>Tabelle111[[#This Row],[Menge kg P2O5]]/1000</f>
        <v>0.50700000000000001</v>
      </c>
      <c r="M5144" s="1">
        <f>Tabelle111[[#This Row],[Menge t Nges]]/Tabelle111[[#This Row],[Anzahl Lieferscheine]]</f>
        <v>0.3705</v>
      </c>
      <c r="N5144" s="1">
        <f>Tabelle111[[#This Row],[Menge t P2O5]]/Tabelle111[[#This Row],[Anzahl Lieferscheine]]</f>
        <v>0.12675</v>
      </c>
    </row>
    <row r="5145" spans="1:14" x14ac:dyDescent="0.2">
      <c r="A5145" s="2" t="s">
        <v>43</v>
      </c>
      <c r="B5145" s="2" t="s">
        <v>37</v>
      </c>
      <c r="C5145" s="2" t="s">
        <v>6</v>
      </c>
      <c r="D5145" s="2" t="s">
        <v>7</v>
      </c>
      <c r="E5145" s="2" t="s">
        <v>9</v>
      </c>
      <c r="F5145" s="2" t="s">
        <v>61</v>
      </c>
      <c r="G5145" s="1">
        <v>532.04999999999995</v>
      </c>
      <c r="H5145" s="1">
        <v>220.25</v>
      </c>
      <c r="I5145" s="4">
        <v>4</v>
      </c>
      <c r="J5145" s="2" t="s">
        <v>70</v>
      </c>
      <c r="K5145" s="1">
        <f>Tabelle111[[#This Row],[Menge kg Nges]]/1000</f>
        <v>0.53204999999999991</v>
      </c>
      <c r="L5145" s="1">
        <f>Tabelle111[[#This Row],[Menge kg P2O5]]/1000</f>
        <v>0.22025</v>
      </c>
      <c r="M5145" s="1">
        <f>Tabelle111[[#This Row],[Menge t Nges]]/Tabelle111[[#This Row],[Anzahl Lieferscheine]]</f>
        <v>0.13301249999999998</v>
      </c>
      <c r="N5145" s="1">
        <f>Tabelle111[[#This Row],[Menge t P2O5]]/Tabelle111[[#This Row],[Anzahl Lieferscheine]]</f>
        <v>5.50625E-2</v>
      </c>
    </row>
    <row r="5146" spans="1:14" x14ac:dyDescent="0.2">
      <c r="A5146" s="2" t="s">
        <v>43</v>
      </c>
      <c r="B5146" s="2" t="s">
        <v>37</v>
      </c>
      <c r="C5146" s="2" t="s">
        <v>6</v>
      </c>
      <c r="D5146" s="2" t="s">
        <v>7</v>
      </c>
      <c r="E5146" s="2" t="s">
        <v>11</v>
      </c>
      <c r="F5146" s="2" t="s">
        <v>61</v>
      </c>
      <c r="G5146" s="1">
        <v>721.3</v>
      </c>
      <c r="H5146" s="1">
        <v>374.7</v>
      </c>
      <c r="I5146" s="4">
        <v>4</v>
      </c>
      <c r="J5146" s="2" t="s">
        <v>70</v>
      </c>
      <c r="K5146" s="1">
        <f>Tabelle111[[#This Row],[Menge kg Nges]]/1000</f>
        <v>0.72129999999999994</v>
      </c>
      <c r="L5146" s="1">
        <f>Tabelle111[[#This Row],[Menge kg P2O5]]/1000</f>
        <v>0.37469999999999998</v>
      </c>
      <c r="M5146" s="1">
        <f>Tabelle111[[#This Row],[Menge t Nges]]/Tabelle111[[#This Row],[Anzahl Lieferscheine]]</f>
        <v>0.18032499999999999</v>
      </c>
      <c r="N5146" s="1">
        <f>Tabelle111[[#This Row],[Menge t P2O5]]/Tabelle111[[#This Row],[Anzahl Lieferscheine]]</f>
        <v>9.3674999999999994E-2</v>
      </c>
    </row>
    <row r="5147" spans="1:14" x14ac:dyDescent="0.2">
      <c r="A5147" s="2" t="s">
        <v>43</v>
      </c>
      <c r="B5147" s="2" t="s">
        <v>37</v>
      </c>
      <c r="C5147" s="2" t="s">
        <v>6</v>
      </c>
      <c r="D5147" s="2" t="s">
        <v>7</v>
      </c>
      <c r="E5147" s="2" t="s">
        <v>12</v>
      </c>
      <c r="F5147" s="2" t="s">
        <v>61</v>
      </c>
      <c r="G5147" s="1">
        <v>6958.08</v>
      </c>
      <c r="H5147" s="1">
        <v>2556.56</v>
      </c>
      <c r="I5147" s="4">
        <v>15</v>
      </c>
      <c r="J5147" s="2" t="s">
        <v>70</v>
      </c>
      <c r="K5147" s="1">
        <f>Tabelle111[[#This Row],[Menge kg Nges]]/1000</f>
        <v>6.9580799999999998</v>
      </c>
      <c r="L5147" s="1">
        <f>Tabelle111[[#This Row],[Menge kg P2O5]]/1000</f>
        <v>2.5565600000000002</v>
      </c>
      <c r="M5147" s="1">
        <f>Tabelle111[[#This Row],[Menge t Nges]]/Tabelle111[[#This Row],[Anzahl Lieferscheine]]</f>
        <v>0.46387200000000001</v>
      </c>
      <c r="N5147" s="1">
        <f>Tabelle111[[#This Row],[Menge t P2O5]]/Tabelle111[[#This Row],[Anzahl Lieferscheine]]</f>
        <v>0.17043733333333336</v>
      </c>
    </row>
    <row r="5148" spans="1:14" x14ac:dyDescent="0.2">
      <c r="A5148" s="2" t="s">
        <v>43</v>
      </c>
      <c r="B5148" s="2" t="s">
        <v>37</v>
      </c>
      <c r="C5148" s="2" t="s">
        <v>6</v>
      </c>
      <c r="D5148" s="2" t="s">
        <v>7</v>
      </c>
      <c r="E5148" s="2" t="s">
        <v>13</v>
      </c>
      <c r="F5148" s="2" t="s">
        <v>61</v>
      </c>
      <c r="G5148" s="1">
        <v>3130.2</v>
      </c>
      <c r="H5148" s="1">
        <v>1776.3</v>
      </c>
      <c r="I5148" s="4">
        <v>14</v>
      </c>
      <c r="J5148" s="2" t="s">
        <v>70</v>
      </c>
      <c r="K5148" s="1">
        <f>Tabelle111[[#This Row],[Menge kg Nges]]/1000</f>
        <v>3.1301999999999999</v>
      </c>
      <c r="L5148" s="1">
        <f>Tabelle111[[#This Row],[Menge kg P2O5]]/1000</f>
        <v>1.7763</v>
      </c>
      <c r="M5148" s="1">
        <f>Tabelle111[[#This Row],[Menge t Nges]]/Tabelle111[[#This Row],[Anzahl Lieferscheine]]</f>
        <v>0.22358571428571428</v>
      </c>
      <c r="N5148" s="1">
        <f>Tabelle111[[#This Row],[Menge t P2O5]]/Tabelle111[[#This Row],[Anzahl Lieferscheine]]</f>
        <v>0.12687857142857142</v>
      </c>
    </row>
    <row r="5149" spans="1:14" x14ac:dyDescent="0.2">
      <c r="A5149" s="2" t="s">
        <v>43</v>
      </c>
      <c r="B5149" s="2" t="s">
        <v>37</v>
      </c>
      <c r="C5149" s="2" t="s">
        <v>6</v>
      </c>
      <c r="D5149" s="2" t="s">
        <v>7</v>
      </c>
      <c r="E5149" s="2" t="s">
        <v>14</v>
      </c>
      <c r="F5149" s="2" t="s">
        <v>61</v>
      </c>
      <c r="G5149" s="1">
        <v>1611.8000000000002</v>
      </c>
      <c r="H5149" s="1">
        <v>932</v>
      </c>
      <c r="I5149" s="4">
        <v>6</v>
      </c>
      <c r="J5149" s="2" t="s">
        <v>70</v>
      </c>
      <c r="K5149" s="1">
        <f>Tabelle111[[#This Row],[Menge kg Nges]]/1000</f>
        <v>1.6118000000000001</v>
      </c>
      <c r="L5149" s="1">
        <f>Tabelle111[[#This Row],[Menge kg P2O5]]/1000</f>
        <v>0.93200000000000005</v>
      </c>
      <c r="M5149" s="1">
        <f>Tabelle111[[#This Row],[Menge t Nges]]/Tabelle111[[#This Row],[Anzahl Lieferscheine]]</f>
        <v>0.26863333333333334</v>
      </c>
      <c r="N5149" s="1">
        <f>Tabelle111[[#This Row],[Menge t P2O5]]/Tabelle111[[#This Row],[Anzahl Lieferscheine]]</f>
        <v>0.15533333333333335</v>
      </c>
    </row>
    <row r="5150" spans="1:14" x14ac:dyDescent="0.2">
      <c r="A5150" s="2" t="s">
        <v>43</v>
      </c>
      <c r="B5150" s="2" t="s">
        <v>37</v>
      </c>
      <c r="C5150" s="2" t="s">
        <v>6</v>
      </c>
      <c r="D5150" s="2" t="s">
        <v>15</v>
      </c>
      <c r="E5150" s="2" t="s">
        <v>18</v>
      </c>
      <c r="F5150" s="2" t="s">
        <v>61</v>
      </c>
      <c r="G5150" s="1">
        <v>697.68</v>
      </c>
      <c r="H5150" s="1">
        <v>524.4</v>
      </c>
      <c r="I5150" s="4">
        <v>3</v>
      </c>
      <c r="J5150" s="2" t="s">
        <v>70</v>
      </c>
      <c r="K5150" s="1">
        <f>Tabelle111[[#This Row],[Menge kg Nges]]/1000</f>
        <v>0.69767999999999997</v>
      </c>
      <c r="L5150" s="1">
        <f>Tabelle111[[#This Row],[Menge kg P2O5]]/1000</f>
        <v>0.52439999999999998</v>
      </c>
      <c r="M5150" s="1">
        <f>Tabelle111[[#This Row],[Menge t Nges]]/Tabelle111[[#This Row],[Anzahl Lieferscheine]]</f>
        <v>0.23255999999999999</v>
      </c>
      <c r="N5150" s="1">
        <f>Tabelle111[[#This Row],[Menge t P2O5]]/Tabelle111[[#This Row],[Anzahl Lieferscheine]]</f>
        <v>0.17479999999999998</v>
      </c>
    </row>
    <row r="5151" spans="1:14" x14ac:dyDescent="0.2">
      <c r="A5151" s="2" t="s">
        <v>43</v>
      </c>
      <c r="B5151" s="2" t="s">
        <v>37</v>
      </c>
      <c r="C5151" s="2" t="s">
        <v>6</v>
      </c>
      <c r="D5151" s="2" t="s">
        <v>15</v>
      </c>
      <c r="E5151" s="2" t="s">
        <v>21</v>
      </c>
      <c r="F5151" s="2" t="s">
        <v>61</v>
      </c>
      <c r="G5151" s="1">
        <v>1012.7</v>
      </c>
      <c r="H5151" s="1">
        <v>610.08000000000004</v>
      </c>
      <c r="I5151" s="4">
        <v>6</v>
      </c>
      <c r="J5151" s="2" t="s">
        <v>70</v>
      </c>
      <c r="K5151" s="1">
        <f>Tabelle111[[#This Row],[Menge kg Nges]]/1000</f>
        <v>1.0127000000000002</v>
      </c>
      <c r="L5151" s="1">
        <f>Tabelle111[[#This Row],[Menge kg P2O5]]/1000</f>
        <v>0.61008000000000007</v>
      </c>
      <c r="M5151" s="1">
        <f>Tabelle111[[#This Row],[Menge t Nges]]/Tabelle111[[#This Row],[Anzahl Lieferscheine]]</f>
        <v>0.16878333333333337</v>
      </c>
      <c r="N5151" s="1">
        <f>Tabelle111[[#This Row],[Menge t P2O5]]/Tabelle111[[#This Row],[Anzahl Lieferscheine]]</f>
        <v>0.10168000000000001</v>
      </c>
    </row>
    <row r="5152" spans="1:14" x14ac:dyDescent="0.2">
      <c r="A5152" s="2" t="s">
        <v>43</v>
      </c>
      <c r="B5152" s="2" t="s">
        <v>37</v>
      </c>
      <c r="C5152" s="2" t="s">
        <v>6</v>
      </c>
      <c r="D5152" s="2" t="s">
        <v>15</v>
      </c>
      <c r="E5152" s="2" t="s">
        <v>9</v>
      </c>
      <c r="F5152" s="2" t="s">
        <v>61</v>
      </c>
      <c r="G5152" s="1">
        <v>294.39999999999998</v>
      </c>
      <c r="H5152" s="1">
        <v>132</v>
      </c>
      <c r="I5152" s="4">
        <v>1</v>
      </c>
      <c r="J5152" s="2" t="s">
        <v>70</v>
      </c>
      <c r="K5152" s="1">
        <f>Tabelle111[[#This Row],[Menge kg Nges]]/1000</f>
        <v>0.2944</v>
      </c>
      <c r="L5152" s="1">
        <f>Tabelle111[[#This Row],[Menge kg P2O5]]/1000</f>
        <v>0.13200000000000001</v>
      </c>
      <c r="M5152" s="1">
        <f>Tabelle111[[#This Row],[Menge t Nges]]/Tabelle111[[#This Row],[Anzahl Lieferscheine]]</f>
        <v>0.2944</v>
      </c>
      <c r="N5152" s="1">
        <f>Tabelle111[[#This Row],[Menge t P2O5]]/Tabelle111[[#This Row],[Anzahl Lieferscheine]]</f>
        <v>0.13200000000000001</v>
      </c>
    </row>
    <row r="5153" spans="1:14" x14ac:dyDescent="0.2">
      <c r="A5153" s="2" t="s">
        <v>43</v>
      </c>
      <c r="B5153" s="2" t="s">
        <v>40</v>
      </c>
      <c r="C5153" s="2" t="s">
        <v>6</v>
      </c>
      <c r="D5153" s="2" t="s">
        <v>7</v>
      </c>
      <c r="E5153" s="2" t="s">
        <v>11</v>
      </c>
      <c r="F5153" s="2" t="s">
        <v>61</v>
      </c>
      <c r="G5153" s="1">
        <v>337.8</v>
      </c>
      <c r="H5153" s="1">
        <v>206.1</v>
      </c>
      <c r="I5153" s="4">
        <v>2</v>
      </c>
      <c r="J5153" s="2" t="s">
        <v>70</v>
      </c>
      <c r="K5153" s="1">
        <f>Tabelle111[[#This Row],[Menge kg Nges]]/1000</f>
        <v>0.33779999999999999</v>
      </c>
      <c r="L5153" s="1">
        <f>Tabelle111[[#This Row],[Menge kg P2O5]]/1000</f>
        <v>0.20610000000000001</v>
      </c>
      <c r="M5153" s="1">
        <f>Tabelle111[[#This Row],[Menge t Nges]]/Tabelle111[[#This Row],[Anzahl Lieferscheine]]</f>
        <v>0.16889999999999999</v>
      </c>
      <c r="N5153" s="1">
        <f>Tabelle111[[#This Row],[Menge t P2O5]]/Tabelle111[[#This Row],[Anzahl Lieferscheine]]</f>
        <v>0.10305</v>
      </c>
    </row>
    <row r="5154" spans="1:14" x14ac:dyDescent="0.2">
      <c r="A5154" s="2" t="s">
        <v>43</v>
      </c>
      <c r="B5154" s="2" t="s">
        <v>40</v>
      </c>
      <c r="C5154" s="2" t="s">
        <v>6</v>
      </c>
      <c r="D5154" s="2" t="s">
        <v>7</v>
      </c>
      <c r="E5154" s="2" t="s">
        <v>12</v>
      </c>
      <c r="F5154" s="2" t="s">
        <v>61</v>
      </c>
      <c r="G5154" s="1">
        <v>180</v>
      </c>
      <c r="H5154" s="1">
        <v>72</v>
      </c>
      <c r="I5154" s="4">
        <v>1</v>
      </c>
      <c r="J5154" s="2" t="s">
        <v>70</v>
      </c>
      <c r="K5154" s="1">
        <f>Tabelle111[[#This Row],[Menge kg Nges]]/1000</f>
        <v>0.18</v>
      </c>
      <c r="L5154" s="1">
        <f>Tabelle111[[#This Row],[Menge kg P2O5]]/1000</f>
        <v>7.1999999999999995E-2</v>
      </c>
      <c r="M5154" s="1">
        <f>Tabelle111[[#This Row],[Menge t Nges]]/Tabelle111[[#This Row],[Anzahl Lieferscheine]]</f>
        <v>0.18</v>
      </c>
      <c r="N5154" s="1">
        <f>Tabelle111[[#This Row],[Menge t P2O5]]/Tabelle111[[#This Row],[Anzahl Lieferscheine]]</f>
        <v>7.1999999999999995E-2</v>
      </c>
    </row>
    <row r="5155" spans="1:14" x14ac:dyDescent="0.2">
      <c r="A5155" s="2" t="s">
        <v>43</v>
      </c>
      <c r="B5155" s="2" t="s">
        <v>40</v>
      </c>
      <c r="C5155" s="2" t="s">
        <v>6</v>
      </c>
      <c r="D5155" s="2" t="s">
        <v>15</v>
      </c>
      <c r="E5155" s="2" t="s">
        <v>18</v>
      </c>
      <c r="F5155" s="2" t="s">
        <v>61</v>
      </c>
      <c r="G5155" s="1">
        <v>416.3</v>
      </c>
      <c r="H5155" s="1">
        <v>225.4</v>
      </c>
      <c r="I5155" s="4">
        <v>1</v>
      </c>
      <c r="J5155" s="2" t="s">
        <v>70</v>
      </c>
      <c r="K5155" s="1">
        <f>Tabelle111[[#This Row],[Menge kg Nges]]/1000</f>
        <v>0.4163</v>
      </c>
      <c r="L5155" s="1">
        <f>Tabelle111[[#This Row],[Menge kg P2O5]]/1000</f>
        <v>0.22540000000000002</v>
      </c>
      <c r="M5155" s="1">
        <f>Tabelle111[[#This Row],[Menge t Nges]]/Tabelle111[[#This Row],[Anzahl Lieferscheine]]</f>
        <v>0.4163</v>
      </c>
      <c r="N5155" s="1">
        <f>Tabelle111[[#This Row],[Menge t P2O5]]/Tabelle111[[#This Row],[Anzahl Lieferscheine]]</f>
        <v>0.22540000000000002</v>
      </c>
    </row>
    <row r="5156" spans="1:14" x14ac:dyDescent="0.2">
      <c r="A5156" s="2" t="s">
        <v>43</v>
      </c>
      <c r="B5156" s="2" t="s">
        <v>40</v>
      </c>
      <c r="C5156" s="2" t="s">
        <v>6</v>
      </c>
      <c r="D5156" s="2" t="s">
        <v>15</v>
      </c>
      <c r="E5156" s="2" t="s">
        <v>13</v>
      </c>
      <c r="F5156" s="2" t="s">
        <v>61</v>
      </c>
      <c r="G5156" s="1">
        <v>273</v>
      </c>
      <c r="H5156" s="1">
        <v>245</v>
      </c>
      <c r="I5156" s="4">
        <v>1</v>
      </c>
      <c r="J5156" s="2" t="s">
        <v>70</v>
      </c>
      <c r="K5156" s="1">
        <f>Tabelle111[[#This Row],[Menge kg Nges]]/1000</f>
        <v>0.27300000000000002</v>
      </c>
      <c r="L5156" s="1">
        <f>Tabelle111[[#This Row],[Menge kg P2O5]]/1000</f>
        <v>0.245</v>
      </c>
      <c r="M5156" s="1">
        <f>Tabelle111[[#This Row],[Menge t Nges]]/Tabelle111[[#This Row],[Anzahl Lieferscheine]]</f>
        <v>0.27300000000000002</v>
      </c>
      <c r="N5156" s="1">
        <f>Tabelle111[[#This Row],[Menge t P2O5]]/Tabelle111[[#This Row],[Anzahl Lieferscheine]]</f>
        <v>0.245</v>
      </c>
    </row>
    <row r="5157" spans="1:14" x14ac:dyDescent="0.2">
      <c r="A5157" s="2" t="s">
        <v>43</v>
      </c>
      <c r="B5157" s="2" t="s">
        <v>42</v>
      </c>
      <c r="C5157" s="2" t="s">
        <v>6</v>
      </c>
      <c r="D5157" s="2" t="s">
        <v>7</v>
      </c>
      <c r="E5157" s="2" t="s">
        <v>13</v>
      </c>
      <c r="F5157" s="2" t="s">
        <v>61</v>
      </c>
      <c r="G5157" s="1">
        <v>2491.02</v>
      </c>
      <c r="H5157" s="1">
        <v>1317.6000000000001</v>
      </c>
      <c r="I5157" s="4">
        <v>13</v>
      </c>
      <c r="J5157" s="2" t="s">
        <v>70</v>
      </c>
      <c r="K5157" s="1">
        <f>Tabelle111[[#This Row],[Menge kg Nges]]/1000</f>
        <v>2.4910199999999998</v>
      </c>
      <c r="L5157" s="1">
        <f>Tabelle111[[#This Row],[Menge kg P2O5]]/1000</f>
        <v>1.3176000000000001</v>
      </c>
      <c r="M5157" s="1">
        <f>Tabelle111[[#This Row],[Menge t Nges]]/Tabelle111[[#This Row],[Anzahl Lieferscheine]]</f>
        <v>0.19161692307692307</v>
      </c>
      <c r="N5157" s="1">
        <f>Tabelle111[[#This Row],[Menge t P2O5]]/Tabelle111[[#This Row],[Anzahl Lieferscheine]]</f>
        <v>0.10135384615384616</v>
      </c>
    </row>
    <row r="5158" spans="1:14" x14ac:dyDescent="0.2">
      <c r="A5158" s="2" t="s">
        <v>43</v>
      </c>
      <c r="B5158" s="2" t="s">
        <v>42</v>
      </c>
      <c r="C5158" s="2" t="s">
        <v>6</v>
      </c>
      <c r="D5158" s="2" t="s">
        <v>7</v>
      </c>
      <c r="E5158" s="2" t="s">
        <v>14</v>
      </c>
      <c r="F5158" s="2" t="s">
        <v>61</v>
      </c>
      <c r="G5158" s="1">
        <v>635.04</v>
      </c>
      <c r="H5158" s="1">
        <v>306.18</v>
      </c>
      <c r="I5158" s="4">
        <v>2</v>
      </c>
      <c r="J5158" s="2" t="s">
        <v>70</v>
      </c>
      <c r="K5158" s="1">
        <f>Tabelle111[[#This Row],[Menge kg Nges]]/1000</f>
        <v>0.63503999999999994</v>
      </c>
      <c r="L5158" s="1">
        <f>Tabelle111[[#This Row],[Menge kg P2O5]]/1000</f>
        <v>0.30618000000000001</v>
      </c>
      <c r="M5158" s="1">
        <f>Tabelle111[[#This Row],[Menge t Nges]]/Tabelle111[[#This Row],[Anzahl Lieferscheine]]</f>
        <v>0.31751999999999997</v>
      </c>
      <c r="N5158" s="1">
        <f>Tabelle111[[#This Row],[Menge t P2O5]]/Tabelle111[[#This Row],[Anzahl Lieferscheine]]</f>
        <v>0.15309</v>
      </c>
    </row>
    <row r="5159" spans="1:14" x14ac:dyDescent="0.2">
      <c r="A5159" s="2" t="s">
        <v>43</v>
      </c>
      <c r="B5159" s="2" t="s">
        <v>42</v>
      </c>
      <c r="C5159" s="2" t="s">
        <v>6</v>
      </c>
      <c r="D5159" s="2" t="s">
        <v>15</v>
      </c>
      <c r="E5159" s="2" t="s">
        <v>18</v>
      </c>
      <c r="F5159" s="2" t="s">
        <v>61</v>
      </c>
      <c r="G5159" s="1">
        <v>348.84</v>
      </c>
      <c r="H5159" s="1">
        <v>262.2</v>
      </c>
      <c r="I5159" s="4">
        <v>1</v>
      </c>
      <c r="J5159" s="2" t="s">
        <v>70</v>
      </c>
      <c r="K5159" s="1">
        <f>Tabelle111[[#This Row],[Menge kg Nges]]/1000</f>
        <v>0.34883999999999998</v>
      </c>
      <c r="L5159" s="1">
        <f>Tabelle111[[#This Row],[Menge kg P2O5]]/1000</f>
        <v>0.26219999999999999</v>
      </c>
      <c r="M5159" s="1">
        <f>Tabelle111[[#This Row],[Menge t Nges]]/Tabelle111[[#This Row],[Anzahl Lieferscheine]]</f>
        <v>0.34883999999999998</v>
      </c>
      <c r="N5159" s="1">
        <f>Tabelle111[[#This Row],[Menge t P2O5]]/Tabelle111[[#This Row],[Anzahl Lieferscheine]]</f>
        <v>0.26219999999999999</v>
      </c>
    </row>
    <row r="5160" spans="1:14" x14ac:dyDescent="0.2">
      <c r="A5160" s="2" t="s">
        <v>36</v>
      </c>
      <c r="B5160" s="2" t="s">
        <v>43</v>
      </c>
      <c r="C5160" s="2" t="s">
        <v>6</v>
      </c>
      <c r="D5160" s="2" t="s">
        <v>7</v>
      </c>
      <c r="E5160" s="2" t="s">
        <v>9</v>
      </c>
      <c r="F5160" s="2" t="s">
        <v>61</v>
      </c>
      <c r="G5160" s="1">
        <v>116</v>
      </c>
      <c r="H5160" s="1">
        <v>48</v>
      </c>
      <c r="I5160" s="4">
        <v>1</v>
      </c>
      <c r="J5160" s="2" t="s">
        <v>70</v>
      </c>
      <c r="K5160" s="1">
        <f>Tabelle111[[#This Row],[Menge kg Nges]]/1000</f>
        <v>0.11600000000000001</v>
      </c>
      <c r="L5160" s="1">
        <f>Tabelle111[[#This Row],[Menge kg P2O5]]/1000</f>
        <v>4.8000000000000001E-2</v>
      </c>
      <c r="M5160" s="1">
        <f>Tabelle111[[#This Row],[Menge t Nges]]/Tabelle111[[#This Row],[Anzahl Lieferscheine]]</f>
        <v>0.11600000000000001</v>
      </c>
      <c r="N5160" s="1">
        <f>Tabelle111[[#This Row],[Menge t P2O5]]/Tabelle111[[#This Row],[Anzahl Lieferscheine]]</f>
        <v>4.8000000000000001E-2</v>
      </c>
    </row>
    <row r="5161" spans="1:14" x14ac:dyDescent="0.2">
      <c r="A5161" s="2" t="s">
        <v>36</v>
      </c>
      <c r="B5161" s="2" t="s">
        <v>43</v>
      </c>
      <c r="C5161" s="2" t="s">
        <v>6</v>
      </c>
      <c r="D5161" s="2" t="s">
        <v>7</v>
      </c>
      <c r="E5161" s="2" t="s">
        <v>11</v>
      </c>
      <c r="F5161" s="2" t="s">
        <v>61</v>
      </c>
      <c r="G5161" s="1">
        <v>160</v>
      </c>
      <c r="H5161" s="1">
        <v>88</v>
      </c>
      <c r="I5161" s="4">
        <v>1</v>
      </c>
      <c r="J5161" s="2" t="s">
        <v>70</v>
      </c>
      <c r="K5161" s="1">
        <f>Tabelle111[[#This Row],[Menge kg Nges]]/1000</f>
        <v>0.16</v>
      </c>
      <c r="L5161" s="1">
        <f>Tabelle111[[#This Row],[Menge kg P2O5]]/1000</f>
        <v>8.7999999999999995E-2</v>
      </c>
      <c r="M5161" s="1">
        <f>Tabelle111[[#This Row],[Menge t Nges]]/Tabelle111[[#This Row],[Anzahl Lieferscheine]]</f>
        <v>0.16</v>
      </c>
      <c r="N5161" s="1">
        <f>Tabelle111[[#This Row],[Menge t P2O5]]/Tabelle111[[#This Row],[Anzahl Lieferscheine]]</f>
        <v>8.7999999999999995E-2</v>
      </c>
    </row>
    <row r="5162" spans="1:14" x14ac:dyDescent="0.2">
      <c r="A5162" s="2" t="s">
        <v>36</v>
      </c>
      <c r="B5162" s="2" t="s">
        <v>43</v>
      </c>
      <c r="C5162" s="2" t="s">
        <v>6</v>
      </c>
      <c r="D5162" s="2" t="s">
        <v>7</v>
      </c>
      <c r="E5162" s="2" t="s">
        <v>12</v>
      </c>
      <c r="F5162" s="2" t="s">
        <v>61</v>
      </c>
      <c r="G5162" s="1">
        <v>6432.1</v>
      </c>
      <c r="H5162" s="1">
        <v>3174.4</v>
      </c>
      <c r="I5162" s="4">
        <v>47</v>
      </c>
      <c r="J5162" s="2" t="s">
        <v>70</v>
      </c>
      <c r="K5162" s="1">
        <f>Tabelle111[[#This Row],[Menge kg Nges]]/1000</f>
        <v>6.4321000000000002</v>
      </c>
      <c r="L5162" s="1">
        <f>Tabelle111[[#This Row],[Menge kg P2O5]]/1000</f>
        <v>3.1743999999999999</v>
      </c>
      <c r="M5162" s="1">
        <f>Tabelle111[[#This Row],[Menge t Nges]]/Tabelle111[[#This Row],[Anzahl Lieferscheine]]</f>
        <v>0.1368531914893617</v>
      </c>
      <c r="N5162" s="1">
        <f>Tabelle111[[#This Row],[Menge t P2O5]]/Tabelle111[[#This Row],[Anzahl Lieferscheine]]</f>
        <v>6.7540425531914888E-2</v>
      </c>
    </row>
    <row r="5163" spans="1:14" x14ac:dyDescent="0.2">
      <c r="A5163" s="2" t="s">
        <v>36</v>
      </c>
      <c r="B5163" s="2" t="s">
        <v>43</v>
      </c>
      <c r="C5163" s="2" t="s">
        <v>6</v>
      </c>
      <c r="D5163" s="2" t="s">
        <v>7</v>
      </c>
      <c r="E5163" s="2" t="s">
        <v>14</v>
      </c>
      <c r="F5163" s="2" t="s">
        <v>61</v>
      </c>
      <c r="G5163" s="1">
        <v>3547.6</v>
      </c>
      <c r="H5163" s="1">
        <v>1783.8</v>
      </c>
      <c r="I5163" s="4">
        <v>29</v>
      </c>
      <c r="J5163" s="2" t="s">
        <v>70</v>
      </c>
      <c r="K5163" s="1">
        <f>Tabelle111[[#This Row],[Menge kg Nges]]/1000</f>
        <v>3.5476000000000001</v>
      </c>
      <c r="L5163" s="1">
        <f>Tabelle111[[#This Row],[Menge kg P2O5]]/1000</f>
        <v>1.7838000000000001</v>
      </c>
      <c r="M5163" s="1">
        <f>Tabelle111[[#This Row],[Menge t Nges]]/Tabelle111[[#This Row],[Anzahl Lieferscheine]]</f>
        <v>0.12233103448275863</v>
      </c>
      <c r="N5163" s="1">
        <f>Tabelle111[[#This Row],[Menge t P2O5]]/Tabelle111[[#This Row],[Anzahl Lieferscheine]]</f>
        <v>6.1510344827586209E-2</v>
      </c>
    </row>
    <row r="5164" spans="1:14" x14ac:dyDescent="0.2">
      <c r="A5164" s="2" t="s">
        <v>36</v>
      </c>
      <c r="B5164" s="2" t="s">
        <v>43</v>
      </c>
      <c r="C5164" s="2" t="s">
        <v>6</v>
      </c>
      <c r="D5164" s="2" t="s">
        <v>15</v>
      </c>
      <c r="E5164" s="2" t="s">
        <v>24</v>
      </c>
      <c r="F5164" s="2" t="s">
        <v>61</v>
      </c>
      <c r="G5164" s="1">
        <v>112</v>
      </c>
      <c r="H5164" s="1">
        <v>92</v>
      </c>
      <c r="I5164" s="4">
        <v>1</v>
      </c>
      <c r="J5164" s="2" t="s">
        <v>70</v>
      </c>
      <c r="K5164" s="1">
        <f>Tabelle111[[#This Row],[Menge kg Nges]]/1000</f>
        <v>0.112</v>
      </c>
      <c r="L5164" s="1">
        <f>Tabelle111[[#This Row],[Menge kg P2O5]]/1000</f>
        <v>9.1999999999999998E-2</v>
      </c>
      <c r="M5164" s="1">
        <f>Tabelle111[[#This Row],[Menge t Nges]]/Tabelle111[[#This Row],[Anzahl Lieferscheine]]</f>
        <v>0.112</v>
      </c>
      <c r="N5164" s="1">
        <f>Tabelle111[[#This Row],[Menge t P2O5]]/Tabelle111[[#This Row],[Anzahl Lieferscheine]]</f>
        <v>9.1999999999999998E-2</v>
      </c>
    </row>
    <row r="5165" spans="1:14" x14ac:dyDescent="0.2">
      <c r="A5165" s="2" t="s">
        <v>36</v>
      </c>
      <c r="B5165" s="2" t="s">
        <v>43</v>
      </c>
      <c r="C5165" s="2" t="s">
        <v>25</v>
      </c>
      <c r="D5165" s="2" t="s">
        <v>25</v>
      </c>
      <c r="E5165" s="2" t="s">
        <v>26</v>
      </c>
      <c r="F5165" s="2" t="s">
        <v>61</v>
      </c>
      <c r="G5165" s="1">
        <v>919.5</v>
      </c>
      <c r="H5165" s="1">
        <v>222</v>
      </c>
      <c r="I5165" s="4">
        <v>2</v>
      </c>
      <c r="J5165" s="2" t="s">
        <v>70</v>
      </c>
      <c r="K5165" s="1">
        <f>Tabelle111[[#This Row],[Menge kg Nges]]/1000</f>
        <v>0.91949999999999998</v>
      </c>
      <c r="L5165" s="1">
        <f>Tabelle111[[#This Row],[Menge kg P2O5]]/1000</f>
        <v>0.222</v>
      </c>
      <c r="M5165" s="1">
        <f>Tabelle111[[#This Row],[Menge t Nges]]/Tabelle111[[#This Row],[Anzahl Lieferscheine]]</f>
        <v>0.45974999999999999</v>
      </c>
      <c r="N5165" s="1">
        <f>Tabelle111[[#This Row],[Menge t P2O5]]/Tabelle111[[#This Row],[Anzahl Lieferscheine]]</f>
        <v>0.111</v>
      </c>
    </row>
    <row r="5166" spans="1:14" x14ac:dyDescent="0.2">
      <c r="A5166" s="2" t="s">
        <v>36</v>
      </c>
      <c r="B5166" s="2" t="s">
        <v>36</v>
      </c>
      <c r="C5166" s="2" t="s">
        <v>6</v>
      </c>
      <c r="D5166" s="2" t="s">
        <v>7</v>
      </c>
      <c r="E5166" s="2" t="s">
        <v>9</v>
      </c>
      <c r="F5166" s="2" t="s">
        <v>61</v>
      </c>
      <c r="G5166" s="1">
        <v>5775.6</v>
      </c>
      <c r="H5166" s="1">
        <v>2384.0500000000002</v>
      </c>
      <c r="I5166" s="4">
        <v>40</v>
      </c>
      <c r="J5166" s="2" t="s">
        <v>70</v>
      </c>
      <c r="K5166" s="1">
        <f>Tabelle111[[#This Row],[Menge kg Nges]]/1000</f>
        <v>5.7756000000000007</v>
      </c>
      <c r="L5166" s="1">
        <f>Tabelle111[[#This Row],[Menge kg P2O5]]/1000</f>
        <v>2.3840500000000002</v>
      </c>
      <c r="M5166" s="1">
        <f>Tabelle111[[#This Row],[Menge t Nges]]/Tabelle111[[#This Row],[Anzahl Lieferscheine]]</f>
        <v>0.14439000000000002</v>
      </c>
      <c r="N5166" s="1">
        <f>Tabelle111[[#This Row],[Menge t P2O5]]/Tabelle111[[#This Row],[Anzahl Lieferscheine]]</f>
        <v>5.9601250000000008E-2</v>
      </c>
    </row>
    <row r="5167" spans="1:14" x14ac:dyDescent="0.2">
      <c r="A5167" s="2" t="s">
        <v>36</v>
      </c>
      <c r="B5167" s="2" t="s">
        <v>36</v>
      </c>
      <c r="C5167" s="2" t="s">
        <v>6</v>
      </c>
      <c r="D5167" s="2" t="s">
        <v>7</v>
      </c>
      <c r="E5167" s="2" t="s">
        <v>10</v>
      </c>
      <c r="F5167" s="2" t="s">
        <v>61</v>
      </c>
      <c r="G5167" s="1">
        <v>145</v>
      </c>
      <c r="H5167" s="1">
        <v>60</v>
      </c>
      <c r="I5167" s="4">
        <v>1</v>
      </c>
      <c r="J5167" s="2" t="s">
        <v>70</v>
      </c>
      <c r="K5167" s="1">
        <f>Tabelle111[[#This Row],[Menge kg Nges]]/1000</f>
        <v>0.14499999999999999</v>
      </c>
      <c r="L5167" s="1">
        <f>Tabelle111[[#This Row],[Menge kg P2O5]]/1000</f>
        <v>0.06</v>
      </c>
      <c r="M5167" s="1">
        <f>Tabelle111[[#This Row],[Menge t Nges]]/Tabelle111[[#This Row],[Anzahl Lieferscheine]]</f>
        <v>0.14499999999999999</v>
      </c>
      <c r="N5167" s="1">
        <f>Tabelle111[[#This Row],[Menge t P2O5]]/Tabelle111[[#This Row],[Anzahl Lieferscheine]]</f>
        <v>0.06</v>
      </c>
    </row>
    <row r="5168" spans="1:14" x14ac:dyDescent="0.2">
      <c r="A5168" s="2" t="s">
        <v>36</v>
      </c>
      <c r="B5168" s="2" t="s">
        <v>36</v>
      </c>
      <c r="C5168" s="2" t="s">
        <v>6</v>
      </c>
      <c r="D5168" s="2" t="s">
        <v>7</v>
      </c>
      <c r="E5168" s="2" t="s">
        <v>11</v>
      </c>
      <c r="F5168" s="2" t="s">
        <v>61</v>
      </c>
      <c r="G5168" s="1">
        <v>3130.05</v>
      </c>
      <c r="H5168" s="1">
        <v>1555.3200000000002</v>
      </c>
      <c r="I5168" s="4">
        <v>19</v>
      </c>
      <c r="J5168" s="2" t="s">
        <v>70</v>
      </c>
      <c r="K5168" s="1">
        <f>Tabelle111[[#This Row],[Menge kg Nges]]/1000</f>
        <v>3.1300500000000002</v>
      </c>
      <c r="L5168" s="1">
        <f>Tabelle111[[#This Row],[Menge kg P2O5]]/1000</f>
        <v>1.5553200000000003</v>
      </c>
      <c r="M5168" s="1">
        <f>Tabelle111[[#This Row],[Menge t Nges]]/Tabelle111[[#This Row],[Anzahl Lieferscheine]]</f>
        <v>0.16473947368421055</v>
      </c>
      <c r="N5168" s="1">
        <f>Tabelle111[[#This Row],[Menge t P2O5]]/Tabelle111[[#This Row],[Anzahl Lieferscheine]]</f>
        <v>8.1858947368421073E-2</v>
      </c>
    </row>
    <row r="5169" spans="1:14" x14ac:dyDescent="0.2">
      <c r="A5169" s="2" t="s">
        <v>36</v>
      </c>
      <c r="B5169" s="2" t="s">
        <v>36</v>
      </c>
      <c r="C5169" s="2" t="s">
        <v>6</v>
      </c>
      <c r="D5169" s="2" t="s">
        <v>7</v>
      </c>
      <c r="E5169" s="2" t="s">
        <v>12</v>
      </c>
      <c r="F5169" s="2" t="s">
        <v>61</v>
      </c>
      <c r="G5169" s="1">
        <v>25517.319999999996</v>
      </c>
      <c r="H5169" s="1">
        <v>11371.950000000003</v>
      </c>
      <c r="I5169" s="4">
        <v>147</v>
      </c>
      <c r="J5169" s="2" t="s">
        <v>70</v>
      </c>
      <c r="K5169" s="1">
        <f>Tabelle111[[#This Row],[Menge kg Nges]]/1000</f>
        <v>25.517319999999994</v>
      </c>
      <c r="L5169" s="1">
        <f>Tabelle111[[#This Row],[Menge kg P2O5]]/1000</f>
        <v>11.371950000000002</v>
      </c>
      <c r="M5169" s="1">
        <f>Tabelle111[[#This Row],[Menge t Nges]]/Tabelle111[[#This Row],[Anzahl Lieferscheine]]</f>
        <v>0.17358721088435369</v>
      </c>
      <c r="N5169" s="1">
        <f>Tabelle111[[#This Row],[Menge t P2O5]]/Tabelle111[[#This Row],[Anzahl Lieferscheine]]</f>
        <v>7.7360204081632661E-2</v>
      </c>
    </row>
    <row r="5170" spans="1:14" x14ac:dyDescent="0.2">
      <c r="A5170" s="2" t="s">
        <v>36</v>
      </c>
      <c r="B5170" s="2" t="s">
        <v>36</v>
      </c>
      <c r="C5170" s="2" t="s">
        <v>6</v>
      </c>
      <c r="D5170" s="2" t="s">
        <v>7</v>
      </c>
      <c r="E5170" s="2" t="s">
        <v>13</v>
      </c>
      <c r="F5170" s="2" t="s">
        <v>61</v>
      </c>
      <c r="G5170" s="1">
        <v>2674.3</v>
      </c>
      <c r="H5170" s="1">
        <v>1472.8000000000002</v>
      </c>
      <c r="I5170" s="4">
        <v>14</v>
      </c>
      <c r="J5170" s="2" t="s">
        <v>70</v>
      </c>
      <c r="K5170" s="1">
        <f>Tabelle111[[#This Row],[Menge kg Nges]]/1000</f>
        <v>2.6743000000000001</v>
      </c>
      <c r="L5170" s="1">
        <f>Tabelle111[[#This Row],[Menge kg P2O5]]/1000</f>
        <v>1.4728000000000001</v>
      </c>
      <c r="M5170" s="1">
        <f>Tabelle111[[#This Row],[Menge t Nges]]/Tabelle111[[#This Row],[Anzahl Lieferscheine]]</f>
        <v>0.19102142857142859</v>
      </c>
      <c r="N5170" s="1">
        <f>Tabelle111[[#This Row],[Menge t P2O5]]/Tabelle111[[#This Row],[Anzahl Lieferscheine]]</f>
        <v>0.1052</v>
      </c>
    </row>
    <row r="5171" spans="1:14" x14ac:dyDescent="0.2">
      <c r="A5171" s="2" t="s">
        <v>36</v>
      </c>
      <c r="B5171" s="2" t="s">
        <v>36</v>
      </c>
      <c r="C5171" s="2" t="s">
        <v>6</v>
      </c>
      <c r="D5171" s="2" t="s">
        <v>7</v>
      </c>
      <c r="E5171" s="2" t="s">
        <v>14</v>
      </c>
      <c r="F5171" s="2" t="s">
        <v>61</v>
      </c>
      <c r="G5171" s="1">
        <v>9197.6999999999989</v>
      </c>
      <c r="H5171" s="1">
        <v>4673.5500000000011</v>
      </c>
      <c r="I5171" s="4">
        <v>73</v>
      </c>
      <c r="J5171" s="2" t="s">
        <v>70</v>
      </c>
      <c r="K5171" s="1">
        <f>Tabelle111[[#This Row],[Menge kg Nges]]/1000</f>
        <v>9.1976999999999993</v>
      </c>
      <c r="L5171" s="1">
        <f>Tabelle111[[#This Row],[Menge kg P2O5]]/1000</f>
        <v>4.6735500000000014</v>
      </c>
      <c r="M5171" s="1">
        <f>Tabelle111[[#This Row],[Menge t Nges]]/Tabelle111[[#This Row],[Anzahl Lieferscheine]]</f>
        <v>0.12599589041095891</v>
      </c>
      <c r="N5171" s="1">
        <f>Tabelle111[[#This Row],[Menge t P2O5]]/Tabelle111[[#This Row],[Anzahl Lieferscheine]]</f>
        <v>6.4021232876712353E-2</v>
      </c>
    </row>
    <row r="5172" spans="1:14" x14ac:dyDescent="0.2">
      <c r="A5172" s="2" t="s">
        <v>36</v>
      </c>
      <c r="B5172" s="2" t="s">
        <v>36</v>
      </c>
      <c r="C5172" s="2" t="s">
        <v>6</v>
      </c>
      <c r="D5172" s="2" t="s">
        <v>15</v>
      </c>
      <c r="E5172" s="2" t="s">
        <v>18</v>
      </c>
      <c r="F5172" s="2" t="s">
        <v>61</v>
      </c>
      <c r="G5172" s="1">
        <v>2181.4499999999998</v>
      </c>
      <c r="H5172" s="1">
        <v>1765.92</v>
      </c>
      <c r="I5172" s="4">
        <v>16</v>
      </c>
      <c r="J5172" s="2" t="s">
        <v>70</v>
      </c>
      <c r="K5172" s="1">
        <f>Tabelle111[[#This Row],[Menge kg Nges]]/1000</f>
        <v>2.1814499999999999</v>
      </c>
      <c r="L5172" s="1">
        <f>Tabelle111[[#This Row],[Menge kg P2O5]]/1000</f>
        <v>1.7659200000000002</v>
      </c>
      <c r="M5172" s="1">
        <f>Tabelle111[[#This Row],[Menge t Nges]]/Tabelle111[[#This Row],[Anzahl Lieferscheine]]</f>
        <v>0.13634062499999999</v>
      </c>
      <c r="N5172" s="1">
        <f>Tabelle111[[#This Row],[Menge t P2O5]]/Tabelle111[[#This Row],[Anzahl Lieferscheine]]</f>
        <v>0.11037000000000001</v>
      </c>
    </row>
    <row r="5173" spans="1:14" x14ac:dyDescent="0.2">
      <c r="A5173" s="2" t="s">
        <v>36</v>
      </c>
      <c r="B5173" s="2" t="s">
        <v>36</v>
      </c>
      <c r="C5173" s="2" t="s">
        <v>6</v>
      </c>
      <c r="D5173" s="2" t="s">
        <v>15</v>
      </c>
      <c r="E5173" s="2" t="s">
        <v>20</v>
      </c>
      <c r="F5173" s="2" t="s">
        <v>61</v>
      </c>
      <c r="G5173" s="1">
        <v>24.48</v>
      </c>
      <c r="H5173" s="1">
        <v>18</v>
      </c>
      <c r="I5173" s="4">
        <v>2</v>
      </c>
      <c r="J5173" s="2" t="s">
        <v>70</v>
      </c>
      <c r="K5173" s="1">
        <f>Tabelle111[[#This Row],[Menge kg Nges]]/1000</f>
        <v>2.4480000000000002E-2</v>
      </c>
      <c r="L5173" s="1">
        <f>Tabelle111[[#This Row],[Menge kg P2O5]]/1000</f>
        <v>1.7999999999999999E-2</v>
      </c>
      <c r="M5173" s="1">
        <f>Tabelle111[[#This Row],[Menge t Nges]]/Tabelle111[[#This Row],[Anzahl Lieferscheine]]</f>
        <v>1.2240000000000001E-2</v>
      </c>
      <c r="N5173" s="1">
        <f>Tabelle111[[#This Row],[Menge t P2O5]]/Tabelle111[[#This Row],[Anzahl Lieferscheine]]</f>
        <v>8.9999999999999993E-3</v>
      </c>
    </row>
    <row r="5174" spans="1:14" x14ac:dyDescent="0.2">
      <c r="A5174" s="2" t="s">
        <v>36</v>
      </c>
      <c r="B5174" s="2" t="s">
        <v>36</v>
      </c>
      <c r="C5174" s="2" t="s">
        <v>6</v>
      </c>
      <c r="D5174" s="2" t="s">
        <v>15</v>
      </c>
      <c r="E5174" s="2" t="s">
        <v>9</v>
      </c>
      <c r="F5174" s="2" t="s">
        <v>61</v>
      </c>
      <c r="G5174" s="1">
        <v>40.56</v>
      </c>
      <c r="H5174" s="1">
        <v>27</v>
      </c>
      <c r="I5174" s="4">
        <v>1</v>
      </c>
      <c r="J5174" s="2" t="s">
        <v>70</v>
      </c>
      <c r="K5174" s="1">
        <f>Tabelle111[[#This Row],[Menge kg Nges]]/1000</f>
        <v>4.0559999999999999E-2</v>
      </c>
      <c r="L5174" s="1">
        <f>Tabelle111[[#This Row],[Menge kg P2O5]]/1000</f>
        <v>2.7E-2</v>
      </c>
      <c r="M5174" s="1">
        <f>Tabelle111[[#This Row],[Menge t Nges]]/Tabelle111[[#This Row],[Anzahl Lieferscheine]]</f>
        <v>4.0559999999999999E-2</v>
      </c>
      <c r="N5174" s="1">
        <f>Tabelle111[[#This Row],[Menge t P2O5]]/Tabelle111[[#This Row],[Anzahl Lieferscheine]]</f>
        <v>2.7E-2</v>
      </c>
    </row>
    <row r="5175" spans="1:14" x14ac:dyDescent="0.2">
      <c r="A5175" s="2" t="s">
        <v>36</v>
      </c>
      <c r="B5175" s="2" t="s">
        <v>36</v>
      </c>
      <c r="C5175" s="2" t="s">
        <v>6</v>
      </c>
      <c r="D5175" s="2" t="s">
        <v>15</v>
      </c>
      <c r="E5175" s="2" t="s">
        <v>23</v>
      </c>
      <c r="F5175" s="2" t="s">
        <v>61</v>
      </c>
      <c r="G5175" s="1">
        <v>160</v>
      </c>
      <c r="H5175" s="1">
        <v>66</v>
      </c>
      <c r="I5175" s="4">
        <v>1</v>
      </c>
      <c r="J5175" s="2" t="s">
        <v>70</v>
      </c>
      <c r="K5175" s="1">
        <f>Tabelle111[[#This Row],[Menge kg Nges]]/1000</f>
        <v>0.16</v>
      </c>
      <c r="L5175" s="1">
        <f>Tabelle111[[#This Row],[Menge kg P2O5]]/1000</f>
        <v>6.6000000000000003E-2</v>
      </c>
      <c r="M5175" s="1">
        <f>Tabelle111[[#This Row],[Menge t Nges]]/Tabelle111[[#This Row],[Anzahl Lieferscheine]]</f>
        <v>0.16</v>
      </c>
      <c r="N5175" s="1">
        <f>Tabelle111[[#This Row],[Menge t P2O5]]/Tabelle111[[#This Row],[Anzahl Lieferscheine]]</f>
        <v>6.6000000000000003E-2</v>
      </c>
    </row>
    <row r="5176" spans="1:14" x14ac:dyDescent="0.2">
      <c r="A5176" s="2" t="s">
        <v>36</v>
      </c>
      <c r="B5176" s="2" t="s">
        <v>36</v>
      </c>
      <c r="C5176" s="2" t="s">
        <v>6</v>
      </c>
      <c r="D5176" s="2" t="s">
        <v>15</v>
      </c>
      <c r="E5176" s="2" t="s">
        <v>24</v>
      </c>
      <c r="F5176" s="2" t="s">
        <v>61</v>
      </c>
      <c r="G5176" s="1">
        <v>511</v>
      </c>
      <c r="H5176" s="1">
        <v>419.75</v>
      </c>
      <c r="I5176" s="4">
        <v>2</v>
      </c>
      <c r="J5176" s="2" t="s">
        <v>70</v>
      </c>
      <c r="K5176" s="1">
        <f>Tabelle111[[#This Row],[Menge kg Nges]]/1000</f>
        <v>0.51100000000000001</v>
      </c>
      <c r="L5176" s="1">
        <f>Tabelle111[[#This Row],[Menge kg P2O5]]/1000</f>
        <v>0.41975000000000001</v>
      </c>
      <c r="M5176" s="1">
        <f>Tabelle111[[#This Row],[Menge t Nges]]/Tabelle111[[#This Row],[Anzahl Lieferscheine]]</f>
        <v>0.2555</v>
      </c>
      <c r="N5176" s="1">
        <f>Tabelle111[[#This Row],[Menge t P2O5]]/Tabelle111[[#This Row],[Anzahl Lieferscheine]]</f>
        <v>0.20987500000000001</v>
      </c>
    </row>
    <row r="5177" spans="1:14" x14ac:dyDescent="0.2">
      <c r="A5177" s="2" t="s">
        <v>36</v>
      </c>
      <c r="B5177" s="2" t="s">
        <v>36</v>
      </c>
      <c r="C5177" s="2" t="s">
        <v>25</v>
      </c>
      <c r="D5177" s="2" t="s">
        <v>25</v>
      </c>
      <c r="E5177" s="2" t="s">
        <v>26</v>
      </c>
      <c r="F5177" s="2" t="s">
        <v>61</v>
      </c>
      <c r="G5177" s="1">
        <v>778.51</v>
      </c>
      <c r="H5177" s="1">
        <v>187.95999999999998</v>
      </c>
      <c r="I5177" s="4">
        <v>3</v>
      </c>
      <c r="J5177" s="2" t="s">
        <v>70</v>
      </c>
      <c r="K5177" s="1">
        <f>Tabelle111[[#This Row],[Menge kg Nges]]/1000</f>
        <v>0.77851000000000004</v>
      </c>
      <c r="L5177" s="1">
        <f>Tabelle111[[#This Row],[Menge kg P2O5]]/1000</f>
        <v>0.18795999999999999</v>
      </c>
      <c r="M5177" s="1">
        <f>Tabelle111[[#This Row],[Menge t Nges]]/Tabelle111[[#This Row],[Anzahl Lieferscheine]]</f>
        <v>0.25950333333333336</v>
      </c>
      <c r="N5177" s="1">
        <f>Tabelle111[[#This Row],[Menge t P2O5]]/Tabelle111[[#This Row],[Anzahl Lieferscheine]]</f>
        <v>6.2653333333333325E-2</v>
      </c>
    </row>
    <row r="5178" spans="1:14" x14ac:dyDescent="0.2">
      <c r="A5178" s="2" t="s">
        <v>36</v>
      </c>
      <c r="B5178" s="2" t="s">
        <v>36</v>
      </c>
      <c r="C5178" s="2" t="s">
        <v>63</v>
      </c>
      <c r="D5178" s="2" t="s">
        <v>63</v>
      </c>
      <c r="E5178" s="2" t="s">
        <v>63</v>
      </c>
      <c r="F5178" s="2" t="s">
        <v>61</v>
      </c>
      <c r="G5178" s="1">
        <v>416.82</v>
      </c>
      <c r="H5178" s="1">
        <v>175.54999999999998</v>
      </c>
      <c r="I5178" s="4">
        <v>2</v>
      </c>
      <c r="J5178" s="2" t="s">
        <v>70</v>
      </c>
      <c r="K5178" s="1">
        <f>Tabelle111[[#This Row],[Menge kg Nges]]/1000</f>
        <v>0.41681999999999997</v>
      </c>
      <c r="L5178" s="1">
        <f>Tabelle111[[#This Row],[Menge kg P2O5]]/1000</f>
        <v>0.17554999999999998</v>
      </c>
      <c r="M5178" s="1">
        <f>Tabelle111[[#This Row],[Menge t Nges]]/Tabelle111[[#This Row],[Anzahl Lieferscheine]]</f>
        <v>0.20840999999999998</v>
      </c>
      <c r="N5178" s="1">
        <f>Tabelle111[[#This Row],[Menge t P2O5]]/Tabelle111[[#This Row],[Anzahl Lieferscheine]]</f>
        <v>8.7774999999999992E-2</v>
      </c>
    </row>
    <row r="5179" spans="1:14" x14ac:dyDescent="0.2">
      <c r="A5179" s="2" t="s">
        <v>36</v>
      </c>
      <c r="B5179" s="2" t="s">
        <v>44</v>
      </c>
      <c r="C5179" s="2" t="s">
        <v>6</v>
      </c>
      <c r="D5179" s="2" t="s">
        <v>7</v>
      </c>
      <c r="E5179" s="2" t="s">
        <v>12</v>
      </c>
      <c r="F5179" s="2" t="s">
        <v>61</v>
      </c>
      <c r="G5179" s="1">
        <v>2538</v>
      </c>
      <c r="H5179" s="1">
        <v>1071.6000000000001</v>
      </c>
      <c r="I5179" s="4">
        <v>8</v>
      </c>
      <c r="J5179" s="2" t="s">
        <v>70</v>
      </c>
      <c r="K5179" s="1">
        <f>Tabelle111[[#This Row],[Menge kg Nges]]/1000</f>
        <v>2.5379999999999998</v>
      </c>
      <c r="L5179" s="1">
        <f>Tabelle111[[#This Row],[Menge kg P2O5]]/1000</f>
        <v>1.0716000000000001</v>
      </c>
      <c r="M5179" s="1">
        <f>Tabelle111[[#This Row],[Menge t Nges]]/Tabelle111[[#This Row],[Anzahl Lieferscheine]]</f>
        <v>0.31724999999999998</v>
      </c>
      <c r="N5179" s="1">
        <f>Tabelle111[[#This Row],[Menge t P2O5]]/Tabelle111[[#This Row],[Anzahl Lieferscheine]]</f>
        <v>0.13395000000000001</v>
      </c>
    </row>
    <row r="5180" spans="1:14" x14ac:dyDescent="0.2">
      <c r="A5180" s="2" t="s">
        <v>36</v>
      </c>
      <c r="B5180" s="2" t="s">
        <v>47</v>
      </c>
      <c r="C5180" s="2" t="s">
        <v>6</v>
      </c>
      <c r="D5180" s="2" t="s">
        <v>7</v>
      </c>
      <c r="E5180" s="2" t="s">
        <v>14</v>
      </c>
      <c r="F5180" s="2" t="s">
        <v>61</v>
      </c>
      <c r="G5180" s="1">
        <v>110</v>
      </c>
      <c r="H5180" s="1">
        <v>45</v>
      </c>
      <c r="I5180" s="4">
        <v>1</v>
      </c>
      <c r="J5180" s="2" t="s">
        <v>70</v>
      </c>
      <c r="K5180" s="1">
        <f>Tabelle111[[#This Row],[Menge kg Nges]]/1000</f>
        <v>0.11</v>
      </c>
      <c r="L5180" s="1">
        <f>Tabelle111[[#This Row],[Menge kg P2O5]]/1000</f>
        <v>4.4999999999999998E-2</v>
      </c>
      <c r="M5180" s="1">
        <f>Tabelle111[[#This Row],[Menge t Nges]]/Tabelle111[[#This Row],[Anzahl Lieferscheine]]</f>
        <v>0.11</v>
      </c>
      <c r="N5180" s="1">
        <f>Tabelle111[[#This Row],[Menge t P2O5]]/Tabelle111[[#This Row],[Anzahl Lieferscheine]]</f>
        <v>4.4999999999999998E-2</v>
      </c>
    </row>
    <row r="5181" spans="1:14" x14ac:dyDescent="0.2">
      <c r="A5181" s="2" t="s">
        <v>36</v>
      </c>
      <c r="B5181" s="2" t="s">
        <v>47</v>
      </c>
      <c r="C5181" s="2" t="s">
        <v>25</v>
      </c>
      <c r="D5181" s="2" t="s">
        <v>25</v>
      </c>
      <c r="E5181" s="2" t="s">
        <v>26</v>
      </c>
      <c r="F5181" s="2" t="s">
        <v>61</v>
      </c>
      <c r="G5181" s="1">
        <v>1180.02</v>
      </c>
      <c r="H5181" s="1">
        <v>284.89999999999998</v>
      </c>
      <c r="I5181" s="4">
        <v>1</v>
      </c>
      <c r="J5181" s="2" t="s">
        <v>70</v>
      </c>
      <c r="K5181" s="1">
        <f>Tabelle111[[#This Row],[Menge kg Nges]]/1000</f>
        <v>1.1800200000000001</v>
      </c>
      <c r="L5181" s="1">
        <f>Tabelle111[[#This Row],[Menge kg P2O5]]/1000</f>
        <v>0.28489999999999999</v>
      </c>
      <c r="M5181" s="1">
        <f>Tabelle111[[#This Row],[Menge t Nges]]/Tabelle111[[#This Row],[Anzahl Lieferscheine]]</f>
        <v>1.1800200000000001</v>
      </c>
      <c r="N5181" s="1">
        <f>Tabelle111[[#This Row],[Menge t P2O5]]/Tabelle111[[#This Row],[Anzahl Lieferscheine]]</f>
        <v>0.28489999999999999</v>
      </c>
    </row>
    <row r="5182" spans="1:14" x14ac:dyDescent="0.2">
      <c r="A5182" s="2" t="s">
        <v>36</v>
      </c>
      <c r="B5182" s="2" t="s">
        <v>37</v>
      </c>
      <c r="C5182" s="2" t="s">
        <v>6</v>
      </c>
      <c r="D5182" s="2" t="s">
        <v>7</v>
      </c>
      <c r="E5182" s="2" t="s">
        <v>9</v>
      </c>
      <c r="F5182" s="2" t="s">
        <v>61</v>
      </c>
      <c r="G5182" s="1">
        <v>641</v>
      </c>
      <c r="H5182" s="1">
        <v>257.89999999999998</v>
      </c>
      <c r="I5182" s="4">
        <v>3</v>
      </c>
      <c r="J5182" s="2" t="s">
        <v>70</v>
      </c>
      <c r="K5182" s="1">
        <f>Tabelle111[[#This Row],[Menge kg Nges]]/1000</f>
        <v>0.64100000000000001</v>
      </c>
      <c r="L5182" s="1">
        <f>Tabelle111[[#This Row],[Menge kg P2O5]]/1000</f>
        <v>0.25789999999999996</v>
      </c>
      <c r="M5182" s="1">
        <f>Tabelle111[[#This Row],[Menge t Nges]]/Tabelle111[[#This Row],[Anzahl Lieferscheine]]</f>
        <v>0.21366666666666667</v>
      </c>
      <c r="N5182" s="1">
        <f>Tabelle111[[#This Row],[Menge t P2O5]]/Tabelle111[[#This Row],[Anzahl Lieferscheine]]</f>
        <v>8.596666666666665E-2</v>
      </c>
    </row>
    <row r="5183" spans="1:14" x14ac:dyDescent="0.2">
      <c r="A5183" s="2" t="s">
        <v>36</v>
      </c>
      <c r="B5183" s="2" t="s">
        <v>37</v>
      </c>
      <c r="C5183" s="2" t="s">
        <v>6</v>
      </c>
      <c r="D5183" s="2" t="s">
        <v>7</v>
      </c>
      <c r="E5183" s="2" t="s">
        <v>10</v>
      </c>
      <c r="F5183" s="2" t="s">
        <v>61</v>
      </c>
      <c r="G5183" s="1">
        <v>401.8</v>
      </c>
      <c r="H5183" s="1">
        <v>158.19999999999999</v>
      </c>
      <c r="I5183" s="4">
        <v>1</v>
      </c>
      <c r="J5183" s="2" t="s">
        <v>70</v>
      </c>
      <c r="K5183" s="1">
        <f>Tabelle111[[#This Row],[Menge kg Nges]]/1000</f>
        <v>0.40179999999999999</v>
      </c>
      <c r="L5183" s="1">
        <f>Tabelle111[[#This Row],[Menge kg P2O5]]/1000</f>
        <v>0.15819999999999998</v>
      </c>
      <c r="M5183" s="1">
        <f>Tabelle111[[#This Row],[Menge t Nges]]/Tabelle111[[#This Row],[Anzahl Lieferscheine]]</f>
        <v>0.40179999999999999</v>
      </c>
      <c r="N5183" s="1">
        <f>Tabelle111[[#This Row],[Menge t P2O5]]/Tabelle111[[#This Row],[Anzahl Lieferscheine]]</f>
        <v>0.15819999999999998</v>
      </c>
    </row>
    <row r="5184" spans="1:14" x14ac:dyDescent="0.2">
      <c r="A5184" s="2" t="s">
        <v>36</v>
      </c>
      <c r="B5184" s="2" t="s">
        <v>37</v>
      </c>
      <c r="C5184" s="2" t="s">
        <v>6</v>
      </c>
      <c r="D5184" s="2" t="s">
        <v>7</v>
      </c>
      <c r="E5184" s="2" t="s">
        <v>11</v>
      </c>
      <c r="F5184" s="2" t="s">
        <v>61</v>
      </c>
      <c r="G5184" s="1">
        <v>263</v>
      </c>
      <c r="H5184" s="1">
        <v>130</v>
      </c>
      <c r="I5184" s="4">
        <v>1</v>
      </c>
      <c r="J5184" s="2" t="s">
        <v>70</v>
      </c>
      <c r="K5184" s="1">
        <f>Tabelle111[[#This Row],[Menge kg Nges]]/1000</f>
        <v>0.26300000000000001</v>
      </c>
      <c r="L5184" s="1">
        <f>Tabelle111[[#This Row],[Menge kg P2O5]]/1000</f>
        <v>0.13</v>
      </c>
      <c r="M5184" s="1">
        <f>Tabelle111[[#This Row],[Menge t Nges]]/Tabelle111[[#This Row],[Anzahl Lieferscheine]]</f>
        <v>0.26300000000000001</v>
      </c>
      <c r="N5184" s="1">
        <f>Tabelle111[[#This Row],[Menge t P2O5]]/Tabelle111[[#This Row],[Anzahl Lieferscheine]]</f>
        <v>0.13</v>
      </c>
    </row>
    <row r="5185" spans="1:14" x14ac:dyDescent="0.2">
      <c r="A5185" s="2" t="s">
        <v>36</v>
      </c>
      <c r="B5185" s="2" t="s">
        <v>37</v>
      </c>
      <c r="C5185" s="2" t="s">
        <v>6</v>
      </c>
      <c r="D5185" s="2" t="s">
        <v>7</v>
      </c>
      <c r="E5185" s="2" t="s">
        <v>12</v>
      </c>
      <c r="F5185" s="2" t="s">
        <v>61</v>
      </c>
      <c r="G5185" s="1">
        <v>9349.8000000000011</v>
      </c>
      <c r="H5185" s="1">
        <v>4797.5</v>
      </c>
      <c r="I5185" s="4">
        <v>49</v>
      </c>
      <c r="J5185" s="2" t="s">
        <v>70</v>
      </c>
      <c r="K5185" s="1">
        <f>Tabelle111[[#This Row],[Menge kg Nges]]/1000</f>
        <v>9.3498000000000019</v>
      </c>
      <c r="L5185" s="1">
        <f>Tabelle111[[#This Row],[Menge kg P2O5]]/1000</f>
        <v>4.7975000000000003</v>
      </c>
      <c r="M5185" s="1">
        <f>Tabelle111[[#This Row],[Menge t Nges]]/Tabelle111[[#This Row],[Anzahl Lieferscheine]]</f>
        <v>0.19081224489795923</v>
      </c>
      <c r="N5185" s="1">
        <f>Tabelle111[[#This Row],[Menge t P2O5]]/Tabelle111[[#This Row],[Anzahl Lieferscheine]]</f>
        <v>9.7908163265306131E-2</v>
      </c>
    </row>
    <row r="5186" spans="1:14" x14ac:dyDescent="0.2">
      <c r="A5186" s="2" t="s">
        <v>36</v>
      </c>
      <c r="B5186" s="2" t="s">
        <v>37</v>
      </c>
      <c r="C5186" s="2" t="s">
        <v>6</v>
      </c>
      <c r="D5186" s="2" t="s">
        <v>7</v>
      </c>
      <c r="E5186" s="2" t="s">
        <v>13</v>
      </c>
      <c r="F5186" s="2" t="s">
        <v>61</v>
      </c>
      <c r="G5186" s="1">
        <v>875</v>
      </c>
      <c r="H5186" s="1">
        <v>450</v>
      </c>
      <c r="I5186" s="4">
        <v>4</v>
      </c>
      <c r="J5186" s="2" t="s">
        <v>70</v>
      </c>
      <c r="K5186" s="1">
        <f>Tabelle111[[#This Row],[Menge kg Nges]]/1000</f>
        <v>0.875</v>
      </c>
      <c r="L5186" s="1">
        <f>Tabelle111[[#This Row],[Menge kg P2O5]]/1000</f>
        <v>0.45</v>
      </c>
      <c r="M5186" s="1">
        <f>Tabelle111[[#This Row],[Menge t Nges]]/Tabelle111[[#This Row],[Anzahl Lieferscheine]]</f>
        <v>0.21875</v>
      </c>
      <c r="N5186" s="1">
        <f>Tabelle111[[#This Row],[Menge t P2O5]]/Tabelle111[[#This Row],[Anzahl Lieferscheine]]</f>
        <v>0.1125</v>
      </c>
    </row>
    <row r="5187" spans="1:14" x14ac:dyDescent="0.2">
      <c r="A5187" s="2" t="s">
        <v>36</v>
      </c>
      <c r="B5187" s="2" t="s">
        <v>37</v>
      </c>
      <c r="C5187" s="2" t="s">
        <v>6</v>
      </c>
      <c r="D5187" s="2" t="s">
        <v>7</v>
      </c>
      <c r="E5187" s="2" t="s">
        <v>14</v>
      </c>
      <c r="F5187" s="2" t="s">
        <v>61</v>
      </c>
      <c r="G5187" s="1">
        <v>5900.9999999999991</v>
      </c>
      <c r="H5187" s="1">
        <v>2733.8999999999996</v>
      </c>
      <c r="I5187" s="4">
        <v>31</v>
      </c>
      <c r="J5187" s="2" t="s">
        <v>70</v>
      </c>
      <c r="K5187" s="1">
        <f>Tabelle111[[#This Row],[Menge kg Nges]]/1000</f>
        <v>5.9009999999999989</v>
      </c>
      <c r="L5187" s="1">
        <f>Tabelle111[[#This Row],[Menge kg P2O5]]/1000</f>
        <v>2.7338999999999998</v>
      </c>
      <c r="M5187" s="1">
        <f>Tabelle111[[#This Row],[Menge t Nges]]/Tabelle111[[#This Row],[Anzahl Lieferscheine]]</f>
        <v>0.19035483870967737</v>
      </c>
      <c r="N5187" s="1">
        <f>Tabelle111[[#This Row],[Menge t P2O5]]/Tabelle111[[#This Row],[Anzahl Lieferscheine]]</f>
        <v>8.8190322580645159E-2</v>
      </c>
    </row>
    <row r="5188" spans="1:14" x14ac:dyDescent="0.2">
      <c r="A5188" s="2" t="s">
        <v>36</v>
      </c>
      <c r="B5188" s="2" t="s">
        <v>37</v>
      </c>
      <c r="C5188" s="2" t="s">
        <v>6</v>
      </c>
      <c r="D5188" s="2" t="s">
        <v>15</v>
      </c>
      <c r="E5188" s="2" t="s">
        <v>17</v>
      </c>
      <c r="F5188" s="2" t="s">
        <v>61</v>
      </c>
      <c r="G5188" s="1">
        <v>90</v>
      </c>
      <c r="H5188" s="1">
        <v>45</v>
      </c>
      <c r="I5188" s="4">
        <v>1</v>
      </c>
      <c r="J5188" s="2" t="s">
        <v>70</v>
      </c>
      <c r="K5188" s="1">
        <f>Tabelle111[[#This Row],[Menge kg Nges]]/1000</f>
        <v>0.09</v>
      </c>
      <c r="L5188" s="1">
        <f>Tabelle111[[#This Row],[Menge kg P2O5]]/1000</f>
        <v>4.4999999999999998E-2</v>
      </c>
      <c r="M5188" s="1">
        <f>Tabelle111[[#This Row],[Menge t Nges]]/Tabelle111[[#This Row],[Anzahl Lieferscheine]]</f>
        <v>0.09</v>
      </c>
      <c r="N5188" s="1">
        <f>Tabelle111[[#This Row],[Menge t P2O5]]/Tabelle111[[#This Row],[Anzahl Lieferscheine]]</f>
        <v>4.4999999999999998E-2</v>
      </c>
    </row>
    <row r="5189" spans="1:14" x14ac:dyDescent="0.2">
      <c r="A5189" s="2" t="s">
        <v>36</v>
      </c>
      <c r="B5189" s="2" t="s">
        <v>37</v>
      </c>
      <c r="C5189" s="2" t="s">
        <v>6</v>
      </c>
      <c r="D5189" s="2" t="s">
        <v>15</v>
      </c>
      <c r="E5189" s="2" t="s">
        <v>20</v>
      </c>
      <c r="F5189" s="2" t="s">
        <v>61</v>
      </c>
      <c r="G5189" s="1">
        <v>100.44</v>
      </c>
      <c r="H5189" s="1">
        <v>81</v>
      </c>
      <c r="I5189" s="4">
        <v>1</v>
      </c>
      <c r="J5189" s="2" t="s">
        <v>70</v>
      </c>
      <c r="K5189" s="1">
        <f>Tabelle111[[#This Row],[Menge kg Nges]]/1000</f>
        <v>0.10044</v>
      </c>
      <c r="L5189" s="1">
        <f>Tabelle111[[#This Row],[Menge kg P2O5]]/1000</f>
        <v>8.1000000000000003E-2</v>
      </c>
      <c r="M5189" s="1">
        <f>Tabelle111[[#This Row],[Menge t Nges]]/Tabelle111[[#This Row],[Anzahl Lieferscheine]]</f>
        <v>0.10044</v>
      </c>
      <c r="N5189" s="1">
        <f>Tabelle111[[#This Row],[Menge t P2O5]]/Tabelle111[[#This Row],[Anzahl Lieferscheine]]</f>
        <v>8.1000000000000003E-2</v>
      </c>
    </row>
    <row r="5190" spans="1:14" x14ac:dyDescent="0.2">
      <c r="A5190" s="2" t="s">
        <v>36</v>
      </c>
      <c r="B5190" s="2" t="s">
        <v>37</v>
      </c>
      <c r="C5190" s="2" t="s">
        <v>6</v>
      </c>
      <c r="D5190" s="2" t="s">
        <v>15</v>
      </c>
      <c r="E5190" s="2" t="s">
        <v>21</v>
      </c>
      <c r="F5190" s="2" t="s">
        <v>61</v>
      </c>
      <c r="G5190" s="1">
        <v>1044.48</v>
      </c>
      <c r="H5190" s="1">
        <v>614.4</v>
      </c>
      <c r="I5190" s="4">
        <v>3</v>
      </c>
      <c r="J5190" s="2" t="s">
        <v>70</v>
      </c>
      <c r="K5190" s="1">
        <f>Tabelle111[[#This Row],[Menge kg Nges]]/1000</f>
        <v>1.0444800000000001</v>
      </c>
      <c r="L5190" s="1">
        <f>Tabelle111[[#This Row],[Menge kg P2O5]]/1000</f>
        <v>0.61439999999999995</v>
      </c>
      <c r="M5190" s="1">
        <f>Tabelle111[[#This Row],[Menge t Nges]]/Tabelle111[[#This Row],[Anzahl Lieferscheine]]</f>
        <v>0.34816000000000003</v>
      </c>
      <c r="N5190" s="1">
        <f>Tabelle111[[#This Row],[Menge t P2O5]]/Tabelle111[[#This Row],[Anzahl Lieferscheine]]</f>
        <v>0.20479999999999998</v>
      </c>
    </row>
    <row r="5191" spans="1:14" x14ac:dyDescent="0.2">
      <c r="A5191" s="2" t="s">
        <v>36</v>
      </c>
      <c r="B5191" s="2" t="s">
        <v>37</v>
      </c>
      <c r="C5191" s="2" t="s">
        <v>25</v>
      </c>
      <c r="D5191" s="2" t="s">
        <v>25</v>
      </c>
      <c r="E5191" s="2" t="s">
        <v>26</v>
      </c>
      <c r="F5191" s="2" t="s">
        <v>61</v>
      </c>
      <c r="G5191" s="1">
        <v>5010.53</v>
      </c>
      <c r="H5191" s="1">
        <v>1439.86</v>
      </c>
      <c r="I5191" s="4">
        <v>13</v>
      </c>
      <c r="J5191" s="2" t="s">
        <v>70</v>
      </c>
      <c r="K5191" s="1">
        <f>Tabelle111[[#This Row],[Menge kg Nges]]/1000</f>
        <v>5.0105300000000002</v>
      </c>
      <c r="L5191" s="1">
        <f>Tabelle111[[#This Row],[Menge kg P2O5]]/1000</f>
        <v>1.4398599999999999</v>
      </c>
      <c r="M5191" s="1">
        <f>Tabelle111[[#This Row],[Menge t Nges]]/Tabelle111[[#This Row],[Anzahl Lieferscheine]]</f>
        <v>0.38542538461538461</v>
      </c>
      <c r="N5191" s="1">
        <f>Tabelle111[[#This Row],[Menge t P2O5]]/Tabelle111[[#This Row],[Anzahl Lieferscheine]]</f>
        <v>0.11075846153846153</v>
      </c>
    </row>
    <row r="5192" spans="1:14" x14ac:dyDescent="0.2">
      <c r="A5192" s="2" t="s">
        <v>36</v>
      </c>
      <c r="B5192" s="2" t="s">
        <v>38</v>
      </c>
      <c r="C5192" s="2" t="s">
        <v>6</v>
      </c>
      <c r="D5192" s="2" t="s">
        <v>7</v>
      </c>
      <c r="E5192" s="2" t="s">
        <v>14</v>
      </c>
      <c r="F5192" s="2" t="s">
        <v>61</v>
      </c>
      <c r="G5192" s="1">
        <v>243.2</v>
      </c>
      <c r="H5192" s="1">
        <v>121.6</v>
      </c>
      <c r="I5192" s="4">
        <v>1</v>
      </c>
      <c r="J5192" s="2" t="s">
        <v>70</v>
      </c>
      <c r="K5192" s="1">
        <f>Tabelle111[[#This Row],[Menge kg Nges]]/1000</f>
        <v>0.2432</v>
      </c>
      <c r="L5192" s="1">
        <f>Tabelle111[[#This Row],[Menge kg P2O5]]/1000</f>
        <v>0.1216</v>
      </c>
      <c r="M5192" s="1">
        <f>Tabelle111[[#This Row],[Menge t Nges]]/Tabelle111[[#This Row],[Anzahl Lieferscheine]]</f>
        <v>0.2432</v>
      </c>
      <c r="N5192" s="1">
        <f>Tabelle111[[#This Row],[Menge t P2O5]]/Tabelle111[[#This Row],[Anzahl Lieferscheine]]</f>
        <v>0.1216</v>
      </c>
    </row>
    <row r="5193" spans="1:14" x14ac:dyDescent="0.2">
      <c r="A5193" s="2" t="s">
        <v>36</v>
      </c>
      <c r="B5193" s="2" t="s">
        <v>38</v>
      </c>
      <c r="C5193" s="2" t="s">
        <v>6</v>
      </c>
      <c r="D5193" s="2" t="s">
        <v>15</v>
      </c>
      <c r="E5193" s="2" t="s">
        <v>18</v>
      </c>
      <c r="F5193" s="2" t="s">
        <v>61</v>
      </c>
      <c r="G5193" s="1">
        <v>1413</v>
      </c>
      <c r="H5193" s="1">
        <v>954</v>
      </c>
      <c r="I5193" s="4">
        <v>1</v>
      </c>
      <c r="J5193" s="2" t="s">
        <v>70</v>
      </c>
      <c r="K5193" s="1">
        <f>Tabelle111[[#This Row],[Menge kg Nges]]/1000</f>
        <v>1.413</v>
      </c>
      <c r="L5193" s="1">
        <f>Tabelle111[[#This Row],[Menge kg P2O5]]/1000</f>
        <v>0.95399999999999996</v>
      </c>
      <c r="M5193" s="1">
        <f>Tabelle111[[#This Row],[Menge t Nges]]/Tabelle111[[#This Row],[Anzahl Lieferscheine]]</f>
        <v>1.413</v>
      </c>
      <c r="N5193" s="1">
        <f>Tabelle111[[#This Row],[Menge t P2O5]]/Tabelle111[[#This Row],[Anzahl Lieferscheine]]</f>
        <v>0.95399999999999996</v>
      </c>
    </row>
    <row r="5194" spans="1:14" x14ac:dyDescent="0.2">
      <c r="A5194" s="2" t="s">
        <v>36</v>
      </c>
      <c r="B5194" s="2" t="s">
        <v>40</v>
      </c>
      <c r="C5194" s="2" t="s">
        <v>6</v>
      </c>
      <c r="D5194" s="2" t="s">
        <v>7</v>
      </c>
      <c r="E5194" s="2" t="s">
        <v>12</v>
      </c>
      <c r="F5194" s="2" t="s">
        <v>61</v>
      </c>
      <c r="G5194" s="1">
        <v>1005.8</v>
      </c>
      <c r="H5194" s="1">
        <v>610.45000000000005</v>
      </c>
      <c r="I5194" s="4">
        <v>5</v>
      </c>
      <c r="J5194" s="2" t="s">
        <v>70</v>
      </c>
      <c r="K5194" s="1">
        <f>Tabelle111[[#This Row],[Menge kg Nges]]/1000</f>
        <v>1.0058</v>
      </c>
      <c r="L5194" s="1">
        <f>Tabelle111[[#This Row],[Menge kg P2O5]]/1000</f>
        <v>0.61045000000000005</v>
      </c>
      <c r="M5194" s="1">
        <f>Tabelle111[[#This Row],[Menge t Nges]]/Tabelle111[[#This Row],[Anzahl Lieferscheine]]</f>
        <v>0.20116000000000001</v>
      </c>
      <c r="N5194" s="1">
        <f>Tabelle111[[#This Row],[Menge t P2O5]]/Tabelle111[[#This Row],[Anzahl Lieferscheine]]</f>
        <v>0.12209</v>
      </c>
    </row>
    <row r="5195" spans="1:14" x14ac:dyDescent="0.2">
      <c r="A5195" s="2" t="s">
        <v>36</v>
      </c>
      <c r="B5195" s="2" t="s">
        <v>40</v>
      </c>
      <c r="C5195" s="2" t="s">
        <v>6</v>
      </c>
      <c r="D5195" s="2" t="s">
        <v>7</v>
      </c>
      <c r="E5195" s="2" t="s">
        <v>14</v>
      </c>
      <c r="F5195" s="2" t="s">
        <v>61</v>
      </c>
      <c r="G5195" s="1">
        <v>268.79999999999995</v>
      </c>
      <c r="H5195" s="1">
        <v>134.39999999999998</v>
      </c>
      <c r="I5195" s="4">
        <v>2</v>
      </c>
      <c r="J5195" s="2" t="s">
        <v>70</v>
      </c>
      <c r="K5195" s="1">
        <f>Tabelle111[[#This Row],[Menge kg Nges]]/1000</f>
        <v>0.26879999999999993</v>
      </c>
      <c r="L5195" s="1">
        <f>Tabelle111[[#This Row],[Menge kg P2O5]]/1000</f>
        <v>0.13439999999999996</v>
      </c>
      <c r="M5195" s="1">
        <f>Tabelle111[[#This Row],[Menge t Nges]]/Tabelle111[[#This Row],[Anzahl Lieferscheine]]</f>
        <v>0.13439999999999996</v>
      </c>
      <c r="N5195" s="1">
        <f>Tabelle111[[#This Row],[Menge t P2O5]]/Tabelle111[[#This Row],[Anzahl Lieferscheine]]</f>
        <v>6.7199999999999982E-2</v>
      </c>
    </row>
    <row r="5196" spans="1:14" x14ac:dyDescent="0.2">
      <c r="A5196" s="2" t="s">
        <v>36</v>
      </c>
      <c r="B5196" s="2" t="s">
        <v>40</v>
      </c>
      <c r="C5196" s="2" t="s">
        <v>6</v>
      </c>
      <c r="D5196" s="2" t="s">
        <v>15</v>
      </c>
      <c r="E5196" s="2" t="s">
        <v>18</v>
      </c>
      <c r="F5196" s="2" t="s">
        <v>61</v>
      </c>
      <c r="G5196" s="1">
        <v>835.29</v>
      </c>
      <c r="H5196" s="1">
        <v>676.19</v>
      </c>
      <c r="I5196" s="4">
        <v>3</v>
      </c>
      <c r="J5196" s="2" t="s">
        <v>70</v>
      </c>
      <c r="K5196" s="1">
        <f>Tabelle111[[#This Row],[Menge kg Nges]]/1000</f>
        <v>0.83528999999999998</v>
      </c>
      <c r="L5196" s="1">
        <f>Tabelle111[[#This Row],[Menge kg P2O5]]/1000</f>
        <v>0.67619000000000007</v>
      </c>
      <c r="M5196" s="1">
        <f>Tabelle111[[#This Row],[Menge t Nges]]/Tabelle111[[#This Row],[Anzahl Lieferscheine]]</f>
        <v>0.27843000000000001</v>
      </c>
      <c r="N5196" s="1">
        <f>Tabelle111[[#This Row],[Menge t P2O5]]/Tabelle111[[#This Row],[Anzahl Lieferscheine]]</f>
        <v>0.22539666666666669</v>
      </c>
    </row>
    <row r="5197" spans="1:14" x14ac:dyDescent="0.2">
      <c r="A5197" s="2" t="s">
        <v>36</v>
      </c>
      <c r="B5197" s="2" t="s">
        <v>40</v>
      </c>
      <c r="C5197" s="2" t="s">
        <v>6</v>
      </c>
      <c r="D5197" s="2" t="s">
        <v>15</v>
      </c>
      <c r="E5197" s="2" t="s">
        <v>20</v>
      </c>
      <c r="F5197" s="2" t="s">
        <v>61</v>
      </c>
      <c r="G5197" s="1">
        <v>100.44</v>
      </c>
      <c r="H5197" s="1">
        <v>81</v>
      </c>
      <c r="I5197" s="4">
        <v>1</v>
      </c>
      <c r="J5197" s="2" t="s">
        <v>70</v>
      </c>
      <c r="K5197" s="1">
        <f>Tabelle111[[#This Row],[Menge kg Nges]]/1000</f>
        <v>0.10044</v>
      </c>
      <c r="L5197" s="1">
        <f>Tabelle111[[#This Row],[Menge kg P2O5]]/1000</f>
        <v>8.1000000000000003E-2</v>
      </c>
      <c r="M5197" s="1">
        <f>Tabelle111[[#This Row],[Menge t Nges]]/Tabelle111[[#This Row],[Anzahl Lieferscheine]]</f>
        <v>0.10044</v>
      </c>
      <c r="N5197" s="1">
        <f>Tabelle111[[#This Row],[Menge t P2O5]]/Tabelle111[[#This Row],[Anzahl Lieferscheine]]</f>
        <v>8.1000000000000003E-2</v>
      </c>
    </row>
    <row r="5198" spans="1:14" x14ac:dyDescent="0.2">
      <c r="A5198" s="2" t="s">
        <v>36</v>
      </c>
      <c r="B5198" s="2" t="s">
        <v>40</v>
      </c>
      <c r="C5198" s="2" t="s">
        <v>25</v>
      </c>
      <c r="D5198" s="2" t="s">
        <v>25</v>
      </c>
      <c r="E5198" s="2" t="s">
        <v>26</v>
      </c>
      <c r="F5198" s="2" t="s">
        <v>61</v>
      </c>
      <c r="G5198" s="1">
        <v>5527.78</v>
      </c>
      <c r="H5198" s="1">
        <v>1794.88</v>
      </c>
      <c r="I5198" s="4">
        <v>16</v>
      </c>
      <c r="J5198" s="2" t="s">
        <v>70</v>
      </c>
      <c r="K5198" s="1">
        <f>Tabelle111[[#This Row],[Menge kg Nges]]/1000</f>
        <v>5.5277799999999999</v>
      </c>
      <c r="L5198" s="1">
        <f>Tabelle111[[#This Row],[Menge kg P2O5]]/1000</f>
        <v>1.79488</v>
      </c>
      <c r="M5198" s="1">
        <f>Tabelle111[[#This Row],[Menge t Nges]]/Tabelle111[[#This Row],[Anzahl Lieferscheine]]</f>
        <v>0.34548624999999999</v>
      </c>
      <c r="N5198" s="1">
        <f>Tabelle111[[#This Row],[Menge t P2O5]]/Tabelle111[[#This Row],[Anzahl Lieferscheine]]</f>
        <v>0.11218</v>
      </c>
    </row>
    <row r="5199" spans="1:14" x14ac:dyDescent="0.2">
      <c r="A5199" s="2" t="s">
        <v>36</v>
      </c>
      <c r="B5199" s="2" t="s">
        <v>42</v>
      </c>
      <c r="C5199" s="2" t="s">
        <v>6</v>
      </c>
      <c r="D5199" s="2" t="s">
        <v>7</v>
      </c>
      <c r="E5199" s="2" t="s">
        <v>9</v>
      </c>
      <c r="F5199" s="2" t="s">
        <v>61</v>
      </c>
      <c r="G5199" s="1">
        <v>118.8</v>
      </c>
      <c r="H5199" s="1">
        <v>48.6</v>
      </c>
      <c r="I5199" s="4">
        <v>1</v>
      </c>
      <c r="J5199" s="2" t="s">
        <v>70</v>
      </c>
      <c r="K5199" s="1">
        <f>Tabelle111[[#This Row],[Menge kg Nges]]/1000</f>
        <v>0.1188</v>
      </c>
      <c r="L5199" s="1">
        <f>Tabelle111[[#This Row],[Menge kg P2O5]]/1000</f>
        <v>4.8600000000000004E-2</v>
      </c>
      <c r="M5199" s="1">
        <f>Tabelle111[[#This Row],[Menge t Nges]]/Tabelle111[[#This Row],[Anzahl Lieferscheine]]</f>
        <v>0.1188</v>
      </c>
      <c r="N5199" s="1">
        <f>Tabelle111[[#This Row],[Menge t P2O5]]/Tabelle111[[#This Row],[Anzahl Lieferscheine]]</f>
        <v>4.8600000000000004E-2</v>
      </c>
    </row>
    <row r="5200" spans="1:14" x14ac:dyDescent="0.2">
      <c r="A5200" s="2" t="s">
        <v>36</v>
      </c>
      <c r="B5200" s="2" t="s">
        <v>42</v>
      </c>
      <c r="C5200" s="2" t="s">
        <v>6</v>
      </c>
      <c r="D5200" s="2" t="s">
        <v>7</v>
      </c>
      <c r="E5200" s="2" t="s">
        <v>12</v>
      </c>
      <c r="F5200" s="2" t="s">
        <v>61</v>
      </c>
      <c r="G5200" s="1">
        <v>1166.4000000000001</v>
      </c>
      <c r="H5200" s="1">
        <v>550.79999999999995</v>
      </c>
      <c r="I5200" s="4">
        <v>3</v>
      </c>
      <c r="J5200" s="2" t="s">
        <v>70</v>
      </c>
      <c r="K5200" s="1">
        <f>Tabelle111[[#This Row],[Menge kg Nges]]/1000</f>
        <v>1.1664000000000001</v>
      </c>
      <c r="L5200" s="1">
        <f>Tabelle111[[#This Row],[Menge kg P2O5]]/1000</f>
        <v>0.55079999999999996</v>
      </c>
      <c r="M5200" s="1">
        <f>Tabelle111[[#This Row],[Menge t Nges]]/Tabelle111[[#This Row],[Anzahl Lieferscheine]]</f>
        <v>0.38880000000000003</v>
      </c>
      <c r="N5200" s="1">
        <f>Tabelle111[[#This Row],[Menge t P2O5]]/Tabelle111[[#This Row],[Anzahl Lieferscheine]]</f>
        <v>0.18359999999999999</v>
      </c>
    </row>
    <row r="5201" spans="1:14" x14ac:dyDescent="0.2">
      <c r="A5201" s="2" t="s">
        <v>36</v>
      </c>
      <c r="B5201" s="2" t="s">
        <v>42</v>
      </c>
      <c r="C5201" s="2" t="s">
        <v>6</v>
      </c>
      <c r="D5201" s="2" t="s">
        <v>7</v>
      </c>
      <c r="E5201" s="2" t="s">
        <v>14</v>
      </c>
      <c r="F5201" s="2" t="s">
        <v>61</v>
      </c>
      <c r="G5201" s="1">
        <v>4217.78</v>
      </c>
      <c r="H5201" s="1">
        <v>2145.4699999999993</v>
      </c>
      <c r="I5201" s="4">
        <v>11</v>
      </c>
      <c r="J5201" s="2" t="s">
        <v>70</v>
      </c>
      <c r="K5201" s="1">
        <f>Tabelle111[[#This Row],[Menge kg Nges]]/1000</f>
        <v>4.2177799999999994</v>
      </c>
      <c r="L5201" s="1">
        <f>Tabelle111[[#This Row],[Menge kg P2O5]]/1000</f>
        <v>2.1454699999999995</v>
      </c>
      <c r="M5201" s="1">
        <f>Tabelle111[[#This Row],[Menge t Nges]]/Tabelle111[[#This Row],[Anzahl Lieferscheine]]</f>
        <v>0.38343454545454542</v>
      </c>
      <c r="N5201" s="1">
        <f>Tabelle111[[#This Row],[Menge t P2O5]]/Tabelle111[[#This Row],[Anzahl Lieferscheine]]</f>
        <v>0.19504272727272723</v>
      </c>
    </row>
    <row r="5202" spans="1:14" x14ac:dyDescent="0.2">
      <c r="A5202" s="2" t="s">
        <v>36</v>
      </c>
      <c r="B5202" s="2" t="s">
        <v>42</v>
      </c>
      <c r="C5202" s="2" t="s">
        <v>6</v>
      </c>
      <c r="D5202" s="2" t="s">
        <v>15</v>
      </c>
      <c r="E5202" s="2" t="s">
        <v>20</v>
      </c>
      <c r="F5202" s="2" t="s">
        <v>61</v>
      </c>
      <c r="G5202" s="1">
        <v>290.15999999999997</v>
      </c>
      <c r="H5202" s="1">
        <v>234</v>
      </c>
      <c r="I5202" s="4">
        <v>2</v>
      </c>
      <c r="J5202" s="2" t="s">
        <v>70</v>
      </c>
      <c r="K5202" s="1">
        <f>Tabelle111[[#This Row],[Menge kg Nges]]/1000</f>
        <v>0.29015999999999997</v>
      </c>
      <c r="L5202" s="1">
        <f>Tabelle111[[#This Row],[Menge kg P2O5]]/1000</f>
        <v>0.23400000000000001</v>
      </c>
      <c r="M5202" s="1">
        <f>Tabelle111[[#This Row],[Menge t Nges]]/Tabelle111[[#This Row],[Anzahl Lieferscheine]]</f>
        <v>0.14507999999999999</v>
      </c>
      <c r="N5202" s="1">
        <f>Tabelle111[[#This Row],[Menge t P2O5]]/Tabelle111[[#This Row],[Anzahl Lieferscheine]]</f>
        <v>0.11700000000000001</v>
      </c>
    </row>
    <row r="5203" spans="1:14" x14ac:dyDescent="0.2">
      <c r="A5203" s="2" t="s">
        <v>36</v>
      </c>
      <c r="B5203" s="2" t="s">
        <v>42</v>
      </c>
      <c r="C5203" s="2" t="s">
        <v>25</v>
      </c>
      <c r="D5203" s="2" t="s">
        <v>25</v>
      </c>
      <c r="E5203" s="2" t="s">
        <v>26</v>
      </c>
      <c r="F5203" s="2" t="s">
        <v>61</v>
      </c>
      <c r="G5203" s="1">
        <v>221022.13</v>
      </c>
      <c r="H5203" s="1">
        <v>53400.959999999999</v>
      </c>
      <c r="I5203" s="4">
        <v>5</v>
      </c>
      <c r="J5203" s="2" t="s">
        <v>70</v>
      </c>
      <c r="K5203" s="1">
        <f>Tabelle111[[#This Row],[Menge kg Nges]]/1000</f>
        <v>221.02213</v>
      </c>
      <c r="L5203" s="1">
        <f>Tabelle111[[#This Row],[Menge kg P2O5]]/1000</f>
        <v>53.400959999999998</v>
      </c>
      <c r="M5203" s="1">
        <f>Tabelle111[[#This Row],[Menge t Nges]]/Tabelle111[[#This Row],[Anzahl Lieferscheine]]</f>
        <v>44.204425999999998</v>
      </c>
      <c r="N5203" s="1">
        <f>Tabelle111[[#This Row],[Menge t P2O5]]/Tabelle111[[#This Row],[Anzahl Lieferscheine]]</f>
        <v>10.680192</v>
      </c>
    </row>
    <row r="5204" spans="1:14" x14ac:dyDescent="0.2">
      <c r="A5204" s="2" t="s">
        <v>27</v>
      </c>
      <c r="B5204" s="2" t="s">
        <v>5</v>
      </c>
      <c r="C5204" s="2" t="s">
        <v>6</v>
      </c>
      <c r="D5204" s="2" t="s">
        <v>7</v>
      </c>
      <c r="E5204" s="2" t="s">
        <v>8</v>
      </c>
      <c r="F5204" s="2" t="s">
        <v>61</v>
      </c>
      <c r="G5204" s="1">
        <v>287</v>
      </c>
      <c r="H5204" s="1">
        <v>139.4</v>
      </c>
      <c r="I5204" s="4">
        <v>2</v>
      </c>
      <c r="J5204" s="2" t="s">
        <v>70</v>
      </c>
      <c r="K5204" s="1">
        <f>Tabelle111[[#This Row],[Menge kg Nges]]/1000</f>
        <v>0.28699999999999998</v>
      </c>
      <c r="L5204" s="1">
        <f>Tabelle111[[#This Row],[Menge kg P2O5]]/1000</f>
        <v>0.1394</v>
      </c>
      <c r="M5204" s="1">
        <f>Tabelle111[[#This Row],[Menge t Nges]]/Tabelle111[[#This Row],[Anzahl Lieferscheine]]</f>
        <v>0.14349999999999999</v>
      </c>
      <c r="N5204" s="1">
        <f>Tabelle111[[#This Row],[Menge t P2O5]]/Tabelle111[[#This Row],[Anzahl Lieferscheine]]</f>
        <v>6.9699999999999998E-2</v>
      </c>
    </row>
    <row r="5205" spans="1:14" x14ac:dyDescent="0.2">
      <c r="A5205" s="2" t="s">
        <v>27</v>
      </c>
      <c r="B5205" s="2" t="s">
        <v>5</v>
      </c>
      <c r="C5205" s="2" t="s">
        <v>6</v>
      </c>
      <c r="D5205" s="2" t="s">
        <v>7</v>
      </c>
      <c r="E5205" s="2" t="s">
        <v>9</v>
      </c>
      <c r="F5205" s="2" t="s">
        <v>61</v>
      </c>
      <c r="G5205" s="1">
        <v>5660.92</v>
      </c>
      <c r="H5205" s="1">
        <v>2533.8199999999997</v>
      </c>
      <c r="I5205" s="4">
        <v>20</v>
      </c>
      <c r="J5205" s="2" t="s">
        <v>70</v>
      </c>
      <c r="K5205" s="1">
        <f>Tabelle111[[#This Row],[Menge kg Nges]]/1000</f>
        <v>5.66092</v>
      </c>
      <c r="L5205" s="1">
        <f>Tabelle111[[#This Row],[Menge kg P2O5]]/1000</f>
        <v>2.5338199999999995</v>
      </c>
      <c r="M5205" s="1">
        <f>Tabelle111[[#This Row],[Menge t Nges]]/Tabelle111[[#This Row],[Anzahl Lieferscheine]]</f>
        <v>0.28304600000000002</v>
      </c>
      <c r="N5205" s="1">
        <f>Tabelle111[[#This Row],[Menge t P2O5]]/Tabelle111[[#This Row],[Anzahl Lieferscheine]]</f>
        <v>0.12669099999999997</v>
      </c>
    </row>
    <row r="5206" spans="1:14" x14ac:dyDescent="0.2">
      <c r="A5206" s="2" t="s">
        <v>27</v>
      </c>
      <c r="B5206" s="2" t="s">
        <v>5</v>
      </c>
      <c r="C5206" s="2" t="s">
        <v>6</v>
      </c>
      <c r="D5206" s="2" t="s">
        <v>7</v>
      </c>
      <c r="E5206" s="2" t="s">
        <v>11</v>
      </c>
      <c r="F5206" s="2" t="s">
        <v>61</v>
      </c>
      <c r="G5206" s="1">
        <v>252</v>
      </c>
      <c r="H5206" s="1">
        <v>117</v>
      </c>
      <c r="I5206" s="4">
        <v>1</v>
      </c>
      <c r="J5206" s="2" t="s">
        <v>70</v>
      </c>
      <c r="K5206" s="1">
        <f>Tabelle111[[#This Row],[Menge kg Nges]]/1000</f>
        <v>0.252</v>
      </c>
      <c r="L5206" s="1">
        <f>Tabelle111[[#This Row],[Menge kg P2O5]]/1000</f>
        <v>0.11700000000000001</v>
      </c>
      <c r="M5206" s="1">
        <f>Tabelle111[[#This Row],[Menge t Nges]]/Tabelle111[[#This Row],[Anzahl Lieferscheine]]</f>
        <v>0.252</v>
      </c>
      <c r="N5206" s="1">
        <f>Tabelle111[[#This Row],[Menge t P2O5]]/Tabelle111[[#This Row],[Anzahl Lieferscheine]]</f>
        <v>0.11700000000000001</v>
      </c>
    </row>
    <row r="5207" spans="1:14" x14ac:dyDescent="0.2">
      <c r="A5207" s="2" t="s">
        <v>27</v>
      </c>
      <c r="B5207" s="2" t="s">
        <v>5</v>
      </c>
      <c r="C5207" s="2" t="s">
        <v>6</v>
      </c>
      <c r="D5207" s="2" t="s">
        <v>7</v>
      </c>
      <c r="E5207" s="2" t="s">
        <v>12</v>
      </c>
      <c r="F5207" s="2" t="s">
        <v>61</v>
      </c>
      <c r="G5207" s="1">
        <v>4397.6000000000004</v>
      </c>
      <c r="H5207" s="1">
        <v>1775.4</v>
      </c>
      <c r="I5207" s="4">
        <v>7</v>
      </c>
      <c r="J5207" s="2" t="s">
        <v>70</v>
      </c>
      <c r="K5207" s="1">
        <f>Tabelle111[[#This Row],[Menge kg Nges]]/1000</f>
        <v>4.3976000000000006</v>
      </c>
      <c r="L5207" s="1">
        <f>Tabelle111[[#This Row],[Menge kg P2O5]]/1000</f>
        <v>1.7754000000000001</v>
      </c>
      <c r="M5207" s="1">
        <f>Tabelle111[[#This Row],[Menge t Nges]]/Tabelle111[[#This Row],[Anzahl Lieferscheine]]</f>
        <v>0.62822857142857147</v>
      </c>
      <c r="N5207" s="1">
        <f>Tabelle111[[#This Row],[Menge t P2O5]]/Tabelle111[[#This Row],[Anzahl Lieferscheine]]</f>
        <v>0.25362857142857143</v>
      </c>
    </row>
    <row r="5208" spans="1:14" x14ac:dyDescent="0.2">
      <c r="A5208" s="2" t="s">
        <v>27</v>
      </c>
      <c r="B5208" s="2" t="s">
        <v>5</v>
      </c>
      <c r="C5208" s="2" t="s">
        <v>6</v>
      </c>
      <c r="D5208" s="2" t="s">
        <v>15</v>
      </c>
      <c r="E5208" s="2" t="s">
        <v>20</v>
      </c>
      <c r="F5208" s="2" t="s">
        <v>61</v>
      </c>
      <c r="G5208" s="1">
        <v>791.99999999999989</v>
      </c>
      <c r="H5208" s="1">
        <v>450</v>
      </c>
      <c r="I5208" s="4">
        <v>11</v>
      </c>
      <c r="J5208" s="2" t="s">
        <v>70</v>
      </c>
      <c r="K5208" s="1">
        <f>Tabelle111[[#This Row],[Menge kg Nges]]/1000</f>
        <v>0.79199999999999993</v>
      </c>
      <c r="L5208" s="1">
        <f>Tabelle111[[#This Row],[Menge kg P2O5]]/1000</f>
        <v>0.45</v>
      </c>
      <c r="M5208" s="1">
        <f>Tabelle111[[#This Row],[Menge t Nges]]/Tabelle111[[#This Row],[Anzahl Lieferscheine]]</f>
        <v>7.1999999999999995E-2</v>
      </c>
      <c r="N5208" s="1">
        <f>Tabelle111[[#This Row],[Menge t P2O5]]/Tabelle111[[#This Row],[Anzahl Lieferscheine]]</f>
        <v>4.0909090909090909E-2</v>
      </c>
    </row>
    <row r="5209" spans="1:14" x14ac:dyDescent="0.2">
      <c r="A5209" s="2" t="s">
        <v>27</v>
      </c>
      <c r="B5209" s="2" t="s">
        <v>5</v>
      </c>
      <c r="C5209" s="2" t="s">
        <v>6</v>
      </c>
      <c r="D5209" s="2" t="s">
        <v>15</v>
      </c>
      <c r="E5209" s="2" t="s">
        <v>21</v>
      </c>
      <c r="F5209" s="2" t="s">
        <v>61</v>
      </c>
      <c r="G5209" s="1">
        <v>1568.3000000000002</v>
      </c>
      <c r="H5209" s="1">
        <v>823.5</v>
      </c>
      <c r="I5209" s="4">
        <v>4</v>
      </c>
      <c r="J5209" s="2" t="s">
        <v>70</v>
      </c>
      <c r="K5209" s="1">
        <f>Tabelle111[[#This Row],[Menge kg Nges]]/1000</f>
        <v>1.5683000000000002</v>
      </c>
      <c r="L5209" s="1">
        <f>Tabelle111[[#This Row],[Menge kg P2O5]]/1000</f>
        <v>0.82350000000000001</v>
      </c>
      <c r="M5209" s="1">
        <f>Tabelle111[[#This Row],[Menge t Nges]]/Tabelle111[[#This Row],[Anzahl Lieferscheine]]</f>
        <v>0.39207500000000006</v>
      </c>
      <c r="N5209" s="1">
        <f>Tabelle111[[#This Row],[Menge t P2O5]]/Tabelle111[[#This Row],[Anzahl Lieferscheine]]</f>
        <v>0.205875</v>
      </c>
    </row>
    <row r="5210" spans="1:14" x14ac:dyDescent="0.2">
      <c r="A5210" s="2" t="s">
        <v>27</v>
      </c>
      <c r="B5210" s="2" t="s">
        <v>5</v>
      </c>
      <c r="C5210" s="2" t="s">
        <v>6</v>
      </c>
      <c r="D5210" s="2" t="s">
        <v>15</v>
      </c>
      <c r="E5210" s="2" t="s">
        <v>9</v>
      </c>
      <c r="F5210" s="2" t="s">
        <v>61</v>
      </c>
      <c r="G5210" s="1">
        <v>1847.7999999999997</v>
      </c>
      <c r="H5210" s="1">
        <v>1337.5</v>
      </c>
      <c r="I5210" s="4">
        <v>5</v>
      </c>
      <c r="J5210" s="2" t="s">
        <v>70</v>
      </c>
      <c r="K5210" s="1">
        <f>Tabelle111[[#This Row],[Menge kg Nges]]/1000</f>
        <v>1.8477999999999997</v>
      </c>
      <c r="L5210" s="1">
        <f>Tabelle111[[#This Row],[Menge kg P2O5]]/1000</f>
        <v>1.3374999999999999</v>
      </c>
      <c r="M5210" s="1">
        <f>Tabelle111[[#This Row],[Menge t Nges]]/Tabelle111[[#This Row],[Anzahl Lieferscheine]]</f>
        <v>0.36955999999999994</v>
      </c>
      <c r="N5210" s="1">
        <f>Tabelle111[[#This Row],[Menge t P2O5]]/Tabelle111[[#This Row],[Anzahl Lieferscheine]]</f>
        <v>0.26749999999999996</v>
      </c>
    </row>
    <row r="5211" spans="1:14" x14ac:dyDescent="0.2">
      <c r="A5211" s="2" t="s">
        <v>27</v>
      </c>
      <c r="B5211" s="2" t="s">
        <v>5</v>
      </c>
      <c r="C5211" s="2" t="s">
        <v>6</v>
      </c>
      <c r="D5211" s="2" t="s">
        <v>15</v>
      </c>
      <c r="E5211" s="2" t="s">
        <v>12</v>
      </c>
      <c r="F5211" s="2" t="s">
        <v>61</v>
      </c>
      <c r="G5211" s="1">
        <v>436.8</v>
      </c>
      <c r="H5211" s="1">
        <v>392</v>
      </c>
      <c r="I5211" s="4">
        <v>2</v>
      </c>
      <c r="J5211" s="2" t="s">
        <v>70</v>
      </c>
      <c r="K5211" s="1">
        <f>Tabelle111[[#This Row],[Menge kg Nges]]/1000</f>
        <v>0.43680000000000002</v>
      </c>
      <c r="L5211" s="1">
        <f>Tabelle111[[#This Row],[Menge kg P2O5]]/1000</f>
        <v>0.39200000000000002</v>
      </c>
      <c r="M5211" s="1">
        <f>Tabelle111[[#This Row],[Menge t Nges]]/Tabelle111[[#This Row],[Anzahl Lieferscheine]]</f>
        <v>0.21840000000000001</v>
      </c>
      <c r="N5211" s="1">
        <f>Tabelle111[[#This Row],[Menge t P2O5]]/Tabelle111[[#This Row],[Anzahl Lieferscheine]]</f>
        <v>0.19600000000000001</v>
      </c>
    </row>
    <row r="5212" spans="1:14" x14ac:dyDescent="0.2">
      <c r="A5212" s="2" t="s">
        <v>27</v>
      </c>
      <c r="B5212" s="2" t="s">
        <v>5</v>
      </c>
      <c r="C5212" s="2" t="s">
        <v>25</v>
      </c>
      <c r="D5212" s="2" t="s">
        <v>25</v>
      </c>
      <c r="E5212" s="2" t="s">
        <v>26</v>
      </c>
      <c r="F5212" s="2" t="s">
        <v>61</v>
      </c>
      <c r="G5212" s="1">
        <v>21732.269999999997</v>
      </c>
      <c r="H5212" s="1">
        <v>7961.84</v>
      </c>
      <c r="I5212" s="4">
        <v>17</v>
      </c>
      <c r="J5212" s="2" t="s">
        <v>70</v>
      </c>
      <c r="K5212" s="1">
        <f>Tabelle111[[#This Row],[Menge kg Nges]]/1000</f>
        <v>21.732269999999996</v>
      </c>
      <c r="L5212" s="1">
        <f>Tabelle111[[#This Row],[Menge kg P2O5]]/1000</f>
        <v>7.9618400000000005</v>
      </c>
      <c r="M5212" s="1">
        <f>Tabelle111[[#This Row],[Menge t Nges]]/Tabelle111[[#This Row],[Anzahl Lieferscheine]]</f>
        <v>1.2783688235294115</v>
      </c>
      <c r="N5212" s="1">
        <f>Tabelle111[[#This Row],[Menge t P2O5]]/Tabelle111[[#This Row],[Anzahl Lieferscheine]]</f>
        <v>0.46834352941176471</v>
      </c>
    </row>
    <row r="5213" spans="1:14" x14ac:dyDescent="0.2">
      <c r="A5213" s="2" t="s">
        <v>27</v>
      </c>
      <c r="B5213" s="2" t="s">
        <v>29</v>
      </c>
      <c r="C5213" s="2" t="s">
        <v>6</v>
      </c>
      <c r="D5213" s="2" t="s">
        <v>7</v>
      </c>
      <c r="E5213" s="2" t="s">
        <v>8</v>
      </c>
      <c r="F5213" s="2" t="s">
        <v>61</v>
      </c>
      <c r="G5213" s="1">
        <v>36316.399999999994</v>
      </c>
      <c r="H5213" s="1">
        <v>17986.609999999997</v>
      </c>
      <c r="I5213" s="4">
        <v>100</v>
      </c>
      <c r="J5213" s="2" t="s">
        <v>70</v>
      </c>
      <c r="K5213" s="1">
        <f>Tabelle111[[#This Row],[Menge kg Nges]]/1000</f>
        <v>36.316399999999994</v>
      </c>
      <c r="L5213" s="1">
        <f>Tabelle111[[#This Row],[Menge kg P2O5]]/1000</f>
        <v>17.986609999999995</v>
      </c>
      <c r="M5213" s="1">
        <f>Tabelle111[[#This Row],[Menge t Nges]]/Tabelle111[[#This Row],[Anzahl Lieferscheine]]</f>
        <v>0.36316399999999993</v>
      </c>
      <c r="N5213" s="1">
        <f>Tabelle111[[#This Row],[Menge t P2O5]]/Tabelle111[[#This Row],[Anzahl Lieferscheine]]</f>
        <v>0.17986609999999995</v>
      </c>
    </row>
    <row r="5214" spans="1:14" x14ac:dyDescent="0.2">
      <c r="A5214" s="2" t="s">
        <v>27</v>
      </c>
      <c r="B5214" s="2" t="s">
        <v>29</v>
      </c>
      <c r="C5214" s="2" t="s">
        <v>6</v>
      </c>
      <c r="D5214" s="2" t="s">
        <v>7</v>
      </c>
      <c r="E5214" s="2" t="s">
        <v>9</v>
      </c>
      <c r="F5214" s="2" t="s">
        <v>61</v>
      </c>
      <c r="G5214" s="1">
        <v>2349</v>
      </c>
      <c r="H5214" s="1">
        <v>1007</v>
      </c>
      <c r="I5214" s="4">
        <v>4</v>
      </c>
      <c r="J5214" s="2" t="s">
        <v>70</v>
      </c>
      <c r="K5214" s="1">
        <f>Tabelle111[[#This Row],[Menge kg Nges]]/1000</f>
        <v>2.3490000000000002</v>
      </c>
      <c r="L5214" s="1">
        <f>Tabelle111[[#This Row],[Menge kg P2O5]]/1000</f>
        <v>1.0069999999999999</v>
      </c>
      <c r="M5214" s="1">
        <f>Tabelle111[[#This Row],[Menge t Nges]]/Tabelle111[[#This Row],[Anzahl Lieferscheine]]</f>
        <v>0.58725000000000005</v>
      </c>
      <c r="N5214" s="1">
        <f>Tabelle111[[#This Row],[Menge t P2O5]]/Tabelle111[[#This Row],[Anzahl Lieferscheine]]</f>
        <v>0.25174999999999997</v>
      </c>
    </row>
    <row r="5215" spans="1:14" x14ac:dyDescent="0.2">
      <c r="A5215" s="2" t="s">
        <v>27</v>
      </c>
      <c r="B5215" s="2" t="s">
        <v>29</v>
      </c>
      <c r="C5215" s="2" t="s">
        <v>6</v>
      </c>
      <c r="D5215" s="2" t="s">
        <v>7</v>
      </c>
      <c r="E5215" s="2" t="s">
        <v>12</v>
      </c>
      <c r="F5215" s="2" t="s">
        <v>61</v>
      </c>
      <c r="G5215" s="1">
        <v>7652.11</v>
      </c>
      <c r="H5215" s="1">
        <v>3164.55</v>
      </c>
      <c r="I5215" s="4">
        <v>23</v>
      </c>
      <c r="J5215" s="2" t="s">
        <v>70</v>
      </c>
      <c r="K5215" s="1">
        <f>Tabelle111[[#This Row],[Menge kg Nges]]/1000</f>
        <v>7.6521099999999995</v>
      </c>
      <c r="L5215" s="1">
        <f>Tabelle111[[#This Row],[Menge kg P2O5]]/1000</f>
        <v>3.1645500000000002</v>
      </c>
      <c r="M5215" s="1">
        <f>Tabelle111[[#This Row],[Menge t Nges]]/Tabelle111[[#This Row],[Anzahl Lieferscheine]]</f>
        <v>0.33270043478260869</v>
      </c>
      <c r="N5215" s="1">
        <f>Tabelle111[[#This Row],[Menge t P2O5]]/Tabelle111[[#This Row],[Anzahl Lieferscheine]]</f>
        <v>0.13758913043478263</v>
      </c>
    </row>
    <row r="5216" spans="1:14" x14ac:dyDescent="0.2">
      <c r="A5216" s="2" t="s">
        <v>27</v>
      </c>
      <c r="B5216" s="2" t="s">
        <v>29</v>
      </c>
      <c r="C5216" s="2" t="s">
        <v>6</v>
      </c>
      <c r="D5216" s="2" t="s">
        <v>7</v>
      </c>
      <c r="E5216" s="2" t="s">
        <v>13</v>
      </c>
      <c r="F5216" s="2" t="s">
        <v>61</v>
      </c>
      <c r="G5216" s="1">
        <v>852.5</v>
      </c>
      <c r="H5216" s="1">
        <v>577.5</v>
      </c>
      <c r="I5216" s="4">
        <v>2</v>
      </c>
      <c r="J5216" s="2" t="s">
        <v>70</v>
      </c>
      <c r="K5216" s="1">
        <f>Tabelle111[[#This Row],[Menge kg Nges]]/1000</f>
        <v>0.85250000000000004</v>
      </c>
      <c r="L5216" s="1">
        <f>Tabelle111[[#This Row],[Menge kg P2O5]]/1000</f>
        <v>0.57750000000000001</v>
      </c>
      <c r="M5216" s="1">
        <f>Tabelle111[[#This Row],[Menge t Nges]]/Tabelle111[[#This Row],[Anzahl Lieferscheine]]</f>
        <v>0.42625000000000002</v>
      </c>
      <c r="N5216" s="1">
        <f>Tabelle111[[#This Row],[Menge t P2O5]]/Tabelle111[[#This Row],[Anzahl Lieferscheine]]</f>
        <v>0.28875000000000001</v>
      </c>
    </row>
    <row r="5217" spans="1:14" x14ac:dyDescent="0.2">
      <c r="A5217" s="2" t="s">
        <v>27</v>
      </c>
      <c r="B5217" s="2" t="s">
        <v>29</v>
      </c>
      <c r="C5217" s="2" t="s">
        <v>6</v>
      </c>
      <c r="D5217" s="2" t="s">
        <v>7</v>
      </c>
      <c r="E5217" s="2" t="s">
        <v>14</v>
      </c>
      <c r="F5217" s="2" t="s">
        <v>61</v>
      </c>
      <c r="G5217" s="1">
        <v>2344.8000000000002</v>
      </c>
      <c r="H5217" s="1">
        <v>1608.6</v>
      </c>
      <c r="I5217" s="4">
        <v>5</v>
      </c>
      <c r="J5217" s="2" t="s">
        <v>70</v>
      </c>
      <c r="K5217" s="1">
        <f>Tabelle111[[#This Row],[Menge kg Nges]]/1000</f>
        <v>2.3448000000000002</v>
      </c>
      <c r="L5217" s="1">
        <f>Tabelle111[[#This Row],[Menge kg P2O5]]/1000</f>
        <v>1.6085999999999998</v>
      </c>
      <c r="M5217" s="1">
        <f>Tabelle111[[#This Row],[Menge t Nges]]/Tabelle111[[#This Row],[Anzahl Lieferscheine]]</f>
        <v>0.46896000000000004</v>
      </c>
      <c r="N5217" s="1">
        <f>Tabelle111[[#This Row],[Menge t P2O5]]/Tabelle111[[#This Row],[Anzahl Lieferscheine]]</f>
        <v>0.32171999999999995</v>
      </c>
    </row>
    <row r="5218" spans="1:14" x14ac:dyDescent="0.2">
      <c r="A5218" s="2" t="s">
        <v>27</v>
      </c>
      <c r="B5218" s="2" t="s">
        <v>29</v>
      </c>
      <c r="C5218" s="2" t="s">
        <v>6</v>
      </c>
      <c r="D5218" s="2" t="s">
        <v>15</v>
      </c>
      <c r="E5218" s="2" t="s">
        <v>8</v>
      </c>
      <c r="F5218" s="2" t="s">
        <v>61</v>
      </c>
      <c r="G5218" s="1">
        <v>332.5</v>
      </c>
      <c r="H5218" s="1">
        <v>204.25</v>
      </c>
      <c r="I5218" s="4">
        <v>2</v>
      </c>
      <c r="J5218" s="2" t="s">
        <v>70</v>
      </c>
      <c r="K5218" s="1">
        <f>Tabelle111[[#This Row],[Menge kg Nges]]/1000</f>
        <v>0.33250000000000002</v>
      </c>
      <c r="L5218" s="1">
        <f>Tabelle111[[#This Row],[Menge kg P2O5]]/1000</f>
        <v>0.20424999999999999</v>
      </c>
      <c r="M5218" s="1">
        <f>Tabelle111[[#This Row],[Menge t Nges]]/Tabelle111[[#This Row],[Anzahl Lieferscheine]]</f>
        <v>0.16625000000000001</v>
      </c>
      <c r="N5218" s="1">
        <f>Tabelle111[[#This Row],[Menge t P2O5]]/Tabelle111[[#This Row],[Anzahl Lieferscheine]]</f>
        <v>0.10212499999999999</v>
      </c>
    </row>
    <row r="5219" spans="1:14" x14ac:dyDescent="0.2">
      <c r="A5219" s="2" t="s">
        <v>27</v>
      </c>
      <c r="B5219" s="2" t="s">
        <v>29</v>
      </c>
      <c r="C5219" s="2" t="s">
        <v>6</v>
      </c>
      <c r="D5219" s="2" t="s">
        <v>15</v>
      </c>
      <c r="E5219" s="2" t="s">
        <v>18</v>
      </c>
      <c r="F5219" s="2" t="s">
        <v>61</v>
      </c>
      <c r="G5219" s="1">
        <v>1182.5</v>
      </c>
      <c r="H5219" s="1">
        <v>821</v>
      </c>
      <c r="I5219" s="4">
        <v>2</v>
      </c>
      <c r="J5219" s="2" t="s">
        <v>70</v>
      </c>
      <c r="K5219" s="1">
        <f>Tabelle111[[#This Row],[Menge kg Nges]]/1000</f>
        <v>1.1825000000000001</v>
      </c>
      <c r="L5219" s="1">
        <f>Tabelle111[[#This Row],[Menge kg P2O5]]/1000</f>
        <v>0.82099999999999995</v>
      </c>
      <c r="M5219" s="1">
        <f>Tabelle111[[#This Row],[Menge t Nges]]/Tabelle111[[#This Row],[Anzahl Lieferscheine]]</f>
        <v>0.59125000000000005</v>
      </c>
      <c r="N5219" s="1">
        <f>Tabelle111[[#This Row],[Menge t P2O5]]/Tabelle111[[#This Row],[Anzahl Lieferscheine]]</f>
        <v>0.41049999999999998</v>
      </c>
    </row>
    <row r="5220" spans="1:14" x14ac:dyDescent="0.2">
      <c r="A5220" s="2" t="s">
        <v>27</v>
      </c>
      <c r="B5220" s="2" t="s">
        <v>29</v>
      </c>
      <c r="C5220" s="2" t="s">
        <v>6</v>
      </c>
      <c r="D5220" s="2" t="s">
        <v>15</v>
      </c>
      <c r="E5220" s="2" t="s">
        <v>19</v>
      </c>
      <c r="F5220" s="2" t="s">
        <v>61</v>
      </c>
      <c r="G5220" s="1">
        <v>1147.5</v>
      </c>
      <c r="H5220" s="1">
        <v>1275</v>
      </c>
      <c r="I5220" s="4">
        <v>2</v>
      </c>
      <c r="J5220" s="2" t="s">
        <v>70</v>
      </c>
      <c r="K5220" s="1">
        <f>Tabelle111[[#This Row],[Menge kg Nges]]/1000</f>
        <v>1.1475</v>
      </c>
      <c r="L5220" s="1">
        <f>Tabelle111[[#This Row],[Menge kg P2O5]]/1000</f>
        <v>1.2749999999999999</v>
      </c>
      <c r="M5220" s="1">
        <f>Tabelle111[[#This Row],[Menge t Nges]]/Tabelle111[[#This Row],[Anzahl Lieferscheine]]</f>
        <v>0.57374999999999998</v>
      </c>
      <c r="N5220" s="1">
        <f>Tabelle111[[#This Row],[Menge t P2O5]]/Tabelle111[[#This Row],[Anzahl Lieferscheine]]</f>
        <v>0.63749999999999996</v>
      </c>
    </row>
    <row r="5221" spans="1:14" x14ac:dyDescent="0.2">
      <c r="A5221" s="2" t="s">
        <v>27</v>
      </c>
      <c r="B5221" s="2" t="s">
        <v>29</v>
      </c>
      <c r="C5221" s="2" t="s">
        <v>6</v>
      </c>
      <c r="D5221" s="2" t="s">
        <v>15</v>
      </c>
      <c r="E5221" s="2" t="s">
        <v>20</v>
      </c>
      <c r="F5221" s="2" t="s">
        <v>61</v>
      </c>
      <c r="G5221" s="1">
        <v>88</v>
      </c>
      <c r="H5221" s="1">
        <v>50</v>
      </c>
      <c r="I5221" s="4">
        <v>1</v>
      </c>
      <c r="J5221" s="2" t="s">
        <v>70</v>
      </c>
      <c r="K5221" s="1">
        <f>Tabelle111[[#This Row],[Menge kg Nges]]/1000</f>
        <v>8.7999999999999995E-2</v>
      </c>
      <c r="L5221" s="1">
        <f>Tabelle111[[#This Row],[Menge kg P2O5]]/1000</f>
        <v>0.05</v>
      </c>
      <c r="M5221" s="1">
        <f>Tabelle111[[#This Row],[Menge t Nges]]/Tabelle111[[#This Row],[Anzahl Lieferscheine]]</f>
        <v>8.7999999999999995E-2</v>
      </c>
      <c r="N5221" s="1">
        <f>Tabelle111[[#This Row],[Menge t P2O5]]/Tabelle111[[#This Row],[Anzahl Lieferscheine]]</f>
        <v>0.05</v>
      </c>
    </row>
    <row r="5222" spans="1:14" x14ac:dyDescent="0.2">
      <c r="A5222" s="2" t="s">
        <v>27</v>
      </c>
      <c r="B5222" s="2" t="s">
        <v>29</v>
      </c>
      <c r="C5222" s="2" t="s">
        <v>6</v>
      </c>
      <c r="D5222" s="2" t="s">
        <v>15</v>
      </c>
      <c r="E5222" s="2" t="s">
        <v>21</v>
      </c>
      <c r="F5222" s="2" t="s">
        <v>61</v>
      </c>
      <c r="G5222" s="1">
        <v>1786.5</v>
      </c>
      <c r="H5222" s="1">
        <v>949.5</v>
      </c>
      <c r="I5222" s="4">
        <v>3</v>
      </c>
      <c r="J5222" s="2" t="s">
        <v>70</v>
      </c>
      <c r="K5222" s="1">
        <f>Tabelle111[[#This Row],[Menge kg Nges]]/1000</f>
        <v>1.7865</v>
      </c>
      <c r="L5222" s="1">
        <f>Tabelle111[[#This Row],[Menge kg P2O5]]/1000</f>
        <v>0.94950000000000001</v>
      </c>
      <c r="M5222" s="1">
        <f>Tabelle111[[#This Row],[Menge t Nges]]/Tabelle111[[#This Row],[Anzahl Lieferscheine]]</f>
        <v>0.59550000000000003</v>
      </c>
      <c r="N5222" s="1">
        <f>Tabelle111[[#This Row],[Menge t P2O5]]/Tabelle111[[#This Row],[Anzahl Lieferscheine]]</f>
        <v>0.3165</v>
      </c>
    </row>
    <row r="5223" spans="1:14" x14ac:dyDescent="0.2">
      <c r="A5223" s="2" t="s">
        <v>27</v>
      </c>
      <c r="B5223" s="2" t="s">
        <v>29</v>
      </c>
      <c r="C5223" s="2" t="s">
        <v>6</v>
      </c>
      <c r="D5223" s="2" t="s">
        <v>15</v>
      </c>
      <c r="E5223" s="2" t="s">
        <v>9</v>
      </c>
      <c r="F5223" s="2" t="s">
        <v>61</v>
      </c>
      <c r="G5223" s="1">
        <v>423.2</v>
      </c>
      <c r="H5223" s="1">
        <v>189.75</v>
      </c>
      <c r="I5223" s="4">
        <v>1</v>
      </c>
      <c r="J5223" s="2" t="s">
        <v>70</v>
      </c>
      <c r="K5223" s="1">
        <f>Tabelle111[[#This Row],[Menge kg Nges]]/1000</f>
        <v>0.42319999999999997</v>
      </c>
      <c r="L5223" s="1">
        <f>Tabelle111[[#This Row],[Menge kg P2O5]]/1000</f>
        <v>0.18975</v>
      </c>
      <c r="M5223" s="1">
        <f>Tabelle111[[#This Row],[Menge t Nges]]/Tabelle111[[#This Row],[Anzahl Lieferscheine]]</f>
        <v>0.42319999999999997</v>
      </c>
      <c r="N5223" s="1">
        <f>Tabelle111[[#This Row],[Menge t P2O5]]/Tabelle111[[#This Row],[Anzahl Lieferscheine]]</f>
        <v>0.18975</v>
      </c>
    </row>
    <row r="5224" spans="1:14" x14ac:dyDescent="0.2">
      <c r="A5224" s="2" t="s">
        <v>27</v>
      </c>
      <c r="B5224" s="2" t="s">
        <v>29</v>
      </c>
      <c r="C5224" s="2" t="s">
        <v>6</v>
      </c>
      <c r="D5224" s="2" t="s">
        <v>15</v>
      </c>
      <c r="E5224" s="2" t="s">
        <v>10</v>
      </c>
      <c r="F5224" s="2" t="s">
        <v>61</v>
      </c>
      <c r="G5224" s="1">
        <v>1032.75</v>
      </c>
      <c r="H5224" s="1">
        <v>441.15000000000003</v>
      </c>
      <c r="I5224" s="4">
        <v>2</v>
      </c>
      <c r="J5224" s="2" t="s">
        <v>70</v>
      </c>
      <c r="K5224" s="1">
        <f>Tabelle111[[#This Row],[Menge kg Nges]]/1000</f>
        <v>1.0327500000000001</v>
      </c>
      <c r="L5224" s="1">
        <f>Tabelle111[[#This Row],[Menge kg P2O5]]/1000</f>
        <v>0.44115000000000004</v>
      </c>
      <c r="M5224" s="1">
        <f>Tabelle111[[#This Row],[Menge t Nges]]/Tabelle111[[#This Row],[Anzahl Lieferscheine]]</f>
        <v>0.51637500000000003</v>
      </c>
      <c r="N5224" s="1">
        <f>Tabelle111[[#This Row],[Menge t P2O5]]/Tabelle111[[#This Row],[Anzahl Lieferscheine]]</f>
        <v>0.22057500000000002</v>
      </c>
    </row>
    <row r="5225" spans="1:14" x14ac:dyDescent="0.2">
      <c r="A5225" s="2" t="s">
        <v>27</v>
      </c>
      <c r="B5225" s="2" t="s">
        <v>29</v>
      </c>
      <c r="C5225" s="2" t="s">
        <v>6</v>
      </c>
      <c r="D5225" s="2" t="s">
        <v>15</v>
      </c>
      <c r="E5225" s="2" t="s">
        <v>12</v>
      </c>
      <c r="F5225" s="2" t="s">
        <v>61</v>
      </c>
      <c r="G5225" s="1">
        <v>245.7</v>
      </c>
      <c r="H5225" s="1">
        <v>220.5</v>
      </c>
      <c r="I5225" s="4">
        <v>1</v>
      </c>
      <c r="J5225" s="2" t="s">
        <v>70</v>
      </c>
      <c r="K5225" s="1">
        <f>Tabelle111[[#This Row],[Menge kg Nges]]/1000</f>
        <v>0.2457</v>
      </c>
      <c r="L5225" s="1">
        <f>Tabelle111[[#This Row],[Menge kg P2O5]]/1000</f>
        <v>0.2205</v>
      </c>
      <c r="M5225" s="1">
        <f>Tabelle111[[#This Row],[Menge t Nges]]/Tabelle111[[#This Row],[Anzahl Lieferscheine]]</f>
        <v>0.2457</v>
      </c>
      <c r="N5225" s="1">
        <f>Tabelle111[[#This Row],[Menge t P2O5]]/Tabelle111[[#This Row],[Anzahl Lieferscheine]]</f>
        <v>0.2205</v>
      </c>
    </row>
    <row r="5226" spans="1:14" x14ac:dyDescent="0.2">
      <c r="A5226" s="2" t="s">
        <v>27</v>
      </c>
      <c r="B5226" s="2" t="s">
        <v>29</v>
      </c>
      <c r="C5226" s="2" t="s">
        <v>25</v>
      </c>
      <c r="D5226" s="2" t="s">
        <v>25</v>
      </c>
      <c r="E5226" s="2" t="s">
        <v>26</v>
      </c>
      <c r="F5226" s="2" t="s">
        <v>61</v>
      </c>
      <c r="G5226" s="1">
        <v>16813.859999999997</v>
      </c>
      <c r="H5226" s="1">
        <v>5951.56</v>
      </c>
      <c r="I5226" s="4">
        <v>25</v>
      </c>
      <c r="J5226" s="2" t="s">
        <v>70</v>
      </c>
      <c r="K5226" s="1">
        <f>Tabelle111[[#This Row],[Menge kg Nges]]/1000</f>
        <v>16.813859999999998</v>
      </c>
      <c r="L5226" s="1">
        <f>Tabelle111[[#This Row],[Menge kg P2O5]]/1000</f>
        <v>5.9515600000000006</v>
      </c>
      <c r="M5226" s="1">
        <f>Tabelle111[[#This Row],[Menge t Nges]]/Tabelle111[[#This Row],[Anzahl Lieferscheine]]</f>
        <v>0.67255439999999989</v>
      </c>
      <c r="N5226" s="1">
        <f>Tabelle111[[#This Row],[Menge t P2O5]]/Tabelle111[[#This Row],[Anzahl Lieferscheine]]</f>
        <v>0.23806240000000004</v>
      </c>
    </row>
    <row r="5227" spans="1:14" x14ac:dyDescent="0.2">
      <c r="A5227" s="2" t="s">
        <v>27</v>
      </c>
      <c r="B5227" s="2" t="s">
        <v>32</v>
      </c>
      <c r="C5227" s="2" t="s">
        <v>6</v>
      </c>
      <c r="D5227" s="2" t="s">
        <v>7</v>
      </c>
      <c r="E5227" s="2" t="s">
        <v>8</v>
      </c>
      <c r="F5227" s="2" t="s">
        <v>61</v>
      </c>
      <c r="G5227" s="1">
        <v>4817.3399999999992</v>
      </c>
      <c r="H5227" s="1">
        <v>2207.19</v>
      </c>
      <c r="I5227" s="4">
        <v>10</v>
      </c>
      <c r="J5227" s="2" t="s">
        <v>70</v>
      </c>
      <c r="K5227" s="1">
        <f>Tabelle111[[#This Row],[Menge kg Nges]]/1000</f>
        <v>4.8173399999999988</v>
      </c>
      <c r="L5227" s="1">
        <f>Tabelle111[[#This Row],[Menge kg P2O5]]/1000</f>
        <v>2.2071900000000002</v>
      </c>
      <c r="M5227" s="1">
        <f>Tabelle111[[#This Row],[Menge t Nges]]/Tabelle111[[#This Row],[Anzahl Lieferscheine]]</f>
        <v>0.48173399999999988</v>
      </c>
      <c r="N5227" s="1">
        <f>Tabelle111[[#This Row],[Menge t P2O5]]/Tabelle111[[#This Row],[Anzahl Lieferscheine]]</f>
        <v>0.22071900000000003</v>
      </c>
    </row>
    <row r="5228" spans="1:14" x14ac:dyDescent="0.2">
      <c r="A5228" s="2" t="s">
        <v>27</v>
      </c>
      <c r="B5228" s="2" t="s">
        <v>32</v>
      </c>
      <c r="C5228" s="2" t="s">
        <v>6</v>
      </c>
      <c r="D5228" s="2" t="s">
        <v>7</v>
      </c>
      <c r="E5228" s="2" t="s">
        <v>9</v>
      </c>
      <c r="F5228" s="2" t="s">
        <v>61</v>
      </c>
      <c r="G5228" s="1">
        <v>4775.6800000000012</v>
      </c>
      <c r="H5228" s="1">
        <v>1879.3599999999997</v>
      </c>
      <c r="I5228" s="4">
        <v>26</v>
      </c>
      <c r="J5228" s="2" t="s">
        <v>70</v>
      </c>
      <c r="K5228" s="1">
        <f>Tabelle111[[#This Row],[Menge kg Nges]]/1000</f>
        <v>4.7756800000000013</v>
      </c>
      <c r="L5228" s="1">
        <f>Tabelle111[[#This Row],[Menge kg P2O5]]/1000</f>
        <v>1.8793599999999997</v>
      </c>
      <c r="M5228" s="1">
        <f>Tabelle111[[#This Row],[Menge t Nges]]/Tabelle111[[#This Row],[Anzahl Lieferscheine]]</f>
        <v>0.18368000000000004</v>
      </c>
      <c r="N5228" s="1">
        <f>Tabelle111[[#This Row],[Menge t P2O5]]/Tabelle111[[#This Row],[Anzahl Lieferscheine]]</f>
        <v>7.2283076923076908E-2</v>
      </c>
    </row>
    <row r="5229" spans="1:14" x14ac:dyDescent="0.2">
      <c r="A5229" s="2" t="s">
        <v>27</v>
      </c>
      <c r="B5229" s="2" t="s">
        <v>32</v>
      </c>
      <c r="C5229" s="2" t="s">
        <v>6</v>
      </c>
      <c r="D5229" s="2" t="s">
        <v>7</v>
      </c>
      <c r="E5229" s="2" t="s">
        <v>14</v>
      </c>
      <c r="F5229" s="2" t="s">
        <v>61</v>
      </c>
      <c r="G5229" s="1">
        <v>241.5</v>
      </c>
      <c r="H5229" s="1">
        <v>147</v>
      </c>
      <c r="I5229" s="4">
        <v>1</v>
      </c>
      <c r="J5229" s="2" t="s">
        <v>70</v>
      </c>
      <c r="K5229" s="1">
        <f>Tabelle111[[#This Row],[Menge kg Nges]]/1000</f>
        <v>0.24149999999999999</v>
      </c>
      <c r="L5229" s="1">
        <f>Tabelle111[[#This Row],[Menge kg P2O5]]/1000</f>
        <v>0.14699999999999999</v>
      </c>
      <c r="M5229" s="1">
        <f>Tabelle111[[#This Row],[Menge t Nges]]/Tabelle111[[#This Row],[Anzahl Lieferscheine]]</f>
        <v>0.24149999999999999</v>
      </c>
      <c r="N5229" s="1">
        <f>Tabelle111[[#This Row],[Menge t P2O5]]/Tabelle111[[#This Row],[Anzahl Lieferscheine]]</f>
        <v>0.14699999999999999</v>
      </c>
    </row>
    <row r="5230" spans="1:14" x14ac:dyDescent="0.2">
      <c r="A5230" s="2" t="s">
        <v>27</v>
      </c>
      <c r="B5230" s="2" t="s">
        <v>32</v>
      </c>
      <c r="C5230" s="2" t="s">
        <v>6</v>
      </c>
      <c r="D5230" s="2" t="s">
        <v>15</v>
      </c>
      <c r="E5230" s="2" t="s">
        <v>9</v>
      </c>
      <c r="F5230" s="2" t="s">
        <v>61</v>
      </c>
      <c r="G5230" s="1">
        <v>909</v>
      </c>
      <c r="H5230" s="1">
        <v>382.5</v>
      </c>
      <c r="I5230" s="4">
        <v>1</v>
      </c>
      <c r="J5230" s="2" t="s">
        <v>70</v>
      </c>
      <c r="K5230" s="1">
        <f>Tabelle111[[#This Row],[Menge kg Nges]]/1000</f>
        <v>0.90900000000000003</v>
      </c>
      <c r="L5230" s="1">
        <f>Tabelle111[[#This Row],[Menge kg P2O5]]/1000</f>
        <v>0.38250000000000001</v>
      </c>
      <c r="M5230" s="1">
        <f>Tabelle111[[#This Row],[Menge t Nges]]/Tabelle111[[#This Row],[Anzahl Lieferscheine]]</f>
        <v>0.90900000000000003</v>
      </c>
      <c r="N5230" s="1">
        <f>Tabelle111[[#This Row],[Menge t P2O5]]/Tabelle111[[#This Row],[Anzahl Lieferscheine]]</f>
        <v>0.38250000000000001</v>
      </c>
    </row>
    <row r="5231" spans="1:14" x14ac:dyDescent="0.2">
      <c r="A5231" s="2" t="s">
        <v>27</v>
      </c>
      <c r="B5231" s="2" t="s">
        <v>27</v>
      </c>
      <c r="C5231" s="2" t="s">
        <v>6</v>
      </c>
      <c r="D5231" s="2" t="s">
        <v>7</v>
      </c>
      <c r="E5231" s="2" t="s">
        <v>8</v>
      </c>
      <c r="F5231" s="2" t="s">
        <v>61</v>
      </c>
      <c r="G5231" s="1">
        <v>326180.18000000046</v>
      </c>
      <c r="H5231" s="1">
        <v>152195.91000000006</v>
      </c>
      <c r="I5231" s="4">
        <v>938</v>
      </c>
      <c r="J5231" s="2" t="s">
        <v>70</v>
      </c>
      <c r="K5231" s="1">
        <f>Tabelle111[[#This Row],[Menge kg Nges]]/1000</f>
        <v>326.18018000000046</v>
      </c>
      <c r="L5231" s="1">
        <f>Tabelle111[[#This Row],[Menge kg P2O5]]/1000</f>
        <v>152.19591000000005</v>
      </c>
      <c r="M5231" s="1">
        <f>Tabelle111[[#This Row],[Menge t Nges]]/Tabelle111[[#This Row],[Anzahl Lieferscheine]]</f>
        <v>0.34774006396588536</v>
      </c>
      <c r="N5231" s="1">
        <f>Tabelle111[[#This Row],[Menge t P2O5]]/Tabelle111[[#This Row],[Anzahl Lieferscheine]]</f>
        <v>0.16225576759061838</v>
      </c>
    </row>
    <row r="5232" spans="1:14" x14ac:dyDescent="0.2">
      <c r="A5232" s="2" t="s">
        <v>27</v>
      </c>
      <c r="B5232" s="2" t="s">
        <v>27</v>
      </c>
      <c r="C5232" s="2" t="s">
        <v>6</v>
      </c>
      <c r="D5232" s="2" t="s">
        <v>7</v>
      </c>
      <c r="E5232" s="2" t="s">
        <v>9</v>
      </c>
      <c r="F5232" s="2" t="s">
        <v>61</v>
      </c>
      <c r="G5232" s="1">
        <v>135619.68</v>
      </c>
      <c r="H5232" s="1">
        <v>56145.36</v>
      </c>
      <c r="I5232" s="4">
        <v>556</v>
      </c>
      <c r="J5232" s="2" t="s">
        <v>70</v>
      </c>
      <c r="K5232" s="1">
        <f>Tabelle111[[#This Row],[Menge kg Nges]]/1000</f>
        <v>135.61967999999999</v>
      </c>
      <c r="L5232" s="1">
        <f>Tabelle111[[#This Row],[Menge kg P2O5]]/1000</f>
        <v>56.145360000000004</v>
      </c>
      <c r="M5232" s="1">
        <f>Tabelle111[[#This Row],[Menge t Nges]]/Tabelle111[[#This Row],[Anzahl Lieferscheine]]</f>
        <v>0.24392028776978414</v>
      </c>
      <c r="N5232" s="1">
        <f>Tabelle111[[#This Row],[Menge t P2O5]]/Tabelle111[[#This Row],[Anzahl Lieferscheine]]</f>
        <v>0.10098086330935252</v>
      </c>
    </row>
    <row r="5233" spans="1:14" x14ac:dyDescent="0.2">
      <c r="A5233" s="2" t="s">
        <v>27</v>
      </c>
      <c r="B5233" s="2" t="s">
        <v>27</v>
      </c>
      <c r="C5233" s="2" t="s">
        <v>6</v>
      </c>
      <c r="D5233" s="2" t="s">
        <v>7</v>
      </c>
      <c r="E5233" s="2" t="s">
        <v>10</v>
      </c>
      <c r="F5233" s="2" t="s">
        <v>61</v>
      </c>
      <c r="G5233" s="1">
        <v>16238.81</v>
      </c>
      <c r="H5233" s="1">
        <v>6741.26</v>
      </c>
      <c r="I5233" s="4">
        <v>51</v>
      </c>
      <c r="J5233" s="2" t="s">
        <v>70</v>
      </c>
      <c r="K5233" s="1">
        <f>Tabelle111[[#This Row],[Menge kg Nges]]/1000</f>
        <v>16.238810000000001</v>
      </c>
      <c r="L5233" s="1">
        <f>Tabelle111[[#This Row],[Menge kg P2O5]]/1000</f>
        <v>6.7412600000000005</v>
      </c>
      <c r="M5233" s="1">
        <f>Tabelle111[[#This Row],[Menge t Nges]]/Tabelle111[[#This Row],[Anzahl Lieferscheine]]</f>
        <v>0.31840803921568628</v>
      </c>
      <c r="N5233" s="1">
        <f>Tabelle111[[#This Row],[Menge t P2O5]]/Tabelle111[[#This Row],[Anzahl Lieferscheine]]</f>
        <v>0.13218156862745098</v>
      </c>
    </row>
    <row r="5234" spans="1:14" x14ac:dyDescent="0.2">
      <c r="A5234" s="2" t="s">
        <v>27</v>
      </c>
      <c r="B5234" s="2" t="s">
        <v>27</v>
      </c>
      <c r="C5234" s="2" t="s">
        <v>6</v>
      </c>
      <c r="D5234" s="2" t="s">
        <v>7</v>
      </c>
      <c r="E5234" s="2" t="s">
        <v>11</v>
      </c>
      <c r="F5234" s="2" t="s">
        <v>61</v>
      </c>
      <c r="G5234" s="1">
        <v>100519.35000000003</v>
      </c>
      <c r="H5234" s="1">
        <v>46414.830000000016</v>
      </c>
      <c r="I5234" s="4">
        <v>455</v>
      </c>
      <c r="J5234" s="2" t="s">
        <v>70</v>
      </c>
      <c r="K5234" s="1">
        <f>Tabelle111[[#This Row],[Menge kg Nges]]/1000</f>
        <v>100.51935000000003</v>
      </c>
      <c r="L5234" s="1">
        <f>Tabelle111[[#This Row],[Menge kg P2O5]]/1000</f>
        <v>46.414830000000016</v>
      </c>
      <c r="M5234" s="1">
        <f>Tabelle111[[#This Row],[Menge t Nges]]/Tabelle111[[#This Row],[Anzahl Lieferscheine]]</f>
        <v>0.22092164835164843</v>
      </c>
      <c r="N5234" s="1">
        <f>Tabelle111[[#This Row],[Menge t P2O5]]/Tabelle111[[#This Row],[Anzahl Lieferscheine]]</f>
        <v>0.10201061538461542</v>
      </c>
    </row>
    <row r="5235" spans="1:14" x14ac:dyDescent="0.2">
      <c r="A5235" s="2" t="s">
        <v>27</v>
      </c>
      <c r="B5235" s="2" t="s">
        <v>27</v>
      </c>
      <c r="C5235" s="2" t="s">
        <v>6</v>
      </c>
      <c r="D5235" s="2" t="s">
        <v>7</v>
      </c>
      <c r="E5235" s="2" t="s">
        <v>12</v>
      </c>
      <c r="F5235" s="2" t="s">
        <v>61</v>
      </c>
      <c r="G5235" s="1">
        <v>164313.72000000006</v>
      </c>
      <c r="H5235" s="1">
        <v>73903.689999999973</v>
      </c>
      <c r="I5235" s="4">
        <v>535</v>
      </c>
      <c r="J5235" s="2" t="s">
        <v>70</v>
      </c>
      <c r="K5235" s="1">
        <f>Tabelle111[[#This Row],[Menge kg Nges]]/1000</f>
        <v>164.31372000000005</v>
      </c>
      <c r="L5235" s="1">
        <f>Tabelle111[[#This Row],[Menge kg P2O5]]/1000</f>
        <v>73.903689999999969</v>
      </c>
      <c r="M5235" s="1">
        <f>Tabelle111[[#This Row],[Menge t Nges]]/Tabelle111[[#This Row],[Anzahl Lieferscheine]]</f>
        <v>0.30712844859813093</v>
      </c>
      <c r="N5235" s="1">
        <f>Tabelle111[[#This Row],[Menge t P2O5]]/Tabelle111[[#This Row],[Anzahl Lieferscheine]]</f>
        <v>0.13813773831775694</v>
      </c>
    </row>
    <row r="5236" spans="1:14" x14ac:dyDescent="0.2">
      <c r="A5236" s="2" t="s">
        <v>27</v>
      </c>
      <c r="B5236" s="2" t="s">
        <v>27</v>
      </c>
      <c r="C5236" s="2" t="s">
        <v>6</v>
      </c>
      <c r="D5236" s="2" t="s">
        <v>7</v>
      </c>
      <c r="E5236" s="2" t="s">
        <v>13</v>
      </c>
      <c r="F5236" s="2" t="s">
        <v>61</v>
      </c>
      <c r="G5236" s="1">
        <v>84710.840000000011</v>
      </c>
      <c r="H5236" s="1">
        <v>50569.609999999979</v>
      </c>
      <c r="I5236" s="4">
        <v>408</v>
      </c>
      <c r="J5236" s="2" t="s">
        <v>70</v>
      </c>
      <c r="K5236" s="1">
        <f>Tabelle111[[#This Row],[Menge kg Nges]]/1000</f>
        <v>84.710840000000005</v>
      </c>
      <c r="L5236" s="1">
        <f>Tabelle111[[#This Row],[Menge kg P2O5]]/1000</f>
        <v>50.569609999999976</v>
      </c>
      <c r="M5236" s="1">
        <f>Tabelle111[[#This Row],[Menge t Nges]]/Tabelle111[[#This Row],[Anzahl Lieferscheine]]</f>
        <v>0.20762460784313727</v>
      </c>
      <c r="N5236" s="1">
        <f>Tabelle111[[#This Row],[Menge t P2O5]]/Tabelle111[[#This Row],[Anzahl Lieferscheine]]</f>
        <v>0.12394512254901954</v>
      </c>
    </row>
    <row r="5237" spans="1:14" x14ac:dyDescent="0.2">
      <c r="A5237" s="2" t="s">
        <v>27</v>
      </c>
      <c r="B5237" s="2" t="s">
        <v>27</v>
      </c>
      <c r="C5237" s="2" t="s">
        <v>6</v>
      </c>
      <c r="D5237" s="2" t="s">
        <v>7</v>
      </c>
      <c r="E5237" s="2" t="s">
        <v>14</v>
      </c>
      <c r="F5237" s="2" t="s">
        <v>61</v>
      </c>
      <c r="G5237" s="1">
        <v>118223.74999999999</v>
      </c>
      <c r="H5237" s="1">
        <v>63752.259999999995</v>
      </c>
      <c r="I5237" s="4">
        <v>449</v>
      </c>
      <c r="J5237" s="2" t="s">
        <v>70</v>
      </c>
      <c r="K5237" s="1">
        <f>Tabelle111[[#This Row],[Menge kg Nges]]/1000</f>
        <v>118.22374999999998</v>
      </c>
      <c r="L5237" s="1">
        <f>Tabelle111[[#This Row],[Menge kg P2O5]]/1000</f>
        <v>63.752259999999993</v>
      </c>
      <c r="M5237" s="1">
        <f>Tabelle111[[#This Row],[Menge t Nges]]/Tabelle111[[#This Row],[Anzahl Lieferscheine]]</f>
        <v>0.26330456570155897</v>
      </c>
      <c r="N5237" s="1">
        <f>Tabelle111[[#This Row],[Menge t P2O5]]/Tabelle111[[#This Row],[Anzahl Lieferscheine]]</f>
        <v>0.14198721603563472</v>
      </c>
    </row>
    <row r="5238" spans="1:14" x14ac:dyDescent="0.2">
      <c r="A5238" s="2" t="s">
        <v>27</v>
      </c>
      <c r="B5238" s="2" t="s">
        <v>27</v>
      </c>
      <c r="C5238" s="2" t="s">
        <v>6</v>
      </c>
      <c r="D5238" s="2" t="s">
        <v>15</v>
      </c>
      <c r="E5238" s="2" t="s">
        <v>8</v>
      </c>
      <c r="F5238" s="2" t="s">
        <v>61</v>
      </c>
      <c r="G5238" s="1">
        <v>566.17999999999995</v>
      </c>
      <c r="H5238" s="1">
        <v>313.16999999999996</v>
      </c>
      <c r="I5238" s="4">
        <v>4</v>
      </c>
      <c r="J5238" s="2" t="s">
        <v>70</v>
      </c>
      <c r="K5238" s="1">
        <f>Tabelle111[[#This Row],[Menge kg Nges]]/1000</f>
        <v>0.56617999999999991</v>
      </c>
      <c r="L5238" s="1">
        <f>Tabelle111[[#This Row],[Menge kg P2O5]]/1000</f>
        <v>0.31316999999999995</v>
      </c>
      <c r="M5238" s="1">
        <f>Tabelle111[[#This Row],[Menge t Nges]]/Tabelle111[[#This Row],[Anzahl Lieferscheine]]</f>
        <v>0.14154499999999998</v>
      </c>
      <c r="N5238" s="1">
        <f>Tabelle111[[#This Row],[Menge t P2O5]]/Tabelle111[[#This Row],[Anzahl Lieferscheine]]</f>
        <v>7.8292499999999987E-2</v>
      </c>
    </row>
    <row r="5239" spans="1:14" x14ac:dyDescent="0.2">
      <c r="A5239" s="2" t="s">
        <v>27</v>
      </c>
      <c r="B5239" s="2" t="s">
        <v>27</v>
      </c>
      <c r="C5239" s="2" t="s">
        <v>6</v>
      </c>
      <c r="D5239" s="2" t="s">
        <v>15</v>
      </c>
      <c r="E5239" s="2" t="s">
        <v>17</v>
      </c>
      <c r="F5239" s="2" t="s">
        <v>61</v>
      </c>
      <c r="G5239" s="1">
        <v>1710</v>
      </c>
      <c r="H5239" s="1">
        <v>855</v>
      </c>
      <c r="I5239" s="4">
        <v>12</v>
      </c>
      <c r="J5239" s="2" t="s">
        <v>70</v>
      </c>
      <c r="K5239" s="1">
        <f>Tabelle111[[#This Row],[Menge kg Nges]]/1000</f>
        <v>1.71</v>
      </c>
      <c r="L5239" s="1">
        <f>Tabelle111[[#This Row],[Menge kg P2O5]]/1000</f>
        <v>0.85499999999999998</v>
      </c>
      <c r="M5239" s="1">
        <f>Tabelle111[[#This Row],[Menge t Nges]]/Tabelle111[[#This Row],[Anzahl Lieferscheine]]</f>
        <v>0.14249999999999999</v>
      </c>
      <c r="N5239" s="1">
        <f>Tabelle111[[#This Row],[Menge t P2O5]]/Tabelle111[[#This Row],[Anzahl Lieferscheine]]</f>
        <v>7.1249999999999994E-2</v>
      </c>
    </row>
    <row r="5240" spans="1:14" x14ac:dyDescent="0.2">
      <c r="A5240" s="2" t="s">
        <v>27</v>
      </c>
      <c r="B5240" s="2" t="s">
        <v>27</v>
      </c>
      <c r="C5240" s="2" t="s">
        <v>6</v>
      </c>
      <c r="D5240" s="2" t="s">
        <v>15</v>
      </c>
      <c r="E5240" s="2" t="s">
        <v>18</v>
      </c>
      <c r="F5240" s="2" t="s">
        <v>61</v>
      </c>
      <c r="G5240" s="1">
        <v>47401.619999999988</v>
      </c>
      <c r="H5240" s="1">
        <v>38593.26</v>
      </c>
      <c r="I5240" s="4">
        <v>103</v>
      </c>
      <c r="J5240" s="2" t="s">
        <v>70</v>
      </c>
      <c r="K5240" s="1">
        <f>Tabelle111[[#This Row],[Menge kg Nges]]/1000</f>
        <v>47.401619999999987</v>
      </c>
      <c r="L5240" s="1">
        <f>Tabelle111[[#This Row],[Menge kg P2O5]]/1000</f>
        <v>38.593260000000001</v>
      </c>
      <c r="M5240" s="1">
        <f>Tabelle111[[#This Row],[Menge t Nges]]/Tabelle111[[#This Row],[Anzahl Lieferscheine]]</f>
        <v>0.46020990291262126</v>
      </c>
      <c r="N5240" s="1">
        <f>Tabelle111[[#This Row],[Menge t P2O5]]/Tabelle111[[#This Row],[Anzahl Lieferscheine]]</f>
        <v>0.37469184466019417</v>
      </c>
    </row>
    <row r="5241" spans="1:14" x14ac:dyDescent="0.2">
      <c r="A5241" s="2" t="s">
        <v>27</v>
      </c>
      <c r="B5241" s="2" t="s">
        <v>27</v>
      </c>
      <c r="C5241" s="2" t="s">
        <v>6</v>
      </c>
      <c r="D5241" s="2" t="s">
        <v>15</v>
      </c>
      <c r="E5241" s="2" t="s">
        <v>19</v>
      </c>
      <c r="F5241" s="2" t="s">
        <v>61</v>
      </c>
      <c r="G5241" s="1">
        <v>10158.75</v>
      </c>
      <c r="H5241" s="1">
        <v>11287.5</v>
      </c>
      <c r="I5241" s="4">
        <v>16</v>
      </c>
      <c r="J5241" s="2" t="s">
        <v>70</v>
      </c>
      <c r="K5241" s="1">
        <f>Tabelle111[[#This Row],[Menge kg Nges]]/1000</f>
        <v>10.15875</v>
      </c>
      <c r="L5241" s="1">
        <f>Tabelle111[[#This Row],[Menge kg P2O5]]/1000</f>
        <v>11.2875</v>
      </c>
      <c r="M5241" s="1">
        <f>Tabelle111[[#This Row],[Menge t Nges]]/Tabelle111[[#This Row],[Anzahl Lieferscheine]]</f>
        <v>0.63492187499999997</v>
      </c>
      <c r="N5241" s="1">
        <f>Tabelle111[[#This Row],[Menge t P2O5]]/Tabelle111[[#This Row],[Anzahl Lieferscheine]]</f>
        <v>0.70546874999999998</v>
      </c>
    </row>
    <row r="5242" spans="1:14" x14ac:dyDescent="0.2">
      <c r="A5242" s="2" t="s">
        <v>27</v>
      </c>
      <c r="B5242" s="2" t="s">
        <v>27</v>
      </c>
      <c r="C5242" s="2" t="s">
        <v>6</v>
      </c>
      <c r="D5242" s="2" t="s">
        <v>15</v>
      </c>
      <c r="E5242" s="2" t="s">
        <v>20</v>
      </c>
      <c r="F5242" s="2" t="s">
        <v>61</v>
      </c>
      <c r="G5242" s="1">
        <v>23484.830000000013</v>
      </c>
      <c r="H5242" s="1">
        <v>13998.36</v>
      </c>
      <c r="I5242" s="4">
        <v>222</v>
      </c>
      <c r="J5242" s="2" t="s">
        <v>70</v>
      </c>
      <c r="K5242" s="1">
        <f>Tabelle111[[#This Row],[Menge kg Nges]]/1000</f>
        <v>23.484830000000013</v>
      </c>
      <c r="L5242" s="1">
        <f>Tabelle111[[#This Row],[Menge kg P2O5]]/1000</f>
        <v>13.99836</v>
      </c>
      <c r="M5242" s="1">
        <f>Tabelle111[[#This Row],[Menge t Nges]]/Tabelle111[[#This Row],[Anzahl Lieferscheine]]</f>
        <v>0.10578752252252258</v>
      </c>
      <c r="N5242" s="1">
        <f>Tabelle111[[#This Row],[Menge t P2O5]]/Tabelle111[[#This Row],[Anzahl Lieferscheine]]</f>
        <v>6.3055675675675674E-2</v>
      </c>
    </row>
    <row r="5243" spans="1:14" x14ac:dyDescent="0.2">
      <c r="A5243" s="2" t="s">
        <v>27</v>
      </c>
      <c r="B5243" s="2" t="s">
        <v>27</v>
      </c>
      <c r="C5243" s="2" t="s">
        <v>6</v>
      </c>
      <c r="D5243" s="2" t="s">
        <v>15</v>
      </c>
      <c r="E5243" s="2" t="s">
        <v>21</v>
      </c>
      <c r="F5243" s="2" t="s">
        <v>61</v>
      </c>
      <c r="G5243" s="1">
        <v>61988.189999999988</v>
      </c>
      <c r="H5243" s="1">
        <v>32164.98000000001</v>
      </c>
      <c r="I5243" s="4">
        <v>203</v>
      </c>
      <c r="J5243" s="2" t="s">
        <v>70</v>
      </c>
      <c r="K5243" s="1">
        <f>Tabelle111[[#This Row],[Menge kg Nges]]/1000</f>
        <v>61.988189999999989</v>
      </c>
      <c r="L5243" s="1">
        <f>Tabelle111[[#This Row],[Menge kg P2O5]]/1000</f>
        <v>32.164980000000007</v>
      </c>
      <c r="M5243" s="1">
        <f>Tabelle111[[#This Row],[Menge t Nges]]/Tabelle111[[#This Row],[Anzahl Lieferscheine]]</f>
        <v>0.30536054187192113</v>
      </c>
      <c r="N5243" s="1">
        <f>Tabelle111[[#This Row],[Menge t P2O5]]/Tabelle111[[#This Row],[Anzahl Lieferscheine]]</f>
        <v>0.15844817733990152</v>
      </c>
    </row>
    <row r="5244" spans="1:14" x14ac:dyDescent="0.2">
      <c r="A5244" s="2" t="s">
        <v>27</v>
      </c>
      <c r="B5244" s="2" t="s">
        <v>27</v>
      </c>
      <c r="C5244" s="2" t="s">
        <v>6</v>
      </c>
      <c r="D5244" s="2" t="s">
        <v>15</v>
      </c>
      <c r="E5244" s="2" t="s">
        <v>9</v>
      </c>
      <c r="F5244" s="2" t="s">
        <v>61</v>
      </c>
      <c r="G5244" s="1">
        <v>36497.870000000017</v>
      </c>
      <c r="H5244" s="1">
        <v>20742.689999999999</v>
      </c>
      <c r="I5244" s="4">
        <v>164</v>
      </c>
      <c r="J5244" s="2" t="s">
        <v>70</v>
      </c>
      <c r="K5244" s="1">
        <f>Tabelle111[[#This Row],[Menge kg Nges]]/1000</f>
        <v>36.49787000000002</v>
      </c>
      <c r="L5244" s="1">
        <f>Tabelle111[[#This Row],[Menge kg P2O5]]/1000</f>
        <v>20.74269</v>
      </c>
      <c r="M5244" s="1">
        <f>Tabelle111[[#This Row],[Menge t Nges]]/Tabelle111[[#This Row],[Anzahl Lieferscheine]]</f>
        <v>0.22254798780487817</v>
      </c>
      <c r="N5244" s="1">
        <f>Tabelle111[[#This Row],[Menge t P2O5]]/Tabelle111[[#This Row],[Anzahl Lieferscheine]]</f>
        <v>0.12647981707317074</v>
      </c>
    </row>
    <row r="5245" spans="1:14" x14ac:dyDescent="0.2">
      <c r="A5245" s="2" t="s">
        <v>27</v>
      </c>
      <c r="B5245" s="2" t="s">
        <v>27</v>
      </c>
      <c r="C5245" s="2" t="s">
        <v>6</v>
      </c>
      <c r="D5245" s="2" t="s">
        <v>15</v>
      </c>
      <c r="E5245" s="2" t="s">
        <v>10</v>
      </c>
      <c r="F5245" s="2" t="s">
        <v>61</v>
      </c>
      <c r="G5245" s="1">
        <v>12385.289999999999</v>
      </c>
      <c r="H5245" s="1">
        <v>5143.49</v>
      </c>
      <c r="I5245" s="4">
        <v>41</v>
      </c>
      <c r="J5245" s="2" t="s">
        <v>70</v>
      </c>
      <c r="K5245" s="1">
        <f>Tabelle111[[#This Row],[Menge kg Nges]]/1000</f>
        <v>12.385289999999999</v>
      </c>
      <c r="L5245" s="1">
        <f>Tabelle111[[#This Row],[Menge kg P2O5]]/1000</f>
        <v>5.1434899999999999</v>
      </c>
      <c r="M5245" s="1">
        <f>Tabelle111[[#This Row],[Menge t Nges]]/Tabelle111[[#This Row],[Anzahl Lieferscheine]]</f>
        <v>0.30208024390243904</v>
      </c>
      <c r="N5245" s="1">
        <f>Tabelle111[[#This Row],[Menge t P2O5]]/Tabelle111[[#This Row],[Anzahl Lieferscheine]]</f>
        <v>0.1254509756097561</v>
      </c>
    </row>
    <row r="5246" spans="1:14" x14ac:dyDescent="0.2">
      <c r="A5246" s="2" t="s">
        <v>27</v>
      </c>
      <c r="B5246" s="2" t="s">
        <v>27</v>
      </c>
      <c r="C5246" s="2" t="s">
        <v>6</v>
      </c>
      <c r="D5246" s="2" t="s">
        <v>15</v>
      </c>
      <c r="E5246" s="2" t="s">
        <v>23</v>
      </c>
      <c r="F5246" s="2" t="s">
        <v>61</v>
      </c>
      <c r="G5246" s="1">
        <v>2571.25</v>
      </c>
      <c r="H5246" s="1">
        <v>1176.02</v>
      </c>
      <c r="I5246" s="4">
        <v>17</v>
      </c>
      <c r="J5246" s="2" t="s">
        <v>70</v>
      </c>
      <c r="K5246" s="1">
        <f>Tabelle111[[#This Row],[Menge kg Nges]]/1000</f>
        <v>2.57125</v>
      </c>
      <c r="L5246" s="1">
        <f>Tabelle111[[#This Row],[Menge kg P2O5]]/1000</f>
        <v>1.1760200000000001</v>
      </c>
      <c r="M5246" s="1">
        <f>Tabelle111[[#This Row],[Menge t Nges]]/Tabelle111[[#This Row],[Anzahl Lieferscheine]]</f>
        <v>0.15125</v>
      </c>
      <c r="N5246" s="1">
        <f>Tabelle111[[#This Row],[Menge t P2O5]]/Tabelle111[[#This Row],[Anzahl Lieferscheine]]</f>
        <v>6.9177647058823538E-2</v>
      </c>
    </row>
    <row r="5247" spans="1:14" x14ac:dyDescent="0.2">
      <c r="A5247" s="2" t="s">
        <v>27</v>
      </c>
      <c r="B5247" s="2" t="s">
        <v>27</v>
      </c>
      <c r="C5247" s="2" t="s">
        <v>6</v>
      </c>
      <c r="D5247" s="2" t="s">
        <v>15</v>
      </c>
      <c r="E5247" s="2" t="s">
        <v>12</v>
      </c>
      <c r="F5247" s="2" t="s">
        <v>61</v>
      </c>
      <c r="G5247" s="1">
        <v>1829.1</v>
      </c>
      <c r="H5247" s="1">
        <v>1641.5</v>
      </c>
      <c r="I5247" s="4">
        <v>8</v>
      </c>
      <c r="J5247" s="2" t="s">
        <v>70</v>
      </c>
      <c r="K5247" s="1">
        <f>Tabelle111[[#This Row],[Menge kg Nges]]/1000</f>
        <v>1.8290999999999999</v>
      </c>
      <c r="L5247" s="1">
        <f>Tabelle111[[#This Row],[Menge kg P2O5]]/1000</f>
        <v>1.6415</v>
      </c>
      <c r="M5247" s="1">
        <f>Tabelle111[[#This Row],[Menge t Nges]]/Tabelle111[[#This Row],[Anzahl Lieferscheine]]</f>
        <v>0.22863749999999999</v>
      </c>
      <c r="N5247" s="1">
        <f>Tabelle111[[#This Row],[Menge t P2O5]]/Tabelle111[[#This Row],[Anzahl Lieferscheine]]</f>
        <v>0.20518749999999999</v>
      </c>
    </row>
    <row r="5248" spans="1:14" x14ac:dyDescent="0.2">
      <c r="A5248" s="2" t="s">
        <v>27</v>
      </c>
      <c r="B5248" s="2" t="s">
        <v>27</v>
      </c>
      <c r="C5248" s="2" t="s">
        <v>6</v>
      </c>
      <c r="D5248" s="2" t="s">
        <v>15</v>
      </c>
      <c r="E5248" s="2" t="s">
        <v>13</v>
      </c>
      <c r="F5248" s="2" t="s">
        <v>61</v>
      </c>
      <c r="G5248" s="1">
        <v>1594.32</v>
      </c>
      <c r="H5248" s="1">
        <v>1430.8</v>
      </c>
      <c r="I5248" s="4">
        <v>6</v>
      </c>
      <c r="J5248" s="2" t="s">
        <v>70</v>
      </c>
      <c r="K5248" s="1">
        <f>Tabelle111[[#This Row],[Menge kg Nges]]/1000</f>
        <v>1.59432</v>
      </c>
      <c r="L5248" s="1">
        <f>Tabelle111[[#This Row],[Menge kg P2O5]]/1000</f>
        <v>1.4307999999999998</v>
      </c>
      <c r="M5248" s="1">
        <f>Tabelle111[[#This Row],[Menge t Nges]]/Tabelle111[[#This Row],[Anzahl Lieferscheine]]</f>
        <v>0.26572000000000001</v>
      </c>
      <c r="N5248" s="1">
        <f>Tabelle111[[#This Row],[Menge t P2O5]]/Tabelle111[[#This Row],[Anzahl Lieferscheine]]</f>
        <v>0.23846666666666663</v>
      </c>
    </row>
    <row r="5249" spans="1:14" x14ac:dyDescent="0.2">
      <c r="A5249" s="2" t="s">
        <v>27</v>
      </c>
      <c r="B5249" s="2" t="s">
        <v>27</v>
      </c>
      <c r="C5249" s="2" t="s">
        <v>6</v>
      </c>
      <c r="D5249" s="2" t="s">
        <v>15</v>
      </c>
      <c r="E5249" s="2" t="s">
        <v>31</v>
      </c>
      <c r="F5249" s="2" t="s">
        <v>61</v>
      </c>
      <c r="G5249" s="1">
        <v>213.2</v>
      </c>
      <c r="H5249" s="1">
        <v>96.2</v>
      </c>
      <c r="I5249" s="4">
        <v>1</v>
      </c>
      <c r="J5249" s="2" t="s">
        <v>70</v>
      </c>
      <c r="K5249" s="1">
        <f>Tabelle111[[#This Row],[Menge kg Nges]]/1000</f>
        <v>0.2132</v>
      </c>
      <c r="L5249" s="1">
        <f>Tabelle111[[#This Row],[Menge kg P2O5]]/1000</f>
        <v>9.6200000000000008E-2</v>
      </c>
      <c r="M5249" s="1">
        <f>Tabelle111[[#This Row],[Menge t Nges]]/Tabelle111[[#This Row],[Anzahl Lieferscheine]]</f>
        <v>0.2132</v>
      </c>
      <c r="N5249" s="1">
        <f>Tabelle111[[#This Row],[Menge t P2O5]]/Tabelle111[[#This Row],[Anzahl Lieferscheine]]</f>
        <v>9.6200000000000008E-2</v>
      </c>
    </row>
    <row r="5250" spans="1:14" x14ac:dyDescent="0.2">
      <c r="A5250" s="2" t="s">
        <v>27</v>
      </c>
      <c r="B5250" s="2" t="s">
        <v>27</v>
      </c>
      <c r="C5250" s="2" t="s">
        <v>25</v>
      </c>
      <c r="D5250" s="2" t="s">
        <v>25</v>
      </c>
      <c r="E5250" s="2" t="s">
        <v>26</v>
      </c>
      <c r="F5250" s="2" t="s">
        <v>61</v>
      </c>
      <c r="G5250" s="1">
        <v>353891.39000000013</v>
      </c>
      <c r="H5250" s="1">
        <v>178733.52000000002</v>
      </c>
      <c r="I5250" s="4">
        <v>725</v>
      </c>
      <c r="J5250" s="2" t="s">
        <v>70</v>
      </c>
      <c r="K5250" s="1">
        <f>Tabelle111[[#This Row],[Menge kg Nges]]/1000</f>
        <v>353.89139000000011</v>
      </c>
      <c r="L5250" s="1">
        <f>Tabelle111[[#This Row],[Menge kg P2O5]]/1000</f>
        <v>178.73352000000003</v>
      </c>
      <c r="M5250" s="1">
        <f>Tabelle111[[#This Row],[Menge t Nges]]/Tabelle111[[#This Row],[Anzahl Lieferscheine]]</f>
        <v>0.48812605517241398</v>
      </c>
      <c r="N5250" s="1">
        <f>Tabelle111[[#This Row],[Menge t P2O5]]/Tabelle111[[#This Row],[Anzahl Lieferscheine]]</f>
        <v>0.24652899310344831</v>
      </c>
    </row>
    <row r="5251" spans="1:14" x14ac:dyDescent="0.2">
      <c r="A5251" s="2" t="s">
        <v>27</v>
      </c>
      <c r="B5251" s="2" t="s">
        <v>27</v>
      </c>
      <c r="C5251" s="2" t="s">
        <v>63</v>
      </c>
      <c r="D5251" s="2" t="s">
        <v>63</v>
      </c>
      <c r="E5251" s="2" t="s">
        <v>63</v>
      </c>
      <c r="F5251" s="2" t="s">
        <v>61</v>
      </c>
      <c r="G5251" s="1">
        <v>10260.609999999999</v>
      </c>
      <c r="H5251" s="1">
        <v>8505.08</v>
      </c>
      <c r="I5251" s="4">
        <v>33</v>
      </c>
      <c r="J5251" s="2" t="s">
        <v>70</v>
      </c>
      <c r="K5251" s="1">
        <f>Tabelle111[[#This Row],[Menge kg Nges]]/1000</f>
        <v>10.260609999999998</v>
      </c>
      <c r="L5251" s="1">
        <f>Tabelle111[[#This Row],[Menge kg P2O5]]/1000</f>
        <v>8.5050799999999995</v>
      </c>
      <c r="M5251" s="1">
        <f>Tabelle111[[#This Row],[Menge t Nges]]/Tabelle111[[#This Row],[Anzahl Lieferscheine]]</f>
        <v>0.31092757575757568</v>
      </c>
      <c r="N5251" s="1">
        <f>Tabelle111[[#This Row],[Menge t P2O5]]/Tabelle111[[#This Row],[Anzahl Lieferscheine]]</f>
        <v>0.25772969696969694</v>
      </c>
    </row>
    <row r="5252" spans="1:14" x14ac:dyDescent="0.2">
      <c r="A5252" s="2" t="s">
        <v>27</v>
      </c>
      <c r="B5252" s="2" t="s">
        <v>33</v>
      </c>
      <c r="C5252" s="2" t="s">
        <v>6</v>
      </c>
      <c r="D5252" s="2" t="s">
        <v>15</v>
      </c>
      <c r="E5252" s="2" t="s">
        <v>19</v>
      </c>
      <c r="F5252" s="2" t="s">
        <v>61</v>
      </c>
      <c r="G5252" s="1">
        <v>607.5</v>
      </c>
      <c r="H5252" s="1">
        <v>675</v>
      </c>
      <c r="I5252" s="4">
        <v>1</v>
      </c>
      <c r="J5252" s="2" t="s">
        <v>70</v>
      </c>
      <c r="K5252" s="1">
        <f>Tabelle111[[#This Row],[Menge kg Nges]]/1000</f>
        <v>0.60750000000000004</v>
      </c>
      <c r="L5252" s="1">
        <f>Tabelle111[[#This Row],[Menge kg P2O5]]/1000</f>
        <v>0.67500000000000004</v>
      </c>
      <c r="M5252" s="1">
        <f>Tabelle111[[#This Row],[Menge t Nges]]/Tabelle111[[#This Row],[Anzahl Lieferscheine]]</f>
        <v>0.60750000000000004</v>
      </c>
      <c r="N5252" s="1">
        <f>Tabelle111[[#This Row],[Menge t P2O5]]/Tabelle111[[#This Row],[Anzahl Lieferscheine]]</f>
        <v>0.67500000000000004</v>
      </c>
    </row>
    <row r="5253" spans="1:14" x14ac:dyDescent="0.2">
      <c r="A5253" s="2" t="s">
        <v>27</v>
      </c>
      <c r="B5253" s="2" t="s">
        <v>46</v>
      </c>
      <c r="C5253" s="2" t="s">
        <v>6</v>
      </c>
      <c r="D5253" s="2" t="s">
        <v>7</v>
      </c>
      <c r="E5253" s="2" t="s">
        <v>8</v>
      </c>
      <c r="F5253" s="2" t="s">
        <v>61</v>
      </c>
      <c r="G5253" s="1">
        <v>2449.86</v>
      </c>
      <c r="H5253" s="1">
        <v>1105.8599999999999</v>
      </c>
      <c r="I5253" s="4">
        <v>10</v>
      </c>
      <c r="J5253" s="2" t="s">
        <v>70</v>
      </c>
      <c r="K5253" s="1">
        <f>Tabelle111[[#This Row],[Menge kg Nges]]/1000</f>
        <v>2.4498600000000001</v>
      </c>
      <c r="L5253" s="1">
        <f>Tabelle111[[#This Row],[Menge kg P2O5]]/1000</f>
        <v>1.1058599999999998</v>
      </c>
      <c r="M5253" s="1">
        <f>Tabelle111[[#This Row],[Menge t Nges]]/Tabelle111[[#This Row],[Anzahl Lieferscheine]]</f>
        <v>0.24498600000000001</v>
      </c>
      <c r="N5253" s="1">
        <f>Tabelle111[[#This Row],[Menge t P2O5]]/Tabelle111[[#This Row],[Anzahl Lieferscheine]]</f>
        <v>0.11058599999999999</v>
      </c>
    </row>
    <row r="5254" spans="1:14" x14ac:dyDescent="0.2">
      <c r="A5254" s="2" t="s">
        <v>27</v>
      </c>
      <c r="B5254" s="2" t="s">
        <v>46</v>
      </c>
      <c r="C5254" s="2" t="s">
        <v>6</v>
      </c>
      <c r="D5254" s="2" t="s">
        <v>7</v>
      </c>
      <c r="E5254" s="2" t="s">
        <v>9</v>
      </c>
      <c r="F5254" s="2" t="s">
        <v>61</v>
      </c>
      <c r="G5254" s="1">
        <v>340.56</v>
      </c>
      <c r="H5254" s="1">
        <v>139.32</v>
      </c>
      <c r="I5254" s="4">
        <v>2</v>
      </c>
      <c r="J5254" s="2" t="s">
        <v>70</v>
      </c>
      <c r="K5254" s="1">
        <f>Tabelle111[[#This Row],[Menge kg Nges]]/1000</f>
        <v>0.34056000000000003</v>
      </c>
      <c r="L5254" s="1">
        <f>Tabelle111[[#This Row],[Menge kg P2O5]]/1000</f>
        <v>0.13932</v>
      </c>
      <c r="M5254" s="1">
        <f>Tabelle111[[#This Row],[Menge t Nges]]/Tabelle111[[#This Row],[Anzahl Lieferscheine]]</f>
        <v>0.17028000000000001</v>
      </c>
      <c r="N5254" s="1">
        <f>Tabelle111[[#This Row],[Menge t P2O5]]/Tabelle111[[#This Row],[Anzahl Lieferscheine]]</f>
        <v>6.966E-2</v>
      </c>
    </row>
    <row r="5255" spans="1:14" x14ac:dyDescent="0.2">
      <c r="A5255" s="2" t="s">
        <v>27</v>
      </c>
      <c r="B5255" s="2" t="s">
        <v>46</v>
      </c>
      <c r="C5255" s="2" t="s">
        <v>6</v>
      </c>
      <c r="D5255" s="2" t="s">
        <v>7</v>
      </c>
      <c r="E5255" s="2" t="s">
        <v>12</v>
      </c>
      <c r="F5255" s="2" t="s">
        <v>61</v>
      </c>
      <c r="G5255" s="1">
        <v>472.68</v>
      </c>
      <c r="H5255" s="1">
        <v>131.04</v>
      </c>
      <c r="I5255" s="4">
        <v>1</v>
      </c>
      <c r="J5255" s="2" t="s">
        <v>70</v>
      </c>
      <c r="K5255" s="1">
        <f>Tabelle111[[#This Row],[Menge kg Nges]]/1000</f>
        <v>0.47267999999999999</v>
      </c>
      <c r="L5255" s="1">
        <f>Tabelle111[[#This Row],[Menge kg P2O5]]/1000</f>
        <v>0.13103999999999999</v>
      </c>
      <c r="M5255" s="1">
        <f>Tabelle111[[#This Row],[Menge t Nges]]/Tabelle111[[#This Row],[Anzahl Lieferscheine]]</f>
        <v>0.47267999999999999</v>
      </c>
      <c r="N5255" s="1">
        <f>Tabelle111[[#This Row],[Menge t P2O5]]/Tabelle111[[#This Row],[Anzahl Lieferscheine]]</f>
        <v>0.13103999999999999</v>
      </c>
    </row>
    <row r="5256" spans="1:14" x14ac:dyDescent="0.2">
      <c r="A5256" s="2" t="s">
        <v>27</v>
      </c>
      <c r="B5256" s="2" t="s">
        <v>46</v>
      </c>
      <c r="C5256" s="2" t="s">
        <v>6</v>
      </c>
      <c r="D5256" s="2" t="s">
        <v>15</v>
      </c>
      <c r="E5256" s="2" t="s">
        <v>21</v>
      </c>
      <c r="F5256" s="2" t="s">
        <v>61</v>
      </c>
      <c r="G5256" s="1">
        <v>460.8</v>
      </c>
      <c r="H5256" s="1">
        <v>244.8</v>
      </c>
      <c r="I5256" s="4">
        <v>1</v>
      </c>
      <c r="J5256" s="2" t="s">
        <v>70</v>
      </c>
      <c r="K5256" s="1">
        <f>Tabelle111[[#This Row],[Menge kg Nges]]/1000</f>
        <v>0.46079999999999999</v>
      </c>
      <c r="L5256" s="1">
        <f>Tabelle111[[#This Row],[Menge kg P2O5]]/1000</f>
        <v>0.24480000000000002</v>
      </c>
      <c r="M5256" s="1">
        <f>Tabelle111[[#This Row],[Menge t Nges]]/Tabelle111[[#This Row],[Anzahl Lieferscheine]]</f>
        <v>0.46079999999999999</v>
      </c>
      <c r="N5256" s="1">
        <f>Tabelle111[[#This Row],[Menge t P2O5]]/Tabelle111[[#This Row],[Anzahl Lieferscheine]]</f>
        <v>0.24480000000000002</v>
      </c>
    </row>
    <row r="5257" spans="1:14" x14ac:dyDescent="0.2">
      <c r="A5257" s="2" t="s">
        <v>27</v>
      </c>
      <c r="B5257" s="2" t="s">
        <v>46</v>
      </c>
      <c r="C5257" s="2" t="s">
        <v>6</v>
      </c>
      <c r="D5257" s="2" t="s">
        <v>15</v>
      </c>
      <c r="E5257" s="2" t="s">
        <v>9</v>
      </c>
      <c r="F5257" s="2" t="s">
        <v>61</v>
      </c>
      <c r="G5257" s="1">
        <v>351.52</v>
      </c>
      <c r="H5257" s="1">
        <v>234</v>
      </c>
      <c r="I5257" s="4">
        <v>2</v>
      </c>
      <c r="J5257" s="2" t="s">
        <v>70</v>
      </c>
      <c r="K5257" s="1">
        <f>Tabelle111[[#This Row],[Menge kg Nges]]/1000</f>
        <v>0.35152</v>
      </c>
      <c r="L5257" s="1">
        <f>Tabelle111[[#This Row],[Menge kg P2O5]]/1000</f>
        <v>0.23400000000000001</v>
      </c>
      <c r="M5257" s="1">
        <f>Tabelle111[[#This Row],[Menge t Nges]]/Tabelle111[[#This Row],[Anzahl Lieferscheine]]</f>
        <v>0.17576</v>
      </c>
      <c r="N5257" s="1">
        <f>Tabelle111[[#This Row],[Menge t P2O5]]/Tabelle111[[#This Row],[Anzahl Lieferscheine]]</f>
        <v>0.11700000000000001</v>
      </c>
    </row>
    <row r="5258" spans="1:14" x14ac:dyDescent="0.2">
      <c r="A5258" s="2" t="s">
        <v>27</v>
      </c>
      <c r="B5258" s="2" t="s">
        <v>46</v>
      </c>
      <c r="C5258" s="2" t="s">
        <v>25</v>
      </c>
      <c r="D5258" s="2" t="s">
        <v>25</v>
      </c>
      <c r="E5258" s="2" t="s">
        <v>26</v>
      </c>
      <c r="F5258" s="2" t="s">
        <v>61</v>
      </c>
      <c r="G5258" s="1">
        <v>4695.0999999999995</v>
      </c>
      <c r="H5258" s="1">
        <v>1828</v>
      </c>
      <c r="I5258" s="4">
        <v>5</v>
      </c>
      <c r="J5258" s="2" t="s">
        <v>70</v>
      </c>
      <c r="K5258" s="1">
        <f>Tabelle111[[#This Row],[Menge kg Nges]]/1000</f>
        <v>4.6950999999999992</v>
      </c>
      <c r="L5258" s="1">
        <f>Tabelle111[[#This Row],[Menge kg P2O5]]/1000</f>
        <v>1.8280000000000001</v>
      </c>
      <c r="M5258" s="1">
        <f>Tabelle111[[#This Row],[Menge t Nges]]/Tabelle111[[#This Row],[Anzahl Lieferscheine]]</f>
        <v>0.93901999999999985</v>
      </c>
      <c r="N5258" s="1">
        <f>Tabelle111[[#This Row],[Menge t P2O5]]/Tabelle111[[#This Row],[Anzahl Lieferscheine]]</f>
        <v>0.36560000000000004</v>
      </c>
    </row>
    <row r="5259" spans="1:14" x14ac:dyDescent="0.2">
      <c r="A5259" s="2" t="s">
        <v>27</v>
      </c>
      <c r="B5259" s="2" t="s">
        <v>34</v>
      </c>
      <c r="C5259" s="2" t="s">
        <v>6</v>
      </c>
      <c r="D5259" s="2" t="s">
        <v>7</v>
      </c>
      <c r="E5259" s="2" t="s">
        <v>8</v>
      </c>
      <c r="F5259" s="2" t="s">
        <v>61</v>
      </c>
      <c r="G5259" s="1">
        <v>9776.84</v>
      </c>
      <c r="H5259" s="1">
        <v>4530.6499999999987</v>
      </c>
      <c r="I5259" s="4">
        <v>17</v>
      </c>
      <c r="J5259" s="2" t="s">
        <v>70</v>
      </c>
      <c r="K5259" s="1">
        <f>Tabelle111[[#This Row],[Menge kg Nges]]/1000</f>
        <v>9.77684</v>
      </c>
      <c r="L5259" s="1">
        <f>Tabelle111[[#This Row],[Menge kg P2O5]]/1000</f>
        <v>4.5306499999999987</v>
      </c>
      <c r="M5259" s="1">
        <f>Tabelle111[[#This Row],[Menge t Nges]]/Tabelle111[[#This Row],[Anzahl Lieferscheine]]</f>
        <v>0.5751082352941177</v>
      </c>
      <c r="N5259" s="1">
        <f>Tabelle111[[#This Row],[Menge t P2O5]]/Tabelle111[[#This Row],[Anzahl Lieferscheine]]</f>
        <v>0.26650882352941169</v>
      </c>
    </row>
    <row r="5260" spans="1:14" x14ac:dyDescent="0.2">
      <c r="A5260" s="2" t="s">
        <v>27</v>
      </c>
      <c r="B5260" s="2" t="s">
        <v>34</v>
      </c>
      <c r="C5260" s="2" t="s">
        <v>6</v>
      </c>
      <c r="D5260" s="2" t="s">
        <v>7</v>
      </c>
      <c r="E5260" s="2" t="s">
        <v>9</v>
      </c>
      <c r="F5260" s="2" t="s">
        <v>61</v>
      </c>
      <c r="G5260" s="1">
        <v>362.5</v>
      </c>
      <c r="H5260" s="1">
        <v>150</v>
      </c>
      <c r="I5260" s="4">
        <v>1</v>
      </c>
      <c r="J5260" s="2" t="s">
        <v>70</v>
      </c>
      <c r="K5260" s="1">
        <f>Tabelle111[[#This Row],[Menge kg Nges]]/1000</f>
        <v>0.36249999999999999</v>
      </c>
      <c r="L5260" s="1">
        <f>Tabelle111[[#This Row],[Menge kg P2O5]]/1000</f>
        <v>0.15</v>
      </c>
      <c r="M5260" s="1">
        <f>Tabelle111[[#This Row],[Menge t Nges]]/Tabelle111[[#This Row],[Anzahl Lieferscheine]]</f>
        <v>0.36249999999999999</v>
      </c>
      <c r="N5260" s="1">
        <f>Tabelle111[[#This Row],[Menge t P2O5]]/Tabelle111[[#This Row],[Anzahl Lieferscheine]]</f>
        <v>0.15</v>
      </c>
    </row>
    <row r="5261" spans="1:14" x14ac:dyDescent="0.2">
      <c r="A5261" s="2" t="s">
        <v>27</v>
      </c>
      <c r="B5261" s="2" t="s">
        <v>34</v>
      </c>
      <c r="C5261" s="2" t="s">
        <v>6</v>
      </c>
      <c r="D5261" s="2" t="s">
        <v>7</v>
      </c>
      <c r="E5261" s="2" t="s">
        <v>12</v>
      </c>
      <c r="F5261" s="2" t="s">
        <v>61</v>
      </c>
      <c r="G5261" s="1">
        <v>85.75</v>
      </c>
      <c r="H5261" s="1">
        <v>29.25</v>
      </c>
      <c r="I5261" s="4">
        <v>1</v>
      </c>
      <c r="J5261" s="2" t="s">
        <v>70</v>
      </c>
      <c r="K5261" s="1">
        <f>Tabelle111[[#This Row],[Menge kg Nges]]/1000</f>
        <v>8.5750000000000007E-2</v>
      </c>
      <c r="L5261" s="1">
        <f>Tabelle111[[#This Row],[Menge kg P2O5]]/1000</f>
        <v>2.9250000000000002E-2</v>
      </c>
      <c r="M5261" s="1">
        <f>Tabelle111[[#This Row],[Menge t Nges]]/Tabelle111[[#This Row],[Anzahl Lieferscheine]]</f>
        <v>8.5750000000000007E-2</v>
      </c>
      <c r="N5261" s="1">
        <f>Tabelle111[[#This Row],[Menge t P2O5]]/Tabelle111[[#This Row],[Anzahl Lieferscheine]]</f>
        <v>2.9250000000000002E-2</v>
      </c>
    </row>
    <row r="5262" spans="1:14" x14ac:dyDescent="0.2">
      <c r="A5262" s="2" t="s">
        <v>27</v>
      </c>
      <c r="B5262" s="2" t="s">
        <v>34</v>
      </c>
      <c r="C5262" s="2" t="s">
        <v>6</v>
      </c>
      <c r="D5262" s="2" t="s">
        <v>7</v>
      </c>
      <c r="E5262" s="2" t="s">
        <v>13</v>
      </c>
      <c r="F5262" s="2" t="s">
        <v>61</v>
      </c>
      <c r="G5262" s="1">
        <v>430.11</v>
      </c>
      <c r="H5262" s="1">
        <v>259.2</v>
      </c>
      <c r="I5262" s="4">
        <v>4</v>
      </c>
      <c r="J5262" s="2" t="s">
        <v>70</v>
      </c>
      <c r="K5262" s="1">
        <f>Tabelle111[[#This Row],[Menge kg Nges]]/1000</f>
        <v>0.43010999999999999</v>
      </c>
      <c r="L5262" s="1">
        <f>Tabelle111[[#This Row],[Menge kg P2O5]]/1000</f>
        <v>0.25919999999999999</v>
      </c>
      <c r="M5262" s="1">
        <f>Tabelle111[[#This Row],[Menge t Nges]]/Tabelle111[[#This Row],[Anzahl Lieferscheine]]</f>
        <v>0.1075275</v>
      </c>
      <c r="N5262" s="1">
        <f>Tabelle111[[#This Row],[Menge t P2O5]]/Tabelle111[[#This Row],[Anzahl Lieferscheine]]</f>
        <v>6.4799999999999996E-2</v>
      </c>
    </row>
    <row r="5263" spans="1:14" x14ac:dyDescent="0.2">
      <c r="A5263" s="2" t="s">
        <v>27</v>
      </c>
      <c r="B5263" s="2" t="s">
        <v>34</v>
      </c>
      <c r="C5263" s="2" t="s">
        <v>6</v>
      </c>
      <c r="D5263" s="2" t="s">
        <v>7</v>
      </c>
      <c r="E5263" s="2" t="s">
        <v>14</v>
      </c>
      <c r="F5263" s="2" t="s">
        <v>61</v>
      </c>
      <c r="G5263" s="1">
        <v>3571.9</v>
      </c>
      <c r="H5263" s="1">
        <v>2174.1999999999998</v>
      </c>
      <c r="I5263" s="4">
        <v>6</v>
      </c>
      <c r="J5263" s="2" t="s">
        <v>70</v>
      </c>
      <c r="K5263" s="1">
        <f>Tabelle111[[#This Row],[Menge kg Nges]]/1000</f>
        <v>3.5719000000000003</v>
      </c>
      <c r="L5263" s="1">
        <f>Tabelle111[[#This Row],[Menge kg P2O5]]/1000</f>
        <v>2.1741999999999999</v>
      </c>
      <c r="M5263" s="1">
        <f>Tabelle111[[#This Row],[Menge t Nges]]/Tabelle111[[#This Row],[Anzahl Lieferscheine]]</f>
        <v>0.59531666666666672</v>
      </c>
      <c r="N5263" s="1">
        <f>Tabelle111[[#This Row],[Menge t P2O5]]/Tabelle111[[#This Row],[Anzahl Lieferscheine]]</f>
        <v>0.36236666666666667</v>
      </c>
    </row>
    <row r="5264" spans="1:14" x14ac:dyDescent="0.2">
      <c r="A5264" s="2" t="s">
        <v>27</v>
      </c>
      <c r="B5264" s="2" t="s">
        <v>34</v>
      </c>
      <c r="C5264" s="2" t="s">
        <v>6</v>
      </c>
      <c r="D5264" s="2" t="s">
        <v>15</v>
      </c>
      <c r="E5264" s="2" t="s">
        <v>17</v>
      </c>
      <c r="F5264" s="2" t="s">
        <v>61</v>
      </c>
      <c r="G5264" s="1">
        <v>900</v>
      </c>
      <c r="H5264" s="1">
        <v>450</v>
      </c>
      <c r="I5264" s="4">
        <v>3</v>
      </c>
      <c r="J5264" s="2" t="s">
        <v>70</v>
      </c>
      <c r="K5264" s="1">
        <f>Tabelle111[[#This Row],[Menge kg Nges]]/1000</f>
        <v>0.9</v>
      </c>
      <c r="L5264" s="1">
        <f>Tabelle111[[#This Row],[Menge kg P2O5]]/1000</f>
        <v>0.45</v>
      </c>
      <c r="M5264" s="1">
        <f>Tabelle111[[#This Row],[Menge t Nges]]/Tabelle111[[#This Row],[Anzahl Lieferscheine]]</f>
        <v>0.3</v>
      </c>
      <c r="N5264" s="1">
        <f>Tabelle111[[#This Row],[Menge t P2O5]]/Tabelle111[[#This Row],[Anzahl Lieferscheine]]</f>
        <v>0.15</v>
      </c>
    </row>
    <row r="5265" spans="1:14" x14ac:dyDescent="0.2">
      <c r="A5265" s="2" t="s">
        <v>27</v>
      </c>
      <c r="B5265" s="2" t="s">
        <v>34</v>
      </c>
      <c r="C5265" s="2" t="s">
        <v>6</v>
      </c>
      <c r="D5265" s="2" t="s">
        <v>15</v>
      </c>
      <c r="E5265" s="2" t="s">
        <v>20</v>
      </c>
      <c r="F5265" s="2" t="s">
        <v>61</v>
      </c>
      <c r="G5265" s="1">
        <v>1496.0000000000002</v>
      </c>
      <c r="H5265" s="1">
        <v>850</v>
      </c>
      <c r="I5265" s="4">
        <v>19</v>
      </c>
      <c r="J5265" s="2" t="s">
        <v>70</v>
      </c>
      <c r="K5265" s="1">
        <f>Tabelle111[[#This Row],[Menge kg Nges]]/1000</f>
        <v>1.4960000000000002</v>
      </c>
      <c r="L5265" s="1">
        <f>Tabelle111[[#This Row],[Menge kg P2O5]]/1000</f>
        <v>0.85</v>
      </c>
      <c r="M5265" s="1">
        <f>Tabelle111[[#This Row],[Menge t Nges]]/Tabelle111[[#This Row],[Anzahl Lieferscheine]]</f>
        <v>7.8736842105263175E-2</v>
      </c>
      <c r="N5265" s="1">
        <f>Tabelle111[[#This Row],[Menge t P2O5]]/Tabelle111[[#This Row],[Anzahl Lieferscheine]]</f>
        <v>4.4736842105263158E-2</v>
      </c>
    </row>
    <row r="5266" spans="1:14" x14ac:dyDescent="0.2">
      <c r="A5266" s="2" t="s">
        <v>27</v>
      </c>
      <c r="B5266" s="2" t="s">
        <v>34</v>
      </c>
      <c r="C5266" s="2" t="s">
        <v>6</v>
      </c>
      <c r="D5266" s="2" t="s">
        <v>15</v>
      </c>
      <c r="E5266" s="2" t="s">
        <v>9</v>
      </c>
      <c r="F5266" s="2" t="s">
        <v>61</v>
      </c>
      <c r="G5266" s="1">
        <v>118.3</v>
      </c>
      <c r="H5266" s="1">
        <v>78.75</v>
      </c>
      <c r="I5266" s="4">
        <v>1</v>
      </c>
      <c r="J5266" s="2" t="s">
        <v>70</v>
      </c>
      <c r="K5266" s="1">
        <f>Tabelle111[[#This Row],[Menge kg Nges]]/1000</f>
        <v>0.1183</v>
      </c>
      <c r="L5266" s="1">
        <f>Tabelle111[[#This Row],[Menge kg P2O5]]/1000</f>
        <v>7.8750000000000001E-2</v>
      </c>
      <c r="M5266" s="1">
        <f>Tabelle111[[#This Row],[Menge t Nges]]/Tabelle111[[#This Row],[Anzahl Lieferscheine]]</f>
        <v>0.1183</v>
      </c>
      <c r="N5266" s="1">
        <f>Tabelle111[[#This Row],[Menge t P2O5]]/Tabelle111[[#This Row],[Anzahl Lieferscheine]]</f>
        <v>7.8750000000000001E-2</v>
      </c>
    </row>
    <row r="5267" spans="1:14" x14ac:dyDescent="0.2">
      <c r="A5267" s="2" t="s">
        <v>27</v>
      </c>
      <c r="B5267" s="2" t="s">
        <v>34</v>
      </c>
      <c r="C5267" s="2" t="s">
        <v>6</v>
      </c>
      <c r="D5267" s="2" t="s">
        <v>15</v>
      </c>
      <c r="E5267" s="2" t="s">
        <v>31</v>
      </c>
      <c r="F5267" s="2" t="s">
        <v>61</v>
      </c>
      <c r="G5267" s="1">
        <v>246</v>
      </c>
      <c r="H5267" s="1">
        <v>111</v>
      </c>
      <c r="I5267" s="4">
        <v>2</v>
      </c>
      <c r="J5267" s="2" t="s">
        <v>70</v>
      </c>
      <c r="K5267" s="1">
        <f>Tabelle111[[#This Row],[Menge kg Nges]]/1000</f>
        <v>0.246</v>
      </c>
      <c r="L5267" s="1">
        <f>Tabelle111[[#This Row],[Menge kg P2O5]]/1000</f>
        <v>0.111</v>
      </c>
      <c r="M5267" s="1">
        <f>Tabelle111[[#This Row],[Menge t Nges]]/Tabelle111[[#This Row],[Anzahl Lieferscheine]]</f>
        <v>0.123</v>
      </c>
      <c r="N5267" s="1">
        <f>Tabelle111[[#This Row],[Menge t P2O5]]/Tabelle111[[#This Row],[Anzahl Lieferscheine]]</f>
        <v>5.5500000000000001E-2</v>
      </c>
    </row>
    <row r="5268" spans="1:14" x14ac:dyDescent="0.2">
      <c r="A5268" s="2" t="s">
        <v>27</v>
      </c>
      <c r="B5268" s="2" t="s">
        <v>34</v>
      </c>
      <c r="C5268" s="2" t="s">
        <v>25</v>
      </c>
      <c r="D5268" s="2" t="s">
        <v>25</v>
      </c>
      <c r="E5268" s="2" t="s">
        <v>26</v>
      </c>
      <c r="F5268" s="2" t="s">
        <v>61</v>
      </c>
      <c r="G5268" s="1">
        <v>117</v>
      </c>
      <c r="H5268" s="1">
        <v>40.5</v>
      </c>
      <c r="I5268" s="4">
        <v>1</v>
      </c>
      <c r="J5268" s="2" t="s">
        <v>70</v>
      </c>
      <c r="K5268" s="1">
        <f>Tabelle111[[#This Row],[Menge kg Nges]]/1000</f>
        <v>0.11700000000000001</v>
      </c>
      <c r="L5268" s="1">
        <f>Tabelle111[[#This Row],[Menge kg P2O5]]/1000</f>
        <v>4.0500000000000001E-2</v>
      </c>
      <c r="M5268" s="1">
        <f>Tabelle111[[#This Row],[Menge t Nges]]/Tabelle111[[#This Row],[Anzahl Lieferscheine]]</f>
        <v>0.11700000000000001</v>
      </c>
      <c r="N5268" s="1">
        <f>Tabelle111[[#This Row],[Menge t P2O5]]/Tabelle111[[#This Row],[Anzahl Lieferscheine]]</f>
        <v>4.0500000000000001E-2</v>
      </c>
    </row>
    <row r="5269" spans="1:14" x14ac:dyDescent="0.2">
      <c r="A5269" s="2" t="s">
        <v>27</v>
      </c>
      <c r="B5269" s="2" t="s">
        <v>45</v>
      </c>
      <c r="C5269" s="2" t="s">
        <v>6</v>
      </c>
      <c r="D5269" s="2" t="s">
        <v>7</v>
      </c>
      <c r="E5269" s="2" t="s">
        <v>8</v>
      </c>
      <c r="F5269" s="2" t="s">
        <v>61</v>
      </c>
      <c r="G5269" s="1">
        <v>1909.6900000000003</v>
      </c>
      <c r="H5269" s="1">
        <v>826.68999999999994</v>
      </c>
      <c r="I5269" s="4">
        <v>3</v>
      </c>
      <c r="J5269" s="2" t="s">
        <v>70</v>
      </c>
      <c r="K5269" s="1">
        <f>Tabelle111[[#This Row],[Menge kg Nges]]/1000</f>
        <v>1.9096900000000003</v>
      </c>
      <c r="L5269" s="1">
        <f>Tabelle111[[#This Row],[Menge kg P2O5]]/1000</f>
        <v>0.82668999999999992</v>
      </c>
      <c r="M5269" s="1">
        <f>Tabelle111[[#This Row],[Menge t Nges]]/Tabelle111[[#This Row],[Anzahl Lieferscheine]]</f>
        <v>0.63656333333333348</v>
      </c>
      <c r="N5269" s="1">
        <f>Tabelle111[[#This Row],[Menge t P2O5]]/Tabelle111[[#This Row],[Anzahl Lieferscheine]]</f>
        <v>0.27556333333333333</v>
      </c>
    </row>
    <row r="5270" spans="1:14" x14ac:dyDescent="0.2">
      <c r="A5270" s="2" t="s">
        <v>27</v>
      </c>
      <c r="B5270" s="2" t="s">
        <v>45</v>
      </c>
      <c r="C5270" s="2" t="s">
        <v>6</v>
      </c>
      <c r="D5270" s="2" t="s">
        <v>15</v>
      </c>
      <c r="E5270" s="2" t="s">
        <v>18</v>
      </c>
      <c r="F5270" s="2" t="s">
        <v>61</v>
      </c>
      <c r="G5270" s="1">
        <v>286.60000000000002</v>
      </c>
      <c r="H5270" s="1">
        <v>221.8</v>
      </c>
      <c r="I5270" s="4">
        <v>1</v>
      </c>
      <c r="J5270" s="2" t="s">
        <v>70</v>
      </c>
      <c r="K5270" s="1">
        <f>Tabelle111[[#This Row],[Menge kg Nges]]/1000</f>
        <v>0.28660000000000002</v>
      </c>
      <c r="L5270" s="1">
        <f>Tabelle111[[#This Row],[Menge kg P2O5]]/1000</f>
        <v>0.22180000000000002</v>
      </c>
      <c r="M5270" s="1">
        <f>Tabelle111[[#This Row],[Menge t Nges]]/Tabelle111[[#This Row],[Anzahl Lieferscheine]]</f>
        <v>0.28660000000000002</v>
      </c>
      <c r="N5270" s="1">
        <f>Tabelle111[[#This Row],[Menge t P2O5]]/Tabelle111[[#This Row],[Anzahl Lieferscheine]]</f>
        <v>0.22180000000000002</v>
      </c>
    </row>
    <row r="5271" spans="1:14" x14ac:dyDescent="0.2">
      <c r="A5271" s="2" t="s">
        <v>27</v>
      </c>
      <c r="B5271" s="2" t="s">
        <v>45</v>
      </c>
      <c r="C5271" s="2" t="s">
        <v>6</v>
      </c>
      <c r="D5271" s="2" t="s">
        <v>15</v>
      </c>
      <c r="E5271" s="2" t="s">
        <v>20</v>
      </c>
      <c r="F5271" s="2" t="s">
        <v>61</v>
      </c>
      <c r="G5271" s="1">
        <v>1056</v>
      </c>
      <c r="H5271" s="1">
        <v>600</v>
      </c>
      <c r="I5271" s="4">
        <v>1</v>
      </c>
      <c r="J5271" s="2" t="s">
        <v>70</v>
      </c>
      <c r="K5271" s="1">
        <f>Tabelle111[[#This Row],[Menge kg Nges]]/1000</f>
        <v>1.056</v>
      </c>
      <c r="L5271" s="1">
        <f>Tabelle111[[#This Row],[Menge kg P2O5]]/1000</f>
        <v>0.6</v>
      </c>
      <c r="M5271" s="1">
        <f>Tabelle111[[#This Row],[Menge t Nges]]/Tabelle111[[#This Row],[Anzahl Lieferscheine]]</f>
        <v>1.056</v>
      </c>
      <c r="N5271" s="1">
        <f>Tabelle111[[#This Row],[Menge t P2O5]]/Tabelle111[[#This Row],[Anzahl Lieferscheine]]</f>
        <v>0.6</v>
      </c>
    </row>
    <row r="5272" spans="1:14" x14ac:dyDescent="0.2">
      <c r="A5272" s="2" t="s">
        <v>27</v>
      </c>
      <c r="B5272" s="2" t="s">
        <v>37</v>
      </c>
      <c r="C5272" s="2" t="s">
        <v>6</v>
      </c>
      <c r="D5272" s="2" t="s">
        <v>7</v>
      </c>
      <c r="E5272" s="2" t="s">
        <v>10</v>
      </c>
      <c r="F5272" s="2" t="s">
        <v>61</v>
      </c>
      <c r="G5272" s="1">
        <v>1371.7</v>
      </c>
      <c r="H5272" s="1">
        <v>561.15</v>
      </c>
      <c r="I5272" s="4">
        <v>24</v>
      </c>
      <c r="J5272" s="2" t="s">
        <v>70</v>
      </c>
      <c r="K5272" s="1">
        <f>Tabelle111[[#This Row],[Menge kg Nges]]/1000</f>
        <v>1.3717000000000001</v>
      </c>
      <c r="L5272" s="1">
        <f>Tabelle111[[#This Row],[Menge kg P2O5]]/1000</f>
        <v>0.56114999999999993</v>
      </c>
      <c r="M5272" s="1">
        <f>Tabelle111[[#This Row],[Menge t Nges]]/Tabelle111[[#This Row],[Anzahl Lieferscheine]]</f>
        <v>5.7154166666666673E-2</v>
      </c>
      <c r="N5272" s="1">
        <f>Tabelle111[[#This Row],[Menge t P2O5]]/Tabelle111[[#This Row],[Anzahl Lieferscheine]]</f>
        <v>2.3381249999999996E-2</v>
      </c>
    </row>
    <row r="5273" spans="1:14" x14ac:dyDescent="0.2">
      <c r="A5273" s="2" t="s">
        <v>27</v>
      </c>
      <c r="B5273" s="2" t="s">
        <v>37</v>
      </c>
      <c r="C5273" s="2" t="s">
        <v>6</v>
      </c>
      <c r="D5273" s="2" t="s">
        <v>15</v>
      </c>
      <c r="E5273" s="2" t="s">
        <v>10</v>
      </c>
      <c r="F5273" s="2" t="s">
        <v>61</v>
      </c>
      <c r="G5273" s="1">
        <v>108</v>
      </c>
      <c r="H5273" s="1">
        <v>72</v>
      </c>
      <c r="I5273" s="4">
        <v>2</v>
      </c>
      <c r="J5273" s="2" t="s">
        <v>70</v>
      </c>
      <c r="K5273" s="1">
        <f>Tabelle111[[#This Row],[Menge kg Nges]]/1000</f>
        <v>0.108</v>
      </c>
      <c r="L5273" s="1">
        <f>Tabelle111[[#This Row],[Menge kg P2O5]]/1000</f>
        <v>7.1999999999999995E-2</v>
      </c>
      <c r="M5273" s="1">
        <f>Tabelle111[[#This Row],[Menge t Nges]]/Tabelle111[[#This Row],[Anzahl Lieferscheine]]</f>
        <v>5.3999999999999999E-2</v>
      </c>
      <c r="N5273" s="1">
        <f>Tabelle111[[#This Row],[Menge t P2O5]]/Tabelle111[[#This Row],[Anzahl Lieferscheine]]</f>
        <v>3.5999999999999997E-2</v>
      </c>
    </row>
    <row r="5274" spans="1:14" x14ac:dyDescent="0.2">
      <c r="A5274" s="2" t="s">
        <v>27</v>
      </c>
      <c r="B5274" s="2" t="s">
        <v>38</v>
      </c>
      <c r="C5274" s="2" t="s">
        <v>6</v>
      </c>
      <c r="D5274" s="2" t="s">
        <v>15</v>
      </c>
      <c r="E5274" s="2" t="s">
        <v>20</v>
      </c>
      <c r="F5274" s="2" t="s">
        <v>61</v>
      </c>
      <c r="G5274" s="1">
        <v>176</v>
      </c>
      <c r="H5274" s="1">
        <v>100</v>
      </c>
      <c r="I5274" s="4">
        <v>1</v>
      </c>
      <c r="J5274" s="2" t="s">
        <v>70</v>
      </c>
      <c r="K5274" s="1">
        <f>Tabelle111[[#This Row],[Menge kg Nges]]/1000</f>
        <v>0.17599999999999999</v>
      </c>
      <c r="L5274" s="1">
        <f>Tabelle111[[#This Row],[Menge kg P2O5]]/1000</f>
        <v>0.1</v>
      </c>
      <c r="M5274" s="1">
        <f>Tabelle111[[#This Row],[Menge t Nges]]/Tabelle111[[#This Row],[Anzahl Lieferscheine]]</f>
        <v>0.17599999999999999</v>
      </c>
      <c r="N5274" s="1">
        <f>Tabelle111[[#This Row],[Menge t P2O5]]/Tabelle111[[#This Row],[Anzahl Lieferscheine]]</f>
        <v>0.1</v>
      </c>
    </row>
    <row r="5275" spans="1:14" x14ac:dyDescent="0.2">
      <c r="A5275" s="2" t="s">
        <v>27</v>
      </c>
      <c r="B5275" s="2" t="s">
        <v>40</v>
      </c>
      <c r="C5275" s="2" t="s">
        <v>6</v>
      </c>
      <c r="D5275" s="2" t="s">
        <v>7</v>
      </c>
      <c r="E5275" s="2" t="s">
        <v>10</v>
      </c>
      <c r="F5275" s="2" t="s">
        <v>61</v>
      </c>
      <c r="G5275" s="1">
        <v>165</v>
      </c>
      <c r="H5275" s="1">
        <v>67.5</v>
      </c>
      <c r="I5275" s="4">
        <v>2</v>
      </c>
      <c r="J5275" s="2" t="s">
        <v>70</v>
      </c>
      <c r="K5275" s="1">
        <f>Tabelle111[[#This Row],[Menge kg Nges]]/1000</f>
        <v>0.16500000000000001</v>
      </c>
      <c r="L5275" s="1">
        <f>Tabelle111[[#This Row],[Menge kg P2O5]]/1000</f>
        <v>6.7500000000000004E-2</v>
      </c>
      <c r="M5275" s="1">
        <f>Tabelle111[[#This Row],[Menge t Nges]]/Tabelle111[[#This Row],[Anzahl Lieferscheine]]</f>
        <v>8.2500000000000004E-2</v>
      </c>
      <c r="N5275" s="1">
        <f>Tabelle111[[#This Row],[Menge t P2O5]]/Tabelle111[[#This Row],[Anzahl Lieferscheine]]</f>
        <v>3.3750000000000002E-2</v>
      </c>
    </row>
    <row r="5276" spans="1:14" x14ac:dyDescent="0.2">
      <c r="A5276" s="2" t="s">
        <v>27</v>
      </c>
      <c r="B5276" s="2" t="s">
        <v>40</v>
      </c>
      <c r="C5276" s="2" t="s">
        <v>6</v>
      </c>
      <c r="D5276" s="2" t="s">
        <v>15</v>
      </c>
      <c r="E5276" s="2" t="s">
        <v>20</v>
      </c>
      <c r="F5276" s="2" t="s">
        <v>61</v>
      </c>
      <c r="G5276" s="1">
        <v>440</v>
      </c>
      <c r="H5276" s="1">
        <v>250</v>
      </c>
      <c r="I5276" s="4">
        <v>5</v>
      </c>
      <c r="J5276" s="2" t="s">
        <v>70</v>
      </c>
      <c r="K5276" s="1">
        <f>Tabelle111[[#This Row],[Menge kg Nges]]/1000</f>
        <v>0.44</v>
      </c>
      <c r="L5276" s="1">
        <f>Tabelle111[[#This Row],[Menge kg P2O5]]/1000</f>
        <v>0.25</v>
      </c>
      <c r="M5276" s="1">
        <f>Tabelle111[[#This Row],[Menge t Nges]]/Tabelle111[[#This Row],[Anzahl Lieferscheine]]</f>
        <v>8.7999999999999995E-2</v>
      </c>
      <c r="N5276" s="1">
        <f>Tabelle111[[#This Row],[Menge t P2O5]]/Tabelle111[[#This Row],[Anzahl Lieferscheine]]</f>
        <v>0.05</v>
      </c>
    </row>
    <row r="5277" spans="1:14" x14ac:dyDescent="0.2">
      <c r="A5277" s="2" t="s">
        <v>27</v>
      </c>
      <c r="B5277" s="2" t="s">
        <v>40</v>
      </c>
      <c r="C5277" s="2" t="s">
        <v>6</v>
      </c>
      <c r="D5277" s="2" t="s">
        <v>15</v>
      </c>
      <c r="E5277" s="2" t="s">
        <v>10</v>
      </c>
      <c r="F5277" s="2" t="s">
        <v>61</v>
      </c>
      <c r="G5277" s="1">
        <v>1563</v>
      </c>
      <c r="H5277" s="1">
        <v>1042</v>
      </c>
      <c r="I5277" s="4">
        <v>5</v>
      </c>
      <c r="J5277" s="2" t="s">
        <v>70</v>
      </c>
      <c r="K5277" s="1">
        <f>Tabelle111[[#This Row],[Menge kg Nges]]/1000</f>
        <v>1.5629999999999999</v>
      </c>
      <c r="L5277" s="1">
        <f>Tabelle111[[#This Row],[Menge kg P2O5]]/1000</f>
        <v>1.042</v>
      </c>
      <c r="M5277" s="1">
        <f>Tabelle111[[#This Row],[Menge t Nges]]/Tabelle111[[#This Row],[Anzahl Lieferscheine]]</f>
        <v>0.31259999999999999</v>
      </c>
      <c r="N5277" s="1">
        <f>Tabelle111[[#This Row],[Menge t P2O5]]/Tabelle111[[#This Row],[Anzahl Lieferscheine]]</f>
        <v>0.2084</v>
      </c>
    </row>
    <row r="5278" spans="1:14" x14ac:dyDescent="0.2">
      <c r="A5278" s="2" t="s">
        <v>27</v>
      </c>
      <c r="B5278" s="2" t="s">
        <v>28</v>
      </c>
      <c r="C5278" s="2" t="s">
        <v>6</v>
      </c>
      <c r="D5278" s="2" t="s">
        <v>7</v>
      </c>
      <c r="E5278" s="2" t="s">
        <v>11</v>
      </c>
      <c r="F5278" s="2" t="s">
        <v>61</v>
      </c>
      <c r="G5278" s="1">
        <v>290.55</v>
      </c>
      <c r="H5278" s="1">
        <v>140.4</v>
      </c>
      <c r="I5278" s="4">
        <v>5</v>
      </c>
      <c r="J5278" s="2" t="s">
        <v>70</v>
      </c>
      <c r="K5278" s="1">
        <f>Tabelle111[[#This Row],[Menge kg Nges]]/1000</f>
        <v>0.29055000000000003</v>
      </c>
      <c r="L5278" s="1">
        <f>Tabelle111[[#This Row],[Menge kg P2O5]]/1000</f>
        <v>0.1404</v>
      </c>
      <c r="M5278" s="1">
        <f>Tabelle111[[#This Row],[Menge t Nges]]/Tabelle111[[#This Row],[Anzahl Lieferscheine]]</f>
        <v>5.8110000000000009E-2</v>
      </c>
      <c r="N5278" s="1">
        <f>Tabelle111[[#This Row],[Menge t P2O5]]/Tabelle111[[#This Row],[Anzahl Lieferscheine]]</f>
        <v>2.8080000000000001E-2</v>
      </c>
    </row>
    <row r="5279" spans="1:14" x14ac:dyDescent="0.2">
      <c r="A5279" s="2" t="s">
        <v>27</v>
      </c>
      <c r="B5279" s="2" t="s">
        <v>28</v>
      </c>
      <c r="C5279" s="2" t="s">
        <v>6</v>
      </c>
      <c r="D5279" s="2" t="s">
        <v>15</v>
      </c>
      <c r="E5279" s="2" t="s">
        <v>9</v>
      </c>
      <c r="F5279" s="2" t="s">
        <v>61</v>
      </c>
      <c r="G5279" s="1">
        <v>1283.1399999999999</v>
      </c>
      <c r="H5279" s="1">
        <v>614.25</v>
      </c>
      <c r="I5279" s="4">
        <v>2</v>
      </c>
      <c r="J5279" s="2" t="s">
        <v>70</v>
      </c>
      <c r="K5279" s="1">
        <f>Tabelle111[[#This Row],[Menge kg Nges]]/1000</f>
        <v>1.2831399999999999</v>
      </c>
      <c r="L5279" s="1">
        <f>Tabelle111[[#This Row],[Menge kg P2O5]]/1000</f>
        <v>0.61424999999999996</v>
      </c>
      <c r="M5279" s="1">
        <f>Tabelle111[[#This Row],[Menge t Nges]]/Tabelle111[[#This Row],[Anzahl Lieferscheine]]</f>
        <v>0.64156999999999997</v>
      </c>
      <c r="N5279" s="1">
        <f>Tabelle111[[#This Row],[Menge t P2O5]]/Tabelle111[[#This Row],[Anzahl Lieferscheine]]</f>
        <v>0.30712499999999998</v>
      </c>
    </row>
    <row r="5280" spans="1:14" x14ac:dyDescent="0.2">
      <c r="A5280" s="2" t="s">
        <v>27</v>
      </c>
      <c r="B5280" s="2" t="s">
        <v>28</v>
      </c>
      <c r="C5280" s="2" t="s">
        <v>25</v>
      </c>
      <c r="D5280" s="2" t="s">
        <v>25</v>
      </c>
      <c r="E5280" s="2" t="s">
        <v>26</v>
      </c>
      <c r="F5280" s="2" t="s">
        <v>61</v>
      </c>
      <c r="G5280" s="1">
        <v>1382.1299999999999</v>
      </c>
      <c r="H5280" s="1">
        <v>687.67</v>
      </c>
      <c r="I5280" s="4">
        <v>7</v>
      </c>
      <c r="J5280" s="2" t="s">
        <v>70</v>
      </c>
      <c r="K5280" s="1">
        <f>Tabelle111[[#This Row],[Menge kg Nges]]/1000</f>
        <v>1.3821299999999999</v>
      </c>
      <c r="L5280" s="1">
        <f>Tabelle111[[#This Row],[Menge kg P2O5]]/1000</f>
        <v>0.68767</v>
      </c>
      <c r="M5280" s="1">
        <f>Tabelle111[[#This Row],[Menge t Nges]]/Tabelle111[[#This Row],[Anzahl Lieferscheine]]</f>
        <v>0.19744714285714285</v>
      </c>
      <c r="N5280" s="1">
        <f>Tabelle111[[#This Row],[Menge t P2O5]]/Tabelle111[[#This Row],[Anzahl Lieferscheine]]</f>
        <v>9.8238571428571425E-2</v>
      </c>
    </row>
    <row r="5281" spans="1:14" x14ac:dyDescent="0.2">
      <c r="A5281" s="2" t="s">
        <v>33</v>
      </c>
      <c r="B5281" s="2" t="s">
        <v>29</v>
      </c>
      <c r="C5281" s="2" t="s">
        <v>6</v>
      </c>
      <c r="D5281" s="2" t="s">
        <v>7</v>
      </c>
      <c r="E5281" s="2" t="s">
        <v>14</v>
      </c>
      <c r="F5281" s="2" t="s">
        <v>61</v>
      </c>
      <c r="G5281" s="1">
        <v>297</v>
      </c>
      <c r="H5281" s="1">
        <v>132</v>
      </c>
      <c r="I5281" s="4">
        <v>1</v>
      </c>
      <c r="J5281" s="2" t="s">
        <v>70</v>
      </c>
      <c r="K5281" s="1">
        <f>Tabelle111[[#This Row],[Menge kg Nges]]/1000</f>
        <v>0.29699999999999999</v>
      </c>
      <c r="L5281" s="1">
        <f>Tabelle111[[#This Row],[Menge kg P2O5]]/1000</f>
        <v>0.13200000000000001</v>
      </c>
      <c r="M5281" s="1">
        <f>Tabelle111[[#This Row],[Menge t Nges]]/Tabelle111[[#This Row],[Anzahl Lieferscheine]]</f>
        <v>0.29699999999999999</v>
      </c>
      <c r="N5281" s="1">
        <f>Tabelle111[[#This Row],[Menge t P2O5]]/Tabelle111[[#This Row],[Anzahl Lieferscheine]]</f>
        <v>0.13200000000000001</v>
      </c>
    </row>
    <row r="5282" spans="1:14" x14ac:dyDescent="0.2">
      <c r="A5282" s="2" t="s">
        <v>33</v>
      </c>
      <c r="B5282" s="2" t="s">
        <v>29</v>
      </c>
      <c r="C5282" s="2" t="s">
        <v>6</v>
      </c>
      <c r="D5282" s="2" t="s">
        <v>15</v>
      </c>
      <c r="E5282" s="2" t="s">
        <v>18</v>
      </c>
      <c r="F5282" s="2" t="s">
        <v>61</v>
      </c>
      <c r="G5282" s="1">
        <v>1531.5</v>
      </c>
      <c r="H5282" s="1">
        <v>975</v>
      </c>
      <c r="I5282" s="4">
        <v>7</v>
      </c>
      <c r="J5282" s="2" t="s">
        <v>70</v>
      </c>
      <c r="K5282" s="1">
        <f>Tabelle111[[#This Row],[Menge kg Nges]]/1000</f>
        <v>1.5315000000000001</v>
      </c>
      <c r="L5282" s="1">
        <f>Tabelle111[[#This Row],[Menge kg P2O5]]/1000</f>
        <v>0.97499999999999998</v>
      </c>
      <c r="M5282" s="1">
        <f>Tabelle111[[#This Row],[Menge t Nges]]/Tabelle111[[#This Row],[Anzahl Lieferscheine]]</f>
        <v>0.21878571428571431</v>
      </c>
      <c r="N5282" s="1">
        <f>Tabelle111[[#This Row],[Menge t P2O5]]/Tabelle111[[#This Row],[Anzahl Lieferscheine]]</f>
        <v>0.13928571428571429</v>
      </c>
    </row>
    <row r="5283" spans="1:14" x14ac:dyDescent="0.2">
      <c r="A5283" s="2" t="s">
        <v>33</v>
      </c>
      <c r="B5283" s="2" t="s">
        <v>29</v>
      </c>
      <c r="C5283" s="2" t="s">
        <v>6</v>
      </c>
      <c r="D5283" s="2" t="s">
        <v>15</v>
      </c>
      <c r="E5283" s="2" t="s">
        <v>20</v>
      </c>
      <c r="F5283" s="2" t="s">
        <v>61</v>
      </c>
      <c r="G5283" s="1">
        <v>150.1</v>
      </c>
      <c r="H5283" s="1">
        <v>118.5</v>
      </c>
      <c r="I5283" s="4">
        <v>3</v>
      </c>
      <c r="J5283" s="2" t="s">
        <v>70</v>
      </c>
      <c r="K5283" s="1">
        <f>Tabelle111[[#This Row],[Menge kg Nges]]/1000</f>
        <v>0.15009999999999998</v>
      </c>
      <c r="L5283" s="1">
        <f>Tabelle111[[#This Row],[Menge kg P2O5]]/1000</f>
        <v>0.11849999999999999</v>
      </c>
      <c r="M5283" s="1">
        <f>Tabelle111[[#This Row],[Menge t Nges]]/Tabelle111[[#This Row],[Anzahl Lieferscheine]]</f>
        <v>5.0033333333333325E-2</v>
      </c>
      <c r="N5283" s="1">
        <f>Tabelle111[[#This Row],[Menge t P2O5]]/Tabelle111[[#This Row],[Anzahl Lieferscheine]]</f>
        <v>3.95E-2</v>
      </c>
    </row>
    <row r="5284" spans="1:14" x14ac:dyDescent="0.2">
      <c r="A5284" s="2" t="s">
        <v>33</v>
      </c>
      <c r="B5284" s="2" t="s">
        <v>29</v>
      </c>
      <c r="C5284" s="2" t="s">
        <v>6</v>
      </c>
      <c r="D5284" s="2" t="s">
        <v>15</v>
      </c>
      <c r="E5284" s="2" t="s">
        <v>21</v>
      </c>
      <c r="F5284" s="2" t="s">
        <v>61</v>
      </c>
      <c r="G5284" s="1">
        <v>1102.98</v>
      </c>
      <c r="H5284" s="1">
        <v>599.33999999999992</v>
      </c>
      <c r="I5284" s="4">
        <v>3</v>
      </c>
      <c r="J5284" s="2" t="s">
        <v>70</v>
      </c>
      <c r="K5284" s="1">
        <f>Tabelle111[[#This Row],[Menge kg Nges]]/1000</f>
        <v>1.1029800000000001</v>
      </c>
      <c r="L5284" s="1">
        <f>Tabelle111[[#This Row],[Menge kg P2O5]]/1000</f>
        <v>0.59933999999999987</v>
      </c>
      <c r="M5284" s="1">
        <f>Tabelle111[[#This Row],[Menge t Nges]]/Tabelle111[[#This Row],[Anzahl Lieferscheine]]</f>
        <v>0.36766000000000004</v>
      </c>
      <c r="N5284" s="1">
        <f>Tabelle111[[#This Row],[Menge t P2O5]]/Tabelle111[[#This Row],[Anzahl Lieferscheine]]</f>
        <v>0.19977999999999996</v>
      </c>
    </row>
    <row r="5285" spans="1:14" x14ac:dyDescent="0.2">
      <c r="A5285" s="2" t="s">
        <v>33</v>
      </c>
      <c r="B5285" s="2" t="s">
        <v>29</v>
      </c>
      <c r="C5285" s="2" t="s">
        <v>25</v>
      </c>
      <c r="D5285" s="2" t="s">
        <v>25</v>
      </c>
      <c r="E5285" s="2" t="s">
        <v>26</v>
      </c>
      <c r="F5285" s="2" t="s">
        <v>61</v>
      </c>
      <c r="G5285" s="1">
        <v>6232.0500000000011</v>
      </c>
      <c r="H5285" s="1">
        <v>2234.89</v>
      </c>
      <c r="I5285" s="4">
        <v>9</v>
      </c>
      <c r="J5285" s="2" t="s">
        <v>70</v>
      </c>
      <c r="K5285" s="1">
        <f>Tabelle111[[#This Row],[Menge kg Nges]]/1000</f>
        <v>6.232050000000001</v>
      </c>
      <c r="L5285" s="1">
        <f>Tabelle111[[#This Row],[Menge kg P2O5]]/1000</f>
        <v>2.23489</v>
      </c>
      <c r="M5285" s="1">
        <f>Tabelle111[[#This Row],[Menge t Nges]]/Tabelle111[[#This Row],[Anzahl Lieferscheine]]</f>
        <v>0.69245000000000012</v>
      </c>
      <c r="N5285" s="1">
        <f>Tabelle111[[#This Row],[Menge t P2O5]]/Tabelle111[[#This Row],[Anzahl Lieferscheine]]</f>
        <v>0.2483211111111111</v>
      </c>
    </row>
    <row r="5286" spans="1:14" x14ac:dyDescent="0.2">
      <c r="A5286" s="2" t="s">
        <v>33</v>
      </c>
      <c r="B5286" s="2" t="s">
        <v>32</v>
      </c>
      <c r="C5286" s="2" t="s">
        <v>6</v>
      </c>
      <c r="D5286" s="2" t="s">
        <v>15</v>
      </c>
      <c r="E5286" s="2" t="s">
        <v>20</v>
      </c>
      <c r="F5286" s="2" t="s">
        <v>61</v>
      </c>
      <c r="G5286" s="1">
        <v>215.8</v>
      </c>
      <c r="H5286" s="1">
        <v>190.9</v>
      </c>
      <c r="I5286" s="4">
        <v>2</v>
      </c>
      <c r="J5286" s="2" t="s">
        <v>70</v>
      </c>
      <c r="K5286" s="1">
        <f>Tabelle111[[#This Row],[Menge kg Nges]]/1000</f>
        <v>0.21580000000000002</v>
      </c>
      <c r="L5286" s="1">
        <f>Tabelle111[[#This Row],[Menge kg P2O5]]/1000</f>
        <v>0.19090000000000001</v>
      </c>
      <c r="M5286" s="1">
        <f>Tabelle111[[#This Row],[Menge t Nges]]/Tabelle111[[#This Row],[Anzahl Lieferscheine]]</f>
        <v>0.10790000000000001</v>
      </c>
      <c r="N5286" s="1">
        <f>Tabelle111[[#This Row],[Menge t P2O5]]/Tabelle111[[#This Row],[Anzahl Lieferscheine]]</f>
        <v>9.5450000000000007E-2</v>
      </c>
    </row>
    <row r="5287" spans="1:14" x14ac:dyDescent="0.2">
      <c r="A5287" s="2" t="s">
        <v>33</v>
      </c>
      <c r="B5287" s="2" t="s">
        <v>32</v>
      </c>
      <c r="C5287" s="2" t="s">
        <v>25</v>
      </c>
      <c r="D5287" s="2" t="s">
        <v>25</v>
      </c>
      <c r="E5287" s="2" t="s">
        <v>26</v>
      </c>
      <c r="F5287" s="2" t="s">
        <v>61</v>
      </c>
      <c r="G5287" s="1">
        <v>18495.460000000006</v>
      </c>
      <c r="H5287" s="1">
        <v>8255.2300000000032</v>
      </c>
      <c r="I5287" s="4">
        <v>48</v>
      </c>
      <c r="J5287" s="2" t="s">
        <v>70</v>
      </c>
      <c r="K5287" s="1">
        <f>Tabelle111[[#This Row],[Menge kg Nges]]/1000</f>
        <v>18.495460000000005</v>
      </c>
      <c r="L5287" s="1">
        <f>Tabelle111[[#This Row],[Menge kg P2O5]]/1000</f>
        <v>8.2552300000000027</v>
      </c>
      <c r="M5287" s="1">
        <f>Tabelle111[[#This Row],[Menge t Nges]]/Tabelle111[[#This Row],[Anzahl Lieferscheine]]</f>
        <v>0.38532208333333345</v>
      </c>
      <c r="N5287" s="1">
        <f>Tabelle111[[#This Row],[Menge t P2O5]]/Tabelle111[[#This Row],[Anzahl Lieferscheine]]</f>
        <v>0.17198395833333338</v>
      </c>
    </row>
    <row r="5288" spans="1:14" x14ac:dyDescent="0.2">
      <c r="A5288" s="2" t="s">
        <v>33</v>
      </c>
      <c r="B5288" s="2" t="s">
        <v>33</v>
      </c>
      <c r="C5288" s="2" t="s">
        <v>6</v>
      </c>
      <c r="D5288" s="2" t="s">
        <v>7</v>
      </c>
      <c r="E5288" s="2" t="s">
        <v>8</v>
      </c>
      <c r="F5288" s="2" t="s">
        <v>61</v>
      </c>
      <c r="G5288" s="1">
        <v>31645.499999999996</v>
      </c>
      <c r="H5288" s="1">
        <v>11771.25</v>
      </c>
      <c r="I5288" s="4">
        <v>66</v>
      </c>
      <c r="J5288" s="2" t="s">
        <v>70</v>
      </c>
      <c r="K5288" s="1">
        <f>Tabelle111[[#This Row],[Menge kg Nges]]/1000</f>
        <v>31.645499999999995</v>
      </c>
      <c r="L5288" s="1">
        <f>Tabelle111[[#This Row],[Menge kg P2O5]]/1000</f>
        <v>11.77125</v>
      </c>
      <c r="M5288" s="1">
        <f>Tabelle111[[#This Row],[Menge t Nges]]/Tabelle111[[#This Row],[Anzahl Lieferscheine]]</f>
        <v>0.47947727272727264</v>
      </c>
      <c r="N5288" s="1">
        <f>Tabelle111[[#This Row],[Menge t P2O5]]/Tabelle111[[#This Row],[Anzahl Lieferscheine]]</f>
        <v>0.17835227272727272</v>
      </c>
    </row>
    <row r="5289" spans="1:14" x14ac:dyDescent="0.2">
      <c r="A5289" s="2" t="s">
        <v>33</v>
      </c>
      <c r="B5289" s="2" t="s">
        <v>33</v>
      </c>
      <c r="C5289" s="2" t="s">
        <v>6</v>
      </c>
      <c r="D5289" s="2" t="s">
        <v>7</v>
      </c>
      <c r="E5289" s="2" t="s">
        <v>9</v>
      </c>
      <c r="F5289" s="2" t="s">
        <v>61</v>
      </c>
      <c r="G5289" s="1">
        <v>25801.1</v>
      </c>
      <c r="H5289" s="1">
        <v>10801.15</v>
      </c>
      <c r="I5289" s="4">
        <v>101</v>
      </c>
      <c r="J5289" s="2" t="s">
        <v>70</v>
      </c>
      <c r="K5289" s="1">
        <f>Tabelle111[[#This Row],[Menge kg Nges]]/1000</f>
        <v>25.801099999999998</v>
      </c>
      <c r="L5289" s="1">
        <f>Tabelle111[[#This Row],[Menge kg P2O5]]/1000</f>
        <v>10.80115</v>
      </c>
      <c r="M5289" s="1">
        <f>Tabelle111[[#This Row],[Menge t Nges]]/Tabelle111[[#This Row],[Anzahl Lieferscheine]]</f>
        <v>0.25545643564356435</v>
      </c>
      <c r="N5289" s="1">
        <f>Tabelle111[[#This Row],[Menge t P2O5]]/Tabelle111[[#This Row],[Anzahl Lieferscheine]]</f>
        <v>0.10694207920792079</v>
      </c>
    </row>
    <row r="5290" spans="1:14" x14ac:dyDescent="0.2">
      <c r="A5290" s="2" t="s">
        <v>33</v>
      </c>
      <c r="B5290" s="2" t="s">
        <v>33</v>
      </c>
      <c r="C5290" s="2" t="s">
        <v>6</v>
      </c>
      <c r="D5290" s="2" t="s">
        <v>7</v>
      </c>
      <c r="E5290" s="2" t="s">
        <v>10</v>
      </c>
      <c r="F5290" s="2" t="s">
        <v>61</v>
      </c>
      <c r="G5290" s="1">
        <v>466.55</v>
      </c>
      <c r="H5290" s="1">
        <v>184.45</v>
      </c>
      <c r="I5290" s="4">
        <v>3</v>
      </c>
      <c r="J5290" s="2" t="s">
        <v>70</v>
      </c>
      <c r="K5290" s="1">
        <f>Tabelle111[[#This Row],[Menge kg Nges]]/1000</f>
        <v>0.46655000000000002</v>
      </c>
      <c r="L5290" s="1">
        <f>Tabelle111[[#This Row],[Menge kg P2O5]]/1000</f>
        <v>0.18444999999999998</v>
      </c>
      <c r="M5290" s="1">
        <f>Tabelle111[[#This Row],[Menge t Nges]]/Tabelle111[[#This Row],[Anzahl Lieferscheine]]</f>
        <v>0.15551666666666666</v>
      </c>
      <c r="N5290" s="1">
        <f>Tabelle111[[#This Row],[Menge t P2O5]]/Tabelle111[[#This Row],[Anzahl Lieferscheine]]</f>
        <v>6.1483333333333327E-2</v>
      </c>
    </row>
    <row r="5291" spans="1:14" x14ac:dyDescent="0.2">
      <c r="A5291" s="2" t="s">
        <v>33</v>
      </c>
      <c r="B5291" s="2" t="s">
        <v>33</v>
      </c>
      <c r="C5291" s="2" t="s">
        <v>6</v>
      </c>
      <c r="D5291" s="2" t="s">
        <v>7</v>
      </c>
      <c r="E5291" s="2" t="s">
        <v>11</v>
      </c>
      <c r="F5291" s="2" t="s">
        <v>61</v>
      </c>
      <c r="G5291" s="1">
        <v>4054.9000000000005</v>
      </c>
      <c r="H5291" s="1">
        <v>1882.08</v>
      </c>
      <c r="I5291" s="4">
        <v>18</v>
      </c>
      <c r="J5291" s="2" t="s">
        <v>70</v>
      </c>
      <c r="K5291" s="1">
        <f>Tabelle111[[#This Row],[Menge kg Nges]]/1000</f>
        <v>4.0549000000000008</v>
      </c>
      <c r="L5291" s="1">
        <f>Tabelle111[[#This Row],[Menge kg P2O5]]/1000</f>
        <v>1.88208</v>
      </c>
      <c r="M5291" s="1">
        <f>Tabelle111[[#This Row],[Menge t Nges]]/Tabelle111[[#This Row],[Anzahl Lieferscheine]]</f>
        <v>0.22527222222222226</v>
      </c>
      <c r="N5291" s="1">
        <f>Tabelle111[[#This Row],[Menge t P2O5]]/Tabelle111[[#This Row],[Anzahl Lieferscheine]]</f>
        <v>0.10456</v>
      </c>
    </row>
    <row r="5292" spans="1:14" x14ac:dyDescent="0.2">
      <c r="A5292" s="2" t="s">
        <v>33</v>
      </c>
      <c r="B5292" s="2" t="s">
        <v>33</v>
      </c>
      <c r="C5292" s="2" t="s">
        <v>6</v>
      </c>
      <c r="D5292" s="2" t="s">
        <v>7</v>
      </c>
      <c r="E5292" s="2" t="s">
        <v>12</v>
      </c>
      <c r="F5292" s="2" t="s">
        <v>61</v>
      </c>
      <c r="G5292" s="1">
        <v>6966.11</v>
      </c>
      <c r="H5292" s="1">
        <v>2593.46</v>
      </c>
      <c r="I5292" s="4">
        <v>24</v>
      </c>
      <c r="J5292" s="2" t="s">
        <v>70</v>
      </c>
      <c r="K5292" s="1">
        <f>Tabelle111[[#This Row],[Menge kg Nges]]/1000</f>
        <v>6.9661099999999996</v>
      </c>
      <c r="L5292" s="1">
        <f>Tabelle111[[#This Row],[Menge kg P2O5]]/1000</f>
        <v>2.5934599999999999</v>
      </c>
      <c r="M5292" s="1">
        <f>Tabelle111[[#This Row],[Menge t Nges]]/Tabelle111[[#This Row],[Anzahl Lieferscheine]]</f>
        <v>0.29025458333333332</v>
      </c>
      <c r="N5292" s="1">
        <f>Tabelle111[[#This Row],[Menge t P2O5]]/Tabelle111[[#This Row],[Anzahl Lieferscheine]]</f>
        <v>0.10806083333333333</v>
      </c>
    </row>
    <row r="5293" spans="1:14" x14ac:dyDescent="0.2">
      <c r="A5293" s="2" t="s">
        <v>33</v>
      </c>
      <c r="B5293" s="2" t="s">
        <v>33</v>
      </c>
      <c r="C5293" s="2" t="s">
        <v>6</v>
      </c>
      <c r="D5293" s="2" t="s">
        <v>7</v>
      </c>
      <c r="E5293" s="2" t="s">
        <v>13</v>
      </c>
      <c r="F5293" s="2" t="s">
        <v>61</v>
      </c>
      <c r="G5293" s="1">
        <v>8362.7000000000007</v>
      </c>
      <c r="H5293" s="1">
        <v>4755.0599999999995</v>
      </c>
      <c r="I5293" s="4">
        <v>30</v>
      </c>
      <c r="J5293" s="2" t="s">
        <v>70</v>
      </c>
      <c r="K5293" s="1">
        <f>Tabelle111[[#This Row],[Menge kg Nges]]/1000</f>
        <v>8.3627000000000002</v>
      </c>
      <c r="L5293" s="1">
        <f>Tabelle111[[#This Row],[Menge kg P2O5]]/1000</f>
        <v>4.7550599999999994</v>
      </c>
      <c r="M5293" s="1">
        <f>Tabelle111[[#This Row],[Menge t Nges]]/Tabelle111[[#This Row],[Anzahl Lieferscheine]]</f>
        <v>0.27875666666666665</v>
      </c>
      <c r="N5293" s="1">
        <f>Tabelle111[[#This Row],[Menge t P2O5]]/Tabelle111[[#This Row],[Anzahl Lieferscheine]]</f>
        <v>0.15850199999999998</v>
      </c>
    </row>
    <row r="5294" spans="1:14" x14ac:dyDescent="0.2">
      <c r="A5294" s="2" t="s">
        <v>33</v>
      </c>
      <c r="B5294" s="2" t="s">
        <v>33</v>
      </c>
      <c r="C5294" s="2" t="s">
        <v>6</v>
      </c>
      <c r="D5294" s="2" t="s">
        <v>7</v>
      </c>
      <c r="E5294" s="2" t="s">
        <v>14</v>
      </c>
      <c r="F5294" s="2" t="s">
        <v>61</v>
      </c>
      <c r="G5294" s="1">
        <v>9455.4900000000016</v>
      </c>
      <c r="H5294" s="1">
        <v>4980.04</v>
      </c>
      <c r="I5294" s="4">
        <v>33</v>
      </c>
      <c r="J5294" s="2" t="s">
        <v>70</v>
      </c>
      <c r="K5294" s="1">
        <f>Tabelle111[[#This Row],[Menge kg Nges]]/1000</f>
        <v>9.4554900000000011</v>
      </c>
      <c r="L5294" s="1">
        <f>Tabelle111[[#This Row],[Menge kg P2O5]]/1000</f>
        <v>4.9800399999999998</v>
      </c>
      <c r="M5294" s="1">
        <f>Tabelle111[[#This Row],[Menge t Nges]]/Tabelle111[[#This Row],[Anzahl Lieferscheine]]</f>
        <v>0.28653000000000001</v>
      </c>
      <c r="N5294" s="1">
        <f>Tabelle111[[#This Row],[Menge t P2O5]]/Tabelle111[[#This Row],[Anzahl Lieferscheine]]</f>
        <v>0.15091030303030303</v>
      </c>
    </row>
    <row r="5295" spans="1:14" x14ac:dyDescent="0.2">
      <c r="A5295" s="2" t="s">
        <v>33</v>
      </c>
      <c r="B5295" s="2" t="s">
        <v>33</v>
      </c>
      <c r="C5295" s="2" t="s">
        <v>6</v>
      </c>
      <c r="D5295" s="2" t="s">
        <v>15</v>
      </c>
      <c r="E5295" s="2" t="s">
        <v>8</v>
      </c>
      <c r="F5295" s="2" t="s">
        <v>61</v>
      </c>
      <c r="G5295" s="1">
        <v>737.8</v>
      </c>
      <c r="H5295" s="1">
        <v>629.29999999999995</v>
      </c>
      <c r="I5295" s="4">
        <v>1</v>
      </c>
      <c r="J5295" s="2" t="s">
        <v>70</v>
      </c>
      <c r="K5295" s="1">
        <f>Tabelle111[[#This Row],[Menge kg Nges]]/1000</f>
        <v>0.7377999999999999</v>
      </c>
      <c r="L5295" s="1">
        <f>Tabelle111[[#This Row],[Menge kg P2O5]]/1000</f>
        <v>0.62929999999999997</v>
      </c>
      <c r="M5295" s="1">
        <f>Tabelle111[[#This Row],[Menge t Nges]]/Tabelle111[[#This Row],[Anzahl Lieferscheine]]</f>
        <v>0.7377999999999999</v>
      </c>
      <c r="N5295" s="1">
        <f>Tabelle111[[#This Row],[Menge t P2O5]]/Tabelle111[[#This Row],[Anzahl Lieferscheine]]</f>
        <v>0.62929999999999997</v>
      </c>
    </row>
    <row r="5296" spans="1:14" x14ac:dyDescent="0.2">
      <c r="A5296" s="2" t="s">
        <v>33</v>
      </c>
      <c r="B5296" s="2" t="s">
        <v>33</v>
      </c>
      <c r="C5296" s="2" t="s">
        <v>6</v>
      </c>
      <c r="D5296" s="2" t="s">
        <v>15</v>
      </c>
      <c r="E5296" s="2" t="s">
        <v>18</v>
      </c>
      <c r="F5296" s="2" t="s">
        <v>61</v>
      </c>
      <c r="G5296" s="1">
        <v>14832.86</v>
      </c>
      <c r="H5296" s="1">
        <v>10484.91</v>
      </c>
      <c r="I5296" s="4">
        <v>55</v>
      </c>
      <c r="J5296" s="2" t="s">
        <v>70</v>
      </c>
      <c r="K5296" s="1">
        <f>Tabelle111[[#This Row],[Menge kg Nges]]/1000</f>
        <v>14.83286</v>
      </c>
      <c r="L5296" s="1">
        <f>Tabelle111[[#This Row],[Menge kg P2O5]]/1000</f>
        <v>10.484909999999999</v>
      </c>
      <c r="M5296" s="1">
        <f>Tabelle111[[#This Row],[Menge t Nges]]/Tabelle111[[#This Row],[Anzahl Lieferscheine]]</f>
        <v>0.26968836363636361</v>
      </c>
      <c r="N5296" s="1">
        <f>Tabelle111[[#This Row],[Menge t P2O5]]/Tabelle111[[#This Row],[Anzahl Lieferscheine]]</f>
        <v>0.19063472727272726</v>
      </c>
    </row>
    <row r="5297" spans="1:14" x14ac:dyDescent="0.2">
      <c r="A5297" s="2" t="s">
        <v>33</v>
      </c>
      <c r="B5297" s="2" t="s">
        <v>33</v>
      </c>
      <c r="C5297" s="2" t="s">
        <v>6</v>
      </c>
      <c r="D5297" s="2" t="s">
        <v>15</v>
      </c>
      <c r="E5297" s="2" t="s">
        <v>19</v>
      </c>
      <c r="F5297" s="2" t="s">
        <v>61</v>
      </c>
      <c r="G5297" s="1">
        <v>2904</v>
      </c>
      <c r="H5297" s="1">
        <v>2675.2000000000003</v>
      </c>
      <c r="I5297" s="4">
        <v>8</v>
      </c>
      <c r="J5297" s="2" t="s">
        <v>70</v>
      </c>
      <c r="K5297" s="1">
        <f>Tabelle111[[#This Row],[Menge kg Nges]]/1000</f>
        <v>2.9039999999999999</v>
      </c>
      <c r="L5297" s="1">
        <f>Tabelle111[[#This Row],[Menge kg P2O5]]/1000</f>
        <v>2.6752000000000002</v>
      </c>
      <c r="M5297" s="1">
        <f>Tabelle111[[#This Row],[Menge t Nges]]/Tabelle111[[#This Row],[Anzahl Lieferscheine]]</f>
        <v>0.36299999999999999</v>
      </c>
      <c r="N5297" s="1">
        <f>Tabelle111[[#This Row],[Menge t P2O5]]/Tabelle111[[#This Row],[Anzahl Lieferscheine]]</f>
        <v>0.33440000000000003</v>
      </c>
    </row>
    <row r="5298" spans="1:14" x14ac:dyDescent="0.2">
      <c r="A5298" s="2" t="s">
        <v>33</v>
      </c>
      <c r="B5298" s="2" t="s">
        <v>33</v>
      </c>
      <c r="C5298" s="2" t="s">
        <v>6</v>
      </c>
      <c r="D5298" s="2" t="s">
        <v>15</v>
      </c>
      <c r="E5298" s="2" t="s">
        <v>20</v>
      </c>
      <c r="F5298" s="2" t="s">
        <v>61</v>
      </c>
      <c r="G5298" s="1">
        <v>4764.66</v>
      </c>
      <c r="H5298" s="1">
        <v>3334.6</v>
      </c>
      <c r="I5298" s="4">
        <v>46</v>
      </c>
      <c r="J5298" s="2" t="s">
        <v>70</v>
      </c>
      <c r="K5298" s="1">
        <f>Tabelle111[[#This Row],[Menge kg Nges]]/1000</f>
        <v>4.7646600000000001</v>
      </c>
      <c r="L5298" s="1">
        <f>Tabelle111[[#This Row],[Menge kg P2O5]]/1000</f>
        <v>3.3346</v>
      </c>
      <c r="M5298" s="1">
        <f>Tabelle111[[#This Row],[Menge t Nges]]/Tabelle111[[#This Row],[Anzahl Lieferscheine]]</f>
        <v>0.10357956521739131</v>
      </c>
      <c r="N5298" s="1">
        <f>Tabelle111[[#This Row],[Menge t P2O5]]/Tabelle111[[#This Row],[Anzahl Lieferscheine]]</f>
        <v>7.2491304347826094E-2</v>
      </c>
    </row>
    <row r="5299" spans="1:14" x14ac:dyDescent="0.2">
      <c r="A5299" s="2" t="s">
        <v>33</v>
      </c>
      <c r="B5299" s="2" t="s">
        <v>33</v>
      </c>
      <c r="C5299" s="2" t="s">
        <v>6</v>
      </c>
      <c r="D5299" s="2" t="s">
        <v>15</v>
      </c>
      <c r="E5299" s="2" t="s">
        <v>21</v>
      </c>
      <c r="F5299" s="2" t="s">
        <v>61</v>
      </c>
      <c r="G5299" s="1">
        <v>3867.1500000000005</v>
      </c>
      <c r="H5299" s="1">
        <v>2203.5</v>
      </c>
      <c r="I5299" s="4">
        <v>14</v>
      </c>
      <c r="J5299" s="2" t="s">
        <v>70</v>
      </c>
      <c r="K5299" s="1">
        <f>Tabelle111[[#This Row],[Menge kg Nges]]/1000</f>
        <v>3.8671500000000005</v>
      </c>
      <c r="L5299" s="1">
        <f>Tabelle111[[#This Row],[Menge kg P2O5]]/1000</f>
        <v>2.2035</v>
      </c>
      <c r="M5299" s="1">
        <f>Tabelle111[[#This Row],[Menge t Nges]]/Tabelle111[[#This Row],[Anzahl Lieferscheine]]</f>
        <v>0.27622500000000005</v>
      </c>
      <c r="N5299" s="1">
        <f>Tabelle111[[#This Row],[Menge t P2O5]]/Tabelle111[[#This Row],[Anzahl Lieferscheine]]</f>
        <v>0.15739285714285714</v>
      </c>
    </row>
    <row r="5300" spans="1:14" x14ac:dyDescent="0.2">
      <c r="A5300" s="2" t="s">
        <v>33</v>
      </c>
      <c r="B5300" s="2" t="s">
        <v>33</v>
      </c>
      <c r="C5300" s="2" t="s">
        <v>6</v>
      </c>
      <c r="D5300" s="2" t="s">
        <v>15</v>
      </c>
      <c r="E5300" s="2" t="s">
        <v>9</v>
      </c>
      <c r="F5300" s="2" t="s">
        <v>61</v>
      </c>
      <c r="G5300" s="1">
        <v>73.599999999999994</v>
      </c>
      <c r="H5300" s="1">
        <v>33</v>
      </c>
      <c r="I5300" s="4">
        <v>1</v>
      </c>
      <c r="J5300" s="2" t="s">
        <v>70</v>
      </c>
      <c r="K5300" s="1">
        <f>Tabelle111[[#This Row],[Menge kg Nges]]/1000</f>
        <v>7.3599999999999999E-2</v>
      </c>
      <c r="L5300" s="1">
        <f>Tabelle111[[#This Row],[Menge kg P2O5]]/1000</f>
        <v>3.3000000000000002E-2</v>
      </c>
      <c r="M5300" s="1">
        <f>Tabelle111[[#This Row],[Menge t Nges]]/Tabelle111[[#This Row],[Anzahl Lieferscheine]]</f>
        <v>7.3599999999999999E-2</v>
      </c>
      <c r="N5300" s="1">
        <f>Tabelle111[[#This Row],[Menge t P2O5]]/Tabelle111[[#This Row],[Anzahl Lieferscheine]]</f>
        <v>3.3000000000000002E-2</v>
      </c>
    </row>
    <row r="5301" spans="1:14" x14ac:dyDescent="0.2">
      <c r="A5301" s="2" t="s">
        <v>33</v>
      </c>
      <c r="B5301" s="2" t="s">
        <v>33</v>
      </c>
      <c r="C5301" s="2" t="s">
        <v>6</v>
      </c>
      <c r="D5301" s="2" t="s">
        <v>15</v>
      </c>
      <c r="E5301" s="2" t="s">
        <v>23</v>
      </c>
      <c r="F5301" s="2" t="s">
        <v>61</v>
      </c>
      <c r="G5301" s="1">
        <v>233.7</v>
      </c>
      <c r="H5301" s="1">
        <v>105.45</v>
      </c>
      <c r="I5301" s="4">
        <v>1</v>
      </c>
      <c r="J5301" s="2" t="s">
        <v>70</v>
      </c>
      <c r="K5301" s="1">
        <f>Tabelle111[[#This Row],[Menge kg Nges]]/1000</f>
        <v>0.23369999999999999</v>
      </c>
      <c r="L5301" s="1">
        <f>Tabelle111[[#This Row],[Menge kg P2O5]]/1000</f>
        <v>0.10545</v>
      </c>
      <c r="M5301" s="1">
        <f>Tabelle111[[#This Row],[Menge t Nges]]/Tabelle111[[#This Row],[Anzahl Lieferscheine]]</f>
        <v>0.23369999999999999</v>
      </c>
      <c r="N5301" s="1">
        <f>Tabelle111[[#This Row],[Menge t P2O5]]/Tabelle111[[#This Row],[Anzahl Lieferscheine]]</f>
        <v>0.10545</v>
      </c>
    </row>
    <row r="5302" spans="1:14" x14ac:dyDescent="0.2">
      <c r="A5302" s="2" t="s">
        <v>33</v>
      </c>
      <c r="B5302" s="2" t="s">
        <v>33</v>
      </c>
      <c r="C5302" s="2" t="s">
        <v>6</v>
      </c>
      <c r="D5302" s="2" t="s">
        <v>15</v>
      </c>
      <c r="E5302" s="2" t="s">
        <v>12</v>
      </c>
      <c r="F5302" s="2" t="s">
        <v>61</v>
      </c>
      <c r="G5302" s="1">
        <v>245.7</v>
      </c>
      <c r="H5302" s="1">
        <v>220.5</v>
      </c>
      <c r="I5302" s="4">
        <v>1</v>
      </c>
      <c r="J5302" s="2" t="s">
        <v>70</v>
      </c>
      <c r="K5302" s="1">
        <f>Tabelle111[[#This Row],[Menge kg Nges]]/1000</f>
        <v>0.2457</v>
      </c>
      <c r="L5302" s="1">
        <f>Tabelle111[[#This Row],[Menge kg P2O5]]/1000</f>
        <v>0.2205</v>
      </c>
      <c r="M5302" s="1">
        <f>Tabelle111[[#This Row],[Menge t Nges]]/Tabelle111[[#This Row],[Anzahl Lieferscheine]]</f>
        <v>0.2457</v>
      </c>
      <c r="N5302" s="1">
        <f>Tabelle111[[#This Row],[Menge t P2O5]]/Tabelle111[[#This Row],[Anzahl Lieferscheine]]</f>
        <v>0.2205</v>
      </c>
    </row>
    <row r="5303" spans="1:14" x14ac:dyDescent="0.2">
      <c r="A5303" s="2" t="s">
        <v>33</v>
      </c>
      <c r="B5303" s="2" t="s">
        <v>33</v>
      </c>
      <c r="C5303" s="2" t="s">
        <v>6</v>
      </c>
      <c r="D5303" s="2" t="s">
        <v>15</v>
      </c>
      <c r="E5303" s="2" t="s">
        <v>13</v>
      </c>
      <c r="F5303" s="2" t="s">
        <v>61</v>
      </c>
      <c r="G5303" s="1">
        <v>378</v>
      </c>
      <c r="H5303" s="1">
        <v>552</v>
      </c>
      <c r="I5303" s="4">
        <v>2</v>
      </c>
      <c r="J5303" s="2" t="s">
        <v>70</v>
      </c>
      <c r="K5303" s="1">
        <f>Tabelle111[[#This Row],[Menge kg Nges]]/1000</f>
        <v>0.378</v>
      </c>
      <c r="L5303" s="1">
        <f>Tabelle111[[#This Row],[Menge kg P2O5]]/1000</f>
        <v>0.55200000000000005</v>
      </c>
      <c r="M5303" s="1">
        <f>Tabelle111[[#This Row],[Menge t Nges]]/Tabelle111[[#This Row],[Anzahl Lieferscheine]]</f>
        <v>0.189</v>
      </c>
      <c r="N5303" s="1">
        <f>Tabelle111[[#This Row],[Menge t P2O5]]/Tabelle111[[#This Row],[Anzahl Lieferscheine]]</f>
        <v>0.27600000000000002</v>
      </c>
    </row>
    <row r="5304" spans="1:14" x14ac:dyDescent="0.2">
      <c r="A5304" s="2" t="s">
        <v>33</v>
      </c>
      <c r="B5304" s="2" t="s">
        <v>33</v>
      </c>
      <c r="C5304" s="2" t="s">
        <v>25</v>
      </c>
      <c r="D5304" s="2" t="s">
        <v>25</v>
      </c>
      <c r="E5304" s="2" t="s">
        <v>26</v>
      </c>
      <c r="F5304" s="2" t="s">
        <v>61</v>
      </c>
      <c r="G5304" s="1">
        <v>33037.900000000009</v>
      </c>
      <c r="H5304" s="1">
        <v>16146.660000000003</v>
      </c>
      <c r="I5304" s="4">
        <v>112</v>
      </c>
      <c r="J5304" s="2" t="s">
        <v>70</v>
      </c>
      <c r="K5304" s="1">
        <f>Tabelle111[[#This Row],[Menge kg Nges]]/1000</f>
        <v>33.037900000000008</v>
      </c>
      <c r="L5304" s="1">
        <f>Tabelle111[[#This Row],[Menge kg P2O5]]/1000</f>
        <v>16.146660000000004</v>
      </c>
      <c r="M5304" s="1">
        <f>Tabelle111[[#This Row],[Menge t Nges]]/Tabelle111[[#This Row],[Anzahl Lieferscheine]]</f>
        <v>0.29498125000000008</v>
      </c>
      <c r="N5304" s="1">
        <f>Tabelle111[[#This Row],[Menge t P2O5]]/Tabelle111[[#This Row],[Anzahl Lieferscheine]]</f>
        <v>0.14416660714285717</v>
      </c>
    </row>
    <row r="5305" spans="1:14" x14ac:dyDescent="0.2">
      <c r="A5305" s="2" t="s">
        <v>33</v>
      </c>
      <c r="B5305" s="2" t="s">
        <v>46</v>
      </c>
      <c r="C5305" s="2" t="s">
        <v>25</v>
      </c>
      <c r="D5305" s="2" t="s">
        <v>25</v>
      </c>
      <c r="E5305" s="2" t="s">
        <v>26</v>
      </c>
      <c r="F5305" s="2" t="s">
        <v>61</v>
      </c>
      <c r="G5305" s="1">
        <v>3658.34</v>
      </c>
      <c r="H5305" s="1">
        <v>1325.72</v>
      </c>
      <c r="I5305" s="4">
        <v>4</v>
      </c>
      <c r="J5305" s="2" t="s">
        <v>70</v>
      </c>
      <c r="K5305" s="1">
        <f>Tabelle111[[#This Row],[Menge kg Nges]]/1000</f>
        <v>3.6583399999999999</v>
      </c>
      <c r="L5305" s="1">
        <f>Tabelle111[[#This Row],[Menge kg P2O5]]/1000</f>
        <v>1.32572</v>
      </c>
      <c r="M5305" s="1">
        <f>Tabelle111[[#This Row],[Menge t Nges]]/Tabelle111[[#This Row],[Anzahl Lieferscheine]]</f>
        <v>0.91458499999999998</v>
      </c>
      <c r="N5305" s="1">
        <f>Tabelle111[[#This Row],[Menge t P2O5]]/Tabelle111[[#This Row],[Anzahl Lieferscheine]]</f>
        <v>0.33143</v>
      </c>
    </row>
    <row r="5306" spans="1:14" x14ac:dyDescent="0.2">
      <c r="A5306" s="2" t="s">
        <v>33</v>
      </c>
      <c r="B5306" s="2" t="s">
        <v>34</v>
      </c>
      <c r="C5306" s="2" t="s">
        <v>6</v>
      </c>
      <c r="D5306" s="2" t="s">
        <v>7</v>
      </c>
      <c r="E5306" s="2" t="s">
        <v>13</v>
      </c>
      <c r="F5306" s="2" t="s">
        <v>61</v>
      </c>
      <c r="G5306" s="1">
        <v>112.8</v>
      </c>
      <c r="H5306" s="1">
        <v>70.8</v>
      </c>
      <c r="I5306" s="4">
        <v>1</v>
      </c>
      <c r="J5306" s="2" t="s">
        <v>70</v>
      </c>
      <c r="K5306" s="1">
        <f>Tabelle111[[#This Row],[Menge kg Nges]]/1000</f>
        <v>0.1128</v>
      </c>
      <c r="L5306" s="1">
        <f>Tabelle111[[#This Row],[Menge kg P2O5]]/1000</f>
        <v>7.0800000000000002E-2</v>
      </c>
      <c r="M5306" s="1">
        <f>Tabelle111[[#This Row],[Menge t Nges]]/Tabelle111[[#This Row],[Anzahl Lieferscheine]]</f>
        <v>0.1128</v>
      </c>
      <c r="N5306" s="1">
        <f>Tabelle111[[#This Row],[Menge t P2O5]]/Tabelle111[[#This Row],[Anzahl Lieferscheine]]</f>
        <v>7.0800000000000002E-2</v>
      </c>
    </row>
    <row r="5307" spans="1:14" x14ac:dyDescent="0.2">
      <c r="A5307" s="2" t="s">
        <v>33</v>
      </c>
      <c r="B5307" s="2" t="s">
        <v>42</v>
      </c>
      <c r="C5307" s="2" t="s">
        <v>6</v>
      </c>
      <c r="D5307" s="2" t="s">
        <v>15</v>
      </c>
      <c r="E5307" s="2" t="s">
        <v>20</v>
      </c>
      <c r="F5307" s="2" t="s">
        <v>61</v>
      </c>
      <c r="G5307" s="1">
        <v>792</v>
      </c>
      <c r="H5307" s="1">
        <v>450</v>
      </c>
      <c r="I5307" s="4">
        <v>1</v>
      </c>
      <c r="J5307" s="2" t="s">
        <v>70</v>
      </c>
      <c r="K5307" s="1">
        <f>Tabelle111[[#This Row],[Menge kg Nges]]/1000</f>
        <v>0.79200000000000004</v>
      </c>
      <c r="L5307" s="1">
        <f>Tabelle111[[#This Row],[Menge kg P2O5]]/1000</f>
        <v>0.45</v>
      </c>
      <c r="M5307" s="1">
        <f>Tabelle111[[#This Row],[Menge t Nges]]/Tabelle111[[#This Row],[Anzahl Lieferscheine]]</f>
        <v>0.79200000000000004</v>
      </c>
      <c r="N5307" s="1">
        <f>Tabelle111[[#This Row],[Menge t P2O5]]/Tabelle111[[#This Row],[Anzahl Lieferscheine]]</f>
        <v>0.45</v>
      </c>
    </row>
    <row r="5308" spans="1:14" x14ac:dyDescent="0.2">
      <c r="A5308" s="2" t="s">
        <v>44</v>
      </c>
      <c r="B5308" s="2" t="s">
        <v>44</v>
      </c>
      <c r="C5308" s="2" t="s">
        <v>6</v>
      </c>
      <c r="D5308" s="2" t="s">
        <v>7</v>
      </c>
      <c r="E5308" s="2" t="s">
        <v>8</v>
      </c>
      <c r="F5308" s="2" t="s">
        <v>61</v>
      </c>
      <c r="G5308" s="1">
        <v>1206.54</v>
      </c>
      <c r="H5308" s="1">
        <v>567.66</v>
      </c>
      <c r="I5308" s="4">
        <v>6</v>
      </c>
      <c r="J5308" s="2" t="s">
        <v>70</v>
      </c>
      <c r="K5308" s="1">
        <f>Tabelle111[[#This Row],[Menge kg Nges]]/1000</f>
        <v>1.2065399999999999</v>
      </c>
      <c r="L5308" s="1">
        <f>Tabelle111[[#This Row],[Menge kg P2O5]]/1000</f>
        <v>0.56765999999999994</v>
      </c>
      <c r="M5308" s="1">
        <f>Tabelle111[[#This Row],[Menge t Nges]]/Tabelle111[[#This Row],[Anzahl Lieferscheine]]</f>
        <v>0.20108999999999999</v>
      </c>
      <c r="N5308" s="1">
        <f>Tabelle111[[#This Row],[Menge t P2O5]]/Tabelle111[[#This Row],[Anzahl Lieferscheine]]</f>
        <v>9.4609999999999986E-2</v>
      </c>
    </row>
    <row r="5309" spans="1:14" x14ac:dyDescent="0.2">
      <c r="A5309" s="2" t="s">
        <v>44</v>
      </c>
      <c r="B5309" s="2" t="s">
        <v>44</v>
      </c>
      <c r="C5309" s="2" t="s">
        <v>6</v>
      </c>
      <c r="D5309" s="2" t="s">
        <v>7</v>
      </c>
      <c r="E5309" s="2" t="s">
        <v>9</v>
      </c>
      <c r="F5309" s="2" t="s">
        <v>61</v>
      </c>
      <c r="G5309" s="1">
        <v>4558</v>
      </c>
      <c r="H5309" s="1">
        <v>1867.8000000000002</v>
      </c>
      <c r="I5309" s="4">
        <v>11</v>
      </c>
      <c r="J5309" s="2" t="s">
        <v>70</v>
      </c>
      <c r="K5309" s="1">
        <f>Tabelle111[[#This Row],[Menge kg Nges]]/1000</f>
        <v>4.5579999999999998</v>
      </c>
      <c r="L5309" s="1">
        <f>Tabelle111[[#This Row],[Menge kg P2O5]]/1000</f>
        <v>1.8678000000000001</v>
      </c>
      <c r="M5309" s="1">
        <f>Tabelle111[[#This Row],[Menge t Nges]]/Tabelle111[[#This Row],[Anzahl Lieferscheine]]</f>
        <v>0.41436363636363632</v>
      </c>
      <c r="N5309" s="1">
        <f>Tabelle111[[#This Row],[Menge t P2O5]]/Tabelle111[[#This Row],[Anzahl Lieferscheine]]</f>
        <v>0.16980000000000001</v>
      </c>
    </row>
    <row r="5310" spans="1:14" x14ac:dyDescent="0.2">
      <c r="A5310" s="2" t="s">
        <v>44</v>
      </c>
      <c r="B5310" s="2" t="s">
        <v>44</v>
      </c>
      <c r="C5310" s="2" t="s">
        <v>6</v>
      </c>
      <c r="D5310" s="2" t="s">
        <v>7</v>
      </c>
      <c r="E5310" s="2" t="s">
        <v>12</v>
      </c>
      <c r="F5310" s="2" t="s">
        <v>61</v>
      </c>
      <c r="G5310" s="1">
        <v>845</v>
      </c>
      <c r="H5310" s="1">
        <v>416</v>
      </c>
      <c r="I5310" s="4">
        <v>2</v>
      </c>
      <c r="J5310" s="2" t="s">
        <v>70</v>
      </c>
      <c r="K5310" s="1">
        <f>Tabelle111[[#This Row],[Menge kg Nges]]/1000</f>
        <v>0.84499999999999997</v>
      </c>
      <c r="L5310" s="1">
        <f>Tabelle111[[#This Row],[Menge kg P2O5]]/1000</f>
        <v>0.41599999999999998</v>
      </c>
      <c r="M5310" s="1">
        <f>Tabelle111[[#This Row],[Menge t Nges]]/Tabelle111[[#This Row],[Anzahl Lieferscheine]]</f>
        <v>0.42249999999999999</v>
      </c>
      <c r="N5310" s="1">
        <f>Tabelle111[[#This Row],[Menge t P2O5]]/Tabelle111[[#This Row],[Anzahl Lieferscheine]]</f>
        <v>0.20799999999999999</v>
      </c>
    </row>
    <row r="5311" spans="1:14" x14ac:dyDescent="0.2">
      <c r="A5311" s="2" t="s">
        <v>44</v>
      </c>
      <c r="B5311" s="2" t="s">
        <v>44</v>
      </c>
      <c r="C5311" s="2" t="s">
        <v>6</v>
      </c>
      <c r="D5311" s="2" t="s">
        <v>7</v>
      </c>
      <c r="E5311" s="2" t="s">
        <v>14</v>
      </c>
      <c r="F5311" s="2" t="s">
        <v>61</v>
      </c>
      <c r="G5311" s="1">
        <v>6844.5</v>
      </c>
      <c r="H5311" s="1">
        <v>2737.7999999999997</v>
      </c>
      <c r="I5311" s="4">
        <v>22</v>
      </c>
      <c r="J5311" s="2" t="s">
        <v>70</v>
      </c>
      <c r="K5311" s="1">
        <f>Tabelle111[[#This Row],[Menge kg Nges]]/1000</f>
        <v>6.8445</v>
      </c>
      <c r="L5311" s="1">
        <f>Tabelle111[[#This Row],[Menge kg P2O5]]/1000</f>
        <v>2.7377999999999996</v>
      </c>
      <c r="M5311" s="1">
        <f>Tabelle111[[#This Row],[Menge t Nges]]/Tabelle111[[#This Row],[Anzahl Lieferscheine]]</f>
        <v>0.31111363636363637</v>
      </c>
      <c r="N5311" s="1">
        <f>Tabelle111[[#This Row],[Menge t P2O5]]/Tabelle111[[#This Row],[Anzahl Lieferscheine]]</f>
        <v>0.12444545454545453</v>
      </c>
    </row>
    <row r="5312" spans="1:14" x14ac:dyDescent="0.2">
      <c r="A5312" s="2" t="s">
        <v>44</v>
      </c>
      <c r="B5312" s="2" t="s">
        <v>44</v>
      </c>
      <c r="C5312" s="2" t="s">
        <v>6</v>
      </c>
      <c r="D5312" s="2" t="s">
        <v>15</v>
      </c>
      <c r="E5312" s="2" t="s">
        <v>18</v>
      </c>
      <c r="F5312" s="2" t="s">
        <v>61</v>
      </c>
      <c r="G5312" s="1">
        <v>2352</v>
      </c>
      <c r="H5312" s="1">
        <v>1904</v>
      </c>
      <c r="I5312" s="4">
        <v>1</v>
      </c>
      <c r="J5312" s="2" t="s">
        <v>70</v>
      </c>
      <c r="K5312" s="1">
        <f>Tabelle111[[#This Row],[Menge kg Nges]]/1000</f>
        <v>2.3519999999999999</v>
      </c>
      <c r="L5312" s="1">
        <f>Tabelle111[[#This Row],[Menge kg P2O5]]/1000</f>
        <v>1.9039999999999999</v>
      </c>
      <c r="M5312" s="1">
        <f>Tabelle111[[#This Row],[Menge t Nges]]/Tabelle111[[#This Row],[Anzahl Lieferscheine]]</f>
        <v>2.3519999999999999</v>
      </c>
      <c r="N5312" s="1">
        <f>Tabelle111[[#This Row],[Menge t P2O5]]/Tabelle111[[#This Row],[Anzahl Lieferscheine]]</f>
        <v>1.9039999999999999</v>
      </c>
    </row>
    <row r="5313" spans="1:14" x14ac:dyDescent="0.2">
      <c r="A5313" s="2" t="s">
        <v>44</v>
      </c>
      <c r="B5313" s="2" t="s">
        <v>44</v>
      </c>
      <c r="C5313" s="2" t="s">
        <v>6</v>
      </c>
      <c r="D5313" s="2" t="s">
        <v>15</v>
      </c>
      <c r="E5313" s="2" t="s">
        <v>9</v>
      </c>
      <c r="F5313" s="2" t="s">
        <v>61</v>
      </c>
      <c r="G5313" s="1">
        <v>250.4</v>
      </c>
      <c r="H5313" s="1">
        <v>129.9</v>
      </c>
      <c r="I5313" s="4">
        <v>3</v>
      </c>
      <c r="J5313" s="2" t="s">
        <v>70</v>
      </c>
      <c r="K5313" s="1">
        <f>Tabelle111[[#This Row],[Menge kg Nges]]/1000</f>
        <v>0.25040000000000001</v>
      </c>
      <c r="L5313" s="1">
        <f>Tabelle111[[#This Row],[Menge kg P2O5]]/1000</f>
        <v>0.12990000000000002</v>
      </c>
      <c r="M5313" s="1">
        <f>Tabelle111[[#This Row],[Menge t Nges]]/Tabelle111[[#This Row],[Anzahl Lieferscheine]]</f>
        <v>8.3466666666666675E-2</v>
      </c>
      <c r="N5313" s="1">
        <f>Tabelle111[[#This Row],[Menge t P2O5]]/Tabelle111[[#This Row],[Anzahl Lieferscheine]]</f>
        <v>4.3300000000000005E-2</v>
      </c>
    </row>
    <row r="5314" spans="1:14" x14ac:dyDescent="0.2">
      <c r="A5314" s="2" t="s">
        <v>44</v>
      </c>
      <c r="B5314" s="2" t="s">
        <v>44</v>
      </c>
      <c r="C5314" s="2" t="s">
        <v>6</v>
      </c>
      <c r="D5314" s="2" t="s">
        <v>15</v>
      </c>
      <c r="E5314" s="2" t="s">
        <v>10</v>
      </c>
      <c r="F5314" s="2" t="s">
        <v>61</v>
      </c>
      <c r="G5314" s="1">
        <v>1020.6</v>
      </c>
      <c r="H5314" s="1">
        <v>435.96</v>
      </c>
      <c r="I5314" s="4">
        <v>5</v>
      </c>
      <c r="J5314" s="2" t="s">
        <v>70</v>
      </c>
      <c r="K5314" s="1">
        <f>Tabelle111[[#This Row],[Menge kg Nges]]/1000</f>
        <v>1.0206</v>
      </c>
      <c r="L5314" s="1">
        <f>Tabelle111[[#This Row],[Menge kg P2O5]]/1000</f>
        <v>0.43595999999999996</v>
      </c>
      <c r="M5314" s="1">
        <f>Tabelle111[[#This Row],[Menge t Nges]]/Tabelle111[[#This Row],[Anzahl Lieferscheine]]</f>
        <v>0.20412</v>
      </c>
      <c r="N5314" s="1">
        <f>Tabelle111[[#This Row],[Menge t P2O5]]/Tabelle111[[#This Row],[Anzahl Lieferscheine]]</f>
        <v>8.7191999999999992E-2</v>
      </c>
    </row>
    <row r="5315" spans="1:14" x14ac:dyDescent="0.2">
      <c r="A5315" s="2" t="s">
        <v>44</v>
      </c>
      <c r="B5315" s="2" t="s">
        <v>44</v>
      </c>
      <c r="C5315" s="2" t="s">
        <v>63</v>
      </c>
      <c r="D5315" s="2" t="s">
        <v>63</v>
      </c>
      <c r="E5315" s="2" t="s">
        <v>63</v>
      </c>
      <c r="F5315" s="2" t="s">
        <v>61</v>
      </c>
      <c r="G5315" s="1">
        <v>52.5</v>
      </c>
      <c r="H5315" s="1">
        <v>42.5</v>
      </c>
      <c r="I5315" s="4">
        <v>1</v>
      </c>
      <c r="J5315" s="2" t="s">
        <v>70</v>
      </c>
      <c r="K5315" s="1">
        <f>Tabelle111[[#This Row],[Menge kg Nges]]/1000</f>
        <v>5.2499999999999998E-2</v>
      </c>
      <c r="L5315" s="1">
        <f>Tabelle111[[#This Row],[Menge kg P2O5]]/1000</f>
        <v>4.2500000000000003E-2</v>
      </c>
      <c r="M5315" s="1">
        <f>Tabelle111[[#This Row],[Menge t Nges]]/Tabelle111[[#This Row],[Anzahl Lieferscheine]]</f>
        <v>5.2499999999999998E-2</v>
      </c>
      <c r="N5315" s="1">
        <f>Tabelle111[[#This Row],[Menge t P2O5]]/Tabelle111[[#This Row],[Anzahl Lieferscheine]]</f>
        <v>4.2500000000000003E-2</v>
      </c>
    </row>
    <row r="5316" spans="1:14" x14ac:dyDescent="0.2">
      <c r="A5316" s="2" t="s">
        <v>44</v>
      </c>
      <c r="B5316" s="2" t="s">
        <v>47</v>
      </c>
      <c r="C5316" s="2" t="s">
        <v>6</v>
      </c>
      <c r="D5316" s="2" t="s">
        <v>7</v>
      </c>
      <c r="E5316" s="2" t="s">
        <v>14</v>
      </c>
      <c r="F5316" s="2" t="s">
        <v>61</v>
      </c>
      <c r="G5316" s="1">
        <v>378</v>
      </c>
      <c r="H5316" s="1">
        <v>151.19999999999999</v>
      </c>
      <c r="I5316" s="4">
        <v>2</v>
      </c>
      <c r="J5316" s="2" t="s">
        <v>70</v>
      </c>
      <c r="K5316" s="1">
        <f>Tabelle111[[#This Row],[Menge kg Nges]]/1000</f>
        <v>0.378</v>
      </c>
      <c r="L5316" s="1">
        <f>Tabelle111[[#This Row],[Menge kg P2O5]]/1000</f>
        <v>0.1512</v>
      </c>
      <c r="M5316" s="1">
        <f>Tabelle111[[#This Row],[Menge t Nges]]/Tabelle111[[#This Row],[Anzahl Lieferscheine]]</f>
        <v>0.189</v>
      </c>
      <c r="N5316" s="1">
        <f>Tabelle111[[#This Row],[Menge t P2O5]]/Tabelle111[[#This Row],[Anzahl Lieferscheine]]</f>
        <v>7.5600000000000001E-2</v>
      </c>
    </row>
    <row r="5317" spans="1:14" x14ac:dyDescent="0.2">
      <c r="A5317" s="2" t="s">
        <v>44</v>
      </c>
      <c r="B5317" s="2" t="s">
        <v>37</v>
      </c>
      <c r="C5317" s="2" t="s">
        <v>6</v>
      </c>
      <c r="D5317" s="2" t="s">
        <v>7</v>
      </c>
      <c r="E5317" s="2" t="s">
        <v>8</v>
      </c>
      <c r="F5317" s="2" t="s">
        <v>61</v>
      </c>
      <c r="G5317" s="1">
        <v>423.3</v>
      </c>
      <c r="H5317" s="1">
        <v>215.9</v>
      </c>
      <c r="I5317" s="4">
        <v>3</v>
      </c>
      <c r="J5317" s="2" t="s">
        <v>70</v>
      </c>
      <c r="K5317" s="1">
        <f>Tabelle111[[#This Row],[Menge kg Nges]]/1000</f>
        <v>0.42330000000000001</v>
      </c>
      <c r="L5317" s="1">
        <f>Tabelle111[[#This Row],[Menge kg P2O5]]/1000</f>
        <v>0.21590000000000001</v>
      </c>
      <c r="M5317" s="1">
        <f>Tabelle111[[#This Row],[Menge t Nges]]/Tabelle111[[#This Row],[Anzahl Lieferscheine]]</f>
        <v>0.1411</v>
      </c>
      <c r="N5317" s="1">
        <f>Tabelle111[[#This Row],[Menge t P2O5]]/Tabelle111[[#This Row],[Anzahl Lieferscheine]]</f>
        <v>7.1966666666666665E-2</v>
      </c>
    </row>
    <row r="5318" spans="1:14" x14ac:dyDescent="0.2">
      <c r="A5318" s="2" t="s">
        <v>44</v>
      </c>
      <c r="B5318" s="2" t="s">
        <v>37</v>
      </c>
      <c r="C5318" s="2" t="s">
        <v>6</v>
      </c>
      <c r="D5318" s="2" t="s">
        <v>7</v>
      </c>
      <c r="E5318" s="2" t="s">
        <v>14</v>
      </c>
      <c r="F5318" s="2" t="s">
        <v>61</v>
      </c>
      <c r="G5318" s="1">
        <v>648</v>
      </c>
      <c r="H5318" s="1">
        <v>259.2</v>
      </c>
      <c r="I5318" s="4">
        <v>3</v>
      </c>
      <c r="J5318" s="2" t="s">
        <v>70</v>
      </c>
      <c r="K5318" s="1">
        <f>Tabelle111[[#This Row],[Menge kg Nges]]/1000</f>
        <v>0.64800000000000002</v>
      </c>
      <c r="L5318" s="1">
        <f>Tabelle111[[#This Row],[Menge kg P2O5]]/1000</f>
        <v>0.25919999999999999</v>
      </c>
      <c r="M5318" s="1">
        <f>Tabelle111[[#This Row],[Menge t Nges]]/Tabelle111[[#This Row],[Anzahl Lieferscheine]]</f>
        <v>0.216</v>
      </c>
      <c r="N5318" s="1">
        <f>Tabelle111[[#This Row],[Menge t P2O5]]/Tabelle111[[#This Row],[Anzahl Lieferscheine]]</f>
        <v>8.6399999999999991E-2</v>
      </c>
    </row>
    <row r="5319" spans="1:14" x14ac:dyDescent="0.2">
      <c r="A5319" s="2" t="s">
        <v>48</v>
      </c>
      <c r="B5319" s="2" t="s">
        <v>48</v>
      </c>
      <c r="C5319" s="2" t="s">
        <v>6</v>
      </c>
      <c r="D5319" s="2" t="s">
        <v>7</v>
      </c>
      <c r="E5319" s="2" t="s">
        <v>8</v>
      </c>
      <c r="F5319" s="2" t="s">
        <v>61</v>
      </c>
      <c r="G5319" s="1">
        <v>52132.5</v>
      </c>
      <c r="H5319" s="1">
        <v>16384.5</v>
      </c>
      <c r="I5319" s="4">
        <v>13</v>
      </c>
      <c r="J5319" s="2" t="s">
        <v>70</v>
      </c>
      <c r="K5319" s="1">
        <f>Tabelle111[[#This Row],[Menge kg Nges]]/1000</f>
        <v>52.1325</v>
      </c>
      <c r="L5319" s="1">
        <f>Tabelle111[[#This Row],[Menge kg P2O5]]/1000</f>
        <v>16.384499999999999</v>
      </c>
      <c r="M5319" s="1">
        <f>Tabelle111[[#This Row],[Menge t Nges]]/Tabelle111[[#This Row],[Anzahl Lieferscheine]]</f>
        <v>4.0101923076923081</v>
      </c>
      <c r="N5319" s="1">
        <f>Tabelle111[[#This Row],[Menge t P2O5]]/Tabelle111[[#This Row],[Anzahl Lieferscheine]]</f>
        <v>1.2603461538461538</v>
      </c>
    </row>
    <row r="5320" spans="1:14" x14ac:dyDescent="0.2">
      <c r="A5320" s="2" t="s">
        <v>48</v>
      </c>
      <c r="B5320" s="2" t="s">
        <v>48</v>
      </c>
      <c r="C5320" s="2" t="s">
        <v>6</v>
      </c>
      <c r="D5320" s="2" t="s">
        <v>7</v>
      </c>
      <c r="E5320" s="2" t="s">
        <v>9</v>
      </c>
      <c r="F5320" s="2" t="s">
        <v>61</v>
      </c>
      <c r="G5320" s="1">
        <v>31796.400000000001</v>
      </c>
      <c r="H5320" s="1">
        <v>13309.2</v>
      </c>
      <c r="I5320" s="4">
        <v>9</v>
      </c>
      <c r="J5320" s="2" t="s">
        <v>70</v>
      </c>
      <c r="K5320" s="1">
        <f>Tabelle111[[#This Row],[Menge kg Nges]]/1000</f>
        <v>31.796400000000002</v>
      </c>
      <c r="L5320" s="1">
        <f>Tabelle111[[#This Row],[Menge kg P2O5]]/1000</f>
        <v>13.309200000000001</v>
      </c>
      <c r="M5320" s="1">
        <f>Tabelle111[[#This Row],[Menge t Nges]]/Tabelle111[[#This Row],[Anzahl Lieferscheine]]</f>
        <v>3.5329333333333337</v>
      </c>
      <c r="N5320" s="1">
        <f>Tabelle111[[#This Row],[Menge t P2O5]]/Tabelle111[[#This Row],[Anzahl Lieferscheine]]</f>
        <v>1.4788000000000001</v>
      </c>
    </row>
    <row r="5321" spans="1:14" x14ac:dyDescent="0.2">
      <c r="A5321" s="2" t="s">
        <v>48</v>
      </c>
      <c r="B5321" s="2" t="s">
        <v>48</v>
      </c>
      <c r="C5321" s="2" t="s">
        <v>6</v>
      </c>
      <c r="D5321" s="2" t="s">
        <v>7</v>
      </c>
      <c r="E5321" s="2" t="s">
        <v>12</v>
      </c>
      <c r="F5321" s="2" t="s">
        <v>61</v>
      </c>
      <c r="G5321" s="1">
        <v>5005</v>
      </c>
      <c r="H5321" s="1">
        <v>2464</v>
      </c>
      <c r="I5321" s="4">
        <v>2</v>
      </c>
      <c r="J5321" s="2" t="s">
        <v>70</v>
      </c>
      <c r="K5321" s="1">
        <f>Tabelle111[[#This Row],[Menge kg Nges]]/1000</f>
        <v>5.0049999999999999</v>
      </c>
      <c r="L5321" s="1">
        <f>Tabelle111[[#This Row],[Menge kg P2O5]]/1000</f>
        <v>2.464</v>
      </c>
      <c r="M5321" s="1">
        <f>Tabelle111[[#This Row],[Menge t Nges]]/Tabelle111[[#This Row],[Anzahl Lieferscheine]]</f>
        <v>2.5024999999999999</v>
      </c>
      <c r="N5321" s="1">
        <f>Tabelle111[[#This Row],[Menge t P2O5]]/Tabelle111[[#This Row],[Anzahl Lieferscheine]]</f>
        <v>1.232</v>
      </c>
    </row>
    <row r="5322" spans="1:14" x14ac:dyDescent="0.2">
      <c r="A5322" s="2" t="s">
        <v>48</v>
      </c>
      <c r="B5322" s="2" t="s">
        <v>48</v>
      </c>
      <c r="C5322" s="2" t="s">
        <v>6</v>
      </c>
      <c r="D5322" s="2" t="s">
        <v>15</v>
      </c>
      <c r="E5322" s="2" t="s">
        <v>8</v>
      </c>
      <c r="F5322" s="2" t="s">
        <v>61</v>
      </c>
      <c r="G5322" s="1">
        <v>612</v>
      </c>
      <c r="H5322" s="1">
        <v>272</v>
      </c>
      <c r="I5322" s="4">
        <v>1</v>
      </c>
      <c r="J5322" s="2" t="s">
        <v>70</v>
      </c>
      <c r="K5322" s="1">
        <f>Tabelle111[[#This Row],[Menge kg Nges]]/1000</f>
        <v>0.61199999999999999</v>
      </c>
      <c r="L5322" s="1">
        <f>Tabelle111[[#This Row],[Menge kg P2O5]]/1000</f>
        <v>0.27200000000000002</v>
      </c>
      <c r="M5322" s="1">
        <f>Tabelle111[[#This Row],[Menge t Nges]]/Tabelle111[[#This Row],[Anzahl Lieferscheine]]</f>
        <v>0.61199999999999999</v>
      </c>
      <c r="N5322" s="1">
        <f>Tabelle111[[#This Row],[Menge t P2O5]]/Tabelle111[[#This Row],[Anzahl Lieferscheine]]</f>
        <v>0.27200000000000002</v>
      </c>
    </row>
    <row r="5323" spans="1:14" x14ac:dyDescent="0.2">
      <c r="A5323" s="2" t="s">
        <v>48</v>
      </c>
      <c r="B5323" s="2" t="s">
        <v>48</v>
      </c>
      <c r="C5323" s="2" t="s">
        <v>6</v>
      </c>
      <c r="D5323" s="2" t="s">
        <v>15</v>
      </c>
      <c r="E5323" s="2" t="s">
        <v>18</v>
      </c>
      <c r="F5323" s="2" t="s">
        <v>61</v>
      </c>
      <c r="G5323" s="1">
        <v>840</v>
      </c>
      <c r="H5323" s="1">
        <v>680</v>
      </c>
      <c r="I5323" s="4">
        <v>2</v>
      </c>
      <c r="J5323" s="2" t="s">
        <v>70</v>
      </c>
      <c r="K5323" s="1">
        <f>Tabelle111[[#This Row],[Menge kg Nges]]/1000</f>
        <v>0.84</v>
      </c>
      <c r="L5323" s="1">
        <f>Tabelle111[[#This Row],[Menge kg P2O5]]/1000</f>
        <v>0.68</v>
      </c>
      <c r="M5323" s="1">
        <f>Tabelle111[[#This Row],[Menge t Nges]]/Tabelle111[[#This Row],[Anzahl Lieferscheine]]</f>
        <v>0.42</v>
      </c>
      <c r="N5323" s="1">
        <f>Tabelle111[[#This Row],[Menge t P2O5]]/Tabelle111[[#This Row],[Anzahl Lieferscheine]]</f>
        <v>0.34</v>
      </c>
    </row>
    <row r="5324" spans="1:14" x14ac:dyDescent="0.2">
      <c r="A5324" s="2" t="s">
        <v>48</v>
      </c>
      <c r="B5324" s="2" t="s">
        <v>48</v>
      </c>
      <c r="C5324" s="2" t="s">
        <v>6</v>
      </c>
      <c r="D5324" s="2" t="s">
        <v>15</v>
      </c>
      <c r="E5324" s="2" t="s">
        <v>20</v>
      </c>
      <c r="F5324" s="2" t="s">
        <v>61</v>
      </c>
      <c r="G5324" s="1">
        <v>12795.199999999999</v>
      </c>
      <c r="H5324" s="1">
        <v>7270</v>
      </c>
      <c r="I5324" s="4">
        <v>29</v>
      </c>
      <c r="J5324" s="2" t="s">
        <v>70</v>
      </c>
      <c r="K5324" s="1">
        <f>Tabelle111[[#This Row],[Menge kg Nges]]/1000</f>
        <v>12.795199999999999</v>
      </c>
      <c r="L5324" s="1">
        <f>Tabelle111[[#This Row],[Menge kg P2O5]]/1000</f>
        <v>7.27</v>
      </c>
      <c r="M5324" s="1">
        <f>Tabelle111[[#This Row],[Menge t Nges]]/Tabelle111[[#This Row],[Anzahl Lieferscheine]]</f>
        <v>0.44121379310344827</v>
      </c>
      <c r="N5324" s="1">
        <f>Tabelle111[[#This Row],[Menge t P2O5]]/Tabelle111[[#This Row],[Anzahl Lieferscheine]]</f>
        <v>0.25068965517241376</v>
      </c>
    </row>
    <row r="5325" spans="1:14" x14ac:dyDescent="0.2">
      <c r="A5325" s="2" t="s">
        <v>48</v>
      </c>
      <c r="B5325" s="2" t="s">
        <v>48</v>
      </c>
      <c r="C5325" s="2" t="s">
        <v>6</v>
      </c>
      <c r="D5325" s="2" t="s">
        <v>15</v>
      </c>
      <c r="E5325" s="2" t="s">
        <v>9</v>
      </c>
      <c r="F5325" s="2" t="s">
        <v>61</v>
      </c>
      <c r="G5325" s="1">
        <v>338</v>
      </c>
      <c r="H5325" s="1">
        <v>225</v>
      </c>
      <c r="I5325" s="4">
        <v>1</v>
      </c>
      <c r="J5325" s="2" t="s">
        <v>70</v>
      </c>
      <c r="K5325" s="1">
        <f>Tabelle111[[#This Row],[Menge kg Nges]]/1000</f>
        <v>0.33800000000000002</v>
      </c>
      <c r="L5325" s="1">
        <f>Tabelle111[[#This Row],[Menge kg P2O5]]/1000</f>
        <v>0.22500000000000001</v>
      </c>
      <c r="M5325" s="1">
        <f>Tabelle111[[#This Row],[Menge t Nges]]/Tabelle111[[#This Row],[Anzahl Lieferscheine]]</f>
        <v>0.33800000000000002</v>
      </c>
      <c r="N5325" s="1">
        <f>Tabelle111[[#This Row],[Menge t P2O5]]/Tabelle111[[#This Row],[Anzahl Lieferscheine]]</f>
        <v>0.22500000000000001</v>
      </c>
    </row>
    <row r="5326" spans="1:14" x14ac:dyDescent="0.2">
      <c r="A5326" s="2" t="s">
        <v>48</v>
      </c>
      <c r="B5326" s="2" t="s">
        <v>48</v>
      </c>
      <c r="C5326" s="2" t="s">
        <v>25</v>
      </c>
      <c r="D5326" s="2" t="s">
        <v>25</v>
      </c>
      <c r="E5326" s="2" t="s">
        <v>26</v>
      </c>
      <c r="F5326" s="2" t="s">
        <v>61</v>
      </c>
      <c r="G5326" s="1">
        <v>5951.1</v>
      </c>
      <c r="H5326" s="1">
        <v>3811.6999999999994</v>
      </c>
      <c r="I5326" s="4">
        <v>8</v>
      </c>
      <c r="J5326" s="2" t="s">
        <v>70</v>
      </c>
      <c r="K5326" s="1">
        <f>Tabelle111[[#This Row],[Menge kg Nges]]/1000</f>
        <v>5.9511000000000003</v>
      </c>
      <c r="L5326" s="1">
        <f>Tabelle111[[#This Row],[Menge kg P2O5]]/1000</f>
        <v>3.8116999999999992</v>
      </c>
      <c r="M5326" s="1">
        <f>Tabelle111[[#This Row],[Menge t Nges]]/Tabelle111[[#This Row],[Anzahl Lieferscheine]]</f>
        <v>0.74388750000000003</v>
      </c>
      <c r="N5326" s="1">
        <f>Tabelle111[[#This Row],[Menge t P2O5]]/Tabelle111[[#This Row],[Anzahl Lieferscheine]]</f>
        <v>0.4764624999999999</v>
      </c>
    </row>
    <row r="5327" spans="1:14" x14ac:dyDescent="0.2">
      <c r="A5327" s="2" t="s">
        <v>48</v>
      </c>
      <c r="B5327" s="2" t="s">
        <v>28</v>
      </c>
      <c r="C5327" s="2" t="s">
        <v>6</v>
      </c>
      <c r="D5327" s="2" t="s">
        <v>7</v>
      </c>
      <c r="E5327" s="2" t="s">
        <v>8</v>
      </c>
      <c r="F5327" s="2" t="s">
        <v>61</v>
      </c>
      <c r="G5327" s="1">
        <v>1368.5</v>
      </c>
      <c r="H5327" s="1">
        <v>430.1</v>
      </c>
      <c r="I5327" s="4">
        <v>4</v>
      </c>
      <c r="J5327" s="2" t="s">
        <v>70</v>
      </c>
      <c r="K5327" s="1">
        <f>Tabelle111[[#This Row],[Menge kg Nges]]/1000</f>
        <v>1.3685</v>
      </c>
      <c r="L5327" s="1">
        <f>Tabelle111[[#This Row],[Menge kg P2O5]]/1000</f>
        <v>0.43010000000000004</v>
      </c>
      <c r="M5327" s="1">
        <f>Tabelle111[[#This Row],[Menge t Nges]]/Tabelle111[[#This Row],[Anzahl Lieferscheine]]</f>
        <v>0.34212500000000001</v>
      </c>
      <c r="N5327" s="1">
        <f>Tabelle111[[#This Row],[Menge t P2O5]]/Tabelle111[[#This Row],[Anzahl Lieferscheine]]</f>
        <v>0.10752500000000001</v>
      </c>
    </row>
    <row r="5328" spans="1:14" x14ac:dyDescent="0.2">
      <c r="A5328" s="2" t="s">
        <v>48</v>
      </c>
      <c r="B5328" s="2" t="s">
        <v>28</v>
      </c>
      <c r="C5328" s="2" t="s">
        <v>6</v>
      </c>
      <c r="D5328" s="2" t="s">
        <v>15</v>
      </c>
      <c r="E5328" s="2" t="s">
        <v>18</v>
      </c>
      <c r="F5328" s="2" t="s">
        <v>61</v>
      </c>
      <c r="G5328" s="1">
        <v>2688</v>
      </c>
      <c r="H5328" s="1">
        <v>2176</v>
      </c>
      <c r="I5328" s="4">
        <v>4</v>
      </c>
      <c r="J5328" s="2" t="s">
        <v>70</v>
      </c>
      <c r="K5328" s="1">
        <f>Tabelle111[[#This Row],[Menge kg Nges]]/1000</f>
        <v>2.6880000000000002</v>
      </c>
      <c r="L5328" s="1">
        <f>Tabelle111[[#This Row],[Menge kg P2O5]]/1000</f>
        <v>2.1760000000000002</v>
      </c>
      <c r="M5328" s="1">
        <f>Tabelle111[[#This Row],[Menge t Nges]]/Tabelle111[[#This Row],[Anzahl Lieferscheine]]</f>
        <v>0.67200000000000004</v>
      </c>
      <c r="N5328" s="1">
        <f>Tabelle111[[#This Row],[Menge t P2O5]]/Tabelle111[[#This Row],[Anzahl Lieferscheine]]</f>
        <v>0.54400000000000004</v>
      </c>
    </row>
    <row r="5329" spans="1:14" x14ac:dyDescent="0.2">
      <c r="A5329" s="2" t="s">
        <v>49</v>
      </c>
      <c r="B5329" s="2" t="s">
        <v>49</v>
      </c>
      <c r="C5329" s="2" t="s">
        <v>6</v>
      </c>
      <c r="D5329" s="2" t="s">
        <v>7</v>
      </c>
      <c r="E5329" s="2" t="s">
        <v>9</v>
      </c>
      <c r="F5329" s="2" t="s">
        <v>61</v>
      </c>
      <c r="G5329" s="1">
        <v>1785.0599999999997</v>
      </c>
      <c r="H5329" s="1">
        <v>906.1</v>
      </c>
      <c r="I5329" s="4">
        <v>13</v>
      </c>
      <c r="J5329" s="2" t="s">
        <v>70</v>
      </c>
      <c r="K5329" s="1">
        <f>Tabelle111[[#This Row],[Menge kg Nges]]/1000</f>
        <v>1.7850599999999996</v>
      </c>
      <c r="L5329" s="1">
        <f>Tabelle111[[#This Row],[Menge kg P2O5]]/1000</f>
        <v>0.90610000000000002</v>
      </c>
      <c r="M5329" s="1">
        <f>Tabelle111[[#This Row],[Menge t Nges]]/Tabelle111[[#This Row],[Anzahl Lieferscheine]]</f>
        <v>0.13731230769230768</v>
      </c>
      <c r="N5329" s="1">
        <f>Tabelle111[[#This Row],[Menge t P2O5]]/Tabelle111[[#This Row],[Anzahl Lieferscheine]]</f>
        <v>6.9699999999999998E-2</v>
      </c>
    </row>
    <row r="5330" spans="1:14" x14ac:dyDescent="0.2">
      <c r="A5330" s="2" t="s">
        <v>49</v>
      </c>
      <c r="B5330" s="2" t="s">
        <v>49</v>
      </c>
      <c r="C5330" s="2" t="s">
        <v>6</v>
      </c>
      <c r="D5330" s="2" t="s">
        <v>7</v>
      </c>
      <c r="E5330" s="2" t="s">
        <v>10</v>
      </c>
      <c r="F5330" s="2" t="s">
        <v>61</v>
      </c>
      <c r="G5330" s="1">
        <v>326.8</v>
      </c>
      <c r="H5330" s="1">
        <v>129.19999999999999</v>
      </c>
      <c r="I5330" s="4">
        <v>2</v>
      </c>
      <c r="J5330" s="2" t="s">
        <v>70</v>
      </c>
      <c r="K5330" s="1">
        <f>Tabelle111[[#This Row],[Menge kg Nges]]/1000</f>
        <v>0.32680000000000003</v>
      </c>
      <c r="L5330" s="1">
        <f>Tabelle111[[#This Row],[Menge kg P2O5]]/1000</f>
        <v>0.12919999999999998</v>
      </c>
      <c r="M5330" s="1">
        <f>Tabelle111[[#This Row],[Menge t Nges]]/Tabelle111[[#This Row],[Anzahl Lieferscheine]]</f>
        <v>0.16340000000000002</v>
      </c>
      <c r="N5330" s="1">
        <f>Tabelle111[[#This Row],[Menge t P2O5]]/Tabelle111[[#This Row],[Anzahl Lieferscheine]]</f>
        <v>6.4599999999999991E-2</v>
      </c>
    </row>
    <row r="5331" spans="1:14" x14ac:dyDescent="0.2">
      <c r="A5331" s="2" t="s">
        <v>49</v>
      </c>
      <c r="B5331" s="2" t="s">
        <v>49</v>
      </c>
      <c r="C5331" s="2" t="s">
        <v>6</v>
      </c>
      <c r="D5331" s="2" t="s">
        <v>7</v>
      </c>
      <c r="E5331" s="2" t="s">
        <v>11</v>
      </c>
      <c r="F5331" s="2" t="s">
        <v>61</v>
      </c>
      <c r="G5331" s="1">
        <v>639.04</v>
      </c>
      <c r="H5331" s="1">
        <v>259.04000000000002</v>
      </c>
      <c r="I5331" s="4">
        <v>4</v>
      </c>
      <c r="J5331" s="2" t="s">
        <v>70</v>
      </c>
      <c r="K5331" s="1">
        <f>Tabelle111[[#This Row],[Menge kg Nges]]/1000</f>
        <v>0.63903999999999994</v>
      </c>
      <c r="L5331" s="1">
        <f>Tabelle111[[#This Row],[Menge kg P2O5]]/1000</f>
        <v>0.25904000000000005</v>
      </c>
      <c r="M5331" s="1">
        <f>Tabelle111[[#This Row],[Menge t Nges]]/Tabelle111[[#This Row],[Anzahl Lieferscheine]]</f>
        <v>0.15975999999999999</v>
      </c>
      <c r="N5331" s="1">
        <f>Tabelle111[[#This Row],[Menge t P2O5]]/Tabelle111[[#This Row],[Anzahl Lieferscheine]]</f>
        <v>6.4760000000000012E-2</v>
      </c>
    </row>
    <row r="5332" spans="1:14" x14ac:dyDescent="0.2">
      <c r="A5332" s="2" t="s">
        <v>49</v>
      </c>
      <c r="B5332" s="2" t="s">
        <v>49</v>
      </c>
      <c r="C5332" s="2" t="s">
        <v>6</v>
      </c>
      <c r="D5332" s="2" t="s">
        <v>7</v>
      </c>
      <c r="E5332" s="2" t="s">
        <v>12</v>
      </c>
      <c r="F5332" s="2" t="s">
        <v>61</v>
      </c>
      <c r="G5332" s="1">
        <v>6742.65</v>
      </c>
      <c r="H5332" s="1">
        <v>2526.5</v>
      </c>
      <c r="I5332" s="4">
        <v>20</v>
      </c>
      <c r="J5332" s="2" t="s">
        <v>70</v>
      </c>
      <c r="K5332" s="1">
        <f>Tabelle111[[#This Row],[Menge kg Nges]]/1000</f>
        <v>6.7426499999999994</v>
      </c>
      <c r="L5332" s="1">
        <f>Tabelle111[[#This Row],[Menge kg P2O5]]/1000</f>
        <v>2.5265</v>
      </c>
      <c r="M5332" s="1">
        <f>Tabelle111[[#This Row],[Menge t Nges]]/Tabelle111[[#This Row],[Anzahl Lieferscheine]]</f>
        <v>0.33713249999999995</v>
      </c>
      <c r="N5332" s="1">
        <f>Tabelle111[[#This Row],[Menge t P2O5]]/Tabelle111[[#This Row],[Anzahl Lieferscheine]]</f>
        <v>0.12632499999999999</v>
      </c>
    </row>
    <row r="5333" spans="1:14" x14ac:dyDescent="0.2">
      <c r="A5333" s="2" t="s">
        <v>49</v>
      </c>
      <c r="B5333" s="2" t="s">
        <v>49</v>
      </c>
      <c r="C5333" s="2" t="s">
        <v>6</v>
      </c>
      <c r="D5333" s="2" t="s">
        <v>15</v>
      </c>
      <c r="E5333" s="2" t="s">
        <v>18</v>
      </c>
      <c r="F5333" s="2" t="s">
        <v>61</v>
      </c>
      <c r="G5333" s="1">
        <v>1227.45</v>
      </c>
      <c r="H5333" s="1">
        <v>943.55</v>
      </c>
      <c r="I5333" s="4">
        <v>17</v>
      </c>
      <c r="J5333" s="2" t="s">
        <v>70</v>
      </c>
      <c r="K5333" s="1">
        <f>Tabelle111[[#This Row],[Menge kg Nges]]/1000</f>
        <v>1.2274500000000002</v>
      </c>
      <c r="L5333" s="1">
        <f>Tabelle111[[#This Row],[Menge kg P2O5]]/1000</f>
        <v>0.94355</v>
      </c>
      <c r="M5333" s="1">
        <f>Tabelle111[[#This Row],[Menge t Nges]]/Tabelle111[[#This Row],[Anzahl Lieferscheine]]</f>
        <v>7.2202941176470595E-2</v>
      </c>
      <c r="N5333" s="1">
        <f>Tabelle111[[#This Row],[Menge t P2O5]]/Tabelle111[[#This Row],[Anzahl Lieferscheine]]</f>
        <v>5.5502941176470588E-2</v>
      </c>
    </row>
    <row r="5334" spans="1:14" x14ac:dyDescent="0.2">
      <c r="A5334" s="2" t="s">
        <v>49</v>
      </c>
      <c r="B5334" s="2" t="s">
        <v>49</v>
      </c>
      <c r="C5334" s="2" t="s">
        <v>6</v>
      </c>
      <c r="D5334" s="2" t="s">
        <v>15</v>
      </c>
      <c r="E5334" s="2" t="s">
        <v>19</v>
      </c>
      <c r="F5334" s="2" t="s">
        <v>61</v>
      </c>
      <c r="G5334" s="1">
        <v>910</v>
      </c>
      <c r="H5334" s="1">
        <v>915.19999999999993</v>
      </c>
      <c r="I5334" s="4">
        <v>5</v>
      </c>
      <c r="J5334" s="2" t="s">
        <v>70</v>
      </c>
      <c r="K5334" s="1">
        <f>Tabelle111[[#This Row],[Menge kg Nges]]/1000</f>
        <v>0.91</v>
      </c>
      <c r="L5334" s="1">
        <f>Tabelle111[[#This Row],[Menge kg P2O5]]/1000</f>
        <v>0.9151999999999999</v>
      </c>
      <c r="M5334" s="1">
        <f>Tabelle111[[#This Row],[Menge t Nges]]/Tabelle111[[#This Row],[Anzahl Lieferscheine]]</f>
        <v>0.182</v>
      </c>
      <c r="N5334" s="1">
        <f>Tabelle111[[#This Row],[Menge t P2O5]]/Tabelle111[[#This Row],[Anzahl Lieferscheine]]</f>
        <v>0.18303999999999998</v>
      </c>
    </row>
    <row r="5335" spans="1:14" x14ac:dyDescent="0.2">
      <c r="A5335" s="2" t="s">
        <v>49</v>
      </c>
      <c r="B5335" s="2" t="s">
        <v>49</v>
      </c>
      <c r="C5335" s="2" t="s">
        <v>6</v>
      </c>
      <c r="D5335" s="2" t="s">
        <v>15</v>
      </c>
      <c r="E5335" s="2" t="s">
        <v>9</v>
      </c>
      <c r="F5335" s="2" t="s">
        <v>61</v>
      </c>
      <c r="G5335" s="1">
        <v>256.78000000000003</v>
      </c>
      <c r="H5335" s="1">
        <v>126.15</v>
      </c>
      <c r="I5335" s="4">
        <v>2</v>
      </c>
      <c r="J5335" s="2" t="s">
        <v>70</v>
      </c>
      <c r="K5335" s="1">
        <f>Tabelle111[[#This Row],[Menge kg Nges]]/1000</f>
        <v>0.25678000000000001</v>
      </c>
      <c r="L5335" s="1">
        <f>Tabelle111[[#This Row],[Menge kg P2O5]]/1000</f>
        <v>0.12615000000000001</v>
      </c>
      <c r="M5335" s="1">
        <f>Tabelle111[[#This Row],[Menge t Nges]]/Tabelle111[[#This Row],[Anzahl Lieferscheine]]</f>
        <v>0.12839</v>
      </c>
      <c r="N5335" s="1">
        <f>Tabelle111[[#This Row],[Menge t P2O5]]/Tabelle111[[#This Row],[Anzahl Lieferscheine]]</f>
        <v>6.3075000000000006E-2</v>
      </c>
    </row>
    <row r="5336" spans="1:14" x14ac:dyDescent="0.2">
      <c r="A5336" s="2" t="s">
        <v>49</v>
      </c>
      <c r="B5336" s="2" t="s">
        <v>37</v>
      </c>
      <c r="C5336" s="2" t="s">
        <v>6</v>
      </c>
      <c r="D5336" s="2" t="s">
        <v>7</v>
      </c>
      <c r="E5336" s="2" t="s">
        <v>12</v>
      </c>
      <c r="F5336" s="2" t="s">
        <v>61</v>
      </c>
      <c r="G5336" s="1">
        <v>1320</v>
      </c>
      <c r="H5336" s="1">
        <v>495</v>
      </c>
      <c r="I5336" s="4">
        <v>4</v>
      </c>
      <c r="J5336" s="2" t="s">
        <v>70</v>
      </c>
      <c r="K5336" s="1">
        <f>Tabelle111[[#This Row],[Menge kg Nges]]/1000</f>
        <v>1.32</v>
      </c>
      <c r="L5336" s="1">
        <f>Tabelle111[[#This Row],[Menge kg P2O5]]/1000</f>
        <v>0.495</v>
      </c>
      <c r="M5336" s="1">
        <f>Tabelle111[[#This Row],[Menge t Nges]]/Tabelle111[[#This Row],[Anzahl Lieferscheine]]</f>
        <v>0.33</v>
      </c>
      <c r="N5336" s="1">
        <f>Tabelle111[[#This Row],[Menge t P2O5]]/Tabelle111[[#This Row],[Anzahl Lieferscheine]]</f>
        <v>0.12375</v>
      </c>
    </row>
    <row r="5337" spans="1:14" x14ac:dyDescent="0.2">
      <c r="A5337" s="2" t="s">
        <v>49</v>
      </c>
      <c r="B5337" s="2" t="s">
        <v>39</v>
      </c>
      <c r="C5337" s="2" t="s">
        <v>6</v>
      </c>
      <c r="D5337" s="2" t="s">
        <v>7</v>
      </c>
      <c r="E5337" s="2" t="s">
        <v>12</v>
      </c>
      <c r="F5337" s="2" t="s">
        <v>61</v>
      </c>
      <c r="G5337" s="1">
        <v>200</v>
      </c>
      <c r="H5337" s="1">
        <v>75</v>
      </c>
      <c r="I5337" s="4">
        <v>1</v>
      </c>
      <c r="J5337" s="2" t="s">
        <v>70</v>
      </c>
      <c r="K5337" s="1">
        <f>Tabelle111[[#This Row],[Menge kg Nges]]/1000</f>
        <v>0.2</v>
      </c>
      <c r="L5337" s="1">
        <f>Tabelle111[[#This Row],[Menge kg P2O5]]/1000</f>
        <v>7.4999999999999997E-2</v>
      </c>
      <c r="M5337" s="1">
        <f>Tabelle111[[#This Row],[Menge t Nges]]/Tabelle111[[#This Row],[Anzahl Lieferscheine]]</f>
        <v>0.2</v>
      </c>
      <c r="N5337" s="1">
        <f>Tabelle111[[#This Row],[Menge t P2O5]]/Tabelle111[[#This Row],[Anzahl Lieferscheine]]</f>
        <v>7.4999999999999997E-2</v>
      </c>
    </row>
    <row r="5338" spans="1:14" x14ac:dyDescent="0.2">
      <c r="A5338" s="2" t="s">
        <v>49</v>
      </c>
      <c r="B5338" s="2" t="s">
        <v>39</v>
      </c>
      <c r="C5338" s="2" t="s">
        <v>6</v>
      </c>
      <c r="D5338" s="2" t="s">
        <v>15</v>
      </c>
      <c r="E5338" s="2" t="s">
        <v>19</v>
      </c>
      <c r="F5338" s="2" t="s">
        <v>61</v>
      </c>
      <c r="G5338" s="1">
        <v>140</v>
      </c>
      <c r="H5338" s="1">
        <v>140.80000000000001</v>
      </c>
      <c r="I5338" s="4">
        <v>1</v>
      </c>
      <c r="J5338" s="2" t="s">
        <v>70</v>
      </c>
      <c r="K5338" s="1">
        <f>Tabelle111[[#This Row],[Menge kg Nges]]/1000</f>
        <v>0.14000000000000001</v>
      </c>
      <c r="L5338" s="1">
        <f>Tabelle111[[#This Row],[Menge kg P2O5]]/1000</f>
        <v>0.14080000000000001</v>
      </c>
      <c r="M5338" s="1">
        <f>Tabelle111[[#This Row],[Menge t Nges]]/Tabelle111[[#This Row],[Anzahl Lieferscheine]]</f>
        <v>0.14000000000000001</v>
      </c>
      <c r="N5338" s="1">
        <f>Tabelle111[[#This Row],[Menge t P2O5]]/Tabelle111[[#This Row],[Anzahl Lieferscheine]]</f>
        <v>0.14080000000000001</v>
      </c>
    </row>
    <row r="5339" spans="1:14" x14ac:dyDescent="0.2">
      <c r="A5339" s="2" t="s">
        <v>49</v>
      </c>
      <c r="B5339" s="2" t="s">
        <v>42</v>
      </c>
      <c r="C5339" s="2" t="s">
        <v>6</v>
      </c>
      <c r="D5339" s="2" t="s">
        <v>7</v>
      </c>
      <c r="E5339" s="2" t="s">
        <v>12</v>
      </c>
      <c r="F5339" s="2" t="s">
        <v>61</v>
      </c>
      <c r="G5339" s="1">
        <v>1080</v>
      </c>
      <c r="H5339" s="1">
        <v>405</v>
      </c>
      <c r="I5339" s="4">
        <v>1</v>
      </c>
      <c r="J5339" s="2" t="s">
        <v>70</v>
      </c>
      <c r="K5339" s="1">
        <f>Tabelle111[[#This Row],[Menge kg Nges]]/1000</f>
        <v>1.08</v>
      </c>
      <c r="L5339" s="1">
        <f>Tabelle111[[#This Row],[Menge kg P2O5]]/1000</f>
        <v>0.40500000000000003</v>
      </c>
      <c r="M5339" s="1">
        <f>Tabelle111[[#This Row],[Menge t Nges]]/Tabelle111[[#This Row],[Anzahl Lieferscheine]]</f>
        <v>1.08</v>
      </c>
      <c r="N5339" s="1">
        <f>Tabelle111[[#This Row],[Menge t P2O5]]/Tabelle111[[#This Row],[Anzahl Lieferscheine]]</f>
        <v>0.40500000000000003</v>
      </c>
    </row>
    <row r="5340" spans="1:14" x14ac:dyDescent="0.2">
      <c r="A5340" s="2" t="s">
        <v>47</v>
      </c>
      <c r="B5340" s="2" t="s">
        <v>44</v>
      </c>
      <c r="C5340" s="2" t="s">
        <v>25</v>
      </c>
      <c r="D5340" s="2" t="s">
        <v>25</v>
      </c>
      <c r="E5340" s="2" t="s">
        <v>26</v>
      </c>
      <c r="F5340" s="2" t="s">
        <v>61</v>
      </c>
      <c r="G5340" s="1">
        <v>911.59999999999991</v>
      </c>
      <c r="H5340" s="1">
        <v>238.92000000000002</v>
      </c>
      <c r="I5340" s="4">
        <v>2</v>
      </c>
      <c r="J5340" s="2" t="s">
        <v>70</v>
      </c>
      <c r="K5340" s="1">
        <f>Tabelle111[[#This Row],[Menge kg Nges]]/1000</f>
        <v>0.91159999999999985</v>
      </c>
      <c r="L5340" s="1">
        <f>Tabelle111[[#This Row],[Menge kg P2O5]]/1000</f>
        <v>0.23892000000000002</v>
      </c>
      <c r="M5340" s="1">
        <f>Tabelle111[[#This Row],[Menge t Nges]]/Tabelle111[[#This Row],[Anzahl Lieferscheine]]</f>
        <v>0.45579999999999993</v>
      </c>
      <c r="N5340" s="1">
        <f>Tabelle111[[#This Row],[Menge t P2O5]]/Tabelle111[[#This Row],[Anzahl Lieferscheine]]</f>
        <v>0.11946000000000001</v>
      </c>
    </row>
    <row r="5341" spans="1:14" x14ac:dyDescent="0.2">
      <c r="A5341" s="2" t="s">
        <v>47</v>
      </c>
      <c r="B5341" s="2" t="s">
        <v>47</v>
      </c>
      <c r="C5341" s="2" t="s">
        <v>6</v>
      </c>
      <c r="D5341" s="2" t="s">
        <v>7</v>
      </c>
      <c r="E5341" s="2" t="s">
        <v>8</v>
      </c>
      <c r="F5341" s="2" t="s">
        <v>61</v>
      </c>
      <c r="G5341" s="1">
        <v>47312.76</v>
      </c>
      <c r="H5341" s="1">
        <v>15534.119999999997</v>
      </c>
      <c r="I5341" s="4">
        <v>51</v>
      </c>
      <c r="J5341" s="2" t="s">
        <v>70</v>
      </c>
      <c r="K5341" s="1">
        <f>Tabelle111[[#This Row],[Menge kg Nges]]/1000</f>
        <v>47.312760000000004</v>
      </c>
      <c r="L5341" s="1">
        <f>Tabelle111[[#This Row],[Menge kg P2O5]]/1000</f>
        <v>15.534119999999998</v>
      </c>
      <c r="M5341" s="1">
        <f>Tabelle111[[#This Row],[Menge t Nges]]/Tabelle111[[#This Row],[Anzahl Lieferscheine]]</f>
        <v>0.92770117647058836</v>
      </c>
      <c r="N5341" s="1">
        <f>Tabelle111[[#This Row],[Menge t P2O5]]/Tabelle111[[#This Row],[Anzahl Lieferscheine]]</f>
        <v>0.30459058823529406</v>
      </c>
    </row>
    <row r="5342" spans="1:14" x14ac:dyDescent="0.2">
      <c r="A5342" s="2" t="s">
        <v>47</v>
      </c>
      <c r="B5342" s="2" t="s">
        <v>47</v>
      </c>
      <c r="C5342" s="2" t="s">
        <v>6</v>
      </c>
      <c r="D5342" s="2" t="s">
        <v>7</v>
      </c>
      <c r="E5342" s="2" t="s">
        <v>9</v>
      </c>
      <c r="F5342" s="2" t="s">
        <v>61</v>
      </c>
      <c r="G5342" s="1">
        <v>31875.209999999995</v>
      </c>
      <c r="H5342" s="1">
        <v>13145.85</v>
      </c>
      <c r="I5342" s="4">
        <v>71</v>
      </c>
      <c r="J5342" s="2" t="s">
        <v>70</v>
      </c>
      <c r="K5342" s="1">
        <f>Tabelle111[[#This Row],[Menge kg Nges]]/1000</f>
        <v>31.875209999999996</v>
      </c>
      <c r="L5342" s="1">
        <f>Tabelle111[[#This Row],[Menge kg P2O5]]/1000</f>
        <v>13.145850000000001</v>
      </c>
      <c r="M5342" s="1">
        <f>Tabelle111[[#This Row],[Menge t Nges]]/Tabelle111[[#This Row],[Anzahl Lieferscheine]]</f>
        <v>0.44894661971830979</v>
      </c>
      <c r="N5342" s="1">
        <f>Tabelle111[[#This Row],[Menge t P2O5]]/Tabelle111[[#This Row],[Anzahl Lieferscheine]]</f>
        <v>0.18515281690140847</v>
      </c>
    </row>
    <row r="5343" spans="1:14" x14ac:dyDescent="0.2">
      <c r="A5343" s="2" t="s">
        <v>47</v>
      </c>
      <c r="B5343" s="2" t="s">
        <v>47</v>
      </c>
      <c r="C5343" s="2" t="s">
        <v>6</v>
      </c>
      <c r="D5343" s="2" t="s">
        <v>7</v>
      </c>
      <c r="E5343" s="2" t="s">
        <v>10</v>
      </c>
      <c r="F5343" s="2" t="s">
        <v>61</v>
      </c>
      <c r="G5343" s="1">
        <v>836.2</v>
      </c>
      <c r="H5343" s="1">
        <v>312.3</v>
      </c>
      <c r="I5343" s="4">
        <v>4</v>
      </c>
      <c r="J5343" s="2" t="s">
        <v>70</v>
      </c>
      <c r="K5343" s="1">
        <f>Tabelle111[[#This Row],[Menge kg Nges]]/1000</f>
        <v>0.83620000000000005</v>
      </c>
      <c r="L5343" s="1">
        <f>Tabelle111[[#This Row],[Menge kg P2O5]]/1000</f>
        <v>0.31230000000000002</v>
      </c>
      <c r="M5343" s="1">
        <f>Tabelle111[[#This Row],[Menge t Nges]]/Tabelle111[[#This Row],[Anzahl Lieferscheine]]</f>
        <v>0.20905000000000001</v>
      </c>
      <c r="N5343" s="1">
        <f>Tabelle111[[#This Row],[Menge t P2O5]]/Tabelle111[[#This Row],[Anzahl Lieferscheine]]</f>
        <v>7.8075000000000006E-2</v>
      </c>
    </row>
    <row r="5344" spans="1:14" x14ac:dyDescent="0.2">
      <c r="A5344" s="2" t="s">
        <v>47</v>
      </c>
      <c r="B5344" s="2" t="s">
        <v>47</v>
      </c>
      <c r="C5344" s="2" t="s">
        <v>6</v>
      </c>
      <c r="D5344" s="2" t="s">
        <v>7</v>
      </c>
      <c r="E5344" s="2" t="s">
        <v>11</v>
      </c>
      <c r="F5344" s="2" t="s">
        <v>61</v>
      </c>
      <c r="G5344" s="1">
        <v>20268.7</v>
      </c>
      <c r="H5344" s="1">
        <v>11029.57</v>
      </c>
      <c r="I5344" s="4">
        <v>15</v>
      </c>
      <c r="J5344" s="2" t="s">
        <v>70</v>
      </c>
      <c r="K5344" s="1">
        <f>Tabelle111[[#This Row],[Menge kg Nges]]/1000</f>
        <v>20.268699999999999</v>
      </c>
      <c r="L5344" s="1">
        <f>Tabelle111[[#This Row],[Menge kg P2O5]]/1000</f>
        <v>11.02957</v>
      </c>
      <c r="M5344" s="1">
        <f>Tabelle111[[#This Row],[Menge t Nges]]/Tabelle111[[#This Row],[Anzahl Lieferscheine]]</f>
        <v>1.3512466666666667</v>
      </c>
      <c r="N5344" s="1">
        <f>Tabelle111[[#This Row],[Menge t P2O5]]/Tabelle111[[#This Row],[Anzahl Lieferscheine]]</f>
        <v>0.73530466666666661</v>
      </c>
    </row>
    <row r="5345" spans="1:14" x14ac:dyDescent="0.2">
      <c r="A5345" s="2" t="s">
        <v>47</v>
      </c>
      <c r="B5345" s="2" t="s">
        <v>47</v>
      </c>
      <c r="C5345" s="2" t="s">
        <v>6</v>
      </c>
      <c r="D5345" s="2" t="s">
        <v>7</v>
      </c>
      <c r="E5345" s="2" t="s">
        <v>12</v>
      </c>
      <c r="F5345" s="2" t="s">
        <v>61</v>
      </c>
      <c r="G5345" s="1">
        <v>11284.709999999997</v>
      </c>
      <c r="H5345" s="1">
        <v>6057.1599999999989</v>
      </c>
      <c r="I5345" s="4">
        <v>45</v>
      </c>
      <c r="J5345" s="2" t="s">
        <v>70</v>
      </c>
      <c r="K5345" s="1">
        <f>Tabelle111[[#This Row],[Menge kg Nges]]/1000</f>
        <v>11.284709999999997</v>
      </c>
      <c r="L5345" s="1">
        <f>Tabelle111[[#This Row],[Menge kg P2O5]]/1000</f>
        <v>6.0571599999999988</v>
      </c>
      <c r="M5345" s="1">
        <f>Tabelle111[[#This Row],[Menge t Nges]]/Tabelle111[[#This Row],[Anzahl Lieferscheine]]</f>
        <v>0.25077133333333329</v>
      </c>
      <c r="N5345" s="1">
        <f>Tabelle111[[#This Row],[Menge t P2O5]]/Tabelle111[[#This Row],[Anzahl Lieferscheine]]</f>
        <v>0.13460355555555553</v>
      </c>
    </row>
    <row r="5346" spans="1:14" x14ac:dyDescent="0.2">
      <c r="A5346" s="2" t="s">
        <v>47</v>
      </c>
      <c r="B5346" s="2" t="s">
        <v>47</v>
      </c>
      <c r="C5346" s="2" t="s">
        <v>6</v>
      </c>
      <c r="D5346" s="2" t="s">
        <v>7</v>
      </c>
      <c r="E5346" s="2" t="s">
        <v>13</v>
      </c>
      <c r="F5346" s="2" t="s">
        <v>61</v>
      </c>
      <c r="G5346" s="1">
        <v>517</v>
      </c>
      <c r="H5346" s="1">
        <v>352</v>
      </c>
      <c r="I5346" s="4">
        <v>1</v>
      </c>
      <c r="J5346" s="2" t="s">
        <v>70</v>
      </c>
      <c r="K5346" s="1">
        <f>Tabelle111[[#This Row],[Menge kg Nges]]/1000</f>
        <v>0.51700000000000002</v>
      </c>
      <c r="L5346" s="1">
        <f>Tabelle111[[#This Row],[Menge kg P2O5]]/1000</f>
        <v>0.35199999999999998</v>
      </c>
      <c r="M5346" s="1">
        <f>Tabelle111[[#This Row],[Menge t Nges]]/Tabelle111[[#This Row],[Anzahl Lieferscheine]]</f>
        <v>0.51700000000000002</v>
      </c>
      <c r="N5346" s="1">
        <f>Tabelle111[[#This Row],[Menge t P2O5]]/Tabelle111[[#This Row],[Anzahl Lieferscheine]]</f>
        <v>0.35199999999999998</v>
      </c>
    </row>
    <row r="5347" spans="1:14" x14ac:dyDescent="0.2">
      <c r="A5347" s="2" t="s">
        <v>47</v>
      </c>
      <c r="B5347" s="2" t="s">
        <v>47</v>
      </c>
      <c r="C5347" s="2" t="s">
        <v>6</v>
      </c>
      <c r="D5347" s="2" t="s">
        <v>7</v>
      </c>
      <c r="E5347" s="2" t="s">
        <v>14</v>
      </c>
      <c r="F5347" s="2" t="s">
        <v>61</v>
      </c>
      <c r="G5347" s="1">
        <v>892.62</v>
      </c>
      <c r="H5347" s="1">
        <v>369.9</v>
      </c>
      <c r="I5347" s="4">
        <v>4</v>
      </c>
      <c r="J5347" s="2" t="s">
        <v>70</v>
      </c>
      <c r="K5347" s="1">
        <f>Tabelle111[[#This Row],[Menge kg Nges]]/1000</f>
        <v>0.89261999999999997</v>
      </c>
      <c r="L5347" s="1">
        <f>Tabelle111[[#This Row],[Menge kg P2O5]]/1000</f>
        <v>0.36989999999999995</v>
      </c>
      <c r="M5347" s="1">
        <f>Tabelle111[[#This Row],[Menge t Nges]]/Tabelle111[[#This Row],[Anzahl Lieferscheine]]</f>
        <v>0.22315499999999999</v>
      </c>
      <c r="N5347" s="1">
        <f>Tabelle111[[#This Row],[Menge t P2O5]]/Tabelle111[[#This Row],[Anzahl Lieferscheine]]</f>
        <v>9.2474999999999988E-2</v>
      </c>
    </row>
    <row r="5348" spans="1:14" x14ac:dyDescent="0.2">
      <c r="A5348" s="2" t="s">
        <v>47</v>
      </c>
      <c r="B5348" s="2" t="s">
        <v>47</v>
      </c>
      <c r="C5348" s="2" t="s">
        <v>6</v>
      </c>
      <c r="D5348" s="2" t="s">
        <v>15</v>
      </c>
      <c r="E5348" s="2" t="s">
        <v>8</v>
      </c>
      <c r="F5348" s="2" t="s">
        <v>61</v>
      </c>
      <c r="G5348" s="1">
        <v>801</v>
      </c>
      <c r="H5348" s="1">
        <v>468</v>
      </c>
      <c r="I5348" s="4">
        <v>1</v>
      </c>
      <c r="J5348" s="2" t="s">
        <v>70</v>
      </c>
      <c r="K5348" s="1">
        <f>Tabelle111[[#This Row],[Menge kg Nges]]/1000</f>
        <v>0.80100000000000005</v>
      </c>
      <c r="L5348" s="1">
        <f>Tabelle111[[#This Row],[Menge kg P2O5]]/1000</f>
        <v>0.46800000000000003</v>
      </c>
      <c r="M5348" s="1">
        <f>Tabelle111[[#This Row],[Menge t Nges]]/Tabelle111[[#This Row],[Anzahl Lieferscheine]]</f>
        <v>0.80100000000000005</v>
      </c>
      <c r="N5348" s="1">
        <f>Tabelle111[[#This Row],[Menge t P2O5]]/Tabelle111[[#This Row],[Anzahl Lieferscheine]]</f>
        <v>0.46800000000000003</v>
      </c>
    </row>
    <row r="5349" spans="1:14" x14ac:dyDescent="0.2">
      <c r="A5349" s="2" t="s">
        <v>47</v>
      </c>
      <c r="B5349" s="2" t="s">
        <v>47</v>
      </c>
      <c r="C5349" s="2" t="s">
        <v>6</v>
      </c>
      <c r="D5349" s="2" t="s">
        <v>15</v>
      </c>
      <c r="E5349" s="2" t="s">
        <v>18</v>
      </c>
      <c r="F5349" s="2" t="s">
        <v>61</v>
      </c>
      <c r="G5349" s="1">
        <v>806.4</v>
      </c>
      <c r="H5349" s="1">
        <v>652.79999999999995</v>
      </c>
      <c r="I5349" s="4">
        <v>2</v>
      </c>
      <c r="J5349" s="2" t="s">
        <v>70</v>
      </c>
      <c r="K5349" s="1">
        <f>Tabelle111[[#This Row],[Menge kg Nges]]/1000</f>
        <v>0.80640000000000001</v>
      </c>
      <c r="L5349" s="1">
        <f>Tabelle111[[#This Row],[Menge kg P2O5]]/1000</f>
        <v>0.65279999999999994</v>
      </c>
      <c r="M5349" s="1">
        <f>Tabelle111[[#This Row],[Menge t Nges]]/Tabelle111[[#This Row],[Anzahl Lieferscheine]]</f>
        <v>0.4032</v>
      </c>
      <c r="N5349" s="1">
        <f>Tabelle111[[#This Row],[Menge t P2O5]]/Tabelle111[[#This Row],[Anzahl Lieferscheine]]</f>
        <v>0.32639999999999997</v>
      </c>
    </row>
    <row r="5350" spans="1:14" x14ac:dyDescent="0.2">
      <c r="A5350" s="2" t="s">
        <v>47</v>
      </c>
      <c r="B5350" s="2" t="s">
        <v>47</v>
      </c>
      <c r="C5350" s="2" t="s">
        <v>6</v>
      </c>
      <c r="D5350" s="2" t="s">
        <v>15</v>
      </c>
      <c r="E5350" s="2" t="s">
        <v>19</v>
      </c>
      <c r="F5350" s="2" t="s">
        <v>61</v>
      </c>
      <c r="G5350" s="1">
        <v>324</v>
      </c>
      <c r="H5350" s="1">
        <v>360</v>
      </c>
      <c r="I5350" s="4">
        <v>2</v>
      </c>
      <c r="J5350" s="2" t="s">
        <v>70</v>
      </c>
      <c r="K5350" s="1">
        <f>Tabelle111[[#This Row],[Menge kg Nges]]/1000</f>
        <v>0.32400000000000001</v>
      </c>
      <c r="L5350" s="1">
        <f>Tabelle111[[#This Row],[Menge kg P2O5]]/1000</f>
        <v>0.36</v>
      </c>
      <c r="M5350" s="1">
        <f>Tabelle111[[#This Row],[Menge t Nges]]/Tabelle111[[#This Row],[Anzahl Lieferscheine]]</f>
        <v>0.16200000000000001</v>
      </c>
      <c r="N5350" s="1">
        <f>Tabelle111[[#This Row],[Menge t P2O5]]/Tabelle111[[#This Row],[Anzahl Lieferscheine]]</f>
        <v>0.18</v>
      </c>
    </row>
    <row r="5351" spans="1:14" x14ac:dyDescent="0.2">
      <c r="A5351" s="2" t="s">
        <v>47</v>
      </c>
      <c r="B5351" s="2" t="s">
        <v>47</v>
      </c>
      <c r="C5351" s="2" t="s">
        <v>6</v>
      </c>
      <c r="D5351" s="2" t="s">
        <v>15</v>
      </c>
      <c r="E5351" s="2" t="s">
        <v>20</v>
      </c>
      <c r="F5351" s="2" t="s">
        <v>61</v>
      </c>
      <c r="G5351" s="1">
        <v>1252.8699999999999</v>
      </c>
      <c r="H5351" s="1">
        <v>831.48</v>
      </c>
      <c r="I5351" s="4">
        <v>19</v>
      </c>
      <c r="J5351" s="2" t="s">
        <v>70</v>
      </c>
      <c r="K5351" s="1">
        <f>Tabelle111[[#This Row],[Menge kg Nges]]/1000</f>
        <v>1.2528699999999999</v>
      </c>
      <c r="L5351" s="1">
        <f>Tabelle111[[#This Row],[Menge kg P2O5]]/1000</f>
        <v>0.83148</v>
      </c>
      <c r="M5351" s="1">
        <f>Tabelle111[[#This Row],[Menge t Nges]]/Tabelle111[[#This Row],[Anzahl Lieferscheine]]</f>
        <v>6.5940526315789463E-2</v>
      </c>
      <c r="N5351" s="1">
        <f>Tabelle111[[#This Row],[Menge t P2O5]]/Tabelle111[[#This Row],[Anzahl Lieferscheine]]</f>
        <v>4.3762105263157894E-2</v>
      </c>
    </row>
    <row r="5352" spans="1:14" x14ac:dyDescent="0.2">
      <c r="A5352" s="2" t="s">
        <v>47</v>
      </c>
      <c r="B5352" s="2" t="s">
        <v>47</v>
      </c>
      <c r="C5352" s="2" t="s">
        <v>6</v>
      </c>
      <c r="D5352" s="2" t="s">
        <v>15</v>
      </c>
      <c r="E5352" s="2" t="s">
        <v>21</v>
      </c>
      <c r="F5352" s="2" t="s">
        <v>61</v>
      </c>
      <c r="G5352" s="1">
        <v>1197.1199999999999</v>
      </c>
      <c r="H5352" s="1">
        <v>635.97</v>
      </c>
      <c r="I5352" s="4">
        <v>2</v>
      </c>
      <c r="J5352" s="2" t="s">
        <v>70</v>
      </c>
      <c r="K5352" s="1">
        <f>Tabelle111[[#This Row],[Menge kg Nges]]/1000</f>
        <v>1.19712</v>
      </c>
      <c r="L5352" s="1">
        <f>Tabelle111[[#This Row],[Menge kg P2O5]]/1000</f>
        <v>0.63597000000000004</v>
      </c>
      <c r="M5352" s="1">
        <f>Tabelle111[[#This Row],[Menge t Nges]]/Tabelle111[[#This Row],[Anzahl Lieferscheine]]</f>
        <v>0.59855999999999998</v>
      </c>
      <c r="N5352" s="1">
        <f>Tabelle111[[#This Row],[Menge t P2O5]]/Tabelle111[[#This Row],[Anzahl Lieferscheine]]</f>
        <v>0.31798500000000002</v>
      </c>
    </row>
    <row r="5353" spans="1:14" x14ac:dyDescent="0.2">
      <c r="A5353" s="2" t="s">
        <v>47</v>
      </c>
      <c r="B5353" s="2" t="s">
        <v>47</v>
      </c>
      <c r="C5353" s="2" t="s">
        <v>6</v>
      </c>
      <c r="D5353" s="2" t="s">
        <v>15</v>
      </c>
      <c r="E5353" s="2" t="s">
        <v>9</v>
      </c>
      <c r="F5353" s="2" t="s">
        <v>61</v>
      </c>
      <c r="G5353" s="1">
        <v>6372.3099999999995</v>
      </c>
      <c r="H5353" s="1">
        <v>3904.27</v>
      </c>
      <c r="I5353" s="4">
        <v>31</v>
      </c>
      <c r="J5353" s="2" t="s">
        <v>70</v>
      </c>
      <c r="K5353" s="1">
        <f>Tabelle111[[#This Row],[Menge kg Nges]]/1000</f>
        <v>6.3723099999999997</v>
      </c>
      <c r="L5353" s="1">
        <f>Tabelle111[[#This Row],[Menge kg P2O5]]/1000</f>
        <v>3.9042699999999999</v>
      </c>
      <c r="M5353" s="1">
        <f>Tabelle111[[#This Row],[Menge t Nges]]/Tabelle111[[#This Row],[Anzahl Lieferscheine]]</f>
        <v>0.20555838709677418</v>
      </c>
      <c r="N5353" s="1">
        <f>Tabelle111[[#This Row],[Menge t P2O5]]/Tabelle111[[#This Row],[Anzahl Lieferscheine]]</f>
        <v>0.1259441935483871</v>
      </c>
    </row>
    <row r="5354" spans="1:14" x14ac:dyDescent="0.2">
      <c r="A5354" s="2" t="s">
        <v>47</v>
      </c>
      <c r="B5354" s="2" t="s">
        <v>47</v>
      </c>
      <c r="C5354" s="2" t="s">
        <v>6</v>
      </c>
      <c r="D5354" s="2" t="s">
        <v>15</v>
      </c>
      <c r="E5354" s="2" t="s">
        <v>10</v>
      </c>
      <c r="F5354" s="2" t="s">
        <v>61</v>
      </c>
      <c r="G5354" s="1">
        <v>662.8</v>
      </c>
      <c r="H5354" s="1">
        <v>246.2</v>
      </c>
      <c r="I5354" s="4">
        <v>3</v>
      </c>
      <c r="J5354" s="2" t="s">
        <v>70</v>
      </c>
      <c r="K5354" s="1">
        <f>Tabelle111[[#This Row],[Menge kg Nges]]/1000</f>
        <v>0.66279999999999994</v>
      </c>
      <c r="L5354" s="1">
        <f>Tabelle111[[#This Row],[Menge kg P2O5]]/1000</f>
        <v>0.2462</v>
      </c>
      <c r="M5354" s="1">
        <f>Tabelle111[[#This Row],[Menge t Nges]]/Tabelle111[[#This Row],[Anzahl Lieferscheine]]</f>
        <v>0.22093333333333331</v>
      </c>
      <c r="N5354" s="1">
        <f>Tabelle111[[#This Row],[Menge t P2O5]]/Tabelle111[[#This Row],[Anzahl Lieferscheine]]</f>
        <v>8.2066666666666663E-2</v>
      </c>
    </row>
    <row r="5355" spans="1:14" x14ac:dyDescent="0.2">
      <c r="A5355" s="2" t="s">
        <v>47</v>
      </c>
      <c r="B5355" s="2" t="s">
        <v>47</v>
      </c>
      <c r="C5355" s="2" t="s">
        <v>6</v>
      </c>
      <c r="D5355" s="2" t="s">
        <v>15</v>
      </c>
      <c r="E5355" s="2" t="s">
        <v>23</v>
      </c>
      <c r="F5355" s="2" t="s">
        <v>61</v>
      </c>
      <c r="G5355" s="1">
        <v>496.09999999999997</v>
      </c>
      <c r="H5355" s="1">
        <v>223.84999999999997</v>
      </c>
      <c r="I5355" s="4">
        <v>4</v>
      </c>
      <c r="J5355" s="2" t="s">
        <v>70</v>
      </c>
      <c r="K5355" s="1">
        <f>Tabelle111[[#This Row],[Menge kg Nges]]/1000</f>
        <v>0.49609999999999999</v>
      </c>
      <c r="L5355" s="1">
        <f>Tabelle111[[#This Row],[Menge kg P2O5]]/1000</f>
        <v>0.22384999999999997</v>
      </c>
      <c r="M5355" s="1">
        <f>Tabelle111[[#This Row],[Menge t Nges]]/Tabelle111[[#This Row],[Anzahl Lieferscheine]]</f>
        <v>0.124025</v>
      </c>
      <c r="N5355" s="1">
        <f>Tabelle111[[#This Row],[Menge t P2O5]]/Tabelle111[[#This Row],[Anzahl Lieferscheine]]</f>
        <v>5.5962499999999991E-2</v>
      </c>
    </row>
    <row r="5356" spans="1:14" x14ac:dyDescent="0.2">
      <c r="A5356" s="2" t="s">
        <v>47</v>
      </c>
      <c r="B5356" s="2" t="s">
        <v>47</v>
      </c>
      <c r="C5356" s="2" t="s">
        <v>6</v>
      </c>
      <c r="D5356" s="2" t="s">
        <v>15</v>
      </c>
      <c r="E5356" s="2" t="s">
        <v>31</v>
      </c>
      <c r="F5356" s="2" t="s">
        <v>61</v>
      </c>
      <c r="G5356" s="1">
        <v>82</v>
      </c>
      <c r="H5356" s="1">
        <v>37</v>
      </c>
      <c r="I5356" s="4">
        <v>1</v>
      </c>
      <c r="J5356" s="2" t="s">
        <v>70</v>
      </c>
      <c r="K5356" s="1">
        <f>Tabelle111[[#This Row],[Menge kg Nges]]/1000</f>
        <v>8.2000000000000003E-2</v>
      </c>
      <c r="L5356" s="1">
        <f>Tabelle111[[#This Row],[Menge kg P2O5]]/1000</f>
        <v>3.6999999999999998E-2</v>
      </c>
      <c r="M5356" s="1">
        <f>Tabelle111[[#This Row],[Menge t Nges]]/Tabelle111[[#This Row],[Anzahl Lieferscheine]]</f>
        <v>8.2000000000000003E-2</v>
      </c>
      <c r="N5356" s="1">
        <f>Tabelle111[[#This Row],[Menge t P2O5]]/Tabelle111[[#This Row],[Anzahl Lieferscheine]]</f>
        <v>3.6999999999999998E-2</v>
      </c>
    </row>
    <row r="5357" spans="1:14" x14ac:dyDescent="0.2">
      <c r="A5357" s="2" t="s">
        <v>47</v>
      </c>
      <c r="B5357" s="2" t="s">
        <v>47</v>
      </c>
      <c r="C5357" s="2" t="s">
        <v>25</v>
      </c>
      <c r="D5357" s="2" t="s">
        <v>25</v>
      </c>
      <c r="E5357" s="2" t="s">
        <v>26</v>
      </c>
      <c r="F5357" s="2" t="s">
        <v>61</v>
      </c>
      <c r="G5357" s="1">
        <v>33992.530000000013</v>
      </c>
      <c r="H5357" s="1">
        <v>11001.860000000002</v>
      </c>
      <c r="I5357" s="4">
        <v>75</v>
      </c>
      <c r="J5357" s="2" t="s">
        <v>70</v>
      </c>
      <c r="K5357" s="1">
        <f>Tabelle111[[#This Row],[Menge kg Nges]]/1000</f>
        <v>33.992530000000016</v>
      </c>
      <c r="L5357" s="1">
        <f>Tabelle111[[#This Row],[Menge kg P2O5]]/1000</f>
        <v>11.001860000000002</v>
      </c>
      <c r="M5357" s="1">
        <f>Tabelle111[[#This Row],[Menge t Nges]]/Tabelle111[[#This Row],[Anzahl Lieferscheine]]</f>
        <v>0.45323373333333355</v>
      </c>
      <c r="N5357" s="1">
        <f>Tabelle111[[#This Row],[Menge t P2O5]]/Tabelle111[[#This Row],[Anzahl Lieferscheine]]</f>
        <v>0.14669146666666669</v>
      </c>
    </row>
    <row r="5358" spans="1:14" x14ac:dyDescent="0.2">
      <c r="A5358" s="2" t="s">
        <v>47</v>
      </c>
      <c r="B5358" s="2" t="s">
        <v>47</v>
      </c>
      <c r="C5358" s="2" t="s">
        <v>63</v>
      </c>
      <c r="D5358" s="2" t="s">
        <v>63</v>
      </c>
      <c r="E5358" s="2" t="s">
        <v>63</v>
      </c>
      <c r="F5358" s="2" t="s">
        <v>61</v>
      </c>
      <c r="G5358" s="1">
        <v>4698.66</v>
      </c>
      <c r="H5358" s="1">
        <v>4100.7800000000007</v>
      </c>
      <c r="I5358" s="4">
        <v>9</v>
      </c>
      <c r="J5358" s="2" t="s">
        <v>70</v>
      </c>
      <c r="K5358" s="1">
        <f>Tabelle111[[#This Row],[Menge kg Nges]]/1000</f>
        <v>4.6986600000000003</v>
      </c>
      <c r="L5358" s="1">
        <f>Tabelle111[[#This Row],[Menge kg P2O5]]/1000</f>
        <v>4.1007800000000003</v>
      </c>
      <c r="M5358" s="1">
        <f>Tabelle111[[#This Row],[Menge t Nges]]/Tabelle111[[#This Row],[Anzahl Lieferscheine]]</f>
        <v>0.52207333333333339</v>
      </c>
      <c r="N5358" s="1">
        <f>Tabelle111[[#This Row],[Menge t P2O5]]/Tabelle111[[#This Row],[Anzahl Lieferscheine]]</f>
        <v>0.45564222222222228</v>
      </c>
    </row>
    <row r="5359" spans="1:14" x14ac:dyDescent="0.2">
      <c r="A5359" s="2" t="s">
        <v>47</v>
      </c>
      <c r="B5359" s="2" t="s">
        <v>37</v>
      </c>
      <c r="C5359" s="2" t="s">
        <v>6</v>
      </c>
      <c r="D5359" s="2" t="s">
        <v>15</v>
      </c>
      <c r="E5359" s="2" t="s">
        <v>9</v>
      </c>
      <c r="F5359" s="2" t="s">
        <v>61</v>
      </c>
      <c r="G5359" s="1">
        <v>202.8</v>
      </c>
      <c r="H5359" s="1">
        <v>135</v>
      </c>
      <c r="I5359" s="4">
        <v>1</v>
      </c>
      <c r="J5359" s="2" t="s">
        <v>70</v>
      </c>
      <c r="K5359" s="1">
        <f>Tabelle111[[#This Row],[Menge kg Nges]]/1000</f>
        <v>0.20280000000000001</v>
      </c>
      <c r="L5359" s="1">
        <f>Tabelle111[[#This Row],[Menge kg P2O5]]/1000</f>
        <v>0.13500000000000001</v>
      </c>
      <c r="M5359" s="1">
        <f>Tabelle111[[#This Row],[Menge t Nges]]/Tabelle111[[#This Row],[Anzahl Lieferscheine]]</f>
        <v>0.20280000000000001</v>
      </c>
      <c r="N5359" s="1">
        <f>Tabelle111[[#This Row],[Menge t P2O5]]/Tabelle111[[#This Row],[Anzahl Lieferscheine]]</f>
        <v>0.13500000000000001</v>
      </c>
    </row>
    <row r="5360" spans="1:14" x14ac:dyDescent="0.2">
      <c r="A5360" s="2" t="s">
        <v>47</v>
      </c>
      <c r="B5360" s="2" t="s">
        <v>42</v>
      </c>
      <c r="C5360" s="2" t="s">
        <v>6</v>
      </c>
      <c r="D5360" s="2" t="s">
        <v>7</v>
      </c>
      <c r="E5360" s="2" t="s">
        <v>8</v>
      </c>
      <c r="F5360" s="2" t="s">
        <v>61</v>
      </c>
      <c r="G5360" s="1">
        <v>4454.4599999999991</v>
      </c>
      <c r="H5360" s="1">
        <v>1867.3200000000004</v>
      </c>
      <c r="I5360" s="4">
        <v>33</v>
      </c>
      <c r="J5360" s="2" t="s">
        <v>70</v>
      </c>
      <c r="K5360" s="1">
        <f>Tabelle111[[#This Row],[Menge kg Nges]]/1000</f>
        <v>4.4544599999999992</v>
      </c>
      <c r="L5360" s="1">
        <f>Tabelle111[[#This Row],[Menge kg P2O5]]/1000</f>
        <v>1.8673200000000003</v>
      </c>
      <c r="M5360" s="1">
        <f>Tabelle111[[#This Row],[Menge t Nges]]/Tabelle111[[#This Row],[Anzahl Lieferscheine]]</f>
        <v>0.13498363636363633</v>
      </c>
      <c r="N5360" s="1">
        <f>Tabelle111[[#This Row],[Menge t P2O5]]/Tabelle111[[#This Row],[Anzahl Lieferscheine]]</f>
        <v>5.6585454545454557E-2</v>
      </c>
    </row>
    <row r="5361" spans="1:14" x14ac:dyDescent="0.2">
      <c r="A5361" s="2" t="s">
        <v>47</v>
      </c>
      <c r="B5361" s="2" t="s">
        <v>42</v>
      </c>
      <c r="C5361" s="2" t="s">
        <v>6</v>
      </c>
      <c r="D5361" s="2" t="s">
        <v>7</v>
      </c>
      <c r="E5361" s="2" t="s">
        <v>9</v>
      </c>
      <c r="F5361" s="2" t="s">
        <v>61</v>
      </c>
      <c r="G5361" s="1">
        <v>234.89999999999998</v>
      </c>
      <c r="H5361" s="1">
        <v>97.199999999999989</v>
      </c>
      <c r="I5361" s="4">
        <v>3</v>
      </c>
      <c r="J5361" s="2" t="s">
        <v>70</v>
      </c>
      <c r="K5361" s="1">
        <f>Tabelle111[[#This Row],[Menge kg Nges]]/1000</f>
        <v>0.23489999999999997</v>
      </c>
      <c r="L5361" s="1">
        <f>Tabelle111[[#This Row],[Menge kg P2O5]]/1000</f>
        <v>9.7199999999999995E-2</v>
      </c>
      <c r="M5361" s="1">
        <f>Tabelle111[[#This Row],[Menge t Nges]]/Tabelle111[[#This Row],[Anzahl Lieferscheine]]</f>
        <v>7.8299999999999995E-2</v>
      </c>
      <c r="N5361" s="1">
        <f>Tabelle111[[#This Row],[Menge t P2O5]]/Tabelle111[[#This Row],[Anzahl Lieferscheine]]</f>
        <v>3.2399999999999998E-2</v>
      </c>
    </row>
    <row r="5362" spans="1:14" x14ac:dyDescent="0.2">
      <c r="A5362" s="2" t="s">
        <v>47</v>
      </c>
      <c r="B5362" s="2" t="s">
        <v>42</v>
      </c>
      <c r="C5362" s="2" t="s">
        <v>6</v>
      </c>
      <c r="D5362" s="2" t="s">
        <v>7</v>
      </c>
      <c r="E5362" s="2" t="s">
        <v>10</v>
      </c>
      <c r="F5362" s="2" t="s">
        <v>61</v>
      </c>
      <c r="G5362" s="1">
        <v>174.15</v>
      </c>
      <c r="H5362" s="1">
        <v>68.849999999999994</v>
      </c>
      <c r="I5362" s="4">
        <v>1</v>
      </c>
      <c r="J5362" s="2" t="s">
        <v>70</v>
      </c>
      <c r="K5362" s="1">
        <f>Tabelle111[[#This Row],[Menge kg Nges]]/1000</f>
        <v>0.17415</v>
      </c>
      <c r="L5362" s="1">
        <f>Tabelle111[[#This Row],[Menge kg P2O5]]/1000</f>
        <v>6.8849999999999995E-2</v>
      </c>
      <c r="M5362" s="1">
        <f>Tabelle111[[#This Row],[Menge t Nges]]/Tabelle111[[#This Row],[Anzahl Lieferscheine]]</f>
        <v>0.17415</v>
      </c>
      <c r="N5362" s="1">
        <f>Tabelle111[[#This Row],[Menge t P2O5]]/Tabelle111[[#This Row],[Anzahl Lieferscheine]]</f>
        <v>6.8849999999999995E-2</v>
      </c>
    </row>
    <row r="5363" spans="1:14" x14ac:dyDescent="0.2">
      <c r="A5363" s="2" t="s">
        <v>47</v>
      </c>
      <c r="B5363" s="2" t="s">
        <v>42</v>
      </c>
      <c r="C5363" s="2" t="s">
        <v>25</v>
      </c>
      <c r="D5363" s="2" t="s">
        <v>25</v>
      </c>
      <c r="E5363" s="2" t="s">
        <v>26</v>
      </c>
      <c r="F5363" s="2" t="s">
        <v>61</v>
      </c>
      <c r="G5363" s="1">
        <v>11651.310000000007</v>
      </c>
      <c r="H5363" s="1">
        <v>3534.8400000000029</v>
      </c>
      <c r="I5363" s="4">
        <v>81</v>
      </c>
      <c r="J5363" s="2" t="s">
        <v>70</v>
      </c>
      <c r="K5363" s="1">
        <f>Tabelle111[[#This Row],[Menge kg Nges]]/1000</f>
        <v>11.651310000000008</v>
      </c>
      <c r="L5363" s="1">
        <f>Tabelle111[[#This Row],[Menge kg P2O5]]/1000</f>
        <v>3.5348400000000031</v>
      </c>
      <c r="M5363" s="1">
        <f>Tabelle111[[#This Row],[Menge t Nges]]/Tabelle111[[#This Row],[Anzahl Lieferscheine]]</f>
        <v>0.14384333333333343</v>
      </c>
      <c r="N5363" s="1">
        <f>Tabelle111[[#This Row],[Menge t P2O5]]/Tabelle111[[#This Row],[Anzahl Lieferscheine]]</f>
        <v>4.364000000000004E-2</v>
      </c>
    </row>
    <row r="5364" spans="1:14" x14ac:dyDescent="0.2">
      <c r="A5364" s="2" t="s">
        <v>46</v>
      </c>
      <c r="B5364" s="2" t="s">
        <v>46</v>
      </c>
      <c r="C5364" s="2" t="s">
        <v>6</v>
      </c>
      <c r="D5364" s="2" t="s">
        <v>7</v>
      </c>
      <c r="E5364" s="2" t="s">
        <v>8</v>
      </c>
      <c r="F5364" s="2" t="s">
        <v>61</v>
      </c>
      <c r="G5364" s="1">
        <v>116590.69000000002</v>
      </c>
      <c r="H5364" s="1">
        <v>29221.789999999997</v>
      </c>
      <c r="I5364" s="4">
        <v>68</v>
      </c>
      <c r="J5364" s="2" t="s">
        <v>70</v>
      </c>
      <c r="K5364" s="1">
        <f>Tabelle111[[#This Row],[Menge kg Nges]]/1000</f>
        <v>116.59069000000002</v>
      </c>
      <c r="L5364" s="1">
        <f>Tabelle111[[#This Row],[Menge kg P2O5]]/1000</f>
        <v>29.221789999999999</v>
      </c>
      <c r="M5364" s="1">
        <f>Tabelle111[[#This Row],[Menge t Nges]]/Tabelle111[[#This Row],[Anzahl Lieferscheine]]</f>
        <v>1.7145689705882357</v>
      </c>
      <c r="N5364" s="1">
        <f>Tabelle111[[#This Row],[Menge t P2O5]]/Tabelle111[[#This Row],[Anzahl Lieferscheine]]</f>
        <v>0.42973220588235295</v>
      </c>
    </row>
    <row r="5365" spans="1:14" x14ac:dyDescent="0.2">
      <c r="A5365" s="2" t="s">
        <v>46</v>
      </c>
      <c r="B5365" s="2" t="s">
        <v>46</v>
      </c>
      <c r="C5365" s="2" t="s">
        <v>6</v>
      </c>
      <c r="D5365" s="2" t="s">
        <v>7</v>
      </c>
      <c r="E5365" s="2" t="s">
        <v>9</v>
      </c>
      <c r="F5365" s="2" t="s">
        <v>61</v>
      </c>
      <c r="G5365" s="1">
        <v>58347.670000000006</v>
      </c>
      <c r="H5365" s="1">
        <v>24030.729999999992</v>
      </c>
      <c r="I5365" s="4">
        <v>199</v>
      </c>
      <c r="J5365" s="2" t="s">
        <v>70</v>
      </c>
      <c r="K5365" s="1">
        <f>Tabelle111[[#This Row],[Menge kg Nges]]/1000</f>
        <v>58.347670000000008</v>
      </c>
      <c r="L5365" s="1">
        <f>Tabelle111[[#This Row],[Menge kg P2O5]]/1000</f>
        <v>24.030729999999991</v>
      </c>
      <c r="M5365" s="1">
        <f>Tabelle111[[#This Row],[Menge t Nges]]/Tabelle111[[#This Row],[Anzahl Lieferscheine]]</f>
        <v>0.29320437185929654</v>
      </c>
      <c r="N5365" s="1">
        <f>Tabelle111[[#This Row],[Menge t P2O5]]/Tabelle111[[#This Row],[Anzahl Lieferscheine]]</f>
        <v>0.1207574371859296</v>
      </c>
    </row>
    <row r="5366" spans="1:14" x14ac:dyDescent="0.2">
      <c r="A5366" s="2" t="s">
        <v>46</v>
      </c>
      <c r="B5366" s="2" t="s">
        <v>46</v>
      </c>
      <c r="C5366" s="2" t="s">
        <v>6</v>
      </c>
      <c r="D5366" s="2" t="s">
        <v>7</v>
      </c>
      <c r="E5366" s="2" t="s">
        <v>9</v>
      </c>
      <c r="F5366" s="2" t="s">
        <v>62</v>
      </c>
      <c r="G5366" s="1">
        <v>519.1</v>
      </c>
      <c r="H5366" s="1">
        <v>214.8</v>
      </c>
      <c r="I5366" s="4">
        <v>2</v>
      </c>
      <c r="J5366" s="2" t="s">
        <v>70</v>
      </c>
      <c r="K5366" s="1">
        <f>Tabelle111[[#This Row],[Menge kg Nges]]/1000</f>
        <v>0.51910000000000001</v>
      </c>
      <c r="L5366" s="1">
        <f>Tabelle111[[#This Row],[Menge kg P2O5]]/1000</f>
        <v>0.21480000000000002</v>
      </c>
      <c r="M5366" s="1">
        <f>Tabelle111[[#This Row],[Menge t Nges]]/Tabelle111[[#This Row],[Anzahl Lieferscheine]]</f>
        <v>0.25955</v>
      </c>
      <c r="N5366" s="1">
        <f>Tabelle111[[#This Row],[Menge t P2O5]]/Tabelle111[[#This Row],[Anzahl Lieferscheine]]</f>
        <v>0.10740000000000001</v>
      </c>
    </row>
    <row r="5367" spans="1:14" x14ac:dyDescent="0.2">
      <c r="A5367" s="2" t="s">
        <v>46</v>
      </c>
      <c r="B5367" s="2" t="s">
        <v>46</v>
      </c>
      <c r="C5367" s="2" t="s">
        <v>6</v>
      </c>
      <c r="D5367" s="2" t="s">
        <v>7</v>
      </c>
      <c r="E5367" s="2" t="s">
        <v>10</v>
      </c>
      <c r="F5367" s="2" t="s">
        <v>61</v>
      </c>
      <c r="G5367" s="1">
        <v>4625.95</v>
      </c>
      <c r="H5367" s="1">
        <v>1660.6</v>
      </c>
      <c r="I5367" s="4">
        <v>9</v>
      </c>
      <c r="J5367" s="2" t="s">
        <v>70</v>
      </c>
      <c r="K5367" s="1">
        <f>Tabelle111[[#This Row],[Menge kg Nges]]/1000</f>
        <v>4.6259499999999996</v>
      </c>
      <c r="L5367" s="1">
        <f>Tabelle111[[#This Row],[Menge kg P2O5]]/1000</f>
        <v>1.6605999999999999</v>
      </c>
      <c r="M5367" s="1">
        <f>Tabelle111[[#This Row],[Menge t Nges]]/Tabelle111[[#This Row],[Anzahl Lieferscheine]]</f>
        <v>0.51399444444444442</v>
      </c>
      <c r="N5367" s="1">
        <f>Tabelle111[[#This Row],[Menge t P2O5]]/Tabelle111[[#This Row],[Anzahl Lieferscheine]]</f>
        <v>0.1845111111111111</v>
      </c>
    </row>
    <row r="5368" spans="1:14" x14ac:dyDescent="0.2">
      <c r="A5368" s="2" t="s">
        <v>46</v>
      </c>
      <c r="B5368" s="2" t="s">
        <v>46</v>
      </c>
      <c r="C5368" s="2" t="s">
        <v>6</v>
      </c>
      <c r="D5368" s="2" t="s">
        <v>7</v>
      </c>
      <c r="E5368" s="2" t="s">
        <v>11</v>
      </c>
      <c r="F5368" s="2" t="s">
        <v>61</v>
      </c>
      <c r="G5368" s="1">
        <v>4448.67</v>
      </c>
      <c r="H5368" s="1">
        <v>2423.73</v>
      </c>
      <c r="I5368" s="4">
        <v>5</v>
      </c>
      <c r="J5368" s="2" t="s">
        <v>70</v>
      </c>
      <c r="K5368" s="1">
        <f>Tabelle111[[#This Row],[Menge kg Nges]]/1000</f>
        <v>4.4486699999999999</v>
      </c>
      <c r="L5368" s="1">
        <f>Tabelle111[[#This Row],[Menge kg P2O5]]/1000</f>
        <v>2.4237299999999999</v>
      </c>
      <c r="M5368" s="1">
        <f>Tabelle111[[#This Row],[Menge t Nges]]/Tabelle111[[#This Row],[Anzahl Lieferscheine]]</f>
        <v>0.88973400000000002</v>
      </c>
      <c r="N5368" s="1">
        <f>Tabelle111[[#This Row],[Menge t P2O5]]/Tabelle111[[#This Row],[Anzahl Lieferscheine]]</f>
        <v>0.48474600000000001</v>
      </c>
    </row>
    <row r="5369" spans="1:14" x14ac:dyDescent="0.2">
      <c r="A5369" s="2" t="s">
        <v>46</v>
      </c>
      <c r="B5369" s="2" t="s">
        <v>46</v>
      </c>
      <c r="C5369" s="2" t="s">
        <v>6</v>
      </c>
      <c r="D5369" s="2" t="s">
        <v>7</v>
      </c>
      <c r="E5369" s="2" t="s">
        <v>12</v>
      </c>
      <c r="F5369" s="2" t="s">
        <v>61</v>
      </c>
      <c r="G5369" s="1">
        <v>2130</v>
      </c>
      <c r="H5369" s="1">
        <v>1088</v>
      </c>
      <c r="I5369" s="4">
        <v>4</v>
      </c>
      <c r="J5369" s="2" t="s">
        <v>70</v>
      </c>
      <c r="K5369" s="1">
        <f>Tabelle111[[#This Row],[Menge kg Nges]]/1000</f>
        <v>2.13</v>
      </c>
      <c r="L5369" s="1">
        <f>Tabelle111[[#This Row],[Menge kg P2O5]]/1000</f>
        <v>1.0880000000000001</v>
      </c>
      <c r="M5369" s="1">
        <f>Tabelle111[[#This Row],[Menge t Nges]]/Tabelle111[[#This Row],[Anzahl Lieferscheine]]</f>
        <v>0.53249999999999997</v>
      </c>
      <c r="N5369" s="1">
        <f>Tabelle111[[#This Row],[Menge t P2O5]]/Tabelle111[[#This Row],[Anzahl Lieferscheine]]</f>
        <v>0.27200000000000002</v>
      </c>
    </row>
    <row r="5370" spans="1:14" x14ac:dyDescent="0.2">
      <c r="A5370" s="2" t="s">
        <v>46</v>
      </c>
      <c r="B5370" s="2" t="s">
        <v>46</v>
      </c>
      <c r="C5370" s="2" t="s">
        <v>6</v>
      </c>
      <c r="D5370" s="2" t="s">
        <v>7</v>
      </c>
      <c r="E5370" s="2" t="s">
        <v>13</v>
      </c>
      <c r="F5370" s="2" t="s">
        <v>61</v>
      </c>
      <c r="G5370" s="1">
        <v>2454.6799999999998</v>
      </c>
      <c r="H5370" s="1">
        <v>1269.18</v>
      </c>
      <c r="I5370" s="4">
        <v>7</v>
      </c>
      <c r="J5370" s="2" t="s">
        <v>70</v>
      </c>
      <c r="K5370" s="1">
        <f>Tabelle111[[#This Row],[Menge kg Nges]]/1000</f>
        <v>2.4546799999999998</v>
      </c>
      <c r="L5370" s="1">
        <f>Tabelle111[[#This Row],[Menge kg P2O5]]/1000</f>
        <v>1.26918</v>
      </c>
      <c r="M5370" s="1">
        <f>Tabelle111[[#This Row],[Menge t Nges]]/Tabelle111[[#This Row],[Anzahl Lieferscheine]]</f>
        <v>0.35066857142857139</v>
      </c>
      <c r="N5370" s="1">
        <f>Tabelle111[[#This Row],[Menge t P2O5]]/Tabelle111[[#This Row],[Anzahl Lieferscheine]]</f>
        <v>0.18131142857142857</v>
      </c>
    </row>
    <row r="5371" spans="1:14" x14ac:dyDescent="0.2">
      <c r="A5371" s="2" t="s">
        <v>46</v>
      </c>
      <c r="B5371" s="2" t="s">
        <v>46</v>
      </c>
      <c r="C5371" s="2" t="s">
        <v>6</v>
      </c>
      <c r="D5371" s="2" t="s">
        <v>15</v>
      </c>
      <c r="E5371" s="2" t="s">
        <v>8</v>
      </c>
      <c r="F5371" s="2" t="s">
        <v>61</v>
      </c>
      <c r="G5371" s="1">
        <v>979.99</v>
      </c>
      <c r="H5371" s="1">
        <v>434.83</v>
      </c>
      <c r="I5371" s="4">
        <v>6</v>
      </c>
      <c r="J5371" s="2" t="s">
        <v>70</v>
      </c>
      <c r="K5371" s="1">
        <f>Tabelle111[[#This Row],[Menge kg Nges]]/1000</f>
        <v>0.97999000000000003</v>
      </c>
      <c r="L5371" s="1">
        <f>Tabelle111[[#This Row],[Menge kg P2O5]]/1000</f>
        <v>0.43482999999999999</v>
      </c>
      <c r="M5371" s="1">
        <f>Tabelle111[[#This Row],[Menge t Nges]]/Tabelle111[[#This Row],[Anzahl Lieferscheine]]</f>
        <v>0.16333166666666668</v>
      </c>
      <c r="N5371" s="1">
        <f>Tabelle111[[#This Row],[Menge t P2O5]]/Tabelle111[[#This Row],[Anzahl Lieferscheine]]</f>
        <v>7.247166666666667E-2</v>
      </c>
    </row>
    <row r="5372" spans="1:14" x14ac:dyDescent="0.2">
      <c r="A5372" s="2" t="s">
        <v>46</v>
      </c>
      <c r="B5372" s="2" t="s">
        <v>46</v>
      </c>
      <c r="C5372" s="2" t="s">
        <v>6</v>
      </c>
      <c r="D5372" s="2" t="s">
        <v>15</v>
      </c>
      <c r="E5372" s="2" t="s">
        <v>18</v>
      </c>
      <c r="F5372" s="2" t="s">
        <v>61</v>
      </c>
      <c r="G5372" s="1">
        <v>2589.5</v>
      </c>
      <c r="H5372" s="1">
        <v>1834</v>
      </c>
      <c r="I5372" s="4">
        <v>5</v>
      </c>
      <c r="J5372" s="2" t="s">
        <v>70</v>
      </c>
      <c r="K5372" s="1">
        <f>Tabelle111[[#This Row],[Menge kg Nges]]/1000</f>
        <v>2.5895000000000001</v>
      </c>
      <c r="L5372" s="1">
        <f>Tabelle111[[#This Row],[Menge kg P2O5]]/1000</f>
        <v>1.8340000000000001</v>
      </c>
      <c r="M5372" s="1">
        <f>Tabelle111[[#This Row],[Menge t Nges]]/Tabelle111[[#This Row],[Anzahl Lieferscheine]]</f>
        <v>0.51790000000000003</v>
      </c>
      <c r="N5372" s="1">
        <f>Tabelle111[[#This Row],[Menge t P2O5]]/Tabelle111[[#This Row],[Anzahl Lieferscheine]]</f>
        <v>0.36680000000000001</v>
      </c>
    </row>
    <row r="5373" spans="1:14" x14ac:dyDescent="0.2">
      <c r="A5373" s="2" t="s">
        <v>46</v>
      </c>
      <c r="B5373" s="2" t="s">
        <v>46</v>
      </c>
      <c r="C5373" s="2" t="s">
        <v>6</v>
      </c>
      <c r="D5373" s="2" t="s">
        <v>15</v>
      </c>
      <c r="E5373" s="2" t="s">
        <v>20</v>
      </c>
      <c r="F5373" s="2" t="s">
        <v>61</v>
      </c>
      <c r="G5373" s="1">
        <v>2085.1799999999998</v>
      </c>
      <c r="H5373" s="1">
        <v>1329</v>
      </c>
      <c r="I5373" s="4">
        <v>10</v>
      </c>
      <c r="J5373" s="2" t="s">
        <v>70</v>
      </c>
      <c r="K5373" s="1">
        <f>Tabelle111[[#This Row],[Menge kg Nges]]/1000</f>
        <v>2.0851799999999998</v>
      </c>
      <c r="L5373" s="1">
        <f>Tabelle111[[#This Row],[Menge kg P2O5]]/1000</f>
        <v>1.329</v>
      </c>
      <c r="M5373" s="1">
        <f>Tabelle111[[#This Row],[Menge t Nges]]/Tabelle111[[#This Row],[Anzahl Lieferscheine]]</f>
        <v>0.20851799999999998</v>
      </c>
      <c r="N5373" s="1">
        <f>Tabelle111[[#This Row],[Menge t P2O5]]/Tabelle111[[#This Row],[Anzahl Lieferscheine]]</f>
        <v>0.13289999999999999</v>
      </c>
    </row>
    <row r="5374" spans="1:14" x14ac:dyDescent="0.2">
      <c r="A5374" s="2" t="s">
        <v>46</v>
      </c>
      <c r="B5374" s="2" t="s">
        <v>46</v>
      </c>
      <c r="C5374" s="2" t="s">
        <v>6</v>
      </c>
      <c r="D5374" s="2" t="s">
        <v>15</v>
      </c>
      <c r="E5374" s="2" t="s">
        <v>20</v>
      </c>
      <c r="F5374" s="2" t="s">
        <v>62</v>
      </c>
      <c r="G5374" s="1">
        <v>285.60000000000002</v>
      </c>
      <c r="H5374" s="1">
        <v>210</v>
      </c>
      <c r="I5374" s="4">
        <v>1</v>
      </c>
      <c r="J5374" s="2" t="s">
        <v>70</v>
      </c>
      <c r="K5374" s="1">
        <f>Tabelle111[[#This Row],[Menge kg Nges]]/1000</f>
        <v>0.28560000000000002</v>
      </c>
      <c r="L5374" s="1">
        <f>Tabelle111[[#This Row],[Menge kg P2O5]]/1000</f>
        <v>0.21</v>
      </c>
      <c r="M5374" s="1">
        <f>Tabelle111[[#This Row],[Menge t Nges]]/Tabelle111[[#This Row],[Anzahl Lieferscheine]]</f>
        <v>0.28560000000000002</v>
      </c>
      <c r="N5374" s="1">
        <f>Tabelle111[[#This Row],[Menge t P2O5]]/Tabelle111[[#This Row],[Anzahl Lieferscheine]]</f>
        <v>0.21</v>
      </c>
    </row>
    <row r="5375" spans="1:14" x14ac:dyDescent="0.2">
      <c r="A5375" s="2" t="s">
        <v>46</v>
      </c>
      <c r="B5375" s="2" t="s">
        <v>46</v>
      </c>
      <c r="C5375" s="2" t="s">
        <v>6</v>
      </c>
      <c r="D5375" s="2" t="s">
        <v>15</v>
      </c>
      <c r="E5375" s="2" t="s">
        <v>21</v>
      </c>
      <c r="F5375" s="2" t="s">
        <v>61</v>
      </c>
      <c r="G5375" s="1">
        <v>1814.4</v>
      </c>
      <c r="H5375" s="1">
        <v>982.5</v>
      </c>
      <c r="I5375" s="4">
        <v>2</v>
      </c>
      <c r="J5375" s="2" t="s">
        <v>70</v>
      </c>
      <c r="K5375" s="1">
        <f>Tabelle111[[#This Row],[Menge kg Nges]]/1000</f>
        <v>1.8144</v>
      </c>
      <c r="L5375" s="1">
        <f>Tabelle111[[#This Row],[Menge kg P2O5]]/1000</f>
        <v>0.98250000000000004</v>
      </c>
      <c r="M5375" s="1">
        <f>Tabelle111[[#This Row],[Menge t Nges]]/Tabelle111[[#This Row],[Anzahl Lieferscheine]]</f>
        <v>0.90720000000000001</v>
      </c>
      <c r="N5375" s="1">
        <f>Tabelle111[[#This Row],[Menge t P2O5]]/Tabelle111[[#This Row],[Anzahl Lieferscheine]]</f>
        <v>0.49125000000000002</v>
      </c>
    </row>
    <row r="5376" spans="1:14" x14ac:dyDescent="0.2">
      <c r="A5376" s="2" t="s">
        <v>46</v>
      </c>
      <c r="B5376" s="2" t="s">
        <v>46</v>
      </c>
      <c r="C5376" s="2" t="s">
        <v>6</v>
      </c>
      <c r="D5376" s="2" t="s">
        <v>15</v>
      </c>
      <c r="E5376" s="2" t="s">
        <v>9</v>
      </c>
      <c r="F5376" s="2" t="s">
        <v>61</v>
      </c>
      <c r="G5376" s="1">
        <v>4615.3900000000021</v>
      </c>
      <c r="H5376" s="1">
        <v>2539.7400000000002</v>
      </c>
      <c r="I5376" s="4">
        <v>49</v>
      </c>
      <c r="J5376" s="2" t="s">
        <v>70</v>
      </c>
      <c r="K5376" s="1">
        <f>Tabelle111[[#This Row],[Menge kg Nges]]/1000</f>
        <v>4.6153900000000023</v>
      </c>
      <c r="L5376" s="1">
        <f>Tabelle111[[#This Row],[Menge kg P2O5]]/1000</f>
        <v>2.5397400000000001</v>
      </c>
      <c r="M5376" s="1">
        <f>Tabelle111[[#This Row],[Menge t Nges]]/Tabelle111[[#This Row],[Anzahl Lieferscheine]]</f>
        <v>9.4191632653061269E-2</v>
      </c>
      <c r="N5376" s="1">
        <f>Tabelle111[[#This Row],[Menge t P2O5]]/Tabelle111[[#This Row],[Anzahl Lieferscheine]]</f>
        <v>5.1831428571428577E-2</v>
      </c>
    </row>
    <row r="5377" spans="1:14" x14ac:dyDescent="0.2">
      <c r="A5377" s="2" t="s">
        <v>46</v>
      </c>
      <c r="B5377" s="2" t="s">
        <v>46</v>
      </c>
      <c r="C5377" s="2" t="s">
        <v>6</v>
      </c>
      <c r="D5377" s="2" t="s">
        <v>15</v>
      </c>
      <c r="E5377" s="2" t="s">
        <v>10</v>
      </c>
      <c r="F5377" s="2" t="s">
        <v>61</v>
      </c>
      <c r="G5377" s="1">
        <v>2210.5500000000002</v>
      </c>
      <c r="H5377" s="1">
        <v>934.19</v>
      </c>
      <c r="I5377" s="4">
        <v>4</v>
      </c>
      <c r="J5377" s="2" t="s">
        <v>70</v>
      </c>
      <c r="K5377" s="1">
        <f>Tabelle111[[#This Row],[Menge kg Nges]]/1000</f>
        <v>2.21055</v>
      </c>
      <c r="L5377" s="1">
        <f>Tabelle111[[#This Row],[Menge kg P2O5]]/1000</f>
        <v>0.93419000000000008</v>
      </c>
      <c r="M5377" s="1">
        <f>Tabelle111[[#This Row],[Menge t Nges]]/Tabelle111[[#This Row],[Anzahl Lieferscheine]]</f>
        <v>0.5526375</v>
      </c>
      <c r="N5377" s="1">
        <f>Tabelle111[[#This Row],[Menge t P2O5]]/Tabelle111[[#This Row],[Anzahl Lieferscheine]]</f>
        <v>0.23354750000000002</v>
      </c>
    </row>
    <row r="5378" spans="1:14" x14ac:dyDescent="0.2">
      <c r="A5378" s="2" t="s">
        <v>46</v>
      </c>
      <c r="B5378" s="2" t="s">
        <v>46</v>
      </c>
      <c r="C5378" s="2" t="s">
        <v>6</v>
      </c>
      <c r="D5378" s="2" t="s">
        <v>15</v>
      </c>
      <c r="E5378" s="2" t="s">
        <v>23</v>
      </c>
      <c r="F5378" s="2" t="s">
        <v>61</v>
      </c>
      <c r="G5378" s="1">
        <v>1080</v>
      </c>
      <c r="H5378" s="1">
        <v>445.5</v>
      </c>
      <c r="I5378" s="4">
        <v>1</v>
      </c>
      <c r="J5378" s="2" t="s">
        <v>70</v>
      </c>
      <c r="K5378" s="1">
        <f>Tabelle111[[#This Row],[Menge kg Nges]]/1000</f>
        <v>1.08</v>
      </c>
      <c r="L5378" s="1">
        <f>Tabelle111[[#This Row],[Menge kg P2O5]]/1000</f>
        <v>0.44550000000000001</v>
      </c>
      <c r="M5378" s="1">
        <f>Tabelle111[[#This Row],[Menge t Nges]]/Tabelle111[[#This Row],[Anzahl Lieferscheine]]</f>
        <v>1.08</v>
      </c>
      <c r="N5378" s="1">
        <f>Tabelle111[[#This Row],[Menge t P2O5]]/Tabelle111[[#This Row],[Anzahl Lieferscheine]]</f>
        <v>0.44550000000000001</v>
      </c>
    </row>
    <row r="5379" spans="1:14" x14ac:dyDescent="0.2">
      <c r="A5379" s="2" t="s">
        <v>46</v>
      </c>
      <c r="B5379" s="2" t="s">
        <v>46</v>
      </c>
      <c r="C5379" s="2" t="s">
        <v>25</v>
      </c>
      <c r="D5379" s="2" t="s">
        <v>25</v>
      </c>
      <c r="E5379" s="2" t="s">
        <v>26</v>
      </c>
      <c r="F5379" s="2" t="s">
        <v>61</v>
      </c>
      <c r="G5379" s="1">
        <v>16426.41</v>
      </c>
      <c r="H5379" s="1">
        <v>5451.0899999999992</v>
      </c>
      <c r="I5379" s="4">
        <v>14</v>
      </c>
      <c r="J5379" s="2" t="s">
        <v>70</v>
      </c>
      <c r="K5379" s="1">
        <f>Tabelle111[[#This Row],[Menge kg Nges]]/1000</f>
        <v>16.426410000000001</v>
      </c>
      <c r="L5379" s="1">
        <f>Tabelle111[[#This Row],[Menge kg P2O5]]/1000</f>
        <v>5.4510899999999989</v>
      </c>
      <c r="M5379" s="1">
        <f>Tabelle111[[#This Row],[Menge t Nges]]/Tabelle111[[#This Row],[Anzahl Lieferscheine]]</f>
        <v>1.1733150000000001</v>
      </c>
      <c r="N5379" s="1">
        <f>Tabelle111[[#This Row],[Menge t P2O5]]/Tabelle111[[#This Row],[Anzahl Lieferscheine]]</f>
        <v>0.38936357142857136</v>
      </c>
    </row>
    <row r="5380" spans="1:14" x14ac:dyDescent="0.2">
      <c r="A5380" s="2" t="s">
        <v>46</v>
      </c>
      <c r="B5380" s="2" t="s">
        <v>28</v>
      </c>
      <c r="C5380" s="2" t="s">
        <v>6</v>
      </c>
      <c r="D5380" s="2" t="s">
        <v>7</v>
      </c>
      <c r="E5380" s="2" t="s">
        <v>9</v>
      </c>
      <c r="F5380" s="2" t="s">
        <v>61</v>
      </c>
      <c r="G5380" s="1">
        <v>279.3</v>
      </c>
      <c r="H5380" s="1">
        <v>115.9</v>
      </c>
      <c r="I5380" s="4">
        <v>1</v>
      </c>
      <c r="J5380" s="2" t="s">
        <v>70</v>
      </c>
      <c r="K5380" s="1">
        <f>Tabelle111[[#This Row],[Menge kg Nges]]/1000</f>
        <v>0.27929999999999999</v>
      </c>
      <c r="L5380" s="1">
        <f>Tabelle111[[#This Row],[Menge kg P2O5]]/1000</f>
        <v>0.1159</v>
      </c>
      <c r="M5380" s="1">
        <f>Tabelle111[[#This Row],[Menge t Nges]]/Tabelle111[[#This Row],[Anzahl Lieferscheine]]</f>
        <v>0.27929999999999999</v>
      </c>
      <c r="N5380" s="1">
        <f>Tabelle111[[#This Row],[Menge t P2O5]]/Tabelle111[[#This Row],[Anzahl Lieferscheine]]</f>
        <v>0.1159</v>
      </c>
    </row>
    <row r="5381" spans="1:14" x14ac:dyDescent="0.2">
      <c r="A5381" s="2" t="s">
        <v>34</v>
      </c>
      <c r="B5381" s="2" t="s">
        <v>5</v>
      </c>
      <c r="C5381" s="2" t="s">
        <v>6</v>
      </c>
      <c r="D5381" s="2" t="s">
        <v>7</v>
      </c>
      <c r="E5381" s="2" t="s">
        <v>13</v>
      </c>
      <c r="F5381" s="2" t="s">
        <v>61</v>
      </c>
      <c r="G5381" s="1">
        <v>2139</v>
      </c>
      <c r="H5381" s="1">
        <v>1449</v>
      </c>
      <c r="I5381" s="4">
        <v>10</v>
      </c>
      <c r="J5381" s="2" t="s">
        <v>70</v>
      </c>
      <c r="K5381" s="1">
        <f>Tabelle111[[#This Row],[Menge kg Nges]]/1000</f>
        <v>2.1389999999999998</v>
      </c>
      <c r="L5381" s="1">
        <f>Tabelle111[[#This Row],[Menge kg P2O5]]/1000</f>
        <v>1.4490000000000001</v>
      </c>
      <c r="M5381" s="1">
        <f>Tabelle111[[#This Row],[Menge t Nges]]/Tabelle111[[#This Row],[Anzahl Lieferscheine]]</f>
        <v>0.21389999999999998</v>
      </c>
      <c r="N5381" s="1">
        <f>Tabelle111[[#This Row],[Menge t P2O5]]/Tabelle111[[#This Row],[Anzahl Lieferscheine]]</f>
        <v>0.1449</v>
      </c>
    </row>
    <row r="5382" spans="1:14" x14ac:dyDescent="0.2">
      <c r="A5382" s="2" t="s">
        <v>34</v>
      </c>
      <c r="B5382" s="2" t="s">
        <v>5</v>
      </c>
      <c r="C5382" s="2" t="s">
        <v>6</v>
      </c>
      <c r="D5382" s="2" t="s">
        <v>15</v>
      </c>
      <c r="E5382" s="2" t="s">
        <v>18</v>
      </c>
      <c r="F5382" s="2" t="s">
        <v>61</v>
      </c>
      <c r="G5382" s="1">
        <v>1039</v>
      </c>
      <c r="H5382" s="1">
        <v>738</v>
      </c>
      <c r="I5382" s="4">
        <v>1</v>
      </c>
      <c r="J5382" s="2" t="s">
        <v>70</v>
      </c>
      <c r="K5382" s="1">
        <f>Tabelle111[[#This Row],[Menge kg Nges]]/1000</f>
        <v>1.0389999999999999</v>
      </c>
      <c r="L5382" s="1">
        <f>Tabelle111[[#This Row],[Menge kg P2O5]]/1000</f>
        <v>0.73799999999999999</v>
      </c>
      <c r="M5382" s="1">
        <f>Tabelle111[[#This Row],[Menge t Nges]]/Tabelle111[[#This Row],[Anzahl Lieferscheine]]</f>
        <v>1.0389999999999999</v>
      </c>
      <c r="N5382" s="1">
        <f>Tabelle111[[#This Row],[Menge t P2O5]]/Tabelle111[[#This Row],[Anzahl Lieferscheine]]</f>
        <v>0.73799999999999999</v>
      </c>
    </row>
    <row r="5383" spans="1:14" x14ac:dyDescent="0.2">
      <c r="A5383" s="2" t="s">
        <v>34</v>
      </c>
      <c r="B5383" s="2" t="s">
        <v>5</v>
      </c>
      <c r="C5383" s="2" t="s">
        <v>6</v>
      </c>
      <c r="D5383" s="2" t="s">
        <v>15</v>
      </c>
      <c r="E5383" s="2" t="s">
        <v>21</v>
      </c>
      <c r="F5383" s="2" t="s">
        <v>61</v>
      </c>
      <c r="G5383" s="1">
        <v>537.6</v>
      </c>
      <c r="H5383" s="1">
        <v>285.60000000000002</v>
      </c>
      <c r="I5383" s="4">
        <v>1</v>
      </c>
      <c r="J5383" s="2" t="s">
        <v>70</v>
      </c>
      <c r="K5383" s="1">
        <f>Tabelle111[[#This Row],[Menge kg Nges]]/1000</f>
        <v>0.53760000000000008</v>
      </c>
      <c r="L5383" s="1">
        <f>Tabelle111[[#This Row],[Menge kg P2O5]]/1000</f>
        <v>0.28560000000000002</v>
      </c>
      <c r="M5383" s="1">
        <f>Tabelle111[[#This Row],[Menge t Nges]]/Tabelle111[[#This Row],[Anzahl Lieferscheine]]</f>
        <v>0.53760000000000008</v>
      </c>
      <c r="N5383" s="1">
        <f>Tabelle111[[#This Row],[Menge t P2O5]]/Tabelle111[[#This Row],[Anzahl Lieferscheine]]</f>
        <v>0.28560000000000002</v>
      </c>
    </row>
    <row r="5384" spans="1:14" x14ac:dyDescent="0.2">
      <c r="A5384" s="2" t="s">
        <v>34</v>
      </c>
      <c r="B5384" s="2" t="s">
        <v>5</v>
      </c>
      <c r="C5384" s="2" t="s">
        <v>25</v>
      </c>
      <c r="D5384" s="2" t="s">
        <v>25</v>
      </c>
      <c r="E5384" s="2" t="s">
        <v>26</v>
      </c>
      <c r="F5384" s="2" t="s">
        <v>61</v>
      </c>
      <c r="G5384" s="1">
        <v>493.5</v>
      </c>
      <c r="H5384" s="1">
        <v>254.10000000000002</v>
      </c>
      <c r="I5384" s="4">
        <v>2</v>
      </c>
      <c r="J5384" s="2" t="s">
        <v>70</v>
      </c>
      <c r="K5384" s="1">
        <f>Tabelle111[[#This Row],[Menge kg Nges]]/1000</f>
        <v>0.49349999999999999</v>
      </c>
      <c r="L5384" s="1">
        <f>Tabelle111[[#This Row],[Menge kg P2O5]]/1000</f>
        <v>0.25410000000000005</v>
      </c>
      <c r="M5384" s="1">
        <f>Tabelle111[[#This Row],[Menge t Nges]]/Tabelle111[[#This Row],[Anzahl Lieferscheine]]</f>
        <v>0.24675</v>
      </c>
      <c r="N5384" s="1">
        <f>Tabelle111[[#This Row],[Menge t P2O5]]/Tabelle111[[#This Row],[Anzahl Lieferscheine]]</f>
        <v>0.12705000000000002</v>
      </c>
    </row>
    <row r="5385" spans="1:14" x14ac:dyDescent="0.2">
      <c r="A5385" s="2" t="s">
        <v>34</v>
      </c>
      <c r="B5385" s="2" t="s">
        <v>29</v>
      </c>
      <c r="C5385" s="2" t="s">
        <v>6</v>
      </c>
      <c r="D5385" s="2" t="s">
        <v>7</v>
      </c>
      <c r="E5385" s="2" t="s">
        <v>8</v>
      </c>
      <c r="F5385" s="2" t="s">
        <v>61</v>
      </c>
      <c r="G5385" s="1">
        <v>11905.560000000001</v>
      </c>
      <c r="H5385" s="1">
        <v>5312.61</v>
      </c>
      <c r="I5385" s="4">
        <v>24</v>
      </c>
      <c r="J5385" s="2" t="s">
        <v>70</v>
      </c>
      <c r="K5385" s="1">
        <f>Tabelle111[[#This Row],[Menge kg Nges]]/1000</f>
        <v>11.905560000000001</v>
      </c>
      <c r="L5385" s="1">
        <f>Tabelle111[[#This Row],[Menge kg P2O5]]/1000</f>
        <v>5.3126099999999994</v>
      </c>
      <c r="M5385" s="1">
        <f>Tabelle111[[#This Row],[Menge t Nges]]/Tabelle111[[#This Row],[Anzahl Lieferscheine]]</f>
        <v>0.49606500000000003</v>
      </c>
      <c r="N5385" s="1">
        <f>Tabelle111[[#This Row],[Menge t P2O5]]/Tabelle111[[#This Row],[Anzahl Lieferscheine]]</f>
        <v>0.22135874999999997</v>
      </c>
    </row>
    <row r="5386" spans="1:14" x14ac:dyDescent="0.2">
      <c r="A5386" s="2" t="s">
        <v>34</v>
      </c>
      <c r="B5386" s="2" t="s">
        <v>29</v>
      </c>
      <c r="C5386" s="2" t="s">
        <v>6</v>
      </c>
      <c r="D5386" s="2" t="s">
        <v>7</v>
      </c>
      <c r="E5386" s="2" t="s">
        <v>11</v>
      </c>
      <c r="F5386" s="2" t="s">
        <v>61</v>
      </c>
      <c r="G5386" s="1">
        <v>9950.4</v>
      </c>
      <c r="H5386" s="1">
        <v>4455.4699999999993</v>
      </c>
      <c r="I5386" s="4">
        <v>25</v>
      </c>
      <c r="J5386" s="2" t="s">
        <v>70</v>
      </c>
      <c r="K5386" s="1">
        <f>Tabelle111[[#This Row],[Menge kg Nges]]/1000</f>
        <v>9.9504000000000001</v>
      </c>
      <c r="L5386" s="1">
        <f>Tabelle111[[#This Row],[Menge kg P2O5]]/1000</f>
        <v>4.4554699999999992</v>
      </c>
      <c r="M5386" s="1">
        <f>Tabelle111[[#This Row],[Menge t Nges]]/Tabelle111[[#This Row],[Anzahl Lieferscheine]]</f>
        <v>0.39801599999999998</v>
      </c>
      <c r="N5386" s="1">
        <f>Tabelle111[[#This Row],[Menge t P2O5]]/Tabelle111[[#This Row],[Anzahl Lieferscheine]]</f>
        <v>0.17821879999999996</v>
      </c>
    </row>
    <row r="5387" spans="1:14" x14ac:dyDescent="0.2">
      <c r="A5387" s="2" t="s">
        <v>34</v>
      </c>
      <c r="B5387" s="2" t="s">
        <v>29</v>
      </c>
      <c r="C5387" s="2" t="s">
        <v>6</v>
      </c>
      <c r="D5387" s="2" t="s">
        <v>7</v>
      </c>
      <c r="E5387" s="2" t="s">
        <v>12</v>
      </c>
      <c r="F5387" s="2" t="s">
        <v>61</v>
      </c>
      <c r="G5387" s="1">
        <v>14636.919999999998</v>
      </c>
      <c r="H5387" s="1">
        <v>5952.3899999999994</v>
      </c>
      <c r="I5387" s="4">
        <v>43</v>
      </c>
      <c r="J5387" s="2" t="s">
        <v>70</v>
      </c>
      <c r="K5387" s="1">
        <f>Tabelle111[[#This Row],[Menge kg Nges]]/1000</f>
        <v>14.636919999999998</v>
      </c>
      <c r="L5387" s="1">
        <f>Tabelle111[[#This Row],[Menge kg P2O5]]/1000</f>
        <v>5.9523899999999994</v>
      </c>
      <c r="M5387" s="1">
        <f>Tabelle111[[#This Row],[Menge t Nges]]/Tabelle111[[#This Row],[Anzahl Lieferscheine]]</f>
        <v>0.34039348837209299</v>
      </c>
      <c r="N5387" s="1">
        <f>Tabelle111[[#This Row],[Menge t P2O5]]/Tabelle111[[#This Row],[Anzahl Lieferscheine]]</f>
        <v>0.13842767441860462</v>
      </c>
    </row>
    <row r="5388" spans="1:14" x14ac:dyDescent="0.2">
      <c r="A5388" s="2" t="s">
        <v>34</v>
      </c>
      <c r="B5388" s="2" t="s">
        <v>29</v>
      </c>
      <c r="C5388" s="2" t="s">
        <v>6</v>
      </c>
      <c r="D5388" s="2" t="s">
        <v>7</v>
      </c>
      <c r="E5388" s="2" t="s">
        <v>13</v>
      </c>
      <c r="F5388" s="2" t="s">
        <v>61</v>
      </c>
      <c r="G5388" s="1">
        <v>3417.79</v>
      </c>
      <c r="H5388" s="1">
        <v>1845.1199999999997</v>
      </c>
      <c r="I5388" s="4">
        <v>13</v>
      </c>
      <c r="J5388" s="2" t="s">
        <v>70</v>
      </c>
      <c r="K5388" s="1">
        <f>Tabelle111[[#This Row],[Menge kg Nges]]/1000</f>
        <v>3.4177900000000001</v>
      </c>
      <c r="L5388" s="1">
        <f>Tabelle111[[#This Row],[Menge kg P2O5]]/1000</f>
        <v>1.8451199999999996</v>
      </c>
      <c r="M5388" s="1">
        <f>Tabelle111[[#This Row],[Menge t Nges]]/Tabelle111[[#This Row],[Anzahl Lieferscheine]]</f>
        <v>0.26290692307692309</v>
      </c>
      <c r="N5388" s="1">
        <f>Tabelle111[[#This Row],[Menge t P2O5]]/Tabelle111[[#This Row],[Anzahl Lieferscheine]]</f>
        <v>0.14193230769230766</v>
      </c>
    </row>
    <row r="5389" spans="1:14" x14ac:dyDescent="0.2">
      <c r="A5389" s="2" t="s">
        <v>34</v>
      </c>
      <c r="B5389" s="2" t="s">
        <v>29</v>
      </c>
      <c r="C5389" s="2" t="s">
        <v>6</v>
      </c>
      <c r="D5389" s="2" t="s">
        <v>7</v>
      </c>
      <c r="E5389" s="2" t="s">
        <v>14</v>
      </c>
      <c r="F5389" s="2" t="s">
        <v>61</v>
      </c>
      <c r="G5389" s="1">
        <v>3309.73</v>
      </c>
      <c r="H5389" s="1">
        <v>1626.8500000000001</v>
      </c>
      <c r="I5389" s="4">
        <v>10</v>
      </c>
      <c r="J5389" s="2" t="s">
        <v>70</v>
      </c>
      <c r="K5389" s="1">
        <f>Tabelle111[[#This Row],[Menge kg Nges]]/1000</f>
        <v>3.3097300000000001</v>
      </c>
      <c r="L5389" s="1">
        <f>Tabelle111[[#This Row],[Menge kg P2O5]]/1000</f>
        <v>1.6268500000000001</v>
      </c>
      <c r="M5389" s="1">
        <f>Tabelle111[[#This Row],[Menge t Nges]]/Tabelle111[[#This Row],[Anzahl Lieferscheine]]</f>
        <v>0.33097300000000002</v>
      </c>
      <c r="N5389" s="1">
        <f>Tabelle111[[#This Row],[Menge t P2O5]]/Tabelle111[[#This Row],[Anzahl Lieferscheine]]</f>
        <v>0.16268500000000002</v>
      </c>
    </row>
    <row r="5390" spans="1:14" x14ac:dyDescent="0.2">
      <c r="A5390" s="2" t="s">
        <v>34</v>
      </c>
      <c r="B5390" s="2" t="s">
        <v>29</v>
      </c>
      <c r="C5390" s="2" t="s">
        <v>6</v>
      </c>
      <c r="D5390" s="2" t="s">
        <v>15</v>
      </c>
      <c r="E5390" s="2" t="s">
        <v>8</v>
      </c>
      <c r="F5390" s="2" t="s">
        <v>61</v>
      </c>
      <c r="G5390" s="1">
        <v>273</v>
      </c>
      <c r="H5390" s="1">
        <v>175</v>
      </c>
      <c r="I5390" s="4">
        <v>1</v>
      </c>
      <c r="J5390" s="2" t="s">
        <v>70</v>
      </c>
      <c r="K5390" s="1">
        <f>Tabelle111[[#This Row],[Menge kg Nges]]/1000</f>
        <v>0.27300000000000002</v>
      </c>
      <c r="L5390" s="1">
        <f>Tabelle111[[#This Row],[Menge kg P2O5]]/1000</f>
        <v>0.17499999999999999</v>
      </c>
      <c r="M5390" s="1">
        <f>Tabelle111[[#This Row],[Menge t Nges]]/Tabelle111[[#This Row],[Anzahl Lieferscheine]]</f>
        <v>0.27300000000000002</v>
      </c>
      <c r="N5390" s="1">
        <f>Tabelle111[[#This Row],[Menge t P2O5]]/Tabelle111[[#This Row],[Anzahl Lieferscheine]]</f>
        <v>0.17499999999999999</v>
      </c>
    </row>
    <row r="5391" spans="1:14" x14ac:dyDescent="0.2">
      <c r="A5391" s="2" t="s">
        <v>34</v>
      </c>
      <c r="B5391" s="2" t="s">
        <v>29</v>
      </c>
      <c r="C5391" s="2" t="s">
        <v>6</v>
      </c>
      <c r="D5391" s="2" t="s">
        <v>15</v>
      </c>
      <c r="E5391" s="2" t="s">
        <v>18</v>
      </c>
      <c r="F5391" s="2" t="s">
        <v>61</v>
      </c>
      <c r="G5391" s="1">
        <v>5806.93</v>
      </c>
      <c r="H5391" s="1">
        <v>3968.03</v>
      </c>
      <c r="I5391" s="4">
        <v>11</v>
      </c>
      <c r="J5391" s="2" t="s">
        <v>70</v>
      </c>
      <c r="K5391" s="1">
        <f>Tabelle111[[#This Row],[Menge kg Nges]]/1000</f>
        <v>5.8069300000000004</v>
      </c>
      <c r="L5391" s="1">
        <f>Tabelle111[[#This Row],[Menge kg P2O5]]/1000</f>
        <v>3.9680300000000002</v>
      </c>
      <c r="M5391" s="1">
        <f>Tabelle111[[#This Row],[Menge t Nges]]/Tabelle111[[#This Row],[Anzahl Lieferscheine]]</f>
        <v>0.52790272727272736</v>
      </c>
      <c r="N5391" s="1">
        <f>Tabelle111[[#This Row],[Menge t P2O5]]/Tabelle111[[#This Row],[Anzahl Lieferscheine]]</f>
        <v>0.36073</v>
      </c>
    </row>
    <row r="5392" spans="1:14" x14ac:dyDescent="0.2">
      <c r="A5392" s="2" t="s">
        <v>34</v>
      </c>
      <c r="B5392" s="2" t="s">
        <v>29</v>
      </c>
      <c r="C5392" s="2" t="s">
        <v>6</v>
      </c>
      <c r="D5392" s="2" t="s">
        <v>15</v>
      </c>
      <c r="E5392" s="2" t="s">
        <v>19</v>
      </c>
      <c r="F5392" s="2" t="s">
        <v>61</v>
      </c>
      <c r="G5392" s="1">
        <v>364.5</v>
      </c>
      <c r="H5392" s="1">
        <v>405</v>
      </c>
      <c r="I5392" s="4">
        <v>1</v>
      </c>
      <c r="J5392" s="2" t="s">
        <v>70</v>
      </c>
      <c r="K5392" s="1">
        <f>Tabelle111[[#This Row],[Menge kg Nges]]/1000</f>
        <v>0.36449999999999999</v>
      </c>
      <c r="L5392" s="1">
        <f>Tabelle111[[#This Row],[Menge kg P2O5]]/1000</f>
        <v>0.40500000000000003</v>
      </c>
      <c r="M5392" s="1">
        <f>Tabelle111[[#This Row],[Menge t Nges]]/Tabelle111[[#This Row],[Anzahl Lieferscheine]]</f>
        <v>0.36449999999999999</v>
      </c>
      <c r="N5392" s="1">
        <f>Tabelle111[[#This Row],[Menge t P2O5]]/Tabelle111[[#This Row],[Anzahl Lieferscheine]]</f>
        <v>0.40500000000000003</v>
      </c>
    </row>
    <row r="5393" spans="1:14" x14ac:dyDescent="0.2">
      <c r="A5393" s="2" t="s">
        <v>34</v>
      </c>
      <c r="B5393" s="2" t="s">
        <v>29</v>
      </c>
      <c r="C5393" s="2" t="s">
        <v>6</v>
      </c>
      <c r="D5393" s="2" t="s">
        <v>15</v>
      </c>
      <c r="E5393" s="2" t="s">
        <v>20</v>
      </c>
      <c r="F5393" s="2" t="s">
        <v>61</v>
      </c>
      <c r="G5393" s="1">
        <v>35.200000000000003</v>
      </c>
      <c r="H5393" s="1">
        <v>20</v>
      </c>
      <c r="I5393" s="4">
        <v>1</v>
      </c>
      <c r="J5393" s="2" t="s">
        <v>70</v>
      </c>
      <c r="K5393" s="1">
        <f>Tabelle111[[#This Row],[Menge kg Nges]]/1000</f>
        <v>3.5200000000000002E-2</v>
      </c>
      <c r="L5393" s="1">
        <f>Tabelle111[[#This Row],[Menge kg P2O5]]/1000</f>
        <v>0.02</v>
      </c>
      <c r="M5393" s="1">
        <f>Tabelle111[[#This Row],[Menge t Nges]]/Tabelle111[[#This Row],[Anzahl Lieferscheine]]</f>
        <v>3.5200000000000002E-2</v>
      </c>
      <c r="N5393" s="1">
        <f>Tabelle111[[#This Row],[Menge t P2O5]]/Tabelle111[[#This Row],[Anzahl Lieferscheine]]</f>
        <v>0.02</v>
      </c>
    </row>
    <row r="5394" spans="1:14" x14ac:dyDescent="0.2">
      <c r="A5394" s="2" t="s">
        <v>34</v>
      </c>
      <c r="B5394" s="2" t="s">
        <v>29</v>
      </c>
      <c r="C5394" s="2" t="s">
        <v>6</v>
      </c>
      <c r="D5394" s="2" t="s">
        <v>15</v>
      </c>
      <c r="E5394" s="2" t="s">
        <v>21</v>
      </c>
      <c r="F5394" s="2" t="s">
        <v>61</v>
      </c>
      <c r="G5394" s="1">
        <v>2031.32</v>
      </c>
      <c r="H5394" s="1">
        <v>1159.42</v>
      </c>
      <c r="I5394" s="4">
        <v>6</v>
      </c>
      <c r="J5394" s="2" t="s">
        <v>70</v>
      </c>
      <c r="K5394" s="1">
        <f>Tabelle111[[#This Row],[Menge kg Nges]]/1000</f>
        <v>2.03132</v>
      </c>
      <c r="L5394" s="1">
        <f>Tabelle111[[#This Row],[Menge kg P2O5]]/1000</f>
        <v>1.1594200000000001</v>
      </c>
      <c r="M5394" s="1">
        <f>Tabelle111[[#This Row],[Menge t Nges]]/Tabelle111[[#This Row],[Anzahl Lieferscheine]]</f>
        <v>0.33855333333333332</v>
      </c>
      <c r="N5394" s="1">
        <f>Tabelle111[[#This Row],[Menge t P2O5]]/Tabelle111[[#This Row],[Anzahl Lieferscheine]]</f>
        <v>0.1932366666666667</v>
      </c>
    </row>
    <row r="5395" spans="1:14" x14ac:dyDescent="0.2">
      <c r="A5395" s="2" t="s">
        <v>34</v>
      </c>
      <c r="B5395" s="2" t="s">
        <v>29</v>
      </c>
      <c r="C5395" s="2" t="s">
        <v>6</v>
      </c>
      <c r="D5395" s="2" t="s">
        <v>15</v>
      </c>
      <c r="E5395" s="2" t="s">
        <v>9</v>
      </c>
      <c r="F5395" s="2" t="s">
        <v>61</v>
      </c>
      <c r="G5395" s="1">
        <v>1650.9</v>
      </c>
      <c r="H5395" s="1">
        <v>691.5</v>
      </c>
      <c r="I5395" s="4">
        <v>3</v>
      </c>
      <c r="J5395" s="2" t="s">
        <v>70</v>
      </c>
      <c r="K5395" s="1">
        <f>Tabelle111[[#This Row],[Menge kg Nges]]/1000</f>
        <v>1.6509</v>
      </c>
      <c r="L5395" s="1">
        <f>Tabelle111[[#This Row],[Menge kg P2O5]]/1000</f>
        <v>0.6915</v>
      </c>
      <c r="M5395" s="1">
        <f>Tabelle111[[#This Row],[Menge t Nges]]/Tabelle111[[#This Row],[Anzahl Lieferscheine]]</f>
        <v>0.55030000000000001</v>
      </c>
      <c r="N5395" s="1">
        <f>Tabelle111[[#This Row],[Menge t P2O5]]/Tabelle111[[#This Row],[Anzahl Lieferscheine]]</f>
        <v>0.23050000000000001</v>
      </c>
    </row>
    <row r="5396" spans="1:14" x14ac:dyDescent="0.2">
      <c r="A5396" s="2" t="s">
        <v>34</v>
      </c>
      <c r="B5396" s="2" t="s">
        <v>29</v>
      </c>
      <c r="C5396" s="2" t="s">
        <v>6</v>
      </c>
      <c r="D5396" s="2" t="s">
        <v>15</v>
      </c>
      <c r="E5396" s="2" t="s">
        <v>13</v>
      </c>
      <c r="F5396" s="2" t="s">
        <v>61</v>
      </c>
      <c r="G5396" s="1">
        <v>497</v>
      </c>
      <c r="H5396" s="1">
        <v>505.5</v>
      </c>
      <c r="I5396" s="4">
        <v>2</v>
      </c>
      <c r="J5396" s="2" t="s">
        <v>70</v>
      </c>
      <c r="K5396" s="1">
        <f>Tabelle111[[#This Row],[Menge kg Nges]]/1000</f>
        <v>0.497</v>
      </c>
      <c r="L5396" s="1">
        <f>Tabelle111[[#This Row],[Menge kg P2O5]]/1000</f>
        <v>0.50549999999999995</v>
      </c>
      <c r="M5396" s="1">
        <f>Tabelle111[[#This Row],[Menge t Nges]]/Tabelle111[[#This Row],[Anzahl Lieferscheine]]</f>
        <v>0.2485</v>
      </c>
      <c r="N5396" s="1">
        <f>Tabelle111[[#This Row],[Menge t P2O5]]/Tabelle111[[#This Row],[Anzahl Lieferscheine]]</f>
        <v>0.25274999999999997</v>
      </c>
    </row>
    <row r="5397" spans="1:14" x14ac:dyDescent="0.2">
      <c r="A5397" s="2" t="s">
        <v>34</v>
      </c>
      <c r="B5397" s="2" t="s">
        <v>29</v>
      </c>
      <c r="C5397" s="2" t="s">
        <v>25</v>
      </c>
      <c r="D5397" s="2" t="s">
        <v>25</v>
      </c>
      <c r="E5397" s="2" t="s">
        <v>26</v>
      </c>
      <c r="F5397" s="2" t="s">
        <v>61</v>
      </c>
      <c r="G5397" s="1">
        <v>15277.900000000001</v>
      </c>
      <c r="H5397" s="1">
        <v>9832.5599999999977</v>
      </c>
      <c r="I5397" s="4">
        <v>30</v>
      </c>
      <c r="J5397" s="2" t="s">
        <v>70</v>
      </c>
      <c r="K5397" s="1">
        <f>Tabelle111[[#This Row],[Menge kg Nges]]/1000</f>
        <v>15.277900000000001</v>
      </c>
      <c r="L5397" s="1">
        <f>Tabelle111[[#This Row],[Menge kg P2O5]]/1000</f>
        <v>9.8325599999999973</v>
      </c>
      <c r="M5397" s="1">
        <f>Tabelle111[[#This Row],[Menge t Nges]]/Tabelle111[[#This Row],[Anzahl Lieferscheine]]</f>
        <v>0.5092633333333334</v>
      </c>
      <c r="N5397" s="1">
        <f>Tabelle111[[#This Row],[Menge t P2O5]]/Tabelle111[[#This Row],[Anzahl Lieferscheine]]</f>
        <v>0.32775199999999993</v>
      </c>
    </row>
    <row r="5398" spans="1:14" x14ac:dyDescent="0.2">
      <c r="A5398" s="2" t="s">
        <v>34</v>
      </c>
      <c r="B5398" s="2" t="s">
        <v>32</v>
      </c>
      <c r="C5398" s="2" t="s">
        <v>6</v>
      </c>
      <c r="D5398" s="2" t="s">
        <v>7</v>
      </c>
      <c r="E5398" s="2" t="s">
        <v>8</v>
      </c>
      <c r="F5398" s="2" t="s">
        <v>61</v>
      </c>
      <c r="G5398" s="1">
        <v>40088.599999999991</v>
      </c>
      <c r="H5398" s="1">
        <v>18376.849999999999</v>
      </c>
      <c r="I5398" s="4">
        <v>96</v>
      </c>
      <c r="J5398" s="2" t="s">
        <v>70</v>
      </c>
      <c r="K5398" s="1">
        <f>Tabelle111[[#This Row],[Menge kg Nges]]/1000</f>
        <v>40.088599999999992</v>
      </c>
      <c r="L5398" s="1">
        <f>Tabelle111[[#This Row],[Menge kg P2O5]]/1000</f>
        <v>18.376849999999997</v>
      </c>
      <c r="M5398" s="1">
        <f>Tabelle111[[#This Row],[Menge t Nges]]/Tabelle111[[#This Row],[Anzahl Lieferscheine]]</f>
        <v>0.41758958333333324</v>
      </c>
      <c r="N5398" s="1">
        <f>Tabelle111[[#This Row],[Menge t P2O5]]/Tabelle111[[#This Row],[Anzahl Lieferscheine]]</f>
        <v>0.19142552083333331</v>
      </c>
    </row>
    <row r="5399" spans="1:14" x14ac:dyDescent="0.2">
      <c r="A5399" s="2" t="s">
        <v>34</v>
      </c>
      <c r="B5399" s="2" t="s">
        <v>32</v>
      </c>
      <c r="C5399" s="2" t="s">
        <v>6</v>
      </c>
      <c r="D5399" s="2" t="s">
        <v>7</v>
      </c>
      <c r="E5399" s="2" t="s">
        <v>9</v>
      </c>
      <c r="F5399" s="2" t="s">
        <v>61</v>
      </c>
      <c r="G5399" s="1">
        <v>15177.409999999993</v>
      </c>
      <c r="H5399" s="1">
        <v>6440.1399999999985</v>
      </c>
      <c r="I5399" s="4">
        <v>49</v>
      </c>
      <c r="J5399" s="2" t="s">
        <v>70</v>
      </c>
      <c r="K5399" s="1">
        <f>Tabelle111[[#This Row],[Menge kg Nges]]/1000</f>
        <v>15.177409999999993</v>
      </c>
      <c r="L5399" s="1">
        <f>Tabelle111[[#This Row],[Menge kg P2O5]]/1000</f>
        <v>6.4401399999999986</v>
      </c>
      <c r="M5399" s="1">
        <f>Tabelle111[[#This Row],[Menge t Nges]]/Tabelle111[[#This Row],[Anzahl Lieferscheine]]</f>
        <v>0.30974306122448964</v>
      </c>
      <c r="N5399" s="1">
        <f>Tabelle111[[#This Row],[Menge t P2O5]]/Tabelle111[[#This Row],[Anzahl Lieferscheine]]</f>
        <v>0.13143142857142853</v>
      </c>
    </row>
    <row r="5400" spans="1:14" x14ac:dyDescent="0.2">
      <c r="A5400" s="2" t="s">
        <v>34</v>
      </c>
      <c r="B5400" s="2" t="s">
        <v>32</v>
      </c>
      <c r="C5400" s="2" t="s">
        <v>6</v>
      </c>
      <c r="D5400" s="2" t="s">
        <v>7</v>
      </c>
      <c r="E5400" s="2" t="s">
        <v>11</v>
      </c>
      <c r="F5400" s="2" t="s">
        <v>61</v>
      </c>
      <c r="G5400" s="1">
        <v>61404.709999999992</v>
      </c>
      <c r="H5400" s="1">
        <v>27615.540000000005</v>
      </c>
      <c r="I5400" s="4">
        <v>191</v>
      </c>
      <c r="J5400" s="2" t="s">
        <v>70</v>
      </c>
      <c r="K5400" s="1">
        <f>Tabelle111[[#This Row],[Menge kg Nges]]/1000</f>
        <v>61.404709999999994</v>
      </c>
      <c r="L5400" s="1">
        <f>Tabelle111[[#This Row],[Menge kg P2O5]]/1000</f>
        <v>27.615540000000003</v>
      </c>
      <c r="M5400" s="1">
        <f>Tabelle111[[#This Row],[Menge t Nges]]/Tabelle111[[#This Row],[Anzahl Lieferscheine]]</f>
        <v>0.32149062827225128</v>
      </c>
      <c r="N5400" s="1">
        <f>Tabelle111[[#This Row],[Menge t P2O5]]/Tabelle111[[#This Row],[Anzahl Lieferscheine]]</f>
        <v>0.14458397905759163</v>
      </c>
    </row>
    <row r="5401" spans="1:14" x14ac:dyDescent="0.2">
      <c r="A5401" s="2" t="s">
        <v>34</v>
      </c>
      <c r="B5401" s="2" t="s">
        <v>32</v>
      </c>
      <c r="C5401" s="2" t="s">
        <v>6</v>
      </c>
      <c r="D5401" s="2" t="s">
        <v>7</v>
      </c>
      <c r="E5401" s="2" t="s">
        <v>12</v>
      </c>
      <c r="F5401" s="2" t="s">
        <v>61</v>
      </c>
      <c r="G5401" s="1">
        <v>67584.520000000019</v>
      </c>
      <c r="H5401" s="1">
        <v>27873.81</v>
      </c>
      <c r="I5401" s="4">
        <v>168</v>
      </c>
      <c r="J5401" s="2" t="s">
        <v>70</v>
      </c>
      <c r="K5401" s="1">
        <f>Tabelle111[[#This Row],[Menge kg Nges]]/1000</f>
        <v>67.584520000000012</v>
      </c>
      <c r="L5401" s="1">
        <f>Tabelle111[[#This Row],[Menge kg P2O5]]/1000</f>
        <v>27.873810000000002</v>
      </c>
      <c r="M5401" s="1">
        <f>Tabelle111[[#This Row],[Menge t Nges]]/Tabelle111[[#This Row],[Anzahl Lieferscheine]]</f>
        <v>0.40228880952380958</v>
      </c>
      <c r="N5401" s="1">
        <f>Tabelle111[[#This Row],[Menge t P2O5]]/Tabelle111[[#This Row],[Anzahl Lieferscheine]]</f>
        <v>0.16591553571428572</v>
      </c>
    </row>
    <row r="5402" spans="1:14" x14ac:dyDescent="0.2">
      <c r="A5402" s="2" t="s">
        <v>34</v>
      </c>
      <c r="B5402" s="2" t="s">
        <v>32</v>
      </c>
      <c r="C5402" s="2" t="s">
        <v>6</v>
      </c>
      <c r="D5402" s="2" t="s">
        <v>7</v>
      </c>
      <c r="E5402" s="2" t="s">
        <v>13</v>
      </c>
      <c r="F5402" s="2" t="s">
        <v>61</v>
      </c>
      <c r="G5402" s="1">
        <v>41632.759999999987</v>
      </c>
      <c r="H5402" s="1">
        <v>22549.180000000004</v>
      </c>
      <c r="I5402" s="4">
        <v>125</v>
      </c>
      <c r="J5402" s="2" t="s">
        <v>70</v>
      </c>
      <c r="K5402" s="1">
        <f>Tabelle111[[#This Row],[Menge kg Nges]]/1000</f>
        <v>41.63275999999999</v>
      </c>
      <c r="L5402" s="1">
        <f>Tabelle111[[#This Row],[Menge kg P2O5]]/1000</f>
        <v>22.549180000000003</v>
      </c>
      <c r="M5402" s="1">
        <f>Tabelle111[[#This Row],[Menge t Nges]]/Tabelle111[[#This Row],[Anzahl Lieferscheine]]</f>
        <v>0.33306207999999993</v>
      </c>
      <c r="N5402" s="1">
        <f>Tabelle111[[#This Row],[Menge t P2O5]]/Tabelle111[[#This Row],[Anzahl Lieferscheine]]</f>
        <v>0.18039344000000002</v>
      </c>
    </row>
    <row r="5403" spans="1:14" x14ac:dyDescent="0.2">
      <c r="A5403" s="2" t="s">
        <v>34</v>
      </c>
      <c r="B5403" s="2" t="s">
        <v>32</v>
      </c>
      <c r="C5403" s="2" t="s">
        <v>6</v>
      </c>
      <c r="D5403" s="2" t="s">
        <v>7</v>
      </c>
      <c r="E5403" s="2" t="s">
        <v>14</v>
      </c>
      <c r="F5403" s="2" t="s">
        <v>61</v>
      </c>
      <c r="G5403" s="1">
        <v>52290.66</v>
      </c>
      <c r="H5403" s="1">
        <v>24878.839999999997</v>
      </c>
      <c r="I5403" s="4">
        <v>130</v>
      </c>
      <c r="J5403" s="2" t="s">
        <v>70</v>
      </c>
      <c r="K5403" s="1">
        <f>Tabelle111[[#This Row],[Menge kg Nges]]/1000</f>
        <v>52.290660000000003</v>
      </c>
      <c r="L5403" s="1">
        <f>Tabelle111[[#This Row],[Menge kg P2O5]]/1000</f>
        <v>24.878839999999997</v>
      </c>
      <c r="M5403" s="1">
        <f>Tabelle111[[#This Row],[Menge t Nges]]/Tabelle111[[#This Row],[Anzahl Lieferscheine]]</f>
        <v>0.40223584615384617</v>
      </c>
      <c r="N5403" s="1">
        <f>Tabelle111[[#This Row],[Menge t P2O5]]/Tabelle111[[#This Row],[Anzahl Lieferscheine]]</f>
        <v>0.19137569230769227</v>
      </c>
    </row>
    <row r="5404" spans="1:14" x14ac:dyDescent="0.2">
      <c r="A5404" s="2" t="s">
        <v>34</v>
      </c>
      <c r="B5404" s="2" t="s">
        <v>32</v>
      </c>
      <c r="C5404" s="2" t="s">
        <v>6</v>
      </c>
      <c r="D5404" s="2" t="s">
        <v>15</v>
      </c>
      <c r="E5404" s="2" t="s">
        <v>8</v>
      </c>
      <c r="F5404" s="2" t="s">
        <v>61</v>
      </c>
      <c r="G5404" s="1">
        <v>3239.3</v>
      </c>
      <c r="H5404" s="1">
        <v>2364.4</v>
      </c>
      <c r="I5404" s="4">
        <v>10</v>
      </c>
      <c r="J5404" s="2" t="s">
        <v>70</v>
      </c>
      <c r="K5404" s="1">
        <f>Tabelle111[[#This Row],[Menge kg Nges]]/1000</f>
        <v>3.2393000000000001</v>
      </c>
      <c r="L5404" s="1">
        <f>Tabelle111[[#This Row],[Menge kg P2O5]]/1000</f>
        <v>2.3644000000000003</v>
      </c>
      <c r="M5404" s="1">
        <f>Tabelle111[[#This Row],[Menge t Nges]]/Tabelle111[[#This Row],[Anzahl Lieferscheine]]</f>
        <v>0.32393</v>
      </c>
      <c r="N5404" s="1">
        <f>Tabelle111[[#This Row],[Menge t P2O5]]/Tabelle111[[#This Row],[Anzahl Lieferscheine]]</f>
        <v>0.23644000000000004</v>
      </c>
    </row>
    <row r="5405" spans="1:14" x14ac:dyDescent="0.2">
      <c r="A5405" s="2" t="s">
        <v>34</v>
      </c>
      <c r="B5405" s="2" t="s">
        <v>32</v>
      </c>
      <c r="C5405" s="2" t="s">
        <v>6</v>
      </c>
      <c r="D5405" s="2" t="s">
        <v>15</v>
      </c>
      <c r="E5405" s="2" t="s">
        <v>17</v>
      </c>
      <c r="F5405" s="2" t="s">
        <v>61</v>
      </c>
      <c r="G5405" s="1">
        <v>2769</v>
      </c>
      <c r="H5405" s="1">
        <v>1230</v>
      </c>
      <c r="I5405" s="4">
        <v>4</v>
      </c>
      <c r="J5405" s="2" t="s">
        <v>70</v>
      </c>
      <c r="K5405" s="1">
        <f>Tabelle111[[#This Row],[Menge kg Nges]]/1000</f>
        <v>2.7690000000000001</v>
      </c>
      <c r="L5405" s="1">
        <f>Tabelle111[[#This Row],[Menge kg P2O5]]/1000</f>
        <v>1.23</v>
      </c>
      <c r="M5405" s="1">
        <f>Tabelle111[[#This Row],[Menge t Nges]]/Tabelle111[[#This Row],[Anzahl Lieferscheine]]</f>
        <v>0.69225000000000003</v>
      </c>
      <c r="N5405" s="1">
        <f>Tabelle111[[#This Row],[Menge t P2O5]]/Tabelle111[[#This Row],[Anzahl Lieferscheine]]</f>
        <v>0.3075</v>
      </c>
    </row>
    <row r="5406" spans="1:14" x14ac:dyDescent="0.2">
      <c r="A5406" s="2" t="s">
        <v>34</v>
      </c>
      <c r="B5406" s="2" t="s">
        <v>32</v>
      </c>
      <c r="C5406" s="2" t="s">
        <v>6</v>
      </c>
      <c r="D5406" s="2" t="s">
        <v>15</v>
      </c>
      <c r="E5406" s="2" t="s">
        <v>18</v>
      </c>
      <c r="F5406" s="2" t="s">
        <v>61</v>
      </c>
      <c r="G5406" s="1">
        <v>13192.47</v>
      </c>
      <c r="H5406" s="1">
        <v>8972.9500000000025</v>
      </c>
      <c r="I5406" s="4">
        <v>33</v>
      </c>
      <c r="J5406" s="2" t="s">
        <v>70</v>
      </c>
      <c r="K5406" s="1">
        <f>Tabelle111[[#This Row],[Menge kg Nges]]/1000</f>
        <v>13.19247</v>
      </c>
      <c r="L5406" s="1">
        <f>Tabelle111[[#This Row],[Menge kg P2O5]]/1000</f>
        <v>8.9729500000000026</v>
      </c>
      <c r="M5406" s="1">
        <f>Tabelle111[[#This Row],[Menge t Nges]]/Tabelle111[[#This Row],[Anzahl Lieferscheine]]</f>
        <v>0.39977181818181817</v>
      </c>
      <c r="N5406" s="1">
        <f>Tabelle111[[#This Row],[Menge t P2O5]]/Tabelle111[[#This Row],[Anzahl Lieferscheine]]</f>
        <v>0.27190757575757585</v>
      </c>
    </row>
    <row r="5407" spans="1:14" x14ac:dyDescent="0.2">
      <c r="A5407" s="2" t="s">
        <v>34</v>
      </c>
      <c r="B5407" s="2" t="s">
        <v>32</v>
      </c>
      <c r="C5407" s="2" t="s">
        <v>6</v>
      </c>
      <c r="D5407" s="2" t="s">
        <v>15</v>
      </c>
      <c r="E5407" s="2" t="s">
        <v>19</v>
      </c>
      <c r="F5407" s="2" t="s">
        <v>61</v>
      </c>
      <c r="G5407" s="1">
        <v>3024</v>
      </c>
      <c r="H5407" s="1">
        <v>3360</v>
      </c>
      <c r="I5407" s="4">
        <v>4</v>
      </c>
      <c r="J5407" s="2" t="s">
        <v>70</v>
      </c>
      <c r="K5407" s="1">
        <f>Tabelle111[[#This Row],[Menge kg Nges]]/1000</f>
        <v>3.024</v>
      </c>
      <c r="L5407" s="1">
        <f>Tabelle111[[#This Row],[Menge kg P2O5]]/1000</f>
        <v>3.36</v>
      </c>
      <c r="M5407" s="1">
        <f>Tabelle111[[#This Row],[Menge t Nges]]/Tabelle111[[#This Row],[Anzahl Lieferscheine]]</f>
        <v>0.75600000000000001</v>
      </c>
      <c r="N5407" s="1">
        <f>Tabelle111[[#This Row],[Menge t P2O5]]/Tabelle111[[#This Row],[Anzahl Lieferscheine]]</f>
        <v>0.84</v>
      </c>
    </row>
    <row r="5408" spans="1:14" x14ac:dyDescent="0.2">
      <c r="A5408" s="2" t="s">
        <v>34</v>
      </c>
      <c r="B5408" s="2" t="s">
        <v>32</v>
      </c>
      <c r="C5408" s="2" t="s">
        <v>6</v>
      </c>
      <c r="D5408" s="2" t="s">
        <v>15</v>
      </c>
      <c r="E5408" s="2" t="s">
        <v>20</v>
      </c>
      <c r="F5408" s="2" t="s">
        <v>61</v>
      </c>
      <c r="G5408" s="1">
        <v>324.08000000000004</v>
      </c>
      <c r="H5408" s="1">
        <v>193</v>
      </c>
      <c r="I5408" s="4">
        <v>5</v>
      </c>
      <c r="J5408" s="2" t="s">
        <v>70</v>
      </c>
      <c r="K5408" s="1">
        <f>Tabelle111[[#This Row],[Menge kg Nges]]/1000</f>
        <v>0.32408000000000003</v>
      </c>
      <c r="L5408" s="1">
        <f>Tabelle111[[#This Row],[Menge kg P2O5]]/1000</f>
        <v>0.193</v>
      </c>
      <c r="M5408" s="1">
        <f>Tabelle111[[#This Row],[Menge t Nges]]/Tabelle111[[#This Row],[Anzahl Lieferscheine]]</f>
        <v>6.4816000000000012E-2</v>
      </c>
      <c r="N5408" s="1">
        <f>Tabelle111[[#This Row],[Menge t P2O5]]/Tabelle111[[#This Row],[Anzahl Lieferscheine]]</f>
        <v>3.8600000000000002E-2</v>
      </c>
    </row>
    <row r="5409" spans="1:14" x14ac:dyDescent="0.2">
      <c r="A5409" s="2" t="s">
        <v>34</v>
      </c>
      <c r="B5409" s="2" t="s">
        <v>32</v>
      </c>
      <c r="C5409" s="2" t="s">
        <v>6</v>
      </c>
      <c r="D5409" s="2" t="s">
        <v>15</v>
      </c>
      <c r="E5409" s="2" t="s">
        <v>21</v>
      </c>
      <c r="F5409" s="2" t="s">
        <v>61</v>
      </c>
      <c r="G5409" s="1">
        <v>17566.770000000008</v>
      </c>
      <c r="H5409" s="1">
        <v>9831.5599999999977</v>
      </c>
      <c r="I5409" s="4">
        <v>37</v>
      </c>
      <c r="J5409" s="2" t="s">
        <v>70</v>
      </c>
      <c r="K5409" s="1">
        <f>Tabelle111[[#This Row],[Menge kg Nges]]/1000</f>
        <v>17.566770000000009</v>
      </c>
      <c r="L5409" s="1">
        <f>Tabelle111[[#This Row],[Menge kg P2O5]]/1000</f>
        <v>9.8315599999999979</v>
      </c>
      <c r="M5409" s="1">
        <f>Tabelle111[[#This Row],[Menge t Nges]]/Tabelle111[[#This Row],[Anzahl Lieferscheine]]</f>
        <v>0.47477756756756778</v>
      </c>
      <c r="N5409" s="1">
        <f>Tabelle111[[#This Row],[Menge t P2O5]]/Tabelle111[[#This Row],[Anzahl Lieferscheine]]</f>
        <v>0.26571783783783776</v>
      </c>
    </row>
    <row r="5410" spans="1:14" x14ac:dyDescent="0.2">
      <c r="A5410" s="2" t="s">
        <v>34</v>
      </c>
      <c r="B5410" s="2" t="s">
        <v>32</v>
      </c>
      <c r="C5410" s="2" t="s">
        <v>6</v>
      </c>
      <c r="D5410" s="2" t="s">
        <v>15</v>
      </c>
      <c r="E5410" s="2" t="s">
        <v>9</v>
      </c>
      <c r="F5410" s="2" t="s">
        <v>61</v>
      </c>
      <c r="G5410" s="1">
        <v>3879.95</v>
      </c>
      <c r="H5410" s="1">
        <v>1814.24</v>
      </c>
      <c r="I5410" s="4">
        <v>12</v>
      </c>
      <c r="J5410" s="2" t="s">
        <v>70</v>
      </c>
      <c r="K5410" s="1">
        <f>Tabelle111[[#This Row],[Menge kg Nges]]/1000</f>
        <v>3.87995</v>
      </c>
      <c r="L5410" s="1">
        <f>Tabelle111[[#This Row],[Menge kg P2O5]]/1000</f>
        <v>1.8142400000000001</v>
      </c>
      <c r="M5410" s="1">
        <f>Tabelle111[[#This Row],[Menge t Nges]]/Tabelle111[[#This Row],[Anzahl Lieferscheine]]</f>
        <v>0.32332916666666667</v>
      </c>
      <c r="N5410" s="1">
        <f>Tabelle111[[#This Row],[Menge t P2O5]]/Tabelle111[[#This Row],[Anzahl Lieferscheine]]</f>
        <v>0.15118666666666666</v>
      </c>
    </row>
    <row r="5411" spans="1:14" x14ac:dyDescent="0.2">
      <c r="A5411" s="2" t="s">
        <v>34</v>
      </c>
      <c r="B5411" s="2" t="s">
        <v>32</v>
      </c>
      <c r="C5411" s="2" t="s">
        <v>6</v>
      </c>
      <c r="D5411" s="2" t="s">
        <v>15</v>
      </c>
      <c r="E5411" s="2" t="s">
        <v>10</v>
      </c>
      <c r="F5411" s="2" t="s">
        <v>61</v>
      </c>
      <c r="G5411" s="1">
        <v>901.25</v>
      </c>
      <c r="H5411" s="1">
        <v>482.48999999999995</v>
      </c>
      <c r="I5411" s="4">
        <v>5</v>
      </c>
      <c r="J5411" s="2" t="s">
        <v>70</v>
      </c>
      <c r="K5411" s="1">
        <f>Tabelle111[[#This Row],[Menge kg Nges]]/1000</f>
        <v>0.90125</v>
      </c>
      <c r="L5411" s="1">
        <f>Tabelle111[[#This Row],[Menge kg P2O5]]/1000</f>
        <v>0.48248999999999997</v>
      </c>
      <c r="M5411" s="1">
        <f>Tabelle111[[#This Row],[Menge t Nges]]/Tabelle111[[#This Row],[Anzahl Lieferscheine]]</f>
        <v>0.18024999999999999</v>
      </c>
      <c r="N5411" s="1">
        <f>Tabelle111[[#This Row],[Menge t P2O5]]/Tabelle111[[#This Row],[Anzahl Lieferscheine]]</f>
        <v>9.6498E-2</v>
      </c>
    </row>
    <row r="5412" spans="1:14" x14ac:dyDescent="0.2">
      <c r="A5412" s="2" t="s">
        <v>34</v>
      </c>
      <c r="B5412" s="2" t="s">
        <v>32</v>
      </c>
      <c r="C5412" s="2" t="s">
        <v>6</v>
      </c>
      <c r="D5412" s="2" t="s">
        <v>15</v>
      </c>
      <c r="E5412" s="2" t="s">
        <v>13</v>
      </c>
      <c r="F5412" s="2" t="s">
        <v>61</v>
      </c>
      <c r="G5412" s="1">
        <v>1999.86</v>
      </c>
      <c r="H5412" s="1">
        <v>1392.5500000000002</v>
      </c>
      <c r="I5412" s="4">
        <v>8</v>
      </c>
      <c r="J5412" s="2" t="s">
        <v>70</v>
      </c>
      <c r="K5412" s="1">
        <f>Tabelle111[[#This Row],[Menge kg Nges]]/1000</f>
        <v>1.99986</v>
      </c>
      <c r="L5412" s="1">
        <f>Tabelle111[[#This Row],[Menge kg P2O5]]/1000</f>
        <v>1.3925500000000002</v>
      </c>
      <c r="M5412" s="1">
        <f>Tabelle111[[#This Row],[Menge t Nges]]/Tabelle111[[#This Row],[Anzahl Lieferscheine]]</f>
        <v>0.2499825</v>
      </c>
      <c r="N5412" s="1">
        <f>Tabelle111[[#This Row],[Menge t P2O5]]/Tabelle111[[#This Row],[Anzahl Lieferscheine]]</f>
        <v>0.17406875000000002</v>
      </c>
    </row>
    <row r="5413" spans="1:14" x14ac:dyDescent="0.2">
      <c r="A5413" s="2" t="s">
        <v>34</v>
      </c>
      <c r="B5413" s="2" t="s">
        <v>32</v>
      </c>
      <c r="C5413" s="2" t="s">
        <v>25</v>
      </c>
      <c r="D5413" s="2" t="s">
        <v>25</v>
      </c>
      <c r="E5413" s="2" t="s">
        <v>26</v>
      </c>
      <c r="F5413" s="2" t="s">
        <v>61</v>
      </c>
      <c r="G5413" s="1">
        <v>37498.119999999995</v>
      </c>
      <c r="H5413" s="1">
        <v>27984.850000000002</v>
      </c>
      <c r="I5413" s="4">
        <v>58</v>
      </c>
      <c r="J5413" s="2" t="s">
        <v>70</v>
      </c>
      <c r="K5413" s="1">
        <f>Tabelle111[[#This Row],[Menge kg Nges]]/1000</f>
        <v>37.498119999999993</v>
      </c>
      <c r="L5413" s="1">
        <f>Tabelle111[[#This Row],[Menge kg P2O5]]/1000</f>
        <v>27.984850000000002</v>
      </c>
      <c r="M5413" s="1">
        <f>Tabelle111[[#This Row],[Menge t Nges]]/Tabelle111[[#This Row],[Anzahl Lieferscheine]]</f>
        <v>0.64651931034482746</v>
      </c>
      <c r="N5413" s="1">
        <f>Tabelle111[[#This Row],[Menge t P2O5]]/Tabelle111[[#This Row],[Anzahl Lieferscheine]]</f>
        <v>0.48249741379310346</v>
      </c>
    </row>
    <row r="5414" spans="1:14" x14ac:dyDescent="0.2">
      <c r="A5414" s="2" t="s">
        <v>34</v>
      </c>
      <c r="B5414" s="2" t="s">
        <v>32</v>
      </c>
      <c r="C5414" s="2" t="s">
        <v>63</v>
      </c>
      <c r="D5414" s="2" t="s">
        <v>63</v>
      </c>
      <c r="E5414" s="2" t="s">
        <v>63</v>
      </c>
      <c r="F5414" s="2" t="s">
        <v>61</v>
      </c>
      <c r="G5414" s="1">
        <v>7215.0100000000011</v>
      </c>
      <c r="H5414" s="1">
        <v>5550.91</v>
      </c>
      <c r="I5414" s="4">
        <v>21</v>
      </c>
      <c r="J5414" s="2" t="s">
        <v>70</v>
      </c>
      <c r="K5414" s="1">
        <f>Tabelle111[[#This Row],[Menge kg Nges]]/1000</f>
        <v>7.2150100000000013</v>
      </c>
      <c r="L5414" s="1">
        <f>Tabelle111[[#This Row],[Menge kg P2O5]]/1000</f>
        <v>5.55091</v>
      </c>
      <c r="M5414" s="1">
        <f>Tabelle111[[#This Row],[Menge t Nges]]/Tabelle111[[#This Row],[Anzahl Lieferscheine]]</f>
        <v>0.3435719047619048</v>
      </c>
      <c r="N5414" s="1">
        <f>Tabelle111[[#This Row],[Menge t P2O5]]/Tabelle111[[#This Row],[Anzahl Lieferscheine]]</f>
        <v>0.26432904761904763</v>
      </c>
    </row>
    <row r="5415" spans="1:14" x14ac:dyDescent="0.2">
      <c r="A5415" s="2" t="s">
        <v>34</v>
      </c>
      <c r="B5415" s="2" t="s">
        <v>27</v>
      </c>
      <c r="C5415" s="2" t="s">
        <v>6</v>
      </c>
      <c r="D5415" s="2" t="s">
        <v>30</v>
      </c>
      <c r="E5415" s="2" t="s">
        <v>26</v>
      </c>
      <c r="F5415" s="2" t="s">
        <v>61</v>
      </c>
      <c r="G5415" s="1">
        <v>1319.78</v>
      </c>
      <c r="H5415" s="1">
        <v>825.51</v>
      </c>
      <c r="I5415" s="4">
        <v>2</v>
      </c>
      <c r="J5415" s="2" t="s">
        <v>70</v>
      </c>
      <c r="K5415" s="1">
        <f>Tabelle111[[#This Row],[Menge kg Nges]]/1000</f>
        <v>1.31978</v>
      </c>
      <c r="L5415" s="1">
        <f>Tabelle111[[#This Row],[Menge kg P2O5]]/1000</f>
        <v>0.82550999999999997</v>
      </c>
      <c r="M5415" s="1">
        <f>Tabelle111[[#This Row],[Menge t Nges]]/Tabelle111[[#This Row],[Anzahl Lieferscheine]]</f>
        <v>0.65988999999999998</v>
      </c>
      <c r="N5415" s="1">
        <f>Tabelle111[[#This Row],[Menge t P2O5]]/Tabelle111[[#This Row],[Anzahl Lieferscheine]]</f>
        <v>0.41275499999999998</v>
      </c>
    </row>
    <row r="5416" spans="1:14" x14ac:dyDescent="0.2">
      <c r="A5416" s="2" t="s">
        <v>34</v>
      </c>
      <c r="B5416" s="2" t="s">
        <v>27</v>
      </c>
      <c r="C5416" s="2" t="s">
        <v>6</v>
      </c>
      <c r="D5416" s="2" t="s">
        <v>7</v>
      </c>
      <c r="E5416" s="2" t="s">
        <v>8</v>
      </c>
      <c r="F5416" s="2" t="s">
        <v>61</v>
      </c>
      <c r="G5416" s="1">
        <v>58114.329999999973</v>
      </c>
      <c r="H5416" s="1">
        <v>25106.71999999999</v>
      </c>
      <c r="I5416" s="4">
        <v>163</v>
      </c>
      <c r="J5416" s="2" t="s">
        <v>70</v>
      </c>
      <c r="K5416" s="1">
        <f>Tabelle111[[#This Row],[Menge kg Nges]]/1000</f>
        <v>58.114329999999974</v>
      </c>
      <c r="L5416" s="1">
        <f>Tabelle111[[#This Row],[Menge kg P2O5]]/1000</f>
        <v>25.106719999999989</v>
      </c>
      <c r="M5416" s="1">
        <f>Tabelle111[[#This Row],[Menge t Nges]]/Tabelle111[[#This Row],[Anzahl Lieferscheine]]</f>
        <v>0.35652963190184034</v>
      </c>
      <c r="N5416" s="1">
        <f>Tabelle111[[#This Row],[Menge t P2O5]]/Tabelle111[[#This Row],[Anzahl Lieferscheine]]</f>
        <v>0.15402895705521466</v>
      </c>
    </row>
    <row r="5417" spans="1:14" x14ac:dyDescent="0.2">
      <c r="A5417" s="2" t="s">
        <v>34</v>
      </c>
      <c r="B5417" s="2" t="s">
        <v>27</v>
      </c>
      <c r="C5417" s="2" t="s">
        <v>6</v>
      </c>
      <c r="D5417" s="2" t="s">
        <v>7</v>
      </c>
      <c r="E5417" s="2" t="s">
        <v>9</v>
      </c>
      <c r="F5417" s="2" t="s">
        <v>61</v>
      </c>
      <c r="G5417" s="1">
        <v>4687.8099999999995</v>
      </c>
      <c r="H5417" s="1">
        <v>1950.92</v>
      </c>
      <c r="I5417" s="4">
        <v>19</v>
      </c>
      <c r="J5417" s="2" t="s">
        <v>70</v>
      </c>
      <c r="K5417" s="1">
        <f>Tabelle111[[#This Row],[Menge kg Nges]]/1000</f>
        <v>4.6878099999999998</v>
      </c>
      <c r="L5417" s="1">
        <f>Tabelle111[[#This Row],[Menge kg P2O5]]/1000</f>
        <v>1.95092</v>
      </c>
      <c r="M5417" s="1">
        <f>Tabelle111[[#This Row],[Menge t Nges]]/Tabelle111[[#This Row],[Anzahl Lieferscheine]]</f>
        <v>0.24672684210526316</v>
      </c>
      <c r="N5417" s="1">
        <f>Tabelle111[[#This Row],[Menge t P2O5]]/Tabelle111[[#This Row],[Anzahl Lieferscheine]]</f>
        <v>0.10267999999999999</v>
      </c>
    </row>
    <row r="5418" spans="1:14" x14ac:dyDescent="0.2">
      <c r="A5418" s="2" t="s">
        <v>34</v>
      </c>
      <c r="B5418" s="2" t="s">
        <v>27</v>
      </c>
      <c r="C5418" s="2" t="s">
        <v>6</v>
      </c>
      <c r="D5418" s="2" t="s">
        <v>7</v>
      </c>
      <c r="E5418" s="2" t="s">
        <v>10</v>
      </c>
      <c r="F5418" s="2" t="s">
        <v>61</v>
      </c>
      <c r="G5418" s="1">
        <v>122.55</v>
      </c>
      <c r="H5418" s="1">
        <v>48.45</v>
      </c>
      <c r="I5418" s="4">
        <v>2</v>
      </c>
      <c r="J5418" s="2" t="s">
        <v>70</v>
      </c>
      <c r="K5418" s="1">
        <f>Tabelle111[[#This Row],[Menge kg Nges]]/1000</f>
        <v>0.12254999999999999</v>
      </c>
      <c r="L5418" s="1">
        <f>Tabelle111[[#This Row],[Menge kg P2O5]]/1000</f>
        <v>4.845E-2</v>
      </c>
      <c r="M5418" s="1">
        <f>Tabelle111[[#This Row],[Menge t Nges]]/Tabelle111[[#This Row],[Anzahl Lieferscheine]]</f>
        <v>6.1274999999999996E-2</v>
      </c>
      <c r="N5418" s="1">
        <f>Tabelle111[[#This Row],[Menge t P2O5]]/Tabelle111[[#This Row],[Anzahl Lieferscheine]]</f>
        <v>2.4225E-2</v>
      </c>
    </row>
    <row r="5419" spans="1:14" x14ac:dyDescent="0.2">
      <c r="A5419" s="2" t="s">
        <v>34</v>
      </c>
      <c r="B5419" s="2" t="s">
        <v>27</v>
      </c>
      <c r="C5419" s="2" t="s">
        <v>6</v>
      </c>
      <c r="D5419" s="2" t="s">
        <v>7</v>
      </c>
      <c r="E5419" s="2" t="s">
        <v>11</v>
      </c>
      <c r="F5419" s="2" t="s">
        <v>61</v>
      </c>
      <c r="G5419" s="1">
        <v>24213.689999999995</v>
      </c>
      <c r="H5419" s="1">
        <v>11308.509999999997</v>
      </c>
      <c r="I5419" s="4">
        <v>88</v>
      </c>
      <c r="J5419" s="2" t="s">
        <v>70</v>
      </c>
      <c r="K5419" s="1">
        <f>Tabelle111[[#This Row],[Menge kg Nges]]/1000</f>
        <v>24.213689999999996</v>
      </c>
      <c r="L5419" s="1">
        <f>Tabelle111[[#This Row],[Menge kg P2O5]]/1000</f>
        <v>11.308509999999997</v>
      </c>
      <c r="M5419" s="1">
        <f>Tabelle111[[#This Row],[Menge t Nges]]/Tabelle111[[#This Row],[Anzahl Lieferscheine]]</f>
        <v>0.27515556818181813</v>
      </c>
      <c r="N5419" s="1">
        <f>Tabelle111[[#This Row],[Menge t P2O5]]/Tabelle111[[#This Row],[Anzahl Lieferscheine]]</f>
        <v>0.12850579545454541</v>
      </c>
    </row>
    <row r="5420" spans="1:14" x14ac:dyDescent="0.2">
      <c r="A5420" s="2" t="s">
        <v>34</v>
      </c>
      <c r="B5420" s="2" t="s">
        <v>27</v>
      </c>
      <c r="C5420" s="2" t="s">
        <v>6</v>
      </c>
      <c r="D5420" s="2" t="s">
        <v>7</v>
      </c>
      <c r="E5420" s="2" t="s">
        <v>12</v>
      </c>
      <c r="F5420" s="2" t="s">
        <v>61</v>
      </c>
      <c r="G5420" s="1">
        <v>45952.35</v>
      </c>
      <c r="H5420" s="1">
        <v>19882.920000000002</v>
      </c>
      <c r="I5420" s="4">
        <v>136</v>
      </c>
      <c r="J5420" s="2" t="s">
        <v>70</v>
      </c>
      <c r="K5420" s="1">
        <f>Tabelle111[[#This Row],[Menge kg Nges]]/1000</f>
        <v>45.952349999999996</v>
      </c>
      <c r="L5420" s="1">
        <f>Tabelle111[[#This Row],[Menge kg P2O5]]/1000</f>
        <v>19.882920000000002</v>
      </c>
      <c r="M5420" s="1">
        <f>Tabelle111[[#This Row],[Menge t Nges]]/Tabelle111[[#This Row],[Anzahl Lieferscheine]]</f>
        <v>0.33788492647058821</v>
      </c>
      <c r="N5420" s="1">
        <f>Tabelle111[[#This Row],[Menge t P2O5]]/Tabelle111[[#This Row],[Anzahl Lieferscheine]]</f>
        <v>0.14619794117647061</v>
      </c>
    </row>
    <row r="5421" spans="1:14" x14ac:dyDescent="0.2">
      <c r="A5421" s="2" t="s">
        <v>34</v>
      </c>
      <c r="B5421" s="2" t="s">
        <v>27</v>
      </c>
      <c r="C5421" s="2" t="s">
        <v>6</v>
      </c>
      <c r="D5421" s="2" t="s">
        <v>7</v>
      </c>
      <c r="E5421" s="2" t="s">
        <v>13</v>
      </c>
      <c r="F5421" s="2" t="s">
        <v>61</v>
      </c>
      <c r="G5421" s="1">
        <v>15981.090000000004</v>
      </c>
      <c r="H5421" s="1">
        <v>8410.6699999999983</v>
      </c>
      <c r="I5421" s="4">
        <v>77</v>
      </c>
      <c r="J5421" s="2" t="s">
        <v>70</v>
      </c>
      <c r="K5421" s="1">
        <f>Tabelle111[[#This Row],[Menge kg Nges]]/1000</f>
        <v>15.981090000000004</v>
      </c>
      <c r="L5421" s="1">
        <f>Tabelle111[[#This Row],[Menge kg P2O5]]/1000</f>
        <v>8.4106699999999979</v>
      </c>
      <c r="M5421" s="1">
        <f>Tabelle111[[#This Row],[Menge t Nges]]/Tabelle111[[#This Row],[Anzahl Lieferscheine]]</f>
        <v>0.20754662337662341</v>
      </c>
      <c r="N5421" s="1">
        <f>Tabelle111[[#This Row],[Menge t P2O5]]/Tabelle111[[#This Row],[Anzahl Lieferscheine]]</f>
        <v>0.10922948051948049</v>
      </c>
    </row>
    <row r="5422" spans="1:14" x14ac:dyDescent="0.2">
      <c r="A5422" s="2" t="s">
        <v>34</v>
      </c>
      <c r="B5422" s="2" t="s">
        <v>27</v>
      </c>
      <c r="C5422" s="2" t="s">
        <v>6</v>
      </c>
      <c r="D5422" s="2" t="s">
        <v>7</v>
      </c>
      <c r="E5422" s="2" t="s">
        <v>14</v>
      </c>
      <c r="F5422" s="2" t="s">
        <v>61</v>
      </c>
      <c r="G5422" s="1">
        <v>10462.42</v>
      </c>
      <c r="H5422" s="1">
        <v>5217.8799999999992</v>
      </c>
      <c r="I5422" s="4">
        <v>37</v>
      </c>
      <c r="J5422" s="2" t="s">
        <v>70</v>
      </c>
      <c r="K5422" s="1">
        <f>Tabelle111[[#This Row],[Menge kg Nges]]/1000</f>
        <v>10.46242</v>
      </c>
      <c r="L5422" s="1">
        <f>Tabelle111[[#This Row],[Menge kg P2O5]]/1000</f>
        <v>5.2178799999999992</v>
      </c>
      <c r="M5422" s="1">
        <f>Tabelle111[[#This Row],[Menge t Nges]]/Tabelle111[[#This Row],[Anzahl Lieferscheine]]</f>
        <v>0.2827681081081081</v>
      </c>
      <c r="N5422" s="1">
        <f>Tabelle111[[#This Row],[Menge t P2O5]]/Tabelle111[[#This Row],[Anzahl Lieferscheine]]</f>
        <v>0.14102378378378377</v>
      </c>
    </row>
    <row r="5423" spans="1:14" x14ac:dyDescent="0.2">
      <c r="A5423" s="2" t="s">
        <v>34</v>
      </c>
      <c r="B5423" s="2" t="s">
        <v>27</v>
      </c>
      <c r="C5423" s="2" t="s">
        <v>6</v>
      </c>
      <c r="D5423" s="2" t="s">
        <v>15</v>
      </c>
      <c r="E5423" s="2" t="s">
        <v>8</v>
      </c>
      <c r="F5423" s="2" t="s">
        <v>61</v>
      </c>
      <c r="G5423" s="1">
        <v>6862.920000000001</v>
      </c>
      <c r="H5423" s="1">
        <v>4457.7299999999996</v>
      </c>
      <c r="I5423" s="4">
        <v>27</v>
      </c>
      <c r="J5423" s="2" t="s">
        <v>70</v>
      </c>
      <c r="K5423" s="1">
        <f>Tabelle111[[#This Row],[Menge kg Nges]]/1000</f>
        <v>6.8629200000000008</v>
      </c>
      <c r="L5423" s="1">
        <f>Tabelle111[[#This Row],[Menge kg P2O5]]/1000</f>
        <v>4.4577299999999997</v>
      </c>
      <c r="M5423" s="1">
        <f>Tabelle111[[#This Row],[Menge t Nges]]/Tabelle111[[#This Row],[Anzahl Lieferscheine]]</f>
        <v>0.25418222222222225</v>
      </c>
      <c r="N5423" s="1">
        <f>Tabelle111[[#This Row],[Menge t P2O5]]/Tabelle111[[#This Row],[Anzahl Lieferscheine]]</f>
        <v>0.16510111111111112</v>
      </c>
    </row>
    <row r="5424" spans="1:14" x14ac:dyDescent="0.2">
      <c r="A5424" s="2" t="s">
        <v>34</v>
      </c>
      <c r="B5424" s="2" t="s">
        <v>27</v>
      </c>
      <c r="C5424" s="2" t="s">
        <v>6</v>
      </c>
      <c r="D5424" s="2" t="s">
        <v>15</v>
      </c>
      <c r="E5424" s="2" t="s">
        <v>17</v>
      </c>
      <c r="F5424" s="2" t="s">
        <v>61</v>
      </c>
      <c r="G5424" s="1">
        <v>1978.9500000000003</v>
      </c>
      <c r="H5424" s="1">
        <v>971.85</v>
      </c>
      <c r="I5424" s="4">
        <v>11</v>
      </c>
      <c r="J5424" s="2" t="s">
        <v>70</v>
      </c>
      <c r="K5424" s="1">
        <f>Tabelle111[[#This Row],[Menge kg Nges]]/1000</f>
        <v>1.9789500000000002</v>
      </c>
      <c r="L5424" s="1">
        <f>Tabelle111[[#This Row],[Menge kg P2O5]]/1000</f>
        <v>0.97184999999999999</v>
      </c>
      <c r="M5424" s="1">
        <f>Tabelle111[[#This Row],[Menge t Nges]]/Tabelle111[[#This Row],[Anzahl Lieferscheine]]</f>
        <v>0.17990454545454548</v>
      </c>
      <c r="N5424" s="1">
        <f>Tabelle111[[#This Row],[Menge t P2O5]]/Tabelle111[[#This Row],[Anzahl Lieferscheine]]</f>
        <v>8.8349999999999998E-2</v>
      </c>
    </row>
    <row r="5425" spans="1:14" x14ac:dyDescent="0.2">
      <c r="A5425" s="2" t="s">
        <v>34</v>
      </c>
      <c r="B5425" s="2" t="s">
        <v>27</v>
      </c>
      <c r="C5425" s="2" t="s">
        <v>6</v>
      </c>
      <c r="D5425" s="2" t="s">
        <v>15</v>
      </c>
      <c r="E5425" s="2" t="s">
        <v>18</v>
      </c>
      <c r="F5425" s="2" t="s">
        <v>61</v>
      </c>
      <c r="G5425" s="1">
        <v>26909.160000000003</v>
      </c>
      <c r="H5425" s="1">
        <v>19017.399999999998</v>
      </c>
      <c r="I5425" s="4">
        <v>49</v>
      </c>
      <c r="J5425" s="2" t="s">
        <v>70</v>
      </c>
      <c r="K5425" s="1">
        <f>Tabelle111[[#This Row],[Menge kg Nges]]/1000</f>
        <v>26.909160000000004</v>
      </c>
      <c r="L5425" s="1">
        <f>Tabelle111[[#This Row],[Menge kg P2O5]]/1000</f>
        <v>19.017399999999999</v>
      </c>
      <c r="M5425" s="1">
        <f>Tabelle111[[#This Row],[Menge t Nges]]/Tabelle111[[#This Row],[Anzahl Lieferscheine]]</f>
        <v>0.54916653061224496</v>
      </c>
      <c r="N5425" s="1">
        <f>Tabelle111[[#This Row],[Menge t P2O5]]/Tabelle111[[#This Row],[Anzahl Lieferscheine]]</f>
        <v>0.3881102040816326</v>
      </c>
    </row>
    <row r="5426" spans="1:14" x14ac:dyDescent="0.2">
      <c r="A5426" s="2" t="s">
        <v>34</v>
      </c>
      <c r="B5426" s="2" t="s">
        <v>27</v>
      </c>
      <c r="C5426" s="2" t="s">
        <v>6</v>
      </c>
      <c r="D5426" s="2" t="s">
        <v>15</v>
      </c>
      <c r="E5426" s="2" t="s">
        <v>19</v>
      </c>
      <c r="F5426" s="2" t="s">
        <v>61</v>
      </c>
      <c r="G5426" s="1">
        <v>15224</v>
      </c>
      <c r="H5426" s="1">
        <v>16178.6</v>
      </c>
      <c r="I5426" s="4">
        <v>23</v>
      </c>
      <c r="J5426" s="2" t="s">
        <v>70</v>
      </c>
      <c r="K5426" s="1">
        <f>Tabelle111[[#This Row],[Menge kg Nges]]/1000</f>
        <v>15.224</v>
      </c>
      <c r="L5426" s="1">
        <f>Tabelle111[[#This Row],[Menge kg P2O5]]/1000</f>
        <v>16.178599999999999</v>
      </c>
      <c r="M5426" s="1">
        <f>Tabelle111[[#This Row],[Menge t Nges]]/Tabelle111[[#This Row],[Anzahl Lieferscheine]]</f>
        <v>0.66191304347826085</v>
      </c>
      <c r="N5426" s="1">
        <f>Tabelle111[[#This Row],[Menge t P2O5]]/Tabelle111[[#This Row],[Anzahl Lieferscheine]]</f>
        <v>0.70341739130434777</v>
      </c>
    </row>
    <row r="5427" spans="1:14" x14ac:dyDescent="0.2">
      <c r="A5427" s="2" t="s">
        <v>34</v>
      </c>
      <c r="B5427" s="2" t="s">
        <v>27</v>
      </c>
      <c r="C5427" s="2" t="s">
        <v>6</v>
      </c>
      <c r="D5427" s="2" t="s">
        <v>15</v>
      </c>
      <c r="E5427" s="2" t="s">
        <v>20</v>
      </c>
      <c r="F5427" s="2" t="s">
        <v>61</v>
      </c>
      <c r="G5427" s="1">
        <v>901.36</v>
      </c>
      <c r="H5427" s="1">
        <v>573.5</v>
      </c>
      <c r="I5427" s="4">
        <v>7</v>
      </c>
      <c r="J5427" s="2" t="s">
        <v>70</v>
      </c>
      <c r="K5427" s="1">
        <f>Tabelle111[[#This Row],[Menge kg Nges]]/1000</f>
        <v>0.90136000000000005</v>
      </c>
      <c r="L5427" s="1">
        <f>Tabelle111[[#This Row],[Menge kg P2O5]]/1000</f>
        <v>0.57350000000000001</v>
      </c>
      <c r="M5427" s="1">
        <f>Tabelle111[[#This Row],[Menge t Nges]]/Tabelle111[[#This Row],[Anzahl Lieferscheine]]</f>
        <v>0.12876571428571429</v>
      </c>
      <c r="N5427" s="1">
        <f>Tabelle111[[#This Row],[Menge t P2O5]]/Tabelle111[[#This Row],[Anzahl Lieferscheine]]</f>
        <v>8.1928571428571434E-2</v>
      </c>
    </row>
    <row r="5428" spans="1:14" x14ac:dyDescent="0.2">
      <c r="A5428" s="2" t="s">
        <v>34</v>
      </c>
      <c r="B5428" s="2" t="s">
        <v>27</v>
      </c>
      <c r="C5428" s="2" t="s">
        <v>6</v>
      </c>
      <c r="D5428" s="2" t="s">
        <v>15</v>
      </c>
      <c r="E5428" s="2" t="s">
        <v>21</v>
      </c>
      <c r="F5428" s="2" t="s">
        <v>61</v>
      </c>
      <c r="G5428" s="1">
        <v>53137.159999999982</v>
      </c>
      <c r="H5428" s="1">
        <v>29089.249999999996</v>
      </c>
      <c r="I5428" s="4">
        <v>117</v>
      </c>
      <c r="J5428" s="2" t="s">
        <v>70</v>
      </c>
      <c r="K5428" s="1">
        <f>Tabelle111[[#This Row],[Menge kg Nges]]/1000</f>
        <v>53.13715999999998</v>
      </c>
      <c r="L5428" s="1">
        <f>Tabelle111[[#This Row],[Menge kg P2O5]]/1000</f>
        <v>29.089249999999996</v>
      </c>
      <c r="M5428" s="1">
        <f>Tabelle111[[#This Row],[Menge t Nges]]/Tabelle111[[#This Row],[Anzahl Lieferscheine]]</f>
        <v>0.45416376068376052</v>
      </c>
      <c r="N5428" s="1">
        <f>Tabelle111[[#This Row],[Menge t P2O5]]/Tabelle111[[#This Row],[Anzahl Lieferscheine]]</f>
        <v>0.24862606837606835</v>
      </c>
    </row>
    <row r="5429" spans="1:14" x14ac:dyDescent="0.2">
      <c r="A5429" s="2" t="s">
        <v>34</v>
      </c>
      <c r="B5429" s="2" t="s">
        <v>27</v>
      </c>
      <c r="C5429" s="2" t="s">
        <v>6</v>
      </c>
      <c r="D5429" s="2" t="s">
        <v>15</v>
      </c>
      <c r="E5429" s="2" t="s">
        <v>9</v>
      </c>
      <c r="F5429" s="2" t="s">
        <v>61</v>
      </c>
      <c r="G5429" s="1">
        <v>4157.41</v>
      </c>
      <c r="H5429" s="1">
        <v>2324.3000000000002</v>
      </c>
      <c r="I5429" s="4">
        <v>26</v>
      </c>
      <c r="J5429" s="2" t="s">
        <v>70</v>
      </c>
      <c r="K5429" s="1">
        <f>Tabelle111[[#This Row],[Menge kg Nges]]/1000</f>
        <v>4.1574099999999996</v>
      </c>
      <c r="L5429" s="1">
        <f>Tabelle111[[#This Row],[Menge kg P2O5]]/1000</f>
        <v>2.3243</v>
      </c>
      <c r="M5429" s="1">
        <f>Tabelle111[[#This Row],[Menge t Nges]]/Tabelle111[[#This Row],[Anzahl Lieferscheine]]</f>
        <v>0.15990038461538461</v>
      </c>
      <c r="N5429" s="1">
        <f>Tabelle111[[#This Row],[Menge t P2O5]]/Tabelle111[[#This Row],[Anzahl Lieferscheine]]</f>
        <v>8.9396153846153847E-2</v>
      </c>
    </row>
    <row r="5430" spans="1:14" x14ac:dyDescent="0.2">
      <c r="A5430" s="2" t="s">
        <v>34</v>
      </c>
      <c r="B5430" s="2" t="s">
        <v>27</v>
      </c>
      <c r="C5430" s="2" t="s">
        <v>6</v>
      </c>
      <c r="D5430" s="2" t="s">
        <v>15</v>
      </c>
      <c r="E5430" s="2" t="s">
        <v>10</v>
      </c>
      <c r="F5430" s="2" t="s">
        <v>61</v>
      </c>
      <c r="G5430" s="1">
        <v>336.15</v>
      </c>
      <c r="H5430" s="1">
        <v>143.59</v>
      </c>
      <c r="I5430" s="4">
        <v>2</v>
      </c>
      <c r="J5430" s="2" t="s">
        <v>70</v>
      </c>
      <c r="K5430" s="1">
        <f>Tabelle111[[#This Row],[Menge kg Nges]]/1000</f>
        <v>0.33615</v>
      </c>
      <c r="L5430" s="1">
        <f>Tabelle111[[#This Row],[Menge kg P2O5]]/1000</f>
        <v>0.14359</v>
      </c>
      <c r="M5430" s="1">
        <f>Tabelle111[[#This Row],[Menge t Nges]]/Tabelle111[[#This Row],[Anzahl Lieferscheine]]</f>
        <v>0.168075</v>
      </c>
      <c r="N5430" s="1">
        <f>Tabelle111[[#This Row],[Menge t P2O5]]/Tabelle111[[#This Row],[Anzahl Lieferscheine]]</f>
        <v>7.1794999999999998E-2</v>
      </c>
    </row>
    <row r="5431" spans="1:14" x14ac:dyDescent="0.2">
      <c r="A5431" s="2" t="s">
        <v>34</v>
      </c>
      <c r="B5431" s="2" t="s">
        <v>27</v>
      </c>
      <c r="C5431" s="2" t="s">
        <v>6</v>
      </c>
      <c r="D5431" s="2" t="s">
        <v>15</v>
      </c>
      <c r="E5431" s="2" t="s">
        <v>23</v>
      </c>
      <c r="F5431" s="2" t="s">
        <v>61</v>
      </c>
      <c r="G5431" s="1">
        <v>459.2</v>
      </c>
      <c r="H5431" s="1">
        <v>207.2</v>
      </c>
      <c r="I5431" s="4">
        <v>3</v>
      </c>
      <c r="J5431" s="2" t="s">
        <v>70</v>
      </c>
      <c r="K5431" s="1">
        <f>Tabelle111[[#This Row],[Menge kg Nges]]/1000</f>
        <v>0.4592</v>
      </c>
      <c r="L5431" s="1">
        <f>Tabelle111[[#This Row],[Menge kg P2O5]]/1000</f>
        <v>0.2072</v>
      </c>
      <c r="M5431" s="1">
        <f>Tabelle111[[#This Row],[Menge t Nges]]/Tabelle111[[#This Row],[Anzahl Lieferscheine]]</f>
        <v>0.15306666666666666</v>
      </c>
      <c r="N5431" s="1">
        <f>Tabelle111[[#This Row],[Menge t P2O5]]/Tabelle111[[#This Row],[Anzahl Lieferscheine]]</f>
        <v>6.9066666666666665E-2</v>
      </c>
    </row>
    <row r="5432" spans="1:14" x14ac:dyDescent="0.2">
      <c r="A5432" s="2" t="s">
        <v>34</v>
      </c>
      <c r="B5432" s="2" t="s">
        <v>27</v>
      </c>
      <c r="C5432" s="2" t="s">
        <v>6</v>
      </c>
      <c r="D5432" s="2" t="s">
        <v>15</v>
      </c>
      <c r="E5432" s="2" t="s">
        <v>12</v>
      </c>
      <c r="F5432" s="2" t="s">
        <v>61</v>
      </c>
      <c r="G5432" s="1">
        <v>1226.92</v>
      </c>
      <c r="H5432" s="1">
        <v>701.60000000000014</v>
      </c>
      <c r="I5432" s="4">
        <v>6</v>
      </c>
      <c r="J5432" s="2" t="s">
        <v>70</v>
      </c>
      <c r="K5432" s="1">
        <f>Tabelle111[[#This Row],[Menge kg Nges]]/1000</f>
        <v>1.22692</v>
      </c>
      <c r="L5432" s="1">
        <f>Tabelle111[[#This Row],[Menge kg P2O5]]/1000</f>
        <v>0.70160000000000011</v>
      </c>
      <c r="M5432" s="1">
        <f>Tabelle111[[#This Row],[Menge t Nges]]/Tabelle111[[#This Row],[Anzahl Lieferscheine]]</f>
        <v>0.20448666666666668</v>
      </c>
      <c r="N5432" s="1">
        <f>Tabelle111[[#This Row],[Menge t P2O5]]/Tabelle111[[#This Row],[Anzahl Lieferscheine]]</f>
        <v>0.11693333333333335</v>
      </c>
    </row>
    <row r="5433" spans="1:14" x14ac:dyDescent="0.2">
      <c r="A5433" s="2" t="s">
        <v>34</v>
      </c>
      <c r="B5433" s="2" t="s">
        <v>27</v>
      </c>
      <c r="C5433" s="2" t="s">
        <v>6</v>
      </c>
      <c r="D5433" s="2" t="s">
        <v>15</v>
      </c>
      <c r="E5433" s="2" t="s">
        <v>13</v>
      </c>
      <c r="F5433" s="2" t="s">
        <v>61</v>
      </c>
      <c r="G5433" s="1">
        <v>5899.8600000000015</v>
      </c>
      <c r="H5433" s="1">
        <v>4960.3500000000004</v>
      </c>
      <c r="I5433" s="4">
        <v>24</v>
      </c>
      <c r="J5433" s="2" t="s">
        <v>70</v>
      </c>
      <c r="K5433" s="1">
        <f>Tabelle111[[#This Row],[Menge kg Nges]]/1000</f>
        <v>5.8998600000000012</v>
      </c>
      <c r="L5433" s="1">
        <f>Tabelle111[[#This Row],[Menge kg P2O5]]/1000</f>
        <v>4.96035</v>
      </c>
      <c r="M5433" s="1">
        <f>Tabelle111[[#This Row],[Menge t Nges]]/Tabelle111[[#This Row],[Anzahl Lieferscheine]]</f>
        <v>0.24582750000000006</v>
      </c>
      <c r="N5433" s="1">
        <f>Tabelle111[[#This Row],[Menge t P2O5]]/Tabelle111[[#This Row],[Anzahl Lieferscheine]]</f>
        <v>0.20668125000000001</v>
      </c>
    </row>
    <row r="5434" spans="1:14" x14ac:dyDescent="0.2">
      <c r="A5434" s="2" t="s">
        <v>34</v>
      </c>
      <c r="B5434" s="2" t="s">
        <v>27</v>
      </c>
      <c r="C5434" s="2" t="s">
        <v>6</v>
      </c>
      <c r="D5434" s="2" t="s">
        <v>15</v>
      </c>
      <c r="E5434" s="2" t="s">
        <v>31</v>
      </c>
      <c r="F5434" s="2" t="s">
        <v>61</v>
      </c>
      <c r="G5434" s="1">
        <v>164</v>
      </c>
      <c r="H5434" s="1">
        <v>74</v>
      </c>
      <c r="I5434" s="4">
        <v>1</v>
      </c>
      <c r="J5434" s="2" t="s">
        <v>70</v>
      </c>
      <c r="K5434" s="1">
        <f>Tabelle111[[#This Row],[Menge kg Nges]]/1000</f>
        <v>0.16400000000000001</v>
      </c>
      <c r="L5434" s="1">
        <f>Tabelle111[[#This Row],[Menge kg P2O5]]/1000</f>
        <v>7.3999999999999996E-2</v>
      </c>
      <c r="M5434" s="1">
        <f>Tabelle111[[#This Row],[Menge t Nges]]/Tabelle111[[#This Row],[Anzahl Lieferscheine]]</f>
        <v>0.16400000000000001</v>
      </c>
      <c r="N5434" s="1">
        <f>Tabelle111[[#This Row],[Menge t P2O5]]/Tabelle111[[#This Row],[Anzahl Lieferscheine]]</f>
        <v>7.3999999999999996E-2</v>
      </c>
    </row>
    <row r="5435" spans="1:14" x14ac:dyDescent="0.2">
      <c r="A5435" s="2" t="s">
        <v>34</v>
      </c>
      <c r="B5435" s="2" t="s">
        <v>27</v>
      </c>
      <c r="C5435" s="2" t="s">
        <v>25</v>
      </c>
      <c r="D5435" s="2" t="s">
        <v>25</v>
      </c>
      <c r="E5435" s="2" t="s">
        <v>26</v>
      </c>
      <c r="F5435" s="2" t="s">
        <v>61</v>
      </c>
      <c r="G5435" s="1">
        <v>49325.35</v>
      </c>
      <c r="H5435" s="1">
        <v>33447.289999999994</v>
      </c>
      <c r="I5435" s="4">
        <v>162</v>
      </c>
      <c r="J5435" s="2" t="s">
        <v>70</v>
      </c>
      <c r="K5435" s="1">
        <f>Tabelle111[[#This Row],[Menge kg Nges]]/1000</f>
        <v>49.32535</v>
      </c>
      <c r="L5435" s="1">
        <f>Tabelle111[[#This Row],[Menge kg P2O5]]/1000</f>
        <v>33.447289999999995</v>
      </c>
      <c r="M5435" s="1">
        <f>Tabelle111[[#This Row],[Menge t Nges]]/Tabelle111[[#This Row],[Anzahl Lieferscheine]]</f>
        <v>0.30447746913580248</v>
      </c>
      <c r="N5435" s="1">
        <f>Tabelle111[[#This Row],[Menge t P2O5]]/Tabelle111[[#This Row],[Anzahl Lieferscheine]]</f>
        <v>0.20646475308641973</v>
      </c>
    </row>
    <row r="5436" spans="1:14" x14ac:dyDescent="0.2">
      <c r="A5436" s="2" t="s">
        <v>34</v>
      </c>
      <c r="B5436" s="2" t="s">
        <v>27</v>
      </c>
      <c r="C5436" s="2" t="s">
        <v>63</v>
      </c>
      <c r="D5436" s="2" t="s">
        <v>63</v>
      </c>
      <c r="E5436" s="2" t="s">
        <v>63</v>
      </c>
      <c r="F5436" s="2" t="s">
        <v>61</v>
      </c>
      <c r="G5436" s="1">
        <v>10826.119999999999</v>
      </c>
      <c r="H5436" s="1">
        <v>6943.11</v>
      </c>
      <c r="I5436" s="4">
        <v>33</v>
      </c>
      <c r="J5436" s="2" t="s">
        <v>70</v>
      </c>
      <c r="K5436" s="1">
        <f>Tabelle111[[#This Row],[Menge kg Nges]]/1000</f>
        <v>10.82612</v>
      </c>
      <c r="L5436" s="1">
        <f>Tabelle111[[#This Row],[Menge kg P2O5]]/1000</f>
        <v>6.9431099999999999</v>
      </c>
      <c r="M5436" s="1">
        <f>Tabelle111[[#This Row],[Menge t Nges]]/Tabelle111[[#This Row],[Anzahl Lieferscheine]]</f>
        <v>0.32806424242424242</v>
      </c>
      <c r="N5436" s="1">
        <f>Tabelle111[[#This Row],[Menge t P2O5]]/Tabelle111[[#This Row],[Anzahl Lieferscheine]]</f>
        <v>0.21039727272727271</v>
      </c>
    </row>
    <row r="5437" spans="1:14" x14ac:dyDescent="0.2">
      <c r="A5437" s="2" t="s">
        <v>34</v>
      </c>
      <c r="B5437" s="2" t="s">
        <v>33</v>
      </c>
      <c r="C5437" s="2" t="s">
        <v>6</v>
      </c>
      <c r="D5437" s="2" t="s">
        <v>7</v>
      </c>
      <c r="E5437" s="2" t="s">
        <v>8</v>
      </c>
      <c r="F5437" s="2" t="s">
        <v>61</v>
      </c>
      <c r="G5437" s="1">
        <v>1362.3</v>
      </c>
      <c r="H5437" s="1">
        <v>591.75</v>
      </c>
      <c r="I5437" s="4">
        <v>3</v>
      </c>
      <c r="J5437" s="2" t="s">
        <v>70</v>
      </c>
      <c r="K5437" s="1">
        <f>Tabelle111[[#This Row],[Menge kg Nges]]/1000</f>
        <v>1.3622999999999998</v>
      </c>
      <c r="L5437" s="1">
        <f>Tabelle111[[#This Row],[Menge kg P2O5]]/1000</f>
        <v>0.59175</v>
      </c>
      <c r="M5437" s="1">
        <f>Tabelle111[[#This Row],[Menge t Nges]]/Tabelle111[[#This Row],[Anzahl Lieferscheine]]</f>
        <v>0.45409999999999995</v>
      </c>
      <c r="N5437" s="1">
        <f>Tabelle111[[#This Row],[Menge t P2O5]]/Tabelle111[[#This Row],[Anzahl Lieferscheine]]</f>
        <v>0.19725000000000001</v>
      </c>
    </row>
    <row r="5438" spans="1:14" x14ac:dyDescent="0.2">
      <c r="A5438" s="2" t="s">
        <v>34</v>
      </c>
      <c r="B5438" s="2" t="s">
        <v>33</v>
      </c>
      <c r="C5438" s="2" t="s">
        <v>6</v>
      </c>
      <c r="D5438" s="2" t="s">
        <v>15</v>
      </c>
      <c r="E5438" s="2" t="s">
        <v>8</v>
      </c>
      <c r="F5438" s="2" t="s">
        <v>61</v>
      </c>
      <c r="G5438" s="1">
        <v>1140</v>
      </c>
      <c r="H5438" s="1">
        <v>800</v>
      </c>
      <c r="I5438" s="4">
        <v>3</v>
      </c>
      <c r="J5438" s="2" t="s">
        <v>70</v>
      </c>
      <c r="K5438" s="1">
        <f>Tabelle111[[#This Row],[Menge kg Nges]]/1000</f>
        <v>1.1399999999999999</v>
      </c>
      <c r="L5438" s="1">
        <f>Tabelle111[[#This Row],[Menge kg P2O5]]/1000</f>
        <v>0.8</v>
      </c>
      <c r="M5438" s="1">
        <f>Tabelle111[[#This Row],[Menge t Nges]]/Tabelle111[[#This Row],[Anzahl Lieferscheine]]</f>
        <v>0.37999999999999995</v>
      </c>
      <c r="N5438" s="1">
        <f>Tabelle111[[#This Row],[Menge t P2O5]]/Tabelle111[[#This Row],[Anzahl Lieferscheine]]</f>
        <v>0.26666666666666666</v>
      </c>
    </row>
    <row r="5439" spans="1:14" x14ac:dyDescent="0.2">
      <c r="A5439" s="2" t="s">
        <v>34</v>
      </c>
      <c r="B5439" s="2" t="s">
        <v>33</v>
      </c>
      <c r="C5439" s="2" t="s">
        <v>6</v>
      </c>
      <c r="D5439" s="2" t="s">
        <v>15</v>
      </c>
      <c r="E5439" s="2" t="s">
        <v>18</v>
      </c>
      <c r="F5439" s="2" t="s">
        <v>61</v>
      </c>
      <c r="G5439" s="1">
        <v>1719.6</v>
      </c>
      <c r="H5439" s="1">
        <v>1115.52</v>
      </c>
      <c r="I5439" s="4">
        <v>4</v>
      </c>
      <c r="J5439" s="2" t="s">
        <v>70</v>
      </c>
      <c r="K5439" s="1">
        <f>Tabelle111[[#This Row],[Menge kg Nges]]/1000</f>
        <v>1.7196</v>
      </c>
      <c r="L5439" s="1">
        <f>Tabelle111[[#This Row],[Menge kg P2O5]]/1000</f>
        <v>1.1155200000000001</v>
      </c>
      <c r="M5439" s="1">
        <f>Tabelle111[[#This Row],[Menge t Nges]]/Tabelle111[[#This Row],[Anzahl Lieferscheine]]</f>
        <v>0.4299</v>
      </c>
      <c r="N5439" s="1">
        <f>Tabelle111[[#This Row],[Menge t P2O5]]/Tabelle111[[#This Row],[Anzahl Lieferscheine]]</f>
        <v>0.27888000000000002</v>
      </c>
    </row>
    <row r="5440" spans="1:14" x14ac:dyDescent="0.2">
      <c r="A5440" s="2" t="s">
        <v>34</v>
      </c>
      <c r="B5440" s="2" t="s">
        <v>33</v>
      </c>
      <c r="C5440" s="2" t="s">
        <v>6</v>
      </c>
      <c r="D5440" s="2" t="s">
        <v>15</v>
      </c>
      <c r="E5440" s="2" t="s">
        <v>21</v>
      </c>
      <c r="F5440" s="2" t="s">
        <v>61</v>
      </c>
      <c r="G5440" s="1">
        <v>1161.5999999999999</v>
      </c>
      <c r="H5440" s="1">
        <v>630.48</v>
      </c>
      <c r="I5440" s="4">
        <v>3</v>
      </c>
      <c r="J5440" s="2" t="s">
        <v>70</v>
      </c>
      <c r="K5440" s="1">
        <f>Tabelle111[[#This Row],[Menge kg Nges]]/1000</f>
        <v>1.1616</v>
      </c>
      <c r="L5440" s="1">
        <f>Tabelle111[[#This Row],[Menge kg P2O5]]/1000</f>
        <v>0.63048000000000004</v>
      </c>
      <c r="M5440" s="1">
        <f>Tabelle111[[#This Row],[Menge t Nges]]/Tabelle111[[#This Row],[Anzahl Lieferscheine]]</f>
        <v>0.38719999999999999</v>
      </c>
      <c r="N5440" s="1">
        <f>Tabelle111[[#This Row],[Menge t P2O5]]/Tabelle111[[#This Row],[Anzahl Lieferscheine]]</f>
        <v>0.21016000000000001</v>
      </c>
    </row>
    <row r="5441" spans="1:14" x14ac:dyDescent="0.2">
      <c r="A5441" s="2" t="s">
        <v>34</v>
      </c>
      <c r="B5441" s="2" t="s">
        <v>33</v>
      </c>
      <c r="C5441" s="2" t="s">
        <v>6</v>
      </c>
      <c r="D5441" s="2" t="s">
        <v>15</v>
      </c>
      <c r="E5441" s="2" t="s">
        <v>10</v>
      </c>
      <c r="F5441" s="2" t="s">
        <v>61</v>
      </c>
      <c r="G5441" s="1">
        <v>283.5</v>
      </c>
      <c r="H5441" s="1">
        <v>121.1</v>
      </c>
      <c r="I5441" s="4">
        <v>1</v>
      </c>
      <c r="J5441" s="2" t="s">
        <v>70</v>
      </c>
      <c r="K5441" s="1">
        <f>Tabelle111[[#This Row],[Menge kg Nges]]/1000</f>
        <v>0.28349999999999997</v>
      </c>
      <c r="L5441" s="1">
        <f>Tabelle111[[#This Row],[Menge kg P2O5]]/1000</f>
        <v>0.1211</v>
      </c>
      <c r="M5441" s="1">
        <f>Tabelle111[[#This Row],[Menge t Nges]]/Tabelle111[[#This Row],[Anzahl Lieferscheine]]</f>
        <v>0.28349999999999997</v>
      </c>
      <c r="N5441" s="1">
        <f>Tabelle111[[#This Row],[Menge t P2O5]]/Tabelle111[[#This Row],[Anzahl Lieferscheine]]</f>
        <v>0.1211</v>
      </c>
    </row>
    <row r="5442" spans="1:14" x14ac:dyDescent="0.2">
      <c r="A5442" s="2" t="s">
        <v>34</v>
      </c>
      <c r="B5442" s="2" t="s">
        <v>33</v>
      </c>
      <c r="C5442" s="2" t="s">
        <v>25</v>
      </c>
      <c r="D5442" s="2" t="s">
        <v>25</v>
      </c>
      <c r="E5442" s="2" t="s">
        <v>26</v>
      </c>
      <c r="F5442" s="2" t="s">
        <v>61</v>
      </c>
      <c r="G5442" s="1">
        <v>2613.9299999999998</v>
      </c>
      <c r="H5442" s="1">
        <v>1375.7</v>
      </c>
      <c r="I5442" s="4">
        <v>7</v>
      </c>
      <c r="J5442" s="2" t="s">
        <v>70</v>
      </c>
      <c r="K5442" s="1">
        <f>Tabelle111[[#This Row],[Menge kg Nges]]/1000</f>
        <v>2.6139299999999999</v>
      </c>
      <c r="L5442" s="1">
        <f>Tabelle111[[#This Row],[Menge kg P2O5]]/1000</f>
        <v>1.3757000000000001</v>
      </c>
      <c r="M5442" s="1">
        <f>Tabelle111[[#This Row],[Menge t Nges]]/Tabelle111[[#This Row],[Anzahl Lieferscheine]]</f>
        <v>0.37341857142857143</v>
      </c>
      <c r="N5442" s="1">
        <f>Tabelle111[[#This Row],[Menge t P2O5]]/Tabelle111[[#This Row],[Anzahl Lieferscheine]]</f>
        <v>0.19652857142857144</v>
      </c>
    </row>
    <row r="5443" spans="1:14" x14ac:dyDescent="0.2">
      <c r="A5443" s="2" t="s">
        <v>34</v>
      </c>
      <c r="B5443" s="2" t="s">
        <v>33</v>
      </c>
      <c r="C5443" s="2" t="s">
        <v>63</v>
      </c>
      <c r="D5443" s="2" t="s">
        <v>63</v>
      </c>
      <c r="E5443" s="2" t="s">
        <v>63</v>
      </c>
      <c r="F5443" s="2" t="s">
        <v>61</v>
      </c>
      <c r="G5443" s="1">
        <v>641.54999999999995</v>
      </c>
      <c r="H5443" s="1">
        <v>501.55</v>
      </c>
      <c r="I5443" s="4">
        <v>1</v>
      </c>
      <c r="J5443" s="2" t="s">
        <v>70</v>
      </c>
      <c r="K5443" s="1">
        <f>Tabelle111[[#This Row],[Menge kg Nges]]/1000</f>
        <v>0.64154999999999995</v>
      </c>
      <c r="L5443" s="1">
        <f>Tabelle111[[#This Row],[Menge kg P2O5]]/1000</f>
        <v>0.50155000000000005</v>
      </c>
      <c r="M5443" s="1">
        <f>Tabelle111[[#This Row],[Menge t Nges]]/Tabelle111[[#This Row],[Anzahl Lieferscheine]]</f>
        <v>0.64154999999999995</v>
      </c>
      <c r="N5443" s="1">
        <f>Tabelle111[[#This Row],[Menge t P2O5]]/Tabelle111[[#This Row],[Anzahl Lieferscheine]]</f>
        <v>0.50155000000000005</v>
      </c>
    </row>
    <row r="5444" spans="1:14" x14ac:dyDescent="0.2">
      <c r="A5444" s="2" t="s">
        <v>34</v>
      </c>
      <c r="B5444" s="2" t="s">
        <v>46</v>
      </c>
      <c r="C5444" s="2" t="s">
        <v>6</v>
      </c>
      <c r="D5444" s="2" t="s">
        <v>7</v>
      </c>
      <c r="E5444" s="2" t="s">
        <v>12</v>
      </c>
      <c r="F5444" s="2" t="s">
        <v>61</v>
      </c>
      <c r="G5444" s="1">
        <v>924</v>
      </c>
      <c r="H5444" s="1">
        <v>392.70000000000005</v>
      </c>
      <c r="I5444" s="4">
        <v>2</v>
      </c>
      <c r="J5444" s="2" t="s">
        <v>70</v>
      </c>
      <c r="K5444" s="1">
        <f>Tabelle111[[#This Row],[Menge kg Nges]]/1000</f>
        <v>0.92400000000000004</v>
      </c>
      <c r="L5444" s="1">
        <f>Tabelle111[[#This Row],[Menge kg P2O5]]/1000</f>
        <v>0.39270000000000005</v>
      </c>
      <c r="M5444" s="1">
        <f>Tabelle111[[#This Row],[Menge t Nges]]/Tabelle111[[#This Row],[Anzahl Lieferscheine]]</f>
        <v>0.46200000000000002</v>
      </c>
      <c r="N5444" s="1">
        <f>Tabelle111[[#This Row],[Menge t P2O5]]/Tabelle111[[#This Row],[Anzahl Lieferscheine]]</f>
        <v>0.19635000000000002</v>
      </c>
    </row>
    <row r="5445" spans="1:14" x14ac:dyDescent="0.2">
      <c r="A5445" s="2" t="s">
        <v>34</v>
      </c>
      <c r="B5445" s="2" t="s">
        <v>46</v>
      </c>
      <c r="C5445" s="2" t="s">
        <v>6</v>
      </c>
      <c r="D5445" s="2" t="s">
        <v>7</v>
      </c>
      <c r="E5445" s="2" t="s">
        <v>13</v>
      </c>
      <c r="F5445" s="2" t="s">
        <v>61</v>
      </c>
      <c r="G5445" s="1">
        <v>282.75</v>
      </c>
      <c r="H5445" s="1">
        <v>140.25</v>
      </c>
      <c r="I5445" s="4">
        <v>1</v>
      </c>
      <c r="J5445" s="2" t="s">
        <v>70</v>
      </c>
      <c r="K5445" s="1">
        <f>Tabelle111[[#This Row],[Menge kg Nges]]/1000</f>
        <v>0.28275</v>
      </c>
      <c r="L5445" s="1">
        <f>Tabelle111[[#This Row],[Menge kg P2O5]]/1000</f>
        <v>0.14025000000000001</v>
      </c>
      <c r="M5445" s="1">
        <f>Tabelle111[[#This Row],[Menge t Nges]]/Tabelle111[[#This Row],[Anzahl Lieferscheine]]</f>
        <v>0.28275</v>
      </c>
      <c r="N5445" s="1">
        <f>Tabelle111[[#This Row],[Menge t P2O5]]/Tabelle111[[#This Row],[Anzahl Lieferscheine]]</f>
        <v>0.14025000000000001</v>
      </c>
    </row>
    <row r="5446" spans="1:14" x14ac:dyDescent="0.2">
      <c r="A5446" s="2" t="s">
        <v>34</v>
      </c>
      <c r="B5446" s="2" t="s">
        <v>46</v>
      </c>
      <c r="C5446" s="2" t="s">
        <v>6</v>
      </c>
      <c r="D5446" s="2" t="s">
        <v>15</v>
      </c>
      <c r="E5446" s="2" t="s">
        <v>8</v>
      </c>
      <c r="F5446" s="2" t="s">
        <v>61</v>
      </c>
      <c r="G5446" s="1">
        <v>1438</v>
      </c>
      <c r="H5446" s="1">
        <v>1290</v>
      </c>
      <c r="I5446" s="4">
        <v>3</v>
      </c>
      <c r="J5446" s="2" t="s">
        <v>70</v>
      </c>
      <c r="K5446" s="1">
        <f>Tabelle111[[#This Row],[Menge kg Nges]]/1000</f>
        <v>1.4379999999999999</v>
      </c>
      <c r="L5446" s="1">
        <f>Tabelle111[[#This Row],[Menge kg P2O5]]/1000</f>
        <v>1.29</v>
      </c>
      <c r="M5446" s="1">
        <f>Tabelle111[[#This Row],[Menge t Nges]]/Tabelle111[[#This Row],[Anzahl Lieferscheine]]</f>
        <v>0.47933333333333333</v>
      </c>
      <c r="N5446" s="1">
        <f>Tabelle111[[#This Row],[Menge t P2O5]]/Tabelle111[[#This Row],[Anzahl Lieferscheine]]</f>
        <v>0.43</v>
      </c>
    </row>
    <row r="5447" spans="1:14" x14ac:dyDescent="0.2">
      <c r="A5447" s="2" t="s">
        <v>34</v>
      </c>
      <c r="B5447" s="2" t="s">
        <v>46</v>
      </c>
      <c r="C5447" s="2" t="s">
        <v>6</v>
      </c>
      <c r="D5447" s="2" t="s">
        <v>15</v>
      </c>
      <c r="E5447" s="2" t="s">
        <v>18</v>
      </c>
      <c r="F5447" s="2" t="s">
        <v>61</v>
      </c>
      <c r="G5447" s="1">
        <v>2217.6</v>
      </c>
      <c r="H5447" s="1">
        <v>1795.2</v>
      </c>
      <c r="I5447" s="4">
        <v>4</v>
      </c>
      <c r="J5447" s="2" t="s">
        <v>70</v>
      </c>
      <c r="K5447" s="1">
        <f>Tabelle111[[#This Row],[Menge kg Nges]]/1000</f>
        <v>2.2176</v>
      </c>
      <c r="L5447" s="1">
        <f>Tabelle111[[#This Row],[Menge kg P2O5]]/1000</f>
        <v>1.7952000000000001</v>
      </c>
      <c r="M5447" s="1">
        <f>Tabelle111[[#This Row],[Menge t Nges]]/Tabelle111[[#This Row],[Anzahl Lieferscheine]]</f>
        <v>0.5544</v>
      </c>
      <c r="N5447" s="1">
        <f>Tabelle111[[#This Row],[Menge t P2O5]]/Tabelle111[[#This Row],[Anzahl Lieferscheine]]</f>
        <v>0.44880000000000003</v>
      </c>
    </row>
    <row r="5448" spans="1:14" x14ac:dyDescent="0.2">
      <c r="A5448" s="2" t="s">
        <v>34</v>
      </c>
      <c r="B5448" s="2" t="s">
        <v>46</v>
      </c>
      <c r="C5448" s="2" t="s">
        <v>6</v>
      </c>
      <c r="D5448" s="2" t="s">
        <v>15</v>
      </c>
      <c r="E5448" s="2" t="s">
        <v>19</v>
      </c>
      <c r="F5448" s="2" t="s">
        <v>61</v>
      </c>
      <c r="G5448" s="1">
        <v>2469.1</v>
      </c>
      <c r="H5448" s="1">
        <v>2006.2</v>
      </c>
      <c r="I5448" s="4">
        <v>3</v>
      </c>
      <c r="J5448" s="2" t="s">
        <v>70</v>
      </c>
      <c r="K5448" s="1">
        <f>Tabelle111[[#This Row],[Menge kg Nges]]/1000</f>
        <v>2.4691000000000001</v>
      </c>
      <c r="L5448" s="1">
        <f>Tabelle111[[#This Row],[Menge kg P2O5]]/1000</f>
        <v>2.0062000000000002</v>
      </c>
      <c r="M5448" s="1">
        <f>Tabelle111[[#This Row],[Menge t Nges]]/Tabelle111[[#This Row],[Anzahl Lieferscheine]]</f>
        <v>0.82303333333333339</v>
      </c>
      <c r="N5448" s="1">
        <f>Tabelle111[[#This Row],[Menge t P2O5]]/Tabelle111[[#This Row],[Anzahl Lieferscheine]]</f>
        <v>0.6687333333333334</v>
      </c>
    </row>
    <row r="5449" spans="1:14" x14ac:dyDescent="0.2">
      <c r="A5449" s="2" t="s">
        <v>34</v>
      </c>
      <c r="B5449" s="2" t="s">
        <v>46</v>
      </c>
      <c r="C5449" s="2" t="s">
        <v>6</v>
      </c>
      <c r="D5449" s="2" t="s">
        <v>15</v>
      </c>
      <c r="E5449" s="2" t="s">
        <v>21</v>
      </c>
      <c r="F5449" s="2" t="s">
        <v>61</v>
      </c>
      <c r="G5449" s="1">
        <v>8411.52</v>
      </c>
      <c r="H5449" s="1">
        <v>4931.72</v>
      </c>
      <c r="I5449" s="4">
        <v>15</v>
      </c>
      <c r="J5449" s="2" t="s">
        <v>70</v>
      </c>
      <c r="K5449" s="1">
        <f>Tabelle111[[#This Row],[Menge kg Nges]]/1000</f>
        <v>8.4115200000000012</v>
      </c>
      <c r="L5449" s="1">
        <f>Tabelle111[[#This Row],[Menge kg P2O5]]/1000</f>
        <v>4.9317200000000003</v>
      </c>
      <c r="M5449" s="1">
        <f>Tabelle111[[#This Row],[Menge t Nges]]/Tabelle111[[#This Row],[Anzahl Lieferscheine]]</f>
        <v>0.56076800000000004</v>
      </c>
      <c r="N5449" s="1">
        <f>Tabelle111[[#This Row],[Menge t P2O5]]/Tabelle111[[#This Row],[Anzahl Lieferscheine]]</f>
        <v>0.32878133333333337</v>
      </c>
    </row>
    <row r="5450" spans="1:14" x14ac:dyDescent="0.2">
      <c r="A5450" s="2" t="s">
        <v>34</v>
      </c>
      <c r="B5450" s="2" t="s">
        <v>46</v>
      </c>
      <c r="C5450" s="2" t="s">
        <v>6</v>
      </c>
      <c r="D5450" s="2" t="s">
        <v>15</v>
      </c>
      <c r="E5450" s="2" t="s">
        <v>13</v>
      </c>
      <c r="F5450" s="2" t="s">
        <v>61</v>
      </c>
      <c r="G5450" s="1">
        <v>518.70000000000005</v>
      </c>
      <c r="H5450" s="1">
        <v>317.10000000000002</v>
      </c>
      <c r="I5450" s="4">
        <v>1</v>
      </c>
      <c r="J5450" s="2" t="s">
        <v>70</v>
      </c>
      <c r="K5450" s="1">
        <f>Tabelle111[[#This Row],[Menge kg Nges]]/1000</f>
        <v>0.51870000000000005</v>
      </c>
      <c r="L5450" s="1">
        <f>Tabelle111[[#This Row],[Menge kg P2O5]]/1000</f>
        <v>0.31710000000000005</v>
      </c>
      <c r="M5450" s="1">
        <f>Tabelle111[[#This Row],[Menge t Nges]]/Tabelle111[[#This Row],[Anzahl Lieferscheine]]</f>
        <v>0.51870000000000005</v>
      </c>
      <c r="N5450" s="1">
        <f>Tabelle111[[#This Row],[Menge t P2O5]]/Tabelle111[[#This Row],[Anzahl Lieferscheine]]</f>
        <v>0.31710000000000005</v>
      </c>
    </row>
    <row r="5451" spans="1:14" x14ac:dyDescent="0.2">
      <c r="A5451" s="2" t="s">
        <v>34</v>
      </c>
      <c r="B5451" s="2" t="s">
        <v>46</v>
      </c>
      <c r="C5451" s="2" t="s">
        <v>25</v>
      </c>
      <c r="D5451" s="2" t="s">
        <v>25</v>
      </c>
      <c r="E5451" s="2" t="s">
        <v>26</v>
      </c>
      <c r="F5451" s="2" t="s">
        <v>61</v>
      </c>
      <c r="G5451" s="1">
        <v>734.7</v>
      </c>
      <c r="H5451" s="1">
        <v>705.3</v>
      </c>
      <c r="I5451" s="4">
        <v>4</v>
      </c>
      <c r="J5451" s="2" t="s">
        <v>70</v>
      </c>
      <c r="K5451" s="1">
        <f>Tabelle111[[#This Row],[Menge kg Nges]]/1000</f>
        <v>0.73470000000000002</v>
      </c>
      <c r="L5451" s="1">
        <f>Tabelle111[[#This Row],[Menge kg P2O5]]/1000</f>
        <v>0.70529999999999993</v>
      </c>
      <c r="M5451" s="1">
        <f>Tabelle111[[#This Row],[Menge t Nges]]/Tabelle111[[#This Row],[Anzahl Lieferscheine]]</f>
        <v>0.183675</v>
      </c>
      <c r="N5451" s="1">
        <f>Tabelle111[[#This Row],[Menge t P2O5]]/Tabelle111[[#This Row],[Anzahl Lieferscheine]]</f>
        <v>0.17632499999999998</v>
      </c>
    </row>
    <row r="5452" spans="1:14" x14ac:dyDescent="0.2">
      <c r="A5452" s="2" t="s">
        <v>34</v>
      </c>
      <c r="B5452" s="2" t="s">
        <v>46</v>
      </c>
      <c r="C5452" s="2" t="s">
        <v>63</v>
      </c>
      <c r="D5452" s="2" t="s">
        <v>63</v>
      </c>
      <c r="E5452" s="2" t="s">
        <v>63</v>
      </c>
      <c r="F5452" s="2" t="s">
        <v>61</v>
      </c>
      <c r="G5452" s="1">
        <v>1534</v>
      </c>
      <c r="H5452" s="1">
        <v>1770</v>
      </c>
      <c r="I5452" s="4">
        <v>3</v>
      </c>
      <c r="J5452" s="2" t="s">
        <v>70</v>
      </c>
      <c r="K5452" s="1">
        <f>Tabelle111[[#This Row],[Menge kg Nges]]/1000</f>
        <v>1.534</v>
      </c>
      <c r="L5452" s="1">
        <f>Tabelle111[[#This Row],[Menge kg P2O5]]/1000</f>
        <v>1.77</v>
      </c>
      <c r="M5452" s="1">
        <f>Tabelle111[[#This Row],[Menge t Nges]]/Tabelle111[[#This Row],[Anzahl Lieferscheine]]</f>
        <v>0.51133333333333331</v>
      </c>
      <c r="N5452" s="1">
        <f>Tabelle111[[#This Row],[Menge t P2O5]]/Tabelle111[[#This Row],[Anzahl Lieferscheine]]</f>
        <v>0.59</v>
      </c>
    </row>
    <row r="5453" spans="1:14" x14ac:dyDescent="0.2">
      <c r="A5453" s="2" t="s">
        <v>34</v>
      </c>
      <c r="B5453" s="2" t="s">
        <v>34</v>
      </c>
      <c r="C5453" s="2" t="s">
        <v>6</v>
      </c>
      <c r="D5453" s="2" t="s">
        <v>30</v>
      </c>
      <c r="E5453" s="2" t="s">
        <v>26</v>
      </c>
      <c r="F5453" s="2" t="s">
        <v>61</v>
      </c>
      <c r="G5453" s="1">
        <v>2395.65</v>
      </c>
      <c r="H5453" s="1">
        <v>968.15</v>
      </c>
      <c r="I5453" s="4">
        <v>8</v>
      </c>
      <c r="J5453" s="2" t="s">
        <v>70</v>
      </c>
      <c r="K5453" s="1">
        <f>Tabelle111[[#This Row],[Menge kg Nges]]/1000</f>
        <v>2.3956500000000003</v>
      </c>
      <c r="L5453" s="1">
        <f>Tabelle111[[#This Row],[Menge kg P2O5]]/1000</f>
        <v>0.96814999999999996</v>
      </c>
      <c r="M5453" s="1">
        <f>Tabelle111[[#This Row],[Menge t Nges]]/Tabelle111[[#This Row],[Anzahl Lieferscheine]]</f>
        <v>0.29945625000000003</v>
      </c>
      <c r="N5453" s="1">
        <f>Tabelle111[[#This Row],[Menge t P2O5]]/Tabelle111[[#This Row],[Anzahl Lieferscheine]]</f>
        <v>0.12101874999999999</v>
      </c>
    </row>
    <row r="5454" spans="1:14" x14ac:dyDescent="0.2">
      <c r="A5454" s="2" t="s">
        <v>34</v>
      </c>
      <c r="B5454" s="2" t="s">
        <v>34</v>
      </c>
      <c r="C5454" s="2" t="s">
        <v>6</v>
      </c>
      <c r="D5454" s="2" t="s">
        <v>7</v>
      </c>
      <c r="E5454" s="2" t="s">
        <v>8</v>
      </c>
      <c r="F5454" s="2" t="s">
        <v>61</v>
      </c>
      <c r="G5454" s="1">
        <v>192740.83000000007</v>
      </c>
      <c r="H5454" s="1">
        <v>86650.66</v>
      </c>
      <c r="I5454" s="4">
        <v>248</v>
      </c>
      <c r="J5454" s="2" t="s">
        <v>70</v>
      </c>
      <c r="K5454" s="1">
        <f>Tabelle111[[#This Row],[Menge kg Nges]]/1000</f>
        <v>192.74083000000007</v>
      </c>
      <c r="L5454" s="1">
        <f>Tabelle111[[#This Row],[Menge kg P2O5]]/1000</f>
        <v>86.650660000000002</v>
      </c>
      <c r="M5454" s="1">
        <f>Tabelle111[[#This Row],[Menge t Nges]]/Tabelle111[[#This Row],[Anzahl Lieferscheine]]</f>
        <v>0.77718076612903253</v>
      </c>
      <c r="N5454" s="1">
        <f>Tabelle111[[#This Row],[Menge t P2O5]]/Tabelle111[[#This Row],[Anzahl Lieferscheine]]</f>
        <v>0.34939782258064517</v>
      </c>
    </row>
    <row r="5455" spans="1:14" x14ac:dyDescent="0.2">
      <c r="A5455" s="2" t="s">
        <v>34</v>
      </c>
      <c r="B5455" s="2" t="s">
        <v>34</v>
      </c>
      <c r="C5455" s="2" t="s">
        <v>6</v>
      </c>
      <c r="D5455" s="2" t="s">
        <v>7</v>
      </c>
      <c r="E5455" s="2" t="s">
        <v>9</v>
      </c>
      <c r="F5455" s="2" t="s">
        <v>61</v>
      </c>
      <c r="G5455" s="1">
        <v>174760.97999999998</v>
      </c>
      <c r="H5455" s="1">
        <v>72962.699999999983</v>
      </c>
      <c r="I5455" s="4">
        <v>334</v>
      </c>
      <c r="J5455" s="2" t="s">
        <v>70</v>
      </c>
      <c r="K5455" s="1">
        <f>Tabelle111[[#This Row],[Menge kg Nges]]/1000</f>
        <v>174.76097999999999</v>
      </c>
      <c r="L5455" s="1">
        <f>Tabelle111[[#This Row],[Menge kg P2O5]]/1000</f>
        <v>72.962699999999984</v>
      </c>
      <c r="M5455" s="1">
        <f>Tabelle111[[#This Row],[Menge t Nges]]/Tabelle111[[#This Row],[Anzahl Lieferscheine]]</f>
        <v>0.52323646706586824</v>
      </c>
      <c r="N5455" s="1">
        <f>Tabelle111[[#This Row],[Menge t P2O5]]/Tabelle111[[#This Row],[Anzahl Lieferscheine]]</f>
        <v>0.21845119760479037</v>
      </c>
    </row>
    <row r="5456" spans="1:14" x14ac:dyDescent="0.2">
      <c r="A5456" s="2" t="s">
        <v>34</v>
      </c>
      <c r="B5456" s="2" t="s">
        <v>34</v>
      </c>
      <c r="C5456" s="2" t="s">
        <v>6</v>
      </c>
      <c r="D5456" s="2" t="s">
        <v>7</v>
      </c>
      <c r="E5456" s="2" t="s">
        <v>10</v>
      </c>
      <c r="F5456" s="2" t="s">
        <v>61</v>
      </c>
      <c r="G5456" s="1">
        <v>11857.619999999999</v>
      </c>
      <c r="H5456" s="1">
        <v>4797.97</v>
      </c>
      <c r="I5456" s="4">
        <v>11</v>
      </c>
      <c r="J5456" s="2" t="s">
        <v>70</v>
      </c>
      <c r="K5456" s="1">
        <f>Tabelle111[[#This Row],[Menge kg Nges]]/1000</f>
        <v>11.857619999999999</v>
      </c>
      <c r="L5456" s="1">
        <f>Tabelle111[[#This Row],[Menge kg P2O5]]/1000</f>
        <v>4.7979700000000003</v>
      </c>
      <c r="M5456" s="1">
        <f>Tabelle111[[#This Row],[Menge t Nges]]/Tabelle111[[#This Row],[Anzahl Lieferscheine]]</f>
        <v>1.0779654545454544</v>
      </c>
      <c r="N5456" s="1">
        <f>Tabelle111[[#This Row],[Menge t P2O5]]/Tabelle111[[#This Row],[Anzahl Lieferscheine]]</f>
        <v>0.43617909090909096</v>
      </c>
    </row>
    <row r="5457" spans="1:14" x14ac:dyDescent="0.2">
      <c r="A5457" s="2" t="s">
        <v>34</v>
      </c>
      <c r="B5457" s="2" t="s">
        <v>34</v>
      </c>
      <c r="C5457" s="2" t="s">
        <v>6</v>
      </c>
      <c r="D5457" s="2" t="s">
        <v>7</v>
      </c>
      <c r="E5457" s="2" t="s">
        <v>11</v>
      </c>
      <c r="F5457" s="2" t="s">
        <v>61</v>
      </c>
      <c r="G5457" s="1">
        <v>292478.64999999997</v>
      </c>
      <c r="H5457" s="1">
        <v>133097.73000000001</v>
      </c>
      <c r="I5457" s="4">
        <v>923</v>
      </c>
      <c r="J5457" s="2" t="s">
        <v>70</v>
      </c>
      <c r="K5457" s="1">
        <f>Tabelle111[[#This Row],[Menge kg Nges]]/1000</f>
        <v>292.47864999999996</v>
      </c>
      <c r="L5457" s="1">
        <f>Tabelle111[[#This Row],[Menge kg P2O5]]/1000</f>
        <v>133.09773000000001</v>
      </c>
      <c r="M5457" s="1">
        <f>Tabelle111[[#This Row],[Menge t Nges]]/Tabelle111[[#This Row],[Anzahl Lieferscheine]]</f>
        <v>0.3168782773564463</v>
      </c>
      <c r="N5457" s="1">
        <f>Tabelle111[[#This Row],[Menge t P2O5]]/Tabelle111[[#This Row],[Anzahl Lieferscheine]]</f>
        <v>0.14420122426868906</v>
      </c>
    </row>
    <row r="5458" spans="1:14" x14ac:dyDescent="0.2">
      <c r="A5458" s="2" t="s">
        <v>34</v>
      </c>
      <c r="B5458" s="2" t="s">
        <v>34</v>
      </c>
      <c r="C5458" s="2" t="s">
        <v>6</v>
      </c>
      <c r="D5458" s="2" t="s">
        <v>7</v>
      </c>
      <c r="E5458" s="2" t="s">
        <v>12</v>
      </c>
      <c r="F5458" s="2" t="s">
        <v>61</v>
      </c>
      <c r="G5458" s="1">
        <v>290009.42000000004</v>
      </c>
      <c r="H5458" s="1">
        <v>122767.91999999997</v>
      </c>
      <c r="I5458" s="4">
        <v>792</v>
      </c>
      <c r="J5458" s="2" t="s">
        <v>70</v>
      </c>
      <c r="K5458" s="1">
        <f>Tabelle111[[#This Row],[Menge kg Nges]]/1000</f>
        <v>290.00942000000003</v>
      </c>
      <c r="L5458" s="1">
        <f>Tabelle111[[#This Row],[Menge kg P2O5]]/1000</f>
        <v>122.76791999999998</v>
      </c>
      <c r="M5458" s="1">
        <f>Tabelle111[[#This Row],[Menge t Nges]]/Tabelle111[[#This Row],[Anzahl Lieferscheine]]</f>
        <v>0.36617351010101012</v>
      </c>
      <c r="N5458" s="1">
        <f>Tabelle111[[#This Row],[Menge t P2O5]]/Tabelle111[[#This Row],[Anzahl Lieferscheine]]</f>
        <v>0.15500999999999998</v>
      </c>
    </row>
    <row r="5459" spans="1:14" x14ac:dyDescent="0.2">
      <c r="A5459" s="2" t="s">
        <v>34</v>
      </c>
      <c r="B5459" s="2" t="s">
        <v>34</v>
      </c>
      <c r="C5459" s="2" t="s">
        <v>6</v>
      </c>
      <c r="D5459" s="2" t="s">
        <v>7</v>
      </c>
      <c r="E5459" s="2" t="s">
        <v>13</v>
      </c>
      <c r="F5459" s="2" t="s">
        <v>61</v>
      </c>
      <c r="G5459" s="1">
        <v>170158.66999999998</v>
      </c>
      <c r="H5459" s="1">
        <v>95709.03</v>
      </c>
      <c r="I5459" s="4">
        <v>521</v>
      </c>
      <c r="J5459" s="2" t="s">
        <v>70</v>
      </c>
      <c r="K5459" s="1">
        <f>Tabelle111[[#This Row],[Menge kg Nges]]/1000</f>
        <v>170.15866999999997</v>
      </c>
      <c r="L5459" s="1">
        <f>Tabelle111[[#This Row],[Menge kg P2O5]]/1000</f>
        <v>95.709029999999998</v>
      </c>
      <c r="M5459" s="1">
        <f>Tabelle111[[#This Row],[Menge t Nges]]/Tabelle111[[#This Row],[Anzahl Lieferscheine]]</f>
        <v>0.32660013435700569</v>
      </c>
      <c r="N5459" s="1">
        <f>Tabelle111[[#This Row],[Menge t P2O5]]/Tabelle111[[#This Row],[Anzahl Lieferscheine]]</f>
        <v>0.1837025527831094</v>
      </c>
    </row>
    <row r="5460" spans="1:14" x14ac:dyDescent="0.2">
      <c r="A5460" s="2" t="s">
        <v>34</v>
      </c>
      <c r="B5460" s="2" t="s">
        <v>34</v>
      </c>
      <c r="C5460" s="2" t="s">
        <v>6</v>
      </c>
      <c r="D5460" s="2" t="s">
        <v>7</v>
      </c>
      <c r="E5460" s="2" t="s">
        <v>14</v>
      </c>
      <c r="F5460" s="2" t="s">
        <v>61</v>
      </c>
      <c r="G5460" s="1">
        <v>144384.94</v>
      </c>
      <c r="H5460" s="1">
        <v>69525.819999999992</v>
      </c>
      <c r="I5460" s="4">
        <v>381</v>
      </c>
      <c r="J5460" s="2" t="s">
        <v>70</v>
      </c>
      <c r="K5460" s="1">
        <f>Tabelle111[[#This Row],[Menge kg Nges]]/1000</f>
        <v>144.38494</v>
      </c>
      <c r="L5460" s="1">
        <f>Tabelle111[[#This Row],[Menge kg P2O5]]/1000</f>
        <v>69.525819999999996</v>
      </c>
      <c r="M5460" s="1">
        <f>Tabelle111[[#This Row],[Menge t Nges]]/Tabelle111[[#This Row],[Anzahl Lieferscheine]]</f>
        <v>0.37896309711286091</v>
      </c>
      <c r="N5460" s="1">
        <f>Tabelle111[[#This Row],[Menge t P2O5]]/Tabelle111[[#This Row],[Anzahl Lieferscheine]]</f>
        <v>0.18248246719160105</v>
      </c>
    </row>
    <row r="5461" spans="1:14" x14ac:dyDescent="0.2">
      <c r="A5461" s="2" t="s">
        <v>34</v>
      </c>
      <c r="B5461" s="2" t="s">
        <v>34</v>
      </c>
      <c r="C5461" s="2" t="s">
        <v>6</v>
      </c>
      <c r="D5461" s="2" t="s">
        <v>15</v>
      </c>
      <c r="E5461" s="2" t="s">
        <v>8</v>
      </c>
      <c r="F5461" s="2" t="s">
        <v>61</v>
      </c>
      <c r="G5461" s="1">
        <v>27723.670000000002</v>
      </c>
      <c r="H5461" s="1">
        <v>17183.850000000002</v>
      </c>
      <c r="I5461" s="4">
        <v>87</v>
      </c>
      <c r="J5461" s="2" t="s">
        <v>70</v>
      </c>
      <c r="K5461" s="1">
        <f>Tabelle111[[#This Row],[Menge kg Nges]]/1000</f>
        <v>27.723670000000002</v>
      </c>
      <c r="L5461" s="1">
        <f>Tabelle111[[#This Row],[Menge kg P2O5]]/1000</f>
        <v>17.183850000000003</v>
      </c>
      <c r="M5461" s="1">
        <f>Tabelle111[[#This Row],[Menge t Nges]]/Tabelle111[[#This Row],[Anzahl Lieferscheine]]</f>
        <v>0.31866287356321843</v>
      </c>
      <c r="N5461" s="1">
        <f>Tabelle111[[#This Row],[Menge t P2O5]]/Tabelle111[[#This Row],[Anzahl Lieferscheine]]</f>
        <v>0.19751551724137933</v>
      </c>
    </row>
    <row r="5462" spans="1:14" x14ac:dyDescent="0.2">
      <c r="A5462" s="2" t="s">
        <v>34</v>
      </c>
      <c r="B5462" s="2" t="s">
        <v>34</v>
      </c>
      <c r="C5462" s="2" t="s">
        <v>6</v>
      </c>
      <c r="D5462" s="2" t="s">
        <v>15</v>
      </c>
      <c r="E5462" s="2" t="s">
        <v>17</v>
      </c>
      <c r="F5462" s="2" t="s">
        <v>61</v>
      </c>
      <c r="G5462" s="1">
        <v>14674.15</v>
      </c>
      <c r="H5462" s="1">
        <v>7131.4699999999993</v>
      </c>
      <c r="I5462" s="4">
        <v>59</v>
      </c>
      <c r="J5462" s="2" t="s">
        <v>70</v>
      </c>
      <c r="K5462" s="1">
        <f>Tabelle111[[#This Row],[Menge kg Nges]]/1000</f>
        <v>14.674149999999999</v>
      </c>
      <c r="L5462" s="1">
        <f>Tabelle111[[#This Row],[Menge kg P2O5]]/1000</f>
        <v>7.1314699999999993</v>
      </c>
      <c r="M5462" s="1">
        <f>Tabelle111[[#This Row],[Menge t Nges]]/Tabelle111[[#This Row],[Anzahl Lieferscheine]]</f>
        <v>0.248714406779661</v>
      </c>
      <c r="N5462" s="1">
        <f>Tabelle111[[#This Row],[Menge t P2O5]]/Tabelle111[[#This Row],[Anzahl Lieferscheine]]</f>
        <v>0.12087237288135592</v>
      </c>
    </row>
    <row r="5463" spans="1:14" x14ac:dyDescent="0.2">
      <c r="A5463" s="2" t="s">
        <v>34</v>
      </c>
      <c r="B5463" s="2" t="s">
        <v>34</v>
      </c>
      <c r="C5463" s="2" t="s">
        <v>6</v>
      </c>
      <c r="D5463" s="2" t="s">
        <v>15</v>
      </c>
      <c r="E5463" s="2" t="s">
        <v>35</v>
      </c>
      <c r="F5463" s="2" t="s">
        <v>61</v>
      </c>
      <c r="G5463" s="1">
        <v>52.7</v>
      </c>
      <c r="H5463" s="1">
        <v>40.799999999999997</v>
      </c>
      <c r="I5463" s="4">
        <v>1</v>
      </c>
      <c r="J5463" s="2" t="s">
        <v>70</v>
      </c>
      <c r="K5463" s="1">
        <f>Tabelle111[[#This Row],[Menge kg Nges]]/1000</f>
        <v>5.2700000000000004E-2</v>
      </c>
      <c r="L5463" s="1">
        <f>Tabelle111[[#This Row],[Menge kg P2O5]]/1000</f>
        <v>4.0799999999999996E-2</v>
      </c>
      <c r="M5463" s="1">
        <f>Tabelle111[[#This Row],[Menge t Nges]]/Tabelle111[[#This Row],[Anzahl Lieferscheine]]</f>
        <v>5.2700000000000004E-2</v>
      </c>
      <c r="N5463" s="1">
        <f>Tabelle111[[#This Row],[Menge t P2O5]]/Tabelle111[[#This Row],[Anzahl Lieferscheine]]</f>
        <v>4.0799999999999996E-2</v>
      </c>
    </row>
    <row r="5464" spans="1:14" x14ac:dyDescent="0.2">
      <c r="A5464" s="2" t="s">
        <v>34</v>
      </c>
      <c r="B5464" s="2" t="s">
        <v>34</v>
      </c>
      <c r="C5464" s="2" t="s">
        <v>6</v>
      </c>
      <c r="D5464" s="2" t="s">
        <v>15</v>
      </c>
      <c r="E5464" s="2" t="s">
        <v>18</v>
      </c>
      <c r="F5464" s="2" t="s">
        <v>61</v>
      </c>
      <c r="G5464" s="1">
        <v>39558.189999999995</v>
      </c>
      <c r="H5464" s="1">
        <v>27554.060000000005</v>
      </c>
      <c r="I5464" s="4">
        <v>78</v>
      </c>
      <c r="J5464" s="2" t="s">
        <v>70</v>
      </c>
      <c r="K5464" s="1">
        <f>Tabelle111[[#This Row],[Menge kg Nges]]/1000</f>
        <v>39.558189999999996</v>
      </c>
      <c r="L5464" s="1">
        <f>Tabelle111[[#This Row],[Menge kg P2O5]]/1000</f>
        <v>27.554060000000003</v>
      </c>
      <c r="M5464" s="1">
        <f>Tabelle111[[#This Row],[Menge t Nges]]/Tabelle111[[#This Row],[Anzahl Lieferscheine]]</f>
        <v>0.50715628205128205</v>
      </c>
      <c r="N5464" s="1">
        <f>Tabelle111[[#This Row],[Menge t P2O5]]/Tabelle111[[#This Row],[Anzahl Lieferscheine]]</f>
        <v>0.35325717948717955</v>
      </c>
    </row>
    <row r="5465" spans="1:14" x14ac:dyDescent="0.2">
      <c r="A5465" s="2" t="s">
        <v>34</v>
      </c>
      <c r="B5465" s="2" t="s">
        <v>34</v>
      </c>
      <c r="C5465" s="2" t="s">
        <v>6</v>
      </c>
      <c r="D5465" s="2" t="s">
        <v>15</v>
      </c>
      <c r="E5465" s="2" t="s">
        <v>19</v>
      </c>
      <c r="F5465" s="2" t="s">
        <v>61</v>
      </c>
      <c r="G5465" s="1">
        <v>1364.03</v>
      </c>
      <c r="H5465" s="1">
        <v>1199.94</v>
      </c>
      <c r="I5465" s="4">
        <v>10</v>
      </c>
      <c r="J5465" s="2" t="s">
        <v>70</v>
      </c>
      <c r="K5465" s="1">
        <f>Tabelle111[[#This Row],[Menge kg Nges]]/1000</f>
        <v>1.3640300000000001</v>
      </c>
      <c r="L5465" s="1">
        <f>Tabelle111[[#This Row],[Menge kg P2O5]]/1000</f>
        <v>1.19994</v>
      </c>
      <c r="M5465" s="1">
        <f>Tabelle111[[#This Row],[Menge t Nges]]/Tabelle111[[#This Row],[Anzahl Lieferscheine]]</f>
        <v>0.136403</v>
      </c>
      <c r="N5465" s="1">
        <f>Tabelle111[[#This Row],[Menge t P2O5]]/Tabelle111[[#This Row],[Anzahl Lieferscheine]]</f>
        <v>0.119994</v>
      </c>
    </row>
    <row r="5466" spans="1:14" x14ac:dyDescent="0.2">
      <c r="A5466" s="2" t="s">
        <v>34</v>
      </c>
      <c r="B5466" s="2" t="s">
        <v>34</v>
      </c>
      <c r="C5466" s="2" t="s">
        <v>6</v>
      </c>
      <c r="D5466" s="2" t="s">
        <v>15</v>
      </c>
      <c r="E5466" s="2" t="s">
        <v>20</v>
      </c>
      <c r="F5466" s="2" t="s">
        <v>61</v>
      </c>
      <c r="G5466" s="1">
        <v>15808.69</v>
      </c>
      <c r="H5466" s="1">
        <v>10652.749999999993</v>
      </c>
      <c r="I5466" s="4">
        <v>192</v>
      </c>
      <c r="J5466" s="2" t="s">
        <v>70</v>
      </c>
      <c r="K5466" s="1">
        <f>Tabelle111[[#This Row],[Menge kg Nges]]/1000</f>
        <v>15.80869</v>
      </c>
      <c r="L5466" s="1">
        <f>Tabelle111[[#This Row],[Menge kg P2O5]]/1000</f>
        <v>10.652749999999992</v>
      </c>
      <c r="M5466" s="1">
        <f>Tabelle111[[#This Row],[Menge t Nges]]/Tabelle111[[#This Row],[Anzahl Lieferscheine]]</f>
        <v>8.2336927083333331E-2</v>
      </c>
      <c r="N5466" s="1">
        <f>Tabelle111[[#This Row],[Menge t P2O5]]/Tabelle111[[#This Row],[Anzahl Lieferscheine]]</f>
        <v>5.5483072916666626E-2</v>
      </c>
    </row>
    <row r="5467" spans="1:14" x14ac:dyDescent="0.2">
      <c r="A5467" s="2" t="s">
        <v>34</v>
      </c>
      <c r="B5467" s="2" t="s">
        <v>34</v>
      </c>
      <c r="C5467" s="2" t="s">
        <v>6</v>
      </c>
      <c r="D5467" s="2" t="s">
        <v>15</v>
      </c>
      <c r="E5467" s="2" t="s">
        <v>21</v>
      </c>
      <c r="F5467" s="2" t="s">
        <v>61</v>
      </c>
      <c r="G5467" s="1">
        <v>46349.04</v>
      </c>
      <c r="H5467" s="1">
        <v>25094.029999999995</v>
      </c>
      <c r="I5467" s="4">
        <v>114</v>
      </c>
      <c r="J5467" s="2" t="s">
        <v>70</v>
      </c>
      <c r="K5467" s="1">
        <f>Tabelle111[[#This Row],[Menge kg Nges]]/1000</f>
        <v>46.349040000000002</v>
      </c>
      <c r="L5467" s="1">
        <f>Tabelle111[[#This Row],[Menge kg P2O5]]/1000</f>
        <v>25.094029999999997</v>
      </c>
      <c r="M5467" s="1">
        <f>Tabelle111[[#This Row],[Menge t Nges]]/Tabelle111[[#This Row],[Anzahl Lieferscheine]]</f>
        <v>0.40657052631578949</v>
      </c>
      <c r="N5467" s="1">
        <f>Tabelle111[[#This Row],[Menge t P2O5]]/Tabelle111[[#This Row],[Anzahl Lieferscheine]]</f>
        <v>0.22012307017543856</v>
      </c>
    </row>
    <row r="5468" spans="1:14" x14ac:dyDescent="0.2">
      <c r="A5468" s="2" t="s">
        <v>34</v>
      </c>
      <c r="B5468" s="2" t="s">
        <v>34</v>
      </c>
      <c r="C5468" s="2" t="s">
        <v>6</v>
      </c>
      <c r="D5468" s="2" t="s">
        <v>15</v>
      </c>
      <c r="E5468" s="2" t="s">
        <v>9</v>
      </c>
      <c r="F5468" s="2" t="s">
        <v>61</v>
      </c>
      <c r="G5468" s="1">
        <v>36790.270000000011</v>
      </c>
      <c r="H5468" s="1">
        <v>19651.339999999997</v>
      </c>
      <c r="I5468" s="4">
        <v>184</v>
      </c>
      <c r="J5468" s="2" t="s">
        <v>70</v>
      </c>
      <c r="K5468" s="1">
        <f>Tabelle111[[#This Row],[Menge kg Nges]]/1000</f>
        <v>36.790270000000014</v>
      </c>
      <c r="L5468" s="1">
        <f>Tabelle111[[#This Row],[Menge kg P2O5]]/1000</f>
        <v>19.651339999999998</v>
      </c>
      <c r="M5468" s="1">
        <f>Tabelle111[[#This Row],[Menge t Nges]]/Tabelle111[[#This Row],[Anzahl Lieferscheine]]</f>
        <v>0.19994711956521746</v>
      </c>
      <c r="N5468" s="1">
        <f>Tabelle111[[#This Row],[Menge t P2O5]]/Tabelle111[[#This Row],[Anzahl Lieferscheine]]</f>
        <v>0.10680076086956521</v>
      </c>
    </row>
    <row r="5469" spans="1:14" x14ac:dyDescent="0.2">
      <c r="A5469" s="2" t="s">
        <v>34</v>
      </c>
      <c r="B5469" s="2" t="s">
        <v>34</v>
      </c>
      <c r="C5469" s="2" t="s">
        <v>6</v>
      </c>
      <c r="D5469" s="2" t="s">
        <v>15</v>
      </c>
      <c r="E5469" s="2" t="s">
        <v>10</v>
      </c>
      <c r="F5469" s="2" t="s">
        <v>61</v>
      </c>
      <c r="G5469" s="1">
        <v>10425.470000000001</v>
      </c>
      <c r="H5469" s="1">
        <v>4727.8600000000006</v>
      </c>
      <c r="I5469" s="4">
        <v>34</v>
      </c>
      <c r="J5469" s="2" t="s">
        <v>70</v>
      </c>
      <c r="K5469" s="1">
        <f>Tabelle111[[#This Row],[Menge kg Nges]]/1000</f>
        <v>10.425470000000001</v>
      </c>
      <c r="L5469" s="1">
        <f>Tabelle111[[#This Row],[Menge kg P2O5]]/1000</f>
        <v>4.7278600000000006</v>
      </c>
      <c r="M5469" s="1">
        <f>Tabelle111[[#This Row],[Menge t Nges]]/Tabelle111[[#This Row],[Anzahl Lieferscheine]]</f>
        <v>0.30663147058823531</v>
      </c>
      <c r="N5469" s="1">
        <f>Tabelle111[[#This Row],[Menge t P2O5]]/Tabelle111[[#This Row],[Anzahl Lieferscheine]]</f>
        <v>0.13905470588235297</v>
      </c>
    </row>
    <row r="5470" spans="1:14" x14ac:dyDescent="0.2">
      <c r="A5470" s="2" t="s">
        <v>34</v>
      </c>
      <c r="B5470" s="2" t="s">
        <v>34</v>
      </c>
      <c r="C5470" s="2" t="s">
        <v>6</v>
      </c>
      <c r="D5470" s="2" t="s">
        <v>15</v>
      </c>
      <c r="E5470" s="2" t="s">
        <v>23</v>
      </c>
      <c r="F5470" s="2" t="s">
        <v>61</v>
      </c>
      <c r="G5470" s="1">
        <v>1468.6</v>
      </c>
      <c r="H5470" s="1">
        <v>671.9</v>
      </c>
      <c r="I5470" s="4">
        <v>6</v>
      </c>
      <c r="J5470" s="2" t="s">
        <v>70</v>
      </c>
      <c r="K5470" s="1">
        <f>Tabelle111[[#This Row],[Menge kg Nges]]/1000</f>
        <v>1.4685999999999999</v>
      </c>
      <c r="L5470" s="1">
        <f>Tabelle111[[#This Row],[Menge kg P2O5]]/1000</f>
        <v>0.67189999999999994</v>
      </c>
      <c r="M5470" s="1">
        <f>Tabelle111[[#This Row],[Menge t Nges]]/Tabelle111[[#This Row],[Anzahl Lieferscheine]]</f>
        <v>0.24476666666666666</v>
      </c>
      <c r="N5470" s="1">
        <f>Tabelle111[[#This Row],[Menge t P2O5]]/Tabelle111[[#This Row],[Anzahl Lieferscheine]]</f>
        <v>0.11198333333333332</v>
      </c>
    </row>
    <row r="5471" spans="1:14" x14ac:dyDescent="0.2">
      <c r="A5471" s="2" t="s">
        <v>34</v>
      </c>
      <c r="B5471" s="2" t="s">
        <v>34</v>
      </c>
      <c r="C5471" s="2" t="s">
        <v>6</v>
      </c>
      <c r="D5471" s="2" t="s">
        <v>15</v>
      </c>
      <c r="E5471" s="2" t="s">
        <v>12</v>
      </c>
      <c r="F5471" s="2" t="s">
        <v>61</v>
      </c>
      <c r="G5471" s="1">
        <v>2072.5099999999998</v>
      </c>
      <c r="H5471" s="1">
        <v>1308.6600000000001</v>
      </c>
      <c r="I5471" s="4">
        <v>9</v>
      </c>
      <c r="J5471" s="2" t="s">
        <v>70</v>
      </c>
      <c r="K5471" s="1">
        <f>Tabelle111[[#This Row],[Menge kg Nges]]/1000</f>
        <v>2.0725099999999999</v>
      </c>
      <c r="L5471" s="1">
        <f>Tabelle111[[#This Row],[Menge kg P2O5]]/1000</f>
        <v>1.3086600000000002</v>
      </c>
      <c r="M5471" s="1">
        <f>Tabelle111[[#This Row],[Menge t Nges]]/Tabelle111[[#This Row],[Anzahl Lieferscheine]]</f>
        <v>0.23027888888888887</v>
      </c>
      <c r="N5471" s="1">
        <f>Tabelle111[[#This Row],[Menge t P2O5]]/Tabelle111[[#This Row],[Anzahl Lieferscheine]]</f>
        <v>0.14540666666666668</v>
      </c>
    </row>
    <row r="5472" spans="1:14" x14ac:dyDescent="0.2">
      <c r="A5472" s="2" t="s">
        <v>34</v>
      </c>
      <c r="B5472" s="2" t="s">
        <v>34</v>
      </c>
      <c r="C5472" s="2" t="s">
        <v>6</v>
      </c>
      <c r="D5472" s="2" t="s">
        <v>15</v>
      </c>
      <c r="E5472" s="2" t="s">
        <v>13</v>
      </c>
      <c r="F5472" s="2" t="s">
        <v>61</v>
      </c>
      <c r="G5472" s="1">
        <v>9586.6</v>
      </c>
      <c r="H5472" s="1">
        <v>7167.9699999999993</v>
      </c>
      <c r="I5472" s="4">
        <v>35</v>
      </c>
      <c r="J5472" s="2" t="s">
        <v>70</v>
      </c>
      <c r="K5472" s="1">
        <f>Tabelle111[[#This Row],[Menge kg Nges]]/1000</f>
        <v>9.5866000000000007</v>
      </c>
      <c r="L5472" s="1">
        <f>Tabelle111[[#This Row],[Menge kg P2O5]]/1000</f>
        <v>7.1679699999999995</v>
      </c>
      <c r="M5472" s="1">
        <f>Tabelle111[[#This Row],[Menge t Nges]]/Tabelle111[[#This Row],[Anzahl Lieferscheine]]</f>
        <v>0.27390285714285717</v>
      </c>
      <c r="N5472" s="1">
        <f>Tabelle111[[#This Row],[Menge t P2O5]]/Tabelle111[[#This Row],[Anzahl Lieferscheine]]</f>
        <v>0.20479914285714285</v>
      </c>
    </row>
    <row r="5473" spans="1:14" x14ac:dyDescent="0.2">
      <c r="A5473" s="2" t="s">
        <v>34</v>
      </c>
      <c r="B5473" s="2" t="s">
        <v>34</v>
      </c>
      <c r="C5473" s="2" t="s">
        <v>6</v>
      </c>
      <c r="D5473" s="2" t="s">
        <v>15</v>
      </c>
      <c r="E5473" s="2" t="s">
        <v>31</v>
      </c>
      <c r="F5473" s="2" t="s">
        <v>61</v>
      </c>
      <c r="G5473" s="1">
        <v>3628.24</v>
      </c>
      <c r="H5473" s="1">
        <v>1516.42</v>
      </c>
      <c r="I5473" s="4">
        <v>12</v>
      </c>
      <c r="J5473" s="2" t="s">
        <v>70</v>
      </c>
      <c r="K5473" s="1">
        <f>Tabelle111[[#This Row],[Menge kg Nges]]/1000</f>
        <v>3.6282399999999999</v>
      </c>
      <c r="L5473" s="1">
        <f>Tabelle111[[#This Row],[Menge kg P2O5]]/1000</f>
        <v>1.5164200000000001</v>
      </c>
      <c r="M5473" s="1">
        <f>Tabelle111[[#This Row],[Menge t Nges]]/Tabelle111[[#This Row],[Anzahl Lieferscheine]]</f>
        <v>0.30235333333333331</v>
      </c>
      <c r="N5473" s="1">
        <f>Tabelle111[[#This Row],[Menge t P2O5]]/Tabelle111[[#This Row],[Anzahl Lieferscheine]]</f>
        <v>0.12636833333333333</v>
      </c>
    </row>
    <row r="5474" spans="1:14" x14ac:dyDescent="0.2">
      <c r="A5474" s="2" t="s">
        <v>34</v>
      </c>
      <c r="B5474" s="2" t="s">
        <v>34</v>
      </c>
      <c r="C5474" s="2" t="s">
        <v>25</v>
      </c>
      <c r="D5474" s="2" t="s">
        <v>25</v>
      </c>
      <c r="E5474" s="2" t="s">
        <v>26</v>
      </c>
      <c r="F5474" s="2" t="s">
        <v>61</v>
      </c>
      <c r="G5474" s="1">
        <v>129229.76999999999</v>
      </c>
      <c r="H5474" s="1">
        <v>67484.960000000006</v>
      </c>
      <c r="I5474" s="4">
        <v>227</v>
      </c>
      <c r="J5474" s="2" t="s">
        <v>70</v>
      </c>
      <c r="K5474" s="1">
        <f>Tabelle111[[#This Row],[Menge kg Nges]]/1000</f>
        <v>129.22977</v>
      </c>
      <c r="L5474" s="1">
        <f>Tabelle111[[#This Row],[Menge kg P2O5]]/1000</f>
        <v>67.484960000000001</v>
      </c>
      <c r="M5474" s="1">
        <f>Tabelle111[[#This Row],[Menge t Nges]]/Tabelle111[[#This Row],[Anzahl Lieferscheine]]</f>
        <v>0.56929414096916298</v>
      </c>
      <c r="N5474" s="1">
        <f>Tabelle111[[#This Row],[Menge t P2O5]]/Tabelle111[[#This Row],[Anzahl Lieferscheine]]</f>
        <v>0.2972905726872247</v>
      </c>
    </row>
    <row r="5475" spans="1:14" x14ac:dyDescent="0.2">
      <c r="A5475" s="2" t="s">
        <v>34</v>
      </c>
      <c r="B5475" s="2" t="s">
        <v>34</v>
      </c>
      <c r="C5475" s="2" t="s">
        <v>63</v>
      </c>
      <c r="D5475" s="2" t="s">
        <v>63</v>
      </c>
      <c r="E5475" s="2" t="s">
        <v>63</v>
      </c>
      <c r="F5475" s="2" t="s">
        <v>61</v>
      </c>
      <c r="G5475" s="1">
        <v>13405.140000000001</v>
      </c>
      <c r="H5475" s="1">
        <v>8691.2899999999991</v>
      </c>
      <c r="I5475" s="4">
        <v>51</v>
      </c>
      <c r="J5475" s="2" t="s">
        <v>70</v>
      </c>
      <c r="K5475" s="1">
        <f>Tabelle111[[#This Row],[Menge kg Nges]]/1000</f>
        <v>13.405140000000001</v>
      </c>
      <c r="L5475" s="1">
        <f>Tabelle111[[#This Row],[Menge kg P2O5]]/1000</f>
        <v>8.6912899999999986</v>
      </c>
      <c r="M5475" s="1">
        <f>Tabelle111[[#This Row],[Menge t Nges]]/Tabelle111[[#This Row],[Anzahl Lieferscheine]]</f>
        <v>0.26284588235294121</v>
      </c>
      <c r="N5475" s="1">
        <f>Tabelle111[[#This Row],[Menge t P2O5]]/Tabelle111[[#This Row],[Anzahl Lieferscheine]]</f>
        <v>0.17041745098039213</v>
      </c>
    </row>
    <row r="5476" spans="1:14" x14ac:dyDescent="0.2">
      <c r="A5476" s="2" t="s">
        <v>34</v>
      </c>
      <c r="B5476" s="2" t="s">
        <v>45</v>
      </c>
      <c r="C5476" s="2" t="s">
        <v>6</v>
      </c>
      <c r="D5476" s="2" t="s">
        <v>7</v>
      </c>
      <c r="E5476" s="2" t="s">
        <v>8</v>
      </c>
      <c r="F5476" s="2" t="s">
        <v>61</v>
      </c>
      <c r="G5476" s="1">
        <v>1491.3000000000002</v>
      </c>
      <c r="H5476" s="1">
        <v>631.20000000000005</v>
      </c>
      <c r="I5476" s="4">
        <v>2</v>
      </c>
      <c r="J5476" s="2" t="s">
        <v>70</v>
      </c>
      <c r="K5476" s="1">
        <f>Tabelle111[[#This Row],[Menge kg Nges]]/1000</f>
        <v>1.4913000000000003</v>
      </c>
      <c r="L5476" s="1">
        <f>Tabelle111[[#This Row],[Menge kg P2O5]]/1000</f>
        <v>0.63120000000000009</v>
      </c>
      <c r="M5476" s="1">
        <f>Tabelle111[[#This Row],[Menge t Nges]]/Tabelle111[[#This Row],[Anzahl Lieferscheine]]</f>
        <v>0.74565000000000015</v>
      </c>
      <c r="N5476" s="1">
        <f>Tabelle111[[#This Row],[Menge t P2O5]]/Tabelle111[[#This Row],[Anzahl Lieferscheine]]</f>
        <v>0.31560000000000005</v>
      </c>
    </row>
    <row r="5477" spans="1:14" x14ac:dyDescent="0.2">
      <c r="A5477" s="2" t="s">
        <v>34</v>
      </c>
      <c r="B5477" s="2" t="s">
        <v>45</v>
      </c>
      <c r="C5477" s="2" t="s">
        <v>6</v>
      </c>
      <c r="D5477" s="2" t="s">
        <v>15</v>
      </c>
      <c r="E5477" s="2" t="s">
        <v>21</v>
      </c>
      <c r="F5477" s="2" t="s">
        <v>61</v>
      </c>
      <c r="G5477" s="1">
        <v>691.2</v>
      </c>
      <c r="H5477" s="1">
        <v>367.2</v>
      </c>
      <c r="I5477" s="4">
        <v>1</v>
      </c>
      <c r="J5477" s="2" t="s">
        <v>70</v>
      </c>
      <c r="K5477" s="1">
        <f>Tabelle111[[#This Row],[Menge kg Nges]]/1000</f>
        <v>0.69120000000000004</v>
      </c>
      <c r="L5477" s="1">
        <f>Tabelle111[[#This Row],[Menge kg P2O5]]/1000</f>
        <v>0.36719999999999997</v>
      </c>
      <c r="M5477" s="1">
        <f>Tabelle111[[#This Row],[Menge t Nges]]/Tabelle111[[#This Row],[Anzahl Lieferscheine]]</f>
        <v>0.69120000000000004</v>
      </c>
      <c r="N5477" s="1">
        <f>Tabelle111[[#This Row],[Menge t P2O5]]/Tabelle111[[#This Row],[Anzahl Lieferscheine]]</f>
        <v>0.36719999999999997</v>
      </c>
    </row>
    <row r="5478" spans="1:14" x14ac:dyDescent="0.2">
      <c r="A5478" s="2" t="s">
        <v>34</v>
      </c>
      <c r="B5478" s="2" t="s">
        <v>51</v>
      </c>
      <c r="C5478" s="2" t="s">
        <v>6</v>
      </c>
      <c r="D5478" s="2" t="s">
        <v>7</v>
      </c>
      <c r="E5478" s="2" t="s">
        <v>8</v>
      </c>
      <c r="F5478" s="2" t="s">
        <v>61</v>
      </c>
      <c r="G5478" s="1">
        <v>285</v>
      </c>
      <c r="H5478" s="1">
        <v>114</v>
      </c>
      <c r="I5478" s="4">
        <v>2</v>
      </c>
      <c r="J5478" s="2" t="s">
        <v>70</v>
      </c>
      <c r="K5478" s="1">
        <f>Tabelle111[[#This Row],[Menge kg Nges]]/1000</f>
        <v>0.28499999999999998</v>
      </c>
      <c r="L5478" s="1">
        <f>Tabelle111[[#This Row],[Menge kg P2O5]]/1000</f>
        <v>0.114</v>
      </c>
      <c r="M5478" s="1">
        <f>Tabelle111[[#This Row],[Menge t Nges]]/Tabelle111[[#This Row],[Anzahl Lieferscheine]]</f>
        <v>0.14249999999999999</v>
      </c>
      <c r="N5478" s="1">
        <f>Tabelle111[[#This Row],[Menge t P2O5]]/Tabelle111[[#This Row],[Anzahl Lieferscheine]]</f>
        <v>5.7000000000000002E-2</v>
      </c>
    </row>
    <row r="5479" spans="1:14" x14ac:dyDescent="0.2">
      <c r="A5479" s="2" t="s">
        <v>34</v>
      </c>
      <c r="B5479" s="2" t="s">
        <v>51</v>
      </c>
      <c r="C5479" s="2" t="s">
        <v>6</v>
      </c>
      <c r="D5479" s="2" t="s">
        <v>7</v>
      </c>
      <c r="E5479" s="2" t="s">
        <v>9</v>
      </c>
      <c r="F5479" s="2" t="s">
        <v>61</v>
      </c>
      <c r="G5479" s="1">
        <v>986</v>
      </c>
      <c r="H5479" s="1">
        <v>408</v>
      </c>
      <c r="I5479" s="4">
        <v>6</v>
      </c>
      <c r="J5479" s="2" t="s">
        <v>70</v>
      </c>
      <c r="K5479" s="1">
        <f>Tabelle111[[#This Row],[Menge kg Nges]]/1000</f>
        <v>0.98599999999999999</v>
      </c>
      <c r="L5479" s="1">
        <f>Tabelle111[[#This Row],[Menge kg P2O5]]/1000</f>
        <v>0.40799999999999997</v>
      </c>
      <c r="M5479" s="1">
        <f>Tabelle111[[#This Row],[Menge t Nges]]/Tabelle111[[#This Row],[Anzahl Lieferscheine]]</f>
        <v>0.16433333333333333</v>
      </c>
      <c r="N5479" s="1">
        <f>Tabelle111[[#This Row],[Menge t P2O5]]/Tabelle111[[#This Row],[Anzahl Lieferscheine]]</f>
        <v>6.7999999999999991E-2</v>
      </c>
    </row>
    <row r="5480" spans="1:14" x14ac:dyDescent="0.2">
      <c r="A5480" s="2" t="s">
        <v>34</v>
      </c>
      <c r="B5480" s="2" t="s">
        <v>51</v>
      </c>
      <c r="C5480" s="2" t="s">
        <v>6</v>
      </c>
      <c r="D5480" s="2" t="s">
        <v>7</v>
      </c>
      <c r="E5480" s="2" t="s">
        <v>12</v>
      </c>
      <c r="F5480" s="2" t="s">
        <v>61</v>
      </c>
      <c r="G5480" s="1">
        <v>420</v>
      </c>
      <c r="H5480" s="1">
        <v>200</v>
      </c>
      <c r="I5480" s="4">
        <v>4</v>
      </c>
      <c r="J5480" s="2" t="s">
        <v>70</v>
      </c>
      <c r="K5480" s="1">
        <f>Tabelle111[[#This Row],[Menge kg Nges]]/1000</f>
        <v>0.42</v>
      </c>
      <c r="L5480" s="1">
        <f>Tabelle111[[#This Row],[Menge kg P2O5]]/1000</f>
        <v>0.2</v>
      </c>
      <c r="M5480" s="1">
        <f>Tabelle111[[#This Row],[Menge t Nges]]/Tabelle111[[#This Row],[Anzahl Lieferscheine]]</f>
        <v>0.105</v>
      </c>
      <c r="N5480" s="1">
        <f>Tabelle111[[#This Row],[Menge t P2O5]]/Tabelle111[[#This Row],[Anzahl Lieferscheine]]</f>
        <v>0.05</v>
      </c>
    </row>
    <row r="5481" spans="1:14" x14ac:dyDescent="0.2">
      <c r="A5481" s="2" t="s">
        <v>34</v>
      </c>
      <c r="B5481" s="2" t="s">
        <v>51</v>
      </c>
      <c r="C5481" s="2" t="s">
        <v>25</v>
      </c>
      <c r="D5481" s="2" t="s">
        <v>25</v>
      </c>
      <c r="E5481" s="2" t="s">
        <v>26</v>
      </c>
      <c r="F5481" s="2" t="s">
        <v>61</v>
      </c>
      <c r="G5481" s="1">
        <v>188</v>
      </c>
      <c r="H5481" s="1">
        <v>96.8</v>
      </c>
      <c r="I5481" s="4">
        <v>1</v>
      </c>
      <c r="J5481" s="2" t="s">
        <v>70</v>
      </c>
      <c r="K5481" s="1">
        <f>Tabelle111[[#This Row],[Menge kg Nges]]/1000</f>
        <v>0.188</v>
      </c>
      <c r="L5481" s="1">
        <f>Tabelle111[[#This Row],[Menge kg P2O5]]/1000</f>
        <v>9.6799999999999997E-2</v>
      </c>
      <c r="M5481" s="1">
        <f>Tabelle111[[#This Row],[Menge t Nges]]/Tabelle111[[#This Row],[Anzahl Lieferscheine]]</f>
        <v>0.188</v>
      </c>
      <c r="N5481" s="1">
        <f>Tabelle111[[#This Row],[Menge t P2O5]]/Tabelle111[[#This Row],[Anzahl Lieferscheine]]</f>
        <v>9.6799999999999997E-2</v>
      </c>
    </row>
    <row r="5482" spans="1:14" x14ac:dyDescent="0.2">
      <c r="A5482" s="2" t="s">
        <v>34</v>
      </c>
      <c r="B5482" s="2" t="s">
        <v>52</v>
      </c>
      <c r="C5482" s="2" t="s">
        <v>6</v>
      </c>
      <c r="D5482" s="2" t="s">
        <v>7</v>
      </c>
      <c r="E5482" s="2" t="s">
        <v>9</v>
      </c>
      <c r="F5482" s="2" t="s">
        <v>61</v>
      </c>
      <c r="G5482" s="1">
        <v>182.7</v>
      </c>
      <c r="H5482" s="1">
        <v>75.599999999999994</v>
      </c>
      <c r="I5482" s="4">
        <v>1</v>
      </c>
      <c r="J5482" s="2" t="s">
        <v>70</v>
      </c>
      <c r="K5482" s="1">
        <f>Tabelle111[[#This Row],[Menge kg Nges]]/1000</f>
        <v>0.1827</v>
      </c>
      <c r="L5482" s="1">
        <f>Tabelle111[[#This Row],[Menge kg P2O5]]/1000</f>
        <v>7.5600000000000001E-2</v>
      </c>
      <c r="M5482" s="1">
        <f>Tabelle111[[#This Row],[Menge t Nges]]/Tabelle111[[#This Row],[Anzahl Lieferscheine]]</f>
        <v>0.1827</v>
      </c>
      <c r="N5482" s="1">
        <f>Tabelle111[[#This Row],[Menge t P2O5]]/Tabelle111[[#This Row],[Anzahl Lieferscheine]]</f>
        <v>7.5600000000000001E-2</v>
      </c>
    </row>
    <row r="5483" spans="1:14" x14ac:dyDescent="0.2">
      <c r="A5483" s="2" t="s">
        <v>34</v>
      </c>
      <c r="B5483" s="2" t="s">
        <v>52</v>
      </c>
      <c r="C5483" s="2" t="s">
        <v>25</v>
      </c>
      <c r="D5483" s="2" t="s">
        <v>25</v>
      </c>
      <c r="E5483" s="2" t="s">
        <v>26</v>
      </c>
      <c r="F5483" s="2" t="s">
        <v>61</v>
      </c>
      <c r="G5483" s="1">
        <v>303</v>
      </c>
      <c r="H5483" s="1">
        <v>128.25</v>
      </c>
      <c r="I5483" s="4">
        <v>1</v>
      </c>
      <c r="J5483" s="2" t="s">
        <v>70</v>
      </c>
      <c r="K5483" s="1">
        <f>Tabelle111[[#This Row],[Menge kg Nges]]/1000</f>
        <v>0.30299999999999999</v>
      </c>
      <c r="L5483" s="1">
        <f>Tabelle111[[#This Row],[Menge kg P2O5]]/1000</f>
        <v>0.12825</v>
      </c>
      <c r="M5483" s="1">
        <f>Tabelle111[[#This Row],[Menge t Nges]]/Tabelle111[[#This Row],[Anzahl Lieferscheine]]</f>
        <v>0.30299999999999999</v>
      </c>
      <c r="N5483" s="1">
        <f>Tabelle111[[#This Row],[Menge t P2O5]]/Tabelle111[[#This Row],[Anzahl Lieferscheine]]</f>
        <v>0.12825</v>
      </c>
    </row>
    <row r="5484" spans="1:14" x14ac:dyDescent="0.2">
      <c r="A5484" s="2" t="s">
        <v>34</v>
      </c>
      <c r="B5484" s="2" t="s">
        <v>37</v>
      </c>
      <c r="C5484" s="2" t="s">
        <v>6</v>
      </c>
      <c r="D5484" s="2" t="s">
        <v>7</v>
      </c>
      <c r="E5484" s="2" t="s">
        <v>9</v>
      </c>
      <c r="F5484" s="2" t="s">
        <v>61</v>
      </c>
      <c r="G5484" s="1">
        <v>480</v>
      </c>
      <c r="H5484" s="1">
        <v>200</v>
      </c>
      <c r="I5484" s="4">
        <v>1</v>
      </c>
      <c r="J5484" s="2" t="s">
        <v>70</v>
      </c>
      <c r="K5484" s="1">
        <f>Tabelle111[[#This Row],[Menge kg Nges]]/1000</f>
        <v>0.48</v>
      </c>
      <c r="L5484" s="1">
        <f>Tabelle111[[#This Row],[Menge kg P2O5]]/1000</f>
        <v>0.2</v>
      </c>
      <c r="M5484" s="1">
        <f>Tabelle111[[#This Row],[Menge t Nges]]/Tabelle111[[#This Row],[Anzahl Lieferscheine]]</f>
        <v>0.48</v>
      </c>
      <c r="N5484" s="1">
        <f>Tabelle111[[#This Row],[Menge t P2O5]]/Tabelle111[[#This Row],[Anzahl Lieferscheine]]</f>
        <v>0.2</v>
      </c>
    </row>
    <row r="5485" spans="1:14" x14ac:dyDescent="0.2">
      <c r="A5485" s="2" t="s">
        <v>34</v>
      </c>
      <c r="B5485" s="2" t="s">
        <v>37</v>
      </c>
      <c r="C5485" s="2" t="s">
        <v>6</v>
      </c>
      <c r="D5485" s="2" t="s">
        <v>7</v>
      </c>
      <c r="E5485" s="2" t="s">
        <v>13</v>
      </c>
      <c r="F5485" s="2" t="s">
        <v>61</v>
      </c>
      <c r="G5485" s="1">
        <v>195.5</v>
      </c>
      <c r="H5485" s="1">
        <v>99</v>
      </c>
      <c r="I5485" s="4">
        <v>1</v>
      </c>
      <c r="J5485" s="2" t="s">
        <v>70</v>
      </c>
      <c r="K5485" s="1">
        <f>Tabelle111[[#This Row],[Menge kg Nges]]/1000</f>
        <v>0.19550000000000001</v>
      </c>
      <c r="L5485" s="1">
        <f>Tabelle111[[#This Row],[Menge kg P2O5]]/1000</f>
        <v>9.9000000000000005E-2</v>
      </c>
      <c r="M5485" s="1">
        <f>Tabelle111[[#This Row],[Menge t Nges]]/Tabelle111[[#This Row],[Anzahl Lieferscheine]]</f>
        <v>0.19550000000000001</v>
      </c>
      <c r="N5485" s="1">
        <f>Tabelle111[[#This Row],[Menge t P2O5]]/Tabelle111[[#This Row],[Anzahl Lieferscheine]]</f>
        <v>9.9000000000000005E-2</v>
      </c>
    </row>
    <row r="5486" spans="1:14" x14ac:dyDescent="0.2">
      <c r="A5486" s="2" t="s">
        <v>34</v>
      </c>
      <c r="B5486" s="2" t="s">
        <v>38</v>
      </c>
      <c r="C5486" s="2" t="s">
        <v>6</v>
      </c>
      <c r="D5486" s="2" t="s">
        <v>7</v>
      </c>
      <c r="E5486" s="2" t="s">
        <v>8</v>
      </c>
      <c r="F5486" s="2" t="s">
        <v>61</v>
      </c>
      <c r="G5486" s="1">
        <v>87.5</v>
      </c>
      <c r="H5486" s="1">
        <v>41.25</v>
      </c>
      <c r="I5486" s="4">
        <v>1</v>
      </c>
      <c r="J5486" s="2" t="s">
        <v>70</v>
      </c>
      <c r="K5486" s="1">
        <f>Tabelle111[[#This Row],[Menge kg Nges]]/1000</f>
        <v>8.7499999999999994E-2</v>
      </c>
      <c r="L5486" s="1">
        <f>Tabelle111[[#This Row],[Menge kg P2O5]]/1000</f>
        <v>4.1250000000000002E-2</v>
      </c>
      <c r="M5486" s="1">
        <f>Tabelle111[[#This Row],[Menge t Nges]]/Tabelle111[[#This Row],[Anzahl Lieferscheine]]</f>
        <v>8.7499999999999994E-2</v>
      </c>
      <c r="N5486" s="1">
        <f>Tabelle111[[#This Row],[Menge t P2O5]]/Tabelle111[[#This Row],[Anzahl Lieferscheine]]</f>
        <v>4.1250000000000002E-2</v>
      </c>
    </row>
    <row r="5487" spans="1:14" x14ac:dyDescent="0.2">
      <c r="A5487" s="2" t="s">
        <v>34</v>
      </c>
      <c r="B5487" s="2" t="s">
        <v>38</v>
      </c>
      <c r="C5487" s="2" t="s">
        <v>6</v>
      </c>
      <c r="D5487" s="2" t="s">
        <v>15</v>
      </c>
      <c r="E5487" s="2" t="s">
        <v>21</v>
      </c>
      <c r="F5487" s="2" t="s">
        <v>61</v>
      </c>
      <c r="G5487" s="1">
        <v>520</v>
      </c>
      <c r="H5487" s="1">
        <v>240</v>
      </c>
      <c r="I5487" s="4">
        <v>1</v>
      </c>
      <c r="J5487" s="2" t="s">
        <v>70</v>
      </c>
      <c r="K5487" s="1">
        <f>Tabelle111[[#This Row],[Menge kg Nges]]/1000</f>
        <v>0.52</v>
      </c>
      <c r="L5487" s="1">
        <f>Tabelle111[[#This Row],[Menge kg P2O5]]/1000</f>
        <v>0.24</v>
      </c>
      <c r="M5487" s="1">
        <f>Tabelle111[[#This Row],[Menge t Nges]]/Tabelle111[[#This Row],[Anzahl Lieferscheine]]</f>
        <v>0.52</v>
      </c>
      <c r="N5487" s="1">
        <f>Tabelle111[[#This Row],[Menge t P2O5]]/Tabelle111[[#This Row],[Anzahl Lieferscheine]]</f>
        <v>0.24</v>
      </c>
    </row>
    <row r="5488" spans="1:14" x14ac:dyDescent="0.2">
      <c r="A5488" s="2" t="s">
        <v>34</v>
      </c>
      <c r="B5488" s="2" t="s">
        <v>39</v>
      </c>
      <c r="C5488" s="2" t="s">
        <v>6</v>
      </c>
      <c r="D5488" s="2" t="s">
        <v>7</v>
      </c>
      <c r="E5488" s="2" t="s">
        <v>9</v>
      </c>
      <c r="F5488" s="2" t="s">
        <v>61</v>
      </c>
      <c r="G5488" s="1">
        <v>1159.0999999999999</v>
      </c>
      <c r="H5488" s="1">
        <v>468.58000000000004</v>
      </c>
      <c r="I5488" s="4">
        <v>4</v>
      </c>
      <c r="J5488" s="2" t="s">
        <v>70</v>
      </c>
      <c r="K5488" s="1">
        <f>Tabelle111[[#This Row],[Menge kg Nges]]/1000</f>
        <v>1.1591</v>
      </c>
      <c r="L5488" s="1">
        <f>Tabelle111[[#This Row],[Menge kg P2O5]]/1000</f>
        <v>0.46858000000000005</v>
      </c>
      <c r="M5488" s="1">
        <f>Tabelle111[[#This Row],[Menge t Nges]]/Tabelle111[[#This Row],[Anzahl Lieferscheine]]</f>
        <v>0.289775</v>
      </c>
      <c r="N5488" s="1">
        <f>Tabelle111[[#This Row],[Menge t P2O5]]/Tabelle111[[#This Row],[Anzahl Lieferscheine]]</f>
        <v>0.11714500000000001</v>
      </c>
    </row>
    <row r="5489" spans="1:14" x14ac:dyDescent="0.2">
      <c r="A5489" s="2" t="s">
        <v>34</v>
      </c>
      <c r="B5489" s="2" t="s">
        <v>39</v>
      </c>
      <c r="C5489" s="2" t="s">
        <v>6</v>
      </c>
      <c r="D5489" s="2" t="s">
        <v>7</v>
      </c>
      <c r="E5489" s="2" t="s">
        <v>11</v>
      </c>
      <c r="F5489" s="2" t="s">
        <v>61</v>
      </c>
      <c r="G5489" s="1">
        <v>2623.7</v>
      </c>
      <c r="H5489" s="1">
        <v>1051.9000000000001</v>
      </c>
      <c r="I5489" s="4">
        <v>7</v>
      </c>
      <c r="J5489" s="2" t="s">
        <v>70</v>
      </c>
      <c r="K5489" s="1">
        <f>Tabelle111[[#This Row],[Menge kg Nges]]/1000</f>
        <v>2.6236999999999999</v>
      </c>
      <c r="L5489" s="1">
        <f>Tabelle111[[#This Row],[Menge kg P2O5]]/1000</f>
        <v>1.0519000000000001</v>
      </c>
      <c r="M5489" s="1">
        <f>Tabelle111[[#This Row],[Menge t Nges]]/Tabelle111[[#This Row],[Anzahl Lieferscheine]]</f>
        <v>0.37481428571428571</v>
      </c>
      <c r="N5489" s="1">
        <f>Tabelle111[[#This Row],[Menge t P2O5]]/Tabelle111[[#This Row],[Anzahl Lieferscheine]]</f>
        <v>0.15027142857142858</v>
      </c>
    </row>
    <row r="5490" spans="1:14" x14ac:dyDescent="0.2">
      <c r="A5490" s="2" t="s">
        <v>34</v>
      </c>
      <c r="B5490" s="2" t="s">
        <v>39</v>
      </c>
      <c r="C5490" s="2" t="s">
        <v>6</v>
      </c>
      <c r="D5490" s="2" t="s">
        <v>7</v>
      </c>
      <c r="E5490" s="2" t="s">
        <v>12</v>
      </c>
      <c r="F5490" s="2" t="s">
        <v>61</v>
      </c>
      <c r="G5490" s="1">
        <v>2070.8100000000004</v>
      </c>
      <c r="H5490" s="1">
        <v>787.68999999999994</v>
      </c>
      <c r="I5490" s="4">
        <v>6</v>
      </c>
      <c r="J5490" s="2" t="s">
        <v>70</v>
      </c>
      <c r="K5490" s="1">
        <f>Tabelle111[[#This Row],[Menge kg Nges]]/1000</f>
        <v>2.0708100000000003</v>
      </c>
      <c r="L5490" s="1">
        <f>Tabelle111[[#This Row],[Menge kg P2O5]]/1000</f>
        <v>0.78768999999999989</v>
      </c>
      <c r="M5490" s="1">
        <f>Tabelle111[[#This Row],[Menge t Nges]]/Tabelle111[[#This Row],[Anzahl Lieferscheine]]</f>
        <v>0.34513500000000003</v>
      </c>
      <c r="N5490" s="1">
        <f>Tabelle111[[#This Row],[Menge t P2O5]]/Tabelle111[[#This Row],[Anzahl Lieferscheine]]</f>
        <v>0.13128166666666666</v>
      </c>
    </row>
    <row r="5491" spans="1:14" x14ac:dyDescent="0.2">
      <c r="A5491" s="2" t="s">
        <v>34</v>
      </c>
      <c r="B5491" s="2" t="s">
        <v>39</v>
      </c>
      <c r="C5491" s="2" t="s">
        <v>6</v>
      </c>
      <c r="D5491" s="2" t="s">
        <v>7</v>
      </c>
      <c r="E5491" s="2" t="s">
        <v>13</v>
      </c>
      <c r="F5491" s="2" t="s">
        <v>61</v>
      </c>
      <c r="G5491" s="1">
        <v>999.12</v>
      </c>
      <c r="H5491" s="1">
        <v>601.20000000000005</v>
      </c>
      <c r="I5491" s="4">
        <v>3</v>
      </c>
      <c r="J5491" s="2" t="s">
        <v>70</v>
      </c>
      <c r="K5491" s="1">
        <f>Tabelle111[[#This Row],[Menge kg Nges]]/1000</f>
        <v>0.99912000000000001</v>
      </c>
      <c r="L5491" s="1">
        <f>Tabelle111[[#This Row],[Menge kg P2O5]]/1000</f>
        <v>0.60120000000000007</v>
      </c>
      <c r="M5491" s="1">
        <f>Tabelle111[[#This Row],[Menge t Nges]]/Tabelle111[[#This Row],[Anzahl Lieferscheine]]</f>
        <v>0.33304</v>
      </c>
      <c r="N5491" s="1">
        <f>Tabelle111[[#This Row],[Menge t P2O5]]/Tabelle111[[#This Row],[Anzahl Lieferscheine]]</f>
        <v>0.20040000000000002</v>
      </c>
    </row>
    <row r="5492" spans="1:14" x14ac:dyDescent="0.2">
      <c r="A5492" s="2" t="s">
        <v>34</v>
      </c>
      <c r="B5492" s="2" t="s">
        <v>39</v>
      </c>
      <c r="C5492" s="2" t="s">
        <v>6</v>
      </c>
      <c r="D5492" s="2" t="s">
        <v>7</v>
      </c>
      <c r="E5492" s="2" t="s">
        <v>14</v>
      </c>
      <c r="F5492" s="2" t="s">
        <v>61</v>
      </c>
      <c r="G5492" s="1">
        <v>420</v>
      </c>
      <c r="H5492" s="1">
        <v>175</v>
      </c>
      <c r="I5492" s="4">
        <v>2</v>
      </c>
      <c r="J5492" s="2" t="s">
        <v>70</v>
      </c>
      <c r="K5492" s="1">
        <f>Tabelle111[[#This Row],[Menge kg Nges]]/1000</f>
        <v>0.42</v>
      </c>
      <c r="L5492" s="1">
        <f>Tabelle111[[#This Row],[Menge kg P2O5]]/1000</f>
        <v>0.17499999999999999</v>
      </c>
      <c r="M5492" s="1">
        <f>Tabelle111[[#This Row],[Menge t Nges]]/Tabelle111[[#This Row],[Anzahl Lieferscheine]]</f>
        <v>0.21</v>
      </c>
      <c r="N5492" s="1">
        <f>Tabelle111[[#This Row],[Menge t P2O5]]/Tabelle111[[#This Row],[Anzahl Lieferscheine]]</f>
        <v>8.7499999999999994E-2</v>
      </c>
    </row>
    <row r="5493" spans="1:14" x14ac:dyDescent="0.2">
      <c r="A5493" s="2" t="s">
        <v>34</v>
      </c>
      <c r="B5493" s="2" t="s">
        <v>39</v>
      </c>
      <c r="C5493" s="2" t="s">
        <v>6</v>
      </c>
      <c r="D5493" s="2" t="s">
        <v>15</v>
      </c>
      <c r="E5493" s="2" t="s">
        <v>21</v>
      </c>
      <c r="F5493" s="2" t="s">
        <v>61</v>
      </c>
      <c r="G5493" s="1">
        <v>858.5</v>
      </c>
      <c r="H5493" s="1">
        <v>515</v>
      </c>
      <c r="I5493" s="4">
        <v>3</v>
      </c>
      <c r="J5493" s="2" t="s">
        <v>70</v>
      </c>
      <c r="K5493" s="1">
        <f>Tabelle111[[#This Row],[Menge kg Nges]]/1000</f>
        <v>0.85850000000000004</v>
      </c>
      <c r="L5493" s="1">
        <f>Tabelle111[[#This Row],[Menge kg P2O5]]/1000</f>
        <v>0.51500000000000001</v>
      </c>
      <c r="M5493" s="1">
        <f>Tabelle111[[#This Row],[Menge t Nges]]/Tabelle111[[#This Row],[Anzahl Lieferscheine]]</f>
        <v>0.28616666666666668</v>
      </c>
      <c r="N5493" s="1">
        <f>Tabelle111[[#This Row],[Menge t P2O5]]/Tabelle111[[#This Row],[Anzahl Lieferscheine]]</f>
        <v>0.17166666666666666</v>
      </c>
    </row>
    <row r="5494" spans="1:14" x14ac:dyDescent="0.2">
      <c r="A5494" s="2" t="s">
        <v>34</v>
      </c>
      <c r="B5494" s="2" t="s">
        <v>39</v>
      </c>
      <c r="C5494" s="2" t="s">
        <v>63</v>
      </c>
      <c r="D5494" s="2" t="s">
        <v>63</v>
      </c>
      <c r="E5494" s="2" t="s">
        <v>63</v>
      </c>
      <c r="F5494" s="2" t="s">
        <v>61</v>
      </c>
      <c r="G5494" s="1">
        <v>238.29</v>
      </c>
      <c r="H5494" s="1">
        <v>186.29</v>
      </c>
      <c r="I5494" s="4">
        <v>1</v>
      </c>
      <c r="J5494" s="2" t="s">
        <v>70</v>
      </c>
      <c r="K5494" s="1">
        <f>Tabelle111[[#This Row],[Menge kg Nges]]/1000</f>
        <v>0.23829</v>
      </c>
      <c r="L5494" s="1">
        <f>Tabelle111[[#This Row],[Menge kg P2O5]]/1000</f>
        <v>0.18628999999999998</v>
      </c>
      <c r="M5494" s="1">
        <f>Tabelle111[[#This Row],[Menge t Nges]]/Tabelle111[[#This Row],[Anzahl Lieferscheine]]</f>
        <v>0.23829</v>
      </c>
      <c r="N5494" s="1">
        <f>Tabelle111[[#This Row],[Menge t P2O5]]/Tabelle111[[#This Row],[Anzahl Lieferscheine]]</f>
        <v>0.18628999999999998</v>
      </c>
    </row>
    <row r="5495" spans="1:14" x14ac:dyDescent="0.2">
      <c r="A5495" s="2" t="s">
        <v>34</v>
      </c>
      <c r="B5495" s="2" t="s">
        <v>40</v>
      </c>
      <c r="C5495" s="2" t="s">
        <v>6</v>
      </c>
      <c r="D5495" s="2" t="s">
        <v>7</v>
      </c>
      <c r="E5495" s="2" t="s">
        <v>9</v>
      </c>
      <c r="F5495" s="2" t="s">
        <v>61</v>
      </c>
      <c r="G5495" s="1">
        <v>1071</v>
      </c>
      <c r="H5495" s="1">
        <v>469</v>
      </c>
      <c r="I5495" s="4">
        <v>4</v>
      </c>
      <c r="J5495" s="2" t="s">
        <v>70</v>
      </c>
      <c r="K5495" s="1">
        <f>Tabelle111[[#This Row],[Menge kg Nges]]/1000</f>
        <v>1.071</v>
      </c>
      <c r="L5495" s="1">
        <f>Tabelle111[[#This Row],[Menge kg P2O5]]/1000</f>
        <v>0.46899999999999997</v>
      </c>
      <c r="M5495" s="1">
        <f>Tabelle111[[#This Row],[Menge t Nges]]/Tabelle111[[#This Row],[Anzahl Lieferscheine]]</f>
        <v>0.26774999999999999</v>
      </c>
      <c r="N5495" s="1">
        <f>Tabelle111[[#This Row],[Menge t P2O5]]/Tabelle111[[#This Row],[Anzahl Lieferscheine]]</f>
        <v>0.11724999999999999</v>
      </c>
    </row>
    <row r="5496" spans="1:14" x14ac:dyDescent="0.2">
      <c r="A5496" s="2" t="s">
        <v>34</v>
      </c>
      <c r="B5496" s="2" t="s">
        <v>40</v>
      </c>
      <c r="C5496" s="2" t="s">
        <v>6</v>
      </c>
      <c r="D5496" s="2" t="s">
        <v>7</v>
      </c>
      <c r="E5496" s="2" t="s">
        <v>13</v>
      </c>
      <c r="F5496" s="2" t="s">
        <v>61</v>
      </c>
      <c r="G5496" s="1">
        <v>2251.8000000000002</v>
      </c>
      <c r="H5496" s="1">
        <v>1156.4799999999998</v>
      </c>
      <c r="I5496" s="4">
        <v>5</v>
      </c>
      <c r="J5496" s="2" t="s">
        <v>70</v>
      </c>
      <c r="K5496" s="1">
        <f>Tabelle111[[#This Row],[Menge kg Nges]]/1000</f>
        <v>2.2518000000000002</v>
      </c>
      <c r="L5496" s="1">
        <f>Tabelle111[[#This Row],[Menge kg P2O5]]/1000</f>
        <v>1.1564799999999997</v>
      </c>
      <c r="M5496" s="1">
        <f>Tabelle111[[#This Row],[Menge t Nges]]/Tabelle111[[#This Row],[Anzahl Lieferscheine]]</f>
        <v>0.45036000000000004</v>
      </c>
      <c r="N5496" s="1">
        <f>Tabelle111[[#This Row],[Menge t P2O5]]/Tabelle111[[#This Row],[Anzahl Lieferscheine]]</f>
        <v>0.23129599999999995</v>
      </c>
    </row>
    <row r="5497" spans="1:14" x14ac:dyDescent="0.2">
      <c r="A5497" s="2" t="s">
        <v>34</v>
      </c>
      <c r="B5497" s="2" t="s">
        <v>40</v>
      </c>
      <c r="C5497" s="2" t="s">
        <v>6</v>
      </c>
      <c r="D5497" s="2" t="s">
        <v>15</v>
      </c>
      <c r="E5497" s="2" t="s">
        <v>19</v>
      </c>
      <c r="F5497" s="2" t="s">
        <v>61</v>
      </c>
      <c r="G5497" s="1">
        <v>270</v>
      </c>
      <c r="H5497" s="1">
        <v>300</v>
      </c>
      <c r="I5497" s="4">
        <v>1</v>
      </c>
      <c r="J5497" s="2" t="s">
        <v>70</v>
      </c>
      <c r="K5497" s="1">
        <f>Tabelle111[[#This Row],[Menge kg Nges]]/1000</f>
        <v>0.27</v>
      </c>
      <c r="L5497" s="1">
        <f>Tabelle111[[#This Row],[Menge kg P2O5]]/1000</f>
        <v>0.3</v>
      </c>
      <c r="M5497" s="1">
        <f>Tabelle111[[#This Row],[Menge t Nges]]/Tabelle111[[#This Row],[Anzahl Lieferscheine]]</f>
        <v>0.27</v>
      </c>
      <c r="N5497" s="1">
        <f>Tabelle111[[#This Row],[Menge t P2O5]]/Tabelle111[[#This Row],[Anzahl Lieferscheine]]</f>
        <v>0.3</v>
      </c>
    </row>
    <row r="5498" spans="1:14" x14ac:dyDescent="0.2">
      <c r="A5498" s="2" t="s">
        <v>34</v>
      </c>
      <c r="B5498" s="2" t="s">
        <v>40</v>
      </c>
      <c r="C5498" s="2" t="s">
        <v>25</v>
      </c>
      <c r="D5498" s="2" t="s">
        <v>25</v>
      </c>
      <c r="E5498" s="2" t="s">
        <v>26</v>
      </c>
      <c r="F5498" s="2" t="s">
        <v>61</v>
      </c>
      <c r="G5498" s="1">
        <v>1287</v>
      </c>
      <c r="H5498" s="1">
        <v>891</v>
      </c>
      <c r="I5498" s="4">
        <v>1</v>
      </c>
      <c r="J5498" s="2" t="s">
        <v>70</v>
      </c>
      <c r="K5498" s="1">
        <f>Tabelle111[[#This Row],[Menge kg Nges]]/1000</f>
        <v>1.2869999999999999</v>
      </c>
      <c r="L5498" s="1">
        <f>Tabelle111[[#This Row],[Menge kg P2O5]]/1000</f>
        <v>0.89100000000000001</v>
      </c>
      <c r="M5498" s="1">
        <f>Tabelle111[[#This Row],[Menge t Nges]]/Tabelle111[[#This Row],[Anzahl Lieferscheine]]</f>
        <v>1.2869999999999999</v>
      </c>
      <c r="N5498" s="1">
        <f>Tabelle111[[#This Row],[Menge t P2O5]]/Tabelle111[[#This Row],[Anzahl Lieferscheine]]</f>
        <v>0.89100000000000001</v>
      </c>
    </row>
    <row r="5499" spans="1:14" x14ac:dyDescent="0.2">
      <c r="A5499" s="2" t="s">
        <v>34</v>
      </c>
      <c r="B5499" s="2" t="s">
        <v>28</v>
      </c>
      <c r="C5499" s="2" t="s">
        <v>6</v>
      </c>
      <c r="D5499" s="2" t="s">
        <v>7</v>
      </c>
      <c r="E5499" s="2" t="s">
        <v>14</v>
      </c>
      <c r="F5499" s="2" t="s">
        <v>61</v>
      </c>
      <c r="G5499" s="1">
        <v>2862.73</v>
      </c>
      <c r="H5499" s="1">
        <v>1316.3799999999999</v>
      </c>
      <c r="I5499" s="4">
        <v>7</v>
      </c>
      <c r="J5499" s="2" t="s">
        <v>70</v>
      </c>
      <c r="K5499" s="1">
        <f>Tabelle111[[#This Row],[Menge kg Nges]]/1000</f>
        <v>2.86273</v>
      </c>
      <c r="L5499" s="1">
        <f>Tabelle111[[#This Row],[Menge kg P2O5]]/1000</f>
        <v>1.3163799999999999</v>
      </c>
      <c r="M5499" s="1">
        <f>Tabelle111[[#This Row],[Menge t Nges]]/Tabelle111[[#This Row],[Anzahl Lieferscheine]]</f>
        <v>0.40896142857142859</v>
      </c>
      <c r="N5499" s="1">
        <f>Tabelle111[[#This Row],[Menge t P2O5]]/Tabelle111[[#This Row],[Anzahl Lieferscheine]]</f>
        <v>0.1880542857142857</v>
      </c>
    </row>
    <row r="5500" spans="1:14" x14ac:dyDescent="0.2">
      <c r="A5500" s="2" t="s">
        <v>34</v>
      </c>
      <c r="B5500" s="2" t="s">
        <v>28</v>
      </c>
      <c r="C5500" s="2" t="s">
        <v>6</v>
      </c>
      <c r="D5500" s="2" t="s">
        <v>15</v>
      </c>
      <c r="E5500" s="2" t="s">
        <v>8</v>
      </c>
      <c r="F5500" s="2" t="s">
        <v>61</v>
      </c>
      <c r="G5500" s="1">
        <v>1248</v>
      </c>
      <c r="H5500" s="1">
        <v>520</v>
      </c>
      <c r="I5500" s="4">
        <v>1</v>
      </c>
      <c r="J5500" s="2" t="s">
        <v>70</v>
      </c>
      <c r="K5500" s="1">
        <f>Tabelle111[[#This Row],[Menge kg Nges]]/1000</f>
        <v>1.248</v>
      </c>
      <c r="L5500" s="1">
        <f>Tabelle111[[#This Row],[Menge kg P2O5]]/1000</f>
        <v>0.52</v>
      </c>
      <c r="M5500" s="1">
        <f>Tabelle111[[#This Row],[Menge t Nges]]/Tabelle111[[#This Row],[Anzahl Lieferscheine]]</f>
        <v>1.248</v>
      </c>
      <c r="N5500" s="1">
        <f>Tabelle111[[#This Row],[Menge t P2O5]]/Tabelle111[[#This Row],[Anzahl Lieferscheine]]</f>
        <v>0.52</v>
      </c>
    </row>
    <row r="5501" spans="1:14" x14ac:dyDescent="0.2">
      <c r="A5501" s="2" t="s">
        <v>34</v>
      </c>
      <c r="B5501" s="2" t="s">
        <v>28</v>
      </c>
      <c r="C5501" s="2" t="s">
        <v>6</v>
      </c>
      <c r="D5501" s="2" t="s">
        <v>15</v>
      </c>
      <c r="E5501" s="2" t="s">
        <v>18</v>
      </c>
      <c r="F5501" s="2" t="s">
        <v>61</v>
      </c>
      <c r="G5501" s="1">
        <v>3732.1099999999997</v>
      </c>
      <c r="H5501" s="1">
        <v>2719.5</v>
      </c>
      <c r="I5501" s="4">
        <v>5</v>
      </c>
      <c r="J5501" s="2" t="s">
        <v>70</v>
      </c>
      <c r="K5501" s="1">
        <f>Tabelle111[[#This Row],[Menge kg Nges]]/1000</f>
        <v>3.7321099999999996</v>
      </c>
      <c r="L5501" s="1">
        <f>Tabelle111[[#This Row],[Menge kg P2O5]]/1000</f>
        <v>2.7195</v>
      </c>
      <c r="M5501" s="1">
        <f>Tabelle111[[#This Row],[Menge t Nges]]/Tabelle111[[#This Row],[Anzahl Lieferscheine]]</f>
        <v>0.74642199999999992</v>
      </c>
      <c r="N5501" s="1">
        <f>Tabelle111[[#This Row],[Menge t P2O5]]/Tabelle111[[#This Row],[Anzahl Lieferscheine]]</f>
        <v>0.54390000000000005</v>
      </c>
    </row>
    <row r="5502" spans="1:14" x14ac:dyDescent="0.2">
      <c r="A5502" s="2" t="s">
        <v>34</v>
      </c>
      <c r="B5502" s="2" t="s">
        <v>28</v>
      </c>
      <c r="C5502" s="2" t="s">
        <v>6</v>
      </c>
      <c r="D5502" s="2" t="s">
        <v>15</v>
      </c>
      <c r="E5502" s="2" t="s">
        <v>21</v>
      </c>
      <c r="F5502" s="2" t="s">
        <v>61</v>
      </c>
      <c r="G5502" s="1">
        <v>4454.74</v>
      </c>
      <c r="H5502" s="1">
        <v>2560.71</v>
      </c>
      <c r="I5502" s="4">
        <v>6</v>
      </c>
      <c r="J5502" s="2" t="s">
        <v>70</v>
      </c>
      <c r="K5502" s="1">
        <f>Tabelle111[[#This Row],[Menge kg Nges]]/1000</f>
        <v>4.4547400000000001</v>
      </c>
      <c r="L5502" s="1">
        <f>Tabelle111[[#This Row],[Menge kg P2O5]]/1000</f>
        <v>2.5607099999999998</v>
      </c>
      <c r="M5502" s="1">
        <f>Tabelle111[[#This Row],[Menge t Nges]]/Tabelle111[[#This Row],[Anzahl Lieferscheine]]</f>
        <v>0.74245666666666665</v>
      </c>
      <c r="N5502" s="1">
        <f>Tabelle111[[#This Row],[Menge t P2O5]]/Tabelle111[[#This Row],[Anzahl Lieferscheine]]</f>
        <v>0.42678499999999997</v>
      </c>
    </row>
    <row r="5503" spans="1:14" x14ac:dyDescent="0.2">
      <c r="A5503" s="2" t="s">
        <v>34</v>
      </c>
      <c r="B5503" s="2" t="s">
        <v>28</v>
      </c>
      <c r="C5503" s="2" t="s">
        <v>6</v>
      </c>
      <c r="D5503" s="2" t="s">
        <v>15</v>
      </c>
      <c r="E5503" s="2" t="s">
        <v>10</v>
      </c>
      <c r="F5503" s="2" t="s">
        <v>61</v>
      </c>
      <c r="G5503" s="1">
        <v>162</v>
      </c>
      <c r="H5503" s="1">
        <v>69.2</v>
      </c>
      <c r="I5503" s="4">
        <v>1</v>
      </c>
      <c r="J5503" s="2" t="s">
        <v>70</v>
      </c>
      <c r="K5503" s="1">
        <f>Tabelle111[[#This Row],[Menge kg Nges]]/1000</f>
        <v>0.16200000000000001</v>
      </c>
      <c r="L5503" s="1">
        <f>Tabelle111[[#This Row],[Menge kg P2O5]]/1000</f>
        <v>6.9199999999999998E-2</v>
      </c>
      <c r="M5503" s="1">
        <f>Tabelle111[[#This Row],[Menge t Nges]]/Tabelle111[[#This Row],[Anzahl Lieferscheine]]</f>
        <v>0.16200000000000001</v>
      </c>
      <c r="N5503" s="1">
        <f>Tabelle111[[#This Row],[Menge t P2O5]]/Tabelle111[[#This Row],[Anzahl Lieferscheine]]</f>
        <v>6.9199999999999998E-2</v>
      </c>
    </row>
    <row r="5504" spans="1:14" x14ac:dyDescent="0.2">
      <c r="A5504" s="2" t="s">
        <v>34</v>
      </c>
      <c r="B5504" s="2" t="s">
        <v>28</v>
      </c>
      <c r="C5504" s="2" t="s">
        <v>6</v>
      </c>
      <c r="D5504" s="2" t="s">
        <v>15</v>
      </c>
      <c r="E5504" s="2" t="s">
        <v>13</v>
      </c>
      <c r="F5504" s="2" t="s">
        <v>61</v>
      </c>
      <c r="G5504" s="1">
        <v>2571.84</v>
      </c>
      <c r="H5504" s="1">
        <v>2093.7200000000003</v>
      </c>
      <c r="I5504" s="4">
        <v>5</v>
      </c>
      <c r="J5504" s="2" t="s">
        <v>70</v>
      </c>
      <c r="K5504" s="1">
        <f>Tabelle111[[#This Row],[Menge kg Nges]]/1000</f>
        <v>2.5718400000000003</v>
      </c>
      <c r="L5504" s="1">
        <f>Tabelle111[[#This Row],[Menge kg P2O5]]/1000</f>
        <v>2.0937200000000002</v>
      </c>
      <c r="M5504" s="1">
        <f>Tabelle111[[#This Row],[Menge t Nges]]/Tabelle111[[#This Row],[Anzahl Lieferscheine]]</f>
        <v>0.51436800000000005</v>
      </c>
      <c r="N5504" s="1">
        <f>Tabelle111[[#This Row],[Menge t P2O5]]/Tabelle111[[#This Row],[Anzahl Lieferscheine]]</f>
        <v>0.41874400000000006</v>
      </c>
    </row>
    <row r="5505" spans="1:14" x14ac:dyDescent="0.2">
      <c r="A5505" s="2" t="s">
        <v>34</v>
      </c>
      <c r="B5505" s="2" t="s">
        <v>41</v>
      </c>
      <c r="C5505" s="2" t="s">
        <v>6</v>
      </c>
      <c r="D5505" s="2" t="s">
        <v>7</v>
      </c>
      <c r="E5505" s="2" t="s">
        <v>9</v>
      </c>
      <c r="F5505" s="2" t="s">
        <v>61</v>
      </c>
      <c r="G5505" s="1">
        <v>2354.58</v>
      </c>
      <c r="H5505" s="1">
        <v>1019.7</v>
      </c>
      <c r="I5505" s="4">
        <v>1</v>
      </c>
      <c r="J5505" s="2" t="s">
        <v>70</v>
      </c>
      <c r="K5505" s="1">
        <f>Tabelle111[[#This Row],[Menge kg Nges]]/1000</f>
        <v>2.3545799999999999</v>
      </c>
      <c r="L5505" s="1">
        <f>Tabelle111[[#This Row],[Menge kg P2O5]]/1000</f>
        <v>1.0197000000000001</v>
      </c>
      <c r="M5505" s="1">
        <f>Tabelle111[[#This Row],[Menge t Nges]]/Tabelle111[[#This Row],[Anzahl Lieferscheine]]</f>
        <v>2.3545799999999999</v>
      </c>
      <c r="N5505" s="1">
        <f>Tabelle111[[#This Row],[Menge t P2O5]]/Tabelle111[[#This Row],[Anzahl Lieferscheine]]</f>
        <v>1.0197000000000001</v>
      </c>
    </row>
    <row r="5506" spans="1:14" x14ac:dyDescent="0.2">
      <c r="A5506" s="2" t="s">
        <v>34</v>
      </c>
      <c r="B5506" s="2" t="s">
        <v>41</v>
      </c>
      <c r="C5506" s="2" t="s">
        <v>6</v>
      </c>
      <c r="D5506" s="2" t="s">
        <v>7</v>
      </c>
      <c r="E5506" s="2" t="s">
        <v>11</v>
      </c>
      <c r="F5506" s="2" t="s">
        <v>61</v>
      </c>
      <c r="G5506" s="1">
        <v>1327.46</v>
      </c>
      <c r="H5506" s="1">
        <v>556.36</v>
      </c>
      <c r="I5506" s="4">
        <v>5</v>
      </c>
      <c r="J5506" s="2" t="s">
        <v>70</v>
      </c>
      <c r="K5506" s="1">
        <f>Tabelle111[[#This Row],[Menge kg Nges]]/1000</f>
        <v>1.3274600000000001</v>
      </c>
      <c r="L5506" s="1">
        <f>Tabelle111[[#This Row],[Menge kg P2O5]]/1000</f>
        <v>0.55635999999999997</v>
      </c>
      <c r="M5506" s="1">
        <f>Tabelle111[[#This Row],[Menge t Nges]]/Tabelle111[[#This Row],[Anzahl Lieferscheine]]</f>
        <v>0.26549200000000001</v>
      </c>
      <c r="N5506" s="1">
        <f>Tabelle111[[#This Row],[Menge t P2O5]]/Tabelle111[[#This Row],[Anzahl Lieferscheine]]</f>
        <v>0.111272</v>
      </c>
    </row>
    <row r="5507" spans="1:14" x14ac:dyDescent="0.2">
      <c r="A5507" s="2" t="s">
        <v>34</v>
      </c>
      <c r="B5507" s="2" t="s">
        <v>41</v>
      </c>
      <c r="C5507" s="2" t="s">
        <v>6</v>
      </c>
      <c r="D5507" s="2" t="s">
        <v>7</v>
      </c>
      <c r="E5507" s="2" t="s">
        <v>12</v>
      </c>
      <c r="F5507" s="2" t="s">
        <v>61</v>
      </c>
      <c r="G5507" s="1">
        <v>4265.7300000000005</v>
      </c>
      <c r="H5507" s="1">
        <v>1777.7500000000002</v>
      </c>
      <c r="I5507" s="4">
        <v>14</v>
      </c>
      <c r="J5507" s="2" t="s">
        <v>70</v>
      </c>
      <c r="K5507" s="1">
        <f>Tabelle111[[#This Row],[Menge kg Nges]]/1000</f>
        <v>4.2657300000000005</v>
      </c>
      <c r="L5507" s="1">
        <f>Tabelle111[[#This Row],[Menge kg P2O5]]/1000</f>
        <v>1.7777500000000002</v>
      </c>
      <c r="M5507" s="1">
        <f>Tabelle111[[#This Row],[Menge t Nges]]/Tabelle111[[#This Row],[Anzahl Lieferscheine]]</f>
        <v>0.30469500000000005</v>
      </c>
      <c r="N5507" s="1">
        <f>Tabelle111[[#This Row],[Menge t P2O5]]/Tabelle111[[#This Row],[Anzahl Lieferscheine]]</f>
        <v>0.12698214285714288</v>
      </c>
    </row>
    <row r="5508" spans="1:14" x14ac:dyDescent="0.2">
      <c r="A5508" s="2" t="s">
        <v>34</v>
      </c>
      <c r="B5508" s="2" t="s">
        <v>41</v>
      </c>
      <c r="C5508" s="2" t="s">
        <v>6</v>
      </c>
      <c r="D5508" s="2" t="s">
        <v>7</v>
      </c>
      <c r="E5508" s="2" t="s">
        <v>14</v>
      </c>
      <c r="F5508" s="2" t="s">
        <v>61</v>
      </c>
      <c r="G5508" s="1">
        <v>4916.3500000000004</v>
      </c>
      <c r="H5508" s="1">
        <v>1979.95</v>
      </c>
      <c r="I5508" s="4">
        <v>12</v>
      </c>
      <c r="J5508" s="2" t="s">
        <v>70</v>
      </c>
      <c r="K5508" s="1">
        <f>Tabelle111[[#This Row],[Menge kg Nges]]/1000</f>
        <v>4.9163500000000004</v>
      </c>
      <c r="L5508" s="1">
        <f>Tabelle111[[#This Row],[Menge kg P2O5]]/1000</f>
        <v>1.9799500000000001</v>
      </c>
      <c r="M5508" s="1">
        <f>Tabelle111[[#This Row],[Menge t Nges]]/Tabelle111[[#This Row],[Anzahl Lieferscheine]]</f>
        <v>0.40969583333333337</v>
      </c>
      <c r="N5508" s="1">
        <f>Tabelle111[[#This Row],[Menge t P2O5]]/Tabelle111[[#This Row],[Anzahl Lieferscheine]]</f>
        <v>0.16499583333333334</v>
      </c>
    </row>
    <row r="5509" spans="1:14" x14ac:dyDescent="0.2">
      <c r="A5509" s="2" t="s">
        <v>34</v>
      </c>
      <c r="B5509" s="2" t="s">
        <v>41</v>
      </c>
      <c r="C5509" s="2" t="s">
        <v>6</v>
      </c>
      <c r="D5509" s="2" t="s">
        <v>15</v>
      </c>
      <c r="E5509" s="2" t="s">
        <v>21</v>
      </c>
      <c r="F5509" s="2" t="s">
        <v>61</v>
      </c>
      <c r="G5509" s="1">
        <v>203</v>
      </c>
      <c r="H5509" s="1">
        <v>120</v>
      </c>
      <c r="I5509" s="4">
        <v>1</v>
      </c>
      <c r="J5509" s="2" t="s">
        <v>70</v>
      </c>
      <c r="K5509" s="1">
        <f>Tabelle111[[#This Row],[Menge kg Nges]]/1000</f>
        <v>0.20300000000000001</v>
      </c>
      <c r="L5509" s="1">
        <f>Tabelle111[[#This Row],[Menge kg P2O5]]/1000</f>
        <v>0.12</v>
      </c>
      <c r="M5509" s="1">
        <f>Tabelle111[[#This Row],[Menge t Nges]]/Tabelle111[[#This Row],[Anzahl Lieferscheine]]</f>
        <v>0.20300000000000001</v>
      </c>
      <c r="N5509" s="1">
        <f>Tabelle111[[#This Row],[Menge t P2O5]]/Tabelle111[[#This Row],[Anzahl Lieferscheine]]</f>
        <v>0.12</v>
      </c>
    </row>
    <row r="5510" spans="1:14" x14ac:dyDescent="0.2">
      <c r="A5510" s="2" t="s">
        <v>34</v>
      </c>
      <c r="B5510" s="2" t="s">
        <v>41</v>
      </c>
      <c r="C5510" s="2" t="s">
        <v>25</v>
      </c>
      <c r="D5510" s="2" t="s">
        <v>25</v>
      </c>
      <c r="E5510" s="2" t="s">
        <v>26</v>
      </c>
      <c r="F5510" s="2" t="s">
        <v>61</v>
      </c>
      <c r="G5510" s="1">
        <v>235</v>
      </c>
      <c r="H5510" s="1">
        <v>121</v>
      </c>
      <c r="I5510" s="4">
        <v>1</v>
      </c>
      <c r="J5510" s="2" t="s">
        <v>70</v>
      </c>
      <c r="K5510" s="1">
        <f>Tabelle111[[#This Row],[Menge kg Nges]]/1000</f>
        <v>0.23499999999999999</v>
      </c>
      <c r="L5510" s="1">
        <f>Tabelle111[[#This Row],[Menge kg P2O5]]/1000</f>
        <v>0.121</v>
      </c>
      <c r="M5510" s="1">
        <f>Tabelle111[[#This Row],[Menge t Nges]]/Tabelle111[[#This Row],[Anzahl Lieferscheine]]</f>
        <v>0.23499999999999999</v>
      </c>
      <c r="N5510" s="1">
        <f>Tabelle111[[#This Row],[Menge t P2O5]]/Tabelle111[[#This Row],[Anzahl Lieferscheine]]</f>
        <v>0.121</v>
      </c>
    </row>
    <row r="5511" spans="1:14" x14ac:dyDescent="0.2">
      <c r="A5511" s="2" t="s">
        <v>34</v>
      </c>
      <c r="B5511" s="2" t="s">
        <v>42</v>
      </c>
      <c r="C5511" s="2" t="s">
        <v>6</v>
      </c>
      <c r="D5511" s="2" t="s">
        <v>7</v>
      </c>
      <c r="E5511" s="2" t="s">
        <v>8</v>
      </c>
      <c r="F5511" s="2" t="s">
        <v>61</v>
      </c>
      <c r="G5511" s="1">
        <v>2206.5</v>
      </c>
      <c r="H5511" s="1">
        <v>888</v>
      </c>
      <c r="I5511" s="4">
        <v>12</v>
      </c>
      <c r="J5511" s="2" t="s">
        <v>70</v>
      </c>
      <c r="K5511" s="1">
        <f>Tabelle111[[#This Row],[Menge kg Nges]]/1000</f>
        <v>2.2065000000000001</v>
      </c>
      <c r="L5511" s="1">
        <f>Tabelle111[[#This Row],[Menge kg P2O5]]/1000</f>
        <v>0.88800000000000001</v>
      </c>
      <c r="M5511" s="1">
        <f>Tabelle111[[#This Row],[Menge t Nges]]/Tabelle111[[#This Row],[Anzahl Lieferscheine]]</f>
        <v>0.18387500000000001</v>
      </c>
      <c r="N5511" s="1">
        <f>Tabelle111[[#This Row],[Menge t P2O5]]/Tabelle111[[#This Row],[Anzahl Lieferscheine]]</f>
        <v>7.3999999999999996E-2</v>
      </c>
    </row>
    <row r="5512" spans="1:14" x14ac:dyDescent="0.2">
      <c r="A5512" s="2" t="s">
        <v>34</v>
      </c>
      <c r="B5512" s="2" t="s">
        <v>42</v>
      </c>
      <c r="C5512" s="2" t="s">
        <v>6</v>
      </c>
      <c r="D5512" s="2" t="s">
        <v>7</v>
      </c>
      <c r="E5512" s="2" t="s">
        <v>9</v>
      </c>
      <c r="F5512" s="2" t="s">
        <v>61</v>
      </c>
      <c r="G5512" s="1">
        <v>138.75</v>
      </c>
      <c r="H5512" s="1">
        <v>60</v>
      </c>
      <c r="I5512" s="4">
        <v>1</v>
      </c>
      <c r="J5512" s="2" t="s">
        <v>70</v>
      </c>
      <c r="K5512" s="1">
        <f>Tabelle111[[#This Row],[Menge kg Nges]]/1000</f>
        <v>0.13875000000000001</v>
      </c>
      <c r="L5512" s="1">
        <f>Tabelle111[[#This Row],[Menge kg P2O5]]/1000</f>
        <v>0.06</v>
      </c>
      <c r="M5512" s="1">
        <f>Tabelle111[[#This Row],[Menge t Nges]]/Tabelle111[[#This Row],[Anzahl Lieferscheine]]</f>
        <v>0.13875000000000001</v>
      </c>
      <c r="N5512" s="1">
        <f>Tabelle111[[#This Row],[Menge t P2O5]]/Tabelle111[[#This Row],[Anzahl Lieferscheine]]</f>
        <v>0.06</v>
      </c>
    </row>
    <row r="5513" spans="1:14" x14ac:dyDescent="0.2">
      <c r="A5513" s="2" t="s">
        <v>34</v>
      </c>
      <c r="B5513" s="2" t="s">
        <v>42</v>
      </c>
      <c r="C5513" s="2" t="s">
        <v>6</v>
      </c>
      <c r="D5513" s="2" t="s">
        <v>7</v>
      </c>
      <c r="E5513" s="2" t="s">
        <v>11</v>
      </c>
      <c r="F5513" s="2" t="s">
        <v>61</v>
      </c>
      <c r="G5513" s="1">
        <v>3409.8899999999994</v>
      </c>
      <c r="H5513" s="1">
        <v>1643.3000000000002</v>
      </c>
      <c r="I5513" s="4">
        <v>13</v>
      </c>
      <c r="J5513" s="2" t="s">
        <v>70</v>
      </c>
      <c r="K5513" s="1">
        <f>Tabelle111[[#This Row],[Menge kg Nges]]/1000</f>
        <v>3.4098899999999994</v>
      </c>
      <c r="L5513" s="1">
        <f>Tabelle111[[#This Row],[Menge kg P2O5]]/1000</f>
        <v>1.6433000000000002</v>
      </c>
      <c r="M5513" s="1">
        <f>Tabelle111[[#This Row],[Menge t Nges]]/Tabelle111[[#This Row],[Anzahl Lieferscheine]]</f>
        <v>0.26229923076923073</v>
      </c>
      <c r="N5513" s="1">
        <f>Tabelle111[[#This Row],[Menge t P2O5]]/Tabelle111[[#This Row],[Anzahl Lieferscheine]]</f>
        <v>0.12640769230769233</v>
      </c>
    </row>
    <row r="5514" spans="1:14" x14ac:dyDescent="0.2">
      <c r="A5514" s="2" t="s">
        <v>34</v>
      </c>
      <c r="B5514" s="2" t="s">
        <v>42</v>
      </c>
      <c r="C5514" s="2" t="s">
        <v>6</v>
      </c>
      <c r="D5514" s="2" t="s">
        <v>7</v>
      </c>
      <c r="E5514" s="2" t="s">
        <v>12</v>
      </c>
      <c r="F5514" s="2" t="s">
        <v>61</v>
      </c>
      <c r="G5514" s="1">
        <v>4650.0499999999993</v>
      </c>
      <c r="H5514" s="1">
        <v>2136.0499999999997</v>
      </c>
      <c r="I5514" s="4">
        <v>21</v>
      </c>
      <c r="J5514" s="2" t="s">
        <v>70</v>
      </c>
      <c r="K5514" s="1">
        <f>Tabelle111[[#This Row],[Menge kg Nges]]/1000</f>
        <v>4.6500499999999994</v>
      </c>
      <c r="L5514" s="1">
        <f>Tabelle111[[#This Row],[Menge kg P2O5]]/1000</f>
        <v>2.1360499999999996</v>
      </c>
      <c r="M5514" s="1">
        <f>Tabelle111[[#This Row],[Menge t Nges]]/Tabelle111[[#This Row],[Anzahl Lieferscheine]]</f>
        <v>0.22143095238095234</v>
      </c>
      <c r="N5514" s="1">
        <f>Tabelle111[[#This Row],[Menge t P2O5]]/Tabelle111[[#This Row],[Anzahl Lieferscheine]]</f>
        <v>0.10171666666666665</v>
      </c>
    </row>
    <row r="5515" spans="1:14" x14ac:dyDescent="0.2">
      <c r="A5515" s="2" t="s">
        <v>34</v>
      </c>
      <c r="B5515" s="2" t="s">
        <v>42</v>
      </c>
      <c r="C5515" s="2" t="s">
        <v>6</v>
      </c>
      <c r="D5515" s="2" t="s">
        <v>7</v>
      </c>
      <c r="E5515" s="2" t="s">
        <v>14</v>
      </c>
      <c r="F5515" s="2" t="s">
        <v>61</v>
      </c>
      <c r="G5515" s="1">
        <v>5097.409999999998</v>
      </c>
      <c r="H5515" s="1">
        <v>2513.67</v>
      </c>
      <c r="I5515" s="4">
        <v>19</v>
      </c>
      <c r="J5515" s="2" t="s">
        <v>70</v>
      </c>
      <c r="K5515" s="1">
        <f>Tabelle111[[#This Row],[Menge kg Nges]]/1000</f>
        <v>5.0974099999999982</v>
      </c>
      <c r="L5515" s="1">
        <f>Tabelle111[[#This Row],[Menge kg P2O5]]/1000</f>
        <v>2.5136700000000003</v>
      </c>
      <c r="M5515" s="1">
        <f>Tabelle111[[#This Row],[Menge t Nges]]/Tabelle111[[#This Row],[Anzahl Lieferscheine]]</f>
        <v>0.26828473684210519</v>
      </c>
      <c r="N5515" s="1">
        <f>Tabelle111[[#This Row],[Menge t P2O5]]/Tabelle111[[#This Row],[Anzahl Lieferscheine]]</f>
        <v>0.13229842105263159</v>
      </c>
    </row>
    <row r="5516" spans="1:14" x14ac:dyDescent="0.2">
      <c r="A5516" s="2" t="s">
        <v>34</v>
      </c>
      <c r="B5516" s="2" t="s">
        <v>42</v>
      </c>
      <c r="C5516" s="2" t="s">
        <v>6</v>
      </c>
      <c r="D5516" s="2" t="s">
        <v>15</v>
      </c>
      <c r="E5516" s="2" t="s">
        <v>18</v>
      </c>
      <c r="F5516" s="2" t="s">
        <v>61</v>
      </c>
      <c r="G5516" s="1">
        <v>3589.0499999999993</v>
      </c>
      <c r="H5516" s="1">
        <v>2406.36</v>
      </c>
      <c r="I5516" s="4">
        <v>12</v>
      </c>
      <c r="J5516" s="2" t="s">
        <v>70</v>
      </c>
      <c r="K5516" s="1">
        <f>Tabelle111[[#This Row],[Menge kg Nges]]/1000</f>
        <v>3.5890499999999994</v>
      </c>
      <c r="L5516" s="1">
        <f>Tabelle111[[#This Row],[Menge kg P2O5]]/1000</f>
        <v>2.4063600000000003</v>
      </c>
      <c r="M5516" s="1">
        <f>Tabelle111[[#This Row],[Menge t Nges]]/Tabelle111[[#This Row],[Anzahl Lieferscheine]]</f>
        <v>0.29908749999999995</v>
      </c>
      <c r="N5516" s="1">
        <f>Tabelle111[[#This Row],[Menge t P2O5]]/Tabelle111[[#This Row],[Anzahl Lieferscheine]]</f>
        <v>0.20053000000000001</v>
      </c>
    </row>
    <row r="5517" spans="1:14" x14ac:dyDescent="0.2">
      <c r="A5517" s="2" t="s">
        <v>34</v>
      </c>
      <c r="B5517" s="2" t="s">
        <v>42</v>
      </c>
      <c r="C5517" s="2" t="s">
        <v>6</v>
      </c>
      <c r="D5517" s="2" t="s">
        <v>15</v>
      </c>
      <c r="E5517" s="2" t="s">
        <v>19</v>
      </c>
      <c r="F5517" s="2" t="s">
        <v>61</v>
      </c>
      <c r="G5517" s="1">
        <v>378</v>
      </c>
      <c r="H5517" s="1">
        <v>420</v>
      </c>
      <c r="I5517" s="4">
        <v>2</v>
      </c>
      <c r="J5517" s="2" t="s">
        <v>70</v>
      </c>
      <c r="K5517" s="1">
        <f>Tabelle111[[#This Row],[Menge kg Nges]]/1000</f>
        <v>0.378</v>
      </c>
      <c r="L5517" s="1">
        <f>Tabelle111[[#This Row],[Menge kg P2O5]]/1000</f>
        <v>0.42</v>
      </c>
      <c r="M5517" s="1">
        <f>Tabelle111[[#This Row],[Menge t Nges]]/Tabelle111[[#This Row],[Anzahl Lieferscheine]]</f>
        <v>0.189</v>
      </c>
      <c r="N5517" s="1">
        <f>Tabelle111[[#This Row],[Menge t P2O5]]/Tabelle111[[#This Row],[Anzahl Lieferscheine]]</f>
        <v>0.21</v>
      </c>
    </row>
    <row r="5518" spans="1:14" x14ac:dyDescent="0.2">
      <c r="A5518" s="2" t="s">
        <v>34</v>
      </c>
      <c r="B5518" s="2" t="s">
        <v>42</v>
      </c>
      <c r="C5518" s="2" t="s">
        <v>6</v>
      </c>
      <c r="D5518" s="2" t="s">
        <v>15</v>
      </c>
      <c r="E5518" s="2" t="s">
        <v>20</v>
      </c>
      <c r="F5518" s="2" t="s">
        <v>61</v>
      </c>
      <c r="G5518" s="1">
        <v>280</v>
      </c>
      <c r="H5518" s="1">
        <v>184</v>
      </c>
      <c r="I5518" s="4">
        <v>1</v>
      </c>
      <c r="J5518" s="2" t="s">
        <v>70</v>
      </c>
      <c r="K5518" s="1">
        <f>Tabelle111[[#This Row],[Menge kg Nges]]/1000</f>
        <v>0.28000000000000003</v>
      </c>
      <c r="L5518" s="1">
        <f>Tabelle111[[#This Row],[Menge kg P2O5]]/1000</f>
        <v>0.184</v>
      </c>
      <c r="M5518" s="1">
        <f>Tabelle111[[#This Row],[Menge t Nges]]/Tabelle111[[#This Row],[Anzahl Lieferscheine]]</f>
        <v>0.28000000000000003</v>
      </c>
      <c r="N5518" s="1">
        <f>Tabelle111[[#This Row],[Menge t P2O5]]/Tabelle111[[#This Row],[Anzahl Lieferscheine]]</f>
        <v>0.184</v>
      </c>
    </row>
    <row r="5519" spans="1:14" x14ac:dyDescent="0.2">
      <c r="A5519" s="2" t="s">
        <v>34</v>
      </c>
      <c r="B5519" s="2" t="s">
        <v>42</v>
      </c>
      <c r="C5519" s="2" t="s">
        <v>6</v>
      </c>
      <c r="D5519" s="2" t="s">
        <v>15</v>
      </c>
      <c r="E5519" s="2" t="s">
        <v>21</v>
      </c>
      <c r="F5519" s="2" t="s">
        <v>61</v>
      </c>
      <c r="G5519" s="1">
        <v>576</v>
      </c>
      <c r="H5519" s="1">
        <v>306</v>
      </c>
      <c r="I5519" s="4">
        <v>1</v>
      </c>
      <c r="J5519" s="2" t="s">
        <v>70</v>
      </c>
      <c r="K5519" s="1">
        <f>Tabelle111[[#This Row],[Menge kg Nges]]/1000</f>
        <v>0.57599999999999996</v>
      </c>
      <c r="L5519" s="1">
        <f>Tabelle111[[#This Row],[Menge kg P2O5]]/1000</f>
        <v>0.30599999999999999</v>
      </c>
      <c r="M5519" s="1">
        <f>Tabelle111[[#This Row],[Menge t Nges]]/Tabelle111[[#This Row],[Anzahl Lieferscheine]]</f>
        <v>0.57599999999999996</v>
      </c>
      <c r="N5519" s="1">
        <f>Tabelle111[[#This Row],[Menge t P2O5]]/Tabelle111[[#This Row],[Anzahl Lieferscheine]]</f>
        <v>0.30599999999999999</v>
      </c>
    </row>
    <row r="5520" spans="1:14" x14ac:dyDescent="0.2">
      <c r="A5520" s="2" t="s">
        <v>34</v>
      </c>
      <c r="B5520" s="2" t="s">
        <v>42</v>
      </c>
      <c r="C5520" s="2" t="s">
        <v>6</v>
      </c>
      <c r="D5520" s="2" t="s">
        <v>15</v>
      </c>
      <c r="E5520" s="2" t="s">
        <v>9</v>
      </c>
      <c r="F5520" s="2" t="s">
        <v>61</v>
      </c>
      <c r="G5520" s="1">
        <v>292.5</v>
      </c>
      <c r="H5520" s="1">
        <v>112.5</v>
      </c>
      <c r="I5520" s="4">
        <v>1</v>
      </c>
      <c r="J5520" s="2" t="s">
        <v>70</v>
      </c>
      <c r="K5520" s="1">
        <f>Tabelle111[[#This Row],[Menge kg Nges]]/1000</f>
        <v>0.29249999999999998</v>
      </c>
      <c r="L5520" s="1">
        <f>Tabelle111[[#This Row],[Menge kg P2O5]]/1000</f>
        <v>0.1125</v>
      </c>
      <c r="M5520" s="1">
        <f>Tabelle111[[#This Row],[Menge t Nges]]/Tabelle111[[#This Row],[Anzahl Lieferscheine]]</f>
        <v>0.29249999999999998</v>
      </c>
      <c r="N5520" s="1">
        <f>Tabelle111[[#This Row],[Menge t P2O5]]/Tabelle111[[#This Row],[Anzahl Lieferscheine]]</f>
        <v>0.1125</v>
      </c>
    </row>
    <row r="5521" spans="1:14" x14ac:dyDescent="0.2">
      <c r="A5521" s="2" t="s">
        <v>34</v>
      </c>
      <c r="B5521" s="2" t="s">
        <v>42</v>
      </c>
      <c r="C5521" s="2" t="s">
        <v>25</v>
      </c>
      <c r="D5521" s="2" t="s">
        <v>25</v>
      </c>
      <c r="E5521" s="2" t="s">
        <v>26</v>
      </c>
      <c r="F5521" s="2" t="s">
        <v>61</v>
      </c>
      <c r="G5521" s="1">
        <v>2281.75</v>
      </c>
      <c r="H5521" s="1">
        <v>1406.05</v>
      </c>
      <c r="I5521" s="4">
        <v>4</v>
      </c>
      <c r="J5521" s="2" t="s">
        <v>70</v>
      </c>
      <c r="K5521" s="1">
        <f>Tabelle111[[#This Row],[Menge kg Nges]]/1000</f>
        <v>2.2817500000000002</v>
      </c>
      <c r="L5521" s="1">
        <f>Tabelle111[[#This Row],[Menge kg P2O5]]/1000</f>
        <v>1.40605</v>
      </c>
      <c r="M5521" s="1">
        <f>Tabelle111[[#This Row],[Menge t Nges]]/Tabelle111[[#This Row],[Anzahl Lieferscheine]]</f>
        <v>0.57043750000000004</v>
      </c>
      <c r="N5521" s="1">
        <f>Tabelle111[[#This Row],[Menge t P2O5]]/Tabelle111[[#This Row],[Anzahl Lieferscheine]]</f>
        <v>0.35151250000000001</v>
      </c>
    </row>
    <row r="5522" spans="1:14" x14ac:dyDescent="0.2">
      <c r="A5522" s="2" t="s">
        <v>34</v>
      </c>
      <c r="B5522" s="2" t="s">
        <v>42</v>
      </c>
      <c r="C5522" s="2" t="s">
        <v>63</v>
      </c>
      <c r="D5522" s="2" t="s">
        <v>63</v>
      </c>
      <c r="E5522" s="2" t="s">
        <v>63</v>
      </c>
      <c r="F5522" s="2" t="s">
        <v>61</v>
      </c>
      <c r="G5522" s="1">
        <v>460.35</v>
      </c>
      <c r="H5522" s="1">
        <v>359.91</v>
      </c>
      <c r="I5522" s="4">
        <v>1</v>
      </c>
      <c r="J5522" s="2" t="s">
        <v>70</v>
      </c>
      <c r="K5522" s="1">
        <f>Tabelle111[[#This Row],[Menge kg Nges]]/1000</f>
        <v>0.46035000000000004</v>
      </c>
      <c r="L5522" s="1">
        <f>Tabelle111[[#This Row],[Menge kg P2O5]]/1000</f>
        <v>0.35991000000000001</v>
      </c>
      <c r="M5522" s="1">
        <f>Tabelle111[[#This Row],[Menge t Nges]]/Tabelle111[[#This Row],[Anzahl Lieferscheine]]</f>
        <v>0.46035000000000004</v>
      </c>
      <c r="N5522" s="1">
        <f>Tabelle111[[#This Row],[Menge t P2O5]]/Tabelle111[[#This Row],[Anzahl Lieferscheine]]</f>
        <v>0.35991000000000001</v>
      </c>
    </row>
    <row r="5523" spans="1:14" x14ac:dyDescent="0.2">
      <c r="A5523" s="2" t="s">
        <v>45</v>
      </c>
      <c r="B5523" s="2" t="s">
        <v>27</v>
      </c>
      <c r="C5523" s="2" t="s">
        <v>6</v>
      </c>
      <c r="D5523" s="2" t="s">
        <v>15</v>
      </c>
      <c r="E5523" s="2" t="s">
        <v>18</v>
      </c>
      <c r="F5523" s="2" t="s">
        <v>61</v>
      </c>
      <c r="G5523" s="1">
        <v>1512</v>
      </c>
      <c r="H5523" s="1">
        <v>1224</v>
      </c>
      <c r="I5523" s="4">
        <v>2</v>
      </c>
      <c r="J5523" s="2" t="s">
        <v>70</v>
      </c>
      <c r="K5523" s="1">
        <f>Tabelle111[[#This Row],[Menge kg Nges]]/1000</f>
        <v>1.512</v>
      </c>
      <c r="L5523" s="1">
        <f>Tabelle111[[#This Row],[Menge kg P2O5]]/1000</f>
        <v>1.224</v>
      </c>
      <c r="M5523" s="1">
        <f>Tabelle111[[#This Row],[Menge t Nges]]/Tabelle111[[#This Row],[Anzahl Lieferscheine]]</f>
        <v>0.75600000000000001</v>
      </c>
      <c r="N5523" s="1">
        <f>Tabelle111[[#This Row],[Menge t P2O5]]/Tabelle111[[#This Row],[Anzahl Lieferscheine]]</f>
        <v>0.61199999999999999</v>
      </c>
    </row>
    <row r="5524" spans="1:14" x14ac:dyDescent="0.2">
      <c r="A5524" s="2" t="s">
        <v>45</v>
      </c>
      <c r="B5524" s="2" t="s">
        <v>27</v>
      </c>
      <c r="C5524" s="2" t="s">
        <v>6</v>
      </c>
      <c r="D5524" s="2" t="s">
        <v>15</v>
      </c>
      <c r="E5524" s="2" t="s">
        <v>21</v>
      </c>
      <c r="F5524" s="2" t="s">
        <v>61</v>
      </c>
      <c r="G5524" s="1">
        <v>288</v>
      </c>
      <c r="H5524" s="1">
        <v>153</v>
      </c>
      <c r="I5524" s="4">
        <v>1</v>
      </c>
      <c r="J5524" s="2" t="s">
        <v>70</v>
      </c>
      <c r="K5524" s="1">
        <f>Tabelle111[[#This Row],[Menge kg Nges]]/1000</f>
        <v>0.28799999999999998</v>
      </c>
      <c r="L5524" s="1">
        <f>Tabelle111[[#This Row],[Menge kg P2O5]]/1000</f>
        <v>0.153</v>
      </c>
      <c r="M5524" s="1">
        <f>Tabelle111[[#This Row],[Menge t Nges]]/Tabelle111[[#This Row],[Anzahl Lieferscheine]]</f>
        <v>0.28799999999999998</v>
      </c>
      <c r="N5524" s="1">
        <f>Tabelle111[[#This Row],[Menge t P2O5]]/Tabelle111[[#This Row],[Anzahl Lieferscheine]]</f>
        <v>0.153</v>
      </c>
    </row>
    <row r="5525" spans="1:14" x14ac:dyDescent="0.2">
      <c r="A5525" s="2" t="s">
        <v>45</v>
      </c>
      <c r="B5525" s="2" t="s">
        <v>27</v>
      </c>
      <c r="C5525" s="2" t="s">
        <v>25</v>
      </c>
      <c r="D5525" s="2" t="s">
        <v>25</v>
      </c>
      <c r="E5525" s="2" t="s">
        <v>26</v>
      </c>
      <c r="F5525" s="2" t="s">
        <v>61</v>
      </c>
      <c r="G5525" s="1">
        <v>1246.3799999999999</v>
      </c>
      <c r="H5525" s="1">
        <v>1003.34</v>
      </c>
      <c r="I5525" s="4">
        <v>4</v>
      </c>
      <c r="J5525" s="2" t="s">
        <v>70</v>
      </c>
      <c r="K5525" s="1">
        <f>Tabelle111[[#This Row],[Menge kg Nges]]/1000</f>
        <v>1.2463799999999998</v>
      </c>
      <c r="L5525" s="1">
        <f>Tabelle111[[#This Row],[Menge kg P2O5]]/1000</f>
        <v>1.0033400000000001</v>
      </c>
      <c r="M5525" s="1">
        <f>Tabelle111[[#This Row],[Menge t Nges]]/Tabelle111[[#This Row],[Anzahl Lieferscheine]]</f>
        <v>0.31159499999999996</v>
      </c>
      <c r="N5525" s="1">
        <f>Tabelle111[[#This Row],[Menge t P2O5]]/Tabelle111[[#This Row],[Anzahl Lieferscheine]]</f>
        <v>0.25083500000000003</v>
      </c>
    </row>
    <row r="5526" spans="1:14" x14ac:dyDescent="0.2">
      <c r="A5526" s="2" t="s">
        <v>45</v>
      </c>
      <c r="B5526" s="2" t="s">
        <v>46</v>
      </c>
      <c r="C5526" s="2" t="s">
        <v>25</v>
      </c>
      <c r="D5526" s="2" t="s">
        <v>25</v>
      </c>
      <c r="E5526" s="2" t="s">
        <v>26</v>
      </c>
      <c r="F5526" s="2" t="s">
        <v>61</v>
      </c>
      <c r="G5526" s="1">
        <v>1068.6500000000001</v>
      </c>
      <c r="H5526" s="1">
        <v>851.43000000000006</v>
      </c>
      <c r="I5526" s="4">
        <v>8</v>
      </c>
      <c r="J5526" s="2" t="s">
        <v>70</v>
      </c>
      <c r="K5526" s="1">
        <f>Tabelle111[[#This Row],[Menge kg Nges]]/1000</f>
        <v>1.0686500000000001</v>
      </c>
      <c r="L5526" s="1">
        <f>Tabelle111[[#This Row],[Menge kg P2O5]]/1000</f>
        <v>0.85143000000000002</v>
      </c>
      <c r="M5526" s="1">
        <f>Tabelle111[[#This Row],[Menge t Nges]]/Tabelle111[[#This Row],[Anzahl Lieferscheine]]</f>
        <v>0.13358125000000001</v>
      </c>
      <c r="N5526" s="1">
        <f>Tabelle111[[#This Row],[Menge t P2O5]]/Tabelle111[[#This Row],[Anzahl Lieferscheine]]</f>
        <v>0.10642875</v>
      </c>
    </row>
    <row r="5527" spans="1:14" x14ac:dyDescent="0.2">
      <c r="A5527" s="2" t="s">
        <v>45</v>
      </c>
      <c r="B5527" s="2" t="s">
        <v>45</v>
      </c>
      <c r="C5527" s="2" t="s">
        <v>6</v>
      </c>
      <c r="D5527" s="2" t="s">
        <v>7</v>
      </c>
      <c r="E5527" s="2" t="s">
        <v>9</v>
      </c>
      <c r="F5527" s="2" t="s">
        <v>61</v>
      </c>
      <c r="G5527" s="1">
        <v>50578.920000000013</v>
      </c>
      <c r="H5527" s="1">
        <v>20725.840000000004</v>
      </c>
      <c r="I5527" s="4">
        <v>35</v>
      </c>
      <c r="J5527" s="2" t="s">
        <v>70</v>
      </c>
      <c r="K5527" s="1">
        <f>Tabelle111[[#This Row],[Menge kg Nges]]/1000</f>
        <v>50.578920000000011</v>
      </c>
      <c r="L5527" s="1">
        <f>Tabelle111[[#This Row],[Menge kg P2O5]]/1000</f>
        <v>20.725840000000005</v>
      </c>
      <c r="M5527" s="1">
        <f>Tabelle111[[#This Row],[Menge t Nges]]/Tabelle111[[#This Row],[Anzahl Lieferscheine]]</f>
        <v>1.4451120000000004</v>
      </c>
      <c r="N5527" s="1">
        <f>Tabelle111[[#This Row],[Menge t P2O5]]/Tabelle111[[#This Row],[Anzahl Lieferscheine]]</f>
        <v>0.59216685714285733</v>
      </c>
    </row>
    <row r="5528" spans="1:14" x14ac:dyDescent="0.2">
      <c r="A5528" s="2" t="s">
        <v>45</v>
      </c>
      <c r="B5528" s="2" t="s">
        <v>45</v>
      </c>
      <c r="C5528" s="2" t="s">
        <v>6</v>
      </c>
      <c r="D5528" s="2" t="s">
        <v>7</v>
      </c>
      <c r="E5528" s="2" t="s">
        <v>10</v>
      </c>
      <c r="F5528" s="2" t="s">
        <v>61</v>
      </c>
      <c r="G5528" s="1">
        <v>129</v>
      </c>
      <c r="H5528" s="1">
        <v>51</v>
      </c>
      <c r="I5528" s="4">
        <v>1</v>
      </c>
      <c r="J5528" s="2" t="s">
        <v>70</v>
      </c>
      <c r="K5528" s="1">
        <f>Tabelle111[[#This Row],[Menge kg Nges]]/1000</f>
        <v>0.129</v>
      </c>
      <c r="L5528" s="1">
        <f>Tabelle111[[#This Row],[Menge kg P2O5]]/1000</f>
        <v>5.0999999999999997E-2</v>
      </c>
      <c r="M5528" s="1">
        <f>Tabelle111[[#This Row],[Menge t Nges]]/Tabelle111[[#This Row],[Anzahl Lieferscheine]]</f>
        <v>0.129</v>
      </c>
      <c r="N5528" s="1">
        <f>Tabelle111[[#This Row],[Menge t P2O5]]/Tabelle111[[#This Row],[Anzahl Lieferscheine]]</f>
        <v>5.0999999999999997E-2</v>
      </c>
    </row>
    <row r="5529" spans="1:14" x14ac:dyDescent="0.2">
      <c r="A5529" s="2" t="s">
        <v>45</v>
      </c>
      <c r="B5529" s="2" t="s">
        <v>45</v>
      </c>
      <c r="C5529" s="2" t="s">
        <v>6</v>
      </c>
      <c r="D5529" s="2" t="s">
        <v>7</v>
      </c>
      <c r="E5529" s="2" t="s">
        <v>11</v>
      </c>
      <c r="F5529" s="2" t="s">
        <v>61</v>
      </c>
      <c r="G5529" s="1">
        <v>1686.25</v>
      </c>
      <c r="H5529" s="1">
        <v>1320.02</v>
      </c>
      <c r="I5529" s="4">
        <v>14</v>
      </c>
      <c r="J5529" s="2" t="s">
        <v>70</v>
      </c>
      <c r="K5529" s="1">
        <f>Tabelle111[[#This Row],[Menge kg Nges]]/1000</f>
        <v>1.68625</v>
      </c>
      <c r="L5529" s="1">
        <f>Tabelle111[[#This Row],[Menge kg P2O5]]/1000</f>
        <v>1.32002</v>
      </c>
      <c r="M5529" s="1">
        <f>Tabelle111[[#This Row],[Menge t Nges]]/Tabelle111[[#This Row],[Anzahl Lieferscheine]]</f>
        <v>0.12044642857142858</v>
      </c>
      <c r="N5529" s="1">
        <f>Tabelle111[[#This Row],[Menge t P2O5]]/Tabelle111[[#This Row],[Anzahl Lieferscheine]]</f>
        <v>9.4287142857142861E-2</v>
      </c>
    </row>
    <row r="5530" spans="1:14" x14ac:dyDescent="0.2">
      <c r="A5530" s="2" t="s">
        <v>45</v>
      </c>
      <c r="B5530" s="2" t="s">
        <v>45</v>
      </c>
      <c r="C5530" s="2" t="s">
        <v>6</v>
      </c>
      <c r="D5530" s="2" t="s">
        <v>7</v>
      </c>
      <c r="E5530" s="2" t="s">
        <v>12</v>
      </c>
      <c r="F5530" s="2" t="s">
        <v>61</v>
      </c>
      <c r="G5530" s="1">
        <v>39580.820000000014</v>
      </c>
      <c r="H5530" s="1">
        <v>19952.799999999988</v>
      </c>
      <c r="I5530" s="4">
        <v>154</v>
      </c>
      <c r="J5530" s="2" t="s">
        <v>70</v>
      </c>
      <c r="K5530" s="1">
        <f>Tabelle111[[#This Row],[Menge kg Nges]]/1000</f>
        <v>39.580820000000017</v>
      </c>
      <c r="L5530" s="1">
        <f>Tabelle111[[#This Row],[Menge kg P2O5]]/1000</f>
        <v>19.952799999999989</v>
      </c>
      <c r="M5530" s="1">
        <f>Tabelle111[[#This Row],[Menge t Nges]]/Tabelle111[[#This Row],[Anzahl Lieferscheine]]</f>
        <v>0.2570183116883118</v>
      </c>
      <c r="N5530" s="1">
        <f>Tabelle111[[#This Row],[Menge t P2O5]]/Tabelle111[[#This Row],[Anzahl Lieferscheine]]</f>
        <v>0.1295636363636363</v>
      </c>
    </row>
    <row r="5531" spans="1:14" x14ac:dyDescent="0.2">
      <c r="A5531" s="2" t="s">
        <v>45</v>
      </c>
      <c r="B5531" s="2" t="s">
        <v>45</v>
      </c>
      <c r="C5531" s="2" t="s">
        <v>6</v>
      </c>
      <c r="D5531" s="2" t="s">
        <v>15</v>
      </c>
      <c r="E5531" s="2" t="s">
        <v>17</v>
      </c>
      <c r="F5531" s="2" t="s">
        <v>61</v>
      </c>
      <c r="G5531" s="1">
        <v>300</v>
      </c>
      <c r="H5531" s="1">
        <v>150</v>
      </c>
      <c r="I5531" s="4">
        <v>1</v>
      </c>
      <c r="J5531" s="2" t="s">
        <v>70</v>
      </c>
      <c r="K5531" s="1">
        <f>Tabelle111[[#This Row],[Menge kg Nges]]/1000</f>
        <v>0.3</v>
      </c>
      <c r="L5531" s="1">
        <f>Tabelle111[[#This Row],[Menge kg P2O5]]/1000</f>
        <v>0.15</v>
      </c>
      <c r="M5531" s="1">
        <f>Tabelle111[[#This Row],[Menge t Nges]]/Tabelle111[[#This Row],[Anzahl Lieferscheine]]</f>
        <v>0.3</v>
      </c>
      <c r="N5531" s="1">
        <f>Tabelle111[[#This Row],[Menge t P2O5]]/Tabelle111[[#This Row],[Anzahl Lieferscheine]]</f>
        <v>0.15</v>
      </c>
    </row>
    <row r="5532" spans="1:14" x14ac:dyDescent="0.2">
      <c r="A5532" s="2" t="s">
        <v>45</v>
      </c>
      <c r="B5532" s="2" t="s">
        <v>45</v>
      </c>
      <c r="C5532" s="2" t="s">
        <v>6</v>
      </c>
      <c r="D5532" s="2" t="s">
        <v>15</v>
      </c>
      <c r="E5532" s="2" t="s">
        <v>18</v>
      </c>
      <c r="F5532" s="2" t="s">
        <v>61</v>
      </c>
      <c r="G5532" s="1">
        <v>7379.4</v>
      </c>
      <c r="H5532" s="1">
        <v>5973.8000000000011</v>
      </c>
      <c r="I5532" s="4">
        <v>15</v>
      </c>
      <c r="J5532" s="2" t="s">
        <v>70</v>
      </c>
      <c r="K5532" s="1">
        <f>Tabelle111[[#This Row],[Menge kg Nges]]/1000</f>
        <v>7.3793999999999995</v>
      </c>
      <c r="L5532" s="1">
        <f>Tabelle111[[#This Row],[Menge kg P2O5]]/1000</f>
        <v>5.9738000000000007</v>
      </c>
      <c r="M5532" s="1">
        <f>Tabelle111[[#This Row],[Menge t Nges]]/Tabelle111[[#This Row],[Anzahl Lieferscheine]]</f>
        <v>0.49195999999999995</v>
      </c>
      <c r="N5532" s="1">
        <f>Tabelle111[[#This Row],[Menge t P2O5]]/Tabelle111[[#This Row],[Anzahl Lieferscheine]]</f>
        <v>0.3982533333333334</v>
      </c>
    </row>
    <row r="5533" spans="1:14" x14ac:dyDescent="0.2">
      <c r="A5533" s="2" t="s">
        <v>45</v>
      </c>
      <c r="B5533" s="2" t="s">
        <v>45</v>
      </c>
      <c r="C5533" s="2" t="s">
        <v>6</v>
      </c>
      <c r="D5533" s="2" t="s">
        <v>15</v>
      </c>
      <c r="E5533" s="2" t="s">
        <v>20</v>
      </c>
      <c r="F5533" s="2" t="s">
        <v>61</v>
      </c>
      <c r="G5533" s="1">
        <v>440</v>
      </c>
      <c r="H5533" s="1">
        <v>250</v>
      </c>
      <c r="I5533" s="4">
        <v>1</v>
      </c>
      <c r="J5533" s="2" t="s">
        <v>70</v>
      </c>
      <c r="K5533" s="1">
        <f>Tabelle111[[#This Row],[Menge kg Nges]]/1000</f>
        <v>0.44</v>
      </c>
      <c r="L5533" s="1">
        <f>Tabelle111[[#This Row],[Menge kg P2O5]]/1000</f>
        <v>0.25</v>
      </c>
      <c r="M5533" s="1">
        <f>Tabelle111[[#This Row],[Menge t Nges]]/Tabelle111[[#This Row],[Anzahl Lieferscheine]]</f>
        <v>0.44</v>
      </c>
      <c r="N5533" s="1">
        <f>Tabelle111[[#This Row],[Menge t P2O5]]/Tabelle111[[#This Row],[Anzahl Lieferscheine]]</f>
        <v>0.25</v>
      </c>
    </row>
    <row r="5534" spans="1:14" x14ac:dyDescent="0.2">
      <c r="A5534" s="2" t="s">
        <v>45</v>
      </c>
      <c r="B5534" s="2" t="s">
        <v>45</v>
      </c>
      <c r="C5534" s="2" t="s">
        <v>6</v>
      </c>
      <c r="D5534" s="2" t="s">
        <v>15</v>
      </c>
      <c r="E5534" s="2" t="s">
        <v>21</v>
      </c>
      <c r="F5534" s="2" t="s">
        <v>61</v>
      </c>
      <c r="G5534" s="1">
        <v>2304</v>
      </c>
      <c r="H5534" s="1">
        <v>1224</v>
      </c>
      <c r="I5534" s="4">
        <v>6</v>
      </c>
      <c r="J5534" s="2" t="s">
        <v>70</v>
      </c>
      <c r="K5534" s="1">
        <f>Tabelle111[[#This Row],[Menge kg Nges]]/1000</f>
        <v>2.3039999999999998</v>
      </c>
      <c r="L5534" s="1">
        <f>Tabelle111[[#This Row],[Menge kg P2O5]]/1000</f>
        <v>1.224</v>
      </c>
      <c r="M5534" s="1">
        <f>Tabelle111[[#This Row],[Menge t Nges]]/Tabelle111[[#This Row],[Anzahl Lieferscheine]]</f>
        <v>0.38399999999999995</v>
      </c>
      <c r="N5534" s="1">
        <f>Tabelle111[[#This Row],[Menge t P2O5]]/Tabelle111[[#This Row],[Anzahl Lieferscheine]]</f>
        <v>0.20399999999999999</v>
      </c>
    </row>
    <row r="5535" spans="1:14" x14ac:dyDescent="0.2">
      <c r="A5535" s="2" t="s">
        <v>45</v>
      </c>
      <c r="B5535" s="2" t="s">
        <v>45</v>
      </c>
      <c r="C5535" s="2" t="s">
        <v>6</v>
      </c>
      <c r="D5535" s="2" t="s">
        <v>15</v>
      </c>
      <c r="E5535" s="2" t="s">
        <v>9</v>
      </c>
      <c r="F5535" s="2" t="s">
        <v>61</v>
      </c>
      <c r="G5535" s="1">
        <v>2112.5</v>
      </c>
      <c r="H5535" s="1">
        <v>1406.25</v>
      </c>
      <c r="I5535" s="4">
        <v>6</v>
      </c>
      <c r="J5535" s="2" t="s">
        <v>70</v>
      </c>
      <c r="K5535" s="1">
        <f>Tabelle111[[#This Row],[Menge kg Nges]]/1000</f>
        <v>2.1124999999999998</v>
      </c>
      <c r="L5535" s="1">
        <f>Tabelle111[[#This Row],[Menge kg P2O5]]/1000</f>
        <v>1.40625</v>
      </c>
      <c r="M5535" s="1">
        <f>Tabelle111[[#This Row],[Menge t Nges]]/Tabelle111[[#This Row],[Anzahl Lieferscheine]]</f>
        <v>0.3520833333333333</v>
      </c>
      <c r="N5535" s="1">
        <f>Tabelle111[[#This Row],[Menge t P2O5]]/Tabelle111[[#This Row],[Anzahl Lieferscheine]]</f>
        <v>0.234375</v>
      </c>
    </row>
    <row r="5536" spans="1:14" x14ac:dyDescent="0.2">
      <c r="A5536" s="2" t="s">
        <v>45</v>
      </c>
      <c r="B5536" s="2" t="s">
        <v>45</v>
      </c>
      <c r="C5536" s="2" t="s">
        <v>6</v>
      </c>
      <c r="D5536" s="2" t="s">
        <v>15</v>
      </c>
      <c r="E5536" s="2" t="s">
        <v>10</v>
      </c>
      <c r="F5536" s="2" t="s">
        <v>61</v>
      </c>
      <c r="G5536" s="1">
        <v>462</v>
      </c>
      <c r="H5536" s="1">
        <v>147</v>
      </c>
      <c r="I5536" s="4">
        <v>2</v>
      </c>
      <c r="J5536" s="2" t="s">
        <v>70</v>
      </c>
      <c r="K5536" s="1">
        <f>Tabelle111[[#This Row],[Menge kg Nges]]/1000</f>
        <v>0.46200000000000002</v>
      </c>
      <c r="L5536" s="1">
        <f>Tabelle111[[#This Row],[Menge kg P2O5]]/1000</f>
        <v>0.14699999999999999</v>
      </c>
      <c r="M5536" s="1">
        <f>Tabelle111[[#This Row],[Menge t Nges]]/Tabelle111[[#This Row],[Anzahl Lieferscheine]]</f>
        <v>0.23100000000000001</v>
      </c>
      <c r="N5536" s="1">
        <f>Tabelle111[[#This Row],[Menge t P2O5]]/Tabelle111[[#This Row],[Anzahl Lieferscheine]]</f>
        <v>7.3499999999999996E-2</v>
      </c>
    </row>
    <row r="5537" spans="1:14" x14ac:dyDescent="0.2">
      <c r="A5537" s="2" t="s">
        <v>45</v>
      </c>
      <c r="B5537" s="2" t="s">
        <v>45</v>
      </c>
      <c r="C5537" s="2" t="s">
        <v>25</v>
      </c>
      <c r="D5537" s="2" t="s">
        <v>25</v>
      </c>
      <c r="E5537" s="2" t="s">
        <v>26</v>
      </c>
      <c r="F5537" s="2" t="s">
        <v>61</v>
      </c>
      <c r="G5537" s="1">
        <v>76511.000000000015</v>
      </c>
      <c r="H5537" s="1">
        <v>35647.030000000006</v>
      </c>
      <c r="I5537" s="4">
        <v>82</v>
      </c>
      <c r="J5537" s="2" t="s">
        <v>70</v>
      </c>
      <c r="K5537" s="1">
        <f>Tabelle111[[#This Row],[Menge kg Nges]]/1000</f>
        <v>76.51100000000001</v>
      </c>
      <c r="L5537" s="1">
        <f>Tabelle111[[#This Row],[Menge kg P2O5]]/1000</f>
        <v>35.647030000000008</v>
      </c>
      <c r="M5537" s="1">
        <f>Tabelle111[[#This Row],[Menge t Nges]]/Tabelle111[[#This Row],[Anzahl Lieferscheine]]</f>
        <v>0.9330609756097562</v>
      </c>
      <c r="N5537" s="1">
        <f>Tabelle111[[#This Row],[Menge t P2O5]]/Tabelle111[[#This Row],[Anzahl Lieferscheine]]</f>
        <v>0.43471987804878059</v>
      </c>
    </row>
    <row r="5538" spans="1:14" x14ac:dyDescent="0.2">
      <c r="A5538" s="2" t="s">
        <v>45</v>
      </c>
      <c r="B5538" s="2" t="s">
        <v>28</v>
      </c>
      <c r="C5538" s="2" t="s">
        <v>6</v>
      </c>
      <c r="D5538" s="2" t="s">
        <v>15</v>
      </c>
      <c r="E5538" s="2" t="s">
        <v>9</v>
      </c>
      <c r="F5538" s="2" t="s">
        <v>61</v>
      </c>
      <c r="G5538" s="1">
        <v>676</v>
      </c>
      <c r="H5538" s="1">
        <v>450</v>
      </c>
      <c r="I5538" s="4">
        <v>1</v>
      </c>
      <c r="J5538" s="2" t="s">
        <v>70</v>
      </c>
      <c r="K5538" s="1">
        <f>Tabelle111[[#This Row],[Menge kg Nges]]/1000</f>
        <v>0.67600000000000005</v>
      </c>
      <c r="L5538" s="1">
        <f>Tabelle111[[#This Row],[Menge kg P2O5]]/1000</f>
        <v>0.45</v>
      </c>
      <c r="M5538" s="1">
        <f>Tabelle111[[#This Row],[Menge t Nges]]/Tabelle111[[#This Row],[Anzahl Lieferscheine]]</f>
        <v>0.67600000000000005</v>
      </c>
      <c r="N5538" s="1">
        <f>Tabelle111[[#This Row],[Menge t P2O5]]/Tabelle111[[#This Row],[Anzahl Lieferscheine]]</f>
        <v>0.45</v>
      </c>
    </row>
    <row r="5539" spans="1:14" x14ac:dyDescent="0.2">
      <c r="A5539" s="2" t="s">
        <v>45</v>
      </c>
      <c r="B5539" s="2" t="s">
        <v>28</v>
      </c>
      <c r="C5539" s="2" t="s">
        <v>25</v>
      </c>
      <c r="D5539" s="2" t="s">
        <v>25</v>
      </c>
      <c r="E5539" s="2" t="s">
        <v>26</v>
      </c>
      <c r="F5539" s="2" t="s">
        <v>61</v>
      </c>
      <c r="G5539" s="1">
        <v>1951.77</v>
      </c>
      <c r="H5539" s="1">
        <v>731.87</v>
      </c>
      <c r="I5539" s="4">
        <v>2</v>
      </c>
      <c r="J5539" s="2" t="s">
        <v>70</v>
      </c>
      <c r="K5539" s="1">
        <f>Tabelle111[[#This Row],[Menge kg Nges]]/1000</f>
        <v>1.95177</v>
      </c>
      <c r="L5539" s="1">
        <f>Tabelle111[[#This Row],[Menge kg P2O5]]/1000</f>
        <v>0.73187000000000002</v>
      </c>
      <c r="M5539" s="1">
        <f>Tabelle111[[#This Row],[Menge t Nges]]/Tabelle111[[#This Row],[Anzahl Lieferscheine]]</f>
        <v>0.975885</v>
      </c>
      <c r="N5539" s="1">
        <f>Tabelle111[[#This Row],[Menge t P2O5]]/Tabelle111[[#This Row],[Anzahl Lieferscheine]]</f>
        <v>0.36593500000000001</v>
      </c>
    </row>
    <row r="5540" spans="1:14" x14ac:dyDescent="0.2">
      <c r="A5540" s="2" t="s">
        <v>51</v>
      </c>
      <c r="B5540" s="2" t="s">
        <v>32</v>
      </c>
      <c r="C5540" s="2" t="s">
        <v>6</v>
      </c>
      <c r="D5540" s="2" t="s">
        <v>7</v>
      </c>
      <c r="E5540" s="2" t="s">
        <v>12</v>
      </c>
      <c r="F5540" s="2" t="s">
        <v>61</v>
      </c>
      <c r="G5540" s="1">
        <v>413.09999999999997</v>
      </c>
      <c r="H5540" s="1">
        <v>178.2</v>
      </c>
      <c r="I5540" s="4">
        <v>2</v>
      </c>
      <c r="J5540" s="2" t="s">
        <v>70</v>
      </c>
      <c r="K5540" s="1">
        <f>Tabelle111[[#This Row],[Menge kg Nges]]/1000</f>
        <v>0.41309999999999997</v>
      </c>
      <c r="L5540" s="1">
        <f>Tabelle111[[#This Row],[Menge kg P2O5]]/1000</f>
        <v>0.1782</v>
      </c>
      <c r="M5540" s="1">
        <f>Tabelle111[[#This Row],[Menge t Nges]]/Tabelle111[[#This Row],[Anzahl Lieferscheine]]</f>
        <v>0.20654999999999998</v>
      </c>
      <c r="N5540" s="1">
        <f>Tabelle111[[#This Row],[Menge t P2O5]]/Tabelle111[[#This Row],[Anzahl Lieferscheine]]</f>
        <v>8.9099999999999999E-2</v>
      </c>
    </row>
    <row r="5541" spans="1:14" x14ac:dyDescent="0.2">
      <c r="A5541" s="2" t="s">
        <v>51</v>
      </c>
      <c r="B5541" s="2" t="s">
        <v>32</v>
      </c>
      <c r="C5541" s="2" t="s">
        <v>6</v>
      </c>
      <c r="D5541" s="2" t="s">
        <v>15</v>
      </c>
      <c r="E5541" s="2" t="s">
        <v>18</v>
      </c>
      <c r="F5541" s="2" t="s">
        <v>61</v>
      </c>
      <c r="G5541" s="1">
        <v>889</v>
      </c>
      <c r="H5541" s="1">
        <v>673.2</v>
      </c>
      <c r="I5541" s="4">
        <v>3</v>
      </c>
      <c r="J5541" s="2" t="s">
        <v>70</v>
      </c>
      <c r="K5541" s="1">
        <f>Tabelle111[[#This Row],[Menge kg Nges]]/1000</f>
        <v>0.88900000000000001</v>
      </c>
      <c r="L5541" s="1">
        <f>Tabelle111[[#This Row],[Menge kg P2O5]]/1000</f>
        <v>0.67320000000000002</v>
      </c>
      <c r="M5541" s="1">
        <f>Tabelle111[[#This Row],[Menge t Nges]]/Tabelle111[[#This Row],[Anzahl Lieferscheine]]</f>
        <v>0.29633333333333334</v>
      </c>
      <c r="N5541" s="1">
        <f>Tabelle111[[#This Row],[Menge t P2O5]]/Tabelle111[[#This Row],[Anzahl Lieferscheine]]</f>
        <v>0.22440000000000002</v>
      </c>
    </row>
    <row r="5542" spans="1:14" x14ac:dyDescent="0.2">
      <c r="A5542" s="2" t="s">
        <v>51</v>
      </c>
      <c r="B5542" s="2" t="s">
        <v>27</v>
      </c>
      <c r="C5542" s="2" t="s">
        <v>6</v>
      </c>
      <c r="D5542" s="2" t="s">
        <v>15</v>
      </c>
      <c r="E5542" s="2" t="s">
        <v>18</v>
      </c>
      <c r="F5542" s="2" t="s">
        <v>61</v>
      </c>
      <c r="G5542" s="1">
        <v>848</v>
      </c>
      <c r="H5542" s="1">
        <v>556.79999999999995</v>
      </c>
      <c r="I5542" s="4">
        <v>2</v>
      </c>
      <c r="J5542" s="2" t="s">
        <v>70</v>
      </c>
      <c r="K5542" s="1">
        <f>Tabelle111[[#This Row],[Menge kg Nges]]/1000</f>
        <v>0.84799999999999998</v>
      </c>
      <c r="L5542" s="1">
        <f>Tabelle111[[#This Row],[Menge kg P2O5]]/1000</f>
        <v>0.55679999999999996</v>
      </c>
      <c r="M5542" s="1">
        <f>Tabelle111[[#This Row],[Menge t Nges]]/Tabelle111[[#This Row],[Anzahl Lieferscheine]]</f>
        <v>0.42399999999999999</v>
      </c>
      <c r="N5542" s="1">
        <f>Tabelle111[[#This Row],[Menge t P2O5]]/Tabelle111[[#This Row],[Anzahl Lieferscheine]]</f>
        <v>0.27839999999999998</v>
      </c>
    </row>
    <row r="5543" spans="1:14" x14ac:dyDescent="0.2">
      <c r="A5543" s="2" t="s">
        <v>51</v>
      </c>
      <c r="B5543" s="2" t="s">
        <v>34</v>
      </c>
      <c r="C5543" s="2" t="s">
        <v>6</v>
      </c>
      <c r="D5543" s="2" t="s">
        <v>15</v>
      </c>
      <c r="E5543" s="2" t="s">
        <v>8</v>
      </c>
      <c r="F5543" s="2" t="s">
        <v>61</v>
      </c>
      <c r="G5543" s="1">
        <v>68.400000000000006</v>
      </c>
      <c r="H5543" s="1">
        <v>49.36</v>
      </c>
      <c r="I5543" s="4">
        <v>1</v>
      </c>
      <c r="J5543" s="2" t="s">
        <v>70</v>
      </c>
      <c r="K5543" s="1">
        <f>Tabelle111[[#This Row],[Menge kg Nges]]/1000</f>
        <v>6.8400000000000002E-2</v>
      </c>
      <c r="L5543" s="1">
        <f>Tabelle111[[#This Row],[Menge kg P2O5]]/1000</f>
        <v>4.9360000000000001E-2</v>
      </c>
      <c r="M5543" s="1">
        <f>Tabelle111[[#This Row],[Menge t Nges]]/Tabelle111[[#This Row],[Anzahl Lieferscheine]]</f>
        <v>6.8400000000000002E-2</v>
      </c>
      <c r="N5543" s="1">
        <f>Tabelle111[[#This Row],[Menge t P2O5]]/Tabelle111[[#This Row],[Anzahl Lieferscheine]]</f>
        <v>4.9360000000000001E-2</v>
      </c>
    </row>
    <row r="5544" spans="1:14" x14ac:dyDescent="0.2">
      <c r="A5544" s="2" t="s">
        <v>51</v>
      </c>
      <c r="B5544" s="2" t="s">
        <v>34</v>
      </c>
      <c r="C5544" s="2" t="s">
        <v>6</v>
      </c>
      <c r="D5544" s="2" t="s">
        <v>15</v>
      </c>
      <c r="E5544" s="2" t="s">
        <v>20</v>
      </c>
      <c r="F5544" s="2" t="s">
        <v>61</v>
      </c>
      <c r="G5544" s="1">
        <v>181.4</v>
      </c>
      <c r="H5544" s="1">
        <v>137.19999999999999</v>
      </c>
      <c r="I5544" s="4">
        <v>2</v>
      </c>
      <c r="J5544" s="2" t="s">
        <v>70</v>
      </c>
      <c r="K5544" s="1">
        <f>Tabelle111[[#This Row],[Menge kg Nges]]/1000</f>
        <v>0.18140000000000001</v>
      </c>
      <c r="L5544" s="1">
        <f>Tabelle111[[#This Row],[Menge kg P2O5]]/1000</f>
        <v>0.13719999999999999</v>
      </c>
      <c r="M5544" s="1">
        <f>Tabelle111[[#This Row],[Menge t Nges]]/Tabelle111[[#This Row],[Anzahl Lieferscheine]]</f>
        <v>9.0700000000000003E-2</v>
      </c>
      <c r="N5544" s="1">
        <f>Tabelle111[[#This Row],[Menge t P2O5]]/Tabelle111[[#This Row],[Anzahl Lieferscheine]]</f>
        <v>6.8599999999999994E-2</v>
      </c>
    </row>
    <row r="5545" spans="1:14" x14ac:dyDescent="0.2">
      <c r="A5545" s="2" t="s">
        <v>51</v>
      </c>
      <c r="B5545" s="2" t="s">
        <v>51</v>
      </c>
      <c r="C5545" s="2" t="s">
        <v>6</v>
      </c>
      <c r="D5545" s="2" t="s">
        <v>30</v>
      </c>
      <c r="E5545" s="2" t="s">
        <v>26</v>
      </c>
      <c r="F5545" s="2" t="s">
        <v>61</v>
      </c>
      <c r="G5545" s="1">
        <v>524.70000000000005</v>
      </c>
      <c r="H5545" s="1">
        <v>207.9</v>
      </c>
      <c r="I5545" s="4">
        <v>2</v>
      </c>
      <c r="J5545" s="2" t="s">
        <v>70</v>
      </c>
      <c r="K5545" s="1">
        <f>Tabelle111[[#This Row],[Menge kg Nges]]/1000</f>
        <v>0.52470000000000006</v>
      </c>
      <c r="L5545" s="1">
        <f>Tabelle111[[#This Row],[Menge kg P2O5]]/1000</f>
        <v>0.2079</v>
      </c>
      <c r="M5545" s="1">
        <f>Tabelle111[[#This Row],[Menge t Nges]]/Tabelle111[[#This Row],[Anzahl Lieferscheine]]</f>
        <v>0.26235000000000003</v>
      </c>
      <c r="N5545" s="1">
        <f>Tabelle111[[#This Row],[Menge t P2O5]]/Tabelle111[[#This Row],[Anzahl Lieferscheine]]</f>
        <v>0.10395</v>
      </c>
    </row>
    <row r="5546" spans="1:14" x14ac:dyDescent="0.2">
      <c r="A5546" s="2" t="s">
        <v>51</v>
      </c>
      <c r="B5546" s="2" t="s">
        <v>51</v>
      </c>
      <c r="C5546" s="2" t="s">
        <v>6</v>
      </c>
      <c r="D5546" s="2" t="s">
        <v>7</v>
      </c>
      <c r="E5546" s="2" t="s">
        <v>8</v>
      </c>
      <c r="F5546" s="2" t="s">
        <v>61</v>
      </c>
      <c r="G5546" s="1">
        <v>1113.5999999999999</v>
      </c>
      <c r="H5546" s="1">
        <v>464</v>
      </c>
      <c r="I5546" s="4">
        <v>4</v>
      </c>
      <c r="J5546" s="2" t="s">
        <v>70</v>
      </c>
      <c r="K5546" s="1">
        <f>Tabelle111[[#This Row],[Menge kg Nges]]/1000</f>
        <v>1.1135999999999999</v>
      </c>
      <c r="L5546" s="1">
        <f>Tabelle111[[#This Row],[Menge kg P2O5]]/1000</f>
        <v>0.46400000000000002</v>
      </c>
      <c r="M5546" s="1">
        <f>Tabelle111[[#This Row],[Menge t Nges]]/Tabelle111[[#This Row],[Anzahl Lieferscheine]]</f>
        <v>0.27839999999999998</v>
      </c>
      <c r="N5546" s="1">
        <f>Tabelle111[[#This Row],[Menge t P2O5]]/Tabelle111[[#This Row],[Anzahl Lieferscheine]]</f>
        <v>0.11600000000000001</v>
      </c>
    </row>
    <row r="5547" spans="1:14" x14ac:dyDescent="0.2">
      <c r="A5547" s="2" t="s">
        <v>51</v>
      </c>
      <c r="B5547" s="2" t="s">
        <v>51</v>
      </c>
      <c r="C5547" s="2" t="s">
        <v>6</v>
      </c>
      <c r="D5547" s="2" t="s">
        <v>7</v>
      </c>
      <c r="E5547" s="2" t="s">
        <v>9</v>
      </c>
      <c r="F5547" s="2" t="s">
        <v>61</v>
      </c>
      <c r="G5547" s="1">
        <v>706</v>
      </c>
      <c r="H5547" s="1">
        <v>287</v>
      </c>
      <c r="I5547" s="4">
        <v>5</v>
      </c>
      <c r="J5547" s="2" t="s">
        <v>70</v>
      </c>
      <c r="K5547" s="1">
        <f>Tabelle111[[#This Row],[Menge kg Nges]]/1000</f>
        <v>0.70599999999999996</v>
      </c>
      <c r="L5547" s="1">
        <f>Tabelle111[[#This Row],[Menge kg P2O5]]/1000</f>
        <v>0.28699999999999998</v>
      </c>
      <c r="M5547" s="1">
        <f>Tabelle111[[#This Row],[Menge t Nges]]/Tabelle111[[#This Row],[Anzahl Lieferscheine]]</f>
        <v>0.14119999999999999</v>
      </c>
      <c r="N5547" s="1">
        <f>Tabelle111[[#This Row],[Menge t P2O5]]/Tabelle111[[#This Row],[Anzahl Lieferscheine]]</f>
        <v>5.7399999999999993E-2</v>
      </c>
    </row>
    <row r="5548" spans="1:14" x14ac:dyDescent="0.2">
      <c r="A5548" s="2" t="s">
        <v>51</v>
      </c>
      <c r="B5548" s="2" t="s">
        <v>51</v>
      </c>
      <c r="C5548" s="2" t="s">
        <v>6</v>
      </c>
      <c r="D5548" s="2" t="s">
        <v>7</v>
      </c>
      <c r="E5548" s="2" t="s">
        <v>11</v>
      </c>
      <c r="F5548" s="2" t="s">
        <v>61</v>
      </c>
      <c r="G5548" s="1">
        <v>8222.130000000001</v>
      </c>
      <c r="H5548" s="1">
        <v>3412.8500000000004</v>
      </c>
      <c r="I5548" s="4">
        <v>42</v>
      </c>
      <c r="J5548" s="2" t="s">
        <v>70</v>
      </c>
      <c r="K5548" s="1">
        <f>Tabelle111[[#This Row],[Menge kg Nges]]/1000</f>
        <v>8.2221300000000017</v>
      </c>
      <c r="L5548" s="1">
        <f>Tabelle111[[#This Row],[Menge kg P2O5]]/1000</f>
        <v>3.4128500000000002</v>
      </c>
      <c r="M5548" s="1">
        <f>Tabelle111[[#This Row],[Menge t Nges]]/Tabelle111[[#This Row],[Anzahl Lieferscheine]]</f>
        <v>0.19576500000000005</v>
      </c>
      <c r="N5548" s="1">
        <f>Tabelle111[[#This Row],[Menge t P2O5]]/Tabelle111[[#This Row],[Anzahl Lieferscheine]]</f>
        <v>8.1258333333333335E-2</v>
      </c>
    </row>
    <row r="5549" spans="1:14" x14ac:dyDescent="0.2">
      <c r="A5549" s="2" t="s">
        <v>51</v>
      </c>
      <c r="B5549" s="2" t="s">
        <v>51</v>
      </c>
      <c r="C5549" s="2" t="s">
        <v>6</v>
      </c>
      <c r="D5549" s="2" t="s">
        <v>7</v>
      </c>
      <c r="E5549" s="2" t="s">
        <v>12</v>
      </c>
      <c r="F5549" s="2" t="s">
        <v>61</v>
      </c>
      <c r="G5549" s="1">
        <v>23763.259999999995</v>
      </c>
      <c r="H5549" s="1">
        <v>10546.759999999998</v>
      </c>
      <c r="I5549" s="4">
        <v>111</v>
      </c>
      <c r="J5549" s="2" t="s">
        <v>70</v>
      </c>
      <c r="K5549" s="1">
        <f>Tabelle111[[#This Row],[Menge kg Nges]]/1000</f>
        <v>23.763259999999995</v>
      </c>
      <c r="L5549" s="1">
        <f>Tabelle111[[#This Row],[Menge kg P2O5]]/1000</f>
        <v>10.546759999999999</v>
      </c>
      <c r="M5549" s="1">
        <f>Tabelle111[[#This Row],[Menge t Nges]]/Tabelle111[[#This Row],[Anzahl Lieferscheine]]</f>
        <v>0.21408342342342337</v>
      </c>
      <c r="N5549" s="1">
        <f>Tabelle111[[#This Row],[Menge t P2O5]]/Tabelle111[[#This Row],[Anzahl Lieferscheine]]</f>
        <v>9.5015855855855841E-2</v>
      </c>
    </row>
    <row r="5550" spans="1:14" x14ac:dyDescent="0.2">
      <c r="A5550" s="2" t="s">
        <v>51</v>
      </c>
      <c r="B5550" s="2" t="s">
        <v>51</v>
      </c>
      <c r="C5550" s="2" t="s">
        <v>6</v>
      </c>
      <c r="D5550" s="2" t="s">
        <v>7</v>
      </c>
      <c r="E5550" s="2" t="s">
        <v>13</v>
      </c>
      <c r="F5550" s="2" t="s">
        <v>61</v>
      </c>
      <c r="G5550" s="1">
        <v>2261.5499999999997</v>
      </c>
      <c r="H5550" s="1">
        <v>1345.0500000000002</v>
      </c>
      <c r="I5550" s="4">
        <v>18</v>
      </c>
      <c r="J5550" s="2" t="s">
        <v>70</v>
      </c>
      <c r="K5550" s="1">
        <f>Tabelle111[[#This Row],[Menge kg Nges]]/1000</f>
        <v>2.2615499999999997</v>
      </c>
      <c r="L5550" s="1">
        <f>Tabelle111[[#This Row],[Menge kg P2O5]]/1000</f>
        <v>1.3450500000000001</v>
      </c>
      <c r="M5550" s="1">
        <f>Tabelle111[[#This Row],[Menge t Nges]]/Tabelle111[[#This Row],[Anzahl Lieferscheine]]</f>
        <v>0.12564166666666665</v>
      </c>
      <c r="N5550" s="1">
        <f>Tabelle111[[#This Row],[Menge t P2O5]]/Tabelle111[[#This Row],[Anzahl Lieferscheine]]</f>
        <v>7.4725E-2</v>
      </c>
    </row>
    <row r="5551" spans="1:14" x14ac:dyDescent="0.2">
      <c r="A5551" s="2" t="s">
        <v>51</v>
      </c>
      <c r="B5551" s="2" t="s">
        <v>51</v>
      </c>
      <c r="C5551" s="2" t="s">
        <v>6</v>
      </c>
      <c r="D5551" s="2" t="s">
        <v>7</v>
      </c>
      <c r="E5551" s="2" t="s">
        <v>14</v>
      </c>
      <c r="F5551" s="2" t="s">
        <v>61</v>
      </c>
      <c r="G5551" s="1">
        <v>10930.799999999997</v>
      </c>
      <c r="H5551" s="1">
        <v>5121.7</v>
      </c>
      <c r="I5551" s="4">
        <v>37</v>
      </c>
      <c r="J5551" s="2" t="s">
        <v>70</v>
      </c>
      <c r="K5551" s="1">
        <f>Tabelle111[[#This Row],[Menge kg Nges]]/1000</f>
        <v>10.930799999999998</v>
      </c>
      <c r="L5551" s="1">
        <f>Tabelle111[[#This Row],[Menge kg P2O5]]/1000</f>
        <v>5.1216999999999997</v>
      </c>
      <c r="M5551" s="1">
        <f>Tabelle111[[#This Row],[Menge t Nges]]/Tabelle111[[#This Row],[Anzahl Lieferscheine]]</f>
        <v>0.29542702702702694</v>
      </c>
      <c r="N5551" s="1">
        <f>Tabelle111[[#This Row],[Menge t P2O5]]/Tabelle111[[#This Row],[Anzahl Lieferscheine]]</f>
        <v>0.1384243243243243</v>
      </c>
    </row>
    <row r="5552" spans="1:14" x14ac:dyDescent="0.2">
      <c r="A5552" s="2" t="s">
        <v>51</v>
      </c>
      <c r="B5552" s="2" t="s">
        <v>51</v>
      </c>
      <c r="C5552" s="2" t="s">
        <v>6</v>
      </c>
      <c r="D5552" s="2" t="s">
        <v>15</v>
      </c>
      <c r="E5552" s="2" t="s">
        <v>16</v>
      </c>
      <c r="F5552" s="2" t="s">
        <v>61</v>
      </c>
      <c r="G5552" s="1">
        <v>176</v>
      </c>
      <c r="H5552" s="1">
        <v>143</v>
      </c>
      <c r="I5552" s="4">
        <v>1</v>
      </c>
      <c r="J5552" s="2" t="s">
        <v>70</v>
      </c>
      <c r="K5552" s="1">
        <f>Tabelle111[[#This Row],[Menge kg Nges]]/1000</f>
        <v>0.17599999999999999</v>
      </c>
      <c r="L5552" s="1">
        <f>Tabelle111[[#This Row],[Menge kg P2O5]]/1000</f>
        <v>0.14299999999999999</v>
      </c>
      <c r="M5552" s="1">
        <f>Tabelle111[[#This Row],[Menge t Nges]]/Tabelle111[[#This Row],[Anzahl Lieferscheine]]</f>
        <v>0.17599999999999999</v>
      </c>
      <c r="N5552" s="1">
        <f>Tabelle111[[#This Row],[Menge t P2O5]]/Tabelle111[[#This Row],[Anzahl Lieferscheine]]</f>
        <v>0.14299999999999999</v>
      </c>
    </row>
    <row r="5553" spans="1:14" x14ac:dyDescent="0.2">
      <c r="A5553" s="2" t="s">
        <v>51</v>
      </c>
      <c r="B5553" s="2" t="s">
        <v>51</v>
      </c>
      <c r="C5553" s="2" t="s">
        <v>6</v>
      </c>
      <c r="D5553" s="2" t="s">
        <v>15</v>
      </c>
      <c r="E5553" s="2" t="s">
        <v>18</v>
      </c>
      <c r="F5553" s="2" t="s">
        <v>61</v>
      </c>
      <c r="G5553" s="1">
        <v>5343.6600000000026</v>
      </c>
      <c r="H5553" s="1">
        <v>3671.3699999999985</v>
      </c>
      <c r="I5553" s="4">
        <v>50</v>
      </c>
      <c r="J5553" s="2" t="s">
        <v>70</v>
      </c>
      <c r="K5553" s="1">
        <f>Tabelle111[[#This Row],[Menge kg Nges]]/1000</f>
        <v>5.3436600000000025</v>
      </c>
      <c r="L5553" s="1">
        <f>Tabelle111[[#This Row],[Menge kg P2O5]]/1000</f>
        <v>3.6713699999999987</v>
      </c>
      <c r="M5553" s="1">
        <f>Tabelle111[[#This Row],[Menge t Nges]]/Tabelle111[[#This Row],[Anzahl Lieferscheine]]</f>
        <v>0.10687320000000006</v>
      </c>
      <c r="N5553" s="1">
        <f>Tabelle111[[#This Row],[Menge t P2O5]]/Tabelle111[[#This Row],[Anzahl Lieferscheine]]</f>
        <v>7.3427399999999976E-2</v>
      </c>
    </row>
    <row r="5554" spans="1:14" x14ac:dyDescent="0.2">
      <c r="A5554" s="2" t="s">
        <v>51</v>
      </c>
      <c r="B5554" s="2" t="s">
        <v>51</v>
      </c>
      <c r="C5554" s="2" t="s">
        <v>6</v>
      </c>
      <c r="D5554" s="2" t="s">
        <v>15</v>
      </c>
      <c r="E5554" s="2" t="s">
        <v>19</v>
      </c>
      <c r="F5554" s="2" t="s">
        <v>61</v>
      </c>
      <c r="G5554" s="1">
        <v>211.68</v>
      </c>
      <c r="H5554" s="1">
        <v>170.1</v>
      </c>
      <c r="I5554" s="4">
        <v>1</v>
      </c>
      <c r="J5554" s="2" t="s">
        <v>70</v>
      </c>
      <c r="K5554" s="1">
        <f>Tabelle111[[#This Row],[Menge kg Nges]]/1000</f>
        <v>0.21168000000000001</v>
      </c>
      <c r="L5554" s="1">
        <f>Tabelle111[[#This Row],[Menge kg P2O5]]/1000</f>
        <v>0.1701</v>
      </c>
      <c r="M5554" s="1">
        <f>Tabelle111[[#This Row],[Menge t Nges]]/Tabelle111[[#This Row],[Anzahl Lieferscheine]]</f>
        <v>0.21168000000000001</v>
      </c>
      <c r="N5554" s="1">
        <f>Tabelle111[[#This Row],[Menge t P2O5]]/Tabelle111[[#This Row],[Anzahl Lieferscheine]]</f>
        <v>0.1701</v>
      </c>
    </row>
    <row r="5555" spans="1:14" x14ac:dyDescent="0.2">
      <c r="A5555" s="2" t="s">
        <v>51</v>
      </c>
      <c r="B5555" s="2" t="s">
        <v>51</v>
      </c>
      <c r="C5555" s="2" t="s">
        <v>6</v>
      </c>
      <c r="D5555" s="2" t="s">
        <v>15</v>
      </c>
      <c r="E5555" s="2" t="s">
        <v>21</v>
      </c>
      <c r="F5555" s="2" t="s">
        <v>61</v>
      </c>
      <c r="G5555" s="1">
        <v>1414.4</v>
      </c>
      <c r="H5555" s="1">
        <v>832</v>
      </c>
      <c r="I5555" s="4">
        <v>5</v>
      </c>
      <c r="J5555" s="2" t="s">
        <v>70</v>
      </c>
      <c r="K5555" s="1">
        <f>Tabelle111[[#This Row],[Menge kg Nges]]/1000</f>
        <v>1.4144000000000001</v>
      </c>
      <c r="L5555" s="1">
        <f>Tabelle111[[#This Row],[Menge kg P2O5]]/1000</f>
        <v>0.83199999999999996</v>
      </c>
      <c r="M5555" s="1">
        <f>Tabelle111[[#This Row],[Menge t Nges]]/Tabelle111[[#This Row],[Anzahl Lieferscheine]]</f>
        <v>0.28288000000000002</v>
      </c>
      <c r="N5555" s="1">
        <f>Tabelle111[[#This Row],[Menge t P2O5]]/Tabelle111[[#This Row],[Anzahl Lieferscheine]]</f>
        <v>0.16639999999999999</v>
      </c>
    </row>
    <row r="5556" spans="1:14" x14ac:dyDescent="0.2">
      <c r="A5556" s="2" t="s">
        <v>51</v>
      </c>
      <c r="B5556" s="2" t="s">
        <v>51</v>
      </c>
      <c r="C5556" s="2" t="s">
        <v>6</v>
      </c>
      <c r="D5556" s="2" t="s">
        <v>15</v>
      </c>
      <c r="E5556" s="2" t="s">
        <v>10</v>
      </c>
      <c r="F5556" s="2" t="s">
        <v>61</v>
      </c>
      <c r="G5556" s="1">
        <v>210.6</v>
      </c>
      <c r="H5556" s="1">
        <v>89.960000000000008</v>
      </c>
      <c r="I5556" s="4">
        <v>2</v>
      </c>
      <c r="J5556" s="2" t="s">
        <v>70</v>
      </c>
      <c r="K5556" s="1">
        <f>Tabelle111[[#This Row],[Menge kg Nges]]/1000</f>
        <v>0.21059999999999998</v>
      </c>
      <c r="L5556" s="1">
        <f>Tabelle111[[#This Row],[Menge kg P2O5]]/1000</f>
        <v>8.9960000000000012E-2</v>
      </c>
      <c r="M5556" s="1">
        <f>Tabelle111[[#This Row],[Menge t Nges]]/Tabelle111[[#This Row],[Anzahl Lieferscheine]]</f>
        <v>0.10529999999999999</v>
      </c>
      <c r="N5556" s="1">
        <f>Tabelle111[[#This Row],[Menge t P2O5]]/Tabelle111[[#This Row],[Anzahl Lieferscheine]]</f>
        <v>4.4980000000000006E-2</v>
      </c>
    </row>
    <row r="5557" spans="1:14" x14ac:dyDescent="0.2">
      <c r="A5557" s="2" t="s">
        <v>51</v>
      </c>
      <c r="B5557" s="2" t="s">
        <v>51</v>
      </c>
      <c r="C5557" s="2" t="s">
        <v>25</v>
      </c>
      <c r="D5557" s="2" t="s">
        <v>25</v>
      </c>
      <c r="E5557" s="2" t="s">
        <v>26</v>
      </c>
      <c r="F5557" s="2" t="s">
        <v>61</v>
      </c>
      <c r="G5557" s="1">
        <v>42.3</v>
      </c>
      <c r="H5557" s="1">
        <v>17.5</v>
      </c>
      <c r="I5557" s="4">
        <v>1</v>
      </c>
      <c r="J5557" s="2" t="s">
        <v>70</v>
      </c>
      <c r="K5557" s="1">
        <f>Tabelle111[[#This Row],[Menge kg Nges]]/1000</f>
        <v>4.2299999999999997E-2</v>
      </c>
      <c r="L5557" s="1">
        <f>Tabelle111[[#This Row],[Menge kg P2O5]]/1000</f>
        <v>1.7500000000000002E-2</v>
      </c>
      <c r="M5557" s="1">
        <f>Tabelle111[[#This Row],[Menge t Nges]]/Tabelle111[[#This Row],[Anzahl Lieferscheine]]</f>
        <v>4.2299999999999997E-2</v>
      </c>
      <c r="N5557" s="1">
        <f>Tabelle111[[#This Row],[Menge t P2O5]]/Tabelle111[[#This Row],[Anzahl Lieferscheine]]</f>
        <v>1.7500000000000002E-2</v>
      </c>
    </row>
    <row r="5558" spans="1:14" x14ac:dyDescent="0.2">
      <c r="A5558" s="2" t="s">
        <v>51</v>
      </c>
      <c r="B5558" s="2" t="s">
        <v>51</v>
      </c>
      <c r="C5558" s="2" t="s">
        <v>63</v>
      </c>
      <c r="D5558" s="2" t="s">
        <v>63</v>
      </c>
      <c r="E5558" s="2" t="s">
        <v>63</v>
      </c>
      <c r="F5558" s="2" t="s">
        <v>61</v>
      </c>
      <c r="G5558" s="1">
        <v>304</v>
      </c>
      <c r="H5558" s="1">
        <v>247</v>
      </c>
      <c r="I5558" s="4">
        <v>2</v>
      </c>
      <c r="J5558" s="2" t="s">
        <v>70</v>
      </c>
      <c r="K5558" s="1">
        <f>Tabelle111[[#This Row],[Menge kg Nges]]/1000</f>
        <v>0.30399999999999999</v>
      </c>
      <c r="L5558" s="1">
        <f>Tabelle111[[#This Row],[Menge kg P2O5]]/1000</f>
        <v>0.247</v>
      </c>
      <c r="M5558" s="1">
        <f>Tabelle111[[#This Row],[Menge t Nges]]/Tabelle111[[#This Row],[Anzahl Lieferscheine]]</f>
        <v>0.152</v>
      </c>
      <c r="N5558" s="1">
        <f>Tabelle111[[#This Row],[Menge t P2O5]]/Tabelle111[[#This Row],[Anzahl Lieferscheine]]</f>
        <v>0.1235</v>
      </c>
    </row>
    <row r="5559" spans="1:14" x14ac:dyDescent="0.2">
      <c r="A5559" s="2" t="s">
        <v>51</v>
      </c>
      <c r="B5559" s="2" t="s">
        <v>52</v>
      </c>
      <c r="C5559" s="2" t="s">
        <v>6</v>
      </c>
      <c r="D5559" s="2" t="s">
        <v>7</v>
      </c>
      <c r="E5559" s="2" t="s">
        <v>12</v>
      </c>
      <c r="F5559" s="2" t="s">
        <v>61</v>
      </c>
      <c r="G5559" s="1">
        <v>260</v>
      </c>
      <c r="H5559" s="1">
        <v>128</v>
      </c>
      <c r="I5559" s="4">
        <v>2</v>
      </c>
      <c r="J5559" s="2" t="s">
        <v>70</v>
      </c>
      <c r="K5559" s="1">
        <f>Tabelle111[[#This Row],[Menge kg Nges]]/1000</f>
        <v>0.26</v>
      </c>
      <c r="L5559" s="1">
        <f>Tabelle111[[#This Row],[Menge kg P2O5]]/1000</f>
        <v>0.128</v>
      </c>
      <c r="M5559" s="1">
        <f>Tabelle111[[#This Row],[Menge t Nges]]/Tabelle111[[#This Row],[Anzahl Lieferscheine]]</f>
        <v>0.13</v>
      </c>
      <c r="N5559" s="1">
        <f>Tabelle111[[#This Row],[Menge t P2O5]]/Tabelle111[[#This Row],[Anzahl Lieferscheine]]</f>
        <v>6.4000000000000001E-2</v>
      </c>
    </row>
    <row r="5560" spans="1:14" x14ac:dyDescent="0.2">
      <c r="A5560" s="2" t="s">
        <v>51</v>
      </c>
      <c r="B5560" s="2" t="s">
        <v>52</v>
      </c>
      <c r="C5560" s="2" t="s">
        <v>6</v>
      </c>
      <c r="D5560" s="2" t="s">
        <v>15</v>
      </c>
      <c r="E5560" s="2" t="s">
        <v>18</v>
      </c>
      <c r="F5560" s="2" t="s">
        <v>61</v>
      </c>
      <c r="G5560" s="1">
        <v>1044</v>
      </c>
      <c r="H5560" s="1">
        <v>692</v>
      </c>
      <c r="I5560" s="4">
        <v>8</v>
      </c>
      <c r="J5560" s="2" t="s">
        <v>70</v>
      </c>
      <c r="K5560" s="1">
        <f>Tabelle111[[#This Row],[Menge kg Nges]]/1000</f>
        <v>1.044</v>
      </c>
      <c r="L5560" s="1">
        <f>Tabelle111[[#This Row],[Menge kg P2O5]]/1000</f>
        <v>0.69199999999999995</v>
      </c>
      <c r="M5560" s="1">
        <f>Tabelle111[[#This Row],[Menge t Nges]]/Tabelle111[[#This Row],[Anzahl Lieferscheine]]</f>
        <v>0.1305</v>
      </c>
      <c r="N5560" s="1">
        <f>Tabelle111[[#This Row],[Menge t P2O5]]/Tabelle111[[#This Row],[Anzahl Lieferscheine]]</f>
        <v>8.6499999999999994E-2</v>
      </c>
    </row>
    <row r="5561" spans="1:14" x14ac:dyDescent="0.2">
      <c r="A5561" s="2" t="s">
        <v>51</v>
      </c>
      <c r="B5561" s="2" t="s">
        <v>52</v>
      </c>
      <c r="C5561" s="2" t="s">
        <v>6</v>
      </c>
      <c r="D5561" s="2" t="s">
        <v>15</v>
      </c>
      <c r="E5561" s="2" t="s">
        <v>21</v>
      </c>
      <c r="F5561" s="2" t="s">
        <v>61</v>
      </c>
      <c r="G5561" s="1">
        <v>453</v>
      </c>
      <c r="H5561" s="1">
        <v>222</v>
      </c>
      <c r="I5561" s="4">
        <v>2</v>
      </c>
      <c r="J5561" s="2" t="s">
        <v>70</v>
      </c>
      <c r="K5561" s="1">
        <f>Tabelle111[[#This Row],[Menge kg Nges]]/1000</f>
        <v>0.45300000000000001</v>
      </c>
      <c r="L5561" s="1">
        <f>Tabelle111[[#This Row],[Menge kg P2O5]]/1000</f>
        <v>0.222</v>
      </c>
      <c r="M5561" s="1">
        <f>Tabelle111[[#This Row],[Menge t Nges]]/Tabelle111[[#This Row],[Anzahl Lieferscheine]]</f>
        <v>0.22650000000000001</v>
      </c>
      <c r="N5561" s="1">
        <f>Tabelle111[[#This Row],[Menge t P2O5]]/Tabelle111[[#This Row],[Anzahl Lieferscheine]]</f>
        <v>0.111</v>
      </c>
    </row>
    <row r="5562" spans="1:14" x14ac:dyDescent="0.2">
      <c r="A5562" s="2" t="s">
        <v>51</v>
      </c>
      <c r="B5562" s="2" t="s">
        <v>39</v>
      </c>
      <c r="C5562" s="2" t="s">
        <v>6</v>
      </c>
      <c r="D5562" s="2" t="s">
        <v>7</v>
      </c>
      <c r="E5562" s="2" t="s">
        <v>9</v>
      </c>
      <c r="F5562" s="2" t="s">
        <v>61</v>
      </c>
      <c r="G5562" s="1">
        <v>86</v>
      </c>
      <c r="H5562" s="1">
        <v>34</v>
      </c>
      <c r="I5562" s="4">
        <v>1</v>
      </c>
      <c r="J5562" s="2" t="s">
        <v>70</v>
      </c>
      <c r="K5562" s="1">
        <f>Tabelle111[[#This Row],[Menge kg Nges]]/1000</f>
        <v>8.5999999999999993E-2</v>
      </c>
      <c r="L5562" s="1">
        <f>Tabelle111[[#This Row],[Menge kg P2O5]]/1000</f>
        <v>3.4000000000000002E-2</v>
      </c>
      <c r="M5562" s="1">
        <f>Tabelle111[[#This Row],[Menge t Nges]]/Tabelle111[[#This Row],[Anzahl Lieferscheine]]</f>
        <v>8.5999999999999993E-2</v>
      </c>
      <c r="N5562" s="1">
        <f>Tabelle111[[#This Row],[Menge t P2O5]]/Tabelle111[[#This Row],[Anzahl Lieferscheine]]</f>
        <v>3.4000000000000002E-2</v>
      </c>
    </row>
    <row r="5563" spans="1:14" x14ac:dyDescent="0.2">
      <c r="A5563" s="2" t="s">
        <v>51</v>
      </c>
      <c r="B5563" s="2" t="s">
        <v>39</v>
      </c>
      <c r="C5563" s="2" t="s">
        <v>6</v>
      </c>
      <c r="D5563" s="2" t="s">
        <v>7</v>
      </c>
      <c r="E5563" s="2" t="s">
        <v>12</v>
      </c>
      <c r="F5563" s="2" t="s">
        <v>61</v>
      </c>
      <c r="G5563" s="1">
        <v>228</v>
      </c>
      <c r="H5563" s="1">
        <v>72</v>
      </c>
      <c r="I5563" s="4">
        <v>1</v>
      </c>
      <c r="J5563" s="2" t="s">
        <v>70</v>
      </c>
      <c r="K5563" s="1">
        <f>Tabelle111[[#This Row],[Menge kg Nges]]/1000</f>
        <v>0.22800000000000001</v>
      </c>
      <c r="L5563" s="1">
        <f>Tabelle111[[#This Row],[Menge kg P2O5]]/1000</f>
        <v>7.1999999999999995E-2</v>
      </c>
      <c r="M5563" s="1">
        <f>Tabelle111[[#This Row],[Menge t Nges]]/Tabelle111[[#This Row],[Anzahl Lieferscheine]]</f>
        <v>0.22800000000000001</v>
      </c>
      <c r="N5563" s="1">
        <f>Tabelle111[[#This Row],[Menge t P2O5]]/Tabelle111[[#This Row],[Anzahl Lieferscheine]]</f>
        <v>7.1999999999999995E-2</v>
      </c>
    </row>
    <row r="5564" spans="1:14" x14ac:dyDescent="0.2">
      <c r="A5564" s="2" t="s">
        <v>51</v>
      </c>
      <c r="B5564" s="2" t="s">
        <v>53</v>
      </c>
      <c r="C5564" s="2" t="s">
        <v>6</v>
      </c>
      <c r="D5564" s="2" t="s">
        <v>15</v>
      </c>
      <c r="E5564" s="2" t="s">
        <v>19</v>
      </c>
      <c r="F5564" s="2" t="s">
        <v>61</v>
      </c>
      <c r="G5564" s="1">
        <v>112</v>
      </c>
      <c r="H5564" s="1">
        <v>90</v>
      </c>
      <c r="I5564" s="4">
        <v>1</v>
      </c>
      <c r="J5564" s="2" t="s">
        <v>70</v>
      </c>
      <c r="K5564" s="1">
        <f>Tabelle111[[#This Row],[Menge kg Nges]]/1000</f>
        <v>0.112</v>
      </c>
      <c r="L5564" s="1">
        <f>Tabelle111[[#This Row],[Menge kg P2O5]]/1000</f>
        <v>0.09</v>
      </c>
      <c r="M5564" s="1">
        <f>Tabelle111[[#This Row],[Menge t Nges]]/Tabelle111[[#This Row],[Anzahl Lieferscheine]]</f>
        <v>0.112</v>
      </c>
      <c r="N5564" s="1">
        <f>Tabelle111[[#This Row],[Menge t P2O5]]/Tabelle111[[#This Row],[Anzahl Lieferscheine]]</f>
        <v>0.09</v>
      </c>
    </row>
    <row r="5565" spans="1:14" x14ac:dyDescent="0.2">
      <c r="A5565" s="2" t="s">
        <v>51</v>
      </c>
      <c r="B5565" s="2" t="s">
        <v>56</v>
      </c>
      <c r="C5565" s="2" t="s">
        <v>6</v>
      </c>
      <c r="D5565" s="2" t="s">
        <v>7</v>
      </c>
      <c r="E5565" s="2" t="s">
        <v>14</v>
      </c>
      <c r="F5565" s="2" t="s">
        <v>61</v>
      </c>
      <c r="G5565" s="1">
        <v>205.2</v>
      </c>
      <c r="H5565" s="1">
        <v>61.2</v>
      </c>
      <c r="I5565" s="4">
        <v>1</v>
      </c>
      <c r="J5565" s="2" t="s">
        <v>70</v>
      </c>
      <c r="K5565" s="1">
        <f>Tabelle111[[#This Row],[Menge kg Nges]]/1000</f>
        <v>0.20519999999999999</v>
      </c>
      <c r="L5565" s="1">
        <f>Tabelle111[[#This Row],[Menge kg P2O5]]/1000</f>
        <v>6.1200000000000004E-2</v>
      </c>
      <c r="M5565" s="1">
        <f>Tabelle111[[#This Row],[Menge t Nges]]/Tabelle111[[#This Row],[Anzahl Lieferscheine]]</f>
        <v>0.20519999999999999</v>
      </c>
      <c r="N5565" s="1">
        <f>Tabelle111[[#This Row],[Menge t P2O5]]/Tabelle111[[#This Row],[Anzahl Lieferscheine]]</f>
        <v>6.1200000000000004E-2</v>
      </c>
    </row>
    <row r="5566" spans="1:14" x14ac:dyDescent="0.2">
      <c r="A5566" s="2" t="s">
        <v>52</v>
      </c>
      <c r="B5566" s="2" t="s">
        <v>5</v>
      </c>
      <c r="C5566" s="2" t="s">
        <v>6</v>
      </c>
      <c r="D5566" s="2" t="s">
        <v>7</v>
      </c>
      <c r="E5566" s="2" t="s">
        <v>9</v>
      </c>
      <c r="F5566" s="2" t="s">
        <v>61</v>
      </c>
      <c r="G5566" s="1">
        <v>184.8</v>
      </c>
      <c r="H5566" s="1">
        <v>75.599999999999994</v>
      </c>
      <c r="I5566" s="4">
        <v>1</v>
      </c>
      <c r="J5566" s="2" t="s">
        <v>70</v>
      </c>
      <c r="K5566" s="1">
        <f>Tabelle111[[#This Row],[Menge kg Nges]]/1000</f>
        <v>0.18480000000000002</v>
      </c>
      <c r="L5566" s="1">
        <f>Tabelle111[[#This Row],[Menge kg P2O5]]/1000</f>
        <v>7.5600000000000001E-2</v>
      </c>
      <c r="M5566" s="1">
        <f>Tabelle111[[#This Row],[Menge t Nges]]/Tabelle111[[#This Row],[Anzahl Lieferscheine]]</f>
        <v>0.18480000000000002</v>
      </c>
      <c r="N5566" s="1">
        <f>Tabelle111[[#This Row],[Menge t P2O5]]/Tabelle111[[#This Row],[Anzahl Lieferscheine]]</f>
        <v>7.5600000000000001E-2</v>
      </c>
    </row>
    <row r="5567" spans="1:14" x14ac:dyDescent="0.2">
      <c r="A5567" s="2" t="s">
        <v>52</v>
      </c>
      <c r="B5567" s="2" t="s">
        <v>5</v>
      </c>
      <c r="C5567" s="2" t="s">
        <v>6</v>
      </c>
      <c r="D5567" s="2" t="s">
        <v>15</v>
      </c>
      <c r="E5567" s="2" t="s">
        <v>21</v>
      </c>
      <c r="F5567" s="2" t="s">
        <v>61</v>
      </c>
      <c r="G5567" s="1">
        <v>422.4</v>
      </c>
      <c r="H5567" s="1">
        <v>224.4</v>
      </c>
      <c r="I5567" s="4">
        <v>1</v>
      </c>
      <c r="J5567" s="2" t="s">
        <v>70</v>
      </c>
      <c r="K5567" s="1">
        <f>Tabelle111[[#This Row],[Menge kg Nges]]/1000</f>
        <v>0.4224</v>
      </c>
      <c r="L5567" s="1">
        <f>Tabelle111[[#This Row],[Menge kg P2O5]]/1000</f>
        <v>0.22440000000000002</v>
      </c>
      <c r="M5567" s="1">
        <f>Tabelle111[[#This Row],[Menge t Nges]]/Tabelle111[[#This Row],[Anzahl Lieferscheine]]</f>
        <v>0.4224</v>
      </c>
      <c r="N5567" s="1">
        <f>Tabelle111[[#This Row],[Menge t P2O5]]/Tabelle111[[#This Row],[Anzahl Lieferscheine]]</f>
        <v>0.22440000000000002</v>
      </c>
    </row>
    <row r="5568" spans="1:14" x14ac:dyDescent="0.2">
      <c r="A5568" s="2" t="s">
        <v>52</v>
      </c>
      <c r="B5568" s="2" t="s">
        <v>5</v>
      </c>
      <c r="C5568" s="2" t="s">
        <v>6</v>
      </c>
      <c r="D5568" s="2" t="s">
        <v>15</v>
      </c>
      <c r="E5568" s="2" t="s">
        <v>9</v>
      </c>
      <c r="F5568" s="2" t="s">
        <v>61</v>
      </c>
      <c r="G5568" s="1">
        <v>101.4</v>
      </c>
      <c r="H5568" s="1">
        <v>67.5</v>
      </c>
      <c r="I5568" s="4">
        <v>1</v>
      </c>
      <c r="J5568" s="2" t="s">
        <v>70</v>
      </c>
      <c r="K5568" s="1">
        <f>Tabelle111[[#This Row],[Menge kg Nges]]/1000</f>
        <v>0.1014</v>
      </c>
      <c r="L5568" s="1">
        <f>Tabelle111[[#This Row],[Menge kg P2O5]]/1000</f>
        <v>6.7500000000000004E-2</v>
      </c>
      <c r="M5568" s="1">
        <f>Tabelle111[[#This Row],[Menge t Nges]]/Tabelle111[[#This Row],[Anzahl Lieferscheine]]</f>
        <v>0.1014</v>
      </c>
      <c r="N5568" s="1">
        <f>Tabelle111[[#This Row],[Menge t P2O5]]/Tabelle111[[#This Row],[Anzahl Lieferscheine]]</f>
        <v>6.7500000000000004E-2</v>
      </c>
    </row>
    <row r="5569" spans="1:14" x14ac:dyDescent="0.2">
      <c r="A5569" s="2" t="s">
        <v>52</v>
      </c>
      <c r="B5569" s="2" t="s">
        <v>29</v>
      </c>
      <c r="C5569" s="2" t="s">
        <v>6</v>
      </c>
      <c r="D5569" s="2" t="s">
        <v>15</v>
      </c>
      <c r="E5569" s="2" t="s">
        <v>21</v>
      </c>
      <c r="F5569" s="2" t="s">
        <v>61</v>
      </c>
      <c r="G5569" s="1">
        <v>513</v>
      </c>
      <c r="H5569" s="1">
        <v>304</v>
      </c>
      <c r="I5569" s="4">
        <v>1</v>
      </c>
      <c r="J5569" s="2" t="s">
        <v>70</v>
      </c>
      <c r="K5569" s="1">
        <f>Tabelle111[[#This Row],[Menge kg Nges]]/1000</f>
        <v>0.51300000000000001</v>
      </c>
      <c r="L5569" s="1">
        <f>Tabelle111[[#This Row],[Menge kg P2O5]]/1000</f>
        <v>0.30399999999999999</v>
      </c>
      <c r="M5569" s="1">
        <f>Tabelle111[[#This Row],[Menge t Nges]]/Tabelle111[[#This Row],[Anzahl Lieferscheine]]</f>
        <v>0.51300000000000001</v>
      </c>
      <c r="N5569" s="1">
        <f>Tabelle111[[#This Row],[Menge t P2O5]]/Tabelle111[[#This Row],[Anzahl Lieferscheine]]</f>
        <v>0.30399999999999999</v>
      </c>
    </row>
    <row r="5570" spans="1:14" x14ac:dyDescent="0.2">
      <c r="A5570" s="2" t="s">
        <v>52</v>
      </c>
      <c r="B5570" s="2" t="s">
        <v>32</v>
      </c>
      <c r="C5570" s="2" t="s">
        <v>6</v>
      </c>
      <c r="D5570" s="2" t="s">
        <v>7</v>
      </c>
      <c r="E5570" s="2" t="s">
        <v>12</v>
      </c>
      <c r="F5570" s="2" t="s">
        <v>61</v>
      </c>
      <c r="G5570" s="1">
        <v>2801.4</v>
      </c>
      <c r="H5570" s="1">
        <v>1123.2</v>
      </c>
      <c r="I5570" s="4">
        <v>12</v>
      </c>
      <c r="J5570" s="2" t="s">
        <v>70</v>
      </c>
      <c r="K5570" s="1">
        <f>Tabelle111[[#This Row],[Menge kg Nges]]/1000</f>
        <v>2.8014000000000001</v>
      </c>
      <c r="L5570" s="1">
        <f>Tabelle111[[#This Row],[Menge kg P2O5]]/1000</f>
        <v>1.1232</v>
      </c>
      <c r="M5570" s="1">
        <f>Tabelle111[[#This Row],[Menge t Nges]]/Tabelle111[[#This Row],[Anzahl Lieferscheine]]</f>
        <v>0.23345000000000002</v>
      </c>
      <c r="N5570" s="1">
        <f>Tabelle111[[#This Row],[Menge t P2O5]]/Tabelle111[[#This Row],[Anzahl Lieferscheine]]</f>
        <v>9.3600000000000003E-2</v>
      </c>
    </row>
    <row r="5571" spans="1:14" x14ac:dyDescent="0.2">
      <c r="A5571" s="2" t="s">
        <v>52</v>
      </c>
      <c r="B5571" s="2" t="s">
        <v>27</v>
      </c>
      <c r="C5571" s="2" t="s">
        <v>6</v>
      </c>
      <c r="D5571" s="2" t="s">
        <v>15</v>
      </c>
      <c r="E5571" s="2" t="s">
        <v>21</v>
      </c>
      <c r="F5571" s="2" t="s">
        <v>61</v>
      </c>
      <c r="G5571" s="1">
        <v>852.6</v>
      </c>
      <c r="H5571" s="1">
        <v>444.6</v>
      </c>
      <c r="I5571" s="4">
        <v>2</v>
      </c>
      <c r="J5571" s="2" t="s">
        <v>70</v>
      </c>
      <c r="K5571" s="1">
        <f>Tabelle111[[#This Row],[Menge kg Nges]]/1000</f>
        <v>0.85260000000000002</v>
      </c>
      <c r="L5571" s="1">
        <f>Tabelle111[[#This Row],[Menge kg P2O5]]/1000</f>
        <v>0.4446</v>
      </c>
      <c r="M5571" s="1">
        <f>Tabelle111[[#This Row],[Menge t Nges]]/Tabelle111[[#This Row],[Anzahl Lieferscheine]]</f>
        <v>0.42630000000000001</v>
      </c>
      <c r="N5571" s="1">
        <f>Tabelle111[[#This Row],[Menge t P2O5]]/Tabelle111[[#This Row],[Anzahl Lieferscheine]]</f>
        <v>0.2223</v>
      </c>
    </row>
    <row r="5572" spans="1:14" x14ac:dyDescent="0.2">
      <c r="A5572" s="2" t="s">
        <v>52</v>
      </c>
      <c r="B5572" s="2" t="s">
        <v>46</v>
      </c>
      <c r="C5572" s="2" t="s">
        <v>6</v>
      </c>
      <c r="D5572" s="2" t="s">
        <v>15</v>
      </c>
      <c r="E5572" s="2" t="s">
        <v>18</v>
      </c>
      <c r="F5572" s="2" t="s">
        <v>61</v>
      </c>
      <c r="G5572" s="1">
        <v>957.6</v>
      </c>
      <c r="H5572" s="1">
        <v>775.2</v>
      </c>
      <c r="I5572" s="4">
        <v>2</v>
      </c>
      <c r="J5572" s="2" t="s">
        <v>70</v>
      </c>
      <c r="K5572" s="1">
        <f>Tabelle111[[#This Row],[Menge kg Nges]]/1000</f>
        <v>0.95760000000000001</v>
      </c>
      <c r="L5572" s="1">
        <f>Tabelle111[[#This Row],[Menge kg P2O5]]/1000</f>
        <v>0.7752</v>
      </c>
      <c r="M5572" s="1">
        <f>Tabelle111[[#This Row],[Menge t Nges]]/Tabelle111[[#This Row],[Anzahl Lieferscheine]]</f>
        <v>0.4788</v>
      </c>
      <c r="N5572" s="1">
        <f>Tabelle111[[#This Row],[Menge t P2O5]]/Tabelle111[[#This Row],[Anzahl Lieferscheine]]</f>
        <v>0.3876</v>
      </c>
    </row>
    <row r="5573" spans="1:14" x14ac:dyDescent="0.2">
      <c r="A5573" s="2" t="s">
        <v>52</v>
      </c>
      <c r="B5573" s="2" t="s">
        <v>46</v>
      </c>
      <c r="C5573" s="2" t="s">
        <v>6</v>
      </c>
      <c r="D5573" s="2" t="s">
        <v>15</v>
      </c>
      <c r="E5573" s="2" t="s">
        <v>21</v>
      </c>
      <c r="F5573" s="2" t="s">
        <v>61</v>
      </c>
      <c r="G5573" s="1">
        <v>302.39999999999998</v>
      </c>
      <c r="H5573" s="1">
        <v>156.6</v>
      </c>
      <c r="I5573" s="4">
        <v>1</v>
      </c>
      <c r="J5573" s="2" t="s">
        <v>70</v>
      </c>
      <c r="K5573" s="1">
        <f>Tabelle111[[#This Row],[Menge kg Nges]]/1000</f>
        <v>0.3024</v>
      </c>
      <c r="L5573" s="1">
        <f>Tabelle111[[#This Row],[Menge kg P2O5]]/1000</f>
        <v>0.15659999999999999</v>
      </c>
      <c r="M5573" s="1">
        <f>Tabelle111[[#This Row],[Menge t Nges]]/Tabelle111[[#This Row],[Anzahl Lieferscheine]]</f>
        <v>0.3024</v>
      </c>
      <c r="N5573" s="1">
        <f>Tabelle111[[#This Row],[Menge t P2O5]]/Tabelle111[[#This Row],[Anzahl Lieferscheine]]</f>
        <v>0.15659999999999999</v>
      </c>
    </row>
    <row r="5574" spans="1:14" x14ac:dyDescent="0.2">
      <c r="A5574" s="2" t="s">
        <v>52</v>
      </c>
      <c r="B5574" s="2" t="s">
        <v>34</v>
      </c>
      <c r="C5574" s="2" t="s">
        <v>6</v>
      </c>
      <c r="D5574" s="2" t="s">
        <v>7</v>
      </c>
      <c r="E5574" s="2" t="s">
        <v>12</v>
      </c>
      <c r="F5574" s="2" t="s">
        <v>61</v>
      </c>
      <c r="G5574" s="1">
        <v>3003.9900000000002</v>
      </c>
      <c r="H5574" s="1">
        <v>1283.1500000000001</v>
      </c>
      <c r="I5574" s="4">
        <v>5</v>
      </c>
      <c r="J5574" s="2" t="s">
        <v>70</v>
      </c>
      <c r="K5574" s="1">
        <f>Tabelle111[[#This Row],[Menge kg Nges]]/1000</f>
        <v>3.0039900000000004</v>
      </c>
      <c r="L5574" s="1">
        <f>Tabelle111[[#This Row],[Menge kg P2O5]]/1000</f>
        <v>1.28315</v>
      </c>
      <c r="M5574" s="1">
        <f>Tabelle111[[#This Row],[Menge t Nges]]/Tabelle111[[#This Row],[Anzahl Lieferscheine]]</f>
        <v>0.60079800000000005</v>
      </c>
      <c r="N5574" s="1">
        <f>Tabelle111[[#This Row],[Menge t P2O5]]/Tabelle111[[#This Row],[Anzahl Lieferscheine]]</f>
        <v>0.25663000000000002</v>
      </c>
    </row>
    <row r="5575" spans="1:14" x14ac:dyDescent="0.2">
      <c r="A5575" s="2" t="s">
        <v>52</v>
      </c>
      <c r="B5575" s="2" t="s">
        <v>51</v>
      </c>
      <c r="C5575" s="2" t="s">
        <v>6</v>
      </c>
      <c r="D5575" s="2" t="s">
        <v>7</v>
      </c>
      <c r="E5575" s="2" t="s">
        <v>8</v>
      </c>
      <c r="F5575" s="2" t="s">
        <v>61</v>
      </c>
      <c r="G5575" s="1">
        <v>321.35999999999996</v>
      </c>
      <c r="H5575" s="1">
        <v>140.4</v>
      </c>
      <c r="I5575" s="4">
        <v>2</v>
      </c>
      <c r="J5575" s="2" t="s">
        <v>70</v>
      </c>
      <c r="K5575" s="1">
        <f>Tabelle111[[#This Row],[Menge kg Nges]]/1000</f>
        <v>0.32135999999999998</v>
      </c>
      <c r="L5575" s="1">
        <f>Tabelle111[[#This Row],[Menge kg P2O5]]/1000</f>
        <v>0.1404</v>
      </c>
      <c r="M5575" s="1">
        <f>Tabelle111[[#This Row],[Menge t Nges]]/Tabelle111[[#This Row],[Anzahl Lieferscheine]]</f>
        <v>0.16067999999999999</v>
      </c>
      <c r="N5575" s="1">
        <f>Tabelle111[[#This Row],[Menge t P2O5]]/Tabelle111[[#This Row],[Anzahl Lieferscheine]]</f>
        <v>7.0199999999999999E-2</v>
      </c>
    </row>
    <row r="5576" spans="1:14" x14ac:dyDescent="0.2">
      <c r="A5576" s="2" t="s">
        <v>52</v>
      </c>
      <c r="B5576" s="2" t="s">
        <v>51</v>
      </c>
      <c r="C5576" s="2" t="s">
        <v>6</v>
      </c>
      <c r="D5576" s="2" t="s">
        <v>7</v>
      </c>
      <c r="E5576" s="2" t="s">
        <v>12</v>
      </c>
      <c r="F5576" s="2" t="s">
        <v>61</v>
      </c>
      <c r="G5576" s="1">
        <v>70</v>
      </c>
      <c r="H5576" s="1">
        <v>36</v>
      </c>
      <c r="I5576" s="4">
        <v>1</v>
      </c>
      <c r="J5576" s="2" t="s">
        <v>70</v>
      </c>
      <c r="K5576" s="1">
        <f>Tabelle111[[#This Row],[Menge kg Nges]]/1000</f>
        <v>7.0000000000000007E-2</v>
      </c>
      <c r="L5576" s="1">
        <f>Tabelle111[[#This Row],[Menge kg P2O5]]/1000</f>
        <v>3.5999999999999997E-2</v>
      </c>
      <c r="M5576" s="1">
        <f>Tabelle111[[#This Row],[Menge t Nges]]/Tabelle111[[#This Row],[Anzahl Lieferscheine]]</f>
        <v>7.0000000000000007E-2</v>
      </c>
      <c r="N5576" s="1">
        <f>Tabelle111[[#This Row],[Menge t P2O5]]/Tabelle111[[#This Row],[Anzahl Lieferscheine]]</f>
        <v>3.5999999999999997E-2</v>
      </c>
    </row>
    <row r="5577" spans="1:14" x14ac:dyDescent="0.2">
      <c r="A5577" s="2" t="s">
        <v>52</v>
      </c>
      <c r="B5577" s="2" t="s">
        <v>51</v>
      </c>
      <c r="C5577" s="2" t="s">
        <v>6</v>
      </c>
      <c r="D5577" s="2" t="s">
        <v>15</v>
      </c>
      <c r="E5577" s="2" t="s">
        <v>8</v>
      </c>
      <c r="F5577" s="2" t="s">
        <v>61</v>
      </c>
      <c r="G5577" s="1">
        <v>272.55</v>
      </c>
      <c r="H5577" s="1">
        <v>117.3</v>
      </c>
      <c r="I5577" s="4">
        <v>1</v>
      </c>
      <c r="J5577" s="2" t="s">
        <v>70</v>
      </c>
      <c r="K5577" s="1">
        <f>Tabelle111[[#This Row],[Menge kg Nges]]/1000</f>
        <v>0.27255000000000001</v>
      </c>
      <c r="L5577" s="1">
        <f>Tabelle111[[#This Row],[Menge kg P2O5]]/1000</f>
        <v>0.1173</v>
      </c>
      <c r="M5577" s="1">
        <f>Tabelle111[[#This Row],[Menge t Nges]]/Tabelle111[[#This Row],[Anzahl Lieferscheine]]</f>
        <v>0.27255000000000001</v>
      </c>
      <c r="N5577" s="1">
        <f>Tabelle111[[#This Row],[Menge t P2O5]]/Tabelle111[[#This Row],[Anzahl Lieferscheine]]</f>
        <v>0.1173</v>
      </c>
    </row>
    <row r="5578" spans="1:14" x14ac:dyDescent="0.2">
      <c r="A5578" s="2" t="s">
        <v>52</v>
      </c>
      <c r="B5578" s="2" t="s">
        <v>52</v>
      </c>
      <c r="C5578" s="2" t="s">
        <v>6</v>
      </c>
      <c r="D5578" s="2" t="s">
        <v>7</v>
      </c>
      <c r="E5578" s="2" t="s">
        <v>8</v>
      </c>
      <c r="F5578" s="2" t="s">
        <v>61</v>
      </c>
      <c r="G5578" s="1">
        <v>57656.719999999994</v>
      </c>
      <c r="H5578" s="1">
        <v>24000.55</v>
      </c>
      <c r="I5578" s="4">
        <v>98</v>
      </c>
      <c r="J5578" s="2" t="s">
        <v>70</v>
      </c>
      <c r="K5578" s="1">
        <f>Tabelle111[[#This Row],[Menge kg Nges]]/1000</f>
        <v>57.656719999999993</v>
      </c>
      <c r="L5578" s="1">
        <f>Tabelle111[[#This Row],[Menge kg P2O5]]/1000</f>
        <v>24.00055</v>
      </c>
      <c r="M5578" s="1">
        <f>Tabelle111[[#This Row],[Menge t Nges]]/Tabelle111[[#This Row],[Anzahl Lieferscheine]]</f>
        <v>0.58833387755102029</v>
      </c>
      <c r="N5578" s="1">
        <f>Tabelle111[[#This Row],[Menge t P2O5]]/Tabelle111[[#This Row],[Anzahl Lieferscheine]]</f>
        <v>0.24490357142857144</v>
      </c>
    </row>
    <row r="5579" spans="1:14" x14ac:dyDescent="0.2">
      <c r="A5579" s="2" t="s">
        <v>52</v>
      </c>
      <c r="B5579" s="2" t="s">
        <v>52</v>
      </c>
      <c r="C5579" s="2" t="s">
        <v>6</v>
      </c>
      <c r="D5579" s="2" t="s">
        <v>7</v>
      </c>
      <c r="E5579" s="2" t="s">
        <v>9</v>
      </c>
      <c r="F5579" s="2" t="s">
        <v>61</v>
      </c>
      <c r="G5579" s="1">
        <v>30677.340000000004</v>
      </c>
      <c r="H5579" s="1">
        <v>11181.400000000001</v>
      </c>
      <c r="I5579" s="4">
        <v>50</v>
      </c>
      <c r="J5579" s="2" t="s">
        <v>70</v>
      </c>
      <c r="K5579" s="1">
        <f>Tabelle111[[#This Row],[Menge kg Nges]]/1000</f>
        <v>30.677340000000004</v>
      </c>
      <c r="L5579" s="1">
        <f>Tabelle111[[#This Row],[Menge kg P2O5]]/1000</f>
        <v>11.181400000000002</v>
      </c>
      <c r="M5579" s="1">
        <f>Tabelle111[[#This Row],[Menge t Nges]]/Tabelle111[[#This Row],[Anzahl Lieferscheine]]</f>
        <v>0.61354680000000006</v>
      </c>
      <c r="N5579" s="1">
        <f>Tabelle111[[#This Row],[Menge t P2O5]]/Tabelle111[[#This Row],[Anzahl Lieferscheine]]</f>
        <v>0.22362800000000005</v>
      </c>
    </row>
    <row r="5580" spans="1:14" x14ac:dyDescent="0.2">
      <c r="A5580" s="2" t="s">
        <v>52</v>
      </c>
      <c r="B5580" s="2" t="s">
        <v>52</v>
      </c>
      <c r="C5580" s="2" t="s">
        <v>6</v>
      </c>
      <c r="D5580" s="2" t="s">
        <v>7</v>
      </c>
      <c r="E5580" s="2" t="s">
        <v>10</v>
      </c>
      <c r="F5580" s="2" t="s">
        <v>61</v>
      </c>
      <c r="G5580" s="1">
        <v>64</v>
      </c>
      <c r="H5580" s="1">
        <v>28</v>
      </c>
      <c r="I5580" s="4">
        <v>1</v>
      </c>
      <c r="J5580" s="2" t="s">
        <v>70</v>
      </c>
      <c r="K5580" s="1">
        <f>Tabelle111[[#This Row],[Menge kg Nges]]/1000</f>
        <v>6.4000000000000001E-2</v>
      </c>
      <c r="L5580" s="1">
        <f>Tabelle111[[#This Row],[Menge kg P2O5]]/1000</f>
        <v>2.8000000000000001E-2</v>
      </c>
      <c r="M5580" s="1">
        <f>Tabelle111[[#This Row],[Menge t Nges]]/Tabelle111[[#This Row],[Anzahl Lieferscheine]]</f>
        <v>6.4000000000000001E-2</v>
      </c>
      <c r="N5580" s="1">
        <f>Tabelle111[[#This Row],[Menge t P2O5]]/Tabelle111[[#This Row],[Anzahl Lieferscheine]]</f>
        <v>2.8000000000000001E-2</v>
      </c>
    </row>
    <row r="5581" spans="1:14" x14ac:dyDescent="0.2">
      <c r="A5581" s="2" t="s">
        <v>52</v>
      </c>
      <c r="B5581" s="2" t="s">
        <v>52</v>
      </c>
      <c r="C5581" s="2" t="s">
        <v>6</v>
      </c>
      <c r="D5581" s="2" t="s">
        <v>7</v>
      </c>
      <c r="E5581" s="2" t="s">
        <v>11</v>
      </c>
      <c r="F5581" s="2" t="s">
        <v>61</v>
      </c>
      <c r="G5581" s="1">
        <v>6860.31</v>
      </c>
      <c r="H5581" s="1">
        <v>3016.81</v>
      </c>
      <c r="I5581" s="4">
        <v>51</v>
      </c>
      <c r="J5581" s="2" t="s">
        <v>70</v>
      </c>
      <c r="K5581" s="1">
        <f>Tabelle111[[#This Row],[Menge kg Nges]]/1000</f>
        <v>6.8603100000000001</v>
      </c>
      <c r="L5581" s="1">
        <f>Tabelle111[[#This Row],[Menge kg P2O5]]/1000</f>
        <v>3.01681</v>
      </c>
      <c r="M5581" s="1">
        <f>Tabelle111[[#This Row],[Menge t Nges]]/Tabelle111[[#This Row],[Anzahl Lieferscheine]]</f>
        <v>0.13451588235294118</v>
      </c>
      <c r="N5581" s="1">
        <f>Tabelle111[[#This Row],[Menge t P2O5]]/Tabelle111[[#This Row],[Anzahl Lieferscheine]]</f>
        <v>5.9153137254901962E-2</v>
      </c>
    </row>
    <row r="5582" spans="1:14" x14ac:dyDescent="0.2">
      <c r="A5582" s="2" t="s">
        <v>52</v>
      </c>
      <c r="B5582" s="2" t="s">
        <v>52</v>
      </c>
      <c r="C5582" s="2" t="s">
        <v>6</v>
      </c>
      <c r="D5582" s="2" t="s">
        <v>7</v>
      </c>
      <c r="E5582" s="2" t="s">
        <v>12</v>
      </c>
      <c r="F5582" s="2" t="s">
        <v>61</v>
      </c>
      <c r="G5582" s="1">
        <v>30667.98</v>
      </c>
      <c r="H5582" s="1">
        <v>13035.92</v>
      </c>
      <c r="I5582" s="4">
        <v>129</v>
      </c>
      <c r="J5582" s="2" t="s">
        <v>70</v>
      </c>
      <c r="K5582" s="1">
        <f>Tabelle111[[#This Row],[Menge kg Nges]]/1000</f>
        <v>30.66798</v>
      </c>
      <c r="L5582" s="1">
        <f>Tabelle111[[#This Row],[Menge kg P2O5]]/1000</f>
        <v>13.035920000000001</v>
      </c>
      <c r="M5582" s="1">
        <f>Tabelle111[[#This Row],[Menge t Nges]]/Tabelle111[[#This Row],[Anzahl Lieferscheine]]</f>
        <v>0.23773627906976744</v>
      </c>
      <c r="N5582" s="1">
        <f>Tabelle111[[#This Row],[Menge t P2O5]]/Tabelle111[[#This Row],[Anzahl Lieferscheine]]</f>
        <v>0.10105364341085273</v>
      </c>
    </row>
    <row r="5583" spans="1:14" x14ac:dyDescent="0.2">
      <c r="A5583" s="2" t="s">
        <v>52</v>
      </c>
      <c r="B5583" s="2" t="s">
        <v>52</v>
      </c>
      <c r="C5583" s="2" t="s">
        <v>6</v>
      </c>
      <c r="D5583" s="2" t="s">
        <v>7</v>
      </c>
      <c r="E5583" s="2" t="s">
        <v>13</v>
      </c>
      <c r="F5583" s="2" t="s">
        <v>61</v>
      </c>
      <c r="G5583" s="1">
        <v>3550.1800000000003</v>
      </c>
      <c r="H5583" s="1">
        <v>1940.6799999999998</v>
      </c>
      <c r="I5583" s="4">
        <v>21</v>
      </c>
      <c r="J5583" s="2" t="s">
        <v>70</v>
      </c>
      <c r="K5583" s="1">
        <f>Tabelle111[[#This Row],[Menge kg Nges]]/1000</f>
        <v>3.5501800000000001</v>
      </c>
      <c r="L5583" s="1">
        <f>Tabelle111[[#This Row],[Menge kg P2O5]]/1000</f>
        <v>1.9406799999999997</v>
      </c>
      <c r="M5583" s="1">
        <f>Tabelle111[[#This Row],[Menge t Nges]]/Tabelle111[[#This Row],[Anzahl Lieferscheine]]</f>
        <v>0.16905619047619047</v>
      </c>
      <c r="N5583" s="1">
        <f>Tabelle111[[#This Row],[Menge t P2O5]]/Tabelle111[[#This Row],[Anzahl Lieferscheine]]</f>
        <v>9.241333333333332E-2</v>
      </c>
    </row>
    <row r="5584" spans="1:14" x14ac:dyDescent="0.2">
      <c r="A5584" s="2" t="s">
        <v>52</v>
      </c>
      <c r="B5584" s="2" t="s">
        <v>52</v>
      </c>
      <c r="C5584" s="2" t="s">
        <v>6</v>
      </c>
      <c r="D5584" s="2" t="s">
        <v>7</v>
      </c>
      <c r="E5584" s="2" t="s">
        <v>14</v>
      </c>
      <c r="F5584" s="2" t="s">
        <v>61</v>
      </c>
      <c r="G5584" s="1">
        <v>6111.9999999999991</v>
      </c>
      <c r="H5584" s="1">
        <v>2452.1200000000008</v>
      </c>
      <c r="I5584" s="4">
        <v>44</v>
      </c>
      <c r="J5584" s="2" t="s">
        <v>70</v>
      </c>
      <c r="K5584" s="1">
        <f>Tabelle111[[#This Row],[Menge kg Nges]]/1000</f>
        <v>6.1119999999999992</v>
      </c>
      <c r="L5584" s="1">
        <f>Tabelle111[[#This Row],[Menge kg P2O5]]/1000</f>
        <v>2.4521200000000007</v>
      </c>
      <c r="M5584" s="1">
        <f>Tabelle111[[#This Row],[Menge t Nges]]/Tabelle111[[#This Row],[Anzahl Lieferscheine]]</f>
        <v>0.1389090909090909</v>
      </c>
      <c r="N5584" s="1">
        <f>Tabelle111[[#This Row],[Menge t P2O5]]/Tabelle111[[#This Row],[Anzahl Lieferscheine]]</f>
        <v>5.5730000000000016E-2</v>
      </c>
    </row>
    <row r="5585" spans="1:14" x14ac:dyDescent="0.2">
      <c r="A5585" s="2" t="s">
        <v>52</v>
      </c>
      <c r="B5585" s="2" t="s">
        <v>52</v>
      </c>
      <c r="C5585" s="2" t="s">
        <v>6</v>
      </c>
      <c r="D5585" s="2" t="s">
        <v>15</v>
      </c>
      <c r="E5585" s="2" t="s">
        <v>8</v>
      </c>
      <c r="F5585" s="2" t="s">
        <v>61</v>
      </c>
      <c r="G5585" s="1">
        <v>1640.0400000000002</v>
      </c>
      <c r="H5585" s="1">
        <v>705.83999999999992</v>
      </c>
      <c r="I5585" s="4">
        <v>9</v>
      </c>
      <c r="J5585" s="2" t="s">
        <v>70</v>
      </c>
      <c r="K5585" s="1">
        <f>Tabelle111[[#This Row],[Menge kg Nges]]/1000</f>
        <v>1.6400400000000002</v>
      </c>
      <c r="L5585" s="1">
        <f>Tabelle111[[#This Row],[Menge kg P2O5]]/1000</f>
        <v>0.70583999999999991</v>
      </c>
      <c r="M5585" s="1">
        <f>Tabelle111[[#This Row],[Menge t Nges]]/Tabelle111[[#This Row],[Anzahl Lieferscheine]]</f>
        <v>0.18222666666666668</v>
      </c>
      <c r="N5585" s="1">
        <f>Tabelle111[[#This Row],[Menge t P2O5]]/Tabelle111[[#This Row],[Anzahl Lieferscheine]]</f>
        <v>7.8426666666666658E-2</v>
      </c>
    </row>
    <row r="5586" spans="1:14" x14ac:dyDescent="0.2">
      <c r="A5586" s="2" t="s">
        <v>52</v>
      </c>
      <c r="B5586" s="2" t="s">
        <v>52</v>
      </c>
      <c r="C5586" s="2" t="s">
        <v>6</v>
      </c>
      <c r="D5586" s="2" t="s">
        <v>15</v>
      </c>
      <c r="E5586" s="2" t="s">
        <v>18</v>
      </c>
      <c r="F5586" s="2" t="s">
        <v>61</v>
      </c>
      <c r="G5586" s="1">
        <v>2089.85</v>
      </c>
      <c r="H5586" s="1">
        <v>1595.4499999999998</v>
      </c>
      <c r="I5586" s="4">
        <v>9</v>
      </c>
      <c r="J5586" s="2" t="s">
        <v>70</v>
      </c>
      <c r="K5586" s="1">
        <f>Tabelle111[[#This Row],[Menge kg Nges]]/1000</f>
        <v>2.0898499999999998</v>
      </c>
      <c r="L5586" s="1">
        <f>Tabelle111[[#This Row],[Menge kg P2O5]]/1000</f>
        <v>1.5954499999999998</v>
      </c>
      <c r="M5586" s="1">
        <f>Tabelle111[[#This Row],[Menge t Nges]]/Tabelle111[[#This Row],[Anzahl Lieferscheine]]</f>
        <v>0.23220555555555553</v>
      </c>
      <c r="N5586" s="1">
        <f>Tabelle111[[#This Row],[Menge t P2O5]]/Tabelle111[[#This Row],[Anzahl Lieferscheine]]</f>
        <v>0.17727222222222219</v>
      </c>
    </row>
    <row r="5587" spans="1:14" x14ac:dyDescent="0.2">
      <c r="A5587" s="2" t="s">
        <v>52</v>
      </c>
      <c r="B5587" s="2" t="s">
        <v>52</v>
      </c>
      <c r="C5587" s="2" t="s">
        <v>6</v>
      </c>
      <c r="D5587" s="2" t="s">
        <v>15</v>
      </c>
      <c r="E5587" s="2" t="s">
        <v>19</v>
      </c>
      <c r="F5587" s="2" t="s">
        <v>61</v>
      </c>
      <c r="G5587" s="1">
        <v>135</v>
      </c>
      <c r="H5587" s="1">
        <v>150</v>
      </c>
      <c r="I5587" s="4">
        <v>1</v>
      </c>
      <c r="J5587" s="2" t="s">
        <v>70</v>
      </c>
      <c r="K5587" s="1">
        <f>Tabelle111[[#This Row],[Menge kg Nges]]/1000</f>
        <v>0.13500000000000001</v>
      </c>
      <c r="L5587" s="1">
        <f>Tabelle111[[#This Row],[Menge kg P2O5]]/1000</f>
        <v>0.15</v>
      </c>
      <c r="M5587" s="1">
        <f>Tabelle111[[#This Row],[Menge t Nges]]/Tabelle111[[#This Row],[Anzahl Lieferscheine]]</f>
        <v>0.13500000000000001</v>
      </c>
      <c r="N5587" s="1">
        <f>Tabelle111[[#This Row],[Menge t P2O5]]/Tabelle111[[#This Row],[Anzahl Lieferscheine]]</f>
        <v>0.15</v>
      </c>
    </row>
    <row r="5588" spans="1:14" x14ac:dyDescent="0.2">
      <c r="A5588" s="2" t="s">
        <v>52</v>
      </c>
      <c r="B5588" s="2" t="s">
        <v>52</v>
      </c>
      <c r="C5588" s="2" t="s">
        <v>6</v>
      </c>
      <c r="D5588" s="2" t="s">
        <v>15</v>
      </c>
      <c r="E5588" s="2" t="s">
        <v>20</v>
      </c>
      <c r="F5588" s="2" t="s">
        <v>61</v>
      </c>
      <c r="G5588" s="1">
        <v>105.6</v>
      </c>
      <c r="H5588" s="1">
        <v>60</v>
      </c>
      <c r="I5588" s="4">
        <v>1</v>
      </c>
      <c r="J5588" s="2" t="s">
        <v>70</v>
      </c>
      <c r="K5588" s="1">
        <f>Tabelle111[[#This Row],[Menge kg Nges]]/1000</f>
        <v>0.1056</v>
      </c>
      <c r="L5588" s="1">
        <f>Tabelle111[[#This Row],[Menge kg P2O5]]/1000</f>
        <v>0.06</v>
      </c>
      <c r="M5588" s="1">
        <f>Tabelle111[[#This Row],[Menge t Nges]]/Tabelle111[[#This Row],[Anzahl Lieferscheine]]</f>
        <v>0.1056</v>
      </c>
      <c r="N5588" s="1">
        <f>Tabelle111[[#This Row],[Menge t P2O5]]/Tabelle111[[#This Row],[Anzahl Lieferscheine]]</f>
        <v>0.06</v>
      </c>
    </row>
    <row r="5589" spans="1:14" x14ac:dyDescent="0.2">
      <c r="A5589" s="2" t="s">
        <v>52</v>
      </c>
      <c r="B5589" s="2" t="s">
        <v>52</v>
      </c>
      <c r="C5589" s="2" t="s">
        <v>6</v>
      </c>
      <c r="D5589" s="2" t="s">
        <v>15</v>
      </c>
      <c r="E5589" s="2" t="s">
        <v>21</v>
      </c>
      <c r="F5589" s="2" t="s">
        <v>61</v>
      </c>
      <c r="G5589" s="1">
        <v>4305.6400000000003</v>
      </c>
      <c r="H5589" s="1">
        <v>2140.8000000000002</v>
      </c>
      <c r="I5589" s="4">
        <v>10</v>
      </c>
      <c r="J5589" s="2" t="s">
        <v>70</v>
      </c>
      <c r="K5589" s="1">
        <f>Tabelle111[[#This Row],[Menge kg Nges]]/1000</f>
        <v>4.3056400000000004</v>
      </c>
      <c r="L5589" s="1">
        <f>Tabelle111[[#This Row],[Menge kg P2O5]]/1000</f>
        <v>2.1408</v>
      </c>
      <c r="M5589" s="1">
        <f>Tabelle111[[#This Row],[Menge t Nges]]/Tabelle111[[#This Row],[Anzahl Lieferscheine]]</f>
        <v>0.43056400000000006</v>
      </c>
      <c r="N5589" s="1">
        <f>Tabelle111[[#This Row],[Menge t P2O5]]/Tabelle111[[#This Row],[Anzahl Lieferscheine]]</f>
        <v>0.21407999999999999</v>
      </c>
    </row>
    <row r="5590" spans="1:14" x14ac:dyDescent="0.2">
      <c r="A5590" s="2" t="s">
        <v>52</v>
      </c>
      <c r="B5590" s="2" t="s">
        <v>52</v>
      </c>
      <c r="C5590" s="2" t="s">
        <v>6</v>
      </c>
      <c r="D5590" s="2" t="s">
        <v>15</v>
      </c>
      <c r="E5590" s="2" t="s">
        <v>9</v>
      </c>
      <c r="F5590" s="2" t="s">
        <v>61</v>
      </c>
      <c r="G5590" s="1">
        <v>6666.5299999999988</v>
      </c>
      <c r="H5590" s="1">
        <v>3672.4899999999993</v>
      </c>
      <c r="I5590" s="4">
        <v>16</v>
      </c>
      <c r="J5590" s="2" t="s">
        <v>70</v>
      </c>
      <c r="K5590" s="1">
        <f>Tabelle111[[#This Row],[Menge kg Nges]]/1000</f>
        <v>6.666529999999999</v>
      </c>
      <c r="L5590" s="1">
        <f>Tabelle111[[#This Row],[Menge kg P2O5]]/1000</f>
        <v>3.6724899999999994</v>
      </c>
      <c r="M5590" s="1">
        <f>Tabelle111[[#This Row],[Menge t Nges]]/Tabelle111[[#This Row],[Anzahl Lieferscheine]]</f>
        <v>0.41665812499999993</v>
      </c>
      <c r="N5590" s="1">
        <f>Tabelle111[[#This Row],[Menge t P2O5]]/Tabelle111[[#This Row],[Anzahl Lieferscheine]]</f>
        <v>0.22953062499999996</v>
      </c>
    </row>
    <row r="5591" spans="1:14" x14ac:dyDescent="0.2">
      <c r="A5591" s="2" t="s">
        <v>52</v>
      </c>
      <c r="B5591" s="2" t="s">
        <v>52</v>
      </c>
      <c r="C5591" s="2" t="s">
        <v>6</v>
      </c>
      <c r="D5591" s="2" t="s">
        <v>15</v>
      </c>
      <c r="E5591" s="2" t="s">
        <v>10</v>
      </c>
      <c r="F5591" s="2" t="s">
        <v>61</v>
      </c>
      <c r="G5591" s="1">
        <v>885.45</v>
      </c>
      <c r="H5591" s="1">
        <v>278.27</v>
      </c>
      <c r="I5591" s="4">
        <v>2</v>
      </c>
      <c r="J5591" s="2" t="s">
        <v>70</v>
      </c>
      <c r="K5591" s="1">
        <f>Tabelle111[[#This Row],[Menge kg Nges]]/1000</f>
        <v>0.88545000000000007</v>
      </c>
      <c r="L5591" s="1">
        <f>Tabelle111[[#This Row],[Menge kg P2O5]]/1000</f>
        <v>0.27826999999999996</v>
      </c>
      <c r="M5591" s="1">
        <f>Tabelle111[[#This Row],[Menge t Nges]]/Tabelle111[[#This Row],[Anzahl Lieferscheine]]</f>
        <v>0.44272500000000004</v>
      </c>
      <c r="N5591" s="1">
        <f>Tabelle111[[#This Row],[Menge t P2O5]]/Tabelle111[[#This Row],[Anzahl Lieferscheine]]</f>
        <v>0.13913499999999998</v>
      </c>
    </row>
    <row r="5592" spans="1:14" x14ac:dyDescent="0.2">
      <c r="A5592" s="2" t="s">
        <v>52</v>
      </c>
      <c r="B5592" s="2" t="s">
        <v>52</v>
      </c>
      <c r="C5592" s="2" t="s">
        <v>6</v>
      </c>
      <c r="D5592" s="2" t="s">
        <v>15</v>
      </c>
      <c r="E5592" s="2" t="s">
        <v>13</v>
      </c>
      <c r="F5592" s="2" t="s">
        <v>61</v>
      </c>
      <c r="G5592" s="1">
        <v>662.29</v>
      </c>
      <c r="H5592" s="1">
        <v>451.14</v>
      </c>
      <c r="I5592" s="4">
        <v>4</v>
      </c>
      <c r="J5592" s="2" t="s">
        <v>70</v>
      </c>
      <c r="K5592" s="1">
        <f>Tabelle111[[#This Row],[Menge kg Nges]]/1000</f>
        <v>0.66228999999999993</v>
      </c>
      <c r="L5592" s="1">
        <f>Tabelle111[[#This Row],[Menge kg P2O5]]/1000</f>
        <v>0.45113999999999999</v>
      </c>
      <c r="M5592" s="1">
        <f>Tabelle111[[#This Row],[Menge t Nges]]/Tabelle111[[#This Row],[Anzahl Lieferscheine]]</f>
        <v>0.16557249999999998</v>
      </c>
      <c r="N5592" s="1">
        <f>Tabelle111[[#This Row],[Menge t P2O5]]/Tabelle111[[#This Row],[Anzahl Lieferscheine]]</f>
        <v>0.112785</v>
      </c>
    </row>
    <row r="5593" spans="1:14" x14ac:dyDescent="0.2">
      <c r="A5593" s="2" t="s">
        <v>52</v>
      </c>
      <c r="B5593" s="2" t="s">
        <v>52</v>
      </c>
      <c r="C5593" s="2" t="s">
        <v>25</v>
      </c>
      <c r="D5593" s="2" t="s">
        <v>25</v>
      </c>
      <c r="E5593" s="2" t="s">
        <v>26</v>
      </c>
      <c r="F5593" s="2" t="s">
        <v>61</v>
      </c>
      <c r="G5593" s="1">
        <v>3102.4300000000003</v>
      </c>
      <c r="H5593" s="1">
        <v>2731.99</v>
      </c>
      <c r="I5593" s="4">
        <v>17</v>
      </c>
      <c r="J5593" s="2" t="s">
        <v>70</v>
      </c>
      <c r="K5593" s="1">
        <f>Tabelle111[[#This Row],[Menge kg Nges]]/1000</f>
        <v>3.1024300000000005</v>
      </c>
      <c r="L5593" s="1">
        <f>Tabelle111[[#This Row],[Menge kg P2O5]]/1000</f>
        <v>2.7319899999999997</v>
      </c>
      <c r="M5593" s="1">
        <f>Tabelle111[[#This Row],[Menge t Nges]]/Tabelle111[[#This Row],[Anzahl Lieferscheine]]</f>
        <v>0.1824958823529412</v>
      </c>
      <c r="N5593" s="1">
        <f>Tabelle111[[#This Row],[Menge t P2O5]]/Tabelle111[[#This Row],[Anzahl Lieferscheine]]</f>
        <v>0.16070529411764703</v>
      </c>
    </row>
    <row r="5594" spans="1:14" x14ac:dyDescent="0.2">
      <c r="A5594" s="2" t="s">
        <v>52</v>
      </c>
      <c r="B5594" s="2" t="s">
        <v>52</v>
      </c>
      <c r="C5594" s="2" t="s">
        <v>63</v>
      </c>
      <c r="D5594" s="2" t="s">
        <v>63</v>
      </c>
      <c r="E5594" s="2" t="s">
        <v>63</v>
      </c>
      <c r="F5594" s="2" t="s">
        <v>61</v>
      </c>
      <c r="G5594" s="1">
        <v>3356.92</v>
      </c>
      <c r="H5594" s="1">
        <v>2200.6</v>
      </c>
      <c r="I5594" s="4">
        <v>3</v>
      </c>
      <c r="J5594" s="2" t="s">
        <v>70</v>
      </c>
      <c r="K5594" s="1">
        <f>Tabelle111[[#This Row],[Menge kg Nges]]/1000</f>
        <v>3.3569200000000001</v>
      </c>
      <c r="L5594" s="1">
        <f>Tabelle111[[#This Row],[Menge kg P2O5]]/1000</f>
        <v>2.2006000000000001</v>
      </c>
      <c r="M5594" s="1">
        <f>Tabelle111[[#This Row],[Menge t Nges]]/Tabelle111[[#This Row],[Anzahl Lieferscheine]]</f>
        <v>1.1189733333333334</v>
      </c>
      <c r="N5594" s="1">
        <f>Tabelle111[[#This Row],[Menge t P2O5]]/Tabelle111[[#This Row],[Anzahl Lieferscheine]]</f>
        <v>0.73353333333333337</v>
      </c>
    </row>
    <row r="5595" spans="1:14" x14ac:dyDescent="0.2">
      <c r="A5595" s="2" t="s">
        <v>52</v>
      </c>
      <c r="B5595" s="2" t="s">
        <v>39</v>
      </c>
      <c r="C5595" s="2" t="s">
        <v>63</v>
      </c>
      <c r="D5595" s="2" t="s">
        <v>63</v>
      </c>
      <c r="E5595" s="2" t="s">
        <v>63</v>
      </c>
      <c r="F5595" s="2" t="s">
        <v>61</v>
      </c>
      <c r="G5595" s="1">
        <v>263.25</v>
      </c>
      <c r="H5595" s="1">
        <v>248.62</v>
      </c>
      <c r="I5595" s="4">
        <v>2</v>
      </c>
      <c r="J5595" s="2" t="s">
        <v>70</v>
      </c>
      <c r="K5595" s="1">
        <f>Tabelle111[[#This Row],[Menge kg Nges]]/1000</f>
        <v>0.26324999999999998</v>
      </c>
      <c r="L5595" s="1">
        <f>Tabelle111[[#This Row],[Menge kg P2O5]]/1000</f>
        <v>0.24862000000000001</v>
      </c>
      <c r="M5595" s="1">
        <f>Tabelle111[[#This Row],[Menge t Nges]]/Tabelle111[[#This Row],[Anzahl Lieferscheine]]</f>
        <v>0.13162499999999999</v>
      </c>
      <c r="N5595" s="1">
        <f>Tabelle111[[#This Row],[Menge t P2O5]]/Tabelle111[[#This Row],[Anzahl Lieferscheine]]</f>
        <v>0.12431</v>
      </c>
    </row>
    <row r="5596" spans="1:14" x14ac:dyDescent="0.2">
      <c r="A5596" s="2" t="s">
        <v>52</v>
      </c>
      <c r="B5596" s="2" t="s">
        <v>28</v>
      </c>
      <c r="C5596" s="2" t="s">
        <v>6</v>
      </c>
      <c r="D5596" s="2" t="s">
        <v>15</v>
      </c>
      <c r="E5596" s="2" t="s">
        <v>8</v>
      </c>
      <c r="F5596" s="2" t="s">
        <v>61</v>
      </c>
      <c r="G5596" s="1">
        <v>568.79999999999995</v>
      </c>
      <c r="H5596" s="1">
        <v>244.8</v>
      </c>
      <c r="I5596" s="4">
        <v>1</v>
      </c>
      <c r="J5596" s="2" t="s">
        <v>70</v>
      </c>
      <c r="K5596" s="1">
        <f>Tabelle111[[#This Row],[Menge kg Nges]]/1000</f>
        <v>0.56879999999999997</v>
      </c>
      <c r="L5596" s="1">
        <f>Tabelle111[[#This Row],[Menge kg P2O5]]/1000</f>
        <v>0.24480000000000002</v>
      </c>
      <c r="M5596" s="1">
        <f>Tabelle111[[#This Row],[Menge t Nges]]/Tabelle111[[#This Row],[Anzahl Lieferscheine]]</f>
        <v>0.56879999999999997</v>
      </c>
      <c r="N5596" s="1">
        <f>Tabelle111[[#This Row],[Menge t P2O5]]/Tabelle111[[#This Row],[Anzahl Lieferscheine]]</f>
        <v>0.24480000000000002</v>
      </c>
    </row>
    <row r="5597" spans="1:14" x14ac:dyDescent="0.2">
      <c r="A5597" s="2" t="s">
        <v>52</v>
      </c>
      <c r="B5597" s="2" t="s">
        <v>42</v>
      </c>
      <c r="C5597" s="2" t="s">
        <v>6</v>
      </c>
      <c r="D5597" s="2" t="s">
        <v>15</v>
      </c>
      <c r="E5597" s="2" t="s">
        <v>9</v>
      </c>
      <c r="F5597" s="2" t="s">
        <v>61</v>
      </c>
      <c r="G5597" s="1">
        <v>244</v>
      </c>
      <c r="H5597" s="1">
        <v>158</v>
      </c>
      <c r="I5597" s="4">
        <v>2</v>
      </c>
      <c r="J5597" s="2" t="s">
        <v>70</v>
      </c>
      <c r="K5597" s="1">
        <f>Tabelle111[[#This Row],[Menge kg Nges]]/1000</f>
        <v>0.24399999999999999</v>
      </c>
      <c r="L5597" s="1">
        <f>Tabelle111[[#This Row],[Menge kg P2O5]]/1000</f>
        <v>0.158</v>
      </c>
      <c r="M5597" s="1">
        <f>Tabelle111[[#This Row],[Menge t Nges]]/Tabelle111[[#This Row],[Anzahl Lieferscheine]]</f>
        <v>0.122</v>
      </c>
      <c r="N5597" s="1">
        <f>Tabelle111[[#This Row],[Menge t P2O5]]/Tabelle111[[#This Row],[Anzahl Lieferscheine]]</f>
        <v>7.9000000000000001E-2</v>
      </c>
    </row>
    <row r="5598" spans="1:14" x14ac:dyDescent="0.2">
      <c r="A5598" s="2" t="s">
        <v>37</v>
      </c>
      <c r="B5598" s="2" t="s">
        <v>32</v>
      </c>
      <c r="C5598" s="2" t="s">
        <v>6</v>
      </c>
      <c r="D5598" s="2" t="s">
        <v>7</v>
      </c>
      <c r="E5598" s="2" t="s">
        <v>9</v>
      </c>
      <c r="F5598" s="2" t="s">
        <v>61</v>
      </c>
      <c r="G5598" s="1">
        <v>59.4</v>
      </c>
      <c r="H5598" s="1">
        <v>24.3</v>
      </c>
      <c r="I5598" s="4">
        <v>1</v>
      </c>
      <c r="J5598" s="2" t="s">
        <v>70</v>
      </c>
      <c r="K5598" s="1">
        <f>Tabelle111[[#This Row],[Menge kg Nges]]/1000</f>
        <v>5.9400000000000001E-2</v>
      </c>
      <c r="L5598" s="1">
        <f>Tabelle111[[#This Row],[Menge kg P2O5]]/1000</f>
        <v>2.4300000000000002E-2</v>
      </c>
      <c r="M5598" s="1">
        <f>Tabelle111[[#This Row],[Menge t Nges]]/Tabelle111[[#This Row],[Anzahl Lieferscheine]]</f>
        <v>5.9400000000000001E-2</v>
      </c>
      <c r="N5598" s="1">
        <f>Tabelle111[[#This Row],[Menge t P2O5]]/Tabelle111[[#This Row],[Anzahl Lieferscheine]]</f>
        <v>2.4300000000000002E-2</v>
      </c>
    </row>
    <row r="5599" spans="1:14" x14ac:dyDescent="0.2">
      <c r="A5599" s="2" t="s">
        <v>37</v>
      </c>
      <c r="B5599" s="2" t="s">
        <v>32</v>
      </c>
      <c r="C5599" s="2" t="s">
        <v>6</v>
      </c>
      <c r="D5599" s="2" t="s">
        <v>7</v>
      </c>
      <c r="E5599" s="2" t="s">
        <v>14</v>
      </c>
      <c r="F5599" s="2" t="s">
        <v>61</v>
      </c>
      <c r="G5599" s="1">
        <v>3045.6000000000004</v>
      </c>
      <c r="H5599" s="1">
        <v>1649.6999999999998</v>
      </c>
      <c r="I5599" s="4">
        <v>6</v>
      </c>
      <c r="J5599" s="2" t="s">
        <v>70</v>
      </c>
      <c r="K5599" s="1">
        <f>Tabelle111[[#This Row],[Menge kg Nges]]/1000</f>
        <v>3.0456000000000003</v>
      </c>
      <c r="L5599" s="1">
        <f>Tabelle111[[#This Row],[Menge kg P2O5]]/1000</f>
        <v>1.6496999999999997</v>
      </c>
      <c r="M5599" s="1">
        <f>Tabelle111[[#This Row],[Menge t Nges]]/Tabelle111[[#This Row],[Anzahl Lieferscheine]]</f>
        <v>0.50760000000000005</v>
      </c>
      <c r="N5599" s="1">
        <f>Tabelle111[[#This Row],[Menge t P2O5]]/Tabelle111[[#This Row],[Anzahl Lieferscheine]]</f>
        <v>0.27494999999999997</v>
      </c>
    </row>
    <row r="5600" spans="1:14" x14ac:dyDescent="0.2">
      <c r="A5600" s="2" t="s">
        <v>37</v>
      </c>
      <c r="B5600" s="2" t="s">
        <v>32</v>
      </c>
      <c r="C5600" s="2" t="s">
        <v>6</v>
      </c>
      <c r="D5600" s="2" t="s">
        <v>15</v>
      </c>
      <c r="E5600" s="2" t="s">
        <v>20</v>
      </c>
      <c r="F5600" s="2" t="s">
        <v>61</v>
      </c>
      <c r="G5600" s="1">
        <v>3788</v>
      </c>
      <c r="H5600" s="1">
        <v>2725</v>
      </c>
      <c r="I5600" s="4">
        <v>27</v>
      </c>
      <c r="J5600" s="2" t="s">
        <v>70</v>
      </c>
      <c r="K5600" s="1">
        <f>Tabelle111[[#This Row],[Menge kg Nges]]/1000</f>
        <v>3.7879999999999998</v>
      </c>
      <c r="L5600" s="1">
        <f>Tabelle111[[#This Row],[Menge kg P2O5]]/1000</f>
        <v>2.7250000000000001</v>
      </c>
      <c r="M5600" s="1">
        <f>Tabelle111[[#This Row],[Menge t Nges]]/Tabelle111[[#This Row],[Anzahl Lieferscheine]]</f>
        <v>0.14029629629629628</v>
      </c>
      <c r="N5600" s="1">
        <f>Tabelle111[[#This Row],[Menge t P2O5]]/Tabelle111[[#This Row],[Anzahl Lieferscheine]]</f>
        <v>0.10092592592592593</v>
      </c>
    </row>
    <row r="5601" spans="1:14" x14ac:dyDescent="0.2">
      <c r="A5601" s="2" t="s">
        <v>37</v>
      </c>
      <c r="B5601" s="2" t="s">
        <v>32</v>
      </c>
      <c r="C5601" s="2" t="s">
        <v>6</v>
      </c>
      <c r="D5601" s="2" t="s">
        <v>15</v>
      </c>
      <c r="E5601" s="2" t="s">
        <v>31</v>
      </c>
      <c r="F5601" s="2" t="s">
        <v>61</v>
      </c>
      <c r="G5601" s="1">
        <v>184.5</v>
      </c>
      <c r="H5601" s="1">
        <v>83.25</v>
      </c>
      <c r="I5601" s="4">
        <v>1</v>
      </c>
      <c r="J5601" s="2" t="s">
        <v>70</v>
      </c>
      <c r="K5601" s="1">
        <f>Tabelle111[[#This Row],[Menge kg Nges]]/1000</f>
        <v>0.1845</v>
      </c>
      <c r="L5601" s="1">
        <f>Tabelle111[[#This Row],[Menge kg P2O5]]/1000</f>
        <v>8.3250000000000005E-2</v>
      </c>
      <c r="M5601" s="1">
        <f>Tabelle111[[#This Row],[Menge t Nges]]/Tabelle111[[#This Row],[Anzahl Lieferscheine]]</f>
        <v>0.1845</v>
      </c>
      <c r="N5601" s="1">
        <f>Tabelle111[[#This Row],[Menge t P2O5]]/Tabelle111[[#This Row],[Anzahl Lieferscheine]]</f>
        <v>8.3250000000000005E-2</v>
      </c>
    </row>
    <row r="5602" spans="1:14" x14ac:dyDescent="0.2">
      <c r="A5602" s="2" t="s">
        <v>37</v>
      </c>
      <c r="B5602" s="2" t="s">
        <v>32</v>
      </c>
      <c r="C5602" s="2" t="s">
        <v>25</v>
      </c>
      <c r="D5602" s="2" t="s">
        <v>25</v>
      </c>
      <c r="E5602" s="2" t="s">
        <v>26</v>
      </c>
      <c r="F5602" s="2" t="s">
        <v>61</v>
      </c>
      <c r="G5602" s="1">
        <v>60.21</v>
      </c>
      <c r="H5602" s="1">
        <v>18.899999999999999</v>
      </c>
      <c r="I5602" s="4">
        <v>1</v>
      </c>
      <c r="J5602" s="2" t="s">
        <v>70</v>
      </c>
      <c r="K5602" s="1">
        <f>Tabelle111[[#This Row],[Menge kg Nges]]/1000</f>
        <v>6.021E-2</v>
      </c>
      <c r="L5602" s="1">
        <f>Tabelle111[[#This Row],[Menge kg P2O5]]/1000</f>
        <v>1.89E-2</v>
      </c>
      <c r="M5602" s="1">
        <f>Tabelle111[[#This Row],[Menge t Nges]]/Tabelle111[[#This Row],[Anzahl Lieferscheine]]</f>
        <v>6.021E-2</v>
      </c>
      <c r="N5602" s="1">
        <f>Tabelle111[[#This Row],[Menge t P2O5]]/Tabelle111[[#This Row],[Anzahl Lieferscheine]]</f>
        <v>1.89E-2</v>
      </c>
    </row>
    <row r="5603" spans="1:14" x14ac:dyDescent="0.2">
      <c r="A5603" s="2" t="s">
        <v>37</v>
      </c>
      <c r="B5603" s="2" t="s">
        <v>43</v>
      </c>
      <c r="C5603" s="2" t="s">
        <v>6</v>
      </c>
      <c r="D5603" s="2" t="s">
        <v>7</v>
      </c>
      <c r="E5603" s="2" t="s">
        <v>11</v>
      </c>
      <c r="F5603" s="2" t="s">
        <v>61</v>
      </c>
      <c r="G5603" s="1">
        <v>210</v>
      </c>
      <c r="H5603" s="1">
        <v>90</v>
      </c>
      <c r="I5603" s="4">
        <v>4</v>
      </c>
      <c r="J5603" s="2" t="s">
        <v>70</v>
      </c>
      <c r="K5603" s="1">
        <f>Tabelle111[[#This Row],[Menge kg Nges]]/1000</f>
        <v>0.21</v>
      </c>
      <c r="L5603" s="1">
        <f>Tabelle111[[#This Row],[Menge kg P2O5]]/1000</f>
        <v>0.09</v>
      </c>
      <c r="M5603" s="1">
        <f>Tabelle111[[#This Row],[Menge t Nges]]/Tabelle111[[#This Row],[Anzahl Lieferscheine]]</f>
        <v>5.2499999999999998E-2</v>
      </c>
      <c r="N5603" s="1">
        <f>Tabelle111[[#This Row],[Menge t P2O5]]/Tabelle111[[#This Row],[Anzahl Lieferscheine]]</f>
        <v>2.2499999999999999E-2</v>
      </c>
    </row>
    <row r="5604" spans="1:14" x14ac:dyDescent="0.2">
      <c r="A5604" s="2" t="s">
        <v>37</v>
      </c>
      <c r="B5604" s="2" t="s">
        <v>43</v>
      </c>
      <c r="C5604" s="2" t="s">
        <v>6</v>
      </c>
      <c r="D5604" s="2" t="s">
        <v>7</v>
      </c>
      <c r="E5604" s="2" t="s">
        <v>12</v>
      </c>
      <c r="F5604" s="2" t="s">
        <v>61</v>
      </c>
      <c r="G5604" s="1">
        <v>250.5</v>
      </c>
      <c r="H5604" s="1">
        <v>106</v>
      </c>
      <c r="I5604" s="4">
        <v>1</v>
      </c>
      <c r="J5604" s="2" t="s">
        <v>70</v>
      </c>
      <c r="K5604" s="1">
        <f>Tabelle111[[#This Row],[Menge kg Nges]]/1000</f>
        <v>0.2505</v>
      </c>
      <c r="L5604" s="1">
        <f>Tabelle111[[#This Row],[Menge kg P2O5]]/1000</f>
        <v>0.106</v>
      </c>
      <c r="M5604" s="1">
        <f>Tabelle111[[#This Row],[Menge t Nges]]/Tabelle111[[#This Row],[Anzahl Lieferscheine]]</f>
        <v>0.2505</v>
      </c>
      <c r="N5604" s="1">
        <f>Tabelle111[[#This Row],[Menge t P2O5]]/Tabelle111[[#This Row],[Anzahl Lieferscheine]]</f>
        <v>0.106</v>
      </c>
    </row>
    <row r="5605" spans="1:14" x14ac:dyDescent="0.2">
      <c r="A5605" s="2" t="s">
        <v>37</v>
      </c>
      <c r="B5605" s="2" t="s">
        <v>43</v>
      </c>
      <c r="C5605" s="2" t="s">
        <v>6</v>
      </c>
      <c r="D5605" s="2" t="s">
        <v>7</v>
      </c>
      <c r="E5605" s="2" t="s">
        <v>13</v>
      </c>
      <c r="F5605" s="2" t="s">
        <v>61</v>
      </c>
      <c r="G5605" s="1">
        <v>463.24</v>
      </c>
      <c r="H5605" s="1">
        <v>235.07999999999998</v>
      </c>
      <c r="I5605" s="4">
        <v>2</v>
      </c>
      <c r="J5605" s="2" t="s">
        <v>70</v>
      </c>
      <c r="K5605" s="1">
        <f>Tabelle111[[#This Row],[Menge kg Nges]]/1000</f>
        <v>0.46323999999999999</v>
      </c>
      <c r="L5605" s="1">
        <f>Tabelle111[[#This Row],[Menge kg P2O5]]/1000</f>
        <v>0.23507999999999998</v>
      </c>
      <c r="M5605" s="1">
        <f>Tabelle111[[#This Row],[Menge t Nges]]/Tabelle111[[#This Row],[Anzahl Lieferscheine]]</f>
        <v>0.23161999999999999</v>
      </c>
      <c r="N5605" s="1">
        <f>Tabelle111[[#This Row],[Menge t P2O5]]/Tabelle111[[#This Row],[Anzahl Lieferscheine]]</f>
        <v>0.11753999999999999</v>
      </c>
    </row>
    <row r="5606" spans="1:14" x14ac:dyDescent="0.2">
      <c r="A5606" s="2" t="s">
        <v>37</v>
      </c>
      <c r="B5606" s="2" t="s">
        <v>43</v>
      </c>
      <c r="C5606" s="2" t="s">
        <v>25</v>
      </c>
      <c r="D5606" s="2" t="s">
        <v>25</v>
      </c>
      <c r="E5606" s="2" t="s">
        <v>26</v>
      </c>
      <c r="F5606" s="2" t="s">
        <v>61</v>
      </c>
      <c r="G5606" s="1">
        <v>77</v>
      </c>
      <c r="H5606" s="1">
        <v>17.5</v>
      </c>
      <c r="I5606" s="4">
        <v>1</v>
      </c>
      <c r="J5606" s="2" t="s">
        <v>70</v>
      </c>
      <c r="K5606" s="1">
        <f>Tabelle111[[#This Row],[Menge kg Nges]]/1000</f>
        <v>7.6999999999999999E-2</v>
      </c>
      <c r="L5606" s="1">
        <f>Tabelle111[[#This Row],[Menge kg P2O5]]/1000</f>
        <v>1.7500000000000002E-2</v>
      </c>
      <c r="M5606" s="1">
        <f>Tabelle111[[#This Row],[Menge t Nges]]/Tabelle111[[#This Row],[Anzahl Lieferscheine]]</f>
        <v>7.6999999999999999E-2</v>
      </c>
      <c r="N5606" s="1">
        <f>Tabelle111[[#This Row],[Menge t P2O5]]/Tabelle111[[#This Row],[Anzahl Lieferscheine]]</f>
        <v>1.7500000000000002E-2</v>
      </c>
    </row>
    <row r="5607" spans="1:14" x14ac:dyDescent="0.2">
      <c r="A5607" s="2" t="s">
        <v>37</v>
      </c>
      <c r="B5607" s="2" t="s">
        <v>36</v>
      </c>
      <c r="C5607" s="2" t="s">
        <v>6</v>
      </c>
      <c r="D5607" s="2" t="s">
        <v>7</v>
      </c>
      <c r="E5607" s="2" t="s">
        <v>9</v>
      </c>
      <c r="F5607" s="2" t="s">
        <v>61</v>
      </c>
      <c r="G5607" s="1">
        <v>2341.6</v>
      </c>
      <c r="H5607" s="1">
        <v>967.8</v>
      </c>
      <c r="I5607" s="4">
        <v>7</v>
      </c>
      <c r="J5607" s="2" t="s">
        <v>70</v>
      </c>
      <c r="K5607" s="1">
        <f>Tabelle111[[#This Row],[Menge kg Nges]]/1000</f>
        <v>2.3416000000000001</v>
      </c>
      <c r="L5607" s="1">
        <f>Tabelle111[[#This Row],[Menge kg P2O5]]/1000</f>
        <v>0.96779999999999999</v>
      </c>
      <c r="M5607" s="1">
        <f>Tabelle111[[#This Row],[Menge t Nges]]/Tabelle111[[#This Row],[Anzahl Lieferscheine]]</f>
        <v>0.33451428571428571</v>
      </c>
      <c r="N5607" s="1">
        <f>Tabelle111[[#This Row],[Menge t P2O5]]/Tabelle111[[#This Row],[Anzahl Lieferscheine]]</f>
        <v>0.13825714285714286</v>
      </c>
    </row>
    <row r="5608" spans="1:14" x14ac:dyDescent="0.2">
      <c r="A5608" s="2" t="s">
        <v>37</v>
      </c>
      <c r="B5608" s="2" t="s">
        <v>36</v>
      </c>
      <c r="C5608" s="2" t="s">
        <v>6</v>
      </c>
      <c r="D5608" s="2" t="s">
        <v>7</v>
      </c>
      <c r="E5608" s="2" t="s">
        <v>11</v>
      </c>
      <c r="F5608" s="2" t="s">
        <v>61</v>
      </c>
      <c r="G5608" s="1">
        <v>2353.9</v>
      </c>
      <c r="H5608" s="1">
        <v>967.65</v>
      </c>
      <c r="I5608" s="4">
        <v>10</v>
      </c>
      <c r="J5608" s="2" t="s">
        <v>70</v>
      </c>
      <c r="K5608" s="1">
        <f>Tabelle111[[#This Row],[Menge kg Nges]]/1000</f>
        <v>2.3538999999999999</v>
      </c>
      <c r="L5608" s="1">
        <f>Tabelle111[[#This Row],[Menge kg P2O5]]/1000</f>
        <v>0.96765000000000001</v>
      </c>
      <c r="M5608" s="1">
        <f>Tabelle111[[#This Row],[Menge t Nges]]/Tabelle111[[#This Row],[Anzahl Lieferscheine]]</f>
        <v>0.23538999999999999</v>
      </c>
      <c r="N5608" s="1">
        <f>Tabelle111[[#This Row],[Menge t P2O5]]/Tabelle111[[#This Row],[Anzahl Lieferscheine]]</f>
        <v>9.6765000000000004E-2</v>
      </c>
    </row>
    <row r="5609" spans="1:14" x14ac:dyDescent="0.2">
      <c r="A5609" s="2" t="s">
        <v>37</v>
      </c>
      <c r="B5609" s="2" t="s">
        <v>36</v>
      </c>
      <c r="C5609" s="2" t="s">
        <v>6</v>
      </c>
      <c r="D5609" s="2" t="s">
        <v>7</v>
      </c>
      <c r="E5609" s="2" t="s">
        <v>12</v>
      </c>
      <c r="F5609" s="2" t="s">
        <v>61</v>
      </c>
      <c r="G5609" s="1">
        <v>7987.38</v>
      </c>
      <c r="H5609" s="1">
        <v>3231.07</v>
      </c>
      <c r="I5609" s="4">
        <v>39</v>
      </c>
      <c r="J5609" s="2" t="s">
        <v>70</v>
      </c>
      <c r="K5609" s="1">
        <f>Tabelle111[[#This Row],[Menge kg Nges]]/1000</f>
        <v>7.9873799999999999</v>
      </c>
      <c r="L5609" s="1">
        <f>Tabelle111[[#This Row],[Menge kg P2O5]]/1000</f>
        <v>3.2310700000000003</v>
      </c>
      <c r="M5609" s="1">
        <f>Tabelle111[[#This Row],[Menge t Nges]]/Tabelle111[[#This Row],[Anzahl Lieferscheine]]</f>
        <v>0.20480461538461539</v>
      </c>
      <c r="N5609" s="1">
        <f>Tabelle111[[#This Row],[Menge t P2O5]]/Tabelle111[[#This Row],[Anzahl Lieferscheine]]</f>
        <v>8.2847948717948733E-2</v>
      </c>
    </row>
    <row r="5610" spans="1:14" x14ac:dyDescent="0.2">
      <c r="A5610" s="2" t="s">
        <v>37</v>
      </c>
      <c r="B5610" s="2" t="s">
        <v>36</v>
      </c>
      <c r="C5610" s="2" t="s">
        <v>6</v>
      </c>
      <c r="D5610" s="2" t="s">
        <v>7</v>
      </c>
      <c r="E5610" s="2" t="s">
        <v>13</v>
      </c>
      <c r="F5610" s="2" t="s">
        <v>61</v>
      </c>
      <c r="G5610" s="1">
        <v>3271.2</v>
      </c>
      <c r="H5610" s="1">
        <v>1705.8700000000001</v>
      </c>
      <c r="I5610" s="4">
        <v>21</v>
      </c>
      <c r="J5610" s="2" t="s">
        <v>70</v>
      </c>
      <c r="K5610" s="1">
        <f>Tabelle111[[#This Row],[Menge kg Nges]]/1000</f>
        <v>3.2711999999999999</v>
      </c>
      <c r="L5610" s="1">
        <f>Tabelle111[[#This Row],[Menge kg P2O5]]/1000</f>
        <v>1.7058700000000002</v>
      </c>
      <c r="M5610" s="1">
        <f>Tabelle111[[#This Row],[Menge t Nges]]/Tabelle111[[#This Row],[Anzahl Lieferscheine]]</f>
        <v>0.15577142857142856</v>
      </c>
      <c r="N5610" s="1">
        <f>Tabelle111[[#This Row],[Menge t P2O5]]/Tabelle111[[#This Row],[Anzahl Lieferscheine]]</f>
        <v>8.1231904761904769E-2</v>
      </c>
    </row>
    <row r="5611" spans="1:14" x14ac:dyDescent="0.2">
      <c r="A5611" s="2" t="s">
        <v>37</v>
      </c>
      <c r="B5611" s="2" t="s">
        <v>36</v>
      </c>
      <c r="C5611" s="2" t="s">
        <v>6</v>
      </c>
      <c r="D5611" s="2" t="s">
        <v>7</v>
      </c>
      <c r="E5611" s="2" t="s">
        <v>14</v>
      </c>
      <c r="F5611" s="2" t="s">
        <v>61</v>
      </c>
      <c r="G5611" s="1">
        <v>1449</v>
      </c>
      <c r="H5611" s="1">
        <v>664</v>
      </c>
      <c r="I5611" s="4">
        <v>7</v>
      </c>
      <c r="J5611" s="2" t="s">
        <v>70</v>
      </c>
      <c r="K5611" s="1">
        <f>Tabelle111[[#This Row],[Menge kg Nges]]/1000</f>
        <v>1.4490000000000001</v>
      </c>
      <c r="L5611" s="1">
        <f>Tabelle111[[#This Row],[Menge kg P2O5]]/1000</f>
        <v>0.66400000000000003</v>
      </c>
      <c r="M5611" s="1">
        <f>Tabelle111[[#This Row],[Menge t Nges]]/Tabelle111[[#This Row],[Anzahl Lieferscheine]]</f>
        <v>0.20700000000000002</v>
      </c>
      <c r="N5611" s="1">
        <f>Tabelle111[[#This Row],[Menge t P2O5]]/Tabelle111[[#This Row],[Anzahl Lieferscheine]]</f>
        <v>9.4857142857142862E-2</v>
      </c>
    </row>
    <row r="5612" spans="1:14" x14ac:dyDescent="0.2">
      <c r="A5612" s="2" t="s">
        <v>37</v>
      </c>
      <c r="B5612" s="2" t="s">
        <v>36</v>
      </c>
      <c r="C5612" s="2" t="s">
        <v>6</v>
      </c>
      <c r="D5612" s="2" t="s">
        <v>15</v>
      </c>
      <c r="E5612" s="2" t="s">
        <v>20</v>
      </c>
      <c r="F5612" s="2" t="s">
        <v>61</v>
      </c>
      <c r="G5612" s="1">
        <v>122.4</v>
      </c>
      <c r="H5612" s="1">
        <v>90</v>
      </c>
      <c r="I5612" s="4">
        <v>1</v>
      </c>
      <c r="J5612" s="2" t="s">
        <v>70</v>
      </c>
      <c r="K5612" s="1">
        <f>Tabelle111[[#This Row],[Menge kg Nges]]/1000</f>
        <v>0.12240000000000001</v>
      </c>
      <c r="L5612" s="1">
        <f>Tabelle111[[#This Row],[Menge kg P2O5]]/1000</f>
        <v>0.09</v>
      </c>
      <c r="M5612" s="1">
        <f>Tabelle111[[#This Row],[Menge t Nges]]/Tabelle111[[#This Row],[Anzahl Lieferscheine]]</f>
        <v>0.12240000000000001</v>
      </c>
      <c r="N5612" s="1">
        <f>Tabelle111[[#This Row],[Menge t P2O5]]/Tabelle111[[#This Row],[Anzahl Lieferscheine]]</f>
        <v>0.09</v>
      </c>
    </row>
    <row r="5613" spans="1:14" x14ac:dyDescent="0.2">
      <c r="A5613" s="2" t="s">
        <v>37</v>
      </c>
      <c r="B5613" s="2" t="s">
        <v>36</v>
      </c>
      <c r="C5613" s="2" t="s">
        <v>6</v>
      </c>
      <c r="D5613" s="2" t="s">
        <v>15</v>
      </c>
      <c r="E5613" s="2" t="s">
        <v>21</v>
      </c>
      <c r="F5613" s="2" t="s">
        <v>61</v>
      </c>
      <c r="G5613" s="1">
        <v>2060.8000000000002</v>
      </c>
      <c r="H5613" s="1">
        <v>828</v>
      </c>
      <c r="I5613" s="4">
        <v>5</v>
      </c>
      <c r="J5613" s="2" t="s">
        <v>70</v>
      </c>
      <c r="K5613" s="1">
        <f>Tabelle111[[#This Row],[Menge kg Nges]]/1000</f>
        <v>2.0608</v>
      </c>
      <c r="L5613" s="1">
        <f>Tabelle111[[#This Row],[Menge kg P2O5]]/1000</f>
        <v>0.82799999999999996</v>
      </c>
      <c r="M5613" s="1">
        <f>Tabelle111[[#This Row],[Menge t Nges]]/Tabelle111[[#This Row],[Anzahl Lieferscheine]]</f>
        <v>0.41215999999999997</v>
      </c>
      <c r="N5613" s="1">
        <f>Tabelle111[[#This Row],[Menge t P2O5]]/Tabelle111[[#This Row],[Anzahl Lieferscheine]]</f>
        <v>0.1656</v>
      </c>
    </row>
    <row r="5614" spans="1:14" x14ac:dyDescent="0.2">
      <c r="A5614" s="2" t="s">
        <v>37</v>
      </c>
      <c r="B5614" s="2" t="s">
        <v>36</v>
      </c>
      <c r="C5614" s="2" t="s">
        <v>25</v>
      </c>
      <c r="D5614" s="2" t="s">
        <v>25</v>
      </c>
      <c r="E5614" s="2" t="s">
        <v>26</v>
      </c>
      <c r="F5614" s="2" t="s">
        <v>61</v>
      </c>
      <c r="G5614" s="1">
        <v>539</v>
      </c>
      <c r="H5614" s="1">
        <v>122.5</v>
      </c>
      <c r="I5614" s="4">
        <v>3</v>
      </c>
      <c r="J5614" s="2" t="s">
        <v>70</v>
      </c>
      <c r="K5614" s="1">
        <f>Tabelle111[[#This Row],[Menge kg Nges]]/1000</f>
        <v>0.53900000000000003</v>
      </c>
      <c r="L5614" s="1">
        <f>Tabelle111[[#This Row],[Menge kg P2O5]]/1000</f>
        <v>0.1225</v>
      </c>
      <c r="M5614" s="1">
        <f>Tabelle111[[#This Row],[Menge t Nges]]/Tabelle111[[#This Row],[Anzahl Lieferscheine]]</f>
        <v>0.17966666666666667</v>
      </c>
      <c r="N5614" s="1">
        <f>Tabelle111[[#This Row],[Menge t P2O5]]/Tabelle111[[#This Row],[Anzahl Lieferscheine]]</f>
        <v>4.0833333333333333E-2</v>
      </c>
    </row>
    <row r="5615" spans="1:14" x14ac:dyDescent="0.2">
      <c r="A5615" s="2" t="s">
        <v>37</v>
      </c>
      <c r="B5615" s="2" t="s">
        <v>44</v>
      </c>
      <c r="C5615" s="2" t="s">
        <v>6</v>
      </c>
      <c r="D5615" s="2" t="s">
        <v>7</v>
      </c>
      <c r="E5615" s="2" t="s">
        <v>9</v>
      </c>
      <c r="F5615" s="2" t="s">
        <v>61</v>
      </c>
      <c r="G5615" s="1">
        <v>205.44</v>
      </c>
      <c r="H5615" s="1">
        <v>96.3</v>
      </c>
      <c r="I5615" s="4">
        <v>1</v>
      </c>
      <c r="J5615" s="2" t="s">
        <v>70</v>
      </c>
      <c r="K5615" s="1">
        <f>Tabelle111[[#This Row],[Menge kg Nges]]/1000</f>
        <v>0.20544000000000001</v>
      </c>
      <c r="L5615" s="1">
        <f>Tabelle111[[#This Row],[Menge kg P2O5]]/1000</f>
        <v>9.6299999999999997E-2</v>
      </c>
      <c r="M5615" s="1">
        <f>Tabelle111[[#This Row],[Menge t Nges]]/Tabelle111[[#This Row],[Anzahl Lieferscheine]]</f>
        <v>0.20544000000000001</v>
      </c>
      <c r="N5615" s="1">
        <f>Tabelle111[[#This Row],[Menge t P2O5]]/Tabelle111[[#This Row],[Anzahl Lieferscheine]]</f>
        <v>9.6299999999999997E-2</v>
      </c>
    </row>
    <row r="5616" spans="1:14" x14ac:dyDescent="0.2">
      <c r="A5616" s="2" t="s">
        <v>37</v>
      </c>
      <c r="B5616" s="2" t="s">
        <v>44</v>
      </c>
      <c r="C5616" s="2" t="s">
        <v>6</v>
      </c>
      <c r="D5616" s="2" t="s">
        <v>7</v>
      </c>
      <c r="E5616" s="2" t="s">
        <v>11</v>
      </c>
      <c r="F5616" s="2" t="s">
        <v>61</v>
      </c>
      <c r="G5616" s="1">
        <v>1025</v>
      </c>
      <c r="H5616" s="1">
        <v>451</v>
      </c>
      <c r="I5616" s="4">
        <v>2</v>
      </c>
      <c r="J5616" s="2" t="s">
        <v>70</v>
      </c>
      <c r="K5616" s="1">
        <f>Tabelle111[[#This Row],[Menge kg Nges]]/1000</f>
        <v>1.0249999999999999</v>
      </c>
      <c r="L5616" s="1">
        <f>Tabelle111[[#This Row],[Menge kg P2O5]]/1000</f>
        <v>0.45100000000000001</v>
      </c>
      <c r="M5616" s="1">
        <f>Tabelle111[[#This Row],[Menge t Nges]]/Tabelle111[[#This Row],[Anzahl Lieferscheine]]</f>
        <v>0.51249999999999996</v>
      </c>
      <c r="N5616" s="1">
        <f>Tabelle111[[#This Row],[Menge t P2O5]]/Tabelle111[[#This Row],[Anzahl Lieferscheine]]</f>
        <v>0.22550000000000001</v>
      </c>
    </row>
    <row r="5617" spans="1:14" x14ac:dyDescent="0.2">
      <c r="A5617" s="2" t="s">
        <v>37</v>
      </c>
      <c r="B5617" s="2" t="s">
        <v>44</v>
      </c>
      <c r="C5617" s="2" t="s">
        <v>6</v>
      </c>
      <c r="D5617" s="2" t="s">
        <v>7</v>
      </c>
      <c r="E5617" s="2" t="s">
        <v>12</v>
      </c>
      <c r="F5617" s="2" t="s">
        <v>61</v>
      </c>
      <c r="G5617" s="1">
        <v>1637.0300000000002</v>
      </c>
      <c r="H5617" s="1">
        <v>747.8</v>
      </c>
      <c r="I5617" s="4">
        <v>5</v>
      </c>
      <c r="J5617" s="2" t="s">
        <v>70</v>
      </c>
      <c r="K5617" s="1">
        <f>Tabelle111[[#This Row],[Menge kg Nges]]/1000</f>
        <v>1.6370300000000002</v>
      </c>
      <c r="L5617" s="1">
        <f>Tabelle111[[#This Row],[Menge kg P2O5]]/1000</f>
        <v>0.74779999999999991</v>
      </c>
      <c r="M5617" s="1">
        <f>Tabelle111[[#This Row],[Menge t Nges]]/Tabelle111[[#This Row],[Anzahl Lieferscheine]]</f>
        <v>0.32740600000000003</v>
      </c>
      <c r="N5617" s="1">
        <f>Tabelle111[[#This Row],[Menge t P2O5]]/Tabelle111[[#This Row],[Anzahl Lieferscheine]]</f>
        <v>0.14955999999999997</v>
      </c>
    </row>
    <row r="5618" spans="1:14" x14ac:dyDescent="0.2">
      <c r="A5618" s="2" t="s">
        <v>37</v>
      </c>
      <c r="B5618" s="2" t="s">
        <v>44</v>
      </c>
      <c r="C5618" s="2" t="s">
        <v>6</v>
      </c>
      <c r="D5618" s="2" t="s">
        <v>7</v>
      </c>
      <c r="E5618" s="2" t="s">
        <v>13</v>
      </c>
      <c r="F5618" s="2" t="s">
        <v>61</v>
      </c>
      <c r="G5618" s="1">
        <v>1410.35</v>
      </c>
      <c r="H5618" s="1">
        <v>757.80000000000007</v>
      </c>
      <c r="I5618" s="4">
        <v>8</v>
      </c>
      <c r="J5618" s="2" t="s">
        <v>70</v>
      </c>
      <c r="K5618" s="1">
        <f>Tabelle111[[#This Row],[Menge kg Nges]]/1000</f>
        <v>1.41035</v>
      </c>
      <c r="L5618" s="1">
        <f>Tabelle111[[#This Row],[Menge kg P2O5]]/1000</f>
        <v>0.75780000000000003</v>
      </c>
      <c r="M5618" s="1">
        <f>Tabelle111[[#This Row],[Menge t Nges]]/Tabelle111[[#This Row],[Anzahl Lieferscheine]]</f>
        <v>0.17629375</v>
      </c>
      <c r="N5618" s="1">
        <f>Tabelle111[[#This Row],[Menge t P2O5]]/Tabelle111[[#This Row],[Anzahl Lieferscheine]]</f>
        <v>9.4725000000000004E-2</v>
      </c>
    </row>
    <row r="5619" spans="1:14" x14ac:dyDescent="0.2">
      <c r="A5619" s="2" t="s">
        <v>37</v>
      </c>
      <c r="B5619" s="2" t="s">
        <v>44</v>
      </c>
      <c r="C5619" s="2" t="s">
        <v>6</v>
      </c>
      <c r="D5619" s="2" t="s">
        <v>7</v>
      </c>
      <c r="E5619" s="2" t="s">
        <v>14</v>
      </c>
      <c r="F5619" s="2" t="s">
        <v>61</v>
      </c>
      <c r="G5619" s="1">
        <v>2782.14</v>
      </c>
      <c r="H5619" s="1">
        <v>1259.2</v>
      </c>
      <c r="I5619" s="4">
        <v>6</v>
      </c>
      <c r="J5619" s="2" t="s">
        <v>70</v>
      </c>
      <c r="K5619" s="1">
        <f>Tabelle111[[#This Row],[Menge kg Nges]]/1000</f>
        <v>2.7821400000000001</v>
      </c>
      <c r="L5619" s="1">
        <f>Tabelle111[[#This Row],[Menge kg P2O5]]/1000</f>
        <v>1.2592000000000001</v>
      </c>
      <c r="M5619" s="1">
        <f>Tabelle111[[#This Row],[Menge t Nges]]/Tabelle111[[#This Row],[Anzahl Lieferscheine]]</f>
        <v>0.46368999999999999</v>
      </c>
      <c r="N5619" s="1">
        <f>Tabelle111[[#This Row],[Menge t P2O5]]/Tabelle111[[#This Row],[Anzahl Lieferscheine]]</f>
        <v>0.20986666666666667</v>
      </c>
    </row>
    <row r="5620" spans="1:14" x14ac:dyDescent="0.2">
      <c r="A5620" s="2" t="s">
        <v>37</v>
      </c>
      <c r="B5620" s="2" t="s">
        <v>44</v>
      </c>
      <c r="C5620" s="2" t="s">
        <v>6</v>
      </c>
      <c r="D5620" s="2" t="s">
        <v>15</v>
      </c>
      <c r="E5620" s="2" t="s">
        <v>8</v>
      </c>
      <c r="F5620" s="2" t="s">
        <v>61</v>
      </c>
      <c r="G5620" s="1">
        <v>318.5</v>
      </c>
      <c r="H5620" s="1">
        <v>208</v>
      </c>
      <c r="I5620" s="4">
        <v>1</v>
      </c>
      <c r="J5620" s="2" t="s">
        <v>70</v>
      </c>
      <c r="K5620" s="1">
        <f>Tabelle111[[#This Row],[Menge kg Nges]]/1000</f>
        <v>0.31850000000000001</v>
      </c>
      <c r="L5620" s="1">
        <f>Tabelle111[[#This Row],[Menge kg P2O5]]/1000</f>
        <v>0.20799999999999999</v>
      </c>
      <c r="M5620" s="1">
        <f>Tabelle111[[#This Row],[Menge t Nges]]/Tabelle111[[#This Row],[Anzahl Lieferscheine]]</f>
        <v>0.31850000000000001</v>
      </c>
      <c r="N5620" s="1">
        <f>Tabelle111[[#This Row],[Menge t P2O5]]/Tabelle111[[#This Row],[Anzahl Lieferscheine]]</f>
        <v>0.20799999999999999</v>
      </c>
    </row>
    <row r="5621" spans="1:14" x14ac:dyDescent="0.2">
      <c r="A5621" s="2" t="s">
        <v>37</v>
      </c>
      <c r="B5621" s="2" t="s">
        <v>44</v>
      </c>
      <c r="C5621" s="2" t="s">
        <v>6</v>
      </c>
      <c r="D5621" s="2" t="s">
        <v>15</v>
      </c>
      <c r="E5621" s="2" t="s">
        <v>23</v>
      </c>
      <c r="F5621" s="2" t="s">
        <v>61</v>
      </c>
      <c r="G5621" s="1">
        <v>643.70000000000005</v>
      </c>
      <c r="H5621" s="1">
        <v>290.45</v>
      </c>
      <c r="I5621" s="4">
        <v>1</v>
      </c>
      <c r="J5621" s="2" t="s">
        <v>70</v>
      </c>
      <c r="K5621" s="1">
        <f>Tabelle111[[#This Row],[Menge kg Nges]]/1000</f>
        <v>0.64370000000000005</v>
      </c>
      <c r="L5621" s="1">
        <f>Tabelle111[[#This Row],[Menge kg P2O5]]/1000</f>
        <v>0.29044999999999999</v>
      </c>
      <c r="M5621" s="1">
        <f>Tabelle111[[#This Row],[Menge t Nges]]/Tabelle111[[#This Row],[Anzahl Lieferscheine]]</f>
        <v>0.64370000000000005</v>
      </c>
      <c r="N5621" s="1">
        <f>Tabelle111[[#This Row],[Menge t P2O5]]/Tabelle111[[#This Row],[Anzahl Lieferscheine]]</f>
        <v>0.29044999999999999</v>
      </c>
    </row>
    <row r="5622" spans="1:14" x14ac:dyDescent="0.2">
      <c r="A5622" s="2" t="s">
        <v>37</v>
      </c>
      <c r="B5622" s="2" t="s">
        <v>44</v>
      </c>
      <c r="C5622" s="2" t="s">
        <v>25</v>
      </c>
      <c r="D5622" s="2" t="s">
        <v>25</v>
      </c>
      <c r="E5622" s="2" t="s">
        <v>26</v>
      </c>
      <c r="F5622" s="2" t="s">
        <v>61</v>
      </c>
      <c r="G5622" s="1">
        <v>34363.279999999977</v>
      </c>
      <c r="H5622" s="1">
        <v>19386.359999999997</v>
      </c>
      <c r="I5622" s="4">
        <v>78</v>
      </c>
      <c r="J5622" s="2" t="s">
        <v>70</v>
      </c>
      <c r="K5622" s="1">
        <f>Tabelle111[[#This Row],[Menge kg Nges]]/1000</f>
        <v>34.363279999999975</v>
      </c>
      <c r="L5622" s="1">
        <f>Tabelle111[[#This Row],[Menge kg P2O5]]/1000</f>
        <v>19.386359999999996</v>
      </c>
      <c r="M5622" s="1">
        <f>Tabelle111[[#This Row],[Menge t Nges]]/Tabelle111[[#This Row],[Anzahl Lieferscheine]]</f>
        <v>0.44055487179487146</v>
      </c>
      <c r="N5622" s="1">
        <f>Tabelle111[[#This Row],[Menge t P2O5]]/Tabelle111[[#This Row],[Anzahl Lieferscheine]]</f>
        <v>0.24854307692307687</v>
      </c>
    </row>
    <row r="5623" spans="1:14" x14ac:dyDescent="0.2">
      <c r="A5623" s="2" t="s">
        <v>37</v>
      </c>
      <c r="B5623" s="2" t="s">
        <v>49</v>
      </c>
      <c r="C5623" s="2" t="s">
        <v>6</v>
      </c>
      <c r="D5623" s="2" t="s">
        <v>7</v>
      </c>
      <c r="E5623" s="2" t="s">
        <v>9</v>
      </c>
      <c r="F5623" s="2" t="s">
        <v>61</v>
      </c>
      <c r="G5623" s="1">
        <v>480</v>
      </c>
      <c r="H5623" s="1">
        <v>200.32</v>
      </c>
      <c r="I5623" s="4">
        <v>2</v>
      </c>
      <c r="J5623" s="2" t="s">
        <v>70</v>
      </c>
      <c r="K5623" s="1">
        <f>Tabelle111[[#This Row],[Menge kg Nges]]/1000</f>
        <v>0.48</v>
      </c>
      <c r="L5623" s="1">
        <f>Tabelle111[[#This Row],[Menge kg P2O5]]/1000</f>
        <v>0.20032</v>
      </c>
      <c r="M5623" s="1">
        <f>Tabelle111[[#This Row],[Menge t Nges]]/Tabelle111[[#This Row],[Anzahl Lieferscheine]]</f>
        <v>0.24</v>
      </c>
      <c r="N5623" s="1">
        <f>Tabelle111[[#This Row],[Menge t P2O5]]/Tabelle111[[#This Row],[Anzahl Lieferscheine]]</f>
        <v>0.10016</v>
      </c>
    </row>
    <row r="5624" spans="1:14" x14ac:dyDescent="0.2">
      <c r="A5624" s="2" t="s">
        <v>37</v>
      </c>
      <c r="B5624" s="2" t="s">
        <v>49</v>
      </c>
      <c r="C5624" s="2" t="s">
        <v>6</v>
      </c>
      <c r="D5624" s="2" t="s">
        <v>7</v>
      </c>
      <c r="E5624" s="2" t="s">
        <v>11</v>
      </c>
      <c r="F5624" s="2" t="s">
        <v>61</v>
      </c>
      <c r="G5624" s="1">
        <v>510</v>
      </c>
      <c r="H5624" s="1">
        <v>195</v>
      </c>
      <c r="I5624" s="4">
        <v>1</v>
      </c>
      <c r="J5624" s="2" t="s">
        <v>70</v>
      </c>
      <c r="K5624" s="1">
        <f>Tabelle111[[#This Row],[Menge kg Nges]]/1000</f>
        <v>0.51</v>
      </c>
      <c r="L5624" s="1">
        <f>Tabelle111[[#This Row],[Menge kg P2O5]]/1000</f>
        <v>0.19500000000000001</v>
      </c>
      <c r="M5624" s="1">
        <f>Tabelle111[[#This Row],[Menge t Nges]]/Tabelle111[[#This Row],[Anzahl Lieferscheine]]</f>
        <v>0.51</v>
      </c>
      <c r="N5624" s="1">
        <f>Tabelle111[[#This Row],[Menge t P2O5]]/Tabelle111[[#This Row],[Anzahl Lieferscheine]]</f>
        <v>0.19500000000000001</v>
      </c>
    </row>
    <row r="5625" spans="1:14" x14ac:dyDescent="0.2">
      <c r="A5625" s="2" t="s">
        <v>37</v>
      </c>
      <c r="B5625" s="2" t="s">
        <v>49</v>
      </c>
      <c r="C5625" s="2" t="s">
        <v>6</v>
      </c>
      <c r="D5625" s="2" t="s">
        <v>7</v>
      </c>
      <c r="E5625" s="2" t="s">
        <v>12</v>
      </c>
      <c r="F5625" s="2" t="s">
        <v>61</v>
      </c>
      <c r="G5625" s="1">
        <v>1063.2</v>
      </c>
      <c r="H5625" s="1">
        <v>547.6</v>
      </c>
      <c r="I5625" s="4">
        <v>3</v>
      </c>
      <c r="J5625" s="2" t="s">
        <v>70</v>
      </c>
      <c r="K5625" s="1">
        <f>Tabelle111[[#This Row],[Menge kg Nges]]/1000</f>
        <v>1.0632000000000001</v>
      </c>
      <c r="L5625" s="1">
        <f>Tabelle111[[#This Row],[Menge kg P2O5]]/1000</f>
        <v>0.54759999999999998</v>
      </c>
      <c r="M5625" s="1">
        <f>Tabelle111[[#This Row],[Menge t Nges]]/Tabelle111[[#This Row],[Anzahl Lieferscheine]]</f>
        <v>0.35440000000000005</v>
      </c>
      <c r="N5625" s="1">
        <f>Tabelle111[[#This Row],[Menge t P2O5]]/Tabelle111[[#This Row],[Anzahl Lieferscheine]]</f>
        <v>0.18253333333333333</v>
      </c>
    </row>
    <row r="5626" spans="1:14" x14ac:dyDescent="0.2">
      <c r="A5626" s="2" t="s">
        <v>37</v>
      </c>
      <c r="B5626" s="2" t="s">
        <v>49</v>
      </c>
      <c r="C5626" s="2" t="s">
        <v>6</v>
      </c>
      <c r="D5626" s="2" t="s">
        <v>7</v>
      </c>
      <c r="E5626" s="2" t="s">
        <v>13</v>
      </c>
      <c r="F5626" s="2" t="s">
        <v>61</v>
      </c>
      <c r="G5626" s="1">
        <v>180</v>
      </c>
      <c r="H5626" s="1">
        <v>75</v>
      </c>
      <c r="I5626" s="4">
        <v>1</v>
      </c>
      <c r="J5626" s="2" t="s">
        <v>70</v>
      </c>
      <c r="K5626" s="1">
        <f>Tabelle111[[#This Row],[Menge kg Nges]]/1000</f>
        <v>0.18</v>
      </c>
      <c r="L5626" s="1">
        <f>Tabelle111[[#This Row],[Menge kg P2O5]]/1000</f>
        <v>7.4999999999999997E-2</v>
      </c>
      <c r="M5626" s="1">
        <f>Tabelle111[[#This Row],[Menge t Nges]]/Tabelle111[[#This Row],[Anzahl Lieferscheine]]</f>
        <v>0.18</v>
      </c>
      <c r="N5626" s="1">
        <f>Tabelle111[[#This Row],[Menge t P2O5]]/Tabelle111[[#This Row],[Anzahl Lieferscheine]]</f>
        <v>7.4999999999999997E-2</v>
      </c>
    </row>
    <row r="5627" spans="1:14" x14ac:dyDescent="0.2">
      <c r="A5627" s="2" t="s">
        <v>37</v>
      </c>
      <c r="B5627" s="2" t="s">
        <v>49</v>
      </c>
      <c r="C5627" s="2" t="s">
        <v>6</v>
      </c>
      <c r="D5627" s="2" t="s">
        <v>7</v>
      </c>
      <c r="E5627" s="2" t="s">
        <v>14</v>
      </c>
      <c r="F5627" s="2" t="s">
        <v>61</v>
      </c>
      <c r="G5627" s="1">
        <v>5379.2</v>
      </c>
      <c r="H5627" s="1">
        <v>2239.6</v>
      </c>
      <c r="I5627" s="4">
        <v>22</v>
      </c>
      <c r="J5627" s="2" t="s">
        <v>70</v>
      </c>
      <c r="K5627" s="1">
        <f>Tabelle111[[#This Row],[Menge kg Nges]]/1000</f>
        <v>5.3792</v>
      </c>
      <c r="L5627" s="1">
        <f>Tabelle111[[#This Row],[Menge kg P2O5]]/1000</f>
        <v>2.2395999999999998</v>
      </c>
      <c r="M5627" s="1">
        <f>Tabelle111[[#This Row],[Menge t Nges]]/Tabelle111[[#This Row],[Anzahl Lieferscheine]]</f>
        <v>0.2445090909090909</v>
      </c>
      <c r="N5627" s="1">
        <f>Tabelle111[[#This Row],[Menge t P2O5]]/Tabelle111[[#This Row],[Anzahl Lieferscheine]]</f>
        <v>0.10179999999999999</v>
      </c>
    </row>
    <row r="5628" spans="1:14" x14ac:dyDescent="0.2">
      <c r="A5628" s="2" t="s">
        <v>37</v>
      </c>
      <c r="B5628" s="2" t="s">
        <v>47</v>
      </c>
      <c r="C5628" s="2" t="s">
        <v>6</v>
      </c>
      <c r="D5628" s="2" t="s">
        <v>7</v>
      </c>
      <c r="E5628" s="2" t="s">
        <v>9</v>
      </c>
      <c r="F5628" s="2" t="s">
        <v>61</v>
      </c>
      <c r="G5628" s="1">
        <v>1451.5</v>
      </c>
      <c r="H5628" s="1">
        <v>595.5</v>
      </c>
      <c r="I5628" s="4">
        <v>5</v>
      </c>
      <c r="J5628" s="2" t="s">
        <v>70</v>
      </c>
      <c r="K5628" s="1">
        <f>Tabelle111[[#This Row],[Menge kg Nges]]/1000</f>
        <v>1.4515</v>
      </c>
      <c r="L5628" s="1">
        <f>Tabelle111[[#This Row],[Menge kg P2O5]]/1000</f>
        <v>0.59550000000000003</v>
      </c>
      <c r="M5628" s="1">
        <f>Tabelle111[[#This Row],[Menge t Nges]]/Tabelle111[[#This Row],[Anzahl Lieferscheine]]</f>
        <v>0.2903</v>
      </c>
      <c r="N5628" s="1">
        <f>Tabelle111[[#This Row],[Menge t P2O5]]/Tabelle111[[#This Row],[Anzahl Lieferscheine]]</f>
        <v>0.11910000000000001</v>
      </c>
    </row>
    <row r="5629" spans="1:14" x14ac:dyDescent="0.2">
      <c r="A5629" s="2" t="s">
        <v>37</v>
      </c>
      <c r="B5629" s="2" t="s">
        <v>47</v>
      </c>
      <c r="C5629" s="2" t="s">
        <v>6</v>
      </c>
      <c r="D5629" s="2" t="s">
        <v>7</v>
      </c>
      <c r="E5629" s="2" t="s">
        <v>14</v>
      </c>
      <c r="F5629" s="2" t="s">
        <v>61</v>
      </c>
      <c r="G5629" s="1">
        <v>3713.9900000000002</v>
      </c>
      <c r="H5629" s="1">
        <v>1767.1999999999998</v>
      </c>
      <c r="I5629" s="4">
        <v>6</v>
      </c>
      <c r="J5629" s="2" t="s">
        <v>70</v>
      </c>
      <c r="K5629" s="1">
        <f>Tabelle111[[#This Row],[Menge kg Nges]]/1000</f>
        <v>3.7139900000000003</v>
      </c>
      <c r="L5629" s="1">
        <f>Tabelle111[[#This Row],[Menge kg P2O5]]/1000</f>
        <v>1.7671999999999999</v>
      </c>
      <c r="M5629" s="1">
        <f>Tabelle111[[#This Row],[Menge t Nges]]/Tabelle111[[#This Row],[Anzahl Lieferscheine]]</f>
        <v>0.61899833333333343</v>
      </c>
      <c r="N5629" s="1">
        <f>Tabelle111[[#This Row],[Menge t P2O5]]/Tabelle111[[#This Row],[Anzahl Lieferscheine]]</f>
        <v>0.29453333333333331</v>
      </c>
    </row>
    <row r="5630" spans="1:14" x14ac:dyDescent="0.2">
      <c r="A5630" s="2" t="s">
        <v>37</v>
      </c>
      <c r="B5630" s="2" t="s">
        <v>47</v>
      </c>
      <c r="C5630" s="2" t="s">
        <v>6</v>
      </c>
      <c r="D5630" s="2" t="s">
        <v>15</v>
      </c>
      <c r="E5630" s="2" t="s">
        <v>8</v>
      </c>
      <c r="F5630" s="2" t="s">
        <v>61</v>
      </c>
      <c r="G5630" s="1">
        <v>98</v>
      </c>
      <c r="H5630" s="1">
        <v>64</v>
      </c>
      <c r="I5630" s="4">
        <v>1</v>
      </c>
      <c r="J5630" s="2" t="s">
        <v>70</v>
      </c>
      <c r="K5630" s="1">
        <f>Tabelle111[[#This Row],[Menge kg Nges]]/1000</f>
        <v>9.8000000000000004E-2</v>
      </c>
      <c r="L5630" s="1">
        <f>Tabelle111[[#This Row],[Menge kg P2O5]]/1000</f>
        <v>6.4000000000000001E-2</v>
      </c>
      <c r="M5630" s="1">
        <f>Tabelle111[[#This Row],[Menge t Nges]]/Tabelle111[[#This Row],[Anzahl Lieferscheine]]</f>
        <v>9.8000000000000004E-2</v>
      </c>
      <c r="N5630" s="1">
        <f>Tabelle111[[#This Row],[Menge t P2O5]]/Tabelle111[[#This Row],[Anzahl Lieferscheine]]</f>
        <v>6.4000000000000001E-2</v>
      </c>
    </row>
    <row r="5631" spans="1:14" x14ac:dyDescent="0.2">
      <c r="A5631" s="2" t="s">
        <v>37</v>
      </c>
      <c r="B5631" s="2" t="s">
        <v>47</v>
      </c>
      <c r="C5631" s="2" t="s">
        <v>6</v>
      </c>
      <c r="D5631" s="2" t="s">
        <v>15</v>
      </c>
      <c r="E5631" s="2" t="s">
        <v>9</v>
      </c>
      <c r="F5631" s="2" t="s">
        <v>61</v>
      </c>
      <c r="G5631" s="1">
        <v>283.92</v>
      </c>
      <c r="H5631" s="1">
        <v>189</v>
      </c>
      <c r="I5631" s="4">
        <v>1</v>
      </c>
      <c r="J5631" s="2" t="s">
        <v>70</v>
      </c>
      <c r="K5631" s="1">
        <f>Tabelle111[[#This Row],[Menge kg Nges]]/1000</f>
        <v>0.28392000000000001</v>
      </c>
      <c r="L5631" s="1">
        <f>Tabelle111[[#This Row],[Menge kg P2O5]]/1000</f>
        <v>0.189</v>
      </c>
      <c r="M5631" s="1">
        <f>Tabelle111[[#This Row],[Menge t Nges]]/Tabelle111[[#This Row],[Anzahl Lieferscheine]]</f>
        <v>0.28392000000000001</v>
      </c>
      <c r="N5631" s="1">
        <f>Tabelle111[[#This Row],[Menge t P2O5]]/Tabelle111[[#This Row],[Anzahl Lieferscheine]]</f>
        <v>0.189</v>
      </c>
    </row>
    <row r="5632" spans="1:14" x14ac:dyDescent="0.2">
      <c r="A5632" s="2" t="s">
        <v>37</v>
      </c>
      <c r="B5632" s="2" t="s">
        <v>47</v>
      </c>
      <c r="C5632" s="2" t="s">
        <v>25</v>
      </c>
      <c r="D5632" s="2" t="s">
        <v>25</v>
      </c>
      <c r="E5632" s="2" t="s">
        <v>26</v>
      </c>
      <c r="F5632" s="2" t="s">
        <v>61</v>
      </c>
      <c r="G5632" s="1">
        <v>3165.1200000000003</v>
      </c>
      <c r="H5632" s="1">
        <v>1795.5</v>
      </c>
      <c r="I5632" s="4">
        <v>2</v>
      </c>
      <c r="J5632" s="2" t="s">
        <v>70</v>
      </c>
      <c r="K5632" s="1">
        <f>Tabelle111[[#This Row],[Menge kg Nges]]/1000</f>
        <v>3.1651200000000004</v>
      </c>
      <c r="L5632" s="1">
        <f>Tabelle111[[#This Row],[Menge kg P2O5]]/1000</f>
        <v>1.7955000000000001</v>
      </c>
      <c r="M5632" s="1">
        <f>Tabelle111[[#This Row],[Menge t Nges]]/Tabelle111[[#This Row],[Anzahl Lieferscheine]]</f>
        <v>1.5825600000000002</v>
      </c>
      <c r="N5632" s="1">
        <f>Tabelle111[[#This Row],[Menge t P2O5]]/Tabelle111[[#This Row],[Anzahl Lieferscheine]]</f>
        <v>0.89775000000000005</v>
      </c>
    </row>
    <row r="5633" spans="1:14" x14ac:dyDescent="0.2">
      <c r="A5633" s="2" t="s">
        <v>37</v>
      </c>
      <c r="B5633" s="2" t="s">
        <v>37</v>
      </c>
      <c r="C5633" s="2" t="s">
        <v>6</v>
      </c>
      <c r="D5633" s="2" t="s">
        <v>7</v>
      </c>
      <c r="E5633" s="2" t="s">
        <v>8</v>
      </c>
      <c r="F5633" s="2" t="s">
        <v>61</v>
      </c>
      <c r="G5633" s="1">
        <v>43245.749999999993</v>
      </c>
      <c r="H5633" s="1">
        <v>17161.150000000001</v>
      </c>
      <c r="I5633" s="4">
        <v>135</v>
      </c>
      <c r="J5633" s="2" t="s">
        <v>70</v>
      </c>
      <c r="K5633" s="1">
        <f>Tabelle111[[#This Row],[Menge kg Nges]]/1000</f>
        <v>43.245749999999994</v>
      </c>
      <c r="L5633" s="1">
        <f>Tabelle111[[#This Row],[Menge kg P2O5]]/1000</f>
        <v>17.161150000000003</v>
      </c>
      <c r="M5633" s="1">
        <f>Tabelle111[[#This Row],[Menge t Nges]]/Tabelle111[[#This Row],[Anzahl Lieferscheine]]</f>
        <v>0.32033888888888884</v>
      </c>
      <c r="N5633" s="1">
        <f>Tabelle111[[#This Row],[Menge t P2O5]]/Tabelle111[[#This Row],[Anzahl Lieferscheine]]</f>
        <v>0.12711962962962964</v>
      </c>
    </row>
    <row r="5634" spans="1:14" x14ac:dyDescent="0.2">
      <c r="A5634" s="2" t="s">
        <v>37</v>
      </c>
      <c r="B5634" s="2" t="s">
        <v>37</v>
      </c>
      <c r="C5634" s="2" t="s">
        <v>6</v>
      </c>
      <c r="D5634" s="2" t="s">
        <v>7</v>
      </c>
      <c r="E5634" s="2" t="s">
        <v>9</v>
      </c>
      <c r="F5634" s="2" t="s">
        <v>61</v>
      </c>
      <c r="G5634" s="1">
        <v>98158.990000000034</v>
      </c>
      <c r="H5634" s="1">
        <v>40689.930000000015</v>
      </c>
      <c r="I5634" s="4">
        <v>355</v>
      </c>
      <c r="J5634" s="2" t="s">
        <v>70</v>
      </c>
      <c r="K5634" s="1">
        <f>Tabelle111[[#This Row],[Menge kg Nges]]/1000</f>
        <v>98.158990000000031</v>
      </c>
      <c r="L5634" s="1">
        <f>Tabelle111[[#This Row],[Menge kg P2O5]]/1000</f>
        <v>40.689930000000018</v>
      </c>
      <c r="M5634" s="1">
        <f>Tabelle111[[#This Row],[Menge t Nges]]/Tabelle111[[#This Row],[Anzahl Lieferscheine]]</f>
        <v>0.27650419718309865</v>
      </c>
      <c r="N5634" s="1">
        <f>Tabelle111[[#This Row],[Menge t P2O5]]/Tabelle111[[#This Row],[Anzahl Lieferscheine]]</f>
        <v>0.11461952112676062</v>
      </c>
    </row>
    <row r="5635" spans="1:14" x14ac:dyDescent="0.2">
      <c r="A5635" s="2" t="s">
        <v>37</v>
      </c>
      <c r="B5635" s="2" t="s">
        <v>37</v>
      </c>
      <c r="C5635" s="2" t="s">
        <v>6</v>
      </c>
      <c r="D5635" s="2" t="s">
        <v>7</v>
      </c>
      <c r="E5635" s="2" t="s">
        <v>10</v>
      </c>
      <c r="F5635" s="2" t="s">
        <v>61</v>
      </c>
      <c r="G5635" s="1">
        <v>6212.65</v>
      </c>
      <c r="H5635" s="1">
        <v>2460.3500000000004</v>
      </c>
      <c r="I5635" s="4">
        <v>9</v>
      </c>
      <c r="J5635" s="2" t="s">
        <v>70</v>
      </c>
      <c r="K5635" s="1">
        <f>Tabelle111[[#This Row],[Menge kg Nges]]/1000</f>
        <v>6.21265</v>
      </c>
      <c r="L5635" s="1">
        <f>Tabelle111[[#This Row],[Menge kg P2O5]]/1000</f>
        <v>2.4603500000000005</v>
      </c>
      <c r="M5635" s="1">
        <f>Tabelle111[[#This Row],[Menge t Nges]]/Tabelle111[[#This Row],[Anzahl Lieferscheine]]</f>
        <v>0.69029444444444443</v>
      </c>
      <c r="N5635" s="1">
        <f>Tabelle111[[#This Row],[Menge t P2O5]]/Tabelle111[[#This Row],[Anzahl Lieferscheine]]</f>
        <v>0.27337222222222229</v>
      </c>
    </row>
    <row r="5636" spans="1:14" x14ac:dyDescent="0.2">
      <c r="A5636" s="2" t="s">
        <v>37</v>
      </c>
      <c r="B5636" s="2" t="s">
        <v>37</v>
      </c>
      <c r="C5636" s="2" t="s">
        <v>6</v>
      </c>
      <c r="D5636" s="2" t="s">
        <v>7</v>
      </c>
      <c r="E5636" s="2" t="s">
        <v>11</v>
      </c>
      <c r="F5636" s="2" t="s">
        <v>61</v>
      </c>
      <c r="G5636" s="1">
        <v>38143.880000000005</v>
      </c>
      <c r="H5636" s="1">
        <v>15606.079999999998</v>
      </c>
      <c r="I5636" s="4">
        <v>192</v>
      </c>
      <c r="J5636" s="2" t="s">
        <v>70</v>
      </c>
      <c r="K5636" s="1">
        <f>Tabelle111[[#This Row],[Menge kg Nges]]/1000</f>
        <v>38.143880000000003</v>
      </c>
      <c r="L5636" s="1">
        <f>Tabelle111[[#This Row],[Menge kg P2O5]]/1000</f>
        <v>15.606079999999999</v>
      </c>
      <c r="M5636" s="1">
        <f>Tabelle111[[#This Row],[Menge t Nges]]/Tabelle111[[#This Row],[Anzahl Lieferscheine]]</f>
        <v>0.19866604166666668</v>
      </c>
      <c r="N5636" s="1">
        <f>Tabelle111[[#This Row],[Menge t P2O5]]/Tabelle111[[#This Row],[Anzahl Lieferscheine]]</f>
        <v>8.1281666666666655E-2</v>
      </c>
    </row>
    <row r="5637" spans="1:14" x14ac:dyDescent="0.2">
      <c r="A5637" s="2" t="s">
        <v>37</v>
      </c>
      <c r="B5637" s="2" t="s">
        <v>37</v>
      </c>
      <c r="C5637" s="2" t="s">
        <v>6</v>
      </c>
      <c r="D5637" s="2" t="s">
        <v>7</v>
      </c>
      <c r="E5637" s="2" t="s">
        <v>12</v>
      </c>
      <c r="F5637" s="2" t="s">
        <v>61</v>
      </c>
      <c r="G5637" s="1">
        <v>428722.73000000016</v>
      </c>
      <c r="H5637" s="1">
        <v>175099.18000000014</v>
      </c>
      <c r="I5637" s="4">
        <v>1782</v>
      </c>
      <c r="J5637" s="2" t="s">
        <v>70</v>
      </c>
      <c r="K5637" s="1">
        <f>Tabelle111[[#This Row],[Menge kg Nges]]/1000</f>
        <v>428.72273000000018</v>
      </c>
      <c r="L5637" s="1">
        <f>Tabelle111[[#This Row],[Menge kg P2O5]]/1000</f>
        <v>175.09918000000013</v>
      </c>
      <c r="M5637" s="1">
        <f>Tabelle111[[#This Row],[Menge t Nges]]/Tabelle111[[#This Row],[Anzahl Lieferscheine]]</f>
        <v>0.24058514590347935</v>
      </c>
      <c r="N5637" s="1">
        <f>Tabelle111[[#This Row],[Menge t P2O5]]/Tabelle111[[#This Row],[Anzahl Lieferscheine]]</f>
        <v>9.8259921436588182E-2</v>
      </c>
    </row>
    <row r="5638" spans="1:14" x14ac:dyDescent="0.2">
      <c r="A5638" s="2" t="s">
        <v>37</v>
      </c>
      <c r="B5638" s="2" t="s">
        <v>37</v>
      </c>
      <c r="C5638" s="2" t="s">
        <v>6</v>
      </c>
      <c r="D5638" s="2" t="s">
        <v>7</v>
      </c>
      <c r="E5638" s="2" t="s">
        <v>13</v>
      </c>
      <c r="F5638" s="2" t="s">
        <v>61</v>
      </c>
      <c r="G5638" s="1">
        <v>77369.37000000001</v>
      </c>
      <c r="H5638" s="1">
        <v>40683.360000000022</v>
      </c>
      <c r="I5638" s="4">
        <v>389</v>
      </c>
      <c r="J5638" s="2" t="s">
        <v>70</v>
      </c>
      <c r="K5638" s="1">
        <f>Tabelle111[[#This Row],[Menge kg Nges]]/1000</f>
        <v>77.369370000000004</v>
      </c>
      <c r="L5638" s="1">
        <f>Tabelle111[[#This Row],[Menge kg P2O5]]/1000</f>
        <v>40.683360000000022</v>
      </c>
      <c r="M5638" s="1">
        <f>Tabelle111[[#This Row],[Menge t Nges]]/Tabelle111[[#This Row],[Anzahl Lieferscheine]]</f>
        <v>0.19889298200514141</v>
      </c>
      <c r="N5638" s="1">
        <f>Tabelle111[[#This Row],[Menge t P2O5]]/Tabelle111[[#This Row],[Anzahl Lieferscheine]]</f>
        <v>0.10458447300771213</v>
      </c>
    </row>
    <row r="5639" spans="1:14" x14ac:dyDescent="0.2">
      <c r="A5639" s="2" t="s">
        <v>37</v>
      </c>
      <c r="B5639" s="2" t="s">
        <v>37</v>
      </c>
      <c r="C5639" s="2" t="s">
        <v>6</v>
      </c>
      <c r="D5639" s="2" t="s">
        <v>7</v>
      </c>
      <c r="E5639" s="2" t="s">
        <v>14</v>
      </c>
      <c r="F5639" s="2" t="s">
        <v>61</v>
      </c>
      <c r="G5639" s="1">
        <v>137303.49000000002</v>
      </c>
      <c r="H5639" s="1">
        <v>66546.599999999991</v>
      </c>
      <c r="I5639" s="4">
        <v>604</v>
      </c>
      <c r="J5639" s="2" t="s">
        <v>70</v>
      </c>
      <c r="K5639" s="1">
        <f>Tabelle111[[#This Row],[Menge kg Nges]]/1000</f>
        <v>137.30349000000001</v>
      </c>
      <c r="L5639" s="1">
        <f>Tabelle111[[#This Row],[Menge kg P2O5]]/1000</f>
        <v>66.546599999999998</v>
      </c>
      <c r="M5639" s="1">
        <f>Tabelle111[[#This Row],[Menge t Nges]]/Tabelle111[[#This Row],[Anzahl Lieferscheine]]</f>
        <v>0.22732365894039736</v>
      </c>
      <c r="N5639" s="1">
        <f>Tabelle111[[#This Row],[Menge t P2O5]]/Tabelle111[[#This Row],[Anzahl Lieferscheine]]</f>
        <v>0.11017649006622517</v>
      </c>
    </row>
    <row r="5640" spans="1:14" x14ac:dyDescent="0.2">
      <c r="A5640" s="2" t="s">
        <v>37</v>
      </c>
      <c r="B5640" s="2" t="s">
        <v>37</v>
      </c>
      <c r="C5640" s="2" t="s">
        <v>6</v>
      </c>
      <c r="D5640" s="2" t="s">
        <v>15</v>
      </c>
      <c r="E5640" s="2" t="s">
        <v>8</v>
      </c>
      <c r="F5640" s="2" t="s">
        <v>61</v>
      </c>
      <c r="G5640" s="1">
        <v>1351.46</v>
      </c>
      <c r="H5640" s="1">
        <v>1428.94</v>
      </c>
      <c r="I5640" s="4">
        <v>11</v>
      </c>
      <c r="J5640" s="2" t="s">
        <v>70</v>
      </c>
      <c r="K5640" s="1">
        <f>Tabelle111[[#This Row],[Menge kg Nges]]/1000</f>
        <v>1.3514600000000001</v>
      </c>
      <c r="L5640" s="1">
        <f>Tabelle111[[#This Row],[Menge kg P2O5]]/1000</f>
        <v>1.4289400000000001</v>
      </c>
      <c r="M5640" s="1">
        <f>Tabelle111[[#This Row],[Menge t Nges]]/Tabelle111[[#This Row],[Anzahl Lieferscheine]]</f>
        <v>0.12286000000000001</v>
      </c>
      <c r="N5640" s="1">
        <f>Tabelle111[[#This Row],[Menge t P2O5]]/Tabelle111[[#This Row],[Anzahl Lieferscheine]]</f>
        <v>0.12990363636363636</v>
      </c>
    </row>
    <row r="5641" spans="1:14" x14ac:dyDescent="0.2">
      <c r="A5641" s="2" t="s">
        <v>37</v>
      </c>
      <c r="B5641" s="2" t="s">
        <v>37</v>
      </c>
      <c r="C5641" s="2" t="s">
        <v>6</v>
      </c>
      <c r="D5641" s="2" t="s">
        <v>15</v>
      </c>
      <c r="E5641" s="2" t="s">
        <v>17</v>
      </c>
      <c r="F5641" s="2" t="s">
        <v>61</v>
      </c>
      <c r="G5641" s="1">
        <v>642</v>
      </c>
      <c r="H5641" s="1">
        <v>321</v>
      </c>
      <c r="I5641" s="4">
        <v>8</v>
      </c>
      <c r="J5641" s="2" t="s">
        <v>70</v>
      </c>
      <c r="K5641" s="1">
        <f>Tabelle111[[#This Row],[Menge kg Nges]]/1000</f>
        <v>0.64200000000000002</v>
      </c>
      <c r="L5641" s="1">
        <f>Tabelle111[[#This Row],[Menge kg P2O5]]/1000</f>
        <v>0.32100000000000001</v>
      </c>
      <c r="M5641" s="1">
        <f>Tabelle111[[#This Row],[Menge t Nges]]/Tabelle111[[#This Row],[Anzahl Lieferscheine]]</f>
        <v>8.0250000000000002E-2</v>
      </c>
      <c r="N5641" s="1">
        <f>Tabelle111[[#This Row],[Menge t P2O5]]/Tabelle111[[#This Row],[Anzahl Lieferscheine]]</f>
        <v>4.0125000000000001E-2</v>
      </c>
    </row>
    <row r="5642" spans="1:14" x14ac:dyDescent="0.2">
      <c r="A5642" s="2" t="s">
        <v>37</v>
      </c>
      <c r="B5642" s="2" t="s">
        <v>37</v>
      </c>
      <c r="C5642" s="2" t="s">
        <v>6</v>
      </c>
      <c r="D5642" s="2" t="s">
        <v>15</v>
      </c>
      <c r="E5642" s="2" t="s">
        <v>18</v>
      </c>
      <c r="F5642" s="2" t="s">
        <v>61</v>
      </c>
      <c r="G5642" s="1">
        <v>7624.11</v>
      </c>
      <c r="H5642" s="1">
        <v>5651.2199999999993</v>
      </c>
      <c r="I5642" s="4">
        <v>23</v>
      </c>
      <c r="J5642" s="2" t="s">
        <v>70</v>
      </c>
      <c r="K5642" s="1">
        <f>Tabelle111[[#This Row],[Menge kg Nges]]/1000</f>
        <v>7.6241099999999999</v>
      </c>
      <c r="L5642" s="1">
        <f>Tabelle111[[#This Row],[Menge kg P2O5]]/1000</f>
        <v>5.6512199999999995</v>
      </c>
      <c r="M5642" s="1">
        <f>Tabelle111[[#This Row],[Menge t Nges]]/Tabelle111[[#This Row],[Anzahl Lieferscheine]]</f>
        <v>0.33148304347826085</v>
      </c>
      <c r="N5642" s="1">
        <f>Tabelle111[[#This Row],[Menge t P2O5]]/Tabelle111[[#This Row],[Anzahl Lieferscheine]]</f>
        <v>0.24570521739130433</v>
      </c>
    </row>
    <row r="5643" spans="1:14" x14ac:dyDescent="0.2">
      <c r="A5643" s="2" t="s">
        <v>37</v>
      </c>
      <c r="B5643" s="2" t="s">
        <v>37</v>
      </c>
      <c r="C5643" s="2" t="s">
        <v>6</v>
      </c>
      <c r="D5643" s="2" t="s">
        <v>15</v>
      </c>
      <c r="E5643" s="2" t="s">
        <v>19</v>
      </c>
      <c r="F5643" s="2" t="s">
        <v>61</v>
      </c>
      <c r="G5643" s="1">
        <v>792</v>
      </c>
      <c r="H5643" s="1">
        <v>748</v>
      </c>
      <c r="I5643" s="4">
        <v>6</v>
      </c>
      <c r="J5643" s="2" t="s">
        <v>70</v>
      </c>
      <c r="K5643" s="1">
        <f>Tabelle111[[#This Row],[Menge kg Nges]]/1000</f>
        <v>0.79200000000000004</v>
      </c>
      <c r="L5643" s="1">
        <f>Tabelle111[[#This Row],[Menge kg P2O5]]/1000</f>
        <v>0.748</v>
      </c>
      <c r="M5643" s="1">
        <f>Tabelle111[[#This Row],[Menge t Nges]]/Tabelle111[[#This Row],[Anzahl Lieferscheine]]</f>
        <v>0.13200000000000001</v>
      </c>
      <c r="N5643" s="1">
        <f>Tabelle111[[#This Row],[Menge t P2O5]]/Tabelle111[[#This Row],[Anzahl Lieferscheine]]</f>
        <v>0.12466666666666666</v>
      </c>
    </row>
    <row r="5644" spans="1:14" x14ac:dyDescent="0.2">
      <c r="A5644" s="2" t="s">
        <v>37</v>
      </c>
      <c r="B5644" s="2" t="s">
        <v>37</v>
      </c>
      <c r="C5644" s="2" t="s">
        <v>6</v>
      </c>
      <c r="D5644" s="2" t="s">
        <v>15</v>
      </c>
      <c r="E5644" s="2" t="s">
        <v>20</v>
      </c>
      <c r="F5644" s="2" t="s">
        <v>61</v>
      </c>
      <c r="G5644" s="1">
        <v>7887.590000000002</v>
      </c>
      <c r="H5644" s="1">
        <v>5053.7</v>
      </c>
      <c r="I5644" s="4">
        <v>160</v>
      </c>
      <c r="J5644" s="2" t="s">
        <v>70</v>
      </c>
      <c r="K5644" s="1">
        <f>Tabelle111[[#This Row],[Menge kg Nges]]/1000</f>
        <v>7.8875900000000021</v>
      </c>
      <c r="L5644" s="1">
        <f>Tabelle111[[#This Row],[Menge kg P2O5]]/1000</f>
        <v>5.0537000000000001</v>
      </c>
      <c r="M5644" s="1">
        <f>Tabelle111[[#This Row],[Menge t Nges]]/Tabelle111[[#This Row],[Anzahl Lieferscheine]]</f>
        <v>4.9297437500000013E-2</v>
      </c>
      <c r="N5644" s="1">
        <f>Tabelle111[[#This Row],[Menge t P2O5]]/Tabelle111[[#This Row],[Anzahl Lieferscheine]]</f>
        <v>3.1585624999999999E-2</v>
      </c>
    </row>
    <row r="5645" spans="1:14" x14ac:dyDescent="0.2">
      <c r="A5645" s="2" t="s">
        <v>37</v>
      </c>
      <c r="B5645" s="2" t="s">
        <v>37</v>
      </c>
      <c r="C5645" s="2" t="s">
        <v>6</v>
      </c>
      <c r="D5645" s="2" t="s">
        <v>15</v>
      </c>
      <c r="E5645" s="2" t="s">
        <v>21</v>
      </c>
      <c r="F5645" s="2" t="s">
        <v>61</v>
      </c>
      <c r="G5645" s="1">
        <v>15013.140000000001</v>
      </c>
      <c r="H5645" s="1">
        <v>7956.3600000000015</v>
      </c>
      <c r="I5645" s="4">
        <v>58</v>
      </c>
      <c r="J5645" s="2" t="s">
        <v>70</v>
      </c>
      <c r="K5645" s="1">
        <f>Tabelle111[[#This Row],[Menge kg Nges]]/1000</f>
        <v>15.013140000000002</v>
      </c>
      <c r="L5645" s="1">
        <f>Tabelle111[[#This Row],[Menge kg P2O5]]/1000</f>
        <v>7.9563600000000019</v>
      </c>
      <c r="M5645" s="1">
        <f>Tabelle111[[#This Row],[Menge t Nges]]/Tabelle111[[#This Row],[Anzahl Lieferscheine]]</f>
        <v>0.25884724137931037</v>
      </c>
      <c r="N5645" s="1">
        <f>Tabelle111[[#This Row],[Menge t P2O5]]/Tabelle111[[#This Row],[Anzahl Lieferscheine]]</f>
        <v>0.1371786206896552</v>
      </c>
    </row>
    <row r="5646" spans="1:14" x14ac:dyDescent="0.2">
      <c r="A5646" s="2" t="s">
        <v>37</v>
      </c>
      <c r="B5646" s="2" t="s">
        <v>37</v>
      </c>
      <c r="C5646" s="2" t="s">
        <v>6</v>
      </c>
      <c r="D5646" s="2" t="s">
        <v>15</v>
      </c>
      <c r="E5646" s="2" t="s">
        <v>9</v>
      </c>
      <c r="F5646" s="2" t="s">
        <v>61</v>
      </c>
      <c r="G5646" s="1">
        <v>5347.0599999999986</v>
      </c>
      <c r="H5646" s="1">
        <v>3176.7700000000004</v>
      </c>
      <c r="I5646" s="4">
        <v>41</v>
      </c>
      <c r="J5646" s="2" t="s">
        <v>70</v>
      </c>
      <c r="K5646" s="1">
        <f>Tabelle111[[#This Row],[Menge kg Nges]]/1000</f>
        <v>5.3470599999999981</v>
      </c>
      <c r="L5646" s="1">
        <f>Tabelle111[[#This Row],[Menge kg P2O5]]/1000</f>
        <v>3.1767700000000003</v>
      </c>
      <c r="M5646" s="1">
        <f>Tabelle111[[#This Row],[Menge t Nges]]/Tabelle111[[#This Row],[Anzahl Lieferscheine]]</f>
        <v>0.13041609756097555</v>
      </c>
      <c r="N5646" s="1">
        <f>Tabelle111[[#This Row],[Menge t P2O5]]/Tabelle111[[#This Row],[Anzahl Lieferscheine]]</f>
        <v>7.7482195121951231E-2</v>
      </c>
    </row>
    <row r="5647" spans="1:14" x14ac:dyDescent="0.2">
      <c r="A5647" s="2" t="s">
        <v>37</v>
      </c>
      <c r="B5647" s="2" t="s">
        <v>37</v>
      </c>
      <c r="C5647" s="2" t="s">
        <v>6</v>
      </c>
      <c r="D5647" s="2" t="s">
        <v>15</v>
      </c>
      <c r="E5647" s="2" t="s">
        <v>10</v>
      </c>
      <c r="F5647" s="2" t="s">
        <v>61</v>
      </c>
      <c r="G5647" s="1">
        <v>374.62</v>
      </c>
      <c r="H5647" s="1">
        <v>160.01999999999998</v>
      </c>
      <c r="I5647" s="4">
        <v>3</v>
      </c>
      <c r="J5647" s="2" t="s">
        <v>70</v>
      </c>
      <c r="K5647" s="1">
        <f>Tabelle111[[#This Row],[Menge kg Nges]]/1000</f>
        <v>0.37462000000000001</v>
      </c>
      <c r="L5647" s="1">
        <f>Tabelle111[[#This Row],[Menge kg P2O5]]/1000</f>
        <v>0.16002</v>
      </c>
      <c r="M5647" s="1">
        <f>Tabelle111[[#This Row],[Menge t Nges]]/Tabelle111[[#This Row],[Anzahl Lieferscheine]]</f>
        <v>0.12487333333333334</v>
      </c>
      <c r="N5647" s="1">
        <f>Tabelle111[[#This Row],[Menge t P2O5]]/Tabelle111[[#This Row],[Anzahl Lieferscheine]]</f>
        <v>5.3339999999999999E-2</v>
      </c>
    </row>
    <row r="5648" spans="1:14" x14ac:dyDescent="0.2">
      <c r="A5648" s="2" t="s">
        <v>37</v>
      </c>
      <c r="B5648" s="2" t="s">
        <v>37</v>
      </c>
      <c r="C5648" s="2" t="s">
        <v>6</v>
      </c>
      <c r="D5648" s="2" t="s">
        <v>15</v>
      </c>
      <c r="E5648" s="2" t="s">
        <v>23</v>
      </c>
      <c r="F5648" s="2" t="s">
        <v>61</v>
      </c>
      <c r="G5648" s="1">
        <v>225.5</v>
      </c>
      <c r="H5648" s="1">
        <v>101.75</v>
      </c>
      <c r="I5648" s="4">
        <v>2</v>
      </c>
      <c r="J5648" s="2" t="s">
        <v>70</v>
      </c>
      <c r="K5648" s="1">
        <f>Tabelle111[[#This Row],[Menge kg Nges]]/1000</f>
        <v>0.22550000000000001</v>
      </c>
      <c r="L5648" s="1">
        <f>Tabelle111[[#This Row],[Menge kg P2O5]]/1000</f>
        <v>0.10174999999999999</v>
      </c>
      <c r="M5648" s="1">
        <f>Tabelle111[[#This Row],[Menge t Nges]]/Tabelle111[[#This Row],[Anzahl Lieferscheine]]</f>
        <v>0.11275</v>
      </c>
      <c r="N5648" s="1">
        <f>Tabelle111[[#This Row],[Menge t P2O5]]/Tabelle111[[#This Row],[Anzahl Lieferscheine]]</f>
        <v>5.0874999999999997E-2</v>
      </c>
    </row>
    <row r="5649" spans="1:14" x14ac:dyDescent="0.2">
      <c r="A5649" s="2" t="s">
        <v>37</v>
      </c>
      <c r="B5649" s="2" t="s">
        <v>37</v>
      </c>
      <c r="C5649" s="2" t="s">
        <v>6</v>
      </c>
      <c r="D5649" s="2" t="s">
        <v>15</v>
      </c>
      <c r="E5649" s="2" t="s">
        <v>24</v>
      </c>
      <c r="F5649" s="2" t="s">
        <v>61</v>
      </c>
      <c r="G5649" s="1">
        <v>3923.2</v>
      </c>
      <c r="H5649" s="1">
        <v>3266</v>
      </c>
      <c r="I5649" s="4">
        <v>3</v>
      </c>
      <c r="J5649" s="2" t="s">
        <v>70</v>
      </c>
      <c r="K5649" s="1">
        <f>Tabelle111[[#This Row],[Menge kg Nges]]/1000</f>
        <v>3.9232</v>
      </c>
      <c r="L5649" s="1">
        <f>Tabelle111[[#This Row],[Menge kg P2O5]]/1000</f>
        <v>3.266</v>
      </c>
      <c r="M5649" s="1">
        <f>Tabelle111[[#This Row],[Menge t Nges]]/Tabelle111[[#This Row],[Anzahl Lieferscheine]]</f>
        <v>1.3077333333333334</v>
      </c>
      <c r="N5649" s="1">
        <f>Tabelle111[[#This Row],[Menge t P2O5]]/Tabelle111[[#This Row],[Anzahl Lieferscheine]]</f>
        <v>1.0886666666666667</v>
      </c>
    </row>
    <row r="5650" spans="1:14" x14ac:dyDescent="0.2">
      <c r="A5650" s="2" t="s">
        <v>37</v>
      </c>
      <c r="B5650" s="2" t="s">
        <v>37</v>
      </c>
      <c r="C5650" s="2" t="s">
        <v>6</v>
      </c>
      <c r="D5650" s="2" t="s">
        <v>15</v>
      </c>
      <c r="E5650" s="2" t="s">
        <v>31</v>
      </c>
      <c r="F5650" s="2" t="s">
        <v>61</v>
      </c>
      <c r="G5650" s="1">
        <v>120</v>
      </c>
      <c r="H5650" s="1">
        <v>49.5</v>
      </c>
      <c r="I5650" s="4">
        <v>1</v>
      </c>
      <c r="J5650" s="2" t="s">
        <v>70</v>
      </c>
      <c r="K5650" s="1">
        <f>Tabelle111[[#This Row],[Menge kg Nges]]/1000</f>
        <v>0.12</v>
      </c>
      <c r="L5650" s="1">
        <f>Tabelle111[[#This Row],[Menge kg P2O5]]/1000</f>
        <v>4.9500000000000002E-2</v>
      </c>
      <c r="M5650" s="1">
        <f>Tabelle111[[#This Row],[Menge t Nges]]/Tabelle111[[#This Row],[Anzahl Lieferscheine]]</f>
        <v>0.12</v>
      </c>
      <c r="N5650" s="1">
        <f>Tabelle111[[#This Row],[Menge t P2O5]]/Tabelle111[[#This Row],[Anzahl Lieferscheine]]</f>
        <v>4.9500000000000002E-2</v>
      </c>
    </row>
    <row r="5651" spans="1:14" x14ac:dyDescent="0.2">
      <c r="A5651" s="2" t="s">
        <v>37</v>
      </c>
      <c r="B5651" s="2" t="s">
        <v>37</v>
      </c>
      <c r="C5651" s="2" t="s">
        <v>25</v>
      </c>
      <c r="D5651" s="2" t="s">
        <v>25</v>
      </c>
      <c r="E5651" s="2" t="s">
        <v>26</v>
      </c>
      <c r="F5651" s="2" t="s">
        <v>61</v>
      </c>
      <c r="G5651" s="1">
        <v>133492.58000000002</v>
      </c>
      <c r="H5651" s="1">
        <v>57639.990000000071</v>
      </c>
      <c r="I5651" s="4">
        <v>347</v>
      </c>
      <c r="J5651" s="2" t="s">
        <v>70</v>
      </c>
      <c r="K5651" s="1">
        <f>Tabelle111[[#This Row],[Menge kg Nges]]/1000</f>
        <v>133.49258</v>
      </c>
      <c r="L5651" s="1">
        <f>Tabelle111[[#This Row],[Menge kg P2O5]]/1000</f>
        <v>57.639990000000068</v>
      </c>
      <c r="M5651" s="1">
        <f>Tabelle111[[#This Row],[Menge t Nges]]/Tabelle111[[#This Row],[Anzahl Lieferscheine]]</f>
        <v>0.3847048414985591</v>
      </c>
      <c r="N5651" s="1">
        <f>Tabelle111[[#This Row],[Menge t P2O5]]/Tabelle111[[#This Row],[Anzahl Lieferscheine]]</f>
        <v>0.16610948126801173</v>
      </c>
    </row>
    <row r="5652" spans="1:14" x14ac:dyDescent="0.2">
      <c r="A5652" s="2" t="s">
        <v>37</v>
      </c>
      <c r="B5652" s="2" t="s">
        <v>37</v>
      </c>
      <c r="C5652" s="2" t="s">
        <v>63</v>
      </c>
      <c r="D5652" s="2" t="s">
        <v>63</v>
      </c>
      <c r="E5652" s="2" t="s">
        <v>63</v>
      </c>
      <c r="F5652" s="2" t="s">
        <v>61</v>
      </c>
      <c r="G5652" s="1">
        <v>6301.05</v>
      </c>
      <c r="H5652" s="1">
        <v>2534</v>
      </c>
      <c r="I5652" s="4">
        <v>12</v>
      </c>
      <c r="J5652" s="2" t="s">
        <v>70</v>
      </c>
      <c r="K5652" s="1">
        <f>Tabelle111[[#This Row],[Menge kg Nges]]/1000</f>
        <v>6.30105</v>
      </c>
      <c r="L5652" s="1">
        <f>Tabelle111[[#This Row],[Menge kg P2O5]]/1000</f>
        <v>2.5339999999999998</v>
      </c>
      <c r="M5652" s="1">
        <f>Tabelle111[[#This Row],[Menge t Nges]]/Tabelle111[[#This Row],[Anzahl Lieferscheine]]</f>
        <v>0.52508750000000004</v>
      </c>
      <c r="N5652" s="1">
        <f>Tabelle111[[#This Row],[Menge t P2O5]]/Tabelle111[[#This Row],[Anzahl Lieferscheine]]</f>
        <v>0.21116666666666664</v>
      </c>
    </row>
    <row r="5653" spans="1:14" x14ac:dyDescent="0.2">
      <c r="A5653" s="2" t="s">
        <v>37</v>
      </c>
      <c r="B5653" s="2" t="s">
        <v>38</v>
      </c>
      <c r="C5653" s="2" t="s">
        <v>6</v>
      </c>
      <c r="D5653" s="2" t="s">
        <v>7</v>
      </c>
      <c r="E5653" s="2" t="s">
        <v>9</v>
      </c>
      <c r="F5653" s="2" t="s">
        <v>61</v>
      </c>
      <c r="G5653" s="1">
        <v>484</v>
      </c>
      <c r="H5653" s="1">
        <v>198</v>
      </c>
      <c r="I5653" s="4">
        <v>1</v>
      </c>
      <c r="J5653" s="2" t="s">
        <v>70</v>
      </c>
      <c r="K5653" s="1">
        <f>Tabelle111[[#This Row],[Menge kg Nges]]/1000</f>
        <v>0.48399999999999999</v>
      </c>
      <c r="L5653" s="1">
        <f>Tabelle111[[#This Row],[Menge kg P2O5]]/1000</f>
        <v>0.19800000000000001</v>
      </c>
      <c r="M5653" s="1">
        <f>Tabelle111[[#This Row],[Menge t Nges]]/Tabelle111[[#This Row],[Anzahl Lieferscheine]]</f>
        <v>0.48399999999999999</v>
      </c>
      <c r="N5653" s="1">
        <f>Tabelle111[[#This Row],[Menge t P2O5]]/Tabelle111[[#This Row],[Anzahl Lieferscheine]]</f>
        <v>0.19800000000000001</v>
      </c>
    </row>
    <row r="5654" spans="1:14" x14ac:dyDescent="0.2">
      <c r="A5654" s="2" t="s">
        <v>37</v>
      </c>
      <c r="B5654" s="2" t="s">
        <v>38</v>
      </c>
      <c r="C5654" s="2" t="s">
        <v>6</v>
      </c>
      <c r="D5654" s="2" t="s">
        <v>7</v>
      </c>
      <c r="E5654" s="2" t="s">
        <v>12</v>
      </c>
      <c r="F5654" s="2" t="s">
        <v>61</v>
      </c>
      <c r="G5654" s="1">
        <v>291.60000000000002</v>
      </c>
      <c r="H5654" s="1">
        <v>145.80000000000001</v>
      </c>
      <c r="I5654" s="4">
        <v>1</v>
      </c>
      <c r="J5654" s="2" t="s">
        <v>70</v>
      </c>
      <c r="K5654" s="1">
        <f>Tabelle111[[#This Row],[Menge kg Nges]]/1000</f>
        <v>0.29160000000000003</v>
      </c>
      <c r="L5654" s="1">
        <f>Tabelle111[[#This Row],[Menge kg P2O5]]/1000</f>
        <v>0.14580000000000001</v>
      </c>
      <c r="M5654" s="1">
        <f>Tabelle111[[#This Row],[Menge t Nges]]/Tabelle111[[#This Row],[Anzahl Lieferscheine]]</f>
        <v>0.29160000000000003</v>
      </c>
      <c r="N5654" s="1">
        <f>Tabelle111[[#This Row],[Menge t P2O5]]/Tabelle111[[#This Row],[Anzahl Lieferscheine]]</f>
        <v>0.14580000000000001</v>
      </c>
    </row>
    <row r="5655" spans="1:14" x14ac:dyDescent="0.2">
      <c r="A5655" s="2" t="s">
        <v>37</v>
      </c>
      <c r="B5655" s="2" t="s">
        <v>38</v>
      </c>
      <c r="C5655" s="2" t="s">
        <v>6</v>
      </c>
      <c r="D5655" s="2" t="s">
        <v>15</v>
      </c>
      <c r="E5655" s="2" t="s">
        <v>8</v>
      </c>
      <c r="F5655" s="2" t="s">
        <v>61</v>
      </c>
      <c r="G5655" s="1">
        <v>213.9</v>
      </c>
      <c r="H5655" s="1">
        <v>232.5</v>
      </c>
      <c r="I5655" s="4">
        <v>2</v>
      </c>
      <c r="J5655" s="2" t="s">
        <v>70</v>
      </c>
      <c r="K5655" s="1">
        <f>Tabelle111[[#This Row],[Menge kg Nges]]/1000</f>
        <v>0.21390000000000001</v>
      </c>
      <c r="L5655" s="1">
        <f>Tabelle111[[#This Row],[Menge kg P2O5]]/1000</f>
        <v>0.23250000000000001</v>
      </c>
      <c r="M5655" s="1">
        <f>Tabelle111[[#This Row],[Menge t Nges]]/Tabelle111[[#This Row],[Anzahl Lieferscheine]]</f>
        <v>0.10695</v>
      </c>
      <c r="N5655" s="1">
        <f>Tabelle111[[#This Row],[Menge t P2O5]]/Tabelle111[[#This Row],[Anzahl Lieferscheine]]</f>
        <v>0.11625000000000001</v>
      </c>
    </row>
    <row r="5656" spans="1:14" x14ac:dyDescent="0.2">
      <c r="A5656" s="2" t="s">
        <v>37</v>
      </c>
      <c r="B5656" s="2" t="s">
        <v>38</v>
      </c>
      <c r="C5656" s="2" t="s">
        <v>6</v>
      </c>
      <c r="D5656" s="2" t="s">
        <v>15</v>
      </c>
      <c r="E5656" s="2" t="s">
        <v>21</v>
      </c>
      <c r="F5656" s="2" t="s">
        <v>61</v>
      </c>
      <c r="G5656" s="1">
        <v>153.6</v>
      </c>
      <c r="H5656" s="1">
        <v>81.599999999999994</v>
      </c>
      <c r="I5656" s="4">
        <v>1</v>
      </c>
      <c r="J5656" s="2" t="s">
        <v>70</v>
      </c>
      <c r="K5656" s="1">
        <f>Tabelle111[[#This Row],[Menge kg Nges]]/1000</f>
        <v>0.15359999999999999</v>
      </c>
      <c r="L5656" s="1">
        <f>Tabelle111[[#This Row],[Menge kg P2O5]]/1000</f>
        <v>8.1599999999999992E-2</v>
      </c>
      <c r="M5656" s="1">
        <f>Tabelle111[[#This Row],[Menge t Nges]]/Tabelle111[[#This Row],[Anzahl Lieferscheine]]</f>
        <v>0.15359999999999999</v>
      </c>
      <c r="N5656" s="1">
        <f>Tabelle111[[#This Row],[Menge t P2O5]]/Tabelle111[[#This Row],[Anzahl Lieferscheine]]</f>
        <v>8.1599999999999992E-2</v>
      </c>
    </row>
    <row r="5657" spans="1:14" x14ac:dyDescent="0.2">
      <c r="A5657" s="2" t="s">
        <v>37</v>
      </c>
      <c r="B5657" s="2" t="s">
        <v>38</v>
      </c>
      <c r="C5657" s="2" t="s">
        <v>25</v>
      </c>
      <c r="D5657" s="2" t="s">
        <v>25</v>
      </c>
      <c r="E5657" s="2" t="s">
        <v>26</v>
      </c>
      <c r="F5657" s="2" t="s">
        <v>61</v>
      </c>
      <c r="G5657" s="1">
        <v>3827.0399999999986</v>
      </c>
      <c r="H5657" s="1">
        <v>2243.16</v>
      </c>
      <c r="I5657" s="4">
        <v>24</v>
      </c>
      <c r="J5657" s="2" t="s">
        <v>70</v>
      </c>
      <c r="K5657" s="1">
        <f>Tabelle111[[#This Row],[Menge kg Nges]]/1000</f>
        <v>3.8270399999999984</v>
      </c>
      <c r="L5657" s="1">
        <f>Tabelle111[[#This Row],[Menge kg P2O5]]/1000</f>
        <v>2.24316</v>
      </c>
      <c r="M5657" s="1">
        <f>Tabelle111[[#This Row],[Menge t Nges]]/Tabelle111[[#This Row],[Anzahl Lieferscheine]]</f>
        <v>0.15945999999999994</v>
      </c>
      <c r="N5657" s="1">
        <f>Tabelle111[[#This Row],[Menge t P2O5]]/Tabelle111[[#This Row],[Anzahl Lieferscheine]]</f>
        <v>9.3465000000000006E-2</v>
      </c>
    </row>
    <row r="5658" spans="1:14" x14ac:dyDescent="0.2">
      <c r="A5658" s="2" t="s">
        <v>37</v>
      </c>
      <c r="B5658" s="2" t="s">
        <v>39</v>
      </c>
      <c r="C5658" s="2" t="s">
        <v>6</v>
      </c>
      <c r="D5658" s="2" t="s">
        <v>7</v>
      </c>
      <c r="E5658" s="2" t="s">
        <v>9</v>
      </c>
      <c r="F5658" s="2" t="s">
        <v>61</v>
      </c>
      <c r="G5658" s="1">
        <v>6109.3</v>
      </c>
      <c r="H5658" s="1">
        <v>2588.9499999999994</v>
      </c>
      <c r="I5658" s="4">
        <v>36</v>
      </c>
      <c r="J5658" s="2" t="s">
        <v>70</v>
      </c>
      <c r="K5658" s="1">
        <f>Tabelle111[[#This Row],[Menge kg Nges]]/1000</f>
        <v>6.1093000000000002</v>
      </c>
      <c r="L5658" s="1">
        <f>Tabelle111[[#This Row],[Menge kg P2O5]]/1000</f>
        <v>2.5889499999999992</v>
      </c>
      <c r="M5658" s="1">
        <f>Tabelle111[[#This Row],[Menge t Nges]]/Tabelle111[[#This Row],[Anzahl Lieferscheine]]</f>
        <v>0.16970277777777779</v>
      </c>
      <c r="N5658" s="1">
        <f>Tabelle111[[#This Row],[Menge t P2O5]]/Tabelle111[[#This Row],[Anzahl Lieferscheine]]</f>
        <v>7.1915277777777759E-2</v>
      </c>
    </row>
    <row r="5659" spans="1:14" x14ac:dyDescent="0.2">
      <c r="A5659" s="2" t="s">
        <v>37</v>
      </c>
      <c r="B5659" s="2" t="s">
        <v>39</v>
      </c>
      <c r="C5659" s="2" t="s">
        <v>6</v>
      </c>
      <c r="D5659" s="2" t="s">
        <v>7</v>
      </c>
      <c r="E5659" s="2" t="s">
        <v>11</v>
      </c>
      <c r="F5659" s="2" t="s">
        <v>61</v>
      </c>
      <c r="G5659" s="1">
        <v>1111.5999999999999</v>
      </c>
      <c r="H5659" s="1">
        <v>430</v>
      </c>
      <c r="I5659" s="4">
        <v>4</v>
      </c>
      <c r="J5659" s="2" t="s">
        <v>70</v>
      </c>
      <c r="K5659" s="1">
        <f>Tabelle111[[#This Row],[Menge kg Nges]]/1000</f>
        <v>1.1115999999999999</v>
      </c>
      <c r="L5659" s="1">
        <f>Tabelle111[[#This Row],[Menge kg P2O5]]/1000</f>
        <v>0.43</v>
      </c>
      <c r="M5659" s="1">
        <f>Tabelle111[[#This Row],[Menge t Nges]]/Tabelle111[[#This Row],[Anzahl Lieferscheine]]</f>
        <v>0.27789999999999998</v>
      </c>
      <c r="N5659" s="1">
        <f>Tabelle111[[#This Row],[Menge t P2O5]]/Tabelle111[[#This Row],[Anzahl Lieferscheine]]</f>
        <v>0.1075</v>
      </c>
    </row>
    <row r="5660" spans="1:14" x14ac:dyDescent="0.2">
      <c r="A5660" s="2" t="s">
        <v>37</v>
      </c>
      <c r="B5660" s="2" t="s">
        <v>39</v>
      </c>
      <c r="C5660" s="2" t="s">
        <v>6</v>
      </c>
      <c r="D5660" s="2" t="s">
        <v>7</v>
      </c>
      <c r="E5660" s="2" t="s">
        <v>12</v>
      </c>
      <c r="F5660" s="2" t="s">
        <v>61</v>
      </c>
      <c r="G5660" s="1">
        <v>15760.82</v>
      </c>
      <c r="H5660" s="1">
        <v>7648.94</v>
      </c>
      <c r="I5660" s="4">
        <v>22</v>
      </c>
      <c r="J5660" s="2" t="s">
        <v>70</v>
      </c>
      <c r="K5660" s="1">
        <f>Tabelle111[[#This Row],[Menge kg Nges]]/1000</f>
        <v>15.760819999999999</v>
      </c>
      <c r="L5660" s="1">
        <f>Tabelle111[[#This Row],[Menge kg P2O5]]/1000</f>
        <v>7.6489399999999996</v>
      </c>
      <c r="M5660" s="1">
        <f>Tabelle111[[#This Row],[Menge t Nges]]/Tabelle111[[#This Row],[Anzahl Lieferscheine]]</f>
        <v>0.71640090909090903</v>
      </c>
      <c r="N5660" s="1">
        <f>Tabelle111[[#This Row],[Menge t P2O5]]/Tabelle111[[#This Row],[Anzahl Lieferscheine]]</f>
        <v>0.34767909090909088</v>
      </c>
    </row>
    <row r="5661" spans="1:14" x14ac:dyDescent="0.2">
      <c r="A5661" s="2" t="s">
        <v>37</v>
      </c>
      <c r="B5661" s="2" t="s">
        <v>39</v>
      </c>
      <c r="C5661" s="2" t="s">
        <v>6</v>
      </c>
      <c r="D5661" s="2" t="s">
        <v>7</v>
      </c>
      <c r="E5661" s="2" t="s">
        <v>14</v>
      </c>
      <c r="F5661" s="2" t="s">
        <v>61</v>
      </c>
      <c r="G5661" s="1">
        <v>8209.380000000001</v>
      </c>
      <c r="H5661" s="1">
        <v>4319.58</v>
      </c>
      <c r="I5661" s="4">
        <v>43</v>
      </c>
      <c r="J5661" s="2" t="s">
        <v>70</v>
      </c>
      <c r="K5661" s="1">
        <f>Tabelle111[[#This Row],[Menge kg Nges]]/1000</f>
        <v>8.2093800000000012</v>
      </c>
      <c r="L5661" s="1">
        <f>Tabelle111[[#This Row],[Menge kg P2O5]]/1000</f>
        <v>4.3195800000000002</v>
      </c>
      <c r="M5661" s="1">
        <f>Tabelle111[[#This Row],[Menge t Nges]]/Tabelle111[[#This Row],[Anzahl Lieferscheine]]</f>
        <v>0.19091581395348839</v>
      </c>
      <c r="N5661" s="1">
        <f>Tabelle111[[#This Row],[Menge t P2O5]]/Tabelle111[[#This Row],[Anzahl Lieferscheine]]</f>
        <v>0.1004553488372093</v>
      </c>
    </row>
    <row r="5662" spans="1:14" x14ac:dyDescent="0.2">
      <c r="A5662" s="2" t="s">
        <v>37</v>
      </c>
      <c r="B5662" s="2" t="s">
        <v>39</v>
      </c>
      <c r="C5662" s="2" t="s">
        <v>6</v>
      </c>
      <c r="D5662" s="2" t="s">
        <v>15</v>
      </c>
      <c r="E5662" s="2" t="s">
        <v>8</v>
      </c>
      <c r="F5662" s="2" t="s">
        <v>61</v>
      </c>
      <c r="G5662" s="1">
        <v>1458.6</v>
      </c>
      <c r="H5662" s="1">
        <v>851.4</v>
      </c>
      <c r="I5662" s="4">
        <v>1</v>
      </c>
      <c r="J5662" s="2" t="s">
        <v>70</v>
      </c>
      <c r="K5662" s="1">
        <f>Tabelle111[[#This Row],[Menge kg Nges]]/1000</f>
        <v>1.4585999999999999</v>
      </c>
      <c r="L5662" s="1">
        <f>Tabelle111[[#This Row],[Menge kg P2O5]]/1000</f>
        <v>0.85139999999999993</v>
      </c>
      <c r="M5662" s="1">
        <f>Tabelle111[[#This Row],[Menge t Nges]]/Tabelle111[[#This Row],[Anzahl Lieferscheine]]</f>
        <v>1.4585999999999999</v>
      </c>
      <c r="N5662" s="1">
        <f>Tabelle111[[#This Row],[Menge t P2O5]]/Tabelle111[[#This Row],[Anzahl Lieferscheine]]</f>
        <v>0.85139999999999993</v>
      </c>
    </row>
    <row r="5663" spans="1:14" x14ac:dyDescent="0.2">
      <c r="A5663" s="2" t="s">
        <v>37</v>
      </c>
      <c r="B5663" s="2" t="s">
        <v>39</v>
      </c>
      <c r="C5663" s="2" t="s">
        <v>6</v>
      </c>
      <c r="D5663" s="2" t="s">
        <v>15</v>
      </c>
      <c r="E5663" s="2" t="s">
        <v>21</v>
      </c>
      <c r="F5663" s="2" t="s">
        <v>61</v>
      </c>
      <c r="G5663" s="1">
        <v>157</v>
      </c>
      <c r="H5663" s="1">
        <v>77</v>
      </c>
      <c r="I5663" s="4">
        <v>1</v>
      </c>
      <c r="J5663" s="2" t="s">
        <v>70</v>
      </c>
      <c r="K5663" s="1">
        <f>Tabelle111[[#This Row],[Menge kg Nges]]/1000</f>
        <v>0.157</v>
      </c>
      <c r="L5663" s="1">
        <f>Tabelle111[[#This Row],[Menge kg P2O5]]/1000</f>
        <v>7.6999999999999999E-2</v>
      </c>
      <c r="M5663" s="1">
        <f>Tabelle111[[#This Row],[Menge t Nges]]/Tabelle111[[#This Row],[Anzahl Lieferscheine]]</f>
        <v>0.157</v>
      </c>
      <c r="N5663" s="1">
        <f>Tabelle111[[#This Row],[Menge t P2O5]]/Tabelle111[[#This Row],[Anzahl Lieferscheine]]</f>
        <v>7.6999999999999999E-2</v>
      </c>
    </row>
    <row r="5664" spans="1:14" x14ac:dyDescent="0.2">
      <c r="A5664" s="2" t="s">
        <v>37</v>
      </c>
      <c r="B5664" s="2" t="s">
        <v>39</v>
      </c>
      <c r="C5664" s="2" t="s">
        <v>25</v>
      </c>
      <c r="D5664" s="2" t="s">
        <v>25</v>
      </c>
      <c r="E5664" s="2" t="s">
        <v>26</v>
      </c>
      <c r="F5664" s="2" t="s">
        <v>61</v>
      </c>
      <c r="G5664" s="1">
        <v>626.4</v>
      </c>
      <c r="H5664" s="1">
        <v>367.2</v>
      </c>
      <c r="I5664" s="4">
        <v>2</v>
      </c>
      <c r="J5664" s="2" t="s">
        <v>70</v>
      </c>
      <c r="K5664" s="1">
        <f>Tabelle111[[#This Row],[Menge kg Nges]]/1000</f>
        <v>0.62639999999999996</v>
      </c>
      <c r="L5664" s="1">
        <f>Tabelle111[[#This Row],[Menge kg P2O5]]/1000</f>
        <v>0.36719999999999997</v>
      </c>
      <c r="M5664" s="1">
        <f>Tabelle111[[#This Row],[Menge t Nges]]/Tabelle111[[#This Row],[Anzahl Lieferscheine]]</f>
        <v>0.31319999999999998</v>
      </c>
      <c r="N5664" s="1">
        <f>Tabelle111[[#This Row],[Menge t P2O5]]/Tabelle111[[#This Row],[Anzahl Lieferscheine]]</f>
        <v>0.18359999999999999</v>
      </c>
    </row>
    <row r="5665" spans="1:14" x14ac:dyDescent="0.2">
      <c r="A5665" s="2" t="s">
        <v>37</v>
      </c>
      <c r="B5665" s="2" t="s">
        <v>40</v>
      </c>
      <c r="C5665" s="2" t="s">
        <v>6</v>
      </c>
      <c r="D5665" s="2" t="s">
        <v>7</v>
      </c>
      <c r="E5665" s="2" t="s">
        <v>8</v>
      </c>
      <c r="F5665" s="2" t="s">
        <v>61</v>
      </c>
      <c r="G5665" s="1">
        <v>4538</v>
      </c>
      <c r="H5665" s="1">
        <v>1797.6999999999998</v>
      </c>
      <c r="I5665" s="4">
        <v>10</v>
      </c>
      <c r="J5665" s="2" t="s">
        <v>70</v>
      </c>
      <c r="K5665" s="1">
        <f>Tabelle111[[#This Row],[Menge kg Nges]]/1000</f>
        <v>4.5380000000000003</v>
      </c>
      <c r="L5665" s="1">
        <f>Tabelle111[[#This Row],[Menge kg P2O5]]/1000</f>
        <v>1.7976999999999999</v>
      </c>
      <c r="M5665" s="1">
        <f>Tabelle111[[#This Row],[Menge t Nges]]/Tabelle111[[#This Row],[Anzahl Lieferscheine]]</f>
        <v>0.45380000000000004</v>
      </c>
      <c r="N5665" s="1">
        <f>Tabelle111[[#This Row],[Menge t P2O5]]/Tabelle111[[#This Row],[Anzahl Lieferscheine]]</f>
        <v>0.17976999999999999</v>
      </c>
    </row>
    <row r="5666" spans="1:14" x14ac:dyDescent="0.2">
      <c r="A5666" s="2" t="s">
        <v>37</v>
      </c>
      <c r="B5666" s="2" t="s">
        <v>40</v>
      </c>
      <c r="C5666" s="2" t="s">
        <v>6</v>
      </c>
      <c r="D5666" s="2" t="s">
        <v>7</v>
      </c>
      <c r="E5666" s="2" t="s">
        <v>9</v>
      </c>
      <c r="F5666" s="2" t="s">
        <v>61</v>
      </c>
      <c r="G5666" s="1">
        <v>13293.6</v>
      </c>
      <c r="H5666" s="1">
        <v>5496.5499999999993</v>
      </c>
      <c r="I5666" s="4">
        <v>65</v>
      </c>
      <c r="J5666" s="2" t="s">
        <v>70</v>
      </c>
      <c r="K5666" s="1">
        <f>Tabelle111[[#This Row],[Menge kg Nges]]/1000</f>
        <v>13.2936</v>
      </c>
      <c r="L5666" s="1">
        <f>Tabelle111[[#This Row],[Menge kg P2O5]]/1000</f>
        <v>5.4965499999999992</v>
      </c>
      <c r="M5666" s="1">
        <f>Tabelle111[[#This Row],[Menge t Nges]]/Tabelle111[[#This Row],[Anzahl Lieferscheine]]</f>
        <v>0.20451692307692307</v>
      </c>
      <c r="N5666" s="1">
        <f>Tabelle111[[#This Row],[Menge t P2O5]]/Tabelle111[[#This Row],[Anzahl Lieferscheine]]</f>
        <v>8.4562307692307673E-2</v>
      </c>
    </row>
    <row r="5667" spans="1:14" x14ac:dyDescent="0.2">
      <c r="A5667" s="2" t="s">
        <v>37</v>
      </c>
      <c r="B5667" s="2" t="s">
        <v>40</v>
      </c>
      <c r="C5667" s="2" t="s">
        <v>6</v>
      </c>
      <c r="D5667" s="2" t="s">
        <v>7</v>
      </c>
      <c r="E5667" s="2" t="s">
        <v>11</v>
      </c>
      <c r="F5667" s="2" t="s">
        <v>61</v>
      </c>
      <c r="G5667" s="1">
        <v>16288.2</v>
      </c>
      <c r="H5667" s="1">
        <v>7037.31</v>
      </c>
      <c r="I5667" s="4">
        <v>56</v>
      </c>
      <c r="J5667" s="2" t="s">
        <v>70</v>
      </c>
      <c r="K5667" s="1">
        <f>Tabelle111[[#This Row],[Menge kg Nges]]/1000</f>
        <v>16.2882</v>
      </c>
      <c r="L5667" s="1">
        <f>Tabelle111[[#This Row],[Menge kg P2O5]]/1000</f>
        <v>7.0373100000000006</v>
      </c>
      <c r="M5667" s="1">
        <f>Tabelle111[[#This Row],[Menge t Nges]]/Tabelle111[[#This Row],[Anzahl Lieferscheine]]</f>
        <v>0.29086071428571431</v>
      </c>
      <c r="N5667" s="1">
        <f>Tabelle111[[#This Row],[Menge t P2O5]]/Tabelle111[[#This Row],[Anzahl Lieferscheine]]</f>
        <v>0.12566625000000001</v>
      </c>
    </row>
    <row r="5668" spans="1:14" x14ac:dyDescent="0.2">
      <c r="A5668" s="2" t="s">
        <v>37</v>
      </c>
      <c r="B5668" s="2" t="s">
        <v>40</v>
      </c>
      <c r="C5668" s="2" t="s">
        <v>6</v>
      </c>
      <c r="D5668" s="2" t="s">
        <v>7</v>
      </c>
      <c r="E5668" s="2" t="s">
        <v>12</v>
      </c>
      <c r="F5668" s="2" t="s">
        <v>61</v>
      </c>
      <c r="G5668" s="1">
        <v>59945.160000000033</v>
      </c>
      <c r="H5668" s="1">
        <v>24473.17</v>
      </c>
      <c r="I5668" s="4">
        <v>178</v>
      </c>
      <c r="J5668" s="2" t="s">
        <v>70</v>
      </c>
      <c r="K5668" s="1">
        <f>Tabelle111[[#This Row],[Menge kg Nges]]/1000</f>
        <v>59.94516000000003</v>
      </c>
      <c r="L5668" s="1">
        <f>Tabelle111[[#This Row],[Menge kg P2O5]]/1000</f>
        <v>24.47317</v>
      </c>
      <c r="M5668" s="1">
        <f>Tabelle111[[#This Row],[Menge t Nges]]/Tabelle111[[#This Row],[Anzahl Lieferscheine]]</f>
        <v>0.336770561797753</v>
      </c>
      <c r="N5668" s="1">
        <f>Tabelle111[[#This Row],[Menge t P2O5]]/Tabelle111[[#This Row],[Anzahl Lieferscheine]]</f>
        <v>0.13748971910112359</v>
      </c>
    </row>
    <row r="5669" spans="1:14" x14ac:dyDescent="0.2">
      <c r="A5669" s="2" t="s">
        <v>37</v>
      </c>
      <c r="B5669" s="2" t="s">
        <v>40</v>
      </c>
      <c r="C5669" s="2" t="s">
        <v>6</v>
      </c>
      <c r="D5669" s="2" t="s">
        <v>7</v>
      </c>
      <c r="E5669" s="2" t="s">
        <v>13</v>
      </c>
      <c r="F5669" s="2" t="s">
        <v>61</v>
      </c>
      <c r="G5669" s="1">
        <v>12713.350000000002</v>
      </c>
      <c r="H5669" s="1">
        <v>6938.3899999999985</v>
      </c>
      <c r="I5669" s="4">
        <v>56</v>
      </c>
      <c r="J5669" s="2" t="s">
        <v>70</v>
      </c>
      <c r="K5669" s="1">
        <f>Tabelle111[[#This Row],[Menge kg Nges]]/1000</f>
        <v>12.713350000000002</v>
      </c>
      <c r="L5669" s="1">
        <f>Tabelle111[[#This Row],[Menge kg P2O5]]/1000</f>
        <v>6.9383899999999983</v>
      </c>
      <c r="M5669" s="1">
        <f>Tabelle111[[#This Row],[Menge t Nges]]/Tabelle111[[#This Row],[Anzahl Lieferscheine]]</f>
        <v>0.22702410714285717</v>
      </c>
      <c r="N5669" s="1">
        <f>Tabelle111[[#This Row],[Menge t P2O5]]/Tabelle111[[#This Row],[Anzahl Lieferscheine]]</f>
        <v>0.12389982142857139</v>
      </c>
    </row>
    <row r="5670" spans="1:14" x14ac:dyDescent="0.2">
      <c r="A5670" s="2" t="s">
        <v>37</v>
      </c>
      <c r="B5670" s="2" t="s">
        <v>40</v>
      </c>
      <c r="C5670" s="2" t="s">
        <v>6</v>
      </c>
      <c r="D5670" s="2" t="s">
        <v>7</v>
      </c>
      <c r="E5670" s="2" t="s">
        <v>14</v>
      </c>
      <c r="F5670" s="2" t="s">
        <v>61</v>
      </c>
      <c r="G5670" s="1">
        <v>32917.97</v>
      </c>
      <c r="H5670" s="1">
        <v>16296.529999999999</v>
      </c>
      <c r="I5670" s="4">
        <v>120</v>
      </c>
      <c r="J5670" s="2" t="s">
        <v>70</v>
      </c>
      <c r="K5670" s="1">
        <f>Tabelle111[[#This Row],[Menge kg Nges]]/1000</f>
        <v>32.917970000000004</v>
      </c>
      <c r="L5670" s="1">
        <f>Tabelle111[[#This Row],[Menge kg P2O5]]/1000</f>
        <v>16.296529999999997</v>
      </c>
      <c r="M5670" s="1">
        <f>Tabelle111[[#This Row],[Menge t Nges]]/Tabelle111[[#This Row],[Anzahl Lieferscheine]]</f>
        <v>0.27431641666666667</v>
      </c>
      <c r="N5670" s="1">
        <f>Tabelle111[[#This Row],[Menge t P2O5]]/Tabelle111[[#This Row],[Anzahl Lieferscheine]]</f>
        <v>0.13580441666666665</v>
      </c>
    </row>
    <row r="5671" spans="1:14" x14ac:dyDescent="0.2">
      <c r="A5671" s="2" t="s">
        <v>37</v>
      </c>
      <c r="B5671" s="2" t="s">
        <v>40</v>
      </c>
      <c r="C5671" s="2" t="s">
        <v>6</v>
      </c>
      <c r="D5671" s="2" t="s">
        <v>15</v>
      </c>
      <c r="E5671" s="2" t="s">
        <v>8</v>
      </c>
      <c r="F5671" s="2" t="s">
        <v>61</v>
      </c>
      <c r="G5671" s="1">
        <v>138</v>
      </c>
      <c r="H5671" s="1">
        <v>150</v>
      </c>
      <c r="I5671" s="4">
        <v>1</v>
      </c>
      <c r="J5671" s="2" t="s">
        <v>70</v>
      </c>
      <c r="K5671" s="1">
        <f>Tabelle111[[#This Row],[Menge kg Nges]]/1000</f>
        <v>0.13800000000000001</v>
      </c>
      <c r="L5671" s="1">
        <f>Tabelle111[[#This Row],[Menge kg P2O5]]/1000</f>
        <v>0.15</v>
      </c>
      <c r="M5671" s="1">
        <f>Tabelle111[[#This Row],[Menge t Nges]]/Tabelle111[[#This Row],[Anzahl Lieferscheine]]</f>
        <v>0.13800000000000001</v>
      </c>
      <c r="N5671" s="1">
        <f>Tabelle111[[#This Row],[Menge t P2O5]]/Tabelle111[[#This Row],[Anzahl Lieferscheine]]</f>
        <v>0.15</v>
      </c>
    </row>
    <row r="5672" spans="1:14" x14ac:dyDescent="0.2">
      <c r="A5672" s="2" t="s">
        <v>37</v>
      </c>
      <c r="B5672" s="2" t="s">
        <v>40</v>
      </c>
      <c r="C5672" s="2" t="s">
        <v>6</v>
      </c>
      <c r="D5672" s="2" t="s">
        <v>15</v>
      </c>
      <c r="E5672" s="2" t="s">
        <v>17</v>
      </c>
      <c r="F5672" s="2" t="s">
        <v>61</v>
      </c>
      <c r="G5672" s="1">
        <v>324</v>
      </c>
      <c r="H5672" s="1">
        <v>162</v>
      </c>
      <c r="I5672" s="4">
        <v>2</v>
      </c>
      <c r="J5672" s="2" t="s">
        <v>70</v>
      </c>
      <c r="K5672" s="1">
        <f>Tabelle111[[#This Row],[Menge kg Nges]]/1000</f>
        <v>0.32400000000000001</v>
      </c>
      <c r="L5672" s="1">
        <f>Tabelle111[[#This Row],[Menge kg P2O5]]/1000</f>
        <v>0.16200000000000001</v>
      </c>
      <c r="M5672" s="1">
        <f>Tabelle111[[#This Row],[Menge t Nges]]/Tabelle111[[#This Row],[Anzahl Lieferscheine]]</f>
        <v>0.16200000000000001</v>
      </c>
      <c r="N5672" s="1">
        <f>Tabelle111[[#This Row],[Menge t P2O5]]/Tabelle111[[#This Row],[Anzahl Lieferscheine]]</f>
        <v>8.1000000000000003E-2</v>
      </c>
    </row>
    <row r="5673" spans="1:14" x14ac:dyDescent="0.2">
      <c r="A5673" s="2" t="s">
        <v>37</v>
      </c>
      <c r="B5673" s="2" t="s">
        <v>40</v>
      </c>
      <c r="C5673" s="2" t="s">
        <v>6</v>
      </c>
      <c r="D5673" s="2" t="s">
        <v>15</v>
      </c>
      <c r="E5673" s="2" t="s">
        <v>18</v>
      </c>
      <c r="F5673" s="2" t="s">
        <v>61</v>
      </c>
      <c r="G5673" s="1">
        <v>1447.6</v>
      </c>
      <c r="H5673" s="1">
        <v>1109.8</v>
      </c>
      <c r="I5673" s="4">
        <v>3</v>
      </c>
      <c r="J5673" s="2" t="s">
        <v>70</v>
      </c>
      <c r="K5673" s="1">
        <f>Tabelle111[[#This Row],[Menge kg Nges]]/1000</f>
        <v>1.4476</v>
      </c>
      <c r="L5673" s="1">
        <f>Tabelle111[[#This Row],[Menge kg P2O5]]/1000</f>
        <v>1.1097999999999999</v>
      </c>
      <c r="M5673" s="1">
        <f>Tabelle111[[#This Row],[Menge t Nges]]/Tabelle111[[#This Row],[Anzahl Lieferscheine]]</f>
        <v>0.48253333333333331</v>
      </c>
      <c r="N5673" s="1">
        <f>Tabelle111[[#This Row],[Menge t P2O5]]/Tabelle111[[#This Row],[Anzahl Lieferscheine]]</f>
        <v>0.36993333333333328</v>
      </c>
    </row>
    <row r="5674" spans="1:14" x14ac:dyDescent="0.2">
      <c r="A5674" s="2" t="s">
        <v>37</v>
      </c>
      <c r="B5674" s="2" t="s">
        <v>40</v>
      </c>
      <c r="C5674" s="2" t="s">
        <v>6</v>
      </c>
      <c r="D5674" s="2" t="s">
        <v>15</v>
      </c>
      <c r="E5674" s="2" t="s">
        <v>20</v>
      </c>
      <c r="F5674" s="2" t="s">
        <v>61</v>
      </c>
      <c r="G5674" s="1">
        <v>2555.6</v>
      </c>
      <c r="H5674" s="1">
        <v>1645</v>
      </c>
      <c r="I5674" s="4">
        <v>20</v>
      </c>
      <c r="J5674" s="2" t="s">
        <v>70</v>
      </c>
      <c r="K5674" s="1">
        <f>Tabelle111[[#This Row],[Menge kg Nges]]/1000</f>
        <v>2.5556000000000001</v>
      </c>
      <c r="L5674" s="1">
        <f>Tabelle111[[#This Row],[Menge kg P2O5]]/1000</f>
        <v>1.645</v>
      </c>
      <c r="M5674" s="1">
        <f>Tabelle111[[#This Row],[Menge t Nges]]/Tabelle111[[#This Row],[Anzahl Lieferscheine]]</f>
        <v>0.12778</v>
      </c>
      <c r="N5674" s="1">
        <f>Tabelle111[[#This Row],[Menge t P2O5]]/Tabelle111[[#This Row],[Anzahl Lieferscheine]]</f>
        <v>8.2250000000000004E-2</v>
      </c>
    </row>
    <row r="5675" spans="1:14" x14ac:dyDescent="0.2">
      <c r="A5675" s="2" t="s">
        <v>37</v>
      </c>
      <c r="B5675" s="2" t="s">
        <v>40</v>
      </c>
      <c r="C5675" s="2" t="s">
        <v>6</v>
      </c>
      <c r="D5675" s="2" t="s">
        <v>15</v>
      </c>
      <c r="E5675" s="2" t="s">
        <v>21</v>
      </c>
      <c r="F5675" s="2" t="s">
        <v>61</v>
      </c>
      <c r="G5675" s="1">
        <v>3782.8</v>
      </c>
      <c r="H5675" s="1">
        <v>2267.7999999999997</v>
      </c>
      <c r="I5675" s="4">
        <v>16</v>
      </c>
      <c r="J5675" s="2" t="s">
        <v>70</v>
      </c>
      <c r="K5675" s="1">
        <f>Tabelle111[[#This Row],[Menge kg Nges]]/1000</f>
        <v>3.7828000000000004</v>
      </c>
      <c r="L5675" s="1">
        <f>Tabelle111[[#This Row],[Menge kg P2O5]]/1000</f>
        <v>2.2677999999999998</v>
      </c>
      <c r="M5675" s="1">
        <f>Tabelle111[[#This Row],[Menge t Nges]]/Tabelle111[[#This Row],[Anzahl Lieferscheine]]</f>
        <v>0.23642500000000002</v>
      </c>
      <c r="N5675" s="1">
        <f>Tabelle111[[#This Row],[Menge t P2O5]]/Tabelle111[[#This Row],[Anzahl Lieferscheine]]</f>
        <v>0.14173749999999999</v>
      </c>
    </row>
    <row r="5676" spans="1:14" x14ac:dyDescent="0.2">
      <c r="A5676" s="2" t="s">
        <v>37</v>
      </c>
      <c r="B5676" s="2" t="s">
        <v>40</v>
      </c>
      <c r="C5676" s="2" t="s">
        <v>6</v>
      </c>
      <c r="D5676" s="2" t="s">
        <v>15</v>
      </c>
      <c r="E5676" s="2" t="s">
        <v>9</v>
      </c>
      <c r="F5676" s="2" t="s">
        <v>61</v>
      </c>
      <c r="G5676" s="1">
        <v>3175.18</v>
      </c>
      <c r="H5676" s="1">
        <v>1938.75</v>
      </c>
      <c r="I5676" s="4">
        <v>17</v>
      </c>
      <c r="J5676" s="2" t="s">
        <v>70</v>
      </c>
      <c r="K5676" s="1">
        <f>Tabelle111[[#This Row],[Menge kg Nges]]/1000</f>
        <v>3.1751799999999997</v>
      </c>
      <c r="L5676" s="1">
        <f>Tabelle111[[#This Row],[Menge kg P2O5]]/1000</f>
        <v>1.93875</v>
      </c>
      <c r="M5676" s="1">
        <f>Tabelle111[[#This Row],[Menge t Nges]]/Tabelle111[[#This Row],[Anzahl Lieferscheine]]</f>
        <v>0.18677529411764704</v>
      </c>
      <c r="N5676" s="1">
        <f>Tabelle111[[#This Row],[Menge t P2O5]]/Tabelle111[[#This Row],[Anzahl Lieferscheine]]</f>
        <v>0.11404411764705882</v>
      </c>
    </row>
    <row r="5677" spans="1:14" x14ac:dyDescent="0.2">
      <c r="A5677" s="2" t="s">
        <v>37</v>
      </c>
      <c r="B5677" s="2" t="s">
        <v>40</v>
      </c>
      <c r="C5677" s="2" t="s">
        <v>6</v>
      </c>
      <c r="D5677" s="2" t="s">
        <v>15</v>
      </c>
      <c r="E5677" s="2" t="s">
        <v>23</v>
      </c>
      <c r="F5677" s="2" t="s">
        <v>61</v>
      </c>
      <c r="G5677" s="1">
        <v>2542</v>
      </c>
      <c r="H5677" s="1">
        <v>1147</v>
      </c>
      <c r="I5677" s="4">
        <v>2</v>
      </c>
      <c r="J5677" s="2" t="s">
        <v>70</v>
      </c>
      <c r="K5677" s="1">
        <f>Tabelle111[[#This Row],[Menge kg Nges]]/1000</f>
        <v>2.5419999999999998</v>
      </c>
      <c r="L5677" s="1">
        <f>Tabelle111[[#This Row],[Menge kg P2O5]]/1000</f>
        <v>1.147</v>
      </c>
      <c r="M5677" s="1">
        <f>Tabelle111[[#This Row],[Menge t Nges]]/Tabelle111[[#This Row],[Anzahl Lieferscheine]]</f>
        <v>1.2709999999999999</v>
      </c>
      <c r="N5677" s="1">
        <f>Tabelle111[[#This Row],[Menge t P2O5]]/Tabelle111[[#This Row],[Anzahl Lieferscheine]]</f>
        <v>0.57350000000000001</v>
      </c>
    </row>
    <row r="5678" spans="1:14" x14ac:dyDescent="0.2">
      <c r="A5678" s="2" t="s">
        <v>37</v>
      </c>
      <c r="B5678" s="2" t="s">
        <v>40</v>
      </c>
      <c r="C5678" s="2" t="s">
        <v>6</v>
      </c>
      <c r="D5678" s="2" t="s">
        <v>15</v>
      </c>
      <c r="E5678" s="2" t="s">
        <v>24</v>
      </c>
      <c r="F5678" s="2" t="s">
        <v>61</v>
      </c>
      <c r="G5678" s="1">
        <v>745.2</v>
      </c>
      <c r="H5678" s="1">
        <v>621</v>
      </c>
      <c r="I5678" s="4">
        <v>1</v>
      </c>
      <c r="J5678" s="2" t="s">
        <v>70</v>
      </c>
      <c r="K5678" s="1">
        <f>Tabelle111[[#This Row],[Menge kg Nges]]/1000</f>
        <v>0.74520000000000008</v>
      </c>
      <c r="L5678" s="1">
        <f>Tabelle111[[#This Row],[Menge kg P2O5]]/1000</f>
        <v>0.621</v>
      </c>
      <c r="M5678" s="1">
        <f>Tabelle111[[#This Row],[Menge t Nges]]/Tabelle111[[#This Row],[Anzahl Lieferscheine]]</f>
        <v>0.74520000000000008</v>
      </c>
      <c r="N5678" s="1">
        <f>Tabelle111[[#This Row],[Menge t P2O5]]/Tabelle111[[#This Row],[Anzahl Lieferscheine]]</f>
        <v>0.621</v>
      </c>
    </row>
    <row r="5679" spans="1:14" x14ac:dyDescent="0.2">
      <c r="A5679" s="2" t="s">
        <v>37</v>
      </c>
      <c r="B5679" s="2" t="s">
        <v>40</v>
      </c>
      <c r="C5679" s="2" t="s">
        <v>6</v>
      </c>
      <c r="D5679" s="2" t="s">
        <v>15</v>
      </c>
      <c r="E5679" s="2" t="s">
        <v>31</v>
      </c>
      <c r="F5679" s="2" t="s">
        <v>61</v>
      </c>
      <c r="G5679" s="1">
        <v>600</v>
      </c>
      <c r="H5679" s="1">
        <v>247.5</v>
      </c>
      <c r="I5679" s="4">
        <v>4</v>
      </c>
      <c r="J5679" s="2" t="s">
        <v>70</v>
      </c>
      <c r="K5679" s="1">
        <f>Tabelle111[[#This Row],[Menge kg Nges]]/1000</f>
        <v>0.6</v>
      </c>
      <c r="L5679" s="1">
        <f>Tabelle111[[#This Row],[Menge kg P2O5]]/1000</f>
        <v>0.2475</v>
      </c>
      <c r="M5679" s="1">
        <f>Tabelle111[[#This Row],[Menge t Nges]]/Tabelle111[[#This Row],[Anzahl Lieferscheine]]</f>
        <v>0.15</v>
      </c>
      <c r="N5679" s="1">
        <f>Tabelle111[[#This Row],[Menge t P2O5]]/Tabelle111[[#This Row],[Anzahl Lieferscheine]]</f>
        <v>6.1874999999999999E-2</v>
      </c>
    </row>
    <row r="5680" spans="1:14" x14ac:dyDescent="0.2">
      <c r="A5680" s="2" t="s">
        <v>37</v>
      </c>
      <c r="B5680" s="2" t="s">
        <v>40</v>
      </c>
      <c r="C5680" s="2" t="s">
        <v>25</v>
      </c>
      <c r="D5680" s="2" t="s">
        <v>25</v>
      </c>
      <c r="E5680" s="2" t="s">
        <v>26</v>
      </c>
      <c r="F5680" s="2" t="s">
        <v>61</v>
      </c>
      <c r="G5680" s="1">
        <v>488.4</v>
      </c>
      <c r="H5680" s="1">
        <v>252.4</v>
      </c>
      <c r="I5680" s="4">
        <v>2</v>
      </c>
      <c r="J5680" s="2" t="s">
        <v>70</v>
      </c>
      <c r="K5680" s="1">
        <f>Tabelle111[[#This Row],[Menge kg Nges]]/1000</f>
        <v>0.4884</v>
      </c>
      <c r="L5680" s="1">
        <f>Tabelle111[[#This Row],[Menge kg P2O5]]/1000</f>
        <v>0.25240000000000001</v>
      </c>
      <c r="M5680" s="1">
        <f>Tabelle111[[#This Row],[Menge t Nges]]/Tabelle111[[#This Row],[Anzahl Lieferscheine]]</f>
        <v>0.2442</v>
      </c>
      <c r="N5680" s="1">
        <f>Tabelle111[[#This Row],[Menge t P2O5]]/Tabelle111[[#This Row],[Anzahl Lieferscheine]]</f>
        <v>0.12620000000000001</v>
      </c>
    </row>
    <row r="5681" spans="1:14" x14ac:dyDescent="0.2">
      <c r="A5681" s="2" t="s">
        <v>37</v>
      </c>
      <c r="B5681" s="2" t="s">
        <v>40</v>
      </c>
      <c r="C5681" s="2" t="s">
        <v>63</v>
      </c>
      <c r="D5681" s="2" t="s">
        <v>63</v>
      </c>
      <c r="E5681" s="2" t="s">
        <v>63</v>
      </c>
      <c r="F5681" s="2" t="s">
        <v>61</v>
      </c>
      <c r="G5681" s="1">
        <v>141</v>
      </c>
      <c r="H5681" s="1">
        <v>104</v>
      </c>
      <c r="I5681" s="4">
        <v>1</v>
      </c>
      <c r="J5681" s="2" t="s">
        <v>70</v>
      </c>
      <c r="K5681" s="1">
        <f>Tabelle111[[#This Row],[Menge kg Nges]]/1000</f>
        <v>0.14099999999999999</v>
      </c>
      <c r="L5681" s="1">
        <f>Tabelle111[[#This Row],[Menge kg P2O5]]/1000</f>
        <v>0.104</v>
      </c>
      <c r="M5681" s="1">
        <f>Tabelle111[[#This Row],[Menge t Nges]]/Tabelle111[[#This Row],[Anzahl Lieferscheine]]</f>
        <v>0.14099999999999999</v>
      </c>
      <c r="N5681" s="1">
        <f>Tabelle111[[#This Row],[Menge t P2O5]]/Tabelle111[[#This Row],[Anzahl Lieferscheine]]</f>
        <v>0.104</v>
      </c>
    </row>
    <row r="5682" spans="1:14" x14ac:dyDescent="0.2">
      <c r="A5682" s="2" t="s">
        <v>37</v>
      </c>
      <c r="B5682" s="2" t="s">
        <v>28</v>
      </c>
      <c r="C5682" s="2" t="s">
        <v>6</v>
      </c>
      <c r="D5682" s="2" t="s">
        <v>7</v>
      </c>
      <c r="E5682" s="2" t="s">
        <v>8</v>
      </c>
      <c r="F5682" s="2" t="s">
        <v>61</v>
      </c>
      <c r="G5682" s="1">
        <v>595.79999999999995</v>
      </c>
      <c r="H5682" s="1">
        <v>228.6</v>
      </c>
      <c r="I5682" s="4">
        <v>1</v>
      </c>
      <c r="J5682" s="2" t="s">
        <v>70</v>
      </c>
      <c r="K5682" s="1">
        <f>Tabelle111[[#This Row],[Menge kg Nges]]/1000</f>
        <v>0.5958</v>
      </c>
      <c r="L5682" s="1">
        <f>Tabelle111[[#This Row],[Menge kg P2O5]]/1000</f>
        <v>0.2286</v>
      </c>
      <c r="M5682" s="1">
        <f>Tabelle111[[#This Row],[Menge t Nges]]/Tabelle111[[#This Row],[Anzahl Lieferscheine]]</f>
        <v>0.5958</v>
      </c>
      <c r="N5682" s="1">
        <f>Tabelle111[[#This Row],[Menge t P2O5]]/Tabelle111[[#This Row],[Anzahl Lieferscheine]]</f>
        <v>0.2286</v>
      </c>
    </row>
    <row r="5683" spans="1:14" x14ac:dyDescent="0.2">
      <c r="A5683" s="2" t="s">
        <v>37</v>
      </c>
      <c r="B5683" s="2" t="s">
        <v>28</v>
      </c>
      <c r="C5683" s="2" t="s">
        <v>6</v>
      </c>
      <c r="D5683" s="2" t="s">
        <v>7</v>
      </c>
      <c r="E5683" s="2" t="s">
        <v>12</v>
      </c>
      <c r="F5683" s="2" t="s">
        <v>61</v>
      </c>
      <c r="G5683" s="1">
        <v>1296</v>
      </c>
      <c r="H5683" s="1">
        <v>468</v>
      </c>
      <c r="I5683" s="4">
        <v>2</v>
      </c>
      <c r="J5683" s="2" t="s">
        <v>70</v>
      </c>
      <c r="K5683" s="1">
        <f>Tabelle111[[#This Row],[Menge kg Nges]]/1000</f>
        <v>1.296</v>
      </c>
      <c r="L5683" s="1">
        <f>Tabelle111[[#This Row],[Menge kg P2O5]]/1000</f>
        <v>0.46800000000000003</v>
      </c>
      <c r="M5683" s="1">
        <f>Tabelle111[[#This Row],[Menge t Nges]]/Tabelle111[[#This Row],[Anzahl Lieferscheine]]</f>
        <v>0.64800000000000002</v>
      </c>
      <c r="N5683" s="1">
        <f>Tabelle111[[#This Row],[Menge t P2O5]]/Tabelle111[[#This Row],[Anzahl Lieferscheine]]</f>
        <v>0.23400000000000001</v>
      </c>
    </row>
    <row r="5684" spans="1:14" x14ac:dyDescent="0.2">
      <c r="A5684" s="2" t="s">
        <v>37</v>
      </c>
      <c r="B5684" s="2" t="s">
        <v>28</v>
      </c>
      <c r="C5684" s="2" t="s">
        <v>25</v>
      </c>
      <c r="D5684" s="2" t="s">
        <v>25</v>
      </c>
      <c r="E5684" s="2" t="s">
        <v>26</v>
      </c>
      <c r="F5684" s="2" t="s">
        <v>61</v>
      </c>
      <c r="G5684" s="1">
        <v>401.4</v>
      </c>
      <c r="H5684" s="1">
        <v>126</v>
      </c>
      <c r="I5684" s="4">
        <v>1</v>
      </c>
      <c r="J5684" s="2" t="s">
        <v>70</v>
      </c>
      <c r="K5684" s="1">
        <f>Tabelle111[[#This Row],[Menge kg Nges]]/1000</f>
        <v>0.40139999999999998</v>
      </c>
      <c r="L5684" s="1">
        <f>Tabelle111[[#This Row],[Menge kg P2O5]]/1000</f>
        <v>0.126</v>
      </c>
      <c r="M5684" s="1">
        <f>Tabelle111[[#This Row],[Menge t Nges]]/Tabelle111[[#This Row],[Anzahl Lieferscheine]]</f>
        <v>0.40139999999999998</v>
      </c>
      <c r="N5684" s="1">
        <f>Tabelle111[[#This Row],[Menge t P2O5]]/Tabelle111[[#This Row],[Anzahl Lieferscheine]]</f>
        <v>0.126</v>
      </c>
    </row>
    <row r="5685" spans="1:14" x14ac:dyDescent="0.2">
      <c r="A5685" s="2" t="s">
        <v>37</v>
      </c>
      <c r="B5685" s="2" t="s">
        <v>41</v>
      </c>
      <c r="C5685" s="2" t="s">
        <v>6</v>
      </c>
      <c r="D5685" s="2" t="s">
        <v>7</v>
      </c>
      <c r="E5685" s="2" t="s">
        <v>13</v>
      </c>
      <c r="F5685" s="2" t="s">
        <v>61</v>
      </c>
      <c r="G5685" s="1">
        <v>454.4</v>
      </c>
      <c r="H5685" s="1">
        <v>227.2</v>
      </c>
      <c r="I5685" s="4">
        <v>1</v>
      </c>
      <c r="J5685" s="2" t="s">
        <v>70</v>
      </c>
      <c r="K5685" s="1">
        <f>Tabelle111[[#This Row],[Menge kg Nges]]/1000</f>
        <v>0.45439999999999997</v>
      </c>
      <c r="L5685" s="1">
        <f>Tabelle111[[#This Row],[Menge kg P2O5]]/1000</f>
        <v>0.22719999999999999</v>
      </c>
      <c r="M5685" s="1">
        <f>Tabelle111[[#This Row],[Menge t Nges]]/Tabelle111[[#This Row],[Anzahl Lieferscheine]]</f>
        <v>0.45439999999999997</v>
      </c>
      <c r="N5685" s="1">
        <f>Tabelle111[[#This Row],[Menge t P2O5]]/Tabelle111[[#This Row],[Anzahl Lieferscheine]]</f>
        <v>0.22719999999999999</v>
      </c>
    </row>
    <row r="5686" spans="1:14" x14ac:dyDescent="0.2">
      <c r="A5686" s="2" t="s">
        <v>37</v>
      </c>
      <c r="B5686" s="2" t="s">
        <v>42</v>
      </c>
      <c r="C5686" s="2" t="s">
        <v>6</v>
      </c>
      <c r="D5686" s="2" t="s">
        <v>7</v>
      </c>
      <c r="E5686" s="2" t="s">
        <v>8</v>
      </c>
      <c r="F5686" s="2" t="s">
        <v>61</v>
      </c>
      <c r="G5686" s="1">
        <v>792</v>
      </c>
      <c r="H5686" s="1">
        <v>316.8</v>
      </c>
      <c r="I5686" s="4">
        <v>2</v>
      </c>
      <c r="J5686" s="2" t="s">
        <v>70</v>
      </c>
      <c r="K5686" s="1">
        <f>Tabelle111[[#This Row],[Menge kg Nges]]/1000</f>
        <v>0.79200000000000004</v>
      </c>
      <c r="L5686" s="1">
        <f>Tabelle111[[#This Row],[Menge kg P2O5]]/1000</f>
        <v>0.31680000000000003</v>
      </c>
      <c r="M5686" s="1">
        <f>Tabelle111[[#This Row],[Menge t Nges]]/Tabelle111[[#This Row],[Anzahl Lieferscheine]]</f>
        <v>0.39600000000000002</v>
      </c>
      <c r="N5686" s="1">
        <f>Tabelle111[[#This Row],[Menge t P2O5]]/Tabelle111[[#This Row],[Anzahl Lieferscheine]]</f>
        <v>0.15840000000000001</v>
      </c>
    </row>
    <row r="5687" spans="1:14" x14ac:dyDescent="0.2">
      <c r="A5687" s="2" t="s">
        <v>37</v>
      </c>
      <c r="B5687" s="2" t="s">
        <v>42</v>
      </c>
      <c r="C5687" s="2" t="s">
        <v>6</v>
      </c>
      <c r="D5687" s="2" t="s">
        <v>7</v>
      </c>
      <c r="E5687" s="2" t="s">
        <v>9</v>
      </c>
      <c r="F5687" s="2" t="s">
        <v>61</v>
      </c>
      <c r="G5687" s="1">
        <v>1714.4999999999998</v>
      </c>
      <c r="H5687" s="1">
        <v>704.7</v>
      </c>
      <c r="I5687" s="4">
        <v>4</v>
      </c>
      <c r="J5687" s="2" t="s">
        <v>70</v>
      </c>
      <c r="K5687" s="1">
        <f>Tabelle111[[#This Row],[Menge kg Nges]]/1000</f>
        <v>1.7144999999999997</v>
      </c>
      <c r="L5687" s="1">
        <f>Tabelle111[[#This Row],[Menge kg P2O5]]/1000</f>
        <v>0.70469999999999999</v>
      </c>
      <c r="M5687" s="1">
        <f>Tabelle111[[#This Row],[Menge t Nges]]/Tabelle111[[#This Row],[Anzahl Lieferscheine]]</f>
        <v>0.42862499999999992</v>
      </c>
      <c r="N5687" s="1">
        <f>Tabelle111[[#This Row],[Menge t P2O5]]/Tabelle111[[#This Row],[Anzahl Lieferscheine]]</f>
        <v>0.176175</v>
      </c>
    </row>
    <row r="5688" spans="1:14" x14ac:dyDescent="0.2">
      <c r="A5688" s="2" t="s">
        <v>37</v>
      </c>
      <c r="B5688" s="2" t="s">
        <v>42</v>
      </c>
      <c r="C5688" s="2" t="s">
        <v>6</v>
      </c>
      <c r="D5688" s="2" t="s">
        <v>7</v>
      </c>
      <c r="E5688" s="2" t="s">
        <v>11</v>
      </c>
      <c r="F5688" s="2" t="s">
        <v>61</v>
      </c>
      <c r="G5688" s="1">
        <v>198</v>
      </c>
      <c r="H5688" s="1">
        <v>93.5</v>
      </c>
      <c r="I5688" s="4">
        <v>1</v>
      </c>
      <c r="J5688" s="2" t="s">
        <v>70</v>
      </c>
      <c r="K5688" s="1">
        <f>Tabelle111[[#This Row],[Menge kg Nges]]/1000</f>
        <v>0.19800000000000001</v>
      </c>
      <c r="L5688" s="1">
        <f>Tabelle111[[#This Row],[Menge kg P2O5]]/1000</f>
        <v>9.35E-2</v>
      </c>
      <c r="M5688" s="1">
        <f>Tabelle111[[#This Row],[Menge t Nges]]/Tabelle111[[#This Row],[Anzahl Lieferscheine]]</f>
        <v>0.19800000000000001</v>
      </c>
      <c r="N5688" s="1">
        <f>Tabelle111[[#This Row],[Menge t P2O5]]/Tabelle111[[#This Row],[Anzahl Lieferscheine]]</f>
        <v>9.35E-2</v>
      </c>
    </row>
    <row r="5689" spans="1:14" x14ac:dyDescent="0.2">
      <c r="A5689" s="2" t="s">
        <v>37</v>
      </c>
      <c r="B5689" s="2" t="s">
        <v>42</v>
      </c>
      <c r="C5689" s="2" t="s">
        <v>6</v>
      </c>
      <c r="D5689" s="2" t="s">
        <v>7</v>
      </c>
      <c r="E5689" s="2" t="s">
        <v>12</v>
      </c>
      <c r="F5689" s="2" t="s">
        <v>61</v>
      </c>
      <c r="G5689" s="1">
        <v>32553.309999999987</v>
      </c>
      <c r="H5689" s="1">
        <v>15428.329999999993</v>
      </c>
      <c r="I5689" s="4">
        <v>73</v>
      </c>
      <c r="J5689" s="2" t="s">
        <v>70</v>
      </c>
      <c r="K5689" s="1">
        <f>Tabelle111[[#This Row],[Menge kg Nges]]/1000</f>
        <v>32.553309999999989</v>
      </c>
      <c r="L5689" s="1">
        <f>Tabelle111[[#This Row],[Menge kg P2O5]]/1000</f>
        <v>15.428329999999992</v>
      </c>
      <c r="M5689" s="1">
        <f>Tabelle111[[#This Row],[Menge t Nges]]/Tabelle111[[#This Row],[Anzahl Lieferscheine]]</f>
        <v>0.44593575342465741</v>
      </c>
      <c r="N5689" s="1">
        <f>Tabelle111[[#This Row],[Menge t P2O5]]/Tabelle111[[#This Row],[Anzahl Lieferscheine]]</f>
        <v>0.21134698630136975</v>
      </c>
    </row>
    <row r="5690" spans="1:14" x14ac:dyDescent="0.2">
      <c r="A5690" s="2" t="s">
        <v>37</v>
      </c>
      <c r="B5690" s="2" t="s">
        <v>42</v>
      </c>
      <c r="C5690" s="2" t="s">
        <v>6</v>
      </c>
      <c r="D5690" s="2" t="s">
        <v>7</v>
      </c>
      <c r="E5690" s="2" t="s">
        <v>13</v>
      </c>
      <c r="F5690" s="2" t="s">
        <v>61</v>
      </c>
      <c r="G5690" s="1">
        <v>8031.4199999999983</v>
      </c>
      <c r="H5690" s="1">
        <v>3891.84</v>
      </c>
      <c r="I5690" s="4">
        <v>20</v>
      </c>
      <c r="J5690" s="2" t="s">
        <v>70</v>
      </c>
      <c r="K5690" s="1">
        <f>Tabelle111[[#This Row],[Menge kg Nges]]/1000</f>
        <v>8.0314199999999989</v>
      </c>
      <c r="L5690" s="1">
        <f>Tabelle111[[#This Row],[Menge kg P2O5]]/1000</f>
        <v>3.8918400000000002</v>
      </c>
      <c r="M5690" s="1">
        <f>Tabelle111[[#This Row],[Menge t Nges]]/Tabelle111[[#This Row],[Anzahl Lieferscheine]]</f>
        <v>0.40157099999999996</v>
      </c>
      <c r="N5690" s="1">
        <f>Tabelle111[[#This Row],[Menge t P2O5]]/Tabelle111[[#This Row],[Anzahl Lieferscheine]]</f>
        <v>0.19459200000000001</v>
      </c>
    </row>
    <row r="5691" spans="1:14" x14ac:dyDescent="0.2">
      <c r="A5691" s="2" t="s">
        <v>37</v>
      </c>
      <c r="B5691" s="2" t="s">
        <v>42</v>
      </c>
      <c r="C5691" s="2" t="s">
        <v>6</v>
      </c>
      <c r="D5691" s="2" t="s">
        <v>7</v>
      </c>
      <c r="E5691" s="2" t="s">
        <v>14</v>
      </c>
      <c r="F5691" s="2" t="s">
        <v>61</v>
      </c>
      <c r="G5691" s="1">
        <v>11672.529999999999</v>
      </c>
      <c r="H5691" s="1">
        <v>6312.2299999999987</v>
      </c>
      <c r="I5691" s="4">
        <v>29</v>
      </c>
      <c r="J5691" s="2" t="s">
        <v>70</v>
      </c>
      <c r="K5691" s="1">
        <f>Tabelle111[[#This Row],[Menge kg Nges]]/1000</f>
        <v>11.672529999999998</v>
      </c>
      <c r="L5691" s="1">
        <f>Tabelle111[[#This Row],[Menge kg P2O5]]/1000</f>
        <v>6.3122299999999987</v>
      </c>
      <c r="M5691" s="1">
        <f>Tabelle111[[#This Row],[Menge t Nges]]/Tabelle111[[#This Row],[Anzahl Lieferscheine]]</f>
        <v>0.40250103448275854</v>
      </c>
      <c r="N5691" s="1">
        <f>Tabelle111[[#This Row],[Menge t P2O5]]/Tabelle111[[#This Row],[Anzahl Lieferscheine]]</f>
        <v>0.21766310344827583</v>
      </c>
    </row>
    <row r="5692" spans="1:14" x14ac:dyDescent="0.2">
      <c r="A5692" s="2" t="s">
        <v>37</v>
      </c>
      <c r="B5692" s="2" t="s">
        <v>42</v>
      </c>
      <c r="C5692" s="2" t="s">
        <v>6</v>
      </c>
      <c r="D5692" s="2" t="s">
        <v>15</v>
      </c>
      <c r="E5692" s="2" t="s">
        <v>8</v>
      </c>
      <c r="F5692" s="2" t="s">
        <v>61</v>
      </c>
      <c r="G5692" s="1">
        <v>151.80000000000001</v>
      </c>
      <c r="H5692" s="1">
        <v>165</v>
      </c>
      <c r="I5692" s="4">
        <v>1</v>
      </c>
      <c r="J5692" s="2" t="s">
        <v>70</v>
      </c>
      <c r="K5692" s="1">
        <f>Tabelle111[[#This Row],[Menge kg Nges]]/1000</f>
        <v>0.15180000000000002</v>
      </c>
      <c r="L5692" s="1">
        <f>Tabelle111[[#This Row],[Menge kg P2O5]]/1000</f>
        <v>0.16500000000000001</v>
      </c>
      <c r="M5692" s="1">
        <f>Tabelle111[[#This Row],[Menge t Nges]]/Tabelle111[[#This Row],[Anzahl Lieferscheine]]</f>
        <v>0.15180000000000002</v>
      </c>
      <c r="N5692" s="1">
        <f>Tabelle111[[#This Row],[Menge t P2O5]]/Tabelle111[[#This Row],[Anzahl Lieferscheine]]</f>
        <v>0.16500000000000001</v>
      </c>
    </row>
    <row r="5693" spans="1:14" x14ac:dyDescent="0.2">
      <c r="A5693" s="2" t="s">
        <v>37</v>
      </c>
      <c r="B5693" s="2" t="s">
        <v>42</v>
      </c>
      <c r="C5693" s="2" t="s">
        <v>6</v>
      </c>
      <c r="D5693" s="2" t="s">
        <v>15</v>
      </c>
      <c r="E5693" s="2" t="s">
        <v>17</v>
      </c>
      <c r="F5693" s="2" t="s">
        <v>61</v>
      </c>
      <c r="G5693" s="1">
        <v>288</v>
      </c>
      <c r="H5693" s="1">
        <v>144</v>
      </c>
      <c r="I5693" s="4">
        <v>3</v>
      </c>
      <c r="J5693" s="2" t="s">
        <v>70</v>
      </c>
      <c r="K5693" s="1">
        <f>Tabelle111[[#This Row],[Menge kg Nges]]/1000</f>
        <v>0.28799999999999998</v>
      </c>
      <c r="L5693" s="1">
        <f>Tabelle111[[#This Row],[Menge kg P2O5]]/1000</f>
        <v>0.14399999999999999</v>
      </c>
      <c r="M5693" s="1">
        <f>Tabelle111[[#This Row],[Menge t Nges]]/Tabelle111[[#This Row],[Anzahl Lieferscheine]]</f>
        <v>9.5999999999999988E-2</v>
      </c>
      <c r="N5693" s="1">
        <f>Tabelle111[[#This Row],[Menge t P2O5]]/Tabelle111[[#This Row],[Anzahl Lieferscheine]]</f>
        <v>4.7999999999999994E-2</v>
      </c>
    </row>
    <row r="5694" spans="1:14" x14ac:dyDescent="0.2">
      <c r="A5694" s="2" t="s">
        <v>37</v>
      </c>
      <c r="B5694" s="2" t="s">
        <v>42</v>
      </c>
      <c r="C5694" s="2" t="s">
        <v>6</v>
      </c>
      <c r="D5694" s="2" t="s">
        <v>15</v>
      </c>
      <c r="E5694" s="2" t="s">
        <v>18</v>
      </c>
      <c r="F5694" s="2" t="s">
        <v>61</v>
      </c>
      <c r="G5694" s="1">
        <v>1159.1999999999998</v>
      </c>
      <c r="H5694" s="1">
        <v>899.3</v>
      </c>
      <c r="I5694" s="4">
        <v>2</v>
      </c>
      <c r="J5694" s="2" t="s">
        <v>70</v>
      </c>
      <c r="K5694" s="1">
        <f>Tabelle111[[#This Row],[Menge kg Nges]]/1000</f>
        <v>1.1591999999999998</v>
      </c>
      <c r="L5694" s="1">
        <f>Tabelle111[[#This Row],[Menge kg P2O5]]/1000</f>
        <v>0.89929999999999999</v>
      </c>
      <c r="M5694" s="1">
        <f>Tabelle111[[#This Row],[Menge t Nges]]/Tabelle111[[#This Row],[Anzahl Lieferscheine]]</f>
        <v>0.57959999999999989</v>
      </c>
      <c r="N5694" s="1">
        <f>Tabelle111[[#This Row],[Menge t P2O5]]/Tabelle111[[#This Row],[Anzahl Lieferscheine]]</f>
        <v>0.44964999999999999</v>
      </c>
    </row>
    <row r="5695" spans="1:14" x14ac:dyDescent="0.2">
      <c r="A5695" s="2" t="s">
        <v>37</v>
      </c>
      <c r="B5695" s="2" t="s">
        <v>42</v>
      </c>
      <c r="C5695" s="2" t="s">
        <v>6</v>
      </c>
      <c r="D5695" s="2" t="s">
        <v>15</v>
      </c>
      <c r="E5695" s="2" t="s">
        <v>19</v>
      </c>
      <c r="F5695" s="2" t="s">
        <v>61</v>
      </c>
      <c r="G5695" s="1">
        <v>297</v>
      </c>
      <c r="H5695" s="1">
        <v>330</v>
      </c>
      <c r="I5695" s="4">
        <v>1</v>
      </c>
      <c r="J5695" s="2" t="s">
        <v>70</v>
      </c>
      <c r="K5695" s="1">
        <f>Tabelle111[[#This Row],[Menge kg Nges]]/1000</f>
        <v>0.29699999999999999</v>
      </c>
      <c r="L5695" s="1">
        <f>Tabelle111[[#This Row],[Menge kg P2O5]]/1000</f>
        <v>0.33</v>
      </c>
      <c r="M5695" s="1">
        <f>Tabelle111[[#This Row],[Menge t Nges]]/Tabelle111[[#This Row],[Anzahl Lieferscheine]]</f>
        <v>0.29699999999999999</v>
      </c>
      <c r="N5695" s="1">
        <f>Tabelle111[[#This Row],[Menge t P2O5]]/Tabelle111[[#This Row],[Anzahl Lieferscheine]]</f>
        <v>0.33</v>
      </c>
    </row>
    <row r="5696" spans="1:14" x14ac:dyDescent="0.2">
      <c r="A5696" s="2" t="s">
        <v>37</v>
      </c>
      <c r="B5696" s="2" t="s">
        <v>42</v>
      </c>
      <c r="C5696" s="2" t="s">
        <v>6</v>
      </c>
      <c r="D5696" s="2" t="s">
        <v>15</v>
      </c>
      <c r="E5696" s="2" t="s">
        <v>20</v>
      </c>
      <c r="F5696" s="2" t="s">
        <v>61</v>
      </c>
      <c r="G5696" s="1">
        <v>922.15999999999974</v>
      </c>
      <c r="H5696" s="1">
        <v>541</v>
      </c>
      <c r="I5696" s="4">
        <v>17</v>
      </c>
      <c r="J5696" s="2" t="s">
        <v>70</v>
      </c>
      <c r="K5696" s="1">
        <f>Tabelle111[[#This Row],[Menge kg Nges]]/1000</f>
        <v>0.92215999999999976</v>
      </c>
      <c r="L5696" s="1">
        <f>Tabelle111[[#This Row],[Menge kg P2O5]]/1000</f>
        <v>0.54100000000000004</v>
      </c>
      <c r="M5696" s="1">
        <f>Tabelle111[[#This Row],[Menge t Nges]]/Tabelle111[[#This Row],[Anzahl Lieferscheine]]</f>
        <v>5.4244705882352924E-2</v>
      </c>
      <c r="N5696" s="1">
        <f>Tabelle111[[#This Row],[Menge t P2O5]]/Tabelle111[[#This Row],[Anzahl Lieferscheine]]</f>
        <v>3.1823529411764709E-2</v>
      </c>
    </row>
    <row r="5697" spans="1:14" x14ac:dyDescent="0.2">
      <c r="A5697" s="2" t="s">
        <v>37</v>
      </c>
      <c r="B5697" s="2" t="s">
        <v>42</v>
      </c>
      <c r="C5697" s="2" t="s">
        <v>6</v>
      </c>
      <c r="D5697" s="2" t="s">
        <v>15</v>
      </c>
      <c r="E5697" s="2" t="s">
        <v>21</v>
      </c>
      <c r="F5697" s="2" t="s">
        <v>61</v>
      </c>
      <c r="G5697" s="1">
        <v>250</v>
      </c>
      <c r="H5697" s="1">
        <v>132</v>
      </c>
      <c r="I5697" s="4">
        <v>2</v>
      </c>
      <c r="J5697" s="2" t="s">
        <v>70</v>
      </c>
      <c r="K5697" s="1">
        <f>Tabelle111[[#This Row],[Menge kg Nges]]/1000</f>
        <v>0.25</v>
      </c>
      <c r="L5697" s="1">
        <f>Tabelle111[[#This Row],[Menge kg P2O5]]/1000</f>
        <v>0.13200000000000001</v>
      </c>
      <c r="M5697" s="1">
        <f>Tabelle111[[#This Row],[Menge t Nges]]/Tabelle111[[#This Row],[Anzahl Lieferscheine]]</f>
        <v>0.125</v>
      </c>
      <c r="N5697" s="1">
        <f>Tabelle111[[#This Row],[Menge t P2O5]]/Tabelle111[[#This Row],[Anzahl Lieferscheine]]</f>
        <v>6.6000000000000003E-2</v>
      </c>
    </row>
    <row r="5698" spans="1:14" x14ac:dyDescent="0.2">
      <c r="A5698" s="2" t="s">
        <v>37</v>
      </c>
      <c r="B5698" s="2" t="s">
        <v>42</v>
      </c>
      <c r="C5698" s="2" t="s">
        <v>25</v>
      </c>
      <c r="D5698" s="2" t="s">
        <v>25</v>
      </c>
      <c r="E5698" s="2" t="s">
        <v>26</v>
      </c>
      <c r="F5698" s="2" t="s">
        <v>61</v>
      </c>
      <c r="G5698" s="1">
        <v>481.67999999999995</v>
      </c>
      <c r="H5698" s="1">
        <v>151.20000000000002</v>
      </c>
      <c r="I5698" s="4">
        <v>4</v>
      </c>
      <c r="J5698" s="2" t="s">
        <v>70</v>
      </c>
      <c r="K5698" s="1">
        <f>Tabelle111[[#This Row],[Menge kg Nges]]/1000</f>
        <v>0.48167999999999994</v>
      </c>
      <c r="L5698" s="1">
        <f>Tabelle111[[#This Row],[Menge kg P2O5]]/1000</f>
        <v>0.15120000000000003</v>
      </c>
      <c r="M5698" s="1">
        <f>Tabelle111[[#This Row],[Menge t Nges]]/Tabelle111[[#This Row],[Anzahl Lieferscheine]]</f>
        <v>0.12041999999999999</v>
      </c>
      <c r="N5698" s="1">
        <f>Tabelle111[[#This Row],[Menge t P2O5]]/Tabelle111[[#This Row],[Anzahl Lieferscheine]]</f>
        <v>3.7800000000000007E-2</v>
      </c>
    </row>
    <row r="5699" spans="1:14" x14ac:dyDescent="0.2">
      <c r="A5699" s="2" t="s">
        <v>37</v>
      </c>
      <c r="B5699" s="2" t="s">
        <v>42</v>
      </c>
      <c r="C5699" s="2" t="s">
        <v>63</v>
      </c>
      <c r="D5699" s="2" t="s">
        <v>63</v>
      </c>
      <c r="E5699" s="2" t="s">
        <v>63</v>
      </c>
      <c r="F5699" s="2" t="s">
        <v>61</v>
      </c>
      <c r="G5699" s="1">
        <v>291.25</v>
      </c>
      <c r="H5699" s="1">
        <v>266.25</v>
      </c>
      <c r="I5699" s="4">
        <v>1</v>
      </c>
      <c r="J5699" s="2" t="s">
        <v>70</v>
      </c>
      <c r="K5699" s="1">
        <f>Tabelle111[[#This Row],[Menge kg Nges]]/1000</f>
        <v>0.29125000000000001</v>
      </c>
      <c r="L5699" s="1">
        <f>Tabelle111[[#This Row],[Menge kg P2O5]]/1000</f>
        <v>0.26624999999999999</v>
      </c>
      <c r="M5699" s="1">
        <f>Tabelle111[[#This Row],[Menge t Nges]]/Tabelle111[[#This Row],[Anzahl Lieferscheine]]</f>
        <v>0.29125000000000001</v>
      </c>
      <c r="N5699" s="1">
        <f>Tabelle111[[#This Row],[Menge t P2O5]]/Tabelle111[[#This Row],[Anzahl Lieferscheine]]</f>
        <v>0.26624999999999999</v>
      </c>
    </row>
    <row r="5700" spans="1:14" x14ac:dyDescent="0.2">
      <c r="A5700" s="2" t="s">
        <v>38</v>
      </c>
      <c r="B5700" s="2" t="s">
        <v>32</v>
      </c>
      <c r="C5700" s="2" t="s">
        <v>6</v>
      </c>
      <c r="D5700" s="2" t="s">
        <v>7</v>
      </c>
      <c r="E5700" s="2" t="s">
        <v>11</v>
      </c>
      <c r="F5700" s="2" t="s">
        <v>61</v>
      </c>
      <c r="G5700" s="1">
        <v>627.83999999999992</v>
      </c>
      <c r="H5700" s="1">
        <v>291.83999999999997</v>
      </c>
      <c r="I5700" s="4">
        <v>2</v>
      </c>
      <c r="J5700" s="2" t="s">
        <v>70</v>
      </c>
      <c r="K5700" s="1">
        <f>Tabelle111[[#This Row],[Menge kg Nges]]/1000</f>
        <v>0.62783999999999995</v>
      </c>
      <c r="L5700" s="1">
        <f>Tabelle111[[#This Row],[Menge kg P2O5]]/1000</f>
        <v>0.29183999999999999</v>
      </c>
      <c r="M5700" s="1">
        <f>Tabelle111[[#This Row],[Menge t Nges]]/Tabelle111[[#This Row],[Anzahl Lieferscheine]]</f>
        <v>0.31391999999999998</v>
      </c>
      <c r="N5700" s="1">
        <f>Tabelle111[[#This Row],[Menge t P2O5]]/Tabelle111[[#This Row],[Anzahl Lieferscheine]]</f>
        <v>0.14591999999999999</v>
      </c>
    </row>
    <row r="5701" spans="1:14" x14ac:dyDescent="0.2">
      <c r="A5701" s="2" t="s">
        <v>38</v>
      </c>
      <c r="B5701" s="2" t="s">
        <v>32</v>
      </c>
      <c r="C5701" s="2" t="s">
        <v>25</v>
      </c>
      <c r="D5701" s="2" t="s">
        <v>25</v>
      </c>
      <c r="E5701" s="2" t="s">
        <v>26</v>
      </c>
      <c r="F5701" s="2" t="s">
        <v>61</v>
      </c>
      <c r="G5701" s="1">
        <v>460.2</v>
      </c>
      <c r="H5701" s="1">
        <v>7.8</v>
      </c>
      <c r="I5701" s="4">
        <v>1</v>
      </c>
      <c r="J5701" s="2" t="s">
        <v>70</v>
      </c>
      <c r="K5701" s="1">
        <f>Tabelle111[[#This Row],[Menge kg Nges]]/1000</f>
        <v>0.4602</v>
      </c>
      <c r="L5701" s="1">
        <f>Tabelle111[[#This Row],[Menge kg P2O5]]/1000</f>
        <v>7.7999999999999996E-3</v>
      </c>
      <c r="M5701" s="1">
        <f>Tabelle111[[#This Row],[Menge t Nges]]/Tabelle111[[#This Row],[Anzahl Lieferscheine]]</f>
        <v>0.4602</v>
      </c>
      <c r="N5701" s="1">
        <f>Tabelle111[[#This Row],[Menge t P2O5]]/Tabelle111[[#This Row],[Anzahl Lieferscheine]]</f>
        <v>7.7999999999999996E-3</v>
      </c>
    </row>
    <row r="5702" spans="1:14" x14ac:dyDescent="0.2">
      <c r="A5702" s="2" t="s">
        <v>38</v>
      </c>
      <c r="B5702" s="2" t="s">
        <v>38</v>
      </c>
      <c r="C5702" s="2" t="s">
        <v>6</v>
      </c>
      <c r="D5702" s="2" t="s">
        <v>7</v>
      </c>
      <c r="E5702" s="2" t="s">
        <v>8</v>
      </c>
      <c r="F5702" s="2" t="s">
        <v>61</v>
      </c>
      <c r="G5702" s="1">
        <v>72409.610000000015</v>
      </c>
      <c r="H5702" s="1">
        <v>22892.65</v>
      </c>
      <c r="I5702" s="4">
        <v>84</v>
      </c>
      <c r="J5702" s="2" t="s">
        <v>70</v>
      </c>
      <c r="K5702" s="1">
        <f>Tabelle111[[#This Row],[Menge kg Nges]]/1000</f>
        <v>72.409610000000015</v>
      </c>
      <c r="L5702" s="1">
        <f>Tabelle111[[#This Row],[Menge kg P2O5]]/1000</f>
        <v>22.89265</v>
      </c>
      <c r="M5702" s="1">
        <f>Tabelle111[[#This Row],[Menge t Nges]]/Tabelle111[[#This Row],[Anzahl Lieferscheine]]</f>
        <v>0.86201916666666689</v>
      </c>
      <c r="N5702" s="1">
        <f>Tabelle111[[#This Row],[Menge t P2O5]]/Tabelle111[[#This Row],[Anzahl Lieferscheine]]</f>
        <v>0.27253154761904763</v>
      </c>
    </row>
    <row r="5703" spans="1:14" x14ac:dyDescent="0.2">
      <c r="A5703" s="2" t="s">
        <v>38</v>
      </c>
      <c r="B5703" s="2" t="s">
        <v>38</v>
      </c>
      <c r="C5703" s="2" t="s">
        <v>6</v>
      </c>
      <c r="D5703" s="2" t="s">
        <v>7</v>
      </c>
      <c r="E5703" s="2" t="s">
        <v>9</v>
      </c>
      <c r="F5703" s="2" t="s">
        <v>61</v>
      </c>
      <c r="G5703" s="1">
        <v>10723.300000000005</v>
      </c>
      <c r="H5703" s="1">
        <v>4714.2</v>
      </c>
      <c r="I5703" s="4">
        <v>32</v>
      </c>
      <c r="J5703" s="2" t="s">
        <v>70</v>
      </c>
      <c r="K5703" s="1">
        <f>Tabelle111[[#This Row],[Menge kg Nges]]/1000</f>
        <v>10.723300000000005</v>
      </c>
      <c r="L5703" s="1">
        <f>Tabelle111[[#This Row],[Menge kg P2O5]]/1000</f>
        <v>4.7141999999999999</v>
      </c>
      <c r="M5703" s="1">
        <f>Tabelle111[[#This Row],[Menge t Nges]]/Tabelle111[[#This Row],[Anzahl Lieferscheine]]</f>
        <v>0.33510312500000017</v>
      </c>
      <c r="N5703" s="1">
        <f>Tabelle111[[#This Row],[Menge t P2O5]]/Tabelle111[[#This Row],[Anzahl Lieferscheine]]</f>
        <v>0.14731875</v>
      </c>
    </row>
    <row r="5704" spans="1:14" x14ac:dyDescent="0.2">
      <c r="A5704" s="2" t="s">
        <v>38</v>
      </c>
      <c r="B5704" s="2" t="s">
        <v>38</v>
      </c>
      <c r="C5704" s="2" t="s">
        <v>6</v>
      </c>
      <c r="D5704" s="2" t="s">
        <v>7</v>
      </c>
      <c r="E5704" s="2" t="s">
        <v>10</v>
      </c>
      <c r="F5704" s="2" t="s">
        <v>61</v>
      </c>
      <c r="G5704" s="1">
        <v>3541.36</v>
      </c>
      <c r="H5704" s="1">
        <v>1378.57</v>
      </c>
      <c r="I5704" s="4">
        <v>17</v>
      </c>
      <c r="J5704" s="2" t="s">
        <v>70</v>
      </c>
      <c r="K5704" s="1">
        <f>Tabelle111[[#This Row],[Menge kg Nges]]/1000</f>
        <v>3.5413600000000001</v>
      </c>
      <c r="L5704" s="1">
        <f>Tabelle111[[#This Row],[Menge kg P2O5]]/1000</f>
        <v>1.3785699999999999</v>
      </c>
      <c r="M5704" s="1">
        <f>Tabelle111[[#This Row],[Menge t Nges]]/Tabelle111[[#This Row],[Anzahl Lieferscheine]]</f>
        <v>0.20831529411764707</v>
      </c>
      <c r="N5704" s="1">
        <f>Tabelle111[[#This Row],[Menge t P2O5]]/Tabelle111[[#This Row],[Anzahl Lieferscheine]]</f>
        <v>8.1092352941176463E-2</v>
      </c>
    </row>
    <row r="5705" spans="1:14" x14ac:dyDescent="0.2">
      <c r="A5705" s="2" t="s">
        <v>38</v>
      </c>
      <c r="B5705" s="2" t="s">
        <v>38</v>
      </c>
      <c r="C5705" s="2" t="s">
        <v>6</v>
      </c>
      <c r="D5705" s="2" t="s">
        <v>7</v>
      </c>
      <c r="E5705" s="2" t="s">
        <v>11</v>
      </c>
      <c r="F5705" s="2" t="s">
        <v>61</v>
      </c>
      <c r="G5705" s="1">
        <v>6783.2</v>
      </c>
      <c r="H5705" s="1">
        <v>3970.44</v>
      </c>
      <c r="I5705" s="4">
        <v>16</v>
      </c>
      <c r="J5705" s="2" t="s">
        <v>70</v>
      </c>
      <c r="K5705" s="1">
        <f>Tabelle111[[#This Row],[Menge kg Nges]]/1000</f>
        <v>6.7831999999999999</v>
      </c>
      <c r="L5705" s="1">
        <f>Tabelle111[[#This Row],[Menge kg P2O5]]/1000</f>
        <v>3.97044</v>
      </c>
      <c r="M5705" s="1">
        <f>Tabelle111[[#This Row],[Menge t Nges]]/Tabelle111[[#This Row],[Anzahl Lieferscheine]]</f>
        <v>0.42394999999999999</v>
      </c>
      <c r="N5705" s="1">
        <f>Tabelle111[[#This Row],[Menge t P2O5]]/Tabelle111[[#This Row],[Anzahl Lieferscheine]]</f>
        <v>0.2481525</v>
      </c>
    </row>
    <row r="5706" spans="1:14" x14ac:dyDescent="0.2">
      <c r="A5706" s="2" t="s">
        <v>38</v>
      </c>
      <c r="B5706" s="2" t="s">
        <v>38</v>
      </c>
      <c r="C5706" s="2" t="s">
        <v>6</v>
      </c>
      <c r="D5706" s="2" t="s">
        <v>7</v>
      </c>
      <c r="E5706" s="2" t="s">
        <v>12</v>
      </c>
      <c r="F5706" s="2" t="s">
        <v>61</v>
      </c>
      <c r="G5706" s="1">
        <v>32246.06</v>
      </c>
      <c r="H5706" s="1">
        <v>14381.300000000001</v>
      </c>
      <c r="I5706" s="4">
        <v>49</v>
      </c>
      <c r="J5706" s="2" t="s">
        <v>70</v>
      </c>
      <c r="K5706" s="1">
        <f>Tabelle111[[#This Row],[Menge kg Nges]]/1000</f>
        <v>32.24606</v>
      </c>
      <c r="L5706" s="1">
        <f>Tabelle111[[#This Row],[Menge kg P2O5]]/1000</f>
        <v>14.381300000000001</v>
      </c>
      <c r="M5706" s="1">
        <f>Tabelle111[[#This Row],[Menge t Nges]]/Tabelle111[[#This Row],[Anzahl Lieferscheine]]</f>
        <v>0.65808285714285719</v>
      </c>
      <c r="N5706" s="1">
        <f>Tabelle111[[#This Row],[Menge t P2O5]]/Tabelle111[[#This Row],[Anzahl Lieferscheine]]</f>
        <v>0.29349591836734695</v>
      </c>
    </row>
    <row r="5707" spans="1:14" x14ac:dyDescent="0.2">
      <c r="A5707" s="2" t="s">
        <v>38</v>
      </c>
      <c r="B5707" s="2" t="s">
        <v>38</v>
      </c>
      <c r="C5707" s="2" t="s">
        <v>6</v>
      </c>
      <c r="D5707" s="2" t="s">
        <v>7</v>
      </c>
      <c r="E5707" s="2" t="s">
        <v>13</v>
      </c>
      <c r="F5707" s="2" t="s">
        <v>61</v>
      </c>
      <c r="G5707" s="1">
        <v>5280.4</v>
      </c>
      <c r="H5707" s="1">
        <v>2674</v>
      </c>
      <c r="I5707" s="4">
        <v>12</v>
      </c>
      <c r="J5707" s="2" t="s">
        <v>70</v>
      </c>
      <c r="K5707" s="1">
        <f>Tabelle111[[#This Row],[Menge kg Nges]]/1000</f>
        <v>5.2803999999999993</v>
      </c>
      <c r="L5707" s="1">
        <f>Tabelle111[[#This Row],[Menge kg P2O5]]/1000</f>
        <v>2.6739999999999999</v>
      </c>
      <c r="M5707" s="1">
        <f>Tabelle111[[#This Row],[Menge t Nges]]/Tabelle111[[#This Row],[Anzahl Lieferscheine]]</f>
        <v>0.44003333333333328</v>
      </c>
      <c r="N5707" s="1">
        <f>Tabelle111[[#This Row],[Menge t P2O5]]/Tabelle111[[#This Row],[Anzahl Lieferscheine]]</f>
        <v>0.22283333333333333</v>
      </c>
    </row>
    <row r="5708" spans="1:14" x14ac:dyDescent="0.2">
      <c r="A5708" s="2" t="s">
        <v>38</v>
      </c>
      <c r="B5708" s="2" t="s">
        <v>38</v>
      </c>
      <c r="C5708" s="2" t="s">
        <v>6</v>
      </c>
      <c r="D5708" s="2" t="s">
        <v>7</v>
      </c>
      <c r="E5708" s="2" t="s">
        <v>14</v>
      </c>
      <c r="F5708" s="2" t="s">
        <v>61</v>
      </c>
      <c r="G5708" s="1">
        <v>9221.5499999999993</v>
      </c>
      <c r="H5708" s="1">
        <v>4493.3999999999996</v>
      </c>
      <c r="I5708" s="4">
        <v>32</v>
      </c>
      <c r="J5708" s="2" t="s">
        <v>70</v>
      </c>
      <c r="K5708" s="1">
        <f>Tabelle111[[#This Row],[Menge kg Nges]]/1000</f>
        <v>9.2215499999999988</v>
      </c>
      <c r="L5708" s="1">
        <f>Tabelle111[[#This Row],[Menge kg P2O5]]/1000</f>
        <v>4.4933999999999994</v>
      </c>
      <c r="M5708" s="1">
        <f>Tabelle111[[#This Row],[Menge t Nges]]/Tabelle111[[#This Row],[Anzahl Lieferscheine]]</f>
        <v>0.28817343749999996</v>
      </c>
      <c r="N5708" s="1">
        <f>Tabelle111[[#This Row],[Menge t P2O5]]/Tabelle111[[#This Row],[Anzahl Lieferscheine]]</f>
        <v>0.14041874999999998</v>
      </c>
    </row>
    <row r="5709" spans="1:14" x14ac:dyDescent="0.2">
      <c r="A5709" s="2" t="s">
        <v>38</v>
      </c>
      <c r="B5709" s="2" t="s">
        <v>38</v>
      </c>
      <c r="C5709" s="2" t="s">
        <v>6</v>
      </c>
      <c r="D5709" s="2" t="s">
        <v>15</v>
      </c>
      <c r="E5709" s="2" t="s">
        <v>8</v>
      </c>
      <c r="F5709" s="2" t="s">
        <v>61</v>
      </c>
      <c r="G5709" s="1">
        <v>6909.2800000000007</v>
      </c>
      <c r="H5709" s="1">
        <v>3040.7199999999993</v>
      </c>
      <c r="I5709" s="4">
        <v>14</v>
      </c>
      <c r="J5709" s="2" t="s">
        <v>70</v>
      </c>
      <c r="K5709" s="1">
        <f>Tabelle111[[#This Row],[Menge kg Nges]]/1000</f>
        <v>6.9092800000000008</v>
      </c>
      <c r="L5709" s="1">
        <f>Tabelle111[[#This Row],[Menge kg P2O5]]/1000</f>
        <v>3.0407199999999994</v>
      </c>
      <c r="M5709" s="1">
        <f>Tabelle111[[#This Row],[Menge t Nges]]/Tabelle111[[#This Row],[Anzahl Lieferscheine]]</f>
        <v>0.49352000000000007</v>
      </c>
      <c r="N5709" s="1">
        <f>Tabelle111[[#This Row],[Menge t P2O5]]/Tabelle111[[#This Row],[Anzahl Lieferscheine]]</f>
        <v>0.21719428571428567</v>
      </c>
    </row>
    <row r="5710" spans="1:14" x14ac:dyDescent="0.2">
      <c r="A5710" s="2" t="s">
        <v>38</v>
      </c>
      <c r="B5710" s="2" t="s">
        <v>38</v>
      </c>
      <c r="C5710" s="2" t="s">
        <v>6</v>
      </c>
      <c r="D5710" s="2" t="s">
        <v>15</v>
      </c>
      <c r="E5710" s="2" t="s">
        <v>17</v>
      </c>
      <c r="F5710" s="2" t="s">
        <v>61</v>
      </c>
      <c r="G5710" s="1">
        <v>915</v>
      </c>
      <c r="H5710" s="1">
        <v>457.5</v>
      </c>
      <c r="I5710" s="4">
        <v>3</v>
      </c>
      <c r="J5710" s="2" t="s">
        <v>70</v>
      </c>
      <c r="K5710" s="1">
        <f>Tabelle111[[#This Row],[Menge kg Nges]]/1000</f>
        <v>0.91500000000000004</v>
      </c>
      <c r="L5710" s="1">
        <f>Tabelle111[[#This Row],[Menge kg P2O5]]/1000</f>
        <v>0.45750000000000002</v>
      </c>
      <c r="M5710" s="1">
        <f>Tabelle111[[#This Row],[Menge t Nges]]/Tabelle111[[#This Row],[Anzahl Lieferscheine]]</f>
        <v>0.30499999999999999</v>
      </c>
      <c r="N5710" s="1">
        <f>Tabelle111[[#This Row],[Menge t P2O5]]/Tabelle111[[#This Row],[Anzahl Lieferscheine]]</f>
        <v>0.1525</v>
      </c>
    </row>
    <row r="5711" spans="1:14" x14ac:dyDescent="0.2">
      <c r="A5711" s="2" t="s">
        <v>38</v>
      </c>
      <c r="B5711" s="2" t="s">
        <v>38</v>
      </c>
      <c r="C5711" s="2" t="s">
        <v>6</v>
      </c>
      <c r="D5711" s="2" t="s">
        <v>15</v>
      </c>
      <c r="E5711" s="2" t="s">
        <v>35</v>
      </c>
      <c r="F5711" s="2" t="s">
        <v>61</v>
      </c>
      <c r="G5711" s="1">
        <v>992</v>
      </c>
      <c r="H5711" s="1">
        <v>768</v>
      </c>
      <c r="I5711" s="4">
        <v>2</v>
      </c>
      <c r="J5711" s="2" t="s">
        <v>70</v>
      </c>
      <c r="K5711" s="1">
        <f>Tabelle111[[#This Row],[Menge kg Nges]]/1000</f>
        <v>0.99199999999999999</v>
      </c>
      <c r="L5711" s="1">
        <f>Tabelle111[[#This Row],[Menge kg P2O5]]/1000</f>
        <v>0.76800000000000002</v>
      </c>
      <c r="M5711" s="1">
        <f>Tabelle111[[#This Row],[Menge t Nges]]/Tabelle111[[#This Row],[Anzahl Lieferscheine]]</f>
        <v>0.496</v>
      </c>
      <c r="N5711" s="1">
        <f>Tabelle111[[#This Row],[Menge t P2O5]]/Tabelle111[[#This Row],[Anzahl Lieferscheine]]</f>
        <v>0.38400000000000001</v>
      </c>
    </row>
    <row r="5712" spans="1:14" x14ac:dyDescent="0.2">
      <c r="A5712" s="2" t="s">
        <v>38</v>
      </c>
      <c r="B5712" s="2" t="s">
        <v>38</v>
      </c>
      <c r="C5712" s="2" t="s">
        <v>6</v>
      </c>
      <c r="D5712" s="2" t="s">
        <v>15</v>
      </c>
      <c r="E5712" s="2" t="s">
        <v>18</v>
      </c>
      <c r="F5712" s="2" t="s">
        <v>61</v>
      </c>
      <c r="G5712" s="1">
        <v>8226.52</v>
      </c>
      <c r="H5712" s="1">
        <v>6545.0999999999995</v>
      </c>
      <c r="I5712" s="4">
        <v>12</v>
      </c>
      <c r="J5712" s="2" t="s">
        <v>70</v>
      </c>
      <c r="K5712" s="1">
        <f>Tabelle111[[#This Row],[Menge kg Nges]]/1000</f>
        <v>8.2265200000000007</v>
      </c>
      <c r="L5712" s="1">
        <f>Tabelle111[[#This Row],[Menge kg P2O5]]/1000</f>
        <v>6.5450999999999997</v>
      </c>
      <c r="M5712" s="1">
        <f>Tabelle111[[#This Row],[Menge t Nges]]/Tabelle111[[#This Row],[Anzahl Lieferscheine]]</f>
        <v>0.68554333333333339</v>
      </c>
      <c r="N5712" s="1">
        <f>Tabelle111[[#This Row],[Menge t P2O5]]/Tabelle111[[#This Row],[Anzahl Lieferscheine]]</f>
        <v>0.54542499999999994</v>
      </c>
    </row>
    <row r="5713" spans="1:14" x14ac:dyDescent="0.2">
      <c r="A5713" s="2" t="s">
        <v>38</v>
      </c>
      <c r="B5713" s="2" t="s">
        <v>38</v>
      </c>
      <c r="C5713" s="2" t="s">
        <v>6</v>
      </c>
      <c r="D5713" s="2" t="s">
        <v>15</v>
      </c>
      <c r="E5713" s="2" t="s">
        <v>19</v>
      </c>
      <c r="F5713" s="2" t="s">
        <v>61</v>
      </c>
      <c r="G5713" s="1">
        <v>270</v>
      </c>
      <c r="H5713" s="1">
        <v>300</v>
      </c>
      <c r="I5713" s="4">
        <v>1</v>
      </c>
      <c r="J5713" s="2" t="s">
        <v>70</v>
      </c>
      <c r="K5713" s="1">
        <f>Tabelle111[[#This Row],[Menge kg Nges]]/1000</f>
        <v>0.27</v>
      </c>
      <c r="L5713" s="1">
        <f>Tabelle111[[#This Row],[Menge kg P2O5]]/1000</f>
        <v>0.3</v>
      </c>
      <c r="M5713" s="1">
        <f>Tabelle111[[#This Row],[Menge t Nges]]/Tabelle111[[#This Row],[Anzahl Lieferscheine]]</f>
        <v>0.27</v>
      </c>
      <c r="N5713" s="1">
        <f>Tabelle111[[#This Row],[Menge t P2O5]]/Tabelle111[[#This Row],[Anzahl Lieferscheine]]</f>
        <v>0.3</v>
      </c>
    </row>
    <row r="5714" spans="1:14" x14ac:dyDescent="0.2">
      <c r="A5714" s="2" t="s">
        <v>38</v>
      </c>
      <c r="B5714" s="2" t="s">
        <v>38</v>
      </c>
      <c r="C5714" s="2" t="s">
        <v>6</v>
      </c>
      <c r="D5714" s="2" t="s">
        <v>15</v>
      </c>
      <c r="E5714" s="2" t="s">
        <v>20</v>
      </c>
      <c r="F5714" s="2" t="s">
        <v>61</v>
      </c>
      <c r="G5714" s="1">
        <v>598.4</v>
      </c>
      <c r="H5714" s="1">
        <v>415</v>
      </c>
      <c r="I5714" s="4">
        <v>3</v>
      </c>
      <c r="J5714" s="2" t="s">
        <v>70</v>
      </c>
      <c r="K5714" s="1">
        <f>Tabelle111[[#This Row],[Menge kg Nges]]/1000</f>
        <v>0.59839999999999993</v>
      </c>
      <c r="L5714" s="1">
        <f>Tabelle111[[#This Row],[Menge kg P2O5]]/1000</f>
        <v>0.41499999999999998</v>
      </c>
      <c r="M5714" s="1">
        <f>Tabelle111[[#This Row],[Menge t Nges]]/Tabelle111[[#This Row],[Anzahl Lieferscheine]]</f>
        <v>0.19946666666666665</v>
      </c>
      <c r="N5714" s="1">
        <f>Tabelle111[[#This Row],[Menge t P2O5]]/Tabelle111[[#This Row],[Anzahl Lieferscheine]]</f>
        <v>0.13833333333333334</v>
      </c>
    </row>
    <row r="5715" spans="1:14" x14ac:dyDescent="0.2">
      <c r="A5715" s="2" t="s">
        <v>38</v>
      </c>
      <c r="B5715" s="2" t="s">
        <v>38</v>
      </c>
      <c r="C5715" s="2" t="s">
        <v>6</v>
      </c>
      <c r="D5715" s="2" t="s">
        <v>15</v>
      </c>
      <c r="E5715" s="2" t="s">
        <v>21</v>
      </c>
      <c r="F5715" s="2" t="s">
        <v>61</v>
      </c>
      <c r="G5715" s="1">
        <v>6187</v>
      </c>
      <c r="H5715" s="1">
        <v>3153.9999999999995</v>
      </c>
      <c r="I5715" s="4">
        <v>13</v>
      </c>
      <c r="J5715" s="2" t="s">
        <v>70</v>
      </c>
      <c r="K5715" s="1">
        <f>Tabelle111[[#This Row],[Menge kg Nges]]/1000</f>
        <v>6.1870000000000003</v>
      </c>
      <c r="L5715" s="1">
        <f>Tabelle111[[#This Row],[Menge kg P2O5]]/1000</f>
        <v>3.1539999999999995</v>
      </c>
      <c r="M5715" s="1">
        <f>Tabelle111[[#This Row],[Menge t Nges]]/Tabelle111[[#This Row],[Anzahl Lieferscheine]]</f>
        <v>0.47592307692307695</v>
      </c>
      <c r="N5715" s="1">
        <f>Tabelle111[[#This Row],[Menge t P2O5]]/Tabelle111[[#This Row],[Anzahl Lieferscheine]]</f>
        <v>0.24261538461538457</v>
      </c>
    </row>
    <row r="5716" spans="1:14" x14ac:dyDescent="0.2">
      <c r="A5716" s="2" t="s">
        <v>38</v>
      </c>
      <c r="B5716" s="2" t="s">
        <v>38</v>
      </c>
      <c r="C5716" s="2" t="s">
        <v>6</v>
      </c>
      <c r="D5716" s="2" t="s">
        <v>15</v>
      </c>
      <c r="E5716" s="2" t="s">
        <v>9</v>
      </c>
      <c r="F5716" s="2" t="s">
        <v>61</v>
      </c>
      <c r="G5716" s="1">
        <v>2612.8000000000002</v>
      </c>
      <c r="H5716" s="1">
        <v>1171.5</v>
      </c>
      <c r="I5716" s="4">
        <v>10</v>
      </c>
      <c r="J5716" s="2" t="s">
        <v>70</v>
      </c>
      <c r="K5716" s="1">
        <f>Tabelle111[[#This Row],[Menge kg Nges]]/1000</f>
        <v>2.6128</v>
      </c>
      <c r="L5716" s="1">
        <f>Tabelle111[[#This Row],[Menge kg P2O5]]/1000</f>
        <v>1.1715</v>
      </c>
      <c r="M5716" s="1">
        <f>Tabelle111[[#This Row],[Menge t Nges]]/Tabelle111[[#This Row],[Anzahl Lieferscheine]]</f>
        <v>0.26128000000000001</v>
      </c>
      <c r="N5716" s="1">
        <f>Tabelle111[[#This Row],[Menge t P2O5]]/Tabelle111[[#This Row],[Anzahl Lieferscheine]]</f>
        <v>0.11715</v>
      </c>
    </row>
    <row r="5717" spans="1:14" x14ac:dyDescent="0.2">
      <c r="A5717" s="2" t="s">
        <v>38</v>
      </c>
      <c r="B5717" s="2" t="s">
        <v>38</v>
      </c>
      <c r="C5717" s="2" t="s">
        <v>6</v>
      </c>
      <c r="D5717" s="2" t="s">
        <v>15</v>
      </c>
      <c r="E5717" s="2" t="s">
        <v>10</v>
      </c>
      <c r="F5717" s="2" t="s">
        <v>61</v>
      </c>
      <c r="G5717" s="1">
        <v>9391.15</v>
      </c>
      <c r="H5717" s="1">
        <v>4175.4799999999996</v>
      </c>
      <c r="I5717" s="4">
        <v>6</v>
      </c>
      <c r="J5717" s="2" t="s">
        <v>70</v>
      </c>
      <c r="K5717" s="1">
        <f>Tabelle111[[#This Row],[Menge kg Nges]]/1000</f>
        <v>9.3911499999999997</v>
      </c>
      <c r="L5717" s="1">
        <f>Tabelle111[[#This Row],[Menge kg P2O5]]/1000</f>
        <v>4.1754799999999994</v>
      </c>
      <c r="M5717" s="1">
        <f>Tabelle111[[#This Row],[Menge t Nges]]/Tabelle111[[#This Row],[Anzahl Lieferscheine]]</f>
        <v>1.5651916666666665</v>
      </c>
      <c r="N5717" s="1">
        <f>Tabelle111[[#This Row],[Menge t P2O5]]/Tabelle111[[#This Row],[Anzahl Lieferscheine]]</f>
        <v>0.69591333333333327</v>
      </c>
    </row>
    <row r="5718" spans="1:14" x14ac:dyDescent="0.2">
      <c r="A5718" s="2" t="s">
        <v>38</v>
      </c>
      <c r="B5718" s="2" t="s">
        <v>38</v>
      </c>
      <c r="C5718" s="2" t="s">
        <v>6</v>
      </c>
      <c r="D5718" s="2" t="s">
        <v>15</v>
      </c>
      <c r="E5718" s="2" t="s">
        <v>12</v>
      </c>
      <c r="F5718" s="2" t="s">
        <v>61</v>
      </c>
      <c r="G5718" s="1">
        <v>273</v>
      </c>
      <c r="H5718" s="1">
        <v>245</v>
      </c>
      <c r="I5718" s="4">
        <v>1</v>
      </c>
      <c r="J5718" s="2" t="s">
        <v>70</v>
      </c>
      <c r="K5718" s="1">
        <f>Tabelle111[[#This Row],[Menge kg Nges]]/1000</f>
        <v>0.27300000000000002</v>
      </c>
      <c r="L5718" s="1">
        <f>Tabelle111[[#This Row],[Menge kg P2O5]]/1000</f>
        <v>0.245</v>
      </c>
      <c r="M5718" s="1">
        <f>Tabelle111[[#This Row],[Menge t Nges]]/Tabelle111[[#This Row],[Anzahl Lieferscheine]]</f>
        <v>0.27300000000000002</v>
      </c>
      <c r="N5718" s="1">
        <f>Tabelle111[[#This Row],[Menge t P2O5]]/Tabelle111[[#This Row],[Anzahl Lieferscheine]]</f>
        <v>0.245</v>
      </c>
    </row>
    <row r="5719" spans="1:14" x14ac:dyDescent="0.2">
      <c r="A5719" s="2" t="s">
        <v>38</v>
      </c>
      <c r="B5719" s="2" t="s">
        <v>38</v>
      </c>
      <c r="C5719" s="2" t="s">
        <v>25</v>
      </c>
      <c r="D5719" s="2" t="s">
        <v>25</v>
      </c>
      <c r="E5719" s="2" t="s">
        <v>26</v>
      </c>
      <c r="F5719" s="2" t="s">
        <v>61</v>
      </c>
      <c r="G5719" s="1">
        <v>139523.55000000005</v>
      </c>
      <c r="H5719" s="1">
        <v>42603.410000000011</v>
      </c>
      <c r="I5719" s="4">
        <v>273</v>
      </c>
      <c r="J5719" s="2" t="s">
        <v>70</v>
      </c>
      <c r="K5719" s="1">
        <f>Tabelle111[[#This Row],[Menge kg Nges]]/1000</f>
        <v>139.52355000000006</v>
      </c>
      <c r="L5719" s="1">
        <f>Tabelle111[[#This Row],[Menge kg P2O5]]/1000</f>
        <v>42.603410000000011</v>
      </c>
      <c r="M5719" s="1">
        <f>Tabelle111[[#This Row],[Menge t Nges]]/Tabelle111[[#This Row],[Anzahl Lieferscheine]]</f>
        <v>0.51107527472527492</v>
      </c>
      <c r="N5719" s="1">
        <f>Tabelle111[[#This Row],[Menge t P2O5]]/Tabelle111[[#This Row],[Anzahl Lieferscheine]]</f>
        <v>0.15605644688644693</v>
      </c>
    </row>
    <row r="5720" spans="1:14" x14ac:dyDescent="0.2">
      <c r="A5720" s="2" t="s">
        <v>38</v>
      </c>
      <c r="B5720" s="2" t="s">
        <v>40</v>
      </c>
      <c r="C5720" s="2" t="s">
        <v>6</v>
      </c>
      <c r="D5720" s="2" t="s">
        <v>7</v>
      </c>
      <c r="E5720" s="2" t="s">
        <v>8</v>
      </c>
      <c r="F5720" s="2" t="s">
        <v>61</v>
      </c>
      <c r="G5720" s="1">
        <v>4354.25</v>
      </c>
      <c r="H5720" s="1">
        <v>1409</v>
      </c>
      <c r="I5720" s="4">
        <v>3</v>
      </c>
      <c r="J5720" s="2" t="s">
        <v>70</v>
      </c>
      <c r="K5720" s="1">
        <f>Tabelle111[[#This Row],[Menge kg Nges]]/1000</f>
        <v>4.3542500000000004</v>
      </c>
      <c r="L5720" s="1">
        <f>Tabelle111[[#This Row],[Menge kg P2O5]]/1000</f>
        <v>1.409</v>
      </c>
      <c r="M5720" s="1">
        <f>Tabelle111[[#This Row],[Menge t Nges]]/Tabelle111[[#This Row],[Anzahl Lieferscheine]]</f>
        <v>1.4514166666666668</v>
      </c>
      <c r="N5720" s="1">
        <f>Tabelle111[[#This Row],[Menge t P2O5]]/Tabelle111[[#This Row],[Anzahl Lieferscheine]]</f>
        <v>0.46966666666666668</v>
      </c>
    </row>
    <row r="5721" spans="1:14" x14ac:dyDescent="0.2">
      <c r="A5721" s="2" t="s">
        <v>38</v>
      </c>
      <c r="B5721" s="2" t="s">
        <v>40</v>
      </c>
      <c r="C5721" s="2" t="s">
        <v>6</v>
      </c>
      <c r="D5721" s="2" t="s">
        <v>7</v>
      </c>
      <c r="E5721" s="2" t="s">
        <v>12</v>
      </c>
      <c r="F5721" s="2" t="s">
        <v>61</v>
      </c>
      <c r="G5721" s="1">
        <v>2948</v>
      </c>
      <c r="H5721" s="1">
        <v>1072</v>
      </c>
      <c r="I5721" s="4">
        <v>6</v>
      </c>
      <c r="J5721" s="2" t="s">
        <v>70</v>
      </c>
      <c r="K5721" s="1">
        <f>Tabelle111[[#This Row],[Menge kg Nges]]/1000</f>
        <v>2.948</v>
      </c>
      <c r="L5721" s="1">
        <f>Tabelle111[[#This Row],[Menge kg P2O5]]/1000</f>
        <v>1.0720000000000001</v>
      </c>
      <c r="M5721" s="1">
        <f>Tabelle111[[#This Row],[Menge t Nges]]/Tabelle111[[#This Row],[Anzahl Lieferscheine]]</f>
        <v>0.49133333333333334</v>
      </c>
      <c r="N5721" s="1">
        <f>Tabelle111[[#This Row],[Menge t P2O5]]/Tabelle111[[#This Row],[Anzahl Lieferscheine]]</f>
        <v>0.17866666666666667</v>
      </c>
    </row>
    <row r="5722" spans="1:14" x14ac:dyDescent="0.2">
      <c r="A5722" s="2" t="s">
        <v>38</v>
      </c>
      <c r="B5722" s="2" t="s">
        <v>40</v>
      </c>
      <c r="C5722" s="2" t="s">
        <v>6</v>
      </c>
      <c r="D5722" s="2" t="s">
        <v>7</v>
      </c>
      <c r="E5722" s="2" t="s">
        <v>14</v>
      </c>
      <c r="F5722" s="2" t="s">
        <v>61</v>
      </c>
      <c r="G5722" s="1">
        <v>918</v>
      </c>
      <c r="H5722" s="1">
        <v>504</v>
      </c>
      <c r="I5722" s="4">
        <v>1</v>
      </c>
      <c r="J5722" s="2" t="s">
        <v>70</v>
      </c>
      <c r="K5722" s="1">
        <f>Tabelle111[[#This Row],[Menge kg Nges]]/1000</f>
        <v>0.91800000000000004</v>
      </c>
      <c r="L5722" s="1">
        <f>Tabelle111[[#This Row],[Menge kg P2O5]]/1000</f>
        <v>0.504</v>
      </c>
      <c r="M5722" s="1">
        <f>Tabelle111[[#This Row],[Menge t Nges]]/Tabelle111[[#This Row],[Anzahl Lieferscheine]]</f>
        <v>0.91800000000000004</v>
      </c>
      <c r="N5722" s="1">
        <f>Tabelle111[[#This Row],[Menge t P2O5]]/Tabelle111[[#This Row],[Anzahl Lieferscheine]]</f>
        <v>0.504</v>
      </c>
    </row>
    <row r="5723" spans="1:14" x14ac:dyDescent="0.2">
      <c r="A5723" s="2" t="s">
        <v>38</v>
      </c>
      <c r="B5723" s="2" t="s">
        <v>40</v>
      </c>
      <c r="C5723" s="2" t="s">
        <v>6</v>
      </c>
      <c r="D5723" s="2" t="s">
        <v>15</v>
      </c>
      <c r="E5723" s="2" t="s">
        <v>12</v>
      </c>
      <c r="F5723" s="2" t="s">
        <v>61</v>
      </c>
      <c r="G5723" s="1">
        <v>3259.62</v>
      </c>
      <c r="H5723" s="1">
        <v>2925.3</v>
      </c>
      <c r="I5723" s="4">
        <v>4</v>
      </c>
      <c r="J5723" s="2" t="s">
        <v>70</v>
      </c>
      <c r="K5723" s="1">
        <f>Tabelle111[[#This Row],[Menge kg Nges]]/1000</f>
        <v>3.25962</v>
      </c>
      <c r="L5723" s="1">
        <f>Tabelle111[[#This Row],[Menge kg P2O5]]/1000</f>
        <v>2.9253</v>
      </c>
      <c r="M5723" s="1">
        <f>Tabelle111[[#This Row],[Menge t Nges]]/Tabelle111[[#This Row],[Anzahl Lieferscheine]]</f>
        <v>0.81490499999999999</v>
      </c>
      <c r="N5723" s="1">
        <f>Tabelle111[[#This Row],[Menge t P2O5]]/Tabelle111[[#This Row],[Anzahl Lieferscheine]]</f>
        <v>0.731325</v>
      </c>
    </row>
    <row r="5724" spans="1:14" x14ac:dyDescent="0.2">
      <c r="A5724" s="2" t="s">
        <v>38</v>
      </c>
      <c r="B5724" s="2" t="s">
        <v>40</v>
      </c>
      <c r="C5724" s="2" t="s">
        <v>25</v>
      </c>
      <c r="D5724" s="2" t="s">
        <v>25</v>
      </c>
      <c r="E5724" s="2" t="s">
        <v>26</v>
      </c>
      <c r="F5724" s="2" t="s">
        <v>61</v>
      </c>
      <c r="G5724" s="1">
        <v>788.53</v>
      </c>
      <c r="H5724" s="1">
        <v>90.190000000000012</v>
      </c>
      <c r="I5724" s="4">
        <v>3</v>
      </c>
      <c r="J5724" s="2" t="s">
        <v>70</v>
      </c>
      <c r="K5724" s="1">
        <f>Tabelle111[[#This Row],[Menge kg Nges]]/1000</f>
        <v>0.78852999999999995</v>
      </c>
      <c r="L5724" s="1">
        <f>Tabelle111[[#This Row],[Menge kg P2O5]]/1000</f>
        <v>9.0190000000000006E-2</v>
      </c>
      <c r="M5724" s="1">
        <f>Tabelle111[[#This Row],[Menge t Nges]]/Tabelle111[[#This Row],[Anzahl Lieferscheine]]</f>
        <v>0.26284333333333332</v>
      </c>
      <c r="N5724" s="1">
        <f>Tabelle111[[#This Row],[Menge t P2O5]]/Tabelle111[[#This Row],[Anzahl Lieferscheine]]</f>
        <v>3.0063333333333334E-2</v>
      </c>
    </row>
    <row r="5725" spans="1:14" x14ac:dyDescent="0.2">
      <c r="A5725" s="2" t="s">
        <v>38</v>
      </c>
      <c r="B5725" s="2" t="s">
        <v>42</v>
      </c>
      <c r="C5725" s="2" t="s">
        <v>6</v>
      </c>
      <c r="D5725" s="2" t="s">
        <v>7</v>
      </c>
      <c r="E5725" s="2" t="s">
        <v>12</v>
      </c>
      <c r="F5725" s="2" t="s">
        <v>61</v>
      </c>
      <c r="G5725" s="1">
        <v>2855.6</v>
      </c>
      <c r="H5725" s="1">
        <v>1038.4000000000001</v>
      </c>
      <c r="I5725" s="4">
        <v>4</v>
      </c>
      <c r="J5725" s="2" t="s">
        <v>70</v>
      </c>
      <c r="K5725" s="1">
        <f>Tabelle111[[#This Row],[Menge kg Nges]]/1000</f>
        <v>2.8555999999999999</v>
      </c>
      <c r="L5725" s="1">
        <f>Tabelle111[[#This Row],[Menge kg P2O5]]/1000</f>
        <v>1.0384</v>
      </c>
      <c r="M5725" s="1">
        <f>Tabelle111[[#This Row],[Menge t Nges]]/Tabelle111[[#This Row],[Anzahl Lieferscheine]]</f>
        <v>0.71389999999999998</v>
      </c>
      <c r="N5725" s="1">
        <f>Tabelle111[[#This Row],[Menge t P2O5]]/Tabelle111[[#This Row],[Anzahl Lieferscheine]]</f>
        <v>0.2596</v>
      </c>
    </row>
    <row r="5726" spans="1:14" x14ac:dyDescent="0.2">
      <c r="A5726" s="2" t="s">
        <v>38</v>
      </c>
      <c r="B5726" s="2" t="s">
        <v>42</v>
      </c>
      <c r="C5726" s="2" t="s">
        <v>6</v>
      </c>
      <c r="D5726" s="2" t="s">
        <v>15</v>
      </c>
      <c r="E5726" s="2" t="s">
        <v>20</v>
      </c>
      <c r="F5726" s="2" t="s">
        <v>61</v>
      </c>
      <c r="G5726" s="1">
        <v>102</v>
      </c>
      <c r="H5726" s="1">
        <v>75</v>
      </c>
      <c r="I5726" s="4">
        <v>1</v>
      </c>
      <c r="J5726" s="2" t="s">
        <v>70</v>
      </c>
      <c r="K5726" s="1">
        <f>Tabelle111[[#This Row],[Menge kg Nges]]/1000</f>
        <v>0.10199999999999999</v>
      </c>
      <c r="L5726" s="1">
        <f>Tabelle111[[#This Row],[Menge kg P2O5]]/1000</f>
        <v>7.4999999999999997E-2</v>
      </c>
      <c r="M5726" s="1">
        <f>Tabelle111[[#This Row],[Menge t Nges]]/Tabelle111[[#This Row],[Anzahl Lieferscheine]]</f>
        <v>0.10199999999999999</v>
      </c>
      <c r="N5726" s="1">
        <f>Tabelle111[[#This Row],[Menge t P2O5]]/Tabelle111[[#This Row],[Anzahl Lieferscheine]]</f>
        <v>7.4999999999999997E-2</v>
      </c>
    </row>
    <row r="5727" spans="1:14" x14ac:dyDescent="0.2">
      <c r="A5727" s="2" t="s">
        <v>38</v>
      </c>
      <c r="B5727" s="2" t="s">
        <v>42</v>
      </c>
      <c r="C5727" s="2" t="s">
        <v>6</v>
      </c>
      <c r="D5727" s="2" t="s">
        <v>15</v>
      </c>
      <c r="E5727" s="2" t="s">
        <v>9</v>
      </c>
      <c r="F5727" s="2" t="s">
        <v>61</v>
      </c>
      <c r="G5727" s="1">
        <v>1137.3600000000001</v>
      </c>
      <c r="H5727" s="1">
        <v>536.4</v>
      </c>
      <c r="I5727" s="4">
        <v>10</v>
      </c>
      <c r="J5727" s="2" t="s">
        <v>70</v>
      </c>
      <c r="K5727" s="1">
        <f>Tabelle111[[#This Row],[Menge kg Nges]]/1000</f>
        <v>1.1373600000000001</v>
      </c>
      <c r="L5727" s="1">
        <f>Tabelle111[[#This Row],[Menge kg P2O5]]/1000</f>
        <v>0.53639999999999999</v>
      </c>
      <c r="M5727" s="1">
        <f>Tabelle111[[#This Row],[Menge t Nges]]/Tabelle111[[#This Row],[Anzahl Lieferscheine]]</f>
        <v>0.11373600000000002</v>
      </c>
      <c r="N5727" s="1">
        <f>Tabelle111[[#This Row],[Menge t P2O5]]/Tabelle111[[#This Row],[Anzahl Lieferscheine]]</f>
        <v>5.364E-2</v>
      </c>
    </row>
    <row r="5728" spans="1:14" x14ac:dyDescent="0.2">
      <c r="A5728" s="2" t="s">
        <v>38</v>
      </c>
      <c r="B5728" s="2" t="s">
        <v>42</v>
      </c>
      <c r="C5728" s="2" t="s">
        <v>25</v>
      </c>
      <c r="D5728" s="2" t="s">
        <v>25</v>
      </c>
      <c r="E5728" s="2" t="s">
        <v>26</v>
      </c>
      <c r="F5728" s="2" t="s">
        <v>61</v>
      </c>
      <c r="G5728" s="1">
        <v>1802.24</v>
      </c>
      <c r="H5728" s="1">
        <v>575.26</v>
      </c>
      <c r="I5728" s="4">
        <v>4</v>
      </c>
      <c r="J5728" s="2" t="s">
        <v>70</v>
      </c>
      <c r="K5728" s="1">
        <f>Tabelle111[[#This Row],[Menge kg Nges]]/1000</f>
        <v>1.8022400000000001</v>
      </c>
      <c r="L5728" s="1">
        <f>Tabelle111[[#This Row],[Menge kg P2O5]]/1000</f>
        <v>0.57525999999999999</v>
      </c>
      <c r="M5728" s="1">
        <f>Tabelle111[[#This Row],[Menge t Nges]]/Tabelle111[[#This Row],[Anzahl Lieferscheine]]</f>
        <v>0.45056000000000002</v>
      </c>
      <c r="N5728" s="1">
        <f>Tabelle111[[#This Row],[Menge t P2O5]]/Tabelle111[[#This Row],[Anzahl Lieferscheine]]</f>
        <v>0.143815</v>
      </c>
    </row>
    <row r="5729" spans="1:14" x14ac:dyDescent="0.2">
      <c r="A5729" s="2" t="s">
        <v>39</v>
      </c>
      <c r="B5729" s="2" t="s">
        <v>32</v>
      </c>
      <c r="C5729" s="2" t="s">
        <v>6</v>
      </c>
      <c r="D5729" s="2" t="s">
        <v>7</v>
      </c>
      <c r="E5729" s="2" t="s">
        <v>8</v>
      </c>
      <c r="F5729" s="2" t="s">
        <v>61</v>
      </c>
      <c r="G5729" s="1">
        <v>297.97000000000003</v>
      </c>
      <c r="H5729" s="1">
        <v>106.17</v>
      </c>
      <c r="I5729" s="4">
        <v>2</v>
      </c>
      <c r="J5729" s="2" t="s">
        <v>70</v>
      </c>
      <c r="K5729" s="1">
        <f>Tabelle111[[#This Row],[Menge kg Nges]]/1000</f>
        <v>0.29797000000000001</v>
      </c>
      <c r="L5729" s="1">
        <f>Tabelle111[[#This Row],[Menge kg P2O5]]/1000</f>
        <v>0.10617</v>
      </c>
      <c r="M5729" s="1">
        <f>Tabelle111[[#This Row],[Menge t Nges]]/Tabelle111[[#This Row],[Anzahl Lieferscheine]]</f>
        <v>0.14898500000000001</v>
      </c>
      <c r="N5729" s="1">
        <f>Tabelle111[[#This Row],[Menge t P2O5]]/Tabelle111[[#This Row],[Anzahl Lieferscheine]]</f>
        <v>5.3085E-2</v>
      </c>
    </row>
    <row r="5730" spans="1:14" x14ac:dyDescent="0.2">
      <c r="A5730" s="2" t="s">
        <v>39</v>
      </c>
      <c r="B5730" s="2" t="s">
        <v>32</v>
      </c>
      <c r="C5730" s="2" t="s">
        <v>25</v>
      </c>
      <c r="D5730" s="2" t="s">
        <v>25</v>
      </c>
      <c r="E5730" s="2" t="s">
        <v>26</v>
      </c>
      <c r="F5730" s="2" t="s">
        <v>61</v>
      </c>
      <c r="G5730" s="1">
        <v>300</v>
      </c>
      <c r="H5730" s="1">
        <v>84</v>
      </c>
      <c r="I5730" s="4">
        <v>1</v>
      </c>
      <c r="J5730" s="2" t="s">
        <v>70</v>
      </c>
      <c r="K5730" s="1">
        <f>Tabelle111[[#This Row],[Menge kg Nges]]/1000</f>
        <v>0.3</v>
      </c>
      <c r="L5730" s="1">
        <f>Tabelle111[[#This Row],[Menge kg P2O5]]/1000</f>
        <v>8.4000000000000005E-2</v>
      </c>
      <c r="M5730" s="1">
        <f>Tabelle111[[#This Row],[Menge t Nges]]/Tabelle111[[#This Row],[Anzahl Lieferscheine]]</f>
        <v>0.3</v>
      </c>
      <c r="N5730" s="1">
        <f>Tabelle111[[#This Row],[Menge t P2O5]]/Tabelle111[[#This Row],[Anzahl Lieferscheine]]</f>
        <v>8.4000000000000005E-2</v>
      </c>
    </row>
    <row r="5731" spans="1:14" x14ac:dyDescent="0.2">
      <c r="A5731" s="2" t="s">
        <v>39</v>
      </c>
      <c r="B5731" s="2" t="s">
        <v>49</v>
      </c>
      <c r="C5731" s="2" t="s">
        <v>6</v>
      </c>
      <c r="D5731" s="2" t="s">
        <v>7</v>
      </c>
      <c r="E5731" s="2" t="s">
        <v>8</v>
      </c>
      <c r="F5731" s="2" t="s">
        <v>61</v>
      </c>
      <c r="G5731" s="1">
        <v>1995</v>
      </c>
      <c r="H5731" s="1">
        <v>655.5</v>
      </c>
      <c r="I5731" s="4">
        <v>3</v>
      </c>
      <c r="J5731" s="2" t="s">
        <v>70</v>
      </c>
      <c r="K5731" s="1">
        <f>Tabelle111[[#This Row],[Menge kg Nges]]/1000</f>
        <v>1.9950000000000001</v>
      </c>
      <c r="L5731" s="1">
        <f>Tabelle111[[#This Row],[Menge kg P2O5]]/1000</f>
        <v>0.65549999999999997</v>
      </c>
      <c r="M5731" s="1">
        <f>Tabelle111[[#This Row],[Menge t Nges]]/Tabelle111[[#This Row],[Anzahl Lieferscheine]]</f>
        <v>0.66500000000000004</v>
      </c>
      <c r="N5731" s="1">
        <f>Tabelle111[[#This Row],[Menge t P2O5]]/Tabelle111[[#This Row],[Anzahl Lieferscheine]]</f>
        <v>0.2185</v>
      </c>
    </row>
    <row r="5732" spans="1:14" x14ac:dyDescent="0.2">
      <c r="A5732" s="2" t="s">
        <v>39</v>
      </c>
      <c r="B5732" s="2" t="s">
        <v>34</v>
      </c>
      <c r="C5732" s="2" t="s">
        <v>6</v>
      </c>
      <c r="D5732" s="2" t="s">
        <v>7</v>
      </c>
      <c r="E5732" s="2" t="s">
        <v>8</v>
      </c>
      <c r="F5732" s="2" t="s">
        <v>61</v>
      </c>
      <c r="G5732" s="1">
        <v>3456.0699999999997</v>
      </c>
      <c r="H5732" s="1">
        <v>1231.47</v>
      </c>
      <c r="I5732" s="4">
        <v>11</v>
      </c>
      <c r="J5732" s="2" t="s">
        <v>70</v>
      </c>
      <c r="K5732" s="1">
        <f>Tabelle111[[#This Row],[Menge kg Nges]]/1000</f>
        <v>3.4560699999999995</v>
      </c>
      <c r="L5732" s="1">
        <f>Tabelle111[[#This Row],[Menge kg P2O5]]/1000</f>
        <v>1.2314700000000001</v>
      </c>
      <c r="M5732" s="1">
        <f>Tabelle111[[#This Row],[Menge t Nges]]/Tabelle111[[#This Row],[Anzahl Lieferscheine]]</f>
        <v>0.31418818181818176</v>
      </c>
      <c r="N5732" s="1">
        <f>Tabelle111[[#This Row],[Menge t P2O5]]/Tabelle111[[#This Row],[Anzahl Lieferscheine]]</f>
        <v>0.11195181818181819</v>
      </c>
    </row>
    <row r="5733" spans="1:14" x14ac:dyDescent="0.2">
      <c r="A5733" s="2" t="s">
        <v>39</v>
      </c>
      <c r="B5733" s="2" t="s">
        <v>34</v>
      </c>
      <c r="C5733" s="2" t="s">
        <v>6</v>
      </c>
      <c r="D5733" s="2" t="s">
        <v>7</v>
      </c>
      <c r="E5733" s="2" t="s">
        <v>9</v>
      </c>
      <c r="F5733" s="2" t="s">
        <v>61</v>
      </c>
      <c r="G5733" s="1">
        <v>646.40000000000009</v>
      </c>
      <c r="H5733" s="1">
        <v>266.40000000000003</v>
      </c>
      <c r="I5733" s="4">
        <v>3</v>
      </c>
      <c r="J5733" s="2" t="s">
        <v>70</v>
      </c>
      <c r="K5733" s="1">
        <f>Tabelle111[[#This Row],[Menge kg Nges]]/1000</f>
        <v>0.64640000000000009</v>
      </c>
      <c r="L5733" s="1">
        <f>Tabelle111[[#This Row],[Menge kg P2O5]]/1000</f>
        <v>0.26640000000000003</v>
      </c>
      <c r="M5733" s="1">
        <f>Tabelle111[[#This Row],[Menge t Nges]]/Tabelle111[[#This Row],[Anzahl Lieferscheine]]</f>
        <v>0.2154666666666667</v>
      </c>
      <c r="N5733" s="1">
        <f>Tabelle111[[#This Row],[Menge t P2O5]]/Tabelle111[[#This Row],[Anzahl Lieferscheine]]</f>
        <v>8.8800000000000004E-2</v>
      </c>
    </row>
    <row r="5734" spans="1:14" x14ac:dyDescent="0.2">
      <c r="A5734" s="2" t="s">
        <v>39</v>
      </c>
      <c r="B5734" s="2" t="s">
        <v>34</v>
      </c>
      <c r="C5734" s="2" t="s">
        <v>6</v>
      </c>
      <c r="D5734" s="2" t="s">
        <v>7</v>
      </c>
      <c r="E5734" s="2" t="s">
        <v>11</v>
      </c>
      <c r="F5734" s="2" t="s">
        <v>61</v>
      </c>
      <c r="G5734" s="1">
        <v>1001.0999999999999</v>
      </c>
      <c r="H5734" s="1">
        <v>377.7</v>
      </c>
      <c r="I5734" s="4">
        <v>7</v>
      </c>
      <c r="J5734" s="2" t="s">
        <v>70</v>
      </c>
      <c r="K5734" s="1">
        <f>Tabelle111[[#This Row],[Menge kg Nges]]/1000</f>
        <v>1.0010999999999999</v>
      </c>
      <c r="L5734" s="1">
        <f>Tabelle111[[#This Row],[Menge kg P2O5]]/1000</f>
        <v>0.37769999999999998</v>
      </c>
      <c r="M5734" s="1">
        <f>Tabelle111[[#This Row],[Menge t Nges]]/Tabelle111[[#This Row],[Anzahl Lieferscheine]]</f>
        <v>0.1430142857142857</v>
      </c>
      <c r="N5734" s="1">
        <f>Tabelle111[[#This Row],[Menge t P2O5]]/Tabelle111[[#This Row],[Anzahl Lieferscheine]]</f>
        <v>5.3957142857142856E-2</v>
      </c>
    </row>
    <row r="5735" spans="1:14" x14ac:dyDescent="0.2">
      <c r="A5735" s="2" t="s">
        <v>39</v>
      </c>
      <c r="B5735" s="2" t="s">
        <v>34</v>
      </c>
      <c r="C5735" s="2" t="s">
        <v>6</v>
      </c>
      <c r="D5735" s="2" t="s">
        <v>7</v>
      </c>
      <c r="E5735" s="2" t="s">
        <v>12</v>
      </c>
      <c r="F5735" s="2" t="s">
        <v>61</v>
      </c>
      <c r="G5735" s="1">
        <v>2176.1999999999998</v>
      </c>
      <c r="H5735" s="1">
        <v>910.39</v>
      </c>
      <c r="I5735" s="4">
        <v>4</v>
      </c>
      <c r="J5735" s="2" t="s">
        <v>70</v>
      </c>
      <c r="K5735" s="1">
        <f>Tabelle111[[#This Row],[Menge kg Nges]]/1000</f>
        <v>2.1761999999999997</v>
      </c>
      <c r="L5735" s="1">
        <f>Tabelle111[[#This Row],[Menge kg P2O5]]/1000</f>
        <v>0.91039000000000003</v>
      </c>
      <c r="M5735" s="1">
        <f>Tabelle111[[#This Row],[Menge t Nges]]/Tabelle111[[#This Row],[Anzahl Lieferscheine]]</f>
        <v>0.54404999999999992</v>
      </c>
      <c r="N5735" s="1">
        <f>Tabelle111[[#This Row],[Menge t P2O5]]/Tabelle111[[#This Row],[Anzahl Lieferscheine]]</f>
        <v>0.22759750000000001</v>
      </c>
    </row>
    <row r="5736" spans="1:14" x14ac:dyDescent="0.2">
      <c r="A5736" s="2" t="s">
        <v>39</v>
      </c>
      <c r="B5736" s="2" t="s">
        <v>34</v>
      </c>
      <c r="C5736" s="2" t="s">
        <v>6</v>
      </c>
      <c r="D5736" s="2" t="s">
        <v>7</v>
      </c>
      <c r="E5736" s="2" t="s">
        <v>14</v>
      </c>
      <c r="F5736" s="2" t="s">
        <v>61</v>
      </c>
      <c r="G5736" s="1">
        <v>680.5</v>
      </c>
      <c r="H5736" s="1">
        <v>275.5</v>
      </c>
      <c r="I5736" s="4">
        <v>2</v>
      </c>
      <c r="J5736" s="2" t="s">
        <v>70</v>
      </c>
      <c r="K5736" s="1">
        <f>Tabelle111[[#This Row],[Menge kg Nges]]/1000</f>
        <v>0.68049999999999999</v>
      </c>
      <c r="L5736" s="1">
        <f>Tabelle111[[#This Row],[Menge kg P2O5]]/1000</f>
        <v>0.27550000000000002</v>
      </c>
      <c r="M5736" s="1">
        <f>Tabelle111[[#This Row],[Menge t Nges]]/Tabelle111[[#This Row],[Anzahl Lieferscheine]]</f>
        <v>0.34025</v>
      </c>
      <c r="N5736" s="1">
        <f>Tabelle111[[#This Row],[Menge t P2O5]]/Tabelle111[[#This Row],[Anzahl Lieferscheine]]</f>
        <v>0.13775000000000001</v>
      </c>
    </row>
    <row r="5737" spans="1:14" x14ac:dyDescent="0.2">
      <c r="A5737" s="2" t="s">
        <v>39</v>
      </c>
      <c r="B5737" s="2" t="s">
        <v>34</v>
      </c>
      <c r="C5737" s="2" t="s">
        <v>6</v>
      </c>
      <c r="D5737" s="2" t="s">
        <v>15</v>
      </c>
      <c r="E5737" s="2" t="s">
        <v>21</v>
      </c>
      <c r="F5737" s="2" t="s">
        <v>61</v>
      </c>
      <c r="G5737" s="1">
        <v>150.04</v>
      </c>
      <c r="H5737" s="1">
        <v>137.97</v>
      </c>
      <c r="I5737" s="4">
        <v>1</v>
      </c>
      <c r="J5737" s="2" t="s">
        <v>70</v>
      </c>
      <c r="K5737" s="1">
        <f>Tabelle111[[#This Row],[Menge kg Nges]]/1000</f>
        <v>0.15003999999999998</v>
      </c>
      <c r="L5737" s="1">
        <f>Tabelle111[[#This Row],[Menge kg P2O5]]/1000</f>
        <v>0.13797000000000001</v>
      </c>
      <c r="M5737" s="1">
        <f>Tabelle111[[#This Row],[Menge t Nges]]/Tabelle111[[#This Row],[Anzahl Lieferscheine]]</f>
        <v>0.15003999999999998</v>
      </c>
      <c r="N5737" s="1">
        <f>Tabelle111[[#This Row],[Menge t P2O5]]/Tabelle111[[#This Row],[Anzahl Lieferscheine]]</f>
        <v>0.13797000000000001</v>
      </c>
    </row>
    <row r="5738" spans="1:14" x14ac:dyDescent="0.2">
      <c r="A5738" s="2" t="s">
        <v>39</v>
      </c>
      <c r="B5738" s="2" t="s">
        <v>34</v>
      </c>
      <c r="C5738" s="2" t="s">
        <v>25</v>
      </c>
      <c r="D5738" s="2" t="s">
        <v>25</v>
      </c>
      <c r="E5738" s="2" t="s">
        <v>26</v>
      </c>
      <c r="F5738" s="2" t="s">
        <v>61</v>
      </c>
      <c r="G5738" s="1">
        <v>950</v>
      </c>
      <c r="H5738" s="1">
        <v>266</v>
      </c>
      <c r="I5738" s="4">
        <v>1</v>
      </c>
      <c r="J5738" s="2" t="s">
        <v>70</v>
      </c>
      <c r="K5738" s="1">
        <f>Tabelle111[[#This Row],[Menge kg Nges]]/1000</f>
        <v>0.95</v>
      </c>
      <c r="L5738" s="1">
        <f>Tabelle111[[#This Row],[Menge kg P2O5]]/1000</f>
        <v>0.26600000000000001</v>
      </c>
      <c r="M5738" s="1">
        <f>Tabelle111[[#This Row],[Menge t Nges]]/Tabelle111[[#This Row],[Anzahl Lieferscheine]]</f>
        <v>0.95</v>
      </c>
      <c r="N5738" s="1">
        <f>Tabelle111[[#This Row],[Menge t P2O5]]/Tabelle111[[#This Row],[Anzahl Lieferscheine]]</f>
        <v>0.26600000000000001</v>
      </c>
    </row>
    <row r="5739" spans="1:14" x14ac:dyDescent="0.2">
      <c r="A5739" s="2" t="s">
        <v>39</v>
      </c>
      <c r="B5739" s="2" t="s">
        <v>37</v>
      </c>
      <c r="C5739" s="2" t="s">
        <v>6</v>
      </c>
      <c r="D5739" s="2" t="s">
        <v>7</v>
      </c>
      <c r="E5739" s="2" t="s">
        <v>8</v>
      </c>
      <c r="F5739" s="2" t="s">
        <v>61</v>
      </c>
      <c r="G5739" s="1">
        <v>4504.5</v>
      </c>
      <c r="H5739" s="1">
        <v>1480.05</v>
      </c>
      <c r="I5739" s="4">
        <v>10</v>
      </c>
      <c r="J5739" s="2" t="s">
        <v>70</v>
      </c>
      <c r="K5739" s="1">
        <f>Tabelle111[[#This Row],[Menge kg Nges]]/1000</f>
        <v>4.5045000000000002</v>
      </c>
      <c r="L5739" s="1">
        <f>Tabelle111[[#This Row],[Menge kg P2O5]]/1000</f>
        <v>1.4800499999999999</v>
      </c>
      <c r="M5739" s="1">
        <f>Tabelle111[[#This Row],[Menge t Nges]]/Tabelle111[[#This Row],[Anzahl Lieferscheine]]</f>
        <v>0.45045000000000002</v>
      </c>
      <c r="N5739" s="1">
        <f>Tabelle111[[#This Row],[Menge t P2O5]]/Tabelle111[[#This Row],[Anzahl Lieferscheine]]</f>
        <v>0.148005</v>
      </c>
    </row>
    <row r="5740" spans="1:14" x14ac:dyDescent="0.2">
      <c r="A5740" s="2" t="s">
        <v>39</v>
      </c>
      <c r="B5740" s="2" t="s">
        <v>37</v>
      </c>
      <c r="C5740" s="2" t="s">
        <v>6</v>
      </c>
      <c r="D5740" s="2" t="s">
        <v>7</v>
      </c>
      <c r="E5740" s="2" t="s">
        <v>12</v>
      </c>
      <c r="F5740" s="2" t="s">
        <v>61</v>
      </c>
      <c r="G5740" s="1">
        <v>806</v>
      </c>
      <c r="H5740" s="1">
        <v>314</v>
      </c>
      <c r="I5740" s="4">
        <v>2</v>
      </c>
      <c r="J5740" s="2" t="s">
        <v>70</v>
      </c>
      <c r="K5740" s="1">
        <f>Tabelle111[[#This Row],[Menge kg Nges]]/1000</f>
        <v>0.80600000000000005</v>
      </c>
      <c r="L5740" s="1">
        <f>Tabelle111[[#This Row],[Menge kg P2O5]]/1000</f>
        <v>0.314</v>
      </c>
      <c r="M5740" s="1">
        <f>Tabelle111[[#This Row],[Menge t Nges]]/Tabelle111[[#This Row],[Anzahl Lieferscheine]]</f>
        <v>0.40300000000000002</v>
      </c>
      <c r="N5740" s="1">
        <f>Tabelle111[[#This Row],[Menge t P2O5]]/Tabelle111[[#This Row],[Anzahl Lieferscheine]]</f>
        <v>0.157</v>
      </c>
    </row>
    <row r="5741" spans="1:14" x14ac:dyDescent="0.2">
      <c r="A5741" s="2" t="s">
        <v>39</v>
      </c>
      <c r="B5741" s="2" t="s">
        <v>37</v>
      </c>
      <c r="C5741" s="2" t="s">
        <v>6</v>
      </c>
      <c r="D5741" s="2" t="s">
        <v>7</v>
      </c>
      <c r="E5741" s="2" t="s">
        <v>14</v>
      </c>
      <c r="F5741" s="2" t="s">
        <v>61</v>
      </c>
      <c r="G5741" s="1">
        <v>730.8</v>
      </c>
      <c r="H5741" s="1">
        <v>313.2</v>
      </c>
      <c r="I5741" s="4">
        <v>3</v>
      </c>
      <c r="J5741" s="2" t="s">
        <v>70</v>
      </c>
      <c r="K5741" s="1">
        <f>Tabelle111[[#This Row],[Menge kg Nges]]/1000</f>
        <v>0.73080000000000001</v>
      </c>
      <c r="L5741" s="1">
        <f>Tabelle111[[#This Row],[Menge kg P2O5]]/1000</f>
        <v>0.31319999999999998</v>
      </c>
      <c r="M5741" s="1">
        <f>Tabelle111[[#This Row],[Menge t Nges]]/Tabelle111[[#This Row],[Anzahl Lieferscheine]]</f>
        <v>0.24360000000000001</v>
      </c>
      <c r="N5741" s="1">
        <f>Tabelle111[[#This Row],[Menge t P2O5]]/Tabelle111[[#This Row],[Anzahl Lieferscheine]]</f>
        <v>0.10439999999999999</v>
      </c>
    </row>
    <row r="5742" spans="1:14" x14ac:dyDescent="0.2">
      <c r="A5742" s="2" t="s">
        <v>39</v>
      </c>
      <c r="B5742" s="2" t="s">
        <v>37</v>
      </c>
      <c r="C5742" s="2" t="s">
        <v>6</v>
      </c>
      <c r="D5742" s="2" t="s">
        <v>15</v>
      </c>
      <c r="E5742" s="2" t="s">
        <v>21</v>
      </c>
      <c r="F5742" s="2" t="s">
        <v>61</v>
      </c>
      <c r="G5742" s="1">
        <v>797</v>
      </c>
      <c r="H5742" s="1">
        <v>372</v>
      </c>
      <c r="I5742" s="4">
        <v>1</v>
      </c>
      <c r="J5742" s="2" t="s">
        <v>70</v>
      </c>
      <c r="K5742" s="1">
        <f>Tabelle111[[#This Row],[Menge kg Nges]]/1000</f>
        <v>0.79700000000000004</v>
      </c>
      <c r="L5742" s="1">
        <f>Tabelle111[[#This Row],[Menge kg P2O5]]/1000</f>
        <v>0.372</v>
      </c>
      <c r="M5742" s="1">
        <f>Tabelle111[[#This Row],[Menge t Nges]]/Tabelle111[[#This Row],[Anzahl Lieferscheine]]</f>
        <v>0.79700000000000004</v>
      </c>
      <c r="N5742" s="1">
        <f>Tabelle111[[#This Row],[Menge t P2O5]]/Tabelle111[[#This Row],[Anzahl Lieferscheine]]</f>
        <v>0.372</v>
      </c>
    </row>
    <row r="5743" spans="1:14" x14ac:dyDescent="0.2">
      <c r="A5743" s="2" t="s">
        <v>39</v>
      </c>
      <c r="B5743" s="2" t="s">
        <v>39</v>
      </c>
      <c r="C5743" s="2" t="s">
        <v>6</v>
      </c>
      <c r="D5743" s="2" t="s">
        <v>7</v>
      </c>
      <c r="E5743" s="2" t="s">
        <v>8</v>
      </c>
      <c r="F5743" s="2" t="s">
        <v>61</v>
      </c>
      <c r="G5743" s="1">
        <v>103319.34999999999</v>
      </c>
      <c r="H5743" s="1">
        <v>37491.899999999994</v>
      </c>
      <c r="I5743" s="4">
        <v>301</v>
      </c>
      <c r="J5743" s="2" t="s">
        <v>70</v>
      </c>
      <c r="K5743" s="1">
        <f>Tabelle111[[#This Row],[Menge kg Nges]]/1000</f>
        <v>103.31934999999999</v>
      </c>
      <c r="L5743" s="1">
        <f>Tabelle111[[#This Row],[Menge kg P2O5]]/1000</f>
        <v>37.491899999999994</v>
      </c>
      <c r="M5743" s="1">
        <f>Tabelle111[[#This Row],[Menge t Nges]]/Tabelle111[[#This Row],[Anzahl Lieferscheine]]</f>
        <v>0.3432536544850498</v>
      </c>
      <c r="N5743" s="1">
        <f>Tabelle111[[#This Row],[Menge t P2O5]]/Tabelle111[[#This Row],[Anzahl Lieferscheine]]</f>
        <v>0.12455780730897008</v>
      </c>
    </row>
    <row r="5744" spans="1:14" x14ac:dyDescent="0.2">
      <c r="A5744" s="2" t="s">
        <v>39</v>
      </c>
      <c r="B5744" s="2" t="s">
        <v>39</v>
      </c>
      <c r="C5744" s="2" t="s">
        <v>6</v>
      </c>
      <c r="D5744" s="2" t="s">
        <v>7</v>
      </c>
      <c r="E5744" s="2" t="s">
        <v>9</v>
      </c>
      <c r="F5744" s="2" t="s">
        <v>61</v>
      </c>
      <c r="G5744" s="1">
        <v>56220.329999999987</v>
      </c>
      <c r="H5744" s="1">
        <v>23061.980000000003</v>
      </c>
      <c r="I5744" s="4">
        <v>213</v>
      </c>
      <c r="J5744" s="2" t="s">
        <v>70</v>
      </c>
      <c r="K5744" s="1">
        <f>Tabelle111[[#This Row],[Menge kg Nges]]/1000</f>
        <v>56.22032999999999</v>
      </c>
      <c r="L5744" s="1">
        <f>Tabelle111[[#This Row],[Menge kg P2O5]]/1000</f>
        <v>23.061980000000002</v>
      </c>
      <c r="M5744" s="1">
        <f>Tabelle111[[#This Row],[Menge t Nges]]/Tabelle111[[#This Row],[Anzahl Lieferscheine]]</f>
        <v>0.26394521126760556</v>
      </c>
      <c r="N5744" s="1">
        <f>Tabelle111[[#This Row],[Menge t P2O5]]/Tabelle111[[#This Row],[Anzahl Lieferscheine]]</f>
        <v>0.10827220657276997</v>
      </c>
    </row>
    <row r="5745" spans="1:14" x14ac:dyDescent="0.2">
      <c r="A5745" s="2" t="s">
        <v>39</v>
      </c>
      <c r="B5745" s="2" t="s">
        <v>39</v>
      </c>
      <c r="C5745" s="2" t="s">
        <v>6</v>
      </c>
      <c r="D5745" s="2" t="s">
        <v>7</v>
      </c>
      <c r="E5745" s="2" t="s">
        <v>11</v>
      </c>
      <c r="F5745" s="2" t="s">
        <v>61</v>
      </c>
      <c r="G5745" s="1">
        <v>11115.92</v>
      </c>
      <c r="H5745" s="1">
        <v>5032.8899999999994</v>
      </c>
      <c r="I5745" s="4">
        <v>40</v>
      </c>
      <c r="J5745" s="2" t="s">
        <v>70</v>
      </c>
      <c r="K5745" s="1">
        <f>Tabelle111[[#This Row],[Menge kg Nges]]/1000</f>
        <v>11.115920000000001</v>
      </c>
      <c r="L5745" s="1">
        <f>Tabelle111[[#This Row],[Menge kg P2O5]]/1000</f>
        <v>5.0328899999999992</v>
      </c>
      <c r="M5745" s="1">
        <f>Tabelle111[[#This Row],[Menge t Nges]]/Tabelle111[[#This Row],[Anzahl Lieferscheine]]</f>
        <v>0.27789800000000003</v>
      </c>
      <c r="N5745" s="1">
        <f>Tabelle111[[#This Row],[Menge t P2O5]]/Tabelle111[[#This Row],[Anzahl Lieferscheine]]</f>
        <v>0.12582224999999997</v>
      </c>
    </row>
    <row r="5746" spans="1:14" x14ac:dyDescent="0.2">
      <c r="A5746" s="2" t="s">
        <v>39</v>
      </c>
      <c r="B5746" s="2" t="s">
        <v>39</v>
      </c>
      <c r="C5746" s="2" t="s">
        <v>6</v>
      </c>
      <c r="D5746" s="2" t="s">
        <v>7</v>
      </c>
      <c r="E5746" s="2" t="s">
        <v>12</v>
      </c>
      <c r="F5746" s="2" t="s">
        <v>61</v>
      </c>
      <c r="G5746" s="1">
        <v>44818.96</v>
      </c>
      <c r="H5746" s="1">
        <v>20034.02</v>
      </c>
      <c r="I5746" s="4">
        <v>112</v>
      </c>
      <c r="J5746" s="2" t="s">
        <v>70</v>
      </c>
      <c r="K5746" s="1">
        <f>Tabelle111[[#This Row],[Menge kg Nges]]/1000</f>
        <v>44.818959999999997</v>
      </c>
      <c r="L5746" s="1">
        <f>Tabelle111[[#This Row],[Menge kg P2O5]]/1000</f>
        <v>20.034020000000002</v>
      </c>
      <c r="M5746" s="1">
        <f>Tabelle111[[#This Row],[Menge t Nges]]/Tabelle111[[#This Row],[Anzahl Lieferscheine]]</f>
        <v>0.40016928571428567</v>
      </c>
      <c r="N5746" s="1">
        <f>Tabelle111[[#This Row],[Menge t P2O5]]/Tabelle111[[#This Row],[Anzahl Lieferscheine]]</f>
        <v>0.17887517857142859</v>
      </c>
    </row>
    <row r="5747" spans="1:14" x14ac:dyDescent="0.2">
      <c r="A5747" s="2" t="s">
        <v>39</v>
      </c>
      <c r="B5747" s="2" t="s">
        <v>39</v>
      </c>
      <c r="C5747" s="2" t="s">
        <v>6</v>
      </c>
      <c r="D5747" s="2" t="s">
        <v>7</v>
      </c>
      <c r="E5747" s="2" t="s">
        <v>13</v>
      </c>
      <c r="F5747" s="2" t="s">
        <v>61</v>
      </c>
      <c r="G5747" s="1">
        <v>852</v>
      </c>
      <c r="H5747" s="1">
        <v>394.05</v>
      </c>
      <c r="I5747" s="4">
        <v>1</v>
      </c>
      <c r="J5747" s="2" t="s">
        <v>70</v>
      </c>
      <c r="K5747" s="1">
        <f>Tabelle111[[#This Row],[Menge kg Nges]]/1000</f>
        <v>0.85199999999999998</v>
      </c>
      <c r="L5747" s="1">
        <f>Tabelle111[[#This Row],[Menge kg P2O5]]/1000</f>
        <v>0.39405000000000001</v>
      </c>
      <c r="M5747" s="1">
        <f>Tabelle111[[#This Row],[Menge t Nges]]/Tabelle111[[#This Row],[Anzahl Lieferscheine]]</f>
        <v>0.85199999999999998</v>
      </c>
      <c r="N5747" s="1">
        <f>Tabelle111[[#This Row],[Menge t P2O5]]/Tabelle111[[#This Row],[Anzahl Lieferscheine]]</f>
        <v>0.39405000000000001</v>
      </c>
    </row>
    <row r="5748" spans="1:14" x14ac:dyDescent="0.2">
      <c r="A5748" s="2" t="s">
        <v>39</v>
      </c>
      <c r="B5748" s="2" t="s">
        <v>39</v>
      </c>
      <c r="C5748" s="2" t="s">
        <v>6</v>
      </c>
      <c r="D5748" s="2" t="s">
        <v>7</v>
      </c>
      <c r="E5748" s="2" t="s">
        <v>14</v>
      </c>
      <c r="F5748" s="2" t="s">
        <v>61</v>
      </c>
      <c r="G5748" s="1">
        <v>42055.360000000015</v>
      </c>
      <c r="H5748" s="1">
        <v>18935.329999999998</v>
      </c>
      <c r="I5748" s="4">
        <v>173</v>
      </c>
      <c r="J5748" s="2" t="s">
        <v>70</v>
      </c>
      <c r="K5748" s="1">
        <f>Tabelle111[[#This Row],[Menge kg Nges]]/1000</f>
        <v>42.055360000000015</v>
      </c>
      <c r="L5748" s="1">
        <f>Tabelle111[[#This Row],[Menge kg P2O5]]/1000</f>
        <v>18.935329999999997</v>
      </c>
      <c r="M5748" s="1">
        <f>Tabelle111[[#This Row],[Menge t Nges]]/Tabelle111[[#This Row],[Anzahl Lieferscheine]]</f>
        <v>0.24309456647398853</v>
      </c>
      <c r="N5748" s="1">
        <f>Tabelle111[[#This Row],[Menge t P2O5]]/Tabelle111[[#This Row],[Anzahl Lieferscheine]]</f>
        <v>0.10945277456647397</v>
      </c>
    </row>
    <row r="5749" spans="1:14" x14ac:dyDescent="0.2">
      <c r="A5749" s="2" t="s">
        <v>39</v>
      </c>
      <c r="B5749" s="2" t="s">
        <v>39</v>
      </c>
      <c r="C5749" s="2" t="s">
        <v>6</v>
      </c>
      <c r="D5749" s="2" t="s">
        <v>15</v>
      </c>
      <c r="E5749" s="2" t="s">
        <v>8</v>
      </c>
      <c r="F5749" s="2" t="s">
        <v>61</v>
      </c>
      <c r="G5749" s="1">
        <v>1062</v>
      </c>
      <c r="H5749" s="1">
        <v>519</v>
      </c>
      <c r="I5749" s="4">
        <v>5</v>
      </c>
      <c r="J5749" s="2" t="s">
        <v>70</v>
      </c>
      <c r="K5749" s="1">
        <f>Tabelle111[[#This Row],[Menge kg Nges]]/1000</f>
        <v>1.0620000000000001</v>
      </c>
      <c r="L5749" s="1">
        <f>Tabelle111[[#This Row],[Menge kg P2O5]]/1000</f>
        <v>0.51900000000000002</v>
      </c>
      <c r="M5749" s="1">
        <f>Tabelle111[[#This Row],[Menge t Nges]]/Tabelle111[[#This Row],[Anzahl Lieferscheine]]</f>
        <v>0.21240000000000001</v>
      </c>
      <c r="N5749" s="1">
        <f>Tabelle111[[#This Row],[Menge t P2O5]]/Tabelle111[[#This Row],[Anzahl Lieferscheine]]</f>
        <v>0.1038</v>
      </c>
    </row>
    <row r="5750" spans="1:14" x14ac:dyDescent="0.2">
      <c r="A5750" s="2" t="s">
        <v>39</v>
      </c>
      <c r="B5750" s="2" t="s">
        <v>39</v>
      </c>
      <c r="C5750" s="2" t="s">
        <v>6</v>
      </c>
      <c r="D5750" s="2" t="s">
        <v>15</v>
      </c>
      <c r="E5750" s="2" t="s">
        <v>17</v>
      </c>
      <c r="F5750" s="2" t="s">
        <v>61</v>
      </c>
      <c r="G5750" s="1">
        <v>240</v>
      </c>
      <c r="H5750" s="1">
        <v>120</v>
      </c>
      <c r="I5750" s="4">
        <v>3</v>
      </c>
      <c r="J5750" s="2" t="s">
        <v>70</v>
      </c>
      <c r="K5750" s="1">
        <f>Tabelle111[[#This Row],[Menge kg Nges]]/1000</f>
        <v>0.24</v>
      </c>
      <c r="L5750" s="1">
        <f>Tabelle111[[#This Row],[Menge kg P2O5]]/1000</f>
        <v>0.12</v>
      </c>
      <c r="M5750" s="1">
        <f>Tabelle111[[#This Row],[Menge t Nges]]/Tabelle111[[#This Row],[Anzahl Lieferscheine]]</f>
        <v>0.08</v>
      </c>
      <c r="N5750" s="1">
        <f>Tabelle111[[#This Row],[Menge t P2O5]]/Tabelle111[[#This Row],[Anzahl Lieferscheine]]</f>
        <v>0.04</v>
      </c>
    </row>
    <row r="5751" spans="1:14" x14ac:dyDescent="0.2">
      <c r="A5751" s="2" t="s">
        <v>39</v>
      </c>
      <c r="B5751" s="2" t="s">
        <v>39</v>
      </c>
      <c r="C5751" s="2" t="s">
        <v>6</v>
      </c>
      <c r="D5751" s="2" t="s">
        <v>15</v>
      </c>
      <c r="E5751" s="2" t="s">
        <v>18</v>
      </c>
      <c r="F5751" s="2" t="s">
        <v>61</v>
      </c>
      <c r="G5751" s="1">
        <v>1175.9999999999998</v>
      </c>
      <c r="H5751" s="1">
        <v>952</v>
      </c>
      <c r="I5751" s="4">
        <v>8</v>
      </c>
      <c r="J5751" s="2" t="s">
        <v>70</v>
      </c>
      <c r="K5751" s="1">
        <f>Tabelle111[[#This Row],[Menge kg Nges]]/1000</f>
        <v>1.1759999999999997</v>
      </c>
      <c r="L5751" s="1">
        <f>Tabelle111[[#This Row],[Menge kg P2O5]]/1000</f>
        <v>0.95199999999999996</v>
      </c>
      <c r="M5751" s="1">
        <f>Tabelle111[[#This Row],[Menge t Nges]]/Tabelle111[[#This Row],[Anzahl Lieferscheine]]</f>
        <v>0.14699999999999996</v>
      </c>
      <c r="N5751" s="1">
        <f>Tabelle111[[#This Row],[Menge t P2O5]]/Tabelle111[[#This Row],[Anzahl Lieferscheine]]</f>
        <v>0.11899999999999999</v>
      </c>
    </row>
    <row r="5752" spans="1:14" x14ac:dyDescent="0.2">
      <c r="A5752" s="2" t="s">
        <v>39</v>
      </c>
      <c r="B5752" s="2" t="s">
        <v>39</v>
      </c>
      <c r="C5752" s="2" t="s">
        <v>6</v>
      </c>
      <c r="D5752" s="2" t="s">
        <v>15</v>
      </c>
      <c r="E5752" s="2" t="s">
        <v>19</v>
      </c>
      <c r="F5752" s="2" t="s">
        <v>61</v>
      </c>
      <c r="G5752" s="1">
        <v>60.75</v>
      </c>
      <c r="H5752" s="1">
        <v>67.5</v>
      </c>
      <c r="I5752" s="4">
        <v>1</v>
      </c>
      <c r="J5752" s="2" t="s">
        <v>70</v>
      </c>
      <c r="K5752" s="1">
        <f>Tabelle111[[#This Row],[Menge kg Nges]]/1000</f>
        <v>6.0749999999999998E-2</v>
      </c>
      <c r="L5752" s="1">
        <f>Tabelle111[[#This Row],[Menge kg P2O5]]/1000</f>
        <v>6.7500000000000004E-2</v>
      </c>
      <c r="M5752" s="1">
        <f>Tabelle111[[#This Row],[Menge t Nges]]/Tabelle111[[#This Row],[Anzahl Lieferscheine]]</f>
        <v>6.0749999999999998E-2</v>
      </c>
      <c r="N5752" s="1">
        <f>Tabelle111[[#This Row],[Menge t P2O5]]/Tabelle111[[#This Row],[Anzahl Lieferscheine]]</f>
        <v>6.7500000000000004E-2</v>
      </c>
    </row>
    <row r="5753" spans="1:14" x14ac:dyDescent="0.2">
      <c r="A5753" s="2" t="s">
        <v>39</v>
      </c>
      <c r="B5753" s="2" t="s">
        <v>39</v>
      </c>
      <c r="C5753" s="2" t="s">
        <v>6</v>
      </c>
      <c r="D5753" s="2" t="s">
        <v>15</v>
      </c>
      <c r="E5753" s="2" t="s">
        <v>20</v>
      </c>
      <c r="F5753" s="2" t="s">
        <v>61</v>
      </c>
      <c r="G5753" s="1">
        <v>1911.0399999999997</v>
      </c>
      <c r="H5753" s="1">
        <v>1304</v>
      </c>
      <c r="I5753" s="4">
        <v>19</v>
      </c>
      <c r="J5753" s="2" t="s">
        <v>70</v>
      </c>
      <c r="K5753" s="1">
        <f>Tabelle111[[#This Row],[Menge kg Nges]]/1000</f>
        <v>1.9110399999999996</v>
      </c>
      <c r="L5753" s="1">
        <f>Tabelle111[[#This Row],[Menge kg P2O5]]/1000</f>
        <v>1.304</v>
      </c>
      <c r="M5753" s="1">
        <f>Tabelle111[[#This Row],[Menge t Nges]]/Tabelle111[[#This Row],[Anzahl Lieferscheine]]</f>
        <v>0.10058105263157893</v>
      </c>
      <c r="N5753" s="1">
        <f>Tabelle111[[#This Row],[Menge t P2O5]]/Tabelle111[[#This Row],[Anzahl Lieferscheine]]</f>
        <v>6.8631578947368418E-2</v>
      </c>
    </row>
    <row r="5754" spans="1:14" x14ac:dyDescent="0.2">
      <c r="A5754" s="2" t="s">
        <v>39</v>
      </c>
      <c r="B5754" s="2" t="s">
        <v>39</v>
      </c>
      <c r="C5754" s="2" t="s">
        <v>6</v>
      </c>
      <c r="D5754" s="2" t="s">
        <v>15</v>
      </c>
      <c r="E5754" s="2" t="s">
        <v>21</v>
      </c>
      <c r="F5754" s="2" t="s">
        <v>61</v>
      </c>
      <c r="G5754" s="1">
        <v>1515</v>
      </c>
      <c r="H5754" s="1">
        <v>880.4</v>
      </c>
      <c r="I5754" s="4">
        <v>13</v>
      </c>
      <c r="J5754" s="2" t="s">
        <v>70</v>
      </c>
      <c r="K5754" s="1">
        <f>Tabelle111[[#This Row],[Menge kg Nges]]/1000</f>
        <v>1.5149999999999999</v>
      </c>
      <c r="L5754" s="1">
        <f>Tabelle111[[#This Row],[Menge kg P2O5]]/1000</f>
        <v>0.88039999999999996</v>
      </c>
      <c r="M5754" s="1">
        <f>Tabelle111[[#This Row],[Menge t Nges]]/Tabelle111[[#This Row],[Anzahl Lieferscheine]]</f>
        <v>0.11653846153846154</v>
      </c>
      <c r="N5754" s="1">
        <f>Tabelle111[[#This Row],[Menge t P2O5]]/Tabelle111[[#This Row],[Anzahl Lieferscheine]]</f>
        <v>6.7723076923076914E-2</v>
      </c>
    </row>
    <row r="5755" spans="1:14" x14ac:dyDescent="0.2">
      <c r="A5755" s="2" t="s">
        <v>39</v>
      </c>
      <c r="B5755" s="2" t="s">
        <v>39</v>
      </c>
      <c r="C5755" s="2" t="s">
        <v>6</v>
      </c>
      <c r="D5755" s="2" t="s">
        <v>15</v>
      </c>
      <c r="E5755" s="2" t="s">
        <v>9</v>
      </c>
      <c r="F5755" s="2" t="s">
        <v>61</v>
      </c>
      <c r="G5755" s="1">
        <v>3617.9399999999996</v>
      </c>
      <c r="H5755" s="1">
        <v>2129.37</v>
      </c>
      <c r="I5755" s="4">
        <v>28</v>
      </c>
      <c r="J5755" s="2" t="s">
        <v>70</v>
      </c>
      <c r="K5755" s="1">
        <f>Tabelle111[[#This Row],[Menge kg Nges]]/1000</f>
        <v>3.6179399999999995</v>
      </c>
      <c r="L5755" s="1">
        <f>Tabelle111[[#This Row],[Menge kg P2O5]]/1000</f>
        <v>2.1293699999999998</v>
      </c>
      <c r="M5755" s="1">
        <f>Tabelle111[[#This Row],[Menge t Nges]]/Tabelle111[[#This Row],[Anzahl Lieferscheine]]</f>
        <v>0.12921214285714283</v>
      </c>
      <c r="N5755" s="1">
        <f>Tabelle111[[#This Row],[Menge t P2O5]]/Tabelle111[[#This Row],[Anzahl Lieferscheine]]</f>
        <v>7.6048928571428559E-2</v>
      </c>
    </row>
    <row r="5756" spans="1:14" x14ac:dyDescent="0.2">
      <c r="A5756" s="2" t="s">
        <v>39</v>
      </c>
      <c r="B5756" s="2" t="s">
        <v>39</v>
      </c>
      <c r="C5756" s="2" t="s">
        <v>6</v>
      </c>
      <c r="D5756" s="2" t="s">
        <v>15</v>
      </c>
      <c r="E5756" s="2" t="s">
        <v>10</v>
      </c>
      <c r="F5756" s="2" t="s">
        <v>61</v>
      </c>
      <c r="G5756" s="1">
        <v>797.34999999999991</v>
      </c>
      <c r="H5756" s="1">
        <v>288.57</v>
      </c>
      <c r="I5756" s="4">
        <v>11</v>
      </c>
      <c r="J5756" s="2" t="s">
        <v>70</v>
      </c>
      <c r="K5756" s="1">
        <f>Tabelle111[[#This Row],[Menge kg Nges]]/1000</f>
        <v>0.79734999999999989</v>
      </c>
      <c r="L5756" s="1">
        <f>Tabelle111[[#This Row],[Menge kg P2O5]]/1000</f>
        <v>0.28856999999999999</v>
      </c>
      <c r="M5756" s="1">
        <f>Tabelle111[[#This Row],[Menge t Nges]]/Tabelle111[[#This Row],[Anzahl Lieferscheine]]</f>
        <v>7.2486363636363627E-2</v>
      </c>
      <c r="N5756" s="1">
        <f>Tabelle111[[#This Row],[Menge t P2O5]]/Tabelle111[[#This Row],[Anzahl Lieferscheine]]</f>
        <v>2.6233636363636362E-2</v>
      </c>
    </row>
    <row r="5757" spans="1:14" x14ac:dyDescent="0.2">
      <c r="A5757" s="2" t="s">
        <v>39</v>
      </c>
      <c r="B5757" s="2" t="s">
        <v>39</v>
      </c>
      <c r="C5757" s="2" t="s">
        <v>6</v>
      </c>
      <c r="D5757" s="2" t="s">
        <v>15</v>
      </c>
      <c r="E5757" s="2" t="s">
        <v>23</v>
      </c>
      <c r="F5757" s="2" t="s">
        <v>61</v>
      </c>
      <c r="G5757" s="1">
        <v>287</v>
      </c>
      <c r="H5757" s="1">
        <v>129.5</v>
      </c>
      <c r="I5757" s="4">
        <v>2</v>
      </c>
      <c r="J5757" s="2" t="s">
        <v>70</v>
      </c>
      <c r="K5757" s="1">
        <f>Tabelle111[[#This Row],[Menge kg Nges]]/1000</f>
        <v>0.28699999999999998</v>
      </c>
      <c r="L5757" s="1">
        <f>Tabelle111[[#This Row],[Menge kg P2O5]]/1000</f>
        <v>0.1295</v>
      </c>
      <c r="M5757" s="1">
        <f>Tabelle111[[#This Row],[Menge t Nges]]/Tabelle111[[#This Row],[Anzahl Lieferscheine]]</f>
        <v>0.14349999999999999</v>
      </c>
      <c r="N5757" s="1">
        <f>Tabelle111[[#This Row],[Menge t P2O5]]/Tabelle111[[#This Row],[Anzahl Lieferscheine]]</f>
        <v>6.4750000000000002E-2</v>
      </c>
    </row>
    <row r="5758" spans="1:14" x14ac:dyDescent="0.2">
      <c r="A5758" s="2" t="s">
        <v>39</v>
      </c>
      <c r="B5758" s="2" t="s">
        <v>39</v>
      </c>
      <c r="C5758" s="2" t="s">
        <v>6</v>
      </c>
      <c r="D5758" s="2" t="s">
        <v>15</v>
      </c>
      <c r="E5758" s="2" t="s">
        <v>13</v>
      </c>
      <c r="F5758" s="2" t="s">
        <v>61</v>
      </c>
      <c r="G5758" s="1">
        <v>131.04</v>
      </c>
      <c r="H5758" s="1">
        <v>117.6</v>
      </c>
      <c r="I5758" s="4">
        <v>1</v>
      </c>
      <c r="J5758" s="2" t="s">
        <v>70</v>
      </c>
      <c r="K5758" s="1">
        <f>Tabelle111[[#This Row],[Menge kg Nges]]/1000</f>
        <v>0.13103999999999999</v>
      </c>
      <c r="L5758" s="1">
        <f>Tabelle111[[#This Row],[Menge kg P2O5]]/1000</f>
        <v>0.1176</v>
      </c>
      <c r="M5758" s="1">
        <f>Tabelle111[[#This Row],[Menge t Nges]]/Tabelle111[[#This Row],[Anzahl Lieferscheine]]</f>
        <v>0.13103999999999999</v>
      </c>
      <c r="N5758" s="1">
        <f>Tabelle111[[#This Row],[Menge t P2O5]]/Tabelle111[[#This Row],[Anzahl Lieferscheine]]</f>
        <v>0.1176</v>
      </c>
    </row>
    <row r="5759" spans="1:14" x14ac:dyDescent="0.2">
      <c r="A5759" s="2" t="s">
        <v>39</v>
      </c>
      <c r="B5759" s="2" t="s">
        <v>39</v>
      </c>
      <c r="C5759" s="2" t="s">
        <v>25</v>
      </c>
      <c r="D5759" s="2" t="s">
        <v>25</v>
      </c>
      <c r="E5759" s="2" t="s">
        <v>26</v>
      </c>
      <c r="F5759" s="2" t="s">
        <v>61</v>
      </c>
      <c r="G5759" s="1">
        <v>10230.44</v>
      </c>
      <c r="H5759" s="1">
        <v>2895.76</v>
      </c>
      <c r="I5759" s="4">
        <v>26</v>
      </c>
      <c r="J5759" s="2" t="s">
        <v>70</v>
      </c>
      <c r="K5759" s="1">
        <f>Tabelle111[[#This Row],[Menge kg Nges]]/1000</f>
        <v>10.23044</v>
      </c>
      <c r="L5759" s="1">
        <f>Tabelle111[[#This Row],[Menge kg P2O5]]/1000</f>
        <v>2.8957600000000001</v>
      </c>
      <c r="M5759" s="1">
        <f>Tabelle111[[#This Row],[Menge t Nges]]/Tabelle111[[#This Row],[Anzahl Lieferscheine]]</f>
        <v>0.39347846153846155</v>
      </c>
      <c r="N5759" s="1">
        <f>Tabelle111[[#This Row],[Menge t P2O5]]/Tabelle111[[#This Row],[Anzahl Lieferscheine]]</f>
        <v>0.11137538461538463</v>
      </c>
    </row>
    <row r="5760" spans="1:14" x14ac:dyDescent="0.2">
      <c r="A5760" s="2" t="s">
        <v>39</v>
      </c>
      <c r="B5760" s="2" t="s">
        <v>39</v>
      </c>
      <c r="C5760" s="2" t="s">
        <v>63</v>
      </c>
      <c r="D5760" s="2" t="s">
        <v>63</v>
      </c>
      <c r="E5760" s="2" t="s">
        <v>63</v>
      </c>
      <c r="F5760" s="2" t="s">
        <v>61</v>
      </c>
      <c r="G5760" s="1">
        <v>2045.5</v>
      </c>
      <c r="H5760" s="1">
        <v>1925.37</v>
      </c>
      <c r="I5760" s="4">
        <v>12</v>
      </c>
      <c r="J5760" s="2" t="s">
        <v>70</v>
      </c>
      <c r="K5760" s="1">
        <f>Tabelle111[[#This Row],[Menge kg Nges]]/1000</f>
        <v>2.0455000000000001</v>
      </c>
      <c r="L5760" s="1">
        <f>Tabelle111[[#This Row],[Menge kg P2O5]]/1000</f>
        <v>1.9253699999999998</v>
      </c>
      <c r="M5760" s="1">
        <f>Tabelle111[[#This Row],[Menge t Nges]]/Tabelle111[[#This Row],[Anzahl Lieferscheine]]</f>
        <v>0.17045833333333335</v>
      </c>
      <c r="N5760" s="1">
        <f>Tabelle111[[#This Row],[Menge t P2O5]]/Tabelle111[[#This Row],[Anzahl Lieferscheine]]</f>
        <v>0.16044749999999999</v>
      </c>
    </row>
    <row r="5761" spans="1:14" x14ac:dyDescent="0.2">
      <c r="A5761" s="2" t="s">
        <v>39</v>
      </c>
      <c r="B5761" s="2" t="s">
        <v>40</v>
      </c>
      <c r="C5761" s="2" t="s">
        <v>6</v>
      </c>
      <c r="D5761" s="2" t="s">
        <v>15</v>
      </c>
      <c r="E5761" s="2" t="s">
        <v>18</v>
      </c>
      <c r="F5761" s="2" t="s">
        <v>61</v>
      </c>
      <c r="G5761" s="1">
        <v>336</v>
      </c>
      <c r="H5761" s="1">
        <v>272</v>
      </c>
      <c r="I5761" s="4">
        <v>1</v>
      </c>
      <c r="J5761" s="2" t="s">
        <v>70</v>
      </c>
      <c r="K5761" s="1">
        <f>Tabelle111[[#This Row],[Menge kg Nges]]/1000</f>
        <v>0.33600000000000002</v>
      </c>
      <c r="L5761" s="1">
        <f>Tabelle111[[#This Row],[Menge kg P2O5]]/1000</f>
        <v>0.27200000000000002</v>
      </c>
      <c r="M5761" s="1">
        <f>Tabelle111[[#This Row],[Menge t Nges]]/Tabelle111[[#This Row],[Anzahl Lieferscheine]]</f>
        <v>0.33600000000000002</v>
      </c>
      <c r="N5761" s="1">
        <f>Tabelle111[[#This Row],[Menge t P2O5]]/Tabelle111[[#This Row],[Anzahl Lieferscheine]]</f>
        <v>0.27200000000000002</v>
      </c>
    </row>
    <row r="5762" spans="1:14" x14ac:dyDescent="0.2">
      <c r="A5762" s="2" t="s">
        <v>39</v>
      </c>
      <c r="B5762" s="2" t="s">
        <v>53</v>
      </c>
      <c r="C5762" s="2" t="s">
        <v>6</v>
      </c>
      <c r="D5762" s="2" t="s">
        <v>7</v>
      </c>
      <c r="E5762" s="2" t="s">
        <v>8</v>
      </c>
      <c r="F5762" s="2" t="s">
        <v>61</v>
      </c>
      <c r="G5762" s="1">
        <v>326.25</v>
      </c>
      <c r="H5762" s="1">
        <v>116.25</v>
      </c>
      <c r="I5762" s="4">
        <v>1</v>
      </c>
      <c r="J5762" s="2" t="s">
        <v>70</v>
      </c>
      <c r="K5762" s="1">
        <f>Tabelle111[[#This Row],[Menge kg Nges]]/1000</f>
        <v>0.32624999999999998</v>
      </c>
      <c r="L5762" s="1">
        <f>Tabelle111[[#This Row],[Menge kg P2O5]]/1000</f>
        <v>0.11625000000000001</v>
      </c>
      <c r="M5762" s="1">
        <f>Tabelle111[[#This Row],[Menge t Nges]]/Tabelle111[[#This Row],[Anzahl Lieferscheine]]</f>
        <v>0.32624999999999998</v>
      </c>
      <c r="N5762" s="1">
        <f>Tabelle111[[#This Row],[Menge t P2O5]]/Tabelle111[[#This Row],[Anzahl Lieferscheine]]</f>
        <v>0.11625000000000001</v>
      </c>
    </row>
    <row r="5763" spans="1:14" x14ac:dyDescent="0.2">
      <c r="A5763" s="2" t="s">
        <v>39</v>
      </c>
      <c r="B5763" s="2" t="s">
        <v>28</v>
      </c>
      <c r="C5763" s="2" t="s">
        <v>6</v>
      </c>
      <c r="D5763" s="2" t="s">
        <v>7</v>
      </c>
      <c r="E5763" s="2" t="s">
        <v>8</v>
      </c>
      <c r="F5763" s="2" t="s">
        <v>61</v>
      </c>
      <c r="G5763" s="1">
        <v>1174.23</v>
      </c>
      <c r="H5763" s="1">
        <v>418.4</v>
      </c>
      <c r="I5763" s="4">
        <v>2</v>
      </c>
      <c r="J5763" s="2" t="s">
        <v>70</v>
      </c>
      <c r="K5763" s="1">
        <f>Tabelle111[[#This Row],[Menge kg Nges]]/1000</f>
        <v>1.1742300000000001</v>
      </c>
      <c r="L5763" s="1">
        <f>Tabelle111[[#This Row],[Menge kg P2O5]]/1000</f>
        <v>0.41839999999999999</v>
      </c>
      <c r="M5763" s="1">
        <f>Tabelle111[[#This Row],[Menge t Nges]]/Tabelle111[[#This Row],[Anzahl Lieferscheine]]</f>
        <v>0.58711500000000005</v>
      </c>
      <c r="N5763" s="1">
        <f>Tabelle111[[#This Row],[Menge t P2O5]]/Tabelle111[[#This Row],[Anzahl Lieferscheine]]</f>
        <v>0.2092</v>
      </c>
    </row>
    <row r="5764" spans="1:14" x14ac:dyDescent="0.2">
      <c r="A5764" s="2" t="s">
        <v>39</v>
      </c>
      <c r="B5764" s="2" t="s">
        <v>41</v>
      </c>
      <c r="C5764" s="2" t="s">
        <v>6</v>
      </c>
      <c r="D5764" s="2" t="s">
        <v>7</v>
      </c>
      <c r="E5764" s="2" t="s">
        <v>8</v>
      </c>
      <c r="F5764" s="2" t="s">
        <v>61</v>
      </c>
      <c r="G5764" s="1">
        <v>870</v>
      </c>
      <c r="H5764" s="1">
        <v>310</v>
      </c>
      <c r="I5764" s="4">
        <v>4</v>
      </c>
      <c r="J5764" s="2" t="s">
        <v>70</v>
      </c>
      <c r="K5764" s="1">
        <f>Tabelle111[[#This Row],[Menge kg Nges]]/1000</f>
        <v>0.87</v>
      </c>
      <c r="L5764" s="1">
        <f>Tabelle111[[#This Row],[Menge kg P2O5]]/1000</f>
        <v>0.31</v>
      </c>
      <c r="M5764" s="1">
        <f>Tabelle111[[#This Row],[Menge t Nges]]/Tabelle111[[#This Row],[Anzahl Lieferscheine]]</f>
        <v>0.2175</v>
      </c>
      <c r="N5764" s="1">
        <f>Tabelle111[[#This Row],[Menge t P2O5]]/Tabelle111[[#This Row],[Anzahl Lieferscheine]]</f>
        <v>7.7499999999999999E-2</v>
      </c>
    </row>
    <row r="5765" spans="1:14" x14ac:dyDescent="0.2">
      <c r="A5765" s="2" t="s">
        <v>39</v>
      </c>
      <c r="B5765" s="2" t="s">
        <v>41</v>
      </c>
      <c r="C5765" s="2" t="s">
        <v>6</v>
      </c>
      <c r="D5765" s="2" t="s">
        <v>7</v>
      </c>
      <c r="E5765" s="2" t="s">
        <v>14</v>
      </c>
      <c r="F5765" s="2" t="s">
        <v>61</v>
      </c>
      <c r="G5765" s="1">
        <v>351</v>
      </c>
      <c r="H5765" s="1">
        <v>180</v>
      </c>
      <c r="I5765" s="4">
        <v>1</v>
      </c>
      <c r="J5765" s="2" t="s">
        <v>70</v>
      </c>
      <c r="K5765" s="1">
        <f>Tabelle111[[#This Row],[Menge kg Nges]]/1000</f>
        <v>0.35099999999999998</v>
      </c>
      <c r="L5765" s="1">
        <f>Tabelle111[[#This Row],[Menge kg P2O5]]/1000</f>
        <v>0.18</v>
      </c>
      <c r="M5765" s="1">
        <f>Tabelle111[[#This Row],[Menge t Nges]]/Tabelle111[[#This Row],[Anzahl Lieferscheine]]</f>
        <v>0.35099999999999998</v>
      </c>
      <c r="N5765" s="1">
        <f>Tabelle111[[#This Row],[Menge t P2O5]]/Tabelle111[[#This Row],[Anzahl Lieferscheine]]</f>
        <v>0.18</v>
      </c>
    </row>
    <row r="5766" spans="1:14" x14ac:dyDescent="0.2">
      <c r="A5766" s="2" t="s">
        <v>39</v>
      </c>
      <c r="B5766" s="2" t="s">
        <v>41</v>
      </c>
      <c r="C5766" s="2" t="s">
        <v>6</v>
      </c>
      <c r="D5766" s="2" t="s">
        <v>15</v>
      </c>
      <c r="E5766" s="2" t="s">
        <v>18</v>
      </c>
      <c r="F5766" s="2" t="s">
        <v>61</v>
      </c>
      <c r="G5766" s="1">
        <v>168</v>
      </c>
      <c r="H5766" s="1">
        <v>136</v>
      </c>
      <c r="I5766" s="4">
        <v>2</v>
      </c>
      <c r="J5766" s="2" t="s">
        <v>70</v>
      </c>
      <c r="K5766" s="1">
        <f>Tabelle111[[#This Row],[Menge kg Nges]]/1000</f>
        <v>0.16800000000000001</v>
      </c>
      <c r="L5766" s="1">
        <f>Tabelle111[[#This Row],[Menge kg P2O5]]/1000</f>
        <v>0.13600000000000001</v>
      </c>
      <c r="M5766" s="1">
        <f>Tabelle111[[#This Row],[Menge t Nges]]/Tabelle111[[#This Row],[Anzahl Lieferscheine]]</f>
        <v>8.4000000000000005E-2</v>
      </c>
      <c r="N5766" s="1">
        <f>Tabelle111[[#This Row],[Menge t P2O5]]/Tabelle111[[#This Row],[Anzahl Lieferscheine]]</f>
        <v>6.8000000000000005E-2</v>
      </c>
    </row>
    <row r="5767" spans="1:14" x14ac:dyDescent="0.2">
      <c r="A5767" s="2" t="s">
        <v>39</v>
      </c>
      <c r="B5767" s="2" t="s">
        <v>41</v>
      </c>
      <c r="C5767" s="2" t="s">
        <v>25</v>
      </c>
      <c r="D5767" s="2" t="s">
        <v>25</v>
      </c>
      <c r="E5767" s="2" t="s">
        <v>26</v>
      </c>
      <c r="F5767" s="2" t="s">
        <v>61</v>
      </c>
      <c r="G5767" s="1">
        <v>450</v>
      </c>
      <c r="H5767" s="1">
        <v>126</v>
      </c>
      <c r="I5767" s="4">
        <v>1</v>
      </c>
      <c r="J5767" s="2" t="s">
        <v>70</v>
      </c>
      <c r="K5767" s="1">
        <f>Tabelle111[[#This Row],[Menge kg Nges]]/1000</f>
        <v>0.45</v>
      </c>
      <c r="L5767" s="1">
        <f>Tabelle111[[#This Row],[Menge kg P2O5]]/1000</f>
        <v>0.126</v>
      </c>
      <c r="M5767" s="1">
        <f>Tabelle111[[#This Row],[Menge t Nges]]/Tabelle111[[#This Row],[Anzahl Lieferscheine]]</f>
        <v>0.45</v>
      </c>
      <c r="N5767" s="1">
        <f>Tabelle111[[#This Row],[Menge t P2O5]]/Tabelle111[[#This Row],[Anzahl Lieferscheine]]</f>
        <v>0.126</v>
      </c>
    </row>
    <row r="5768" spans="1:14" x14ac:dyDescent="0.2">
      <c r="A5768" s="2" t="s">
        <v>39</v>
      </c>
      <c r="B5768" s="2" t="s">
        <v>42</v>
      </c>
      <c r="C5768" s="2" t="s">
        <v>6</v>
      </c>
      <c r="D5768" s="2" t="s">
        <v>7</v>
      </c>
      <c r="E5768" s="2" t="s">
        <v>8</v>
      </c>
      <c r="F5768" s="2" t="s">
        <v>61</v>
      </c>
      <c r="G5768" s="1">
        <v>2079</v>
      </c>
      <c r="H5768" s="1">
        <v>683.1</v>
      </c>
      <c r="I5768" s="4">
        <v>2</v>
      </c>
      <c r="J5768" s="2" t="s">
        <v>70</v>
      </c>
      <c r="K5768" s="1">
        <f>Tabelle111[[#This Row],[Menge kg Nges]]/1000</f>
        <v>2.0790000000000002</v>
      </c>
      <c r="L5768" s="1">
        <f>Tabelle111[[#This Row],[Menge kg P2O5]]/1000</f>
        <v>0.68310000000000004</v>
      </c>
      <c r="M5768" s="1">
        <f>Tabelle111[[#This Row],[Menge t Nges]]/Tabelle111[[#This Row],[Anzahl Lieferscheine]]</f>
        <v>1.0395000000000001</v>
      </c>
      <c r="N5768" s="1">
        <f>Tabelle111[[#This Row],[Menge t P2O5]]/Tabelle111[[#This Row],[Anzahl Lieferscheine]]</f>
        <v>0.34155000000000002</v>
      </c>
    </row>
    <row r="5769" spans="1:14" x14ac:dyDescent="0.2">
      <c r="A5769" s="2" t="s">
        <v>39</v>
      </c>
      <c r="B5769" s="2" t="s">
        <v>42</v>
      </c>
      <c r="C5769" s="2" t="s">
        <v>6</v>
      </c>
      <c r="D5769" s="2" t="s">
        <v>7</v>
      </c>
      <c r="E5769" s="2" t="s">
        <v>9</v>
      </c>
      <c r="F5769" s="2" t="s">
        <v>61</v>
      </c>
      <c r="G5769" s="1">
        <v>585</v>
      </c>
      <c r="H5769" s="1">
        <v>240</v>
      </c>
      <c r="I5769" s="4">
        <v>3</v>
      </c>
      <c r="J5769" s="2" t="s">
        <v>70</v>
      </c>
      <c r="K5769" s="1">
        <f>Tabelle111[[#This Row],[Menge kg Nges]]/1000</f>
        <v>0.58499999999999996</v>
      </c>
      <c r="L5769" s="1">
        <f>Tabelle111[[#This Row],[Menge kg P2O5]]/1000</f>
        <v>0.24</v>
      </c>
      <c r="M5769" s="1">
        <f>Tabelle111[[#This Row],[Menge t Nges]]/Tabelle111[[#This Row],[Anzahl Lieferscheine]]</f>
        <v>0.19499999999999998</v>
      </c>
      <c r="N5769" s="1">
        <f>Tabelle111[[#This Row],[Menge t P2O5]]/Tabelle111[[#This Row],[Anzahl Lieferscheine]]</f>
        <v>0.08</v>
      </c>
    </row>
    <row r="5770" spans="1:14" x14ac:dyDescent="0.2">
      <c r="A5770" s="2" t="s">
        <v>39</v>
      </c>
      <c r="B5770" s="2" t="s">
        <v>42</v>
      </c>
      <c r="C5770" s="2" t="s">
        <v>6</v>
      </c>
      <c r="D5770" s="2" t="s">
        <v>7</v>
      </c>
      <c r="E5770" s="2" t="s">
        <v>14</v>
      </c>
      <c r="F5770" s="2" t="s">
        <v>61</v>
      </c>
      <c r="G5770" s="1">
        <v>2379.6</v>
      </c>
      <c r="H5770" s="1">
        <v>1080.3</v>
      </c>
      <c r="I5770" s="4">
        <v>6</v>
      </c>
      <c r="J5770" s="2" t="s">
        <v>70</v>
      </c>
      <c r="K5770" s="1">
        <f>Tabelle111[[#This Row],[Menge kg Nges]]/1000</f>
        <v>2.3795999999999999</v>
      </c>
      <c r="L5770" s="1">
        <f>Tabelle111[[#This Row],[Menge kg P2O5]]/1000</f>
        <v>1.0803</v>
      </c>
      <c r="M5770" s="1">
        <f>Tabelle111[[#This Row],[Menge t Nges]]/Tabelle111[[#This Row],[Anzahl Lieferscheine]]</f>
        <v>0.39660000000000001</v>
      </c>
      <c r="N5770" s="1">
        <f>Tabelle111[[#This Row],[Menge t P2O5]]/Tabelle111[[#This Row],[Anzahl Lieferscheine]]</f>
        <v>0.18005000000000002</v>
      </c>
    </row>
    <row r="5771" spans="1:14" x14ac:dyDescent="0.2">
      <c r="A5771" s="2" t="s">
        <v>39</v>
      </c>
      <c r="B5771" s="2" t="s">
        <v>42</v>
      </c>
      <c r="C5771" s="2" t="s">
        <v>6</v>
      </c>
      <c r="D5771" s="2" t="s">
        <v>15</v>
      </c>
      <c r="E5771" s="2" t="s">
        <v>18</v>
      </c>
      <c r="F5771" s="2" t="s">
        <v>61</v>
      </c>
      <c r="G5771" s="1">
        <v>504</v>
      </c>
      <c r="H5771" s="1">
        <v>408</v>
      </c>
      <c r="I5771" s="4">
        <v>3</v>
      </c>
      <c r="J5771" s="2" t="s">
        <v>70</v>
      </c>
      <c r="K5771" s="1">
        <f>Tabelle111[[#This Row],[Menge kg Nges]]/1000</f>
        <v>0.504</v>
      </c>
      <c r="L5771" s="1">
        <f>Tabelle111[[#This Row],[Menge kg P2O5]]/1000</f>
        <v>0.40799999999999997</v>
      </c>
      <c r="M5771" s="1">
        <f>Tabelle111[[#This Row],[Menge t Nges]]/Tabelle111[[#This Row],[Anzahl Lieferscheine]]</f>
        <v>0.16800000000000001</v>
      </c>
      <c r="N5771" s="1">
        <f>Tabelle111[[#This Row],[Menge t P2O5]]/Tabelle111[[#This Row],[Anzahl Lieferscheine]]</f>
        <v>0.13599999999999998</v>
      </c>
    </row>
    <row r="5772" spans="1:14" x14ac:dyDescent="0.2">
      <c r="A5772" s="2" t="s">
        <v>40</v>
      </c>
      <c r="B5772" s="2" t="s">
        <v>32</v>
      </c>
      <c r="C5772" s="2" t="s">
        <v>6</v>
      </c>
      <c r="D5772" s="2" t="s">
        <v>15</v>
      </c>
      <c r="E5772" s="2" t="s">
        <v>18</v>
      </c>
      <c r="F5772" s="2" t="s">
        <v>61</v>
      </c>
      <c r="G5772" s="1">
        <v>1524.9</v>
      </c>
      <c r="H5772" s="1">
        <v>1152.5999999999999</v>
      </c>
      <c r="I5772" s="4">
        <v>3</v>
      </c>
      <c r="J5772" s="2" t="s">
        <v>70</v>
      </c>
      <c r="K5772" s="1">
        <f>Tabelle111[[#This Row],[Menge kg Nges]]/1000</f>
        <v>1.5249000000000001</v>
      </c>
      <c r="L5772" s="1">
        <f>Tabelle111[[#This Row],[Menge kg P2O5]]/1000</f>
        <v>1.1525999999999998</v>
      </c>
      <c r="M5772" s="1">
        <f>Tabelle111[[#This Row],[Menge t Nges]]/Tabelle111[[#This Row],[Anzahl Lieferscheine]]</f>
        <v>0.50830000000000009</v>
      </c>
      <c r="N5772" s="1">
        <f>Tabelle111[[#This Row],[Menge t P2O5]]/Tabelle111[[#This Row],[Anzahl Lieferscheine]]</f>
        <v>0.38419999999999993</v>
      </c>
    </row>
    <row r="5773" spans="1:14" x14ac:dyDescent="0.2">
      <c r="A5773" s="2" t="s">
        <v>40</v>
      </c>
      <c r="B5773" s="2" t="s">
        <v>32</v>
      </c>
      <c r="C5773" s="2" t="s">
        <v>63</v>
      </c>
      <c r="D5773" s="2" t="s">
        <v>63</v>
      </c>
      <c r="E5773" s="2" t="s">
        <v>63</v>
      </c>
      <c r="F5773" s="2" t="s">
        <v>61</v>
      </c>
      <c r="G5773" s="1">
        <v>1560</v>
      </c>
      <c r="H5773" s="1">
        <v>1202.5</v>
      </c>
      <c r="I5773" s="4">
        <v>2</v>
      </c>
      <c r="J5773" s="2" t="s">
        <v>70</v>
      </c>
      <c r="K5773" s="1">
        <f>Tabelle111[[#This Row],[Menge kg Nges]]/1000</f>
        <v>1.56</v>
      </c>
      <c r="L5773" s="1">
        <f>Tabelle111[[#This Row],[Menge kg P2O5]]/1000</f>
        <v>1.2024999999999999</v>
      </c>
      <c r="M5773" s="1">
        <f>Tabelle111[[#This Row],[Menge t Nges]]/Tabelle111[[#This Row],[Anzahl Lieferscheine]]</f>
        <v>0.78</v>
      </c>
      <c r="N5773" s="1">
        <f>Tabelle111[[#This Row],[Menge t P2O5]]/Tabelle111[[#This Row],[Anzahl Lieferscheine]]</f>
        <v>0.60124999999999995</v>
      </c>
    </row>
    <row r="5774" spans="1:14" x14ac:dyDescent="0.2">
      <c r="A5774" s="2" t="s">
        <v>40</v>
      </c>
      <c r="B5774" s="2" t="s">
        <v>43</v>
      </c>
      <c r="C5774" s="2" t="s">
        <v>6</v>
      </c>
      <c r="D5774" s="2" t="s">
        <v>7</v>
      </c>
      <c r="E5774" s="2" t="s">
        <v>13</v>
      </c>
      <c r="F5774" s="2" t="s">
        <v>61</v>
      </c>
      <c r="G5774" s="1">
        <v>198</v>
      </c>
      <c r="H5774" s="1">
        <v>90</v>
      </c>
      <c r="I5774" s="4">
        <v>1</v>
      </c>
      <c r="J5774" s="2" t="s">
        <v>70</v>
      </c>
      <c r="K5774" s="1">
        <f>Tabelle111[[#This Row],[Menge kg Nges]]/1000</f>
        <v>0.19800000000000001</v>
      </c>
      <c r="L5774" s="1">
        <f>Tabelle111[[#This Row],[Menge kg P2O5]]/1000</f>
        <v>0.09</v>
      </c>
      <c r="M5774" s="1">
        <f>Tabelle111[[#This Row],[Menge t Nges]]/Tabelle111[[#This Row],[Anzahl Lieferscheine]]</f>
        <v>0.19800000000000001</v>
      </c>
      <c r="N5774" s="1">
        <f>Tabelle111[[#This Row],[Menge t P2O5]]/Tabelle111[[#This Row],[Anzahl Lieferscheine]]</f>
        <v>0.09</v>
      </c>
    </row>
    <row r="5775" spans="1:14" x14ac:dyDescent="0.2">
      <c r="A5775" s="2" t="s">
        <v>40</v>
      </c>
      <c r="B5775" s="2" t="s">
        <v>36</v>
      </c>
      <c r="C5775" s="2" t="s">
        <v>6</v>
      </c>
      <c r="D5775" s="2" t="s">
        <v>7</v>
      </c>
      <c r="E5775" s="2" t="s">
        <v>9</v>
      </c>
      <c r="F5775" s="2" t="s">
        <v>61</v>
      </c>
      <c r="G5775" s="1">
        <v>27.5</v>
      </c>
      <c r="H5775" s="1">
        <v>11.25</v>
      </c>
      <c r="I5775" s="4">
        <v>1</v>
      </c>
      <c r="J5775" s="2" t="s">
        <v>70</v>
      </c>
      <c r="K5775" s="1">
        <f>Tabelle111[[#This Row],[Menge kg Nges]]/1000</f>
        <v>2.75E-2</v>
      </c>
      <c r="L5775" s="1">
        <f>Tabelle111[[#This Row],[Menge kg P2O5]]/1000</f>
        <v>1.125E-2</v>
      </c>
      <c r="M5775" s="1">
        <f>Tabelle111[[#This Row],[Menge t Nges]]/Tabelle111[[#This Row],[Anzahl Lieferscheine]]</f>
        <v>2.75E-2</v>
      </c>
      <c r="N5775" s="1">
        <f>Tabelle111[[#This Row],[Menge t P2O5]]/Tabelle111[[#This Row],[Anzahl Lieferscheine]]</f>
        <v>1.125E-2</v>
      </c>
    </row>
    <row r="5776" spans="1:14" x14ac:dyDescent="0.2">
      <c r="A5776" s="2" t="s">
        <v>40</v>
      </c>
      <c r="B5776" s="2" t="s">
        <v>36</v>
      </c>
      <c r="C5776" s="2" t="s">
        <v>6</v>
      </c>
      <c r="D5776" s="2" t="s">
        <v>7</v>
      </c>
      <c r="E5776" s="2" t="s">
        <v>12</v>
      </c>
      <c r="F5776" s="2" t="s">
        <v>61</v>
      </c>
      <c r="G5776" s="1">
        <v>287.49</v>
      </c>
      <c r="H5776" s="1">
        <v>117</v>
      </c>
      <c r="I5776" s="4">
        <v>3</v>
      </c>
      <c r="J5776" s="2" t="s">
        <v>70</v>
      </c>
      <c r="K5776" s="1">
        <f>Tabelle111[[#This Row],[Menge kg Nges]]/1000</f>
        <v>0.28749000000000002</v>
      </c>
      <c r="L5776" s="1">
        <f>Tabelle111[[#This Row],[Menge kg P2O5]]/1000</f>
        <v>0.11700000000000001</v>
      </c>
      <c r="M5776" s="1">
        <f>Tabelle111[[#This Row],[Menge t Nges]]/Tabelle111[[#This Row],[Anzahl Lieferscheine]]</f>
        <v>9.5830000000000012E-2</v>
      </c>
      <c r="N5776" s="1">
        <f>Tabelle111[[#This Row],[Menge t P2O5]]/Tabelle111[[#This Row],[Anzahl Lieferscheine]]</f>
        <v>3.9E-2</v>
      </c>
    </row>
    <row r="5777" spans="1:14" x14ac:dyDescent="0.2">
      <c r="A5777" s="2" t="s">
        <v>40</v>
      </c>
      <c r="B5777" s="2" t="s">
        <v>36</v>
      </c>
      <c r="C5777" s="2" t="s">
        <v>6</v>
      </c>
      <c r="D5777" s="2" t="s">
        <v>7</v>
      </c>
      <c r="E5777" s="2" t="s">
        <v>13</v>
      </c>
      <c r="F5777" s="2" t="s">
        <v>61</v>
      </c>
      <c r="G5777" s="1">
        <v>5746.3</v>
      </c>
      <c r="H5777" s="1">
        <v>2975.6</v>
      </c>
      <c r="I5777" s="4">
        <v>47</v>
      </c>
      <c r="J5777" s="2" t="s">
        <v>70</v>
      </c>
      <c r="K5777" s="1">
        <f>Tabelle111[[#This Row],[Menge kg Nges]]/1000</f>
        <v>5.7462999999999997</v>
      </c>
      <c r="L5777" s="1">
        <f>Tabelle111[[#This Row],[Menge kg P2O5]]/1000</f>
        <v>2.9756</v>
      </c>
      <c r="M5777" s="1">
        <f>Tabelle111[[#This Row],[Menge t Nges]]/Tabelle111[[#This Row],[Anzahl Lieferscheine]]</f>
        <v>0.12226170212765956</v>
      </c>
      <c r="N5777" s="1">
        <f>Tabelle111[[#This Row],[Menge t P2O5]]/Tabelle111[[#This Row],[Anzahl Lieferscheine]]</f>
        <v>6.331063829787234E-2</v>
      </c>
    </row>
    <row r="5778" spans="1:14" x14ac:dyDescent="0.2">
      <c r="A5778" s="2" t="s">
        <v>40</v>
      </c>
      <c r="B5778" s="2" t="s">
        <v>36</v>
      </c>
      <c r="C5778" s="2" t="s">
        <v>6</v>
      </c>
      <c r="D5778" s="2" t="s">
        <v>7</v>
      </c>
      <c r="E5778" s="2" t="s">
        <v>14</v>
      </c>
      <c r="F5778" s="2" t="s">
        <v>61</v>
      </c>
      <c r="G5778" s="1">
        <v>135</v>
      </c>
      <c r="H5778" s="1">
        <v>57.6</v>
      </c>
      <c r="I5778" s="4">
        <v>1</v>
      </c>
      <c r="J5778" s="2" t="s">
        <v>70</v>
      </c>
      <c r="K5778" s="1">
        <f>Tabelle111[[#This Row],[Menge kg Nges]]/1000</f>
        <v>0.13500000000000001</v>
      </c>
      <c r="L5778" s="1">
        <f>Tabelle111[[#This Row],[Menge kg P2O5]]/1000</f>
        <v>5.7599999999999998E-2</v>
      </c>
      <c r="M5778" s="1">
        <f>Tabelle111[[#This Row],[Menge t Nges]]/Tabelle111[[#This Row],[Anzahl Lieferscheine]]</f>
        <v>0.13500000000000001</v>
      </c>
      <c r="N5778" s="1">
        <f>Tabelle111[[#This Row],[Menge t P2O5]]/Tabelle111[[#This Row],[Anzahl Lieferscheine]]</f>
        <v>5.7599999999999998E-2</v>
      </c>
    </row>
    <row r="5779" spans="1:14" x14ac:dyDescent="0.2">
      <c r="A5779" s="2" t="s">
        <v>40</v>
      </c>
      <c r="B5779" s="2" t="s">
        <v>27</v>
      </c>
      <c r="C5779" s="2" t="s">
        <v>6</v>
      </c>
      <c r="D5779" s="2" t="s">
        <v>15</v>
      </c>
      <c r="E5779" s="2" t="s">
        <v>9</v>
      </c>
      <c r="F5779" s="2" t="s">
        <v>61</v>
      </c>
      <c r="G5779" s="1">
        <v>103.04</v>
      </c>
      <c r="H5779" s="1">
        <v>46.2</v>
      </c>
      <c r="I5779" s="4">
        <v>1</v>
      </c>
      <c r="J5779" s="2" t="s">
        <v>70</v>
      </c>
      <c r="K5779" s="1">
        <f>Tabelle111[[#This Row],[Menge kg Nges]]/1000</f>
        <v>0.10304000000000001</v>
      </c>
      <c r="L5779" s="1">
        <f>Tabelle111[[#This Row],[Menge kg P2O5]]/1000</f>
        <v>4.6200000000000005E-2</v>
      </c>
      <c r="M5779" s="1">
        <f>Tabelle111[[#This Row],[Menge t Nges]]/Tabelle111[[#This Row],[Anzahl Lieferscheine]]</f>
        <v>0.10304000000000001</v>
      </c>
      <c r="N5779" s="1">
        <f>Tabelle111[[#This Row],[Menge t P2O5]]/Tabelle111[[#This Row],[Anzahl Lieferscheine]]</f>
        <v>4.6200000000000005E-2</v>
      </c>
    </row>
    <row r="5780" spans="1:14" x14ac:dyDescent="0.2">
      <c r="A5780" s="2" t="s">
        <v>40</v>
      </c>
      <c r="B5780" s="2" t="s">
        <v>44</v>
      </c>
      <c r="C5780" s="2" t="s">
        <v>6</v>
      </c>
      <c r="D5780" s="2" t="s">
        <v>7</v>
      </c>
      <c r="E5780" s="2" t="s">
        <v>12</v>
      </c>
      <c r="F5780" s="2" t="s">
        <v>61</v>
      </c>
      <c r="G5780" s="1">
        <v>338.4</v>
      </c>
      <c r="H5780" s="1">
        <v>151.19999999999999</v>
      </c>
      <c r="I5780" s="4">
        <v>1</v>
      </c>
      <c r="J5780" s="2" t="s">
        <v>70</v>
      </c>
      <c r="K5780" s="1">
        <f>Tabelle111[[#This Row],[Menge kg Nges]]/1000</f>
        <v>0.33839999999999998</v>
      </c>
      <c r="L5780" s="1">
        <f>Tabelle111[[#This Row],[Menge kg P2O5]]/1000</f>
        <v>0.1512</v>
      </c>
      <c r="M5780" s="1">
        <f>Tabelle111[[#This Row],[Menge t Nges]]/Tabelle111[[#This Row],[Anzahl Lieferscheine]]</f>
        <v>0.33839999999999998</v>
      </c>
      <c r="N5780" s="1">
        <f>Tabelle111[[#This Row],[Menge t P2O5]]/Tabelle111[[#This Row],[Anzahl Lieferscheine]]</f>
        <v>0.1512</v>
      </c>
    </row>
    <row r="5781" spans="1:14" x14ac:dyDescent="0.2">
      <c r="A5781" s="2" t="s">
        <v>40</v>
      </c>
      <c r="B5781" s="2" t="s">
        <v>47</v>
      </c>
      <c r="C5781" s="2" t="s">
        <v>6</v>
      </c>
      <c r="D5781" s="2" t="s">
        <v>7</v>
      </c>
      <c r="E5781" s="2" t="s">
        <v>9</v>
      </c>
      <c r="F5781" s="2" t="s">
        <v>61</v>
      </c>
      <c r="G5781" s="1">
        <v>239.25</v>
      </c>
      <c r="H5781" s="1">
        <v>99</v>
      </c>
      <c r="I5781" s="4">
        <v>1</v>
      </c>
      <c r="J5781" s="2" t="s">
        <v>70</v>
      </c>
      <c r="K5781" s="1">
        <f>Tabelle111[[#This Row],[Menge kg Nges]]/1000</f>
        <v>0.23924999999999999</v>
      </c>
      <c r="L5781" s="1">
        <f>Tabelle111[[#This Row],[Menge kg P2O5]]/1000</f>
        <v>9.9000000000000005E-2</v>
      </c>
      <c r="M5781" s="1">
        <f>Tabelle111[[#This Row],[Menge t Nges]]/Tabelle111[[#This Row],[Anzahl Lieferscheine]]</f>
        <v>0.23924999999999999</v>
      </c>
      <c r="N5781" s="1">
        <f>Tabelle111[[#This Row],[Menge t P2O5]]/Tabelle111[[#This Row],[Anzahl Lieferscheine]]</f>
        <v>9.9000000000000005E-2</v>
      </c>
    </row>
    <row r="5782" spans="1:14" x14ac:dyDescent="0.2">
      <c r="A5782" s="2" t="s">
        <v>40</v>
      </c>
      <c r="B5782" s="2" t="s">
        <v>47</v>
      </c>
      <c r="C5782" s="2" t="s">
        <v>6</v>
      </c>
      <c r="D5782" s="2" t="s">
        <v>7</v>
      </c>
      <c r="E5782" s="2" t="s">
        <v>12</v>
      </c>
      <c r="F5782" s="2" t="s">
        <v>61</v>
      </c>
      <c r="G5782" s="1">
        <v>536.25</v>
      </c>
      <c r="H5782" s="1">
        <v>165</v>
      </c>
      <c r="I5782" s="4">
        <v>1</v>
      </c>
      <c r="J5782" s="2" t="s">
        <v>70</v>
      </c>
      <c r="K5782" s="1">
        <f>Tabelle111[[#This Row],[Menge kg Nges]]/1000</f>
        <v>0.53625</v>
      </c>
      <c r="L5782" s="1">
        <f>Tabelle111[[#This Row],[Menge kg P2O5]]/1000</f>
        <v>0.16500000000000001</v>
      </c>
      <c r="M5782" s="1">
        <f>Tabelle111[[#This Row],[Menge t Nges]]/Tabelle111[[#This Row],[Anzahl Lieferscheine]]</f>
        <v>0.53625</v>
      </c>
      <c r="N5782" s="1">
        <f>Tabelle111[[#This Row],[Menge t P2O5]]/Tabelle111[[#This Row],[Anzahl Lieferscheine]]</f>
        <v>0.16500000000000001</v>
      </c>
    </row>
    <row r="5783" spans="1:14" x14ac:dyDescent="0.2">
      <c r="A5783" s="2" t="s">
        <v>40</v>
      </c>
      <c r="B5783" s="2" t="s">
        <v>47</v>
      </c>
      <c r="C5783" s="2" t="s">
        <v>6</v>
      </c>
      <c r="D5783" s="2" t="s">
        <v>15</v>
      </c>
      <c r="E5783" s="2" t="s">
        <v>9</v>
      </c>
      <c r="F5783" s="2" t="s">
        <v>61</v>
      </c>
      <c r="G5783" s="1">
        <v>101.4</v>
      </c>
      <c r="H5783" s="1">
        <v>67.5</v>
      </c>
      <c r="I5783" s="4">
        <v>1</v>
      </c>
      <c r="J5783" s="2" t="s">
        <v>70</v>
      </c>
      <c r="K5783" s="1">
        <f>Tabelle111[[#This Row],[Menge kg Nges]]/1000</f>
        <v>0.1014</v>
      </c>
      <c r="L5783" s="1">
        <f>Tabelle111[[#This Row],[Menge kg P2O5]]/1000</f>
        <v>6.7500000000000004E-2</v>
      </c>
      <c r="M5783" s="1">
        <f>Tabelle111[[#This Row],[Menge t Nges]]/Tabelle111[[#This Row],[Anzahl Lieferscheine]]</f>
        <v>0.1014</v>
      </c>
      <c r="N5783" s="1">
        <f>Tabelle111[[#This Row],[Menge t P2O5]]/Tabelle111[[#This Row],[Anzahl Lieferscheine]]</f>
        <v>6.7500000000000004E-2</v>
      </c>
    </row>
    <row r="5784" spans="1:14" x14ac:dyDescent="0.2">
      <c r="A5784" s="2" t="s">
        <v>40</v>
      </c>
      <c r="B5784" s="2" t="s">
        <v>34</v>
      </c>
      <c r="C5784" s="2" t="s">
        <v>6</v>
      </c>
      <c r="D5784" s="2" t="s">
        <v>15</v>
      </c>
      <c r="E5784" s="2" t="s">
        <v>18</v>
      </c>
      <c r="F5784" s="2" t="s">
        <v>61</v>
      </c>
      <c r="G5784" s="1">
        <v>100.8</v>
      </c>
      <c r="H5784" s="1">
        <v>81.599999999999994</v>
      </c>
      <c r="I5784" s="4">
        <v>1</v>
      </c>
      <c r="J5784" s="2" t="s">
        <v>70</v>
      </c>
      <c r="K5784" s="1">
        <f>Tabelle111[[#This Row],[Menge kg Nges]]/1000</f>
        <v>0.1008</v>
      </c>
      <c r="L5784" s="1">
        <f>Tabelle111[[#This Row],[Menge kg P2O5]]/1000</f>
        <v>8.1599999999999992E-2</v>
      </c>
      <c r="M5784" s="1">
        <f>Tabelle111[[#This Row],[Menge t Nges]]/Tabelle111[[#This Row],[Anzahl Lieferscheine]]</f>
        <v>0.1008</v>
      </c>
      <c r="N5784" s="1">
        <f>Tabelle111[[#This Row],[Menge t P2O5]]/Tabelle111[[#This Row],[Anzahl Lieferscheine]]</f>
        <v>8.1599999999999992E-2</v>
      </c>
    </row>
    <row r="5785" spans="1:14" x14ac:dyDescent="0.2">
      <c r="A5785" s="2" t="s">
        <v>40</v>
      </c>
      <c r="B5785" s="2" t="s">
        <v>37</v>
      </c>
      <c r="C5785" s="2" t="s">
        <v>6</v>
      </c>
      <c r="D5785" s="2" t="s">
        <v>7</v>
      </c>
      <c r="E5785" s="2" t="s">
        <v>8</v>
      </c>
      <c r="F5785" s="2" t="s">
        <v>61</v>
      </c>
      <c r="G5785" s="1">
        <v>701.40000000000009</v>
      </c>
      <c r="H5785" s="1">
        <v>315</v>
      </c>
      <c r="I5785" s="4">
        <v>3</v>
      </c>
      <c r="J5785" s="2" t="s">
        <v>70</v>
      </c>
      <c r="K5785" s="1">
        <f>Tabelle111[[#This Row],[Menge kg Nges]]/1000</f>
        <v>0.70140000000000013</v>
      </c>
      <c r="L5785" s="1">
        <f>Tabelle111[[#This Row],[Menge kg P2O5]]/1000</f>
        <v>0.315</v>
      </c>
      <c r="M5785" s="1">
        <f>Tabelle111[[#This Row],[Menge t Nges]]/Tabelle111[[#This Row],[Anzahl Lieferscheine]]</f>
        <v>0.23380000000000004</v>
      </c>
      <c r="N5785" s="1">
        <f>Tabelle111[[#This Row],[Menge t P2O5]]/Tabelle111[[#This Row],[Anzahl Lieferscheine]]</f>
        <v>0.105</v>
      </c>
    </row>
    <row r="5786" spans="1:14" x14ac:dyDescent="0.2">
      <c r="A5786" s="2" t="s">
        <v>40</v>
      </c>
      <c r="B5786" s="2" t="s">
        <v>37</v>
      </c>
      <c r="C5786" s="2" t="s">
        <v>6</v>
      </c>
      <c r="D5786" s="2" t="s">
        <v>7</v>
      </c>
      <c r="E5786" s="2" t="s">
        <v>9</v>
      </c>
      <c r="F5786" s="2" t="s">
        <v>61</v>
      </c>
      <c r="G5786" s="1">
        <v>5894.8</v>
      </c>
      <c r="H5786" s="1">
        <v>2532.3999999999996</v>
      </c>
      <c r="I5786" s="4">
        <v>16</v>
      </c>
      <c r="J5786" s="2" t="s">
        <v>70</v>
      </c>
      <c r="K5786" s="1">
        <f>Tabelle111[[#This Row],[Menge kg Nges]]/1000</f>
        <v>5.8948</v>
      </c>
      <c r="L5786" s="1">
        <f>Tabelle111[[#This Row],[Menge kg P2O5]]/1000</f>
        <v>2.5323999999999995</v>
      </c>
      <c r="M5786" s="1">
        <f>Tabelle111[[#This Row],[Menge t Nges]]/Tabelle111[[#This Row],[Anzahl Lieferscheine]]</f>
        <v>0.368425</v>
      </c>
      <c r="N5786" s="1">
        <f>Tabelle111[[#This Row],[Menge t P2O5]]/Tabelle111[[#This Row],[Anzahl Lieferscheine]]</f>
        <v>0.15827499999999997</v>
      </c>
    </row>
    <row r="5787" spans="1:14" x14ac:dyDescent="0.2">
      <c r="A5787" s="2" t="s">
        <v>40</v>
      </c>
      <c r="B5787" s="2" t="s">
        <v>37</v>
      </c>
      <c r="C5787" s="2" t="s">
        <v>6</v>
      </c>
      <c r="D5787" s="2" t="s">
        <v>7</v>
      </c>
      <c r="E5787" s="2" t="s">
        <v>11</v>
      </c>
      <c r="F5787" s="2" t="s">
        <v>61</v>
      </c>
      <c r="G5787" s="1">
        <v>1004</v>
      </c>
      <c r="H5787" s="1">
        <v>620</v>
      </c>
      <c r="I5787" s="4">
        <v>4</v>
      </c>
      <c r="J5787" s="2" t="s">
        <v>70</v>
      </c>
      <c r="K5787" s="1">
        <f>Tabelle111[[#This Row],[Menge kg Nges]]/1000</f>
        <v>1.004</v>
      </c>
      <c r="L5787" s="1">
        <f>Tabelle111[[#This Row],[Menge kg P2O5]]/1000</f>
        <v>0.62</v>
      </c>
      <c r="M5787" s="1">
        <f>Tabelle111[[#This Row],[Menge t Nges]]/Tabelle111[[#This Row],[Anzahl Lieferscheine]]</f>
        <v>0.251</v>
      </c>
      <c r="N5787" s="1">
        <f>Tabelle111[[#This Row],[Menge t P2O5]]/Tabelle111[[#This Row],[Anzahl Lieferscheine]]</f>
        <v>0.155</v>
      </c>
    </row>
    <row r="5788" spans="1:14" x14ac:dyDescent="0.2">
      <c r="A5788" s="2" t="s">
        <v>40</v>
      </c>
      <c r="B5788" s="2" t="s">
        <v>37</v>
      </c>
      <c r="C5788" s="2" t="s">
        <v>6</v>
      </c>
      <c r="D5788" s="2" t="s">
        <v>7</v>
      </c>
      <c r="E5788" s="2" t="s">
        <v>12</v>
      </c>
      <c r="F5788" s="2" t="s">
        <v>61</v>
      </c>
      <c r="G5788" s="1">
        <v>24360.54</v>
      </c>
      <c r="H5788" s="1">
        <v>10432.86</v>
      </c>
      <c r="I5788" s="4">
        <v>94</v>
      </c>
      <c r="J5788" s="2" t="s">
        <v>70</v>
      </c>
      <c r="K5788" s="1">
        <f>Tabelle111[[#This Row],[Menge kg Nges]]/1000</f>
        <v>24.36054</v>
      </c>
      <c r="L5788" s="1">
        <f>Tabelle111[[#This Row],[Menge kg P2O5]]/1000</f>
        <v>10.43286</v>
      </c>
      <c r="M5788" s="1">
        <f>Tabelle111[[#This Row],[Menge t Nges]]/Tabelle111[[#This Row],[Anzahl Lieferscheine]]</f>
        <v>0.25915468085106386</v>
      </c>
      <c r="N5788" s="1">
        <f>Tabelle111[[#This Row],[Menge t P2O5]]/Tabelle111[[#This Row],[Anzahl Lieferscheine]]</f>
        <v>0.11098787234042554</v>
      </c>
    </row>
    <row r="5789" spans="1:14" x14ac:dyDescent="0.2">
      <c r="A5789" s="2" t="s">
        <v>40</v>
      </c>
      <c r="B5789" s="2" t="s">
        <v>37</v>
      </c>
      <c r="C5789" s="2" t="s">
        <v>6</v>
      </c>
      <c r="D5789" s="2" t="s">
        <v>7</v>
      </c>
      <c r="E5789" s="2" t="s">
        <v>13</v>
      </c>
      <c r="F5789" s="2" t="s">
        <v>61</v>
      </c>
      <c r="G5789" s="1">
        <v>12073.66</v>
      </c>
      <c r="H5789" s="1">
        <v>6621.3799999999992</v>
      </c>
      <c r="I5789" s="4">
        <v>55</v>
      </c>
      <c r="J5789" s="2" t="s">
        <v>70</v>
      </c>
      <c r="K5789" s="1">
        <f>Tabelle111[[#This Row],[Menge kg Nges]]/1000</f>
        <v>12.07366</v>
      </c>
      <c r="L5789" s="1">
        <f>Tabelle111[[#This Row],[Menge kg P2O5]]/1000</f>
        <v>6.6213799999999994</v>
      </c>
      <c r="M5789" s="1">
        <f>Tabelle111[[#This Row],[Menge t Nges]]/Tabelle111[[#This Row],[Anzahl Lieferscheine]]</f>
        <v>0.21952109090909092</v>
      </c>
      <c r="N5789" s="1">
        <f>Tabelle111[[#This Row],[Menge t P2O5]]/Tabelle111[[#This Row],[Anzahl Lieferscheine]]</f>
        <v>0.12038872727272726</v>
      </c>
    </row>
    <row r="5790" spans="1:14" x14ac:dyDescent="0.2">
      <c r="A5790" s="2" t="s">
        <v>40</v>
      </c>
      <c r="B5790" s="2" t="s">
        <v>37</v>
      </c>
      <c r="C5790" s="2" t="s">
        <v>6</v>
      </c>
      <c r="D5790" s="2" t="s">
        <v>7</v>
      </c>
      <c r="E5790" s="2" t="s">
        <v>14</v>
      </c>
      <c r="F5790" s="2" t="s">
        <v>61</v>
      </c>
      <c r="G5790" s="1">
        <v>11080.11</v>
      </c>
      <c r="H5790" s="1">
        <v>5008.67</v>
      </c>
      <c r="I5790" s="4">
        <v>45</v>
      </c>
      <c r="J5790" s="2" t="s">
        <v>70</v>
      </c>
      <c r="K5790" s="1">
        <f>Tabelle111[[#This Row],[Menge kg Nges]]/1000</f>
        <v>11.080110000000001</v>
      </c>
      <c r="L5790" s="1">
        <f>Tabelle111[[#This Row],[Menge kg P2O5]]/1000</f>
        <v>5.0086700000000004</v>
      </c>
      <c r="M5790" s="1">
        <f>Tabelle111[[#This Row],[Menge t Nges]]/Tabelle111[[#This Row],[Anzahl Lieferscheine]]</f>
        <v>0.2462246666666667</v>
      </c>
      <c r="N5790" s="1">
        <f>Tabelle111[[#This Row],[Menge t P2O5]]/Tabelle111[[#This Row],[Anzahl Lieferscheine]]</f>
        <v>0.11130377777777779</v>
      </c>
    </row>
    <row r="5791" spans="1:14" x14ac:dyDescent="0.2">
      <c r="A5791" s="2" t="s">
        <v>40</v>
      </c>
      <c r="B5791" s="2" t="s">
        <v>37</v>
      </c>
      <c r="C5791" s="2" t="s">
        <v>6</v>
      </c>
      <c r="D5791" s="2" t="s">
        <v>15</v>
      </c>
      <c r="E5791" s="2" t="s">
        <v>8</v>
      </c>
      <c r="F5791" s="2" t="s">
        <v>61</v>
      </c>
      <c r="G5791" s="1">
        <v>48</v>
      </c>
      <c r="H5791" s="1">
        <v>28</v>
      </c>
      <c r="I5791" s="4">
        <v>2</v>
      </c>
      <c r="J5791" s="2" t="s">
        <v>70</v>
      </c>
      <c r="K5791" s="1">
        <f>Tabelle111[[#This Row],[Menge kg Nges]]/1000</f>
        <v>4.8000000000000001E-2</v>
      </c>
      <c r="L5791" s="1">
        <f>Tabelle111[[#This Row],[Menge kg P2O5]]/1000</f>
        <v>2.8000000000000001E-2</v>
      </c>
      <c r="M5791" s="1">
        <f>Tabelle111[[#This Row],[Menge t Nges]]/Tabelle111[[#This Row],[Anzahl Lieferscheine]]</f>
        <v>2.4E-2</v>
      </c>
      <c r="N5791" s="1">
        <f>Tabelle111[[#This Row],[Menge t P2O5]]/Tabelle111[[#This Row],[Anzahl Lieferscheine]]</f>
        <v>1.4E-2</v>
      </c>
    </row>
    <row r="5792" spans="1:14" x14ac:dyDescent="0.2">
      <c r="A5792" s="2" t="s">
        <v>40</v>
      </c>
      <c r="B5792" s="2" t="s">
        <v>37</v>
      </c>
      <c r="C5792" s="2" t="s">
        <v>6</v>
      </c>
      <c r="D5792" s="2" t="s">
        <v>15</v>
      </c>
      <c r="E5792" s="2" t="s">
        <v>18</v>
      </c>
      <c r="F5792" s="2" t="s">
        <v>61</v>
      </c>
      <c r="G5792" s="1">
        <v>28</v>
      </c>
      <c r="H5792" s="1">
        <v>14</v>
      </c>
      <c r="I5792" s="4">
        <v>1</v>
      </c>
      <c r="J5792" s="2" t="s">
        <v>70</v>
      </c>
      <c r="K5792" s="1">
        <f>Tabelle111[[#This Row],[Menge kg Nges]]/1000</f>
        <v>2.8000000000000001E-2</v>
      </c>
      <c r="L5792" s="1">
        <f>Tabelle111[[#This Row],[Menge kg P2O5]]/1000</f>
        <v>1.4E-2</v>
      </c>
      <c r="M5792" s="1">
        <f>Tabelle111[[#This Row],[Menge t Nges]]/Tabelle111[[#This Row],[Anzahl Lieferscheine]]</f>
        <v>2.8000000000000001E-2</v>
      </c>
      <c r="N5792" s="1">
        <f>Tabelle111[[#This Row],[Menge t P2O5]]/Tabelle111[[#This Row],[Anzahl Lieferscheine]]</f>
        <v>1.4E-2</v>
      </c>
    </row>
    <row r="5793" spans="1:14" x14ac:dyDescent="0.2">
      <c r="A5793" s="2" t="s">
        <v>40</v>
      </c>
      <c r="B5793" s="2" t="s">
        <v>37</v>
      </c>
      <c r="C5793" s="2" t="s">
        <v>6</v>
      </c>
      <c r="D5793" s="2" t="s">
        <v>15</v>
      </c>
      <c r="E5793" s="2" t="s">
        <v>20</v>
      </c>
      <c r="F5793" s="2" t="s">
        <v>61</v>
      </c>
      <c r="G5793" s="1">
        <v>742.56000000000006</v>
      </c>
      <c r="H5793" s="1">
        <v>546</v>
      </c>
      <c r="I5793" s="4">
        <v>3</v>
      </c>
      <c r="J5793" s="2" t="s">
        <v>70</v>
      </c>
      <c r="K5793" s="1">
        <f>Tabelle111[[#This Row],[Menge kg Nges]]/1000</f>
        <v>0.74256000000000011</v>
      </c>
      <c r="L5793" s="1">
        <f>Tabelle111[[#This Row],[Menge kg P2O5]]/1000</f>
        <v>0.54600000000000004</v>
      </c>
      <c r="M5793" s="1">
        <f>Tabelle111[[#This Row],[Menge t Nges]]/Tabelle111[[#This Row],[Anzahl Lieferscheine]]</f>
        <v>0.24752000000000005</v>
      </c>
      <c r="N5793" s="1">
        <f>Tabelle111[[#This Row],[Menge t P2O5]]/Tabelle111[[#This Row],[Anzahl Lieferscheine]]</f>
        <v>0.18200000000000002</v>
      </c>
    </row>
    <row r="5794" spans="1:14" x14ac:dyDescent="0.2">
      <c r="A5794" s="2" t="s">
        <v>40</v>
      </c>
      <c r="B5794" s="2" t="s">
        <v>37</v>
      </c>
      <c r="C5794" s="2" t="s">
        <v>6</v>
      </c>
      <c r="D5794" s="2" t="s">
        <v>15</v>
      </c>
      <c r="E5794" s="2" t="s">
        <v>21</v>
      </c>
      <c r="F5794" s="2" t="s">
        <v>61</v>
      </c>
      <c r="G5794" s="1">
        <v>104</v>
      </c>
      <c r="H5794" s="1">
        <v>44</v>
      </c>
      <c r="I5794" s="4">
        <v>1</v>
      </c>
      <c r="J5794" s="2" t="s">
        <v>70</v>
      </c>
      <c r="K5794" s="1">
        <f>Tabelle111[[#This Row],[Menge kg Nges]]/1000</f>
        <v>0.104</v>
      </c>
      <c r="L5794" s="1">
        <f>Tabelle111[[#This Row],[Menge kg P2O5]]/1000</f>
        <v>4.3999999999999997E-2</v>
      </c>
      <c r="M5794" s="1">
        <f>Tabelle111[[#This Row],[Menge t Nges]]/Tabelle111[[#This Row],[Anzahl Lieferscheine]]</f>
        <v>0.104</v>
      </c>
      <c r="N5794" s="1">
        <f>Tabelle111[[#This Row],[Menge t P2O5]]/Tabelle111[[#This Row],[Anzahl Lieferscheine]]</f>
        <v>4.3999999999999997E-2</v>
      </c>
    </row>
    <row r="5795" spans="1:14" x14ac:dyDescent="0.2">
      <c r="A5795" s="2" t="s">
        <v>40</v>
      </c>
      <c r="B5795" s="2" t="s">
        <v>37</v>
      </c>
      <c r="C5795" s="2" t="s">
        <v>6</v>
      </c>
      <c r="D5795" s="2" t="s">
        <v>15</v>
      </c>
      <c r="E5795" s="2" t="s">
        <v>24</v>
      </c>
      <c r="F5795" s="2" t="s">
        <v>61</v>
      </c>
      <c r="G5795" s="1">
        <v>1288</v>
      </c>
      <c r="H5795" s="1">
        <v>1058</v>
      </c>
      <c r="I5795" s="4">
        <v>1</v>
      </c>
      <c r="J5795" s="2" t="s">
        <v>70</v>
      </c>
      <c r="K5795" s="1">
        <f>Tabelle111[[#This Row],[Menge kg Nges]]/1000</f>
        <v>1.288</v>
      </c>
      <c r="L5795" s="1">
        <f>Tabelle111[[#This Row],[Menge kg P2O5]]/1000</f>
        <v>1.0580000000000001</v>
      </c>
      <c r="M5795" s="1">
        <f>Tabelle111[[#This Row],[Menge t Nges]]/Tabelle111[[#This Row],[Anzahl Lieferscheine]]</f>
        <v>1.288</v>
      </c>
      <c r="N5795" s="1">
        <f>Tabelle111[[#This Row],[Menge t P2O5]]/Tabelle111[[#This Row],[Anzahl Lieferscheine]]</f>
        <v>1.0580000000000001</v>
      </c>
    </row>
    <row r="5796" spans="1:14" x14ac:dyDescent="0.2">
      <c r="A5796" s="2" t="s">
        <v>40</v>
      </c>
      <c r="B5796" s="2" t="s">
        <v>37</v>
      </c>
      <c r="C5796" s="2" t="s">
        <v>25</v>
      </c>
      <c r="D5796" s="2" t="s">
        <v>25</v>
      </c>
      <c r="E5796" s="2" t="s">
        <v>26</v>
      </c>
      <c r="F5796" s="2" t="s">
        <v>61</v>
      </c>
      <c r="G5796" s="1">
        <v>2067.48</v>
      </c>
      <c r="H5796" s="1">
        <v>866.12</v>
      </c>
      <c r="I5796" s="4">
        <v>14</v>
      </c>
      <c r="J5796" s="2" t="s">
        <v>70</v>
      </c>
      <c r="K5796" s="1">
        <f>Tabelle111[[#This Row],[Menge kg Nges]]/1000</f>
        <v>2.0674800000000002</v>
      </c>
      <c r="L5796" s="1">
        <f>Tabelle111[[#This Row],[Menge kg P2O5]]/1000</f>
        <v>0.86612</v>
      </c>
      <c r="M5796" s="1">
        <f>Tabelle111[[#This Row],[Menge t Nges]]/Tabelle111[[#This Row],[Anzahl Lieferscheine]]</f>
        <v>0.14767714285714287</v>
      </c>
      <c r="N5796" s="1">
        <f>Tabelle111[[#This Row],[Menge t P2O5]]/Tabelle111[[#This Row],[Anzahl Lieferscheine]]</f>
        <v>6.1865714285714288E-2</v>
      </c>
    </row>
    <row r="5797" spans="1:14" x14ac:dyDescent="0.2">
      <c r="A5797" s="2" t="s">
        <v>40</v>
      </c>
      <c r="B5797" s="2" t="s">
        <v>37</v>
      </c>
      <c r="C5797" s="2" t="s">
        <v>63</v>
      </c>
      <c r="D5797" s="2" t="s">
        <v>63</v>
      </c>
      <c r="E5797" s="2" t="s">
        <v>63</v>
      </c>
      <c r="F5797" s="2" t="s">
        <v>61</v>
      </c>
      <c r="G5797" s="1">
        <v>153.4</v>
      </c>
      <c r="H5797" s="1">
        <v>139.49</v>
      </c>
      <c r="I5797" s="4">
        <v>1</v>
      </c>
      <c r="J5797" s="2" t="s">
        <v>70</v>
      </c>
      <c r="K5797" s="1">
        <f>Tabelle111[[#This Row],[Menge kg Nges]]/1000</f>
        <v>0.15340000000000001</v>
      </c>
      <c r="L5797" s="1">
        <f>Tabelle111[[#This Row],[Menge kg P2O5]]/1000</f>
        <v>0.13949</v>
      </c>
      <c r="M5797" s="1">
        <f>Tabelle111[[#This Row],[Menge t Nges]]/Tabelle111[[#This Row],[Anzahl Lieferscheine]]</f>
        <v>0.15340000000000001</v>
      </c>
      <c r="N5797" s="1">
        <f>Tabelle111[[#This Row],[Menge t P2O5]]/Tabelle111[[#This Row],[Anzahl Lieferscheine]]</f>
        <v>0.13949</v>
      </c>
    </row>
    <row r="5798" spans="1:14" x14ac:dyDescent="0.2">
      <c r="A5798" s="2" t="s">
        <v>40</v>
      </c>
      <c r="B5798" s="2" t="s">
        <v>38</v>
      </c>
      <c r="C5798" s="2" t="s">
        <v>6</v>
      </c>
      <c r="D5798" s="2" t="s">
        <v>7</v>
      </c>
      <c r="E5798" s="2" t="s">
        <v>9</v>
      </c>
      <c r="F5798" s="2" t="s">
        <v>61</v>
      </c>
      <c r="G5798" s="1">
        <v>2133.25</v>
      </c>
      <c r="H5798" s="1">
        <v>891.8</v>
      </c>
      <c r="I5798" s="4">
        <v>7</v>
      </c>
      <c r="J5798" s="2" t="s">
        <v>70</v>
      </c>
      <c r="K5798" s="1">
        <f>Tabelle111[[#This Row],[Menge kg Nges]]/1000</f>
        <v>2.1332499999999999</v>
      </c>
      <c r="L5798" s="1">
        <f>Tabelle111[[#This Row],[Menge kg P2O5]]/1000</f>
        <v>0.89179999999999993</v>
      </c>
      <c r="M5798" s="1">
        <f>Tabelle111[[#This Row],[Menge t Nges]]/Tabelle111[[#This Row],[Anzahl Lieferscheine]]</f>
        <v>0.30474999999999997</v>
      </c>
      <c r="N5798" s="1">
        <f>Tabelle111[[#This Row],[Menge t P2O5]]/Tabelle111[[#This Row],[Anzahl Lieferscheine]]</f>
        <v>0.12739999999999999</v>
      </c>
    </row>
    <row r="5799" spans="1:14" x14ac:dyDescent="0.2">
      <c r="A5799" s="2" t="s">
        <v>40</v>
      </c>
      <c r="B5799" s="2" t="s">
        <v>38</v>
      </c>
      <c r="C5799" s="2" t="s">
        <v>6</v>
      </c>
      <c r="D5799" s="2" t="s">
        <v>7</v>
      </c>
      <c r="E5799" s="2" t="s">
        <v>12</v>
      </c>
      <c r="F5799" s="2" t="s">
        <v>61</v>
      </c>
      <c r="G5799" s="1">
        <v>823.2</v>
      </c>
      <c r="H5799" s="1">
        <v>313.60000000000002</v>
      </c>
      <c r="I5799" s="4">
        <v>3</v>
      </c>
      <c r="J5799" s="2" t="s">
        <v>70</v>
      </c>
      <c r="K5799" s="1">
        <f>Tabelle111[[#This Row],[Menge kg Nges]]/1000</f>
        <v>0.82320000000000004</v>
      </c>
      <c r="L5799" s="1">
        <f>Tabelle111[[#This Row],[Menge kg P2O5]]/1000</f>
        <v>0.31360000000000005</v>
      </c>
      <c r="M5799" s="1">
        <f>Tabelle111[[#This Row],[Menge t Nges]]/Tabelle111[[#This Row],[Anzahl Lieferscheine]]</f>
        <v>0.27440000000000003</v>
      </c>
      <c r="N5799" s="1">
        <f>Tabelle111[[#This Row],[Menge t P2O5]]/Tabelle111[[#This Row],[Anzahl Lieferscheine]]</f>
        <v>0.10453333333333335</v>
      </c>
    </row>
    <row r="5800" spans="1:14" x14ac:dyDescent="0.2">
      <c r="A5800" s="2" t="s">
        <v>40</v>
      </c>
      <c r="B5800" s="2" t="s">
        <v>38</v>
      </c>
      <c r="C5800" s="2" t="s">
        <v>6</v>
      </c>
      <c r="D5800" s="2" t="s">
        <v>7</v>
      </c>
      <c r="E5800" s="2" t="s">
        <v>14</v>
      </c>
      <c r="F5800" s="2" t="s">
        <v>61</v>
      </c>
      <c r="G5800" s="1">
        <v>1512</v>
      </c>
      <c r="H5800" s="1">
        <v>777.6</v>
      </c>
      <c r="I5800" s="4">
        <v>2</v>
      </c>
      <c r="J5800" s="2" t="s">
        <v>70</v>
      </c>
      <c r="K5800" s="1">
        <f>Tabelle111[[#This Row],[Menge kg Nges]]/1000</f>
        <v>1.512</v>
      </c>
      <c r="L5800" s="1">
        <f>Tabelle111[[#This Row],[Menge kg P2O5]]/1000</f>
        <v>0.77760000000000007</v>
      </c>
      <c r="M5800" s="1">
        <f>Tabelle111[[#This Row],[Menge t Nges]]/Tabelle111[[#This Row],[Anzahl Lieferscheine]]</f>
        <v>0.75600000000000001</v>
      </c>
      <c r="N5800" s="1">
        <f>Tabelle111[[#This Row],[Menge t P2O5]]/Tabelle111[[#This Row],[Anzahl Lieferscheine]]</f>
        <v>0.38880000000000003</v>
      </c>
    </row>
    <row r="5801" spans="1:14" x14ac:dyDescent="0.2">
      <c r="A5801" s="2" t="s">
        <v>40</v>
      </c>
      <c r="B5801" s="2" t="s">
        <v>38</v>
      </c>
      <c r="C5801" s="2" t="s">
        <v>6</v>
      </c>
      <c r="D5801" s="2" t="s">
        <v>15</v>
      </c>
      <c r="E5801" s="2" t="s">
        <v>19</v>
      </c>
      <c r="F5801" s="2" t="s">
        <v>61</v>
      </c>
      <c r="G5801" s="1">
        <v>240</v>
      </c>
      <c r="H5801" s="1">
        <v>208</v>
      </c>
      <c r="I5801" s="4">
        <v>1</v>
      </c>
      <c r="J5801" s="2" t="s">
        <v>70</v>
      </c>
      <c r="K5801" s="1">
        <f>Tabelle111[[#This Row],[Menge kg Nges]]/1000</f>
        <v>0.24</v>
      </c>
      <c r="L5801" s="1">
        <f>Tabelle111[[#This Row],[Menge kg P2O5]]/1000</f>
        <v>0.20799999999999999</v>
      </c>
      <c r="M5801" s="1">
        <f>Tabelle111[[#This Row],[Menge t Nges]]/Tabelle111[[#This Row],[Anzahl Lieferscheine]]</f>
        <v>0.24</v>
      </c>
      <c r="N5801" s="1">
        <f>Tabelle111[[#This Row],[Menge t P2O5]]/Tabelle111[[#This Row],[Anzahl Lieferscheine]]</f>
        <v>0.20799999999999999</v>
      </c>
    </row>
    <row r="5802" spans="1:14" x14ac:dyDescent="0.2">
      <c r="A5802" s="2" t="s">
        <v>40</v>
      </c>
      <c r="B5802" s="2" t="s">
        <v>38</v>
      </c>
      <c r="C5802" s="2" t="s">
        <v>6</v>
      </c>
      <c r="D5802" s="2" t="s">
        <v>15</v>
      </c>
      <c r="E5802" s="2" t="s">
        <v>21</v>
      </c>
      <c r="F5802" s="2" t="s">
        <v>61</v>
      </c>
      <c r="G5802" s="1">
        <v>1999.8</v>
      </c>
      <c r="H5802" s="1">
        <v>1050</v>
      </c>
      <c r="I5802" s="4">
        <v>4</v>
      </c>
      <c r="J5802" s="2" t="s">
        <v>70</v>
      </c>
      <c r="K5802" s="1">
        <f>Tabelle111[[#This Row],[Menge kg Nges]]/1000</f>
        <v>1.9998</v>
      </c>
      <c r="L5802" s="1">
        <f>Tabelle111[[#This Row],[Menge kg P2O5]]/1000</f>
        <v>1.05</v>
      </c>
      <c r="M5802" s="1">
        <f>Tabelle111[[#This Row],[Menge t Nges]]/Tabelle111[[#This Row],[Anzahl Lieferscheine]]</f>
        <v>0.49995000000000001</v>
      </c>
      <c r="N5802" s="1">
        <f>Tabelle111[[#This Row],[Menge t P2O5]]/Tabelle111[[#This Row],[Anzahl Lieferscheine]]</f>
        <v>0.26250000000000001</v>
      </c>
    </row>
    <row r="5803" spans="1:14" x14ac:dyDescent="0.2">
      <c r="A5803" s="2" t="s">
        <v>40</v>
      </c>
      <c r="B5803" s="2" t="s">
        <v>38</v>
      </c>
      <c r="C5803" s="2" t="s">
        <v>6</v>
      </c>
      <c r="D5803" s="2" t="s">
        <v>15</v>
      </c>
      <c r="E5803" s="2" t="s">
        <v>9</v>
      </c>
      <c r="F5803" s="2" t="s">
        <v>61</v>
      </c>
      <c r="G5803" s="1">
        <v>184</v>
      </c>
      <c r="H5803" s="1">
        <v>82.5</v>
      </c>
      <c r="I5803" s="4">
        <v>1</v>
      </c>
      <c r="J5803" s="2" t="s">
        <v>70</v>
      </c>
      <c r="K5803" s="1">
        <f>Tabelle111[[#This Row],[Menge kg Nges]]/1000</f>
        <v>0.184</v>
      </c>
      <c r="L5803" s="1">
        <f>Tabelle111[[#This Row],[Menge kg P2O5]]/1000</f>
        <v>8.2500000000000004E-2</v>
      </c>
      <c r="M5803" s="1">
        <f>Tabelle111[[#This Row],[Menge t Nges]]/Tabelle111[[#This Row],[Anzahl Lieferscheine]]</f>
        <v>0.184</v>
      </c>
      <c r="N5803" s="1">
        <f>Tabelle111[[#This Row],[Menge t P2O5]]/Tabelle111[[#This Row],[Anzahl Lieferscheine]]</f>
        <v>8.2500000000000004E-2</v>
      </c>
    </row>
    <row r="5804" spans="1:14" x14ac:dyDescent="0.2">
      <c r="A5804" s="2" t="s">
        <v>40</v>
      </c>
      <c r="B5804" s="2" t="s">
        <v>38</v>
      </c>
      <c r="C5804" s="2" t="s">
        <v>6</v>
      </c>
      <c r="D5804" s="2" t="s">
        <v>15</v>
      </c>
      <c r="E5804" s="2" t="s">
        <v>24</v>
      </c>
      <c r="F5804" s="2" t="s">
        <v>61</v>
      </c>
      <c r="G5804" s="1">
        <v>1540</v>
      </c>
      <c r="H5804" s="1">
        <v>1265</v>
      </c>
      <c r="I5804" s="4">
        <v>2</v>
      </c>
      <c r="J5804" s="2" t="s">
        <v>70</v>
      </c>
      <c r="K5804" s="1">
        <f>Tabelle111[[#This Row],[Menge kg Nges]]/1000</f>
        <v>1.54</v>
      </c>
      <c r="L5804" s="1">
        <f>Tabelle111[[#This Row],[Menge kg P2O5]]/1000</f>
        <v>1.2649999999999999</v>
      </c>
      <c r="M5804" s="1">
        <f>Tabelle111[[#This Row],[Menge t Nges]]/Tabelle111[[#This Row],[Anzahl Lieferscheine]]</f>
        <v>0.77</v>
      </c>
      <c r="N5804" s="1">
        <f>Tabelle111[[#This Row],[Menge t P2O5]]/Tabelle111[[#This Row],[Anzahl Lieferscheine]]</f>
        <v>0.63249999999999995</v>
      </c>
    </row>
    <row r="5805" spans="1:14" x14ac:dyDescent="0.2">
      <c r="A5805" s="2" t="s">
        <v>40</v>
      </c>
      <c r="B5805" s="2" t="s">
        <v>38</v>
      </c>
      <c r="C5805" s="2" t="s">
        <v>25</v>
      </c>
      <c r="D5805" s="2" t="s">
        <v>25</v>
      </c>
      <c r="E5805" s="2" t="s">
        <v>26</v>
      </c>
      <c r="F5805" s="2" t="s">
        <v>61</v>
      </c>
      <c r="G5805" s="1">
        <v>1399.04</v>
      </c>
      <c r="H5805" s="1">
        <v>777.92</v>
      </c>
      <c r="I5805" s="4">
        <v>2</v>
      </c>
      <c r="J5805" s="2" t="s">
        <v>70</v>
      </c>
      <c r="K5805" s="1">
        <f>Tabelle111[[#This Row],[Menge kg Nges]]/1000</f>
        <v>1.3990400000000001</v>
      </c>
      <c r="L5805" s="1">
        <f>Tabelle111[[#This Row],[Menge kg P2O5]]/1000</f>
        <v>0.77791999999999994</v>
      </c>
      <c r="M5805" s="1">
        <f>Tabelle111[[#This Row],[Menge t Nges]]/Tabelle111[[#This Row],[Anzahl Lieferscheine]]</f>
        <v>0.69952000000000003</v>
      </c>
      <c r="N5805" s="1">
        <f>Tabelle111[[#This Row],[Menge t P2O5]]/Tabelle111[[#This Row],[Anzahl Lieferscheine]]</f>
        <v>0.38895999999999997</v>
      </c>
    </row>
    <row r="5806" spans="1:14" x14ac:dyDescent="0.2">
      <c r="A5806" s="2" t="s">
        <v>40</v>
      </c>
      <c r="B5806" s="2" t="s">
        <v>40</v>
      </c>
      <c r="C5806" s="2" t="s">
        <v>6</v>
      </c>
      <c r="D5806" s="2" t="s">
        <v>7</v>
      </c>
      <c r="E5806" s="2" t="s">
        <v>8</v>
      </c>
      <c r="F5806" s="2" t="s">
        <v>61</v>
      </c>
      <c r="G5806" s="1">
        <v>118157.25999999994</v>
      </c>
      <c r="H5806" s="1">
        <v>49909.020000000004</v>
      </c>
      <c r="I5806" s="4">
        <v>171</v>
      </c>
      <c r="J5806" s="2" t="s">
        <v>70</v>
      </c>
      <c r="K5806" s="1">
        <f>Tabelle111[[#This Row],[Menge kg Nges]]/1000</f>
        <v>118.15725999999994</v>
      </c>
      <c r="L5806" s="1">
        <f>Tabelle111[[#This Row],[Menge kg P2O5]]/1000</f>
        <v>49.909020000000005</v>
      </c>
      <c r="M5806" s="1">
        <f>Tabelle111[[#This Row],[Menge t Nges]]/Tabelle111[[#This Row],[Anzahl Lieferscheine]]</f>
        <v>0.69097812865497044</v>
      </c>
      <c r="N5806" s="1">
        <f>Tabelle111[[#This Row],[Menge t P2O5]]/Tabelle111[[#This Row],[Anzahl Lieferscheine]]</f>
        <v>0.29186561403508776</v>
      </c>
    </row>
    <row r="5807" spans="1:14" x14ac:dyDescent="0.2">
      <c r="A5807" s="2" t="s">
        <v>40</v>
      </c>
      <c r="B5807" s="2" t="s">
        <v>40</v>
      </c>
      <c r="C5807" s="2" t="s">
        <v>6</v>
      </c>
      <c r="D5807" s="2" t="s">
        <v>7</v>
      </c>
      <c r="E5807" s="2" t="s">
        <v>9</v>
      </c>
      <c r="F5807" s="2" t="s">
        <v>61</v>
      </c>
      <c r="G5807" s="1">
        <v>161302.70000000004</v>
      </c>
      <c r="H5807" s="1">
        <v>68378.210000000021</v>
      </c>
      <c r="I5807" s="4">
        <v>524</v>
      </c>
      <c r="J5807" s="2" t="s">
        <v>70</v>
      </c>
      <c r="K5807" s="1">
        <f>Tabelle111[[#This Row],[Menge kg Nges]]/1000</f>
        <v>161.30270000000004</v>
      </c>
      <c r="L5807" s="1">
        <f>Tabelle111[[#This Row],[Menge kg P2O5]]/1000</f>
        <v>68.378210000000024</v>
      </c>
      <c r="M5807" s="1">
        <f>Tabelle111[[#This Row],[Menge t Nges]]/Tabelle111[[#This Row],[Anzahl Lieferscheine]]</f>
        <v>0.30782958015267187</v>
      </c>
      <c r="N5807" s="1">
        <f>Tabelle111[[#This Row],[Menge t P2O5]]/Tabelle111[[#This Row],[Anzahl Lieferscheine]]</f>
        <v>0.13049276717557257</v>
      </c>
    </row>
    <row r="5808" spans="1:14" x14ac:dyDescent="0.2">
      <c r="A5808" s="2" t="s">
        <v>40</v>
      </c>
      <c r="B5808" s="2" t="s">
        <v>40</v>
      </c>
      <c r="C5808" s="2" t="s">
        <v>6</v>
      </c>
      <c r="D5808" s="2" t="s">
        <v>7</v>
      </c>
      <c r="E5808" s="2" t="s">
        <v>10</v>
      </c>
      <c r="F5808" s="2" t="s">
        <v>61</v>
      </c>
      <c r="G5808" s="1">
        <v>9230.8799999999992</v>
      </c>
      <c r="H5808" s="1">
        <v>3554.35</v>
      </c>
      <c r="I5808" s="4">
        <v>30</v>
      </c>
      <c r="J5808" s="2" t="s">
        <v>70</v>
      </c>
      <c r="K5808" s="1">
        <f>Tabelle111[[#This Row],[Menge kg Nges]]/1000</f>
        <v>9.2308799999999991</v>
      </c>
      <c r="L5808" s="1">
        <f>Tabelle111[[#This Row],[Menge kg P2O5]]/1000</f>
        <v>3.5543499999999999</v>
      </c>
      <c r="M5808" s="1">
        <f>Tabelle111[[#This Row],[Menge t Nges]]/Tabelle111[[#This Row],[Anzahl Lieferscheine]]</f>
        <v>0.30769599999999997</v>
      </c>
      <c r="N5808" s="1">
        <f>Tabelle111[[#This Row],[Menge t P2O5]]/Tabelle111[[#This Row],[Anzahl Lieferscheine]]</f>
        <v>0.11847833333333332</v>
      </c>
    </row>
    <row r="5809" spans="1:14" x14ac:dyDescent="0.2">
      <c r="A5809" s="2" t="s">
        <v>40</v>
      </c>
      <c r="B5809" s="2" t="s">
        <v>40</v>
      </c>
      <c r="C5809" s="2" t="s">
        <v>6</v>
      </c>
      <c r="D5809" s="2" t="s">
        <v>7</v>
      </c>
      <c r="E5809" s="2" t="s">
        <v>11</v>
      </c>
      <c r="F5809" s="2" t="s">
        <v>61</v>
      </c>
      <c r="G5809" s="1">
        <v>82491.790000000008</v>
      </c>
      <c r="H5809" s="1">
        <v>38091.26</v>
      </c>
      <c r="I5809" s="4">
        <v>107</v>
      </c>
      <c r="J5809" s="2" t="s">
        <v>70</v>
      </c>
      <c r="K5809" s="1">
        <f>Tabelle111[[#This Row],[Menge kg Nges]]/1000</f>
        <v>82.491790000000009</v>
      </c>
      <c r="L5809" s="1">
        <f>Tabelle111[[#This Row],[Menge kg P2O5]]/1000</f>
        <v>38.091260000000005</v>
      </c>
      <c r="M5809" s="1">
        <f>Tabelle111[[#This Row],[Menge t Nges]]/Tabelle111[[#This Row],[Anzahl Lieferscheine]]</f>
        <v>0.77095130841121506</v>
      </c>
      <c r="N5809" s="1">
        <f>Tabelle111[[#This Row],[Menge t P2O5]]/Tabelle111[[#This Row],[Anzahl Lieferscheine]]</f>
        <v>0.35599308411214958</v>
      </c>
    </row>
    <row r="5810" spans="1:14" x14ac:dyDescent="0.2">
      <c r="A5810" s="2" t="s">
        <v>40</v>
      </c>
      <c r="B5810" s="2" t="s">
        <v>40</v>
      </c>
      <c r="C5810" s="2" t="s">
        <v>6</v>
      </c>
      <c r="D5810" s="2" t="s">
        <v>7</v>
      </c>
      <c r="E5810" s="2" t="s">
        <v>12</v>
      </c>
      <c r="F5810" s="2" t="s">
        <v>61</v>
      </c>
      <c r="G5810" s="1">
        <v>440248.96999999962</v>
      </c>
      <c r="H5810" s="1">
        <v>183126.73999999987</v>
      </c>
      <c r="I5810" s="4">
        <v>1404</v>
      </c>
      <c r="J5810" s="2" t="s">
        <v>70</v>
      </c>
      <c r="K5810" s="1">
        <f>Tabelle111[[#This Row],[Menge kg Nges]]/1000</f>
        <v>440.24896999999964</v>
      </c>
      <c r="L5810" s="1">
        <f>Tabelle111[[#This Row],[Menge kg P2O5]]/1000</f>
        <v>183.12673999999987</v>
      </c>
      <c r="M5810" s="1">
        <f>Tabelle111[[#This Row],[Menge t Nges]]/Tabelle111[[#This Row],[Anzahl Lieferscheine]]</f>
        <v>0.31356764245014218</v>
      </c>
      <c r="N5810" s="1">
        <f>Tabelle111[[#This Row],[Menge t P2O5]]/Tabelle111[[#This Row],[Anzahl Lieferscheine]]</f>
        <v>0.13043215099715091</v>
      </c>
    </row>
    <row r="5811" spans="1:14" x14ac:dyDescent="0.2">
      <c r="A5811" s="2" t="s">
        <v>40</v>
      </c>
      <c r="B5811" s="2" t="s">
        <v>40</v>
      </c>
      <c r="C5811" s="2" t="s">
        <v>6</v>
      </c>
      <c r="D5811" s="2" t="s">
        <v>7</v>
      </c>
      <c r="E5811" s="2" t="s">
        <v>13</v>
      </c>
      <c r="F5811" s="2" t="s">
        <v>61</v>
      </c>
      <c r="G5811" s="1">
        <v>131359.94000000006</v>
      </c>
      <c r="H5811" s="1">
        <v>72010.15999999996</v>
      </c>
      <c r="I5811" s="4">
        <v>491</v>
      </c>
      <c r="J5811" s="2" t="s">
        <v>70</v>
      </c>
      <c r="K5811" s="1">
        <f>Tabelle111[[#This Row],[Menge kg Nges]]/1000</f>
        <v>131.35994000000005</v>
      </c>
      <c r="L5811" s="1">
        <f>Tabelle111[[#This Row],[Menge kg P2O5]]/1000</f>
        <v>72.010159999999956</v>
      </c>
      <c r="M5811" s="1">
        <f>Tabelle111[[#This Row],[Menge t Nges]]/Tabelle111[[#This Row],[Anzahl Lieferscheine]]</f>
        <v>0.26753551934826897</v>
      </c>
      <c r="N5811" s="1">
        <f>Tabelle111[[#This Row],[Menge t P2O5]]/Tabelle111[[#This Row],[Anzahl Lieferscheine]]</f>
        <v>0.1466602036659877</v>
      </c>
    </row>
    <row r="5812" spans="1:14" x14ac:dyDescent="0.2">
      <c r="A5812" s="2" t="s">
        <v>40</v>
      </c>
      <c r="B5812" s="2" t="s">
        <v>40</v>
      </c>
      <c r="C5812" s="2" t="s">
        <v>6</v>
      </c>
      <c r="D5812" s="2" t="s">
        <v>7</v>
      </c>
      <c r="E5812" s="2" t="s">
        <v>14</v>
      </c>
      <c r="F5812" s="2" t="s">
        <v>61</v>
      </c>
      <c r="G5812" s="1">
        <v>231744.43000000011</v>
      </c>
      <c r="H5812" s="1">
        <v>113210.42000000007</v>
      </c>
      <c r="I5812" s="4">
        <v>781</v>
      </c>
      <c r="J5812" s="2" t="s">
        <v>70</v>
      </c>
      <c r="K5812" s="1">
        <f>Tabelle111[[#This Row],[Menge kg Nges]]/1000</f>
        <v>231.74443000000011</v>
      </c>
      <c r="L5812" s="1">
        <f>Tabelle111[[#This Row],[Menge kg P2O5]]/1000</f>
        <v>113.21042000000007</v>
      </c>
      <c r="M5812" s="1">
        <f>Tabelle111[[#This Row],[Menge t Nges]]/Tabelle111[[#This Row],[Anzahl Lieferscheine]]</f>
        <v>0.29672782330345726</v>
      </c>
      <c r="N5812" s="1">
        <f>Tabelle111[[#This Row],[Menge t P2O5]]/Tabelle111[[#This Row],[Anzahl Lieferscheine]]</f>
        <v>0.14495572343149818</v>
      </c>
    </row>
    <row r="5813" spans="1:14" x14ac:dyDescent="0.2">
      <c r="A5813" s="2" t="s">
        <v>40</v>
      </c>
      <c r="B5813" s="2" t="s">
        <v>40</v>
      </c>
      <c r="C5813" s="2" t="s">
        <v>6</v>
      </c>
      <c r="D5813" s="2" t="s">
        <v>15</v>
      </c>
      <c r="E5813" s="2" t="s">
        <v>8</v>
      </c>
      <c r="F5813" s="2" t="s">
        <v>61</v>
      </c>
      <c r="G5813" s="1">
        <v>2010.3</v>
      </c>
      <c r="H5813" s="1">
        <v>2080.9499999999998</v>
      </c>
      <c r="I5813" s="4">
        <v>4</v>
      </c>
      <c r="J5813" s="2" t="s">
        <v>70</v>
      </c>
      <c r="K5813" s="1">
        <f>Tabelle111[[#This Row],[Menge kg Nges]]/1000</f>
        <v>2.0103</v>
      </c>
      <c r="L5813" s="1">
        <f>Tabelle111[[#This Row],[Menge kg P2O5]]/1000</f>
        <v>2.0809499999999996</v>
      </c>
      <c r="M5813" s="1">
        <f>Tabelle111[[#This Row],[Menge t Nges]]/Tabelle111[[#This Row],[Anzahl Lieferscheine]]</f>
        <v>0.50257499999999999</v>
      </c>
      <c r="N5813" s="1">
        <f>Tabelle111[[#This Row],[Menge t P2O5]]/Tabelle111[[#This Row],[Anzahl Lieferscheine]]</f>
        <v>0.52023749999999991</v>
      </c>
    </row>
    <row r="5814" spans="1:14" x14ac:dyDescent="0.2">
      <c r="A5814" s="2" t="s">
        <v>40</v>
      </c>
      <c r="B5814" s="2" t="s">
        <v>40</v>
      </c>
      <c r="C5814" s="2" t="s">
        <v>6</v>
      </c>
      <c r="D5814" s="2" t="s">
        <v>15</v>
      </c>
      <c r="E5814" s="2" t="s">
        <v>17</v>
      </c>
      <c r="F5814" s="2" t="s">
        <v>61</v>
      </c>
      <c r="G5814" s="1">
        <v>3461</v>
      </c>
      <c r="H5814" s="1">
        <v>1565.8000000000002</v>
      </c>
      <c r="I5814" s="4">
        <v>10</v>
      </c>
      <c r="J5814" s="2" t="s">
        <v>70</v>
      </c>
      <c r="K5814" s="1">
        <f>Tabelle111[[#This Row],[Menge kg Nges]]/1000</f>
        <v>3.4609999999999999</v>
      </c>
      <c r="L5814" s="1">
        <f>Tabelle111[[#This Row],[Menge kg P2O5]]/1000</f>
        <v>1.5658000000000001</v>
      </c>
      <c r="M5814" s="1">
        <f>Tabelle111[[#This Row],[Menge t Nges]]/Tabelle111[[#This Row],[Anzahl Lieferscheine]]</f>
        <v>0.34609999999999996</v>
      </c>
      <c r="N5814" s="1">
        <f>Tabelle111[[#This Row],[Menge t P2O5]]/Tabelle111[[#This Row],[Anzahl Lieferscheine]]</f>
        <v>0.15658</v>
      </c>
    </row>
    <row r="5815" spans="1:14" x14ac:dyDescent="0.2">
      <c r="A5815" s="2" t="s">
        <v>40</v>
      </c>
      <c r="B5815" s="2" t="s">
        <v>40</v>
      </c>
      <c r="C5815" s="2" t="s">
        <v>6</v>
      </c>
      <c r="D5815" s="2" t="s">
        <v>15</v>
      </c>
      <c r="E5815" s="2" t="s">
        <v>35</v>
      </c>
      <c r="F5815" s="2" t="s">
        <v>61</v>
      </c>
      <c r="G5815" s="1">
        <v>124</v>
      </c>
      <c r="H5815" s="1">
        <v>96</v>
      </c>
      <c r="I5815" s="4">
        <v>1</v>
      </c>
      <c r="J5815" s="2" t="s">
        <v>70</v>
      </c>
      <c r="K5815" s="1">
        <f>Tabelle111[[#This Row],[Menge kg Nges]]/1000</f>
        <v>0.124</v>
      </c>
      <c r="L5815" s="1">
        <f>Tabelle111[[#This Row],[Menge kg P2O5]]/1000</f>
        <v>9.6000000000000002E-2</v>
      </c>
      <c r="M5815" s="1">
        <f>Tabelle111[[#This Row],[Menge t Nges]]/Tabelle111[[#This Row],[Anzahl Lieferscheine]]</f>
        <v>0.124</v>
      </c>
      <c r="N5815" s="1">
        <f>Tabelle111[[#This Row],[Menge t P2O5]]/Tabelle111[[#This Row],[Anzahl Lieferscheine]]</f>
        <v>9.6000000000000002E-2</v>
      </c>
    </row>
    <row r="5816" spans="1:14" x14ac:dyDescent="0.2">
      <c r="A5816" s="2" t="s">
        <v>40</v>
      </c>
      <c r="B5816" s="2" t="s">
        <v>40</v>
      </c>
      <c r="C5816" s="2" t="s">
        <v>6</v>
      </c>
      <c r="D5816" s="2" t="s">
        <v>15</v>
      </c>
      <c r="E5816" s="2" t="s">
        <v>18</v>
      </c>
      <c r="F5816" s="2" t="s">
        <v>61</v>
      </c>
      <c r="G5816" s="1">
        <v>51971.26999999999</v>
      </c>
      <c r="H5816" s="1">
        <v>38092.26999999999</v>
      </c>
      <c r="I5816" s="4">
        <v>107</v>
      </c>
      <c r="J5816" s="2" t="s">
        <v>70</v>
      </c>
      <c r="K5816" s="1">
        <f>Tabelle111[[#This Row],[Menge kg Nges]]/1000</f>
        <v>51.97126999999999</v>
      </c>
      <c r="L5816" s="1">
        <f>Tabelle111[[#This Row],[Menge kg P2O5]]/1000</f>
        <v>38.092269999999992</v>
      </c>
      <c r="M5816" s="1">
        <f>Tabelle111[[#This Row],[Menge t Nges]]/Tabelle111[[#This Row],[Anzahl Lieferscheine]]</f>
        <v>0.48571280373831766</v>
      </c>
      <c r="N5816" s="1">
        <f>Tabelle111[[#This Row],[Menge t P2O5]]/Tabelle111[[#This Row],[Anzahl Lieferscheine]]</f>
        <v>0.3560025233644859</v>
      </c>
    </row>
    <row r="5817" spans="1:14" x14ac:dyDescent="0.2">
      <c r="A5817" s="2" t="s">
        <v>40</v>
      </c>
      <c r="B5817" s="2" t="s">
        <v>40</v>
      </c>
      <c r="C5817" s="2" t="s">
        <v>6</v>
      </c>
      <c r="D5817" s="2" t="s">
        <v>15</v>
      </c>
      <c r="E5817" s="2" t="s">
        <v>19</v>
      </c>
      <c r="F5817" s="2" t="s">
        <v>61</v>
      </c>
      <c r="G5817" s="1">
        <v>9569.52</v>
      </c>
      <c r="H5817" s="1">
        <v>8465.6</v>
      </c>
      <c r="I5817" s="4">
        <v>30</v>
      </c>
      <c r="J5817" s="2" t="s">
        <v>70</v>
      </c>
      <c r="K5817" s="1">
        <f>Tabelle111[[#This Row],[Menge kg Nges]]/1000</f>
        <v>9.5695200000000007</v>
      </c>
      <c r="L5817" s="1">
        <f>Tabelle111[[#This Row],[Menge kg P2O5]]/1000</f>
        <v>8.4656000000000002</v>
      </c>
      <c r="M5817" s="1">
        <f>Tabelle111[[#This Row],[Menge t Nges]]/Tabelle111[[#This Row],[Anzahl Lieferscheine]]</f>
        <v>0.31898400000000005</v>
      </c>
      <c r="N5817" s="1">
        <f>Tabelle111[[#This Row],[Menge t P2O5]]/Tabelle111[[#This Row],[Anzahl Lieferscheine]]</f>
        <v>0.2821866666666667</v>
      </c>
    </row>
    <row r="5818" spans="1:14" x14ac:dyDescent="0.2">
      <c r="A5818" s="2" t="s">
        <v>40</v>
      </c>
      <c r="B5818" s="2" t="s">
        <v>40</v>
      </c>
      <c r="C5818" s="2" t="s">
        <v>6</v>
      </c>
      <c r="D5818" s="2" t="s">
        <v>15</v>
      </c>
      <c r="E5818" s="2" t="s">
        <v>20</v>
      </c>
      <c r="F5818" s="2" t="s">
        <v>61</v>
      </c>
      <c r="G5818" s="1">
        <v>10915.8</v>
      </c>
      <c r="H5818" s="1">
        <v>7627.24</v>
      </c>
      <c r="I5818" s="4">
        <v>57</v>
      </c>
      <c r="J5818" s="2" t="s">
        <v>70</v>
      </c>
      <c r="K5818" s="1">
        <f>Tabelle111[[#This Row],[Menge kg Nges]]/1000</f>
        <v>10.915799999999999</v>
      </c>
      <c r="L5818" s="1">
        <f>Tabelle111[[#This Row],[Menge kg P2O5]]/1000</f>
        <v>7.6272399999999996</v>
      </c>
      <c r="M5818" s="1">
        <f>Tabelle111[[#This Row],[Menge t Nges]]/Tabelle111[[#This Row],[Anzahl Lieferscheine]]</f>
        <v>0.19150526315789473</v>
      </c>
      <c r="N5818" s="1">
        <f>Tabelle111[[#This Row],[Menge t P2O5]]/Tabelle111[[#This Row],[Anzahl Lieferscheine]]</f>
        <v>0.13381122807017543</v>
      </c>
    </row>
    <row r="5819" spans="1:14" x14ac:dyDescent="0.2">
      <c r="A5819" s="2" t="s">
        <v>40</v>
      </c>
      <c r="B5819" s="2" t="s">
        <v>40</v>
      </c>
      <c r="C5819" s="2" t="s">
        <v>6</v>
      </c>
      <c r="D5819" s="2" t="s">
        <v>15</v>
      </c>
      <c r="E5819" s="2" t="s">
        <v>21</v>
      </c>
      <c r="F5819" s="2" t="s">
        <v>61</v>
      </c>
      <c r="G5819" s="1">
        <v>54636.98</v>
      </c>
      <c r="H5819" s="1">
        <v>30078.959999999995</v>
      </c>
      <c r="I5819" s="4">
        <v>147</v>
      </c>
      <c r="J5819" s="2" t="s">
        <v>70</v>
      </c>
      <c r="K5819" s="1">
        <f>Tabelle111[[#This Row],[Menge kg Nges]]/1000</f>
        <v>54.636980000000001</v>
      </c>
      <c r="L5819" s="1">
        <f>Tabelle111[[#This Row],[Menge kg P2O5]]/1000</f>
        <v>30.078959999999995</v>
      </c>
      <c r="M5819" s="1">
        <f>Tabelle111[[#This Row],[Menge t Nges]]/Tabelle111[[#This Row],[Anzahl Lieferscheine]]</f>
        <v>0.37168013605442179</v>
      </c>
      <c r="N5819" s="1">
        <f>Tabelle111[[#This Row],[Menge t P2O5]]/Tabelle111[[#This Row],[Anzahl Lieferscheine]]</f>
        <v>0.20461877551020405</v>
      </c>
    </row>
    <row r="5820" spans="1:14" x14ac:dyDescent="0.2">
      <c r="A5820" s="2" t="s">
        <v>40</v>
      </c>
      <c r="B5820" s="2" t="s">
        <v>40</v>
      </c>
      <c r="C5820" s="2" t="s">
        <v>6</v>
      </c>
      <c r="D5820" s="2" t="s">
        <v>15</v>
      </c>
      <c r="E5820" s="2" t="s">
        <v>9</v>
      </c>
      <c r="F5820" s="2" t="s">
        <v>61</v>
      </c>
      <c r="G5820" s="1">
        <v>6140.3199999999988</v>
      </c>
      <c r="H5820" s="1">
        <v>3337.6499999999996</v>
      </c>
      <c r="I5820" s="4">
        <v>40</v>
      </c>
      <c r="J5820" s="2" t="s">
        <v>70</v>
      </c>
      <c r="K5820" s="1">
        <f>Tabelle111[[#This Row],[Menge kg Nges]]/1000</f>
        <v>6.1403199999999991</v>
      </c>
      <c r="L5820" s="1">
        <f>Tabelle111[[#This Row],[Menge kg P2O5]]/1000</f>
        <v>3.3376499999999996</v>
      </c>
      <c r="M5820" s="1">
        <f>Tabelle111[[#This Row],[Menge t Nges]]/Tabelle111[[#This Row],[Anzahl Lieferscheine]]</f>
        <v>0.15350799999999998</v>
      </c>
      <c r="N5820" s="1">
        <f>Tabelle111[[#This Row],[Menge t P2O5]]/Tabelle111[[#This Row],[Anzahl Lieferscheine]]</f>
        <v>8.3441249999999995E-2</v>
      </c>
    </row>
    <row r="5821" spans="1:14" x14ac:dyDescent="0.2">
      <c r="A5821" s="2" t="s">
        <v>40</v>
      </c>
      <c r="B5821" s="2" t="s">
        <v>40</v>
      </c>
      <c r="C5821" s="2" t="s">
        <v>6</v>
      </c>
      <c r="D5821" s="2" t="s">
        <v>15</v>
      </c>
      <c r="E5821" s="2" t="s">
        <v>10</v>
      </c>
      <c r="F5821" s="2" t="s">
        <v>61</v>
      </c>
      <c r="G5821" s="1">
        <v>3914.84</v>
      </c>
      <c r="H5821" s="1">
        <v>1629.34</v>
      </c>
      <c r="I5821" s="4">
        <v>9</v>
      </c>
      <c r="J5821" s="2" t="s">
        <v>70</v>
      </c>
      <c r="K5821" s="1">
        <f>Tabelle111[[#This Row],[Menge kg Nges]]/1000</f>
        <v>3.9148400000000003</v>
      </c>
      <c r="L5821" s="1">
        <f>Tabelle111[[#This Row],[Menge kg P2O5]]/1000</f>
        <v>1.62934</v>
      </c>
      <c r="M5821" s="1">
        <f>Tabelle111[[#This Row],[Menge t Nges]]/Tabelle111[[#This Row],[Anzahl Lieferscheine]]</f>
        <v>0.43498222222222227</v>
      </c>
      <c r="N5821" s="1">
        <f>Tabelle111[[#This Row],[Menge t P2O5]]/Tabelle111[[#This Row],[Anzahl Lieferscheine]]</f>
        <v>0.18103777777777777</v>
      </c>
    </row>
    <row r="5822" spans="1:14" x14ac:dyDescent="0.2">
      <c r="A5822" s="2" t="s">
        <v>40</v>
      </c>
      <c r="B5822" s="2" t="s">
        <v>40</v>
      </c>
      <c r="C5822" s="2" t="s">
        <v>6</v>
      </c>
      <c r="D5822" s="2" t="s">
        <v>15</v>
      </c>
      <c r="E5822" s="2" t="s">
        <v>23</v>
      </c>
      <c r="F5822" s="2" t="s">
        <v>61</v>
      </c>
      <c r="G5822" s="1">
        <v>952.9</v>
      </c>
      <c r="H5822" s="1">
        <v>648.25</v>
      </c>
      <c r="I5822" s="4">
        <v>4</v>
      </c>
      <c r="J5822" s="2" t="s">
        <v>70</v>
      </c>
      <c r="K5822" s="1">
        <f>Tabelle111[[#This Row],[Menge kg Nges]]/1000</f>
        <v>0.95289999999999997</v>
      </c>
      <c r="L5822" s="1">
        <f>Tabelle111[[#This Row],[Menge kg P2O5]]/1000</f>
        <v>0.64824999999999999</v>
      </c>
      <c r="M5822" s="1">
        <f>Tabelle111[[#This Row],[Menge t Nges]]/Tabelle111[[#This Row],[Anzahl Lieferscheine]]</f>
        <v>0.23822499999999999</v>
      </c>
      <c r="N5822" s="1">
        <f>Tabelle111[[#This Row],[Menge t P2O5]]/Tabelle111[[#This Row],[Anzahl Lieferscheine]]</f>
        <v>0.1620625</v>
      </c>
    </row>
    <row r="5823" spans="1:14" x14ac:dyDescent="0.2">
      <c r="A5823" s="2" t="s">
        <v>40</v>
      </c>
      <c r="B5823" s="2" t="s">
        <v>40</v>
      </c>
      <c r="C5823" s="2" t="s">
        <v>6</v>
      </c>
      <c r="D5823" s="2" t="s">
        <v>15</v>
      </c>
      <c r="E5823" s="2" t="s">
        <v>12</v>
      </c>
      <c r="F5823" s="2" t="s">
        <v>61</v>
      </c>
      <c r="G5823" s="1">
        <v>867.3599999999999</v>
      </c>
      <c r="H5823" s="1">
        <v>778.4</v>
      </c>
      <c r="I5823" s="4">
        <v>4</v>
      </c>
      <c r="J5823" s="2" t="s">
        <v>70</v>
      </c>
      <c r="K5823" s="1">
        <f>Tabelle111[[#This Row],[Menge kg Nges]]/1000</f>
        <v>0.86735999999999991</v>
      </c>
      <c r="L5823" s="1">
        <f>Tabelle111[[#This Row],[Menge kg P2O5]]/1000</f>
        <v>0.77839999999999998</v>
      </c>
      <c r="M5823" s="1">
        <f>Tabelle111[[#This Row],[Menge t Nges]]/Tabelle111[[#This Row],[Anzahl Lieferscheine]]</f>
        <v>0.21683999999999998</v>
      </c>
      <c r="N5823" s="1">
        <f>Tabelle111[[#This Row],[Menge t P2O5]]/Tabelle111[[#This Row],[Anzahl Lieferscheine]]</f>
        <v>0.1946</v>
      </c>
    </row>
    <row r="5824" spans="1:14" x14ac:dyDescent="0.2">
      <c r="A5824" s="2" t="s">
        <v>40</v>
      </c>
      <c r="B5824" s="2" t="s">
        <v>40</v>
      </c>
      <c r="C5824" s="2" t="s">
        <v>6</v>
      </c>
      <c r="D5824" s="2" t="s">
        <v>15</v>
      </c>
      <c r="E5824" s="2" t="s">
        <v>13</v>
      </c>
      <c r="F5824" s="2" t="s">
        <v>61</v>
      </c>
      <c r="G5824" s="1">
        <v>627.9</v>
      </c>
      <c r="H5824" s="1">
        <v>563.5</v>
      </c>
      <c r="I5824" s="4">
        <v>2</v>
      </c>
      <c r="J5824" s="2" t="s">
        <v>70</v>
      </c>
      <c r="K5824" s="1">
        <f>Tabelle111[[#This Row],[Menge kg Nges]]/1000</f>
        <v>0.62790000000000001</v>
      </c>
      <c r="L5824" s="1">
        <f>Tabelle111[[#This Row],[Menge kg P2O5]]/1000</f>
        <v>0.5635</v>
      </c>
      <c r="M5824" s="1">
        <f>Tabelle111[[#This Row],[Menge t Nges]]/Tabelle111[[#This Row],[Anzahl Lieferscheine]]</f>
        <v>0.31395000000000001</v>
      </c>
      <c r="N5824" s="1">
        <f>Tabelle111[[#This Row],[Menge t P2O5]]/Tabelle111[[#This Row],[Anzahl Lieferscheine]]</f>
        <v>0.28175</v>
      </c>
    </row>
    <row r="5825" spans="1:14" x14ac:dyDescent="0.2">
      <c r="A5825" s="2" t="s">
        <v>40</v>
      </c>
      <c r="B5825" s="2" t="s">
        <v>40</v>
      </c>
      <c r="C5825" s="2" t="s">
        <v>6</v>
      </c>
      <c r="D5825" s="2" t="s">
        <v>15</v>
      </c>
      <c r="E5825" s="2" t="s">
        <v>24</v>
      </c>
      <c r="F5825" s="2" t="s">
        <v>61</v>
      </c>
      <c r="G5825" s="1">
        <v>11170.269999999999</v>
      </c>
      <c r="H5825" s="1">
        <v>9175.14</v>
      </c>
      <c r="I5825" s="4">
        <v>14</v>
      </c>
      <c r="J5825" s="2" t="s">
        <v>70</v>
      </c>
      <c r="K5825" s="1">
        <f>Tabelle111[[#This Row],[Menge kg Nges]]/1000</f>
        <v>11.170269999999999</v>
      </c>
      <c r="L5825" s="1">
        <f>Tabelle111[[#This Row],[Menge kg P2O5]]/1000</f>
        <v>9.175139999999999</v>
      </c>
      <c r="M5825" s="1">
        <f>Tabelle111[[#This Row],[Menge t Nges]]/Tabelle111[[#This Row],[Anzahl Lieferscheine]]</f>
        <v>0.79787642857142849</v>
      </c>
      <c r="N5825" s="1">
        <f>Tabelle111[[#This Row],[Menge t P2O5]]/Tabelle111[[#This Row],[Anzahl Lieferscheine]]</f>
        <v>0.65536714285714281</v>
      </c>
    </row>
    <row r="5826" spans="1:14" x14ac:dyDescent="0.2">
      <c r="A5826" s="2" t="s">
        <v>40</v>
      </c>
      <c r="B5826" s="2" t="s">
        <v>40</v>
      </c>
      <c r="C5826" s="2" t="s">
        <v>6</v>
      </c>
      <c r="D5826" s="2" t="s">
        <v>15</v>
      </c>
      <c r="E5826" s="2" t="s">
        <v>31</v>
      </c>
      <c r="F5826" s="2" t="s">
        <v>61</v>
      </c>
      <c r="G5826" s="1">
        <v>1056</v>
      </c>
      <c r="H5826" s="1">
        <v>352</v>
      </c>
      <c r="I5826" s="4">
        <v>3</v>
      </c>
      <c r="J5826" s="2" t="s">
        <v>70</v>
      </c>
      <c r="K5826" s="1">
        <f>Tabelle111[[#This Row],[Menge kg Nges]]/1000</f>
        <v>1.056</v>
      </c>
      <c r="L5826" s="1">
        <f>Tabelle111[[#This Row],[Menge kg P2O5]]/1000</f>
        <v>0.35199999999999998</v>
      </c>
      <c r="M5826" s="1">
        <f>Tabelle111[[#This Row],[Menge t Nges]]/Tabelle111[[#This Row],[Anzahl Lieferscheine]]</f>
        <v>0.35200000000000004</v>
      </c>
      <c r="N5826" s="1">
        <f>Tabelle111[[#This Row],[Menge t P2O5]]/Tabelle111[[#This Row],[Anzahl Lieferscheine]]</f>
        <v>0.11733333333333333</v>
      </c>
    </row>
    <row r="5827" spans="1:14" x14ac:dyDescent="0.2">
      <c r="A5827" s="2" t="s">
        <v>40</v>
      </c>
      <c r="B5827" s="2" t="s">
        <v>40</v>
      </c>
      <c r="C5827" s="2" t="s">
        <v>25</v>
      </c>
      <c r="D5827" s="2" t="s">
        <v>25</v>
      </c>
      <c r="E5827" s="2" t="s">
        <v>26</v>
      </c>
      <c r="F5827" s="2" t="s">
        <v>61</v>
      </c>
      <c r="G5827" s="1">
        <v>82181.289999999994</v>
      </c>
      <c r="H5827" s="1">
        <v>44007.22</v>
      </c>
      <c r="I5827" s="4">
        <v>243</v>
      </c>
      <c r="J5827" s="2" t="s">
        <v>70</v>
      </c>
      <c r="K5827" s="1">
        <f>Tabelle111[[#This Row],[Menge kg Nges]]/1000</f>
        <v>82.18128999999999</v>
      </c>
      <c r="L5827" s="1">
        <f>Tabelle111[[#This Row],[Menge kg P2O5]]/1000</f>
        <v>44.007220000000004</v>
      </c>
      <c r="M5827" s="1">
        <f>Tabelle111[[#This Row],[Menge t Nges]]/Tabelle111[[#This Row],[Anzahl Lieferscheine]]</f>
        <v>0.33819460905349791</v>
      </c>
      <c r="N5827" s="1">
        <f>Tabelle111[[#This Row],[Menge t P2O5]]/Tabelle111[[#This Row],[Anzahl Lieferscheine]]</f>
        <v>0.18109967078189301</v>
      </c>
    </row>
    <row r="5828" spans="1:14" x14ac:dyDescent="0.2">
      <c r="A5828" s="2" t="s">
        <v>40</v>
      </c>
      <c r="B5828" s="2" t="s">
        <v>40</v>
      </c>
      <c r="C5828" s="2" t="s">
        <v>63</v>
      </c>
      <c r="D5828" s="2" t="s">
        <v>63</v>
      </c>
      <c r="E5828" s="2" t="s">
        <v>63</v>
      </c>
      <c r="F5828" s="2" t="s">
        <v>61</v>
      </c>
      <c r="G5828" s="1">
        <v>38664.129999999997</v>
      </c>
      <c r="H5828" s="1">
        <v>33654.620000000003</v>
      </c>
      <c r="I5828" s="4">
        <v>86</v>
      </c>
      <c r="J5828" s="2" t="s">
        <v>70</v>
      </c>
      <c r="K5828" s="1">
        <f>Tabelle111[[#This Row],[Menge kg Nges]]/1000</f>
        <v>38.66413</v>
      </c>
      <c r="L5828" s="1">
        <f>Tabelle111[[#This Row],[Menge kg P2O5]]/1000</f>
        <v>33.654620000000001</v>
      </c>
      <c r="M5828" s="1">
        <f>Tabelle111[[#This Row],[Menge t Nges]]/Tabelle111[[#This Row],[Anzahl Lieferscheine]]</f>
        <v>0.44958290697674419</v>
      </c>
      <c r="N5828" s="1">
        <f>Tabelle111[[#This Row],[Menge t P2O5]]/Tabelle111[[#This Row],[Anzahl Lieferscheine]]</f>
        <v>0.39133279069767446</v>
      </c>
    </row>
    <row r="5829" spans="1:14" x14ac:dyDescent="0.2">
      <c r="A5829" s="2" t="s">
        <v>40</v>
      </c>
      <c r="B5829" s="2" t="s">
        <v>42</v>
      </c>
      <c r="C5829" s="2" t="s">
        <v>6</v>
      </c>
      <c r="D5829" s="2" t="s">
        <v>7</v>
      </c>
      <c r="E5829" s="2" t="s">
        <v>8</v>
      </c>
      <c r="F5829" s="2" t="s">
        <v>61</v>
      </c>
      <c r="G5829" s="1">
        <v>11277.07</v>
      </c>
      <c r="H5829" s="1">
        <v>4513.74</v>
      </c>
      <c r="I5829" s="4">
        <v>24</v>
      </c>
      <c r="J5829" s="2" t="s">
        <v>70</v>
      </c>
      <c r="K5829" s="1">
        <f>Tabelle111[[#This Row],[Menge kg Nges]]/1000</f>
        <v>11.27707</v>
      </c>
      <c r="L5829" s="1">
        <f>Tabelle111[[#This Row],[Menge kg P2O5]]/1000</f>
        <v>4.5137399999999994</v>
      </c>
      <c r="M5829" s="1">
        <f>Tabelle111[[#This Row],[Menge t Nges]]/Tabelle111[[#This Row],[Anzahl Lieferscheine]]</f>
        <v>0.46987791666666667</v>
      </c>
      <c r="N5829" s="1">
        <f>Tabelle111[[#This Row],[Menge t P2O5]]/Tabelle111[[#This Row],[Anzahl Lieferscheine]]</f>
        <v>0.18807249999999998</v>
      </c>
    </row>
    <row r="5830" spans="1:14" x14ac:dyDescent="0.2">
      <c r="A5830" s="2" t="s">
        <v>40</v>
      </c>
      <c r="B5830" s="2" t="s">
        <v>42</v>
      </c>
      <c r="C5830" s="2" t="s">
        <v>6</v>
      </c>
      <c r="D5830" s="2" t="s">
        <v>7</v>
      </c>
      <c r="E5830" s="2" t="s">
        <v>9</v>
      </c>
      <c r="F5830" s="2" t="s">
        <v>61</v>
      </c>
      <c r="G5830" s="1">
        <v>6071</v>
      </c>
      <c r="H5830" s="1">
        <v>2491.1999999999998</v>
      </c>
      <c r="I5830" s="4">
        <v>19</v>
      </c>
      <c r="J5830" s="2" t="s">
        <v>70</v>
      </c>
      <c r="K5830" s="1">
        <f>Tabelle111[[#This Row],[Menge kg Nges]]/1000</f>
        <v>6.0709999999999997</v>
      </c>
      <c r="L5830" s="1">
        <f>Tabelle111[[#This Row],[Menge kg P2O5]]/1000</f>
        <v>2.4911999999999996</v>
      </c>
      <c r="M5830" s="1">
        <f>Tabelle111[[#This Row],[Menge t Nges]]/Tabelle111[[#This Row],[Anzahl Lieferscheine]]</f>
        <v>0.31952631578947366</v>
      </c>
      <c r="N5830" s="1">
        <f>Tabelle111[[#This Row],[Menge t P2O5]]/Tabelle111[[#This Row],[Anzahl Lieferscheine]]</f>
        <v>0.13111578947368419</v>
      </c>
    </row>
    <row r="5831" spans="1:14" x14ac:dyDescent="0.2">
      <c r="A5831" s="2" t="s">
        <v>40</v>
      </c>
      <c r="B5831" s="2" t="s">
        <v>42</v>
      </c>
      <c r="C5831" s="2" t="s">
        <v>6</v>
      </c>
      <c r="D5831" s="2" t="s">
        <v>7</v>
      </c>
      <c r="E5831" s="2" t="s">
        <v>11</v>
      </c>
      <c r="F5831" s="2" t="s">
        <v>61</v>
      </c>
      <c r="G5831" s="1">
        <v>2487.52</v>
      </c>
      <c r="H5831" s="1">
        <v>1302.98</v>
      </c>
      <c r="I5831" s="4">
        <v>6</v>
      </c>
      <c r="J5831" s="2" t="s">
        <v>70</v>
      </c>
      <c r="K5831" s="1">
        <f>Tabelle111[[#This Row],[Menge kg Nges]]/1000</f>
        <v>2.48752</v>
      </c>
      <c r="L5831" s="1">
        <f>Tabelle111[[#This Row],[Menge kg P2O5]]/1000</f>
        <v>1.30298</v>
      </c>
      <c r="M5831" s="1">
        <f>Tabelle111[[#This Row],[Menge t Nges]]/Tabelle111[[#This Row],[Anzahl Lieferscheine]]</f>
        <v>0.41458666666666666</v>
      </c>
      <c r="N5831" s="1">
        <f>Tabelle111[[#This Row],[Menge t P2O5]]/Tabelle111[[#This Row],[Anzahl Lieferscheine]]</f>
        <v>0.21716333333333335</v>
      </c>
    </row>
    <row r="5832" spans="1:14" x14ac:dyDescent="0.2">
      <c r="A5832" s="2" t="s">
        <v>40</v>
      </c>
      <c r="B5832" s="2" t="s">
        <v>42</v>
      </c>
      <c r="C5832" s="2" t="s">
        <v>6</v>
      </c>
      <c r="D5832" s="2" t="s">
        <v>7</v>
      </c>
      <c r="E5832" s="2" t="s">
        <v>12</v>
      </c>
      <c r="F5832" s="2" t="s">
        <v>61</v>
      </c>
      <c r="G5832" s="1">
        <v>19434.759999999998</v>
      </c>
      <c r="H5832" s="1">
        <v>8085.6500000000005</v>
      </c>
      <c r="I5832" s="4">
        <v>45</v>
      </c>
      <c r="J5832" s="2" t="s">
        <v>70</v>
      </c>
      <c r="K5832" s="1">
        <f>Tabelle111[[#This Row],[Menge kg Nges]]/1000</f>
        <v>19.434759999999997</v>
      </c>
      <c r="L5832" s="1">
        <f>Tabelle111[[#This Row],[Menge kg P2O5]]/1000</f>
        <v>8.0856500000000011</v>
      </c>
      <c r="M5832" s="1">
        <f>Tabelle111[[#This Row],[Menge t Nges]]/Tabelle111[[#This Row],[Anzahl Lieferscheine]]</f>
        <v>0.43188355555555547</v>
      </c>
      <c r="N5832" s="1">
        <f>Tabelle111[[#This Row],[Menge t P2O5]]/Tabelle111[[#This Row],[Anzahl Lieferscheine]]</f>
        <v>0.17968111111111112</v>
      </c>
    </row>
    <row r="5833" spans="1:14" x14ac:dyDescent="0.2">
      <c r="A5833" s="2" t="s">
        <v>40</v>
      </c>
      <c r="B5833" s="2" t="s">
        <v>42</v>
      </c>
      <c r="C5833" s="2" t="s">
        <v>6</v>
      </c>
      <c r="D5833" s="2" t="s">
        <v>7</v>
      </c>
      <c r="E5833" s="2" t="s">
        <v>13</v>
      </c>
      <c r="F5833" s="2" t="s">
        <v>61</v>
      </c>
      <c r="G5833" s="1">
        <v>3641.94</v>
      </c>
      <c r="H5833" s="1">
        <v>1978.7199999999998</v>
      </c>
      <c r="I5833" s="4">
        <v>17</v>
      </c>
      <c r="J5833" s="2" t="s">
        <v>70</v>
      </c>
      <c r="K5833" s="1">
        <f>Tabelle111[[#This Row],[Menge kg Nges]]/1000</f>
        <v>3.64194</v>
      </c>
      <c r="L5833" s="1">
        <f>Tabelle111[[#This Row],[Menge kg P2O5]]/1000</f>
        <v>1.9787199999999998</v>
      </c>
      <c r="M5833" s="1">
        <f>Tabelle111[[#This Row],[Menge t Nges]]/Tabelle111[[#This Row],[Anzahl Lieferscheine]]</f>
        <v>0.21423176470588234</v>
      </c>
      <c r="N5833" s="1">
        <f>Tabelle111[[#This Row],[Menge t P2O5]]/Tabelle111[[#This Row],[Anzahl Lieferscheine]]</f>
        <v>0.11639529411764704</v>
      </c>
    </row>
    <row r="5834" spans="1:14" x14ac:dyDescent="0.2">
      <c r="A5834" s="2" t="s">
        <v>40</v>
      </c>
      <c r="B5834" s="2" t="s">
        <v>42</v>
      </c>
      <c r="C5834" s="2" t="s">
        <v>6</v>
      </c>
      <c r="D5834" s="2" t="s">
        <v>7</v>
      </c>
      <c r="E5834" s="2" t="s">
        <v>14</v>
      </c>
      <c r="F5834" s="2" t="s">
        <v>61</v>
      </c>
      <c r="G5834" s="1">
        <v>5935.28</v>
      </c>
      <c r="H5834" s="1">
        <v>2746.06</v>
      </c>
      <c r="I5834" s="4">
        <v>17</v>
      </c>
      <c r="J5834" s="2" t="s">
        <v>70</v>
      </c>
      <c r="K5834" s="1">
        <f>Tabelle111[[#This Row],[Menge kg Nges]]/1000</f>
        <v>5.9352799999999997</v>
      </c>
      <c r="L5834" s="1">
        <f>Tabelle111[[#This Row],[Menge kg P2O5]]/1000</f>
        <v>2.7460599999999999</v>
      </c>
      <c r="M5834" s="1">
        <f>Tabelle111[[#This Row],[Menge t Nges]]/Tabelle111[[#This Row],[Anzahl Lieferscheine]]</f>
        <v>0.34913411764705882</v>
      </c>
      <c r="N5834" s="1">
        <f>Tabelle111[[#This Row],[Menge t P2O5]]/Tabelle111[[#This Row],[Anzahl Lieferscheine]]</f>
        <v>0.16153294117647057</v>
      </c>
    </row>
    <row r="5835" spans="1:14" x14ac:dyDescent="0.2">
      <c r="A5835" s="2" t="s">
        <v>40</v>
      </c>
      <c r="B5835" s="2" t="s">
        <v>42</v>
      </c>
      <c r="C5835" s="2" t="s">
        <v>6</v>
      </c>
      <c r="D5835" s="2" t="s">
        <v>15</v>
      </c>
      <c r="E5835" s="2" t="s">
        <v>17</v>
      </c>
      <c r="F5835" s="2" t="s">
        <v>61</v>
      </c>
      <c r="G5835" s="1">
        <v>270</v>
      </c>
      <c r="H5835" s="1">
        <v>135</v>
      </c>
      <c r="I5835" s="4">
        <v>2</v>
      </c>
      <c r="J5835" s="2" t="s">
        <v>70</v>
      </c>
      <c r="K5835" s="1">
        <f>Tabelle111[[#This Row],[Menge kg Nges]]/1000</f>
        <v>0.27</v>
      </c>
      <c r="L5835" s="1">
        <f>Tabelle111[[#This Row],[Menge kg P2O5]]/1000</f>
        <v>0.13500000000000001</v>
      </c>
      <c r="M5835" s="1">
        <f>Tabelle111[[#This Row],[Menge t Nges]]/Tabelle111[[#This Row],[Anzahl Lieferscheine]]</f>
        <v>0.13500000000000001</v>
      </c>
      <c r="N5835" s="1">
        <f>Tabelle111[[#This Row],[Menge t P2O5]]/Tabelle111[[#This Row],[Anzahl Lieferscheine]]</f>
        <v>6.7500000000000004E-2</v>
      </c>
    </row>
    <row r="5836" spans="1:14" x14ac:dyDescent="0.2">
      <c r="A5836" s="2" t="s">
        <v>40</v>
      </c>
      <c r="B5836" s="2" t="s">
        <v>42</v>
      </c>
      <c r="C5836" s="2" t="s">
        <v>6</v>
      </c>
      <c r="D5836" s="2" t="s">
        <v>15</v>
      </c>
      <c r="E5836" s="2" t="s">
        <v>18</v>
      </c>
      <c r="F5836" s="2" t="s">
        <v>61</v>
      </c>
      <c r="G5836" s="1">
        <v>3579.3500000000008</v>
      </c>
      <c r="H5836" s="1">
        <v>2871.6600000000003</v>
      </c>
      <c r="I5836" s="4">
        <v>10</v>
      </c>
      <c r="J5836" s="2" t="s">
        <v>70</v>
      </c>
      <c r="K5836" s="1">
        <f>Tabelle111[[#This Row],[Menge kg Nges]]/1000</f>
        <v>3.5793500000000007</v>
      </c>
      <c r="L5836" s="1">
        <f>Tabelle111[[#This Row],[Menge kg P2O5]]/1000</f>
        <v>2.8716600000000003</v>
      </c>
      <c r="M5836" s="1">
        <f>Tabelle111[[#This Row],[Menge t Nges]]/Tabelle111[[#This Row],[Anzahl Lieferscheine]]</f>
        <v>0.35793500000000006</v>
      </c>
      <c r="N5836" s="1">
        <f>Tabelle111[[#This Row],[Menge t P2O5]]/Tabelle111[[#This Row],[Anzahl Lieferscheine]]</f>
        <v>0.28716600000000003</v>
      </c>
    </row>
    <row r="5837" spans="1:14" x14ac:dyDescent="0.2">
      <c r="A5837" s="2" t="s">
        <v>40</v>
      </c>
      <c r="B5837" s="2" t="s">
        <v>42</v>
      </c>
      <c r="C5837" s="2" t="s">
        <v>6</v>
      </c>
      <c r="D5837" s="2" t="s">
        <v>15</v>
      </c>
      <c r="E5837" s="2" t="s">
        <v>19</v>
      </c>
      <c r="F5837" s="2" t="s">
        <v>61</v>
      </c>
      <c r="G5837" s="1">
        <v>162</v>
      </c>
      <c r="H5837" s="1">
        <v>180</v>
      </c>
      <c r="I5837" s="4">
        <v>1</v>
      </c>
      <c r="J5837" s="2" t="s">
        <v>70</v>
      </c>
      <c r="K5837" s="1">
        <f>Tabelle111[[#This Row],[Menge kg Nges]]/1000</f>
        <v>0.16200000000000001</v>
      </c>
      <c r="L5837" s="1">
        <f>Tabelle111[[#This Row],[Menge kg P2O5]]/1000</f>
        <v>0.18</v>
      </c>
      <c r="M5837" s="1">
        <f>Tabelle111[[#This Row],[Menge t Nges]]/Tabelle111[[#This Row],[Anzahl Lieferscheine]]</f>
        <v>0.16200000000000001</v>
      </c>
      <c r="N5837" s="1">
        <f>Tabelle111[[#This Row],[Menge t P2O5]]/Tabelle111[[#This Row],[Anzahl Lieferscheine]]</f>
        <v>0.18</v>
      </c>
    </row>
    <row r="5838" spans="1:14" x14ac:dyDescent="0.2">
      <c r="A5838" s="2" t="s">
        <v>40</v>
      </c>
      <c r="B5838" s="2" t="s">
        <v>42</v>
      </c>
      <c r="C5838" s="2" t="s">
        <v>6</v>
      </c>
      <c r="D5838" s="2" t="s">
        <v>15</v>
      </c>
      <c r="E5838" s="2" t="s">
        <v>20</v>
      </c>
      <c r="F5838" s="2" t="s">
        <v>61</v>
      </c>
      <c r="G5838" s="1">
        <v>440.64</v>
      </c>
      <c r="H5838" s="1">
        <v>324</v>
      </c>
      <c r="I5838" s="4">
        <v>2</v>
      </c>
      <c r="J5838" s="2" t="s">
        <v>70</v>
      </c>
      <c r="K5838" s="1">
        <f>Tabelle111[[#This Row],[Menge kg Nges]]/1000</f>
        <v>0.44063999999999998</v>
      </c>
      <c r="L5838" s="1">
        <f>Tabelle111[[#This Row],[Menge kg P2O5]]/1000</f>
        <v>0.32400000000000001</v>
      </c>
      <c r="M5838" s="1">
        <f>Tabelle111[[#This Row],[Menge t Nges]]/Tabelle111[[#This Row],[Anzahl Lieferscheine]]</f>
        <v>0.22031999999999999</v>
      </c>
      <c r="N5838" s="1">
        <f>Tabelle111[[#This Row],[Menge t P2O5]]/Tabelle111[[#This Row],[Anzahl Lieferscheine]]</f>
        <v>0.16200000000000001</v>
      </c>
    </row>
    <row r="5839" spans="1:14" x14ac:dyDescent="0.2">
      <c r="A5839" s="2" t="s">
        <v>40</v>
      </c>
      <c r="B5839" s="2" t="s">
        <v>42</v>
      </c>
      <c r="C5839" s="2" t="s">
        <v>6</v>
      </c>
      <c r="D5839" s="2" t="s">
        <v>15</v>
      </c>
      <c r="E5839" s="2" t="s">
        <v>21</v>
      </c>
      <c r="F5839" s="2" t="s">
        <v>61</v>
      </c>
      <c r="G5839" s="1">
        <v>3686.3999999999996</v>
      </c>
      <c r="H5839" s="1">
        <v>1958.3999999999999</v>
      </c>
      <c r="I5839" s="4">
        <v>6</v>
      </c>
      <c r="J5839" s="2" t="s">
        <v>70</v>
      </c>
      <c r="K5839" s="1">
        <f>Tabelle111[[#This Row],[Menge kg Nges]]/1000</f>
        <v>3.6863999999999995</v>
      </c>
      <c r="L5839" s="1">
        <f>Tabelle111[[#This Row],[Menge kg P2O5]]/1000</f>
        <v>1.9583999999999999</v>
      </c>
      <c r="M5839" s="1">
        <f>Tabelle111[[#This Row],[Menge t Nges]]/Tabelle111[[#This Row],[Anzahl Lieferscheine]]</f>
        <v>0.61439999999999995</v>
      </c>
      <c r="N5839" s="1">
        <f>Tabelle111[[#This Row],[Menge t P2O5]]/Tabelle111[[#This Row],[Anzahl Lieferscheine]]</f>
        <v>0.32639999999999997</v>
      </c>
    </row>
    <row r="5840" spans="1:14" x14ac:dyDescent="0.2">
      <c r="A5840" s="2" t="s">
        <v>40</v>
      </c>
      <c r="B5840" s="2" t="s">
        <v>42</v>
      </c>
      <c r="C5840" s="2" t="s">
        <v>6</v>
      </c>
      <c r="D5840" s="2" t="s">
        <v>15</v>
      </c>
      <c r="E5840" s="2" t="s">
        <v>9</v>
      </c>
      <c r="F5840" s="2" t="s">
        <v>61</v>
      </c>
      <c r="G5840" s="1">
        <v>652.28</v>
      </c>
      <c r="H5840" s="1">
        <v>326.25</v>
      </c>
      <c r="I5840" s="4">
        <v>2</v>
      </c>
      <c r="J5840" s="2" t="s">
        <v>70</v>
      </c>
      <c r="K5840" s="1">
        <f>Tabelle111[[#This Row],[Menge kg Nges]]/1000</f>
        <v>0.65227999999999997</v>
      </c>
      <c r="L5840" s="1">
        <f>Tabelle111[[#This Row],[Menge kg P2O5]]/1000</f>
        <v>0.32624999999999998</v>
      </c>
      <c r="M5840" s="1">
        <f>Tabelle111[[#This Row],[Menge t Nges]]/Tabelle111[[#This Row],[Anzahl Lieferscheine]]</f>
        <v>0.32613999999999999</v>
      </c>
      <c r="N5840" s="1">
        <f>Tabelle111[[#This Row],[Menge t P2O5]]/Tabelle111[[#This Row],[Anzahl Lieferscheine]]</f>
        <v>0.16312499999999999</v>
      </c>
    </row>
    <row r="5841" spans="1:14" x14ac:dyDescent="0.2">
      <c r="A5841" s="2" t="s">
        <v>40</v>
      </c>
      <c r="B5841" s="2" t="s">
        <v>42</v>
      </c>
      <c r="C5841" s="2" t="s">
        <v>6</v>
      </c>
      <c r="D5841" s="2" t="s">
        <v>15</v>
      </c>
      <c r="E5841" s="2" t="s">
        <v>13</v>
      </c>
      <c r="F5841" s="2" t="s">
        <v>61</v>
      </c>
      <c r="G5841" s="1">
        <v>232.05</v>
      </c>
      <c r="H5841" s="1">
        <v>208.25</v>
      </c>
      <c r="I5841" s="4">
        <v>1</v>
      </c>
      <c r="J5841" s="2" t="s">
        <v>70</v>
      </c>
      <c r="K5841" s="1">
        <f>Tabelle111[[#This Row],[Menge kg Nges]]/1000</f>
        <v>0.23205000000000001</v>
      </c>
      <c r="L5841" s="1">
        <f>Tabelle111[[#This Row],[Menge kg P2O5]]/1000</f>
        <v>0.20824999999999999</v>
      </c>
      <c r="M5841" s="1">
        <f>Tabelle111[[#This Row],[Menge t Nges]]/Tabelle111[[#This Row],[Anzahl Lieferscheine]]</f>
        <v>0.23205000000000001</v>
      </c>
      <c r="N5841" s="1">
        <f>Tabelle111[[#This Row],[Menge t P2O5]]/Tabelle111[[#This Row],[Anzahl Lieferscheine]]</f>
        <v>0.20824999999999999</v>
      </c>
    </row>
    <row r="5842" spans="1:14" x14ac:dyDescent="0.2">
      <c r="A5842" s="2" t="s">
        <v>40</v>
      </c>
      <c r="B5842" s="2" t="s">
        <v>42</v>
      </c>
      <c r="C5842" s="2" t="s">
        <v>25</v>
      </c>
      <c r="D5842" s="2" t="s">
        <v>25</v>
      </c>
      <c r="E5842" s="2" t="s">
        <v>26</v>
      </c>
      <c r="F5842" s="2" t="s">
        <v>61</v>
      </c>
      <c r="G5842" s="1">
        <v>6605.85</v>
      </c>
      <c r="H5842" s="1">
        <v>2902.16</v>
      </c>
      <c r="I5842" s="4">
        <v>13</v>
      </c>
      <c r="J5842" s="2" t="s">
        <v>70</v>
      </c>
      <c r="K5842" s="1">
        <f>Tabelle111[[#This Row],[Menge kg Nges]]/1000</f>
        <v>6.6058500000000002</v>
      </c>
      <c r="L5842" s="1">
        <f>Tabelle111[[#This Row],[Menge kg P2O5]]/1000</f>
        <v>2.9021599999999999</v>
      </c>
      <c r="M5842" s="1">
        <f>Tabelle111[[#This Row],[Menge t Nges]]/Tabelle111[[#This Row],[Anzahl Lieferscheine]]</f>
        <v>0.50814230769230773</v>
      </c>
      <c r="N5842" s="1">
        <f>Tabelle111[[#This Row],[Menge t P2O5]]/Tabelle111[[#This Row],[Anzahl Lieferscheine]]</f>
        <v>0.22324307692307691</v>
      </c>
    </row>
    <row r="5843" spans="1:14" x14ac:dyDescent="0.2">
      <c r="A5843" s="2" t="s">
        <v>40</v>
      </c>
      <c r="B5843" s="2" t="s">
        <v>42</v>
      </c>
      <c r="C5843" s="2" t="s">
        <v>63</v>
      </c>
      <c r="D5843" s="2" t="s">
        <v>63</v>
      </c>
      <c r="E5843" s="2" t="s">
        <v>63</v>
      </c>
      <c r="F5843" s="2" t="s">
        <v>61</v>
      </c>
      <c r="G5843" s="1">
        <v>1231.4000000000001</v>
      </c>
      <c r="H5843" s="1">
        <v>1217.4000000000001</v>
      </c>
      <c r="I5843" s="4">
        <v>3</v>
      </c>
      <c r="J5843" s="2" t="s">
        <v>70</v>
      </c>
      <c r="K5843" s="1">
        <f>Tabelle111[[#This Row],[Menge kg Nges]]/1000</f>
        <v>1.2314000000000001</v>
      </c>
      <c r="L5843" s="1">
        <f>Tabelle111[[#This Row],[Menge kg P2O5]]/1000</f>
        <v>1.2174</v>
      </c>
      <c r="M5843" s="1">
        <f>Tabelle111[[#This Row],[Menge t Nges]]/Tabelle111[[#This Row],[Anzahl Lieferscheine]]</f>
        <v>0.4104666666666667</v>
      </c>
      <c r="N5843" s="1">
        <f>Tabelle111[[#This Row],[Menge t P2O5]]/Tabelle111[[#This Row],[Anzahl Lieferscheine]]</f>
        <v>0.40579999999999999</v>
      </c>
    </row>
    <row r="5844" spans="1:14" x14ac:dyDescent="0.2">
      <c r="A5844" s="2" t="s">
        <v>55</v>
      </c>
      <c r="B5844" s="2" t="s">
        <v>55</v>
      </c>
      <c r="C5844" s="2" t="s">
        <v>6</v>
      </c>
      <c r="D5844" s="2" t="s">
        <v>7</v>
      </c>
      <c r="E5844" s="2" t="s">
        <v>8</v>
      </c>
      <c r="F5844" s="2" t="s">
        <v>61</v>
      </c>
      <c r="G5844" s="1">
        <v>6329.3899999999994</v>
      </c>
      <c r="H5844" s="1">
        <v>1869.62</v>
      </c>
      <c r="I5844" s="4">
        <v>6</v>
      </c>
      <c r="J5844" s="2" t="s">
        <v>70</v>
      </c>
      <c r="K5844" s="1">
        <f>Tabelle111[[#This Row],[Menge kg Nges]]/1000</f>
        <v>6.3293899999999992</v>
      </c>
      <c r="L5844" s="1">
        <f>Tabelle111[[#This Row],[Menge kg P2O5]]/1000</f>
        <v>1.8696199999999998</v>
      </c>
      <c r="M5844" s="1">
        <f>Tabelle111[[#This Row],[Menge t Nges]]/Tabelle111[[#This Row],[Anzahl Lieferscheine]]</f>
        <v>1.0548983333333333</v>
      </c>
      <c r="N5844" s="1">
        <f>Tabelle111[[#This Row],[Menge t P2O5]]/Tabelle111[[#This Row],[Anzahl Lieferscheine]]</f>
        <v>0.31160333333333329</v>
      </c>
    </row>
    <row r="5845" spans="1:14" x14ac:dyDescent="0.2">
      <c r="A5845" s="2" t="s">
        <v>55</v>
      </c>
      <c r="B5845" s="2" t="s">
        <v>55</v>
      </c>
      <c r="C5845" s="2" t="s">
        <v>6</v>
      </c>
      <c r="D5845" s="2" t="s">
        <v>7</v>
      </c>
      <c r="E5845" s="2" t="s">
        <v>9</v>
      </c>
      <c r="F5845" s="2" t="s">
        <v>61</v>
      </c>
      <c r="G5845" s="1">
        <v>22457.399999999994</v>
      </c>
      <c r="H5845" s="1">
        <v>9208.7000000000044</v>
      </c>
      <c r="I5845" s="4">
        <v>44</v>
      </c>
      <c r="J5845" s="2" t="s">
        <v>70</v>
      </c>
      <c r="K5845" s="1">
        <f>Tabelle111[[#This Row],[Menge kg Nges]]/1000</f>
        <v>22.457399999999993</v>
      </c>
      <c r="L5845" s="1">
        <f>Tabelle111[[#This Row],[Menge kg P2O5]]/1000</f>
        <v>9.2087000000000039</v>
      </c>
      <c r="M5845" s="1">
        <f>Tabelle111[[#This Row],[Menge t Nges]]/Tabelle111[[#This Row],[Anzahl Lieferscheine]]</f>
        <v>0.51039545454545443</v>
      </c>
      <c r="N5845" s="1">
        <f>Tabelle111[[#This Row],[Menge t P2O5]]/Tabelle111[[#This Row],[Anzahl Lieferscheine]]</f>
        <v>0.20928863636363645</v>
      </c>
    </row>
    <row r="5846" spans="1:14" x14ac:dyDescent="0.2">
      <c r="A5846" s="2" t="s">
        <v>55</v>
      </c>
      <c r="B5846" s="2" t="s">
        <v>55</v>
      </c>
      <c r="C5846" s="2" t="s">
        <v>6</v>
      </c>
      <c r="D5846" s="2" t="s">
        <v>7</v>
      </c>
      <c r="E5846" s="2" t="s">
        <v>11</v>
      </c>
      <c r="F5846" s="2" t="s">
        <v>61</v>
      </c>
      <c r="G5846" s="1">
        <v>10323.690000000002</v>
      </c>
      <c r="H5846" s="1">
        <v>4032.7</v>
      </c>
      <c r="I5846" s="4">
        <v>29</v>
      </c>
      <c r="J5846" s="2" t="s">
        <v>70</v>
      </c>
      <c r="K5846" s="1">
        <f>Tabelle111[[#This Row],[Menge kg Nges]]/1000</f>
        <v>10.323690000000003</v>
      </c>
      <c r="L5846" s="1">
        <f>Tabelle111[[#This Row],[Menge kg P2O5]]/1000</f>
        <v>4.0327000000000002</v>
      </c>
      <c r="M5846" s="1">
        <f>Tabelle111[[#This Row],[Menge t Nges]]/Tabelle111[[#This Row],[Anzahl Lieferscheine]]</f>
        <v>0.35598931034482767</v>
      </c>
      <c r="N5846" s="1">
        <f>Tabelle111[[#This Row],[Menge t P2O5]]/Tabelle111[[#This Row],[Anzahl Lieferscheine]]</f>
        <v>0.13905862068965519</v>
      </c>
    </row>
    <row r="5847" spans="1:14" x14ac:dyDescent="0.2">
      <c r="A5847" s="2" t="s">
        <v>55</v>
      </c>
      <c r="B5847" s="2" t="s">
        <v>55</v>
      </c>
      <c r="C5847" s="2" t="s">
        <v>6</v>
      </c>
      <c r="D5847" s="2" t="s">
        <v>7</v>
      </c>
      <c r="E5847" s="2" t="s">
        <v>13</v>
      </c>
      <c r="F5847" s="2" t="s">
        <v>61</v>
      </c>
      <c r="G5847" s="1">
        <v>5440</v>
      </c>
      <c r="H5847" s="1">
        <v>3628</v>
      </c>
      <c r="I5847" s="4">
        <v>12</v>
      </c>
      <c r="J5847" s="2" t="s">
        <v>70</v>
      </c>
      <c r="K5847" s="1">
        <f>Tabelle111[[#This Row],[Menge kg Nges]]/1000</f>
        <v>5.44</v>
      </c>
      <c r="L5847" s="1">
        <f>Tabelle111[[#This Row],[Menge kg P2O5]]/1000</f>
        <v>3.6280000000000001</v>
      </c>
      <c r="M5847" s="1">
        <f>Tabelle111[[#This Row],[Menge t Nges]]/Tabelle111[[#This Row],[Anzahl Lieferscheine]]</f>
        <v>0.45333333333333337</v>
      </c>
      <c r="N5847" s="1">
        <f>Tabelle111[[#This Row],[Menge t P2O5]]/Tabelle111[[#This Row],[Anzahl Lieferscheine]]</f>
        <v>0.30233333333333334</v>
      </c>
    </row>
    <row r="5848" spans="1:14" x14ac:dyDescent="0.2">
      <c r="A5848" s="2" t="s">
        <v>55</v>
      </c>
      <c r="B5848" s="2" t="s">
        <v>55</v>
      </c>
      <c r="C5848" s="2" t="s">
        <v>6</v>
      </c>
      <c r="D5848" s="2" t="s">
        <v>15</v>
      </c>
      <c r="E5848" s="2" t="s">
        <v>20</v>
      </c>
      <c r="F5848" s="2" t="s">
        <v>61</v>
      </c>
      <c r="G5848" s="1">
        <v>3238.6400000000003</v>
      </c>
      <c r="H5848" s="1">
        <v>1916.5</v>
      </c>
      <c r="I5848" s="4">
        <v>29</v>
      </c>
      <c r="J5848" s="2" t="s">
        <v>70</v>
      </c>
      <c r="K5848" s="1">
        <f>Tabelle111[[#This Row],[Menge kg Nges]]/1000</f>
        <v>3.2386400000000002</v>
      </c>
      <c r="L5848" s="1">
        <f>Tabelle111[[#This Row],[Menge kg P2O5]]/1000</f>
        <v>1.9165000000000001</v>
      </c>
      <c r="M5848" s="1">
        <f>Tabelle111[[#This Row],[Menge t Nges]]/Tabelle111[[#This Row],[Anzahl Lieferscheine]]</f>
        <v>0.11167724137931036</v>
      </c>
      <c r="N5848" s="1">
        <f>Tabelle111[[#This Row],[Menge t P2O5]]/Tabelle111[[#This Row],[Anzahl Lieferscheine]]</f>
        <v>6.608620689655173E-2</v>
      </c>
    </row>
    <row r="5849" spans="1:14" x14ac:dyDescent="0.2">
      <c r="A5849" s="2" t="s">
        <v>55</v>
      </c>
      <c r="B5849" s="2" t="s">
        <v>55</v>
      </c>
      <c r="C5849" s="2" t="s">
        <v>6</v>
      </c>
      <c r="D5849" s="2" t="s">
        <v>15</v>
      </c>
      <c r="E5849" s="2" t="s">
        <v>9</v>
      </c>
      <c r="F5849" s="2" t="s">
        <v>61</v>
      </c>
      <c r="G5849" s="1">
        <v>4996.4700000000012</v>
      </c>
      <c r="H5849" s="1">
        <v>2489.8600000000006</v>
      </c>
      <c r="I5849" s="4">
        <v>29</v>
      </c>
      <c r="J5849" s="2" t="s">
        <v>70</v>
      </c>
      <c r="K5849" s="1">
        <f>Tabelle111[[#This Row],[Menge kg Nges]]/1000</f>
        <v>4.9964700000000013</v>
      </c>
      <c r="L5849" s="1">
        <f>Tabelle111[[#This Row],[Menge kg P2O5]]/1000</f>
        <v>2.4898600000000006</v>
      </c>
      <c r="M5849" s="1">
        <f>Tabelle111[[#This Row],[Menge t Nges]]/Tabelle111[[#This Row],[Anzahl Lieferscheine]]</f>
        <v>0.1722920689655173</v>
      </c>
      <c r="N5849" s="1">
        <f>Tabelle111[[#This Row],[Menge t P2O5]]/Tabelle111[[#This Row],[Anzahl Lieferscheine]]</f>
        <v>8.5857241379310362E-2</v>
      </c>
    </row>
    <row r="5850" spans="1:14" x14ac:dyDescent="0.2">
      <c r="A5850" s="2" t="s">
        <v>55</v>
      </c>
      <c r="B5850" s="2" t="s">
        <v>55</v>
      </c>
      <c r="C5850" s="2" t="s">
        <v>6</v>
      </c>
      <c r="D5850" s="2" t="s">
        <v>15</v>
      </c>
      <c r="E5850" s="2" t="s">
        <v>10</v>
      </c>
      <c r="F5850" s="2" t="s">
        <v>61</v>
      </c>
      <c r="G5850" s="1">
        <v>364.5</v>
      </c>
      <c r="H5850" s="1">
        <v>155.69999999999999</v>
      </c>
      <c r="I5850" s="4">
        <v>1</v>
      </c>
      <c r="J5850" s="2" t="s">
        <v>70</v>
      </c>
      <c r="K5850" s="1">
        <f>Tabelle111[[#This Row],[Menge kg Nges]]/1000</f>
        <v>0.36449999999999999</v>
      </c>
      <c r="L5850" s="1">
        <f>Tabelle111[[#This Row],[Menge kg P2O5]]/1000</f>
        <v>0.15569999999999998</v>
      </c>
      <c r="M5850" s="1">
        <f>Tabelle111[[#This Row],[Menge t Nges]]/Tabelle111[[#This Row],[Anzahl Lieferscheine]]</f>
        <v>0.36449999999999999</v>
      </c>
      <c r="N5850" s="1">
        <f>Tabelle111[[#This Row],[Menge t P2O5]]/Tabelle111[[#This Row],[Anzahl Lieferscheine]]</f>
        <v>0.15569999999999998</v>
      </c>
    </row>
    <row r="5851" spans="1:14" x14ac:dyDescent="0.2">
      <c r="A5851" s="2" t="s">
        <v>55</v>
      </c>
      <c r="B5851" s="2" t="s">
        <v>55</v>
      </c>
      <c r="C5851" s="2" t="s">
        <v>6</v>
      </c>
      <c r="D5851" s="2" t="s">
        <v>15</v>
      </c>
      <c r="E5851" s="2" t="s">
        <v>23</v>
      </c>
      <c r="F5851" s="2" t="s">
        <v>61</v>
      </c>
      <c r="G5851" s="1">
        <v>287</v>
      </c>
      <c r="H5851" s="1">
        <v>129.5</v>
      </c>
      <c r="I5851" s="4">
        <v>1</v>
      </c>
      <c r="J5851" s="2" t="s">
        <v>70</v>
      </c>
      <c r="K5851" s="1">
        <f>Tabelle111[[#This Row],[Menge kg Nges]]/1000</f>
        <v>0.28699999999999998</v>
      </c>
      <c r="L5851" s="1">
        <f>Tabelle111[[#This Row],[Menge kg P2O5]]/1000</f>
        <v>0.1295</v>
      </c>
      <c r="M5851" s="1">
        <f>Tabelle111[[#This Row],[Menge t Nges]]/Tabelle111[[#This Row],[Anzahl Lieferscheine]]</f>
        <v>0.28699999999999998</v>
      </c>
      <c r="N5851" s="1">
        <f>Tabelle111[[#This Row],[Menge t P2O5]]/Tabelle111[[#This Row],[Anzahl Lieferscheine]]</f>
        <v>0.1295</v>
      </c>
    </row>
    <row r="5852" spans="1:14" x14ac:dyDescent="0.2">
      <c r="A5852" s="2" t="s">
        <v>55</v>
      </c>
      <c r="B5852" s="2" t="s">
        <v>55</v>
      </c>
      <c r="C5852" s="2" t="s">
        <v>6</v>
      </c>
      <c r="D5852" s="2" t="s">
        <v>15</v>
      </c>
      <c r="E5852" s="2" t="s">
        <v>13</v>
      </c>
      <c r="F5852" s="2" t="s">
        <v>61</v>
      </c>
      <c r="G5852" s="1">
        <v>1283.0999999999999</v>
      </c>
      <c r="H5852" s="1">
        <v>1151.5</v>
      </c>
      <c r="I5852" s="4">
        <v>6</v>
      </c>
      <c r="J5852" s="2" t="s">
        <v>70</v>
      </c>
      <c r="K5852" s="1">
        <f>Tabelle111[[#This Row],[Menge kg Nges]]/1000</f>
        <v>1.2830999999999999</v>
      </c>
      <c r="L5852" s="1">
        <f>Tabelle111[[#This Row],[Menge kg P2O5]]/1000</f>
        <v>1.1515</v>
      </c>
      <c r="M5852" s="1">
        <f>Tabelle111[[#This Row],[Menge t Nges]]/Tabelle111[[#This Row],[Anzahl Lieferscheine]]</f>
        <v>0.21384999999999998</v>
      </c>
      <c r="N5852" s="1">
        <f>Tabelle111[[#This Row],[Menge t P2O5]]/Tabelle111[[#This Row],[Anzahl Lieferscheine]]</f>
        <v>0.19191666666666665</v>
      </c>
    </row>
    <row r="5853" spans="1:14" x14ac:dyDescent="0.2">
      <c r="A5853" s="2" t="s">
        <v>55</v>
      </c>
      <c r="B5853" s="2" t="s">
        <v>55</v>
      </c>
      <c r="C5853" s="2" t="s">
        <v>6</v>
      </c>
      <c r="D5853" s="2" t="s">
        <v>15</v>
      </c>
      <c r="E5853" s="2" t="s">
        <v>31</v>
      </c>
      <c r="F5853" s="2" t="s">
        <v>61</v>
      </c>
      <c r="G5853" s="1">
        <v>916.35</v>
      </c>
      <c r="H5853" s="1">
        <v>413.47</v>
      </c>
      <c r="I5853" s="4">
        <v>6</v>
      </c>
      <c r="J5853" s="2" t="s">
        <v>70</v>
      </c>
      <c r="K5853" s="1">
        <f>Tabelle111[[#This Row],[Menge kg Nges]]/1000</f>
        <v>0.91635</v>
      </c>
      <c r="L5853" s="1">
        <f>Tabelle111[[#This Row],[Menge kg P2O5]]/1000</f>
        <v>0.41347</v>
      </c>
      <c r="M5853" s="1">
        <f>Tabelle111[[#This Row],[Menge t Nges]]/Tabelle111[[#This Row],[Anzahl Lieferscheine]]</f>
        <v>0.152725</v>
      </c>
      <c r="N5853" s="1">
        <f>Tabelle111[[#This Row],[Menge t P2O5]]/Tabelle111[[#This Row],[Anzahl Lieferscheine]]</f>
        <v>6.8911666666666663E-2</v>
      </c>
    </row>
    <row r="5854" spans="1:14" x14ac:dyDescent="0.2">
      <c r="A5854" s="2" t="s">
        <v>55</v>
      </c>
      <c r="B5854" s="2" t="s">
        <v>55</v>
      </c>
      <c r="C5854" s="2" t="s">
        <v>25</v>
      </c>
      <c r="D5854" s="2" t="s">
        <v>25</v>
      </c>
      <c r="E5854" s="2" t="s">
        <v>26</v>
      </c>
      <c r="F5854" s="2" t="s">
        <v>61</v>
      </c>
      <c r="G5854" s="1">
        <v>33909.669999999991</v>
      </c>
      <c r="H5854" s="1">
        <v>10341.919999999998</v>
      </c>
      <c r="I5854" s="4">
        <v>70</v>
      </c>
      <c r="J5854" s="2" t="s">
        <v>70</v>
      </c>
      <c r="K5854" s="1">
        <f>Tabelle111[[#This Row],[Menge kg Nges]]/1000</f>
        <v>33.909669999999991</v>
      </c>
      <c r="L5854" s="1">
        <f>Tabelle111[[#This Row],[Menge kg P2O5]]/1000</f>
        <v>10.341919999999998</v>
      </c>
      <c r="M5854" s="1">
        <f>Tabelle111[[#This Row],[Menge t Nges]]/Tabelle111[[#This Row],[Anzahl Lieferscheine]]</f>
        <v>0.48442385714285702</v>
      </c>
      <c r="N5854" s="1">
        <f>Tabelle111[[#This Row],[Menge t P2O5]]/Tabelle111[[#This Row],[Anzahl Lieferscheine]]</f>
        <v>0.14774171428571425</v>
      </c>
    </row>
    <row r="5855" spans="1:14" x14ac:dyDescent="0.2">
      <c r="A5855" s="2" t="s">
        <v>53</v>
      </c>
      <c r="B5855" s="2" t="s">
        <v>51</v>
      </c>
      <c r="C5855" s="2" t="s">
        <v>6</v>
      </c>
      <c r="D5855" s="2" t="s">
        <v>7</v>
      </c>
      <c r="E5855" s="2" t="s">
        <v>12</v>
      </c>
      <c r="F5855" s="2" t="s">
        <v>61</v>
      </c>
      <c r="G5855" s="1">
        <v>1108</v>
      </c>
      <c r="H5855" s="1">
        <v>437.66</v>
      </c>
      <c r="I5855" s="4">
        <v>9</v>
      </c>
      <c r="J5855" s="2" t="s">
        <v>70</v>
      </c>
      <c r="K5855" s="1">
        <f>Tabelle111[[#This Row],[Menge kg Nges]]/1000</f>
        <v>1.1080000000000001</v>
      </c>
      <c r="L5855" s="1">
        <f>Tabelle111[[#This Row],[Menge kg P2O5]]/1000</f>
        <v>0.43766000000000005</v>
      </c>
      <c r="M5855" s="1">
        <f>Tabelle111[[#This Row],[Menge t Nges]]/Tabelle111[[#This Row],[Anzahl Lieferscheine]]</f>
        <v>0.12311111111111112</v>
      </c>
      <c r="N5855" s="1">
        <f>Tabelle111[[#This Row],[Menge t P2O5]]/Tabelle111[[#This Row],[Anzahl Lieferscheine]]</f>
        <v>4.8628888888888895E-2</v>
      </c>
    </row>
    <row r="5856" spans="1:14" x14ac:dyDescent="0.2">
      <c r="A5856" s="2" t="s">
        <v>53</v>
      </c>
      <c r="B5856" s="2" t="s">
        <v>53</v>
      </c>
      <c r="C5856" s="2" t="s">
        <v>6</v>
      </c>
      <c r="D5856" s="2" t="s">
        <v>7</v>
      </c>
      <c r="E5856" s="2" t="s">
        <v>9</v>
      </c>
      <c r="F5856" s="2" t="s">
        <v>61</v>
      </c>
      <c r="G5856" s="1">
        <v>197.14</v>
      </c>
      <c r="H5856" s="1">
        <v>52.47</v>
      </c>
      <c r="I5856" s="4">
        <v>2</v>
      </c>
      <c r="J5856" s="2" t="s">
        <v>70</v>
      </c>
      <c r="K5856" s="1">
        <f>Tabelle111[[#This Row],[Menge kg Nges]]/1000</f>
        <v>0.19713999999999998</v>
      </c>
      <c r="L5856" s="1">
        <f>Tabelle111[[#This Row],[Menge kg P2O5]]/1000</f>
        <v>5.2469999999999996E-2</v>
      </c>
      <c r="M5856" s="1">
        <f>Tabelle111[[#This Row],[Menge t Nges]]/Tabelle111[[#This Row],[Anzahl Lieferscheine]]</f>
        <v>9.8569999999999991E-2</v>
      </c>
      <c r="N5856" s="1">
        <f>Tabelle111[[#This Row],[Menge t P2O5]]/Tabelle111[[#This Row],[Anzahl Lieferscheine]]</f>
        <v>2.6234999999999998E-2</v>
      </c>
    </row>
    <row r="5857" spans="1:14" x14ac:dyDescent="0.2">
      <c r="A5857" s="2" t="s">
        <v>53</v>
      </c>
      <c r="B5857" s="2" t="s">
        <v>53</v>
      </c>
      <c r="C5857" s="2" t="s">
        <v>6</v>
      </c>
      <c r="D5857" s="2" t="s">
        <v>7</v>
      </c>
      <c r="E5857" s="2" t="s">
        <v>11</v>
      </c>
      <c r="F5857" s="2" t="s">
        <v>61</v>
      </c>
      <c r="G5857" s="1">
        <v>525.6</v>
      </c>
      <c r="H5857" s="1">
        <v>205.2</v>
      </c>
      <c r="I5857" s="4">
        <v>2</v>
      </c>
      <c r="J5857" s="2" t="s">
        <v>70</v>
      </c>
      <c r="K5857" s="1">
        <f>Tabelle111[[#This Row],[Menge kg Nges]]/1000</f>
        <v>0.52560000000000007</v>
      </c>
      <c r="L5857" s="1">
        <f>Tabelle111[[#This Row],[Menge kg P2O5]]/1000</f>
        <v>0.20519999999999999</v>
      </c>
      <c r="M5857" s="1">
        <f>Tabelle111[[#This Row],[Menge t Nges]]/Tabelle111[[#This Row],[Anzahl Lieferscheine]]</f>
        <v>0.26280000000000003</v>
      </c>
      <c r="N5857" s="1">
        <f>Tabelle111[[#This Row],[Menge t P2O5]]/Tabelle111[[#This Row],[Anzahl Lieferscheine]]</f>
        <v>0.1026</v>
      </c>
    </row>
    <row r="5858" spans="1:14" x14ac:dyDescent="0.2">
      <c r="A5858" s="2" t="s">
        <v>53</v>
      </c>
      <c r="B5858" s="2" t="s">
        <v>53</v>
      </c>
      <c r="C5858" s="2" t="s">
        <v>6</v>
      </c>
      <c r="D5858" s="2" t="s">
        <v>7</v>
      </c>
      <c r="E5858" s="2" t="s">
        <v>12</v>
      </c>
      <c r="F5858" s="2" t="s">
        <v>61</v>
      </c>
      <c r="G5858" s="1">
        <v>14940.250000000002</v>
      </c>
      <c r="H5858" s="1">
        <v>5359.46</v>
      </c>
      <c r="I5858" s="4">
        <v>57</v>
      </c>
      <c r="J5858" s="2" t="s">
        <v>70</v>
      </c>
      <c r="K5858" s="1">
        <f>Tabelle111[[#This Row],[Menge kg Nges]]/1000</f>
        <v>14.940250000000002</v>
      </c>
      <c r="L5858" s="1">
        <f>Tabelle111[[#This Row],[Menge kg P2O5]]/1000</f>
        <v>5.3594600000000003</v>
      </c>
      <c r="M5858" s="1">
        <f>Tabelle111[[#This Row],[Menge t Nges]]/Tabelle111[[#This Row],[Anzahl Lieferscheine]]</f>
        <v>0.26210964912280704</v>
      </c>
      <c r="N5858" s="1">
        <f>Tabelle111[[#This Row],[Menge t P2O5]]/Tabelle111[[#This Row],[Anzahl Lieferscheine]]</f>
        <v>9.4025614035087732E-2</v>
      </c>
    </row>
    <row r="5859" spans="1:14" x14ac:dyDescent="0.2">
      <c r="A5859" s="2" t="s">
        <v>53</v>
      </c>
      <c r="B5859" s="2" t="s">
        <v>53</v>
      </c>
      <c r="C5859" s="2" t="s">
        <v>6</v>
      </c>
      <c r="D5859" s="2" t="s">
        <v>15</v>
      </c>
      <c r="E5859" s="2" t="s">
        <v>19</v>
      </c>
      <c r="F5859" s="2" t="s">
        <v>61</v>
      </c>
      <c r="G5859" s="1">
        <v>384.75</v>
      </c>
      <c r="H5859" s="1">
        <v>427.5</v>
      </c>
      <c r="I5859" s="4">
        <v>4</v>
      </c>
      <c r="J5859" s="2" t="s">
        <v>70</v>
      </c>
      <c r="K5859" s="1">
        <f>Tabelle111[[#This Row],[Menge kg Nges]]/1000</f>
        <v>0.38474999999999998</v>
      </c>
      <c r="L5859" s="1">
        <f>Tabelle111[[#This Row],[Menge kg P2O5]]/1000</f>
        <v>0.42749999999999999</v>
      </c>
      <c r="M5859" s="1">
        <f>Tabelle111[[#This Row],[Menge t Nges]]/Tabelle111[[#This Row],[Anzahl Lieferscheine]]</f>
        <v>9.6187499999999995E-2</v>
      </c>
      <c r="N5859" s="1">
        <f>Tabelle111[[#This Row],[Menge t P2O5]]/Tabelle111[[#This Row],[Anzahl Lieferscheine]]</f>
        <v>0.106875</v>
      </c>
    </row>
    <row r="5860" spans="1:14" x14ac:dyDescent="0.2">
      <c r="A5860" s="2" t="s">
        <v>53</v>
      </c>
      <c r="B5860" s="2" t="s">
        <v>53</v>
      </c>
      <c r="C5860" s="2" t="s">
        <v>6</v>
      </c>
      <c r="D5860" s="2" t="s">
        <v>15</v>
      </c>
      <c r="E5860" s="2" t="s">
        <v>9</v>
      </c>
      <c r="F5860" s="2" t="s">
        <v>61</v>
      </c>
      <c r="G5860" s="1">
        <v>517.54</v>
      </c>
      <c r="H5860" s="1">
        <v>343.64</v>
      </c>
      <c r="I5860" s="4">
        <v>2</v>
      </c>
      <c r="J5860" s="2" t="s">
        <v>70</v>
      </c>
      <c r="K5860" s="1">
        <f>Tabelle111[[#This Row],[Menge kg Nges]]/1000</f>
        <v>0.51754</v>
      </c>
      <c r="L5860" s="1">
        <f>Tabelle111[[#This Row],[Menge kg P2O5]]/1000</f>
        <v>0.34364</v>
      </c>
      <c r="M5860" s="1">
        <f>Tabelle111[[#This Row],[Menge t Nges]]/Tabelle111[[#This Row],[Anzahl Lieferscheine]]</f>
        <v>0.25877</v>
      </c>
      <c r="N5860" s="1">
        <f>Tabelle111[[#This Row],[Menge t P2O5]]/Tabelle111[[#This Row],[Anzahl Lieferscheine]]</f>
        <v>0.17182</v>
      </c>
    </row>
    <row r="5861" spans="1:14" x14ac:dyDescent="0.2">
      <c r="A5861" s="2" t="s">
        <v>28</v>
      </c>
      <c r="B5861" s="2" t="s">
        <v>5</v>
      </c>
      <c r="C5861" s="2" t="s">
        <v>6</v>
      </c>
      <c r="D5861" s="2" t="s">
        <v>7</v>
      </c>
      <c r="E5861" s="2" t="s">
        <v>8</v>
      </c>
      <c r="F5861" s="2" t="s">
        <v>61</v>
      </c>
      <c r="G5861" s="1">
        <v>1857.5</v>
      </c>
      <c r="H5861" s="1">
        <v>965.90000000000009</v>
      </c>
      <c r="I5861" s="4">
        <v>3</v>
      </c>
      <c r="J5861" s="2" t="s">
        <v>70</v>
      </c>
      <c r="K5861" s="1">
        <f>Tabelle111[[#This Row],[Menge kg Nges]]/1000</f>
        <v>1.8574999999999999</v>
      </c>
      <c r="L5861" s="1">
        <f>Tabelle111[[#This Row],[Menge kg P2O5]]/1000</f>
        <v>0.96590000000000009</v>
      </c>
      <c r="M5861" s="1">
        <f>Tabelle111[[#This Row],[Menge t Nges]]/Tabelle111[[#This Row],[Anzahl Lieferscheine]]</f>
        <v>0.61916666666666664</v>
      </c>
      <c r="N5861" s="1">
        <f>Tabelle111[[#This Row],[Menge t P2O5]]/Tabelle111[[#This Row],[Anzahl Lieferscheine]]</f>
        <v>0.32196666666666668</v>
      </c>
    </row>
    <row r="5862" spans="1:14" x14ac:dyDescent="0.2">
      <c r="A5862" s="2" t="s">
        <v>28</v>
      </c>
      <c r="B5862" s="2" t="s">
        <v>5</v>
      </c>
      <c r="C5862" s="2" t="s">
        <v>6</v>
      </c>
      <c r="D5862" s="2" t="s">
        <v>7</v>
      </c>
      <c r="E5862" s="2" t="s">
        <v>9</v>
      </c>
      <c r="F5862" s="2" t="s">
        <v>61</v>
      </c>
      <c r="G5862" s="1">
        <v>2325.6</v>
      </c>
      <c r="H5862" s="1">
        <v>964.8</v>
      </c>
      <c r="I5862" s="4">
        <v>3</v>
      </c>
      <c r="J5862" s="2" t="s">
        <v>70</v>
      </c>
      <c r="K5862" s="1">
        <f>Tabelle111[[#This Row],[Menge kg Nges]]/1000</f>
        <v>2.3256000000000001</v>
      </c>
      <c r="L5862" s="1">
        <f>Tabelle111[[#This Row],[Menge kg P2O5]]/1000</f>
        <v>0.96479999999999999</v>
      </c>
      <c r="M5862" s="1">
        <f>Tabelle111[[#This Row],[Menge t Nges]]/Tabelle111[[#This Row],[Anzahl Lieferscheine]]</f>
        <v>0.7752</v>
      </c>
      <c r="N5862" s="1">
        <f>Tabelle111[[#This Row],[Menge t P2O5]]/Tabelle111[[#This Row],[Anzahl Lieferscheine]]</f>
        <v>0.3216</v>
      </c>
    </row>
    <row r="5863" spans="1:14" x14ac:dyDescent="0.2">
      <c r="A5863" s="2" t="s">
        <v>28</v>
      </c>
      <c r="B5863" s="2" t="s">
        <v>5</v>
      </c>
      <c r="C5863" s="2" t="s">
        <v>6</v>
      </c>
      <c r="D5863" s="2" t="s">
        <v>7</v>
      </c>
      <c r="E5863" s="2" t="s">
        <v>12</v>
      </c>
      <c r="F5863" s="2" t="s">
        <v>61</v>
      </c>
      <c r="G5863" s="1">
        <v>3134.9</v>
      </c>
      <c r="H5863" s="1">
        <v>1542.1</v>
      </c>
      <c r="I5863" s="4">
        <v>6</v>
      </c>
      <c r="J5863" s="2" t="s">
        <v>70</v>
      </c>
      <c r="K5863" s="1">
        <f>Tabelle111[[#This Row],[Menge kg Nges]]/1000</f>
        <v>3.1349</v>
      </c>
      <c r="L5863" s="1">
        <f>Tabelle111[[#This Row],[Menge kg P2O5]]/1000</f>
        <v>1.5420999999999998</v>
      </c>
      <c r="M5863" s="1">
        <f>Tabelle111[[#This Row],[Menge t Nges]]/Tabelle111[[#This Row],[Anzahl Lieferscheine]]</f>
        <v>0.5224833333333333</v>
      </c>
      <c r="N5863" s="1">
        <f>Tabelle111[[#This Row],[Menge t P2O5]]/Tabelle111[[#This Row],[Anzahl Lieferscheine]]</f>
        <v>0.25701666666666662</v>
      </c>
    </row>
    <row r="5864" spans="1:14" x14ac:dyDescent="0.2">
      <c r="A5864" s="2" t="s">
        <v>28</v>
      </c>
      <c r="B5864" s="2" t="s">
        <v>5</v>
      </c>
      <c r="C5864" s="2" t="s">
        <v>6</v>
      </c>
      <c r="D5864" s="2" t="s">
        <v>7</v>
      </c>
      <c r="E5864" s="2" t="s">
        <v>14</v>
      </c>
      <c r="F5864" s="2" t="s">
        <v>61</v>
      </c>
      <c r="G5864" s="1">
        <v>8742.23</v>
      </c>
      <c r="H5864" s="1">
        <v>3337.93</v>
      </c>
      <c r="I5864" s="4">
        <v>20</v>
      </c>
      <c r="J5864" s="2" t="s">
        <v>70</v>
      </c>
      <c r="K5864" s="1">
        <f>Tabelle111[[#This Row],[Menge kg Nges]]/1000</f>
        <v>8.7422299999999993</v>
      </c>
      <c r="L5864" s="1">
        <f>Tabelle111[[#This Row],[Menge kg P2O5]]/1000</f>
        <v>3.3379299999999996</v>
      </c>
      <c r="M5864" s="1">
        <f>Tabelle111[[#This Row],[Menge t Nges]]/Tabelle111[[#This Row],[Anzahl Lieferscheine]]</f>
        <v>0.43711149999999999</v>
      </c>
      <c r="N5864" s="1">
        <f>Tabelle111[[#This Row],[Menge t P2O5]]/Tabelle111[[#This Row],[Anzahl Lieferscheine]]</f>
        <v>0.16689649999999998</v>
      </c>
    </row>
    <row r="5865" spans="1:14" x14ac:dyDescent="0.2">
      <c r="A5865" s="2" t="s">
        <v>28</v>
      </c>
      <c r="B5865" s="2" t="s">
        <v>5</v>
      </c>
      <c r="C5865" s="2" t="s">
        <v>6</v>
      </c>
      <c r="D5865" s="2" t="s">
        <v>15</v>
      </c>
      <c r="E5865" s="2" t="s">
        <v>17</v>
      </c>
      <c r="F5865" s="2" t="s">
        <v>61</v>
      </c>
      <c r="G5865" s="1">
        <v>718.2</v>
      </c>
      <c r="H5865" s="1">
        <v>182.4</v>
      </c>
      <c r="I5865" s="4">
        <v>2</v>
      </c>
      <c r="J5865" s="2" t="s">
        <v>70</v>
      </c>
      <c r="K5865" s="1">
        <f>Tabelle111[[#This Row],[Menge kg Nges]]/1000</f>
        <v>0.71820000000000006</v>
      </c>
      <c r="L5865" s="1">
        <f>Tabelle111[[#This Row],[Menge kg P2O5]]/1000</f>
        <v>0.18240000000000001</v>
      </c>
      <c r="M5865" s="1">
        <f>Tabelle111[[#This Row],[Menge t Nges]]/Tabelle111[[#This Row],[Anzahl Lieferscheine]]</f>
        <v>0.35910000000000003</v>
      </c>
      <c r="N5865" s="1">
        <f>Tabelle111[[#This Row],[Menge t P2O5]]/Tabelle111[[#This Row],[Anzahl Lieferscheine]]</f>
        <v>9.1200000000000003E-2</v>
      </c>
    </row>
    <row r="5866" spans="1:14" x14ac:dyDescent="0.2">
      <c r="A5866" s="2" t="s">
        <v>28</v>
      </c>
      <c r="B5866" s="2" t="s">
        <v>5</v>
      </c>
      <c r="C5866" s="2" t="s">
        <v>6</v>
      </c>
      <c r="D5866" s="2" t="s">
        <v>15</v>
      </c>
      <c r="E5866" s="2" t="s">
        <v>18</v>
      </c>
      <c r="F5866" s="2" t="s">
        <v>61</v>
      </c>
      <c r="G5866" s="1">
        <v>420</v>
      </c>
      <c r="H5866" s="1">
        <v>340</v>
      </c>
      <c r="I5866" s="4">
        <v>1</v>
      </c>
      <c r="J5866" s="2" t="s">
        <v>70</v>
      </c>
      <c r="K5866" s="1">
        <f>Tabelle111[[#This Row],[Menge kg Nges]]/1000</f>
        <v>0.42</v>
      </c>
      <c r="L5866" s="1">
        <f>Tabelle111[[#This Row],[Menge kg P2O5]]/1000</f>
        <v>0.34</v>
      </c>
      <c r="M5866" s="1">
        <f>Tabelle111[[#This Row],[Menge t Nges]]/Tabelle111[[#This Row],[Anzahl Lieferscheine]]</f>
        <v>0.42</v>
      </c>
      <c r="N5866" s="1">
        <f>Tabelle111[[#This Row],[Menge t P2O5]]/Tabelle111[[#This Row],[Anzahl Lieferscheine]]</f>
        <v>0.34</v>
      </c>
    </row>
    <row r="5867" spans="1:14" x14ac:dyDescent="0.2">
      <c r="A5867" s="2" t="s">
        <v>28</v>
      </c>
      <c r="B5867" s="2" t="s">
        <v>5</v>
      </c>
      <c r="C5867" s="2" t="s">
        <v>6</v>
      </c>
      <c r="D5867" s="2" t="s">
        <v>15</v>
      </c>
      <c r="E5867" s="2" t="s">
        <v>19</v>
      </c>
      <c r="F5867" s="2" t="s">
        <v>61</v>
      </c>
      <c r="G5867" s="1">
        <v>900</v>
      </c>
      <c r="H5867" s="1">
        <v>1350</v>
      </c>
      <c r="I5867" s="4">
        <v>1</v>
      </c>
      <c r="J5867" s="2" t="s">
        <v>70</v>
      </c>
      <c r="K5867" s="1">
        <f>Tabelle111[[#This Row],[Menge kg Nges]]/1000</f>
        <v>0.9</v>
      </c>
      <c r="L5867" s="1">
        <f>Tabelle111[[#This Row],[Menge kg P2O5]]/1000</f>
        <v>1.35</v>
      </c>
      <c r="M5867" s="1">
        <f>Tabelle111[[#This Row],[Menge t Nges]]/Tabelle111[[#This Row],[Anzahl Lieferscheine]]</f>
        <v>0.9</v>
      </c>
      <c r="N5867" s="1">
        <f>Tabelle111[[#This Row],[Menge t P2O5]]/Tabelle111[[#This Row],[Anzahl Lieferscheine]]</f>
        <v>1.35</v>
      </c>
    </row>
    <row r="5868" spans="1:14" x14ac:dyDescent="0.2">
      <c r="A5868" s="2" t="s">
        <v>28</v>
      </c>
      <c r="B5868" s="2" t="s">
        <v>5</v>
      </c>
      <c r="C5868" s="2" t="s">
        <v>6</v>
      </c>
      <c r="D5868" s="2" t="s">
        <v>15</v>
      </c>
      <c r="E5868" s="2" t="s">
        <v>20</v>
      </c>
      <c r="F5868" s="2" t="s">
        <v>61</v>
      </c>
      <c r="G5868" s="1">
        <v>306</v>
      </c>
      <c r="H5868" s="1">
        <v>225</v>
      </c>
      <c r="I5868" s="4">
        <v>1</v>
      </c>
      <c r="J5868" s="2" t="s">
        <v>70</v>
      </c>
      <c r="K5868" s="1">
        <f>Tabelle111[[#This Row],[Menge kg Nges]]/1000</f>
        <v>0.30599999999999999</v>
      </c>
      <c r="L5868" s="1">
        <f>Tabelle111[[#This Row],[Menge kg P2O5]]/1000</f>
        <v>0.22500000000000001</v>
      </c>
      <c r="M5868" s="1">
        <f>Tabelle111[[#This Row],[Menge t Nges]]/Tabelle111[[#This Row],[Anzahl Lieferscheine]]</f>
        <v>0.30599999999999999</v>
      </c>
      <c r="N5868" s="1">
        <f>Tabelle111[[#This Row],[Menge t P2O5]]/Tabelle111[[#This Row],[Anzahl Lieferscheine]]</f>
        <v>0.22500000000000001</v>
      </c>
    </row>
    <row r="5869" spans="1:14" x14ac:dyDescent="0.2">
      <c r="A5869" s="2" t="s">
        <v>28</v>
      </c>
      <c r="B5869" s="2" t="s">
        <v>5</v>
      </c>
      <c r="C5869" s="2" t="s">
        <v>6</v>
      </c>
      <c r="D5869" s="2" t="s">
        <v>15</v>
      </c>
      <c r="E5869" s="2" t="s">
        <v>9</v>
      </c>
      <c r="F5869" s="2" t="s">
        <v>61</v>
      </c>
      <c r="G5869" s="1">
        <v>809.6</v>
      </c>
      <c r="H5869" s="1">
        <v>363</v>
      </c>
      <c r="I5869" s="4">
        <v>2</v>
      </c>
      <c r="J5869" s="2" t="s">
        <v>70</v>
      </c>
      <c r="K5869" s="1">
        <f>Tabelle111[[#This Row],[Menge kg Nges]]/1000</f>
        <v>0.80959999999999999</v>
      </c>
      <c r="L5869" s="1">
        <f>Tabelle111[[#This Row],[Menge kg P2O5]]/1000</f>
        <v>0.36299999999999999</v>
      </c>
      <c r="M5869" s="1">
        <f>Tabelle111[[#This Row],[Menge t Nges]]/Tabelle111[[#This Row],[Anzahl Lieferscheine]]</f>
        <v>0.40479999999999999</v>
      </c>
      <c r="N5869" s="1">
        <f>Tabelle111[[#This Row],[Menge t P2O5]]/Tabelle111[[#This Row],[Anzahl Lieferscheine]]</f>
        <v>0.18149999999999999</v>
      </c>
    </row>
    <row r="5870" spans="1:14" x14ac:dyDescent="0.2">
      <c r="A5870" s="2" t="s">
        <v>28</v>
      </c>
      <c r="B5870" s="2" t="s">
        <v>5</v>
      </c>
      <c r="C5870" s="2" t="s">
        <v>25</v>
      </c>
      <c r="D5870" s="2" t="s">
        <v>25</v>
      </c>
      <c r="E5870" s="2" t="s">
        <v>26</v>
      </c>
      <c r="F5870" s="2" t="s">
        <v>61</v>
      </c>
      <c r="G5870" s="1">
        <v>10488.8</v>
      </c>
      <c r="H5870" s="1">
        <v>3229.5</v>
      </c>
      <c r="I5870" s="4">
        <v>13</v>
      </c>
      <c r="J5870" s="2" t="s">
        <v>70</v>
      </c>
      <c r="K5870" s="1">
        <f>Tabelle111[[#This Row],[Menge kg Nges]]/1000</f>
        <v>10.488799999999999</v>
      </c>
      <c r="L5870" s="1">
        <f>Tabelle111[[#This Row],[Menge kg P2O5]]/1000</f>
        <v>3.2294999999999998</v>
      </c>
      <c r="M5870" s="1">
        <f>Tabelle111[[#This Row],[Menge t Nges]]/Tabelle111[[#This Row],[Anzahl Lieferscheine]]</f>
        <v>0.80683076923076924</v>
      </c>
      <c r="N5870" s="1">
        <f>Tabelle111[[#This Row],[Menge t P2O5]]/Tabelle111[[#This Row],[Anzahl Lieferscheine]]</f>
        <v>0.24842307692307691</v>
      </c>
    </row>
    <row r="5871" spans="1:14" x14ac:dyDescent="0.2">
      <c r="A5871" s="2" t="s">
        <v>28</v>
      </c>
      <c r="B5871" s="2" t="s">
        <v>48</v>
      </c>
      <c r="C5871" s="2" t="s">
        <v>25</v>
      </c>
      <c r="D5871" s="2" t="s">
        <v>25</v>
      </c>
      <c r="E5871" s="2" t="s">
        <v>26</v>
      </c>
      <c r="F5871" s="2" t="s">
        <v>61</v>
      </c>
      <c r="G5871" s="1">
        <v>2392</v>
      </c>
      <c r="H5871" s="1">
        <v>1092</v>
      </c>
      <c r="I5871" s="4">
        <v>2</v>
      </c>
      <c r="J5871" s="2" t="s">
        <v>70</v>
      </c>
      <c r="K5871" s="1">
        <f>Tabelle111[[#This Row],[Menge kg Nges]]/1000</f>
        <v>2.3919999999999999</v>
      </c>
      <c r="L5871" s="1">
        <f>Tabelle111[[#This Row],[Menge kg P2O5]]/1000</f>
        <v>1.0920000000000001</v>
      </c>
      <c r="M5871" s="1">
        <f>Tabelle111[[#This Row],[Menge t Nges]]/Tabelle111[[#This Row],[Anzahl Lieferscheine]]</f>
        <v>1.196</v>
      </c>
      <c r="N5871" s="1">
        <f>Tabelle111[[#This Row],[Menge t P2O5]]/Tabelle111[[#This Row],[Anzahl Lieferscheine]]</f>
        <v>0.54600000000000004</v>
      </c>
    </row>
    <row r="5872" spans="1:14" x14ac:dyDescent="0.2">
      <c r="A5872" s="2" t="s">
        <v>28</v>
      </c>
      <c r="B5872" s="2" t="s">
        <v>45</v>
      </c>
      <c r="C5872" s="2" t="s">
        <v>6</v>
      </c>
      <c r="D5872" s="2" t="s">
        <v>7</v>
      </c>
      <c r="E5872" s="2" t="s">
        <v>12</v>
      </c>
      <c r="F5872" s="2" t="s">
        <v>61</v>
      </c>
      <c r="G5872" s="1">
        <v>404</v>
      </c>
      <c r="H5872" s="1">
        <v>256.54000000000002</v>
      </c>
      <c r="I5872" s="4">
        <v>3</v>
      </c>
      <c r="J5872" s="2" t="s">
        <v>70</v>
      </c>
      <c r="K5872" s="1">
        <f>Tabelle111[[#This Row],[Menge kg Nges]]/1000</f>
        <v>0.40400000000000003</v>
      </c>
      <c r="L5872" s="1">
        <f>Tabelle111[[#This Row],[Menge kg P2O5]]/1000</f>
        <v>0.25654000000000005</v>
      </c>
      <c r="M5872" s="1">
        <f>Tabelle111[[#This Row],[Menge t Nges]]/Tabelle111[[#This Row],[Anzahl Lieferscheine]]</f>
        <v>0.13466666666666668</v>
      </c>
      <c r="N5872" s="1">
        <f>Tabelle111[[#This Row],[Menge t P2O5]]/Tabelle111[[#This Row],[Anzahl Lieferscheine]]</f>
        <v>8.5513333333333344E-2</v>
      </c>
    </row>
    <row r="5873" spans="1:14" x14ac:dyDescent="0.2">
      <c r="A5873" s="2" t="s">
        <v>28</v>
      </c>
      <c r="B5873" s="2" t="s">
        <v>45</v>
      </c>
      <c r="C5873" s="2" t="s">
        <v>6</v>
      </c>
      <c r="D5873" s="2" t="s">
        <v>15</v>
      </c>
      <c r="E5873" s="2" t="s">
        <v>20</v>
      </c>
      <c r="F5873" s="2" t="s">
        <v>61</v>
      </c>
      <c r="G5873" s="1">
        <v>163.19999999999999</v>
      </c>
      <c r="H5873" s="1">
        <v>120</v>
      </c>
      <c r="I5873" s="4">
        <v>1</v>
      </c>
      <c r="J5873" s="2" t="s">
        <v>70</v>
      </c>
      <c r="K5873" s="1">
        <f>Tabelle111[[#This Row],[Menge kg Nges]]/1000</f>
        <v>0.16319999999999998</v>
      </c>
      <c r="L5873" s="1">
        <f>Tabelle111[[#This Row],[Menge kg P2O5]]/1000</f>
        <v>0.12</v>
      </c>
      <c r="M5873" s="1">
        <f>Tabelle111[[#This Row],[Menge t Nges]]/Tabelle111[[#This Row],[Anzahl Lieferscheine]]</f>
        <v>0.16319999999999998</v>
      </c>
      <c r="N5873" s="1">
        <f>Tabelle111[[#This Row],[Menge t P2O5]]/Tabelle111[[#This Row],[Anzahl Lieferscheine]]</f>
        <v>0.12</v>
      </c>
    </row>
    <row r="5874" spans="1:14" x14ac:dyDescent="0.2">
      <c r="A5874" s="2" t="s">
        <v>28</v>
      </c>
      <c r="B5874" s="2" t="s">
        <v>45</v>
      </c>
      <c r="C5874" s="2" t="s">
        <v>6</v>
      </c>
      <c r="D5874" s="2" t="s">
        <v>15</v>
      </c>
      <c r="E5874" s="2" t="s">
        <v>21</v>
      </c>
      <c r="F5874" s="2" t="s">
        <v>61</v>
      </c>
      <c r="G5874" s="1">
        <v>2103.6000000000004</v>
      </c>
      <c r="H5874" s="1">
        <v>962.40000000000009</v>
      </c>
      <c r="I5874" s="4">
        <v>5</v>
      </c>
      <c r="J5874" s="2" t="s">
        <v>70</v>
      </c>
      <c r="K5874" s="1">
        <f>Tabelle111[[#This Row],[Menge kg Nges]]/1000</f>
        <v>2.1036000000000006</v>
      </c>
      <c r="L5874" s="1">
        <f>Tabelle111[[#This Row],[Menge kg P2O5]]/1000</f>
        <v>0.96240000000000014</v>
      </c>
      <c r="M5874" s="1">
        <f>Tabelle111[[#This Row],[Menge t Nges]]/Tabelle111[[#This Row],[Anzahl Lieferscheine]]</f>
        <v>0.42072000000000009</v>
      </c>
      <c r="N5874" s="1">
        <f>Tabelle111[[#This Row],[Menge t P2O5]]/Tabelle111[[#This Row],[Anzahl Lieferscheine]]</f>
        <v>0.19248000000000004</v>
      </c>
    </row>
    <row r="5875" spans="1:14" x14ac:dyDescent="0.2">
      <c r="A5875" s="2" t="s">
        <v>28</v>
      </c>
      <c r="B5875" s="2" t="s">
        <v>45</v>
      </c>
      <c r="C5875" s="2" t="s">
        <v>63</v>
      </c>
      <c r="D5875" s="2" t="s">
        <v>63</v>
      </c>
      <c r="E5875" s="2" t="s">
        <v>63</v>
      </c>
      <c r="F5875" s="2" t="s">
        <v>61</v>
      </c>
      <c r="G5875" s="1">
        <v>135</v>
      </c>
      <c r="H5875" s="1">
        <v>180</v>
      </c>
      <c r="I5875" s="4">
        <v>1</v>
      </c>
      <c r="J5875" s="2" t="s">
        <v>70</v>
      </c>
      <c r="K5875" s="1">
        <f>Tabelle111[[#This Row],[Menge kg Nges]]/1000</f>
        <v>0.13500000000000001</v>
      </c>
      <c r="L5875" s="1">
        <f>Tabelle111[[#This Row],[Menge kg P2O5]]/1000</f>
        <v>0.18</v>
      </c>
      <c r="M5875" s="1">
        <f>Tabelle111[[#This Row],[Menge t Nges]]/Tabelle111[[#This Row],[Anzahl Lieferscheine]]</f>
        <v>0.13500000000000001</v>
      </c>
      <c r="N5875" s="1">
        <f>Tabelle111[[#This Row],[Menge t P2O5]]/Tabelle111[[#This Row],[Anzahl Lieferscheine]]</f>
        <v>0.18</v>
      </c>
    </row>
    <row r="5876" spans="1:14" x14ac:dyDescent="0.2">
      <c r="A5876" s="2" t="s">
        <v>28</v>
      </c>
      <c r="B5876" s="2" t="s">
        <v>28</v>
      </c>
      <c r="C5876" s="2" t="s">
        <v>6</v>
      </c>
      <c r="D5876" s="2" t="s">
        <v>7</v>
      </c>
      <c r="E5876" s="2" t="s">
        <v>8</v>
      </c>
      <c r="F5876" s="2" t="s">
        <v>61</v>
      </c>
      <c r="G5876" s="1">
        <v>132526.58000000002</v>
      </c>
      <c r="H5876" s="1">
        <v>43487.300000000017</v>
      </c>
      <c r="I5876" s="4">
        <v>141</v>
      </c>
      <c r="J5876" s="2" t="s">
        <v>70</v>
      </c>
      <c r="K5876" s="1">
        <f>Tabelle111[[#This Row],[Menge kg Nges]]/1000</f>
        <v>132.52658000000002</v>
      </c>
      <c r="L5876" s="1">
        <f>Tabelle111[[#This Row],[Menge kg P2O5]]/1000</f>
        <v>43.487300000000019</v>
      </c>
      <c r="M5876" s="1">
        <f>Tabelle111[[#This Row],[Menge t Nges]]/Tabelle111[[#This Row],[Anzahl Lieferscheine]]</f>
        <v>0.93990482269503561</v>
      </c>
      <c r="N5876" s="1">
        <f>Tabelle111[[#This Row],[Menge t P2O5]]/Tabelle111[[#This Row],[Anzahl Lieferscheine]]</f>
        <v>0.30842056737588663</v>
      </c>
    </row>
    <row r="5877" spans="1:14" x14ac:dyDescent="0.2">
      <c r="A5877" s="2" t="s">
        <v>28</v>
      </c>
      <c r="B5877" s="2" t="s">
        <v>28</v>
      </c>
      <c r="C5877" s="2" t="s">
        <v>6</v>
      </c>
      <c r="D5877" s="2" t="s">
        <v>7</v>
      </c>
      <c r="E5877" s="2" t="s">
        <v>9</v>
      </c>
      <c r="F5877" s="2" t="s">
        <v>61</v>
      </c>
      <c r="G5877" s="1">
        <v>114647.55</v>
      </c>
      <c r="H5877" s="1">
        <v>46900.800000000003</v>
      </c>
      <c r="I5877" s="4">
        <v>195</v>
      </c>
      <c r="J5877" s="2" t="s">
        <v>70</v>
      </c>
      <c r="K5877" s="1">
        <f>Tabelle111[[#This Row],[Menge kg Nges]]/1000</f>
        <v>114.64755000000001</v>
      </c>
      <c r="L5877" s="1">
        <f>Tabelle111[[#This Row],[Menge kg P2O5]]/1000</f>
        <v>46.900800000000004</v>
      </c>
      <c r="M5877" s="1">
        <f>Tabelle111[[#This Row],[Menge t Nges]]/Tabelle111[[#This Row],[Anzahl Lieferscheine]]</f>
        <v>0.58793615384615394</v>
      </c>
      <c r="N5877" s="1">
        <f>Tabelle111[[#This Row],[Menge t P2O5]]/Tabelle111[[#This Row],[Anzahl Lieferscheine]]</f>
        <v>0.2405169230769231</v>
      </c>
    </row>
    <row r="5878" spans="1:14" x14ac:dyDescent="0.2">
      <c r="A5878" s="2" t="s">
        <v>28</v>
      </c>
      <c r="B5878" s="2" t="s">
        <v>28</v>
      </c>
      <c r="C5878" s="2" t="s">
        <v>6</v>
      </c>
      <c r="D5878" s="2" t="s">
        <v>7</v>
      </c>
      <c r="E5878" s="2" t="s">
        <v>10</v>
      </c>
      <c r="F5878" s="2" t="s">
        <v>61</v>
      </c>
      <c r="G5878" s="1">
        <v>6506.1799999999994</v>
      </c>
      <c r="H5878" s="1">
        <v>2463.8200000000002</v>
      </c>
      <c r="I5878" s="4">
        <v>15</v>
      </c>
      <c r="J5878" s="2" t="s">
        <v>70</v>
      </c>
      <c r="K5878" s="1">
        <f>Tabelle111[[#This Row],[Menge kg Nges]]/1000</f>
        <v>6.5061799999999996</v>
      </c>
      <c r="L5878" s="1">
        <f>Tabelle111[[#This Row],[Menge kg P2O5]]/1000</f>
        <v>2.4638200000000001</v>
      </c>
      <c r="M5878" s="1">
        <f>Tabelle111[[#This Row],[Menge t Nges]]/Tabelle111[[#This Row],[Anzahl Lieferscheine]]</f>
        <v>0.43374533333333332</v>
      </c>
      <c r="N5878" s="1">
        <f>Tabelle111[[#This Row],[Menge t P2O5]]/Tabelle111[[#This Row],[Anzahl Lieferscheine]]</f>
        <v>0.16425466666666669</v>
      </c>
    </row>
    <row r="5879" spans="1:14" x14ac:dyDescent="0.2">
      <c r="A5879" s="2" t="s">
        <v>28</v>
      </c>
      <c r="B5879" s="2" t="s">
        <v>28</v>
      </c>
      <c r="C5879" s="2" t="s">
        <v>6</v>
      </c>
      <c r="D5879" s="2" t="s">
        <v>7</v>
      </c>
      <c r="E5879" s="2" t="s">
        <v>11</v>
      </c>
      <c r="F5879" s="2" t="s">
        <v>61</v>
      </c>
      <c r="G5879" s="1">
        <v>204</v>
      </c>
      <c r="H5879" s="1">
        <v>119</v>
      </c>
      <c r="I5879" s="4">
        <v>2</v>
      </c>
      <c r="J5879" s="2" t="s">
        <v>70</v>
      </c>
      <c r="K5879" s="1">
        <f>Tabelle111[[#This Row],[Menge kg Nges]]/1000</f>
        <v>0.20399999999999999</v>
      </c>
      <c r="L5879" s="1">
        <f>Tabelle111[[#This Row],[Menge kg P2O5]]/1000</f>
        <v>0.11899999999999999</v>
      </c>
      <c r="M5879" s="1">
        <f>Tabelle111[[#This Row],[Menge t Nges]]/Tabelle111[[#This Row],[Anzahl Lieferscheine]]</f>
        <v>0.10199999999999999</v>
      </c>
      <c r="N5879" s="1">
        <f>Tabelle111[[#This Row],[Menge t P2O5]]/Tabelle111[[#This Row],[Anzahl Lieferscheine]]</f>
        <v>5.9499999999999997E-2</v>
      </c>
    </row>
    <row r="5880" spans="1:14" x14ac:dyDescent="0.2">
      <c r="A5880" s="2" t="s">
        <v>28</v>
      </c>
      <c r="B5880" s="2" t="s">
        <v>28</v>
      </c>
      <c r="C5880" s="2" t="s">
        <v>6</v>
      </c>
      <c r="D5880" s="2" t="s">
        <v>7</v>
      </c>
      <c r="E5880" s="2" t="s">
        <v>12</v>
      </c>
      <c r="F5880" s="2" t="s">
        <v>61</v>
      </c>
      <c r="G5880" s="1">
        <v>51036.469999999994</v>
      </c>
      <c r="H5880" s="1">
        <v>25380.920000000002</v>
      </c>
      <c r="I5880" s="4">
        <v>100</v>
      </c>
      <c r="J5880" s="2" t="s">
        <v>70</v>
      </c>
      <c r="K5880" s="1">
        <f>Tabelle111[[#This Row],[Menge kg Nges]]/1000</f>
        <v>51.036469999999994</v>
      </c>
      <c r="L5880" s="1">
        <f>Tabelle111[[#This Row],[Menge kg P2O5]]/1000</f>
        <v>25.380920000000003</v>
      </c>
      <c r="M5880" s="1">
        <f>Tabelle111[[#This Row],[Menge t Nges]]/Tabelle111[[#This Row],[Anzahl Lieferscheine]]</f>
        <v>0.51036469999999989</v>
      </c>
      <c r="N5880" s="1">
        <f>Tabelle111[[#This Row],[Menge t P2O5]]/Tabelle111[[#This Row],[Anzahl Lieferscheine]]</f>
        <v>0.25380920000000001</v>
      </c>
    </row>
    <row r="5881" spans="1:14" x14ac:dyDescent="0.2">
      <c r="A5881" s="2" t="s">
        <v>28</v>
      </c>
      <c r="B5881" s="2" t="s">
        <v>28</v>
      </c>
      <c r="C5881" s="2" t="s">
        <v>6</v>
      </c>
      <c r="D5881" s="2" t="s">
        <v>7</v>
      </c>
      <c r="E5881" s="2" t="s">
        <v>13</v>
      </c>
      <c r="F5881" s="2" t="s">
        <v>61</v>
      </c>
      <c r="G5881" s="1">
        <v>7109.0999999999995</v>
      </c>
      <c r="H5881" s="1">
        <v>4795.3</v>
      </c>
      <c r="I5881" s="4">
        <v>9</v>
      </c>
      <c r="J5881" s="2" t="s">
        <v>70</v>
      </c>
      <c r="K5881" s="1">
        <f>Tabelle111[[#This Row],[Menge kg Nges]]/1000</f>
        <v>7.1090999999999998</v>
      </c>
      <c r="L5881" s="1">
        <f>Tabelle111[[#This Row],[Menge kg P2O5]]/1000</f>
        <v>4.7953000000000001</v>
      </c>
      <c r="M5881" s="1">
        <f>Tabelle111[[#This Row],[Menge t Nges]]/Tabelle111[[#This Row],[Anzahl Lieferscheine]]</f>
        <v>0.78989999999999994</v>
      </c>
      <c r="N5881" s="1">
        <f>Tabelle111[[#This Row],[Menge t P2O5]]/Tabelle111[[#This Row],[Anzahl Lieferscheine]]</f>
        <v>0.53281111111111112</v>
      </c>
    </row>
    <row r="5882" spans="1:14" x14ac:dyDescent="0.2">
      <c r="A5882" s="2" t="s">
        <v>28</v>
      </c>
      <c r="B5882" s="2" t="s">
        <v>28</v>
      </c>
      <c r="C5882" s="2" t="s">
        <v>6</v>
      </c>
      <c r="D5882" s="2" t="s">
        <v>7</v>
      </c>
      <c r="E5882" s="2" t="s">
        <v>14</v>
      </c>
      <c r="F5882" s="2" t="s">
        <v>61</v>
      </c>
      <c r="G5882" s="1">
        <v>46985</v>
      </c>
      <c r="H5882" s="1">
        <v>23210.5</v>
      </c>
      <c r="I5882" s="4">
        <v>36</v>
      </c>
      <c r="J5882" s="2" t="s">
        <v>70</v>
      </c>
      <c r="K5882" s="1">
        <f>Tabelle111[[#This Row],[Menge kg Nges]]/1000</f>
        <v>46.984999999999999</v>
      </c>
      <c r="L5882" s="1">
        <f>Tabelle111[[#This Row],[Menge kg P2O5]]/1000</f>
        <v>23.2105</v>
      </c>
      <c r="M5882" s="1">
        <f>Tabelle111[[#This Row],[Menge t Nges]]/Tabelle111[[#This Row],[Anzahl Lieferscheine]]</f>
        <v>1.3051388888888888</v>
      </c>
      <c r="N5882" s="1">
        <f>Tabelle111[[#This Row],[Menge t P2O5]]/Tabelle111[[#This Row],[Anzahl Lieferscheine]]</f>
        <v>0.64473611111111107</v>
      </c>
    </row>
    <row r="5883" spans="1:14" x14ac:dyDescent="0.2">
      <c r="A5883" s="2" t="s">
        <v>28</v>
      </c>
      <c r="B5883" s="2" t="s">
        <v>28</v>
      </c>
      <c r="C5883" s="2" t="s">
        <v>6</v>
      </c>
      <c r="D5883" s="2" t="s">
        <v>15</v>
      </c>
      <c r="E5883" s="2" t="s">
        <v>17</v>
      </c>
      <c r="F5883" s="2" t="s">
        <v>61</v>
      </c>
      <c r="G5883" s="1">
        <v>4473</v>
      </c>
      <c r="H5883" s="1">
        <v>1136</v>
      </c>
      <c r="I5883" s="4">
        <v>6</v>
      </c>
      <c r="J5883" s="2" t="s">
        <v>70</v>
      </c>
      <c r="K5883" s="1">
        <f>Tabelle111[[#This Row],[Menge kg Nges]]/1000</f>
        <v>4.4729999999999999</v>
      </c>
      <c r="L5883" s="1">
        <f>Tabelle111[[#This Row],[Menge kg P2O5]]/1000</f>
        <v>1.1359999999999999</v>
      </c>
      <c r="M5883" s="1">
        <f>Tabelle111[[#This Row],[Menge t Nges]]/Tabelle111[[#This Row],[Anzahl Lieferscheine]]</f>
        <v>0.74549999999999994</v>
      </c>
      <c r="N5883" s="1">
        <f>Tabelle111[[#This Row],[Menge t P2O5]]/Tabelle111[[#This Row],[Anzahl Lieferscheine]]</f>
        <v>0.18933333333333333</v>
      </c>
    </row>
    <row r="5884" spans="1:14" x14ac:dyDescent="0.2">
      <c r="A5884" s="2" t="s">
        <v>28</v>
      </c>
      <c r="B5884" s="2" t="s">
        <v>28</v>
      </c>
      <c r="C5884" s="2" t="s">
        <v>6</v>
      </c>
      <c r="D5884" s="2" t="s">
        <v>15</v>
      </c>
      <c r="E5884" s="2" t="s">
        <v>18</v>
      </c>
      <c r="F5884" s="2" t="s">
        <v>61</v>
      </c>
      <c r="G5884" s="1">
        <v>10439.200000000001</v>
      </c>
      <c r="H5884" s="1">
        <v>9260</v>
      </c>
      <c r="I5884" s="4">
        <v>12</v>
      </c>
      <c r="J5884" s="2" t="s">
        <v>70</v>
      </c>
      <c r="K5884" s="1">
        <f>Tabelle111[[#This Row],[Menge kg Nges]]/1000</f>
        <v>10.439200000000001</v>
      </c>
      <c r="L5884" s="1">
        <f>Tabelle111[[#This Row],[Menge kg P2O5]]/1000</f>
        <v>9.26</v>
      </c>
      <c r="M5884" s="1">
        <f>Tabelle111[[#This Row],[Menge t Nges]]/Tabelle111[[#This Row],[Anzahl Lieferscheine]]</f>
        <v>0.86993333333333345</v>
      </c>
      <c r="N5884" s="1">
        <f>Tabelle111[[#This Row],[Menge t P2O5]]/Tabelle111[[#This Row],[Anzahl Lieferscheine]]</f>
        <v>0.77166666666666661</v>
      </c>
    </row>
    <row r="5885" spans="1:14" x14ac:dyDescent="0.2">
      <c r="A5885" s="2" t="s">
        <v>28</v>
      </c>
      <c r="B5885" s="2" t="s">
        <v>28</v>
      </c>
      <c r="C5885" s="2" t="s">
        <v>6</v>
      </c>
      <c r="D5885" s="2" t="s">
        <v>15</v>
      </c>
      <c r="E5885" s="2" t="s">
        <v>19</v>
      </c>
      <c r="F5885" s="2" t="s">
        <v>61</v>
      </c>
      <c r="G5885" s="1">
        <v>5407.75</v>
      </c>
      <c r="H5885" s="1">
        <v>5701.25</v>
      </c>
      <c r="I5885" s="4">
        <v>5</v>
      </c>
      <c r="J5885" s="2" t="s">
        <v>70</v>
      </c>
      <c r="K5885" s="1">
        <f>Tabelle111[[#This Row],[Menge kg Nges]]/1000</f>
        <v>5.4077500000000001</v>
      </c>
      <c r="L5885" s="1">
        <f>Tabelle111[[#This Row],[Menge kg P2O5]]/1000</f>
        <v>5.7012499999999999</v>
      </c>
      <c r="M5885" s="1">
        <f>Tabelle111[[#This Row],[Menge t Nges]]/Tabelle111[[#This Row],[Anzahl Lieferscheine]]</f>
        <v>1.08155</v>
      </c>
      <c r="N5885" s="1">
        <f>Tabelle111[[#This Row],[Menge t P2O5]]/Tabelle111[[#This Row],[Anzahl Lieferscheine]]</f>
        <v>1.14025</v>
      </c>
    </row>
    <row r="5886" spans="1:14" x14ac:dyDescent="0.2">
      <c r="A5886" s="2" t="s">
        <v>28</v>
      </c>
      <c r="B5886" s="2" t="s">
        <v>28</v>
      </c>
      <c r="C5886" s="2" t="s">
        <v>6</v>
      </c>
      <c r="D5886" s="2" t="s">
        <v>15</v>
      </c>
      <c r="E5886" s="2" t="s">
        <v>20</v>
      </c>
      <c r="F5886" s="2" t="s">
        <v>61</v>
      </c>
      <c r="G5886" s="1">
        <v>5325.44</v>
      </c>
      <c r="H5886" s="1">
        <v>3319</v>
      </c>
      <c r="I5886" s="4">
        <v>18</v>
      </c>
      <c r="J5886" s="2" t="s">
        <v>70</v>
      </c>
      <c r="K5886" s="1">
        <f>Tabelle111[[#This Row],[Menge kg Nges]]/1000</f>
        <v>5.3254399999999995</v>
      </c>
      <c r="L5886" s="1">
        <f>Tabelle111[[#This Row],[Menge kg P2O5]]/1000</f>
        <v>3.319</v>
      </c>
      <c r="M5886" s="1">
        <f>Tabelle111[[#This Row],[Menge t Nges]]/Tabelle111[[#This Row],[Anzahl Lieferscheine]]</f>
        <v>0.29585777777777778</v>
      </c>
      <c r="N5886" s="1">
        <f>Tabelle111[[#This Row],[Menge t P2O5]]/Tabelle111[[#This Row],[Anzahl Lieferscheine]]</f>
        <v>0.18438888888888888</v>
      </c>
    </row>
    <row r="5887" spans="1:14" x14ac:dyDescent="0.2">
      <c r="A5887" s="2" t="s">
        <v>28</v>
      </c>
      <c r="B5887" s="2" t="s">
        <v>28</v>
      </c>
      <c r="C5887" s="2" t="s">
        <v>6</v>
      </c>
      <c r="D5887" s="2" t="s">
        <v>15</v>
      </c>
      <c r="E5887" s="2" t="s">
        <v>21</v>
      </c>
      <c r="F5887" s="2" t="s">
        <v>61</v>
      </c>
      <c r="G5887" s="1">
        <v>24044.449999999997</v>
      </c>
      <c r="H5887" s="1">
        <v>12590.8</v>
      </c>
      <c r="I5887" s="4">
        <v>28</v>
      </c>
      <c r="J5887" s="2" t="s">
        <v>70</v>
      </c>
      <c r="K5887" s="1">
        <f>Tabelle111[[#This Row],[Menge kg Nges]]/1000</f>
        <v>24.044449999999998</v>
      </c>
      <c r="L5887" s="1">
        <f>Tabelle111[[#This Row],[Menge kg P2O5]]/1000</f>
        <v>12.5908</v>
      </c>
      <c r="M5887" s="1">
        <f>Tabelle111[[#This Row],[Menge t Nges]]/Tabelle111[[#This Row],[Anzahl Lieferscheine]]</f>
        <v>0.85873035714285706</v>
      </c>
      <c r="N5887" s="1">
        <f>Tabelle111[[#This Row],[Menge t P2O5]]/Tabelle111[[#This Row],[Anzahl Lieferscheine]]</f>
        <v>0.44967142857142856</v>
      </c>
    </row>
    <row r="5888" spans="1:14" x14ac:dyDescent="0.2">
      <c r="A5888" s="2" t="s">
        <v>28</v>
      </c>
      <c r="B5888" s="2" t="s">
        <v>28</v>
      </c>
      <c r="C5888" s="2" t="s">
        <v>6</v>
      </c>
      <c r="D5888" s="2" t="s">
        <v>15</v>
      </c>
      <c r="E5888" s="2" t="s">
        <v>9</v>
      </c>
      <c r="F5888" s="2" t="s">
        <v>61</v>
      </c>
      <c r="G5888" s="1">
        <v>38360.999999999985</v>
      </c>
      <c r="H5888" s="1">
        <v>20344.359999999997</v>
      </c>
      <c r="I5888" s="4">
        <v>100</v>
      </c>
      <c r="J5888" s="2" t="s">
        <v>70</v>
      </c>
      <c r="K5888" s="1">
        <f>Tabelle111[[#This Row],[Menge kg Nges]]/1000</f>
        <v>38.360999999999983</v>
      </c>
      <c r="L5888" s="1">
        <f>Tabelle111[[#This Row],[Menge kg P2O5]]/1000</f>
        <v>20.344359999999998</v>
      </c>
      <c r="M5888" s="1">
        <f>Tabelle111[[#This Row],[Menge t Nges]]/Tabelle111[[#This Row],[Anzahl Lieferscheine]]</f>
        <v>0.38360999999999984</v>
      </c>
      <c r="N5888" s="1">
        <f>Tabelle111[[#This Row],[Menge t P2O5]]/Tabelle111[[#This Row],[Anzahl Lieferscheine]]</f>
        <v>0.20344359999999997</v>
      </c>
    </row>
    <row r="5889" spans="1:14" x14ac:dyDescent="0.2">
      <c r="A5889" s="2" t="s">
        <v>28</v>
      </c>
      <c r="B5889" s="2" t="s">
        <v>28</v>
      </c>
      <c r="C5889" s="2" t="s">
        <v>6</v>
      </c>
      <c r="D5889" s="2" t="s">
        <v>15</v>
      </c>
      <c r="E5889" s="2" t="s">
        <v>10</v>
      </c>
      <c r="F5889" s="2" t="s">
        <v>61</v>
      </c>
      <c r="G5889" s="1">
        <v>16763.169999999998</v>
      </c>
      <c r="H5889" s="1">
        <v>6607.0700000000015</v>
      </c>
      <c r="I5889" s="4">
        <v>37</v>
      </c>
      <c r="J5889" s="2" t="s">
        <v>70</v>
      </c>
      <c r="K5889" s="1">
        <f>Tabelle111[[#This Row],[Menge kg Nges]]/1000</f>
        <v>16.763169999999999</v>
      </c>
      <c r="L5889" s="1">
        <f>Tabelle111[[#This Row],[Menge kg P2O5]]/1000</f>
        <v>6.6070700000000011</v>
      </c>
      <c r="M5889" s="1">
        <f>Tabelle111[[#This Row],[Menge t Nges]]/Tabelle111[[#This Row],[Anzahl Lieferscheine]]</f>
        <v>0.45305864864864864</v>
      </c>
      <c r="N5889" s="1">
        <f>Tabelle111[[#This Row],[Menge t P2O5]]/Tabelle111[[#This Row],[Anzahl Lieferscheine]]</f>
        <v>0.17856945945945948</v>
      </c>
    </row>
    <row r="5890" spans="1:14" x14ac:dyDescent="0.2">
      <c r="A5890" s="2" t="s">
        <v>28</v>
      </c>
      <c r="B5890" s="2" t="s">
        <v>28</v>
      </c>
      <c r="C5890" s="2" t="s">
        <v>6</v>
      </c>
      <c r="D5890" s="2" t="s">
        <v>15</v>
      </c>
      <c r="E5890" s="2" t="s">
        <v>23</v>
      </c>
      <c r="F5890" s="2" t="s">
        <v>61</v>
      </c>
      <c r="G5890" s="1">
        <v>393.6</v>
      </c>
      <c r="H5890" s="1">
        <v>177.6</v>
      </c>
      <c r="I5890" s="4">
        <v>2</v>
      </c>
      <c r="J5890" s="2" t="s">
        <v>70</v>
      </c>
      <c r="K5890" s="1">
        <f>Tabelle111[[#This Row],[Menge kg Nges]]/1000</f>
        <v>0.39360000000000001</v>
      </c>
      <c r="L5890" s="1">
        <f>Tabelle111[[#This Row],[Menge kg P2O5]]/1000</f>
        <v>0.17760000000000001</v>
      </c>
      <c r="M5890" s="1">
        <f>Tabelle111[[#This Row],[Menge t Nges]]/Tabelle111[[#This Row],[Anzahl Lieferscheine]]</f>
        <v>0.1968</v>
      </c>
      <c r="N5890" s="1">
        <f>Tabelle111[[#This Row],[Menge t P2O5]]/Tabelle111[[#This Row],[Anzahl Lieferscheine]]</f>
        <v>8.8800000000000004E-2</v>
      </c>
    </row>
    <row r="5891" spans="1:14" x14ac:dyDescent="0.2">
      <c r="A5891" s="2" t="s">
        <v>28</v>
      </c>
      <c r="B5891" s="2" t="s">
        <v>28</v>
      </c>
      <c r="C5891" s="2" t="s">
        <v>25</v>
      </c>
      <c r="D5891" s="2" t="s">
        <v>25</v>
      </c>
      <c r="E5891" s="2" t="s">
        <v>26</v>
      </c>
      <c r="F5891" s="2" t="s">
        <v>61</v>
      </c>
      <c r="G5891" s="1">
        <v>202683.97000000003</v>
      </c>
      <c r="H5891" s="1">
        <v>92618.23000000001</v>
      </c>
      <c r="I5891" s="4">
        <v>196</v>
      </c>
      <c r="J5891" s="2" t="s">
        <v>70</v>
      </c>
      <c r="K5891" s="1">
        <f>Tabelle111[[#This Row],[Menge kg Nges]]/1000</f>
        <v>202.68397000000002</v>
      </c>
      <c r="L5891" s="1">
        <f>Tabelle111[[#This Row],[Menge kg P2O5]]/1000</f>
        <v>92.618230000000011</v>
      </c>
      <c r="M5891" s="1">
        <f>Tabelle111[[#This Row],[Menge t Nges]]/Tabelle111[[#This Row],[Anzahl Lieferscheine]]</f>
        <v>1.034101887755102</v>
      </c>
      <c r="N5891" s="1">
        <f>Tabelle111[[#This Row],[Menge t P2O5]]/Tabelle111[[#This Row],[Anzahl Lieferscheine]]</f>
        <v>0.47254198979591844</v>
      </c>
    </row>
    <row r="5892" spans="1:14" x14ac:dyDescent="0.2">
      <c r="A5892" s="2" t="s">
        <v>28</v>
      </c>
      <c r="B5892" s="2" t="s">
        <v>28</v>
      </c>
      <c r="C5892" s="2" t="s">
        <v>63</v>
      </c>
      <c r="D5892" s="2" t="s">
        <v>63</v>
      </c>
      <c r="E5892" s="2" t="s">
        <v>63</v>
      </c>
      <c r="F5892" s="2" t="s">
        <v>61</v>
      </c>
      <c r="G5892" s="1">
        <v>3470</v>
      </c>
      <c r="H5892" s="1">
        <v>3010</v>
      </c>
      <c r="I5892" s="4">
        <v>8</v>
      </c>
      <c r="J5892" s="2" t="s">
        <v>70</v>
      </c>
      <c r="K5892" s="1">
        <f>Tabelle111[[#This Row],[Menge kg Nges]]/1000</f>
        <v>3.47</v>
      </c>
      <c r="L5892" s="1">
        <f>Tabelle111[[#This Row],[Menge kg P2O5]]/1000</f>
        <v>3.01</v>
      </c>
      <c r="M5892" s="1">
        <f>Tabelle111[[#This Row],[Menge t Nges]]/Tabelle111[[#This Row],[Anzahl Lieferscheine]]</f>
        <v>0.43375000000000002</v>
      </c>
      <c r="N5892" s="1">
        <f>Tabelle111[[#This Row],[Menge t P2O5]]/Tabelle111[[#This Row],[Anzahl Lieferscheine]]</f>
        <v>0.37624999999999997</v>
      </c>
    </row>
    <row r="5893" spans="1:14" x14ac:dyDescent="0.2">
      <c r="A5893" s="2" t="s">
        <v>28</v>
      </c>
      <c r="B5893" s="2" t="s">
        <v>56</v>
      </c>
      <c r="C5893" s="2" t="s">
        <v>6</v>
      </c>
      <c r="D5893" s="2" t="s">
        <v>15</v>
      </c>
      <c r="E5893" s="2" t="s">
        <v>9</v>
      </c>
      <c r="F5893" s="2" t="s">
        <v>61</v>
      </c>
      <c r="G5893" s="1">
        <v>169</v>
      </c>
      <c r="H5893" s="1">
        <v>112.5</v>
      </c>
      <c r="I5893" s="4">
        <v>1</v>
      </c>
      <c r="J5893" s="2" t="s">
        <v>70</v>
      </c>
      <c r="K5893" s="1">
        <f>Tabelle111[[#This Row],[Menge kg Nges]]/1000</f>
        <v>0.16900000000000001</v>
      </c>
      <c r="L5893" s="1">
        <f>Tabelle111[[#This Row],[Menge kg P2O5]]/1000</f>
        <v>0.1125</v>
      </c>
      <c r="M5893" s="1">
        <f>Tabelle111[[#This Row],[Menge t Nges]]/Tabelle111[[#This Row],[Anzahl Lieferscheine]]</f>
        <v>0.16900000000000001</v>
      </c>
      <c r="N5893" s="1">
        <f>Tabelle111[[#This Row],[Menge t P2O5]]/Tabelle111[[#This Row],[Anzahl Lieferscheine]]</f>
        <v>0.1125</v>
      </c>
    </row>
    <row r="5894" spans="1:14" x14ac:dyDescent="0.2">
      <c r="A5894" s="2" t="s">
        <v>28</v>
      </c>
      <c r="B5894" s="2" t="s">
        <v>56</v>
      </c>
      <c r="C5894" s="2" t="s">
        <v>25</v>
      </c>
      <c r="D5894" s="2" t="s">
        <v>25</v>
      </c>
      <c r="E5894" s="2" t="s">
        <v>26</v>
      </c>
      <c r="F5894" s="2" t="s">
        <v>61</v>
      </c>
      <c r="G5894" s="1">
        <v>14873.800000000001</v>
      </c>
      <c r="H5894" s="1">
        <v>5957.1</v>
      </c>
      <c r="I5894" s="4">
        <v>20</v>
      </c>
      <c r="J5894" s="2" t="s">
        <v>70</v>
      </c>
      <c r="K5894" s="1">
        <f>Tabelle111[[#This Row],[Menge kg Nges]]/1000</f>
        <v>14.873800000000001</v>
      </c>
      <c r="L5894" s="1">
        <f>Tabelle111[[#This Row],[Menge kg P2O5]]/1000</f>
        <v>5.9571000000000005</v>
      </c>
      <c r="M5894" s="1">
        <f>Tabelle111[[#This Row],[Menge t Nges]]/Tabelle111[[#This Row],[Anzahl Lieferscheine]]</f>
        <v>0.74369000000000007</v>
      </c>
      <c r="N5894" s="1">
        <f>Tabelle111[[#This Row],[Menge t P2O5]]/Tabelle111[[#This Row],[Anzahl Lieferscheine]]</f>
        <v>0.29785500000000004</v>
      </c>
    </row>
    <row r="5895" spans="1:14" x14ac:dyDescent="0.2">
      <c r="A5895" s="2" t="s">
        <v>28</v>
      </c>
      <c r="B5895" s="2" t="s">
        <v>56</v>
      </c>
      <c r="C5895" s="2" t="s">
        <v>63</v>
      </c>
      <c r="D5895" s="2" t="s">
        <v>63</v>
      </c>
      <c r="E5895" s="2" t="s">
        <v>63</v>
      </c>
      <c r="F5895" s="2" t="s">
        <v>61</v>
      </c>
      <c r="G5895" s="1">
        <v>845</v>
      </c>
      <c r="H5895" s="1">
        <v>975</v>
      </c>
      <c r="I5895" s="4">
        <v>1</v>
      </c>
      <c r="J5895" s="2" t="s">
        <v>70</v>
      </c>
      <c r="K5895" s="1">
        <f>Tabelle111[[#This Row],[Menge kg Nges]]/1000</f>
        <v>0.84499999999999997</v>
      </c>
      <c r="L5895" s="1">
        <f>Tabelle111[[#This Row],[Menge kg P2O5]]/1000</f>
        <v>0.97499999999999998</v>
      </c>
      <c r="M5895" s="1">
        <f>Tabelle111[[#This Row],[Menge t Nges]]/Tabelle111[[#This Row],[Anzahl Lieferscheine]]</f>
        <v>0.84499999999999997</v>
      </c>
      <c r="N5895" s="1">
        <f>Tabelle111[[#This Row],[Menge t P2O5]]/Tabelle111[[#This Row],[Anzahl Lieferscheine]]</f>
        <v>0.97499999999999998</v>
      </c>
    </row>
    <row r="5896" spans="1:14" x14ac:dyDescent="0.2">
      <c r="A5896" s="2" t="s">
        <v>56</v>
      </c>
      <c r="B5896" s="2" t="s">
        <v>5</v>
      </c>
      <c r="C5896" s="2" t="s">
        <v>6</v>
      </c>
      <c r="D5896" s="2" t="s">
        <v>15</v>
      </c>
      <c r="E5896" s="2" t="s">
        <v>19</v>
      </c>
      <c r="F5896" s="2" t="s">
        <v>61</v>
      </c>
      <c r="G5896" s="1">
        <v>9922.5</v>
      </c>
      <c r="H5896" s="1">
        <v>11025</v>
      </c>
      <c r="I5896" s="4">
        <v>2</v>
      </c>
      <c r="J5896" s="2" t="s">
        <v>70</v>
      </c>
      <c r="K5896" s="1">
        <f>Tabelle111[[#This Row],[Menge kg Nges]]/1000</f>
        <v>9.9224999999999994</v>
      </c>
      <c r="L5896" s="1">
        <f>Tabelle111[[#This Row],[Menge kg P2O5]]/1000</f>
        <v>11.025</v>
      </c>
      <c r="M5896" s="1">
        <f>Tabelle111[[#This Row],[Menge t Nges]]/Tabelle111[[#This Row],[Anzahl Lieferscheine]]</f>
        <v>4.9612499999999997</v>
      </c>
      <c r="N5896" s="1">
        <f>Tabelle111[[#This Row],[Menge t P2O5]]/Tabelle111[[#This Row],[Anzahl Lieferscheine]]</f>
        <v>5.5125000000000002</v>
      </c>
    </row>
    <row r="5897" spans="1:14" x14ac:dyDescent="0.2">
      <c r="A5897" s="2" t="s">
        <v>56</v>
      </c>
      <c r="B5897" s="2" t="s">
        <v>28</v>
      </c>
      <c r="C5897" s="2" t="s">
        <v>6</v>
      </c>
      <c r="D5897" s="2" t="s">
        <v>15</v>
      </c>
      <c r="E5897" s="2" t="s">
        <v>9</v>
      </c>
      <c r="F5897" s="2" t="s">
        <v>61</v>
      </c>
      <c r="G5897" s="1">
        <v>1335.1</v>
      </c>
      <c r="H5897" s="1">
        <v>888.75</v>
      </c>
      <c r="I5897" s="4">
        <v>7</v>
      </c>
      <c r="J5897" s="2" t="s">
        <v>70</v>
      </c>
      <c r="K5897" s="1">
        <f>Tabelle111[[#This Row],[Menge kg Nges]]/1000</f>
        <v>1.3351</v>
      </c>
      <c r="L5897" s="1">
        <f>Tabelle111[[#This Row],[Menge kg P2O5]]/1000</f>
        <v>0.88875000000000004</v>
      </c>
      <c r="M5897" s="1">
        <f>Tabelle111[[#This Row],[Menge t Nges]]/Tabelle111[[#This Row],[Anzahl Lieferscheine]]</f>
        <v>0.19072857142857141</v>
      </c>
      <c r="N5897" s="1">
        <f>Tabelle111[[#This Row],[Menge t P2O5]]/Tabelle111[[#This Row],[Anzahl Lieferscheine]]</f>
        <v>0.12696428571428572</v>
      </c>
    </row>
    <row r="5898" spans="1:14" x14ac:dyDescent="0.2">
      <c r="A5898" s="2" t="s">
        <v>56</v>
      </c>
      <c r="B5898" s="2" t="s">
        <v>28</v>
      </c>
      <c r="C5898" s="2" t="s">
        <v>6</v>
      </c>
      <c r="D5898" s="2" t="s">
        <v>15</v>
      </c>
      <c r="E5898" s="2" t="s">
        <v>10</v>
      </c>
      <c r="F5898" s="2" t="s">
        <v>61</v>
      </c>
      <c r="G5898" s="1">
        <v>2025</v>
      </c>
      <c r="H5898" s="1">
        <v>865</v>
      </c>
      <c r="I5898" s="4">
        <v>1</v>
      </c>
      <c r="J5898" s="2" t="s">
        <v>70</v>
      </c>
      <c r="K5898" s="1">
        <f>Tabelle111[[#This Row],[Menge kg Nges]]/1000</f>
        <v>2.0249999999999999</v>
      </c>
      <c r="L5898" s="1">
        <f>Tabelle111[[#This Row],[Menge kg P2O5]]/1000</f>
        <v>0.86499999999999999</v>
      </c>
      <c r="M5898" s="1">
        <f>Tabelle111[[#This Row],[Menge t Nges]]/Tabelle111[[#This Row],[Anzahl Lieferscheine]]</f>
        <v>2.0249999999999999</v>
      </c>
      <c r="N5898" s="1">
        <f>Tabelle111[[#This Row],[Menge t P2O5]]/Tabelle111[[#This Row],[Anzahl Lieferscheine]]</f>
        <v>0.86499999999999999</v>
      </c>
    </row>
    <row r="5899" spans="1:14" x14ac:dyDescent="0.2">
      <c r="A5899" s="2" t="s">
        <v>56</v>
      </c>
      <c r="B5899" s="2" t="s">
        <v>56</v>
      </c>
      <c r="C5899" s="2" t="s">
        <v>6</v>
      </c>
      <c r="D5899" s="2" t="s">
        <v>7</v>
      </c>
      <c r="E5899" s="2" t="s">
        <v>8</v>
      </c>
      <c r="F5899" s="2" t="s">
        <v>61</v>
      </c>
      <c r="G5899" s="1">
        <v>29477.360000000004</v>
      </c>
      <c r="H5899" s="1">
        <v>10719.039999999999</v>
      </c>
      <c r="I5899" s="4">
        <v>11</v>
      </c>
      <c r="J5899" s="2" t="s">
        <v>70</v>
      </c>
      <c r="K5899" s="1">
        <f>Tabelle111[[#This Row],[Menge kg Nges]]/1000</f>
        <v>29.477360000000004</v>
      </c>
      <c r="L5899" s="1">
        <f>Tabelle111[[#This Row],[Menge kg P2O5]]/1000</f>
        <v>10.71904</v>
      </c>
      <c r="M5899" s="1">
        <f>Tabelle111[[#This Row],[Menge t Nges]]/Tabelle111[[#This Row],[Anzahl Lieferscheine]]</f>
        <v>2.6797600000000004</v>
      </c>
      <c r="N5899" s="1">
        <f>Tabelle111[[#This Row],[Menge t P2O5]]/Tabelle111[[#This Row],[Anzahl Lieferscheine]]</f>
        <v>0.97445818181818178</v>
      </c>
    </row>
    <row r="5900" spans="1:14" x14ac:dyDescent="0.2">
      <c r="A5900" s="2" t="s">
        <v>56</v>
      </c>
      <c r="B5900" s="2" t="s">
        <v>56</v>
      </c>
      <c r="C5900" s="2" t="s">
        <v>6</v>
      </c>
      <c r="D5900" s="2" t="s">
        <v>7</v>
      </c>
      <c r="E5900" s="2" t="s">
        <v>9</v>
      </c>
      <c r="F5900" s="2" t="s">
        <v>61</v>
      </c>
      <c r="G5900" s="1">
        <v>1265.4000000000001</v>
      </c>
      <c r="H5900" s="1">
        <v>519.29999999999995</v>
      </c>
      <c r="I5900" s="4">
        <v>3</v>
      </c>
      <c r="J5900" s="2" t="s">
        <v>70</v>
      </c>
      <c r="K5900" s="1">
        <f>Tabelle111[[#This Row],[Menge kg Nges]]/1000</f>
        <v>1.2654000000000001</v>
      </c>
      <c r="L5900" s="1">
        <f>Tabelle111[[#This Row],[Menge kg P2O5]]/1000</f>
        <v>0.51929999999999998</v>
      </c>
      <c r="M5900" s="1">
        <f>Tabelle111[[#This Row],[Menge t Nges]]/Tabelle111[[#This Row],[Anzahl Lieferscheine]]</f>
        <v>0.42180000000000001</v>
      </c>
      <c r="N5900" s="1">
        <f>Tabelle111[[#This Row],[Menge t P2O5]]/Tabelle111[[#This Row],[Anzahl Lieferscheine]]</f>
        <v>0.1731</v>
      </c>
    </row>
    <row r="5901" spans="1:14" x14ac:dyDescent="0.2">
      <c r="A5901" s="2" t="s">
        <v>56</v>
      </c>
      <c r="B5901" s="2" t="s">
        <v>56</v>
      </c>
      <c r="C5901" s="2" t="s">
        <v>6</v>
      </c>
      <c r="D5901" s="2" t="s">
        <v>7</v>
      </c>
      <c r="E5901" s="2" t="s">
        <v>11</v>
      </c>
      <c r="F5901" s="2" t="s">
        <v>61</v>
      </c>
      <c r="G5901" s="1">
        <v>375</v>
      </c>
      <c r="H5901" s="1">
        <v>210</v>
      </c>
      <c r="I5901" s="4">
        <v>1</v>
      </c>
      <c r="J5901" s="2" t="s">
        <v>70</v>
      </c>
      <c r="K5901" s="1">
        <f>Tabelle111[[#This Row],[Menge kg Nges]]/1000</f>
        <v>0.375</v>
      </c>
      <c r="L5901" s="1">
        <f>Tabelle111[[#This Row],[Menge kg P2O5]]/1000</f>
        <v>0.21</v>
      </c>
      <c r="M5901" s="1">
        <f>Tabelle111[[#This Row],[Menge t Nges]]/Tabelle111[[#This Row],[Anzahl Lieferscheine]]</f>
        <v>0.375</v>
      </c>
      <c r="N5901" s="1">
        <f>Tabelle111[[#This Row],[Menge t P2O5]]/Tabelle111[[#This Row],[Anzahl Lieferscheine]]</f>
        <v>0.21</v>
      </c>
    </row>
    <row r="5902" spans="1:14" x14ac:dyDescent="0.2">
      <c r="A5902" s="2" t="s">
        <v>56</v>
      </c>
      <c r="B5902" s="2" t="s">
        <v>56</v>
      </c>
      <c r="C5902" s="2" t="s">
        <v>6</v>
      </c>
      <c r="D5902" s="2" t="s">
        <v>15</v>
      </c>
      <c r="E5902" s="2" t="s">
        <v>18</v>
      </c>
      <c r="F5902" s="2" t="s">
        <v>61</v>
      </c>
      <c r="G5902" s="1">
        <v>14287.810000000003</v>
      </c>
      <c r="H5902" s="1">
        <v>11004.790000000003</v>
      </c>
      <c r="I5902" s="4">
        <v>22</v>
      </c>
      <c r="J5902" s="2" t="s">
        <v>70</v>
      </c>
      <c r="K5902" s="1">
        <f>Tabelle111[[#This Row],[Menge kg Nges]]/1000</f>
        <v>14.287810000000004</v>
      </c>
      <c r="L5902" s="1">
        <f>Tabelle111[[#This Row],[Menge kg P2O5]]/1000</f>
        <v>11.004790000000003</v>
      </c>
      <c r="M5902" s="1">
        <f>Tabelle111[[#This Row],[Menge t Nges]]/Tabelle111[[#This Row],[Anzahl Lieferscheine]]</f>
        <v>0.64944590909090927</v>
      </c>
      <c r="N5902" s="1">
        <f>Tabelle111[[#This Row],[Menge t P2O5]]/Tabelle111[[#This Row],[Anzahl Lieferscheine]]</f>
        <v>0.5002177272727274</v>
      </c>
    </row>
    <row r="5903" spans="1:14" x14ac:dyDescent="0.2">
      <c r="A5903" s="2" t="s">
        <v>56</v>
      </c>
      <c r="B5903" s="2" t="s">
        <v>56</v>
      </c>
      <c r="C5903" s="2" t="s">
        <v>6</v>
      </c>
      <c r="D5903" s="2" t="s">
        <v>15</v>
      </c>
      <c r="E5903" s="2" t="s">
        <v>19</v>
      </c>
      <c r="F5903" s="2" t="s">
        <v>61</v>
      </c>
      <c r="G5903" s="1">
        <v>1363.5</v>
      </c>
      <c r="H5903" s="1">
        <v>1515</v>
      </c>
      <c r="I5903" s="4">
        <v>14</v>
      </c>
      <c r="J5903" s="2" t="s">
        <v>70</v>
      </c>
      <c r="K5903" s="1">
        <f>Tabelle111[[#This Row],[Menge kg Nges]]/1000</f>
        <v>1.3634999999999999</v>
      </c>
      <c r="L5903" s="1">
        <f>Tabelle111[[#This Row],[Menge kg P2O5]]/1000</f>
        <v>1.5149999999999999</v>
      </c>
      <c r="M5903" s="1">
        <f>Tabelle111[[#This Row],[Menge t Nges]]/Tabelle111[[#This Row],[Anzahl Lieferscheine]]</f>
        <v>9.7392857142857142E-2</v>
      </c>
      <c r="N5903" s="1">
        <f>Tabelle111[[#This Row],[Menge t P2O5]]/Tabelle111[[#This Row],[Anzahl Lieferscheine]]</f>
        <v>0.10821428571428571</v>
      </c>
    </row>
    <row r="5904" spans="1:14" x14ac:dyDescent="0.2">
      <c r="A5904" s="2" t="s">
        <v>56</v>
      </c>
      <c r="B5904" s="2" t="s">
        <v>56</v>
      </c>
      <c r="C5904" s="2" t="s">
        <v>6</v>
      </c>
      <c r="D5904" s="2" t="s">
        <v>15</v>
      </c>
      <c r="E5904" s="2" t="s">
        <v>20</v>
      </c>
      <c r="F5904" s="2" t="s">
        <v>61</v>
      </c>
      <c r="G5904" s="1">
        <v>2840.1600000000003</v>
      </c>
      <c r="H5904" s="1">
        <v>1821</v>
      </c>
      <c r="I5904" s="4">
        <v>36</v>
      </c>
      <c r="J5904" s="2" t="s">
        <v>70</v>
      </c>
      <c r="K5904" s="1">
        <f>Tabelle111[[#This Row],[Menge kg Nges]]/1000</f>
        <v>2.8401600000000005</v>
      </c>
      <c r="L5904" s="1">
        <f>Tabelle111[[#This Row],[Menge kg P2O5]]/1000</f>
        <v>1.821</v>
      </c>
      <c r="M5904" s="1">
        <f>Tabelle111[[#This Row],[Menge t Nges]]/Tabelle111[[#This Row],[Anzahl Lieferscheine]]</f>
        <v>7.8893333333333343E-2</v>
      </c>
      <c r="N5904" s="1">
        <f>Tabelle111[[#This Row],[Menge t P2O5]]/Tabelle111[[#This Row],[Anzahl Lieferscheine]]</f>
        <v>5.0583333333333334E-2</v>
      </c>
    </row>
    <row r="5905" spans="1:14" x14ac:dyDescent="0.2">
      <c r="A5905" s="2" t="s">
        <v>56</v>
      </c>
      <c r="B5905" s="2" t="s">
        <v>56</v>
      </c>
      <c r="C5905" s="2" t="s">
        <v>6</v>
      </c>
      <c r="D5905" s="2" t="s">
        <v>15</v>
      </c>
      <c r="E5905" s="2" t="s">
        <v>9</v>
      </c>
      <c r="F5905" s="2" t="s">
        <v>61</v>
      </c>
      <c r="G5905" s="1">
        <v>15201.769999999995</v>
      </c>
      <c r="H5905" s="1">
        <v>9644.6000000000022</v>
      </c>
      <c r="I5905" s="4">
        <v>131</v>
      </c>
      <c r="J5905" s="2" t="s">
        <v>70</v>
      </c>
      <c r="K5905" s="1">
        <f>Tabelle111[[#This Row],[Menge kg Nges]]/1000</f>
        <v>15.201769999999994</v>
      </c>
      <c r="L5905" s="1">
        <f>Tabelle111[[#This Row],[Menge kg P2O5]]/1000</f>
        <v>9.6446000000000023</v>
      </c>
      <c r="M5905" s="1">
        <f>Tabelle111[[#This Row],[Menge t Nges]]/Tabelle111[[#This Row],[Anzahl Lieferscheine]]</f>
        <v>0.11604404580152668</v>
      </c>
      <c r="N5905" s="1">
        <f>Tabelle111[[#This Row],[Menge t P2O5]]/Tabelle111[[#This Row],[Anzahl Lieferscheine]]</f>
        <v>7.3622900763358798E-2</v>
      </c>
    </row>
    <row r="5906" spans="1:14" x14ac:dyDescent="0.2">
      <c r="A5906" s="2" t="s">
        <v>56</v>
      </c>
      <c r="B5906" s="2" t="s">
        <v>56</v>
      </c>
      <c r="C5906" s="2" t="s">
        <v>6</v>
      </c>
      <c r="D5906" s="2" t="s">
        <v>15</v>
      </c>
      <c r="E5906" s="2" t="s">
        <v>10</v>
      </c>
      <c r="F5906" s="2" t="s">
        <v>61</v>
      </c>
      <c r="G5906" s="1">
        <v>405</v>
      </c>
      <c r="H5906" s="1">
        <v>172.99999999999997</v>
      </c>
      <c r="I5906" s="4">
        <v>10</v>
      </c>
      <c r="J5906" s="2" t="s">
        <v>70</v>
      </c>
      <c r="K5906" s="1">
        <f>Tabelle111[[#This Row],[Menge kg Nges]]/1000</f>
        <v>0.40500000000000003</v>
      </c>
      <c r="L5906" s="1">
        <f>Tabelle111[[#This Row],[Menge kg P2O5]]/1000</f>
        <v>0.17299999999999996</v>
      </c>
      <c r="M5906" s="1">
        <f>Tabelle111[[#This Row],[Menge t Nges]]/Tabelle111[[#This Row],[Anzahl Lieferscheine]]</f>
        <v>4.0500000000000001E-2</v>
      </c>
      <c r="N5906" s="1">
        <f>Tabelle111[[#This Row],[Menge t P2O5]]/Tabelle111[[#This Row],[Anzahl Lieferscheine]]</f>
        <v>1.7299999999999996E-2</v>
      </c>
    </row>
    <row r="5907" spans="1:14" x14ac:dyDescent="0.2">
      <c r="A5907" s="2" t="s">
        <v>56</v>
      </c>
      <c r="B5907" s="2" t="s">
        <v>56</v>
      </c>
      <c r="C5907" s="2" t="s">
        <v>6</v>
      </c>
      <c r="D5907" s="2" t="s">
        <v>15</v>
      </c>
      <c r="E5907" s="2" t="s">
        <v>23</v>
      </c>
      <c r="F5907" s="2" t="s">
        <v>61</v>
      </c>
      <c r="G5907" s="1">
        <v>897.89999999999975</v>
      </c>
      <c r="H5907" s="1">
        <v>405.15000000000009</v>
      </c>
      <c r="I5907" s="4">
        <v>10</v>
      </c>
      <c r="J5907" s="2" t="s">
        <v>70</v>
      </c>
      <c r="K5907" s="1">
        <f>Tabelle111[[#This Row],[Menge kg Nges]]/1000</f>
        <v>0.8978999999999997</v>
      </c>
      <c r="L5907" s="1">
        <f>Tabelle111[[#This Row],[Menge kg P2O5]]/1000</f>
        <v>0.40515000000000007</v>
      </c>
      <c r="M5907" s="1">
        <f>Tabelle111[[#This Row],[Menge t Nges]]/Tabelle111[[#This Row],[Anzahl Lieferscheine]]</f>
        <v>8.9789999999999967E-2</v>
      </c>
      <c r="N5907" s="1">
        <f>Tabelle111[[#This Row],[Menge t P2O5]]/Tabelle111[[#This Row],[Anzahl Lieferscheine]]</f>
        <v>4.0515000000000009E-2</v>
      </c>
    </row>
    <row r="5908" spans="1:14" x14ac:dyDescent="0.2">
      <c r="A5908" s="2" t="s">
        <v>56</v>
      </c>
      <c r="B5908" s="2" t="s">
        <v>56</v>
      </c>
      <c r="C5908" s="2" t="s">
        <v>6</v>
      </c>
      <c r="D5908" s="2" t="s">
        <v>15</v>
      </c>
      <c r="E5908" s="2" t="s">
        <v>31</v>
      </c>
      <c r="F5908" s="2" t="s">
        <v>61</v>
      </c>
      <c r="G5908" s="1">
        <v>454</v>
      </c>
      <c r="H5908" s="1">
        <v>263.5</v>
      </c>
      <c r="I5908" s="4">
        <v>4</v>
      </c>
      <c r="J5908" s="2" t="s">
        <v>70</v>
      </c>
      <c r="K5908" s="1">
        <f>Tabelle111[[#This Row],[Menge kg Nges]]/1000</f>
        <v>0.45400000000000001</v>
      </c>
      <c r="L5908" s="1">
        <f>Tabelle111[[#This Row],[Menge kg P2O5]]/1000</f>
        <v>0.26350000000000001</v>
      </c>
      <c r="M5908" s="1">
        <f>Tabelle111[[#This Row],[Menge t Nges]]/Tabelle111[[#This Row],[Anzahl Lieferscheine]]</f>
        <v>0.1135</v>
      </c>
      <c r="N5908" s="1">
        <f>Tabelle111[[#This Row],[Menge t P2O5]]/Tabelle111[[#This Row],[Anzahl Lieferscheine]]</f>
        <v>6.5875000000000003E-2</v>
      </c>
    </row>
    <row r="5909" spans="1:14" x14ac:dyDescent="0.2">
      <c r="A5909" s="2" t="s">
        <v>56</v>
      </c>
      <c r="B5909" s="2" t="s">
        <v>56</v>
      </c>
      <c r="C5909" s="2" t="s">
        <v>25</v>
      </c>
      <c r="D5909" s="2" t="s">
        <v>25</v>
      </c>
      <c r="E5909" s="2" t="s">
        <v>26</v>
      </c>
      <c r="F5909" s="2" t="s">
        <v>61</v>
      </c>
      <c r="G5909" s="1">
        <v>3010.89</v>
      </c>
      <c r="H5909" s="1">
        <v>1076.51</v>
      </c>
      <c r="I5909" s="4">
        <v>7</v>
      </c>
      <c r="J5909" s="2" t="s">
        <v>70</v>
      </c>
      <c r="K5909" s="1">
        <f>Tabelle111[[#This Row],[Menge kg Nges]]/1000</f>
        <v>3.0108899999999998</v>
      </c>
      <c r="L5909" s="1">
        <f>Tabelle111[[#This Row],[Menge kg P2O5]]/1000</f>
        <v>1.0765100000000001</v>
      </c>
      <c r="M5909" s="1">
        <f>Tabelle111[[#This Row],[Menge t Nges]]/Tabelle111[[#This Row],[Anzahl Lieferscheine]]</f>
        <v>0.43012714285714282</v>
      </c>
      <c r="N5909" s="1">
        <f>Tabelle111[[#This Row],[Menge t P2O5]]/Tabelle111[[#This Row],[Anzahl Lieferscheine]]</f>
        <v>0.15378714285714287</v>
      </c>
    </row>
    <row r="5910" spans="1:14" x14ac:dyDescent="0.2">
      <c r="A5910" s="2" t="s">
        <v>41</v>
      </c>
      <c r="B5910" s="2" t="s">
        <v>32</v>
      </c>
      <c r="C5910" s="2" t="s">
        <v>6</v>
      </c>
      <c r="D5910" s="2" t="s">
        <v>7</v>
      </c>
      <c r="E5910" s="2" t="s">
        <v>8</v>
      </c>
      <c r="F5910" s="2" t="s">
        <v>61</v>
      </c>
      <c r="G5910" s="1">
        <v>4270</v>
      </c>
      <c r="H5910" s="1">
        <v>1982.5</v>
      </c>
      <c r="I5910" s="4">
        <v>9</v>
      </c>
      <c r="J5910" s="2" t="s">
        <v>70</v>
      </c>
      <c r="K5910" s="1">
        <f>Tabelle111[[#This Row],[Menge kg Nges]]/1000</f>
        <v>4.2699999999999996</v>
      </c>
      <c r="L5910" s="1">
        <f>Tabelle111[[#This Row],[Menge kg P2O5]]/1000</f>
        <v>1.9824999999999999</v>
      </c>
      <c r="M5910" s="1">
        <f>Tabelle111[[#This Row],[Menge t Nges]]/Tabelle111[[#This Row],[Anzahl Lieferscheine]]</f>
        <v>0.47444444444444439</v>
      </c>
      <c r="N5910" s="1">
        <f>Tabelle111[[#This Row],[Menge t P2O5]]/Tabelle111[[#This Row],[Anzahl Lieferscheine]]</f>
        <v>0.22027777777777777</v>
      </c>
    </row>
    <row r="5911" spans="1:14" x14ac:dyDescent="0.2">
      <c r="A5911" s="2" t="s">
        <v>41</v>
      </c>
      <c r="B5911" s="2" t="s">
        <v>32</v>
      </c>
      <c r="C5911" s="2" t="s">
        <v>6</v>
      </c>
      <c r="D5911" s="2" t="s">
        <v>7</v>
      </c>
      <c r="E5911" s="2" t="s">
        <v>9</v>
      </c>
      <c r="F5911" s="2" t="s">
        <v>61</v>
      </c>
      <c r="G5911" s="1">
        <v>242</v>
      </c>
      <c r="H5911" s="1">
        <v>99</v>
      </c>
      <c r="I5911" s="4">
        <v>1</v>
      </c>
      <c r="J5911" s="2" t="s">
        <v>70</v>
      </c>
      <c r="K5911" s="1">
        <f>Tabelle111[[#This Row],[Menge kg Nges]]/1000</f>
        <v>0.24199999999999999</v>
      </c>
      <c r="L5911" s="1">
        <f>Tabelle111[[#This Row],[Menge kg P2O5]]/1000</f>
        <v>9.9000000000000005E-2</v>
      </c>
      <c r="M5911" s="1">
        <f>Tabelle111[[#This Row],[Menge t Nges]]/Tabelle111[[#This Row],[Anzahl Lieferscheine]]</f>
        <v>0.24199999999999999</v>
      </c>
      <c r="N5911" s="1">
        <f>Tabelle111[[#This Row],[Menge t P2O5]]/Tabelle111[[#This Row],[Anzahl Lieferscheine]]</f>
        <v>9.9000000000000005E-2</v>
      </c>
    </row>
    <row r="5912" spans="1:14" x14ac:dyDescent="0.2">
      <c r="A5912" s="2" t="s">
        <v>41</v>
      </c>
      <c r="B5912" s="2" t="s">
        <v>32</v>
      </c>
      <c r="C5912" s="2" t="s">
        <v>6</v>
      </c>
      <c r="D5912" s="2" t="s">
        <v>7</v>
      </c>
      <c r="E5912" s="2" t="s">
        <v>11</v>
      </c>
      <c r="F5912" s="2" t="s">
        <v>61</v>
      </c>
      <c r="G5912" s="1">
        <v>618.29999999999995</v>
      </c>
      <c r="H5912" s="1">
        <v>274.8</v>
      </c>
      <c r="I5912" s="4">
        <v>2</v>
      </c>
      <c r="J5912" s="2" t="s">
        <v>70</v>
      </c>
      <c r="K5912" s="1">
        <f>Tabelle111[[#This Row],[Menge kg Nges]]/1000</f>
        <v>0.61829999999999996</v>
      </c>
      <c r="L5912" s="1">
        <f>Tabelle111[[#This Row],[Menge kg P2O5]]/1000</f>
        <v>0.27479999999999999</v>
      </c>
      <c r="M5912" s="1">
        <f>Tabelle111[[#This Row],[Menge t Nges]]/Tabelle111[[#This Row],[Anzahl Lieferscheine]]</f>
        <v>0.30914999999999998</v>
      </c>
      <c r="N5912" s="1">
        <f>Tabelle111[[#This Row],[Menge t P2O5]]/Tabelle111[[#This Row],[Anzahl Lieferscheine]]</f>
        <v>0.13739999999999999</v>
      </c>
    </row>
    <row r="5913" spans="1:14" x14ac:dyDescent="0.2">
      <c r="A5913" s="2" t="s">
        <v>41</v>
      </c>
      <c r="B5913" s="2" t="s">
        <v>32</v>
      </c>
      <c r="C5913" s="2" t="s">
        <v>6</v>
      </c>
      <c r="D5913" s="2" t="s">
        <v>7</v>
      </c>
      <c r="E5913" s="2" t="s">
        <v>12</v>
      </c>
      <c r="F5913" s="2" t="s">
        <v>61</v>
      </c>
      <c r="G5913" s="1">
        <v>1096.5</v>
      </c>
      <c r="H5913" s="1">
        <v>584.5</v>
      </c>
      <c r="I5913" s="4">
        <v>4</v>
      </c>
      <c r="J5913" s="2" t="s">
        <v>70</v>
      </c>
      <c r="K5913" s="1">
        <f>Tabelle111[[#This Row],[Menge kg Nges]]/1000</f>
        <v>1.0965</v>
      </c>
      <c r="L5913" s="1">
        <f>Tabelle111[[#This Row],[Menge kg P2O5]]/1000</f>
        <v>0.58450000000000002</v>
      </c>
      <c r="M5913" s="1">
        <f>Tabelle111[[#This Row],[Menge t Nges]]/Tabelle111[[#This Row],[Anzahl Lieferscheine]]</f>
        <v>0.27412500000000001</v>
      </c>
      <c r="N5913" s="1">
        <f>Tabelle111[[#This Row],[Menge t P2O5]]/Tabelle111[[#This Row],[Anzahl Lieferscheine]]</f>
        <v>0.146125</v>
      </c>
    </row>
    <row r="5914" spans="1:14" x14ac:dyDescent="0.2">
      <c r="A5914" s="2" t="s">
        <v>41</v>
      </c>
      <c r="B5914" s="2" t="s">
        <v>32</v>
      </c>
      <c r="C5914" s="2" t="s">
        <v>6</v>
      </c>
      <c r="D5914" s="2" t="s">
        <v>7</v>
      </c>
      <c r="E5914" s="2" t="s">
        <v>13</v>
      </c>
      <c r="F5914" s="2" t="s">
        <v>61</v>
      </c>
      <c r="G5914" s="1">
        <v>759.8</v>
      </c>
      <c r="H5914" s="1">
        <v>445.8</v>
      </c>
      <c r="I5914" s="4">
        <v>4</v>
      </c>
      <c r="J5914" s="2" t="s">
        <v>70</v>
      </c>
      <c r="K5914" s="1">
        <f>Tabelle111[[#This Row],[Menge kg Nges]]/1000</f>
        <v>0.75979999999999992</v>
      </c>
      <c r="L5914" s="1">
        <f>Tabelle111[[#This Row],[Menge kg P2O5]]/1000</f>
        <v>0.44580000000000003</v>
      </c>
      <c r="M5914" s="1">
        <f>Tabelle111[[#This Row],[Menge t Nges]]/Tabelle111[[#This Row],[Anzahl Lieferscheine]]</f>
        <v>0.18994999999999998</v>
      </c>
      <c r="N5914" s="1">
        <f>Tabelle111[[#This Row],[Menge t P2O5]]/Tabelle111[[#This Row],[Anzahl Lieferscheine]]</f>
        <v>0.11145000000000001</v>
      </c>
    </row>
    <row r="5915" spans="1:14" x14ac:dyDescent="0.2">
      <c r="A5915" s="2" t="s">
        <v>41</v>
      </c>
      <c r="B5915" s="2" t="s">
        <v>32</v>
      </c>
      <c r="C5915" s="2" t="s">
        <v>25</v>
      </c>
      <c r="D5915" s="2" t="s">
        <v>25</v>
      </c>
      <c r="E5915" s="2" t="s">
        <v>26</v>
      </c>
      <c r="F5915" s="2" t="s">
        <v>61</v>
      </c>
      <c r="G5915" s="1">
        <v>47.04</v>
      </c>
      <c r="H5915" s="1">
        <v>235.2</v>
      </c>
      <c r="I5915" s="4">
        <v>1</v>
      </c>
      <c r="J5915" s="2" t="s">
        <v>70</v>
      </c>
      <c r="K5915" s="1">
        <f>Tabelle111[[#This Row],[Menge kg Nges]]/1000</f>
        <v>4.7039999999999998E-2</v>
      </c>
      <c r="L5915" s="1">
        <f>Tabelle111[[#This Row],[Menge kg P2O5]]/1000</f>
        <v>0.23519999999999999</v>
      </c>
      <c r="M5915" s="1">
        <f>Tabelle111[[#This Row],[Menge t Nges]]/Tabelle111[[#This Row],[Anzahl Lieferscheine]]</f>
        <v>4.7039999999999998E-2</v>
      </c>
      <c r="N5915" s="1">
        <f>Tabelle111[[#This Row],[Menge t P2O5]]/Tabelle111[[#This Row],[Anzahl Lieferscheine]]</f>
        <v>0.23519999999999999</v>
      </c>
    </row>
    <row r="5916" spans="1:14" x14ac:dyDescent="0.2">
      <c r="A5916" s="2" t="s">
        <v>41</v>
      </c>
      <c r="B5916" s="2" t="s">
        <v>47</v>
      </c>
      <c r="C5916" s="2" t="s">
        <v>6</v>
      </c>
      <c r="D5916" s="2" t="s">
        <v>7</v>
      </c>
      <c r="E5916" s="2" t="s">
        <v>9</v>
      </c>
      <c r="F5916" s="2" t="s">
        <v>61</v>
      </c>
      <c r="G5916" s="1">
        <v>642.20000000000005</v>
      </c>
      <c r="H5916" s="1">
        <v>247</v>
      </c>
      <c r="I5916" s="4">
        <v>2</v>
      </c>
      <c r="J5916" s="2" t="s">
        <v>70</v>
      </c>
      <c r="K5916" s="1">
        <f>Tabelle111[[#This Row],[Menge kg Nges]]/1000</f>
        <v>0.64219999999999999</v>
      </c>
      <c r="L5916" s="1">
        <f>Tabelle111[[#This Row],[Menge kg P2O5]]/1000</f>
        <v>0.247</v>
      </c>
      <c r="M5916" s="1">
        <f>Tabelle111[[#This Row],[Menge t Nges]]/Tabelle111[[#This Row],[Anzahl Lieferscheine]]</f>
        <v>0.3211</v>
      </c>
      <c r="N5916" s="1">
        <f>Tabelle111[[#This Row],[Menge t P2O5]]/Tabelle111[[#This Row],[Anzahl Lieferscheine]]</f>
        <v>0.1235</v>
      </c>
    </row>
    <row r="5917" spans="1:14" x14ac:dyDescent="0.2">
      <c r="A5917" s="2" t="s">
        <v>41</v>
      </c>
      <c r="B5917" s="2" t="s">
        <v>47</v>
      </c>
      <c r="C5917" s="2" t="s">
        <v>6</v>
      </c>
      <c r="D5917" s="2" t="s">
        <v>7</v>
      </c>
      <c r="E5917" s="2" t="s">
        <v>12</v>
      </c>
      <c r="F5917" s="2" t="s">
        <v>61</v>
      </c>
      <c r="G5917" s="1">
        <v>221</v>
      </c>
      <c r="H5917" s="1">
        <v>108.8</v>
      </c>
      <c r="I5917" s="4">
        <v>1</v>
      </c>
      <c r="J5917" s="2" t="s">
        <v>70</v>
      </c>
      <c r="K5917" s="1">
        <f>Tabelle111[[#This Row],[Menge kg Nges]]/1000</f>
        <v>0.221</v>
      </c>
      <c r="L5917" s="1">
        <f>Tabelle111[[#This Row],[Menge kg P2O5]]/1000</f>
        <v>0.10879999999999999</v>
      </c>
      <c r="M5917" s="1">
        <f>Tabelle111[[#This Row],[Menge t Nges]]/Tabelle111[[#This Row],[Anzahl Lieferscheine]]</f>
        <v>0.221</v>
      </c>
      <c r="N5917" s="1">
        <f>Tabelle111[[#This Row],[Menge t P2O5]]/Tabelle111[[#This Row],[Anzahl Lieferscheine]]</f>
        <v>0.10879999999999999</v>
      </c>
    </row>
    <row r="5918" spans="1:14" x14ac:dyDescent="0.2">
      <c r="A5918" s="2" t="s">
        <v>41</v>
      </c>
      <c r="B5918" s="2" t="s">
        <v>34</v>
      </c>
      <c r="C5918" s="2" t="s">
        <v>6</v>
      </c>
      <c r="D5918" s="2" t="s">
        <v>7</v>
      </c>
      <c r="E5918" s="2" t="s">
        <v>8</v>
      </c>
      <c r="F5918" s="2" t="s">
        <v>61</v>
      </c>
      <c r="G5918" s="1">
        <v>831.59999999999991</v>
      </c>
      <c r="H5918" s="1">
        <v>386.1</v>
      </c>
      <c r="I5918" s="4">
        <v>3</v>
      </c>
      <c r="J5918" s="2" t="s">
        <v>70</v>
      </c>
      <c r="K5918" s="1">
        <f>Tabelle111[[#This Row],[Menge kg Nges]]/1000</f>
        <v>0.83159999999999989</v>
      </c>
      <c r="L5918" s="1">
        <f>Tabelle111[[#This Row],[Menge kg P2O5]]/1000</f>
        <v>0.3861</v>
      </c>
      <c r="M5918" s="1">
        <f>Tabelle111[[#This Row],[Menge t Nges]]/Tabelle111[[#This Row],[Anzahl Lieferscheine]]</f>
        <v>0.27719999999999995</v>
      </c>
      <c r="N5918" s="1">
        <f>Tabelle111[[#This Row],[Menge t P2O5]]/Tabelle111[[#This Row],[Anzahl Lieferscheine]]</f>
        <v>0.12870000000000001</v>
      </c>
    </row>
    <row r="5919" spans="1:14" x14ac:dyDescent="0.2">
      <c r="A5919" s="2" t="s">
        <v>41</v>
      </c>
      <c r="B5919" s="2" t="s">
        <v>34</v>
      </c>
      <c r="C5919" s="2" t="s">
        <v>6</v>
      </c>
      <c r="D5919" s="2" t="s">
        <v>7</v>
      </c>
      <c r="E5919" s="2" t="s">
        <v>9</v>
      </c>
      <c r="F5919" s="2" t="s">
        <v>61</v>
      </c>
      <c r="G5919" s="1">
        <v>651.20000000000005</v>
      </c>
      <c r="H5919" s="1">
        <v>271.92</v>
      </c>
      <c r="I5919" s="4">
        <v>2</v>
      </c>
      <c r="J5919" s="2" t="s">
        <v>70</v>
      </c>
      <c r="K5919" s="1">
        <f>Tabelle111[[#This Row],[Menge kg Nges]]/1000</f>
        <v>0.6512</v>
      </c>
      <c r="L5919" s="1">
        <f>Tabelle111[[#This Row],[Menge kg P2O5]]/1000</f>
        <v>0.27192</v>
      </c>
      <c r="M5919" s="1">
        <f>Tabelle111[[#This Row],[Menge t Nges]]/Tabelle111[[#This Row],[Anzahl Lieferscheine]]</f>
        <v>0.3256</v>
      </c>
      <c r="N5919" s="1">
        <f>Tabelle111[[#This Row],[Menge t P2O5]]/Tabelle111[[#This Row],[Anzahl Lieferscheine]]</f>
        <v>0.13596</v>
      </c>
    </row>
    <row r="5920" spans="1:14" x14ac:dyDescent="0.2">
      <c r="A5920" s="2" t="s">
        <v>41</v>
      </c>
      <c r="B5920" s="2" t="s">
        <v>34</v>
      </c>
      <c r="C5920" s="2" t="s">
        <v>6</v>
      </c>
      <c r="D5920" s="2" t="s">
        <v>7</v>
      </c>
      <c r="E5920" s="2" t="s">
        <v>11</v>
      </c>
      <c r="F5920" s="2" t="s">
        <v>61</v>
      </c>
      <c r="G5920" s="1">
        <v>1036.8</v>
      </c>
      <c r="H5920" s="1">
        <v>461.7</v>
      </c>
      <c r="I5920" s="4">
        <v>2</v>
      </c>
      <c r="J5920" s="2" t="s">
        <v>70</v>
      </c>
      <c r="K5920" s="1">
        <f>Tabelle111[[#This Row],[Menge kg Nges]]/1000</f>
        <v>1.0367999999999999</v>
      </c>
      <c r="L5920" s="1">
        <f>Tabelle111[[#This Row],[Menge kg P2O5]]/1000</f>
        <v>0.4617</v>
      </c>
      <c r="M5920" s="1">
        <f>Tabelle111[[#This Row],[Menge t Nges]]/Tabelle111[[#This Row],[Anzahl Lieferscheine]]</f>
        <v>0.51839999999999997</v>
      </c>
      <c r="N5920" s="1">
        <f>Tabelle111[[#This Row],[Menge t P2O5]]/Tabelle111[[#This Row],[Anzahl Lieferscheine]]</f>
        <v>0.23085</v>
      </c>
    </row>
    <row r="5921" spans="1:14" x14ac:dyDescent="0.2">
      <c r="A5921" s="2" t="s">
        <v>41</v>
      </c>
      <c r="B5921" s="2" t="s">
        <v>34</v>
      </c>
      <c r="C5921" s="2" t="s">
        <v>6</v>
      </c>
      <c r="D5921" s="2" t="s">
        <v>7</v>
      </c>
      <c r="E5921" s="2" t="s">
        <v>12</v>
      </c>
      <c r="F5921" s="2" t="s">
        <v>61</v>
      </c>
      <c r="G5921" s="1">
        <v>262.5</v>
      </c>
      <c r="H5921" s="1">
        <v>112.5</v>
      </c>
      <c r="I5921" s="4">
        <v>1</v>
      </c>
      <c r="J5921" s="2" t="s">
        <v>70</v>
      </c>
      <c r="K5921" s="1">
        <f>Tabelle111[[#This Row],[Menge kg Nges]]/1000</f>
        <v>0.26250000000000001</v>
      </c>
      <c r="L5921" s="1">
        <f>Tabelle111[[#This Row],[Menge kg P2O5]]/1000</f>
        <v>0.1125</v>
      </c>
      <c r="M5921" s="1">
        <f>Tabelle111[[#This Row],[Menge t Nges]]/Tabelle111[[#This Row],[Anzahl Lieferscheine]]</f>
        <v>0.26250000000000001</v>
      </c>
      <c r="N5921" s="1">
        <f>Tabelle111[[#This Row],[Menge t P2O5]]/Tabelle111[[#This Row],[Anzahl Lieferscheine]]</f>
        <v>0.1125</v>
      </c>
    </row>
    <row r="5922" spans="1:14" x14ac:dyDescent="0.2">
      <c r="A5922" s="2" t="s">
        <v>41</v>
      </c>
      <c r="B5922" s="2" t="s">
        <v>39</v>
      </c>
      <c r="C5922" s="2" t="s">
        <v>6</v>
      </c>
      <c r="D5922" s="2" t="s">
        <v>7</v>
      </c>
      <c r="E5922" s="2" t="s">
        <v>12</v>
      </c>
      <c r="F5922" s="2" t="s">
        <v>61</v>
      </c>
      <c r="G5922" s="1">
        <v>3449</v>
      </c>
      <c r="H5922" s="1">
        <v>1623</v>
      </c>
      <c r="I5922" s="4">
        <v>19</v>
      </c>
      <c r="J5922" s="2" t="s">
        <v>70</v>
      </c>
      <c r="K5922" s="1">
        <f>Tabelle111[[#This Row],[Menge kg Nges]]/1000</f>
        <v>3.4489999999999998</v>
      </c>
      <c r="L5922" s="1">
        <f>Tabelle111[[#This Row],[Menge kg P2O5]]/1000</f>
        <v>1.623</v>
      </c>
      <c r="M5922" s="1">
        <f>Tabelle111[[#This Row],[Menge t Nges]]/Tabelle111[[#This Row],[Anzahl Lieferscheine]]</f>
        <v>0.18152631578947367</v>
      </c>
      <c r="N5922" s="1">
        <f>Tabelle111[[#This Row],[Menge t P2O5]]/Tabelle111[[#This Row],[Anzahl Lieferscheine]]</f>
        <v>8.5421052631578953E-2</v>
      </c>
    </row>
    <row r="5923" spans="1:14" x14ac:dyDescent="0.2">
      <c r="A5923" s="2" t="s">
        <v>41</v>
      </c>
      <c r="B5923" s="2" t="s">
        <v>39</v>
      </c>
      <c r="C5923" s="2" t="s">
        <v>6</v>
      </c>
      <c r="D5923" s="2" t="s">
        <v>7</v>
      </c>
      <c r="E5923" s="2" t="s">
        <v>14</v>
      </c>
      <c r="F5923" s="2" t="s">
        <v>61</v>
      </c>
      <c r="G5923" s="1">
        <v>759.64</v>
      </c>
      <c r="H5923" s="1">
        <v>353.55999999999995</v>
      </c>
      <c r="I5923" s="4">
        <v>4</v>
      </c>
      <c r="J5923" s="2" t="s">
        <v>70</v>
      </c>
      <c r="K5923" s="1">
        <f>Tabelle111[[#This Row],[Menge kg Nges]]/1000</f>
        <v>0.75963999999999998</v>
      </c>
      <c r="L5923" s="1">
        <f>Tabelle111[[#This Row],[Menge kg P2O5]]/1000</f>
        <v>0.35355999999999993</v>
      </c>
      <c r="M5923" s="1">
        <f>Tabelle111[[#This Row],[Menge t Nges]]/Tabelle111[[#This Row],[Anzahl Lieferscheine]]</f>
        <v>0.18991</v>
      </c>
      <c r="N5923" s="1">
        <f>Tabelle111[[#This Row],[Menge t P2O5]]/Tabelle111[[#This Row],[Anzahl Lieferscheine]]</f>
        <v>8.8389999999999982E-2</v>
      </c>
    </row>
    <row r="5924" spans="1:14" x14ac:dyDescent="0.2">
      <c r="A5924" s="2" t="s">
        <v>41</v>
      </c>
      <c r="B5924" s="2" t="s">
        <v>41</v>
      </c>
      <c r="C5924" s="2" t="s">
        <v>6</v>
      </c>
      <c r="D5924" s="2" t="s">
        <v>7</v>
      </c>
      <c r="E5924" s="2" t="s">
        <v>8</v>
      </c>
      <c r="F5924" s="2" t="s">
        <v>61</v>
      </c>
      <c r="G5924" s="1">
        <v>58141.1</v>
      </c>
      <c r="H5924" s="1">
        <v>26952.100000000002</v>
      </c>
      <c r="I5924" s="4">
        <v>64</v>
      </c>
      <c r="J5924" s="2" t="s">
        <v>70</v>
      </c>
      <c r="K5924" s="1">
        <f>Tabelle111[[#This Row],[Menge kg Nges]]/1000</f>
        <v>58.141100000000002</v>
      </c>
      <c r="L5924" s="1">
        <f>Tabelle111[[#This Row],[Menge kg P2O5]]/1000</f>
        <v>26.952100000000002</v>
      </c>
      <c r="M5924" s="1">
        <f>Tabelle111[[#This Row],[Menge t Nges]]/Tabelle111[[#This Row],[Anzahl Lieferscheine]]</f>
        <v>0.90845468750000002</v>
      </c>
      <c r="N5924" s="1">
        <f>Tabelle111[[#This Row],[Menge t P2O5]]/Tabelle111[[#This Row],[Anzahl Lieferscheine]]</f>
        <v>0.42112656250000002</v>
      </c>
    </row>
    <row r="5925" spans="1:14" x14ac:dyDescent="0.2">
      <c r="A5925" s="2" t="s">
        <v>41</v>
      </c>
      <c r="B5925" s="2" t="s">
        <v>41</v>
      </c>
      <c r="C5925" s="2" t="s">
        <v>6</v>
      </c>
      <c r="D5925" s="2" t="s">
        <v>7</v>
      </c>
      <c r="E5925" s="2" t="s">
        <v>9</v>
      </c>
      <c r="F5925" s="2" t="s">
        <v>61</v>
      </c>
      <c r="G5925" s="1">
        <v>54017.46</v>
      </c>
      <c r="H5925" s="1">
        <v>23530.13</v>
      </c>
      <c r="I5925" s="4">
        <v>69</v>
      </c>
      <c r="J5925" s="2" t="s">
        <v>70</v>
      </c>
      <c r="K5925" s="1">
        <f>Tabelle111[[#This Row],[Menge kg Nges]]/1000</f>
        <v>54.01746</v>
      </c>
      <c r="L5925" s="1">
        <f>Tabelle111[[#This Row],[Menge kg P2O5]]/1000</f>
        <v>23.53013</v>
      </c>
      <c r="M5925" s="1">
        <f>Tabelle111[[#This Row],[Menge t Nges]]/Tabelle111[[#This Row],[Anzahl Lieferscheine]]</f>
        <v>0.78286173913043478</v>
      </c>
      <c r="N5925" s="1">
        <f>Tabelle111[[#This Row],[Menge t P2O5]]/Tabelle111[[#This Row],[Anzahl Lieferscheine]]</f>
        <v>0.34101637681159419</v>
      </c>
    </row>
    <row r="5926" spans="1:14" x14ac:dyDescent="0.2">
      <c r="A5926" s="2" t="s">
        <v>41</v>
      </c>
      <c r="B5926" s="2" t="s">
        <v>41</v>
      </c>
      <c r="C5926" s="2" t="s">
        <v>6</v>
      </c>
      <c r="D5926" s="2" t="s">
        <v>7</v>
      </c>
      <c r="E5926" s="2" t="s">
        <v>10</v>
      </c>
      <c r="F5926" s="2" t="s">
        <v>61</v>
      </c>
      <c r="G5926" s="1">
        <v>3739.41</v>
      </c>
      <c r="H5926" s="1">
        <v>1472.5900000000001</v>
      </c>
      <c r="I5926" s="4">
        <v>5</v>
      </c>
      <c r="J5926" s="2" t="s">
        <v>70</v>
      </c>
      <c r="K5926" s="1">
        <f>Tabelle111[[#This Row],[Menge kg Nges]]/1000</f>
        <v>3.7394099999999999</v>
      </c>
      <c r="L5926" s="1">
        <f>Tabelle111[[#This Row],[Menge kg P2O5]]/1000</f>
        <v>1.4725900000000001</v>
      </c>
      <c r="M5926" s="1">
        <f>Tabelle111[[#This Row],[Menge t Nges]]/Tabelle111[[#This Row],[Anzahl Lieferscheine]]</f>
        <v>0.74788199999999994</v>
      </c>
      <c r="N5926" s="1">
        <f>Tabelle111[[#This Row],[Menge t P2O5]]/Tabelle111[[#This Row],[Anzahl Lieferscheine]]</f>
        <v>0.294518</v>
      </c>
    </row>
    <row r="5927" spans="1:14" x14ac:dyDescent="0.2">
      <c r="A5927" s="2" t="s">
        <v>41</v>
      </c>
      <c r="B5927" s="2" t="s">
        <v>41</v>
      </c>
      <c r="C5927" s="2" t="s">
        <v>6</v>
      </c>
      <c r="D5927" s="2" t="s">
        <v>7</v>
      </c>
      <c r="E5927" s="2" t="s">
        <v>11</v>
      </c>
      <c r="F5927" s="2" t="s">
        <v>61</v>
      </c>
      <c r="G5927" s="1">
        <v>20534.969999999994</v>
      </c>
      <c r="H5927" s="1">
        <v>9501.16</v>
      </c>
      <c r="I5927" s="4">
        <v>52</v>
      </c>
      <c r="J5927" s="2" t="s">
        <v>70</v>
      </c>
      <c r="K5927" s="1">
        <f>Tabelle111[[#This Row],[Menge kg Nges]]/1000</f>
        <v>20.534969999999994</v>
      </c>
      <c r="L5927" s="1">
        <f>Tabelle111[[#This Row],[Menge kg P2O5]]/1000</f>
        <v>9.5011600000000005</v>
      </c>
      <c r="M5927" s="1">
        <f>Tabelle111[[#This Row],[Menge t Nges]]/Tabelle111[[#This Row],[Anzahl Lieferscheine]]</f>
        <v>0.39490326923076913</v>
      </c>
      <c r="N5927" s="1">
        <f>Tabelle111[[#This Row],[Menge t P2O5]]/Tabelle111[[#This Row],[Anzahl Lieferscheine]]</f>
        <v>0.18271461538461539</v>
      </c>
    </row>
    <row r="5928" spans="1:14" x14ac:dyDescent="0.2">
      <c r="A5928" s="2" t="s">
        <v>41</v>
      </c>
      <c r="B5928" s="2" t="s">
        <v>41</v>
      </c>
      <c r="C5928" s="2" t="s">
        <v>6</v>
      </c>
      <c r="D5928" s="2" t="s">
        <v>7</v>
      </c>
      <c r="E5928" s="2" t="s">
        <v>12</v>
      </c>
      <c r="F5928" s="2" t="s">
        <v>61</v>
      </c>
      <c r="G5928" s="1">
        <v>36473.01999999999</v>
      </c>
      <c r="H5928" s="1">
        <v>15955.39</v>
      </c>
      <c r="I5928" s="4">
        <v>109</v>
      </c>
      <c r="J5928" s="2" t="s">
        <v>70</v>
      </c>
      <c r="K5928" s="1">
        <f>Tabelle111[[#This Row],[Menge kg Nges]]/1000</f>
        <v>36.473019999999991</v>
      </c>
      <c r="L5928" s="1">
        <f>Tabelle111[[#This Row],[Menge kg P2O5]]/1000</f>
        <v>15.95539</v>
      </c>
      <c r="M5928" s="1">
        <f>Tabelle111[[#This Row],[Menge t Nges]]/Tabelle111[[#This Row],[Anzahl Lieferscheine]]</f>
        <v>0.33461486238532101</v>
      </c>
      <c r="N5928" s="1">
        <f>Tabelle111[[#This Row],[Menge t P2O5]]/Tabelle111[[#This Row],[Anzahl Lieferscheine]]</f>
        <v>0.14637972477064221</v>
      </c>
    </row>
    <row r="5929" spans="1:14" x14ac:dyDescent="0.2">
      <c r="A5929" s="2" t="s">
        <v>41</v>
      </c>
      <c r="B5929" s="2" t="s">
        <v>41</v>
      </c>
      <c r="C5929" s="2" t="s">
        <v>6</v>
      </c>
      <c r="D5929" s="2" t="s">
        <v>7</v>
      </c>
      <c r="E5929" s="2" t="s">
        <v>13</v>
      </c>
      <c r="F5929" s="2" t="s">
        <v>61</v>
      </c>
      <c r="G5929" s="1">
        <v>18270.469999999998</v>
      </c>
      <c r="H5929" s="1">
        <v>10450.359999999999</v>
      </c>
      <c r="I5929" s="4">
        <v>59</v>
      </c>
      <c r="J5929" s="2" t="s">
        <v>70</v>
      </c>
      <c r="K5929" s="1">
        <f>Tabelle111[[#This Row],[Menge kg Nges]]/1000</f>
        <v>18.270469999999996</v>
      </c>
      <c r="L5929" s="1">
        <f>Tabelle111[[#This Row],[Menge kg P2O5]]/1000</f>
        <v>10.450359999999998</v>
      </c>
      <c r="M5929" s="1">
        <f>Tabelle111[[#This Row],[Menge t Nges]]/Tabelle111[[#This Row],[Anzahl Lieferscheine]]</f>
        <v>0.30966898305084739</v>
      </c>
      <c r="N5929" s="1">
        <f>Tabelle111[[#This Row],[Menge t P2O5]]/Tabelle111[[#This Row],[Anzahl Lieferscheine]]</f>
        <v>0.17712474576271184</v>
      </c>
    </row>
    <row r="5930" spans="1:14" x14ac:dyDescent="0.2">
      <c r="A5930" s="2" t="s">
        <v>41</v>
      </c>
      <c r="B5930" s="2" t="s">
        <v>41</v>
      </c>
      <c r="C5930" s="2" t="s">
        <v>6</v>
      </c>
      <c r="D5930" s="2" t="s">
        <v>7</v>
      </c>
      <c r="E5930" s="2" t="s">
        <v>14</v>
      </c>
      <c r="F5930" s="2" t="s">
        <v>61</v>
      </c>
      <c r="G5930" s="1">
        <v>10126.549999999999</v>
      </c>
      <c r="H5930" s="1">
        <v>5309.1500000000005</v>
      </c>
      <c r="I5930" s="4">
        <v>27</v>
      </c>
      <c r="J5930" s="2" t="s">
        <v>70</v>
      </c>
      <c r="K5930" s="1">
        <f>Tabelle111[[#This Row],[Menge kg Nges]]/1000</f>
        <v>10.12655</v>
      </c>
      <c r="L5930" s="1">
        <f>Tabelle111[[#This Row],[Menge kg P2O5]]/1000</f>
        <v>5.3091500000000007</v>
      </c>
      <c r="M5930" s="1">
        <f>Tabelle111[[#This Row],[Menge t Nges]]/Tabelle111[[#This Row],[Anzahl Lieferscheine]]</f>
        <v>0.37505740740740739</v>
      </c>
      <c r="N5930" s="1">
        <f>Tabelle111[[#This Row],[Menge t P2O5]]/Tabelle111[[#This Row],[Anzahl Lieferscheine]]</f>
        <v>0.19663518518518522</v>
      </c>
    </row>
    <row r="5931" spans="1:14" x14ac:dyDescent="0.2">
      <c r="A5931" s="2" t="s">
        <v>41</v>
      </c>
      <c r="B5931" s="2" t="s">
        <v>41</v>
      </c>
      <c r="C5931" s="2" t="s">
        <v>6</v>
      </c>
      <c r="D5931" s="2" t="s">
        <v>15</v>
      </c>
      <c r="E5931" s="2" t="s">
        <v>8</v>
      </c>
      <c r="F5931" s="2" t="s">
        <v>61</v>
      </c>
      <c r="G5931" s="1">
        <v>810</v>
      </c>
      <c r="H5931" s="1">
        <v>540</v>
      </c>
      <c r="I5931" s="4">
        <v>1</v>
      </c>
      <c r="J5931" s="2" t="s">
        <v>70</v>
      </c>
      <c r="K5931" s="1">
        <f>Tabelle111[[#This Row],[Menge kg Nges]]/1000</f>
        <v>0.81</v>
      </c>
      <c r="L5931" s="1">
        <f>Tabelle111[[#This Row],[Menge kg P2O5]]/1000</f>
        <v>0.54</v>
      </c>
      <c r="M5931" s="1">
        <f>Tabelle111[[#This Row],[Menge t Nges]]/Tabelle111[[#This Row],[Anzahl Lieferscheine]]</f>
        <v>0.81</v>
      </c>
      <c r="N5931" s="1">
        <f>Tabelle111[[#This Row],[Menge t P2O5]]/Tabelle111[[#This Row],[Anzahl Lieferscheine]]</f>
        <v>0.54</v>
      </c>
    </row>
    <row r="5932" spans="1:14" x14ac:dyDescent="0.2">
      <c r="A5932" s="2" t="s">
        <v>41</v>
      </c>
      <c r="B5932" s="2" t="s">
        <v>41</v>
      </c>
      <c r="C5932" s="2" t="s">
        <v>6</v>
      </c>
      <c r="D5932" s="2" t="s">
        <v>15</v>
      </c>
      <c r="E5932" s="2" t="s">
        <v>17</v>
      </c>
      <c r="F5932" s="2" t="s">
        <v>61</v>
      </c>
      <c r="G5932" s="1">
        <v>1275</v>
      </c>
      <c r="H5932" s="1">
        <v>639.5</v>
      </c>
      <c r="I5932" s="4">
        <v>3</v>
      </c>
      <c r="J5932" s="2" t="s">
        <v>70</v>
      </c>
      <c r="K5932" s="1">
        <f>Tabelle111[[#This Row],[Menge kg Nges]]/1000</f>
        <v>1.2749999999999999</v>
      </c>
      <c r="L5932" s="1">
        <f>Tabelle111[[#This Row],[Menge kg P2O5]]/1000</f>
        <v>0.63949999999999996</v>
      </c>
      <c r="M5932" s="1">
        <f>Tabelle111[[#This Row],[Menge t Nges]]/Tabelle111[[#This Row],[Anzahl Lieferscheine]]</f>
        <v>0.42499999999999999</v>
      </c>
      <c r="N5932" s="1">
        <f>Tabelle111[[#This Row],[Menge t P2O5]]/Tabelle111[[#This Row],[Anzahl Lieferscheine]]</f>
        <v>0.21316666666666664</v>
      </c>
    </row>
    <row r="5933" spans="1:14" x14ac:dyDescent="0.2">
      <c r="A5933" s="2" t="s">
        <v>41</v>
      </c>
      <c r="B5933" s="2" t="s">
        <v>41</v>
      </c>
      <c r="C5933" s="2" t="s">
        <v>6</v>
      </c>
      <c r="D5933" s="2" t="s">
        <v>15</v>
      </c>
      <c r="E5933" s="2" t="s">
        <v>18</v>
      </c>
      <c r="F5933" s="2" t="s">
        <v>61</v>
      </c>
      <c r="G5933" s="1">
        <v>1092</v>
      </c>
      <c r="H5933" s="1">
        <v>884</v>
      </c>
      <c r="I5933" s="4">
        <v>1</v>
      </c>
      <c r="J5933" s="2" t="s">
        <v>70</v>
      </c>
      <c r="K5933" s="1">
        <f>Tabelle111[[#This Row],[Menge kg Nges]]/1000</f>
        <v>1.0920000000000001</v>
      </c>
      <c r="L5933" s="1">
        <f>Tabelle111[[#This Row],[Menge kg P2O5]]/1000</f>
        <v>0.88400000000000001</v>
      </c>
      <c r="M5933" s="1">
        <f>Tabelle111[[#This Row],[Menge t Nges]]/Tabelle111[[#This Row],[Anzahl Lieferscheine]]</f>
        <v>1.0920000000000001</v>
      </c>
      <c r="N5933" s="1">
        <f>Tabelle111[[#This Row],[Menge t P2O5]]/Tabelle111[[#This Row],[Anzahl Lieferscheine]]</f>
        <v>0.88400000000000001</v>
      </c>
    </row>
    <row r="5934" spans="1:14" x14ac:dyDescent="0.2">
      <c r="A5934" s="2" t="s">
        <v>41</v>
      </c>
      <c r="B5934" s="2" t="s">
        <v>41</v>
      </c>
      <c r="C5934" s="2" t="s">
        <v>6</v>
      </c>
      <c r="D5934" s="2" t="s">
        <v>15</v>
      </c>
      <c r="E5934" s="2" t="s">
        <v>20</v>
      </c>
      <c r="F5934" s="2" t="s">
        <v>61</v>
      </c>
      <c r="G5934" s="1">
        <v>176</v>
      </c>
      <c r="H5934" s="1">
        <v>100</v>
      </c>
      <c r="I5934" s="4">
        <v>1</v>
      </c>
      <c r="J5934" s="2" t="s">
        <v>70</v>
      </c>
      <c r="K5934" s="1">
        <f>Tabelle111[[#This Row],[Menge kg Nges]]/1000</f>
        <v>0.17599999999999999</v>
      </c>
      <c r="L5934" s="1">
        <f>Tabelle111[[#This Row],[Menge kg P2O5]]/1000</f>
        <v>0.1</v>
      </c>
      <c r="M5934" s="1">
        <f>Tabelle111[[#This Row],[Menge t Nges]]/Tabelle111[[#This Row],[Anzahl Lieferscheine]]</f>
        <v>0.17599999999999999</v>
      </c>
      <c r="N5934" s="1">
        <f>Tabelle111[[#This Row],[Menge t P2O5]]/Tabelle111[[#This Row],[Anzahl Lieferscheine]]</f>
        <v>0.1</v>
      </c>
    </row>
    <row r="5935" spans="1:14" x14ac:dyDescent="0.2">
      <c r="A5935" s="2" t="s">
        <v>41</v>
      </c>
      <c r="B5935" s="2" t="s">
        <v>41</v>
      </c>
      <c r="C5935" s="2" t="s">
        <v>6</v>
      </c>
      <c r="D5935" s="2" t="s">
        <v>15</v>
      </c>
      <c r="E5935" s="2" t="s">
        <v>21</v>
      </c>
      <c r="F5935" s="2" t="s">
        <v>61</v>
      </c>
      <c r="G5935" s="1">
        <v>1108.0999999999999</v>
      </c>
      <c r="H5935" s="1">
        <v>614.70000000000005</v>
      </c>
      <c r="I5935" s="4">
        <v>8</v>
      </c>
      <c r="J5935" s="2" t="s">
        <v>70</v>
      </c>
      <c r="K5935" s="1">
        <f>Tabelle111[[#This Row],[Menge kg Nges]]/1000</f>
        <v>1.1080999999999999</v>
      </c>
      <c r="L5935" s="1">
        <f>Tabelle111[[#This Row],[Menge kg P2O5]]/1000</f>
        <v>0.61470000000000002</v>
      </c>
      <c r="M5935" s="1">
        <f>Tabelle111[[#This Row],[Menge t Nges]]/Tabelle111[[#This Row],[Anzahl Lieferscheine]]</f>
        <v>0.13851249999999998</v>
      </c>
      <c r="N5935" s="1">
        <f>Tabelle111[[#This Row],[Menge t P2O5]]/Tabelle111[[#This Row],[Anzahl Lieferscheine]]</f>
        <v>7.6837500000000003E-2</v>
      </c>
    </row>
    <row r="5936" spans="1:14" x14ac:dyDescent="0.2">
      <c r="A5936" s="2" t="s">
        <v>41</v>
      </c>
      <c r="B5936" s="2" t="s">
        <v>41</v>
      </c>
      <c r="C5936" s="2" t="s">
        <v>6</v>
      </c>
      <c r="D5936" s="2" t="s">
        <v>15</v>
      </c>
      <c r="E5936" s="2" t="s">
        <v>9</v>
      </c>
      <c r="F5936" s="2" t="s">
        <v>61</v>
      </c>
      <c r="G5936" s="1">
        <v>20044.62</v>
      </c>
      <c r="H5936" s="1">
        <v>9756.2199999999993</v>
      </c>
      <c r="I5936" s="4">
        <v>6</v>
      </c>
      <c r="J5936" s="2" t="s">
        <v>70</v>
      </c>
      <c r="K5936" s="1">
        <f>Tabelle111[[#This Row],[Menge kg Nges]]/1000</f>
        <v>20.044619999999998</v>
      </c>
      <c r="L5936" s="1">
        <f>Tabelle111[[#This Row],[Menge kg P2O5]]/1000</f>
        <v>9.756219999999999</v>
      </c>
      <c r="M5936" s="1">
        <f>Tabelle111[[#This Row],[Menge t Nges]]/Tabelle111[[#This Row],[Anzahl Lieferscheine]]</f>
        <v>3.3407699999999996</v>
      </c>
      <c r="N5936" s="1">
        <f>Tabelle111[[#This Row],[Menge t P2O5]]/Tabelle111[[#This Row],[Anzahl Lieferscheine]]</f>
        <v>1.6260366666666666</v>
      </c>
    </row>
    <row r="5937" spans="1:14" x14ac:dyDescent="0.2">
      <c r="A5937" s="2" t="s">
        <v>41</v>
      </c>
      <c r="B5937" s="2" t="s">
        <v>41</v>
      </c>
      <c r="C5937" s="2" t="s">
        <v>6</v>
      </c>
      <c r="D5937" s="2" t="s">
        <v>15</v>
      </c>
      <c r="E5937" s="2" t="s">
        <v>10</v>
      </c>
      <c r="F5937" s="2" t="s">
        <v>61</v>
      </c>
      <c r="G5937" s="1">
        <v>1560.86</v>
      </c>
      <c r="H5937" s="1">
        <v>666.73</v>
      </c>
      <c r="I5937" s="4">
        <v>3</v>
      </c>
      <c r="J5937" s="2" t="s">
        <v>70</v>
      </c>
      <c r="K5937" s="1">
        <f>Tabelle111[[#This Row],[Menge kg Nges]]/1000</f>
        <v>1.5608599999999999</v>
      </c>
      <c r="L5937" s="1">
        <f>Tabelle111[[#This Row],[Menge kg P2O5]]/1000</f>
        <v>0.66673000000000004</v>
      </c>
      <c r="M5937" s="1">
        <f>Tabelle111[[#This Row],[Menge t Nges]]/Tabelle111[[#This Row],[Anzahl Lieferscheine]]</f>
        <v>0.52028666666666668</v>
      </c>
      <c r="N5937" s="1">
        <f>Tabelle111[[#This Row],[Menge t P2O5]]/Tabelle111[[#This Row],[Anzahl Lieferscheine]]</f>
        <v>0.22224333333333335</v>
      </c>
    </row>
    <row r="5938" spans="1:14" x14ac:dyDescent="0.2">
      <c r="A5938" s="2" t="s">
        <v>41</v>
      </c>
      <c r="B5938" s="2" t="s">
        <v>41</v>
      </c>
      <c r="C5938" s="2" t="s">
        <v>6</v>
      </c>
      <c r="D5938" s="2" t="s">
        <v>15</v>
      </c>
      <c r="E5938" s="2" t="s">
        <v>31</v>
      </c>
      <c r="F5938" s="2" t="s">
        <v>61</v>
      </c>
      <c r="G5938" s="1">
        <v>720</v>
      </c>
      <c r="H5938" s="1">
        <v>297</v>
      </c>
      <c r="I5938" s="4">
        <v>1</v>
      </c>
      <c r="J5938" s="2" t="s">
        <v>70</v>
      </c>
      <c r="K5938" s="1">
        <f>Tabelle111[[#This Row],[Menge kg Nges]]/1000</f>
        <v>0.72</v>
      </c>
      <c r="L5938" s="1">
        <f>Tabelle111[[#This Row],[Menge kg P2O5]]/1000</f>
        <v>0.29699999999999999</v>
      </c>
      <c r="M5938" s="1">
        <f>Tabelle111[[#This Row],[Menge t Nges]]/Tabelle111[[#This Row],[Anzahl Lieferscheine]]</f>
        <v>0.72</v>
      </c>
      <c r="N5938" s="1">
        <f>Tabelle111[[#This Row],[Menge t P2O5]]/Tabelle111[[#This Row],[Anzahl Lieferscheine]]</f>
        <v>0.29699999999999999</v>
      </c>
    </row>
    <row r="5939" spans="1:14" x14ac:dyDescent="0.2">
      <c r="A5939" s="2" t="s">
        <v>41</v>
      </c>
      <c r="B5939" s="2" t="s">
        <v>41</v>
      </c>
      <c r="C5939" s="2" t="s">
        <v>25</v>
      </c>
      <c r="D5939" s="2" t="s">
        <v>25</v>
      </c>
      <c r="E5939" s="2" t="s">
        <v>26</v>
      </c>
      <c r="F5939" s="2" t="s">
        <v>61</v>
      </c>
      <c r="G5939" s="1">
        <v>11939.509999999998</v>
      </c>
      <c r="H5939" s="1">
        <v>9783.6700000000019</v>
      </c>
      <c r="I5939" s="4">
        <v>39</v>
      </c>
      <c r="J5939" s="2" t="s">
        <v>70</v>
      </c>
      <c r="K5939" s="1">
        <f>Tabelle111[[#This Row],[Menge kg Nges]]/1000</f>
        <v>11.939509999999999</v>
      </c>
      <c r="L5939" s="1">
        <f>Tabelle111[[#This Row],[Menge kg P2O5]]/1000</f>
        <v>9.7836700000000025</v>
      </c>
      <c r="M5939" s="1">
        <f>Tabelle111[[#This Row],[Menge t Nges]]/Tabelle111[[#This Row],[Anzahl Lieferscheine]]</f>
        <v>0.30614128205128199</v>
      </c>
      <c r="N5939" s="1">
        <f>Tabelle111[[#This Row],[Menge t P2O5]]/Tabelle111[[#This Row],[Anzahl Lieferscheine]]</f>
        <v>0.25086333333333338</v>
      </c>
    </row>
    <row r="5940" spans="1:14" x14ac:dyDescent="0.2">
      <c r="A5940" s="2" t="s">
        <v>41</v>
      </c>
      <c r="B5940" s="2" t="s">
        <v>42</v>
      </c>
      <c r="C5940" s="2" t="s">
        <v>6</v>
      </c>
      <c r="D5940" s="2" t="s">
        <v>7</v>
      </c>
      <c r="E5940" s="2" t="s">
        <v>8</v>
      </c>
      <c r="F5940" s="2" t="s">
        <v>61</v>
      </c>
      <c r="G5940" s="1">
        <v>1248.8</v>
      </c>
      <c r="H5940" s="1">
        <v>579.79999999999995</v>
      </c>
      <c r="I5940" s="4">
        <v>6</v>
      </c>
      <c r="J5940" s="2" t="s">
        <v>70</v>
      </c>
      <c r="K5940" s="1">
        <f>Tabelle111[[#This Row],[Menge kg Nges]]/1000</f>
        <v>1.2487999999999999</v>
      </c>
      <c r="L5940" s="1">
        <f>Tabelle111[[#This Row],[Menge kg P2O5]]/1000</f>
        <v>0.57979999999999998</v>
      </c>
      <c r="M5940" s="1">
        <f>Tabelle111[[#This Row],[Menge t Nges]]/Tabelle111[[#This Row],[Anzahl Lieferscheine]]</f>
        <v>0.20813333333333331</v>
      </c>
      <c r="N5940" s="1">
        <f>Tabelle111[[#This Row],[Menge t P2O5]]/Tabelle111[[#This Row],[Anzahl Lieferscheine]]</f>
        <v>9.6633333333333335E-2</v>
      </c>
    </row>
    <row r="5941" spans="1:14" x14ac:dyDescent="0.2">
      <c r="A5941" s="2" t="s">
        <v>41</v>
      </c>
      <c r="B5941" s="2" t="s">
        <v>42</v>
      </c>
      <c r="C5941" s="2" t="s">
        <v>6</v>
      </c>
      <c r="D5941" s="2" t="s">
        <v>7</v>
      </c>
      <c r="E5941" s="2" t="s">
        <v>9</v>
      </c>
      <c r="F5941" s="2" t="s">
        <v>61</v>
      </c>
      <c r="G5941" s="1">
        <v>2274.6</v>
      </c>
      <c r="H5941" s="1">
        <v>880.5</v>
      </c>
      <c r="I5941" s="4">
        <v>4</v>
      </c>
      <c r="J5941" s="2" t="s">
        <v>70</v>
      </c>
      <c r="K5941" s="1">
        <f>Tabelle111[[#This Row],[Menge kg Nges]]/1000</f>
        <v>2.2746</v>
      </c>
      <c r="L5941" s="1">
        <f>Tabelle111[[#This Row],[Menge kg P2O5]]/1000</f>
        <v>0.88049999999999995</v>
      </c>
      <c r="M5941" s="1">
        <f>Tabelle111[[#This Row],[Menge t Nges]]/Tabelle111[[#This Row],[Anzahl Lieferscheine]]</f>
        <v>0.56864999999999999</v>
      </c>
      <c r="N5941" s="1">
        <f>Tabelle111[[#This Row],[Menge t P2O5]]/Tabelle111[[#This Row],[Anzahl Lieferscheine]]</f>
        <v>0.22012499999999999</v>
      </c>
    </row>
    <row r="5942" spans="1:14" x14ac:dyDescent="0.2">
      <c r="A5942" s="2" t="s">
        <v>41</v>
      </c>
      <c r="B5942" s="2" t="s">
        <v>42</v>
      </c>
      <c r="C5942" s="2" t="s">
        <v>6</v>
      </c>
      <c r="D5942" s="2" t="s">
        <v>7</v>
      </c>
      <c r="E5942" s="2" t="s">
        <v>10</v>
      </c>
      <c r="F5942" s="2" t="s">
        <v>61</v>
      </c>
      <c r="G5942" s="1">
        <v>1951.6</v>
      </c>
      <c r="H5942" s="1">
        <v>906.1</v>
      </c>
      <c r="I5942" s="4">
        <v>3</v>
      </c>
      <c r="J5942" s="2" t="s">
        <v>70</v>
      </c>
      <c r="K5942" s="1">
        <f>Tabelle111[[#This Row],[Menge kg Nges]]/1000</f>
        <v>1.9516</v>
      </c>
      <c r="L5942" s="1">
        <f>Tabelle111[[#This Row],[Menge kg P2O5]]/1000</f>
        <v>0.90610000000000002</v>
      </c>
      <c r="M5942" s="1">
        <f>Tabelle111[[#This Row],[Menge t Nges]]/Tabelle111[[#This Row],[Anzahl Lieferscheine]]</f>
        <v>0.6505333333333333</v>
      </c>
      <c r="N5942" s="1">
        <f>Tabelle111[[#This Row],[Menge t P2O5]]/Tabelle111[[#This Row],[Anzahl Lieferscheine]]</f>
        <v>0.30203333333333332</v>
      </c>
    </row>
    <row r="5943" spans="1:14" x14ac:dyDescent="0.2">
      <c r="A5943" s="2" t="s">
        <v>41</v>
      </c>
      <c r="B5943" s="2" t="s">
        <v>42</v>
      </c>
      <c r="C5943" s="2" t="s">
        <v>6</v>
      </c>
      <c r="D5943" s="2" t="s">
        <v>7</v>
      </c>
      <c r="E5943" s="2" t="s">
        <v>11</v>
      </c>
      <c r="F5943" s="2" t="s">
        <v>61</v>
      </c>
      <c r="G5943" s="1">
        <v>1832.5</v>
      </c>
      <c r="H5943" s="1">
        <v>849</v>
      </c>
      <c r="I5943" s="4">
        <v>6</v>
      </c>
      <c r="J5943" s="2" t="s">
        <v>70</v>
      </c>
      <c r="K5943" s="1">
        <f>Tabelle111[[#This Row],[Menge kg Nges]]/1000</f>
        <v>1.8325</v>
      </c>
      <c r="L5943" s="1">
        <f>Tabelle111[[#This Row],[Menge kg P2O5]]/1000</f>
        <v>0.84899999999999998</v>
      </c>
      <c r="M5943" s="1">
        <f>Tabelle111[[#This Row],[Menge t Nges]]/Tabelle111[[#This Row],[Anzahl Lieferscheine]]</f>
        <v>0.30541666666666667</v>
      </c>
      <c r="N5943" s="1">
        <f>Tabelle111[[#This Row],[Menge t P2O5]]/Tabelle111[[#This Row],[Anzahl Lieferscheine]]</f>
        <v>0.14149999999999999</v>
      </c>
    </row>
    <row r="5944" spans="1:14" x14ac:dyDescent="0.2">
      <c r="A5944" s="2" t="s">
        <v>41</v>
      </c>
      <c r="B5944" s="2" t="s">
        <v>42</v>
      </c>
      <c r="C5944" s="2" t="s">
        <v>6</v>
      </c>
      <c r="D5944" s="2" t="s">
        <v>7</v>
      </c>
      <c r="E5944" s="2" t="s">
        <v>12</v>
      </c>
      <c r="F5944" s="2" t="s">
        <v>61</v>
      </c>
      <c r="G5944" s="1">
        <v>11109.330000000002</v>
      </c>
      <c r="H5944" s="1">
        <v>5147.3799999999992</v>
      </c>
      <c r="I5944" s="4">
        <v>39</v>
      </c>
      <c r="J5944" s="2" t="s">
        <v>70</v>
      </c>
      <c r="K5944" s="1">
        <f>Tabelle111[[#This Row],[Menge kg Nges]]/1000</f>
        <v>11.109330000000002</v>
      </c>
      <c r="L5944" s="1">
        <f>Tabelle111[[#This Row],[Menge kg P2O5]]/1000</f>
        <v>5.1473799999999992</v>
      </c>
      <c r="M5944" s="1">
        <f>Tabelle111[[#This Row],[Menge t Nges]]/Tabelle111[[#This Row],[Anzahl Lieferscheine]]</f>
        <v>0.28485461538461543</v>
      </c>
      <c r="N5944" s="1">
        <f>Tabelle111[[#This Row],[Menge t P2O5]]/Tabelle111[[#This Row],[Anzahl Lieferscheine]]</f>
        <v>0.13198410256410253</v>
      </c>
    </row>
    <row r="5945" spans="1:14" x14ac:dyDescent="0.2">
      <c r="A5945" s="2" t="s">
        <v>41</v>
      </c>
      <c r="B5945" s="2" t="s">
        <v>42</v>
      </c>
      <c r="C5945" s="2" t="s">
        <v>6</v>
      </c>
      <c r="D5945" s="2" t="s">
        <v>7</v>
      </c>
      <c r="E5945" s="2" t="s">
        <v>13</v>
      </c>
      <c r="F5945" s="2" t="s">
        <v>61</v>
      </c>
      <c r="G5945" s="1">
        <v>1133.0500000000002</v>
      </c>
      <c r="H5945" s="1">
        <v>767.55000000000007</v>
      </c>
      <c r="I5945" s="4">
        <v>5</v>
      </c>
      <c r="J5945" s="2" t="s">
        <v>70</v>
      </c>
      <c r="K5945" s="1">
        <f>Tabelle111[[#This Row],[Menge kg Nges]]/1000</f>
        <v>1.1330500000000001</v>
      </c>
      <c r="L5945" s="1">
        <f>Tabelle111[[#This Row],[Menge kg P2O5]]/1000</f>
        <v>0.76755000000000007</v>
      </c>
      <c r="M5945" s="1">
        <f>Tabelle111[[#This Row],[Menge t Nges]]/Tabelle111[[#This Row],[Anzahl Lieferscheine]]</f>
        <v>0.22661000000000003</v>
      </c>
      <c r="N5945" s="1">
        <f>Tabelle111[[#This Row],[Menge t P2O5]]/Tabelle111[[#This Row],[Anzahl Lieferscheine]]</f>
        <v>0.15351000000000001</v>
      </c>
    </row>
    <row r="5946" spans="1:14" x14ac:dyDescent="0.2">
      <c r="A5946" s="2" t="s">
        <v>41</v>
      </c>
      <c r="B5946" s="2" t="s">
        <v>42</v>
      </c>
      <c r="C5946" s="2" t="s">
        <v>6</v>
      </c>
      <c r="D5946" s="2" t="s">
        <v>15</v>
      </c>
      <c r="E5946" s="2" t="s">
        <v>21</v>
      </c>
      <c r="F5946" s="2" t="s">
        <v>61</v>
      </c>
      <c r="G5946" s="1">
        <v>112.7</v>
      </c>
      <c r="H5946" s="1">
        <v>61.9</v>
      </c>
      <c r="I5946" s="4">
        <v>1</v>
      </c>
      <c r="J5946" s="2" t="s">
        <v>70</v>
      </c>
      <c r="K5946" s="1">
        <f>Tabelle111[[#This Row],[Menge kg Nges]]/1000</f>
        <v>0.11270000000000001</v>
      </c>
      <c r="L5946" s="1">
        <f>Tabelle111[[#This Row],[Menge kg P2O5]]/1000</f>
        <v>6.1899999999999997E-2</v>
      </c>
      <c r="M5946" s="1">
        <f>Tabelle111[[#This Row],[Menge t Nges]]/Tabelle111[[#This Row],[Anzahl Lieferscheine]]</f>
        <v>0.11270000000000001</v>
      </c>
      <c r="N5946" s="1">
        <f>Tabelle111[[#This Row],[Menge t P2O5]]/Tabelle111[[#This Row],[Anzahl Lieferscheine]]</f>
        <v>6.1899999999999997E-2</v>
      </c>
    </row>
    <row r="5947" spans="1:14" x14ac:dyDescent="0.2">
      <c r="A5947" s="2" t="s">
        <v>41</v>
      </c>
      <c r="B5947" s="2" t="s">
        <v>42</v>
      </c>
      <c r="C5947" s="2" t="s">
        <v>25</v>
      </c>
      <c r="D5947" s="2" t="s">
        <v>25</v>
      </c>
      <c r="E5947" s="2" t="s">
        <v>26</v>
      </c>
      <c r="F5947" s="2" t="s">
        <v>61</v>
      </c>
      <c r="G5947" s="1">
        <v>2061.0300000000002</v>
      </c>
      <c r="H5947" s="1">
        <v>8321.5499999999993</v>
      </c>
      <c r="I5947" s="4">
        <v>25</v>
      </c>
      <c r="J5947" s="2" t="s">
        <v>70</v>
      </c>
      <c r="K5947" s="1">
        <f>Tabelle111[[#This Row],[Menge kg Nges]]/1000</f>
        <v>2.0610300000000001</v>
      </c>
      <c r="L5947" s="1">
        <f>Tabelle111[[#This Row],[Menge kg P2O5]]/1000</f>
        <v>8.3215499999999984</v>
      </c>
      <c r="M5947" s="1">
        <f>Tabelle111[[#This Row],[Menge t Nges]]/Tabelle111[[#This Row],[Anzahl Lieferscheine]]</f>
        <v>8.2441200000000006E-2</v>
      </c>
      <c r="N5947" s="1">
        <f>Tabelle111[[#This Row],[Menge t P2O5]]/Tabelle111[[#This Row],[Anzahl Lieferscheine]]</f>
        <v>0.33286199999999994</v>
      </c>
    </row>
    <row r="5948" spans="1:14" x14ac:dyDescent="0.2">
      <c r="A5948" s="2" t="s">
        <v>42</v>
      </c>
      <c r="B5948" s="2" t="s">
        <v>5</v>
      </c>
      <c r="C5948" s="2" t="s">
        <v>6</v>
      </c>
      <c r="D5948" s="2" t="s">
        <v>7</v>
      </c>
      <c r="E5948" s="2" t="s">
        <v>12</v>
      </c>
      <c r="F5948" s="2" t="s">
        <v>61</v>
      </c>
      <c r="G5948" s="1">
        <v>772.2</v>
      </c>
      <c r="H5948" s="1">
        <v>252</v>
      </c>
      <c r="I5948" s="4">
        <v>2</v>
      </c>
      <c r="J5948" s="2" t="s">
        <v>70</v>
      </c>
      <c r="K5948" s="1">
        <f>Tabelle111[[#This Row],[Menge kg Nges]]/1000</f>
        <v>0.7722</v>
      </c>
      <c r="L5948" s="1">
        <f>Tabelle111[[#This Row],[Menge kg P2O5]]/1000</f>
        <v>0.252</v>
      </c>
      <c r="M5948" s="1">
        <f>Tabelle111[[#This Row],[Menge t Nges]]/Tabelle111[[#This Row],[Anzahl Lieferscheine]]</f>
        <v>0.3861</v>
      </c>
      <c r="N5948" s="1">
        <f>Tabelle111[[#This Row],[Menge t P2O5]]/Tabelle111[[#This Row],[Anzahl Lieferscheine]]</f>
        <v>0.126</v>
      </c>
    </row>
    <row r="5949" spans="1:14" x14ac:dyDescent="0.2">
      <c r="A5949" s="2" t="s">
        <v>42</v>
      </c>
      <c r="B5949" s="2" t="s">
        <v>5</v>
      </c>
      <c r="C5949" s="2" t="s">
        <v>6</v>
      </c>
      <c r="D5949" s="2" t="s">
        <v>15</v>
      </c>
      <c r="E5949" s="2" t="s">
        <v>8</v>
      </c>
      <c r="F5949" s="2" t="s">
        <v>61</v>
      </c>
      <c r="G5949" s="1">
        <v>175.5</v>
      </c>
      <c r="H5949" s="1">
        <v>108</v>
      </c>
      <c r="I5949" s="4">
        <v>1</v>
      </c>
      <c r="J5949" s="2" t="s">
        <v>70</v>
      </c>
      <c r="K5949" s="1">
        <f>Tabelle111[[#This Row],[Menge kg Nges]]/1000</f>
        <v>0.17549999999999999</v>
      </c>
      <c r="L5949" s="1">
        <f>Tabelle111[[#This Row],[Menge kg P2O5]]/1000</f>
        <v>0.108</v>
      </c>
      <c r="M5949" s="1">
        <f>Tabelle111[[#This Row],[Menge t Nges]]/Tabelle111[[#This Row],[Anzahl Lieferscheine]]</f>
        <v>0.17549999999999999</v>
      </c>
      <c r="N5949" s="1">
        <f>Tabelle111[[#This Row],[Menge t P2O5]]/Tabelle111[[#This Row],[Anzahl Lieferscheine]]</f>
        <v>0.108</v>
      </c>
    </row>
    <row r="5950" spans="1:14" x14ac:dyDescent="0.2">
      <c r="A5950" s="2" t="s">
        <v>42</v>
      </c>
      <c r="B5950" s="2" t="s">
        <v>5</v>
      </c>
      <c r="C5950" s="2" t="s">
        <v>6</v>
      </c>
      <c r="D5950" s="2" t="s">
        <v>15</v>
      </c>
      <c r="E5950" s="2" t="s">
        <v>18</v>
      </c>
      <c r="F5950" s="2" t="s">
        <v>61</v>
      </c>
      <c r="G5950" s="1">
        <v>252</v>
      </c>
      <c r="H5950" s="1">
        <v>204</v>
      </c>
      <c r="I5950" s="4">
        <v>1</v>
      </c>
      <c r="J5950" s="2" t="s">
        <v>70</v>
      </c>
      <c r="K5950" s="1">
        <f>Tabelle111[[#This Row],[Menge kg Nges]]/1000</f>
        <v>0.252</v>
      </c>
      <c r="L5950" s="1">
        <f>Tabelle111[[#This Row],[Menge kg P2O5]]/1000</f>
        <v>0.20399999999999999</v>
      </c>
      <c r="M5950" s="1">
        <f>Tabelle111[[#This Row],[Menge t Nges]]/Tabelle111[[#This Row],[Anzahl Lieferscheine]]</f>
        <v>0.252</v>
      </c>
      <c r="N5950" s="1">
        <f>Tabelle111[[#This Row],[Menge t P2O5]]/Tabelle111[[#This Row],[Anzahl Lieferscheine]]</f>
        <v>0.20399999999999999</v>
      </c>
    </row>
    <row r="5951" spans="1:14" x14ac:dyDescent="0.2">
      <c r="A5951" s="2" t="s">
        <v>42</v>
      </c>
      <c r="B5951" s="2" t="s">
        <v>29</v>
      </c>
      <c r="C5951" s="2" t="s">
        <v>6</v>
      </c>
      <c r="D5951" s="2" t="s">
        <v>15</v>
      </c>
      <c r="E5951" s="2" t="s">
        <v>8</v>
      </c>
      <c r="F5951" s="2" t="s">
        <v>61</v>
      </c>
      <c r="G5951" s="1">
        <v>965.25</v>
      </c>
      <c r="H5951" s="1">
        <v>594</v>
      </c>
      <c r="I5951" s="4">
        <v>5</v>
      </c>
      <c r="J5951" s="2" t="s">
        <v>70</v>
      </c>
      <c r="K5951" s="1">
        <f>Tabelle111[[#This Row],[Menge kg Nges]]/1000</f>
        <v>0.96525000000000005</v>
      </c>
      <c r="L5951" s="1">
        <f>Tabelle111[[#This Row],[Menge kg P2O5]]/1000</f>
        <v>0.59399999999999997</v>
      </c>
      <c r="M5951" s="1">
        <f>Tabelle111[[#This Row],[Menge t Nges]]/Tabelle111[[#This Row],[Anzahl Lieferscheine]]</f>
        <v>0.19305</v>
      </c>
      <c r="N5951" s="1">
        <f>Tabelle111[[#This Row],[Menge t P2O5]]/Tabelle111[[#This Row],[Anzahl Lieferscheine]]</f>
        <v>0.11879999999999999</v>
      </c>
    </row>
    <row r="5952" spans="1:14" x14ac:dyDescent="0.2">
      <c r="A5952" s="2" t="s">
        <v>42</v>
      </c>
      <c r="B5952" s="2" t="s">
        <v>29</v>
      </c>
      <c r="C5952" s="2" t="s">
        <v>25</v>
      </c>
      <c r="D5952" s="2" t="s">
        <v>25</v>
      </c>
      <c r="E5952" s="2" t="s">
        <v>26</v>
      </c>
      <c r="F5952" s="2" t="s">
        <v>61</v>
      </c>
      <c r="G5952" s="1">
        <v>2891</v>
      </c>
      <c r="H5952" s="1">
        <v>49</v>
      </c>
      <c r="I5952" s="4">
        <v>1</v>
      </c>
      <c r="J5952" s="2" t="s">
        <v>70</v>
      </c>
      <c r="K5952" s="1">
        <f>Tabelle111[[#This Row],[Menge kg Nges]]/1000</f>
        <v>2.891</v>
      </c>
      <c r="L5952" s="1">
        <f>Tabelle111[[#This Row],[Menge kg P2O5]]/1000</f>
        <v>4.9000000000000002E-2</v>
      </c>
      <c r="M5952" s="1">
        <f>Tabelle111[[#This Row],[Menge t Nges]]/Tabelle111[[#This Row],[Anzahl Lieferscheine]]</f>
        <v>2.891</v>
      </c>
      <c r="N5952" s="1">
        <f>Tabelle111[[#This Row],[Menge t P2O5]]/Tabelle111[[#This Row],[Anzahl Lieferscheine]]</f>
        <v>4.9000000000000002E-2</v>
      </c>
    </row>
    <row r="5953" spans="1:14" x14ac:dyDescent="0.2">
      <c r="A5953" s="2" t="s">
        <v>42</v>
      </c>
      <c r="B5953" s="2" t="s">
        <v>32</v>
      </c>
      <c r="C5953" s="2" t="s">
        <v>6</v>
      </c>
      <c r="D5953" s="2" t="s">
        <v>7</v>
      </c>
      <c r="E5953" s="2" t="s">
        <v>8</v>
      </c>
      <c r="F5953" s="2" t="s">
        <v>61</v>
      </c>
      <c r="G5953" s="1">
        <v>1833.2</v>
      </c>
      <c r="H5953" s="1">
        <v>792.6</v>
      </c>
      <c r="I5953" s="4">
        <v>5</v>
      </c>
      <c r="J5953" s="2" t="s">
        <v>70</v>
      </c>
      <c r="K5953" s="1">
        <f>Tabelle111[[#This Row],[Menge kg Nges]]/1000</f>
        <v>1.8331999999999999</v>
      </c>
      <c r="L5953" s="1">
        <f>Tabelle111[[#This Row],[Menge kg P2O5]]/1000</f>
        <v>0.79259999999999997</v>
      </c>
      <c r="M5953" s="1">
        <f>Tabelle111[[#This Row],[Menge t Nges]]/Tabelle111[[#This Row],[Anzahl Lieferscheine]]</f>
        <v>0.36663999999999997</v>
      </c>
      <c r="N5953" s="1">
        <f>Tabelle111[[#This Row],[Menge t P2O5]]/Tabelle111[[#This Row],[Anzahl Lieferscheine]]</f>
        <v>0.15851999999999999</v>
      </c>
    </row>
    <row r="5954" spans="1:14" x14ac:dyDescent="0.2">
      <c r="A5954" s="2" t="s">
        <v>42</v>
      </c>
      <c r="B5954" s="2" t="s">
        <v>32</v>
      </c>
      <c r="C5954" s="2" t="s">
        <v>6</v>
      </c>
      <c r="D5954" s="2" t="s">
        <v>7</v>
      </c>
      <c r="E5954" s="2" t="s">
        <v>9</v>
      </c>
      <c r="F5954" s="2" t="s">
        <v>61</v>
      </c>
      <c r="G5954" s="1">
        <v>403.6</v>
      </c>
      <c r="H5954" s="1">
        <v>187.2</v>
      </c>
      <c r="I5954" s="4">
        <v>3</v>
      </c>
      <c r="J5954" s="2" t="s">
        <v>70</v>
      </c>
      <c r="K5954" s="1">
        <f>Tabelle111[[#This Row],[Menge kg Nges]]/1000</f>
        <v>0.40360000000000001</v>
      </c>
      <c r="L5954" s="1">
        <f>Tabelle111[[#This Row],[Menge kg P2O5]]/1000</f>
        <v>0.18719999999999998</v>
      </c>
      <c r="M5954" s="1">
        <f>Tabelle111[[#This Row],[Menge t Nges]]/Tabelle111[[#This Row],[Anzahl Lieferscheine]]</f>
        <v>0.13453333333333334</v>
      </c>
      <c r="N5954" s="1">
        <f>Tabelle111[[#This Row],[Menge t P2O5]]/Tabelle111[[#This Row],[Anzahl Lieferscheine]]</f>
        <v>6.239999999999999E-2</v>
      </c>
    </row>
    <row r="5955" spans="1:14" x14ac:dyDescent="0.2">
      <c r="A5955" s="2" t="s">
        <v>42</v>
      </c>
      <c r="B5955" s="2" t="s">
        <v>32</v>
      </c>
      <c r="C5955" s="2" t="s">
        <v>6</v>
      </c>
      <c r="D5955" s="2" t="s">
        <v>7</v>
      </c>
      <c r="E5955" s="2" t="s">
        <v>11</v>
      </c>
      <c r="F5955" s="2" t="s">
        <v>61</v>
      </c>
      <c r="G5955" s="1">
        <v>770</v>
      </c>
      <c r="H5955" s="1">
        <v>312</v>
      </c>
      <c r="I5955" s="4">
        <v>1</v>
      </c>
      <c r="J5955" s="2" t="s">
        <v>70</v>
      </c>
      <c r="K5955" s="1">
        <f>Tabelle111[[#This Row],[Menge kg Nges]]/1000</f>
        <v>0.77</v>
      </c>
      <c r="L5955" s="1">
        <f>Tabelle111[[#This Row],[Menge kg P2O5]]/1000</f>
        <v>0.312</v>
      </c>
      <c r="M5955" s="1">
        <f>Tabelle111[[#This Row],[Menge t Nges]]/Tabelle111[[#This Row],[Anzahl Lieferscheine]]</f>
        <v>0.77</v>
      </c>
      <c r="N5955" s="1">
        <f>Tabelle111[[#This Row],[Menge t P2O5]]/Tabelle111[[#This Row],[Anzahl Lieferscheine]]</f>
        <v>0.312</v>
      </c>
    </row>
    <row r="5956" spans="1:14" x14ac:dyDescent="0.2">
      <c r="A5956" s="2" t="s">
        <v>42</v>
      </c>
      <c r="B5956" s="2" t="s">
        <v>32</v>
      </c>
      <c r="C5956" s="2" t="s">
        <v>6</v>
      </c>
      <c r="D5956" s="2" t="s">
        <v>7</v>
      </c>
      <c r="E5956" s="2" t="s">
        <v>12</v>
      </c>
      <c r="F5956" s="2" t="s">
        <v>61</v>
      </c>
      <c r="G5956" s="1">
        <v>1386.2</v>
      </c>
      <c r="H5956" s="1">
        <v>682.2</v>
      </c>
      <c r="I5956" s="4">
        <v>4</v>
      </c>
      <c r="J5956" s="2" t="s">
        <v>70</v>
      </c>
      <c r="K5956" s="1">
        <f>Tabelle111[[#This Row],[Menge kg Nges]]/1000</f>
        <v>1.3862000000000001</v>
      </c>
      <c r="L5956" s="1">
        <f>Tabelle111[[#This Row],[Menge kg P2O5]]/1000</f>
        <v>0.68220000000000003</v>
      </c>
      <c r="M5956" s="1">
        <f>Tabelle111[[#This Row],[Menge t Nges]]/Tabelle111[[#This Row],[Anzahl Lieferscheine]]</f>
        <v>0.34655000000000002</v>
      </c>
      <c r="N5956" s="1">
        <f>Tabelle111[[#This Row],[Menge t P2O5]]/Tabelle111[[#This Row],[Anzahl Lieferscheine]]</f>
        <v>0.17055000000000001</v>
      </c>
    </row>
    <row r="5957" spans="1:14" x14ac:dyDescent="0.2">
      <c r="A5957" s="2" t="s">
        <v>42</v>
      </c>
      <c r="B5957" s="2" t="s">
        <v>32</v>
      </c>
      <c r="C5957" s="2" t="s">
        <v>6</v>
      </c>
      <c r="D5957" s="2" t="s">
        <v>7</v>
      </c>
      <c r="E5957" s="2" t="s">
        <v>14</v>
      </c>
      <c r="F5957" s="2" t="s">
        <v>61</v>
      </c>
      <c r="G5957" s="1">
        <v>4926.24</v>
      </c>
      <c r="H5957" s="1">
        <v>2884.2200000000003</v>
      </c>
      <c r="I5957" s="4">
        <v>16</v>
      </c>
      <c r="J5957" s="2" t="s">
        <v>70</v>
      </c>
      <c r="K5957" s="1">
        <f>Tabelle111[[#This Row],[Menge kg Nges]]/1000</f>
        <v>4.92624</v>
      </c>
      <c r="L5957" s="1">
        <f>Tabelle111[[#This Row],[Menge kg P2O5]]/1000</f>
        <v>2.8842200000000005</v>
      </c>
      <c r="M5957" s="1">
        <f>Tabelle111[[#This Row],[Menge t Nges]]/Tabelle111[[#This Row],[Anzahl Lieferscheine]]</f>
        <v>0.30789</v>
      </c>
      <c r="N5957" s="1">
        <f>Tabelle111[[#This Row],[Menge t P2O5]]/Tabelle111[[#This Row],[Anzahl Lieferscheine]]</f>
        <v>0.18026375000000003</v>
      </c>
    </row>
    <row r="5958" spans="1:14" x14ac:dyDescent="0.2">
      <c r="A5958" s="2" t="s">
        <v>42</v>
      </c>
      <c r="B5958" s="2" t="s">
        <v>32</v>
      </c>
      <c r="C5958" s="2" t="s">
        <v>6</v>
      </c>
      <c r="D5958" s="2" t="s">
        <v>15</v>
      </c>
      <c r="E5958" s="2" t="s">
        <v>8</v>
      </c>
      <c r="F5958" s="2" t="s">
        <v>61</v>
      </c>
      <c r="G5958" s="1">
        <v>2667.6</v>
      </c>
      <c r="H5958" s="1">
        <v>1641.5999999999995</v>
      </c>
      <c r="I5958" s="4">
        <v>19</v>
      </c>
      <c r="J5958" s="2" t="s">
        <v>70</v>
      </c>
      <c r="K5958" s="1">
        <f>Tabelle111[[#This Row],[Menge kg Nges]]/1000</f>
        <v>2.6675999999999997</v>
      </c>
      <c r="L5958" s="1">
        <f>Tabelle111[[#This Row],[Menge kg P2O5]]/1000</f>
        <v>1.6415999999999995</v>
      </c>
      <c r="M5958" s="1">
        <f>Tabelle111[[#This Row],[Menge t Nges]]/Tabelle111[[#This Row],[Anzahl Lieferscheine]]</f>
        <v>0.1404</v>
      </c>
      <c r="N5958" s="1">
        <f>Tabelle111[[#This Row],[Menge t P2O5]]/Tabelle111[[#This Row],[Anzahl Lieferscheine]]</f>
        <v>8.6399999999999977E-2</v>
      </c>
    </row>
    <row r="5959" spans="1:14" x14ac:dyDescent="0.2">
      <c r="A5959" s="2" t="s">
        <v>42</v>
      </c>
      <c r="B5959" s="2" t="s">
        <v>32</v>
      </c>
      <c r="C5959" s="2" t="s">
        <v>6</v>
      </c>
      <c r="D5959" s="2" t="s">
        <v>15</v>
      </c>
      <c r="E5959" s="2" t="s">
        <v>18</v>
      </c>
      <c r="F5959" s="2" t="s">
        <v>61</v>
      </c>
      <c r="G5959" s="1">
        <v>302.39999999999998</v>
      </c>
      <c r="H5959" s="1">
        <v>244.8</v>
      </c>
      <c r="I5959" s="4">
        <v>1</v>
      </c>
      <c r="J5959" s="2" t="s">
        <v>70</v>
      </c>
      <c r="K5959" s="1">
        <f>Tabelle111[[#This Row],[Menge kg Nges]]/1000</f>
        <v>0.3024</v>
      </c>
      <c r="L5959" s="1">
        <f>Tabelle111[[#This Row],[Menge kg P2O5]]/1000</f>
        <v>0.24480000000000002</v>
      </c>
      <c r="M5959" s="1">
        <f>Tabelle111[[#This Row],[Menge t Nges]]/Tabelle111[[#This Row],[Anzahl Lieferscheine]]</f>
        <v>0.3024</v>
      </c>
      <c r="N5959" s="1">
        <f>Tabelle111[[#This Row],[Menge t P2O5]]/Tabelle111[[#This Row],[Anzahl Lieferscheine]]</f>
        <v>0.24480000000000002</v>
      </c>
    </row>
    <row r="5960" spans="1:14" x14ac:dyDescent="0.2">
      <c r="A5960" s="2" t="s">
        <v>42</v>
      </c>
      <c r="B5960" s="2" t="s">
        <v>32</v>
      </c>
      <c r="C5960" s="2" t="s">
        <v>6</v>
      </c>
      <c r="D5960" s="2" t="s">
        <v>15</v>
      </c>
      <c r="E5960" s="2" t="s">
        <v>19</v>
      </c>
      <c r="F5960" s="2" t="s">
        <v>61</v>
      </c>
      <c r="G5960" s="1">
        <v>101.25</v>
      </c>
      <c r="H5960" s="1">
        <v>112.5</v>
      </c>
      <c r="I5960" s="4">
        <v>1</v>
      </c>
      <c r="J5960" s="2" t="s">
        <v>70</v>
      </c>
      <c r="K5960" s="1">
        <f>Tabelle111[[#This Row],[Menge kg Nges]]/1000</f>
        <v>0.10125000000000001</v>
      </c>
      <c r="L5960" s="1">
        <f>Tabelle111[[#This Row],[Menge kg P2O5]]/1000</f>
        <v>0.1125</v>
      </c>
      <c r="M5960" s="1">
        <f>Tabelle111[[#This Row],[Menge t Nges]]/Tabelle111[[#This Row],[Anzahl Lieferscheine]]</f>
        <v>0.10125000000000001</v>
      </c>
      <c r="N5960" s="1">
        <f>Tabelle111[[#This Row],[Menge t P2O5]]/Tabelle111[[#This Row],[Anzahl Lieferscheine]]</f>
        <v>0.1125</v>
      </c>
    </row>
    <row r="5961" spans="1:14" x14ac:dyDescent="0.2">
      <c r="A5961" s="2" t="s">
        <v>42</v>
      </c>
      <c r="B5961" s="2" t="s">
        <v>32</v>
      </c>
      <c r="C5961" s="2" t="s">
        <v>6</v>
      </c>
      <c r="D5961" s="2" t="s">
        <v>15</v>
      </c>
      <c r="E5961" s="2" t="s">
        <v>20</v>
      </c>
      <c r="F5961" s="2" t="s">
        <v>61</v>
      </c>
      <c r="G5961" s="1">
        <v>2217.6</v>
      </c>
      <c r="H5961" s="1">
        <v>1260</v>
      </c>
      <c r="I5961" s="4">
        <v>24</v>
      </c>
      <c r="J5961" s="2" t="s">
        <v>70</v>
      </c>
      <c r="K5961" s="1">
        <f>Tabelle111[[#This Row],[Menge kg Nges]]/1000</f>
        <v>2.2176</v>
      </c>
      <c r="L5961" s="1">
        <f>Tabelle111[[#This Row],[Menge kg P2O5]]/1000</f>
        <v>1.26</v>
      </c>
      <c r="M5961" s="1">
        <f>Tabelle111[[#This Row],[Menge t Nges]]/Tabelle111[[#This Row],[Anzahl Lieferscheine]]</f>
        <v>9.2399999999999996E-2</v>
      </c>
      <c r="N5961" s="1">
        <f>Tabelle111[[#This Row],[Menge t P2O5]]/Tabelle111[[#This Row],[Anzahl Lieferscheine]]</f>
        <v>5.2499999999999998E-2</v>
      </c>
    </row>
    <row r="5962" spans="1:14" x14ac:dyDescent="0.2">
      <c r="A5962" s="2" t="s">
        <v>42</v>
      </c>
      <c r="B5962" s="2" t="s">
        <v>32</v>
      </c>
      <c r="C5962" s="2" t="s">
        <v>25</v>
      </c>
      <c r="D5962" s="2" t="s">
        <v>25</v>
      </c>
      <c r="E5962" s="2" t="s">
        <v>26</v>
      </c>
      <c r="F5962" s="2" t="s">
        <v>61</v>
      </c>
      <c r="G5962" s="1">
        <v>4255.71</v>
      </c>
      <c r="H5962" s="1">
        <v>2053.3900000000003</v>
      </c>
      <c r="I5962" s="4">
        <v>9</v>
      </c>
      <c r="J5962" s="2" t="s">
        <v>70</v>
      </c>
      <c r="K5962" s="1">
        <f>Tabelle111[[#This Row],[Menge kg Nges]]/1000</f>
        <v>4.2557099999999997</v>
      </c>
      <c r="L5962" s="1">
        <f>Tabelle111[[#This Row],[Menge kg P2O5]]/1000</f>
        <v>2.0533900000000003</v>
      </c>
      <c r="M5962" s="1">
        <f>Tabelle111[[#This Row],[Menge t Nges]]/Tabelle111[[#This Row],[Anzahl Lieferscheine]]</f>
        <v>0.47285666666666665</v>
      </c>
      <c r="N5962" s="1">
        <f>Tabelle111[[#This Row],[Menge t P2O5]]/Tabelle111[[#This Row],[Anzahl Lieferscheine]]</f>
        <v>0.22815444444444447</v>
      </c>
    </row>
    <row r="5963" spans="1:14" x14ac:dyDescent="0.2">
      <c r="A5963" s="2" t="s">
        <v>42</v>
      </c>
      <c r="B5963" s="2" t="s">
        <v>36</v>
      </c>
      <c r="C5963" s="2" t="s">
        <v>25</v>
      </c>
      <c r="D5963" s="2" t="s">
        <v>25</v>
      </c>
      <c r="E5963" s="2" t="s">
        <v>26</v>
      </c>
      <c r="F5963" s="2" t="s">
        <v>61</v>
      </c>
      <c r="G5963" s="1">
        <v>778.49</v>
      </c>
      <c r="H5963" s="1">
        <v>187.96</v>
      </c>
      <c r="I5963" s="4">
        <v>4</v>
      </c>
      <c r="J5963" s="2" t="s">
        <v>70</v>
      </c>
      <c r="K5963" s="1">
        <f>Tabelle111[[#This Row],[Menge kg Nges]]/1000</f>
        <v>0.77849000000000002</v>
      </c>
      <c r="L5963" s="1">
        <f>Tabelle111[[#This Row],[Menge kg P2O5]]/1000</f>
        <v>0.18796000000000002</v>
      </c>
      <c r="M5963" s="1">
        <f>Tabelle111[[#This Row],[Menge t Nges]]/Tabelle111[[#This Row],[Anzahl Lieferscheine]]</f>
        <v>0.1946225</v>
      </c>
      <c r="N5963" s="1">
        <f>Tabelle111[[#This Row],[Menge t P2O5]]/Tabelle111[[#This Row],[Anzahl Lieferscheine]]</f>
        <v>4.6990000000000004E-2</v>
      </c>
    </row>
    <row r="5964" spans="1:14" x14ac:dyDescent="0.2">
      <c r="A5964" s="2" t="s">
        <v>42</v>
      </c>
      <c r="B5964" s="2" t="s">
        <v>27</v>
      </c>
      <c r="C5964" s="2" t="s">
        <v>6</v>
      </c>
      <c r="D5964" s="2" t="s">
        <v>15</v>
      </c>
      <c r="E5964" s="2" t="s">
        <v>8</v>
      </c>
      <c r="F5964" s="2" t="s">
        <v>61</v>
      </c>
      <c r="G5964" s="1">
        <v>2123.5500000000002</v>
      </c>
      <c r="H5964" s="1">
        <v>1306.8</v>
      </c>
      <c r="I5964" s="4">
        <v>12</v>
      </c>
      <c r="J5964" s="2" t="s">
        <v>70</v>
      </c>
      <c r="K5964" s="1">
        <f>Tabelle111[[#This Row],[Menge kg Nges]]/1000</f>
        <v>2.1235500000000003</v>
      </c>
      <c r="L5964" s="1">
        <f>Tabelle111[[#This Row],[Menge kg P2O5]]/1000</f>
        <v>1.3068</v>
      </c>
      <c r="M5964" s="1">
        <f>Tabelle111[[#This Row],[Menge t Nges]]/Tabelle111[[#This Row],[Anzahl Lieferscheine]]</f>
        <v>0.17696250000000002</v>
      </c>
      <c r="N5964" s="1">
        <f>Tabelle111[[#This Row],[Menge t P2O5]]/Tabelle111[[#This Row],[Anzahl Lieferscheine]]</f>
        <v>0.1089</v>
      </c>
    </row>
    <row r="5965" spans="1:14" x14ac:dyDescent="0.2">
      <c r="A5965" s="2" t="s">
        <v>42</v>
      </c>
      <c r="B5965" s="2" t="s">
        <v>27</v>
      </c>
      <c r="C5965" s="2" t="s">
        <v>6</v>
      </c>
      <c r="D5965" s="2" t="s">
        <v>15</v>
      </c>
      <c r="E5965" s="2" t="s">
        <v>20</v>
      </c>
      <c r="F5965" s="2" t="s">
        <v>61</v>
      </c>
      <c r="G5965" s="1">
        <v>475.2</v>
      </c>
      <c r="H5965" s="1">
        <v>270</v>
      </c>
      <c r="I5965" s="4">
        <v>6</v>
      </c>
      <c r="J5965" s="2" t="s">
        <v>70</v>
      </c>
      <c r="K5965" s="1">
        <f>Tabelle111[[#This Row],[Menge kg Nges]]/1000</f>
        <v>0.47520000000000001</v>
      </c>
      <c r="L5965" s="1">
        <f>Tabelle111[[#This Row],[Menge kg P2O5]]/1000</f>
        <v>0.27</v>
      </c>
      <c r="M5965" s="1">
        <f>Tabelle111[[#This Row],[Menge t Nges]]/Tabelle111[[#This Row],[Anzahl Lieferscheine]]</f>
        <v>7.9200000000000007E-2</v>
      </c>
      <c r="N5965" s="1">
        <f>Tabelle111[[#This Row],[Menge t P2O5]]/Tabelle111[[#This Row],[Anzahl Lieferscheine]]</f>
        <v>4.5000000000000005E-2</v>
      </c>
    </row>
    <row r="5966" spans="1:14" x14ac:dyDescent="0.2">
      <c r="A5966" s="2" t="s">
        <v>42</v>
      </c>
      <c r="B5966" s="2" t="s">
        <v>27</v>
      </c>
      <c r="C5966" s="2" t="s">
        <v>25</v>
      </c>
      <c r="D5966" s="2" t="s">
        <v>25</v>
      </c>
      <c r="E5966" s="2" t="s">
        <v>26</v>
      </c>
      <c r="F5966" s="2" t="s">
        <v>61</v>
      </c>
      <c r="G5966" s="1">
        <v>419.95</v>
      </c>
      <c r="H5966" s="1">
        <v>58.3</v>
      </c>
      <c r="I5966" s="4">
        <v>2</v>
      </c>
      <c r="J5966" s="2" t="s">
        <v>70</v>
      </c>
      <c r="K5966" s="1">
        <f>Tabelle111[[#This Row],[Menge kg Nges]]/1000</f>
        <v>0.41994999999999999</v>
      </c>
      <c r="L5966" s="1">
        <f>Tabelle111[[#This Row],[Menge kg P2O5]]/1000</f>
        <v>5.8299999999999998E-2</v>
      </c>
      <c r="M5966" s="1">
        <f>Tabelle111[[#This Row],[Menge t Nges]]/Tabelle111[[#This Row],[Anzahl Lieferscheine]]</f>
        <v>0.20997499999999999</v>
      </c>
      <c r="N5966" s="1">
        <f>Tabelle111[[#This Row],[Menge t P2O5]]/Tabelle111[[#This Row],[Anzahl Lieferscheine]]</f>
        <v>2.9149999999999999E-2</v>
      </c>
    </row>
    <row r="5967" spans="1:14" x14ac:dyDescent="0.2">
      <c r="A5967" s="2" t="s">
        <v>42</v>
      </c>
      <c r="B5967" s="2" t="s">
        <v>44</v>
      </c>
      <c r="C5967" s="2" t="s">
        <v>6</v>
      </c>
      <c r="D5967" s="2" t="s">
        <v>7</v>
      </c>
      <c r="E5967" s="2" t="s">
        <v>8</v>
      </c>
      <c r="F5967" s="2" t="s">
        <v>61</v>
      </c>
      <c r="G5967" s="1">
        <v>205.74</v>
      </c>
      <c r="H5967" s="1">
        <v>86.94</v>
      </c>
      <c r="I5967" s="4">
        <v>1</v>
      </c>
      <c r="J5967" s="2" t="s">
        <v>70</v>
      </c>
      <c r="K5967" s="1">
        <f>Tabelle111[[#This Row],[Menge kg Nges]]/1000</f>
        <v>0.20574000000000001</v>
      </c>
      <c r="L5967" s="1">
        <f>Tabelle111[[#This Row],[Menge kg P2O5]]/1000</f>
        <v>8.6940000000000003E-2</v>
      </c>
      <c r="M5967" s="1">
        <f>Tabelle111[[#This Row],[Menge t Nges]]/Tabelle111[[#This Row],[Anzahl Lieferscheine]]</f>
        <v>0.20574000000000001</v>
      </c>
      <c r="N5967" s="1">
        <f>Tabelle111[[#This Row],[Menge t P2O5]]/Tabelle111[[#This Row],[Anzahl Lieferscheine]]</f>
        <v>8.6940000000000003E-2</v>
      </c>
    </row>
    <row r="5968" spans="1:14" x14ac:dyDescent="0.2">
      <c r="A5968" s="2" t="s">
        <v>42</v>
      </c>
      <c r="B5968" s="2" t="s">
        <v>44</v>
      </c>
      <c r="C5968" s="2" t="s">
        <v>25</v>
      </c>
      <c r="D5968" s="2" t="s">
        <v>25</v>
      </c>
      <c r="E5968" s="2" t="s">
        <v>26</v>
      </c>
      <c r="F5968" s="2" t="s">
        <v>61</v>
      </c>
      <c r="G5968" s="1">
        <v>301.05</v>
      </c>
      <c r="H5968" s="1">
        <v>94.5</v>
      </c>
      <c r="I5968" s="4">
        <v>1</v>
      </c>
      <c r="J5968" s="2" t="s">
        <v>70</v>
      </c>
      <c r="K5968" s="1">
        <f>Tabelle111[[#This Row],[Menge kg Nges]]/1000</f>
        <v>0.30104999999999998</v>
      </c>
      <c r="L5968" s="1">
        <f>Tabelle111[[#This Row],[Menge kg P2O5]]/1000</f>
        <v>9.4500000000000001E-2</v>
      </c>
      <c r="M5968" s="1">
        <f>Tabelle111[[#This Row],[Menge t Nges]]/Tabelle111[[#This Row],[Anzahl Lieferscheine]]</f>
        <v>0.30104999999999998</v>
      </c>
      <c r="N5968" s="1">
        <f>Tabelle111[[#This Row],[Menge t P2O5]]/Tabelle111[[#This Row],[Anzahl Lieferscheine]]</f>
        <v>9.4500000000000001E-2</v>
      </c>
    </row>
    <row r="5969" spans="1:14" x14ac:dyDescent="0.2">
      <c r="A5969" s="2" t="s">
        <v>42</v>
      </c>
      <c r="B5969" s="2" t="s">
        <v>49</v>
      </c>
      <c r="C5969" s="2" t="s">
        <v>25</v>
      </c>
      <c r="D5969" s="2" t="s">
        <v>25</v>
      </c>
      <c r="E5969" s="2" t="s">
        <v>26</v>
      </c>
      <c r="F5969" s="2" t="s">
        <v>61</v>
      </c>
      <c r="G5969" s="1">
        <v>141</v>
      </c>
      <c r="H5969" s="1">
        <v>55.2</v>
      </c>
      <c r="I5969" s="4">
        <v>1</v>
      </c>
      <c r="J5969" s="2" t="s">
        <v>70</v>
      </c>
      <c r="K5969" s="1">
        <f>Tabelle111[[#This Row],[Menge kg Nges]]/1000</f>
        <v>0.14099999999999999</v>
      </c>
      <c r="L5969" s="1">
        <f>Tabelle111[[#This Row],[Menge kg P2O5]]/1000</f>
        <v>5.5200000000000006E-2</v>
      </c>
      <c r="M5969" s="1">
        <f>Tabelle111[[#This Row],[Menge t Nges]]/Tabelle111[[#This Row],[Anzahl Lieferscheine]]</f>
        <v>0.14099999999999999</v>
      </c>
      <c r="N5969" s="1">
        <f>Tabelle111[[#This Row],[Menge t P2O5]]/Tabelle111[[#This Row],[Anzahl Lieferscheine]]</f>
        <v>5.5200000000000006E-2</v>
      </c>
    </row>
    <row r="5970" spans="1:14" x14ac:dyDescent="0.2">
      <c r="A5970" s="2" t="s">
        <v>42</v>
      </c>
      <c r="B5970" s="2" t="s">
        <v>47</v>
      </c>
      <c r="C5970" s="2" t="s">
        <v>6</v>
      </c>
      <c r="D5970" s="2" t="s">
        <v>7</v>
      </c>
      <c r="E5970" s="2" t="s">
        <v>8</v>
      </c>
      <c r="F5970" s="2" t="s">
        <v>61</v>
      </c>
      <c r="G5970" s="1">
        <v>3372.4199999999996</v>
      </c>
      <c r="H5970" s="1">
        <v>1410.0800000000004</v>
      </c>
      <c r="I5970" s="4">
        <v>23</v>
      </c>
      <c r="J5970" s="2" t="s">
        <v>70</v>
      </c>
      <c r="K5970" s="1">
        <f>Tabelle111[[#This Row],[Menge kg Nges]]/1000</f>
        <v>3.3724199999999995</v>
      </c>
      <c r="L5970" s="1">
        <f>Tabelle111[[#This Row],[Menge kg P2O5]]/1000</f>
        <v>1.4100800000000004</v>
      </c>
      <c r="M5970" s="1">
        <f>Tabelle111[[#This Row],[Menge t Nges]]/Tabelle111[[#This Row],[Anzahl Lieferscheine]]</f>
        <v>0.1466269565217391</v>
      </c>
      <c r="N5970" s="1">
        <f>Tabelle111[[#This Row],[Menge t P2O5]]/Tabelle111[[#This Row],[Anzahl Lieferscheine]]</f>
        <v>6.1307826086956542E-2</v>
      </c>
    </row>
    <row r="5971" spans="1:14" x14ac:dyDescent="0.2">
      <c r="A5971" s="2" t="s">
        <v>42</v>
      </c>
      <c r="B5971" s="2" t="s">
        <v>47</v>
      </c>
      <c r="C5971" s="2" t="s">
        <v>6</v>
      </c>
      <c r="D5971" s="2" t="s">
        <v>7</v>
      </c>
      <c r="E5971" s="2" t="s">
        <v>10</v>
      </c>
      <c r="F5971" s="2" t="s">
        <v>61</v>
      </c>
      <c r="G5971" s="1">
        <v>174.15</v>
      </c>
      <c r="H5971" s="1">
        <v>68.849999999999994</v>
      </c>
      <c r="I5971" s="4">
        <v>1</v>
      </c>
      <c r="J5971" s="2" t="s">
        <v>70</v>
      </c>
      <c r="K5971" s="1">
        <f>Tabelle111[[#This Row],[Menge kg Nges]]/1000</f>
        <v>0.17415</v>
      </c>
      <c r="L5971" s="1">
        <f>Tabelle111[[#This Row],[Menge kg P2O5]]/1000</f>
        <v>6.8849999999999995E-2</v>
      </c>
      <c r="M5971" s="1">
        <f>Tabelle111[[#This Row],[Menge t Nges]]/Tabelle111[[#This Row],[Anzahl Lieferscheine]]</f>
        <v>0.17415</v>
      </c>
      <c r="N5971" s="1">
        <f>Tabelle111[[#This Row],[Menge t P2O5]]/Tabelle111[[#This Row],[Anzahl Lieferscheine]]</f>
        <v>6.8849999999999995E-2</v>
      </c>
    </row>
    <row r="5972" spans="1:14" x14ac:dyDescent="0.2">
      <c r="A5972" s="2" t="s">
        <v>42</v>
      </c>
      <c r="B5972" s="2" t="s">
        <v>47</v>
      </c>
      <c r="C5972" s="2" t="s">
        <v>6</v>
      </c>
      <c r="D5972" s="2" t="s">
        <v>7</v>
      </c>
      <c r="E5972" s="2" t="s">
        <v>14</v>
      </c>
      <c r="F5972" s="2" t="s">
        <v>61</v>
      </c>
      <c r="G5972" s="1">
        <v>2011.02</v>
      </c>
      <c r="H5972" s="1">
        <v>797.4</v>
      </c>
      <c r="I5972" s="4">
        <v>13</v>
      </c>
      <c r="J5972" s="2" t="s">
        <v>70</v>
      </c>
      <c r="K5972" s="1">
        <f>Tabelle111[[#This Row],[Menge kg Nges]]/1000</f>
        <v>2.0110199999999998</v>
      </c>
      <c r="L5972" s="1">
        <f>Tabelle111[[#This Row],[Menge kg P2O5]]/1000</f>
        <v>0.7974</v>
      </c>
      <c r="M5972" s="1">
        <f>Tabelle111[[#This Row],[Menge t Nges]]/Tabelle111[[#This Row],[Anzahl Lieferscheine]]</f>
        <v>0.15469384615384613</v>
      </c>
      <c r="N5972" s="1">
        <f>Tabelle111[[#This Row],[Menge t P2O5]]/Tabelle111[[#This Row],[Anzahl Lieferscheine]]</f>
        <v>6.1338461538461536E-2</v>
      </c>
    </row>
    <row r="5973" spans="1:14" x14ac:dyDescent="0.2">
      <c r="A5973" s="2" t="s">
        <v>42</v>
      </c>
      <c r="B5973" s="2" t="s">
        <v>47</v>
      </c>
      <c r="C5973" s="2" t="s">
        <v>6</v>
      </c>
      <c r="D5973" s="2" t="s">
        <v>15</v>
      </c>
      <c r="E5973" s="2" t="s">
        <v>8</v>
      </c>
      <c r="F5973" s="2" t="s">
        <v>61</v>
      </c>
      <c r="G5973" s="1">
        <v>1023.5</v>
      </c>
      <c r="H5973" s="1">
        <v>598</v>
      </c>
      <c r="I5973" s="4">
        <v>3</v>
      </c>
      <c r="J5973" s="2" t="s">
        <v>70</v>
      </c>
      <c r="K5973" s="1">
        <f>Tabelle111[[#This Row],[Menge kg Nges]]/1000</f>
        <v>1.0235000000000001</v>
      </c>
      <c r="L5973" s="1">
        <f>Tabelle111[[#This Row],[Menge kg P2O5]]/1000</f>
        <v>0.59799999999999998</v>
      </c>
      <c r="M5973" s="1">
        <f>Tabelle111[[#This Row],[Menge t Nges]]/Tabelle111[[#This Row],[Anzahl Lieferscheine]]</f>
        <v>0.34116666666666667</v>
      </c>
      <c r="N5973" s="1">
        <f>Tabelle111[[#This Row],[Menge t P2O5]]/Tabelle111[[#This Row],[Anzahl Lieferscheine]]</f>
        <v>0.19933333333333333</v>
      </c>
    </row>
    <row r="5974" spans="1:14" x14ac:dyDescent="0.2">
      <c r="A5974" s="2" t="s">
        <v>42</v>
      </c>
      <c r="B5974" s="2" t="s">
        <v>47</v>
      </c>
      <c r="C5974" s="2" t="s">
        <v>6</v>
      </c>
      <c r="D5974" s="2" t="s">
        <v>15</v>
      </c>
      <c r="E5974" s="2" t="s">
        <v>20</v>
      </c>
      <c r="F5974" s="2" t="s">
        <v>61</v>
      </c>
      <c r="G5974" s="1">
        <v>286.08</v>
      </c>
      <c r="H5974" s="1">
        <v>192.96</v>
      </c>
      <c r="I5974" s="4">
        <v>1</v>
      </c>
      <c r="J5974" s="2" t="s">
        <v>70</v>
      </c>
      <c r="K5974" s="1">
        <f>Tabelle111[[#This Row],[Menge kg Nges]]/1000</f>
        <v>0.28608</v>
      </c>
      <c r="L5974" s="1">
        <f>Tabelle111[[#This Row],[Menge kg P2O5]]/1000</f>
        <v>0.19296000000000002</v>
      </c>
      <c r="M5974" s="1">
        <f>Tabelle111[[#This Row],[Menge t Nges]]/Tabelle111[[#This Row],[Anzahl Lieferscheine]]</f>
        <v>0.28608</v>
      </c>
      <c r="N5974" s="1">
        <f>Tabelle111[[#This Row],[Menge t P2O5]]/Tabelle111[[#This Row],[Anzahl Lieferscheine]]</f>
        <v>0.19296000000000002</v>
      </c>
    </row>
    <row r="5975" spans="1:14" x14ac:dyDescent="0.2">
      <c r="A5975" s="2" t="s">
        <v>42</v>
      </c>
      <c r="B5975" s="2" t="s">
        <v>47</v>
      </c>
      <c r="C5975" s="2" t="s">
        <v>25</v>
      </c>
      <c r="D5975" s="2" t="s">
        <v>25</v>
      </c>
      <c r="E5975" s="2" t="s">
        <v>26</v>
      </c>
      <c r="F5975" s="2" t="s">
        <v>61</v>
      </c>
      <c r="G5975" s="1">
        <v>15714.870000000012</v>
      </c>
      <c r="H5975" s="1">
        <v>5003.5200000000023</v>
      </c>
      <c r="I5975" s="4">
        <v>94</v>
      </c>
      <c r="J5975" s="2" t="s">
        <v>70</v>
      </c>
      <c r="K5975" s="1">
        <f>Tabelle111[[#This Row],[Menge kg Nges]]/1000</f>
        <v>15.714870000000012</v>
      </c>
      <c r="L5975" s="1">
        <f>Tabelle111[[#This Row],[Menge kg P2O5]]/1000</f>
        <v>5.0035200000000026</v>
      </c>
      <c r="M5975" s="1">
        <f>Tabelle111[[#This Row],[Menge t Nges]]/Tabelle111[[#This Row],[Anzahl Lieferscheine]]</f>
        <v>0.1671794680851065</v>
      </c>
      <c r="N5975" s="1">
        <f>Tabelle111[[#This Row],[Menge t P2O5]]/Tabelle111[[#This Row],[Anzahl Lieferscheine]]</f>
        <v>5.3228936170212793E-2</v>
      </c>
    </row>
    <row r="5976" spans="1:14" x14ac:dyDescent="0.2">
      <c r="A5976" s="2" t="s">
        <v>42</v>
      </c>
      <c r="B5976" s="2" t="s">
        <v>34</v>
      </c>
      <c r="C5976" s="2" t="s">
        <v>6</v>
      </c>
      <c r="D5976" s="2" t="s">
        <v>7</v>
      </c>
      <c r="E5976" s="2" t="s">
        <v>14</v>
      </c>
      <c r="F5976" s="2" t="s">
        <v>61</v>
      </c>
      <c r="G5976" s="1">
        <v>85.75</v>
      </c>
      <c r="H5976" s="1">
        <v>41.75</v>
      </c>
      <c r="I5976" s="4">
        <v>1</v>
      </c>
      <c r="J5976" s="2" t="s">
        <v>70</v>
      </c>
      <c r="K5976" s="1">
        <f>Tabelle111[[#This Row],[Menge kg Nges]]/1000</f>
        <v>8.5750000000000007E-2</v>
      </c>
      <c r="L5976" s="1">
        <f>Tabelle111[[#This Row],[Menge kg P2O5]]/1000</f>
        <v>4.1750000000000002E-2</v>
      </c>
      <c r="M5976" s="1">
        <f>Tabelle111[[#This Row],[Menge t Nges]]/Tabelle111[[#This Row],[Anzahl Lieferscheine]]</f>
        <v>8.5750000000000007E-2</v>
      </c>
      <c r="N5976" s="1">
        <f>Tabelle111[[#This Row],[Menge t P2O5]]/Tabelle111[[#This Row],[Anzahl Lieferscheine]]</f>
        <v>4.1750000000000002E-2</v>
      </c>
    </row>
    <row r="5977" spans="1:14" x14ac:dyDescent="0.2">
      <c r="A5977" s="2" t="s">
        <v>42</v>
      </c>
      <c r="B5977" s="2" t="s">
        <v>34</v>
      </c>
      <c r="C5977" s="2" t="s">
        <v>6</v>
      </c>
      <c r="D5977" s="2" t="s">
        <v>15</v>
      </c>
      <c r="E5977" s="2" t="s">
        <v>8</v>
      </c>
      <c r="F5977" s="2" t="s">
        <v>61</v>
      </c>
      <c r="G5977" s="1">
        <v>3706.5600000000004</v>
      </c>
      <c r="H5977" s="1">
        <v>2280.9600000000009</v>
      </c>
      <c r="I5977" s="4">
        <v>18</v>
      </c>
      <c r="J5977" s="2" t="s">
        <v>70</v>
      </c>
      <c r="K5977" s="1">
        <f>Tabelle111[[#This Row],[Menge kg Nges]]/1000</f>
        <v>3.7065600000000005</v>
      </c>
      <c r="L5977" s="1">
        <f>Tabelle111[[#This Row],[Menge kg P2O5]]/1000</f>
        <v>2.2809600000000008</v>
      </c>
      <c r="M5977" s="1">
        <f>Tabelle111[[#This Row],[Menge t Nges]]/Tabelle111[[#This Row],[Anzahl Lieferscheine]]</f>
        <v>0.20592000000000002</v>
      </c>
      <c r="N5977" s="1">
        <f>Tabelle111[[#This Row],[Menge t P2O5]]/Tabelle111[[#This Row],[Anzahl Lieferscheine]]</f>
        <v>0.12672000000000005</v>
      </c>
    </row>
    <row r="5978" spans="1:14" x14ac:dyDescent="0.2">
      <c r="A5978" s="2" t="s">
        <v>42</v>
      </c>
      <c r="B5978" s="2" t="s">
        <v>37</v>
      </c>
      <c r="C5978" s="2" t="s">
        <v>6</v>
      </c>
      <c r="D5978" s="2" t="s">
        <v>7</v>
      </c>
      <c r="E5978" s="2" t="s">
        <v>8</v>
      </c>
      <c r="F5978" s="2" t="s">
        <v>61</v>
      </c>
      <c r="G5978" s="1">
        <v>411.48</v>
      </c>
      <c r="H5978" s="1">
        <v>173.88</v>
      </c>
      <c r="I5978" s="4">
        <v>4</v>
      </c>
      <c r="J5978" s="2" t="s">
        <v>70</v>
      </c>
      <c r="K5978" s="1">
        <f>Tabelle111[[#This Row],[Menge kg Nges]]/1000</f>
        <v>0.41148000000000001</v>
      </c>
      <c r="L5978" s="1">
        <f>Tabelle111[[#This Row],[Menge kg P2O5]]/1000</f>
        <v>0.17388000000000001</v>
      </c>
      <c r="M5978" s="1">
        <f>Tabelle111[[#This Row],[Menge t Nges]]/Tabelle111[[#This Row],[Anzahl Lieferscheine]]</f>
        <v>0.10287</v>
      </c>
      <c r="N5978" s="1">
        <f>Tabelle111[[#This Row],[Menge t P2O5]]/Tabelle111[[#This Row],[Anzahl Lieferscheine]]</f>
        <v>4.3470000000000002E-2</v>
      </c>
    </row>
    <row r="5979" spans="1:14" x14ac:dyDescent="0.2">
      <c r="A5979" s="2" t="s">
        <v>42</v>
      </c>
      <c r="B5979" s="2" t="s">
        <v>37</v>
      </c>
      <c r="C5979" s="2" t="s">
        <v>6</v>
      </c>
      <c r="D5979" s="2" t="s">
        <v>7</v>
      </c>
      <c r="E5979" s="2" t="s">
        <v>12</v>
      </c>
      <c r="F5979" s="2" t="s">
        <v>61</v>
      </c>
      <c r="G5979" s="1">
        <v>535.20000000000005</v>
      </c>
      <c r="H5979" s="1">
        <v>308.39999999999998</v>
      </c>
      <c r="I5979" s="4">
        <v>2</v>
      </c>
      <c r="J5979" s="2" t="s">
        <v>70</v>
      </c>
      <c r="K5979" s="1">
        <f>Tabelle111[[#This Row],[Menge kg Nges]]/1000</f>
        <v>0.53520000000000001</v>
      </c>
      <c r="L5979" s="1">
        <f>Tabelle111[[#This Row],[Menge kg P2O5]]/1000</f>
        <v>0.30839999999999995</v>
      </c>
      <c r="M5979" s="1">
        <f>Tabelle111[[#This Row],[Menge t Nges]]/Tabelle111[[#This Row],[Anzahl Lieferscheine]]</f>
        <v>0.2676</v>
      </c>
      <c r="N5979" s="1">
        <f>Tabelle111[[#This Row],[Menge t P2O5]]/Tabelle111[[#This Row],[Anzahl Lieferscheine]]</f>
        <v>0.15419999999999998</v>
      </c>
    </row>
    <row r="5980" spans="1:14" x14ac:dyDescent="0.2">
      <c r="A5980" s="2" t="s">
        <v>42</v>
      </c>
      <c r="B5980" s="2" t="s">
        <v>37</v>
      </c>
      <c r="C5980" s="2" t="s">
        <v>6</v>
      </c>
      <c r="D5980" s="2" t="s">
        <v>7</v>
      </c>
      <c r="E5980" s="2" t="s">
        <v>14</v>
      </c>
      <c r="F5980" s="2" t="s">
        <v>61</v>
      </c>
      <c r="G5980" s="1">
        <v>2164.5700000000002</v>
      </c>
      <c r="H5980" s="1">
        <v>1049.03</v>
      </c>
      <c r="I5980" s="4">
        <v>14</v>
      </c>
      <c r="J5980" s="2" t="s">
        <v>70</v>
      </c>
      <c r="K5980" s="1">
        <f>Tabelle111[[#This Row],[Menge kg Nges]]/1000</f>
        <v>2.1645700000000003</v>
      </c>
      <c r="L5980" s="1">
        <f>Tabelle111[[#This Row],[Menge kg P2O5]]/1000</f>
        <v>1.0490299999999999</v>
      </c>
      <c r="M5980" s="1">
        <f>Tabelle111[[#This Row],[Menge t Nges]]/Tabelle111[[#This Row],[Anzahl Lieferscheine]]</f>
        <v>0.15461214285714289</v>
      </c>
      <c r="N5980" s="1">
        <f>Tabelle111[[#This Row],[Menge t P2O5]]/Tabelle111[[#This Row],[Anzahl Lieferscheine]]</f>
        <v>7.4930714285714281E-2</v>
      </c>
    </row>
    <row r="5981" spans="1:14" x14ac:dyDescent="0.2">
      <c r="A5981" s="2" t="s">
        <v>42</v>
      </c>
      <c r="B5981" s="2" t="s">
        <v>37</v>
      </c>
      <c r="C5981" s="2" t="s">
        <v>6</v>
      </c>
      <c r="D5981" s="2" t="s">
        <v>15</v>
      </c>
      <c r="E5981" s="2" t="s">
        <v>8</v>
      </c>
      <c r="F5981" s="2" t="s">
        <v>61</v>
      </c>
      <c r="G5981" s="1">
        <v>356</v>
      </c>
      <c r="H5981" s="1">
        <v>208</v>
      </c>
      <c r="I5981" s="4">
        <v>1</v>
      </c>
      <c r="J5981" s="2" t="s">
        <v>70</v>
      </c>
      <c r="K5981" s="1">
        <f>Tabelle111[[#This Row],[Menge kg Nges]]/1000</f>
        <v>0.35599999999999998</v>
      </c>
      <c r="L5981" s="1">
        <f>Tabelle111[[#This Row],[Menge kg P2O5]]/1000</f>
        <v>0.20799999999999999</v>
      </c>
      <c r="M5981" s="1">
        <f>Tabelle111[[#This Row],[Menge t Nges]]/Tabelle111[[#This Row],[Anzahl Lieferscheine]]</f>
        <v>0.35599999999999998</v>
      </c>
      <c r="N5981" s="1">
        <f>Tabelle111[[#This Row],[Menge t P2O5]]/Tabelle111[[#This Row],[Anzahl Lieferscheine]]</f>
        <v>0.20799999999999999</v>
      </c>
    </row>
    <row r="5982" spans="1:14" x14ac:dyDescent="0.2">
      <c r="A5982" s="2" t="s">
        <v>42</v>
      </c>
      <c r="B5982" s="2" t="s">
        <v>37</v>
      </c>
      <c r="C5982" s="2" t="s">
        <v>25</v>
      </c>
      <c r="D5982" s="2" t="s">
        <v>25</v>
      </c>
      <c r="E5982" s="2" t="s">
        <v>26</v>
      </c>
      <c r="F5982" s="2" t="s">
        <v>61</v>
      </c>
      <c r="G5982" s="1">
        <v>4096.8999999999996</v>
      </c>
      <c r="H5982" s="1">
        <v>1347.27</v>
      </c>
      <c r="I5982" s="4">
        <v>26</v>
      </c>
      <c r="J5982" s="2" t="s">
        <v>70</v>
      </c>
      <c r="K5982" s="1">
        <f>Tabelle111[[#This Row],[Menge kg Nges]]/1000</f>
        <v>4.0968999999999998</v>
      </c>
      <c r="L5982" s="1">
        <f>Tabelle111[[#This Row],[Menge kg P2O5]]/1000</f>
        <v>1.34727</v>
      </c>
      <c r="M5982" s="1">
        <f>Tabelle111[[#This Row],[Menge t Nges]]/Tabelle111[[#This Row],[Anzahl Lieferscheine]]</f>
        <v>0.15757307692307693</v>
      </c>
      <c r="N5982" s="1">
        <f>Tabelle111[[#This Row],[Menge t P2O5]]/Tabelle111[[#This Row],[Anzahl Lieferscheine]]</f>
        <v>5.1818076923076925E-2</v>
      </c>
    </row>
    <row r="5983" spans="1:14" x14ac:dyDescent="0.2">
      <c r="A5983" s="2" t="s">
        <v>42</v>
      </c>
      <c r="B5983" s="2" t="s">
        <v>38</v>
      </c>
      <c r="C5983" s="2" t="s">
        <v>6</v>
      </c>
      <c r="D5983" s="2" t="s">
        <v>7</v>
      </c>
      <c r="E5983" s="2" t="s">
        <v>8</v>
      </c>
      <c r="F5983" s="2" t="s">
        <v>61</v>
      </c>
      <c r="G5983" s="1">
        <v>3600</v>
      </c>
      <c r="H5983" s="1">
        <v>1563.8999999999999</v>
      </c>
      <c r="I5983" s="4">
        <v>5</v>
      </c>
      <c r="J5983" s="2" t="s">
        <v>70</v>
      </c>
      <c r="K5983" s="1">
        <f>Tabelle111[[#This Row],[Menge kg Nges]]/1000</f>
        <v>3.6</v>
      </c>
      <c r="L5983" s="1">
        <f>Tabelle111[[#This Row],[Menge kg P2O5]]/1000</f>
        <v>1.5638999999999998</v>
      </c>
      <c r="M5983" s="1">
        <f>Tabelle111[[#This Row],[Menge t Nges]]/Tabelle111[[#This Row],[Anzahl Lieferscheine]]</f>
        <v>0.72</v>
      </c>
      <c r="N5983" s="1">
        <f>Tabelle111[[#This Row],[Menge t P2O5]]/Tabelle111[[#This Row],[Anzahl Lieferscheine]]</f>
        <v>0.31277999999999995</v>
      </c>
    </row>
    <row r="5984" spans="1:14" x14ac:dyDescent="0.2">
      <c r="A5984" s="2" t="s">
        <v>42</v>
      </c>
      <c r="B5984" s="2" t="s">
        <v>38</v>
      </c>
      <c r="C5984" s="2" t="s">
        <v>6</v>
      </c>
      <c r="D5984" s="2" t="s">
        <v>7</v>
      </c>
      <c r="E5984" s="2" t="s">
        <v>9</v>
      </c>
      <c r="F5984" s="2" t="s">
        <v>61</v>
      </c>
      <c r="G5984" s="1">
        <v>61.6</v>
      </c>
      <c r="H5984" s="1">
        <v>25.2</v>
      </c>
      <c r="I5984" s="4">
        <v>1</v>
      </c>
      <c r="J5984" s="2" t="s">
        <v>70</v>
      </c>
      <c r="K5984" s="1">
        <f>Tabelle111[[#This Row],[Menge kg Nges]]/1000</f>
        <v>6.1600000000000002E-2</v>
      </c>
      <c r="L5984" s="1">
        <f>Tabelle111[[#This Row],[Menge kg P2O5]]/1000</f>
        <v>2.52E-2</v>
      </c>
      <c r="M5984" s="1">
        <f>Tabelle111[[#This Row],[Menge t Nges]]/Tabelle111[[#This Row],[Anzahl Lieferscheine]]</f>
        <v>6.1600000000000002E-2</v>
      </c>
      <c r="N5984" s="1">
        <f>Tabelle111[[#This Row],[Menge t P2O5]]/Tabelle111[[#This Row],[Anzahl Lieferscheine]]</f>
        <v>2.52E-2</v>
      </c>
    </row>
    <row r="5985" spans="1:14" x14ac:dyDescent="0.2">
      <c r="A5985" s="2" t="s">
        <v>42</v>
      </c>
      <c r="B5985" s="2" t="s">
        <v>38</v>
      </c>
      <c r="C5985" s="2" t="s">
        <v>6</v>
      </c>
      <c r="D5985" s="2" t="s">
        <v>7</v>
      </c>
      <c r="E5985" s="2" t="s">
        <v>14</v>
      </c>
      <c r="F5985" s="2" t="s">
        <v>61</v>
      </c>
      <c r="G5985" s="1">
        <v>577.79999999999995</v>
      </c>
      <c r="H5985" s="1">
        <v>288.36</v>
      </c>
      <c r="I5985" s="4">
        <v>2</v>
      </c>
      <c r="J5985" s="2" t="s">
        <v>70</v>
      </c>
      <c r="K5985" s="1">
        <f>Tabelle111[[#This Row],[Menge kg Nges]]/1000</f>
        <v>0.57779999999999998</v>
      </c>
      <c r="L5985" s="1">
        <f>Tabelle111[[#This Row],[Menge kg P2O5]]/1000</f>
        <v>0.28836000000000001</v>
      </c>
      <c r="M5985" s="1">
        <f>Tabelle111[[#This Row],[Menge t Nges]]/Tabelle111[[#This Row],[Anzahl Lieferscheine]]</f>
        <v>0.28889999999999999</v>
      </c>
      <c r="N5985" s="1">
        <f>Tabelle111[[#This Row],[Menge t P2O5]]/Tabelle111[[#This Row],[Anzahl Lieferscheine]]</f>
        <v>0.14418</v>
      </c>
    </row>
    <row r="5986" spans="1:14" x14ac:dyDescent="0.2">
      <c r="A5986" s="2" t="s">
        <v>42</v>
      </c>
      <c r="B5986" s="2" t="s">
        <v>38</v>
      </c>
      <c r="C5986" s="2" t="s">
        <v>6</v>
      </c>
      <c r="D5986" s="2" t="s">
        <v>15</v>
      </c>
      <c r="E5986" s="2" t="s">
        <v>8</v>
      </c>
      <c r="F5986" s="2" t="s">
        <v>61</v>
      </c>
      <c r="G5986" s="1">
        <v>1780</v>
      </c>
      <c r="H5986" s="1">
        <v>1040</v>
      </c>
      <c r="I5986" s="4">
        <v>5</v>
      </c>
      <c r="J5986" s="2" t="s">
        <v>70</v>
      </c>
      <c r="K5986" s="1">
        <f>Tabelle111[[#This Row],[Menge kg Nges]]/1000</f>
        <v>1.78</v>
      </c>
      <c r="L5986" s="1">
        <f>Tabelle111[[#This Row],[Menge kg P2O5]]/1000</f>
        <v>1.04</v>
      </c>
      <c r="M5986" s="1">
        <f>Tabelle111[[#This Row],[Menge t Nges]]/Tabelle111[[#This Row],[Anzahl Lieferscheine]]</f>
        <v>0.35599999999999998</v>
      </c>
      <c r="N5986" s="1">
        <f>Tabelle111[[#This Row],[Menge t P2O5]]/Tabelle111[[#This Row],[Anzahl Lieferscheine]]</f>
        <v>0.20800000000000002</v>
      </c>
    </row>
    <row r="5987" spans="1:14" x14ac:dyDescent="0.2">
      <c r="A5987" s="2" t="s">
        <v>42</v>
      </c>
      <c r="B5987" s="2" t="s">
        <v>38</v>
      </c>
      <c r="C5987" s="2" t="s">
        <v>25</v>
      </c>
      <c r="D5987" s="2" t="s">
        <v>25</v>
      </c>
      <c r="E5987" s="2" t="s">
        <v>26</v>
      </c>
      <c r="F5987" s="2" t="s">
        <v>61</v>
      </c>
      <c r="G5987" s="1">
        <v>8949.6099999999988</v>
      </c>
      <c r="H5987" s="1">
        <v>4588.4600000000009</v>
      </c>
      <c r="I5987" s="4">
        <v>42</v>
      </c>
      <c r="J5987" s="2" t="s">
        <v>70</v>
      </c>
      <c r="K5987" s="1">
        <f>Tabelle111[[#This Row],[Menge kg Nges]]/1000</f>
        <v>8.9496099999999981</v>
      </c>
      <c r="L5987" s="1">
        <f>Tabelle111[[#This Row],[Menge kg P2O5]]/1000</f>
        <v>4.5884600000000013</v>
      </c>
      <c r="M5987" s="1">
        <f>Tabelle111[[#This Row],[Menge t Nges]]/Tabelle111[[#This Row],[Anzahl Lieferscheine]]</f>
        <v>0.21308595238095235</v>
      </c>
      <c r="N5987" s="1">
        <f>Tabelle111[[#This Row],[Menge t P2O5]]/Tabelle111[[#This Row],[Anzahl Lieferscheine]]</f>
        <v>0.10924904761904765</v>
      </c>
    </row>
    <row r="5988" spans="1:14" x14ac:dyDescent="0.2">
      <c r="A5988" s="2" t="s">
        <v>42</v>
      </c>
      <c r="B5988" s="2" t="s">
        <v>39</v>
      </c>
      <c r="C5988" s="2" t="s">
        <v>6</v>
      </c>
      <c r="D5988" s="2" t="s">
        <v>7</v>
      </c>
      <c r="E5988" s="2" t="s">
        <v>12</v>
      </c>
      <c r="F5988" s="2" t="s">
        <v>61</v>
      </c>
      <c r="G5988" s="1">
        <v>1004.0799999999999</v>
      </c>
      <c r="H5988" s="1">
        <v>394.24</v>
      </c>
      <c r="I5988" s="4">
        <v>4</v>
      </c>
      <c r="J5988" s="2" t="s">
        <v>70</v>
      </c>
      <c r="K5988" s="1">
        <f>Tabelle111[[#This Row],[Menge kg Nges]]/1000</f>
        <v>1.0040799999999999</v>
      </c>
      <c r="L5988" s="1">
        <f>Tabelle111[[#This Row],[Menge kg P2O5]]/1000</f>
        <v>0.39424000000000003</v>
      </c>
      <c r="M5988" s="1">
        <f>Tabelle111[[#This Row],[Menge t Nges]]/Tabelle111[[#This Row],[Anzahl Lieferscheine]]</f>
        <v>0.25101999999999997</v>
      </c>
      <c r="N5988" s="1">
        <f>Tabelle111[[#This Row],[Menge t P2O5]]/Tabelle111[[#This Row],[Anzahl Lieferscheine]]</f>
        <v>9.8560000000000009E-2</v>
      </c>
    </row>
    <row r="5989" spans="1:14" x14ac:dyDescent="0.2">
      <c r="A5989" s="2" t="s">
        <v>42</v>
      </c>
      <c r="B5989" s="2" t="s">
        <v>39</v>
      </c>
      <c r="C5989" s="2" t="s">
        <v>6</v>
      </c>
      <c r="D5989" s="2" t="s">
        <v>7</v>
      </c>
      <c r="E5989" s="2" t="s">
        <v>14</v>
      </c>
      <c r="F5989" s="2" t="s">
        <v>61</v>
      </c>
      <c r="G5989" s="1">
        <v>411.6</v>
      </c>
      <c r="H5989" s="1">
        <v>200.39999999999998</v>
      </c>
      <c r="I5989" s="4">
        <v>2</v>
      </c>
      <c r="J5989" s="2" t="s">
        <v>70</v>
      </c>
      <c r="K5989" s="1">
        <f>Tabelle111[[#This Row],[Menge kg Nges]]/1000</f>
        <v>0.41160000000000002</v>
      </c>
      <c r="L5989" s="1">
        <f>Tabelle111[[#This Row],[Menge kg P2O5]]/1000</f>
        <v>0.20039999999999997</v>
      </c>
      <c r="M5989" s="1">
        <f>Tabelle111[[#This Row],[Menge t Nges]]/Tabelle111[[#This Row],[Anzahl Lieferscheine]]</f>
        <v>0.20580000000000001</v>
      </c>
      <c r="N5989" s="1">
        <f>Tabelle111[[#This Row],[Menge t P2O5]]/Tabelle111[[#This Row],[Anzahl Lieferscheine]]</f>
        <v>0.10019999999999998</v>
      </c>
    </row>
    <row r="5990" spans="1:14" x14ac:dyDescent="0.2">
      <c r="A5990" s="2" t="s">
        <v>42</v>
      </c>
      <c r="B5990" s="2" t="s">
        <v>39</v>
      </c>
      <c r="C5990" s="2" t="s">
        <v>6</v>
      </c>
      <c r="D5990" s="2" t="s">
        <v>15</v>
      </c>
      <c r="E5990" s="2" t="s">
        <v>8</v>
      </c>
      <c r="F5990" s="2" t="s">
        <v>61</v>
      </c>
      <c r="G5990" s="1">
        <v>351</v>
      </c>
      <c r="H5990" s="1">
        <v>216</v>
      </c>
      <c r="I5990" s="4">
        <v>1</v>
      </c>
      <c r="J5990" s="2" t="s">
        <v>70</v>
      </c>
      <c r="K5990" s="1">
        <f>Tabelle111[[#This Row],[Menge kg Nges]]/1000</f>
        <v>0.35099999999999998</v>
      </c>
      <c r="L5990" s="1">
        <f>Tabelle111[[#This Row],[Menge kg P2O5]]/1000</f>
        <v>0.216</v>
      </c>
      <c r="M5990" s="1">
        <f>Tabelle111[[#This Row],[Menge t Nges]]/Tabelle111[[#This Row],[Anzahl Lieferscheine]]</f>
        <v>0.35099999999999998</v>
      </c>
      <c r="N5990" s="1">
        <f>Tabelle111[[#This Row],[Menge t P2O5]]/Tabelle111[[#This Row],[Anzahl Lieferscheine]]</f>
        <v>0.216</v>
      </c>
    </row>
    <row r="5991" spans="1:14" x14ac:dyDescent="0.2">
      <c r="A5991" s="2" t="s">
        <v>42</v>
      </c>
      <c r="B5991" s="2" t="s">
        <v>39</v>
      </c>
      <c r="C5991" s="2" t="s">
        <v>6</v>
      </c>
      <c r="D5991" s="2" t="s">
        <v>15</v>
      </c>
      <c r="E5991" s="2" t="s">
        <v>13</v>
      </c>
      <c r="F5991" s="2" t="s">
        <v>61</v>
      </c>
      <c r="G5991" s="1">
        <v>245.7</v>
      </c>
      <c r="H5991" s="1">
        <v>220.5</v>
      </c>
      <c r="I5991" s="4">
        <v>1</v>
      </c>
      <c r="J5991" s="2" t="s">
        <v>70</v>
      </c>
      <c r="K5991" s="1">
        <f>Tabelle111[[#This Row],[Menge kg Nges]]/1000</f>
        <v>0.2457</v>
      </c>
      <c r="L5991" s="1">
        <f>Tabelle111[[#This Row],[Menge kg P2O5]]/1000</f>
        <v>0.2205</v>
      </c>
      <c r="M5991" s="1">
        <f>Tabelle111[[#This Row],[Menge t Nges]]/Tabelle111[[#This Row],[Anzahl Lieferscheine]]</f>
        <v>0.2457</v>
      </c>
      <c r="N5991" s="1">
        <f>Tabelle111[[#This Row],[Menge t P2O5]]/Tabelle111[[#This Row],[Anzahl Lieferscheine]]</f>
        <v>0.2205</v>
      </c>
    </row>
    <row r="5992" spans="1:14" x14ac:dyDescent="0.2">
      <c r="A5992" s="2" t="s">
        <v>42</v>
      </c>
      <c r="B5992" s="2" t="s">
        <v>39</v>
      </c>
      <c r="C5992" s="2" t="s">
        <v>25</v>
      </c>
      <c r="D5992" s="2" t="s">
        <v>25</v>
      </c>
      <c r="E5992" s="2" t="s">
        <v>26</v>
      </c>
      <c r="F5992" s="2" t="s">
        <v>61</v>
      </c>
      <c r="G5992" s="1">
        <v>1308.98</v>
      </c>
      <c r="H5992" s="1">
        <v>640.84</v>
      </c>
      <c r="I5992" s="4">
        <v>4</v>
      </c>
      <c r="J5992" s="2" t="s">
        <v>70</v>
      </c>
      <c r="K5992" s="1">
        <f>Tabelle111[[#This Row],[Menge kg Nges]]/1000</f>
        <v>1.30898</v>
      </c>
      <c r="L5992" s="1">
        <f>Tabelle111[[#This Row],[Menge kg P2O5]]/1000</f>
        <v>0.64084000000000008</v>
      </c>
      <c r="M5992" s="1">
        <f>Tabelle111[[#This Row],[Menge t Nges]]/Tabelle111[[#This Row],[Anzahl Lieferscheine]]</f>
        <v>0.32724500000000001</v>
      </c>
      <c r="N5992" s="1">
        <f>Tabelle111[[#This Row],[Menge t P2O5]]/Tabelle111[[#This Row],[Anzahl Lieferscheine]]</f>
        <v>0.16021000000000002</v>
      </c>
    </row>
    <row r="5993" spans="1:14" x14ac:dyDescent="0.2">
      <c r="A5993" s="2" t="s">
        <v>42</v>
      </c>
      <c r="B5993" s="2" t="s">
        <v>40</v>
      </c>
      <c r="C5993" s="2" t="s">
        <v>6</v>
      </c>
      <c r="D5993" s="2" t="s">
        <v>7</v>
      </c>
      <c r="E5993" s="2" t="s">
        <v>8</v>
      </c>
      <c r="F5993" s="2" t="s">
        <v>61</v>
      </c>
      <c r="G5993" s="1">
        <v>259.2</v>
      </c>
      <c r="H5993" s="1">
        <v>97.2</v>
      </c>
      <c r="I5993" s="4">
        <v>1</v>
      </c>
      <c r="J5993" s="2" t="s">
        <v>70</v>
      </c>
      <c r="K5993" s="1">
        <f>Tabelle111[[#This Row],[Menge kg Nges]]/1000</f>
        <v>0.25919999999999999</v>
      </c>
      <c r="L5993" s="1">
        <f>Tabelle111[[#This Row],[Menge kg P2O5]]/1000</f>
        <v>9.7200000000000009E-2</v>
      </c>
      <c r="M5993" s="1">
        <f>Tabelle111[[#This Row],[Menge t Nges]]/Tabelle111[[#This Row],[Anzahl Lieferscheine]]</f>
        <v>0.25919999999999999</v>
      </c>
      <c r="N5993" s="1">
        <f>Tabelle111[[#This Row],[Menge t P2O5]]/Tabelle111[[#This Row],[Anzahl Lieferscheine]]</f>
        <v>9.7200000000000009E-2</v>
      </c>
    </row>
    <row r="5994" spans="1:14" x14ac:dyDescent="0.2">
      <c r="A5994" s="2" t="s">
        <v>42</v>
      </c>
      <c r="B5994" s="2" t="s">
        <v>40</v>
      </c>
      <c r="C5994" s="2" t="s">
        <v>6</v>
      </c>
      <c r="D5994" s="2" t="s">
        <v>7</v>
      </c>
      <c r="E5994" s="2" t="s">
        <v>9</v>
      </c>
      <c r="F5994" s="2" t="s">
        <v>61</v>
      </c>
      <c r="G5994" s="1">
        <v>2991.2</v>
      </c>
      <c r="H5994" s="1">
        <v>1227.5999999999999</v>
      </c>
      <c r="I5994" s="4">
        <v>4</v>
      </c>
      <c r="J5994" s="2" t="s">
        <v>70</v>
      </c>
      <c r="K5994" s="1">
        <f>Tabelle111[[#This Row],[Menge kg Nges]]/1000</f>
        <v>2.9911999999999996</v>
      </c>
      <c r="L5994" s="1">
        <f>Tabelle111[[#This Row],[Menge kg P2O5]]/1000</f>
        <v>1.2275999999999998</v>
      </c>
      <c r="M5994" s="1">
        <f>Tabelle111[[#This Row],[Menge t Nges]]/Tabelle111[[#This Row],[Anzahl Lieferscheine]]</f>
        <v>0.74779999999999991</v>
      </c>
      <c r="N5994" s="1">
        <f>Tabelle111[[#This Row],[Menge t P2O5]]/Tabelle111[[#This Row],[Anzahl Lieferscheine]]</f>
        <v>0.30689999999999995</v>
      </c>
    </row>
    <row r="5995" spans="1:14" x14ac:dyDescent="0.2">
      <c r="A5995" s="2" t="s">
        <v>42</v>
      </c>
      <c r="B5995" s="2" t="s">
        <v>40</v>
      </c>
      <c r="C5995" s="2" t="s">
        <v>6</v>
      </c>
      <c r="D5995" s="2" t="s">
        <v>7</v>
      </c>
      <c r="E5995" s="2" t="s">
        <v>11</v>
      </c>
      <c r="F5995" s="2" t="s">
        <v>61</v>
      </c>
      <c r="G5995" s="1">
        <v>1917.48</v>
      </c>
      <c r="H5995" s="1">
        <v>843.8</v>
      </c>
      <c r="I5995" s="4">
        <v>5</v>
      </c>
      <c r="J5995" s="2" t="s">
        <v>70</v>
      </c>
      <c r="K5995" s="1">
        <f>Tabelle111[[#This Row],[Menge kg Nges]]/1000</f>
        <v>1.9174800000000001</v>
      </c>
      <c r="L5995" s="1">
        <f>Tabelle111[[#This Row],[Menge kg P2O5]]/1000</f>
        <v>0.84379999999999999</v>
      </c>
      <c r="M5995" s="1">
        <f>Tabelle111[[#This Row],[Menge t Nges]]/Tabelle111[[#This Row],[Anzahl Lieferscheine]]</f>
        <v>0.383496</v>
      </c>
      <c r="N5995" s="1">
        <f>Tabelle111[[#This Row],[Menge t P2O5]]/Tabelle111[[#This Row],[Anzahl Lieferscheine]]</f>
        <v>0.16875999999999999</v>
      </c>
    </row>
    <row r="5996" spans="1:14" x14ac:dyDescent="0.2">
      <c r="A5996" s="2" t="s">
        <v>42</v>
      </c>
      <c r="B5996" s="2" t="s">
        <v>40</v>
      </c>
      <c r="C5996" s="2" t="s">
        <v>6</v>
      </c>
      <c r="D5996" s="2" t="s">
        <v>7</v>
      </c>
      <c r="E5996" s="2" t="s">
        <v>12</v>
      </c>
      <c r="F5996" s="2" t="s">
        <v>61</v>
      </c>
      <c r="G5996" s="1">
        <v>2896.05</v>
      </c>
      <c r="H5996" s="1">
        <v>1233.1500000000001</v>
      </c>
      <c r="I5996" s="4">
        <v>13</v>
      </c>
      <c r="J5996" s="2" t="s">
        <v>70</v>
      </c>
      <c r="K5996" s="1">
        <f>Tabelle111[[#This Row],[Menge kg Nges]]/1000</f>
        <v>2.8960500000000002</v>
      </c>
      <c r="L5996" s="1">
        <f>Tabelle111[[#This Row],[Menge kg P2O5]]/1000</f>
        <v>1.2331500000000002</v>
      </c>
      <c r="M5996" s="1">
        <f>Tabelle111[[#This Row],[Menge t Nges]]/Tabelle111[[#This Row],[Anzahl Lieferscheine]]</f>
        <v>0.22277307692307693</v>
      </c>
      <c r="N5996" s="1">
        <f>Tabelle111[[#This Row],[Menge t P2O5]]/Tabelle111[[#This Row],[Anzahl Lieferscheine]]</f>
        <v>9.4857692307692323E-2</v>
      </c>
    </row>
    <row r="5997" spans="1:14" x14ac:dyDescent="0.2">
      <c r="A5997" s="2" t="s">
        <v>42</v>
      </c>
      <c r="B5997" s="2" t="s">
        <v>40</v>
      </c>
      <c r="C5997" s="2" t="s">
        <v>6</v>
      </c>
      <c r="D5997" s="2" t="s">
        <v>7</v>
      </c>
      <c r="E5997" s="2" t="s">
        <v>13</v>
      </c>
      <c r="F5997" s="2" t="s">
        <v>61</v>
      </c>
      <c r="G5997" s="1">
        <v>1375.6</v>
      </c>
      <c r="H5997" s="1">
        <v>577.70000000000005</v>
      </c>
      <c r="I5997" s="4">
        <v>7</v>
      </c>
      <c r="J5997" s="2" t="s">
        <v>70</v>
      </c>
      <c r="K5997" s="1">
        <f>Tabelle111[[#This Row],[Menge kg Nges]]/1000</f>
        <v>1.3755999999999999</v>
      </c>
      <c r="L5997" s="1">
        <f>Tabelle111[[#This Row],[Menge kg P2O5]]/1000</f>
        <v>0.57769999999999999</v>
      </c>
      <c r="M5997" s="1">
        <f>Tabelle111[[#This Row],[Menge t Nges]]/Tabelle111[[#This Row],[Anzahl Lieferscheine]]</f>
        <v>0.1965142857142857</v>
      </c>
      <c r="N5997" s="1">
        <f>Tabelle111[[#This Row],[Menge t P2O5]]/Tabelle111[[#This Row],[Anzahl Lieferscheine]]</f>
        <v>8.2528571428571423E-2</v>
      </c>
    </row>
    <row r="5998" spans="1:14" x14ac:dyDescent="0.2">
      <c r="A5998" s="2" t="s">
        <v>42</v>
      </c>
      <c r="B5998" s="2" t="s">
        <v>40</v>
      </c>
      <c r="C5998" s="2" t="s">
        <v>6</v>
      </c>
      <c r="D5998" s="2" t="s">
        <v>7</v>
      </c>
      <c r="E5998" s="2" t="s">
        <v>14</v>
      </c>
      <c r="F5998" s="2" t="s">
        <v>61</v>
      </c>
      <c r="G5998" s="1">
        <v>11545.74</v>
      </c>
      <c r="H5998" s="1">
        <v>5418.6299999999992</v>
      </c>
      <c r="I5998" s="4">
        <v>33</v>
      </c>
      <c r="J5998" s="2" t="s">
        <v>70</v>
      </c>
      <c r="K5998" s="1">
        <f>Tabelle111[[#This Row],[Menge kg Nges]]/1000</f>
        <v>11.54574</v>
      </c>
      <c r="L5998" s="1">
        <f>Tabelle111[[#This Row],[Menge kg P2O5]]/1000</f>
        <v>5.4186299999999994</v>
      </c>
      <c r="M5998" s="1">
        <f>Tabelle111[[#This Row],[Menge t Nges]]/Tabelle111[[#This Row],[Anzahl Lieferscheine]]</f>
        <v>0.34987090909090912</v>
      </c>
      <c r="N5998" s="1">
        <f>Tabelle111[[#This Row],[Menge t P2O5]]/Tabelle111[[#This Row],[Anzahl Lieferscheine]]</f>
        <v>0.16420090909090906</v>
      </c>
    </row>
    <row r="5999" spans="1:14" x14ac:dyDescent="0.2">
      <c r="A5999" s="2" t="s">
        <v>42</v>
      </c>
      <c r="B5999" s="2" t="s">
        <v>40</v>
      </c>
      <c r="C5999" s="2" t="s">
        <v>6</v>
      </c>
      <c r="D5999" s="2" t="s">
        <v>15</v>
      </c>
      <c r="E5999" s="2" t="s">
        <v>8</v>
      </c>
      <c r="F5999" s="2" t="s">
        <v>61</v>
      </c>
      <c r="G5999" s="1">
        <v>7256.8799999999992</v>
      </c>
      <c r="H5999" s="1">
        <v>2426.2400000000002</v>
      </c>
      <c r="I5999" s="4">
        <v>12</v>
      </c>
      <c r="J5999" s="2" t="s">
        <v>70</v>
      </c>
      <c r="K5999" s="1">
        <f>Tabelle111[[#This Row],[Menge kg Nges]]/1000</f>
        <v>7.2568799999999989</v>
      </c>
      <c r="L5999" s="1">
        <f>Tabelle111[[#This Row],[Menge kg P2O5]]/1000</f>
        <v>2.4262400000000004</v>
      </c>
      <c r="M5999" s="1">
        <f>Tabelle111[[#This Row],[Menge t Nges]]/Tabelle111[[#This Row],[Anzahl Lieferscheine]]</f>
        <v>0.60473999999999994</v>
      </c>
      <c r="N5999" s="1">
        <f>Tabelle111[[#This Row],[Menge t P2O5]]/Tabelle111[[#This Row],[Anzahl Lieferscheine]]</f>
        <v>0.20218666666666671</v>
      </c>
    </row>
    <row r="6000" spans="1:14" x14ac:dyDescent="0.2">
      <c r="A6000" s="2" t="s">
        <v>42</v>
      </c>
      <c r="B6000" s="2" t="s">
        <v>40</v>
      </c>
      <c r="C6000" s="2" t="s">
        <v>6</v>
      </c>
      <c r="D6000" s="2" t="s">
        <v>15</v>
      </c>
      <c r="E6000" s="2" t="s">
        <v>20</v>
      </c>
      <c r="F6000" s="2" t="s">
        <v>61</v>
      </c>
      <c r="G6000" s="1">
        <v>389.76</v>
      </c>
      <c r="H6000" s="1">
        <v>276</v>
      </c>
      <c r="I6000" s="4">
        <v>3</v>
      </c>
      <c r="J6000" s="2" t="s">
        <v>70</v>
      </c>
      <c r="K6000" s="1">
        <f>Tabelle111[[#This Row],[Menge kg Nges]]/1000</f>
        <v>0.38976</v>
      </c>
      <c r="L6000" s="1">
        <f>Tabelle111[[#This Row],[Menge kg P2O5]]/1000</f>
        <v>0.27600000000000002</v>
      </c>
      <c r="M6000" s="1">
        <f>Tabelle111[[#This Row],[Menge t Nges]]/Tabelle111[[#This Row],[Anzahl Lieferscheine]]</f>
        <v>0.12992000000000001</v>
      </c>
      <c r="N6000" s="1">
        <f>Tabelle111[[#This Row],[Menge t P2O5]]/Tabelle111[[#This Row],[Anzahl Lieferscheine]]</f>
        <v>9.2000000000000012E-2</v>
      </c>
    </row>
    <row r="6001" spans="1:14" x14ac:dyDescent="0.2">
      <c r="A6001" s="2" t="s">
        <v>42</v>
      </c>
      <c r="B6001" s="2" t="s">
        <v>40</v>
      </c>
      <c r="C6001" s="2" t="s">
        <v>6</v>
      </c>
      <c r="D6001" s="2" t="s">
        <v>15</v>
      </c>
      <c r="E6001" s="2" t="s">
        <v>21</v>
      </c>
      <c r="F6001" s="2" t="s">
        <v>61</v>
      </c>
      <c r="G6001" s="1">
        <v>1521.8</v>
      </c>
      <c r="H6001" s="1">
        <v>657.4</v>
      </c>
      <c r="I6001" s="4">
        <v>4</v>
      </c>
      <c r="J6001" s="2" t="s">
        <v>70</v>
      </c>
      <c r="K6001" s="1">
        <f>Tabelle111[[#This Row],[Menge kg Nges]]/1000</f>
        <v>1.5218</v>
      </c>
      <c r="L6001" s="1">
        <f>Tabelle111[[#This Row],[Menge kg P2O5]]/1000</f>
        <v>0.65739999999999998</v>
      </c>
      <c r="M6001" s="1">
        <f>Tabelle111[[#This Row],[Menge t Nges]]/Tabelle111[[#This Row],[Anzahl Lieferscheine]]</f>
        <v>0.38045000000000001</v>
      </c>
      <c r="N6001" s="1">
        <f>Tabelle111[[#This Row],[Menge t P2O5]]/Tabelle111[[#This Row],[Anzahl Lieferscheine]]</f>
        <v>0.16435</v>
      </c>
    </row>
    <row r="6002" spans="1:14" x14ac:dyDescent="0.2">
      <c r="A6002" s="2" t="s">
        <v>42</v>
      </c>
      <c r="B6002" s="2" t="s">
        <v>40</v>
      </c>
      <c r="C6002" s="2" t="s">
        <v>6</v>
      </c>
      <c r="D6002" s="2" t="s">
        <v>15</v>
      </c>
      <c r="E6002" s="2" t="s">
        <v>9</v>
      </c>
      <c r="F6002" s="2" t="s">
        <v>61</v>
      </c>
      <c r="G6002" s="1">
        <v>324.48</v>
      </c>
      <c r="H6002" s="1">
        <v>216</v>
      </c>
      <c r="I6002" s="4">
        <v>2</v>
      </c>
      <c r="J6002" s="2" t="s">
        <v>70</v>
      </c>
      <c r="K6002" s="1">
        <f>Tabelle111[[#This Row],[Menge kg Nges]]/1000</f>
        <v>0.32447999999999999</v>
      </c>
      <c r="L6002" s="1">
        <f>Tabelle111[[#This Row],[Menge kg P2O5]]/1000</f>
        <v>0.216</v>
      </c>
      <c r="M6002" s="1">
        <f>Tabelle111[[#This Row],[Menge t Nges]]/Tabelle111[[#This Row],[Anzahl Lieferscheine]]</f>
        <v>0.16224</v>
      </c>
      <c r="N6002" s="1">
        <f>Tabelle111[[#This Row],[Menge t P2O5]]/Tabelle111[[#This Row],[Anzahl Lieferscheine]]</f>
        <v>0.108</v>
      </c>
    </row>
    <row r="6003" spans="1:14" x14ac:dyDescent="0.2">
      <c r="A6003" s="2" t="s">
        <v>42</v>
      </c>
      <c r="B6003" s="2" t="s">
        <v>40</v>
      </c>
      <c r="C6003" s="2" t="s">
        <v>25</v>
      </c>
      <c r="D6003" s="2" t="s">
        <v>25</v>
      </c>
      <c r="E6003" s="2" t="s">
        <v>26</v>
      </c>
      <c r="F6003" s="2" t="s">
        <v>61</v>
      </c>
      <c r="G6003" s="1">
        <v>57019.109999999993</v>
      </c>
      <c r="H6003" s="1">
        <v>15381.410000000003</v>
      </c>
      <c r="I6003" s="4">
        <v>140</v>
      </c>
      <c r="J6003" s="2" t="s">
        <v>70</v>
      </c>
      <c r="K6003" s="1">
        <f>Tabelle111[[#This Row],[Menge kg Nges]]/1000</f>
        <v>57.019109999999991</v>
      </c>
      <c r="L6003" s="1">
        <f>Tabelle111[[#This Row],[Menge kg P2O5]]/1000</f>
        <v>15.381410000000004</v>
      </c>
      <c r="M6003" s="1">
        <f>Tabelle111[[#This Row],[Menge t Nges]]/Tabelle111[[#This Row],[Anzahl Lieferscheine]]</f>
        <v>0.40727935714285707</v>
      </c>
      <c r="N6003" s="1">
        <f>Tabelle111[[#This Row],[Menge t P2O5]]/Tabelle111[[#This Row],[Anzahl Lieferscheine]]</f>
        <v>0.10986721428571432</v>
      </c>
    </row>
    <row r="6004" spans="1:14" x14ac:dyDescent="0.2">
      <c r="A6004" s="2" t="s">
        <v>42</v>
      </c>
      <c r="B6004" s="2" t="s">
        <v>40</v>
      </c>
      <c r="C6004" s="2" t="s">
        <v>63</v>
      </c>
      <c r="D6004" s="2" t="s">
        <v>63</v>
      </c>
      <c r="E6004" s="2" t="s">
        <v>63</v>
      </c>
      <c r="F6004" s="2" t="s">
        <v>61</v>
      </c>
      <c r="G6004" s="1">
        <v>8344.32</v>
      </c>
      <c r="H6004" s="1">
        <v>1141.44</v>
      </c>
      <c r="I6004" s="4">
        <v>12</v>
      </c>
      <c r="J6004" s="2" t="s">
        <v>70</v>
      </c>
      <c r="K6004" s="1">
        <f>Tabelle111[[#This Row],[Menge kg Nges]]/1000</f>
        <v>8.3443199999999997</v>
      </c>
      <c r="L6004" s="1">
        <f>Tabelle111[[#This Row],[Menge kg P2O5]]/1000</f>
        <v>1.14144</v>
      </c>
      <c r="M6004" s="1">
        <f>Tabelle111[[#This Row],[Menge t Nges]]/Tabelle111[[#This Row],[Anzahl Lieferscheine]]</f>
        <v>0.69535999999999998</v>
      </c>
      <c r="N6004" s="1">
        <f>Tabelle111[[#This Row],[Menge t P2O5]]/Tabelle111[[#This Row],[Anzahl Lieferscheine]]</f>
        <v>9.5119999999999996E-2</v>
      </c>
    </row>
    <row r="6005" spans="1:14" x14ac:dyDescent="0.2">
      <c r="A6005" s="2" t="s">
        <v>42</v>
      </c>
      <c r="B6005" s="2" t="s">
        <v>41</v>
      </c>
      <c r="C6005" s="2" t="s">
        <v>6</v>
      </c>
      <c r="D6005" s="2" t="s">
        <v>7</v>
      </c>
      <c r="E6005" s="2" t="s">
        <v>12</v>
      </c>
      <c r="F6005" s="2" t="s">
        <v>61</v>
      </c>
      <c r="G6005" s="1">
        <v>260.8</v>
      </c>
      <c r="H6005" s="1">
        <v>102.4</v>
      </c>
      <c r="I6005" s="4">
        <v>1</v>
      </c>
      <c r="J6005" s="2" t="s">
        <v>70</v>
      </c>
      <c r="K6005" s="1">
        <f>Tabelle111[[#This Row],[Menge kg Nges]]/1000</f>
        <v>0.26080000000000003</v>
      </c>
      <c r="L6005" s="1">
        <f>Tabelle111[[#This Row],[Menge kg P2O5]]/1000</f>
        <v>0.1024</v>
      </c>
      <c r="M6005" s="1">
        <f>Tabelle111[[#This Row],[Menge t Nges]]/Tabelle111[[#This Row],[Anzahl Lieferscheine]]</f>
        <v>0.26080000000000003</v>
      </c>
      <c r="N6005" s="1">
        <f>Tabelle111[[#This Row],[Menge t P2O5]]/Tabelle111[[#This Row],[Anzahl Lieferscheine]]</f>
        <v>0.1024</v>
      </c>
    </row>
    <row r="6006" spans="1:14" x14ac:dyDescent="0.2">
      <c r="A6006" s="2" t="s">
        <v>42</v>
      </c>
      <c r="B6006" s="2" t="s">
        <v>41</v>
      </c>
      <c r="C6006" s="2" t="s">
        <v>6</v>
      </c>
      <c r="D6006" s="2" t="s">
        <v>7</v>
      </c>
      <c r="E6006" s="2" t="s">
        <v>14</v>
      </c>
      <c r="F6006" s="2" t="s">
        <v>61</v>
      </c>
      <c r="G6006" s="1">
        <v>324</v>
      </c>
      <c r="H6006" s="1">
        <v>207</v>
      </c>
      <c r="I6006" s="4">
        <v>3</v>
      </c>
      <c r="J6006" s="2" t="s">
        <v>70</v>
      </c>
      <c r="K6006" s="1">
        <f>Tabelle111[[#This Row],[Menge kg Nges]]/1000</f>
        <v>0.32400000000000001</v>
      </c>
      <c r="L6006" s="1">
        <f>Tabelle111[[#This Row],[Menge kg P2O5]]/1000</f>
        <v>0.20699999999999999</v>
      </c>
      <c r="M6006" s="1">
        <f>Tabelle111[[#This Row],[Menge t Nges]]/Tabelle111[[#This Row],[Anzahl Lieferscheine]]</f>
        <v>0.108</v>
      </c>
      <c r="N6006" s="1">
        <f>Tabelle111[[#This Row],[Menge t P2O5]]/Tabelle111[[#This Row],[Anzahl Lieferscheine]]</f>
        <v>6.8999999999999992E-2</v>
      </c>
    </row>
    <row r="6007" spans="1:14" x14ac:dyDescent="0.2">
      <c r="A6007" s="2" t="s">
        <v>42</v>
      </c>
      <c r="B6007" s="2" t="s">
        <v>41</v>
      </c>
      <c r="C6007" s="2" t="s">
        <v>6</v>
      </c>
      <c r="D6007" s="2" t="s">
        <v>15</v>
      </c>
      <c r="E6007" s="2" t="s">
        <v>13</v>
      </c>
      <c r="F6007" s="2" t="s">
        <v>61</v>
      </c>
      <c r="G6007" s="1">
        <v>546</v>
      </c>
      <c r="H6007" s="1">
        <v>490</v>
      </c>
      <c r="I6007" s="4">
        <v>2</v>
      </c>
      <c r="J6007" s="2" t="s">
        <v>70</v>
      </c>
      <c r="K6007" s="1">
        <f>Tabelle111[[#This Row],[Menge kg Nges]]/1000</f>
        <v>0.54600000000000004</v>
      </c>
      <c r="L6007" s="1">
        <f>Tabelle111[[#This Row],[Menge kg P2O5]]/1000</f>
        <v>0.49</v>
      </c>
      <c r="M6007" s="1">
        <f>Tabelle111[[#This Row],[Menge t Nges]]/Tabelle111[[#This Row],[Anzahl Lieferscheine]]</f>
        <v>0.27300000000000002</v>
      </c>
      <c r="N6007" s="1">
        <f>Tabelle111[[#This Row],[Menge t P2O5]]/Tabelle111[[#This Row],[Anzahl Lieferscheine]]</f>
        <v>0.245</v>
      </c>
    </row>
    <row r="6008" spans="1:14" x14ac:dyDescent="0.2">
      <c r="A6008" s="2" t="s">
        <v>42</v>
      </c>
      <c r="B6008" s="2" t="s">
        <v>41</v>
      </c>
      <c r="C6008" s="2" t="s">
        <v>25</v>
      </c>
      <c r="D6008" s="2" t="s">
        <v>25</v>
      </c>
      <c r="E6008" s="2" t="s">
        <v>26</v>
      </c>
      <c r="F6008" s="2" t="s">
        <v>61</v>
      </c>
      <c r="G6008" s="1">
        <v>699.2</v>
      </c>
      <c r="H6008" s="1">
        <v>469.77</v>
      </c>
      <c r="I6008" s="4">
        <v>1</v>
      </c>
      <c r="J6008" s="2" t="s">
        <v>70</v>
      </c>
      <c r="K6008" s="1">
        <f>Tabelle111[[#This Row],[Menge kg Nges]]/1000</f>
        <v>0.69920000000000004</v>
      </c>
      <c r="L6008" s="1">
        <f>Tabelle111[[#This Row],[Menge kg P2O5]]/1000</f>
        <v>0.46976999999999997</v>
      </c>
      <c r="M6008" s="1">
        <f>Tabelle111[[#This Row],[Menge t Nges]]/Tabelle111[[#This Row],[Anzahl Lieferscheine]]</f>
        <v>0.69920000000000004</v>
      </c>
      <c r="N6008" s="1">
        <f>Tabelle111[[#This Row],[Menge t P2O5]]/Tabelle111[[#This Row],[Anzahl Lieferscheine]]</f>
        <v>0.46976999999999997</v>
      </c>
    </row>
    <row r="6009" spans="1:14" x14ac:dyDescent="0.2">
      <c r="A6009" s="2" t="s">
        <v>42</v>
      </c>
      <c r="B6009" s="2" t="s">
        <v>42</v>
      </c>
      <c r="C6009" s="2" t="s">
        <v>6</v>
      </c>
      <c r="D6009" s="2" t="s">
        <v>7</v>
      </c>
      <c r="E6009" s="2" t="s">
        <v>8</v>
      </c>
      <c r="F6009" s="2" t="s">
        <v>61</v>
      </c>
      <c r="G6009" s="1">
        <v>126568.49000000002</v>
      </c>
      <c r="H6009" s="1">
        <v>51291.250000000007</v>
      </c>
      <c r="I6009" s="4">
        <v>261</v>
      </c>
      <c r="J6009" s="2" t="s">
        <v>70</v>
      </c>
      <c r="K6009" s="1">
        <f>Tabelle111[[#This Row],[Menge kg Nges]]/1000</f>
        <v>126.56849000000003</v>
      </c>
      <c r="L6009" s="1">
        <f>Tabelle111[[#This Row],[Menge kg P2O5]]/1000</f>
        <v>51.291250000000005</v>
      </c>
      <c r="M6009" s="1">
        <f>Tabelle111[[#This Row],[Menge t Nges]]/Tabelle111[[#This Row],[Anzahl Lieferscheine]]</f>
        <v>0.48493674329501923</v>
      </c>
      <c r="N6009" s="1">
        <f>Tabelle111[[#This Row],[Menge t P2O5]]/Tabelle111[[#This Row],[Anzahl Lieferscheine]]</f>
        <v>0.1965181992337165</v>
      </c>
    </row>
    <row r="6010" spans="1:14" x14ac:dyDescent="0.2">
      <c r="A6010" s="2" t="s">
        <v>42</v>
      </c>
      <c r="B6010" s="2" t="s">
        <v>42</v>
      </c>
      <c r="C6010" s="2" t="s">
        <v>6</v>
      </c>
      <c r="D6010" s="2" t="s">
        <v>7</v>
      </c>
      <c r="E6010" s="2" t="s">
        <v>9</v>
      </c>
      <c r="F6010" s="2" t="s">
        <v>61</v>
      </c>
      <c r="G6010" s="1">
        <v>104603.24999999999</v>
      </c>
      <c r="H6010" s="1">
        <v>43438.090000000011</v>
      </c>
      <c r="I6010" s="4">
        <v>358</v>
      </c>
      <c r="J6010" s="2" t="s">
        <v>70</v>
      </c>
      <c r="K6010" s="1">
        <f>Tabelle111[[#This Row],[Menge kg Nges]]/1000</f>
        <v>104.60324999999999</v>
      </c>
      <c r="L6010" s="1">
        <f>Tabelle111[[#This Row],[Menge kg P2O5]]/1000</f>
        <v>43.43809000000001</v>
      </c>
      <c r="M6010" s="1">
        <f>Tabelle111[[#This Row],[Menge t Nges]]/Tabelle111[[#This Row],[Anzahl Lieferscheine]]</f>
        <v>0.29218784916201113</v>
      </c>
      <c r="N6010" s="1">
        <f>Tabelle111[[#This Row],[Menge t P2O5]]/Tabelle111[[#This Row],[Anzahl Lieferscheine]]</f>
        <v>0.12133544692737433</v>
      </c>
    </row>
    <row r="6011" spans="1:14" x14ac:dyDescent="0.2">
      <c r="A6011" s="2" t="s">
        <v>42</v>
      </c>
      <c r="B6011" s="2" t="s">
        <v>42</v>
      </c>
      <c r="C6011" s="2" t="s">
        <v>6</v>
      </c>
      <c r="D6011" s="2" t="s">
        <v>7</v>
      </c>
      <c r="E6011" s="2" t="s">
        <v>10</v>
      </c>
      <c r="F6011" s="2" t="s">
        <v>61</v>
      </c>
      <c r="G6011" s="1">
        <v>7281.47</v>
      </c>
      <c r="H6011" s="1">
        <v>2776.8900000000003</v>
      </c>
      <c r="I6011" s="4">
        <v>29</v>
      </c>
      <c r="J6011" s="2" t="s">
        <v>70</v>
      </c>
      <c r="K6011" s="1">
        <f>Tabelle111[[#This Row],[Menge kg Nges]]/1000</f>
        <v>7.2814700000000006</v>
      </c>
      <c r="L6011" s="1">
        <f>Tabelle111[[#This Row],[Menge kg P2O5]]/1000</f>
        <v>2.7768900000000003</v>
      </c>
      <c r="M6011" s="1">
        <f>Tabelle111[[#This Row],[Menge t Nges]]/Tabelle111[[#This Row],[Anzahl Lieferscheine]]</f>
        <v>0.25108517241379313</v>
      </c>
      <c r="N6011" s="1">
        <f>Tabelle111[[#This Row],[Menge t P2O5]]/Tabelle111[[#This Row],[Anzahl Lieferscheine]]</f>
        <v>9.5754827586206903E-2</v>
      </c>
    </row>
    <row r="6012" spans="1:14" x14ac:dyDescent="0.2">
      <c r="A6012" s="2" t="s">
        <v>42</v>
      </c>
      <c r="B6012" s="2" t="s">
        <v>42</v>
      </c>
      <c r="C6012" s="2" t="s">
        <v>6</v>
      </c>
      <c r="D6012" s="2" t="s">
        <v>7</v>
      </c>
      <c r="E6012" s="2" t="s">
        <v>11</v>
      </c>
      <c r="F6012" s="2" t="s">
        <v>61</v>
      </c>
      <c r="G6012" s="1">
        <v>39996.79</v>
      </c>
      <c r="H6012" s="1">
        <v>19415.419999999998</v>
      </c>
      <c r="I6012" s="4">
        <v>68</v>
      </c>
      <c r="J6012" s="2" t="s">
        <v>70</v>
      </c>
      <c r="K6012" s="1">
        <f>Tabelle111[[#This Row],[Menge kg Nges]]/1000</f>
        <v>39.996790000000004</v>
      </c>
      <c r="L6012" s="1">
        <f>Tabelle111[[#This Row],[Menge kg P2O5]]/1000</f>
        <v>19.415419999999997</v>
      </c>
      <c r="M6012" s="1">
        <f>Tabelle111[[#This Row],[Menge t Nges]]/Tabelle111[[#This Row],[Anzahl Lieferscheine]]</f>
        <v>0.58818808823529423</v>
      </c>
      <c r="N6012" s="1">
        <f>Tabelle111[[#This Row],[Menge t P2O5]]/Tabelle111[[#This Row],[Anzahl Lieferscheine]]</f>
        <v>0.28552088235294115</v>
      </c>
    </row>
    <row r="6013" spans="1:14" x14ac:dyDescent="0.2">
      <c r="A6013" s="2" t="s">
        <v>42</v>
      </c>
      <c r="B6013" s="2" t="s">
        <v>42</v>
      </c>
      <c r="C6013" s="2" t="s">
        <v>6</v>
      </c>
      <c r="D6013" s="2" t="s">
        <v>7</v>
      </c>
      <c r="E6013" s="2" t="s">
        <v>12</v>
      </c>
      <c r="F6013" s="2" t="s">
        <v>61</v>
      </c>
      <c r="G6013" s="1">
        <v>43515.950000000004</v>
      </c>
      <c r="H6013" s="1">
        <v>17751.340000000004</v>
      </c>
      <c r="I6013" s="4">
        <v>133</v>
      </c>
      <c r="J6013" s="2" t="s">
        <v>70</v>
      </c>
      <c r="K6013" s="1">
        <f>Tabelle111[[#This Row],[Menge kg Nges]]/1000</f>
        <v>43.515950000000004</v>
      </c>
      <c r="L6013" s="1">
        <f>Tabelle111[[#This Row],[Menge kg P2O5]]/1000</f>
        <v>17.751340000000003</v>
      </c>
      <c r="M6013" s="1">
        <f>Tabelle111[[#This Row],[Menge t Nges]]/Tabelle111[[#This Row],[Anzahl Lieferscheine]]</f>
        <v>0.32718759398496244</v>
      </c>
      <c r="N6013" s="1">
        <f>Tabelle111[[#This Row],[Menge t P2O5]]/Tabelle111[[#This Row],[Anzahl Lieferscheine]]</f>
        <v>0.1334687218045113</v>
      </c>
    </row>
    <row r="6014" spans="1:14" x14ac:dyDescent="0.2">
      <c r="A6014" s="2" t="s">
        <v>42</v>
      </c>
      <c r="B6014" s="2" t="s">
        <v>42</v>
      </c>
      <c r="C6014" s="2" t="s">
        <v>6</v>
      </c>
      <c r="D6014" s="2" t="s">
        <v>7</v>
      </c>
      <c r="E6014" s="2" t="s">
        <v>13</v>
      </c>
      <c r="F6014" s="2" t="s">
        <v>61</v>
      </c>
      <c r="G6014" s="1">
        <v>20354.699999999993</v>
      </c>
      <c r="H6014" s="1">
        <v>10825.100000000002</v>
      </c>
      <c r="I6014" s="4">
        <v>68</v>
      </c>
      <c r="J6014" s="2" t="s">
        <v>70</v>
      </c>
      <c r="K6014" s="1">
        <f>Tabelle111[[#This Row],[Menge kg Nges]]/1000</f>
        <v>20.354699999999994</v>
      </c>
      <c r="L6014" s="1">
        <f>Tabelle111[[#This Row],[Menge kg P2O5]]/1000</f>
        <v>10.825100000000003</v>
      </c>
      <c r="M6014" s="1">
        <f>Tabelle111[[#This Row],[Menge t Nges]]/Tabelle111[[#This Row],[Anzahl Lieferscheine]]</f>
        <v>0.29933382352941168</v>
      </c>
      <c r="N6014" s="1">
        <f>Tabelle111[[#This Row],[Menge t P2O5]]/Tabelle111[[#This Row],[Anzahl Lieferscheine]]</f>
        <v>0.15919264705882358</v>
      </c>
    </row>
    <row r="6015" spans="1:14" x14ac:dyDescent="0.2">
      <c r="A6015" s="2" t="s">
        <v>42</v>
      </c>
      <c r="B6015" s="2" t="s">
        <v>42</v>
      </c>
      <c r="C6015" s="2" t="s">
        <v>6</v>
      </c>
      <c r="D6015" s="2" t="s">
        <v>7</v>
      </c>
      <c r="E6015" s="2" t="s">
        <v>14</v>
      </c>
      <c r="F6015" s="2" t="s">
        <v>61</v>
      </c>
      <c r="G6015" s="1">
        <v>70841.12000000001</v>
      </c>
      <c r="H6015" s="1">
        <v>38296.660000000025</v>
      </c>
      <c r="I6015" s="4">
        <v>240</v>
      </c>
      <c r="J6015" s="2" t="s">
        <v>70</v>
      </c>
      <c r="K6015" s="1">
        <f>Tabelle111[[#This Row],[Menge kg Nges]]/1000</f>
        <v>70.841120000000004</v>
      </c>
      <c r="L6015" s="1">
        <f>Tabelle111[[#This Row],[Menge kg P2O5]]/1000</f>
        <v>38.296660000000024</v>
      </c>
      <c r="M6015" s="1">
        <f>Tabelle111[[#This Row],[Menge t Nges]]/Tabelle111[[#This Row],[Anzahl Lieferscheine]]</f>
        <v>0.29517133333333334</v>
      </c>
      <c r="N6015" s="1">
        <f>Tabelle111[[#This Row],[Menge t P2O5]]/Tabelle111[[#This Row],[Anzahl Lieferscheine]]</f>
        <v>0.15956941666666677</v>
      </c>
    </row>
    <row r="6016" spans="1:14" x14ac:dyDescent="0.2">
      <c r="A6016" s="2" t="s">
        <v>42</v>
      </c>
      <c r="B6016" s="2" t="s">
        <v>42</v>
      </c>
      <c r="C6016" s="2" t="s">
        <v>6</v>
      </c>
      <c r="D6016" s="2" t="s">
        <v>15</v>
      </c>
      <c r="E6016" s="2" t="s">
        <v>8</v>
      </c>
      <c r="F6016" s="2" t="s">
        <v>61</v>
      </c>
      <c r="G6016" s="1">
        <v>23300.290000000012</v>
      </c>
      <c r="H6016" s="1">
        <v>7774.7500000000018</v>
      </c>
      <c r="I6016" s="4">
        <v>72</v>
      </c>
      <c r="J6016" s="2" t="s">
        <v>70</v>
      </c>
      <c r="K6016" s="1">
        <f>Tabelle111[[#This Row],[Menge kg Nges]]/1000</f>
        <v>23.300290000000011</v>
      </c>
      <c r="L6016" s="1">
        <f>Tabelle111[[#This Row],[Menge kg P2O5]]/1000</f>
        <v>7.7747500000000018</v>
      </c>
      <c r="M6016" s="1">
        <f>Tabelle111[[#This Row],[Menge t Nges]]/Tabelle111[[#This Row],[Anzahl Lieferscheine]]</f>
        <v>0.32361513888888904</v>
      </c>
      <c r="N6016" s="1">
        <f>Tabelle111[[#This Row],[Menge t P2O5]]/Tabelle111[[#This Row],[Anzahl Lieferscheine]]</f>
        <v>0.10798263888888891</v>
      </c>
    </row>
    <row r="6017" spans="1:14" x14ac:dyDescent="0.2">
      <c r="A6017" s="2" t="s">
        <v>42</v>
      </c>
      <c r="B6017" s="2" t="s">
        <v>42</v>
      </c>
      <c r="C6017" s="2" t="s">
        <v>6</v>
      </c>
      <c r="D6017" s="2" t="s">
        <v>15</v>
      </c>
      <c r="E6017" s="2" t="s">
        <v>17</v>
      </c>
      <c r="F6017" s="2" t="s">
        <v>61</v>
      </c>
      <c r="G6017" s="1">
        <v>1320</v>
      </c>
      <c r="H6017" s="1">
        <v>660</v>
      </c>
      <c r="I6017" s="4">
        <v>6</v>
      </c>
      <c r="J6017" s="2" t="s">
        <v>70</v>
      </c>
      <c r="K6017" s="1">
        <f>Tabelle111[[#This Row],[Menge kg Nges]]/1000</f>
        <v>1.32</v>
      </c>
      <c r="L6017" s="1">
        <f>Tabelle111[[#This Row],[Menge kg P2O5]]/1000</f>
        <v>0.66</v>
      </c>
      <c r="M6017" s="1">
        <f>Tabelle111[[#This Row],[Menge t Nges]]/Tabelle111[[#This Row],[Anzahl Lieferscheine]]</f>
        <v>0.22</v>
      </c>
      <c r="N6017" s="1">
        <f>Tabelle111[[#This Row],[Menge t P2O5]]/Tabelle111[[#This Row],[Anzahl Lieferscheine]]</f>
        <v>0.11</v>
      </c>
    </row>
    <row r="6018" spans="1:14" x14ac:dyDescent="0.2">
      <c r="A6018" s="2" t="s">
        <v>42</v>
      </c>
      <c r="B6018" s="2" t="s">
        <v>42</v>
      </c>
      <c r="C6018" s="2" t="s">
        <v>6</v>
      </c>
      <c r="D6018" s="2" t="s">
        <v>15</v>
      </c>
      <c r="E6018" s="2" t="s">
        <v>35</v>
      </c>
      <c r="F6018" s="2" t="s">
        <v>61</v>
      </c>
      <c r="G6018" s="1">
        <v>6.2</v>
      </c>
      <c r="H6018" s="1">
        <v>4.8</v>
      </c>
      <c r="I6018" s="4">
        <v>1</v>
      </c>
      <c r="J6018" s="2" t="s">
        <v>70</v>
      </c>
      <c r="K6018" s="1">
        <f>Tabelle111[[#This Row],[Menge kg Nges]]/1000</f>
        <v>6.1999999999999998E-3</v>
      </c>
      <c r="L6018" s="1">
        <f>Tabelle111[[#This Row],[Menge kg P2O5]]/1000</f>
        <v>4.7999999999999996E-3</v>
      </c>
      <c r="M6018" s="1">
        <f>Tabelle111[[#This Row],[Menge t Nges]]/Tabelle111[[#This Row],[Anzahl Lieferscheine]]</f>
        <v>6.1999999999999998E-3</v>
      </c>
      <c r="N6018" s="1">
        <f>Tabelle111[[#This Row],[Menge t P2O5]]/Tabelle111[[#This Row],[Anzahl Lieferscheine]]</f>
        <v>4.7999999999999996E-3</v>
      </c>
    </row>
    <row r="6019" spans="1:14" x14ac:dyDescent="0.2">
      <c r="A6019" s="2" t="s">
        <v>42</v>
      </c>
      <c r="B6019" s="2" t="s">
        <v>42</v>
      </c>
      <c r="C6019" s="2" t="s">
        <v>6</v>
      </c>
      <c r="D6019" s="2" t="s">
        <v>15</v>
      </c>
      <c r="E6019" s="2" t="s">
        <v>18</v>
      </c>
      <c r="F6019" s="2" t="s">
        <v>61</v>
      </c>
      <c r="G6019" s="1">
        <v>31445.280000000002</v>
      </c>
      <c r="H6019" s="1">
        <v>24238.209999999995</v>
      </c>
      <c r="I6019" s="4">
        <v>70</v>
      </c>
      <c r="J6019" s="2" t="s">
        <v>70</v>
      </c>
      <c r="K6019" s="1">
        <f>Tabelle111[[#This Row],[Menge kg Nges]]/1000</f>
        <v>31.445280000000004</v>
      </c>
      <c r="L6019" s="1">
        <f>Tabelle111[[#This Row],[Menge kg P2O5]]/1000</f>
        <v>24.238209999999995</v>
      </c>
      <c r="M6019" s="1">
        <f>Tabelle111[[#This Row],[Menge t Nges]]/Tabelle111[[#This Row],[Anzahl Lieferscheine]]</f>
        <v>0.44921828571428579</v>
      </c>
      <c r="N6019" s="1">
        <f>Tabelle111[[#This Row],[Menge t P2O5]]/Tabelle111[[#This Row],[Anzahl Lieferscheine]]</f>
        <v>0.34626014285714279</v>
      </c>
    </row>
    <row r="6020" spans="1:14" x14ac:dyDescent="0.2">
      <c r="A6020" s="2" t="s">
        <v>42</v>
      </c>
      <c r="B6020" s="2" t="s">
        <v>42</v>
      </c>
      <c r="C6020" s="2" t="s">
        <v>6</v>
      </c>
      <c r="D6020" s="2" t="s">
        <v>15</v>
      </c>
      <c r="E6020" s="2" t="s">
        <v>19</v>
      </c>
      <c r="F6020" s="2" t="s">
        <v>61</v>
      </c>
      <c r="G6020" s="1">
        <v>548.1</v>
      </c>
      <c r="H6020" s="1">
        <v>609</v>
      </c>
      <c r="I6020" s="4">
        <v>9</v>
      </c>
      <c r="J6020" s="2" t="s">
        <v>70</v>
      </c>
      <c r="K6020" s="1">
        <f>Tabelle111[[#This Row],[Menge kg Nges]]/1000</f>
        <v>0.54810000000000003</v>
      </c>
      <c r="L6020" s="1">
        <f>Tabelle111[[#This Row],[Menge kg P2O5]]/1000</f>
        <v>0.60899999999999999</v>
      </c>
      <c r="M6020" s="1">
        <f>Tabelle111[[#This Row],[Menge t Nges]]/Tabelle111[[#This Row],[Anzahl Lieferscheine]]</f>
        <v>6.0900000000000003E-2</v>
      </c>
      <c r="N6020" s="1">
        <f>Tabelle111[[#This Row],[Menge t P2O5]]/Tabelle111[[#This Row],[Anzahl Lieferscheine]]</f>
        <v>6.7666666666666667E-2</v>
      </c>
    </row>
    <row r="6021" spans="1:14" x14ac:dyDescent="0.2">
      <c r="A6021" s="2" t="s">
        <v>42</v>
      </c>
      <c r="B6021" s="2" t="s">
        <v>42</v>
      </c>
      <c r="C6021" s="2" t="s">
        <v>6</v>
      </c>
      <c r="D6021" s="2" t="s">
        <v>15</v>
      </c>
      <c r="E6021" s="2" t="s">
        <v>20</v>
      </c>
      <c r="F6021" s="2" t="s">
        <v>61</v>
      </c>
      <c r="G6021" s="1">
        <v>13631.219999999996</v>
      </c>
      <c r="H6021" s="1">
        <v>8915.39</v>
      </c>
      <c r="I6021" s="4">
        <v>151</v>
      </c>
      <c r="J6021" s="2" t="s">
        <v>70</v>
      </c>
      <c r="K6021" s="1">
        <f>Tabelle111[[#This Row],[Menge kg Nges]]/1000</f>
        <v>13.631219999999995</v>
      </c>
      <c r="L6021" s="1">
        <f>Tabelle111[[#This Row],[Menge kg P2O5]]/1000</f>
        <v>8.9153899999999986</v>
      </c>
      <c r="M6021" s="1">
        <f>Tabelle111[[#This Row],[Menge t Nges]]/Tabelle111[[#This Row],[Anzahl Lieferscheine]]</f>
        <v>9.0272980132450303E-2</v>
      </c>
      <c r="N6021" s="1">
        <f>Tabelle111[[#This Row],[Menge t P2O5]]/Tabelle111[[#This Row],[Anzahl Lieferscheine]]</f>
        <v>5.9042317880794691E-2</v>
      </c>
    </row>
    <row r="6022" spans="1:14" x14ac:dyDescent="0.2">
      <c r="A6022" s="2" t="s">
        <v>42</v>
      </c>
      <c r="B6022" s="2" t="s">
        <v>42</v>
      </c>
      <c r="C6022" s="2" t="s">
        <v>6</v>
      </c>
      <c r="D6022" s="2" t="s">
        <v>15</v>
      </c>
      <c r="E6022" s="2" t="s">
        <v>21</v>
      </c>
      <c r="F6022" s="2" t="s">
        <v>61</v>
      </c>
      <c r="G6022" s="1">
        <v>6985.2</v>
      </c>
      <c r="H6022" s="1">
        <v>3919.2000000000003</v>
      </c>
      <c r="I6022" s="4">
        <v>24</v>
      </c>
      <c r="J6022" s="2" t="s">
        <v>70</v>
      </c>
      <c r="K6022" s="1">
        <f>Tabelle111[[#This Row],[Menge kg Nges]]/1000</f>
        <v>6.9851999999999999</v>
      </c>
      <c r="L6022" s="1">
        <f>Tabelle111[[#This Row],[Menge kg P2O5]]/1000</f>
        <v>3.9192000000000005</v>
      </c>
      <c r="M6022" s="1">
        <f>Tabelle111[[#This Row],[Menge t Nges]]/Tabelle111[[#This Row],[Anzahl Lieferscheine]]</f>
        <v>0.29104999999999998</v>
      </c>
      <c r="N6022" s="1">
        <f>Tabelle111[[#This Row],[Menge t P2O5]]/Tabelle111[[#This Row],[Anzahl Lieferscheine]]</f>
        <v>0.16330000000000003</v>
      </c>
    </row>
    <row r="6023" spans="1:14" x14ac:dyDescent="0.2">
      <c r="A6023" s="2" t="s">
        <v>42</v>
      </c>
      <c r="B6023" s="2" t="s">
        <v>42</v>
      </c>
      <c r="C6023" s="2" t="s">
        <v>6</v>
      </c>
      <c r="D6023" s="2" t="s">
        <v>15</v>
      </c>
      <c r="E6023" s="2" t="s">
        <v>9</v>
      </c>
      <c r="F6023" s="2" t="s">
        <v>61</v>
      </c>
      <c r="G6023" s="1">
        <v>10072.300000000001</v>
      </c>
      <c r="H6023" s="1">
        <v>5447.29</v>
      </c>
      <c r="I6023" s="4">
        <v>83</v>
      </c>
      <c r="J6023" s="2" t="s">
        <v>70</v>
      </c>
      <c r="K6023" s="1">
        <f>Tabelle111[[#This Row],[Menge kg Nges]]/1000</f>
        <v>10.0723</v>
      </c>
      <c r="L6023" s="1">
        <f>Tabelle111[[#This Row],[Menge kg P2O5]]/1000</f>
        <v>5.4472899999999997</v>
      </c>
      <c r="M6023" s="1">
        <f>Tabelle111[[#This Row],[Menge t Nges]]/Tabelle111[[#This Row],[Anzahl Lieferscheine]]</f>
        <v>0.12135301204819278</v>
      </c>
      <c r="N6023" s="1">
        <f>Tabelle111[[#This Row],[Menge t P2O5]]/Tabelle111[[#This Row],[Anzahl Lieferscheine]]</f>
        <v>6.5629999999999994E-2</v>
      </c>
    </row>
    <row r="6024" spans="1:14" x14ac:dyDescent="0.2">
      <c r="A6024" s="2" t="s">
        <v>42</v>
      </c>
      <c r="B6024" s="2" t="s">
        <v>42</v>
      </c>
      <c r="C6024" s="2" t="s">
        <v>6</v>
      </c>
      <c r="D6024" s="2" t="s">
        <v>15</v>
      </c>
      <c r="E6024" s="2" t="s">
        <v>10</v>
      </c>
      <c r="F6024" s="2" t="s">
        <v>61</v>
      </c>
      <c r="G6024" s="1">
        <v>7810.48</v>
      </c>
      <c r="H6024" s="1">
        <v>3454.8399999999997</v>
      </c>
      <c r="I6024" s="4">
        <v>23</v>
      </c>
      <c r="J6024" s="2" t="s">
        <v>70</v>
      </c>
      <c r="K6024" s="1">
        <f>Tabelle111[[#This Row],[Menge kg Nges]]/1000</f>
        <v>7.8104799999999992</v>
      </c>
      <c r="L6024" s="1">
        <f>Tabelle111[[#This Row],[Menge kg P2O5]]/1000</f>
        <v>3.4548399999999999</v>
      </c>
      <c r="M6024" s="1">
        <f>Tabelle111[[#This Row],[Menge t Nges]]/Tabelle111[[#This Row],[Anzahl Lieferscheine]]</f>
        <v>0.3395860869565217</v>
      </c>
      <c r="N6024" s="1">
        <f>Tabelle111[[#This Row],[Menge t P2O5]]/Tabelle111[[#This Row],[Anzahl Lieferscheine]]</f>
        <v>0.1502104347826087</v>
      </c>
    </row>
    <row r="6025" spans="1:14" x14ac:dyDescent="0.2">
      <c r="A6025" s="2" t="s">
        <v>42</v>
      </c>
      <c r="B6025" s="2" t="s">
        <v>42</v>
      </c>
      <c r="C6025" s="2" t="s">
        <v>6</v>
      </c>
      <c r="D6025" s="2" t="s">
        <v>15</v>
      </c>
      <c r="E6025" s="2" t="s">
        <v>23</v>
      </c>
      <c r="F6025" s="2" t="s">
        <v>61</v>
      </c>
      <c r="G6025" s="1">
        <v>393.6</v>
      </c>
      <c r="H6025" s="1">
        <v>177.6</v>
      </c>
      <c r="I6025" s="4">
        <v>5</v>
      </c>
      <c r="J6025" s="2" t="s">
        <v>70</v>
      </c>
      <c r="K6025" s="1">
        <f>Tabelle111[[#This Row],[Menge kg Nges]]/1000</f>
        <v>0.39360000000000001</v>
      </c>
      <c r="L6025" s="1">
        <f>Tabelle111[[#This Row],[Menge kg P2O5]]/1000</f>
        <v>0.17760000000000001</v>
      </c>
      <c r="M6025" s="1">
        <f>Tabelle111[[#This Row],[Menge t Nges]]/Tabelle111[[#This Row],[Anzahl Lieferscheine]]</f>
        <v>7.8719999999999998E-2</v>
      </c>
      <c r="N6025" s="1">
        <f>Tabelle111[[#This Row],[Menge t P2O5]]/Tabelle111[[#This Row],[Anzahl Lieferscheine]]</f>
        <v>3.5520000000000003E-2</v>
      </c>
    </row>
    <row r="6026" spans="1:14" x14ac:dyDescent="0.2">
      <c r="A6026" s="2" t="s">
        <v>42</v>
      </c>
      <c r="B6026" s="2" t="s">
        <v>42</v>
      </c>
      <c r="C6026" s="2" t="s">
        <v>6</v>
      </c>
      <c r="D6026" s="2" t="s">
        <v>15</v>
      </c>
      <c r="E6026" s="2" t="s">
        <v>12</v>
      </c>
      <c r="F6026" s="2" t="s">
        <v>61</v>
      </c>
      <c r="G6026" s="1">
        <v>439.53</v>
      </c>
      <c r="H6026" s="1">
        <v>394.45</v>
      </c>
      <c r="I6026" s="4">
        <v>4</v>
      </c>
      <c r="J6026" s="2" t="s">
        <v>70</v>
      </c>
      <c r="K6026" s="1">
        <f>Tabelle111[[#This Row],[Menge kg Nges]]/1000</f>
        <v>0.43952999999999998</v>
      </c>
      <c r="L6026" s="1">
        <f>Tabelle111[[#This Row],[Menge kg P2O5]]/1000</f>
        <v>0.39444999999999997</v>
      </c>
      <c r="M6026" s="1">
        <f>Tabelle111[[#This Row],[Menge t Nges]]/Tabelle111[[#This Row],[Anzahl Lieferscheine]]</f>
        <v>0.10988249999999999</v>
      </c>
      <c r="N6026" s="1">
        <f>Tabelle111[[#This Row],[Menge t P2O5]]/Tabelle111[[#This Row],[Anzahl Lieferscheine]]</f>
        <v>9.8612499999999992E-2</v>
      </c>
    </row>
    <row r="6027" spans="1:14" x14ac:dyDescent="0.2">
      <c r="A6027" s="2" t="s">
        <v>42</v>
      </c>
      <c r="B6027" s="2" t="s">
        <v>42</v>
      </c>
      <c r="C6027" s="2" t="s">
        <v>6</v>
      </c>
      <c r="D6027" s="2" t="s">
        <v>15</v>
      </c>
      <c r="E6027" s="2" t="s">
        <v>13</v>
      </c>
      <c r="F6027" s="2" t="s">
        <v>61</v>
      </c>
      <c r="G6027" s="1">
        <v>4559.1000000000004</v>
      </c>
      <c r="H6027" s="1">
        <v>4091.5</v>
      </c>
      <c r="I6027" s="4">
        <v>11</v>
      </c>
      <c r="J6027" s="2" t="s">
        <v>70</v>
      </c>
      <c r="K6027" s="1">
        <f>Tabelle111[[#This Row],[Menge kg Nges]]/1000</f>
        <v>4.5590999999999999</v>
      </c>
      <c r="L6027" s="1">
        <f>Tabelle111[[#This Row],[Menge kg P2O5]]/1000</f>
        <v>4.0914999999999999</v>
      </c>
      <c r="M6027" s="1">
        <f>Tabelle111[[#This Row],[Menge t Nges]]/Tabelle111[[#This Row],[Anzahl Lieferscheine]]</f>
        <v>0.41446363636363637</v>
      </c>
      <c r="N6027" s="1">
        <f>Tabelle111[[#This Row],[Menge t P2O5]]/Tabelle111[[#This Row],[Anzahl Lieferscheine]]</f>
        <v>0.37195454545454543</v>
      </c>
    </row>
    <row r="6028" spans="1:14" x14ac:dyDescent="0.2">
      <c r="A6028" s="2" t="s">
        <v>42</v>
      </c>
      <c r="B6028" s="2" t="s">
        <v>42</v>
      </c>
      <c r="C6028" s="2" t="s">
        <v>6</v>
      </c>
      <c r="D6028" s="2" t="s">
        <v>15</v>
      </c>
      <c r="E6028" s="2" t="s">
        <v>24</v>
      </c>
      <c r="F6028" s="2" t="s">
        <v>61</v>
      </c>
      <c r="G6028" s="1">
        <v>70</v>
      </c>
      <c r="H6028" s="1">
        <v>62.5</v>
      </c>
      <c r="I6028" s="4">
        <v>1</v>
      </c>
      <c r="J6028" s="2" t="s">
        <v>70</v>
      </c>
      <c r="K6028" s="1">
        <f>Tabelle111[[#This Row],[Menge kg Nges]]/1000</f>
        <v>7.0000000000000007E-2</v>
      </c>
      <c r="L6028" s="1">
        <f>Tabelle111[[#This Row],[Menge kg P2O5]]/1000</f>
        <v>6.25E-2</v>
      </c>
      <c r="M6028" s="1">
        <f>Tabelle111[[#This Row],[Menge t Nges]]/Tabelle111[[#This Row],[Anzahl Lieferscheine]]</f>
        <v>7.0000000000000007E-2</v>
      </c>
      <c r="N6028" s="1">
        <f>Tabelle111[[#This Row],[Menge t P2O5]]/Tabelle111[[#This Row],[Anzahl Lieferscheine]]</f>
        <v>6.25E-2</v>
      </c>
    </row>
    <row r="6029" spans="1:14" x14ac:dyDescent="0.2">
      <c r="A6029" s="2" t="s">
        <v>42</v>
      </c>
      <c r="B6029" s="2" t="s">
        <v>42</v>
      </c>
      <c r="C6029" s="2" t="s">
        <v>6</v>
      </c>
      <c r="D6029" s="2" t="s">
        <v>15</v>
      </c>
      <c r="E6029" s="2" t="s">
        <v>31</v>
      </c>
      <c r="F6029" s="2" t="s">
        <v>61</v>
      </c>
      <c r="G6029" s="1">
        <v>98.4</v>
      </c>
      <c r="H6029" s="1">
        <v>44.4</v>
      </c>
      <c r="I6029" s="4">
        <v>1</v>
      </c>
      <c r="J6029" s="2" t="s">
        <v>70</v>
      </c>
      <c r="K6029" s="1">
        <f>Tabelle111[[#This Row],[Menge kg Nges]]/1000</f>
        <v>9.8400000000000001E-2</v>
      </c>
      <c r="L6029" s="1">
        <f>Tabelle111[[#This Row],[Menge kg P2O5]]/1000</f>
        <v>4.4400000000000002E-2</v>
      </c>
      <c r="M6029" s="1">
        <f>Tabelle111[[#This Row],[Menge t Nges]]/Tabelle111[[#This Row],[Anzahl Lieferscheine]]</f>
        <v>9.8400000000000001E-2</v>
      </c>
      <c r="N6029" s="1">
        <f>Tabelle111[[#This Row],[Menge t P2O5]]/Tabelle111[[#This Row],[Anzahl Lieferscheine]]</f>
        <v>4.4400000000000002E-2</v>
      </c>
    </row>
    <row r="6030" spans="1:14" x14ac:dyDescent="0.2">
      <c r="A6030" s="2" t="s">
        <v>42</v>
      </c>
      <c r="B6030" s="2" t="s">
        <v>42</v>
      </c>
      <c r="C6030" s="2" t="s">
        <v>25</v>
      </c>
      <c r="D6030" s="2" t="s">
        <v>25</v>
      </c>
      <c r="E6030" s="2" t="s">
        <v>26</v>
      </c>
      <c r="F6030" s="2" t="s">
        <v>61</v>
      </c>
      <c r="G6030" s="1">
        <v>304170.39999999991</v>
      </c>
      <c r="H6030" s="1">
        <v>128889.09999999989</v>
      </c>
      <c r="I6030" s="4">
        <v>958</v>
      </c>
      <c r="J6030" s="2" t="s">
        <v>70</v>
      </c>
      <c r="K6030" s="1">
        <f>Tabelle111[[#This Row],[Menge kg Nges]]/1000</f>
        <v>304.17039999999992</v>
      </c>
      <c r="L6030" s="1">
        <f>Tabelle111[[#This Row],[Menge kg P2O5]]/1000</f>
        <v>128.8890999999999</v>
      </c>
      <c r="M6030" s="1">
        <f>Tabelle111[[#This Row],[Menge t Nges]]/Tabelle111[[#This Row],[Anzahl Lieferscheine]]</f>
        <v>0.31750563674321497</v>
      </c>
      <c r="N6030" s="1">
        <f>Tabelle111[[#This Row],[Menge t P2O5]]/Tabelle111[[#This Row],[Anzahl Lieferscheine]]</f>
        <v>0.13453977035490594</v>
      </c>
    </row>
    <row r="6031" spans="1:14" x14ac:dyDescent="0.2">
      <c r="A6031" s="2" t="s">
        <v>42</v>
      </c>
      <c r="B6031" s="2" t="s">
        <v>42</v>
      </c>
      <c r="C6031" s="2" t="s">
        <v>63</v>
      </c>
      <c r="D6031" s="2" t="s">
        <v>63</v>
      </c>
      <c r="E6031" s="2" t="s">
        <v>63</v>
      </c>
      <c r="F6031" s="2" t="s">
        <v>61</v>
      </c>
      <c r="G6031" s="1">
        <v>1967.0800000000002</v>
      </c>
      <c r="H6031" s="1">
        <v>645.40000000000009</v>
      </c>
      <c r="I6031" s="4">
        <v>9</v>
      </c>
      <c r="J6031" s="2" t="s">
        <v>70</v>
      </c>
      <c r="K6031" s="1">
        <f>Tabelle111[[#This Row],[Menge kg Nges]]/1000</f>
        <v>1.9670800000000002</v>
      </c>
      <c r="L6031" s="1">
        <f>Tabelle111[[#This Row],[Menge kg P2O5]]/1000</f>
        <v>0.64540000000000008</v>
      </c>
      <c r="M6031" s="1">
        <f>Tabelle111[[#This Row],[Menge t Nges]]/Tabelle111[[#This Row],[Anzahl Lieferscheine]]</f>
        <v>0.21856444444444445</v>
      </c>
      <c r="N6031" s="1">
        <f>Tabelle111[[#This Row],[Menge t P2O5]]/Tabelle111[[#This Row],[Anzahl Lieferscheine]]</f>
        <v>7.1711111111111114E-2</v>
      </c>
    </row>
    <row r="6032" spans="1:14" x14ac:dyDescent="0.2">
      <c r="A6032" s="2" t="s">
        <v>5</v>
      </c>
      <c r="B6032" s="2" t="s">
        <v>5</v>
      </c>
      <c r="C6032" s="2" t="s">
        <v>6</v>
      </c>
      <c r="D6032" s="2" t="s">
        <v>7</v>
      </c>
      <c r="E6032" s="2" t="s">
        <v>8</v>
      </c>
      <c r="F6032" s="2" t="s">
        <v>61</v>
      </c>
      <c r="G6032" s="1">
        <v>362452.41</v>
      </c>
      <c r="H6032" s="1">
        <v>138496.65999999997</v>
      </c>
      <c r="I6032" s="4">
        <v>246</v>
      </c>
      <c r="J6032" s="2" t="s">
        <v>71</v>
      </c>
      <c r="K6032" s="1">
        <f>Tabelle111[[#This Row],[Menge kg Nges]]/1000</f>
        <v>362.45240999999999</v>
      </c>
      <c r="L6032" s="1">
        <f>Tabelle111[[#This Row],[Menge kg P2O5]]/1000</f>
        <v>138.49665999999996</v>
      </c>
      <c r="M6032" s="1">
        <f>Tabelle111[[#This Row],[Menge t Nges]]/Tabelle111[[#This Row],[Anzahl Lieferscheine]]</f>
        <v>1.4733837804878047</v>
      </c>
      <c r="N6032" s="1">
        <f>Tabelle111[[#This Row],[Menge t P2O5]]/Tabelle111[[#This Row],[Anzahl Lieferscheine]]</f>
        <v>0.56299455284552835</v>
      </c>
    </row>
    <row r="6033" spans="1:14" x14ac:dyDescent="0.2">
      <c r="A6033" s="2" t="s">
        <v>5</v>
      </c>
      <c r="B6033" s="2" t="s">
        <v>5</v>
      </c>
      <c r="C6033" s="2" t="s">
        <v>6</v>
      </c>
      <c r="D6033" s="2" t="s">
        <v>7</v>
      </c>
      <c r="E6033" s="2" t="s">
        <v>9</v>
      </c>
      <c r="F6033" s="2" t="s">
        <v>61</v>
      </c>
      <c r="G6033" s="1">
        <v>189265.45</v>
      </c>
      <c r="H6033" s="1">
        <v>82172.230000000025</v>
      </c>
      <c r="I6033" s="4">
        <v>182</v>
      </c>
      <c r="J6033" s="2" t="s">
        <v>71</v>
      </c>
      <c r="K6033" s="1">
        <f>Tabelle111[[#This Row],[Menge kg Nges]]/1000</f>
        <v>189.26545000000002</v>
      </c>
      <c r="L6033" s="1">
        <f>Tabelle111[[#This Row],[Menge kg P2O5]]/1000</f>
        <v>82.172230000000027</v>
      </c>
      <c r="M6033" s="1">
        <f>Tabelle111[[#This Row],[Menge t Nges]]/Tabelle111[[#This Row],[Anzahl Lieferscheine]]</f>
        <v>1.0399200549450551</v>
      </c>
      <c r="N6033" s="1">
        <f>Tabelle111[[#This Row],[Menge t P2O5]]/Tabelle111[[#This Row],[Anzahl Lieferscheine]]</f>
        <v>0.45149576923076939</v>
      </c>
    </row>
    <row r="6034" spans="1:14" x14ac:dyDescent="0.2">
      <c r="A6034" s="2" t="s">
        <v>5</v>
      </c>
      <c r="B6034" s="2" t="s">
        <v>5</v>
      </c>
      <c r="C6034" s="2" t="s">
        <v>6</v>
      </c>
      <c r="D6034" s="2" t="s">
        <v>7</v>
      </c>
      <c r="E6034" s="2" t="s">
        <v>10</v>
      </c>
      <c r="F6034" s="2" t="s">
        <v>61</v>
      </c>
      <c r="G6034" s="1">
        <v>937.0200000000001</v>
      </c>
      <c r="H6034" s="1">
        <v>369.5</v>
      </c>
      <c r="I6034" s="4">
        <v>15</v>
      </c>
      <c r="J6034" s="2" t="s">
        <v>71</v>
      </c>
      <c r="K6034" s="1">
        <f>Tabelle111[[#This Row],[Menge kg Nges]]/1000</f>
        <v>0.93702000000000008</v>
      </c>
      <c r="L6034" s="1">
        <f>Tabelle111[[#This Row],[Menge kg P2O5]]/1000</f>
        <v>0.3695</v>
      </c>
      <c r="M6034" s="1">
        <f>Tabelle111[[#This Row],[Menge t Nges]]/Tabelle111[[#This Row],[Anzahl Lieferscheine]]</f>
        <v>6.2468000000000003E-2</v>
      </c>
      <c r="N6034" s="1">
        <f>Tabelle111[[#This Row],[Menge t P2O5]]/Tabelle111[[#This Row],[Anzahl Lieferscheine]]</f>
        <v>2.4633333333333333E-2</v>
      </c>
    </row>
    <row r="6035" spans="1:14" x14ac:dyDescent="0.2">
      <c r="A6035" s="2" t="s">
        <v>5</v>
      </c>
      <c r="B6035" s="2" t="s">
        <v>5</v>
      </c>
      <c r="C6035" s="2" t="s">
        <v>6</v>
      </c>
      <c r="D6035" s="2" t="s">
        <v>7</v>
      </c>
      <c r="E6035" s="2" t="s">
        <v>11</v>
      </c>
      <c r="F6035" s="2" t="s">
        <v>61</v>
      </c>
      <c r="G6035" s="1">
        <v>21980.679999999997</v>
      </c>
      <c r="H6035" s="1">
        <v>10835.019999999999</v>
      </c>
      <c r="I6035" s="4">
        <v>53</v>
      </c>
      <c r="J6035" s="2" t="s">
        <v>71</v>
      </c>
      <c r="K6035" s="1">
        <f>Tabelle111[[#This Row],[Menge kg Nges]]/1000</f>
        <v>21.980679999999996</v>
      </c>
      <c r="L6035" s="1">
        <f>Tabelle111[[#This Row],[Menge kg P2O5]]/1000</f>
        <v>10.835019999999998</v>
      </c>
      <c r="M6035" s="1">
        <f>Tabelle111[[#This Row],[Menge t Nges]]/Tabelle111[[#This Row],[Anzahl Lieferscheine]]</f>
        <v>0.41472981132075465</v>
      </c>
      <c r="N6035" s="1">
        <f>Tabelle111[[#This Row],[Menge t P2O5]]/Tabelle111[[#This Row],[Anzahl Lieferscheine]]</f>
        <v>0.20443433962264149</v>
      </c>
    </row>
    <row r="6036" spans="1:14" x14ac:dyDescent="0.2">
      <c r="A6036" s="2" t="s">
        <v>5</v>
      </c>
      <c r="B6036" s="2" t="s">
        <v>5</v>
      </c>
      <c r="C6036" s="2" t="s">
        <v>6</v>
      </c>
      <c r="D6036" s="2" t="s">
        <v>7</v>
      </c>
      <c r="E6036" s="2" t="s">
        <v>12</v>
      </c>
      <c r="F6036" s="2" t="s">
        <v>61</v>
      </c>
      <c r="G6036" s="1">
        <v>202396.19999999984</v>
      </c>
      <c r="H6036" s="1">
        <v>107110.76</v>
      </c>
      <c r="I6036" s="4">
        <v>514</v>
      </c>
      <c r="J6036" s="2" t="s">
        <v>71</v>
      </c>
      <c r="K6036" s="1">
        <f>Tabelle111[[#This Row],[Menge kg Nges]]/1000</f>
        <v>202.39619999999985</v>
      </c>
      <c r="L6036" s="1">
        <f>Tabelle111[[#This Row],[Menge kg P2O5]]/1000</f>
        <v>107.11076</v>
      </c>
      <c r="M6036" s="1">
        <f>Tabelle111[[#This Row],[Menge t Nges]]/Tabelle111[[#This Row],[Anzahl Lieferscheine]]</f>
        <v>0.3937669260700386</v>
      </c>
      <c r="N6036" s="1">
        <f>Tabelle111[[#This Row],[Menge t P2O5]]/Tabelle111[[#This Row],[Anzahl Lieferscheine]]</f>
        <v>0.20838669260700388</v>
      </c>
    </row>
    <row r="6037" spans="1:14" x14ac:dyDescent="0.2">
      <c r="A6037" s="2" t="s">
        <v>5</v>
      </c>
      <c r="B6037" s="2" t="s">
        <v>5</v>
      </c>
      <c r="C6037" s="2" t="s">
        <v>6</v>
      </c>
      <c r="D6037" s="2" t="s">
        <v>7</v>
      </c>
      <c r="E6037" s="2" t="s">
        <v>13</v>
      </c>
      <c r="F6037" s="2" t="s">
        <v>61</v>
      </c>
      <c r="G6037" s="1">
        <v>51845.009999999995</v>
      </c>
      <c r="H6037" s="1">
        <v>35171.210000000006</v>
      </c>
      <c r="I6037" s="4">
        <v>43</v>
      </c>
      <c r="J6037" s="2" t="s">
        <v>71</v>
      </c>
      <c r="K6037" s="1">
        <f>Tabelle111[[#This Row],[Menge kg Nges]]/1000</f>
        <v>51.845009999999995</v>
      </c>
      <c r="L6037" s="1">
        <f>Tabelle111[[#This Row],[Menge kg P2O5]]/1000</f>
        <v>35.171210000000009</v>
      </c>
      <c r="M6037" s="1">
        <f>Tabelle111[[#This Row],[Menge t Nges]]/Tabelle111[[#This Row],[Anzahl Lieferscheine]]</f>
        <v>1.2056979069767442</v>
      </c>
      <c r="N6037" s="1">
        <f>Tabelle111[[#This Row],[Menge t P2O5]]/Tabelle111[[#This Row],[Anzahl Lieferscheine]]</f>
        <v>0.81793511627907001</v>
      </c>
    </row>
    <row r="6038" spans="1:14" x14ac:dyDescent="0.2">
      <c r="A6038" s="2" t="s">
        <v>5</v>
      </c>
      <c r="B6038" s="2" t="s">
        <v>5</v>
      </c>
      <c r="C6038" s="2" t="s">
        <v>6</v>
      </c>
      <c r="D6038" s="2" t="s">
        <v>7</v>
      </c>
      <c r="E6038" s="2" t="s">
        <v>14</v>
      </c>
      <c r="F6038" s="2" t="s">
        <v>61</v>
      </c>
      <c r="G6038" s="1">
        <v>22109.129999999997</v>
      </c>
      <c r="H6038" s="1">
        <v>11373.33</v>
      </c>
      <c r="I6038" s="4">
        <v>39</v>
      </c>
      <c r="J6038" s="2" t="s">
        <v>71</v>
      </c>
      <c r="K6038" s="1">
        <f>Tabelle111[[#This Row],[Menge kg Nges]]/1000</f>
        <v>22.109129999999997</v>
      </c>
      <c r="L6038" s="1">
        <f>Tabelle111[[#This Row],[Menge kg P2O5]]/1000</f>
        <v>11.373329999999999</v>
      </c>
      <c r="M6038" s="1">
        <f>Tabelle111[[#This Row],[Menge t Nges]]/Tabelle111[[#This Row],[Anzahl Lieferscheine]]</f>
        <v>0.56690076923076915</v>
      </c>
      <c r="N6038" s="1">
        <f>Tabelle111[[#This Row],[Menge t P2O5]]/Tabelle111[[#This Row],[Anzahl Lieferscheine]]</f>
        <v>0.29162384615384612</v>
      </c>
    </row>
    <row r="6039" spans="1:14" x14ac:dyDescent="0.2">
      <c r="A6039" s="2" t="s">
        <v>5</v>
      </c>
      <c r="B6039" s="2" t="s">
        <v>5</v>
      </c>
      <c r="C6039" s="2" t="s">
        <v>6</v>
      </c>
      <c r="D6039" s="2" t="s">
        <v>15</v>
      </c>
      <c r="E6039" s="2" t="s">
        <v>8</v>
      </c>
      <c r="F6039" s="2" t="s">
        <v>61</v>
      </c>
      <c r="G6039" s="1">
        <v>8524.2099999999991</v>
      </c>
      <c r="H6039" s="1">
        <v>5078.4299999999994</v>
      </c>
      <c r="I6039" s="4">
        <v>10</v>
      </c>
      <c r="J6039" s="2" t="s">
        <v>71</v>
      </c>
      <c r="K6039" s="1">
        <f>Tabelle111[[#This Row],[Menge kg Nges]]/1000</f>
        <v>8.5242099999999983</v>
      </c>
      <c r="L6039" s="1">
        <f>Tabelle111[[#This Row],[Menge kg P2O5]]/1000</f>
        <v>5.0784299999999991</v>
      </c>
      <c r="M6039" s="1">
        <f>Tabelle111[[#This Row],[Menge t Nges]]/Tabelle111[[#This Row],[Anzahl Lieferscheine]]</f>
        <v>0.85242099999999987</v>
      </c>
      <c r="N6039" s="1">
        <f>Tabelle111[[#This Row],[Menge t P2O5]]/Tabelle111[[#This Row],[Anzahl Lieferscheine]]</f>
        <v>0.50784299999999993</v>
      </c>
    </row>
    <row r="6040" spans="1:14" x14ac:dyDescent="0.2">
      <c r="A6040" s="2" t="s">
        <v>5</v>
      </c>
      <c r="B6040" s="2" t="s">
        <v>5</v>
      </c>
      <c r="C6040" s="2" t="s">
        <v>6</v>
      </c>
      <c r="D6040" s="2" t="s">
        <v>15</v>
      </c>
      <c r="E6040" s="2" t="s">
        <v>17</v>
      </c>
      <c r="F6040" s="2" t="s">
        <v>61</v>
      </c>
      <c r="G6040" s="1">
        <v>7742.04</v>
      </c>
      <c r="H6040" s="1">
        <v>3398.22</v>
      </c>
      <c r="I6040" s="4">
        <v>7</v>
      </c>
      <c r="J6040" s="2" t="s">
        <v>71</v>
      </c>
      <c r="K6040" s="1">
        <f>Tabelle111[[#This Row],[Menge kg Nges]]/1000</f>
        <v>7.7420400000000003</v>
      </c>
      <c r="L6040" s="1">
        <f>Tabelle111[[#This Row],[Menge kg P2O5]]/1000</f>
        <v>3.3982199999999998</v>
      </c>
      <c r="M6040" s="1">
        <f>Tabelle111[[#This Row],[Menge t Nges]]/Tabelle111[[#This Row],[Anzahl Lieferscheine]]</f>
        <v>1.1060057142857143</v>
      </c>
      <c r="N6040" s="1">
        <f>Tabelle111[[#This Row],[Menge t P2O5]]/Tabelle111[[#This Row],[Anzahl Lieferscheine]]</f>
        <v>0.48545999999999995</v>
      </c>
    </row>
    <row r="6041" spans="1:14" x14ac:dyDescent="0.2">
      <c r="A6041" s="2" t="s">
        <v>5</v>
      </c>
      <c r="B6041" s="2" t="s">
        <v>5</v>
      </c>
      <c r="C6041" s="2" t="s">
        <v>6</v>
      </c>
      <c r="D6041" s="2" t="s">
        <v>15</v>
      </c>
      <c r="E6041" s="2" t="s">
        <v>18</v>
      </c>
      <c r="F6041" s="2" t="s">
        <v>61</v>
      </c>
      <c r="G6041" s="1">
        <v>44207.93</v>
      </c>
      <c r="H6041" s="1">
        <v>32778.229999999996</v>
      </c>
      <c r="I6041" s="4">
        <v>73</v>
      </c>
      <c r="J6041" s="2" t="s">
        <v>71</v>
      </c>
      <c r="K6041" s="1">
        <f>Tabelle111[[#This Row],[Menge kg Nges]]/1000</f>
        <v>44.207929999999998</v>
      </c>
      <c r="L6041" s="1">
        <f>Tabelle111[[#This Row],[Menge kg P2O5]]/1000</f>
        <v>32.778229999999994</v>
      </c>
      <c r="M6041" s="1">
        <f>Tabelle111[[#This Row],[Menge t Nges]]/Tabelle111[[#This Row],[Anzahl Lieferscheine]]</f>
        <v>0.60558808219178084</v>
      </c>
      <c r="N6041" s="1">
        <f>Tabelle111[[#This Row],[Menge t P2O5]]/Tabelle111[[#This Row],[Anzahl Lieferscheine]]</f>
        <v>0.44901684931506841</v>
      </c>
    </row>
    <row r="6042" spans="1:14" x14ac:dyDescent="0.2">
      <c r="A6042" s="2" t="s">
        <v>5</v>
      </c>
      <c r="B6042" s="2" t="s">
        <v>5</v>
      </c>
      <c r="C6042" s="2" t="s">
        <v>6</v>
      </c>
      <c r="D6042" s="2" t="s">
        <v>15</v>
      </c>
      <c r="E6042" s="2" t="s">
        <v>19</v>
      </c>
      <c r="F6042" s="2" t="s">
        <v>61</v>
      </c>
      <c r="G6042" s="1">
        <v>10915.18</v>
      </c>
      <c r="H6042" s="1">
        <v>8755.5600000000013</v>
      </c>
      <c r="I6042" s="4">
        <v>15</v>
      </c>
      <c r="J6042" s="2" t="s">
        <v>71</v>
      </c>
      <c r="K6042" s="1">
        <f>Tabelle111[[#This Row],[Menge kg Nges]]/1000</f>
        <v>10.915179999999999</v>
      </c>
      <c r="L6042" s="1">
        <f>Tabelle111[[#This Row],[Menge kg P2O5]]/1000</f>
        <v>8.7555600000000009</v>
      </c>
      <c r="M6042" s="1">
        <f>Tabelle111[[#This Row],[Menge t Nges]]/Tabelle111[[#This Row],[Anzahl Lieferscheine]]</f>
        <v>0.72767866666666658</v>
      </c>
      <c r="N6042" s="1">
        <f>Tabelle111[[#This Row],[Menge t P2O5]]/Tabelle111[[#This Row],[Anzahl Lieferscheine]]</f>
        <v>0.58370400000000011</v>
      </c>
    </row>
    <row r="6043" spans="1:14" x14ac:dyDescent="0.2">
      <c r="A6043" s="2" t="s">
        <v>5</v>
      </c>
      <c r="B6043" s="2" t="s">
        <v>5</v>
      </c>
      <c r="C6043" s="2" t="s">
        <v>6</v>
      </c>
      <c r="D6043" s="2" t="s">
        <v>15</v>
      </c>
      <c r="E6043" s="2" t="s">
        <v>20</v>
      </c>
      <c r="F6043" s="2" t="s">
        <v>61</v>
      </c>
      <c r="G6043" s="1">
        <v>15036.679999999998</v>
      </c>
      <c r="H6043" s="1">
        <v>9850.0400000000009</v>
      </c>
      <c r="I6043" s="4">
        <v>64</v>
      </c>
      <c r="J6043" s="2" t="s">
        <v>71</v>
      </c>
      <c r="K6043" s="1">
        <f>Tabelle111[[#This Row],[Menge kg Nges]]/1000</f>
        <v>15.036679999999999</v>
      </c>
      <c r="L6043" s="1">
        <f>Tabelle111[[#This Row],[Menge kg P2O5]]/1000</f>
        <v>9.8500400000000017</v>
      </c>
      <c r="M6043" s="1">
        <f>Tabelle111[[#This Row],[Menge t Nges]]/Tabelle111[[#This Row],[Anzahl Lieferscheine]]</f>
        <v>0.23494812499999998</v>
      </c>
      <c r="N6043" s="1">
        <f>Tabelle111[[#This Row],[Menge t P2O5]]/Tabelle111[[#This Row],[Anzahl Lieferscheine]]</f>
        <v>0.15390687500000003</v>
      </c>
    </row>
    <row r="6044" spans="1:14" x14ac:dyDescent="0.2">
      <c r="A6044" s="2" t="s">
        <v>5</v>
      </c>
      <c r="B6044" s="2" t="s">
        <v>5</v>
      </c>
      <c r="C6044" s="2" t="s">
        <v>6</v>
      </c>
      <c r="D6044" s="2" t="s">
        <v>15</v>
      </c>
      <c r="E6044" s="2" t="s">
        <v>21</v>
      </c>
      <c r="F6044" s="2" t="s">
        <v>61</v>
      </c>
      <c r="G6044" s="1">
        <v>133565.57000000012</v>
      </c>
      <c r="H6044" s="1">
        <v>70172.509999999937</v>
      </c>
      <c r="I6044" s="4">
        <v>533</v>
      </c>
      <c r="J6044" s="2" t="s">
        <v>71</v>
      </c>
      <c r="K6044" s="1">
        <f>Tabelle111[[#This Row],[Menge kg Nges]]/1000</f>
        <v>133.56557000000012</v>
      </c>
      <c r="L6044" s="1">
        <f>Tabelle111[[#This Row],[Menge kg P2O5]]/1000</f>
        <v>70.172509999999932</v>
      </c>
      <c r="M6044" s="1">
        <f>Tabelle111[[#This Row],[Menge t Nges]]/Tabelle111[[#This Row],[Anzahl Lieferscheine]]</f>
        <v>0.25059206378986892</v>
      </c>
      <c r="N6044" s="1">
        <f>Tabelle111[[#This Row],[Menge t P2O5]]/Tabelle111[[#This Row],[Anzahl Lieferscheine]]</f>
        <v>0.13165574108817998</v>
      </c>
    </row>
    <row r="6045" spans="1:14" x14ac:dyDescent="0.2">
      <c r="A6045" s="2" t="s">
        <v>5</v>
      </c>
      <c r="B6045" s="2" t="s">
        <v>5</v>
      </c>
      <c r="C6045" s="2" t="s">
        <v>6</v>
      </c>
      <c r="D6045" s="2" t="s">
        <v>15</v>
      </c>
      <c r="E6045" s="2" t="s">
        <v>9</v>
      </c>
      <c r="F6045" s="2" t="s">
        <v>61</v>
      </c>
      <c r="G6045" s="1">
        <v>20545.019999999997</v>
      </c>
      <c r="H6045" s="1">
        <v>11318.57</v>
      </c>
      <c r="I6045" s="4">
        <v>65</v>
      </c>
      <c r="J6045" s="2" t="s">
        <v>71</v>
      </c>
      <c r="K6045" s="1">
        <f>Tabelle111[[#This Row],[Menge kg Nges]]/1000</f>
        <v>20.545019999999997</v>
      </c>
      <c r="L6045" s="1">
        <f>Tabelle111[[#This Row],[Menge kg P2O5]]/1000</f>
        <v>11.318569999999999</v>
      </c>
      <c r="M6045" s="1">
        <f>Tabelle111[[#This Row],[Menge t Nges]]/Tabelle111[[#This Row],[Anzahl Lieferscheine]]</f>
        <v>0.31607723076923072</v>
      </c>
      <c r="N6045" s="1">
        <f>Tabelle111[[#This Row],[Menge t P2O5]]/Tabelle111[[#This Row],[Anzahl Lieferscheine]]</f>
        <v>0.17413184615384614</v>
      </c>
    </row>
    <row r="6046" spans="1:14" x14ac:dyDescent="0.2">
      <c r="A6046" s="2" t="s">
        <v>5</v>
      </c>
      <c r="B6046" s="2" t="s">
        <v>5</v>
      </c>
      <c r="C6046" s="2" t="s">
        <v>6</v>
      </c>
      <c r="D6046" s="2" t="s">
        <v>15</v>
      </c>
      <c r="E6046" s="2" t="s">
        <v>10</v>
      </c>
      <c r="F6046" s="2" t="s">
        <v>61</v>
      </c>
      <c r="G6046" s="1">
        <v>8994.57</v>
      </c>
      <c r="H6046" s="1">
        <v>3941.38</v>
      </c>
      <c r="I6046" s="4">
        <v>30</v>
      </c>
      <c r="J6046" s="2" t="s">
        <v>71</v>
      </c>
      <c r="K6046" s="1">
        <f>Tabelle111[[#This Row],[Menge kg Nges]]/1000</f>
        <v>8.9945699999999995</v>
      </c>
      <c r="L6046" s="1">
        <f>Tabelle111[[#This Row],[Menge kg P2O5]]/1000</f>
        <v>3.9413800000000001</v>
      </c>
      <c r="M6046" s="1">
        <f>Tabelle111[[#This Row],[Menge t Nges]]/Tabelle111[[#This Row],[Anzahl Lieferscheine]]</f>
        <v>0.299819</v>
      </c>
      <c r="N6046" s="1">
        <f>Tabelle111[[#This Row],[Menge t P2O5]]/Tabelle111[[#This Row],[Anzahl Lieferscheine]]</f>
        <v>0.13137933333333335</v>
      </c>
    </row>
    <row r="6047" spans="1:14" x14ac:dyDescent="0.2">
      <c r="A6047" s="2" t="s">
        <v>5</v>
      </c>
      <c r="B6047" s="2" t="s">
        <v>5</v>
      </c>
      <c r="C6047" s="2" t="s">
        <v>6</v>
      </c>
      <c r="D6047" s="2" t="s">
        <v>15</v>
      </c>
      <c r="E6047" s="2" t="s">
        <v>23</v>
      </c>
      <c r="F6047" s="2" t="s">
        <v>61</v>
      </c>
      <c r="G6047" s="1">
        <v>2808.5</v>
      </c>
      <c r="H6047" s="1">
        <v>1267.25</v>
      </c>
      <c r="I6047" s="4">
        <v>6</v>
      </c>
      <c r="J6047" s="2" t="s">
        <v>71</v>
      </c>
      <c r="K6047" s="1">
        <f>Tabelle111[[#This Row],[Menge kg Nges]]/1000</f>
        <v>2.8085</v>
      </c>
      <c r="L6047" s="1">
        <f>Tabelle111[[#This Row],[Menge kg P2O5]]/1000</f>
        <v>1.26725</v>
      </c>
      <c r="M6047" s="1">
        <f>Tabelle111[[#This Row],[Menge t Nges]]/Tabelle111[[#This Row],[Anzahl Lieferscheine]]</f>
        <v>0.46808333333333335</v>
      </c>
      <c r="N6047" s="1">
        <f>Tabelle111[[#This Row],[Menge t P2O5]]/Tabelle111[[#This Row],[Anzahl Lieferscheine]]</f>
        <v>0.21120833333333333</v>
      </c>
    </row>
    <row r="6048" spans="1:14" x14ac:dyDescent="0.2">
      <c r="A6048" s="2" t="s">
        <v>5</v>
      </c>
      <c r="B6048" s="2" t="s">
        <v>5</v>
      </c>
      <c r="C6048" s="2" t="s">
        <v>6</v>
      </c>
      <c r="D6048" s="2" t="s">
        <v>15</v>
      </c>
      <c r="E6048" s="2" t="s">
        <v>12</v>
      </c>
      <c r="F6048" s="2" t="s">
        <v>61</v>
      </c>
      <c r="G6048" s="1">
        <v>823.95</v>
      </c>
      <c r="H6048" s="1">
        <v>715.81000000000006</v>
      </c>
      <c r="I6048" s="4">
        <v>6</v>
      </c>
      <c r="J6048" s="2" t="s">
        <v>71</v>
      </c>
      <c r="K6048" s="1">
        <f>Tabelle111[[#This Row],[Menge kg Nges]]/1000</f>
        <v>0.82395000000000007</v>
      </c>
      <c r="L6048" s="1">
        <f>Tabelle111[[#This Row],[Menge kg P2O5]]/1000</f>
        <v>0.71581000000000006</v>
      </c>
      <c r="M6048" s="1">
        <f>Tabelle111[[#This Row],[Menge t Nges]]/Tabelle111[[#This Row],[Anzahl Lieferscheine]]</f>
        <v>0.137325</v>
      </c>
      <c r="N6048" s="1">
        <f>Tabelle111[[#This Row],[Menge t P2O5]]/Tabelle111[[#This Row],[Anzahl Lieferscheine]]</f>
        <v>0.11930166666666668</v>
      </c>
    </row>
    <row r="6049" spans="1:14" x14ac:dyDescent="0.2">
      <c r="A6049" s="2" t="s">
        <v>5</v>
      </c>
      <c r="B6049" s="2" t="s">
        <v>5</v>
      </c>
      <c r="C6049" s="2" t="s">
        <v>6</v>
      </c>
      <c r="D6049" s="2" t="s">
        <v>15</v>
      </c>
      <c r="E6049" s="2" t="s">
        <v>24</v>
      </c>
      <c r="F6049" s="2" t="s">
        <v>61</v>
      </c>
      <c r="G6049" s="1">
        <v>13757.5</v>
      </c>
      <c r="H6049" s="1">
        <v>11427</v>
      </c>
      <c r="I6049" s="4">
        <v>25</v>
      </c>
      <c r="J6049" s="2" t="s">
        <v>71</v>
      </c>
      <c r="K6049" s="1">
        <f>Tabelle111[[#This Row],[Menge kg Nges]]/1000</f>
        <v>13.7575</v>
      </c>
      <c r="L6049" s="1">
        <f>Tabelle111[[#This Row],[Menge kg P2O5]]/1000</f>
        <v>11.427</v>
      </c>
      <c r="M6049" s="1">
        <f>Tabelle111[[#This Row],[Menge t Nges]]/Tabelle111[[#This Row],[Anzahl Lieferscheine]]</f>
        <v>0.55030000000000001</v>
      </c>
      <c r="N6049" s="1">
        <f>Tabelle111[[#This Row],[Menge t P2O5]]/Tabelle111[[#This Row],[Anzahl Lieferscheine]]</f>
        <v>0.45707999999999999</v>
      </c>
    </row>
    <row r="6050" spans="1:14" x14ac:dyDescent="0.2">
      <c r="A6050" s="2" t="s">
        <v>5</v>
      </c>
      <c r="B6050" s="2" t="s">
        <v>5</v>
      </c>
      <c r="C6050" s="2" t="s">
        <v>6</v>
      </c>
      <c r="D6050" s="2" t="s">
        <v>15</v>
      </c>
      <c r="E6050" s="2" t="s">
        <v>31</v>
      </c>
      <c r="F6050" s="2" t="s">
        <v>61</v>
      </c>
      <c r="G6050" s="1">
        <v>144</v>
      </c>
      <c r="H6050" s="1">
        <v>81</v>
      </c>
      <c r="I6050" s="4">
        <v>1</v>
      </c>
      <c r="J6050" s="2" t="s">
        <v>71</v>
      </c>
      <c r="K6050" s="1">
        <f>Tabelle111[[#This Row],[Menge kg Nges]]/1000</f>
        <v>0.14399999999999999</v>
      </c>
      <c r="L6050" s="1">
        <f>Tabelle111[[#This Row],[Menge kg P2O5]]/1000</f>
        <v>8.1000000000000003E-2</v>
      </c>
      <c r="M6050" s="1">
        <f>Tabelle111[[#This Row],[Menge t Nges]]/Tabelle111[[#This Row],[Anzahl Lieferscheine]]</f>
        <v>0.14399999999999999</v>
      </c>
      <c r="N6050" s="1">
        <f>Tabelle111[[#This Row],[Menge t P2O5]]/Tabelle111[[#This Row],[Anzahl Lieferscheine]]</f>
        <v>8.1000000000000003E-2</v>
      </c>
    </row>
    <row r="6051" spans="1:14" x14ac:dyDescent="0.2">
      <c r="A6051" s="2" t="s">
        <v>5</v>
      </c>
      <c r="B6051" s="2" t="s">
        <v>5</v>
      </c>
      <c r="C6051" s="2" t="s">
        <v>25</v>
      </c>
      <c r="D6051" s="2" t="s">
        <v>25</v>
      </c>
      <c r="E6051" s="2" t="s">
        <v>26</v>
      </c>
      <c r="F6051" s="2" t="s">
        <v>61</v>
      </c>
      <c r="G6051" s="1">
        <v>80333.539999999964</v>
      </c>
      <c r="H6051" s="1">
        <v>34585.789999999994</v>
      </c>
      <c r="I6051" s="4">
        <v>124</v>
      </c>
      <c r="J6051" s="2" t="s">
        <v>71</v>
      </c>
      <c r="K6051" s="1">
        <f>Tabelle111[[#This Row],[Menge kg Nges]]/1000</f>
        <v>80.333539999999971</v>
      </c>
      <c r="L6051" s="1">
        <f>Tabelle111[[#This Row],[Menge kg P2O5]]/1000</f>
        <v>34.585789999999996</v>
      </c>
      <c r="M6051" s="1">
        <f>Tabelle111[[#This Row],[Menge t Nges]]/Tabelle111[[#This Row],[Anzahl Lieferscheine]]</f>
        <v>0.64785112903225783</v>
      </c>
      <c r="N6051" s="1">
        <f>Tabelle111[[#This Row],[Menge t P2O5]]/Tabelle111[[#This Row],[Anzahl Lieferscheine]]</f>
        <v>0.27891766129032253</v>
      </c>
    </row>
    <row r="6052" spans="1:14" x14ac:dyDescent="0.2">
      <c r="A6052" s="2" t="s">
        <v>5</v>
      </c>
      <c r="B6052" s="2" t="s">
        <v>5</v>
      </c>
      <c r="C6052" s="2" t="s">
        <v>63</v>
      </c>
      <c r="D6052" s="2" t="s">
        <v>63</v>
      </c>
      <c r="E6052" s="2" t="s">
        <v>63</v>
      </c>
      <c r="F6052" s="2" t="s">
        <v>61</v>
      </c>
      <c r="G6052" s="1">
        <v>12332.850000000002</v>
      </c>
      <c r="H6052" s="1">
        <v>11661.12</v>
      </c>
      <c r="I6052" s="4">
        <v>15</v>
      </c>
      <c r="J6052" s="2" t="s">
        <v>71</v>
      </c>
      <c r="K6052" s="1">
        <f>Tabelle111[[#This Row],[Menge kg Nges]]/1000</f>
        <v>12.332850000000002</v>
      </c>
      <c r="L6052" s="1">
        <f>Tabelle111[[#This Row],[Menge kg P2O5]]/1000</f>
        <v>11.66112</v>
      </c>
      <c r="M6052" s="1">
        <f>Tabelle111[[#This Row],[Menge t Nges]]/Tabelle111[[#This Row],[Anzahl Lieferscheine]]</f>
        <v>0.8221900000000002</v>
      </c>
      <c r="N6052" s="1">
        <f>Tabelle111[[#This Row],[Menge t P2O5]]/Tabelle111[[#This Row],[Anzahl Lieferscheine]]</f>
        <v>0.77740799999999999</v>
      </c>
    </row>
    <row r="6053" spans="1:14" x14ac:dyDescent="0.2">
      <c r="A6053" s="2" t="s">
        <v>5</v>
      </c>
      <c r="B6053" s="2" t="s">
        <v>27</v>
      </c>
      <c r="C6053" s="2" t="s">
        <v>6</v>
      </c>
      <c r="D6053" s="2" t="s">
        <v>7</v>
      </c>
      <c r="E6053" s="2" t="s">
        <v>8</v>
      </c>
      <c r="F6053" s="2" t="s">
        <v>61</v>
      </c>
      <c r="G6053" s="1">
        <v>1969.1200000000001</v>
      </c>
      <c r="H6053" s="1">
        <v>699.36</v>
      </c>
      <c r="I6053" s="4">
        <v>3</v>
      </c>
      <c r="J6053" s="2" t="s">
        <v>71</v>
      </c>
      <c r="K6053" s="1">
        <f>Tabelle111[[#This Row],[Menge kg Nges]]/1000</f>
        <v>1.9691200000000002</v>
      </c>
      <c r="L6053" s="1">
        <f>Tabelle111[[#This Row],[Menge kg P2O5]]/1000</f>
        <v>0.69935999999999998</v>
      </c>
      <c r="M6053" s="1">
        <f>Tabelle111[[#This Row],[Menge t Nges]]/Tabelle111[[#This Row],[Anzahl Lieferscheine]]</f>
        <v>0.65637333333333336</v>
      </c>
      <c r="N6053" s="1">
        <f>Tabelle111[[#This Row],[Menge t P2O5]]/Tabelle111[[#This Row],[Anzahl Lieferscheine]]</f>
        <v>0.23311999999999999</v>
      </c>
    </row>
    <row r="6054" spans="1:14" x14ac:dyDescent="0.2">
      <c r="A6054" s="2" t="s">
        <v>5</v>
      </c>
      <c r="B6054" s="2" t="s">
        <v>27</v>
      </c>
      <c r="C6054" s="2" t="s">
        <v>6</v>
      </c>
      <c r="D6054" s="2" t="s">
        <v>7</v>
      </c>
      <c r="E6054" s="2" t="s">
        <v>9</v>
      </c>
      <c r="F6054" s="2" t="s">
        <v>61</v>
      </c>
      <c r="G6054" s="1">
        <v>941.5</v>
      </c>
      <c r="H6054" s="1">
        <v>430.5</v>
      </c>
      <c r="I6054" s="4">
        <v>6</v>
      </c>
      <c r="J6054" s="2" t="s">
        <v>71</v>
      </c>
      <c r="K6054" s="1">
        <f>Tabelle111[[#This Row],[Menge kg Nges]]/1000</f>
        <v>0.9415</v>
      </c>
      <c r="L6054" s="1">
        <f>Tabelle111[[#This Row],[Menge kg P2O5]]/1000</f>
        <v>0.43049999999999999</v>
      </c>
      <c r="M6054" s="1">
        <f>Tabelle111[[#This Row],[Menge t Nges]]/Tabelle111[[#This Row],[Anzahl Lieferscheine]]</f>
        <v>0.15691666666666668</v>
      </c>
      <c r="N6054" s="1">
        <f>Tabelle111[[#This Row],[Menge t P2O5]]/Tabelle111[[#This Row],[Anzahl Lieferscheine]]</f>
        <v>7.1749999999999994E-2</v>
      </c>
    </row>
    <row r="6055" spans="1:14" x14ac:dyDescent="0.2">
      <c r="A6055" s="2" t="s">
        <v>5</v>
      </c>
      <c r="B6055" s="2" t="s">
        <v>27</v>
      </c>
      <c r="C6055" s="2" t="s">
        <v>6</v>
      </c>
      <c r="D6055" s="2" t="s">
        <v>7</v>
      </c>
      <c r="E6055" s="2" t="s">
        <v>11</v>
      </c>
      <c r="F6055" s="2" t="s">
        <v>61</v>
      </c>
      <c r="G6055" s="1">
        <v>483.6</v>
      </c>
      <c r="H6055" s="1">
        <v>204.75</v>
      </c>
      <c r="I6055" s="4">
        <v>2</v>
      </c>
      <c r="J6055" s="2" t="s">
        <v>71</v>
      </c>
      <c r="K6055" s="1">
        <f>Tabelle111[[#This Row],[Menge kg Nges]]/1000</f>
        <v>0.48360000000000003</v>
      </c>
      <c r="L6055" s="1">
        <f>Tabelle111[[#This Row],[Menge kg P2O5]]/1000</f>
        <v>0.20474999999999999</v>
      </c>
      <c r="M6055" s="1">
        <f>Tabelle111[[#This Row],[Menge t Nges]]/Tabelle111[[#This Row],[Anzahl Lieferscheine]]</f>
        <v>0.24180000000000001</v>
      </c>
      <c r="N6055" s="1">
        <f>Tabelle111[[#This Row],[Menge t P2O5]]/Tabelle111[[#This Row],[Anzahl Lieferscheine]]</f>
        <v>0.10237499999999999</v>
      </c>
    </row>
    <row r="6056" spans="1:14" x14ac:dyDescent="0.2">
      <c r="A6056" s="2" t="s">
        <v>5</v>
      </c>
      <c r="B6056" s="2" t="s">
        <v>27</v>
      </c>
      <c r="C6056" s="2" t="s">
        <v>6</v>
      </c>
      <c r="D6056" s="2" t="s">
        <v>7</v>
      </c>
      <c r="E6056" s="2" t="s">
        <v>12</v>
      </c>
      <c r="F6056" s="2" t="s">
        <v>61</v>
      </c>
      <c r="G6056" s="1">
        <v>5354.25</v>
      </c>
      <c r="H6056" s="1">
        <v>2194.85</v>
      </c>
      <c r="I6056" s="4">
        <v>9</v>
      </c>
      <c r="J6056" s="2" t="s">
        <v>71</v>
      </c>
      <c r="K6056" s="1">
        <f>Tabelle111[[#This Row],[Menge kg Nges]]/1000</f>
        <v>5.3542500000000004</v>
      </c>
      <c r="L6056" s="1">
        <f>Tabelle111[[#This Row],[Menge kg P2O5]]/1000</f>
        <v>2.1948499999999997</v>
      </c>
      <c r="M6056" s="1">
        <f>Tabelle111[[#This Row],[Menge t Nges]]/Tabelle111[[#This Row],[Anzahl Lieferscheine]]</f>
        <v>0.59491666666666676</v>
      </c>
      <c r="N6056" s="1">
        <f>Tabelle111[[#This Row],[Menge t P2O5]]/Tabelle111[[#This Row],[Anzahl Lieferscheine]]</f>
        <v>0.24387222222222218</v>
      </c>
    </row>
    <row r="6057" spans="1:14" x14ac:dyDescent="0.2">
      <c r="A6057" s="2" t="s">
        <v>5</v>
      </c>
      <c r="B6057" s="2" t="s">
        <v>27</v>
      </c>
      <c r="C6057" s="2" t="s">
        <v>6</v>
      </c>
      <c r="D6057" s="2" t="s">
        <v>7</v>
      </c>
      <c r="E6057" s="2" t="s">
        <v>13</v>
      </c>
      <c r="F6057" s="2" t="s">
        <v>61</v>
      </c>
      <c r="G6057" s="1">
        <v>2516.6000000000004</v>
      </c>
      <c r="H6057" s="1">
        <v>1592.1</v>
      </c>
      <c r="I6057" s="4">
        <v>17</v>
      </c>
      <c r="J6057" s="2" t="s">
        <v>71</v>
      </c>
      <c r="K6057" s="1">
        <f>Tabelle111[[#This Row],[Menge kg Nges]]/1000</f>
        <v>2.5166000000000004</v>
      </c>
      <c r="L6057" s="1">
        <f>Tabelle111[[#This Row],[Menge kg P2O5]]/1000</f>
        <v>1.5920999999999998</v>
      </c>
      <c r="M6057" s="1">
        <f>Tabelle111[[#This Row],[Menge t Nges]]/Tabelle111[[#This Row],[Anzahl Lieferscheine]]</f>
        <v>0.14803529411764707</v>
      </c>
      <c r="N6057" s="1">
        <f>Tabelle111[[#This Row],[Menge t P2O5]]/Tabelle111[[#This Row],[Anzahl Lieferscheine]]</f>
        <v>9.3652941176470578E-2</v>
      </c>
    </row>
    <row r="6058" spans="1:14" x14ac:dyDescent="0.2">
      <c r="A6058" s="2" t="s">
        <v>5</v>
      </c>
      <c r="B6058" s="2" t="s">
        <v>27</v>
      </c>
      <c r="C6058" s="2" t="s">
        <v>6</v>
      </c>
      <c r="D6058" s="2" t="s">
        <v>7</v>
      </c>
      <c r="E6058" s="2" t="s">
        <v>14</v>
      </c>
      <c r="F6058" s="2" t="s">
        <v>61</v>
      </c>
      <c r="G6058" s="1">
        <v>312</v>
      </c>
      <c r="H6058" s="1">
        <v>148</v>
      </c>
      <c r="I6058" s="4">
        <v>1</v>
      </c>
      <c r="J6058" s="2" t="s">
        <v>71</v>
      </c>
      <c r="K6058" s="1">
        <f>Tabelle111[[#This Row],[Menge kg Nges]]/1000</f>
        <v>0.312</v>
      </c>
      <c r="L6058" s="1">
        <f>Tabelle111[[#This Row],[Menge kg P2O5]]/1000</f>
        <v>0.14799999999999999</v>
      </c>
      <c r="M6058" s="1">
        <f>Tabelle111[[#This Row],[Menge t Nges]]/Tabelle111[[#This Row],[Anzahl Lieferscheine]]</f>
        <v>0.312</v>
      </c>
      <c r="N6058" s="1">
        <f>Tabelle111[[#This Row],[Menge t P2O5]]/Tabelle111[[#This Row],[Anzahl Lieferscheine]]</f>
        <v>0.14799999999999999</v>
      </c>
    </row>
    <row r="6059" spans="1:14" x14ac:dyDescent="0.2">
      <c r="A6059" s="2" t="s">
        <v>5</v>
      </c>
      <c r="B6059" s="2" t="s">
        <v>27</v>
      </c>
      <c r="C6059" s="2" t="s">
        <v>6</v>
      </c>
      <c r="D6059" s="2" t="s">
        <v>15</v>
      </c>
      <c r="E6059" s="2" t="s">
        <v>21</v>
      </c>
      <c r="F6059" s="2" t="s">
        <v>61</v>
      </c>
      <c r="G6059" s="1">
        <v>2210.1200000000003</v>
      </c>
      <c r="H6059" s="1">
        <v>1173.71</v>
      </c>
      <c r="I6059" s="4">
        <v>10</v>
      </c>
      <c r="J6059" s="2" t="s">
        <v>71</v>
      </c>
      <c r="K6059" s="1">
        <f>Tabelle111[[#This Row],[Menge kg Nges]]/1000</f>
        <v>2.2101200000000003</v>
      </c>
      <c r="L6059" s="1">
        <f>Tabelle111[[#This Row],[Menge kg P2O5]]/1000</f>
        <v>1.17371</v>
      </c>
      <c r="M6059" s="1">
        <f>Tabelle111[[#This Row],[Menge t Nges]]/Tabelle111[[#This Row],[Anzahl Lieferscheine]]</f>
        <v>0.22101200000000004</v>
      </c>
      <c r="N6059" s="1">
        <f>Tabelle111[[#This Row],[Menge t P2O5]]/Tabelle111[[#This Row],[Anzahl Lieferscheine]]</f>
        <v>0.117371</v>
      </c>
    </row>
    <row r="6060" spans="1:14" x14ac:dyDescent="0.2">
      <c r="A6060" s="2" t="s">
        <v>5</v>
      </c>
      <c r="B6060" s="2" t="s">
        <v>27</v>
      </c>
      <c r="C6060" s="2" t="s">
        <v>6</v>
      </c>
      <c r="D6060" s="2" t="s">
        <v>15</v>
      </c>
      <c r="E6060" s="2" t="s">
        <v>23</v>
      </c>
      <c r="F6060" s="2" t="s">
        <v>61</v>
      </c>
      <c r="G6060" s="1">
        <v>275</v>
      </c>
      <c r="H6060" s="1">
        <v>120</v>
      </c>
      <c r="I6060" s="4">
        <v>1</v>
      </c>
      <c r="J6060" s="2" t="s">
        <v>71</v>
      </c>
      <c r="K6060" s="1">
        <f>Tabelle111[[#This Row],[Menge kg Nges]]/1000</f>
        <v>0.27500000000000002</v>
      </c>
      <c r="L6060" s="1">
        <f>Tabelle111[[#This Row],[Menge kg P2O5]]/1000</f>
        <v>0.12</v>
      </c>
      <c r="M6060" s="1">
        <f>Tabelle111[[#This Row],[Menge t Nges]]/Tabelle111[[#This Row],[Anzahl Lieferscheine]]</f>
        <v>0.27500000000000002</v>
      </c>
      <c r="N6060" s="1">
        <f>Tabelle111[[#This Row],[Menge t P2O5]]/Tabelle111[[#This Row],[Anzahl Lieferscheine]]</f>
        <v>0.12</v>
      </c>
    </row>
    <row r="6061" spans="1:14" x14ac:dyDescent="0.2">
      <c r="A6061" s="2" t="s">
        <v>5</v>
      </c>
      <c r="B6061" s="2" t="s">
        <v>27</v>
      </c>
      <c r="C6061" s="2" t="s">
        <v>6</v>
      </c>
      <c r="D6061" s="2" t="s">
        <v>15</v>
      </c>
      <c r="E6061" s="2" t="s">
        <v>24</v>
      </c>
      <c r="F6061" s="2" t="s">
        <v>61</v>
      </c>
      <c r="G6061" s="1">
        <v>210</v>
      </c>
      <c r="H6061" s="1">
        <v>172.5</v>
      </c>
      <c r="I6061" s="4">
        <v>1</v>
      </c>
      <c r="J6061" s="2" t="s">
        <v>71</v>
      </c>
      <c r="K6061" s="1">
        <f>Tabelle111[[#This Row],[Menge kg Nges]]/1000</f>
        <v>0.21</v>
      </c>
      <c r="L6061" s="1">
        <f>Tabelle111[[#This Row],[Menge kg P2O5]]/1000</f>
        <v>0.17249999999999999</v>
      </c>
      <c r="M6061" s="1">
        <f>Tabelle111[[#This Row],[Menge t Nges]]/Tabelle111[[#This Row],[Anzahl Lieferscheine]]</f>
        <v>0.21</v>
      </c>
      <c r="N6061" s="1">
        <f>Tabelle111[[#This Row],[Menge t P2O5]]/Tabelle111[[#This Row],[Anzahl Lieferscheine]]</f>
        <v>0.17249999999999999</v>
      </c>
    </row>
    <row r="6062" spans="1:14" x14ac:dyDescent="0.2">
      <c r="A6062" s="2" t="s">
        <v>5</v>
      </c>
      <c r="B6062" s="2" t="s">
        <v>27</v>
      </c>
      <c r="C6062" s="2" t="s">
        <v>25</v>
      </c>
      <c r="D6062" s="2" t="s">
        <v>25</v>
      </c>
      <c r="E6062" s="2" t="s">
        <v>26</v>
      </c>
      <c r="F6062" s="2" t="s">
        <v>61</v>
      </c>
      <c r="G6062" s="1">
        <v>13547.880000000003</v>
      </c>
      <c r="H6062" s="1">
        <v>5493.34</v>
      </c>
      <c r="I6062" s="4">
        <v>25</v>
      </c>
      <c r="J6062" s="2" t="s">
        <v>71</v>
      </c>
      <c r="K6062" s="1">
        <f>Tabelle111[[#This Row],[Menge kg Nges]]/1000</f>
        <v>13.547880000000003</v>
      </c>
      <c r="L6062" s="1">
        <f>Tabelle111[[#This Row],[Menge kg P2O5]]/1000</f>
        <v>5.4933399999999999</v>
      </c>
      <c r="M6062" s="1">
        <f>Tabelle111[[#This Row],[Menge t Nges]]/Tabelle111[[#This Row],[Anzahl Lieferscheine]]</f>
        <v>0.54191520000000015</v>
      </c>
      <c r="N6062" s="1">
        <f>Tabelle111[[#This Row],[Menge t P2O5]]/Tabelle111[[#This Row],[Anzahl Lieferscheine]]</f>
        <v>0.2197336</v>
      </c>
    </row>
    <row r="6063" spans="1:14" x14ac:dyDescent="0.2">
      <c r="A6063" s="2" t="s">
        <v>5</v>
      </c>
      <c r="B6063" s="2" t="s">
        <v>45</v>
      </c>
      <c r="C6063" s="2" t="s">
        <v>6</v>
      </c>
      <c r="D6063" s="2" t="s">
        <v>15</v>
      </c>
      <c r="E6063" s="2" t="s">
        <v>21</v>
      </c>
      <c r="F6063" s="2" t="s">
        <v>61</v>
      </c>
      <c r="G6063" s="1">
        <v>691.2</v>
      </c>
      <c r="H6063" s="1">
        <v>367.20000000000005</v>
      </c>
      <c r="I6063" s="4">
        <v>3</v>
      </c>
      <c r="J6063" s="2" t="s">
        <v>71</v>
      </c>
      <c r="K6063" s="1">
        <f>Tabelle111[[#This Row],[Menge kg Nges]]/1000</f>
        <v>0.69120000000000004</v>
      </c>
      <c r="L6063" s="1">
        <f>Tabelle111[[#This Row],[Menge kg P2O5]]/1000</f>
        <v>0.36720000000000003</v>
      </c>
      <c r="M6063" s="1">
        <f>Tabelle111[[#This Row],[Menge t Nges]]/Tabelle111[[#This Row],[Anzahl Lieferscheine]]</f>
        <v>0.23040000000000002</v>
      </c>
      <c r="N6063" s="1">
        <f>Tabelle111[[#This Row],[Menge t P2O5]]/Tabelle111[[#This Row],[Anzahl Lieferscheine]]</f>
        <v>0.12240000000000001</v>
      </c>
    </row>
    <row r="6064" spans="1:14" x14ac:dyDescent="0.2">
      <c r="A6064" s="2" t="s">
        <v>5</v>
      </c>
      <c r="B6064" s="2" t="s">
        <v>45</v>
      </c>
      <c r="C6064" s="2" t="s">
        <v>25</v>
      </c>
      <c r="D6064" s="2" t="s">
        <v>25</v>
      </c>
      <c r="E6064" s="2" t="s">
        <v>26</v>
      </c>
      <c r="F6064" s="2" t="s">
        <v>61</v>
      </c>
      <c r="G6064" s="1">
        <v>643.20000000000005</v>
      </c>
      <c r="H6064" s="1">
        <v>264</v>
      </c>
      <c r="I6064" s="4">
        <v>3</v>
      </c>
      <c r="J6064" s="2" t="s">
        <v>71</v>
      </c>
      <c r="K6064" s="1">
        <f>Tabelle111[[#This Row],[Menge kg Nges]]/1000</f>
        <v>0.64319999999999999</v>
      </c>
      <c r="L6064" s="1">
        <f>Tabelle111[[#This Row],[Menge kg P2O5]]/1000</f>
        <v>0.26400000000000001</v>
      </c>
      <c r="M6064" s="1">
        <f>Tabelle111[[#This Row],[Menge t Nges]]/Tabelle111[[#This Row],[Anzahl Lieferscheine]]</f>
        <v>0.21440000000000001</v>
      </c>
      <c r="N6064" s="1">
        <f>Tabelle111[[#This Row],[Menge t P2O5]]/Tabelle111[[#This Row],[Anzahl Lieferscheine]]</f>
        <v>8.8000000000000009E-2</v>
      </c>
    </row>
    <row r="6065" spans="1:14" x14ac:dyDescent="0.2">
      <c r="A6065" s="2" t="s">
        <v>5</v>
      </c>
      <c r="B6065" s="2" t="s">
        <v>28</v>
      </c>
      <c r="C6065" s="2" t="s">
        <v>6</v>
      </c>
      <c r="D6065" s="2" t="s">
        <v>7</v>
      </c>
      <c r="E6065" s="2" t="s">
        <v>8</v>
      </c>
      <c r="F6065" s="2" t="s">
        <v>61</v>
      </c>
      <c r="G6065" s="1">
        <v>5953.5</v>
      </c>
      <c r="H6065" s="1">
        <v>2097</v>
      </c>
      <c r="I6065" s="4">
        <v>4</v>
      </c>
      <c r="J6065" s="2" t="s">
        <v>71</v>
      </c>
      <c r="K6065" s="1">
        <f>Tabelle111[[#This Row],[Menge kg Nges]]/1000</f>
        <v>5.9535</v>
      </c>
      <c r="L6065" s="1">
        <f>Tabelle111[[#This Row],[Menge kg P2O5]]/1000</f>
        <v>2.097</v>
      </c>
      <c r="M6065" s="1">
        <f>Tabelle111[[#This Row],[Menge t Nges]]/Tabelle111[[#This Row],[Anzahl Lieferscheine]]</f>
        <v>1.488375</v>
      </c>
      <c r="N6065" s="1">
        <f>Tabelle111[[#This Row],[Menge t P2O5]]/Tabelle111[[#This Row],[Anzahl Lieferscheine]]</f>
        <v>0.52424999999999999</v>
      </c>
    </row>
    <row r="6066" spans="1:14" x14ac:dyDescent="0.2">
      <c r="A6066" s="2" t="s">
        <v>5</v>
      </c>
      <c r="B6066" s="2" t="s">
        <v>28</v>
      </c>
      <c r="C6066" s="2" t="s">
        <v>6</v>
      </c>
      <c r="D6066" s="2" t="s">
        <v>7</v>
      </c>
      <c r="E6066" s="2" t="s">
        <v>9</v>
      </c>
      <c r="F6066" s="2" t="s">
        <v>61</v>
      </c>
      <c r="G6066" s="1">
        <v>10975.18</v>
      </c>
      <c r="H6066" s="1">
        <v>4783.1100000000006</v>
      </c>
      <c r="I6066" s="4">
        <v>20</v>
      </c>
      <c r="J6066" s="2" t="s">
        <v>71</v>
      </c>
      <c r="K6066" s="1">
        <f>Tabelle111[[#This Row],[Menge kg Nges]]/1000</f>
        <v>10.97518</v>
      </c>
      <c r="L6066" s="1">
        <f>Tabelle111[[#This Row],[Menge kg P2O5]]/1000</f>
        <v>4.7831100000000006</v>
      </c>
      <c r="M6066" s="1">
        <f>Tabelle111[[#This Row],[Menge t Nges]]/Tabelle111[[#This Row],[Anzahl Lieferscheine]]</f>
        <v>0.548759</v>
      </c>
      <c r="N6066" s="1">
        <f>Tabelle111[[#This Row],[Menge t P2O5]]/Tabelle111[[#This Row],[Anzahl Lieferscheine]]</f>
        <v>0.23915550000000002</v>
      </c>
    </row>
    <row r="6067" spans="1:14" x14ac:dyDescent="0.2">
      <c r="A6067" s="2" t="s">
        <v>5</v>
      </c>
      <c r="B6067" s="2" t="s">
        <v>28</v>
      </c>
      <c r="C6067" s="2" t="s">
        <v>6</v>
      </c>
      <c r="D6067" s="2" t="s">
        <v>7</v>
      </c>
      <c r="E6067" s="2" t="s">
        <v>10</v>
      </c>
      <c r="F6067" s="2" t="s">
        <v>61</v>
      </c>
      <c r="G6067" s="1">
        <v>430.5</v>
      </c>
      <c r="H6067" s="1">
        <v>169.5</v>
      </c>
      <c r="I6067" s="4">
        <v>1</v>
      </c>
      <c r="J6067" s="2" t="s">
        <v>71</v>
      </c>
      <c r="K6067" s="1">
        <f>Tabelle111[[#This Row],[Menge kg Nges]]/1000</f>
        <v>0.43049999999999999</v>
      </c>
      <c r="L6067" s="1">
        <f>Tabelle111[[#This Row],[Menge kg P2O5]]/1000</f>
        <v>0.16950000000000001</v>
      </c>
      <c r="M6067" s="1">
        <f>Tabelle111[[#This Row],[Menge t Nges]]/Tabelle111[[#This Row],[Anzahl Lieferscheine]]</f>
        <v>0.43049999999999999</v>
      </c>
      <c r="N6067" s="1">
        <f>Tabelle111[[#This Row],[Menge t P2O5]]/Tabelle111[[#This Row],[Anzahl Lieferscheine]]</f>
        <v>0.16950000000000001</v>
      </c>
    </row>
    <row r="6068" spans="1:14" x14ac:dyDescent="0.2">
      <c r="A6068" s="2" t="s">
        <v>5</v>
      </c>
      <c r="B6068" s="2" t="s">
        <v>28</v>
      </c>
      <c r="C6068" s="2" t="s">
        <v>6</v>
      </c>
      <c r="D6068" s="2" t="s">
        <v>7</v>
      </c>
      <c r="E6068" s="2" t="s">
        <v>12</v>
      </c>
      <c r="F6068" s="2" t="s">
        <v>61</v>
      </c>
      <c r="G6068" s="1">
        <v>34972.009999999995</v>
      </c>
      <c r="H6068" s="1">
        <v>17697.05</v>
      </c>
      <c r="I6068" s="4">
        <v>25</v>
      </c>
      <c r="J6068" s="2" t="s">
        <v>71</v>
      </c>
      <c r="K6068" s="1">
        <f>Tabelle111[[#This Row],[Menge kg Nges]]/1000</f>
        <v>34.972009999999997</v>
      </c>
      <c r="L6068" s="1">
        <f>Tabelle111[[#This Row],[Menge kg P2O5]]/1000</f>
        <v>17.697050000000001</v>
      </c>
      <c r="M6068" s="1">
        <f>Tabelle111[[#This Row],[Menge t Nges]]/Tabelle111[[#This Row],[Anzahl Lieferscheine]]</f>
        <v>1.3988803999999999</v>
      </c>
      <c r="N6068" s="1">
        <f>Tabelle111[[#This Row],[Menge t P2O5]]/Tabelle111[[#This Row],[Anzahl Lieferscheine]]</f>
        <v>0.70788200000000001</v>
      </c>
    </row>
    <row r="6069" spans="1:14" x14ac:dyDescent="0.2">
      <c r="A6069" s="2" t="s">
        <v>5</v>
      </c>
      <c r="B6069" s="2" t="s">
        <v>28</v>
      </c>
      <c r="C6069" s="2" t="s">
        <v>6</v>
      </c>
      <c r="D6069" s="2" t="s">
        <v>7</v>
      </c>
      <c r="E6069" s="2" t="s">
        <v>13</v>
      </c>
      <c r="F6069" s="2" t="s">
        <v>61</v>
      </c>
      <c r="G6069" s="1">
        <v>6635.9999999999991</v>
      </c>
      <c r="H6069" s="1">
        <v>4424</v>
      </c>
      <c r="I6069" s="4">
        <v>7</v>
      </c>
      <c r="J6069" s="2" t="s">
        <v>71</v>
      </c>
      <c r="K6069" s="1">
        <f>Tabelle111[[#This Row],[Menge kg Nges]]/1000</f>
        <v>6.6359999999999992</v>
      </c>
      <c r="L6069" s="1">
        <f>Tabelle111[[#This Row],[Menge kg P2O5]]/1000</f>
        <v>4.4240000000000004</v>
      </c>
      <c r="M6069" s="1">
        <f>Tabelle111[[#This Row],[Menge t Nges]]/Tabelle111[[#This Row],[Anzahl Lieferscheine]]</f>
        <v>0.94799999999999984</v>
      </c>
      <c r="N6069" s="1">
        <f>Tabelle111[[#This Row],[Menge t P2O5]]/Tabelle111[[#This Row],[Anzahl Lieferscheine]]</f>
        <v>0.63200000000000001</v>
      </c>
    </row>
    <row r="6070" spans="1:14" x14ac:dyDescent="0.2">
      <c r="A6070" s="2" t="s">
        <v>5</v>
      </c>
      <c r="B6070" s="2" t="s">
        <v>28</v>
      </c>
      <c r="C6070" s="2" t="s">
        <v>6</v>
      </c>
      <c r="D6070" s="2" t="s">
        <v>15</v>
      </c>
      <c r="E6070" s="2" t="s">
        <v>18</v>
      </c>
      <c r="F6070" s="2" t="s">
        <v>61</v>
      </c>
      <c r="G6070" s="1">
        <v>8321.5</v>
      </c>
      <c r="H6070" s="1">
        <v>5670.5</v>
      </c>
      <c r="I6070" s="4">
        <v>7</v>
      </c>
      <c r="J6070" s="2" t="s">
        <v>71</v>
      </c>
      <c r="K6070" s="1">
        <f>Tabelle111[[#This Row],[Menge kg Nges]]/1000</f>
        <v>8.3215000000000003</v>
      </c>
      <c r="L6070" s="1">
        <f>Tabelle111[[#This Row],[Menge kg P2O5]]/1000</f>
        <v>5.6704999999999997</v>
      </c>
      <c r="M6070" s="1">
        <f>Tabelle111[[#This Row],[Menge t Nges]]/Tabelle111[[#This Row],[Anzahl Lieferscheine]]</f>
        <v>1.1887857142857143</v>
      </c>
      <c r="N6070" s="1">
        <f>Tabelle111[[#This Row],[Menge t P2O5]]/Tabelle111[[#This Row],[Anzahl Lieferscheine]]</f>
        <v>0.81007142857142855</v>
      </c>
    </row>
    <row r="6071" spans="1:14" x14ac:dyDescent="0.2">
      <c r="A6071" s="2" t="s">
        <v>5</v>
      </c>
      <c r="B6071" s="2" t="s">
        <v>28</v>
      </c>
      <c r="C6071" s="2" t="s">
        <v>6</v>
      </c>
      <c r="D6071" s="2" t="s">
        <v>15</v>
      </c>
      <c r="E6071" s="2" t="s">
        <v>19</v>
      </c>
      <c r="F6071" s="2" t="s">
        <v>61</v>
      </c>
      <c r="G6071" s="1">
        <v>1066.5</v>
      </c>
      <c r="H6071" s="1">
        <v>1083</v>
      </c>
      <c r="I6071" s="4">
        <v>2</v>
      </c>
      <c r="J6071" s="2" t="s">
        <v>71</v>
      </c>
      <c r="K6071" s="1">
        <f>Tabelle111[[#This Row],[Menge kg Nges]]/1000</f>
        <v>1.0665</v>
      </c>
      <c r="L6071" s="1">
        <f>Tabelle111[[#This Row],[Menge kg P2O5]]/1000</f>
        <v>1.083</v>
      </c>
      <c r="M6071" s="1">
        <f>Tabelle111[[#This Row],[Menge t Nges]]/Tabelle111[[#This Row],[Anzahl Lieferscheine]]</f>
        <v>0.53325</v>
      </c>
      <c r="N6071" s="1">
        <f>Tabelle111[[#This Row],[Menge t P2O5]]/Tabelle111[[#This Row],[Anzahl Lieferscheine]]</f>
        <v>0.54149999999999998</v>
      </c>
    </row>
    <row r="6072" spans="1:14" x14ac:dyDescent="0.2">
      <c r="A6072" s="2" t="s">
        <v>5</v>
      </c>
      <c r="B6072" s="2" t="s">
        <v>28</v>
      </c>
      <c r="C6072" s="2" t="s">
        <v>6</v>
      </c>
      <c r="D6072" s="2" t="s">
        <v>15</v>
      </c>
      <c r="E6072" s="2" t="s">
        <v>20</v>
      </c>
      <c r="F6072" s="2" t="s">
        <v>61</v>
      </c>
      <c r="G6072" s="1">
        <v>220.56</v>
      </c>
      <c r="H6072" s="1">
        <v>186</v>
      </c>
      <c r="I6072" s="4">
        <v>5</v>
      </c>
      <c r="J6072" s="2" t="s">
        <v>71</v>
      </c>
      <c r="K6072" s="1">
        <f>Tabelle111[[#This Row],[Menge kg Nges]]/1000</f>
        <v>0.22056000000000001</v>
      </c>
      <c r="L6072" s="1">
        <f>Tabelle111[[#This Row],[Menge kg P2O5]]/1000</f>
        <v>0.186</v>
      </c>
      <c r="M6072" s="1">
        <f>Tabelle111[[#This Row],[Menge t Nges]]/Tabelle111[[#This Row],[Anzahl Lieferscheine]]</f>
        <v>4.4111999999999998E-2</v>
      </c>
      <c r="N6072" s="1">
        <f>Tabelle111[[#This Row],[Menge t P2O5]]/Tabelle111[[#This Row],[Anzahl Lieferscheine]]</f>
        <v>3.7199999999999997E-2</v>
      </c>
    </row>
    <row r="6073" spans="1:14" x14ac:dyDescent="0.2">
      <c r="A6073" s="2" t="s">
        <v>5</v>
      </c>
      <c r="B6073" s="2" t="s">
        <v>28</v>
      </c>
      <c r="C6073" s="2" t="s">
        <v>6</v>
      </c>
      <c r="D6073" s="2" t="s">
        <v>15</v>
      </c>
      <c r="E6073" s="2" t="s">
        <v>21</v>
      </c>
      <c r="F6073" s="2" t="s">
        <v>61</v>
      </c>
      <c r="G6073" s="1">
        <v>12523.25</v>
      </c>
      <c r="H6073" s="1">
        <v>6905.95</v>
      </c>
      <c r="I6073" s="4">
        <v>31</v>
      </c>
      <c r="J6073" s="2" t="s">
        <v>71</v>
      </c>
      <c r="K6073" s="1">
        <f>Tabelle111[[#This Row],[Menge kg Nges]]/1000</f>
        <v>12.523250000000001</v>
      </c>
      <c r="L6073" s="1">
        <f>Tabelle111[[#This Row],[Menge kg P2O5]]/1000</f>
        <v>6.9059499999999998</v>
      </c>
      <c r="M6073" s="1">
        <f>Tabelle111[[#This Row],[Menge t Nges]]/Tabelle111[[#This Row],[Anzahl Lieferscheine]]</f>
        <v>0.40397580645161291</v>
      </c>
      <c r="N6073" s="1">
        <f>Tabelle111[[#This Row],[Menge t P2O5]]/Tabelle111[[#This Row],[Anzahl Lieferscheine]]</f>
        <v>0.22277258064516128</v>
      </c>
    </row>
    <row r="6074" spans="1:14" x14ac:dyDescent="0.2">
      <c r="A6074" s="2" t="s">
        <v>5</v>
      </c>
      <c r="B6074" s="2" t="s">
        <v>28</v>
      </c>
      <c r="C6074" s="2" t="s">
        <v>6</v>
      </c>
      <c r="D6074" s="2" t="s">
        <v>15</v>
      </c>
      <c r="E6074" s="2" t="s">
        <v>9</v>
      </c>
      <c r="F6074" s="2" t="s">
        <v>61</v>
      </c>
      <c r="G6074" s="1">
        <v>3252.1</v>
      </c>
      <c r="H6074" s="1">
        <v>1795.75</v>
      </c>
      <c r="I6074" s="4">
        <v>12</v>
      </c>
      <c r="J6074" s="2" t="s">
        <v>71</v>
      </c>
      <c r="K6074" s="1">
        <f>Tabelle111[[#This Row],[Menge kg Nges]]/1000</f>
        <v>3.2521</v>
      </c>
      <c r="L6074" s="1">
        <f>Tabelle111[[#This Row],[Menge kg P2O5]]/1000</f>
        <v>1.79575</v>
      </c>
      <c r="M6074" s="1">
        <f>Tabelle111[[#This Row],[Menge t Nges]]/Tabelle111[[#This Row],[Anzahl Lieferscheine]]</f>
        <v>0.27100833333333335</v>
      </c>
      <c r="N6074" s="1">
        <f>Tabelle111[[#This Row],[Menge t P2O5]]/Tabelle111[[#This Row],[Anzahl Lieferscheine]]</f>
        <v>0.14964583333333334</v>
      </c>
    </row>
    <row r="6075" spans="1:14" x14ac:dyDescent="0.2">
      <c r="A6075" s="2" t="s">
        <v>5</v>
      </c>
      <c r="B6075" s="2" t="s">
        <v>28</v>
      </c>
      <c r="C6075" s="2" t="s">
        <v>6</v>
      </c>
      <c r="D6075" s="2" t="s">
        <v>15</v>
      </c>
      <c r="E6075" s="2" t="s">
        <v>10</v>
      </c>
      <c r="F6075" s="2" t="s">
        <v>61</v>
      </c>
      <c r="G6075" s="1">
        <v>2848</v>
      </c>
      <c r="H6075" s="1">
        <v>1301</v>
      </c>
      <c r="I6075" s="4">
        <v>5</v>
      </c>
      <c r="J6075" s="2" t="s">
        <v>71</v>
      </c>
      <c r="K6075" s="1">
        <f>Tabelle111[[#This Row],[Menge kg Nges]]/1000</f>
        <v>2.8479999999999999</v>
      </c>
      <c r="L6075" s="1">
        <f>Tabelle111[[#This Row],[Menge kg P2O5]]/1000</f>
        <v>1.3009999999999999</v>
      </c>
      <c r="M6075" s="1">
        <f>Tabelle111[[#This Row],[Menge t Nges]]/Tabelle111[[#This Row],[Anzahl Lieferscheine]]</f>
        <v>0.5696</v>
      </c>
      <c r="N6075" s="1">
        <f>Tabelle111[[#This Row],[Menge t P2O5]]/Tabelle111[[#This Row],[Anzahl Lieferscheine]]</f>
        <v>0.26019999999999999</v>
      </c>
    </row>
    <row r="6076" spans="1:14" x14ac:dyDescent="0.2">
      <c r="A6076" s="2" t="s">
        <v>5</v>
      </c>
      <c r="B6076" s="2" t="s">
        <v>28</v>
      </c>
      <c r="C6076" s="2" t="s">
        <v>25</v>
      </c>
      <c r="D6076" s="2" t="s">
        <v>25</v>
      </c>
      <c r="E6076" s="2" t="s">
        <v>26</v>
      </c>
      <c r="F6076" s="2" t="s">
        <v>61</v>
      </c>
      <c r="G6076" s="1">
        <v>20437.980000000003</v>
      </c>
      <c r="H6076" s="1">
        <v>8787.0999999999985</v>
      </c>
      <c r="I6076" s="4">
        <v>11</v>
      </c>
      <c r="J6076" s="2" t="s">
        <v>71</v>
      </c>
      <c r="K6076" s="1">
        <f>Tabelle111[[#This Row],[Menge kg Nges]]/1000</f>
        <v>20.437980000000003</v>
      </c>
      <c r="L6076" s="1">
        <f>Tabelle111[[#This Row],[Menge kg P2O5]]/1000</f>
        <v>8.7870999999999988</v>
      </c>
      <c r="M6076" s="1">
        <f>Tabelle111[[#This Row],[Menge t Nges]]/Tabelle111[[#This Row],[Anzahl Lieferscheine]]</f>
        <v>1.8579981818181821</v>
      </c>
      <c r="N6076" s="1">
        <f>Tabelle111[[#This Row],[Menge t P2O5]]/Tabelle111[[#This Row],[Anzahl Lieferscheine]]</f>
        <v>0.79882727272727261</v>
      </c>
    </row>
    <row r="6077" spans="1:14" x14ac:dyDescent="0.2">
      <c r="A6077" s="2" t="s">
        <v>29</v>
      </c>
      <c r="B6077" s="2" t="s">
        <v>29</v>
      </c>
      <c r="C6077" s="2" t="s">
        <v>6</v>
      </c>
      <c r="D6077" s="2" t="s">
        <v>7</v>
      </c>
      <c r="E6077" s="2" t="s">
        <v>9</v>
      </c>
      <c r="F6077" s="2" t="s">
        <v>61</v>
      </c>
      <c r="G6077" s="1">
        <v>41395.119999999995</v>
      </c>
      <c r="H6077" s="1">
        <v>17593.540000000012</v>
      </c>
      <c r="I6077" s="4">
        <v>123</v>
      </c>
      <c r="J6077" s="2" t="s">
        <v>71</v>
      </c>
      <c r="K6077" s="1">
        <f>Tabelle111[[#This Row],[Menge kg Nges]]/1000</f>
        <v>41.395119999999999</v>
      </c>
      <c r="L6077" s="1">
        <f>Tabelle111[[#This Row],[Menge kg P2O5]]/1000</f>
        <v>17.593540000000012</v>
      </c>
      <c r="M6077" s="1">
        <f>Tabelle111[[#This Row],[Menge t Nges]]/Tabelle111[[#This Row],[Anzahl Lieferscheine]]</f>
        <v>0.33654569105691057</v>
      </c>
      <c r="N6077" s="1">
        <f>Tabelle111[[#This Row],[Menge t P2O5]]/Tabelle111[[#This Row],[Anzahl Lieferscheine]]</f>
        <v>0.14303691056910578</v>
      </c>
    </row>
    <row r="6078" spans="1:14" x14ac:dyDescent="0.2">
      <c r="A6078" s="2" t="s">
        <v>29</v>
      </c>
      <c r="B6078" s="2" t="s">
        <v>29</v>
      </c>
      <c r="C6078" s="2" t="s">
        <v>6</v>
      </c>
      <c r="D6078" s="2" t="s">
        <v>7</v>
      </c>
      <c r="E6078" s="2" t="s">
        <v>10</v>
      </c>
      <c r="F6078" s="2" t="s">
        <v>61</v>
      </c>
      <c r="G6078" s="1">
        <v>8099.95</v>
      </c>
      <c r="H6078" s="1">
        <v>3225.0500000000006</v>
      </c>
      <c r="I6078" s="4">
        <v>18</v>
      </c>
      <c r="J6078" s="2" t="s">
        <v>71</v>
      </c>
      <c r="K6078" s="1">
        <f>Tabelle111[[#This Row],[Menge kg Nges]]/1000</f>
        <v>8.0999499999999998</v>
      </c>
      <c r="L6078" s="1">
        <f>Tabelle111[[#This Row],[Menge kg P2O5]]/1000</f>
        <v>3.2250500000000004</v>
      </c>
      <c r="M6078" s="1">
        <f>Tabelle111[[#This Row],[Menge t Nges]]/Tabelle111[[#This Row],[Anzahl Lieferscheine]]</f>
        <v>0.44999722222222222</v>
      </c>
      <c r="N6078" s="1">
        <f>Tabelle111[[#This Row],[Menge t P2O5]]/Tabelle111[[#This Row],[Anzahl Lieferscheine]]</f>
        <v>0.17916944444444446</v>
      </c>
    </row>
    <row r="6079" spans="1:14" x14ac:dyDescent="0.2">
      <c r="A6079" s="2" t="s">
        <v>29</v>
      </c>
      <c r="B6079" s="2" t="s">
        <v>29</v>
      </c>
      <c r="C6079" s="2" t="s">
        <v>6</v>
      </c>
      <c r="D6079" s="2" t="s">
        <v>7</v>
      </c>
      <c r="E6079" s="2" t="s">
        <v>11</v>
      </c>
      <c r="F6079" s="2" t="s">
        <v>61</v>
      </c>
      <c r="G6079" s="1">
        <v>4804.09</v>
      </c>
      <c r="H6079" s="1">
        <v>2170.15</v>
      </c>
      <c r="I6079" s="4">
        <v>22</v>
      </c>
      <c r="J6079" s="2" t="s">
        <v>71</v>
      </c>
      <c r="K6079" s="1">
        <f>Tabelle111[[#This Row],[Menge kg Nges]]/1000</f>
        <v>4.8040900000000004</v>
      </c>
      <c r="L6079" s="1">
        <f>Tabelle111[[#This Row],[Menge kg P2O5]]/1000</f>
        <v>2.17015</v>
      </c>
      <c r="M6079" s="1">
        <f>Tabelle111[[#This Row],[Menge t Nges]]/Tabelle111[[#This Row],[Anzahl Lieferscheine]]</f>
        <v>0.2183677272727273</v>
      </c>
      <c r="N6079" s="1">
        <f>Tabelle111[[#This Row],[Menge t P2O5]]/Tabelle111[[#This Row],[Anzahl Lieferscheine]]</f>
        <v>9.8643181818181824E-2</v>
      </c>
    </row>
    <row r="6080" spans="1:14" x14ac:dyDescent="0.2">
      <c r="A6080" s="2" t="s">
        <v>29</v>
      </c>
      <c r="B6080" s="2" t="s">
        <v>29</v>
      </c>
      <c r="C6080" s="2" t="s">
        <v>6</v>
      </c>
      <c r="D6080" s="2" t="s">
        <v>7</v>
      </c>
      <c r="E6080" s="2" t="s">
        <v>12</v>
      </c>
      <c r="F6080" s="2" t="s">
        <v>61</v>
      </c>
      <c r="G6080" s="1">
        <v>30214.170000000002</v>
      </c>
      <c r="H6080" s="1">
        <v>12481.519999999999</v>
      </c>
      <c r="I6080" s="4">
        <v>80</v>
      </c>
      <c r="J6080" s="2" t="s">
        <v>71</v>
      </c>
      <c r="K6080" s="1">
        <f>Tabelle111[[#This Row],[Menge kg Nges]]/1000</f>
        <v>30.214170000000003</v>
      </c>
      <c r="L6080" s="1">
        <f>Tabelle111[[#This Row],[Menge kg P2O5]]/1000</f>
        <v>12.481519999999998</v>
      </c>
      <c r="M6080" s="1">
        <f>Tabelle111[[#This Row],[Menge t Nges]]/Tabelle111[[#This Row],[Anzahl Lieferscheine]]</f>
        <v>0.37767712500000006</v>
      </c>
      <c r="N6080" s="1">
        <f>Tabelle111[[#This Row],[Menge t P2O5]]/Tabelle111[[#This Row],[Anzahl Lieferscheine]]</f>
        <v>0.15601899999999996</v>
      </c>
    </row>
    <row r="6081" spans="1:14" x14ac:dyDescent="0.2">
      <c r="A6081" s="2" t="s">
        <v>29</v>
      </c>
      <c r="B6081" s="2" t="s">
        <v>29</v>
      </c>
      <c r="C6081" s="2" t="s">
        <v>6</v>
      </c>
      <c r="D6081" s="2" t="s">
        <v>7</v>
      </c>
      <c r="E6081" s="2" t="s">
        <v>13</v>
      </c>
      <c r="F6081" s="2" t="s">
        <v>61</v>
      </c>
      <c r="G6081" s="1">
        <v>3959.41</v>
      </c>
      <c r="H6081" s="1">
        <v>2235.5499999999997</v>
      </c>
      <c r="I6081" s="4">
        <v>18</v>
      </c>
      <c r="J6081" s="2" t="s">
        <v>71</v>
      </c>
      <c r="K6081" s="1">
        <f>Tabelle111[[#This Row],[Menge kg Nges]]/1000</f>
        <v>3.9594099999999997</v>
      </c>
      <c r="L6081" s="1">
        <f>Tabelle111[[#This Row],[Menge kg P2O5]]/1000</f>
        <v>2.2355499999999999</v>
      </c>
      <c r="M6081" s="1">
        <f>Tabelle111[[#This Row],[Menge t Nges]]/Tabelle111[[#This Row],[Anzahl Lieferscheine]]</f>
        <v>0.2199672222222222</v>
      </c>
      <c r="N6081" s="1">
        <f>Tabelle111[[#This Row],[Menge t P2O5]]/Tabelle111[[#This Row],[Anzahl Lieferscheine]]</f>
        <v>0.12419722222222222</v>
      </c>
    </row>
    <row r="6082" spans="1:14" x14ac:dyDescent="0.2">
      <c r="A6082" s="2" t="s">
        <v>29</v>
      </c>
      <c r="B6082" s="2" t="s">
        <v>29</v>
      </c>
      <c r="C6082" s="2" t="s">
        <v>6</v>
      </c>
      <c r="D6082" s="2" t="s">
        <v>7</v>
      </c>
      <c r="E6082" s="2" t="s">
        <v>14</v>
      </c>
      <c r="F6082" s="2" t="s">
        <v>61</v>
      </c>
      <c r="G6082" s="1">
        <v>27628.000000000004</v>
      </c>
      <c r="H6082" s="1">
        <v>15408.499999999998</v>
      </c>
      <c r="I6082" s="4">
        <v>71</v>
      </c>
      <c r="J6082" s="2" t="s">
        <v>71</v>
      </c>
      <c r="K6082" s="1">
        <f>Tabelle111[[#This Row],[Menge kg Nges]]/1000</f>
        <v>27.628000000000004</v>
      </c>
      <c r="L6082" s="1">
        <f>Tabelle111[[#This Row],[Menge kg P2O5]]/1000</f>
        <v>15.408499999999998</v>
      </c>
      <c r="M6082" s="1">
        <f>Tabelle111[[#This Row],[Menge t Nges]]/Tabelle111[[#This Row],[Anzahl Lieferscheine]]</f>
        <v>0.38912676056338036</v>
      </c>
      <c r="N6082" s="1">
        <f>Tabelle111[[#This Row],[Menge t P2O5]]/Tabelle111[[#This Row],[Anzahl Lieferscheine]]</f>
        <v>0.21702112676056334</v>
      </c>
    </row>
    <row r="6083" spans="1:14" x14ac:dyDescent="0.2">
      <c r="A6083" s="2" t="s">
        <v>29</v>
      </c>
      <c r="B6083" s="2" t="s">
        <v>29</v>
      </c>
      <c r="C6083" s="2" t="s">
        <v>6</v>
      </c>
      <c r="D6083" s="2" t="s">
        <v>15</v>
      </c>
      <c r="E6083" s="2" t="s">
        <v>17</v>
      </c>
      <c r="F6083" s="2" t="s">
        <v>61</v>
      </c>
      <c r="G6083" s="1">
        <v>150</v>
      </c>
      <c r="H6083" s="1">
        <v>75</v>
      </c>
      <c r="I6083" s="4">
        <v>1</v>
      </c>
      <c r="J6083" s="2" t="s">
        <v>71</v>
      </c>
      <c r="K6083" s="1">
        <f>Tabelle111[[#This Row],[Menge kg Nges]]/1000</f>
        <v>0.15</v>
      </c>
      <c r="L6083" s="1">
        <f>Tabelle111[[#This Row],[Menge kg P2O5]]/1000</f>
        <v>7.4999999999999997E-2</v>
      </c>
      <c r="M6083" s="1">
        <f>Tabelle111[[#This Row],[Menge t Nges]]/Tabelle111[[#This Row],[Anzahl Lieferscheine]]</f>
        <v>0.15</v>
      </c>
      <c r="N6083" s="1">
        <f>Tabelle111[[#This Row],[Menge t P2O5]]/Tabelle111[[#This Row],[Anzahl Lieferscheine]]</f>
        <v>7.4999999999999997E-2</v>
      </c>
    </row>
    <row r="6084" spans="1:14" x14ac:dyDescent="0.2">
      <c r="A6084" s="2" t="s">
        <v>29</v>
      </c>
      <c r="B6084" s="2" t="s">
        <v>29</v>
      </c>
      <c r="C6084" s="2" t="s">
        <v>6</v>
      </c>
      <c r="D6084" s="2" t="s">
        <v>15</v>
      </c>
      <c r="E6084" s="2" t="s">
        <v>18</v>
      </c>
      <c r="F6084" s="2" t="s">
        <v>61</v>
      </c>
      <c r="G6084" s="1">
        <v>2604</v>
      </c>
      <c r="H6084" s="1">
        <v>2108</v>
      </c>
      <c r="I6084" s="4">
        <v>8</v>
      </c>
      <c r="J6084" s="2" t="s">
        <v>71</v>
      </c>
      <c r="K6084" s="1">
        <f>Tabelle111[[#This Row],[Menge kg Nges]]/1000</f>
        <v>2.6040000000000001</v>
      </c>
      <c r="L6084" s="1">
        <f>Tabelle111[[#This Row],[Menge kg P2O5]]/1000</f>
        <v>2.1080000000000001</v>
      </c>
      <c r="M6084" s="1">
        <f>Tabelle111[[#This Row],[Menge t Nges]]/Tabelle111[[#This Row],[Anzahl Lieferscheine]]</f>
        <v>0.32550000000000001</v>
      </c>
      <c r="N6084" s="1">
        <f>Tabelle111[[#This Row],[Menge t P2O5]]/Tabelle111[[#This Row],[Anzahl Lieferscheine]]</f>
        <v>0.26350000000000001</v>
      </c>
    </row>
    <row r="6085" spans="1:14" x14ac:dyDescent="0.2">
      <c r="A6085" s="2" t="s">
        <v>29</v>
      </c>
      <c r="B6085" s="2" t="s">
        <v>29</v>
      </c>
      <c r="C6085" s="2" t="s">
        <v>6</v>
      </c>
      <c r="D6085" s="2" t="s">
        <v>15</v>
      </c>
      <c r="E6085" s="2" t="s">
        <v>20</v>
      </c>
      <c r="F6085" s="2" t="s">
        <v>61</v>
      </c>
      <c r="G6085" s="1">
        <v>2031.2</v>
      </c>
      <c r="H6085" s="1">
        <v>1315</v>
      </c>
      <c r="I6085" s="4">
        <v>11</v>
      </c>
      <c r="J6085" s="2" t="s">
        <v>71</v>
      </c>
      <c r="K6085" s="1">
        <f>Tabelle111[[#This Row],[Menge kg Nges]]/1000</f>
        <v>2.0312000000000001</v>
      </c>
      <c r="L6085" s="1">
        <f>Tabelle111[[#This Row],[Menge kg P2O5]]/1000</f>
        <v>1.3149999999999999</v>
      </c>
      <c r="M6085" s="1">
        <f>Tabelle111[[#This Row],[Menge t Nges]]/Tabelle111[[#This Row],[Anzahl Lieferscheine]]</f>
        <v>0.18465454545454546</v>
      </c>
      <c r="N6085" s="1">
        <f>Tabelle111[[#This Row],[Menge t P2O5]]/Tabelle111[[#This Row],[Anzahl Lieferscheine]]</f>
        <v>0.11954545454545454</v>
      </c>
    </row>
    <row r="6086" spans="1:14" x14ac:dyDescent="0.2">
      <c r="A6086" s="2" t="s">
        <v>29</v>
      </c>
      <c r="B6086" s="2" t="s">
        <v>29</v>
      </c>
      <c r="C6086" s="2" t="s">
        <v>6</v>
      </c>
      <c r="D6086" s="2" t="s">
        <v>15</v>
      </c>
      <c r="E6086" s="2" t="s">
        <v>21</v>
      </c>
      <c r="F6086" s="2" t="s">
        <v>61</v>
      </c>
      <c r="G6086" s="1">
        <v>5809.5</v>
      </c>
      <c r="H6086" s="1">
        <v>3031.360000000001</v>
      </c>
      <c r="I6086" s="4">
        <v>19</v>
      </c>
      <c r="J6086" s="2" t="s">
        <v>71</v>
      </c>
      <c r="K6086" s="1">
        <f>Tabelle111[[#This Row],[Menge kg Nges]]/1000</f>
        <v>5.8094999999999999</v>
      </c>
      <c r="L6086" s="1">
        <f>Tabelle111[[#This Row],[Menge kg P2O5]]/1000</f>
        <v>3.0313600000000012</v>
      </c>
      <c r="M6086" s="1">
        <f>Tabelle111[[#This Row],[Menge t Nges]]/Tabelle111[[#This Row],[Anzahl Lieferscheine]]</f>
        <v>0.30576315789473685</v>
      </c>
      <c r="N6086" s="1">
        <f>Tabelle111[[#This Row],[Menge t P2O5]]/Tabelle111[[#This Row],[Anzahl Lieferscheine]]</f>
        <v>0.1595452631578948</v>
      </c>
    </row>
    <row r="6087" spans="1:14" x14ac:dyDescent="0.2">
      <c r="A6087" s="2" t="s">
        <v>29</v>
      </c>
      <c r="B6087" s="2" t="s">
        <v>29</v>
      </c>
      <c r="C6087" s="2" t="s">
        <v>6</v>
      </c>
      <c r="D6087" s="2" t="s">
        <v>15</v>
      </c>
      <c r="E6087" s="2" t="s">
        <v>9</v>
      </c>
      <c r="F6087" s="2" t="s">
        <v>61</v>
      </c>
      <c r="G6087" s="1">
        <v>2516.2000000000003</v>
      </c>
      <c r="H6087" s="1">
        <v>1635</v>
      </c>
      <c r="I6087" s="4">
        <v>4</v>
      </c>
      <c r="J6087" s="2" t="s">
        <v>71</v>
      </c>
      <c r="K6087" s="1">
        <f>Tabelle111[[#This Row],[Menge kg Nges]]/1000</f>
        <v>2.5162000000000004</v>
      </c>
      <c r="L6087" s="1">
        <f>Tabelle111[[#This Row],[Menge kg P2O5]]/1000</f>
        <v>1.635</v>
      </c>
      <c r="M6087" s="1">
        <f>Tabelle111[[#This Row],[Menge t Nges]]/Tabelle111[[#This Row],[Anzahl Lieferscheine]]</f>
        <v>0.62905000000000011</v>
      </c>
      <c r="N6087" s="1">
        <f>Tabelle111[[#This Row],[Menge t P2O5]]/Tabelle111[[#This Row],[Anzahl Lieferscheine]]</f>
        <v>0.40875</v>
      </c>
    </row>
    <row r="6088" spans="1:14" x14ac:dyDescent="0.2">
      <c r="A6088" s="2" t="s">
        <v>29</v>
      </c>
      <c r="B6088" s="2" t="s">
        <v>29</v>
      </c>
      <c r="C6088" s="2" t="s">
        <v>6</v>
      </c>
      <c r="D6088" s="2" t="s">
        <v>15</v>
      </c>
      <c r="E6088" s="2" t="s">
        <v>10</v>
      </c>
      <c r="F6088" s="2" t="s">
        <v>61</v>
      </c>
      <c r="G6088" s="1">
        <v>2786.4</v>
      </c>
      <c r="H6088" s="1">
        <v>1190.24</v>
      </c>
      <c r="I6088" s="4">
        <v>10</v>
      </c>
      <c r="J6088" s="2" t="s">
        <v>71</v>
      </c>
      <c r="K6088" s="1">
        <f>Tabelle111[[#This Row],[Menge kg Nges]]/1000</f>
        <v>2.7864</v>
      </c>
      <c r="L6088" s="1">
        <f>Tabelle111[[#This Row],[Menge kg P2O5]]/1000</f>
        <v>1.19024</v>
      </c>
      <c r="M6088" s="1">
        <f>Tabelle111[[#This Row],[Menge t Nges]]/Tabelle111[[#This Row],[Anzahl Lieferscheine]]</f>
        <v>0.27864</v>
      </c>
      <c r="N6088" s="1">
        <f>Tabelle111[[#This Row],[Menge t P2O5]]/Tabelle111[[#This Row],[Anzahl Lieferscheine]]</f>
        <v>0.11902399999999999</v>
      </c>
    </row>
    <row r="6089" spans="1:14" x14ac:dyDescent="0.2">
      <c r="A6089" s="2" t="s">
        <v>29</v>
      </c>
      <c r="B6089" s="2" t="s">
        <v>29</v>
      </c>
      <c r="C6089" s="2" t="s">
        <v>6</v>
      </c>
      <c r="D6089" s="2" t="s">
        <v>15</v>
      </c>
      <c r="E6089" s="2" t="s">
        <v>13</v>
      </c>
      <c r="F6089" s="2" t="s">
        <v>61</v>
      </c>
      <c r="G6089" s="1">
        <v>229.32</v>
      </c>
      <c r="H6089" s="1">
        <v>205.8</v>
      </c>
      <c r="I6089" s="4">
        <v>1</v>
      </c>
      <c r="J6089" s="2" t="s">
        <v>71</v>
      </c>
      <c r="K6089" s="1">
        <f>Tabelle111[[#This Row],[Menge kg Nges]]/1000</f>
        <v>0.22932</v>
      </c>
      <c r="L6089" s="1">
        <f>Tabelle111[[#This Row],[Menge kg P2O5]]/1000</f>
        <v>0.20580000000000001</v>
      </c>
      <c r="M6089" s="1">
        <f>Tabelle111[[#This Row],[Menge t Nges]]/Tabelle111[[#This Row],[Anzahl Lieferscheine]]</f>
        <v>0.22932</v>
      </c>
      <c r="N6089" s="1">
        <f>Tabelle111[[#This Row],[Menge t P2O5]]/Tabelle111[[#This Row],[Anzahl Lieferscheine]]</f>
        <v>0.20580000000000001</v>
      </c>
    </row>
    <row r="6090" spans="1:14" x14ac:dyDescent="0.2">
      <c r="A6090" s="2" t="s">
        <v>29</v>
      </c>
      <c r="B6090" s="2" t="s">
        <v>29</v>
      </c>
      <c r="C6090" s="2" t="s">
        <v>6</v>
      </c>
      <c r="D6090" s="2" t="s">
        <v>15</v>
      </c>
      <c r="E6090" s="2" t="s">
        <v>31</v>
      </c>
      <c r="F6090" s="2" t="s">
        <v>61</v>
      </c>
      <c r="G6090" s="1">
        <v>2419</v>
      </c>
      <c r="H6090" s="1">
        <v>1091.5</v>
      </c>
      <c r="I6090" s="4">
        <v>3</v>
      </c>
      <c r="J6090" s="2" t="s">
        <v>71</v>
      </c>
      <c r="K6090" s="1">
        <f>Tabelle111[[#This Row],[Menge kg Nges]]/1000</f>
        <v>2.419</v>
      </c>
      <c r="L6090" s="1">
        <f>Tabelle111[[#This Row],[Menge kg P2O5]]/1000</f>
        <v>1.0914999999999999</v>
      </c>
      <c r="M6090" s="1">
        <f>Tabelle111[[#This Row],[Menge t Nges]]/Tabelle111[[#This Row],[Anzahl Lieferscheine]]</f>
        <v>0.80633333333333335</v>
      </c>
      <c r="N6090" s="1">
        <f>Tabelle111[[#This Row],[Menge t P2O5]]/Tabelle111[[#This Row],[Anzahl Lieferscheine]]</f>
        <v>0.36383333333333329</v>
      </c>
    </row>
    <row r="6091" spans="1:14" x14ac:dyDescent="0.2">
      <c r="A6091" s="2" t="s">
        <v>29</v>
      </c>
      <c r="B6091" s="2" t="s">
        <v>29</v>
      </c>
      <c r="C6091" s="2" t="s">
        <v>25</v>
      </c>
      <c r="D6091" s="2" t="s">
        <v>25</v>
      </c>
      <c r="E6091" s="2" t="s">
        <v>26</v>
      </c>
      <c r="F6091" s="2" t="s">
        <v>61</v>
      </c>
      <c r="G6091" s="1">
        <v>90728.339999999895</v>
      </c>
      <c r="H6091" s="1">
        <v>39678.410000000076</v>
      </c>
      <c r="I6091" s="4">
        <v>194</v>
      </c>
      <c r="J6091" s="2" t="s">
        <v>71</v>
      </c>
      <c r="K6091" s="1">
        <f>Tabelle111[[#This Row],[Menge kg Nges]]/1000</f>
        <v>90.728339999999889</v>
      </c>
      <c r="L6091" s="1">
        <f>Tabelle111[[#This Row],[Menge kg P2O5]]/1000</f>
        <v>39.678410000000078</v>
      </c>
      <c r="M6091" s="1">
        <f>Tabelle111[[#This Row],[Menge t Nges]]/Tabelle111[[#This Row],[Anzahl Lieferscheine]]</f>
        <v>0.4676718556701025</v>
      </c>
      <c r="N6091" s="1">
        <f>Tabelle111[[#This Row],[Menge t P2O5]]/Tabelle111[[#This Row],[Anzahl Lieferscheine]]</f>
        <v>0.20452788659793855</v>
      </c>
    </row>
    <row r="6092" spans="1:14" x14ac:dyDescent="0.2">
      <c r="A6092" s="2" t="s">
        <v>29</v>
      </c>
      <c r="B6092" s="2" t="s">
        <v>32</v>
      </c>
      <c r="C6092" s="2" t="s">
        <v>6</v>
      </c>
      <c r="D6092" s="2" t="s">
        <v>7</v>
      </c>
      <c r="E6092" s="2" t="s">
        <v>9</v>
      </c>
      <c r="F6092" s="2" t="s">
        <v>61</v>
      </c>
      <c r="G6092" s="1">
        <v>525</v>
      </c>
      <c r="H6092" s="1">
        <v>231</v>
      </c>
      <c r="I6092" s="4">
        <v>1</v>
      </c>
      <c r="J6092" s="2" t="s">
        <v>71</v>
      </c>
      <c r="K6092" s="1">
        <f>Tabelle111[[#This Row],[Menge kg Nges]]/1000</f>
        <v>0.52500000000000002</v>
      </c>
      <c r="L6092" s="1">
        <f>Tabelle111[[#This Row],[Menge kg P2O5]]/1000</f>
        <v>0.23100000000000001</v>
      </c>
      <c r="M6092" s="1">
        <f>Tabelle111[[#This Row],[Menge t Nges]]/Tabelle111[[#This Row],[Anzahl Lieferscheine]]</f>
        <v>0.52500000000000002</v>
      </c>
      <c r="N6092" s="1">
        <f>Tabelle111[[#This Row],[Menge t P2O5]]/Tabelle111[[#This Row],[Anzahl Lieferscheine]]</f>
        <v>0.23100000000000001</v>
      </c>
    </row>
    <row r="6093" spans="1:14" x14ac:dyDescent="0.2">
      <c r="A6093" s="2" t="s">
        <v>29</v>
      </c>
      <c r="B6093" s="2" t="s">
        <v>32</v>
      </c>
      <c r="C6093" s="2" t="s">
        <v>6</v>
      </c>
      <c r="D6093" s="2" t="s">
        <v>7</v>
      </c>
      <c r="E6093" s="2" t="s">
        <v>12</v>
      </c>
      <c r="F6093" s="2" t="s">
        <v>61</v>
      </c>
      <c r="G6093" s="1">
        <v>890</v>
      </c>
      <c r="H6093" s="1">
        <v>336</v>
      </c>
      <c r="I6093" s="4">
        <v>5</v>
      </c>
      <c r="J6093" s="2" t="s">
        <v>71</v>
      </c>
      <c r="K6093" s="1">
        <f>Tabelle111[[#This Row],[Menge kg Nges]]/1000</f>
        <v>0.89</v>
      </c>
      <c r="L6093" s="1">
        <f>Tabelle111[[#This Row],[Menge kg P2O5]]/1000</f>
        <v>0.33600000000000002</v>
      </c>
      <c r="M6093" s="1">
        <f>Tabelle111[[#This Row],[Menge t Nges]]/Tabelle111[[#This Row],[Anzahl Lieferscheine]]</f>
        <v>0.17799999999999999</v>
      </c>
      <c r="N6093" s="1">
        <f>Tabelle111[[#This Row],[Menge t P2O5]]/Tabelle111[[#This Row],[Anzahl Lieferscheine]]</f>
        <v>6.720000000000001E-2</v>
      </c>
    </row>
    <row r="6094" spans="1:14" x14ac:dyDescent="0.2">
      <c r="A6094" s="2" t="s">
        <v>29</v>
      </c>
      <c r="B6094" s="2" t="s">
        <v>32</v>
      </c>
      <c r="C6094" s="2" t="s">
        <v>6</v>
      </c>
      <c r="D6094" s="2" t="s">
        <v>15</v>
      </c>
      <c r="E6094" s="2" t="s">
        <v>18</v>
      </c>
      <c r="F6094" s="2" t="s">
        <v>61</v>
      </c>
      <c r="G6094" s="1">
        <v>957.6</v>
      </c>
      <c r="H6094" s="1">
        <v>775.2</v>
      </c>
      <c r="I6094" s="4">
        <v>3</v>
      </c>
      <c r="J6094" s="2" t="s">
        <v>71</v>
      </c>
      <c r="K6094" s="1">
        <f>Tabelle111[[#This Row],[Menge kg Nges]]/1000</f>
        <v>0.95760000000000001</v>
      </c>
      <c r="L6094" s="1">
        <f>Tabelle111[[#This Row],[Menge kg P2O5]]/1000</f>
        <v>0.7752</v>
      </c>
      <c r="M6094" s="1">
        <f>Tabelle111[[#This Row],[Menge t Nges]]/Tabelle111[[#This Row],[Anzahl Lieferscheine]]</f>
        <v>0.31919999999999998</v>
      </c>
      <c r="N6094" s="1">
        <f>Tabelle111[[#This Row],[Menge t P2O5]]/Tabelle111[[#This Row],[Anzahl Lieferscheine]]</f>
        <v>0.25840000000000002</v>
      </c>
    </row>
    <row r="6095" spans="1:14" x14ac:dyDescent="0.2">
      <c r="A6095" s="2" t="s">
        <v>29</v>
      </c>
      <c r="B6095" s="2" t="s">
        <v>32</v>
      </c>
      <c r="C6095" s="2" t="s">
        <v>6</v>
      </c>
      <c r="D6095" s="2" t="s">
        <v>15</v>
      </c>
      <c r="E6095" s="2" t="s">
        <v>20</v>
      </c>
      <c r="F6095" s="2" t="s">
        <v>61</v>
      </c>
      <c r="G6095" s="1">
        <v>1714.24</v>
      </c>
      <c r="H6095" s="1">
        <v>974</v>
      </c>
      <c r="I6095" s="4">
        <v>20</v>
      </c>
      <c r="J6095" s="2" t="s">
        <v>71</v>
      </c>
      <c r="K6095" s="1">
        <f>Tabelle111[[#This Row],[Menge kg Nges]]/1000</f>
        <v>1.71424</v>
      </c>
      <c r="L6095" s="1">
        <f>Tabelle111[[#This Row],[Menge kg P2O5]]/1000</f>
        <v>0.97399999999999998</v>
      </c>
      <c r="M6095" s="1">
        <f>Tabelle111[[#This Row],[Menge t Nges]]/Tabelle111[[#This Row],[Anzahl Lieferscheine]]</f>
        <v>8.5711999999999997E-2</v>
      </c>
      <c r="N6095" s="1">
        <f>Tabelle111[[#This Row],[Menge t P2O5]]/Tabelle111[[#This Row],[Anzahl Lieferscheine]]</f>
        <v>4.87E-2</v>
      </c>
    </row>
    <row r="6096" spans="1:14" x14ac:dyDescent="0.2">
      <c r="A6096" s="2" t="s">
        <v>29</v>
      </c>
      <c r="B6096" s="2" t="s">
        <v>32</v>
      </c>
      <c r="C6096" s="2" t="s">
        <v>25</v>
      </c>
      <c r="D6096" s="2" t="s">
        <v>25</v>
      </c>
      <c r="E6096" s="2" t="s">
        <v>26</v>
      </c>
      <c r="F6096" s="2" t="s">
        <v>61</v>
      </c>
      <c r="G6096" s="1">
        <v>4936</v>
      </c>
      <c r="H6096" s="1">
        <v>2468</v>
      </c>
      <c r="I6096" s="4">
        <v>8</v>
      </c>
      <c r="J6096" s="2" t="s">
        <v>71</v>
      </c>
      <c r="K6096" s="1">
        <f>Tabelle111[[#This Row],[Menge kg Nges]]/1000</f>
        <v>4.9359999999999999</v>
      </c>
      <c r="L6096" s="1">
        <f>Tabelle111[[#This Row],[Menge kg P2O5]]/1000</f>
        <v>2.468</v>
      </c>
      <c r="M6096" s="1">
        <f>Tabelle111[[#This Row],[Menge t Nges]]/Tabelle111[[#This Row],[Anzahl Lieferscheine]]</f>
        <v>0.61699999999999999</v>
      </c>
      <c r="N6096" s="1">
        <f>Tabelle111[[#This Row],[Menge t P2O5]]/Tabelle111[[#This Row],[Anzahl Lieferscheine]]</f>
        <v>0.3085</v>
      </c>
    </row>
    <row r="6097" spans="1:14" x14ac:dyDescent="0.2">
      <c r="A6097" s="2" t="s">
        <v>29</v>
      </c>
      <c r="B6097" s="2" t="s">
        <v>27</v>
      </c>
      <c r="C6097" s="2" t="s">
        <v>6</v>
      </c>
      <c r="D6097" s="2" t="s">
        <v>7</v>
      </c>
      <c r="E6097" s="2" t="s">
        <v>9</v>
      </c>
      <c r="F6097" s="2" t="s">
        <v>61</v>
      </c>
      <c r="G6097" s="1">
        <v>7848.79</v>
      </c>
      <c r="H6097" s="1">
        <v>3280.5599999999995</v>
      </c>
      <c r="I6097" s="4">
        <v>30</v>
      </c>
      <c r="J6097" s="2" t="s">
        <v>71</v>
      </c>
      <c r="K6097" s="1">
        <f>Tabelle111[[#This Row],[Menge kg Nges]]/1000</f>
        <v>7.8487900000000002</v>
      </c>
      <c r="L6097" s="1">
        <f>Tabelle111[[#This Row],[Menge kg P2O5]]/1000</f>
        <v>3.2805599999999995</v>
      </c>
      <c r="M6097" s="1">
        <f>Tabelle111[[#This Row],[Menge t Nges]]/Tabelle111[[#This Row],[Anzahl Lieferscheine]]</f>
        <v>0.26162633333333335</v>
      </c>
      <c r="N6097" s="1">
        <f>Tabelle111[[#This Row],[Menge t P2O5]]/Tabelle111[[#This Row],[Anzahl Lieferscheine]]</f>
        <v>0.10935199999999998</v>
      </c>
    </row>
    <row r="6098" spans="1:14" x14ac:dyDescent="0.2">
      <c r="A6098" s="2" t="s">
        <v>29</v>
      </c>
      <c r="B6098" s="2" t="s">
        <v>27</v>
      </c>
      <c r="C6098" s="2" t="s">
        <v>6</v>
      </c>
      <c r="D6098" s="2" t="s">
        <v>7</v>
      </c>
      <c r="E6098" s="2" t="s">
        <v>10</v>
      </c>
      <c r="F6098" s="2" t="s">
        <v>61</v>
      </c>
      <c r="G6098" s="1">
        <v>280</v>
      </c>
      <c r="H6098" s="1">
        <v>110</v>
      </c>
      <c r="I6098" s="4">
        <v>1</v>
      </c>
      <c r="J6098" s="2" t="s">
        <v>71</v>
      </c>
      <c r="K6098" s="1">
        <f>Tabelle111[[#This Row],[Menge kg Nges]]/1000</f>
        <v>0.28000000000000003</v>
      </c>
      <c r="L6098" s="1">
        <f>Tabelle111[[#This Row],[Menge kg P2O5]]/1000</f>
        <v>0.11</v>
      </c>
      <c r="M6098" s="1">
        <f>Tabelle111[[#This Row],[Menge t Nges]]/Tabelle111[[#This Row],[Anzahl Lieferscheine]]</f>
        <v>0.28000000000000003</v>
      </c>
      <c r="N6098" s="1">
        <f>Tabelle111[[#This Row],[Menge t P2O5]]/Tabelle111[[#This Row],[Anzahl Lieferscheine]]</f>
        <v>0.11</v>
      </c>
    </row>
    <row r="6099" spans="1:14" x14ac:dyDescent="0.2">
      <c r="A6099" s="2" t="s">
        <v>29</v>
      </c>
      <c r="B6099" s="2" t="s">
        <v>27</v>
      </c>
      <c r="C6099" s="2" t="s">
        <v>6</v>
      </c>
      <c r="D6099" s="2" t="s">
        <v>7</v>
      </c>
      <c r="E6099" s="2" t="s">
        <v>12</v>
      </c>
      <c r="F6099" s="2" t="s">
        <v>61</v>
      </c>
      <c r="G6099" s="1">
        <v>7063.5</v>
      </c>
      <c r="H6099" s="1">
        <v>3186.76</v>
      </c>
      <c r="I6099" s="4">
        <v>9</v>
      </c>
      <c r="J6099" s="2" t="s">
        <v>71</v>
      </c>
      <c r="K6099" s="1">
        <f>Tabelle111[[#This Row],[Menge kg Nges]]/1000</f>
        <v>7.0635000000000003</v>
      </c>
      <c r="L6099" s="1">
        <f>Tabelle111[[#This Row],[Menge kg P2O5]]/1000</f>
        <v>3.18676</v>
      </c>
      <c r="M6099" s="1">
        <f>Tabelle111[[#This Row],[Menge t Nges]]/Tabelle111[[#This Row],[Anzahl Lieferscheine]]</f>
        <v>0.78483333333333338</v>
      </c>
      <c r="N6099" s="1">
        <f>Tabelle111[[#This Row],[Menge t P2O5]]/Tabelle111[[#This Row],[Anzahl Lieferscheine]]</f>
        <v>0.35408444444444442</v>
      </c>
    </row>
    <row r="6100" spans="1:14" x14ac:dyDescent="0.2">
      <c r="A6100" s="2" t="s">
        <v>29</v>
      </c>
      <c r="B6100" s="2" t="s">
        <v>27</v>
      </c>
      <c r="C6100" s="2" t="s">
        <v>6</v>
      </c>
      <c r="D6100" s="2" t="s">
        <v>7</v>
      </c>
      <c r="E6100" s="2" t="s">
        <v>13</v>
      </c>
      <c r="F6100" s="2" t="s">
        <v>61</v>
      </c>
      <c r="G6100" s="1">
        <v>8329.15</v>
      </c>
      <c r="H6100" s="1">
        <v>4930.8500000000004</v>
      </c>
      <c r="I6100" s="4">
        <v>37</v>
      </c>
      <c r="J6100" s="2" t="s">
        <v>71</v>
      </c>
      <c r="K6100" s="1">
        <f>Tabelle111[[#This Row],[Menge kg Nges]]/1000</f>
        <v>8.3291500000000003</v>
      </c>
      <c r="L6100" s="1">
        <f>Tabelle111[[#This Row],[Menge kg P2O5]]/1000</f>
        <v>4.9308500000000004</v>
      </c>
      <c r="M6100" s="1">
        <f>Tabelle111[[#This Row],[Menge t Nges]]/Tabelle111[[#This Row],[Anzahl Lieferscheine]]</f>
        <v>0.22511216216216218</v>
      </c>
      <c r="N6100" s="1">
        <f>Tabelle111[[#This Row],[Menge t P2O5]]/Tabelle111[[#This Row],[Anzahl Lieferscheine]]</f>
        <v>0.13326621621621623</v>
      </c>
    </row>
    <row r="6101" spans="1:14" x14ac:dyDescent="0.2">
      <c r="A6101" s="2" t="s">
        <v>29</v>
      </c>
      <c r="B6101" s="2" t="s">
        <v>27</v>
      </c>
      <c r="C6101" s="2" t="s">
        <v>6</v>
      </c>
      <c r="D6101" s="2" t="s">
        <v>15</v>
      </c>
      <c r="E6101" s="2" t="s">
        <v>20</v>
      </c>
      <c r="F6101" s="2" t="s">
        <v>61</v>
      </c>
      <c r="G6101" s="1">
        <v>3000.7999999999984</v>
      </c>
      <c r="H6101" s="1">
        <v>1705</v>
      </c>
      <c r="I6101" s="4">
        <v>44</v>
      </c>
      <c r="J6101" s="2" t="s">
        <v>71</v>
      </c>
      <c r="K6101" s="1">
        <f>Tabelle111[[#This Row],[Menge kg Nges]]/1000</f>
        <v>3.0007999999999986</v>
      </c>
      <c r="L6101" s="1">
        <f>Tabelle111[[#This Row],[Menge kg P2O5]]/1000</f>
        <v>1.7050000000000001</v>
      </c>
      <c r="M6101" s="1">
        <f>Tabelle111[[#This Row],[Menge t Nges]]/Tabelle111[[#This Row],[Anzahl Lieferscheine]]</f>
        <v>6.8199999999999969E-2</v>
      </c>
      <c r="N6101" s="1">
        <f>Tabelle111[[#This Row],[Menge t P2O5]]/Tabelle111[[#This Row],[Anzahl Lieferscheine]]</f>
        <v>3.875E-2</v>
      </c>
    </row>
    <row r="6102" spans="1:14" x14ac:dyDescent="0.2">
      <c r="A6102" s="2" t="s">
        <v>29</v>
      </c>
      <c r="B6102" s="2" t="s">
        <v>27</v>
      </c>
      <c r="C6102" s="2" t="s">
        <v>6</v>
      </c>
      <c r="D6102" s="2" t="s">
        <v>15</v>
      </c>
      <c r="E6102" s="2" t="s">
        <v>21</v>
      </c>
      <c r="F6102" s="2" t="s">
        <v>61</v>
      </c>
      <c r="G6102" s="1">
        <v>1209.4499999999998</v>
      </c>
      <c r="H6102" s="1">
        <v>642.75</v>
      </c>
      <c r="I6102" s="4">
        <v>4</v>
      </c>
      <c r="J6102" s="2" t="s">
        <v>71</v>
      </c>
      <c r="K6102" s="1">
        <f>Tabelle111[[#This Row],[Menge kg Nges]]/1000</f>
        <v>1.2094499999999999</v>
      </c>
      <c r="L6102" s="1">
        <f>Tabelle111[[#This Row],[Menge kg P2O5]]/1000</f>
        <v>0.64275000000000004</v>
      </c>
      <c r="M6102" s="1">
        <f>Tabelle111[[#This Row],[Menge t Nges]]/Tabelle111[[#This Row],[Anzahl Lieferscheine]]</f>
        <v>0.30236249999999998</v>
      </c>
      <c r="N6102" s="1">
        <f>Tabelle111[[#This Row],[Menge t P2O5]]/Tabelle111[[#This Row],[Anzahl Lieferscheine]]</f>
        <v>0.16068750000000001</v>
      </c>
    </row>
    <row r="6103" spans="1:14" x14ac:dyDescent="0.2">
      <c r="A6103" s="2" t="s">
        <v>29</v>
      </c>
      <c r="B6103" s="2" t="s">
        <v>27</v>
      </c>
      <c r="C6103" s="2" t="s">
        <v>6</v>
      </c>
      <c r="D6103" s="2" t="s">
        <v>15</v>
      </c>
      <c r="E6103" s="2" t="s">
        <v>9</v>
      </c>
      <c r="F6103" s="2" t="s">
        <v>61</v>
      </c>
      <c r="G6103" s="1">
        <v>717.26</v>
      </c>
      <c r="H6103" s="1">
        <v>421.48</v>
      </c>
      <c r="I6103" s="4">
        <v>3</v>
      </c>
      <c r="J6103" s="2" t="s">
        <v>71</v>
      </c>
      <c r="K6103" s="1">
        <f>Tabelle111[[#This Row],[Menge kg Nges]]/1000</f>
        <v>0.71726000000000001</v>
      </c>
      <c r="L6103" s="1">
        <f>Tabelle111[[#This Row],[Menge kg P2O5]]/1000</f>
        <v>0.42148000000000002</v>
      </c>
      <c r="M6103" s="1">
        <f>Tabelle111[[#This Row],[Menge t Nges]]/Tabelle111[[#This Row],[Anzahl Lieferscheine]]</f>
        <v>0.23908666666666667</v>
      </c>
      <c r="N6103" s="1">
        <f>Tabelle111[[#This Row],[Menge t P2O5]]/Tabelle111[[#This Row],[Anzahl Lieferscheine]]</f>
        <v>0.14049333333333333</v>
      </c>
    </row>
    <row r="6104" spans="1:14" x14ac:dyDescent="0.2">
      <c r="A6104" s="2" t="s">
        <v>29</v>
      </c>
      <c r="B6104" s="2" t="s">
        <v>27</v>
      </c>
      <c r="C6104" s="2" t="s">
        <v>25</v>
      </c>
      <c r="D6104" s="2" t="s">
        <v>25</v>
      </c>
      <c r="E6104" s="2" t="s">
        <v>26</v>
      </c>
      <c r="F6104" s="2" t="s">
        <v>61</v>
      </c>
      <c r="G6104" s="1">
        <v>24110.399999999994</v>
      </c>
      <c r="H6104" s="1">
        <v>11093.04</v>
      </c>
      <c r="I6104" s="4">
        <v>28</v>
      </c>
      <c r="J6104" s="2" t="s">
        <v>71</v>
      </c>
      <c r="K6104" s="1">
        <f>Tabelle111[[#This Row],[Menge kg Nges]]/1000</f>
        <v>24.110399999999995</v>
      </c>
      <c r="L6104" s="1">
        <f>Tabelle111[[#This Row],[Menge kg P2O5]]/1000</f>
        <v>11.09304</v>
      </c>
      <c r="M6104" s="1">
        <f>Tabelle111[[#This Row],[Menge t Nges]]/Tabelle111[[#This Row],[Anzahl Lieferscheine]]</f>
        <v>0.86108571428571412</v>
      </c>
      <c r="N6104" s="1">
        <f>Tabelle111[[#This Row],[Menge t P2O5]]/Tabelle111[[#This Row],[Anzahl Lieferscheine]]</f>
        <v>0.39618000000000003</v>
      </c>
    </row>
    <row r="6105" spans="1:14" x14ac:dyDescent="0.2">
      <c r="A6105" s="2" t="s">
        <v>29</v>
      </c>
      <c r="B6105" s="2" t="s">
        <v>33</v>
      </c>
      <c r="C6105" s="2" t="s">
        <v>6</v>
      </c>
      <c r="D6105" s="2" t="s">
        <v>7</v>
      </c>
      <c r="E6105" s="2" t="s">
        <v>9</v>
      </c>
      <c r="F6105" s="2" t="s">
        <v>61</v>
      </c>
      <c r="G6105" s="1">
        <v>5344.0000000000009</v>
      </c>
      <c r="H6105" s="1">
        <v>2506.9600000000005</v>
      </c>
      <c r="I6105" s="4">
        <v>33</v>
      </c>
      <c r="J6105" s="2" t="s">
        <v>71</v>
      </c>
      <c r="K6105" s="1">
        <f>Tabelle111[[#This Row],[Menge kg Nges]]/1000</f>
        <v>5.3440000000000012</v>
      </c>
      <c r="L6105" s="1">
        <f>Tabelle111[[#This Row],[Menge kg P2O5]]/1000</f>
        <v>2.5069600000000003</v>
      </c>
      <c r="M6105" s="1">
        <f>Tabelle111[[#This Row],[Menge t Nges]]/Tabelle111[[#This Row],[Anzahl Lieferscheine]]</f>
        <v>0.16193939393939397</v>
      </c>
      <c r="N6105" s="1">
        <f>Tabelle111[[#This Row],[Menge t P2O5]]/Tabelle111[[#This Row],[Anzahl Lieferscheine]]</f>
        <v>7.5968484848484855E-2</v>
      </c>
    </row>
    <row r="6106" spans="1:14" x14ac:dyDescent="0.2">
      <c r="A6106" s="2" t="s">
        <v>29</v>
      </c>
      <c r="B6106" s="2" t="s">
        <v>33</v>
      </c>
      <c r="C6106" s="2" t="s">
        <v>6</v>
      </c>
      <c r="D6106" s="2" t="s">
        <v>7</v>
      </c>
      <c r="E6106" s="2" t="s">
        <v>13</v>
      </c>
      <c r="F6106" s="2" t="s">
        <v>61</v>
      </c>
      <c r="G6106" s="1">
        <v>316.8</v>
      </c>
      <c r="H6106" s="1">
        <v>211.2</v>
      </c>
      <c r="I6106" s="4">
        <v>1</v>
      </c>
      <c r="J6106" s="2" t="s">
        <v>71</v>
      </c>
      <c r="K6106" s="1">
        <f>Tabelle111[[#This Row],[Menge kg Nges]]/1000</f>
        <v>0.31680000000000003</v>
      </c>
      <c r="L6106" s="1">
        <f>Tabelle111[[#This Row],[Menge kg P2O5]]/1000</f>
        <v>0.2112</v>
      </c>
      <c r="M6106" s="1">
        <f>Tabelle111[[#This Row],[Menge t Nges]]/Tabelle111[[#This Row],[Anzahl Lieferscheine]]</f>
        <v>0.31680000000000003</v>
      </c>
      <c r="N6106" s="1">
        <f>Tabelle111[[#This Row],[Menge t P2O5]]/Tabelle111[[#This Row],[Anzahl Lieferscheine]]</f>
        <v>0.2112</v>
      </c>
    </row>
    <row r="6107" spans="1:14" x14ac:dyDescent="0.2">
      <c r="A6107" s="2" t="s">
        <v>29</v>
      </c>
      <c r="B6107" s="2" t="s">
        <v>33</v>
      </c>
      <c r="C6107" s="2" t="s">
        <v>6</v>
      </c>
      <c r="D6107" s="2" t="s">
        <v>15</v>
      </c>
      <c r="E6107" s="2" t="s">
        <v>21</v>
      </c>
      <c r="F6107" s="2" t="s">
        <v>61</v>
      </c>
      <c r="G6107" s="1">
        <v>1019.72</v>
      </c>
      <c r="H6107" s="1">
        <v>547.38</v>
      </c>
      <c r="I6107" s="4">
        <v>5</v>
      </c>
      <c r="J6107" s="2" t="s">
        <v>71</v>
      </c>
      <c r="K6107" s="1">
        <f>Tabelle111[[#This Row],[Menge kg Nges]]/1000</f>
        <v>1.01972</v>
      </c>
      <c r="L6107" s="1">
        <f>Tabelle111[[#This Row],[Menge kg P2O5]]/1000</f>
        <v>0.54737999999999998</v>
      </c>
      <c r="M6107" s="1">
        <f>Tabelle111[[#This Row],[Menge t Nges]]/Tabelle111[[#This Row],[Anzahl Lieferscheine]]</f>
        <v>0.20394399999999999</v>
      </c>
      <c r="N6107" s="1">
        <f>Tabelle111[[#This Row],[Menge t P2O5]]/Tabelle111[[#This Row],[Anzahl Lieferscheine]]</f>
        <v>0.10947599999999999</v>
      </c>
    </row>
    <row r="6108" spans="1:14" x14ac:dyDescent="0.2">
      <c r="A6108" s="2" t="s">
        <v>29</v>
      </c>
      <c r="B6108" s="2" t="s">
        <v>33</v>
      </c>
      <c r="C6108" s="2" t="s">
        <v>25</v>
      </c>
      <c r="D6108" s="2" t="s">
        <v>25</v>
      </c>
      <c r="E6108" s="2" t="s">
        <v>26</v>
      </c>
      <c r="F6108" s="2" t="s">
        <v>61</v>
      </c>
      <c r="G6108" s="1">
        <v>725.28</v>
      </c>
      <c r="H6108" s="1">
        <v>314.15999999999997</v>
      </c>
      <c r="I6108" s="4">
        <v>4</v>
      </c>
      <c r="J6108" s="2" t="s">
        <v>71</v>
      </c>
      <c r="K6108" s="1">
        <f>Tabelle111[[#This Row],[Menge kg Nges]]/1000</f>
        <v>0.72527999999999992</v>
      </c>
      <c r="L6108" s="1">
        <f>Tabelle111[[#This Row],[Menge kg P2O5]]/1000</f>
        <v>0.31415999999999999</v>
      </c>
      <c r="M6108" s="1">
        <f>Tabelle111[[#This Row],[Menge t Nges]]/Tabelle111[[#This Row],[Anzahl Lieferscheine]]</f>
        <v>0.18131999999999998</v>
      </c>
      <c r="N6108" s="1">
        <f>Tabelle111[[#This Row],[Menge t P2O5]]/Tabelle111[[#This Row],[Anzahl Lieferscheine]]</f>
        <v>7.8539999999999999E-2</v>
      </c>
    </row>
    <row r="6109" spans="1:14" x14ac:dyDescent="0.2">
      <c r="A6109" s="2" t="s">
        <v>29</v>
      </c>
      <c r="B6109" s="2" t="s">
        <v>33</v>
      </c>
      <c r="C6109" s="2" t="s">
        <v>63</v>
      </c>
      <c r="D6109" s="2" t="s">
        <v>63</v>
      </c>
      <c r="E6109" s="2" t="s">
        <v>63</v>
      </c>
      <c r="F6109" s="2" t="s">
        <v>61</v>
      </c>
      <c r="G6109" s="1">
        <v>295.68</v>
      </c>
      <c r="H6109" s="1">
        <v>270.24</v>
      </c>
      <c r="I6109" s="4">
        <v>1</v>
      </c>
      <c r="J6109" s="2" t="s">
        <v>71</v>
      </c>
      <c r="K6109" s="1">
        <f>Tabelle111[[#This Row],[Menge kg Nges]]/1000</f>
        <v>0.29568</v>
      </c>
      <c r="L6109" s="1">
        <f>Tabelle111[[#This Row],[Menge kg P2O5]]/1000</f>
        <v>0.27024000000000004</v>
      </c>
      <c r="M6109" s="1">
        <f>Tabelle111[[#This Row],[Menge t Nges]]/Tabelle111[[#This Row],[Anzahl Lieferscheine]]</f>
        <v>0.29568</v>
      </c>
      <c r="N6109" s="1">
        <f>Tabelle111[[#This Row],[Menge t P2O5]]/Tabelle111[[#This Row],[Anzahl Lieferscheine]]</f>
        <v>0.27024000000000004</v>
      </c>
    </row>
    <row r="6110" spans="1:14" x14ac:dyDescent="0.2">
      <c r="A6110" s="2" t="s">
        <v>29</v>
      </c>
      <c r="B6110" s="2" t="s">
        <v>34</v>
      </c>
      <c r="C6110" s="2" t="s">
        <v>6</v>
      </c>
      <c r="D6110" s="2" t="s">
        <v>7</v>
      </c>
      <c r="E6110" s="2" t="s">
        <v>9</v>
      </c>
      <c r="F6110" s="2" t="s">
        <v>61</v>
      </c>
      <c r="G6110" s="1">
        <v>52.2</v>
      </c>
      <c r="H6110" s="1">
        <v>21.6</v>
      </c>
      <c r="I6110" s="4">
        <v>1</v>
      </c>
      <c r="J6110" s="2" t="s">
        <v>71</v>
      </c>
      <c r="K6110" s="1">
        <f>Tabelle111[[#This Row],[Menge kg Nges]]/1000</f>
        <v>5.2200000000000003E-2</v>
      </c>
      <c r="L6110" s="1">
        <f>Tabelle111[[#This Row],[Menge kg P2O5]]/1000</f>
        <v>2.1600000000000001E-2</v>
      </c>
      <c r="M6110" s="1">
        <f>Tabelle111[[#This Row],[Menge t Nges]]/Tabelle111[[#This Row],[Anzahl Lieferscheine]]</f>
        <v>5.2200000000000003E-2</v>
      </c>
      <c r="N6110" s="1">
        <f>Tabelle111[[#This Row],[Menge t P2O5]]/Tabelle111[[#This Row],[Anzahl Lieferscheine]]</f>
        <v>2.1600000000000001E-2</v>
      </c>
    </row>
    <row r="6111" spans="1:14" x14ac:dyDescent="0.2">
      <c r="A6111" s="2" t="s">
        <v>29</v>
      </c>
      <c r="B6111" s="2" t="s">
        <v>34</v>
      </c>
      <c r="C6111" s="2" t="s">
        <v>25</v>
      </c>
      <c r="D6111" s="2" t="s">
        <v>25</v>
      </c>
      <c r="E6111" s="2" t="s">
        <v>26</v>
      </c>
      <c r="F6111" s="2" t="s">
        <v>61</v>
      </c>
      <c r="G6111" s="1">
        <v>645.54</v>
      </c>
      <c r="H6111" s="1">
        <v>267.95999999999998</v>
      </c>
      <c r="I6111" s="4">
        <v>2</v>
      </c>
      <c r="J6111" s="2" t="s">
        <v>71</v>
      </c>
      <c r="K6111" s="1">
        <f>Tabelle111[[#This Row],[Menge kg Nges]]/1000</f>
        <v>0.64554</v>
      </c>
      <c r="L6111" s="1">
        <f>Tabelle111[[#This Row],[Menge kg P2O5]]/1000</f>
        <v>0.26795999999999998</v>
      </c>
      <c r="M6111" s="1">
        <f>Tabelle111[[#This Row],[Menge t Nges]]/Tabelle111[[#This Row],[Anzahl Lieferscheine]]</f>
        <v>0.32277</v>
      </c>
      <c r="N6111" s="1">
        <f>Tabelle111[[#This Row],[Menge t P2O5]]/Tabelle111[[#This Row],[Anzahl Lieferscheine]]</f>
        <v>0.13397999999999999</v>
      </c>
    </row>
    <row r="6112" spans="1:14" x14ac:dyDescent="0.2">
      <c r="A6112" s="2" t="s">
        <v>29</v>
      </c>
      <c r="B6112" s="2" t="s">
        <v>40</v>
      </c>
      <c r="C6112" s="2" t="s">
        <v>6</v>
      </c>
      <c r="D6112" s="2" t="s">
        <v>7</v>
      </c>
      <c r="E6112" s="2" t="s">
        <v>14</v>
      </c>
      <c r="F6112" s="2" t="s">
        <v>61</v>
      </c>
      <c r="G6112" s="1">
        <v>405</v>
      </c>
      <c r="H6112" s="1">
        <v>210</v>
      </c>
      <c r="I6112" s="4">
        <v>1</v>
      </c>
      <c r="J6112" s="2" t="s">
        <v>71</v>
      </c>
      <c r="K6112" s="1">
        <f>Tabelle111[[#This Row],[Menge kg Nges]]/1000</f>
        <v>0.40500000000000003</v>
      </c>
      <c r="L6112" s="1">
        <f>Tabelle111[[#This Row],[Menge kg P2O5]]/1000</f>
        <v>0.21</v>
      </c>
      <c r="M6112" s="1">
        <f>Tabelle111[[#This Row],[Menge t Nges]]/Tabelle111[[#This Row],[Anzahl Lieferscheine]]</f>
        <v>0.40500000000000003</v>
      </c>
      <c r="N6112" s="1">
        <f>Tabelle111[[#This Row],[Menge t P2O5]]/Tabelle111[[#This Row],[Anzahl Lieferscheine]]</f>
        <v>0.21</v>
      </c>
    </row>
    <row r="6113" spans="1:14" x14ac:dyDescent="0.2">
      <c r="A6113" s="2" t="s">
        <v>29</v>
      </c>
      <c r="B6113" s="2" t="s">
        <v>42</v>
      </c>
      <c r="C6113" s="2" t="s">
        <v>25</v>
      </c>
      <c r="D6113" s="2" t="s">
        <v>25</v>
      </c>
      <c r="E6113" s="2" t="s">
        <v>26</v>
      </c>
      <c r="F6113" s="2" t="s">
        <v>61</v>
      </c>
      <c r="G6113" s="1">
        <v>1185.48</v>
      </c>
      <c r="H6113" s="1">
        <v>598.08000000000004</v>
      </c>
      <c r="I6113" s="4">
        <v>1</v>
      </c>
      <c r="J6113" s="2" t="s">
        <v>71</v>
      </c>
      <c r="K6113" s="1">
        <f>Tabelle111[[#This Row],[Menge kg Nges]]/1000</f>
        <v>1.1854800000000001</v>
      </c>
      <c r="L6113" s="1">
        <f>Tabelle111[[#This Row],[Menge kg P2O5]]/1000</f>
        <v>0.59808000000000006</v>
      </c>
      <c r="M6113" s="1">
        <f>Tabelle111[[#This Row],[Menge t Nges]]/Tabelle111[[#This Row],[Anzahl Lieferscheine]]</f>
        <v>1.1854800000000001</v>
      </c>
      <c r="N6113" s="1">
        <f>Tabelle111[[#This Row],[Menge t P2O5]]/Tabelle111[[#This Row],[Anzahl Lieferscheine]]</f>
        <v>0.59808000000000006</v>
      </c>
    </row>
    <row r="6114" spans="1:14" x14ac:dyDescent="0.2">
      <c r="A6114" s="2" t="s">
        <v>32</v>
      </c>
      <c r="B6114" s="2" t="s">
        <v>5</v>
      </c>
      <c r="C6114" s="2" t="s">
        <v>25</v>
      </c>
      <c r="D6114" s="2" t="s">
        <v>25</v>
      </c>
      <c r="E6114" s="2" t="s">
        <v>26</v>
      </c>
      <c r="F6114" s="2" t="s">
        <v>61</v>
      </c>
      <c r="G6114" s="1">
        <v>49152.950000000004</v>
      </c>
      <c r="H6114" s="1">
        <v>18324.959999999992</v>
      </c>
      <c r="I6114" s="4">
        <v>79</v>
      </c>
      <c r="J6114" s="2" t="s">
        <v>71</v>
      </c>
      <c r="K6114" s="1">
        <f>Tabelle111[[#This Row],[Menge kg Nges]]/1000</f>
        <v>49.152950000000004</v>
      </c>
      <c r="L6114" s="1">
        <f>Tabelle111[[#This Row],[Menge kg P2O5]]/1000</f>
        <v>18.32495999999999</v>
      </c>
      <c r="M6114" s="1">
        <f>Tabelle111[[#This Row],[Menge t Nges]]/Tabelle111[[#This Row],[Anzahl Lieferscheine]]</f>
        <v>0.62218924050632918</v>
      </c>
      <c r="N6114" s="1">
        <f>Tabelle111[[#This Row],[Menge t P2O5]]/Tabelle111[[#This Row],[Anzahl Lieferscheine]]</f>
        <v>0.23196151898734166</v>
      </c>
    </row>
    <row r="6115" spans="1:14" x14ac:dyDescent="0.2">
      <c r="A6115" s="2" t="s">
        <v>32</v>
      </c>
      <c r="B6115" s="2" t="s">
        <v>29</v>
      </c>
      <c r="C6115" s="2" t="s">
        <v>6</v>
      </c>
      <c r="D6115" s="2" t="s">
        <v>7</v>
      </c>
      <c r="E6115" s="2" t="s">
        <v>8</v>
      </c>
      <c r="F6115" s="2" t="s">
        <v>61</v>
      </c>
      <c r="G6115" s="1">
        <v>2381.6799999999998</v>
      </c>
      <c r="H6115" s="1">
        <v>995.88</v>
      </c>
      <c r="I6115" s="4">
        <v>6</v>
      </c>
      <c r="J6115" s="2" t="s">
        <v>71</v>
      </c>
      <c r="K6115" s="1">
        <f>Tabelle111[[#This Row],[Menge kg Nges]]/1000</f>
        <v>2.3816799999999998</v>
      </c>
      <c r="L6115" s="1">
        <f>Tabelle111[[#This Row],[Menge kg P2O5]]/1000</f>
        <v>0.99587999999999999</v>
      </c>
      <c r="M6115" s="1">
        <f>Tabelle111[[#This Row],[Menge t Nges]]/Tabelle111[[#This Row],[Anzahl Lieferscheine]]</f>
        <v>0.39694666666666661</v>
      </c>
      <c r="N6115" s="1">
        <f>Tabelle111[[#This Row],[Menge t P2O5]]/Tabelle111[[#This Row],[Anzahl Lieferscheine]]</f>
        <v>0.16597999999999999</v>
      </c>
    </row>
    <row r="6116" spans="1:14" x14ac:dyDescent="0.2">
      <c r="A6116" s="2" t="s">
        <v>32</v>
      </c>
      <c r="B6116" s="2" t="s">
        <v>29</v>
      </c>
      <c r="C6116" s="2" t="s">
        <v>6</v>
      </c>
      <c r="D6116" s="2" t="s">
        <v>7</v>
      </c>
      <c r="E6116" s="2" t="s">
        <v>9</v>
      </c>
      <c r="F6116" s="2" t="s">
        <v>61</v>
      </c>
      <c r="G6116" s="1">
        <v>699.88</v>
      </c>
      <c r="H6116" s="1">
        <v>290.88</v>
      </c>
      <c r="I6116" s="4">
        <v>3</v>
      </c>
      <c r="J6116" s="2" t="s">
        <v>71</v>
      </c>
      <c r="K6116" s="1">
        <f>Tabelle111[[#This Row],[Menge kg Nges]]/1000</f>
        <v>0.69987999999999995</v>
      </c>
      <c r="L6116" s="1">
        <f>Tabelle111[[#This Row],[Menge kg P2O5]]/1000</f>
        <v>0.29087999999999997</v>
      </c>
      <c r="M6116" s="1">
        <f>Tabelle111[[#This Row],[Menge t Nges]]/Tabelle111[[#This Row],[Anzahl Lieferscheine]]</f>
        <v>0.23329333333333332</v>
      </c>
      <c r="N6116" s="1">
        <f>Tabelle111[[#This Row],[Menge t P2O5]]/Tabelle111[[#This Row],[Anzahl Lieferscheine]]</f>
        <v>9.6959999999999991E-2</v>
      </c>
    </row>
    <row r="6117" spans="1:14" x14ac:dyDescent="0.2">
      <c r="A6117" s="2" t="s">
        <v>32</v>
      </c>
      <c r="B6117" s="2" t="s">
        <v>29</v>
      </c>
      <c r="C6117" s="2" t="s">
        <v>6</v>
      </c>
      <c r="D6117" s="2" t="s">
        <v>7</v>
      </c>
      <c r="E6117" s="2" t="s">
        <v>11</v>
      </c>
      <c r="F6117" s="2" t="s">
        <v>61</v>
      </c>
      <c r="G6117" s="1">
        <v>260.39999999999998</v>
      </c>
      <c r="H6117" s="1">
        <v>100.8</v>
      </c>
      <c r="I6117" s="4">
        <v>1</v>
      </c>
      <c r="J6117" s="2" t="s">
        <v>71</v>
      </c>
      <c r="K6117" s="1">
        <f>Tabelle111[[#This Row],[Menge kg Nges]]/1000</f>
        <v>0.26039999999999996</v>
      </c>
      <c r="L6117" s="1">
        <f>Tabelle111[[#This Row],[Menge kg P2O5]]/1000</f>
        <v>0.1008</v>
      </c>
      <c r="M6117" s="1">
        <f>Tabelle111[[#This Row],[Menge t Nges]]/Tabelle111[[#This Row],[Anzahl Lieferscheine]]</f>
        <v>0.26039999999999996</v>
      </c>
      <c r="N6117" s="1">
        <f>Tabelle111[[#This Row],[Menge t P2O5]]/Tabelle111[[#This Row],[Anzahl Lieferscheine]]</f>
        <v>0.1008</v>
      </c>
    </row>
    <row r="6118" spans="1:14" x14ac:dyDescent="0.2">
      <c r="A6118" s="2" t="s">
        <v>32</v>
      </c>
      <c r="B6118" s="2" t="s">
        <v>29</v>
      </c>
      <c r="C6118" s="2" t="s">
        <v>6</v>
      </c>
      <c r="D6118" s="2" t="s">
        <v>7</v>
      </c>
      <c r="E6118" s="2" t="s">
        <v>12</v>
      </c>
      <c r="F6118" s="2" t="s">
        <v>61</v>
      </c>
      <c r="G6118" s="1">
        <v>259.2</v>
      </c>
      <c r="H6118" s="1">
        <v>129.6</v>
      </c>
      <c r="I6118" s="4">
        <v>1</v>
      </c>
      <c r="J6118" s="2" t="s">
        <v>71</v>
      </c>
      <c r="K6118" s="1">
        <f>Tabelle111[[#This Row],[Menge kg Nges]]/1000</f>
        <v>0.25919999999999999</v>
      </c>
      <c r="L6118" s="1">
        <f>Tabelle111[[#This Row],[Menge kg P2O5]]/1000</f>
        <v>0.12959999999999999</v>
      </c>
      <c r="M6118" s="1">
        <f>Tabelle111[[#This Row],[Menge t Nges]]/Tabelle111[[#This Row],[Anzahl Lieferscheine]]</f>
        <v>0.25919999999999999</v>
      </c>
      <c r="N6118" s="1">
        <f>Tabelle111[[#This Row],[Menge t P2O5]]/Tabelle111[[#This Row],[Anzahl Lieferscheine]]</f>
        <v>0.12959999999999999</v>
      </c>
    </row>
    <row r="6119" spans="1:14" x14ac:dyDescent="0.2">
      <c r="A6119" s="2" t="s">
        <v>32</v>
      </c>
      <c r="B6119" s="2" t="s">
        <v>29</v>
      </c>
      <c r="C6119" s="2" t="s">
        <v>6</v>
      </c>
      <c r="D6119" s="2" t="s">
        <v>7</v>
      </c>
      <c r="E6119" s="2" t="s">
        <v>14</v>
      </c>
      <c r="F6119" s="2" t="s">
        <v>61</v>
      </c>
      <c r="G6119" s="1">
        <v>66.25</v>
      </c>
      <c r="H6119" s="1">
        <v>37.5</v>
      </c>
      <c r="I6119" s="4">
        <v>1</v>
      </c>
      <c r="J6119" s="2" t="s">
        <v>71</v>
      </c>
      <c r="K6119" s="1">
        <f>Tabelle111[[#This Row],[Menge kg Nges]]/1000</f>
        <v>6.6250000000000003E-2</v>
      </c>
      <c r="L6119" s="1">
        <f>Tabelle111[[#This Row],[Menge kg P2O5]]/1000</f>
        <v>3.7499999999999999E-2</v>
      </c>
      <c r="M6119" s="1">
        <f>Tabelle111[[#This Row],[Menge t Nges]]/Tabelle111[[#This Row],[Anzahl Lieferscheine]]</f>
        <v>6.6250000000000003E-2</v>
      </c>
      <c r="N6119" s="1">
        <f>Tabelle111[[#This Row],[Menge t P2O5]]/Tabelle111[[#This Row],[Anzahl Lieferscheine]]</f>
        <v>3.7499999999999999E-2</v>
      </c>
    </row>
    <row r="6120" spans="1:14" x14ac:dyDescent="0.2">
      <c r="A6120" s="2" t="s">
        <v>32</v>
      </c>
      <c r="B6120" s="2" t="s">
        <v>29</v>
      </c>
      <c r="C6120" s="2" t="s">
        <v>6</v>
      </c>
      <c r="D6120" s="2" t="s">
        <v>15</v>
      </c>
      <c r="E6120" s="2" t="s">
        <v>20</v>
      </c>
      <c r="F6120" s="2" t="s">
        <v>61</v>
      </c>
      <c r="G6120" s="1">
        <v>557.6</v>
      </c>
      <c r="H6120" s="1">
        <v>410</v>
      </c>
      <c r="I6120" s="4">
        <v>2</v>
      </c>
      <c r="J6120" s="2" t="s">
        <v>71</v>
      </c>
      <c r="K6120" s="1">
        <f>Tabelle111[[#This Row],[Menge kg Nges]]/1000</f>
        <v>0.55759999999999998</v>
      </c>
      <c r="L6120" s="1">
        <f>Tabelle111[[#This Row],[Menge kg P2O5]]/1000</f>
        <v>0.41</v>
      </c>
      <c r="M6120" s="1">
        <f>Tabelle111[[#This Row],[Menge t Nges]]/Tabelle111[[#This Row],[Anzahl Lieferscheine]]</f>
        <v>0.27879999999999999</v>
      </c>
      <c r="N6120" s="1">
        <f>Tabelle111[[#This Row],[Menge t P2O5]]/Tabelle111[[#This Row],[Anzahl Lieferscheine]]</f>
        <v>0.20499999999999999</v>
      </c>
    </row>
    <row r="6121" spans="1:14" x14ac:dyDescent="0.2">
      <c r="A6121" s="2" t="s">
        <v>32</v>
      </c>
      <c r="B6121" s="2" t="s">
        <v>29</v>
      </c>
      <c r="C6121" s="2" t="s">
        <v>6</v>
      </c>
      <c r="D6121" s="2" t="s">
        <v>15</v>
      </c>
      <c r="E6121" s="2" t="s">
        <v>21</v>
      </c>
      <c r="F6121" s="2" t="s">
        <v>61</v>
      </c>
      <c r="G6121" s="1">
        <v>3786.61</v>
      </c>
      <c r="H6121" s="1">
        <v>1791.44</v>
      </c>
      <c r="I6121" s="4">
        <v>13</v>
      </c>
      <c r="J6121" s="2" t="s">
        <v>71</v>
      </c>
      <c r="K6121" s="1">
        <f>Tabelle111[[#This Row],[Menge kg Nges]]/1000</f>
        <v>3.78661</v>
      </c>
      <c r="L6121" s="1">
        <f>Tabelle111[[#This Row],[Menge kg P2O5]]/1000</f>
        <v>1.7914400000000001</v>
      </c>
      <c r="M6121" s="1">
        <f>Tabelle111[[#This Row],[Menge t Nges]]/Tabelle111[[#This Row],[Anzahl Lieferscheine]]</f>
        <v>0.29127769230769229</v>
      </c>
      <c r="N6121" s="1">
        <f>Tabelle111[[#This Row],[Menge t P2O5]]/Tabelle111[[#This Row],[Anzahl Lieferscheine]]</f>
        <v>0.13780307692307694</v>
      </c>
    </row>
    <row r="6122" spans="1:14" x14ac:dyDescent="0.2">
      <c r="A6122" s="2" t="s">
        <v>32</v>
      </c>
      <c r="B6122" s="2" t="s">
        <v>29</v>
      </c>
      <c r="C6122" s="2" t="s">
        <v>6</v>
      </c>
      <c r="D6122" s="2" t="s">
        <v>15</v>
      </c>
      <c r="E6122" s="2" t="s">
        <v>9</v>
      </c>
      <c r="F6122" s="2" t="s">
        <v>61</v>
      </c>
      <c r="G6122" s="1">
        <v>338</v>
      </c>
      <c r="H6122" s="1">
        <v>225</v>
      </c>
      <c r="I6122" s="4">
        <v>1</v>
      </c>
      <c r="J6122" s="2" t="s">
        <v>71</v>
      </c>
      <c r="K6122" s="1">
        <f>Tabelle111[[#This Row],[Menge kg Nges]]/1000</f>
        <v>0.33800000000000002</v>
      </c>
      <c r="L6122" s="1">
        <f>Tabelle111[[#This Row],[Menge kg P2O5]]/1000</f>
        <v>0.22500000000000001</v>
      </c>
      <c r="M6122" s="1">
        <f>Tabelle111[[#This Row],[Menge t Nges]]/Tabelle111[[#This Row],[Anzahl Lieferscheine]]</f>
        <v>0.33800000000000002</v>
      </c>
      <c r="N6122" s="1">
        <f>Tabelle111[[#This Row],[Menge t P2O5]]/Tabelle111[[#This Row],[Anzahl Lieferscheine]]</f>
        <v>0.22500000000000001</v>
      </c>
    </row>
    <row r="6123" spans="1:14" x14ac:dyDescent="0.2">
      <c r="A6123" s="2" t="s">
        <v>32</v>
      </c>
      <c r="B6123" s="2" t="s">
        <v>29</v>
      </c>
      <c r="C6123" s="2" t="s">
        <v>25</v>
      </c>
      <c r="D6123" s="2" t="s">
        <v>25</v>
      </c>
      <c r="E6123" s="2" t="s">
        <v>26</v>
      </c>
      <c r="F6123" s="2" t="s">
        <v>61</v>
      </c>
      <c r="G6123" s="1">
        <v>40583.420000000013</v>
      </c>
      <c r="H6123" s="1">
        <v>17353.02</v>
      </c>
      <c r="I6123" s="4">
        <v>102</v>
      </c>
      <c r="J6123" s="2" t="s">
        <v>71</v>
      </c>
      <c r="K6123" s="1">
        <f>Tabelle111[[#This Row],[Menge kg Nges]]/1000</f>
        <v>40.583420000000011</v>
      </c>
      <c r="L6123" s="1">
        <f>Tabelle111[[#This Row],[Menge kg P2O5]]/1000</f>
        <v>17.353020000000001</v>
      </c>
      <c r="M6123" s="1">
        <f>Tabelle111[[#This Row],[Menge t Nges]]/Tabelle111[[#This Row],[Anzahl Lieferscheine]]</f>
        <v>0.39787666666666677</v>
      </c>
      <c r="N6123" s="1">
        <f>Tabelle111[[#This Row],[Menge t P2O5]]/Tabelle111[[#This Row],[Anzahl Lieferscheine]]</f>
        <v>0.17012764705882355</v>
      </c>
    </row>
    <row r="6124" spans="1:14" x14ac:dyDescent="0.2">
      <c r="A6124" s="2" t="s">
        <v>32</v>
      </c>
      <c r="B6124" s="2" t="s">
        <v>32</v>
      </c>
      <c r="C6124" s="2" t="s">
        <v>6</v>
      </c>
      <c r="D6124" s="2" t="s">
        <v>7</v>
      </c>
      <c r="E6124" s="2" t="s">
        <v>8</v>
      </c>
      <c r="F6124" s="2" t="s">
        <v>61</v>
      </c>
      <c r="G6124" s="1">
        <v>131182.74</v>
      </c>
      <c r="H6124" s="1">
        <v>51329.74</v>
      </c>
      <c r="I6124" s="4">
        <v>236</v>
      </c>
      <c r="J6124" s="2" t="s">
        <v>71</v>
      </c>
      <c r="K6124" s="1">
        <f>Tabelle111[[#This Row],[Menge kg Nges]]/1000</f>
        <v>131.18274</v>
      </c>
      <c r="L6124" s="1">
        <f>Tabelle111[[#This Row],[Menge kg P2O5]]/1000</f>
        <v>51.329740000000001</v>
      </c>
      <c r="M6124" s="1">
        <f>Tabelle111[[#This Row],[Menge t Nges]]/Tabelle111[[#This Row],[Anzahl Lieferscheine]]</f>
        <v>0.5558590677966101</v>
      </c>
      <c r="N6124" s="1">
        <f>Tabelle111[[#This Row],[Menge t P2O5]]/Tabelle111[[#This Row],[Anzahl Lieferscheine]]</f>
        <v>0.21749889830508476</v>
      </c>
    </row>
    <row r="6125" spans="1:14" x14ac:dyDescent="0.2">
      <c r="A6125" s="2" t="s">
        <v>32</v>
      </c>
      <c r="B6125" s="2" t="s">
        <v>32</v>
      </c>
      <c r="C6125" s="2" t="s">
        <v>6</v>
      </c>
      <c r="D6125" s="2" t="s">
        <v>7</v>
      </c>
      <c r="E6125" s="2" t="s">
        <v>9</v>
      </c>
      <c r="F6125" s="2" t="s">
        <v>61</v>
      </c>
      <c r="G6125" s="1">
        <v>146888.97000000006</v>
      </c>
      <c r="H6125" s="1">
        <v>62087.639999999992</v>
      </c>
      <c r="I6125" s="4">
        <v>524</v>
      </c>
      <c r="J6125" s="2" t="s">
        <v>71</v>
      </c>
      <c r="K6125" s="1">
        <f>Tabelle111[[#This Row],[Menge kg Nges]]/1000</f>
        <v>146.88897000000006</v>
      </c>
      <c r="L6125" s="1">
        <f>Tabelle111[[#This Row],[Menge kg P2O5]]/1000</f>
        <v>62.087639999999993</v>
      </c>
      <c r="M6125" s="1">
        <f>Tabelle111[[#This Row],[Menge t Nges]]/Tabelle111[[#This Row],[Anzahl Lieferscheine]]</f>
        <v>0.28032246183206116</v>
      </c>
      <c r="N6125" s="1">
        <f>Tabelle111[[#This Row],[Menge t P2O5]]/Tabelle111[[#This Row],[Anzahl Lieferscheine]]</f>
        <v>0.11848786259541984</v>
      </c>
    </row>
    <row r="6126" spans="1:14" x14ac:dyDescent="0.2">
      <c r="A6126" s="2" t="s">
        <v>32</v>
      </c>
      <c r="B6126" s="2" t="s">
        <v>32</v>
      </c>
      <c r="C6126" s="2" t="s">
        <v>6</v>
      </c>
      <c r="D6126" s="2" t="s">
        <v>7</v>
      </c>
      <c r="E6126" s="2" t="s">
        <v>10</v>
      </c>
      <c r="F6126" s="2" t="s">
        <v>61</v>
      </c>
      <c r="G6126" s="1">
        <v>28628.200000000004</v>
      </c>
      <c r="H6126" s="1">
        <v>12034.999999999996</v>
      </c>
      <c r="I6126" s="4">
        <v>71</v>
      </c>
      <c r="J6126" s="2" t="s">
        <v>71</v>
      </c>
      <c r="K6126" s="1">
        <f>Tabelle111[[#This Row],[Menge kg Nges]]/1000</f>
        <v>28.628200000000003</v>
      </c>
      <c r="L6126" s="1">
        <f>Tabelle111[[#This Row],[Menge kg P2O5]]/1000</f>
        <v>12.034999999999997</v>
      </c>
      <c r="M6126" s="1">
        <f>Tabelle111[[#This Row],[Menge t Nges]]/Tabelle111[[#This Row],[Anzahl Lieferscheine]]</f>
        <v>0.40321408450704233</v>
      </c>
      <c r="N6126" s="1">
        <f>Tabelle111[[#This Row],[Menge t P2O5]]/Tabelle111[[#This Row],[Anzahl Lieferscheine]]</f>
        <v>0.16950704225352109</v>
      </c>
    </row>
    <row r="6127" spans="1:14" x14ac:dyDescent="0.2">
      <c r="A6127" s="2" t="s">
        <v>32</v>
      </c>
      <c r="B6127" s="2" t="s">
        <v>32</v>
      </c>
      <c r="C6127" s="2" t="s">
        <v>6</v>
      </c>
      <c r="D6127" s="2" t="s">
        <v>7</v>
      </c>
      <c r="E6127" s="2" t="s">
        <v>11</v>
      </c>
      <c r="F6127" s="2" t="s">
        <v>61</v>
      </c>
      <c r="G6127" s="1">
        <v>73539.259999999995</v>
      </c>
      <c r="H6127" s="1">
        <v>33022.080000000002</v>
      </c>
      <c r="I6127" s="4">
        <v>194</v>
      </c>
      <c r="J6127" s="2" t="s">
        <v>71</v>
      </c>
      <c r="K6127" s="1">
        <f>Tabelle111[[#This Row],[Menge kg Nges]]/1000</f>
        <v>73.539259999999999</v>
      </c>
      <c r="L6127" s="1">
        <f>Tabelle111[[#This Row],[Menge kg P2O5]]/1000</f>
        <v>33.022080000000003</v>
      </c>
      <c r="M6127" s="1">
        <f>Tabelle111[[#This Row],[Menge t Nges]]/Tabelle111[[#This Row],[Anzahl Lieferscheine]]</f>
        <v>0.37906835051546389</v>
      </c>
      <c r="N6127" s="1">
        <f>Tabelle111[[#This Row],[Menge t P2O5]]/Tabelle111[[#This Row],[Anzahl Lieferscheine]]</f>
        <v>0.17021690721649485</v>
      </c>
    </row>
    <row r="6128" spans="1:14" x14ac:dyDescent="0.2">
      <c r="A6128" s="2" t="s">
        <v>32</v>
      </c>
      <c r="B6128" s="2" t="s">
        <v>32</v>
      </c>
      <c r="C6128" s="2" t="s">
        <v>6</v>
      </c>
      <c r="D6128" s="2" t="s">
        <v>7</v>
      </c>
      <c r="E6128" s="2" t="s">
        <v>12</v>
      </c>
      <c r="F6128" s="2" t="s">
        <v>61</v>
      </c>
      <c r="G6128" s="1">
        <v>132991.87</v>
      </c>
      <c r="H6128" s="1">
        <v>59588.719999999994</v>
      </c>
      <c r="I6128" s="4">
        <v>304</v>
      </c>
      <c r="J6128" s="2" t="s">
        <v>71</v>
      </c>
      <c r="K6128" s="1">
        <f>Tabelle111[[#This Row],[Menge kg Nges]]/1000</f>
        <v>132.99187000000001</v>
      </c>
      <c r="L6128" s="1">
        <f>Tabelle111[[#This Row],[Menge kg P2O5]]/1000</f>
        <v>59.588719999999995</v>
      </c>
      <c r="M6128" s="1">
        <f>Tabelle111[[#This Row],[Menge t Nges]]/Tabelle111[[#This Row],[Anzahl Lieferscheine]]</f>
        <v>0.43747325657894737</v>
      </c>
      <c r="N6128" s="1">
        <f>Tabelle111[[#This Row],[Menge t P2O5]]/Tabelle111[[#This Row],[Anzahl Lieferscheine]]</f>
        <v>0.19601552631578945</v>
      </c>
    </row>
    <row r="6129" spans="1:14" x14ac:dyDescent="0.2">
      <c r="A6129" s="2" t="s">
        <v>32</v>
      </c>
      <c r="B6129" s="2" t="s">
        <v>32</v>
      </c>
      <c r="C6129" s="2" t="s">
        <v>6</v>
      </c>
      <c r="D6129" s="2" t="s">
        <v>7</v>
      </c>
      <c r="E6129" s="2" t="s">
        <v>13</v>
      </c>
      <c r="F6129" s="2" t="s">
        <v>61</v>
      </c>
      <c r="G6129" s="1">
        <v>39386.159999999996</v>
      </c>
      <c r="H6129" s="1">
        <v>21596.080000000009</v>
      </c>
      <c r="I6129" s="4">
        <v>162</v>
      </c>
      <c r="J6129" s="2" t="s">
        <v>71</v>
      </c>
      <c r="K6129" s="1">
        <f>Tabelle111[[#This Row],[Menge kg Nges]]/1000</f>
        <v>39.386159999999997</v>
      </c>
      <c r="L6129" s="1">
        <f>Tabelle111[[#This Row],[Menge kg P2O5]]/1000</f>
        <v>21.596080000000008</v>
      </c>
      <c r="M6129" s="1">
        <f>Tabelle111[[#This Row],[Menge t Nges]]/Tabelle111[[#This Row],[Anzahl Lieferscheine]]</f>
        <v>0.24312444444444442</v>
      </c>
      <c r="N6129" s="1">
        <f>Tabelle111[[#This Row],[Menge t P2O5]]/Tabelle111[[#This Row],[Anzahl Lieferscheine]]</f>
        <v>0.13330913580246917</v>
      </c>
    </row>
    <row r="6130" spans="1:14" x14ac:dyDescent="0.2">
      <c r="A6130" s="2" t="s">
        <v>32</v>
      </c>
      <c r="B6130" s="2" t="s">
        <v>32</v>
      </c>
      <c r="C6130" s="2" t="s">
        <v>6</v>
      </c>
      <c r="D6130" s="2" t="s">
        <v>7</v>
      </c>
      <c r="E6130" s="2" t="s">
        <v>14</v>
      </c>
      <c r="F6130" s="2" t="s">
        <v>61</v>
      </c>
      <c r="G6130" s="1">
        <v>67461.329999999987</v>
      </c>
      <c r="H6130" s="1">
        <v>34549.869999999995</v>
      </c>
      <c r="I6130" s="4">
        <v>198</v>
      </c>
      <c r="J6130" s="2" t="s">
        <v>71</v>
      </c>
      <c r="K6130" s="1">
        <f>Tabelle111[[#This Row],[Menge kg Nges]]/1000</f>
        <v>67.46132999999999</v>
      </c>
      <c r="L6130" s="1">
        <f>Tabelle111[[#This Row],[Menge kg P2O5]]/1000</f>
        <v>34.549869999999999</v>
      </c>
      <c r="M6130" s="1">
        <f>Tabelle111[[#This Row],[Menge t Nges]]/Tabelle111[[#This Row],[Anzahl Lieferscheine]]</f>
        <v>0.34071378787878781</v>
      </c>
      <c r="N6130" s="1">
        <f>Tabelle111[[#This Row],[Menge t P2O5]]/Tabelle111[[#This Row],[Anzahl Lieferscheine]]</f>
        <v>0.17449429292929292</v>
      </c>
    </row>
    <row r="6131" spans="1:14" x14ac:dyDescent="0.2">
      <c r="A6131" s="2" t="s">
        <v>32</v>
      </c>
      <c r="B6131" s="2" t="s">
        <v>32</v>
      </c>
      <c r="C6131" s="2" t="s">
        <v>6</v>
      </c>
      <c r="D6131" s="2" t="s">
        <v>15</v>
      </c>
      <c r="E6131" s="2" t="s">
        <v>8</v>
      </c>
      <c r="F6131" s="2" t="s">
        <v>61</v>
      </c>
      <c r="G6131" s="1">
        <v>22662.3</v>
      </c>
      <c r="H6131" s="1">
        <v>10651.599999999999</v>
      </c>
      <c r="I6131" s="4">
        <v>41</v>
      </c>
      <c r="J6131" s="2" t="s">
        <v>71</v>
      </c>
      <c r="K6131" s="1">
        <f>Tabelle111[[#This Row],[Menge kg Nges]]/1000</f>
        <v>22.662299999999998</v>
      </c>
      <c r="L6131" s="1">
        <f>Tabelle111[[#This Row],[Menge kg P2O5]]/1000</f>
        <v>10.651599999999998</v>
      </c>
      <c r="M6131" s="1">
        <f>Tabelle111[[#This Row],[Menge t Nges]]/Tabelle111[[#This Row],[Anzahl Lieferscheine]]</f>
        <v>0.55273902439024392</v>
      </c>
      <c r="N6131" s="1">
        <f>Tabelle111[[#This Row],[Menge t P2O5]]/Tabelle111[[#This Row],[Anzahl Lieferscheine]]</f>
        <v>0.25979512195121945</v>
      </c>
    </row>
    <row r="6132" spans="1:14" x14ac:dyDescent="0.2">
      <c r="A6132" s="2" t="s">
        <v>32</v>
      </c>
      <c r="B6132" s="2" t="s">
        <v>32</v>
      </c>
      <c r="C6132" s="2" t="s">
        <v>6</v>
      </c>
      <c r="D6132" s="2" t="s">
        <v>15</v>
      </c>
      <c r="E6132" s="2" t="s">
        <v>17</v>
      </c>
      <c r="F6132" s="2" t="s">
        <v>61</v>
      </c>
      <c r="G6132" s="1">
        <v>12457.599999999999</v>
      </c>
      <c r="H6132" s="1">
        <v>5907.9500000000007</v>
      </c>
      <c r="I6132" s="4">
        <v>52</v>
      </c>
      <c r="J6132" s="2" t="s">
        <v>71</v>
      </c>
      <c r="K6132" s="1">
        <f>Tabelle111[[#This Row],[Menge kg Nges]]/1000</f>
        <v>12.457599999999999</v>
      </c>
      <c r="L6132" s="1">
        <f>Tabelle111[[#This Row],[Menge kg P2O5]]/1000</f>
        <v>5.9079500000000005</v>
      </c>
      <c r="M6132" s="1">
        <f>Tabelle111[[#This Row],[Menge t Nges]]/Tabelle111[[#This Row],[Anzahl Lieferscheine]]</f>
        <v>0.23956923076923076</v>
      </c>
      <c r="N6132" s="1">
        <f>Tabelle111[[#This Row],[Menge t P2O5]]/Tabelle111[[#This Row],[Anzahl Lieferscheine]]</f>
        <v>0.11361442307692309</v>
      </c>
    </row>
    <row r="6133" spans="1:14" x14ac:dyDescent="0.2">
      <c r="A6133" s="2" t="s">
        <v>32</v>
      </c>
      <c r="B6133" s="2" t="s">
        <v>32</v>
      </c>
      <c r="C6133" s="2" t="s">
        <v>6</v>
      </c>
      <c r="D6133" s="2" t="s">
        <v>15</v>
      </c>
      <c r="E6133" s="2" t="s">
        <v>35</v>
      </c>
      <c r="F6133" s="2" t="s">
        <v>61</v>
      </c>
      <c r="G6133" s="1">
        <v>4564.0599999999995</v>
      </c>
      <c r="H6133" s="1">
        <v>3350.46</v>
      </c>
      <c r="I6133" s="4">
        <v>7</v>
      </c>
      <c r="J6133" s="2" t="s">
        <v>71</v>
      </c>
      <c r="K6133" s="1">
        <f>Tabelle111[[#This Row],[Menge kg Nges]]/1000</f>
        <v>4.5640599999999996</v>
      </c>
      <c r="L6133" s="1">
        <f>Tabelle111[[#This Row],[Menge kg P2O5]]/1000</f>
        <v>3.35046</v>
      </c>
      <c r="M6133" s="1">
        <f>Tabelle111[[#This Row],[Menge t Nges]]/Tabelle111[[#This Row],[Anzahl Lieferscheine]]</f>
        <v>0.65200857142857138</v>
      </c>
      <c r="N6133" s="1">
        <f>Tabelle111[[#This Row],[Menge t P2O5]]/Tabelle111[[#This Row],[Anzahl Lieferscheine]]</f>
        <v>0.47863714285714287</v>
      </c>
    </row>
    <row r="6134" spans="1:14" x14ac:dyDescent="0.2">
      <c r="A6134" s="2" t="s">
        <v>32</v>
      </c>
      <c r="B6134" s="2" t="s">
        <v>32</v>
      </c>
      <c r="C6134" s="2" t="s">
        <v>6</v>
      </c>
      <c r="D6134" s="2" t="s">
        <v>15</v>
      </c>
      <c r="E6134" s="2" t="s">
        <v>18</v>
      </c>
      <c r="F6134" s="2" t="s">
        <v>61</v>
      </c>
      <c r="G6134" s="1">
        <v>90866</v>
      </c>
      <c r="H6134" s="1">
        <v>63331.150000000016</v>
      </c>
      <c r="I6134" s="4">
        <v>195</v>
      </c>
      <c r="J6134" s="2" t="s">
        <v>71</v>
      </c>
      <c r="K6134" s="1">
        <f>Tabelle111[[#This Row],[Menge kg Nges]]/1000</f>
        <v>90.866</v>
      </c>
      <c r="L6134" s="1">
        <f>Tabelle111[[#This Row],[Menge kg P2O5]]/1000</f>
        <v>63.331150000000015</v>
      </c>
      <c r="M6134" s="1">
        <f>Tabelle111[[#This Row],[Menge t Nges]]/Tabelle111[[#This Row],[Anzahl Lieferscheine]]</f>
        <v>0.46597948717948717</v>
      </c>
      <c r="N6134" s="1">
        <f>Tabelle111[[#This Row],[Menge t P2O5]]/Tabelle111[[#This Row],[Anzahl Lieferscheine]]</f>
        <v>0.32477512820512827</v>
      </c>
    </row>
    <row r="6135" spans="1:14" x14ac:dyDescent="0.2">
      <c r="A6135" s="2" t="s">
        <v>32</v>
      </c>
      <c r="B6135" s="2" t="s">
        <v>32</v>
      </c>
      <c r="C6135" s="2" t="s">
        <v>6</v>
      </c>
      <c r="D6135" s="2" t="s">
        <v>15</v>
      </c>
      <c r="E6135" s="2" t="s">
        <v>19</v>
      </c>
      <c r="F6135" s="2" t="s">
        <v>61</v>
      </c>
      <c r="G6135" s="1">
        <v>486</v>
      </c>
      <c r="H6135" s="1">
        <v>545.25</v>
      </c>
      <c r="I6135" s="4">
        <v>4</v>
      </c>
      <c r="J6135" s="2" t="s">
        <v>71</v>
      </c>
      <c r="K6135" s="1">
        <f>Tabelle111[[#This Row],[Menge kg Nges]]/1000</f>
        <v>0.48599999999999999</v>
      </c>
      <c r="L6135" s="1">
        <f>Tabelle111[[#This Row],[Menge kg P2O5]]/1000</f>
        <v>0.54525000000000001</v>
      </c>
      <c r="M6135" s="1">
        <f>Tabelle111[[#This Row],[Menge t Nges]]/Tabelle111[[#This Row],[Anzahl Lieferscheine]]</f>
        <v>0.1215</v>
      </c>
      <c r="N6135" s="1">
        <f>Tabelle111[[#This Row],[Menge t P2O5]]/Tabelle111[[#This Row],[Anzahl Lieferscheine]]</f>
        <v>0.1363125</v>
      </c>
    </row>
    <row r="6136" spans="1:14" x14ac:dyDescent="0.2">
      <c r="A6136" s="2" t="s">
        <v>32</v>
      </c>
      <c r="B6136" s="2" t="s">
        <v>32</v>
      </c>
      <c r="C6136" s="2" t="s">
        <v>6</v>
      </c>
      <c r="D6136" s="2" t="s">
        <v>15</v>
      </c>
      <c r="E6136" s="2" t="s">
        <v>20</v>
      </c>
      <c r="F6136" s="2" t="s">
        <v>61</v>
      </c>
      <c r="G6136" s="1">
        <v>38473.350000000013</v>
      </c>
      <c r="H6136" s="1">
        <v>29943.940000000006</v>
      </c>
      <c r="I6136" s="4">
        <v>310</v>
      </c>
      <c r="J6136" s="2" t="s">
        <v>71</v>
      </c>
      <c r="K6136" s="1">
        <f>Tabelle111[[#This Row],[Menge kg Nges]]/1000</f>
        <v>38.473350000000011</v>
      </c>
      <c r="L6136" s="1">
        <f>Tabelle111[[#This Row],[Menge kg P2O5]]/1000</f>
        <v>29.943940000000005</v>
      </c>
      <c r="M6136" s="1">
        <f>Tabelle111[[#This Row],[Menge t Nges]]/Tabelle111[[#This Row],[Anzahl Lieferscheine]]</f>
        <v>0.12410758064516132</v>
      </c>
      <c r="N6136" s="1">
        <f>Tabelle111[[#This Row],[Menge t P2O5]]/Tabelle111[[#This Row],[Anzahl Lieferscheine]]</f>
        <v>9.6593354838709691E-2</v>
      </c>
    </row>
    <row r="6137" spans="1:14" x14ac:dyDescent="0.2">
      <c r="A6137" s="2" t="s">
        <v>32</v>
      </c>
      <c r="B6137" s="2" t="s">
        <v>32</v>
      </c>
      <c r="C6137" s="2" t="s">
        <v>6</v>
      </c>
      <c r="D6137" s="2" t="s">
        <v>15</v>
      </c>
      <c r="E6137" s="2" t="s">
        <v>21</v>
      </c>
      <c r="F6137" s="2" t="s">
        <v>61</v>
      </c>
      <c r="G6137" s="1">
        <v>43571.74</v>
      </c>
      <c r="H6137" s="1">
        <v>22804.439999999995</v>
      </c>
      <c r="I6137" s="4">
        <v>132</v>
      </c>
      <c r="J6137" s="2" t="s">
        <v>71</v>
      </c>
      <c r="K6137" s="1">
        <f>Tabelle111[[#This Row],[Menge kg Nges]]/1000</f>
        <v>43.571739999999998</v>
      </c>
      <c r="L6137" s="1">
        <f>Tabelle111[[#This Row],[Menge kg P2O5]]/1000</f>
        <v>22.804439999999996</v>
      </c>
      <c r="M6137" s="1">
        <f>Tabelle111[[#This Row],[Menge t Nges]]/Tabelle111[[#This Row],[Anzahl Lieferscheine]]</f>
        <v>0.33008893939393941</v>
      </c>
      <c r="N6137" s="1">
        <f>Tabelle111[[#This Row],[Menge t P2O5]]/Tabelle111[[#This Row],[Anzahl Lieferscheine]]</f>
        <v>0.17276090909090905</v>
      </c>
    </row>
    <row r="6138" spans="1:14" x14ac:dyDescent="0.2">
      <c r="A6138" s="2" t="s">
        <v>32</v>
      </c>
      <c r="B6138" s="2" t="s">
        <v>32</v>
      </c>
      <c r="C6138" s="2" t="s">
        <v>6</v>
      </c>
      <c r="D6138" s="2" t="s">
        <v>15</v>
      </c>
      <c r="E6138" s="2" t="s">
        <v>9</v>
      </c>
      <c r="F6138" s="2" t="s">
        <v>61</v>
      </c>
      <c r="G6138" s="1">
        <v>22417.760000000002</v>
      </c>
      <c r="H6138" s="1">
        <v>12459.200000000003</v>
      </c>
      <c r="I6138" s="4">
        <v>74</v>
      </c>
      <c r="J6138" s="2" t="s">
        <v>71</v>
      </c>
      <c r="K6138" s="1">
        <f>Tabelle111[[#This Row],[Menge kg Nges]]/1000</f>
        <v>22.417760000000001</v>
      </c>
      <c r="L6138" s="1">
        <f>Tabelle111[[#This Row],[Menge kg P2O5]]/1000</f>
        <v>12.459200000000003</v>
      </c>
      <c r="M6138" s="1">
        <f>Tabelle111[[#This Row],[Menge t Nges]]/Tabelle111[[#This Row],[Anzahl Lieferscheine]]</f>
        <v>0.30294270270270274</v>
      </c>
      <c r="N6138" s="1">
        <f>Tabelle111[[#This Row],[Menge t P2O5]]/Tabelle111[[#This Row],[Anzahl Lieferscheine]]</f>
        <v>0.1683675675675676</v>
      </c>
    </row>
    <row r="6139" spans="1:14" x14ac:dyDescent="0.2">
      <c r="A6139" s="2" t="s">
        <v>32</v>
      </c>
      <c r="B6139" s="2" t="s">
        <v>32</v>
      </c>
      <c r="C6139" s="2" t="s">
        <v>6</v>
      </c>
      <c r="D6139" s="2" t="s">
        <v>15</v>
      </c>
      <c r="E6139" s="2" t="s">
        <v>10</v>
      </c>
      <c r="F6139" s="2" t="s">
        <v>61</v>
      </c>
      <c r="G6139" s="1">
        <v>16006.1</v>
      </c>
      <c r="H6139" s="1">
        <v>6934.6599999999989</v>
      </c>
      <c r="I6139" s="4">
        <v>40</v>
      </c>
      <c r="J6139" s="2" t="s">
        <v>71</v>
      </c>
      <c r="K6139" s="1">
        <f>Tabelle111[[#This Row],[Menge kg Nges]]/1000</f>
        <v>16.0061</v>
      </c>
      <c r="L6139" s="1">
        <f>Tabelle111[[#This Row],[Menge kg P2O5]]/1000</f>
        <v>6.9346599999999992</v>
      </c>
      <c r="M6139" s="1">
        <f>Tabelle111[[#This Row],[Menge t Nges]]/Tabelle111[[#This Row],[Anzahl Lieferscheine]]</f>
        <v>0.40015250000000002</v>
      </c>
      <c r="N6139" s="1">
        <f>Tabelle111[[#This Row],[Menge t P2O5]]/Tabelle111[[#This Row],[Anzahl Lieferscheine]]</f>
        <v>0.17336649999999998</v>
      </c>
    </row>
    <row r="6140" spans="1:14" x14ac:dyDescent="0.2">
      <c r="A6140" s="2" t="s">
        <v>32</v>
      </c>
      <c r="B6140" s="2" t="s">
        <v>32</v>
      </c>
      <c r="C6140" s="2" t="s">
        <v>6</v>
      </c>
      <c r="D6140" s="2" t="s">
        <v>15</v>
      </c>
      <c r="E6140" s="2" t="s">
        <v>23</v>
      </c>
      <c r="F6140" s="2" t="s">
        <v>61</v>
      </c>
      <c r="G6140" s="1">
        <v>1433.9</v>
      </c>
      <c r="H6140" s="1">
        <v>619.9</v>
      </c>
      <c r="I6140" s="4">
        <v>13</v>
      </c>
      <c r="J6140" s="2" t="s">
        <v>71</v>
      </c>
      <c r="K6140" s="1">
        <f>Tabelle111[[#This Row],[Menge kg Nges]]/1000</f>
        <v>1.4339000000000002</v>
      </c>
      <c r="L6140" s="1">
        <f>Tabelle111[[#This Row],[Menge kg P2O5]]/1000</f>
        <v>0.61990000000000001</v>
      </c>
      <c r="M6140" s="1">
        <f>Tabelle111[[#This Row],[Menge t Nges]]/Tabelle111[[#This Row],[Anzahl Lieferscheine]]</f>
        <v>0.11030000000000001</v>
      </c>
      <c r="N6140" s="1">
        <f>Tabelle111[[#This Row],[Menge t P2O5]]/Tabelle111[[#This Row],[Anzahl Lieferscheine]]</f>
        <v>4.7684615384615388E-2</v>
      </c>
    </row>
    <row r="6141" spans="1:14" x14ac:dyDescent="0.2">
      <c r="A6141" s="2" t="s">
        <v>32</v>
      </c>
      <c r="B6141" s="2" t="s">
        <v>32</v>
      </c>
      <c r="C6141" s="2" t="s">
        <v>6</v>
      </c>
      <c r="D6141" s="2" t="s">
        <v>15</v>
      </c>
      <c r="E6141" s="2" t="s">
        <v>12</v>
      </c>
      <c r="F6141" s="2" t="s">
        <v>61</v>
      </c>
      <c r="G6141" s="1">
        <v>2533.5</v>
      </c>
      <c r="H6141" s="1">
        <v>2195.75</v>
      </c>
      <c r="I6141" s="4">
        <v>8</v>
      </c>
      <c r="J6141" s="2" t="s">
        <v>71</v>
      </c>
      <c r="K6141" s="1">
        <f>Tabelle111[[#This Row],[Menge kg Nges]]/1000</f>
        <v>2.5335000000000001</v>
      </c>
      <c r="L6141" s="1">
        <f>Tabelle111[[#This Row],[Menge kg P2O5]]/1000</f>
        <v>2.1957499999999999</v>
      </c>
      <c r="M6141" s="1">
        <f>Tabelle111[[#This Row],[Menge t Nges]]/Tabelle111[[#This Row],[Anzahl Lieferscheine]]</f>
        <v>0.31668750000000001</v>
      </c>
      <c r="N6141" s="1">
        <f>Tabelle111[[#This Row],[Menge t P2O5]]/Tabelle111[[#This Row],[Anzahl Lieferscheine]]</f>
        <v>0.27446874999999998</v>
      </c>
    </row>
    <row r="6142" spans="1:14" x14ac:dyDescent="0.2">
      <c r="A6142" s="2" t="s">
        <v>32</v>
      </c>
      <c r="B6142" s="2" t="s">
        <v>32</v>
      </c>
      <c r="C6142" s="2" t="s">
        <v>6</v>
      </c>
      <c r="D6142" s="2" t="s">
        <v>15</v>
      </c>
      <c r="E6142" s="2" t="s">
        <v>12</v>
      </c>
      <c r="F6142" s="2" t="s">
        <v>62</v>
      </c>
      <c r="G6142" s="1">
        <v>450</v>
      </c>
      <c r="H6142" s="1">
        <v>337</v>
      </c>
      <c r="I6142" s="4">
        <v>1</v>
      </c>
      <c r="J6142" s="2" t="s">
        <v>71</v>
      </c>
      <c r="K6142" s="1">
        <f>Tabelle111[[#This Row],[Menge kg Nges]]/1000</f>
        <v>0.45</v>
      </c>
      <c r="L6142" s="1">
        <f>Tabelle111[[#This Row],[Menge kg P2O5]]/1000</f>
        <v>0.33700000000000002</v>
      </c>
      <c r="M6142" s="1">
        <f>Tabelle111[[#This Row],[Menge t Nges]]/Tabelle111[[#This Row],[Anzahl Lieferscheine]]</f>
        <v>0.45</v>
      </c>
      <c r="N6142" s="1">
        <f>Tabelle111[[#This Row],[Menge t P2O5]]/Tabelle111[[#This Row],[Anzahl Lieferscheine]]</f>
        <v>0.33700000000000002</v>
      </c>
    </row>
    <row r="6143" spans="1:14" x14ac:dyDescent="0.2">
      <c r="A6143" s="2" t="s">
        <v>32</v>
      </c>
      <c r="B6143" s="2" t="s">
        <v>32</v>
      </c>
      <c r="C6143" s="2" t="s">
        <v>6</v>
      </c>
      <c r="D6143" s="2" t="s">
        <v>15</v>
      </c>
      <c r="E6143" s="2" t="s">
        <v>13</v>
      </c>
      <c r="F6143" s="2" t="s">
        <v>61</v>
      </c>
      <c r="G6143" s="1">
        <v>1350.6</v>
      </c>
      <c r="H6143" s="1">
        <v>1064</v>
      </c>
      <c r="I6143" s="4">
        <v>3</v>
      </c>
      <c r="J6143" s="2" t="s">
        <v>71</v>
      </c>
      <c r="K6143" s="1">
        <f>Tabelle111[[#This Row],[Menge kg Nges]]/1000</f>
        <v>1.3505999999999998</v>
      </c>
      <c r="L6143" s="1">
        <f>Tabelle111[[#This Row],[Menge kg P2O5]]/1000</f>
        <v>1.0640000000000001</v>
      </c>
      <c r="M6143" s="1">
        <f>Tabelle111[[#This Row],[Menge t Nges]]/Tabelle111[[#This Row],[Anzahl Lieferscheine]]</f>
        <v>0.45019999999999993</v>
      </c>
      <c r="N6143" s="1">
        <f>Tabelle111[[#This Row],[Menge t P2O5]]/Tabelle111[[#This Row],[Anzahl Lieferscheine]]</f>
        <v>0.35466666666666669</v>
      </c>
    </row>
    <row r="6144" spans="1:14" x14ac:dyDescent="0.2">
      <c r="A6144" s="2" t="s">
        <v>32</v>
      </c>
      <c r="B6144" s="2" t="s">
        <v>32</v>
      </c>
      <c r="C6144" s="2" t="s">
        <v>6</v>
      </c>
      <c r="D6144" s="2" t="s">
        <v>15</v>
      </c>
      <c r="E6144" s="2" t="s">
        <v>24</v>
      </c>
      <c r="F6144" s="2" t="s">
        <v>61</v>
      </c>
      <c r="G6144" s="1">
        <v>2940</v>
      </c>
      <c r="H6144" s="1">
        <v>2415</v>
      </c>
      <c r="I6144" s="4">
        <v>4</v>
      </c>
      <c r="J6144" s="2" t="s">
        <v>71</v>
      </c>
      <c r="K6144" s="1">
        <f>Tabelle111[[#This Row],[Menge kg Nges]]/1000</f>
        <v>2.94</v>
      </c>
      <c r="L6144" s="1">
        <f>Tabelle111[[#This Row],[Menge kg P2O5]]/1000</f>
        <v>2.415</v>
      </c>
      <c r="M6144" s="1">
        <f>Tabelle111[[#This Row],[Menge t Nges]]/Tabelle111[[#This Row],[Anzahl Lieferscheine]]</f>
        <v>0.73499999999999999</v>
      </c>
      <c r="N6144" s="1">
        <f>Tabelle111[[#This Row],[Menge t P2O5]]/Tabelle111[[#This Row],[Anzahl Lieferscheine]]</f>
        <v>0.60375000000000001</v>
      </c>
    </row>
    <row r="6145" spans="1:14" x14ac:dyDescent="0.2">
      <c r="A6145" s="2" t="s">
        <v>32</v>
      </c>
      <c r="B6145" s="2" t="s">
        <v>32</v>
      </c>
      <c r="C6145" s="2" t="s">
        <v>6</v>
      </c>
      <c r="D6145" s="2" t="s">
        <v>15</v>
      </c>
      <c r="E6145" s="2" t="s">
        <v>31</v>
      </c>
      <c r="F6145" s="2" t="s">
        <v>61</v>
      </c>
      <c r="G6145" s="1">
        <v>376</v>
      </c>
      <c r="H6145" s="1">
        <v>166.82</v>
      </c>
      <c r="I6145" s="4">
        <v>4</v>
      </c>
      <c r="J6145" s="2" t="s">
        <v>71</v>
      </c>
      <c r="K6145" s="1">
        <f>Tabelle111[[#This Row],[Menge kg Nges]]/1000</f>
        <v>0.376</v>
      </c>
      <c r="L6145" s="1">
        <f>Tabelle111[[#This Row],[Menge kg P2O5]]/1000</f>
        <v>0.16682</v>
      </c>
      <c r="M6145" s="1">
        <f>Tabelle111[[#This Row],[Menge t Nges]]/Tabelle111[[#This Row],[Anzahl Lieferscheine]]</f>
        <v>9.4E-2</v>
      </c>
      <c r="N6145" s="1">
        <f>Tabelle111[[#This Row],[Menge t P2O5]]/Tabelle111[[#This Row],[Anzahl Lieferscheine]]</f>
        <v>4.1704999999999999E-2</v>
      </c>
    </row>
    <row r="6146" spans="1:14" x14ac:dyDescent="0.2">
      <c r="A6146" s="2" t="s">
        <v>32</v>
      </c>
      <c r="B6146" s="2" t="s">
        <v>32</v>
      </c>
      <c r="C6146" s="2" t="s">
        <v>25</v>
      </c>
      <c r="D6146" s="2" t="s">
        <v>25</v>
      </c>
      <c r="E6146" s="2" t="s">
        <v>26</v>
      </c>
      <c r="F6146" s="2" t="s">
        <v>61</v>
      </c>
      <c r="G6146" s="1">
        <v>687204.62000000023</v>
      </c>
      <c r="H6146" s="1">
        <v>337112.31999999972</v>
      </c>
      <c r="I6146" s="4">
        <v>1784</v>
      </c>
      <c r="J6146" s="2" t="s">
        <v>71</v>
      </c>
      <c r="K6146" s="1">
        <f>Tabelle111[[#This Row],[Menge kg Nges]]/1000</f>
        <v>687.2046200000002</v>
      </c>
      <c r="L6146" s="1">
        <f>Tabelle111[[#This Row],[Menge kg P2O5]]/1000</f>
        <v>337.11231999999973</v>
      </c>
      <c r="M6146" s="1">
        <f>Tabelle111[[#This Row],[Menge t Nges]]/Tabelle111[[#This Row],[Anzahl Lieferscheine]]</f>
        <v>0.38520438340807184</v>
      </c>
      <c r="N6146" s="1">
        <f>Tabelle111[[#This Row],[Menge t P2O5]]/Tabelle111[[#This Row],[Anzahl Lieferscheine]]</f>
        <v>0.18896430493273528</v>
      </c>
    </row>
    <row r="6147" spans="1:14" x14ac:dyDescent="0.2">
      <c r="A6147" s="2" t="s">
        <v>32</v>
      </c>
      <c r="B6147" s="2" t="s">
        <v>32</v>
      </c>
      <c r="C6147" s="2" t="s">
        <v>63</v>
      </c>
      <c r="D6147" s="2" t="s">
        <v>63</v>
      </c>
      <c r="E6147" s="2" t="s">
        <v>63</v>
      </c>
      <c r="F6147" s="2" t="s">
        <v>61</v>
      </c>
      <c r="G6147" s="1">
        <v>14950.07</v>
      </c>
      <c r="H6147" s="1">
        <v>13013.569999999998</v>
      </c>
      <c r="I6147" s="4">
        <v>46</v>
      </c>
      <c r="J6147" s="2" t="s">
        <v>71</v>
      </c>
      <c r="K6147" s="1">
        <f>Tabelle111[[#This Row],[Menge kg Nges]]/1000</f>
        <v>14.95007</v>
      </c>
      <c r="L6147" s="1">
        <f>Tabelle111[[#This Row],[Menge kg P2O5]]/1000</f>
        <v>13.013569999999998</v>
      </c>
      <c r="M6147" s="1">
        <f>Tabelle111[[#This Row],[Menge t Nges]]/Tabelle111[[#This Row],[Anzahl Lieferscheine]]</f>
        <v>0.32500152173913044</v>
      </c>
      <c r="N6147" s="1">
        <f>Tabelle111[[#This Row],[Menge t P2O5]]/Tabelle111[[#This Row],[Anzahl Lieferscheine]]</f>
        <v>0.28290369565217388</v>
      </c>
    </row>
    <row r="6148" spans="1:14" x14ac:dyDescent="0.2">
      <c r="A6148" s="2" t="s">
        <v>32</v>
      </c>
      <c r="B6148" s="2" t="s">
        <v>36</v>
      </c>
      <c r="C6148" s="2" t="s">
        <v>25</v>
      </c>
      <c r="D6148" s="2" t="s">
        <v>25</v>
      </c>
      <c r="E6148" s="2" t="s">
        <v>26</v>
      </c>
      <c r="F6148" s="2" t="s">
        <v>61</v>
      </c>
      <c r="G6148" s="1">
        <v>12973.7</v>
      </c>
      <c r="H6148" s="1">
        <v>8394.1</v>
      </c>
      <c r="I6148" s="4">
        <v>4</v>
      </c>
      <c r="J6148" s="2" t="s">
        <v>71</v>
      </c>
      <c r="K6148" s="1">
        <f>Tabelle111[[#This Row],[Menge kg Nges]]/1000</f>
        <v>12.973700000000001</v>
      </c>
      <c r="L6148" s="1">
        <f>Tabelle111[[#This Row],[Menge kg P2O5]]/1000</f>
        <v>8.3940999999999999</v>
      </c>
      <c r="M6148" s="1">
        <f>Tabelle111[[#This Row],[Menge t Nges]]/Tabelle111[[#This Row],[Anzahl Lieferscheine]]</f>
        <v>3.2434250000000002</v>
      </c>
      <c r="N6148" s="1">
        <f>Tabelle111[[#This Row],[Menge t P2O5]]/Tabelle111[[#This Row],[Anzahl Lieferscheine]]</f>
        <v>2.098525</v>
      </c>
    </row>
    <row r="6149" spans="1:14" x14ac:dyDescent="0.2">
      <c r="A6149" s="2" t="s">
        <v>32</v>
      </c>
      <c r="B6149" s="2" t="s">
        <v>27</v>
      </c>
      <c r="C6149" s="2" t="s">
        <v>6</v>
      </c>
      <c r="D6149" s="2" t="s">
        <v>7</v>
      </c>
      <c r="E6149" s="2" t="s">
        <v>11</v>
      </c>
      <c r="F6149" s="2" t="s">
        <v>61</v>
      </c>
      <c r="G6149" s="1">
        <v>750</v>
      </c>
      <c r="H6149" s="1">
        <v>350</v>
      </c>
      <c r="I6149" s="4">
        <v>2</v>
      </c>
      <c r="J6149" s="2" t="s">
        <v>71</v>
      </c>
      <c r="K6149" s="1">
        <f>Tabelle111[[#This Row],[Menge kg Nges]]/1000</f>
        <v>0.75</v>
      </c>
      <c r="L6149" s="1">
        <f>Tabelle111[[#This Row],[Menge kg P2O5]]/1000</f>
        <v>0.35</v>
      </c>
      <c r="M6149" s="1">
        <f>Tabelle111[[#This Row],[Menge t Nges]]/Tabelle111[[#This Row],[Anzahl Lieferscheine]]</f>
        <v>0.375</v>
      </c>
      <c r="N6149" s="1">
        <f>Tabelle111[[#This Row],[Menge t P2O5]]/Tabelle111[[#This Row],[Anzahl Lieferscheine]]</f>
        <v>0.17499999999999999</v>
      </c>
    </row>
    <row r="6150" spans="1:14" x14ac:dyDescent="0.2">
      <c r="A6150" s="2" t="s">
        <v>32</v>
      </c>
      <c r="B6150" s="2" t="s">
        <v>27</v>
      </c>
      <c r="C6150" s="2" t="s">
        <v>6</v>
      </c>
      <c r="D6150" s="2" t="s">
        <v>15</v>
      </c>
      <c r="E6150" s="2" t="s">
        <v>8</v>
      </c>
      <c r="F6150" s="2" t="s">
        <v>61</v>
      </c>
      <c r="G6150" s="1">
        <v>860</v>
      </c>
      <c r="H6150" s="1">
        <v>660</v>
      </c>
      <c r="I6150" s="4">
        <v>4</v>
      </c>
      <c r="J6150" s="2" t="s">
        <v>71</v>
      </c>
      <c r="K6150" s="1">
        <f>Tabelle111[[#This Row],[Menge kg Nges]]/1000</f>
        <v>0.86</v>
      </c>
      <c r="L6150" s="1">
        <f>Tabelle111[[#This Row],[Menge kg P2O5]]/1000</f>
        <v>0.66</v>
      </c>
      <c r="M6150" s="1">
        <f>Tabelle111[[#This Row],[Menge t Nges]]/Tabelle111[[#This Row],[Anzahl Lieferscheine]]</f>
        <v>0.215</v>
      </c>
      <c r="N6150" s="1">
        <f>Tabelle111[[#This Row],[Menge t P2O5]]/Tabelle111[[#This Row],[Anzahl Lieferscheine]]</f>
        <v>0.16500000000000001</v>
      </c>
    </row>
    <row r="6151" spans="1:14" x14ac:dyDescent="0.2">
      <c r="A6151" s="2" t="s">
        <v>32</v>
      </c>
      <c r="B6151" s="2" t="s">
        <v>27</v>
      </c>
      <c r="C6151" s="2" t="s">
        <v>6</v>
      </c>
      <c r="D6151" s="2" t="s">
        <v>15</v>
      </c>
      <c r="E6151" s="2" t="s">
        <v>18</v>
      </c>
      <c r="F6151" s="2" t="s">
        <v>61</v>
      </c>
      <c r="G6151" s="1">
        <v>7369.8</v>
      </c>
      <c r="H6151" s="1">
        <v>5556.4000000000015</v>
      </c>
      <c r="I6151" s="4">
        <v>18</v>
      </c>
      <c r="J6151" s="2" t="s">
        <v>71</v>
      </c>
      <c r="K6151" s="1">
        <f>Tabelle111[[#This Row],[Menge kg Nges]]/1000</f>
        <v>7.3698000000000006</v>
      </c>
      <c r="L6151" s="1">
        <f>Tabelle111[[#This Row],[Menge kg P2O5]]/1000</f>
        <v>5.5564000000000018</v>
      </c>
      <c r="M6151" s="1">
        <f>Tabelle111[[#This Row],[Menge t Nges]]/Tabelle111[[#This Row],[Anzahl Lieferscheine]]</f>
        <v>0.40943333333333337</v>
      </c>
      <c r="N6151" s="1">
        <f>Tabelle111[[#This Row],[Menge t P2O5]]/Tabelle111[[#This Row],[Anzahl Lieferscheine]]</f>
        <v>0.30868888888888901</v>
      </c>
    </row>
    <row r="6152" spans="1:14" x14ac:dyDescent="0.2">
      <c r="A6152" s="2" t="s">
        <v>32</v>
      </c>
      <c r="B6152" s="2" t="s">
        <v>27</v>
      </c>
      <c r="C6152" s="2" t="s">
        <v>6</v>
      </c>
      <c r="D6152" s="2" t="s">
        <v>15</v>
      </c>
      <c r="E6152" s="2" t="s">
        <v>20</v>
      </c>
      <c r="F6152" s="2" t="s">
        <v>61</v>
      </c>
      <c r="G6152" s="1">
        <v>2503.8000000000002</v>
      </c>
      <c r="H6152" s="1">
        <v>1557</v>
      </c>
      <c r="I6152" s="4">
        <v>6</v>
      </c>
      <c r="J6152" s="2" t="s">
        <v>71</v>
      </c>
      <c r="K6152" s="1">
        <f>Tabelle111[[#This Row],[Menge kg Nges]]/1000</f>
        <v>2.5038</v>
      </c>
      <c r="L6152" s="1">
        <f>Tabelle111[[#This Row],[Menge kg P2O5]]/1000</f>
        <v>1.5569999999999999</v>
      </c>
      <c r="M6152" s="1">
        <f>Tabelle111[[#This Row],[Menge t Nges]]/Tabelle111[[#This Row],[Anzahl Lieferscheine]]</f>
        <v>0.4173</v>
      </c>
      <c r="N6152" s="1">
        <f>Tabelle111[[#This Row],[Menge t P2O5]]/Tabelle111[[#This Row],[Anzahl Lieferscheine]]</f>
        <v>0.25950000000000001</v>
      </c>
    </row>
    <row r="6153" spans="1:14" x14ac:dyDescent="0.2">
      <c r="A6153" s="2" t="s">
        <v>32</v>
      </c>
      <c r="B6153" s="2" t="s">
        <v>27</v>
      </c>
      <c r="C6153" s="2" t="s">
        <v>6</v>
      </c>
      <c r="D6153" s="2" t="s">
        <v>15</v>
      </c>
      <c r="E6153" s="2" t="s">
        <v>21</v>
      </c>
      <c r="F6153" s="2" t="s">
        <v>61</v>
      </c>
      <c r="G6153" s="1">
        <v>4512.6000000000004</v>
      </c>
      <c r="H6153" s="1">
        <v>2710.5</v>
      </c>
      <c r="I6153" s="4">
        <v>9</v>
      </c>
      <c r="J6153" s="2" t="s">
        <v>71</v>
      </c>
      <c r="K6153" s="1">
        <f>Tabelle111[[#This Row],[Menge kg Nges]]/1000</f>
        <v>4.5125999999999999</v>
      </c>
      <c r="L6153" s="1">
        <f>Tabelle111[[#This Row],[Menge kg P2O5]]/1000</f>
        <v>2.7105000000000001</v>
      </c>
      <c r="M6153" s="1">
        <f>Tabelle111[[#This Row],[Menge t Nges]]/Tabelle111[[#This Row],[Anzahl Lieferscheine]]</f>
        <v>0.50139999999999996</v>
      </c>
      <c r="N6153" s="1">
        <f>Tabelle111[[#This Row],[Menge t P2O5]]/Tabelle111[[#This Row],[Anzahl Lieferscheine]]</f>
        <v>0.30116666666666669</v>
      </c>
    </row>
    <row r="6154" spans="1:14" x14ac:dyDescent="0.2">
      <c r="A6154" s="2" t="s">
        <v>32</v>
      </c>
      <c r="B6154" s="2" t="s">
        <v>27</v>
      </c>
      <c r="C6154" s="2" t="s">
        <v>6</v>
      </c>
      <c r="D6154" s="2" t="s">
        <v>15</v>
      </c>
      <c r="E6154" s="2" t="s">
        <v>9</v>
      </c>
      <c r="F6154" s="2" t="s">
        <v>61</v>
      </c>
      <c r="G6154" s="1">
        <v>688.18000000000006</v>
      </c>
      <c r="H6154" s="1">
        <v>461.25</v>
      </c>
      <c r="I6154" s="4">
        <v>5</v>
      </c>
      <c r="J6154" s="2" t="s">
        <v>71</v>
      </c>
      <c r="K6154" s="1">
        <f>Tabelle111[[#This Row],[Menge kg Nges]]/1000</f>
        <v>0.68818000000000001</v>
      </c>
      <c r="L6154" s="1">
        <f>Tabelle111[[#This Row],[Menge kg P2O5]]/1000</f>
        <v>0.46124999999999999</v>
      </c>
      <c r="M6154" s="1">
        <f>Tabelle111[[#This Row],[Menge t Nges]]/Tabelle111[[#This Row],[Anzahl Lieferscheine]]</f>
        <v>0.13763600000000001</v>
      </c>
      <c r="N6154" s="1">
        <f>Tabelle111[[#This Row],[Menge t P2O5]]/Tabelle111[[#This Row],[Anzahl Lieferscheine]]</f>
        <v>9.2249999999999999E-2</v>
      </c>
    </row>
    <row r="6155" spans="1:14" x14ac:dyDescent="0.2">
      <c r="A6155" s="2" t="s">
        <v>32</v>
      </c>
      <c r="B6155" s="2" t="s">
        <v>27</v>
      </c>
      <c r="C6155" s="2" t="s">
        <v>6</v>
      </c>
      <c r="D6155" s="2" t="s">
        <v>15</v>
      </c>
      <c r="E6155" s="2" t="s">
        <v>23</v>
      </c>
      <c r="F6155" s="2" t="s">
        <v>61</v>
      </c>
      <c r="G6155" s="1">
        <v>369</v>
      </c>
      <c r="H6155" s="1">
        <v>166.5</v>
      </c>
      <c r="I6155" s="4">
        <v>3</v>
      </c>
      <c r="J6155" s="2" t="s">
        <v>71</v>
      </c>
      <c r="K6155" s="1">
        <f>Tabelle111[[#This Row],[Menge kg Nges]]/1000</f>
        <v>0.36899999999999999</v>
      </c>
      <c r="L6155" s="1">
        <f>Tabelle111[[#This Row],[Menge kg P2O5]]/1000</f>
        <v>0.16650000000000001</v>
      </c>
      <c r="M6155" s="1">
        <f>Tabelle111[[#This Row],[Menge t Nges]]/Tabelle111[[#This Row],[Anzahl Lieferscheine]]</f>
        <v>0.123</v>
      </c>
      <c r="N6155" s="1">
        <f>Tabelle111[[#This Row],[Menge t P2O5]]/Tabelle111[[#This Row],[Anzahl Lieferscheine]]</f>
        <v>5.5500000000000001E-2</v>
      </c>
    </row>
    <row r="6156" spans="1:14" x14ac:dyDescent="0.2">
      <c r="A6156" s="2" t="s">
        <v>32</v>
      </c>
      <c r="B6156" s="2" t="s">
        <v>27</v>
      </c>
      <c r="C6156" s="2" t="s">
        <v>6</v>
      </c>
      <c r="D6156" s="2" t="s">
        <v>15</v>
      </c>
      <c r="E6156" s="2" t="s">
        <v>13</v>
      </c>
      <c r="F6156" s="2" t="s">
        <v>61</v>
      </c>
      <c r="G6156" s="1">
        <v>163.80000000000001</v>
      </c>
      <c r="H6156" s="1">
        <v>147</v>
      </c>
      <c r="I6156" s="4">
        <v>1</v>
      </c>
      <c r="J6156" s="2" t="s">
        <v>71</v>
      </c>
      <c r="K6156" s="1">
        <f>Tabelle111[[#This Row],[Menge kg Nges]]/1000</f>
        <v>0.1638</v>
      </c>
      <c r="L6156" s="1">
        <f>Tabelle111[[#This Row],[Menge kg P2O5]]/1000</f>
        <v>0.14699999999999999</v>
      </c>
      <c r="M6156" s="1">
        <f>Tabelle111[[#This Row],[Menge t Nges]]/Tabelle111[[#This Row],[Anzahl Lieferscheine]]</f>
        <v>0.1638</v>
      </c>
      <c r="N6156" s="1">
        <f>Tabelle111[[#This Row],[Menge t P2O5]]/Tabelle111[[#This Row],[Anzahl Lieferscheine]]</f>
        <v>0.14699999999999999</v>
      </c>
    </row>
    <row r="6157" spans="1:14" x14ac:dyDescent="0.2">
      <c r="A6157" s="2" t="s">
        <v>32</v>
      </c>
      <c r="B6157" s="2" t="s">
        <v>27</v>
      </c>
      <c r="C6157" s="2" t="s">
        <v>6</v>
      </c>
      <c r="D6157" s="2" t="s">
        <v>15</v>
      </c>
      <c r="E6157" s="2" t="s">
        <v>31</v>
      </c>
      <c r="F6157" s="2" t="s">
        <v>61</v>
      </c>
      <c r="G6157" s="1">
        <v>123</v>
      </c>
      <c r="H6157" s="1">
        <v>55.5</v>
      </c>
      <c r="I6157" s="4">
        <v>1</v>
      </c>
      <c r="J6157" s="2" t="s">
        <v>71</v>
      </c>
      <c r="K6157" s="1">
        <f>Tabelle111[[#This Row],[Menge kg Nges]]/1000</f>
        <v>0.123</v>
      </c>
      <c r="L6157" s="1">
        <f>Tabelle111[[#This Row],[Menge kg P2O5]]/1000</f>
        <v>5.5500000000000001E-2</v>
      </c>
      <c r="M6157" s="1">
        <f>Tabelle111[[#This Row],[Menge t Nges]]/Tabelle111[[#This Row],[Anzahl Lieferscheine]]</f>
        <v>0.123</v>
      </c>
      <c r="N6157" s="1">
        <f>Tabelle111[[#This Row],[Menge t P2O5]]/Tabelle111[[#This Row],[Anzahl Lieferscheine]]</f>
        <v>5.5500000000000001E-2</v>
      </c>
    </row>
    <row r="6158" spans="1:14" x14ac:dyDescent="0.2">
      <c r="A6158" s="2" t="s">
        <v>32</v>
      </c>
      <c r="B6158" s="2" t="s">
        <v>27</v>
      </c>
      <c r="C6158" s="2" t="s">
        <v>25</v>
      </c>
      <c r="D6158" s="2" t="s">
        <v>25</v>
      </c>
      <c r="E6158" s="2" t="s">
        <v>26</v>
      </c>
      <c r="F6158" s="2" t="s">
        <v>61</v>
      </c>
      <c r="G6158" s="1">
        <v>142268.3900000001</v>
      </c>
      <c r="H6158" s="1">
        <v>55859.05</v>
      </c>
      <c r="I6158" s="4">
        <v>370</v>
      </c>
      <c r="J6158" s="2" t="s">
        <v>71</v>
      </c>
      <c r="K6158" s="1">
        <f>Tabelle111[[#This Row],[Menge kg Nges]]/1000</f>
        <v>142.2683900000001</v>
      </c>
      <c r="L6158" s="1">
        <f>Tabelle111[[#This Row],[Menge kg P2O5]]/1000</f>
        <v>55.859050000000003</v>
      </c>
      <c r="M6158" s="1">
        <f>Tabelle111[[#This Row],[Menge t Nges]]/Tabelle111[[#This Row],[Anzahl Lieferscheine]]</f>
        <v>0.38450916216216241</v>
      </c>
      <c r="N6158" s="1">
        <f>Tabelle111[[#This Row],[Menge t P2O5]]/Tabelle111[[#This Row],[Anzahl Lieferscheine]]</f>
        <v>0.15097040540540541</v>
      </c>
    </row>
    <row r="6159" spans="1:14" x14ac:dyDescent="0.2">
      <c r="A6159" s="2" t="s">
        <v>32</v>
      </c>
      <c r="B6159" s="2" t="s">
        <v>27</v>
      </c>
      <c r="C6159" s="2" t="s">
        <v>63</v>
      </c>
      <c r="D6159" s="2" t="s">
        <v>63</v>
      </c>
      <c r="E6159" s="2" t="s">
        <v>63</v>
      </c>
      <c r="F6159" s="2" t="s">
        <v>61</v>
      </c>
      <c r="G6159" s="1">
        <v>1404</v>
      </c>
      <c r="H6159" s="1">
        <v>1344</v>
      </c>
      <c r="I6159" s="4">
        <v>4</v>
      </c>
      <c r="J6159" s="2" t="s">
        <v>71</v>
      </c>
      <c r="K6159" s="1">
        <f>Tabelle111[[#This Row],[Menge kg Nges]]/1000</f>
        <v>1.4039999999999999</v>
      </c>
      <c r="L6159" s="1">
        <f>Tabelle111[[#This Row],[Menge kg P2O5]]/1000</f>
        <v>1.3440000000000001</v>
      </c>
      <c r="M6159" s="1">
        <f>Tabelle111[[#This Row],[Menge t Nges]]/Tabelle111[[#This Row],[Anzahl Lieferscheine]]</f>
        <v>0.35099999999999998</v>
      </c>
      <c r="N6159" s="1">
        <f>Tabelle111[[#This Row],[Menge t P2O5]]/Tabelle111[[#This Row],[Anzahl Lieferscheine]]</f>
        <v>0.33600000000000002</v>
      </c>
    </row>
    <row r="6160" spans="1:14" x14ac:dyDescent="0.2">
      <c r="A6160" s="2" t="s">
        <v>32</v>
      </c>
      <c r="B6160" s="2" t="s">
        <v>33</v>
      </c>
      <c r="C6160" s="2" t="s">
        <v>6</v>
      </c>
      <c r="D6160" s="2" t="s">
        <v>7</v>
      </c>
      <c r="E6160" s="2" t="s">
        <v>8</v>
      </c>
      <c r="F6160" s="2" t="s">
        <v>61</v>
      </c>
      <c r="G6160" s="1">
        <v>648.79999999999995</v>
      </c>
      <c r="H6160" s="1">
        <v>259.2</v>
      </c>
      <c r="I6160" s="4">
        <v>2</v>
      </c>
      <c r="J6160" s="2" t="s">
        <v>71</v>
      </c>
      <c r="K6160" s="1">
        <f>Tabelle111[[#This Row],[Menge kg Nges]]/1000</f>
        <v>0.64879999999999993</v>
      </c>
      <c r="L6160" s="1">
        <f>Tabelle111[[#This Row],[Menge kg P2O5]]/1000</f>
        <v>0.25919999999999999</v>
      </c>
      <c r="M6160" s="1">
        <f>Tabelle111[[#This Row],[Menge t Nges]]/Tabelle111[[#This Row],[Anzahl Lieferscheine]]</f>
        <v>0.32439999999999997</v>
      </c>
      <c r="N6160" s="1">
        <f>Tabelle111[[#This Row],[Menge t P2O5]]/Tabelle111[[#This Row],[Anzahl Lieferscheine]]</f>
        <v>0.12959999999999999</v>
      </c>
    </row>
    <row r="6161" spans="1:14" x14ac:dyDescent="0.2">
      <c r="A6161" s="2" t="s">
        <v>32</v>
      </c>
      <c r="B6161" s="2" t="s">
        <v>33</v>
      </c>
      <c r="C6161" s="2" t="s">
        <v>6</v>
      </c>
      <c r="D6161" s="2" t="s">
        <v>7</v>
      </c>
      <c r="E6161" s="2" t="s">
        <v>11</v>
      </c>
      <c r="F6161" s="2" t="s">
        <v>61</v>
      </c>
      <c r="G6161" s="1">
        <v>32.4</v>
      </c>
      <c r="H6161" s="1">
        <v>12</v>
      </c>
      <c r="I6161" s="4">
        <v>1</v>
      </c>
      <c r="J6161" s="2" t="s">
        <v>71</v>
      </c>
      <c r="K6161" s="1">
        <f>Tabelle111[[#This Row],[Menge kg Nges]]/1000</f>
        <v>3.2399999999999998E-2</v>
      </c>
      <c r="L6161" s="1">
        <f>Tabelle111[[#This Row],[Menge kg P2O5]]/1000</f>
        <v>1.2E-2</v>
      </c>
      <c r="M6161" s="1">
        <f>Tabelle111[[#This Row],[Menge t Nges]]/Tabelle111[[#This Row],[Anzahl Lieferscheine]]</f>
        <v>3.2399999999999998E-2</v>
      </c>
      <c r="N6161" s="1">
        <f>Tabelle111[[#This Row],[Menge t P2O5]]/Tabelle111[[#This Row],[Anzahl Lieferscheine]]</f>
        <v>1.2E-2</v>
      </c>
    </row>
    <row r="6162" spans="1:14" x14ac:dyDescent="0.2">
      <c r="A6162" s="2" t="s">
        <v>32</v>
      </c>
      <c r="B6162" s="2" t="s">
        <v>33</v>
      </c>
      <c r="C6162" s="2" t="s">
        <v>6</v>
      </c>
      <c r="D6162" s="2" t="s">
        <v>7</v>
      </c>
      <c r="E6162" s="2" t="s">
        <v>12</v>
      </c>
      <c r="F6162" s="2" t="s">
        <v>61</v>
      </c>
      <c r="G6162" s="1">
        <v>26734.5</v>
      </c>
      <c r="H6162" s="1">
        <v>13527.3</v>
      </c>
      <c r="I6162" s="4">
        <v>16</v>
      </c>
      <c r="J6162" s="2" t="s">
        <v>71</v>
      </c>
      <c r="K6162" s="1">
        <f>Tabelle111[[#This Row],[Menge kg Nges]]/1000</f>
        <v>26.734500000000001</v>
      </c>
      <c r="L6162" s="1">
        <f>Tabelle111[[#This Row],[Menge kg P2O5]]/1000</f>
        <v>13.527299999999999</v>
      </c>
      <c r="M6162" s="1">
        <f>Tabelle111[[#This Row],[Menge t Nges]]/Tabelle111[[#This Row],[Anzahl Lieferscheine]]</f>
        <v>1.67090625</v>
      </c>
      <c r="N6162" s="1">
        <f>Tabelle111[[#This Row],[Menge t P2O5]]/Tabelle111[[#This Row],[Anzahl Lieferscheine]]</f>
        <v>0.84545624999999991</v>
      </c>
    </row>
    <row r="6163" spans="1:14" x14ac:dyDescent="0.2">
      <c r="A6163" s="2" t="s">
        <v>32</v>
      </c>
      <c r="B6163" s="2" t="s">
        <v>33</v>
      </c>
      <c r="C6163" s="2" t="s">
        <v>6</v>
      </c>
      <c r="D6163" s="2" t="s">
        <v>7</v>
      </c>
      <c r="E6163" s="2" t="s">
        <v>14</v>
      </c>
      <c r="F6163" s="2" t="s">
        <v>61</v>
      </c>
      <c r="G6163" s="1">
        <v>755.7</v>
      </c>
      <c r="H6163" s="1">
        <v>366.4</v>
      </c>
      <c r="I6163" s="4">
        <v>5</v>
      </c>
      <c r="J6163" s="2" t="s">
        <v>71</v>
      </c>
      <c r="K6163" s="1">
        <f>Tabelle111[[#This Row],[Menge kg Nges]]/1000</f>
        <v>0.75570000000000004</v>
      </c>
      <c r="L6163" s="1">
        <f>Tabelle111[[#This Row],[Menge kg P2O5]]/1000</f>
        <v>0.3664</v>
      </c>
      <c r="M6163" s="1">
        <f>Tabelle111[[#This Row],[Menge t Nges]]/Tabelle111[[#This Row],[Anzahl Lieferscheine]]</f>
        <v>0.15114</v>
      </c>
      <c r="N6163" s="1">
        <f>Tabelle111[[#This Row],[Menge t P2O5]]/Tabelle111[[#This Row],[Anzahl Lieferscheine]]</f>
        <v>7.3279999999999998E-2</v>
      </c>
    </row>
    <row r="6164" spans="1:14" x14ac:dyDescent="0.2">
      <c r="A6164" s="2" t="s">
        <v>32</v>
      </c>
      <c r="B6164" s="2" t="s">
        <v>33</v>
      </c>
      <c r="C6164" s="2" t="s">
        <v>6</v>
      </c>
      <c r="D6164" s="2" t="s">
        <v>15</v>
      </c>
      <c r="E6164" s="2" t="s">
        <v>8</v>
      </c>
      <c r="F6164" s="2" t="s">
        <v>61</v>
      </c>
      <c r="G6164" s="1">
        <v>1176</v>
      </c>
      <c r="H6164" s="1">
        <v>532</v>
      </c>
      <c r="I6164" s="4">
        <v>4</v>
      </c>
      <c r="J6164" s="2" t="s">
        <v>71</v>
      </c>
      <c r="K6164" s="1">
        <f>Tabelle111[[#This Row],[Menge kg Nges]]/1000</f>
        <v>1.1759999999999999</v>
      </c>
      <c r="L6164" s="1">
        <f>Tabelle111[[#This Row],[Menge kg P2O5]]/1000</f>
        <v>0.53200000000000003</v>
      </c>
      <c r="M6164" s="1">
        <f>Tabelle111[[#This Row],[Menge t Nges]]/Tabelle111[[#This Row],[Anzahl Lieferscheine]]</f>
        <v>0.29399999999999998</v>
      </c>
      <c r="N6164" s="1">
        <f>Tabelle111[[#This Row],[Menge t P2O5]]/Tabelle111[[#This Row],[Anzahl Lieferscheine]]</f>
        <v>0.13300000000000001</v>
      </c>
    </row>
    <row r="6165" spans="1:14" x14ac:dyDescent="0.2">
      <c r="A6165" s="2" t="s">
        <v>32</v>
      </c>
      <c r="B6165" s="2" t="s">
        <v>33</v>
      </c>
      <c r="C6165" s="2" t="s">
        <v>6</v>
      </c>
      <c r="D6165" s="2" t="s">
        <v>15</v>
      </c>
      <c r="E6165" s="2" t="s">
        <v>18</v>
      </c>
      <c r="F6165" s="2" t="s">
        <v>61</v>
      </c>
      <c r="G6165" s="1">
        <v>920</v>
      </c>
      <c r="H6165" s="1">
        <v>644</v>
      </c>
      <c r="I6165" s="4">
        <v>2</v>
      </c>
      <c r="J6165" s="2" t="s">
        <v>71</v>
      </c>
      <c r="K6165" s="1">
        <f>Tabelle111[[#This Row],[Menge kg Nges]]/1000</f>
        <v>0.92</v>
      </c>
      <c r="L6165" s="1">
        <f>Tabelle111[[#This Row],[Menge kg P2O5]]/1000</f>
        <v>0.64400000000000002</v>
      </c>
      <c r="M6165" s="1">
        <f>Tabelle111[[#This Row],[Menge t Nges]]/Tabelle111[[#This Row],[Anzahl Lieferscheine]]</f>
        <v>0.46</v>
      </c>
      <c r="N6165" s="1">
        <f>Tabelle111[[#This Row],[Menge t P2O5]]/Tabelle111[[#This Row],[Anzahl Lieferscheine]]</f>
        <v>0.32200000000000001</v>
      </c>
    </row>
    <row r="6166" spans="1:14" x14ac:dyDescent="0.2">
      <c r="A6166" s="2" t="s">
        <v>32</v>
      </c>
      <c r="B6166" s="2" t="s">
        <v>33</v>
      </c>
      <c r="C6166" s="2" t="s">
        <v>6</v>
      </c>
      <c r="D6166" s="2" t="s">
        <v>15</v>
      </c>
      <c r="E6166" s="2" t="s">
        <v>20</v>
      </c>
      <c r="F6166" s="2" t="s">
        <v>61</v>
      </c>
      <c r="G6166" s="1">
        <v>571.20000000000005</v>
      </c>
      <c r="H6166" s="1">
        <v>705</v>
      </c>
      <c r="I6166" s="4">
        <v>5</v>
      </c>
      <c r="J6166" s="2" t="s">
        <v>71</v>
      </c>
      <c r="K6166" s="1">
        <f>Tabelle111[[#This Row],[Menge kg Nges]]/1000</f>
        <v>0.57120000000000004</v>
      </c>
      <c r="L6166" s="1">
        <f>Tabelle111[[#This Row],[Menge kg P2O5]]/1000</f>
        <v>0.70499999999999996</v>
      </c>
      <c r="M6166" s="1">
        <f>Tabelle111[[#This Row],[Menge t Nges]]/Tabelle111[[#This Row],[Anzahl Lieferscheine]]</f>
        <v>0.11424000000000001</v>
      </c>
      <c r="N6166" s="1">
        <f>Tabelle111[[#This Row],[Menge t P2O5]]/Tabelle111[[#This Row],[Anzahl Lieferscheine]]</f>
        <v>0.14099999999999999</v>
      </c>
    </row>
    <row r="6167" spans="1:14" x14ac:dyDescent="0.2">
      <c r="A6167" s="2" t="s">
        <v>32</v>
      </c>
      <c r="B6167" s="2" t="s">
        <v>33</v>
      </c>
      <c r="C6167" s="2" t="s">
        <v>25</v>
      </c>
      <c r="D6167" s="2" t="s">
        <v>25</v>
      </c>
      <c r="E6167" s="2" t="s">
        <v>26</v>
      </c>
      <c r="F6167" s="2" t="s">
        <v>61</v>
      </c>
      <c r="G6167" s="1">
        <v>4719.8899999999994</v>
      </c>
      <c r="H6167" s="1">
        <v>3756.92</v>
      </c>
      <c r="I6167" s="4">
        <v>20</v>
      </c>
      <c r="J6167" s="2" t="s">
        <v>71</v>
      </c>
      <c r="K6167" s="1">
        <f>Tabelle111[[#This Row],[Menge kg Nges]]/1000</f>
        <v>4.7198899999999995</v>
      </c>
      <c r="L6167" s="1">
        <f>Tabelle111[[#This Row],[Menge kg P2O5]]/1000</f>
        <v>3.75692</v>
      </c>
      <c r="M6167" s="1">
        <f>Tabelle111[[#This Row],[Menge t Nges]]/Tabelle111[[#This Row],[Anzahl Lieferscheine]]</f>
        <v>0.23599449999999997</v>
      </c>
      <c r="N6167" s="1">
        <f>Tabelle111[[#This Row],[Menge t P2O5]]/Tabelle111[[#This Row],[Anzahl Lieferscheine]]</f>
        <v>0.18784600000000001</v>
      </c>
    </row>
    <row r="6168" spans="1:14" x14ac:dyDescent="0.2">
      <c r="A6168" s="2" t="s">
        <v>32</v>
      </c>
      <c r="B6168" s="2" t="s">
        <v>49</v>
      </c>
      <c r="C6168" s="2" t="s">
        <v>25</v>
      </c>
      <c r="D6168" s="2" t="s">
        <v>25</v>
      </c>
      <c r="E6168" s="2" t="s">
        <v>26</v>
      </c>
      <c r="F6168" s="2" t="s">
        <v>61</v>
      </c>
      <c r="G6168" s="1">
        <v>1462.4699999999998</v>
      </c>
      <c r="H6168" s="1">
        <v>594.15</v>
      </c>
      <c r="I6168" s="4">
        <v>6</v>
      </c>
      <c r="J6168" s="2" t="s">
        <v>71</v>
      </c>
      <c r="K6168" s="1">
        <f>Tabelle111[[#This Row],[Menge kg Nges]]/1000</f>
        <v>1.4624699999999997</v>
      </c>
      <c r="L6168" s="1">
        <f>Tabelle111[[#This Row],[Menge kg P2O5]]/1000</f>
        <v>0.59414999999999996</v>
      </c>
      <c r="M6168" s="1">
        <f>Tabelle111[[#This Row],[Menge t Nges]]/Tabelle111[[#This Row],[Anzahl Lieferscheine]]</f>
        <v>0.24374499999999996</v>
      </c>
      <c r="N6168" s="1">
        <f>Tabelle111[[#This Row],[Menge t P2O5]]/Tabelle111[[#This Row],[Anzahl Lieferscheine]]</f>
        <v>9.9024999999999988E-2</v>
      </c>
    </row>
    <row r="6169" spans="1:14" x14ac:dyDescent="0.2">
      <c r="A6169" s="2" t="s">
        <v>32</v>
      </c>
      <c r="B6169" s="2" t="s">
        <v>47</v>
      </c>
      <c r="C6169" s="2" t="s">
        <v>25</v>
      </c>
      <c r="D6169" s="2" t="s">
        <v>25</v>
      </c>
      <c r="E6169" s="2" t="s">
        <v>26</v>
      </c>
      <c r="F6169" s="2" t="s">
        <v>61</v>
      </c>
      <c r="G6169" s="1">
        <v>5393.0800000000008</v>
      </c>
      <c r="H6169" s="1">
        <v>2445.2400000000002</v>
      </c>
      <c r="I6169" s="4">
        <v>10</v>
      </c>
      <c r="J6169" s="2" t="s">
        <v>71</v>
      </c>
      <c r="K6169" s="1">
        <f>Tabelle111[[#This Row],[Menge kg Nges]]/1000</f>
        <v>5.3930800000000012</v>
      </c>
      <c r="L6169" s="1">
        <f>Tabelle111[[#This Row],[Menge kg P2O5]]/1000</f>
        <v>2.4452400000000001</v>
      </c>
      <c r="M6169" s="1">
        <f>Tabelle111[[#This Row],[Menge t Nges]]/Tabelle111[[#This Row],[Anzahl Lieferscheine]]</f>
        <v>0.53930800000000012</v>
      </c>
      <c r="N6169" s="1">
        <f>Tabelle111[[#This Row],[Menge t P2O5]]/Tabelle111[[#This Row],[Anzahl Lieferscheine]]</f>
        <v>0.24452400000000002</v>
      </c>
    </row>
    <row r="6170" spans="1:14" x14ac:dyDescent="0.2">
      <c r="A6170" s="2" t="s">
        <v>32</v>
      </c>
      <c r="B6170" s="2" t="s">
        <v>46</v>
      </c>
      <c r="C6170" s="2" t="s">
        <v>25</v>
      </c>
      <c r="D6170" s="2" t="s">
        <v>25</v>
      </c>
      <c r="E6170" s="2" t="s">
        <v>26</v>
      </c>
      <c r="F6170" s="2" t="s">
        <v>61</v>
      </c>
      <c r="G6170" s="1">
        <v>265.2</v>
      </c>
      <c r="H6170" s="1">
        <v>105.06</v>
      </c>
      <c r="I6170" s="4">
        <v>1</v>
      </c>
      <c r="J6170" s="2" t="s">
        <v>71</v>
      </c>
      <c r="K6170" s="1">
        <f>Tabelle111[[#This Row],[Menge kg Nges]]/1000</f>
        <v>0.26519999999999999</v>
      </c>
      <c r="L6170" s="1">
        <f>Tabelle111[[#This Row],[Menge kg P2O5]]/1000</f>
        <v>0.10506</v>
      </c>
      <c r="M6170" s="1">
        <f>Tabelle111[[#This Row],[Menge t Nges]]/Tabelle111[[#This Row],[Anzahl Lieferscheine]]</f>
        <v>0.26519999999999999</v>
      </c>
      <c r="N6170" s="1">
        <f>Tabelle111[[#This Row],[Menge t P2O5]]/Tabelle111[[#This Row],[Anzahl Lieferscheine]]</f>
        <v>0.10506</v>
      </c>
    </row>
    <row r="6171" spans="1:14" x14ac:dyDescent="0.2">
      <c r="A6171" s="2" t="s">
        <v>32</v>
      </c>
      <c r="B6171" s="2" t="s">
        <v>34</v>
      </c>
      <c r="C6171" s="2" t="s">
        <v>6</v>
      </c>
      <c r="D6171" s="2" t="s">
        <v>7</v>
      </c>
      <c r="E6171" s="2" t="s">
        <v>8</v>
      </c>
      <c r="F6171" s="2" t="s">
        <v>61</v>
      </c>
      <c r="G6171" s="1">
        <v>985.19999999999993</v>
      </c>
      <c r="H6171" s="1">
        <v>434.2</v>
      </c>
      <c r="I6171" s="4">
        <v>3</v>
      </c>
      <c r="J6171" s="2" t="s">
        <v>71</v>
      </c>
      <c r="K6171" s="1">
        <f>Tabelle111[[#This Row],[Menge kg Nges]]/1000</f>
        <v>0.98519999999999996</v>
      </c>
      <c r="L6171" s="1">
        <f>Tabelle111[[#This Row],[Menge kg P2O5]]/1000</f>
        <v>0.43419999999999997</v>
      </c>
      <c r="M6171" s="1">
        <f>Tabelle111[[#This Row],[Menge t Nges]]/Tabelle111[[#This Row],[Anzahl Lieferscheine]]</f>
        <v>0.32839999999999997</v>
      </c>
      <c r="N6171" s="1">
        <f>Tabelle111[[#This Row],[Menge t P2O5]]/Tabelle111[[#This Row],[Anzahl Lieferscheine]]</f>
        <v>0.14473333333333332</v>
      </c>
    </row>
    <row r="6172" spans="1:14" x14ac:dyDescent="0.2">
      <c r="A6172" s="2" t="s">
        <v>32</v>
      </c>
      <c r="B6172" s="2" t="s">
        <v>34</v>
      </c>
      <c r="C6172" s="2" t="s">
        <v>6</v>
      </c>
      <c r="D6172" s="2" t="s">
        <v>7</v>
      </c>
      <c r="E6172" s="2" t="s">
        <v>9</v>
      </c>
      <c r="F6172" s="2" t="s">
        <v>61</v>
      </c>
      <c r="G6172" s="1">
        <v>3901</v>
      </c>
      <c r="H6172" s="1">
        <v>1599</v>
      </c>
      <c r="I6172" s="4">
        <v>14</v>
      </c>
      <c r="J6172" s="2" t="s">
        <v>71</v>
      </c>
      <c r="K6172" s="1">
        <f>Tabelle111[[#This Row],[Menge kg Nges]]/1000</f>
        <v>3.9009999999999998</v>
      </c>
      <c r="L6172" s="1">
        <f>Tabelle111[[#This Row],[Menge kg P2O5]]/1000</f>
        <v>1.599</v>
      </c>
      <c r="M6172" s="1">
        <f>Tabelle111[[#This Row],[Menge t Nges]]/Tabelle111[[#This Row],[Anzahl Lieferscheine]]</f>
        <v>0.27864285714285714</v>
      </c>
      <c r="N6172" s="1">
        <f>Tabelle111[[#This Row],[Menge t P2O5]]/Tabelle111[[#This Row],[Anzahl Lieferscheine]]</f>
        <v>0.11421428571428571</v>
      </c>
    </row>
    <row r="6173" spans="1:14" x14ac:dyDescent="0.2">
      <c r="A6173" s="2" t="s">
        <v>32</v>
      </c>
      <c r="B6173" s="2" t="s">
        <v>34</v>
      </c>
      <c r="C6173" s="2" t="s">
        <v>6</v>
      </c>
      <c r="D6173" s="2" t="s">
        <v>7</v>
      </c>
      <c r="E6173" s="2" t="s">
        <v>10</v>
      </c>
      <c r="F6173" s="2" t="s">
        <v>61</v>
      </c>
      <c r="G6173" s="1">
        <v>688.8</v>
      </c>
      <c r="H6173" s="1">
        <v>271.2</v>
      </c>
      <c r="I6173" s="4">
        <v>1</v>
      </c>
      <c r="J6173" s="2" t="s">
        <v>71</v>
      </c>
      <c r="K6173" s="1">
        <f>Tabelle111[[#This Row],[Menge kg Nges]]/1000</f>
        <v>0.68879999999999997</v>
      </c>
      <c r="L6173" s="1">
        <f>Tabelle111[[#This Row],[Menge kg P2O5]]/1000</f>
        <v>0.2712</v>
      </c>
      <c r="M6173" s="1">
        <f>Tabelle111[[#This Row],[Menge t Nges]]/Tabelle111[[#This Row],[Anzahl Lieferscheine]]</f>
        <v>0.68879999999999997</v>
      </c>
      <c r="N6173" s="1">
        <f>Tabelle111[[#This Row],[Menge t P2O5]]/Tabelle111[[#This Row],[Anzahl Lieferscheine]]</f>
        <v>0.2712</v>
      </c>
    </row>
    <row r="6174" spans="1:14" x14ac:dyDescent="0.2">
      <c r="A6174" s="2" t="s">
        <v>32</v>
      </c>
      <c r="B6174" s="2" t="s">
        <v>34</v>
      </c>
      <c r="C6174" s="2" t="s">
        <v>6</v>
      </c>
      <c r="D6174" s="2" t="s">
        <v>7</v>
      </c>
      <c r="E6174" s="2" t="s">
        <v>11</v>
      </c>
      <c r="F6174" s="2" t="s">
        <v>61</v>
      </c>
      <c r="G6174" s="1">
        <v>1749.75</v>
      </c>
      <c r="H6174" s="1">
        <v>762.75</v>
      </c>
      <c r="I6174" s="4">
        <v>2</v>
      </c>
      <c r="J6174" s="2" t="s">
        <v>71</v>
      </c>
      <c r="K6174" s="1">
        <f>Tabelle111[[#This Row],[Menge kg Nges]]/1000</f>
        <v>1.7497499999999999</v>
      </c>
      <c r="L6174" s="1">
        <f>Tabelle111[[#This Row],[Menge kg P2O5]]/1000</f>
        <v>0.76275000000000004</v>
      </c>
      <c r="M6174" s="1">
        <f>Tabelle111[[#This Row],[Menge t Nges]]/Tabelle111[[#This Row],[Anzahl Lieferscheine]]</f>
        <v>0.87487499999999996</v>
      </c>
      <c r="N6174" s="1">
        <f>Tabelle111[[#This Row],[Menge t P2O5]]/Tabelle111[[#This Row],[Anzahl Lieferscheine]]</f>
        <v>0.38137500000000002</v>
      </c>
    </row>
    <row r="6175" spans="1:14" x14ac:dyDescent="0.2">
      <c r="A6175" s="2" t="s">
        <v>32</v>
      </c>
      <c r="B6175" s="2" t="s">
        <v>34</v>
      </c>
      <c r="C6175" s="2" t="s">
        <v>6</v>
      </c>
      <c r="D6175" s="2" t="s">
        <v>7</v>
      </c>
      <c r="E6175" s="2" t="s">
        <v>12</v>
      </c>
      <c r="F6175" s="2" t="s">
        <v>61</v>
      </c>
      <c r="G6175" s="1">
        <v>1193.3</v>
      </c>
      <c r="H6175" s="1">
        <v>533.70000000000005</v>
      </c>
      <c r="I6175" s="4">
        <v>5</v>
      </c>
      <c r="J6175" s="2" t="s">
        <v>71</v>
      </c>
      <c r="K6175" s="1">
        <f>Tabelle111[[#This Row],[Menge kg Nges]]/1000</f>
        <v>1.1933</v>
      </c>
      <c r="L6175" s="1">
        <f>Tabelle111[[#This Row],[Menge kg P2O5]]/1000</f>
        <v>0.53370000000000006</v>
      </c>
      <c r="M6175" s="1">
        <f>Tabelle111[[#This Row],[Menge t Nges]]/Tabelle111[[#This Row],[Anzahl Lieferscheine]]</f>
        <v>0.23866000000000001</v>
      </c>
      <c r="N6175" s="1">
        <f>Tabelle111[[#This Row],[Menge t P2O5]]/Tabelle111[[#This Row],[Anzahl Lieferscheine]]</f>
        <v>0.10674000000000002</v>
      </c>
    </row>
    <row r="6176" spans="1:14" x14ac:dyDescent="0.2">
      <c r="A6176" s="2" t="s">
        <v>32</v>
      </c>
      <c r="B6176" s="2" t="s">
        <v>34</v>
      </c>
      <c r="C6176" s="2" t="s">
        <v>6</v>
      </c>
      <c r="D6176" s="2" t="s">
        <v>7</v>
      </c>
      <c r="E6176" s="2" t="s">
        <v>13</v>
      </c>
      <c r="F6176" s="2" t="s">
        <v>61</v>
      </c>
      <c r="G6176" s="1">
        <v>230</v>
      </c>
      <c r="H6176" s="1">
        <v>129</v>
      </c>
      <c r="I6176" s="4">
        <v>2</v>
      </c>
      <c r="J6176" s="2" t="s">
        <v>71</v>
      </c>
      <c r="K6176" s="1">
        <f>Tabelle111[[#This Row],[Menge kg Nges]]/1000</f>
        <v>0.23</v>
      </c>
      <c r="L6176" s="1">
        <f>Tabelle111[[#This Row],[Menge kg P2O5]]/1000</f>
        <v>0.129</v>
      </c>
      <c r="M6176" s="1">
        <f>Tabelle111[[#This Row],[Menge t Nges]]/Tabelle111[[#This Row],[Anzahl Lieferscheine]]</f>
        <v>0.115</v>
      </c>
      <c r="N6176" s="1">
        <f>Tabelle111[[#This Row],[Menge t P2O5]]/Tabelle111[[#This Row],[Anzahl Lieferscheine]]</f>
        <v>6.4500000000000002E-2</v>
      </c>
    </row>
    <row r="6177" spans="1:14" x14ac:dyDescent="0.2">
      <c r="A6177" s="2" t="s">
        <v>32</v>
      </c>
      <c r="B6177" s="2" t="s">
        <v>34</v>
      </c>
      <c r="C6177" s="2" t="s">
        <v>6</v>
      </c>
      <c r="D6177" s="2" t="s">
        <v>7</v>
      </c>
      <c r="E6177" s="2" t="s">
        <v>14</v>
      </c>
      <c r="F6177" s="2" t="s">
        <v>61</v>
      </c>
      <c r="G6177" s="1">
        <v>2215.6099999999997</v>
      </c>
      <c r="H6177" s="1">
        <v>925.71</v>
      </c>
      <c r="I6177" s="4">
        <v>11</v>
      </c>
      <c r="J6177" s="2" t="s">
        <v>71</v>
      </c>
      <c r="K6177" s="1">
        <f>Tabelle111[[#This Row],[Menge kg Nges]]/1000</f>
        <v>2.2156099999999999</v>
      </c>
      <c r="L6177" s="1">
        <f>Tabelle111[[#This Row],[Menge kg P2O5]]/1000</f>
        <v>0.92571000000000003</v>
      </c>
      <c r="M6177" s="1">
        <f>Tabelle111[[#This Row],[Menge t Nges]]/Tabelle111[[#This Row],[Anzahl Lieferscheine]]</f>
        <v>0.20141909090909091</v>
      </c>
      <c r="N6177" s="1">
        <f>Tabelle111[[#This Row],[Menge t P2O5]]/Tabelle111[[#This Row],[Anzahl Lieferscheine]]</f>
        <v>8.4155454545454547E-2</v>
      </c>
    </row>
    <row r="6178" spans="1:14" x14ac:dyDescent="0.2">
      <c r="A6178" s="2" t="s">
        <v>32</v>
      </c>
      <c r="B6178" s="2" t="s">
        <v>34</v>
      </c>
      <c r="C6178" s="2" t="s">
        <v>6</v>
      </c>
      <c r="D6178" s="2" t="s">
        <v>15</v>
      </c>
      <c r="E6178" s="2" t="s">
        <v>18</v>
      </c>
      <c r="F6178" s="2" t="s">
        <v>61</v>
      </c>
      <c r="G6178" s="1">
        <v>8644.86</v>
      </c>
      <c r="H6178" s="1">
        <v>5743.8800000000019</v>
      </c>
      <c r="I6178" s="4">
        <v>24</v>
      </c>
      <c r="J6178" s="2" t="s">
        <v>71</v>
      </c>
      <c r="K6178" s="1">
        <f>Tabelle111[[#This Row],[Menge kg Nges]]/1000</f>
        <v>8.6448600000000013</v>
      </c>
      <c r="L6178" s="1">
        <f>Tabelle111[[#This Row],[Menge kg P2O5]]/1000</f>
        <v>5.7438800000000017</v>
      </c>
      <c r="M6178" s="1">
        <f>Tabelle111[[#This Row],[Menge t Nges]]/Tabelle111[[#This Row],[Anzahl Lieferscheine]]</f>
        <v>0.36020250000000004</v>
      </c>
      <c r="N6178" s="1">
        <f>Tabelle111[[#This Row],[Menge t P2O5]]/Tabelle111[[#This Row],[Anzahl Lieferscheine]]</f>
        <v>0.23932833333333339</v>
      </c>
    </row>
    <row r="6179" spans="1:14" x14ac:dyDescent="0.2">
      <c r="A6179" s="2" t="s">
        <v>32</v>
      </c>
      <c r="B6179" s="2" t="s">
        <v>34</v>
      </c>
      <c r="C6179" s="2" t="s">
        <v>6</v>
      </c>
      <c r="D6179" s="2" t="s">
        <v>15</v>
      </c>
      <c r="E6179" s="2" t="s">
        <v>20</v>
      </c>
      <c r="F6179" s="2" t="s">
        <v>61</v>
      </c>
      <c r="G6179" s="1">
        <v>2015.46</v>
      </c>
      <c r="H6179" s="1">
        <v>1537.5</v>
      </c>
      <c r="I6179" s="4">
        <v>7</v>
      </c>
      <c r="J6179" s="2" t="s">
        <v>71</v>
      </c>
      <c r="K6179" s="1">
        <f>Tabelle111[[#This Row],[Menge kg Nges]]/1000</f>
        <v>2.01546</v>
      </c>
      <c r="L6179" s="1">
        <f>Tabelle111[[#This Row],[Menge kg P2O5]]/1000</f>
        <v>1.5375000000000001</v>
      </c>
      <c r="M6179" s="1">
        <f>Tabelle111[[#This Row],[Menge t Nges]]/Tabelle111[[#This Row],[Anzahl Lieferscheine]]</f>
        <v>0.28792285714285715</v>
      </c>
      <c r="N6179" s="1">
        <f>Tabelle111[[#This Row],[Menge t P2O5]]/Tabelle111[[#This Row],[Anzahl Lieferscheine]]</f>
        <v>0.21964285714285717</v>
      </c>
    </row>
    <row r="6180" spans="1:14" x14ac:dyDescent="0.2">
      <c r="A6180" s="2" t="s">
        <v>32</v>
      </c>
      <c r="B6180" s="2" t="s">
        <v>34</v>
      </c>
      <c r="C6180" s="2" t="s">
        <v>6</v>
      </c>
      <c r="D6180" s="2" t="s">
        <v>15</v>
      </c>
      <c r="E6180" s="2" t="s">
        <v>9</v>
      </c>
      <c r="F6180" s="2" t="s">
        <v>61</v>
      </c>
      <c r="G6180" s="1">
        <v>1174.8</v>
      </c>
      <c r="H6180" s="1">
        <v>780.75</v>
      </c>
      <c r="I6180" s="4">
        <v>6</v>
      </c>
      <c r="J6180" s="2" t="s">
        <v>71</v>
      </c>
      <c r="K6180" s="1">
        <f>Tabelle111[[#This Row],[Menge kg Nges]]/1000</f>
        <v>1.1747999999999998</v>
      </c>
      <c r="L6180" s="1">
        <f>Tabelle111[[#This Row],[Menge kg P2O5]]/1000</f>
        <v>0.78075000000000006</v>
      </c>
      <c r="M6180" s="1">
        <f>Tabelle111[[#This Row],[Menge t Nges]]/Tabelle111[[#This Row],[Anzahl Lieferscheine]]</f>
        <v>0.19579999999999997</v>
      </c>
      <c r="N6180" s="1">
        <f>Tabelle111[[#This Row],[Menge t P2O5]]/Tabelle111[[#This Row],[Anzahl Lieferscheine]]</f>
        <v>0.13012500000000002</v>
      </c>
    </row>
    <row r="6181" spans="1:14" x14ac:dyDescent="0.2">
      <c r="A6181" s="2" t="s">
        <v>32</v>
      </c>
      <c r="B6181" s="2" t="s">
        <v>34</v>
      </c>
      <c r="C6181" s="2" t="s">
        <v>6</v>
      </c>
      <c r="D6181" s="2" t="s">
        <v>15</v>
      </c>
      <c r="E6181" s="2" t="s">
        <v>10</v>
      </c>
      <c r="F6181" s="2" t="s">
        <v>61</v>
      </c>
      <c r="G6181" s="1">
        <v>315.89999999999998</v>
      </c>
      <c r="H6181" s="1">
        <v>134.94</v>
      </c>
      <c r="I6181" s="4">
        <v>2</v>
      </c>
      <c r="J6181" s="2" t="s">
        <v>71</v>
      </c>
      <c r="K6181" s="1">
        <f>Tabelle111[[#This Row],[Menge kg Nges]]/1000</f>
        <v>0.31589999999999996</v>
      </c>
      <c r="L6181" s="1">
        <f>Tabelle111[[#This Row],[Menge kg P2O5]]/1000</f>
        <v>0.13494</v>
      </c>
      <c r="M6181" s="1">
        <f>Tabelle111[[#This Row],[Menge t Nges]]/Tabelle111[[#This Row],[Anzahl Lieferscheine]]</f>
        <v>0.15794999999999998</v>
      </c>
      <c r="N6181" s="1">
        <f>Tabelle111[[#This Row],[Menge t P2O5]]/Tabelle111[[#This Row],[Anzahl Lieferscheine]]</f>
        <v>6.7470000000000002E-2</v>
      </c>
    </row>
    <row r="6182" spans="1:14" x14ac:dyDescent="0.2">
      <c r="A6182" s="2" t="s">
        <v>32</v>
      </c>
      <c r="B6182" s="2" t="s">
        <v>34</v>
      </c>
      <c r="C6182" s="2" t="s">
        <v>25</v>
      </c>
      <c r="D6182" s="2" t="s">
        <v>25</v>
      </c>
      <c r="E6182" s="2" t="s">
        <v>26</v>
      </c>
      <c r="F6182" s="2" t="s">
        <v>61</v>
      </c>
      <c r="G6182" s="1">
        <v>93887.77</v>
      </c>
      <c r="H6182" s="1">
        <v>50376.310000000005</v>
      </c>
      <c r="I6182" s="4">
        <v>48</v>
      </c>
      <c r="J6182" s="2" t="s">
        <v>71</v>
      </c>
      <c r="K6182" s="1">
        <f>Tabelle111[[#This Row],[Menge kg Nges]]/1000</f>
        <v>93.887770000000003</v>
      </c>
      <c r="L6182" s="1">
        <f>Tabelle111[[#This Row],[Menge kg P2O5]]/1000</f>
        <v>50.376310000000004</v>
      </c>
      <c r="M6182" s="1">
        <f>Tabelle111[[#This Row],[Menge t Nges]]/Tabelle111[[#This Row],[Anzahl Lieferscheine]]</f>
        <v>1.9559952083333334</v>
      </c>
      <c r="N6182" s="1">
        <f>Tabelle111[[#This Row],[Menge t P2O5]]/Tabelle111[[#This Row],[Anzahl Lieferscheine]]</f>
        <v>1.0495064583333333</v>
      </c>
    </row>
    <row r="6183" spans="1:14" x14ac:dyDescent="0.2">
      <c r="A6183" s="2" t="s">
        <v>32</v>
      </c>
      <c r="B6183" s="2" t="s">
        <v>45</v>
      </c>
      <c r="C6183" s="2" t="s">
        <v>25</v>
      </c>
      <c r="D6183" s="2" t="s">
        <v>25</v>
      </c>
      <c r="E6183" s="2" t="s">
        <v>26</v>
      </c>
      <c r="F6183" s="2" t="s">
        <v>61</v>
      </c>
      <c r="G6183" s="1">
        <v>1230.7</v>
      </c>
      <c r="H6183" s="1">
        <v>446.4</v>
      </c>
      <c r="I6183" s="4">
        <v>1</v>
      </c>
      <c r="J6183" s="2" t="s">
        <v>71</v>
      </c>
      <c r="K6183" s="1">
        <f>Tabelle111[[#This Row],[Menge kg Nges]]/1000</f>
        <v>1.2307000000000001</v>
      </c>
      <c r="L6183" s="1">
        <f>Tabelle111[[#This Row],[Menge kg P2O5]]/1000</f>
        <v>0.44639999999999996</v>
      </c>
      <c r="M6183" s="1">
        <f>Tabelle111[[#This Row],[Menge t Nges]]/Tabelle111[[#This Row],[Anzahl Lieferscheine]]</f>
        <v>1.2307000000000001</v>
      </c>
      <c r="N6183" s="1">
        <f>Tabelle111[[#This Row],[Menge t P2O5]]/Tabelle111[[#This Row],[Anzahl Lieferscheine]]</f>
        <v>0.44639999999999996</v>
      </c>
    </row>
    <row r="6184" spans="1:14" x14ac:dyDescent="0.2">
      <c r="A6184" s="2" t="s">
        <v>32</v>
      </c>
      <c r="B6184" s="2" t="s">
        <v>37</v>
      </c>
      <c r="C6184" s="2" t="s">
        <v>6</v>
      </c>
      <c r="D6184" s="2" t="s">
        <v>7</v>
      </c>
      <c r="E6184" s="2" t="s">
        <v>14</v>
      </c>
      <c r="F6184" s="2" t="s">
        <v>61</v>
      </c>
      <c r="G6184" s="1">
        <v>348.29999999999995</v>
      </c>
      <c r="H6184" s="1">
        <v>180.9</v>
      </c>
      <c r="I6184" s="4">
        <v>2</v>
      </c>
      <c r="J6184" s="2" t="s">
        <v>71</v>
      </c>
      <c r="K6184" s="1">
        <f>Tabelle111[[#This Row],[Menge kg Nges]]/1000</f>
        <v>0.34829999999999994</v>
      </c>
      <c r="L6184" s="1">
        <f>Tabelle111[[#This Row],[Menge kg P2O5]]/1000</f>
        <v>0.18090000000000001</v>
      </c>
      <c r="M6184" s="1">
        <f>Tabelle111[[#This Row],[Menge t Nges]]/Tabelle111[[#This Row],[Anzahl Lieferscheine]]</f>
        <v>0.17414999999999997</v>
      </c>
      <c r="N6184" s="1">
        <f>Tabelle111[[#This Row],[Menge t P2O5]]/Tabelle111[[#This Row],[Anzahl Lieferscheine]]</f>
        <v>9.0450000000000003E-2</v>
      </c>
    </row>
    <row r="6185" spans="1:14" x14ac:dyDescent="0.2">
      <c r="A6185" s="2" t="s">
        <v>32</v>
      </c>
      <c r="B6185" s="2" t="s">
        <v>37</v>
      </c>
      <c r="C6185" s="2" t="s">
        <v>25</v>
      </c>
      <c r="D6185" s="2" t="s">
        <v>25</v>
      </c>
      <c r="E6185" s="2" t="s">
        <v>26</v>
      </c>
      <c r="F6185" s="2" t="s">
        <v>61</v>
      </c>
      <c r="G6185" s="1">
        <v>16318.290000000005</v>
      </c>
      <c r="H6185" s="1">
        <v>6752.4000000000005</v>
      </c>
      <c r="I6185" s="4">
        <v>53</v>
      </c>
      <c r="J6185" s="2" t="s">
        <v>71</v>
      </c>
      <c r="K6185" s="1">
        <f>Tabelle111[[#This Row],[Menge kg Nges]]/1000</f>
        <v>16.318290000000005</v>
      </c>
      <c r="L6185" s="1">
        <f>Tabelle111[[#This Row],[Menge kg P2O5]]/1000</f>
        <v>6.7524000000000006</v>
      </c>
      <c r="M6185" s="1">
        <f>Tabelle111[[#This Row],[Menge t Nges]]/Tabelle111[[#This Row],[Anzahl Lieferscheine]]</f>
        <v>0.30789226415094351</v>
      </c>
      <c r="N6185" s="1">
        <f>Tabelle111[[#This Row],[Menge t P2O5]]/Tabelle111[[#This Row],[Anzahl Lieferscheine]]</f>
        <v>0.12740377358490568</v>
      </c>
    </row>
    <row r="6186" spans="1:14" x14ac:dyDescent="0.2">
      <c r="A6186" s="2" t="s">
        <v>32</v>
      </c>
      <c r="B6186" s="2" t="s">
        <v>38</v>
      </c>
      <c r="C6186" s="2" t="s">
        <v>25</v>
      </c>
      <c r="D6186" s="2" t="s">
        <v>25</v>
      </c>
      <c r="E6186" s="2" t="s">
        <v>26</v>
      </c>
      <c r="F6186" s="2" t="s">
        <v>61</v>
      </c>
      <c r="G6186" s="1">
        <v>81117.61</v>
      </c>
      <c r="H6186" s="1">
        <v>34864.32</v>
      </c>
      <c r="I6186" s="4">
        <v>59</v>
      </c>
      <c r="J6186" s="2" t="s">
        <v>71</v>
      </c>
      <c r="K6186" s="1">
        <f>Tabelle111[[#This Row],[Menge kg Nges]]/1000</f>
        <v>81.117609999999999</v>
      </c>
      <c r="L6186" s="1">
        <f>Tabelle111[[#This Row],[Menge kg P2O5]]/1000</f>
        <v>34.864319999999999</v>
      </c>
      <c r="M6186" s="1">
        <f>Tabelle111[[#This Row],[Menge t Nges]]/Tabelle111[[#This Row],[Anzahl Lieferscheine]]</f>
        <v>1.374874745762712</v>
      </c>
      <c r="N6186" s="1">
        <f>Tabelle111[[#This Row],[Menge t P2O5]]/Tabelle111[[#This Row],[Anzahl Lieferscheine]]</f>
        <v>0.5909206779661017</v>
      </c>
    </row>
    <row r="6187" spans="1:14" x14ac:dyDescent="0.2">
      <c r="A6187" s="2" t="s">
        <v>32</v>
      </c>
      <c r="B6187" s="2" t="s">
        <v>39</v>
      </c>
      <c r="C6187" s="2" t="s">
        <v>6</v>
      </c>
      <c r="D6187" s="2" t="s">
        <v>7</v>
      </c>
      <c r="E6187" s="2" t="s">
        <v>9</v>
      </c>
      <c r="F6187" s="2" t="s">
        <v>61</v>
      </c>
      <c r="G6187" s="1">
        <v>198</v>
      </c>
      <c r="H6187" s="1">
        <v>81</v>
      </c>
      <c r="I6187" s="4">
        <v>1</v>
      </c>
      <c r="J6187" s="2" t="s">
        <v>71</v>
      </c>
      <c r="K6187" s="1">
        <f>Tabelle111[[#This Row],[Menge kg Nges]]/1000</f>
        <v>0.19800000000000001</v>
      </c>
      <c r="L6187" s="1">
        <f>Tabelle111[[#This Row],[Menge kg P2O5]]/1000</f>
        <v>8.1000000000000003E-2</v>
      </c>
      <c r="M6187" s="1">
        <f>Tabelle111[[#This Row],[Menge t Nges]]/Tabelle111[[#This Row],[Anzahl Lieferscheine]]</f>
        <v>0.19800000000000001</v>
      </c>
      <c r="N6187" s="1">
        <f>Tabelle111[[#This Row],[Menge t P2O5]]/Tabelle111[[#This Row],[Anzahl Lieferscheine]]</f>
        <v>8.1000000000000003E-2</v>
      </c>
    </row>
    <row r="6188" spans="1:14" x14ac:dyDescent="0.2">
      <c r="A6188" s="2" t="s">
        <v>32</v>
      </c>
      <c r="B6188" s="2" t="s">
        <v>39</v>
      </c>
      <c r="C6188" s="2" t="s">
        <v>6</v>
      </c>
      <c r="D6188" s="2" t="s">
        <v>7</v>
      </c>
      <c r="E6188" s="2" t="s">
        <v>11</v>
      </c>
      <c r="F6188" s="2" t="s">
        <v>61</v>
      </c>
      <c r="G6188" s="1">
        <v>69</v>
      </c>
      <c r="H6188" s="1">
        <v>34.5</v>
      </c>
      <c r="I6188" s="4">
        <v>1</v>
      </c>
      <c r="J6188" s="2" t="s">
        <v>71</v>
      </c>
      <c r="K6188" s="1">
        <f>Tabelle111[[#This Row],[Menge kg Nges]]/1000</f>
        <v>6.9000000000000006E-2</v>
      </c>
      <c r="L6188" s="1">
        <f>Tabelle111[[#This Row],[Menge kg P2O5]]/1000</f>
        <v>3.4500000000000003E-2</v>
      </c>
      <c r="M6188" s="1">
        <f>Tabelle111[[#This Row],[Menge t Nges]]/Tabelle111[[#This Row],[Anzahl Lieferscheine]]</f>
        <v>6.9000000000000006E-2</v>
      </c>
      <c r="N6188" s="1">
        <f>Tabelle111[[#This Row],[Menge t P2O5]]/Tabelle111[[#This Row],[Anzahl Lieferscheine]]</f>
        <v>3.4500000000000003E-2</v>
      </c>
    </row>
    <row r="6189" spans="1:14" x14ac:dyDescent="0.2">
      <c r="A6189" s="2" t="s">
        <v>32</v>
      </c>
      <c r="B6189" s="2" t="s">
        <v>39</v>
      </c>
      <c r="C6189" s="2" t="s">
        <v>6</v>
      </c>
      <c r="D6189" s="2" t="s">
        <v>7</v>
      </c>
      <c r="E6189" s="2" t="s">
        <v>12</v>
      </c>
      <c r="F6189" s="2" t="s">
        <v>61</v>
      </c>
      <c r="G6189" s="1">
        <v>315</v>
      </c>
      <c r="H6189" s="1">
        <v>162</v>
      </c>
      <c r="I6189" s="4">
        <v>1</v>
      </c>
      <c r="J6189" s="2" t="s">
        <v>71</v>
      </c>
      <c r="K6189" s="1">
        <f>Tabelle111[[#This Row],[Menge kg Nges]]/1000</f>
        <v>0.315</v>
      </c>
      <c r="L6189" s="1">
        <f>Tabelle111[[#This Row],[Menge kg P2O5]]/1000</f>
        <v>0.16200000000000001</v>
      </c>
      <c r="M6189" s="1">
        <f>Tabelle111[[#This Row],[Menge t Nges]]/Tabelle111[[#This Row],[Anzahl Lieferscheine]]</f>
        <v>0.315</v>
      </c>
      <c r="N6189" s="1">
        <f>Tabelle111[[#This Row],[Menge t P2O5]]/Tabelle111[[#This Row],[Anzahl Lieferscheine]]</f>
        <v>0.16200000000000001</v>
      </c>
    </row>
    <row r="6190" spans="1:14" x14ac:dyDescent="0.2">
      <c r="A6190" s="2" t="s">
        <v>32</v>
      </c>
      <c r="B6190" s="2" t="s">
        <v>39</v>
      </c>
      <c r="C6190" s="2" t="s">
        <v>6</v>
      </c>
      <c r="D6190" s="2" t="s">
        <v>7</v>
      </c>
      <c r="E6190" s="2" t="s">
        <v>14</v>
      </c>
      <c r="F6190" s="2" t="s">
        <v>61</v>
      </c>
      <c r="G6190" s="1">
        <v>973.5</v>
      </c>
      <c r="H6190" s="1">
        <v>391.5</v>
      </c>
      <c r="I6190" s="4">
        <v>3</v>
      </c>
      <c r="J6190" s="2" t="s">
        <v>71</v>
      </c>
      <c r="K6190" s="1">
        <f>Tabelle111[[#This Row],[Menge kg Nges]]/1000</f>
        <v>0.97350000000000003</v>
      </c>
      <c r="L6190" s="1">
        <f>Tabelle111[[#This Row],[Menge kg P2O5]]/1000</f>
        <v>0.39150000000000001</v>
      </c>
      <c r="M6190" s="1">
        <f>Tabelle111[[#This Row],[Menge t Nges]]/Tabelle111[[#This Row],[Anzahl Lieferscheine]]</f>
        <v>0.32450000000000001</v>
      </c>
      <c r="N6190" s="1">
        <f>Tabelle111[[#This Row],[Menge t P2O5]]/Tabelle111[[#This Row],[Anzahl Lieferscheine]]</f>
        <v>0.1305</v>
      </c>
    </row>
    <row r="6191" spans="1:14" x14ac:dyDescent="0.2">
      <c r="A6191" s="2" t="s">
        <v>32</v>
      </c>
      <c r="B6191" s="2" t="s">
        <v>39</v>
      </c>
      <c r="C6191" s="2" t="s">
        <v>25</v>
      </c>
      <c r="D6191" s="2" t="s">
        <v>25</v>
      </c>
      <c r="E6191" s="2" t="s">
        <v>26</v>
      </c>
      <c r="F6191" s="2" t="s">
        <v>61</v>
      </c>
      <c r="G6191" s="1">
        <v>5719.78</v>
      </c>
      <c r="H6191" s="1">
        <v>2477.5800000000008</v>
      </c>
      <c r="I6191" s="4">
        <v>35</v>
      </c>
      <c r="J6191" s="2" t="s">
        <v>71</v>
      </c>
      <c r="K6191" s="1">
        <f>Tabelle111[[#This Row],[Menge kg Nges]]/1000</f>
        <v>5.7197800000000001</v>
      </c>
      <c r="L6191" s="1">
        <f>Tabelle111[[#This Row],[Menge kg P2O5]]/1000</f>
        <v>2.477580000000001</v>
      </c>
      <c r="M6191" s="1">
        <f>Tabelle111[[#This Row],[Menge t Nges]]/Tabelle111[[#This Row],[Anzahl Lieferscheine]]</f>
        <v>0.16342228571428571</v>
      </c>
      <c r="N6191" s="1">
        <f>Tabelle111[[#This Row],[Menge t P2O5]]/Tabelle111[[#This Row],[Anzahl Lieferscheine]]</f>
        <v>7.0788000000000031E-2</v>
      </c>
    </row>
    <row r="6192" spans="1:14" x14ac:dyDescent="0.2">
      <c r="A6192" s="2" t="s">
        <v>32</v>
      </c>
      <c r="B6192" s="2" t="s">
        <v>40</v>
      </c>
      <c r="C6192" s="2" t="s">
        <v>25</v>
      </c>
      <c r="D6192" s="2" t="s">
        <v>25</v>
      </c>
      <c r="E6192" s="2" t="s">
        <v>26</v>
      </c>
      <c r="F6192" s="2" t="s">
        <v>61</v>
      </c>
      <c r="G6192" s="1">
        <v>47426.34</v>
      </c>
      <c r="H6192" s="1">
        <v>20146.189999999999</v>
      </c>
      <c r="I6192" s="4">
        <v>108</v>
      </c>
      <c r="J6192" s="2" t="s">
        <v>71</v>
      </c>
      <c r="K6192" s="1">
        <f>Tabelle111[[#This Row],[Menge kg Nges]]/1000</f>
        <v>47.426339999999996</v>
      </c>
      <c r="L6192" s="1">
        <f>Tabelle111[[#This Row],[Menge kg P2O5]]/1000</f>
        <v>20.146189999999997</v>
      </c>
      <c r="M6192" s="1">
        <f>Tabelle111[[#This Row],[Menge t Nges]]/Tabelle111[[#This Row],[Anzahl Lieferscheine]]</f>
        <v>0.43913277777777776</v>
      </c>
      <c r="N6192" s="1">
        <f>Tabelle111[[#This Row],[Menge t P2O5]]/Tabelle111[[#This Row],[Anzahl Lieferscheine]]</f>
        <v>0.18653879629629627</v>
      </c>
    </row>
    <row r="6193" spans="1:14" x14ac:dyDescent="0.2">
      <c r="A6193" s="2" t="s">
        <v>32</v>
      </c>
      <c r="B6193" s="2" t="s">
        <v>28</v>
      </c>
      <c r="C6193" s="2" t="s">
        <v>25</v>
      </c>
      <c r="D6193" s="2" t="s">
        <v>25</v>
      </c>
      <c r="E6193" s="2" t="s">
        <v>26</v>
      </c>
      <c r="F6193" s="2" t="s">
        <v>61</v>
      </c>
      <c r="G6193" s="1">
        <v>110843.87999999999</v>
      </c>
      <c r="H6193" s="1">
        <v>44517.080000000009</v>
      </c>
      <c r="I6193" s="4">
        <v>110</v>
      </c>
      <c r="J6193" s="2" t="s">
        <v>71</v>
      </c>
      <c r="K6193" s="1">
        <f>Tabelle111[[#This Row],[Menge kg Nges]]/1000</f>
        <v>110.84387999999998</v>
      </c>
      <c r="L6193" s="1">
        <f>Tabelle111[[#This Row],[Menge kg P2O5]]/1000</f>
        <v>44.517080000000007</v>
      </c>
      <c r="M6193" s="1">
        <f>Tabelle111[[#This Row],[Menge t Nges]]/Tabelle111[[#This Row],[Anzahl Lieferscheine]]</f>
        <v>1.0076716363636362</v>
      </c>
      <c r="N6193" s="1">
        <f>Tabelle111[[#This Row],[Menge t P2O5]]/Tabelle111[[#This Row],[Anzahl Lieferscheine]]</f>
        <v>0.40470072727272732</v>
      </c>
    </row>
    <row r="6194" spans="1:14" x14ac:dyDescent="0.2">
      <c r="A6194" s="2" t="s">
        <v>32</v>
      </c>
      <c r="B6194" s="2" t="s">
        <v>41</v>
      </c>
      <c r="C6194" s="2" t="s">
        <v>6</v>
      </c>
      <c r="D6194" s="2" t="s">
        <v>7</v>
      </c>
      <c r="E6194" s="2" t="s">
        <v>8</v>
      </c>
      <c r="F6194" s="2" t="s">
        <v>61</v>
      </c>
      <c r="G6194" s="1">
        <v>1360</v>
      </c>
      <c r="H6194" s="1">
        <v>552.5</v>
      </c>
      <c r="I6194" s="4">
        <v>3</v>
      </c>
      <c r="J6194" s="2" t="s">
        <v>71</v>
      </c>
      <c r="K6194" s="1">
        <f>Tabelle111[[#This Row],[Menge kg Nges]]/1000</f>
        <v>1.36</v>
      </c>
      <c r="L6194" s="1">
        <f>Tabelle111[[#This Row],[Menge kg P2O5]]/1000</f>
        <v>0.55249999999999999</v>
      </c>
      <c r="M6194" s="1">
        <f>Tabelle111[[#This Row],[Menge t Nges]]/Tabelle111[[#This Row],[Anzahl Lieferscheine]]</f>
        <v>0.45333333333333337</v>
      </c>
      <c r="N6194" s="1">
        <f>Tabelle111[[#This Row],[Menge t P2O5]]/Tabelle111[[#This Row],[Anzahl Lieferscheine]]</f>
        <v>0.18416666666666667</v>
      </c>
    </row>
    <row r="6195" spans="1:14" x14ac:dyDescent="0.2">
      <c r="A6195" s="2" t="s">
        <v>32</v>
      </c>
      <c r="B6195" s="2" t="s">
        <v>41</v>
      </c>
      <c r="C6195" s="2" t="s">
        <v>6</v>
      </c>
      <c r="D6195" s="2" t="s">
        <v>7</v>
      </c>
      <c r="E6195" s="2" t="s">
        <v>9</v>
      </c>
      <c r="F6195" s="2" t="s">
        <v>61</v>
      </c>
      <c r="G6195" s="1">
        <v>880</v>
      </c>
      <c r="H6195" s="1">
        <v>360</v>
      </c>
      <c r="I6195" s="4">
        <v>2</v>
      </c>
      <c r="J6195" s="2" t="s">
        <v>71</v>
      </c>
      <c r="K6195" s="1">
        <f>Tabelle111[[#This Row],[Menge kg Nges]]/1000</f>
        <v>0.88</v>
      </c>
      <c r="L6195" s="1">
        <f>Tabelle111[[#This Row],[Menge kg P2O5]]/1000</f>
        <v>0.36</v>
      </c>
      <c r="M6195" s="1">
        <f>Tabelle111[[#This Row],[Menge t Nges]]/Tabelle111[[#This Row],[Anzahl Lieferscheine]]</f>
        <v>0.44</v>
      </c>
      <c r="N6195" s="1">
        <f>Tabelle111[[#This Row],[Menge t P2O5]]/Tabelle111[[#This Row],[Anzahl Lieferscheine]]</f>
        <v>0.18</v>
      </c>
    </row>
    <row r="6196" spans="1:14" x14ac:dyDescent="0.2">
      <c r="A6196" s="2" t="s">
        <v>32</v>
      </c>
      <c r="B6196" s="2" t="s">
        <v>41</v>
      </c>
      <c r="C6196" s="2" t="s">
        <v>6</v>
      </c>
      <c r="D6196" s="2" t="s">
        <v>7</v>
      </c>
      <c r="E6196" s="2" t="s">
        <v>11</v>
      </c>
      <c r="F6196" s="2" t="s">
        <v>61</v>
      </c>
      <c r="G6196" s="1">
        <v>414</v>
      </c>
      <c r="H6196" s="1">
        <v>207</v>
      </c>
      <c r="I6196" s="4">
        <v>1</v>
      </c>
      <c r="J6196" s="2" t="s">
        <v>71</v>
      </c>
      <c r="K6196" s="1">
        <f>Tabelle111[[#This Row],[Menge kg Nges]]/1000</f>
        <v>0.41399999999999998</v>
      </c>
      <c r="L6196" s="1">
        <f>Tabelle111[[#This Row],[Menge kg P2O5]]/1000</f>
        <v>0.20699999999999999</v>
      </c>
      <c r="M6196" s="1">
        <f>Tabelle111[[#This Row],[Menge t Nges]]/Tabelle111[[#This Row],[Anzahl Lieferscheine]]</f>
        <v>0.41399999999999998</v>
      </c>
      <c r="N6196" s="1">
        <f>Tabelle111[[#This Row],[Menge t P2O5]]/Tabelle111[[#This Row],[Anzahl Lieferscheine]]</f>
        <v>0.20699999999999999</v>
      </c>
    </row>
    <row r="6197" spans="1:14" x14ac:dyDescent="0.2">
      <c r="A6197" s="2" t="s">
        <v>32</v>
      </c>
      <c r="B6197" s="2" t="s">
        <v>41</v>
      </c>
      <c r="C6197" s="2" t="s">
        <v>6</v>
      </c>
      <c r="D6197" s="2" t="s">
        <v>7</v>
      </c>
      <c r="E6197" s="2" t="s">
        <v>12</v>
      </c>
      <c r="F6197" s="2" t="s">
        <v>61</v>
      </c>
      <c r="G6197" s="1">
        <v>2163</v>
      </c>
      <c r="H6197" s="1">
        <v>1112.3999999999999</v>
      </c>
      <c r="I6197" s="4">
        <v>6</v>
      </c>
      <c r="J6197" s="2" t="s">
        <v>71</v>
      </c>
      <c r="K6197" s="1">
        <f>Tabelle111[[#This Row],[Menge kg Nges]]/1000</f>
        <v>2.1629999999999998</v>
      </c>
      <c r="L6197" s="1">
        <f>Tabelle111[[#This Row],[Menge kg P2O5]]/1000</f>
        <v>1.1123999999999998</v>
      </c>
      <c r="M6197" s="1">
        <f>Tabelle111[[#This Row],[Menge t Nges]]/Tabelle111[[#This Row],[Anzahl Lieferscheine]]</f>
        <v>0.36049999999999999</v>
      </c>
      <c r="N6197" s="1">
        <f>Tabelle111[[#This Row],[Menge t P2O5]]/Tabelle111[[#This Row],[Anzahl Lieferscheine]]</f>
        <v>0.18539999999999998</v>
      </c>
    </row>
    <row r="6198" spans="1:14" x14ac:dyDescent="0.2">
      <c r="A6198" s="2" t="s">
        <v>32</v>
      </c>
      <c r="B6198" s="2" t="s">
        <v>41</v>
      </c>
      <c r="C6198" s="2" t="s">
        <v>6</v>
      </c>
      <c r="D6198" s="2" t="s">
        <v>7</v>
      </c>
      <c r="E6198" s="2" t="s">
        <v>13</v>
      </c>
      <c r="F6198" s="2" t="s">
        <v>61</v>
      </c>
      <c r="G6198" s="1">
        <v>231</v>
      </c>
      <c r="H6198" s="1">
        <v>133</v>
      </c>
      <c r="I6198" s="4">
        <v>1</v>
      </c>
      <c r="J6198" s="2" t="s">
        <v>71</v>
      </c>
      <c r="K6198" s="1">
        <f>Tabelle111[[#This Row],[Menge kg Nges]]/1000</f>
        <v>0.23100000000000001</v>
      </c>
      <c r="L6198" s="1">
        <f>Tabelle111[[#This Row],[Menge kg P2O5]]/1000</f>
        <v>0.13300000000000001</v>
      </c>
      <c r="M6198" s="1">
        <f>Tabelle111[[#This Row],[Menge t Nges]]/Tabelle111[[#This Row],[Anzahl Lieferscheine]]</f>
        <v>0.23100000000000001</v>
      </c>
      <c r="N6198" s="1">
        <f>Tabelle111[[#This Row],[Menge t P2O5]]/Tabelle111[[#This Row],[Anzahl Lieferscheine]]</f>
        <v>0.13300000000000001</v>
      </c>
    </row>
    <row r="6199" spans="1:14" x14ac:dyDescent="0.2">
      <c r="A6199" s="2" t="s">
        <v>32</v>
      </c>
      <c r="B6199" s="2" t="s">
        <v>41</v>
      </c>
      <c r="C6199" s="2" t="s">
        <v>6</v>
      </c>
      <c r="D6199" s="2" t="s">
        <v>7</v>
      </c>
      <c r="E6199" s="2" t="s">
        <v>14</v>
      </c>
      <c r="F6199" s="2" t="s">
        <v>61</v>
      </c>
      <c r="G6199" s="1">
        <v>1496.02</v>
      </c>
      <c r="H6199" s="1">
        <v>619.57999999999993</v>
      </c>
      <c r="I6199" s="4">
        <v>4</v>
      </c>
      <c r="J6199" s="2" t="s">
        <v>71</v>
      </c>
      <c r="K6199" s="1">
        <f>Tabelle111[[#This Row],[Menge kg Nges]]/1000</f>
        <v>1.4960199999999999</v>
      </c>
      <c r="L6199" s="1">
        <f>Tabelle111[[#This Row],[Menge kg P2O5]]/1000</f>
        <v>0.61957999999999991</v>
      </c>
      <c r="M6199" s="1">
        <f>Tabelle111[[#This Row],[Menge t Nges]]/Tabelle111[[#This Row],[Anzahl Lieferscheine]]</f>
        <v>0.37400499999999998</v>
      </c>
      <c r="N6199" s="1">
        <f>Tabelle111[[#This Row],[Menge t P2O5]]/Tabelle111[[#This Row],[Anzahl Lieferscheine]]</f>
        <v>0.15489499999999998</v>
      </c>
    </row>
    <row r="6200" spans="1:14" x14ac:dyDescent="0.2">
      <c r="A6200" s="2" t="s">
        <v>32</v>
      </c>
      <c r="B6200" s="2" t="s">
        <v>41</v>
      </c>
      <c r="C6200" s="2" t="s">
        <v>6</v>
      </c>
      <c r="D6200" s="2" t="s">
        <v>15</v>
      </c>
      <c r="E6200" s="2" t="s">
        <v>21</v>
      </c>
      <c r="F6200" s="2" t="s">
        <v>61</v>
      </c>
      <c r="G6200" s="1">
        <v>361.6</v>
      </c>
      <c r="H6200" s="1">
        <v>160</v>
      </c>
      <c r="I6200" s="4">
        <v>1</v>
      </c>
      <c r="J6200" s="2" t="s">
        <v>71</v>
      </c>
      <c r="K6200" s="1">
        <f>Tabelle111[[#This Row],[Menge kg Nges]]/1000</f>
        <v>0.36160000000000003</v>
      </c>
      <c r="L6200" s="1">
        <f>Tabelle111[[#This Row],[Menge kg P2O5]]/1000</f>
        <v>0.16</v>
      </c>
      <c r="M6200" s="1">
        <f>Tabelle111[[#This Row],[Menge t Nges]]/Tabelle111[[#This Row],[Anzahl Lieferscheine]]</f>
        <v>0.36160000000000003</v>
      </c>
      <c r="N6200" s="1">
        <f>Tabelle111[[#This Row],[Menge t P2O5]]/Tabelle111[[#This Row],[Anzahl Lieferscheine]]</f>
        <v>0.16</v>
      </c>
    </row>
    <row r="6201" spans="1:14" x14ac:dyDescent="0.2">
      <c r="A6201" s="2" t="s">
        <v>32</v>
      </c>
      <c r="B6201" s="2" t="s">
        <v>41</v>
      </c>
      <c r="C6201" s="2" t="s">
        <v>25</v>
      </c>
      <c r="D6201" s="2" t="s">
        <v>25</v>
      </c>
      <c r="E6201" s="2" t="s">
        <v>26</v>
      </c>
      <c r="F6201" s="2" t="s">
        <v>61</v>
      </c>
      <c r="G6201" s="1">
        <v>3862</v>
      </c>
      <c r="H6201" s="1">
        <v>1825.1999999999998</v>
      </c>
      <c r="I6201" s="4">
        <v>5</v>
      </c>
      <c r="J6201" s="2" t="s">
        <v>71</v>
      </c>
      <c r="K6201" s="1">
        <f>Tabelle111[[#This Row],[Menge kg Nges]]/1000</f>
        <v>3.8620000000000001</v>
      </c>
      <c r="L6201" s="1">
        <f>Tabelle111[[#This Row],[Menge kg P2O5]]/1000</f>
        <v>1.8251999999999997</v>
      </c>
      <c r="M6201" s="1">
        <f>Tabelle111[[#This Row],[Menge t Nges]]/Tabelle111[[#This Row],[Anzahl Lieferscheine]]</f>
        <v>0.77239999999999998</v>
      </c>
      <c r="N6201" s="1">
        <f>Tabelle111[[#This Row],[Menge t P2O5]]/Tabelle111[[#This Row],[Anzahl Lieferscheine]]</f>
        <v>0.36503999999999992</v>
      </c>
    </row>
    <row r="6202" spans="1:14" x14ac:dyDescent="0.2">
      <c r="A6202" s="2" t="s">
        <v>32</v>
      </c>
      <c r="B6202" s="2" t="s">
        <v>42</v>
      </c>
      <c r="C6202" s="2" t="s">
        <v>6</v>
      </c>
      <c r="D6202" s="2" t="s">
        <v>7</v>
      </c>
      <c r="E6202" s="2" t="s">
        <v>8</v>
      </c>
      <c r="F6202" s="2" t="s">
        <v>61</v>
      </c>
      <c r="G6202" s="1">
        <v>2008.88</v>
      </c>
      <c r="H6202" s="1">
        <v>847.88</v>
      </c>
      <c r="I6202" s="4">
        <v>2</v>
      </c>
      <c r="J6202" s="2" t="s">
        <v>71</v>
      </c>
      <c r="K6202" s="1">
        <f>Tabelle111[[#This Row],[Menge kg Nges]]/1000</f>
        <v>2.00888</v>
      </c>
      <c r="L6202" s="1">
        <f>Tabelle111[[#This Row],[Menge kg P2O5]]/1000</f>
        <v>0.84787999999999997</v>
      </c>
      <c r="M6202" s="1">
        <f>Tabelle111[[#This Row],[Menge t Nges]]/Tabelle111[[#This Row],[Anzahl Lieferscheine]]</f>
        <v>1.00444</v>
      </c>
      <c r="N6202" s="1">
        <f>Tabelle111[[#This Row],[Menge t P2O5]]/Tabelle111[[#This Row],[Anzahl Lieferscheine]]</f>
        <v>0.42393999999999998</v>
      </c>
    </row>
    <row r="6203" spans="1:14" x14ac:dyDescent="0.2">
      <c r="A6203" s="2" t="s">
        <v>32</v>
      </c>
      <c r="B6203" s="2" t="s">
        <v>42</v>
      </c>
      <c r="C6203" s="2" t="s">
        <v>6</v>
      </c>
      <c r="D6203" s="2" t="s">
        <v>7</v>
      </c>
      <c r="E6203" s="2" t="s">
        <v>9</v>
      </c>
      <c r="F6203" s="2" t="s">
        <v>61</v>
      </c>
      <c r="G6203" s="1">
        <v>9456</v>
      </c>
      <c r="H6203" s="1">
        <v>4674.5</v>
      </c>
      <c r="I6203" s="4">
        <v>26</v>
      </c>
      <c r="J6203" s="2" t="s">
        <v>71</v>
      </c>
      <c r="K6203" s="1">
        <f>Tabelle111[[#This Row],[Menge kg Nges]]/1000</f>
        <v>9.4559999999999995</v>
      </c>
      <c r="L6203" s="1">
        <f>Tabelle111[[#This Row],[Menge kg P2O5]]/1000</f>
        <v>4.6745000000000001</v>
      </c>
      <c r="M6203" s="1">
        <f>Tabelle111[[#This Row],[Menge t Nges]]/Tabelle111[[#This Row],[Anzahl Lieferscheine]]</f>
        <v>0.36369230769230765</v>
      </c>
      <c r="N6203" s="1">
        <f>Tabelle111[[#This Row],[Menge t P2O5]]/Tabelle111[[#This Row],[Anzahl Lieferscheine]]</f>
        <v>0.17978846153846154</v>
      </c>
    </row>
    <row r="6204" spans="1:14" x14ac:dyDescent="0.2">
      <c r="A6204" s="2" t="s">
        <v>32</v>
      </c>
      <c r="B6204" s="2" t="s">
        <v>42</v>
      </c>
      <c r="C6204" s="2" t="s">
        <v>6</v>
      </c>
      <c r="D6204" s="2" t="s">
        <v>7</v>
      </c>
      <c r="E6204" s="2" t="s">
        <v>10</v>
      </c>
      <c r="F6204" s="2" t="s">
        <v>61</v>
      </c>
      <c r="G6204" s="1">
        <v>1241</v>
      </c>
      <c r="H6204" s="1">
        <v>479</v>
      </c>
      <c r="I6204" s="4">
        <v>2</v>
      </c>
      <c r="J6204" s="2" t="s">
        <v>71</v>
      </c>
      <c r="K6204" s="1">
        <f>Tabelle111[[#This Row],[Menge kg Nges]]/1000</f>
        <v>1.2410000000000001</v>
      </c>
      <c r="L6204" s="1">
        <f>Tabelle111[[#This Row],[Menge kg P2O5]]/1000</f>
        <v>0.47899999999999998</v>
      </c>
      <c r="M6204" s="1">
        <f>Tabelle111[[#This Row],[Menge t Nges]]/Tabelle111[[#This Row],[Anzahl Lieferscheine]]</f>
        <v>0.62050000000000005</v>
      </c>
      <c r="N6204" s="1">
        <f>Tabelle111[[#This Row],[Menge t P2O5]]/Tabelle111[[#This Row],[Anzahl Lieferscheine]]</f>
        <v>0.23949999999999999</v>
      </c>
    </row>
    <row r="6205" spans="1:14" x14ac:dyDescent="0.2">
      <c r="A6205" s="2" t="s">
        <v>32</v>
      </c>
      <c r="B6205" s="2" t="s">
        <v>42</v>
      </c>
      <c r="C6205" s="2" t="s">
        <v>6</v>
      </c>
      <c r="D6205" s="2" t="s">
        <v>7</v>
      </c>
      <c r="E6205" s="2" t="s">
        <v>11</v>
      </c>
      <c r="F6205" s="2" t="s">
        <v>61</v>
      </c>
      <c r="G6205" s="1">
        <v>714</v>
      </c>
      <c r="H6205" s="1">
        <v>306</v>
      </c>
      <c r="I6205" s="4">
        <v>4</v>
      </c>
      <c r="J6205" s="2" t="s">
        <v>71</v>
      </c>
      <c r="K6205" s="1">
        <f>Tabelle111[[#This Row],[Menge kg Nges]]/1000</f>
        <v>0.71399999999999997</v>
      </c>
      <c r="L6205" s="1">
        <f>Tabelle111[[#This Row],[Menge kg P2O5]]/1000</f>
        <v>0.30599999999999999</v>
      </c>
      <c r="M6205" s="1">
        <f>Tabelle111[[#This Row],[Menge t Nges]]/Tabelle111[[#This Row],[Anzahl Lieferscheine]]</f>
        <v>0.17849999999999999</v>
      </c>
      <c r="N6205" s="1">
        <f>Tabelle111[[#This Row],[Menge t P2O5]]/Tabelle111[[#This Row],[Anzahl Lieferscheine]]</f>
        <v>7.6499999999999999E-2</v>
      </c>
    </row>
    <row r="6206" spans="1:14" x14ac:dyDescent="0.2">
      <c r="A6206" s="2" t="s">
        <v>32</v>
      </c>
      <c r="B6206" s="2" t="s">
        <v>42</v>
      </c>
      <c r="C6206" s="2" t="s">
        <v>6</v>
      </c>
      <c r="D6206" s="2" t="s">
        <v>7</v>
      </c>
      <c r="E6206" s="2" t="s">
        <v>12</v>
      </c>
      <c r="F6206" s="2" t="s">
        <v>61</v>
      </c>
      <c r="G6206" s="1">
        <v>6312.4</v>
      </c>
      <c r="H6206" s="1">
        <v>2907.95</v>
      </c>
      <c r="I6206" s="4">
        <v>18</v>
      </c>
      <c r="J6206" s="2" t="s">
        <v>71</v>
      </c>
      <c r="K6206" s="1">
        <f>Tabelle111[[#This Row],[Menge kg Nges]]/1000</f>
        <v>6.3123999999999993</v>
      </c>
      <c r="L6206" s="1">
        <f>Tabelle111[[#This Row],[Menge kg P2O5]]/1000</f>
        <v>2.90795</v>
      </c>
      <c r="M6206" s="1">
        <f>Tabelle111[[#This Row],[Menge t Nges]]/Tabelle111[[#This Row],[Anzahl Lieferscheine]]</f>
        <v>0.35068888888888883</v>
      </c>
      <c r="N6206" s="1">
        <f>Tabelle111[[#This Row],[Menge t P2O5]]/Tabelle111[[#This Row],[Anzahl Lieferscheine]]</f>
        <v>0.16155277777777777</v>
      </c>
    </row>
    <row r="6207" spans="1:14" x14ac:dyDescent="0.2">
      <c r="A6207" s="2" t="s">
        <v>32</v>
      </c>
      <c r="B6207" s="2" t="s">
        <v>42</v>
      </c>
      <c r="C6207" s="2" t="s">
        <v>6</v>
      </c>
      <c r="D6207" s="2" t="s">
        <v>7</v>
      </c>
      <c r="E6207" s="2" t="s">
        <v>14</v>
      </c>
      <c r="F6207" s="2" t="s">
        <v>61</v>
      </c>
      <c r="G6207" s="1">
        <v>505.44000000000005</v>
      </c>
      <c r="H6207" s="1">
        <v>277.67999999999995</v>
      </c>
      <c r="I6207" s="4">
        <v>3</v>
      </c>
      <c r="J6207" s="2" t="s">
        <v>71</v>
      </c>
      <c r="K6207" s="1">
        <f>Tabelle111[[#This Row],[Menge kg Nges]]/1000</f>
        <v>0.50544</v>
      </c>
      <c r="L6207" s="1">
        <f>Tabelle111[[#This Row],[Menge kg P2O5]]/1000</f>
        <v>0.27767999999999993</v>
      </c>
      <c r="M6207" s="1">
        <f>Tabelle111[[#This Row],[Menge t Nges]]/Tabelle111[[#This Row],[Anzahl Lieferscheine]]</f>
        <v>0.16847999999999999</v>
      </c>
      <c r="N6207" s="1">
        <f>Tabelle111[[#This Row],[Menge t P2O5]]/Tabelle111[[#This Row],[Anzahl Lieferscheine]]</f>
        <v>9.2559999999999976E-2</v>
      </c>
    </row>
    <row r="6208" spans="1:14" x14ac:dyDescent="0.2">
      <c r="A6208" s="2" t="s">
        <v>32</v>
      </c>
      <c r="B6208" s="2" t="s">
        <v>42</v>
      </c>
      <c r="C6208" s="2" t="s">
        <v>6</v>
      </c>
      <c r="D6208" s="2" t="s">
        <v>15</v>
      </c>
      <c r="E6208" s="2" t="s">
        <v>18</v>
      </c>
      <c r="F6208" s="2" t="s">
        <v>61</v>
      </c>
      <c r="G6208" s="1">
        <v>2315</v>
      </c>
      <c r="H6208" s="1">
        <v>1646.5</v>
      </c>
      <c r="I6208" s="4">
        <v>3</v>
      </c>
      <c r="J6208" s="2" t="s">
        <v>71</v>
      </c>
      <c r="K6208" s="1">
        <f>Tabelle111[[#This Row],[Menge kg Nges]]/1000</f>
        <v>2.3149999999999999</v>
      </c>
      <c r="L6208" s="1">
        <f>Tabelle111[[#This Row],[Menge kg P2O5]]/1000</f>
        <v>1.6465000000000001</v>
      </c>
      <c r="M6208" s="1">
        <f>Tabelle111[[#This Row],[Menge t Nges]]/Tabelle111[[#This Row],[Anzahl Lieferscheine]]</f>
        <v>0.77166666666666661</v>
      </c>
      <c r="N6208" s="1">
        <f>Tabelle111[[#This Row],[Menge t P2O5]]/Tabelle111[[#This Row],[Anzahl Lieferscheine]]</f>
        <v>0.5488333333333334</v>
      </c>
    </row>
    <row r="6209" spans="1:14" x14ac:dyDescent="0.2">
      <c r="A6209" s="2" t="s">
        <v>32</v>
      </c>
      <c r="B6209" s="2" t="s">
        <v>42</v>
      </c>
      <c r="C6209" s="2" t="s">
        <v>6</v>
      </c>
      <c r="D6209" s="2" t="s">
        <v>15</v>
      </c>
      <c r="E6209" s="2" t="s">
        <v>20</v>
      </c>
      <c r="F6209" s="2" t="s">
        <v>61</v>
      </c>
      <c r="G6209" s="1">
        <v>387.18</v>
      </c>
      <c r="H6209" s="1">
        <v>336</v>
      </c>
      <c r="I6209" s="4">
        <v>3</v>
      </c>
      <c r="J6209" s="2" t="s">
        <v>71</v>
      </c>
      <c r="K6209" s="1">
        <f>Tabelle111[[#This Row],[Menge kg Nges]]/1000</f>
        <v>0.38718000000000002</v>
      </c>
      <c r="L6209" s="1">
        <f>Tabelle111[[#This Row],[Menge kg P2O5]]/1000</f>
        <v>0.33600000000000002</v>
      </c>
      <c r="M6209" s="1">
        <f>Tabelle111[[#This Row],[Menge t Nges]]/Tabelle111[[#This Row],[Anzahl Lieferscheine]]</f>
        <v>0.12906000000000001</v>
      </c>
      <c r="N6209" s="1">
        <f>Tabelle111[[#This Row],[Menge t P2O5]]/Tabelle111[[#This Row],[Anzahl Lieferscheine]]</f>
        <v>0.112</v>
      </c>
    </row>
    <row r="6210" spans="1:14" x14ac:dyDescent="0.2">
      <c r="A6210" s="2" t="s">
        <v>32</v>
      </c>
      <c r="B6210" s="2" t="s">
        <v>42</v>
      </c>
      <c r="C6210" s="2" t="s">
        <v>6</v>
      </c>
      <c r="D6210" s="2" t="s">
        <v>15</v>
      </c>
      <c r="E6210" s="2" t="s">
        <v>9</v>
      </c>
      <c r="F6210" s="2" t="s">
        <v>61</v>
      </c>
      <c r="G6210" s="1">
        <v>893.60000000000014</v>
      </c>
      <c r="H6210" s="1">
        <v>403.95</v>
      </c>
      <c r="I6210" s="4">
        <v>4</v>
      </c>
      <c r="J6210" s="2" t="s">
        <v>71</v>
      </c>
      <c r="K6210" s="1">
        <f>Tabelle111[[#This Row],[Menge kg Nges]]/1000</f>
        <v>0.89360000000000017</v>
      </c>
      <c r="L6210" s="1">
        <f>Tabelle111[[#This Row],[Menge kg P2O5]]/1000</f>
        <v>0.40394999999999998</v>
      </c>
      <c r="M6210" s="1">
        <f>Tabelle111[[#This Row],[Menge t Nges]]/Tabelle111[[#This Row],[Anzahl Lieferscheine]]</f>
        <v>0.22340000000000004</v>
      </c>
      <c r="N6210" s="1">
        <f>Tabelle111[[#This Row],[Menge t P2O5]]/Tabelle111[[#This Row],[Anzahl Lieferscheine]]</f>
        <v>0.10098749999999999</v>
      </c>
    </row>
    <row r="6211" spans="1:14" x14ac:dyDescent="0.2">
      <c r="A6211" s="2" t="s">
        <v>32</v>
      </c>
      <c r="B6211" s="2" t="s">
        <v>42</v>
      </c>
      <c r="C6211" s="2" t="s">
        <v>25</v>
      </c>
      <c r="D6211" s="2" t="s">
        <v>25</v>
      </c>
      <c r="E6211" s="2" t="s">
        <v>26</v>
      </c>
      <c r="F6211" s="2" t="s">
        <v>61</v>
      </c>
      <c r="G6211" s="1">
        <v>292782.35000000021</v>
      </c>
      <c r="H6211" s="1">
        <v>123785.21999999981</v>
      </c>
      <c r="I6211" s="4">
        <v>574</v>
      </c>
      <c r="J6211" s="2" t="s">
        <v>71</v>
      </c>
      <c r="K6211" s="1">
        <f>Tabelle111[[#This Row],[Menge kg Nges]]/1000</f>
        <v>292.78235000000024</v>
      </c>
      <c r="L6211" s="1">
        <f>Tabelle111[[#This Row],[Menge kg P2O5]]/1000</f>
        <v>123.78521999999981</v>
      </c>
      <c r="M6211" s="1">
        <f>Tabelle111[[#This Row],[Menge t Nges]]/Tabelle111[[#This Row],[Anzahl Lieferscheine]]</f>
        <v>0.51007378048780527</v>
      </c>
      <c r="N6211" s="1">
        <f>Tabelle111[[#This Row],[Menge t P2O5]]/Tabelle111[[#This Row],[Anzahl Lieferscheine]]</f>
        <v>0.21565369337979062</v>
      </c>
    </row>
    <row r="6212" spans="1:14" x14ac:dyDescent="0.2">
      <c r="A6212" s="2" t="s">
        <v>32</v>
      </c>
      <c r="B6212" s="2" t="s">
        <v>42</v>
      </c>
      <c r="C6212" s="2" t="s">
        <v>63</v>
      </c>
      <c r="D6212" s="2" t="s">
        <v>63</v>
      </c>
      <c r="E6212" s="2" t="s">
        <v>63</v>
      </c>
      <c r="F6212" s="2" t="s">
        <v>61</v>
      </c>
      <c r="G6212" s="1">
        <v>1619.55</v>
      </c>
      <c r="H6212" s="1">
        <v>1387.1399999999996</v>
      </c>
      <c r="I6212" s="4">
        <v>17</v>
      </c>
      <c r="J6212" s="2" t="s">
        <v>71</v>
      </c>
      <c r="K6212" s="1">
        <f>Tabelle111[[#This Row],[Menge kg Nges]]/1000</f>
        <v>1.61955</v>
      </c>
      <c r="L6212" s="1">
        <f>Tabelle111[[#This Row],[Menge kg P2O5]]/1000</f>
        <v>1.3871399999999996</v>
      </c>
      <c r="M6212" s="1">
        <f>Tabelle111[[#This Row],[Menge t Nges]]/Tabelle111[[#This Row],[Anzahl Lieferscheine]]</f>
        <v>9.5267647058823526E-2</v>
      </c>
      <c r="N6212" s="1">
        <f>Tabelle111[[#This Row],[Menge t P2O5]]/Tabelle111[[#This Row],[Anzahl Lieferscheine]]</f>
        <v>8.159647058823527E-2</v>
      </c>
    </row>
    <row r="6213" spans="1:14" x14ac:dyDescent="0.2">
      <c r="A6213" s="2" t="s">
        <v>43</v>
      </c>
      <c r="B6213" s="2" t="s">
        <v>43</v>
      </c>
      <c r="C6213" s="2" t="s">
        <v>6</v>
      </c>
      <c r="D6213" s="2" t="s">
        <v>7</v>
      </c>
      <c r="E6213" s="2" t="s">
        <v>8</v>
      </c>
      <c r="F6213" s="2" t="s">
        <v>61</v>
      </c>
      <c r="G6213" s="1">
        <v>31.36</v>
      </c>
      <c r="H6213" s="1">
        <v>28</v>
      </c>
      <c r="I6213" s="4">
        <v>1</v>
      </c>
      <c r="J6213" s="2" t="s">
        <v>71</v>
      </c>
      <c r="K6213" s="1">
        <f>Tabelle111[[#This Row],[Menge kg Nges]]/1000</f>
        <v>3.1359999999999999E-2</v>
      </c>
      <c r="L6213" s="1">
        <f>Tabelle111[[#This Row],[Menge kg P2O5]]/1000</f>
        <v>2.8000000000000001E-2</v>
      </c>
      <c r="M6213" s="1">
        <f>Tabelle111[[#This Row],[Menge t Nges]]/Tabelle111[[#This Row],[Anzahl Lieferscheine]]</f>
        <v>3.1359999999999999E-2</v>
      </c>
      <c r="N6213" s="1">
        <f>Tabelle111[[#This Row],[Menge t P2O5]]/Tabelle111[[#This Row],[Anzahl Lieferscheine]]</f>
        <v>2.8000000000000001E-2</v>
      </c>
    </row>
    <row r="6214" spans="1:14" x14ac:dyDescent="0.2">
      <c r="A6214" s="2" t="s">
        <v>43</v>
      </c>
      <c r="B6214" s="2" t="s">
        <v>43</v>
      </c>
      <c r="C6214" s="2" t="s">
        <v>6</v>
      </c>
      <c r="D6214" s="2" t="s">
        <v>7</v>
      </c>
      <c r="E6214" s="2" t="s">
        <v>9</v>
      </c>
      <c r="F6214" s="2" t="s">
        <v>61</v>
      </c>
      <c r="G6214" s="1">
        <v>4606.57</v>
      </c>
      <c r="H6214" s="1">
        <v>1922.5600000000002</v>
      </c>
      <c r="I6214" s="4">
        <v>24</v>
      </c>
      <c r="J6214" s="2" t="s">
        <v>71</v>
      </c>
      <c r="K6214" s="1">
        <f>Tabelle111[[#This Row],[Menge kg Nges]]/1000</f>
        <v>4.6065699999999996</v>
      </c>
      <c r="L6214" s="1">
        <f>Tabelle111[[#This Row],[Menge kg P2O5]]/1000</f>
        <v>1.9225600000000003</v>
      </c>
      <c r="M6214" s="1">
        <f>Tabelle111[[#This Row],[Menge t Nges]]/Tabelle111[[#This Row],[Anzahl Lieferscheine]]</f>
        <v>0.19194041666666664</v>
      </c>
      <c r="N6214" s="1">
        <f>Tabelle111[[#This Row],[Menge t P2O5]]/Tabelle111[[#This Row],[Anzahl Lieferscheine]]</f>
        <v>8.0106666666666673E-2</v>
      </c>
    </row>
    <row r="6215" spans="1:14" x14ac:dyDescent="0.2">
      <c r="A6215" s="2" t="s">
        <v>43</v>
      </c>
      <c r="B6215" s="2" t="s">
        <v>43</v>
      </c>
      <c r="C6215" s="2" t="s">
        <v>6</v>
      </c>
      <c r="D6215" s="2" t="s">
        <v>7</v>
      </c>
      <c r="E6215" s="2" t="s">
        <v>11</v>
      </c>
      <c r="F6215" s="2" t="s">
        <v>61</v>
      </c>
      <c r="G6215" s="1">
        <v>13497.899999999998</v>
      </c>
      <c r="H6215" s="1">
        <v>6701.4299999999994</v>
      </c>
      <c r="I6215" s="4">
        <v>69</v>
      </c>
      <c r="J6215" s="2" t="s">
        <v>71</v>
      </c>
      <c r="K6215" s="1">
        <f>Tabelle111[[#This Row],[Menge kg Nges]]/1000</f>
        <v>13.497899999999998</v>
      </c>
      <c r="L6215" s="1">
        <f>Tabelle111[[#This Row],[Menge kg P2O5]]/1000</f>
        <v>6.7014299999999993</v>
      </c>
      <c r="M6215" s="1">
        <f>Tabelle111[[#This Row],[Menge t Nges]]/Tabelle111[[#This Row],[Anzahl Lieferscheine]]</f>
        <v>0.19562173913043476</v>
      </c>
      <c r="N6215" s="1">
        <f>Tabelle111[[#This Row],[Menge t P2O5]]/Tabelle111[[#This Row],[Anzahl Lieferscheine]]</f>
        <v>9.7122173913043466E-2</v>
      </c>
    </row>
    <row r="6216" spans="1:14" x14ac:dyDescent="0.2">
      <c r="A6216" s="2" t="s">
        <v>43</v>
      </c>
      <c r="B6216" s="2" t="s">
        <v>43</v>
      </c>
      <c r="C6216" s="2" t="s">
        <v>6</v>
      </c>
      <c r="D6216" s="2" t="s">
        <v>7</v>
      </c>
      <c r="E6216" s="2" t="s">
        <v>12</v>
      </c>
      <c r="F6216" s="2" t="s">
        <v>61</v>
      </c>
      <c r="G6216" s="1">
        <v>18225.359999999997</v>
      </c>
      <c r="H6216" s="1">
        <v>7588.7299999999987</v>
      </c>
      <c r="I6216" s="4">
        <v>84</v>
      </c>
      <c r="J6216" s="2" t="s">
        <v>71</v>
      </c>
      <c r="K6216" s="1">
        <f>Tabelle111[[#This Row],[Menge kg Nges]]/1000</f>
        <v>18.225359999999998</v>
      </c>
      <c r="L6216" s="1">
        <f>Tabelle111[[#This Row],[Menge kg P2O5]]/1000</f>
        <v>7.5887299999999991</v>
      </c>
      <c r="M6216" s="1">
        <f>Tabelle111[[#This Row],[Menge t Nges]]/Tabelle111[[#This Row],[Anzahl Lieferscheine]]</f>
        <v>0.2169685714285714</v>
      </c>
      <c r="N6216" s="1">
        <f>Tabelle111[[#This Row],[Menge t P2O5]]/Tabelle111[[#This Row],[Anzahl Lieferscheine]]</f>
        <v>9.0342023809523803E-2</v>
      </c>
    </row>
    <row r="6217" spans="1:14" x14ac:dyDescent="0.2">
      <c r="A6217" s="2" t="s">
        <v>43</v>
      </c>
      <c r="B6217" s="2" t="s">
        <v>43</v>
      </c>
      <c r="C6217" s="2" t="s">
        <v>6</v>
      </c>
      <c r="D6217" s="2" t="s">
        <v>7</v>
      </c>
      <c r="E6217" s="2" t="s">
        <v>13</v>
      </c>
      <c r="F6217" s="2" t="s">
        <v>61</v>
      </c>
      <c r="G6217" s="1">
        <v>23188.879999999997</v>
      </c>
      <c r="H6217" s="1">
        <v>12492.299999999997</v>
      </c>
      <c r="I6217" s="4">
        <v>112</v>
      </c>
      <c r="J6217" s="2" t="s">
        <v>71</v>
      </c>
      <c r="K6217" s="1">
        <f>Tabelle111[[#This Row],[Menge kg Nges]]/1000</f>
        <v>23.188879999999997</v>
      </c>
      <c r="L6217" s="1">
        <f>Tabelle111[[#This Row],[Menge kg P2O5]]/1000</f>
        <v>12.492299999999997</v>
      </c>
      <c r="M6217" s="1">
        <f>Tabelle111[[#This Row],[Menge t Nges]]/Tabelle111[[#This Row],[Anzahl Lieferscheine]]</f>
        <v>0.20704357142857141</v>
      </c>
      <c r="N6217" s="1">
        <f>Tabelle111[[#This Row],[Menge t P2O5]]/Tabelle111[[#This Row],[Anzahl Lieferscheine]]</f>
        <v>0.11153839285714283</v>
      </c>
    </row>
    <row r="6218" spans="1:14" x14ac:dyDescent="0.2">
      <c r="A6218" s="2" t="s">
        <v>43</v>
      </c>
      <c r="B6218" s="2" t="s">
        <v>43</v>
      </c>
      <c r="C6218" s="2" t="s">
        <v>6</v>
      </c>
      <c r="D6218" s="2" t="s">
        <v>7</v>
      </c>
      <c r="E6218" s="2" t="s">
        <v>14</v>
      </c>
      <c r="F6218" s="2" t="s">
        <v>61</v>
      </c>
      <c r="G6218" s="1">
        <v>4886.4999999999991</v>
      </c>
      <c r="H6218" s="1">
        <v>2640</v>
      </c>
      <c r="I6218" s="4">
        <v>25</v>
      </c>
      <c r="J6218" s="2" t="s">
        <v>71</v>
      </c>
      <c r="K6218" s="1">
        <f>Tabelle111[[#This Row],[Menge kg Nges]]/1000</f>
        <v>4.886499999999999</v>
      </c>
      <c r="L6218" s="1">
        <f>Tabelle111[[#This Row],[Menge kg P2O5]]/1000</f>
        <v>2.64</v>
      </c>
      <c r="M6218" s="1">
        <f>Tabelle111[[#This Row],[Menge t Nges]]/Tabelle111[[#This Row],[Anzahl Lieferscheine]]</f>
        <v>0.19545999999999997</v>
      </c>
      <c r="N6218" s="1">
        <f>Tabelle111[[#This Row],[Menge t P2O5]]/Tabelle111[[#This Row],[Anzahl Lieferscheine]]</f>
        <v>0.1056</v>
      </c>
    </row>
    <row r="6219" spans="1:14" x14ac:dyDescent="0.2">
      <c r="A6219" s="2" t="s">
        <v>43</v>
      </c>
      <c r="B6219" s="2" t="s">
        <v>43</v>
      </c>
      <c r="C6219" s="2" t="s">
        <v>6</v>
      </c>
      <c r="D6219" s="2" t="s">
        <v>15</v>
      </c>
      <c r="E6219" s="2" t="s">
        <v>18</v>
      </c>
      <c r="F6219" s="2" t="s">
        <v>61</v>
      </c>
      <c r="G6219" s="1">
        <v>285.60000000000002</v>
      </c>
      <c r="H6219" s="1">
        <v>231.2</v>
      </c>
      <c r="I6219" s="4">
        <v>2</v>
      </c>
      <c r="J6219" s="2" t="s">
        <v>71</v>
      </c>
      <c r="K6219" s="1">
        <f>Tabelle111[[#This Row],[Menge kg Nges]]/1000</f>
        <v>0.28560000000000002</v>
      </c>
      <c r="L6219" s="1">
        <f>Tabelle111[[#This Row],[Menge kg P2O5]]/1000</f>
        <v>0.23119999999999999</v>
      </c>
      <c r="M6219" s="1">
        <f>Tabelle111[[#This Row],[Menge t Nges]]/Tabelle111[[#This Row],[Anzahl Lieferscheine]]</f>
        <v>0.14280000000000001</v>
      </c>
      <c r="N6219" s="1">
        <f>Tabelle111[[#This Row],[Menge t P2O5]]/Tabelle111[[#This Row],[Anzahl Lieferscheine]]</f>
        <v>0.11559999999999999</v>
      </c>
    </row>
    <row r="6220" spans="1:14" x14ac:dyDescent="0.2">
      <c r="A6220" s="2" t="s">
        <v>43</v>
      </c>
      <c r="B6220" s="2" t="s">
        <v>43</v>
      </c>
      <c r="C6220" s="2" t="s">
        <v>6</v>
      </c>
      <c r="D6220" s="2" t="s">
        <v>15</v>
      </c>
      <c r="E6220" s="2" t="s">
        <v>9</v>
      </c>
      <c r="F6220" s="2" t="s">
        <v>61</v>
      </c>
      <c r="G6220" s="1">
        <v>388.7</v>
      </c>
      <c r="H6220" s="1">
        <v>258.75</v>
      </c>
      <c r="I6220" s="4">
        <v>3</v>
      </c>
      <c r="J6220" s="2" t="s">
        <v>71</v>
      </c>
      <c r="K6220" s="1">
        <f>Tabelle111[[#This Row],[Menge kg Nges]]/1000</f>
        <v>0.38869999999999999</v>
      </c>
      <c r="L6220" s="1">
        <f>Tabelle111[[#This Row],[Menge kg P2O5]]/1000</f>
        <v>0.25874999999999998</v>
      </c>
      <c r="M6220" s="1">
        <f>Tabelle111[[#This Row],[Menge t Nges]]/Tabelle111[[#This Row],[Anzahl Lieferscheine]]</f>
        <v>0.12956666666666666</v>
      </c>
      <c r="N6220" s="1">
        <f>Tabelle111[[#This Row],[Menge t P2O5]]/Tabelle111[[#This Row],[Anzahl Lieferscheine]]</f>
        <v>8.6249999999999993E-2</v>
      </c>
    </row>
    <row r="6221" spans="1:14" x14ac:dyDescent="0.2">
      <c r="A6221" s="2" t="s">
        <v>43</v>
      </c>
      <c r="B6221" s="2" t="s">
        <v>43</v>
      </c>
      <c r="C6221" s="2" t="s">
        <v>6</v>
      </c>
      <c r="D6221" s="2" t="s">
        <v>15</v>
      </c>
      <c r="E6221" s="2" t="s">
        <v>13</v>
      </c>
      <c r="F6221" s="2" t="s">
        <v>61</v>
      </c>
      <c r="G6221" s="1">
        <v>77.5</v>
      </c>
      <c r="H6221" s="1">
        <v>70</v>
      </c>
      <c r="I6221" s="4">
        <v>1</v>
      </c>
      <c r="J6221" s="2" t="s">
        <v>71</v>
      </c>
      <c r="K6221" s="1">
        <f>Tabelle111[[#This Row],[Menge kg Nges]]/1000</f>
        <v>7.7499999999999999E-2</v>
      </c>
      <c r="L6221" s="1">
        <f>Tabelle111[[#This Row],[Menge kg P2O5]]/1000</f>
        <v>7.0000000000000007E-2</v>
      </c>
      <c r="M6221" s="1">
        <f>Tabelle111[[#This Row],[Menge t Nges]]/Tabelle111[[#This Row],[Anzahl Lieferscheine]]</f>
        <v>7.7499999999999999E-2</v>
      </c>
      <c r="N6221" s="1">
        <f>Tabelle111[[#This Row],[Menge t P2O5]]/Tabelle111[[#This Row],[Anzahl Lieferscheine]]</f>
        <v>7.0000000000000007E-2</v>
      </c>
    </row>
    <row r="6222" spans="1:14" x14ac:dyDescent="0.2">
      <c r="A6222" s="2" t="s">
        <v>43</v>
      </c>
      <c r="B6222" s="2" t="s">
        <v>43</v>
      </c>
      <c r="C6222" s="2" t="s">
        <v>63</v>
      </c>
      <c r="D6222" s="2" t="s">
        <v>63</v>
      </c>
      <c r="E6222" s="2" t="s">
        <v>63</v>
      </c>
      <c r="F6222" s="2" t="s">
        <v>61</v>
      </c>
      <c r="G6222" s="1">
        <v>573.29999999999995</v>
      </c>
      <c r="H6222" s="1">
        <v>304.20000000000005</v>
      </c>
      <c r="I6222" s="4">
        <v>4</v>
      </c>
      <c r="J6222" s="2" t="s">
        <v>71</v>
      </c>
      <c r="K6222" s="1">
        <f>Tabelle111[[#This Row],[Menge kg Nges]]/1000</f>
        <v>0.57329999999999992</v>
      </c>
      <c r="L6222" s="1">
        <f>Tabelle111[[#This Row],[Menge kg P2O5]]/1000</f>
        <v>0.30420000000000003</v>
      </c>
      <c r="M6222" s="1">
        <f>Tabelle111[[#This Row],[Menge t Nges]]/Tabelle111[[#This Row],[Anzahl Lieferscheine]]</f>
        <v>0.14332499999999998</v>
      </c>
      <c r="N6222" s="1">
        <f>Tabelle111[[#This Row],[Menge t P2O5]]/Tabelle111[[#This Row],[Anzahl Lieferscheine]]</f>
        <v>7.6050000000000006E-2</v>
      </c>
    </row>
    <row r="6223" spans="1:14" x14ac:dyDescent="0.2">
      <c r="A6223" s="2" t="s">
        <v>43</v>
      </c>
      <c r="B6223" s="2" t="s">
        <v>36</v>
      </c>
      <c r="C6223" s="2" t="s">
        <v>6</v>
      </c>
      <c r="D6223" s="2" t="s">
        <v>7</v>
      </c>
      <c r="E6223" s="2" t="s">
        <v>9</v>
      </c>
      <c r="F6223" s="2" t="s">
        <v>61</v>
      </c>
      <c r="G6223" s="1">
        <v>232</v>
      </c>
      <c r="H6223" s="1">
        <v>96</v>
      </c>
      <c r="I6223" s="4">
        <v>4</v>
      </c>
      <c r="J6223" s="2" t="s">
        <v>71</v>
      </c>
      <c r="K6223" s="1">
        <f>Tabelle111[[#This Row],[Menge kg Nges]]/1000</f>
        <v>0.23200000000000001</v>
      </c>
      <c r="L6223" s="1">
        <f>Tabelle111[[#This Row],[Menge kg P2O5]]/1000</f>
        <v>9.6000000000000002E-2</v>
      </c>
      <c r="M6223" s="1">
        <f>Tabelle111[[#This Row],[Menge t Nges]]/Tabelle111[[#This Row],[Anzahl Lieferscheine]]</f>
        <v>5.8000000000000003E-2</v>
      </c>
      <c r="N6223" s="1">
        <f>Tabelle111[[#This Row],[Menge t P2O5]]/Tabelle111[[#This Row],[Anzahl Lieferscheine]]</f>
        <v>2.4E-2</v>
      </c>
    </row>
    <row r="6224" spans="1:14" x14ac:dyDescent="0.2">
      <c r="A6224" s="2" t="s">
        <v>43</v>
      </c>
      <c r="B6224" s="2" t="s">
        <v>36</v>
      </c>
      <c r="C6224" s="2" t="s">
        <v>6</v>
      </c>
      <c r="D6224" s="2" t="s">
        <v>7</v>
      </c>
      <c r="E6224" s="2" t="s">
        <v>11</v>
      </c>
      <c r="F6224" s="2" t="s">
        <v>61</v>
      </c>
      <c r="G6224" s="1">
        <v>3284.3199999999997</v>
      </c>
      <c r="H6224" s="1">
        <v>1599.04</v>
      </c>
      <c r="I6224" s="4">
        <v>18</v>
      </c>
      <c r="J6224" s="2" t="s">
        <v>71</v>
      </c>
      <c r="K6224" s="1">
        <f>Tabelle111[[#This Row],[Menge kg Nges]]/1000</f>
        <v>3.2843199999999997</v>
      </c>
      <c r="L6224" s="1">
        <f>Tabelle111[[#This Row],[Menge kg P2O5]]/1000</f>
        <v>1.59904</v>
      </c>
      <c r="M6224" s="1">
        <f>Tabelle111[[#This Row],[Menge t Nges]]/Tabelle111[[#This Row],[Anzahl Lieferscheine]]</f>
        <v>0.18246222222222219</v>
      </c>
      <c r="N6224" s="1">
        <f>Tabelle111[[#This Row],[Menge t P2O5]]/Tabelle111[[#This Row],[Anzahl Lieferscheine]]</f>
        <v>8.8835555555555556E-2</v>
      </c>
    </row>
    <row r="6225" spans="1:14" x14ac:dyDescent="0.2">
      <c r="A6225" s="2" t="s">
        <v>43</v>
      </c>
      <c r="B6225" s="2" t="s">
        <v>36</v>
      </c>
      <c r="C6225" s="2" t="s">
        <v>6</v>
      </c>
      <c r="D6225" s="2" t="s">
        <v>7</v>
      </c>
      <c r="E6225" s="2" t="s">
        <v>12</v>
      </c>
      <c r="F6225" s="2" t="s">
        <v>61</v>
      </c>
      <c r="G6225" s="1">
        <v>1855.0000000000002</v>
      </c>
      <c r="H6225" s="1">
        <v>831.80000000000007</v>
      </c>
      <c r="I6225" s="4">
        <v>12</v>
      </c>
      <c r="J6225" s="2" t="s">
        <v>71</v>
      </c>
      <c r="K6225" s="1">
        <f>Tabelle111[[#This Row],[Menge kg Nges]]/1000</f>
        <v>1.8550000000000002</v>
      </c>
      <c r="L6225" s="1">
        <f>Tabelle111[[#This Row],[Menge kg P2O5]]/1000</f>
        <v>0.83180000000000009</v>
      </c>
      <c r="M6225" s="1">
        <f>Tabelle111[[#This Row],[Menge t Nges]]/Tabelle111[[#This Row],[Anzahl Lieferscheine]]</f>
        <v>0.15458333333333335</v>
      </c>
      <c r="N6225" s="1">
        <f>Tabelle111[[#This Row],[Menge t P2O5]]/Tabelle111[[#This Row],[Anzahl Lieferscheine]]</f>
        <v>6.9316666666666679E-2</v>
      </c>
    </row>
    <row r="6226" spans="1:14" x14ac:dyDescent="0.2">
      <c r="A6226" s="2" t="s">
        <v>43</v>
      </c>
      <c r="B6226" s="2" t="s">
        <v>36</v>
      </c>
      <c r="C6226" s="2" t="s">
        <v>6</v>
      </c>
      <c r="D6226" s="2" t="s">
        <v>7</v>
      </c>
      <c r="E6226" s="2" t="s">
        <v>13</v>
      </c>
      <c r="F6226" s="2" t="s">
        <v>61</v>
      </c>
      <c r="G6226" s="1">
        <v>7043.3999999999978</v>
      </c>
      <c r="H6226" s="1">
        <v>4117.1000000000004</v>
      </c>
      <c r="I6226" s="4">
        <v>41</v>
      </c>
      <c r="J6226" s="2" t="s">
        <v>71</v>
      </c>
      <c r="K6226" s="1">
        <f>Tabelle111[[#This Row],[Menge kg Nges]]/1000</f>
        <v>7.0433999999999974</v>
      </c>
      <c r="L6226" s="1">
        <f>Tabelle111[[#This Row],[Menge kg P2O5]]/1000</f>
        <v>4.1171000000000006</v>
      </c>
      <c r="M6226" s="1">
        <f>Tabelle111[[#This Row],[Menge t Nges]]/Tabelle111[[#This Row],[Anzahl Lieferscheine]]</f>
        <v>0.17179024390243897</v>
      </c>
      <c r="N6226" s="1">
        <f>Tabelle111[[#This Row],[Menge t P2O5]]/Tabelle111[[#This Row],[Anzahl Lieferscheine]]</f>
        <v>0.10041707317073173</v>
      </c>
    </row>
    <row r="6227" spans="1:14" x14ac:dyDescent="0.2">
      <c r="A6227" s="2" t="s">
        <v>43</v>
      </c>
      <c r="B6227" s="2" t="s">
        <v>36</v>
      </c>
      <c r="C6227" s="2" t="s">
        <v>6</v>
      </c>
      <c r="D6227" s="2" t="s">
        <v>7</v>
      </c>
      <c r="E6227" s="2" t="s">
        <v>14</v>
      </c>
      <c r="F6227" s="2" t="s">
        <v>61</v>
      </c>
      <c r="G6227" s="1">
        <v>1179.2</v>
      </c>
      <c r="H6227" s="1">
        <v>571.9</v>
      </c>
      <c r="I6227" s="4">
        <v>6</v>
      </c>
      <c r="J6227" s="2" t="s">
        <v>71</v>
      </c>
      <c r="K6227" s="1">
        <f>Tabelle111[[#This Row],[Menge kg Nges]]/1000</f>
        <v>1.1792</v>
      </c>
      <c r="L6227" s="1">
        <f>Tabelle111[[#This Row],[Menge kg P2O5]]/1000</f>
        <v>0.57189999999999996</v>
      </c>
      <c r="M6227" s="1">
        <f>Tabelle111[[#This Row],[Menge t Nges]]/Tabelle111[[#This Row],[Anzahl Lieferscheine]]</f>
        <v>0.19653333333333334</v>
      </c>
      <c r="N6227" s="1">
        <f>Tabelle111[[#This Row],[Menge t P2O5]]/Tabelle111[[#This Row],[Anzahl Lieferscheine]]</f>
        <v>9.5316666666666661E-2</v>
      </c>
    </row>
    <row r="6228" spans="1:14" x14ac:dyDescent="0.2">
      <c r="A6228" s="2" t="s">
        <v>43</v>
      </c>
      <c r="B6228" s="2" t="s">
        <v>36</v>
      </c>
      <c r="C6228" s="2" t="s">
        <v>6</v>
      </c>
      <c r="D6228" s="2" t="s">
        <v>15</v>
      </c>
      <c r="E6228" s="2" t="s">
        <v>18</v>
      </c>
      <c r="F6228" s="2" t="s">
        <v>61</v>
      </c>
      <c r="G6228" s="1">
        <v>361.2</v>
      </c>
      <c r="H6228" s="1">
        <v>292.39999999999998</v>
      </c>
      <c r="I6228" s="4">
        <v>4</v>
      </c>
      <c r="J6228" s="2" t="s">
        <v>71</v>
      </c>
      <c r="K6228" s="1">
        <f>Tabelle111[[#This Row],[Menge kg Nges]]/1000</f>
        <v>0.36119999999999997</v>
      </c>
      <c r="L6228" s="1">
        <f>Tabelle111[[#This Row],[Menge kg P2O5]]/1000</f>
        <v>0.29239999999999999</v>
      </c>
      <c r="M6228" s="1">
        <f>Tabelle111[[#This Row],[Menge t Nges]]/Tabelle111[[#This Row],[Anzahl Lieferscheine]]</f>
        <v>9.0299999999999991E-2</v>
      </c>
      <c r="N6228" s="1">
        <f>Tabelle111[[#This Row],[Menge t P2O5]]/Tabelle111[[#This Row],[Anzahl Lieferscheine]]</f>
        <v>7.3099999999999998E-2</v>
      </c>
    </row>
    <row r="6229" spans="1:14" x14ac:dyDescent="0.2">
      <c r="A6229" s="2" t="s">
        <v>43</v>
      </c>
      <c r="B6229" s="2" t="s">
        <v>36</v>
      </c>
      <c r="C6229" s="2" t="s">
        <v>6</v>
      </c>
      <c r="D6229" s="2" t="s">
        <v>15</v>
      </c>
      <c r="E6229" s="2" t="s">
        <v>13</v>
      </c>
      <c r="F6229" s="2" t="s">
        <v>61</v>
      </c>
      <c r="G6229" s="1">
        <v>54.6</v>
      </c>
      <c r="H6229" s="1">
        <v>49</v>
      </c>
      <c r="I6229" s="4">
        <v>1</v>
      </c>
      <c r="J6229" s="2" t="s">
        <v>71</v>
      </c>
      <c r="K6229" s="1">
        <f>Tabelle111[[#This Row],[Menge kg Nges]]/1000</f>
        <v>5.4600000000000003E-2</v>
      </c>
      <c r="L6229" s="1">
        <f>Tabelle111[[#This Row],[Menge kg P2O5]]/1000</f>
        <v>4.9000000000000002E-2</v>
      </c>
      <c r="M6229" s="1">
        <f>Tabelle111[[#This Row],[Menge t Nges]]/Tabelle111[[#This Row],[Anzahl Lieferscheine]]</f>
        <v>5.4600000000000003E-2</v>
      </c>
      <c r="N6229" s="1">
        <f>Tabelle111[[#This Row],[Menge t P2O5]]/Tabelle111[[#This Row],[Anzahl Lieferscheine]]</f>
        <v>4.9000000000000002E-2</v>
      </c>
    </row>
    <row r="6230" spans="1:14" x14ac:dyDescent="0.2">
      <c r="A6230" s="2" t="s">
        <v>43</v>
      </c>
      <c r="B6230" s="2" t="s">
        <v>44</v>
      </c>
      <c r="C6230" s="2" t="s">
        <v>6</v>
      </c>
      <c r="D6230" s="2" t="s">
        <v>7</v>
      </c>
      <c r="E6230" s="2" t="s">
        <v>12</v>
      </c>
      <c r="F6230" s="2" t="s">
        <v>61</v>
      </c>
      <c r="G6230" s="1">
        <v>1178</v>
      </c>
      <c r="H6230" s="1">
        <v>403</v>
      </c>
      <c r="I6230" s="4">
        <v>3</v>
      </c>
      <c r="J6230" s="2" t="s">
        <v>71</v>
      </c>
      <c r="K6230" s="1">
        <f>Tabelle111[[#This Row],[Menge kg Nges]]/1000</f>
        <v>1.1779999999999999</v>
      </c>
      <c r="L6230" s="1">
        <f>Tabelle111[[#This Row],[Menge kg P2O5]]/1000</f>
        <v>0.40300000000000002</v>
      </c>
      <c r="M6230" s="1">
        <f>Tabelle111[[#This Row],[Menge t Nges]]/Tabelle111[[#This Row],[Anzahl Lieferscheine]]</f>
        <v>0.39266666666666666</v>
      </c>
      <c r="N6230" s="1">
        <f>Tabelle111[[#This Row],[Menge t P2O5]]/Tabelle111[[#This Row],[Anzahl Lieferscheine]]</f>
        <v>0.13433333333333333</v>
      </c>
    </row>
    <row r="6231" spans="1:14" x14ac:dyDescent="0.2">
      <c r="A6231" s="2" t="s">
        <v>43</v>
      </c>
      <c r="B6231" s="2" t="s">
        <v>49</v>
      </c>
      <c r="C6231" s="2" t="s">
        <v>6</v>
      </c>
      <c r="D6231" s="2" t="s">
        <v>15</v>
      </c>
      <c r="E6231" s="2" t="s">
        <v>18</v>
      </c>
      <c r="F6231" s="2" t="s">
        <v>61</v>
      </c>
      <c r="G6231" s="1">
        <v>252</v>
      </c>
      <c r="H6231" s="1">
        <v>204</v>
      </c>
      <c r="I6231" s="4">
        <v>1</v>
      </c>
      <c r="J6231" s="2" t="s">
        <v>71</v>
      </c>
      <c r="K6231" s="1">
        <f>Tabelle111[[#This Row],[Menge kg Nges]]/1000</f>
        <v>0.252</v>
      </c>
      <c r="L6231" s="1">
        <f>Tabelle111[[#This Row],[Menge kg P2O5]]/1000</f>
        <v>0.20399999999999999</v>
      </c>
      <c r="M6231" s="1">
        <f>Tabelle111[[#This Row],[Menge t Nges]]/Tabelle111[[#This Row],[Anzahl Lieferscheine]]</f>
        <v>0.252</v>
      </c>
      <c r="N6231" s="1">
        <f>Tabelle111[[#This Row],[Menge t P2O5]]/Tabelle111[[#This Row],[Anzahl Lieferscheine]]</f>
        <v>0.20399999999999999</v>
      </c>
    </row>
    <row r="6232" spans="1:14" x14ac:dyDescent="0.2">
      <c r="A6232" s="2" t="s">
        <v>43</v>
      </c>
      <c r="B6232" s="2" t="s">
        <v>37</v>
      </c>
      <c r="C6232" s="2" t="s">
        <v>6</v>
      </c>
      <c r="D6232" s="2" t="s">
        <v>7</v>
      </c>
      <c r="E6232" s="2" t="s">
        <v>9</v>
      </c>
      <c r="F6232" s="2" t="s">
        <v>61</v>
      </c>
      <c r="G6232" s="1">
        <v>1155.5</v>
      </c>
      <c r="H6232" s="1">
        <v>474</v>
      </c>
      <c r="I6232" s="4">
        <v>10</v>
      </c>
      <c r="J6232" s="2" t="s">
        <v>71</v>
      </c>
      <c r="K6232" s="1">
        <f>Tabelle111[[#This Row],[Menge kg Nges]]/1000</f>
        <v>1.1555</v>
      </c>
      <c r="L6232" s="1">
        <f>Tabelle111[[#This Row],[Menge kg P2O5]]/1000</f>
        <v>0.47399999999999998</v>
      </c>
      <c r="M6232" s="1">
        <f>Tabelle111[[#This Row],[Menge t Nges]]/Tabelle111[[#This Row],[Anzahl Lieferscheine]]</f>
        <v>0.11555</v>
      </c>
      <c r="N6232" s="1">
        <f>Tabelle111[[#This Row],[Menge t P2O5]]/Tabelle111[[#This Row],[Anzahl Lieferscheine]]</f>
        <v>4.7399999999999998E-2</v>
      </c>
    </row>
    <row r="6233" spans="1:14" x14ac:dyDescent="0.2">
      <c r="A6233" s="2" t="s">
        <v>43</v>
      </c>
      <c r="B6233" s="2" t="s">
        <v>37</v>
      </c>
      <c r="C6233" s="2" t="s">
        <v>6</v>
      </c>
      <c r="D6233" s="2" t="s">
        <v>7</v>
      </c>
      <c r="E6233" s="2" t="s">
        <v>11</v>
      </c>
      <c r="F6233" s="2" t="s">
        <v>61</v>
      </c>
      <c r="G6233" s="1">
        <v>855.2</v>
      </c>
      <c r="H6233" s="1">
        <v>425.8</v>
      </c>
      <c r="I6233" s="4">
        <v>4</v>
      </c>
      <c r="J6233" s="2" t="s">
        <v>71</v>
      </c>
      <c r="K6233" s="1">
        <f>Tabelle111[[#This Row],[Menge kg Nges]]/1000</f>
        <v>0.85520000000000007</v>
      </c>
      <c r="L6233" s="1">
        <f>Tabelle111[[#This Row],[Menge kg P2O5]]/1000</f>
        <v>0.42580000000000001</v>
      </c>
      <c r="M6233" s="1">
        <f>Tabelle111[[#This Row],[Menge t Nges]]/Tabelle111[[#This Row],[Anzahl Lieferscheine]]</f>
        <v>0.21380000000000002</v>
      </c>
      <c r="N6233" s="1">
        <f>Tabelle111[[#This Row],[Menge t P2O5]]/Tabelle111[[#This Row],[Anzahl Lieferscheine]]</f>
        <v>0.10645</v>
      </c>
    </row>
    <row r="6234" spans="1:14" x14ac:dyDescent="0.2">
      <c r="A6234" s="2" t="s">
        <v>43</v>
      </c>
      <c r="B6234" s="2" t="s">
        <v>37</v>
      </c>
      <c r="C6234" s="2" t="s">
        <v>6</v>
      </c>
      <c r="D6234" s="2" t="s">
        <v>7</v>
      </c>
      <c r="E6234" s="2" t="s">
        <v>12</v>
      </c>
      <c r="F6234" s="2" t="s">
        <v>61</v>
      </c>
      <c r="G6234" s="1">
        <v>13935.880000000001</v>
      </c>
      <c r="H6234" s="1">
        <v>4914.6000000000004</v>
      </c>
      <c r="I6234" s="4">
        <v>45</v>
      </c>
      <c r="J6234" s="2" t="s">
        <v>71</v>
      </c>
      <c r="K6234" s="1">
        <f>Tabelle111[[#This Row],[Menge kg Nges]]/1000</f>
        <v>13.935880000000001</v>
      </c>
      <c r="L6234" s="1">
        <f>Tabelle111[[#This Row],[Menge kg P2O5]]/1000</f>
        <v>4.9146000000000001</v>
      </c>
      <c r="M6234" s="1">
        <f>Tabelle111[[#This Row],[Menge t Nges]]/Tabelle111[[#This Row],[Anzahl Lieferscheine]]</f>
        <v>0.30968622222222225</v>
      </c>
      <c r="N6234" s="1">
        <f>Tabelle111[[#This Row],[Menge t P2O5]]/Tabelle111[[#This Row],[Anzahl Lieferscheine]]</f>
        <v>0.10921333333333333</v>
      </c>
    </row>
    <row r="6235" spans="1:14" x14ac:dyDescent="0.2">
      <c r="A6235" s="2" t="s">
        <v>43</v>
      </c>
      <c r="B6235" s="2" t="s">
        <v>37</v>
      </c>
      <c r="C6235" s="2" t="s">
        <v>6</v>
      </c>
      <c r="D6235" s="2" t="s">
        <v>7</v>
      </c>
      <c r="E6235" s="2" t="s">
        <v>13</v>
      </c>
      <c r="F6235" s="2" t="s">
        <v>61</v>
      </c>
      <c r="G6235" s="1">
        <v>3318.4799999999996</v>
      </c>
      <c r="H6235" s="1">
        <v>1936.5</v>
      </c>
      <c r="I6235" s="4">
        <v>16</v>
      </c>
      <c r="J6235" s="2" t="s">
        <v>71</v>
      </c>
      <c r="K6235" s="1">
        <f>Tabelle111[[#This Row],[Menge kg Nges]]/1000</f>
        <v>3.3184799999999997</v>
      </c>
      <c r="L6235" s="1">
        <f>Tabelle111[[#This Row],[Menge kg P2O5]]/1000</f>
        <v>1.9365000000000001</v>
      </c>
      <c r="M6235" s="1">
        <f>Tabelle111[[#This Row],[Menge t Nges]]/Tabelle111[[#This Row],[Anzahl Lieferscheine]]</f>
        <v>0.20740499999999998</v>
      </c>
      <c r="N6235" s="1">
        <f>Tabelle111[[#This Row],[Menge t P2O5]]/Tabelle111[[#This Row],[Anzahl Lieferscheine]]</f>
        <v>0.12103125000000001</v>
      </c>
    </row>
    <row r="6236" spans="1:14" x14ac:dyDescent="0.2">
      <c r="A6236" s="2" t="s">
        <v>43</v>
      </c>
      <c r="B6236" s="2" t="s">
        <v>37</v>
      </c>
      <c r="C6236" s="2" t="s">
        <v>6</v>
      </c>
      <c r="D6236" s="2" t="s">
        <v>7</v>
      </c>
      <c r="E6236" s="2" t="s">
        <v>14</v>
      </c>
      <c r="F6236" s="2" t="s">
        <v>61</v>
      </c>
      <c r="G6236" s="1">
        <v>963.6</v>
      </c>
      <c r="H6236" s="1">
        <v>510.45</v>
      </c>
      <c r="I6236" s="4">
        <v>5</v>
      </c>
      <c r="J6236" s="2" t="s">
        <v>71</v>
      </c>
      <c r="K6236" s="1">
        <f>Tabelle111[[#This Row],[Menge kg Nges]]/1000</f>
        <v>0.96360000000000001</v>
      </c>
      <c r="L6236" s="1">
        <f>Tabelle111[[#This Row],[Menge kg P2O5]]/1000</f>
        <v>0.51044999999999996</v>
      </c>
      <c r="M6236" s="1">
        <f>Tabelle111[[#This Row],[Menge t Nges]]/Tabelle111[[#This Row],[Anzahl Lieferscheine]]</f>
        <v>0.19272</v>
      </c>
      <c r="N6236" s="1">
        <f>Tabelle111[[#This Row],[Menge t P2O5]]/Tabelle111[[#This Row],[Anzahl Lieferscheine]]</f>
        <v>0.10208999999999999</v>
      </c>
    </row>
    <row r="6237" spans="1:14" x14ac:dyDescent="0.2">
      <c r="A6237" s="2" t="s">
        <v>43</v>
      </c>
      <c r="B6237" s="2" t="s">
        <v>37</v>
      </c>
      <c r="C6237" s="2" t="s">
        <v>6</v>
      </c>
      <c r="D6237" s="2" t="s">
        <v>15</v>
      </c>
      <c r="E6237" s="2" t="s">
        <v>18</v>
      </c>
      <c r="F6237" s="2" t="s">
        <v>61</v>
      </c>
      <c r="G6237" s="1">
        <v>567.84</v>
      </c>
      <c r="H6237" s="1">
        <v>459.67999999999995</v>
      </c>
      <c r="I6237" s="4">
        <v>2</v>
      </c>
      <c r="J6237" s="2" t="s">
        <v>71</v>
      </c>
      <c r="K6237" s="1">
        <f>Tabelle111[[#This Row],[Menge kg Nges]]/1000</f>
        <v>0.56784000000000001</v>
      </c>
      <c r="L6237" s="1">
        <f>Tabelle111[[#This Row],[Menge kg P2O5]]/1000</f>
        <v>0.45967999999999998</v>
      </c>
      <c r="M6237" s="1">
        <f>Tabelle111[[#This Row],[Menge t Nges]]/Tabelle111[[#This Row],[Anzahl Lieferscheine]]</f>
        <v>0.28392000000000001</v>
      </c>
      <c r="N6237" s="1">
        <f>Tabelle111[[#This Row],[Menge t P2O5]]/Tabelle111[[#This Row],[Anzahl Lieferscheine]]</f>
        <v>0.22983999999999999</v>
      </c>
    </row>
    <row r="6238" spans="1:14" x14ac:dyDescent="0.2">
      <c r="A6238" s="2" t="s">
        <v>43</v>
      </c>
      <c r="B6238" s="2" t="s">
        <v>37</v>
      </c>
      <c r="C6238" s="2" t="s">
        <v>6</v>
      </c>
      <c r="D6238" s="2" t="s">
        <v>15</v>
      </c>
      <c r="E6238" s="2" t="s">
        <v>19</v>
      </c>
      <c r="F6238" s="2" t="s">
        <v>61</v>
      </c>
      <c r="G6238" s="1">
        <v>523.6</v>
      </c>
      <c r="H6238" s="1">
        <v>430.1</v>
      </c>
      <c r="I6238" s="4">
        <v>1</v>
      </c>
      <c r="J6238" s="2" t="s">
        <v>71</v>
      </c>
      <c r="K6238" s="1">
        <f>Tabelle111[[#This Row],[Menge kg Nges]]/1000</f>
        <v>0.52360000000000007</v>
      </c>
      <c r="L6238" s="1">
        <f>Tabelle111[[#This Row],[Menge kg P2O5]]/1000</f>
        <v>0.43010000000000004</v>
      </c>
      <c r="M6238" s="1">
        <f>Tabelle111[[#This Row],[Menge t Nges]]/Tabelle111[[#This Row],[Anzahl Lieferscheine]]</f>
        <v>0.52360000000000007</v>
      </c>
      <c r="N6238" s="1">
        <f>Tabelle111[[#This Row],[Menge t P2O5]]/Tabelle111[[#This Row],[Anzahl Lieferscheine]]</f>
        <v>0.43010000000000004</v>
      </c>
    </row>
    <row r="6239" spans="1:14" x14ac:dyDescent="0.2">
      <c r="A6239" s="2" t="s">
        <v>43</v>
      </c>
      <c r="B6239" s="2" t="s">
        <v>37</v>
      </c>
      <c r="C6239" s="2" t="s">
        <v>6</v>
      </c>
      <c r="D6239" s="2" t="s">
        <v>15</v>
      </c>
      <c r="E6239" s="2" t="s">
        <v>21</v>
      </c>
      <c r="F6239" s="2" t="s">
        <v>61</v>
      </c>
      <c r="G6239" s="1">
        <v>827.44</v>
      </c>
      <c r="H6239" s="1">
        <v>498.48</v>
      </c>
      <c r="I6239" s="4">
        <v>5</v>
      </c>
      <c r="J6239" s="2" t="s">
        <v>71</v>
      </c>
      <c r="K6239" s="1">
        <f>Tabelle111[[#This Row],[Menge kg Nges]]/1000</f>
        <v>0.82744000000000006</v>
      </c>
      <c r="L6239" s="1">
        <f>Tabelle111[[#This Row],[Menge kg P2O5]]/1000</f>
        <v>0.49848000000000003</v>
      </c>
      <c r="M6239" s="1">
        <f>Tabelle111[[#This Row],[Menge t Nges]]/Tabelle111[[#This Row],[Anzahl Lieferscheine]]</f>
        <v>0.16548800000000002</v>
      </c>
      <c r="N6239" s="1">
        <f>Tabelle111[[#This Row],[Menge t P2O5]]/Tabelle111[[#This Row],[Anzahl Lieferscheine]]</f>
        <v>9.9696000000000007E-2</v>
      </c>
    </row>
    <row r="6240" spans="1:14" x14ac:dyDescent="0.2">
      <c r="A6240" s="2" t="s">
        <v>43</v>
      </c>
      <c r="B6240" s="2" t="s">
        <v>37</v>
      </c>
      <c r="C6240" s="2" t="s">
        <v>6</v>
      </c>
      <c r="D6240" s="2" t="s">
        <v>15</v>
      </c>
      <c r="E6240" s="2" t="s">
        <v>9</v>
      </c>
      <c r="F6240" s="2" t="s">
        <v>61</v>
      </c>
      <c r="G6240" s="1">
        <v>294.39999999999998</v>
      </c>
      <c r="H6240" s="1">
        <v>132</v>
      </c>
      <c r="I6240" s="4">
        <v>2</v>
      </c>
      <c r="J6240" s="2" t="s">
        <v>71</v>
      </c>
      <c r="K6240" s="1">
        <f>Tabelle111[[#This Row],[Menge kg Nges]]/1000</f>
        <v>0.2944</v>
      </c>
      <c r="L6240" s="1">
        <f>Tabelle111[[#This Row],[Menge kg P2O5]]/1000</f>
        <v>0.13200000000000001</v>
      </c>
      <c r="M6240" s="1">
        <f>Tabelle111[[#This Row],[Menge t Nges]]/Tabelle111[[#This Row],[Anzahl Lieferscheine]]</f>
        <v>0.1472</v>
      </c>
      <c r="N6240" s="1">
        <f>Tabelle111[[#This Row],[Menge t P2O5]]/Tabelle111[[#This Row],[Anzahl Lieferscheine]]</f>
        <v>6.6000000000000003E-2</v>
      </c>
    </row>
    <row r="6241" spans="1:14" x14ac:dyDescent="0.2">
      <c r="A6241" s="2" t="s">
        <v>43</v>
      </c>
      <c r="B6241" s="2" t="s">
        <v>40</v>
      </c>
      <c r="C6241" s="2" t="s">
        <v>6</v>
      </c>
      <c r="D6241" s="2" t="s">
        <v>7</v>
      </c>
      <c r="E6241" s="2" t="s">
        <v>12</v>
      </c>
      <c r="F6241" s="2" t="s">
        <v>61</v>
      </c>
      <c r="G6241" s="1">
        <v>180</v>
      </c>
      <c r="H6241" s="1">
        <v>72</v>
      </c>
      <c r="I6241" s="4">
        <v>1</v>
      </c>
      <c r="J6241" s="2" t="s">
        <v>71</v>
      </c>
      <c r="K6241" s="1">
        <f>Tabelle111[[#This Row],[Menge kg Nges]]/1000</f>
        <v>0.18</v>
      </c>
      <c r="L6241" s="1">
        <f>Tabelle111[[#This Row],[Menge kg P2O5]]/1000</f>
        <v>7.1999999999999995E-2</v>
      </c>
      <c r="M6241" s="1">
        <f>Tabelle111[[#This Row],[Menge t Nges]]/Tabelle111[[#This Row],[Anzahl Lieferscheine]]</f>
        <v>0.18</v>
      </c>
      <c r="N6241" s="1">
        <f>Tabelle111[[#This Row],[Menge t P2O5]]/Tabelle111[[#This Row],[Anzahl Lieferscheine]]</f>
        <v>7.1999999999999995E-2</v>
      </c>
    </row>
    <row r="6242" spans="1:14" x14ac:dyDescent="0.2">
      <c r="A6242" s="2" t="s">
        <v>43</v>
      </c>
      <c r="B6242" s="2" t="s">
        <v>40</v>
      </c>
      <c r="C6242" s="2" t="s">
        <v>6</v>
      </c>
      <c r="D6242" s="2" t="s">
        <v>7</v>
      </c>
      <c r="E6242" s="2" t="s">
        <v>13</v>
      </c>
      <c r="F6242" s="2" t="s">
        <v>61</v>
      </c>
      <c r="G6242" s="1">
        <v>161.19999999999999</v>
      </c>
      <c r="H6242" s="1">
        <v>109.2</v>
      </c>
      <c r="I6242" s="4">
        <v>1</v>
      </c>
      <c r="J6242" s="2" t="s">
        <v>71</v>
      </c>
      <c r="K6242" s="1">
        <f>Tabelle111[[#This Row],[Menge kg Nges]]/1000</f>
        <v>0.16119999999999998</v>
      </c>
      <c r="L6242" s="1">
        <f>Tabelle111[[#This Row],[Menge kg P2O5]]/1000</f>
        <v>0.10920000000000001</v>
      </c>
      <c r="M6242" s="1">
        <f>Tabelle111[[#This Row],[Menge t Nges]]/Tabelle111[[#This Row],[Anzahl Lieferscheine]]</f>
        <v>0.16119999999999998</v>
      </c>
      <c r="N6242" s="1">
        <f>Tabelle111[[#This Row],[Menge t P2O5]]/Tabelle111[[#This Row],[Anzahl Lieferscheine]]</f>
        <v>0.10920000000000001</v>
      </c>
    </row>
    <row r="6243" spans="1:14" x14ac:dyDescent="0.2">
      <c r="A6243" s="2" t="s">
        <v>43</v>
      </c>
      <c r="B6243" s="2" t="s">
        <v>40</v>
      </c>
      <c r="C6243" s="2" t="s">
        <v>6</v>
      </c>
      <c r="D6243" s="2" t="s">
        <v>15</v>
      </c>
      <c r="E6243" s="2" t="s">
        <v>18</v>
      </c>
      <c r="F6243" s="2" t="s">
        <v>61</v>
      </c>
      <c r="G6243" s="1">
        <v>416.3</v>
      </c>
      <c r="H6243" s="1">
        <v>225.4</v>
      </c>
      <c r="I6243" s="4">
        <v>1</v>
      </c>
      <c r="J6243" s="2" t="s">
        <v>71</v>
      </c>
      <c r="K6243" s="1">
        <f>Tabelle111[[#This Row],[Menge kg Nges]]/1000</f>
        <v>0.4163</v>
      </c>
      <c r="L6243" s="1">
        <f>Tabelle111[[#This Row],[Menge kg P2O5]]/1000</f>
        <v>0.22540000000000002</v>
      </c>
      <c r="M6243" s="1">
        <f>Tabelle111[[#This Row],[Menge t Nges]]/Tabelle111[[#This Row],[Anzahl Lieferscheine]]</f>
        <v>0.4163</v>
      </c>
      <c r="N6243" s="1">
        <f>Tabelle111[[#This Row],[Menge t P2O5]]/Tabelle111[[#This Row],[Anzahl Lieferscheine]]</f>
        <v>0.22540000000000002</v>
      </c>
    </row>
    <row r="6244" spans="1:14" x14ac:dyDescent="0.2">
      <c r="A6244" s="2" t="s">
        <v>43</v>
      </c>
      <c r="B6244" s="2" t="s">
        <v>40</v>
      </c>
      <c r="C6244" s="2" t="s">
        <v>63</v>
      </c>
      <c r="D6244" s="2" t="s">
        <v>63</v>
      </c>
      <c r="E6244" s="2" t="s">
        <v>63</v>
      </c>
      <c r="F6244" s="2" t="s">
        <v>61</v>
      </c>
      <c r="G6244" s="1">
        <v>210.42</v>
      </c>
      <c r="H6244" s="1">
        <v>167.33</v>
      </c>
      <c r="I6244" s="4">
        <v>1</v>
      </c>
      <c r="J6244" s="2" t="s">
        <v>71</v>
      </c>
      <c r="K6244" s="1">
        <f>Tabelle111[[#This Row],[Menge kg Nges]]/1000</f>
        <v>0.21042</v>
      </c>
      <c r="L6244" s="1">
        <f>Tabelle111[[#This Row],[Menge kg P2O5]]/1000</f>
        <v>0.16733000000000001</v>
      </c>
      <c r="M6244" s="1">
        <f>Tabelle111[[#This Row],[Menge t Nges]]/Tabelle111[[#This Row],[Anzahl Lieferscheine]]</f>
        <v>0.21042</v>
      </c>
      <c r="N6244" s="1">
        <f>Tabelle111[[#This Row],[Menge t P2O5]]/Tabelle111[[#This Row],[Anzahl Lieferscheine]]</f>
        <v>0.16733000000000001</v>
      </c>
    </row>
    <row r="6245" spans="1:14" x14ac:dyDescent="0.2">
      <c r="A6245" s="2" t="s">
        <v>43</v>
      </c>
      <c r="B6245" s="2" t="s">
        <v>42</v>
      </c>
      <c r="C6245" s="2" t="s">
        <v>6</v>
      </c>
      <c r="D6245" s="2" t="s">
        <v>7</v>
      </c>
      <c r="E6245" s="2" t="s">
        <v>13</v>
      </c>
      <c r="F6245" s="2" t="s">
        <v>61</v>
      </c>
      <c r="G6245" s="1">
        <v>2184.4199999999996</v>
      </c>
      <c r="H6245" s="1">
        <v>1139.4000000000001</v>
      </c>
      <c r="I6245" s="4">
        <v>11</v>
      </c>
      <c r="J6245" s="2" t="s">
        <v>71</v>
      </c>
      <c r="K6245" s="1">
        <f>Tabelle111[[#This Row],[Menge kg Nges]]/1000</f>
        <v>2.1844199999999998</v>
      </c>
      <c r="L6245" s="1">
        <f>Tabelle111[[#This Row],[Menge kg P2O5]]/1000</f>
        <v>1.1394000000000002</v>
      </c>
      <c r="M6245" s="1">
        <f>Tabelle111[[#This Row],[Menge t Nges]]/Tabelle111[[#This Row],[Anzahl Lieferscheine]]</f>
        <v>0.19858363636363635</v>
      </c>
      <c r="N6245" s="1">
        <f>Tabelle111[[#This Row],[Menge t P2O5]]/Tabelle111[[#This Row],[Anzahl Lieferscheine]]</f>
        <v>0.10358181818181821</v>
      </c>
    </row>
    <row r="6246" spans="1:14" x14ac:dyDescent="0.2">
      <c r="A6246" s="2" t="s">
        <v>43</v>
      </c>
      <c r="B6246" s="2" t="s">
        <v>42</v>
      </c>
      <c r="C6246" s="2" t="s">
        <v>6</v>
      </c>
      <c r="D6246" s="2" t="s">
        <v>7</v>
      </c>
      <c r="E6246" s="2" t="s">
        <v>14</v>
      </c>
      <c r="F6246" s="2" t="s">
        <v>61</v>
      </c>
      <c r="G6246" s="1">
        <v>1360.8000000000002</v>
      </c>
      <c r="H6246" s="1">
        <v>656.1</v>
      </c>
      <c r="I6246" s="4">
        <v>7</v>
      </c>
      <c r="J6246" s="2" t="s">
        <v>71</v>
      </c>
      <c r="K6246" s="1">
        <f>Tabelle111[[#This Row],[Menge kg Nges]]/1000</f>
        <v>1.3608000000000002</v>
      </c>
      <c r="L6246" s="1">
        <f>Tabelle111[[#This Row],[Menge kg P2O5]]/1000</f>
        <v>0.65610000000000002</v>
      </c>
      <c r="M6246" s="1">
        <f>Tabelle111[[#This Row],[Menge t Nges]]/Tabelle111[[#This Row],[Anzahl Lieferscheine]]</f>
        <v>0.19440000000000004</v>
      </c>
      <c r="N6246" s="1">
        <f>Tabelle111[[#This Row],[Menge t P2O5]]/Tabelle111[[#This Row],[Anzahl Lieferscheine]]</f>
        <v>9.3728571428571425E-2</v>
      </c>
    </row>
    <row r="6247" spans="1:14" x14ac:dyDescent="0.2">
      <c r="A6247" s="2" t="s">
        <v>43</v>
      </c>
      <c r="B6247" s="2" t="s">
        <v>42</v>
      </c>
      <c r="C6247" s="2" t="s">
        <v>6</v>
      </c>
      <c r="D6247" s="2" t="s">
        <v>15</v>
      </c>
      <c r="E6247" s="2" t="s">
        <v>18</v>
      </c>
      <c r="F6247" s="2" t="s">
        <v>61</v>
      </c>
      <c r="G6247" s="1">
        <v>534.24</v>
      </c>
      <c r="H6247" s="1">
        <v>412.64</v>
      </c>
      <c r="I6247" s="4">
        <v>2</v>
      </c>
      <c r="J6247" s="2" t="s">
        <v>71</v>
      </c>
      <c r="K6247" s="1">
        <f>Tabelle111[[#This Row],[Menge kg Nges]]/1000</f>
        <v>0.53424000000000005</v>
      </c>
      <c r="L6247" s="1">
        <f>Tabelle111[[#This Row],[Menge kg P2O5]]/1000</f>
        <v>0.41264000000000001</v>
      </c>
      <c r="M6247" s="1">
        <f>Tabelle111[[#This Row],[Menge t Nges]]/Tabelle111[[#This Row],[Anzahl Lieferscheine]]</f>
        <v>0.26712000000000002</v>
      </c>
      <c r="N6247" s="1">
        <f>Tabelle111[[#This Row],[Menge t P2O5]]/Tabelle111[[#This Row],[Anzahl Lieferscheine]]</f>
        <v>0.20632</v>
      </c>
    </row>
    <row r="6248" spans="1:14" x14ac:dyDescent="0.2">
      <c r="A6248" s="2" t="s">
        <v>36</v>
      </c>
      <c r="B6248" s="2" t="s">
        <v>43</v>
      </c>
      <c r="C6248" s="2" t="s">
        <v>6</v>
      </c>
      <c r="D6248" s="2" t="s">
        <v>7</v>
      </c>
      <c r="E6248" s="2" t="s">
        <v>9</v>
      </c>
      <c r="F6248" s="2" t="s">
        <v>61</v>
      </c>
      <c r="G6248" s="1">
        <v>66</v>
      </c>
      <c r="H6248" s="1">
        <v>27</v>
      </c>
      <c r="I6248" s="4">
        <v>1</v>
      </c>
      <c r="J6248" s="2" t="s">
        <v>71</v>
      </c>
      <c r="K6248" s="1">
        <f>Tabelle111[[#This Row],[Menge kg Nges]]/1000</f>
        <v>6.6000000000000003E-2</v>
      </c>
      <c r="L6248" s="1">
        <f>Tabelle111[[#This Row],[Menge kg P2O5]]/1000</f>
        <v>2.7E-2</v>
      </c>
      <c r="M6248" s="1">
        <f>Tabelle111[[#This Row],[Menge t Nges]]/Tabelle111[[#This Row],[Anzahl Lieferscheine]]</f>
        <v>6.6000000000000003E-2</v>
      </c>
      <c r="N6248" s="1">
        <f>Tabelle111[[#This Row],[Menge t P2O5]]/Tabelle111[[#This Row],[Anzahl Lieferscheine]]</f>
        <v>2.7E-2</v>
      </c>
    </row>
    <row r="6249" spans="1:14" x14ac:dyDescent="0.2">
      <c r="A6249" s="2" t="s">
        <v>36</v>
      </c>
      <c r="B6249" s="2" t="s">
        <v>43</v>
      </c>
      <c r="C6249" s="2" t="s">
        <v>6</v>
      </c>
      <c r="D6249" s="2" t="s">
        <v>7</v>
      </c>
      <c r="E6249" s="2" t="s">
        <v>12</v>
      </c>
      <c r="F6249" s="2" t="s">
        <v>61</v>
      </c>
      <c r="G6249" s="1">
        <v>6728.1000000000013</v>
      </c>
      <c r="H6249" s="1">
        <v>3233.2999999999997</v>
      </c>
      <c r="I6249" s="4">
        <v>50</v>
      </c>
      <c r="J6249" s="2" t="s">
        <v>71</v>
      </c>
      <c r="K6249" s="1">
        <f>Tabelle111[[#This Row],[Menge kg Nges]]/1000</f>
        <v>6.7281000000000013</v>
      </c>
      <c r="L6249" s="1">
        <f>Tabelle111[[#This Row],[Menge kg P2O5]]/1000</f>
        <v>3.2332999999999998</v>
      </c>
      <c r="M6249" s="1">
        <f>Tabelle111[[#This Row],[Menge t Nges]]/Tabelle111[[#This Row],[Anzahl Lieferscheine]]</f>
        <v>0.13456200000000001</v>
      </c>
      <c r="N6249" s="1">
        <f>Tabelle111[[#This Row],[Menge t P2O5]]/Tabelle111[[#This Row],[Anzahl Lieferscheine]]</f>
        <v>6.4666000000000001E-2</v>
      </c>
    </row>
    <row r="6250" spans="1:14" x14ac:dyDescent="0.2">
      <c r="A6250" s="2" t="s">
        <v>36</v>
      </c>
      <c r="B6250" s="2" t="s">
        <v>43</v>
      </c>
      <c r="C6250" s="2" t="s">
        <v>6</v>
      </c>
      <c r="D6250" s="2" t="s">
        <v>7</v>
      </c>
      <c r="E6250" s="2" t="s">
        <v>14</v>
      </c>
      <c r="F6250" s="2" t="s">
        <v>61</v>
      </c>
      <c r="G6250" s="1">
        <v>3610</v>
      </c>
      <c r="H6250" s="1">
        <v>1812.2</v>
      </c>
      <c r="I6250" s="4">
        <v>30</v>
      </c>
      <c r="J6250" s="2" t="s">
        <v>71</v>
      </c>
      <c r="K6250" s="1">
        <f>Tabelle111[[#This Row],[Menge kg Nges]]/1000</f>
        <v>3.61</v>
      </c>
      <c r="L6250" s="1">
        <f>Tabelle111[[#This Row],[Menge kg P2O5]]/1000</f>
        <v>1.8122</v>
      </c>
      <c r="M6250" s="1">
        <f>Tabelle111[[#This Row],[Menge t Nges]]/Tabelle111[[#This Row],[Anzahl Lieferscheine]]</f>
        <v>0.12033333333333333</v>
      </c>
      <c r="N6250" s="1">
        <f>Tabelle111[[#This Row],[Menge t P2O5]]/Tabelle111[[#This Row],[Anzahl Lieferscheine]]</f>
        <v>6.0406666666666671E-2</v>
      </c>
    </row>
    <row r="6251" spans="1:14" x14ac:dyDescent="0.2">
      <c r="A6251" s="2" t="s">
        <v>36</v>
      </c>
      <c r="B6251" s="2" t="s">
        <v>43</v>
      </c>
      <c r="C6251" s="2" t="s">
        <v>6</v>
      </c>
      <c r="D6251" s="2" t="s">
        <v>15</v>
      </c>
      <c r="E6251" s="2" t="s">
        <v>17</v>
      </c>
      <c r="F6251" s="2" t="s">
        <v>61</v>
      </c>
      <c r="G6251" s="1">
        <v>72</v>
      </c>
      <c r="H6251" s="1">
        <v>36</v>
      </c>
      <c r="I6251" s="4">
        <v>2</v>
      </c>
      <c r="J6251" s="2" t="s">
        <v>71</v>
      </c>
      <c r="K6251" s="1">
        <f>Tabelle111[[#This Row],[Menge kg Nges]]/1000</f>
        <v>7.1999999999999995E-2</v>
      </c>
      <c r="L6251" s="1">
        <f>Tabelle111[[#This Row],[Menge kg P2O5]]/1000</f>
        <v>3.5999999999999997E-2</v>
      </c>
      <c r="M6251" s="1">
        <f>Tabelle111[[#This Row],[Menge t Nges]]/Tabelle111[[#This Row],[Anzahl Lieferscheine]]</f>
        <v>3.5999999999999997E-2</v>
      </c>
      <c r="N6251" s="1">
        <f>Tabelle111[[#This Row],[Menge t P2O5]]/Tabelle111[[#This Row],[Anzahl Lieferscheine]]</f>
        <v>1.7999999999999999E-2</v>
      </c>
    </row>
    <row r="6252" spans="1:14" x14ac:dyDescent="0.2">
      <c r="A6252" s="2" t="s">
        <v>36</v>
      </c>
      <c r="B6252" s="2" t="s">
        <v>43</v>
      </c>
      <c r="C6252" s="2" t="s">
        <v>6</v>
      </c>
      <c r="D6252" s="2" t="s">
        <v>15</v>
      </c>
      <c r="E6252" s="2" t="s">
        <v>24</v>
      </c>
      <c r="F6252" s="2" t="s">
        <v>61</v>
      </c>
      <c r="G6252" s="1">
        <v>112</v>
      </c>
      <c r="H6252" s="1">
        <v>92</v>
      </c>
      <c r="I6252" s="4">
        <v>1</v>
      </c>
      <c r="J6252" s="2" t="s">
        <v>71</v>
      </c>
      <c r="K6252" s="1">
        <f>Tabelle111[[#This Row],[Menge kg Nges]]/1000</f>
        <v>0.112</v>
      </c>
      <c r="L6252" s="1">
        <f>Tabelle111[[#This Row],[Menge kg P2O5]]/1000</f>
        <v>9.1999999999999998E-2</v>
      </c>
      <c r="M6252" s="1">
        <f>Tabelle111[[#This Row],[Menge t Nges]]/Tabelle111[[#This Row],[Anzahl Lieferscheine]]</f>
        <v>0.112</v>
      </c>
      <c r="N6252" s="1">
        <f>Tabelle111[[#This Row],[Menge t P2O5]]/Tabelle111[[#This Row],[Anzahl Lieferscheine]]</f>
        <v>9.1999999999999998E-2</v>
      </c>
    </row>
    <row r="6253" spans="1:14" x14ac:dyDescent="0.2">
      <c r="A6253" s="2" t="s">
        <v>36</v>
      </c>
      <c r="B6253" s="2" t="s">
        <v>43</v>
      </c>
      <c r="C6253" s="2" t="s">
        <v>25</v>
      </c>
      <c r="D6253" s="2" t="s">
        <v>25</v>
      </c>
      <c r="E6253" s="2" t="s">
        <v>26</v>
      </c>
      <c r="F6253" s="2" t="s">
        <v>61</v>
      </c>
      <c r="G6253" s="1">
        <v>248</v>
      </c>
      <c r="H6253" s="1">
        <v>155</v>
      </c>
      <c r="I6253" s="4">
        <v>3</v>
      </c>
      <c r="J6253" s="2" t="s">
        <v>71</v>
      </c>
      <c r="K6253" s="1">
        <f>Tabelle111[[#This Row],[Menge kg Nges]]/1000</f>
        <v>0.248</v>
      </c>
      <c r="L6253" s="1">
        <f>Tabelle111[[#This Row],[Menge kg P2O5]]/1000</f>
        <v>0.155</v>
      </c>
      <c r="M6253" s="1">
        <f>Tabelle111[[#This Row],[Menge t Nges]]/Tabelle111[[#This Row],[Anzahl Lieferscheine]]</f>
        <v>8.2666666666666666E-2</v>
      </c>
      <c r="N6253" s="1">
        <f>Tabelle111[[#This Row],[Menge t P2O5]]/Tabelle111[[#This Row],[Anzahl Lieferscheine]]</f>
        <v>5.1666666666666666E-2</v>
      </c>
    </row>
    <row r="6254" spans="1:14" x14ac:dyDescent="0.2">
      <c r="A6254" s="2" t="s">
        <v>36</v>
      </c>
      <c r="B6254" s="2" t="s">
        <v>36</v>
      </c>
      <c r="C6254" s="2" t="s">
        <v>6</v>
      </c>
      <c r="D6254" s="2" t="s">
        <v>7</v>
      </c>
      <c r="E6254" s="2" t="s">
        <v>9</v>
      </c>
      <c r="F6254" s="2" t="s">
        <v>61</v>
      </c>
      <c r="G6254" s="1">
        <v>6080.9</v>
      </c>
      <c r="H6254" s="1">
        <v>2489.85</v>
      </c>
      <c r="I6254" s="4">
        <v>43</v>
      </c>
      <c r="J6254" s="2" t="s">
        <v>71</v>
      </c>
      <c r="K6254" s="1">
        <f>Tabelle111[[#This Row],[Menge kg Nges]]/1000</f>
        <v>6.0808999999999997</v>
      </c>
      <c r="L6254" s="1">
        <f>Tabelle111[[#This Row],[Menge kg P2O5]]/1000</f>
        <v>2.4898500000000001</v>
      </c>
      <c r="M6254" s="1">
        <f>Tabelle111[[#This Row],[Menge t Nges]]/Tabelle111[[#This Row],[Anzahl Lieferscheine]]</f>
        <v>0.14141627906976745</v>
      </c>
      <c r="N6254" s="1">
        <f>Tabelle111[[#This Row],[Menge t P2O5]]/Tabelle111[[#This Row],[Anzahl Lieferscheine]]</f>
        <v>5.7903488372093026E-2</v>
      </c>
    </row>
    <row r="6255" spans="1:14" x14ac:dyDescent="0.2">
      <c r="A6255" s="2" t="s">
        <v>36</v>
      </c>
      <c r="B6255" s="2" t="s">
        <v>36</v>
      </c>
      <c r="C6255" s="2" t="s">
        <v>6</v>
      </c>
      <c r="D6255" s="2" t="s">
        <v>7</v>
      </c>
      <c r="E6255" s="2" t="s">
        <v>11</v>
      </c>
      <c r="F6255" s="2" t="s">
        <v>61</v>
      </c>
      <c r="G6255" s="1">
        <v>4812.8799999999992</v>
      </c>
      <c r="H6255" s="1">
        <v>2262.9300000000003</v>
      </c>
      <c r="I6255" s="4">
        <v>31</v>
      </c>
      <c r="J6255" s="2" t="s">
        <v>71</v>
      </c>
      <c r="K6255" s="1">
        <f>Tabelle111[[#This Row],[Menge kg Nges]]/1000</f>
        <v>4.8128799999999989</v>
      </c>
      <c r="L6255" s="1">
        <f>Tabelle111[[#This Row],[Menge kg P2O5]]/1000</f>
        <v>2.2629300000000003</v>
      </c>
      <c r="M6255" s="1">
        <f>Tabelle111[[#This Row],[Menge t Nges]]/Tabelle111[[#This Row],[Anzahl Lieferscheine]]</f>
        <v>0.15525419354838707</v>
      </c>
      <c r="N6255" s="1">
        <f>Tabelle111[[#This Row],[Menge t P2O5]]/Tabelle111[[#This Row],[Anzahl Lieferscheine]]</f>
        <v>7.2997741935483876E-2</v>
      </c>
    </row>
    <row r="6256" spans="1:14" x14ac:dyDescent="0.2">
      <c r="A6256" s="2" t="s">
        <v>36</v>
      </c>
      <c r="B6256" s="2" t="s">
        <v>36</v>
      </c>
      <c r="C6256" s="2" t="s">
        <v>6</v>
      </c>
      <c r="D6256" s="2" t="s">
        <v>7</v>
      </c>
      <c r="E6256" s="2" t="s">
        <v>12</v>
      </c>
      <c r="F6256" s="2" t="s">
        <v>61</v>
      </c>
      <c r="G6256" s="1">
        <v>23425.21</v>
      </c>
      <c r="H6256" s="1">
        <v>10538.220000000003</v>
      </c>
      <c r="I6256" s="4">
        <v>156</v>
      </c>
      <c r="J6256" s="2" t="s">
        <v>71</v>
      </c>
      <c r="K6256" s="1">
        <f>Tabelle111[[#This Row],[Menge kg Nges]]/1000</f>
        <v>23.42521</v>
      </c>
      <c r="L6256" s="1">
        <f>Tabelle111[[#This Row],[Menge kg P2O5]]/1000</f>
        <v>10.538220000000003</v>
      </c>
      <c r="M6256" s="1">
        <f>Tabelle111[[#This Row],[Menge t Nges]]/Tabelle111[[#This Row],[Anzahl Lieferscheine]]</f>
        <v>0.15016160256410258</v>
      </c>
      <c r="N6256" s="1">
        <f>Tabelle111[[#This Row],[Menge t P2O5]]/Tabelle111[[#This Row],[Anzahl Lieferscheine]]</f>
        <v>6.7552692307692327E-2</v>
      </c>
    </row>
    <row r="6257" spans="1:14" x14ac:dyDescent="0.2">
      <c r="A6257" s="2" t="s">
        <v>36</v>
      </c>
      <c r="B6257" s="2" t="s">
        <v>36</v>
      </c>
      <c r="C6257" s="2" t="s">
        <v>6</v>
      </c>
      <c r="D6257" s="2" t="s">
        <v>7</v>
      </c>
      <c r="E6257" s="2" t="s">
        <v>13</v>
      </c>
      <c r="F6257" s="2" t="s">
        <v>61</v>
      </c>
      <c r="G6257" s="1">
        <v>3799.44</v>
      </c>
      <c r="H6257" s="1">
        <v>2066.12</v>
      </c>
      <c r="I6257" s="4">
        <v>18</v>
      </c>
      <c r="J6257" s="2" t="s">
        <v>71</v>
      </c>
      <c r="K6257" s="1">
        <f>Tabelle111[[#This Row],[Menge kg Nges]]/1000</f>
        <v>3.7994400000000002</v>
      </c>
      <c r="L6257" s="1">
        <f>Tabelle111[[#This Row],[Menge kg P2O5]]/1000</f>
        <v>2.0661199999999997</v>
      </c>
      <c r="M6257" s="1">
        <f>Tabelle111[[#This Row],[Menge t Nges]]/Tabelle111[[#This Row],[Anzahl Lieferscheine]]</f>
        <v>0.21108000000000002</v>
      </c>
      <c r="N6257" s="1">
        <f>Tabelle111[[#This Row],[Menge t P2O5]]/Tabelle111[[#This Row],[Anzahl Lieferscheine]]</f>
        <v>0.11478444444444443</v>
      </c>
    </row>
    <row r="6258" spans="1:14" x14ac:dyDescent="0.2">
      <c r="A6258" s="2" t="s">
        <v>36</v>
      </c>
      <c r="B6258" s="2" t="s">
        <v>36</v>
      </c>
      <c r="C6258" s="2" t="s">
        <v>6</v>
      </c>
      <c r="D6258" s="2" t="s">
        <v>7</v>
      </c>
      <c r="E6258" s="2" t="s">
        <v>14</v>
      </c>
      <c r="F6258" s="2" t="s">
        <v>61</v>
      </c>
      <c r="G6258" s="1">
        <v>8575.86</v>
      </c>
      <c r="H6258" s="1">
        <v>4423.6600000000008</v>
      </c>
      <c r="I6258" s="4">
        <v>72</v>
      </c>
      <c r="J6258" s="2" t="s">
        <v>71</v>
      </c>
      <c r="K6258" s="1">
        <f>Tabelle111[[#This Row],[Menge kg Nges]]/1000</f>
        <v>8.5758600000000005</v>
      </c>
      <c r="L6258" s="1">
        <f>Tabelle111[[#This Row],[Menge kg P2O5]]/1000</f>
        <v>4.4236600000000008</v>
      </c>
      <c r="M6258" s="1">
        <f>Tabelle111[[#This Row],[Menge t Nges]]/Tabelle111[[#This Row],[Anzahl Lieferscheine]]</f>
        <v>0.11910916666666667</v>
      </c>
      <c r="N6258" s="1">
        <f>Tabelle111[[#This Row],[Menge t P2O5]]/Tabelle111[[#This Row],[Anzahl Lieferscheine]]</f>
        <v>6.1439722222222236E-2</v>
      </c>
    </row>
    <row r="6259" spans="1:14" x14ac:dyDescent="0.2">
      <c r="A6259" s="2" t="s">
        <v>36</v>
      </c>
      <c r="B6259" s="2" t="s">
        <v>36</v>
      </c>
      <c r="C6259" s="2" t="s">
        <v>6</v>
      </c>
      <c r="D6259" s="2" t="s">
        <v>15</v>
      </c>
      <c r="E6259" s="2" t="s">
        <v>17</v>
      </c>
      <c r="F6259" s="2" t="s">
        <v>61</v>
      </c>
      <c r="G6259" s="1">
        <v>45</v>
      </c>
      <c r="H6259" s="1">
        <v>22.5</v>
      </c>
      <c r="I6259" s="4">
        <v>1</v>
      </c>
      <c r="J6259" s="2" t="s">
        <v>71</v>
      </c>
      <c r="K6259" s="1">
        <f>Tabelle111[[#This Row],[Menge kg Nges]]/1000</f>
        <v>4.4999999999999998E-2</v>
      </c>
      <c r="L6259" s="1">
        <f>Tabelle111[[#This Row],[Menge kg P2O5]]/1000</f>
        <v>2.2499999999999999E-2</v>
      </c>
      <c r="M6259" s="1">
        <f>Tabelle111[[#This Row],[Menge t Nges]]/Tabelle111[[#This Row],[Anzahl Lieferscheine]]</f>
        <v>4.4999999999999998E-2</v>
      </c>
      <c r="N6259" s="1">
        <f>Tabelle111[[#This Row],[Menge t P2O5]]/Tabelle111[[#This Row],[Anzahl Lieferscheine]]</f>
        <v>2.2499999999999999E-2</v>
      </c>
    </row>
    <row r="6260" spans="1:14" x14ac:dyDescent="0.2">
      <c r="A6260" s="2" t="s">
        <v>36</v>
      </c>
      <c r="B6260" s="2" t="s">
        <v>36</v>
      </c>
      <c r="C6260" s="2" t="s">
        <v>6</v>
      </c>
      <c r="D6260" s="2" t="s">
        <v>15</v>
      </c>
      <c r="E6260" s="2" t="s">
        <v>18</v>
      </c>
      <c r="F6260" s="2" t="s">
        <v>61</v>
      </c>
      <c r="G6260" s="1">
        <v>2001.79</v>
      </c>
      <c r="H6260" s="1">
        <v>1508.1000000000001</v>
      </c>
      <c r="I6260" s="4">
        <v>13</v>
      </c>
      <c r="J6260" s="2" t="s">
        <v>71</v>
      </c>
      <c r="K6260" s="1">
        <f>Tabelle111[[#This Row],[Menge kg Nges]]/1000</f>
        <v>2.0017900000000002</v>
      </c>
      <c r="L6260" s="1">
        <f>Tabelle111[[#This Row],[Menge kg P2O5]]/1000</f>
        <v>1.5081000000000002</v>
      </c>
      <c r="M6260" s="1">
        <f>Tabelle111[[#This Row],[Menge t Nges]]/Tabelle111[[#This Row],[Anzahl Lieferscheine]]</f>
        <v>0.15398384615384617</v>
      </c>
      <c r="N6260" s="1">
        <f>Tabelle111[[#This Row],[Menge t P2O5]]/Tabelle111[[#This Row],[Anzahl Lieferscheine]]</f>
        <v>0.11600769230769233</v>
      </c>
    </row>
    <row r="6261" spans="1:14" x14ac:dyDescent="0.2">
      <c r="A6261" s="2" t="s">
        <v>36</v>
      </c>
      <c r="B6261" s="2" t="s">
        <v>36</v>
      </c>
      <c r="C6261" s="2" t="s">
        <v>6</v>
      </c>
      <c r="D6261" s="2" t="s">
        <v>15</v>
      </c>
      <c r="E6261" s="2" t="s">
        <v>20</v>
      </c>
      <c r="F6261" s="2" t="s">
        <v>61</v>
      </c>
      <c r="G6261" s="1">
        <v>81.599999999999994</v>
      </c>
      <c r="H6261" s="1">
        <v>60</v>
      </c>
      <c r="I6261" s="4">
        <v>2</v>
      </c>
      <c r="J6261" s="2" t="s">
        <v>71</v>
      </c>
      <c r="K6261" s="1">
        <f>Tabelle111[[#This Row],[Menge kg Nges]]/1000</f>
        <v>8.1599999999999992E-2</v>
      </c>
      <c r="L6261" s="1">
        <f>Tabelle111[[#This Row],[Menge kg P2O5]]/1000</f>
        <v>0.06</v>
      </c>
      <c r="M6261" s="1">
        <f>Tabelle111[[#This Row],[Menge t Nges]]/Tabelle111[[#This Row],[Anzahl Lieferscheine]]</f>
        <v>4.0799999999999996E-2</v>
      </c>
      <c r="N6261" s="1">
        <f>Tabelle111[[#This Row],[Menge t P2O5]]/Tabelle111[[#This Row],[Anzahl Lieferscheine]]</f>
        <v>0.03</v>
      </c>
    </row>
    <row r="6262" spans="1:14" x14ac:dyDescent="0.2">
      <c r="A6262" s="2" t="s">
        <v>36</v>
      </c>
      <c r="B6262" s="2" t="s">
        <v>36</v>
      </c>
      <c r="C6262" s="2" t="s">
        <v>6</v>
      </c>
      <c r="D6262" s="2" t="s">
        <v>15</v>
      </c>
      <c r="E6262" s="2" t="s">
        <v>9</v>
      </c>
      <c r="F6262" s="2" t="s">
        <v>61</v>
      </c>
      <c r="G6262" s="1">
        <v>57.46</v>
      </c>
      <c r="H6262" s="1">
        <v>38.25</v>
      </c>
      <c r="I6262" s="4">
        <v>2</v>
      </c>
      <c r="J6262" s="2" t="s">
        <v>71</v>
      </c>
      <c r="K6262" s="1">
        <f>Tabelle111[[#This Row],[Menge kg Nges]]/1000</f>
        <v>5.7460000000000004E-2</v>
      </c>
      <c r="L6262" s="1">
        <f>Tabelle111[[#This Row],[Menge kg P2O5]]/1000</f>
        <v>3.8249999999999999E-2</v>
      </c>
      <c r="M6262" s="1">
        <f>Tabelle111[[#This Row],[Menge t Nges]]/Tabelle111[[#This Row],[Anzahl Lieferscheine]]</f>
        <v>2.8730000000000002E-2</v>
      </c>
      <c r="N6262" s="1">
        <f>Tabelle111[[#This Row],[Menge t P2O5]]/Tabelle111[[#This Row],[Anzahl Lieferscheine]]</f>
        <v>1.9125E-2</v>
      </c>
    </row>
    <row r="6263" spans="1:14" x14ac:dyDescent="0.2">
      <c r="A6263" s="2" t="s">
        <v>36</v>
      </c>
      <c r="B6263" s="2" t="s">
        <v>36</v>
      </c>
      <c r="C6263" s="2" t="s">
        <v>6</v>
      </c>
      <c r="D6263" s="2" t="s">
        <v>15</v>
      </c>
      <c r="E6263" s="2" t="s">
        <v>23</v>
      </c>
      <c r="F6263" s="2" t="s">
        <v>61</v>
      </c>
      <c r="G6263" s="1">
        <v>221.5</v>
      </c>
      <c r="H6263" s="1">
        <v>93.75</v>
      </c>
      <c r="I6263" s="4">
        <v>2</v>
      </c>
      <c r="J6263" s="2" t="s">
        <v>71</v>
      </c>
      <c r="K6263" s="1">
        <f>Tabelle111[[#This Row],[Menge kg Nges]]/1000</f>
        <v>0.2215</v>
      </c>
      <c r="L6263" s="1">
        <f>Tabelle111[[#This Row],[Menge kg P2O5]]/1000</f>
        <v>9.375E-2</v>
      </c>
      <c r="M6263" s="1">
        <f>Tabelle111[[#This Row],[Menge t Nges]]/Tabelle111[[#This Row],[Anzahl Lieferscheine]]</f>
        <v>0.11075</v>
      </c>
      <c r="N6263" s="1">
        <f>Tabelle111[[#This Row],[Menge t P2O5]]/Tabelle111[[#This Row],[Anzahl Lieferscheine]]</f>
        <v>4.6875E-2</v>
      </c>
    </row>
    <row r="6264" spans="1:14" x14ac:dyDescent="0.2">
      <c r="A6264" s="2" t="s">
        <v>36</v>
      </c>
      <c r="B6264" s="2" t="s">
        <v>36</v>
      </c>
      <c r="C6264" s="2" t="s">
        <v>6</v>
      </c>
      <c r="D6264" s="2" t="s">
        <v>15</v>
      </c>
      <c r="E6264" s="2" t="s">
        <v>12</v>
      </c>
      <c r="F6264" s="2" t="s">
        <v>61</v>
      </c>
      <c r="G6264" s="1">
        <v>397.2</v>
      </c>
      <c r="H6264" s="1">
        <v>225.6</v>
      </c>
      <c r="I6264" s="4">
        <v>1</v>
      </c>
      <c r="J6264" s="2" t="s">
        <v>71</v>
      </c>
      <c r="K6264" s="1">
        <f>Tabelle111[[#This Row],[Menge kg Nges]]/1000</f>
        <v>0.3972</v>
      </c>
      <c r="L6264" s="1">
        <f>Tabelle111[[#This Row],[Menge kg P2O5]]/1000</f>
        <v>0.22559999999999999</v>
      </c>
      <c r="M6264" s="1">
        <f>Tabelle111[[#This Row],[Menge t Nges]]/Tabelle111[[#This Row],[Anzahl Lieferscheine]]</f>
        <v>0.3972</v>
      </c>
      <c r="N6264" s="1">
        <f>Tabelle111[[#This Row],[Menge t P2O5]]/Tabelle111[[#This Row],[Anzahl Lieferscheine]]</f>
        <v>0.22559999999999999</v>
      </c>
    </row>
    <row r="6265" spans="1:14" x14ac:dyDescent="0.2">
      <c r="A6265" s="2" t="s">
        <v>36</v>
      </c>
      <c r="B6265" s="2" t="s">
        <v>36</v>
      </c>
      <c r="C6265" s="2" t="s">
        <v>6</v>
      </c>
      <c r="D6265" s="2" t="s">
        <v>15</v>
      </c>
      <c r="E6265" s="2" t="s">
        <v>24</v>
      </c>
      <c r="F6265" s="2" t="s">
        <v>61</v>
      </c>
      <c r="G6265" s="1">
        <v>511</v>
      </c>
      <c r="H6265" s="1">
        <v>419.75</v>
      </c>
      <c r="I6265" s="4">
        <v>3</v>
      </c>
      <c r="J6265" s="2" t="s">
        <v>71</v>
      </c>
      <c r="K6265" s="1">
        <f>Tabelle111[[#This Row],[Menge kg Nges]]/1000</f>
        <v>0.51100000000000001</v>
      </c>
      <c r="L6265" s="1">
        <f>Tabelle111[[#This Row],[Menge kg P2O5]]/1000</f>
        <v>0.41975000000000001</v>
      </c>
      <c r="M6265" s="1">
        <f>Tabelle111[[#This Row],[Menge t Nges]]/Tabelle111[[#This Row],[Anzahl Lieferscheine]]</f>
        <v>0.17033333333333334</v>
      </c>
      <c r="N6265" s="1">
        <f>Tabelle111[[#This Row],[Menge t P2O5]]/Tabelle111[[#This Row],[Anzahl Lieferscheine]]</f>
        <v>0.13991666666666666</v>
      </c>
    </row>
    <row r="6266" spans="1:14" x14ac:dyDescent="0.2">
      <c r="A6266" s="2" t="s">
        <v>36</v>
      </c>
      <c r="B6266" s="2" t="s">
        <v>36</v>
      </c>
      <c r="C6266" s="2" t="s">
        <v>25</v>
      </c>
      <c r="D6266" s="2" t="s">
        <v>25</v>
      </c>
      <c r="E6266" s="2" t="s">
        <v>26</v>
      </c>
      <c r="F6266" s="2" t="s">
        <v>61</v>
      </c>
      <c r="G6266" s="1">
        <v>355.85</v>
      </c>
      <c r="H6266" s="1">
        <v>90.2</v>
      </c>
      <c r="I6266" s="4">
        <v>1</v>
      </c>
      <c r="J6266" s="2" t="s">
        <v>71</v>
      </c>
      <c r="K6266" s="1">
        <f>Tabelle111[[#This Row],[Menge kg Nges]]/1000</f>
        <v>0.35585</v>
      </c>
      <c r="L6266" s="1">
        <f>Tabelle111[[#This Row],[Menge kg P2O5]]/1000</f>
        <v>9.0200000000000002E-2</v>
      </c>
      <c r="M6266" s="1">
        <f>Tabelle111[[#This Row],[Menge t Nges]]/Tabelle111[[#This Row],[Anzahl Lieferscheine]]</f>
        <v>0.35585</v>
      </c>
      <c r="N6266" s="1">
        <f>Tabelle111[[#This Row],[Menge t P2O5]]/Tabelle111[[#This Row],[Anzahl Lieferscheine]]</f>
        <v>9.0200000000000002E-2</v>
      </c>
    </row>
    <row r="6267" spans="1:14" x14ac:dyDescent="0.2">
      <c r="A6267" s="2" t="s">
        <v>36</v>
      </c>
      <c r="B6267" s="2" t="s">
        <v>44</v>
      </c>
      <c r="C6267" s="2" t="s">
        <v>6</v>
      </c>
      <c r="D6267" s="2" t="s">
        <v>7</v>
      </c>
      <c r="E6267" s="2" t="s">
        <v>9</v>
      </c>
      <c r="F6267" s="2" t="s">
        <v>61</v>
      </c>
      <c r="G6267" s="1">
        <v>79.2</v>
      </c>
      <c r="H6267" s="1">
        <v>32.4</v>
      </c>
      <c r="I6267" s="4">
        <v>1</v>
      </c>
      <c r="J6267" s="2" t="s">
        <v>71</v>
      </c>
      <c r="K6267" s="1">
        <f>Tabelle111[[#This Row],[Menge kg Nges]]/1000</f>
        <v>7.9200000000000007E-2</v>
      </c>
      <c r="L6267" s="1">
        <f>Tabelle111[[#This Row],[Menge kg P2O5]]/1000</f>
        <v>3.2399999999999998E-2</v>
      </c>
      <c r="M6267" s="1">
        <f>Tabelle111[[#This Row],[Menge t Nges]]/Tabelle111[[#This Row],[Anzahl Lieferscheine]]</f>
        <v>7.9200000000000007E-2</v>
      </c>
      <c r="N6267" s="1">
        <f>Tabelle111[[#This Row],[Menge t P2O5]]/Tabelle111[[#This Row],[Anzahl Lieferscheine]]</f>
        <v>3.2399999999999998E-2</v>
      </c>
    </row>
    <row r="6268" spans="1:14" x14ac:dyDescent="0.2">
      <c r="A6268" s="2" t="s">
        <v>36</v>
      </c>
      <c r="B6268" s="2" t="s">
        <v>44</v>
      </c>
      <c r="C6268" s="2" t="s">
        <v>6</v>
      </c>
      <c r="D6268" s="2" t="s">
        <v>7</v>
      </c>
      <c r="E6268" s="2" t="s">
        <v>12</v>
      </c>
      <c r="F6268" s="2" t="s">
        <v>61</v>
      </c>
      <c r="G6268" s="1">
        <v>2592</v>
      </c>
      <c r="H6268" s="1">
        <v>1094.4000000000001</v>
      </c>
      <c r="I6268" s="4">
        <v>7</v>
      </c>
      <c r="J6268" s="2" t="s">
        <v>71</v>
      </c>
      <c r="K6268" s="1">
        <f>Tabelle111[[#This Row],[Menge kg Nges]]/1000</f>
        <v>2.5920000000000001</v>
      </c>
      <c r="L6268" s="1">
        <f>Tabelle111[[#This Row],[Menge kg P2O5]]/1000</f>
        <v>1.0944</v>
      </c>
      <c r="M6268" s="1">
        <f>Tabelle111[[#This Row],[Menge t Nges]]/Tabelle111[[#This Row],[Anzahl Lieferscheine]]</f>
        <v>0.37028571428571427</v>
      </c>
      <c r="N6268" s="1">
        <f>Tabelle111[[#This Row],[Menge t P2O5]]/Tabelle111[[#This Row],[Anzahl Lieferscheine]]</f>
        <v>0.15634285714285714</v>
      </c>
    </row>
    <row r="6269" spans="1:14" x14ac:dyDescent="0.2">
      <c r="A6269" s="2" t="s">
        <v>36</v>
      </c>
      <c r="B6269" s="2" t="s">
        <v>47</v>
      </c>
      <c r="C6269" s="2" t="s">
        <v>6</v>
      </c>
      <c r="D6269" s="2" t="s">
        <v>7</v>
      </c>
      <c r="E6269" s="2" t="s">
        <v>14</v>
      </c>
      <c r="F6269" s="2" t="s">
        <v>61</v>
      </c>
      <c r="G6269" s="1">
        <v>308</v>
      </c>
      <c r="H6269" s="1">
        <v>126</v>
      </c>
      <c r="I6269" s="4">
        <v>2</v>
      </c>
      <c r="J6269" s="2" t="s">
        <v>71</v>
      </c>
      <c r="K6269" s="1">
        <f>Tabelle111[[#This Row],[Menge kg Nges]]/1000</f>
        <v>0.308</v>
      </c>
      <c r="L6269" s="1">
        <f>Tabelle111[[#This Row],[Menge kg P2O5]]/1000</f>
        <v>0.126</v>
      </c>
      <c r="M6269" s="1">
        <f>Tabelle111[[#This Row],[Menge t Nges]]/Tabelle111[[#This Row],[Anzahl Lieferscheine]]</f>
        <v>0.154</v>
      </c>
      <c r="N6269" s="1">
        <f>Tabelle111[[#This Row],[Menge t P2O5]]/Tabelle111[[#This Row],[Anzahl Lieferscheine]]</f>
        <v>6.3E-2</v>
      </c>
    </row>
    <row r="6270" spans="1:14" x14ac:dyDescent="0.2">
      <c r="A6270" s="2" t="s">
        <v>36</v>
      </c>
      <c r="B6270" s="2" t="s">
        <v>37</v>
      </c>
      <c r="C6270" s="2" t="s">
        <v>6</v>
      </c>
      <c r="D6270" s="2" t="s">
        <v>7</v>
      </c>
      <c r="E6270" s="2" t="s">
        <v>9</v>
      </c>
      <c r="F6270" s="2" t="s">
        <v>61</v>
      </c>
      <c r="G6270" s="1">
        <v>633</v>
      </c>
      <c r="H6270" s="1">
        <v>259.5</v>
      </c>
      <c r="I6270" s="4">
        <v>4</v>
      </c>
      <c r="J6270" s="2" t="s">
        <v>71</v>
      </c>
      <c r="K6270" s="1">
        <f>Tabelle111[[#This Row],[Menge kg Nges]]/1000</f>
        <v>0.63300000000000001</v>
      </c>
      <c r="L6270" s="1">
        <f>Tabelle111[[#This Row],[Menge kg P2O5]]/1000</f>
        <v>0.25950000000000001</v>
      </c>
      <c r="M6270" s="1">
        <f>Tabelle111[[#This Row],[Menge t Nges]]/Tabelle111[[#This Row],[Anzahl Lieferscheine]]</f>
        <v>0.15825</v>
      </c>
      <c r="N6270" s="1">
        <f>Tabelle111[[#This Row],[Menge t P2O5]]/Tabelle111[[#This Row],[Anzahl Lieferscheine]]</f>
        <v>6.4875000000000002E-2</v>
      </c>
    </row>
    <row r="6271" spans="1:14" x14ac:dyDescent="0.2">
      <c r="A6271" s="2" t="s">
        <v>36</v>
      </c>
      <c r="B6271" s="2" t="s">
        <v>37</v>
      </c>
      <c r="C6271" s="2" t="s">
        <v>6</v>
      </c>
      <c r="D6271" s="2" t="s">
        <v>7</v>
      </c>
      <c r="E6271" s="2" t="s">
        <v>11</v>
      </c>
      <c r="F6271" s="2" t="s">
        <v>61</v>
      </c>
      <c r="G6271" s="1">
        <v>810.56</v>
      </c>
      <c r="H6271" s="1">
        <v>365.74</v>
      </c>
      <c r="I6271" s="4">
        <v>3</v>
      </c>
      <c r="J6271" s="2" t="s">
        <v>71</v>
      </c>
      <c r="K6271" s="1">
        <f>Tabelle111[[#This Row],[Menge kg Nges]]/1000</f>
        <v>0.81055999999999995</v>
      </c>
      <c r="L6271" s="1">
        <f>Tabelle111[[#This Row],[Menge kg P2O5]]/1000</f>
        <v>0.36574000000000001</v>
      </c>
      <c r="M6271" s="1">
        <f>Tabelle111[[#This Row],[Menge t Nges]]/Tabelle111[[#This Row],[Anzahl Lieferscheine]]</f>
        <v>0.27018666666666663</v>
      </c>
      <c r="N6271" s="1">
        <f>Tabelle111[[#This Row],[Menge t P2O5]]/Tabelle111[[#This Row],[Anzahl Lieferscheine]]</f>
        <v>0.12191333333333333</v>
      </c>
    </row>
    <row r="6272" spans="1:14" x14ac:dyDescent="0.2">
      <c r="A6272" s="2" t="s">
        <v>36</v>
      </c>
      <c r="B6272" s="2" t="s">
        <v>37</v>
      </c>
      <c r="C6272" s="2" t="s">
        <v>6</v>
      </c>
      <c r="D6272" s="2" t="s">
        <v>7</v>
      </c>
      <c r="E6272" s="2" t="s">
        <v>12</v>
      </c>
      <c r="F6272" s="2" t="s">
        <v>61</v>
      </c>
      <c r="G6272" s="1">
        <v>9356.0999999999985</v>
      </c>
      <c r="H6272" s="1">
        <v>4854.5999999999995</v>
      </c>
      <c r="I6272" s="4">
        <v>46</v>
      </c>
      <c r="J6272" s="2" t="s">
        <v>71</v>
      </c>
      <c r="K6272" s="1">
        <f>Tabelle111[[#This Row],[Menge kg Nges]]/1000</f>
        <v>9.3560999999999979</v>
      </c>
      <c r="L6272" s="1">
        <f>Tabelle111[[#This Row],[Menge kg P2O5]]/1000</f>
        <v>4.8545999999999996</v>
      </c>
      <c r="M6272" s="1">
        <f>Tabelle111[[#This Row],[Menge t Nges]]/Tabelle111[[#This Row],[Anzahl Lieferscheine]]</f>
        <v>0.20339347826086951</v>
      </c>
      <c r="N6272" s="1">
        <f>Tabelle111[[#This Row],[Menge t P2O5]]/Tabelle111[[#This Row],[Anzahl Lieferscheine]]</f>
        <v>0.10553478260869564</v>
      </c>
    </row>
    <row r="6273" spans="1:14" x14ac:dyDescent="0.2">
      <c r="A6273" s="2" t="s">
        <v>36</v>
      </c>
      <c r="B6273" s="2" t="s">
        <v>37</v>
      </c>
      <c r="C6273" s="2" t="s">
        <v>6</v>
      </c>
      <c r="D6273" s="2" t="s">
        <v>7</v>
      </c>
      <c r="E6273" s="2" t="s">
        <v>13</v>
      </c>
      <c r="F6273" s="2" t="s">
        <v>61</v>
      </c>
      <c r="G6273" s="1">
        <v>1384</v>
      </c>
      <c r="H6273" s="1">
        <v>727.85</v>
      </c>
      <c r="I6273" s="4">
        <v>6</v>
      </c>
      <c r="J6273" s="2" t="s">
        <v>71</v>
      </c>
      <c r="K6273" s="1">
        <f>Tabelle111[[#This Row],[Menge kg Nges]]/1000</f>
        <v>1.3839999999999999</v>
      </c>
      <c r="L6273" s="1">
        <f>Tabelle111[[#This Row],[Menge kg P2O5]]/1000</f>
        <v>0.72785</v>
      </c>
      <c r="M6273" s="1">
        <f>Tabelle111[[#This Row],[Menge t Nges]]/Tabelle111[[#This Row],[Anzahl Lieferscheine]]</f>
        <v>0.23066666666666666</v>
      </c>
      <c r="N6273" s="1">
        <f>Tabelle111[[#This Row],[Menge t P2O5]]/Tabelle111[[#This Row],[Anzahl Lieferscheine]]</f>
        <v>0.12130833333333334</v>
      </c>
    </row>
    <row r="6274" spans="1:14" x14ac:dyDescent="0.2">
      <c r="A6274" s="2" t="s">
        <v>36</v>
      </c>
      <c r="B6274" s="2" t="s">
        <v>37</v>
      </c>
      <c r="C6274" s="2" t="s">
        <v>6</v>
      </c>
      <c r="D6274" s="2" t="s">
        <v>7</v>
      </c>
      <c r="E6274" s="2" t="s">
        <v>14</v>
      </c>
      <c r="F6274" s="2" t="s">
        <v>61</v>
      </c>
      <c r="G6274" s="1">
        <v>3869.2999999999997</v>
      </c>
      <c r="H6274" s="1">
        <v>1854.4999999999998</v>
      </c>
      <c r="I6274" s="4">
        <v>25</v>
      </c>
      <c r="J6274" s="2" t="s">
        <v>71</v>
      </c>
      <c r="K6274" s="1">
        <f>Tabelle111[[#This Row],[Menge kg Nges]]/1000</f>
        <v>3.8692999999999995</v>
      </c>
      <c r="L6274" s="1">
        <f>Tabelle111[[#This Row],[Menge kg P2O5]]/1000</f>
        <v>1.8544999999999998</v>
      </c>
      <c r="M6274" s="1">
        <f>Tabelle111[[#This Row],[Menge t Nges]]/Tabelle111[[#This Row],[Anzahl Lieferscheine]]</f>
        <v>0.15477199999999999</v>
      </c>
      <c r="N6274" s="1">
        <f>Tabelle111[[#This Row],[Menge t P2O5]]/Tabelle111[[#This Row],[Anzahl Lieferscheine]]</f>
        <v>7.4179999999999996E-2</v>
      </c>
    </row>
    <row r="6275" spans="1:14" x14ac:dyDescent="0.2">
      <c r="A6275" s="2" t="s">
        <v>36</v>
      </c>
      <c r="B6275" s="2" t="s">
        <v>37</v>
      </c>
      <c r="C6275" s="2" t="s">
        <v>6</v>
      </c>
      <c r="D6275" s="2" t="s">
        <v>15</v>
      </c>
      <c r="E6275" s="2" t="s">
        <v>17</v>
      </c>
      <c r="F6275" s="2" t="s">
        <v>61</v>
      </c>
      <c r="G6275" s="1">
        <v>90</v>
      </c>
      <c r="H6275" s="1">
        <v>45</v>
      </c>
      <c r="I6275" s="4">
        <v>1</v>
      </c>
      <c r="J6275" s="2" t="s">
        <v>71</v>
      </c>
      <c r="K6275" s="1">
        <f>Tabelle111[[#This Row],[Menge kg Nges]]/1000</f>
        <v>0.09</v>
      </c>
      <c r="L6275" s="1">
        <f>Tabelle111[[#This Row],[Menge kg P2O5]]/1000</f>
        <v>4.4999999999999998E-2</v>
      </c>
      <c r="M6275" s="1">
        <f>Tabelle111[[#This Row],[Menge t Nges]]/Tabelle111[[#This Row],[Anzahl Lieferscheine]]</f>
        <v>0.09</v>
      </c>
      <c r="N6275" s="1">
        <f>Tabelle111[[#This Row],[Menge t P2O5]]/Tabelle111[[#This Row],[Anzahl Lieferscheine]]</f>
        <v>4.4999999999999998E-2</v>
      </c>
    </row>
    <row r="6276" spans="1:14" x14ac:dyDescent="0.2">
      <c r="A6276" s="2" t="s">
        <v>36</v>
      </c>
      <c r="B6276" s="2" t="s">
        <v>37</v>
      </c>
      <c r="C6276" s="2" t="s">
        <v>6</v>
      </c>
      <c r="D6276" s="2" t="s">
        <v>15</v>
      </c>
      <c r="E6276" s="2" t="s">
        <v>18</v>
      </c>
      <c r="F6276" s="2" t="s">
        <v>61</v>
      </c>
      <c r="G6276" s="1">
        <v>210</v>
      </c>
      <c r="H6276" s="1">
        <v>170</v>
      </c>
      <c r="I6276" s="4">
        <v>1</v>
      </c>
      <c r="J6276" s="2" t="s">
        <v>71</v>
      </c>
      <c r="K6276" s="1">
        <f>Tabelle111[[#This Row],[Menge kg Nges]]/1000</f>
        <v>0.21</v>
      </c>
      <c r="L6276" s="1">
        <f>Tabelle111[[#This Row],[Menge kg P2O5]]/1000</f>
        <v>0.17</v>
      </c>
      <c r="M6276" s="1">
        <f>Tabelle111[[#This Row],[Menge t Nges]]/Tabelle111[[#This Row],[Anzahl Lieferscheine]]</f>
        <v>0.21</v>
      </c>
      <c r="N6276" s="1">
        <f>Tabelle111[[#This Row],[Menge t P2O5]]/Tabelle111[[#This Row],[Anzahl Lieferscheine]]</f>
        <v>0.17</v>
      </c>
    </row>
    <row r="6277" spans="1:14" x14ac:dyDescent="0.2">
      <c r="A6277" s="2" t="s">
        <v>36</v>
      </c>
      <c r="B6277" s="2" t="s">
        <v>37</v>
      </c>
      <c r="C6277" s="2" t="s">
        <v>6</v>
      </c>
      <c r="D6277" s="2" t="s">
        <v>15</v>
      </c>
      <c r="E6277" s="2" t="s">
        <v>9</v>
      </c>
      <c r="F6277" s="2" t="s">
        <v>61</v>
      </c>
      <c r="G6277" s="1">
        <v>184.54</v>
      </c>
      <c r="H6277" s="1">
        <v>108.45</v>
      </c>
      <c r="I6277" s="4">
        <v>2</v>
      </c>
      <c r="J6277" s="2" t="s">
        <v>71</v>
      </c>
      <c r="K6277" s="1">
        <f>Tabelle111[[#This Row],[Menge kg Nges]]/1000</f>
        <v>0.18453999999999998</v>
      </c>
      <c r="L6277" s="1">
        <f>Tabelle111[[#This Row],[Menge kg P2O5]]/1000</f>
        <v>0.10845</v>
      </c>
      <c r="M6277" s="1">
        <f>Tabelle111[[#This Row],[Menge t Nges]]/Tabelle111[[#This Row],[Anzahl Lieferscheine]]</f>
        <v>9.2269999999999991E-2</v>
      </c>
      <c r="N6277" s="1">
        <f>Tabelle111[[#This Row],[Menge t P2O5]]/Tabelle111[[#This Row],[Anzahl Lieferscheine]]</f>
        <v>5.4225000000000002E-2</v>
      </c>
    </row>
    <row r="6278" spans="1:14" x14ac:dyDescent="0.2">
      <c r="A6278" s="2" t="s">
        <v>36</v>
      </c>
      <c r="B6278" s="2" t="s">
        <v>37</v>
      </c>
      <c r="C6278" s="2" t="s">
        <v>6</v>
      </c>
      <c r="D6278" s="2" t="s">
        <v>15</v>
      </c>
      <c r="E6278" s="2" t="s">
        <v>10</v>
      </c>
      <c r="F6278" s="2" t="s">
        <v>61</v>
      </c>
      <c r="G6278" s="1">
        <v>81</v>
      </c>
      <c r="H6278" s="1">
        <v>34.6</v>
      </c>
      <c r="I6278" s="4">
        <v>1</v>
      </c>
      <c r="J6278" s="2" t="s">
        <v>71</v>
      </c>
      <c r="K6278" s="1">
        <f>Tabelle111[[#This Row],[Menge kg Nges]]/1000</f>
        <v>8.1000000000000003E-2</v>
      </c>
      <c r="L6278" s="1">
        <f>Tabelle111[[#This Row],[Menge kg P2O5]]/1000</f>
        <v>3.4599999999999999E-2</v>
      </c>
      <c r="M6278" s="1">
        <f>Tabelle111[[#This Row],[Menge t Nges]]/Tabelle111[[#This Row],[Anzahl Lieferscheine]]</f>
        <v>8.1000000000000003E-2</v>
      </c>
      <c r="N6278" s="1">
        <f>Tabelle111[[#This Row],[Menge t P2O5]]/Tabelle111[[#This Row],[Anzahl Lieferscheine]]</f>
        <v>3.4599999999999999E-2</v>
      </c>
    </row>
    <row r="6279" spans="1:14" x14ac:dyDescent="0.2">
      <c r="A6279" s="2" t="s">
        <v>36</v>
      </c>
      <c r="B6279" s="2" t="s">
        <v>37</v>
      </c>
      <c r="C6279" s="2" t="s">
        <v>25</v>
      </c>
      <c r="D6279" s="2" t="s">
        <v>25</v>
      </c>
      <c r="E6279" s="2" t="s">
        <v>26</v>
      </c>
      <c r="F6279" s="2" t="s">
        <v>61</v>
      </c>
      <c r="G6279" s="1">
        <v>3008.62</v>
      </c>
      <c r="H6279" s="1">
        <v>1417.5</v>
      </c>
      <c r="I6279" s="4">
        <v>13</v>
      </c>
      <c r="J6279" s="2" t="s">
        <v>71</v>
      </c>
      <c r="K6279" s="1">
        <f>Tabelle111[[#This Row],[Menge kg Nges]]/1000</f>
        <v>3.0086200000000001</v>
      </c>
      <c r="L6279" s="1">
        <f>Tabelle111[[#This Row],[Menge kg P2O5]]/1000</f>
        <v>1.4175</v>
      </c>
      <c r="M6279" s="1">
        <f>Tabelle111[[#This Row],[Menge t Nges]]/Tabelle111[[#This Row],[Anzahl Lieferscheine]]</f>
        <v>0.23143230769230769</v>
      </c>
      <c r="N6279" s="1">
        <f>Tabelle111[[#This Row],[Menge t P2O5]]/Tabelle111[[#This Row],[Anzahl Lieferscheine]]</f>
        <v>0.10903846153846154</v>
      </c>
    </row>
    <row r="6280" spans="1:14" x14ac:dyDescent="0.2">
      <c r="A6280" s="2" t="s">
        <v>36</v>
      </c>
      <c r="B6280" s="2" t="s">
        <v>38</v>
      </c>
      <c r="C6280" s="2" t="s">
        <v>25</v>
      </c>
      <c r="D6280" s="2" t="s">
        <v>25</v>
      </c>
      <c r="E6280" s="2" t="s">
        <v>26</v>
      </c>
      <c r="F6280" s="2" t="s">
        <v>61</v>
      </c>
      <c r="G6280" s="1">
        <v>665.6</v>
      </c>
      <c r="H6280" s="1">
        <v>531.20000000000005</v>
      </c>
      <c r="I6280" s="4">
        <v>1</v>
      </c>
      <c r="J6280" s="2" t="s">
        <v>71</v>
      </c>
      <c r="K6280" s="1">
        <f>Tabelle111[[#This Row],[Menge kg Nges]]/1000</f>
        <v>0.66559999999999997</v>
      </c>
      <c r="L6280" s="1">
        <f>Tabelle111[[#This Row],[Menge kg P2O5]]/1000</f>
        <v>0.53120000000000001</v>
      </c>
      <c r="M6280" s="1">
        <f>Tabelle111[[#This Row],[Menge t Nges]]/Tabelle111[[#This Row],[Anzahl Lieferscheine]]</f>
        <v>0.66559999999999997</v>
      </c>
      <c r="N6280" s="1">
        <f>Tabelle111[[#This Row],[Menge t P2O5]]/Tabelle111[[#This Row],[Anzahl Lieferscheine]]</f>
        <v>0.53120000000000001</v>
      </c>
    </row>
    <row r="6281" spans="1:14" x14ac:dyDescent="0.2">
      <c r="A6281" s="2" t="s">
        <v>36</v>
      </c>
      <c r="B6281" s="2" t="s">
        <v>38</v>
      </c>
      <c r="C6281" s="2" t="s">
        <v>63</v>
      </c>
      <c r="D6281" s="2" t="s">
        <v>63</v>
      </c>
      <c r="E6281" s="2" t="s">
        <v>63</v>
      </c>
      <c r="F6281" s="2" t="s">
        <v>61</v>
      </c>
      <c r="G6281" s="1">
        <v>1413</v>
      </c>
      <c r="H6281" s="1">
        <v>954</v>
      </c>
      <c r="I6281" s="4">
        <v>1</v>
      </c>
      <c r="J6281" s="2" t="s">
        <v>71</v>
      </c>
      <c r="K6281" s="1">
        <f>Tabelle111[[#This Row],[Menge kg Nges]]/1000</f>
        <v>1.413</v>
      </c>
      <c r="L6281" s="1">
        <f>Tabelle111[[#This Row],[Menge kg P2O5]]/1000</f>
        <v>0.95399999999999996</v>
      </c>
      <c r="M6281" s="1">
        <f>Tabelle111[[#This Row],[Menge t Nges]]/Tabelle111[[#This Row],[Anzahl Lieferscheine]]</f>
        <v>1.413</v>
      </c>
      <c r="N6281" s="1">
        <f>Tabelle111[[#This Row],[Menge t P2O5]]/Tabelle111[[#This Row],[Anzahl Lieferscheine]]</f>
        <v>0.95399999999999996</v>
      </c>
    </row>
    <row r="6282" spans="1:14" x14ac:dyDescent="0.2">
      <c r="A6282" s="2" t="s">
        <v>36</v>
      </c>
      <c r="B6282" s="2" t="s">
        <v>40</v>
      </c>
      <c r="C6282" s="2" t="s">
        <v>6</v>
      </c>
      <c r="D6282" s="2" t="s">
        <v>7</v>
      </c>
      <c r="E6282" s="2" t="s">
        <v>12</v>
      </c>
      <c r="F6282" s="2" t="s">
        <v>61</v>
      </c>
      <c r="G6282" s="1">
        <v>1327.8</v>
      </c>
      <c r="H6282" s="1">
        <v>741.8</v>
      </c>
      <c r="I6282" s="4">
        <v>8</v>
      </c>
      <c r="J6282" s="2" t="s">
        <v>71</v>
      </c>
      <c r="K6282" s="1">
        <f>Tabelle111[[#This Row],[Menge kg Nges]]/1000</f>
        <v>1.3277999999999999</v>
      </c>
      <c r="L6282" s="1">
        <f>Tabelle111[[#This Row],[Menge kg P2O5]]/1000</f>
        <v>0.7417999999999999</v>
      </c>
      <c r="M6282" s="1">
        <f>Tabelle111[[#This Row],[Menge t Nges]]/Tabelle111[[#This Row],[Anzahl Lieferscheine]]</f>
        <v>0.16597499999999998</v>
      </c>
      <c r="N6282" s="1">
        <f>Tabelle111[[#This Row],[Menge t P2O5]]/Tabelle111[[#This Row],[Anzahl Lieferscheine]]</f>
        <v>9.2724999999999988E-2</v>
      </c>
    </row>
    <row r="6283" spans="1:14" x14ac:dyDescent="0.2">
      <c r="A6283" s="2" t="s">
        <v>36</v>
      </c>
      <c r="B6283" s="2" t="s">
        <v>40</v>
      </c>
      <c r="C6283" s="2" t="s">
        <v>6</v>
      </c>
      <c r="D6283" s="2" t="s">
        <v>7</v>
      </c>
      <c r="E6283" s="2" t="s">
        <v>13</v>
      </c>
      <c r="F6283" s="2" t="s">
        <v>61</v>
      </c>
      <c r="G6283" s="1">
        <v>577.5</v>
      </c>
      <c r="H6283" s="1">
        <v>298.37</v>
      </c>
      <c r="I6283" s="4">
        <v>2</v>
      </c>
      <c r="J6283" s="2" t="s">
        <v>71</v>
      </c>
      <c r="K6283" s="1">
        <f>Tabelle111[[#This Row],[Menge kg Nges]]/1000</f>
        <v>0.57750000000000001</v>
      </c>
      <c r="L6283" s="1">
        <f>Tabelle111[[#This Row],[Menge kg P2O5]]/1000</f>
        <v>0.29837000000000002</v>
      </c>
      <c r="M6283" s="1">
        <f>Tabelle111[[#This Row],[Menge t Nges]]/Tabelle111[[#This Row],[Anzahl Lieferscheine]]</f>
        <v>0.28875000000000001</v>
      </c>
      <c r="N6283" s="1">
        <f>Tabelle111[[#This Row],[Menge t P2O5]]/Tabelle111[[#This Row],[Anzahl Lieferscheine]]</f>
        <v>0.14918500000000001</v>
      </c>
    </row>
    <row r="6284" spans="1:14" x14ac:dyDescent="0.2">
      <c r="A6284" s="2" t="s">
        <v>36</v>
      </c>
      <c r="B6284" s="2" t="s">
        <v>40</v>
      </c>
      <c r="C6284" s="2" t="s">
        <v>6</v>
      </c>
      <c r="D6284" s="2" t="s">
        <v>7</v>
      </c>
      <c r="E6284" s="2" t="s">
        <v>14</v>
      </c>
      <c r="F6284" s="2" t="s">
        <v>61</v>
      </c>
      <c r="G6284" s="1">
        <v>155</v>
      </c>
      <c r="H6284" s="1">
        <v>95</v>
      </c>
      <c r="I6284" s="4">
        <v>1</v>
      </c>
      <c r="J6284" s="2" t="s">
        <v>71</v>
      </c>
      <c r="K6284" s="1">
        <f>Tabelle111[[#This Row],[Menge kg Nges]]/1000</f>
        <v>0.155</v>
      </c>
      <c r="L6284" s="1">
        <f>Tabelle111[[#This Row],[Menge kg P2O5]]/1000</f>
        <v>9.5000000000000001E-2</v>
      </c>
      <c r="M6284" s="1">
        <f>Tabelle111[[#This Row],[Menge t Nges]]/Tabelle111[[#This Row],[Anzahl Lieferscheine]]</f>
        <v>0.155</v>
      </c>
      <c r="N6284" s="1">
        <f>Tabelle111[[#This Row],[Menge t P2O5]]/Tabelle111[[#This Row],[Anzahl Lieferscheine]]</f>
        <v>9.5000000000000001E-2</v>
      </c>
    </row>
    <row r="6285" spans="1:14" x14ac:dyDescent="0.2">
      <c r="A6285" s="2" t="s">
        <v>36</v>
      </c>
      <c r="B6285" s="2" t="s">
        <v>40</v>
      </c>
      <c r="C6285" s="2" t="s">
        <v>6</v>
      </c>
      <c r="D6285" s="2" t="s">
        <v>15</v>
      </c>
      <c r="E6285" s="2" t="s">
        <v>18</v>
      </c>
      <c r="F6285" s="2" t="s">
        <v>61</v>
      </c>
      <c r="G6285" s="1">
        <v>692.66000000000008</v>
      </c>
      <c r="H6285" s="1">
        <v>560.72</v>
      </c>
      <c r="I6285" s="4">
        <v>3</v>
      </c>
      <c r="J6285" s="2" t="s">
        <v>71</v>
      </c>
      <c r="K6285" s="1">
        <f>Tabelle111[[#This Row],[Menge kg Nges]]/1000</f>
        <v>0.69266000000000005</v>
      </c>
      <c r="L6285" s="1">
        <f>Tabelle111[[#This Row],[Menge kg P2O5]]/1000</f>
        <v>0.56072</v>
      </c>
      <c r="M6285" s="1">
        <f>Tabelle111[[#This Row],[Menge t Nges]]/Tabelle111[[#This Row],[Anzahl Lieferscheine]]</f>
        <v>0.23088666666666668</v>
      </c>
      <c r="N6285" s="1">
        <f>Tabelle111[[#This Row],[Menge t P2O5]]/Tabelle111[[#This Row],[Anzahl Lieferscheine]]</f>
        <v>0.18690666666666667</v>
      </c>
    </row>
    <row r="6286" spans="1:14" x14ac:dyDescent="0.2">
      <c r="A6286" s="2" t="s">
        <v>36</v>
      </c>
      <c r="B6286" s="2" t="s">
        <v>40</v>
      </c>
      <c r="C6286" s="2" t="s">
        <v>6</v>
      </c>
      <c r="D6286" s="2" t="s">
        <v>15</v>
      </c>
      <c r="E6286" s="2" t="s">
        <v>20</v>
      </c>
      <c r="F6286" s="2" t="s">
        <v>61</v>
      </c>
      <c r="G6286" s="1">
        <v>300.48</v>
      </c>
      <c r="H6286" s="1">
        <v>231</v>
      </c>
      <c r="I6286" s="4">
        <v>4</v>
      </c>
      <c r="J6286" s="2" t="s">
        <v>71</v>
      </c>
      <c r="K6286" s="1">
        <f>Tabelle111[[#This Row],[Menge kg Nges]]/1000</f>
        <v>0.30048000000000002</v>
      </c>
      <c r="L6286" s="1">
        <f>Tabelle111[[#This Row],[Menge kg P2O5]]/1000</f>
        <v>0.23100000000000001</v>
      </c>
      <c r="M6286" s="1">
        <f>Tabelle111[[#This Row],[Menge t Nges]]/Tabelle111[[#This Row],[Anzahl Lieferscheine]]</f>
        <v>7.5120000000000006E-2</v>
      </c>
      <c r="N6286" s="1">
        <f>Tabelle111[[#This Row],[Menge t P2O5]]/Tabelle111[[#This Row],[Anzahl Lieferscheine]]</f>
        <v>5.7750000000000003E-2</v>
      </c>
    </row>
    <row r="6287" spans="1:14" x14ac:dyDescent="0.2">
      <c r="A6287" s="2" t="s">
        <v>36</v>
      </c>
      <c r="B6287" s="2" t="s">
        <v>40</v>
      </c>
      <c r="C6287" s="2" t="s">
        <v>25</v>
      </c>
      <c r="D6287" s="2" t="s">
        <v>25</v>
      </c>
      <c r="E6287" s="2" t="s">
        <v>26</v>
      </c>
      <c r="F6287" s="2" t="s">
        <v>61</v>
      </c>
      <c r="G6287" s="1">
        <v>8060.95</v>
      </c>
      <c r="H6287" s="1">
        <v>4866.7700000000004</v>
      </c>
      <c r="I6287" s="4">
        <v>22</v>
      </c>
      <c r="J6287" s="2" t="s">
        <v>71</v>
      </c>
      <c r="K6287" s="1">
        <f>Tabelle111[[#This Row],[Menge kg Nges]]/1000</f>
        <v>8.0609500000000001</v>
      </c>
      <c r="L6287" s="1">
        <f>Tabelle111[[#This Row],[Menge kg P2O5]]/1000</f>
        <v>4.8667700000000007</v>
      </c>
      <c r="M6287" s="1">
        <f>Tabelle111[[#This Row],[Menge t Nges]]/Tabelle111[[#This Row],[Anzahl Lieferscheine]]</f>
        <v>0.36640681818181819</v>
      </c>
      <c r="N6287" s="1">
        <f>Tabelle111[[#This Row],[Menge t P2O5]]/Tabelle111[[#This Row],[Anzahl Lieferscheine]]</f>
        <v>0.22121681818181821</v>
      </c>
    </row>
    <row r="6288" spans="1:14" x14ac:dyDescent="0.2">
      <c r="A6288" s="2" t="s">
        <v>36</v>
      </c>
      <c r="B6288" s="2" t="s">
        <v>42</v>
      </c>
      <c r="C6288" s="2" t="s">
        <v>6</v>
      </c>
      <c r="D6288" s="2" t="s">
        <v>7</v>
      </c>
      <c r="E6288" s="2" t="s">
        <v>12</v>
      </c>
      <c r="F6288" s="2" t="s">
        <v>61</v>
      </c>
      <c r="G6288" s="1">
        <v>2214.4</v>
      </c>
      <c r="H6288" s="1">
        <v>1028</v>
      </c>
      <c r="I6288" s="4">
        <v>5</v>
      </c>
      <c r="J6288" s="2" t="s">
        <v>71</v>
      </c>
      <c r="K6288" s="1">
        <f>Tabelle111[[#This Row],[Menge kg Nges]]/1000</f>
        <v>2.2143999999999999</v>
      </c>
      <c r="L6288" s="1">
        <f>Tabelle111[[#This Row],[Menge kg P2O5]]/1000</f>
        <v>1.028</v>
      </c>
      <c r="M6288" s="1">
        <f>Tabelle111[[#This Row],[Menge t Nges]]/Tabelle111[[#This Row],[Anzahl Lieferscheine]]</f>
        <v>0.44288</v>
      </c>
      <c r="N6288" s="1">
        <f>Tabelle111[[#This Row],[Menge t P2O5]]/Tabelle111[[#This Row],[Anzahl Lieferscheine]]</f>
        <v>0.2056</v>
      </c>
    </row>
    <row r="6289" spans="1:14" x14ac:dyDescent="0.2">
      <c r="A6289" s="2" t="s">
        <v>36</v>
      </c>
      <c r="B6289" s="2" t="s">
        <v>42</v>
      </c>
      <c r="C6289" s="2" t="s">
        <v>6</v>
      </c>
      <c r="D6289" s="2" t="s">
        <v>7</v>
      </c>
      <c r="E6289" s="2" t="s">
        <v>14</v>
      </c>
      <c r="F6289" s="2" t="s">
        <v>61</v>
      </c>
      <c r="G6289" s="1">
        <v>7968.9500000000007</v>
      </c>
      <c r="H6289" s="1">
        <v>4591.55</v>
      </c>
      <c r="I6289" s="4">
        <v>15</v>
      </c>
      <c r="J6289" s="2" t="s">
        <v>71</v>
      </c>
      <c r="K6289" s="1">
        <f>Tabelle111[[#This Row],[Menge kg Nges]]/1000</f>
        <v>7.9689500000000004</v>
      </c>
      <c r="L6289" s="1">
        <f>Tabelle111[[#This Row],[Menge kg P2O5]]/1000</f>
        <v>4.5915499999999998</v>
      </c>
      <c r="M6289" s="1">
        <f>Tabelle111[[#This Row],[Menge t Nges]]/Tabelle111[[#This Row],[Anzahl Lieferscheine]]</f>
        <v>0.53126333333333331</v>
      </c>
      <c r="N6289" s="1">
        <f>Tabelle111[[#This Row],[Menge t P2O5]]/Tabelle111[[#This Row],[Anzahl Lieferscheine]]</f>
        <v>0.30610333333333334</v>
      </c>
    </row>
    <row r="6290" spans="1:14" x14ac:dyDescent="0.2">
      <c r="A6290" s="2" t="s">
        <v>36</v>
      </c>
      <c r="B6290" s="2" t="s">
        <v>42</v>
      </c>
      <c r="C6290" s="2" t="s">
        <v>6</v>
      </c>
      <c r="D6290" s="2" t="s">
        <v>15</v>
      </c>
      <c r="E6290" s="2" t="s">
        <v>20</v>
      </c>
      <c r="F6290" s="2" t="s">
        <v>61</v>
      </c>
      <c r="G6290" s="1">
        <v>241.8</v>
      </c>
      <c r="H6290" s="1">
        <v>195</v>
      </c>
      <c r="I6290" s="4">
        <v>1</v>
      </c>
      <c r="J6290" s="2" t="s">
        <v>71</v>
      </c>
      <c r="K6290" s="1">
        <f>Tabelle111[[#This Row],[Menge kg Nges]]/1000</f>
        <v>0.24180000000000001</v>
      </c>
      <c r="L6290" s="1">
        <f>Tabelle111[[#This Row],[Menge kg P2O5]]/1000</f>
        <v>0.19500000000000001</v>
      </c>
      <c r="M6290" s="1">
        <f>Tabelle111[[#This Row],[Menge t Nges]]/Tabelle111[[#This Row],[Anzahl Lieferscheine]]</f>
        <v>0.24180000000000001</v>
      </c>
      <c r="N6290" s="1">
        <f>Tabelle111[[#This Row],[Menge t P2O5]]/Tabelle111[[#This Row],[Anzahl Lieferscheine]]</f>
        <v>0.19500000000000001</v>
      </c>
    </row>
    <row r="6291" spans="1:14" x14ac:dyDescent="0.2">
      <c r="A6291" s="2" t="s">
        <v>36</v>
      </c>
      <c r="B6291" s="2" t="s">
        <v>42</v>
      </c>
      <c r="C6291" s="2" t="s">
        <v>25</v>
      </c>
      <c r="D6291" s="2" t="s">
        <v>25</v>
      </c>
      <c r="E6291" s="2" t="s">
        <v>26</v>
      </c>
      <c r="F6291" s="2" t="s">
        <v>61</v>
      </c>
      <c r="G6291" s="1">
        <v>183747.44999999998</v>
      </c>
      <c r="H6291" s="1">
        <v>65857.45</v>
      </c>
      <c r="I6291" s="4">
        <v>8</v>
      </c>
      <c r="J6291" s="2" t="s">
        <v>71</v>
      </c>
      <c r="K6291" s="1">
        <f>Tabelle111[[#This Row],[Menge kg Nges]]/1000</f>
        <v>183.74744999999999</v>
      </c>
      <c r="L6291" s="1">
        <f>Tabelle111[[#This Row],[Menge kg P2O5]]/1000</f>
        <v>65.85745</v>
      </c>
      <c r="M6291" s="1">
        <f>Tabelle111[[#This Row],[Menge t Nges]]/Tabelle111[[#This Row],[Anzahl Lieferscheine]]</f>
        <v>22.968431249999998</v>
      </c>
      <c r="N6291" s="1">
        <f>Tabelle111[[#This Row],[Menge t P2O5]]/Tabelle111[[#This Row],[Anzahl Lieferscheine]]</f>
        <v>8.23218125</v>
      </c>
    </row>
    <row r="6292" spans="1:14" x14ac:dyDescent="0.2">
      <c r="A6292" s="2" t="s">
        <v>27</v>
      </c>
      <c r="B6292" s="2" t="s">
        <v>5</v>
      </c>
      <c r="C6292" s="2" t="s">
        <v>6</v>
      </c>
      <c r="D6292" s="2" t="s">
        <v>7</v>
      </c>
      <c r="E6292" s="2" t="s">
        <v>8</v>
      </c>
      <c r="F6292" s="2" t="s">
        <v>61</v>
      </c>
      <c r="G6292" s="1">
        <v>1004.5</v>
      </c>
      <c r="H6292" s="1">
        <v>487.9</v>
      </c>
      <c r="I6292" s="4">
        <v>4</v>
      </c>
      <c r="J6292" s="2" t="s">
        <v>71</v>
      </c>
      <c r="K6292" s="1">
        <f>Tabelle111[[#This Row],[Menge kg Nges]]/1000</f>
        <v>1.0044999999999999</v>
      </c>
      <c r="L6292" s="1">
        <f>Tabelle111[[#This Row],[Menge kg P2O5]]/1000</f>
        <v>0.4879</v>
      </c>
      <c r="M6292" s="1">
        <f>Tabelle111[[#This Row],[Menge t Nges]]/Tabelle111[[#This Row],[Anzahl Lieferscheine]]</f>
        <v>0.25112499999999999</v>
      </c>
      <c r="N6292" s="1">
        <f>Tabelle111[[#This Row],[Menge t P2O5]]/Tabelle111[[#This Row],[Anzahl Lieferscheine]]</f>
        <v>0.121975</v>
      </c>
    </row>
    <row r="6293" spans="1:14" x14ac:dyDescent="0.2">
      <c r="A6293" s="2" t="s">
        <v>27</v>
      </c>
      <c r="B6293" s="2" t="s">
        <v>5</v>
      </c>
      <c r="C6293" s="2" t="s">
        <v>6</v>
      </c>
      <c r="D6293" s="2" t="s">
        <v>7</v>
      </c>
      <c r="E6293" s="2" t="s">
        <v>9</v>
      </c>
      <c r="F6293" s="2" t="s">
        <v>61</v>
      </c>
      <c r="G6293" s="1">
        <v>5199.3599999999988</v>
      </c>
      <c r="H6293" s="1">
        <v>2373.0799999999995</v>
      </c>
      <c r="I6293" s="4">
        <v>22</v>
      </c>
      <c r="J6293" s="2" t="s">
        <v>71</v>
      </c>
      <c r="K6293" s="1">
        <f>Tabelle111[[#This Row],[Menge kg Nges]]/1000</f>
        <v>5.1993599999999986</v>
      </c>
      <c r="L6293" s="1">
        <f>Tabelle111[[#This Row],[Menge kg P2O5]]/1000</f>
        <v>2.3730799999999994</v>
      </c>
      <c r="M6293" s="1">
        <f>Tabelle111[[#This Row],[Menge t Nges]]/Tabelle111[[#This Row],[Anzahl Lieferscheine]]</f>
        <v>0.23633454545454538</v>
      </c>
      <c r="N6293" s="1">
        <f>Tabelle111[[#This Row],[Menge t P2O5]]/Tabelle111[[#This Row],[Anzahl Lieferscheine]]</f>
        <v>0.1078672727272727</v>
      </c>
    </row>
    <row r="6294" spans="1:14" x14ac:dyDescent="0.2">
      <c r="A6294" s="2" t="s">
        <v>27</v>
      </c>
      <c r="B6294" s="2" t="s">
        <v>5</v>
      </c>
      <c r="C6294" s="2" t="s">
        <v>6</v>
      </c>
      <c r="D6294" s="2" t="s">
        <v>7</v>
      </c>
      <c r="E6294" s="2" t="s">
        <v>12</v>
      </c>
      <c r="F6294" s="2" t="s">
        <v>61</v>
      </c>
      <c r="G6294" s="1">
        <v>952.90000000000009</v>
      </c>
      <c r="H6294" s="1">
        <v>414.09999999999997</v>
      </c>
      <c r="I6294" s="4">
        <v>6</v>
      </c>
      <c r="J6294" s="2" t="s">
        <v>71</v>
      </c>
      <c r="K6294" s="1">
        <f>Tabelle111[[#This Row],[Menge kg Nges]]/1000</f>
        <v>0.95290000000000008</v>
      </c>
      <c r="L6294" s="1">
        <f>Tabelle111[[#This Row],[Menge kg P2O5]]/1000</f>
        <v>0.41409999999999997</v>
      </c>
      <c r="M6294" s="1">
        <f>Tabelle111[[#This Row],[Menge t Nges]]/Tabelle111[[#This Row],[Anzahl Lieferscheine]]</f>
        <v>0.15881666666666669</v>
      </c>
      <c r="N6294" s="1">
        <f>Tabelle111[[#This Row],[Menge t P2O5]]/Tabelle111[[#This Row],[Anzahl Lieferscheine]]</f>
        <v>6.9016666666666657E-2</v>
      </c>
    </row>
    <row r="6295" spans="1:14" x14ac:dyDescent="0.2">
      <c r="A6295" s="2" t="s">
        <v>27</v>
      </c>
      <c r="B6295" s="2" t="s">
        <v>5</v>
      </c>
      <c r="C6295" s="2" t="s">
        <v>6</v>
      </c>
      <c r="D6295" s="2" t="s">
        <v>7</v>
      </c>
      <c r="E6295" s="2" t="s">
        <v>14</v>
      </c>
      <c r="F6295" s="2" t="s">
        <v>61</v>
      </c>
      <c r="G6295" s="1">
        <v>720</v>
      </c>
      <c r="H6295" s="1">
        <v>380</v>
      </c>
      <c r="I6295" s="4">
        <v>1</v>
      </c>
      <c r="J6295" s="2" t="s">
        <v>71</v>
      </c>
      <c r="K6295" s="1">
        <f>Tabelle111[[#This Row],[Menge kg Nges]]/1000</f>
        <v>0.72</v>
      </c>
      <c r="L6295" s="1">
        <f>Tabelle111[[#This Row],[Menge kg P2O5]]/1000</f>
        <v>0.38</v>
      </c>
      <c r="M6295" s="1">
        <f>Tabelle111[[#This Row],[Menge t Nges]]/Tabelle111[[#This Row],[Anzahl Lieferscheine]]</f>
        <v>0.72</v>
      </c>
      <c r="N6295" s="1">
        <f>Tabelle111[[#This Row],[Menge t P2O5]]/Tabelle111[[#This Row],[Anzahl Lieferscheine]]</f>
        <v>0.38</v>
      </c>
    </row>
    <row r="6296" spans="1:14" x14ac:dyDescent="0.2">
      <c r="A6296" s="2" t="s">
        <v>27</v>
      </c>
      <c r="B6296" s="2" t="s">
        <v>5</v>
      </c>
      <c r="C6296" s="2" t="s">
        <v>6</v>
      </c>
      <c r="D6296" s="2" t="s">
        <v>15</v>
      </c>
      <c r="E6296" s="2" t="s">
        <v>20</v>
      </c>
      <c r="F6296" s="2" t="s">
        <v>61</v>
      </c>
      <c r="G6296" s="1">
        <v>1408</v>
      </c>
      <c r="H6296" s="1">
        <v>800</v>
      </c>
      <c r="I6296" s="4">
        <v>4</v>
      </c>
      <c r="J6296" s="2" t="s">
        <v>71</v>
      </c>
      <c r="K6296" s="1">
        <f>Tabelle111[[#This Row],[Menge kg Nges]]/1000</f>
        <v>1.4079999999999999</v>
      </c>
      <c r="L6296" s="1">
        <f>Tabelle111[[#This Row],[Menge kg P2O5]]/1000</f>
        <v>0.8</v>
      </c>
      <c r="M6296" s="1">
        <f>Tabelle111[[#This Row],[Menge t Nges]]/Tabelle111[[#This Row],[Anzahl Lieferscheine]]</f>
        <v>0.35199999999999998</v>
      </c>
      <c r="N6296" s="1">
        <f>Tabelle111[[#This Row],[Menge t P2O5]]/Tabelle111[[#This Row],[Anzahl Lieferscheine]]</f>
        <v>0.2</v>
      </c>
    </row>
    <row r="6297" spans="1:14" x14ac:dyDescent="0.2">
      <c r="A6297" s="2" t="s">
        <v>27</v>
      </c>
      <c r="B6297" s="2" t="s">
        <v>5</v>
      </c>
      <c r="C6297" s="2" t="s">
        <v>6</v>
      </c>
      <c r="D6297" s="2" t="s">
        <v>15</v>
      </c>
      <c r="E6297" s="2" t="s">
        <v>21</v>
      </c>
      <c r="F6297" s="2" t="s">
        <v>61</v>
      </c>
      <c r="G6297" s="1">
        <v>11379.45</v>
      </c>
      <c r="H6297" s="1">
        <v>5897.6999999999989</v>
      </c>
      <c r="I6297" s="4">
        <v>20</v>
      </c>
      <c r="J6297" s="2" t="s">
        <v>71</v>
      </c>
      <c r="K6297" s="1">
        <f>Tabelle111[[#This Row],[Menge kg Nges]]/1000</f>
        <v>11.37945</v>
      </c>
      <c r="L6297" s="1">
        <f>Tabelle111[[#This Row],[Menge kg P2O5]]/1000</f>
        <v>5.8976999999999986</v>
      </c>
      <c r="M6297" s="1">
        <f>Tabelle111[[#This Row],[Menge t Nges]]/Tabelle111[[#This Row],[Anzahl Lieferscheine]]</f>
        <v>0.56897249999999999</v>
      </c>
      <c r="N6297" s="1">
        <f>Tabelle111[[#This Row],[Menge t P2O5]]/Tabelle111[[#This Row],[Anzahl Lieferscheine]]</f>
        <v>0.29488499999999995</v>
      </c>
    </row>
    <row r="6298" spans="1:14" x14ac:dyDescent="0.2">
      <c r="A6298" s="2" t="s">
        <v>27</v>
      </c>
      <c r="B6298" s="2" t="s">
        <v>5</v>
      </c>
      <c r="C6298" s="2" t="s">
        <v>6</v>
      </c>
      <c r="D6298" s="2" t="s">
        <v>15</v>
      </c>
      <c r="E6298" s="2" t="s">
        <v>9</v>
      </c>
      <c r="F6298" s="2" t="s">
        <v>61</v>
      </c>
      <c r="G6298" s="1">
        <v>1645</v>
      </c>
      <c r="H6298" s="1">
        <v>1202.5</v>
      </c>
      <c r="I6298" s="4">
        <v>2</v>
      </c>
      <c r="J6298" s="2" t="s">
        <v>71</v>
      </c>
      <c r="K6298" s="1">
        <f>Tabelle111[[#This Row],[Menge kg Nges]]/1000</f>
        <v>1.645</v>
      </c>
      <c r="L6298" s="1">
        <f>Tabelle111[[#This Row],[Menge kg P2O5]]/1000</f>
        <v>1.2024999999999999</v>
      </c>
      <c r="M6298" s="1">
        <f>Tabelle111[[#This Row],[Menge t Nges]]/Tabelle111[[#This Row],[Anzahl Lieferscheine]]</f>
        <v>0.82250000000000001</v>
      </c>
      <c r="N6298" s="1">
        <f>Tabelle111[[#This Row],[Menge t P2O5]]/Tabelle111[[#This Row],[Anzahl Lieferscheine]]</f>
        <v>0.60124999999999995</v>
      </c>
    </row>
    <row r="6299" spans="1:14" x14ac:dyDescent="0.2">
      <c r="A6299" s="2" t="s">
        <v>27</v>
      </c>
      <c r="B6299" s="2" t="s">
        <v>5</v>
      </c>
      <c r="C6299" s="2" t="s">
        <v>6</v>
      </c>
      <c r="D6299" s="2" t="s">
        <v>15</v>
      </c>
      <c r="E6299" s="2" t="s">
        <v>12</v>
      </c>
      <c r="F6299" s="2" t="s">
        <v>61</v>
      </c>
      <c r="G6299" s="1">
        <v>218.4</v>
      </c>
      <c r="H6299" s="1">
        <v>196</v>
      </c>
      <c r="I6299" s="4">
        <v>1</v>
      </c>
      <c r="J6299" s="2" t="s">
        <v>71</v>
      </c>
      <c r="K6299" s="1">
        <f>Tabelle111[[#This Row],[Menge kg Nges]]/1000</f>
        <v>0.21840000000000001</v>
      </c>
      <c r="L6299" s="1">
        <f>Tabelle111[[#This Row],[Menge kg P2O5]]/1000</f>
        <v>0.19600000000000001</v>
      </c>
      <c r="M6299" s="1">
        <f>Tabelle111[[#This Row],[Menge t Nges]]/Tabelle111[[#This Row],[Anzahl Lieferscheine]]</f>
        <v>0.21840000000000001</v>
      </c>
      <c r="N6299" s="1">
        <f>Tabelle111[[#This Row],[Menge t P2O5]]/Tabelle111[[#This Row],[Anzahl Lieferscheine]]</f>
        <v>0.19600000000000001</v>
      </c>
    </row>
    <row r="6300" spans="1:14" x14ac:dyDescent="0.2">
      <c r="A6300" s="2" t="s">
        <v>27</v>
      </c>
      <c r="B6300" s="2" t="s">
        <v>5</v>
      </c>
      <c r="C6300" s="2" t="s">
        <v>6</v>
      </c>
      <c r="D6300" s="2" t="s">
        <v>15</v>
      </c>
      <c r="E6300" s="2" t="s">
        <v>31</v>
      </c>
      <c r="F6300" s="2" t="s">
        <v>61</v>
      </c>
      <c r="G6300" s="1">
        <v>123</v>
      </c>
      <c r="H6300" s="1">
        <v>55.5</v>
      </c>
      <c r="I6300" s="4">
        <v>1</v>
      </c>
      <c r="J6300" s="2" t="s">
        <v>71</v>
      </c>
      <c r="K6300" s="1">
        <f>Tabelle111[[#This Row],[Menge kg Nges]]/1000</f>
        <v>0.123</v>
      </c>
      <c r="L6300" s="1">
        <f>Tabelle111[[#This Row],[Menge kg P2O5]]/1000</f>
        <v>5.5500000000000001E-2</v>
      </c>
      <c r="M6300" s="1">
        <f>Tabelle111[[#This Row],[Menge t Nges]]/Tabelle111[[#This Row],[Anzahl Lieferscheine]]</f>
        <v>0.123</v>
      </c>
      <c r="N6300" s="1">
        <f>Tabelle111[[#This Row],[Menge t P2O5]]/Tabelle111[[#This Row],[Anzahl Lieferscheine]]</f>
        <v>5.5500000000000001E-2</v>
      </c>
    </row>
    <row r="6301" spans="1:14" x14ac:dyDescent="0.2">
      <c r="A6301" s="2" t="s">
        <v>27</v>
      </c>
      <c r="B6301" s="2" t="s">
        <v>5</v>
      </c>
      <c r="C6301" s="2" t="s">
        <v>25</v>
      </c>
      <c r="D6301" s="2" t="s">
        <v>25</v>
      </c>
      <c r="E6301" s="2" t="s">
        <v>26</v>
      </c>
      <c r="F6301" s="2" t="s">
        <v>61</v>
      </c>
      <c r="G6301" s="1">
        <v>27478.799999999999</v>
      </c>
      <c r="H6301" s="1">
        <v>10199</v>
      </c>
      <c r="I6301" s="4">
        <v>18</v>
      </c>
      <c r="J6301" s="2" t="s">
        <v>71</v>
      </c>
      <c r="K6301" s="1">
        <f>Tabelle111[[#This Row],[Menge kg Nges]]/1000</f>
        <v>27.4788</v>
      </c>
      <c r="L6301" s="1">
        <f>Tabelle111[[#This Row],[Menge kg P2O5]]/1000</f>
        <v>10.199</v>
      </c>
      <c r="M6301" s="1">
        <f>Tabelle111[[#This Row],[Menge t Nges]]/Tabelle111[[#This Row],[Anzahl Lieferscheine]]</f>
        <v>1.5266</v>
      </c>
      <c r="N6301" s="1">
        <f>Tabelle111[[#This Row],[Menge t P2O5]]/Tabelle111[[#This Row],[Anzahl Lieferscheine]]</f>
        <v>0.56661111111111107</v>
      </c>
    </row>
    <row r="6302" spans="1:14" x14ac:dyDescent="0.2">
      <c r="A6302" s="2" t="s">
        <v>27</v>
      </c>
      <c r="B6302" s="2" t="s">
        <v>29</v>
      </c>
      <c r="C6302" s="2" t="s">
        <v>6</v>
      </c>
      <c r="D6302" s="2" t="s">
        <v>7</v>
      </c>
      <c r="E6302" s="2" t="s">
        <v>8</v>
      </c>
      <c r="F6302" s="2" t="s">
        <v>61</v>
      </c>
      <c r="G6302" s="1">
        <v>48486.909999999982</v>
      </c>
      <c r="H6302" s="1">
        <v>23779.179999999993</v>
      </c>
      <c r="I6302" s="4">
        <v>96</v>
      </c>
      <c r="J6302" s="2" t="s">
        <v>71</v>
      </c>
      <c r="K6302" s="1">
        <f>Tabelle111[[#This Row],[Menge kg Nges]]/1000</f>
        <v>48.48690999999998</v>
      </c>
      <c r="L6302" s="1">
        <f>Tabelle111[[#This Row],[Menge kg P2O5]]/1000</f>
        <v>23.779179999999993</v>
      </c>
      <c r="M6302" s="1">
        <f>Tabelle111[[#This Row],[Menge t Nges]]/Tabelle111[[#This Row],[Anzahl Lieferscheine]]</f>
        <v>0.50507197916666646</v>
      </c>
      <c r="N6302" s="1">
        <f>Tabelle111[[#This Row],[Menge t P2O5]]/Tabelle111[[#This Row],[Anzahl Lieferscheine]]</f>
        <v>0.24769979166666659</v>
      </c>
    </row>
    <row r="6303" spans="1:14" x14ac:dyDescent="0.2">
      <c r="A6303" s="2" t="s">
        <v>27</v>
      </c>
      <c r="B6303" s="2" t="s">
        <v>29</v>
      </c>
      <c r="C6303" s="2" t="s">
        <v>6</v>
      </c>
      <c r="D6303" s="2" t="s">
        <v>7</v>
      </c>
      <c r="E6303" s="2" t="s">
        <v>9</v>
      </c>
      <c r="F6303" s="2" t="s">
        <v>61</v>
      </c>
      <c r="G6303" s="1">
        <v>2614</v>
      </c>
      <c r="H6303" s="1">
        <v>1076</v>
      </c>
      <c r="I6303" s="4">
        <v>7</v>
      </c>
      <c r="J6303" s="2" t="s">
        <v>71</v>
      </c>
      <c r="K6303" s="1">
        <f>Tabelle111[[#This Row],[Menge kg Nges]]/1000</f>
        <v>2.6139999999999999</v>
      </c>
      <c r="L6303" s="1">
        <f>Tabelle111[[#This Row],[Menge kg P2O5]]/1000</f>
        <v>1.0760000000000001</v>
      </c>
      <c r="M6303" s="1">
        <f>Tabelle111[[#This Row],[Menge t Nges]]/Tabelle111[[#This Row],[Anzahl Lieferscheine]]</f>
        <v>0.37342857142857139</v>
      </c>
      <c r="N6303" s="1">
        <f>Tabelle111[[#This Row],[Menge t P2O5]]/Tabelle111[[#This Row],[Anzahl Lieferscheine]]</f>
        <v>0.15371428571428572</v>
      </c>
    </row>
    <row r="6304" spans="1:14" x14ac:dyDescent="0.2">
      <c r="A6304" s="2" t="s">
        <v>27</v>
      </c>
      <c r="B6304" s="2" t="s">
        <v>29</v>
      </c>
      <c r="C6304" s="2" t="s">
        <v>6</v>
      </c>
      <c r="D6304" s="2" t="s">
        <v>7</v>
      </c>
      <c r="E6304" s="2" t="s">
        <v>11</v>
      </c>
      <c r="F6304" s="2" t="s">
        <v>61</v>
      </c>
      <c r="G6304" s="1">
        <v>422.4</v>
      </c>
      <c r="H6304" s="1">
        <v>195</v>
      </c>
      <c r="I6304" s="4">
        <v>3</v>
      </c>
      <c r="J6304" s="2" t="s">
        <v>71</v>
      </c>
      <c r="K6304" s="1">
        <f>Tabelle111[[#This Row],[Menge kg Nges]]/1000</f>
        <v>0.4224</v>
      </c>
      <c r="L6304" s="1">
        <f>Tabelle111[[#This Row],[Menge kg P2O5]]/1000</f>
        <v>0.19500000000000001</v>
      </c>
      <c r="M6304" s="1">
        <f>Tabelle111[[#This Row],[Menge t Nges]]/Tabelle111[[#This Row],[Anzahl Lieferscheine]]</f>
        <v>0.14080000000000001</v>
      </c>
      <c r="N6304" s="1">
        <f>Tabelle111[[#This Row],[Menge t P2O5]]/Tabelle111[[#This Row],[Anzahl Lieferscheine]]</f>
        <v>6.5000000000000002E-2</v>
      </c>
    </row>
    <row r="6305" spans="1:14" x14ac:dyDescent="0.2">
      <c r="A6305" s="2" t="s">
        <v>27</v>
      </c>
      <c r="B6305" s="2" t="s">
        <v>29</v>
      </c>
      <c r="C6305" s="2" t="s">
        <v>6</v>
      </c>
      <c r="D6305" s="2" t="s">
        <v>7</v>
      </c>
      <c r="E6305" s="2" t="s">
        <v>12</v>
      </c>
      <c r="F6305" s="2" t="s">
        <v>61</v>
      </c>
      <c r="G6305" s="1">
        <v>7071.15</v>
      </c>
      <c r="H6305" s="1">
        <v>2938.1400000000003</v>
      </c>
      <c r="I6305" s="4">
        <v>24</v>
      </c>
      <c r="J6305" s="2" t="s">
        <v>71</v>
      </c>
      <c r="K6305" s="1">
        <f>Tabelle111[[#This Row],[Menge kg Nges]]/1000</f>
        <v>7.0711499999999994</v>
      </c>
      <c r="L6305" s="1">
        <f>Tabelle111[[#This Row],[Menge kg P2O5]]/1000</f>
        <v>2.9381400000000002</v>
      </c>
      <c r="M6305" s="1">
        <f>Tabelle111[[#This Row],[Menge t Nges]]/Tabelle111[[#This Row],[Anzahl Lieferscheine]]</f>
        <v>0.29463124999999996</v>
      </c>
      <c r="N6305" s="1">
        <f>Tabelle111[[#This Row],[Menge t P2O5]]/Tabelle111[[#This Row],[Anzahl Lieferscheine]]</f>
        <v>0.1224225</v>
      </c>
    </row>
    <row r="6306" spans="1:14" x14ac:dyDescent="0.2">
      <c r="A6306" s="2" t="s">
        <v>27</v>
      </c>
      <c r="B6306" s="2" t="s">
        <v>29</v>
      </c>
      <c r="C6306" s="2" t="s">
        <v>6</v>
      </c>
      <c r="D6306" s="2" t="s">
        <v>7</v>
      </c>
      <c r="E6306" s="2" t="s">
        <v>14</v>
      </c>
      <c r="F6306" s="2" t="s">
        <v>61</v>
      </c>
      <c r="G6306" s="1">
        <v>2297.1999999999998</v>
      </c>
      <c r="H6306" s="1">
        <v>1556.3000000000002</v>
      </c>
      <c r="I6306" s="4">
        <v>5</v>
      </c>
      <c r="J6306" s="2" t="s">
        <v>71</v>
      </c>
      <c r="K6306" s="1">
        <f>Tabelle111[[#This Row],[Menge kg Nges]]/1000</f>
        <v>2.2971999999999997</v>
      </c>
      <c r="L6306" s="1">
        <f>Tabelle111[[#This Row],[Menge kg P2O5]]/1000</f>
        <v>1.5563000000000002</v>
      </c>
      <c r="M6306" s="1">
        <f>Tabelle111[[#This Row],[Menge t Nges]]/Tabelle111[[#This Row],[Anzahl Lieferscheine]]</f>
        <v>0.45943999999999996</v>
      </c>
      <c r="N6306" s="1">
        <f>Tabelle111[[#This Row],[Menge t P2O5]]/Tabelle111[[#This Row],[Anzahl Lieferscheine]]</f>
        <v>0.31126000000000004</v>
      </c>
    </row>
    <row r="6307" spans="1:14" x14ac:dyDescent="0.2">
      <c r="A6307" s="2" t="s">
        <v>27</v>
      </c>
      <c r="B6307" s="2" t="s">
        <v>29</v>
      </c>
      <c r="C6307" s="2" t="s">
        <v>6</v>
      </c>
      <c r="D6307" s="2" t="s">
        <v>15</v>
      </c>
      <c r="E6307" s="2" t="s">
        <v>8</v>
      </c>
      <c r="F6307" s="2" t="s">
        <v>61</v>
      </c>
      <c r="G6307" s="1">
        <v>108</v>
      </c>
      <c r="H6307" s="1">
        <v>72</v>
      </c>
      <c r="I6307" s="4">
        <v>2</v>
      </c>
      <c r="J6307" s="2" t="s">
        <v>71</v>
      </c>
      <c r="K6307" s="1">
        <f>Tabelle111[[#This Row],[Menge kg Nges]]/1000</f>
        <v>0.108</v>
      </c>
      <c r="L6307" s="1">
        <f>Tabelle111[[#This Row],[Menge kg P2O5]]/1000</f>
        <v>7.1999999999999995E-2</v>
      </c>
      <c r="M6307" s="1">
        <f>Tabelle111[[#This Row],[Menge t Nges]]/Tabelle111[[#This Row],[Anzahl Lieferscheine]]</f>
        <v>5.3999999999999999E-2</v>
      </c>
      <c r="N6307" s="1">
        <f>Tabelle111[[#This Row],[Menge t P2O5]]/Tabelle111[[#This Row],[Anzahl Lieferscheine]]</f>
        <v>3.5999999999999997E-2</v>
      </c>
    </row>
    <row r="6308" spans="1:14" x14ac:dyDescent="0.2">
      <c r="A6308" s="2" t="s">
        <v>27</v>
      </c>
      <c r="B6308" s="2" t="s">
        <v>29</v>
      </c>
      <c r="C6308" s="2" t="s">
        <v>6</v>
      </c>
      <c r="D6308" s="2" t="s">
        <v>15</v>
      </c>
      <c r="E6308" s="2" t="s">
        <v>18</v>
      </c>
      <c r="F6308" s="2" t="s">
        <v>61</v>
      </c>
      <c r="G6308" s="1">
        <v>678.5</v>
      </c>
      <c r="H6308" s="1">
        <v>413</v>
      </c>
      <c r="I6308" s="4">
        <v>1</v>
      </c>
      <c r="J6308" s="2" t="s">
        <v>71</v>
      </c>
      <c r="K6308" s="1">
        <f>Tabelle111[[#This Row],[Menge kg Nges]]/1000</f>
        <v>0.67849999999999999</v>
      </c>
      <c r="L6308" s="1">
        <f>Tabelle111[[#This Row],[Menge kg P2O5]]/1000</f>
        <v>0.41299999999999998</v>
      </c>
      <c r="M6308" s="1">
        <f>Tabelle111[[#This Row],[Menge t Nges]]/Tabelle111[[#This Row],[Anzahl Lieferscheine]]</f>
        <v>0.67849999999999999</v>
      </c>
      <c r="N6308" s="1">
        <f>Tabelle111[[#This Row],[Menge t P2O5]]/Tabelle111[[#This Row],[Anzahl Lieferscheine]]</f>
        <v>0.41299999999999998</v>
      </c>
    </row>
    <row r="6309" spans="1:14" x14ac:dyDescent="0.2">
      <c r="A6309" s="2" t="s">
        <v>27</v>
      </c>
      <c r="B6309" s="2" t="s">
        <v>29</v>
      </c>
      <c r="C6309" s="2" t="s">
        <v>6</v>
      </c>
      <c r="D6309" s="2" t="s">
        <v>15</v>
      </c>
      <c r="E6309" s="2" t="s">
        <v>19</v>
      </c>
      <c r="F6309" s="2" t="s">
        <v>61</v>
      </c>
      <c r="G6309" s="1">
        <v>675</v>
      </c>
      <c r="H6309" s="1">
        <v>750</v>
      </c>
      <c r="I6309" s="4">
        <v>1</v>
      </c>
      <c r="J6309" s="2" t="s">
        <v>71</v>
      </c>
      <c r="K6309" s="1">
        <f>Tabelle111[[#This Row],[Menge kg Nges]]/1000</f>
        <v>0.67500000000000004</v>
      </c>
      <c r="L6309" s="1">
        <f>Tabelle111[[#This Row],[Menge kg P2O5]]/1000</f>
        <v>0.75</v>
      </c>
      <c r="M6309" s="1">
        <f>Tabelle111[[#This Row],[Menge t Nges]]/Tabelle111[[#This Row],[Anzahl Lieferscheine]]</f>
        <v>0.67500000000000004</v>
      </c>
      <c r="N6309" s="1">
        <f>Tabelle111[[#This Row],[Menge t P2O5]]/Tabelle111[[#This Row],[Anzahl Lieferscheine]]</f>
        <v>0.75</v>
      </c>
    </row>
    <row r="6310" spans="1:14" x14ac:dyDescent="0.2">
      <c r="A6310" s="2" t="s">
        <v>27</v>
      </c>
      <c r="B6310" s="2" t="s">
        <v>29</v>
      </c>
      <c r="C6310" s="2" t="s">
        <v>6</v>
      </c>
      <c r="D6310" s="2" t="s">
        <v>15</v>
      </c>
      <c r="E6310" s="2" t="s">
        <v>21</v>
      </c>
      <c r="F6310" s="2" t="s">
        <v>61</v>
      </c>
      <c r="G6310" s="1">
        <v>1517.6999999999998</v>
      </c>
      <c r="H6310" s="1">
        <v>806.7</v>
      </c>
      <c r="I6310" s="4">
        <v>4</v>
      </c>
      <c r="J6310" s="2" t="s">
        <v>71</v>
      </c>
      <c r="K6310" s="1">
        <f>Tabelle111[[#This Row],[Menge kg Nges]]/1000</f>
        <v>1.5176999999999998</v>
      </c>
      <c r="L6310" s="1">
        <f>Tabelle111[[#This Row],[Menge kg P2O5]]/1000</f>
        <v>0.80670000000000008</v>
      </c>
      <c r="M6310" s="1">
        <f>Tabelle111[[#This Row],[Menge t Nges]]/Tabelle111[[#This Row],[Anzahl Lieferscheine]]</f>
        <v>0.37942499999999996</v>
      </c>
      <c r="N6310" s="1">
        <f>Tabelle111[[#This Row],[Menge t P2O5]]/Tabelle111[[#This Row],[Anzahl Lieferscheine]]</f>
        <v>0.20167500000000002</v>
      </c>
    </row>
    <row r="6311" spans="1:14" x14ac:dyDescent="0.2">
      <c r="A6311" s="2" t="s">
        <v>27</v>
      </c>
      <c r="B6311" s="2" t="s">
        <v>29</v>
      </c>
      <c r="C6311" s="2" t="s">
        <v>6</v>
      </c>
      <c r="D6311" s="2" t="s">
        <v>15</v>
      </c>
      <c r="E6311" s="2" t="s">
        <v>9</v>
      </c>
      <c r="F6311" s="2" t="s">
        <v>61</v>
      </c>
      <c r="G6311" s="1">
        <v>2074.4</v>
      </c>
      <c r="H6311" s="1">
        <v>1077</v>
      </c>
      <c r="I6311" s="4">
        <v>4</v>
      </c>
      <c r="J6311" s="2" t="s">
        <v>71</v>
      </c>
      <c r="K6311" s="1">
        <f>Tabelle111[[#This Row],[Menge kg Nges]]/1000</f>
        <v>2.0744000000000002</v>
      </c>
      <c r="L6311" s="1">
        <f>Tabelle111[[#This Row],[Menge kg P2O5]]/1000</f>
        <v>1.077</v>
      </c>
      <c r="M6311" s="1">
        <f>Tabelle111[[#This Row],[Menge t Nges]]/Tabelle111[[#This Row],[Anzahl Lieferscheine]]</f>
        <v>0.51860000000000006</v>
      </c>
      <c r="N6311" s="1">
        <f>Tabelle111[[#This Row],[Menge t P2O5]]/Tabelle111[[#This Row],[Anzahl Lieferscheine]]</f>
        <v>0.26924999999999999</v>
      </c>
    </row>
    <row r="6312" spans="1:14" x14ac:dyDescent="0.2">
      <c r="A6312" s="2" t="s">
        <v>27</v>
      </c>
      <c r="B6312" s="2" t="s">
        <v>29</v>
      </c>
      <c r="C6312" s="2" t="s">
        <v>6</v>
      </c>
      <c r="D6312" s="2" t="s">
        <v>15</v>
      </c>
      <c r="E6312" s="2" t="s">
        <v>10</v>
      </c>
      <c r="F6312" s="2" t="s">
        <v>61</v>
      </c>
      <c r="G6312" s="1">
        <v>526.5</v>
      </c>
      <c r="H6312" s="1">
        <v>224.89999999999998</v>
      </c>
      <c r="I6312" s="4">
        <v>2</v>
      </c>
      <c r="J6312" s="2" t="s">
        <v>71</v>
      </c>
      <c r="K6312" s="1">
        <f>Tabelle111[[#This Row],[Menge kg Nges]]/1000</f>
        <v>0.52649999999999997</v>
      </c>
      <c r="L6312" s="1">
        <f>Tabelle111[[#This Row],[Menge kg P2O5]]/1000</f>
        <v>0.22489999999999999</v>
      </c>
      <c r="M6312" s="1">
        <f>Tabelle111[[#This Row],[Menge t Nges]]/Tabelle111[[#This Row],[Anzahl Lieferscheine]]</f>
        <v>0.26324999999999998</v>
      </c>
      <c r="N6312" s="1">
        <f>Tabelle111[[#This Row],[Menge t P2O5]]/Tabelle111[[#This Row],[Anzahl Lieferscheine]]</f>
        <v>0.11244999999999999</v>
      </c>
    </row>
    <row r="6313" spans="1:14" x14ac:dyDescent="0.2">
      <c r="A6313" s="2" t="s">
        <v>27</v>
      </c>
      <c r="B6313" s="2" t="s">
        <v>29</v>
      </c>
      <c r="C6313" s="2" t="s">
        <v>25</v>
      </c>
      <c r="D6313" s="2" t="s">
        <v>25</v>
      </c>
      <c r="E6313" s="2" t="s">
        <v>26</v>
      </c>
      <c r="F6313" s="2" t="s">
        <v>61</v>
      </c>
      <c r="G6313" s="1">
        <v>15274.000000000004</v>
      </c>
      <c r="H6313" s="1">
        <v>6379.7999999999975</v>
      </c>
      <c r="I6313" s="4">
        <v>32</v>
      </c>
      <c r="J6313" s="2" t="s">
        <v>71</v>
      </c>
      <c r="K6313" s="1">
        <f>Tabelle111[[#This Row],[Menge kg Nges]]/1000</f>
        <v>15.274000000000004</v>
      </c>
      <c r="L6313" s="1">
        <f>Tabelle111[[#This Row],[Menge kg P2O5]]/1000</f>
        <v>6.3797999999999977</v>
      </c>
      <c r="M6313" s="1">
        <f>Tabelle111[[#This Row],[Menge t Nges]]/Tabelle111[[#This Row],[Anzahl Lieferscheine]]</f>
        <v>0.47731250000000014</v>
      </c>
      <c r="N6313" s="1">
        <f>Tabelle111[[#This Row],[Menge t P2O5]]/Tabelle111[[#This Row],[Anzahl Lieferscheine]]</f>
        <v>0.19936874999999993</v>
      </c>
    </row>
    <row r="6314" spans="1:14" x14ac:dyDescent="0.2">
      <c r="A6314" s="2" t="s">
        <v>27</v>
      </c>
      <c r="B6314" s="2" t="s">
        <v>29</v>
      </c>
      <c r="C6314" s="2" t="s">
        <v>63</v>
      </c>
      <c r="D6314" s="2" t="s">
        <v>63</v>
      </c>
      <c r="E6314" s="2" t="s">
        <v>63</v>
      </c>
      <c r="F6314" s="2" t="s">
        <v>61</v>
      </c>
      <c r="G6314" s="1">
        <v>450</v>
      </c>
      <c r="H6314" s="1">
        <v>425</v>
      </c>
      <c r="I6314" s="4">
        <v>1</v>
      </c>
      <c r="J6314" s="2" t="s">
        <v>71</v>
      </c>
      <c r="K6314" s="1">
        <f>Tabelle111[[#This Row],[Menge kg Nges]]/1000</f>
        <v>0.45</v>
      </c>
      <c r="L6314" s="1">
        <f>Tabelle111[[#This Row],[Menge kg P2O5]]/1000</f>
        <v>0.42499999999999999</v>
      </c>
      <c r="M6314" s="1">
        <f>Tabelle111[[#This Row],[Menge t Nges]]/Tabelle111[[#This Row],[Anzahl Lieferscheine]]</f>
        <v>0.45</v>
      </c>
      <c r="N6314" s="1">
        <f>Tabelle111[[#This Row],[Menge t P2O5]]/Tabelle111[[#This Row],[Anzahl Lieferscheine]]</f>
        <v>0.42499999999999999</v>
      </c>
    </row>
    <row r="6315" spans="1:14" x14ac:dyDescent="0.2">
      <c r="A6315" s="2" t="s">
        <v>27</v>
      </c>
      <c r="B6315" s="2" t="s">
        <v>32</v>
      </c>
      <c r="C6315" s="2" t="s">
        <v>6</v>
      </c>
      <c r="D6315" s="2" t="s">
        <v>7</v>
      </c>
      <c r="E6315" s="2" t="s">
        <v>8</v>
      </c>
      <c r="F6315" s="2" t="s">
        <v>61</v>
      </c>
      <c r="G6315" s="1">
        <v>8124.61</v>
      </c>
      <c r="H6315" s="1">
        <v>3333.4300000000003</v>
      </c>
      <c r="I6315" s="4">
        <v>12</v>
      </c>
      <c r="J6315" s="2" t="s">
        <v>71</v>
      </c>
      <c r="K6315" s="1">
        <f>Tabelle111[[#This Row],[Menge kg Nges]]/1000</f>
        <v>8.1246100000000006</v>
      </c>
      <c r="L6315" s="1">
        <f>Tabelle111[[#This Row],[Menge kg P2O5]]/1000</f>
        <v>3.3334300000000003</v>
      </c>
      <c r="M6315" s="1">
        <f>Tabelle111[[#This Row],[Menge t Nges]]/Tabelle111[[#This Row],[Anzahl Lieferscheine]]</f>
        <v>0.67705083333333338</v>
      </c>
      <c r="N6315" s="1">
        <f>Tabelle111[[#This Row],[Menge t P2O5]]/Tabelle111[[#This Row],[Anzahl Lieferscheine]]</f>
        <v>0.27778583333333334</v>
      </c>
    </row>
    <row r="6316" spans="1:14" x14ac:dyDescent="0.2">
      <c r="A6316" s="2" t="s">
        <v>27</v>
      </c>
      <c r="B6316" s="2" t="s">
        <v>32</v>
      </c>
      <c r="C6316" s="2" t="s">
        <v>6</v>
      </c>
      <c r="D6316" s="2" t="s">
        <v>7</v>
      </c>
      <c r="E6316" s="2" t="s">
        <v>9</v>
      </c>
      <c r="F6316" s="2" t="s">
        <v>61</v>
      </c>
      <c r="G6316" s="1">
        <v>3429.44</v>
      </c>
      <c r="H6316" s="1">
        <v>1354.7200000000005</v>
      </c>
      <c r="I6316" s="4">
        <v>33</v>
      </c>
      <c r="J6316" s="2" t="s">
        <v>71</v>
      </c>
      <c r="K6316" s="1">
        <f>Tabelle111[[#This Row],[Menge kg Nges]]/1000</f>
        <v>3.42944</v>
      </c>
      <c r="L6316" s="1">
        <f>Tabelle111[[#This Row],[Menge kg P2O5]]/1000</f>
        <v>1.3547200000000006</v>
      </c>
      <c r="M6316" s="1">
        <f>Tabelle111[[#This Row],[Menge t Nges]]/Tabelle111[[#This Row],[Anzahl Lieferscheine]]</f>
        <v>0.10392242424242425</v>
      </c>
      <c r="N6316" s="1">
        <f>Tabelle111[[#This Row],[Menge t P2O5]]/Tabelle111[[#This Row],[Anzahl Lieferscheine]]</f>
        <v>4.1052121212121227E-2</v>
      </c>
    </row>
    <row r="6317" spans="1:14" x14ac:dyDescent="0.2">
      <c r="A6317" s="2" t="s">
        <v>27</v>
      </c>
      <c r="B6317" s="2" t="s">
        <v>32</v>
      </c>
      <c r="C6317" s="2" t="s">
        <v>6</v>
      </c>
      <c r="D6317" s="2" t="s">
        <v>7</v>
      </c>
      <c r="E6317" s="2" t="s">
        <v>10</v>
      </c>
      <c r="F6317" s="2" t="s">
        <v>61</v>
      </c>
      <c r="G6317" s="1">
        <v>212.8</v>
      </c>
      <c r="H6317" s="1">
        <v>39.200000000000003</v>
      </c>
      <c r="I6317" s="4">
        <v>2</v>
      </c>
      <c r="J6317" s="2" t="s">
        <v>71</v>
      </c>
      <c r="K6317" s="1">
        <f>Tabelle111[[#This Row],[Menge kg Nges]]/1000</f>
        <v>0.21280000000000002</v>
      </c>
      <c r="L6317" s="1">
        <f>Tabelle111[[#This Row],[Menge kg P2O5]]/1000</f>
        <v>3.9200000000000006E-2</v>
      </c>
      <c r="M6317" s="1">
        <f>Tabelle111[[#This Row],[Menge t Nges]]/Tabelle111[[#This Row],[Anzahl Lieferscheine]]</f>
        <v>0.10640000000000001</v>
      </c>
      <c r="N6317" s="1">
        <f>Tabelle111[[#This Row],[Menge t P2O5]]/Tabelle111[[#This Row],[Anzahl Lieferscheine]]</f>
        <v>1.9600000000000003E-2</v>
      </c>
    </row>
    <row r="6318" spans="1:14" x14ac:dyDescent="0.2">
      <c r="A6318" s="2" t="s">
        <v>27</v>
      </c>
      <c r="B6318" s="2" t="s">
        <v>32</v>
      </c>
      <c r="C6318" s="2" t="s">
        <v>6</v>
      </c>
      <c r="D6318" s="2" t="s">
        <v>7</v>
      </c>
      <c r="E6318" s="2" t="s">
        <v>14</v>
      </c>
      <c r="F6318" s="2" t="s">
        <v>61</v>
      </c>
      <c r="G6318" s="1">
        <v>189</v>
      </c>
      <c r="H6318" s="1">
        <v>105</v>
      </c>
      <c r="I6318" s="4">
        <v>1</v>
      </c>
      <c r="J6318" s="2" t="s">
        <v>71</v>
      </c>
      <c r="K6318" s="1">
        <f>Tabelle111[[#This Row],[Menge kg Nges]]/1000</f>
        <v>0.189</v>
      </c>
      <c r="L6318" s="1">
        <f>Tabelle111[[#This Row],[Menge kg P2O5]]/1000</f>
        <v>0.105</v>
      </c>
      <c r="M6318" s="1">
        <f>Tabelle111[[#This Row],[Menge t Nges]]/Tabelle111[[#This Row],[Anzahl Lieferscheine]]</f>
        <v>0.189</v>
      </c>
      <c r="N6318" s="1">
        <f>Tabelle111[[#This Row],[Menge t P2O5]]/Tabelle111[[#This Row],[Anzahl Lieferscheine]]</f>
        <v>0.105</v>
      </c>
    </row>
    <row r="6319" spans="1:14" x14ac:dyDescent="0.2">
      <c r="A6319" s="2" t="s">
        <v>27</v>
      </c>
      <c r="B6319" s="2" t="s">
        <v>32</v>
      </c>
      <c r="C6319" s="2" t="s">
        <v>6</v>
      </c>
      <c r="D6319" s="2" t="s">
        <v>15</v>
      </c>
      <c r="E6319" s="2" t="s">
        <v>9</v>
      </c>
      <c r="F6319" s="2" t="s">
        <v>61</v>
      </c>
      <c r="G6319" s="1">
        <v>2231.5500000000002</v>
      </c>
      <c r="H6319" s="1">
        <v>909.15</v>
      </c>
      <c r="I6319" s="4">
        <v>5</v>
      </c>
      <c r="J6319" s="2" t="s">
        <v>71</v>
      </c>
      <c r="K6319" s="1">
        <f>Tabelle111[[#This Row],[Menge kg Nges]]/1000</f>
        <v>2.2315500000000004</v>
      </c>
      <c r="L6319" s="1">
        <f>Tabelle111[[#This Row],[Menge kg P2O5]]/1000</f>
        <v>0.90915000000000001</v>
      </c>
      <c r="M6319" s="1">
        <f>Tabelle111[[#This Row],[Menge t Nges]]/Tabelle111[[#This Row],[Anzahl Lieferscheine]]</f>
        <v>0.4463100000000001</v>
      </c>
      <c r="N6319" s="1">
        <f>Tabelle111[[#This Row],[Menge t P2O5]]/Tabelle111[[#This Row],[Anzahl Lieferscheine]]</f>
        <v>0.18182999999999999</v>
      </c>
    </row>
    <row r="6320" spans="1:14" x14ac:dyDescent="0.2">
      <c r="A6320" s="2" t="s">
        <v>27</v>
      </c>
      <c r="B6320" s="2" t="s">
        <v>32</v>
      </c>
      <c r="C6320" s="2" t="s">
        <v>6</v>
      </c>
      <c r="D6320" s="2" t="s">
        <v>15</v>
      </c>
      <c r="E6320" s="2" t="s">
        <v>10</v>
      </c>
      <c r="F6320" s="2" t="s">
        <v>61</v>
      </c>
      <c r="G6320" s="1">
        <v>129.6</v>
      </c>
      <c r="H6320" s="1">
        <v>55.36</v>
      </c>
      <c r="I6320" s="4">
        <v>2</v>
      </c>
      <c r="J6320" s="2" t="s">
        <v>71</v>
      </c>
      <c r="K6320" s="1">
        <f>Tabelle111[[#This Row],[Menge kg Nges]]/1000</f>
        <v>0.12959999999999999</v>
      </c>
      <c r="L6320" s="1">
        <f>Tabelle111[[#This Row],[Menge kg P2O5]]/1000</f>
        <v>5.5359999999999999E-2</v>
      </c>
      <c r="M6320" s="1">
        <f>Tabelle111[[#This Row],[Menge t Nges]]/Tabelle111[[#This Row],[Anzahl Lieferscheine]]</f>
        <v>6.4799999999999996E-2</v>
      </c>
      <c r="N6320" s="1">
        <f>Tabelle111[[#This Row],[Menge t P2O5]]/Tabelle111[[#This Row],[Anzahl Lieferscheine]]</f>
        <v>2.768E-2</v>
      </c>
    </row>
    <row r="6321" spans="1:14" x14ac:dyDescent="0.2">
      <c r="A6321" s="2" t="s">
        <v>27</v>
      </c>
      <c r="B6321" s="2" t="s">
        <v>27</v>
      </c>
      <c r="C6321" s="2" t="s">
        <v>6</v>
      </c>
      <c r="D6321" s="2" t="s">
        <v>7</v>
      </c>
      <c r="E6321" s="2" t="s">
        <v>8</v>
      </c>
      <c r="F6321" s="2" t="s">
        <v>61</v>
      </c>
      <c r="G6321" s="1">
        <v>451377.93999999983</v>
      </c>
      <c r="H6321" s="1">
        <v>217442.06</v>
      </c>
      <c r="I6321" s="4">
        <v>1185</v>
      </c>
      <c r="J6321" s="2" t="s">
        <v>71</v>
      </c>
      <c r="K6321" s="1">
        <f>Tabelle111[[#This Row],[Menge kg Nges]]/1000</f>
        <v>451.37793999999985</v>
      </c>
      <c r="L6321" s="1">
        <f>Tabelle111[[#This Row],[Menge kg P2O5]]/1000</f>
        <v>217.44206</v>
      </c>
      <c r="M6321" s="1">
        <f>Tabelle111[[#This Row],[Menge t Nges]]/Tabelle111[[#This Row],[Anzahl Lieferscheine]]</f>
        <v>0.38090965400843868</v>
      </c>
      <c r="N6321" s="1">
        <f>Tabelle111[[#This Row],[Menge t P2O5]]/Tabelle111[[#This Row],[Anzahl Lieferscheine]]</f>
        <v>0.18349540928270042</v>
      </c>
    </row>
    <row r="6322" spans="1:14" x14ac:dyDescent="0.2">
      <c r="A6322" s="2" t="s">
        <v>27</v>
      </c>
      <c r="B6322" s="2" t="s">
        <v>27</v>
      </c>
      <c r="C6322" s="2" t="s">
        <v>6</v>
      </c>
      <c r="D6322" s="2" t="s">
        <v>7</v>
      </c>
      <c r="E6322" s="2" t="s">
        <v>9</v>
      </c>
      <c r="F6322" s="2" t="s">
        <v>61</v>
      </c>
      <c r="G6322" s="1">
        <v>154499.11000000004</v>
      </c>
      <c r="H6322" s="1">
        <v>64279.920000000042</v>
      </c>
      <c r="I6322" s="4">
        <v>659</v>
      </c>
      <c r="J6322" s="2" t="s">
        <v>71</v>
      </c>
      <c r="K6322" s="1">
        <f>Tabelle111[[#This Row],[Menge kg Nges]]/1000</f>
        <v>154.49911000000003</v>
      </c>
      <c r="L6322" s="1">
        <f>Tabelle111[[#This Row],[Menge kg P2O5]]/1000</f>
        <v>64.279920000000047</v>
      </c>
      <c r="M6322" s="1">
        <f>Tabelle111[[#This Row],[Menge t Nges]]/Tabelle111[[#This Row],[Anzahl Lieferscheine]]</f>
        <v>0.23444477996965105</v>
      </c>
      <c r="N6322" s="1">
        <f>Tabelle111[[#This Row],[Menge t P2O5]]/Tabelle111[[#This Row],[Anzahl Lieferscheine]]</f>
        <v>9.7541608497723892E-2</v>
      </c>
    </row>
    <row r="6323" spans="1:14" x14ac:dyDescent="0.2">
      <c r="A6323" s="2" t="s">
        <v>27</v>
      </c>
      <c r="B6323" s="2" t="s">
        <v>27</v>
      </c>
      <c r="C6323" s="2" t="s">
        <v>6</v>
      </c>
      <c r="D6323" s="2" t="s">
        <v>7</v>
      </c>
      <c r="E6323" s="2" t="s">
        <v>10</v>
      </c>
      <c r="F6323" s="2" t="s">
        <v>61</v>
      </c>
      <c r="G6323" s="1">
        <v>17904.239999999998</v>
      </c>
      <c r="H6323" s="1">
        <v>7318.4099999999971</v>
      </c>
      <c r="I6323" s="4">
        <v>64</v>
      </c>
      <c r="J6323" s="2" t="s">
        <v>71</v>
      </c>
      <c r="K6323" s="1">
        <f>Tabelle111[[#This Row],[Menge kg Nges]]/1000</f>
        <v>17.904239999999998</v>
      </c>
      <c r="L6323" s="1">
        <f>Tabelle111[[#This Row],[Menge kg P2O5]]/1000</f>
        <v>7.3184099999999974</v>
      </c>
      <c r="M6323" s="1">
        <f>Tabelle111[[#This Row],[Menge t Nges]]/Tabelle111[[#This Row],[Anzahl Lieferscheine]]</f>
        <v>0.27975374999999997</v>
      </c>
      <c r="N6323" s="1">
        <f>Tabelle111[[#This Row],[Menge t P2O5]]/Tabelle111[[#This Row],[Anzahl Lieferscheine]]</f>
        <v>0.11435015624999996</v>
      </c>
    </row>
    <row r="6324" spans="1:14" x14ac:dyDescent="0.2">
      <c r="A6324" s="2" t="s">
        <v>27</v>
      </c>
      <c r="B6324" s="2" t="s">
        <v>27</v>
      </c>
      <c r="C6324" s="2" t="s">
        <v>6</v>
      </c>
      <c r="D6324" s="2" t="s">
        <v>7</v>
      </c>
      <c r="E6324" s="2" t="s">
        <v>11</v>
      </c>
      <c r="F6324" s="2" t="s">
        <v>61</v>
      </c>
      <c r="G6324" s="1">
        <v>104696.57</v>
      </c>
      <c r="H6324" s="1">
        <v>48283.010000000017</v>
      </c>
      <c r="I6324" s="4">
        <v>484</v>
      </c>
      <c r="J6324" s="2" t="s">
        <v>71</v>
      </c>
      <c r="K6324" s="1">
        <f>Tabelle111[[#This Row],[Menge kg Nges]]/1000</f>
        <v>104.69657000000001</v>
      </c>
      <c r="L6324" s="1">
        <f>Tabelle111[[#This Row],[Menge kg P2O5]]/1000</f>
        <v>48.283010000000019</v>
      </c>
      <c r="M6324" s="1">
        <f>Tabelle111[[#This Row],[Menge t Nges]]/Tabelle111[[#This Row],[Anzahl Lieferscheine]]</f>
        <v>0.21631522727272728</v>
      </c>
      <c r="N6324" s="1">
        <f>Tabelle111[[#This Row],[Menge t P2O5]]/Tabelle111[[#This Row],[Anzahl Lieferscheine]]</f>
        <v>9.9758285123966978E-2</v>
      </c>
    </row>
    <row r="6325" spans="1:14" x14ac:dyDescent="0.2">
      <c r="A6325" s="2" t="s">
        <v>27</v>
      </c>
      <c r="B6325" s="2" t="s">
        <v>27</v>
      </c>
      <c r="C6325" s="2" t="s">
        <v>6</v>
      </c>
      <c r="D6325" s="2" t="s">
        <v>7</v>
      </c>
      <c r="E6325" s="2" t="s">
        <v>12</v>
      </c>
      <c r="F6325" s="2" t="s">
        <v>61</v>
      </c>
      <c r="G6325" s="1">
        <v>167302.59000000023</v>
      </c>
      <c r="H6325" s="1">
        <v>76734.149999999951</v>
      </c>
      <c r="I6325" s="4">
        <v>607</v>
      </c>
      <c r="J6325" s="2" t="s">
        <v>71</v>
      </c>
      <c r="K6325" s="1">
        <f>Tabelle111[[#This Row],[Menge kg Nges]]/1000</f>
        <v>167.30259000000024</v>
      </c>
      <c r="L6325" s="1">
        <f>Tabelle111[[#This Row],[Menge kg P2O5]]/1000</f>
        <v>76.734149999999957</v>
      </c>
      <c r="M6325" s="1">
        <f>Tabelle111[[#This Row],[Menge t Nges]]/Tabelle111[[#This Row],[Anzahl Lieferscheine]]</f>
        <v>0.27562205930807288</v>
      </c>
      <c r="N6325" s="1">
        <f>Tabelle111[[#This Row],[Menge t P2O5]]/Tabelle111[[#This Row],[Anzahl Lieferscheine]]</f>
        <v>0.12641540362438214</v>
      </c>
    </row>
    <row r="6326" spans="1:14" x14ac:dyDescent="0.2">
      <c r="A6326" s="2" t="s">
        <v>27</v>
      </c>
      <c r="B6326" s="2" t="s">
        <v>27</v>
      </c>
      <c r="C6326" s="2" t="s">
        <v>6</v>
      </c>
      <c r="D6326" s="2" t="s">
        <v>7</v>
      </c>
      <c r="E6326" s="2" t="s">
        <v>13</v>
      </c>
      <c r="F6326" s="2" t="s">
        <v>61</v>
      </c>
      <c r="G6326" s="1">
        <v>90287.289999999906</v>
      </c>
      <c r="H6326" s="1">
        <v>53493.369999999959</v>
      </c>
      <c r="I6326" s="4">
        <v>512</v>
      </c>
      <c r="J6326" s="2" t="s">
        <v>71</v>
      </c>
      <c r="K6326" s="1">
        <f>Tabelle111[[#This Row],[Menge kg Nges]]/1000</f>
        <v>90.287289999999899</v>
      </c>
      <c r="L6326" s="1">
        <f>Tabelle111[[#This Row],[Menge kg P2O5]]/1000</f>
        <v>53.493369999999956</v>
      </c>
      <c r="M6326" s="1">
        <f>Tabelle111[[#This Row],[Menge t Nges]]/Tabelle111[[#This Row],[Anzahl Lieferscheine]]</f>
        <v>0.1763423632812498</v>
      </c>
      <c r="N6326" s="1">
        <f>Tabelle111[[#This Row],[Menge t P2O5]]/Tabelle111[[#This Row],[Anzahl Lieferscheine]]</f>
        <v>0.10447923828124991</v>
      </c>
    </row>
    <row r="6327" spans="1:14" x14ac:dyDescent="0.2">
      <c r="A6327" s="2" t="s">
        <v>27</v>
      </c>
      <c r="B6327" s="2" t="s">
        <v>27</v>
      </c>
      <c r="C6327" s="2" t="s">
        <v>6</v>
      </c>
      <c r="D6327" s="2" t="s">
        <v>7</v>
      </c>
      <c r="E6327" s="2" t="s">
        <v>14</v>
      </c>
      <c r="F6327" s="2" t="s">
        <v>61</v>
      </c>
      <c r="G6327" s="1">
        <v>121029.21999999994</v>
      </c>
      <c r="H6327" s="1">
        <v>64975.430000000008</v>
      </c>
      <c r="I6327" s="4">
        <v>481</v>
      </c>
      <c r="J6327" s="2" t="s">
        <v>71</v>
      </c>
      <c r="K6327" s="1">
        <f>Tabelle111[[#This Row],[Menge kg Nges]]/1000</f>
        <v>121.02921999999994</v>
      </c>
      <c r="L6327" s="1">
        <f>Tabelle111[[#This Row],[Menge kg P2O5]]/1000</f>
        <v>64.975430000000003</v>
      </c>
      <c r="M6327" s="1">
        <f>Tabelle111[[#This Row],[Menge t Nges]]/Tabelle111[[#This Row],[Anzahl Lieferscheine]]</f>
        <v>0.2516199999999999</v>
      </c>
      <c r="N6327" s="1">
        <f>Tabelle111[[#This Row],[Menge t P2O5]]/Tabelle111[[#This Row],[Anzahl Lieferscheine]]</f>
        <v>0.13508405405405405</v>
      </c>
    </row>
    <row r="6328" spans="1:14" x14ac:dyDescent="0.2">
      <c r="A6328" s="2" t="s">
        <v>27</v>
      </c>
      <c r="B6328" s="2" t="s">
        <v>27</v>
      </c>
      <c r="C6328" s="2" t="s">
        <v>6</v>
      </c>
      <c r="D6328" s="2" t="s">
        <v>15</v>
      </c>
      <c r="E6328" s="2" t="s">
        <v>8</v>
      </c>
      <c r="F6328" s="2" t="s">
        <v>61</v>
      </c>
      <c r="G6328" s="1">
        <v>1162.0999999999999</v>
      </c>
      <c r="H6328" s="1">
        <v>668.3</v>
      </c>
      <c r="I6328" s="4">
        <v>5</v>
      </c>
      <c r="J6328" s="2" t="s">
        <v>71</v>
      </c>
      <c r="K6328" s="1">
        <f>Tabelle111[[#This Row],[Menge kg Nges]]/1000</f>
        <v>1.1620999999999999</v>
      </c>
      <c r="L6328" s="1">
        <f>Tabelle111[[#This Row],[Menge kg P2O5]]/1000</f>
        <v>0.66830000000000001</v>
      </c>
      <c r="M6328" s="1">
        <f>Tabelle111[[#This Row],[Menge t Nges]]/Tabelle111[[#This Row],[Anzahl Lieferscheine]]</f>
        <v>0.23241999999999999</v>
      </c>
      <c r="N6328" s="1">
        <f>Tabelle111[[#This Row],[Menge t P2O5]]/Tabelle111[[#This Row],[Anzahl Lieferscheine]]</f>
        <v>0.13366</v>
      </c>
    </row>
    <row r="6329" spans="1:14" x14ac:dyDescent="0.2">
      <c r="A6329" s="2" t="s">
        <v>27</v>
      </c>
      <c r="B6329" s="2" t="s">
        <v>27</v>
      </c>
      <c r="C6329" s="2" t="s">
        <v>6</v>
      </c>
      <c r="D6329" s="2" t="s">
        <v>15</v>
      </c>
      <c r="E6329" s="2" t="s">
        <v>17</v>
      </c>
      <c r="F6329" s="2" t="s">
        <v>61</v>
      </c>
      <c r="G6329" s="1">
        <v>1094.04</v>
      </c>
      <c r="H6329" s="1">
        <v>557.22</v>
      </c>
      <c r="I6329" s="4">
        <v>6</v>
      </c>
      <c r="J6329" s="2" t="s">
        <v>71</v>
      </c>
      <c r="K6329" s="1">
        <f>Tabelle111[[#This Row],[Menge kg Nges]]/1000</f>
        <v>1.0940399999999999</v>
      </c>
      <c r="L6329" s="1">
        <f>Tabelle111[[#This Row],[Menge kg P2O5]]/1000</f>
        <v>0.55722000000000005</v>
      </c>
      <c r="M6329" s="1">
        <f>Tabelle111[[#This Row],[Menge t Nges]]/Tabelle111[[#This Row],[Anzahl Lieferscheine]]</f>
        <v>0.18233999999999997</v>
      </c>
      <c r="N6329" s="1">
        <f>Tabelle111[[#This Row],[Menge t P2O5]]/Tabelle111[[#This Row],[Anzahl Lieferscheine]]</f>
        <v>9.2870000000000008E-2</v>
      </c>
    </row>
    <row r="6330" spans="1:14" x14ac:dyDescent="0.2">
      <c r="A6330" s="2" t="s">
        <v>27</v>
      </c>
      <c r="B6330" s="2" t="s">
        <v>27</v>
      </c>
      <c r="C6330" s="2" t="s">
        <v>6</v>
      </c>
      <c r="D6330" s="2" t="s">
        <v>15</v>
      </c>
      <c r="E6330" s="2" t="s">
        <v>18</v>
      </c>
      <c r="F6330" s="2" t="s">
        <v>61</v>
      </c>
      <c r="G6330" s="1">
        <v>39933.980000000003</v>
      </c>
      <c r="H6330" s="1">
        <v>31184.96000000001</v>
      </c>
      <c r="I6330" s="4">
        <v>107</v>
      </c>
      <c r="J6330" s="2" t="s">
        <v>71</v>
      </c>
      <c r="K6330" s="1">
        <f>Tabelle111[[#This Row],[Menge kg Nges]]/1000</f>
        <v>39.933980000000005</v>
      </c>
      <c r="L6330" s="1">
        <f>Tabelle111[[#This Row],[Menge kg P2O5]]/1000</f>
        <v>31.184960000000011</v>
      </c>
      <c r="M6330" s="1">
        <f>Tabelle111[[#This Row],[Menge t Nges]]/Tabelle111[[#This Row],[Anzahl Lieferscheine]]</f>
        <v>0.37321476635514023</v>
      </c>
      <c r="N6330" s="1">
        <f>Tabelle111[[#This Row],[Menge t P2O5]]/Tabelle111[[#This Row],[Anzahl Lieferscheine]]</f>
        <v>0.29144822429906553</v>
      </c>
    </row>
    <row r="6331" spans="1:14" x14ac:dyDescent="0.2">
      <c r="A6331" s="2" t="s">
        <v>27</v>
      </c>
      <c r="B6331" s="2" t="s">
        <v>27</v>
      </c>
      <c r="C6331" s="2" t="s">
        <v>6</v>
      </c>
      <c r="D6331" s="2" t="s">
        <v>15</v>
      </c>
      <c r="E6331" s="2" t="s">
        <v>19</v>
      </c>
      <c r="F6331" s="2" t="s">
        <v>61</v>
      </c>
      <c r="G6331" s="1">
        <v>15622.2</v>
      </c>
      <c r="H6331" s="1">
        <v>17178</v>
      </c>
      <c r="I6331" s="4">
        <v>23</v>
      </c>
      <c r="J6331" s="2" t="s">
        <v>71</v>
      </c>
      <c r="K6331" s="1">
        <f>Tabelle111[[#This Row],[Menge kg Nges]]/1000</f>
        <v>15.622200000000001</v>
      </c>
      <c r="L6331" s="1">
        <f>Tabelle111[[#This Row],[Menge kg P2O5]]/1000</f>
        <v>17.178000000000001</v>
      </c>
      <c r="M6331" s="1">
        <f>Tabelle111[[#This Row],[Menge t Nges]]/Tabelle111[[#This Row],[Anzahl Lieferscheine]]</f>
        <v>0.67922608695652176</v>
      </c>
      <c r="N6331" s="1">
        <f>Tabelle111[[#This Row],[Menge t P2O5]]/Tabelle111[[#This Row],[Anzahl Lieferscheine]]</f>
        <v>0.74686956521739134</v>
      </c>
    </row>
    <row r="6332" spans="1:14" x14ac:dyDescent="0.2">
      <c r="A6332" s="2" t="s">
        <v>27</v>
      </c>
      <c r="B6332" s="2" t="s">
        <v>27</v>
      </c>
      <c r="C6332" s="2" t="s">
        <v>6</v>
      </c>
      <c r="D6332" s="2" t="s">
        <v>15</v>
      </c>
      <c r="E6332" s="2" t="s">
        <v>20</v>
      </c>
      <c r="F6332" s="2" t="s">
        <v>61</v>
      </c>
      <c r="G6332" s="1">
        <v>24156.26999999999</v>
      </c>
      <c r="H6332" s="1">
        <v>14635.800000000001</v>
      </c>
      <c r="I6332" s="4">
        <v>184</v>
      </c>
      <c r="J6332" s="2" t="s">
        <v>71</v>
      </c>
      <c r="K6332" s="1">
        <f>Tabelle111[[#This Row],[Menge kg Nges]]/1000</f>
        <v>24.156269999999989</v>
      </c>
      <c r="L6332" s="1">
        <f>Tabelle111[[#This Row],[Menge kg P2O5]]/1000</f>
        <v>14.635800000000001</v>
      </c>
      <c r="M6332" s="1">
        <f>Tabelle111[[#This Row],[Menge t Nges]]/Tabelle111[[#This Row],[Anzahl Lieferscheine]]</f>
        <v>0.13128407608695647</v>
      </c>
      <c r="N6332" s="1">
        <f>Tabelle111[[#This Row],[Menge t P2O5]]/Tabelle111[[#This Row],[Anzahl Lieferscheine]]</f>
        <v>7.9542391304347829E-2</v>
      </c>
    </row>
    <row r="6333" spans="1:14" x14ac:dyDescent="0.2">
      <c r="A6333" s="2" t="s">
        <v>27</v>
      </c>
      <c r="B6333" s="2" t="s">
        <v>27</v>
      </c>
      <c r="C6333" s="2" t="s">
        <v>6</v>
      </c>
      <c r="D6333" s="2" t="s">
        <v>15</v>
      </c>
      <c r="E6333" s="2" t="s">
        <v>21</v>
      </c>
      <c r="F6333" s="2" t="s">
        <v>61</v>
      </c>
      <c r="G6333" s="1">
        <v>78647.309999999983</v>
      </c>
      <c r="H6333" s="1">
        <v>40552.42000000002</v>
      </c>
      <c r="I6333" s="4">
        <v>200</v>
      </c>
      <c r="J6333" s="2" t="s">
        <v>71</v>
      </c>
      <c r="K6333" s="1">
        <f>Tabelle111[[#This Row],[Menge kg Nges]]/1000</f>
        <v>78.647309999999976</v>
      </c>
      <c r="L6333" s="1">
        <f>Tabelle111[[#This Row],[Menge kg P2O5]]/1000</f>
        <v>40.552420000000019</v>
      </c>
      <c r="M6333" s="1">
        <f>Tabelle111[[#This Row],[Menge t Nges]]/Tabelle111[[#This Row],[Anzahl Lieferscheine]]</f>
        <v>0.39323654999999991</v>
      </c>
      <c r="N6333" s="1">
        <f>Tabelle111[[#This Row],[Menge t P2O5]]/Tabelle111[[#This Row],[Anzahl Lieferscheine]]</f>
        <v>0.20276210000000008</v>
      </c>
    </row>
    <row r="6334" spans="1:14" x14ac:dyDescent="0.2">
      <c r="A6334" s="2" t="s">
        <v>27</v>
      </c>
      <c r="B6334" s="2" t="s">
        <v>27</v>
      </c>
      <c r="C6334" s="2" t="s">
        <v>6</v>
      </c>
      <c r="D6334" s="2" t="s">
        <v>15</v>
      </c>
      <c r="E6334" s="2" t="s">
        <v>9</v>
      </c>
      <c r="F6334" s="2" t="s">
        <v>61</v>
      </c>
      <c r="G6334" s="1">
        <v>38577.820000000014</v>
      </c>
      <c r="H6334" s="1">
        <v>21936.17</v>
      </c>
      <c r="I6334" s="4">
        <v>159</v>
      </c>
      <c r="J6334" s="2" t="s">
        <v>71</v>
      </c>
      <c r="K6334" s="1">
        <f>Tabelle111[[#This Row],[Menge kg Nges]]/1000</f>
        <v>38.577820000000017</v>
      </c>
      <c r="L6334" s="1">
        <f>Tabelle111[[#This Row],[Menge kg P2O5]]/1000</f>
        <v>21.936169999999997</v>
      </c>
      <c r="M6334" s="1">
        <f>Tabelle111[[#This Row],[Menge t Nges]]/Tabelle111[[#This Row],[Anzahl Lieferscheine]]</f>
        <v>0.24262779874213847</v>
      </c>
      <c r="N6334" s="1">
        <f>Tabelle111[[#This Row],[Menge t P2O5]]/Tabelle111[[#This Row],[Anzahl Lieferscheine]]</f>
        <v>0.13796333333333333</v>
      </c>
    </row>
    <row r="6335" spans="1:14" x14ac:dyDescent="0.2">
      <c r="A6335" s="2" t="s">
        <v>27</v>
      </c>
      <c r="B6335" s="2" t="s">
        <v>27</v>
      </c>
      <c r="C6335" s="2" t="s">
        <v>6</v>
      </c>
      <c r="D6335" s="2" t="s">
        <v>15</v>
      </c>
      <c r="E6335" s="2" t="s">
        <v>10</v>
      </c>
      <c r="F6335" s="2" t="s">
        <v>61</v>
      </c>
      <c r="G6335" s="1">
        <v>19287.329999999998</v>
      </c>
      <c r="H6335" s="1">
        <v>8566.86</v>
      </c>
      <c r="I6335" s="4">
        <v>75</v>
      </c>
      <c r="J6335" s="2" t="s">
        <v>71</v>
      </c>
      <c r="K6335" s="1">
        <f>Tabelle111[[#This Row],[Menge kg Nges]]/1000</f>
        <v>19.287329999999997</v>
      </c>
      <c r="L6335" s="1">
        <f>Tabelle111[[#This Row],[Menge kg P2O5]]/1000</f>
        <v>8.5668600000000001</v>
      </c>
      <c r="M6335" s="1">
        <f>Tabelle111[[#This Row],[Menge t Nges]]/Tabelle111[[#This Row],[Anzahl Lieferscheine]]</f>
        <v>0.25716439999999996</v>
      </c>
      <c r="N6335" s="1">
        <f>Tabelle111[[#This Row],[Menge t P2O5]]/Tabelle111[[#This Row],[Anzahl Lieferscheine]]</f>
        <v>0.1142248</v>
      </c>
    </row>
    <row r="6336" spans="1:14" x14ac:dyDescent="0.2">
      <c r="A6336" s="2" t="s">
        <v>27</v>
      </c>
      <c r="B6336" s="2" t="s">
        <v>27</v>
      </c>
      <c r="C6336" s="2" t="s">
        <v>6</v>
      </c>
      <c r="D6336" s="2" t="s">
        <v>15</v>
      </c>
      <c r="E6336" s="2" t="s">
        <v>23</v>
      </c>
      <c r="F6336" s="2" t="s">
        <v>61</v>
      </c>
      <c r="G6336" s="1">
        <v>2489.9</v>
      </c>
      <c r="H6336" s="1">
        <v>1183.6300000000001</v>
      </c>
      <c r="I6336" s="4">
        <v>16</v>
      </c>
      <c r="J6336" s="2" t="s">
        <v>71</v>
      </c>
      <c r="K6336" s="1">
        <f>Tabelle111[[#This Row],[Menge kg Nges]]/1000</f>
        <v>2.4899</v>
      </c>
      <c r="L6336" s="1">
        <f>Tabelle111[[#This Row],[Menge kg P2O5]]/1000</f>
        <v>1.1836300000000002</v>
      </c>
      <c r="M6336" s="1">
        <f>Tabelle111[[#This Row],[Menge t Nges]]/Tabelle111[[#This Row],[Anzahl Lieferscheine]]</f>
        <v>0.15561875</v>
      </c>
      <c r="N6336" s="1">
        <f>Tabelle111[[#This Row],[Menge t P2O5]]/Tabelle111[[#This Row],[Anzahl Lieferscheine]]</f>
        <v>7.3976875000000011E-2</v>
      </c>
    </row>
    <row r="6337" spans="1:14" x14ac:dyDescent="0.2">
      <c r="A6337" s="2" t="s">
        <v>27</v>
      </c>
      <c r="B6337" s="2" t="s">
        <v>27</v>
      </c>
      <c r="C6337" s="2" t="s">
        <v>6</v>
      </c>
      <c r="D6337" s="2" t="s">
        <v>15</v>
      </c>
      <c r="E6337" s="2" t="s">
        <v>12</v>
      </c>
      <c r="F6337" s="2" t="s">
        <v>61</v>
      </c>
      <c r="G6337" s="1">
        <v>1539.7199999999998</v>
      </c>
      <c r="H6337" s="1">
        <v>1381.8</v>
      </c>
      <c r="I6337" s="4">
        <v>5</v>
      </c>
      <c r="J6337" s="2" t="s">
        <v>71</v>
      </c>
      <c r="K6337" s="1">
        <f>Tabelle111[[#This Row],[Menge kg Nges]]/1000</f>
        <v>1.5397199999999998</v>
      </c>
      <c r="L6337" s="1">
        <f>Tabelle111[[#This Row],[Menge kg P2O5]]/1000</f>
        <v>1.3817999999999999</v>
      </c>
      <c r="M6337" s="1">
        <f>Tabelle111[[#This Row],[Menge t Nges]]/Tabelle111[[#This Row],[Anzahl Lieferscheine]]</f>
        <v>0.30794399999999994</v>
      </c>
      <c r="N6337" s="1">
        <f>Tabelle111[[#This Row],[Menge t P2O5]]/Tabelle111[[#This Row],[Anzahl Lieferscheine]]</f>
        <v>0.27635999999999999</v>
      </c>
    </row>
    <row r="6338" spans="1:14" x14ac:dyDescent="0.2">
      <c r="A6338" s="2" t="s">
        <v>27</v>
      </c>
      <c r="B6338" s="2" t="s">
        <v>27</v>
      </c>
      <c r="C6338" s="2" t="s">
        <v>6</v>
      </c>
      <c r="D6338" s="2" t="s">
        <v>15</v>
      </c>
      <c r="E6338" s="2" t="s">
        <v>13</v>
      </c>
      <c r="F6338" s="2" t="s">
        <v>61</v>
      </c>
      <c r="G6338" s="1">
        <v>978.04000000000008</v>
      </c>
      <c r="H6338" s="1">
        <v>841.7</v>
      </c>
      <c r="I6338" s="4">
        <v>5</v>
      </c>
      <c r="J6338" s="2" t="s">
        <v>71</v>
      </c>
      <c r="K6338" s="1">
        <f>Tabelle111[[#This Row],[Menge kg Nges]]/1000</f>
        <v>0.97804000000000013</v>
      </c>
      <c r="L6338" s="1">
        <f>Tabelle111[[#This Row],[Menge kg P2O5]]/1000</f>
        <v>0.8417</v>
      </c>
      <c r="M6338" s="1">
        <f>Tabelle111[[#This Row],[Menge t Nges]]/Tabelle111[[#This Row],[Anzahl Lieferscheine]]</f>
        <v>0.19560800000000003</v>
      </c>
      <c r="N6338" s="1">
        <f>Tabelle111[[#This Row],[Menge t P2O5]]/Tabelle111[[#This Row],[Anzahl Lieferscheine]]</f>
        <v>0.16833999999999999</v>
      </c>
    </row>
    <row r="6339" spans="1:14" x14ac:dyDescent="0.2">
      <c r="A6339" s="2" t="s">
        <v>27</v>
      </c>
      <c r="B6339" s="2" t="s">
        <v>27</v>
      </c>
      <c r="C6339" s="2" t="s">
        <v>6</v>
      </c>
      <c r="D6339" s="2" t="s">
        <v>15</v>
      </c>
      <c r="E6339" s="2" t="s">
        <v>31</v>
      </c>
      <c r="F6339" s="2" t="s">
        <v>61</v>
      </c>
      <c r="G6339" s="1">
        <v>641.65</v>
      </c>
      <c r="H6339" s="1">
        <v>289.52</v>
      </c>
      <c r="I6339" s="4">
        <v>3</v>
      </c>
      <c r="J6339" s="2" t="s">
        <v>71</v>
      </c>
      <c r="K6339" s="1">
        <f>Tabelle111[[#This Row],[Menge kg Nges]]/1000</f>
        <v>0.64164999999999994</v>
      </c>
      <c r="L6339" s="1">
        <f>Tabelle111[[#This Row],[Menge kg P2O5]]/1000</f>
        <v>0.28952</v>
      </c>
      <c r="M6339" s="1">
        <f>Tabelle111[[#This Row],[Menge t Nges]]/Tabelle111[[#This Row],[Anzahl Lieferscheine]]</f>
        <v>0.21388333333333331</v>
      </c>
      <c r="N6339" s="1">
        <f>Tabelle111[[#This Row],[Menge t P2O5]]/Tabelle111[[#This Row],[Anzahl Lieferscheine]]</f>
        <v>9.6506666666666671E-2</v>
      </c>
    </row>
    <row r="6340" spans="1:14" x14ac:dyDescent="0.2">
      <c r="A6340" s="2" t="s">
        <v>27</v>
      </c>
      <c r="B6340" s="2" t="s">
        <v>27</v>
      </c>
      <c r="C6340" s="2" t="s">
        <v>25</v>
      </c>
      <c r="D6340" s="2" t="s">
        <v>25</v>
      </c>
      <c r="E6340" s="2" t="s">
        <v>26</v>
      </c>
      <c r="F6340" s="2" t="s">
        <v>61</v>
      </c>
      <c r="G6340" s="1">
        <v>389837.77000000008</v>
      </c>
      <c r="H6340" s="1">
        <v>175001.25000000003</v>
      </c>
      <c r="I6340" s="4">
        <v>633</v>
      </c>
      <c r="J6340" s="2" t="s">
        <v>71</v>
      </c>
      <c r="K6340" s="1">
        <f>Tabelle111[[#This Row],[Menge kg Nges]]/1000</f>
        <v>389.83777000000009</v>
      </c>
      <c r="L6340" s="1">
        <f>Tabelle111[[#This Row],[Menge kg P2O5]]/1000</f>
        <v>175.00125000000003</v>
      </c>
      <c r="M6340" s="1">
        <f>Tabelle111[[#This Row],[Menge t Nges]]/Tabelle111[[#This Row],[Anzahl Lieferscheine]]</f>
        <v>0.61585745655608226</v>
      </c>
      <c r="N6340" s="1">
        <f>Tabelle111[[#This Row],[Menge t P2O5]]/Tabelle111[[#This Row],[Anzahl Lieferscheine]]</f>
        <v>0.27646327014218014</v>
      </c>
    </row>
    <row r="6341" spans="1:14" x14ac:dyDescent="0.2">
      <c r="A6341" s="2" t="s">
        <v>27</v>
      </c>
      <c r="B6341" s="2" t="s">
        <v>27</v>
      </c>
      <c r="C6341" s="2" t="s">
        <v>63</v>
      </c>
      <c r="D6341" s="2" t="s">
        <v>63</v>
      </c>
      <c r="E6341" s="2" t="s">
        <v>63</v>
      </c>
      <c r="F6341" s="2" t="s">
        <v>61</v>
      </c>
      <c r="G6341" s="1">
        <v>12808.69</v>
      </c>
      <c r="H6341" s="1">
        <v>10930.77</v>
      </c>
      <c r="I6341" s="4">
        <v>43</v>
      </c>
      <c r="J6341" s="2" t="s">
        <v>71</v>
      </c>
      <c r="K6341" s="1">
        <f>Tabelle111[[#This Row],[Menge kg Nges]]/1000</f>
        <v>12.80869</v>
      </c>
      <c r="L6341" s="1">
        <f>Tabelle111[[#This Row],[Menge kg P2O5]]/1000</f>
        <v>10.930770000000001</v>
      </c>
      <c r="M6341" s="1">
        <f>Tabelle111[[#This Row],[Menge t Nges]]/Tabelle111[[#This Row],[Anzahl Lieferscheine]]</f>
        <v>0.29787651162790696</v>
      </c>
      <c r="N6341" s="1">
        <f>Tabelle111[[#This Row],[Menge t P2O5]]/Tabelle111[[#This Row],[Anzahl Lieferscheine]]</f>
        <v>0.2542039534883721</v>
      </c>
    </row>
    <row r="6342" spans="1:14" x14ac:dyDescent="0.2">
      <c r="A6342" s="2" t="s">
        <v>27</v>
      </c>
      <c r="B6342" s="2" t="s">
        <v>33</v>
      </c>
      <c r="C6342" s="2" t="s">
        <v>6</v>
      </c>
      <c r="D6342" s="2" t="s">
        <v>7</v>
      </c>
      <c r="E6342" s="2" t="s">
        <v>8</v>
      </c>
      <c r="F6342" s="2" t="s">
        <v>61</v>
      </c>
      <c r="G6342" s="1">
        <v>492.24</v>
      </c>
      <c r="H6342" s="1">
        <v>187.32</v>
      </c>
      <c r="I6342" s="4">
        <v>1</v>
      </c>
      <c r="J6342" s="2" t="s">
        <v>71</v>
      </c>
      <c r="K6342" s="1">
        <f>Tabelle111[[#This Row],[Menge kg Nges]]/1000</f>
        <v>0.49224000000000001</v>
      </c>
      <c r="L6342" s="1">
        <f>Tabelle111[[#This Row],[Menge kg P2O5]]/1000</f>
        <v>0.18731999999999999</v>
      </c>
      <c r="M6342" s="1">
        <f>Tabelle111[[#This Row],[Menge t Nges]]/Tabelle111[[#This Row],[Anzahl Lieferscheine]]</f>
        <v>0.49224000000000001</v>
      </c>
      <c r="N6342" s="1">
        <f>Tabelle111[[#This Row],[Menge t P2O5]]/Tabelle111[[#This Row],[Anzahl Lieferscheine]]</f>
        <v>0.18731999999999999</v>
      </c>
    </row>
    <row r="6343" spans="1:14" x14ac:dyDescent="0.2">
      <c r="A6343" s="2" t="s">
        <v>27</v>
      </c>
      <c r="B6343" s="2" t="s">
        <v>46</v>
      </c>
      <c r="C6343" s="2" t="s">
        <v>6</v>
      </c>
      <c r="D6343" s="2" t="s">
        <v>7</v>
      </c>
      <c r="E6343" s="2" t="s">
        <v>8</v>
      </c>
      <c r="F6343" s="2" t="s">
        <v>61</v>
      </c>
      <c r="G6343" s="1">
        <v>3688.06</v>
      </c>
      <c r="H6343" s="1">
        <v>1943.0799999999997</v>
      </c>
      <c r="I6343" s="4">
        <v>15</v>
      </c>
      <c r="J6343" s="2" t="s">
        <v>71</v>
      </c>
      <c r="K6343" s="1">
        <f>Tabelle111[[#This Row],[Menge kg Nges]]/1000</f>
        <v>3.6880600000000001</v>
      </c>
      <c r="L6343" s="1">
        <f>Tabelle111[[#This Row],[Menge kg P2O5]]/1000</f>
        <v>1.9430799999999997</v>
      </c>
      <c r="M6343" s="1">
        <f>Tabelle111[[#This Row],[Menge t Nges]]/Tabelle111[[#This Row],[Anzahl Lieferscheine]]</f>
        <v>0.24587066666666668</v>
      </c>
      <c r="N6343" s="1">
        <f>Tabelle111[[#This Row],[Menge t P2O5]]/Tabelle111[[#This Row],[Anzahl Lieferscheine]]</f>
        <v>0.12953866666666664</v>
      </c>
    </row>
    <row r="6344" spans="1:14" x14ac:dyDescent="0.2">
      <c r="A6344" s="2" t="s">
        <v>27</v>
      </c>
      <c r="B6344" s="2" t="s">
        <v>46</v>
      </c>
      <c r="C6344" s="2" t="s">
        <v>6</v>
      </c>
      <c r="D6344" s="2" t="s">
        <v>7</v>
      </c>
      <c r="E6344" s="2" t="s">
        <v>9</v>
      </c>
      <c r="F6344" s="2" t="s">
        <v>61</v>
      </c>
      <c r="G6344" s="1">
        <v>415.8</v>
      </c>
      <c r="H6344" s="1">
        <v>170.1</v>
      </c>
      <c r="I6344" s="4">
        <v>2</v>
      </c>
      <c r="J6344" s="2" t="s">
        <v>71</v>
      </c>
      <c r="K6344" s="1">
        <f>Tabelle111[[#This Row],[Menge kg Nges]]/1000</f>
        <v>0.4158</v>
      </c>
      <c r="L6344" s="1">
        <f>Tabelle111[[#This Row],[Menge kg P2O5]]/1000</f>
        <v>0.1701</v>
      </c>
      <c r="M6344" s="1">
        <f>Tabelle111[[#This Row],[Menge t Nges]]/Tabelle111[[#This Row],[Anzahl Lieferscheine]]</f>
        <v>0.2079</v>
      </c>
      <c r="N6344" s="1">
        <f>Tabelle111[[#This Row],[Menge t P2O5]]/Tabelle111[[#This Row],[Anzahl Lieferscheine]]</f>
        <v>8.5050000000000001E-2</v>
      </c>
    </row>
    <row r="6345" spans="1:14" x14ac:dyDescent="0.2">
      <c r="A6345" s="2" t="s">
        <v>27</v>
      </c>
      <c r="B6345" s="2" t="s">
        <v>46</v>
      </c>
      <c r="C6345" s="2" t="s">
        <v>6</v>
      </c>
      <c r="D6345" s="2" t="s">
        <v>15</v>
      </c>
      <c r="E6345" s="2" t="s">
        <v>21</v>
      </c>
      <c r="F6345" s="2" t="s">
        <v>61</v>
      </c>
      <c r="G6345" s="1">
        <v>614.4</v>
      </c>
      <c r="H6345" s="1">
        <v>326.39999999999998</v>
      </c>
      <c r="I6345" s="4">
        <v>1</v>
      </c>
      <c r="J6345" s="2" t="s">
        <v>71</v>
      </c>
      <c r="K6345" s="1">
        <f>Tabelle111[[#This Row],[Menge kg Nges]]/1000</f>
        <v>0.61439999999999995</v>
      </c>
      <c r="L6345" s="1">
        <f>Tabelle111[[#This Row],[Menge kg P2O5]]/1000</f>
        <v>0.32639999999999997</v>
      </c>
      <c r="M6345" s="1">
        <f>Tabelle111[[#This Row],[Menge t Nges]]/Tabelle111[[#This Row],[Anzahl Lieferscheine]]</f>
        <v>0.61439999999999995</v>
      </c>
      <c r="N6345" s="1">
        <f>Tabelle111[[#This Row],[Menge t P2O5]]/Tabelle111[[#This Row],[Anzahl Lieferscheine]]</f>
        <v>0.32639999999999997</v>
      </c>
    </row>
    <row r="6346" spans="1:14" x14ac:dyDescent="0.2">
      <c r="A6346" s="2" t="s">
        <v>27</v>
      </c>
      <c r="B6346" s="2" t="s">
        <v>46</v>
      </c>
      <c r="C6346" s="2" t="s">
        <v>6</v>
      </c>
      <c r="D6346" s="2" t="s">
        <v>15</v>
      </c>
      <c r="E6346" s="2" t="s">
        <v>9</v>
      </c>
      <c r="F6346" s="2" t="s">
        <v>61</v>
      </c>
      <c r="G6346" s="1">
        <v>1561.1399999999999</v>
      </c>
      <c r="H6346" s="1">
        <v>959.25</v>
      </c>
      <c r="I6346" s="4">
        <v>3</v>
      </c>
      <c r="J6346" s="2" t="s">
        <v>71</v>
      </c>
      <c r="K6346" s="1">
        <f>Tabelle111[[#This Row],[Menge kg Nges]]/1000</f>
        <v>1.56114</v>
      </c>
      <c r="L6346" s="1">
        <f>Tabelle111[[#This Row],[Menge kg P2O5]]/1000</f>
        <v>0.95925000000000005</v>
      </c>
      <c r="M6346" s="1">
        <f>Tabelle111[[#This Row],[Menge t Nges]]/Tabelle111[[#This Row],[Anzahl Lieferscheine]]</f>
        <v>0.52037999999999995</v>
      </c>
      <c r="N6346" s="1">
        <f>Tabelle111[[#This Row],[Menge t P2O5]]/Tabelle111[[#This Row],[Anzahl Lieferscheine]]</f>
        <v>0.31975000000000003</v>
      </c>
    </row>
    <row r="6347" spans="1:14" x14ac:dyDescent="0.2">
      <c r="A6347" s="2" t="s">
        <v>27</v>
      </c>
      <c r="B6347" s="2" t="s">
        <v>46</v>
      </c>
      <c r="C6347" s="2" t="s">
        <v>6</v>
      </c>
      <c r="D6347" s="2" t="s">
        <v>15</v>
      </c>
      <c r="E6347" s="2" t="s">
        <v>23</v>
      </c>
      <c r="F6347" s="2" t="s">
        <v>61</v>
      </c>
      <c r="G6347" s="1">
        <v>53.3</v>
      </c>
      <c r="H6347" s="1">
        <v>24.05</v>
      </c>
      <c r="I6347" s="4">
        <v>1</v>
      </c>
      <c r="J6347" s="2" t="s">
        <v>71</v>
      </c>
      <c r="K6347" s="1">
        <f>Tabelle111[[#This Row],[Menge kg Nges]]/1000</f>
        <v>5.33E-2</v>
      </c>
      <c r="L6347" s="1">
        <f>Tabelle111[[#This Row],[Menge kg P2O5]]/1000</f>
        <v>2.4050000000000002E-2</v>
      </c>
      <c r="M6347" s="1">
        <f>Tabelle111[[#This Row],[Menge t Nges]]/Tabelle111[[#This Row],[Anzahl Lieferscheine]]</f>
        <v>5.33E-2</v>
      </c>
      <c r="N6347" s="1">
        <f>Tabelle111[[#This Row],[Menge t P2O5]]/Tabelle111[[#This Row],[Anzahl Lieferscheine]]</f>
        <v>2.4050000000000002E-2</v>
      </c>
    </row>
    <row r="6348" spans="1:14" x14ac:dyDescent="0.2">
      <c r="A6348" s="2" t="s">
        <v>27</v>
      </c>
      <c r="B6348" s="2" t="s">
        <v>46</v>
      </c>
      <c r="C6348" s="2" t="s">
        <v>25</v>
      </c>
      <c r="D6348" s="2" t="s">
        <v>25</v>
      </c>
      <c r="E6348" s="2" t="s">
        <v>26</v>
      </c>
      <c r="F6348" s="2" t="s">
        <v>61</v>
      </c>
      <c r="G6348" s="1">
        <v>797</v>
      </c>
      <c r="H6348" s="1">
        <v>324</v>
      </c>
      <c r="I6348" s="4">
        <v>1</v>
      </c>
      <c r="J6348" s="2" t="s">
        <v>71</v>
      </c>
      <c r="K6348" s="1">
        <f>Tabelle111[[#This Row],[Menge kg Nges]]/1000</f>
        <v>0.79700000000000004</v>
      </c>
      <c r="L6348" s="1">
        <f>Tabelle111[[#This Row],[Menge kg P2O5]]/1000</f>
        <v>0.32400000000000001</v>
      </c>
      <c r="M6348" s="1">
        <f>Tabelle111[[#This Row],[Menge t Nges]]/Tabelle111[[#This Row],[Anzahl Lieferscheine]]</f>
        <v>0.79700000000000004</v>
      </c>
      <c r="N6348" s="1">
        <f>Tabelle111[[#This Row],[Menge t P2O5]]/Tabelle111[[#This Row],[Anzahl Lieferscheine]]</f>
        <v>0.32400000000000001</v>
      </c>
    </row>
    <row r="6349" spans="1:14" x14ac:dyDescent="0.2">
      <c r="A6349" s="2" t="s">
        <v>27</v>
      </c>
      <c r="B6349" s="2" t="s">
        <v>34</v>
      </c>
      <c r="C6349" s="2" t="s">
        <v>6</v>
      </c>
      <c r="D6349" s="2" t="s">
        <v>7</v>
      </c>
      <c r="E6349" s="2" t="s">
        <v>8</v>
      </c>
      <c r="F6349" s="2" t="s">
        <v>61</v>
      </c>
      <c r="G6349" s="1">
        <v>11171.170000000002</v>
      </c>
      <c r="H6349" s="1">
        <v>4565.5900000000011</v>
      </c>
      <c r="I6349" s="4">
        <v>23</v>
      </c>
      <c r="J6349" s="2" t="s">
        <v>71</v>
      </c>
      <c r="K6349" s="1">
        <f>Tabelle111[[#This Row],[Menge kg Nges]]/1000</f>
        <v>11.171170000000002</v>
      </c>
      <c r="L6349" s="1">
        <f>Tabelle111[[#This Row],[Menge kg P2O5]]/1000</f>
        <v>4.5655900000000011</v>
      </c>
      <c r="M6349" s="1">
        <f>Tabelle111[[#This Row],[Menge t Nges]]/Tabelle111[[#This Row],[Anzahl Lieferscheine]]</f>
        <v>0.48570304347826093</v>
      </c>
      <c r="N6349" s="1">
        <f>Tabelle111[[#This Row],[Menge t P2O5]]/Tabelle111[[#This Row],[Anzahl Lieferscheine]]</f>
        <v>0.19850391304347831</v>
      </c>
    </row>
    <row r="6350" spans="1:14" x14ac:dyDescent="0.2">
      <c r="A6350" s="2" t="s">
        <v>27</v>
      </c>
      <c r="B6350" s="2" t="s">
        <v>34</v>
      </c>
      <c r="C6350" s="2" t="s">
        <v>6</v>
      </c>
      <c r="D6350" s="2" t="s">
        <v>7</v>
      </c>
      <c r="E6350" s="2" t="s">
        <v>9</v>
      </c>
      <c r="F6350" s="2" t="s">
        <v>61</v>
      </c>
      <c r="G6350" s="1">
        <v>168.8</v>
      </c>
      <c r="H6350" s="1">
        <v>75.2</v>
      </c>
      <c r="I6350" s="4">
        <v>1</v>
      </c>
      <c r="J6350" s="2" t="s">
        <v>71</v>
      </c>
      <c r="K6350" s="1">
        <f>Tabelle111[[#This Row],[Menge kg Nges]]/1000</f>
        <v>0.16880000000000001</v>
      </c>
      <c r="L6350" s="1">
        <f>Tabelle111[[#This Row],[Menge kg P2O5]]/1000</f>
        <v>7.5200000000000003E-2</v>
      </c>
      <c r="M6350" s="1">
        <f>Tabelle111[[#This Row],[Menge t Nges]]/Tabelle111[[#This Row],[Anzahl Lieferscheine]]</f>
        <v>0.16880000000000001</v>
      </c>
      <c r="N6350" s="1">
        <f>Tabelle111[[#This Row],[Menge t P2O5]]/Tabelle111[[#This Row],[Anzahl Lieferscheine]]</f>
        <v>7.5200000000000003E-2</v>
      </c>
    </row>
    <row r="6351" spans="1:14" x14ac:dyDescent="0.2">
      <c r="A6351" s="2" t="s">
        <v>27</v>
      </c>
      <c r="B6351" s="2" t="s">
        <v>34</v>
      </c>
      <c r="C6351" s="2" t="s">
        <v>6</v>
      </c>
      <c r="D6351" s="2" t="s">
        <v>7</v>
      </c>
      <c r="E6351" s="2" t="s">
        <v>10</v>
      </c>
      <c r="F6351" s="2" t="s">
        <v>61</v>
      </c>
      <c r="G6351" s="1">
        <v>86</v>
      </c>
      <c r="H6351" s="1">
        <v>34</v>
      </c>
      <c r="I6351" s="4">
        <v>1</v>
      </c>
      <c r="J6351" s="2" t="s">
        <v>71</v>
      </c>
      <c r="K6351" s="1">
        <f>Tabelle111[[#This Row],[Menge kg Nges]]/1000</f>
        <v>8.5999999999999993E-2</v>
      </c>
      <c r="L6351" s="1">
        <f>Tabelle111[[#This Row],[Menge kg P2O5]]/1000</f>
        <v>3.4000000000000002E-2</v>
      </c>
      <c r="M6351" s="1">
        <f>Tabelle111[[#This Row],[Menge t Nges]]/Tabelle111[[#This Row],[Anzahl Lieferscheine]]</f>
        <v>8.5999999999999993E-2</v>
      </c>
      <c r="N6351" s="1">
        <f>Tabelle111[[#This Row],[Menge t P2O5]]/Tabelle111[[#This Row],[Anzahl Lieferscheine]]</f>
        <v>3.4000000000000002E-2</v>
      </c>
    </row>
    <row r="6352" spans="1:14" x14ac:dyDescent="0.2">
      <c r="A6352" s="2" t="s">
        <v>27</v>
      </c>
      <c r="B6352" s="2" t="s">
        <v>34</v>
      </c>
      <c r="C6352" s="2" t="s">
        <v>6</v>
      </c>
      <c r="D6352" s="2" t="s">
        <v>7</v>
      </c>
      <c r="E6352" s="2" t="s">
        <v>12</v>
      </c>
      <c r="F6352" s="2" t="s">
        <v>61</v>
      </c>
      <c r="G6352" s="1">
        <v>3400.24</v>
      </c>
      <c r="H6352" s="1">
        <v>1377.1200000000001</v>
      </c>
      <c r="I6352" s="4">
        <v>6</v>
      </c>
      <c r="J6352" s="2" t="s">
        <v>71</v>
      </c>
      <c r="K6352" s="1">
        <f>Tabelle111[[#This Row],[Menge kg Nges]]/1000</f>
        <v>3.4002399999999997</v>
      </c>
      <c r="L6352" s="1">
        <f>Tabelle111[[#This Row],[Menge kg P2O5]]/1000</f>
        <v>1.3771200000000001</v>
      </c>
      <c r="M6352" s="1">
        <f>Tabelle111[[#This Row],[Menge t Nges]]/Tabelle111[[#This Row],[Anzahl Lieferscheine]]</f>
        <v>0.56670666666666658</v>
      </c>
      <c r="N6352" s="1">
        <f>Tabelle111[[#This Row],[Menge t P2O5]]/Tabelle111[[#This Row],[Anzahl Lieferscheine]]</f>
        <v>0.22952000000000003</v>
      </c>
    </row>
    <row r="6353" spans="1:14" x14ac:dyDescent="0.2">
      <c r="A6353" s="2" t="s">
        <v>27</v>
      </c>
      <c r="B6353" s="2" t="s">
        <v>34</v>
      </c>
      <c r="C6353" s="2" t="s">
        <v>6</v>
      </c>
      <c r="D6353" s="2" t="s">
        <v>7</v>
      </c>
      <c r="E6353" s="2" t="s">
        <v>13</v>
      </c>
      <c r="F6353" s="2" t="s">
        <v>61</v>
      </c>
      <c r="G6353" s="1">
        <v>831.2</v>
      </c>
      <c r="H6353" s="1">
        <v>439.40000000000003</v>
      </c>
      <c r="I6353" s="4">
        <v>8</v>
      </c>
      <c r="J6353" s="2" t="s">
        <v>71</v>
      </c>
      <c r="K6353" s="1">
        <f>Tabelle111[[#This Row],[Menge kg Nges]]/1000</f>
        <v>0.83120000000000005</v>
      </c>
      <c r="L6353" s="1">
        <f>Tabelle111[[#This Row],[Menge kg P2O5]]/1000</f>
        <v>0.43940000000000001</v>
      </c>
      <c r="M6353" s="1">
        <f>Tabelle111[[#This Row],[Menge t Nges]]/Tabelle111[[#This Row],[Anzahl Lieferscheine]]</f>
        <v>0.10390000000000001</v>
      </c>
      <c r="N6353" s="1">
        <f>Tabelle111[[#This Row],[Menge t P2O5]]/Tabelle111[[#This Row],[Anzahl Lieferscheine]]</f>
        <v>5.4925000000000002E-2</v>
      </c>
    </row>
    <row r="6354" spans="1:14" x14ac:dyDescent="0.2">
      <c r="A6354" s="2" t="s">
        <v>27</v>
      </c>
      <c r="B6354" s="2" t="s">
        <v>34</v>
      </c>
      <c r="C6354" s="2" t="s">
        <v>6</v>
      </c>
      <c r="D6354" s="2" t="s">
        <v>7</v>
      </c>
      <c r="E6354" s="2" t="s">
        <v>14</v>
      </c>
      <c r="F6354" s="2" t="s">
        <v>61</v>
      </c>
      <c r="G6354" s="1">
        <v>3957.9</v>
      </c>
      <c r="H6354" s="1">
        <v>2274</v>
      </c>
      <c r="I6354" s="4">
        <v>6</v>
      </c>
      <c r="J6354" s="2" t="s">
        <v>71</v>
      </c>
      <c r="K6354" s="1">
        <f>Tabelle111[[#This Row],[Menge kg Nges]]/1000</f>
        <v>3.9579</v>
      </c>
      <c r="L6354" s="1">
        <f>Tabelle111[[#This Row],[Menge kg P2O5]]/1000</f>
        <v>2.274</v>
      </c>
      <c r="M6354" s="1">
        <f>Tabelle111[[#This Row],[Menge t Nges]]/Tabelle111[[#This Row],[Anzahl Lieferscheine]]</f>
        <v>0.65964999999999996</v>
      </c>
      <c r="N6354" s="1">
        <f>Tabelle111[[#This Row],[Menge t P2O5]]/Tabelle111[[#This Row],[Anzahl Lieferscheine]]</f>
        <v>0.379</v>
      </c>
    </row>
    <row r="6355" spans="1:14" x14ac:dyDescent="0.2">
      <c r="A6355" s="2" t="s">
        <v>27</v>
      </c>
      <c r="B6355" s="2" t="s">
        <v>34</v>
      </c>
      <c r="C6355" s="2" t="s">
        <v>6</v>
      </c>
      <c r="D6355" s="2" t="s">
        <v>15</v>
      </c>
      <c r="E6355" s="2" t="s">
        <v>17</v>
      </c>
      <c r="F6355" s="2" t="s">
        <v>61</v>
      </c>
      <c r="G6355" s="1">
        <v>942</v>
      </c>
      <c r="H6355" s="1">
        <v>471</v>
      </c>
      <c r="I6355" s="4">
        <v>4</v>
      </c>
      <c r="J6355" s="2" t="s">
        <v>71</v>
      </c>
      <c r="K6355" s="1">
        <f>Tabelle111[[#This Row],[Menge kg Nges]]/1000</f>
        <v>0.94199999999999995</v>
      </c>
      <c r="L6355" s="1">
        <f>Tabelle111[[#This Row],[Menge kg P2O5]]/1000</f>
        <v>0.47099999999999997</v>
      </c>
      <c r="M6355" s="1">
        <f>Tabelle111[[#This Row],[Menge t Nges]]/Tabelle111[[#This Row],[Anzahl Lieferscheine]]</f>
        <v>0.23549999999999999</v>
      </c>
      <c r="N6355" s="1">
        <f>Tabelle111[[#This Row],[Menge t P2O5]]/Tabelle111[[#This Row],[Anzahl Lieferscheine]]</f>
        <v>0.11774999999999999</v>
      </c>
    </row>
    <row r="6356" spans="1:14" x14ac:dyDescent="0.2">
      <c r="A6356" s="2" t="s">
        <v>27</v>
      </c>
      <c r="B6356" s="2" t="s">
        <v>34</v>
      </c>
      <c r="C6356" s="2" t="s">
        <v>6</v>
      </c>
      <c r="D6356" s="2" t="s">
        <v>15</v>
      </c>
      <c r="E6356" s="2" t="s">
        <v>20</v>
      </c>
      <c r="F6356" s="2" t="s">
        <v>61</v>
      </c>
      <c r="G6356" s="1">
        <v>1284.8000000000002</v>
      </c>
      <c r="H6356" s="1">
        <v>730</v>
      </c>
      <c r="I6356" s="4">
        <v>15</v>
      </c>
      <c r="J6356" s="2" t="s">
        <v>71</v>
      </c>
      <c r="K6356" s="1">
        <f>Tabelle111[[#This Row],[Menge kg Nges]]/1000</f>
        <v>1.2848000000000002</v>
      </c>
      <c r="L6356" s="1">
        <f>Tabelle111[[#This Row],[Menge kg P2O5]]/1000</f>
        <v>0.73</v>
      </c>
      <c r="M6356" s="1">
        <f>Tabelle111[[#This Row],[Menge t Nges]]/Tabelle111[[#This Row],[Anzahl Lieferscheine]]</f>
        <v>8.5653333333333345E-2</v>
      </c>
      <c r="N6356" s="1">
        <f>Tabelle111[[#This Row],[Menge t P2O5]]/Tabelle111[[#This Row],[Anzahl Lieferscheine]]</f>
        <v>4.8666666666666664E-2</v>
      </c>
    </row>
    <row r="6357" spans="1:14" x14ac:dyDescent="0.2">
      <c r="A6357" s="2" t="s">
        <v>27</v>
      </c>
      <c r="B6357" s="2" t="s">
        <v>34</v>
      </c>
      <c r="C6357" s="2" t="s">
        <v>6</v>
      </c>
      <c r="D6357" s="2" t="s">
        <v>15</v>
      </c>
      <c r="E6357" s="2" t="s">
        <v>31</v>
      </c>
      <c r="F6357" s="2" t="s">
        <v>61</v>
      </c>
      <c r="G6357" s="1">
        <v>328</v>
      </c>
      <c r="H6357" s="1">
        <v>148</v>
      </c>
      <c r="I6357" s="4">
        <v>2</v>
      </c>
      <c r="J6357" s="2" t="s">
        <v>71</v>
      </c>
      <c r="K6357" s="1">
        <f>Tabelle111[[#This Row],[Menge kg Nges]]/1000</f>
        <v>0.32800000000000001</v>
      </c>
      <c r="L6357" s="1">
        <f>Tabelle111[[#This Row],[Menge kg P2O5]]/1000</f>
        <v>0.14799999999999999</v>
      </c>
      <c r="M6357" s="1">
        <f>Tabelle111[[#This Row],[Menge t Nges]]/Tabelle111[[#This Row],[Anzahl Lieferscheine]]</f>
        <v>0.16400000000000001</v>
      </c>
      <c r="N6357" s="1">
        <f>Tabelle111[[#This Row],[Menge t P2O5]]/Tabelle111[[#This Row],[Anzahl Lieferscheine]]</f>
        <v>7.3999999999999996E-2</v>
      </c>
    </row>
    <row r="6358" spans="1:14" x14ac:dyDescent="0.2">
      <c r="A6358" s="2" t="s">
        <v>27</v>
      </c>
      <c r="B6358" s="2" t="s">
        <v>34</v>
      </c>
      <c r="C6358" s="2" t="s">
        <v>63</v>
      </c>
      <c r="D6358" s="2" t="s">
        <v>63</v>
      </c>
      <c r="E6358" s="2" t="s">
        <v>63</v>
      </c>
      <c r="F6358" s="2" t="s">
        <v>61</v>
      </c>
      <c r="G6358" s="1">
        <v>371.25</v>
      </c>
      <c r="H6358" s="1">
        <v>349.79999999999995</v>
      </c>
      <c r="I6358" s="4">
        <v>2</v>
      </c>
      <c r="J6358" s="2" t="s">
        <v>71</v>
      </c>
      <c r="K6358" s="1">
        <f>Tabelle111[[#This Row],[Menge kg Nges]]/1000</f>
        <v>0.37125000000000002</v>
      </c>
      <c r="L6358" s="1">
        <f>Tabelle111[[#This Row],[Menge kg P2O5]]/1000</f>
        <v>0.34979999999999994</v>
      </c>
      <c r="M6358" s="1">
        <f>Tabelle111[[#This Row],[Menge t Nges]]/Tabelle111[[#This Row],[Anzahl Lieferscheine]]</f>
        <v>0.18562500000000001</v>
      </c>
      <c r="N6358" s="1">
        <f>Tabelle111[[#This Row],[Menge t P2O5]]/Tabelle111[[#This Row],[Anzahl Lieferscheine]]</f>
        <v>0.17489999999999997</v>
      </c>
    </row>
    <row r="6359" spans="1:14" x14ac:dyDescent="0.2">
      <c r="A6359" s="2" t="s">
        <v>27</v>
      </c>
      <c r="B6359" s="2" t="s">
        <v>45</v>
      </c>
      <c r="C6359" s="2" t="s">
        <v>6</v>
      </c>
      <c r="D6359" s="2" t="s">
        <v>7</v>
      </c>
      <c r="E6359" s="2" t="s">
        <v>8</v>
      </c>
      <c r="F6359" s="2" t="s">
        <v>61</v>
      </c>
      <c r="G6359" s="1">
        <v>2468.4800000000005</v>
      </c>
      <c r="H6359" s="1">
        <v>1296.17</v>
      </c>
      <c r="I6359" s="4">
        <v>4</v>
      </c>
      <c r="J6359" s="2" t="s">
        <v>71</v>
      </c>
      <c r="K6359" s="1">
        <f>Tabelle111[[#This Row],[Menge kg Nges]]/1000</f>
        <v>2.4684800000000005</v>
      </c>
      <c r="L6359" s="1">
        <f>Tabelle111[[#This Row],[Menge kg P2O5]]/1000</f>
        <v>1.29617</v>
      </c>
      <c r="M6359" s="1">
        <f>Tabelle111[[#This Row],[Menge t Nges]]/Tabelle111[[#This Row],[Anzahl Lieferscheine]]</f>
        <v>0.61712000000000011</v>
      </c>
      <c r="N6359" s="1">
        <f>Tabelle111[[#This Row],[Menge t P2O5]]/Tabelle111[[#This Row],[Anzahl Lieferscheine]]</f>
        <v>0.32404250000000001</v>
      </c>
    </row>
    <row r="6360" spans="1:14" x14ac:dyDescent="0.2">
      <c r="A6360" s="2" t="s">
        <v>27</v>
      </c>
      <c r="B6360" s="2" t="s">
        <v>45</v>
      </c>
      <c r="C6360" s="2" t="s">
        <v>6</v>
      </c>
      <c r="D6360" s="2" t="s">
        <v>15</v>
      </c>
      <c r="E6360" s="2" t="s">
        <v>18</v>
      </c>
      <c r="F6360" s="2" t="s">
        <v>61</v>
      </c>
      <c r="G6360" s="1">
        <v>286.60000000000002</v>
      </c>
      <c r="H6360" s="1">
        <v>221.8</v>
      </c>
      <c r="I6360" s="4">
        <v>1</v>
      </c>
      <c r="J6360" s="2" t="s">
        <v>71</v>
      </c>
      <c r="K6360" s="1">
        <f>Tabelle111[[#This Row],[Menge kg Nges]]/1000</f>
        <v>0.28660000000000002</v>
      </c>
      <c r="L6360" s="1">
        <f>Tabelle111[[#This Row],[Menge kg P2O5]]/1000</f>
        <v>0.22180000000000002</v>
      </c>
      <c r="M6360" s="1">
        <f>Tabelle111[[#This Row],[Menge t Nges]]/Tabelle111[[#This Row],[Anzahl Lieferscheine]]</f>
        <v>0.28660000000000002</v>
      </c>
      <c r="N6360" s="1">
        <f>Tabelle111[[#This Row],[Menge t P2O5]]/Tabelle111[[#This Row],[Anzahl Lieferscheine]]</f>
        <v>0.22180000000000002</v>
      </c>
    </row>
    <row r="6361" spans="1:14" x14ac:dyDescent="0.2">
      <c r="A6361" s="2" t="s">
        <v>27</v>
      </c>
      <c r="B6361" s="2" t="s">
        <v>37</v>
      </c>
      <c r="C6361" s="2" t="s">
        <v>6</v>
      </c>
      <c r="D6361" s="2" t="s">
        <v>7</v>
      </c>
      <c r="E6361" s="2" t="s">
        <v>10</v>
      </c>
      <c r="F6361" s="2" t="s">
        <v>61</v>
      </c>
      <c r="G6361" s="1">
        <v>1663.1999999999998</v>
      </c>
      <c r="H6361" s="1">
        <v>680.40000000000009</v>
      </c>
      <c r="I6361" s="4">
        <v>22</v>
      </c>
      <c r="J6361" s="2" t="s">
        <v>71</v>
      </c>
      <c r="K6361" s="1">
        <f>Tabelle111[[#This Row],[Menge kg Nges]]/1000</f>
        <v>1.6631999999999998</v>
      </c>
      <c r="L6361" s="1">
        <f>Tabelle111[[#This Row],[Menge kg P2O5]]/1000</f>
        <v>0.68040000000000012</v>
      </c>
      <c r="M6361" s="1">
        <f>Tabelle111[[#This Row],[Menge t Nges]]/Tabelle111[[#This Row],[Anzahl Lieferscheine]]</f>
        <v>7.5599999999999987E-2</v>
      </c>
      <c r="N6361" s="1">
        <f>Tabelle111[[#This Row],[Menge t P2O5]]/Tabelle111[[#This Row],[Anzahl Lieferscheine]]</f>
        <v>3.0927272727272734E-2</v>
      </c>
    </row>
    <row r="6362" spans="1:14" x14ac:dyDescent="0.2">
      <c r="A6362" s="2" t="s">
        <v>27</v>
      </c>
      <c r="B6362" s="2" t="s">
        <v>37</v>
      </c>
      <c r="C6362" s="2" t="s">
        <v>6</v>
      </c>
      <c r="D6362" s="2" t="s">
        <v>15</v>
      </c>
      <c r="E6362" s="2" t="s">
        <v>10</v>
      </c>
      <c r="F6362" s="2" t="s">
        <v>61</v>
      </c>
      <c r="G6362" s="1">
        <v>36</v>
      </c>
      <c r="H6362" s="1">
        <v>24</v>
      </c>
      <c r="I6362" s="4">
        <v>1</v>
      </c>
      <c r="J6362" s="2" t="s">
        <v>71</v>
      </c>
      <c r="K6362" s="1">
        <f>Tabelle111[[#This Row],[Menge kg Nges]]/1000</f>
        <v>3.5999999999999997E-2</v>
      </c>
      <c r="L6362" s="1">
        <f>Tabelle111[[#This Row],[Menge kg P2O5]]/1000</f>
        <v>2.4E-2</v>
      </c>
      <c r="M6362" s="1">
        <f>Tabelle111[[#This Row],[Menge t Nges]]/Tabelle111[[#This Row],[Anzahl Lieferscheine]]</f>
        <v>3.5999999999999997E-2</v>
      </c>
      <c r="N6362" s="1">
        <f>Tabelle111[[#This Row],[Menge t P2O5]]/Tabelle111[[#This Row],[Anzahl Lieferscheine]]</f>
        <v>2.4E-2</v>
      </c>
    </row>
    <row r="6363" spans="1:14" x14ac:dyDescent="0.2">
      <c r="A6363" s="2" t="s">
        <v>27</v>
      </c>
      <c r="B6363" s="2" t="s">
        <v>40</v>
      </c>
      <c r="C6363" s="2" t="s">
        <v>6</v>
      </c>
      <c r="D6363" s="2" t="s">
        <v>15</v>
      </c>
      <c r="E6363" s="2" t="s">
        <v>20</v>
      </c>
      <c r="F6363" s="2" t="s">
        <v>61</v>
      </c>
      <c r="G6363" s="1">
        <v>880</v>
      </c>
      <c r="H6363" s="1">
        <v>500</v>
      </c>
      <c r="I6363" s="4">
        <v>2</v>
      </c>
      <c r="J6363" s="2" t="s">
        <v>71</v>
      </c>
      <c r="K6363" s="1">
        <f>Tabelle111[[#This Row],[Menge kg Nges]]/1000</f>
        <v>0.88</v>
      </c>
      <c r="L6363" s="1">
        <f>Tabelle111[[#This Row],[Menge kg P2O5]]/1000</f>
        <v>0.5</v>
      </c>
      <c r="M6363" s="1">
        <f>Tabelle111[[#This Row],[Menge t Nges]]/Tabelle111[[#This Row],[Anzahl Lieferscheine]]</f>
        <v>0.44</v>
      </c>
      <c r="N6363" s="1">
        <f>Tabelle111[[#This Row],[Menge t P2O5]]/Tabelle111[[#This Row],[Anzahl Lieferscheine]]</f>
        <v>0.25</v>
      </c>
    </row>
    <row r="6364" spans="1:14" x14ac:dyDescent="0.2">
      <c r="A6364" s="2" t="s">
        <v>27</v>
      </c>
      <c r="B6364" s="2" t="s">
        <v>40</v>
      </c>
      <c r="C6364" s="2" t="s">
        <v>6</v>
      </c>
      <c r="D6364" s="2" t="s">
        <v>15</v>
      </c>
      <c r="E6364" s="2" t="s">
        <v>10</v>
      </c>
      <c r="F6364" s="2" t="s">
        <v>61</v>
      </c>
      <c r="G6364" s="1">
        <v>981</v>
      </c>
      <c r="H6364" s="1">
        <v>654</v>
      </c>
      <c r="I6364" s="4">
        <v>3</v>
      </c>
      <c r="J6364" s="2" t="s">
        <v>71</v>
      </c>
      <c r="K6364" s="1">
        <f>Tabelle111[[#This Row],[Menge kg Nges]]/1000</f>
        <v>0.98099999999999998</v>
      </c>
      <c r="L6364" s="1">
        <f>Tabelle111[[#This Row],[Menge kg P2O5]]/1000</f>
        <v>0.65400000000000003</v>
      </c>
      <c r="M6364" s="1">
        <f>Tabelle111[[#This Row],[Menge t Nges]]/Tabelle111[[#This Row],[Anzahl Lieferscheine]]</f>
        <v>0.32700000000000001</v>
      </c>
      <c r="N6364" s="1">
        <f>Tabelle111[[#This Row],[Menge t P2O5]]/Tabelle111[[#This Row],[Anzahl Lieferscheine]]</f>
        <v>0.218</v>
      </c>
    </row>
    <row r="6365" spans="1:14" x14ac:dyDescent="0.2">
      <c r="A6365" s="2" t="s">
        <v>27</v>
      </c>
      <c r="B6365" s="2" t="s">
        <v>28</v>
      </c>
      <c r="C6365" s="2" t="s">
        <v>6</v>
      </c>
      <c r="D6365" s="2" t="s">
        <v>7</v>
      </c>
      <c r="E6365" s="2" t="s">
        <v>9</v>
      </c>
      <c r="F6365" s="2" t="s">
        <v>61</v>
      </c>
      <c r="G6365" s="1">
        <v>440</v>
      </c>
      <c r="H6365" s="1">
        <v>180</v>
      </c>
      <c r="I6365" s="4">
        <v>2</v>
      </c>
      <c r="J6365" s="2" t="s">
        <v>71</v>
      </c>
      <c r="K6365" s="1">
        <f>Tabelle111[[#This Row],[Menge kg Nges]]/1000</f>
        <v>0.44</v>
      </c>
      <c r="L6365" s="1">
        <f>Tabelle111[[#This Row],[Menge kg P2O5]]/1000</f>
        <v>0.18</v>
      </c>
      <c r="M6365" s="1">
        <f>Tabelle111[[#This Row],[Menge t Nges]]/Tabelle111[[#This Row],[Anzahl Lieferscheine]]</f>
        <v>0.22</v>
      </c>
      <c r="N6365" s="1">
        <f>Tabelle111[[#This Row],[Menge t P2O5]]/Tabelle111[[#This Row],[Anzahl Lieferscheine]]</f>
        <v>0.09</v>
      </c>
    </row>
    <row r="6366" spans="1:14" x14ac:dyDescent="0.2">
      <c r="A6366" s="2" t="s">
        <v>27</v>
      </c>
      <c r="B6366" s="2" t="s">
        <v>28</v>
      </c>
      <c r="C6366" s="2" t="s">
        <v>6</v>
      </c>
      <c r="D6366" s="2" t="s">
        <v>15</v>
      </c>
      <c r="E6366" s="2" t="s">
        <v>9</v>
      </c>
      <c r="F6366" s="2" t="s">
        <v>61</v>
      </c>
      <c r="G6366" s="1">
        <v>270.84000000000003</v>
      </c>
      <c r="H6366" s="1">
        <v>161.1</v>
      </c>
      <c r="I6366" s="4">
        <v>2</v>
      </c>
      <c r="J6366" s="2" t="s">
        <v>71</v>
      </c>
      <c r="K6366" s="1">
        <f>Tabelle111[[#This Row],[Menge kg Nges]]/1000</f>
        <v>0.27084000000000003</v>
      </c>
      <c r="L6366" s="1">
        <f>Tabelle111[[#This Row],[Menge kg P2O5]]/1000</f>
        <v>0.16109999999999999</v>
      </c>
      <c r="M6366" s="1">
        <f>Tabelle111[[#This Row],[Menge t Nges]]/Tabelle111[[#This Row],[Anzahl Lieferscheine]]</f>
        <v>0.13542000000000001</v>
      </c>
      <c r="N6366" s="1">
        <f>Tabelle111[[#This Row],[Menge t P2O5]]/Tabelle111[[#This Row],[Anzahl Lieferscheine]]</f>
        <v>8.0549999999999997E-2</v>
      </c>
    </row>
    <row r="6367" spans="1:14" x14ac:dyDescent="0.2">
      <c r="A6367" s="2" t="s">
        <v>27</v>
      </c>
      <c r="B6367" s="2" t="s">
        <v>28</v>
      </c>
      <c r="C6367" s="2" t="s">
        <v>25</v>
      </c>
      <c r="D6367" s="2" t="s">
        <v>25</v>
      </c>
      <c r="E6367" s="2" t="s">
        <v>26</v>
      </c>
      <c r="F6367" s="2" t="s">
        <v>61</v>
      </c>
      <c r="G6367" s="1">
        <v>707.4</v>
      </c>
      <c r="H6367" s="1">
        <v>326.7</v>
      </c>
      <c r="I6367" s="4">
        <v>2</v>
      </c>
      <c r="J6367" s="2" t="s">
        <v>71</v>
      </c>
      <c r="K6367" s="1">
        <f>Tabelle111[[#This Row],[Menge kg Nges]]/1000</f>
        <v>0.70740000000000003</v>
      </c>
      <c r="L6367" s="1">
        <f>Tabelle111[[#This Row],[Menge kg P2O5]]/1000</f>
        <v>0.32669999999999999</v>
      </c>
      <c r="M6367" s="1">
        <f>Tabelle111[[#This Row],[Menge t Nges]]/Tabelle111[[#This Row],[Anzahl Lieferscheine]]</f>
        <v>0.35370000000000001</v>
      </c>
      <c r="N6367" s="1">
        <f>Tabelle111[[#This Row],[Menge t P2O5]]/Tabelle111[[#This Row],[Anzahl Lieferscheine]]</f>
        <v>0.16335</v>
      </c>
    </row>
    <row r="6368" spans="1:14" x14ac:dyDescent="0.2">
      <c r="A6368" s="2" t="s">
        <v>33</v>
      </c>
      <c r="B6368" s="2" t="s">
        <v>29</v>
      </c>
      <c r="C6368" s="2" t="s">
        <v>6</v>
      </c>
      <c r="D6368" s="2" t="s">
        <v>7</v>
      </c>
      <c r="E6368" s="2" t="s">
        <v>8</v>
      </c>
      <c r="F6368" s="2" t="s">
        <v>61</v>
      </c>
      <c r="G6368" s="1">
        <v>158.75</v>
      </c>
      <c r="H6368" s="1">
        <v>49.25</v>
      </c>
      <c r="I6368" s="4">
        <v>1</v>
      </c>
      <c r="J6368" s="2" t="s">
        <v>71</v>
      </c>
      <c r="K6368" s="1">
        <f>Tabelle111[[#This Row],[Menge kg Nges]]/1000</f>
        <v>0.15875</v>
      </c>
      <c r="L6368" s="1">
        <f>Tabelle111[[#This Row],[Menge kg P2O5]]/1000</f>
        <v>4.9250000000000002E-2</v>
      </c>
      <c r="M6368" s="1">
        <f>Tabelle111[[#This Row],[Menge t Nges]]/Tabelle111[[#This Row],[Anzahl Lieferscheine]]</f>
        <v>0.15875</v>
      </c>
      <c r="N6368" s="1">
        <f>Tabelle111[[#This Row],[Menge t P2O5]]/Tabelle111[[#This Row],[Anzahl Lieferscheine]]</f>
        <v>4.9250000000000002E-2</v>
      </c>
    </row>
    <row r="6369" spans="1:14" x14ac:dyDescent="0.2">
      <c r="A6369" s="2" t="s">
        <v>33</v>
      </c>
      <c r="B6369" s="2" t="s">
        <v>29</v>
      </c>
      <c r="C6369" s="2" t="s">
        <v>6</v>
      </c>
      <c r="D6369" s="2" t="s">
        <v>7</v>
      </c>
      <c r="E6369" s="2" t="s">
        <v>13</v>
      </c>
      <c r="F6369" s="2" t="s">
        <v>61</v>
      </c>
      <c r="G6369" s="1">
        <v>157.91999999999999</v>
      </c>
      <c r="H6369" s="1">
        <v>99.12</v>
      </c>
      <c r="I6369" s="4">
        <v>1</v>
      </c>
      <c r="J6369" s="2" t="s">
        <v>71</v>
      </c>
      <c r="K6369" s="1">
        <f>Tabelle111[[#This Row],[Menge kg Nges]]/1000</f>
        <v>0.15791999999999998</v>
      </c>
      <c r="L6369" s="1">
        <f>Tabelle111[[#This Row],[Menge kg P2O5]]/1000</f>
        <v>9.912E-2</v>
      </c>
      <c r="M6369" s="1">
        <f>Tabelle111[[#This Row],[Menge t Nges]]/Tabelle111[[#This Row],[Anzahl Lieferscheine]]</f>
        <v>0.15791999999999998</v>
      </c>
      <c r="N6369" s="1">
        <f>Tabelle111[[#This Row],[Menge t P2O5]]/Tabelle111[[#This Row],[Anzahl Lieferscheine]]</f>
        <v>9.912E-2</v>
      </c>
    </row>
    <row r="6370" spans="1:14" x14ac:dyDescent="0.2">
      <c r="A6370" s="2" t="s">
        <v>33</v>
      </c>
      <c r="B6370" s="2" t="s">
        <v>29</v>
      </c>
      <c r="C6370" s="2" t="s">
        <v>6</v>
      </c>
      <c r="D6370" s="2" t="s">
        <v>7</v>
      </c>
      <c r="E6370" s="2" t="s">
        <v>14</v>
      </c>
      <c r="F6370" s="2" t="s">
        <v>61</v>
      </c>
      <c r="G6370" s="1">
        <v>900.5</v>
      </c>
      <c r="H6370" s="1">
        <v>385.5</v>
      </c>
      <c r="I6370" s="4">
        <v>4</v>
      </c>
      <c r="J6370" s="2" t="s">
        <v>71</v>
      </c>
      <c r="K6370" s="1">
        <f>Tabelle111[[#This Row],[Menge kg Nges]]/1000</f>
        <v>0.90049999999999997</v>
      </c>
      <c r="L6370" s="1">
        <f>Tabelle111[[#This Row],[Menge kg P2O5]]/1000</f>
        <v>0.38550000000000001</v>
      </c>
      <c r="M6370" s="1">
        <f>Tabelle111[[#This Row],[Menge t Nges]]/Tabelle111[[#This Row],[Anzahl Lieferscheine]]</f>
        <v>0.22512499999999999</v>
      </c>
      <c r="N6370" s="1">
        <f>Tabelle111[[#This Row],[Menge t P2O5]]/Tabelle111[[#This Row],[Anzahl Lieferscheine]]</f>
        <v>9.6375000000000002E-2</v>
      </c>
    </row>
    <row r="6371" spans="1:14" x14ac:dyDescent="0.2">
      <c r="A6371" s="2" t="s">
        <v>33</v>
      </c>
      <c r="B6371" s="2" t="s">
        <v>29</v>
      </c>
      <c r="C6371" s="2" t="s">
        <v>6</v>
      </c>
      <c r="D6371" s="2" t="s">
        <v>15</v>
      </c>
      <c r="E6371" s="2" t="s">
        <v>18</v>
      </c>
      <c r="F6371" s="2" t="s">
        <v>61</v>
      </c>
      <c r="G6371" s="1">
        <v>2279.12</v>
      </c>
      <c r="H6371" s="1">
        <v>1505.05</v>
      </c>
      <c r="I6371" s="4">
        <v>8</v>
      </c>
      <c r="J6371" s="2" t="s">
        <v>71</v>
      </c>
      <c r="K6371" s="1">
        <f>Tabelle111[[#This Row],[Menge kg Nges]]/1000</f>
        <v>2.2791199999999998</v>
      </c>
      <c r="L6371" s="1">
        <f>Tabelle111[[#This Row],[Menge kg P2O5]]/1000</f>
        <v>1.50505</v>
      </c>
      <c r="M6371" s="1">
        <f>Tabelle111[[#This Row],[Menge t Nges]]/Tabelle111[[#This Row],[Anzahl Lieferscheine]]</f>
        <v>0.28488999999999998</v>
      </c>
      <c r="N6371" s="1">
        <f>Tabelle111[[#This Row],[Menge t P2O5]]/Tabelle111[[#This Row],[Anzahl Lieferscheine]]</f>
        <v>0.18813125</v>
      </c>
    </row>
    <row r="6372" spans="1:14" x14ac:dyDescent="0.2">
      <c r="A6372" s="2" t="s">
        <v>33</v>
      </c>
      <c r="B6372" s="2" t="s">
        <v>29</v>
      </c>
      <c r="C6372" s="2" t="s">
        <v>6</v>
      </c>
      <c r="D6372" s="2" t="s">
        <v>15</v>
      </c>
      <c r="E6372" s="2" t="s">
        <v>20</v>
      </c>
      <c r="F6372" s="2" t="s">
        <v>61</v>
      </c>
      <c r="G6372" s="1">
        <v>163.4</v>
      </c>
      <c r="H6372" s="1">
        <v>129</v>
      </c>
      <c r="I6372" s="4">
        <v>4</v>
      </c>
      <c r="J6372" s="2" t="s">
        <v>71</v>
      </c>
      <c r="K6372" s="1">
        <f>Tabelle111[[#This Row],[Menge kg Nges]]/1000</f>
        <v>0.16340000000000002</v>
      </c>
      <c r="L6372" s="1">
        <f>Tabelle111[[#This Row],[Menge kg P2O5]]/1000</f>
        <v>0.129</v>
      </c>
      <c r="M6372" s="1">
        <f>Tabelle111[[#This Row],[Menge t Nges]]/Tabelle111[[#This Row],[Anzahl Lieferscheine]]</f>
        <v>4.0850000000000004E-2</v>
      </c>
      <c r="N6372" s="1">
        <f>Tabelle111[[#This Row],[Menge t P2O5]]/Tabelle111[[#This Row],[Anzahl Lieferscheine]]</f>
        <v>3.2250000000000001E-2</v>
      </c>
    </row>
    <row r="6373" spans="1:14" x14ac:dyDescent="0.2">
      <c r="A6373" s="2" t="s">
        <v>33</v>
      </c>
      <c r="B6373" s="2" t="s">
        <v>29</v>
      </c>
      <c r="C6373" s="2" t="s">
        <v>6</v>
      </c>
      <c r="D6373" s="2" t="s">
        <v>15</v>
      </c>
      <c r="E6373" s="2" t="s">
        <v>21</v>
      </c>
      <c r="F6373" s="2" t="s">
        <v>61</v>
      </c>
      <c r="G6373" s="1">
        <v>1006.76</v>
      </c>
      <c r="H6373" s="1">
        <v>547.88</v>
      </c>
      <c r="I6373" s="4">
        <v>3</v>
      </c>
      <c r="J6373" s="2" t="s">
        <v>71</v>
      </c>
      <c r="K6373" s="1">
        <f>Tabelle111[[#This Row],[Menge kg Nges]]/1000</f>
        <v>1.0067600000000001</v>
      </c>
      <c r="L6373" s="1">
        <f>Tabelle111[[#This Row],[Menge kg P2O5]]/1000</f>
        <v>0.54788000000000003</v>
      </c>
      <c r="M6373" s="1">
        <f>Tabelle111[[#This Row],[Menge t Nges]]/Tabelle111[[#This Row],[Anzahl Lieferscheine]]</f>
        <v>0.3355866666666667</v>
      </c>
      <c r="N6373" s="1">
        <f>Tabelle111[[#This Row],[Menge t P2O5]]/Tabelle111[[#This Row],[Anzahl Lieferscheine]]</f>
        <v>0.18262666666666669</v>
      </c>
    </row>
    <row r="6374" spans="1:14" x14ac:dyDescent="0.2">
      <c r="A6374" s="2" t="s">
        <v>33</v>
      </c>
      <c r="B6374" s="2" t="s">
        <v>29</v>
      </c>
      <c r="C6374" s="2" t="s">
        <v>25</v>
      </c>
      <c r="D6374" s="2" t="s">
        <v>25</v>
      </c>
      <c r="E6374" s="2" t="s">
        <v>26</v>
      </c>
      <c r="F6374" s="2" t="s">
        <v>61</v>
      </c>
      <c r="G6374" s="1">
        <v>9393.7200000000012</v>
      </c>
      <c r="H6374" s="1">
        <v>3146.3999999999996</v>
      </c>
      <c r="I6374" s="4">
        <v>11</v>
      </c>
      <c r="J6374" s="2" t="s">
        <v>71</v>
      </c>
      <c r="K6374" s="1">
        <f>Tabelle111[[#This Row],[Menge kg Nges]]/1000</f>
        <v>9.3937200000000018</v>
      </c>
      <c r="L6374" s="1">
        <f>Tabelle111[[#This Row],[Menge kg P2O5]]/1000</f>
        <v>3.1463999999999994</v>
      </c>
      <c r="M6374" s="1">
        <f>Tabelle111[[#This Row],[Menge t Nges]]/Tabelle111[[#This Row],[Anzahl Lieferscheine]]</f>
        <v>0.85397454545454565</v>
      </c>
      <c r="N6374" s="1">
        <f>Tabelle111[[#This Row],[Menge t P2O5]]/Tabelle111[[#This Row],[Anzahl Lieferscheine]]</f>
        <v>0.28603636363636359</v>
      </c>
    </row>
    <row r="6375" spans="1:14" x14ac:dyDescent="0.2">
      <c r="A6375" s="2" t="s">
        <v>33</v>
      </c>
      <c r="B6375" s="2" t="s">
        <v>32</v>
      </c>
      <c r="C6375" s="2" t="s">
        <v>6</v>
      </c>
      <c r="D6375" s="2" t="s">
        <v>15</v>
      </c>
      <c r="E6375" s="2" t="s">
        <v>20</v>
      </c>
      <c r="F6375" s="2" t="s">
        <v>61</v>
      </c>
      <c r="G6375" s="1">
        <v>254.8</v>
      </c>
      <c r="H6375" s="1">
        <v>225.4</v>
      </c>
      <c r="I6375" s="4">
        <v>2</v>
      </c>
      <c r="J6375" s="2" t="s">
        <v>71</v>
      </c>
      <c r="K6375" s="1">
        <f>Tabelle111[[#This Row],[Menge kg Nges]]/1000</f>
        <v>0.25480000000000003</v>
      </c>
      <c r="L6375" s="1">
        <f>Tabelle111[[#This Row],[Menge kg P2O5]]/1000</f>
        <v>0.22540000000000002</v>
      </c>
      <c r="M6375" s="1">
        <f>Tabelle111[[#This Row],[Menge t Nges]]/Tabelle111[[#This Row],[Anzahl Lieferscheine]]</f>
        <v>0.12740000000000001</v>
      </c>
      <c r="N6375" s="1">
        <f>Tabelle111[[#This Row],[Menge t P2O5]]/Tabelle111[[#This Row],[Anzahl Lieferscheine]]</f>
        <v>0.11270000000000001</v>
      </c>
    </row>
    <row r="6376" spans="1:14" x14ac:dyDescent="0.2">
      <c r="A6376" s="2" t="s">
        <v>33</v>
      </c>
      <c r="B6376" s="2" t="s">
        <v>32</v>
      </c>
      <c r="C6376" s="2" t="s">
        <v>25</v>
      </c>
      <c r="D6376" s="2" t="s">
        <v>25</v>
      </c>
      <c r="E6376" s="2" t="s">
        <v>26</v>
      </c>
      <c r="F6376" s="2" t="s">
        <v>61</v>
      </c>
      <c r="G6376" s="1">
        <v>12930.160000000002</v>
      </c>
      <c r="H6376" s="1">
        <v>5849.2899999999991</v>
      </c>
      <c r="I6376" s="4">
        <v>32</v>
      </c>
      <c r="J6376" s="2" t="s">
        <v>71</v>
      </c>
      <c r="K6376" s="1">
        <f>Tabelle111[[#This Row],[Menge kg Nges]]/1000</f>
        <v>12.930160000000003</v>
      </c>
      <c r="L6376" s="1">
        <f>Tabelle111[[#This Row],[Menge kg P2O5]]/1000</f>
        <v>5.849289999999999</v>
      </c>
      <c r="M6376" s="1">
        <f>Tabelle111[[#This Row],[Menge t Nges]]/Tabelle111[[#This Row],[Anzahl Lieferscheine]]</f>
        <v>0.40406750000000008</v>
      </c>
      <c r="N6376" s="1">
        <f>Tabelle111[[#This Row],[Menge t P2O5]]/Tabelle111[[#This Row],[Anzahl Lieferscheine]]</f>
        <v>0.18279031249999997</v>
      </c>
    </row>
    <row r="6377" spans="1:14" x14ac:dyDescent="0.2">
      <c r="A6377" s="2" t="s">
        <v>33</v>
      </c>
      <c r="B6377" s="2" t="s">
        <v>33</v>
      </c>
      <c r="C6377" s="2" t="s">
        <v>6</v>
      </c>
      <c r="D6377" s="2" t="s">
        <v>7</v>
      </c>
      <c r="E6377" s="2" t="s">
        <v>8</v>
      </c>
      <c r="F6377" s="2" t="s">
        <v>61</v>
      </c>
      <c r="G6377" s="1">
        <v>34709.1</v>
      </c>
      <c r="H6377" s="1">
        <v>10768.020000000002</v>
      </c>
      <c r="I6377" s="4">
        <v>64</v>
      </c>
      <c r="J6377" s="2" t="s">
        <v>71</v>
      </c>
      <c r="K6377" s="1">
        <f>Tabelle111[[#This Row],[Menge kg Nges]]/1000</f>
        <v>34.709099999999999</v>
      </c>
      <c r="L6377" s="1">
        <f>Tabelle111[[#This Row],[Menge kg P2O5]]/1000</f>
        <v>10.768020000000002</v>
      </c>
      <c r="M6377" s="1">
        <f>Tabelle111[[#This Row],[Menge t Nges]]/Tabelle111[[#This Row],[Anzahl Lieferscheine]]</f>
        <v>0.54232968749999999</v>
      </c>
      <c r="N6377" s="1">
        <f>Tabelle111[[#This Row],[Menge t P2O5]]/Tabelle111[[#This Row],[Anzahl Lieferscheine]]</f>
        <v>0.16825031250000003</v>
      </c>
    </row>
    <row r="6378" spans="1:14" x14ac:dyDescent="0.2">
      <c r="A6378" s="2" t="s">
        <v>33</v>
      </c>
      <c r="B6378" s="2" t="s">
        <v>33</v>
      </c>
      <c r="C6378" s="2" t="s">
        <v>6</v>
      </c>
      <c r="D6378" s="2" t="s">
        <v>7</v>
      </c>
      <c r="E6378" s="2" t="s">
        <v>9</v>
      </c>
      <c r="F6378" s="2" t="s">
        <v>61</v>
      </c>
      <c r="G6378" s="1">
        <v>22811.399999999998</v>
      </c>
      <c r="H6378" s="1">
        <v>9467.35</v>
      </c>
      <c r="I6378" s="4">
        <v>97</v>
      </c>
      <c r="J6378" s="2" t="s">
        <v>71</v>
      </c>
      <c r="K6378" s="1">
        <f>Tabelle111[[#This Row],[Menge kg Nges]]/1000</f>
        <v>22.811399999999999</v>
      </c>
      <c r="L6378" s="1">
        <f>Tabelle111[[#This Row],[Menge kg P2O5]]/1000</f>
        <v>9.4673499999999997</v>
      </c>
      <c r="M6378" s="1">
        <f>Tabelle111[[#This Row],[Menge t Nges]]/Tabelle111[[#This Row],[Anzahl Lieferscheine]]</f>
        <v>0.23516907216494845</v>
      </c>
      <c r="N6378" s="1">
        <f>Tabelle111[[#This Row],[Menge t P2O5]]/Tabelle111[[#This Row],[Anzahl Lieferscheine]]</f>
        <v>9.7601546391752572E-2</v>
      </c>
    </row>
    <row r="6379" spans="1:14" x14ac:dyDescent="0.2">
      <c r="A6379" s="2" t="s">
        <v>33</v>
      </c>
      <c r="B6379" s="2" t="s">
        <v>33</v>
      </c>
      <c r="C6379" s="2" t="s">
        <v>6</v>
      </c>
      <c r="D6379" s="2" t="s">
        <v>7</v>
      </c>
      <c r="E6379" s="2" t="s">
        <v>11</v>
      </c>
      <c r="F6379" s="2" t="s">
        <v>61</v>
      </c>
      <c r="G6379" s="1">
        <v>5627.35</v>
      </c>
      <c r="H6379" s="1">
        <v>2762.0499999999997</v>
      </c>
      <c r="I6379" s="4">
        <v>25</v>
      </c>
      <c r="J6379" s="2" t="s">
        <v>71</v>
      </c>
      <c r="K6379" s="1">
        <f>Tabelle111[[#This Row],[Menge kg Nges]]/1000</f>
        <v>5.6273500000000007</v>
      </c>
      <c r="L6379" s="1">
        <f>Tabelle111[[#This Row],[Menge kg P2O5]]/1000</f>
        <v>2.7620499999999999</v>
      </c>
      <c r="M6379" s="1">
        <f>Tabelle111[[#This Row],[Menge t Nges]]/Tabelle111[[#This Row],[Anzahl Lieferscheine]]</f>
        <v>0.22509400000000002</v>
      </c>
      <c r="N6379" s="1">
        <f>Tabelle111[[#This Row],[Menge t P2O5]]/Tabelle111[[#This Row],[Anzahl Lieferscheine]]</f>
        <v>0.110482</v>
      </c>
    </row>
    <row r="6380" spans="1:14" x14ac:dyDescent="0.2">
      <c r="A6380" s="2" t="s">
        <v>33</v>
      </c>
      <c r="B6380" s="2" t="s">
        <v>33</v>
      </c>
      <c r="C6380" s="2" t="s">
        <v>6</v>
      </c>
      <c r="D6380" s="2" t="s">
        <v>7</v>
      </c>
      <c r="E6380" s="2" t="s">
        <v>12</v>
      </c>
      <c r="F6380" s="2" t="s">
        <v>61</v>
      </c>
      <c r="G6380" s="1">
        <v>6286.81</v>
      </c>
      <c r="H6380" s="1">
        <v>2256.9500000000003</v>
      </c>
      <c r="I6380" s="4">
        <v>29</v>
      </c>
      <c r="J6380" s="2" t="s">
        <v>71</v>
      </c>
      <c r="K6380" s="1">
        <f>Tabelle111[[#This Row],[Menge kg Nges]]/1000</f>
        <v>6.28681</v>
      </c>
      <c r="L6380" s="1">
        <f>Tabelle111[[#This Row],[Menge kg P2O5]]/1000</f>
        <v>2.2569500000000002</v>
      </c>
      <c r="M6380" s="1">
        <f>Tabelle111[[#This Row],[Menge t Nges]]/Tabelle111[[#This Row],[Anzahl Lieferscheine]]</f>
        <v>0.21678655172413794</v>
      </c>
      <c r="N6380" s="1">
        <f>Tabelle111[[#This Row],[Menge t P2O5]]/Tabelle111[[#This Row],[Anzahl Lieferscheine]]</f>
        <v>7.7825862068965523E-2</v>
      </c>
    </row>
    <row r="6381" spans="1:14" x14ac:dyDescent="0.2">
      <c r="A6381" s="2" t="s">
        <v>33</v>
      </c>
      <c r="B6381" s="2" t="s">
        <v>33</v>
      </c>
      <c r="C6381" s="2" t="s">
        <v>6</v>
      </c>
      <c r="D6381" s="2" t="s">
        <v>7</v>
      </c>
      <c r="E6381" s="2" t="s">
        <v>13</v>
      </c>
      <c r="F6381" s="2" t="s">
        <v>61</v>
      </c>
      <c r="G6381" s="1">
        <v>6779.2999999999984</v>
      </c>
      <c r="H6381" s="1">
        <v>3774.2500000000005</v>
      </c>
      <c r="I6381" s="4">
        <v>31</v>
      </c>
      <c r="J6381" s="2" t="s">
        <v>71</v>
      </c>
      <c r="K6381" s="1">
        <f>Tabelle111[[#This Row],[Menge kg Nges]]/1000</f>
        <v>6.7792999999999983</v>
      </c>
      <c r="L6381" s="1">
        <f>Tabelle111[[#This Row],[Menge kg P2O5]]/1000</f>
        <v>3.7742500000000003</v>
      </c>
      <c r="M6381" s="1">
        <f>Tabelle111[[#This Row],[Menge t Nges]]/Tabelle111[[#This Row],[Anzahl Lieferscheine]]</f>
        <v>0.21868709677419348</v>
      </c>
      <c r="N6381" s="1">
        <f>Tabelle111[[#This Row],[Menge t P2O5]]/Tabelle111[[#This Row],[Anzahl Lieferscheine]]</f>
        <v>0.12175000000000001</v>
      </c>
    </row>
    <row r="6382" spans="1:14" x14ac:dyDescent="0.2">
      <c r="A6382" s="2" t="s">
        <v>33</v>
      </c>
      <c r="B6382" s="2" t="s">
        <v>33</v>
      </c>
      <c r="C6382" s="2" t="s">
        <v>6</v>
      </c>
      <c r="D6382" s="2" t="s">
        <v>7</v>
      </c>
      <c r="E6382" s="2" t="s">
        <v>14</v>
      </c>
      <c r="F6382" s="2" t="s">
        <v>61</v>
      </c>
      <c r="G6382" s="1">
        <v>10031.99</v>
      </c>
      <c r="H6382" s="1">
        <v>5223.7000000000007</v>
      </c>
      <c r="I6382" s="4">
        <v>34</v>
      </c>
      <c r="J6382" s="2" t="s">
        <v>71</v>
      </c>
      <c r="K6382" s="1">
        <f>Tabelle111[[#This Row],[Menge kg Nges]]/1000</f>
        <v>10.03199</v>
      </c>
      <c r="L6382" s="1">
        <f>Tabelle111[[#This Row],[Menge kg P2O5]]/1000</f>
        <v>5.2237000000000009</v>
      </c>
      <c r="M6382" s="1">
        <f>Tabelle111[[#This Row],[Menge t Nges]]/Tabelle111[[#This Row],[Anzahl Lieferscheine]]</f>
        <v>0.29505852941176469</v>
      </c>
      <c r="N6382" s="1">
        <f>Tabelle111[[#This Row],[Menge t P2O5]]/Tabelle111[[#This Row],[Anzahl Lieferscheine]]</f>
        <v>0.15363823529411769</v>
      </c>
    </row>
    <row r="6383" spans="1:14" x14ac:dyDescent="0.2">
      <c r="A6383" s="2" t="s">
        <v>33</v>
      </c>
      <c r="B6383" s="2" t="s">
        <v>33</v>
      </c>
      <c r="C6383" s="2" t="s">
        <v>6</v>
      </c>
      <c r="D6383" s="2" t="s">
        <v>15</v>
      </c>
      <c r="E6383" s="2" t="s">
        <v>18</v>
      </c>
      <c r="F6383" s="2" t="s">
        <v>61</v>
      </c>
      <c r="G6383" s="1">
        <v>13822.330000000002</v>
      </c>
      <c r="H6383" s="1">
        <v>10501.470000000001</v>
      </c>
      <c r="I6383" s="4">
        <v>45</v>
      </c>
      <c r="J6383" s="2" t="s">
        <v>71</v>
      </c>
      <c r="K6383" s="1">
        <f>Tabelle111[[#This Row],[Menge kg Nges]]/1000</f>
        <v>13.822330000000001</v>
      </c>
      <c r="L6383" s="1">
        <f>Tabelle111[[#This Row],[Menge kg P2O5]]/1000</f>
        <v>10.501470000000001</v>
      </c>
      <c r="M6383" s="1">
        <f>Tabelle111[[#This Row],[Menge t Nges]]/Tabelle111[[#This Row],[Anzahl Lieferscheine]]</f>
        <v>0.30716288888888893</v>
      </c>
      <c r="N6383" s="1">
        <f>Tabelle111[[#This Row],[Menge t P2O5]]/Tabelle111[[#This Row],[Anzahl Lieferscheine]]</f>
        <v>0.23336600000000002</v>
      </c>
    </row>
    <row r="6384" spans="1:14" x14ac:dyDescent="0.2">
      <c r="A6384" s="2" t="s">
        <v>33</v>
      </c>
      <c r="B6384" s="2" t="s">
        <v>33</v>
      </c>
      <c r="C6384" s="2" t="s">
        <v>6</v>
      </c>
      <c r="D6384" s="2" t="s">
        <v>15</v>
      </c>
      <c r="E6384" s="2" t="s">
        <v>19</v>
      </c>
      <c r="F6384" s="2" t="s">
        <v>61</v>
      </c>
      <c r="G6384" s="1">
        <v>1432.5</v>
      </c>
      <c r="H6384" s="1">
        <v>1378.6</v>
      </c>
      <c r="I6384" s="4">
        <v>6</v>
      </c>
      <c r="J6384" s="2" t="s">
        <v>71</v>
      </c>
      <c r="K6384" s="1">
        <f>Tabelle111[[#This Row],[Menge kg Nges]]/1000</f>
        <v>1.4325000000000001</v>
      </c>
      <c r="L6384" s="1">
        <f>Tabelle111[[#This Row],[Menge kg P2O5]]/1000</f>
        <v>1.3785999999999998</v>
      </c>
      <c r="M6384" s="1">
        <f>Tabelle111[[#This Row],[Menge t Nges]]/Tabelle111[[#This Row],[Anzahl Lieferscheine]]</f>
        <v>0.23875000000000002</v>
      </c>
      <c r="N6384" s="1">
        <f>Tabelle111[[#This Row],[Menge t P2O5]]/Tabelle111[[#This Row],[Anzahl Lieferscheine]]</f>
        <v>0.22976666666666665</v>
      </c>
    </row>
    <row r="6385" spans="1:14" x14ac:dyDescent="0.2">
      <c r="A6385" s="2" t="s">
        <v>33</v>
      </c>
      <c r="B6385" s="2" t="s">
        <v>33</v>
      </c>
      <c r="C6385" s="2" t="s">
        <v>6</v>
      </c>
      <c r="D6385" s="2" t="s">
        <v>15</v>
      </c>
      <c r="E6385" s="2" t="s">
        <v>20</v>
      </c>
      <c r="F6385" s="2" t="s">
        <v>61</v>
      </c>
      <c r="G6385" s="1">
        <v>2608.85</v>
      </c>
      <c r="H6385" s="1">
        <v>2027.78</v>
      </c>
      <c r="I6385" s="4">
        <v>35</v>
      </c>
      <c r="J6385" s="2" t="s">
        <v>71</v>
      </c>
      <c r="K6385" s="1">
        <f>Tabelle111[[#This Row],[Menge kg Nges]]/1000</f>
        <v>2.6088499999999999</v>
      </c>
      <c r="L6385" s="1">
        <f>Tabelle111[[#This Row],[Menge kg P2O5]]/1000</f>
        <v>2.0277799999999999</v>
      </c>
      <c r="M6385" s="1">
        <f>Tabelle111[[#This Row],[Menge t Nges]]/Tabelle111[[#This Row],[Anzahl Lieferscheine]]</f>
        <v>7.4538571428571426E-2</v>
      </c>
      <c r="N6385" s="1">
        <f>Tabelle111[[#This Row],[Menge t P2O5]]/Tabelle111[[#This Row],[Anzahl Lieferscheine]]</f>
        <v>5.7936571428571428E-2</v>
      </c>
    </row>
    <row r="6386" spans="1:14" x14ac:dyDescent="0.2">
      <c r="A6386" s="2" t="s">
        <v>33</v>
      </c>
      <c r="B6386" s="2" t="s">
        <v>33</v>
      </c>
      <c r="C6386" s="2" t="s">
        <v>6</v>
      </c>
      <c r="D6386" s="2" t="s">
        <v>15</v>
      </c>
      <c r="E6386" s="2" t="s">
        <v>21</v>
      </c>
      <c r="F6386" s="2" t="s">
        <v>61</v>
      </c>
      <c r="G6386" s="1">
        <v>4005.4</v>
      </c>
      <c r="H6386" s="1">
        <v>2283.6999999999998</v>
      </c>
      <c r="I6386" s="4">
        <v>14</v>
      </c>
      <c r="J6386" s="2" t="s">
        <v>71</v>
      </c>
      <c r="K6386" s="1">
        <f>Tabelle111[[#This Row],[Menge kg Nges]]/1000</f>
        <v>4.0053999999999998</v>
      </c>
      <c r="L6386" s="1">
        <f>Tabelle111[[#This Row],[Menge kg P2O5]]/1000</f>
        <v>2.2836999999999996</v>
      </c>
      <c r="M6386" s="1">
        <f>Tabelle111[[#This Row],[Menge t Nges]]/Tabelle111[[#This Row],[Anzahl Lieferscheine]]</f>
        <v>0.28609999999999997</v>
      </c>
      <c r="N6386" s="1">
        <f>Tabelle111[[#This Row],[Menge t P2O5]]/Tabelle111[[#This Row],[Anzahl Lieferscheine]]</f>
        <v>0.16312142857142856</v>
      </c>
    </row>
    <row r="6387" spans="1:14" x14ac:dyDescent="0.2">
      <c r="A6387" s="2" t="s">
        <v>33</v>
      </c>
      <c r="B6387" s="2" t="s">
        <v>33</v>
      </c>
      <c r="C6387" s="2" t="s">
        <v>6</v>
      </c>
      <c r="D6387" s="2" t="s">
        <v>15</v>
      </c>
      <c r="E6387" s="2" t="s">
        <v>9</v>
      </c>
      <c r="F6387" s="2" t="s">
        <v>61</v>
      </c>
      <c r="G6387" s="1">
        <v>540.79999999999995</v>
      </c>
      <c r="H6387" s="1">
        <v>360</v>
      </c>
      <c r="I6387" s="4">
        <v>2</v>
      </c>
      <c r="J6387" s="2" t="s">
        <v>71</v>
      </c>
      <c r="K6387" s="1">
        <f>Tabelle111[[#This Row],[Menge kg Nges]]/1000</f>
        <v>0.54079999999999995</v>
      </c>
      <c r="L6387" s="1">
        <f>Tabelle111[[#This Row],[Menge kg P2O5]]/1000</f>
        <v>0.36</v>
      </c>
      <c r="M6387" s="1">
        <f>Tabelle111[[#This Row],[Menge t Nges]]/Tabelle111[[#This Row],[Anzahl Lieferscheine]]</f>
        <v>0.27039999999999997</v>
      </c>
      <c r="N6387" s="1">
        <f>Tabelle111[[#This Row],[Menge t P2O5]]/Tabelle111[[#This Row],[Anzahl Lieferscheine]]</f>
        <v>0.18</v>
      </c>
    </row>
    <row r="6388" spans="1:14" x14ac:dyDescent="0.2">
      <c r="A6388" s="2" t="s">
        <v>33</v>
      </c>
      <c r="B6388" s="2" t="s">
        <v>33</v>
      </c>
      <c r="C6388" s="2" t="s">
        <v>6</v>
      </c>
      <c r="D6388" s="2" t="s">
        <v>15</v>
      </c>
      <c r="E6388" s="2" t="s">
        <v>23</v>
      </c>
      <c r="F6388" s="2" t="s">
        <v>61</v>
      </c>
      <c r="G6388" s="1">
        <v>229.6</v>
      </c>
      <c r="H6388" s="1">
        <v>103.6</v>
      </c>
      <c r="I6388" s="4">
        <v>1</v>
      </c>
      <c r="J6388" s="2" t="s">
        <v>71</v>
      </c>
      <c r="K6388" s="1">
        <f>Tabelle111[[#This Row],[Menge kg Nges]]/1000</f>
        <v>0.2296</v>
      </c>
      <c r="L6388" s="1">
        <f>Tabelle111[[#This Row],[Menge kg P2O5]]/1000</f>
        <v>0.1036</v>
      </c>
      <c r="M6388" s="1">
        <f>Tabelle111[[#This Row],[Menge t Nges]]/Tabelle111[[#This Row],[Anzahl Lieferscheine]]</f>
        <v>0.2296</v>
      </c>
      <c r="N6388" s="1">
        <f>Tabelle111[[#This Row],[Menge t P2O5]]/Tabelle111[[#This Row],[Anzahl Lieferscheine]]</f>
        <v>0.1036</v>
      </c>
    </row>
    <row r="6389" spans="1:14" x14ac:dyDescent="0.2">
      <c r="A6389" s="2" t="s">
        <v>33</v>
      </c>
      <c r="B6389" s="2" t="s">
        <v>33</v>
      </c>
      <c r="C6389" s="2" t="s">
        <v>6</v>
      </c>
      <c r="D6389" s="2" t="s">
        <v>15</v>
      </c>
      <c r="E6389" s="2" t="s">
        <v>13</v>
      </c>
      <c r="F6389" s="2" t="s">
        <v>61</v>
      </c>
      <c r="G6389" s="1">
        <v>1007.3000000000001</v>
      </c>
      <c r="H6389" s="1">
        <v>1074</v>
      </c>
      <c r="I6389" s="4">
        <v>4</v>
      </c>
      <c r="J6389" s="2" t="s">
        <v>71</v>
      </c>
      <c r="K6389" s="1">
        <f>Tabelle111[[#This Row],[Menge kg Nges]]/1000</f>
        <v>1.0073000000000001</v>
      </c>
      <c r="L6389" s="1">
        <f>Tabelle111[[#This Row],[Menge kg P2O5]]/1000</f>
        <v>1.0740000000000001</v>
      </c>
      <c r="M6389" s="1">
        <f>Tabelle111[[#This Row],[Menge t Nges]]/Tabelle111[[#This Row],[Anzahl Lieferscheine]]</f>
        <v>0.25182500000000002</v>
      </c>
      <c r="N6389" s="1">
        <f>Tabelle111[[#This Row],[Menge t P2O5]]/Tabelle111[[#This Row],[Anzahl Lieferscheine]]</f>
        <v>0.26850000000000002</v>
      </c>
    </row>
    <row r="6390" spans="1:14" x14ac:dyDescent="0.2">
      <c r="A6390" s="2" t="s">
        <v>33</v>
      </c>
      <c r="B6390" s="2" t="s">
        <v>33</v>
      </c>
      <c r="C6390" s="2" t="s">
        <v>25</v>
      </c>
      <c r="D6390" s="2" t="s">
        <v>25</v>
      </c>
      <c r="E6390" s="2" t="s">
        <v>26</v>
      </c>
      <c r="F6390" s="2" t="s">
        <v>61</v>
      </c>
      <c r="G6390" s="1">
        <v>30708.33</v>
      </c>
      <c r="H6390" s="1">
        <v>16082.120000000006</v>
      </c>
      <c r="I6390" s="4">
        <v>120</v>
      </c>
      <c r="J6390" s="2" t="s">
        <v>71</v>
      </c>
      <c r="K6390" s="1">
        <f>Tabelle111[[#This Row],[Menge kg Nges]]/1000</f>
        <v>30.70833</v>
      </c>
      <c r="L6390" s="1">
        <f>Tabelle111[[#This Row],[Menge kg P2O5]]/1000</f>
        <v>16.082120000000007</v>
      </c>
      <c r="M6390" s="1">
        <f>Tabelle111[[#This Row],[Menge t Nges]]/Tabelle111[[#This Row],[Anzahl Lieferscheine]]</f>
        <v>0.25590275000000001</v>
      </c>
      <c r="N6390" s="1">
        <f>Tabelle111[[#This Row],[Menge t P2O5]]/Tabelle111[[#This Row],[Anzahl Lieferscheine]]</f>
        <v>0.13401766666666673</v>
      </c>
    </row>
    <row r="6391" spans="1:14" x14ac:dyDescent="0.2">
      <c r="A6391" s="2" t="s">
        <v>33</v>
      </c>
      <c r="B6391" s="2" t="s">
        <v>33</v>
      </c>
      <c r="C6391" s="2" t="s">
        <v>63</v>
      </c>
      <c r="D6391" s="2" t="s">
        <v>63</v>
      </c>
      <c r="E6391" s="2" t="s">
        <v>63</v>
      </c>
      <c r="F6391" s="2" t="s">
        <v>61</v>
      </c>
      <c r="G6391" s="1">
        <v>99.36</v>
      </c>
      <c r="H6391" s="1">
        <v>57.84</v>
      </c>
      <c r="I6391" s="4">
        <v>1</v>
      </c>
      <c r="J6391" s="2" t="s">
        <v>71</v>
      </c>
      <c r="K6391" s="1">
        <f>Tabelle111[[#This Row],[Menge kg Nges]]/1000</f>
        <v>9.9360000000000004E-2</v>
      </c>
      <c r="L6391" s="1">
        <f>Tabelle111[[#This Row],[Menge kg P2O5]]/1000</f>
        <v>5.7840000000000003E-2</v>
      </c>
      <c r="M6391" s="1">
        <f>Tabelle111[[#This Row],[Menge t Nges]]/Tabelle111[[#This Row],[Anzahl Lieferscheine]]</f>
        <v>9.9360000000000004E-2</v>
      </c>
      <c r="N6391" s="1">
        <f>Tabelle111[[#This Row],[Menge t P2O5]]/Tabelle111[[#This Row],[Anzahl Lieferscheine]]</f>
        <v>5.7840000000000003E-2</v>
      </c>
    </row>
    <row r="6392" spans="1:14" x14ac:dyDescent="0.2">
      <c r="A6392" s="2" t="s">
        <v>33</v>
      </c>
      <c r="B6392" s="2" t="s">
        <v>34</v>
      </c>
      <c r="C6392" s="2" t="s">
        <v>6</v>
      </c>
      <c r="D6392" s="2" t="s">
        <v>7</v>
      </c>
      <c r="E6392" s="2" t="s">
        <v>13</v>
      </c>
      <c r="F6392" s="2" t="s">
        <v>61</v>
      </c>
      <c r="G6392" s="1">
        <v>817.8</v>
      </c>
      <c r="H6392" s="1">
        <v>513.29999999999995</v>
      </c>
      <c r="I6392" s="4">
        <v>1</v>
      </c>
      <c r="J6392" s="2" t="s">
        <v>71</v>
      </c>
      <c r="K6392" s="1">
        <f>Tabelle111[[#This Row],[Menge kg Nges]]/1000</f>
        <v>0.81779999999999997</v>
      </c>
      <c r="L6392" s="1">
        <f>Tabelle111[[#This Row],[Menge kg P2O5]]/1000</f>
        <v>0.51329999999999998</v>
      </c>
      <c r="M6392" s="1">
        <f>Tabelle111[[#This Row],[Menge t Nges]]/Tabelle111[[#This Row],[Anzahl Lieferscheine]]</f>
        <v>0.81779999999999997</v>
      </c>
      <c r="N6392" s="1">
        <f>Tabelle111[[#This Row],[Menge t P2O5]]/Tabelle111[[#This Row],[Anzahl Lieferscheine]]</f>
        <v>0.51329999999999998</v>
      </c>
    </row>
    <row r="6393" spans="1:14" x14ac:dyDescent="0.2">
      <c r="A6393" s="2" t="s">
        <v>33</v>
      </c>
      <c r="B6393" s="2" t="s">
        <v>42</v>
      </c>
      <c r="C6393" s="2" t="s">
        <v>6</v>
      </c>
      <c r="D6393" s="2" t="s">
        <v>15</v>
      </c>
      <c r="E6393" s="2" t="s">
        <v>20</v>
      </c>
      <c r="F6393" s="2" t="s">
        <v>61</v>
      </c>
      <c r="G6393" s="1">
        <v>792</v>
      </c>
      <c r="H6393" s="1">
        <v>450</v>
      </c>
      <c r="I6393" s="4">
        <v>1</v>
      </c>
      <c r="J6393" s="2" t="s">
        <v>71</v>
      </c>
      <c r="K6393" s="1">
        <f>Tabelle111[[#This Row],[Menge kg Nges]]/1000</f>
        <v>0.79200000000000004</v>
      </c>
      <c r="L6393" s="1">
        <f>Tabelle111[[#This Row],[Menge kg P2O5]]/1000</f>
        <v>0.45</v>
      </c>
      <c r="M6393" s="1">
        <f>Tabelle111[[#This Row],[Menge t Nges]]/Tabelle111[[#This Row],[Anzahl Lieferscheine]]</f>
        <v>0.79200000000000004</v>
      </c>
      <c r="N6393" s="1">
        <f>Tabelle111[[#This Row],[Menge t P2O5]]/Tabelle111[[#This Row],[Anzahl Lieferscheine]]</f>
        <v>0.45</v>
      </c>
    </row>
    <row r="6394" spans="1:14" x14ac:dyDescent="0.2">
      <c r="A6394" s="2" t="s">
        <v>44</v>
      </c>
      <c r="B6394" s="2" t="s">
        <v>44</v>
      </c>
      <c r="C6394" s="2" t="s">
        <v>6</v>
      </c>
      <c r="D6394" s="2" t="s">
        <v>7</v>
      </c>
      <c r="E6394" s="2" t="s">
        <v>8</v>
      </c>
      <c r="F6394" s="2" t="s">
        <v>61</v>
      </c>
      <c r="G6394" s="1">
        <v>784.5</v>
      </c>
      <c r="H6394" s="1">
        <v>347.1</v>
      </c>
      <c r="I6394" s="4">
        <v>5</v>
      </c>
      <c r="J6394" s="2" t="s">
        <v>71</v>
      </c>
      <c r="K6394" s="1">
        <f>Tabelle111[[#This Row],[Menge kg Nges]]/1000</f>
        <v>0.78449999999999998</v>
      </c>
      <c r="L6394" s="1">
        <f>Tabelle111[[#This Row],[Menge kg P2O5]]/1000</f>
        <v>0.34710000000000002</v>
      </c>
      <c r="M6394" s="1">
        <f>Tabelle111[[#This Row],[Menge t Nges]]/Tabelle111[[#This Row],[Anzahl Lieferscheine]]</f>
        <v>0.15689999999999998</v>
      </c>
      <c r="N6394" s="1">
        <f>Tabelle111[[#This Row],[Menge t P2O5]]/Tabelle111[[#This Row],[Anzahl Lieferscheine]]</f>
        <v>6.9420000000000009E-2</v>
      </c>
    </row>
    <row r="6395" spans="1:14" x14ac:dyDescent="0.2">
      <c r="A6395" s="2" t="s">
        <v>44</v>
      </c>
      <c r="B6395" s="2" t="s">
        <v>44</v>
      </c>
      <c r="C6395" s="2" t="s">
        <v>6</v>
      </c>
      <c r="D6395" s="2" t="s">
        <v>7</v>
      </c>
      <c r="E6395" s="2" t="s">
        <v>9</v>
      </c>
      <c r="F6395" s="2" t="s">
        <v>61</v>
      </c>
      <c r="G6395" s="1">
        <v>4550.0000000000009</v>
      </c>
      <c r="H6395" s="1">
        <v>1868.5499999999997</v>
      </c>
      <c r="I6395" s="4">
        <v>12</v>
      </c>
      <c r="J6395" s="2" t="s">
        <v>71</v>
      </c>
      <c r="K6395" s="1">
        <f>Tabelle111[[#This Row],[Menge kg Nges]]/1000</f>
        <v>4.5500000000000007</v>
      </c>
      <c r="L6395" s="1">
        <f>Tabelle111[[#This Row],[Menge kg P2O5]]/1000</f>
        <v>1.8685499999999997</v>
      </c>
      <c r="M6395" s="1">
        <f>Tabelle111[[#This Row],[Menge t Nges]]/Tabelle111[[#This Row],[Anzahl Lieferscheine]]</f>
        <v>0.37916666666666671</v>
      </c>
      <c r="N6395" s="1">
        <f>Tabelle111[[#This Row],[Menge t P2O5]]/Tabelle111[[#This Row],[Anzahl Lieferscheine]]</f>
        <v>0.15571249999999998</v>
      </c>
    </row>
    <row r="6396" spans="1:14" x14ac:dyDescent="0.2">
      <c r="A6396" s="2" t="s">
        <v>44</v>
      </c>
      <c r="B6396" s="2" t="s">
        <v>44</v>
      </c>
      <c r="C6396" s="2" t="s">
        <v>6</v>
      </c>
      <c r="D6396" s="2" t="s">
        <v>7</v>
      </c>
      <c r="E6396" s="2" t="s">
        <v>10</v>
      </c>
      <c r="F6396" s="2" t="s">
        <v>61</v>
      </c>
      <c r="G6396" s="1">
        <v>326.8</v>
      </c>
      <c r="H6396" s="1">
        <v>129.19999999999999</v>
      </c>
      <c r="I6396" s="4">
        <v>1</v>
      </c>
      <c r="J6396" s="2" t="s">
        <v>71</v>
      </c>
      <c r="K6396" s="1">
        <f>Tabelle111[[#This Row],[Menge kg Nges]]/1000</f>
        <v>0.32680000000000003</v>
      </c>
      <c r="L6396" s="1">
        <f>Tabelle111[[#This Row],[Menge kg P2O5]]/1000</f>
        <v>0.12919999999999998</v>
      </c>
      <c r="M6396" s="1">
        <f>Tabelle111[[#This Row],[Menge t Nges]]/Tabelle111[[#This Row],[Anzahl Lieferscheine]]</f>
        <v>0.32680000000000003</v>
      </c>
      <c r="N6396" s="1">
        <f>Tabelle111[[#This Row],[Menge t P2O5]]/Tabelle111[[#This Row],[Anzahl Lieferscheine]]</f>
        <v>0.12919999999999998</v>
      </c>
    </row>
    <row r="6397" spans="1:14" x14ac:dyDescent="0.2">
      <c r="A6397" s="2" t="s">
        <v>44</v>
      </c>
      <c r="B6397" s="2" t="s">
        <v>44</v>
      </c>
      <c r="C6397" s="2" t="s">
        <v>6</v>
      </c>
      <c r="D6397" s="2" t="s">
        <v>7</v>
      </c>
      <c r="E6397" s="2" t="s">
        <v>12</v>
      </c>
      <c r="F6397" s="2" t="s">
        <v>61</v>
      </c>
      <c r="G6397" s="1">
        <v>812.5</v>
      </c>
      <c r="H6397" s="1">
        <v>400</v>
      </c>
      <c r="I6397" s="4">
        <v>2</v>
      </c>
      <c r="J6397" s="2" t="s">
        <v>71</v>
      </c>
      <c r="K6397" s="1">
        <f>Tabelle111[[#This Row],[Menge kg Nges]]/1000</f>
        <v>0.8125</v>
      </c>
      <c r="L6397" s="1">
        <f>Tabelle111[[#This Row],[Menge kg P2O5]]/1000</f>
        <v>0.4</v>
      </c>
      <c r="M6397" s="1">
        <f>Tabelle111[[#This Row],[Menge t Nges]]/Tabelle111[[#This Row],[Anzahl Lieferscheine]]</f>
        <v>0.40625</v>
      </c>
      <c r="N6397" s="1">
        <f>Tabelle111[[#This Row],[Menge t P2O5]]/Tabelle111[[#This Row],[Anzahl Lieferscheine]]</f>
        <v>0.2</v>
      </c>
    </row>
    <row r="6398" spans="1:14" x14ac:dyDescent="0.2">
      <c r="A6398" s="2" t="s">
        <v>44</v>
      </c>
      <c r="B6398" s="2" t="s">
        <v>44</v>
      </c>
      <c r="C6398" s="2" t="s">
        <v>6</v>
      </c>
      <c r="D6398" s="2" t="s">
        <v>7</v>
      </c>
      <c r="E6398" s="2" t="s">
        <v>14</v>
      </c>
      <c r="F6398" s="2" t="s">
        <v>61</v>
      </c>
      <c r="G6398" s="1">
        <v>7029</v>
      </c>
      <c r="H6398" s="1">
        <v>2811.6</v>
      </c>
      <c r="I6398" s="4">
        <v>27</v>
      </c>
      <c r="J6398" s="2" t="s">
        <v>71</v>
      </c>
      <c r="K6398" s="1">
        <f>Tabelle111[[#This Row],[Menge kg Nges]]/1000</f>
        <v>7.0289999999999999</v>
      </c>
      <c r="L6398" s="1">
        <f>Tabelle111[[#This Row],[Menge kg P2O5]]/1000</f>
        <v>2.8115999999999999</v>
      </c>
      <c r="M6398" s="1">
        <f>Tabelle111[[#This Row],[Menge t Nges]]/Tabelle111[[#This Row],[Anzahl Lieferscheine]]</f>
        <v>0.26033333333333331</v>
      </c>
      <c r="N6398" s="1">
        <f>Tabelle111[[#This Row],[Menge t P2O5]]/Tabelle111[[#This Row],[Anzahl Lieferscheine]]</f>
        <v>0.10413333333333333</v>
      </c>
    </row>
    <row r="6399" spans="1:14" x14ac:dyDescent="0.2">
      <c r="A6399" s="2" t="s">
        <v>44</v>
      </c>
      <c r="B6399" s="2" t="s">
        <v>44</v>
      </c>
      <c r="C6399" s="2" t="s">
        <v>6</v>
      </c>
      <c r="D6399" s="2" t="s">
        <v>15</v>
      </c>
      <c r="E6399" s="2" t="s">
        <v>18</v>
      </c>
      <c r="F6399" s="2" t="s">
        <v>61</v>
      </c>
      <c r="G6399" s="1">
        <v>1008</v>
      </c>
      <c r="H6399" s="1">
        <v>816</v>
      </c>
      <c r="I6399" s="4">
        <v>2</v>
      </c>
      <c r="J6399" s="2" t="s">
        <v>71</v>
      </c>
      <c r="K6399" s="1">
        <f>Tabelle111[[#This Row],[Menge kg Nges]]/1000</f>
        <v>1.008</v>
      </c>
      <c r="L6399" s="1">
        <f>Tabelle111[[#This Row],[Menge kg P2O5]]/1000</f>
        <v>0.81599999999999995</v>
      </c>
      <c r="M6399" s="1">
        <f>Tabelle111[[#This Row],[Menge t Nges]]/Tabelle111[[#This Row],[Anzahl Lieferscheine]]</f>
        <v>0.504</v>
      </c>
      <c r="N6399" s="1">
        <f>Tabelle111[[#This Row],[Menge t P2O5]]/Tabelle111[[#This Row],[Anzahl Lieferscheine]]</f>
        <v>0.40799999999999997</v>
      </c>
    </row>
    <row r="6400" spans="1:14" x14ac:dyDescent="0.2">
      <c r="A6400" s="2" t="s">
        <v>44</v>
      </c>
      <c r="B6400" s="2" t="s">
        <v>44</v>
      </c>
      <c r="C6400" s="2" t="s">
        <v>6</v>
      </c>
      <c r="D6400" s="2" t="s">
        <v>15</v>
      </c>
      <c r="E6400" s="2" t="s">
        <v>10</v>
      </c>
      <c r="F6400" s="2" t="s">
        <v>61</v>
      </c>
      <c r="G6400" s="1">
        <v>2770.2</v>
      </c>
      <c r="H6400" s="1">
        <v>1183.3200000000002</v>
      </c>
      <c r="I6400" s="4">
        <v>4</v>
      </c>
      <c r="J6400" s="2" t="s">
        <v>71</v>
      </c>
      <c r="K6400" s="1">
        <f>Tabelle111[[#This Row],[Menge kg Nges]]/1000</f>
        <v>2.7702</v>
      </c>
      <c r="L6400" s="1">
        <f>Tabelle111[[#This Row],[Menge kg P2O5]]/1000</f>
        <v>1.1833200000000001</v>
      </c>
      <c r="M6400" s="1">
        <f>Tabelle111[[#This Row],[Menge t Nges]]/Tabelle111[[#This Row],[Anzahl Lieferscheine]]</f>
        <v>0.69255</v>
      </c>
      <c r="N6400" s="1">
        <f>Tabelle111[[#This Row],[Menge t P2O5]]/Tabelle111[[#This Row],[Anzahl Lieferscheine]]</f>
        <v>0.29583000000000004</v>
      </c>
    </row>
    <row r="6401" spans="1:14" x14ac:dyDescent="0.2">
      <c r="A6401" s="2" t="s">
        <v>44</v>
      </c>
      <c r="B6401" s="2" t="s">
        <v>47</v>
      </c>
      <c r="C6401" s="2" t="s">
        <v>6</v>
      </c>
      <c r="D6401" s="2" t="s">
        <v>7</v>
      </c>
      <c r="E6401" s="2" t="s">
        <v>14</v>
      </c>
      <c r="F6401" s="2" t="s">
        <v>61</v>
      </c>
      <c r="G6401" s="1">
        <v>157.5</v>
      </c>
      <c r="H6401" s="1">
        <v>63</v>
      </c>
      <c r="I6401" s="4">
        <v>1</v>
      </c>
      <c r="J6401" s="2" t="s">
        <v>71</v>
      </c>
      <c r="K6401" s="1">
        <f>Tabelle111[[#This Row],[Menge kg Nges]]/1000</f>
        <v>0.1575</v>
      </c>
      <c r="L6401" s="1">
        <f>Tabelle111[[#This Row],[Menge kg P2O5]]/1000</f>
        <v>6.3E-2</v>
      </c>
      <c r="M6401" s="1">
        <f>Tabelle111[[#This Row],[Menge t Nges]]/Tabelle111[[#This Row],[Anzahl Lieferscheine]]</f>
        <v>0.1575</v>
      </c>
      <c r="N6401" s="1">
        <f>Tabelle111[[#This Row],[Menge t P2O5]]/Tabelle111[[#This Row],[Anzahl Lieferscheine]]</f>
        <v>6.3E-2</v>
      </c>
    </row>
    <row r="6402" spans="1:14" x14ac:dyDescent="0.2">
      <c r="A6402" s="2" t="s">
        <v>44</v>
      </c>
      <c r="B6402" s="2" t="s">
        <v>37</v>
      </c>
      <c r="C6402" s="2" t="s">
        <v>6</v>
      </c>
      <c r="D6402" s="2" t="s">
        <v>7</v>
      </c>
      <c r="E6402" s="2" t="s">
        <v>8</v>
      </c>
      <c r="F6402" s="2" t="s">
        <v>61</v>
      </c>
      <c r="G6402" s="1">
        <v>159.36000000000001</v>
      </c>
      <c r="H6402" s="1">
        <v>81.28</v>
      </c>
      <c r="I6402" s="4">
        <v>1</v>
      </c>
      <c r="J6402" s="2" t="s">
        <v>71</v>
      </c>
      <c r="K6402" s="1">
        <f>Tabelle111[[#This Row],[Menge kg Nges]]/1000</f>
        <v>0.15936</v>
      </c>
      <c r="L6402" s="1">
        <f>Tabelle111[[#This Row],[Menge kg P2O5]]/1000</f>
        <v>8.1280000000000005E-2</v>
      </c>
      <c r="M6402" s="1">
        <f>Tabelle111[[#This Row],[Menge t Nges]]/Tabelle111[[#This Row],[Anzahl Lieferscheine]]</f>
        <v>0.15936</v>
      </c>
      <c r="N6402" s="1">
        <f>Tabelle111[[#This Row],[Menge t P2O5]]/Tabelle111[[#This Row],[Anzahl Lieferscheine]]</f>
        <v>8.1280000000000005E-2</v>
      </c>
    </row>
    <row r="6403" spans="1:14" x14ac:dyDescent="0.2">
      <c r="A6403" s="2" t="s">
        <v>44</v>
      </c>
      <c r="B6403" s="2" t="s">
        <v>37</v>
      </c>
      <c r="C6403" s="2" t="s">
        <v>6</v>
      </c>
      <c r="D6403" s="2" t="s">
        <v>7</v>
      </c>
      <c r="E6403" s="2" t="s">
        <v>9</v>
      </c>
      <c r="F6403" s="2" t="s">
        <v>61</v>
      </c>
      <c r="G6403" s="1">
        <v>307.39999999999998</v>
      </c>
      <c r="H6403" s="1">
        <v>127.2</v>
      </c>
      <c r="I6403" s="4">
        <v>2</v>
      </c>
      <c r="J6403" s="2" t="s">
        <v>71</v>
      </c>
      <c r="K6403" s="1">
        <f>Tabelle111[[#This Row],[Menge kg Nges]]/1000</f>
        <v>0.30739999999999995</v>
      </c>
      <c r="L6403" s="1">
        <f>Tabelle111[[#This Row],[Menge kg P2O5]]/1000</f>
        <v>0.12720000000000001</v>
      </c>
      <c r="M6403" s="1">
        <f>Tabelle111[[#This Row],[Menge t Nges]]/Tabelle111[[#This Row],[Anzahl Lieferscheine]]</f>
        <v>0.15369999999999998</v>
      </c>
      <c r="N6403" s="1">
        <f>Tabelle111[[#This Row],[Menge t P2O5]]/Tabelle111[[#This Row],[Anzahl Lieferscheine]]</f>
        <v>6.3600000000000004E-2</v>
      </c>
    </row>
    <row r="6404" spans="1:14" x14ac:dyDescent="0.2">
      <c r="A6404" s="2" t="s">
        <v>44</v>
      </c>
      <c r="B6404" s="2" t="s">
        <v>37</v>
      </c>
      <c r="C6404" s="2" t="s">
        <v>6</v>
      </c>
      <c r="D6404" s="2" t="s">
        <v>7</v>
      </c>
      <c r="E6404" s="2" t="s">
        <v>14</v>
      </c>
      <c r="F6404" s="2" t="s">
        <v>61</v>
      </c>
      <c r="G6404" s="1">
        <v>297</v>
      </c>
      <c r="H6404" s="1">
        <v>118.80000000000001</v>
      </c>
      <c r="I6404" s="4">
        <v>3</v>
      </c>
      <c r="J6404" s="2" t="s">
        <v>71</v>
      </c>
      <c r="K6404" s="1">
        <f>Tabelle111[[#This Row],[Menge kg Nges]]/1000</f>
        <v>0.29699999999999999</v>
      </c>
      <c r="L6404" s="1">
        <f>Tabelle111[[#This Row],[Menge kg P2O5]]/1000</f>
        <v>0.11880000000000002</v>
      </c>
      <c r="M6404" s="1">
        <f>Tabelle111[[#This Row],[Menge t Nges]]/Tabelle111[[#This Row],[Anzahl Lieferscheine]]</f>
        <v>9.8999999999999991E-2</v>
      </c>
      <c r="N6404" s="1">
        <f>Tabelle111[[#This Row],[Menge t P2O5]]/Tabelle111[[#This Row],[Anzahl Lieferscheine]]</f>
        <v>3.9600000000000003E-2</v>
      </c>
    </row>
    <row r="6405" spans="1:14" x14ac:dyDescent="0.2">
      <c r="A6405" s="2" t="s">
        <v>48</v>
      </c>
      <c r="B6405" s="2" t="s">
        <v>48</v>
      </c>
      <c r="C6405" s="2" t="s">
        <v>6</v>
      </c>
      <c r="D6405" s="2" t="s">
        <v>7</v>
      </c>
      <c r="E6405" s="2" t="s">
        <v>8</v>
      </c>
      <c r="F6405" s="2" t="s">
        <v>61</v>
      </c>
      <c r="G6405" s="1">
        <v>49157.5</v>
      </c>
      <c r="H6405" s="1">
        <v>15449.5</v>
      </c>
      <c r="I6405" s="4">
        <v>16</v>
      </c>
      <c r="J6405" s="2" t="s">
        <v>71</v>
      </c>
      <c r="K6405" s="1">
        <f>Tabelle111[[#This Row],[Menge kg Nges]]/1000</f>
        <v>49.157499999999999</v>
      </c>
      <c r="L6405" s="1">
        <f>Tabelle111[[#This Row],[Menge kg P2O5]]/1000</f>
        <v>15.4495</v>
      </c>
      <c r="M6405" s="1">
        <f>Tabelle111[[#This Row],[Menge t Nges]]/Tabelle111[[#This Row],[Anzahl Lieferscheine]]</f>
        <v>3.0723437499999999</v>
      </c>
      <c r="N6405" s="1">
        <f>Tabelle111[[#This Row],[Menge t P2O5]]/Tabelle111[[#This Row],[Anzahl Lieferscheine]]</f>
        <v>0.96559375000000003</v>
      </c>
    </row>
    <row r="6406" spans="1:14" x14ac:dyDescent="0.2">
      <c r="A6406" s="2" t="s">
        <v>48</v>
      </c>
      <c r="B6406" s="2" t="s">
        <v>48</v>
      </c>
      <c r="C6406" s="2" t="s">
        <v>6</v>
      </c>
      <c r="D6406" s="2" t="s">
        <v>7</v>
      </c>
      <c r="E6406" s="2" t="s">
        <v>9</v>
      </c>
      <c r="F6406" s="2" t="s">
        <v>61</v>
      </c>
      <c r="G6406" s="1">
        <v>29662.799999999999</v>
      </c>
      <c r="H6406" s="1">
        <v>12389.4</v>
      </c>
      <c r="I6406" s="4">
        <v>8</v>
      </c>
      <c r="J6406" s="2" t="s">
        <v>71</v>
      </c>
      <c r="K6406" s="1">
        <f>Tabelle111[[#This Row],[Menge kg Nges]]/1000</f>
        <v>29.662800000000001</v>
      </c>
      <c r="L6406" s="1">
        <f>Tabelle111[[#This Row],[Menge kg P2O5]]/1000</f>
        <v>12.3894</v>
      </c>
      <c r="M6406" s="1">
        <f>Tabelle111[[#This Row],[Menge t Nges]]/Tabelle111[[#This Row],[Anzahl Lieferscheine]]</f>
        <v>3.7078500000000001</v>
      </c>
      <c r="N6406" s="1">
        <f>Tabelle111[[#This Row],[Menge t P2O5]]/Tabelle111[[#This Row],[Anzahl Lieferscheine]]</f>
        <v>1.548675</v>
      </c>
    </row>
    <row r="6407" spans="1:14" x14ac:dyDescent="0.2">
      <c r="A6407" s="2" t="s">
        <v>48</v>
      </c>
      <c r="B6407" s="2" t="s">
        <v>48</v>
      </c>
      <c r="C6407" s="2" t="s">
        <v>6</v>
      </c>
      <c r="D6407" s="2" t="s">
        <v>7</v>
      </c>
      <c r="E6407" s="2" t="s">
        <v>12</v>
      </c>
      <c r="F6407" s="2" t="s">
        <v>61</v>
      </c>
      <c r="G6407" s="1">
        <v>5622.5</v>
      </c>
      <c r="H6407" s="1">
        <v>2768</v>
      </c>
      <c r="I6407" s="4">
        <v>2</v>
      </c>
      <c r="J6407" s="2" t="s">
        <v>71</v>
      </c>
      <c r="K6407" s="1">
        <f>Tabelle111[[#This Row],[Menge kg Nges]]/1000</f>
        <v>5.6224999999999996</v>
      </c>
      <c r="L6407" s="1">
        <f>Tabelle111[[#This Row],[Menge kg P2O5]]/1000</f>
        <v>2.7679999999999998</v>
      </c>
      <c r="M6407" s="1">
        <f>Tabelle111[[#This Row],[Menge t Nges]]/Tabelle111[[#This Row],[Anzahl Lieferscheine]]</f>
        <v>2.8112499999999998</v>
      </c>
      <c r="N6407" s="1">
        <f>Tabelle111[[#This Row],[Menge t P2O5]]/Tabelle111[[#This Row],[Anzahl Lieferscheine]]</f>
        <v>1.3839999999999999</v>
      </c>
    </row>
    <row r="6408" spans="1:14" x14ac:dyDescent="0.2">
      <c r="A6408" s="2" t="s">
        <v>48</v>
      </c>
      <c r="B6408" s="2" t="s">
        <v>48</v>
      </c>
      <c r="C6408" s="2" t="s">
        <v>6</v>
      </c>
      <c r="D6408" s="2" t="s">
        <v>15</v>
      </c>
      <c r="E6408" s="2" t="s">
        <v>18</v>
      </c>
      <c r="F6408" s="2" t="s">
        <v>61</v>
      </c>
      <c r="G6408" s="1">
        <v>806.4</v>
      </c>
      <c r="H6408" s="1">
        <v>652.79999999999995</v>
      </c>
      <c r="I6408" s="4">
        <v>1</v>
      </c>
      <c r="J6408" s="2" t="s">
        <v>71</v>
      </c>
      <c r="K6408" s="1">
        <f>Tabelle111[[#This Row],[Menge kg Nges]]/1000</f>
        <v>0.80640000000000001</v>
      </c>
      <c r="L6408" s="1">
        <f>Tabelle111[[#This Row],[Menge kg P2O5]]/1000</f>
        <v>0.65279999999999994</v>
      </c>
      <c r="M6408" s="1">
        <f>Tabelle111[[#This Row],[Menge t Nges]]/Tabelle111[[#This Row],[Anzahl Lieferscheine]]</f>
        <v>0.80640000000000001</v>
      </c>
      <c r="N6408" s="1">
        <f>Tabelle111[[#This Row],[Menge t P2O5]]/Tabelle111[[#This Row],[Anzahl Lieferscheine]]</f>
        <v>0.65279999999999994</v>
      </c>
    </row>
    <row r="6409" spans="1:14" x14ac:dyDescent="0.2">
      <c r="A6409" s="2" t="s">
        <v>48</v>
      </c>
      <c r="B6409" s="2" t="s">
        <v>48</v>
      </c>
      <c r="C6409" s="2" t="s">
        <v>6</v>
      </c>
      <c r="D6409" s="2" t="s">
        <v>15</v>
      </c>
      <c r="E6409" s="2" t="s">
        <v>20</v>
      </c>
      <c r="F6409" s="2" t="s">
        <v>61</v>
      </c>
      <c r="G6409" s="1">
        <v>13930.400000000001</v>
      </c>
      <c r="H6409" s="1">
        <v>7915</v>
      </c>
      <c r="I6409" s="4">
        <v>33</v>
      </c>
      <c r="J6409" s="2" t="s">
        <v>71</v>
      </c>
      <c r="K6409" s="1">
        <f>Tabelle111[[#This Row],[Menge kg Nges]]/1000</f>
        <v>13.930400000000002</v>
      </c>
      <c r="L6409" s="1">
        <f>Tabelle111[[#This Row],[Menge kg P2O5]]/1000</f>
        <v>7.915</v>
      </c>
      <c r="M6409" s="1">
        <f>Tabelle111[[#This Row],[Menge t Nges]]/Tabelle111[[#This Row],[Anzahl Lieferscheine]]</f>
        <v>0.42213333333333342</v>
      </c>
      <c r="N6409" s="1">
        <f>Tabelle111[[#This Row],[Menge t P2O5]]/Tabelle111[[#This Row],[Anzahl Lieferscheine]]</f>
        <v>0.23984848484848484</v>
      </c>
    </row>
    <row r="6410" spans="1:14" x14ac:dyDescent="0.2">
      <c r="A6410" s="2" t="s">
        <v>48</v>
      </c>
      <c r="B6410" s="2" t="s">
        <v>48</v>
      </c>
      <c r="C6410" s="2" t="s">
        <v>6</v>
      </c>
      <c r="D6410" s="2" t="s">
        <v>15</v>
      </c>
      <c r="E6410" s="2" t="s">
        <v>9</v>
      </c>
      <c r="F6410" s="2" t="s">
        <v>61</v>
      </c>
      <c r="G6410" s="1">
        <v>1508.8</v>
      </c>
      <c r="H6410" s="1">
        <v>676.5</v>
      </c>
      <c r="I6410" s="4">
        <v>1</v>
      </c>
      <c r="J6410" s="2" t="s">
        <v>71</v>
      </c>
      <c r="K6410" s="1">
        <f>Tabelle111[[#This Row],[Menge kg Nges]]/1000</f>
        <v>1.5087999999999999</v>
      </c>
      <c r="L6410" s="1">
        <f>Tabelle111[[#This Row],[Menge kg P2O5]]/1000</f>
        <v>0.67649999999999999</v>
      </c>
      <c r="M6410" s="1">
        <f>Tabelle111[[#This Row],[Menge t Nges]]/Tabelle111[[#This Row],[Anzahl Lieferscheine]]</f>
        <v>1.5087999999999999</v>
      </c>
      <c r="N6410" s="1">
        <f>Tabelle111[[#This Row],[Menge t P2O5]]/Tabelle111[[#This Row],[Anzahl Lieferscheine]]</f>
        <v>0.67649999999999999</v>
      </c>
    </row>
    <row r="6411" spans="1:14" x14ac:dyDescent="0.2">
      <c r="A6411" s="2" t="s">
        <v>48</v>
      </c>
      <c r="B6411" s="2" t="s">
        <v>48</v>
      </c>
      <c r="C6411" s="2" t="s">
        <v>6</v>
      </c>
      <c r="D6411" s="2" t="s">
        <v>15</v>
      </c>
      <c r="E6411" s="2" t="s">
        <v>10</v>
      </c>
      <c r="F6411" s="2" t="s">
        <v>61</v>
      </c>
      <c r="G6411" s="1">
        <v>405</v>
      </c>
      <c r="H6411" s="1">
        <v>173</v>
      </c>
      <c r="I6411" s="4">
        <v>4</v>
      </c>
      <c r="J6411" s="2" t="s">
        <v>71</v>
      </c>
      <c r="K6411" s="1">
        <f>Tabelle111[[#This Row],[Menge kg Nges]]/1000</f>
        <v>0.40500000000000003</v>
      </c>
      <c r="L6411" s="1">
        <f>Tabelle111[[#This Row],[Menge kg P2O5]]/1000</f>
        <v>0.17299999999999999</v>
      </c>
      <c r="M6411" s="1">
        <f>Tabelle111[[#This Row],[Menge t Nges]]/Tabelle111[[#This Row],[Anzahl Lieferscheine]]</f>
        <v>0.10125000000000001</v>
      </c>
      <c r="N6411" s="1">
        <f>Tabelle111[[#This Row],[Menge t P2O5]]/Tabelle111[[#This Row],[Anzahl Lieferscheine]]</f>
        <v>4.3249999999999997E-2</v>
      </c>
    </row>
    <row r="6412" spans="1:14" x14ac:dyDescent="0.2">
      <c r="A6412" s="2" t="s">
        <v>48</v>
      </c>
      <c r="B6412" s="2" t="s">
        <v>48</v>
      </c>
      <c r="C6412" s="2" t="s">
        <v>6</v>
      </c>
      <c r="D6412" s="2" t="s">
        <v>15</v>
      </c>
      <c r="E6412" s="2" t="s">
        <v>31</v>
      </c>
      <c r="F6412" s="2" t="s">
        <v>61</v>
      </c>
      <c r="G6412" s="1">
        <v>164</v>
      </c>
      <c r="H6412" s="1">
        <v>74</v>
      </c>
      <c r="I6412" s="4">
        <v>1</v>
      </c>
      <c r="J6412" s="2" t="s">
        <v>71</v>
      </c>
      <c r="K6412" s="1">
        <f>Tabelle111[[#This Row],[Menge kg Nges]]/1000</f>
        <v>0.16400000000000001</v>
      </c>
      <c r="L6412" s="1">
        <f>Tabelle111[[#This Row],[Menge kg P2O5]]/1000</f>
        <v>7.3999999999999996E-2</v>
      </c>
      <c r="M6412" s="1">
        <f>Tabelle111[[#This Row],[Menge t Nges]]/Tabelle111[[#This Row],[Anzahl Lieferscheine]]</f>
        <v>0.16400000000000001</v>
      </c>
      <c r="N6412" s="1">
        <f>Tabelle111[[#This Row],[Menge t P2O5]]/Tabelle111[[#This Row],[Anzahl Lieferscheine]]</f>
        <v>7.3999999999999996E-2</v>
      </c>
    </row>
    <row r="6413" spans="1:14" x14ac:dyDescent="0.2">
      <c r="A6413" s="2" t="s">
        <v>48</v>
      </c>
      <c r="B6413" s="2" t="s">
        <v>48</v>
      </c>
      <c r="C6413" s="2" t="s">
        <v>25</v>
      </c>
      <c r="D6413" s="2" t="s">
        <v>25</v>
      </c>
      <c r="E6413" s="2" t="s">
        <v>26</v>
      </c>
      <c r="F6413" s="2" t="s">
        <v>61</v>
      </c>
      <c r="G6413" s="1">
        <v>18510.2</v>
      </c>
      <c r="H6413" s="1">
        <v>4584.2000000000007</v>
      </c>
      <c r="I6413" s="4">
        <v>11</v>
      </c>
      <c r="J6413" s="2" t="s">
        <v>71</v>
      </c>
      <c r="K6413" s="1">
        <f>Tabelle111[[#This Row],[Menge kg Nges]]/1000</f>
        <v>18.510200000000001</v>
      </c>
      <c r="L6413" s="1">
        <f>Tabelle111[[#This Row],[Menge kg P2O5]]/1000</f>
        <v>4.5842000000000009</v>
      </c>
      <c r="M6413" s="1">
        <f>Tabelle111[[#This Row],[Menge t Nges]]/Tabelle111[[#This Row],[Anzahl Lieferscheine]]</f>
        <v>1.6827454545454545</v>
      </c>
      <c r="N6413" s="1">
        <f>Tabelle111[[#This Row],[Menge t P2O5]]/Tabelle111[[#This Row],[Anzahl Lieferscheine]]</f>
        <v>0.41674545454545464</v>
      </c>
    </row>
    <row r="6414" spans="1:14" x14ac:dyDescent="0.2">
      <c r="A6414" s="2" t="s">
        <v>48</v>
      </c>
      <c r="B6414" s="2" t="s">
        <v>28</v>
      </c>
      <c r="C6414" s="2" t="s">
        <v>6</v>
      </c>
      <c r="D6414" s="2" t="s">
        <v>7</v>
      </c>
      <c r="E6414" s="2" t="s">
        <v>8</v>
      </c>
      <c r="F6414" s="2" t="s">
        <v>61</v>
      </c>
      <c r="G6414" s="1">
        <v>476</v>
      </c>
      <c r="H6414" s="1">
        <v>149.6</v>
      </c>
      <c r="I6414" s="4">
        <v>1</v>
      </c>
      <c r="J6414" s="2" t="s">
        <v>71</v>
      </c>
      <c r="K6414" s="1">
        <f>Tabelle111[[#This Row],[Menge kg Nges]]/1000</f>
        <v>0.47599999999999998</v>
      </c>
      <c r="L6414" s="1">
        <f>Tabelle111[[#This Row],[Menge kg P2O5]]/1000</f>
        <v>0.14959999999999998</v>
      </c>
      <c r="M6414" s="1">
        <f>Tabelle111[[#This Row],[Menge t Nges]]/Tabelle111[[#This Row],[Anzahl Lieferscheine]]</f>
        <v>0.47599999999999998</v>
      </c>
      <c r="N6414" s="1">
        <f>Tabelle111[[#This Row],[Menge t P2O5]]/Tabelle111[[#This Row],[Anzahl Lieferscheine]]</f>
        <v>0.14959999999999998</v>
      </c>
    </row>
    <row r="6415" spans="1:14" x14ac:dyDescent="0.2">
      <c r="A6415" s="2" t="s">
        <v>48</v>
      </c>
      <c r="B6415" s="2" t="s">
        <v>28</v>
      </c>
      <c r="C6415" s="2" t="s">
        <v>6</v>
      </c>
      <c r="D6415" s="2" t="s">
        <v>15</v>
      </c>
      <c r="E6415" s="2" t="s">
        <v>18</v>
      </c>
      <c r="F6415" s="2" t="s">
        <v>61</v>
      </c>
      <c r="G6415" s="1">
        <v>554.4</v>
      </c>
      <c r="H6415" s="1">
        <v>448.8</v>
      </c>
      <c r="I6415" s="4">
        <v>1</v>
      </c>
      <c r="J6415" s="2" t="s">
        <v>71</v>
      </c>
      <c r="K6415" s="1">
        <f>Tabelle111[[#This Row],[Menge kg Nges]]/1000</f>
        <v>0.5544</v>
      </c>
      <c r="L6415" s="1">
        <f>Tabelle111[[#This Row],[Menge kg P2O5]]/1000</f>
        <v>0.44880000000000003</v>
      </c>
      <c r="M6415" s="1">
        <f>Tabelle111[[#This Row],[Menge t Nges]]/Tabelle111[[#This Row],[Anzahl Lieferscheine]]</f>
        <v>0.5544</v>
      </c>
      <c r="N6415" s="1">
        <f>Tabelle111[[#This Row],[Menge t P2O5]]/Tabelle111[[#This Row],[Anzahl Lieferscheine]]</f>
        <v>0.44880000000000003</v>
      </c>
    </row>
    <row r="6416" spans="1:14" x14ac:dyDescent="0.2">
      <c r="A6416" s="2" t="s">
        <v>49</v>
      </c>
      <c r="B6416" s="2" t="s">
        <v>49</v>
      </c>
      <c r="C6416" s="2" t="s">
        <v>6</v>
      </c>
      <c r="D6416" s="2" t="s">
        <v>7</v>
      </c>
      <c r="E6416" s="2" t="s">
        <v>9</v>
      </c>
      <c r="F6416" s="2" t="s">
        <v>61</v>
      </c>
      <c r="G6416" s="1">
        <v>2161.9500000000003</v>
      </c>
      <c r="H6416" s="1">
        <v>1126.2500000000002</v>
      </c>
      <c r="I6416" s="4">
        <v>14</v>
      </c>
      <c r="J6416" s="2" t="s">
        <v>71</v>
      </c>
      <c r="K6416" s="1">
        <f>Tabelle111[[#This Row],[Menge kg Nges]]/1000</f>
        <v>2.1619500000000005</v>
      </c>
      <c r="L6416" s="1">
        <f>Tabelle111[[#This Row],[Menge kg P2O5]]/1000</f>
        <v>1.1262500000000002</v>
      </c>
      <c r="M6416" s="1">
        <f>Tabelle111[[#This Row],[Menge t Nges]]/Tabelle111[[#This Row],[Anzahl Lieferscheine]]</f>
        <v>0.15442500000000003</v>
      </c>
      <c r="N6416" s="1">
        <f>Tabelle111[[#This Row],[Menge t P2O5]]/Tabelle111[[#This Row],[Anzahl Lieferscheine]]</f>
        <v>8.0446428571428585E-2</v>
      </c>
    </row>
    <row r="6417" spans="1:14" x14ac:dyDescent="0.2">
      <c r="A6417" s="2" t="s">
        <v>49</v>
      </c>
      <c r="B6417" s="2" t="s">
        <v>49</v>
      </c>
      <c r="C6417" s="2" t="s">
        <v>6</v>
      </c>
      <c r="D6417" s="2" t="s">
        <v>7</v>
      </c>
      <c r="E6417" s="2" t="s">
        <v>10</v>
      </c>
      <c r="F6417" s="2" t="s">
        <v>61</v>
      </c>
      <c r="G6417" s="1">
        <v>533.20000000000005</v>
      </c>
      <c r="H6417" s="1">
        <v>210.79999999999998</v>
      </c>
      <c r="I6417" s="4">
        <v>4</v>
      </c>
      <c r="J6417" s="2" t="s">
        <v>71</v>
      </c>
      <c r="K6417" s="1">
        <f>Tabelle111[[#This Row],[Menge kg Nges]]/1000</f>
        <v>0.53320000000000001</v>
      </c>
      <c r="L6417" s="1">
        <f>Tabelle111[[#This Row],[Menge kg P2O5]]/1000</f>
        <v>0.21079999999999999</v>
      </c>
      <c r="M6417" s="1">
        <f>Tabelle111[[#This Row],[Menge t Nges]]/Tabelle111[[#This Row],[Anzahl Lieferscheine]]</f>
        <v>0.1333</v>
      </c>
      <c r="N6417" s="1">
        <f>Tabelle111[[#This Row],[Menge t P2O5]]/Tabelle111[[#This Row],[Anzahl Lieferscheine]]</f>
        <v>5.2699999999999997E-2</v>
      </c>
    </row>
    <row r="6418" spans="1:14" x14ac:dyDescent="0.2">
      <c r="A6418" s="2" t="s">
        <v>49</v>
      </c>
      <c r="B6418" s="2" t="s">
        <v>49</v>
      </c>
      <c r="C6418" s="2" t="s">
        <v>6</v>
      </c>
      <c r="D6418" s="2" t="s">
        <v>7</v>
      </c>
      <c r="E6418" s="2" t="s">
        <v>11</v>
      </c>
      <c r="F6418" s="2" t="s">
        <v>61</v>
      </c>
      <c r="G6418" s="1">
        <v>586.72</v>
      </c>
      <c r="H6418" s="1">
        <v>236.72</v>
      </c>
      <c r="I6418" s="4">
        <v>3</v>
      </c>
      <c r="J6418" s="2" t="s">
        <v>71</v>
      </c>
      <c r="K6418" s="1">
        <f>Tabelle111[[#This Row],[Menge kg Nges]]/1000</f>
        <v>0.58672000000000002</v>
      </c>
      <c r="L6418" s="1">
        <f>Tabelle111[[#This Row],[Menge kg P2O5]]/1000</f>
        <v>0.23671999999999999</v>
      </c>
      <c r="M6418" s="1">
        <f>Tabelle111[[#This Row],[Menge t Nges]]/Tabelle111[[#This Row],[Anzahl Lieferscheine]]</f>
        <v>0.19557333333333335</v>
      </c>
      <c r="N6418" s="1">
        <f>Tabelle111[[#This Row],[Menge t P2O5]]/Tabelle111[[#This Row],[Anzahl Lieferscheine]]</f>
        <v>7.8906666666666667E-2</v>
      </c>
    </row>
    <row r="6419" spans="1:14" x14ac:dyDescent="0.2">
      <c r="A6419" s="2" t="s">
        <v>49</v>
      </c>
      <c r="B6419" s="2" t="s">
        <v>49</v>
      </c>
      <c r="C6419" s="2" t="s">
        <v>6</v>
      </c>
      <c r="D6419" s="2" t="s">
        <v>7</v>
      </c>
      <c r="E6419" s="2" t="s">
        <v>12</v>
      </c>
      <c r="F6419" s="2" t="s">
        <v>61</v>
      </c>
      <c r="G6419" s="1">
        <v>5025.2</v>
      </c>
      <c r="H6419" s="1">
        <v>1882.5</v>
      </c>
      <c r="I6419" s="4">
        <v>14</v>
      </c>
      <c r="J6419" s="2" t="s">
        <v>71</v>
      </c>
      <c r="K6419" s="1">
        <f>Tabelle111[[#This Row],[Menge kg Nges]]/1000</f>
        <v>5.0251999999999999</v>
      </c>
      <c r="L6419" s="1">
        <f>Tabelle111[[#This Row],[Menge kg P2O5]]/1000</f>
        <v>1.8825000000000001</v>
      </c>
      <c r="M6419" s="1">
        <f>Tabelle111[[#This Row],[Menge t Nges]]/Tabelle111[[#This Row],[Anzahl Lieferscheine]]</f>
        <v>0.35894285714285712</v>
      </c>
      <c r="N6419" s="1">
        <f>Tabelle111[[#This Row],[Menge t P2O5]]/Tabelle111[[#This Row],[Anzahl Lieferscheine]]</f>
        <v>0.13446428571428573</v>
      </c>
    </row>
    <row r="6420" spans="1:14" x14ac:dyDescent="0.2">
      <c r="A6420" s="2" t="s">
        <v>49</v>
      </c>
      <c r="B6420" s="2" t="s">
        <v>49</v>
      </c>
      <c r="C6420" s="2" t="s">
        <v>6</v>
      </c>
      <c r="D6420" s="2" t="s">
        <v>15</v>
      </c>
      <c r="E6420" s="2" t="s">
        <v>18</v>
      </c>
      <c r="F6420" s="2" t="s">
        <v>61</v>
      </c>
      <c r="G6420" s="1">
        <v>529.19999999999993</v>
      </c>
      <c r="H6420" s="1">
        <v>406.80000000000007</v>
      </c>
      <c r="I6420" s="4">
        <v>8</v>
      </c>
      <c r="J6420" s="2" t="s">
        <v>71</v>
      </c>
      <c r="K6420" s="1">
        <f>Tabelle111[[#This Row],[Menge kg Nges]]/1000</f>
        <v>0.52919999999999989</v>
      </c>
      <c r="L6420" s="1">
        <f>Tabelle111[[#This Row],[Menge kg P2O5]]/1000</f>
        <v>0.40680000000000005</v>
      </c>
      <c r="M6420" s="1">
        <f>Tabelle111[[#This Row],[Menge t Nges]]/Tabelle111[[#This Row],[Anzahl Lieferscheine]]</f>
        <v>6.6149999999999987E-2</v>
      </c>
      <c r="N6420" s="1">
        <f>Tabelle111[[#This Row],[Menge t P2O5]]/Tabelle111[[#This Row],[Anzahl Lieferscheine]]</f>
        <v>5.0850000000000006E-2</v>
      </c>
    </row>
    <row r="6421" spans="1:14" x14ac:dyDescent="0.2">
      <c r="A6421" s="2" t="s">
        <v>49</v>
      </c>
      <c r="B6421" s="2" t="s">
        <v>49</v>
      </c>
      <c r="C6421" s="2" t="s">
        <v>6</v>
      </c>
      <c r="D6421" s="2" t="s">
        <v>15</v>
      </c>
      <c r="E6421" s="2" t="s">
        <v>19</v>
      </c>
      <c r="F6421" s="2" t="s">
        <v>61</v>
      </c>
      <c r="G6421" s="1">
        <v>1400</v>
      </c>
      <c r="H6421" s="1">
        <v>1408</v>
      </c>
      <c r="I6421" s="4">
        <v>6</v>
      </c>
      <c r="J6421" s="2" t="s">
        <v>71</v>
      </c>
      <c r="K6421" s="1">
        <f>Tabelle111[[#This Row],[Menge kg Nges]]/1000</f>
        <v>1.4</v>
      </c>
      <c r="L6421" s="1">
        <f>Tabelle111[[#This Row],[Menge kg P2O5]]/1000</f>
        <v>1.4079999999999999</v>
      </c>
      <c r="M6421" s="1">
        <f>Tabelle111[[#This Row],[Menge t Nges]]/Tabelle111[[#This Row],[Anzahl Lieferscheine]]</f>
        <v>0.23333333333333331</v>
      </c>
      <c r="N6421" s="1">
        <f>Tabelle111[[#This Row],[Menge t P2O5]]/Tabelle111[[#This Row],[Anzahl Lieferscheine]]</f>
        <v>0.23466666666666666</v>
      </c>
    </row>
    <row r="6422" spans="1:14" x14ac:dyDescent="0.2">
      <c r="A6422" s="2" t="s">
        <v>49</v>
      </c>
      <c r="B6422" s="2" t="s">
        <v>49</v>
      </c>
      <c r="C6422" s="2" t="s">
        <v>6</v>
      </c>
      <c r="D6422" s="2" t="s">
        <v>15</v>
      </c>
      <c r="E6422" s="2" t="s">
        <v>9</v>
      </c>
      <c r="F6422" s="2" t="s">
        <v>61</v>
      </c>
      <c r="G6422" s="1">
        <v>243.35999999999999</v>
      </c>
      <c r="H6422" s="1">
        <v>162</v>
      </c>
      <c r="I6422" s="4">
        <v>4</v>
      </c>
      <c r="J6422" s="2" t="s">
        <v>71</v>
      </c>
      <c r="K6422" s="1">
        <f>Tabelle111[[#This Row],[Menge kg Nges]]/1000</f>
        <v>0.24335999999999999</v>
      </c>
      <c r="L6422" s="1">
        <f>Tabelle111[[#This Row],[Menge kg P2O5]]/1000</f>
        <v>0.16200000000000001</v>
      </c>
      <c r="M6422" s="1">
        <f>Tabelle111[[#This Row],[Menge t Nges]]/Tabelle111[[#This Row],[Anzahl Lieferscheine]]</f>
        <v>6.0839999999999998E-2</v>
      </c>
      <c r="N6422" s="1">
        <f>Tabelle111[[#This Row],[Menge t P2O5]]/Tabelle111[[#This Row],[Anzahl Lieferscheine]]</f>
        <v>4.0500000000000001E-2</v>
      </c>
    </row>
    <row r="6423" spans="1:14" x14ac:dyDescent="0.2">
      <c r="A6423" s="2" t="s">
        <v>49</v>
      </c>
      <c r="B6423" s="2" t="s">
        <v>37</v>
      </c>
      <c r="C6423" s="2" t="s">
        <v>6</v>
      </c>
      <c r="D6423" s="2" t="s">
        <v>7</v>
      </c>
      <c r="E6423" s="2" t="s">
        <v>12</v>
      </c>
      <c r="F6423" s="2" t="s">
        <v>61</v>
      </c>
      <c r="G6423" s="1">
        <v>1360</v>
      </c>
      <c r="H6423" s="1">
        <v>510</v>
      </c>
      <c r="I6423" s="4">
        <v>4</v>
      </c>
      <c r="J6423" s="2" t="s">
        <v>71</v>
      </c>
      <c r="K6423" s="1">
        <f>Tabelle111[[#This Row],[Menge kg Nges]]/1000</f>
        <v>1.36</v>
      </c>
      <c r="L6423" s="1">
        <f>Tabelle111[[#This Row],[Menge kg P2O5]]/1000</f>
        <v>0.51</v>
      </c>
      <c r="M6423" s="1">
        <f>Tabelle111[[#This Row],[Menge t Nges]]/Tabelle111[[#This Row],[Anzahl Lieferscheine]]</f>
        <v>0.34</v>
      </c>
      <c r="N6423" s="1">
        <f>Tabelle111[[#This Row],[Menge t P2O5]]/Tabelle111[[#This Row],[Anzahl Lieferscheine]]</f>
        <v>0.1275</v>
      </c>
    </row>
    <row r="6424" spans="1:14" x14ac:dyDescent="0.2">
      <c r="A6424" s="2" t="s">
        <v>49</v>
      </c>
      <c r="B6424" s="2" t="s">
        <v>39</v>
      </c>
      <c r="C6424" s="2" t="s">
        <v>6</v>
      </c>
      <c r="D6424" s="2" t="s">
        <v>7</v>
      </c>
      <c r="E6424" s="2" t="s">
        <v>12</v>
      </c>
      <c r="F6424" s="2" t="s">
        <v>61</v>
      </c>
      <c r="G6424" s="1">
        <v>480</v>
      </c>
      <c r="H6424" s="1">
        <v>180</v>
      </c>
      <c r="I6424" s="4">
        <v>1</v>
      </c>
      <c r="J6424" s="2" t="s">
        <v>71</v>
      </c>
      <c r="K6424" s="1">
        <f>Tabelle111[[#This Row],[Menge kg Nges]]/1000</f>
        <v>0.48</v>
      </c>
      <c r="L6424" s="1">
        <f>Tabelle111[[#This Row],[Menge kg P2O5]]/1000</f>
        <v>0.18</v>
      </c>
      <c r="M6424" s="1">
        <f>Tabelle111[[#This Row],[Menge t Nges]]/Tabelle111[[#This Row],[Anzahl Lieferscheine]]</f>
        <v>0.48</v>
      </c>
      <c r="N6424" s="1">
        <f>Tabelle111[[#This Row],[Menge t P2O5]]/Tabelle111[[#This Row],[Anzahl Lieferscheine]]</f>
        <v>0.18</v>
      </c>
    </row>
    <row r="6425" spans="1:14" x14ac:dyDescent="0.2">
      <c r="A6425" s="2" t="s">
        <v>49</v>
      </c>
      <c r="B6425" s="2" t="s">
        <v>39</v>
      </c>
      <c r="C6425" s="2" t="s">
        <v>6</v>
      </c>
      <c r="D6425" s="2" t="s">
        <v>15</v>
      </c>
      <c r="E6425" s="2" t="s">
        <v>19</v>
      </c>
      <c r="F6425" s="2" t="s">
        <v>61</v>
      </c>
      <c r="G6425" s="1">
        <v>140</v>
      </c>
      <c r="H6425" s="1">
        <v>140.80000000000001</v>
      </c>
      <c r="I6425" s="4">
        <v>2</v>
      </c>
      <c r="J6425" s="2" t="s">
        <v>71</v>
      </c>
      <c r="K6425" s="1">
        <f>Tabelle111[[#This Row],[Menge kg Nges]]/1000</f>
        <v>0.14000000000000001</v>
      </c>
      <c r="L6425" s="1">
        <f>Tabelle111[[#This Row],[Menge kg P2O5]]/1000</f>
        <v>0.14080000000000001</v>
      </c>
      <c r="M6425" s="1">
        <f>Tabelle111[[#This Row],[Menge t Nges]]/Tabelle111[[#This Row],[Anzahl Lieferscheine]]</f>
        <v>7.0000000000000007E-2</v>
      </c>
      <c r="N6425" s="1">
        <f>Tabelle111[[#This Row],[Menge t P2O5]]/Tabelle111[[#This Row],[Anzahl Lieferscheine]]</f>
        <v>7.0400000000000004E-2</v>
      </c>
    </row>
    <row r="6426" spans="1:14" x14ac:dyDescent="0.2">
      <c r="A6426" s="2" t="s">
        <v>49</v>
      </c>
      <c r="B6426" s="2" t="s">
        <v>42</v>
      </c>
      <c r="C6426" s="2" t="s">
        <v>6</v>
      </c>
      <c r="D6426" s="2" t="s">
        <v>7</v>
      </c>
      <c r="E6426" s="2" t="s">
        <v>12</v>
      </c>
      <c r="F6426" s="2" t="s">
        <v>61</v>
      </c>
      <c r="G6426" s="1">
        <v>972</v>
      </c>
      <c r="H6426" s="1">
        <v>364.5</v>
      </c>
      <c r="I6426" s="4">
        <v>1</v>
      </c>
      <c r="J6426" s="2" t="s">
        <v>71</v>
      </c>
      <c r="K6426" s="1">
        <f>Tabelle111[[#This Row],[Menge kg Nges]]/1000</f>
        <v>0.97199999999999998</v>
      </c>
      <c r="L6426" s="1">
        <f>Tabelle111[[#This Row],[Menge kg P2O5]]/1000</f>
        <v>0.36449999999999999</v>
      </c>
      <c r="M6426" s="1">
        <f>Tabelle111[[#This Row],[Menge t Nges]]/Tabelle111[[#This Row],[Anzahl Lieferscheine]]</f>
        <v>0.97199999999999998</v>
      </c>
      <c r="N6426" s="1">
        <f>Tabelle111[[#This Row],[Menge t P2O5]]/Tabelle111[[#This Row],[Anzahl Lieferscheine]]</f>
        <v>0.36449999999999999</v>
      </c>
    </row>
    <row r="6427" spans="1:14" x14ac:dyDescent="0.2">
      <c r="A6427" s="2" t="s">
        <v>47</v>
      </c>
      <c r="B6427" s="2" t="s">
        <v>44</v>
      </c>
      <c r="C6427" s="2" t="s">
        <v>25</v>
      </c>
      <c r="D6427" s="2" t="s">
        <v>25</v>
      </c>
      <c r="E6427" s="2" t="s">
        <v>26</v>
      </c>
      <c r="F6427" s="2" t="s">
        <v>61</v>
      </c>
      <c r="G6427" s="1">
        <v>548.1</v>
      </c>
      <c r="H6427" s="1">
        <v>262.70999999999998</v>
      </c>
      <c r="I6427" s="4">
        <v>1</v>
      </c>
      <c r="J6427" s="2" t="s">
        <v>71</v>
      </c>
      <c r="K6427" s="1">
        <f>Tabelle111[[#This Row],[Menge kg Nges]]/1000</f>
        <v>0.54810000000000003</v>
      </c>
      <c r="L6427" s="1">
        <f>Tabelle111[[#This Row],[Menge kg P2O5]]/1000</f>
        <v>0.26271</v>
      </c>
      <c r="M6427" s="1">
        <f>Tabelle111[[#This Row],[Menge t Nges]]/Tabelle111[[#This Row],[Anzahl Lieferscheine]]</f>
        <v>0.54810000000000003</v>
      </c>
      <c r="N6427" s="1">
        <f>Tabelle111[[#This Row],[Menge t P2O5]]/Tabelle111[[#This Row],[Anzahl Lieferscheine]]</f>
        <v>0.26271</v>
      </c>
    </row>
    <row r="6428" spans="1:14" x14ac:dyDescent="0.2">
      <c r="A6428" s="2" t="s">
        <v>47</v>
      </c>
      <c r="B6428" s="2" t="s">
        <v>47</v>
      </c>
      <c r="C6428" s="2" t="s">
        <v>6</v>
      </c>
      <c r="D6428" s="2" t="s">
        <v>7</v>
      </c>
      <c r="E6428" s="2" t="s">
        <v>8</v>
      </c>
      <c r="F6428" s="2" t="s">
        <v>61</v>
      </c>
      <c r="G6428" s="1">
        <v>54629.78</v>
      </c>
      <c r="H6428" s="1">
        <v>15971.899999999998</v>
      </c>
      <c r="I6428" s="4">
        <v>67</v>
      </c>
      <c r="J6428" s="2" t="s">
        <v>71</v>
      </c>
      <c r="K6428" s="1">
        <f>Tabelle111[[#This Row],[Menge kg Nges]]/1000</f>
        <v>54.629779999999997</v>
      </c>
      <c r="L6428" s="1">
        <f>Tabelle111[[#This Row],[Menge kg P2O5]]/1000</f>
        <v>15.971899999999998</v>
      </c>
      <c r="M6428" s="1">
        <f>Tabelle111[[#This Row],[Menge t Nges]]/Tabelle111[[#This Row],[Anzahl Lieferscheine]]</f>
        <v>0.81536985074626855</v>
      </c>
      <c r="N6428" s="1">
        <f>Tabelle111[[#This Row],[Menge t P2O5]]/Tabelle111[[#This Row],[Anzahl Lieferscheine]]</f>
        <v>0.23838656716417908</v>
      </c>
    </row>
    <row r="6429" spans="1:14" x14ac:dyDescent="0.2">
      <c r="A6429" s="2" t="s">
        <v>47</v>
      </c>
      <c r="B6429" s="2" t="s">
        <v>47</v>
      </c>
      <c r="C6429" s="2" t="s">
        <v>6</v>
      </c>
      <c r="D6429" s="2" t="s">
        <v>7</v>
      </c>
      <c r="E6429" s="2" t="s">
        <v>9</v>
      </c>
      <c r="F6429" s="2" t="s">
        <v>61</v>
      </c>
      <c r="G6429" s="1">
        <v>43186.569999999992</v>
      </c>
      <c r="H6429" s="1">
        <v>18222.47</v>
      </c>
      <c r="I6429" s="4">
        <v>89</v>
      </c>
      <c r="J6429" s="2" t="s">
        <v>71</v>
      </c>
      <c r="K6429" s="1">
        <f>Tabelle111[[#This Row],[Menge kg Nges]]/1000</f>
        <v>43.186569999999989</v>
      </c>
      <c r="L6429" s="1">
        <f>Tabelle111[[#This Row],[Menge kg P2O5]]/1000</f>
        <v>18.222470000000001</v>
      </c>
      <c r="M6429" s="1">
        <f>Tabelle111[[#This Row],[Menge t Nges]]/Tabelle111[[#This Row],[Anzahl Lieferscheine]]</f>
        <v>0.48524235955056166</v>
      </c>
      <c r="N6429" s="1">
        <f>Tabelle111[[#This Row],[Menge t P2O5]]/Tabelle111[[#This Row],[Anzahl Lieferscheine]]</f>
        <v>0.20474685393258429</v>
      </c>
    </row>
    <row r="6430" spans="1:14" x14ac:dyDescent="0.2">
      <c r="A6430" s="2" t="s">
        <v>47</v>
      </c>
      <c r="B6430" s="2" t="s">
        <v>47</v>
      </c>
      <c r="C6430" s="2" t="s">
        <v>6</v>
      </c>
      <c r="D6430" s="2" t="s">
        <v>7</v>
      </c>
      <c r="E6430" s="2" t="s">
        <v>10</v>
      </c>
      <c r="F6430" s="2" t="s">
        <v>61</v>
      </c>
      <c r="G6430" s="1">
        <v>258</v>
      </c>
      <c r="H6430" s="1">
        <v>102</v>
      </c>
      <c r="I6430" s="4">
        <v>2</v>
      </c>
      <c r="J6430" s="2" t="s">
        <v>71</v>
      </c>
      <c r="K6430" s="1">
        <f>Tabelle111[[#This Row],[Menge kg Nges]]/1000</f>
        <v>0.25800000000000001</v>
      </c>
      <c r="L6430" s="1">
        <f>Tabelle111[[#This Row],[Menge kg P2O5]]/1000</f>
        <v>0.10199999999999999</v>
      </c>
      <c r="M6430" s="1">
        <f>Tabelle111[[#This Row],[Menge t Nges]]/Tabelle111[[#This Row],[Anzahl Lieferscheine]]</f>
        <v>0.129</v>
      </c>
      <c r="N6430" s="1">
        <f>Tabelle111[[#This Row],[Menge t P2O5]]/Tabelle111[[#This Row],[Anzahl Lieferscheine]]</f>
        <v>5.0999999999999997E-2</v>
      </c>
    </row>
    <row r="6431" spans="1:14" x14ac:dyDescent="0.2">
      <c r="A6431" s="2" t="s">
        <v>47</v>
      </c>
      <c r="B6431" s="2" t="s">
        <v>47</v>
      </c>
      <c r="C6431" s="2" t="s">
        <v>6</v>
      </c>
      <c r="D6431" s="2" t="s">
        <v>7</v>
      </c>
      <c r="E6431" s="2" t="s">
        <v>11</v>
      </c>
      <c r="F6431" s="2" t="s">
        <v>61</v>
      </c>
      <c r="G6431" s="1">
        <v>13099.6</v>
      </c>
      <c r="H6431" s="1">
        <v>6507.34</v>
      </c>
      <c r="I6431" s="4">
        <v>18</v>
      </c>
      <c r="J6431" s="2" t="s">
        <v>71</v>
      </c>
      <c r="K6431" s="1">
        <f>Tabelle111[[#This Row],[Menge kg Nges]]/1000</f>
        <v>13.099600000000001</v>
      </c>
      <c r="L6431" s="1">
        <f>Tabelle111[[#This Row],[Menge kg P2O5]]/1000</f>
        <v>6.5073400000000001</v>
      </c>
      <c r="M6431" s="1">
        <f>Tabelle111[[#This Row],[Menge t Nges]]/Tabelle111[[#This Row],[Anzahl Lieferscheine]]</f>
        <v>0.7277555555555556</v>
      </c>
      <c r="N6431" s="1">
        <f>Tabelle111[[#This Row],[Menge t P2O5]]/Tabelle111[[#This Row],[Anzahl Lieferscheine]]</f>
        <v>0.36151888888888889</v>
      </c>
    </row>
    <row r="6432" spans="1:14" x14ac:dyDescent="0.2">
      <c r="A6432" s="2" t="s">
        <v>47</v>
      </c>
      <c r="B6432" s="2" t="s">
        <v>47</v>
      </c>
      <c r="C6432" s="2" t="s">
        <v>6</v>
      </c>
      <c r="D6432" s="2" t="s">
        <v>7</v>
      </c>
      <c r="E6432" s="2" t="s">
        <v>12</v>
      </c>
      <c r="F6432" s="2" t="s">
        <v>61</v>
      </c>
      <c r="G6432" s="1">
        <v>10386.749999999998</v>
      </c>
      <c r="H6432" s="1">
        <v>5596.7</v>
      </c>
      <c r="I6432" s="4">
        <v>42</v>
      </c>
      <c r="J6432" s="2" t="s">
        <v>71</v>
      </c>
      <c r="K6432" s="1">
        <f>Tabelle111[[#This Row],[Menge kg Nges]]/1000</f>
        <v>10.386749999999997</v>
      </c>
      <c r="L6432" s="1">
        <f>Tabelle111[[#This Row],[Menge kg P2O5]]/1000</f>
        <v>5.5967000000000002</v>
      </c>
      <c r="M6432" s="1">
        <f>Tabelle111[[#This Row],[Menge t Nges]]/Tabelle111[[#This Row],[Anzahl Lieferscheine]]</f>
        <v>0.24730357142857137</v>
      </c>
      <c r="N6432" s="1">
        <f>Tabelle111[[#This Row],[Menge t P2O5]]/Tabelle111[[#This Row],[Anzahl Lieferscheine]]</f>
        <v>0.1332547619047619</v>
      </c>
    </row>
    <row r="6433" spans="1:14" x14ac:dyDescent="0.2">
      <c r="A6433" s="2" t="s">
        <v>47</v>
      </c>
      <c r="B6433" s="2" t="s">
        <v>47</v>
      </c>
      <c r="C6433" s="2" t="s">
        <v>6</v>
      </c>
      <c r="D6433" s="2" t="s">
        <v>7</v>
      </c>
      <c r="E6433" s="2" t="s">
        <v>13</v>
      </c>
      <c r="F6433" s="2" t="s">
        <v>61</v>
      </c>
      <c r="G6433" s="1">
        <v>883.6</v>
      </c>
      <c r="H6433" s="1">
        <v>601.6</v>
      </c>
      <c r="I6433" s="4">
        <v>2</v>
      </c>
      <c r="J6433" s="2" t="s">
        <v>71</v>
      </c>
      <c r="K6433" s="1">
        <f>Tabelle111[[#This Row],[Menge kg Nges]]/1000</f>
        <v>0.88360000000000005</v>
      </c>
      <c r="L6433" s="1">
        <f>Tabelle111[[#This Row],[Menge kg P2O5]]/1000</f>
        <v>0.60160000000000002</v>
      </c>
      <c r="M6433" s="1">
        <f>Tabelle111[[#This Row],[Menge t Nges]]/Tabelle111[[#This Row],[Anzahl Lieferscheine]]</f>
        <v>0.44180000000000003</v>
      </c>
      <c r="N6433" s="1">
        <f>Tabelle111[[#This Row],[Menge t P2O5]]/Tabelle111[[#This Row],[Anzahl Lieferscheine]]</f>
        <v>0.30080000000000001</v>
      </c>
    </row>
    <row r="6434" spans="1:14" x14ac:dyDescent="0.2">
      <c r="A6434" s="2" t="s">
        <v>47</v>
      </c>
      <c r="B6434" s="2" t="s">
        <v>47</v>
      </c>
      <c r="C6434" s="2" t="s">
        <v>6</v>
      </c>
      <c r="D6434" s="2" t="s">
        <v>7</v>
      </c>
      <c r="E6434" s="2" t="s">
        <v>14</v>
      </c>
      <c r="F6434" s="2" t="s">
        <v>61</v>
      </c>
      <c r="G6434" s="1">
        <v>3603.7</v>
      </c>
      <c r="H6434" s="1">
        <v>2342.0500000000002</v>
      </c>
      <c r="I6434" s="4">
        <v>3</v>
      </c>
      <c r="J6434" s="2" t="s">
        <v>71</v>
      </c>
      <c r="K6434" s="1">
        <f>Tabelle111[[#This Row],[Menge kg Nges]]/1000</f>
        <v>3.6036999999999999</v>
      </c>
      <c r="L6434" s="1">
        <f>Tabelle111[[#This Row],[Menge kg P2O5]]/1000</f>
        <v>2.34205</v>
      </c>
      <c r="M6434" s="1">
        <f>Tabelle111[[#This Row],[Menge t Nges]]/Tabelle111[[#This Row],[Anzahl Lieferscheine]]</f>
        <v>1.2012333333333334</v>
      </c>
      <c r="N6434" s="1">
        <f>Tabelle111[[#This Row],[Menge t P2O5]]/Tabelle111[[#This Row],[Anzahl Lieferscheine]]</f>
        <v>0.78068333333333328</v>
      </c>
    </row>
    <row r="6435" spans="1:14" x14ac:dyDescent="0.2">
      <c r="A6435" s="2" t="s">
        <v>47</v>
      </c>
      <c r="B6435" s="2" t="s">
        <v>47</v>
      </c>
      <c r="C6435" s="2" t="s">
        <v>6</v>
      </c>
      <c r="D6435" s="2" t="s">
        <v>15</v>
      </c>
      <c r="E6435" s="2" t="s">
        <v>8</v>
      </c>
      <c r="F6435" s="2" t="s">
        <v>61</v>
      </c>
      <c r="G6435" s="1">
        <v>756.5</v>
      </c>
      <c r="H6435" s="1">
        <v>442</v>
      </c>
      <c r="I6435" s="4">
        <v>2</v>
      </c>
      <c r="J6435" s="2" t="s">
        <v>71</v>
      </c>
      <c r="K6435" s="1">
        <f>Tabelle111[[#This Row],[Menge kg Nges]]/1000</f>
        <v>0.75649999999999995</v>
      </c>
      <c r="L6435" s="1">
        <f>Tabelle111[[#This Row],[Menge kg P2O5]]/1000</f>
        <v>0.442</v>
      </c>
      <c r="M6435" s="1">
        <f>Tabelle111[[#This Row],[Menge t Nges]]/Tabelle111[[#This Row],[Anzahl Lieferscheine]]</f>
        <v>0.37824999999999998</v>
      </c>
      <c r="N6435" s="1">
        <f>Tabelle111[[#This Row],[Menge t P2O5]]/Tabelle111[[#This Row],[Anzahl Lieferscheine]]</f>
        <v>0.221</v>
      </c>
    </row>
    <row r="6436" spans="1:14" x14ac:dyDescent="0.2">
      <c r="A6436" s="2" t="s">
        <v>47</v>
      </c>
      <c r="B6436" s="2" t="s">
        <v>47</v>
      </c>
      <c r="C6436" s="2" t="s">
        <v>6</v>
      </c>
      <c r="D6436" s="2" t="s">
        <v>15</v>
      </c>
      <c r="E6436" s="2" t="s">
        <v>18</v>
      </c>
      <c r="F6436" s="2" t="s">
        <v>61</v>
      </c>
      <c r="G6436" s="1">
        <v>1209.5999999999999</v>
      </c>
      <c r="H6436" s="1">
        <v>979.19999999999993</v>
      </c>
      <c r="I6436" s="4">
        <v>3</v>
      </c>
      <c r="J6436" s="2" t="s">
        <v>71</v>
      </c>
      <c r="K6436" s="1">
        <f>Tabelle111[[#This Row],[Menge kg Nges]]/1000</f>
        <v>1.2096</v>
      </c>
      <c r="L6436" s="1">
        <f>Tabelle111[[#This Row],[Menge kg P2O5]]/1000</f>
        <v>0.97919999999999996</v>
      </c>
      <c r="M6436" s="1">
        <f>Tabelle111[[#This Row],[Menge t Nges]]/Tabelle111[[#This Row],[Anzahl Lieferscheine]]</f>
        <v>0.4032</v>
      </c>
      <c r="N6436" s="1">
        <f>Tabelle111[[#This Row],[Menge t P2O5]]/Tabelle111[[#This Row],[Anzahl Lieferscheine]]</f>
        <v>0.32639999999999997</v>
      </c>
    </row>
    <row r="6437" spans="1:14" x14ac:dyDescent="0.2">
      <c r="A6437" s="2" t="s">
        <v>47</v>
      </c>
      <c r="B6437" s="2" t="s">
        <v>47</v>
      </c>
      <c r="C6437" s="2" t="s">
        <v>6</v>
      </c>
      <c r="D6437" s="2" t="s">
        <v>15</v>
      </c>
      <c r="E6437" s="2" t="s">
        <v>19</v>
      </c>
      <c r="F6437" s="2" t="s">
        <v>61</v>
      </c>
      <c r="G6437" s="1">
        <v>330.75</v>
      </c>
      <c r="H6437" s="1">
        <v>367.5</v>
      </c>
      <c r="I6437" s="4">
        <v>2</v>
      </c>
      <c r="J6437" s="2" t="s">
        <v>71</v>
      </c>
      <c r="K6437" s="1">
        <f>Tabelle111[[#This Row],[Menge kg Nges]]/1000</f>
        <v>0.33074999999999999</v>
      </c>
      <c r="L6437" s="1">
        <f>Tabelle111[[#This Row],[Menge kg P2O5]]/1000</f>
        <v>0.36749999999999999</v>
      </c>
      <c r="M6437" s="1">
        <f>Tabelle111[[#This Row],[Menge t Nges]]/Tabelle111[[#This Row],[Anzahl Lieferscheine]]</f>
        <v>0.16537499999999999</v>
      </c>
      <c r="N6437" s="1">
        <f>Tabelle111[[#This Row],[Menge t P2O5]]/Tabelle111[[#This Row],[Anzahl Lieferscheine]]</f>
        <v>0.18375</v>
      </c>
    </row>
    <row r="6438" spans="1:14" x14ac:dyDescent="0.2">
      <c r="A6438" s="2" t="s">
        <v>47</v>
      </c>
      <c r="B6438" s="2" t="s">
        <v>47</v>
      </c>
      <c r="C6438" s="2" t="s">
        <v>6</v>
      </c>
      <c r="D6438" s="2" t="s">
        <v>15</v>
      </c>
      <c r="E6438" s="2" t="s">
        <v>20</v>
      </c>
      <c r="F6438" s="2" t="s">
        <v>61</v>
      </c>
      <c r="G6438" s="1">
        <v>683.25</v>
      </c>
      <c r="H6438" s="1">
        <v>479.6</v>
      </c>
      <c r="I6438" s="4">
        <v>16</v>
      </c>
      <c r="J6438" s="2" t="s">
        <v>71</v>
      </c>
      <c r="K6438" s="1">
        <f>Tabelle111[[#This Row],[Menge kg Nges]]/1000</f>
        <v>0.68325000000000002</v>
      </c>
      <c r="L6438" s="1">
        <f>Tabelle111[[#This Row],[Menge kg P2O5]]/1000</f>
        <v>0.47960000000000003</v>
      </c>
      <c r="M6438" s="1">
        <f>Tabelle111[[#This Row],[Menge t Nges]]/Tabelle111[[#This Row],[Anzahl Lieferscheine]]</f>
        <v>4.2703125000000001E-2</v>
      </c>
      <c r="N6438" s="1">
        <f>Tabelle111[[#This Row],[Menge t P2O5]]/Tabelle111[[#This Row],[Anzahl Lieferscheine]]</f>
        <v>2.9975000000000002E-2</v>
      </c>
    </row>
    <row r="6439" spans="1:14" x14ac:dyDescent="0.2">
      <c r="A6439" s="2" t="s">
        <v>47</v>
      </c>
      <c r="B6439" s="2" t="s">
        <v>47</v>
      </c>
      <c r="C6439" s="2" t="s">
        <v>6</v>
      </c>
      <c r="D6439" s="2" t="s">
        <v>15</v>
      </c>
      <c r="E6439" s="2" t="s">
        <v>21</v>
      </c>
      <c r="F6439" s="2" t="s">
        <v>61</v>
      </c>
      <c r="G6439" s="1">
        <v>1159.68</v>
      </c>
      <c r="H6439" s="1">
        <v>616.07999999999993</v>
      </c>
      <c r="I6439" s="4">
        <v>2</v>
      </c>
      <c r="J6439" s="2" t="s">
        <v>71</v>
      </c>
      <c r="K6439" s="1">
        <f>Tabelle111[[#This Row],[Menge kg Nges]]/1000</f>
        <v>1.15968</v>
      </c>
      <c r="L6439" s="1">
        <f>Tabelle111[[#This Row],[Menge kg P2O5]]/1000</f>
        <v>0.61607999999999996</v>
      </c>
      <c r="M6439" s="1">
        <f>Tabelle111[[#This Row],[Menge t Nges]]/Tabelle111[[#This Row],[Anzahl Lieferscheine]]</f>
        <v>0.57984000000000002</v>
      </c>
      <c r="N6439" s="1">
        <f>Tabelle111[[#This Row],[Menge t P2O5]]/Tabelle111[[#This Row],[Anzahl Lieferscheine]]</f>
        <v>0.30803999999999998</v>
      </c>
    </row>
    <row r="6440" spans="1:14" x14ac:dyDescent="0.2">
      <c r="A6440" s="2" t="s">
        <v>47</v>
      </c>
      <c r="B6440" s="2" t="s">
        <v>47</v>
      </c>
      <c r="C6440" s="2" t="s">
        <v>6</v>
      </c>
      <c r="D6440" s="2" t="s">
        <v>15</v>
      </c>
      <c r="E6440" s="2" t="s">
        <v>9</v>
      </c>
      <c r="F6440" s="2" t="s">
        <v>61</v>
      </c>
      <c r="G6440" s="1">
        <v>5213.0500000000011</v>
      </c>
      <c r="H6440" s="1">
        <v>3043.5799999999995</v>
      </c>
      <c r="I6440" s="4">
        <v>39</v>
      </c>
      <c r="J6440" s="2" t="s">
        <v>71</v>
      </c>
      <c r="K6440" s="1">
        <f>Tabelle111[[#This Row],[Menge kg Nges]]/1000</f>
        <v>5.2130500000000008</v>
      </c>
      <c r="L6440" s="1">
        <f>Tabelle111[[#This Row],[Menge kg P2O5]]/1000</f>
        <v>3.0435799999999995</v>
      </c>
      <c r="M6440" s="1">
        <f>Tabelle111[[#This Row],[Menge t Nges]]/Tabelle111[[#This Row],[Anzahl Lieferscheine]]</f>
        <v>0.13366794871794874</v>
      </c>
      <c r="N6440" s="1">
        <f>Tabelle111[[#This Row],[Menge t P2O5]]/Tabelle111[[#This Row],[Anzahl Lieferscheine]]</f>
        <v>7.8040512820512803E-2</v>
      </c>
    </row>
    <row r="6441" spans="1:14" x14ac:dyDescent="0.2">
      <c r="A6441" s="2" t="s">
        <v>47</v>
      </c>
      <c r="B6441" s="2" t="s">
        <v>47</v>
      </c>
      <c r="C6441" s="2" t="s">
        <v>6</v>
      </c>
      <c r="D6441" s="2" t="s">
        <v>15</v>
      </c>
      <c r="E6441" s="2" t="s">
        <v>10</v>
      </c>
      <c r="F6441" s="2" t="s">
        <v>61</v>
      </c>
      <c r="G6441" s="1">
        <v>903.15</v>
      </c>
      <c r="H6441" s="1">
        <v>385.79</v>
      </c>
      <c r="I6441" s="4">
        <v>5</v>
      </c>
      <c r="J6441" s="2" t="s">
        <v>71</v>
      </c>
      <c r="K6441" s="1">
        <f>Tabelle111[[#This Row],[Menge kg Nges]]/1000</f>
        <v>0.90315000000000001</v>
      </c>
      <c r="L6441" s="1">
        <f>Tabelle111[[#This Row],[Menge kg P2O5]]/1000</f>
        <v>0.38579000000000002</v>
      </c>
      <c r="M6441" s="1">
        <f>Tabelle111[[#This Row],[Menge t Nges]]/Tabelle111[[#This Row],[Anzahl Lieferscheine]]</f>
        <v>0.18063000000000001</v>
      </c>
      <c r="N6441" s="1">
        <f>Tabelle111[[#This Row],[Menge t P2O5]]/Tabelle111[[#This Row],[Anzahl Lieferscheine]]</f>
        <v>7.7158000000000004E-2</v>
      </c>
    </row>
    <row r="6442" spans="1:14" x14ac:dyDescent="0.2">
      <c r="A6442" s="2" t="s">
        <v>47</v>
      </c>
      <c r="B6442" s="2" t="s">
        <v>47</v>
      </c>
      <c r="C6442" s="2" t="s">
        <v>6</v>
      </c>
      <c r="D6442" s="2" t="s">
        <v>15</v>
      </c>
      <c r="E6442" s="2" t="s">
        <v>23</v>
      </c>
      <c r="F6442" s="2" t="s">
        <v>61</v>
      </c>
      <c r="G6442" s="1">
        <v>975.8</v>
      </c>
      <c r="H6442" s="1">
        <v>440.29999999999995</v>
      </c>
      <c r="I6442" s="4">
        <v>9</v>
      </c>
      <c r="J6442" s="2" t="s">
        <v>71</v>
      </c>
      <c r="K6442" s="1">
        <f>Tabelle111[[#This Row],[Menge kg Nges]]/1000</f>
        <v>0.9758</v>
      </c>
      <c r="L6442" s="1">
        <f>Tabelle111[[#This Row],[Menge kg P2O5]]/1000</f>
        <v>0.44029999999999997</v>
      </c>
      <c r="M6442" s="1">
        <f>Tabelle111[[#This Row],[Menge t Nges]]/Tabelle111[[#This Row],[Anzahl Lieferscheine]]</f>
        <v>0.10842222222222223</v>
      </c>
      <c r="N6442" s="1">
        <f>Tabelle111[[#This Row],[Menge t P2O5]]/Tabelle111[[#This Row],[Anzahl Lieferscheine]]</f>
        <v>4.8922222222222221E-2</v>
      </c>
    </row>
    <row r="6443" spans="1:14" x14ac:dyDescent="0.2">
      <c r="A6443" s="2" t="s">
        <v>47</v>
      </c>
      <c r="B6443" s="2" t="s">
        <v>47</v>
      </c>
      <c r="C6443" s="2" t="s">
        <v>25</v>
      </c>
      <c r="D6443" s="2" t="s">
        <v>25</v>
      </c>
      <c r="E6443" s="2" t="s">
        <v>26</v>
      </c>
      <c r="F6443" s="2" t="s">
        <v>61</v>
      </c>
      <c r="G6443" s="1">
        <v>33202.399999999994</v>
      </c>
      <c r="H6443" s="1">
        <v>11304.179999999998</v>
      </c>
      <c r="I6443" s="4">
        <v>63</v>
      </c>
      <c r="J6443" s="2" t="s">
        <v>71</v>
      </c>
      <c r="K6443" s="1">
        <f>Tabelle111[[#This Row],[Menge kg Nges]]/1000</f>
        <v>33.202399999999997</v>
      </c>
      <c r="L6443" s="1">
        <f>Tabelle111[[#This Row],[Menge kg P2O5]]/1000</f>
        <v>11.304179999999999</v>
      </c>
      <c r="M6443" s="1">
        <f>Tabelle111[[#This Row],[Menge t Nges]]/Tabelle111[[#This Row],[Anzahl Lieferscheine]]</f>
        <v>0.52702222222222217</v>
      </c>
      <c r="N6443" s="1">
        <f>Tabelle111[[#This Row],[Menge t P2O5]]/Tabelle111[[#This Row],[Anzahl Lieferscheine]]</f>
        <v>0.17943142857142855</v>
      </c>
    </row>
    <row r="6444" spans="1:14" x14ac:dyDescent="0.2">
      <c r="A6444" s="2" t="s">
        <v>47</v>
      </c>
      <c r="B6444" s="2" t="s">
        <v>47</v>
      </c>
      <c r="C6444" s="2" t="s">
        <v>63</v>
      </c>
      <c r="D6444" s="2" t="s">
        <v>63</v>
      </c>
      <c r="E6444" s="2" t="s">
        <v>63</v>
      </c>
      <c r="F6444" s="2" t="s">
        <v>61</v>
      </c>
      <c r="G6444" s="1">
        <v>5471.96</v>
      </c>
      <c r="H6444" s="1">
        <v>5085.68</v>
      </c>
      <c r="I6444" s="4">
        <v>12</v>
      </c>
      <c r="J6444" s="2" t="s">
        <v>71</v>
      </c>
      <c r="K6444" s="1">
        <f>Tabelle111[[#This Row],[Menge kg Nges]]/1000</f>
        <v>5.4719600000000002</v>
      </c>
      <c r="L6444" s="1">
        <f>Tabelle111[[#This Row],[Menge kg P2O5]]/1000</f>
        <v>5.08568</v>
      </c>
      <c r="M6444" s="1">
        <f>Tabelle111[[#This Row],[Menge t Nges]]/Tabelle111[[#This Row],[Anzahl Lieferscheine]]</f>
        <v>0.45599666666666666</v>
      </c>
      <c r="N6444" s="1">
        <f>Tabelle111[[#This Row],[Menge t P2O5]]/Tabelle111[[#This Row],[Anzahl Lieferscheine]]</f>
        <v>0.42380666666666666</v>
      </c>
    </row>
    <row r="6445" spans="1:14" x14ac:dyDescent="0.2">
      <c r="A6445" s="2" t="s">
        <v>47</v>
      </c>
      <c r="B6445" s="2" t="s">
        <v>37</v>
      </c>
      <c r="C6445" s="2" t="s">
        <v>6</v>
      </c>
      <c r="D6445" s="2" t="s">
        <v>15</v>
      </c>
      <c r="E6445" s="2" t="s">
        <v>9</v>
      </c>
      <c r="F6445" s="2" t="s">
        <v>61</v>
      </c>
      <c r="G6445" s="1">
        <v>101.4</v>
      </c>
      <c r="H6445" s="1">
        <v>67.5</v>
      </c>
      <c r="I6445" s="4">
        <v>1</v>
      </c>
      <c r="J6445" s="2" t="s">
        <v>71</v>
      </c>
      <c r="K6445" s="1">
        <f>Tabelle111[[#This Row],[Menge kg Nges]]/1000</f>
        <v>0.1014</v>
      </c>
      <c r="L6445" s="1">
        <f>Tabelle111[[#This Row],[Menge kg P2O5]]/1000</f>
        <v>6.7500000000000004E-2</v>
      </c>
      <c r="M6445" s="1">
        <f>Tabelle111[[#This Row],[Menge t Nges]]/Tabelle111[[#This Row],[Anzahl Lieferscheine]]</f>
        <v>0.1014</v>
      </c>
      <c r="N6445" s="1">
        <f>Tabelle111[[#This Row],[Menge t P2O5]]/Tabelle111[[#This Row],[Anzahl Lieferscheine]]</f>
        <v>6.7500000000000004E-2</v>
      </c>
    </row>
    <row r="6446" spans="1:14" x14ac:dyDescent="0.2">
      <c r="A6446" s="2" t="s">
        <v>47</v>
      </c>
      <c r="B6446" s="2" t="s">
        <v>37</v>
      </c>
      <c r="C6446" s="2" t="s">
        <v>25</v>
      </c>
      <c r="D6446" s="2" t="s">
        <v>25</v>
      </c>
      <c r="E6446" s="2" t="s">
        <v>26</v>
      </c>
      <c r="F6446" s="2" t="s">
        <v>61</v>
      </c>
      <c r="G6446" s="1">
        <v>548.1</v>
      </c>
      <c r="H6446" s="1">
        <v>262.71000000000004</v>
      </c>
      <c r="I6446" s="4">
        <v>2</v>
      </c>
      <c r="J6446" s="2" t="s">
        <v>71</v>
      </c>
      <c r="K6446" s="1">
        <f>Tabelle111[[#This Row],[Menge kg Nges]]/1000</f>
        <v>0.54810000000000003</v>
      </c>
      <c r="L6446" s="1">
        <f>Tabelle111[[#This Row],[Menge kg P2O5]]/1000</f>
        <v>0.26271000000000005</v>
      </c>
      <c r="M6446" s="1">
        <f>Tabelle111[[#This Row],[Menge t Nges]]/Tabelle111[[#This Row],[Anzahl Lieferscheine]]</f>
        <v>0.27405000000000002</v>
      </c>
      <c r="N6446" s="1">
        <f>Tabelle111[[#This Row],[Menge t P2O5]]/Tabelle111[[#This Row],[Anzahl Lieferscheine]]</f>
        <v>0.13135500000000003</v>
      </c>
    </row>
    <row r="6447" spans="1:14" x14ac:dyDescent="0.2">
      <c r="A6447" s="2" t="s">
        <v>47</v>
      </c>
      <c r="B6447" s="2" t="s">
        <v>42</v>
      </c>
      <c r="C6447" s="2" t="s">
        <v>6</v>
      </c>
      <c r="D6447" s="2" t="s">
        <v>7</v>
      </c>
      <c r="E6447" s="2" t="s">
        <v>8</v>
      </c>
      <c r="F6447" s="2" t="s">
        <v>61</v>
      </c>
      <c r="G6447" s="1">
        <v>3916.6799999999985</v>
      </c>
      <c r="H6447" s="1">
        <v>1655.0800000000004</v>
      </c>
      <c r="I6447" s="4">
        <v>31</v>
      </c>
      <c r="J6447" s="2" t="s">
        <v>71</v>
      </c>
      <c r="K6447" s="1">
        <f>Tabelle111[[#This Row],[Menge kg Nges]]/1000</f>
        <v>3.9166799999999986</v>
      </c>
      <c r="L6447" s="1">
        <f>Tabelle111[[#This Row],[Menge kg P2O5]]/1000</f>
        <v>1.6550800000000003</v>
      </c>
      <c r="M6447" s="1">
        <f>Tabelle111[[#This Row],[Menge t Nges]]/Tabelle111[[#This Row],[Anzahl Lieferscheine]]</f>
        <v>0.12634451612903222</v>
      </c>
      <c r="N6447" s="1">
        <f>Tabelle111[[#This Row],[Menge t P2O5]]/Tabelle111[[#This Row],[Anzahl Lieferscheine]]</f>
        <v>5.3389677419354846E-2</v>
      </c>
    </row>
    <row r="6448" spans="1:14" x14ac:dyDescent="0.2">
      <c r="A6448" s="2" t="s">
        <v>47</v>
      </c>
      <c r="B6448" s="2" t="s">
        <v>42</v>
      </c>
      <c r="C6448" s="2" t="s">
        <v>25</v>
      </c>
      <c r="D6448" s="2" t="s">
        <v>25</v>
      </c>
      <c r="E6448" s="2" t="s">
        <v>26</v>
      </c>
      <c r="F6448" s="2" t="s">
        <v>61</v>
      </c>
      <c r="G6448" s="1">
        <v>11120.58</v>
      </c>
      <c r="H6448" s="1">
        <v>3480.4799999999991</v>
      </c>
      <c r="I6448" s="4">
        <v>89</v>
      </c>
      <c r="J6448" s="2" t="s">
        <v>71</v>
      </c>
      <c r="K6448" s="1">
        <f>Tabelle111[[#This Row],[Menge kg Nges]]/1000</f>
        <v>11.12058</v>
      </c>
      <c r="L6448" s="1">
        <f>Tabelle111[[#This Row],[Menge kg P2O5]]/1000</f>
        <v>3.4804799999999991</v>
      </c>
      <c r="M6448" s="1">
        <f>Tabelle111[[#This Row],[Menge t Nges]]/Tabelle111[[#This Row],[Anzahl Lieferscheine]]</f>
        <v>0.12495033707865169</v>
      </c>
      <c r="N6448" s="1">
        <f>Tabelle111[[#This Row],[Menge t P2O5]]/Tabelle111[[#This Row],[Anzahl Lieferscheine]]</f>
        <v>3.9106516853932571E-2</v>
      </c>
    </row>
    <row r="6449" spans="1:14" x14ac:dyDescent="0.2">
      <c r="A6449" s="2" t="s">
        <v>47</v>
      </c>
      <c r="B6449" s="2" t="s">
        <v>42</v>
      </c>
      <c r="C6449" s="2" t="s">
        <v>63</v>
      </c>
      <c r="D6449" s="2" t="s">
        <v>63</v>
      </c>
      <c r="E6449" s="2" t="s">
        <v>63</v>
      </c>
      <c r="F6449" s="2" t="s">
        <v>61</v>
      </c>
      <c r="G6449" s="1">
        <v>1891.8</v>
      </c>
      <c r="H6449" s="1">
        <v>1625.4</v>
      </c>
      <c r="I6449" s="4">
        <v>2</v>
      </c>
      <c r="J6449" s="2" t="s">
        <v>71</v>
      </c>
      <c r="K6449" s="1">
        <f>Tabelle111[[#This Row],[Menge kg Nges]]/1000</f>
        <v>1.8917999999999999</v>
      </c>
      <c r="L6449" s="1">
        <f>Tabelle111[[#This Row],[Menge kg P2O5]]/1000</f>
        <v>1.6254000000000002</v>
      </c>
      <c r="M6449" s="1">
        <f>Tabelle111[[#This Row],[Menge t Nges]]/Tabelle111[[#This Row],[Anzahl Lieferscheine]]</f>
        <v>0.94589999999999996</v>
      </c>
      <c r="N6449" s="1">
        <f>Tabelle111[[#This Row],[Menge t P2O5]]/Tabelle111[[#This Row],[Anzahl Lieferscheine]]</f>
        <v>0.81270000000000009</v>
      </c>
    </row>
    <row r="6450" spans="1:14" x14ac:dyDescent="0.2">
      <c r="A6450" s="2" t="s">
        <v>46</v>
      </c>
      <c r="B6450" s="2" t="s">
        <v>27</v>
      </c>
      <c r="C6450" s="2" t="s">
        <v>6</v>
      </c>
      <c r="D6450" s="2" t="s">
        <v>7</v>
      </c>
      <c r="E6450" s="2" t="s">
        <v>9</v>
      </c>
      <c r="F6450" s="2" t="s">
        <v>61</v>
      </c>
      <c r="G6450" s="1">
        <v>28.6</v>
      </c>
      <c r="H6450" s="1">
        <v>11.7</v>
      </c>
      <c r="I6450" s="4">
        <v>1</v>
      </c>
      <c r="J6450" s="2" t="s">
        <v>71</v>
      </c>
      <c r="K6450" s="1">
        <f>Tabelle111[[#This Row],[Menge kg Nges]]/1000</f>
        <v>2.86E-2</v>
      </c>
      <c r="L6450" s="1">
        <f>Tabelle111[[#This Row],[Menge kg P2O5]]/1000</f>
        <v>1.1699999999999999E-2</v>
      </c>
      <c r="M6450" s="1">
        <f>Tabelle111[[#This Row],[Menge t Nges]]/Tabelle111[[#This Row],[Anzahl Lieferscheine]]</f>
        <v>2.86E-2</v>
      </c>
      <c r="N6450" s="1">
        <f>Tabelle111[[#This Row],[Menge t P2O5]]/Tabelle111[[#This Row],[Anzahl Lieferscheine]]</f>
        <v>1.1699999999999999E-2</v>
      </c>
    </row>
    <row r="6451" spans="1:14" x14ac:dyDescent="0.2">
      <c r="A6451" s="2" t="s">
        <v>46</v>
      </c>
      <c r="B6451" s="2" t="s">
        <v>27</v>
      </c>
      <c r="C6451" s="2" t="s">
        <v>63</v>
      </c>
      <c r="D6451" s="2" t="s">
        <v>63</v>
      </c>
      <c r="E6451" s="2" t="s">
        <v>63</v>
      </c>
      <c r="F6451" s="2" t="s">
        <v>61</v>
      </c>
      <c r="G6451" s="1">
        <v>312</v>
      </c>
      <c r="H6451" s="1">
        <v>360</v>
      </c>
      <c r="I6451" s="4">
        <v>2</v>
      </c>
      <c r="J6451" s="2" t="s">
        <v>71</v>
      </c>
      <c r="K6451" s="1">
        <f>Tabelle111[[#This Row],[Menge kg Nges]]/1000</f>
        <v>0.312</v>
      </c>
      <c r="L6451" s="1">
        <f>Tabelle111[[#This Row],[Menge kg P2O5]]/1000</f>
        <v>0.36</v>
      </c>
      <c r="M6451" s="1">
        <f>Tabelle111[[#This Row],[Menge t Nges]]/Tabelle111[[#This Row],[Anzahl Lieferscheine]]</f>
        <v>0.156</v>
      </c>
      <c r="N6451" s="1">
        <f>Tabelle111[[#This Row],[Menge t P2O5]]/Tabelle111[[#This Row],[Anzahl Lieferscheine]]</f>
        <v>0.18</v>
      </c>
    </row>
    <row r="6452" spans="1:14" x14ac:dyDescent="0.2">
      <c r="A6452" s="2" t="s">
        <v>46</v>
      </c>
      <c r="B6452" s="2" t="s">
        <v>46</v>
      </c>
      <c r="C6452" s="2" t="s">
        <v>6</v>
      </c>
      <c r="D6452" s="2" t="s">
        <v>7</v>
      </c>
      <c r="E6452" s="2" t="s">
        <v>8</v>
      </c>
      <c r="F6452" s="2" t="s">
        <v>61</v>
      </c>
      <c r="G6452" s="1">
        <v>121005.63999999998</v>
      </c>
      <c r="H6452" s="1">
        <v>38733.58</v>
      </c>
      <c r="I6452" s="4">
        <v>82</v>
      </c>
      <c r="J6452" s="2" t="s">
        <v>71</v>
      </c>
      <c r="K6452" s="1">
        <f>Tabelle111[[#This Row],[Menge kg Nges]]/1000</f>
        <v>121.00563999999999</v>
      </c>
      <c r="L6452" s="1">
        <f>Tabelle111[[#This Row],[Menge kg P2O5]]/1000</f>
        <v>38.733580000000003</v>
      </c>
      <c r="M6452" s="1">
        <f>Tabelle111[[#This Row],[Menge t Nges]]/Tabelle111[[#This Row],[Anzahl Lieferscheine]]</f>
        <v>1.4756785365853657</v>
      </c>
      <c r="N6452" s="1">
        <f>Tabelle111[[#This Row],[Menge t P2O5]]/Tabelle111[[#This Row],[Anzahl Lieferscheine]]</f>
        <v>0.47236073170731713</v>
      </c>
    </row>
    <row r="6453" spans="1:14" x14ac:dyDescent="0.2">
      <c r="A6453" s="2" t="s">
        <v>46</v>
      </c>
      <c r="B6453" s="2" t="s">
        <v>46</v>
      </c>
      <c r="C6453" s="2" t="s">
        <v>6</v>
      </c>
      <c r="D6453" s="2" t="s">
        <v>7</v>
      </c>
      <c r="E6453" s="2" t="s">
        <v>9</v>
      </c>
      <c r="F6453" s="2" t="s">
        <v>61</v>
      </c>
      <c r="G6453" s="1">
        <v>80660.930000000022</v>
      </c>
      <c r="H6453" s="1">
        <v>32832.940000000017</v>
      </c>
      <c r="I6453" s="4">
        <v>232</v>
      </c>
      <c r="J6453" s="2" t="s">
        <v>71</v>
      </c>
      <c r="K6453" s="1">
        <f>Tabelle111[[#This Row],[Menge kg Nges]]/1000</f>
        <v>80.660930000000022</v>
      </c>
      <c r="L6453" s="1">
        <f>Tabelle111[[#This Row],[Menge kg P2O5]]/1000</f>
        <v>32.832940000000015</v>
      </c>
      <c r="M6453" s="1">
        <f>Tabelle111[[#This Row],[Menge t Nges]]/Tabelle111[[#This Row],[Anzahl Lieferscheine]]</f>
        <v>0.34767642241379321</v>
      </c>
      <c r="N6453" s="1">
        <f>Tabelle111[[#This Row],[Menge t P2O5]]/Tabelle111[[#This Row],[Anzahl Lieferscheine]]</f>
        <v>0.14152129310344835</v>
      </c>
    </row>
    <row r="6454" spans="1:14" x14ac:dyDescent="0.2">
      <c r="A6454" s="2" t="s">
        <v>46</v>
      </c>
      <c r="B6454" s="2" t="s">
        <v>46</v>
      </c>
      <c r="C6454" s="2" t="s">
        <v>6</v>
      </c>
      <c r="D6454" s="2" t="s">
        <v>7</v>
      </c>
      <c r="E6454" s="2" t="s">
        <v>10</v>
      </c>
      <c r="F6454" s="2" t="s">
        <v>61</v>
      </c>
      <c r="G6454" s="1">
        <v>7039.0500000000011</v>
      </c>
      <c r="H6454" s="1">
        <v>2593.5000000000005</v>
      </c>
      <c r="I6454" s="4">
        <v>14</v>
      </c>
      <c r="J6454" s="2" t="s">
        <v>71</v>
      </c>
      <c r="K6454" s="1">
        <f>Tabelle111[[#This Row],[Menge kg Nges]]/1000</f>
        <v>7.0390500000000014</v>
      </c>
      <c r="L6454" s="1">
        <f>Tabelle111[[#This Row],[Menge kg P2O5]]/1000</f>
        <v>2.5935000000000006</v>
      </c>
      <c r="M6454" s="1">
        <f>Tabelle111[[#This Row],[Menge t Nges]]/Tabelle111[[#This Row],[Anzahl Lieferscheine]]</f>
        <v>0.50278928571428583</v>
      </c>
      <c r="N6454" s="1">
        <f>Tabelle111[[#This Row],[Menge t P2O5]]/Tabelle111[[#This Row],[Anzahl Lieferscheine]]</f>
        <v>0.18525000000000005</v>
      </c>
    </row>
    <row r="6455" spans="1:14" x14ac:dyDescent="0.2">
      <c r="A6455" s="2" t="s">
        <v>46</v>
      </c>
      <c r="B6455" s="2" t="s">
        <v>46</v>
      </c>
      <c r="C6455" s="2" t="s">
        <v>6</v>
      </c>
      <c r="D6455" s="2" t="s">
        <v>7</v>
      </c>
      <c r="E6455" s="2" t="s">
        <v>11</v>
      </c>
      <c r="F6455" s="2" t="s">
        <v>61</v>
      </c>
      <c r="G6455" s="1">
        <v>10176.31</v>
      </c>
      <c r="H6455" s="1">
        <v>4380.04</v>
      </c>
      <c r="I6455" s="4">
        <v>10</v>
      </c>
      <c r="J6455" s="2" t="s">
        <v>71</v>
      </c>
      <c r="K6455" s="1">
        <f>Tabelle111[[#This Row],[Menge kg Nges]]/1000</f>
        <v>10.176309999999999</v>
      </c>
      <c r="L6455" s="1">
        <f>Tabelle111[[#This Row],[Menge kg P2O5]]/1000</f>
        <v>4.3800400000000002</v>
      </c>
      <c r="M6455" s="1">
        <f>Tabelle111[[#This Row],[Menge t Nges]]/Tabelle111[[#This Row],[Anzahl Lieferscheine]]</f>
        <v>1.017631</v>
      </c>
      <c r="N6455" s="1">
        <f>Tabelle111[[#This Row],[Menge t P2O5]]/Tabelle111[[#This Row],[Anzahl Lieferscheine]]</f>
        <v>0.438004</v>
      </c>
    </row>
    <row r="6456" spans="1:14" x14ac:dyDescent="0.2">
      <c r="A6456" s="2" t="s">
        <v>46</v>
      </c>
      <c r="B6456" s="2" t="s">
        <v>46</v>
      </c>
      <c r="C6456" s="2" t="s">
        <v>6</v>
      </c>
      <c r="D6456" s="2" t="s">
        <v>7</v>
      </c>
      <c r="E6456" s="2" t="s">
        <v>12</v>
      </c>
      <c r="F6456" s="2" t="s">
        <v>61</v>
      </c>
      <c r="G6456" s="1">
        <v>2130</v>
      </c>
      <c r="H6456" s="1">
        <v>1088</v>
      </c>
      <c r="I6456" s="4">
        <v>4</v>
      </c>
      <c r="J6456" s="2" t="s">
        <v>71</v>
      </c>
      <c r="K6456" s="1">
        <f>Tabelle111[[#This Row],[Menge kg Nges]]/1000</f>
        <v>2.13</v>
      </c>
      <c r="L6456" s="1">
        <f>Tabelle111[[#This Row],[Menge kg P2O5]]/1000</f>
        <v>1.0880000000000001</v>
      </c>
      <c r="M6456" s="1">
        <f>Tabelle111[[#This Row],[Menge t Nges]]/Tabelle111[[#This Row],[Anzahl Lieferscheine]]</f>
        <v>0.53249999999999997</v>
      </c>
      <c r="N6456" s="1">
        <f>Tabelle111[[#This Row],[Menge t P2O5]]/Tabelle111[[#This Row],[Anzahl Lieferscheine]]</f>
        <v>0.27200000000000002</v>
      </c>
    </row>
    <row r="6457" spans="1:14" x14ac:dyDescent="0.2">
      <c r="A6457" s="2" t="s">
        <v>46</v>
      </c>
      <c r="B6457" s="2" t="s">
        <v>46</v>
      </c>
      <c r="C6457" s="2" t="s">
        <v>6</v>
      </c>
      <c r="D6457" s="2" t="s">
        <v>7</v>
      </c>
      <c r="E6457" s="2" t="s">
        <v>13</v>
      </c>
      <c r="F6457" s="2" t="s">
        <v>61</v>
      </c>
      <c r="G6457" s="1">
        <v>2427.12</v>
      </c>
      <c r="H6457" s="1">
        <v>1402.62</v>
      </c>
      <c r="I6457" s="4">
        <v>8</v>
      </c>
      <c r="J6457" s="2" t="s">
        <v>71</v>
      </c>
      <c r="K6457" s="1">
        <f>Tabelle111[[#This Row],[Menge kg Nges]]/1000</f>
        <v>2.4271199999999999</v>
      </c>
      <c r="L6457" s="1">
        <f>Tabelle111[[#This Row],[Menge kg P2O5]]/1000</f>
        <v>1.40262</v>
      </c>
      <c r="M6457" s="1">
        <f>Tabelle111[[#This Row],[Menge t Nges]]/Tabelle111[[#This Row],[Anzahl Lieferscheine]]</f>
        <v>0.30338999999999999</v>
      </c>
      <c r="N6457" s="1">
        <f>Tabelle111[[#This Row],[Menge t P2O5]]/Tabelle111[[#This Row],[Anzahl Lieferscheine]]</f>
        <v>0.1753275</v>
      </c>
    </row>
    <row r="6458" spans="1:14" x14ac:dyDescent="0.2">
      <c r="A6458" s="2" t="s">
        <v>46</v>
      </c>
      <c r="B6458" s="2" t="s">
        <v>46</v>
      </c>
      <c r="C6458" s="2" t="s">
        <v>6</v>
      </c>
      <c r="D6458" s="2" t="s">
        <v>7</v>
      </c>
      <c r="E6458" s="2" t="s">
        <v>14</v>
      </c>
      <c r="F6458" s="2" t="s">
        <v>61</v>
      </c>
      <c r="G6458" s="1">
        <v>631</v>
      </c>
      <c r="H6458" s="1">
        <v>320</v>
      </c>
      <c r="I6458" s="4">
        <v>1</v>
      </c>
      <c r="J6458" s="2" t="s">
        <v>71</v>
      </c>
      <c r="K6458" s="1">
        <f>Tabelle111[[#This Row],[Menge kg Nges]]/1000</f>
        <v>0.63100000000000001</v>
      </c>
      <c r="L6458" s="1">
        <f>Tabelle111[[#This Row],[Menge kg P2O5]]/1000</f>
        <v>0.32</v>
      </c>
      <c r="M6458" s="1">
        <f>Tabelle111[[#This Row],[Menge t Nges]]/Tabelle111[[#This Row],[Anzahl Lieferscheine]]</f>
        <v>0.63100000000000001</v>
      </c>
      <c r="N6458" s="1">
        <f>Tabelle111[[#This Row],[Menge t P2O5]]/Tabelle111[[#This Row],[Anzahl Lieferscheine]]</f>
        <v>0.32</v>
      </c>
    </row>
    <row r="6459" spans="1:14" x14ac:dyDescent="0.2">
      <c r="A6459" s="2" t="s">
        <v>46</v>
      </c>
      <c r="B6459" s="2" t="s">
        <v>46</v>
      </c>
      <c r="C6459" s="2" t="s">
        <v>6</v>
      </c>
      <c r="D6459" s="2" t="s">
        <v>15</v>
      </c>
      <c r="E6459" s="2" t="s">
        <v>8</v>
      </c>
      <c r="F6459" s="2" t="s">
        <v>61</v>
      </c>
      <c r="G6459" s="1">
        <v>874.31</v>
      </c>
      <c r="H6459" s="1">
        <v>415.14</v>
      </c>
      <c r="I6459" s="4">
        <v>5</v>
      </c>
      <c r="J6459" s="2" t="s">
        <v>71</v>
      </c>
      <c r="K6459" s="1">
        <f>Tabelle111[[#This Row],[Menge kg Nges]]/1000</f>
        <v>0.87430999999999992</v>
      </c>
      <c r="L6459" s="1">
        <f>Tabelle111[[#This Row],[Menge kg P2O5]]/1000</f>
        <v>0.41514000000000001</v>
      </c>
      <c r="M6459" s="1">
        <f>Tabelle111[[#This Row],[Menge t Nges]]/Tabelle111[[#This Row],[Anzahl Lieferscheine]]</f>
        <v>0.17486199999999999</v>
      </c>
      <c r="N6459" s="1">
        <f>Tabelle111[[#This Row],[Menge t P2O5]]/Tabelle111[[#This Row],[Anzahl Lieferscheine]]</f>
        <v>8.3028000000000005E-2</v>
      </c>
    </row>
    <row r="6460" spans="1:14" x14ac:dyDescent="0.2">
      <c r="A6460" s="2" t="s">
        <v>46</v>
      </c>
      <c r="B6460" s="2" t="s">
        <v>46</v>
      </c>
      <c r="C6460" s="2" t="s">
        <v>6</v>
      </c>
      <c r="D6460" s="2" t="s">
        <v>15</v>
      </c>
      <c r="E6460" s="2" t="s">
        <v>18</v>
      </c>
      <c r="F6460" s="2" t="s">
        <v>61</v>
      </c>
      <c r="G6460" s="1">
        <v>4869.8</v>
      </c>
      <c r="H6460" s="1">
        <v>3411.3</v>
      </c>
      <c r="I6460" s="4">
        <v>7</v>
      </c>
      <c r="J6460" s="2" t="s">
        <v>71</v>
      </c>
      <c r="K6460" s="1">
        <f>Tabelle111[[#This Row],[Menge kg Nges]]/1000</f>
        <v>4.8698000000000006</v>
      </c>
      <c r="L6460" s="1">
        <f>Tabelle111[[#This Row],[Menge kg P2O5]]/1000</f>
        <v>3.4113000000000002</v>
      </c>
      <c r="M6460" s="1">
        <f>Tabelle111[[#This Row],[Menge t Nges]]/Tabelle111[[#This Row],[Anzahl Lieferscheine]]</f>
        <v>0.69568571428571435</v>
      </c>
      <c r="N6460" s="1">
        <f>Tabelle111[[#This Row],[Menge t P2O5]]/Tabelle111[[#This Row],[Anzahl Lieferscheine]]</f>
        <v>0.48732857142857144</v>
      </c>
    </row>
    <row r="6461" spans="1:14" x14ac:dyDescent="0.2">
      <c r="A6461" s="2" t="s">
        <v>46</v>
      </c>
      <c r="B6461" s="2" t="s">
        <v>46</v>
      </c>
      <c r="C6461" s="2" t="s">
        <v>6</v>
      </c>
      <c r="D6461" s="2" t="s">
        <v>15</v>
      </c>
      <c r="E6461" s="2" t="s">
        <v>20</v>
      </c>
      <c r="F6461" s="2" t="s">
        <v>61</v>
      </c>
      <c r="G6461" s="1">
        <v>3001.1</v>
      </c>
      <c r="H6461" s="1">
        <v>1936</v>
      </c>
      <c r="I6461" s="4">
        <v>13</v>
      </c>
      <c r="J6461" s="2" t="s">
        <v>71</v>
      </c>
      <c r="K6461" s="1">
        <f>Tabelle111[[#This Row],[Menge kg Nges]]/1000</f>
        <v>3.0011000000000001</v>
      </c>
      <c r="L6461" s="1">
        <f>Tabelle111[[#This Row],[Menge kg P2O5]]/1000</f>
        <v>1.9359999999999999</v>
      </c>
      <c r="M6461" s="1">
        <f>Tabelle111[[#This Row],[Menge t Nges]]/Tabelle111[[#This Row],[Anzahl Lieferscheine]]</f>
        <v>0.23085384615384616</v>
      </c>
      <c r="N6461" s="1">
        <f>Tabelle111[[#This Row],[Menge t P2O5]]/Tabelle111[[#This Row],[Anzahl Lieferscheine]]</f>
        <v>0.14892307692307691</v>
      </c>
    </row>
    <row r="6462" spans="1:14" x14ac:dyDescent="0.2">
      <c r="A6462" s="2" t="s">
        <v>46</v>
      </c>
      <c r="B6462" s="2" t="s">
        <v>46</v>
      </c>
      <c r="C6462" s="2" t="s">
        <v>6</v>
      </c>
      <c r="D6462" s="2" t="s">
        <v>15</v>
      </c>
      <c r="E6462" s="2" t="s">
        <v>9</v>
      </c>
      <c r="F6462" s="2" t="s">
        <v>61</v>
      </c>
      <c r="G6462" s="1">
        <v>8321.6700000000019</v>
      </c>
      <c r="H6462" s="1">
        <v>5154.3500000000004</v>
      </c>
      <c r="I6462" s="4">
        <v>61</v>
      </c>
      <c r="J6462" s="2" t="s">
        <v>71</v>
      </c>
      <c r="K6462" s="1">
        <f>Tabelle111[[#This Row],[Menge kg Nges]]/1000</f>
        <v>8.321670000000001</v>
      </c>
      <c r="L6462" s="1">
        <f>Tabelle111[[#This Row],[Menge kg P2O5]]/1000</f>
        <v>5.15435</v>
      </c>
      <c r="M6462" s="1">
        <f>Tabelle111[[#This Row],[Menge t Nges]]/Tabelle111[[#This Row],[Anzahl Lieferscheine]]</f>
        <v>0.13642081967213116</v>
      </c>
      <c r="N6462" s="1">
        <f>Tabelle111[[#This Row],[Menge t P2O5]]/Tabelle111[[#This Row],[Anzahl Lieferscheine]]</f>
        <v>8.4497540983606553E-2</v>
      </c>
    </row>
    <row r="6463" spans="1:14" x14ac:dyDescent="0.2">
      <c r="A6463" s="2" t="s">
        <v>46</v>
      </c>
      <c r="B6463" s="2" t="s">
        <v>46</v>
      </c>
      <c r="C6463" s="2" t="s">
        <v>6</v>
      </c>
      <c r="D6463" s="2" t="s">
        <v>15</v>
      </c>
      <c r="E6463" s="2" t="s">
        <v>9</v>
      </c>
      <c r="F6463" s="2" t="s">
        <v>62</v>
      </c>
      <c r="G6463" s="1">
        <v>338</v>
      </c>
      <c r="H6463" s="1">
        <v>225</v>
      </c>
      <c r="I6463" s="4">
        <v>1</v>
      </c>
      <c r="J6463" s="2" t="s">
        <v>71</v>
      </c>
      <c r="K6463" s="1">
        <f>Tabelle111[[#This Row],[Menge kg Nges]]/1000</f>
        <v>0.33800000000000002</v>
      </c>
      <c r="L6463" s="1">
        <f>Tabelle111[[#This Row],[Menge kg P2O5]]/1000</f>
        <v>0.22500000000000001</v>
      </c>
      <c r="M6463" s="1">
        <f>Tabelle111[[#This Row],[Menge t Nges]]/Tabelle111[[#This Row],[Anzahl Lieferscheine]]</f>
        <v>0.33800000000000002</v>
      </c>
      <c r="N6463" s="1">
        <f>Tabelle111[[#This Row],[Menge t P2O5]]/Tabelle111[[#This Row],[Anzahl Lieferscheine]]</f>
        <v>0.22500000000000001</v>
      </c>
    </row>
    <row r="6464" spans="1:14" x14ac:dyDescent="0.2">
      <c r="A6464" s="2" t="s">
        <v>46</v>
      </c>
      <c r="B6464" s="2" t="s">
        <v>46</v>
      </c>
      <c r="C6464" s="2" t="s">
        <v>6</v>
      </c>
      <c r="D6464" s="2" t="s">
        <v>15</v>
      </c>
      <c r="E6464" s="2" t="s">
        <v>10</v>
      </c>
      <c r="F6464" s="2" t="s">
        <v>61</v>
      </c>
      <c r="G6464" s="1">
        <v>6806.3</v>
      </c>
      <c r="H6464" s="1">
        <v>3041.68</v>
      </c>
      <c r="I6464" s="4">
        <v>5</v>
      </c>
      <c r="J6464" s="2" t="s">
        <v>71</v>
      </c>
      <c r="K6464" s="1">
        <f>Tabelle111[[#This Row],[Menge kg Nges]]/1000</f>
        <v>6.8063000000000002</v>
      </c>
      <c r="L6464" s="1">
        <f>Tabelle111[[#This Row],[Menge kg P2O5]]/1000</f>
        <v>3.0416799999999999</v>
      </c>
      <c r="M6464" s="1">
        <f>Tabelle111[[#This Row],[Menge t Nges]]/Tabelle111[[#This Row],[Anzahl Lieferscheine]]</f>
        <v>1.3612600000000001</v>
      </c>
      <c r="N6464" s="1">
        <f>Tabelle111[[#This Row],[Menge t P2O5]]/Tabelle111[[#This Row],[Anzahl Lieferscheine]]</f>
        <v>0.60833599999999999</v>
      </c>
    </row>
    <row r="6465" spans="1:14" x14ac:dyDescent="0.2">
      <c r="A6465" s="2" t="s">
        <v>46</v>
      </c>
      <c r="B6465" s="2" t="s">
        <v>46</v>
      </c>
      <c r="C6465" s="2" t="s">
        <v>6</v>
      </c>
      <c r="D6465" s="2" t="s">
        <v>15</v>
      </c>
      <c r="E6465" s="2" t="s">
        <v>23</v>
      </c>
      <c r="F6465" s="2" t="s">
        <v>61</v>
      </c>
      <c r="G6465" s="1">
        <v>1600</v>
      </c>
      <c r="H6465" s="1">
        <v>660</v>
      </c>
      <c r="I6465" s="4">
        <v>1</v>
      </c>
      <c r="J6465" s="2" t="s">
        <v>71</v>
      </c>
      <c r="K6465" s="1">
        <f>Tabelle111[[#This Row],[Menge kg Nges]]/1000</f>
        <v>1.6</v>
      </c>
      <c r="L6465" s="1">
        <f>Tabelle111[[#This Row],[Menge kg P2O5]]/1000</f>
        <v>0.66</v>
      </c>
      <c r="M6465" s="1">
        <f>Tabelle111[[#This Row],[Menge t Nges]]/Tabelle111[[#This Row],[Anzahl Lieferscheine]]</f>
        <v>1.6</v>
      </c>
      <c r="N6465" s="1">
        <f>Tabelle111[[#This Row],[Menge t P2O5]]/Tabelle111[[#This Row],[Anzahl Lieferscheine]]</f>
        <v>0.66</v>
      </c>
    </row>
    <row r="6466" spans="1:14" x14ac:dyDescent="0.2">
      <c r="A6466" s="2" t="s">
        <v>46</v>
      </c>
      <c r="B6466" s="2" t="s">
        <v>46</v>
      </c>
      <c r="C6466" s="2" t="s">
        <v>25</v>
      </c>
      <c r="D6466" s="2" t="s">
        <v>25</v>
      </c>
      <c r="E6466" s="2" t="s">
        <v>26</v>
      </c>
      <c r="F6466" s="2" t="s">
        <v>61</v>
      </c>
      <c r="G6466" s="1">
        <v>18834.300000000003</v>
      </c>
      <c r="H6466" s="1">
        <v>6665.1</v>
      </c>
      <c r="I6466" s="4">
        <v>15</v>
      </c>
      <c r="J6466" s="2" t="s">
        <v>71</v>
      </c>
      <c r="K6466" s="1">
        <f>Tabelle111[[#This Row],[Menge kg Nges]]/1000</f>
        <v>18.834300000000002</v>
      </c>
      <c r="L6466" s="1">
        <f>Tabelle111[[#This Row],[Menge kg P2O5]]/1000</f>
        <v>6.6651000000000007</v>
      </c>
      <c r="M6466" s="1">
        <f>Tabelle111[[#This Row],[Menge t Nges]]/Tabelle111[[#This Row],[Anzahl Lieferscheine]]</f>
        <v>1.2556200000000002</v>
      </c>
      <c r="N6466" s="1">
        <f>Tabelle111[[#This Row],[Menge t P2O5]]/Tabelle111[[#This Row],[Anzahl Lieferscheine]]</f>
        <v>0.44434000000000007</v>
      </c>
    </row>
    <row r="6467" spans="1:14" x14ac:dyDescent="0.2">
      <c r="A6467" s="2" t="s">
        <v>34</v>
      </c>
      <c r="B6467" s="2" t="s">
        <v>5</v>
      </c>
      <c r="C6467" s="2" t="s">
        <v>6</v>
      </c>
      <c r="D6467" s="2" t="s">
        <v>7</v>
      </c>
      <c r="E6467" s="2" t="s">
        <v>13</v>
      </c>
      <c r="F6467" s="2" t="s">
        <v>61</v>
      </c>
      <c r="G6467" s="1">
        <v>2635</v>
      </c>
      <c r="H6467" s="1">
        <v>1785</v>
      </c>
      <c r="I6467" s="4">
        <v>11</v>
      </c>
      <c r="J6467" s="2" t="s">
        <v>71</v>
      </c>
      <c r="K6467" s="1">
        <f>Tabelle111[[#This Row],[Menge kg Nges]]/1000</f>
        <v>2.6349999999999998</v>
      </c>
      <c r="L6467" s="1">
        <f>Tabelle111[[#This Row],[Menge kg P2O5]]/1000</f>
        <v>1.7849999999999999</v>
      </c>
      <c r="M6467" s="1">
        <f>Tabelle111[[#This Row],[Menge t Nges]]/Tabelle111[[#This Row],[Anzahl Lieferscheine]]</f>
        <v>0.23954545454545453</v>
      </c>
      <c r="N6467" s="1">
        <f>Tabelle111[[#This Row],[Menge t P2O5]]/Tabelle111[[#This Row],[Anzahl Lieferscheine]]</f>
        <v>0.16227272727272726</v>
      </c>
    </row>
    <row r="6468" spans="1:14" x14ac:dyDescent="0.2">
      <c r="A6468" s="2" t="s">
        <v>34</v>
      </c>
      <c r="B6468" s="2" t="s">
        <v>5</v>
      </c>
      <c r="C6468" s="2" t="s">
        <v>6</v>
      </c>
      <c r="D6468" s="2" t="s">
        <v>15</v>
      </c>
      <c r="E6468" s="2" t="s">
        <v>18</v>
      </c>
      <c r="F6468" s="2" t="s">
        <v>61</v>
      </c>
      <c r="G6468" s="1">
        <v>1039</v>
      </c>
      <c r="H6468" s="1">
        <v>738</v>
      </c>
      <c r="I6468" s="4">
        <v>1</v>
      </c>
      <c r="J6468" s="2" t="s">
        <v>71</v>
      </c>
      <c r="K6468" s="1">
        <f>Tabelle111[[#This Row],[Menge kg Nges]]/1000</f>
        <v>1.0389999999999999</v>
      </c>
      <c r="L6468" s="1">
        <f>Tabelle111[[#This Row],[Menge kg P2O5]]/1000</f>
        <v>0.73799999999999999</v>
      </c>
      <c r="M6468" s="1">
        <f>Tabelle111[[#This Row],[Menge t Nges]]/Tabelle111[[#This Row],[Anzahl Lieferscheine]]</f>
        <v>1.0389999999999999</v>
      </c>
      <c r="N6468" s="1">
        <f>Tabelle111[[#This Row],[Menge t P2O5]]/Tabelle111[[#This Row],[Anzahl Lieferscheine]]</f>
        <v>0.73799999999999999</v>
      </c>
    </row>
    <row r="6469" spans="1:14" x14ac:dyDescent="0.2">
      <c r="A6469" s="2" t="s">
        <v>34</v>
      </c>
      <c r="B6469" s="2" t="s">
        <v>5</v>
      </c>
      <c r="C6469" s="2" t="s">
        <v>6</v>
      </c>
      <c r="D6469" s="2" t="s">
        <v>15</v>
      </c>
      <c r="E6469" s="2" t="s">
        <v>21</v>
      </c>
      <c r="F6469" s="2" t="s">
        <v>61</v>
      </c>
      <c r="G6469" s="1">
        <v>768</v>
      </c>
      <c r="H6469" s="1">
        <v>408</v>
      </c>
      <c r="I6469" s="4">
        <v>1</v>
      </c>
      <c r="J6469" s="2" t="s">
        <v>71</v>
      </c>
      <c r="K6469" s="1">
        <f>Tabelle111[[#This Row],[Menge kg Nges]]/1000</f>
        <v>0.76800000000000002</v>
      </c>
      <c r="L6469" s="1">
        <f>Tabelle111[[#This Row],[Menge kg P2O5]]/1000</f>
        <v>0.40799999999999997</v>
      </c>
      <c r="M6469" s="1">
        <f>Tabelle111[[#This Row],[Menge t Nges]]/Tabelle111[[#This Row],[Anzahl Lieferscheine]]</f>
        <v>0.76800000000000002</v>
      </c>
      <c r="N6469" s="1">
        <f>Tabelle111[[#This Row],[Menge t P2O5]]/Tabelle111[[#This Row],[Anzahl Lieferscheine]]</f>
        <v>0.40799999999999997</v>
      </c>
    </row>
    <row r="6470" spans="1:14" x14ac:dyDescent="0.2">
      <c r="A6470" s="2" t="s">
        <v>34</v>
      </c>
      <c r="B6470" s="2" t="s">
        <v>29</v>
      </c>
      <c r="C6470" s="2" t="s">
        <v>6</v>
      </c>
      <c r="D6470" s="2" t="s">
        <v>7</v>
      </c>
      <c r="E6470" s="2" t="s">
        <v>8</v>
      </c>
      <c r="F6470" s="2" t="s">
        <v>61</v>
      </c>
      <c r="G6470" s="1">
        <v>18666.600000000006</v>
      </c>
      <c r="H6470" s="1">
        <v>7946.5499999999993</v>
      </c>
      <c r="I6470" s="4">
        <v>33</v>
      </c>
      <c r="J6470" s="2" t="s">
        <v>71</v>
      </c>
      <c r="K6470" s="1">
        <f>Tabelle111[[#This Row],[Menge kg Nges]]/1000</f>
        <v>18.666600000000006</v>
      </c>
      <c r="L6470" s="1">
        <f>Tabelle111[[#This Row],[Menge kg P2O5]]/1000</f>
        <v>7.9465499999999993</v>
      </c>
      <c r="M6470" s="1">
        <f>Tabelle111[[#This Row],[Menge t Nges]]/Tabelle111[[#This Row],[Anzahl Lieferscheine]]</f>
        <v>0.56565454545454563</v>
      </c>
      <c r="N6470" s="1">
        <f>Tabelle111[[#This Row],[Menge t P2O5]]/Tabelle111[[#This Row],[Anzahl Lieferscheine]]</f>
        <v>0.24080454545454544</v>
      </c>
    </row>
    <row r="6471" spans="1:14" x14ac:dyDescent="0.2">
      <c r="A6471" s="2" t="s">
        <v>34</v>
      </c>
      <c r="B6471" s="2" t="s">
        <v>29</v>
      </c>
      <c r="C6471" s="2" t="s">
        <v>6</v>
      </c>
      <c r="D6471" s="2" t="s">
        <v>7</v>
      </c>
      <c r="E6471" s="2" t="s">
        <v>9</v>
      </c>
      <c r="F6471" s="2" t="s">
        <v>61</v>
      </c>
      <c r="G6471" s="1">
        <v>354</v>
      </c>
      <c r="H6471" s="1">
        <v>150</v>
      </c>
      <c r="I6471" s="4">
        <v>2</v>
      </c>
      <c r="J6471" s="2" t="s">
        <v>71</v>
      </c>
      <c r="K6471" s="1">
        <f>Tabelle111[[#This Row],[Menge kg Nges]]/1000</f>
        <v>0.35399999999999998</v>
      </c>
      <c r="L6471" s="1">
        <f>Tabelle111[[#This Row],[Menge kg P2O5]]/1000</f>
        <v>0.15</v>
      </c>
      <c r="M6471" s="1">
        <f>Tabelle111[[#This Row],[Menge t Nges]]/Tabelle111[[#This Row],[Anzahl Lieferscheine]]</f>
        <v>0.17699999999999999</v>
      </c>
      <c r="N6471" s="1">
        <f>Tabelle111[[#This Row],[Menge t P2O5]]/Tabelle111[[#This Row],[Anzahl Lieferscheine]]</f>
        <v>7.4999999999999997E-2</v>
      </c>
    </row>
    <row r="6472" spans="1:14" x14ac:dyDescent="0.2">
      <c r="A6472" s="2" t="s">
        <v>34</v>
      </c>
      <c r="B6472" s="2" t="s">
        <v>29</v>
      </c>
      <c r="C6472" s="2" t="s">
        <v>6</v>
      </c>
      <c r="D6472" s="2" t="s">
        <v>7</v>
      </c>
      <c r="E6472" s="2" t="s">
        <v>10</v>
      </c>
      <c r="F6472" s="2" t="s">
        <v>61</v>
      </c>
      <c r="G6472" s="1">
        <v>387.45</v>
      </c>
      <c r="H6472" s="1">
        <v>152.55000000000001</v>
      </c>
      <c r="I6472" s="4">
        <v>1</v>
      </c>
      <c r="J6472" s="2" t="s">
        <v>71</v>
      </c>
      <c r="K6472" s="1">
        <f>Tabelle111[[#This Row],[Menge kg Nges]]/1000</f>
        <v>0.38744999999999996</v>
      </c>
      <c r="L6472" s="1">
        <f>Tabelle111[[#This Row],[Menge kg P2O5]]/1000</f>
        <v>0.15255000000000002</v>
      </c>
      <c r="M6472" s="1">
        <f>Tabelle111[[#This Row],[Menge t Nges]]/Tabelle111[[#This Row],[Anzahl Lieferscheine]]</f>
        <v>0.38744999999999996</v>
      </c>
      <c r="N6472" s="1">
        <f>Tabelle111[[#This Row],[Menge t P2O5]]/Tabelle111[[#This Row],[Anzahl Lieferscheine]]</f>
        <v>0.15255000000000002</v>
      </c>
    </row>
    <row r="6473" spans="1:14" x14ac:dyDescent="0.2">
      <c r="A6473" s="2" t="s">
        <v>34</v>
      </c>
      <c r="B6473" s="2" t="s">
        <v>29</v>
      </c>
      <c r="C6473" s="2" t="s">
        <v>6</v>
      </c>
      <c r="D6473" s="2" t="s">
        <v>7</v>
      </c>
      <c r="E6473" s="2" t="s">
        <v>11</v>
      </c>
      <c r="F6473" s="2" t="s">
        <v>61</v>
      </c>
      <c r="G6473" s="1">
        <v>6903.6500000000005</v>
      </c>
      <c r="H6473" s="1">
        <v>3083.95</v>
      </c>
      <c r="I6473" s="4">
        <v>17</v>
      </c>
      <c r="J6473" s="2" t="s">
        <v>71</v>
      </c>
      <c r="K6473" s="1">
        <f>Tabelle111[[#This Row],[Menge kg Nges]]/1000</f>
        <v>6.9036500000000007</v>
      </c>
      <c r="L6473" s="1">
        <f>Tabelle111[[#This Row],[Menge kg P2O5]]/1000</f>
        <v>3.0839499999999997</v>
      </c>
      <c r="M6473" s="1">
        <f>Tabelle111[[#This Row],[Menge t Nges]]/Tabelle111[[#This Row],[Anzahl Lieferscheine]]</f>
        <v>0.40609705882352948</v>
      </c>
      <c r="N6473" s="1">
        <f>Tabelle111[[#This Row],[Menge t P2O5]]/Tabelle111[[#This Row],[Anzahl Lieferscheine]]</f>
        <v>0.18140882352941176</v>
      </c>
    </row>
    <row r="6474" spans="1:14" x14ac:dyDescent="0.2">
      <c r="A6474" s="2" t="s">
        <v>34</v>
      </c>
      <c r="B6474" s="2" t="s">
        <v>29</v>
      </c>
      <c r="C6474" s="2" t="s">
        <v>6</v>
      </c>
      <c r="D6474" s="2" t="s">
        <v>7</v>
      </c>
      <c r="E6474" s="2" t="s">
        <v>12</v>
      </c>
      <c r="F6474" s="2" t="s">
        <v>61</v>
      </c>
      <c r="G6474" s="1">
        <v>8358.25</v>
      </c>
      <c r="H6474" s="1">
        <v>3557.9999999999995</v>
      </c>
      <c r="I6474" s="4">
        <v>30</v>
      </c>
      <c r="J6474" s="2" t="s">
        <v>71</v>
      </c>
      <c r="K6474" s="1">
        <f>Tabelle111[[#This Row],[Menge kg Nges]]/1000</f>
        <v>8.35825</v>
      </c>
      <c r="L6474" s="1">
        <f>Tabelle111[[#This Row],[Menge kg P2O5]]/1000</f>
        <v>3.5579999999999994</v>
      </c>
      <c r="M6474" s="1">
        <f>Tabelle111[[#This Row],[Menge t Nges]]/Tabelle111[[#This Row],[Anzahl Lieferscheine]]</f>
        <v>0.27860833333333335</v>
      </c>
      <c r="N6474" s="1">
        <f>Tabelle111[[#This Row],[Menge t P2O5]]/Tabelle111[[#This Row],[Anzahl Lieferscheine]]</f>
        <v>0.11859999999999998</v>
      </c>
    </row>
    <row r="6475" spans="1:14" x14ac:dyDescent="0.2">
      <c r="A6475" s="2" t="s">
        <v>34</v>
      </c>
      <c r="B6475" s="2" t="s">
        <v>29</v>
      </c>
      <c r="C6475" s="2" t="s">
        <v>6</v>
      </c>
      <c r="D6475" s="2" t="s">
        <v>7</v>
      </c>
      <c r="E6475" s="2" t="s">
        <v>13</v>
      </c>
      <c r="F6475" s="2" t="s">
        <v>61</v>
      </c>
      <c r="G6475" s="1">
        <v>4818.0200000000004</v>
      </c>
      <c r="H6475" s="1">
        <v>2514.2200000000003</v>
      </c>
      <c r="I6475" s="4">
        <v>21</v>
      </c>
      <c r="J6475" s="2" t="s">
        <v>71</v>
      </c>
      <c r="K6475" s="1">
        <f>Tabelle111[[#This Row],[Menge kg Nges]]/1000</f>
        <v>4.8180200000000006</v>
      </c>
      <c r="L6475" s="1">
        <f>Tabelle111[[#This Row],[Menge kg P2O5]]/1000</f>
        <v>2.5142200000000003</v>
      </c>
      <c r="M6475" s="1">
        <f>Tabelle111[[#This Row],[Menge t Nges]]/Tabelle111[[#This Row],[Anzahl Lieferscheine]]</f>
        <v>0.22942952380952383</v>
      </c>
      <c r="N6475" s="1">
        <f>Tabelle111[[#This Row],[Menge t P2O5]]/Tabelle111[[#This Row],[Anzahl Lieferscheine]]</f>
        <v>0.11972476190476192</v>
      </c>
    </row>
    <row r="6476" spans="1:14" x14ac:dyDescent="0.2">
      <c r="A6476" s="2" t="s">
        <v>34</v>
      </c>
      <c r="B6476" s="2" t="s">
        <v>29</v>
      </c>
      <c r="C6476" s="2" t="s">
        <v>6</v>
      </c>
      <c r="D6476" s="2" t="s">
        <v>7</v>
      </c>
      <c r="E6476" s="2" t="s">
        <v>14</v>
      </c>
      <c r="F6476" s="2" t="s">
        <v>61</v>
      </c>
      <c r="G6476" s="1">
        <v>2620.7599999999998</v>
      </c>
      <c r="H6476" s="1">
        <v>1336.1599999999999</v>
      </c>
      <c r="I6476" s="4">
        <v>9</v>
      </c>
      <c r="J6476" s="2" t="s">
        <v>71</v>
      </c>
      <c r="K6476" s="1">
        <f>Tabelle111[[#This Row],[Menge kg Nges]]/1000</f>
        <v>2.6207599999999998</v>
      </c>
      <c r="L6476" s="1">
        <f>Tabelle111[[#This Row],[Menge kg P2O5]]/1000</f>
        <v>1.3361599999999998</v>
      </c>
      <c r="M6476" s="1">
        <f>Tabelle111[[#This Row],[Menge t Nges]]/Tabelle111[[#This Row],[Anzahl Lieferscheine]]</f>
        <v>0.29119555555555554</v>
      </c>
      <c r="N6476" s="1">
        <f>Tabelle111[[#This Row],[Menge t P2O5]]/Tabelle111[[#This Row],[Anzahl Lieferscheine]]</f>
        <v>0.14846222222222219</v>
      </c>
    </row>
    <row r="6477" spans="1:14" x14ac:dyDescent="0.2">
      <c r="A6477" s="2" t="s">
        <v>34</v>
      </c>
      <c r="B6477" s="2" t="s">
        <v>29</v>
      </c>
      <c r="C6477" s="2" t="s">
        <v>6</v>
      </c>
      <c r="D6477" s="2" t="s">
        <v>15</v>
      </c>
      <c r="E6477" s="2" t="s">
        <v>18</v>
      </c>
      <c r="F6477" s="2" t="s">
        <v>61</v>
      </c>
      <c r="G6477" s="1">
        <v>5241.13</v>
      </c>
      <c r="H6477" s="1">
        <v>3561.2299999999996</v>
      </c>
      <c r="I6477" s="4">
        <v>13</v>
      </c>
      <c r="J6477" s="2" t="s">
        <v>71</v>
      </c>
      <c r="K6477" s="1">
        <f>Tabelle111[[#This Row],[Menge kg Nges]]/1000</f>
        <v>5.2411300000000001</v>
      </c>
      <c r="L6477" s="1">
        <f>Tabelle111[[#This Row],[Menge kg P2O5]]/1000</f>
        <v>3.5612299999999997</v>
      </c>
      <c r="M6477" s="1">
        <f>Tabelle111[[#This Row],[Menge t Nges]]/Tabelle111[[#This Row],[Anzahl Lieferscheine]]</f>
        <v>0.40316384615384615</v>
      </c>
      <c r="N6477" s="1">
        <f>Tabelle111[[#This Row],[Menge t P2O5]]/Tabelle111[[#This Row],[Anzahl Lieferscheine]]</f>
        <v>0.27394076923076921</v>
      </c>
    </row>
    <row r="6478" spans="1:14" x14ac:dyDescent="0.2">
      <c r="A6478" s="2" t="s">
        <v>34</v>
      </c>
      <c r="B6478" s="2" t="s">
        <v>29</v>
      </c>
      <c r="C6478" s="2" t="s">
        <v>6</v>
      </c>
      <c r="D6478" s="2" t="s">
        <v>15</v>
      </c>
      <c r="E6478" s="2" t="s">
        <v>19</v>
      </c>
      <c r="F6478" s="2" t="s">
        <v>61</v>
      </c>
      <c r="G6478" s="1">
        <v>364.5</v>
      </c>
      <c r="H6478" s="1">
        <v>405</v>
      </c>
      <c r="I6478" s="4">
        <v>1</v>
      </c>
      <c r="J6478" s="2" t="s">
        <v>71</v>
      </c>
      <c r="K6478" s="1">
        <f>Tabelle111[[#This Row],[Menge kg Nges]]/1000</f>
        <v>0.36449999999999999</v>
      </c>
      <c r="L6478" s="1">
        <f>Tabelle111[[#This Row],[Menge kg P2O5]]/1000</f>
        <v>0.40500000000000003</v>
      </c>
      <c r="M6478" s="1">
        <f>Tabelle111[[#This Row],[Menge t Nges]]/Tabelle111[[#This Row],[Anzahl Lieferscheine]]</f>
        <v>0.36449999999999999</v>
      </c>
      <c r="N6478" s="1">
        <f>Tabelle111[[#This Row],[Menge t P2O5]]/Tabelle111[[#This Row],[Anzahl Lieferscheine]]</f>
        <v>0.40500000000000003</v>
      </c>
    </row>
    <row r="6479" spans="1:14" x14ac:dyDescent="0.2">
      <c r="A6479" s="2" t="s">
        <v>34</v>
      </c>
      <c r="B6479" s="2" t="s">
        <v>29</v>
      </c>
      <c r="C6479" s="2" t="s">
        <v>6</v>
      </c>
      <c r="D6479" s="2" t="s">
        <v>15</v>
      </c>
      <c r="E6479" s="2" t="s">
        <v>20</v>
      </c>
      <c r="F6479" s="2" t="s">
        <v>61</v>
      </c>
      <c r="G6479" s="1">
        <v>35.200000000000003</v>
      </c>
      <c r="H6479" s="1">
        <v>20</v>
      </c>
      <c r="I6479" s="4">
        <v>1</v>
      </c>
      <c r="J6479" s="2" t="s">
        <v>71</v>
      </c>
      <c r="K6479" s="1">
        <f>Tabelle111[[#This Row],[Menge kg Nges]]/1000</f>
        <v>3.5200000000000002E-2</v>
      </c>
      <c r="L6479" s="1">
        <f>Tabelle111[[#This Row],[Menge kg P2O5]]/1000</f>
        <v>0.02</v>
      </c>
      <c r="M6479" s="1">
        <f>Tabelle111[[#This Row],[Menge t Nges]]/Tabelle111[[#This Row],[Anzahl Lieferscheine]]</f>
        <v>3.5200000000000002E-2</v>
      </c>
      <c r="N6479" s="1">
        <f>Tabelle111[[#This Row],[Menge t P2O5]]/Tabelle111[[#This Row],[Anzahl Lieferscheine]]</f>
        <v>0.02</v>
      </c>
    </row>
    <row r="6480" spans="1:14" x14ac:dyDescent="0.2">
      <c r="A6480" s="2" t="s">
        <v>34</v>
      </c>
      <c r="B6480" s="2" t="s">
        <v>29</v>
      </c>
      <c r="C6480" s="2" t="s">
        <v>6</v>
      </c>
      <c r="D6480" s="2" t="s">
        <v>15</v>
      </c>
      <c r="E6480" s="2" t="s">
        <v>21</v>
      </c>
      <c r="F6480" s="2" t="s">
        <v>61</v>
      </c>
      <c r="G6480" s="1">
        <v>2233.67</v>
      </c>
      <c r="H6480" s="1">
        <v>1268.27</v>
      </c>
      <c r="I6480" s="4">
        <v>5</v>
      </c>
      <c r="J6480" s="2" t="s">
        <v>71</v>
      </c>
      <c r="K6480" s="1">
        <f>Tabelle111[[#This Row],[Menge kg Nges]]/1000</f>
        <v>2.23367</v>
      </c>
      <c r="L6480" s="1">
        <f>Tabelle111[[#This Row],[Menge kg P2O5]]/1000</f>
        <v>1.26827</v>
      </c>
      <c r="M6480" s="1">
        <f>Tabelle111[[#This Row],[Menge t Nges]]/Tabelle111[[#This Row],[Anzahl Lieferscheine]]</f>
        <v>0.44673400000000002</v>
      </c>
      <c r="N6480" s="1">
        <f>Tabelle111[[#This Row],[Menge t P2O5]]/Tabelle111[[#This Row],[Anzahl Lieferscheine]]</f>
        <v>0.25365399999999999</v>
      </c>
    </row>
    <row r="6481" spans="1:14" x14ac:dyDescent="0.2">
      <c r="A6481" s="2" t="s">
        <v>34</v>
      </c>
      <c r="B6481" s="2" t="s">
        <v>29</v>
      </c>
      <c r="C6481" s="2" t="s">
        <v>6</v>
      </c>
      <c r="D6481" s="2" t="s">
        <v>15</v>
      </c>
      <c r="E6481" s="2" t="s">
        <v>9</v>
      </c>
      <c r="F6481" s="2" t="s">
        <v>61</v>
      </c>
      <c r="G6481" s="1">
        <v>1485</v>
      </c>
      <c r="H6481" s="1">
        <v>612</v>
      </c>
      <c r="I6481" s="4">
        <v>2</v>
      </c>
      <c r="J6481" s="2" t="s">
        <v>71</v>
      </c>
      <c r="K6481" s="1">
        <f>Tabelle111[[#This Row],[Menge kg Nges]]/1000</f>
        <v>1.4850000000000001</v>
      </c>
      <c r="L6481" s="1">
        <f>Tabelle111[[#This Row],[Menge kg P2O5]]/1000</f>
        <v>0.61199999999999999</v>
      </c>
      <c r="M6481" s="1">
        <f>Tabelle111[[#This Row],[Menge t Nges]]/Tabelle111[[#This Row],[Anzahl Lieferscheine]]</f>
        <v>0.74250000000000005</v>
      </c>
      <c r="N6481" s="1">
        <f>Tabelle111[[#This Row],[Menge t P2O5]]/Tabelle111[[#This Row],[Anzahl Lieferscheine]]</f>
        <v>0.30599999999999999</v>
      </c>
    </row>
    <row r="6482" spans="1:14" x14ac:dyDescent="0.2">
      <c r="A6482" s="2" t="s">
        <v>34</v>
      </c>
      <c r="B6482" s="2" t="s">
        <v>29</v>
      </c>
      <c r="C6482" s="2" t="s">
        <v>6</v>
      </c>
      <c r="D6482" s="2" t="s">
        <v>15</v>
      </c>
      <c r="E6482" s="2" t="s">
        <v>13</v>
      </c>
      <c r="F6482" s="2" t="s">
        <v>61</v>
      </c>
      <c r="G6482" s="1">
        <v>731</v>
      </c>
      <c r="H6482" s="1">
        <v>841.5</v>
      </c>
      <c r="I6482" s="4">
        <v>3</v>
      </c>
      <c r="J6482" s="2" t="s">
        <v>71</v>
      </c>
      <c r="K6482" s="1">
        <f>Tabelle111[[#This Row],[Menge kg Nges]]/1000</f>
        <v>0.73099999999999998</v>
      </c>
      <c r="L6482" s="1">
        <f>Tabelle111[[#This Row],[Menge kg P2O5]]/1000</f>
        <v>0.84150000000000003</v>
      </c>
      <c r="M6482" s="1">
        <f>Tabelle111[[#This Row],[Menge t Nges]]/Tabelle111[[#This Row],[Anzahl Lieferscheine]]</f>
        <v>0.24366666666666667</v>
      </c>
      <c r="N6482" s="1">
        <f>Tabelle111[[#This Row],[Menge t P2O5]]/Tabelle111[[#This Row],[Anzahl Lieferscheine]]</f>
        <v>0.28050000000000003</v>
      </c>
    </row>
    <row r="6483" spans="1:14" x14ac:dyDescent="0.2">
      <c r="A6483" s="2" t="s">
        <v>34</v>
      </c>
      <c r="B6483" s="2" t="s">
        <v>29</v>
      </c>
      <c r="C6483" s="2" t="s">
        <v>25</v>
      </c>
      <c r="D6483" s="2" t="s">
        <v>25</v>
      </c>
      <c r="E6483" s="2" t="s">
        <v>26</v>
      </c>
      <c r="F6483" s="2" t="s">
        <v>61</v>
      </c>
      <c r="G6483" s="1">
        <v>25032.43</v>
      </c>
      <c r="H6483" s="1">
        <v>13009.789999999997</v>
      </c>
      <c r="I6483" s="4">
        <v>53</v>
      </c>
      <c r="J6483" s="2" t="s">
        <v>71</v>
      </c>
      <c r="K6483" s="1">
        <f>Tabelle111[[#This Row],[Menge kg Nges]]/1000</f>
        <v>25.032430000000002</v>
      </c>
      <c r="L6483" s="1">
        <f>Tabelle111[[#This Row],[Menge kg P2O5]]/1000</f>
        <v>13.009789999999997</v>
      </c>
      <c r="M6483" s="1">
        <f>Tabelle111[[#This Row],[Menge t Nges]]/Tabelle111[[#This Row],[Anzahl Lieferscheine]]</f>
        <v>0.47231000000000001</v>
      </c>
      <c r="N6483" s="1">
        <f>Tabelle111[[#This Row],[Menge t P2O5]]/Tabelle111[[#This Row],[Anzahl Lieferscheine]]</f>
        <v>0.24546773584905654</v>
      </c>
    </row>
    <row r="6484" spans="1:14" x14ac:dyDescent="0.2">
      <c r="A6484" s="2" t="s">
        <v>34</v>
      </c>
      <c r="B6484" s="2" t="s">
        <v>32</v>
      </c>
      <c r="C6484" s="2" t="s">
        <v>6</v>
      </c>
      <c r="D6484" s="2" t="s">
        <v>7</v>
      </c>
      <c r="E6484" s="2" t="s">
        <v>8</v>
      </c>
      <c r="F6484" s="2" t="s">
        <v>61</v>
      </c>
      <c r="G6484" s="1">
        <v>53755.269999999975</v>
      </c>
      <c r="H6484" s="1">
        <v>25041.23000000001</v>
      </c>
      <c r="I6484" s="4">
        <v>120</v>
      </c>
      <c r="J6484" s="2" t="s">
        <v>71</v>
      </c>
      <c r="K6484" s="1">
        <f>Tabelle111[[#This Row],[Menge kg Nges]]/1000</f>
        <v>53.755269999999975</v>
      </c>
      <c r="L6484" s="1">
        <f>Tabelle111[[#This Row],[Menge kg P2O5]]/1000</f>
        <v>25.041230000000009</v>
      </c>
      <c r="M6484" s="1">
        <f>Tabelle111[[#This Row],[Menge t Nges]]/Tabelle111[[#This Row],[Anzahl Lieferscheine]]</f>
        <v>0.44796058333333311</v>
      </c>
      <c r="N6484" s="1">
        <f>Tabelle111[[#This Row],[Menge t P2O5]]/Tabelle111[[#This Row],[Anzahl Lieferscheine]]</f>
        <v>0.20867691666666674</v>
      </c>
    </row>
    <row r="6485" spans="1:14" x14ac:dyDescent="0.2">
      <c r="A6485" s="2" t="s">
        <v>34</v>
      </c>
      <c r="B6485" s="2" t="s">
        <v>32</v>
      </c>
      <c r="C6485" s="2" t="s">
        <v>6</v>
      </c>
      <c r="D6485" s="2" t="s">
        <v>7</v>
      </c>
      <c r="E6485" s="2" t="s">
        <v>9</v>
      </c>
      <c r="F6485" s="2" t="s">
        <v>61</v>
      </c>
      <c r="G6485" s="1">
        <v>16986.77</v>
      </c>
      <c r="H6485" s="1">
        <v>7276.4100000000008</v>
      </c>
      <c r="I6485" s="4">
        <v>52</v>
      </c>
      <c r="J6485" s="2" t="s">
        <v>71</v>
      </c>
      <c r="K6485" s="1">
        <f>Tabelle111[[#This Row],[Menge kg Nges]]/1000</f>
        <v>16.98677</v>
      </c>
      <c r="L6485" s="1">
        <f>Tabelle111[[#This Row],[Menge kg P2O5]]/1000</f>
        <v>7.2764100000000012</v>
      </c>
      <c r="M6485" s="1">
        <f>Tabelle111[[#This Row],[Menge t Nges]]/Tabelle111[[#This Row],[Anzahl Lieferscheine]]</f>
        <v>0.32666865384615384</v>
      </c>
      <c r="N6485" s="1">
        <f>Tabelle111[[#This Row],[Menge t P2O5]]/Tabelle111[[#This Row],[Anzahl Lieferscheine]]</f>
        <v>0.13993096153846157</v>
      </c>
    </row>
    <row r="6486" spans="1:14" x14ac:dyDescent="0.2">
      <c r="A6486" s="2" t="s">
        <v>34</v>
      </c>
      <c r="B6486" s="2" t="s">
        <v>32</v>
      </c>
      <c r="C6486" s="2" t="s">
        <v>6</v>
      </c>
      <c r="D6486" s="2" t="s">
        <v>7</v>
      </c>
      <c r="E6486" s="2" t="s">
        <v>10</v>
      </c>
      <c r="F6486" s="2" t="s">
        <v>61</v>
      </c>
      <c r="G6486" s="1">
        <v>322.5</v>
      </c>
      <c r="H6486" s="1">
        <v>127.5</v>
      </c>
      <c r="I6486" s="4">
        <v>1</v>
      </c>
      <c r="J6486" s="2" t="s">
        <v>71</v>
      </c>
      <c r="K6486" s="1">
        <f>Tabelle111[[#This Row],[Menge kg Nges]]/1000</f>
        <v>0.32250000000000001</v>
      </c>
      <c r="L6486" s="1">
        <f>Tabelle111[[#This Row],[Menge kg P2O5]]/1000</f>
        <v>0.1275</v>
      </c>
      <c r="M6486" s="1">
        <f>Tabelle111[[#This Row],[Menge t Nges]]/Tabelle111[[#This Row],[Anzahl Lieferscheine]]</f>
        <v>0.32250000000000001</v>
      </c>
      <c r="N6486" s="1">
        <f>Tabelle111[[#This Row],[Menge t P2O5]]/Tabelle111[[#This Row],[Anzahl Lieferscheine]]</f>
        <v>0.1275</v>
      </c>
    </row>
    <row r="6487" spans="1:14" x14ac:dyDescent="0.2">
      <c r="A6487" s="2" t="s">
        <v>34</v>
      </c>
      <c r="B6487" s="2" t="s">
        <v>32</v>
      </c>
      <c r="C6487" s="2" t="s">
        <v>6</v>
      </c>
      <c r="D6487" s="2" t="s">
        <v>7</v>
      </c>
      <c r="E6487" s="2" t="s">
        <v>11</v>
      </c>
      <c r="F6487" s="2" t="s">
        <v>61</v>
      </c>
      <c r="G6487" s="1">
        <v>59055.109999999979</v>
      </c>
      <c r="H6487" s="1">
        <v>26743.470000000005</v>
      </c>
      <c r="I6487" s="4">
        <v>170</v>
      </c>
      <c r="J6487" s="2" t="s">
        <v>71</v>
      </c>
      <c r="K6487" s="1">
        <f>Tabelle111[[#This Row],[Menge kg Nges]]/1000</f>
        <v>59.055109999999978</v>
      </c>
      <c r="L6487" s="1">
        <f>Tabelle111[[#This Row],[Menge kg P2O5]]/1000</f>
        <v>26.743470000000006</v>
      </c>
      <c r="M6487" s="1">
        <f>Tabelle111[[#This Row],[Menge t Nges]]/Tabelle111[[#This Row],[Anzahl Lieferscheine]]</f>
        <v>0.34738299999999989</v>
      </c>
      <c r="N6487" s="1">
        <f>Tabelle111[[#This Row],[Menge t P2O5]]/Tabelle111[[#This Row],[Anzahl Lieferscheine]]</f>
        <v>0.15731452941176474</v>
      </c>
    </row>
    <row r="6488" spans="1:14" x14ac:dyDescent="0.2">
      <c r="A6488" s="2" t="s">
        <v>34</v>
      </c>
      <c r="B6488" s="2" t="s">
        <v>32</v>
      </c>
      <c r="C6488" s="2" t="s">
        <v>6</v>
      </c>
      <c r="D6488" s="2" t="s">
        <v>7</v>
      </c>
      <c r="E6488" s="2" t="s">
        <v>12</v>
      </c>
      <c r="F6488" s="2" t="s">
        <v>61</v>
      </c>
      <c r="G6488" s="1">
        <v>70981.040000000008</v>
      </c>
      <c r="H6488" s="1">
        <v>29760.29</v>
      </c>
      <c r="I6488" s="4">
        <v>168</v>
      </c>
      <c r="J6488" s="2" t="s">
        <v>71</v>
      </c>
      <c r="K6488" s="1">
        <f>Tabelle111[[#This Row],[Menge kg Nges]]/1000</f>
        <v>70.981040000000007</v>
      </c>
      <c r="L6488" s="1">
        <f>Tabelle111[[#This Row],[Menge kg P2O5]]/1000</f>
        <v>29.760290000000001</v>
      </c>
      <c r="M6488" s="1">
        <f>Tabelle111[[#This Row],[Menge t Nges]]/Tabelle111[[#This Row],[Anzahl Lieferscheine]]</f>
        <v>0.42250619047619054</v>
      </c>
      <c r="N6488" s="1">
        <f>Tabelle111[[#This Row],[Menge t P2O5]]/Tabelle111[[#This Row],[Anzahl Lieferscheine]]</f>
        <v>0.17714458333333333</v>
      </c>
    </row>
    <row r="6489" spans="1:14" x14ac:dyDescent="0.2">
      <c r="A6489" s="2" t="s">
        <v>34</v>
      </c>
      <c r="B6489" s="2" t="s">
        <v>32</v>
      </c>
      <c r="C6489" s="2" t="s">
        <v>6</v>
      </c>
      <c r="D6489" s="2" t="s">
        <v>7</v>
      </c>
      <c r="E6489" s="2" t="s">
        <v>13</v>
      </c>
      <c r="F6489" s="2" t="s">
        <v>61</v>
      </c>
      <c r="G6489" s="1">
        <v>34889.179999999986</v>
      </c>
      <c r="H6489" s="1">
        <v>19499.419999999998</v>
      </c>
      <c r="I6489" s="4">
        <v>112</v>
      </c>
      <c r="J6489" s="2" t="s">
        <v>71</v>
      </c>
      <c r="K6489" s="1">
        <f>Tabelle111[[#This Row],[Menge kg Nges]]/1000</f>
        <v>34.889179999999989</v>
      </c>
      <c r="L6489" s="1">
        <f>Tabelle111[[#This Row],[Menge kg P2O5]]/1000</f>
        <v>19.499419999999997</v>
      </c>
      <c r="M6489" s="1">
        <f>Tabelle111[[#This Row],[Menge t Nges]]/Tabelle111[[#This Row],[Anzahl Lieferscheine]]</f>
        <v>0.31151053571428561</v>
      </c>
      <c r="N6489" s="1">
        <f>Tabelle111[[#This Row],[Menge t P2O5]]/Tabelle111[[#This Row],[Anzahl Lieferscheine]]</f>
        <v>0.17410196428571426</v>
      </c>
    </row>
    <row r="6490" spans="1:14" x14ac:dyDescent="0.2">
      <c r="A6490" s="2" t="s">
        <v>34</v>
      </c>
      <c r="B6490" s="2" t="s">
        <v>32</v>
      </c>
      <c r="C6490" s="2" t="s">
        <v>6</v>
      </c>
      <c r="D6490" s="2" t="s">
        <v>7</v>
      </c>
      <c r="E6490" s="2" t="s">
        <v>14</v>
      </c>
      <c r="F6490" s="2" t="s">
        <v>61</v>
      </c>
      <c r="G6490" s="1">
        <v>56492.499999999985</v>
      </c>
      <c r="H6490" s="1">
        <v>26614.220000000005</v>
      </c>
      <c r="I6490" s="4">
        <v>148</v>
      </c>
      <c r="J6490" s="2" t="s">
        <v>71</v>
      </c>
      <c r="K6490" s="1">
        <f>Tabelle111[[#This Row],[Menge kg Nges]]/1000</f>
        <v>56.492499999999986</v>
      </c>
      <c r="L6490" s="1">
        <f>Tabelle111[[#This Row],[Menge kg P2O5]]/1000</f>
        <v>26.614220000000003</v>
      </c>
      <c r="M6490" s="1">
        <f>Tabelle111[[#This Row],[Menge t Nges]]/Tabelle111[[#This Row],[Anzahl Lieferscheine]]</f>
        <v>0.38170608108108101</v>
      </c>
      <c r="N6490" s="1">
        <f>Tabelle111[[#This Row],[Menge t P2O5]]/Tabelle111[[#This Row],[Anzahl Lieferscheine]]</f>
        <v>0.17982581081081084</v>
      </c>
    </row>
    <row r="6491" spans="1:14" x14ac:dyDescent="0.2">
      <c r="A6491" s="2" t="s">
        <v>34</v>
      </c>
      <c r="B6491" s="2" t="s">
        <v>32</v>
      </c>
      <c r="C6491" s="2" t="s">
        <v>6</v>
      </c>
      <c r="D6491" s="2" t="s">
        <v>15</v>
      </c>
      <c r="E6491" s="2" t="s">
        <v>8</v>
      </c>
      <c r="F6491" s="2" t="s">
        <v>61</v>
      </c>
      <c r="G6491" s="1">
        <v>4530.76</v>
      </c>
      <c r="H6491" s="1">
        <v>3240.6400000000003</v>
      </c>
      <c r="I6491" s="4">
        <v>15</v>
      </c>
      <c r="J6491" s="2" t="s">
        <v>71</v>
      </c>
      <c r="K6491" s="1">
        <f>Tabelle111[[#This Row],[Menge kg Nges]]/1000</f>
        <v>4.5307599999999999</v>
      </c>
      <c r="L6491" s="1">
        <f>Tabelle111[[#This Row],[Menge kg P2O5]]/1000</f>
        <v>3.2406400000000004</v>
      </c>
      <c r="M6491" s="1">
        <f>Tabelle111[[#This Row],[Menge t Nges]]/Tabelle111[[#This Row],[Anzahl Lieferscheine]]</f>
        <v>0.30205066666666663</v>
      </c>
      <c r="N6491" s="1">
        <f>Tabelle111[[#This Row],[Menge t P2O5]]/Tabelle111[[#This Row],[Anzahl Lieferscheine]]</f>
        <v>0.21604266666666669</v>
      </c>
    </row>
    <row r="6492" spans="1:14" x14ac:dyDescent="0.2">
      <c r="A6492" s="2" t="s">
        <v>34</v>
      </c>
      <c r="B6492" s="2" t="s">
        <v>32</v>
      </c>
      <c r="C6492" s="2" t="s">
        <v>6</v>
      </c>
      <c r="D6492" s="2" t="s">
        <v>15</v>
      </c>
      <c r="E6492" s="2" t="s">
        <v>17</v>
      </c>
      <c r="F6492" s="2" t="s">
        <v>61</v>
      </c>
      <c r="G6492" s="1">
        <v>1806.6999999999998</v>
      </c>
      <c r="H6492" s="1">
        <v>754</v>
      </c>
      <c r="I6492" s="4">
        <v>3</v>
      </c>
      <c r="J6492" s="2" t="s">
        <v>71</v>
      </c>
      <c r="K6492" s="1">
        <f>Tabelle111[[#This Row],[Menge kg Nges]]/1000</f>
        <v>1.8066999999999998</v>
      </c>
      <c r="L6492" s="1">
        <f>Tabelle111[[#This Row],[Menge kg P2O5]]/1000</f>
        <v>0.754</v>
      </c>
      <c r="M6492" s="1">
        <f>Tabelle111[[#This Row],[Menge t Nges]]/Tabelle111[[#This Row],[Anzahl Lieferscheine]]</f>
        <v>0.60223333333333329</v>
      </c>
      <c r="N6492" s="1">
        <f>Tabelle111[[#This Row],[Menge t P2O5]]/Tabelle111[[#This Row],[Anzahl Lieferscheine]]</f>
        <v>0.25133333333333335</v>
      </c>
    </row>
    <row r="6493" spans="1:14" x14ac:dyDescent="0.2">
      <c r="A6493" s="2" t="s">
        <v>34</v>
      </c>
      <c r="B6493" s="2" t="s">
        <v>32</v>
      </c>
      <c r="C6493" s="2" t="s">
        <v>6</v>
      </c>
      <c r="D6493" s="2" t="s">
        <v>15</v>
      </c>
      <c r="E6493" s="2" t="s">
        <v>18</v>
      </c>
      <c r="F6493" s="2" t="s">
        <v>61</v>
      </c>
      <c r="G6493" s="1">
        <v>13782.23</v>
      </c>
      <c r="H6493" s="1">
        <v>10077.26</v>
      </c>
      <c r="I6493" s="4">
        <v>41</v>
      </c>
      <c r="J6493" s="2" t="s">
        <v>71</v>
      </c>
      <c r="K6493" s="1">
        <f>Tabelle111[[#This Row],[Menge kg Nges]]/1000</f>
        <v>13.78223</v>
      </c>
      <c r="L6493" s="1">
        <f>Tabelle111[[#This Row],[Menge kg P2O5]]/1000</f>
        <v>10.077260000000001</v>
      </c>
      <c r="M6493" s="1">
        <f>Tabelle111[[#This Row],[Menge t Nges]]/Tabelle111[[#This Row],[Anzahl Lieferscheine]]</f>
        <v>0.33615195121951219</v>
      </c>
      <c r="N6493" s="1">
        <f>Tabelle111[[#This Row],[Menge t P2O5]]/Tabelle111[[#This Row],[Anzahl Lieferscheine]]</f>
        <v>0.24578682926829271</v>
      </c>
    </row>
    <row r="6494" spans="1:14" x14ac:dyDescent="0.2">
      <c r="A6494" s="2" t="s">
        <v>34</v>
      </c>
      <c r="B6494" s="2" t="s">
        <v>32</v>
      </c>
      <c r="C6494" s="2" t="s">
        <v>6</v>
      </c>
      <c r="D6494" s="2" t="s">
        <v>15</v>
      </c>
      <c r="E6494" s="2" t="s">
        <v>20</v>
      </c>
      <c r="F6494" s="2" t="s">
        <v>61</v>
      </c>
      <c r="G6494" s="1">
        <v>294.56</v>
      </c>
      <c r="H6494" s="1">
        <v>196</v>
      </c>
      <c r="I6494" s="4">
        <v>2</v>
      </c>
      <c r="J6494" s="2" t="s">
        <v>71</v>
      </c>
      <c r="K6494" s="1">
        <f>Tabelle111[[#This Row],[Menge kg Nges]]/1000</f>
        <v>0.29455999999999999</v>
      </c>
      <c r="L6494" s="1">
        <f>Tabelle111[[#This Row],[Menge kg P2O5]]/1000</f>
        <v>0.19600000000000001</v>
      </c>
      <c r="M6494" s="1">
        <f>Tabelle111[[#This Row],[Menge t Nges]]/Tabelle111[[#This Row],[Anzahl Lieferscheine]]</f>
        <v>0.14727999999999999</v>
      </c>
      <c r="N6494" s="1">
        <f>Tabelle111[[#This Row],[Menge t P2O5]]/Tabelle111[[#This Row],[Anzahl Lieferscheine]]</f>
        <v>9.8000000000000004E-2</v>
      </c>
    </row>
    <row r="6495" spans="1:14" x14ac:dyDescent="0.2">
      <c r="A6495" s="2" t="s">
        <v>34</v>
      </c>
      <c r="B6495" s="2" t="s">
        <v>32</v>
      </c>
      <c r="C6495" s="2" t="s">
        <v>6</v>
      </c>
      <c r="D6495" s="2" t="s">
        <v>15</v>
      </c>
      <c r="E6495" s="2" t="s">
        <v>21</v>
      </c>
      <c r="F6495" s="2" t="s">
        <v>61</v>
      </c>
      <c r="G6495" s="1">
        <v>17183.029999999995</v>
      </c>
      <c r="H6495" s="1">
        <v>9579.0799999999963</v>
      </c>
      <c r="I6495" s="4">
        <v>41</v>
      </c>
      <c r="J6495" s="2" t="s">
        <v>71</v>
      </c>
      <c r="K6495" s="1">
        <f>Tabelle111[[#This Row],[Menge kg Nges]]/1000</f>
        <v>17.183029999999995</v>
      </c>
      <c r="L6495" s="1">
        <f>Tabelle111[[#This Row],[Menge kg P2O5]]/1000</f>
        <v>9.5790799999999958</v>
      </c>
      <c r="M6495" s="1">
        <f>Tabelle111[[#This Row],[Menge t Nges]]/Tabelle111[[#This Row],[Anzahl Lieferscheine]]</f>
        <v>0.4190982926829267</v>
      </c>
      <c r="N6495" s="1">
        <f>Tabelle111[[#This Row],[Menge t P2O5]]/Tabelle111[[#This Row],[Anzahl Lieferscheine]]</f>
        <v>0.2336360975609755</v>
      </c>
    </row>
    <row r="6496" spans="1:14" x14ac:dyDescent="0.2">
      <c r="A6496" s="2" t="s">
        <v>34</v>
      </c>
      <c r="B6496" s="2" t="s">
        <v>32</v>
      </c>
      <c r="C6496" s="2" t="s">
        <v>6</v>
      </c>
      <c r="D6496" s="2" t="s">
        <v>15</v>
      </c>
      <c r="E6496" s="2" t="s">
        <v>9</v>
      </c>
      <c r="F6496" s="2" t="s">
        <v>61</v>
      </c>
      <c r="G6496" s="1">
        <v>5947.36</v>
      </c>
      <c r="H6496" s="1">
        <v>2834.25</v>
      </c>
      <c r="I6496" s="4">
        <v>12</v>
      </c>
      <c r="J6496" s="2" t="s">
        <v>71</v>
      </c>
      <c r="K6496" s="1">
        <f>Tabelle111[[#This Row],[Menge kg Nges]]/1000</f>
        <v>5.9473599999999998</v>
      </c>
      <c r="L6496" s="1">
        <f>Tabelle111[[#This Row],[Menge kg P2O5]]/1000</f>
        <v>2.8342499999999999</v>
      </c>
      <c r="M6496" s="1">
        <f>Tabelle111[[#This Row],[Menge t Nges]]/Tabelle111[[#This Row],[Anzahl Lieferscheine]]</f>
        <v>0.49561333333333329</v>
      </c>
      <c r="N6496" s="1">
        <f>Tabelle111[[#This Row],[Menge t P2O5]]/Tabelle111[[#This Row],[Anzahl Lieferscheine]]</f>
        <v>0.23618749999999999</v>
      </c>
    </row>
    <row r="6497" spans="1:14" x14ac:dyDescent="0.2">
      <c r="A6497" s="2" t="s">
        <v>34</v>
      </c>
      <c r="B6497" s="2" t="s">
        <v>32</v>
      </c>
      <c r="C6497" s="2" t="s">
        <v>6</v>
      </c>
      <c r="D6497" s="2" t="s">
        <v>15</v>
      </c>
      <c r="E6497" s="2" t="s">
        <v>10</v>
      </c>
      <c r="F6497" s="2" t="s">
        <v>61</v>
      </c>
      <c r="G6497" s="1">
        <v>598.6</v>
      </c>
      <c r="H6497" s="1">
        <v>381.30000000000007</v>
      </c>
      <c r="I6497" s="4">
        <v>3</v>
      </c>
      <c r="J6497" s="2" t="s">
        <v>71</v>
      </c>
      <c r="K6497" s="1">
        <f>Tabelle111[[#This Row],[Menge kg Nges]]/1000</f>
        <v>0.59860000000000002</v>
      </c>
      <c r="L6497" s="1">
        <f>Tabelle111[[#This Row],[Menge kg P2O5]]/1000</f>
        <v>0.38130000000000008</v>
      </c>
      <c r="M6497" s="1">
        <f>Tabelle111[[#This Row],[Menge t Nges]]/Tabelle111[[#This Row],[Anzahl Lieferscheine]]</f>
        <v>0.19953333333333334</v>
      </c>
      <c r="N6497" s="1">
        <f>Tabelle111[[#This Row],[Menge t P2O5]]/Tabelle111[[#This Row],[Anzahl Lieferscheine]]</f>
        <v>0.12710000000000002</v>
      </c>
    </row>
    <row r="6498" spans="1:14" x14ac:dyDescent="0.2">
      <c r="A6498" s="2" t="s">
        <v>34</v>
      </c>
      <c r="B6498" s="2" t="s">
        <v>32</v>
      </c>
      <c r="C6498" s="2" t="s">
        <v>6</v>
      </c>
      <c r="D6498" s="2" t="s">
        <v>15</v>
      </c>
      <c r="E6498" s="2" t="s">
        <v>13</v>
      </c>
      <c r="F6498" s="2" t="s">
        <v>61</v>
      </c>
      <c r="G6498" s="1">
        <v>2900.9799999999996</v>
      </c>
      <c r="H6498" s="1">
        <v>2361.85</v>
      </c>
      <c r="I6498" s="4">
        <v>10</v>
      </c>
      <c r="J6498" s="2" t="s">
        <v>71</v>
      </c>
      <c r="K6498" s="1">
        <f>Tabelle111[[#This Row],[Menge kg Nges]]/1000</f>
        <v>2.9009799999999997</v>
      </c>
      <c r="L6498" s="1">
        <f>Tabelle111[[#This Row],[Menge kg P2O5]]/1000</f>
        <v>2.36185</v>
      </c>
      <c r="M6498" s="1">
        <f>Tabelle111[[#This Row],[Menge t Nges]]/Tabelle111[[#This Row],[Anzahl Lieferscheine]]</f>
        <v>0.29009799999999997</v>
      </c>
      <c r="N6498" s="1">
        <f>Tabelle111[[#This Row],[Menge t P2O5]]/Tabelle111[[#This Row],[Anzahl Lieferscheine]]</f>
        <v>0.23618500000000001</v>
      </c>
    </row>
    <row r="6499" spans="1:14" x14ac:dyDescent="0.2">
      <c r="A6499" s="2" t="s">
        <v>34</v>
      </c>
      <c r="B6499" s="2" t="s">
        <v>32</v>
      </c>
      <c r="C6499" s="2" t="s">
        <v>25</v>
      </c>
      <c r="D6499" s="2" t="s">
        <v>25</v>
      </c>
      <c r="E6499" s="2" t="s">
        <v>26</v>
      </c>
      <c r="F6499" s="2" t="s">
        <v>61</v>
      </c>
      <c r="G6499" s="1">
        <v>43870.939999999995</v>
      </c>
      <c r="H6499" s="1">
        <v>31308.76</v>
      </c>
      <c r="I6499" s="4">
        <v>60</v>
      </c>
      <c r="J6499" s="2" t="s">
        <v>71</v>
      </c>
      <c r="K6499" s="1">
        <f>Tabelle111[[#This Row],[Menge kg Nges]]/1000</f>
        <v>43.870939999999997</v>
      </c>
      <c r="L6499" s="1">
        <f>Tabelle111[[#This Row],[Menge kg P2O5]]/1000</f>
        <v>31.308759999999999</v>
      </c>
      <c r="M6499" s="1">
        <f>Tabelle111[[#This Row],[Menge t Nges]]/Tabelle111[[#This Row],[Anzahl Lieferscheine]]</f>
        <v>0.73118233333333327</v>
      </c>
      <c r="N6499" s="1">
        <f>Tabelle111[[#This Row],[Menge t P2O5]]/Tabelle111[[#This Row],[Anzahl Lieferscheine]]</f>
        <v>0.5218126666666667</v>
      </c>
    </row>
    <row r="6500" spans="1:14" x14ac:dyDescent="0.2">
      <c r="A6500" s="2" t="s">
        <v>34</v>
      </c>
      <c r="B6500" s="2" t="s">
        <v>32</v>
      </c>
      <c r="C6500" s="2" t="s">
        <v>63</v>
      </c>
      <c r="D6500" s="2" t="s">
        <v>63</v>
      </c>
      <c r="E6500" s="2" t="s">
        <v>63</v>
      </c>
      <c r="F6500" s="2" t="s">
        <v>61</v>
      </c>
      <c r="G6500" s="1">
        <v>9203.5400000000009</v>
      </c>
      <c r="H6500" s="1">
        <v>7164.71</v>
      </c>
      <c r="I6500" s="4">
        <v>21</v>
      </c>
      <c r="J6500" s="2" t="s">
        <v>71</v>
      </c>
      <c r="K6500" s="1">
        <f>Tabelle111[[#This Row],[Menge kg Nges]]/1000</f>
        <v>9.2035400000000003</v>
      </c>
      <c r="L6500" s="1">
        <f>Tabelle111[[#This Row],[Menge kg P2O5]]/1000</f>
        <v>7.1647100000000004</v>
      </c>
      <c r="M6500" s="1">
        <f>Tabelle111[[#This Row],[Menge t Nges]]/Tabelle111[[#This Row],[Anzahl Lieferscheine]]</f>
        <v>0.43826380952380956</v>
      </c>
      <c r="N6500" s="1">
        <f>Tabelle111[[#This Row],[Menge t P2O5]]/Tabelle111[[#This Row],[Anzahl Lieferscheine]]</f>
        <v>0.34117666666666668</v>
      </c>
    </row>
    <row r="6501" spans="1:14" x14ac:dyDescent="0.2">
      <c r="A6501" s="2" t="s">
        <v>34</v>
      </c>
      <c r="B6501" s="2" t="s">
        <v>27</v>
      </c>
      <c r="C6501" s="2" t="s">
        <v>6</v>
      </c>
      <c r="D6501" s="2" t="s">
        <v>7</v>
      </c>
      <c r="E6501" s="2" t="s">
        <v>8</v>
      </c>
      <c r="F6501" s="2" t="s">
        <v>61</v>
      </c>
      <c r="G6501" s="1">
        <v>49934.880000000005</v>
      </c>
      <c r="H6501" s="1">
        <v>21580.69999999999</v>
      </c>
      <c r="I6501" s="4">
        <v>168</v>
      </c>
      <c r="J6501" s="2" t="s">
        <v>71</v>
      </c>
      <c r="K6501" s="1">
        <f>Tabelle111[[#This Row],[Menge kg Nges]]/1000</f>
        <v>49.934880000000007</v>
      </c>
      <c r="L6501" s="1">
        <f>Tabelle111[[#This Row],[Menge kg P2O5]]/1000</f>
        <v>21.58069999999999</v>
      </c>
      <c r="M6501" s="1">
        <f>Tabelle111[[#This Row],[Menge t Nges]]/Tabelle111[[#This Row],[Anzahl Lieferscheine]]</f>
        <v>0.29723142857142859</v>
      </c>
      <c r="N6501" s="1">
        <f>Tabelle111[[#This Row],[Menge t P2O5]]/Tabelle111[[#This Row],[Anzahl Lieferscheine]]</f>
        <v>0.12845654761904757</v>
      </c>
    </row>
    <row r="6502" spans="1:14" x14ac:dyDescent="0.2">
      <c r="A6502" s="2" t="s">
        <v>34</v>
      </c>
      <c r="B6502" s="2" t="s">
        <v>27</v>
      </c>
      <c r="C6502" s="2" t="s">
        <v>6</v>
      </c>
      <c r="D6502" s="2" t="s">
        <v>7</v>
      </c>
      <c r="E6502" s="2" t="s">
        <v>9</v>
      </c>
      <c r="F6502" s="2" t="s">
        <v>61</v>
      </c>
      <c r="G6502" s="1">
        <v>3683.6600000000003</v>
      </c>
      <c r="H6502" s="1">
        <v>1526.3199999999997</v>
      </c>
      <c r="I6502" s="4">
        <v>14</v>
      </c>
      <c r="J6502" s="2" t="s">
        <v>71</v>
      </c>
      <c r="K6502" s="1">
        <f>Tabelle111[[#This Row],[Menge kg Nges]]/1000</f>
        <v>3.6836600000000002</v>
      </c>
      <c r="L6502" s="1">
        <f>Tabelle111[[#This Row],[Menge kg P2O5]]/1000</f>
        <v>1.5263199999999997</v>
      </c>
      <c r="M6502" s="1">
        <f>Tabelle111[[#This Row],[Menge t Nges]]/Tabelle111[[#This Row],[Anzahl Lieferscheine]]</f>
        <v>0.26311857142857142</v>
      </c>
      <c r="N6502" s="1">
        <f>Tabelle111[[#This Row],[Menge t P2O5]]/Tabelle111[[#This Row],[Anzahl Lieferscheine]]</f>
        <v>0.10902285714285712</v>
      </c>
    </row>
    <row r="6503" spans="1:14" x14ac:dyDescent="0.2">
      <c r="A6503" s="2" t="s">
        <v>34</v>
      </c>
      <c r="B6503" s="2" t="s">
        <v>27</v>
      </c>
      <c r="C6503" s="2" t="s">
        <v>6</v>
      </c>
      <c r="D6503" s="2" t="s">
        <v>7</v>
      </c>
      <c r="E6503" s="2" t="s">
        <v>10</v>
      </c>
      <c r="F6503" s="2" t="s">
        <v>61</v>
      </c>
      <c r="G6503" s="1">
        <v>187.05</v>
      </c>
      <c r="H6503" s="1">
        <v>73.95</v>
      </c>
      <c r="I6503" s="4">
        <v>2</v>
      </c>
      <c r="J6503" s="2" t="s">
        <v>71</v>
      </c>
      <c r="K6503" s="1">
        <f>Tabelle111[[#This Row],[Menge kg Nges]]/1000</f>
        <v>0.18705000000000002</v>
      </c>
      <c r="L6503" s="1">
        <f>Tabelle111[[#This Row],[Menge kg P2O5]]/1000</f>
        <v>7.3950000000000002E-2</v>
      </c>
      <c r="M6503" s="1">
        <f>Tabelle111[[#This Row],[Menge t Nges]]/Tabelle111[[#This Row],[Anzahl Lieferscheine]]</f>
        <v>9.3525000000000011E-2</v>
      </c>
      <c r="N6503" s="1">
        <f>Tabelle111[[#This Row],[Menge t P2O5]]/Tabelle111[[#This Row],[Anzahl Lieferscheine]]</f>
        <v>3.6975000000000001E-2</v>
      </c>
    </row>
    <row r="6504" spans="1:14" x14ac:dyDescent="0.2">
      <c r="A6504" s="2" t="s">
        <v>34</v>
      </c>
      <c r="B6504" s="2" t="s">
        <v>27</v>
      </c>
      <c r="C6504" s="2" t="s">
        <v>6</v>
      </c>
      <c r="D6504" s="2" t="s">
        <v>7</v>
      </c>
      <c r="E6504" s="2" t="s">
        <v>11</v>
      </c>
      <c r="F6504" s="2" t="s">
        <v>61</v>
      </c>
      <c r="G6504" s="1">
        <v>18105.490000000002</v>
      </c>
      <c r="H6504" s="1">
        <v>8226.8100000000013</v>
      </c>
      <c r="I6504" s="4">
        <v>71</v>
      </c>
      <c r="J6504" s="2" t="s">
        <v>71</v>
      </c>
      <c r="K6504" s="1">
        <f>Tabelle111[[#This Row],[Menge kg Nges]]/1000</f>
        <v>18.105490000000003</v>
      </c>
      <c r="L6504" s="1">
        <f>Tabelle111[[#This Row],[Menge kg P2O5]]/1000</f>
        <v>8.2268100000000022</v>
      </c>
      <c r="M6504" s="1">
        <f>Tabelle111[[#This Row],[Menge t Nges]]/Tabelle111[[#This Row],[Anzahl Lieferscheine]]</f>
        <v>0.25500690140845073</v>
      </c>
      <c r="N6504" s="1">
        <f>Tabelle111[[#This Row],[Menge t P2O5]]/Tabelle111[[#This Row],[Anzahl Lieferscheine]]</f>
        <v>0.11587056338028172</v>
      </c>
    </row>
    <row r="6505" spans="1:14" x14ac:dyDescent="0.2">
      <c r="A6505" s="2" t="s">
        <v>34</v>
      </c>
      <c r="B6505" s="2" t="s">
        <v>27</v>
      </c>
      <c r="C6505" s="2" t="s">
        <v>6</v>
      </c>
      <c r="D6505" s="2" t="s">
        <v>7</v>
      </c>
      <c r="E6505" s="2" t="s">
        <v>12</v>
      </c>
      <c r="F6505" s="2" t="s">
        <v>61</v>
      </c>
      <c r="G6505" s="1">
        <v>43440.599999999991</v>
      </c>
      <c r="H6505" s="1">
        <v>18704.710000000003</v>
      </c>
      <c r="I6505" s="4">
        <v>132</v>
      </c>
      <c r="J6505" s="2" t="s">
        <v>71</v>
      </c>
      <c r="K6505" s="1">
        <f>Tabelle111[[#This Row],[Menge kg Nges]]/1000</f>
        <v>43.440599999999989</v>
      </c>
      <c r="L6505" s="1">
        <f>Tabelle111[[#This Row],[Menge kg P2O5]]/1000</f>
        <v>18.704710000000002</v>
      </c>
      <c r="M6505" s="1">
        <f>Tabelle111[[#This Row],[Menge t Nges]]/Tabelle111[[#This Row],[Anzahl Lieferscheine]]</f>
        <v>0.32909545454545447</v>
      </c>
      <c r="N6505" s="1">
        <f>Tabelle111[[#This Row],[Menge t P2O5]]/Tabelle111[[#This Row],[Anzahl Lieferscheine]]</f>
        <v>0.1417023484848485</v>
      </c>
    </row>
    <row r="6506" spans="1:14" x14ac:dyDescent="0.2">
      <c r="A6506" s="2" t="s">
        <v>34</v>
      </c>
      <c r="B6506" s="2" t="s">
        <v>27</v>
      </c>
      <c r="C6506" s="2" t="s">
        <v>6</v>
      </c>
      <c r="D6506" s="2" t="s">
        <v>7</v>
      </c>
      <c r="E6506" s="2" t="s">
        <v>13</v>
      </c>
      <c r="F6506" s="2" t="s">
        <v>61</v>
      </c>
      <c r="G6506" s="1">
        <v>17789.940000000002</v>
      </c>
      <c r="H6506" s="1">
        <v>9289.8100000000031</v>
      </c>
      <c r="I6506" s="4">
        <v>88</v>
      </c>
      <c r="J6506" s="2" t="s">
        <v>71</v>
      </c>
      <c r="K6506" s="1">
        <f>Tabelle111[[#This Row],[Menge kg Nges]]/1000</f>
        <v>17.789940000000001</v>
      </c>
      <c r="L6506" s="1">
        <f>Tabelle111[[#This Row],[Menge kg P2O5]]/1000</f>
        <v>9.2898100000000028</v>
      </c>
      <c r="M6506" s="1">
        <f>Tabelle111[[#This Row],[Menge t Nges]]/Tabelle111[[#This Row],[Anzahl Lieferscheine]]</f>
        <v>0.2021584090909091</v>
      </c>
      <c r="N6506" s="1">
        <f>Tabelle111[[#This Row],[Menge t P2O5]]/Tabelle111[[#This Row],[Anzahl Lieferscheine]]</f>
        <v>0.10556602272727277</v>
      </c>
    </row>
    <row r="6507" spans="1:14" x14ac:dyDescent="0.2">
      <c r="A6507" s="2" t="s">
        <v>34</v>
      </c>
      <c r="B6507" s="2" t="s">
        <v>27</v>
      </c>
      <c r="C6507" s="2" t="s">
        <v>6</v>
      </c>
      <c r="D6507" s="2" t="s">
        <v>7</v>
      </c>
      <c r="E6507" s="2" t="s">
        <v>14</v>
      </c>
      <c r="F6507" s="2" t="s">
        <v>61</v>
      </c>
      <c r="G6507" s="1">
        <v>10015.5</v>
      </c>
      <c r="H6507" s="1">
        <v>4664.82</v>
      </c>
      <c r="I6507" s="4">
        <v>35</v>
      </c>
      <c r="J6507" s="2" t="s">
        <v>71</v>
      </c>
      <c r="K6507" s="1">
        <f>Tabelle111[[#This Row],[Menge kg Nges]]/1000</f>
        <v>10.015499999999999</v>
      </c>
      <c r="L6507" s="1">
        <f>Tabelle111[[#This Row],[Menge kg P2O5]]/1000</f>
        <v>4.6648199999999997</v>
      </c>
      <c r="M6507" s="1">
        <f>Tabelle111[[#This Row],[Menge t Nges]]/Tabelle111[[#This Row],[Anzahl Lieferscheine]]</f>
        <v>0.28615714285714283</v>
      </c>
      <c r="N6507" s="1">
        <f>Tabelle111[[#This Row],[Menge t P2O5]]/Tabelle111[[#This Row],[Anzahl Lieferscheine]]</f>
        <v>0.13328057142857141</v>
      </c>
    </row>
    <row r="6508" spans="1:14" x14ac:dyDescent="0.2">
      <c r="A6508" s="2" t="s">
        <v>34</v>
      </c>
      <c r="B6508" s="2" t="s">
        <v>27</v>
      </c>
      <c r="C6508" s="2" t="s">
        <v>6</v>
      </c>
      <c r="D6508" s="2" t="s">
        <v>15</v>
      </c>
      <c r="E6508" s="2" t="s">
        <v>8</v>
      </c>
      <c r="F6508" s="2" t="s">
        <v>61</v>
      </c>
      <c r="G6508" s="1">
        <v>9728.15</v>
      </c>
      <c r="H6508" s="1">
        <v>7780.35</v>
      </c>
      <c r="I6508" s="4">
        <v>34</v>
      </c>
      <c r="J6508" s="2" t="s">
        <v>71</v>
      </c>
      <c r="K6508" s="1">
        <f>Tabelle111[[#This Row],[Menge kg Nges]]/1000</f>
        <v>9.7281499999999994</v>
      </c>
      <c r="L6508" s="1">
        <f>Tabelle111[[#This Row],[Menge kg P2O5]]/1000</f>
        <v>7.7803500000000003</v>
      </c>
      <c r="M6508" s="1">
        <f>Tabelle111[[#This Row],[Menge t Nges]]/Tabelle111[[#This Row],[Anzahl Lieferscheine]]</f>
        <v>0.28612205882352937</v>
      </c>
      <c r="N6508" s="1">
        <f>Tabelle111[[#This Row],[Menge t P2O5]]/Tabelle111[[#This Row],[Anzahl Lieferscheine]]</f>
        <v>0.22883382352941178</v>
      </c>
    </row>
    <row r="6509" spans="1:14" x14ac:dyDescent="0.2">
      <c r="A6509" s="2" t="s">
        <v>34</v>
      </c>
      <c r="B6509" s="2" t="s">
        <v>27</v>
      </c>
      <c r="C6509" s="2" t="s">
        <v>6</v>
      </c>
      <c r="D6509" s="2" t="s">
        <v>15</v>
      </c>
      <c r="E6509" s="2" t="s">
        <v>17</v>
      </c>
      <c r="F6509" s="2" t="s">
        <v>61</v>
      </c>
      <c r="G6509" s="1">
        <v>2581.35</v>
      </c>
      <c r="H6509" s="1">
        <v>1284.5999999999999</v>
      </c>
      <c r="I6509" s="4">
        <v>9</v>
      </c>
      <c r="J6509" s="2" t="s">
        <v>71</v>
      </c>
      <c r="K6509" s="1">
        <f>Tabelle111[[#This Row],[Menge kg Nges]]/1000</f>
        <v>2.58135</v>
      </c>
      <c r="L6509" s="1">
        <f>Tabelle111[[#This Row],[Menge kg P2O5]]/1000</f>
        <v>1.2846</v>
      </c>
      <c r="M6509" s="1">
        <f>Tabelle111[[#This Row],[Menge t Nges]]/Tabelle111[[#This Row],[Anzahl Lieferscheine]]</f>
        <v>0.28681666666666666</v>
      </c>
      <c r="N6509" s="1">
        <f>Tabelle111[[#This Row],[Menge t P2O5]]/Tabelle111[[#This Row],[Anzahl Lieferscheine]]</f>
        <v>0.14273333333333332</v>
      </c>
    </row>
    <row r="6510" spans="1:14" x14ac:dyDescent="0.2">
      <c r="A6510" s="2" t="s">
        <v>34</v>
      </c>
      <c r="B6510" s="2" t="s">
        <v>27</v>
      </c>
      <c r="C6510" s="2" t="s">
        <v>6</v>
      </c>
      <c r="D6510" s="2" t="s">
        <v>15</v>
      </c>
      <c r="E6510" s="2" t="s">
        <v>18</v>
      </c>
      <c r="F6510" s="2" t="s">
        <v>61</v>
      </c>
      <c r="G6510" s="1">
        <v>23693.85</v>
      </c>
      <c r="H6510" s="1">
        <v>16583.45</v>
      </c>
      <c r="I6510" s="4">
        <v>43</v>
      </c>
      <c r="J6510" s="2" t="s">
        <v>71</v>
      </c>
      <c r="K6510" s="1">
        <f>Tabelle111[[#This Row],[Menge kg Nges]]/1000</f>
        <v>23.693849999999998</v>
      </c>
      <c r="L6510" s="1">
        <f>Tabelle111[[#This Row],[Menge kg P2O5]]/1000</f>
        <v>16.583449999999999</v>
      </c>
      <c r="M6510" s="1">
        <f>Tabelle111[[#This Row],[Menge t Nges]]/Tabelle111[[#This Row],[Anzahl Lieferscheine]]</f>
        <v>0.55101976744186043</v>
      </c>
      <c r="N6510" s="1">
        <f>Tabelle111[[#This Row],[Menge t P2O5]]/Tabelle111[[#This Row],[Anzahl Lieferscheine]]</f>
        <v>0.38566162790697672</v>
      </c>
    </row>
    <row r="6511" spans="1:14" x14ac:dyDescent="0.2">
      <c r="A6511" s="2" t="s">
        <v>34</v>
      </c>
      <c r="B6511" s="2" t="s">
        <v>27</v>
      </c>
      <c r="C6511" s="2" t="s">
        <v>6</v>
      </c>
      <c r="D6511" s="2" t="s">
        <v>15</v>
      </c>
      <c r="E6511" s="2" t="s">
        <v>19</v>
      </c>
      <c r="F6511" s="2" t="s">
        <v>61</v>
      </c>
      <c r="G6511" s="1">
        <v>18537.599999999999</v>
      </c>
      <c r="H6511" s="1">
        <v>20007</v>
      </c>
      <c r="I6511" s="4">
        <v>27</v>
      </c>
      <c r="J6511" s="2" t="s">
        <v>71</v>
      </c>
      <c r="K6511" s="1">
        <f>Tabelle111[[#This Row],[Menge kg Nges]]/1000</f>
        <v>18.537599999999998</v>
      </c>
      <c r="L6511" s="1">
        <f>Tabelle111[[#This Row],[Menge kg P2O5]]/1000</f>
        <v>20.007000000000001</v>
      </c>
      <c r="M6511" s="1">
        <f>Tabelle111[[#This Row],[Menge t Nges]]/Tabelle111[[#This Row],[Anzahl Lieferscheine]]</f>
        <v>0.68657777777777773</v>
      </c>
      <c r="N6511" s="1">
        <f>Tabelle111[[#This Row],[Menge t P2O5]]/Tabelle111[[#This Row],[Anzahl Lieferscheine]]</f>
        <v>0.7410000000000001</v>
      </c>
    </row>
    <row r="6512" spans="1:14" x14ac:dyDescent="0.2">
      <c r="A6512" s="2" t="s">
        <v>34</v>
      </c>
      <c r="B6512" s="2" t="s">
        <v>27</v>
      </c>
      <c r="C6512" s="2" t="s">
        <v>6</v>
      </c>
      <c r="D6512" s="2" t="s">
        <v>15</v>
      </c>
      <c r="E6512" s="2" t="s">
        <v>20</v>
      </c>
      <c r="F6512" s="2" t="s">
        <v>61</v>
      </c>
      <c r="G6512" s="1">
        <v>860.64</v>
      </c>
      <c r="H6512" s="1">
        <v>489</v>
      </c>
      <c r="I6512" s="4">
        <v>9</v>
      </c>
      <c r="J6512" s="2" t="s">
        <v>71</v>
      </c>
      <c r="K6512" s="1">
        <f>Tabelle111[[#This Row],[Menge kg Nges]]/1000</f>
        <v>0.86063999999999996</v>
      </c>
      <c r="L6512" s="1">
        <f>Tabelle111[[#This Row],[Menge kg P2O5]]/1000</f>
        <v>0.48899999999999999</v>
      </c>
      <c r="M6512" s="1">
        <f>Tabelle111[[#This Row],[Menge t Nges]]/Tabelle111[[#This Row],[Anzahl Lieferscheine]]</f>
        <v>9.5626666666666665E-2</v>
      </c>
      <c r="N6512" s="1">
        <f>Tabelle111[[#This Row],[Menge t P2O5]]/Tabelle111[[#This Row],[Anzahl Lieferscheine]]</f>
        <v>5.4333333333333331E-2</v>
      </c>
    </row>
    <row r="6513" spans="1:14" x14ac:dyDescent="0.2">
      <c r="A6513" s="2" t="s">
        <v>34</v>
      </c>
      <c r="B6513" s="2" t="s">
        <v>27</v>
      </c>
      <c r="C6513" s="2" t="s">
        <v>6</v>
      </c>
      <c r="D6513" s="2" t="s">
        <v>15</v>
      </c>
      <c r="E6513" s="2" t="s">
        <v>21</v>
      </c>
      <c r="F6513" s="2" t="s">
        <v>61</v>
      </c>
      <c r="G6513" s="1">
        <v>50298.47</v>
      </c>
      <c r="H6513" s="1">
        <v>25848.720000000005</v>
      </c>
      <c r="I6513" s="4">
        <v>114</v>
      </c>
      <c r="J6513" s="2" t="s">
        <v>71</v>
      </c>
      <c r="K6513" s="1">
        <f>Tabelle111[[#This Row],[Menge kg Nges]]/1000</f>
        <v>50.298470000000002</v>
      </c>
      <c r="L6513" s="1">
        <f>Tabelle111[[#This Row],[Menge kg P2O5]]/1000</f>
        <v>25.848720000000004</v>
      </c>
      <c r="M6513" s="1">
        <f>Tabelle111[[#This Row],[Menge t Nges]]/Tabelle111[[#This Row],[Anzahl Lieferscheine]]</f>
        <v>0.44121464912280706</v>
      </c>
      <c r="N6513" s="1">
        <f>Tabelle111[[#This Row],[Menge t P2O5]]/Tabelle111[[#This Row],[Anzahl Lieferscheine]]</f>
        <v>0.22674315789473687</v>
      </c>
    </row>
    <row r="6514" spans="1:14" x14ac:dyDescent="0.2">
      <c r="A6514" s="2" t="s">
        <v>34</v>
      </c>
      <c r="B6514" s="2" t="s">
        <v>27</v>
      </c>
      <c r="C6514" s="2" t="s">
        <v>6</v>
      </c>
      <c r="D6514" s="2" t="s">
        <v>15</v>
      </c>
      <c r="E6514" s="2" t="s">
        <v>9</v>
      </c>
      <c r="F6514" s="2" t="s">
        <v>61</v>
      </c>
      <c r="G6514" s="1">
        <v>5587.77</v>
      </c>
      <c r="H6514" s="1">
        <v>3353.24</v>
      </c>
      <c r="I6514" s="4">
        <v>31</v>
      </c>
      <c r="J6514" s="2" t="s">
        <v>71</v>
      </c>
      <c r="K6514" s="1">
        <f>Tabelle111[[#This Row],[Menge kg Nges]]/1000</f>
        <v>5.5877700000000008</v>
      </c>
      <c r="L6514" s="1">
        <f>Tabelle111[[#This Row],[Menge kg P2O5]]/1000</f>
        <v>3.35324</v>
      </c>
      <c r="M6514" s="1">
        <f>Tabelle111[[#This Row],[Menge t Nges]]/Tabelle111[[#This Row],[Anzahl Lieferscheine]]</f>
        <v>0.18025064516129036</v>
      </c>
      <c r="N6514" s="1">
        <f>Tabelle111[[#This Row],[Menge t P2O5]]/Tabelle111[[#This Row],[Anzahl Lieferscheine]]</f>
        <v>0.10816903225806451</v>
      </c>
    </row>
    <row r="6515" spans="1:14" x14ac:dyDescent="0.2">
      <c r="A6515" s="2" t="s">
        <v>34</v>
      </c>
      <c r="B6515" s="2" t="s">
        <v>27</v>
      </c>
      <c r="C6515" s="2" t="s">
        <v>6</v>
      </c>
      <c r="D6515" s="2" t="s">
        <v>15</v>
      </c>
      <c r="E6515" s="2" t="s">
        <v>10</v>
      </c>
      <c r="F6515" s="2" t="s">
        <v>61</v>
      </c>
      <c r="G6515" s="1">
        <v>4765.0000000000009</v>
      </c>
      <c r="H6515" s="1">
        <v>2282.5499999999997</v>
      </c>
      <c r="I6515" s="4">
        <v>8</v>
      </c>
      <c r="J6515" s="2" t="s">
        <v>71</v>
      </c>
      <c r="K6515" s="1">
        <f>Tabelle111[[#This Row],[Menge kg Nges]]/1000</f>
        <v>4.7650000000000006</v>
      </c>
      <c r="L6515" s="1">
        <f>Tabelle111[[#This Row],[Menge kg P2O5]]/1000</f>
        <v>2.2825499999999996</v>
      </c>
      <c r="M6515" s="1">
        <f>Tabelle111[[#This Row],[Menge t Nges]]/Tabelle111[[#This Row],[Anzahl Lieferscheine]]</f>
        <v>0.59562500000000007</v>
      </c>
      <c r="N6515" s="1">
        <f>Tabelle111[[#This Row],[Menge t P2O5]]/Tabelle111[[#This Row],[Anzahl Lieferscheine]]</f>
        <v>0.28531874999999995</v>
      </c>
    </row>
    <row r="6516" spans="1:14" x14ac:dyDescent="0.2">
      <c r="A6516" s="2" t="s">
        <v>34</v>
      </c>
      <c r="B6516" s="2" t="s">
        <v>27</v>
      </c>
      <c r="C6516" s="2" t="s">
        <v>6</v>
      </c>
      <c r="D6516" s="2" t="s">
        <v>15</v>
      </c>
      <c r="E6516" s="2" t="s">
        <v>23</v>
      </c>
      <c r="F6516" s="2" t="s">
        <v>61</v>
      </c>
      <c r="G6516" s="1">
        <v>123</v>
      </c>
      <c r="H6516" s="1">
        <v>55.5</v>
      </c>
      <c r="I6516" s="4">
        <v>1</v>
      </c>
      <c r="J6516" s="2" t="s">
        <v>71</v>
      </c>
      <c r="K6516" s="1">
        <f>Tabelle111[[#This Row],[Menge kg Nges]]/1000</f>
        <v>0.123</v>
      </c>
      <c r="L6516" s="1">
        <f>Tabelle111[[#This Row],[Menge kg P2O5]]/1000</f>
        <v>5.5500000000000001E-2</v>
      </c>
      <c r="M6516" s="1">
        <f>Tabelle111[[#This Row],[Menge t Nges]]/Tabelle111[[#This Row],[Anzahl Lieferscheine]]</f>
        <v>0.123</v>
      </c>
      <c r="N6516" s="1">
        <f>Tabelle111[[#This Row],[Menge t P2O5]]/Tabelle111[[#This Row],[Anzahl Lieferscheine]]</f>
        <v>5.5500000000000001E-2</v>
      </c>
    </row>
    <row r="6517" spans="1:14" x14ac:dyDescent="0.2">
      <c r="A6517" s="2" t="s">
        <v>34</v>
      </c>
      <c r="B6517" s="2" t="s">
        <v>27</v>
      </c>
      <c r="C6517" s="2" t="s">
        <v>6</v>
      </c>
      <c r="D6517" s="2" t="s">
        <v>15</v>
      </c>
      <c r="E6517" s="2" t="s">
        <v>12</v>
      </c>
      <c r="F6517" s="2" t="s">
        <v>61</v>
      </c>
      <c r="G6517" s="1">
        <v>798</v>
      </c>
      <c r="H6517" s="1">
        <v>438.55</v>
      </c>
      <c r="I6517" s="4">
        <v>5</v>
      </c>
      <c r="J6517" s="2" t="s">
        <v>71</v>
      </c>
      <c r="K6517" s="1">
        <f>Tabelle111[[#This Row],[Menge kg Nges]]/1000</f>
        <v>0.79800000000000004</v>
      </c>
      <c r="L6517" s="1">
        <f>Tabelle111[[#This Row],[Menge kg P2O5]]/1000</f>
        <v>0.43855</v>
      </c>
      <c r="M6517" s="1">
        <f>Tabelle111[[#This Row],[Menge t Nges]]/Tabelle111[[#This Row],[Anzahl Lieferscheine]]</f>
        <v>0.15960000000000002</v>
      </c>
      <c r="N6517" s="1">
        <f>Tabelle111[[#This Row],[Menge t P2O5]]/Tabelle111[[#This Row],[Anzahl Lieferscheine]]</f>
        <v>8.7709999999999996E-2</v>
      </c>
    </row>
    <row r="6518" spans="1:14" x14ac:dyDescent="0.2">
      <c r="A6518" s="2" t="s">
        <v>34</v>
      </c>
      <c r="B6518" s="2" t="s">
        <v>27</v>
      </c>
      <c r="C6518" s="2" t="s">
        <v>6</v>
      </c>
      <c r="D6518" s="2" t="s">
        <v>15</v>
      </c>
      <c r="E6518" s="2" t="s">
        <v>13</v>
      </c>
      <c r="F6518" s="2" t="s">
        <v>61</v>
      </c>
      <c r="G6518" s="1">
        <v>4622.6900000000005</v>
      </c>
      <c r="H6518" s="1">
        <v>3821.5</v>
      </c>
      <c r="I6518" s="4">
        <v>17</v>
      </c>
      <c r="J6518" s="2" t="s">
        <v>71</v>
      </c>
      <c r="K6518" s="1">
        <f>Tabelle111[[#This Row],[Menge kg Nges]]/1000</f>
        <v>4.6226900000000004</v>
      </c>
      <c r="L6518" s="1">
        <f>Tabelle111[[#This Row],[Menge kg P2O5]]/1000</f>
        <v>3.8214999999999999</v>
      </c>
      <c r="M6518" s="1">
        <f>Tabelle111[[#This Row],[Menge t Nges]]/Tabelle111[[#This Row],[Anzahl Lieferscheine]]</f>
        <v>0.27192294117647059</v>
      </c>
      <c r="N6518" s="1">
        <f>Tabelle111[[#This Row],[Menge t P2O5]]/Tabelle111[[#This Row],[Anzahl Lieferscheine]]</f>
        <v>0.22479411764705881</v>
      </c>
    </row>
    <row r="6519" spans="1:14" x14ac:dyDescent="0.2">
      <c r="A6519" s="2" t="s">
        <v>34</v>
      </c>
      <c r="B6519" s="2" t="s">
        <v>27</v>
      </c>
      <c r="C6519" s="2" t="s">
        <v>25</v>
      </c>
      <c r="D6519" s="2" t="s">
        <v>25</v>
      </c>
      <c r="E6519" s="2" t="s">
        <v>26</v>
      </c>
      <c r="F6519" s="2" t="s">
        <v>61</v>
      </c>
      <c r="G6519" s="1">
        <v>57873.599999999984</v>
      </c>
      <c r="H6519" s="1">
        <v>34208.800000000017</v>
      </c>
      <c r="I6519" s="4">
        <v>161</v>
      </c>
      <c r="J6519" s="2" t="s">
        <v>71</v>
      </c>
      <c r="K6519" s="1">
        <f>Tabelle111[[#This Row],[Menge kg Nges]]/1000</f>
        <v>57.873599999999982</v>
      </c>
      <c r="L6519" s="1">
        <f>Tabelle111[[#This Row],[Menge kg P2O5]]/1000</f>
        <v>34.208800000000018</v>
      </c>
      <c r="M6519" s="1">
        <f>Tabelle111[[#This Row],[Menge t Nges]]/Tabelle111[[#This Row],[Anzahl Lieferscheine]]</f>
        <v>0.35946335403726698</v>
      </c>
      <c r="N6519" s="1">
        <f>Tabelle111[[#This Row],[Menge t P2O5]]/Tabelle111[[#This Row],[Anzahl Lieferscheine]]</f>
        <v>0.21247701863354049</v>
      </c>
    </row>
    <row r="6520" spans="1:14" x14ac:dyDescent="0.2">
      <c r="A6520" s="2" t="s">
        <v>34</v>
      </c>
      <c r="B6520" s="2" t="s">
        <v>27</v>
      </c>
      <c r="C6520" s="2" t="s">
        <v>63</v>
      </c>
      <c r="D6520" s="2" t="s">
        <v>63</v>
      </c>
      <c r="E6520" s="2" t="s">
        <v>63</v>
      </c>
      <c r="F6520" s="2" t="s">
        <v>61</v>
      </c>
      <c r="G6520" s="1">
        <v>15032.87</v>
      </c>
      <c r="H6520" s="1">
        <v>13098.32</v>
      </c>
      <c r="I6520" s="4">
        <v>29</v>
      </c>
      <c r="J6520" s="2" t="s">
        <v>71</v>
      </c>
      <c r="K6520" s="1">
        <f>Tabelle111[[#This Row],[Menge kg Nges]]/1000</f>
        <v>15.032870000000001</v>
      </c>
      <c r="L6520" s="1">
        <f>Tabelle111[[#This Row],[Menge kg P2O5]]/1000</f>
        <v>13.098319999999999</v>
      </c>
      <c r="M6520" s="1">
        <f>Tabelle111[[#This Row],[Menge t Nges]]/Tabelle111[[#This Row],[Anzahl Lieferscheine]]</f>
        <v>0.5183748275862069</v>
      </c>
      <c r="N6520" s="1">
        <f>Tabelle111[[#This Row],[Menge t P2O5]]/Tabelle111[[#This Row],[Anzahl Lieferscheine]]</f>
        <v>0.45166620689655168</v>
      </c>
    </row>
    <row r="6521" spans="1:14" x14ac:dyDescent="0.2">
      <c r="A6521" s="2" t="s">
        <v>34</v>
      </c>
      <c r="B6521" s="2" t="s">
        <v>33</v>
      </c>
      <c r="C6521" s="2" t="s">
        <v>6</v>
      </c>
      <c r="D6521" s="2" t="s">
        <v>7</v>
      </c>
      <c r="E6521" s="2" t="s">
        <v>8</v>
      </c>
      <c r="F6521" s="2" t="s">
        <v>61</v>
      </c>
      <c r="G6521" s="1">
        <v>1230.6999999999998</v>
      </c>
      <c r="H6521" s="1">
        <v>528.25</v>
      </c>
      <c r="I6521" s="4">
        <v>4</v>
      </c>
      <c r="J6521" s="2" t="s">
        <v>71</v>
      </c>
      <c r="K6521" s="1">
        <f>Tabelle111[[#This Row],[Menge kg Nges]]/1000</f>
        <v>1.2306999999999999</v>
      </c>
      <c r="L6521" s="1">
        <f>Tabelle111[[#This Row],[Menge kg P2O5]]/1000</f>
        <v>0.52825</v>
      </c>
      <c r="M6521" s="1">
        <f>Tabelle111[[#This Row],[Menge t Nges]]/Tabelle111[[#This Row],[Anzahl Lieferscheine]]</f>
        <v>0.30767499999999998</v>
      </c>
      <c r="N6521" s="1">
        <f>Tabelle111[[#This Row],[Menge t P2O5]]/Tabelle111[[#This Row],[Anzahl Lieferscheine]]</f>
        <v>0.1320625</v>
      </c>
    </row>
    <row r="6522" spans="1:14" x14ac:dyDescent="0.2">
      <c r="A6522" s="2" t="s">
        <v>34</v>
      </c>
      <c r="B6522" s="2" t="s">
        <v>33</v>
      </c>
      <c r="C6522" s="2" t="s">
        <v>6</v>
      </c>
      <c r="D6522" s="2" t="s">
        <v>7</v>
      </c>
      <c r="E6522" s="2" t="s">
        <v>12</v>
      </c>
      <c r="F6522" s="2" t="s">
        <v>61</v>
      </c>
      <c r="G6522" s="1">
        <v>216.5</v>
      </c>
      <c r="H6522" s="1">
        <v>106.5</v>
      </c>
      <c r="I6522" s="4">
        <v>1</v>
      </c>
      <c r="J6522" s="2" t="s">
        <v>71</v>
      </c>
      <c r="K6522" s="1">
        <f>Tabelle111[[#This Row],[Menge kg Nges]]/1000</f>
        <v>0.2165</v>
      </c>
      <c r="L6522" s="1">
        <f>Tabelle111[[#This Row],[Menge kg P2O5]]/1000</f>
        <v>0.1065</v>
      </c>
      <c r="M6522" s="1">
        <f>Tabelle111[[#This Row],[Menge t Nges]]/Tabelle111[[#This Row],[Anzahl Lieferscheine]]</f>
        <v>0.2165</v>
      </c>
      <c r="N6522" s="1">
        <f>Tabelle111[[#This Row],[Menge t P2O5]]/Tabelle111[[#This Row],[Anzahl Lieferscheine]]</f>
        <v>0.1065</v>
      </c>
    </row>
    <row r="6523" spans="1:14" x14ac:dyDescent="0.2">
      <c r="A6523" s="2" t="s">
        <v>34</v>
      </c>
      <c r="B6523" s="2" t="s">
        <v>33</v>
      </c>
      <c r="C6523" s="2" t="s">
        <v>6</v>
      </c>
      <c r="D6523" s="2" t="s">
        <v>7</v>
      </c>
      <c r="E6523" s="2" t="s">
        <v>14</v>
      </c>
      <c r="F6523" s="2" t="s">
        <v>61</v>
      </c>
      <c r="G6523" s="1">
        <v>218.4</v>
      </c>
      <c r="H6523" s="1">
        <v>106.4</v>
      </c>
      <c r="I6523" s="4">
        <v>1</v>
      </c>
      <c r="J6523" s="2" t="s">
        <v>71</v>
      </c>
      <c r="K6523" s="1">
        <f>Tabelle111[[#This Row],[Menge kg Nges]]/1000</f>
        <v>0.21840000000000001</v>
      </c>
      <c r="L6523" s="1">
        <f>Tabelle111[[#This Row],[Menge kg P2O5]]/1000</f>
        <v>0.10640000000000001</v>
      </c>
      <c r="M6523" s="1">
        <f>Tabelle111[[#This Row],[Menge t Nges]]/Tabelle111[[#This Row],[Anzahl Lieferscheine]]</f>
        <v>0.21840000000000001</v>
      </c>
      <c r="N6523" s="1">
        <f>Tabelle111[[#This Row],[Menge t P2O5]]/Tabelle111[[#This Row],[Anzahl Lieferscheine]]</f>
        <v>0.10640000000000001</v>
      </c>
    </row>
    <row r="6524" spans="1:14" x14ac:dyDescent="0.2">
      <c r="A6524" s="2" t="s">
        <v>34</v>
      </c>
      <c r="B6524" s="2" t="s">
        <v>33</v>
      </c>
      <c r="C6524" s="2" t="s">
        <v>6</v>
      </c>
      <c r="D6524" s="2" t="s">
        <v>15</v>
      </c>
      <c r="E6524" s="2" t="s">
        <v>8</v>
      </c>
      <c r="F6524" s="2" t="s">
        <v>61</v>
      </c>
      <c r="G6524" s="1">
        <v>1065</v>
      </c>
      <c r="H6524" s="1">
        <v>775</v>
      </c>
      <c r="I6524" s="4">
        <v>2</v>
      </c>
      <c r="J6524" s="2" t="s">
        <v>71</v>
      </c>
      <c r="K6524" s="1">
        <f>Tabelle111[[#This Row],[Menge kg Nges]]/1000</f>
        <v>1.0649999999999999</v>
      </c>
      <c r="L6524" s="1">
        <f>Tabelle111[[#This Row],[Menge kg P2O5]]/1000</f>
        <v>0.77500000000000002</v>
      </c>
      <c r="M6524" s="1">
        <f>Tabelle111[[#This Row],[Menge t Nges]]/Tabelle111[[#This Row],[Anzahl Lieferscheine]]</f>
        <v>0.53249999999999997</v>
      </c>
      <c r="N6524" s="1">
        <f>Tabelle111[[#This Row],[Menge t P2O5]]/Tabelle111[[#This Row],[Anzahl Lieferscheine]]</f>
        <v>0.38750000000000001</v>
      </c>
    </row>
    <row r="6525" spans="1:14" x14ac:dyDescent="0.2">
      <c r="A6525" s="2" t="s">
        <v>34</v>
      </c>
      <c r="B6525" s="2" t="s">
        <v>33</v>
      </c>
      <c r="C6525" s="2" t="s">
        <v>6</v>
      </c>
      <c r="D6525" s="2" t="s">
        <v>15</v>
      </c>
      <c r="E6525" s="2" t="s">
        <v>18</v>
      </c>
      <c r="F6525" s="2" t="s">
        <v>61</v>
      </c>
      <c r="G6525" s="1">
        <v>2134.92</v>
      </c>
      <c r="H6525" s="1">
        <v>1387.5</v>
      </c>
      <c r="I6525" s="4">
        <v>4</v>
      </c>
      <c r="J6525" s="2" t="s">
        <v>71</v>
      </c>
      <c r="K6525" s="1">
        <f>Tabelle111[[#This Row],[Menge kg Nges]]/1000</f>
        <v>2.1349200000000002</v>
      </c>
      <c r="L6525" s="1">
        <f>Tabelle111[[#This Row],[Menge kg P2O5]]/1000</f>
        <v>1.3875</v>
      </c>
      <c r="M6525" s="1">
        <f>Tabelle111[[#This Row],[Menge t Nges]]/Tabelle111[[#This Row],[Anzahl Lieferscheine]]</f>
        <v>0.53373000000000004</v>
      </c>
      <c r="N6525" s="1">
        <f>Tabelle111[[#This Row],[Menge t P2O5]]/Tabelle111[[#This Row],[Anzahl Lieferscheine]]</f>
        <v>0.34687499999999999</v>
      </c>
    </row>
    <row r="6526" spans="1:14" x14ac:dyDescent="0.2">
      <c r="A6526" s="2" t="s">
        <v>34</v>
      </c>
      <c r="B6526" s="2" t="s">
        <v>33</v>
      </c>
      <c r="C6526" s="2" t="s">
        <v>6</v>
      </c>
      <c r="D6526" s="2" t="s">
        <v>15</v>
      </c>
      <c r="E6526" s="2" t="s">
        <v>19</v>
      </c>
      <c r="F6526" s="2" t="s">
        <v>61</v>
      </c>
      <c r="G6526" s="1">
        <v>607.5</v>
      </c>
      <c r="H6526" s="1">
        <v>675</v>
      </c>
      <c r="I6526" s="4">
        <v>1</v>
      </c>
      <c r="J6526" s="2" t="s">
        <v>71</v>
      </c>
      <c r="K6526" s="1">
        <f>Tabelle111[[#This Row],[Menge kg Nges]]/1000</f>
        <v>0.60750000000000004</v>
      </c>
      <c r="L6526" s="1">
        <f>Tabelle111[[#This Row],[Menge kg P2O5]]/1000</f>
        <v>0.67500000000000004</v>
      </c>
      <c r="M6526" s="1">
        <f>Tabelle111[[#This Row],[Menge t Nges]]/Tabelle111[[#This Row],[Anzahl Lieferscheine]]</f>
        <v>0.60750000000000004</v>
      </c>
      <c r="N6526" s="1">
        <f>Tabelle111[[#This Row],[Menge t P2O5]]/Tabelle111[[#This Row],[Anzahl Lieferscheine]]</f>
        <v>0.67500000000000004</v>
      </c>
    </row>
    <row r="6527" spans="1:14" x14ac:dyDescent="0.2">
      <c r="A6527" s="2" t="s">
        <v>34</v>
      </c>
      <c r="B6527" s="2" t="s">
        <v>33</v>
      </c>
      <c r="C6527" s="2" t="s">
        <v>6</v>
      </c>
      <c r="D6527" s="2" t="s">
        <v>15</v>
      </c>
      <c r="E6527" s="2" t="s">
        <v>21</v>
      </c>
      <c r="F6527" s="2" t="s">
        <v>61</v>
      </c>
      <c r="G6527" s="1">
        <v>1129.5999999999999</v>
      </c>
      <c r="H6527" s="1">
        <v>519.68000000000006</v>
      </c>
      <c r="I6527" s="4">
        <v>2</v>
      </c>
      <c r="J6527" s="2" t="s">
        <v>71</v>
      </c>
      <c r="K6527" s="1">
        <f>Tabelle111[[#This Row],[Menge kg Nges]]/1000</f>
        <v>1.1295999999999999</v>
      </c>
      <c r="L6527" s="1">
        <f>Tabelle111[[#This Row],[Menge kg P2O5]]/1000</f>
        <v>0.51968000000000003</v>
      </c>
      <c r="M6527" s="1">
        <f>Tabelle111[[#This Row],[Menge t Nges]]/Tabelle111[[#This Row],[Anzahl Lieferscheine]]</f>
        <v>0.56479999999999997</v>
      </c>
      <c r="N6527" s="1">
        <f>Tabelle111[[#This Row],[Menge t P2O5]]/Tabelle111[[#This Row],[Anzahl Lieferscheine]]</f>
        <v>0.25984000000000002</v>
      </c>
    </row>
    <row r="6528" spans="1:14" x14ac:dyDescent="0.2">
      <c r="A6528" s="2" t="s">
        <v>34</v>
      </c>
      <c r="B6528" s="2" t="s">
        <v>33</v>
      </c>
      <c r="C6528" s="2" t="s">
        <v>25</v>
      </c>
      <c r="D6528" s="2" t="s">
        <v>25</v>
      </c>
      <c r="E6528" s="2" t="s">
        <v>26</v>
      </c>
      <c r="F6528" s="2" t="s">
        <v>61</v>
      </c>
      <c r="G6528" s="1">
        <v>2715.57</v>
      </c>
      <c r="H6528" s="1">
        <v>1466.22</v>
      </c>
      <c r="I6528" s="4">
        <v>10</v>
      </c>
      <c r="J6528" s="2" t="s">
        <v>71</v>
      </c>
      <c r="K6528" s="1">
        <f>Tabelle111[[#This Row],[Menge kg Nges]]/1000</f>
        <v>2.71557</v>
      </c>
      <c r="L6528" s="1">
        <f>Tabelle111[[#This Row],[Menge kg P2O5]]/1000</f>
        <v>1.4662200000000001</v>
      </c>
      <c r="M6528" s="1">
        <f>Tabelle111[[#This Row],[Menge t Nges]]/Tabelle111[[#This Row],[Anzahl Lieferscheine]]</f>
        <v>0.27155699999999999</v>
      </c>
      <c r="N6528" s="1">
        <f>Tabelle111[[#This Row],[Menge t P2O5]]/Tabelle111[[#This Row],[Anzahl Lieferscheine]]</f>
        <v>0.146622</v>
      </c>
    </row>
    <row r="6529" spans="1:14" x14ac:dyDescent="0.2">
      <c r="A6529" s="2" t="s">
        <v>34</v>
      </c>
      <c r="B6529" s="2" t="s">
        <v>33</v>
      </c>
      <c r="C6529" s="2" t="s">
        <v>63</v>
      </c>
      <c r="D6529" s="2" t="s">
        <v>63</v>
      </c>
      <c r="E6529" s="2" t="s">
        <v>63</v>
      </c>
      <c r="F6529" s="2" t="s">
        <v>61</v>
      </c>
      <c r="G6529" s="1">
        <v>641.54999999999995</v>
      </c>
      <c r="H6529" s="1">
        <v>501.55</v>
      </c>
      <c r="I6529" s="4">
        <v>1</v>
      </c>
      <c r="J6529" s="2" t="s">
        <v>71</v>
      </c>
      <c r="K6529" s="1">
        <f>Tabelle111[[#This Row],[Menge kg Nges]]/1000</f>
        <v>0.64154999999999995</v>
      </c>
      <c r="L6529" s="1">
        <f>Tabelle111[[#This Row],[Menge kg P2O5]]/1000</f>
        <v>0.50155000000000005</v>
      </c>
      <c r="M6529" s="1">
        <f>Tabelle111[[#This Row],[Menge t Nges]]/Tabelle111[[#This Row],[Anzahl Lieferscheine]]</f>
        <v>0.64154999999999995</v>
      </c>
      <c r="N6529" s="1">
        <f>Tabelle111[[#This Row],[Menge t P2O5]]/Tabelle111[[#This Row],[Anzahl Lieferscheine]]</f>
        <v>0.50155000000000005</v>
      </c>
    </row>
    <row r="6530" spans="1:14" x14ac:dyDescent="0.2">
      <c r="A6530" s="2" t="s">
        <v>34</v>
      </c>
      <c r="B6530" s="2" t="s">
        <v>46</v>
      </c>
      <c r="C6530" s="2" t="s">
        <v>6</v>
      </c>
      <c r="D6530" s="2" t="s">
        <v>7</v>
      </c>
      <c r="E6530" s="2" t="s">
        <v>8</v>
      </c>
      <c r="F6530" s="2" t="s">
        <v>61</v>
      </c>
      <c r="G6530" s="1">
        <v>728.5</v>
      </c>
      <c r="H6530" s="1">
        <v>310</v>
      </c>
      <c r="I6530" s="4">
        <v>1</v>
      </c>
      <c r="J6530" s="2" t="s">
        <v>71</v>
      </c>
      <c r="K6530" s="1">
        <f>Tabelle111[[#This Row],[Menge kg Nges]]/1000</f>
        <v>0.72850000000000004</v>
      </c>
      <c r="L6530" s="1">
        <f>Tabelle111[[#This Row],[Menge kg P2O5]]/1000</f>
        <v>0.31</v>
      </c>
      <c r="M6530" s="1">
        <f>Tabelle111[[#This Row],[Menge t Nges]]/Tabelle111[[#This Row],[Anzahl Lieferscheine]]</f>
        <v>0.72850000000000004</v>
      </c>
      <c r="N6530" s="1">
        <f>Tabelle111[[#This Row],[Menge t P2O5]]/Tabelle111[[#This Row],[Anzahl Lieferscheine]]</f>
        <v>0.31</v>
      </c>
    </row>
    <row r="6531" spans="1:14" x14ac:dyDescent="0.2">
      <c r="A6531" s="2" t="s">
        <v>34</v>
      </c>
      <c r="B6531" s="2" t="s">
        <v>46</v>
      </c>
      <c r="C6531" s="2" t="s">
        <v>6</v>
      </c>
      <c r="D6531" s="2" t="s">
        <v>7</v>
      </c>
      <c r="E6531" s="2" t="s">
        <v>12</v>
      </c>
      <c r="F6531" s="2" t="s">
        <v>61</v>
      </c>
      <c r="G6531" s="1">
        <v>500</v>
      </c>
      <c r="H6531" s="1">
        <v>212.5</v>
      </c>
      <c r="I6531" s="4">
        <v>1</v>
      </c>
      <c r="J6531" s="2" t="s">
        <v>71</v>
      </c>
      <c r="K6531" s="1">
        <f>Tabelle111[[#This Row],[Menge kg Nges]]/1000</f>
        <v>0.5</v>
      </c>
      <c r="L6531" s="1">
        <f>Tabelle111[[#This Row],[Menge kg P2O5]]/1000</f>
        <v>0.21249999999999999</v>
      </c>
      <c r="M6531" s="1">
        <f>Tabelle111[[#This Row],[Menge t Nges]]/Tabelle111[[#This Row],[Anzahl Lieferscheine]]</f>
        <v>0.5</v>
      </c>
      <c r="N6531" s="1">
        <f>Tabelle111[[#This Row],[Menge t P2O5]]/Tabelle111[[#This Row],[Anzahl Lieferscheine]]</f>
        <v>0.21249999999999999</v>
      </c>
    </row>
    <row r="6532" spans="1:14" x14ac:dyDescent="0.2">
      <c r="A6532" s="2" t="s">
        <v>34</v>
      </c>
      <c r="B6532" s="2" t="s">
        <v>46</v>
      </c>
      <c r="C6532" s="2" t="s">
        <v>6</v>
      </c>
      <c r="D6532" s="2" t="s">
        <v>7</v>
      </c>
      <c r="E6532" s="2" t="s">
        <v>13</v>
      </c>
      <c r="F6532" s="2" t="s">
        <v>61</v>
      </c>
      <c r="G6532" s="1">
        <v>761.54</v>
      </c>
      <c r="H6532" s="1">
        <v>377.74</v>
      </c>
      <c r="I6532" s="4">
        <v>2</v>
      </c>
      <c r="J6532" s="2" t="s">
        <v>71</v>
      </c>
      <c r="K6532" s="1">
        <f>Tabelle111[[#This Row],[Menge kg Nges]]/1000</f>
        <v>0.76153999999999999</v>
      </c>
      <c r="L6532" s="1">
        <f>Tabelle111[[#This Row],[Menge kg P2O5]]/1000</f>
        <v>0.37774000000000002</v>
      </c>
      <c r="M6532" s="1">
        <f>Tabelle111[[#This Row],[Menge t Nges]]/Tabelle111[[#This Row],[Anzahl Lieferscheine]]</f>
        <v>0.38077</v>
      </c>
      <c r="N6532" s="1">
        <f>Tabelle111[[#This Row],[Menge t P2O5]]/Tabelle111[[#This Row],[Anzahl Lieferscheine]]</f>
        <v>0.18887000000000001</v>
      </c>
    </row>
    <row r="6533" spans="1:14" x14ac:dyDescent="0.2">
      <c r="A6533" s="2" t="s">
        <v>34</v>
      </c>
      <c r="B6533" s="2" t="s">
        <v>46</v>
      </c>
      <c r="C6533" s="2" t="s">
        <v>6</v>
      </c>
      <c r="D6533" s="2" t="s">
        <v>15</v>
      </c>
      <c r="E6533" s="2" t="s">
        <v>8</v>
      </c>
      <c r="F6533" s="2" t="s">
        <v>61</v>
      </c>
      <c r="G6533" s="1">
        <v>360</v>
      </c>
      <c r="H6533" s="1">
        <v>300</v>
      </c>
      <c r="I6533" s="4">
        <v>1</v>
      </c>
      <c r="J6533" s="2" t="s">
        <v>71</v>
      </c>
      <c r="K6533" s="1">
        <f>Tabelle111[[#This Row],[Menge kg Nges]]/1000</f>
        <v>0.36</v>
      </c>
      <c r="L6533" s="1">
        <f>Tabelle111[[#This Row],[Menge kg P2O5]]/1000</f>
        <v>0.3</v>
      </c>
      <c r="M6533" s="1">
        <f>Tabelle111[[#This Row],[Menge t Nges]]/Tabelle111[[#This Row],[Anzahl Lieferscheine]]</f>
        <v>0.36</v>
      </c>
      <c r="N6533" s="1">
        <f>Tabelle111[[#This Row],[Menge t P2O5]]/Tabelle111[[#This Row],[Anzahl Lieferscheine]]</f>
        <v>0.3</v>
      </c>
    </row>
    <row r="6534" spans="1:14" x14ac:dyDescent="0.2">
      <c r="A6534" s="2" t="s">
        <v>34</v>
      </c>
      <c r="B6534" s="2" t="s">
        <v>46</v>
      </c>
      <c r="C6534" s="2" t="s">
        <v>6</v>
      </c>
      <c r="D6534" s="2" t="s">
        <v>15</v>
      </c>
      <c r="E6534" s="2" t="s">
        <v>18</v>
      </c>
      <c r="F6534" s="2" t="s">
        <v>61</v>
      </c>
      <c r="G6534" s="1">
        <v>4570.2000000000007</v>
      </c>
      <c r="H6534" s="1">
        <v>3690.4</v>
      </c>
      <c r="I6534" s="4">
        <v>8</v>
      </c>
      <c r="J6534" s="2" t="s">
        <v>71</v>
      </c>
      <c r="K6534" s="1">
        <f>Tabelle111[[#This Row],[Menge kg Nges]]/1000</f>
        <v>4.5702000000000007</v>
      </c>
      <c r="L6534" s="1">
        <f>Tabelle111[[#This Row],[Menge kg P2O5]]/1000</f>
        <v>3.6903999999999999</v>
      </c>
      <c r="M6534" s="1">
        <f>Tabelle111[[#This Row],[Menge t Nges]]/Tabelle111[[#This Row],[Anzahl Lieferscheine]]</f>
        <v>0.57127500000000009</v>
      </c>
      <c r="N6534" s="1">
        <f>Tabelle111[[#This Row],[Menge t P2O5]]/Tabelle111[[#This Row],[Anzahl Lieferscheine]]</f>
        <v>0.46129999999999999</v>
      </c>
    </row>
    <row r="6535" spans="1:14" x14ac:dyDescent="0.2">
      <c r="A6535" s="2" t="s">
        <v>34</v>
      </c>
      <c r="B6535" s="2" t="s">
        <v>46</v>
      </c>
      <c r="C6535" s="2" t="s">
        <v>6</v>
      </c>
      <c r="D6535" s="2" t="s">
        <v>15</v>
      </c>
      <c r="E6535" s="2" t="s">
        <v>21</v>
      </c>
      <c r="F6535" s="2" t="s">
        <v>61</v>
      </c>
      <c r="G6535" s="1">
        <v>8236.9500000000007</v>
      </c>
      <c r="H6535" s="1">
        <v>4866.5800000000008</v>
      </c>
      <c r="I6535" s="4">
        <v>14</v>
      </c>
      <c r="J6535" s="2" t="s">
        <v>71</v>
      </c>
      <c r="K6535" s="1">
        <f>Tabelle111[[#This Row],[Menge kg Nges]]/1000</f>
        <v>8.2369500000000002</v>
      </c>
      <c r="L6535" s="1">
        <f>Tabelle111[[#This Row],[Menge kg P2O5]]/1000</f>
        <v>4.8665800000000008</v>
      </c>
      <c r="M6535" s="1">
        <f>Tabelle111[[#This Row],[Menge t Nges]]/Tabelle111[[#This Row],[Anzahl Lieferscheine]]</f>
        <v>0.58835357142857148</v>
      </c>
      <c r="N6535" s="1">
        <f>Tabelle111[[#This Row],[Menge t P2O5]]/Tabelle111[[#This Row],[Anzahl Lieferscheine]]</f>
        <v>0.34761285714285722</v>
      </c>
    </row>
    <row r="6536" spans="1:14" x14ac:dyDescent="0.2">
      <c r="A6536" s="2" t="s">
        <v>34</v>
      </c>
      <c r="B6536" s="2" t="s">
        <v>46</v>
      </c>
      <c r="C6536" s="2" t="s">
        <v>25</v>
      </c>
      <c r="D6536" s="2" t="s">
        <v>25</v>
      </c>
      <c r="E6536" s="2" t="s">
        <v>26</v>
      </c>
      <c r="F6536" s="2" t="s">
        <v>61</v>
      </c>
      <c r="G6536" s="1">
        <v>2737.52</v>
      </c>
      <c r="H6536" s="1">
        <v>2523.36</v>
      </c>
      <c r="I6536" s="4">
        <v>14</v>
      </c>
      <c r="J6536" s="2" t="s">
        <v>71</v>
      </c>
      <c r="K6536" s="1">
        <f>Tabelle111[[#This Row],[Menge kg Nges]]/1000</f>
        <v>2.73752</v>
      </c>
      <c r="L6536" s="1">
        <f>Tabelle111[[#This Row],[Menge kg P2O5]]/1000</f>
        <v>2.5233600000000003</v>
      </c>
      <c r="M6536" s="1">
        <f>Tabelle111[[#This Row],[Menge t Nges]]/Tabelle111[[#This Row],[Anzahl Lieferscheine]]</f>
        <v>0.19553714285714285</v>
      </c>
      <c r="N6536" s="1">
        <f>Tabelle111[[#This Row],[Menge t P2O5]]/Tabelle111[[#This Row],[Anzahl Lieferscheine]]</f>
        <v>0.18024000000000001</v>
      </c>
    </row>
    <row r="6537" spans="1:14" x14ac:dyDescent="0.2">
      <c r="A6537" s="2" t="s">
        <v>34</v>
      </c>
      <c r="B6537" s="2" t="s">
        <v>46</v>
      </c>
      <c r="C6537" s="2" t="s">
        <v>63</v>
      </c>
      <c r="D6537" s="2" t="s">
        <v>63</v>
      </c>
      <c r="E6537" s="2" t="s">
        <v>63</v>
      </c>
      <c r="F6537" s="2" t="s">
        <v>61</v>
      </c>
      <c r="G6537" s="1">
        <v>1488.1</v>
      </c>
      <c r="H6537" s="1">
        <v>1612.2</v>
      </c>
      <c r="I6537" s="4">
        <v>3</v>
      </c>
      <c r="J6537" s="2" t="s">
        <v>71</v>
      </c>
      <c r="K6537" s="1">
        <f>Tabelle111[[#This Row],[Menge kg Nges]]/1000</f>
        <v>1.4881</v>
      </c>
      <c r="L6537" s="1">
        <f>Tabelle111[[#This Row],[Menge kg P2O5]]/1000</f>
        <v>1.6122000000000001</v>
      </c>
      <c r="M6537" s="1">
        <f>Tabelle111[[#This Row],[Menge t Nges]]/Tabelle111[[#This Row],[Anzahl Lieferscheine]]</f>
        <v>0.49603333333333333</v>
      </c>
      <c r="N6537" s="1">
        <f>Tabelle111[[#This Row],[Menge t P2O5]]/Tabelle111[[#This Row],[Anzahl Lieferscheine]]</f>
        <v>0.53739999999999999</v>
      </c>
    </row>
    <row r="6538" spans="1:14" x14ac:dyDescent="0.2">
      <c r="A6538" s="2" t="s">
        <v>34</v>
      </c>
      <c r="B6538" s="2" t="s">
        <v>34</v>
      </c>
      <c r="C6538" s="2" t="s">
        <v>6</v>
      </c>
      <c r="D6538" s="2" t="s">
        <v>30</v>
      </c>
      <c r="E6538" s="2" t="s">
        <v>26</v>
      </c>
      <c r="F6538" s="2" t="s">
        <v>61</v>
      </c>
      <c r="G6538" s="1">
        <v>236.52</v>
      </c>
      <c r="H6538" s="1">
        <v>106.38</v>
      </c>
      <c r="I6538" s="4">
        <v>1</v>
      </c>
      <c r="J6538" s="2" t="s">
        <v>71</v>
      </c>
      <c r="K6538" s="1">
        <f>Tabelle111[[#This Row],[Menge kg Nges]]/1000</f>
        <v>0.23652000000000001</v>
      </c>
      <c r="L6538" s="1">
        <f>Tabelle111[[#This Row],[Menge kg P2O5]]/1000</f>
        <v>0.10638</v>
      </c>
      <c r="M6538" s="1">
        <f>Tabelle111[[#This Row],[Menge t Nges]]/Tabelle111[[#This Row],[Anzahl Lieferscheine]]</f>
        <v>0.23652000000000001</v>
      </c>
      <c r="N6538" s="1">
        <f>Tabelle111[[#This Row],[Menge t P2O5]]/Tabelle111[[#This Row],[Anzahl Lieferscheine]]</f>
        <v>0.10638</v>
      </c>
    </row>
    <row r="6539" spans="1:14" x14ac:dyDescent="0.2">
      <c r="A6539" s="2" t="s">
        <v>34</v>
      </c>
      <c r="B6539" s="2" t="s">
        <v>34</v>
      </c>
      <c r="C6539" s="2" t="s">
        <v>6</v>
      </c>
      <c r="D6539" s="2" t="s">
        <v>7</v>
      </c>
      <c r="E6539" s="2" t="s">
        <v>8</v>
      </c>
      <c r="F6539" s="2" t="s">
        <v>61</v>
      </c>
      <c r="G6539" s="1">
        <v>204282.69</v>
      </c>
      <c r="H6539" s="1">
        <v>93072.760000000024</v>
      </c>
      <c r="I6539" s="4">
        <v>252</v>
      </c>
      <c r="J6539" s="2" t="s">
        <v>71</v>
      </c>
      <c r="K6539" s="1">
        <f>Tabelle111[[#This Row],[Menge kg Nges]]/1000</f>
        <v>204.28269</v>
      </c>
      <c r="L6539" s="1">
        <f>Tabelle111[[#This Row],[Menge kg P2O5]]/1000</f>
        <v>93.072760000000031</v>
      </c>
      <c r="M6539" s="1">
        <f>Tabelle111[[#This Row],[Menge t Nges]]/Tabelle111[[#This Row],[Anzahl Lieferscheine]]</f>
        <v>0.81064559523809521</v>
      </c>
      <c r="N6539" s="1">
        <f>Tabelle111[[#This Row],[Menge t P2O5]]/Tabelle111[[#This Row],[Anzahl Lieferscheine]]</f>
        <v>0.36933634920634933</v>
      </c>
    </row>
    <row r="6540" spans="1:14" x14ac:dyDescent="0.2">
      <c r="A6540" s="2" t="s">
        <v>34</v>
      </c>
      <c r="B6540" s="2" t="s">
        <v>34</v>
      </c>
      <c r="C6540" s="2" t="s">
        <v>6</v>
      </c>
      <c r="D6540" s="2" t="s">
        <v>7</v>
      </c>
      <c r="E6540" s="2" t="s">
        <v>9</v>
      </c>
      <c r="F6540" s="2" t="s">
        <v>61</v>
      </c>
      <c r="G6540" s="1">
        <v>173135.95000000004</v>
      </c>
      <c r="H6540" s="1">
        <v>71637.089999999982</v>
      </c>
      <c r="I6540" s="4">
        <v>355</v>
      </c>
      <c r="J6540" s="2" t="s">
        <v>71</v>
      </c>
      <c r="K6540" s="1">
        <f>Tabelle111[[#This Row],[Menge kg Nges]]/1000</f>
        <v>173.13595000000004</v>
      </c>
      <c r="L6540" s="1">
        <f>Tabelle111[[#This Row],[Menge kg P2O5]]/1000</f>
        <v>71.637089999999986</v>
      </c>
      <c r="M6540" s="1">
        <f>Tabelle111[[#This Row],[Menge t Nges]]/Tabelle111[[#This Row],[Anzahl Lieferscheine]]</f>
        <v>0.4877069014084508</v>
      </c>
      <c r="N6540" s="1">
        <f>Tabelle111[[#This Row],[Menge t P2O5]]/Tabelle111[[#This Row],[Anzahl Lieferscheine]]</f>
        <v>0.20179461971830981</v>
      </c>
    </row>
    <row r="6541" spans="1:14" x14ac:dyDescent="0.2">
      <c r="A6541" s="2" t="s">
        <v>34</v>
      </c>
      <c r="B6541" s="2" t="s">
        <v>34</v>
      </c>
      <c r="C6541" s="2" t="s">
        <v>6</v>
      </c>
      <c r="D6541" s="2" t="s">
        <v>7</v>
      </c>
      <c r="E6541" s="2" t="s">
        <v>10</v>
      </c>
      <c r="F6541" s="2" t="s">
        <v>61</v>
      </c>
      <c r="G6541" s="1">
        <v>12044.24</v>
      </c>
      <c r="H6541" s="1">
        <v>4890.53</v>
      </c>
      <c r="I6541" s="4">
        <v>13</v>
      </c>
      <c r="J6541" s="2" t="s">
        <v>71</v>
      </c>
      <c r="K6541" s="1">
        <f>Tabelle111[[#This Row],[Menge kg Nges]]/1000</f>
        <v>12.04424</v>
      </c>
      <c r="L6541" s="1">
        <f>Tabelle111[[#This Row],[Menge kg P2O5]]/1000</f>
        <v>4.89053</v>
      </c>
      <c r="M6541" s="1">
        <f>Tabelle111[[#This Row],[Menge t Nges]]/Tabelle111[[#This Row],[Anzahl Lieferscheine]]</f>
        <v>0.92647999999999997</v>
      </c>
      <c r="N6541" s="1">
        <f>Tabelle111[[#This Row],[Menge t P2O5]]/Tabelle111[[#This Row],[Anzahl Lieferscheine]]</f>
        <v>0.37619461538461541</v>
      </c>
    </row>
    <row r="6542" spans="1:14" x14ac:dyDescent="0.2">
      <c r="A6542" s="2" t="s">
        <v>34</v>
      </c>
      <c r="B6542" s="2" t="s">
        <v>34</v>
      </c>
      <c r="C6542" s="2" t="s">
        <v>6</v>
      </c>
      <c r="D6542" s="2" t="s">
        <v>7</v>
      </c>
      <c r="E6542" s="2" t="s">
        <v>11</v>
      </c>
      <c r="F6542" s="2" t="s">
        <v>61</v>
      </c>
      <c r="G6542" s="1">
        <v>318343.22000000026</v>
      </c>
      <c r="H6542" s="1">
        <v>146152.18999999997</v>
      </c>
      <c r="I6542" s="4">
        <v>1010</v>
      </c>
      <c r="J6542" s="2" t="s">
        <v>71</v>
      </c>
      <c r="K6542" s="1">
        <f>Tabelle111[[#This Row],[Menge kg Nges]]/1000</f>
        <v>318.34322000000026</v>
      </c>
      <c r="L6542" s="1">
        <f>Tabelle111[[#This Row],[Menge kg P2O5]]/1000</f>
        <v>146.15218999999996</v>
      </c>
      <c r="M6542" s="1">
        <f>Tabelle111[[#This Row],[Menge t Nges]]/Tabelle111[[#This Row],[Anzahl Lieferscheine]]</f>
        <v>0.3151913069306933</v>
      </c>
      <c r="N6542" s="1">
        <f>Tabelle111[[#This Row],[Menge t P2O5]]/Tabelle111[[#This Row],[Anzahl Lieferscheine]]</f>
        <v>0.14470513861386136</v>
      </c>
    </row>
    <row r="6543" spans="1:14" x14ac:dyDescent="0.2">
      <c r="A6543" s="2" t="s">
        <v>34</v>
      </c>
      <c r="B6543" s="2" t="s">
        <v>34</v>
      </c>
      <c r="C6543" s="2" t="s">
        <v>6</v>
      </c>
      <c r="D6543" s="2" t="s">
        <v>7</v>
      </c>
      <c r="E6543" s="2" t="s">
        <v>12</v>
      </c>
      <c r="F6543" s="2" t="s">
        <v>61</v>
      </c>
      <c r="G6543" s="1">
        <v>319689.64000000007</v>
      </c>
      <c r="H6543" s="1">
        <v>135559.8299999999</v>
      </c>
      <c r="I6543" s="4">
        <v>869</v>
      </c>
      <c r="J6543" s="2" t="s">
        <v>71</v>
      </c>
      <c r="K6543" s="1">
        <f>Tabelle111[[#This Row],[Menge kg Nges]]/1000</f>
        <v>319.68964000000005</v>
      </c>
      <c r="L6543" s="1">
        <f>Tabelle111[[#This Row],[Menge kg P2O5]]/1000</f>
        <v>135.55982999999989</v>
      </c>
      <c r="M6543" s="1">
        <f>Tabelle111[[#This Row],[Menge t Nges]]/Tabelle111[[#This Row],[Anzahl Lieferscheine]]</f>
        <v>0.36788220943613353</v>
      </c>
      <c r="N6543" s="1">
        <f>Tabelle111[[#This Row],[Menge t P2O5]]/Tabelle111[[#This Row],[Anzahl Lieferscheine]]</f>
        <v>0.15599520138089745</v>
      </c>
    </row>
    <row r="6544" spans="1:14" x14ac:dyDescent="0.2">
      <c r="A6544" s="2" t="s">
        <v>34</v>
      </c>
      <c r="B6544" s="2" t="s">
        <v>34</v>
      </c>
      <c r="C6544" s="2" t="s">
        <v>6</v>
      </c>
      <c r="D6544" s="2" t="s">
        <v>7</v>
      </c>
      <c r="E6544" s="2" t="s">
        <v>13</v>
      </c>
      <c r="F6544" s="2" t="s">
        <v>61</v>
      </c>
      <c r="G6544" s="1">
        <v>171849.47999999995</v>
      </c>
      <c r="H6544" s="1">
        <v>95683.710000000036</v>
      </c>
      <c r="I6544" s="4">
        <v>545</v>
      </c>
      <c r="J6544" s="2" t="s">
        <v>71</v>
      </c>
      <c r="K6544" s="1">
        <f>Tabelle111[[#This Row],[Menge kg Nges]]/1000</f>
        <v>171.84947999999994</v>
      </c>
      <c r="L6544" s="1">
        <f>Tabelle111[[#This Row],[Menge kg P2O5]]/1000</f>
        <v>95.683710000000033</v>
      </c>
      <c r="M6544" s="1">
        <f>Tabelle111[[#This Row],[Menge t Nges]]/Tabelle111[[#This Row],[Anzahl Lieferscheine]]</f>
        <v>0.31532014678899073</v>
      </c>
      <c r="N6544" s="1">
        <f>Tabelle111[[#This Row],[Menge t P2O5]]/Tabelle111[[#This Row],[Anzahl Lieferscheine]]</f>
        <v>0.17556644036697253</v>
      </c>
    </row>
    <row r="6545" spans="1:14" x14ac:dyDescent="0.2">
      <c r="A6545" s="2" t="s">
        <v>34</v>
      </c>
      <c r="B6545" s="2" t="s">
        <v>34</v>
      </c>
      <c r="C6545" s="2" t="s">
        <v>6</v>
      </c>
      <c r="D6545" s="2" t="s">
        <v>7</v>
      </c>
      <c r="E6545" s="2" t="s">
        <v>14</v>
      </c>
      <c r="F6545" s="2" t="s">
        <v>61</v>
      </c>
      <c r="G6545" s="1">
        <v>158338.53999999998</v>
      </c>
      <c r="H6545" s="1">
        <v>76480.220000000059</v>
      </c>
      <c r="I6545" s="4">
        <v>448</v>
      </c>
      <c r="J6545" s="2" t="s">
        <v>71</v>
      </c>
      <c r="K6545" s="1">
        <f>Tabelle111[[#This Row],[Menge kg Nges]]/1000</f>
        <v>158.33853999999997</v>
      </c>
      <c r="L6545" s="1">
        <f>Tabelle111[[#This Row],[Menge kg P2O5]]/1000</f>
        <v>76.48022000000006</v>
      </c>
      <c r="M6545" s="1">
        <f>Tabelle111[[#This Row],[Menge t Nges]]/Tabelle111[[#This Row],[Anzahl Lieferscheine]]</f>
        <v>0.35343424107142851</v>
      </c>
      <c r="N6545" s="1">
        <f>Tabelle111[[#This Row],[Menge t P2O5]]/Tabelle111[[#This Row],[Anzahl Lieferscheine]]</f>
        <v>0.17071477678571442</v>
      </c>
    </row>
    <row r="6546" spans="1:14" x14ac:dyDescent="0.2">
      <c r="A6546" s="2" t="s">
        <v>34</v>
      </c>
      <c r="B6546" s="2" t="s">
        <v>34</v>
      </c>
      <c r="C6546" s="2" t="s">
        <v>6</v>
      </c>
      <c r="D6546" s="2" t="s">
        <v>15</v>
      </c>
      <c r="E6546" s="2" t="s">
        <v>8</v>
      </c>
      <c r="F6546" s="2" t="s">
        <v>61</v>
      </c>
      <c r="G6546" s="1">
        <v>16026.999999999998</v>
      </c>
      <c r="H6546" s="1">
        <v>11122.18</v>
      </c>
      <c r="I6546" s="4">
        <v>51</v>
      </c>
      <c r="J6546" s="2" t="s">
        <v>71</v>
      </c>
      <c r="K6546" s="1">
        <f>Tabelle111[[#This Row],[Menge kg Nges]]/1000</f>
        <v>16.026999999999997</v>
      </c>
      <c r="L6546" s="1">
        <f>Tabelle111[[#This Row],[Menge kg P2O5]]/1000</f>
        <v>11.12218</v>
      </c>
      <c r="M6546" s="1">
        <f>Tabelle111[[#This Row],[Menge t Nges]]/Tabelle111[[#This Row],[Anzahl Lieferscheine]]</f>
        <v>0.31425490196078426</v>
      </c>
      <c r="N6546" s="1">
        <f>Tabelle111[[#This Row],[Menge t P2O5]]/Tabelle111[[#This Row],[Anzahl Lieferscheine]]</f>
        <v>0.21808196078431372</v>
      </c>
    </row>
    <row r="6547" spans="1:14" x14ac:dyDescent="0.2">
      <c r="A6547" s="2" t="s">
        <v>34</v>
      </c>
      <c r="B6547" s="2" t="s">
        <v>34</v>
      </c>
      <c r="C6547" s="2" t="s">
        <v>6</v>
      </c>
      <c r="D6547" s="2" t="s">
        <v>15</v>
      </c>
      <c r="E6547" s="2" t="s">
        <v>17</v>
      </c>
      <c r="F6547" s="2" t="s">
        <v>61</v>
      </c>
      <c r="G6547" s="1">
        <v>11508.369999999999</v>
      </c>
      <c r="H6547" s="1">
        <v>5757.91</v>
      </c>
      <c r="I6547" s="4">
        <v>49</v>
      </c>
      <c r="J6547" s="2" t="s">
        <v>71</v>
      </c>
      <c r="K6547" s="1">
        <f>Tabelle111[[#This Row],[Menge kg Nges]]/1000</f>
        <v>11.508369999999999</v>
      </c>
      <c r="L6547" s="1">
        <f>Tabelle111[[#This Row],[Menge kg P2O5]]/1000</f>
        <v>5.7579099999999999</v>
      </c>
      <c r="M6547" s="1">
        <f>Tabelle111[[#This Row],[Menge t Nges]]/Tabelle111[[#This Row],[Anzahl Lieferscheine]]</f>
        <v>0.23486469387755102</v>
      </c>
      <c r="N6547" s="1">
        <f>Tabelle111[[#This Row],[Menge t P2O5]]/Tabelle111[[#This Row],[Anzahl Lieferscheine]]</f>
        <v>0.11750836734693877</v>
      </c>
    </row>
    <row r="6548" spans="1:14" x14ac:dyDescent="0.2">
      <c r="A6548" s="2" t="s">
        <v>34</v>
      </c>
      <c r="B6548" s="2" t="s">
        <v>34</v>
      </c>
      <c r="C6548" s="2" t="s">
        <v>6</v>
      </c>
      <c r="D6548" s="2" t="s">
        <v>15</v>
      </c>
      <c r="E6548" s="2" t="s">
        <v>35</v>
      </c>
      <c r="F6548" s="2" t="s">
        <v>61</v>
      </c>
      <c r="G6548" s="1">
        <v>124</v>
      </c>
      <c r="H6548" s="1">
        <v>96</v>
      </c>
      <c r="I6548" s="4">
        <v>2</v>
      </c>
      <c r="J6548" s="2" t="s">
        <v>71</v>
      </c>
      <c r="K6548" s="1">
        <f>Tabelle111[[#This Row],[Menge kg Nges]]/1000</f>
        <v>0.124</v>
      </c>
      <c r="L6548" s="1">
        <f>Tabelle111[[#This Row],[Menge kg P2O5]]/1000</f>
        <v>9.6000000000000002E-2</v>
      </c>
      <c r="M6548" s="1">
        <f>Tabelle111[[#This Row],[Menge t Nges]]/Tabelle111[[#This Row],[Anzahl Lieferscheine]]</f>
        <v>6.2E-2</v>
      </c>
      <c r="N6548" s="1">
        <f>Tabelle111[[#This Row],[Menge t P2O5]]/Tabelle111[[#This Row],[Anzahl Lieferscheine]]</f>
        <v>4.8000000000000001E-2</v>
      </c>
    </row>
    <row r="6549" spans="1:14" x14ac:dyDescent="0.2">
      <c r="A6549" s="2" t="s">
        <v>34</v>
      </c>
      <c r="B6549" s="2" t="s">
        <v>34</v>
      </c>
      <c r="C6549" s="2" t="s">
        <v>6</v>
      </c>
      <c r="D6549" s="2" t="s">
        <v>15</v>
      </c>
      <c r="E6549" s="2" t="s">
        <v>18</v>
      </c>
      <c r="F6549" s="2" t="s">
        <v>61</v>
      </c>
      <c r="G6549" s="1">
        <v>37291.589999999997</v>
      </c>
      <c r="H6549" s="1">
        <v>26310.520000000004</v>
      </c>
      <c r="I6549" s="4">
        <v>75</v>
      </c>
      <c r="J6549" s="2" t="s">
        <v>71</v>
      </c>
      <c r="K6549" s="1">
        <f>Tabelle111[[#This Row],[Menge kg Nges]]/1000</f>
        <v>37.291589999999999</v>
      </c>
      <c r="L6549" s="1">
        <f>Tabelle111[[#This Row],[Menge kg P2O5]]/1000</f>
        <v>26.310520000000004</v>
      </c>
      <c r="M6549" s="1">
        <f>Tabelle111[[#This Row],[Menge t Nges]]/Tabelle111[[#This Row],[Anzahl Lieferscheine]]</f>
        <v>0.49722119999999997</v>
      </c>
      <c r="N6549" s="1">
        <f>Tabelle111[[#This Row],[Menge t P2O5]]/Tabelle111[[#This Row],[Anzahl Lieferscheine]]</f>
        <v>0.3508069333333334</v>
      </c>
    </row>
    <row r="6550" spans="1:14" x14ac:dyDescent="0.2">
      <c r="A6550" s="2" t="s">
        <v>34</v>
      </c>
      <c r="B6550" s="2" t="s">
        <v>34</v>
      </c>
      <c r="C6550" s="2" t="s">
        <v>6</v>
      </c>
      <c r="D6550" s="2" t="s">
        <v>15</v>
      </c>
      <c r="E6550" s="2" t="s">
        <v>19</v>
      </c>
      <c r="F6550" s="2" t="s">
        <v>61</v>
      </c>
      <c r="G6550" s="1">
        <v>2530.0299999999997</v>
      </c>
      <c r="H6550" s="1">
        <v>2338.04</v>
      </c>
      <c r="I6550" s="4">
        <v>15</v>
      </c>
      <c r="J6550" s="2" t="s">
        <v>71</v>
      </c>
      <c r="K6550" s="1">
        <f>Tabelle111[[#This Row],[Menge kg Nges]]/1000</f>
        <v>2.5300299999999996</v>
      </c>
      <c r="L6550" s="1">
        <f>Tabelle111[[#This Row],[Menge kg P2O5]]/1000</f>
        <v>2.3380399999999999</v>
      </c>
      <c r="M6550" s="1">
        <f>Tabelle111[[#This Row],[Menge t Nges]]/Tabelle111[[#This Row],[Anzahl Lieferscheine]]</f>
        <v>0.16866866666666663</v>
      </c>
      <c r="N6550" s="1">
        <f>Tabelle111[[#This Row],[Menge t P2O5]]/Tabelle111[[#This Row],[Anzahl Lieferscheine]]</f>
        <v>0.15586933333333333</v>
      </c>
    </row>
    <row r="6551" spans="1:14" x14ac:dyDescent="0.2">
      <c r="A6551" s="2" t="s">
        <v>34</v>
      </c>
      <c r="B6551" s="2" t="s">
        <v>34</v>
      </c>
      <c r="C6551" s="2" t="s">
        <v>6</v>
      </c>
      <c r="D6551" s="2" t="s">
        <v>15</v>
      </c>
      <c r="E6551" s="2" t="s">
        <v>20</v>
      </c>
      <c r="F6551" s="2" t="s">
        <v>61</v>
      </c>
      <c r="G6551" s="1">
        <v>14747.459999999979</v>
      </c>
      <c r="H6551" s="1">
        <v>9199.7699999999986</v>
      </c>
      <c r="I6551" s="4">
        <v>176</v>
      </c>
      <c r="J6551" s="2" t="s">
        <v>71</v>
      </c>
      <c r="K6551" s="1">
        <f>Tabelle111[[#This Row],[Menge kg Nges]]/1000</f>
        <v>14.747459999999979</v>
      </c>
      <c r="L6551" s="1">
        <f>Tabelle111[[#This Row],[Menge kg P2O5]]/1000</f>
        <v>9.1997699999999991</v>
      </c>
      <c r="M6551" s="1">
        <f>Tabelle111[[#This Row],[Menge t Nges]]/Tabelle111[[#This Row],[Anzahl Lieferscheine]]</f>
        <v>8.3792386363636243E-2</v>
      </c>
      <c r="N6551" s="1">
        <f>Tabelle111[[#This Row],[Menge t P2O5]]/Tabelle111[[#This Row],[Anzahl Lieferscheine]]</f>
        <v>5.2271420454545449E-2</v>
      </c>
    </row>
    <row r="6552" spans="1:14" x14ac:dyDescent="0.2">
      <c r="A6552" s="2" t="s">
        <v>34</v>
      </c>
      <c r="B6552" s="2" t="s">
        <v>34</v>
      </c>
      <c r="C6552" s="2" t="s">
        <v>6</v>
      </c>
      <c r="D6552" s="2" t="s">
        <v>15</v>
      </c>
      <c r="E6552" s="2" t="s">
        <v>21</v>
      </c>
      <c r="F6552" s="2" t="s">
        <v>61</v>
      </c>
      <c r="G6552" s="1">
        <v>38313.369999999995</v>
      </c>
      <c r="H6552" s="1">
        <v>19428.099999999999</v>
      </c>
      <c r="I6552" s="4">
        <v>95</v>
      </c>
      <c r="J6552" s="2" t="s">
        <v>71</v>
      </c>
      <c r="K6552" s="1">
        <f>Tabelle111[[#This Row],[Menge kg Nges]]/1000</f>
        <v>38.313369999999992</v>
      </c>
      <c r="L6552" s="1">
        <f>Tabelle111[[#This Row],[Menge kg P2O5]]/1000</f>
        <v>19.428099999999997</v>
      </c>
      <c r="M6552" s="1">
        <f>Tabelle111[[#This Row],[Menge t Nges]]/Tabelle111[[#This Row],[Anzahl Lieferscheine]]</f>
        <v>0.4032986315789473</v>
      </c>
      <c r="N6552" s="1">
        <f>Tabelle111[[#This Row],[Menge t P2O5]]/Tabelle111[[#This Row],[Anzahl Lieferscheine]]</f>
        <v>0.20450631578947365</v>
      </c>
    </row>
    <row r="6553" spans="1:14" x14ac:dyDescent="0.2">
      <c r="A6553" s="2" t="s">
        <v>34</v>
      </c>
      <c r="B6553" s="2" t="s">
        <v>34</v>
      </c>
      <c r="C6553" s="2" t="s">
        <v>6</v>
      </c>
      <c r="D6553" s="2" t="s">
        <v>15</v>
      </c>
      <c r="E6553" s="2" t="s">
        <v>9</v>
      </c>
      <c r="F6553" s="2" t="s">
        <v>61</v>
      </c>
      <c r="G6553" s="1">
        <v>41222.639999999999</v>
      </c>
      <c r="H6553" s="1">
        <v>23836.649999999994</v>
      </c>
      <c r="I6553" s="4">
        <v>237</v>
      </c>
      <c r="J6553" s="2" t="s">
        <v>71</v>
      </c>
      <c r="K6553" s="1">
        <f>Tabelle111[[#This Row],[Menge kg Nges]]/1000</f>
        <v>41.222639999999998</v>
      </c>
      <c r="L6553" s="1">
        <f>Tabelle111[[#This Row],[Menge kg P2O5]]/1000</f>
        <v>23.836649999999995</v>
      </c>
      <c r="M6553" s="1">
        <f>Tabelle111[[#This Row],[Menge t Nges]]/Tabelle111[[#This Row],[Anzahl Lieferscheine]]</f>
        <v>0.17393518987341772</v>
      </c>
      <c r="N6553" s="1">
        <f>Tabelle111[[#This Row],[Menge t P2O5]]/Tabelle111[[#This Row],[Anzahl Lieferscheine]]</f>
        <v>0.10057658227848099</v>
      </c>
    </row>
    <row r="6554" spans="1:14" x14ac:dyDescent="0.2">
      <c r="A6554" s="2" t="s">
        <v>34</v>
      </c>
      <c r="B6554" s="2" t="s">
        <v>34</v>
      </c>
      <c r="C6554" s="2" t="s">
        <v>6</v>
      </c>
      <c r="D6554" s="2" t="s">
        <v>15</v>
      </c>
      <c r="E6554" s="2" t="s">
        <v>10</v>
      </c>
      <c r="F6554" s="2" t="s">
        <v>61</v>
      </c>
      <c r="G6554" s="1">
        <v>13873.400000000001</v>
      </c>
      <c r="H6554" s="1">
        <v>5940.2100000000009</v>
      </c>
      <c r="I6554" s="4">
        <v>51</v>
      </c>
      <c r="J6554" s="2" t="s">
        <v>71</v>
      </c>
      <c r="K6554" s="1">
        <f>Tabelle111[[#This Row],[Menge kg Nges]]/1000</f>
        <v>13.873400000000002</v>
      </c>
      <c r="L6554" s="1">
        <f>Tabelle111[[#This Row],[Menge kg P2O5]]/1000</f>
        <v>5.9402100000000013</v>
      </c>
      <c r="M6554" s="1">
        <f>Tabelle111[[#This Row],[Menge t Nges]]/Tabelle111[[#This Row],[Anzahl Lieferscheine]]</f>
        <v>0.27202745098039222</v>
      </c>
      <c r="N6554" s="1">
        <f>Tabelle111[[#This Row],[Menge t P2O5]]/Tabelle111[[#This Row],[Anzahl Lieferscheine]]</f>
        <v>0.11647470588235297</v>
      </c>
    </row>
    <row r="6555" spans="1:14" x14ac:dyDescent="0.2">
      <c r="A6555" s="2" t="s">
        <v>34</v>
      </c>
      <c r="B6555" s="2" t="s">
        <v>34</v>
      </c>
      <c r="C6555" s="2" t="s">
        <v>6</v>
      </c>
      <c r="D6555" s="2" t="s">
        <v>15</v>
      </c>
      <c r="E6555" s="2" t="s">
        <v>23</v>
      </c>
      <c r="F6555" s="2" t="s">
        <v>61</v>
      </c>
      <c r="G6555" s="1">
        <v>2204.46</v>
      </c>
      <c r="H6555" s="1">
        <v>1006.47</v>
      </c>
      <c r="I6555" s="4">
        <v>11</v>
      </c>
      <c r="J6555" s="2" t="s">
        <v>71</v>
      </c>
      <c r="K6555" s="1">
        <f>Tabelle111[[#This Row],[Menge kg Nges]]/1000</f>
        <v>2.2044600000000001</v>
      </c>
      <c r="L6555" s="1">
        <f>Tabelle111[[#This Row],[Menge kg P2O5]]/1000</f>
        <v>1.00647</v>
      </c>
      <c r="M6555" s="1">
        <f>Tabelle111[[#This Row],[Menge t Nges]]/Tabelle111[[#This Row],[Anzahl Lieferscheine]]</f>
        <v>0.20040545454545455</v>
      </c>
      <c r="N6555" s="1">
        <f>Tabelle111[[#This Row],[Menge t P2O5]]/Tabelle111[[#This Row],[Anzahl Lieferscheine]]</f>
        <v>9.1497272727272719E-2</v>
      </c>
    </row>
    <row r="6556" spans="1:14" x14ac:dyDescent="0.2">
      <c r="A6556" s="2" t="s">
        <v>34</v>
      </c>
      <c r="B6556" s="2" t="s">
        <v>34</v>
      </c>
      <c r="C6556" s="2" t="s">
        <v>6</v>
      </c>
      <c r="D6556" s="2" t="s">
        <v>15</v>
      </c>
      <c r="E6556" s="2" t="s">
        <v>12</v>
      </c>
      <c r="F6556" s="2" t="s">
        <v>61</v>
      </c>
      <c r="G6556" s="1">
        <v>2672.62</v>
      </c>
      <c r="H6556" s="1">
        <v>1929.61</v>
      </c>
      <c r="I6556" s="4">
        <v>12</v>
      </c>
      <c r="J6556" s="2" t="s">
        <v>71</v>
      </c>
      <c r="K6556" s="1">
        <f>Tabelle111[[#This Row],[Menge kg Nges]]/1000</f>
        <v>2.6726199999999998</v>
      </c>
      <c r="L6556" s="1">
        <f>Tabelle111[[#This Row],[Menge kg P2O5]]/1000</f>
        <v>1.9296099999999998</v>
      </c>
      <c r="M6556" s="1">
        <f>Tabelle111[[#This Row],[Menge t Nges]]/Tabelle111[[#This Row],[Anzahl Lieferscheine]]</f>
        <v>0.22271833333333332</v>
      </c>
      <c r="N6556" s="1">
        <f>Tabelle111[[#This Row],[Menge t P2O5]]/Tabelle111[[#This Row],[Anzahl Lieferscheine]]</f>
        <v>0.16080083333333331</v>
      </c>
    </row>
    <row r="6557" spans="1:14" x14ac:dyDescent="0.2">
      <c r="A6557" s="2" t="s">
        <v>34</v>
      </c>
      <c r="B6557" s="2" t="s">
        <v>34</v>
      </c>
      <c r="C6557" s="2" t="s">
        <v>6</v>
      </c>
      <c r="D6557" s="2" t="s">
        <v>15</v>
      </c>
      <c r="E6557" s="2" t="s">
        <v>13</v>
      </c>
      <c r="F6557" s="2" t="s">
        <v>61</v>
      </c>
      <c r="G6557" s="1">
        <v>8645.869999999999</v>
      </c>
      <c r="H6557" s="1">
        <v>6128.9199999999992</v>
      </c>
      <c r="I6557" s="4">
        <v>33</v>
      </c>
      <c r="J6557" s="2" t="s">
        <v>71</v>
      </c>
      <c r="K6557" s="1">
        <f>Tabelle111[[#This Row],[Menge kg Nges]]/1000</f>
        <v>8.6458699999999986</v>
      </c>
      <c r="L6557" s="1">
        <f>Tabelle111[[#This Row],[Menge kg P2O5]]/1000</f>
        <v>6.128919999999999</v>
      </c>
      <c r="M6557" s="1">
        <f>Tabelle111[[#This Row],[Menge t Nges]]/Tabelle111[[#This Row],[Anzahl Lieferscheine]]</f>
        <v>0.26199606060606057</v>
      </c>
      <c r="N6557" s="1">
        <f>Tabelle111[[#This Row],[Menge t P2O5]]/Tabelle111[[#This Row],[Anzahl Lieferscheine]]</f>
        <v>0.18572484848484846</v>
      </c>
    </row>
    <row r="6558" spans="1:14" x14ac:dyDescent="0.2">
      <c r="A6558" s="2" t="s">
        <v>34</v>
      </c>
      <c r="B6558" s="2" t="s">
        <v>34</v>
      </c>
      <c r="C6558" s="2" t="s">
        <v>6</v>
      </c>
      <c r="D6558" s="2" t="s">
        <v>15</v>
      </c>
      <c r="E6558" s="2" t="s">
        <v>31</v>
      </c>
      <c r="F6558" s="2" t="s">
        <v>61</v>
      </c>
      <c r="G6558" s="1">
        <v>3258.94</v>
      </c>
      <c r="H6558" s="1">
        <v>1383.67</v>
      </c>
      <c r="I6558" s="4">
        <v>10</v>
      </c>
      <c r="J6558" s="2" t="s">
        <v>71</v>
      </c>
      <c r="K6558" s="1">
        <f>Tabelle111[[#This Row],[Menge kg Nges]]/1000</f>
        <v>3.2589399999999999</v>
      </c>
      <c r="L6558" s="1">
        <f>Tabelle111[[#This Row],[Menge kg P2O5]]/1000</f>
        <v>1.3836700000000002</v>
      </c>
      <c r="M6558" s="1">
        <f>Tabelle111[[#This Row],[Menge t Nges]]/Tabelle111[[#This Row],[Anzahl Lieferscheine]]</f>
        <v>0.32589400000000002</v>
      </c>
      <c r="N6558" s="1">
        <f>Tabelle111[[#This Row],[Menge t P2O5]]/Tabelle111[[#This Row],[Anzahl Lieferscheine]]</f>
        <v>0.13836700000000002</v>
      </c>
    </row>
    <row r="6559" spans="1:14" x14ac:dyDescent="0.2">
      <c r="A6559" s="2" t="s">
        <v>34</v>
      </c>
      <c r="B6559" s="2" t="s">
        <v>34</v>
      </c>
      <c r="C6559" s="2" t="s">
        <v>25</v>
      </c>
      <c r="D6559" s="2" t="s">
        <v>25</v>
      </c>
      <c r="E6559" s="2" t="s">
        <v>26</v>
      </c>
      <c r="F6559" s="2" t="s">
        <v>61</v>
      </c>
      <c r="G6559" s="1">
        <v>130980.71999999999</v>
      </c>
      <c r="H6559" s="1">
        <v>64578.150000000009</v>
      </c>
      <c r="I6559" s="4">
        <v>242</v>
      </c>
      <c r="J6559" s="2" t="s">
        <v>71</v>
      </c>
      <c r="K6559" s="1">
        <f>Tabelle111[[#This Row],[Menge kg Nges]]/1000</f>
        <v>130.98071999999999</v>
      </c>
      <c r="L6559" s="1">
        <f>Tabelle111[[#This Row],[Menge kg P2O5]]/1000</f>
        <v>64.578150000000008</v>
      </c>
      <c r="M6559" s="1">
        <f>Tabelle111[[#This Row],[Menge t Nges]]/Tabelle111[[#This Row],[Anzahl Lieferscheine]]</f>
        <v>0.54124264462809912</v>
      </c>
      <c r="N6559" s="1">
        <f>Tabelle111[[#This Row],[Menge t P2O5]]/Tabelle111[[#This Row],[Anzahl Lieferscheine]]</f>
        <v>0.26685185950413226</v>
      </c>
    </row>
    <row r="6560" spans="1:14" x14ac:dyDescent="0.2">
      <c r="A6560" s="2" t="s">
        <v>34</v>
      </c>
      <c r="B6560" s="2" t="s">
        <v>34</v>
      </c>
      <c r="C6560" s="2" t="s">
        <v>63</v>
      </c>
      <c r="D6560" s="2" t="s">
        <v>63</v>
      </c>
      <c r="E6560" s="2" t="s">
        <v>63</v>
      </c>
      <c r="F6560" s="2" t="s">
        <v>61</v>
      </c>
      <c r="G6560" s="1">
        <v>10772.359999999999</v>
      </c>
      <c r="H6560" s="1">
        <v>8026.2000000000007</v>
      </c>
      <c r="I6560" s="4">
        <v>30</v>
      </c>
      <c r="J6560" s="2" t="s">
        <v>71</v>
      </c>
      <c r="K6560" s="1">
        <f>Tabelle111[[#This Row],[Menge kg Nges]]/1000</f>
        <v>10.772359999999999</v>
      </c>
      <c r="L6560" s="1">
        <f>Tabelle111[[#This Row],[Menge kg P2O5]]/1000</f>
        <v>8.0262000000000011</v>
      </c>
      <c r="M6560" s="1">
        <f>Tabelle111[[#This Row],[Menge t Nges]]/Tabelle111[[#This Row],[Anzahl Lieferscheine]]</f>
        <v>0.35907866666666666</v>
      </c>
      <c r="N6560" s="1">
        <f>Tabelle111[[#This Row],[Menge t P2O5]]/Tabelle111[[#This Row],[Anzahl Lieferscheine]]</f>
        <v>0.26754000000000006</v>
      </c>
    </row>
    <row r="6561" spans="1:14" x14ac:dyDescent="0.2">
      <c r="A6561" s="2" t="s">
        <v>34</v>
      </c>
      <c r="B6561" s="2" t="s">
        <v>45</v>
      </c>
      <c r="C6561" s="2" t="s">
        <v>6</v>
      </c>
      <c r="D6561" s="2" t="s">
        <v>7</v>
      </c>
      <c r="E6561" s="2" t="s">
        <v>8</v>
      </c>
      <c r="F6561" s="2" t="s">
        <v>61</v>
      </c>
      <c r="G6561" s="1">
        <v>1518.1</v>
      </c>
      <c r="H6561" s="1">
        <v>646</v>
      </c>
      <c r="I6561" s="4">
        <v>2</v>
      </c>
      <c r="J6561" s="2" t="s">
        <v>71</v>
      </c>
      <c r="K6561" s="1">
        <f>Tabelle111[[#This Row],[Menge kg Nges]]/1000</f>
        <v>1.5181</v>
      </c>
      <c r="L6561" s="1">
        <f>Tabelle111[[#This Row],[Menge kg P2O5]]/1000</f>
        <v>0.64600000000000002</v>
      </c>
      <c r="M6561" s="1">
        <f>Tabelle111[[#This Row],[Menge t Nges]]/Tabelle111[[#This Row],[Anzahl Lieferscheine]]</f>
        <v>0.75905</v>
      </c>
      <c r="N6561" s="1">
        <f>Tabelle111[[#This Row],[Menge t P2O5]]/Tabelle111[[#This Row],[Anzahl Lieferscheine]]</f>
        <v>0.32300000000000001</v>
      </c>
    </row>
    <row r="6562" spans="1:14" x14ac:dyDescent="0.2">
      <c r="A6562" s="2" t="s">
        <v>34</v>
      </c>
      <c r="B6562" s="2" t="s">
        <v>45</v>
      </c>
      <c r="C6562" s="2" t="s">
        <v>6</v>
      </c>
      <c r="D6562" s="2" t="s">
        <v>15</v>
      </c>
      <c r="E6562" s="2" t="s">
        <v>21</v>
      </c>
      <c r="F6562" s="2" t="s">
        <v>61</v>
      </c>
      <c r="G6562" s="1">
        <v>691.2</v>
      </c>
      <c r="H6562" s="1">
        <v>367.2</v>
      </c>
      <c r="I6562" s="4">
        <v>1</v>
      </c>
      <c r="J6562" s="2" t="s">
        <v>71</v>
      </c>
      <c r="K6562" s="1">
        <f>Tabelle111[[#This Row],[Menge kg Nges]]/1000</f>
        <v>0.69120000000000004</v>
      </c>
      <c r="L6562" s="1">
        <f>Tabelle111[[#This Row],[Menge kg P2O5]]/1000</f>
        <v>0.36719999999999997</v>
      </c>
      <c r="M6562" s="1">
        <f>Tabelle111[[#This Row],[Menge t Nges]]/Tabelle111[[#This Row],[Anzahl Lieferscheine]]</f>
        <v>0.69120000000000004</v>
      </c>
      <c r="N6562" s="1">
        <f>Tabelle111[[#This Row],[Menge t P2O5]]/Tabelle111[[#This Row],[Anzahl Lieferscheine]]</f>
        <v>0.36719999999999997</v>
      </c>
    </row>
    <row r="6563" spans="1:14" x14ac:dyDescent="0.2">
      <c r="A6563" s="2" t="s">
        <v>34</v>
      </c>
      <c r="B6563" s="2" t="s">
        <v>51</v>
      </c>
      <c r="C6563" s="2" t="s">
        <v>6</v>
      </c>
      <c r="D6563" s="2" t="s">
        <v>7</v>
      </c>
      <c r="E6563" s="2" t="s">
        <v>8</v>
      </c>
      <c r="F6563" s="2" t="s">
        <v>61</v>
      </c>
      <c r="G6563" s="1">
        <v>285</v>
      </c>
      <c r="H6563" s="1">
        <v>123</v>
      </c>
      <c r="I6563" s="4">
        <v>2</v>
      </c>
      <c r="J6563" s="2" t="s">
        <v>71</v>
      </c>
      <c r="K6563" s="1">
        <f>Tabelle111[[#This Row],[Menge kg Nges]]/1000</f>
        <v>0.28499999999999998</v>
      </c>
      <c r="L6563" s="1">
        <f>Tabelle111[[#This Row],[Menge kg P2O5]]/1000</f>
        <v>0.123</v>
      </c>
      <c r="M6563" s="1">
        <f>Tabelle111[[#This Row],[Menge t Nges]]/Tabelle111[[#This Row],[Anzahl Lieferscheine]]</f>
        <v>0.14249999999999999</v>
      </c>
      <c r="N6563" s="1">
        <f>Tabelle111[[#This Row],[Menge t P2O5]]/Tabelle111[[#This Row],[Anzahl Lieferscheine]]</f>
        <v>6.1499999999999999E-2</v>
      </c>
    </row>
    <row r="6564" spans="1:14" x14ac:dyDescent="0.2">
      <c r="A6564" s="2" t="s">
        <v>34</v>
      </c>
      <c r="B6564" s="2" t="s">
        <v>51</v>
      </c>
      <c r="C6564" s="2" t="s">
        <v>6</v>
      </c>
      <c r="D6564" s="2" t="s">
        <v>7</v>
      </c>
      <c r="E6564" s="2" t="s">
        <v>9</v>
      </c>
      <c r="F6564" s="2" t="s">
        <v>61</v>
      </c>
      <c r="G6564" s="1">
        <v>556.79999999999995</v>
      </c>
      <c r="H6564" s="1">
        <v>230.4</v>
      </c>
      <c r="I6564" s="4">
        <v>3</v>
      </c>
      <c r="J6564" s="2" t="s">
        <v>71</v>
      </c>
      <c r="K6564" s="1">
        <f>Tabelle111[[#This Row],[Menge kg Nges]]/1000</f>
        <v>0.55679999999999996</v>
      </c>
      <c r="L6564" s="1">
        <f>Tabelle111[[#This Row],[Menge kg P2O5]]/1000</f>
        <v>0.23039999999999999</v>
      </c>
      <c r="M6564" s="1">
        <f>Tabelle111[[#This Row],[Menge t Nges]]/Tabelle111[[#This Row],[Anzahl Lieferscheine]]</f>
        <v>0.18559999999999999</v>
      </c>
      <c r="N6564" s="1">
        <f>Tabelle111[[#This Row],[Menge t P2O5]]/Tabelle111[[#This Row],[Anzahl Lieferscheine]]</f>
        <v>7.6799999999999993E-2</v>
      </c>
    </row>
    <row r="6565" spans="1:14" x14ac:dyDescent="0.2">
      <c r="A6565" s="2" t="s">
        <v>34</v>
      </c>
      <c r="B6565" s="2" t="s">
        <v>51</v>
      </c>
      <c r="C6565" s="2" t="s">
        <v>6</v>
      </c>
      <c r="D6565" s="2" t="s">
        <v>7</v>
      </c>
      <c r="E6565" s="2" t="s">
        <v>11</v>
      </c>
      <c r="F6565" s="2" t="s">
        <v>61</v>
      </c>
      <c r="G6565" s="1">
        <v>330</v>
      </c>
      <c r="H6565" s="1">
        <v>180</v>
      </c>
      <c r="I6565" s="4">
        <v>1</v>
      </c>
      <c r="J6565" s="2" t="s">
        <v>71</v>
      </c>
      <c r="K6565" s="1">
        <f>Tabelle111[[#This Row],[Menge kg Nges]]/1000</f>
        <v>0.33</v>
      </c>
      <c r="L6565" s="1">
        <f>Tabelle111[[#This Row],[Menge kg P2O5]]/1000</f>
        <v>0.18</v>
      </c>
      <c r="M6565" s="1">
        <f>Tabelle111[[#This Row],[Menge t Nges]]/Tabelle111[[#This Row],[Anzahl Lieferscheine]]</f>
        <v>0.33</v>
      </c>
      <c r="N6565" s="1">
        <f>Tabelle111[[#This Row],[Menge t P2O5]]/Tabelle111[[#This Row],[Anzahl Lieferscheine]]</f>
        <v>0.18</v>
      </c>
    </row>
    <row r="6566" spans="1:14" x14ac:dyDescent="0.2">
      <c r="A6566" s="2" t="s">
        <v>34</v>
      </c>
      <c r="B6566" s="2" t="s">
        <v>51</v>
      </c>
      <c r="C6566" s="2" t="s">
        <v>6</v>
      </c>
      <c r="D6566" s="2" t="s">
        <v>7</v>
      </c>
      <c r="E6566" s="2" t="s">
        <v>12</v>
      </c>
      <c r="F6566" s="2" t="s">
        <v>61</v>
      </c>
      <c r="G6566" s="1">
        <v>504</v>
      </c>
      <c r="H6566" s="1">
        <v>240</v>
      </c>
      <c r="I6566" s="4">
        <v>5</v>
      </c>
      <c r="J6566" s="2" t="s">
        <v>71</v>
      </c>
      <c r="K6566" s="1">
        <f>Tabelle111[[#This Row],[Menge kg Nges]]/1000</f>
        <v>0.504</v>
      </c>
      <c r="L6566" s="1">
        <f>Tabelle111[[#This Row],[Menge kg P2O5]]/1000</f>
        <v>0.24</v>
      </c>
      <c r="M6566" s="1">
        <f>Tabelle111[[#This Row],[Menge t Nges]]/Tabelle111[[#This Row],[Anzahl Lieferscheine]]</f>
        <v>0.1008</v>
      </c>
      <c r="N6566" s="1">
        <f>Tabelle111[[#This Row],[Menge t P2O5]]/Tabelle111[[#This Row],[Anzahl Lieferscheine]]</f>
        <v>4.8000000000000001E-2</v>
      </c>
    </row>
    <row r="6567" spans="1:14" x14ac:dyDescent="0.2">
      <c r="A6567" s="2" t="s">
        <v>34</v>
      </c>
      <c r="B6567" s="2" t="s">
        <v>51</v>
      </c>
      <c r="C6567" s="2" t="s">
        <v>6</v>
      </c>
      <c r="D6567" s="2" t="s">
        <v>7</v>
      </c>
      <c r="E6567" s="2" t="s">
        <v>14</v>
      </c>
      <c r="F6567" s="2" t="s">
        <v>61</v>
      </c>
      <c r="G6567" s="1">
        <v>154</v>
      </c>
      <c r="H6567" s="1">
        <v>52.85</v>
      </c>
      <c r="I6567" s="4">
        <v>1</v>
      </c>
      <c r="J6567" s="2" t="s">
        <v>71</v>
      </c>
      <c r="K6567" s="1">
        <f>Tabelle111[[#This Row],[Menge kg Nges]]/1000</f>
        <v>0.154</v>
      </c>
      <c r="L6567" s="1">
        <f>Tabelle111[[#This Row],[Menge kg P2O5]]/1000</f>
        <v>5.2850000000000001E-2</v>
      </c>
      <c r="M6567" s="1">
        <f>Tabelle111[[#This Row],[Menge t Nges]]/Tabelle111[[#This Row],[Anzahl Lieferscheine]]</f>
        <v>0.154</v>
      </c>
      <c r="N6567" s="1">
        <f>Tabelle111[[#This Row],[Menge t P2O5]]/Tabelle111[[#This Row],[Anzahl Lieferscheine]]</f>
        <v>5.2850000000000001E-2</v>
      </c>
    </row>
    <row r="6568" spans="1:14" x14ac:dyDescent="0.2">
      <c r="A6568" s="2" t="s">
        <v>34</v>
      </c>
      <c r="B6568" s="2" t="s">
        <v>51</v>
      </c>
      <c r="C6568" s="2" t="s">
        <v>25</v>
      </c>
      <c r="D6568" s="2" t="s">
        <v>25</v>
      </c>
      <c r="E6568" s="2" t="s">
        <v>26</v>
      </c>
      <c r="F6568" s="2" t="s">
        <v>61</v>
      </c>
      <c r="G6568" s="1">
        <v>117.5</v>
      </c>
      <c r="H6568" s="1">
        <v>60.5</v>
      </c>
      <c r="I6568" s="4">
        <v>1</v>
      </c>
      <c r="J6568" s="2" t="s">
        <v>71</v>
      </c>
      <c r="K6568" s="1">
        <f>Tabelle111[[#This Row],[Menge kg Nges]]/1000</f>
        <v>0.11749999999999999</v>
      </c>
      <c r="L6568" s="1">
        <f>Tabelle111[[#This Row],[Menge kg P2O5]]/1000</f>
        <v>6.0499999999999998E-2</v>
      </c>
      <c r="M6568" s="1">
        <f>Tabelle111[[#This Row],[Menge t Nges]]/Tabelle111[[#This Row],[Anzahl Lieferscheine]]</f>
        <v>0.11749999999999999</v>
      </c>
      <c r="N6568" s="1">
        <f>Tabelle111[[#This Row],[Menge t P2O5]]/Tabelle111[[#This Row],[Anzahl Lieferscheine]]</f>
        <v>6.0499999999999998E-2</v>
      </c>
    </row>
    <row r="6569" spans="1:14" x14ac:dyDescent="0.2">
      <c r="A6569" s="2" t="s">
        <v>34</v>
      </c>
      <c r="B6569" s="2" t="s">
        <v>52</v>
      </c>
      <c r="C6569" s="2" t="s">
        <v>6</v>
      </c>
      <c r="D6569" s="2" t="s">
        <v>7</v>
      </c>
      <c r="E6569" s="2" t="s">
        <v>9</v>
      </c>
      <c r="F6569" s="2" t="s">
        <v>61</v>
      </c>
      <c r="G6569" s="1">
        <v>503.4</v>
      </c>
      <c r="H6569" s="1">
        <v>208.2</v>
      </c>
      <c r="I6569" s="4">
        <v>2</v>
      </c>
      <c r="J6569" s="2" t="s">
        <v>71</v>
      </c>
      <c r="K6569" s="1">
        <f>Tabelle111[[#This Row],[Menge kg Nges]]/1000</f>
        <v>0.50339999999999996</v>
      </c>
      <c r="L6569" s="1">
        <f>Tabelle111[[#This Row],[Menge kg P2O5]]/1000</f>
        <v>0.2082</v>
      </c>
      <c r="M6569" s="1">
        <f>Tabelle111[[#This Row],[Menge t Nges]]/Tabelle111[[#This Row],[Anzahl Lieferscheine]]</f>
        <v>0.25169999999999998</v>
      </c>
      <c r="N6569" s="1">
        <f>Tabelle111[[#This Row],[Menge t P2O5]]/Tabelle111[[#This Row],[Anzahl Lieferscheine]]</f>
        <v>0.1041</v>
      </c>
    </row>
    <row r="6570" spans="1:14" x14ac:dyDescent="0.2">
      <c r="A6570" s="2" t="s">
        <v>34</v>
      </c>
      <c r="B6570" s="2" t="s">
        <v>52</v>
      </c>
      <c r="C6570" s="2" t="s">
        <v>25</v>
      </c>
      <c r="D6570" s="2" t="s">
        <v>25</v>
      </c>
      <c r="E6570" s="2" t="s">
        <v>26</v>
      </c>
      <c r="F6570" s="2" t="s">
        <v>61</v>
      </c>
      <c r="G6570" s="1">
        <v>242.4</v>
      </c>
      <c r="H6570" s="1">
        <v>102.6</v>
      </c>
      <c r="I6570" s="4">
        <v>1</v>
      </c>
      <c r="J6570" s="2" t="s">
        <v>71</v>
      </c>
      <c r="K6570" s="1">
        <f>Tabelle111[[#This Row],[Menge kg Nges]]/1000</f>
        <v>0.2424</v>
      </c>
      <c r="L6570" s="1">
        <f>Tabelle111[[#This Row],[Menge kg P2O5]]/1000</f>
        <v>0.1026</v>
      </c>
      <c r="M6570" s="1">
        <f>Tabelle111[[#This Row],[Menge t Nges]]/Tabelle111[[#This Row],[Anzahl Lieferscheine]]</f>
        <v>0.2424</v>
      </c>
      <c r="N6570" s="1">
        <f>Tabelle111[[#This Row],[Menge t P2O5]]/Tabelle111[[#This Row],[Anzahl Lieferscheine]]</f>
        <v>0.1026</v>
      </c>
    </row>
    <row r="6571" spans="1:14" x14ac:dyDescent="0.2">
      <c r="A6571" s="2" t="s">
        <v>34</v>
      </c>
      <c r="B6571" s="2" t="s">
        <v>37</v>
      </c>
      <c r="C6571" s="2" t="s">
        <v>6</v>
      </c>
      <c r="D6571" s="2" t="s">
        <v>7</v>
      </c>
      <c r="E6571" s="2" t="s">
        <v>9</v>
      </c>
      <c r="F6571" s="2" t="s">
        <v>61</v>
      </c>
      <c r="G6571" s="1">
        <v>240</v>
      </c>
      <c r="H6571" s="1">
        <v>100</v>
      </c>
      <c r="I6571" s="4">
        <v>1</v>
      </c>
      <c r="J6571" s="2" t="s">
        <v>71</v>
      </c>
      <c r="K6571" s="1">
        <f>Tabelle111[[#This Row],[Menge kg Nges]]/1000</f>
        <v>0.24</v>
      </c>
      <c r="L6571" s="1">
        <f>Tabelle111[[#This Row],[Menge kg P2O5]]/1000</f>
        <v>0.1</v>
      </c>
      <c r="M6571" s="1">
        <f>Tabelle111[[#This Row],[Menge t Nges]]/Tabelle111[[#This Row],[Anzahl Lieferscheine]]</f>
        <v>0.24</v>
      </c>
      <c r="N6571" s="1">
        <f>Tabelle111[[#This Row],[Menge t P2O5]]/Tabelle111[[#This Row],[Anzahl Lieferscheine]]</f>
        <v>0.1</v>
      </c>
    </row>
    <row r="6572" spans="1:14" x14ac:dyDescent="0.2">
      <c r="A6572" s="2" t="s">
        <v>34</v>
      </c>
      <c r="B6572" s="2" t="s">
        <v>37</v>
      </c>
      <c r="C6572" s="2" t="s">
        <v>6</v>
      </c>
      <c r="D6572" s="2" t="s">
        <v>7</v>
      </c>
      <c r="E6572" s="2" t="s">
        <v>13</v>
      </c>
      <c r="F6572" s="2" t="s">
        <v>61</v>
      </c>
      <c r="G6572" s="1">
        <v>166.5</v>
      </c>
      <c r="H6572" s="1">
        <v>91.5</v>
      </c>
      <c r="I6572" s="4">
        <v>1</v>
      </c>
      <c r="J6572" s="2" t="s">
        <v>71</v>
      </c>
      <c r="K6572" s="1">
        <f>Tabelle111[[#This Row],[Menge kg Nges]]/1000</f>
        <v>0.16650000000000001</v>
      </c>
      <c r="L6572" s="1">
        <f>Tabelle111[[#This Row],[Menge kg P2O5]]/1000</f>
        <v>9.1499999999999998E-2</v>
      </c>
      <c r="M6572" s="1">
        <f>Tabelle111[[#This Row],[Menge t Nges]]/Tabelle111[[#This Row],[Anzahl Lieferscheine]]</f>
        <v>0.16650000000000001</v>
      </c>
      <c r="N6572" s="1">
        <f>Tabelle111[[#This Row],[Menge t P2O5]]/Tabelle111[[#This Row],[Anzahl Lieferscheine]]</f>
        <v>9.1499999999999998E-2</v>
      </c>
    </row>
    <row r="6573" spans="1:14" x14ac:dyDescent="0.2">
      <c r="A6573" s="2" t="s">
        <v>34</v>
      </c>
      <c r="B6573" s="2" t="s">
        <v>38</v>
      </c>
      <c r="C6573" s="2" t="s">
        <v>6</v>
      </c>
      <c r="D6573" s="2" t="s">
        <v>15</v>
      </c>
      <c r="E6573" s="2" t="s">
        <v>21</v>
      </c>
      <c r="F6573" s="2" t="s">
        <v>61</v>
      </c>
      <c r="G6573" s="1">
        <v>520</v>
      </c>
      <c r="H6573" s="1">
        <v>240</v>
      </c>
      <c r="I6573" s="4">
        <v>1</v>
      </c>
      <c r="J6573" s="2" t="s">
        <v>71</v>
      </c>
      <c r="K6573" s="1">
        <f>Tabelle111[[#This Row],[Menge kg Nges]]/1000</f>
        <v>0.52</v>
      </c>
      <c r="L6573" s="1">
        <f>Tabelle111[[#This Row],[Menge kg P2O5]]/1000</f>
        <v>0.24</v>
      </c>
      <c r="M6573" s="1">
        <f>Tabelle111[[#This Row],[Menge t Nges]]/Tabelle111[[#This Row],[Anzahl Lieferscheine]]</f>
        <v>0.52</v>
      </c>
      <c r="N6573" s="1">
        <f>Tabelle111[[#This Row],[Menge t P2O5]]/Tabelle111[[#This Row],[Anzahl Lieferscheine]]</f>
        <v>0.24</v>
      </c>
    </row>
    <row r="6574" spans="1:14" x14ac:dyDescent="0.2">
      <c r="A6574" s="2" t="s">
        <v>34</v>
      </c>
      <c r="B6574" s="2" t="s">
        <v>39</v>
      </c>
      <c r="C6574" s="2" t="s">
        <v>6</v>
      </c>
      <c r="D6574" s="2" t="s">
        <v>7</v>
      </c>
      <c r="E6574" s="2" t="s">
        <v>9</v>
      </c>
      <c r="F6574" s="2" t="s">
        <v>61</v>
      </c>
      <c r="G6574" s="1">
        <v>1280.0999999999999</v>
      </c>
      <c r="H6574" s="1">
        <v>518.08000000000004</v>
      </c>
      <c r="I6574" s="4">
        <v>3</v>
      </c>
      <c r="J6574" s="2" t="s">
        <v>71</v>
      </c>
      <c r="K6574" s="1">
        <f>Tabelle111[[#This Row],[Menge kg Nges]]/1000</f>
        <v>1.2801</v>
      </c>
      <c r="L6574" s="1">
        <f>Tabelle111[[#This Row],[Menge kg P2O5]]/1000</f>
        <v>0.5180800000000001</v>
      </c>
      <c r="M6574" s="1">
        <f>Tabelle111[[#This Row],[Menge t Nges]]/Tabelle111[[#This Row],[Anzahl Lieferscheine]]</f>
        <v>0.42670000000000002</v>
      </c>
      <c r="N6574" s="1">
        <f>Tabelle111[[#This Row],[Menge t P2O5]]/Tabelle111[[#This Row],[Anzahl Lieferscheine]]</f>
        <v>0.17269333333333337</v>
      </c>
    </row>
    <row r="6575" spans="1:14" x14ac:dyDescent="0.2">
      <c r="A6575" s="2" t="s">
        <v>34</v>
      </c>
      <c r="B6575" s="2" t="s">
        <v>39</v>
      </c>
      <c r="C6575" s="2" t="s">
        <v>6</v>
      </c>
      <c r="D6575" s="2" t="s">
        <v>7</v>
      </c>
      <c r="E6575" s="2" t="s">
        <v>11</v>
      </c>
      <c r="F6575" s="2" t="s">
        <v>61</v>
      </c>
      <c r="G6575" s="1">
        <v>2479.7999999999997</v>
      </c>
      <c r="H6575" s="1">
        <v>995.4</v>
      </c>
      <c r="I6575" s="4">
        <v>12</v>
      </c>
      <c r="J6575" s="2" t="s">
        <v>71</v>
      </c>
      <c r="K6575" s="1">
        <f>Tabelle111[[#This Row],[Menge kg Nges]]/1000</f>
        <v>2.4797999999999996</v>
      </c>
      <c r="L6575" s="1">
        <f>Tabelle111[[#This Row],[Menge kg P2O5]]/1000</f>
        <v>0.99539999999999995</v>
      </c>
      <c r="M6575" s="1">
        <f>Tabelle111[[#This Row],[Menge t Nges]]/Tabelle111[[#This Row],[Anzahl Lieferscheine]]</f>
        <v>0.20664999999999997</v>
      </c>
      <c r="N6575" s="1">
        <f>Tabelle111[[#This Row],[Menge t P2O5]]/Tabelle111[[#This Row],[Anzahl Lieferscheine]]</f>
        <v>8.2949999999999996E-2</v>
      </c>
    </row>
    <row r="6576" spans="1:14" x14ac:dyDescent="0.2">
      <c r="A6576" s="2" t="s">
        <v>34</v>
      </c>
      <c r="B6576" s="2" t="s">
        <v>39</v>
      </c>
      <c r="C6576" s="2" t="s">
        <v>6</v>
      </c>
      <c r="D6576" s="2" t="s">
        <v>7</v>
      </c>
      <c r="E6576" s="2" t="s">
        <v>12</v>
      </c>
      <c r="F6576" s="2" t="s">
        <v>61</v>
      </c>
      <c r="G6576" s="1">
        <v>1710.98</v>
      </c>
      <c r="H6576" s="1">
        <v>621.78</v>
      </c>
      <c r="I6576" s="4">
        <v>7</v>
      </c>
      <c r="J6576" s="2" t="s">
        <v>71</v>
      </c>
      <c r="K6576" s="1">
        <f>Tabelle111[[#This Row],[Menge kg Nges]]/1000</f>
        <v>1.7109799999999999</v>
      </c>
      <c r="L6576" s="1">
        <f>Tabelle111[[#This Row],[Menge kg P2O5]]/1000</f>
        <v>0.62178</v>
      </c>
      <c r="M6576" s="1">
        <f>Tabelle111[[#This Row],[Menge t Nges]]/Tabelle111[[#This Row],[Anzahl Lieferscheine]]</f>
        <v>0.24442571428571427</v>
      </c>
      <c r="N6576" s="1">
        <f>Tabelle111[[#This Row],[Menge t P2O5]]/Tabelle111[[#This Row],[Anzahl Lieferscheine]]</f>
        <v>8.8825714285714286E-2</v>
      </c>
    </row>
    <row r="6577" spans="1:14" x14ac:dyDescent="0.2">
      <c r="A6577" s="2" t="s">
        <v>34</v>
      </c>
      <c r="B6577" s="2" t="s">
        <v>39</v>
      </c>
      <c r="C6577" s="2" t="s">
        <v>6</v>
      </c>
      <c r="D6577" s="2" t="s">
        <v>7</v>
      </c>
      <c r="E6577" s="2" t="s">
        <v>13</v>
      </c>
      <c r="F6577" s="2" t="s">
        <v>61</v>
      </c>
      <c r="G6577" s="1">
        <v>920.68000000000006</v>
      </c>
      <c r="H6577" s="1">
        <v>571.97</v>
      </c>
      <c r="I6577" s="4">
        <v>3</v>
      </c>
      <c r="J6577" s="2" t="s">
        <v>71</v>
      </c>
      <c r="K6577" s="1">
        <f>Tabelle111[[#This Row],[Menge kg Nges]]/1000</f>
        <v>0.92068000000000005</v>
      </c>
      <c r="L6577" s="1">
        <f>Tabelle111[[#This Row],[Menge kg P2O5]]/1000</f>
        <v>0.57196999999999998</v>
      </c>
      <c r="M6577" s="1">
        <f>Tabelle111[[#This Row],[Menge t Nges]]/Tabelle111[[#This Row],[Anzahl Lieferscheine]]</f>
        <v>0.30689333333333335</v>
      </c>
      <c r="N6577" s="1">
        <f>Tabelle111[[#This Row],[Menge t P2O5]]/Tabelle111[[#This Row],[Anzahl Lieferscheine]]</f>
        <v>0.19065666666666667</v>
      </c>
    </row>
    <row r="6578" spans="1:14" x14ac:dyDescent="0.2">
      <c r="A6578" s="2" t="s">
        <v>34</v>
      </c>
      <c r="B6578" s="2" t="s">
        <v>39</v>
      </c>
      <c r="C6578" s="2" t="s">
        <v>6</v>
      </c>
      <c r="D6578" s="2" t="s">
        <v>7</v>
      </c>
      <c r="E6578" s="2" t="s">
        <v>14</v>
      </c>
      <c r="F6578" s="2" t="s">
        <v>61</v>
      </c>
      <c r="G6578" s="1">
        <v>420</v>
      </c>
      <c r="H6578" s="1">
        <v>175</v>
      </c>
      <c r="I6578" s="4">
        <v>2</v>
      </c>
      <c r="J6578" s="2" t="s">
        <v>71</v>
      </c>
      <c r="K6578" s="1">
        <f>Tabelle111[[#This Row],[Menge kg Nges]]/1000</f>
        <v>0.42</v>
      </c>
      <c r="L6578" s="1">
        <f>Tabelle111[[#This Row],[Menge kg P2O5]]/1000</f>
        <v>0.17499999999999999</v>
      </c>
      <c r="M6578" s="1">
        <f>Tabelle111[[#This Row],[Menge t Nges]]/Tabelle111[[#This Row],[Anzahl Lieferscheine]]</f>
        <v>0.21</v>
      </c>
      <c r="N6578" s="1">
        <f>Tabelle111[[#This Row],[Menge t P2O5]]/Tabelle111[[#This Row],[Anzahl Lieferscheine]]</f>
        <v>8.7499999999999994E-2</v>
      </c>
    </row>
    <row r="6579" spans="1:14" x14ac:dyDescent="0.2">
      <c r="A6579" s="2" t="s">
        <v>34</v>
      </c>
      <c r="B6579" s="2" t="s">
        <v>39</v>
      </c>
      <c r="C6579" s="2" t="s">
        <v>6</v>
      </c>
      <c r="D6579" s="2" t="s">
        <v>15</v>
      </c>
      <c r="E6579" s="2" t="s">
        <v>18</v>
      </c>
      <c r="F6579" s="2" t="s">
        <v>61</v>
      </c>
      <c r="G6579" s="1">
        <v>806.4</v>
      </c>
      <c r="H6579" s="1">
        <v>652.79999999999995</v>
      </c>
      <c r="I6579" s="4">
        <v>1</v>
      </c>
      <c r="J6579" s="2" t="s">
        <v>71</v>
      </c>
      <c r="K6579" s="1">
        <f>Tabelle111[[#This Row],[Menge kg Nges]]/1000</f>
        <v>0.80640000000000001</v>
      </c>
      <c r="L6579" s="1">
        <f>Tabelle111[[#This Row],[Menge kg P2O5]]/1000</f>
        <v>0.65279999999999994</v>
      </c>
      <c r="M6579" s="1">
        <f>Tabelle111[[#This Row],[Menge t Nges]]/Tabelle111[[#This Row],[Anzahl Lieferscheine]]</f>
        <v>0.80640000000000001</v>
      </c>
      <c r="N6579" s="1">
        <f>Tabelle111[[#This Row],[Menge t P2O5]]/Tabelle111[[#This Row],[Anzahl Lieferscheine]]</f>
        <v>0.65279999999999994</v>
      </c>
    </row>
    <row r="6580" spans="1:14" x14ac:dyDescent="0.2">
      <c r="A6580" s="2" t="s">
        <v>34</v>
      </c>
      <c r="B6580" s="2" t="s">
        <v>39</v>
      </c>
      <c r="C6580" s="2" t="s">
        <v>6</v>
      </c>
      <c r="D6580" s="2" t="s">
        <v>15</v>
      </c>
      <c r="E6580" s="2" t="s">
        <v>21</v>
      </c>
      <c r="F6580" s="2" t="s">
        <v>61</v>
      </c>
      <c r="G6580" s="1">
        <v>858.5</v>
      </c>
      <c r="H6580" s="1">
        <v>515</v>
      </c>
      <c r="I6580" s="4">
        <v>3</v>
      </c>
      <c r="J6580" s="2" t="s">
        <v>71</v>
      </c>
      <c r="K6580" s="1">
        <f>Tabelle111[[#This Row],[Menge kg Nges]]/1000</f>
        <v>0.85850000000000004</v>
      </c>
      <c r="L6580" s="1">
        <f>Tabelle111[[#This Row],[Menge kg P2O5]]/1000</f>
        <v>0.51500000000000001</v>
      </c>
      <c r="M6580" s="1">
        <f>Tabelle111[[#This Row],[Menge t Nges]]/Tabelle111[[#This Row],[Anzahl Lieferscheine]]</f>
        <v>0.28616666666666668</v>
      </c>
      <c r="N6580" s="1">
        <f>Tabelle111[[#This Row],[Menge t P2O5]]/Tabelle111[[#This Row],[Anzahl Lieferscheine]]</f>
        <v>0.17166666666666666</v>
      </c>
    </row>
    <row r="6581" spans="1:14" x14ac:dyDescent="0.2">
      <c r="A6581" s="2" t="s">
        <v>34</v>
      </c>
      <c r="B6581" s="2" t="s">
        <v>39</v>
      </c>
      <c r="C6581" s="2" t="s">
        <v>63</v>
      </c>
      <c r="D6581" s="2" t="s">
        <v>63</v>
      </c>
      <c r="E6581" s="2" t="s">
        <v>63</v>
      </c>
      <c r="F6581" s="2" t="s">
        <v>61</v>
      </c>
      <c r="G6581" s="1">
        <v>238.29</v>
      </c>
      <c r="H6581" s="1">
        <v>186.29</v>
      </c>
      <c r="I6581" s="4">
        <v>1</v>
      </c>
      <c r="J6581" s="2" t="s">
        <v>71</v>
      </c>
      <c r="K6581" s="1">
        <f>Tabelle111[[#This Row],[Menge kg Nges]]/1000</f>
        <v>0.23829</v>
      </c>
      <c r="L6581" s="1">
        <f>Tabelle111[[#This Row],[Menge kg P2O5]]/1000</f>
        <v>0.18628999999999998</v>
      </c>
      <c r="M6581" s="1">
        <f>Tabelle111[[#This Row],[Menge t Nges]]/Tabelle111[[#This Row],[Anzahl Lieferscheine]]</f>
        <v>0.23829</v>
      </c>
      <c r="N6581" s="1">
        <f>Tabelle111[[#This Row],[Menge t P2O5]]/Tabelle111[[#This Row],[Anzahl Lieferscheine]]</f>
        <v>0.18628999999999998</v>
      </c>
    </row>
    <row r="6582" spans="1:14" x14ac:dyDescent="0.2">
      <c r="A6582" s="2" t="s">
        <v>34</v>
      </c>
      <c r="B6582" s="2" t="s">
        <v>40</v>
      </c>
      <c r="C6582" s="2" t="s">
        <v>6</v>
      </c>
      <c r="D6582" s="2" t="s">
        <v>7</v>
      </c>
      <c r="E6582" s="2" t="s">
        <v>9</v>
      </c>
      <c r="F6582" s="2" t="s">
        <v>61</v>
      </c>
      <c r="G6582" s="1">
        <v>443.7</v>
      </c>
      <c r="H6582" s="1">
        <v>194.3</v>
      </c>
      <c r="I6582" s="4">
        <v>2</v>
      </c>
      <c r="J6582" s="2" t="s">
        <v>71</v>
      </c>
      <c r="K6582" s="1">
        <f>Tabelle111[[#This Row],[Menge kg Nges]]/1000</f>
        <v>0.44369999999999998</v>
      </c>
      <c r="L6582" s="1">
        <f>Tabelle111[[#This Row],[Menge kg P2O5]]/1000</f>
        <v>0.1943</v>
      </c>
      <c r="M6582" s="1">
        <f>Tabelle111[[#This Row],[Menge t Nges]]/Tabelle111[[#This Row],[Anzahl Lieferscheine]]</f>
        <v>0.22184999999999999</v>
      </c>
      <c r="N6582" s="1">
        <f>Tabelle111[[#This Row],[Menge t P2O5]]/Tabelle111[[#This Row],[Anzahl Lieferscheine]]</f>
        <v>9.715E-2</v>
      </c>
    </row>
    <row r="6583" spans="1:14" x14ac:dyDescent="0.2">
      <c r="A6583" s="2" t="s">
        <v>34</v>
      </c>
      <c r="B6583" s="2" t="s">
        <v>40</v>
      </c>
      <c r="C6583" s="2" t="s">
        <v>6</v>
      </c>
      <c r="D6583" s="2" t="s">
        <v>7</v>
      </c>
      <c r="E6583" s="2" t="s">
        <v>13</v>
      </c>
      <c r="F6583" s="2" t="s">
        <v>61</v>
      </c>
      <c r="G6583" s="1">
        <v>3697.65</v>
      </c>
      <c r="H6583" s="1">
        <v>1899.0399999999997</v>
      </c>
      <c r="I6583" s="4">
        <v>6</v>
      </c>
      <c r="J6583" s="2" t="s">
        <v>71</v>
      </c>
      <c r="K6583" s="1">
        <f>Tabelle111[[#This Row],[Menge kg Nges]]/1000</f>
        <v>3.6976499999999999</v>
      </c>
      <c r="L6583" s="1">
        <f>Tabelle111[[#This Row],[Menge kg P2O5]]/1000</f>
        <v>1.8990399999999998</v>
      </c>
      <c r="M6583" s="1">
        <f>Tabelle111[[#This Row],[Menge t Nges]]/Tabelle111[[#This Row],[Anzahl Lieferscheine]]</f>
        <v>0.61627500000000002</v>
      </c>
      <c r="N6583" s="1">
        <f>Tabelle111[[#This Row],[Menge t P2O5]]/Tabelle111[[#This Row],[Anzahl Lieferscheine]]</f>
        <v>0.31650666666666666</v>
      </c>
    </row>
    <row r="6584" spans="1:14" x14ac:dyDescent="0.2">
      <c r="A6584" s="2" t="s">
        <v>34</v>
      </c>
      <c r="B6584" s="2" t="s">
        <v>55</v>
      </c>
      <c r="C6584" s="2" t="s">
        <v>6</v>
      </c>
      <c r="D6584" s="2" t="s">
        <v>7</v>
      </c>
      <c r="E6584" s="2" t="s">
        <v>8</v>
      </c>
      <c r="F6584" s="2" t="s">
        <v>61</v>
      </c>
      <c r="G6584" s="1">
        <v>73.95</v>
      </c>
      <c r="H6584" s="1">
        <v>45.9</v>
      </c>
      <c r="I6584" s="4">
        <v>1</v>
      </c>
      <c r="J6584" s="2" t="s">
        <v>71</v>
      </c>
      <c r="K6584" s="1">
        <f>Tabelle111[[#This Row],[Menge kg Nges]]/1000</f>
        <v>7.3950000000000002E-2</v>
      </c>
      <c r="L6584" s="1">
        <f>Tabelle111[[#This Row],[Menge kg P2O5]]/1000</f>
        <v>4.5899999999999996E-2</v>
      </c>
      <c r="M6584" s="1">
        <f>Tabelle111[[#This Row],[Menge t Nges]]/Tabelle111[[#This Row],[Anzahl Lieferscheine]]</f>
        <v>7.3950000000000002E-2</v>
      </c>
      <c r="N6584" s="1">
        <f>Tabelle111[[#This Row],[Menge t P2O5]]/Tabelle111[[#This Row],[Anzahl Lieferscheine]]</f>
        <v>4.5899999999999996E-2</v>
      </c>
    </row>
    <row r="6585" spans="1:14" x14ac:dyDescent="0.2">
      <c r="A6585" s="2" t="s">
        <v>34</v>
      </c>
      <c r="B6585" s="2" t="s">
        <v>28</v>
      </c>
      <c r="C6585" s="2" t="s">
        <v>6</v>
      </c>
      <c r="D6585" s="2" t="s">
        <v>7</v>
      </c>
      <c r="E6585" s="2" t="s">
        <v>14</v>
      </c>
      <c r="F6585" s="2" t="s">
        <v>61</v>
      </c>
      <c r="G6585" s="1">
        <v>2985.47</v>
      </c>
      <c r="H6585" s="1">
        <v>1372.82</v>
      </c>
      <c r="I6585" s="4">
        <v>10</v>
      </c>
      <c r="J6585" s="2" t="s">
        <v>71</v>
      </c>
      <c r="K6585" s="1">
        <f>Tabelle111[[#This Row],[Menge kg Nges]]/1000</f>
        <v>2.9854699999999998</v>
      </c>
      <c r="L6585" s="1">
        <f>Tabelle111[[#This Row],[Menge kg P2O5]]/1000</f>
        <v>1.3728199999999999</v>
      </c>
      <c r="M6585" s="1">
        <f>Tabelle111[[#This Row],[Menge t Nges]]/Tabelle111[[#This Row],[Anzahl Lieferscheine]]</f>
        <v>0.29854700000000001</v>
      </c>
      <c r="N6585" s="1">
        <f>Tabelle111[[#This Row],[Menge t P2O5]]/Tabelle111[[#This Row],[Anzahl Lieferscheine]]</f>
        <v>0.13728199999999999</v>
      </c>
    </row>
    <row r="6586" spans="1:14" x14ac:dyDescent="0.2">
      <c r="A6586" s="2" t="s">
        <v>34</v>
      </c>
      <c r="B6586" s="2" t="s">
        <v>28</v>
      </c>
      <c r="C6586" s="2" t="s">
        <v>6</v>
      </c>
      <c r="D6586" s="2" t="s">
        <v>15</v>
      </c>
      <c r="E6586" s="2" t="s">
        <v>8</v>
      </c>
      <c r="F6586" s="2" t="s">
        <v>61</v>
      </c>
      <c r="G6586" s="1">
        <v>748.8</v>
      </c>
      <c r="H6586" s="1">
        <v>312</v>
      </c>
      <c r="I6586" s="4">
        <v>1</v>
      </c>
      <c r="J6586" s="2" t="s">
        <v>71</v>
      </c>
      <c r="K6586" s="1">
        <f>Tabelle111[[#This Row],[Menge kg Nges]]/1000</f>
        <v>0.74879999999999991</v>
      </c>
      <c r="L6586" s="1">
        <f>Tabelle111[[#This Row],[Menge kg P2O5]]/1000</f>
        <v>0.312</v>
      </c>
      <c r="M6586" s="1">
        <f>Tabelle111[[#This Row],[Menge t Nges]]/Tabelle111[[#This Row],[Anzahl Lieferscheine]]</f>
        <v>0.74879999999999991</v>
      </c>
      <c r="N6586" s="1">
        <f>Tabelle111[[#This Row],[Menge t P2O5]]/Tabelle111[[#This Row],[Anzahl Lieferscheine]]</f>
        <v>0.312</v>
      </c>
    </row>
    <row r="6587" spans="1:14" x14ac:dyDescent="0.2">
      <c r="A6587" s="2" t="s">
        <v>34</v>
      </c>
      <c r="B6587" s="2" t="s">
        <v>28</v>
      </c>
      <c r="C6587" s="2" t="s">
        <v>6</v>
      </c>
      <c r="D6587" s="2" t="s">
        <v>15</v>
      </c>
      <c r="E6587" s="2" t="s">
        <v>18</v>
      </c>
      <c r="F6587" s="2" t="s">
        <v>61</v>
      </c>
      <c r="G6587" s="1">
        <v>3136.56</v>
      </c>
      <c r="H6587" s="1">
        <v>2318.4</v>
      </c>
      <c r="I6587" s="4">
        <v>4</v>
      </c>
      <c r="J6587" s="2" t="s">
        <v>71</v>
      </c>
      <c r="K6587" s="1">
        <f>Tabelle111[[#This Row],[Menge kg Nges]]/1000</f>
        <v>3.1365599999999998</v>
      </c>
      <c r="L6587" s="1">
        <f>Tabelle111[[#This Row],[Menge kg P2O5]]/1000</f>
        <v>2.3184</v>
      </c>
      <c r="M6587" s="1">
        <f>Tabelle111[[#This Row],[Menge t Nges]]/Tabelle111[[#This Row],[Anzahl Lieferscheine]]</f>
        <v>0.78413999999999995</v>
      </c>
      <c r="N6587" s="1">
        <f>Tabelle111[[#This Row],[Menge t P2O5]]/Tabelle111[[#This Row],[Anzahl Lieferscheine]]</f>
        <v>0.5796</v>
      </c>
    </row>
    <row r="6588" spans="1:14" x14ac:dyDescent="0.2">
      <c r="A6588" s="2" t="s">
        <v>34</v>
      </c>
      <c r="B6588" s="2" t="s">
        <v>28</v>
      </c>
      <c r="C6588" s="2" t="s">
        <v>6</v>
      </c>
      <c r="D6588" s="2" t="s">
        <v>15</v>
      </c>
      <c r="E6588" s="2" t="s">
        <v>21</v>
      </c>
      <c r="F6588" s="2" t="s">
        <v>61</v>
      </c>
      <c r="G6588" s="1">
        <v>4051.04</v>
      </c>
      <c r="H6588" s="1">
        <v>2241.96</v>
      </c>
      <c r="I6588" s="4">
        <v>5</v>
      </c>
      <c r="J6588" s="2" t="s">
        <v>71</v>
      </c>
      <c r="K6588" s="1">
        <f>Tabelle111[[#This Row],[Menge kg Nges]]/1000</f>
        <v>4.0510399999999995</v>
      </c>
      <c r="L6588" s="1">
        <f>Tabelle111[[#This Row],[Menge kg P2O5]]/1000</f>
        <v>2.2419600000000002</v>
      </c>
      <c r="M6588" s="1">
        <f>Tabelle111[[#This Row],[Menge t Nges]]/Tabelle111[[#This Row],[Anzahl Lieferscheine]]</f>
        <v>0.81020799999999993</v>
      </c>
      <c r="N6588" s="1">
        <f>Tabelle111[[#This Row],[Menge t P2O5]]/Tabelle111[[#This Row],[Anzahl Lieferscheine]]</f>
        <v>0.44839200000000001</v>
      </c>
    </row>
    <row r="6589" spans="1:14" x14ac:dyDescent="0.2">
      <c r="A6589" s="2" t="s">
        <v>34</v>
      </c>
      <c r="B6589" s="2" t="s">
        <v>28</v>
      </c>
      <c r="C6589" s="2" t="s">
        <v>6</v>
      </c>
      <c r="D6589" s="2" t="s">
        <v>15</v>
      </c>
      <c r="E6589" s="2" t="s">
        <v>9</v>
      </c>
      <c r="F6589" s="2" t="s">
        <v>61</v>
      </c>
      <c r="G6589" s="1">
        <v>1355.38</v>
      </c>
      <c r="H6589" s="1">
        <v>902.25</v>
      </c>
      <c r="I6589" s="4">
        <v>7</v>
      </c>
      <c r="J6589" s="2" t="s">
        <v>71</v>
      </c>
      <c r="K6589" s="1">
        <f>Tabelle111[[#This Row],[Menge kg Nges]]/1000</f>
        <v>1.35538</v>
      </c>
      <c r="L6589" s="1">
        <f>Tabelle111[[#This Row],[Menge kg P2O5]]/1000</f>
        <v>0.90225</v>
      </c>
      <c r="M6589" s="1">
        <f>Tabelle111[[#This Row],[Menge t Nges]]/Tabelle111[[#This Row],[Anzahl Lieferscheine]]</f>
        <v>0.19362571428571429</v>
      </c>
      <c r="N6589" s="1">
        <f>Tabelle111[[#This Row],[Menge t P2O5]]/Tabelle111[[#This Row],[Anzahl Lieferscheine]]</f>
        <v>0.12889285714285714</v>
      </c>
    </row>
    <row r="6590" spans="1:14" x14ac:dyDescent="0.2">
      <c r="A6590" s="2" t="s">
        <v>34</v>
      </c>
      <c r="B6590" s="2" t="s">
        <v>28</v>
      </c>
      <c r="C6590" s="2" t="s">
        <v>6</v>
      </c>
      <c r="D6590" s="2" t="s">
        <v>15</v>
      </c>
      <c r="E6590" s="2" t="s">
        <v>13</v>
      </c>
      <c r="F6590" s="2" t="s">
        <v>61</v>
      </c>
      <c r="G6590" s="1">
        <v>2298</v>
      </c>
      <c r="H6590" s="1">
        <v>1816.8</v>
      </c>
      <c r="I6590" s="4">
        <v>2</v>
      </c>
      <c r="J6590" s="2" t="s">
        <v>71</v>
      </c>
      <c r="K6590" s="1">
        <f>Tabelle111[[#This Row],[Menge kg Nges]]/1000</f>
        <v>2.298</v>
      </c>
      <c r="L6590" s="1">
        <f>Tabelle111[[#This Row],[Menge kg P2O5]]/1000</f>
        <v>1.8168</v>
      </c>
      <c r="M6590" s="1">
        <f>Tabelle111[[#This Row],[Menge t Nges]]/Tabelle111[[#This Row],[Anzahl Lieferscheine]]</f>
        <v>1.149</v>
      </c>
      <c r="N6590" s="1">
        <f>Tabelle111[[#This Row],[Menge t P2O5]]/Tabelle111[[#This Row],[Anzahl Lieferscheine]]</f>
        <v>0.90839999999999999</v>
      </c>
    </row>
    <row r="6591" spans="1:14" x14ac:dyDescent="0.2">
      <c r="A6591" s="2" t="s">
        <v>34</v>
      </c>
      <c r="B6591" s="2" t="s">
        <v>28</v>
      </c>
      <c r="C6591" s="2" t="s">
        <v>25</v>
      </c>
      <c r="D6591" s="2" t="s">
        <v>25</v>
      </c>
      <c r="E6591" s="2" t="s">
        <v>26</v>
      </c>
      <c r="F6591" s="2" t="s">
        <v>61</v>
      </c>
      <c r="G6591" s="1">
        <v>470</v>
      </c>
      <c r="H6591" s="1">
        <v>242</v>
      </c>
      <c r="I6591" s="4">
        <v>1</v>
      </c>
      <c r="J6591" s="2" t="s">
        <v>71</v>
      </c>
      <c r="K6591" s="1">
        <f>Tabelle111[[#This Row],[Menge kg Nges]]/1000</f>
        <v>0.47</v>
      </c>
      <c r="L6591" s="1">
        <f>Tabelle111[[#This Row],[Menge kg P2O5]]/1000</f>
        <v>0.24199999999999999</v>
      </c>
      <c r="M6591" s="1">
        <f>Tabelle111[[#This Row],[Menge t Nges]]/Tabelle111[[#This Row],[Anzahl Lieferscheine]]</f>
        <v>0.47</v>
      </c>
      <c r="N6591" s="1">
        <f>Tabelle111[[#This Row],[Menge t P2O5]]/Tabelle111[[#This Row],[Anzahl Lieferscheine]]</f>
        <v>0.24199999999999999</v>
      </c>
    </row>
    <row r="6592" spans="1:14" x14ac:dyDescent="0.2">
      <c r="A6592" s="2" t="s">
        <v>34</v>
      </c>
      <c r="B6592" s="2" t="s">
        <v>41</v>
      </c>
      <c r="C6592" s="2" t="s">
        <v>6</v>
      </c>
      <c r="D6592" s="2" t="s">
        <v>7</v>
      </c>
      <c r="E6592" s="2" t="s">
        <v>11</v>
      </c>
      <c r="F6592" s="2" t="s">
        <v>61</v>
      </c>
      <c r="G6592" s="1">
        <v>1392.3</v>
      </c>
      <c r="H6592" s="1">
        <v>619.4</v>
      </c>
      <c r="I6592" s="4">
        <v>9</v>
      </c>
      <c r="J6592" s="2" t="s">
        <v>71</v>
      </c>
      <c r="K6592" s="1">
        <f>Tabelle111[[#This Row],[Menge kg Nges]]/1000</f>
        <v>1.3922999999999999</v>
      </c>
      <c r="L6592" s="1">
        <f>Tabelle111[[#This Row],[Menge kg P2O5]]/1000</f>
        <v>0.61939999999999995</v>
      </c>
      <c r="M6592" s="1">
        <f>Tabelle111[[#This Row],[Menge t Nges]]/Tabelle111[[#This Row],[Anzahl Lieferscheine]]</f>
        <v>0.15469999999999998</v>
      </c>
      <c r="N6592" s="1">
        <f>Tabelle111[[#This Row],[Menge t P2O5]]/Tabelle111[[#This Row],[Anzahl Lieferscheine]]</f>
        <v>6.8822222222222215E-2</v>
      </c>
    </row>
    <row r="6593" spans="1:14" x14ac:dyDescent="0.2">
      <c r="A6593" s="2" t="s">
        <v>34</v>
      </c>
      <c r="B6593" s="2" t="s">
        <v>41</v>
      </c>
      <c r="C6593" s="2" t="s">
        <v>6</v>
      </c>
      <c r="D6593" s="2" t="s">
        <v>7</v>
      </c>
      <c r="E6593" s="2" t="s">
        <v>12</v>
      </c>
      <c r="F6593" s="2" t="s">
        <v>61</v>
      </c>
      <c r="G6593" s="1">
        <v>3117.01</v>
      </c>
      <c r="H6593" s="1">
        <v>1370.43</v>
      </c>
      <c r="I6593" s="4">
        <v>12</v>
      </c>
      <c r="J6593" s="2" t="s">
        <v>71</v>
      </c>
      <c r="K6593" s="1">
        <f>Tabelle111[[#This Row],[Menge kg Nges]]/1000</f>
        <v>3.1170100000000001</v>
      </c>
      <c r="L6593" s="1">
        <f>Tabelle111[[#This Row],[Menge kg P2O5]]/1000</f>
        <v>1.37043</v>
      </c>
      <c r="M6593" s="1">
        <f>Tabelle111[[#This Row],[Menge t Nges]]/Tabelle111[[#This Row],[Anzahl Lieferscheine]]</f>
        <v>0.25975083333333332</v>
      </c>
      <c r="N6593" s="1">
        <f>Tabelle111[[#This Row],[Menge t P2O5]]/Tabelle111[[#This Row],[Anzahl Lieferscheine]]</f>
        <v>0.1142025</v>
      </c>
    </row>
    <row r="6594" spans="1:14" x14ac:dyDescent="0.2">
      <c r="A6594" s="2" t="s">
        <v>34</v>
      </c>
      <c r="B6594" s="2" t="s">
        <v>41</v>
      </c>
      <c r="C6594" s="2" t="s">
        <v>6</v>
      </c>
      <c r="D6594" s="2" t="s">
        <v>7</v>
      </c>
      <c r="E6594" s="2" t="s">
        <v>14</v>
      </c>
      <c r="F6594" s="2" t="s">
        <v>61</v>
      </c>
      <c r="G6594" s="1">
        <v>2756.4</v>
      </c>
      <c r="H6594" s="1">
        <v>1158.75</v>
      </c>
      <c r="I6594" s="4">
        <v>6</v>
      </c>
      <c r="J6594" s="2" t="s">
        <v>71</v>
      </c>
      <c r="K6594" s="1">
        <f>Tabelle111[[#This Row],[Menge kg Nges]]/1000</f>
        <v>2.7564000000000002</v>
      </c>
      <c r="L6594" s="1">
        <f>Tabelle111[[#This Row],[Menge kg P2O5]]/1000</f>
        <v>1.1587499999999999</v>
      </c>
      <c r="M6594" s="1">
        <f>Tabelle111[[#This Row],[Menge t Nges]]/Tabelle111[[#This Row],[Anzahl Lieferscheine]]</f>
        <v>0.45940000000000003</v>
      </c>
      <c r="N6594" s="1">
        <f>Tabelle111[[#This Row],[Menge t P2O5]]/Tabelle111[[#This Row],[Anzahl Lieferscheine]]</f>
        <v>0.19312499999999999</v>
      </c>
    </row>
    <row r="6595" spans="1:14" x14ac:dyDescent="0.2">
      <c r="A6595" s="2" t="s">
        <v>34</v>
      </c>
      <c r="B6595" s="2" t="s">
        <v>41</v>
      </c>
      <c r="C6595" s="2" t="s">
        <v>6</v>
      </c>
      <c r="D6595" s="2" t="s">
        <v>15</v>
      </c>
      <c r="E6595" s="2" t="s">
        <v>18</v>
      </c>
      <c r="F6595" s="2" t="s">
        <v>61</v>
      </c>
      <c r="G6595" s="1">
        <v>789.6</v>
      </c>
      <c r="H6595" s="1">
        <v>639.20000000000005</v>
      </c>
      <c r="I6595" s="4">
        <v>2</v>
      </c>
      <c r="J6595" s="2" t="s">
        <v>71</v>
      </c>
      <c r="K6595" s="1">
        <f>Tabelle111[[#This Row],[Menge kg Nges]]/1000</f>
        <v>0.78959999999999997</v>
      </c>
      <c r="L6595" s="1">
        <f>Tabelle111[[#This Row],[Menge kg P2O5]]/1000</f>
        <v>0.63919999999999999</v>
      </c>
      <c r="M6595" s="1">
        <f>Tabelle111[[#This Row],[Menge t Nges]]/Tabelle111[[#This Row],[Anzahl Lieferscheine]]</f>
        <v>0.39479999999999998</v>
      </c>
      <c r="N6595" s="1">
        <f>Tabelle111[[#This Row],[Menge t P2O5]]/Tabelle111[[#This Row],[Anzahl Lieferscheine]]</f>
        <v>0.3196</v>
      </c>
    </row>
    <row r="6596" spans="1:14" x14ac:dyDescent="0.2">
      <c r="A6596" s="2" t="s">
        <v>34</v>
      </c>
      <c r="B6596" s="2" t="s">
        <v>41</v>
      </c>
      <c r="C6596" s="2" t="s">
        <v>6</v>
      </c>
      <c r="D6596" s="2" t="s">
        <v>15</v>
      </c>
      <c r="E6596" s="2" t="s">
        <v>21</v>
      </c>
      <c r="F6596" s="2" t="s">
        <v>61</v>
      </c>
      <c r="G6596" s="1">
        <v>162</v>
      </c>
      <c r="H6596" s="1">
        <v>114</v>
      </c>
      <c r="I6596" s="4">
        <v>1</v>
      </c>
      <c r="J6596" s="2" t="s">
        <v>71</v>
      </c>
      <c r="K6596" s="1">
        <f>Tabelle111[[#This Row],[Menge kg Nges]]/1000</f>
        <v>0.16200000000000001</v>
      </c>
      <c r="L6596" s="1">
        <f>Tabelle111[[#This Row],[Menge kg P2O5]]/1000</f>
        <v>0.114</v>
      </c>
      <c r="M6596" s="1">
        <f>Tabelle111[[#This Row],[Menge t Nges]]/Tabelle111[[#This Row],[Anzahl Lieferscheine]]</f>
        <v>0.16200000000000001</v>
      </c>
      <c r="N6596" s="1">
        <f>Tabelle111[[#This Row],[Menge t P2O5]]/Tabelle111[[#This Row],[Anzahl Lieferscheine]]</f>
        <v>0.114</v>
      </c>
    </row>
    <row r="6597" spans="1:14" x14ac:dyDescent="0.2">
      <c r="A6597" s="2" t="s">
        <v>34</v>
      </c>
      <c r="B6597" s="2" t="s">
        <v>41</v>
      </c>
      <c r="C6597" s="2" t="s">
        <v>25</v>
      </c>
      <c r="D6597" s="2" t="s">
        <v>25</v>
      </c>
      <c r="E6597" s="2" t="s">
        <v>26</v>
      </c>
      <c r="F6597" s="2" t="s">
        <v>61</v>
      </c>
      <c r="G6597" s="1">
        <v>188</v>
      </c>
      <c r="H6597" s="1">
        <v>96.8</v>
      </c>
      <c r="I6597" s="4">
        <v>1</v>
      </c>
      <c r="J6597" s="2" t="s">
        <v>71</v>
      </c>
      <c r="K6597" s="1">
        <f>Tabelle111[[#This Row],[Menge kg Nges]]/1000</f>
        <v>0.188</v>
      </c>
      <c r="L6597" s="1">
        <f>Tabelle111[[#This Row],[Menge kg P2O5]]/1000</f>
        <v>9.6799999999999997E-2</v>
      </c>
      <c r="M6597" s="1">
        <f>Tabelle111[[#This Row],[Menge t Nges]]/Tabelle111[[#This Row],[Anzahl Lieferscheine]]</f>
        <v>0.188</v>
      </c>
      <c r="N6597" s="1">
        <f>Tabelle111[[#This Row],[Menge t P2O5]]/Tabelle111[[#This Row],[Anzahl Lieferscheine]]</f>
        <v>9.6799999999999997E-2</v>
      </c>
    </row>
    <row r="6598" spans="1:14" x14ac:dyDescent="0.2">
      <c r="A6598" s="2" t="s">
        <v>34</v>
      </c>
      <c r="B6598" s="2" t="s">
        <v>42</v>
      </c>
      <c r="C6598" s="2" t="s">
        <v>6</v>
      </c>
      <c r="D6598" s="2" t="s">
        <v>7</v>
      </c>
      <c r="E6598" s="2" t="s">
        <v>8</v>
      </c>
      <c r="F6598" s="2" t="s">
        <v>61</v>
      </c>
      <c r="G6598" s="1">
        <v>1909.3999999999999</v>
      </c>
      <c r="H6598" s="1">
        <v>890.60000000000014</v>
      </c>
      <c r="I6598" s="4">
        <v>12</v>
      </c>
      <c r="J6598" s="2" t="s">
        <v>71</v>
      </c>
      <c r="K6598" s="1">
        <f>Tabelle111[[#This Row],[Menge kg Nges]]/1000</f>
        <v>1.9093999999999998</v>
      </c>
      <c r="L6598" s="1">
        <f>Tabelle111[[#This Row],[Menge kg P2O5]]/1000</f>
        <v>0.89060000000000017</v>
      </c>
      <c r="M6598" s="1">
        <f>Tabelle111[[#This Row],[Menge t Nges]]/Tabelle111[[#This Row],[Anzahl Lieferscheine]]</f>
        <v>0.15911666666666666</v>
      </c>
      <c r="N6598" s="1">
        <f>Tabelle111[[#This Row],[Menge t P2O5]]/Tabelle111[[#This Row],[Anzahl Lieferscheine]]</f>
        <v>7.4216666666666681E-2</v>
      </c>
    </row>
    <row r="6599" spans="1:14" x14ac:dyDescent="0.2">
      <c r="A6599" s="2" t="s">
        <v>34</v>
      </c>
      <c r="B6599" s="2" t="s">
        <v>42</v>
      </c>
      <c r="C6599" s="2" t="s">
        <v>6</v>
      </c>
      <c r="D6599" s="2" t="s">
        <v>7</v>
      </c>
      <c r="E6599" s="2" t="s">
        <v>9</v>
      </c>
      <c r="F6599" s="2" t="s">
        <v>61</v>
      </c>
      <c r="G6599" s="1">
        <v>1751.2</v>
      </c>
      <c r="H6599" s="1">
        <v>744.6</v>
      </c>
      <c r="I6599" s="4">
        <v>3</v>
      </c>
      <c r="J6599" s="2" t="s">
        <v>71</v>
      </c>
      <c r="K6599" s="1">
        <f>Tabelle111[[#This Row],[Menge kg Nges]]/1000</f>
        <v>1.7512000000000001</v>
      </c>
      <c r="L6599" s="1">
        <f>Tabelle111[[#This Row],[Menge kg P2O5]]/1000</f>
        <v>0.74460000000000004</v>
      </c>
      <c r="M6599" s="1">
        <f>Tabelle111[[#This Row],[Menge t Nges]]/Tabelle111[[#This Row],[Anzahl Lieferscheine]]</f>
        <v>0.58373333333333333</v>
      </c>
      <c r="N6599" s="1">
        <f>Tabelle111[[#This Row],[Menge t P2O5]]/Tabelle111[[#This Row],[Anzahl Lieferscheine]]</f>
        <v>0.2482</v>
      </c>
    </row>
    <row r="6600" spans="1:14" x14ac:dyDescent="0.2">
      <c r="A6600" s="2" t="s">
        <v>34</v>
      </c>
      <c r="B6600" s="2" t="s">
        <v>42</v>
      </c>
      <c r="C6600" s="2" t="s">
        <v>6</v>
      </c>
      <c r="D6600" s="2" t="s">
        <v>7</v>
      </c>
      <c r="E6600" s="2" t="s">
        <v>11</v>
      </c>
      <c r="F6600" s="2" t="s">
        <v>61</v>
      </c>
      <c r="G6600" s="1">
        <v>5512.42</v>
      </c>
      <c r="H6600" s="1">
        <v>2440.7199999999998</v>
      </c>
      <c r="I6600" s="4">
        <v>11</v>
      </c>
      <c r="J6600" s="2" t="s">
        <v>71</v>
      </c>
      <c r="K6600" s="1">
        <f>Tabelle111[[#This Row],[Menge kg Nges]]/1000</f>
        <v>5.5124199999999997</v>
      </c>
      <c r="L6600" s="1">
        <f>Tabelle111[[#This Row],[Menge kg P2O5]]/1000</f>
        <v>2.4407199999999998</v>
      </c>
      <c r="M6600" s="1">
        <f>Tabelle111[[#This Row],[Menge t Nges]]/Tabelle111[[#This Row],[Anzahl Lieferscheine]]</f>
        <v>0.50112909090909086</v>
      </c>
      <c r="N6600" s="1">
        <f>Tabelle111[[#This Row],[Menge t P2O5]]/Tabelle111[[#This Row],[Anzahl Lieferscheine]]</f>
        <v>0.22188363636363634</v>
      </c>
    </row>
    <row r="6601" spans="1:14" x14ac:dyDescent="0.2">
      <c r="A6601" s="2" t="s">
        <v>34</v>
      </c>
      <c r="B6601" s="2" t="s">
        <v>42</v>
      </c>
      <c r="C6601" s="2" t="s">
        <v>6</v>
      </c>
      <c r="D6601" s="2" t="s">
        <v>7</v>
      </c>
      <c r="E6601" s="2" t="s">
        <v>12</v>
      </c>
      <c r="F6601" s="2" t="s">
        <v>61</v>
      </c>
      <c r="G6601" s="1">
        <v>5655.2500000000018</v>
      </c>
      <c r="H6601" s="1">
        <v>2722.1000000000004</v>
      </c>
      <c r="I6601" s="4">
        <v>21</v>
      </c>
      <c r="J6601" s="2" t="s">
        <v>71</v>
      </c>
      <c r="K6601" s="1">
        <f>Tabelle111[[#This Row],[Menge kg Nges]]/1000</f>
        <v>5.6552500000000014</v>
      </c>
      <c r="L6601" s="1">
        <f>Tabelle111[[#This Row],[Menge kg P2O5]]/1000</f>
        <v>2.7221000000000002</v>
      </c>
      <c r="M6601" s="1">
        <f>Tabelle111[[#This Row],[Menge t Nges]]/Tabelle111[[#This Row],[Anzahl Lieferscheine]]</f>
        <v>0.26929761904761912</v>
      </c>
      <c r="N6601" s="1">
        <f>Tabelle111[[#This Row],[Menge t P2O5]]/Tabelle111[[#This Row],[Anzahl Lieferscheine]]</f>
        <v>0.12962380952380953</v>
      </c>
    </row>
    <row r="6602" spans="1:14" x14ac:dyDescent="0.2">
      <c r="A6602" s="2" t="s">
        <v>34</v>
      </c>
      <c r="B6602" s="2" t="s">
        <v>42</v>
      </c>
      <c r="C6602" s="2" t="s">
        <v>6</v>
      </c>
      <c r="D6602" s="2" t="s">
        <v>7</v>
      </c>
      <c r="E6602" s="2" t="s">
        <v>13</v>
      </c>
      <c r="F6602" s="2" t="s">
        <v>61</v>
      </c>
      <c r="G6602" s="1">
        <v>678.96</v>
      </c>
      <c r="H6602" s="1">
        <v>325.62</v>
      </c>
      <c r="I6602" s="4">
        <v>3</v>
      </c>
      <c r="J6602" s="2" t="s">
        <v>71</v>
      </c>
      <c r="K6602" s="1">
        <f>Tabelle111[[#This Row],[Menge kg Nges]]/1000</f>
        <v>0.67896000000000001</v>
      </c>
      <c r="L6602" s="1">
        <f>Tabelle111[[#This Row],[Menge kg P2O5]]/1000</f>
        <v>0.32562000000000002</v>
      </c>
      <c r="M6602" s="1">
        <f>Tabelle111[[#This Row],[Menge t Nges]]/Tabelle111[[#This Row],[Anzahl Lieferscheine]]</f>
        <v>0.22631999999999999</v>
      </c>
      <c r="N6602" s="1">
        <f>Tabelle111[[#This Row],[Menge t P2O5]]/Tabelle111[[#This Row],[Anzahl Lieferscheine]]</f>
        <v>0.10854000000000001</v>
      </c>
    </row>
    <row r="6603" spans="1:14" x14ac:dyDescent="0.2">
      <c r="A6603" s="2" t="s">
        <v>34</v>
      </c>
      <c r="B6603" s="2" t="s">
        <v>42</v>
      </c>
      <c r="C6603" s="2" t="s">
        <v>6</v>
      </c>
      <c r="D6603" s="2" t="s">
        <v>7</v>
      </c>
      <c r="E6603" s="2" t="s">
        <v>14</v>
      </c>
      <c r="F6603" s="2" t="s">
        <v>61</v>
      </c>
      <c r="G6603" s="1">
        <v>5088.7899999999991</v>
      </c>
      <c r="H6603" s="1">
        <v>2679</v>
      </c>
      <c r="I6603" s="4">
        <v>14</v>
      </c>
      <c r="J6603" s="2" t="s">
        <v>71</v>
      </c>
      <c r="K6603" s="1">
        <f>Tabelle111[[#This Row],[Menge kg Nges]]/1000</f>
        <v>5.0887899999999995</v>
      </c>
      <c r="L6603" s="1">
        <f>Tabelle111[[#This Row],[Menge kg P2O5]]/1000</f>
        <v>2.6789999999999998</v>
      </c>
      <c r="M6603" s="1">
        <f>Tabelle111[[#This Row],[Menge t Nges]]/Tabelle111[[#This Row],[Anzahl Lieferscheine]]</f>
        <v>0.36348499999999995</v>
      </c>
      <c r="N6603" s="1">
        <f>Tabelle111[[#This Row],[Menge t P2O5]]/Tabelle111[[#This Row],[Anzahl Lieferscheine]]</f>
        <v>0.19135714285714284</v>
      </c>
    </row>
    <row r="6604" spans="1:14" x14ac:dyDescent="0.2">
      <c r="A6604" s="2" t="s">
        <v>34</v>
      </c>
      <c r="B6604" s="2" t="s">
        <v>42</v>
      </c>
      <c r="C6604" s="2" t="s">
        <v>6</v>
      </c>
      <c r="D6604" s="2" t="s">
        <v>15</v>
      </c>
      <c r="E6604" s="2" t="s">
        <v>18</v>
      </c>
      <c r="F6604" s="2" t="s">
        <v>61</v>
      </c>
      <c r="G6604" s="1">
        <v>3272.37</v>
      </c>
      <c r="H6604" s="1">
        <v>2350.5399999999995</v>
      </c>
      <c r="I6604" s="4">
        <v>13</v>
      </c>
      <c r="J6604" s="2" t="s">
        <v>71</v>
      </c>
      <c r="K6604" s="1">
        <f>Tabelle111[[#This Row],[Menge kg Nges]]/1000</f>
        <v>3.27237</v>
      </c>
      <c r="L6604" s="1">
        <f>Tabelle111[[#This Row],[Menge kg P2O5]]/1000</f>
        <v>2.3505399999999996</v>
      </c>
      <c r="M6604" s="1">
        <f>Tabelle111[[#This Row],[Menge t Nges]]/Tabelle111[[#This Row],[Anzahl Lieferscheine]]</f>
        <v>0.25172076923076925</v>
      </c>
      <c r="N6604" s="1">
        <f>Tabelle111[[#This Row],[Menge t P2O5]]/Tabelle111[[#This Row],[Anzahl Lieferscheine]]</f>
        <v>0.18081076923076919</v>
      </c>
    </row>
    <row r="6605" spans="1:14" x14ac:dyDescent="0.2">
      <c r="A6605" s="2" t="s">
        <v>34</v>
      </c>
      <c r="B6605" s="2" t="s">
        <v>42</v>
      </c>
      <c r="C6605" s="2" t="s">
        <v>6</v>
      </c>
      <c r="D6605" s="2" t="s">
        <v>15</v>
      </c>
      <c r="E6605" s="2" t="s">
        <v>19</v>
      </c>
      <c r="F6605" s="2" t="s">
        <v>61</v>
      </c>
      <c r="G6605" s="1">
        <v>513</v>
      </c>
      <c r="H6605" s="1">
        <v>570</v>
      </c>
      <c r="I6605" s="4">
        <v>3</v>
      </c>
      <c r="J6605" s="2" t="s">
        <v>71</v>
      </c>
      <c r="K6605" s="1">
        <f>Tabelle111[[#This Row],[Menge kg Nges]]/1000</f>
        <v>0.51300000000000001</v>
      </c>
      <c r="L6605" s="1">
        <f>Tabelle111[[#This Row],[Menge kg P2O5]]/1000</f>
        <v>0.56999999999999995</v>
      </c>
      <c r="M6605" s="1">
        <f>Tabelle111[[#This Row],[Menge t Nges]]/Tabelle111[[#This Row],[Anzahl Lieferscheine]]</f>
        <v>0.17100000000000001</v>
      </c>
      <c r="N6605" s="1">
        <f>Tabelle111[[#This Row],[Menge t P2O5]]/Tabelle111[[#This Row],[Anzahl Lieferscheine]]</f>
        <v>0.18999999999999997</v>
      </c>
    </row>
    <row r="6606" spans="1:14" x14ac:dyDescent="0.2">
      <c r="A6606" s="2" t="s">
        <v>34</v>
      </c>
      <c r="B6606" s="2" t="s">
        <v>42</v>
      </c>
      <c r="C6606" s="2" t="s">
        <v>6</v>
      </c>
      <c r="D6606" s="2" t="s">
        <v>15</v>
      </c>
      <c r="E6606" s="2" t="s">
        <v>20</v>
      </c>
      <c r="F6606" s="2" t="s">
        <v>61</v>
      </c>
      <c r="G6606" s="1">
        <v>280</v>
      </c>
      <c r="H6606" s="1">
        <v>184</v>
      </c>
      <c r="I6606" s="4">
        <v>1</v>
      </c>
      <c r="J6606" s="2" t="s">
        <v>71</v>
      </c>
      <c r="K6606" s="1">
        <f>Tabelle111[[#This Row],[Menge kg Nges]]/1000</f>
        <v>0.28000000000000003</v>
      </c>
      <c r="L6606" s="1">
        <f>Tabelle111[[#This Row],[Menge kg P2O5]]/1000</f>
        <v>0.184</v>
      </c>
      <c r="M6606" s="1">
        <f>Tabelle111[[#This Row],[Menge t Nges]]/Tabelle111[[#This Row],[Anzahl Lieferscheine]]</f>
        <v>0.28000000000000003</v>
      </c>
      <c r="N6606" s="1">
        <f>Tabelle111[[#This Row],[Menge t P2O5]]/Tabelle111[[#This Row],[Anzahl Lieferscheine]]</f>
        <v>0.184</v>
      </c>
    </row>
    <row r="6607" spans="1:14" x14ac:dyDescent="0.2">
      <c r="A6607" s="2" t="s">
        <v>34</v>
      </c>
      <c r="B6607" s="2" t="s">
        <v>42</v>
      </c>
      <c r="C6607" s="2" t="s">
        <v>6</v>
      </c>
      <c r="D6607" s="2" t="s">
        <v>15</v>
      </c>
      <c r="E6607" s="2" t="s">
        <v>21</v>
      </c>
      <c r="F6607" s="2" t="s">
        <v>61</v>
      </c>
      <c r="G6607" s="1">
        <v>1128.69</v>
      </c>
      <c r="H6607" s="1">
        <v>638.63</v>
      </c>
      <c r="I6607" s="4">
        <v>2</v>
      </c>
      <c r="J6607" s="2" t="s">
        <v>71</v>
      </c>
      <c r="K6607" s="1">
        <f>Tabelle111[[#This Row],[Menge kg Nges]]/1000</f>
        <v>1.12869</v>
      </c>
      <c r="L6607" s="1">
        <f>Tabelle111[[#This Row],[Menge kg P2O5]]/1000</f>
        <v>0.63863000000000003</v>
      </c>
      <c r="M6607" s="1">
        <f>Tabelle111[[#This Row],[Menge t Nges]]/Tabelle111[[#This Row],[Anzahl Lieferscheine]]</f>
        <v>0.56434499999999999</v>
      </c>
      <c r="N6607" s="1">
        <f>Tabelle111[[#This Row],[Menge t P2O5]]/Tabelle111[[#This Row],[Anzahl Lieferscheine]]</f>
        <v>0.31931500000000002</v>
      </c>
    </row>
    <row r="6608" spans="1:14" x14ac:dyDescent="0.2">
      <c r="A6608" s="2" t="s">
        <v>34</v>
      </c>
      <c r="B6608" s="2" t="s">
        <v>42</v>
      </c>
      <c r="C6608" s="2" t="s">
        <v>6</v>
      </c>
      <c r="D6608" s="2" t="s">
        <v>15</v>
      </c>
      <c r="E6608" s="2" t="s">
        <v>9</v>
      </c>
      <c r="F6608" s="2" t="s">
        <v>61</v>
      </c>
      <c r="G6608" s="1">
        <v>121.16</v>
      </c>
      <c r="H6608" s="1">
        <v>49.14</v>
      </c>
      <c r="I6608" s="4">
        <v>1</v>
      </c>
      <c r="J6608" s="2" t="s">
        <v>71</v>
      </c>
      <c r="K6608" s="1">
        <f>Tabelle111[[#This Row],[Menge kg Nges]]/1000</f>
        <v>0.12115999999999999</v>
      </c>
      <c r="L6608" s="1">
        <f>Tabelle111[[#This Row],[Menge kg P2O5]]/1000</f>
        <v>4.9140000000000003E-2</v>
      </c>
      <c r="M6608" s="1">
        <f>Tabelle111[[#This Row],[Menge t Nges]]/Tabelle111[[#This Row],[Anzahl Lieferscheine]]</f>
        <v>0.12115999999999999</v>
      </c>
      <c r="N6608" s="1">
        <f>Tabelle111[[#This Row],[Menge t P2O5]]/Tabelle111[[#This Row],[Anzahl Lieferscheine]]</f>
        <v>4.9140000000000003E-2</v>
      </c>
    </row>
    <row r="6609" spans="1:14" x14ac:dyDescent="0.2">
      <c r="A6609" s="2" t="s">
        <v>34</v>
      </c>
      <c r="B6609" s="2" t="s">
        <v>42</v>
      </c>
      <c r="C6609" s="2" t="s">
        <v>25</v>
      </c>
      <c r="D6609" s="2" t="s">
        <v>25</v>
      </c>
      <c r="E6609" s="2" t="s">
        <v>26</v>
      </c>
      <c r="F6609" s="2" t="s">
        <v>61</v>
      </c>
      <c r="G6609" s="1">
        <v>3712.25</v>
      </c>
      <c r="H6609" s="1">
        <v>1946.3</v>
      </c>
      <c r="I6609" s="4">
        <v>4</v>
      </c>
      <c r="J6609" s="2" t="s">
        <v>71</v>
      </c>
      <c r="K6609" s="1">
        <f>Tabelle111[[#This Row],[Menge kg Nges]]/1000</f>
        <v>3.71225</v>
      </c>
      <c r="L6609" s="1">
        <f>Tabelle111[[#This Row],[Menge kg P2O5]]/1000</f>
        <v>1.9462999999999999</v>
      </c>
      <c r="M6609" s="1">
        <f>Tabelle111[[#This Row],[Menge t Nges]]/Tabelle111[[#This Row],[Anzahl Lieferscheine]]</f>
        <v>0.92806250000000001</v>
      </c>
      <c r="N6609" s="1">
        <f>Tabelle111[[#This Row],[Menge t P2O5]]/Tabelle111[[#This Row],[Anzahl Lieferscheine]]</f>
        <v>0.48657499999999998</v>
      </c>
    </row>
    <row r="6610" spans="1:14" x14ac:dyDescent="0.2">
      <c r="A6610" s="2" t="s">
        <v>34</v>
      </c>
      <c r="B6610" s="2" t="s">
        <v>42</v>
      </c>
      <c r="C6610" s="2" t="s">
        <v>63</v>
      </c>
      <c r="D6610" s="2" t="s">
        <v>63</v>
      </c>
      <c r="E6610" s="2" t="s">
        <v>63</v>
      </c>
      <c r="F6610" s="2" t="s">
        <v>61</v>
      </c>
      <c r="G6610" s="1">
        <v>923</v>
      </c>
      <c r="H6610" s="1">
        <v>683.6</v>
      </c>
      <c r="I6610" s="4">
        <v>2</v>
      </c>
      <c r="J6610" s="2" t="s">
        <v>71</v>
      </c>
      <c r="K6610" s="1">
        <f>Tabelle111[[#This Row],[Menge kg Nges]]/1000</f>
        <v>0.92300000000000004</v>
      </c>
      <c r="L6610" s="1">
        <f>Tabelle111[[#This Row],[Menge kg P2O5]]/1000</f>
        <v>0.68359999999999999</v>
      </c>
      <c r="M6610" s="1">
        <f>Tabelle111[[#This Row],[Menge t Nges]]/Tabelle111[[#This Row],[Anzahl Lieferscheine]]</f>
        <v>0.46150000000000002</v>
      </c>
      <c r="N6610" s="1">
        <f>Tabelle111[[#This Row],[Menge t P2O5]]/Tabelle111[[#This Row],[Anzahl Lieferscheine]]</f>
        <v>0.34179999999999999</v>
      </c>
    </row>
    <row r="6611" spans="1:14" x14ac:dyDescent="0.2">
      <c r="A6611" s="2" t="s">
        <v>45</v>
      </c>
      <c r="B6611" s="2" t="s">
        <v>27</v>
      </c>
      <c r="C6611" s="2" t="s">
        <v>6</v>
      </c>
      <c r="D6611" s="2" t="s">
        <v>7</v>
      </c>
      <c r="E6611" s="2" t="s">
        <v>9</v>
      </c>
      <c r="F6611" s="2" t="s">
        <v>61</v>
      </c>
      <c r="G6611" s="1">
        <v>348</v>
      </c>
      <c r="H6611" s="1">
        <v>144</v>
      </c>
      <c r="I6611" s="4">
        <v>1</v>
      </c>
      <c r="J6611" s="2" t="s">
        <v>71</v>
      </c>
      <c r="K6611" s="1">
        <f>Tabelle111[[#This Row],[Menge kg Nges]]/1000</f>
        <v>0.34799999999999998</v>
      </c>
      <c r="L6611" s="1">
        <f>Tabelle111[[#This Row],[Menge kg P2O5]]/1000</f>
        <v>0.14399999999999999</v>
      </c>
      <c r="M6611" s="1">
        <f>Tabelle111[[#This Row],[Menge t Nges]]/Tabelle111[[#This Row],[Anzahl Lieferscheine]]</f>
        <v>0.34799999999999998</v>
      </c>
      <c r="N6611" s="1">
        <f>Tabelle111[[#This Row],[Menge t P2O5]]/Tabelle111[[#This Row],[Anzahl Lieferscheine]]</f>
        <v>0.14399999999999999</v>
      </c>
    </row>
    <row r="6612" spans="1:14" x14ac:dyDescent="0.2">
      <c r="A6612" s="2" t="s">
        <v>45</v>
      </c>
      <c r="B6612" s="2" t="s">
        <v>27</v>
      </c>
      <c r="C6612" s="2" t="s">
        <v>6</v>
      </c>
      <c r="D6612" s="2" t="s">
        <v>15</v>
      </c>
      <c r="E6612" s="2" t="s">
        <v>18</v>
      </c>
      <c r="F6612" s="2" t="s">
        <v>61</v>
      </c>
      <c r="G6612" s="1">
        <v>1512</v>
      </c>
      <c r="H6612" s="1">
        <v>1224</v>
      </c>
      <c r="I6612" s="4">
        <v>1</v>
      </c>
      <c r="J6612" s="2" t="s">
        <v>71</v>
      </c>
      <c r="K6612" s="1">
        <f>Tabelle111[[#This Row],[Menge kg Nges]]/1000</f>
        <v>1.512</v>
      </c>
      <c r="L6612" s="1">
        <f>Tabelle111[[#This Row],[Menge kg P2O5]]/1000</f>
        <v>1.224</v>
      </c>
      <c r="M6612" s="1">
        <f>Tabelle111[[#This Row],[Menge t Nges]]/Tabelle111[[#This Row],[Anzahl Lieferscheine]]</f>
        <v>1.512</v>
      </c>
      <c r="N6612" s="1">
        <f>Tabelle111[[#This Row],[Menge t P2O5]]/Tabelle111[[#This Row],[Anzahl Lieferscheine]]</f>
        <v>1.224</v>
      </c>
    </row>
    <row r="6613" spans="1:14" x14ac:dyDescent="0.2">
      <c r="A6613" s="2" t="s">
        <v>45</v>
      </c>
      <c r="B6613" s="2" t="s">
        <v>27</v>
      </c>
      <c r="C6613" s="2" t="s">
        <v>6</v>
      </c>
      <c r="D6613" s="2" t="s">
        <v>15</v>
      </c>
      <c r="E6613" s="2" t="s">
        <v>21</v>
      </c>
      <c r="F6613" s="2" t="s">
        <v>61</v>
      </c>
      <c r="G6613" s="1">
        <v>691.2</v>
      </c>
      <c r="H6613" s="1">
        <v>367.20000000000005</v>
      </c>
      <c r="I6613" s="4">
        <v>2</v>
      </c>
      <c r="J6613" s="2" t="s">
        <v>71</v>
      </c>
      <c r="K6613" s="1">
        <f>Tabelle111[[#This Row],[Menge kg Nges]]/1000</f>
        <v>0.69120000000000004</v>
      </c>
      <c r="L6613" s="1">
        <f>Tabelle111[[#This Row],[Menge kg P2O5]]/1000</f>
        <v>0.36720000000000003</v>
      </c>
      <c r="M6613" s="1">
        <f>Tabelle111[[#This Row],[Menge t Nges]]/Tabelle111[[#This Row],[Anzahl Lieferscheine]]</f>
        <v>0.34560000000000002</v>
      </c>
      <c r="N6613" s="1">
        <f>Tabelle111[[#This Row],[Menge t P2O5]]/Tabelle111[[#This Row],[Anzahl Lieferscheine]]</f>
        <v>0.18360000000000001</v>
      </c>
    </row>
    <row r="6614" spans="1:14" x14ac:dyDescent="0.2">
      <c r="A6614" s="2" t="s">
        <v>45</v>
      </c>
      <c r="B6614" s="2" t="s">
        <v>27</v>
      </c>
      <c r="C6614" s="2" t="s">
        <v>6</v>
      </c>
      <c r="D6614" s="2" t="s">
        <v>15</v>
      </c>
      <c r="E6614" s="2" t="s">
        <v>9</v>
      </c>
      <c r="F6614" s="2" t="s">
        <v>61</v>
      </c>
      <c r="G6614" s="1">
        <v>608.4</v>
      </c>
      <c r="H6614" s="1">
        <v>405</v>
      </c>
      <c r="I6614" s="4">
        <v>2</v>
      </c>
      <c r="J6614" s="2" t="s">
        <v>71</v>
      </c>
      <c r="K6614" s="1">
        <f>Tabelle111[[#This Row],[Menge kg Nges]]/1000</f>
        <v>0.60839999999999994</v>
      </c>
      <c r="L6614" s="1">
        <f>Tabelle111[[#This Row],[Menge kg P2O5]]/1000</f>
        <v>0.40500000000000003</v>
      </c>
      <c r="M6614" s="1">
        <f>Tabelle111[[#This Row],[Menge t Nges]]/Tabelle111[[#This Row],[Anzahl Lieferscheine]]</f>
        <v>0.30419999999999997</v>
      </c>
      <c r="N6614" s="1">
        <f>Tabelle111[[#This Row],[Menge t P2O5]]/Tabelle111[[#This Row],[Anzahl Lieferscheine]]</f>
        <v>0.20250000000000001</v>
      </c>
    </row>
    <row r="6615" spans="1:14" x14ac:dyDescent="0.2">
      <c r="A6615" s="2" t="s">
        <v>45</v>
      </c>
      <c r="B6615" s="2" t="s">
        <v>27</v>
      </c>
      <c r="C6615" s="2" t="s">
        <v>25</v>
      </c>
      <c r="D6615" s="2" t="s">
        <v>25</v>
      </c>
      <c r="E6615" s="2" t="s">
        <v>26</v>
      </c>
      <c r="F6615" s="2" t="s">
        <v>61</v>
      </c>
      <c r="G6615" s="1">
        <v>1844.24</v>
      </c>
      <c r="H6615" s="1">
        <v>626.0200000000001</v>
      </c>
      <c r="I6615" s="4">
        <v>11</v>
      </c>
      <c r="J6615" s="2" t="s">
        <v>71</v>
      </c>
      <c r="K6615" s="1">
        <f>Tabelle111[[#This Row],[Menge kg Nges]]/1000</f>
        <v>1.8442400000000001</v>
      </c>
      <c r="L6615" s="1">
        <f>Tabelle111[[#This Row],[Menge kg P2O5]]/1000</f>
        <v>0.62602000000000013</v>
      </c>
      <c r="M6615" s="1">
        <f>Tabelle111[[#This Row],[Menge t Nges]]/Tabelle111[[#This Row],[Anzahl Lieferscheine]]</f>
        <v>0.16765818181818182</v>
      </c>
      <c r="N6615" s="1">
        <f>Tabelle111[[#This Row],[Menge t P2O5]]/Tabelle111[[#This Row],[Anzahl Lieferscheine]]</f>
        <v>5.6910909090909102E-2</v>
      </c>
    </row>
    <row r="6616" spans="1:14" x14ac:dyDescent="0.2">
      <c r="A6616" s="2" t="s">
        <v>45</v>
      </c>
      <c r="B6616" s="2" t="s">
        <v>46</v>
      </c>
      <c r="C6616" s="2" t="s">
        <v>25</v>
      </c>
      <c r="D6616" s="2" t="s">
        <v>25</v>
      </c>
      <c r="E6616" s="2" t="s">
        <v>26</v>
      </c>
      <c r="F6616" s="2" t="s">
        <v>61</v>
      </c>
      <c r="G6616" s="1">
        <v>1118.1299999999999</v>
      </c>
      <c r="H6616" s="1">
        <v>382.88</v>
      </c>
      <c r="I6616" s="4">
        <v>9</v>
      </c>
      <c r="J6616" s="2" t="s">
        <v>71</v>
      </c>
      <c r="K6616" s="1">
        <f>Tabelle111[[#This Row],[Menge kg Nges]]/1000</f>
        <v>1.1181299999999998</v>
      </c>
      <c r="L6616" s="1">
        <f>Tabelle111[[#This Row],[Menge kg P2O5]]/1000</f>
        <v>0.38288</v>
      </c>
      <c r="M6616" s="1">
        <f>Tabelle111[[#This Row],[Menge t Nges]]/Tabelle111[[#This Row],[Anzahl Lieferscheine]]</f>
        <v>0.12423666666666665</v>
      </c>
      <c r="N6616" s="1">
        <f>Tabelle111[[#This Row],[Menge t P2O5]]/Tabelle111[[#This Row],[Anzahl Lieferscheine]]</f>
        <v>4.2542222222222224E-2</v>
      </c>
    </row>
    <row r="6617" spans="1:14" x14ac:dyDescent="0.2">
      <c r="A6617" s="2" t="s">
        <v>45</v>
      </c>
      <c r="B6617" s="2" t="s">
        <v>45</v>
      </c>
      <c r="C6617" s="2" t="s">
        <v>6</v>
      </c>
      <c r="D6617" s="2" t="s">
        <v>7</v>
      </c>
      <c r="E6617" s="2" t="s">
        <v>9</v>
      </c>
      <c r="F6617" s="2" t="s">
        <v>61</v>
      </c>
      <c r="G6617" s="1">
        <v>55519.6</v>
      </c>
      <c r="H6617" s="1">
        <v>22800.100000000002</v>
      </c>
      <c r="I6617" s="4">
        <v>38</v>
      </c>
      <c r="J6617" s="2" t="s">
        <v>71</v>
      </c>
      <c r="K6617" s="1">
        <f>Tabelle111[[#This Row],[Menge kg Nges]]/1000</f>
        <v>55.519599999999997</v>
      </c>
      <c r="L6617" s="1">
        <f>Tabelle111[[#This Row],[Menge kg P2O5]]/1000</f>
        <v>22.8001</v>
      </c>
      <c r="M6617" s="1">
        <f>Tabelle111[[#This Row],[Menge t Nges]]/Tabelle111[[#This Row],[Anzahl Lieferscheine]]</f>
        <v>1.4610421052631579</v>
      </c>
      <c r="N6617" s="1">
        <f>Tabelle111[[#This Row],[Menge t P2O5]]/Tabelle111[[#This Row],[Anzahl Lieferscheine]]</f>
        <v>0.6000026315789474</v>
      </c>
    </row>
    <row r="6618" spans="1:14" x14ac:dyDescent="0.2">
      <c r="A6618" s="2" t="s">
        <v>45</v>
      </c>
      <c r="B6618" s="2" t="s">
        <v>45</v>
      </c>
      <c r="C6618" s="2" t="s">
        <v>6</v>
      </c>
      <c r="D6618" s="2" t="s">
        <v>7</v>
      </c>
      <c r="E6618" s="2" t="s">
        <v>10</v>
      </c>
      <c r="F6618" s="2" t="s">
        <v>61</v>
      </c>
      <c r="G6618" s="1">
        <v>243.8</v>
      </c>
      <c r="H6618" s="1">
        <v>96.2</v>
      </c>
      <c r="I6618" s="4">
        <v>2</v>
      </c>
      <c r="J6618" s="2" t="s">
        <v>71</v>
      </c>
      <c r="K6618" s="1">
        <f>Tabelle111[[#This Row],[Menge kg Nges]]/1000</f>
        <v>0.24380000000000002</v>
      </c>
      <c r="L6618" s="1">
        <f>Tabelle111[[#This Row],[Menge kg P2O5]]/1000</f>
        <v>9.6200000000000008E-2</v>
      </c>
      <c r="M6618" s="1">
        <f>Tabelle111[[#This Row],[Menge t Nges]]/Tabelle111[[#This Row],[Anzahl Lieferscheine]]</f>
        <v>0.12190000000000001</v>
      </c>
      <c r="N6618" s="1">
        <f>Tabelle111[[#This Row],[Menge t P2O5]]/Tabelle111[[#This Row],[Anzahl Lieferscheine]]</f>
        <v>4.8100000000000004E-2</v>
      </c>
    </row>
    <row r="6619" spans="1:14" x14ac:dyDescent="0.2">
      <c r="A6619" s="2" t="s">
        <v>45</v>
      </c>
      <c r="B6619" s="2" t="s">
        <v>45</v>
      </c>
      <c r="C6619" s="2" t="s">
        <v>6</v>
      </c>
      <c r="D6619" s="2" t="s">
        <v>7</v>
      </c>
      <c r="E6619" s="2" t="s">
        <v>11</v>
      </c>
      <c r="F6619" s="2" t="s">
        <v>61</v>
      </c>
      <c r="G6619" s="1">
        <v>2441.25</v>
      </c>
      <c r="H6619" s="1">
        <v>1787.4299999999998</v>
      </c>
      <c r="I6619" s="4">
        <v>18</v>
      </c>
      <c r="J6619" s="2" t="s">
        <v>71</v>
      </c>
      <c r="K6619" s="1">
        <f>Tabelle111[[#This Row],[Menge kg Nges]]/1000</f>
        <v>2.4412500000000001</v>
      </c>
      <c r="L6619" s="1">
        <f>Tabelle111[[#This Row],[Menge kg P2O5]]/1000</f>
        <v>1.7874299999999999</v>
      </c>
      <c r="M6619" s="1">
        <f>Tabelle111[[#This Row],[Menge t Nges]]/Tabelle111[[#This Row],[Anzahl Lieferscheine]]</f>
        <v>0.135625</v>
      </c>
      <c r="N6619" s="1">
        <f>Tabelle111[[#This Row],[Menge t P2O5]]/Tabelle111[[#This Row],[Anzahl Lieferscheine]]</f>
        <v>9.9301666666666663E-2</v>
      </c>
    </row>
    <row r="6620" spans="1:14" x14ac:dyDescent="0.2">
      <c r="A6620" s="2" t="s">
        <v>45</v>
      </c>
      <c r="B6620" s="2" t="s">
        <v>45</v>
      </c>
      <c r="C6620" s="2" t="s">
        <v>6</v>
      </c>
      <c r="D6620" s="2" t="s">
        <v>7</v>
      </c>
      <c r="E6620" s="2" t="s">
        <v>12</v>
      </c>
      <c r="F6620" s="2" t="s">
        <v>61</v>
      </c>
      <c r="G6620" s="1">
        <v>32617.829999999998</v>
      </c>
      <c r="H6620" s="1">
        <v>16458.43</v>
      </c>
      <c r="I6620" s="4">
        <v>130</v>
      </c>
      <c r="J6620" s="2" t="s">
        <v>71</v>
      </c>
      <c r="K6620" s="1">
        <f>Tabelle111[[#This Row],[Menge kg Nges]]/1000</f>
        <v>32.617829999999998</v>
      </c>
      <c r="L6620" s="1">
        <f>Tabelle111[[#This Row],[Menge kg P2O5]]/1000</f>
        <v>16.45843</v>
      </c>
      <c r="M6620" s="1">
        <f>Tabelle111[[#This Row],[Menge t Nges]]/Tabelle111[[#This Row],[Anzahl Lieferscheine]]</f>
        <v>0.25090638461538461</v>
      </c>
      <c r="N6620" s="1">
        <f>Tabelle111[[#This Row],[Menge t P2O5]]/Tabelle111[[#This Row],[Anzahl Lieferscheine]]</f>
        <v>0.12660330769230768</v>
      </c>
    </row>
    <row r="6621" spans="1:14" x14ac:dyDescent="0.2">
      <c r="A6621" s="2" t="s">
        <v>45</v>
      </c>
      <c r="B6621" s="2" t="s">
        <v>45</v>
      </c>
      <c r="C6621" s="2" t="s">
        <v>6</v>
      </c>
      <c r="D6621" s="2" t="s">
        <v>7</v>
      </c>
      <c r="E6621" s="2" t="s">
        <v>13</v>
      </c>
      <c r="F6621" s="2" t="s">
        <v>61</v>
      </c>
      <c r="G6621" s="1">
        <v>1395</v>
      </c>
      <c r="H6621" s="1">
        <v>945</v>
      </c>
      <c r="I6621" s="4">
        <v>6</v>
      </c>
      <c r="J6621" s="2" t="s">
        <v>71</v>
      </c>
      <c r="K6621" s="1">
        <f>Tabelle111[[#This Row],[Menge kg Nges]]/1000</f>
        <v>1.395</v>
      </c>
      <c r="L6621" s="1">
        <f>Tabelle111[[#This Row],[Menge kg P2O5]]/1000</f>
        <v>0.94499999999999995</v>
      </c>
      <c r="M6621" s="1">
        <f>Tabelle111[[#This Row],[Menge t Nges]]/Tabelle111[[#This Row],[Anzahl Lieferscheine]]</f>
        <v>0.23250000000000001</v>
      </c>
      <c r="N6621" s="1">
        <f>Tabelle111[[#This Row],[Menge t P2O5]]/Tabelle111[[#This Row],[Anzahl Lieferscheine]]</f>
        <v>0.1575</v>
      </c>
    </row>
    <row r="6622" spans="1:14" x14ac:dyDescent="0.2">
      <c r="A6622" s="2" t="s">
        <v>45</v>
      </c>
      <c r="B6622" s="2" t="s">
        <v>45</v>
      </c>
      <c r="C6622" s="2" t="s">
        <v>6</v>
      </c>
      <c r="D6622" s="2" t="s">
        <v>7</v>
      </c>
      <c r="E6622" s="2" t="s">
        <v>14</v>
      </c>
      <c r="F6622" s="2" t="s">
        <v>61</v>
      </c>
      <c r="G6622" s="1">
        <v>5118.96</v>
      </c>
      <c r="H6622" s="1">
        <v>2550.2399999999998</v>
      </c>
      <c r="I6622" s="4">
        <v>1</v>
      </c>
      <c r="J6622" s="2" t="s">
        <v>71</v>
      </c>
      <c r="K6622" s="1">
        <f>Tabelle111[[#This Row],[Menge kg Nges]]/1000</f>
        <v>5.1189600000000004</v>
      </c>
      <c r="L6622" s="1">
        <f>Tabelle111[[#This Row],[Menge kg P2O5]]/1000</f>
        <v>2.5502399999999996</v>
      </c>
      <c r="M6622" s="1">
        <f>Tabelle111[[#This Row],[Menge t Nges]]/Tabelle111[[#This Row],[Anzahl Lieferscheine]]</f>
        <v>5.1189600000000004</v>
      </c>
      <c r="N6622" s="1">
        <f>Tabelle111[[#This Row],[Menge t P2O5]]/Tabelle111[[#This Row],[Anzahl Lieferscheine]]</f>
        <v>2.5502399999999996</v>
      </c>
    </row>
    <row r="6623" spans="1:14" x14ac:dyDescent="0.2">
      <c r="A6623" s="2" t="s">
        <v>45</v>
      </c>
      <c r="B6623" s="2" t="s">
        <v>45</v>
      </c>
      <c r="C6623" s="2" t="s">
        <v>6</v>
      </c>
      <c r="D6623" s="2" t="s">
        <v>15</v>
      </c>
      <c r="E6623" s="2" t="s">
        <v>17</v>
      </c>
      <c r="F6623" s="2" t="s">
        <v>61</v>
      </c>
      <c r="G6623" s="1">
        <v>210</v>
      </c>
      <c r="H6623" s="1">
        <v>105</v>
      </c>
      <c r="I6623" s="4">
        <v>1</v>
      </c>
      <c r="J6623" s="2" t="s">
        <v>71</v>
      </c>
      <c r="K6623" s="1">
        <f>Tabelle111[[#This Row],[Menge kg Nges]]/1000</f>
        <v>0.21</v>
      </c>
      <c r="L6623" s="1">
        <f>Tabelle111[[#This Row],[Menge kg P2O5]]/1000</f>
        <v>0.105</v>
      </c>
      <c r="M6623" s="1">
        <f>Tabelle111[[#This Row],[Menge t Nges]]/Tabelle111[[#This Row],[Anzahl Lieferscheine]]</f>
        <v>0.21</v>
      </c>
      <c r="N6623" s="1">
        <f>Tabelle111[[#This Row],[Menge t P2O5]]/Tabelle111[[#This Row],[Anzahl Lieferscheine]]</f>
        <v>0.105</v>
      </c>
    </row>
    <row r="6624" spans="1:14" x14ac:dyDescent="0.2">
      <c r="A6624" s="2" t="s">
        <v>45</v>
      </c>
      <c r="B6624" s="2" t="s">
        <v>45</v>
      </c>
      <c r="C6624" s="2" t="s">
        <v>6</v>
      </c>
      <c r="D6624" s="2" t="s">
        <v>15</v>
      </c>
      <c r="E6624" s="2" t="s">
        <v>18</v>
      </c>
      <c r="F6624" s="2" t="s">
        <v>61</v>
      </c>
      <c r="G6624" s="1">
        <v>9093</v>
      </c>
      <c r="H6624" s="1">
        <v>7361.0000000000009</v>
      </c>
      <c r="I6624" s="4">
        <v>16</v>
      </c>
      <c r="J6624" s="2" t="s">
        <v>71</v>
      </c>
      <c r="K6624" s="1">
        <f>Tabelle111[[#This Row],[Menge kg Nges]]/1000</f>
        <v>9.093</v>
      </c>
      <c r="L6624" s="1">
        <f>Tabelle111[[#This Row],[Menge kg P2O5]]/1000</f>
        <v>7.3610000000000007</v>
      </c>
      <c r="M6624" s="1">
        <f>Tabelle111[[#This Row],[Menge t Nges]]/Tabelle111[[#This Row],[Anzahl Lieferscheine]]</f>
        <v>0.5683125</v>
      </c>
      <c r="N6624" s="1">
        <f>Tabelle111[[#This Row],[Menge t P2O5]]/Tabelle111[[#This Row],[Anzahl Lieferscheine]]</f>
        <v>0.46006250000000004</v>
      </c>
    </row>
    <row r="6625" spans="1:14" x14ac:dyDescent="0.2">
      <c r="A6625" s="2" t="s">
        <v>45</v>
      </c>
      <c r="B6625" s="2" t="s">
        <v>45</v>
      </c>
      <c r="C6625" s="2" t="s">
        <v>6</v>
      </c>
      <c r="D6625" s="2" t="s">
        <v>15</v>
      </c>
      <c r="E6625" s="2" t="s">
        <v>20</v>
      </c>
      <c r="F6625" s="2" t="s">
        <v>61</v>
      </c>
      <c r="G6625" s="1">
        <v>4832.0000000000009</v>
      </c>
      <c r="H6625" s="1">
        <v>3475</v>
      </c>
      <c r="I6625" s="4">
        <v>4</v>
      </c>
      <c r="J6625" s="2" t="s">
        <v>71</v>
      </c>
      <c r="K6625" s="1">
        <f>Tabelle111[[#This Row],[Menge kg Nges]]/1000</f>
        <v>4.8320000000000007</v>
      </c>
      <c r="L6625" s="1">
        <f>Tabelle111[[#This Row],[Menge kg P2O5]]/1000</f>
        <v>3.4750000000000001</v>
      </c>
      <c r="M6625" s="1">
        <f>Tabelle111[[#This Row],[Menge t Nges]]/Tabelle111[[#This Row],[Anzahl Lieferscheine]]</f>
        <v>1.2080000000000002</v>
      </c>
      <c r="N6625" s="1">
        <f>Tabelle111[[#This Row],[Menge t P2O5]]/Tabelle111[[#This Row],[Anzahl Lieferscheine]]</f>
        <v>0.86875000000000002</v>
      </c>
    </row>
    <row r="6626" spans="1:14" x14ac:dyDescent="0.2">
      <c r="A6626" s="2" t="s">
        <v>45</v>
      </c>
      <c r="B6626" s="2" t="s">
        <v>45</v>
      </c>
      <c r="C6626" s="2" t="s">
        <v>6</v>
      </c>
      <c r="D6626" s="2" t="s">
        <v>15</v>
      </c>
      <c r="E6626" s="2" t="s">
        <v>21</v>
      </c>
      <c r="F6626" s="2" t="s">
        <v>61</v>
      </c>
      <c r="G6626" s="1">
        <v>2232</v>
      </c>
      <c r="H6626" s="1">
        <v>1160</v>
      </c>
      <c r="I6626" s="4">
        <v>6</v>
      </c>
      <c r="J6626" s="2" t="s">
        <v>71</v>
      </c>
      <c r="K6626" s="1">
        <f>Tabelle111[[#This Row],[Menge kg Nges]]/1000</f>
        <v>2.2320000000000002</v>
      </c>
      <c r="L6626" s="1">
        <f>Tabelle111[[#This Row],[Menge kg P2O5]]/1000</f>
        <v>1.1599999999999999</v>
      </c>
      <c r="M6626" s="1">
        <f>Tabelle111[[#This Row],[Menge t Nges]]/Tabelle111[[#This Row],[Anzahl Lieferscheine]]</f>
        <v>0.37200000000000005</v>
      </c>
      <c r="N6626" s="1">
        <f>Tabelle111[[#This Row],[Menge t P2O5]]/Tabelle111[[#This Row],[Anzahl Lieferscheine]]</f>
        <v>0.19333333333333333</v>
      </c>
    </row>
    <row r="6627" spans="1:14" x14ac:dyDescent="0.2">
      <c r="A6627" s="2" t="s">
        <v>45</v>
      </c>
      <c r="B6627" s="2" t="s">
        <v>45</v>
      </c>
      <c r="C6627" s="2" t="s">
        <v>6</v>
      </c>
      <c r="D6627" s="2" t="s">
        <v>15</v>
      </c>
      <c r="E6627" s="2" t="s">
        <v>9</v>
      </c>
      <c r="F6627" s="2" t="s">
        <v>61</v>
      </c>
      <c r="G6627" s="1">
        <v>4223.82</v>
      </c>
      <c r="H6627" s="1">
        <v>2715.75</v>
      </c>
      <c r="I6627" s="4">
        <v>12</v>
      </c>
      <c r="J6627" s="2" t="s">
        <v>71</v>
      </c>
      <c r="K6627" s="1">
        <f>Tabelle111[[#This Row],[Menge kg Nges]]/1000</f>
        <v>4.2238199999999999</v>
      </c>
      <c r="L6627" s="1">
        <f>Tabelle111[[#This Row],[Menge kg P2O5]]/1000</f>
        <v>2.7157499999999999</v>
      </c>
      <c r="M6627" s="1">
        <f>Tabelle111[[#This Row],[Menge t Nges]]/Tabelle111[[#This Row],[Anzahl Lieferscheine]]</f>
        <v>0.35198499999999999</v>
      </c>
      <c r="N6627" s="1">
        <f>Tabelle111[[#This Row],[Menge t P2O5]]/Tabelle111[[#This Row],[Anzahl Lieferscheine]]</f>
        <v>0.2263125</v>
      </c>
    </row>
    <row r="6628" spans="1:14" x14ac:dyDescent="0.2">
      <c r="A6628" s="2" t="s">
        <v>45</v>
      </c>
      <c r="B6628" s="2" t="s">
        <v>45</v>
      </c>
      <c r="C6628" s="2" t="s">
        <v>6</v>
      </c>
      <c r="D6628" s="2" t="s">
        <v>15</v>
      </c>
      <c r="E6628" s="2" t="s">
        <v>10</v>
      </c>
      <c r="F6628" s="2" t="s">
        <v>61</v>
      </c>
      <c r="G6628" s="1">
        <v>567</v>
      </c>
      <c r="H6628" s="1">
        <v>242.2</v>
      </c>
      <c r="I6628" s="4">
        <v>1</v>
      </c>
      <c r="J6628" s="2" t="s">
        <v>71</v>
      </c>
      <c r="K6628" s="1">
        <f>Tabelle111[[#This Row],[Menge kg Nges]]/1000</f>
        <v>0.56699999999999995</v>
      </c>
      <c r="L6628" s="1">
        <f>Tabelle111[[#This Row],[Menge kg P2O5]]/1000</f>
        <v>0.2422</v>
      </c>
      <c r="M6628" s="1">
        <f>Tabelle111[[#This Row],[Menge t Nges]]/Tabelle111[[#This Row],[Anzahl Lieferscheine]]</f>
        <v>0.56699999999999995</v>
      </c>
      <c r="N6628" s="1">
        <f>Tabelle111[[#This Row],[Menge t P2O5]]/Tabelle111[[#This Row],[Anzahl Lieferscheine]]</f>
        <v>0.2422</v>
      </c>
    </row>
    <row r="6629" spans="1:14" x14ac:dyDescent="0.2">
      <c r="A6629" s="2" t="s">
        <v>45</v>
      </c>
      <c r="B6629" s="2" t="s">
        <v>45</v>
      </c>
      <c r="C6629" s="2" t="s">
        <v>25</v>
      </c>
      <c r="D6629" s="2" t="s">
        <v>25</v>
      </c>
      <c r="E6629" s="2" t="s">
        <v>26</v>
      </c>
      <c r="F6629" s="2" t="s">
        <v>61</v>
      </c>
      <c r="G6629" s="1">
        <v>97340.35000000002</v>
      </c>
      <c r="H6629" s="1">
        <v>35200.859999999986</v>
      </c>
      <c r="I6629" s="4">
        <v>69</v>
      </c>
      <c r="J6629" s="2" t="s">
        <v>71</v>
      </c>
      <c r="K6629" s="1">
        <f>Tabelle111[[#This Row],[Menge kg Nges]]/1000</f>
        <v>97.340350000000015</v>
      </c>
      <c r="L6629" s="1">
        <f>Tabelle111[[#This Row],[Menge kg P2O5]]/1000</f>
        <v>35.200859999999984</v>
      </c>
      <c r="M6629" s="1">
        <f>Tabelle111[[#This Row],[Menge t Nges]]/Tabelle111[[#This Row],[Anzahl Lieferscheine]]</f>
        <v>1.4107297101449277</v>
      </c>
      <c r="N6629" s="1">
        <f>Tabelle111[[#This Row],[Menge t P2O5]]/Tabelle111[[#This Row],[Anzahl Lieferscheine]]</f>
        <v>0.51015739130434756</v>
      </c>
    </row>
    <row r="6630" spans="1:14" x14ac:dyDescent="0.2">
      <c r="A6630" s="2" t="s">
        <v>45</v>
      </c>
      <c r="B6630" s="2" t="s">
        <v>45</v>
      </c>
      <c r="C6630" s="2" t="s">
        <v>63</v>
      </c>
      <c r="D6630" s="2" t="s">
        <v>63</v>
      </c>
      <c r="E6630" s="2" t="s">
        <v>63</v>
      </c>
      <c r="F6630" s="2" t="s">
        <v>61</v>
      </c>
      <c r="G6630" s="1">
        <v>517.5</v>
      </c>
      <c r="H6630" s="1">
        <v>433.5</v>
      </c>
      <c r="I6630" s="4">
        <v>3</v>
      </c>
      <c r="J6630" s="2" t="s">
        <v>71</v>
      </c>
      <c r="K6630" s="1">
        <f>Tabelle111[[#This Row],[Menge kg Nges]]/1000</f>
        <v>0.51749999999999996</v>
      </c>
      <c r="L6630" s="1">
        <f>Tabelle111[[#This Row],[Menge kg P2O5]]/1000</f>
        <v>0.4335</v>
      </c>
      <c r="M6630" s="1">
        <f>Tabelle111[[#This Row],[Menge t Nges]]/Tabelle111[[#This Row],[Anzahl Lieferscheine]]</f>
        <v>0.17249999999999999</v>
      </c>
      <c r="N6630" s="1">
        <f>Tabelle111[[#This Row],[Menge t P2O5]]/Tabelle111[[#This Row],[Anzahl Lieferscheine]]</f>
        <v>0.14449999999999999</v>
      </c>
    </row>
    <row r="6631" spans="1:14" x14ac:dyDescent="0.2">
      <c r="A6631" s="2" t="s">
        <v>45</v>
      </c>
      <c r="B6631" s="2" t="s">
        <v>28</v>
      </c>
      <c r="C6631" s="2" t="s">
        <v>6</v>
      </c>
      <c r="D6631" s="2" t="s">
        <v>7</v>
      </c>
      <c r="E6631" s="2" t="s">
        <v>11</v>
      </c>
      <c r="F6631" s="2" t="s">
        <v>61</v>
      </c>
      <c r="G6631" s="1">
        <v>68.75</v>
      </c>
      <c r="H6631" s="1">
        <v>56.65</v>
      </c>
      <c r="I6631" s="4">
        <v>1</v>
      </c>
      <c r="J6631" s="2" t="s">
        <v>71</v>
      </c>
      <c r="K6631" s="1">
        <f>Tabelle111[[#This Row],[Menge kg Nges]]/1000</f>
        <v>6.8750000000000006E-2</v>
      </c>
      <c r="L6631" s="1">
        <f>Tabelle111[[#This Row],[Menge kg P2O5]]/1000</f>
        <v>5.6649999999999999E-2</v>
      </c>
      <c r="M6631" s="1">
        <f>Tabelle111[[#This Row],[Menge t Nges]]/Tabelle111[[#This Row],[Anzahl Lieferscheine]]</f>
        <v>6.8750000000000006E-2</v>
      </c>
      <c r="N6631" s="1">
        <f>Tabelle111[[#This Row],[Menge t P2O5]]/Tabelle111[[#This Row],[Anzahl Lieferscheine]]</f>
        <v>5.6649999999999999E-2</v>
      </c>
    </row>
    <row r="6632" spans="1:14" x14ac:dyDescent="0.2">
      <c r="A6632" s="2" t="s">
        <v>45</v>
      </c>
      <c r="B6632" s="2" t="s">
        <v>28</v>
      </c>
      <c r="C6632" s="2" t="s">
        <v>6</v>
      </c>
      <c r="D6632" s="2" t="s">
        <v>7</v>
      </c>
      <c r="E6632" s="2" t="s">
        <v>12</v>
      </c>
      <c r="F6632" s="2" t="s">
        <v>61</v>
      </c>
      <c r="G6632" s="1">
        <v>325</v>
      </c>
      <c r="H6632" s="1">
        <v>160</v>
      </c>
      <c r="I6632" s="4">
        <v>1</v>
      </c>
      <c r="J6632" s="2" t="s">
        <v>71</v>
      </c>
      <c r="K6632" s="1">
        <f>Tabelle111[[#This Row],[Menge kg Nges]]/1000</f>
        <v>0.32500000000000001</v>
      </c>
      <c r="L6632" s="1">
        <f>Tabelle111[[#This Row],[Menge kg P2O5]]/1000</f>
        <v>0.16</v>
      </c>
      <c r="M6632" s="1">
        <f>Tabelle111[[#This Row],[Menge t Nges]]/Tabelle111[[#This Row],[Anzahl Lieferscheine]]</f>
        <v>0.32500000000000001</v>
      </c>
      <c r="N6632" s="1">
        <f>Tabelle111[[#This Row],[Menge t P2O5]]/Tabelle111[[#This Row],[Anzahl Lieferscheine]]</f>
        <v>0.16</v>
      </c>
    </row>
    <row r="6633" spans="1:14" x14ac:dyDescent="0.2">
      <c r="A6633" s="2" t="s">
        <v>45</v>
      </c>
      <c r="B6633" s="2" t="s">
        <v>28</v>
      </c>
      <c r="C6633" s="2" t="s">
        <v>6</v>
      </c>
      <c r="D6633" s="2" t="s">
        <v>15</v>
      </c>
      <c r="E6633" s="2" t="s">
        <v>9</v>
      </c>
      <c r="F6633" s="2" t="s">
        <v>61</v>
      </c>
      <c r="G6633" s="1">
        <v>507</v>
      </c>
      <c r="H6633" s="1">
        <v>337.5</v>
      </c>
      <c r="I6633" s="4">
        <v>1</v>
      </c>
      <c r="J6633" s="2" t="s">
        <v>71</v>
      </c>
      <c r="K6633" s="1">
        <f>Tabelle111[[#This Row],[Menge kg Nges]]/1000</f>
        <v>0.50700000000000001</v>
      </c>
      <c r="L6633" s="1">
        <f>Tabelle111[[#This Row],[Menge kg P2O5]]/1000</f>
        <v>0.33750000000000002</v>
      </c>
      <c r="M6633" s="1">
        <f>Tabelle111[[#This Row],[Menge t Nges]]/Tabelle111[[#This Row],[Anzahl Lieferscheine]]</f>
        <v>0.50700000000000001</v>
      </c>
      <c r="N6633" s="1">
        <f>Tabelle111[[#This Row],[Menge t P2O5]]/Tabelle111[[#This Row],[Anzahl Lieferscheine]]</f>
        <v>0.33750000000000002</v>
      </c>
    </row>
    <row r="6634" spans="1:14" x14ac:dyDescent="0.2">
      <c r="A6634" s="2" t="s">
        <v>45</v>
      </c>
      <c r="B6634" s="2" t="s">
        <v>28</v>
      </c>
      <c r="C6634" s="2" t="s">
        <v>25</v>
      </c>
      <c r="D6634" s="2" t="s">
        <v>25</v>
      </c>
      <c r="E6634" s="2" t="s">
        <v>26</v>
      </c>
      <c r="F6634" s="2" t="s">
        <v>61</v>
      </c>
      <c r="G6634" s="1">
        <v>2085.5</v>
      </c>
      <c r="H6634" s="1">
        <v>742.05</v>
      </c>
      <c r="I6634" s="4">
        <v>1</v>
      </c>
      <c r="J6634" s="2" t="s">
        <v>71</v>
      </c>
      <c r="K6634" s="1">
        <f>Tabelle111[[#This Row],[Menge kg Nges]]/1000</f>
        <v>2.0855000000000001</v>
      </c>
      <c r="L6634" s="1">
        <f>Tabelle111[[#This Row],[Menge kg P2O5]]/1000</f>
        <v>0.74204999999999999</v>
      </c>
      <c r="M6634" s="1">
        <f>Tabelle111[[#This Row],[Menge t Nges]]/Tabelle111[[#This Row],[Anzahl Lieferscheine]]</f>
        <v>2.0855000000000001</v>
      </c>
      <c r="N6634" s="1">
        <f>Tabelle111[[#This Row],[Menge t P2O5]]/Tabelle111[[#This Row],[Anzahl Lieferscheine]]</f>
        <v>0.74204999999999999</v>
      </c>
    </row>
    <row r="6635" spans="1:14" x14ac:dyDescent="0.2">
      <c r="A6635" s="2" t="s">
        <v>51</v>
      </c>
      <c r="B6635" s="2" t="s">
        <v>32</v>
      </c>
      <c r="C6635" s="2" t="s">
        <v>6</v>
      </c>
      <c r="D6635" s="2" t="s">
        <v>15</v>
      </c>
      <c r="E6635" s="2" t="s">
        <v>18</v>
      </c>
      <c r="F6635" s="2" t="s">
        <v>61</v>
      </c>
      <c r="G6635" s="1">
        <v>322</v>
      </c>
      <c r="H6635" s="1">
        <v>214.2</v>
      </c>
      <c r="I6635" s="4">
        <v>2</v>
      </c>
      <c r="J6635" s="2" t="s">
        <v>71</v>
      </c>
      <c r="K6635" s="1">
        <f>Tabelle111[[#This Row],[Menge kg Nges]]/1000</f>
        <v>0.32200000000000001</v>
      </c>
      <c r="L6635" s="1">
        <f>Tabelle111[[#This Row],[Menge kg P2O5]]/1000</f>
        <v>0.2142</v>
      </c>
      <c r="M6635" s="1">
        <f>Tabelle111[[#This Row],[Menge t Nges]]/Tabelle111[[#This Row],[Anzahl Lieferscheine]]</f>
        <v>0.161</v>
      </c>
      <c r="N6635" s="1">
        <f>Tabelle111[[#This Row],[Menge t P2O5]]/Tabelle111[[#This Row],[Anzahl Lieferscheine]]</f>
        <v>0.1071</v>
      </c>
    </row>
    <row r="6636" spans="1:14" x14ac:dyDescent="0.2">
      <c r="A6636" s="2" t="s">
        <v>51</v>
      </c>
      <c r="B6636" s="2" t="s">
        <v>27</v>
      </c>
      <c r="C6636" s="2" t="s">
        <v>6</v>
      </c>
      <c r="D6636" s="2" t="s">
        <v>15</v>
      </c>
      <c r="E6636" s="2" t="s">
        <v>18</v>
      </c>
      <c r="F6636" s="2" t="s">
        <v>61</v>
      </c>
      <c r="G6636" s="1">
        <v>848</v>
      </c>
      <c r="H6636" s="1">
        <v>556.79999999999995</v>
      </c>
      <c r="I6636" s="4">
        <v>2</v>
      </c>
      <c r="J6636" s="2" t="s">
        <v>71</v>
      </c>
      <c r="K6636" s="1">
        <f>Tabelle111[[#This Row],[Menge kg Nges]]/1000</f>
        <v>0.84799999999999998</v>
      </c>
      <c r="L6636" s="1">
        <f>Tabelle111[[#This Row],[Menge kg P2O5]]/1000</f>
        <v>0.55679999999999996</v>
      </c>
      <c r="M6636" s="1">
        <f>Tabelle111[[#This Row],[Menge t Nges]]/Tabelle111[[#This Row],[Anzahl Lieferscheine]]</f>
        <v>0.42399999999999999</v>
      </c>
      <c r="N6636" s="1">
        <f>Tabelle111[[#This Row],[Menge t P2O5]]/Tabelle111[[#This Row],[Anzahl Lieferscheine]]</f>
        <v>0.27839999999999998</v>
      </c>
    </row>
    <row r="6637" spans="1:14" x14ac:dyDescent="0.2">
      <c r="A6637" s="2" t="s">
        <v>51</v>
      </c>
      <c r="B6637" s="2" t="s">
        <v>34</v>
      </c>
      <c r="C6637" s="2" t="s">
        <v>6</v>
      </c>
      <c r="D6637" s="2" t="s">
        <v>15</v>
      </c>
      <c r="E6637" s="2" t="s">
        <v>8</v>
      </c>
      <c r="F6637" s="2" t="s">
        <v>61</v>
      </c>
      <c r="G6637" s="1">
        <v>85.5</v>
      </c>
      <c r="H6637" s="1">
        <v>61.7</v>
      </c>
      <c r="I6637" s="4">
        <v>1</v>
      </c>
      <c r="J6637" s="2" t="s">
        <v>71</v>
      </c>
      <c r="K6637" s="1">
        <f>Tabelle111[[#This Row],[Menge kg Nges]]/1000</f>
        <v>8.5500000000000007E-2</v>
      </c>
      <c r="L6637" s="1">
        <f>Tabelle111[[#This Row],[Menge kg P2O5]]/1000</f>
        <v>6.1700000000000005E-2</v>
      </c>
      <c r="M6637" s="1">
        <f>Tabelle111[[#This Row],[Menge t Nges]]/Tabelle111[[#This Row],[Anzahl Lieferscheine]]</f>
        <v>8.5500000000000007E-2</v>
      </c>
      <c r="N6637" s="1">
        <f>Tabelle111[[#This Row],[Menge t P2O5]]/Tabelle111[[#This Row],[Anzahl Lieferscheine]]</f>
        <v>6.1700000000000005E-2</v>
      </c>
    </row>
    <row r="6638" spans="1:14" x14ac:dyDescent="0.2">
      <c r="A6638" s="2" t="s">
        <v>51</v>
      </c>
      <c r="B6638" s="2" t="s">
        <v>34</v>
      </c>
      <c r="C6638" s="2" t="s">
        <v>6</v>
      </c>
      <c r="D6638" s="2" t="s">
        <v>15</v>
      </c>
      <c r="E6638" s="2" t="s">
        <v>18</v>
      </c>
      <c r="F6638" s="2" t="s">
        <v>61</v>
      </c>
      <c r="G6638" s="1">
        <v>504</v>
      </c>
      <c r="H6638" s="1">
        <v>408</v>
      </c>
      <c r="I6638" s="4">
        <v>1</v>
      </c>
      <c r="J6638" s="2" t="s">
        <v>71</v>
      </c>
      <c r="K6638" s="1">
        <f>Tabelle111[[#This Row],[Menge kg Nges]]/1000</f>
        <v>0.504</v>
      </c>
      <c r="L6638" s="1">
        <f>Tabelle111[[#This Row],[Menge kg P2O5]]/1000</f>
        <v>0.40799999999999997</v>
      </c>
      <c r="M6638" s="1">
        <f>Tabelle111[[#This Row],[Menge t Nges]]/Tabelle111[[#This Row],[Anzahl Lieferscheine]]</f>
        <v>0.504</v>
      </c>
      <c r="N6638" s="1">
        <f>Tabelle111[[#This Row],[Menge t P2O5]]/Tabelle111[[#This Row],[Anzahl Lieferscheine]]</f>
        <v>0.40799999999999997</v>
      </c>
    </row>
    <row r="6639" spans="1:14" x14ac:dyDescent="0.2">
      <c r="A6639" s="2" t="s">
        <v>51</v>
      </c>
      <c r="B6639" s="2" t="s">
        <v>34</v>
      </c>
      <c r="C6639" s="2" t="s">
        <v>6</v>
      </c>
      <c r="D6639" s="2" t="s">
        <v>15</v>
      </c>
      <c r="E6639" s="2" t="s">
        <v>20</v>
      </c>
      <c r="F6639" s="2" t="s">
        <v>61</v>
      </c>
      <c r="G6639" s="1">
        <v>111</v>
      </c>
      <c r="H6639" s="1">
        <v>97.2</v>
      </c>
      <c r="I6639" s="4">
        <v>1</v>
      </c>
      <c r="J6639" s="2" t="s">
        <v>71</v>
      </c>
      <c r="K6639" s="1">
        <f>Tabelle111[[#This Row],[Menge kg Nges]]/1000</f>
        <v>0.111</v>
      </c>
      <c r="L6639" s="1">
        <f>Tabelle111[[#This Row],[Menge kg P2O5]]/1000</f>
        <v>9.7200000000000009E-2</v>
      </c>
      <c r="M6639" s="1">
        <f>Tabelle111[[#This Row],[Menge t Nges]]/Tabelle111[[#This Row],[Anzahl Lieferscheine]]</f>
        <v>0.111</v>
      </c>
      <c r="N6639" s="1">
        <f>Tabelle111[[#This Row],[Menge t P2O5]]/Tabelle111[[#This Row],[Anzahl Lieferscheine]]</f>
        <v>9.7200000000000009E-2</v>
      </c>
    </row>
    <row r="6640" spans="1:14" x14ac:dyDescent="0.2">
      <c r="A6640" s="2" t="s">
        <v>51</v>
      </c>
      <c r="B6640" s="2" t="s">
        <v>51</v>
      </c>
      <c r="C6640" s="2" t="s">
        <v>6</v>
      </c>
      <c r="D6640" s="2" t="s">
        <v>7</v>
      </c>
      <c r="E6640" s="2" t="s">
        <v>9</v>
      </c>
      <c r="F6640" s="2" t="s">
        <v>61</v>
      </c>
      <c r="G6640" s="1">
        <v>656.3</v>
      </c>
      <c r="H6640" s="1">
        <v>271.5</v>
      </c>
      <c r="I6640" s="4">
        <v>7</v>
      </c>
      <c r="J6640" s="2" t="s">
        <v>71</v>
      </c>
      <c r="K6640" s="1">
        <f>Tabelle111[[#This Row],[Menge kg Nges]]/1000</f>
        <v>0.65629999999999999</v>
      </c>
      <c r="L6640" s="1">
        <f>Tabelle111[[#This Row],[Menge kg P2O5]]/1000</f>
        <v>0.27150000000000002</v>
      </c>
      <c r="M6640" s="1">
        <f>Tabelle111[[#This Row],[Menge t Nges]]/Tabelle111[[#This Row],[Anzahl Lieferscheine]]</f>
        <v>9.3757142857142858E-2</v>
      </c>
      <c r="N6640" s="1">
        <f>Tabelle111[[#This Row],[Menge t P2O5]]/Tabelle111[[#This Row],[Anzahl Lieferscheine]]</f>
        <v>3.8785714285714291E-2</v>
      </c>
    </row>
    <row r="6641" spans="1:14" x14ac:dyDescent="0.2">
      <c r="A6641" s="2" t="s">
        <v>51</v>
      </c>
      <c r="B6641" s="2" t="s">
        <v>51</v>
      </c>
      <c r="C6641" s="2" t="s">
        <v>6</v>
      </c>
      <c r="D6641" s="2" t="s">
        <v>7</v>
      </c>
      <c r="E6641" s="2" t="s">
        <v>11</v>
      </c>
      <c r="F6641" s="2" t="s">
        <v>61</v>
      </c>
      <c r="G6641" s="1">
        <v>8240.9399999999987</v>
      </c>
      <c r="H6641" s="1">
        <v>3646.0099999999993</v>
      </c>
      <c r="I6641" s="4">
        <v>45</v>
      </c>
      <c r="J6641" s="2" t="s">
        <v>71</v>
      </c>
      <c r="K6641" s="1">
        <f>Tabelle111[[#This Row],[Menge kg Nges]]/1000</f>
        <v>8.2409399999999984</v>
      </c>
      <c r="L6641" s="1">
        <f>Tabelle111[[#This Row],[Menge kg P2O5]]/1000</f>
        <v>3.6460099999999995</v>
      </c>
      <c r="M6641" s="1">
        <f>Tabelle111[[#This Row],[Menge t Nges]]/Tabelle111[[#This Row],[Anzahl Lieferscheine]]</f>
        <v>0.18313199999999996</v>
      </c>
      <c r="N6641" s="1">
        <f>Tabelle111[[#This Row],[Menge t P2O5]]/Tabelle111[[#This Row],[Anzahl Lieferscheine]]</f>
        <v>8.1022444444444439E-2</v>
      </c>
    </row>
    <row r="6642" spans="1:14" x14ac:dyDescent="0.2">
      <c r="A6642" s="2" t="s">
        <v>51</v>
      </c>
      <c r="B6642" s="2" t="s">
        <v>51</v>
      </c>
      <c r="C6642" s="2" t="s">
        <v>6</v>
      </c>
      <c r="D6642" s="2" t="s">
        <v>7</v>
      </c>
      <c r="E6642" s="2" t="s">
        <v>12</v>
      </c>
      <c r="F6642" s="2" t="s">
        <v>61</v>
      </c>
      <c r="G6642" s="1">
        <v>23711.039999999997</v>
      </c>
      <c r="H6642" s="1">
        <v>10873.74</v>
      </c>
      <c r="I6642" s="4">
        <v>116</v>
      </c>
      <c r="J6642" s="2" t="s">
        <v>71</v>
      </c>
      <c r="K6642" s="1">
        <f>Tabelle111[[#This Row],[Menge kg Nges]]/1000</f>
        <v>23.711039999999997</v>
      </c>
      <c r="L6642" s="1">
        <f>Tabelle111[[#This Row],[Menge kg P2O5]]/1000</f>
        <v>10.87374</v>
      </c>
      <c r="M6642" s="1">
        <f>Tabelle111[[#This Row],[Menge t Nges]]/Tabelle111[[#This Row],[Anzahl Lieferscheine]]</f>
        <v>0.20440551724137929</v>
      </c>
      <c r="N6642" s="1">
        <f>Tabelle111[[#This Row],[Menge t P2O5]]/Tabelle111[[#This Row],[Anzahl Lieferscheine]]</f>
        <v>9.3739137931034486E-2</v>
      </c>
    </row>
    <row r="6643" spans="1:14" x14ac:dyDescent="0.2">
      <c r="A6643" s="2" t="s">
        <v>51</v>
      </c>
      <c r="B6643" s="2" t="s">
        <v>51</v>
      </c>
      <c r="C6643" s="2" t="s">
        <v>6</v>
      </c>
      <c r="D6643" s="2" t="s">
        <v>7</v>
      </c>
      <c r="E6643" s="2" t="s">
        <v>13</v>
      </c>
      <c r="F6643" s="2" t="s">
        <v>61</v>
      </c>
      <c r="G6643" s="1">
        <v>709.5</v>
      </c>
      <c r="H6643" s="1">
        <v>270.89999999999998</v>
      </c>
      <c r="I6643" s="4">
        <v>3</v>
      </c>
      <c r="J6643" s="2" t="s">
        <v>71</v>
      </c>
      <c r="K6643" s="1">
        <f>Tabelle111[[#This Row],[Menge kg Nges]]/1000</f>
        <v>0.70950000000000002</v>
      </c>
      <c r="L6643" s="1">
        <f>Tabelle111[[#This Row],[Menge kg P2O5]]/1000</f>
        <v>0.27089999999999997</v>
      </c>
      <c r="M6643" s="1">
        <f>Tabelle111[[#This Row],[Menge t Nges]]/Tabelle111[[#This Row],[Anzahl Lieferscheine]]</f>
        <v>0.23650000000000002</v>
      </c>
      <c r="N6643" s="1">
        <f>Tabelle111[[#This Row],[Menge t P2O5]]/Tabelle111[[#This Row],[Anzahl Lieferscheine]]</f>
        <v>9.0299999999999991E-2</v>
      </c>
    </row>
    <row r="6644" spans="1:14" x14ac:dyDescent="0.2">
      <c r="A6644" s="2" t="s">
        <v>51</v>
      </c>
      <c r="B6644" s="2" t="s">
        <v>51</v>
      </c>
      <c r="C6644" s="2" t="s">
        <v>6</v>
      </c>
      <c r="D6644" s="2" t="s">
        <v>7</v>
      </c>
      <c r="E6644" s="2" t="s">
        <v>14</v>
      </c>
      <c r="F6644" s="2" t="s">
        <v>61</v>
      </c>
      <c r="G6644" s="1">
        <v>12905.599999999999</v>
      </c>
      <c r="H6644" s="1">
        <v>6308.3</v>
      </c>
      <c r="I6644" s="4">
        <v>50</v>
      </c>
      <c r="J6644" s="2" t="s">
        <v>71</v>
      </c>
      <c r="K6644" s="1">
        <f>Tabelle111[[#This Row],[Menge kg Nges]]/1000</f>
        <v>12.905599999999998</v>
      </c>
      <c r="L6644" s="1">
        <f>Tabelle111[[#This Row],[Menge kg P2O5]]/1000</f>
        <v>6.3083</v>
      </c>
      <c r="M6644" s="1">
        <f>Tabelle111[[#This Row],[Menge t Nges]]/Tabelle111[[#This Row],[Anzahl Lieferscheine]]</f>
        <v>0.25811199999999995</v>
      </c>
      <c r="N6644" s="1">
        <f>Tabelle111[[#This Row],[Menge t P2O5]]/Tabelle111[[#This Row],[Anzahl Lieferscheine]]</f>
        <v>0.126166</v>
      </c>
    </row>
    <row r="6645" spans="1:14" x14ac:dyDescent="0.2">
      <c r="A6645" s="2" t="s">
        <v>51</v>
      </c>
      <c r="B6645" s="2" t="s">
        <v>51</v>
      </c>
      <c r="C6645" s="2" t="s">
        <v>6</v>
      </c>
      <c r="D6645" s="2" t="s">
        <v>15</v>
      </c>
      <c r="E6645" s="2" t="s">
        <v>18</v>
      </c>
      <c r="F6645" s="2" t="s">
        <v>61</v>
      </c>
      <c r="G6645" s="1">
        <v>5208.7000000000035</v>
      </c>
      <c r="H6645" s="1">
        <v>3596.9999999999986</v>
      </c>
      <c r="I6645" s="4">
        <v>47</v>
      </c>
      <c r="J6645" s="2" t="s">
        <v>71</v>
      </c>
      <c r="K6645" s="1">
        <f>Tabelle111[[#This Row],[Menge kg Nges]]/1000</f>
        <v>5.2087000000000039</v>
      </c>
      <c r="L6645" s="1">
        <f>Tabelle111[[#This Row],[Menge kg P2O5]]/1000</f>
        <v>3.5969999999999986</v>
      </c>
      <c r="M6645" s="1">
        <f>Tabelle111[[#This Row],[Menge t Nges]]/Tabelle111[[#This Row],[Anzahl Lieferscheine]]</f>
        <v>0.11082340425531924</v>
      </c>
      <c r="N6645" s="1">
        <f>Tabelle111[[#This Row],[Menge t P2O5]]/Tabelle111[[#This Row],[Anzahl Lieferscheine]]</f>
        <v>7.6531914893616992E-2</v>
      </c>
    </row>
    <row r="6646" spans="1:14" x14ac:dyDescent="0.2">
      <c r="A6646" s="2" t="s">
        <v>51</v>
      </c>
      <c r="B6646" s="2" t="s">
        <v>51</v>
      </c>
      <c r="C6646" s="2" t="s">
        <v>6</v>
      </c>
      <c r="D6646" s="2" t="s">
        <v>15</v>
      </c>
      <c r="E6646" s="2" t="s">
        <v>21</v>
      </c>
      <c r="F6646" s="2" t="s">
        <v>61</v>
      </c>
      <c r="G6646" s="1">
        <v>1999.2</v>
      </c>
      <c r="H6646" s="1">
        <v>1176</v>
      </c>
      <c r="I6646" s="4">
        <v>7</v>
      </c>
      <c r="J6646" s="2" t="s">
        <v>71</v>
      </c>
      <c r="K6646" s="1">
        <f>Tabelle111[[#This Row],[Menge kg Nges]]/1000</f>
        <v>1.9992000000000001</v>
      </c>
      <c r="L6646" s="1">
        <f>Tabelle111[[#This Row],[Menge kg P2O5]]/1000</f>
        <v>1.1759999999999999</v>
      </c>
      <c r="M6646" s="1">
        <f>Tabelle111[[#This Row],[Menge t Nges]]/Tabelle111[[#This Row],[Anzahl Lieferscheine]]</f>
        <v>0.28560000000000002</v>
      </c>
      <c r="N6646" s="1">
        <f>Tabelle111[[#This Row],[Menge t P2O5]]/Tabelle111[[#This Row],[Anzahl Lieferscheine]]</f>
        <v>0.16799999999999998</v>
      </c>
    </row>
    <row r="6647" spans="1:14" x14ac:dyDescent="0.2">
      <c r="A6647" s="2" t="s">
        <v>51</v>
      </c>
      <c r="B6647" s="2" t="s">
        <v>51</v>
      </c>
      <c r="C6647" s="2" t="s">
        <v>6</v>
      </c>
      <c r="D6647" s="2" t="s">
        <v>15</v>
      </c>
      <c r="E6647" s="2" t="s">
        <v>10</v>
      </c>
      <c r="F6647" s="2" t="s">
        <v>61</v>
      </c>
      <c r="G6647" s="1">
        <v>81</v>
      </c>
      <c r="H6647" s="1">
        <v>34.6</v>
      </c>
      <c r="I6647" s="4">
        <v>1</v>
      </c>
      <c r="J6647" s="2" t="s">
        <v>71</v>
      </c>
      <c r="K6647" s="1">
        <f>Tabelle111[[#This Row],[Menge kg Nges]]/1000</f>
        <v>8.1000000000000003E-2</v>
      </c>
      <c r="L6647" s="1">
        <f>Tabelle111[[#This Row],[Menge kg P2O5]]/1000</f>
        <v>3.4599999999999999E-2</v>
      </c>
      <c r="M6647" s="1">
        <f>Tabelle111[[#This Row],[Menge t Nges]]/Tabelle111[[#This Row],[Anzahl Lieferscheine]]</f>
        <v>8.1000000000000003E-2</v>
      </c>
      <c r="N6647" s="1">
        <f>Tabelle111[[#This Row],[Menge t P2O5]]/Tabelle111[[#This Row],[Anzahl Lieferscheine]]</f>
        <v>3.4599999999999999E-2</v>
      </c>
    </row>
    <row r="6648" spans="1:14" x14ac:dyDescent="0.2">
      <c r="A6648" s="2" t="s">
        <v>51</v>
      </c>
      <c r="B6648" s="2" t="s">
        <v>51</v>
      </c>
      <c r="C6648" s="2" t="s">
        <v>25</v>
      </c>
      <c r="D6648" s="2" t="s">
        <v>25</v>
      </c>
      <c r="E6648" s="2" t="s">
        <v>26</v>
      </c>
      <c r="F6648" s="2" t="s">
        <v>61</v>
      </c>
      <c r="G6648" s="1">
        <v>748</v>
      </c>
      <c r="H6648" s="1">
        <v>374.2</v>
      </c>
      <c r="I6648" s="4">
        <v>8</v>
      </c>
      <c r="J6648" s="2" t="s">
        <v>71</v>
      </c>
      <c r="K6648" s="1">
        <f>Tabelle111[[#This Row],[Menge kg Nges]]/1000</f>
        <v>0.748</v>
      </c>
      <c r="L6648" s="1">
        <f>Tabelle111[[#This Row],[Menge kg P2O5]]/1000</f>
        <v>0.37419999999999998</v>
      </c>
      <c r="M6648" s="1">
        <f>Tabelle111[[#This Row],[Menge t Nges]]/Tabelle111[[#This Row],[Anzahl Lieferscheine]]</f>
        <v>9.35E-2</v>
      </c>
      <c r="N6648" s="1">
        <f>Tabelle111[[#This Row],[Menge t P2O5]]/Tabelle111[[#This Row],[Anzahl Lieferscheine]]</f>
        <v>4.6774999999999997E-2</v>
      </c>
    </row>
    <row r="6649" spans="1:14" x14ac:dyDescent="0.2">
      <c r="A6649" s="2" t="s">
        <v>51</v>
      </c>
      <c r="B6649" s="2" t="s">
        <v>51</v>
      </c>
      <c r="C6649" s="2" t="s">
        <v>63</v>
      </c>
      <c r="D6649" s="2" t="s">
        <v>63</v>
      </c>
      <c r="E6649" s="2" t="s">
        <v>63</v>
      </c>
      <c r="F6649" s="2" t="s">
        <v>61</v>
      </c>
      <c r="G6649" s="1">
        <v>480</v>
      </c>
      <c r="H6649" s="1">
        <v>390</v>
      </c>
      <c r="I6649" s="4">
        <v>3</v>
      </c>
      <c r="J6649" s="2" t="s">
        <v>71</v>
      </c>
      <c r="K6649" s="1">
        <f>Tabelle111[[#This Row],[Menge kg Nges]]/1000</f>
        <v>0.48</v>
      </c>
      <c r="L6649" s="1">
        <f>Tabelle111[[#This Row],[Menge kg P2O5]]/1000</f>
        <v>0.39</v>
      </c>
      <c r="M6649" s="1">
        <f>Tabelle111[[#This Row],[Menge t Nges]]/Tabelle111[[#This Row],[Anzahl Lieferscheine]]</f>
        <v>0.16</v>
      </c>
      <c r="N6649" s="1">
        <f>Tabelle111[[#This Row],[Menge t P2O5]]/Tabelle111[[#This Row],[Anzahl Lieferscheine]]</f>
        <v>0.13</v>
      </c>
    </row>
    <row r="6650" spans="1:14" x14ac:dyDescent="0.2">
      <c r="A6650" s="2" t="s">
        <v>51</v>
      </c>
      <c r="B6650" s="2" t="s">
        <v>52</v>
      </c>
      <c r="C6650" s="2" t="s">
        <v>6</v>
      </c>
      <c r="D6650" s="2" t="s">
        <v>7</v>
      </c>
      <c r="E6650" s="2" t="s">
        <v>11</v>
      </c>
      <c r="F6650" s="2" t="s">
        <v>61</v>
      </c>
      <c r="G6650" s="1">
        <v>34.56</v>
      </c>
      <c r="H6650" s="1">
        <v>7.68</v>
      </c>
      <c r="I6650" s="4">
        <v>2</v>
      </c>
      <c r="J6650" s="2" t="s">
        <v>71</v>
      </c>
      <c r="K6650" s="1">
        <f>Tabelle111[[#This Row],[Menge kg Nges]]/1000</f>
        <v>3.456E-2</v>
      </c>
      <c r="L6650" s="1">
        <f>Tabelle111[[#This Row],[Menge kg P2O5]]/1000</f>
        <v>7.6799999999999993E-3</v>
      </c>
      <c r="M6650" s="1">
        <f>Tabelle111[[#This Row],[Menge t Nges]]/Tabelle111[[#This Row],[Anzahl Lieferscheine]]</f>
        <v>1.728E-2</v>
      </c>
      <c r="N6650" s="1">
        <f>Tabelle111[[#This Row],[Menge t P2O5]]/Tabelle111[[#This Row],[Anzahl Lieferscheine]]</f>
        <v>3.8399999999999997E-3</v>
      </c>
    </row>
    <row r="6651" spans="1:14" x14ac:dyDescent="0.2">
      <c r="A6651" s="2" t="s">
        <v>51</v>
      </c>
      <c r="B6651" s="2" t="s">
        <v>52</v>
      </c>
      <c r="C6651" s="2" t="s">
        <v>6</v>
      </c>
      <c r="D6651" s="2" t="s">
        <v>7</v>
      </c>
      <c r="E6651" s="2" t="s">
        <v>12</v>
      </c>
      <c r="F6651" s="2" t="s">
        <v>61</v>
      </c>
      <c r="G6651" s="1">
        <v>215.3</v>
      </c>
      <c r="H6651" s="1">
        <v>106.88</v>
      </c>
      <c r="I6651" s="4">
        <v>2</v>
      </c>
      <c r="J6651" s="2" t="s">
        <v>71</v>
      </c>
      <c r="K6651" s="1">
        <f>Tabelle111[[#This Row],[Menge kg Nges]]/1000</f>
        <v>0.21530000000000002</v>
      </c>
      <c r="L6651" s="1">
        <f>Tabelle111[[#This Row],[Menge kg P2O5]]/1000</f>
        <v>0.10687999999999999</v>
      </c>
      <c r="M6651" s="1">
        <f>Tabelle111[[#This Row],[Menge t Nges]]/Tabelle111[[#This Row],[Anzahl Lieferscheine]]</f>
        <v>0.10765000000000001</v>
      </c>
      <c r="N6651" s="1">
        <f>Tabelle111[[#This Row],[Menge t P2O5]]/Tabelle111[[#This Row],[Anzahl Lieferscheine]]</f>
        <v>5.3439999999999994E-2</v>
      </c>
    </row>
    <row r="6652" spans="1:14" x14ac:dyDescent="0.2">
      <c r="A6652" s="2" t="s">
        <v>51</v>
      </c>
      <c r="B6652" s="2" t="s">
        <v>52</v>
      </c>
      <c r="C6652" s="2" t="s">
        <v>6</v>
      </c>
      <c r="D6652" s="2" t="s">
        <v>15</v>
      </c>
      <c r="E6652" s="2" t="s">
        <v>18</v>
      </c>
      <c r="F6652" s="2" t="s">
        <v>61</v>
      </c>
      <c r="G6652" s="1">
        <v>996</v>
      </c>
      <c r="H6652" s="1">
        <v>647.4</v>
      </c>
      <c r="I6652" s="4">
        <v>7</v>
      </c>
      <c r="J6652" s="2" t="s">
        <v>71</v>
      </c>
      <c r="K6652" s="1">
        <f>Tabelle111[[#This Row],[Menge kg Nges]]/1000</f>
        <v>0.996</v>
      </c>
      <c r="L6652" s="1">
        <f>Tabelle111[[#This Row],[Menge kg P2O5]]/1000</f>
        <v>0.64739999999999998</v>
      </c>
      <c r="M6652" s="1">
        <f>Tabelle111[[#This Row],[Menge t Nges]]/Tabelle111[[#This Row],[Anzahl Lieferscheine]]</f>
        <v>0.14228571428571429</v>
      </c>
      <c r="N6652" s="1">
        <f>Tabelle111[[#This Row],[Menge t P2O5]]/Tabelle111[[#This Row],[Anzahl Lieferscheine]]</f>
        <v>9.2485714285714282E-2</v>
      </c>
    </row>
    <row r="6653" spans="1:14" x14ac:dyDescent="0.2">
      <c r="A6653" s="2" t="s">
        <v>51</v>
      </c>
      <c r="B6653" s="2" t="s">
        <v>52</v>
      </c>
      <c r="C6653" s="2" t="s">
        <v>6</v>
      </c>
      <c r="D6653" s="2" t="s">
        <v>15</v>
      </c>
      <c r="E6653" s="2" t="s">
        <v>31</v>
      </c>
      <c r="F6653" s="2" t="s">
        <v>61</v>
      </c>
      <c r="G6653" s="1">
        <v>61.5</v>
      </c>
      <c r="H6653" s="1">
        <v>27.75</v>
      </c>
      <c r="I6653" s="4">
        <v>1</v>
      </c>
      <c r="J6653" s="2" t="s">
        <v>71</v>
      </c>
      <c r="K6653" s="1">
        <f>Tabelle111[[#This Row],[Menge kg Nges]]/1000</f>
        <v>6.1499999999999999E-2</v>
      </c>
      <c r="L6653" s="1">
        <f>Tabelle111[[#This Row],[Menge kg P2O5]]/1000</f>
        <v>2.775E-2</v>
      </c>
      <c r="M6653" s="1">
        <f>Tabelle111[[#This Row],[Menge t Nges]]/Tabelle111[[#This Row],[Anzahl Lieferscheine]]</f>
        <v>6.1499999999999999E-2</v>
      </c>
      <c r="N6653" s="1">
        <f>Tabelle111[[#This Row],[Menge t P2O5]]/Tabelle111[[#This Row],[Anzahl Lieferscheine]]</f>
        <v>2.775E-2</v>
      </c>
    </row>
    <row r="6654" spans="1:14" x14ac:dyDescent="0.2">
      <c r="A6654" s="2" t="s">
        <v>51</v>
      </c>
      <c r="B6654" s="2" t="s">
        <v>39</v>
      </c>
      <c r="C6654" s="2" t="s">
        <v>6</v>
      </c>
      <c r="D6654" s="2" t="s">
        <v>7</v>
      </c>
      <c r="E6654" s="2" t="s">
        <v>9</v>
      </c>
      <c r="F6654" s="2" t="s">
        <v>61</v>
      </c>
      <c r="G6654" s="1">
        <v>86</v>
      </c>
      <c r="H6654" s="1">
        <v>34</v>
      </c>
      <c r="I6654" s="4">
        <v>1</v>
      </c>
      <c r="J6654" s="2" t="s">
        <v>71</v>
      </c>
      <c r="K6654" s="1">
        <f>Tabelle111[[#This Row],[Menge kg Nges]]/1000</f>
        <v>8.5999999999999993E-2</v>
      </c>
      <c r="L6654" s="1">
        <f>Tabelle111[[#This Row],[Menge kg P2O5]]/1000</f>
        <v>3.4000000000000002E-2</v>
      </c>
      <c r="M6654" s="1">
        <f>Tabelle111[[#This Row],[Menge t Nges]]/Tabelle111[[#This Row],[Anzahl Lieferscheine]]</f>
        <v>8.5999999999999993E-2</v>
      </c>
      <c r="N6654" s="1">
        <f>Tabelle111[[#This Row],[Menge t P2O5]]/Tabelle111[[#This Row],[Anzahl Lieferscheine]]</f>
        <v>3.4000000000000002E-2</v>
      </c>
    </row>
    <row r="6655" spans="1:14" x14ac:dyDescent="0.2">
      <c r="A6655" s="2" t="s">
        <v>51</v>
      </c>
      <c r="B6655" s="2" t="s">
        <v>39</v>
      </c>
      <c r="C6655" s="2" t="s">
        <v>6</v>
      </c>
      <c r="D6655" s="2" t="s">
        <v>7</v>
      </c>
      <c r="E6655" s="2" t="s">
        <v>12</v>
      </c>
      <c r="F6655" s="2" t="s">
        <v>61</v>
      </c>
      <c r="G6655" s="1">
        <v>228</v>
      </c>
      <c r="H6655" s="1">
        <v>72</v>
      </c>
      <c r="I6655" s="4">
        <v>1</v>
      </c>
      <c r="J6655" s="2" t="s">
        <v>71</v>
      </c>
      <c r="K6655" s="1">
        <f>Tabelle111[[#This Row],[Menge kg Nges]]/1000</f>
        <v>0.22800000000000001</v>
      </c>
      <c r="L6655" s="1">
        <f>Tabelle111[[#This Row],[Menge kg P2O5]]/1000</f>
        <v>7.1999999999999995E-2</v>
      </c>
      <c r="M6655" s="1">
        <f>Tabelle111[[#This Row],[Menge t Nges]]/Tabelle111[[#This Row],[Anzahl Lieferscheine]]</f>
        <v>0.22800000000000001</v>
      </c>
      <c r="N6655" s="1">
        <f>Tabelle111[[#This Row],[Menge t P2O5]]/Tabelle111[[#This Row],[Anzahl Lieferscheine]]</f>
        <v>7.1999999999999995E-2</v>
      </c>
    </row>
    <row r="6656" spans="1:14" x14ac:dyDescent="0.2">
      <c r="A6656" s="2" t="s">
        <v>51</v>
      </c>
      <c r="B6656" s="2" t="s">
        <v>40</v>
      </c>
      <c r="C6656" s="2" t="s">
        <v>25</v>
      </c>
      <c r="D6656" s="2" t="s">
        <v>25</v>
      </c>
      <c r="E6656" s="2" t="s">
        <v>26</v>
      </c>
      <c r="F6656" s="2" t="s">
        <v>61</v>
      </c>
      <c r="G6656" s="1">
        <v>410.9</v>
      </c>
      <c r="H6656" s="1">
        <v>217.7</v>
      </c>
      <c r="I6656" s="4">
        <v>2</v>
      </c>
      <c r="J6656" s="2" t="s">
        <v>71</v>
      </c>
      <c r="K6656" s="1">
        <f>Tabelle111[[#This Row],[Menge kg Nges]]/1000</f>
        <v>0.41089999999999999</v>
      </c>
      <c r="L6656" s="1">
        <f>Tabelle111[[#This Row],[Menge kg P2O5]]/1000</f>
        <v>0.21769999999999998</v>
      </c>
      <c r="M6656" s="1">
        <f>Tabelle111[[#This Row],[Menge t Nges]]/Tabelle111[[#This Row],[Anzahl Lieferscheine]]</f>
        <v>0.20544999999999999</v>
      </c>
      <c r="N6656" s="1">
        <f>Tabelle111[[#This Row],[Menge t P2O5]]/Tabelle111[[#This Row],[Anzahl Lieferscheine]]</f>
        <v>0.10884999999999999</v>
      </c>
    </row>
    <row r="6657" spans="1:14" x14ac:dyDescent="0.2">
      <c r="A6657" s="2" t="s">
        <v>51</v>
      </c>
      <c r="B6657" s="2" t="s">
        <v>53</v>
      </c>
      <c r="C6657" s="2" t="s">
        <v>6</v>
      </c>
      <c r="D6657" s="2" t="s">
        <v>15</v>
      </c>
      <c r="E6657" s="2" t="s">
        <v>18</v>
      </c>
      <c r="F6657" s="2" t="s">
        <v>61</v>
      </c>
      <c r="G6657" s="1">
        <v>217.88</v>
      </c>
      <c r="H6657" s="1">
        <v>178.98000000000002</v>
      </c>
      <c r="I6657" s="4">
        <v>2</v>
      </c>
      <c r="J6657" s="2" t="s">
        <v>71</v>
      </c>
      <c r="K6657" s="1">
        <f>Tabelle111[[#This Row],[Menge kg Nges]]/1000</f>
        <v>0.21787999999999999</v>
      </c>
      <c r="L6657" s="1">
        <f>Tabelle111[[#This Row],[Menge kg P2O5]]/1000</f>
        <v>0.17898000000000003</v>
      </c>
      <c r="M6657" s="1">
        <f>Tabelle111[[#This Row],[Menge t Nges]]/Tabelle111[[#This Row],[Anzahl Lieferscheine]]</f>
        <v>0.10894</v>
      </c>
      <c r="N6657" s="1">
        <f>Tabelle111[[#This Row],[Menge t P2O5]]/Tabelle111[[#This Row],[Anzahl Lieferscheine]]</f>
        <v>8.9490000000000014E-2</v>
      </c>
    </row>
    <row r="6658" spans="1:14" x14ac:dyDescent="0.2">
      <c r="A6658" s="2" t="s">
        <v>51</v>
      </c>
      <c r="B6658" s="2" t="s">
        <v>53</v>
      </c>
      <c r="C6658" s="2" t="s">
        <v>25</v>
      </c>
      <c r="D6658" s="2" t="s">
        <v>25</v>
      </c>
      <c r="E6658" s="2" t="s">
        <v>26</v>
      </c>
      <c r="F6658" s="2" t="s">
        <v>61</v>
      </c>
      <c r="G6658" s="1">
        <v>176.1</v>
      </c>
      <c r="H6658" s="1">
        <v>93.3</v>
      </c>
      <c r="I6658" s="4">
        <v>1</v>
      </c>
      <c r="J6658" s="2" t="s">
        <v>71</v>
      </c>
      <c r="K6658" s="1">
        <f>Tabelle111[[#This Row],[Menge kg Nges]]/1000</f>
        <v>0.17610000000000001</v>
      </c>
      <c r="L6658" s="1">
        <f>Tabelle111[[#This Row],[Menge kg P2O5]]/1000</f>
        <v>9.3299999999999994E-2</v>
      </c>
      <c r="M6658" s="1">
        <f>Tabelle111[[#This Row],[Menge t Nges]]/Tabelle111[[#This Row],[Anzahl Lieferscheine]]</f>
        <v>0.17610000000000001</v>
      </c>
      <c r="N6658" s="1">
        <f>Tabelle111[[#This Row],[Menge t P2O5]]/Tabelle111[[#This Row],[Anzahl Lieferscheine]]</f>
        <v>9.3299999999999994E-2</v>
      </c>
    </row>
    <row r="6659" spans="1:14" x14ac:dyDescent="0.2">
      <c r="A6659" s="2" t="s">
        <v>51</v>
      </c>
      <c r="B6659" s="2" t="s">
        <v>56</v>
      </c>
      <c r="C6659" s="2" t="s">
        <v>6</v>
      </c>
      <c r="D6659" s="2" t="s">
        <v>7</v>
      </c>
      <c r="E6659" s="2" t="s">
        <v>14</v>
      </c>
      <c r="F6659" s="2" t="s">
        <v>61</v>
      </c>
      <c r="G6659" s="1">
        <v>205.2</v>
      </c>
      <c r="H6659" s="1">
        <v>61.2</v>
      </c>
      <c r="I6659" s="4">
        <v>1</v>
      </c>
      <c r="J6659" s="2" t="s">
        <v>71</v>
      </c>
      <c r="K6659" s="1">
        <f>Tabelle111[[#This Row],[Menge kg Nges]]/1000</f>
        <v>0.20519999999999999</v>
      </c>
      <c r="L6659" s="1">
        <f>Tabelle111[[#This Row],[Menge kg P2O5]]/1000</f>
        <v>6.1200000000000004E-2</v>
      </c>
      <c r="M6659" s="1">
        <f>Tabelle111[[#This Row],[Menge t Nges]]/Tabelle111[[#This Row],[Anzahl Lieferscheine]]</f>
        <v>0.20519999999999999</v>
      </c>
      <c r="N6659" s="1">
        <f>Tabelle111[[#This Row],[Menge t P2O5]]/Tabelle111[[#This Row],[Anzahl Lieferscheine]]</f>
        <v>6.1200000000000004E-2</v>
      </c>
    </row>
    <row r="6660" spans="1:14" x14ac:dyDescent="0.2">
      <c r="A6660" s="2" t="s">
        <v>52</v>
      </c>
      <c r="B6660" s="2" t="s">
        <v>5</v>
      </c>
      <c r="C6660" s="2" t="s">
        <v>6</v>
      </c>
      <c r="D6660" s="2" t="s">
        <v>7</v>
      </c>
      <c r="E6660" s="2" t="s">
        <v>9</v>
      </c>
      <c r="F6660" s="2" t="s">
        <v>61</v>
      </c>
      <c r="G6660" s="1">
        <v>184.8</v>
      </c>
      <c r="H6660" s="1">
        <v>75.599999999999994</v>
      </c>
      <c r="I6660" s="4">
        <v>1</v>
      </c>
      <c r="J6660" s="2" t="s">
        <v>71</v>
      </c>
      <c r="K6660" s="1">
        <f>Tabelle111[[#This Row],[Menge kg Nges]]/1000</f>
        <v>0.18480000000000002</v>
      </c>
      <c r="L6660" s="1">
        <f>Tabelle111[[#This Row],[Menge kg P2O5]]/1000</f>
        <v>7.5600000000000001E-2</v>
      </c>
      <c r="M6660" s="1">
        <f>Tabelle111[[#This Row],[Menge t Nges]]/Tabelle111[[#This Row],[Anzahl Lieferscheine]]</f>
        <v>0.18480000000000002</v>
      </c>
      <c r="N6660" s="1">
        <f>Tabelle111[[#This Row],[Menge t P2O5]]/Tabelle111[[#This Row],[Anzahl Lieferscheine]]</f>
        <v>7.5600000000000001E-2</v>
      </c>
    </row>
    <row r="6661" spans="1:14" x14ac:dyDescent="0.2">
      <c r="A6661" s="2" t="s">
        <v>52</v>
      </c>
      <c r="B6661" s="2" t="s">
        <v>5</v>
      </c>
      <c r="C6661" s="2" t="s">
        <v>6</v>
      </c>
      <c r="D6661" s="2" t="s">
        <v>15</v>
      </c>
      <c r="E6661" s="2" t="s">
        <v>21</v>
      </c>
      <c r="F6661" s="2" t="s">
        <v>61</v>
      </c>
      <c r="G6661" s="1">
        <v>441.6</v>
      </c>
      <c r="H6661" s="1">
        <v>234.6</v>
      </c>
      <c r="I6661" s="4">
        <v>1</v>
      </c>
      <c r="J6661" s="2" t="s">
        <v>71</v>
      </c>
      <c r="K6661" s="1">
        <f>Tabelle111[[#This Row],[Menge kg Nges]]/1000</f>
        <v>0.44160000000000005</v>
      </c>
      <c r="L6661" s="1">
        <f>Tabelle111[[#This Row],[Menge kg P2O5]]/1000</f>
        <v>0.2346</v>
      </c>
      <c r="M6661" s="1">
        <f>Tabelle111[[#This Row],[Menge t Nges]]/Tabelle111[[#This Row],[Anzahl Lieferscheine]]</f>
        <v>0.44160000000000005</v>
      </c>
      <c r="N6661" s="1">
        <f>Tabelle111[[#This Row],[Menge t P2O5]]/Tabelle111[[#This Row],[Anzahl Lieferscheine]]</f>
        <v>0.2346</v>
      </c>
    </row>
    <row r="6662" spans="1:14" x14ac:dyDescent="0.2">
      <c r="A6662" s="2" t="s">
        <v>52</v>
      </c>
      <c r="B6662" s="2" t="s">
        <v>5</v>
      </c>
      <c r="C6662" s="2" t="s">
        <v>6</v>
      </c>
      <c r="D6662" s="2" t="s">
        <v>15</v>
      </c>
      <c r="E6662" s="2" t="s">
        <v>9</v>
      </c>
      <c r="F6662" s="2" t="s">
        <v>61</v>
      </c>
      <c r="G6662" s="1">
        <v>101.4</v>
      </c>
      <c r="H6662" s="1">
        <v>67.5</v>
      </c>
      <c r="I6662" s="4">
        <v>1</v>
      </c>
      <c r="J6662" s="2" t="s">
        <v>71</v>
      </c>
      <c r="K6662" s="1">
        <f>Tabelle111[[#This Row],[Menge kg Nges]]/1000</f>
        <v>0.1014</v>
      </c>
      <c r="L6662" s="1">
        <f>Tabelle111[[#This Row],[Menge kg P2O5]]/1000</f>
        <v>6.7500000000000004E-2</v>
      </c>
      <c r="M6662" s="1">
        <f>Tabelle111[[#This Row],[Menge t Nges]]/Tabelle111[[#This Row],[Anzahl Lieferscheine]]</f>
        <v>0.1014</v>
      </c>
      <c r="N6662" s="1">
        <f>Tabelle111[[#This Row],[Menge t P2O5]]/Tabelle111[[#This Row],[Anzahl Lieferscheine]]</f>
        <v>6.7500000000000004E-2</v>
      </c>
    </row>
    <row r="6663" spans="1:14" x14ac:dyDescent="0.2">
      <c r="A6663" s="2" t="s">
        <v>52</v>
      </c>
      <c r="B6663" s="2" t="s">
        <v>29</v>
      </c>
      <c r="C6663" s="2" t="s">
        <v>6</v>
      </c>
      <c r="D6663" s="2" t="s">
        <v>15</v>
      </c>
      <c r="E6663" s="2" t="s">
        <v>21</v>
      </c>
      <c r="F6663" s="2" t="s">
        <v>61</v>
      </c>
      <c r="G6663" s="1">
        <v>380</v>
      </c>
      <c r="H6663" s="1">
        <v>228</v>
      </c>
      <c r="I6663" s="4">
        <v>1</v>
      </c>
      <c r="J6663" s="2" t="s">
        <v>71</v>
      </c>
      <c r="K6663" s="1">
        <f>Tabelle111[[#This Row],[Menge kg Nges]]/1000</f>
        <v>0.38</v>
      </c>
      <c r="L6663" s="1">
        <f>Tabelle111[[#This Row],[Menge kg P2O5]]/1000</f>
        <v>0.22800000000000001</v>
      </c>
      <c r="M6663" s="1">
        <f>Tabelle111[[#This Row],[Menge t Nges]]/Tabelle111[[#This Row],[Anzahl Lieferscheine]]</f>
        <v>0.38</v>
      </c>
      <c r="N6663" s="1">
        <f>Tabelle111[[#This Row],[Menge t P2O5]]/Tabelle111[[#This Row],[Anzahl Lieferscheine]]</f>
        <v>0.22800000000000001</v>
      </c>
    </row>
    <row r="6664" spans="1:14" x14ac:dyDescent="0.2">
      <c r="A6664" s="2" t="s">
        <v>52</v>
      </c>
      <c r="B6664" s="2" t="s">
        <v>32</v>
      </c>
      <c r="C6664" s="2" t="s">
        <v>6</v>
      </c>
      <c r="D6664" s="2" t="s">
        <v>7</v>
      </c>
      <c r="E6664" s="2" t="s">
        <v>12</v>
      </c>
      <c r="F6664" s="2" t="s">
        <v>61</v>
      </c>
      <c r="G6664" s="1">
        <v>2289</v>
      </c>
      <c r="H6664" s="1">
        <v>1026</v>
      </c>
      <c r="I6664" s="4">
        <v>10</v>
      </c>
      <c r="J6664" s="2" t="s">
        <v>71</v>
      </c>
      <c r="K6664" s="1">
        <f>Tabelle111[[#This Row],[Menge kg Nges]]/1000</f>
        <v>2.2890000000000001</v>
      </c>
      <c r="L6664" s="1">
        <f>Tabelle111[[#This Row],[Menge kg P2O5]]/1000</f>
        <v>1.026</v>
      </c>
      <c r="M6664" s="1">
        <f>Tabelle111[[#This Row],[Menge t Nges]]/Tabelle111[[#This Row],[Anzahl Lieferscheine]]</f>
        <v>0.22890000000000002</v>
      </c>
      <c r="N6664" s="1">
        <f>Tabelle111[[#This Row],[Menge t P2O5]]/Tabelle111[[#This Row],[Anzahl Lieferscheine]]</f>
        <v>0.1026</v>
      </c>
    </row>
    <row r="6665" spans="1:14" x14ac:dyDescent="0.2">
      <c r="A6665" s="2" t="s">
        <v>52</v>
      </c>
      <c r="B6665" s="2" t="s">
        <v>27</v>
      </c>
      <c r="C6665" s="2" t="s">
        <v>6</v>
      </c>
      <c r="D6665" s="2" t="s">
        <v>7</v>
      </c>
      <c r="E6665" s="2" t="s">
        <v>12</v>
      </c>
      <c r="F6665" s="2" t="s">
        <v>61</v>
      </c>
      <c r="G6665" s="1">
        <v>86.25</v>
      </c>
      <c r="H6665" s="1">
        <v>32.5</v>
      </c>
      <c r="I6665" s="4">
        <v>1</v>
      </c>
      <c r="J6665" s="2" t="s">
        <v>71</v>
      </c>
      <c r="K6665" s="1">
        <f>Tabelle111[[#This Row],[Menge kg Nges]]/1000</f>
        <v>8.6249999999999993E-2</v>
      </c>
      <c r="L6665" s="1">
        <f>Tabelle111[[#This Row],[Menge kg P2O5]]/1000</f>
        <v>3.2500000000000001E-2</v>
      </c>
      <c r="M6665" s="1">
        <f>Tabelle111[[#This Row],[Menge t Nges]]/Tabelle111[[#This Row],[Anzahl Lieferscheine]]</f>
        <v>8.6249999999999993E-2</v>
      </c>
      <c r="N6665" s="1">
        <f>Tabelle111[[#This Row],[Menge t P2O5]]/Tabelle111[[#This Row],[Anzahl Lieferscheine]]</f>
        <v>3.2500000000000001E-2</v>
      </c>
    </row>
    <row r="6666" spans="1:14" x14ac:dyDescent="0.2">
      <c r="A6666" s="2" t="s">
        <v>52</v>
      </c>
      <c r="B6666" s="2" t="s">
        <v>27</v>
      </c>
      <c r="C6666" s="2" t="s">
        <v>6</v>
      </c>
      <c r="D6666" s="2" t="s">
        <v>7</v>
      </c>
      <c r="E6666" s="2" t="s">
        <v>13</v>
      </c>
      <c r="F6666" s="2" t="s">
        <v>61</v>
      </c>
      <c r="G6666" s="1">
        <v>292.25</v>
      </c>
      <c r="H6666" s="1">
        <v>140</v>
      </c>
      <c r="I6666" s="4">
        <v>2</v>
      </c>
      <c r="J6666" s="2" t="s">
        <v>71</v>
      </c>
      <c r="K6666" s="1">
        <f>Tabelle111[[#This Row],[Menge kg Nges]]/1000</f>
        <v>0.29225000000000001</v>
      </c>
      <c r="L6666" s="1">
        <f>Tabelle111[[#This Row],[Menge kg P2O5]]/1000</f>
        <v>0.14000000000000001</v>
      </c>
      <c r="M6666" s="1">
        <f>Tabelle111[[#This Row],[Menge t Nges]]/Tabelle111[[#This Row],[Anzahl Lieferscheine]]</f>
        <v>0.146125</v>
      </c>
      <c r="N6666" s="1">
        <f>Tabelle111[[#This Row],[Menge t P2O5]]/Tabelle111[[#This Row],[Anzahl Lieferscheine]]</f>
        <v>7.0000000000000007E-2</v>
      </c>
    </row>
    <row r="6667" spans="1:14" x14ac:dyDescent="0.2">
      <c r="A6667" s="2" t="s">
        <v>52</v>
      </c>
      <c r="B6667" s="2" t="s">
        <v>27</v>
      </c>
      <c r="C6667" s="2" t="s">
        <v>6</v>
      </c>
      <c r="D6667" s="2" t="s">
        <v>15</v>
      </c>
      <c r="E6667" s="2" t="s">
        <v>8</v>
      </c>
      <c r="F6667" s="2" t="s">
        <v>61</v>
      </c>
      <c r="G6667" s="1">
        <v>165.9</v>
      </c>
      <c r="H6667" s="1">
        <v>71.400000000000006</v>
      </c>
      <c r="I6667" s="4">
        <v>1</v>
      </c>
      <c r="J6667" s="2" t="s">
        <v>71</v>
      </c>
      <c r="K6667" s="1">
        <f>Tabelle111[[#This Row],[Menge kg Nges]]/1000</f>
        <v>0.16589999999999999</v>
      </c>
      <c r="L6667" s="1">
        <f>Tabelle111[[#This Row],[Menge kg P2O5]]/1000</f>
        <v>7.1400000000000005E-2</v>
      </c>
      <c r="M6667" s="1">
        <f>Tabelle111[[#This Row],[Menge t Nges]]/Tabelle111[[#This Row],[Anzahl Lieferscheine]]</f>
        <v>0.16589999999999999</v>
      </c>
      <c r="N6667" s="1">
        <f>Tabelle111[[#This Row],[Menge t P2O5]]/Tabelle111[[#This Row],[Anzahl Lieferscheine]]</f>
        <v>7.1400000000000005E-2</v>
      </c>
    </row>
    <row r="6668" spans="1:14" x14ac:dyDescent="0.2">
      <c r="A6668" s="2" t="s">
        <v>52</v>
      </c>
      <c r="B6668" s="2" t="s">
        <v>27</v>
      </c>
      <c r="C6668" s="2" t="s">
        <v>6</v>
      </c>
      <c r="D6668" s="2" t="s">
        <v>15</v>
      </c>
      <c r="E6668" s="2" t="s">
        <v>18</v>
      </c>
      <c r="F6668" s="2" t="s">
        <v>61</v>
      </c>
      <c r="G6668" s="1">
        <v>336</v>
      </c>
      <c r="H6668" s="1">
        <v>272</v>
      </c>
      <c r="I6668" s="4">
        <v>1</v>
      </c>
      <c r="J6668" s="2" t="s">
        <v>71</v>
      </c>
      <c r="K6668" s="1">
        <f>Tabelle111[[#This Row],[Menge kg Nges]]/1000</f>
        <v>0.33600000000000002</v>
      </c>
      <c r="L6668" s="1">
        <f>Tabelle111[[#This Row],[Menge kg P2O5]]/1000</f>
        <v>0.27200000000000002</v>
      </c>
      <c r="M6668" s="1">
        <f>Tabelle111[[#This Row],[Menge t Nges]]/Tabelle111[[#This Row],[Anzahl Lieferscheine]]</f>
        <v>0.33600000000000002</v>
      </c>
      <c r="N6668" s="1">
        <f>Tabelle111[[#This Row],[Menge t P2O5]]/Tabelle111[[#This Row],[Anzahl Lieferscheine]]</f>
        <v>0.27200000000000002</v>
      </c>
    </row>
    <row r="6669" spans="1:14" x14ac:dyDescent="0.2">
      <c r="A6669" s="2" t="s">
        <v>52</v>
      </c>
      <c r="B6669" s="2" t="s">
        <v>27</v>
      </c>
      <c r="C6669" s="2" t="s">
        <v>6</v>
      </c>
      <c r="D6669" s="2" t="s">
        <v>15</v>
      </c>
      <c r="E6669" s="2" t="s">
        <v>21</v>
      </c>
      <c r="F6669" s="2" t="s">
        <v>61</v>
      </c>
      <c r="G6669" s="1">
        <v>480</v>
      </c>
      <c r="H6669" s="1">
        <v>255</v>
      </c>
      <c r="I6669" s="4">
        <v>1</v>
      </c>
      <c r="J6669" s="2" t="s">
        <v>71</v>
      </c>
      <c r="K6669" s="1">
        <f>Tabelle111[[#This Row],[Menge kg Nges]]/1000</f>
        <v>0.48</v>
      </c>
      <c r="L6669" s="1">
        <f>Tabelle111[[#This Row],[Menge kg P2O5]]/1000</f>
        <v>0.255</v>
      </c>
      <c r="M6669" s="1">
        <f>Tabelle111[[#This Row],[Menge t Nges]]/Tabelle111[[#This Row],[Anzahl Lieferscheine]]</f>
        <v>0.48</v>
      </c>
      <c r="N6669" s="1">
        <f>Tabelle111[[#This Row],[Menge t P2O5]]/Tabelle111[[#This Row],[Anzahl Lieferscheine]]</f>
        <v>0.255</v>
      </c>
    </row>
    <row r="6670" spans="1:14" x14ac:dyDescent="0.2">
      <c r="A6670" s="2" t="s">
        <v>52</v>
      </c>
      <c r="B6670" s="2" t="s">
        <v>27</v>
      </c>
      <c r="C6670" s="2" t="s">
        <v>25</v>
      </c>
      <c r="D6670" s="2" t="s">
        <v>25</v>
      </c>
      <c r="E6670" s="2" t="s">
        <v>26</v>
      </c>
      <c r="F6670" s="2" t="s">
        <v>61</v>
      </c>
      <c r="G6670" s="1">
        <v>168.84</v>
      </c>
      <c r="H6670" s="1">
        <v>148.68</v>
      </c>
      <c r="I6670" s="4">
        <v>1</v>
      </c>
      <c r="J6670" s="2" t="s">
        <v>71</v>
      </c>
      <c r="K6670" s="1">
        <f>Tabelle111[[#This Row],[Menge kg Nges]]/1000</f>
        <v>0.16883999999999999</v>
      </c>
      <c r="L6670" s="1">
        <f>Tabelle111[[#This Row],[Menge kg P2O5]]/1000</f>
        <v>0.14868000000000001</v>
      </c>
      <c r="M6670" s="1">
        <f>Tabelle111[[#This Row],[Menge t Nges]]/Tabelle111[[#This Row],[Anzahl Lieferscheine]]</f>
        <v>0.16883999999999999</v>
      </c>
      <c r="N6670" s="1">
        <f>Tabelle111[[#This Row],[Menge t P2O5]]/Tabelle111[[#This Row],[Anzahl Lieferscheine]]</f>
        <v>0.14868000000000001</v>
      </c>
    </row>
    <row r="6671" spans="1:14" x14ac:dyDescent="0.2">
      <c r="A6671" s="2" t="s">
        <v>52</v>
      </c>
      <c r="B6671" s="2" t="s">
        <v>46</v>
      </c>
      <c r="C6671" s="2" t="s">
        <v>6</v>
      </c>
      <c r="D6671" s="2" t="s">
        <v>15</v>
      </c>
      <c r="E6671" s="2" t="s">
        <v>18</v>
      </c>
      <c r="F6671" s="2" t="s">
        <v>61</v>
      </c>
      <c r="G6671" s="1">
        <v>672</v>
      </c>
      <c r="H6671" s="1">
        <v>544</v>
      </c>
      <c r="I6671" s="4">
        <v>1</v>
      </c>
      <c r="J6671" s="2" t="s">
        <v>71</v>
      </c>
      <c r="K6671" s="1">
        <f>Tabelle111[[#This Row],[Menge kg Nges]]/1000</f>
        <v>0.67200000000000004</v>
      </c>
      <c r="L6671" s="1">
        <f>Tabelle111[[#This Row],[Menge kg P2O5]]/1000</f>
        <v>0.54400000000000004</v>
      </c>
      <c r="M6671" s="1">
        <f>Tabelle111[[#This Row],[Menge t Nges]]/Tabelle111[[#This Row],[Anzahl Lieferscheine]]</f>
        <v>0.67200000000000004</v>
      </c>
      <c r="N6671" s="1">
        <f>Tabelle111[[#This Row],[Menge t P2O5]]/Tabelle111[[#This Row],[Anzahl Lieferscheine]]</f>
        <v>0.54400000000000004</v>
      </c>
    </row>
    <row r="6672" spans="1:14" x14ac:dyDescent="0.2">
      <c r="A6672" s="2" t="s">
        <v>52</v>
      </c>
      <c r="B6672" s="2" t="s">
        <v>46</v>
      </c>
      <c r="C6672" s="2" t="s">
        <v>6</v>
      </c>
      <c r="D6672" s="2" t="s">
        <v>15</v>
      </c>
      <c r="E6672" s="2" t="s">
        <v>21</v>
      </c>
      <c r="F6672" s="2" t="s">
        <v>61</v>
      </c>
      <c r="G6672" s="1">
        <v>672</v>
      </c>
      <c r="H6672" s="1">
        <v>348</v>
      </c>
      <c r="I6672" s="4">
        <v>1</v>
      </c>
      <c r="J6672" s="2" t="s">
        <v>71</v>
      </c>
      <c r="K6672" s="1">
        <f>Tabelle111[[#This Row],[Menge kg Nges]]/1000</f>
        <v>0.67200000000000004</v>
      </c>
      <c r="L6672" s="1">
        <f>Tabelle111[[#This Row],[Menge kg P2O5]]/1000</f>
        <v>0.34799999999999998</v>
      </c>
      <c r="M6672" s="1">
        <f>Tabelle111[[#This Row],[Menge t Nges]]/Tabelle111[[#This Row],[Anzahl Lieferscheine]]</f>
        <v>0.67200000000000004</v>
      </c>
      <c r="N6672" s="1">
        <f>Tabelle111[[#This Row],[Menge t P2O5]]/Tabelle111[[#This Row],[Anzahl Lieferscheine]]</f>
        <v>0.34799999999999998</v>
      </c>
    </row>
    <row r="6673" spans="1:14" x14ac:dyDescent="0.2">
      <c r="A6673" s="2" t="s">
        <v>52</v>
      </c>
      <c r="B6673" s="2" t="s">
        <v>34</v>
      </c>
      <c r="C6673" s="2" t="s">
        <v>6</v>
      </c>
      <c r="D6673" s="2" t="s">
        <v>7</v>
      </c>
      <c r="E6673" s="2" t="s">
        <v>11</v>
      </c>
      <c r="F6673" s="2" t="s">
        <v>61</v>
      </c>
      <c r="G6673" s="1">
        <v>39.06</v>
      </c>
      <c r="H6673" s="1">
        <v>15.12</v>
      </c>
      <c r="I6673" s="4">
        <v>1</v>
      </c>
      <c r="J6673" s="2" t="s">
        <v>71</v>
      </c>
      <c r="K6673" s="1">
        <f>Tabelle111[[#This Row],[Menge kg Nges]]/1000</f>
        <v>3.9060000000000004E-2</v>
      </c>
      <c r="L6673" s="1">
        <f>Tabelle111[[#This Row],[Menge kg P2O5]]/1000</f>
        <v>1.512E-2</v>
      </c>
      <c r="M6673" s="1">
        <f>Tabelle111[[#This Row],[Menge t Nges]]/Tabelle111[[#This Row],[Anzahl Lieferscheine]]</f>
        <v>3.9060000000000004E-2</v>
      </c>
      <c r="N6673" s="1">
        <f>Tabelle111[[#This Row],[Menge t P2O5]]/Tabelle111[[#This Row],[Anzahl Lieferscheine]]</f>
        <v>1.512E-2</v>
      </c>
    </row>
    <row r="6674" spans="1:14" x14ac:dyDescent="0.2">
      <c r="A6674" s="2" t="s">
        <v>52</v>
      </c>
      <c r="B6674" s="2" t="s">
        <v>34</v>
      </c>
      <c r="C6674" s="2" t="s">
        <v>6</v>
      </c>
      <c r="D6674" s="2" t="s">
        <v>7</v>
      </c>
      <c r="E6674" s="2" t="s">
        <v>12</v>
      </c>
      <c r="F6674" s="2" t="s">
        <v>61</v>
      </c>
      <c r="G6674" s="1">
        <v>1258.9199999999998</v>
      </c>
      <c r="H6674" s="1">
        <v>552.99</v>
      </c>
      <c r="I6674" s="4">
        <v>4</v>
      </c>
      <c r="J6674" s="2" t="s">
        <v>71</v>
      </c>
      <c r="K6674" s="1">
        <f>Tabelle111[[#This Row],[Menge kg Nges]]/1000</f>
        <v>1.2589199999999998</v>
      </c>
      <c r="L6674" s="1">
        <f>Tabelle111[[#This Row],[Menge kg P2O5]]/1000</f>
        <v>0.55298999999999998</v>
      </c>
      <c r="M6674" s="1">
        <f>Tabelle111[[#This Row],[Menge t Nges]]/Tabelle111[[#This Row],[Anzahl Lieferscheine]]</f>
        <v>0.31472999999999995</v>
      </c>
      <c r="N6674" s="1">
        <f>Tabelle111[[#This Row],[Menge t P2O5]]/Tabelle111[[#This Row],[Anzahl Lieferscheine]]</f>
        <v>0.1382475</v>
      </c>
    </row>
    <row r="6675" spans="1:14" x14ac:dyDescent="0.2">
      <c r="A6675" s="2" t="s">
        <v>52</v>
      </c>
      <c r="B6675" s="2" t="s">
        <v>34</v>
      </c>
      <c r="C6675" s="2" t="s">
        <v>6</v>
      </c>
      <c r="D6675" s="2" t="s">
        <v>7</v>
      </c>
      <c r="E6675" s="2" t="s">
        <v>13</v>
      </c>
      <c r="F6675" s="2" t="s">
        <v>61</v>
      </c>
      <c r="G6675" s="1">
        <v>1748</v>
      </c>
      <c r="H6675" s="1">
        <v>904</v>
      </c>
      <c r="I6675" s="4">
        <v>2</v>
      </c>
      <c r="J6675" s="2" t="s">
        <v>71</v>
      </c>
      <c r="K6675" s="1">
        <f>Tabelle111[[#This Row],[Menge kg Nges]]/1000</f>
        <v>1.748</v>
      </c>
      <c r="L6675" s="1">
        <f>Tabelle111[[#This Row],[Menge kg P2O5]]/1000</f>
        <v>0.90400000000000003</v>
      </c>
      <c r="M6675" s="1">
        <f>Tabelle111[[#This Row],[Menge t Nges]]/Tabelle111[[#This Row],[Anzahl Lieferscheine]]</f>
        <v>0.874</v>
      </c>
      <c r="N6675" s="1">
        <f>Tabelle111[[#This Row],[Menge t P2O5]]/Tabelle111[[#This Row],[Anzahl Lieferscheine]]</f>
        <v>0.45200000000000001</v>
      </c>
    </row>
    <row r="6676" spans="1:14" x14ac:dyDescent="0.2">
      <c r="A6676" s="2" t="s">
        <v>52</v>
      </c>
      <c r="B6676" s="2" t="s">
        <v>51</v>
      </c>
      <c r="C6676" s="2" t="s">
        <v>6</v>
      </c>
      <c r="D6676" s="2" t="s">
        <v>7</v>
      </c>
      <c r="E6676" s="2" t="s">
        <v>8</v>
      </c>
      <c r="F6676" s="2" t="s">
        <v>61</v>
      </c>
      <c r="G6676" s="1">
        <v>407.9</v>
      </c>
      <c r="H6676" s="1">
        <v>132.98000000000002</v>
      </c>
      <c r="I6676" s="4">
        <v>2</v>
      </c>
      <c r="J6676" s="2" t="s">
        <v>71</v>
      </c>
      <c r="K6676" s="1">
        <f>Tabelle111[[#This Row],[Menge kg Nges]]/1000</f>
        <v>0.40789999999999998</v>
      </c>
      <c r="L6676" s="1">
        <f>Tabelle111[[#This Row],[Menge kg P2O5]]/1000</f>
        <v>0.13298000000000001</v>
      </c>
      <c r="M6676" s="1">
        <f>Tabelle111[[#This Row],[Menge t Nges]]/Tabelle111[[#This Row],[Anzahl Lieferscheine]]</f>
        <v>0.20394999999999999</v>
      </c>
      <c r="N6676" s="1">
        <f>Tabelle111[[#This Row],[Menge t P2O5]]/Tabelle111[[#This Row],[Anzahl Lieferscheine]]</f>
        <v>6.6490000000000007E-2</v>
      </c>
    </row>
    <row r="6677" spans="1:14" x14ac:dyDescent="0.2">
      <c r="A6677" s="2" t="s">
        <v>52</v>
      </c>
      <c r="B6677" s="2" t="s">
        <v>51</v>
      </c>
      <c r="C6677" s="2" t="s">
        <v>6</v>
      </c>
      <c r="D6677" s="2" t="s">
        <v>7</v>
      </c>
      <c r="E6677" s="2" t="s">
        <v>12</v>
      </c>
      <c r="F6677" s="2" t="s">
        <v>61</v>
      </c>
      <c r="G6677" s="1">
        <v>227.5</v>
      </c>
      <c r="H6677" s="1">
        <v>112</v>
      </c>
      <c r="I6677" s="4">
        <v>1</v>
      </c>
      <c r="J6677" s="2" t="s">
        <v>71</v>
      </c>
      <c r="K6677" s="1">
        <f>Tabelle111[[#This Row],[Menge kg Nges]]/1000</f>
        <v>0.22750000000000001</v>
      </c>
      <c r="L6677" s="1">
        <f>Tabelle111[[#This Row],[Menge kg P2O5]]/1000</f>
        <v>0.112</v>
      </c>
      <c r="M6677" s="1">
        <f>Tabelle111[[#This Row],[Menge t Nges]]/Tabelle111[[#This Row],[Anzahl Lieferscheine]]</f>
        <v>0.22750000000000001</v>
      </c>
      <c r="N6677" s="1">
        <f>Tabelle111[[#This Row],[Menge t P2O5]]/Tabelle111[[#This Row],[Anzahl Lieferscheine]]</f>
        <v>0.112</v>
      </c>
    </row>
    <row r="6678" spans="1:14" x14ac:dyDescent="0.2">
      <c r="A6678" s="2" t="s">
        <v>52</v>
      </c>
      <c r="B6678" s="2" t="s">
        <v>52</v>
      </c>
      <c r="C6678" s="2" t="s">
        <v>6</v>
      </c>
      <c r="D6678" s="2" t="s">
        <v>7</v>
      </c>
      <c r="E6678" s="2" t="s">
        <v>8</v>
      </c>
      <c r="F6678" s="2" t="s">
        <v>61</v>
      </c>
      <c r="G6678" s="1">
        <v>59077.9</v>
      </c>
      <c r="H6678" s="1">
        <v>24481.15</v>
      </c>
      <c r="I6678" s="4">
        <v>104</v>
      </c>
      <c r="J6678" s="2" t="s">
        <v>71</v>
      </c>
      <c r="K6678" s="1">
        <f>Tabelle111[[#This Row],[Menge kg Nges]]/1000</f>
        <v>59.0779</v>
      </c>
      <c r="L6678" s="1">
        <f>Tabelle111[[#This Row],[Menge kg P2O5]]/1000</f>
        <v>24.481150000000003</v>
      </c>
      <c r="M6678" s="1">
        <f>Tabelle111[[#This Row],[Menge t Nges]]/Tabelle111[[#This Row],[Anzahl Lieferscheine]]</f>
        <v>0.5680567307692308</v>
      </c>
      <c r="N6678" s="1">
        <f>Tabelle111[[#This Row],[Menge t P2O5]]/Tabelle111[[#This Row],[Anzahl Lieferscheine]]</f>
        <v>0.23539567307692311</v>
      </c>
    </row>
    <row r="6679" spans="1:14" x14ac:dyDescent="0.2">
      <c r="A6679" s="2" t="s">
        <v>52</v>
      </c>
      <c r="B6679" s="2" t="s">
        <v>52</v>
      </c>
      <c r="C6679" s="2" t="s">
        <v>6</v>
      </c>
      <c r="D6679" s="2" t="s">
        <v>7</v>
      </c>
      <c r="E6679" s="2" t="s">
        <v>9</v>
      </c>
      <c r="F6679" s="2" t="s">
        <v>61</v>
      </c>
      <c r="G6679" s="1">
        <v>22230.649999999998</v>
      </c>
      <c r="H6679" s="1">
        <v>8694.99</v>
      </c>
      <c r="I6679" s="4">
        <v>50</v>
      </c>
      <c r="J6679" s="2" t="s">
        <v>71</v>
      </c>
      <c r="K6679" s="1">
        <f>Tabelle111[[#This Row],[Menge kg Nges]]/1000</f>
        <v>22.230649999999997</v>
      </c>
      <c r="L6679" s="1">
        <f>Tabelle111[[#This Row],[Menge kg P2O5]]/1000</f>
        <v>8.6949900000000007</v>
      </c>
      <c r="M6679" s="1">
        <f>Tabelle111[[#This Row],[Menge t Nges]]/Tabelle111[[#This Row],[Anzahl Lieferscheine]]</f>
        <v>0.44461299999999992</v>
      </c>
      <c r="N6679" s="1">
        <f>Tabelle111[[#This Row],[Menge t P2O5]]/Tabelle111[[#This Row],[Anzahl Lieferscheine]]</f>
        <v>0.17389980000000002</v>
      </c>
    </row>
    <row r="6680" spans="1:14" x14ac:dyDescent="0.2">
      <c r="A6680" s="2" t="s">
        <v>52</v>
      </c>
      <c r="B6680" s="2" t="s">
        <v>52</v>
      </c>
      <c r="C6680" s="2" t="s">
        <v>6</v>
      </c>
      <c r="D6680" s="2" t="s">
        <v>7</v>
      </c>
      <c r="E6680" s="2" t="s">
        <v>10</v>
      </c>
      <c r="F6680" s="2" t="s">
        <v>61</v>
      </c>
      <c r="G6680" s="1">
        <v>52.48</v>
      </c>
      <c r="H6680" s="1">
        <v>22.96</v>
      </c>
      <c r="I6680" s="4">
        <v>1</v>
      </c>
      <c r="J6680" s="2" t="s">
        <v>71</v>
      </c>
      <c r="K6680" s="1">
        <f>Tabelle111[[#This Row],[Menge kg Nges]]/1000</f>
        <v>5.2479999999999999E-2</v>
      </c>
      <c r="L6680" s="1">
        <f>Tabelle111[[#This Row],[Menge kg P2O5]]/1000</f>
        <v>2.2960000000000001E-2</v>
      </c>
      <c r="M6680" s="1">
        <f>Tabelle111[[#This Row],[Menge t Nges]]/Tabelle111[[#This Row],[Anzahl Lieferscheine]]</f>
        <v>5.2479999999999999E-2</v>
      </c>
      <c r="N6680" s="1">
        <f>Tabelle111[[#This Row],[Menge t P2O5]]/Tabelle111[[#This Row],[Anzahl Lieferscheine]]</f>
        <v>2.2960000000000001E-2</v>
      </c>
    </row>
    <row r="6681" spans="1:14" x14ac:dyDescent="0.2">
      <c r="A6681" s="2" t="s">
        <v>52</v>
      </c>
      <c r="B6681" s="2" t="s">
        <v>52</v>
      </c>
      <c r="C6681" s="2" t="s">
        <v>6</v>
      </c>
      <c r="D6681" s="2" t="s">
        <v>7</v>
      </c>
      <c r="E6681" s="2" t="s">
        <v>11</v>
      </c>
      <c r="F6681" s="2" t="s">
        <v>61</v>
      </c>
      <c r="G6681" s="1">
        <v>10654.580000000002</v>
      </c>
      <c r="H6681" s="1">
        <v>4825.0599999999995</v>
      </c>
      <c r="I6681" s="4">
        <v>50</v>
      </c>
      <c r="J6681" s="2" t="s">
        <v>71</v>
      </c>
      <c r="K6681" s="1">
        <f>Tabelle111[[#This Row],[Menge kg Nges]]/1000</f>
        <v>10.654580000000001</v>
      </c>
      <c r="L6681" s="1">
        <f>Tabelle111[[#This Row],[Menge kg P2O5]]/1000</f>
        <v>4.8250599999999997</v>
      </c>
      <c r="M6681" s="1">
        <f>Tabelle111[[#This Row],[Menge t Nges]]/Tabelle111[[#This Row],[Anzahl Lieferscheine]]</f>
        <v>0.21309160000000002</v>
      </c>
      <c r="N6681" s="1">
        <f>Tabelle111[[#This Row],[Menge t P2O5]]/Tabelle111[[#This Row],[Anzahl Lieferscheine]]</f>
        <v>9.6501199999999995E-2</v>
      </c>
    </row>
    <row r="6682" spans="1:14" x14ac:dyDescent="0.2">
      <c r="A6682" s="2" t="s">
        <v>52</v>
      </c>
      <c r="B6682" s="2" t="s">
        <v>52</v>
      </c>
      <c r="C6682" s="2" t="s">
        <v>6</v>
      </c>
      <c r="D6682" s="2" t="s">
        <v>7</v>
      </c>
      <c r="E6682" s="2" t="s">
        <v>12</v>
      </c>
      <c r="F6682" s="2" t="s">
        <v>61</v>
      </c>
      <c r="G6682" s="1">
        <v>29322.359999999997</v>
      </c>
      <c r="H6682" s="1">
        <v>12789.299999999997</v>
      </c>
      <c r="I6682" s="4">
        <v>139</v>
      </c>
      <c r="J6682" s="2" t="s">
        <v>71</v>
      </c>
      <c r="K6682" s="1">
        <f>Tabelle111[[#This Row],[Menge kg Nges]]/1000</f>
        <v>29.322359999999996</v>
      </c>
      <c r="L6682" s="1">
        <f>Tabelle111[[#This Row],[Menge kg P2O5]]/1000</f>
        <v>12.789299999999997</v>
      </c>
      <c r="M6682" s="1">
        <f>Tabelle111[[#This Row],[Menge t Nges]]/Tabelle111[[#This Row],[Anzahl Lieferscheine]]</f>
        <v>0.21095223021582732</v>
      </c>
      <c r="N6682" s="1">
        <f>Tabelle111[[#This Row],[Menge t P2O5]]/Tabelle111[[#This Row],[Anzahl Lieferscheine]]</f>
        <v>9.2009352517985588E-2</v>
      </c>
    </row>
    <row r="6683" spans="1:14" x14ac:dyDescent="0.2">
      <c r="A6683" s="2" t="s">
        <v>52</v>
      </c>
      <c r="B6683" s="2" t="s">
        <v>52</v>
      </c>
      <c r="C6683" s="2" t="s">
        <v>6</v>
      </c>
      <c r="D6683" s="2" t="s">
        <v>7</v>
      </c>
      <c r="E6683" s="2" t="s">
        <v>13</v>
      </c>
      <c r="F6683" s="2" t="s">
        <v>61</v>
      </c>
      <c r="G6683" s="1">
        <v>5887.3299999999981</v>
      </c>
      <c r="H6683" s="1">
        <v>3321.4899999999993</v>
      </c>
      <c r="I6683" s="4">
        <v>36</v>
      </c>
      <c r="J6683" s="2" t="s">
        <v>71</v>
      </c>
      <c r="K6683" s="1">
        <f>Tabelle111[[#This Row],[Menge kg Nges]]/1000</f>
        <v>5.8873299999999977</v>
      </c>
      <c r="L6683" s="1">
        <f>Tabelle111[[#This Row],[Menge kg P2O5]]/1000</f>
        <v>3.3214899999999994</v>
      </c>
      <c r="M6683" s="1">
        <f>Tabelle111[[#This Row],[Menge t Nges]]/Tabelle111[[#This Row],[Anzahl Lieferscheine]]</f>
        <v>0.16353694444444439</v>
      </c>
      <c r="N6683" s="1">
        <f>Tabelle111[[#This Row],[Menge t P2O5]]/Tabelle111[[#This Row],[Anzahl Lieferscheine]]</f>
        <v>9.2263611111111088E-2</v>
      </c>
    </row>
    <row r="6684" spans="1:14" x14ac:dyDescent="0.2">
      <c r="A6684" s="2" t="s">
        <v>52</v>
      </c>
      <c r="B6684" s="2" t="s">
        <v>52</v>
      </c>
      <c r="C6684" s="2" t="s">
        <v>6</v>
      </c>
      <c r="D6684" s="2" t="s">
        <v>7</v>
      </c>
      <c r="E6684" s="2" t="s">
        <v>14</v>
      </c>
      <c r="F6684" s="2" t="s">
        <v>61</v>
      </c>
      <c r="G6684" s="1">
        <v>5787.16</v>
      </c>
      <c r="H6684" s="1">
        <v>2452.6000000000013</v>
      </c>
      <c r="I6684" s="4">
        <v>41</v>
      </c>
      <c r="J6684" s="2" t="s">
        <v>71</v>
      </c>
      <c r="K6684" s="1">
        <f>Tabelle111[[#This Row],[Menge kg Nges]]/1000</f>
        <v>5.7871600000000001</v>
      </c>
      <c r="L6684" s="1">
        <f>Tabelle111[[#This Row],[Menge kg P2O5]]/1000</f>
        <v>2.4526000000000012</v>
      </c>
      <c r="M6684" s="1">
        <f>Tabelle111[[#This Row],[Menge t Nges]]/Tabelle111[[#This Row],[Anzahl Lieferscheine]]</f>
        <v>0.14115024390243902</v>
      </c>
      <c r="N6684" s="1">
        <f>Tabelle111[[#This Row],[Menge t P2O5]]/Tabelle111[[#This Row],[Anzahl Lieferscheine]]</f>
        <v>5.9819512195121979E-2</v>
      </c>
    </row>
    <row r="6685" spans="1:14" x14ac:dyDescent="0.2">
      <c r="A6685" s="2" t="s">
        <v>52</v>
      </c>
      <c r="B6685" s="2" t="s">
        <v>52</v>
      </c>
      <c r="C6685" s="2" t="s">
        <v>6</v>
      </c>
      <c r="D6685" s="2" t="s">
        <v>15</v>
      </c>
      <c r="E6685" s="2" t="s">
        <v>8</v>
      </c>
      <c r="F6685" s="2" t="s">
        <v>61</v>
      </c>
      <c r="G6685" s="1">
        <v>1054.1699999999998</v>
      </c>
      <c r="H6685" s="1">
        <v>453.69000000000005</v>
      </c>
      <c r="I6685" s="4">
        <v>7</v>
      </c>
      <c r="J6685" s="2" t="s">
        <v>71</v>
      </c>
      <c r="K6685" s="1">
        <f>Tabelle111[[#This Row],[Menge kg Nges]]/1000</f>
        <v>1.0541699999999998</v>
      </c>
      <c r="L6685" s="1">
        <f>Tabelle111[[#This Row],[Menge kg P2O5]]/1000</f>
        <v>0.45369000000000004</v>
      </c>
      <c r="M6685" s="1">
        <f>Tabelle111[[#This Row],[Menge t Nges]]/Tabelle111[[#This Row],[Anzahl Lieferscheine]]</f>
        <v>0.15059571428571425</v>
      </c>
      <c r="N6685" s="1">
        <f>Tabelle111[[#This Row],[Menge t P2O5]]/Tabelle111[[#This Row],[Anzahl Lieferscheine]]</f>
        <v>6.4812857142857144E-2</v>
      </c>
    </row>
    <row r="6686" spans="1:14" x14ac:dyDescent="0.2">
      <c r="A6686" s="2" t="s">
        <v>52</v>
      </c>
      <c r="B6686" s="2" t="s">
        <v>52</v>
      </c>
      <c r="C6686" s="2" t="s">
        <v>6</v>
      </c>
      <c r="D6686" s="2" t="s">
        <v>15</v>
      </c>
      <c r="E6686" s="2" t="s">
        <v>18</v>
      </c>
      <c r="F6686" s="2" t="s">
        <v>61</v>
      </c>
      <c r="G6686" s="1">
        <v>1058.4000000000001</v>
      </c>
      <c r="H6686" s="1">
        <v>856.8</v>
      </c>
      <c r="I6686" s="4">
        <v>9</v>
      </c>
      <c r="J6686" s="2" t="s">
        <v>71</v>
      </c>
      <c r="K6686" s="1">
        <f>Tabelle111[[#This Row],[Menge kg Nges]]/1000</f>
        <v>1.0584</v>
      </c>
      <c r="L6686" s="1">
        <f>Tabelle111[[#This Row],[Menge kg P2O5]]/1000</f>
        <v>0.85680000000000001</v>
      </c>
      <c r="M6686" s="1">
        <f>Tabelle111[[#This Row],[Menge t Nges]]/Tabelle111[[#This Row],[Anzahl Lieferscheine]]</f>
        <v>0.1176</v>
      </c>
      <c r="N6686" s="1">
        <f>Tabelle111[[#This Row],[Menge t P2O5]]/Tabelle111[[#This Row],[Anzahl Lieferscheine]]</f>
        <v>9.5200000000000007E-2</v>
      </c>
    </row>
    <row r="6687" spans="1:14" x14ac:dyDescent="0.2">
      <c r="A6687" s="2" t="s">
        <v>52</v>
      </c>
      <c r="B6687" s="2" t="s">
        <v>52</v>
      </c>
      <c r="C6687" s="2" t="s">
        <v>6</v>
      </c>
      <c r="D6687" s="2" t="s">
        <v>15</v>
      </c>
      <c r="E6687" s="2" t="s">
        <v>19</v>
      </c>
      <c r="F6687" s="2" t="s">
        <v>61</v>
      </c>
      <c r="G6687" s="1">
        <v>270</v>
      </c>
      <c r="H6687" s="1">
        <v>300</v>
      </c>
      <c r="I6687" s="4">
        <v>2</v>
      </c>
      <c r="J6687" s="2" t="s">
        <v>71</v>
      </c>
      <c r="K6687" s="1">
        <f>Tabelle111[[#This Row],[Menge kg Nges]]/1000</f>
        <v>0.27</v>
      </c>
      <c r="L6687" s="1">
        <f>Tabelle111[[#This Row],[Menge kg P2O5]]/1000</f>
        <v>0.3</v>
      </c>
      <c r="M6687" s="1">
        <f>Tabelle111[[#This Row],[Menge t Nges]]/Tabelle111[[#This Row],[Anzahl Lieferscheine]]</f>
        <v>0.13500000000000001</v>
      </c>
      <c r="N6687" s="1">
        <f>Tabelle111[[#This Row],[Menge t P2O5]]/Tabelle111[[#This Row],[Anzahl Lieferscheine]]</f>
        <v>0.15</v>
      </c>
    </row>
    <row r="6688" spans="1:14" x14ac:dyDescent="0.2">
      <c r="A6688" s="2" t="s">
        <v>52</v>
      </c>
      <c r="B6688" s="2" t="s">
        <v>52</v>
      </c>
      <c r="C6688" s="2" t="s">
        <v>6</v>
      </c>
      <c r="D6688" s="2" t="s">
        <v>15</v>
      </c>
      <c r="E6688" s="2" t="s">
        <v>20</v>
      </c>
      <c r="F6688" s="2" t="s">
        <v>61</v>
      </c>
      <c r="G6688" s="1">
        <v>123.19999999999999</v>
      </c>
      <c r="H6688" s="1">
        <v>70</v>
      </c>
      <c r="I6688" s="4">
        <v>2</v>
      </c>
      <c r="J6688" s="2" t="s">
        <v>71</v>
      </c>
      <c r="K6688" s="1">
        <f>Tabelle111[[#This Row],[Menge kg Nges]]/1000</f>
        <v>0.12319999999999999</v>
      </c>
      <c r="L6688" s="1">
        <f>Tabelle111[[#This Row],[Menge kg P2O5]]/1000</f>
        <v>7.0000000000000007E-2</v>
      </c>
      <c r="M6688" s="1">
        <f>Tabelle111[[#This Row],[Menge t Nges]]/Tabelle111[[#This Row],[Anzahl Lieferscheine]]</f>
        <v>6.1599999999999995E-2</v>
      </c>
      <c r="N6688" s="1">
        <f>Tabelle111[[#This Row],[Menge t P2O5]]/Tabelle111[[#This Row],[Anzahl Lieferscheine]]</f>
        <v>3.5000000000000003E-2</v>
      </c>
    </row>
    <row r="6689" spans="1:14" x14ac:dyDescent="0.2">
      <c r="A6689" s="2" t="s">
        <v>52</v>
      </c>
      <c r="B6689" s="2" t="s">
        <v>52</v>
      </c>
      <c r="C6689" s="2" t="s">
        <v>6</v>
      </c>
      <c r="D6689" s="2" t="s">
        <v>15</v>
      </c>
      <c r="E6689" s="2" t="s">
        <v>21</v>
      </c>
      <c r="F6689" s="2" t="s">
        <v>61</v>
      </c>
      <c r="G6689" s="1">
        <v>3874.42</v>
      </c>
      <c r="H6689" s="1">
        <v>1923.6399999999999</v>
      </c>
      <c r="I6689" s="4">
        <v>10</v>
      </c>
      <c r="J6689" s="2" t="s">
        <v>71</v>
      </c>
      <c r="K6689" s="1">
        <f>Tabelle111[[#This Row],[Menge kg Nges]]/1000</f>
        <v>3.8744200000000002</v>
      </c>
      <c r="L6689" s="1">
        <f>Tabelle111[[#This Row],[Menge kg P2O5]]/1000</f>
        <v>1.9236399999999998</v>
      </c>
      <c r="M6689" s="1">
        <f>Tabelle111[[#This Row],[Menge t Nges]]/Tabelle111[[#This Row],[Anzahl Lieferscheine]]</f>
        <v>0.38744200000000001</v>
      </c>
      <c r="N6689" s="1">
        <f>Tabelle111[[#This Row],[Menge t P2O5]]/Tabelle111[[#This Row],[Anzahl Lieferscheine]]</f>
        <v>0.19236399999999998</v>
      </c>
    </row>
    <row r="6690" spans="1:14" x14ac:dyDescent="0.2">
      <c r="A6690" s="2" t="s">
        <v>52</v>
      </c>
      <c r="B6690" s="2" t="s">
        <v>52</v>
      </c>
      <c r="C6690" s="2" t="s">
        <v>6</v>
      </c>
      <c r="D6690" s="2" t="s">
        <v>15</v>
      </c>
      <c r="E6690" s="2" t="s">
        <v>9</v>
      </c>
      <c r="F6690" s="2" t="s">
        <v>61</v>
      </c>
      <c r="G6690" s="1">
        <v>8069.09</v>
      </c>
      <c r="H6690" s="1">
        <v>4529.96</v>
      </c>
      <c r="I6690" s="4">
        <v>19</v>
      </c>
      <c r="J6690" s="2" t="s">
        <v>71</v>
      </c>
      <c r="K6690" s="1">
        <f>Tabelle111[[#This Row],[Menge kg Nges]]/1000</f>
        <v>8.069090000000001</v>
      </c>
      <c r="L6690" s="1">
        <f>Tabelle111[[#This Row],[Menge kg P2O5]]/1000</f>
        <v>4.52996</v>
      </c>
      <c r="M6690" s="1">
        <f>Tabelle111[[#This Row],[Menge t Nges]]/Tabelle111[[#This Row],[Anzahl Lieferscheine]]</f>
        <v>0.42468894736842111</v>
      </c>
      <c r="N6690" s="1">
        <f>Tabelle111[[#This Row],[Menge t P2O5]]/Tabelle111[[#This Row],[Anzahl Lieferscheine]]</f>
        <v>0.23841894736842106</v>
      </c>
    </row>
    <row r="6691" spans="1:14" x14ac:dyDescent="0.2">
      <c r="A6691" s="2" t="s">
        <v>52</v>
      </c>
      <c r="B6691" s="2" t="s">
        <v>52</v>
      </c>
      <c r="C6691" s="2" t="s">
        <v>6</v>
      </c>
      <c r="D6691" s="2" t="s">
        <v>15</v>
      </c>
      <c r="E6691" s="2" t="s">
        <v>10</v>
      </c>
      <c r="F6691" s="2" t="s">
        <v>61</v>
      </c>
      <c r="G6691" s="1">
        <v>395.94</v>
      </c>
      <c r="H6691" s="1">
        <v>159.07999999999998</v>
      </c>
      <c r="I6691" s="4">
        <v>2</v>
      </c>
      <c r="J6691" s="2" t="s">
        <v>71</v>
      </c>
      <c r="K6691" s="1">
        <f>Tabelle111[[#This Row],[Menge kg Nges]]/1000</f>
        <v>0.39594000000000001</v>
      </c>
      <c r="L6691" s="1">
        <f>Tabelle111[[#This Row],[Menge kg P2O5]]/1000</f>
        <v>0.15907999999999997</v>
      </c>
      <c r="M6691" s="1">
        <f>Tabelle111[[#This Row],[Menge t Nges]]/Tabelle111[[#This Row],[Anzahl Lieferscheine]]</f>
        <v>0.19797000000000001</v>
      </c>
      <c r="N6691" s="1">
        <f>Tabelle111[[#This Row],[Menge t P2O5]]/Tabelle111[[#This Row],[Anzahl Lieferscheine]]</f>
        <v>7.9539999999999986E-2</v>
      </c>
    </row>
    <row r="6692" spans="1:14" x14ac:dyDescent="0.2">
      <c r="A6692" s="2" t="s">
        <v>52</v>
      </c>
      <c r="B6692" s="2" t="s">
        <v>52</v>
      </c>
      <c r="C6692" s="2" t="s">
        <v>6</v>
      </c>
      <c r="D6692" s="2" t="s">
        <v>15</v>
      </c>
      <c r="E6692" s="2" t="s">
        <v>13</v>
      </c>
      <c r="F6692" s="2" t="s">
        <v>61</v>
      </c>
      <c r="G6692" s="1">
        <v>591.55999999999995</v>
      </c>
      <c r="H6692" s="1">
        <v>402.96</v>
      </c>
      <c r="I6692" s="4">
        <v>3</v>
      </c>
      <c r="J6692" s="2" t="s">
        <v>71</v>
      </c>
      <c r="K6692" s="1">
        <f>Tabelle111[[#This Row],[Menge kg Nges]]/1000</f>
        <v>0.59155999999999997</v>
      </c>
      <c r="L6692" s="1">
        <f>Tabelle111[[#This Row],[Menge kg P2O5]]/1000</f>
        <v>0.40295999999999998</v>
      </c>
      <c r="M6692" s="1">
        <f>Tabelle111[[#This Row],[Menge t Nges]]/Tabelle111[[#This Row],[Anzahl Lieferscheine]]</f>
        <v>0.19718666666666665</v>
      </c>
      <c r="N6692" s="1">
        <f>Tabelle111[[#This Row],[Menge t P2O5]]/Tabelle111[[#This Row],[Anzahl Lieferscheine]]</f>
        <v>0.13431999999999999</v>
      </c>
    </row>
    <row r="6693" spans="1:14" x14ac:dyDescent="0.2">
      <c r="A6693" s="2" t="s">
        <v>52</v>
      </c>
      <c r="B6693" s="2" t="s">
        <v>52</v>
      </c>
      <c r="C6693" s="2" t="s">
        <v>25</v>
      </c>
      <c r="D6693" s="2" t="s">
        <v>25</v>
      </c>
      <c r="E6693" s="2" t="s">
        <v>26</v>
      </c>
      <c r="F6693" s="2" t="s">
        <v>61</v>
      </c>
      <c r="G6693" s="1">
        <v>2007.9899999999998</v>
      </c>
      <c r="H6693" s="1">
        <v>1768.23</v>
      </c>
      <c r="I6693" s="4">
        <v>13</v>
      </c>
      <c r="J6693" s="2" t="s">
        <v>71</v>
      </c>
      <c r="K6693" s="1">
        <f>Tabelle111[[#This Row],[Menge kg Nges]]/1000</f>
        <v>2.0079899999999999</v>
      </c>
      <c r="L6693" s="1">
        <f>Tabelle111[[#This Row],[Menge kg P2O5]]/1000</f>
        <v>1.76823</v>
      </c>
      <c r="M6693" s="1">
        <f>Tabelle111[[#This Row],[Menge t Nges]]/Tabelle111[[#This Row],[Anzahl Lieferscheine]]</f>
        <v>0.15446076923076923</v>
      </c>
      <c r="N6693" s="1">
        <f>Tabelle111[[#This Row],[Menge t P2O5]]/Tabelle111[[#This Row],[Anzahl Lieferscheine]]</f>
        <v>0.13601769230769231</v>
      </c>
    </row>
    <row r="6694" spans="1:14" x14ac:dyDescent="0.2">
      <c r="A6694" s="2" t="s">
        <v>52</v>
      </c>
      <c r="B6694" s="2" t="s">
        <v>52</v>
      </c>
      <c r="C6694" s="2" t="s">
        <v>63</v>
      </c>
      <c r="D6694" s="2" t="s">
        <v>63</v>
      </c>
      <c r="E6694" s="2" t="s">
        <v>63</v>
      </c>
      <c r="F6694" s="2" t="s">
        <v>61</v>
      </c>
      <c r="G6694" s="1">
        <v>1001.88</v>
      </c>
      <c r="H6694" s="1">
        <v>704.99</v>
      </c>
      <c r="I6694" s="4">
        <v>3</v>
      </c>
      <c r="J6694" s="2" t="s">
        <v>71</v>
      </c>
      <c r="K6694" s="1">
        <f>Tabelle111[[#This Row],[Menge kg Nges]]/1000</f>
        <v>1.0018800000000001</v>
      </c>
      <c r="L6694" s="1">
        <f>Tabelle111[[#This Row],[Menge kg P2O5]]/1000</f>
        <v>0.70499000000000001</v>
      </c>
      <c r="M6694" s="1">
        <f>Tabelle111[[#This Row],[Menge t Nges]]/Tabelle111[[#This Row],[Anzahl Lieferscheine]]</f>
        <v>0.33396000000000003</v>
      </c>
      <c r="N6694" s="1">
        <f>Tabelle111[[#This Row],[Menge t P2O5]]/Tabelle111[[#This Row],[Anzahl Lieferscheine]]</f>
        <v>0.23499666666666666</v>
      </c>
    </row>
    <row r="6695" spans="1:14" x14ac:dyDescent="0.2">
      <c r="A6695" s="2" t="s">
        <v>52</v>
      </c>
      <c r="B6695" s="2" t="s">
        <v>39</v>
      </c>
      <c r="C6695" s="2" t="s">
        <v>63</v>
      </c>
      <c r="D6695" s="2" t="s">
        <v>63</v>
      </c>
      <c r="E6695" s="2" t="s">
        <v>63</v>
      </c>
      <c r="F6695" s="2" t="s">
        <v>61</v>
      </c>
      <c r="G6695" s="1">
        <v>243</v>
      </c>
      <c r="H6695" s="1">
        <v>229.5</v>
      </c>
      <c r="I6695" s="4">
        <v>2</v>
      </c>
      <c r="J6695" s="2" t="s">
        <v>71</v>
      </c>
      <c r="K6695" s="1">
        <f>Tabelle111[[#This Row],[Menge kg Nges]]/1000</f>
        <v>0.24299999999999999</v>
      </c>
      <c r="L6695" s="1">
        <f>Tabelle111[[#This Row],[Menge kg P2O5]]/1000</f>
        <v>0.22950000000000001</v>
      </c>
      <c r="M6695" s="1">
        <f>Tabelle111[[#This Row],[Menge t Nges]]/Tabelle111[[#This Row],[Anzahl Lieferscheine]]</f>
        <v>0.1215</v>
      </c>
      <c r="N6695" s="1">
        <f>Tabelle111[[#This Row],[Menge t P2O5]]/Tabelle111[[#This Row],[Anzahl Lieferscheine]]</f>
        <v>0.11475</v>
      </c>
    </row>
    <row r="6696" spans="1:14" x14ac:dyDescent="0.2">
      <c r="A6696" s="2" t="s">
        <v>52</v>
      </c>
      <c r="B6696" s="2" t="s">
        <v>28</v>
      </c>
      <c r="C6696" s="2" t="s">
        <v>6</v>
      </c>
      <c r="D6696" s="2" t="s">
        <v>15</v>
      </c>
      <c r="E6696" s="2" t="s">
        <v>8</v>
      </c>
      <c r="F6696" s="2" t="s">
        <v>61</v>
      </c>
      <c r="G6696" s="1">
        <v>568.79999999999995</v>
      </c>
      <c r="H6696" s="1">
        <v>244.8</v>
      </c>
      <c r="I6696" s="4">
        <v>1</v>
      </c>
      <c r="J6696" s="2" t="s">
        <v>71</v>
      </c>
      <c r="K6696" s="1">
        <f>Tabelle111[[#This Row],[Menge kg Nges]]/1000</f>
        <v>0.56879999999999997</v>
      </c>
      <c r="L6696" s="1">
        <f>Tabelle111[[#This Row],[Menge kg P2O5]]/1000</f>
        <v>0.24480000000000002</v>
      </c>
      <c r="M6696" s="1">
        <f>Tabelle111[[#This Row],[Menge t Nges]]/Tabelle111[[#This Row],[Anzahl Lieferscheine]]</f>
        <v>0.56879999999999997</v>
      </c>
      <c r="N6696" s="1">
        <f>Tabelle111[[#This Row],[Menge t P2O5]]/Tabelle111[[#This Row],[Anzahl Lieferscheine]]</f>
        <v>0.24480000000000002</v>
      </c>
    </row>
    <row r="6697" spans="1:14" x14ac:dyDescent="0.2">
      <c r="A6697" s="2" t="s">
        <v>52</v>
      </c>
      <c r="B6697" s="2" t="s">
        <v>42</v>
      </c>
      <c r="C6697" s="2" t="s">
        <v>6</v>
      </c>
      <c r="D6697" s="2" t="s">
        <v>15</v>
      </c>
      <c r="E6697" s="2" t="s">
        <v>9</v>
      </c>
      <c r="F6697" s="2" t="s">
        <v>61</v>
      </c>
      <c r="G6697" s="1">
        <v>97.6</v>
      </c>
      <c r="H6697" s="1">
        <v>63.2</v>
      </c>
      <c r="I6697" s="4">
        <v>1</v>
      </c>
      <c r="J6697" s="2" t="s">
        <v>71</v>
      </c>
      <c r="K6697" s="1">
        <f>Tabelle111[[#This Row],[Menge kg Nges]]/1000</f>
        <v>9.7599999999999992E-2</v>
      </c>
      <c r="L6697" s="1">
        <f>Tabelle111[[#This Row],[Menge kg P2O5]]/1000</f>
        <v>6.3200000000000006E-2</v>
      </c>
      <c r="M6697" s="1">
        <f>Tabelle111[[#This Row],[Menge t Nges]]/Tabelle111[[#This Row],[Anzahl Lieferscheine]]</f>
        <v>9.7599999999999992E-2</v>
      </c>
      <c r="N6697" s="1">
        <f>Tabelle111[[#This Row],[Menge t P2O5]]/Tabelle111[[#This Row],[Anzahl Lieferscheine]]</f>
        <v>6.3200000000000006E-2</v>
      </c>
    </row>
    <row r="6698" spans="1:14" x14ac:dyDescent="0.2">
      <c r="A6698" s="2" t="s">
        <v>37</v>
      </c>
      <c r="B6698" s="2" t="s">
        <v>32</v>
      </c>
      <c r="C6698" s="2" t="s">
        <v>6</v>
      </c>
      <c r="D6698" s="2" t="s">
        <v>7</v>
      </c>
      <c r="E6698" s="2" t="s">
        <v>13</v>
      </c>
      <c r="F6698" s="2" t="s">
        <v>61</v>
      </c>
      <c r="G6698" s="1">
        <v>89.1</v>
      </c>
      <c r="H6698" s="1">
        <v>40.5</v>
      </c>
      <c r="I6698" s="4">
        <v>1</v>
      </c>
      <c r="J6698" s="2" t="s">
        <v>71</v>
      </c>
      <c r="K6698" s="1">
        <f>Tabelle111[[#This Row],[Menge kg Nges]]/1000</f>
        <v>8.9099999999999999E-2</v>
      </c>
      <c r="L6698" s="1">
        <f>Tabelle111[[#This Row],[Menge kg P2O5]]/1000</f>
        <v>4.0500000000000001E-2</v>
      </c>
      <c r="M6698" s="1">
        <f>Tabelle111[[#This Row],[Menge t Nges]]/Tabelle111[[#This Row],[Anzahl Lieferscheine]]</f>
        <v>8.9099999999999999E-2</v>
      </c>
      <c r="N6698" s="1">
        <f>Tabelle111[[#This Row],[Menge t P2O5]]/Tabelle111[[#This Row],[Anzahl Lieferscheine]]</f>
        <v>4.0500000000000001E-2</v>
      </c>
    </row>
    <row r="6699" spans="1:14" x14ac:dyDescent="0.2">
      <c r="A6699" s="2" t="s">
        <v>37</v>
      </c>
      <c r="B6699" s="2" t="s">
        <v>32</v>
      </c>
      <c r="C6699" s="2" t="s">
        <v>6</v>
      </c>
      <c r="D6699" s="2" t="s">
        <v>7</v>
      </c>
      <c r="E6699" s="2" t="s">
        <v>14</v>
      </c>
      <c r="F6699" s="2" t="s">
        <v>61</v>
      </c>
      <c r="G6699" s="1">
        <v>259.2</v>
      </c>
      <c r="H6699" s="1">
        <v>140.4</v>
      </c>
      <c r="I6699" s="4">
        <v>1</v>
      </c>
      <c r="J6699" s="2" t="s">
        <v>71</v>
      </c>
      <c r="K6699" s="1">
        <f>Tabelle111[[#This Row],[Menge kg Nges]]/1000</f>
        <v>0.25919999999999999</v>
      </c>
      <c r="L6699" s="1">
        <f>Tabelle111[[#This Row],[Menge kg P2O5]]/1000</f>
        <v>0.1404</v>
      </c>
      <c r="M6699" s="1">
        <f>Tabelle111[[#This Row],[Menge t Nges]]/Tabelle111[[#This Row],[Anzahl Lieferscheine]]</f>
        <v>0.25919999999999999</v>
      </c>
      <c r="N6699" s="1">
        <f>Tabelle111[[#This Row],[Menge t P2O5]]/Tabelle111[[#This Row],[Anzahl Lieferscheine]]</f>
        <v>0.1404</v>
      </c>
    </row>
    <row r="6700" spans="1:14" x14ac:dyDescent="0.2">
      <c r="A6700" s="2" t="s">
        <v>37</v>
      </c>
      <c r="B6700" s="2" t="s">
        <v>32</v>
      </c>
      <c r="C6700" s="2" t="s">
        <v>6</v>
      </c>
      <c r="D6700" s="2" t="s">
        <v>15</v>
      </c>
      <c r="E6700" s="2" t="s">
        <v>17</v>
      </c>
      <c r="F6700" s="2" t="s">
        <v>61</v>
      </c>
      <c r="G6700" s="1">
        <v>36</v>
      </c>
      <c r="H6700" s="1">
        <v>18</v>
      </c>
      <c r="I6700" s="4">
        <v>1</v>
      </c>
      <c r="J6700" s="2" t="s">
        <v>71</v>
      </c>
      <c r="K6700" s="1">
        <f>Tabelle111[[#This Row],[Menge kg Nges]]/1000</f>
        <v>3.5999999999999997E-2</v>
      </c>
      <c r="L6700" s="1">
        <f>Tabelle111[[#This Row],[Menge kg P2O5]]/1000</f>
        <v>1.7999999999999999E-2</v>
      </c>
      <c r="M6700" s="1">
        <f>Tabelle111[[#This Row],[Menge t Nges]]/Tabelle111[[#This Row],[Anzahl Lieferscheine]]</f>
        <v>3.5999999999999997E-2</v>
      </c>
      <c r="N6700" s="1">
        <f>Tabelle111[[#This Row],[Menge t P2O5]]/Tabelle111[[#This Row],[Anzahl Lieferscheine]]</f>
        <v>1.7999999999999999E-2</v>
      </c>
    </row>
    <row r="6701" spans="1:14" x14ac:dyDescent="0.2">
      <c r="A6701" s="2" t="s">
        <v>37</v>
      </c>
      <c r="B6701" s="2" t="s">
        <v>32</v>
      </c>
      <c r="C6701" s="2" t="s">
        <v>6</v>
      </c>
      <c r="D6701" s="2" t="s">
        <v>15</v>
      </c>
      <c r="E6701" s="2" t="s">
        <v>18</v>
      </c>
      <c r="F6701" s="2" t="s">
        <v>61</v>
      </c>
      <c r="G6701" s="1">
        <v>2596.9500000000003</v>
      </c>
      <c r="H6701" s="1">
        <v>1734.45</v>
      </c>
      <c r="I6701" s="4">
        <v>5</v>
      </c>
      <c r="J6701" s="2" t="s">
        <v>71</v>
      </c>
      <c r="K6701" s="1">
        <f>Tabelle111[[#This Row],[Menge kg Nges]]/1000</f>
        <v>2.5969500000000001</v>
      </c>
      <c r="L6701" s="1">
        <f>Tabelle111[[#This Row],[Menge kg P2O5]]/1000</f>
        <v>1.73445</v>
      </c>
      <c r="M6701" s="1">
        <f>Tabelle111[[#This Row],[Menge t Nges]]/Tabelle111[[#This Row],[Anzahl Lieferscheine]]</f>
        <v>0.51939000000000002</v>
      </c>
      <c r="N6701" s="1">
        <f>Tabelle111[[#This Row],[Menge t P2O5]]/Tabelle111[[#This Row],[Anzahl Lieferscheine]]</f>
        <v>0.34689000000000003</v>
      </c>
    </row>
    <row r="6702" spans="1:14" x14ac:dyDescent="0.2">
      <c r="A6702" s="2" t="s">
        <v>37</v>
      </c>
      <c r="B6702" s="2" t="s">
        <v>32</v>
      </c>
      <c r="C6702" s="2" t="s">
        <v>6</v>
      </c>
      <c r="D6702" s="2" t="s">
        <v>15</v>
      </c>
      <c r="E6702" s="2" t="s">
        <v>20</v>
      </c>
      <c r="F6702" s="2" t="s">
        <v>61</v>
      </c>
      <c r="G6702" s="1">
        <v>8121.68</v>
      </c>
      <c r="H6702" s="1">
        <v>5218</v>
      </c>
      <c r="I6702" s="4">
        <v>22</v>
      </c>
      <c r="J6702" s="2" t="s">
        <v>71</v>
      </c>
      <c r="K6702" s="1">
        <f>Tabelle111[[#This Row],[Menge kg Nges]]/1000</f>
        <v>8.1216799999999996</v>
      </c>
      <c r="L6702" s="1">
        <f>Tabelle111[[#This Row],[Menge kg P2O5]]/1000</f>
        <v>5.218</v>
      </c>
      <c r="M6702" s="1">
        <f>Tabelle111[[#This Row],[Menge t Nges]]/Tabelle111[[#This Row],[Anzahl Lieferscheine]]</f>
        <v>0.36916727272727273</v>
      </c>
      <c r="N6702" s="1">
        <f>Tabelle111[[#This Row],[Menge t P2O5]]/Tabelle111[[#This Row],[Anzahl Lieferscheine]]</f>
        <v>0.23718181818181819</v>
      </c>
    </row>
    <row r="6703" spans="1:14" x14ac:dyDescent="0.2">
      <c r="A6703" s="2" t="s">
        <v>37</v>
      </c>
      <c r="B6703" s="2" t="s">
        <v>32</v>
      </c>
      <c r="C6703" s="2" t="s">
        <v>6</v>
      </c>
      <c r="D6703" s="2" t="s">
        <v>15</v>
      </c>
      <c r="E6703" s="2" t="s">
        <v>31</v>
      </c>
      <c r="F6703" s="2" t="s">
        <v>61</v>
      </c>
      <c r="G6703" s="1">
        <v>164</v>
      </c>
      <c r="H6703" s="1">
        <v>74</v>
      </c>
      <c r="I6703" s="4">
        <v>1</v>
      </c>
      <c r="J6703" s="2" t="s">
        <v>71</v>
      </c>
      <c r="K6703" s="1">
        <f>Tabelle111[[#This Row],[Menge kg Nges]]/1000</f>
        <v>0.16400000000000001</v>
      </c>
      <c r="L6703" s="1">
        <f>Tabelle111[[#This Row],[Menge kg P2O5]]/1000</f>
        <v>7.3999999999999996E-2</v>
      </c>
      <c r="M6703" s="1">
        <f>Tabelle111[[#This Row],[Menge t Nges]]/Tabelle111[[#This Row],[Anzahl Lieferscheine]]</f>
        <v>0.16400000000000001</v>
      </c>
      <c r="N6703" s="1">
        <f>Tabelle111[[#This Row],[Menge t P2O5]]/Tabelle111[[#This Row],[Anzahl Lieferscheine]]</f>
        <v>7.3999999999999996E-2</v>
      </c>
    </row>
    <row r="6704" spans="1:14" x14ac:dyDescent="0.2">
      <c r="A6704" s="2" t="s">
        <v>37</v>
      </c>
      <c r="B6704" s="2" t="s">
        <v>32</v>
      </c>
      <c r="C6704" s="2" t="s">
        <v>25</v>
      </c>
      <c r="D6704" s="2" t="s">
        <v>25</v>
      </c>
      <c r="E6704" s="2" t="s">
        <v>26</v>
      </c>
      <c r="F6704" s="2" t="s">
        <v>61</v>
      </c>
      <c r="G6704" s="1">
        <v>85.86</v>
      </c>
      <c r="H6704" s="1">
        <v>16.2</v>
      </c>
      <c r="I6704" s="4">
        <v>1</v>
      </c>
      <c r="J6704" s="2" t="s">
        <v>71</v>
      </c>
      <c r="K6704" s="1">
        <f>Tabelle111[[#This Row],[Menge kg Nges]]/1000</f>
        <v>8.5860000000000006E-2</v>
      </c>
      <c r="L6704" s="1">
        <f>Tabelle111[[#This Row],[Menge kg P2O5]]/1000</f>
        <v>1.6199999999999999E-2</v>
      </c>
      <c r="M6704" s="1">
        <f>Tabelle111[[#This Row],[Menge t Nges]]/Tabelle111[[#This Row],[Anzahl Lieferscheine]]</f>
        <v>8.5860000000000006E-2</v>
      </c>
      <c r="N6704" s="1">
        <f>Tabelle111[[#This Row],[Menge t P2O5]]/Tabelle111[[#This Row],[Anzahl Lieferscheine]]</f>
        <v>1.6199999999999999E-2</v>
      </c>
    </row>
    <row r="6705" spans="1:14" x14ac:dyDescent="0.2">
      <c r="A6705" s="2" t="s">
        <v>37</v>
      </c>
      <c r="B6705" s="2" t="s">
        <v>43</v>
      </c>
      <c r="C6705" s="2" t="s">
        <v>6</v>
      </c>
      <c r="D6705" s="2" t="s">
        <v>7</v>
      </c>
      <c r="E6705" s="2" t="s">
        <v>11</v>
      </c>
      <c r="F6705" s="2" t="s">
        <v>61</v>
      </c>
      <c r="G6705" s="1">
        <v>288</v>
      </c>
      <c r="H6705" s="1">
        <v>122</v>
      </c>
      <c r="I6705" s="4">
        <v>6</v>
      </c>
      <c r="J6705" s="2" t="s">
        <v>71</v>
      </c>
      <c r="K6705" s="1">
        <f>Tabelle111[[#This Row],[Menge kg Nges]]/1000</f>
        <v>0.28799999999999998</v>
      </c>
      <c r="L6705" s="1">
        <f>Tabelle111[[#This Row],[Menge kg P2O5]]/1000</f>
        <v>0.122</v>
      </c>
      <c r="M6705" s="1">
        <f>Tabelle111[[#This Row],[Menge t Nges]]/Tabelle111[[#This Row],[Anzahl Lieferscheine]]</f>
        <v>4.7999999999999994E-2</v>
      </c>
      <c r="N6705" s="1">
        <f>Tabelle111[[#This Row],[Menge t P2O5]]/Tabelle111[[#This Row],[Anzahl Lieferscheine]]</f>
        <v>2.0333333333333332E-2</v>
      </c>
    </row>
    <row r="6706" spans="1:14" x14ac:dyDescent="0.2">
      <c r="A6706" s="2" t="s">
        <v>37</v>
      </c>
      <c r="B6706" s="2" t="s">
        <v>43</v>
      </c>
      <c r="C6706" s="2" t="s">
        <v>6</v>
      </c>
      <c r="D6706" s="2" t="s">
        <v>7</v>
      </c>
      <c r="E6706" s="2" t="s">
        <v>12</v>
      </c>
      <c r="F6706" s="2" t="s">
        <v>61</v>
      </c>
      <c r="G6706" s="1">
        <v>651.4</v>
      </c>
      <c r="H6706" s="1">
        <v>264.8</v>
      </c>
      <c r="I6706" s="4">
        <v>4</v>
      </c>
      <c r="J6706" s="2" t="s">
        <v>71</v>
      </c>
      <c r="K6706" s="1">
        <f>Tabelle111[[#This Row],[Menge kg Nges]]/1000</f>
        <v>0.65139999999999998</v>
      </c>
      <c r="L6706" s="1">
        <f>Tabelle111[[#This Row],[Menge kg P2O5]]/1000</f>
        <v>0.26480000000000004</v>
      </c>
      <c r="M6706" s="1">
        <f>Tabelle111[[#This Row],[Menge t Nges]]/Tabelle111[[#This Row],[Anzahl Lieferscheine]]</f>
        <v>0.16284999999999999</v>
      </c>
      <c r="N6706" s="1">
        <f>Tabelle111[[#This Row],[Menge t P2O5]]/Tabelle111[[#This Row],[Anzahl Lieferscheine]]</f>
        <v>6.6200000000000009E-2</v>
      </c>
    </row>
    <row r="6707" spans="1:14" x14ac:dyDescent="0.2">
      <c r="A6707" s="2" t="s">
        <v>37</v>
      </c>
      <c r="B6707" s="2" t="s">
        <v>43</v>
      </c>
      <c r="C6707" s="2" t="s">
        <v>6</v>
      </c>
      <c r="D6707" s="2" t="s">
        <v>7</v>
      </c>
      <c r="E6707" s="2" t="s">
        <v>13</v>
      </c>
      <c r="F6707" s="2" t="s">
        <v>61</v>
      </c>
      <c r="G6707" s="1">
        <v>436.6</v>
      </c>
      <c r="H6707" s="1">
        <v>222.2</v>
      </c>
      <c r="I6707" s="4">
        <v>2</v>
      </c>
      <c r="J6707" s="2" t="s">
        <v>71</v>
      </c>
      <c r="K6707" s="1">
        <f>Tabelle111[[#This Row],[Menge kg Nges]]/1000</f>
        <v>0.43660000000000004</v>
      </c>
      <c r="L6707" s="1">
        <f>Tabelle111[[#This Row],[Menge kg P2O5]]/1000</f>
        <v>0.22219999999999998</v>
      </c>
      <c r="M6707" s="1">
        <f>Tabelle111[[#This Row],[Menge t Nges]]/Tabelle111[[#This Row],[Anzahl Lieferscheine]]</f>
        <v>0.21830000000000002</v>
      </c>
      <c r="N6707" s="1">
        <f>Tabelle111[[#This Row],[Menge t P2O5]]/Tabelle111[[#This Row],[Anzahl Lieferscheine]]</f>
        <v>0.11109999999999999</v>
      </c>
    </row>
    <row r="6708" spans="1:14" x14ac:dyDescent="0.2">
      <c r="A6708" s="2" t="s">
        <v>37</v>
      </c>
      <c r="B6708" s="2" t="s">
        <v>43</v>
      </c>
      <c r="C6708" s="2" t="s">
        <v>6</v>
      </c>
      <c r="D6708" s="2" t="s">
        <v>7</v>
      </c>
      <c r="E6708" s="2" t="s">
        <v>14</v>
      </c>
      <c r="F6708" s="2" t="s">
        <v>61</v>
      </c>
      <c r="G6708" s="1">
        <v>234</v>
      </c>
      <c r="H6708" s="1">
        <v>108</v>
      </c>
      <c r="I6708" s="4">
        <v>2</v>
      </c>
      <c r="J6708" s="2" t="s">
        <v>71</v>
      </c>
      <c r="K6708" s="1">
        <f>Tabelle111[[#This Row],[Menge kg Nges]]/1000</f>
        <v>0.23400000000000001</v>
      </c>
      <c r="L6708" s="1">
        <f>Tabelle111[[#This Row],[Menge kg P2O5]]/1000</f>
        <v>0.108</v>
      </c>
      <c r="M6708" s="1">
        <f>Tabelle111[[#This Row],[Menge t Nges]]/Tabelle111[[#This Row],[Anzahl Lieferscheine]]</f>
        <v>0.11700000000000001</v>
      </c>
      <c r="N6708" s="1">
        <f>Tabelle111[[#This Row],[Menge t P2O5]]/Tabelle111[[#This Row],[Anzahl Lieferscheine]]</f>
        <v>5.3999999999999999E-2</v>
      </c>
    </row>
    <row r="6709" spans="1:14" x14ac:dyDescent="0.2">
      <c r="A6709" s="2" t="s">
        <v>37</v>
      </c>
      <c r="B6709" s="2" t="s">
        <v>43</v>
      </c>
      <c r="C6709" s="2" t="s">
        <v>25</v>
      </c>
      <c r="D6709" s="2" t="s">
        <v>25</v>
      </c>
      <c r="E6709" s="2" t="s">
        <v>26</v>
      </c>
      <c r="F6709" s="2" t="s">
        <v>61</v>
      </c>
      <c r="G6709" s="1">
        <v>15.9</v>
      </c>
      <c r="H6709" s="1">
        <v>3</v>
      </c>
      <c r="I6709" s="4">
        <v>1</v>
      </c>
      <c r="J6709" s="2" t="s">
        <v>71</v>
      </c>
      <c r="K6709" s="1">
        <f>Tabelle111[[#This Row],[Menge kg Nges]]/1000</f>
        <v>1.5900000000000001E-2</v>
      </c>
      <c r="L6709" s="1">
        <f>Tabelle111[[#This Row],[Menge kg P2O5]]/1000</f>
        <v>3.0000000000000001E-3</v>
      </c>
      <c r="M6709" s="1">
        <f>Tabelle111[[#This Row],[Menge t Nges]]/Tabelle111[[#This Row],[Anzahl Lieferscheine]]</f>
        <v>1.5900000000000001E-2</v>
      </c>
      <c r="N6709" s="1">
        <f>Tabelle111[[#This Row],[Menge t P2O5]]/Tabelle111[[#This Row],[Anzahl Lieferscheine]]</f>
        <v>3.0000000000000001E-3</v>
      </c>
    </row>
    <row r="6710" spans="1:14" x14ac:dyDescent="0.2">
      <c r="A6710" s="2" t="s">
        <v>37</v>
      </c>
      <c r="B6710" s="2" t="s">
        <v>36</v>
      </c>
      <c r="C6710" s="2" t="s">
        <v>6</v>
      </c>
      <c r="D6710" s="2" t="s">
        <v>7</v>
      </c>
      <c r="E6710" s="2" t="s">
        <v>8</v>
      </c>
      <c r="F6710" s="2" t="s">
        <v>61</v>
      </c>
      <c r="G6710" s="1">
        <v>216</v>
      </c>
      <c r="H6710" s="1">
        <v>75.75</v>
      </c>
      <c r="I6710" s="4">
        <v>1</v>
      </c>
      <c r="J6710" s="2" t="s">
        <v>71</v>
      </c>
      <c r="K6710" s="1">
        <f>Tabelle111[[#This Row],[Menge kg Nges]]/1000</f>
        <v>0.216</v>
      </c>
      <c r="L6710" s="1">
        <f>Tabelle111[[#This Row],[Menge kg P2O5]]/1000</f>
        <v>7.5749999999999998E-2</v>
      </c>
      <c r="M6710" s="1">
        <f>Tabelle111[[#This Row],[Menge t Nges]]/Tabelle111[[#This Row],[Anzahl Lieferscheine]]</f>
        <v>0.216</v>
      </c>
      <c r="N6710" s="1">
        <f>Tabelle111[[#This Row],[Menge t P2O5]]/Tabelle111[[#This Row],[Anzahl Lieferscheine]]</f>
        <v>7.5749999999999998E-2</v>
      </c>
    </row>
    <row r="6711" spans="1:14" x14ac:dyDescent="0.2">
      <c r="A6711" s="2" t="s">
        <v>37</v>
      </c>
      <c r="B6711" s="2" t="s">
        <v>36</v>
      </c>
      <c r="C6711" s="2" t="s">
        <v>6</v>
      </c>
      <c r="D6711" s="2" t="s">
        <v>7</v>
      </c>
      <c r="E6711" s="2" t="s">
        <v>9</v>
      </c>
      <c r="F6711" s="2" t="s">
        <v>61</v>
      </c>
      <c r="G6711" s="1">
        <v>960.05</v>
      </c>
      <c r="H6711" s="1">
        <v>388.34999999999997</v>
      </c>
      <c r="I6711" s="4">
        <v>7</v>
      </c>
      <c r="J6711" s="2" t="s">
        <v>71</v>
      </c>
      <c r="K6711" s="1">
        <f>Tabelle111[[#This Row],[Menge kg Nges]]/1000</f>
        <v>0.96004999999999996</v>
      </c>
      <c r="L6711" s="1">
        <f>Tabelle111[[#This Row],[Menge kg P2O5]]/1000</f>
        <v>0.38834999999999997</v>
      </c>
      <c r="M6711" s="1">
        <f>Tabelle111[[#This Row],[Menge t Nges]]/Tabelle111[[#This Row],[Anzahl Lieferscheine]]</f>
        <v>0.13714999999999999</v>
      </c>
      <c r="N6711" s="1">
        <f>Tabelle111[[#This Row],[Menge t P2O5]]/Tabelle111[[#This Row],[Anzahl Lieferscheine]]</f>
        <v>5.5478571428571426E-2</v>
      </c>
    </row>
    <row r="6712" spans="1:14" x14ac:dyDescent="0.2">
      <c r="A6712" s="2" t="s">
        <v>37</v>
      </c>
      <c r="B6712" s="2" t="s">
        <v>36</v>
      </c>
      <c r="C6712" s="2" t="s">
        <v>6</v>
      </c>
      <c r="D6712" s="2" t="s">
        <v>7</v>
      </c>
      <c r="E6712" s="2" t="s">
        <v>11</v>
      </c>
      <c r="F6712" s="2" t="s">
        <v>61</v>
      </c>
      <c r="G6712" s="1">
        <v>3097.5000000000005</v>
      </c>
      <c r="H6712" s="1">
        <v>1300.45</v>
      </c>
      <c r="I6712" s="4">
        <v>16</v>
      </c>
      <c r="J6712" s="2" t="s">
        <v>71</v>
      </c>
      <c r="K6712" s="1">
        <f>Tabelle111[[#This Row],[Menge kg Nges]]/1000</f>
        <v>3.0975000000000006</v>
      </c>
      <c r="L6712" s="1">
        <f>Tabelle111[[#This Row],[Menge kg P2O5]]/1000</f>
        <v>1.3004500000000001</v>
      </c>
      <c r="M6712" s="1">
        <f>Tabelle111[[#This Row],[Menge t Nges]]/Tabelle111[[#This Row],[Anzahl Lieferscheine]]</f>
        <v>0.19359375000000004</v>
      </c>
      <c r="N6712" s="1">
        <f>Tabelle111[[#This Row],[Menge t P2O5]]/Tabelle111[[#This Row],[Anzahl Lieferscheine]]</f>
        <v>8.1278125000000007E-2</v>
      </c>
    </row>
    <row r="6713" spans="1:14" x14ac:dyDescent="0.2">
      <c r="A6713" s="2" t="s">
        <v>37</v>
      </c>
      <c r="B6713" s="2" t="s">
        <v>36</v>
      </c>
      <c r="C6713" s="2" t="s">
        <v>6</v>
      </c>
      <c r="D6713" s="2" t="s">
        <v>7</v>
      </c>
      <c r="E6713" s="2" t="s">
        <v>12</v>
      </c>
      <c r="F6713" s="2" t="s">
        <v>61</v>
      </c>
      <c r="G6713" s="1">
        <v>10467.44</v>
      </c>
      <c r="H6713" s="1">
        <v>4258.88</v>
      </c>
      <c r="I6713" s="4">
        <v>51</v>
      </c>
      <c r="J6713" s="2" t="s">
        <v>71</v>
      </c>
      <c r="K6713" s="1">
        <f>Tabelle111[[#This Row],[Menge kg Nges]]/1000</f>
        <v>10.46744</v>
      </c>
      <c r="L6713" s="1">
        <f>Tabelle111[[#This Row],[Menge kg P2O5]]/1000</f>
        <v>4.2588800000000004</v>
      </c>
      <c r="M6713" s="1">
        <f>Tabelle111[[#This Row],[Menge t Nges]]/Tabelle111[[#This Row],[Anzahl Lieferscheine]]</f>
        <v>0.20524392156862745</v>
      </c>
      <c r="N6713" s="1">
        <f>Tabelle111[[#This Row],[Menge t P2O5]]/Tabelle111[[#This Row],[Anzahl Lieferscheine]]</f>
        <v>8.3507450980392167E-2</v>
      </c>
    </row>
    <row r="6714" spans="1:14" x14ac:dyDescent="0.2">
      <c r="A6714" s="2" t="s">
        <v>37</v>
      </c>
      <c r="B6714" s="2" t="s">
        <v>36</v>
      </c>
      <c r="C6714" s="2" t="s">
        <v>6</v>
      </c>
      <c r="D6714" s="2" t="s">
        <v>7</v>
      </c>
      <c r="E6714" s="2" t="s">
        <v>13</v>
      </c>
      <c r="F6714" s="2" t="s">
        <v>61</v>
      </c>
      <c r="G6714" s="1">
        <v>2955.9600000000005</v>
      </c>
      <c r="H6714" s="1">
        <v>1429.44</v>
      </c>
      <c r="I6714" s="4">
        <v>21</v>
      </c>
      <c r="J6714" s="2" t="s">
        <v>71</v>
      </c>
      <c r="K6714" s="1">
        <f>Tabelle111[[#This Row],[Menge kg Nges]]/1000</f>
        <v>2.9559600000000006</v>
      </c>
      <c r="L6714" s="1">
        <f>Tabelle111[[#This Row],[Menge kg P2O5]]/1000</f>
        <v>1.42944</v>
      </c>
      <c r="M6714" s="1">
        <f>Tabelle111[[#This Row],[Menge t Nges]]/Tabelle111[[#This Row],[Anzahl Lieferscheine]]</f>
        <v>0.14076000000000002</v>
      </c>
      <c r="N6714" s="1">
        <f>Tabelle111[[#This Row],[Menge t P2O5]]/Tabelle111[[#This Row],[Anzahl Lieferscheine]]</f>
        <v>6.8068571428571437E-2</v>
      </c>
    </row>
    <row r="6715" spans="1:14" x14ac:dyDescent="0.2">
      <c r="A6715" s="2" t="s">
        <v>37</v>
      </c>
      <c r="B6715" s="2" t="s">
        <v>36</v>
      </c>
      <c r="C6715" s="2" t="s">
        <v>6</v>
      </c>
      <c r="D6715" s="2" t="s">
        <v>7</v>
      </c>
      <c r="E6715" s="2" t="s">
        <v>14</v>
      </c>
      <c r="F6715" s="2" t="s">
        <v>61</v>
      </c>
      <c r="G6715" s="1">
        <v>2711.5</v>
      </c>
      <c r="H6715" s="1">
        <v>1195.25</v>
      </c>
      <c r="I6715" s="4">
        <v>14</v>
      </c>
      <c r="J6715" s="2" t="s">
        <v>71</v>
      </c>
      <c r="K6715" s="1">
        <f>Tabelle111[[#This Row],[Menge kg Nges]]/1000</f>
        <v>2.7115</v>
      </c>
      <c r="L6715" s="1">
        <f>Tabelle111[[#This Row],[Menge kg P2O5]]/1000</f>
        <v>1.1952499999999999</v>
      </c>
      <c r="M6715" s="1">
        <f>Tabelle111[[#This Row],[Menge t Nges]]/Tabelle111[[#This Row],[Anzahl Lieferscheine]]</f>
        <v>0.19367857142857142</v>
      </c>
      <c r="N6715" s="1">
        <f>Tabelle111[[#This Row],[Menge t P2O5]]/Tabelle111[[#This Row],[Anzahl Lieferscheine]]</f>
        <v>8.5374999999999993E-2</v>
      </c>
    </row>
    <row r="6716" spans="1:14" x14ac:dyDescent="0.2">
      <c r="A6716" s="2" t="s">
        <v>37</v>
      </c>
      <c r="B6716" s="2" t="s">
        <v>36</v>
      </c>
      <c r="C6716" s="2" t="s">
        <v>6</v>
      </c>
      <c r="D6716" s="2" t="s">
        <v>15</v>
      </c>
      <c r="E6716" s="2" t="s">
        <v>20</v>
      </c>
      <c r="F6716" s="2" t="s">
        <v>61</v>
      </c>
      <c r="G6716" s="1">
        <v>33.44</v>
      </c>
      <c r="H6716" s="1">
        <v>19</v>
      </c>
      <c r="I6716" s="4">
        <v>2</v>
      </c>
      <c r="J6716" s="2" t="s">
        <v>71</v>
      </c>
      <c r="K6716" s="1">
        <f>Tabelle111[[#This Row],[Menge kg Nges]]/1000</f>
        <v>3.3439999999999998E-2</v>
      </c>
      <c r="L6716" s="1">
        <f>Tabelle111[[#This Row],[Menge kg P2O5]]/1000</f>
        <v>1.9E-2</v>
      </c>
      <c r="M6716" s="1">
        <f>Tabelle111[[#This Row],[Menge t Nges]]/Tabelle111[[#This Row],[Anzahl Lieferscheine]]</f>
        <v>1.6719999999999999E-2</v>
      </c>
      <c r="N6716" s="1">
        <f>Tabelle111[[#This Row],[Menge t P2O5]]/Tabelle111[[#This Row],[Anzahl Lieferscheine]]</f>
        <v>9.4999999999999998E-3</v>
      </c>
    </row>
    <row r="6717" spans="1:14" x14ac:dyDescent="0.2">
      <c r="A6717" s="2" t="s">
        <v>37</v>
      </c>
      <c r="B6717" s="2" t="s">
        <v>36</v>
      </c>
      <c r="C6717" s="2" t="s">
        <v>6</v>
      </c>
      <c r="D6717" s="2" t="s">
        <v>15</v>
      </c>
      <c r="E6717" s="2" t="s">
        <v>21</v>
      </c>
      <c r="F6717" s="2" t="s">
        <v>61</v>
      </c>
      <c r="G6717" s="1">
        <v>2419.1999999999998</v>
      </c>
      <c r="H6717" s="1">
        <v>972</v>
      </c>
      <c r="I6717" s="4">
        <v>6</v>
      </c>
      <c r="J6717" s="2" t="s">
        <v>71</v>
      </c>
      <c r="K6717" s="1">
        <f>Tabelle111[[#This Row],[Menge kg Nges]]/1000</f>
        <v>2.4192</v>
      </c>
      <c r="L6717" s="1">
        <f>Tabelle111[[#This Row],[Menge kg P2O5]]/1000</f>
        <v>0.97199999999999998</v>
      </c>
      <c r="M6717" s="1">
        <f>Tabelle111[[#This Row],[Menge t Nges]]/Tabelle111[[#This Row],[Anzahl Lieferscheine]]</f>
        <v>0.4032</v>
      </c>
      <c r="N6717" s="1">
        <f>Tabelle111[[#This Row],[Menge t P2O5]]/Tabelle111[[#This Row],[Anzahl Lieferscheine]]</f>
        <v>0.16200000000000001</v>
      </c>
    </row>
    <row r="6718" spans="1:14" x14ac:dyDescent="0.2">
      <c r="A6718" s="2" t="s">
        <v>37</v>
      </c>
      <c r="B6718" s="2" t="s">
        <v>36</v>
      </c>
      <c r="C6718" s="2" t="s">
        <v>25</v>
      </c>
      <c r="D6718" s="2" t="s">
        <v>25</v>
      </c>
      <c r="E6718" s="2" t="s">
        <v>26</v>
      </c>
      <c r="F6718" s="2" t="s">
        <v>61</v>
      </c>
      <c r="G6718" s="1">
        <v>349.8</v>
      </c>
      <c r="H6718" s="1">
        <v>66</v>
      </c>
      <c r="I6718" s="4">
        <v>3</v>
      </c>
      <c r="J6718" s="2" t="s">
        <v>71</v>
      </c>
      <c r="K6718" s="1">
        <f>Tabelle111[[#This Row],[Menge kg Nges]]/1000</f>
        <v>0.3498</v>
      </c>
      <c r="L6718" s="1">
        <f>Tabelle111[[#This Row],[Menge kg P2O5]]/1000</f>
        <v>6.6000000000000003E-2</v>
      </c>
      <c r="M6718" s="1">
        <f>Tabelle111[[#This Row],[Menge t Nges]]/Tabelle111[[#This Row],[Anzahl Lieferscheine]]</f>
        <v>0.1166</v>
      </c>
      <c r="N6718" s="1">
        <f>Tabelle111[[#This Row],[Menge t P2O5]]/Tabelle111[[#This Row],[Anzahl Lieferscheine]]</f>
        <v>2.2000000000000002E-2</v>
      </c>
    </row>
    <row r="6719" spans="1:14" x14ac:dyDescent="0.2">
      <c r="A6719" s="2" t="s">
        <v>37</v>
      </c>
      <c r="B6719" s="2" t="s">
        <v>44</v>
      </c>
      <c r="C6719" s="2" t="s">
        <v>6</v>
      </c>
      <c r="D6719" s="2" t="s">
        <v>7</v>
      </c>
      <c r="E6719" s="2" t="s">
        <v>9</v>
      </c>
      <c r="F6719" s="2" t="s">
        <v>61</v>
      </c>
      <c r="G6719" s="1">
        <v>290</v>
      </c>
      <c r="H6719" s="1">
        <v>120</v>
      </c>
      <c r="I6719" s="4">
        <v>1</v>
      </c>
      <c r="J6719" s="2" t="s">
        <v>71</v>
      </c>
      <c r="K6719" s="1">
        <f>Tabelle111[[#This Row],[Menge kg Nges]]/1000</f>
        <v>0.28999999999999998</v>
      </c>
      <c r="L6719" s="1">
        <f>Tabelle111[[#This Row],[Menge kg P2O5]]/1000</f>
        <v>0.12</v>
      </c>
      <c r="M6719" s="1">
        <f>Tabelle111[[#This Row],[Menge t Nges]]/Tabelle111[[#This Row],[Anzahl Lieferscheine]]</f>
        <v>0.28999999999999998</v>
      </c>
      <c r="N6719" s="1">
        <f>Tabelle111[[#This Row],[Menge t P2O5]]/Tabelle111[[#This Row],[Anzahl Lieferscheine]]</f>
        <v>0.12</v>
      </c>
    </row>
    <row r="6720" spans="1:14" x14ac:dyDescent="0.2">
      <c r="A6720" s="2" t="s">
        <v>37</v>
      </c>
      <c r="B6720" s="2" t="s">
        <v>44</v>
      </c>
      <c r="C6720" s="2" t="s">
        <v>6</v>
      </c>
      <c r="D6720" s="2" t="s">
        <v>7</v>
      </c>
      <c r="E6720" s="2" t="s">
        <v>11</v>
      </c>
      <c r="F6720" s="2" t="s">
        <v>61</v>
      </c>
      <c r="G6720" s="1">
        <v>1212.5</v>
      </c>
      <c r="H6720" s="1">
        <v>533.5</v>
      </c>
      <c r="I6720" s="4">
        <v>2</v>
      </c>
      <c r="J6720" s="2" t="s">
        <v>71</v>
      </c>
      <c r="K6720" s="1">
        <f>Tabelle111[[#This Row],[Menge kg Nges]]/1000</f>
        <v>1.2124999999999999</v>
      </c>
      <c r="L6720" s="1">
        <f>Tabelle111[[#This Row],[Menge kg P2O5]]/1000</f>
        <v>0.53349999999999997</v>
      </c>
      <c r="M6720" s="1">
        <f>Tabelle111[[#This Row],[Menge t Nges]]/Tabelle111[[#This Row],[Anzahl Lieferscheine]]</f>
        <v>0.60624999999999996</v>
      </c>
      <c r="N6720" s="1">
        <f>Tabelle111[[#This Row],[Menge t P2O5]]/Tabelle111[[#This Row],[Anzahl Lieferscheine]]</f>
        <v>0.26674999999999999</v>
      </c>
    </row>
    <row r="6721" spans="1:14" x14ac:dyDescent="0.2">
      <c r="A6721" s="2" t="s">
        <v>37</v>
      </c>
      <c r="B6721" s="2" t="s">
        <v>44</v>
      </c>
      <c r="C6721" s="2" t="s">
        <v>6</v>
      </c>
      <c r="D6721" s="2" t="s">
        <v>7</v>
      </c>
      <c r="E6721" s="2" t="s">
        <v>12</v>
      </c>
      <c r="F6721" s="2" t="s">
        <v>61</v>
      </c>
      <c r="G6721" s="1">
        <v>2732.6</v>
      </c>
      <c r="H6721" s="1">
        <v>1214.8600000000001</v>
      </c>
      <c r="I6721" s="4">
        <v>7</v>
      </c>
      <c r="J6721" s="2" t="s">
        <v>71</v>
      </c>
      <c r="K6721" s="1">
        <f>Tabelle111[[#This Row],[Menge kg Nges]]/1000</f>
        <v>2.7325999999999997</v>
      </c>
      <c r="L6721" s="1">
        <f>Tabelle111[[#This Row],[Menge kg P2O5]]/1000</f>
        <v>1.2148600000000001</v>
      </c>
      <c r="M6721" s="1">
        <f>Tabelle111[[#This Row],[Menge t Nges]]/Tabelle111[[#This Row],[Anzahl Lieferscheine]]</f>
        <v>0.39037142857142854</v>
      </c>
      <c r="N6721" s="1">
        <f>Tabelle111[[#This Row],[Menge t P2O5]]/Tabelle111[[#This Row],[Anzahl Lieferscheine]]</f>
        <v>0.17355142857142858</v>
      </c>
    </row>
    <row r="6722" spans="1:14" x14ac:dyDescent="0.2">
      <c r="A6722" s="2" t="s">
        <v>37</v>
      </c>
      <c r="B6722" s="2" t="s">
        <v>44</v>
      </c>
      <c r="C6722" s="2" t="s">
        <v>6</v>
      </c>
      <c r="D6722" s="2" t="s">
        <v>7</v>
      </c>
      <c r="E6722" s="2" t="s">
        <v>13</v>
      </c>
      <c r="F6722" s="2" t="s">
        <v>61</v>
      </c>
      <c r="G6722" s="1">
        <v>1045.1999999999998</v>
      </c>
      <c r="H6722" s="1">
        <v>561.6</v>
      </c>
      <c r="I6722" s="4">
        <v>6</v>
      </c>
      <c r="J6722" s="2" t="s">
        <v>71</v>
      </c>
      <c r="K6722" s="1">
        <f>Tabelle111[[#This Row],[Menge kg Nges]]/1000</f>
        <v>1.0451999999999999</v>
      </c>
      <c r="L6722" s="1">
        <f>Tabelle111[[#This Row],[Menge kg P2O5]]/1000</f>
        <v>0.56159999999999999</v>
      </c>
      <c r="M6722" s="1">
        <f>Tabelle111[[#This Row],[Menge t Nges]]/Tabelle111[[#This Row],[Anzahl Lieferscheine]]</f>
        <v>0.17419999999999999</v>
      </c>
      <c r="N6722" s="1">
        <f>Tabelle111[[#This Row],[Menge t P2O5]]/Tabelle111[[#This Row],[Anzahl Lieferscheine]]</f>
        <v>9.3600000000000003E-2</v>
      </c>
    </row>
    <row r="6723" spans="1:14" x14ac:dyDescent="0.2">
      <c r="A6723" s="2" t="s">
        <v>37</v>
      </c>
      <c r="B6723" s="2" t="s">
        <v>44</v>
      </c>
      <c r="C6723" s="2" t="s">
        <v>6</v>
      </c>
      <c r="D6723" s="2" t="s">
        <v>7</v>
      </c>
      <c r="E6723" s="2" t="s">
        <v>14</v>
      </c>
      <c r="F6723" s="2" t="s">
        <v>61</v>
      </c>
      <c r="G6723" s="1">
        <v>3351.72</v>
      </c>
      <c r="H6723" s="1">
        <v>1532.04</v>
      </c>
      <c r="I6723" s="4">
        <v>13</v>
      </c>
      <c r="J6723" s="2" t="s">
        <v>71</v>
      </c>
      <c r="K6723" s="1">
        <f>Tabelle111[[#This Row],[Menge kg Nges]]/1000</f>
        <v>3.3517199999999998</v>
      </c>
      <c r="L6723" s="1">
        <f>Tabelle111[[#This Row],[Menge kg P2O5]]/1000</f>
        <v>1.5320400000000001</v>
      </c>
      <c r="M6723" s="1">
        <f>Tabelle111[[#This Row],[Menge t Nges]]/Tabelle111[[#This Row],[Anzahl Lieferscheine]]</f>
        <v>0.25782461538461537</v>
      </c>
      <c r="N6723" s="1">
        <f>Tabelle111[[#This Row],[Menge t P2O5]]/Tabelle111[[#This Row],[Anzahl Lieferscheine]]</f>
        <v>0.11784923076923078</v>
      </c>
    </row>
    <row r="6724" spans="1:14" x14ac:dyDescent="0.2">
      <c r="A6724" s="2" t="s">
        <v>37</v>
      </c>
      <c r="B6724" s="2" t="s">
        <v>44</v>
      </c>
      <c r="C6724" s="2" t="s">
        <v>6</v>
      </c>
      <c r="D6724" s="2" t="s">
        <v>15</v>
      </c>
      <c r="E6724" s="2" t="s">
        <v>8</v>
      </c>
      <c r="F6724" s="2" t="s">
        <v>61</v>
      </c>
      <c r="G6724" s="1">
        <v>710.5</v>
      </c>
      <c r="H6724" s="1">
        <v>464</v>
      </c>
      <c r="I6724" s="4">
        <v>2</v>
      </c>
      <c r="J6724" s="2" t="s">
        <v>71</v>
      </c>
      <c r="K6724" s="1">
        <f>Tabelle111[[#This Row],[Menge kg Nges]]/1000</f>
        <v>0.71050000000000002</v>
      </c>
      <c r="L6724" s="1">
        <f>Tabelle111[[#This Row],[Menge kg P2O5]]/1000</f>
        <v>0.46400000000000002</v>
      </c>
      <c r="M6724" s="1">
        <f>Tabelle111[[#This Row],[Menge t Nges]]/Tabelle111[[#This Row],[Anzahl Lieferscheine]]</f>
        <v>0.35525000000000001</v>
      </c>
      <c r="N6724" s="1">
        <f>Tabelle111[[#This Row],[Menge t P2O5]]/Tabelle111[[#This Row],[Anzahl Lieferscheine]]</f>
        <v>0.23200000000000001</v>
      </c>
    </row>
    <row r="6725" spans="1:14" x14ac:dyDescent="0.2">
      <c r="A6725" s="2" t="s">
        <v>37</v>
      </c>
      <c r="B6725" s="2" t="s">
        <v>44</v>
      </c>
      <c r="C6725" s="2" t="s">
        <v>6</v>
      </c>
      <c r="D6725" s="2" t="s">
        <v>15</v>
      </c>
      <c r="E6725" s="2" t="s">
        <v>20</v>
      </c>
      <c r="F6725" s="2" t="s">
        <v>61</v>
      </c>
      <c r="G6725" s="1">
        <v>7.92</v>
      </c>
      <c r="H6725" s="1">
        <v>4.5</v>
      </c>
      <c r="I6725" s="4">
        <v>2</v>
      </c>
      <c r="J6725" s="2" t="s">
        <v>71</v>
      </c>
      <c r="K6725" s="1">
        <f>Tabelle111[[#This Row],[Menge kg Nges]]/1000</f>
        <v>7.92E-3</v>
      </c>
      <c r="L6725" s="1">
        <f>Tabelle111[[#This Row],[Menge kg P2O5]]/1000</f>
        <v>4.4999999999999997E-3</v>
      </c>
      <c r="M6725" s="1">
        <f>Tabelle111[[#This Row],[Menge t Nges]]/Tabelle111[[#This Row],[Anzahl Lieferscheine]]</f>
        <v>3.96E-3</v>
      </c>
      <c r="N6725" s="1">
        <f>Tabelle111[[#This Row],[Menge t P2O5]]/Tabelle111[[#This Row],[Anzahl Lieferscheine]]</f>
        <v>2.2499999999999998E-3</v>
      </c>
    </row>
    <row r="6726" spans="1:14" x14ac:dyDescent="0.2">
      <c r="A6726" s="2" t="s">
        <v>37</v>
      </c>
      <c r="B6726" s="2" t="s">
        <v>44</v>
      </c>
      <c r="C6726" s="2" t="s">
        <v>25</v>
      </c>
      <c r="D6726" s="2" t="s">
        <v>25</v>
      </c>
      <c r="E6726" s="2" t="s">
        <v>26</v>
      </c>
      <c r="F6726" s="2" t="s">
        <v>61</v>
      </c>
      <c r="G6726" s="1">
        <v>34949.340000000033</v>
      </c>
      <c r="H6726" s="1">
        <v>18713.359999999993</v>
      </c>
      <c r="I6726" s="4">
        <v>80</v>
      </c>
      <c r="J6726" s="2" t="s">
        <v>71</v>
      </c>
      <c r="K6726" s="1">
        <f>Tabelle111[[#This Row],[Menge kg Nges]]/1000</f>
        <v>34.949340000000035</v>
      </c>
      <c r="L6726" s="1">
        <f>Tabelle111[[#This Row],[Menge kg P2O5]]/1000</f>
        <v>18.713359999999994</v>
      </c>
      <c r="M6726" s="1">
        <f>Tabelle111[[#This Row],[Menge t Nges]]/Tabelle111[[#This Row],[Anzahl Lieferscheine]]</f>
        <v>0.43686675000000041</v>
      </c>
      <c r="N6726" s="1">
        <f>Tabelle111[[#This Row],[Menge t P2O5]]/Tabelle111[[#This Row],[Anzahl Lieferscheine]]</f>
        <v>0.23391699999999993</v>
      </c>
    </row>
    <row r="6727" spans="1:14" x14ac:dyDescent="0.2">
      <c r="A6727" s="2" t="s">
        <v>37</v>
      </c>
      <c r="B6727" s="2" t="s">
        <v>49</v>
      </c>
      <c r="C6727" s="2" t="s">
        <v>6</v>
      </c>
      <c r="D6727" s="2" t="s">
        <v>7</v>
      </c>
      <c r="E6727" s="2" t="s">
        <v>8</v>
      </c>
      <c r="F6727" s="2" t="s">
        <v>61</v>
      </c>
      <c r="G6727" s="1">
        <v>135.52000000000001</v>
      </c>
      <c r="H6727" s="1">
        <v>66</v>
      </c>
      <c r="I6727" s="4">
        <v>1</v>
      </c>
      <c r="J6727" s="2" t="s">
        <v>71</v>
      </c>
      <c r="K6727" s="1">
        <f>Tabelle111[[#This Row],[Menge kg Nges]]/1000</f>
        <v>0.13552</v>
      </c>
      <c r="L6727" s="1">
        <f>Tabelle111[[#This Row],[Menge kg P2O5]]/1000</f>
        <v>6.6000000000000003E-2</v>
      </c>
      <c r="M6727" s="1">
        <f>Tabelle111[[#This Row],[Menge t Nges]]/Tabelle111[[#This Row],[Anzahl Lieferscheine]]</f>
        <v>0.13552</v>
      </c>
      <c r="N6727" s="1">
        <f>Tabelle111[[#This Row],[Menge t P2O5]]/Tabelle111[[#This Row],[Anzahl Lieferscheine]]</f>
        <v>6.6000000000000003E-2</v>
      </c>
    </row>
    <row r="6728" spans="1:14" x14ac:dyDescent="0.2">
      <c r="A6728" s="2" t="s">
        <v>37</v>
      </c>
      <c r="B6728" s="2" t="s">
        <v>49</v>
      </c>
      <c r="C6728" s="2" t="s">
        <v>6</v>
      </c>
      <c r="D6728" s="2" t="s">
        <v>7</v>
      </c>
      <c r="E6728" s="2" t="s">
        <v>11</v>
      </c>
      <c r="F6728" s="2" t="s">
        <v>61</v>
      </c>
      <c r="G6728" s="1">
        <v>510</v>
      </c>
      <c r="H6728" s="1">
        <v>195</v>
      </c>
      <c r="I6728" s="4">
        <v>1</v>
      </c>
      <c r="J6728" s="2" t="s">
        <v>71</v>
      </c>
      <c r="K6728" s="1">
        <f>Tabelle111[[#This Row],[Menge kg Nges]]/1000</f>
        <v>0.51</v>
      </c>
      <c r="L6728" s="1">
        <f>Tabelle111[[#This Row],[Menge kg P2O5]]/1000</f>
        <v>0.19500000000000001</v>
      </c>
      <c r="M6728" s="1">
        <f>Tabelle111[[#This Row],[Menge t Nges]]/Tabelle111[[#This Row],[Anzahl Lieferscheine]]</f>
        <v>0.51</v>
      </c>
      <c r="N6728" s="1">
        <f>Tabelle111[[#This Row],[Menge t P2O5]]/Tabelle111[[#This Row],[Anzahl Lieferscheine]]</f>
        <v>0.19500000000000001</v>
      </c>
    </row>
    <row r="6729" spans="1:14" x14ac:dyDescent="0.2">
      <c r="A6729" s="2" t="s">
        <v>37</v>
      </c>
      <c r="B6729" s="2" t="s">
        <v>49</v>
      </c>
      <c r="C6729" s="2" t="s">
        <v>6</v>
      </c>
      <c r="D6729" s="2" t="s">
        <v>7</v>
      </c>
      <c r="E6729" s="2" t="s">
        <v>12</v>
      </c>
      <c r="F6729" s="2" t="s">
        <v>61</v>
      </c>
      <c r="G6729" s="1">
        <v>429</v>
      </c>
      <c r="H6729" s="1">
        <v>257.39999999999998</v>
      </c>
      <c r="I6729" s="4">
        <v>2</v>
      </c>
      <c r="J6729" s="2" t="s">
        <v>71</v>
      </c>
      <c r="K6729" s="1">
        <f>Tabelle111[[#This Row],[Menge kg Nges]]/1000</f>
        <v>0.42899999999999999</v>
      </c>
      <c r="L6729" s="1">
        <f>Tabelle111[[#This Row],[Menge kg P2O5]]/1000</f>
        <v>0.25739999999999996</v>
      </c>
      <c r="M6729" s="1">
        <f>Tabelle111[[#This Row],[Menge t Nges]]/Tabelle111[[#This Row],[Anzahl Lieferscheine]]</f>
        <v>0.2145</v>
      </c>
      <c r="N6729" s="1">
        <f>Tabelle111[[#This Row],[Menge t P2O5]]/Tabelle111[[#This Row],[Anzahl Lieferscheine]]</f>
        <v>0.12869999999999998</v>
      </c>
    </row>
    <row r="6730" spans="1:14" x14ac:dyDescent="0.2">
      <c r="A6730" s="2" t="s">
        <v>37</v>
      </c>
      <c r="B6730" s="2" t="s">
        <v>49</v>
      </c>
      <c r="C6730" s="2" t="s">
        <v>6</v>
      </c>
      <c r="D6730" s="2" t="s">
        <v>7</v>
      </c>
      <c r="E6730" s="2" t="s">
        <v>14</v>
      </c>
      <c r="F6730" s="2" t="s">
        <v>61</v>
      </c>
      <c r="G6730" s="1">
        <v>5302</v>
      </c>
      <c r="H6730" s="1">
        <v>2096</v>
      </c>
      <c r="I6730" s="4">
        <v>23</v>
      </c>
      <c r="J6730" s="2" t="s">
        <v>71</v>
      </c>
      <c r="K6730" s="1">
        <f>Tabelle111[[#This Row],[Menge kg Nges]]/1000</f>
        <v>5.3019999999999996</v>
      </c>
      <c r="L6730" s="1">
        <f>Tabelle111[[#This Row],[Menge kg P2O5]]/1000</f>
        <v>2.0960000000000001</v>
      </c>
      <c r="M6730" s="1">
        <f>Tabelle111[[#This Row],[Menge t Nges]]/Tabelle111[[#This Row],[Anzahl Lieferscheine]]</f>
        <v>0.23052173913043478</v>
      </c>
      <c r="N6730" s="1">
        <f>Tabelle111[[#This Row],[Menge t P2O5]]/Tabelle111[[#This Row],[Anzahl Lieferscheine]]</f>
        <v>9.1130434782608696E-2</v>
      </c>
    </row>
    <row r="6731" spans="1:14" x14ac:dyDescent="0.2">
      <c r="A6731" s="2" t="s">
        <v>37</v>
      </c>
      <c r="B6731" s="2" t="s">
        <v>47</v>
      </c>
      <c r="C6731" s="2" t="s">
        <v>6</v>
      </c>
      <c r="D6731" s="2" t="s">
        <v>7</v>
      </c>
      <c r="E6731" s="2" t="s">
        <v>9</v>
      </c>
      <c r="F6731" s="2" t="s">
        <v>61</v>
      </c>
      <c r="G6731" s="1">
        <v>763.2</v>
      </c>
      <c r="H6731" s="1">
        <v>314.10000000000002</v>
      </c>
      <c r="I6731" s="4">
        <v>2</v>
      </c>
      <c r="J6731" s="2" t="s">
        <v>71</v>
      </c>
      <c r="K6731" s="1">
        <f>Tabelle111[[#This Row],[Menge kg Nges]]/1000</f>
        <v>0.7632000000000001</v>
      </c>
      <c r="L6731" s="1">
        <f>Tabelle111[[#This Row],[Menge kg P2O5]]/1000</f>
        <v>0.31410000000000005</v>
      </c>
      <c r="M6731" s="1">
        <f>Tabelle111[[#This Row],[Menge t Nges]]/Tabelle111[[#This Row],[Anzahl Lieferscheine]]</f>
        <v>0.38160000000000005</v>
      </c>
      <c r="N6731" s="1">
        <f>Tabelle111[[#This Row],[Menge t P2O5]]/Tabelle111[[#This Row],[Anzahl Lieferscheine]]</f>
        <v>0.15705000000000002</v>
      </c>
    </row>
    <row r="6732" spans="1:14" x14ac:dyDescent="0.2">
      <c r="A6732" s="2" t="s">
        <v>37</v>
      </c>
      <c r="B6732" s="2" t="s">
        <v>47</v>
      </c>
      <c r="C6732" s="2" t="s">
        <v>6</v>
      </c>
      <c r="D6732" s="2" t="s">
        <v>7</v>
      </c>
      <c r="E6732" s="2" t="s">
        <v>12</v>
      </c>
      <c r="F6732" s="2" t="s">
        <v>61</v>
      </c>
      <c r="G6732" s="1">
        <v>1261.98</v>
      </c>
      <c r="H6732" s="1">
        <v>589.95000000000005</v>
      </c>
      <c r="I6732" s="4">
        <v>3</v>
      </c>
      <c r="J6732" s="2" t="s">
        <v>71</v>
      </c>
      <c r="K6732" s="1">
        <f>Tabelle111[[#This Row],[Menge kg Nges]]/1000</f>
        <v>1.2619800000000001</v>
      </c>
      <c r="L6732" s="1">
        <f>Tabelle111[[#This Row],[Menge kg P2O5]]/1000</f>
        <v>0.58995000000000009</v>
      </c>
      <c r="M6732" s="1">
        <f>Tabelle111[[#This Row],[Menge t Nges]]/Tabelle111[[#This Row],[Anzahl Lieferscheine]]</f>
        <v>0.42066000000000003</v>
      </c>
      <c r="N6732" s="1">
        <f>Tabelle111[[#This Row],[Menge t P2O5]]/Tabelle111[[#This Row],[Anzahl Lieferscheine]]</f>
        <v>0.19665000000000002</v>
      </c>
    </row>
    <row r="6733" spans="1:14" x14ac:dyDescent="0.2">
      <c r="A6733" s="2" t="s">
        <v>37</v>
      </c>
      <c r="B6733" s="2" t="s">
        <v>47</v>
      </c>
      <c r="C6733" s="2" t="s">
        <v>6</v>
      </c>
      <c r="D6733" s="2" t="s">
        <v>7</v>
      </c>
      <c r="E6733" s="2" t="s">
        <v>13</v>
      </c>
      <c r="F6733" s="2" t="s">
        <v>61</v>
      </c>
      <c r="G6733" s="1">
        <v>909.15000000000009</v>
      </c>
      <c r="H6733" s="1">
        <v>413.25</v>
      </c>
      <c r="I6733" s="4">
        <v>3</v>
      </c>
      <c r="J6733" s="2" t="s">
        <v>71</v>
      </c>
      <c r="K6733" s="1">
        <f>Tabelle111[[#This Row],[Menge kg Nges]]/1000</f>
        <v>0.90915000000000012</v>
      </c>
      <c r="L6733" s="1">
        <f>Tabelle111[[#This Row],[Menge kg P2O5]]/1000</f>
        <v>0.41325000000000001</v>
      </c>
      <c r="M6733" s="1">
        <f>Tabelle111[[#This Row],[Menge t Nges]]/Tabelle111[[#This Row],[Anzahl Lieferscheine]]</f>
        <v>0.30305000000000004</v>
      </c>
      <c r="N6733" s="1">
        <f>Tabelle111[[#This Row],[Menge t P2O5]]/Tabelle111[[#This Row],[Anzahl Lieferscheine]]</f>
        <v>0.13775000000000001</v>
      </c>
    </row>
    <row r="6734" spans="1:14" x14ac:dyDescent="0.2">
      <c r="A6734" s="2" t="s">
        <v>37</v>
      </c>
      <c r="B6734" s="2" t="s">
        <v>47</v>
      </c>
      <c r="C6734" s="2" t="s">
        <v>6</v>
      </c>
      <c r="D6734" s="2" t="s">
        <v>7</v>
      </c>
      <c r="E6734" s="2" t="s">
        <v>14</v>
      </c>
      <c r="F6734" s="2" t="s">
        <v>61</v>
      </c>
      <c r="G6734" s="1">
        <v>1497.1499999999999</v>
      </c>
      <c r="H6734" s="1">
        <v>702.8</v>
      </c>
      <c r="I6734" s="4">
        <v>6</v>
      </c>
      <c r="J6734" s="2" t="s">
        <v>71</v>
      </c>
      <c r="K6734" s="1">
        <f>Tabelle111[[#This Row],[Menge kg Nges]]/1000</f>
        <v>1.4971499999999998</v>
      </c>
      <c r="L6734" s="1">
        <f>Tabelle111[[#This Row],[Menge kg P2O5]]/1000</f>
        <v>0.70279999999999998</v>
      </c>
      <c r="M6734" s="1">
        <f>Tabelle111[[#This Row],[Menge t Nges]]/Tabelle111[[#This Row],[Anzahl Lieferscheine]]</f>
        <v>0.24952499999999997</v>
      </c>
      <c r="N6734" s="1">
        <f>Tabelle111[[#This Row],[Menge t P2O5]]/Tabelle111[[#This Row],[Anzahl Lieferscheine]]</f>
        <v>0.11713333333333333</v>
      </c>
    </row>
    <row r="6735" spans="1:14" x14ac:dyDescent="0.2">
      <c r="A6735" s="2" t="s">
        <v>37</v>
      </c>
      <c r="B6735" s="2" t="s">
        <v>47</v>
      </c>
      <c r="C6735" s="2" t="s">
        <v>25</v>
      </c>
      <c r="D6735" s="2" t="s">
        <v>25</v>
      </c>
      <c r="E6735" s="2" t="s">
        <v>26</v>
      </c>
      <c r="F6735" s="2" t="s">
        <v>61</v>
      </c>
      <c r="G6735" s="1">
        <v>257.04000000000002</v>
      </c>
      <c r="H6735" s="1">
        <v>144.33000000000001</v>
      </c>
      <c r="I6735" s="4">
        <v>1</v>
      </c>
      <c r="J6735" s="2" t="s">
        <v>71</v>
      </c>
      <c r="K6735" s="1">
        <f>Tabelle111[[#This Row],[Menge kg Nges]]/1000</f>
        <v>0.25704000000000005</v>
      </c>
      <c r="L6735" s="1">
        <f>Tabelle111[[#This Row],[Menge kg P2O5]]/1000</f>
        <v>0.14433000000000001</v>
      </c>
      <c r="M6735" s="1">
        <f>Tabelle111[[#This Row],[Menge t Nges]]/Tabelle111[[#This Row],[Anzahl Lieferscheine]]</f>
        <v>0.25704000000000005</v>
      </c>
      <c r="N6735" s="1">
        <f>Tabelle111[[#This Row],[Menge t P2O5]]/Tabelle111[[#This Row],[Anzahl Lieferscheine]]</f>
        <v>0.14433000000000001</v>
      </c>
    </row>
    <row r="6736" spans="1:14" x14ac:dyDescent="0.2">
      <c r="A6736" s="2" t="s">
        <v>37</v>
      </c>
      <c r="B6736" s="2" t="s">
        <v>37</v>
      </c>
      <c r="C6736" s="2" t="s">
        <v>6</v>
      </c>
      <c r="D6736" s="2" t="s">
        <v>7</v>
      </c>
      <c r="E6736" s="2" t="s">
        <v>8</v>
      </c>
      <c r="F6736" s="2" t="s">
        <v>61</v>
      </c>
      <c r="G6736" s="1">
        <v>55205.229999999996</v>
      </c>
      <c r="H6736" s="1">
        <v>20914.700000000004</v>
      </c>
      <c r="I6736" s="4">
        <v>166</v>
      </c>
      <c r="J6736" s="2" t="s">
        <v>71</v>
      </c>
      <c r="K6736" s="1">
        <f>Tabelle111[[#This Row],[Menge kg Nges]]/1000</f>
        <v>55.205229999999993</v>
      </c>
      <c r="L6736" s="1">
        <f>Tabelle111[[#This Row],[Menge kg P2O5]]/1000</f>
        <v>20.914700000000003</v>
      </c>
      <c r="M6736" s="1">
        <f>Tabelle111[[#This Row],[Menge t Nges]]/Tabelle111[[#This Row],[Anzahl Lieferscheine]]</f>
        <v>0.33256162650602406</v>
      </c>
      <c r="N6736" s="1">
        <f>Tabelle111[[#This Row],[Menge t P2O5]]/Tabelle111[[#This Row],[Anzahl Lieferscheine]]</f>
        <v>0.12599216867469881</v>
      </c>
    </row>
    <row r="6737" spans="1:14" x14ac:dyDescent="0.2">
      <c r="A6737" s="2" t="s">
        <v>37</v>
      </c>
      <c r="B6737" s="2" t="s">
        <v>37</v>
      </c>
      <c r="C6737" s="2" t="s">
        <v>6</v>
      </c>
      <c r="D6737" s="2" t="s">
        <v>7</v>
      </c>
      <c r="E6737" s="2" t="s">
        <v>9</v>
      </c>
      <c r="F6737" s="2" t="s">
        <v>61</v>
      </c>
      <c r="G6737" s="1">
        <v>111408.18000000002</v>
      </c>
      <c r="H6737" s="1">
        <v>46629.489999999983</v>
      </c>
      <c r="I6737" s="4">
        <v>416</v>
      </c>
      <c r="J6737" s="2" t="s">
        <v>71</v>
      </c>
      <c r="K6737" s="1">
        <f>Tabelle111[[#This Row],[Menge kg Nges]]/1000</f>
        <v>111.40818000000002</v>
      </c>
      <c r="L6737" s="1">
        <f>Tabelle111[[#This Row],[Menge kg P2O5]]/1000</f>
        <v>46.629489999999983</v>
      </c>
      <c r="M6737" s="1">
        <f>Tabelle111[[#This Row],[Menge t Nges]]/Tabelle111[[#This Row],[Anzahl Lieferscheine]]</f>
        <v>0.26780812500000006</v>
      </c>
      <c r="N6737" s="1">
        <f>Tabelle111[[#This Row],[Menge t P2O5]]/Tabelle111[[#This Row],[Anzahl Lieferscheine]]</f>
        <v>0.11209012019230766</v>
      </c>
    </row>
    <row r="6738" spans="1:14" x14ac:dyDescent="0.2">
      <c r="A6738" s="2" t="s">
        <v>37</v>
      </c>
      <c r="B6738" s="2" t="s">
        <v>37</v>
      </c>
      <c r="C6738" s="2" t="s">
        <v>6</v>
      </c>
      <c r="D6738" s="2" t="s">
        <v>7</v>
      </c>
      <c r="E6738" s="2" t="s">
        <v>10</v>
      </c>
      <c r="F6738" s="2" t="s">
        <v>61</v>
      </c>
      <c r="G6738" s="1">
        <v>10568.25</v>
      </c>
      <c r="H6738" s="1">
        <v>4220.75</v>
      </c>
      <c r="I6738" s="4">
        <v>20</v>
      </c>
      <c r="J6738" s="2" t="s">
        <v>71</v>
      </c>
      <c r="K6738" s="1">
        <f>Tabelle111[[#This Row],[Menge kg Nges]]/1000</f>
        <v>10.568250000000001</v>
      </c>
      <c r="L6738" s="1">
        <f>Tabelle111[[#This Row],[Menge kg P2O5]]/1000</f>
        <v>4.2207499999999998</v>
      </c>
      <c r="M6738" s="1">
        <f>Tabelle111[[#This Row],[Menge t Nges]]/Tabelle111[[#This Row],[Anzahl Lieferscheine]]</f>
        <v>0.52841250000000006</v>
      </c>
      <c r="N6738" s="1">
        <f>Tabelle111[[#This Row],[Menge t P2O5]]/Tabelle111[[#This Row],[Anzahl Lieferscheine]]</f>
        <v>0.21103749999999999</v>
      </c>
    </row>
    <row r="6739" spans="1:14" x14ac:dyDescent="0.2">
      <c r="A6739" s="2" t="s">
        <v>37</v>
      </c>
      <c r="B6739" s="2" t="s">
        <v>37</v>
      </c>
      <c r="C6739" s="2" t="s">
        <v>6</v>
      </c>
      <c r="D6739" s="2" t="s">
        <v>7</v>
      </c>
      <c r="E6739" s="2" t="s">
        <v>11</v>
      </c>
      <c r="F6739" s="2" t="s">
        <v>61</v>
      </c>
      <c r="G6739" s="1">
        <v>38537.299999999996</v>
      </c>
      <c r="H6739" s="1">
        <v>15816.040000000005</v>
      </c>
      <c r="I6739" s="4">
        <v>176</v>
      </c>
      <c r="J6739" s="2" t="s">
        <v>71</v>
      </c>
      <c r="K6739" s="1">
        <f>Tabelle111[[#This Row],[Menge kg Nges]]/1000</f>
        <v>38.537299999999995</v>
      </c>
      <c r="L6739" s="1">
        <f>Tabelle111[[#This Row],[Menge kg P2O5]]/1000</f>
        <v>15.816040000000005</v>
      </c>
      <c r="M6739" s="1">
        <f>Tabelle111[[#This Row],[Menge t Nges]]/Tabelle111[[#This Row],[Anzahl Lieferscheine]]</f>
        <v>0.2189619318181818</v>
      </c>
      <c r="N6739" s="1">
        <f>Tabelle111[[#This Row],[Menge t P2O5]]/Tabelle111[[#This Row],[Anzahl Lieferscheine]]</f>
        <v>8.9863863636363658E-2</v>
      </c>
    </row>
    <row r="6740" spans="1:14" x14ac:dyDescent="0.2">
      <c r="A6740" s="2" t="s">
        <v>37</v>
      </c>
      <c r="B6740" s="2" t="s">
        <v>37</v>
      </c>
      <c r="C6740" s="2" t="s">
        <v>6</v>
      </c>
      <c r="D6740" s="2" t="s">
        <v>7</v>
      </c>
      <c r="E6740" s="2" t="s">
        <v>12</v>
      </c>
      <c r="F6740" s="2" t="s">
        <v>61</v>
      </c>
      <c r="G6740" s="1">
        <v>440833.30999999994</v>
      </c>
      <c r="H6740" s="1">
        <v>183085.86000000002</v>
      </c>
      <c r="I6740" s="4">
        <v>1827</v>
      </c>
      <c r="J6740" s="2" t="s">
        <v>71</v>
      </c>
      <c r="K6740" s="1">
        <f>Tabelle111[[#This Row],[Menge kg Nges]]/1000</f>
        <v>440.83330999999993</v>
      </c>
      <c r="L6740" s="1">
        <f>Tabelle111[[#This Row],[Menge kg P2O5]]/1000</f>
        <v>183.08586000000003</v>
      </c>
      <c r="M6740" s="1">
        <f>Tabelle111[[#This Row],[Menge t Nges]]/Tabelle111[[#This Row],[Anzahl Lieferscheine]]</f>
        <v>0.24128807334428021</v>
      </c>
      <c r="N6740" s="1">
        <f>Tabelle111[[#This Row],[Menge t P2O5]]/Tabelle111[[#This Row],[Anzahl Lieferscheine]]</f>
        <v>0.10021119868637111</v>
      </c>
    </row>
    <row r="6741" spans="1:14" x14ac:dyDescent="0.2">
      <c r="A6741" s="2" t="s">
        <v>37</v>
      </c>
      <c r="B6741" s="2" t="s">
        <v>37</v>
      </c>
      <c r="C6741" s="2" t="s">
        <v>6</v>
      </c>
      <c r="D6741" s="2" t="s">
        <v>7</v>
      </c>
      <c r="E6741" s="2" t="s">
        <v>13</v>
      </c>
      <c r="F6741" s="2" t="s">
        <v>61</v>
      </c>
      <c r="G6741" s="1">
        <v>77266.069999999992</v>
      </c>
      <c r="H6741" s="1">
        <v>40230.179999999978</v>
      </c>
      <c r="I6741" s="4">
        <v>397</v>
      </c>
      <c r="J6741" s="2" t="s">
        <v>71</v>
      </c>
      <c r="K6741" s="1">
        <f>Tabelle111[[#This Row],[Menge kg Nges]]/1000</f>
        <v>77.266069999999999</v>
      </c>
      <c r="L6741" s="1">
        <f>Tabelle111[[#This Row],[Menge kg P2O5]]/1000</f>
        <v>40.230179999999976</v>
      </c>
      <c r="M6741" s="1">
        <f>Tabelle111[[#This Row],[Menge t Nges]]/Tabelle111[[#This Row],[Anzahl Lieferscheine]]</f>
        <v>0.19462486146095717</v>
      </c>
      <c r="N6741" s="1">
        <f>Tabelle111[[#This Row],[Menge t P2O5]]/Tabelle111[[#This Row],[Anzahl Lieferscheine]]</f>
        <v>0.10133546599496215</v>
      </c>
    </row>
    <row r="6742" spans="1:14" x14ac:dyDescent="0.2">
      <c r="A6742" s="2" t="s">
        <v>37</v>
      </c>
      <c r="B6742" s="2" t="s">
        <v>37</v>
      </c>
      <c r="C6742" s="2" t="s">
        <v>6</v>
      </c>
      <c r="D6742" s="2" t="s">
        <v>7</v>
      </c>
      <c r="E6742" s="2" t="s">
        <v>14</v>
      </c>
      <c r="F6742" s="2" t="s">
        <v>61</v>
      </c>
      <c r="G6742" s="1">
        <v>146393.46</v>
      </c>
      <c r="H6742" s="1">
        <v>70599.78999999995</v>
      </c>
      <c r="I6742" s="4">
        <v>683</v>
      </c>
      <c r="J6742" s="2" t="s">
        <v>71</v>
      </c>
      <c r="K6742" s="1">
        <f>Tabelle111[[#This Row],[Menge kg Nges]]/1000</f>
        <v>146.39346</v>
      </c>
      <c r="L6742" s="1">
        <f>Tabelle111[[#This Row],[Menge kg P2O5]]/1000</f>
        <v>70.599789999999956</v>
      </c>
      <c r="M6742" s="1">
        <f>Tabelle111[[#This Row],[Menge t Nges]]/Tabelle111[[#This Row],[Anzahl Lieferscheine]]</f>
        <v>0.21433888726207906</v>
      </c>
      <c r="N6742" s="1">
        <f>Tabelle111[[#This Row],[Menge t P2O5]]/Tabelle111[[#This Row],[Anzahl Lieferscheine]]</f>
        <v>0.10336718887262072</v>
      </c>
    </row>
    <row r="6743" spans="1:14" x14ac:dyDescent="0.2">
      <c r="A6743" s="2" t="s">
        <v>37</v>
      </c>
      <c r="B6743" s="2" t="s">
        <v>37</v>
      </c>
      <c r="C6743" s="2" t="s">
        <v>6</v>
      </c>
      <c r="D6743" s="2" t="s">
        <v>15</v>
      </c>
      <c r="E6743" s="2" t="s">
        <v>8</v>
      </c>
      <c r="F6743" s="2" t="s">
        <v>61</v>
      </c>
      <c r="G6743" s="1">
        <v>929.19999999999982</v>
      </c>
      <c r="H6743" s="1">
        <v>853.7</v>
      </c>
      <c r="I6743" s="4">
        <v>11</v>
      </c>
      <c r="J6743" s="2" t="s">
        <v>71</v>
      </c>
      <c r="K6743" s="1">
        <f>Tabelle111[[#This Row],[Menge kg Nges]]/1000</f>
        <v>0.9291999999999998</v>
      </c>
      <c r="L6743" s="1">
        <f>Tabelle111[[#This Row],[Menge kg P2O5]]/1000</f>
        <v>0.85370000000000001</v>
      </c>
      <c r="M6743" s="1">
        <f>Tabelle111[[#This Row],[Menge t Nges]]/Tabelle111[[#This Row],[Anzahl Lieferscheine]]</f>
        <v>8.4472727272727255E-2</v>
      </c>
      <c r="N6743" s="1">
        <f>Tabelle111[[#This Row],[Menge t P2O5]]/Tabelle111[[#This Row],[Anzahl Lieferscheine]]</f>
        <v>7.7609090909090905E-2</v>
      </c>
    </row>
    <row r="6744" spans="1:14" x14ac:dyDescent="0.2">
      <c r="A6744" s="2" t="s">
        <v>37</v>
      </c>
      <c r="B6744" s="2" t="s">
        <v>37</v>
      </c>
      <c r="C6744" s="2" t="s">
        <v>6</v>
      </c>
      <c r="D6744" s="2" t="s">
        <v>15</v>
      </c>
      <c r="E6744" s="2" t="s">
        <v>17</v>
      </c>
      <c r="F6744" s="2" t="s">
        <v>61</v>
      </c>
      <c r="G6744" s="1">
        <v>1032</v>
      </c>
      <c r="H6744" s="1">
        <v>516</v>
      </c>
      <c r="I6744" s="4">
        <v>10</v>
      </c>
      <c r="J6744" s="2" t="s">
        <v>71</v>
      </c>
      <c r="K6744" s="1">
        <f>Tabelle111[[#This Row],[Menge kg Nges]]/1000</f>
        <v>1.032</v>
      </c>
      <c r="L6744" s="1">
        <f>Tabelle111[[#This Row],[Menge kg P2O5]]/1000</f>
        <v>0.51600000000000001</v>
      </c>
      <c r="M6744" s="1">
        <f>Tabelle111[[#This Row],[Menge t Nges]]/Tabelle111[[#This Row],[Anzahl Lieferscheine]]</f>
        <v>0.1032</v>
      </c>
      <c r="N6744" s="1">
        <f>Tabelle111[[#This Row],[Menge t P2O5]]/Tabelle111[[#This Row],[Anzahl Lieferscheine]]</f>
        <v>5.16E-2</v>
      </c>
    </row>
    <row r="6745" spans="1:14" x14ac:dyDescent="0.2">
      <c r="A6745" s="2" t="s">
        <v>37</v>
      </c>
      <c r="B6745" s="2" t="s">
        <v>37</v>
      </c>
      <c r="C6745" s="2" t="s">
        <v>6</v>
      </c>
      <c r="D6745" s="2" t="s">
        <v>15</v>
      </c>
      <c r="E6745" s="2" t="s">
        <v>18</v>
      </c>
      <c r="F6745" s="2" t="s">
        <v>61</v>
      </c>
      <c r="G6745" s="1">
        <v>14171.109999999999</v>
      </c>
      <c r="H6745" s="1">
        <v>10361.849999999999</v>
      </c>
      <c r="I6745" s="4">
        <v>30</v>
      </c>
      <c r="J6745" s="2" t="s">
        <v>71</v>
      </c>
      <c r="K6745" s="1">
        <f>Tabelle111[[#This Row],[Menge kg Nges]]/1000</f>
        <v>14.171109999999999</v>
      </c>
      <c r="L6745" s="1">
        <f>Tabelle111[[#This Row],[Menge kg P2O5]]/1000</f>
        <v>10.361849999999999</v>
      </c>
      <c r="M6745" s="1">
        <f>Tabelle111[[#This Row],[Menge t Nges]]/Tabelle111[[#This Row],[Anzahl Lieferscheine]]</f>
        <v>0.47237033333333328</v>
      </c>
      <c r="N6745" s="1">
        <f>Tabelle111[[#This Row],[Menge t P2O5]]/Tabelle111[[#This Row],[Anzahl Lieferscheine]]</f>
        <v>0.34539499999999995</v>
      </c>
    </row>
    <row r="6746" spans="1:14" x14ac:dyDescent="0.2">
      <c r="A6746" s="2" t="s">
        <v>37</v>
      </c>
      <c r="B6746" s="2" t="s">
        <v>37</v>
      </c>
      <c r="C6746" s="2" t="s">
        <v>6</v>
      </c>
      <c r="D6746" s="2" t="s">
        <v>15</v>
      </c>
      <c r="E6746" s="2" t="s">
        <v>19</v>
      </c>
      <c r="F6746" s="2" t="s">
        <v>61</v>
      </c>
      <c r="G6746" s="1">
        <v>792</v>
      </c>
      <c r="H6746" s="1">
        <v>748</v>
      </c>
      <c r="I6746" s="4">
        <v>6</v>
      </c>
      <c r="J6746" s="2" t="s">
        <v>71</v>
      </c>
      <c r="K6746" s="1">
        <f>Tabelle111[[#This Row],[Menge kg Nges]]/1000</f>
        <v>0.79200000000000004</v>
      </c>
      <c r="L6746" s="1">
        <f>Tabelle111[[#This Row],[Menge kg P2O5]]/1000</f>
        <v>0.748</v>
      </c>
      <c r="M6746" s="1">
        <f>Tabelle111[[#This Row],[Menge t Nges]]/Tabelle111[[#This Row],[Anzahl Lieferscheine]]</f>
        <v>0.13200000000000001</v>
      </c>
      <c r="N6746" s="1">
        <f>Tabelle111[[#This Row],[Menge t P2O5]]/Tabelle111[[#This Row],[Anzahl Lieferscheine]]</f>
        <v>0.12466666666666666</v>
      </c>
    </row>
    <row r="6747" spans="1:14" x14ac:dyDescent="0.2">
      <c r="A6747" s="2" t="s">
        <v>37</v>
      </c>
      <c r="B6747" s="2" t="s">
        <v>37</v>
      </c>
      <c r="C6747" s="2" t="s">
        <v>6</v>
      </c>
      <c r="D6747" s="2" t="s">
        <v>15</v>
      </c>
      <c r="E6747" s="2" t="s">
        <v>20</v>
      </c>
      <c r="F6747" s="2" t="s">
        <v>61</v>
      </c>
      <c r="G6747" s="1">
        <v>7392.3699999999981</v>
      </c>
      <c r="H6747" s="1">
        <v>4645.75</v>
      </c>
      <c r="I6747" s="4">
        <v>172</v>
      </c>
      <c r="J6747" s="2" t="s">
        <v>71</v>
      </c>
      <c r="K6747" s="1">
        <f>Tabelle111[[#This Row],[Menge kg Nges]]/1000</f>
        <v>7.3923699999999979</v>
      </c>
      <c r="L6747" s="1">
        <f>Tabelle111[[#This Row],[Menge kg P2O5]]/1000</f>
        <v>4.6457499999999996</v>
      </c>
      <c r="M6747" s="1">
        <f>Tabelle111[[#This Row],[Menge t Nges]]/Tabelle111[[#This Row],[Anzahl Lieferscheine]]</f>
        <v>4.2978895348837198E-2</v>
      </c>
      <c r="N6747" s="1">
        <f>Tabelle111[[#This Row],[Menge t P2O5]]/Tabelle111[[#This Row],[Anzahl Lieferscheine]]</f>
        <v>2.7010174418604649E-2</v>
      </c>
    </row>
    <row r="6748" spans="1:14" x14ac:dyDescent="0.2">
      <c r="A6748" s="2" t="s">
        <v>37</v>
      </c>
      <c r="B6748" s="2" t="s">
        <v>37</v>
      </c>
      <c r="C6748" s="2" t="s">
        <v>6</v>
      </c>
      <c r="D6748" s="2" t="s">
        <v>15</v>
      </c>
      <c r="E6748" s="2" t="s">
        <v>21</v>
      </c>
      <c r="F6748" s="2" t="s">
        <v>61</v>
      </c>
      <c r="G6748" s="1">
        <v>15885.180000000004</v>
      </c>
      <c r="H6748" s="1">
        <v>8402.9000000000015</v>
      </c>
      <c r="I6748" s="4">
        <v>57</v>
      </c>
      <c r="J6748" s="2" t="s">
        <v>71</v>
      </c>
      <c r="K6748" s="1">
        <f>Tabelle111[[#This Row],[Menge kg Nges]]/1000</f>
        <v>15.885180000000004</v>
      </c>
      <c r="L6748" s="1">
        <f>Tabelle111[[#This Row],[Menge kg P2O5]]/1000</f>
        <v>8.4029000000000007</v>
      </c>
      <c r="M6748" s="1">
        <f>Tabelle111[[#This Row],[Menge t Nges]]/Tabelle111[[#This Row],[Anzahl Lieferscheine]]</f>
        <v>0.27868736842105268</v>
      </c>
      <c r="N6748" s="1">
        <f>Tabelle111[[#This Row],[Menge t P2O5]]/Tabelle111[[#This Row],[Anzahl Lieferscheine]]</f>
        <v>0.14741929824561406</v>
      </c>
    </row>
    <row r="6749" spans="1:14" x14ac:dyDescent="0.2">
      <c r="A6749" s="2" t="s">
        <v>37</v>
      </c>
      <c r="B6749" s="2" t="s">
        <v>37</v>
      </c>
      <c r="C6749" s="2" t="s">
        <v>6</v>
      </c>
      <c r="D6749" s="2" t="s">
        <v>15</v>
      </c>
      <c r="E6749" s="2" t="s">
        <v>9</v>
      </c>
      <c r="F6749" s="2" t="s">
        <v>61</v>
      </c>
      <c r="G6749" s="1">
        <v>5528.9</v>
      </c>
      <c r="H6749" s="1">
        <v>3078.58</v>
      </c>
      <c r="I6749" s="4">
        <v>37</v>
      </c>
      <c r="J6749" s="2" t="s">
        <v>71</v>
      </c>
      <c r="K6749" s="1">
        <f>Tabelle111[[#This Row],[Menge kg Nges]]/1000</f>
        <v>5.5288999999999993</v>
      </c>
      <c r="L6749" s="1">
        <f>Tabelle111[[#This Row],[Menge kg P2O5]]/1000</f>
        <v>3.0785800000000001</v>
      </c>
      <c r="M6749" s="1">
        <f>Tabelle111[[#This Row],[Menge t Nges]]/Tabelle111[[#This Row],[Anzahl Lieferscheine]]</f>
        <v>0.1494297297297297</v>
      </c>
      <c r="N6749" s="1">
        <f>Tabelle111[[#This Row],[Menge t P2O5]]/Tabelle111[[#This Row],[Anzahl Lieferscheine]]</f>
        <v>8.3204864864864864E-2</v>
      </c>
    </row>
    <row r="6750" spans="1:14" x14ac:dyDescent="0.2">
      <c r="A6750" s="2" t="s">
        <v>37</v>
      </c>
      <c r="B6750" s="2" t="s">
        <v>37</v>
      </c>
      <c r="C6750" s="2" t="s">
        <v>6</v>
      </c>
      <c r="D6750" s="2" t="s">
        <v>15</v>
      </c>
      <c r="E6750" s="2" t="s">
        <v>10</v>
      </c>
      <c r="F6750" s="2" t="s">
        <v>61</v>
      </c>
      <c r="G6750" s="1">
        <v>550.79999999999995</v>
      </c>
      <c r="H6750" s="1">
        <v>235.28</v>
      </c>
      <c r="I6750" s="4">
        <v>7</v>
      </c>
      <c r="J6750" s="2" t="s">
        <v>71</v>
      </c>
      <c r="K6750" s="1">
        <f>Tabelle111[[#This Row],[Menge kg Nges]]/1000</f>
        <v>0.55079999999999996</v>
      </c>
      <c r="L6750" s="1">
        <f>Tabelle111[[#This Row],[Menge kg P2O5]]/1000</f>
        <v>0.23527999999999999</v>
      </c>
      <c r="M6750" s="1">
        <f>Tabelle111[[#This Row],[Menge t Nges]]/Tabelle111[[#This Row],[Anzahl Lieferscheine]]</f>
        <v>7.8685714285714276E-2</v>
      </c>
      <c r="N6750" s="1">
        <f>Tabelle111[[#This Row],[Menge t P2O5]]/Tabelle111[[#This Row],[Anzahl Lieferscheine]]</f>
        <v>3.361142857142857E-2</v>
      </c>
    </row>
    <row r="6751" spans="1:14" x14ac:dyDescent="0.2">
      <c r="A6751" s="2" t="s">
        <v>37</v>
      </c>
      <c r="B6751" s="2" t="s">
        <v>37</v>
      </c>
      <c r="C6751" s="2" t="s">
        <v>6</v>
      </c>
      <c r="D6751" s="2" t="s">
        <v>15</v>
      </c>
      <c r="E6751" s="2" t="s">
        <v>23</v>
      </c>
      <c r="F6751" s="2" t="s">
        <v>61</v>
      </c>
      <c r="G6751" s="1">
        <v>557.6</v>
      </c>
      <c r="H6751" s="1">
        <v>251.6</v>
      </c>
      <c r="I6751" s="4">
        <v>3</v>
      </c>
      <c r="J6751" s="2" t="s">
        <v>71</v>
      </c>
      <c r="K6751" s="1">
        <f>Tabelle111[[#This Row],[Menge kg Nges]]/1000</f>
        <v>0.55759999999999998</v>
      </c>
      <c r="L6751" s="1">
        <f>Tabelle111[[#This Row],[Menge kg P2O5]]/1000</f>
        <v>0.25159999999999999</v>
      </c>
      <c r="M6751" s="1">
        <f>Tabelle111[[#This Row],[Menge t Nges]]/Tabelle111[[#This Row],[Anzahl Lieferscheine]]</f>
        <v>0.18586666666666665</v>
      </c>
      <c r="N6751" s="1">
        <f>Tabelle111[[#This Row],[Menge t P2O5]]/Tabelle111[[#This Row],[Anzahl Lieferscheine]]</f>
        <v>8.3866666666666659E-2</v>
      </c>
    </row>
    <row r="6752" spans="1:14" x14ac:dyDescent="0.2">
      <c r="A6752" s="2" t="s">
        <v>37</v>
      </c>
      <c r="B6752" s="2" t="s">
        <v>37</v>
      </c>
      <c r="C6752" s="2" t="s">
        <v>6</v>
      </c>
      <c r="D6752" s="2" t="s">
        <v>15</v>
      </c>
      <c r="E6752" s="2" t="s">
        <v>24</v>
      </c>
      <c r="F6752" s="2" t="s">
        <v>61</v>
      </c>
      <c r="G6752" s="1">
        <v>1422.8</v>
      </c>
      <c r="H6752" s="1">
        <v>1239.8200000000002</v>
      </c>
      <c r="I6752" s="4">
        <v>3</v>
      </c>
      <c r="J6752" s="2" t="s">
        <v>71</v>
      </c>
      <c r="K6752" s="1">
        <f>Tabelle111[[#This Row],[Menge kg Nges]]/1000</f>
        <v>1.4228000000000001</v>
      </c>
      <c r="L6752" s="1">
        <f>Tabelle111[[#This Row],[Menge kg P2O5]]/1000</f>
        <v>1.2398200000000001</v>
      </c>
      <c r="M6752" s="1">
        <f>Tabelle111[[#This Row],[Menge t Nges]]/Tabelle111[[#This Row],[Anzahl Lieferscheine]]</f>
        <v>0.47426666666666667</v>
      </c>
      <c r="N6752" s="1">
        <f>Tabelle111[[#This Row],[Menge t P2O5]]/Tabelle111[[#This Row],[Anzahl Lieferscheine]]</f>
        <v>0.41327333333333338</v>
      </c>
    </row>
    <row r="6753" spans="1:14" x14ac:dyDescent="0.2">
      <c r="A6753" s="2" t="s">
        <v>37</v>
      </c>
      <c r="B6753" s="2" t="s">
        <v>37</v>
      </c>
      <c r="C6753" s="2" t="s">
        <v>6</v>
      </c>
      <c r="D6753" s="2" t="s">
        <v>15</v>
      </c>
      <c r="E6753" s="2" t="s">
        <v>31</v>
      </c>
      <c r="F6753" s="2" t="s">
        <v>61</v>
      </c>
      <c r="G6753" s="1">
        <v>313.65000000000003</v>
      </c>
      <c r="H6753" s="1">
        <v>141.51</v>
      </c>
      <c r="I6753" s="4">
        <v>6</v>
      </c>
      <c r="J6753" s="2" t="s">
        <v>71</v>
      </c>
      <c r="K6753" s="1">
        <f>Tabelle111[[#This Row],[Menge kg Nges]]/1000</f>
        <v>0.31365000000000004</v>
      </c>
      <c r="L6753" s="1">
        <f>Tabelle111[[#This Row],[Menge kg P2O5]]/1000</f>
        <v>0.14151</v>
      </c>
      <c r="M6753" s="1">
        <f>Tabelle111[[#This Row],[Menge t Nges]]/Tabelle111[[#This Row],[Anzahl Lieferscheine]]</f>
        <v>5.2275000000000009E-2</v>
      </c>
      <c r="N6753" s="1">
        <f>Tabelle111[[#This Row],[Menge t P2O5]]/Tabelle111[[#This Row],[Anzahl Lieferscheine]]</f>
        <v>2.3584999999999998E-2</v>
      </c>
    </row>
    <row r="6754" spans="1:14" x14ac:dyDescent="0.2">
      <c r="A6754" s="2" t="s">
        <v>37</v>
      </c>
      <c r="B6754" s="2" t="s">
        <v>37</v>
      </c>
      <c r="C6754" s="2" t="s">
        <v>25</v>
      </c>
      <c r="D6754" s="2" t="s">
        <v>25</v>
      </c>
      <c r="E6754" s="2" t="s">
        <v>26</v>
      </c>
      <c r="F6754" s="2" t="s">
        <v>61</v>
      </c>
      <c r="G6754" s="1">
        <v>155627.47999999998</v>
      </c>
      <c r="H6754" s="1">
        <v>65091.010000000169</v>
      </c>
      <c r="I6754" s="4">
        <v>457</v>
      </c>
      <c r="J6754" s="2" t="s">
        <v>71</v>
      </c>
      <c r="K6754" s="1">
        <f>Tabelle111[[#This Row],[Menge kg Nges]]/1000</f>
        <v>155.62747999999999</v>
      </c>
      <c r="L6754" s="1">
        <f>Tabelle111[[#This Row],[Menge kg P2O5]]/1000</f>
        <v>65.091010000000168</v>
      </c>
      <c r="M6754" s="1">
        <f>Tabelle111[[#This Row],[Menge t Nges]]/Tabelle111[[#This Row],[Anzahl Lieferscheine]]</f>
        <v>0.34054153172866519</v>
      </c>
      <c r="N6754" s="1">
        <f>Tabelle111[[#This Row],[Menge t P2O5]]/Tabelle111[[#This Row],[Anzahl Lieferscheine]]</f>
        <v>0.14243109409190408</v>
      </c>
    </row>
    <row r="6755" spans="1:14" x14ac:dyDescent="0.2">
      <c r="A6755" s="2" t="s">
        <v>37</v>
      </c>
      <c r="B6755" s="2" t="s">
        <v>37</v>
      </c>
      <c r="C6755" s="2" t="s">
        <v>63</v>
      </c>
      <c r="D6755" s="2" t="s">
        <v>63</v>
      </c>
      <c r="E6755" s="2" t="s">
        <v>63</v>
      </c>
      <c r="F6755" s="2" t="s">
        <v>61</v>
      </c>
      <c r="G6755" s="1">
        <v>1270.28</v>
      </c>
      <c r="H6755" s="1">
        <v>627.20000000000005</v>
      </c>
      <c r="I6755" s="4">
        <v>2</v>
      </c>
      <c r="J6755" s="2" t="s">
        <v>71</v>
      </c>
      <c r="K6755" s="1">
        <f>Tabelle111[[#This Row],[Menge kg Nges]]/1000</f>
        <v>1.2702800000000001</v>
      </c>
      <c r="L6755" s="1">
        <f>Tabelle111[[#This Row],[Menge kg P2O5]]/1000</f>
        <v>0.62720000000000009</v>
      </c>
      <c r="M6755" s="1">
        <f>Tabelle111[[#This Row],[Menge t Nges]]/Tabelle111[[#This Row],[Anzahl Lieferscheine]]</f>
        <v>0.63514000000000004</v>
      </c>
      <c r="N6755" s="1">
        <f>Tabelle111[[#This Row],[Menge t P2O5]]/Tabelle111[[#This Row],[Anzahl Lieferscheine]]</f>
        <v>0.31360000000000005</v>
      </c>
    </row>
    <row r="6756" spans="1:14" x14ac:dyDescent="0.2">
      <c r="A6756" s="2" t="s">
        <v>37</v>
      </c>
      <c r="B6756" s="2" t="s">
        <v>38</v>
      </c>
      <c r="C6756" s="2" t="s">
        <v>6</v>
      </c>
      <c r="D6756" s="2" t="s">
        <v>7</v>
      </c>
      <c r="E6756" s="2" t="s">
        <v>9</v>
      </c>
      <c r="F6756" s="2" t="s">
        <v>61</v>
      </c>
      <c r="G6756" s="1">
        <v>121</v>
      </c>
      <c r="H6756" s="1">
        <v>49.5</v>
      </c>
      <c r="I6756" s="4">
        <v>1</v>
      </c>
      <c r="J6756" s="2" t="s">
        <v>71</v>
      </c>
      <c r="K6756" s="1">
        <f>Tabelle111[[#This Row],[Menge kg Nges]]/1000</f>
        <v>0.121</v>
      </c>
      <c r="L6756" s="1">
        <f>Tabelle111[[#This Row],[Menge kg P2O5]]/1000</f>
        <v>4.9500000000000002E-2</v>
      </c>
      <c r="M6756" s="1">
        <f>Tabelle111[[#This Row],[Menge t Nges]]/Tabelle111[[#This Row],[Anzahl Lieferscheine]]</f>
        <v>0.121</v>
      </c>
      <c r="N6756" s="1">
        <f>Tabelle111[[#This Row],[Menge t P2O5]]/Tabelle111[[#This Row],[Anzahl Lieferscheine]]</f>
        <v>4.9500000000000002E-2</v>
      </c>
    </row>
    <row r="6757" spans="1:14" x14ac:dyDescent="0.2">
      <c r="A6757" s="2" t="s">
        <v>37</v>
      </c>
      <c r="B6757" s="2" t="s">
        <v>38</v>
      </c>
      <c r="C6757" s="2" t="s">
        <v>6</v>
      </c>
      <c r="D6757" s="2" t="s">
        <v>7</v>
      </c>
      <c r="E6757" s="2" t="s">
        <v>12</v>
      </c>
      <c r="F6757" s="2" t="s">
        <v>61</v>
      </c>
      <c r="G6757" s="1">
        <v>1128.4000000000001</v>
      </c>
      <c r="H6757" s="1">
        <v>502.6</v>
      </c>
      <c r="I6757" s="4">
        <v>3</v>
      </c>
      <c r="J6757" s="2" t="s">
        <v>71</v>
      </c>
      <c r="K6757" s="1">
        <f>Tabelle111[[#This Row],[Menge kg Nges]]/1000</f>
        <v>1.1284000000000001</v>
      </c>
      <c r="L6757" s="1">
        <f>Tabelle111[[#This Row],[Menge kg P2O5]]/1000</f>
        <v>0.50260000000000005</v>
      </c>
      <c r="M6757" s="1">
        <f>Tabelle111[[#This Row],[Menge t Nges]]/Tabelle111[[#This Row],[Anzahl Lieferscheine]]</f>
        <v>0.37613333333333338</v>
      </c>
      <c r="N6757" s="1">
        <f>Tabelle111[[#This Row],[Menge t P2O5]]/Tabelle111[[#This Row],[Anzahl Lieferscheine]]</f>
        <v>0.16753333333333334</v>
      </c>
    </row>
    <row r="6758" spans="1:14" x14ac:dyDescent="0.2">
      <c r="A6758" s="2" t="s">
        <v>37</v>
      </c>
      <c r="B6758" s="2" t="s">
        <v>38</v>
      </c>
      <c r="C6758" s="2" t="s">
        <v>6</v>
      </c>
      <c r="D6758" s="2" t="s">
        <v>15</v>
      </c>
      <c r="E6758" s="2" t="s">
        <v>18</v>
      </c>
      <c r="F6758" s="2" t="s">
        <v>61</v>
      </c>
      <c r="G6758" s="1">
        <v>440.04</v>
      </c>
      <c r="H6758" s="1">
        <v>293.89</v>
      </c>
      <c r="I6758" s="4">
        <v>1</v>
      </c>
      <c r="J6758" s="2" t="s">
        <v>71</v>
      </c>
      <c r="K6758" s="1">
        <f>Tabelle111[[#This Row],[Menge kg Nges]]/1000</f>
        <v>0.44004000000000004</v>
      </c>
      <c r="L6758" s="1">
        <f>Tabelle111[[#This Row],[Menge kg P2O5]]/1000</f>
        <v>0.29388999999999998</v>
      </c>
      <c r="M6758" s="1">
        <f>Tabelle111[[#This Row],[Menge t Nges]]/Tabelle111[[#This Row],[Anzahl Lieferscheine]]</f>
        <v>0.44004000000000004</v>
      </c>
      <c r="N6758" s="1">
        <f>Tabelle111[[#This Row],[Menge t P2O5]]/Tabelle111[[#This Row],[Anzahl Lieferscheine]]</f>
        <v>0.29388999999999998</v>
      </c>
    </row>
    <row r="6759" spans="1:14" x14ac:dyDescent="0.2">
      <c r="A6759" s="2" t="s">
        <v>37</v>
      </c>
      <c r="B6759" s="2" t="s">
        <v>38</v>
      </c>
      <c r="C6759" s="2" t="s">
        <v>6</v>
      </c>
      <c r="D6759" s="2" t="s">
        <v>15</v>
      </c>
      <c r="E6759" s="2" t="s">
        <v>10</v>
      </c>
      <c r="F6759" s="2" t="s">
        <v>61</v>
      </c>
      <c r="G6759" s="1">
        <v>405</v>
      </c>
      <c r="H6759" s="1">
        <v>173</v>
      </c>
      <c r="I6759" s="4">
        <v>1</v>
      </c>
      <c r="J6759" s="2" t="s">
        <v>71</v>
      </c>
      <c r="K6759" s="1">
        <f>Tabelle111[[#This Row],[Menge kg Nges]]/1000</f>
        <v>0.40500000000000003</v>
      </c>
      <c r="L6759" s="1">
        <f>Tabelle111[[#This Row],[Menge kg P2O5]]/1000</f>
        <v>0.17299999999999999</v>
      </c>
      <c r="M6759" s="1">
        <f>Tabelle111[[#This Row],[Menge t Nges]]/Tabelle111[[#This Row],[Anzahl Lieferscheine]]</f>
        <v>0.40500000000000003</v>
      </c>
      <c r="N6759" s="1">
        <f>Tabelle111[[#This Row],[Menge t P2O5]]/Tabelle111[[#This Row],[Anzahl Lieferscheine]]</f>
        <v>0.17299999999999999</v>
      </c>
    </row>
    <row r="6760" spans="1:14" x14ac:dyDescent="0.2">
      <c r="A6760" s="2" t="s">
        <v>37</v>
      </c>
      <c r="B6760" s="2" t="s">
        <v>38</v>
      </c>
      <c r="C6760" s="2" t="s">
        <v>25</v>
      </c>
      <c r="D6760" s="2" t="s">
        <v>25</v>
      </c>
      <c r="E6760" s="2" t="s">
        <v>26</v>
      </c>
      <c r="F6760" s="2" t="s">
        <v>61</v>
      </c>
      <c r="G6760" s="1">
        <v>26352.399999999994</v>
      </c>
      <c r="H6760" s="1">
        <v>14764.500000000004</v>
      </c>
      <c r="I6760" s="4">
        <v>95</v>
      </c>
      <c r="J6760" s="2" t="s">
        <v>71</v>
      </c>
      <c r="K6760" s="1">
        <f>Tabelle111[[#This Row],[Menge kg Nges]]/1000</f>
        <v>26.352399999999996</v>
      </c>
      <c r="L6760" s="1">
        <f>Tabelle111[[#This Row],[Menge kg P2O5]]/1000</f>
        <v>14.764500000000004</v>
      </c>
      <c r="M6760" s="1">
        <f>Tabelle111[[#This Row],[Menge t Nges]]/Tabelle111[[#This Row],[Anzahl Lieferscheine]]</f>
        <v>0.27739368421052629</v>
      </c>
      <c r="N6760" s="1">
        <f>Tabelle111[[#This Row],[Menge t P2O5]]/Tabelle111[[#This Row],[Anzahl Lieferscheine]]</f>
        <v>0.15541578947368426</v>
      </c>
    </row>
    <row r="6761" spans="1:14" x14ac:dyDescent="0.2">
      <c r="A6761" s="2" t="s">
        <v>37</v>
      </c>
      <c r="B6761" s="2" t="s">
        <v>39</v>
      </c>
      <c r="C6761" s="2" t="s">
        <v>6</v>
      </c>
      <c r="D6761" s="2" t="s">
        <v>7</v>
      </c>
      <c r="E6761" s="2" t="s">
        <v>8</v>
      </c>
      <c r="F6761" s="2" t="s">
        <v>61</v>
      </c>
      <c r="G6761" s="1">
        <v>1464.6799999999998</v>
      </c>
      <c r="H6761" s="1">
        <v>691.42000000000007</v>
      </c>
      <c r="I6761" s="4">
        <v>6</v>
      </c>
      <c r="J6761" s="2" t="s">
        <v>71</v>
      </c>
      <c r="K6761" s="1">
        <f>Tabelle111[[#This Row],[Menge kg Nges]]/1000</f>
        <v>1.4646799999999998</v>
      </c>
      <c r="L6761" s="1">
        <f>Tabelle111[[#This Row],[Menge kg P2O5]]/1000</f>
        <v>0.69142000000000003</v>
      </c>
      <c r="M6761" s="1">
        <f>Tabelle111[[#This Row],[Menge t Nges]]/Tabelle111[[#This Row],[Anzahl Lieferscheine]]</f>
        <v>0.24411333333333329</v>
      </c>
      <c r="N6761" s="1">
        <f>Tabelle111[[#This Row],[Menge t P2O5]]/Tabelle111[[#This Row],[Anzahl Lieferscheine]]</f>
        <v>0.11523666666666667</v>
      </c>
    </row>
    <row r="6762" spans="1:14" x14ac:dyDescent="0.2">
      <c r="A6762" s="2" t="s">
        <v>37</v>
      </c>
      <c r="B6762" s="2" t="s">
        <v>39</v>
      </c>
      <c r="C6762" s="2" t="s">
        <v>6</v>
      </c>
      <c r="D6762" s="2" t="s">
        <v>7</v>
      </c>
      <c r="E6762" s="2" t="s">
        <v>9</v>
      </c>
      <c r="F6762" s="2" t="s">
        <v>61</v>
      </c>
      <c r="G6762" s="1">
        <v>4727.5</v>
      </c>
      <c r="H6762" s="1">
        <v>2008.3999999999994</v>
      </c>
      <c r="I6762" s="4">
        <v>37</v>
      </c>
      <c r="J6762" s="2" t="s">
        <v>71</v>
      </c>
      <c r="K6762" s="1">
        <f>Tabelle111[[#This Row],[Menge kg Nges]]/1000</f>
        <v>4.7275</v>
      </c>
      <c r="L6762" s="1">
        <f>Tabelle111[[#This Row],[Menge kg P2O5]]/1000</f>
        <v>2.0083999999999995</v>
      </c>
      <c r="M6762" s="1">
        <f>Tabelle111[[#This Row],[Menge t Nges]]/Tabelle111[[#This Row],[Anzahl Lieferscheine]]</f>
        <v>0.12777027027027027</v>
      </c>
      <c r="N6762" s="1">
        <f>Tabelle111[[#This Row],[Menge t P2O5]]/Tabelle111[[#This Row],[Anzahl Lieferscheine]]</f>
        <v>5.4281081081081067E-2</v>
      </c>
    </row>
    <row r="6763" spans="1:14" x14ac:dyDescent="0.2">
      <c r="A6763" s="2" t="s">
        <v>37</v>
      </c>
      <c r="B6763" s="2" t="s">
        <v>39</v>
      </c>
      <c r="C6763" s="2" t="s">
        <v>6</v>
      </c>
      <c r="D6763" s="2" t="s">
        <v>7</v>
      </c>
      <c r="E6763" s="2" t="s">
        <v>11</v>
      </c>
      <c r="F6763" s="2" t="s">
        <v>61</v>
      </c>
      <c r="G6763" s="1">
        <v>1396.8</v>
      </c>
      <c r="H6763" s="1">
        <v>549</v>
      </c>
      <c r="I6763" s="4">
        <v>4</v>
      </c>
      <c r="J6763" s="2" t="s">
        <v>71</v>
      </c>
      <c r="K6763" s="1">
        <f>Tabelle111[[#This Row],[Menge kg Nges]]/1000</f>
        <v>1.3968</v>
      </c>
      <c r="L6763" s="1">
        <f>Tabelle111[[#This Row],[Menge kg P2O5]]/1000</f>
        <v>0.54900000000000004</v>
      </c>
      <c r="M6763" s="1">
        <f>Tabelle111[[#This Row],[Menge t Nges]]/Tabelle111[[#This Row],[Anzahl Lieferscheine]]</f>
        <v>0.34920000000000001</v>
      </c>
      <c r="N6763" s="1">
        <f>Tabelle111[[#This Row],[Menge t P2O5]]/Tabelle111[[#This Row],[Anzahl Lieferscheine]]</f>
        <v>0.13725000000000001</v>
      </c>
    </row>
    <row r="6764" spans="1:14" x14ac:dyDescent="0.2">
      <c r="A6764" s="2" t="s">
        <v>37</v>
      </c>
      <c r="B6764" s="2" t="s">
        <v>39</v>
      </c>
      <c r="C6764" s="2" t="s">
        <v>6</v>
      </c>
      <c r="D6764" s="2" t="s">
        <v>7</v>
      </c>
      <c r="E6764" s="2" t="s">
        <v>12</v>
      </c>
      <c r="F6764" s="2" t="s">
        <v>61</v>
      </c>
      <c r="G6764" s="1">
        <v>17686.510000000002</v>
      </c>
      <c r="H6764" s="1">
        <v>8654.7000000000025</v>
      </c>
      <c r="I6764" s="4">
        <v>23</v>
      </c>
      <c r="J6764" s="2" t="s">
        <v>71</v>
      </c>
      <c r="K6764" s="1">
        <f>Tabelle111[[#This Row],[Menge kg Nges]]/1000</f>
        <v>17.686510000000002</v>
      </c>
      <c r="L6764" s="1">
        <f>Tabelle111[[#This Row],[Menge kg P2O5]]/1000</f>
        <v>8.6547000000000018</v>
      </c>
      <c r="M6764" s="1">
        <f>Tabelle111[[#This Row],[Menge t Nges]]/Tabelle111[[#This Row],[Anzahl Lieferscheine]]</f>
        <v>0.76897869565217403</v>
      </c>
      <c r="N6764" s="1">
        <f>Tabelle111[[#This Row],[Menge t P2O5]]/Tabelle111[[#This Row],[Anzahl Lieferscheine]]</f>
        <v>0.37629130434782615</v>
      </c>
    </row>
    <row r="6765" spans="1:14" x14ac:dyDescent="0.2">
      <c r="A6765" s="2" t="s">
        <v>37</v>
      </c>
      <c r="B6765" s="2" t="s">
        <v>39</v>
      </c>
      <c r="C6765" s="2" t="s">
        <v>6</v>
      </c>
      <c r="D6765" s="2" t="s">
        <v>7</v>
      </c>
      <c r="E6765" s="2" t="s">
        <v>14</v>
      </c>
      <c r="F6765" s="2" t="s">
        <v>61</v>
      </c>
      <c r="G6765" s="1">
        <v>4821.2999999999993</v>
      </c>
      <c r="H6765" s="1">
        <v>2493.35</v>
      </c>
      <c r="I6765" s="4">
        <v>30</v>
      </c>
      <c r="J6765" s="2" t="s">
        <v>71</v>
      </c>
      <c r="K6765" s="1">
        <f>Tabelle111[[#This Row],[Menge kg Nges]]/1000</f>
        <v>4.821299999999999</v>
      </c>
      <c r="L6765" s="1">
        <f>Tabelle111[[#This Row],[Menge kg P2O5]]/1000</f>
        <v>2.49335</v>
      </c>
      <c r="M6765" s="1">
        <f>Tabelle111[[#This Row],[Menge t Nges]]/Tabelle111[[#This Row],[Anzahl Lieferscheine]]</f>
        <v>0.16070999999999996</v>
      </c>
      <c r="N6765" s="1">
        <f>Tabelle111[[#This Row],[Menge t P2O5]]/Tabelle111[[#This Row],[Anzahl Lieferscheine]]</f>
        <v>8.3111666666666667E-2</v>
      </c>
    </row>
    <row r="6766" spans="1:14" x14ac:dyDescent="0.2">
      <c r="A6766" s="2" t="s">
        <v>37</v>
      </c>
      <c r="B6766" s="2" t="s">
        <v>39</v>
      </c>
      <c r="C6766" s="2" t="s">
        <v>6</v>
      </c>
      <c r="D6766" s="2" t="s">
        <v>15</v>
      </c>
      <c r="E6766" s="2" t="s">
        <v>8</v>
      </c>
      <c r="F6766" s="2" t="s">
        <v>61</v>
      </c>
      <c r="G6766" s="1">
        <v>1458.6</v>
      </c>
      <c r="H6766" s="1">
        <v>851.4</v>
      </c>
      <c r="I6766" s="4">
        <v>1</v>
      </c>
      <c r="J6766" s="2" t="s">
        <v>71</v>
      </c>
      <c r="K6766" s="1">
        <f>Tabelle111[[#This Row],[Menge kg Nges]]/1000</f>
        <v>1.4585999999999999</v>
      </c>
      <c r="L6766" s="1">
        <f>Tabelle111[[#This Row],[Menge kg P2O5]]/1000</f>
        <v>0.85139999999999993</v>
      </c>
      <c r="M6766" s="1">
        <f>Tabelle111[[#This Row],[Menge t Nges]]/Tabelle111[[#This Row],[Anzahl Lieferscheine]]</f>
        <v>1.4585999999999999</v>
      </c>
      <c r="N6766" s="1">
        <f>Tabelle111[[#This Row],[Menge t P2O5]]/Tabelle111[[#This Row],[Anzahl Lieferscheine]]</f>
        <v>0.85139999999999993</v>
      </c>
    </row>
    <row r="6767" spans="1:14" x14ac:dyDescent="0.2">
      <c r="A6767" s="2" t="s">
        <v>37</v>
      </c>
      <c r="B6767" s="2" t="s">
        <v>39</v>
      </c>
      <c r="C6767" s="2" t="s">
        <v>6</v>
      </c>
      <c r="D6767" s="2" t="s">
        <v>15</v>
      </c>
      <c r="E6767" s="2" t="s">
        <v>21</v>
      </c>
      <c r="F6767" s="2" t="s">
        <v>61</v>
      </c>
      <c r="G6767" s="1">
        <v>157</v>
      </c>
      <c r="H6767" s="1">
        <v>77</v>
      </c>
      <c r="I6767" s="4">
        <v>1</v>
      </c>
      <c r="J6767" s="2" t="s">
        <v>71</v>
      </c>
      <c r="K6767" s="1">
        <f>Tabelle111[[#This Row],[Menge kg Nges]]/1000</f>
        <v>0.157</v>
      </c>
      <c r="L6767" s="1">
        <f>Tabelle111[[#This Row],[Menge kg P2O5]]/1000</f>
        <v>7.6999999999999999E-2</v>
      </c>
      <c r="M6767" s="1">
        <f>Tabelle111[[#This Row],[Menge t Nges]]/Tabelle111[[#This Row],[Anzahl Lieferscheine]]</f>
        <v>0.157</v>
      </c>
      <c r="N6767" s="1">
        <f>Tabelle111[[#This Row],[Menge t P2O5]]/Tabelle111[[#This Row],[Anzahl Lieferscheine]]</f>
        <v>7.6999999999999999E-2</v>
      </c>
    </row>
    <row r="6768" spans="1:14" x14ac:dyDescent="0.2">
      <c r="A6768" s="2" t="s">
        <v>37</v>
      </c>
      <c r="B6768" s="2" t="s">
        <v>39</v>
      </c>
      <c r="C6768" s="2" t="s">
        <v>6</v>
      </c>
      <c r="D6768" s="2" t="s">
        <v>15</v>
      </c>
      <c r="E6768" s="2" t="s">
        <v>9</v>
      </c>
      <c r="F6768" s="2" t="s">
        <v>61</v>
      </c>
      <c r="G6768" s="1">
        <v>94.64</v>
      </c>
      <c r="H6768" s="1">
        <v>63</v>
      </c>
      <c r="I6768" s="4">
        <v>1</v>
      </c>
      <c r="J6768" s="2" t="s">
        <v>71</v>
      </c>
      <c r="K6768" s="1">
        <f>Tabelle111[[#This Row],[Menge kg Nges]]/1000</f>
        <v>9.4640000000000002E-2</v>
      </c>
      <c r="L6768" s="1">
        <f>Tabelle111[[#This Row],[Menge kg P2O5]]/1000</f>
        <v>6.3E-2</v>
      </c>
      <c r="M6768" s="1">
        <f>Tabelle111[[#This Row],[Menge t Nges]]/Tabelle111[[#This Row],[Anzahl Lieferscheine]]</f>
        <v>9.4640000000000002E-2</v>
      </c>
      <c r="N6768" s="1">
        <f>Tabelle111[[#This Row],[Menge t P2O5]]/Tabelle111[[#This Row],[Anzahl Lieferscheine]]</f>
        <v>6.3E-2</v>
      </c>
    </row>
    <row r="6769" spans="1:14" x14ac:dyDescent="0.2">
      <c r="A6769" s="2" t="s">
        <v>37</v>
      </c>
      <c r="B6769" s="2" t="s">
        <v>39</v>
      </c>
      <c r="C6769" s="2" t="s">
        <v>25</v>
      </c>
      <c r="D6769" s="2" t="s">
        <v>25</v>
      </c>
      <c r="E6769" s="2" t="s">
        <v>26</v>
      </c>
      <c r="F6769" s="2" t="s">
        <v>61</v>
      </c>
      <c r="G6769" s="1">
        <v>348</v>
      </c>
      <c r="H6769" s="1">
        <v>204</v>
      </c>
      <c r="I6769" s="4">
        <v>1</v>
      </c>
      <c r="J6769" s="2" t="s">
        <v>71</v>
      </c>
      <c r="K6769" s="1">
        <f>Tabelle111[[#This Row],[Menge kg Nges]]/1000</f>
        <v>0.34799999999999998</v>
      </c>
      <c r="L6769" s="1">
        <f>Tabelle111[[#This Row],[Menge kg P2O5]]/1000</f>
        <v>0.20399999999999999</v>
      </c>
      <c r="M6769" s="1">
        <f>Tabelle111[[#This Row],[Menge t Nges]]/Tabelle111[[#This Row],[Anzahl Lieferscheine]]</f>
        <v>0.34799999999999998</v>
      </c>
      <c r="N6769" s="1">
        <f>Tabelle111[[#This Row],[Menge t P2O5]]/Tabelle111[[#This Row],[Anzahl Lieferscheine]]</f>
        <v>0.20399999999999999</v>
      </c>
    </row>
    <row r="6770" spans="1:14" x14ac:dyDescent="0.2">
      <c r="A6770" s="2" t="s">
        <v>37</v>
      </c>
      <c r="B6770" s="2" t="s">
        <v>40</v>
      </c>
      <c r="C6770" s="2" t="s">
        <v>6</v>
      </c>
      <c r="D6770" s="2" t="s">
        <v>7</v>
      </c>
      <c r="E6770" s="2" t="s">
        <v>8</v>
      </c>
      <c r="F6770" s="2" t="s">
        <v>61</v>
      </c>
      <c r="G6770" s="1">
        <v>4053.4</v>
      </c>
      <c r="H6770" s="1">
        <v>1545.25</v>
      </c>
      <c r="I6770" s="4">
        <v>16</v>
      </c>
      <c r="J6770" s="2" t="s">
        <v>71</v>
      </c>
      <c r="K6770" s="1">
        <f>Tabelle111[[#This Row],[Menge kg Nges]]/1000</f>
        <v>4.0533999999999999</v>
      </c>
      <c r="L6770" s="1">
        <f>Tabelle111[[#This Row],[Menge kg P2O5]]/1000</f>
        <v>1.54525</v>
      </c>
      <c r="M6770" s="1">
        <f>Tabelle111[[#This Row],[Menge t Nges]]/Tabelle111[[#This Row],[Anzahl Lieferscheine]]</f>
        <v>0.25333749999999999</v>
      </c>
      <c r="N6770" s="1">
        <f>Tabelle111[[#This Row],[Menge t P2O5]]/Tabelle111[[#This Row],[Anzahl Lieferscheine]]</f>
        <v>9.6578125000000001E-2</v>
      </c>
    </row>
    <row r="6771" spans="1:14" x14ac:dyDescent="0.2">
      <c r="A6771" s="2" t="s">
        <v>37</v>
      </c>
      <c r="B6771" s="2" t="s">
        <v>40</v>
      </c>
      <c r="C6771" s="2" t="s">
        <v>6</v>
      </c>
      <c r="D6771" s="2" t="s">
        <v>7</v>
      </c>
      <c r="E6771" s="2" t="s">
        <v>9</v>
      </c>
      <c r="F6771" s="2" t="s">
        <v>61</v>
      </c>
      <c r="G6771" s="1">
        <v>15068</v>
      </c>
      <c r="H6771" s="1">
        <v>6212.9</v>
      </c>
      <c r="I6771" s="4">
        <v>63</v>
      </c>
      <c r="J6771" s="2" t="s">
        <v>71</v>
      </c>
      <c r="K6771" s="1">
        <f>Tabelle111[[#This Row],[Menge kg Nges]]/1000</f>
        <v>15.068</v>
      </c>
      <c r="L6771" s="1">
        <f>Tabelle111[[#This Row],[Menge kg P2O5]]/1000</f>
        <v>6.2128999999999994</v>
      </c>
      <c r="M6771" s="1">
        <f>Tabelle111[[#This Row],[Menge t Nges]]/Tabelle111[[#This Row],[Anzahl Lieferscheine]]</f>
        <v>0.23917460317460318</v>
      </c>
      <c r="N6771" s="1">
        <f>Tabelle111[[#This Row],[Menge t P2O5]]/Tabelle111[[#This Row],[Anzahl Lieferscheine]]</f>
        <v>9.8617460317460312E-2</v>
      </c>
    </row>
    <row r="6772" spans="1:14" x14ac:dyDescent="0.2">
      <c r="A6772" s="2" t="s">
        <v>37</v>
      </c>
      <c r="B6772" s="2" t="s">
        <v>40</v>
      </c>
      <c r="C6772" s="2" t="s">
        <v>6</v>
      </c>
      <c r="D6772" s="2" t="s">
        <v>7</v>
      </c>
      <c r="E6772" s="2" t="s">
        <v>11</v>
      </c>
      <c r="F6772" s="2" t="s">
        <v>61</v>
      </c>
      <c r="G6772" s="1">
        <v>15863.800000000001</v>
      </c>
      <c r="H6772" s="1">
        <v>6817.62</v>
      </c>
      <c r="I6772" s="4">
        <v>52</v>
      </c>
      <c r="J6772" s="2" t="s">
        <v>71</v>
      </c>
      <c r="K6772" s="1">
        <f>Tabelle111[[#This Row],[Menge kg Nges]]/1000</f>
        <v>15.863800000000001</v>
      </c>
      <c r="L6772" s="1">
        <f>Tabelle111[[#This Row],[Menge kg P2O5]]/1000</f>
        <v>6.8176199999999998</v>
      </c>
      <c r="M6772" s="1">
        <f>Tabelle111[[#This Row],[Menge t Nges]]/Tabelle111[[#This Row],[Anzahl Lieferscheine]]</f>
        <v>0.30507307692307695</v>
      </c>
      <c r="N6772" s="1">
        <f>Tabelle111[[#This Row],[Menge t P2O5]]/Tabelle111[[#This Row],[Anzahl Lieferscheine]]</f>
        <v>0.13110807692307691</v>
      </c>
    </row>
    <row r="6773" spans="1:14" x14ac:dyDescent="0.2">
      <c r="A6773" s="2" t="s">
        <v>37</v>
      </c>
      <c r="B6773" s="2" t="s">
        <v>40</v>
      </c>
      <c r="C6773" s="2" t="s">
        <v>6</v>
      </c>
      <c r="D6773" s="2" t="s">
        <v>7</v>
      </c>
      <c r="E6773" s="2" t="s">
        <v>12</v>
      </c>
      <c r="F6773" s="2" t="s">
        <v>61</v>
      </c>
      <c r="G6773" s="1">
        <v>60635.969999999958</v>
      </c>
      <c r="H6773" s="1">
        <v>25045.630000000012</v>
      </c>
      <c r="I6773" s="4">
        <v>188</v>
      </c>
      <c r="J6773" s="2" t="s">
        <v>71</v>
      </c>
      <c r="K6773" s="1">
        <f>Tabelle111[[#This Row],[Menge kg Nges]]/1000</f>
        <v>60.635969999999958</v>
      </c>
      <c r="L6773" s="1">
        <f>Tabelle111[[#This Row],[Menge kg P2O5]]/1000</f>
        <v>25.045630000000013</v>
      </c>
      <c r="M6773" s="1">
        <f>Tabelle111[[#This Row],[Menge t Nges]]/Tabelle111[[#This Row],[Anzahl Lieferscheine]]</f>
        <v>0.32253175531914874</v>
      </c>
      <c r="N6773" s="1">
        <f>Tabelle111[[#This Row],[Menge t P2O5]]/Tabelle111[[#This Row],[Anzahl Lieferscheine]]</f>
        <v>0.13322143617021284</v>
      </c>
    </row>
    <row r="6774" spans="1:14" x14ac:dyDescent="0.2">
      <c r="A6774" s="2" t="s">
        <v>37</v>
      </c>
      <c r="B6774" s="2" t="s">
        <v>40</v>
      </c>
      <c r="C6774" s="2" t="s">
        <v>6</v>
      </c>
      <c r="D6774" s="2" t="s">
        <v>7</v>
      </c>
      <c r="E6774" s="2" t="s">
        <v>13</v>
      </c>
      <c r="F6774" s="2" t="s">
        <v>61</v>
      </c>
      <c r="G6774" s="1">
        <v>15635.139999999998</v>
      </c>
      <c r="H6774" s="1">
        <v>9003.5300000000007</v>
      </c>
      <c r="I6774" s="4">
        <v>73</v>
      </c>
      <c r="J6774" s="2" t="s">
        <v>71</v>
      </c>
      <c r="K6774" s="1">
        <f>Tabelle111[[#This Row],[Menge kg Nges]]/1000</f>
        <v>15.635139999999998</v>
      </c>
      <c r="L6774" s="1">
        <f>Tabelle111[[#This Row],[Menge kg P2O5]]/1000</f>
        <v>9.0035300000000014</v>
      </c>
      <c r="M6774" s="1">
        <f>Tabelle111[[#This Row],[Menge t Nges]]/Tabelle111[[#This Row],[Anzahl Lieferscheine]]</f>
        <v>0.21417999999999998</v>
      </c>
      <c r="N6774" s="1">
        <f>Tabelle111[[#This Row],[Menge t P2O5]]/Tabelle111[[#This Row],[Anzahl Lieferscheine]]</f>
        <v>0.12333602739726029</v>
      </c>
    </row>
    <row r="6775" spans="1:14" x14ac:dyDescent="0.2">
      <c r="A6775" s="2" t="s">
        <v>37</v>
      </c>
      <c r="B6775" s="2" t="s">
        <v>40</v>
      </c>
      <c r="C6775" s="2" t="s">
        <v>6</v>
      </c>
      <c r="D6775" s="2" t="s">
        <v>7</v>
      </c>
      <c r="E6775" s="2" t="s">
        <v>14</v>
      </c>
      <c r="F6775" s="2" t="s">
        <v>61</v>
      </c>
      <c r="G6775" s="1">
        <v>31928.510000000006</v>
      </c>
      <c r="H6775" s="1">
        <v>15979.720000000007</v>
      </c>
      <c r="I6775" s="4">
        <v>124</v>
      </c>
      <c r="J6775" s="2" t="s">
        <v>71</v>
      </c>
      <c r="K6775" s="1">
        <f>Tabelle111[[#This Row],[Menge kg Nges]]/1000</f>
        <v>31.928510000000006</v>
      </c>
      <c r="L6775" s="1">
        <f>Tabelle111[[#This Row],[Menge kg P2O5]]/1000</f>
        <v>15.979720000000007</v>
      </c>
      <c r="M6775" s="1">
        <f>Tabelle111[[#This Row],[Menge t Nges]]/Tabelle111[[#This Row],[Anzahl Lieferscheine]]</f>
        <v>0.25748798387096777</v>
      </c>
      <c r="N6775" s="1">
        <f>Tabelle111[[#This Row],[Menge t P2O5]]/Tabelle111[[#This Row],[Anzahl Lieferscheine]]</f>
        <v>0.12886870967741942</v>
      </c>
    </row>
    <row r="6776" spans="1:14" x14ac:dyDescent="0.2">
      <c r="A6776" s="2" t="s">
        <v>37</v>
      </c>
      <c r="B6776" s="2" t="s">
        <v>40</v>
      </c>
      <c r="C6776" s="2" t="s">
        <v>6</v>
      </c>
      <c r="D6776" s="2" t="s">
        <v>15</v>
      </c>
      <c r="E6776" s="2" t="s">
        <v>8</v>
      </c>
      <c r="F6776" s="2" t="s">
        <v>61</v>
      </c>
      <c r="G6776" s="1">
        <v>476.52</v>
      </c>
      <c r="H6776" s="1">
        <v>451.44</v>
      </c>
      <c r="I6776" s="4">
        <v>5</v>
      </c>
      <c r="J6776" s="2" t="s">
        <v>71</v>
      </c>
      <c r="K6776" s="1">
        <f>Tabelle111[[#This Row],[Menge kg Nges]]/1000</f>
        <v>0.47652</v>
      </c>
      <c r="L6776" s="1">
        <f>Tabelle111[[#This Row],[Menge kg P2O5]]/1000</f>
        <v>0.45144000000000001</v>
      </c>
      <c r="M6776" s="1">
        <f>Tabelle111[[#This Row],[Menge t Nges]]/Tabelle111[[#This Row],[Anzahl Lieferscheine]]</f>
        <v>9.5304E-2</v>
      </c>
      <c r="N6776" s="1">
        <f>Tabelle111[[#This Row],[Menge t P2O5]]/Tabelle111[[#This Row],[Anzahl Lieferscheine]]</f>
        <v>9.0288000000000007E-2</v>
      </c>
    </row>
    <row r="6777" spans="1:14" x14ac:dyDescent="0.2">
      <c r="A6777" s="2" t="s">
        <v>37</v>
      </c>
      <c r="B6777" s="2" t="s">
        <v>40</v>
      </c>
      <c r="C6777" s="2" t="s">
        <v>6</v>
      </c>
      <c r="D6777" s="2" t="s">
        <v>15</v>
      </c>
      <c r="E6777" s="2" t="s">
        <v>17</v>
      </c>
      <c r="F6777" s="2" t="s">
        <v>61</v>
      </c>
      <c r="G6777" s="1">
        <v>801</v>
      </c>
      <c r="H6777" s="1">
        <v>400.5</v>
      </c>
      <c r="I6777" s="4">
        <v>6</v>
      </c>
      <c r="J6777" s="2" t="s">
        <v>71</v>
      </c>
      <c r="K6777" s="1">
        <f>Tabelle111[[#This Row],[Menge kg Nges]]/1000</f>
        <v>0.80100000000000005</v>
      </c>
      <c r="L6777" s="1">
        <f>Tabelle111[[#This Row],[Menge kg P2O5]]/1000</f>
        <v>0.40050000000000002</v>
      </c>
      <c r="M6777" s="1">
        <f>Tabelle111[[#This Row],[Menge t Nges]]/Tabelle111[[#This Row],[Anzahl Lieferscheine]]</f>
        <v>0.13350000000000001</v>
      </c>
      <c r="N6777" s="1">
        <f>Tabelle111[[#This Row],[Menge t P2O5]]/Tabelle111[[#This Row],[Anzahl Lieferscheine]]</f>
        <v>6.6750000000000004E-2</v>
      </c>
    </row>
    <row r="6778" spans="1:14" x14ac:dyDescent="0.2">
      <c r="A6778" s="2" t="s">
        <v>37</v>
      </c>
      <c r="B6778" s="2" t="s">
        <v>40</v>
      </c>
      <c r="C6778" s="2" t="s">
        <v>6</v>
      </c>
      <c r="D6778" s="2" t="s">
        <v>15</v>
      </c>
      <c r="E6778" s="2" t="s">
        <v>18</v>
      </c>
      <c r="F6778" s="2" t="s">
        <v>61</v>
      </c>
      <c r="G6778" s="1">
        <v>1360.8</v>
      </c>
      <c r="H6778" s="1">
        <v>1101.5999999999999</v>
      </c>
      <c r="I6778" s="4">
        <v>3</v>
      </c>
      <c r="J6778" s="2" t="s">
        <v>71</v>
      </c>
      <c r="K6778" s="1">
        <f>Tabelle111[[#This Row],[Menge kg Nges]]/1000</f>
        <v>1.3608</v>
      </c>
      <c r="L6778" s="1">
        <f>Tabelle111[[#This Row],[Menge kg P2O5]]/1000</f>
        <v>1.1015999999999999</v>
      </c>
      <c r="M6778" s="1">
        <f>Tabelle111[[#This Row],[Menge t Nges]]/Tabelle111[[#This Row],[Anzahl Lieferscheine]]</f>
        <v>0.4536</v>
      </c>
      <c r="N6778" s="1">
        <f>Tabelle111[[#This Row],[Menge t P2O5]]/Tabelle111[[#This Row],[Anzahl Lieferscheine]]</f>
        <v>0.36719999999999997</v>
      </c>
    </row>
    <row r="6779" spans="1:14" x14ac:dyDescent="0.2">
      <c r="A6779" s="2" t="s">
        <v>37</v>
      </c>
      <c r="B6779" s="2" t="s">
        <v>40</v>
      </c>
      <c r="C6779" s="2" t="s">
        <v>6</v>
      </c>
      <c r="D6779" s="2" t="s">
        <v>15</v>
      </c>
      <c r="E6779" s="2" t="s">
        <v>20</v>
      </c>
      <c r="F6779" s="2" t="s">
        <v>61</v>
      </c>
      <c r="G6779" s="1">
        <v>3001.599999999999</v>
      </c>
      <c r="H6779" s="1">
        <v>1865</v>
      </c>
      <c r="I6779" s="4">
        <v>30</v>
      </c>
      <c r="J6779" s="2" t="s">
        <v>71</v>
      </c>
      <c r="K6779" s="1">
        <f>Tabelle111[[#This Row],[Menge kg Nges]]/1000</f>
        <v>3.0015999999999989</v>
      </c>
      <c r="L6779" s="1">
        <f>Tabelle111[[#This Row],[Menge kg P2O5]]/1000</f>
        <v>1.865</v>
      </c>
      <c r="M6779" s="1">
        <f>Tabelle111[[#This Row],[Menge t Nges]]/Tabelle111[[#This Row],[Anzahl Lieferscheine]]</f>
        <v>0.1000533333333333</v>
      </c>
      <c r="N6779" s="1">
        <f>Tabelle111[[#This Row],[Menge t P2O5]]/Tabelle111[[#This Row],[Anzahl Lieferscheine]]</f>
        <v>6.2166666666666669E-2</v>
      </c>
    </row>
    <row r="6780" spans="1:14" x14ac:dyDescent="0.2">
      <c r="A6780" s="2" t="s">
        <v>37</v>
      </c>
      <c r="B6780" s="2" t="s">
        <v>40</v>
      </c>
      <c r="C6780" s="2" t="s">
        <v>6</v>
      </c>
      <c r="D6780" s="2" t="s">
        <v>15</v>
      </c>
      <c r="E6780" s="2" t="s">
        <v>21</v>
      </c>
      <c r="F6780" s="2" t="s">
        <v>61</v>
      </c>
      <c r="G6780" s="1">
        <v>3191.6</v>
      </c>
      <c r="H6780" s="1">
        <v>1837.4</v>
      </c>
      <c r="I6780" s="4">
        <v>14</v>
      </c>
      <c r="J6780" s="2" t="s">
        <v>71</v>
      </c>
      <c r="K6780" s="1">
        <f>Tabelle111[[#This Row],[Menge kg Nges]]/1000</f>
        <v>3.1915999999999998</v>
      </c>
      <c r="L6780" s="1">
        <f>Tabelle111[[#This Row],[Menge kg P2O5]]/1000</f>
        <v>1.8374000000000001</v>
      </c>
      <c r="M6780" s="1">
        <f>Tabelle111[[#This Row],[Menge t Nges]]/Tabelle111[[#This Row],[Anzahl Lieferscheine]]</f>
        <v>0.22797142857142855</v>
      </c>
      <c r="N6780" s="1">
        <f>Tabelle111[[#This Row],[Menge t P2O5]]/Tabelle111[[#This Row],[Anzahl Lieferscheine]]</f>
        <v>0.13124285714285716</v>
      </c>
    </row>
    <row r="6781" spans="1:14" x14ac:dyDescent="0.2">
      <c r="A6781" s="2" t="s">
        <v>37</v>
      </c>
      <c r="B6781" s="2" t="s">
        <v>40</v>
      </c>
      <c r="C6781" s="2" t="s">
        <v>6</v>
      </c>
      <c r="D6781" s="2" t="s">
        <v>15</v>
      </c>
      <c r="E6781" s="2" t="s">
        <v>9</v>
      </c>
      <c r="F6781" s="2" t="s">
        <v>61</v>
      </c>
      <c r="G6781" s="1">
        <v>2525.64</v>
      </c>
      <c r="H6781" s="1">
        <v>1462.94</v>
      </c>
      <c r="I6781" s="4">
        <v>22</v>
      </c>
      <c r="J6781" s="2" t="s">
        <v>71</v>
      </c>
      <c r="K6781" s="1">
        <f>Tabelle111[[#This Row],[Menge kg Nges]]/1000</f>
        <v>2.5256399999999997</v>
      </c>
      <c r="L6781" s="1">
        <f>Tabelle111[[#This Row],[Menge kg P2O5]]/1000</f>
        <v>1.4629400000000001</v>
      </c>
      <c r="M6781" s="1">
        <f>Tabelle111[[#This Row],[Menge t Nges]]/Tabelle111[[#This Row],[Anzahl Lieferscheine]]</f>
        <v>0.11480181818181817</v>
      </c>
      <c r="N6781" s="1">
        <f>Tabelle111[[#This Row],[Menge t P2O5]]/Tabelle111[[#This Row],[Anzahl Lieferscheine]]</f>
        <v>6.6497272727272738E-2</v>
      </c>
    </row>
    <row r="6782" spans="1:14" x14ac:dyDescent="0.2">
      <c r="A6782" s="2" t="s">
        <v>37</v>
      </c>
      <c r="B6782" s="2" t="s">
        <v>40</v>
      </c>
      <c r="C6782" s="2" t="s">
        <v>6</v>
      </c>
      <c r="D6782" s="2" t="s">
        <v>15</v>
      </c>
      <c r="E6782" s="2" t="s">
        <v>23</v>
      </c>
      <c r="F6782" s="2" t="s">
        <v>61</v>
      </c>
      <c r="G6782" s="1">
        <v>984</v>
      </c>
      <c r="H6782" s="1">
        <v>444</v>
      </c>
      <c r="I6782" s="4">
        <v>1</v>
      </c>
      <c r="J6782" s="2" t="s">
        <v>71</v>
      </c>
      <c r="K6782" s="1">
        <f>Tabelle111[[#This Row],[Menge kg Nges]]/1000</f>
        <v>0.98399999999999999</v>
      </c>
      <c r="L6782" s="1">
        <f>Tabelle111[[#This Row],[Menge kg P2O5]]/1000</f>
        <v>0.44400000000000001</v>
      </c>
      <c r="M6782" s="1">
        <f>Tabelle111[[#This Row],[Menge t Nges]]/Tabelle111[[#This Row],[Anzahl Lieferscheine]]</f>
        <v>0.98399999999999999</v>
      </c>
      <c r="N6782" s="1">
        <f>Tabelle111[[#This Row],[Menge t P2O5]]/Tabelle111[[#This Row],[Anzahl Lieferscheine]]</f>
        <v>0.44400000000000001</v>
      </c>
    </row>
    <row r="6783" spans="1:14" x14ac:dyDescent="0.2">
      <c r="A6783" s="2" t="s">
        <v>37</v>
      </c>
      <c r="B6783" s="2" t="s">
        <v>40</v>
      </c>
      <c r="C6783" s="2" t="s">
        <v>6</v>
      </c>
      <c r="D6783" s="2" t="s">
        <v>15</v>
      </c>
      <c r="E6783" s="2" t="s">
        <v>24</v>
      </c>
      <c r="F6783" s="2" t="s">
        <v>61</v>
      </c>
      <c r="G6783" s="1">
        <v>4556.8599999999997</v>
      </c>
      <c r="H6783" s="1">
        <v>4309.1400000000003</v>
      </c>
      <c r="I6783" s="4">
        <v>7</v>
      </c>
      <c r="J6783" s="2" t="s">
        <v>71</v>
      </c>
      <c r="K6783" s="1">
        <f>Tabelle111[[#This Row],[Menge kg Nges]]/1000</f>
        <v>4.5568599999999995</v>
      </c>
      <c r="L6783" s="1">
        <f>Tabelle111[[#This Row],[Menge kg P2O5]]/1000</f>
        <v>4.3091400000000002</v>
      </c>
      <c r="M6783" s="1">
        <f>Tabelle111[[#This Row],[Menge t Nges]]/Tabelle111[[#This Row],[Anzahl Lieferscheine]]</f>
        <v>0.65097999999999989</v>
      </c>
      <c r="N6783" s="1">
        <f>Tabelle111[[#This Row],[Menge t P2O5]]/Tabelle111[[#This Row],[Anzahl Lieferscheine]]</f>
        <v>0.61559142857142857</v>
      </c>
    </row>
    <row r="6784" spans="1:14" x14ac:dyDescent="0.2">
      <c r="A6784" s="2" t="s">
        <v>37</v>
      </c>
      <c r="B6784" s="2" t="s">
        <v>40</v>
      </c>
      <c r="C6784" s="2" t="s">
        <v>6</v>
      </c>
      <c r="D6784" s="2" t="s">
        <v>15</v>
      </c>
      <c r="E6784" s="2" t="s">
        <v>31</v>
      </c>
      <c r="F6784" s="2" t="s">
        <v>61</v>
      </c>
      <c r="G6784" s="1">
        <v>799.5</v>
      </c>
      <c r="H6784" s="1">
        <v>360.75</v>
      </c>
      <c r="I6784" s="4">
        <v>3</v>
      </c>
      <c r="J6784" s="2" t="s">
        <v>71</v>
      </c>
      <c r="K6784" s="1">
        <f>Tabelle111[[#This Row],[Menge kg Nges]]/1000</f>
        <v>0.79949999999999999</v>
      </c>
      <c r="L6784" s="1">
        <f>Tabelle111[[#This Row],[Menge kg P2O5]]/1000</f>
        <v>0.36075000000000002</v>
      </c>
      <c r="M6784" s="1">
        <f>Tabelle111[[#This Row],[Menge t Nges]]/Tabelle111[[#This Row],[Anzahl Lieferscheine]]</f>
        <v>0.26650000000000001</v>
      </c>
      <c r="N6784" s="1">
        <f>Tabelle111[[#This Row],[Menge t P2O5]]/Tabelle111[[#This Row],[Anzahl Lieferscheine]]</f>
        <v>0.12025000000000001</v>
      </c>
    </row>
    <row r="6785" spans="1:14" x14ac:dyDescent="0.2">
      <c r="A6785" s="2" t="s">
        <v>37</v>
      </c>
      <c r="B6785" s="2" t="s">
        <v>40</v>
      </c>
      <c r="C6785" s="2" t="s">
        <v>63</v>
      </c>
      <c r="D6785" s="2" t="s">
        <v>63</v>
      </c>
      <c r="E6785" s="2" t="s">
        <v>63</v>
      </c>
      <c r="F6785" s="2" t="s">
        <v>61</v>
      </c>
      <c r="G6785" s="1">
        <v>648.59999999999991</v>
      </c>
      <c r="H6785" s="1">
        <v>478.4</v>
      </c>
      <c r="I6785" s="4">
        <v>2</v>
      </c>
      <c r="J6785" s="2" t="s">
        <v>71</v>
      </c>
      <c r="K6785" s="1">
        <f>Tabelle111[[#This Row],[Menge kg Nges]]/1000</f>
        <v>0.64859999999999995</v>
      </c>
      <c r="L6785" s="1">
        <f>Tabelle111[[#This Row],[Menge kg P2O5]]/1000</f>
        <v>0.47839999999999999</v>
      </c>
      <c r="M6785" s="1">
        <f>Tabelle111[[#This Row],[Menge t Nges]]/Tabelle111[[#This Row],[Anzahl Lieferscheine]]</f>
        <v>0.32429999999999998</v>
      </c>
      <c r="N6785" s="1">
        <f>Tabelle111[[#This Row],[Menge t P2O5]]/Tabelle111[[#This Row],[Anzahl Lieferscheine]]</f>
        <v>0.2392</v>
      </c>
    </row>
    <row r="6786" spans="1:14" x14ac:dyDescent="0.2">
      <c r="A6786" s="2" t="s">
        <v>37</v>
      </c>
      <c r="B6786" s="2" t="s">
        <v>28</v>
      </c>
      <c r="C6786" s="2" t="s">
        <v>6</v>
      </c>
      <c r="D6786" s="2" t="s">
        <v>7</v>
      </c>
      <c r="E6786" s="2" t="s">
        <v>12</v>
      </c>
      <c r="F6786" s="2" t="s">
        <v>61</v>
      </c>
      <c r="G6786" s="1">
        <v>2207</v>
      </c>
      <c r="H6786" s="1">
        <v>910</v>
      </c>
      <c r="I6786" s="4">
        <v>5</v>
      </c>
      <c r="J6786" s="2" t="s">
        <v>71</v>
      </c>
      <c r="K6786" s="1">
        <f>Tabelle111[[#This Row],[Menge kg Nges]]/1000</f>
        <v>2.2069999999999999</v>
      </c>
      <c r="L6786" s="1">
        <f>Tabelle111[[#This Row],[Menge kg P2O5]]/1000</f>
        <v>0.91</v>
      </c>
      <c r="M6786" s="1">
        <f>Tabelle111[[#This Row],[Menge t Nges]]/Tabelle111[[#This Row],[Anzahl Lieferscheine]]</f>
        <v>0.44139999999999996</v>
      </c>
      <c r="N6786" s="1">
        <f>Tabelle111[[#This Row],[Menge t P2O5]]/Tabelle111[[#This Row],[Anzahl Lieferscheine]]</f>
        <v>0.182</v>
      </c>
    </row>
    <row r="6787" spans="1:14" x14ac:dyDescent="0.2">
      <c r="A6787" s="2" t="s">
        <v>37</v>
      </c>
      <c r="B6787" s="2" t="s">
        <v>41</v>
      </c>
      <c r="C6787" s="2" t="s">
        <v>6</v>
      </c>
      <c r="D6787" s="2" t="s">
        <v>7</v>
      </c>
      <c r="E6787" s="2" t="s">
        <v>13</v>
      </c>
      <c r="F6787" s="2" t="s">
        <v>61</v>
      </c>
      <c r="G6787" s="1">
        <v>428.8</v>
      </c>
      <c r="H6787" s="1">
        <v>214.4</v>
      </c>
      <c r="I6787" s="4">
        <v>1</v>
      </c>
      <c r="J6787" s="2" t="s">
        <v>71</v>
      </c>
      <c r="K6787" s="1">
        <f>Tabelle111[[#This Row],[Menge kg Nges]]/1000</f>
        <v>0.42880000000000001</v>
      </c>
      <c r="L6787" s="1">
        <f>Tabelle111[[#This Row],[Menge kg P2O5]]/1000</f>
        <v>0.21440000000000001</v>
      </c>
      <c r="M6787" s="1">
        <f>Tabelle111[[#This Row],[Menge t Nges]]/Tabelle111[[#This Row],[Anzahl Lieferscheine]]</f>
        <v>0.42880000000000001</v>
      </c>
      <c r="N6787" s="1">
        <f>Tabelle111[[#This Row],[Menge t P2O5]]/Tabelle111[[#This Row],[Anzahl Lieferscheine]]</f>
        <v>0.21440000000000001</v>
      </c>
    </row>
    <row r="6788" spans="1:14" x14ac:dyDescent="0.2">
      <c r="A6788" s="2" t="s">
        <v>37</v>
      </c>
      <c r="B6788" s="2" t="s">
        <v>42</v>
      </c>
      <c r="C6788" s="2" t="s">
        <v>6</v>
      </c>
      <c r="D6788" s="2" t="s">
        <v>7</v>
      </c>
      <c r="E6788" s="2" t="s">
        <v>9</v>
      </c>
      <c r="F6788" s="2" t="s">
        <v>61</v>
      </c>
      <c r="G6788" s="1">
        <v>1769.1999999999996</v>
      </c>
      <c r="H6788" s="1">
        <v>727.19999999999993</v>
      </c>
      <c r="I6788" s="4">
        <v>10</v>
      </c>
      <c r="J6788" s="2" t="s">
        <v>71</v>
      </c>
      <c r="K6788" s="1">
        <f>Tabelle111[[#This Row],[Menge kg Nges]]/1000</f>
        <v>1.7691999999999997</v>
      </c>
      <c r="L6788" s="1">
        <f>Tabelle111[[#This Row],[Menge kg P2O5]]/1000</f>
        <v>0.72719999999999996</v>
      </c>
      <c r="M6788" s="1">
        <f>Tabelle111[[#This Row],[Menge t Nges]]/Tabelle111[[#This Row],[Anzahl Lieferscheine]]</f>
        <v>0.17691999999999997</v>
      </c>
      <c r="N6788" s="1">
        <f>Tabelle111[[#This Row],[Menge t P2O5]]/Tabelle111[[#This Row],[Anzahl Lieferscheine]]</f>
        <v>7.2719999999999993E-2</v>
      </c>
    </row>
    <row r="6789" spans="1:14" x14ac:dyDescent="0.2">
      <c r="A6789" s="2" t="s">
        <v>37</v>
      </c>
      <c r="B6789" s="2" t="s">
        <v>42</v>
      </c>
      <c r="C6789" s="2" t="s">
        <v>6</v>
      </c>
      <c r="D6789" s="2" t="s">
        <v>7</v>
      </c>
      <c r="E6789" s="2" t="s">
        <v>12</v>
      </c>
      <c r="F6789" s="2" t="s">
        <v>61</v>
      </c>
      <c r="G6789" s="1">
        <v>45036.679999999971</v>
      </c>
      <c r="H6789" s="1">
        <v>21172.19</v>
      </c>
      <c r="I6789" s="4">
        <v>85</v>
      </c>
      <c r="J6789" s="2" t="s">
        <v>71</v>
      </c>
      <c r="K6789" s="1">
        <f>Tabelle111[[#This Row],[Menge kg Nges]]/1000</f>
        <v>45.036679999999969</v>
      </c>
      <c r="L6789" s="1">
        <f>Tabelle111[[#This Row],[Menge kg P2O5]]/1000</f>
        <v>21.172189999999997</v>
      </c>
      <c r="M6789" s="1">
        <f>Tabelle111[[#This Row],[Menge t Nges]]/Tabelle111[[#This Row],[Anzahl Lieferscheine]]</f>
        <v>0.52984329411764663</v>
      </c>
      <c r="N6789" s="1">
        <f>Tabelle111[[#This Row],[Menge t P2O5]]/Tabelle111[[#This Row],[Anzahl Lieferscheine]]</f>
        <v>0.24908458823529409</v>
      </c>
    </row>
    <row r="6790" spans="1:14" x14ac:dyDescent="0.2">
      <c r="A6790" s="2" t="s">
        <v>37</v>
      </c>
      <c r="B6790" s="2" t="s">
        <v>42</v>
      </c>
      <c r="C6790" s="2" t="s">
        <v>6</v>
      </c>
      <c r="D6790" s="2" t="s">
        <v>7</v>
      </c>
      <c r="E6790" s="2" t="s">
        <v>13</v>
      </c>
      <c r="F6790" s="2" t="s">
        <v>61</v>
      </c>
      <c r="G6790" s="1">
        <v>14160.85</v>
      </c>
      <c r="H6790" s="1">
        <v>7077.4800000000014</v>
      </c>
      <c r="I6790" s="4">
        <v>37</v>
      </c>
      <c r="J6790" s="2" t="s">
        <v>71</v>
      </c>
      <c r="K6790" s="1">
        <f>Tabelle111[[#This Row],[Menge kg Nges]]/1000</f>
        <v>14.16085</v>
      </c>
      <c r="L6790" s="1">
        <f>Tabelle111[[#This Row],[Menge kg P2O5]]/1000</f>
        <v>7.0774800000000013</v>
      </c>
      <c r="M6790" s="1">
        <f>Tabelle111[[#This Row],[Menge t Nges]]/Tabelle111[[#This Row],[Anzahl Lieferscheine]]</f>
        <v>0.38272567567567567</v>
      </c>
      <c r="N6790" s="1">
        <f>Tabelle111[[#This Row],[Menge t P2O5]]/Tabelle111[[#This Row],[Anzahl Lieferscheine]]</f>
        <v>0.19128324324324328</v>
      </c>
    </row>
    <row r="6791" spans="1:14" x14ac:dyDescent="0.2">
      <c r="A6791" s="2" t="s">
        <v>37</v>
      </c>
      <c r="B6791" s="2" t="s">
        <v>42</v>
      </c>
      <c r="C6791" s="2" t="s">
        <v>6</v>
      </c>
      <c r="D6791" s="2" t="s">
        <v>7</v>
      </c>
      <c r="E6791" s="2" t="s">
        <v>14</v>
      </c>
      <c r="F6791" s="2" t="s">
        <v>61</v>
      </c>
      <c r="G6791" s="1">
        <v>11386.699999999999</v>
      </c>
      <c r="H6791" s="1">
        <v>5943.2800000000016</v>
      </c>
      <c r="I6791" s="4">
        <v>35</v>
      </c>
      <c r="J6791" s="2" t="s">
        <v>71</v>
      </c>
      <c r="K6791" s="1">
        <f>Tabelle111[[#This Row],[Menge kg Nges]]/1000</f>
        <v>11.386699999999999</v>
      </c>
      <c r="L6791" s="1">
        <f>Tabelle111[[#This Row],[Menge kg P2O5]]/1000</f>
        <v>5.9432800000000015</v>
      </c>
      <c r="M6791" s="1">
        <f>Tabelle111[[#This Row],[Menge t Nges]]/Tabelle111[[#This Row],[Anzahl Lieferscheine]]</f>
        <v>0.32533428571428569</v>
      </c>
      <c r="N6791" s="1">
        <f>Tabelle111[[#This Row],[Menge t P2O5]]/Tabelle111[[#This Row],[Anzahl Lieferscheine]]</f>
        <v>0.16980800000000004</v>
      </c>
    </row>
    <row r="6792" spans="1:14" x14ac:dyDescent="0.2">
      <c r="A6792" s="2" t="s">
        <v>37</v>
      </c>
      <c r="B6792" s="2" t="s">
        <v>42</v>
      </c>
      <c r="C6792" s="2" t="s">
        <v>6</v>
      </c>
      <c r="D6792" s="2" t="s">
        <v>15</v>
      </c>
      <c r="E6792" s="2" t="s">
        <v>17</v>
      </c>
      <c r="F6792" s="2" t="s">
        <v>61</v>
      </c>
      <c r="G6792" s="1">
        <v>288</v>
      </c>
      <c r="H6792" s="1">
        <v>144</v>
      </c>
      <c r="I6792" s="4">
        <v>4</v>
      </c>
      <c r="J6792" s="2" t="s">
        <v>71</v>
      </c>
      <c r="K6792" s="1">
        <f>Tabelle111[[#This Row],[Menge kg Nges]]/1000</f>
        <v>0.28799999999999998</v>
      </c>
      <c r="L6792" s="1">
        <f>Tabelle111[[#This Row],[Menge kg P2O5]]/1000</f>
        <v>0.14399999999999999</v>
      </c>
      <c r="M6792" s="1">
        <f>Tabelle111[[#This Row],[Menge t Nges]]/Tabelle111[[#This Row],[Anzahl Lieferscheine]]</f>
        <v>7.1999999999999995E-2</v>
      </c>
      <c r="N6792" s="1">
        <f>Tabelle111[[#This Row],[Menge t P2O5]]/Tabelle111[[#This Row],[Anzahl Lieferscheine]]</f>
        <v>3.5999999999999997E-2</v>
      </c>
    </row>
    <row r="6793" spans="1:14" x14ac:dyDescent="0.2">
      <c r="A6793" s="2" t="s">
        <v>37</v>
      </c>
      <c r="B6793" s="2" t="s">
        <v>42</v>
      </c>
      <c r="C6793" s="2" t="s">
        <v>6</v>
      </c>
      <c r="D6793" s="2" t="s">
        <v>15</v>
      </c>
      <c r="E6793" s="2" t="s">
        <v>18</v>
      </c>
      <c r="F6793" s="2" t="s">
        <v>61</v>
      </c>
      <c r="G6793" s="1">
        <v>1439.7599999999998</v>
      </c>
      <c r="H6793" s="1">
        <v>1126.42</v>
      </c>
      <c r="I6793" s="4">
        <v>4</v>
      </c>
      <c r="J6793" s="2" t="s">
        <v>71</v>
      </c>
      <c r="K6793" s="1">
        <f>Tabelle111[[#This Row],[Menge kg Nges]]/1000</f>
        <v>1.4397599999999997</v>
      </c>
      <c r="L6793" s="1">
        <f>Tabelle111[[#This Row],[Menge kg P2O5]]/1000</f>
        <v>1.12642</v>
      </c>
      <c r="M6793" s="1">
        <f>Tabelle111[[#This Row],[Menge t Nges]]/Tabelle111[[#This Row],[Anzahl Lieferscheine]]</f>
        <v>0.35993999999999993</v>
      </c>
      <c r="N6793" s="1">
        <f>Tabelle111[[#This Row],[Menge t P2O5]]/Tabelle111[[#This Row],[Anzahl Lieferscheine]]</f>
        <v>0.28160499999999999</v>
      </c>
    </row>
    <row r="6794" spans="1:14" x14ac:dyDescent="0.2">
      <c r="A6794" s="2" t="s">
        <v>37</v>
      </c>
      <c r="B6794" s="2" t="s">
        <v>42</v>
      </c>
      <c r="C6794" s="2" t="s">
        <v>6</v>
      </c>
      <c r="D6794" s="2" t="s">
        <v>15</v>
      </c>
      <c r="E6794" s="2" t="s">
        <v>20</v>
      </c>
      <c r="F6794" s="2" t="s">
        <v>61</v>
      </c>
      <c r="G6794" s="1">
        <v>459.36</v>
      </c>
      <c r="H6794" s="1">
        <v>261</v>
      </c>
      <c r="I6794" s="4">
        <v>9</v>
      </c>
      <c r="J6794" s="2" t="s">
        <v>71</v>
      </c>
      <c r="K6794" s="1">
        <f>Tabelle111[[#This Row],[Menge kg Nges]]/1000</f>
        <v>0.45935999999999999</v>
      </c>
      <c r="L6794" s="1">
        <f>Tabelle111[[#This Row],[Menge kg P2O5]]/1000</f>
        <v>0.26100000000000001</v>
      </c>
      <c r="M6794" s="1">
        <f>Tabelle111[[#This Row],[Menge t Nges]]/Tabelle111[[#This Row],[Anzahl Lieferscheine]]</f>
        <v>5.1040000000000002E-2</v>
      </c>
      <c r="N6794" s="1">
        <f>Tabelle111[[#This Row],[Menge t P2O5]]/Tabelle111[[#This Row],[Anzahl Lieferscheine]]</f>
        <v>2.9000000000000001E-2</v>
      </c>
    </row>
    <row r="6795" spans="1:14" x14ac:dyDescent="0.2">
      <c r="A6795" s="2" t="s">
        <v>37</v>
      </c>
      <c r="B6795" s="2" t="s">
        <v>42</v>
      </c>
      <c r="C6795" s="2" t="s">
        <v>6</v>
      </c>
      <c r="D6795" s="2" t="s">
        <v>15</v>
      </c>
      <c r="E6795" s="2" t="s">
        <v>21</v>
      </c>
      <c r="F6795" s="2" t="s">
        <v>61</v>
      </c>
      <c r="G6795" s="1">
        <v>432.2</v>
      </c>
      <c r="H6795" s="1">
        <v>229.2</v>
      </c>
      <c r="I6795" s="4">
        <v>2</v>
      </c>
      <c r="J6795" s="2" t="s">
        <v>71</v>
      </c>
      <c r="K6795" s="1">
        <f>Tabelle111[[#This Row],[Menge kg Nges]]/1000</f>
        <v>0.43219999999999997</v>
      </c>
      <c r="L6795" s="1">
        <f>Tabelle111[[#This Row],[Menge kg P2O5]]/1000</f>
        <v>0.22919999999999999</v>
      </c>
      <c r="M6795" s="1">
        <f>Tabelle111[[#This Row],[Menge t Nges]]/Tabelle111[[#This Row],[Anzahl Lieferscheine]]</f>
        <v>0.21609999999999999</v>
      </c>
      <c r="N6795" s="1">
        <f>Tabelle111[[#This Row],[Menge t P2O5]]/Tabelle111[[#This Row],[Anzahl Lieferscheine]]</f>
        <v>0.11459999999999999</v>
      </c>
    </row>
    <row r="6796" spans="1:14" x14ac:dyDescent="0.2">
      <c r="A6796" s="2" t="s">
        <v>37</v>
      </c>
      <c r="B6796" s="2" t="s">
        <v>42</v>
      </c>
      <c r="C6796" s="2" t="s">
        <v>6</v>
      </c>
      <c r="D6796" s="2" t="s">
        <v>15</v>
      </c>
      <c r="E6796" s="2" t="s">
        <v>9</v>
      </c>
      <c r="F6796" s="2" t="s">
        <v>61</v>
      </c>
      <c r="G6796" s="1">
        <v>182.52</v>
      </c>
      <c r="H6796" s="1">
        <v>121.5</v>
      </c>
      <c r="I6796" s="4">
        <v>1</v>
      </c>
      <c r="J6796" s="2" t="s">
        <v>71</v>
      </c>
      <c r="K6796" s="1">
        <f>Tabelle111[[#This Row],[Menge kg Nges]]/1000</f>
        <v>0.18252000000000002</v>
      </c>
      <c r="L6796" s="1">
        <f>Tabelle111[[#This Row],[Menge kg P2O5]]/1000</f>
        <v>0.1215</v>
      </c>
      <c r="M6796" s="1">
        <f>Tabelle111[[#This Row],[Menge t Nges]]/Tabelle111[[#This Row],[Anzahl Lieferscheine]]</f>
        <v>0.18252000000000002</v>
      </c>
      <c r="N6796" s="1">
        <f>Tabelle111[[#This Row],[Menge t P2O5]]/Tabelle111[[#This Row],[Anzahl Lieferscheine]]</f>
        <v>0.1215</v>
      </c>
    </row>
    <row r="6797" spans="1:14" x14ac:dyDescent="0.2">
      <c r="A6797" s="2" t="s">
        <v>37</v>
      </c>
      <c r="B6797" s="2" t="s">
        <v>42</v>
      </c>
      <c r="C6797" s="2" t="s">
        <v>63</v>
      </c>
      <c r="D6797" s="2" t="s">
        <v>63</v>
      </c>
      <c r="E6797" s="2" t="s">
        <v>63</v>
      </c>
      <c r="F6797" s="2" t="s">
        <v>61</v>
      </c>
      <c r="G6797" s="1">
        <v>291.25</v>
      </c>
      <c r="H6797" s="1">
        <v>266.25</v>
      </c>
      <c r="I6797" s="4">
        <v>1</v>
      </c>
      <c r="J6797" s="2" t="s">
        <v>71</v>
      </c>
      <c r="K6797" s="1">
        <f>Tabelle111[[#This Row],[Menge kg Nges]]/1000</f>
        <v>0.29125000000000001</v>
      </c>
      <c r="L6797" s="1">
        <f>Tabelle111[[#This Row],[Menge kg P2O5]]/1000</f>
        <v>0.26624999999999999</v>
      </c>
      <c r="M6797" s="1">
        <f>Tabelle111[[#This Row],[Menge t Nges]]/Tabelle111[[#This Row],[Anzahl Lieferscheine]]</f>
        <v>0.29125000000000001</v>
      </c>
      <c r="N6797" s="1">
        <f>Tabelle111[[#This Row],[Menge t P2O5]]/Tabelle111[[#This Row],[Anzahl Lieferscheine]]</f>
        <v>0.26624999999999999</v>
      </c>
    </row>
    <row r="6798" spans="1:14" x14ac:dyDescent="0.2">
      <c r="A6798" s="2" t="s">
        <v>38</v>
      </c>
      <c r="B6798" s="2" t="s">
        <v>32</v>
      </c>
      <c r="C6798" s="2" t="s">
        <v>6</v>
      </c>
      <c r="D6798" s="2" t="s">
        <v>7</v>
      </c>
      <c r="E6798" s="2" t="s">
        <v>9</v>
      </c>
      <c r="F6798" s="2" t="s">
        <v>61</v>
      </c>
      <c r="G6798" s="1">
        <v>580</v>
      </c>
      <c r="H6798" s="1">
        <v>240</v>
      </c>
      <c r="I6798" s="4">
        <v>1</v>
      </c>
      <c r="J6798" s="2" t="s">
        <v>71</v>
      </c>
      <c r="K6798" s="1">
        <f>Tabelle111[[#This Row],[Menge kg Nges]]/1000</f>
        <v>0.57999999999999996</v>
      </c>
      <c r="L6798" s="1">
        <f>Tabelle111[[#This Row],[Menge kg P2O5]]/1000</f>
        <v>0.24</v>
      </c>
      <c r="M6798" s="1">
        <f>Tabelle111[[#This Row],[Menge t Nges]]/Tabelle111[[#This Row],[Anzahl Lieferscheine]]</f>
        <v>0.57999999999999996</v>
      </c>
      <c r="N6798" s="1">
        <f>Tabelle111[[#This Row],[Menge t P2O5]]/Tabelle111[[#This Row],[Anzahl Lieferscheine]]</f>
        <v>0.24</v>
      </c>
    </row>
    <row r="6799" spans="1:14" x14ac:dyDescent="0.2">
      <c r="A6799" s="2" t="s">
        <v>38</v>
      </c>
      <c r="B6799" s="2" t="s">
        <v>32</v>
      </c>
      <c r="C6799" s="2" t="s">
        <v>25</v>
      </c>
      <c r="D6799" s="2" t="s">
        <v>25</v>
      </c>
      <c r="E6799" s="2" t="s">
        <v>26</v>
      </c>
      <c r="F6799" s="2" t="s">
        <v>61</v>
      </c>
      <c r="G6799" s="1">
        <v>1246.96</v>
      </c>
      <c r="H6799" s="1">
        <v>560.55999999999995</v>
      </c>
      <c r="I6799" s="4">
        <v>1</v>
      </c>
      <c r="J6799" s="2" t="s">
        <v>71</v>
      </c>
      <c r="K6799" s="1">
        <f>Tabelle111[[#This Row],[Menge kg Nges]]/1000</f>
        <v>1.2469600000000001</v>
      </c>
      <c r="L6799" s="1">
        <f>Tabelle111[[#This Row],[Menge kg P2O5]]/1000</f>
        <v>0.56055999999999995</v>
      </c>
      <c r="M6799" s="1">
        <f>Tabelle111[[#This Row],[Menge t Nges]]/Tabelle111[[#This Row],[Anzahl Lieferscheine]]</f>
        <v>1.2469600000000001</v>
      </c>
      <c r="N6799" s="1">
        <f>Tabelle111[[#This Row],[Menge t P2O5]]/Tabelle111[[#This Row],[Anzahl Lieferscheine]]</f>
        <v>0.56055999999999995</v>
      </c>
    </row>
    <row r="6800" spans="1:14" x14ac:dyDescent="0.2">
      <c r="A6800" s="2" t="s">
        <v>38</v>
      </c>
      <c r="B6800" s="2" t="s">
        <v>37</v>
      </c>
      <c r="C6800" s="2" t="s">
        <v>25</v>
      </c>
      <c r="D6800" s="2" t="s">
        <v>25</v>
      </c>
      <c r="E6800" s="2" t="s">
        <v>26</v>
      </c>
      <c r="F6800" s="2" t="s">
        <v>61</v>
      </c>
      <c r="G6800" s="1">
        <v>403.2</v>
      </c>
      <c r="H6800" s="1">
        <v>226.4</v>
      </c>
      <c r="I6800" s="4">
        <v>2</v>
      </c>
      <c r="J6800" s="2" t="s">
        <v>71</v>
      </c>
      <c r="K6800" s="1">
        <f>Tabelle111[[#This Row],[Menge kg Nges]]/1000</f>
        <v>0.4032</v>
      </c>
      <c r="L6800" s="1">
        <f>Tabelle111[[#This Row],[Menge kg P2O5]]/1000</f>
        <v>0.22640000000000002</v>
      </c>
      <c r="M6800" s="1">
        <f>Tabelle111[[#This Row],[Menge t Nges]]/Tabelle111[[#This Row],[Anzahl Lieferscheine]]</f>
        <v>0.2016</v>
      </c>
      <c r="N6800" s="1">
        <f>Tabelle111[[#This Row],[Menge t P2O5]]/Tabelle111[[#This Row],[Anzahl Lieferscheine]]</f>
        <v>0.11320000000000001</v>
      </c>
    </row>
    <row r="6801" spans="1:14" x14ac:dyDescent="0.2">
      <c r="A6801" s="2" t="s">
        <v>38</v>
      </c>
      <c r="B6801" s="2" t="s">
        <v>38</v>
      </c>
      <c r="C6801" s="2" t="s">
        <v>6</v>
      </c>
      <c r="D6801" s="2" t="s">
        <v>7</v>
      </c>
      <c r="E6801" s="2" t="s">
        <v>8</v>
      </c>
      <c r="F6801" s="2" t="s">
        <v>61</v>
      </c>
      <c r="G6801" s="1">
        <v>64731.45</v>
      </c>
      <c r="H6801" s="1">
        <v>18098.479999999996</v>
      </c>
      <c r="I6801" s="4">
        <v>75</v>
      </c>
      <c r="J6801" s="2" t="s">
        <v>71</v>
      </c>
      <c r="K6801" s="1">
        <f>Tabelle111[[#This Row],[Menge kg Nges]]/1000</f>
        <v>64.731449999999995</v>
      </c>
      <c r="L6801" s="1">
        <f>Tabelle111[[#This Row],[Menge kg P2O5]]/1000</f>
        <v>18.098479999999995</v>
      </c>
      <c r="M6801" s="1">
        <f>Tabelle111[[#This Row],[Menge t Nges]]/Tabelle111[[#This Row],[Anzahl Lieferscheine]]</f>
        <v>0.86308599999999991</v>
      </c>
      <c r="N6801" s="1">
        <f>Tabelle111[[#This Row],[Menge t P2O5]]/Tabelle111[[#This Row],[Anzahl Lieferscheine]]</f>
        <v>0.2413130666666666</v>
      </c>
    </row>
    <row r="6802" spans="1:14" x14ac:dyDescent="0.2">
      <c r="A6802" s="2" t="s">
        <v>38</v>
      </c>
      <c r="B6802" s="2" t="s">
        <v>38</v>
      </c>
      <c r="C6802" s="2" t="s">
        <v>6</v>
      </c>
      <c r="D6802" s="2" t="s">
        <v>7</v>
      </c>
      <c r="E6802" s="2" t="s">
        <v>9</v>
      </c>
      <c r="F6802" s="2" t="s">
        <v>61</v>
      </c>
      <c r="G6802" s="1">
        <v>9608.69</v>
      </c>
      <c r="H6802" s="1">
        <v>4194.18</v>
      </c>
      <c r="I6802" s="4">
        <v>24</v>
      </c>
      <c r="J6802" s="2" t="s">
        <v>71</v>
      </c>
      <c r="K6802" s="1">
        <f>Tabelle111[[#This Row],[Menge kg Nges]]/1000</f>
        <v>9.6086900000000011</v>
      </c>
      <c r="L6802" s="1">
        <f>Tabelle111[[#This Row],[Menge kg P2O5]]/1000</f>
        <v>4.1941800000000002</v>
      </c>
      <c r="M6802" s="1">
        <f>Tabelle111[[#This Row],[Menge t Nges]]/Tabelle111[[#This Row],[Anzahl Lieferscheine]]</f>
        <v>0.4003620833333334</v>
      </c>
      <c r="N6802" s="1">
        <f>Tabelle111[[#This Row],[Menge t P2O5]]/Tabelle111[[#This Row],[Anzahl Lieferscheine]]</f>
        <v>0.17475750000000001</v>
      </c>
    </row>
    <row r="6803" spans="1:14" x14ac:dyDescent="0.2">
      <c r="A6803" s="2" t="s">
        <v>38</v>
      </c>
      <c r="B6803" s="2" t="s">
        <v>38</v>
      </c>
      <c r="C6803" s="2" t="s">
        <v>6</v>
      </c>
      <c r="D6803" s="2" t="s">
        <v>7</v>
      </c>
      <c r="E6803" s="2" t="s">
        <v>10</v>
      </c>
      <c r="F6803" s="2" t="s">
        <v>61</v>
      </c>
      <c r="G6803" s="1">
        <v>4994.3499999999995</v>
      </c>
      <c r="H6803" s="1">
        <v>1989.64</v>
      </c>
      <c r="I6803" s="4">
        <v>23</v>
      </c>
      <c r="J6803" s="2" t="s">
        <v>71</v>
      </c>
      <c r="K6803" s="1">
        <f>Tabelle111[[#This Row],[Menge kg Nges]]/1000</f>
        <v>4.9943499999999998</v>
      </c>
      <c r="L6803" s="1">
        <f>Tabelle111[[#This Row],[Menge kg P2O5]]/1000</f>
        <v>1.9896400000000001</v>
      </c>
      <c r="M6803" s="1">
        <f>Tabelle111[[#This Row],[Menge t Nges]]/Tabelle111[[#This Row],[Anzahl Lieferscheine]]</f>
        <v>0.21714565217391305</v>
      </c>
      <c r="N6803" s="1">
        <f>Tabelle111[[#This Row],[Menge t P2O5]]/Tabelle111[[#This Row],[Anzahl Lieferscheine]]</f>
        <v>8.6506086956521747E-2</v>
      </c>
    </row>
    <row r="6804" spans="1:14" x14ac:dyDescent="0.2">
      <c r="A6804" s="2" t="s">
        <v>38</v>
      </c>
      <c r="B6804" s="2" t="s">
        <v>38</v>
      </c>
      <c r="C6804" s="2" t="s">
        <v>6</v>
      </c>
      <c r="D6804" s="2" t="s">
        <v>7</v>
      </c>
      <c r="E6804" s="2" t="s">
        <v>11</v>
      </c>
      <c r="F6804" s="2" t="s">
        <v>61</v>
      </c>
      <c r="G6804" s="1">
        <v>5246</v>
      </c>
      <c r="H6804" s="1">
        <v>2793.9</v>
      </c>
      <c r="I6804" s="4">
        <v>21</v>
      </c>
      <c r="J6804" s="2" t="s">
        <v>71</v>
      </c>
      <c r="K6804" s="1">
        <f>Tabelle111[[#This Row],[Menge kg Nges]]/1000</f>
        <v>5.2460000000000004</v>
      </c>
      <c r="L6804" s="1">
        <f>Tabelle111[[#This Row],[Menge kg P2O5]]/1000</f>
        <v>2.7939000000000003</v>
      </c>
      <c r="M6804" s="1">
        <f>Tabelle111[[#This Row],[Menge t Nges]]/Tabelle111[[#This Row],[Anzahl Lieferscheine]]</f>
        <v>0.24980952380952384</v>
      </c>
      <c r="N6804" s="1">
        <f>Tabelle111[[#This Row],[Menge t P2O5]]/Tabelle111[[#This Row],[Anzahl Lieferscheine]]</f>
        <v>0.13304285714285716</v>
      </c>
    </row>
    <row r="6805" spans="1:14" x14ac:dyDescent="0.2">
      <c r="A6805" s="2" t="s">
        <v>38</v>
      </c>
      <c r="B6805" s="2" t="s">
        <v>38</v>
      </c>
      <c r="C6805" s="2" t="s">
        <v>6</v>
      </c>
      <c r="D6805" s="2" t="s">
        <v>7</v>
      </c>
      <c r="E6805" s="2" t="s">
        <v>12</v>
      </c>
      <c r="F6805" s="2" t="s">
        <v>61</v>
      </c>
      <c r="G6805" s="1">
        <v>23859.930000000004</v>
      </c>
      <c r="H6805" s="1">
        <v>11722.229999999998</v>
      </c>
      <c r="I6805" s="4">
        <v>37</v>
      </c>
      <c r="J6805" s="2" t="s">
        <v>71</v>
      </c>
      <c r="K6805" s="1">
        <f>Tabelle111[[#This Row],[Menge kg Nges]]/1000</f>
        <v>23.859930000000006</v>
      </c>
      <c r="L6805" s="1">
        <f>Tabelle111[[#This Row],[Menge kg P2O5]]/1000</f>
        <v>11.722229999999998</v>
      </c>
      <c r="M6805" s="1">
        <f>Tabelle111[[#This Row],[Menge t Nges]]/Tabelle111[[#This Row],[Anzahl Lieferscheine]]</f>
        <v>0.64486297297297313</v>
      </c>
      <c r="N6805" s="1">
        <f>Tabelle111[[#This Row],[Menge t P2O5]]/Tabelle111[[#This Row],[Anzahl Lieferscheine]]</f>
        <v>0.31681702702702697</v>
      </c>
    </row>
    <row r="6806" spans="1:14" x14ac:dyDescent="0.2">
      <c r="A6806" s="2" t="s">
        <v>38</v>
      </c>
      <c r="B6806" s="2" t="s">
        <v>38</v>
      </c>
      <c r="C6806" s="2" t="s">
        <v>6</v>
      </c>
      <c r="D6806" s="2" t="s">
        <v>7</v>
      </c>
      <c r="E6806" s="2" t="s">
        <v>13</v>
      </c>
      <c r="F6806" s="2" t="s">
        <v>61</v>
      </c>
      <c r="G6806" s="1">
        <v>6074.4000000000015</v>
      </c>
      <c r="H6806" s="1">
        <v>3192</v>
      </c>
      <c r="I6806" s="4">
        <v>14</v>
      </c>
      <c r="J6806" s="2" t="s">
        <v>71</v>
      </c>
      <c r="K6806" s="1">
        <f>Tabelle111[[#This Row],[Menge kg Nges]]/1000</f>
        <v>6.0744000000000016</v>
      </c>
      <c r="L6806" s="1">
        <f>Tabelle111[[#This Row],[Menge kg P2O5]]/1000</f>
        <v>3.1920000000000002</v>
      </c>
      <c r="M6806" s="1">
        <f>Tabelle111[[#This Row],[Menge t Nges]]/Tabelle111[[#This Row],[Anzahl Lieferscheine]]</f>
        <v>0.43388571428571437</v>
      </c>
      <c r="N6806" s="1">
        <f>Tabelle111[[#This Row],[Menge t P2O5]]/Tabelle111[[#This Row],[Anzahl Lieferscheine]]</f>
        <v>0.22800000000000001</v>
      </c>
    </row>
    <row r="6807" spans="1:14" x14ac:dyDescent="0.2">
      <c r="A6807" s="2" t="s">
        <v>38</v>
      </c>
      <c r="B6807" s="2" t="s">
        <v>38</v>
      </c>
      <c r="C6807" s="2" t="s">
        <v>6</v>
      </c>
      <c r="D6807" s="2" t="s">
        <v>7</v>
      </c>
      <c r="E6807" s="2" t="s">
        <v>14</v>
      </c>
      <c r="F6807" s="2" t="s">
        <v>61</v>
      </c>
      <c r="G6807" s="1">
        <v>11314.17</v>
      </c>
      <c r="H6807" s="1">
        <v>5568.2300000000005</v>
      </c>
      <c r="I6807" s="4">
        <v>34</v>
      </c>
      <c r="J6807" s="2" t="s">
        <v>71</v>
      </c>
      <c r="K6807" s="1">
        <f>Tabelle111[[#This Row],[Menge kg Nges]]/1000</f>
        <v>11.314170000000001</v>
      </c>
      <c r="L6807" s="1">
        <f>Tabelle111[[#This Row],[Menge kg P2O5]]/1000</f>
        <v>5.5682300000000007</v>
      </c>
      <c r="M6807" s="1">
        <f>Tabelle111[[#This Row],[Menge t Nges]]/Tabelle111[[#This Row],[Anzahl Lieferscheine]]</f>
        <v>0.33276970588235294</v>
      </c>
      <c r="N6807" s="1">
        <f>Tabelle111[[#This Row],[Menge t P2O5]]/Tabelle111[[#This Row],[Anzahl Lieferscheine]]</f>
        <v>0.16377147058823532</v>
      </c>
    </row>
    <row r="6808" spans="1:14" x14ac:dyDescent="0.2">
      <c r="A6808" s="2" t="s">
        <v>38</v>
      </c>
      <c r="B6808" s="2" t="s">
        <v>38</v>
      </c>
      <c r="C6808" s="2" t="s">
        <v>6</v>
      </c>
      <c r="D6808" s="2" t="s">
        <v>15</v>
      </c>
      <c r="E6808" s="2" t="s">
        <v>8</v>
      </c>
      <c r="F6808" s="2" t="s">
        <v>61</v>
      </c>
      <c r="G6808" s="1">
        <v>7412.72</v>
      </c>
      <c r="H6808" s="1">
        <v>3262.2799999999997</v>
      </c>
      <c r="I6808" s="4">
        <v>11</v>
      </c>
      <c r="J6808" s="2" t="s">
        <v>71</v>
      </c>
      <c r="K6808" s="1">
        <f>Tabelle111[[#This Row],[Menge kg Nges]]/1000</f>
        <v>7.4127200000000002</v>
      </c>
      <c r="L6808" s="1">
        <f>Tabelle111[[#This Row],[Menge kg P2O5]]/1000</f>
        <v>3.2622799999999996</v>
      </c>
      <c r="M6808" s="1">
        <f>Tabelle111[[#This Row],[Menge t Nges]]/Tabelle111[[#This Row],[Anzahl Lieferscheine]]</f>
        <v>0.67388363636363635</v>
      </c>
      <c r="N6808" s="1">
        <f>Tabelle111[[#This Row],[Menge t P2O5]]/Tabelle111[[#This Row],[Anzahl Lieferscheine]]</f>
        <v>0.29657090909090905</v>
      </c>
    </row>
    <row r="6809" spans="1:14" x14ac:dyDescent="0.2">
      <c r="A6809" s="2" t="s">
        <v>38</v>
      </c>
      <c r="B6809" s="2" t="s">
        <v>38</v>
      </c>
      <c r="C6809" s="2" t="s">
        <v>6</v>
      </c>
      <c r="D6809" s="2" t="s">
        <v>15</v>
      </c>
      <c r="E6809" s="2" t="s">
        <v>17</v>
      </c>
      <c r="F6809" s="2" t="s">
        <v>61</v>
      </c>
      <c r="G6809" s="1">
        <v>384</v>
      </c>
      <c r="H6809" s="1">
        <v>192</v>
      </c>
      <c r="I6809" s="4">
        <v>4</v>
      </c>
      <c r="J6809" s="2" t="s">
        <v>71</v>
      </c>
      <c r="K6809" s="1">
        <f>Tabelle111[[#This Row],[Menge kg Nges]]/1000</f>
        <v>0.38400000000000001</v>
      </c>
      <c r="L6809" s="1">
        <f>Tabelle111[[#This Row],[Menge kg P2O5]]/1000</f>
        <v>0.192</v>
      </c>
      <c r="M6809" s="1">
        <f>Tabelle111[[#This Row],[Menge t Nges]]/Tabelle111[[#This Row],[Anzahl Lieferscheine]]</f>
        <v>9.6000000000000002E-2</v>
      </c>
      <c r="N6809" s="1">
        <f>Tabelle111[[#This Row],[Menge t P2O5]]/Tabelle111[[#This Row],[Anzahl Lieferscheine]]</f>
        <v>4.8000000000000001E-2</v>
      </c>
    </row>
    <row r="6810" spans="1:14" x14ac:dyDescent="0.2">
      <c r="A6810" s="2" t="s">
        <v>38</v>
      </c>
      <c r="B6810" s="2" t="s">
        <v>38</v>
      </c>
      <c r="C6810" s="2" t="s">
        <v>6</v>
      </c>
      <c r="D6810" s="2" t="s">
        <v>15</v>
      </c>
      <c r="E6810" s="2" t="s">
        <v>35</v>
      </c>
      <c r="F6810" s="2" t="s">
        <v>61</v>
      </c>
      <c r="G6810" s="1">
        <v>310</v>
      </c>
      <c r="H6810" s="1">
        <v>240</v>
      </c>
      <c r="I6810" s="4">
        <v>1</v>
      </c>
      <c r="J6810" s="2" t="s">
        <v>71</v>
      </c>
      <c r="K6810" s="1">
        <f>Tabelle111[[#This Row],[Menge kg Nges]]/1000</f>
        <v>0.31</v>
      </c>
      <c r="L6810" s="1">
        <f>Tabelle111[[#This Row],[Menge kg P2O5]]/1000</f>
        <v>0.24</v>
      </c>
      <c r="M6810" s="1">
        <f>Tabelle111[[#This Row],[Menge t Nges]]/Tabelle111[[#This Row],[Anzahl Lieferscheine]]</f>
        <v>0.31</v>
      </c>
      <c r="N6810" s="1">
        <f>Tabelle111[[#This Row],[Menge t P2O5]]/Tabelle111[[#This Row],[Anzahl Lieferscheine]]</f>
        <v>0.24</v>
      </c>
    </row>
    <row r="6811" spans="1:14" x14ac:dyDescent="0.2">
      <c r="A6811" s="2" t="s">
        <v>38</v>
      </c>
      <c r="B6811" s="2" t="s">
        <v>38</v>
      </c>
      <c r="C6811" s="2" t="s">
        <v>6</v>
      </c>
      <c r="D6811" s="2" t="s">
        <v>15</v>
      </c>
      <c r="E6811" s="2" t="s">
        <v>18</v>
      </c>
      <c r="F6811" s="2" t="s">
        <v>61</v>
      </c>
      <c r="G6811" s="1">
        <v>8220.2400000000016</v>
      </c>
      <c r="H6811" s="1">
        <v>6562.0800000000008</v>
      </c>
      <c r="I6811" s="4">
        <v>12</v>
      </c>
      <c r="J6811" s="2" t="s">
        <v>71</v>
      </c>
      <c r="K6811" s="1">
        <f>Tabelle111[[#This Row],[Menge kg Nges]]/1000</f>
        <v>8.2202400000000022</v>
      </c>
      <c r="L6811" s="1">
        <f>Tabelle111[[#This Row],[Menge kg P2O5]]/1000</f>
        <v>6.5620800000000008</v>
      </c>
      <c r="M6811" s="1">
        <f>Tabelle111[[#This Row],[Menge t Nges]]/Tabelle111[[#This Row],[Anzahl Lieferscheine]]</f>
        <v>0.68502000000000018</v>
      </c>
      <c r="N6811" s="1">
        <f>Tabelle111[[#This Row],[Menge t P2O5]]/Tabelle111[[#This Row],[Anzahl Lieferscheine]]</f>
        <v>0.5468400000000001</v>
      </c>
    </row>
    <row r="6812" spans="1:14" x14ac:dyDescent="0.2">
      <c r="A6812" s="2" t="s">
        <v>38</v>
      </c>
      <c r="B6812" s="2" t="s">
        <v>38</v>
      </c>
      <c r="C6812" s="2" t="s">
        <v>6</v>
      </c>
      <c r="D6812" s="2" t="s">
        <v>15</v>
      </c>
      <c r="E6812" s="2" t="s">
        <v>19</v>
      </c>
      <c r="F6812" s="2" t="s">
        <v>61</v>
      </c>
      <c r="G6812" s="1">
        <v>216</v>
      </c>
      <c r="H6812" s="1">
        <v>240</v>
      </c>
      <c r="I6812" s="4">
        <v>1</v>
      </c>
      <c r="J6812" s="2" t="s">
        <v>71</v>
      </c>
      <c r="K6812" s="1">
        <f>Tabelle111[[#This Row],[Menge kg Nges]]/1000</f>
        <v>0.216</v>
      </c>
      <c r="L6812" s="1">
        <f>Tabelle111[[#This Row],[Menge kg P2O5]]/1000</f>
        <v>0.24</v>
      </c>
      <c r="M6812" s="1">
        <f>Tabelle111[[#This Row],[Menge t Nges]]/Tabelle111[[#This Row],[Anzahl Lieferscheine]]</f>
        <v>0.216</v>
      </c>
      <c r="N6812" s="1">
        <f>Tabelle111[[#This Row],[Menge t P2O5]]/Tabelle111[[#This Row],[Anzahl Lieferscheine]]</f>
        <v>0.24</v>
      </c>
    </row>
    <row r="6813" spans="1:14" x14ac:dyDescent="0.2">
      <c r="A6813" s="2" t="s">
        <v>38</v>
      </c>
      <c r="B6813" s="2" t="s">
        <v>38</v>
      </c>
      <c r="C6813" s="2" t="s">
        <v>6</v>
      </c>
      <c r="D6813" s="2" t="s">
        <v>15</v>
      </c>
      <c r="E6813" s="2" t="s">
        <v>20</v>
      </c>
      <c r="F6813" s="2" t="s">
        <v>61</v>
      </c>
      <c r="G6813" s="1">
        <v>1198.6399999999999</v>
      </c>
      <c r="H6813" s="1">
        <v>961.68000000000006</v>
      </c>
      <c r="I6813" s="4">
        <v>6</v>
      </c>
      <c r="J6813" s="2" t="s">
        <v>71</v>
      </c>
      <c r="K6813" s="1">
        <f>Tabelle111[[#This Row],[Menge kg Nges]]/1000</f>
        <v>1.1986399999999999</v>
      </c>
      <c r="L6813" s="1">
        <f>Tabelle111[[#This Row],[Menge kg P2O5]]/1000</f>
        <v>0.96168000000000009</v>
      </c>
      <c r="M6813" s="1">
        <f>Tabelle111[[#This Row],[Menge t Nges]]/Tabelle111[[#This Row],[Anzahl Lieferscheine]]</f>
        <v>0.19977333333333333</v>
      </c>
      <c r="N6813" s="1">
        <f>Tabelle111[[#This Row],[Menge t P2O5]]/Tabelle111[[#This Row],[Anzahl Lieferscheine]]</f>
        <v>0.16028000000000001</v>
      </c>
    </row>
    <row r="6814" spans="1:14" x14ac:dyDescent="0.2">
      <c r="A6814" s="2" t="s">
        <v>38</v>
      </c>
      <c r="B6814" s="2" t="s">
        <v>38</v>
      </c>
      <c r="C6814" s="2" t="s">
        <v>6</v>
      </c>
      <c r="D6814" s="2" t="s">
        <v>15</v>
      </c>
      <c r="E6814" s="2" t="s">
        <v>21</v>
      </c>
      <c r="F6814" s="2" t="s">
        <v>61</v>
      </c>
      <c r="G6814" s="1">
        <v>5711.3799999999992</v>
      </c>
      <c r="H6814" s="1">
        <v>3239.2099999999991</v>
      </c>
      <c r="I6814" s="4">
        <v>16</v>
      </c>
      <c r="J6814" s="2" t="s">
        <v>71</v>
      </c>
      <c r="K6814" s="1">
        <f>Tabelle111[[#This Row],[Menge kg Nges]]/1000</f>
        <v>5.7113799999999992</v>
      </c>
      <c r="L6814" s="1">
        <f>Tabelle111[[#This Row],[Menge kg P2O5]]/1000</f>
        <v>3.239209999999999</v>
      </c>
      <c r="M6814" s="1">
        <f>Tabelle111[[#This Row],[Menge t Nges]]/Tabelle111[[#This Row],[Anzahl Lieferscheine]]</f>
        <v>0.35696124999999995</v>
      </c>
      <c r="N6814" s="1">
        <f>Tabelle111[[#This Row],[Menge t P2O5]]/Tabelle111[[#This Row],[Anzahl Lieferscheine]]</f>
        <v>0.20245062499999994</v>
      </c>
    </row>
    <row r="6815" spans="1:14" x14ac:dyDescent="0.2">
      <c r="A6815" s="2" t="s">
        <v>38</v>
      </c>
      <c r="B6815" s="2" t="s">
        <v>38</v>
      </c>
      <c r="C6815" s="2" t="s">
        <v>6</v>
      </c>
      <c r="D6815" s="2" t="s">
        <v>15</v>
      </c>
      <c r="E6815" s="2" t="s">
        <v>9</v>
      </c>
      <c r="F6815" s="2" t="s">
        <v>61</v>
      </c>
      <c r="G6815" s="1">
        <v>1527.2</v>
      </c>
      <c r="H6815" s="1">
        <v>684.75</v>
      </c>
      <c r="I6815" s="4">
        <v>8</v>
      </c>
      <c r="J6815" s="2" t="s">
        <v>71</v>
      </c>
      <c r="K6815" s="1">
        <f>Tabelle111[[#This Row],[Menge kg Nges]]/1000</f>
        <v>1.5272000000000001</v>
      </c>
      <c r="L6815" s="1">
        <f>Tabelle111[[#This Row],[Menge kg P2O5]]/1000</f>
        <v>0.68474999999999997</v>
      </c>
      <c r="M6815" s="1">
        <f>Tabelle111[[#This Row],[Menge t Nges]]/Tabelle111[[#This Row],[Anzahl Lieferscheine]]</f>
        <v>0.19090000000000001</v>
      </c>
      <c r="N6815" s="1">
        <f>Tabelle111[[#This Row],[Menge t P2O5]]/Tabelle111[[#This Row],[Anzahl Lieferscheine]]</f>
        <v>8.5593749999999996E-2</v>
      </c>
    </row>
    <row r="6816" spans="1:14" x14ac:dyDescent="0.2">
      <c r="A6816" s="2" t="s">
        <v>38</v>
      </c>
      <c r="B6816" s="2" t="s">
        <v>38</v>
      </c>
      <c r="C6816" s="2" t="s">
        <v>6</v>
      </c>
      <c r="D6816" s="2" t="s">
        <v>15</v>
      </c>
      <c r="E6816" s="2" t="s">
        <v>10</v>
      </c>
      <c r="F6816" s="2" t="s">
        <v>61</v>
      </c>
      <c r="G6816" s="1">
        <v>9669.2400000000016</v>
      </c>
      <c r="H6816" s="1">
        <v>4425.34</v>
      </c>
      <c r="I6816" s="4">
        <v>6</v>
      </c>
      <c r="J6816" s="2" t="s">
        <v>71</v>
      </c>
      <c r="K6816" s="1">
        <f>Tabelle111[[#This Row],[Menge kg Nges]]/1000</f>
        <v>9.6692400000000021</v>
      </c>
      <c r="L6816" s="1">
        <f>Tabelle111[[#This Row],[Menge kg P2O5]]/1000</f>
        <v>4.4253400000000003</v>
      </c>
      <c r="M6816" s="1">
        <f>Tabelle111[[#This Row],[Menge t Nges]]/Tabelle111[[#This Row],[Anzahl Lieferscheine]]</f>
        <v>1.6115400000000004</v>
      </c>
      <c r="N6816" s="1">
        <f>Tabelle111[[#This Row],[Menge t P2O5]]/Tabelle111[[#This Row],[Anzahl Lieferscheine]]</f>
        <v>0.73755666666666675</v>
      </c>
    </row>
    <row r="6817" spans="1:14" x14ac:dyDescent="0.2">
      <c r="A6817" s="2" t="s">
        <v>38</v>
      </c>
      <c r="B6817" s="2" t="s">
        <v>38</v>
      </c>
      <c r="C6817" s="2" t="s">
        <v>6</v>
      </c>
      <c r="D6817" s="2" t="s">
        <v>15</v>
      </c>
      <c r="E6817" s="2" t="s">
        <v>12</v>
      </c>
      <c r="F6817" s="2" t="s">
        <v>61</v>
      </c>
      <c r="G6817" s="1">
        <v>436.8</v>
      </c>
      <c r="H6817" s="1">
        <v>392</v>
      </c>
      <c r="I6817" s="4">
        <v>2</v>
      </c>
      <c r="J6817" s="2" t="s">
        <v>71</v>
      </c>
      <c r="K6817" s="1">
        <f>Tabelle111[[#This Row],[Menge kg Nges]]/1000</f>
        <v>0.43680000000000002</v>
      </c>
      <c r="L6817" s="1">
        <f>Tabelle111[[#This Row],[Menge kg P2O5]]/1000</f>
        <v>0.39200000000000002</v>
      </c>
      <c r="M6817" s="1">
        <f>Tabelle111[[#This Row],[Menge t Nges]]/Tabelle111[[#This Row],[Anzahl Lieferscheine]]</f>
        <v>0.21840000000000001</v>
      </c>
      <c r="N6817" s="1">
        <f>Tabelle111[[#This Row],[Menge t P2O5]]/Tabelle111[[#This Row],[Anzahl Lieferscheine]]</f>
        <v>0.19600000000000001</v>
      </c>
    </row>
    <row r="6818" spans="1:14" x14ac:dyDescent="0.2">
      <c r="A6818" s="2" t="s">
        <v>38</v>
      </c>
      <c r="B6818" s="2" t="s">
        <v>38</v>
      </c>
      <c r="C6818" s="2" t="s">
        <v>25</v>
      </c>
      <c r="D6818" s="2" t="s">
        <v>25</v>
      </c>
      <c r="E6818" s="2" t="s">
        <v>26</v>
      </c>
      <c r="F6818" s="2" t="s">
        <v>61</v>
      </c>
      <c r="G6818" s="1">
        <v>112221.68000000009</v>
      </c>
      <c r="H6818" s="1">
        <v>46035.829999999951</v>
      </c>
      <c r="I6818" s="4">
        <v>236</v>
      </c>
      <c r="J6818" s="2" t="s">
        <v>71</v>
      </c>
      <c r="K6818" s="1">
        <f>Tabelle111[[#This Row],[Menge kg Nges]]/1000</f>
        <v>112.22168000000009</v>
      </c>
      <c r="L6818" s="1">
        <f>Tabelle111[[#This Row],[Menge kg P2O5]]/1000</f>
        <v>46.035829999999947</v>
      </c>
      <c r="M6818" s="1">
        <f>Tabelle111[[#This Row],[Menge t Nges]]/Tabelle111[[#This Row],[Anzahl Lieferscheine]]</f>
        <v>0.47551559322033937</v>
      </c>
      <c r="N6818" s="1">
        <f>Tabelle111[[#This Row],[Menge t P2O5]]/Tabelle111[[#This Row],[Anzahl Lieferscheine]]</f>
        <v>0.19506707627118622</v>
      </c>
    </row>
    <row r="6819" spans="1:14" x14ac:dyDescent="0.2">
      <c r="A6819" s="2" t="s">
        <v>38</v>
      </c>
      <c r="B6819" s="2" t="s">
        <v>40</v>
      </c>
      <c r="C6819" s="2" t="s">
        <v>6</v>
      </c>
      <c r="D6819" s="2" t="s">
        <v>7</v>
      </c>
      <c r="E6819" s="2" t="s">
        <v>8</v>
      </c>
      <c r="F6819" s="2" t="s">
        <v>61</v>
      </c>
      <c r="G6819" s="1">
        <v>5684.2</v>
      </c>
      <c r="H6819" s="1">
        <v>1580.5</v>
      </c>
      <c r="I6819" s="4">
        <v>3</v>
      </c>
      <c r="J6819" s="2" t="s">
        <v>71</v>
      </c>
      <c r="K6819" s="1">
        <f>Tabelle111[[#This Row],[Menge kg Nges]]/1000</f>
        <v>5.6841999999999997</v>
      </c>
      <c r="L6819" s="1">
        <f>Tabelle111[[#This Row],[Menge kg P2O5]]/1000</f>
        <v>1.5805</v>
      </c>
      <c r="M6819" s="1">
        <f>Tabelle111[[#This Row],[Menge t Nges]]/Tabelle111[[#This Row],[Anzahl Lieferscheine]]</f>
        <v>1.8947333333333332</v>
      </c>
      <c r="N6819" s="1">
        <f>Tabelle111[[#This Row],[Menge t P2O5]]/Tabelle111[[#This Row],[Anzahl Lieferscheine]]</f>
        <v>0.52683333333333338</v>
      </c>
    </row>
    <row r="6820" spans="1:14" x14ac:dyDescent="0.2">
      <c r="A6820" s="2" t="s">
        <v>38</v>
      </c>
      <c r="B6820" s="2" t="s">
        <v>40</v>
      </c>
      <c r="C6820" s="2" t="s">
        <v>6</v>
      </c>
      <c r="D6820" s="2" t="s">
        <v>7</v>
      </c>
      <c r="E6820" s="2" t="s">
        <v>12</v>
      </c>
      <c r="F6820" s="2" t="s">
        <v>61</v>
      </c>
      <c r="G6820" s="1">
        <v>2926</v>
      </c>
      <c r="H6820" s="1">
        <v>1064</v>
      </c>
      <c r="I6820" s="4">
        <v>6</v>
      </c>
      <c r="J6820" s="2" t="s">
        <v>71</v>
      </c>
      <c r="K6820" s="1">
        <f>Tabelle111[[#This Row],[Menge kg Nges]]/1000</f>
        <v>2.9260000000000002</v>
      </c>
      <c r="L6820" s="1">
        <f>Tabelle111[[#This Row],[Menge kg P2O5]]/1000</f>
        <v>1.0640000000000001</v>
      </c>
      <c r="M6820" s="1">
        <f>Tabelle111[[#This Row],[Menge t Nges]]/Tabelle111[[#This Row],[Anzahl Lieferscheine]]</f>
        <v>0.48766666666666669</v>
      </c>
      <c r="N6820" s="1">
        <f>Tabelle111[[#This Row],[Menge t P2O5]]/Tabelle111[[#This Row],[Anzahl Lieferscheine]]</f>
        <v>0.17733333333333334</v>
      </c>
    </row>
    <row r="6821" spans="1:14" x14ac:dyDescent="0.2">
      <c r="A6821" s="2" t="s">
        <v>38</v>
      </c>
      <c r="B6821" s="2" t="s">
        <v>40</v>
      </c>
      <c r="C6821" s="2" t="s">
        <v>6</v>
      </c>
      <c r="D6821" s="2" t="s">
        <v>7</v>
      </c>
      <c r="E6821" s="2" t="s">
        <v>14</v>
      </c>
      <c r="F6821" s="2" t="s">
        <v>61</v>
      </c>
      <c r="G6821" s="1">
        <v>1085</v>
      </c>
      <c r="H6821" s="1">
        <v>612.5</v>
      </c>
      <c r="I6821" s="4">
        <v>1</v>
      </c>
      <c r="J6821" s="2" t="s">
        <v>71</v>
      </c>
      <c r="K6821" s="1">
        <f>Tabelle111[[#This Row],[Menge kg Nges]]/1000</f>
        <v>1.085</v>
      </c>
      <c r="L6821" s="1">
        <f>Tabelle111[[#This Row],[Menge kg P2O5]]/1000</f>
        <v>0.61250000000000004</v>
      </c>
      <c r="M6821" s="1">
        <f>Tabelle111[[#This Row],[Menge t Nges]]/Tabelle111[[#This Row],[Anzahl Lieferscheine]]</f>
        <v>1.085</v>
      </c>
      <c r="N6821" s="1">
        <f>Tabelle111[[#This Row],[Menge t P2O5]]/Tabelle111[[#This Row],[Anzahl Lieferscheine]]</f>
        <v>0.61250000000000004</v>
      </c>
    </row>
    <row r="6822" spans="1:14" x14ac:dyDescent="0.2">
      <c r="A6822" s="2" t="s">
        <v>38</v>
      </c>
      <c r="B6822" s="2" t="s">
        <v>40</v>
      </c>
      <c r="C6822" s="2" t="s">
        <v>6</v>
      </c>
      <c r="D6822" s="2" t="s">
        <v>15</v>
      </c>
      <c r="E6822" s="2" t="s">
        <v>12</v>
      </c>
      <c r="F6822" s="2" t="s">
        <v>61</v>
      </c>
      <c r="G6822" s="1">
        <v>1883.7</v>
      </c>
      <c r="H6822" s="1">
        <v>1690.5</v>
      </c>
      <c r="I6822" s="4">
        <v>4</v>
      </c>
      <c r="J6822" s="2" t="s">
        <v>71</v>
      </c>
      <c r="K6822" s="1">
        <f>Tabelle111[[#This Row],[Menge kg Nges]]/1000</f>
        <v>1.8837000000000002</v>
      </c>
      <c r="L6822" s="1">
        <f>Tabelle111[[#This Row],[Menge kg P2O5]]/1000</f>
        <v>1.6904999999999999</v>
      </c>
      <c r="M6822" s="1">
        <f>Tabelle111[[#This Row],[Menge t Nges]]/Tabelle111[[#This Row],[Anzahl Lieferscheine]]</f>
        <v>0.47092500000000004</v>
      </c>
      <c r="N6822" s="1">
        <f>Tabelle111[[#This Row],[Menge t P2O5]]/Tabelle111[[#This Row],[Anzahl Lieferscheine]]</f>
        <v>0.42262499999999997</v>
      </c>
    </row>
    <row r="6823" spans="1:14" x14ac:dyDescent="0.2">
      <c r="A6823" s="2" t="s">
        <v>38</v>
      </c>
      <c r="B6823" s="2" t="s">
        <v>40</v>
      </c>
      <c r="C6823" s="2" t="s">
        <v>25</v>
      </c>
      <c r="D6823" s="2" t="s">
        <v>25</v>
      </c>
      <c r="E6823" s="2" t="s">
        <v>26</v>
      </c>
      <c r="F6823" s="2" t="s">
        <v>61</v>
      </c>
      <c r="G6823" s="1">
        <v>1656.5599999999997</v>
      </c>
      <c r="H6823" s="1">
        <v>678.96</v>
      </c>
      <c r="I6823" s="4">
        <v>5</v>
      </c>
      <c r="J6823" s="2" t="s">
        <v>71</v>
      </c>
      <c r="K6823" s="1">
        <f>Tabelle111[[#This Row],[Menge kg Nges]]/1000</f>
        <v>1.6565599999999998</v>
      </c>
      <c r="L6823" s="1">
        <f>Tabelle111[[#This Row],[Menge kg P2O5]]/1000</f>
        <v>0.67896000000000001</v>
      </c>
      <c r="M6823" s="1">
        <f>Tabelle111[[#This Row],[Menge t Nges]]/Tabelle111[[#This Row],[Anzahl Lieferscheine]]</f>
        <v>0.33131199999999994</v>
      </c>
      <c r="N6823" s="1">
        <f>Tabelle111[[#This Row],[Menge t P2O5]]/Tabelle111[[#This Row],[Anzahl Lieferscheine]]</f>
        <v>0.135792</v>
      </c>
    </row>
    <row r="6824" spans="1:14" x14ac:dyDescent="0.2">
      <c r="A6824" s="2" t="s">
        <v>38</v>
      </c>
      <c r="B6824" s="2" t="s">
        <v>42</v>
      </c>
      <c r="C6824" s="2" t="s">
        <v>6</v>
      </c>
      <c r="D6824" s="2" t="s">
        <v>7</v>
      </c>
      <c r="E6824" s="2" t="s">
        <v>12</v>
      </c>
      <c r="F6824" s="2" t="s">
        <v>61</v>
      </c>
      <c r="G6824" s="1">
        <v>220</v>
      </c>
      <c r="H6824" s="1">
        <v>80</v>
      </c>
      <c r="I6824" s="4">
        <v>1</v>
      </c>
      <c r="J6824" s="2" t="s">
        <v>71</v>
      </c>
      <c r="K6824" s="1">
        <f>Tabelle111[[#This Row],[Menge kg Nges]]/1000</f>
        <v>0.22</v>
      </c>
      <c r="L6824" s="1">
        <f>Tabelle111[[#This Row],[Menge kg P2O5]]/1000</f>
        <v>0.08</v>
      </c>
      <c r="M6824" s="1">
        <f>Tabelle111[[#This Row],[Menge t Nges]]/Tabelle111[[#This Row],[Anzahl Lieferscheine]]</f>
        <v>0.22</v>
      </c>
      <c r="N6824" s="1">
        <f>Tabelle111[[#This Row],[Menge t P2O5]]/Tabelle111[[#This Row],[Anzahl Lieferscheine]]</f>
        <v>0.08</v>
      </c>
    </row>
    <row r="6825" spans="1:14" x14ac:dyDescent="0.2">
      <c r="A6825" s="2" t="s">
        <v>38</v>
      </c>
      <c r="B6825" s="2" t="s">
        <v>42</v>
      </c>
      <c r="C6825" s="2" t="s">
        <v>6</v>
      </c>
      <c r="D6825" s="2" t="s">
        <v>7</v>
      </c>
      <c r="E6825" s="2" t="s">
        <v>14</v>
      </c>
      <c r="F6825" s="2" t="s">
        <v>61</v>
      </c>
      <c r="G6825" s="1">
        <v>183.04</v>
      </c>
      <c r="H6825" s="1">
        <v>85.8</v>
      </c>
      <c r="I6825" s="4">
        <v>1</v>
      </c>
      <c r="J6825" s="2" t="s">
        <v>71</v>
      </c>
      <c r="K6825" s="1">
        <f>Tabelle111[[#This Row],[Menge kg Nges]]/1000</f>
        <v>0.18303999999999998</v>
      </c>
      <c r="L6825" s="1">
        <f>Tabelle111[[#This Row],[Menge kg P2O5]]/1000</f>
        <v>8.5800000000000001E-2</v>
      </c>
      <c r="M6825" s="1">
        <f>Tabelle111[[#This Row],[Menge t Nges]]/Tabelle111[[#This Row],[Anzahl Lieferscheine]]</f>
        <v>0.18303999999999998</v>
      </c>
      <c r="N6825" s="1">
        <f>Tabelle111[[#This Row],[Menge t P2O5]]/Tabelle111[[#This Row],[Anzahl Lieferscheine]]</f>
        <v>8.5800000000000001E-2</v>
      </c>
    </row>
    <row r="6826" spans="1:14" x14ac:dyDescent="0.2">
      <c r="A6826" s="2" t="s">
        <v>38</v>
      </c>
      <c r="B6826" s="2" t="s">
        <v>42</v>
      </c>
      <c r="C6826" s="2" t="s">
        <v>6</v>
      </c>
      <c r="D6826" s="2" t="s">
        <v>15</v>
      </c>
      <c r="E6826" s="2" t="s">
        <v>20</v>
      </c>
      <c r="F6826" s="2" t="s">
        <v>61</v>
      </c>
      <c r="G6826" s="1">
        <v>102</v>
      </c>
      <c r="H6826" s="1">
        <v>75</v>
      </c>
      <c r="I6826" s="4">
        <v>1</v>
      </c>
      <c r="J6826" s="2" t="s">
        <v>71</v>
      </c>
      <c r="K6826" s="1">
        <f>Tabelle111[[#This Row],[Menge kg Nges]]/1000</f>
        <v>0.10199999999999999</v>
      </c>
      <c r="L6826" s="1">
        <f>Tabelle111[[#This Row],[Menge kg P2O5]]/1000</f>
        <v>7.4999999999999997E-2</v>
      </c>
      <c r="M6826" s="1">
        <f>Tabelle111[[#This Row],[Menge t Nges]]/Tabelle111[[#This Row],[Anzahl Lieferscheine]]</f>
        <v>0.10199999999999999</v>
      </c>
      <c r="N6826" s="1">
        <f>Tabelle111[[#This Row],[Menge t P2O5]]/Tabelle111[[#This Row],[Anzahl Lieferscheine]]</f>
        <v>7.4999999999999997E-2</v>
      </c>
    </row>
    <row r="6827" spans="1:14" x14ac:dyDescent="0.2">
      <c r="A6827" s="2" t="s">
        <v>38</v>
      </c>
      <c r="B6827" s="2" t="s">
        <v>42</v>
      </c>
      <c r="C6827" s="2" t="s">
        <v>6</v>
      </c>
      <c r="D6827" s="2" t="s">
        <v>15</v>
      </c>
      <c r="E6827" s="2" t="s">
        <v>9</v>
      </c>
      <c r="F6827" s="2" t="s">
        <v>61</v>
      </c>
      <c r="G6827" s="1">
        <v>662.4</v>
      </c>
      <c r="H6827" s="1">
        <v>297</v>
      </c>
      <c r="I6827" s="4">
        <v>6</v>
      </c>
      <c r="J6827" s="2" t="s">
        <v>71</v>
      </c>
      <c r="K6827" s="1">
        <f>Tabelle111[[#This Row],[Menge kg Nges]]/1000</f>
        <v>0.66239999999999999</v>
      </c>
      <c r="L6827" s="1">
        <f>Tabelle111[[#This Row],[Menge kg P2O5]]/1000</f>
        <v>0.29699999999999999</v>
      </c>
      <c r="M6827" s="1">
        <f>Tabelle111[[#This Row],[Menge t Nges]]/Tabelle111[[#This Row],[Anzahl Lieferscheine]]</f>
        <v>0.1104</v>
      </c>
      <c r="N6827" s="1">
        <f>Tabelle111[[#This Row],[Menge t P2O5]]/Tabelle111[[#This Row],[Anzahl Lieferscheine]]</f>
        <v>4.9499999999999995E-2</v>
      </c>
    </row>
    <row r="6828" spans="1:14" x14ac:dyDescent="0.2">
      <c r="A6828" s="2" t="s">
        <v>38</v>
      </c>
      <c r="B6828" s="2" t="s">
        <v>42</v>
      </c>
      <c r="C6828" s="2" t="s">
        <v>25</v>
      </c>
      <c r="D6828" s="2" t="s">
        <v>25</v>
      </c>
      <c r="E6828" s="2" t="s">
        <v>26</v>
      </c>
      <c r="F6828" s="2" t="s">
        <v>61</v>
      </c>
      <c r="G6828" s="1">
        <v>7616.699999999998</v>
      </c>
      <c r="H6828" s="1">
        <v>3368.1</v>
      </c>
      <c r="I6828" s="4">
        <v>23</v>
      </c>
      <c r="J6828" s="2" t="s">
        <v>71</v>
      </c>
      <c r="K6828" s="1">
        <f>Tabelle111[[#This Row],[Menge kg Nges]]/1000</f>
        <v>7.616699999999998</v>
      </c>
      <c r="L6828" s="1">
        <f>Tabelle111[[#This Row],[Menge kg P2O5]]/1000</f>
        <v>3.3681000000000001</v>
      </c>
      <c r="M6828" s="1">
        <f>Tabelle111[[#This Row],[Menge t Nges]]/Tabelle111[[#This Row],[Anzahl Lieferscheine]]</f>
        <v>0.33116086956521729</v>
      </c>
      <c r="N6828" s="1">
        <f>Tabelle111[[#This Row],[Menge t P2O5]]/Tabelle111[[#This Row],[Anzahl Lieferscheine]]</f>
        <v>0.1464391304347826</v>
      </c>
    </row>
    <row r="6829" spans="1:14" x14ac:dyDescent="0.2">
      <c r="A6829" s="2" t="s">
        <v>39</v>
      </c>
      <c r="B6829" s="2" t="s">
        <v>32</v>
      </c>
      <c r="C6829" s="2" t="s">
        <v>6</v>
      </c>
      <c r="D6829" s="2" t="s">
        <v>7</v>
      </c>
      <c r="E6829" s="2" t="s">
        <v>8</v>
      </c>
      <c r="F6829" s="2" t="s">
        <v>61</v>
      </c>
      <c r="G6829" s="1">
        <v>661.2</v>
      </c>
      <c r="H6829" s="1">
        <v>235.6</v>
      </c>
      <c r="I6829" s="4">
        <v>4</v>
      </c>
      <c r="J6829" s="2" t="s">
        <v>71</v>
      </c>
      <c r="K6829" s="1">
        <f>Tabelle111[[#This Row],[Menge kg Nges]]/1000</f>
        <v>0.66120000000000001</v>
      </c>
      <c r="L6829" s="1">
        <f>Tabelle111[[#This Row],[Menge kg P2O5]]/1000</f>
        <v>0.2356</v>
      </c>
      <c r="M6829" s="1">
        <f>Tabelle111[[#This Row],[Menge t Nges]]/Tabelle111[[#This Row],[Anzahl Lieferscheine]]</f>
        <v>0.1653</v>
      </c>
      <c r="N6829" s="1">
        <f>Tabelle111[[#This Row],[Menge t P2O5]]/Tabelle111[[#This Row],[Anzahl Lieferscheine]]</f>
        <v>5.8900000000000001E-2</v>
      </c>
    </row>
    <row r="6830" spans="1:14" x14ac:dyDescent="0.2">
      <c r="A6830" s="2" t="s">
        <v>39</v>
      </c>
      <c r="B6830" s="2" t="s">
        <v>32</v>
      </c>
      <c r="C6830" s="2" t="s">
        <v>6</v>
      </c>
      <c r="D6830" s="2" t="s">
        <v>7</v>
      </c>
      <c r="E6830" s="2" t="s">
        <v>9</v>
      </c>
      <c r="F6830" s="2" t="s">
        <v>61</v>
      </c>
      <c r="G6830" s="1">
        <v>178.2</v>
      </c>
      <c r="H6830" s="1">
        <v>72.900000000000006</v>
      </c>
      <c r="I6830" s="4">
        <v>1</v>
      </c>
      <c r="J6830" s="2" t="s">
        <v>71</v>
      </c>
      <c r="K6830" s="1">
        <f>Tabelle111[[#This Row],[Menge kg Nges]]/1000</f>
        <v>0.1782</v>
      </c>
      <c r="L6830" s="1">
        <f>Tabelle111[[#This Row],[Menge kg P2O5]]/1000</f>
        <v>7.2900000000000006E-2</v>
      </c>
      <c r="M6830" s="1">
        <f>Tabelle111[[#This Row],[Menge t Nges]]/Tabelle111[[#This Row],[Anzahl Lieferscheine]]</f>
        <v>0.1782</v>
      </c>
      <c r="N6830" s="1">
        <f>Tabelle111[[#This Row],[Menge t P2O5]]/Tabelle111[[#This Row],[Anzahl Lieferscheine]]</f>
        <v>7.2900000000000006E-2</v>
      </c>
    </row>
    <row r="6831" spans="1:14" x14ac:dyDescent="0.2">
      <c r="A6831" s="2" t="s">
        <v>39</v>
      </c>
      <c r="B6831" s="2" t="s">
        <v>32</v>
      </c>
      <c r="C6831" s="2" t="s">
        <v>6</v>
      </c>
      <c r="D6831" s="2" t="s">
        <v>7</v>
      </c>
      <c r="E6831" s="2" t="s">
        <v>12</v>
      </c>
      <c r="F6831" s="2" t="s">
        <v>61</v>
      </c>
      <c r="G6831" s="1">
        <v>205</v>
      </c>
      <c r="H6831" s="1">
        <v>87.5</v>
      </c>
      <c r="I6831" s="4">
        <v>2</v>
      </c>
      <c r="J6831" s="2" t="s">
        <v>71</v>
      </c>
      <c r="K6831" s="1">
        <f>Tabelle111[[#This Row],[Menge kg Nges]]/1000</f>
        <v>0.20499999999999999</v>
      </c>
      <c r="L6831" s="1">
        <f>Tabelle111[[#This Row],[Menge kg P2O5]]/1000</f>
        <v>8.7499999999999994E-2</v>
      </c>
      <c r="M6831" s="1">
        <f>Tabelle111[[#This Row],[Menge t Nges]]/Tabelle111[[#This Row],[Anzahl Lieferscheine]]</f>
        <v>0.10249999999999999</v>
      </c>
      <c r="N6831" s="1">
        <f>Tabelle111[[#This Row],[Menge t P2O5]]/Tabelle111[[#This Row],[Anzahl Lieferscheine]]</f>
        <v>4.3749999999999997E-2</v>
      </c>
    </row>
    <row r="6832" spans="1:14" x14ac:dyDescent="0.2">
      <c r="A6832" s="2" t="s">
        <v>39</v>
      </c>
      <c r="B6832" s="2" t="s">
        <v>32</v>
      </c>
      <c r="C6832" s="2" t="s">
        <v>25</v>
      </c>
      <c r="D6832" s="2" t="s">
        <v>25</v>
      </c>
      <c r="E6832" s="2" t="s">
        <v>26</v>
      </c>
      <c r="F6832" s="2" t="s">
        <v>61</v>
      </c>
      <c r="G6832" s="1">
        <v>300</v>
      </c>
      <c r="H6832" s="1">
        <v>84</v>
      </c>
      <c r="I6832" s="4">
        <v>1</v>
      </c>
      <c r="J6832" s="2" t="s">
        <v>71</v>
      </c>
      <c r="K6832" s="1">
        <f>Tabelle111[[#This Row],[Menge kg Nges]]/1000</f>
        <v>0.3</v>
      </c>
      <c r="L6832" s="1">
        <f>Tabelle111[[#This Row],[Menge kg P2O5]]/1000</f>
        <v>8.4000000000000005E-2</v>
      </c>
      <c r="M6832" s="1">
        <f>Tabelle111[[#This Row],[Menge t Nges]]/Tabelle111[[#This Row],[Anzahl Lieferscheine]]</f>
        <v>0.3</v>
      </c>
      <c r="N6832" s="1">
        <f>Tabelle111[[#This Row],[Menge t P2O5]]/Tabelle111[[#This Row],[Anzahl Lieferscheine]]</f>
        <v>8.4000000000000005E-2</v>
      </c>
    </row>
    <row r="6833" spans="1:14" x14ac:dyDescent="0.2">
      <c r="A6833" s="2" t="s">
        <v>39</v>
      </c>
      <c r="B6833" s="2" t="s">
        <v>49</v>
      </c>
      <c r="C6833" s="2" t="s">
        <v>6</v>
      </c>
      <c r="D6833" s="2" t="s">
        <v>7</v>
      </c>
      <c r="E6833" s="2" t="s">
        <v>8</v>
      </c>
      <c r="F6833" s="2" t="s">
        <v>61</v>
      </c>
      <c r="G6833" s="1">
        <v>2695</v>
      </c>
      <c r="H6833" s="1">
        <v>885.5</v>
      </c>
      <c r="I6833" s="4">
        <v>4</v>
      </c>
      <c r="J6833" s="2" t="s">
        <v>71</v>
      </c>
      <c r="K6833" s="1">
        <f>Tabelle111[[#This Row],[Menge kg Nges]]/1000</f>
        <v>2.6949999999999998</v>
      </c>
      <c r="L6833" s="1">
        <f>Tabelle111[[#This Row],[Menge kg P2O5]]/1000</f>
        <v>0.88549999999999995</v>
      </c>
      <c r="M6833" s="1">
        <f>Tabelle111[[#This Row],[Menge t Nges]]/Tabelle111[[#This Row],[Anzahl Lieferscheine]]</f>
        <v>0.67374999999999996</v>
      </c>
      <c r="N6833" s="1">
        <f>Tabelle111[[#This Row],[Menge t P2O5]]/Tabelle111[[#This Row],[Anzahl Lieferscheine]]</f>
        <v>0.22137499999999999</v>
      </c>
    </row>
    <row r="6834" spans="1:14" x14ac:dyDescent="0.2">
      <c r="A6834" s="2" t="s">
        <v>39</v>
      </c>
      <c r="B6834" s="2" t="s">
        <v>34</v>
      </c>
      <c r="C6834" s="2" t="s">
        <v>6</v>
      </c>
      <c r="D6834" s="2" t="s">
        <v>7</v>
      </c>
      <c r="E6834" s="2" t="s">
        <v>8</v>
      </c>
      <c r="F6834" s="2" t="s">
        <v>61</v>
      </c>
      <c r="G6834" s="1">
        <v>2740.5</v>
      </c>
      <c r="H6834" s="1">
        <v>976.5</v>
      </c>
      <c r="I6834" s="4">
        <v>8</v>
      </c>
      <c r="J6834" s="2" t="s">
        <v>71</v>
      </c>
      <c r="K6834" s="1">
        <f>Tabelle111[[#This Row],[Menge kg Nges]]/1000</f>
        <v>2.7404999999999999</v>
      </c>
      <c r="L6834" s="1">
        <f>Tabelle111[[#This Row],[Menge kg P2O5]]/1000</f>
        <v>0.97650000000000003</v>
      </c>
      <c r="M6834" s="1">
        <f>Tabelle111[[#This Row],[Menge t Nges]]/Tabelle111[[#This Row],[Anzahl Lieferscheine]]</f>
        <v>0.34256249999999999</v>
      </c>
      <c r="N6834" s="1">
        <f>Tabelle111[[#This Row],[Menge t P2O5]]/Tabelle111[[#This Row],[Anzahl Lieferscheine]]</f>
        <v>0.1220625</v>
      </c>
    </row>
    <row r="6835" spans="1:14" x14ac:dyDescent="0.2">
      <c r="A6835" s="2" t="s">
        <v>39</v>
      </c>
      <c r="B6835" s="2" t="s">
        <v>34</v>
      </c>
      <c r="C6835" s="2" t="s">
        <v>6</v>
      </c>
      <c r="D6835" s="2" t="s">
        <v>7</v>
      </c>
      <c r="E6835" s="2" t="s">
        <v>11</v>
      </c>
      <c r="F6835" s="2" t="s">
        <v>61</v>
      </c>
      <c r="G6835" s="1">
        <v>1001.1</v>
      </c>
      <c r="H6835" s="1">
        <v>377.70000000000005</v>
      </c>
      <c r="I6835" s="4">
        <v>4</v>
      </c>
      <c r="J6835" s="2" t="s">
        <v>71</v>
      </c>
      <c r="K6835" s="1">
        <f>Tabelle111[[#This Row],[Menge kg Nges]]/1000</f>
        <v>1.0011000000000001</v>
      </c>
      <c r="L6835" s="1">
        <f>Tabelle111[[#This Row],[Menge kg P2O5]]/1000</f>
        <v>0.37770000000000004</v>
      </c>
      <c r="M6835" s="1">
        <f>Tabelle111[[#This Row],[Menge t Nges]]/Tabelle111[[#This Row],[Anzahl Lieferscheine]]</f>
        <v>0.25027500000000003</v>
      </c>
      <c r="N6835" s="1">
        <f>Tabelle111[[#This Row],[Menge t P2O5]]/Tabelle111[[#This Row],[Anzahl Lieferscheine]]</f>
        <v>9.4425000000000009E-2</v>
      </c>
    </row>
    <row r="6836" spans="1:14" x14ac:dyDescent="0.2">
      <c r="A6836" s="2" t="s">
        <v>39</v>
      </c>
      <c r="B6836" s="2" t="s">
        <v>34</v>
      </c>
      <c r="C6836" s="2" t="s">
        <v>6</v>
      </c>
      <c r="D6836" s="2" t="s">
        <v>7</v>
      </c>
      <c r="E6836" s="2" t="s">
        <v>12</v>
      </c>
      <c r="F6836" s="2" t="s">
        <v>61</v>
      </c>
      <c r="G6836" s="1">
        <v>3248.4</v>
      </c>
      <c r="H6836" s="1">
        <v>1406.99</v>
      </c>
      <c r="I6836" s="4">
        <v>5</v>
      </c>
      <c r="J6836" s="2" t="s">
        <v>71</v>
      </c>
      <c r="K6836" s="1">
        <f>Tabelle111[[#This Row],[Menge kg Nges]]/1000</f>
        <v>3.2484000000000002</v>
      </c>
      <c r="L6836" s="1">
        <f>Tabelle111[[#This Row],[Menge kg P2O5]]/1000</f>
        <v>1.40699</v>
      </c>
      <c r="M6836" s="1">
        <f>Tabelle111[[#This Row],[Menge t Nges]]/Tabelle111[[#This Row],[Anzahl Lieferscheine]]</f>
        <v>0.64968000000000004</v>
      </c>
      <c r="N6836" s="1">
        <f>Tabelle111[[#This Row],[Menge t P2O5]]/Tabelle111[[#This Row],[Anzahl Lieferscheine]]</f>
        <v>0.28139799999999998</v>
      </c>
    </row>
    <row r="6837" spans="1:14" x14ac:dyDescent="0.2">
      <c r="A6837" s="2" t="s">
        <v>39</v>
      </c>
      <c r="B6837" s="2" t="s">
        <v>34</v>
      </c>
      <c r="C6837" s="2" t="s">
        <v>6</v>
      </c>
      <c r="D6837" s="2" t="s">
        <v>7</v>
      </c>
      <c r="E6837" s="2" t="s">
        <v>14</v>
      </c>
      <c r="F6837" s="2" t="s">
        <v>61</v>
      </c>
      <c r="G6837" s="1">
        <v>292.5</v>
      </c>
      <c r="H6837" s="1">
        <v>97.5</v>
      </c>
      <c r="I6837" s="4">
        <v>1</v>
      </c>
      <c r="J6837" s="2" t="s">
        <v>71</v>
      </c>
      <c r="K6837" s="1">
        <f>Tabelle111[[#This Row],[Menge kg Nges]]/1000</f>
        <v>0.29249999999999998</v>
      </c>
      <c r="L6837" s="1">
        <f>Tabelle111[[#This Row],[Menge kg P2O5]]/1000</f>
        <v>9.7500000000000003E-2</v>
      </c>
      <c r="M6837" s="1">
        <f>Tabelle111[[#This Row],[Menge t Nges]]/Tabelle111[[#This Row],[Anzahl Lieferscheine]]</f>
        <v>0.29249999999999998</v>
      </c>
      <c r="N6837" s="1">
        <f>Tabelle111[[#This Row],[Menge t P2O5]]/Tabelle111[[#This Row],[Anzahl Lieferscheine]]</f>
        <v>9.7500000000000003E-2</v>
      </c>
    </row>
    <row r="6838" spans="1:14" x14ac:dyDescent="0.2">
      <c r="A6838" s="2" t="s">
        <v>39</v>
      </c>
      <c r="B6838" s="2" t="s">
        <v>34</v>
      </c>
      <c r="C6838" s="2" t="s">
        <v>6</v>
      </c>
      <c r="D6838" s="2" t="s">
        <v>15</v>
      </c>
      <c r="E6838" s="2" t="s">
        <v>21</v>
      </c>
      <c r="F6838" s="2" t="s">
        <v>61</v>
      </c>
      <c r="G6838" s="1">
        <v>150.04</v>
      </c>
      <c r="H6838" s="1">
        <v>137.97</v>
      </c>
      <c r="I6838" s="4">
        <v>1</v>
      </c>
      <c r="J6838" s="2" t="s">
        <v>71</v>
      </c>
      <c r="K6838" s="1">
        <f>Tabelle111[[#This Row],[Menge kg Nges]]/1000</f>
        <v>0.15003999999999998</v>
      </c>
      <c r="L6838" s="1">
        <f>Tabelle111[[#This Row],[Menge kg P2O5]]/1000</f>
        <v>0.13797000000000001</v>
      </c>
      <c r="M6838" s="1">
        <f>Tabelle111[[#This Row],[Menge t Nges]]/Tabelle111[[#This Row],[Anzahl Lieferscheine]]</f>
        <v>0.15003999999999998</v>
      </c>
      <c r="N6838" s="1">
        <f>Tabelle111[[#This Row],[Menge t P2O5]]/Tabelle111[[#This Row],[Anzahl Lieferscheine]]</f>
        <v>0.13797000000000001</v>
      </c>
    </row>
    <row r="6839" spans="1:14" x14ac:dyDescent="0.2">
      <c r="A6839" s="2" t="s">
        <v>39</v>
      </c>
      <c r="B6839" s="2" t="s">
        <v>34</v>
      </c>
      <c r="C6839" s="2" t="s">
        <v>25</v>
      </c>
      <c r="D6839" s="2" t="s">
        <v>25</v>
      </c>
      <c r="E6839" s="2" t="s">
        <v>26</v>
      </c>
      <c r="F6839" s="2" t="s">
        <v>61</v>
      </c>
      <c r="G6839" s="1">
        <v>1040</v>
      </c>
      <c r="H6839" s="1">
        <v>291.2</v>
      </c>
      <c r="I6839" s="4">
        <v>2</v>
      </c>
      <c r="J6839" s="2" t="s">
        <v>71</v>
      </c>
      <c r="K6839" s="1">
        <f>Tabelle111[[#This Row],[Menge kg Nges]]/1000</f>
        <v>1.04</v>
      </c>
      <c r="L6839" s="1">
        <f>Tabelle111[[#This Row],[Menge kg P2O5]]/1000</f>
        <v>0.29120000000000001</v>
      </c>
      <c r="M6839" s="1">
        <f>Tabelle111[[#This Row],[Menge t Nges]]/Tabelle111[[#This Row],[Anzahl Lieferscheine]]</f>
        <v>0.52</v>
      </c>
      <c r="N6839" s="1">
        <f>Tabelle111[[#This Row],[Menge t P2O5]]/Tabelle111[[#This Row],[Anzahl Lieferscheine]]</f>
        <v>0.14560000000000001</v>
      </c>
    </row>
    <row r="6840" spans="1:14" x14ac:dyDescent="0.2">
      <c r="A6840" s="2" t="s">
        <v>39</v>
      </c>
      <c r="B6840" s="2" t="s">
        <v>37</v>
      </c>
      <c r="C6840" s="2" t="s">
        <v>6</v>
      </c>
      <c r="D6840" s="2" t="s">
        <v>7</v>
      </c>
      <c r="E6840" s="2" t="s">
        <v>8</v>
      </c>
      <c r="F6840" s="2" t="s">
        <v>61</v>
      </c>
      <c r="G6840" s="1">
        <v>4620</v>
      </c>
      <c r="H6840" s="1">
        <v>1518</v>
      </c>
      <c r="I6840" s="4">
        <v>9</v>
      </c>
      <c r="J6840" s="2" t="s">
        <v>71</v>
      </c>
      <c r="K6840" s="1">
        <f>Tabelle111[[#This Row],[Menge kg Nges]]/1000</f>
        <v>4.62</v>
      </c>
      <c r="L6840" s="1">
        <f>Tabelle111[[#This Row],[Menge kg P2O5]]/1000</f>
        <v>1.518</v>
      </c>
      <c r="M6840" s="1">
        <f>Tabelle111[[#This Row],[Menge t Nges]]/Tabelle111[[#This Row],[Anzahl Lieferscheine]]</f>
        <v>0.51333333333333331</v>
      </c>
      <c r="N6840" s="1">
        <f>Tabelle111[[#This Row],[Menge t P2O5]]/Tabelle111[[#This Row],[Anzahl Lieferscheine]]</f>
        <v>0.16866666666666666</v>
      </c>
    </row>
    <row r="6841" spans="1:14" x14ac:dyDescent="0.2">
      <c r="A6841" s="2" t="s">
        <v>39</v>
      </c>
      <c r="B6841" s="2" t="s">
        <v>37</v>
      </c>
      <c r="C6841" s="2" t="s">
        <v>6</v>
      </c>
      <c r="D6841" s="2" t="s">
        <v>7</v>
      </c>
      <c r="E6841" s="2" t="s">
        <v>12</v>
      </c>
      <c r="F6841" s="2" t="s">
        <v>61</v>
      </c>
      <c r="G6841" s="1">
        <v>1088.0999999999999</v>
      </c>
      <c r="H6841" s="1">
        <v>423.9</v>
      </c>
      <c r="I6841" s="4">
        <v>3</v>
      </c>
      <c r="J6841" s="2" t="s">
        <v>71</v>
      </c>
      <c r="K6841" s="1">
        <f>Tabelle111[[#This Row],[Menge kg Nges]]/1000</f>
        <v>1.0880999999999998</v>
      </c>
      <c r="L6841" s="1">
        <f>Tabelle111[[#This Row],[Menge kg P2O5]]/1000</f>
        <v>0.4239</v>
      </c>
      <c r="M6841" s="1">
        <f>Tabelle111[[#This Row],[Menge t Nges]]/Tabelle111[[#This Row],[Anzahl Lieferscheine]]</f>
        <v>0.36269999999999997</v>
      </c>
      <c r="N6841" s="1">
        <f>Tabelle111[[#This Row],[Menge t P2O5]]/Tabelle111[[#This Row],[Anzahl Lieferscheine]]</f>
        <v>0.14130000000000001</v>
      </c>
    </row>
    <row r="6842" spans="1:14" x14ac:dyDescent="0.2">
      <c r="A6842" s="2" t="s">
        <v>39</v>
      </c>
      <c r="B6842" s="2" t="s">
        <v>37</v>
      </c>
      <c r="C6842" s="2" t="s">
        <v>6</v>
      </c>
      <c r="D6842" s="2" t="s">
        <v>7</v>
      </c>
      <c r="E6842" s="2" t="s">
        <v>14</v>
      </c>
      <c r="F6842" s="2" t="s">
        <v>61</v>
      </c>
      <c r="G6842" s="1">
        <v>462</v>
      </c>
      <c r="H6842" s="1">
        <v>198</v>
      </c>
      <c r="I6842" s="4">
        <v>1</v>
      </c>
      <c r="J6842" s="2" t="s">
        <v>71</v>
      </c>
      <c r="K6842" s="1">
        <f>Tabelle111[[#This Row],[Menge kg Nges]]/1000</f>
        <v>0.46200000000000002</v>
      </c>
      <c r="L6842" s="1">
        <f>Tabelle111[[#This Row],[Menge kg P2O5]]/1000</f>
        <v>0.19800000000000001</v>
      </c>
      <c r="M6842" s="1">
        <f>Tabelle111[[#This Row],[Menge t Nges]]/Tabelle111[[#This Row],[Anzahl Lieferscheine]]</f>
        <v>0.46200000000000002</v>
      </c>
      <c r="N6842" s="1">
        <f>Tabelle111[[#This Row],[Menge t P2O5]]/Tabelle111[[#This Row],[Anzahl Lieferscheine]]</f>
        <v>0.19800000000000001</v>
      </c>
    </row>
    <row r="6843" spans="1:14" x14ac:dyDescent="0.2">
      <c r="A6843" s="2" t="s">
        <v>39</v>
      </c>
      <c r="B6843" s="2" t="s">
        <v>37</v>
      </c>
      <c r="C6843" s="2" t="s">
        <v>6</v>
      </c>
      <c r="D6843" s="2" t="s">
        <v>15</v>
      </c>
      <c r="E6843" s="2" t="s">
        <v>21</v>
      </c>
      <c r="F6843" s="2" t="s">
        <v>61</v>
      </c>
      <c r="G6843" s="1">
        <v>893.2</v>
      </c>
      <c r="H6843" s="1">
        <v>400.96</v>
      </c>
      <c r="I6843" s="4">
        <v>1</v>
      </c>
      <c r="J6843" s="2" t="s">
        <v>71</v>
      </c>
      <c r="K6843" s="1">
        <f>Tabelle111[[#This Row],[Menge kg Nges]]/1000</f>
        <v>0.89319999999999999</v>
      </c>
      <c r="L6843" s="1">
        <f>Tabelle111[[#This Row],[Menge kg P2O5]]/1000</f>
        <v>0.40095999999999998</v>
      </c>
      <c r="M6843" s="1">
        <f>Tabelle111[[#This Row],[Menge t Nges]]/Tabelle111[[#This Row],[Anzahl Lieferscheine]]</f>
        <v>0.89319999999999999</v>
      </c>
      <c r="N6843" s="1">
        <f>Tabelle111[[#This Row],[Menge t P2O5]]/Tabelle111[[#This Row],[Anzahl Lieferscheine]]</f>
        <v>0.40095999999999998</v>
      </c>
    </row>
    <row r="6844" spans="1:14" x14ac:dyDescent="0.2">
      <c r="A6844" s="2" t="s">
        <v>39</v>
      </c>
      <c r="B6844" s="2" t="s">
        <v>39</v>
      </c>
      <c r="C6844" s="2" t="s">
        <v>6</v>
      </c>
      <c r="D6844" s="2" t="s">
        <v>7</v>
      </c>
      <c r="E6844" s="2" t="s">
        <v>8</v>
      </c>
      <c r="F6844" s="2" t="s">
        <v>61</v>
      </c>
      <c r="G6844" s="1">
        <v>113976.85</v>
      </c>
      <c r="H6844" s="1">
        <v>41501.199999999997</v>
      </c>
      <c r="I6844" s="4">
        <v>337</v>
      </c>
      <c r="J6844" s="2" t="s">
        <v>71</v>
      </c>
      <c r="K6844" s="1">
        <f>Tabelle111[[#This Row],[Menge kg Nges]]/1000</f>
        <v>113.97685</v>
      </c>
      <c r="L6844" s="1">
        <f>Tabelle111[[#This Row],[Menge kg P2O5]]/1000</f>
        <v>41.501199999999997</v>
      </c>
      <c r="M6844" s="1">
        <f>Tabelle111[[#This Row],[Menge t Nges]]/Tabelle111[[#This Row],[Anzahl Lieferscheine]]</f>
        <v>0.33821023738872402</v>
      </c>
      <c r="N6844" s="1">
        <f>Tabelle111[[#This Row],[Menge t P2O5]]/Tabelle111[[#This Row],[Anzahl Lieferscheine]]</f>
        <v>0.12314896142433233</v>
      </c>
    </row>
    <row r="6845" spans="1:14" x14ac:dyDescent="0.2">
      <c r="A6845" s="2" t="s">
        <v>39</v>
      </c>
      <c r="B6845" s="2" t="s">
        <v>39</v>
      </c>
      <c r="C6845" s="2" t="s">
        <v>6</v>
      </c>
      <c r="D6845" s="2" t="s">
        <v>7</v>
      </c>
      <c r="E6845" s="2" t="s">
        <v>9</v>
      </c>
      <c r="F6845" s="2" t="s">
        <v>61</v>
      </c>
      <c r="G6845" s="1">
        <v>61133.15</v>
      </c>
      <c r="H6845" s="1">
        <v>25331.21000000001</v>
      </c>
      <c r="I6845" s="4">
        <v>235</v>
      </c>
      <c r="J6845" s="2" t="s">
        <v>71</v>
      </c>
      <c r="K6845" s="1">
        <f>Tabelle111[[#This Row],[Menge kg Nges]]/1000</f>
        <v>61.133150000000001</v>
      </c>
      <c r="L6845" s="1">
        <f>Tabelle111[[#This Row],[Menge kg P2O5]]/1000</f>
        <v>25.331210000000009</v>
      </c>
      <c r="M6845" s="1">
        <f>Tabelle111[[#This Row],[Menge t Nges]]/Tabelle111[[#This Row],[Anzahl Lieferscheine]]</f>
        <v>0.26014106382978724</v>
      </c>
      <c r="N6845" s="1">
        <f>Tabelle111[[#This Row],[Menge t P2O5]]/Tabelle111[[#This Row],[Anzahl Lieferscheine]]</f>
        <v>0.10779238297872344</v>
      </c>
    </row>
    <row r="6846" spans="1:14" x14ac:dyDescent="0.2">
      <c r="A6846" s="2" t="s">
        <v>39</v>
      </c>
      <c r="B6846" s="2" t="s">
        <v>39</v>
      </c>
      <c r="C6846" s="2" t="s">
        <v>6</v>
      </c>
      <c r="D6846" s="2" t="s">
        <v>7</v>
      </c>
      <c r="E6846" s="2" t="s">
        <v>11</v>
      </c>
      <c r="F6846" s="2" t="s">
        <v>61</v>
      </c>
      <c r="G6846" s="1">
        <v>12188.47</v>
      </c>
      <c r="H6846" s="1">
        <v>5629.6900000000005</v>
      </c>
      <c r="I6846" s="4">
        <v>48</v>
      </c>
      <c r="J6846" s="2" t="s">
        <v>71</v>
      </c>
      <c r="K6846" s="1">
        <f>Tabelle111[[#This Row],[Menge kg Nges]]/1000</f>
        <v>12.188469999999999</v>
      </c>
      <c r="L6846" s="1">
        <f>Tabelle111[[#This Row],[Menge kg P2O5]]/1000</f>
        <v>5.6296900000000001</v>
      </c>
      <c r="M6846" s="1">
        <f>Tabelle111[[#This Row],[Menge t Nges]]/Tabelle111[[#This Row],[Anzahl Lieferscheine]]</f>
        <v>0.25392645833333333</v>
      </c>
      <c r="N6846" s="1">
        <f>Tabelle111[[#This Row],[Menge t P2O5]]/Tabelle111[[#This Row],[Anzahl Lieferscheine]]</f>
        <v>0.11728520833333334</v>
      </c>
    </row>
    <row r="6847" spans="1:14" x14ac:dyDescent="0.2">
      <c r="A6847" s="2" t="s">
        <v>39</v>
      </c>
      <c r="B6847" s="2" t="s">
        <v>39</v>
      </c>
      <c r="C6847" s="2" t="s">
        <v>6</v>
      </c>
      <c r="D6847" s="2" t="s">
        <v>7</v>
      </c>
      <c r="E6847" s="2" t="s">
        <v>12</v>
      </c>
      <c r="F6847" s="2" t="s">
        <v>61</v>
      </c>
      <c r="G6847" s="1">
        <v>40361.560000000019</v>
      </c>
      <c r="H6847" s="1">
        <v>18082.470000000008</v>
      </c>
      <c r="I6847" s="4">
        <v>168</v>
      </c>
      <c r="J6847" s="2" t="s">
        <v>71</v>
      </c>
      <c r="K6847" s="1">
        <f>Tabelle111[[#This Row],[Menge kg Nges]]/1000</f>
        <v>40.361560000000019</v>
      </c>
      <c r="L6847" s="1">
        <f>Tabelle111[[#This Row],[Menge kg P2O5]]/1000</f>
        <v>18.082470000000008</v>
      </c>
      <c r="M6847" s="1">
        <f>Tabelle111[[#This Row],[Menge t Nges]]/Tabelle111[[#This Row],[Anzahl Lieferscheine]]</f>
        <v>0.24024738095238107</v>
      </c>
      <c r="N6847" s="1">
        <f>Tabelle111[[#This Row],[Menge t P2O5]]/Tabelle111[[#This Row],[Anzahl Lieferscheine]]</f>
        <v>0.10763375000000004</v>
      </c>
    </row>
    <row r="6848" spans="1:14" x14ac:dyDescent="0.2">
      <c r="A6848" s="2" t="s">
        <v>39</v>
      </c>
      <c r="B6848" s="2" t="s">
        <v>39</v>
      </c>
      <c r="C6848" s="2" t="s">
        <v>6</v>
      </c>
      <c r="D6848" s="2" t="s">
        <v>7</v>
      </c>
      <c r="E6848" s="2" t="s">
        <v>14</v>
      </c>
      <c r="F6848" s="2" t="s">
        <v>61</v>
      </c>
      <c r="G6848" s="1">
        <v>41963.270000000004</v>
      </c>
      <c r="H6848" s="1">
        <v>19041.369999999995</v>
      </c>
      <c r="I6848" s="4">
        <v>168</v>
      </c>
      <c r="J6848" s="2" t="s">
        <v>71</v>
      </c>
      <c r="K6848" s="1">
        <f>Tabelle111[[#This Row],[Menge kg Nges]]/1000</f>
        <v>41.963270000000001</v>
      </c>
      <c r="L6848" s="1">
        <f>Tabelle111[[#This Row],[Menge kg P2O5]]/1000</f>
        <v>19.041369999999997</v>
      </c>
      <c r="M6848" s="1">
        <f>Tabelle111[[#This Row],[Menge t Nges]]/Tabelle111[[#This Row],[Anzahl Lieferscheine]]</f>
        <v>0.24978136904761905</v>
      </c>
      <c r="N6848" s="1">
        <f>Tabelle111[[#This Row],[Menge t P2O5]]/Tabelle111[[#This Row],[Anzahl Lieferscheine]]</f>
        <v>0.11334148809523807</v>
      </c>
    </row>
    <row r="6849" spans="1:14" x14ac:dyDescent="0.2">
      <c r="A6849" s="2" t="s">
        <v>39</v>
      </c>
      <c r="B6849" s="2" t="s">
        <v>39</v>
      </c>
      <c r="C6849" s="2" t="s">
        <v>6</v>
      </c>
      <c r="D6849" s="2" t="s">
        <v>15</v>
      </c>
      <c r="E6849" s="2" t="s">
        <v>8</v>
      </c>
      <c r="F6849" s="2" t="s">
        <v>61</v>
      </c>
      <c r="G6849" s="1">
        <v>1203.5999999999999</v>
      </c>
      <c r="H6849" s="1">
        <v>588.20000000000005</v>
      </c>
      <c r="I6849" s="4">
        <v>6</v>
      </c>
      <c r="J6849" s="2" t="s">
        <v>71</v>
      </c>
      <c r="K6849" s="1">
        <f>Tabelle111[[#This Row],[Menge kg Nges]]/1000</f>
        <v>1.2036</v>
      </c>
      <c r="L6849" s="1">
        <f>Tabelle111[[#This Row],[Menge kg P2O5]]/1000</f>
        <v>0.58820000000000006</v>
      </c>
      <c r="M6849" s="1">
        <f>Tabelle111[[#This Row],[Menge t Nges]]/Tabelle111[[#This Row],[Anzahl Lieferscheine]]</f>
        <v>0.2006</v>
      </c>
      <c r="N6849" s="1">
        <f>Tabelle111[[#This Row],[Menge t P2O5]]/Tabelle111[[#This Row],[Anzahl Lieferscheine]]</f>
        <v>9.8033333333333347E-2</v>
      </c>
    </row>
    <row r="6850" spans="1:14" x14ac:dyDescent="0.2">
      <c r="A6850" s="2" t="s">
        <v>39</v>
      </c>
      <c r="B6850" s="2" t="s">
        <v>39</v>
      </c>
      <c r="C6850" s="2" t="s">
        <v>6</v>
      </c>
      <c r="D6850" s="2" t="s">
        <v>15</v>
      </c>
      <c r="E6850" s="2" t="s">
        <v>17</v>
      </c>
      <c r="F6850" s="2" t="s">
        <v>61</v>
      </c>
      <c r="G6850" s="1">
        <v>225</v>
      </c>
      <c r="H6850" s="1">
        <v>112.5</v>
      </c>
      <c r="I6850" s="4">
        <v>4</v>
      </c>
      <c r="J6850" s="2" t="s">
        <v>71</v>
      </c>
      <c r="K6850" s="1">
        <f>Tabelle111[[#This Row],[Menge kg Nges]]/1000</f>
        <v>0.22500000000000001</v>
      </c>
      <c r="L6850" s="1">
        <f>Tabelle111[[#This Row],[Menge kg P2O5]]/1000</f>
        <v>0.1125</v>
      </c>
      <c r="M6850" s="1">
        <f>Tabelle111[[#This Row],[Menge t Nges]]/Tabelle111[[#This Row],[Anzahl Lieferscheine]]</f>
        <v>5.6250000000000001E-2</v>
      </c>
      <c r="N6850" s="1">
        <f>Tabelle111[[#This Row],[Menge t P2O5]]/Tabelle111[[#This Row],[Anzahl Lieferscheine]]</f>
        <v>2.8125000000000001E-2</v>
      </c>
    </row>
    <row r="6851" spans="1:14" x14ac:dyDescent="0.2">
      <c r="A6851" s="2" t="s">
        <v>39</v>
      </c>
      <c r="B6851" s="2" t="s">
        <v>39</v>
      </c>
      <c r="C6851" s="2" t="s">
        <v>6</v>
      </c>
      <c r="D6851" s="2" t="s">
        <v>15</v>
      </c>
      <c r="E6851" s="2" t="s">
        <v>18</v>
      </c>
      <c r="F6851" s="2" t="s">
        <v>61</v>
      </c>
      <c r="G6851" s="1">
        <v>1192.8</v>
      </c>
      <c r="H6851" s="1">
        <v>965.6</v>
      </c>
      <c r="I6851" s="4">
        <v>8</v>
      </c>
      <c r="J6851" s="2" t="s">
        <v>71</v>
      </c>
      <c r="K6851" s="1">
        <f>Tabelle111[[#This Row],[Menge kg Nges]]/1000</f>
        <v>1.1927999999999999</v>
      </c>
      <c r="L6851" s="1">
        <f>Tabelle111[[#This Row],[Menge kg P2O5]]/1000</f>
        <v>0.96560000000000001</v>
      </c>
      <c r="M6851" s="1">
        <f>Tabelle111[[#This Row],[Menge t Nges]]/Tabelle111[[#This Row],[Anzahl Lieferscheine]]</f>
        <v>0.14909999999999998</v>
      </c>
      <c r="N6851" s="1">
        <f>Tabelle111[[#This Row],[Menge t P2O5]]/Tabelle111[[#This Row],[Anzahl Lieferscheine]]</f>
        <v>0.1207</v>
      </c>
    </row>
    <row r="6852" spans="1:14" x14ac:dyDescent="0.2">
      <c r="A6852" s="2" t="s">
        <v>39</v>
      </c>
      <c r="B6852" s="2" t="s">
        <v>39</v>
      </c>
      <c r="C6852" s="2" t="s">
        <v>6</v>
      </c>
      <c r="D6852" s="2" t="s">
        <v>15</v>
      </c>
      <c r="E6852" s="2" t="s">
        <v>19</v>
      </c>
      <c r="F6852" s="2" t="s">
        <v>61</v>
      </c>
      <c r="G6852" s="1">
        <v>141.63</v>
      </c>
      <c r="H6852" s="1">
        <v>157.5</v>
      </c>
      <c r="I6852" s="4">
        <v>2</v>
      </c>
      <c r="J6852" s="2" t="s">
        <v>71</v>
      </c>
      <c r="K6852" s="1">
        <f>Tabelle111[[#This Row],[Menge kg Nges]]/1000</f>
        <v>0.14163000000000001</v>
      </c>
      <c r="L6852" s="1">
        <f>Tabelle111[[#This Row],[Menge kg P2O5]]/1000</f>
        <v>0.1575</v>
      </c>
      <c r="M6852" s="1">
        <f>Tabelle111[[#This Row],[Menge t Nges]]/Tabelle111[[#This Row],[Anzahl Lieferscheine]]</f>
        <v>7.0815000000000003E-2</v>
      </c>
      <c r="N6852" s="1">
        <f>Tabelle111[[#This Row],[Menge t P2O5]]/Tabelle111[[#This Row],[Anzahl Lieferscheine]]</f>
        <v>7.8750000000000001E-2</v>
      </c>
    </row>
    <row r="6853" spans="1:14" x14ac:dyDescent="0.2">
      <c r="A6853" s="2" t="s">
        <v>39</v>
      </c>
      <c r="B6853" s="2" t="s">
        <v>39</v>
      </c>
      <c r="C6853" s="2" t="s">
        <v>6</v>
      </c>
      <c r="D6853" s="2" t="s">
        <v>15</v>
      </c>
      <c r="E6853" s="2" t="s">
        <v>20</v>
      </c>
      <c r="F6853" s="2" t="s">
        <v>61</v>
      </c>
      <c r="G6853" s="1">
        <v>1560.6399999999992</v>
      </c>
      <c r="H6853" s="1">
        <v>1064</v>
      </c>
      <c r="I6853" s="4">
        <v>20</v>
      </c>
      <c r="J6853" s="2" t="s">
        <v>71</v>
      </c>
      <c r="K6853" s="1">
        <f>Tabelle111[[#This Row],[Menge kg Nges]]/1000</f>
        <v>1.5606399999999991</v>
      </c>
      <c r="L6853" s="1">
        <f>Tabelle111[[#This Row],[Menge kg P2O5]]/1000</f>
        <v>1.0640000000000001</v>
      </c>
      <c r="M6853" s="1">
        <f>Tabelle111[[#This Row],[Menge t Nges]]/Tabelle111[[#This Row],[Anzahl Lieferscheine]]</f>
        <v>7.8031999999999963E-2</v>
      </c>
      <c r="N6853" s="1">
        <f>Tabelle111[[#This Row],[Menge t P2O5]]/Tabelle111[[#This Row],[Anzahl Lieferscheine]]</f>
        <v>5.3200000000000004E-2</v>
      </c>
    </row>
    <row r="6854" spans="1:14" x14ac:dyDescent="0.2">
      <c r="A6854" s="2" t="s">
        <v>39</v>
      </c>
      <c r="B6854" s="2" t="s">
        <v>39</v>
      </c>
      <c r="C6854" s="2" t="s">
        <v>6</v>
      </c>
      <c r="D6854" s="2" t="s">
        <v>15</v>
      </c>
      <c r="E6854" s="2" t="s">
        <v>21</v>
      </c>
      <c r="F6854" s="2" t="s">
        <v>61</v>
      </c>
      <c r="G6854" s="1">
        <v>2151</v>
      </c>
      <c r="H6854" s="1">
        <v>1222.4000000000001</v>
      </c>
      <c r="I6854" s="4">
        <v>14</v>
      </c>
      <c r="J6854" s="2" t="s">
        <v>71</v>
      </c>
      <c r="K6854" s="1">
        <f>Tabelle111[[#This Row],[Menge kg Nges]]/1000</f>
        <v>2.1509999999999998</v>
      </c>
      <c r="L6854" s="1">
        <f>Tabelle111[[#This Row],[Menge kg P2O5]]/1000</f>
        <v>1.2224000000000002</v>
      </c>
      <c r="M6854" s="1">
        <f>Tabelle111[[#This Row],[Menge t Nges]]/Tabelle111[[#This Row],[Anzahl Lieferscheine]]</f>
        <v>0.15364285714285714</v>
      </c>
      <c r="N6854" s="1">
        <f>Tabelle111[[#This Row],[Menge t P2O5]]/Tabelle111[[#This Row],[Anzahl Lieferscheine]]</f>
        <v>8.7314285714285719E-2</v>
      </c>
    </row>
    <row r="6855" spans="1:14" x14ac:dyDescent="0.2">
      <c r="A6855" s="2" t="s">
        <v>39</v>
      </c>
      <c r="B6855" s="2" t="s">
        <v>39</v>
      </c>
      <c r="C6855" s="2" t="s">
        <v>6</v>
      </c>
      <c r="D6855" s="2" t="s">
        <v>15</v>
      </c>
      <c r="E6855" s="2" t="s">
        <v>9</v>
      </c>
      <c r="F6855" s="2" t="s">
        <v>61</v>
      </c>
      <c r="G6855" s="1">
        <v>5405.409999999998</v>
      </c>
      <c r="H6855" s="1">
        <v>3242.6</v>
      </c>
      <c r="I6855" s="4">
        <v>38</v>
      </c>
      <c r="J6855" s="2" t="s">
        <v>71</v>
      </c>
      <c r="K6855" s="1">
        <f>Tabelle111[[#This Row],[Menge kg Nges]]/1000</f>
        <v>5.405409999999998</v>
      </c>
      <c r="L6855" s="1">
        <f>Tabelle111[[#This Row],[Menge kg P2O5]]/1000</f>
        <v>3.2425999999999999</v>
      </c>
      <c r="M6855" s="1">
        <f>Tabelle111[[#This Row],[Menge t Nges]]/Tabelle111[[#This Row],[Anzahl Lieferscheine]]</f>
        <v>0.14224763157894732</v>
      </c>
      <c r="N6855" s="1">
        <f>Tabelle111[[#This Row],[Menge t P2O5]]/Tabelle111[[#This Row],[Anzahl Lieferscheine]]</f>
        <v>8.5331578947368425E-2</v>
      </c>
    </row>
    <row r="6856" spans="1:14" x14ac:dyDescent="0.2">
      <c r="A6856" s="2" t="s">
        <v>39</v>
      </c>
      <c r="B6856" s="2" t="s">
        <v>39</v>
      </c>
      <c r="C6856" s="2" t="s">
        <v>6</v>
      </c>
      <c r="D6856" s="2" t="s">
        <v>15</v>
      </c>
      <c r="E6856" s="2" t="s">
        <v>10</v>
      </c>
      <c r="F6856" s="2" t="s">
        <v>61</v>
      </c>
      <c r="G6856" s="1">
        <v>1457.9999999999998</v>
      </c>
      <c r="H6856" s="1">
        <v>622.80000000000007</v>
      </c>
      <c r="I6856" s="4">
        <v>18</v>
      </c>
      <c r="J6856" s="2" t="s">
        <v>71</v>
      </c>
      <c r="K6856" s="1">
        <f>Tabelle111[[#This Row],[Menge kg Nges]]/1000</f>
        <v>1.4579999999999997</v>
      </c>
      <c r="L6856" s="1">
        <f>Tabelle111[[#This Row],[Menge kg P2O5]]/1000</f>
        <v>0.62280000000000002</v>
      </c>
      <c r="M6856" s="1">
        <f>Tabelle111[[#This Row],[Menge t Nges]]/Tabelle111[[#This Row],[Anzahl Lieferscheine]]</f>
        <v>8.0999999999999989E-2</v>
      </c>
      <c r="N6856" s="1">
        <f>Tabelle111[[#This Row],[Menge t P2O5]]/Tabelle111[[#This Row],[Anzahl Lieferscheine]]</f>
        <v>3.4599999999999999E-2</v>
      </c>
    </row>
    <row r="6857" spans="1:14" x14ac:dyDescent="0.2">
      <c r="A6857" s="2" t="s">
        <v>39</v>
      </c>
      <c r="B6857" s="2" t="s">
        <v>39</v>
      </c>
      <c r="C6857" s="2" t="s">
        <v>6</v>
      </c>
      <c r="D6857" s="2" t="s">
        <v>15</v>
      </c>
      <c r="E6857" s="2" t="s">
        <v>23</v>
      </c>
      <c r="F6857" s="2" t="s">
        <v>61</v>
      </c>
      <c r="G6857" s="1">
        <v>369</v>
      </c>
      <c r="H6857" s="1">
        <v>166.5</v>
      </c>
      <c r="I6857" s="4">
        <v>2</v>
      </c>
      <c r="J6857" s="2" t="s">
        <v>71</v>
      </c>
      <c r="K6857" s="1">
        <f>Tabelle111[[#This Row],[Menge kg Nges]]/1000</f>
        <v>0.36899999999999999</v>
      </c>
      <c r="L6857" s="1">
        <f>Tabelle111[[#This Row],[Menge kg P2O5]]/1000</f>
        <v>0.16650000000000001</v>
      </c>
      <c r="M6857" s="1">
        <f>Tabelle111[[#This Row],[Menge t Nges]]/Tabelle111[[#This Row],[Anzahl Lieferscheine]]</f>
        <v>0.1845</v>
      </c>
      <c r="N6857" s="1">
        <f>Tabelle111[[#This Row],[Menge t P2O5]]/Tabelle111[[#This Row],[Anzahl Lieferscheine]]</f>
        <v>8.3250000000000005E-2</v>
      </c>
    </row>
    <row r="6858" spans="1:14" x14ac:dyDescent="0.2">
      <c r="A6858" s="2" t="s">
        <v>39</v>
      </c>
      <c r="B6858" s="2" t="s">
        <v>39</v>
      </c>
      <c r="C6858" s="2" t="s">
        <v>25</v>
      </c>
      <c r="D6858" s="2" t="s">
        <v>25</v>
      </c>
      <c r="E6858" s="2" t="s">
        <v>26</v>
      </c>
      <c r="F6858" s="2" t="s">
        <v>61</v>
      </c>
      <c r="G6858" s="1">
        <v>20014.8</v>
      </c>
      <c r="H6858" s="1">
        <v>3704.5000000000005</v>
      </c>
      <c r="I6858" s="4">
        <v>32</v>
      </c>
      <c r="J6858" s="2" t="s">
        <v>71</v>
      </c>
      <c r="K6858" s="1">
        <f>Tabelle111[[#This Row],[Menge kg Nges]]/1000</f>
        <v>20.014800000000001</v>
      </c>
      <c r="L6858" s="1">
        <f>Tabelle111[[#This Row],[Menge kg P2O5]]/1000</f>
        <v>3.7045000000000003</v>
      </c>
      <c r="M6858" s="1">
        <f>Tabelle111[[#This Row],[Menge t Nges]]/Tabelle111[[#This Row],[Anzahl Lieferscheine]]</f>
        <v>0.62546250000000003</v>
      </c>
      <c r="N6858" s="1">
        <f>Tabelle111[[#This Row],[Menge t P2O5]]/Tabelle111[[#This Row],[Anzahl Lieferscheine]]</f>
        <v>0.11576562500000001</v>
      </c>
    </row>
    <row r="6859" spans="1:14" x14ac:dyDescent="0.2">
      <c r="A6859" s="2" t="s">
        <v>39</v>
      </c>
      <c r="B6859" s="2" t="s">
        <v>39</v>
      </c>
      <c r="C6859" s="2" t="s">
        <v>63</v>
      </c>
      <c r="D6859" s="2" t="s">
        <v>63</v>
      </c>
      <c r="E6859" s="2" t="s">
        <v>63</v>
      </c>
      <c r="F6859" s="2" t="s">
        <v>61</v>
      </c>
      <c r="G6859" s="1">
        <v>2726.9</v>
      </c>
      <c r="H6859" s="1">
        <v>2619.8500000000004</v>
      </c>
      <c r="I6859" s="4">
        <v>19</v>
      </c>
      <c r="J6859" s="2" t="s">
        <v>71</v>
      </c>
      <c r="K6859" s="1">
        <f>Tabelle111[[#This Row],[Menge kg Nges]]/1000</f>
        <v>2.7269000000000001</v>
      </c>
      <c r="L6859" s="1">
        <f>Tabelle111[[#This Row],[Menge kg P2O5]]/1000</f>
        <v>2.6198500000000005</v>
      </c>
      <c r="M6859" s="1">
        <f>Tabelle111[[#This Row],[Menge t Nges]]/Tabelle111[[#This Row],[Anzahl Lieferscheine]]</f>
        <v>0.14352105263157897</v>
      </c>
      <c r="N6859" s="1">
        <f>Tabelle111[[#This Row],[Menge t P2O5]]/Tabelle111[[#This Row],[Anzahl Lieferscheine]]</f>
        <v>0.13788684210526317</v>
      </c>
    </row>
    <row r="6860" spans="1:14" x14ac:dyDescent="0.2">
      <c r="A6860" s="2" t="s">
        <v>39</v>
      </c>
      <c r="B6860" s="2" t="s">
        <v>40</v>
      </c>
      <c r="C6860" s="2" t="s">
        <v>6</v>
      </c>
      <c r="D6860" s="2" t="s">
        <v>15</v>
      </c>
      <c r="E6860" s="2" t="s">
        <v>18</v>
      </c>
      <c r="F6860" s="2" t="s">
        <v>61</v>
      </c>
      <c r="G6860" s="1">
        <v>336</v>
      </c>
      <c r="H6860" s="1">
        <v>272</v>
      </c>
      <c r="I6860" s="4">
        <v>1</v>
      </c>
      <c r="J6860" s="2" t="s">
        <v>71</v>
      </c>
      <c r="K6860" s="1">
        <f>Tabelle111[[#This Row],[Menge kg Nges]]/1000</f>
        <v>0.33600000000000002</v>
      </c>
      <c r="L6860" s="1">
        <f>Tabelle111[[#This Row],[Menge kg P2O5]]/1000</f>
        <v>0.27200000000000002</v>
      </c>
      <c r="M6860" s="1">
        <f>Tabelle111[[#This Row],[Menge t Nges]]/Tabelle111[[#This Row],[Anzahl Lieferscheine]]</f>
        <v>0.33600000000000002</v>
      </c>
      <c r="N6860" s="1">
        <f>Tabelle111[[#This Row],[Menge t P2O5]]/Tabelle111[[#This Row],[Anzahl Lieferscheine]]</f>
        <v>0.27200000000000002</v>
      </c>
    </row>
    <row r="6861" spans="1:14" x14ac:dyDescent="0.2">
      <c r="A6861" s="2" t="s">
        <v>39</v>
      </c>
      <c r="B6861" s="2" t="s">
        <v>53</v>
      </c>
      <c r="C6861" s="2" t="s">
        <v>6</v>
      </c>
      <c r="D6861" s="2" t="s">
        <v>7</v>
      </c>
      <c r="E6861" s="2" t="s">
        <v>8</v>
      </c>
      <c r="F6861" s="2" t="s">
        <v>61</v>
      </c>
      <c r="G6861" s="1">
        <v>326.25</v>
      </c>
      <c r="H6861" s="1">
        <v>116.25</v>
      </c>
      <c r="I6861" s="4">
        <v>2</v>
      </c>
      <c r="J6861" s="2" t="s">
        <v>71</v>
      </c>
      <c r="K6861" s="1">
        <f>Tabelle111[[#This Row],[Menge kg Nges]]/1000</f>
        <v>0.32624999999999998</v>
      </c>
      <c r="L6861" s="1">
        <f>Tabelle111[[#This Row],[Menge kg P2O5]]/1000</f>
        <v>0.11625000000000001</v>
      </c>
      <c r="M6861" s="1">
        <f>Tabelle111[[#This Row],[Menge t Nges]]/Tabelle111[[#This Row],[Anzahl Lieferscheine]]</f>
        <v>0.16312499999999999</v>
      </c>
      <c r="N6861" s="1">
        <f>Tabelle111[[#This Row],[Menge t P2O5]]/Tabelle111[[#This Row],[Anzahl Lieferscheine]]</f>
        <v>5.8125000000000003E-2</v>
      </c>
    </row>
    <row r="6862" spans="1:14" x14ac:dyDescent="0.2">
      <c r="A6862" s="2" t="s">
        <v>39</v>
      </c>
      <c r="B6862" s="2" t="s">
        <v>53</v>
      </c>
      <c r="C6862" s="2" t="s">
        <v>6</v>
      </c>
      <c r="D6862" s="2" t="s">
        <v>7</v>
      </c>
      <c r="E6862" s="2" t="s">
        <v>12</v>
      </c>
      <c r="F6862" s="2" t="s">
        <v>61</v>
      </c>
      <c r="G6862" s="1">
        <v>205</v>
      </c>
      <c r="H6862" s="1">
        <v>87.5</v>
      </c>
      <c r="I6862" s="4">
        <v>2</v>
      </c>
      <c r="J6862" s="2" t="s">
        <v>71</v>
      </c>
      <c r="K6862" s="1">
        <f>Tabelle111[[#This Row],[Menge kg Nges]]/1000</f>
        <v>0.20499999999999999</v>
      </c>
      <c r="L6862" s="1">
        <f>Tabelle111[[#This Row],[Menge kg P2O5]]/1000</f>
        <v>8.7499999999999994E-2</v>
      </c>
      <c r="M6862" s="1">
        <f>Tabelle111[[#This Row],[Menge t Nges]]/Tabelle111[[#This Row],[Anzahl Lieferscheine]]</f>
        <v>0.10249999999999999</v>
      </c>
      <c r="N6862" s="1">
        <f>Tabelle111[[#This Row],[Menge t P2O5]]/Tabelle111[[#This Row],[Anzahl Lieferscheine]]</f>
        <v>4.3749999999999997E-2</v>
      </c>
    </row>
    <row r="6863" spans="1:14" x14ac:dyDescent="0.2">
      <c r="A6863" s="2" t="s">
        <v>39</v>
      </c>
      <c r="B6863" s="2" t="s">
        <v>41</v>
      </c>
      <c r="C6863" s="2" t="s">
        <v>6</v>
      </c>
      <c r="D6863" s="2" t="s">
        <v>7</v>
      </c>
      <c r="E6863" s="2" t="s">
        <v>8</v>
      </c>
      <c r="F6863" s="2" t="s">
        <v>61</v>
      </c>
      <c r="G6863" s="1">
        <v>1413.75</v>
      </c>
      <c r="H6863" s="1">
        <v>503.75</v>
      </c>
      <c r="I6863" s="4">
        <v>8</v>
      </c>
      <c r="J6863" s="2" t="s">
        <v>71</v>
      </c>
      <c r="K6863" s="1">
        <f>Tabelle111[[#This Row],[Menge kg Nges]]/1000</f>
        <v>1.4137500000000001</v>
      </c>
      <c r="L6863" s="1">
        <f>Tabelle111[[#This Row],[Menge kg P2O5]]/1000</f>
        <v>0.50375000000000003</v>
      </c>
      <c r="M6863" s="1">
        <f>Tabelle111[[#This Row],[Menge t Nges]]/Tabelle111[[#This Row],[Anzahl Lieferscheine]]</f>
        <v>0.17671875000000001</v>
      </c>
      <c r="N6863" s="1">
        <f>Tabelle111[[#This Row],[Menge t P2O5]]/Tabelle111[[#This Row],[Anzahl Lieferscheine]]</f>
        <v>6.2968750000000004E-2</v>
      </c>
    </row>
    <row r="6864" spans="1:14" x14ac:dyDescent="0.2">
      <c r="A6864" s="2" t="s">
        <v>39</v>
      </c>
      <c r="B6864" s="2" t="s">
        <v>41</v>
      </c>
      <c r="C6864" s="2" t="s">
        <v>6</v>
      </c>
      <c r="D6864" s="2" t="s">
        <v>7</v>
      </c>
      <c r="E6864" s="2" t="s">
        <v>14</v>
      </c>
      <c r="F6864" s="2" t="s">
        <v>61</v>
      </c>
      <c r="G6864" s="1">
        <v>351</v>
      </c>
      <c r="H6864" s="1">
        <v>180</v>
      </c>
      <c r="I6864" s="4">
        <v>1</v>
      </c>
      <c r="J6864" s="2" t="s">
        <v>71</v>
      </c>
      <c r="K6864" s="1">
        <f>Tabelle111[[#This Row],[Menge kg Nges]]/1000</f>
        <v>0.35099999999999998</v>
      </c>
      <c r="L6864" s="1">
        <f>Tabelle111[[#This Row],[Menge kg P2O5]]/1000</f>
        <v>0.18</v>
      </c>
      <c r="M6864" s="1">
        <f>Tabelle111[[#This Row],[Menge t Nges]]/Tabelle111[[#This Row],[Anzahl Lieferscheine]]</f>
        <v>0.35099999999999998</v>
      </c>
      <c r="N6864" s="1">
        <f>Tabelle111[[#This Row],[Menge t P2O5]]/Tabelle111[[#This Row],[Anzahl Lieferscheine]]</f>
        <v>0.18</v>
      </c>
    </row>
    <row r="6865" spans="1:14" x14ac:dyDescent="0.2">
      <c r="A6865" s="2" t="s">
        <v>39</v>
      </c>
      <c r="B6865" s="2" t="s">
        <v>41</v>
      </c>
      <c r="C6865" s="2" t="s">
        <v>6</v>
      </c>
      <c r="D6865" s="2" t="s">
        <v>15</v>
      </c>
      <c r="E6865" s="2" t="s">
        <v>18</v>
      </c>
      <c r="F6865" s="2" t="s">
        <v>61</v>
      </c>
      <c r="G6865" s="1">
        <v>210</v>
      </c>
      <c r="H6865" s="1">
        <v>170</v>
      </c>
      <c r="I6865" s="4">
        <v>2</v>
      </c>
      <c r="J6865" s="2" t="s">
        <v>71</v>
      </c>
      <c r="K6865" s="1">
        <f>Tabelle111[[#This Row],[Menge kg Nges]]/1000</f>
        <v>0.21</v>
      </c>
      <c r="L6865" s="1">
        <f>Tabelle111[[#This Row],[Menge kg P2O5]]/1000</f>
        <v>0.17</v>
      </c>
      <c r="M6865" s="1">
        <f>Tabelle111[[#This Row],[Menge t Nges]]/Tabelle111[[#This Row],[Anzahl Lieferscheine]]</f>
        <v>0.105</v>
      </c>
      <c r="N6865" s="1">
        <f>Tabelle111[[#This Row],[Menge t P2O5]]/Tabelle111[[#This Row],[Anzahl Lieferscheine]]</f>
        <v>8.5000000000000006E-2</v>
      </c>
    </row>
    <row r="6866" spans="1:14" x14ac:dyDescent="0.2">
      <c r="A6866" s="2" t="s">
        <v>39</v>
      </c>
      <c r="B6866" s="2" t="s">
        <v>41</v>
      </c>
      <c r="C6866" s="2" t="s">
        <v>25</v>
      </c>
      <c r="D6866" s="2" t="s">
        <v>25</v>
      </c>
      <c r="E6866" s="2" t="s">
        <v>26</v>
      </c>
      <c r="F6866" s="2" t="s">
        <v>61</v>
      </c>
      <c r="G6866" s="1">
        <v>450</v>
      </c>
      <c r="H6866" s="1">
        <v>126</v>
      </c>
      <c r="I6866" s="4">
        <v>2</v>
      </c>
      <c r="J6866" s="2" t="s">
        <v>71</v>
      </c>
      <c r="K6866" s="1">
        <f>Tabelle111[[#This Row],[Menge kg Nges]]/1000</f>
        <v>0.45</v>
      </c>
      <c r="L6866" s="1">
        <f>Tabelle111[[#This Row],[Menge kg P2O5]]/1000</f>
        <v>0.126</v>
      </c>
      <c r="M6866" s="1">
        <f>Tabelle111[[#This Row],[Menge t Nges]]/Tabelle111[[#This Row],[Anzahl Lieferscheine]]</f>
        <v>0.22500000000000001</v>
      </c>
      <c r="N6866" s="1">
        <f>Tabelle111[[#This Row],[Menge t P2O5]]/Tabelle111[[#This Row],[Anzahl Lieferscheine]]</f>
        <v>6.3E-2</v>
      </c>
    </row>
    <row r="6867" spans="1:14" x14ac:dyDescent="0.2">
      <c r="A6867" s="2" t="s">
        <v>39</v>
      </c>
      <c r="B6867" s="2" t="s">
        <v>42</v>
      </c>
      <c r="C6867" s="2" t="s">
        <v>6</v>
      </c>
      <c r="D6867" s="2" t="s">
        <v>7</v>
      </c>
      <c r="E6867" s="2" t="s">
        <v>8</v>
      </c>
      <c r="F6867" s="2" t="s">
        <v>61</v>
      </c>
      <c r="G6867" s="1">
        <v>2740.5</v>
      </c>
      <c r="H6867" s="1">
        <v>900.45</v>
      </c>
      <c r="I6867" s="4">
        <v>1</v>
      </c>
      <c r="J6867" s="2" t="s">
        <v>71</v>
      </c>
      <c r="K6867" s="1">
        <f>Tabelle111[[#This Row],[Menge kg Nges]]/1000</f>
        <v>2.7404999999999999</v>
      </c>
      <c r="L6867" s="1">
        <f>Tabelle111[[#This Row],[Menge kg P2O5]]/1000</f>
        <v>0.90045000000000008</v>
      </c>
      <c r="M6867" s="1">
        <f>Tabelle111[[#This Row],[Menge t Nges]]/Tabelle111[[#This Row],[Anzahl Lieferscheine]]</f>
        <v>2.7404999999999999</v>
      </c>
      <c r="N6867" s="1">
        <f>Tabelle111[[#This Row],[Menge t P2O5]]/Tabelle111[[#This Row],[Anzahl Lieferscheine]]</f>
        <v>0.90045000000000008</v>
      </c>
    </row>
    <row r="6868" spans="1:14" x14ac:dyDescent="0.2">
      <c r="A6868" s="2" t="s">
        <v>39</v>
      </c>
      <c r="B6868" s="2" t="s">
        <v>42</v>
      </c>
      <c r="C6868" s="2" t="s">
        <v>6</v>
      </c>
      <c r="D6868" s="2" t="s">
        <v>7</v>
      </c>
      <c r="E6868" s="2" t="s">
        <v>9</v>
      </c>
      <c r="F6868" s="2" t="s">
        <v>61</v>
      </c>
      <c r="G6868" s="1">
        <v>761</v>
      </c>
      <c r="H6868" s="1">
        <v>312</v>
      </c>
      <c r="I6868" s="4">
        <v>4</v>
      </c>
      <c r="J6868" s="2" t="s">
        <v>71</v>
      </c>
      <c r="K6868" s="1">
        <f>Tabelle111[[#This Row],[Menge kg Nges]]/1000</f>
        <v>0.76100000000000001</v>
      </c>
      <c r="L6868" s="1">
        <f>Tabelle111[[#This Row],[Menge kg P2O5]]/1000</f>
        <v>0.312</v>
      </c>
      <c r="M6868" s="1">
        <f>Tabelle111[[#This Row],[Menge t Nges]]/Tabelle111[[#This Row],[Anzahl Lieferscheine]]</f>
        <v>0.19025</v>
      </c>
      <c r="N6868" s="1">
        <f>Tabelle111[[#This Row],[Menge t P2O5]]/Tabelle111[[#This Row],[Anzahl Lieferscheine]]</f>
        <v>7.8E-2</v>
      </c>
    </row>
    <row r="6869" spans="1:14" x14ac:dyDescent="0.2">
      <c r="A6869" s="2" t="s">
        <v>39</v>
      </c>
      <c r="B6869" s="2" t="s">
        <v>42</v>
      </c>
      <c r="C6869" s="2" t="s">
        <v>6</v>
      </c>
      <c r="D6869" s="2" t="s">
        <v>7</v>
      </c>
      <c r="E6869" s="2" t="s">
        <v>14</v>
      </c>
      <c r="F6869" s="2" t="s">
        <v>61</v>
      </c>
      <c r="G6869" s="1">
        <v>2516</v>
      </c>
      <c r="H6869" s="1">
        <v>1133</v>
      </c>
      <c r="I6869" s="4">
        <v>5</v>
      </c>
      <c r="J6869" s="2" t="s">
        <v>71</v>
      </c>
      <c r="K6869" s="1">
        <f>Tabelle111[[#This Row],[Menge kg Nges]]/1000</f>
        <v>2.516</v>
      </c>
      <c r="L6869" s="1">
        <f>Tabelle111[[#This Row],[Menge kg P2O5]]/1000</f>
        <v>1.133</v>
      </c>
      <c r="M6869" s="1">
        <f>Tabelle111[[#This Row],[Menge t Nges]]/Tabelle111[[#This Row],[Anzahl Lieferscheine]]</f>
        <v>0.50319999999999998</v>
      </c>
      <c r="N6869" s="1">
        <f>Tabelle111[[#This Row],[Menge t P2O5]]/Tabelle111[[#This Row],[Anzahl Lieferscheine]]</f>
        <v>0.2266</v>
      </c>
    </row>
    <row r="6870" spans="1:14" x14ac:dyDescent="0.2">
      <c r="A6870" s="2" t="s">
        <v>39</v>
      </c>
      <c r="B6870" s="2" t="s">
        <v>42</v>
      </c>
      <c r="C6870" s="2" t="s">
        <v>6</v>
      </c>
      <c r="D6870" s="2" t="s">
        <v>15</v>
      </c>
      <c r="E6870" s="2" t="s">
        <v>18</v>
      </c>
      <c r="F6870" s="2" t="s">
        <v>61</v>
      </c>
      <c r="G6870" s="1">
        <v>504</v>
      </c>
      <c r="H6870" s="1">
        <v>408</v>
      </c>
      <c r="I6870" s="4">
        <v>3</v>
      </c>
      <c r="J6870" s="2" t="s">
        <v>71</v>
      </c>
      <c r="K6870" s="1">
        <f>Tabelle111[[#This Row],[Menge kg Nges]]/1000</f>
        <v>0.504</v>
      </c>
      <c r="L6870" s="1">
        <f>Tabelle111[[#This Row],[Menge kg P2O5]]/1000</f>
        <v>0.40799999999999997</v>
      </c>
      <c r="M6870" s="1">
        <f>Tabelle111[[#This Row],[Menge t Nges]]/Tabelle111[[#This Row],[Anzahl Lieferscheine]]</f>
        <v>0.16800000000000001</v>
      </c>
      <c r="N6870" s="1">
        <f>Tabelle111[[#This Row],[Menge t P2O5]]/Tabelle111[[#This Row],[Anzahl Lieferscheine]]</f>
        <v>0.13599999999999998</v>
      </c>
    </row>
    <row r="6871" spans="1:14" x14ac:dyDescent="0.2">
      <c r="A6871" s="2" t="s">
        <v>39</v>
      </c>
      <c r="B6871" s="2" t="s">
        <v>42</v>
      </c>
      <c r="C6871" s="2" t="s">
        <v>6</v>
      </c>
      <c r="D6871" s="2" t="s">
        <v>15</v>
      </c>
      <c r="E6871" s="2" t="s">
        <v>9</v>
      </c>
      <c r="F6871" s="2" t="s">
        <v>61</v>
      </c>
      <c r="G6871" s="1">
        <v>117.76</v>
      </c>
      <c r="H6871" s="1">
        <v>52.8</v>
      </c>
      <c r="I6871" s="4">
        <v>1</v>
      </c>
      <c r="J6871" s="2" t="s">
        <v>71</v>
      </c>
      <c r="K6871" s="1">
        <f>Tabelle111[[#This Row],[Menge kg Nges]]/1000</f>
        <v>0.11776</v>
      </c>
      <c r="L6871" s="1">
        <f>Tabelle111[[#This Row],[Menge kg P2O5]]/1000</f>
        <v>5.28E-2</v>
      </c>
      <c r="M6871" s="1">
        <f>Tabelle111[[#This Row],[Menge t Nges]]/Tabelle111[[#This Row],[Anzahl Lieferscheine]]</f>
        <v>0.11776</v>
      </c>
      <c r="N6871" s="1">
        <f>Tabelle111[[#This Row],[Menge t P2O5]]/Tabelle111[[#This Row],[Anzahl Lieferscheine]]</f>
        <v>5.28E-2</v>
      </c>
    </row>
    <row r="6872" spans="1:14" x14ac:dyDescent="0.2">
      <c r="A6872" s="2" t="s">
        <v>40</v>
      </c>
      <c r="B6872" s="2" t="s">
        <v>36</v>
      </c>
      <c r="C6872" s="2" t="s">
        <v>6</v>
      </c>
      <c r="D6872" s="2" t="s">
        <v>7</v>
      </c>
      <c r="E6872" s="2" t="s">
        <v>9</v>
      </c>
      <c r="F6872" s="2" t="s">
        <v>61</v>
      </c>
      <c r="G6872" s="1">
        <v>27.5</v>
      </c>
      <c r="H6872" s="1">
        <v>11.25</v>
      </c>
      <c r="I6872" s="4">
        <v>1</v>
      </c>
      <c r="J6872" s="2" t="s">
        <v>71</v>
      </c>
      <c r="K6872" s="1">
        <f>Tabelle111[[#This Row],[Menge kg Nges]]/1000</f>
        <v>2.75E-2</v>
      </c>
      <c r="L6872" s="1">
        <f>Tabelle111[[#This Row],[Menge kg P2O5]]/1000</f>
        <v>1.125E-2</v>
      </c>
      <c r="M6872" s="1">
        <f>Tabelle111[[#This Row],[Menge t Nges]]/Tabelle111[[#This Row],[Anzahl Lieferscheine]]</f>
        <v>2.75E-2</v>
      </c>
      <c r="N6872" s="1">
        <f>Tabelle111[[#This Row],[Menge t P2O5]]/Tabelle111[[#This Row],[Anzahl Lieferscheine]]</f>
        <v>1.125E-2</v>
      </c>
    </row>
    <row r="6873" spans="1:14" x14ac:dyDescent="0.2">
      <c r="A6873" s="2" t="s">
        <v>40</v>
      </c>
      <c r="B6873" s="2" t="s">
        <v>36</v>
      </c>
      <c r="C6873" s="2" t="s">
        <v>6</v>
      </c>
      <c r="D6873" s="2" t="s">
        <v>7</v>
      </c>
      <c r="E6873" s="2" t="s">
        <v>13</v>
      </c>
      <c r="F6873" s="2" t="s">
        <v>61</v>
      </c>
      <c r="G6873" s="1">
        <v>6749.4000000000005</v>
      </c>
      <c r="H6873" s="1">
        <v>3487.7999999999997</v>
      </c>
      <c r="I6873" s="4">
        <v>49</v>
      </c>
      <c r="J6873" s="2" t="s">
        <v>71</v>
      </c>
      <c r="K6873" s="1">
        <f>Tabelle111[[#This Row],[Menge kg Nges]]/1000</f>
        <v>6.7494000000000005</v>
      </c>
      <c r="L6873" s="1">
        <f>Tabelle111[[#This Row],[Menge kg P2O5]]/1000</f>
        <v>3.4877999999999996</v>
      </c>
      <c r="M6873" s="1">
        <f>Tabelle111[[#This Row],[Menge t Nges]]/Tabelle111[[#This Row],[Anzahl Lieferscheine]]</f>
        <v>0.13774285714285717</v>
      </c>
      <c r="N6873" s="1">
        <f>Tabelle111[[#This Row],[Menge t P2O5]]/Tabelle111[[#This Row],[Anzahl Lieferscheine]]</f>
        <v>7.1179591836734682E-2</v>
      </c>
    </row>
    <row r="6874" spans="1:14" x14ac:dyDescent="0.2">
      <c r="A6874" s="2" t="s">
        <v>40</v>
      </c>
      <c r="B6874" s="2" t="s">
        <v>36</v>
      </c>
      <c r="C6874" s="2" t="s">
        <v>6</v>
      </c>
      <c r="D6874" s="2" t="s">
        <v>7</v>
      </c>
      <c r="E6874" s="2" t="s">
        <v>14</v>
      </c>
      <c r="F6874" s="2" t="s">
        <v>61</v>
      </c>
      <c r="G6874" s="1">
        <v>135</v>
      </c>
      <c r="H6874" s="1">
        <v>57.96</v>
      </c>
      <c r="I6874" s="4">
        <v>1</v>
      </c>
      <c r="J6874" s="2" t="s">
        <v>71</v>
      </c>
      <c r="K6874" s="1">
        <f>Tabelle111[[#This Row],[Menge kg Nges]]/1000</f>
        <v>0.13500000000000001</v>
      </c>
      <c r="L6874" s="1">
        <f>Tabelle111[[#This Row],[Menge kg P2O5]]/1000</f>
        <v>5.7959999999999998E-2</v>
      </c>
      <c r="M6874" s="1">
        <f>Tabelle111[[#This Row],[Menge t Nges]]/Tabelle111[[#This Row],[Anzahl Lieferscheine]]</f>
        <v>0.13500000000000001</v>
      </c>
      <c r="N6874" s="1">
        <f>Tabelle111[[#This Row],[Menge t P2O5]]/Tabelle111[[#This Row],[Anzahl Lieferscheine]]</f>
        <v>5.7959999999999998E-2</v>
      </c>
    </row>
    <row r="6875" spans="1:14" x14ac:dyDescent="0.2">
      <c r="A6875" s="2" t="s">
        <v>40</v>
      </c>
      <c r="B6875" s="2" t="s">
        <v>27</v>
      </c>
      <c r="C6875" s="2" t="s">
        <v>6</v>
      </c>
      <c r="D6875" s="2" t="s">
        <v>7</v>
      </c>
      <c r="E6875" s="2" t="s">
        <v>14</v>
      </c>
      <c r="F6875" s="2" t="s">
        <v>61</v>
      </c>
      <c r="G6875" s="1">
        <v>83.7</v>
      </c>
      <c r="H6875" s="1">
        <v>43.4</v>
      </c>
      <c r="I6875" s="4">
        <v>1</v>
      </c>
      <c r="J6875" s="2" t="s">
        <v>71</v>
      </c>
      <c r="K6875" s="1">
        <f>Tabelle111[[#This Row],[Menge kg Nges]]/1000</f>
        <v>8.3699999999999997E-2</v>
      </c>
      <c r="L6875" s="1">
        <f>Tabelle111[[#This Row],[Menge kg P2O5]]/1000</f>
        <v>4.3400000000000001E-2</v>
      </c>
      <c r="M6875" s="1">
        <f>Tabelle111[[#This Row],[Menge t Nges]]/Tabelle111[[#This Row],[Anzahl Lieferscheine]]</f>
        <v>8.3699999999999997E-2</v>
      </c>
      <c r="N6875" s="1">
        <f>Tabelle111[[#This Row],[Menge t P2O5]]/Tabelle111[[#This Row],[Anzahl Lieferscheine]]</f>
        <v>4.3400000000000001E-2</v>
      </c>
    </row>
    <row r="6876" spans="1:14" x14ac:dyDescent="0.2">
      <c r="A6876" s="2" t="s">
        <v>40</v>
      </c>
      <c r="B6876" s="2" t="s">
        <v>44</v>
      </c>
      <c r="C6876" s="2" t="s">
        <v>6</v>
      </c>
      <c r="D6876" s="2" t="s">
        <v>7</v>
      </c>
      <c r="E6876" s="2" t="s">
        <v>12</v>
      </c>
      <c r="F6876" s="2" t="s">
        <v>61</v>
      </c>
      <c r="G6876" s="1">
        <v>338.4</v>
      </c>
      <c r="H6876" s="1">
        <v>151.19999999999999</v>
      </c>
      <c r="I6876" s="4">
        <v>1</v>
      </c>
      <c r="J6876" s="2" t="s">
        <v>71</v>
      </c>
      <c r="K6876" s="1">
        <f>Tabelle111[[#This Row],[Menge kg Nges]]/1000</f>
        <v>0.33839999999999998</v>
      </c>
      <c r="L6876" s="1">
        <f>Tabelle111[[#This Row],[Menge kg P2O5]]/1000</f>
        <v>0.1512</v>
      </c>
      <c r="M6876" s="1">
        <f>Tabelle111[[#This Row],[Menge t Nges]]/Tabelle111[[#This Row],[Anzahl Lieferscheine]]</f>
        <v>0.33839999999999998</v>
      </c>
      <c r="N6876" s="1">
        <f>Tabelle111[[#This Row],[Menge t P2O5]]/Tabelle111[[#This Row],[Anzahl Lieferscheine]]</f>
        <v>0.1512</v>
      </c>
    </row>
    <row r="6877" spans="1:14" x14ac:dyDescent="0.2">
      <c r="A6877" s="2" t="s">
        <v>40</v>
      </c>
      <c r="B6877" s="2" t="s">
        <v>47</v>
      </c>
      <c r="C6877" s="2" t="s">
        <v>6</v>
      </c>
      <c r="D6877" s="2" t="s">
        <v>7</v>
      </c>
      <c r="E6877" s="2" t="s">
        <v>9</v>
      </c>
      <c r="F6877" s="2" t="s">
        <v>61</v>
      </c>
      <c r="G6877" s="1">
        <v>490.1</v>
      </c>
      <c r="H6877" s="1">
        <v>202.8</v>
      </c>
      <c r="I6877" s="4">
        <v>1</v>
      </c>
      <c r="J6877" s="2" t="s">
        <v>71</v>
      </c>
      <c r="K6877" s="1">
        <f>Tabelle111[[#This Row],[Menge kg Nges]]/1000</f>
        <v>0.49010000000000004</v>
      </c>
      <c r="L6877" s="1">
        <f>Tabelle111[[#This Row],[Menge kg P2O5]]/1000</f>
        <v>0.20280000000000001</v>
      </c>
      <c r="M6877" s="1">
        <f>Tabelle111[[#This Row],[Menge t Nges]]/Tabelle111[[#This Row],[Anzahl Lieferscheine]]</f>
        <v>0.49010000000000004</v>
      </c>
      <c r="N6877" s="1">
        <f>Tabelle111[[#This Row],[Menge t P2O5]]/Tabelle111[[#This Row],[Anzahl Lieferscheine]]</f>
        <v>0.20280000000000001</v>
      </c>
    </row>
    <row r="6878" spans="1:14" x14ac:dyDescent="0.2">
      <c r="A6878" s="2" t="s">
        <v>40</v>
      </c>
      <c r="B6878" s="2" t="s">
        <v>47</v>
      </c>
      <c r="C6878" s="2" t="s">
        <v>6</v>
      </c>
      <c r="D6878" s="2" t="s">
        <v>7</v>
      </c>
      <c r="E6878" s="2" t="s">
        <v>12</v>
      </c>
      <c r="F6878" s="2" t="s">
        <v>61</v>
      </c>
      <c r="G6878" s="1">
        <v>759.93</v>
      </c>
      <c r="H6878" s="1">
        <v>320.14999999999998</v>
      </c>
      <c r="I6878" s="4">
        <v>1</v>
      </c>
      <c r="J6878" s="2" t="s">
        <v>71</v>
      </c>
      <c r="K6878" s="1">
        <f>Tabelle111[[#This Row],[Menge kg Nges]]/1000</f>
        <v>0.75992999999999999</v>
      </c>
      <c r="L6878" s="1">
        <f>Tabelle111[[#This Row],[Menge kg P2O5]]/1000</f>
        <v>0.32014999999999999</v>
      </c>
      <c r="M6878" s="1">
        <f>Tabelle111[[#This Row],[Menge t Nges]]/Tabelle111[[#This Row],[Anzahl Lieferscheine]]</f>
        <v>0.75992999999999999</v>
      </c>
      <c r="N6878" s="1">
        <f>Tabelle111[[#This Row],[Menge t P2O5]]/Tabelle111[[#This Row],[Anzahl Lieferscheine]]</f>
        <v>0.32014999999999999</v>
      </c>
    </row>
    <row r="6879" spans="1:14" x14ac:dyDescent="0.2">
      <c r="A6879" s="2" t="s">
        <v>40</v>
      </c>
      <c r="B6879" s="2" t="s">
        <v>47</v>
      </c>
      <c r="C6879" s="2" t="s">
        <v>6</v>
      </c>
      <c r="D6879" s="2" t="s">
        <v>7</v>
      </c>
      <c r="E6879" s="2" t="s">
        <v>14</v>
      </c>
      <c r="F6879" s="2" t="s">
        <v>61</v>
      </c>
      <c r="G6879" s="1">
        <v>848.44</v>
      </c>
      <c r="H6879" s="1">
        <v>358.5</v>
      </c>
      <c r="I6879" s="4">
        <v>3</v>
      </c>
      <c r="J6879" s="2" t="s">
        <v>71</v>
      </c>
      <c r="K6879" s="1">
        <f>Tabelle111[[#This Row],[Menge kg Nges]]/1000</f>
        <v>0.84844000000000008</v>
      </c>
      <c r="L6879" s="1">
        <f>Tabelle111[[#This Row],[Menge kg P2O5]]/1000</f>
        <v>0.35849999999999999</v>
      </c>
      <c r="M6879" s="1">
        <f>Tabelle111[[#This Row],[Menge t Nges]]/Tabelle111[[#This Row],[Anzahl Lieferscheine]]</f>
        <v>0.28281333333333336</v>
      </c>
      <c r="N6879" s="1">
        <f>Tabelle111[[#This Row],[Menge t P2O5]]/Tabelle111[[#This Row],[Anzahl Lieferscheine]]</f>
        <v>0.1195</v>
      </c>
    </row>
    <row r="6880" spans="1:14" x14ac:dyDescent="0.2">
      <c r="A6880" s="2" t="s">
        <v>40</v>
      </c>
      <c r="B6880" s="2" t="s">
        <v>37</v>
      </c>
      <c r="C6880" s="2" t="s">
        <v>6</v>
      </c>
      <c r="D6880" s="2" t="s">
        <v>7</v>
      </c>
      <c r="E6880" s="2" t="s">
        <v>8</v>
      </c>
      <c r="F6880" s="2" t="s">
        <v>61</v>
      </c>
      <c r="G6880" s="1">
        <v>4240.8</v>
      </c>
      <c r="H6880" s="1">
        <v>1884.8</v>
      </c>
      <c r="I6880" s="4">
        <v>7</v>
      </c>
      <c r="J6880" s="2" t="s">
        <v>71</v>
      </c>
      <c r="K6880" s="1">
        <f>Tabelle111[[#This Row],[Menge kg Nges]]/1000</f>
        <v>4.2408000000000001</v>
      </c>
      <c r="L6880" s="1">
        <f>Tabelle111[[#This Row],[Menge kg P2O5]]/1000</f>
        <v>1.8848</v>
      </c>
      <c r="M6880" s="1">
        <f>Tabelle111[[#This Row],[Menge t Nges]]/Tabelle111[[#This Row],[Anzahl Lieferscheine]]</f>
        <v>0.60582857142857149</v>
      </c>
      <c r="N6880" s="1">
        <f>Tabelle111[[#This Row],[Menge t P2O5]]/Tabelle111[[#This Row],[Anzahl Lieferscheine]]</f>
        <v>0.26925714285714286</v>
      </c>
    </row>
    <row r="6881" spans="1:14" x14ac:dyDescent="0.2">
      <c r="A6881" s="2" t="s">
        <v>40</v>
      </c>
      <c r="B6881" s="2" t="s">
        <v>37</v>
      </c>
      <c r="C6881" s="2" t="s">
        <v>6</v>
      </c>
      <c r="D6881" s="2" t="s">
        <v>7</v>
      </c>
      <c r="E6881" s="2" t="s">
        <v>9</v>
      </c>
      <c r="F6881" s="2" t="s">
        <v>61</v>
      </c>
      <c r="G6881" s="1">
        <v>3341.95</v>
      </c>
      <c r="H6881" s="1">
        <v>1396.4</v>
      </c>
      <c r="I6881" s="4">
        <v>12</v>
      </c>
      <c r="J6881" s="2" t="s">
        <v>71</v>
      </c>
      <c r="K6881" s="1">
        <f>Tabelle111[[#This Row],[Menge kg Nges]]/1000</f>
        <v>3.3419499999999998</v>
      </c>
      <c r="L6881" s="1">
        <f>Tabelle111[[#This Row],[Menge kg P2O5]]/1000</f>
        <v>1.3964000000000001</v>
      </c>
      <c r="M6881" s="1">
        <f>Tabelle111[[#This Row],[Menge t Nges]]/Tabelle111[[#This Row],[Anzahl Lieferscheine]]</f>
        <v>0.27849583333333333</v>
      </c>
      <c r="N6881" s="1">
        <f>Tabelle111[[#This Row],[Menge t P2O5]]/Tabelle111[[#This Row],[Anzahl Lieferscheine]]</f>
        <v>0.11636666666666667</v>
      </c>
    </row>
    <row r="6882" spans="1:14" x14ac:dyDescent="0.2">
      <c r="A6882" s="2" t="s">
        <v>40</v>
      </c>
      <c r="B6882" s="2" t="s">
        <v>37</v>
      </c>
      <c r="C6882" s="2" t="s">
        <v>6</v>
      </c>
      <c r="D6882" s="2" t="s">
        <v>7</v>
      </c>
      <c r="E6882" s="2" t="s">
        <v>10</v>
      </c>
      <c r="F6882" s="2" t="s">
        <v>61</v>
      </c>
      <c r="G6882" s="1">
        <v>170</v>
      </c>
      <c r="H6882" s="1">
        <v>70</v>
      </c>
      <c r="I6882" s="4">
        <v>1</v>
      </c>
      <c r="J6882" s="2" t="s">
        <v>71</v>
      </c>
      <c r="K6882" s="1">
        <f>Tabelle111[[#This Row],[Menge kg Nges]]/1000</f>
        <v>0.17</v>
      </c>
      <c r="L6882" s="1">
        <f>Tabelle111[[#This Row],[Menge kg P2O5]]/1000</f>
        <v>7.0000000000000007E-2</v>
      </c>
      <c r="M6882" s="1">
        <f>Tabelle111[[#This Row],[Menge t Nges]]/Tabelle111[[#This Row],[Anzahl Lieferscheine]]</f>
        <v>0.17</v>
      </c>
      <c r="N6882" s="1">
        <f>Tabelle111[[#This Row],[Menge t P2O5]]/Tabelle111[[#This Row],[Anzahl Lieferscheine]]</f>
        <v>7.0000000000000007E-2</v>
      </c>
    </row>
    <row r="6883" spans="1:14" x14ac:dyDescent="0.2">
      <c r="A6883" s="2" t="s">
        <v>40</v>
      </c>
      <c r="B6883" s="2" t="s">
        <v>37</v>
      </c>
      <c r="C6883" s="2" t="s">
        <v>6</v>
      </c>
      <c r="D6883" s="2" t="s">
        <v>7</v>
      </c>
      <c r="E6883" s="2" t="s">
        <v>11</v>
      </c>
      <c r="F6883" s="2" t="s">
        <v>61</v>
      </c>
      <c r="G6883" s="1">
        <v>829.5</v>
      </c>
      <c r="H6883" s="1">
        <v>592.5</v>
      </c>
      <c r="I6883" s="4">
        <v>3</v>
      </c>
      <c r="J6883" s="2" t="s">
        <v>71</v>
      </c>
      <c r="K6883" s="1">
        <f>Tabelle111[[#This Row],[Menge kg Nges]]/1000</f>
        <v>0.82950000000000002</v>
      </c>
      <c r="L6883" s="1">
        <f>Tabelle111[[#This Row],[Menge kg P2O5]]/1000</f>
        <v>0.59250000000000003</v>
      </c>
      <c r="M6883" s="1">
        <f>Tabelle111[[#This Row],[Menge t Nges]]/Tabelle111[[#This Row],[Anzahl Lieferscheine]]</f>
        <v>0.27650000000000002</v>
      </c>
      <c r="N6883" s="1">
        <f>Tabelle111[[#This Row],[Menge t P2O5]]/Tabelle111[[#This Row],[Anzahl Lieferscheine]]</f>
        <v>0.19750000000000001</v>
      </c>
    </row>
    <row r="6884" spans="1:14" x14ac:dyDescent="0.2">
      <c r="A6884" s="2" t="s">
        <v>40</v>
      </c>
      <c r="B6884" s="2" t="s">
        <v>37</v>
      </c>
      <c r="C6884" s="2" t="s">
        <v>6</v>
      </c>
      <c r="D6884" s="2" t="s">
        <v>7</v>
      </c>
      <c r="E6884" s="2" t="s">
        <v>12</v>
      </c>
      <c r="F6884" s="2" t="s">
        <v>61</v>
      </c>
      <c r="G6884" s="1">
        <v>21566.919999999995</v>
      </c>
      <c r="H6884" s="1">
        <v>9219.1299999999992</v>
      </c>
      <c r="I6884" s="4">
        <v>83</v>
      </c>
      <c r="J6884" s="2" t="s">
        <v>71</v>
      </c>
      <c r="K6884" s="1">
        <f>Tabelle111[[#This Row],[Menge kg Nges]]/1000</f>
        <v>21.566919999999996</v>
      </c>
      <c r="L6884" s="1">
        <f>Tabelle111[[#This Row],[Menge kg P2O5]]/1000</f>
        <v>9.2191299999999998</v>
      </c>
      <c r="M6884" s="1">
        <f>Tabelle111[[#This Row],[Menge t Nges]]/Tabelle111[[#This Row],[Anzahl Lieferscheine]]</f>
        <v>0.25984240963855415</v>
      </c>
      <c r="N6884" s="1">
        <f>Tabelle111[[#This Row],[Menge t P2O5]]/Tabelle111[[#This Row],[Anzahl Lieferscheine]]</f>
        <v>0.11107385542168674</v>
      </c>
    </row>
    <row r="6885" spans="1:14" x14ac:dyDescent="0.2">
      <c r="A6885" s="2" t="s">
        <v>40</v>
      </c>
      <c r="B6885" s="2" t="s">
        <v>37</v>
      </c>
      <c r="C6885" s="2" t="s">
        <v>6</v>
      </c>
      <c r="D6885" s="2" t="s">
        <v>7</v>
      </c>
      <c r="E6885" s="2" t="s">
        <v>13</v>
      </c>
      <c r="F6885" s="2" t="s">
        <v>61</v>
      </c>
      <c r="G6885" s="1">
        <v>11866.960000000006</v>
      </c>
      <c r="H6885" s="1">
        <v>6579.33</v>
      </c>
      <c r="I6885" s="4">
        <v>51</v>
      </c>
      <c r="J6885" s="2" t="s">
        <v>71</v>
      </c>
      <c r="K6885" s="1">
        <f>Tabelle111[[#This Row],[Menge kg Nges]]/1000</f>
        <v>11.866960000000006</v>
      </c>
      <c r="L6885" s="1">
        <f>Tabelle111[[#This Row],[Menge kg P2O5]]/1000</f>
        <v>6.5793299999999997</v>
      </c>
      <c r="M6885" s="1">
        <f>Tabelle111[[#This Row],[Menge t Nges]]/Tabelle111[[#This Row],[Anzahl Lieferscheine]]</f>
        <v>0.23268549019607854</v>
      </c>
      <c r="N6885" s="1">
        <f>Tabelle111[[#This Row],[Menge t P2O5]]/Tabelle111[[#This Row],[Anzahl Lieferscheine]]</f>
        <v>0.12900647058823528</v>
      </c>
    </row>
    <row r="6886" spans="1:14" x14ac:dyDescent="0.2">
      <c r="A6886" s="2" t="s">
        <v>40</v>
      </c>
      <c r="B6886" s="2" t="s">
        <v>37</v>
      </c>
      <c r="C6886" s="2" t="s">
        <v>6</v>
      </c>
      <c r="D6886" s="2" t="s">
        <v>7</v>
      </c>
      <c r="E6886" s="2" t="s">
        <v>14</v>
      </c>
      <c r="F6886" s="2" t="s">
        <v>61</v>
      </c>
      <c r="G6886" s="1">
        <v>14272.96</v>
      </c>
      <c r="H6886" s="1">
        <v>6275.4999999999982</v>
      </c>
      <c r="I6886" s="4">
        <v>63</v>
      </c>
      <c r="J6886" s="2" t="s">
        <v>71</v>
      </c>
      <c r="K6886" s="1">
        <f>Tabelle111[[#This Row],[Menge kg Nges]]/1000</f>
        <v>14.272959999999999</v>
      </c>
      <c r="L6886" s="1">
        <f>Tabelle111[[#This Row],[Menge kg P2O5]]/1000</f>
        <v>6.2754999999999983</v>
      </c>
      <c r="M6886" s="1">
        <f>Tabelle111[[#This Row],[Menge t Nges]]/Tabelle111[[#This Row],[Anzahl Lieferscheine]]</f>
        <v>0.22655492063492064</v>
      </c>
      <c r="N6886" s="1">
        <f>Tabelle111[[#This Row],[Menge t P2O5]]/Tabelle111[[#This Row],[Anzahl Lieferscheine]]</f>
        <v>9.9611111111111081E-2</v>
      </c>
    </row>
    <row r="6887" spans="1:14" x14ac:dyDescent="0.2">
      <c r="A6887" s="2" t="s">
        <v>40</v>
      </c>
      <c r="B6887" s="2" t="s">
        <v>37</v>
      </c>
      <c r="C6887" s="2" t="s">
        <v>6</v>
      </c>
      <c r="D6887" s="2" t="s">
        <v>15</v>
      </c>
      <c r="E6887" s="2" t="s">
        <v>8</v>
      </c>
      <c r="F6887" s="2" t="s">
        <v>61</v>
      </c>
      <c r="G6887" s="1">
        <v>48</v>
      </c>
      <c r="H6887" s="1">
        <v>28</v>
      </c>
      <c r="I6887" s="4">
        <v>2</v>
      </c>
      <c r="J6887" s="2" t="s">
        <v>71</v>
      </c>
      <c r="K6887" s="1">
        <f>Tabelle111[[#This Row],[Menge kg Nges]]/1000</f>
        <v>4.8000000000000001E-2</v>
      </c>
      <c r="L6887" s="1">
        <f>Tabelle111[[#This Row],[Menge kg P2O5]]/1000</f>
        <v>2.8000000000000001E-2</v>
      </c>
      <c r="M6887" s="1">
        <f>Tabelle111[[#This Row],[Menge t Nges]]/Tabelle111[[#This Row],[Anzahl Lieferscheine]]</f>
        <v>2.4E-2</v>
      </c>
      <c r="N6887" s="1">
        <f>Tabelle111[[#This Row],[Menge t P2O5]]/Tabelle111[[#This Row],[Anzahl Lieferscheine]]</f>
        <v>1.4E-2</v>
      </c>
    </row>
    <row r="6888" spans="1:14" x14ac:dyDescent="0.2">
      <c r="A6888" s="2" t="s">
        <v>40</v>
      </c>
      <c r="B6888" s="2" t="s">
        <v>37</v>
      </c>
      <c r="C6888" s="2" t="s">
        <v>6</v>
      </c>
      <c r="D6888" s="2" t="s">
        <v>15</v>
      </c>
      <c r="E6888" s="2" t="s">
        <v>18</v>
      </c>
      <c r="F6888" s="2" t="s">
        <v>61</v>
      </c>
      <c r="G6888" s="1">
        <v>280</v>
      </c>
      <c r="H6888" s="1">
        <v>218</v>
      </c>
      <c r="I6888" s="4">
        <v>2</v>
      </c>
      <c r="J6888" s="2" t="s">
        <v>71</v>
      </c>
      <c r="K6888" s="1">
        <f>Tabelle111[[#This Row],[Menge kg Nges]]/1000</f>
        <v>0.28000000000000003</v>
      </c>
      <c r="L6888" s="1">
        <f>Tabelle111[[#This Row],[Menge kg P2O5]]/1000</f>
        <v>0.218</v>
      </c>
      <c r="M6888" s="1">
        <f>Tabelle111[[#This Row],[Menge t Nges]]/Tabelle111[[#This Row],[Anzahl Lieferscheine]]</f>
        <v>0.14000000000000001</v>
      </c>
      <c r="N6888" s="1">
        <f>Tabelle111[[#This Row],[Menge t P2O5]]/Tabelle111[[#This Row],[Anzahl Lieferscheine]]</f>
        <v>0.109</v>
      </c>
    </row>
    <row r="6889" spans="1:14" x14ac:dyDescent="0.2">
      <c r="A6889" s="2" t="s">
        <v>40</v>
      </c>
      <c r="B6889" s="2" t="s">
        <v>37</v>
      </c>
      <c r="C6889" s="2" t="s">
        <v>6</v>
      </c>
      <c r="D6889" s="2" t="s">
        <v>15</v>
      </c>
      <c r="E6889" s="2" t="s">
        <v>20</v>
      </c>
      <c r="F6889" s="2" t="s">
        <v>61</v>
      </c>
      <c r="G6889" s="1">
        <v>81.599999999999994</v>
      </c>
      <c r="H6889" s="1">
        <v>60</v>
      </c>
      <c r="I6889" s="4">
        <v>1</v>
      </c>
      <c r="J6889" s="2" t="s">
        <v>71</v>
      </c>
      <c r="K6889" s="1">
        <f>Tabelle111[[#This Row],[Menge kg Nges]]/1000</f>
        <v>8.1599999999999992E-2</v>
      </c>
      <c r="L6889" s="1">
        <f>Tabelle111[[#This Row],[Menge kg P2O5]]/1000</f>
        <v>0.06</v>
      </c>
      <c r="M6889" s="1">
        <f>Tabelle111[[#This Row],[Menge t Nges]]/Tabelle111[[#This Row],[Anzahl Lieferscheine]]</f>
        <v>8.1599999999999992E-2</v>
      </c>
      <c r="N6889" s="1">
        <f>Tabelle111[[#This Row],[Menge t P2O5]]/Tabelle111[[#This Row],[Anzahl Lieferscheine]]</f>
        <v>0.06</v>
      </c>
    </row>
    <row r="6890" spans="1:14" x14ac:dyDescent="0.2">
      <c r="A6890" s="2" t="s">
        <v>40</v>
      </c>
      <c r="B6890" s="2" t="s">
        <v>37</v>
      </c>
      <c r="C6890" s="2" t="s">
        <v>6</v>
      </c>
      <c r="D6890" s="2" t="s">
        <v>15</v>
      </c>
      <c r="E6890" s="2" t="s">
        <v>9</v>
      </c>
      <c r="F6890" s="2" t="s">
        <v>61</v>
      </c>
      <c r="G6890" s="1">
        <v>118.3</v>
      </c>
      <c r="H6890" s="1">
        <v>78.75</v>
      </c>
      <c r="I6890" s="4">
        <v>1</v>
      </c>
      <c r="J6890" s="2" t="s">
        <v>71</v>
      </c>
      <c r="K6890" s="1">
        <f>Tabelle111[[#This Row],[Menge kg Nges]]/1000</f>
        <v>0.1183</v>
      </c>
      <c r="L6890" s="1">
        <f>Tabelle111[[#This Row],[Menge kg P2O5]]/1000</f>
        <v>7.8750000000000001E-2</v>
      </c>
      <c r="M6890" s="1">
        <f>Tabelle111[[#This Row],[Menge t Nges]]/Tabelle111[[#This Row],[Anzahl Lieferscheine]]</f>
        <v>0.1183</v>
      </c>
      <c r="N6890" s="1">
        <f>Tabelle111[[#This Row],[Menge t P2O5]]/Tabelle111[[#This Row],[Anzahl Lieferscheine]]</f>
        <v>7.8750000000000001E-2</v>
      </c>
    </row>
    <row r="6891" spans="1:14" x14ac:dyDescent="0.2">
      <c r="A6891" s="2" t="s">
        <v>40</v>
      </c>
      <c r="B6891" s="2" t="s">
        <v>37</v>
      </c>
      <c r="C6891" s="2" t="s">
        <v>25</v>
      </c>
      <c r="D6891" s="2" t="s">
        <v>25</v>
      </c>
      <c r="E6891" s="2" t="s">
        <v>26</v>
      </c>
      <c r="F6891" s="2" t="s">
        <v>61</v>
      </c>
      <c r="G6891" s="1">
        <v>2653</v>
      </c>
      <c r="H6891" s="1">
        <v>1090</v>
      </c>
      <c r="I6891" s="4">
        <v>12</v>
      </c>
      <c r="J6891" s="2" t="s">
        <v>71</v>
      </c>
      <c r="K6891" s="1">
        <f>Tabelle111[[#This Row],[Menge kg Nges]]/1000</f>
        <v>2.653</v>
      </c>
      <c r="L6891" s="1">
        <f>Tabelle111[[#This Row],[Menge kg P2O5]]/1000</f>
        <v>1.0900000000000001</v>
      </c>
      <c r="M6891" s="1">
        <f>Tabelle111[[#This Row],[Menge t Nges]]/Tabelle111[[#This Row],[Anzahl Lieferscheine]]</f>
        <v>0.22108333333333333</v>
      </c>
      <c r="N6891" s="1">
        <f>Tabelle111[[#This Row],[Menge t P2O5]]/Tabelle111[[#This Row],[Anzahl Lieferscheine]]</f>
        <v>9.0833333333333335E-2</v>
      </c>
    </row>
    <row r="6892" spans="1:14" x14ac:dyDescent="0.2">
      <c r="A6892" s="2" t="s">
        <v>40</v>
      </c>
      <c r="B6892" s="2" t="s">
        <v>37</v>
      </c>
      <c r="C6892" s="2" t="s">
        <v>63</v>
      </c>
      <c r="D6892" s="2" t="s">
        <v>63</v>
      </c>
      <c r="E6892" s="2" t="s">
        <v>63</v>
      </c>
      <c r="F6892" s="2" t="s">
        <v>61</v>
      </c>
      <c r="G6892" s="1">
        <v>228.4</v>
      </c>
      <c r="H6892" s="1">
        <v>204.49</v>
      </c>
      <c r="I6892" s="4">
        <v>2</v>
      </c>
      <c r="J6892" s="2" t="s">
        <v>71</v>
      </c>
      <c r="K6892" s="1">
        <f>Tabelle111[[#This Row],[Menge kg Nges]]/1000</f>
        <v>0.22839999999999999</v>
      </c>
      <c r="L6892" s="1">
        <f>Tabelle111[[#This Row],[Menge kg P2O5]]/1000</f>
        <v>0.20449000000000001</v>
      </c>
      <c r="M6892" s="1">
        <f>Tabelle111[[#This Row],[Menge t Nges]]/Tabelle111[[#This Row],[Anzahl Lieferscheine]]</f>
        <v>0.1142</v>
      </c>
      <c r="N6892" s="1">
        <f>Tabelle111[[#This Row],[Menge t P2O5]]/Tabelle111[[#This Row],[Anzahl Lieferscheine]]</f>
        <v>0.102245</v>
      </c>
    </row>
    <row r="6893" spans="1:14" x14ac:dyDescent="0.2">
      <c r="A6893" s="2" t="s">
        <v>40</v>
      </c>
      <c r="B6893" s="2" t="s">
        <v>38</v>
      </c>
      <c r="C6893" s="2" t="s">
        <v>6</v>
      </c>
      <c r="D6893" s="2" t="s">
        <v>7</v>
      </c>
      <c r="E6893" s="2" t="s">
        <v>9</v>
      </c>
      <c r="F6893" s="2" t="s">
        <v>61</v>
      </c>
      <c r="G6893" s="1">
        <v>1864.25</v>
      </c>
      <c r="H6893" s="1">
        <v>768</v>
      </c>
      <c r="I6893" s="4">
        <v>8</v>
      </c>
      <c r="J6893" s="2" t="s">
        <v>71</v>
      </c>
      <c r="K6893" s="1">
        <f>Tabelle111[[#This Row],[Menge kg Nges]]/1000</f>
        <v>1.86425</v>
      </c>
      <c r="L6893" s="1">
        <f>Tabelle111[[#This Row],[Menge kg P2O5]]/1000</f>
        <v>0.76800000000000002</v>
      </c>
      <c r="M6893" s="1">
        <f>Tabelle111[[#This Row],[Menge t Nges]]/Tabelle111[[#This Row],[Anzahl Lieferscheine]]</f>
        <v>0.23303125</v>
      </c>
      <c r="N6893" s="1">
        <f>Tabelle111[[#This Row],[Menge t P2O5]]/Tabelle111[[#This Row],[Anzahl Lieferscheine]]</f>
        <v>9.6000000000000002E-2</v>
      </c>
    </row>
    <row r="6894" spans="1:14" x14ac:dyDescent="0.2">
      <c r="A6894" s="2" t="s">
        <v>40</v>
      </c>
      <c r="B6894" s="2" t="s">
        <v>38</v>
      </c>
      <c r="C6894" s="2" t="s">
        <v>6</v>
      </c>
      <c r="D6894" s="2" t="s">
        <v>7</v>
      </c>
      <c r="E6894" s="2" t="s">
        <v>12</v>
      </c>
      <c r="F6894" s="2" t="s">
        <v>61</v>
      </c>
      <c r="G6894" s="1">
        <v>1794.79</v>
      </c>
      <c r="H6894" s="1">
        <v>746.95</v>
      </c>
      <c r="I6894" s="4">
        <v>5</v>
      </c>
      <c r="J6894" s="2" t="s">
        <v>71</v>
      </c>
      <c r="K6894" s="1">
        <f>Tabelle111[[#This Row],[Menge kg Nges]]/1000</f>
        <v>1.7947899999999999</v>
      </c>
      <c r="L6894" s="1">
        <f>Tabelle111[[#This Row],[Menge kg P2O5]]/1000</f>
        <v>0.74695</v>
      </c>
      <c r="M6894" s="1">
        <f>Tabelle111[[#This Row],[Menge t Nges]]/Tabelle111[[#This Row],[Anzahl Lieferscheine]]</f>
        <v>0.358958</v>
      </c>
      <c r="N6894" s="1">
        <f>Tabelle111[[#This Row],[Menge t P2O5]]/Tabelle111[[#This Row],[Anzahl Lieferscheine]]</f>
        <v>0.14939</v>
      </c>
    </row>
    <row r="6895" spans="1:14" x14ac:dyDescent="0.2">
      <c r="A6895" s="2" t="s">
        <v>40</v>
      </c>
      <c r="B6895" s="2" t="s">
        <v>38</v>
      </c>
      <c r="C6895" s="2" t="s">
        <v>6</v>
      </c>
      <c r="D6895" s="2" t="s">
        <v>7</v>
      </c>
      <c r="E6895" s="2" t="s">
        <v>14</v>
      </c>
      <c r="F6895" s="2" t="s">
        <v>61</v>
      </c>
      <c r="G6895" s="1">
        <v>567</v>
      </c>
      <c r="H6895" s="1">
        <v>291.60000000000002</v>
      </c>
      <c r="I6895" s="4">
        <v>1</v>
      </c>
      <c r="J6895" s="2" t="s">
        <v>71</v>
      </c>
      <c r="K6895" s="1">
        <f>Tabelle111[[#This Row],[Menge kg Nges]]/1000</f>
        <v>0.56699999999999995</v>
      </c>
      <c r="L6895" s="1">
        <f>Tabelle111[[#This Row],[Menge kg P2O5]]/1000</f>
        <v>0.29160000000000003</v>
      </c>
      <c r="M6895" s="1">
        <f>Tabelle111[[#This Row],[Menge t Nges]]/Tabelle111[[#This Row],[Anzahl Lieferscheine]]</f>
        <v>0.56699999999999995</v>
      </c>
      <c r="N6895" s="1">
        <f>Tabelle111[[#This Row],[Menge t P2O5]]/Tabelle111[[#This Row],[Anzahl Lieferscheine]]</f>
        <v>0.29160000000000003</v>
      </c>
    </row>
    <row r="6896" spans="1:14" x14ac:dyDescent="0.2">
      <c r="A6896" s="2" t="s">
        <v>40</v>
      </c>
      <c r="B6896" s="2" t="s">
        <v>38</v>
      </c>
      <c r="C6896" s="2" t="s">
        <v>6</v>
      </c>
      <c r="D6896" s="2" t="s">
        <v>15</v>
      </c>
      <c r="E6896" s="2" t="s">
        <v>18</v>
      </c>
      <c r="F6896" s="2" t="s">
        <v>61</v>
      </c>
      <c r="G6896" s="1">
        <v>313.06</v>
      </c>
      <c r="H6896" s="1">
        <v>264</v>
      </c>
      <c r="I6896" s="4">
        <v>1</v>
      </c>
      <c r="J6896" s="2" t="s">
        <v>71</v>
      </c>
      <c r="K6896" s="1">
        <f>Tabelle111[[#This Row],[Menge kg Nges]]/1000</f>
        <v>0.31306</v>
      </c>
      <c r="L6896" s="1">
        <f>Tabelle111[[#This Row],[Menge kg P2O5]]/1000</f>
        <v>0.26400000000000001</v>
      </c>
      <c r="M6896" s="1">
        <f>Tabelle111[[#This Row],[Menge t Nges]]/Tabelle111[[#This Row],[Anzahl Lieferscheine]]</f>
        <v>0.31306</v>
      </c>
      <c r="N6896" s="1">
        <f>Tabelle111[[#This Row],[Menge t P2O5]]/Tabelle111[[#This Row],[Anzahl Lieferscheine]]</f>
        <v>0.26400000000000001</v>
      </c>
    </row>
    <row r="6897" spans="1:14" x14ac:dyDescent="0.2">
      <c r="A6897" s="2" t="s">
        <v>40</v>
      </c>
      <c r="B6897" s="2" t="s">
        <v>38</v>
      </c>
      <c r="C6897" s="2" t="s">
        <v>6</v>
      </c>
      <c r="D6897" s="2" t="s">
        <v>15</v>
      </c>
      <c r="E6897" s="2" t="s">
        <v>21</v>
      </c>
      <c r="F6897" s="2" t="s">
        <v>61</v>
      </c>
      <c r="G6897" s="1">
        <v>840</v>
      </c>
      <c r="H6897" s="1">
        <v>480</v>
      </c>
      <c r="I6897" s="4">
        <v>2</v>
      </c>
      <c r="J6897" s="2" t="s">
        <v>71</v>
      </c>
      <c r="K6897" s="1">
        <f>Tabelle111[[#This Row],[Menge kg Nges]]/1000</f>
        <v>0.84</v>
      </c>
      <c r="L6897" s="1">
        <f>Tabelle111[[#This Row],[Menge kg P2O5]]/1000</f>
        <v>0.48</v>
      </c>
      <c r="M6897" s="1">
        <f>Tabelle111[[#This Row],[Menge t Nges]]/Tabelle111[[#This Row],[Anzahl Lieferscheine]]</f>
        <v>0.42</v>
      </c>
      <c r="N6897" s="1">
        <f>Tabelle111[[#This Row],[Menge t P2O5]]/Tabelle111[[#This Row],[Anzahl Lieferscheine]]</f>
        <v>0.24</v>
      </c>
    </row>
    <row r="6898" spans="1:14" x14ac:dyDescent="0.2">
      <c r="A6898" s="2" t="s">
        <v>40</v>
      </c>
      <c r="B6898" s="2" t="s">
        <v>38</v>
      </c>
      <c r="C6898" s="2" t="s">
        <v>6</v>
      </c>
      <c r="D6898" s="2" t="s">
        <v>15</v>
      </c>
      <c r="E6898" s="2" t="s">
        <v>9</v>
      </c>
      <c r="F6898" s="2" t="s">
        <v>61</v>
      </c>
      <c r="G6898" s="1">
        <v>368</v>
      </c>
      <c r="H6898" s="1">
        <v>165</v>
      </c>
      <c r="I6898" s="4">
        <v>2</v>
      </c>
      <c r="J6898" s="2" t="s">
        <v>71</v>
      </c>
      <c r="K6898" s="1">
        <f>Tabelle111[[#This Row],[Menge kg Nges]]/1000</f>
        <v>0.36799999999999999</v>
      </c>
      <c r="L6898" s="1">
        <f>Tabelle111[[#This Row],[Menge kg P2O5]]/1000</f>
        <v>0.16500000000000001</v>
      </c>
      <c r="M6898" s="1">
        <f>Tabelle111[[#This Row],[Menge t Nges]]/Tabelle111[[#This Row],[Anzahl Lieferscheine]]</f>
        <v>0.184</v>
      </c>
      <c r="N6898" s="1">
        <f>Tabelle111[[#This Row],[Menge t P2O5]]/Tabelle111[[#This Row],[Anzahl Lieferscheine]]</f>
        <v>8.2500000000000004E-2</v>
      </c>
    </row>
    <row r="6899" spans="1:14" x14ac:dyDescent="0.2">
      <c r="A6899" s="2" t="s">
        <v>40</v>
      </c>
      <c r="B6899" s="2" t="s">
        <v>38</v>
      </c>
      <c r="C6899" s="2" t="s">
        <v>6</v>
      </c>
      <c r="D6899" s="2" t="s">
        <v>15</v>
      </c>
      <c r="E6899" s="2" t="s">
        <v>24</v>
      </c>
      <c r="F6899" s="2" t="s">
        <v>61</v>
      </c>
      <c r="G6899" s="1">
        <v>840</v>
      </c>
      <c r="H6899" s="1">
        <v>690</v>
      </c>
      <c r="I6899" s="4">
        <v>2</v>
      </c>
      <c r="J6899" s="2" t="s">
        <v>71</v>
      </c>
      <c r="K6899" s="1">
        <f>Tabelle111[[#This Row],[Menge kg Nges]]/1000</f>
        <v>0.84</v>
      </c>
      <c r="L6899" s="1">
        <f>Tabelle111[[#This Row],[Menge kg P2O5]]/1000</f>
        <v>0.69</v>
      </c>
      <c r="M6899" s="1">
        <f>Tabelle111[[#This Row],[Menge t Nges]]/Tabelle111[[#This Row],[Anzahl Lieferscheine]]</f>
        <v>0.42</v>
      </c>
      <c r="N6899" s="1">
        <f>Tabelle111[[#This Row],[Menge t P2O5]]/Tabelle111[[#This Row],[Anzahl Lieferscheine]]</f>
        <v>0.34499999999999997</v>
      </c>
    </row>
    <row r="6900" spans="1:14" x14ac:dyDescent="0.2">
      <c r="A6900" s="2" t="s">
        <v>40</v>
      </c>
      <c r="B6900" s="2" t="s">
        <v>38</v>
      </c>
      <c r="C6900" s="2" t="s">
        <v>25</v>
      </c>
      <c r="D6900" s="2" t="s">
        <v>25</v>
      </c>
      <c r="E6900" s="2" t="s">
        <v>26</v>
      </c>
      <c r="F6900" s="2" t="s">
        <v>61</v>
      </c>
      <c r="G6900" s="1">
        <v>2256.8000000000002</v>
      </c>
      <c r="H6900" s="1">
        <v>1230.2</v>
      </c>
      <c r="I6900" s="4">
        <v>5</v>
      </c>
      <c r="J6900" s="2" t="s">
        <v>71</v>
      </c>
      <c r="K6900" s="1">
        <f>Tabelle111[[#This Row],[Menge kg Nges]]/1000</f>
        <v>2.2568000000000001</v>
      </c>
      <c r="L6900" s="1">
        <f>Tabelle111[[#This Row],[Menge kg P2O5]]/1000</f>
        <v>1.2302</v>
      </c>
      <c r="M6900" s="1">
        <f>Tabelle111[[#This Row],[Menge t Nges]]/Tabelle111[[#This Row],[Anzahl Lieferscheine]]</f>
        <v>0.45136000000000004</v>
      </c>
      <c r="N6900" s="1">
        <f>Tabelle111[[#This Row],[Menge t P2O5]]/Tabelle111[[#This Row],[Anzahl Lieferscheine]]</f>
        <v>0.24603999999999998</v>
      </c>
    </row>
    <row r="6901" spans="1:14" x14ac:dyDescent="0.2">
      <c r="A6901" s="2" t="s">
        <v>40</v>
      </c>
      <c r="B6901" s="2" t="s">
        <v>38</v>
      </c>
      <c r="C6901" s="2" t="s">
        <v>63</v>
      </c>
      <c r="D6901" s="2" t="s">
        <v>63</v>
      </c>
      <c r="E6901" s="2" t="s">
        <v>63</v>
      </c>
      <c r="F6901" s="2" t="s">
        <v>61</v>
      </c>
      <c r="G6901" s="1">
        <v>240</v>
      </c>
      <c r="H6901" s="1">
        <v>208</v>
      </c>
      <c r="I6901" s="4">
        <v>1</v>
      </c>
      <c r="J6901" s="2" t="s">
        <v>71</v>
      </c>
      <c r="K6901" s="1">
        <f>Tabelle111[[#This Row],[Menge kg Nges]]/1000</f>
        <v>0.24</v>
      </c>
      <c r="L6901" s="1">
        <f>Tabelle111[[#This Row],[Menge kg P2O5]]/1000</f>
        <v>0.20799999999999999</v>
      </c>
      <c r="M6901" s="1">
        <f>Tabelle111[[#This Row],[Menge t Nges]]/Tabelle111[[#This Row],[Anzahl Lieferscheine]]</f>
        <v>0.24</v>
      </c>
      <c r="N6901" s="1">
        <f>Tabelle111[[#This Row],[Menge t P2O5]]/Tabelle111[[#This Row],[Anzahl Lieferscheine]]</f>
        <v>0.20799999999999999</v>
      </c>
    </row>
    <row r="6902" spans="1:14" x14ac:dyDescent="0.2">
      <c r="A6902" s="2" t="s">
        <v>40</v>
      </c>
      <c r="B6902" s="2" t="s">
        <v>40</v>
      </c>
      <c r="C6902" s="2" t="s">
        <v>6</v>
      </c>
      <c r="D6902" s="2" t="s">
        <v>7</v>
      </c>
      <c r="E6902" s="2" t="s">
        <v>8</v>
      </c>
      <c r="F6902" s="2" t="s">
        <v>61</v>
      </c>
      <c r="G6902" s="1">
        <v>173564.26000000004</v>
      </c>
      <c r="H6902" s="1">
        <v>69993.170000000027</v>
      </c>
      <c r="I6902" s="4">
        <v>294</v>
      </c>
      <c r="J6902" s="2" t="s">
        <v>71</v>
      </c>
      <c r="K6902" s="1">
        <f>Tabelle111[[#This Row],[Menge kg Nges]]/1000</f>
        <v>173.56426000000005</v>
      </c>
      <c r="L6902" s="1">
        <f>Tabelle111[[#This Row],[Menge kg P2O5]]/1000</f>
        <v>69.993170000000021</v>
      </c>
      <c r="M6902" s="1">
        <f>Tabelle111[[#This Row],[Menge t Nges]]/Tabelle111[[#This Row],[Anzahl Lieferscheine]]</f>
        <v>0.59035462585034026</v>
      </c>
      <c r="N6902" s="1">
        <f>Tabelle111[[#This Row],[Menge t P2O5]]/Tabelle111[[#This Row],[Anzahl Lieferscheine]]</f>
        <v>0.23807200680272117</v>
      </c>
    </row>
    <row r="6903" spans="1:14" x14ac:dyDescent="0.2">
      <c r="A6903" s="2" t="s">
        <v>40</v>
      </c>
      <c r="B6903" s="2" t="s">
        <v>40</v>
      </c>
      <c r="C6903" s="2" t="s">
        <v>6</v>
      </c>
      <c r="D6903" s="2" t="s">
        <v>7</v>
      </c>
      <c r="E6903" s="2" t="s">
        <v>9</v>
      </c>
      <c r="F6903" s="2" t="s">
        <v>61</v>
      </c>
      <c r="G6903" s="1">
        <v>179212.39000000007</v>
      </c>
      <c r="H6903" s="1">
        <v>76512.559999999983</v>
      </c>
      <c r="I6903" s="4">
        <v>610</v>
      </c>
      <c r="J6903" s="2" t="s">
        <v>71</v>
      </c>
      <c r="K6903" s="1">
        <f>Tabelle111[[#This Row],[Menge kg Nges]]/1000</f>
        <v>179.21239000000008</v>
      </c>
      <c r="L6903" s="1">
        <f>Tabelle111[[#This Row],[Menge kg P2O5]]/1000</f>
        <v>76.512559999999979</v>
      </c>
      <c r="M6903" s="1">
        <f>Tabelle111[[#This Row],[Menge t Nges]]/Tabelle111[[#This Row],[Anzahl Lieferscheine]]</f>
        <v>0.29379080327868867</v>
      </c>
      <c r="N6903" s="1">
        <f>Tabelle111[[#This Row],[Menge t P2O5]]/Tabelle111[[#This Row],[Anzahl Lieferscheine]]</f>
        <v>0.12543042622950817</v>
      </c>
    </row>
    <row r="6904" spans="1:14" x14ac:dyDescent="0.2">
      <c r="A6904" s="2" t="s">
        <v>40</v>
      </c>
      <c r="B6904" s="2" t="s">
        <v>40</v>
      </c>
      <c r="C6904" s="2" t="s">
        <v>6</v>
      </c>
      <c r="D6904" s="2" t="s">
        <v>7</v>
      </c>
      <c r="E6904" s="2" t="s">
        <v>10</v>
      </c>
      <c r="F6904" s="2" t="s">
        <v>61</v>
      </c>
      <c r="G6904" s="1">
        <v>5323.5700000000006</v>
      </c>
      <c r="H6904" s="1">
        <v>2038.6300000000003</v>
      </c>
      <c r="I6904" s="4">
        <v>23</v>
      </c>
      <c r="J6904" s="2" t="s">
        <v>71</v>
      </c>
      <c r="K6904" s="1">
        <f>Tabelle111[[#This Row],[Menge kg Nges]]/1000</f>
        <v>5.323570000000001</v>
      </c>
      <c r="L6904" s="1">
        <f>Tabelle111[[#This Row],[Menge kg P2O5]]/1000</f>
        <v>2.0386300000000004</v>
      </c>
      <c r="M6904" s="1">
        <f>Tabelle111[[#This Row],[Menge t Nges]]/Tabelle111[[#This Row],[Anzahl Lieferscheine]]</f>
        <v>0.23145956521739136</v>
      </c>
      <c r="N6904" s="1">
        <f>Tabelle111[[#This Row],[Menge t P2O5]]/Tabelle111[[#This Row],[Anzahl Lieferscheine]]</f>
        <v>8.8636086956521754E-2</v>
      </c>
    </row>
    <row r="6905" spans="1:14" x14ac:dyDescent="0.2">
      <c r="A6905" s="2" t="s">
        <v>40</v>
      </c>
      <c r="B6905" s="2" t="s">
        <v>40</v>
      </c>
      <c r="C6905" s="2" t="s">
        <v>6</v>
      </c>
      <c r="D6905" s="2" t="s">
        <v>7</v>
      </c>
      <c r="E6905" s="2" t="s">
        <v>11</v>
      </c>
      <c r="F6905" s="2" t="s">
        <v>61</v>
      </c>
      <c r="G6905" s="1">
        <v>80679.820000000007</v>
      </c>
      <c r="H6905" s="1">
        <v>37630.990000000005</v>
      </c>
      <c r="I6905" s="4">
        <v>120</v>
      </c>
      <c r="J6905" s="2" t="s">
        <v>71</v>
      </c>
      <c r="K6905" s="1">
        <f>Tabelle111[[#This Row],[Menge kg Nges]]/1000</f>
        <v>80.679820000000007</v>
      </c>
      <c r="L6905" s="1">
        <f>Tabelle111[[#This Row],[Menge kg P2O5]]/1000</f>
        <v>37.630990000000004</v>
      </c>
      <c r="M6905" s="1">
        <f>Tabelle111[[#This Row],[Menge t Nges]]/Tabelle111[[#This Row],[Anzahl Lieferscheine]]</f>
        <v>0.67233183333333335</v>
      </c>
      <c r="N6905" s="1">
        <f>Tabelle111[[#This Row],[Menge t P2O5]]/Tabelle111[[#This Row],[Anzahl Lieferscheine]]</f>
        <v>0.31359158333333337</v>
      </c>
    </row>
    <row r="6906" spans="1:14" x14ac:dyDescent="0.2">
      <c r="A6906" s="2" t="s">
        <v>40</v>
      </c>
      <c r="B6906" s="2" t="s">
        <v>40</v>
      </c>
      <c r="C6906" s="2" t="s">
        <v>6</v>
      </c>
      <c r="D6906" s="2" t="s">
        <v>7</v>
      </c>
      <c r="E6906" s="2" t="s">
        <v>12</v>
      </c>
      <c r="F6906" s="2" t="s">
        <v>61</v>
      </c>
      <c r="G6906" s="1">
        <v>442266.33999999985</v>
      </c>
      <c r="H6906" s="1">
        <v>186812.89000000013</v>
      </c>
      <c r="I6906" s="4">
        <v>1417</v>
      </c>
      <c r="J6906" s="2" t="s">
        <v>71</v>
      </c>
      <c r="K6906" s="1">
        <f>Tabelle111[[#This Row],[Menge kg Nges]]/1000</f>
        <v>442.26633999999984</v>
      </c>
      <c r="L6906" s="1">
        <f>Tabelle111[[#This Row],[Menge kg P2O5]]/1000</f>
        <v>186.81289000000012</v>
      </c>
      <c r="M6906" s="1">
        <f>Tabelle111[[#This Row],[Menge t Nges]]/Tabelle111[[#This Row],[Anzahl Lieferscheine]]</f>
        <v>0.31211456598447412</v>
      </c>
      <c r="N6906" s="1">
        <f>Tabelle111[[#This Row],[Menge t P2O5]]/Tabelle111[[#This Row],[Anzahl Lieferscheine]]</f>
        <v>0.1318369019054341</v>
      </c>
    </row>
    <row r="6907" spans="1:14" x14ac:dyDescent="0.2">
      <c r="A6907" s="2" t="s">
        <v>40</v>
      </c>
      <c r="B6907" s="2" t="s">
        <v>40</v>
      </c>
      <c r="C6907" s="2" t="s">
        <v>6</v>
      </c>
      <c r="D6907" s="2" t="s">
        <v>7</v>
      </c>
      <c r="E6907" s="2" t="s">
        <v>13</v>
      </c>
      <c r="F6907" s="2" t="s">
        <v>61</v>
      </c>
      <c r="G6907" s="1">
        <v>133264.79000000007</v>
      </c>
      <c r="H6907" s="1">
        <v>74039.259999999966</v>
      </c>
      <c r="I6907" s="4">
        <v>508</v>
      </c>
      <c r="J6907" s="2" t="s">
        <v>71</v>
      </c>
      <c r="K6907" s="1">
        <f>Tabelle111[[#This Row],[Menge kg Nges]]/1000</f>
        <v>133.26479000000006</v>
      </c>
      <c r="L6907" s="1">
        <f>Tabelle111[[#This Row],[Menge kg P2O5]]/1000</f>
        <v>74.03925999999997</v>
      </c>
      <c r="M6907" s="1">
        <f>Tabelle111[[#This Row],[Menge t Nges]]/Tabelle111[[#This Row],[Anzahl Lieferscheine]]</f>
        <v>0.26233226377952767</v>
      </c>
      <c r="N6907" s="1">
        <f>Tabelle111[[#This Row],[Menge t P2O5]]/Tabelle111[[#This Row],[Anzahl Lieferscheine]]</f>
        <v>0.14574657480314954</v>
      </c>
    </row>
    <row r="6908" spans="1:14" x14ac:dyDescent="0.2">
      <c r="A6908" s="2" t="s">
        <v>40</v>
      </c>
      <c r="B6908" s="2" t="s">
        <v>40</v>
      </c>
      <c r="C6908" s="2" t="s">
        <v>6</v>
      </c>
      <c r="D6908" s="2" t="s">
        <v>7</v>
      </c>
      <c r="E6908" s="2" t="s">
        <v>14</v>
      </c>
      <c r="F6908" s="2" t="s">
        <v>61</v>
      </c>
      <c r="G6908" s="1">
        <v>237876.77000000002</v>
      </c>
      <c r="H6908" s="1">
        <v>114284.64000000001</v>
      </c>
      <c r="I6908" s="4">
        <v>806</v>
      </c>
      <c r="J6908" s="2" t="s">
        <v>71</v>
      </c>
      <c r="K6908" s="1">
        <f>Tabelle111[[#This Row],[Menge kg Nges]]/1000</f>
        <v>237.87677000000002</v>
      </c>
      <c r="L6908" s="1">
        <f>Tabelle111[[#This Row],[Menge kg P2O5]]/1000</f>
        <v>114.28464000000001</v>
      </c>
      <c r="M6908" s="1">
        <f>Tabelle111[[#This Row],[Menge t Nges]]/Tabelle111[[#This Row],[Anzahl Lieferscheine]]</f>
        <v>0.29513246898263029</v>
      </c>
      <c r="N6908" s="1">
        <f>Tabelle111[[#This Row],[Menge t P2O5]]/Tabelle111[[#This Row],[Anzahl Lieferscheine]]</f>
        <v>0.14179235732009926</v>
      </c>
    </row>
    <row r="6909" spans="1:14" x14ac:dyDescent="0.2">
      <c r="A6909" s="2" t="s">
        <v>40</v>
      </c>
      <c r="B6909" s="2" t="s">
        <v>40</v>
      </c>
      <c r="C6909" s="2" t="s">
        <v>6</v>
      </c>
      <c r="D6909" s="2" t="s">
        <v>15</v>
      </c>
      <c r="E6909" s="2" t="s">
        <v>8</v>
      </c>
      <c r="F6909" s="2" t="s">
        <v>61</v>
      </c>
      <c r="G6909" s="1">
        <v>2872.8999999999996</v>
      </c>
      <c r="H6909" s="1">
        <v>2046.85</v>
      </c>
      <c r="I6909" s="4">
        <v>17</v>
      </c>
      <c r="J6909" s="2" t="s">
        <v>71</v>
      </c>
      <c r="K6909" s="1">
        <f>Tabelle111[[#This Row],[Menge kg Nges]]/1000</f>
        <v>2.8728999999999996</v>
      </c>
      <c r="L6909" s="1">
        <f>Tabelle111[[#This Row],[Menge kg P2O5]]/1000</f>
        <v>2.0468500000000001</v>
      </c>
      <c r="M6909" s="1">
        <f>Tabelle111[[#This Row],[Menge t Nges]]/Tabelle111[[#This Row],[Anzahl Lieferscheine]]</f>
        <v>0.16899411764705879</v>
      </c>
      <c r="N6909" s="1">
        <f>Tabelle111[[#This Row],[Menge t P2O5]]/Tabelle111[[#This Row],[Anzahl Lieferscheine]]</f>
        <v>0.12040294117647059</v>
      </c>
    </row>
    <row r="6910" spans="1:14" x14ac:dyDescent="0.2">
      <c r="A6910" s="2" t="s">
        <v>40</v>
      </c>
      <c r="B6910" s="2" t="s">
        <v>40</v>
      </c>
      <c r="C6910" s="2" t="s">
        <v>6</v>
      </c>
      <c r="D6910" s="2" t="s">
        <v>15</v>
      </c>
      <c r="E6910" s="2" t="s">
        <v>17</v>
      </c>
      <c r="F6910" s="2" t="s">
        <v>61</v>
      </c>
      <c r="G6910" s="1">
        <v>3601.79</v>
      </c>
      <c r="H6910" s="1">
        <v>1638.57</v>
      </c>
      <c r="I6910" s="4">
        <v>13</v>
      </c>
      <c r="J6910" s="2" t="s">
        <v>71</v>
      </c>
      <c r="K6910" s="1">
        <f>Tabelle111[[#This Row],[Menge kg Nges]]/1000</f>
        <v>3.6017899999999998</v>
      </c>
      <c r="L6910" s="1">
        <f>Tabelle111[[#This Row],[Menge kg P2O5]]/1000</f>
        <v>1.6385699999999999</v>
      </c>
      <c r="M6910" s="1">
        <f>Tabelle111[[#This Row],[Menge t Nges]]/Tabelle111[[#This Row],[Anzahl Lieferscheine]]</f>
        <v>0.27706076923076922</v>
      </c>
      <c r="N6910" s="1">
        <f>Tabelle111[[#This Row],[Menge t P2O5]]/Tabelle111[[#This Row],[Anzahl Lieferscheine]]</f>
        <v>0.12604384615384615</v>
      </c>
    </row>
    <row r="6911" spans="1:14" x14ac:dyDescent="0.2">
      <c r="A6911" s="2" t="s">
        <v>40</v>
      </c>
      <c r="B6911" s="2" t="s">
        <v>40</v>
      </c>
      <c r="C6911" s="2" t="s">
        <v>6</v>
      </c>
      <c r="D6911" s="2" t="s">
        <v>15</v>
      </c>
      <c r="E6911" s="2" t="s">
        <v>35</v>
      </c>
      <c r="F6911" s="2" t="s">
        <v>61</v>
      </c>
      <c r="G6911" s="1">
        <v>1066.4000000000001</v>
      </c>
      <c r="H6911" s="1">
        <v>825.59999999999991</v>
      </c>
      <c r="I6911" s="4">
        <v>3</v>
      </c>
      <c r="J6911" s="2" t="s">
        <v>71</v>
      </c>
      <c r="K6911" s="1">
        <f>Tabelle111[[#This Row],[Menge kg Nges]]/1000</f>
        <v>1.0664</v>
      </c>
      <c r="L6911" s="1">
        <f>Tabelle111[[#This Row],[Menge kg P2O5]]/1000</f>
        <v>0.82559999999999989</v>
      </c>
      <c r="M6911" s="1">
        <f>Tabelle111[[#This Row],[Menge t Nges]]/Tabelle111[[#This Row],[Anzahl Lieferscheine]]</f>
        <v>0.35546666666666665</v>
      </c>
      <c r="N6911" s="1">
        <f>Tabelle111[[#This Row],[Menge t P2O5]]/Tabelle111[[#This Row],[Anzahl Lieferscheine]]</f>
        <v>0.27519999999999994</v>
      </c>
    </row>
    <row r="6912" spans="1:14" x14ac:dyDescent="0.2">
      <c r="A6912" s="2" t="s">
        <v>40</v>
      </c>
      <c r="B6912" s="2" t="s">
        <v>40</v>
      </c>
      <c r="C6912" s="2" t="s">
        <v>6</v>
      </c>
      <c r="D6912" s="2" t="s">
        <v>15</v>
      </c>
      <c r="E6912" s="2" t="s">
        <v>18</v>
      </c>
      <c r="F6912" s="2" t="s">
        <v>61</v>
      </c>
      <c r="G6912" s="1">
        <v>48758.149999999965</v>
      </c>
      <c r="H6912" s="1">
        <v>37245.389999999992</v>
      </c>
      <c r="I6912" s="4">
        <v>113</v>
      </c>
      <c r="J6912" s="2" t="s">
        <v>71</v>
      </c>
      <c r="K6912" s="1">
        <f>Tabelle111[[#This Row],[Menge kg Nges]]/1000</f>
        <v>48.758149999999965</v>
      </c>
      <c r="L6912" s="1">
        <f>Tabelle111[[#This Row],[Menge kg P2O5]]/1000</f>
        <v>37.245389999999993</v>
      </c>
      <c r="M6912" s="1">
        <f>Tabelle111[[#This Row],[Menge t Nges]]/Tabelle111[[#This Row],[Anzahl Lieferscheine]]</f>
        <v>0.43148805309734484</v>
      </c>
      <c r="N6912" s="1">
        <f>Tabelle111[[#This Row],[Menge t P2O5]]/Tabelle111[[#This Row],[Anzahl Lieferscheine]]</f>
        <v>0.32960522123893798</v>
      </c>
    </row>
    <row r="6913" spans="1:14" x14ac:dyDescent="0.2">
      <c r="A6913" s="2" t="s">
        <v>40</v>
      </c>
      <c r="B6913" s="2" t="s">
        <v>40</v>
      </c>
      <c r="C6913" s="2" t="s">
        <v>6</v>
      </c>
      <c r="D6913" s="2" t="s">
        <v>15</v>
      </c>
      <c r="E6913" s="2" t="s">
        <v>19</v>
      </c>
      <c r="F6913" s="2" t="s">
        <v>61</v>
      </c>
      <c r="G6913" s="1">
        <v>15560.730000000003</v>
      </c>
      <c r="H6913" s="1">
        <v>13714.850000000002</v>
      </c>
      <c r="I6913" s="4">
        <v>34</v>
      </c>
      <c r="J6913" s="2" t="s">
        <v>71</v>
      </c>
      <c r="K6913" s="1">
        <f>Tabelle111[[#This Row],[Menge kg Nges]]/1000</f>
        <v>15.560730000000003</v>
      </c>
      <c r="L6913" s="1">
        <f>Tabelle111[[#This Row],[Menge kg P2O5]]/1000</f>
        <v>13.714850000000002</v>
      </c>
      <c r="M6913" s="1">
        <f>Tabelle111[[#This Row],[Menge t Nges]]/Tabelle111[[#This Row],[Anzahl Lieferscheine]]</f>
        <v>0.45766852941176478</v>
      </c>
      <c r="N6913" s="1">
        <f>Tabelle111[[#This Row],[Menge t P2O5]]/Tabelle111[[#This Row],[Anzahl Lieferscheine]]</f>
        <v>0.40337794117647063</v>
      </c>
    </row>
    <row r="6914" spans="1:14" x14ac:dyDescent="0.2">
      <c r="A6914" s="2" t="s">
        <v>40</v>
      </c>
      <c r="B6914" s="2" t="s">
        <v>40</v>
      </c>
      <c r="C6914" s="2" t="s">
        <v>6</v>
      </c>
      <c r="D6914" s="2" t="s">
        <v>15</v>
      </c>
      <c r="E6914" s="2" t="s">
        <v>20</v>
      </c>
      <c r="F6914" s="2" t="s">
        <v>61</v>
      </c>
      <c r="G6914" s="1">
        <v>14321.55</v>
      </c>
      <c r="H6914" s="1">
        <v>9700.2499999999982</v>
      </c>
      <c r="I6914" s="4">
        <v>76</v>
      </c>
      <c r="J6914" s="2" t="s">
        <v>71</v>
      </c>
      <c r="K6914" s="1">
        <f>Tabelle111[[#This Row],[Menge kg Nges]]/1000</f>
        <v>14.321549999999998</v>
      </c>
      <c r="L6914" s="1">
        <f>Tabelle111[[#This Row],[Menge kg P2O5]]/1000</f>
        <v>9.7002499999999987</v>
      </c>
      <c r="M6914" s="1">
        <f>Tabelle111[[#This Row],[Menge t Nges]]/Tabelle111[[#This Row],[Anzahl Lieferscheine]]</f>
        <v>0.18844144736842103</v>
      </c>
      <c r="N6914" s="1">
        <f>Tabelle111[[#This Row],[Menge t P2O5]]/Tabelle111[[#This Row],[Anzahl Lieferscheine]]</f>
        <v>0.12763486842105262</v>
      </c>
    </row>
    <row r="6915" spans="1:14" x14ac:dyDescent="0.2">
      <c r="A6915" s="2" t="s">
        <v>40</v>
      </c>
      <c r="B6915" s="2" t="s">
        <v>40</v>
      </c>
      <c r="C6915" s="2" t="s">
        <v>6</v>
      </c>
      <c r="D6915" s="2" t="s">
        <v>15</v>
      </c>
      <c r="E6915" s="2" t="s">
        <v>21</v>
      </c>
      <c r="F6915" s="2" t="s">
        <v>61</v>
      </c>
      <c r="G6915" s="1">
        <v>51773.329999999994</v>
      </c>
      <c r="H6915" s="1">
        <v>27381.610000000004</v>
      </c>
      <c r="I6915" s="4">
        <v>147</v>
      </c>
      <c r="J6915" s="2" t="s">
        <v>71</v>
      </c>
      <c r="K6915" s="1">
        <f>Tabelle111[[#This Row],[Menge kg Nges]]/1000</f>
        <v>51.773329999999994</v>
      </c>
      <c r="L6915" s="1">
        <f>Tabelle111[[#This Row],[Menge kg P2O5]]/1000</f>
        <v>27.381610000000006</v>
      </c>
      <c r="M6915" s="1">
        <f>Tabelle111[[#This Row],[Menge t Nges]]/Tabelle111[[#This Row],[Anzahl Lieferscheine]]</f>
        <v>0.3521995238095238</v>
      </c>
      <c r="N6915" s="1">
        <f>Tabelle111[[#This Row],[Menge t P2O5]]/Tabelle111[[#This Row],[Anzahl Lieferscheine]]</f>
        <v>0.18626945578231296</v>
      </c>
    </row>
    <row r="6916" spans="1:14" x14ac:dyDescent="0.2">
      <c r="A6916" s="2" t="s">
        <v>40</v>
      </c>
      <c r="B6916" s="2" t="s">
        <v>40</v>
      </c>
      <c r="C6916" s="2" t="s">
        <v>6</v>
      </c>
      <c r="D6916" s="2" t="s">
        <v>15</v>
      </c>
      <c r="E6916" s="2" t="s">
        <v>9</v>
      </c>
      <c r="F6916" s="2" t="s">
        <v>61</v>
      </c>
      <c r="G6916" s="1">
        <v>10624.4</v>
      </c>
      <c r="H6916" s="1">
        <v>5318.16</v>
      </c>
      <c r="I6916" s="4">
        <v>50</v>
      </c>
      <c r="J6916" s="2" t="s">
        <v>71</v>
      </c>
      <c r="K6916" s="1">
        <f>Tabelle111[[#This Row],[Menge kg Nges]]/1000</f>
        <v>10.6244</v>
      </c>
      <c r="L6916" s="1">
        <f>Tabelle111[[#This Row],[Menge kg P2O5]]/1000</f>
        <v>5.3181599999999998</v>
      </c>
      <c r="M6916" s="1">
        <f>Tabelle111[[#This Row],[Menge t Nges]]/Tabelle111[[#This Row],[Anzahl Lieferscheine]]</f>
        <v>0.21248799999999998</v>
      </c>
      <c r="N6916" s="1">
        <f>Tabelle111[[#This Row],[Menge t P2O5]]/Tabelle111[[#This Row],[Anzahl Lieferscheine]]</f>
        <v>0.10636319999999999</v>
      </c>
    </row>
    <row r="6917" spans="1:14" x14ac:dyDescent="0.2">
      <c r="A6917" s="2" t="s">
        <v>40</v>
      </c>
      <c r="B6917" s="2" t="s">
        <v>40</v>
      </c>
      <c r="C6917" s="2" t="s">
        <v>6</v>
      </c>
      <c r="D6917" s="2" t="s">
        <v>15</v>
      </c>
      <c r="E6917" s="2" t="s">
        <v>10</v>
      </c>
      <c r="F6917" s="2" t="s">
        <v>61</v>
      </c>
      <c r="G6917" s="1">
        <v>2152.39</v>
      </c>
      <c r="H6917" s="1">
        <v>940.3</v>
      </c>
      <c r="I6917" s="4">
        <v>6</v>
      </c>
      <c r="J6917" s="2" t="s">
        <v>71</v>
      </c>
      <c r="K6917" s="1">
        <f>Tabelle111[[#This Row],[Menge kg Nges]]/1000</f>
        <v>2.15239</v>
      </c>
      <c r="L6917" s="1">
        <f>Tabelle111[[#This Row],[Menge kg P2O5]]/1000</f>
        <v>0.94029999999999991</v>
      </c>
      <c r="M6917" s="1">
        <f>Tabelle111[[#This Row],[Menge t Nges]]/Tabelle111[[#This Row],[Anzahl Lieferscheine]]</f>
        <v>0.35873166666666667</v>
      </c>
      <c r="N6917" s="1">
        <f>Tabelle111[[#This Row],[Menge t P2O5]]/Tabelle111[[#This Row],[Anzahl Lieferscheine]]</f>
        <v>0.15671666666666664</v>
      </c>
    </row>
    <row r="6918" spans="1:14" x14ac:dyDescent="0.2">
      <c r="A6918" s="2" t="s">
        <v>40</v>
      </c>
      <c r="B6918" s="2" t="s">
        <v>40</v>
      </c>
      <c r="C6918" s="2" t="s">
        <v>6</v>
      </c>
      <c r="D6918" s="2" t="s">
        <v>15</v>
      </c>
      <c r="E6918" s="2" t="s">
        <v>23</v>
      </c>
      <c r="F6918" s="2" t="s">
        <v>61</v>
      </c>
      <c r="G6918" s="1">
        <v>1708.85</v>
      </c>
      <c r="H6918" s="1">
        <v>925.92000000000007</v>
      </c>
      <c r="I6918" s="4">
        <v>6</v>
      </c>
      <c r="J6918" s="2" t="s">
        <v>71</v>
      </c>
      <c r="K6918" s="1">
        <f>Tabelle111[[#This Row],[Menge kg Nges]]/1000</f>
        <v>1.70885</v>
      </c>
      <c r="L6918" s="1">
        <f>Tabelle111[[#This Row],[Menge kg P2O5]]/1000</f>
        <v>0.92592000000000008</v>
      </c>
      <c r="M6918" s="1">
        <f>Tabelle111[[#This Row],[Menge t Nges]]/Tabelle111[[#This Row],[Anzahl Lieferscheine]]</f>
        <v>0.28480833333333333</v>
      </c>
      <c r="N6918" s="1">
        <f>Tabelle111[[#This Row],[Menge t P2O5]]/Tabelle111[[#This Row],[Anzahl Lieferscheine]]</f>
        <v>0.15432000000000001</v>
      </c>
    </row>
    <row r="6919" spans="1:14" x14ac:dyDescent="0.2">
      <c r="A6919" s="2" t="s">
        <v>40</v>
      </c>
      <c r="B6919" s="2" t="s">
        <v>40</v>
      </c>
      <c r="C6919" s="2" t="s">
        <v>6</v>
      </c>
      <c r="D6919" s="2" t="s">
        <v>15</v>
      </c>
      <c r="E6919" s="2" t="s">
        <v>13</v>
      </c>
      <c r="F6919" s="2" t="s">
        <v>61</v>
      </c>
      <c r="G6919" s="1">
        <v>109.2</v>
      </c>
      <c r="H6919" s="1">
        <v>98</v>
      </c>
      <c r="I6919" s="4">
        <v>1</v>
      </c>
      <c r="J6919" s="2" t="s">
        <v>71</v>
      </c>
      <c r="K6919" s="1">
        <f>Tabelle111[[#This Row],[Menge kg Nges]]/1000</f>
        <v>0.10920000000000001</v>
      </c>
      <c r="L6919" s="1">
        <f>Tabelle111[[#This Row],[Menge kg P2O5]]/1000</f>
        <v>9.8000000000000004E-2</v>
      </c>
      <c r="M6919" s="1">
        <f>Tabelle111[[#This Row],[Menge t Nges]]/Tabelle111[[#This Row],[Anzahl Lieferscheine]]</f>
        <v>0.10920000000000001</v>
      </c>
      <c r="N6919" s="1">
        <f>Tabelle111[[#This Row],[Menge t P2O5]]/Tabelle111[[#This Row],[Anzahl Lieferscheine]]</f>
        <v>9.8000000000000004E-2</v>
      </c>
    </row>
    <row r="6920" spans="1:14" x14ac:dyDescent="0.2">
      <c r="A6920" s="2" t="s">
        <v>40</v>
      </c>
      <c r="B6920" s="2" t="s">
        <v>40</v>
      </c>
      <c r="C6920" s="2" t="s">
        <v>6</v>
      </c>
      <c r="D6920" s="2" t="s">
        <v>15</v>
      </c>
      <c r="E6920" s="2" t="s">
        <v>24</v>
      </c>
      <c r="F6920" s="2" t="s">
        <v>61</v>
      </c>
      <c r="G6920" s="1">
        <v>12964.18</v>
      </c>
      <c r="H6920" s="1">
        <v>10649.150000000001</v>
      </c>
      <c r="I6920" s="4">
        <v>14</v>
      </c>
      <c r="J6920" s="2" t="s">
        <v>71</v>
      </c>
      <c r="K6920" s="1">
        <f>Tabelle111[[#This Row],[Menge kg Nges]]/1000</f>
        <v>12.964180000000001</v>
      </c>
      <c r="L6920" s="1">
        <f>Tabelle111[[#This Row],[Menge kg P2O5]]/1000</f>
        <v>10.649150000000002</v>
      </c>
      <c r="M6920" s="1">
        <f>Tabelle111[[#This Row],[Menge t Nges]]/Tabelle111[[#This Row],[Anzahl Lieferscheine]]</f>
        <v>0.92601285714285719</v>
      </c>
      <c r="N6920" s="1">
        <f>Tabelle111[[#This Row],[Menge t P2O5]]/Tabelle111[[#This Row],[Anzahl Lieferscheine]]</f>
        <v>0.7606535714285716</v>
      </c>
    </row>
    <row r="6921" spans="1:14" x14ac:dyDescent="0.2">
      <c r="A6921" s="2" t="s">
        <v>40</v>
      </c>
      <c r="B6921" s="2" t="s">
        <v>40</v>
      </c>
      <c r="C6921" s="2" t="s">
        <v>6</v>
      </c>
      <c r="D6921" s="2" t="s">
        <v>15</v>
      </c>
      <c r="E6921" s="2" t="s">
        <v>31</v>
      </c>
      <c r="F6921" s="2" t="s">
        <v>61</v>
      </c>
      <c r="G6921" s="1">
        <v>296.76</v>
      </c>
      <c r="H6921" s="1">
        <v>98.92</v>
      </c>
      <c r="I6921" s="4">
        <v>2</v>
      </c>
      <c r="J6921" s="2" t="s">
        <v>71</v>
      </c>
      <c r="K6921" s="1">
        <f>Tabelle111[[#This Row],[Menge kg Nges]]/1000</f>
        <v>0.29675999999999997</v>
      </c>
      <c r="L6921" s="1">
        <f>Tabelle111[[#This Row],[Menge kg P2O5]]/1000</f>
        <v>9.8920000000000008E-2</v>
      </c>
      <c r="M6921" s="1">
        <f>Tabelle111[[#This Row],[Menge t Nges]]/Tabelle111[[#This Row],[Anzahl Lieferscheine]]</f>
        <v>0.14837999999999998</v>
      </c>
      <c r="N6921" s="1">
        <f>Tabelle111[[#This Row],[Menge t P2O5]]/Tabelle111[[#This Row],[Anzahl Lieferscheine]]</f>
        <v>4.9460000000000004E-2</v>
      </c>
    </row>
    <row r="6922" spans="1:14" x14ac:dyDescent="0.2">
      <c r="A6922" s="2" t="s">
        <v>40</v>
      </c>
      <c r="B6922" s="2" t="s">
        <v>40</v>
      </c>
      <c r="C6922" s="2" t="s">
        <v>25</v>
      </c>
      <c r="D6922" s="2" t="s">
        <v>25</v>
      </c>
      <c r="E6922" s="2" t="s">
        <v>26</v>
      </c>
      <c r="F6922" s="2" t="s">
        <v>61</v>
      </c>
      <c r="G6922" s="1">
        <v>93352.959999999963</v>
      </c>
      <c r="H6922" s="1">
        <v>46308.880000000005</v>
      </c>
      <c r="I6922" s="4">
        <v>251</v>
      </c>
      <c r="J6922" s="2" t="s">
        <v>71</v>
      </c>
      <c r="K6922" s="1">
        <f>Tabelle111[[#This Row],[Menge kg Nges]]/1000</f>
        <v>93.352959999999968</v>
      </c>
      <c r="L6922" s="1">
        <f>Tabelle111[[#This Row],[Menge kg P2O5]]/1000</f>
        <v>46.308880000000002</v>
      </c>
      <c r="M6922" s="1">
        <f>Tabelle111[[#This Row],[Menge t Nges]]/Tabelle111[[#This Row],[Anzahl Lieferscheine]]</f>
        <v>0.37192414342629471</v>
      </c>
      <c r="N6922" s="1">
        <f>Tabelle111[[#This Row],[Menge t P2O5]]/Tabelle111[[#This Row],[Anzahl Lieferscheine]]</f>
        <v>0.1844975298804781</v>
      </c>
    </row>
    <row r="6923" spans="1:14" x14ac:dyDescent="0.2">
      <c r="A6923" s="2" t="s">
        <v>40</v>
      </c>
      <c r="B6923" s="2" t="s">
        <v>40</v>
      </c>
      <c r="C6923" s="2" t="s">
        <v>63</v>
      </c>
      <c r="D6923" s="2" t="s">
        <v>63</v>
      </c>
      <c r="E6923" s="2" t="s">
        <v>63</v>
      </c>
      <c r="F6923" s="2" t="s">
        <v>61</v>
      </c>
      <c r="G6923" s="1">
        <v>46560.05</v>
      </c>
      <c r="H6923" s="1">
        <v>39666.47</v>
      </c>
      <c r="I6923" s="4">
        <v>105</v>
      </c>
      <c r="J6923" s="2" t="s">
        <v>71</v>
      </c>
      <c r="K6923" s="1">
        <f>Tabelle111[[#This Row],[Menge kg Nges]]/1000</f>
        <v>46.560050000000004</v>
      </c>
      <c r="L6923" s="1">
        <f>Tabelle111[[#This Row],[Menge kg P2O5]]/1000</f>
        <v>39.666470000000004</v>
      </c>
      <c r="M6923" s="1">
        <f>Tabelle111[[#This Row],[Menge t Nges]]/Tabelle111[[#This Row],[Anzahl Lieferscheine]]</f>
        <v>0.44342904761904767</v>
      </c>
      <c r="N6923" s="1">
        <f>Tabelle111[[#This Row],[Menge t P2O5]]/Tabelle111[[#This Row],[Anzahl Lieferscheine]]</f>
        <v>0.37777590476190481</v>
      </c>
    </row>
    <row r="6924" spans="1:14" x14ac:dyDescent="0.2">
      <c r="A6924" s="2" t="s">
        <v>40</v>
      </c>
      <c r="B6924" s="2" t="s">
        <v>42</v>
      </c>
      <c r="C6924" s="2" t="s">
        <v>6</v>
      </c>
      <c r="D6924" s="2" t="s">
        <v>7</v>
      </c>
      <c r="E6924" s="2" t="s">
        <v>8</v>
      </c>
      <c r="F6924" s="2" t="s">
        <v>61</v>
      </c>
      <c r="G6924" s="1">
        <v>14308.750000000004</v>
      </c>
      <c r="H6924" s="1">
        <v>5837.7599999999984</v>
      </c>
      <c r="I6924" s="4">
        <v>38</v>
      </c>
      <c r="J6924" s="2" t="s">
        <v>71</v>
      </c>
      <c r="K6924" s="1">
        <f>Tabelle111[[#This Row],[Menge kg Nges]]/1000</f>
        <v>14.308750000000003</v>
      </c>
      <c r="L6924" s="1">
        <f>Tabelle111[[#This Row],[Menge kg P2O5]]/1000</f>
        <v>5.8377599999999985</v>
      </c>
      <c r="M6924" s="1">
        <f>Tabelle111[[#This Row],[Menge t Nges]]/Tabelle111[[#This Row],[Anzahl Lieferscheine]]</f>
        <v>0.37654605263157903</v>
      </c>
      <c r="N6924" s="1">
        <f>Tabelle111[[#This Row],[Menge t P2O5]]/Tabelle111[[#This Row],[Anzahl Lieferscheine]]</f>
        <v>0.15362526315789471</v>
      </c>
    </row>
    <row r="6925" spans="1:14" x14ac:dyDescent="0.2">
      <c r="A6925" s="2" t="s">
        <v>40</v>
      </c>
      <c r="B6925" s="2" t="s">
        <v>42</v>
      </c>
      <c r="C6925" s="2" t="s">
        <v>6</v>
      </c>
      <c r="D6925" s="2" t="s">
        <v>7</v>
      </c>
      <c r="E6925" s="2" t="s">
        <v>9</v>
      </c>
      <c r="F6925" s="2" t="s">
        <v>61</v>
      </c>
      <c r="G6925" s="1">
        <v>6271.6</v>
      </c>
      <c r="H6925" s="1">
        <v>2581.8000000000006</v>
      </c>
      <c r="I6925" s="4">
        <v>26</v>
      </c>
      <c r="J6925" s="2" t="s">
        <v>71</v>
      </c>
      <c r="K6925" s="1">
        <f>Tabelle111[[#This Row],[Menge kg Nges]]/1000</f>
        <v>6.2716000000000003</v>
      </c>
      <c r="L6925" s="1">
        <f>Tabelle111[[#This Row],[Menge kg P2O5]]/1000</f>
        <v>2.5818000000000008</v>
      </c>
      <c r="M6925" s="1">
        <f>Tabelle111[[#This Row],[Menge t Nges]]/Tabelle111[[#This Row],[Anzahl Lieferscheine]]</f>
        <v>0.24121538461538464</v>
      </c>
      <c r="N6925" s="1">
        <f>Tabelle111[[#This Row],[Menge t P2O5]]/Tabelle111[[#This Row],[Anzahl Lieferscheine]]</f>
        <v>9.9300000000000027E-2</v>
      </c>
    </row>
    <row r="6926" spans="1:14" x14ac:dyDescent="0.2">
      <c r="A6926" s="2" t="s">
        <v>40</v>
      </c>
      <c r="B6926" s="2" t="s">
        <v>42</v>
      </c>
      <c r="C6926" s="2" t="s">
        <v>6</v>
      </c>
      <c r="D6926" s="2" t="s">
        <v>7</v>
      </c>
      <c r="E6926" s="2" t="s">
        <v>11</v>
      </c>
      <c r="F6926" s="2" t="s">
        <v>61</v>
      </c>
      <c r="G6926" s="1">
        <v>1796.1999999999998</v>
      </c>
      <c r="H6926" s="1">
        <v>897.95</v>
      </c>
      <c r="I6926" s="4">
        <v>4</v>
      </c>
      <c r="J6926" s="2" t="s">
        <v>71</v>
      </c>
      <c r="K6926" s="1">
        <f>Tabelle111[[#This Row],[Menge kg Nges]]/1000</f>
        <v>1.7961999999999998</v>
      </c>
      <c r="L6926" s="1">
        <f>Tabelle111[[#This Row],[Menge kg P2O5]]/1000</f>
        <v>0.89795000000000003</v>
      </c>
      <c r="M6926" s="1">
        <f>Tabelle111[[#This Row],[Menge t Nges]]/Tabelle111[[#This Row],[Anzahl Lieferscheine]]</f>
        <v>0.44904999999999995</v>
      </c>
      <c r="N6926" s="1">
        <f>Tabelle111[[#This Row],[Menge t P2O5]]/Tabelle111[[#This Row],[Anzahl Lieferscheine]]</f>
        <v>0.22448750000000001</v>
      </c>
    </row>
    <row r="6927" spans="1:14" x14ac:dyDescent="0.2">
      <c r="A6927" s="2" t="s">
        <v>40</v>
      </c>
      <c r="B6927" s="2" t="s">
        <v>42</v>
      </c>
      <c r="C6927" s="2" t="s">
        <v>6</v>
      </c>
      <c r="D6927" s="2" t="s">
        <v>7</v>
      </c>
      <c r="E6927" s="2" t="s">
        <v>12</v>
      </c>
      <c r="F6927" s="2" t="s">
        <v>61</v>
      </c>
      <c r="G6927" s="1">
        <v>20550.260000000006</v>
      </c>
      <c r="H6927" s="1">
        <v>8617.9699999999993</v>
      </c>
      <c r="I6927" s="4">
        <v>54</v>
      </c>
      <c r="J6927" s="2" t="s">
        <v>71</v>
      </c>
      <c r="K6927" s="1">
        <f>Tabelle111[[#This Row],[Menge kg Nges]]/1000</f>
        <v>20.550260000000005</v>
      </c>
      <c r="L6927" s="1">
        <f>Tabelle111[[#This Row],[Menge kg P2O5]]/1000</f>
        <v>8.6179699999999997</v>
      </c>
      <c r="M6927" s="1">
        <f>Tabelle111[[#This Row],[Menge t Nges]]/Tabelle111[[#This Row],[Anzahl Lieferscheine]]</f>
        <v>0.38056037037037044</v>
      </c>
      <c r="N6927" s="1">
        <f>Tabelle111[[#This Row],[Menge t P2O5]]/Tabelle111[[#This Row],[Anzahl Lieferscheine]]</f>
        <v>0.15959203703703703</v>
      </c>
    </row>
    <row r="6928" spans="1:14" x14ac:dyDescent="0.2">
      <c r="A6928" s="2" t="s">
        <v>40</v>
      </c>
      <c r="B6928" s="2" t="s">
        <v>42</v>
      </c>
      <c r="C6928" s="2" t="s">
        <v>6</v>
      </c>
      <c r="D6928" s="2" t="s">
        <v>7</v>
      </c>
      <c r="E6928" s="2" t="s">
        <v>13</v>
      </c>
      <c r="F6928" s="2" t="s">
        <v>61</v>
      </c>
      <c r="G6928" s="1">
        <v>2553.9400000000005</v>
      </c>
      <c r="H6928" s="1">
        <v>1341.1</v>
      </c>
      <c r="I6928" s="4">
        <v>12</v>
      </c>
      <c r="J6928" s="2" t="s">
        <v>71</v>
      </c>
      <c r="K6928" s="1">
        <f>Tabelle111[[#This Row],[Menge kg Nges]]/1000</f>
        <v>2.5539400000000003</v>
      </c>
      <c r="L6928" s="1">
        <f>Tabelle111[[#This Row],[Menge kg P2O5]]/1000</f>
        <v>1.3411</v>
      </c>
      <c r="M6928" s="1">
        <f>Tabelle111[[#This Row],[Menge t Nges]]/Tabelle111[[#This Row],[Anzahl Lieferscheine]]</f>
        <v>0.21282833333333337</v>
      </c>
      <c r="N6928" s="1">
        <f>Tabelle111[[#This Row],[Menge t P2O5]]/Tabelle111[[#This Row],[Anzahl Lieferscheine]]</f>
        <v>0.11175833333333333</v>
      </c>
    </row>
    <row r="6929" spans="1:14" x14ac:dyDescent="0.2">
      <c r="A6929" s="2" t="s">
        <v>40</v>
      </c>
      <c r="B6929" s="2" t="s">
        <v>42</v>
      </c>
      <c r="C6929" s="2" t="s">
        <v>6</v>
      </c>
      <c r="D6929" s="2" t="s">
        <v>7</v>
      </c>
      <c r="E6929" s="2" t="s">
        <v>14</v>
      </c>
      <c r="F6929" s="2" t="s">
        <v>61</v>
      </c>
      <c r="G6929" s="1">
        <v>5177.7800000000007</v>
      </c>
      <c r="H6929" s="1">
        <v>2452.7600000000002</v>
      </c>
      <c r="I6929" s="4">
        <v>18</v>
      </c>
      <c r="J6929" s="2" t="s">
        <v>71</v>
      </c>
      <c r="K6929" s="1">
        <f>Tabelle111[[#This Row],[Menge kg Nges]]/1000</f>
        <v>5.1777800000000003</v>
      </c>
      <c r="L6929" s="1">
        <f>Tabelle111[[#This Row],[Menge kg P2O5]]/1000</f>
        <v>2.4527600000000001</v>
      </c>
      <c r="M6929" s="1">
        <f>Tabelle111[[#This Row],[Menge t Nges]]/Tabelle111[[#This Row],[Anzahl Lieferscheine]]</f>
        <v>0.28765444444444443</v>
      </c>
      <c r="N6929" s="1">
        <f>Tabelle111[[#This Row],[Menge t P2O5]]/Tabelle111[[#This Row],[Anzahl Lieferscheine]]</f>
        <v>0.13626444444444444</v>
      </c>
    </row>
    <row r="6930" spans="1:14" x14ac:dyDescent="0.2">
      <c r="A6930" s="2" t="s">
        <v>40</v>
      </c>
      <c r="B6930" s="2" t="s">
        <v>42</v>
      </c>
      <c r="C6930" s="2" t="s">
        <v>6</v>
      </c>
      <c r="D6930" s="2" t="s">
        <v>15</v>
      </c>
      <c r="E6930" s="2" t="s">
        <v>8</v>
      </c>
      <c r="F6930" s="2" t="s">
        <v>61</v>
      </c>
      <c r="G6930" s="1">
        <v>288</v>
      </c>
      <c r="H6930" s="1">
        <v>168</v>
      </c>
      <c r="I6930" s="4">
        <v>1</v>
      </c>
      <c r="J6930" s="2" t="s">
        <v>71</v>
      </c>
      <c r="K6930" s="1">
        <f>Tabelle111[[#This Row],[Menge kg Nges]]/1000</f>
        <v>0.28799999999999998</v>
      </c>
      <c r="L6930" s="1">
        <f>Tabelle111[[#This Row],[Menge kg P2O5]]/1000</f>
        <v>0.16800000000000001</v>
      </c>
      <c r="M6930" s="1">
        <f>Tabelle111[[#This Row],[Menge t Nges]]/Tabelle111[[#This Row],[Anzahl Lieferscheine]]</f>
        <v>0.28799999999999998</v>
      </c>
      <c r="N6930" s="1">
        <f>Tabelle111[[#This Row],[Menge t P2O5]]/Tabelle111[[#This Row],[Anzahl Lieferscheine]]</f>
        <v>0.16800000000000001</v>
      </c>
    </row>
    <row r="6931" spans="1:14" x14ac:dyDescent="0.2">
      <c r="A6931" s="2" t="s">
        <v>40</v>
      </c>
      <c r="B6931" s="2" t="s">
        <v>42</v>
      </c>
      <c r="C6931" s="2" t="s">
        <v>6</v>
      </c>
      <c r="D6931" s="2" t="s">
        <v>15</v>
      </c>
      <c r="E6931" s="2" t="s">
        <v>17</v>
      </c>
      <c r="F6931" s="2" t="s">
        <v>61</v>
      </c>
      <c r="G6931" s="1">
        <v>372</v>
      </c>
      <c r="H6931" s="1">
        <v>186</v>
      </c>
      <c r="I6931" s="4">
        <v>2</v>
      </c>
      <c r="J6931" s="2" t="s">
        <v>71</v>
      </c>
      <c r="K6931" s="1">
        <f>Tabelle111[[#This Row],[Menge kg Nges]]/1000</f>
        <v>0.372</v>
      </c>
      <c r="L6931" s="1">
        <f>Tabelle111[[#This Row],[Menge kg P2O5]]/1000</f>
        <v>0.186</v>
      </c>
      <c r="M6931" s="1">
        <f>Tabelle111[[#This Row],[Menge t Nges]]/Tabelle111[[#This Row],[Anzahl Lieferscheine]]</f>
        <v>0.186</v>
      </c>
      <c r="N6931" s="1">
        <f>Tabelle111[[#This Row],[Menge t P2O5]]/Tabelle111[[#This Row],[Anzahl Lieferscheine]]</f>
        <v>9.2999999999999999E-2</v>
      </c>
    </row>
    <row r="6932" spans="1:14" x14ac:dyDescent="0.2">
      <c r="A6932" s="2" t="s">
        <v>40</v>
      </c>
      <c r="B6932" s="2" t="s">
        <v>42</v>
      </c>
      <c r="C6932" s="2" t="s">
        <v>6</v>
      </c>
      <c r="D6932" s="2" t="s">
        <v>15</v>
      </c>
      <c r="E6932" s="2" t="s">
        <v>18</v>
      </c>
      <c r="F6932" s="2" t="s">
        <v>61</v>
      </c>
      <c r="G6932" s="1">
        <v>2239.1999999999998</v>
      </c>
      <c r="H6932" s="1">
        <v>1826.3999999999999</v>
      </c>
      <c r="I6932" s="4">
        <v>7</v>
      </c>
      <c r="J6932" s="2" t="s">
        <v>71</v>
      </c>
      <c r="K6932" s="1">
        <f>Tabelle111[[#This Row],[Menge kg Nges]]/1000</f>
        <v>2.2391999999999999</v>
      </c>
      <c r="L6932" s="1">
        <f>Tabelle111[[#This Row],[Menge kg P2O5]]/1000</f>
        <v>1.8263999999999998</v>
      </c>
      <c r="M6932" s="1">
        <f>Tabelle111[[#This Row],[Menge t Nges]]/Tabelle111[[#This Row],[Anzahl Lieferscheine]]</f>
        <v>0.31988571428571427</v>
      </c>
      <c r="N6932" s="1">
        <f>Tabelle111[[#This Row],[Menge t P2O5]]/Tabelle111[[#This Row],[Anzahl Lieferscheine]]</f>
        <v>0.26091428571428571</v>
      </c>
    </row>
    <row r="6933" spans="1:14" x14ac:dyDescent="0.2">
      <c r="A6933" s="2" t="s">
        <v>40</v>
      </c>
      <c r="B6933" s="2" t="s">
        <v>42</v>
      </c>
      <c r="C6933" s="2" t="s">
        <v>6</v>
      </c>
      <c r="D6933" s="2" t="s">
        <v>15</v>
      </c>
      <c r="E6933" s="2" t="s">
        <v>20</v>
      </c>
      <c r="F6933" s="2" t="s">
        <v>61</v>
      </c>
      <c r="G6933" s="1">
        <v>660.96</v>
      </c>
      <c r="H6933" s="1">
        <v>486</v>
      </c>
      <c r="I6933" s="4">
        <v>1</v>
      </c>
      <c r="J6933" s="2" t="s">
        <v>71</v>
      </c>
      <c r="K6933" s="1">
        <f>Tabelle111[[#This Row],[Menge kg Nges]]/1000</f>
        <v>0.66095999999999999</v>
      </c>
      <c r="L6933" s="1">
        <f>Tabelle111[[#This Row],[Menge kg P2O5]]/1000</f>
        <v>0.48599999999999999</v>
      </c>
      <c r="M6933" s="1">
        <f>Tabelle111[[#This Row],[Menge t Nges]]/Tabelle111[[#This Row],[Anzahl Lieferscheine]]</f>
        <v>0.66095999999999999</v>
      </c>
      <c r="N6933" s="1">
        <f>Tabelle111[[#This Row],[Menge t P2O5]]/Tabelle111[[#This Row],[Anzahl Lieferscheine]]</f>
        <v>0.48599999999999999</v>
      </c>
    </row>
    <row r="6934" spans="1:14" x14ac:dyDescent="0.2">
      <c r="A6934" s="2" t="s">
        <v>40</v>
      </c>
      <c r="B6934" s="2" t="s">
        <v>42</v>
      </c>
      <c r="C6934" s="2" t="s">
        <v>6</v>
      </c>
      <c r="D6934" s="2" t="s">
        <v>15</v>
      </c>
      <c r="E6934" s="2" t="s">
        <v>21</v>
      </c>
      <c r="F6934" s="2" t="s">
        <v>61</v>
      </c>
      <c r="G6934" s="1">
        <v>4761.6000000000004</v>
      </c>
      <c r="H6934" s="1">
        <v>2529.6000000000004</v>
      </c>
      <c r="I6934" s="4">
        <v>7</v>
      </c>
      <c r="J6934" s="2" t="s">
        <v>71</v>
      </c>
      <c r="K6934" s="1">
        <f>Tabelle111[[#This Row],[Menge kg Nges]]/1000</f>
        <v>4.7616000000000005</v>
      </c>
      <c r="L6934" s="1">
        <f>Tabelle111[[#This Row],[Menge kg P2O5]]/1000</f>
        <v>2.5296000000000003</v>
      </c>
      <c r="M6934" s="1">
        <f>Tabelle111[[#This Row],[Menge t Nges]]/Tabelle111[[#This Row],[Anzahl Lieferscheine]]</f>
        <v>0.68022857142857152</v>
      </c>
      <c r="N6934" s="1">
        <f>Tabelle111[[#This Row],[Menge t P2O5]]/Tabelle111[[#This Row],[Anzahl Lieferscheine]]</f>
        <v>0.36137142857142862</v>
      </c>
    </row>
    <row r="6935" spans="1:14" x14ac:dyDescent="0.2">
      <c r="A6935" s="2" t="s">
        <v>40</v>
      </c>
      <c r="B6935" s="2" t="s">
        <v>42</v>
      </c>
      <c r="C6935" s="2" t="s">
        <v>6</v>
      </c>
      <c r="D6935" s="2" t="s">
        <v>15</v>
      </c>
      <c r="E6935" s="2" t="s">
        <v>9</v>
      </c>
      <c r="F6935" s="2" t="s">
        <v>61</v>
      </c>
      <c r="G6935" s="1">
        <v>1141.04</v>
      </c>
      <c r="H6935" s="1">
        <v>693.3</v>
      </c>
      <c r="I6935" s="4">
        <v>3</v>
      </c>
      <c r="J6935" s="2" t="s">
        <v>71</v>
      </c>
      <c r="K6935" s="1">
        <f>Tabelle111[[#This Row],[Menge kg Nges]]/1000</f>
        <v>1.1410400000000001</v>
      </c>
      <c r="L6935" s="1">
        <f>Tabelle111[[#This Row],[Menge kg P2O5]]/1000</f>
        <v>0.69329999999999992</v>
      </c>
      <c r="M6935" s="1">
        <f>Tabelle111[[#This Row],[Menge t Nges]]/Tabelle111[[#This Row],[Anzahl Lieferscheine]]</f>
        <v>0.38034666666666667</v>
      </c>
      <c r="N6935" s="1">
        <f>Tabelle111[[#This Row],[Menge t P2O5]]/Tabelle111[[#This Row],[Anzahl Lieferscheine]]</f>
        <v>0.23109999999999997</v>
      </c>
    </row>
    <row r="6936" spans="1:14" x14ac:dyDescent="0.2">
      <c r="A6936" s="2" t="s">
        <v>40</v>
      </c>
      <c r="B6936" s="2" t="s">
        <v>42</v>
      </c>
      <c r="C6936" s="2" t="s">
        <v>6</v>
      </c>
      <c r="D6936" s="2" t="s">
        <v>15</v>
      </c>
      <c r="E6936" s="2" t="s">
        <v>13</v>
      </c>
      <c r="F6936" s="2" t="s">
        <v>61</v>
      </c>
      <c r="G6936" s="1">
        <v>232.05</v>
      </c>
      <c r="H6936" s="1">
        <v>208.25</v>
      </c>
      <c r="I6936" s="4">
        <v>1</v>
      </c>
      <c r="J6936" s="2" t="s">
        <v>71</v>
      </c>
      <c r="K6936" s="1">
        <f>Tabelle111[[#This Row],[Menge kg Nges]]/1000</f>
        <v>0.23205000000000001</v>
      </c>
      <c r="L6936" s="1">
        <f>Tabelle111[[#This Row],[Menge kg P2O5]]/1000</f>
        <v>0.20824999999999999</v>
      </c>
      <c r="M6936" s="1">
        <f>Tabelle111[[#This Row],[Menge t Nges]]/Tabelle111[[#This Row],[Anzahl Lieferscheine]]</f>
        <v>0.23205000000000001</v>
      </c>
      <c r="N6936" s="1">
        <f>Tabelle111[[#This Row],[Menge t P2O5]]/Tabelle111[[#This Row],[Anzahl Lieferscheine]]</f>
        <v>0.20824999999999999</v>
      </c>
    </row>
    <row r="6937" spans="1:14" x14ac:dyDescent="0.2">
      <c r="A6937" s="2" t="s">
        <v>40</v>
      </c>
      <c r="B6937" s="2" t="s">
        <v>42</v>
      </c>
      <c r="C6937" s="2" t="s">
        <v>25</v>
      </c>
      <c r="D6937" s="2" t="s">
        <v>25</v>
      </c>
      <c r="E6937" s="2" t="s">
        <v>26</v>
      </c>
      <c r="F6937" s="2" t="s">
        <v>61</v>
      </c>
      <c r="G6937" s="1">
        <v>5626.7999999999993</v>
      </c>
      <c r="H6937" s="1">
        <v>2629.3999999999996</v>
      </c>
      <c r="I6937" s="4">
        <v>13</v>
      </c>
      <c r="J6937" s="2" t="s">
        <v>71</v>
      </c>
      <c r="K6937" s="1">
        <f>Tabelle111[[#This Row],[Menge kg Nges]]/1000</f>
        <v>5.6267999999999994</v>
      </c>
      <c r="L6937" s="1">
        <f>Tabelle111[[#This Row],[Menge kg P2O5]]/1000</f>
        <v>2.6293999999999995</v>
      </c>
      <c r="M6937" s="1">
        <f>Tabelle111[[#This Row],[Menge t Nges]]/Tabelle111[[#This Row],[Anzahl Lieferscheine]]</f>
        <v>0.43283076923076919</v>
      </c>
      <c r="N6937" s="1">
        <f>Tabelle111[[#This Row],[Menge t P2O5]]/Tabelle111[[#This Row],[Anzahl Lieferscheine]]</f>
        <v>0.20226153846153844</v>
      </c>
    </row>
    <row r="6938" spans="1:14" x14ac:dyDescent="0.2">
      <c r="A6938" s="2" t="s">
        <v>40</v>
      </c>
      <c r="B6938" s="2" t="s">
        <v>42</v>
      </c>
      <c r="C6938" s="2" t="s">
        <v>63</v>
      </c>
      <c r="D6938" s="2" t="s">
        <v>63</v>
      </c>
      <c r="E6938" s="2" t="s">
        <v>63</v>
      </c>
      <c r="F6938" s="2" t="s">
        <v>61</v>
      </c>
      <c r="G6938" s="1">
        <v>1419.6</v>
      </c>
      <c r="H6938" s="1">
        <v>1417.6</v>
      </c>
      <c r="I6938" s="4">
        <v>5</v>
      </c>
      <c r="J6938" s="2" t="s">
        <v>71</v>
      </c>
      <c r="K6938" s="1">
        <f>Tabelle111[[#This Row],[Menge kg Nges]]/1000</f>
        <v>1.4196</v>
      </c>
      <c r="L6938" s="1">
        <f>Tabelle111[[#This Row],[Menge kg P2O5]]/1000</f>
        <v>1.4176</v>
      </c>
      <c r="M6938" s="1">
        <f>Tabelle111[[#This Row],[Menge t Nges]]/Tabelle111[[#This Row],[Anzahl Lieferscheine]]</f>
        <v>0.28392000000000001</v>
      </c>
      <c r="N6938" s="1">
        <f>Tabelle111[[#This Row],[Menge t P2O5]]/Tabelle111[[#This Row],[Anzahl Lieferscheine]]</f>
        <v>0.28351999999999999</v>
      </c>
    </row>
    <row r="6939" spans="1:14" x14ac:dyDescent="0.2">
      <c r="A6939" s="2" t="s">
        <v>55</v>
      </c>
      <c r="B6939" s="2" t="s">
        <v>55</v>
      </c>
      <c r="C6939" s="2" t="s">
        <v>6</v>
      </c>
      <c r="D6939" s="2" t="s">
        <v>7</v>
      </c>
      <c r="E6939" s="2" t="s">
        <v>8</v>
      </c>
      <c r="F6939" s="2" t="s">
        <v>61</v>
      </c>
      <c r="G6939" s="1">
        <v>70955.250000000087</v>
      </c>
      <c r="H6939" s="1">
        <v>21105.310000000023</v>
      </c>
      <c r="I6939" s="4">
        <v>177</v>
      </c>
      <c r="J6939" s="2" t="s">
        <v>71</v>
      </c>
      <c r="K6939" s="1">
        <f>Tabelle111[[#This Row],[Menge kg Nges]]/1000</f>
        <v>70.955250000000092</v>
      </c>
      <c r="L6939" s="1">
        <f>Tabelle111[[#This Row],[Menge kg P2O5]]/1000</f>
        <v>21.105310000000024</v>
      </c>
      <c r="M6939" s="1">
        <f>Tabelle111[[#This Row],[Menge t Nges]]/Tabelle111[[#This Row],[Anzahl Lieferscheine]]</f>
        <v>0.40087711864406833</v>
      </c>
      <c r="N6939" s="1">
        <f>Tabelle111[[#This Row],[Menge t P2O5]]/Tabelle111[[#This Row],[Anzahl Lieferscheine]]</f>
        <v>0.11923903954802273</v>
      </c>
    </row>
    <row r="6940" spans="1:14" x14ac:dyDescent="0.2">
      <c r="A6940" s="2" t="s">
        <v>55</v>
      </c>
      <c r="B6940" s="2" t="s">
        <v>55</v>
      </c>
      <c r="C6940" s="2" t="s">
        <v>6</v>
      </c>
      <c r="D6940" s="2" t="s">
        <v>7</v>
      </c>
      <c r="E6940" s="2" t="s">
        <v>9</v>
      </c>
      <c r="F6940" s="2" t="s">
        <v>61</v>
      </c>
      <c r="G6940" s="1">
        <v>20881.599999999999</v>
      </c>
      <c r="H6940" s="1">
        <v>8594.8999999999978</v>
      </c>
      <c r="I6940" s="4">
        <v>38</v>
      </c>
      <c r="J6940" s="2" t="s">
        <v>71</v>
      </c>
      <c r="K6940" s="1">
        <f>Tabelle111[[#This Row],[Menge kg Nges]]/1000</f>
        <v>20.881599999999999</v>
      </c>
      <c r="L6940" s="1">
        <f>Tabelle111[[#This Row],[Menge kg P2O5]]/1000</f>
        <v>8.5948999999999973</v>
      </c>
      <c r="M6940" s="1">
        <f>Tabelle111[[#This Row],[Menge t Nges]]/Tabelle111[[#This Row],[Anzahl Lieferscheine]]</f>
        <v>0.54951578947368418</v>
      </c>
      <c r="N6940" s="1">
        <f>Tabelle111[[#This Row],[Menge t P2O5]]/Tabelle111[[#This Row],[Anzahl Lieferscheine]]</f>
        <v>0.22618157894736834</v>
      </c>
    </row>
    <row r="6941" spans="1:14" x14ac:dyDescent="0.2">
      <c r="A6941" s="2" t="s">
        <v>55</v>
      </c>
      <c r="B6941" s="2" t="s">
        <v>55</v>
      </c>
      <c r="C6941" s="2" t="s">
        <v>6</v>
      </c>
      <c r="D6941" s="2" t="s">
        <v>7</v>
      </c>
      <c r="E6941" s="2" t="s">
        <v>11</v>
      </c>
      <c r="F6941" s="2" t="s">
        <v>61</v>
      </c>
      <c r="G6941" s="1">
        <v>8973.5600000000013</v>
      </c>
      <c r="H6941" s="1">
        <v>3505.3</v>
      </c>
      <c r="I6941" s="4">
        <v>31</v>
      </c>
      <c r="J6941" s="2" t="s">
        <v>71</v>
      </c>
      <c r="K6941" s="1">
        <f>Tabelle111[[#This Row],[Menge kg Nges]]/1000</f>
        <v>8.9735600000000009</v>
      </c>
      <c r="L6941" s="1">
        <f>Tabelle111[[#This Row],[Menge kg P2O5]]/1000</f>
        <v>3.5053000000000001</v>
      </c>
      <c r="M6941" s="1">
        <f>Tabelle111[[#This Row],[Menge t Nges]]/Tabelle111[[#This Row],[Anzahl Lieferscheine]]</f>
        <v>0.28946967741935486</v>
      </c>
      <c r="N6941" s="1">
        <f>Tabelle111[[#This Row],[Menge t P2O5]]/Tabelle111[[#This Row],[Anzahl Lieferscheine]]</f>
        <v>0.1130741935483871</v>
      </c>
    </row>
    <row r="6942" spans="1:14" x14ac:dyDescent="0.2">
      <c r="A6942" s="2" t="s">
        <v>55</v>
      </c>
      <c r="B6942" s="2" t="s">
        <v>55</v>
      </c>
      <c r="C6942" s="2" t="s">
        <v>6</v>
      </c>
      <c r="D6942" s="2" t="s">
        <v>7</v>
      </c>
      <c r="E6942" s="2" t="s">
        <v>13</v>
      </c>
      <c r="F6942" s="2" t="s">
        <v>61</v>
      </c>
      <c r="G6942" s="1">
        <v>5651</v>
      </c>
      <c r="H6942" s="1">
        <v>3754</v>
      </c>
      <c r="I6942" s="4">
        <v>11</v>
      </c>
      <c r="J6942" s="2" t="s">
        <v>71</v>
      </c>
      <c r="K6942" s="1">
        <f>Tabelle111[[#This Row],[Menge kg Nges]]/1000</f>
        <v>5.6509999999999998</v>
      </c>
      <c r="L6942" s="1">
        <f>Tabelle111[[#This Row],[Menge kg P2O5]]/1000</f>
        <v>3.754</v>
      </c>
      <c r="M6942" s="1">
        <f>Tabelle111[[#This Row],[Menge t Nges]]/Tabelle111[[#This Row],[Anzahl Lieferscheine]]</f>
        <v>0.5137272727272727</v>
      </c>
      <c r="N6942" s="1">
        <f>Tabelle111[[#This Row],[Menge t P2O5]]/Tabelle111[[#This Row],[Anzahl Lieferscheine]]</f>
        <v>0.34127272727272728</v>
      </c>
    </row>
    <row r="6943" spans="1:14" x14ac:dyDescent="0.2">
      <c r="A6943" s="2" t="s">
        <v>55</v>
      </c>
      <c r="B6943" s="2" t="s">
        <v>55</v>
      </c>
      <c r="C6943" s="2" t="s">
        <v>6</v>
      </c>
      <c r="D6943" s="2" t="s">
        <v>7</v>
      </c>
      <c r="E6943" s="2" t="s">
        <v>14</v>
      </c>
      <c r="F6943" s="2" t="s">
        <v>61</v>
      </c>
      <c r="G6943" s="1">
        <v>392</v>
      </c>
      <c r="H6943" s="1">
        <v>180</v>
      </c>
      <c r="I6943" s="4">
        <v>1</v>
      </c>
      <c r="J6943" s="2" t="s">
        <v>71</v>
      </c>
      <c r="K6943" s="1">
        <f>Tabelle111[[#This Row],[Menge kg Nges]]/1000</f>
        <v>0.39200000000000002</v>
      </c>
      <c r="L6943" s="1">
        <f>Tabelle111[[#This Row],[Menge kg P2O5]]/1000</f>
        <v>0.18</v>
      </c>
      <c r="M6943" s="1">
        <f>Tabelle111[[#This Row],[Menge t Nges]]/Tabelle111[[#This Row],[Anzahl Lieferscheine]]</f>
        <v>0.39200000000000002</v>
      </c>
      <c r="N6943" s="1">
        <f>Tabelle111[[#This Row],[Menge t P2O5]]/Tabelle111[[#This Row],[Anzahl Lieferscheine]]</f>
        <v>0.18</v>
      </c>
    </row>
    <row r="6944" spans="1:14" x14ac:dyDescent="0.2">
      <c r="A6944" s="2" t="s">
        <v>55</v>
      </c>
      <c r="B6944" s="2" t="s">
        <v>55</v>
      </c>
      <c r="C6944" s="2" t="s">
        <v>6</v>
      </c>
      <c r="D6944" s="2" t="s">
        <v>15</v>
      </c>
      <c r="E6944" s="2" t="s">
        <v>18</v>
      </c>
      <c r="F6944" s="2" t="s">
        <v>61</v>
      </c>
      <c r="G6944" s="1">
        <v>3326.4000000000005</v>
      </c>
      <c r="H6944" s="1">
        <v>2692.8</v>
      </c>
      <c r="I6944" s="4">
        <v>11</v>
      </c>
      <c r="J6944" s="2" t="s">
        <v>71</v>
      </c>
      <c r="K6944" s="1">
        <f>Tabelle111[[#This Row],[Menge kg Nges]]/1000</f>
        <v>3.3264000000000005</v>
      </c>
      <c r="L6944" s="1">
        <f>Tabelle111[[#This Row],[Menge kg P2O5]]/1000</f>
        <v>2.6928000000000001</v>
      </c>
      <c r="M6944" s="1">
        <f>Tabelle111[[#This Row],[Menge t Nges]]/Tabelle111[[#This Row],[Anzahl Lieferscheine]]</f>
        <v>0.30240000000000006</v>
      </c>
      <c r="N6944" s="1">
        <f>Tabelle111[[#This Row],[Menge t P2O5]]/Tabelle111[[#This Row],[Anzahl Lieferscheine]]</f>
        <v>0.24480000000000002</v>
      </c>
    </row>
    <row r="6945" spans="1:14" x14ac:dyDescent="0.2">
      <c r="A6945" s="2" t="s">
        <v>55</v>
      </c>
      <c r="B6945" s="2" t="s">
        <v>55</v>
      </c>
      <c r="C6945" s="2" t="s">
        <v>6</v>
      </c>
      <c r="D6945" s="2" t="s">
        <v>15</v>
      </c>
      <c r="E6945" s="2" t="s">
        <v>20</v>
      </c>
      <c r="F6945" s="2" t="s">
        <v>61</v>
      </c>
      <c r="G6945" s="1">
        <v>3192.4800000000005</v>
      </c>
      <c r="H6945" s="1">
        <v>1848</v>
      </c>
      <c r="I6945" s="4">
        <v>26</v>
      </c>
      <c r="J6945" s="2" t="s">
        <v>71</v>
      </c>
      <c r="K6945" s="1">
        <f>Tabelle111[[#This Row],[Menge kg Nges]]/1000</f>
        <v>3.1924800000000007</v>
      </c>
      <c r="L6945" s="1">
        <f>Tabelle111[[#This Row],[Menge kg P2O5]]/1000</f>
        <v>1.8480000000000001</v>
      </c>
      <c r="M6945" s="1">
        <f>Tabelle111[[#This Row],[Menge t Nges]]/Tabelle111[[#This Row],[Anzahl Lieferscheine]]</f>
        <v>0.12278769230769233</v>
      </c>
      <c r="N6945" s="1">
        <f>Tabelle111[[#This Row],[Menge t P2O5]]/Tabelle111[[#This Row],[Anzahl Lieferscheine]]</f>
        <v>7.1076923076923079E-2</v>
      </c>
    </row>
    <row r="6946" spans="1:14" x14ac:dyDescent="0.2">
      <c r="A6946" s="2" t="s">
        <v>55</v>
      </c>
      <c r="B6946" s="2" t="s">
        <v>55</v>
      </c>
      <c r="C6946" s="2" t="s">
        <v>6</v>
      </c>
      <c r="D6946" s="2" t="s">
        <v>15</v>
      </c>
      <c r="E6946" s="2" t="s">
        <v>9</v>
      </c>
      <c r="F6946" s="2" t="s">
        <v>61</v>
      </c>
      <c r="G6946" s="1">
        <v>3967.1600000000008</v>
      </c>
      <c r="H6946" s="1">
        <v>2212.1999999999998</v>
      </c>
      <c r="I6946" s="4">
        <v>44</v>
      </c>
      <c r="J6946" s="2" t="s">
        <v>71</v>
      </c>
      <c r="K6946" s="1">
        <f>Tabelle111[[#This Row],[Menge kg Nges]]/1000</f>
        <v>3.9671600000000007</v>
      </c>
      <c r="L6946" s="1">
        <f>Tabelle111[[#This Row],[Menge kg P2O5]]/1000</f>
        <v>2.2121999999999997</v>
      </c>
      <c r="M6946" s="1">
        <f>Tabelle111[[#This Row],[Menge t Nges]]/Tabelle111[[#This Row],[Anzahl Lieferscheine]]</f>
        <v>9.0162727272727283E-2</v>
      </c>
      <c r="N6946" s="1">
        <f>Tabelle111[[#This Row],[Menge t P2O5]]/Tabelle111[[#This Row],[Anzahl Lieferscheine]]</f>
        <v>5.0277272727272719E-2</v>
      </c>
    </row>
    <row r="6947" spans="1:14" x14ac:dyDescent="0.2">
      <c r="A6947" s="2" t="s">
        <v>55</v>
      </c>
      <c r="B6947" s="2" t="s">
        <v>55</v>
      </c>
      <c r="C6947" s="2" t="s">
        <v>6</v>
      </c>
      <c r="D6947" s="2" t="s">
        <v>15</v>
      </c>
      <c r="E6947" s="2" t="s">
        <v>10</v>
      </c>
      <c r="F6947" s="2" t="s">
        <v>61</v>
      </c>
      <c r="G6947" s="1">
        <v>486</v>
      </c>
      <c r="H6947" s="1">
        <v>207.6</v>
      </c>
      <c r="I6947" s="4">
        <v>1</v>
      </c>
      <c r="J6947" s="2" t="s">
        <v>71</v>
      </c>
      <c r="K6947" s="1">
        <f>Tabelle111[[#This Row],[Menge kg Nges]]/1000</f>
        <v>0.48599999999999999</v>
      </c>
      <c r="L6947" s="1">
        <f>Tabelle111[[#This Row],[Menge kg P2O5]]/1000</f>
        <v>0.20760000000000001</v>
      </c>
      <c r="M6947" s="1">
        <f>Tabelle111[[#This Row],[Menge t Nges]]/Tabelle111[[#This Row],[Anzahl Lieferscheine]]</f>
        <v>0.48599999999999999</v>
      </c>
      <c r="N6947" s="1">
        <f>Tabelle111[[#This Row],[Menge t P2O5]]/Tabelle111[[#This Row],[Anzahl Lieferscheine]]</f>
        <v>0.20760000000000001</v>
      </c>
    </row>
    <row r="6948" spans="1:14" x14ac:dyDescent="0.2">
      <c r="A6948" s="2" t="s">
        <v>55</v>
      </c>
      <c r="B6948" s="2" t="s">
        <v>55</v>
      </c>
      <c r="C6948" s="2" t="s">
        <v>6</v>
      </c>
      <c r="D6948" s="2" t="s">
        <v>15</v>
      </c>
      <c r="E6948" s="2" t="s">
        <v>23</v>
      </c>
      <c r="F6948" s="2" t="s">
        <v>61</v>
      </c>
      <c r="G6948" s="1">
        <v>205</v>
      </c>
      <c r="H6948" s="1">
        <v>92.5</v>
      </c>
      <c r="I6948" s="4">
        <v>1</v>
      </c>
      <c r="J6948" s="2" t="s">
        <v>71</v>
      </c>
      <c r="K6948" s="1">
        <f>Tabelle111[[#This Row],[Menge kg Nges]]/1000</f>
        <v>0.20499999999999999</v>
      </c>
      <c r="L6948" s="1">
        <f>Tabelle111[[#This Row],[Menge kg P2O5]]/1000</f>
        <v>9.2499999999999999E-2</v>
      </c>
      <c r="M6948" s="1">
        <f>Tabelle111[[#This Row],[Menge t Nges]]/Tabelle111[[#This Row],[Anzahl Lieferscheine]]</f>
        <v>0.20499999999999999</v>
      </c>
      <c r="N6948" s="1">
        <f>Tabelle111[[#This Row],[Menge t P2O5]]/Tabelle111[[#This Row],[Anzahl Lieferscheine]]</f>
        <v>9.2499999999999999E-2</v>
      </c>
    </row>
    <row r="6949" spans="1:14" x14ac:dyDescent="0.2">
      <c r="A6949" s="2" t="s">
        <v>55</v>
      </c>
      <c r="B6949" s="2" t="s">
        <v>55</v>
      </c>
      <c r="C6949" s="2" t="s">
        <v>6</v>
      </c>
      <c r="D6949" s="2" t="s">
        <v>15</v>
      </c>
      <c r="E6949" s="2" t="s">
        <v>13</v>
      </c>
      <c r="F6949" s="2" t="s">
        <v>61</v>
      </c>
      <c r="G6949" s="1">
        <v>709.8</v>
      </c>
      <c r="H6949" s="1">
        <v>637</v>
      </c>
      <c r="I6949" s="4">
        <v>3</v>
      </c>
      <c r="J6949" s="2" t="s">
        <v>71</v>
      </c>
      <c r="K6949" s="1">
        <f>Tabelle111[[#This Row],[Menge kg Nges]]/1000</f>
        <v>0.70979999999999999</v>
      </c>
      <c r="L6949" s="1">
        <f>Tabelle111[[#This Row],[Menge kg P2O5]]/1000</f>
        <v>0.63700000000000001</v>
      </c>
      <c r="M6949" s="1">
        <f>Tabelle111[[#This Row],[Menge t Nges]]/Tabelle111[[#This Row],[Anzahl Lieferscheine]]</f>
        <v>0.2366</v>
      </c>
      <c r="N6949" s="1">
        <f>Tabelle111[[#This Row],[Menge t P2O5]]/Tabelle111[[#This Row],[Anzahl Lieferscheine]]</f>
        <v>0.21233333333333335</v>
      </c>
    </row>
    <row r="6950" spans="1:14" x14ac:dyDescent="0.2">
      <c r="A6950" s="2" t="s">
        <v>55</v>
      </c>
      <c r="B6950" s="2" t="s">
        <v>55</v>
      </c>
      <c r="C6950" s="2" t="s">
        <v>6</v>
      </c>
      <c r="D6950" s="2" t="s">
        <v>15</v>
      </c>
      <c r="E6950" s="2" t="s">
        <v>31</v>
      </c>
      <c r="F6950" s="2" t="s">
        <v>61</v>
      </c>
      <c r="G6950" s="1">
        <v>524.80000000000007</v>
      </c>
      <c r="H6950" s="1">
        <v>236.79999999999998</v>
      </c>
      <c r="I6950" s="4">
        <v>5</v>
      </c>
      <c r="J6950" s="2" t="s">
        <v>71</v>
      </c>
      <c r="K6950" s="1">
        <f>Tabelle111[[#This Row],[Menge kg Nges]]/1000</f>
        <v>0.52480000000000004</v>
      </c>
      <c r="L6950" s="1">
        <f>Tabelle111[[#This Row],[Menge kg P2O5]]/1000</f>
        <v>0.23679999999999998</v>
      </c>
      <c r="M6950" s="1">
        <f>Tabelle111[[#This Row],[Menge t Nges]]/Tabelle111[[#This Row],[Anzahl Lieferscheine]]</f>
        <v>0.10496000000000001</v>
      </c>
      <c r="N6950" s="1">
        <f>Tabelle111[[#This Row],[Menge t P2O5]]/Tabelle111[[#This Row],[Anzahl Lieferscheine]]</f>
        <v>4.7359999999999999E-2</v>
      </c>
    </row>
    <row r="6951" spans="1:14" x14ac:dyDescent="0.2">
      <c r="A6951" s="2" t="s">
        <v>55</v>
      </c>
      <c r="B6951" s="2" t="s">
        <v>55</v>
      </c>
      <c r="C6951" s="2" t="s">
        <v>25</v>
      </c>
      <c r="D6951" s="2" t="s">
        <v>25</v>
      </c>
      <c r="E6951" s="2" t="s">
        <v>26</v>
      </c>
      <c r="F6951" s="2" t="s">
        <v>61</v>
      </c>
      <c r="G6951" s="1">
        <v>7717.88</v>
      </c>
      <c r="H6951" s="1">
        <v>2466.16</v>
      </c>
      <c r="I6951" s="4">
        <v>8</v>
      </c>
      <c r="J6951" s="2" t="s">
        <v>71</v>
      </c>
      <c r="K6951" s="1">
        <f>Tabelle111[[#This Row],[Menge kg Nges]]/1000</f>
        <v>7.7178800000000001</v>
      </c>
      <c r="L6951" s="1">
        <f>Tabelle111[[#This Row],[Menge kg P2O5]]/1000</f>
        <v>2.4661599999999999</v>
      </c>
      <c r="M6951" s="1">
        <f>Tabelle111[[#This Row],[Menge t Nges]]/Tabelle111[[#This Row],[Anzahl Lieferscheine]]</f>
        <v>0.96473500000000001</v>
      </c>
      <c r="N6951" s="1">
        <f>Tabelle111[[#This Row],[Menge t P2O5]]/Tabelle111[[#This Row],[Anzahl Lieferscheine]]</f>
        <v>0.30826999999999999</v>
      </c>
    </row>
    <row r="6952" spans="1:14" x14ac:dyDescent="0.2">
      <c r="A6952" s="2" t="s">
        <v>55</v>
      </c>
      <c r="B6952" s="2" t="s">
        <v>42</v>
      </c>
      <c r="C6952" s="2" t="s">
        <v>6</v>
      </c>
      <c r="D6952" s="2" t="s">
        <v>7</v>
      </c>
      <c r="E6952" s="2" t="s">
        <v>8</v>
      </c>
      <c r="F6952" s="2" t="s">
        <v>61</v>
      </c>
      <c r="G6952" s="1">
        <v>372.78000000000003</v>
      </c>
      <c r="H6952" s="1">
        <v>115.14000000000001</v>
      </c>
      <c r="I6952" s="4">
        <v>16</v>
      </c>
      <c r="J6952" s="2" t="s">
        <v>71</v>
      </c>
      <c r="K6952" s="1">
        <f>Tabelle111[[#This Row],[Menge kg Nges]]/1000</f>
        <v>0.37278000000000006</v>
      </c>
      <c r="L6952" s="1">
        <f>Tabelle111[[#This Row],[Menge kg P2O5]]/1000</f>
        <v>0.11514000000000002</v>
      </c>
      <c r="M6952" s="1">
        <f>Tabelle111[[#This Row],[Menge t Nges]]/Tabelle111[[#This Row],[Anzahl Lieferscheine]]</f>
        <v>2.3298750000000003E-2</v>
      </c>
      <c r="N6952" s="1">
        <f>Tabelle111[[#This Row],[Menge t P2O5]]/Tabelle111[[#This Row],[Anzahl Lieferscheine]]</f>
        <v>7.1962500000000013E-3</v>
      </c>
    </row>
    <row r="6953" spans="1:14" x14ac:dyDescent="0.2">
      <c r="A6953" s="2" t="s">
        <v>53</v>
      </c>
      <c r="B6953" s="2" t="s">
        <v>32</v>
      </c>
      <c r="C6953" s="2" t="s">
        <v>6</v>
      </c>
      <c r="D6953" s="2" t="s">
        <v>7</v>
      </c>
      <c r="E6953" s="2" t="s">
        <v>9</v>
      </c>
      <c r="F6953" s="2" t="s">
        <v>61</v>
      </c>
      <c r="G6953" s="1">
        <v>118.8</v>
      </c>
      <c r="H6953" s="1">
        <v>48.6</v>
      </c>
      <c r="I6953" s="4">
        <v>1</v>
      </c>
      <c r="J6953" s="2" t="s">
        <v>71</v>
      </c>
      <c r="K6953" s="1">
        <f>Tabelle111[[#This Row],[Menge kg Nges]]/1000</f>
        <v>0.1188</v>
      </c>
      <c r="L6953" s="1">
        <f>Tabelle111[[#This Row],[Menge kg P2O5]]/1000</f>
        <v>4.8600000000000004E-2</v>
      </c>
      <c r="M6953" s="1">
        <f>Tabelle111[[#This Row],[Menge t Nges]]/Tabelle111[[#This Row],[Anzahl Lieferscheine]]</f>
        <v>0.1188</v>
      </c>
      <c r="N6953" s="1">
        <f>Tabelle111[[#This Row],[Menge t P2O5]]/Tabelle111[[#This Row],[Anzahl Lieferscheine]]</f>
        <v>4.8600000000000004E-2</v>
      </c>
    </row>
    <row r="6954" spans="1:14" x14ac:dyDescent="0.2">
      <c r="A6954" s="2" t="s">
        <v>53</v>
      </c>
      <c r="B6954" s="2" t="s">
        <v>51</v>
      </c>
      <c r="C6954" s="2" t="s">
        <v>6</v>
      </c>
      <c r="D6954" s="2" t="s">
        <v>7</v>
      </c>
      <c r="E6954" s="2" t="s">
        <v>12</v>
      </c>
      <c r="F6954" s="2" t="s">
        <v>61</v>
      </c>
      <c r="G6954" s="1">
        <v>1740</v>
      </c>
      <c r="H6954" s="1">
        <v>687.3</v>
      </c>
      <c r="I6954" s="4">
        <v>15</v>
      </c>
      <c r="J6954" s="2" t="s">
        <v>71</v>
      </c>
      <c r="K6954" s="1">
        <f>Tabelle111[[#This Row],[Menge kg Nges]]/1000</f>
        <v>1.74</v>
      </c>
      <c r="L6954" s="1">
        <f>Tabelle111[[#This Row],[Menge kg P2O5]]/1000</f>
        <v>0.68729999999999991</v>
      </c>
      <c r="M6954" s="1">
        <f>Tabelle111[[#This Row],[Menge t Nges]]/Tabelle111[[#This Row],[Anzahl Lieferscheine]]</f>
        <v>0.11600000000000001</v>
      </c>
      <c r="N6954" s="1">
        <f>Tabelle111[[#This Row],[Menge t P2O5]]/Tabelle111[[#This Row],[Anzahl Lieferscheine]]</f>
        <v>4.5819999999999993E-2</v>
      </c>
    </row>
    <row r="6955" spans="1:14" x14ac:dyDescent="0.2">
      <c r="A6955" s="2" t="s">
        <v>53</v>
      </c>
      <c r="B6955" s="2" t="s">
        <v>53</v>
      </c>
      <c r="C6955" s="2" t="s">
        <v>6</v>
      </c>
      <c r="D6955" s="2" t="s">
        <v>7</v>
      </c>
      <c r="E6955" s="2" t="s">
        <v>9</v>
      </c>
      <c r="F6955" s="2" t="s">
        <v>61</v>
      </c>
      <c r="G6955" s="1">
        <v>419.6</v>
      </c>
      <c r="H6955" s="1">
        <v>141.30000000000001</v>
      </c>
      <c r="I6955" s="4">
        <v>3</v>
      </c>
      <c r="J6955" s="2" t="s">
        <v>71</v>
      </c>
      <c r="K6955" s="1">
        <f>Tabelle111[[#This Row],[Menge kg Nges]]/1000</f>
        <v>0.41960000000000003</v>
      </c>
      <c r="L6955" s="1">
        <f>Tabelle111[[#This Row],[Menge kg P2O5]]/1000</f>
        <v>0.14130000000000001</v>
      </c>
      <c r="M6955" s="1">
        <f>Tabelle111[[#This Row],[Menge t Nges]]/Tabelle111[[#This Row],[Anzahl Lieferscheine]]</f>
        <v>0.13986666666666667</v>
      </c>
      <c r="N6955" s="1">
        <f>Tabelle111[[#This Row],[Menge t P2O5]]/Tabelle111[[#This Row],[Anzahl Lieferscheine]]</f>
        <v>4.7100000000000003E-2</v>
      </c>
    </row>
    <row r="6956" spans="1:14" x14ac:dyDescent="0.2">
      <c r="A6956" s="2" t="s">
        <v>53</v>
      </c>
      <c r="B6956" s="2" t="s">
        <v>53</v>
      </c>
      <c r="C6956" s="2" t="s">
        <v>6</v>
      </c>
      <c r="D6956" s="2" t="s">
        <v>7</v>
      </c>
      <c r="E6956" s="2" t="s">
        <v>9</v>
      </c>
      <c r="F6956" s="2" t="s">
        <v>62</v>
      </c>
      <c r="G6956" s="1">
        <v>250.5</v>
      </c>
      <c r="H6956" s="1">
        <v>95.78</v>
      </c>
      <c r="I6956" s="4">
        <v>2</v>
      </c>
      <c r="J6956" s="2" t="s">
        <v>71</v>
      </c>
      <c r="K6956" s="1">
        <f>Tabelle111[[#This Row],[Menge kg Nges]]/1000</f>
        <v>0.2505</v>
      </c>
      <c r="L6956" s="1">
        <f>Tabelle111[[#This Row],[Menge kg P2O5]]/1000</f>
        <v>9.5780000000000004E-2</v>
      </c>
      <c r="M6956" s="1">
        <f>Tabelle111[[#This Row],[Menge t Nges]]/Tabelle111[[#This Row],[Anzahl Lieferscheine]]</f>
        <v>0.12525</v>
      </c>
      <c r="N6956" s="1">
        <f>Tabelle111[[#This Row],[Menge t P2O5]]/Tabelle111[[#This Row],[Anzahl Lieferscheine]]</f>
        <v>4.7890000000000002E-2</v>
      </c>
    </row>
    <row r="6957" spans="1:14" x14ac:dyDescent="0.2">
      <c r="A6957" s="2" t="s">
        <v>53</v>
      </c>
      <c r="B6957" s="2" t="s">
        <v>53</v>
      </c>
      <c r="C6957" s="2" t="s">
        <v>6</v>
      </c>
      <c r="D6957" s="2" t="s">
        <v>7</v>
      </c>
      <c r="E6957" s="2" t="s">
        <v>11</v>
      </c>
      <c r="F6957" s="2" t="s">
        <v>61</v>
      </c>
      <c r="G6957" s="1">
        <v>525.6</v>
      </c>
      <c r="H6957" s="1">
        <v>205.2</v>
      </c>
      <c r="I6957" s="4">
        <v>2</v>
      </c>
      <c r="J6957" s="2" t="s">
        <v>71</v>
      </c>
      <c r="K6957" s="1">
        <f>Tabelle111[[#This Row],[Menge kg Nges]]/1000</f>
        <v>0.52560000000000007</v>
      </c>
      <c r="L6957" s="1">
        <f>Tabelle111[[#This Row],[Menge kg P2O5]]/1000</f>
        <v>0.20519999999999999</v>
      </c>
      <c r="M6957" s="1">
        <f>Tabelle111[[#This Row],[Menge t Nges]]/Tabelle111[[#This Row],[Anzahl Lieferscheine]]</f>
        <v>0.26280000000000003</v>
      </c>
      <c r="N6957" s="1">
        <f>Tabelle111[[#This Row],[Menge t P2O5]]/Tabelle111[[#This Row],[Anzahl Lieferscheine]]</f>
        <v>0.1026</v>
      </c>
    </row>
    <row r="6958" spans="1:14" x14ac:dyDescent="0.2">
      <c r="A6958" s="2" t="s">
        <v>53</v>
      </c>
      <c r="B6958" s="2" t="s">
        <v>53</v>
      </c>
      <c r="C6958" s="2" t="s">
        <v>6</v>
      </c>
      <c r="D6958" s="2" t="s">
        <v>7</v>
      </c>
      <c r="E6958" s="2" t="s">
        <v>12</v>
      </c>
      <c r="F6958" s="2" t="s">
        <v>61</v>
      </c>
      <c r="G6958" s="1">
        <v>14613.900000000001</v>
      </c>
      <c r="H6958" s="1">
        <v>5205.26</v>
      </c>
      <c r="I6958" s="4">
        <v>55</v>
      </c>
      <c r="J6958" s="2" t="s">
        <v>71</v>
      </c>
      <c r="K6958" s="1">
        <f>Tabelle111[[#This Row],[Menge kg Nges]]/1000</f>
        <v>14.613900000000001</v>
      </c>
      <c r="L6958" s="1">
        <f>Tabelle111[[#This Row],[Menge kg P2O5]]/1000</f>
        <v>5.20526</v>
      </c>
      <c r="M6958" s="1">
        <f>Tabelle111[[#This Row],[Menge t Nges]]/Tabelle111[[#This Row],[Anzahl Lieferscheine]]</f>
        <v>0.26570727272727274</v>
      </c>
      <c r="N6958" s="1">
        <f>Tabelle111[[#This Row],[Menge t P2O5]]/Tabelle111[[#This Row],[Anzahl Lieferscheine]]</f>
        <v>9.4641090909090911E-2</v>
      </c>
    </row>
    <row r="6959" spans="1:14" x14ac:dyDescent="0.2">
      <c r="A6959" s="2" t="s">
        <v>53</v>
      </c>
      <c r="B6959" s="2" t="s">
        <v>53</v>
      </c>
      <c r="C6959" s="2" t="s">
        <v>6</v>
      </c>
      <c r="D6959" s="2" t="s">
        <v>15</v>
      </c>
      <c r="E6959" s="2" t="s">
        <v>19</v>
      </c>
      <c r="F6959" s="2" t="s">
        <v>61</v>
      </c>
      <c r="G6959" s="1">
        <v>472.5</v>
      </c>
      <c r="H6959" s="1">
        <v>525</v>
      </c>
      <c r="I6959" s="4">
        <v>3</v>
      </c>
      <c r="J6959" s="2" t="s">
        <v>71</v>
      </c>
      <c r="K6959" s="1">
        <f>Tabelle111[[#This Row],[Menge kg Nges]]/1000</f>
        <v>0.47249999999999998</v>
      </c>
      <c r="L6959" s="1">
        <f>Tabelle111[[#This Row],[Menge kg P2O5]]/1000</f>
        <v>0.52500000000000002</v>
      </c>
      <c r="M6959" s="1">
        <f>Tabelle111[[#This Row],[Menge t Nges]]/Tabelle111[[#This Row],[Anzahl Lieferscheine]]</f>
        <v>0.1575</v>
      </c>
      <c r="N6959" s="1">
        <f>Tabelle111[[#This Row],[Menge t P2O5]]/Tabelle111[[#This Row],[Anzahl Lieferscheine]]</f>
        <v>0.17500000000000002</v>
      </c>
    </row>
    <row r="6960" spans="1:14" x14ac:dyDescent="0.2">
      <c r="A6960" s="2" t="s">
        <v>53</v>
      </c>
      <c r="B6960" s="2" t="s">
        <v>53</v>
      </c>
      <c r="C6960" s="2" t="s">
        <v>6</v>
      </c>
      <c r="D6960" s="2" t="s">
        <v>15</v>
      </c>
      <c r="E6960" s="2" t="s">
        <v>20</v>
      </c>
      <c r="F6960" s="2" t="s">
        <v>61</v>
      </c>
      <c r="G6960" s="1">
        <v>183.6</v>
      </c>
      <c r="H6960" s="1">
        <v>135</v>
      </c>
      <c r="I6960" s="4">
        <v>1</v>
      </c>
      <c r="J6960" s="2" t="s">
        <v>71</v>
      </c>
      <c r="K6960" s="1">
        <f>Tabelle111[[#This Row],[Menge kg Nges]]/1000</f>
        <v>0.18359999999999999</v>
      </c>
      <c r="L6960" s="1">
        <f>Tabelle111[[#This Row],[Menge kg P2O5]]/1000</f>
        <v>0.13500000000000001</v>
      </c>
      <c r="M6960" s="1">
        <f>Tabelle111[[#This Row],[Menge t Nges]]/Tabelle111[[#This Row],[Anzahl Lieferscheine]]</f>
        <v>0.18359999999999999</v>
      </c>
      <c r="N6960" s="1">
        <f>Tabelle111[[#This Row],[Menge t P2O5]]/Tabelle111[[#This Row],[Anzahl Lieferscheine]]</f>
        <v>0.13500000000000001</v>
      </c>
    </row>
    <row r="6961" spans="1:14" x14ac:dyDescent="0.2">
      <c r="A6961" s="2" t="s">
        <v>53</v>
      </c>
      <c r="B6961" s="2" t="s">
        <v>53</v>
      </c>
      <c r="C6961" s="2" t="s">
        <v>6</v>
      </c>
      <c r="D6961" s="2" t="s">
        <v>15</v>
      </c>
      <c r="E6961" s="2" t="s">
        <v>9</v>
      </c>
      <c r="F6961" s="2" t="s">
        <v>61</v>
      </c>
      <c r="G6961" s="1">
        <v>611.47</v>
      </c>
      <c r="H6961" s="1">
        <v>339.75</v>
      </c>
      <c r="I6961" s="4">
        <v>3</v>
      </c>
      <c r="J6961" s="2" t="s">
        <v>71</v>
      </c>
      <c r="K6961" s="1">
        <f>Tabelle111[[#This Row],[Menge kg Nges]]/1000</f>
        <v>0.61147000000000007</v>
      </c>
      <c r="L6961" s="1">
        <f>Tabelle111[[#This Row],[Menge kg P2O5]]/1000</f>
        <v>0.33975</v>
      </c>
      <c r="M6961" s="1">
        <f>Tabelle111[[#This Row],[Menge t Nges]]/Tabelle111[[#This Row],[Anzahl Lieferscheine]]</f>
        <v>0.20382333333333336</v>
      </c>
      <c r="N6961" s="1">
        <f>Tabelle111[[#This Row],[Menge t P2O5]]/Tabelle111[[#This Row],[Anzahl Lieferscheine]]</f>
        <v>0.11325</v>
      </c>
    </row>
    <row r="6962" spans="1:14" x14ac:dyDescent="0.2">
      <c r="A6962" s="2" t="s">
        <v>28</v>
      </c>
      <c r="B6962" s="2" t="s">
        <v>5</v>
      </c>
      <c r="C6962" s="2" t="s">
        <v>6</v>
      </c>
      <c r="D6962" s="2" t="s">
        <v>7</v>
      </c>
      <c r="E6962" s="2" t="s">
        <v>8</v>
      </c>
      <c r="F6962" s="2" t="s">
        <v>61</v>
      </c>
      <c r="G6962" s="1">
        <v>4277.5</v>
      </c>
      <c r="H6962" s="1">
        <v>1622.5</v>
      </c>
      <c r="I6962" s="4">
        <v>6</v>
      </c>
      <c r="J6962" s="2" t="s">
        <v>71</v>
      </c>
      <c r="K6962" s="1">
        <f>Tabelle111[[#This Row],[Menge kg Nges]]/1000</f>
        <v>4.2774999999999999</v>
      </c>
      <c r="L6962" s="1">
        <f>Tabelle111[[#This Row],[Menge kg P2O5]]/1000</f>
        <v>1.6225000000000001</v>
      </c>
      <c r="M6962" s="1">
        <f>Tabelle111[[#This Row],[Menge t Nges]]/Tabelle111[[#This Row],[Anzahl Lieferscheine]]</f>
        <v>0.71291666666666664</v>
      </c>
      <c r="N6962" s="1">
        <f>Tabelle111[[#This Row],[Menge t P2O5]]/Tabelle111[[#This Row],[Anzahl Lieferscheine]]</f>
        <v>0.27041666666666669</v>
      </c>
    </row>
    <row r="6963" spans="1:14" x14ac:dyDescent="0.2">
      <c r="A6963" s="2" t="s">
        <v>28</v>
      </c>
      <c r="B6963" s="2" t="s">
        <v>5</v>
      </c>
      <c r="C6963" s="2" t="s">
        <v>6</v>
      </c>
      <c r="D6963" s="2" t="s">
        <v>7</v>
      </c>
      <c r="E6963" s="2" t="s">
        <v>9</v>
      </c>
      <c r="F6963" s="2" t="s">
        <v>61</v>
      </c>
      <c r="G6963" s="1">
        <v>1296.4000000000001</v>
      </c>
      <c r="H6963" s="1">
        <v>531.6</v>
      </c>
      <c r="I6963" s="4">
        <v>4</v>
      </c>
      <c r="J6963" s="2" t="s">
        <v>71</v>
      </c>
      <c r="K6963" s="1">
        <f>Tabelle111[[#This Row],[Menge kg Nges]]/1000</f>
        <v>1.2964</v>
      </c>
      <c r="L6963" s="1">
        <f>Tabelle111[[#This Row],[Menge kg P2O5]]/1000</f>
        <v>0.53160000000000007</v>
      </c>
      <c r="M6963" s="1">
        <f>Tabelle111[[#This Row],[Menge t Nges]]/Tabelle111[[#This Row],[Anzahl Lieferscheine]]</f>
        <v>0.3241</v>
      </c>
      <c r="N6963" s="1">
        <f>Tabelle111[[#This Row],[Menge t P2O5]]/Tabelle111[[#This Row],[Anzahl Lieferscheine]]</f>
        <v>0.13290000000000002</v>
      </c>
    </row>
    <row r="6964" spans="1:14" x14ac:dyDescent="0.2">
      <c r="A6964" s="2" t="s">
        <v>28</v>
      </c>
      <c r="B6964" s="2" t="s">
        <v>5</v>
      </c>
      <c r="C6964" s="2" t="s">
        <v>6</v>
      </c>
      <c r="D6964" s="2" t="s">
        <v>7</v>
      </c>
      <c r="E6964" s="2" t="s">
        <v>10</v>
      </c>
      <c r="F6964" s="2" t="s">
        <v>61</v>
      </c>
      <c r="G6964" s="1">
        <v>204</v>
      </c>
      <c r="H6964" s="1">
        <v>81.599999999999994</v>
      </c>
      <c r="I6964" s="4">
        <v>1</v>
      </c>
      <c r="J6964" s="2" t="s">
        <v>71</v>
      </c>
      <c r="K6964" s="1">
        <f>Tabelle111[[#This Row],[Menge kg Nges]]/1000</f>
        <v>0.20399999999999999</v>
      </c>
      <c r="L6964" s="1">
        <f>Tabelle111[[#This Row],[Menge kg P2O5]]/1000</f>
        <v>8.1599999999999992E-2</v>
      </c>
      <c r="M6964" s="1">
        <f>Tabelle111[[#This Row],[Menge t Nges]]/Tabelle111[[#This Row],[Anzahl Lieferscheine]]</f>
        <v>0.20399999999999999</v>
      </c>
      <c r="N6964" s="1">
        <f>Tabelle111[[#This Row],[Menge t P2O5]]/Tabelle111[[#This Row],[Anzahl Lieferscheine]]</f>
        <v>8.1599999999999992E-2</v>
      </c>
    </row>
    <row r="6965" spans="1:14" x14ac:dyDescent="0.2">
      <c r="A6965" s="2" t="s">
        <v>28</v>
      </c>
      <c r="B6965" s="2" t="s">
        <v>5</v>
      </c>
      <c r="C6965" s="2" t="s">
        <v>6</v>
      </c>
      <c r="D6965" s="2" t="s">
        <v>7</v>
      </c>
      <c r="E6965" s="2" t="s">
        <v>12</v>
      </c>
      <c r="F6965" s="2" t="s">
        <v>61</v>
      </c>
      <c r="G6965" s="1">
        <v>2017.86</v>
      </c>
      <c r="H6965" s="1">
        <v>975.21</v>
      </c>
      <c r="I6965" s="4">
        <v>3</v>
      </c>
      <c r="J6965" s="2" t="s">
        <v>71</v>
      </c>
      <c r="K6965" s="1">
        <f>Tabelle111[[#This Row],[Menge kg Nges]]/1000</f>
        <v>2.0178599999999998</v>
      </c>
      <c r="L6965" s="1">
        <f>Tabelle111[[#This Row],[Menge kg P2O5]]/1000</f>
        <v>0.97521000000000002</v>
      </c>
      <c r="M6965" s="1">
        <f>Tabelle111[[#This Row],[Menge t Nges]]/Tabelle111[[#This Row],[Anzahl Lieferscheine]]</f>
        <v>0.67261999999999988</v>
      </c>
      <c r="N6965" s="1">
        <f>Tabelle111[[#This Row],[Menge t P2O5]]/Tabelle111[[#This Row],[Anzahl Lieferscheine]]</f>
        <v>0.32507000000000003</v>
      </c>
    </row>
    <row r="6966" spans="1:14" x14ac:dyDescent="0.2">
      <c r="A6966" s="2" t="s">
        <v>28</v>
      </c>
      <c r="B6966" s="2" t="s">
        <v>5</v>
      </c>
      <c r="C6966" s="2" t="s">
        <v>6</v>
      </c>
      <c r="D6966" s="2" t="s">
        <v>7</v>
      </c>
      <c r="E6966" s="2" t="s">
        <v>14</v>
      </c>
      <c r="F6966" s="2" t="s">
        <v>61</v>
      </c>
      <c r="G6966" s="1">
        <v>10880.36</v>
      </c>
      <c r="H6966" s="1">
        <v>4154.3099999999995</v>
      </c>
      <c r="I6966" s="4">
        <v>21</v>
      </c>
      <c r="J6966" s="2" t="s">
        <v>71</v>
      </c>
      <c r="K6966" s="1">
        <f>Tabelle111[[#This Row],[Menge kg Nges]]/1000</f>
        <v>10.880360000000001</v>
      </c>
      <c r="L6966" s="1">
        <f>Tabelle111[[#This Row],[Menge kg P2O5]]/1000</f>
        <v>4.1543099999999997</v>
      </c>
      <c r="M6966" s="1">
        <f>Tabelle111[[#This Row],[Menge t Nges]]/Tabelle111[[#This Row],[Anzahl Lieferscheine]]</f>
        <v>0.51811238095238099</v>
      </c>
      <c r="N6966" s="1">
        <f>Tabelle111[[#This Row],[Menge t P2O5]]/Tabelle111[[#This Row],[Anzahl Lieferscheine]]</f>
        <v>0.1978242857142857</v>
      </c>
    </row>
    <row r="6967" spans="1:14" x14ac:dyDescent="0.2">
      <c r="A6967" s="2" t="s">
        <v>28</v>
      </c>
      <c r="B6967" s="2" t="s">
        <v>5</v>
      </c>
      <c r="C6967" s="2" t="s">
        <v>6</v>
      </c>
      <c r="D6967" s="2" t="s">
        <v>15</v>
      </c>
      <c r="E6967" s="2" t="s">
        <v>17</v>
      </c>
      <c r="F6967" s="2" t="s">
        <v>61</v>
      </c>
      <c r="G6967" s="1">
        <v>642.6</v>
      </c>
      <c r="H6967" s="1">
        <v>163.19999999999999</v>
      </c>
      <c r="I6967" s="4">
        <v>2</v>
      </c>
      <c r="J6967" s="2" t="s">
        <v>71</v>
      </c>
      <c r="K6967" s="1">
        <f>Tabelle111[[#This Row],[Menge kg Nges]]/1000</f>
        <v>0.64260000000000006</v>
      </c>
      <c r="L6967" s="1">
        <f>Tabelle111[[#This Row],[Menge kg P2O5]]/1000</f>
        <v>0.16319999999999998</v>
      </c>
      <c r="M6967" s="1">
        <f>Tabelle111[[#This Row],[Menge t Nges]]/Tabelle111[[#This Row],[Anzahl Lieferscheine]]</f>
        <v>0.32130000000000003</v>
      </c>
      <c r="N6967" s="1">
        <f>Tabelle111[[#This Row],[Menge t P2O5]]/Tabelle111[[#This Row],[Anzahl Lieferscheine]]</f>
        <v>8.1599999999999992E-2</v>
      </c>
    </row>
    <row r="6968" spans="1:14" x14ac:dyDescent="0.2">
      <c r="A6968" s="2" t="s">
        <v>28</v>
      </c>
      <c r="B6968" s="2" t="s">
        <v>5</v>
      </c>
      <c r="C6968" s="2" t="s">
        <v>6</v>
      </c>
      <c r="D6968" s="2" t="s">
        <v>15</v>
      </c>
      <c r="E6968" s="2" t="s">
        <v>18</v>
      </c>
      <c r="F6968" s="2" t="s">
        <v>61</v>
      </c>
      <c r="G6968" s="1">
        <v>839.99999999999989</v>
      </c>
      <c r="H6968" s="1">
        <v>680</v>
      </c>
      <c r="I6968" s="4">
        <v>4</v>
      </c>
      <c r="J6968" s="2" t="s">
        <v>71</v>
      </c>
      <c r="K6968" s="1">
        <f>Tabelle111[[#This Row],[Menge kg Nges]]/1000</f>
        <v>0.83999999999999986</v>
      </c>
      <c r="L6968" s="1">
        <f>Tabelle111[[#This Row],[Menge kg P2O5]]/1000</f>
        <v>0.68</v>
      </c>
      <c r="M6968" s="1">
        <f>Tabelle111[[#This Row],[Menge t Nges]]/Tabelle111[[#This Row],[Anzahl Lieferscheine]]</f>
        <v>0.20999999999999996</v>
      </c>
      <c r="N6968" s="1">
        <f>Tabelle111[[#This Row],[Menge t P2O5]]/Tabelle111[[#This Row],[Anzahl Lieferscheine]]</f>
        <v>0.17</v>
      </c>
    </row>
    <row r="6969" spans="1:14" x14ac:dyDescent="0.2">
      <c r="A6969" s="2" t="s">
        <v>28</v>
      </c>
      <c r="B6969" s="2" t="s">
        <v>5</v>
      </c>
      <c r="C6969" s="2" t="s">
        <v>6</v>
      </c>
      <c r="D6969" s="2" t="s">
        <v>15</v>
      </c>
      <c r="E6969" s="2" t="s">
        <v>19</v>
      </c>
      <c r="F6969" s="2" t="s">
        <v>61</v>
      </c>
      <c r="G6969" s="1">
        <v>1800</v>
      </c>
      <c r="H6969" s="1">
        <v>2700</v>
      </c>
      <c r="I6969" s="4">
        <v>1</v>
      </c>
      <c r="J6969" s="2" t="s">
        <v>71</v>
      </c>
      <c r="K6969" s="1">
        <f>Tabelle111[[#This Row],[Menge kg Nges]]/1000</f>
        <v>1.8</v>
      </c>
      <c r="L6969" s="1">
        <f>Tabelle111[[#This Row],[Menge kg P2O5]]/1000</f>
        <v>2.7</v>
      </c>
      <c r="M6969" s="1">
        <f>Tabelle111[[#This Row],[Menge t Nges]]/Tabelle111[[#This Row],[Anzahl Lieferscheine]]</f>
        <v>1.8</v>
      </c>
      <c r="N6969" s="1">
        <f>Tabelle111[[#This Row],[Menge t P2O5]]/Tabelle111[[#This Row],[Anzahl Lieferscheine]]</f>
        <v>2.7</v>
      </c>
    </row>
    <row r="6970" spans="1:14" x14ac:dyDescent="0.2">
      <c r="A6970" s="2" t="s">
        <v>28</v>
      </c>
      <c r="B6970" s="2" t="s">
        <v>5</v>
      </c>
      <c r="C6970" s="2" t="s">
        <v>6</v>
      </c>
      <c r="D6970" s="2" t="s">
        <v>15</v>
      </c>
      <c r="E6970" s="2" t="s">
        <v>21</v>
      </c>
      <c r="F6970" s="2" t="s">
        <v>61</v>
      </c>
      <c r="G6970" s="1">
        <v>480</v>
      </c>
      <c r="H6970" s="1">
        <v>255</v>
      </c>
      <c r="I6970" s="4">
        <v>1</v>
      </c>
      <c r="J6970" s="2" t="s">
        <v>71</v>
      </c>
      <c r="K6970" s="1">
        <f>Tabelle111[[#This Row],[Menge kg Nges]]/1000</f>
        <v>0.48</v>
      </c>
      <c r="L6970" s="1">
        <f>Tabelle111[[#This Row],[Menge kg P2O5]]/1000</f>
        <v>0.255</v>
      </c>
      <c r="M6970" s="1">
        <f>Tabelle111[[#This Row],[Menge t Nges]]/Tabelle111[[#This Row],[Anzahl Lieferscheine]]</f>
        <v>0.48</v>
      </c>
      <c r="N6970" s="1">
        <f>Tabelle111[[#This Row],[Menge t P2O5]]/Tabelle111[[#This Row],[Anzahl Lieferscheine]]</f>
        <v>0.255</v>
      </c>
    </row>
    <row r="6971" spans="1:14" x14ac:dyDescent="0.2">
      <c r="A6971" s="2" t="s">
        <v>28</v>
      </c>
      <c r="B6971" s="2" t="s">
        <v>5</v>
      </c>
      <c r="C6971" s="2" t="s">
        <v>6</v>
      </c>
      <c r="D6971" s="2" t="s">
        <v>15</v>
      </c>
      <c r="E6971" s="2" t="s">
        <v>9</v>
      </c>
      <c r="F6971" s="2" t="s">
        <v>61</v>
      </c>
      <c r="G6971" s="1">
        <v>1747.2</v>
      </c>
      <c r="H6971" s="1">
        <v>772.8</v>
      </c>
      <c r="I6971" s="4">
        <v>1</v>
      </c>
      <c r="J6971" s="2" t="s">
        <v>71</v>
      </c>
      <c r="K6971" s="1">
        <f>Tabelle111[[#This Row],[Menge kg Nges]]/1000</f>
        <v>1.7472000000000001</v>
      </c>
      <c r="L6971" s="1">
        <f>Tabelle111[[#This Row],[Menge kg P2O5]]/1000</f>
        <v>0.77279999999999993</v>
      </c>
      <c r="M6971" s="1">
        <f>Tabelle111[[#This Row],[Menge t Nges]]/Tabelle111[[#This Row],[Anzahl Lieferscheine]]</f>
        <v>1.7472000000000001</v>
      </c>
      <c r="N6971" s="1">
        <f>Tabelle111[[#This Row],[Menge t P2O5]]/Tabelle111[[#This Row],[Anzahl Lieferscheine]]</f>
        <v>0.77279999999999993</v>
      </c>
    </row>
    <row r="6972" spans="1:14" x14ac:dyDescent="0.2">
      <c r="A6972" s="2" t="s">
        <v>28</v>
      </c>
      <c r="B6972" s="2" t="s">
        <v>5</v>
      </c>
      <c r="C6972" s="2" t="s">
        <v>6</v>
      </c>
      <c r="D6972" s="2" t="s">
        <v>15</v>
      </c>
      <c r="E6972" s="2" t="s">
        <v>10</v>
      </c>
      <c r="F6972" s="2" t="s">
        <v>61</v>
      </c>
      <c r="G6972" s="1">
        <v>810</v>
      </c>
      <c r="H6972" s="1">
        <v>346</v>
      </c>
      <c r="I6972" s="4">
        <v>1</v>
      </c>
      <c r="J6972" s="2" t="s">
        <v>71</v>
      </c>
      <c r="K6972" s="1">
        <f>Tabelle111[[#This Row],[Menge kg Nges]]/1000</f>
        <v>0.81</v>
      </c>
      <c r="L6972" s="1">
        <f>Tabelle111[[#This Row],[Menge kg P2O5]]/1000</f>
        <v>0.34599999999999997</v>
      </c>
      <c r="M6972" s="1">
        <f>Tabelle111[[#This Row],[Menge t Nges]]/Tabelle111[[#This Row],[Anzahl Lieferscheine]]</f>
        <v>0.81</v>
      </c>
      <c r="N6972" s="1">
        <f>Tabelle111[[#This Row],[Menge t P2O5]]/Tabelle111[[#This Row],[Anzahl Lieferscheine]]</f>
        <v>0.34599999999999997</v>
      </c>
    </row>
    <row r="6973" spans="1:14" x14ac:dyDescent="0.2">
      <c r="A6973" s="2" t="s">
        <v>28</v>
      </c>
      <c r="B6973" s="2" t="s">
        <v>5</v>
      </c>
      <c r="C6973" s="2" t="s">
        <v>25</v>
      </c>
      <c r="D6973" s="2" t="s">
        <v>25</v>
      </c>
      <c r="E6973" s="2" t="s">
        <v>26</v>
      </c>
      <c r="F6973" s="2" t="s">
        <v>61</v>
      </c>
      <c r="G6973" s="1">
        <v>11399.5</v>
      </c>
      <c r="H6973" s="1">
        <v>3291.9</v>
      </c>
      <c r="I6973" s="4">
        <v>13</v>
      </c>
      <c r="J6973" s="2" t="s">
        <v>71</v>
      </c>
      <c r="K6973" s="1">
        <f>Tabelle111[[#This Row],[Menge kg Nges]]/1000</f>
        <v>11.3995</v>
      </c>
      <c r="L6973" s="1">
        <f>Tabelle111[[#This Row],[Menge kg P2O5]]/1000</f>
        <v>3.2919</v>
      </c>
      <c r="M6973" s="1">
        <f>Tabelle111[[#This Row],[Menge t Nges]]/Tabelle111[[#This Row],[Anzahl Lieferscheine]]</f>
        <v>0.87688461538461537</v>
      </c>
      <c r="N6973" s="1">
        <f>Tabelle111[[#This Row],[Menge t P2O5]]/Tabelle111[[#This Row],[Anzahl Lieferscheine]]</f>
        <v>0.25322307692307694</v>
      </c>
    </row>
    <row r="6974" spans="1:14" x14ac:dyDescent="0.2">
      <c r="A6974" s="2" t="s">
        <v>28</v>
      </c>
      <c r="B6974" s="2" t="s">
        <v>27</v>
      </c>
      <c r="C6974" s="2" t="s">
        <v>25</v>
      </c>
      <c r="D6974" s="2" t="s">
        <v>25</v>
      </c>
      <c r="E6974" s="2" t="s">
        <v>26</v>
      </c>
      <c r="F6974" s="2" t="s">
        <v>61</v>
      </c>
      <c r="G6974" s="1">
        <v>820</v>
      </c>
      <c r="H6974" s="1">
        <v>200</v>
      </c>
      <c r="I6974" s="4">
        <v>1</v>
      </c>
      <c r="J6974" s="2" t="s">
        <v>71</v>
      </c>
      <c r="K6974" s="1">
        <f>Tabelle111[[#This Row],[Menge kg Nges]]/1000</f>
        <v>0.82</v>
      </c>
      <c r="L6974" s="1">
        <f>Tabelle111[[#This Row],[Menge kg P2O5]]/1000</f>
        <v>0.2</v>
      </c>
      <c r="M6974" s="1">
        <f>Tabelle111[[#This Row],[Menge t Nges]]/Tabelle111[[#This Row],[Anzahl Lieferscheine]]</f>
        <v>0.82</v>
      </c>
      <c r="N6974" s="1">
        <f>Tabelle111[[#This Row],[Menge t P2O5]]/Tabelle111[[#This Row],[Anzahl Lieferscheine]]</f>
        <v>0.2</v>
      </c>
    </row>
    <row r="6975" spans="1:14" x14ac:dyDescent="0.2">
      <c r="A6975" s="2" t="s">
        <v>28</v>
      </c>
      <c r="B6975" s="2" t="s">
        <v>48</v>
      </c>
      <c r="C6975" s="2" t="s">
        <v>25</v>
      </c>
      <c r="D6975" s="2" t="s">
        <v>25</v>
      </c>
      <c r="E6975" s="2" t="s">
        <v>26</v>
      </c>
      <c r="F6975" s="2" t="s">
        <v>61</v>
      </c>
      <c r="G6975" s="1">
        <v>1104</v>
      </c>
      <c r="H6975" s="1">
        <v>504</v>
      </c>
      <c r="I6975" s="4">
        <v>1</v>
      </c>
      <c r="J6975" s="2" t="s">
        <v>71</v>
      </c>
      <c r="K6975" s="1">
        <f>Tabelle111[[#This Row],[Menge kg Nges]]/1000</f>
        <v>1.1040000000000001</v>
      </c>
      <c r="L6975" s="1">
        <f>Tabelle111[[#This Row],[Menge kg P2O5]]/1000</f>
        <v>0.504</v>
      </c>
      <c r="M6975" s="1">
        <f>Tabelle111[[#This Row],[Menge t Nges]]/Tabelle111[[#This Row],[Anzahl Lieferscheine]]</f>
        <v>1.1040000000000001</v>
      </c>
      <c r="N6975" s="1">
        <f>Tabelle111[[#This Row],[Menge t P2O5]]/Tabelle111[[#This Row],[Anzahl Lieferscheine]]</f>
        <v>0.504</v>
      </c>
    </row>
    <row r="6976" spans="1:14" x14ac:dyDescent="0.2">
      <c r="A6976" s="2" t="s">
        <v>28</v>
      </c>
      <c r="B6976" s="2" t="s">
        <v>45</v>
      </c>
      <c r="C6976" s="2" t="s">
        <v>6</v>
      </c>
      <c r="D6976" s="2" t="s">
        <v>15</v>
      </c>
      <c r="E6976" s="2" t="s">
        <v>20</v>
      </c>
      <c r="F6976" s="2" t="s">
        <v>61</v>
      </c>
      <c r="G6976" s="1">
        <v>163.19999999999999</v>
      </c>
      <c r="H6976" s="1">
        <v>120</v>
      </c>
      <c r="I6976" s="4">
        <v>1</v>
      </c>
      <c r="J6976" s="2" t="s">
        <v>71</v>
      </c>
      <c r="K6976" s="1">
        <f>Tabelle111[[#This Row],[Menge kg Nges]]/1000</f>
        <v>0.16319999999999998</v>
      </c>
      <c r="L6976" s="1">
        <f>Tabelle111[[#This Row],[Menge kg P2O5]]/1000</f>
        <v>0.12</v>
      </c>
      <c r="M6976" s="1">
        <f>Tabelle111[[#This Row],[Menge t Nges]]/Tabelle111[[#This Row],[Anzahl Lieferscheine]]</f>
        <v>0.16319999999999998</v>
      </c>
      <c r="N6976" s="1">
        <f>Tabelle111[[#This Row],[Menge t P2O5]]/Tabelle111[[#This Row],[Anzahl Lieferscheine]]</f>
        <v>0.12</v>
      </c>
    </row>
    <row r="6977" spans="1:14" x14ac:dyDescent="0.2">
      <c r="A6977" s="2" t="s">
        <v>28</v>
      </c>
      <c r="B6977" s="2" t="s">
        <v>45</v>
      </c>
      <c r="C6977" s="2" t="s">
        <v>6</v>
      </c>
      <c r="D6977" s="2" t="s">
        <v>15</v>
      </c>
      <c r="E6977" s="2" t="s">
        <v>21</v>
      </c>
      <c r="F6977" s="2" t="s">
        <v>61</v>
      </c>
      <c r="G6977" s="1">
        <v>768</v>
      </c>
      <c r="H6977" s="1">
        <v>408</v>
      </c>
      <c r="I6977" s="4">
        <v>1</v>
      </c>
      <c r="J6977" s="2" t="s">
        <v>71</v>
      </c>
      <c r="K6977" s="1">
        <f>Tabelle111[[#This Row],[Menge kg Nges]]/1000</f>
        <v>0.76800000000000002</v>
      </c>
      <c r="L6977" s="1">
        <f>Tabelle111[[#This Row],[Menge kg P2O5]]/1000</f>
        <v>0.40799999999999997</v>
      </c>
      <c r="M6977" s="1">
        <f>Tabelle111[[#This Row],[Menge t Nges]]/Tabelle111[[#This Row],[Anzahl Lieferscheine]]</f>
        <v>0.76800000000000002</v>
      </c>
      <c r="N6977" s="1">
        <f>Tabelle111[[#This Row],[Menge t P2O5]]/Tabelle111[[#This Row],[Anzahl Lieferscheine]]</f>
        <v>0.40799999999999997</v>
      </c>
    </row>
    <row r="6978" spans="1:14" x14ac:dyDescent="0.2">
      <c r="A6978" s="2" t="s">
        <v>28</v>
      </c>
      <c r="B6978" s="2" t="s">
        <v>28</v>
      </c>
      <c r="C6978" s="2" t="s">
        <v>6</v>
      </c>
      <c r="D6978" s="2" t="s">
        <v>7</v>
      </c>
      <c r="E6978" s="2" t="s">
        <v>8</v>
      </c>
      <c r="F6978" s="2" t="s">
        <v>61</v>
      </c>
      <c r="G6978" s="1">
        <v>158902.26999999999</v>
      </c>
      <c r="H6978" s="1">
        <v>55258.27</v>
      </c>
      <c r="I6978" s="4">
        <v>161</v>
      </c>
      <c r="J6978" s="2" t="s">
        <v>71</v>
      </c>
      <c r="K6978" s="1">
        <f>Tabelle111[[#This Row],[Menge kg Nges]]/1000</f>
        <v>158.90226999999999</v>
      </c>
      <c r="L6978" s="1">
        <f>Tabelle111[[#This Row],[Menge kg P2O5]]/1000</f>
        <v>55.258269999999996</v>
      </c>
      <c r="M6978" s="1">
        <f>Tabelle111[[#This Row],[Menge t Nges]]/Tabelle111[[#This Row],[Anzahl Lieferscheine]]</f>
        <v>0.98697062111801237</v>
      </c>
      <c r="N6978" s="1">
        <f>Tabelle111[[#This Row],[Menge t P2O5]]/Tabelle111[[#This Row],[Anzahl Lieferscheine]]</f>
        <v>0.34321906832298132</v>
      </c>
    </row>
    <row r="6979" spans="1:14" x14ac:dyDescent="0.2">
      <c r="A6979" s="2" t="s">
        <v>28</v>
      </c>
      <c r="B6979" s="2" t="s">
        <v>28</v>
      </c>
      <c r="C6979" s="2" t="s">
        <v>6</v>
      </c>
      <c r="D6979" s="2" t="s">
        <v>7</v>
      </c>
      <c r="E6979" s="2" t="s">
        <v>9</v>
      </c>
      <c r="F6979" s="2" t="s">
        <v>61</v>
      </c>
      <c r="G6979" s="1">
        <v>151376.40000000005</v>
      </c>
      <c r="H6979" s="1">
        <v>64453.000000000015</v>
      </c>
      <c r="I6979" s="4">
        <v>216</v>
      </c>
      <c r="J6979" s="2" t="s">
        <v>71</v>
      </c>
      <c r="K6979" s="1">
        <f>Tabelle111[[#This Row],[Menge kg Nges]]/1000</f>
        <v>151.37640000000005</v>
      </c>
      <c r="L6979" s="1">
        <f>Tabelle111[[#This Row],[Menge kg P2O5]]/1000</f>
        <v>64.453000000000017</v>
      </c>
      <c r="M6979" s="1">
        <f>Tabelle111[[#This Row],[Menge t Nges]]/Tabelle111[[#This Row],[Anzahl Lieferscheine]]</f>
        <v>0.70081666666666687</v>
      </c>
      <c r="N6979" s="1">
        <f>Tabelle111[[#This Row],[Menge t P2O5]]/Tabelle111[[#This Row],[Anzahl Lieferscheine]]</f>
        <v>0.29839351851851859</v>
      </c>
    </row>
    <row r="6980" spans="1:14" x14ac:dyDescent="0.2">
      <c r="A6980" s="2" t="s">
        <v>28</v>
      </c>
      <c r="B6980" s="2" t="s">
        <v>28</v>
      </c>
      <c r="C6980" s="2" t="s">
        <v>6</v>
      </c>
      <c r="D6980" s="2" t="s">
        <v>7</v>
      </c>
      <c r="E6980" s="2" t="s">
        <v>10</v>
      </c>
      <c r="F6980" s="2" t="s">
        <v>61</v>
      </c>
      <c r="G6980" s="1">
        <v>4910.55</v>
      </c>
      <c r="H6980" s="1">
        <v>1891.45</v>
      </c>
      <c r="I6980" s="4">
        <v>9</v>
      </c>
      <c r="J6980" s="2" t="s">
        <v>71</v>
      </c>
      <c r="K6980" s="1">
        <f>Tabelle111[[#This Row],[Menge kg Nges]]/1000</f>
        <v>4.9105499999999997</v>
      </c>
      <c r="L6980" s="1">
        <f>Tabelle111[[#This Row],[Menge kg P2O5]]/1000</f>
        <v>1.8914500000000001</v>
      </c>
      <c r="M6980" s="1">
        <f>Tabelle111[[#This Row],[Menge t Nges]]/Tabelle111[[#This Row],[Anzahl Lieferscheine]]</f>
        <v>0.54561666666666664</v>
      </c>
      <c r="N6980" s="1">
        <f>Tabelle111[[#This Row],[Menge t P2O5]]/Tabelle111[[#This Row],[Anzahl Lieferscheine]]</f>
        <v>0.21016111111111113</v>
      </c>
    </row>
    <row r="6981" spans="1:14" x14ac:dyDescent="0.2">
      <c r="A6981" s="2" t="s">
        <v>28</v>
      </c>
      <c r="B6981" s="2" t="s">
        <v>28</v>
      </c>
      <c r="C6981" s="2" t="s">
        <v>6</v>
      </c>
      <c r="D6981" s="2" t="s">
        <v>7</v>
      </c>
      <c r="E6981" s="2" t="s">
        <v>11</v>
      </c>
      <c r="F6981" s="2" t="s">
        <v>61</v>
      </c>
      <c r="G6981" s="1">
        <v>180</v>
      </c>
      <c r="H6981" s="1">
        <v>105</v>
      </c>
      <c r="I6981" s="4">
        <v>2</v>
      </c>
      <c r="J6981" s="2" t="s">
        <v>71</v>
      </c>
      <c r="K6981" s="1">
        <f>Tabelle111[[#This Row],[Menge kg Nges]]/1000</f>
        <v>0.18</v>
      </c>
      <c r="L6981" s="1">
        <f>Tabelle111[[#This Row],[Menge kg P2O5]]/1000</f>
        <v>0.105</v>
      </c>
      <c r="M6981" s="1">
        <f>Tabelle111[[#This Row],[Menge t Nges]]/Tabelle111[[#This Row],[Anzahl Lieferscheine]]</f>
        <v>0.09</v>
      </c>
      <c r="N6981" s="1">
        <f>Tabelle111[[#This Row],[Menge t P2O5]]/Tabelle111[[#This Row],[Anzahl Lieferscheine]]</f>
        <v>5.2499999999999998E-2</v>
      </c>
    </row>
    <row r="6982" spans="1:14" x14ac:dyDescent="0.2">
      <c r="A6982" s="2" t="s">
        <v>28</v>
      </c>
      <c r="B6982" s="2" t="s">
        <v>28</v>
      </c>
      <c r="C6982" s="2" t="s">
        <v>6</v>
      </c>
      <c r="D6982" s="2" t="s">
        <v>7</v>
      </c>
      <c r="E6982" s="2" t="s">
        <v>12</v>
      </c>
      <c r="F6982" s="2" t="s">
        <v>61</v>
      </c>
      <c r="G6982" s="1">
        <v>42842.239999999998</v>
      </c>
      <c r="H6982" s="1">
        <v>20326.399999999998</v>
      </c>
      <c r="I6982" s="4">
        <v>78</v>
      </c>
      <c r="J6982" s="2" t="s">
        <v>71</v>
      </c>
      <c r="K6982" s="1">
        <f>Tabelle111[[#This Row],[Menge kg Nges]]/1000</f>
        <v>42.842239999999997</v>
      </c>
      <c r="L6982" s="1">
        <f>Tabelle111[[#This Row],[Menge kg P2O5]]/1000</f>
        <v>20.3264</v>
      </c>
      <c r="M6982" s="1">
        <f>Tabelle111[[#This Row],[Menge t Nges]]/Tabelle111[[#This Row],[Anzahl Lieferscheine]]</f>
        <v>0.54925948717948714</v>
      </c>
      <c r="N6982" s="1">
        <f>Tabelle111[[#This Row],[Menge t P2O5]]/Tabelle111[[#This Row],[Anzahl Lieferscheine]]</f>
        <v>0.26059487179487179</v>
      </c>
    </row>
    <row r="6983" spans="1:14" x14ac:dyDescent="0.2">
      <c r="A6983" s="2" t="s">
        <v>28</v>
      </c>
      <c r="B6983" s="2" t="s">
        <v>28</v>
      </c>
      <c r="C6983" s="2" t="s">
        <v>6</v>
      </c>
      <c r="D6983" s="2" t="s">
        <v>7</v>
      </c>
      <c r="E6983" s="2" t="s">
        <v>13</v>
      </c>
      <c r="F6983" s="2" t="s">
        <v>61</v>
      </c>
      <c r="G6983" s="1">
        <v>10046.299999999999</v>
      </c>
      <c r="H6983" s="1">
        <v>6771.7</v>
      </c>
      <c r="I6983" s="4">
        <v>16</v>
      </c>
      <c r="J6983" s="2" t="s">
        <v>71</v>
      </c>
      <c r="K6983" s="1">
        <f>Tabelle111[[#This Row],[Menge kg Nges]]/1000</f>
        <v>10.046299999999999</v>
      </c>
      <c r="L6983" s="1">
        <f>Tabelle111[[#This Row],[Menge kg P2O5]]/1000</f>
        <v>6.7717000000000001</v>
      </c>
      <c r="M6983" s="1">
        <f>Tabelle111[[#This Row],[Menge t Nges]]/Tabelle111[[#This Row],[Anzahl Lieferscheine]]</f>
        <v>0.62789374999999992</v>
      </c>
      <c r="N6983" s="1">
        <f>Tabelle111[[#This Row],[Menge t P2O5]]/Tabelle111[[#This Row],[Anzahl Lieferscheine]]</f>
        <v>0.42323125</v>
      </c>
    </row>
    <row r="6984" spans="1:14" x14ac:dyDescent="0.2">
      <c r="A6984" s="2" t="s">
        <v>28</v>
      </c>
      <c r="B6984" s="2" t="s">
        <v>28</v>
      </c>
      <c r="C6984" s="2" t="s">
        <v>6</v>
      </c>
      <c r="D6984" s="2" t="s">
        <v>7</v>
      </c>
      <c r="E6984" s="2" t="s">
        <v>14</v>
      </c>
      <c r="F6984" s="2" t="s">
        <v>61</v>
      </c>
      <c r="G6984" s="1">
        <v>48592.19000000001</v>
      </c>
      <c r="H6984" s="1">
        <v>26439.290000000005</v>
      </c>
      <c r="I6984" s="4">
        <v>36</v>
      </c>
      <c r="J6984" s="2" t="s">
        <v>71</v>
      </c>
      <c r="K6984" s="1">
        <f>Tabelle111[[#This Row],[Menge kg Nges]]/1000</f>
        <v>48.592190000000009</v>
      </c>
      <c r="L6984" s="1">
        <f>Tabelle111[[#This Row],[Menge kg P2O5]]/1000</f>
        <v>26.439290000000003</v>
      </c>
      <c r="M6984" s="1">
        <f>Tabelle111[[#This Row],[Menge t Nges]]/Tabelle111[[#This Row],[Anzahl Lieferscheine]]</f>
        <v>1.3497830555555559</v>
      </c>
      <c r="N6984" s="1">
        <f>Tabelle111[[#This Row],[Menge t P2O5]]/Tabelle111[[#This Row],[Anzahl Lieferscheine]]</f>
        <v>0.73442472222222233</v>
      </c>
    </row>
    <row r="6985" spans="1:14" x14ac:dyDescent="0.2">
      <c r="A6985" s="2" t="s">
        <v>28</v>
      </c>
      <c r="B6985" s="2" t="s">
        <v>28</v>
      </c>
      <c r="C6985" s="2" t="s">
        <v>6</v>
      </c>
      <c r="D6985" s="2" t="s">
        <v>15</v>
      </c>
      <c r="E6985" s="2" t="s">
        <v>17</v>
      </c>
      <c r="F6985" s="2" t="s">
        <v>61</v>
      </c>
      <c r="G6985" s="1">
        <v>4672.2</v>
      </c>
      <c r="H6985" s="1">
        <v>1260.4000000000001</v>
      </c>
      <c r="I6985" s="4">
        <v>6</v>
      </c>
      <c r="J6985" s="2" t="s">
        <v>71</v>
      </c>
      <c r="K6985" s="1">
        <f>Tabelle111[[#This Row],[Menge kg Nges]]/1000</f>
        <v>4.6722000000000001</v>
      </c>
      <c r="L6985" s="1">
        <f>Tabelle111[[#This Row],[Menge kg P2O5]]/1000</f>
        <v>1.2604000000000002</v>
      </c>
      <c r="M6985" s="1">
        <f>Tabelle111[[#This Row],[Menge t Nges]]/Tabelle111[[#This Row],[Anzahl Lieferscheine]]</f>
        <v>0.77870000000000006</v>
      </c>
      <c r="N6985" s="1">
        <f>Tabelle111[[#This Row],[Menge t P2O5]]/Tabelle111[[#This Row],[Anzahl Lieferscheine]]</f>
        <v>0.21006666666666671</v>
      </c>
    </row>
    <row r="6986" spans="1:14" x14ac:dyDescent="0.2">
      <c r="A6986" s="2" t="s">
        <v>28</v>
      </c>
      <c r="B6986" s="2" t="s">
        <v>28</v>
      </c>
      <c r="C6986" s="2" t="s">
        <v>6</v>
      </c>
      <c r="D6986" s="2" t="s">
        <v>15</v>
      </c>
      <c r="E6986" s="2" t="s">
        <v>18</v>
      </c>
      <c r="F6986" s="2" t="s">
        <v>61</v>
      </c>
      <c r="G6986" s="1">
        <v>5737.6</v>
      </c>
      <c r="H6986" s="1">
        <v>5115.2</v>
      </c>
      <c r="I6986" s="4">
        <v>7</v>
      </c>
      <c r="J6986" s="2" t="s">
        <v>71</v>
      </c>
      <c r="K6986" s="1">
        <f>Tabelle111[[#This Row],[Menge kg Nges]]/1000</f>
        <v>5.7376000000000005</v>
      </c>
      <c r="L6986" s="1">
        <f>Tabelle111[[#This Row],[Menge kg P2O5]]/1000</f>
        <v>5.1151999999999997</v>
      </c>
      <c r="M6986" s="1">
        <f>Tabelle111[[#This Row],[Menge t Nges]]/Tabelle111[[#This Row],[Anzahl Lieferscheine]]</f>
        <v>0.81965714285714297</v>
      </c>
      <c r="N6986" s="1">
        <f>Tabelle111[[#This Row],[Menge t P2O5]]/Tabelle111[[#This Row],[Anzahl Lieferscheine]]</f>
        <v>0.73074285714285714</v>
      </c>
    </row>
    <row r="6987" spans="1:14" x14ac:dyDescent="0.2">
      <c r="A6987" s="2" t="s">
        <v>28</v>
      </c>
      <c r="B6987" s="2" t="s">
        <v>28</v>
      </c>
      <c r="C6987" s="2" t="s">
        <v>6</v>
      </c>
      <c r="D6987" s="2" t="s">
        <v>15</v>
      </c>
      <c r="E6987" s="2" t="s">
        <v>19</v>
      </c>
      <c r="F6987" s="2" t="s">
        <v>61</v>
      </c>
      <c r="G6987" s="1">
        <v>12072.79</v>
      </c>
      <c r="H6987" s="1">
        <v>13764.58</v>
      </c>
      <c r="I6987" s="4">
        <v>7</v>
      </c>
      <c r="J6987" s="2" t="s">
        <v>71</v>
      </c>
      <c r="K6987" s="1">
        <f>Tabelle111[[#This Row],[Menge kg Nges]]/1000</f>
        <v>12.072790000000001</v>
      </c>
      <c r="L6987" s="1">
        <f>Tabelle111[[#This Row],[Menge kg P2O5]]/1000</f>
        <v>13.76458</v>
      </c>
      <c r="M6987" s="1">
        <f>Tabelle111[[#This Row],[Menge t Nges]]/Tabelle111[[#This Row],[Anzahl Lieferscheine]]</f>
        <v>1.7246842857142859</v>
      </c>
      <c r="N6987" s="1">
        <f>Tabelle111[[#This Row],[Menge t P2O5]]/Tabelle111[[#This Row],[Anzahl Lieferscheine]]</f>
        <v>1.9663685714285715</v>
      </c>
    </row>
    <row r="6988" spans="1:14" x14ac:dyDescent="0.2">
      <c r="A6988" s="2" t="s">
        <v>28</v>
      </c>
      <c r="B6988" s="2" t="s">
        <v>28</v>
      </c>
      <c r="C6988" s="2" t="s">
        <v>6</v>
      </c>
      <c r="D6988" s="2" t="s">
        <v>15</v>
      </c>
      <c r="E6988" s="2" t="s">
        <v>20</v>
      </c>
      <c r="F6988" s="2" t="s">
        <v>61</v>
      </c>
      <c r="G6988" s="1">
        <v>10478.400000000001</v>
      </c>
      <c r="H6988" s="1">
        <v>6240</v>
      </c>
      <c r="I6988" s="4">
        <v>20</v>
      </c>
      <c r="J6988" s="2" t="s">
        <v>71</v>
      </c>
      <c r="K6988" s="1">
        <f>Tabelle111[[#This Row],[Menge kg Nges]]/1000</f>
        <v>10.478400000000001</v>
      </c>
      <c r="L6988" s="1">
        <f>Tabelle111[[#This Row],[Menge kg P2O5]]/1000</f>
        <v>6.24</v>
      </c>
      <c r="M6988" s="1">
        <f>Tabelle111[[#This Row],[Menge t Nges]]/Tabelle111[[#This Row],[Anzahl Lieferscheine]]</f>
        <v>0.52392000000000005</v>
      </c>
      <c r="N6988" s="1">
        <f>Tabelle111[[#This Row],[Menge t P2O5]]/Tabelle111[[#This Row],[Anzahl Lieferscheine]]</f>
        <v>0.312</v>
      </c>
    </row>
    <row r="6989" spans="1:14" x14ac:dyDescent="0.2">
      <c r="A6989" s="2" t="s">
        <v>28</v>
      </c>
      <c r="B6989" s="2" t="s">
        <v>28</v>
      </c>
      <c r="C6989" s="2" t="s">
        <v>6</v>
      </c>
      <c r="D6989" s="2" t="s">
        <v>15</v>
      </c>
      <c r="E6989" s="2" t="s">
        <v>21</v>
      </c>
      <c r="F6989" s="2" t="s">
        <v>61</v>
      </c>
      <c r="G6989" s="1">
        <v>18925.899999999998</v>
      </c>
      <c r="H6989" s="1">
        <v>9926.4000000000015</v>
      </c>
      <c r="I6989" s="4">
        <v>31</v>
      </c>
      <c r="J6989" s="2" t="s">
        <v>71</v>
      </c>
      <c r="K6989" s="1">
        <f>Tabelle111[[#This Row],[Menge kg Nges]]/1000</f>
        <v>18.925899999999999</v>
      </c>
      <c r="L6989" s="1">
        <f>Tabelle111[[#This Row],[Menge kg P2O5]]/1000</f>
        <v>9.926400000000001</v>
      </c>
      <c r="M6989" s="1">
        <f>Tabelle111[[#This Row],[Menge t Nges]]/Tabelle111[[#This Row],[Anzahl Lieferscheine]]</f>
        <v>0.61051290322580642</v>
      </c>
      <c r="N6989" s="1">
        <f>Tabelle111[[#This Row],[Menge t P2O5]]/Tabelle111[[#This Row],[Anzahl Lieferscheine]]</f>
        <v>0.32020645161290323</v>
      </c>
    </row>
    <row r="6990" spans="1:14" x14ac:dyDescent="0.2">
      <c r="A6990" s="2" t="s">
        <v>28</v>
      </c>
      <c r="B6990" s="2" t="s">
        <v>28</v>
      </c>
      <c r="C6990" s="2" t="s">
        <v>6</v>
      </c>
      <c r="D6990" s="2" t="s">
        <v>15</v>
      </c>
      <c r="E6990" s="2" t="s">
        <v>9</v>
      </c>
      <c r="F6990" s="2" t="s">
        <v>61</v>
      </c>
      <c r="G6990" s="1">
        <v>49958.840000000004</v>
      </c>
      <c r="H6990" s="1">
        <v>26181.100000000002</v>
      </c>
      <c r="I6990" s="4">
        <v>124</v>
      </c>
      <c r="J6990" s="2" t="s">
        <v>71</v>
      </c>
      <c r="K6990" s="1">
        <f>Tabelle111[[#This Row],[Menge kg Nges]]/1000</f>
        <v>49.958840000000002</v>
      </c>
      <c r="L6990" s="1">
        <f>Tabelle111[[#This Row],[Menge kg P2O5]]/1000</f>
        <v>26.181100000000001</v>
      </c>
      <c r="M6990" s="1">
        <f>Tabelle111[[#This Row],[Menge t Nges]]/Tabelle111[[#This Row],[Anzahl Lieferscheine]]</f>
        <v>0.40289387096774193</v>
      </c>
      <c r="N6990" s="1">
        <f>Tabelle111[[#This Row],[Menge t P2O5]]/Tabelle111[[#This Row],[Anzahl Lieferscheine]]</f>
        <v>0.21113790322580644</v>
      </c>
    </row>
    <row r="6991" spans="1:14" x14ac:dyDescent="0.2">
      <c r="A6991" s="2" t="s">
        <v>28</v>
      </c>
      <c r="B6991" s="2" t="s">
        <v>28</v>
      </c>
      <c r="C6991" s="2" t="s">
        <v>6</v>
      </c>
      <c r="D6991" s="2" t="s">
        <v>15</v>
      </c>
      <c r="E6991" s="2" t="s">
        <v>10</v>
      </c>
      <c r="F6991" s="2" t="s">
        <v>61</v>
      </c>
      <c r="G6991" s="1">
        <v>20776.5</v>
      </c>
      <c r="H6991" s="1">
        <v>8874.9</v>
      </c>
      <c r="I6991" s="4">
        <v>42</v>
      </c>
      <c r="J6991" s="2" t="s">
        <v>71</v>
      </c>
      <c r="K6991" s="1">
        <f>Tabelle111[[#This Row],[Menge kg Nges]]/1000</f>
        <v>20.776499999999999</v>
      </c>
      <c r="L6991" s="1">
        <f>Tabelle111[[#This Row],[Menge kg P2O5]]/1000</f>
        <v>8.8749000000000002</v>
      </c>
      <c r="M6991" s="1">
        <f>Tabelle111[[#This Row],[Menge t Nges]]/Tabelle111[[#This Row],[Anzahl Lieferscheine]]</f>
        <v>0.49467857142857141</v>
      </c>
      <c r="N6991" s="1">
        <f>Tabelle111[[#This Row],[Menge t P2O5]]/Tabelle111[[#This Row],[Anzahl Lieferscheine]]</f>
        <v>0.21130714285714286</v>
      </c>
    </row>
    <row r="6992" spans="1:14" x14ac:dyDescent="0.2">
      <c r="A6992" s="2" t="s">
        <v>28</v>
      </c>
      <c r="B6992" s="2" t="s">
        <v>28</v>
      </c>
      <c r="C6992" s="2" t="s">
        <v>6</v>
      </c>
      <c r="D6992" s="2" t="s">
        <v>15</v>
      </c>
      <c r="E6992" s="2" t="s">
        <v>23</v>
      </c>
      <c r="F6992" s="2" t="s">
        <v>61</v>
      </c>
      <c r="G6992" s="1">
        <v>1582.6</v>
      </c>
      <c r="H6992" s="1">
        <v>714.1</v>
      </c>
      <c r="I6992" s="4">
        <v>4</v>
      </c>
      <c r="J6992" s="2" t="s">
        <v>71</v>
      </c>
      <c r="K6992" s="1">
        <f>Tabelle111[[#This Row],[Menge kg Nges]]/1000</f>
        <v>1.5826</v>
      </c>
      <c r="L6992" s="1">
        <f>Tabelle111[[#This Row],[Menge kg P2O5]]/1000</f>
        <v>0.71410000000000007</v>
      </c>
      <c r="M6992" s="1">
        <f>Tabelle111[[#This Row],[Menge t Nges]]/Tabelle111[[#This Row],[Anzahl Lieferscheine]]</f>
        <v>0.39565</v>
      </c>
      <c r="N6992" s="1">
        <f>Tabelle111[[#This Row],[Menge t P2O5]]/Tabelle111[[#This Row],[Anzahl Lieferscheine]]</f>
        <v>0.17852500000000002</v>
      </c>
    </row>
    <row r="6993" spans="1:14" x14ac:dyDescent="0.2">
      <c r="A6993" s="2" t="s">
        <v>28</v>
      </c>
      <c r="B6993" s="2" t="s">
        <v>28</v>
      </c>
      <c r="C6993" s="2" t="s">
        <v>6</v>
      </c>
      <c r="D6993" s="2" t="s">
        <v>15</v>
      </c>
      <c r="E6993" s="2" t="s">
        <v>12</v>
      </c>
      <c r="F6993" s="2" t="s">
        <v>61</v>
      </c>
      <c r="G6993" s="1">
        <v>218.4</v>
      </c>
      <c r="H6993" s="1">
        <v>196</v>
      </c>
      <c r="I6993" s="4">
        <v>1</v>
      </c>
      <c r="J6993" s="2" t="s">
        <v>71</v>
      </c>
      <c r="K6993" s="1">
        <f>Tabelle111[[#This Row],[Menge kg Nges]]/1000</f>
        <v>0.21840000000000001</v>
      </c>
      <c r="L6993" s="1">
        <f>Tabelle111[[#This Row],[Menge kg P2O5]]/1000</f>
        <v>0.19600000000000001</v>
      </c>
      <c r="M6993" s="1">
        <f>Tabelle111[[#This Row],[Menge t Nges]]/Tabelle111[[#This Row],[Anzahl Lieferscheine]]</f>
        <v>0.21840000000000001</v>
      </c>
      <c r="N6993" s="1">
        <f>Tabelle111[[#This Row],[Menge t P2O5]]/Tabelle111[[#This Row],[Anzahl Lieferscheine]]</f>
        <v>0.19600000000000001</v>
      </c>
    </row>
    <row r="6994" spans="1:14" x14ac:dyDescent="0.2">
      <c r="A6994" s="2" t="s">
        <v>28</v>
      </c>
      <c r="B6994" s="2" t="s">
        <v>28</v>
      </c>
      <c r="C6994" s="2" t="s">
        <v>25</v>
      </c>
      <c r="D6994" s="2" t="s">
        <v>25</v>
      </c>
      <c r="E6994" s="2" t="s">
        <v>26</v>
      </c>
      <c r="F6994" s="2" t="s">
        <v>61</v>
      </c>
      <c r="G6994" s="1">
        <v>228200.47000000012</v>
      </c>
      <c r="H6994" s="1">
        <v>96025.859999999986</v>
      </c>
      <c r="I6994" s="4">
        <v>214</v>
      </c>
      <c r="J6994" s="2" t="s">
        <v>71</v>
      </c>
      <c r="K6994" s="1">
        <f>Tabelle111[[#This Row],[Menge kg Nges]]/1000</f>
        <v>228.20047000000011</v>
      </c>
      <c r="L6994" s="1">
        <f>Tabelle111[[#This Row],[Menge kg P2O5]]/1000</f>
        <v>96.02585999999998</v>
      </c>
      <c r="M6994" s="1">
        <f>Tabelle111[[#This Row],[Menge t Nges]]/Tabelle111[[#This Row],[Anzahl Lieferscheine]]</f>
        <v>1.0663573364485985</v>
      </c>
      <c r="N6994" s="1">
        <f>Tabelle111[[#This Row],[Menge t P2O5]]/Tabelle111[[#This Row],[Anzahl Lieferscheine]]</f>
        <v>0.44871897196261673</v>
      </c>
    </row>
    <row r="6995" spans="1:14" x14ac:dyDescent="0.2">
      <c r="A6995" s="2" t="s">
        <v>28</v>
      </c>
      <c r="B6995" s="2" t="s">
        <v>28</v>
      </c>
      <c r="C6995" s="2" t="s">
        <v>63</v>
      </c>
      <c r="D6995" s="2" t="s">
        <v>63</v>
      </c>
      <c r="E6995" s="2" t="s">
        <v>63</v>
      </c>
      <c r="F6995" s="2" t="s">
        <v>61</v>
      </c>
      <c r="G6995" s="1">
        <v>15149.3</v>
      </c>
      <c r="H6995" s="1">
        <v>16029.650000000001</v>
      </c>
      <c r="I6995" s="4">
        <v>19</v>
      </c>
      <c r="J6995" s="2" t="s">
        <v>71</v>
      </c>
      <c r="K6995" s="1">
        <f>Tabelle111[[#This Row],[Menge kg Nges]]/1000</f>
        <v>15.149299999999998</v>
      </c>
      <c r="L6995" s="1">
        <f>Tabelle111[[#This Row],[Menge kg P2O5]]/1000</f>
        <v>16.02965</v>
      </c>
      <c r="M6995" s="1">
        <f>Tabelle111[[#This Row],[Menge t Nges]]/Tabelle111[[#This Row],[Anzahl Lieferscheine]]</f>
        <v>0.79733157894736839</v>
      </c>
      <c r="N6995" s="1">
        <f>Tabelle111[[#This Row],[Menge t P2O5]]/Tabelle111[[#This Row],[Anzahl Lieferscheine]]</f>
        <v>0.8436657894736842</v>
      </c>
    </row>
    <row r="6996" spans="1:14" x14ac:dyDescent="0.2">
      <c r="A6996" s="2" t="s">
        <v>28</v>
      </c>
      <c r="B6996" s="2" t="s">
        <v>56</v>
      </c>
      <c r="C6996" s="2" t="s">
        <v>6</v>
      </c>
      <c r="D6996" s="2" t="s">
        <v>7</v>
      </c>
      <c r="E6996" s="2" t="s">
        <v>12</v>
      </c>
      <c r="F6996" s="2" t="s">
        <v>61</v>
      </c>
      <c r="G6996" s="1">
        <v>208</v>
      </c>
      <c r="H6996" s="1">
        <v>114.4</v>
      </c>
      <c r="I6996" s="4">
        <v>2</v>
      </c>
      <c r="J6996" s="2" t="s">
        <v>71</v>
      </c>
      <c r="K6996" s="1">
        <f>Tabelle111[[#This Row],[Menge kg Nges]]/1000</f>
        <v>0.20799999999999999</v>
      </c>
      <c r="L6996" s="1">
        <f>Tabelle111[[#This Row],[Menge kg P2O5]]/1000</f>
        <v>0.1144</v>
      </c>
      <c r="M6996" s="1">
        <f>Tabelle111[[#This Row],[Menge t Nges]]/Tabelle111[[#This Row],[Anzahl Lieferscheine]]</f>
        <v>0.104</v>
      </c>
      <c r="N6996" s="1">
        <f>Tabelle111[[#This Row],[Menge t P2O5]]/Tabelle111[[#This Row],[Anzahl Lieferscheine]]</f>
        <v>5.7200000000000001E-2</v>
      </c>
    </row>
    <row r="6997" spans="1:14" x14ac:dyDescent="0.2">
      <c r="A6997" s="2" t="s">
        <v>28</v>
      </c>
      <c r="B6997" s="2" t="s">
        <v>56</v>
      </c>
      <c r="C6997" s="2" t="s">
        <v>6</v>
      </c>
      <c r="D6997" s="2" t="s">
        <v>15</v>
      </c>
      <c r="E6997" s="2" t="s">
        <v>9</v>
      </c>
      <c r="F6997" s="2" t="s">
        <v>61</v>
      </c>
      <c r="G6997" s="1">
        <v>84.5</v>
      </c>
      <c r="H6997" s="1">
        <v>56.25</v>
      </c>
      <c r="I6997" s="4">
        <v>1</v>
      </c>
      <c r="J6997" s="2" t="s">
        <v>71</v>
      </c>
      <c r="K6997" s="1">
        <f>Tabelle111[[#This Row],[Menge kg Nges]]/1000</f>
        <v>8.4500000000000006E-2</v>
      </c>
      <c r="L6997" s="1">
        <f>Tabelle111[[#This Row],[Menge kg P2O5]]/1000</f>
        <v>5.6250000000000001E-2</v>
      </c>
      <c r="M6997" s="1">
        <f>Tabelle111[[#This Row],[Menge t Nges]]/Tabelle111[[#This Row],[Anzahl Lieferscheine]]</f>
        <v>8.4500000000000006E-2</v>
      </c>
      <c r="N6997" s="1">
        <f>Tabelle111[[#This Row],[Menge t P2O5]]/Tabelle111[[#This Row],[Anzahl Lieferscheine]]</f>
        <v>5.6250000000000001E-2</v>
      </c>
    </row>
    <row r="6998" spans="1:14" x14ac:dyDescent="0.2">
      <c r="A6998" s="2" t="s">
        <v>28</v>
      </c>
      <c r="B6998" s="2" t="s">
        <v>56</v>
      </c>
      <c r="C6998" s="2" t="s">
        <v>25</v>
      </c>
      <c r="D6998" s="2" t="s">
        <v>25</v>
      </c>
      <c r="E6998" s="2" t="s">
        <v>26</v>
      </c>
      <c r="F6998" s="2" t="s">
        <v>61</v>
      </c>
      <c r="G6998" s="1">
        <v>10908.199999999997</v>
      </c>
      <c r="H6998" s="1">
        <v>4936.5999999999985</v>
      </c>
      <c r="I6998" s="4">
        <v>18</v>
      </c>
      <c r="J6998" s="2" t="s">
        <v>71</v>
      </c>
      <c r="K6998" s="1">
        <f>Tabelle111[[#This Row],[Menge kg Nges]]/1000</f>
        <v>10.908199999999997</v>
      </c>
      <c r="L6998" s="1">
        <f>Tabelle111[[#This Row],[Menge kg P2O5]]/1000</f>
        <v>4.9365999999999985</v>
      </c>
      <c r="M6998" s="1">
        <f>Tabelle111[[#This Row],[Menge t Nges]]/Tabelle111[[#This Row],[Anzahl Lieferscheine]]</f>
        <v>0.60601111111111094</v>
      </c>
      <c r="N6998" s="1">
        <f>Tabelle111[[#This Row],[Menge t P2O5]]/Tabelle111[[#This Row],[Anzahl Lieferscheine]]</f>
        <v>0.27425555555555547</v>
      </c>
    </row>
    <row r="6999" spans="1:14" x14ac:dyDescent="0.2">
      <c r="A6999" s="2" t="s">
        <v>28</v>
      </c>
      <c r="B6999" s="2" t="s">
        <v>56</v>
      </c>
      <c r="C6999" s="2" t="s">
        <v>63</v>
      </c>
      <c r="D6999" s="2" t="s">
        <v>63</v>
      </c>
      <c r="E6999" s="2" t="s">
        <v>63</v>
      </c>
      <c r="F6999" s="2" t="s">
        <v>61</v>
      </c>
      <c r="G6999" s="1">
        <v>845</v>
      </c>
      <c r="H6999" s="1">
        <v>975</v>
      </c>
      <c r="I6999" s="4">
        <v>1</v>
      </c>
      <c r="J6999" s="2" t="s">
        <v>71</v>
      </c>
      <c r="K6999" s="1">
        <f>Tabelle111[[#This Row],[Menge kg Nges]]/1000</f>
        <v>0.84499999999999997</v>
      </c>
      <c r="L6999" s="1">
        <f>Tabelle111[[#This Row],[Menge kg P2O5]]/1000</f>
        <v>0.97499999999999998</v>
      </c>
      <c r="M6999" s="1">
        <f>Tabelle111[[#This Row],[Menge t Nges]]/Tabelle111[[#This Row],[Anzahl Lieferscheine]]</f>
        <v>0.84499999999999997</v>
      </c>
      <c r="N6999" s="1">
        <f>Tabelle111[[#This Row],[Menge t P2O5]]/Tabelle111[[#This Row],[Anzahl Lieferscheine]]</f>
        <v>0.97499999999999998</v>
      </c>
    </row>
    <row r="7000" spans="1:14" x14ac:dyDescent="0.2">
      <c r="A7000" s="2" t="s">
        <v>56</v>
      </c>
      <c r="B7000" s="2" t="s">
        <v>5</v>
      </c>
      <c r="C7000" s="2" t="s">
        <v>6</v>
      </c>
      <c r="D7000" s="2" t="s">
        <v>15</v>
      </c>
      <c r="E7000" s="2" t="s">
        <v>19</v>
      </c>
      <c r="F7000" s="2" t="s">
        <v>61</v>
      </c>
      <c r="G7000" s="1">
        <v>2632.5</v>
      </c>
      <c r="H7000" s="1">
        <v>2925</v>
      </c>
      <c r="I7000" s="4">
        <v>1</v>
      </c>
      <c r="J7000" s="2" t="s">
        <v>71</v>
      </c>
      <c r="K7000" s="1">
        <f>Tabelle111[[#This Row],[Menge kg Nges]]/1000</f>
        <v>2.6324999999999998</v>
      </c>
      <c r="L7000" s="1">
        <f>Tabelle111[[#This Row],[Menge kg P2O5]]/1000</f>
        <v>2.9249999999999998</v>
      </c>
      <c r="M7000" s="1">
        <f>Tabelle111[[#This Row],[Menge t Nges]]/Tabelle111[[#This Row],[Anzahl Lieferscheine]]</f>
        <v>2.6324999999999998</v>
      </c>
      <c r="N7000" s="1">
        <f>Tabelle111[[#This Row],[Menge t P2O5]]/Tabelle111[[#This Row],[Anzahl Lieferscheine]]</f>
        <v>2.9249999999999998</v>
      </c>
    </row>
    <row r="7001" spans="1:14" x14ac:dyDescent="0.2">
      <c r="A7001" s="2" t="s">
        <v>56</v>
      </c>
      <c r="B7001" s="2" t="s">
        <v>5</v>
      </c>
      <c r="C7001" s="2" t="s">
        <v>6</v>
      </c>
      <c r="D7001" s="2" t="s">
        <v>15</v>
      </c>
      <c r="E7001" s="2" t="s">
        <v>20</v>
      </c>
      <c r="F7001" s="2" t="s">
        <v>61</v>
      </c>
      <c r="G7001" s="1">
        <v>35.200000000000003</v>
      </c>
      <c r="H7001" s="1">
        <v>20</v>
      </c>
      <c r="I7001" s="4">
        <v>1</v>
      </c>
      <c r="J7001" s="2" t="s">
        <v>71</v>
      </c>
      <c r="K7001" s="1">
        <f>Tabelle111[[#This Row],[Menge kg Nges]]/1000</f>
        <v>3.5200000000000002E-2</v>
      </c>
      <c r="L7001" s="1">
        <f>Tabelle111[[#This Row],[Menge kg P2O5]]/1000</f>
        <v>0.02</v>
      </c>
      <c r="M7001" s="1">
        <f>Tabelle111[[#This Row],[Menge t Nges]]/Tabelle111[[#This Row],[Anzahl Lieferscheine]]</f>
        <v>3.5200000000000002E-2</v>
      </c>
      <c r="N7001" s="1">
        <f>Tabelle111[[#This Row],[Menge t P2O5]]/Tabelle111[[#This Row],[Anzahl Lieferscheine]]</f>
        <v>0.02</v>
      </c>
    </row>
    <row r="7002" spans="1:14" x14ac:dyDescent="0.2">
      <c r="A7002" s="2" t="s">
        <v>56</v>
      </c>
      <c r="B7002" s="2" t="s">
        <v>5</v>
      </c>
      <c r="C7002" s="2" t="s">
        <v>6</v>
      </c>
      <c r="D7002" s="2" t="s">
        <v>15</v>
      </c>
      <c r="E7002" s="2" t="s">
        <v>9</v>
      </c>
      <c r="F7002" s="2" t="s">
        <v>61</v>
      </c>
      <c r="G7002" s="1">
        <v>36.799999999999997</v>
      </c>
      <c r="H7002" s="1">
        <v>16.5</v>
      </c>
      <c r="I7002" s="4">
        <v>1</v>
      </c>
      <c r="J7002" s="2" t="s">
        <v>71</v>
      </c>
      <c r="K7002" s="1">
        <f>Tabelle111[[#This Row],[Menge kg Nges]]/1000</f>
        <v>3.6799999999999999E-2</v>
      </c>
      <c r="L7002" s="1">
        <f>Tabelle111[[#This Row],[Menge kg P2O5]]/1000</f>
        <v>1.6500000000000001E-2</v>
      </c>
      <c r="M7002" s="1">
        <f>Tabelle111[[#This Row],[Menge t Nges]]/Tabelle111[[#This Row],[Anzahl Lieferscheine]]</f>
        <v>3.6799999999999999E-2</v>
      </c>
      <c r="N7002" s="1">
        <f>Tabelle111[[#This Row],[Menge t P2O5]]/Tabelle111[[#This Row],[Anzahl Lieferscheine]]</f>
        <v>1.6500000000000001E-2</v>
      </c>
    </row>
    <row r="7003" spans="1:14" x14ac:dyDescent="0.2">
      <c r="A7003" s="2" t="s">
        <v>56</v>
      </c>
      <c r="B7003" s="2" t="s">
        <v>5</v>
      </c>
      <c r="C7003" s="2" t="s">
        <v>6</v>
      </c>
      <c r="D7003" s="2" t="s">
        <v>15</v>
      </c>
      <c r="E7003" s="2" t="s">
        <v>31</v>
      </c>
      <c r="F7003" s="2" t="s">
        <v>61</v>
      </c>
      <c r="G7003" s="1">
        <v>590</v>
      </c>
      <c r="H7003" s="1">
        <v>350</v>
      </c>
      <c r="I7003" s="4">
        <v>1</v>
      </c>
      <c r="J7003" s="2" t="s">
        <v>71</v>
      </c>
      <c r="K7003" s="1">
        <f>Tabelle111[[#This Row],[Menge kg Nges]]/1000</f>
        <v>0.59</v>
      </c>
      <c r="L7003" s="1">
        <f>Tabelle111[[#This Row],[Menge kg P2O5]]/1000</f>
        <v>0.35</v>
      </c>
      <c r="M7003" s="1">
        <f>Tabelle111[[#This Row],[Menge t Nges]]/Tabelle111[[#This Row],[Anzahl Lieferscheine]]</f>
        <v>0.59</v>
      </c>
      <c r="N7003" s="1">
        <f>Tabelle111[[#This Row],[Menge t P2O5]]/Tabelle111[[#This Row],[Anzahl Lieferscheine]]</f>
        <v>0.35</v>
      </c>
    </row>
    <row r="7004" spans="1:14" x14ac:dyDescent="0.2">
      <c r="A7004" s="2" t="s">
        <v>56</v>
      </c>
      <c r="B7004" s="2" t="s">
        <v>28</v>
      </c>
      <c r="C7004" s="2" t="s">
        <v>6</v>
      </c>
      <c r="D7004" s="2" t="s">
        <v>15</v>
      </c>
      <c r="E7004" s="2" t="s">
        <v>18</v>
      </c>
      <c r="F7004" s="2" t="s">
        <v>61</v>
      </c>
      <c r="G7004" s="1">
        <v>672</v>
      </c>
      <c r="H7004" s="1">
        <v>544</v>
      </c>
      <c r="I7004" s="4">
        <v>1</v>
      </c>
      <c r="J7004" s="2" t="s">
        <v>71</v>
      </c>
      <c r="K7004" s="1">
        <f>Tabelle111[[#This Row],[Menge kg Nges]]/1000</f>
        <v>0.67200000000000004</v>
      </c>
      <c r="L7004" s="1">
        <f>Tabelle111[[#This Row],[Menge kg P2O5]]/1000</f>
        <v>0.54400000000000004</v>
      </c>
      <c r="M7004" s="1">
        <f>Tabelle111[[#This Row],[Menge t Nges]]/Tabelle111[[#This Row],[Anzahl Lieferscheine]]</f>
        <v>0.67200000000000004</v>
      </c>
      <c r="N7004" s="1">
        <f>Tabelle111[[#This Row],[Menge t P2O5]]/Tabelle111[[#This Row],[Anzahl Lieferscheine]]</f>
        <v>0.54400000000000004</v>
      </c>
    </row>
    <row r="7005" spans="1:14" x14ac:dyDescent="0.2">
      <c r="A7005" s="2" t="s">
        <v>56</v>
      </c>
      <c r="B7005" s="2" t="s">
        <v>28</v>
      </c>
      <c r="C7005" s="2" t="s">
        <v>6</v>
      </c>
      <c r="D7005" s="2" t="s">
        <v>15</v>
      </c>
      <c r="E7005" s="2" t="s">
        <v>9</v>
      </c>
      <c r="F7005" s="2" t="s">
        <v>61</v>
      </c>
      <c r="G7005" s="1">
        <v>1291.9000000000001</v>
      </c>
      <c r="H7005" s="1">
        <v>840</v>
      </c>
      <c r="I7005" s="4">
        <v>8</v>
      </c>
      <c r="J7005" s="2" t="s">
        <v>71</v>
      </c>
      <c r="K7005" s="1">
        <f>Tabelle111[[#This Row],[Menge kg Nges]]/1000</f>
        <v>1.2919</v>
      </c>
      <c r="L7005" s="1">
        <f>Tabelle111[[#This Row],[Menge kg P2O5]]/1000</f>
        <v>0.84</v>
      </c>
      <c r="M7005" s="1">
        <f>Tabelle111[[#This Row],[Menge t Nges]]/Tabelle111[[#This Row],[Anzahl Lieferscheine]]</f>
        <v>0.16148750000000001</v>
      </c>
      <c r="N7005" s="1">
        <f>Tabelle111[[#This Row],[Menge t P2O5]]/Tabelle111[[#This Row],[Anzahl Lieferscheine]]</f>
        <v>0.105</v>
      </c>
    </row>
    <row r="7006" spans="1:14" x14ac:dyDescent="0.2">
      <c r="A7006" s="2" t="s">
        <v>56</v>
      </c>
      <c r="B7006" s="2" t="s">
        <v>56</v>
      </c>
      <c r="C7006" s="2" t="s">
        <v>6</v>
      </c>
      <c r="D7006" s="2" t="s">
        <v>7</v>
      </c>
      <c r="E7006" s="2" t="s">
        <v>8</v>
      </c>
      <c r="F7006" s="2" t="s">
        <v>61</v>
      </c>
      <c r="G7006" s="1">
        <v>41561.74</v>
      </c>
      <c r="H7006" s="1">
        <v>15113.36</v>
      </c>
      <c r="I7006" s="4">
        <v>14</v>
      </c>
      <c r="J7006" s="2" t="s">
        <v>71</v>
      </c>
      <c r="K7006" s="1">
        <f>Tabelle111[[#This Row],[Menge kg Nges]]/1000</f>
        <v>41.56174</v>
      </c>
      <c r="L7006" s="1">
        <f>Tabelle111[[#This Row],[Menge kg P2O5]]/1000</f>
        <v>15.11336</v>
      </c>
      <c r="M7006" s="1">
        <f>Tabelle111[[#This Row],[Menge t Nges]]/Tabelle111[[#This Row],[Anzahl Lieferscheine]]</f>
        <v>2.9686957142857144</v>
      </c>
      <c r="N7006" s="1">
        <f>Tabelle111[[#This Row],[Menge t P2O5]]/Tabelle111[[#This Row],[Anzahl Lieferscheine]]</f>
        <v>1.0795257142857142</v>
      </c>
    </row>
    <row r="7007" spans="1:14" x14ac:dyDescent="0.2">
      <c r="A7007" s="2" t="s">
        <v>56</v>
      </c>
      <c r="B7007" s="2" t="s">
        <v>56</v>
      </c>
      <c r="C7007" s="2" t="s">
        <v>6</v>
      </c>
      <c r="D7007" s="2" t="s">
        <v>7</v>
      </c>
      <c r="E7007" s="2" t="s">
        <v>9</v>
      </c>
      <c r="F7007" s="2" t="s">
        <v>61</v>
      </c>
      <c r="G7007" s="1">
        <v>9806</v>
      </c>
      <c r="H7007" s="1">
        <v>4014</v>
      </c>
      <c r="I7007" s="4">
        <v>6</v>
      </c>
      <c r="J7007" s="2" t="s">
        <v>71</v>
      </c>
      <c r="K7007" s="1">
        <f>Tabelle111[[#This Row],[Menge kg Nges]]/1000</f>
        <v>9.8059999999999992</v>
      </c>
      <c r="L7007" s="1">
        <f>Tabelle111[[#This Row],[Menge kg P2O5]]/1000</f>
        <v>4.0140000000000002</v>
      </c>
      <c r="M7007" s="1">
        <f>Tabelle111[[#This Row],[Menge t Nges]]/Tabelle111[[#This Row],[Anzahl Lieferscheine]]</f>
        <v>1.6343333333333332</v>
      </c>
      <c r="N7007" s="1">
        <f>Tabelle111[[#This Row],[Menge t P2O5]]/Tabelle111[[#This Row],[Anzahl Lieferscheine]]</f>
        <v>0.66900000000000004</v>
      </c>
    </row>
    <row r="7008" spans="1:14" x14ac:dyDescent="0.2">
      <c r="A7008" s="2" t="s">
        <v>56</v>
      </c>
      <c r="B7008" s="2" t="s">
        <v>56</v>
      </c>
      <c r="C7008" s="2" t="s">
        <v>6</v>
      </c>
      <c r="D7008" s="2" t="s">
        <v>7</v>
      </c>
      <c r="E7008" s="2" t="s">
        <v>11</v>
      </c>
      <c r="F7008" s="2" t="s">
        <v>61</v>
      </c>
      <c r="G7008" s="1">
        <v>375</v>
      </c>
      <c r="H7008" s="1">
        <v>210</v>
      </c>
      <c r="I7008" s="4">
        <v>1</v>
      </c>
      <c r="J7008" s="2" t="s">
        <v>71</v>
      </c>
      <c r="K7008" s="1">
        <f>Tabelle111[[#This Row],[Menge kg Nges]]/1000</f>
        <v>0.375</v>
      </c>
      <c r="L7008" s="1">
        <f>Tabelle111[[#This Row],[Menge kg P2O5]]/1000</f>
        <v>0.21</v>
      </c>
      <c r="M7008" s="1">
        <f>Tabelle111[[#This Row],[Menge t Nges]]/Tabelle111[[#This Row],[Anzahl Lieferscheine]]</f>
        <v>0.375</v>
      </c>
      <c r="N7008" s="1">
        <f>Tabelle111[[#This Row],[Menge t P2O5]]/Tabelle111[[#This Row],[Anzahl Lieferscheine]]</f>
        <v>0.21</v>
      </c>
    </row>
    <row r="7009" spans="1:14" x14ac:dyDescent="0.2">
      <c r="A7009" s="2" t="s">
        <v>56</v>
      </c>
      <c r="B7009" s="2" t="s">
        <v>56</v>
      </c>
      <c r="C7009" s="2" t="s">
        <v>6</v>
      </c>
      <c r="D7009" s="2" t="s">
        <v>15</v>
      </c>
      <c r="E7009" s="2" t="s">
        <v>18</v>
      </c>
      <c r="F7009" s="2" t="s">
        <v>61</v>
      </c>
      <c r="G7009" s="1">
        <v>13494.000000000004</v>
      </c>
      <c r="H7009" s="1">
        <v>10058.000000000002</v>
      </c>
      <c r="I7009" s="4">
        <v>22</v>
      </c>
      <c r="J7009" s="2" t="s">
        <v>71</v>
      </c>
      <c r="K7009" s="1">
        <f>Tabelle111[[#This Row],[Menge kg Nges]]/1000</f>
        <v>13.494000000000003</v>
      </c>
      <c r="L7009" s="1">
        <f>Tabelle111[[#This Row],[Menge kg P2O5]]/1000</f>
        <v>10.058000000000002</v>
      </c>
      <c r="M7009" s="1">
        <f>Tabelle111[[#This Row],[Menge t Nges]]/Tabelle111[[#This Row],[Anzahl Lieferscheine]]</f>
        <v>0.61336363636363656</v>
      </c>
      <c r="N7009" s="1">
        <f>Tabelle111[[#This Row],[Menge t P2O5]]/Tabelle111[[#This Row],[Anzahl Lieferscheine]]</f>
        <v>0.45718181818181824</v>
      </c>
    </row>
    <row r="7010" spans="1:14" x14ac:dyDescent="0.2">
      <c r="A7010" s="2" t="s">
        <v>56</v>
      </c>
      <c r="B7010" s="2" t="s">
        <v>56</v>
      </c>
      <c r="C7010" s="2" t="s">
        <v>6</v>
      </c>
      <c r="D7010" s="2" t="s">
        <v>15</v>
      </c>
      <c r="E7010" s="2" t="s">
        <v>19</v>
      </c>
      <c r="F7010" s="2" t="s">
        <v>61</v>
      </c>
      <c r="G7010" s="1">
        <v>491.4</v>
      </c>
      <c r="H7010" s="1">
        <v>546</v>
      </c>
      <c r="I7010" s="4">
        <v>13</v>
      </c>
      <c r="J7010" s="2" t="s">
        <v>71</v>
      </c>
      <c r="K7010" s="1">
        <f>Tabelle111[[#This Row],[Menge kg Nges]]/1000</f>
        <v>0.4914</v>
      </c>
      <c r="L7010" s="1">
        <f>Tabelle111[[#This Row],[Menge kg P2O5]]/1000</f>
        <v>0.54600000000000004</v>
      </c>
      <c r="M7010" s="1">
        <f>Tabelle111[[#This Row],[Menge t Nges]]/Tabelle111[[#This Row],[Anzahl Lieferscheine]]</f>
        <v>3.78E-2</v>
      </c>
      <c r="N7010" s="1">
        <f>Tabelle111[[#This Row],[Menge t P2O5]]/Tabelle111[[#This Row],[Anzahl Lieferscheine]]</f>
        <v>4.2000000000000003E-2</v>
      </c>
    </row>
    <row r="7011" spans="1:14" x14ac:dyDescent="0.2">
      <c r="A7011" s="2" t="s">
        <v>56</v>
      </c>
      <c r="B7011" s="2" t="s">
        <v>56</v>
      </c>
      <c r="C7011" s="2" t="s">
        <v>6</v>
      </c>
      <c r="D7011" s="2" t="s">
        <v>15</v>
      </c>
      <c r="E7011" s="2" t="s">
        <v>20</v>
      </c>
      <c r="F7011" s="2" t="s">
        <v>61</v>
      </c>
      <c r="G7011" s="1">
        <v>1673.6800000000005</v>
      </c>
      <c r="H7011" s="1">
        <v>1118</v>
      </c>
      <c r="I7011" s="4">
        <v>23</v>
      </c>
      <c r="J7011" s="2" t="s">
        <v>71</v>
      </c>
      <c r="K7011" s="1">
        <f>Tabelle111[[#This Row],[Menge kg Nges]]/1000</f>
        <v>1.6736800000000005</v>
      </c>
      <c r="L7011" s="1">
        <f>Tabelle111[[#This Row],[Menge kg P2O5]]/1000</f>
        <v>1.1180000000000001</v>
      </c>
      <c r="M7011" s="1">
        <f>Tabelle111[[#This Row],[Menge t Nges]]/Tabelle111[[#This Row],[Anzahl Lieferscheine]]</f>
        <v>7.2768695652173934E-2</v>
      </c>
      <c r="N7011" s="1">
        <f>Tabelle111[[#This Row],[Menge t P2O5]]/Tabelle111[[#This Row],[Anzahl Lieferscheine]]</f>
        <v>4.8608695652173919E-2</v>
      </c>
    </row>
    <row r="7012" spans="1:14" x14ac:dyDescent="0.2">
      <c r="A7012" s="2" t="s">
        <v>56</v>
      </c>
      <c r="B7012" s="2" t="s">
        <v>56</v>
      </c>
      <c r="C7012" s="2" t="s">
        <v>6</v>
      </c>
      <c r="D7012" s="2" t="s">
        <v>15</v>
      </c>
      <c r="E7012" s="2" t="s">
        <v>9</v>
      </c>
      <c r="F7012" s="2" t="s">
        <v>61</v>
      </c>
      <c r="G7012" s="1">
        <v>15467.349999999999</v>
      </c>
      <c r="H7012" s="1">
        <v>9553.1500000000015</v>
      </c>
      <c r="I7012" s="4">
        <v>166</v>
      </c>
      <c r="J7012" s="2" t="s">
        <v>71</v>
      </c>
      <c r="K7012" s="1">
        <f>Tabelle111[[#This Row],[Menge kg Nges]]/1000</f>
        <v>15.467349999999998</v>
      </c>
      <c r="L7012" s="1">
        <f>Tabelle111[[#This Row],[Menge kg P2O5]]/1000</f>
        <v>9.5531500000000023</v>
      </c>
      <c r="M7012" s="1">
        <f>Tabelle111[[#This Row],[Menge t Nges]]/Tabelle111[[#This Row],[Anzahl Lieferscheine]]</f>
        <v>9.3176807228915651E-2</v>
      </c>
      <c r="N7012" s="1">
        <f>Tabelle111[[#This Row],[Menge t P2O5]]/Tabelle111[[#This Row],[Anzahl Lieferscheine]]</f>
        <v>5.7549096385542182E-2</v>
      </c>
    </row>
    <row r="7013" spans="1:14" x14ac:dyDescent="0.2">
      <c r="A7013" s="2" t="s">
        <v>56</v>
      </c>
      <c r="B7013" s="2" t="s">
        <v>56</v>
      </c>
      <c r="C7013" s="2" t="s">
        <v>6</v>
      </c>
      <c r="D7013" s="2" t="s">
        <v>15</v>
      </c>
      <c r="E7013" s="2" t="s">
        <v>10</v>
      </c>
      <c r="F7013" s="2" t="s">
        <v>61</v>
      </c>
      <c r="G7013" s="1">
        <v>546.75</v>
      </c>
      <c r="H7013" s="1">
        <v>233.54999999999998</v>
      </c>
      <c r="I7013" s="4">
        <v>12</v>
      </c>
      <c r="J7013" s="2" t="s">
        <v>71</v>
      </c>
      <c r="K7013" s="1">
        <f>Tabelle111[[#This Row],[Menge kg Nges]]/1000</f>
        <v>0.54674999999999996</v>
      </c>
      <c r="L7013" s="1">
        <f>Tabelle111[[#This Row],[Menge kg P2O5]]/1000</f>
        <v>0.23354999999999998</v>
      </c>
      <c r="M7013" s="1">
        <f>Tabelle111[[#This Row],[Menge t Nges]]/Tabelle111[[#This Row],[Anzahl Lieferscheine]]</f>
        <v>4.5562499999999999E-2</v>
      </c>
      <c r="N7013" s="1">
        <f>Tabelle111[[#This Row],[Menge t P2O5]]/Tabelle111[[#This Row],[Anzahl Lieferscheine]]</f>
        <v>1.9462499999999997E-2</v>
      </c>
    </row>
    <row r="7014" spans="1:14" x14ac:dyDescent="0.2">
      <c r="A7014" s="2" t="s">
        <v>56</v>
      </c>
      <c r="B7014" s="2" t="s">
        <v>56</v>
      </c>
      <c r="C7014" s="2" t="s">
        <v>6</v>
      </c>
      <c r="D7014" s="2" t="s">
        <v>15</v>
      </c>
      <c r="E7014" s="2" t="s">
        <v>23</v>
      </c>
      <c r="F7014" s="2" t="s">
        <v>61</v>
      </c>
      <c r="G7014" s="1">
        <v>1289.45</v>
      </c>
      <c r="H7014" s="1">
        <v>581.82000000000005</v>
      </c>
      <c r="I7014" s="4">
        <v>15</v>
      </c>
      <c r="J7014" s="2" t="s">
        <v>71</v>
      </c>
      <c r="K7014" s="1">
        <f>Tabelle111[[#This Row],[Menge kg Nges]]/1000</f>
        <v>1.28945</v>
      </c>
      <c r="L7014" s="1">
        <f>Tabelle111[[#This Row],[Menge kg P2O5]]/1000</f>
        <v>0.58182</v>
      </c>
      <c r="M7014" s="1">
        <f>Tabelle111[[#This Row],[Menge t Nges]]/Tabelle111[[#This Row],[Anzahl Lieferscheine]]</f>
        <v>8.5963333333333336E-2</v>
      </c>
      <c r="N7014" s="1">
        <f>Tabelle111[[#This Row],[Menge t P2O5]]/Tabelle111[[#This Row],[Anzahl Lieferscheine]]</f>
        <v>3.8788000000000003E-2</v>
      </c>
    </row>
    <row r="7015" spans="1:14" x14ac:dyDescent="0.2">
      <c r="A7015" s="2" t="s">
        <v>56</v>
      </c>
      <c r="B7015" s="2" t="s">
        <v>56</v>
      </c>
      <c r="C7015" s="2" t="s">
        <v>6</v>
      </c>
      <c r="D7015" s="2" t="s">
        <v>15</v>
      </c>
      <c r="E7015" s="2" t="s">
        <v>31</v>
      </c>
      <c r="F7015" s="2" t="s">
        <v>61</v>
      </c>
      <c r="G7015" s="1">
        <v>330.05</v>
      </c>
      <c r="H7015" s="1">
        <v>148.92000000000002</v>
      </c>
      <c r="I7015" s="4">
        <v>4</v>
      </c>
      <c r="J7015" s="2" t="s">
        <v>71</v>
      </c>
      <c r="K7015" s="1">
        <f>Tabelle111[[#This Row],[Menge kg Nges]]/1000</f>
        <v>0.33005000000000001</v>
      </c>
      <c r="L7015" s="1">
        <f>Tabelle111[[#This Row],[Menge kg P2O5]]/1000</f>
        <v>0.14892000000000002</v>
      </c>
      <c r="M7015" s="1">
        <f>Tabelle111[[#This Row],[Menge t Nges]]/Tabelle111[[#This Row],[Anzahl Lieferscheine]]</f>
        <v>8.2512500000000003E-2</v>
      </c>
      <c r="N7015" s="1">
        <f>Tabelle111[[#This Row],[Menge t P2O5]]/Tabelle111[[#This Row],[Anzahl Lieferscheine]]</f>
        <v>3.7230000000000006E-2</v>
      </c>
    </row>
    <row r="7016" spans="1:14" x14ac:dyDescent="0.2">
      <c r="A7016" s="2" t="s">
        <v>56</v>
      </c>
      <c r="B7016" s="2" t="s">
        <v>56</v>
      </c>
      <c r="C7016" s="2" t="s">
        <v>25</v>
      </c>
      <c r="D7016" s="2" t="s">
        <v>25</v>
      </c>
      <c r="E7016" s="2" t="s">
        <v>26</v>
      </c>
      <c r="F7016" s="2" t="s">
        <v>61</v>
      </c>
      <c r="G7016" s="1">
        <v>11074.650000000001</v>
      </c>
      <c r="H7016" s="1">
        <v>2815.8800000000006</v>
      </c>
      <c r="I7016" s="4">
        <v>10</v>
      </c>
      <c r="J7016" s="2" t="s">
        <v>71</v>
      </c>
      <c r="K7016" s="1">
        <f>Tabelle111[[#This Row],[Menge kg Nges]]/1000</f>
        <v>11.074650000000002</v>
      </c>
      <c r="L7016" s="1">
        <f>Tabelle111[[#This Row],[Menge kg P2O5]]/1000</f>
        <v>2.8158800000000004</v>
      </c>
      <c r="M7016" s="1">
        <f>Tabelle111[[#This Row],[Menge t Nges]]/Tabelle111[[#This Row],[Anzahl Lieferscheine]]</f>
        <v>1.1074650000000001</v>
      </c>
      <c r="N7016" s="1">
        <f>Tabelle111[[#This Row],[Menge t P2O5]]/Tabelle111[[#This Row],[Anzahl Lieferscheine]]</f>
        <v>0.28158800000000006</v>
      </c>
    </row>
    <row r="7017" spans="1:14" x14ac:dyDescent="0.2">
      <c r="A7017" s="2" t="s">
        <v>56</v>
      </c>
      <c r="B7017" s="2" t="s">
        <v>56</v>
      </c>
      <c r="C7017" s="2" t="s">
        <v>63</v>
      </c>
      <c r="D7017" s="2" t="s">
        <v>63</v>
      </c>
      <c r="E7017" s="2" t="s">
        <v>63</v>
      </c>
      <c r="F7017" s="2" t="s">
        <v>61</v>
      </c>
      <c r="G7017" s="1">
        <v>147</v>
      </c>
      <c r="H7017" s="1">
        <v>119</v>
      </c>
      <c r="I7017" s="4">
        <v>3</v>
      </c>
      <c r="J7017" s="2" t="s">
        <v>71</v>
      </c>
      <c r="K7017" s="1">
        <f>Tabelle111[[#This Row],[Menge kg Nges]]/1000</f>
        <v>0.14699999999999999</v>
      </c>
      <c r="L7017" s="1">
        <f>Tabelle111[[#This Row],[Menge kg P2O5]]/1000</f>
        <v>0.11899999999999999</v>
      </c>
      <c r="M7017" s="1">
        <f>Tabelle111[[#This Row],[Menge t Nges]]/Tabelle111[[#This Row],[Anzahl Lieferscheine]]</f>
        <v>4.8999999999999995E-2</v>
      </c>
      <c r="N7017" s="1">
        <f>Tabelle111[[#This Row],[Menge t P2O5]]/Tabelle111[[#This Row],[Anzahl Lieferscheine]]</f>
        <v>3.9666666666666663E-2</v>
      </c>
    </row>
    <row r="7018" spans="1:14" x14ac:dyDescent="0.2">
      <c r="A7018" s="2" t="s">
        <v>41</v>
      </c>
      <c r="B7018" s="2" t="s">
        <v>32</v>
      </c>
      <c r="C7018" s="2" t="s">
        <v>6</v>
      </c>
      <c r="D7018" s="2" t="s">
        <v>7</v>
      </c>
      <c r="E7018" s="2" t="s">
        <v>8</v>
      </c>
      <c r="F7018" s="2" t="s">
        <v>61</v>
      </c>
      <c r="G7018" s="1">
        <v>4928</v>
      </c>
      <c r="H7018" s="1">
        <v>2288</v>
      </c>
      <c r="I7018" s="4">
        <v>12</v>
      </c>
      <c r="J7018" s="2" t="s">
        <v>71</v>
      </c>
      <c r="K7018" s="1">
        <f>Tabelle111[[#This Row],[Menge kg Nges]]/1000</f>
        <v>4.9279999999999999</v>
      </c>
      <c r="L7018" s="1">
        <f>Tabelle111[[#This Row],[Menge kg P2O5]]/1000</f>
        <v>2.2879999999999998</v>
      </c>
      <c r="M7018" s="1">
        <f>Tabelle111[[#This Row],[Menge t Nges]]/Tabelle111[[#This Row],[Anzahl Lieferscheine]]</f>
        <v>0.41066666666666668</v>
      </c>
      <c r="N7018" s="1">
        <f>Tabelle111[[#This Row],[Menge t P2O5]]/Tabelle111[[#This Row],[Anzahl Lieferscheine]]</f>
        <v>0.19066666666666665</v>
      </c>
    </row>
    <row r="7019" spans="1:14" x14ac:dyDescent="0.2">
      <c r="A7019" s="2" t="s">
        <v>41</v>
      </c>
      <c r="B7019" s="2" t="s">
        <v>32</v>
      </c>
      <c r="C7019" s="2" t="s">
        <v>6</v>
      </c>
      <c r="D7019" s="2" t="s">
        <v>7</v>
      </c>
      <c r="E7019" s="2" t="s">
        <v>9</v>
      </c>
      <c r="F7019" s="2" t="s">
        <v>61</v>
      </c>
      <c r="G7019" s="1">
        <v>634</v>
      </c>
      <c r="H7019" s="1">
        <v>262.5</v>
      </c>
      <c r="I7019" s="4">
        <v>3</v>
      </c>
      <c r="J7019" s="2" t="s">
        <v>71</v>
      </c>
      <c r="K7019" s="1">
        <f>Tabelle111[[#This Row],[Menge kg Nges]]/1000</f>
        <v>0.63400000000000001</v>
      </c>
      <c r="L7019" s="1">
        <f>Tabelle111[[#This Row],[Menge kg P2O5]]/1000</f>
        <v>0.26250000000000001</v>
      </c>
      <c r="M7019" s="1">
        <f>Tabelle111[[#This Row],[Menge t Nges]]/Tabelle111[[#This Row],[Anzahl Lieferscheine]]</f>
        <v>0.21133333333333335</v>
      </c>
      <c r="N7019" s="1">
        <f>Tabelle111[[#This Row],[Menge t P2O5]]/Tabelle111[[#This Row],[Anzahl Lieferscheine]]</f>
        <v>8.7500000000000008E-2</v>
      </c>
    </row>
    <row r="7020" spans="1:14" x14ac:dyDescent="0.2">
      <c r="A7020" s="2" t="s">
        <v>41</v>
      </c>
      <c r="B7020" s="2" t="s">
        <v>32</v>
      </c>
      <c r="C7020" s="2" t="s">
        <v>6</v>
      </c>
      <c r="D7020" s="2" t="s">
        <v>7</v>
      </c>
      <c r="E7020" s="2" t="s">
        <v>11</v>
      </c>
      <c r="F7020" s="2" t="s">
        <v>61</v>
      </c>
      <c r="G7020" s="1">
        <v>364.5</v>
      </c>
      <c r="H7020" s="1">
        <v>162</v>
      </c>
      <c r="I7020" s="4">
        <v>1</v>
      </c>
      <c r="J7020" s="2" t="s">
        <v>71</v>
      </c>
      <c r="K7020" s="1">
        <f>Tabelle111[[#This Row],[Menge kg Nges]]/1000</f>
        <v>0.36449999999999999</v>
      </c>
      <c r="L7020" s="1">
        <f>Tabelle111[[#This Row],[Menge kg P2O5]]/1000</f>
        <v>0.16200000000000001</v>
      </c>
      <c r="M7020" s="1">
        <f>Tabelle111[[#This Row],[Menge t Nges]]/Tabelle111[[#This Row],[Anzahl Lieferscheine]]</f>
        <v>0.36449999999999999</v>
      </c>
      <c r="N7020" s="1">
        <f>Tabelle111[[#This Row],[Menge t P2O5]]/Tabelle111[[#This Row],[Anzahl Lieferscheine]]</f>
        <v>0.16200000000000001</v>
      </c>
    </row>
    <row r="7021" spans="1:14" x14ac:dyDescent="0.2">
      <c r="A7021" s="2" t="s">
        <v>41</v>
      </c>
      <c r="B7021" s="2" t="s">
        <v>32</v>
      </c>
      <c r="C7021" s="2" t="s">
        <v>6</v>
      </c>
      <c r="D7021" s="2" t="s">
        <v>7</v>
      </c>
      <c r="E7021" s="2" t="s">
        <v>12</v>
      </c>
      <c r="F7021" s="2" t="s">
        <v>61</v>
      </c>
      <c r="G7021" s="1">
        <v>338.3</v>
      </c>
      <c r="H7021" s="1">
        <v>122.4</v>
      </c>
      <c r="I7021" s="4">
        <v>2</v>
      </c>
      <c r="J7021" s="2" t="s">
        <v>71</v>
      </c>
      <c r="K7021" s="1">
        <f>Tabelle111[[#This Row],[Menge kg Nges]]/1000</f>
        <v>0.33829999999999999</v>
      </c>
      <c r="L7021" s="1">
        <f>Tabelle111[[#This Row],[Menge kg P2O5]]/1000</f>
        <v>0.12240000000000001</v>
      </c>
      <c r="M7021" s="1">
        <f>Tabelle111[[#This Row],[Menge t Nges]]/Tabelle111[[#This Row],[Anzahl Lieferscheine]]</f>
        <v>0.16914999999999999</v>
      </c>
      <c r="N7021" s="1">
        <f>Tabelle111[[#This Row],[Menge t P2O5]]/Tabelle111[[#This Row],[Anzahl Lieferscheine]]</f>
        <v>6.1200000000000004E-2</v>
      </c>
    </row>
    <row r="7022" spans="1:14" x14ac:dyDescent="0.2">
      <c r="A7022" s="2" t="s">
        <v>41</v>
      </c>
      <c r="B7022" s="2" t="s">
        <v>32</v>
      </c>
      <c r="C7022" s="2" t="s">
        <v>6</v>
      </c>
      <c r="D7022" s="2" t="s">
        <v>7</v>
      </c>
      <c r="E7022" s="2" t="s">
        <v>13</v>
      </c>
      <c r="F7022" s="2" t="s">
        <v>61</v>
      </c>
      <c r="G7022" s="1">
        <v>1263.0999999999999</v>
      </c>
      <c r="H7022" s="1">
        <v>676.5</v>
      </c>
      <c r="I7022" s="4">
        <v>8</v>
      </c>
      <c r="J7022" s="2" t="s">
        <v>71</v>
      </c>
      <c r="K7022" s="1">
        <f>Tabelle111[[#This Row],[Menge kg Nges]]/1000</f>
        <v>1.2630999999999999</v>
      </c>
      <c r="L7022" s="1">
        <f>Tabelle111[[#This Row],[Menge kg P2O5]]/1000</f>
        <v>0.67649999999999999</v>
      </c>
      <c r="M7022" s="1">
        <f>Tabelle111[[#This Row],[Menge t Nges]]/Tabelle111[[#This Row],[Anzahl Lieferscheine]]</f>
        <v>0.15788749999999999</v>
      </c>
      <c r="N7022" s="1">
        <f>Tabelle111[[#This Row],[Menge t P2O5]]/Tabelle111[[#This Row],[Anzahl Lieferscheine]]</f>
        <v>8.4562499999999999E-2</v>
      </c>
    </row>
    <row r="7023" spans="1:14" x14ac:dyDescent="0.2">
      <c r="A7023" s="2" t="s">
        <v>41</v>
      </c>
      <c r="B7023" s="2" t="s">
        <v>34</v>
      </c>
      <c r="C7023" s="2" t="s">
        <v>6</v>
      </c>
      <c r="D7023" s="2" t="s">
        <v>7</v>
      </c>
      <c r="E7023" s="2" t="s">
        <v>8</v>
      </c>
      <c r="F7023" s="2" t="s">
        <v>61</v>
      </c>
      <c r="G7023" s="1">
        <v>2388.4</v>
      </c>
      <c r="H7023" s="1">
        <v>1108.9000000000001</v>
      </c>
      <c r="I7023" s="4">
        <v>5</v>
      </c>
      <c r="J7023" s="2" t="s">
        <v>71</v>
      </c>
      <c r="K7023" s="1">
        <f>Tabelle111[[#This Row],[Menge kg Nges]]/1000</f>
        <v>2.3884000000000003</v>
      </c>
      <c r="L7023" s="1">
        <f>Tabelle111[[#This Row],[Menge kg P2O5]]/1000</f>
        <v>1.1089</v>
      </c>
      <c r="M7023" s="1">
        <f>Tabelle111[[#This Row],[Menge t Nges]]/Tabelle111[[#This Row],[Anzahl Lieferscheine]]</f>
        <v>0.47768000000000005</v>
      </c>
      <c r="N7023" s="1">
        <f>Tabelle111[[#This Row],[Menge t P2O5]]/Tabelle111[[#This Row],[Anzahl Lieferscheine]]</f>
        <v>0.22178</v>
      </c>
    </row>
    <row r="7024" spans="1:14" x14ac:dyDescent="0.2">
      <c r="A7024" s="2" t="s">
        <v>41</v>
      </c>
      <c r="B7024" s="2" t="s">
        <v>34</v>
      </c>
      <c r="C7024" s="2" t="s">
        <v>6</v>
      </c>
      <c r="D7024" s="2" t="s">
        <v>7</v>
      </c>
      <c r="E7024" s="2" t="s">
        <v>9</v>
      </c>
      <c r="F7024" s="2" t="s">
        <v>61</v>
      </c>
      <c r="G7024" s="1">
        <v>801</v>
      </c>
      <c r="H7024" s="1">
        <v>332.7</v>
      </c>
      <c r="I7024" s="4">
        <v>3</v>
      </c>
      <c r="J7024" s="2" t="s">
        <v>71</v>
      </c>
      <c r="K7024" s="1">
        <f>Tabelle111[[#This Row],[Menge kg Nges]]/1000</f>
        <v>0.80100000000000005</v>
      </c>
      <c r="L7024" s="1">
        <f>Tabelle111[[#This Row],[Menge kg P2O5]]/1000</f>
        <v>0.3327</v>
      </c>
      <c r="M7024" s="1">
        <f>Tabelle111[[#This Row],[Menge t Nges]]/Tabelle111[[#This Row],[Anzahl Lieferscheine]]</f>
        <v>0.26700000000000002</v>
      </c>
      <c r="N7024" s="1">
        <f>Tabelle111[[#This Row],[Menge t P2O5]]/Tabelle111[[#This Row],[Anzahl Lieferscheine]]</f>
        <v>0.1109</v>
      </c>
    </row>
    <row r="7025" spans="1:14" x14ac:dyDescent="0.2">
      <c r="A7025" s="2" t="s">
        <v>41</v>
      </c>
      <c r="B7025" s="2" t="s">
        <v>34</v>
      </c>
      <c r="C7025" s="2" t="s">
        <v>6</v>
      </c>
      <c r="D7025" s="2" t="s">
        <v>7</v>
      </c>
      <c r="E7025" s="2" t="s">
        <v>11</v>
      </c>
      <c r="F7025" s="2" t="s">
        <v>61</v>
      </c>
      <c r="G7025" s="1">
        <v>832</v>
      </c>
      <c r="H7025" s="1">
        <v>370.5</v>
      </c>
      <c r="I7025" s="4">
        <v>1</v>
      </c>
      <c r="J7025" s="2" t="s">
        <v>71</v>
      </c>
      <c r="K7025" s="1">
        <f>Tabelle111[[#This Row],[Menge kg Nges]]/1000</f>
        <v>0.83199999999999996</v>
      </c>
      <c r="L7025" s="1">
        <f>Tabelle111[[#This Row],[Menge kg P2O5]]/1000</f>
        <v>0.3705</v>
      </c>
      <c r="M7025" s="1">
        <f>Tabelle111[[#This Row],[Menge t Nges]]/Tabelle111[[#This Row],[Anzahl Lieferscheine]]</f>
        <v>0.83199999999999996</v>
      </c>
      <c r="N7025" s="1">
        <f>Tabelle111[[#This Row],[Menge t P2O5]]/Tabelle111[[#This Row],[Anzahl Lieferscheine]]</f>
        <v>0.3705</v>
      </c>
    </row>
    <row r="7026" spans="1:14" x14ac:dyDescent="0.2">
      <c r="A7026" s="2" t="s">
        <v>41</v>
      </c>
      <c r="B7026" s="2" t="s">
        <v>34</v>
      </c>
      <c r="C7026" s="2" t="s">
        <v>6</v>
      </c>
      <c r="D7026" s="2" t="s">
        <v>7</v>
      </c>
      <c r="E7026" s="2" t="s">
        <v>12</v>
      </c>
      <c r="F7026" s="2" t="s">
        <v>61</v>
      </c>
      <c r="G7026" s="1">
        <v>262.5</v>
      </c>
      <c r="H7026" s="1">
        <v>112.5</v>
      </c>
      <c r="I7026" s="4">
        <v>1</v>
      </c>
      <c r="J7026" s="2" t="s">
        <v>71</v>
      </c>
      <c r="K7026" s="1">
        <f>Tabelle111[[#This Row],[Menge kg Nges]]/1000</f>
        <v>0.26250000000000001</v>
      </c>
      <c r="L7026" s="1">
        <f>Tabelle111[[#This Row],[Menge kg P2O5]]/1000</f>
        <v>0.1125</v>
      </c>
      <c r="M7026" s="1">
        <f>Tabelle111[[#This Row],[Menge t Nges]]/Tabelle111[[#This Row],[Anzahl Lieferscheine]]</f>
        <v>0.26250000000000001</v>
      </c>
      <c r="N7026" s="1">
        <f>Tabelle111[[#This Row],[Menge t P2O5]]/Tabelle111[[#This Row],[Anzahl Lieferscheine]]</f>
        <v>0.1125</v>
      </c>
    </row>
    <row r="7027" spans="1:14" x14ac:dyDescent="0.2">
      <c r="A7027" s="2" t="s">
        <v>41</v>
      </c>
      <c r="B7027" s="2" t="s">
        <v>34</v>
      </c>
      <c r="C7027" s="2" t="s">
        <v>6</v>
      </c>
      <c r="D7027" s="2" t="s">
        <v>7</v>
      </c>
      <c r="E7027" s="2" t="s">
        <v>13</v>
      </c>
      <c r="F7027" s="2" t="s">
        <v>61</v>
      </c>
      <c r="G7027" s="1">
        <v>727.92</v>
      </c>
      <c r="H7027" s="1">
        <v>386.64</v>
      </c>
      <c r="I7027" s="4">
        <v>4</v>
      </c>
      <c r="J7027" s="2" t="s">
        <v>71</v>
      </c>
      <c r="K7027" s="1">
        <f>Tabelle111[[#This Row],[Menge kg Nges]]/1000</f>
        <v>0.72792000000000001</v>
      </c>
      <c r="L7027" s="1">
        <f>Tabelle111[[#This Row],[Menge kg P2O5]]/1000</f>
        <v>0.38663999999999998</v>
      </c>
      <c r="M7027" s="1">
        <f>Tabelle111[[#This Row],[Menge t Nges]]/Tabelle111[[#This Row],[Anzahl Lieferscheine]]</f>
        <v>0.18198</v>
      </c>
      <c r="N7027" s="1">
        <f>Tabelle111[[#This Row],[Menge t P2O5]]/Tabelle111[[#This Row],[Anzahl Lieferscheine]]</f>
        <v>9.6659999999999996E-2</v>
      </c>
    </row>
    <row r="7028" spans="1:14" x14ac:dyDescent="0.2">
      <c r="A7028" s="2" t="s">
        <v>41</v>
      </c>
      <c r="B7028" s="2" t="s">
        <v>34</v>
      </c>
      <c r="C7028" s="2" t="s">
        <v>63</v>
      </c>
      <c r="D7028" s="2" t="s">
        <v>63</v>
      </c>
      <c r="E7028" s="2" t="s">
        <v>63</v>
      </c>
      <c r="F7028" s="2" t="s">
        <v>61</v>
      </c>
      <c r="G7028" s="1">
        <v>39.83</v>
      </c>
      <c r="H7028" s="1">
        <v>24.57</v>
      </c>
      <c r="I7028" s="4">
        <v>1</v>
      </c>
      <c r="J7028" s="2" t="s">
        <v>71</v>
      </c>
      <c r="K7028" s="1">
        <f>Tabelle111[[#This Row],[Menge kg Nges]]/1000</f>
        <v>3.9829999999999997E-2</v>
      </c>
      <c r="L7028" s="1">
        <f>Tabelle111[[#This Row],[Menge kg P2O5]]/1000</f>
        <v>2.4570000000000002E-2</v>
      </c>
      <c r="M7028" s="1">
        <f>Tabelle111[[#This Row],[Menge t Nges]]/Tabelle111[[#This Row],[Anzahl Lieferscheine]]</f>
        <v>3.9829999999999997E-2</v>
      </c>
      <c r="N7028" s="1">
        <f>Tabelle111[[#This Row],[Menge t P2O5]]/Tabelle111[[#This Row],[Anzahl Lieferscheine]]</f>
        <v>2.4570000000000002E-2</v>
      </c>
    </row>
    <row r="7029" spans="1:14" x14ac:dyDescent="0.2">
      <c r="A7029" s="2" t="s">
        <v>41</v>
      </c>
      <c r="B7029" s="2" t="s">
        <v>39</v>
      </c>
      <c r="C7029" s="2" t="s">
        <v>6</v>
      </c>
      <c r="D7029" s="2" t="s">
        <v>7</v>
      </c>
      <c r="E7029" s="2" t="s">
        <v>12</v>
      </c>
      <c r="F7029" s="2" t="s">
        <v>61</v>
      </c>
      <c r="G7029" s="1">
        <v>2376</v>
      </c>
      <c r="H7029" s="1">
        <v>1152</v>
      </c>
      <c r="I7029" s="4">
        <v>13</v>
      </c>
      <c r="J7029" s="2" t="s">
        <v>71</v>
      </c>
      <c r="K7029" s="1">
        <f>Tabelle111[[#This Row],[Menge kg Nges]]/1000</f>
        <v>2.3759999999999999</v>
      </c>
      <c r="L7029" s="1">
        <f>Tabelle111[[#This Row],[Menge kg P2O5]]/1000</f>
        <v>1.1519999999999999</v>
      </c>
      <c r="M7029" s="1">
        <f>Tabelle111[[#This Row],[Menge t Nges]]/Tabelle111[[#This Row],[Anzahl Lieferscheine]]</f>
        <v>0.18276923076923077</v>
      </c>
      <c r="N7029" s="1">
        <f>Tabelle111[[#This Row],[Menge t P2O5]]/Tabelle111[[#This Row],[Anzahl Lieferscheine]]</f>
        <v>8.861538461538461E-2</v>
      </c>
    </row>
    <row r="7030" spans="1:14" x14ac:dyDescent="0.2">
      <c r="A7030" s="2" t="s">
        <v>41</v>
      </c>
      <c r="B7030" s="2" t="s">
        <v>39</v>
      </c>
      <c r="C7030" s="2" t="s">
        <v>6</v>
      </c>
      <c r="D7030" s="2" t="s">
        <v>7</v>
      </c>
      <c r="E7030" s="2" t="s">
        <v>14</v>
      </c>
      <c r="F7030" s="2" t="s">
        <v>61</v>
      </c>
      <c r="G7030" s="1">
        <v>594</v>
      </c>
      <c r="H7030" s="1">
        <v>276</v>
      </c>
      <c r="I7030" s="4">
        <v>4</v>
      </c>
      <c r="J7030" s="2" t="s">
        <v>71</v>
      </c>
      <c r="K7030" s="1">
        <f>Tabelle111[[#This Row],[Menge kg Nges]]/1000</f>
        <v>0.59399999999999997</v>
      </c>
      <c r="L7030" s="1">
        <f>Tabelle111[[#This Row],[Menge kg P2O5]]/1000</f>
        <v>0.27600000000000002</v>
      </c>
      <c r="M7030" s="1">
        <f>Tabelle111[[#This Row],[Menge t Nges]]/Tabelle111[[#This Row],[Anzahl Lieferscheine]]</f>
        <v>0.14849999999999999</v>
      </c>
      <c r="N7030" s="1">
        <f>Tabelle111[[#This Row],[Menge t P2O5]]/Tabelle111[[#This Row],[Anzahl Lieferscheine]]</f>
        <v>6.9000000000000006E-2</v>
      </c>
    </row>
    <row r="7031" spans="1:14" x14ac:dyDescent="0.2">
      <c r="A7031" s="2" t="s">
        <v>41</v>
      </c>
      <c r="B7031" s="2" t="s">
        <v>41</v>
      </c>
      <c r="C7031" s="2" t="s">
        <v>6</v>
      </c>
      <c r="D7031" s="2" t="s">
        <v>7</v>
      </c>
      <c r="E7031" s="2" t="s">
        <v>8</v>
      </c>
      <c r="F7031" s="2" t="s">
        <v>61</v>
      </c>
      <c r="G7031" s="1">
        <v>72306.000000000015</v>
      </c>
      <c r="H7031" s="1">
        <v>33564.749999999985</v>
      </c>
      <c r="I7031" s="4">
        <v>73</v>
      </c>
      <c r="J7031" s="2" t="s">
        <v>71</v>
      </c>
      <c r="K7031" s="1">
        <f>Tabelle111[[#This Row],[Menge kg Nges]]/1000</f>
        <v>72.306000000000012</v>
      </c>
      <c r="L7031" s="1">
        <f>Tabelle111[[#This Row],[Menge kg P2O5]]/1000</f>
        <v>33.564749999999982</v>
      </c>
      <c r="M7031" s="1">
        <f>Tabelle111[[#This Row],[Menge t Nges]]/Tabelle111[[#This Row],[Anzahl Lieferscheine]]</f>
        <v>0.99049315068493171</v>
      </c>
      <c r="N7031" s="1">
        <f>Tabelle111[[#This Row],[Menge t P2O5]]/Tabelle111[[#This Row],[Anzahl Lieferscheine]]</f>
        <v>0.45979109589041073</v>
      </c>
    </row>
    <row r="7032" spans="1:14" x14ac:dyDescent="0.2">
      <c r="A7032" s="2" t="s">
        <v>41</v>
      </c>
      <c r="B7032" s="2" t="s">
        <v>41</v>
      </c>
      <c r="C7032" s="2" t="s">
        <v>6</v>
      </c>
      <c r="D7032" s="2" t="s">
        <v>7</v>
      </c>
      <c r="E7032" s="2" t="s">
        <v>9</v>
      </c>
      <c r="F7032" s="2" t="s">
        <v>61</v>
      </c>
      <c r="G7032" s="1">
        <v>30838.929999999997</v>
      </c>
      <c r="H7032" s="1">
        <v>13716.980000000001</v>
      </c>
      <c r="I7032" s="4">
        <v>62</v>
      </c>
      <c r="J7032" s="2" t="s">
        <v>71</v>
      </c>
      <c r="K7032" s="1">
        <f>Tabelle111[[#This Row],[Menge kg Nges]]/1000</f>
        <v>30.838929999999998</v>
      </c>
      <c r="L7032" s="1">
        <f>Tabelle111[[#This Row],[Menge kg P2O5]]/1000</f>
        <v>13.716980000000001</v>
      </c>
      <c r="M7032" s="1">
        <f>Tabelle111[[#This Row],[Menge t Nges]]/Tabelle111[[#This Row],[Anzahl Lieferscheine]]</f>
        <v>0.4974020967741935</v>
      </c>
      <c r="N7032" s="1">
        <f>Tabelle111[[#This Row],[Menge t P2O5]]/Tabelle111[[#This Row],[Anzahl Lieferscheine]]</f>
        <v>0.22124161290322583</v>
      </c>
    </row>
    <row r="7033" spans="1:14" x14ac:dyDescent="0.2">
      <c r="A7033" s="2" t="s">
        <v>41</v>
      </c>
      <c r="B7033" s="2" t="s">
        <v>41</v>
      </c>
      <c r="C7033" s="2" t="s">
        <v>6</v>
      </c>
      <c r="D7033" s="2" t="s">
        <v>7</v>
      </c>
      <c r="E7033" s="2" t="s">
        <v>10</v>
      </c>
      <c r="F7033" s="2" t="s">
        <v>61</v>
      </c>
      <c r="G7033" s="1">
        <v>14078.5</v>
      </c>
      <c r="H7033" s="1">
        <v>5758.2400000000007</v>
      </c>
      <c r="I7033" s="4">
        <v>5</v>
      </c>
      <c r="J7033" s="2" t="s">
        <v>71</v>
      </c>
      <c r="K7033" s="1">
        <f>Tabelle111[[#This Row],[Menge kg Nges]]/1000</f>
        <v>14.0785</v>
      </c>
      <c r="L7033" s="1">
        <f>Tabelle111[[#This Row],[Menge kg P2O5]]/1000</f>
        <v>5.7582400000000007</v>
      </c>
      <c r="M7033" s="1">
        <f>Tabelle111[[#This Row],[Menge t Nges]]/Tabelle111[[#This Row],[Anzahl Lieferscheine]]</f>
        <v>2.8157000000000001</v>
      </c>
      <c r="N7033" s="1">
        <f>Tabelle111[[#This Row],[Menge t P2O5]]/Tabelle111[[#This Row],[Anzahl Lieferscheine]]</f>
        <v>1.1516480000000002</v>
      </c>
    </row>
    <row r="7034" spans="1:14" x14ac:dyDescent="0.2">
      <c r="A7034" s="2" t="s">
        <v>41</v>
      </c>
      <c r="B7034" s="2" t="s">
        <v>41</v>
      </c>
      <c r="C7034" s="2" t="s">
        <v>6</v>
      </c>
      <c r="D7034" s="2" t="s">
        <v>7</v>
      </c>
      <c r="E7034" s="2" t="s">
        <v>11</v>
      </c>
      <c r="F7034" s="2" t="s">
        <v>61</v>
      </c>
      <c r="G7034" s="1">
        <v>24287.229999999996</v>
      </c>
      <c r="H7034" s="1">
        <v>11287.470000000001</v>
      </c>
      <c r="I7034" s="4">
        <v>60</v>
      </c>
      <c r="J7034" s="2" t="s">
        <v>71</v>
      </c>
      <c r="K7034" s="1">
        <f>Tabelle111[[#This Row],[Menge kg Nges]]/1000</f>
        <v>24.287229999999997</v>
      </c>
      <c r="L7034" s="1">
        <f>Tabelle111[[#This Row],[Menge kg P2O5]]/1000</f>
        <v>11.287470000000001</v>
      </c>
      <c r="M7034" s="1">
        <f>Tabelle111[[#This Row],[Menge t Nges]]/Tabelle111[[#This Row],[Anzahl Lieferscheine]]</f>
        <v>0.40478716666666664</v>
      </c>
      <c r="N7034" s="1">
        <f>Tabelle111[[#This Row],[Menge t P2O5]]/Tabelle111[[#This Row],[Anzahl Lieferscheine]]</f>
        <v>0.1881245</v>
      </c>
    </row>
    <row r="7035" spans="1:14" x14ac:dyDescent="0.2">
      <c r="A7035" s="2" t="s">
        <v>41</v>
      </c>
      <c r="B7035" s="2" t="s">
        <v>41</v>
      </c>
      <c r="C7035" s="2" t="s">
        <v>6</v>
      </c>
      <c r="D7035" s="2" t="s">
        <v>7</v>
      </c>
      <c r="E7035" s="2" t="s">
        <v>12</v>
      </c>
      <c r="F7035" s="2" t="s">
        <v>61</v>
      </c>
      <c r="G7035" s="1">
        <v>35052.060000000005</v>
      </c>
      <c r="H7035" s="1">
        <v>16108.880000000001</v>
      </c>
      <c r="I7035" s="4">
        <v>105</v>
      </c>
      <c r="J7035" s="2" t="s">
        <v>71</v>
      </c>
      <c r="K7035" s="1">
        <f>Tabelle111[[#This Row],[Menge kg Nges]]/1000</f>
        <v>35.052060000000004</v>
      </c>
      <c r="L7035" s="1">
        <f>Tabelle111[[#This Row],[Menge kg P2O5]]/1000</f>
        <v>16.108880000000003</v>
      </c>
      <c r="M7035" s="1">
        <f>Tabelle111[[#This Row],[Menge t Nges]]/Tabelle111[[#This Row],[Anzahl Lieferscheine]]</f>
        <v>0.33382914285714288</v>
      </c>
      <c r="N7035" s="1">
        <f>Tabelle111[[#This Row],[Menge t P2O5]]/Tabelle111[[#This Row],[Anzahl Lieferscheine]]</f>
        <v>0.15341790476190478</v>
      </c>
    </row>
    <row r="7036" spans="1:14" x14ac:dyDescent="0.2">
      <c r="A7036" s="2" t="s">
        <v>41</v>
      </c>
      <c r="B7036" s="2" t="s">
        <v>41</v>
      </c>
      <c r="C7036" s="2" t="s">
        <v>6</v>
      </c>
      <c r="D7036" s="2" t="s">
        <v>7</v>
      </c>
      <c r="E7036" s="2" t="s">
        <v>13</v>
      </c>
      <c r="F7036" s="2" t="s">
        <v>61</v>
      </c>
      <c r="G7036" s="1">
        <v>18837.730000000007</v>
      </c>
      <c r="H7036" s="1">
        <v>10622.650000000001</v>
      </c>
      <c r="I7036" s="4">
        <v>53</v>
      </c>
      <c r="J7036" s="2" t="s">
        <v>71</v>
      </c>
      <c r="K7036" s="1">
        <f>Tabelle111[[#This Row],[Menge kg Nges]]/1000</f>
        <v>18.837730000000008</v>
      </c>
      <c r="L7036" s="1">
        <f>Tabelle111[[#This Row],[Menge kg P2O5]]/1000</f>
        <v>10.622650000000002</v>
      </c>
      <c r="M7036" s="1">
        <f>Tabelle111[[#This Row],[Menge t Nges]]/Tabelle111[[#This Row],[Anzahl Lieferscheine]]</f>
        <v>0.35542886792452844</v>
      </c>
      <c r="N7036" s="1">
        <f>Tabelle111[[#This Row],[Menge t P2O5]]/Tabelle111[[#This Row],[Anzahl Lieferscheine]]</f>
        <v>0.20042735849056609</v>
      </c>
    </row>
    <row r="7037" spans="1:14" x14ac:dyDescent="0.2">
      <c r="A7037" s="2" t="s">
        <v>41</v>
      </c>
      <c r="B7037" s="2" t="s">
        <v>41</v>
      </c>
      <c r="C7037" s="2" t="s">
        <v>6</v>
      </c>
      <c r="D7037" s="2" t="s">
        <v>7</v>
      </c>
      <c r="E7037" s="2" t="s">
        <v>14</v>
      </c>
      <c r="F7037" s="2" t="s">
        <v>61</v>
      </c>
      <c r="G7037" s="1">
        <v>8818.5</v>
      </c>
      <c r="H7037" s="1">
        <v>4708.2000000000007</v>
      </c>
      <c r="I7037" s="4">
        <v>22</v>
      </c>
      <c r="J7037" s="2" t="s">
        <v>71</v>
      </c>
      <c r="K7037" s="1">
        <f>Tabelle111[[#This Row],[Menge kg Nges]]/1000</f>
        <v>8.8185000000000002</v>
      </c>
      <c r="L7037" s="1">
        <f>Tabelle111[[#This Row],[Menge kg P2O5]]/1000</f>
        <v>4.7082000000000006</v>
      </c>
      <c r="M7037" s="1">
        <f>Tabelle111[[#This Row],[Menge t Nges]]/Tabelle111[[#This Row],[Anzahl Lieferscheine]]</f>
        <v>0.40084090909090908</v>
      </c>
      <c r="N7037" s="1">
        <f>Tabelle111[[#This Row],[Menge t P2O5]]/Tabelle111[[#This Row],[Anzahl Lieferscheine]]</f>
        <v>0.21400909090909093</v>
      </c>
    </row>
    <row r="7038" spans="1:14" x14ac:dyDescent="0.2">
      <c r="A7038" s="2" t="s">
        <v>41</v>
      </c>
      <c r="B7038" s="2" t="s">
        <v>41</v>
      </c>
      <c r="C7038" s="2" t="s">
        <v>6</v>
      </c>
      <c r="D7038" s="2" t="s">
        <v>15</v>
      </c>
      <c r="E7038" s="2" t="s">
        <v>17</v>
      </c>
      <c r="F7038" s="2" t="s">
        <v>61</v>
      </c>
      <c r="G7038" s="1">
        <v>96</v>
      </c>
      <c r="H7038" s="1">
        <v>50</v>
      </c>
      <c r="I7038" s="4">
        <v>1</v>
      </c>
      <c r="J7038" s="2" t="s">
        <v>71</v>
      </c>
      <c r="K7038" s="1">
        <f>Tabelle111[[#This Row],[Menge kg Nges]]/1000</f>
        <v>9.6000000000000002E-2</v>
      </c>
      <c r="L7038" s="1">
        <f>Tabelle111[[#This Row],[Menge kg P2O5]]/1000</f>
        <v>0.05</v>
      </c>
      <c r="M7038" s="1">
        <f>Tabelle111[[#This Row],[Menge t Nges]]/Tabelle111[[#This Row],[Anzahl Lieferscheine]]</f>
        <v>9.6000000000000002E-2</v>
      </c>
      <c r="N7038" s="1">
        <f>Tabelle111[[#This Row],[Menge t P2O5]]/Tabelle111[[#This Row],[Anzahl Lieferscheine]]</f>
        <v>0.05</v>
      </c>
    </row>
    <row r="7039" spans="1:14" x14ac:dyDescent="0.2">
      <c r="A7039" s="2" t="s">
        <v>41</v>
      </c>
      <c r="B7039" s="2" t="s">
        <v>41</v>
      </c>
      <c r="C7039" s="2" t="s">
        <v>6</v>
      </c>
      <c r="D7039" s="2" t="s">
        <v>15</v>
      </c>
      <c r="E7039" s="2" t="s">
        <v>18</v>
      </c>
      <c r="F7039" s="2" t="s">
        <v>61</v>
      </c>
      <c r="G7039" s="1">
        <v>1092</v>
      </c>
      <c r="H7039" s="1">
        <v>884</v>
      </c>
      <c r="I7039" s="4">
        <v>2</v>
      </c>
      <c r="J7039" s="2" t="s">
        <v>71</v>
      </c>
      <c r="K7039" s="1">
        <f>Tabelle111[[#This Row],[Menge kg Nges]]/1000</f>
        <v>1.0920000000000001</v>
      </c>
      <c r="L7039" s="1">
        <f>Tabelle111[[#This Row],[Menge kg P2O5]]/1000</f>
        <v>0.88400000000000001</v>
      </c>
      <c r="M7039" s="1">
        <f>Tabelle111[[#This Row],[Menge t Nges]]/Tabelle111[[#This Row],[Anzahl Lieferscheine]]</f>
        <v>0.54600000000000004</v>
      </c>
      <c r="N7039" s="1">
        <f>Tabelle111[[#This Row],[Menge t P2O5]]/Tabelle111[[#This Row],[Anzahl Lieferscheine]]</f>
        <v>0.442</v>
      </c>
    </row>
    <row r="7040" spans="1:14" x14ac:dyDescent="0.2">
      <c r="A7040" s="2" t="s">
        <v>41</v>
      </c>
      <c r="B7040" s="2" t="s">
        <v>41</v>
      </c>
      <c r="C7040" s="2" t="s">
        <v>6</v>
      </c>
      <c r="D7040" s="2" t="s">
        <v>15</v>
      </c>
      <c r="E7040" s="2" t="s">
        <v>20</v>
      </c>
      <c r="F7040" s="2" t="s">
        <v>61</v>
      </c>
      <c r="G7040" s="1">
        <v>1427.59</v>
      </c>
      <c r="H7040" s="1">
        <v>1002.31</v>
      </c>
      <c r="I7040" s="4">
        <v>6</v>
      </c>
      <c r="J7040" s="2" t="s">
        <v>71</v>
      </c>
      <c r="K7040" s="1">
        <f>Tabelle111[[#This Row],[Menge kg Nges]]/1000</f>
        <v>1.4275899999999999</v>
      </c>
      <c r="L7040" s="1">
        <f>Tabelle111[[#This Row],[Menge kg P2O5]]/1000</f>
        <v>1.00231</v>
      </c>
      <c r="M7040" s="1">
        <f>Tabelle111[[#This Row],[Menge t Nges]]/Tabelle111[[#This Row],[Anzahl Lieferscheine]]</f>
        <v>0.23793166666666665</v>
      </c>
      <c r="N7040" s="1">
        <f>Tabelle111[[#This Row],[Menge t P2O5]]/Tabelle111[[#This Row],[Anzahl Lieferscheine]]</f>
        <v>0.16705166666666668</v>
      </c>
    </row>
    <row r="7041" spans="1:14" x14ac:dyDescent="0.2">
      <c r="A7041" s="2" t="s">
        <v>41</v>
      </c>
      <c r="B7041" s="2" t="s">
        <v>41</v>
      </c>
      <c r="C7041" s="2" t="s">
        <v>6</v>
      </c>
      <c r="D7041" s="2" t="s">
        <v>15</v>
      </c>
      <c r="E7041" s="2" t="s">
        <v>21</v>
      </c>
      <c r="F7041" s="2" t="s">
        <v>61</v>
      </c>
      <c r="G7041" s="1">
        <v>902.1</v>
      </c>
      <c r="H7041" s="1">
        <v>497.7</v>
      </c>
      <c r="I7041" s="4">
        <v>6</v>
      </c>
      <c r="J7041" s="2" t="s">
        <v>71</v>
      </c>
      <c r="K7041" s="1">
        <f>Tabelle111[[#This Row],[Menge kg Nges]]/1000</f>
        <v>0.90210000000000001</v>
      </c>
      <c r="L7041" s="1">
        <f>Tabelle111[[#This Row],[Menge kg P2O5]]/1000</f>
        <v>0.49769999999999998</v>
      </c>
      <c r="M7041" s="1">
        <f>Tabelle111[[#This Row],[Menge t Nges]]/Tabelle111[[#This Row],[Anzahl Lieferscheine]]</f>
        <v>0.15035000000000001</v>
      </c>
      <c r="N7041" s="1">
        <f>Tabelle111[[#This Row],[Menge t P2O5]]/Tabelle111[[#This Row],[Anzahl Lieferscheine]]</f>
        <v>8.2949999999999996E-2</v>
      </c>
    </row>
    <row r="7042" spans="1:14" x14ac:dyDescent="0.2">
      <c r="A7042" s="2" t="s">
        <v>41</v>
      </c>
      <c r="B7042" s="2" t="s">
        <v>41</v>
      </c>
      <c r="C7042" s="2" t="s">
        <v>6</v>
      </c>
      <c r="D7042" s="2" t="s">
        <v>15</v>
      </c>
      <c r="E7042" s="2" t="s">
        <v>9</v>
      </c>
      <c r="F7042" s="2" t="s">
        <v>61</v>
      </c>
      <c r="G7042" s="1">
        <v>1443.22</v>
      </c>
      <c r="H7042" s="1">
        <v>798.06999999999994</v>
      </c>
      <c r="I7042" s="4">
        <v>7</v>
      </c>
      <c r="J7042" s="2" t="s">
        <v>71</v>
      </c>
      <c r="K7042" s="1">
        <f>Tabelle111[[#This Row],[Menge kg Nges]]/1000</f>
        <v>1.4432199999999999</v>
      </c>
      <c r="L7042" s="1">
        <f>Tabelle111[[#This Row],[Menge kg P2O5]]/1000</f>
        <v>0.79806999999999995</v>
      </c>
      <c r="M7042" s="1">
        <f>Tabelle111[[#This Row],[Menge t Nges]]/Tabelle111[[#This Row],[Anzahl Lieferscheine]]</f>
        <v>0.2061742857142857</v>
      </c>
      <c r="N7042" s="1">
        <f>Tabelle111[[#This Row],[Menge t P2O5]]/Tabelle111[[#This Row],[Anzahl Lieferscheine]]</f>
        <v>0.11400999999999999</v>
      </c>
    </row>
    <row r="7043" spans="1:14" x14ac:dyDescent="0.2">
      <c r="A7043" s="2" t="s">
        <v>41</v>
      </c>
      <c r="B7043" s="2" t="s">
        <v>41</v>
      </c>
      <c r="C7043" s="2" t="s">
        <v>6</v>
      </c>
      <c r="D7043" s="2" t="s">
        <v>15</v>
      </c>
      <c r="E7043" s="2" t="s">
        <v>10</v>
      </c>
      <c r="F7043" s="2" t="s">
        <v>61</v>
      </c>
      <c r="G7043" s="1">
        <v>820.6</v>
      </c>
      <c r="H7043" s="1">
        <v>371.26</v>
      </c>
      <c r="I7043" s="4">
        <v>2</v>
      </c>
      <c r="J7043" s="2" t="s">
        <v>71</v>
      </c>
      <c r="K7043" s="1">
        <f>Tabelle111[[#This Row],[Menge kg Nges]]/1000</f>
        <v>0.8206</v>
      </c>
      <c r="L7043" s="1">
        <f>Tabelle111[[#This Row],[Menge kg P2O5]]/1000</f>
        <v>0.37125999999999998</v>
      </c>
      <c r="M7043" s="1">
        <f>Tabelle111[[#This Row],[Menge t Nges]]/Tabelle111[[#This Row],[Anzahl Lieferscheine]]</f>
        <v>0.4103</v>
      </c>
      <c r="N7043" s="1">
        <f>Tabelle111[[#This Row],[Menge t P2O5]]/Tabelle111[[#This Row],[Anzahl Lieferscheine]]</f>
        <v>0.18562999999999999</v>
      </c>
    </row>
    <row r="7044" spans="1:14" x14ac:dyDescent="0.2">
      <c r="A7044" s="2" t="s">
        <v>41</v>
      </c>
      <c r="B7044" s="2" t="s">
        <v>41</v>
      </c>
      <c r="C7044" s="2" t="s">
        <v>6</v>
      </c>
      <c r="D7044" s="2" t="s">
        <v>15</v>
      </c>
      <c r="E7044" s="2" t="s">
        <v>31</v>
      </c>
      <c r="F7044" s="2" t="s">
        <v>61</v>
      </c>
      <c r="G7044" s="1">
        <v>640</v>
      </c>
      <c r="H7044" s="1">
        <v>264</v>
      </c>
      <c r="I7044" s="4">
        <v>1</v>
      </c>
      <c r="J7044" s="2" t="s">
        <v>71</v>
      </c>
      <c r="K7044" s="1">
        <f>Tabelle111[[#This Row],[Menge kg Nges]]/1000</f>
        <v>0.64</v>
      </c>
      <c r="L7044" s="1">
        <f>Tabelle111[[#This Row],[Menge kg P2O5]]/1000</f>
        <v>0.26400000000000001</v>
      </c>
      <c r="M7044" s="1">
        <f>Tabelle111[[#This Row],[Menge t Nges]]/Tabelle111[[#This Row],[Anzahl Lieferscheine]]</f>
        <v>0.64</v>
      </c>
      <c r="N7044" s="1">
        <f>Tabelle111[[#This Row],[Menge t P2O5]]/Tabelle111[[#This Row],[Anzahl Lieferscheine]]</f>
        <v>0.26400000000000001</v>
      </c>
    </row>
    <row r="7045" spans="1:14" x14ac:dyDescent="0.2">
      <c r="A7045" s="2" t="s">
        <v>41</v>
      </c>
      <c r="B7045" s="2" t="s">
        <v>41</v>
      </c>
      <c r="C7045" s="2" t="s">
        <v>25</v>
      </c>
      <c r="D7045" s="2" t="s">
        <v>25</v>
      </c>
      <c r="E7045" s="2" t="s">
        <v>26</v>
      </c>
      <c r="F7045" s="2" t="s">
        <v>61</v>
      </c>
      <c r="G7045" s="1">
        <v>11891.669999999998</v>
      </c>
      <c r="H7045" s="1">
        <v>8292.65</v>
      </c>
      <c r="I7045" s="4">
        <v>35</v>
      </c>
      <c r="J7045" s="2" t="s">
        <v>71</v>
      </c>
      <c r="K7045" s="1">
        <f>Tabelle111[[#This Row],[Menge kg Nges]]/1000</f>
        <v>11.891669999999998</v>
      </c>
      <c r="L7045" s="1">
        <f>Tabelle111[[#This Row],[Menge kg P2O5]]/1000</f>
        <v>8.2926500000000001</v>
      </c>
      <c r="M7045" s="1">
        <f>Tabelle111[[#This Row],[Menge t Nges]]/Tabelle111[[#This Row],[Anzahl Lieferscheine]]</f>
        <v>0.33976199999999995</v>
      </c>
      <c r="N7045" s="1">
        <f>Tabelle111[[#This Row],[Menge t P2O5]]/Tabelle111[[#This Row],[Anzahl Lieferscheine]]</f>
        <v>0.23693285714285714</v>
      </c>
    </row>
    <row r="7046" spans="1:14" x14ac:dyDescent="0.2">
      <c r="A7046" s="2" t="s">
        <v>41</v>
      </c>
      <c r="B7046" s="2" t="s">
        <v>41</v>
      </c>
      <c r="C7046" s="2" t="s">
        <v>63</v>
      </c>
      <c r="D7046" s="2" t="s">
        <v>63</v>
      </c>
      <c r="E7046" s="2" t="s">
        <v>63</v>
      </c>
      <c r="F7046" s="2" t="s">
        <v>61</v>
      </c>
      <c r="G7046" s="1">
        <v>273.12</v>
      </c>
      <c r="H7046" s="1">
        <v>168.48</v>
      </c>
      <c r="I7046" s="4">
        <v>2</v>
      </c>
      <c r="J7046" s="2" t="s">
        <v>71</v>
      </c>
      <c r="K7046" s="1">
        <f>Tabelle111[[#This Row],[Menge kg Nges]]/1000</f>
        <v>0.27312000000000003</v>
      </c>
      <c r="L7046" s="1">
        <f>Tabelle111[[#This Row],[Menge kg P2O5]]/1000</f>
        <v>0.16847999999999999</v>
      </c>
      <c r="M7046" s="1">
        <f>Tabelle111[[#This Row],[Menge t Nges]]/Tabelle111[[#This Row],[Anzahl Lieferscheine]]</f>
        <v>0.13656000000000001</v>
      </c>
      <c r="N7046" s="1">
        <f>Tabelle111[[#This Row],[Menge t P2O5]]/Tabelle111[[#This Row],[Anzahl Lieferscheine]]</f>
        <v>8.4239999999999995E-2</v>
      </c>
    </row>
    <row r="7047" spans="1:14" x14ac:dyDescent="0.2">
      <c r="A7047" s="2" t="s">
        <v>41</v>
      </c>
      <c r="B7047" s="2" t="s">
        <v>42</v>
      </c>
      <c r="C7047" s="2" t="s">
        <v>6</v>
      </c>
      <c r="D7047" s="2" t="s">
        <v>7</v>
      </c>
      <c r="E7047" s="2" t="s">
        <v>8</v>
      </c>
      <c r="F7047" s="2" t="s">
        <v>61</v>
      </c>
      <c r="G7047" s="1">
        <v>3035.2</v>
      </c>
      <c r="H7047" s="1">
        <v>1409.2</v>
      </c>
      <c r="I7047" s="4">
        <v>8</v>
      </c>
      <c r="J7047" s="2" t="s">
        <v>71</v>
      </c>
      <c r="K7047" s="1">
        <f>Tabelle111[[#This Row],[Menge kg Nges]]/1000</f>
        <v>3.0351999999999997</v>
      </c>
      <c r="L7047" s="1">
        <f>Tabelle111[[#This Row],[Menge kg P2O5]]/1000</f>
        <v>1.4092</v>
      </c>
      <c r="M7047" s="1">
        <f>Tabelle111[[#This Row],[Menge t Nges]]/Tabelle111[[#This Row],[Anzahl Lieferscheine]]</f>
        <v>0.37939999999999996</v>
      </c>
      <c r="N7047" s="1">
        <f>Tabelle111[[#This Row],[Menge t P2O5]]/Tabelle111[[#This Row],[Anzahl Lieferscheine]]</f>
        <v>0.17615</v>
      </c>
    </row>
    <row r="7048" spans="1:14" x14ac:dyDescent="0.2">
      <c r="A7048" s="2" t="s">
        <v>41</v>
      </c>
      <c r="B7048" s="2" t="s">
        <v>42</v>
      </c>
      <c r="C7048" s="2" t="s">
        <v>6</v>
      </c>
      <c r="D7048" s="2" t="s">
        <v>7</v>
      </c>
      <c r="E7048" s="2" t="s">
        <v>9</v>
      </c>
      <c r="F7048" s="2" t="s">
        <v>61</v>
      </c>
      <c r="G7048" s="1">
        <v>1287</v>
      </c>
      <c r="H7048" s="1">
        <v>495</v>
      </c>
      <c r="I7048" s="4">
        <v>3</v>
      </c>
      <c r="J7048" s="2" t="s">
        <v>71</v>
      </c>
      <c r="K7048" s="1">
        <f>Tabelle111[[#This Row],[Menge kg Nges]]/1000</f>
        <v>1.2869999999999999</v>
      </c>
      <c r="L7048" s="1">
        <f>Tabelle111[[#This Row],[Menge kg P2O5]]/1000</f>
        <v>0.495</v>
      </c>
      <c r="M7048" s="1">
        <f>Tabelle111[[#This Row],[Menge t Nges]]/Tabelle111[[#This Row],[Anzahl Lieferscheine]]</f>
        <v>0.42899999999999999</v>
      </c>
      <c r="N7048" s="1">
        <f>Tabelle111[[#This Row],[Menge t P2O5]]/Tabelle111[[#This Row],[Anzahl Lieferscheine]]</f>
        <v>0.16500000000000001</v>
      </c>
    </row>
    <row r="7049" spans="1:14" x14ac:dyDescent="0.2">
      <c r="A7049" s="2" t="s">
        <v>41</v>
      </c>
      <c r="B7049" s="2" t="s">
        <v>42</v>
      </c>
      <c r="C7049" s="2" t="s">
        <v>6</v>
      </c>
      <c r="D7049" s="2" t="s">
        <v>7</v>
      </c>
      <c r="E7049" s="2" t="s">
        <v>11</v>
      </c>
      <c r="F7049" s="2" t="s">
        <v>61</v>
      </c>
      <c r="G7049" s="1">
        <v>1666.68</v>
      </c>
      <c r="H7049" s="1">
        <v>751.74</v>
      </c>
      <c r="I7049" s="4">
        <v>7</v>
      </c>
      <c r="J7049" s="2" t="s">
        <v>71</v>
      </c>
      <c r="K7049" s="1">
        <f>Tabelle111[[#This Row],[Menge kg Nges]]/1000</f>
        <v>1.6666800000000002</v>
      </c>
      <c r="L7049" s="1">
        <f>Tabelle111[[#This Row],[Menge kg P2O5]]/1000</f>
        <v>0.75173999999999996</v>
      </c>
      <c r="M7049" s="1">
        <f>Tabelle111[[#This Row],[Menge t Nges]]/Tabelle111[[#This Row],[Anzahl Lieferscheine]]</f>
        <v>0.23809714285714287</v>
      </c>
      <c r="N7049" s="1">
        <f>Tabelle111[[#This Row],[Menge t P2O5]]/Tabelle111[[#This Row],[Anzahl Lieferscheine]]</f>
        <v>0.10739142857142857</v>
      </c>
    </row>
    <row r="7050" spans="1:14" x14ac:dyDescent="0.2">
      <c r="A7050" s="2" t="s">
        <v>41</v>
      </c>
      <c r="B7050" s="2" t="s">
        <v>42</v>
      </c>
      <c r="C7050" s="2" t="s">
        <v>6</v>
      </c>
      <c r="D7050" s="2" t="s">
        <v>7</v>
      </c>
      <c r="E7050" s="2" t="s">
        <v>12</v>
      </c>
      <c r="F7050" s="2" t="s">
        <v>61</v>
      </c>
      <c r="G7050" s="1">
        <v>14332.340000000004</v>
      </c>
      <c r="H7050" s="1">
        <v>6671.3600000000006</v>
      </c>
      <c r="I7050" s="4">
        <v>47</v>
      </c>
      <c r="J7050" s="2" t="s">
        <v>71</v>
      </c>
      <c r="K7050" s="1">
        <f>Tabelle111[[#This Row],[Menge kg Nges]]/1000</f>
        <v>14.332340000000004</v>
      </c>
      <c r="L7050" s="1">
        <f>Tabelle111[[#This Row],[Menge kg P2O5]]/1000</f>
        <v>6.6713600000000008</v>
      </c>
      <c r="M7050" s="1">
        <f>Tabelle111[[#This Row],[Menge t Nges]]/Tabelle111[[#This Row],[Anzahl Lieferscheine]]</f>
        <v>0.30494340425531924</v>
      </c>
      <c r="N7050" s="1">
        <f>Tabelle111[[#This Row],[Menge t P2O5]]/Tabelle111[[#This Row],[Anzahl Lieferscheine]]</f>
        <v>0.14194382978723405</v>
      </c>
    </row>
    <row r="7051" spans="1:14" x14ac:dyDescent="0.2">
      <c r="A7051" s="2" t="s">
        <v>41</v>
      </c>
      <c r="B7051" s="2" t="s">
        <v>42</v>
      </c>
      <c r="C7051" s="2" t="s">
        <v>6</v>
      </c>
      <c r="D7051" s="2" t="s">
        <v>7</v>
      </c>
      <c r="E7051" s="2" t="s">
        <v>13</v>
      </c>
      <c r="F7051" s="2" t="s">
        <v>61</v>
      </c>
      <c r="G7051" s="1">
        <v>2146.6</v>
      </c>
      <c r="H7051" s="1">
        <v>1394.85</v>
      </c>
      <c r="I7051" s="4">
        <v>9</v>
      </c>
      <c r="J7051" s="2" t="s">
        <v>71</v>
      </c>
      <c r="K7051" s="1">
        <f>Tabelle111[[#This Row],[Menge kg Nges]]/1000</f>
        <v>2.1465999999999998</v>
      </c>
      <c r="L7051" s="1">
        <f>Tabelle111[[#This Row],[Menge kg P2O5]]/1000</f>
        <v>1.3948499999999999</v>
      </c>
      <c r="M7051" s="1">
        <f>Tabelle111[[#This Row],[Menge t Nges]]/Tabelle111[[#This Row],[Anzahl Lieferscheine]]</f>
        <v>0.23851111111111109</v>
      </c>
      <c r="N7051" s="1">
        <f>Tabelle111[[#This Row],[Menge t P2O5]]/Tabelle111[[#This Row],[Anzahl Lieferscheine]]</f>
        <v>0.15498333333333333</v>
      </c>
    </row>
    <row r="7052" spans="1:14" x14ac:dyDescent="0.2">
      <c r="A7052" s="2" t="s">
        <v>41</v>
      </c>
      <c r="B7052" s="2" t="s">
        <v>42</v>
      </c>
      <c r="C7052" s="2" t="s">
        <v>6</v>
      </c>
      <c r="D7052" s="2" t="s">
        <v>15</v>
      </c>
      <c r="E7052" s="2" t="s">
        <v>21</v>
      </c>
      <c r="F7052" s="2" t="s">
        <v>61</v>
      </c>
      <c r="G7052" s="1">
        <v>112.7</v>
      </c>
      <c r="H7052" s="1">
        <v>61.9</v>
      </c>
      <c r="I7052" s="4">
        <v>1</v>
      </c>
      <c r="J7052" s="2" t="s">
        <v>71</v>
      </c>
      <c r="K7052" s="1">
        <f>Tabelle111[[#This Row],[Menge kg Nges]]/1000</f>
        <v>0.11270000000000001</v>
      </c>
      <c r="L7052" s="1">
        <f>Tabelle111[[#This Row],[Menge kg P2O5]]/1000</f>
        <v>6.1899999999999997E-2</v>
      </c>
      <c r="M7052" s="1">
        <f>Tabelle111[[#This Row],[Menge t Nges]]/Tabelle111[[#This Row],[Anzahl Lieferscheine]]</f>
        <v>0.11270000000000001</v>
      </c>
      <c r="N7052" s="1">
        <f>Tabelle111[[#This Row],[Menge t P2O5]]/Tabelle111[[#This Row],[Anzahl Lieferscheine]]</f>
        <v>6.1899999999999997E-2</v>
      </c>
    </row>
    <row r="7053" spans="1:14" x14ac:dyDescent="0.2">
      <c r="A7053" s="2" t="s">
        <v>41</v>
      </c>
      <c r="B7053" s="2" t="s">
        <v>42</v>
      </c>
      <c r="C7053" s="2" t="s">
        <v>25</v>
      </c>
      <c r="D7053" s="2" t="s">
        <v>25</v>
      </c>
      <c r="E7053" s="2" t="s">
        <v>26</v>
      </c>
      <c r="F7053" s="2" t="s">
        <v>61</v>
      </c>
      <c r="G7053" s="1">
        <v>1853.6699999999998</v>
      </c>
      <c r="H7053" s="1">
        <v>9268.3499999999985</v>
      </c>
      <c r="I7053" s="4">
        <v>39</v>
      </c>
      <c r="J7053" s="2" t="s">
        <v>71</v>
      </c>
      <c r="K7053" s="1">
        <f>Tabelle111[[#This Row],[Menge kg Nges]]/1000</f>
        <v>1.8536699999999999</v>
      </c>
      <c r="L7053" s="1">
        <f>Tabelle111[[#This Row],[Menge kg P2O5]]/1000</f>
        <v>9.2683499999999981</v>
      </c>
      <c r="M7053" s="1">
        <f>Tabelle111[[#This Row],[Menge t Nges]]/Tabelle111[[#This Row],[Anzahl Lieferscheine]]</f>
        <v>4.7529999999999996E-2</v>
      </c>
      <c r="N7053" s="1">
        <f>Tabelle111[[#This Row],[Menge t P2O5]]/Tabelle111[[#This Row],[Anzahl Lieferscheine]]</f>
        <v>0.23764999999999994</v>
      </c>
    </row>
    <row r="7054" spans="1:14" x14ac:dyDescent="0.2">
      <c r="A7054" s="2" t="s">
        <v>42</v>
      </c>
      <c r="B7054" s="2" t="s">
        <v>5</v>
      </c>
      <c r="C7054" s="2" t="s">
        <v>6</v>
      </c>
      <c r="D7054" s="2" t="s">
        <v>7</v>
      </c>
      <c r="E7054" s="2" t="s">
        <v>12</v>
      </c>
      <c r="F7054" s="2" t="s">
        <v>61</v>
      </c>
      <c r="G7054" s="1">
        <v>379</v>
      </c>
      <c r="H7054" s="1">
        <v>135</v>
      </c>
      <c r="I7054" s="4">
        <v>2</v>
      </c>
      <c r="J7054" s="2" t="s">
        <v>71</v>
      </c>
      <c r="K7054" s="1">
        <f>Tabelle111[[#This Row],[Menge kg Nges]]/1000</f>
        <v>0.379</v>
      </c>
      <c r="L7054" s="1">
        <f>Tabelle111[[#This Row],[Menge kg P2O5]]/1000</f>
        <v>0.13500000000000001</v>
      </c>
      <c r="M7054" s="1">
        <f>Tabelle111[[#This Row],[Menge t Nges]]/Tabelle111[[#This Row],[Anzahl Lieferscheine]]</f>
        <v>0.1895</v>
      </c>
      <c r="N7054" s="1">
        <f>Tabelle111[[#This Row],[Menge t P2O5]]/Tabelle111[[#This Row],[Anzahl Lieferscheine]]</f>
        <v>6.7500000000000004E-2</v>
      </c>
    </row>
    <row r="7055" spans="1:14" x14ac:dyDescent="0.2">
      <c r="A7055" s="2" t="s">
        <v>42</v>
      </c>
      <c r="B7055" s="2" t="s">
        <v>5</v>
      </c>
      <c r="C7055" s="2" t="s">
        <v>25</v>
      </c>
      <c r="D7055" s="2" t="s">
        <v>25</v>
      </c>
      <c r="E7055" s="2" t="s">
        <v>26</v>
      </c>
      <c r="F7055" s="2" t="s">
        <v>61</v>
      </c>
      <c r="G7055" s="1">
        <v>1364</v>
      </c>
      <c r="H7055" s="1">
        <v>740</v>
      </c>
      <c r="I7055" s="4">
        <v>7</v>
      </c>
      <c r="J7055" s="2" t="s">
        <v>71</v>
      </c>
      <c r="K7055" s="1">
        <f>Tabelle111[[#This Row],[Menge kg Nges]]/1000</f>
        <v>1.3640000000000001</v>
      </c>
      <c r="L7055" s="1">
        <f>Tabelle111[[#This Row],[Menge kg P2O5]]/1000</f>
        <v>0.74</v>
      </c>
      <c r="M7055" s="1">
        <f>Tabelle111[[#This Row],[Menge t Nges]]/Tabelle111[[#This Row],[Anzahl Lieferscheine]]</f>
        <v>0.19485714285714287</v>
      </c>
      <c r="N7055" s="1">
        <f>Tabelle111[[#This Row],[Menge t P2O5]]/Tabelle111[[#This Row],[Anzahl Lieferscheine]]</f>
        <v>0.10571428571428572</v>
      </c>
    </row>
    <row r="7056" spans="1:14" x14ac:dyDescent="0.2">
      <c r="A7056" s="2" t="s">
        <v>42</v>
      </c>
      <c r="B7056" s="2" t="s">
        <v>29</v>
      </c>
      <c r="C7056" s="2" t="s">
        <v>25</v>
      </c>
      <c r="D7056" s="2" t="s">
        <v>25</v>
      </c>
      <c r="E7056" s="2" t="s">
        <v>26</v>
      </c>
      <c r="F7056" s="2" t="s">
        <v>61</v>
      </c>
      <c r="G7056" s="1">
        <v>4268</v>
      </c>
      <c r="H7056" s="1">
        <v>976.00000000000011</v>
      </c>
      <c r="I7056" s="4">
        <v>5</v>
      </c>
      <c r="J7056" s="2" t="s">
        <v>71</v>
      </c>
      <c r="K7056" s="1">
        <f>Tabelle111[[#This Row],[Menge kg Nges]]/1000</f>
        <v>4.2679999999999998</v>
      </c>
      <c r="L7056" s="1">
        <f>Tabelle111[[#This Row],[Menge kg P2O5]]/1000</f>
        <v>0.97600000000000009</v>
      </c>
      <c r="M7056" s="1">
        <f>Tabelle111[[#This Row],[Menge t Nges]]/Tabelle111[[#This Row],[Anzahl Lieferscheine]]</f>
        <v>0.85359999999999991</v>
      </c>
      <c r="N7056" s="1">
        <f>Tabelle111[[#This Row],[Menge t P2O5]]/Tabelle111[[#This Row],[Anzahl Lieferscheine]]</f>
        <v>0.19520000000000001</v>
      </c>
    </row>
    <row r="7057" spans="1:14" x14ac:dyDescent="0.2">
      <c r="A7057" s="2" t="s">
        <v>42</v>
      </c>
      <c r="B7057" s="2" t="s">
        <v>32</v>
      </c>
      <c r="C7057" s="2" t="s">
        <v>6</v>
      </c>
      <c r="D7057" s="2" t="s">
        <v>7</v>
      </c>
      <c r="E7057" s="2" t="s">
        <v>8</v>
      </c>
      <c r="F7057" s="2" t="s">
        <v>61</v>
      </c>
      <c r="G7057" s="1">
        <v>587.34</v>
      </c>
      <c r="H7057" s="1">
        <v>279.68</v>
      </c>
      <c r="I7057" s="4">
        <v>3</v>
      </c>
      <c r="J7057" s="2" t="s">
        <v>71</v>
      </c>
      <c r="K7057" s="1">
        <f>Tabelle111[[#This Row],[Menge kg Nges]]/1000</f>
        <v>0.58734000000000008</v>
      </c>
      <c r="L7057" s="1">
        <f>Tabelle111[[#This Row],[Menge kg P2O5]]/1000</f>
        <v>0.27967999999999998</v>
      </c>
      <c r="M7057" s="1">
        <f>Tabelle111[[#This Row],[Menge t Nges]]/Tabelle111[[#This Row],[Anzahl Lieferscheine]]</f>
        <v>0.19578000000000004</v>
      </c>
      <c r="N7057" s="1">
        <f>Tabelle111[[#This Row],[Menge t P2O5]]/Tabelle111[[#This Row],[Anzahl Lieferscheine]]</f>
        <v>9.3226666666666666E-2</v>
      </c>
    </row>
    <row r="7058" spans="1:14" x14ac:dyDescent="0.2">
      <c r="A7058" s="2" t="s">
        <v>42</v>
      </c>
      <c r="B7058" s="2" t="s">
        <v>32</v>
      </c>
      <c r="C7058" s="2" t="s">
        <v>6</v>
      </c>
      <c r="D7058" s="2" t="s">
        <v>7</v>
      </c>
      <c r="E7058" s="2" t="s">
        <v>11</v>
      </c>
      <c r="F7058" s="2" t="s">
        <v>61</v>
      </c>
      <c r="G7058" s="1">
        <v>1339.8</v>
      </c>
      <c r="H7058" s="1">
        <v>542.88</v>
      </c>
      <c r="I7058" s="4">
        <v>2</v>
      </c>
      <c r="J7058" s="2" t="s">
        <v>71</v>
      </c>
      <c r="K7058" s="1">
        <f>Tabelle111[[#This Row],[Menge kg Nges]]/1000</f>
        <v>1.3397999999999999</v>
      </c>
      <c r="L7058" s="1">
        <f>Tabelle111[[#This Row],[Menge kg P2O5]]/1000</f>
        <v>0.54288000000000003</v>
      </c>
      <c r="M7058" s="1">
        <f>Tabelle111[[#This Row],[Menge t Nges]]/Tabelle111[[#This Row],[Anzahl Lieferscheine]]</f>
        <v>0.66989999999999994</v>
      </c>
      <c r="N7058" s="1">
        <f>Tabelle111[[#This Row],[Menge t P2O5]]/Tabelle111[[#This Row],[Anzahl Lieferscheine]]</f>
        <v>0.27144000000000001</v>
      </c>
    </row>
    <row r="7059" spans="1:14" x14ac:dyDescent="0.2">
      <c r="A7059" s="2" t="s">
        <v>42</v>
      </c>
      <c r="B7059" s="2" t="s">
        <v>32</v>
      </c>
      <c r="C7059" s="2" t="s">
        <v>6</v>
      </c>
      <c r="D7059" s="2" t="s">
        <v>7</v>
      </c>
      <c r="E7059" s="2" t="s">
        <v>12</v>
      </c>
      <c r="F7059" s="2" t="s">
        <v>61</v>
      </c>
      <c r="G7059" s="1">
        <v>1548.5</v>
      </c>
      <c r="H7059" s="1">
        <v>762</v>
      </c>
      <c r="I7059" s="4">
        <v>4</v>
      </c>
      <c r="J7059" s="2" t="s">
        <v>71</v>
      </c>
      <c r="K7059" s="1">
        <f>Tabelle111[[#This Row],[Menge kg Nges]]/1000</f>
        <v>1.5485</v>
      </c>
      <c r="L7059" s="1">
        <f>Tabelle111[[#This Row],[Menge kg P2O5]]/1000</f>
        <v>0.76200000000000001</v>
      </c>
      <c r="M7059" s="1">
        <f>Tabelle111[[#This Row],[Menge t Nges]]/Tabelle111[[#This Row],[Anzahl Lieferscheine]]</f>
        <v>0.387125</v>
      </c>
      <c r="N7059" s="1">
        <f>Tabelle111[[#This Row],[Menge t P2O5]]/Tabelle111[[#This Row],[Anzahl Lieferscheine]]</f>
        <v>0.1905</v>
      </c>
    </row>
    <row r="7060" spans="1:14" x14ac:dyDescent="0.2">
      <c r="A7060" s="2" t="s">
        <v>42</v>
      </c>
      <c r="B7060" s="2" t="s">
        <v>32</v>
      </c>
      <c r="C7060" s="2" t="s">
        <v>6</v>
      </c>
      <c r="D7060" s="2" t="s">
        <v>7</v>
      </c>
      <c r="E7060" s="2" t="s">
        <v>14</v>
      </c>
      <c r="F7060" s="2" t="s">
        <v>61</v>
      </c>
      <c r="G7060" s="1">
        <v>2532.8000000000002</v>
      </c>
      <c r="H7060" s="1">
        <v>1563.4</v>
      </c>
      <c r="I7060" s="4">
        <v>7</v>
      </c>
      <c r="J7060" s="2" t="s">
        <v>71</v>
      </c>
      <c r="K7060" s="1">
        <f>Tabelle111[[#This Row],[Menge kg Nges]]/1000</f>
        <v>2.5328000000000004</v>
      </c>
      <c r="L7060" s="1">
        <f>Tabelle111[[#This Row],[Menge kg P2O5]]/1000</f>
        <v>1.5634000000000001</v>
      </c>
      <c r="M7060" s="1">
        <f>Tabelle111[[#This Row],[Menge t Nges]]/Tabelle111[[#This Row],[Anzahl Lieferscheine]]</f>
        <v>0.3618285714285715</v>
      </c>
      <c r="N7060" s="1">
        <f>Tabelle111[[#This Row],[Menge t P2O5]]/Tabelle111[[#This Row],[Anzahl Lieferscheine]]</f>
        <v>0.22334285714285715</v>
      </c>
    </row>
    <row r="7061" spans="1:14" x14ac:dyDescent="0.2">
      <c r="A7061" s="2" t="s">
        <v>42</v>
      </c>
      <c r="B7061" s="2" t="s">
        <v>32</v>
      </c>
      <c r="C7061" s="2" t="s">
        <v>6</v>
      </c>
      <c r="D7061" s="2" t="s">
        <v>15</v>
      </c>
      <c r="E7061" s="2" t="s">
        <v>19</v>
      </c>
      <c r="F7061" s="2" t="s">
        <v>61</v>
      </c>
      <c r="G7061" s="1">
        <v>94.5</v>
      </c>
      <c r="H7061" s="1">
        <v>105</v>
      </c>
      <c r="I7061" s="4">
        <v>1</v>
      </c>
      <c r="J7061" s="2" t="s">
        <v>71</v>
      </c>
      <c r="K7061" s="1">
        <f>Tabelle111[[#This Row],[Menge kg Nges]]/1000</f>
        <v>9.4500000000000001E-2</v>
      </c>
      <c r="L7061" s="1">
        <f>Tabelle111[[#This Row],[Menge kg P2O5]]/1000</f>
        <v>0.105</v>
      </c>
      <c r="M7061" s="1">
        <f>Tabelle111[[#This Row],[Menge t Nges]]/Tabelle111[[#This Row],[Anzahl Lieferscheine]]</f>
        <v>9.4500000000000001E-2</v>
      </c>
      <c r="N7061" s="1">
        <f>Tabelle111[[#This Row],[Menge t P2O5]]/Tabelle111[[#This Row],[Anzahl Lieferscheine]]</f>
        <v>0.105</v>
      </c>
    </row>
    <row r="7062" spans="1:14" x14ac:dyDescent="0.2">
      <c r="A7062" s="2" t="s">
        <v>42</v>
      </c>
      <c r="B7062" s="2" t="s">
        <v>32</v>
      </c>
      <c r="C7062" s="2" t="s">
        <v>6</v>
      </c>
      <c r="D7062" s="2" t="s">
        <v>15</v>
      </c>
      <c r="E7062" s="2" t="s">
        <v>20</v>
      </c>
      <c r="F7062" s="2" t="s">
        <v>61</v>
      </c>
      <c r="G7062" s="1">
        <v>2393.6</v>
      </c>
      <c r="H7062" s="1">
        <v>1360</v>
      </c>
      <c r="I7062" s="4">
        <v>25</v>
      </c>
      <c r="J7062" s="2" t="s">
        <v>71</v>
      </c>
      <c r="K7062" s="1">
        <f>Tabelle111[[#This Row],[Menge kg Nges]]/1000</f>
        <v>2.3935999999999997</v>
      </c>
      <c r="L7062" s="1">
        <f>Tabelle111[[#This Row],[Menge kg P2O5]]/1000</f>
        <v>1.36</v>
      </c>
      <c r="M7062" s="1">
        <f>Tabelle111[[#This Row],[Menge t Nges]]/Tabelle111[[#This Row],[Anzahl Lieferscheine]]</f>
        <v>9.5743999999999996E-2</v>
      </c>
      <c r="N7062" s="1">
        <f>Tabelle111[[#This Row],[Menge t P2O5]]/Tabelle111[[#This Row],[Anzahl Lieferscheine]]</f>
        <v>5.4400000000000004E-2</v>
      </c>
    </row>
    <row r="7063" spans="1:14" x14ac:dyDescent="0.2">
      <c r="A7063" s="2" t="s">
        <v>42</v>
      </c>
      <c r="B7063" s="2" t="s">
        <v>32</v>
      </c>
      <c r="C7063" s="2" t="s">
        <v>6</v>
      </c>
      <c r="D7063" s="2" t="s">
        <v>15</v>
      </c>
      <c r="E7063" s="2" t="s">
        <v>21</v>
      </c>
      <c r="F7063" s="2" t="s">
        <v>61</v>
      </c>
      <c r="G7063" s="1">
        <v>192</v>
      </c>
      <c r="H7063" s="1">
        <v>102</v>
      </c>
      <c r="I7063" s="4">
        <v>1</v>
      </c>
      <c r="J7063" s="2" t="s">
        <v>71</v>
      </c>
      <c r="K7063" s="1">
        <f>Tabelle111[[#This Row],[Menge kg Nges]]/1000</f>
        <v>0.192</v>
      </c>
      <c r="L7063" s="1">
        <f>Tabelle111[[#This Row],[Menge kg P2O5]]/1000</f>
        <v>0.10199999999999999</v>
      </c>
      <c r="M7063" s="1">
        <f>Tabelle111[[#This Row],[Menge t Nges]]/Tabelle111[[#This Row],[Anzahl Lieferscheine]]</f>
        <v>0.192</v>
      </c>
      <c r="N7063" s="1">
        <f>Tabelle111[[#This Row],[Menge t P2O5]]/Tabelle111[[#This Row],[Anzahl Lieferscheine]]</f>
        <v>0.10199999999999999</v>
      </c>
    </row>
    <row r="7064" spans="1:14" x14ac:dyDescent="0.2">
      <c r="A7064" s="2" t="s">
        <v>42</v>
      </c>
      <c r="B7064" s="2" t="s">
        <v>32</v>
      </c>
      <c r="C7064" s="2" t="s">
        <v>25</v>
      </c>
      <c r="D7064" s="2" t="s">
        <v>25</v>
      </c>
      <c r="E7064" s="2" t="s">
        <v>26</v>
      </c>
      <c r="F7064" s="2" t="s">
        <v>61</v>
      </c>
      <c r="G7064" s="1">
        <v>8518.8599999999933</v>
      </c>
      <c r="H7064" s="1">
        <v>4696.4300000000039</v>
      </c>
      <c r="I7064" s="4">
        <v>57</v>
      </c>
      <c r="J7064" s="2" t="s">
        <v>71</v>
      </c>
      <c r="K7064" s="1">
        <f>Tabelle111[[#This Row],[Menge kg Nges]]/1000</f>
        <v>8.518859999999993</v>
      </c>
      <c r="L7064" s="1">
        <f>Tabelle111[[#This Row],[Menge kg P2O5]]/1000</f>
        <v>4.6964300000000039</v>
      </c>
      <c r="M7064" s="1">
        <f>Tabelle111[[#This Row],[Menge t Nges]]/Tabelle111[[#This Row],[Anzahl Lieferscheine]]</f>
        <v>0.14945368421052618</v>
      </c>
      <c r="N7064" s="1">
        <f>Tabelle111[[#This Row],[Menge t P2O5]]/Tabelle111[[#This Row],[Anzahl Lieferscheine]]</f>
        <v>8.2393508771929899E-2</v>
      </c>
    </row>
    <row r="7065" spans="1:14" x14ac:dyDescent="0.2">
      <c r="A7065" s="2" t="s">
        <v>42</v>
      </c>
      <c r="B7065" s="2" t="s">
        <v>36</v>
      </c>
      <c r="C7065" s="2" t="s">
        <v>25</v>
      </c>
      <c r="D7065" s="2" t="s">
        <v>25</v>
      </c>
      <c r="E7065" s="2" t="s">
        <v>26</v>
      </c>
      <c r="F7065" s="2" t="s">
        <v>61</v>
      </c>
      <c r="G7065" s="1">
        <v>1617.4</v>
      </c>
      <c r="H7065" s="1">
        <v>409.38</v>
      </c>
      <c r="I7065" s="4">
        <v>11</v>
      </c>
      <c r="J7065" s="2" t="s">
        <v>71</v>
      </c>
      <c r="K7065" s="1">
        <f>Tabelle111[[#This Row],[Menge kg Nges]]/1000</f>
        <v>1.6174000000000002</v>
      </c>
      <c r="L7065" s="1">
        <f>Tabelle111[[#This Row],[Menge kg P2O5]]/1000</f>
        <v>0.40938000000000002</v>
      </c>
      <c r="M7065" s="1">
        <f>Tabelle111[[#This Row],[Menge t Nges]]/Tabelle111[[#This Row],[Anzahl Lieferscheine]]</f>
        <v>0.14703636363636366</v>
      </c>
      <c r="N7065" s="1">
        <f>Tabelle111[[#This Row],[Menge t P2O5]]/Tabelle111[[#This Row],[Anzahl Lieferscheine]]</f>
        <v>3.7216363636363638E-2</v>
      </c>
    </row>
    <row r="7066" spans="1:14" x14ac:dyDescent="0.2">
      <c r="A7066" s="2" t="s">
        <v>42</v>
      </c>
      <c r="B7066" s="2" t="s">
        <v>27</v>
      </c>
      <c r="C7066" s="2" t="s">
        <v>25</v>
      </c>
      <c r="D7066" s="2" t="s">
        <v>25</v>
      </c>
      <c r="E7066" s="2" t="s">
        <v>26</v>
      </c>
      <c r="F7066" s="2" t="s">
        <v>61</v>
      </c>
      <c r="G7066" s="1">
        <v>3434.1600000000003</v>
      </c>
      <c r="H7066" s="1">
        <v>2125.44</v>
      </c>
      <c r="I7066" s="4">
        <v>14</v>
      </c>
      <c r="J7066" s="2" t="s">
        <v>71</v>
      </c>
      <c r="K7066" s="1">
        <f>Tabelle111[[#This Row],[Menge kg Nges]]/1000</f>
        <v>3.4341600000000003</v>
      </c>
      <c r="L7066" s="1">
        <f>Tabelle111[[#This Row],[Menge kg P2O5]]/1000</f>
        <v>2.1254400000000002</v>
      </c>
      <c r="M7066" s="1">
        <f>Tabelle111[[#This Row],[Menge t Nges]]/Tabelle111[[#This Row],[Anzahl Lieferscheine]]</f>
        <v>0.24529714285714288</v>
      </c>
      <c r="N7066" s="1">
        <f>Tabelle111[[#This Row],[Menge t P2O5]]/Tabelle111[[#This Row],[Anzahl Lieferscheine]]</f>
        <v>0.15181714285714287</v>
      </c>
    </row>
    <row r="7067" spans="1:14" x14ac:dyDescent="0.2">
      <c r="A7067" s="2" t="s">
        <v>42</v>
      </c>
      <c r="B7067" s="2" t="s">
        <v>44</v>
      </c>
      <c r="C7067" s="2" t="s">
        <v>25</v>
      </c>
      <c r="D7067" s="2" t="s">
        <v>25</v>
      </c>
      <c r="E7067" s="2" t="s">
        <v>26</v>
      </c>
      <c r="F7067" s="2" t="s">
        <v>61</v>
      </c>
      <c r="G7067" s="1">
        <v>192.5</v>
      </c>
      <c r="H7067" s="1">
        <v>78.5</v>
      </c>
      <c r="I7067" s="4">
        <v>2</v>
      </c>
      <c r="J7067" s="2" t="s">
        <v>71</v>
      </c>
      <c r="K7067" s="1">
        <f>Tabelle111[[#This Row],[Menge kg Nges]]/1000</f>
        <v>0.1925</v>
      </c>
      <c r="L7067" s="1">
        <f>Tabelle111[[#This Row],[Menge kg P2O5]]/1000</f>
        <v>7.85E-2</v>
      </c>
      <c r="M7067" s="1">
        <f>Tabelle111[[#This Row],[Menge t Nges]]/Tabelle111[[#This Row],[Anzahl Lieferscheine]]</f>
        <v>9.6250000000000002E-2</v>
      </c>
      <c r="N7067" s="1">
        <f>Tabelle111[[#This Row],[Menge t P2O5]]/Tabelle111[[#This Row],[Anzahl Lieferscheine]]</f>
        <v>3.925E-2</v>
      </c>
    </row>
    <row r="7068" spans="1:14" x14ac:dyDescent="0.2">
      <c r="A7068" s="2" t="s">
        <v>42</v>
      </c>
      <c r="B7068" s="2" t="s">
        <v>47</v>
      </c>
      <c r="C7068" s="2" t="s">
        <v>6</v>
      </c>
      <c r="D7068" s="2" t="s">
        <v>7</v>
      </c>
      <c r="E7068" s="2" t="s">
        <v>8</v>
      </c>
      <c r="F7068" s="2" t="s">
        <v>61</v>
      </c>
      <c r="G7068" s="1">
        <v>4626.99</v>
      </c>
      <c r="H7068" s="1">
        <v>1808.7300000000007</v>
      </c>
      <c r="I7068" s="4">
        <v>35</v>
      </c>
      <c r="J7068" s="2" t="s">
        <v>71</v>
      </c>
      <c r="K7068" s="1">
        <f>Tabelle111[[#This Row],[Menge kg Nges]]/1000</f>
        <v>4.6269900000000002</v>
      </c>
      <c r="L7068" s="1">
        <f>Tabelle111[[#This Row],[Menge kg P2O5]]/1000</f>
        <v>1.8087300000000006</v>
      </c>
      <c r="M7068" s="1">
        <f>Tabelle111[[#This Row],[Menge t Nges]]/Tabelle111[[#This Row],[Anzahl Lieferscheine]]</f>
        <v>0.13219971428571428</v>
      </c>
      <c r="N7068" s="1">
        <f>Tabelle111[[#This Row],[Menge t P2O5]]/Tabelle111[[#This Row],[Anzahl Lieferscheine]]</f>
        <v>5.1678000000000016E-2</v>
      </c>
    </row>
    <row r="7069" spans="1:14" x14ac:dyDescent="0.2">
      <c r="A7069" s="2" t="s">
        <v>42</v>
      </c>
      <c r="B7069" s="2" t="s">
        <v>47</v>
      </c>
      <c r="C7069" s="2" t="s">
        <v>6</v>
      </c>
      <c r="D7069" s="2" t="s">
        <v>7</v>
      </c>
      <c r="E7069" s="2" t="s">
        <v>9</v>
      </c>
      <c r="F7069" s="2" t="s">
        <v>61</v>
      </c>
      <c r="G7069" s="1">
        <v>234.89999999999998</v>
      </c>
      <c r="H7069" s="1">
        <v>97.199999999999989</v>
      </c>
      <c r="I7069" s="4">
        <v>3</v>
      </c>
      <c r="J7069" s="2" t="s">
        <v>71</v>
      </c>
      <c r="K7069" s="1">
        <f>Tabelle111[[#This Row],[Menge kg Nges]]/1000</f>
        <v>0.23489999999999997</v>
      </c>
      <c r="L7069" s="1">
        <f>Tabelle111[[#This Row],[Menge kg P2O5]]/1000</f>
        <v>9.7199999999999995E-2</v>
      </c>
      <c r="M7069" s="1">
        <f>Tabelle111[[#This Row],[Menge t Nges]]/Tabelle111[[#This Row],[Anzahl Lieferscheine]]</f>
        <v>7.8299999999999995E-2</v>
      </c>
      <c r="N7069" s="1">
        <f>Tabelle111[[#This Row],[Menge t P2O5]]/Tabelle111[[#This Row],[Anzahl Lieferscheine]]</f>
        <v>3.2399999999999998E-2</v>
      </c>
    </row>
    <row r="7070" spans="1:14" x14ac:dyDescent="0.2">
      <c r="A7070" s="2" t="s">
        <v>42</v>
      </c>
      <c r="B7070" s="2" t="s">
        <v>47</v>
      </c>
      <c r="C7070" s="2" t="s">
        <v>6</v>
      </c>
      <c r="D7070" s="2" t="s">
        <v>7</v>
      </c>
      <c r="E7070" s="2" t="s">
        <v>14</v>
      </c>
      <c r="F7070" s="2" t="s">
        <v>61</v>
      </c>
      <c r="G7070" s="1">
        <v>1663.2</v>
      </c>
      <c r="H7070" s="1">
        <v>692.55</v>
      </c>
      <c r="I7070" s="4">
        <v>8</v>
      </c>
      <c r="J7070" s="2" t="s">
        <v>71</v>
      </c>
      <c r="K7070" s="1">
        <f>Tabelle111[[#This Row],[Menge kg Nges]]/1000</f>
        <v>1.6632</v>
      </c>
      <c r="L7070" s="1">
        <f>Tabelle111[[#This Row],[Menge kg P2O5]]/1000</f>
        <v>0.69255</v>
      </c>
      <c r="M7070" s="1">
        <f>Tabelle111[[#This Row],[Menge t Nges]]/Tabelle111[[#This Row],[Anzahl Lieferscheine]]</f>
        <v>0.2079</v>
      </c>
      <c r="N7070" s="1">
        <f>Tabelle111[[#This Row],[Menge t P2O5]]/Tabelle111[[#This Row],[Anzahl Lieferscheine]]</f>
        <v>8.656875E-2</v>
      </c>
    </row>
    <row r="7071" spans="1:14" x14ac:dyDescent="0.2">
      <c r="A7071" s="2" t="s">
        <v>42</v>
      </c>
      <c r="B7071" s="2" t="s">
        <v>47</v>
      </c>
      <c r="C7071" s="2" t="s">
        <v>6</v>
      </c>
      <c r="D7071" s="2" t="s">
        <v>15</v>
      </c>
      <c r="E7071" s="2" t="s">
        <v>8</v>
      </c>
      <c r="F7071" s="2" t="s">
        <v>61</v>
      </c>
      <c r="G7071" s="1">
        <v>756.5</v>
      </c>
      <c r="H7071" s="1">
        <v>442</v>
      </c>
      <c r="I7071" s="4">
        <v>2</v>
      </c>
      <c r="J7071" s="2" t="s">
        <v>71</v>
      </c>
      <c r="K7071" s="1">
        <f>Tabelle111[[#This Row],[Menge kg Nges]]/1000</f>
        <v>0.75649999999999995</v>
      </c>
      <c r="L7071" s="1">
        <f>Tabelle111[[#This Row],[Menge kg P2O5]]/1000</f>
        <v>0.442</v>
      </c>
      <c r="M7071" s="1">
        <f>Tabelle111[[#This Row],[Menge t Nges]]/Tabelle111[[#This Row],[Anzahl Lieferscheine]]</f>
        <v>0.37824999999999998</v>
      </c>
      <c r="N7071" s="1">
        <f>Tabelle111[[#This Row],[Menge t P2O5]]/Tabelle111[[#This Row],[Anzahl Lieferscheine]]</f>
        <v>0.221</v>
      </c>
    </row>
    <row r="7072" spans="1:14" x14ac:dyDescent="0.2">
      <c r="A7072" s="2" t="s">
        <v>42</v>
      </c>
      <c r="B7072" s="2" t="s">
        <v>47</v>
      </c>
      <c r="C7072" s="2" t="s">
        <v>25</v>
      </c>
      <c r="D7072" s="2" t="s">
        <v>25</v>
      </c>
      <c r="E7072" s="2" t="s">
        <v>26</v>
      </c>
      <c r="F7072" s="2" t="s">
        <v>61</v>
      </c>
      <c r="G7072" s="1">
        <v>9708.5099999999948</v>
      </c>
      <c r="H7072" s="1">
        <v>2960.9099999999985</v>
      </c>
      <c r="I7072" s="4">
        <v>61</v>
      </c>
      <c r="J7072" s="2" t="s">
        <v>71</v>
      </c>
      <c r="K7072" s="1">
        <f>Tabelle111[[#This Row],[Menge kg Nges]]/1000</f>
        <v>9.7085099999999951</v>
      </c>
      <c r="L7072" s="1">
        <f>Tabelle111[[#This Row],[Menge kg P2O5]]/1000</f>
        <v>2.9609099999999984</v>
      </c>
      <c r="M7072" s="1">
        <f>Tabelle111[[#This Row],[Menge t Nges]]/Tabelle111[[#This Row],[Anzahl Lieferscheine]]</f>
        <v>0.15915590163934418</v>
      </c>
      <c r="N7072" s="1">
        <f>Tabelle111[[#This Row],[Menge t P2O5]]/Tabelle111[[#This Row],[Anzahl Lieferscheine]]</f>
        <v>4.8539508196721287E-2</v>
      </c>
    </row>
    <row r="7073" spans="1:14" x14ac:dyDescent="0.2">
      <c r="A7073" s="2" t="s">
        <v>42</v>
      </c>
      <c r="B7073" s="2" t="s">
        <v>46</v>
      </c>
      <c r="C7073" s="2" t="s">
        <v>25</v>
      </c>
      <c r="D7073" s="2" t="s">
        <v>25</v>
      </c>
      <c r="E7073" s="2" t="s">
        <v>26</v>
      </c>
      <c r="F7073" s="2" t="s">
        <v>61</v>
      </c>
      <c r="G7073" s="1">
        <v>698</v>
      </c>
      <c r="H7073" s="1">
        <v>432</v>
      </c>
      <c r="I7073" s="4">
        <v>5</v>
      </c>
      <c r="J7073" s="2" t="s">
        <v>71</v>
      </c>
      <c r="K7073" s="1">
        <f>Tabelle111[[#This Row],[Menge kg Nges]]/1000</f>
        <v>0.69799999999999995</v>
      </c>
      <c r="L7073" s="1">
        <f>Tabelle111[[#This Row],[Menge kg P2O5]]/1000</f>
        <v>0.432</v>
      </c>
      <c r="M7073" s="1">
        <f>Tabelle111[[#This Row],[Menge t Nges]]/Tabelle111[[#This Row],[Anzahl Lieferscheine]]</f>
        <v>0.1396</v>
      </c>
      <c r="N7073" s="1">
        <f>Tabelle111[[#This Row],[Menge t P2O5]]/Tabelle111[[#This Row],[Anzahl Lieferscheine]]</f>
        <v>8.6400000000000005E-2</v>
      </c>
    </row>
    <row r="7074" spans="1:14" x14ac:dyDescent="0.2">
      <c r="A7074" s="2" t="s">
        <v>42</v>
      </c>
      <c r="B7074" s="2" t="s">
        <v>34</v>
      </c>
      <c r="C7074" s="2" t="s">
        <v>6</v>
      </c>
      <c r="D7074" s="2" t="s">
        <v>7</v>
      </c>
      <c r="E7074" s="2" t="s">
        <v>14</v>
      </c>
      <c r="F7074" s="2" t="s">
        <v>61</v>
      </c>
      <c r="G7074" s="1">
        <v>216</v>
      </c>
      <c r="H7074" s="1">
        <v>138</v>
      </c>
      <c r="I7074" s="4">
        <v>1</v>
      </c>
      <c r="J7074" s="2" t="s">
        <v>71</v>
      </c>
      <c r="K7074" s="1">
        <f>Tabelle111[[#This Row],[Menge kg Nges]]/1000</f>
        <v>0.216</v>
      </c>
      <c r="L7074" s="1">
        <f>Tabelle111[[#This Row],[Menge kg P2O5]]/1000</f>
        <v>0.13800000000000001</v>
      </c>
      <c r="M7074" s="1">
        <f>Tabelle111[[#This Row],[Menge t Nges]]/Tabelle111[[#This Row],[Anzahl Lieferscheine]]</f>
        <v>0.216</v>
      </c>
      <c r="N7074" s="1">
        <f>Tabelle111[[#This Row],[Menge t P2O5]]/Tabelle111[[#This Row],[Anzahl Lieferscheine]]</f>
        <v>0.13800000000000001</v>
      </c>
    </row>
    <row r="7075" spans="1:14" x14ac:dyDescent="0.2">
      <c r="A7075" s="2" t="s">
        <v>42</v>
      </c>
      <c r="B7075" s="2" t="s">
        <v>34</v>
      </c>
      <c r="C7075" s="2" t="s">
        <v>25</v>
      </c>
      <c r="D7075" s="2" t="s">
        <v>25</v>
      </c>
      <c r="E7075" s="2" t="s">
        <v>26</v>
      </c>
      <c r="F7075" s="2" t="s">
        <v>61</v>
      </c>
      <c r="G7075" s="1">
        <v>4781.3</v>
      </c>
      <c r="H7075" s="1">
        <v>2959.2</v>
      </c>
      <c r="I7075" s="4">
        <v>21</v>
      </c>
      <c r="J7075" s="2" t="s">
        <v>71</v>
      </c>
      <c r="K7075" s="1">
        <f>Tabelle111[[#This Row],[Menge kg Nges]]/1000</f>
        <v>4.7812999999999999</v>
      </c>
      <c r="L7075" s="1">
        <f>Tabelle111[[#This Row],[Menge kg P2O5]]/1000</f>
        <v>2.9591999999999996</v>
      </c>
      <c r="M7075" s="1">
        <f>Tabelle111[[#This Row],[Menge t Nges]]/Tabelle111[[#This Row],[Anzahl Lieferscheine]]</f>
        <v>0.22768095238095237</v>
      </c>
      <c r="N7075" s="1">
        <f>Tabelle111[[#This Row],[Menge t P2O5]]/Tabelle111[[#This Row],[Anzahl Lieferscheine]]</f>
        <v>0.14091428571428569</v>
      </c>
    </row>
    <row r="7076" spans="1:14" x14ac:dyDescent="0.2">
      <c r="A7076" s="2" t="s">
        <v>42</v>
      </c>
      <c r="B7076" s="2" t="s">
        <v>37</v>
      </c>
      <c r="C7076" s="2" t="s">
        <v>6</v>
      </c>
      <c r="D7076" s="2" t="s">
        <v>7</v>
      </c>
      <c r="E7076" s="2" t="s">
        <v>9</v>
      </c>
      <c r="F7076" s="2" t="s">
        <v>61</v>
      </c>
      <c r="G7076" s="1">
        <v>550.79999999999995</v>
      </c>
      <c r="H7076" s="1">
        <v>226.8</v>
      </c>
      <c r="I7076" s="4">
        <v>4</v>
      </c>
      <c r="J7076" s="2" t="s">
        <v>71</v>
      </c>
      <c r="K7076" s="1">
        <f>Tabelle111[[#This Row],[Menge kg Nges]]/1000</f>
        <v>0.55079999999999996</v>
      </c>
      <c r="L7076" s="1">
        <f>Tabelle111[[#This Row],[Menge kg P2O5]]/1000</f>
        <v>0.2268</v>
      </c>
      <c r="M7076" s="1">
        <f>Tabelle111[[#This Row],[Menge t Nges]]/Tabelle111[[#This Row],[Anzahl Lieferscheine]]</f>
        <v>0.13769999999999999</v>
      </c>
      <c r="N7076" s="1">
        <f>Tabelle111[[#This Row],[Menge t P2O5]]/Tabelle111[[#This Row],[Anzahl Lieferscheine]]</f>
        <v>5.67E-2</v>
      </c>
    </row>
    <row r="7077" spans="1:14" x14ac:dyDescent="0.2">
      <c r="A7077" s="2" t="s">
        <v>42</v>
      </c>
      <c r="B7077" s="2" t="s">
        <v>37</v>
      </c>
      <c r="C7077" s="2" t="s">
        <v>6</v>
      </c>
      <c r="D7077" s="2" t="s">
        <v>7</v>
      </c>
      <c r="E7077" s="2" t="s">
        <v>12</v>
      </c>
      <c r="F7077" s="2" t="s">
        <v>61</v>
      </c>
      <c r="G7077" s="1">
        <v>1299</v>
      </c>
      <c r="H7077" s="1">
        <v>639</v>
      </c>
      <c r="I7077" s="4">
        <v>5</v>
      </c>
      <c r="J7077" s="2" t="s">
        <v>71</v>
      </c>
      <c r="K7077" s="1">
        <f>Tabelle111[[#This Row],[Menge kg Nges]]/1000</f>
        <v>1.2989999999999999</v>
      </c>
      <c r="L7077" s="1">
        <f>Tabelle111[[#This Row],[Menge kg P2O5]]/1000</f>
        <v>0.63900000000000001</v>
      </c>
      <c r="M7077" s="1">
        <f>Tabelle111[[#This Row],[Menge t Nges]]/Tabelle111[[#This Row],[Anzahl Lieferscheine]]</f>
        <v>0.25979999999999998</v>
      </c>
      <c r="N7077" s="1">
        <f>Tabelle111[[#This Row],[Menge t P2O5]]/Tabelle111[[#This Row],[Anzahl Lieferscheine]]</f>
        <v>0.1278</v>
      </c>
    </row>
    <row r="7078" spans="1:14" x14ac:dyDescent="0.2">
      <c r="A7078" s="2" t="s">
        <v>42</v>
      </c>
      <c r="B7078" s="2" t="s">
        <v>37</v>
      </c>
      <c r="C7078" s="2" t="s">
        <v>6</v>
      </c>
      <c r="D7078" s="2" t="s">
        <v>7</v>
      </c>
      <c r="E7078" s="2" t="s">
        <v>14</v>
      </c>
      <c r="F7078" s="2" t="s">
        <v>61</v>
      </c>
      <c r="G7078" s="1">
        <v>1878.0299999999997</v>
      </c>
      <c r="H7078" s="1">
        <v>928.07999999999981</v>
      </c>
      <c r="I7078" s="4">
        <v>12</v>
      </c>
      <c r="J7078" s="2" t="s">
        <v>71</v>
      </c>
      <c r="K7078" s="1">
        <f>Tabelle111[[#This Row],[Menge kg Nges]]/1000</f>
        <v>1.8780299999999996</v>
      </c>
      <c r="L7078" s="1">
        <f>Tabelle111[[#This Row],[Menge kg P2O5]]/1000</f>
        <v>0.92807999999999979</v>
      </c>
      <c r="M7078" s="1">
        <f>Tabelle111[[#This Row],[Menge t Nges]]/Tabelle111[[#This Row],[Anzahl Lieferscheine]]</f>
        <v>0.15650249999999996</v>
      </c>
      <c r="N7078" s="1">
        <f>Tabelle111[[#This Row],[Menge t P2O5]]/Tabelle111[[#This Row],[Anzahl Lieferscheine]]</f>
        <v>7.7339999999999978E-2</v>
      </c>
    </row>
    <row r="7079" spans="1:14" x14ac:dyDescent="0.2">
      <c r="A7079" s="2" t="s">
        <v>42</v>
      </c>
      <c r="B7079" s="2" t="s">
        <v>37</v>
      </c>
      <c r="C7079" s="2" t="s">
        <v>6</v>
      </c>
      <c r="D7079" s="2" t="s">
        <v>15</v>
      </c>
      <c r="E7079" s="2" t="s">
        <v>8</v>
      </c>
      <c r="F7079" s="2" t="s">
        <v>61</v>
      </c>
      <c r="G7079" s="1">
        <v>356</v>
      </c>
      <c r="H7079" s="1">
        <v>208</v>
      </c>
      <c r="I7079" s="4">
        <v>1</v>
      </c>
      <c r="J7079" s="2" t="s">
        <v>71</v>
      </c>
      <c r="K7079" s="1">
        <f>Tabelle111[[#This Row],[Menge kg Nges]]/1000</f>
        <v>0.35599999999999998</v>
      </c>
      <c r="L7079" s="1">
        <f>Tabelle111[[#This Row],[Menge kg P2O5]]/1000</f>
        <v>0.20799999999999999</v>
      </c>
      <c r="M7079" s="1">
        <f>Tabelle111[[#This Row],[Menge t Nges]]/Tabelle111[[#This Row],[Anzahl Lieferscheine]]</f>
        <v>0.35599999999999998</v>
      </c>
      <c r="N7079" s="1">
        <f>Tabelle111[[#This Row],[Menge t P2O5]]/Tabelle111[[#This Row],[Anzahl Lieferscheine]]</f>
        <v>0.20799999999999999</v>
      </c>
    </row>
    <row r="7080" spans="1:14" x14ac:dyDescent="0.2">
      <c r="A7080" s="2" t="s">
        <v>42</v>
      </c>
      <c r="B7080" s="2" t="s">
        <v>37</v>
      </c>
      <c r="C7080" s="2" t="s">
        <v>6</v>
      </c>
      <c r="D7080" s="2" t="s">
        <v>15</v>
      </c>
      <c r="E7080" s="2" t="s">
        <v>10</v>
      </c>
      <c r="F7080" s="2" t="s">
        <v>61</v>
      </c>
      <c r="G7080" s="1">
        <v>523.05999999999995</v>
      </c>
      <c r="H7080" s="1">
        <v>254.94</v>
      </c>
      <c r="I7080" s="4">
        <v>2</v>
      </c>
      <c r="J7080" s="2" t="s">
        <v>71</v>
      </c>
      <c r="K7080" s="1">
        <f>Tabelle111[[#This Row],[Menge kg Nges]]/1000</f>
        <v>0.52305999999999997</v>
      </c>
      <c r="L7080" s="1">
        <f>Tabelle111[[#This Row],[Menge kg P2O5]]/1000</f>
        <v>0.25494</v>
      </c>
      <c r="M7080" s="1">
        <f>Tabelle111[[#This Row],[Menge t Nges]]/Tabelle111[[#This Row],[Anzahl Lieferscheine]]</f>
        <v>0.26152999999999998</v>
      </c>
      <c r="N7080" s="1">
        <f>Tabelle111[[#This Row],[Menge t P2O5]]/Tabelle111[[#This Row],[Anzahl Lieferscheine]]</f>
        <v>0.12747</v>
      </c>
    </row>
    <row r="7081" spans="1:14" x14ac:dyDescent="0.2">
      <c r="A7081" s="2" t="s">
        <v>42</v>
      </c>
      <c r="B7081" s="2" t="s">
        <v>37</v>
      </c>
      <c r="C7081" s="2" t="s">
        <v>6</v>
      </c>
      <c r="D7081" s="2" t="s">
        <v>15</v>
      </c>
      <c r="E7081" s="2" t="s">
        <v>13</v>
      </c>
      <c r="F7081" s="2" t="s">
        <v>61</v>
      </c>
      <c r="G7081" s="1">
        <v>819</v>
      </c>
      <c r="H7081" s="1">
        <v>735</v>
      </c>
      <c r="I7081" s="4">
        <v>1</v>
      </c>
      <c r="J7081" s="2" t="s">
        <v>71</v>
      </c>
      <c r="K7081" s="1">
        <f>Tabelle111[[#This Row],[Menge kg Nges]]/1000</f>
        <v>0.81899999999999995</v>
      </c>
      <c r="L7081" s="1">
        <f>Tabelle111[[#This Row],[Menge kg P2O5]]/1000</f>
        <v>0.73499999999999999</v>
      </c>
      <c r="M7081" s="1">
        <f>Tabelle111[[#This Row],[Menge t Nges]]/Tabelle111[[#This Row],[Anzahl Lieferscheine]]</f>
        <v>0.81899999999999995</v>
      </c>
      <c r="N7081" s="1">
        <f>Tabelle111[[#This Row],[Menge t P2O5]]/Tabelle111[[#This Row],[Anzahl Lieferscheine]]</f>
        <v>0.73499999999999999</v>
      </c>
    </row>
    <row r="7082" spans="1:14" x14ac:dyDescent="0.2">
      <c r="A7082" s="2" t="s">
        <v>42</v>
      </c>
      <c r="B7082" s="2" t="s">
        <v>37</v>
      </c>
      <c r="C7082" s="2" t="s">
        <v>25</v>
      </c>
      <c r="D7082" s="2" t="s">
        <v>25</v>
      </c>
      <c r="E7082" s="2" t="s">
        <v>26</v>
      </c>
      <c r="F7082" s="2" t="s">
        <v>61</v>
      </c>
      <c r="G7082" s="1">
        <v>4589.4500000000007</v>
      </c>
      <c r="H7082" s="1">
        <v>1694.5600000000002</v>
      </c>
      <c r="I7082" s="4">
        <v>12</v>
      </c>
      <c r="J7082" s="2" t="s">
        <v>71</v>
      </c>
      <c r="K7082" s="1">
        <f>Tabelle111[[#This Row],[Menge kg Nges]]/1000</f>
        <v>4.5894500000000011</v>
      </c>
      <c r="L7082" s="1">
        <f>Tabelle111[[#This Row],[Menge kg P2O5]]/1000</f>
        <v>1.6945600000000001</v>
      </c>
      <c r="M7082" s="1">
        <f>Tabelle111[[#This Row],[Menge t Nges]]/Tabelle111[[#This Row],[Anzahl Lieferscheine]]</f>
        <v>0.38245416666666676</v>
      </c>
      <c r="N7082" s="1">
        <f>Tabelle111[[#This Row],[Menge t P2O5]]/Tabelle111[[#This Row],[Anzahl Lieferscheine]]</f>
        <v>0.14121333333333333</v>
      </c>
    </row>
    <row r="7083" spans="1:14" x14ac:dyDescent="0.2">
      <c r="A7083" s="2" t="s">
        <v>42</v>
      </c>
      <c r="B7083" s="2" t="s">
        <v>38</v>
      </c>
      <c r="C7083" s="2" t="s">
        <v>6</v>
      </c>
      <c r="D7083" s="2" t="s">
        <v>7</v>
      </c>
      <c r="E7083" s="2" t="s">
        <v>8</v>
      </c>
      <c r="F7083" s="2" t="s">
        <v>61</v>
      </c>
      <c r="G7083" s="1">
        <v>584.82000000000005</v>
      </c>
      <c r="H7083" s="1">
        <v>194.4</v>
      </c>
      <c r="I7083" s="4">
        <v>1</v>
      </c>
      <c r="J7083" s="2" t="s">
        <v>71</v>
      </c>
      <c r="K7083" s="1">
        <f>Tabelle111[[#This Row],[Menge kg Nges]]/1000</f>
        <v>0.58482000000000001</v>
      </c>
      <c r="L7083" s="1">
        <f>Tabelle111[[#This Row],[Menge kg P2O5]]/1000</f>
        <v>0.19440000000000002</v>
      </c>
      <c r="M7083" s="1">
        <f>Tabelle111[[#This Row],[Menge t Nges]]/Tabelle111[[#This Row],[Anzahl Lieferscheine]]</f>
        <v>0.58482000000000001</v>
      </c>
      <c r="N7083" s="1">
        <f>Tabelle111[[#This Row],[Menge t P2O5]]/Tabelle111[[#This Row],[Anzahl Lieferscheine]]</f>
        <v>0.19440000000000002</v>
      </c>
    </row>
    <row r="7084" spans="1:14" x14ac:dyDescent="0.2">
      <c r="A7084" s="2" t="s">
        <v>42</v>
      </c>
      <c r="B7084" s="2" t="s">
        <v>38</v>
      </c>
      <c r="C7084" s="2" t="s">
        <v>6</v>
      </c>
      <c r="D7084" s="2" t="s">
        <v>7</v>
      </c>
      <c r="E7084" s="2" t="s">
        <v>9</v>
      </c>
      <c r="F7084" s="2" t="s">
        <v>61</v>
      </c>
      <c r="G7084" s="1">
        <v>77</v>
      </c>
      <c r="H7084" s="1">
        <v>31.5</v>
      </c>
      <c r="I7084" s="4">
        <v>1</v>
      </c>
      <c r="J7084" s="2" t="s">
        <v>71</v>
      </c>
      <c r="K7084" s="1">
        <f>Tabelle111[[#This Row],[Menge kg Nges]]/1000</f>
        <v>7.6999999999999999E-2</v>
      </c>
      <c r="L7084" s="1">
        <f>Tabelle111[[#This Row],[Menge kg P2O5]]/1000</f>
        <v>3.15E-2</v>
      </c>
      <c r="M7084" s="1">
        <f>Tabelle111[[#This Row],[Menge t Nges]]/Tabelle111[[#This Row],[Anzahl Lieferscheine]]</f>
        <v>7.6999999999999999E-2</v>
      </c>
      <c r="N7084" s="1">
        <f>Tabelle111[[#This Row],[Menge t P2O5]]/Tabelle111[[#This Row],[Anzahl Lieferscheine]]</f>
        <v>3.15E-2</v>
      </c>
    </row>
    <row r="7085" spans="1:14" x14ac:dyDescent="0.2">
      <c r="A7085" s="2" t="s">
        <v>42</v>
      </c>
      <c r="B7085" s="2" t="s">
        <v>38</v>
      </c>
      <c r="C7085" s="2" t="s">
        <v>6</v>
      </c>
      <c r="D7085" s="2" t="s">
        <v>7</v>
      </c>
      <c r="E7085" s="2" t="s">
        <v>12</v>
      </c>
      <c r="F7085" s="2" t="s">
        <v>61</v>
      </c>
      <c r="G7085" s="1">
        <v>425.52</v>
      </c>
      <c r="H7085" s="1">
        <v>145.80000000000001</v>
      </c>
      <c r="I7085" s="4">
        <v>1</v>
      </c>
      <c r="J7085" s="2" t="s">
        <v>71</v>
      </c>
      <c r="K7085" s="1">
        <f>Tabelle111[[#This Row],[Menge kg Nges]]/1000</f>
        <v>0.42552000000000001</v>
      </c>
      <c r="L7085" s="1">
        <f>Tabelle111[[#This Row],[Menge kg P2O5]]/1000</f>
        <v>0.14580000000000001</v>
      </c>
      <c r="M7085" s="1">
        <f>Tabelle111[[#This Row],[Menge t Nges]]/Tabelle111[[#This Row],[Anzahl Lieferscheine]]</f>
        <v>0.42552000000000001</v>
      </c>
      <c r="N7085" s="1">
        <f>Tabelle111[[#This Row],[Menge t P2O5]]/Tabelle111[[#This Row],[Anzahl Lieferscheine]]</f>
        <v>0.14580000000000001</v>
      </c>
    </row>
    <row r="7086" spans="1:14" x14ac:dyDescent="0.2">
      <c r="A7086" s="2" t="s">
        <v>42</v>
      </c>
      <c r="B7086" s="2" t="s">
        <v>38</v>
      </c>
      <c r="C7086" s="2" t="s">
        <v>6</v>
      </c>
      <c r="D7086" s="2" t="s">
        <v>7</v>
      </c>
      <c r="E7086" s="2" t="s">
        <v>14</v>
      </c>
      <c r="F7086" s="2" t="s">
        <v>61</v>
      </c>
      <c r="G7086" s="1">
        <v>402.84</v>
      </c>
      <c r="H7086" s="1">
        <v>183.6</v>
      </c>
      <c r="I7086" s="4">
        <v>1</v>
      </c>
      <c r="J7086" s="2" t="s">
        <v>71</v>
      </c>
      <c r="K7086" s="1">
        <f>Tabelle111[[#This Row],[Menge kg Nges]]/1000</f>
        <v>0.40283999999999998</v>
      </c>
      <c r="L7086" s="1">
        <f>Tabelle111[[#This Row],[Menge kg P2O5]]/1000</f>
        <v>0.18359999999999999</v>
      </c>
      <c r="M7086" s="1">
        <f>Tabelle111[[#This Row],[Menge t Nges]]/Tabelle111[[#This Row],[Anzahl Lieferscheine]]</f>
        <v>0.40283999999999998</v>
      </c>
      <c r="N7086" s="1">
        <f>Tabelle111[[#This Row],[Menge t P2O5]]/Tabelle111[[#This Row],[Anzahl Lieferscheine]]</f>
        <v>0.18359999999999999</v>
      </c>
    </row>
    <row r="7087" spans="1:14" x14ac:dyDescent="0.2">
      <c r="A7087" s="2" t="s">
        <v>42</v>
      </c>
      <c r="B7087" s="2" t="s">
        <v>38</v>
      </c>
      <c r="C7087" s="2" t="s">
        <v>6</v>
      </c>
      <c r="D7087" s="2" t="s">
        <v>15</v>
      </c>
      <c r="E7087" s="2" t="s">
        <v>8</v>
      </c>
      <c r="F7087" s="2" t="s">
        <v>61</v>
      </c>
      <c r="G7087" s="1">
        <v>801</v>
      </c>
      <c r="H7087" s="1">
        <v>468</v>
      </c>
      <c r="I7087" s="4">
        <v>2</v>
      </c>
      <c r="J7087" s="2" t="s">
        <v>71</v>
      </c>
      <c r="K7087" s="1">
        <f>Tabelle111[[#This Row],[Menge kg Nges]]/1000</f>
        <v>0.80100000000000005</v>
      </c>
      <c r="L7087" s="1">
        <f>Tabelle111[[#This Row],[Menge kg P2O5]]/1000</f>
        <v>0.46800000000000003</v>
      </c>
      <c r="M7087" s="1">
        <f>Tabelle111[[#This Row],[Menge t Nges]]/Tabelle111[[#This Row],[Anzahl Lieferscheine]]</f>
        <v>0.40050000000000002</v>
      </c>
      <c r="N7087" s="1">
        <f>Tabelle111[[#This Row],[Menge t P2O5]]/Tabelle111[[#This Row],[Anzahl Lieferscheine]]</f>
        <v>0.23400000000000001</v>
      </c>
    </row>
    <row r="7088" spans="1:14" x14ac:dyDescent="0.2">
      <c r="A7088" s="2" t="s">
        <v>42</v>
      </c>
      <c r="B7088" s="2" t="s">
        <v>38</v>
      </c>
      <c r="C7088" s="2" t="s">
        <v>25</v>
      </c>
      <c r="D7088" s="2" t="s">
        <v>25</v>
      </c>
      <c r="E7088" s="2" t="s">
        <v>26</v>
      </c>
      <c r="F7088" s="2" t="s">
        <v>61</v>
      </c>
      <c r="G7088" s="1">
        <v>13476.990000000002</v>
      </c>
      <c r="H7088" s="1">
        <v>4766.329999999999</v>
      </c>
      <c r="I7088" s="4">
        <v>38</v>
      </c>
      <c r="J7088" s="2" t="s">
        <v>71</v>
      </c>
      <c r="K7088" s="1">
        <f>Tabelle111[[#This Row],[Menge kg Nges]]/1000</f>
        <v>13.476990000000002</v>
      </c>
      <c r="L7088" s="1">
        <f>Tabelle111[[#This Row],[Menge kg P2O5]]/1000</f>
        <v>4.7663299999999991</v>
      </c>
      <c r="M7088" s="1">
        <f>Tabelle111[[#This Row],[Menge t Nges]]/Tabelle111[[#This Row],[Anzahl Lieferscheine]]</f>
        <v>0.35465763157894742</v>
      </c>
      <c r="N7088" s="1">
        <f>Tabelle111[[#This Row],[Menge t P2O5]]/Tabelle111[[#This Row],[Anzahl Lieferscheine]]</f>
        <v>0.12542973684210523</v>
      </c>
    </row>
    <row r="7089" spans="1:14" x14ac:dyDescent="0.2">
      <c r="A7089" s="2" t="s">
        <v>42</v>
      </c>
      <c r="B7089" s="2" t="s">
        <v>39</v>
      </c>
      <c r="C7089" s="2" t="s">
        <v>6</v>
      </c>
      <c r="D7089" s="2" t="s">
        <v>7</v>
      </c>
      <c r="E7089" s="2" t="s">
        <v>9</v>
      </c>
      <c r="F7089" s="2" t="s">
        <v>61</v>
      </c>
      <c r="G7089" s="1">
        <v>392</v>
      </c>
      <c r="H7089" s="1">
        <v>162</v>
      </c>
      <c r="I7089" s="4">
        <v>3</v>
      </c>
      <c r="J7089" s="2" t="s">
        <v>71</v>
      </c>
      <c r="K7089" s="1">
        <f>Tabelle111[[#This Row],[Menge kg Nges]]/1000</f>
        <v>0.39200000000000002</v>
      </c>
      <c r="L7089" s="1">
        <f>Tabelle111[[#This Row],[Menge kg P2O5]]/1000</f>
        <v>0.16200000000000001</v>
      </c>
      <c r="M7089" s="1">
        <f>Tabelle111[[#This Row],[Menge t Nges]]/Tabelle111[[#This Row],[Anzahl Lieferscheine]]</f>
        <v>0.13066666666666668</v>
      </c>
      <c r="N7089" s="1">
        <f>Tabelle111[[#This Row],[Menge t P2O5]]/Tabelle111[[#This Row],[Anzahl Lieferscheine]]</f>
        <v>5.3999999999999999E-2</v>
      </c>
    </row>
    <row r="7090" spans="1:14" x14ac:dyDescent="0.2">
      <c r="A7090" s="2" t="s">
        <v>42</v>
      </c>
      <c r="B7090" s="2" t="s">
        <v>39</v>
      </c>
      <c r="C7090" s="2" t="s">
        <v>6</v>
      </c>
      <c r="D7090" s="2" t="s">
        <v>7</v>
      </c>
      <c r="E7090" s="2" t="s">
        <v>12</v>
      </c>
      <c r="F7090" s="2" t="s">
        <v>61</v>
      </c>
      <c r="G7090" s="1">
        <v>391.2</v>
      </c>
      <c r="H7090" s="1">
        <v>153.6</v>
      </c>
      <c r="I7090" s="4">
        <v>2</v>
      </c>
      <c r="J7090" s="2" t="s">
        <v>71</v>
      </c>
      <c r="K7090" s="1">
        <f>Tabelle111[[#This Row],[Menge kg Nges]]/1000</f>
        <v>0.39119999999999999</v>
      </c>
      <c r="L7090" s="1">
        <f>Tabelle111[[#This Row],[Menge kg P2O5]]/1000</f>
        <v>0.15359999999999999</v>
      </c>
      <c r="M7090" s="1">
        <f>Tabelle111[[#This Row],[Menge t Nges]]/Tabelle111[[#This Row],[Anzahl Lieferscheine]]</f>
        <v>0.1956</v>
      </c>
      <c r="N7090" s="1">
        <f>Tabelle111[[#This Row],[Menge t P2O5]]/Tabelle111[[#This Row],[Anzahl Lieferscheine]]</f>
        <v>7.6799999999999993E-2</v>
      </c>
    </row>
    <row r="7091" spans="1:14" x14ac:dyDescent="0.2">
      <c r="A7091" s="2" t="s">
        <v>42</v>
      </c>
      <c r="B7091" s="2" t="s">
        <v>39</v>
      </c>
      <c r="C7091" s="2" t="s">
        <v>6</v>
      </c>
      <c r="D7091" s="2" t="s">
        <v>7</v>
      </c>
      <c r="E7091" s="2" t="s">
        <v>14</v>
      </c>
      <c r="F7091" s="2" t="s">
        <v>61</v>
      </c>
      <c r="G7091" s="1">
        <v>761.46</v>
      </c>
      <c r="H7091" s="1">
        <v>370.74</v>
      </c>
      <c r="I7091" s="4">
        <v>4</v>
      </c>
      <c r="J7091" s="2" t="s">
        <v>71</v>
      </c>
      <c r="K7091" s="1">
        <f>Tabelle111[[#This Row],[Menge kg Nges]]/1000</f>
        <v>0.76146000000000003</v>
      </c>
      <c r="L7091" s="1">
        <f>Tabelle111[[#This Row],[Menge kg P2O5]]/1000</f>
        <v>0.37074000000000001</v>
      </c>
      <c r="M7091" s="1">
        <f>Tabelle111[[#This Row],[Menge t Nges]]/Tabelle111[[#This Row],[Anzahl Lieferscheine]]</f>
        <v>0.19036500000000001</v>
      </c>
      <c r="N7091" s="1">
        <f>Tabelle111[[#This Row],[Menge t P2O5]]/Tabelle111[[#This Row],[Anzahl Lieferscheine]]</f>
        <v>9.2685000000000003E-2</v>
      </c>
    </row>
    <row r="7092" spans="1:14" x14ac:dyDescent="0.2">
      <c r="A7092" s="2" t="s">
        <v>42</v>
      </c>
      <c r="B7092" s="2" t="s">
        <v>39</v>
      </c>
      <c r="C7092" s="2" t="s">
        <v>6</v>
      </c>
      <c r="D7092" s="2" t="s">
        <v>15</v>
      </c>
      <c r="E7092" s="2" t="s">
        <v>13</v>
      </c>
      <c r="F7092" s="2" t="s">
        <v>61</v>
      </c>
      <c r="G7092" s="1">
        <v>655.20000000000005</v>
      </c>
      <c r="H7092" s="1">
        <v>588</v>
      </c>
      <c r="I7092" s="4">
        <v>2</v>
      </c>
      <c r="J7092" s="2" t="s">
        <v>71</v>
      </c>
      <c r="K7092" s="1">
        <f>Tabelle111[[#This Row],[Menge kg Nges]]/1000</f>
        <v>0.6552</v>
      </c>
      <c r="L7092" s="1">
        <f>Tabelle111[[#This Row],[Menge kg P2O5]]/1000</f>
        <v>0.58799999999999997</v>
      </c>
      <c r="M7092" s="1">
        <f>Tabelle111[[#This Row],[Menge t Nges]]/Tabelle111[[#This Row],[Anzahl Lieferscheine]]</f>
        <v>0.3276</v>
      </c>
      <c r="N7092" s="1">
        <f>Tabelle111[[#This Row],[Menge t P2O5]]/Tabelle111[[#This Row],[Anzahl Lieferscheine]]</f>
        <v>0.29399999999999998</v>
      </c>
    </row>
    <row r="7093" spans="1:14" x14ac:dyDescent="0.2">
      <c r="A7093" s="2" t="s">
        <v>42</v>
      </c>
      <c r="B7093" s="2" t="s">
        <v>39</v>
      </c>
      <c r="C7093" s="2" t="s">
        <v>25</v>
      </c>
      <c r="D7093" s="2" t="s">
        <v>25</v>
      </c>
      <c r="E7093" s="2" t="s">
        <v>26</v>
      </c>
      <c r="F7093" s="2" t="s">
        <v>61</v>
      </c>
      <c r="G7093" s="1">
        <v>1818.9</v>
      </c>
      <c r="H7093" s="1">
        <v>928.86000000000013</v>
      </c>
      <c r="I7093" s="4">
        <v>8</v>
      </c>
      <c r="J7093" s="2" t="s">
        <v>71</v>
      </c>
      <c r="K7093" s="1">
        <f>Tabelle111[[#This Row],[Menge kg Nges]]/1000</f>
        <v>1.8189000000000002</v>
      </c>
      <c r="L7093" s="1">
        <f>Tabelle111[[#This Row],[Menge kg P2O5]]/1000</f>
        <v>0.92886000000000013</v>
      </c>
      <c r="M7093" s="1">
        <f>Tabelle111[[#This Row],[Menge t Nges]]/Tabelle111[[#This Row],[Anzahl Lieferscheine]]</f>
        <v>0.22736250000000002</v>
      </c>
      <c r="N7093" s="1">
        <f>Tabelle111[[#This Row],[Menge t P2O5]]/Tabelle111[[#This Row],[Anzahl Lieferscheine]]</f>
        <v>0.11610750000000002</v>
      </c>
    </row>
    <row r="7094" spans="1:14" x14ac:dyDescent="0.2">
      <c r="A7094" s="2" t="s">
        <v>42</v>
      </c>
      <c r="B7094" s="2" t="s">
        <v>40</v>
      </c>
      <c r="C7094" s="2" t="s">
        <v>6</v>
      </c>
      <c r="D7094" s="2" t="s">
        <v>7</v>
      </c>
      <c r="E7094" s="2" t="s">
        <v>8</v>
      </c>
      <c r="F7094" s="2" t="s">
        <v>61</v>
      </c>
      <c r="G7094" s="1">
        <v>1419.48</v>
      </c>
      <c r="H7094" s="1">
        <v>585.96</v>
      </c>
      <c r="I7094" s="4">
        <v>7</v>
      </c>
      <c r="J7094" s="2" t="s">
        <v>71</v>
      </c>
      <c r="K7094" s="1">
        <f>Tabelle111[[#This Row],[Menge kg Nges]]/1000</f>
        <v>1.4194800000000001</v>
      </c>
      <c r="L7094" s="1">
        <f>Tabelle111[[#This Row],[Menge kg P2O5]]/1000</f>
        <v>0.58596000000000004</v>
      </c>
      <c r="M7094" s="1">
        <f>Tabelle111[[#This Row],[Menge t Nges]]/Tabelle111[[#This Row],[Anzahl Lieferscheine]]</f>
        <v>0.20278285714285715</v>
      </c>
      <c r="N7094" s="1">
        <f>Tabelle111[[#This Row],[Menge t P2O5]]/Tabelle111[[#This Row],[Anzahl Lieferscheine]]</f>
        <v>8.3708571428571438E-2</v>
      </c>
    </row>
    <row r="7095" spans="1:14" x14ac:dyDescent="0.2">
      <c r="A7095" s="2" t="s">
        <v>42</v>
      </c>
      <c r="B7095" s="2" t="s">
        <v>40</v>
      </c>
      <c r="C7095" s="2" t="s">
        <v>6</v>
      </c>
      <c r="D7095" s="2" t="s">
        <v>7</v>
      </c>
      <c r="E7095" s="2" t="s">
        <v>9</v>
      </c>
      <c r="F7095" s="2" t="s">
        <v>61</v>
      </c>
      <c r="G7095" s="1">
        <v>681.5</v>
      </c>
      <c r="H7095" s="1">
        <v>282</v>
      </c>
      <c r="I7095" s="4">
        <v>1</v>
      </c>
      <c r="J7095" s="2" t="s">
        <v>71</v>
      </c>
      <c r="K7095" s="1">
        <f>Tabelle111[[#This Row],[Menge kg Nges]]/1000</f>
        <v>0.68149999999999999</v>
      </c>
      <c r="L7095" s="1">
        <f>Tabelle111[[#This Row],[Menge kg P2O5]]/1000</f>
        <v>0.28199999999999997</v>
      </c>
      <c r="M7095" s="1">
        <f>Tabelle111[[#This Row],[Menge t Nges]]/Tabelle111[[#This Row],[Anzahl Lieferscheine]]</f>
        <v>0.68149999999999999</v>
      </c>
      <c r="N7095" s="1">
        <f>Tabelle111[[#This Row],[Menge t P2O5]]/Tabelle111[[#This Row],[Anzahl Lieferscheine]]</f>
        <v>0.28199999999999997</v>
      </c>
    </row>
    <row r="7096" spans="1:14" x14ac:dyDescent="0.2">
      <c r="A7096" s="2" t="s">
        <v>42</v>
      </c>
      <c r="B7096" s="2" t="s">
        <v>40</v>
      </c>
      <c r="C7096" s="2" t="s">
        <v>6</v>
      </c>
      <c r="D7096" s="2" t="s">
        <v>7</v>
      </c>
      <c r="E7096" s="2" t="s">
        <v>11</v>
      </c>
      <c r="F7096" s="2" t="s">
        <v>61</v>
      </c>
      <c r="G7096" s="1">
        <v>1056</v>
      </c>
      <c r="H7096" s="1">
        <v>416</v>
      </c>
      <c r="I7096" s="4">
        <v>2</v>
      </c>
      <c r="J7096" s="2" t="s">
        <v>71</v>
      </c>
      <c r="K7096" s="1">
        <f>Tabelle111[[#This Row],[Menge kg Nges]]/1000</f>
        <v>1.056</v>
      </c>
      <c r="L7096" s="1">
        <f>Tabelle111[[#This Row],[Menge kg P2O5]]/1000</f>
        <v>0.41599999999999998</v>
      </c>
      <c r="M7096" s="1">
        <f>Tabelle111[[#This Row],[Menge t Nges]]/Tabelle111[[#This Row],[Anzahl Lieferscheine]]</f>
        <v>0.52800000000000002</v>
      </c>
      <c r="N7096" s="1">
        <f>Tabelle111[[#This Row],[Menge t P2O5]]/Tabelle111[[#This Row],[Anzahl Lieferscheine]]</f>
        <v>0.20799999999999999</v>
      </c>
    </row>
    <row r="7097" spans="1:14" x14ac:dyDescent="0.2">
      <c r="A7097" s="2" t="s">
        <v>42</v>
      </c>
      <c r="B7097" s="2" t="s">
        <v>40</v>
      </c>
      <c r="C7097" s="2" t="s">
        <v>6</v>
      </c>
      <c r="D7097" s="2" t="s">
        <v>7</v>
      </c>
      <c r="E7097" s="2" t="s">
        <v>12</v>
      </c>
      <c r="F7097" s="2" t="s">
        <v>61</v>
      </c>
      <c r="G7097" s="1">
        <v>4970.0000000000009</v>
      </c>
      <c r="H7097" s="1">
        <v>2028.28</v>
      </c>
      <c r="I7097" s="4">
        <v>21</v>
      </c>
      <c r="J7097" s="2" t="s">
        <v>71</v>
      </c>
      <c r="K7097" s="1">
        <f>Tabelle111[[#This Row],[Menge kg Nges]]/1000</f>
        <v>4.9700000000000006</v>
      </c>
      <c r="L7097" s="1">
        <f>Tabelle111[[#This Row],[Menge kg P2O5]]/1000</f>
        <v>2.0282800000000001</v>
      </c>
      <c r="M7097" s="1">
        <f>Tabelle111[[#This Row],[Menge t Nges]]/Tabelle111[[#This Row],[Anzahl Lieferscheine]]</f>
        <v>0.23666666666666669</v>
      </c>
      <c r="N7097" s="1">
        <f>Tabelle111[[#This Row],[Menge t P2O5]]/Tabelle111[[#This Row],[Anzahl Lieferscheine]]</f>
        <v>9.6584761904761909E-2</v>
      </c>
    </row>
    <row r="7098" spans="1:14" x14ac:dyDescent="0.2">
      <c r="A7098" s="2" t="s">
        <v>42</v>
      </c>
      <c r="B7098" s="2" t="s">
        <v>40</v>
      </c>
      <c r="C7098" s="2" t="s">
        <v>6</v>
      </c>
      <c r="D7098" s="2" t="s">
        <v>7</v>
      </c>
      <c r="E7098" s="2" t="s">
        <v>14</v>
      </c>
      <c r="F7098" s="2" t="s">
        <v>61</v>
      </c>
      <c r="G7098" s="1">
        <v>15138.630000000003</v>
      </c>
      <c r="H7098" s="1">
        <v>7721.7300000000023</v>
      </c>
      <c r="I7098" s="4">
        <v>34</v>
      </c>
      <c r="J7098" s="2" t="s">
        <v>71</v>
      </c>
      <c r="K7098" s="1">
        <f>Tabelle111[[#This Row],[Menge kg Nges]]/1000</f>
        <v>15.138630000000003</v>
      </c>
      <c r="L7098" s="1">
        <f>Tabelle111[[#This Row],[Menge kg P2O5]]/1000</f>
        <v>7.7217300000000026</v>
      </c>
      <c r="M7098" s="1">
        <f>Tabelle111[[#This Row],[Menge t Nges]]/Tabelle111[[#This Row],[Anzahl Lieferscheine]]</f>
        <v>0.44525382352941184</v>
      </c>
      <c r="N7098" s="1">
        <f>Tabelle111[[#This Row],[Menge t P2O5]]/Tabelle111[[#This Row],[Anzahl Lieferscheine]]</f>
        <v>0.22710970588235302</v>
      </c>
    </row>
    <row r="7099" spans="1:14" x14ac:dyDescent="0.2">
      <c r="A7099" s="2" t="s">
        <v>42</v>
      </c>
      <c r="B7099" s="2" t="s">
        <v>40</v>
      </c>
      <c r="C7099" s="2" t="s">
        <v>6</v>
      </c>
      <c r="D7099" s="2" t="s">
        <v>15</v>
      </c>
      <c r="E7099" s="2" t="s">
        <v>8</v>
      </c>
      <c r="F7099" s="2" t="s">
        <v>61</v>
      </c>
      <c r="G7099" s="1">
        <v>1602</v>
      </c>
      <c r="H7099" s="1">
        <v>936</v>
      </c>
      <c r="I7099" s="4">
        <v>1</v>
      </c>
      <c r="J7099" s="2" t="s">
        <v>71</v>
      </c>
      <c r="K7099" s="1">
        <f>Tabelle111[[#This Row],[Menge kg Nges]]/1000</f>
        <v>1.6020000000000001</v>
      </c>
      <c r="L7099" s="1">
        <f>Tabelle111[[#This Row],[Menge kg P2O5]]/1000</f>
        <v>0.93600000000000005</v>
      </c>
      <c r="M7099" s="1">
        <f>Tabelle111[[#This Row],[Menge t Nges]]/Tabelle111[[#This Row],[Anzahl Lieferscheine]]</f>
        <v>1.6020000000000001</v>
      </c>
      <c r="N7099" s="1">
        <f>Tabelle111[[#This Row],[Menge t P2O5]]/Tabelle111[[#This Row],[Anzahl Lieferscheine]]</f>
        <v>0.93600000000000005</v>
      </c>
    </row>
    <row r="7100" spans="1:14" x14ac:dyDescent="0.2">
      <c r="A7100" s="2" t="s">
        <v>42</v>
      </c>
      <c r="B7100" s="2" t="s">
        <v>40</v>
      </c>
      <c r="C7100" s="2" t="s">
        <v>6</v>
      </c>
      <c r="D7100" s="2" t="s">
        <v>15</v>
      </c>
      <c r="E7100" s="2" t="s">
        <v>18</v>
      </c>
      <c r="F7100" s="2" t="s">
        <v>61</v>
      </c>
      <c r="G7100" s="1">
        <v>840</v>
      </c>
      <c r="H7100" s="1">
        <v>680</v>
      </c>
      <c r="I7100" s="4">
        <v>2</v>
      </c>
      <c r="J7100" s="2" t="s">
        <v>71</v>
      </c>
      <c r="K7100" s="1">
        <f>Tabelle111[[#This Row],[Menge kg Nges]]/1000</f>
        <v>0.84</v>
      </c>
      <c r="L7100" s="1">
        <f>Tabelle111[[#This Row],[Menge kg P2O5]]/1000</f>
        <v>0.68</v>
      </c>
      <c r="M7100" s="1">
        <f>Tabelle111[[#This Row],[Menge t Nges]]/Tabelle111[[#This Row],[Anzahl Lieferscheine]]</f>
        <v>0.42</v>
      </c>
      <c r="N7100" s="1">
        <f>Tabelle111[[#This Row],[Menge t P2O5]]/Tabelle111[[#This Row],[Anzahl Lieferscheine]]</f>
        <v>0.34</v>
      </c>
    </row>
    <row r="7101" spans="1:14" x14ac:dyDescent="0.2">
      <c r="A7101" s="2" t="s">
        <v>42</v>
      </c>
      <c r="B7101" s="2" t="s">
        <v>40</v>
      </c>
      <c r="C7101" s="2" t="s">
        <v>6</v>
      </c>
      <c r="D7101" s="2" t="s">
        <v>15</v>
      </c>
      <c r="E7101" s="2" t="s">
        <v>20</v>
      </c>
      <c r="F7101" s="2" t="s">
        <v>61</v>
      </c>
      <c r="G7101" s="1">
        <v>842.87999999999988</v>
      </c>
      <c r="H7101" s="1">
        <v>588</v>
      </c>
      <c r="I7101" s="4">
        <v>8</v>
      </c>
      <c r="J7101" s="2" t="s">
        <v>71</v>
      </c>
      <c r="K7101" s="1">
        <f>Tabelle111[[#This Row],[Menge kg Nges]]/1000</f>
        <v>0.84287999999999985</v>
      </c>
      <c r="L7101" s="1">
        <f>Tabelle111[[#This Row],[Menge kg P2O5]]/1000</f>
        <v>0.58799999999999997</v>
      </c>
      <c r="M7101" s="1">
        <f>Tabelle111[[#This Row],[Menge t Nges]]/Tabelle111[[#This Row],[Anzahl Lieferscheine]]</f>
        <v>0.10535999999999998</v>
      </c>
      <c r="N7101" s="1">
        <f>Tabelle111[[#This Row],[Menge t P2O5]]/Tabelle111[[#This Row],[Anzahl Lieferscheine]]</f>
        <v>7.3499999999999996E-2</v>
      </c>
    </row>
    <row r="7102" spans="1:14" x14ac:dyDescent="0.2">
      <c r="A7102" s="2" t="s">
        <v>42</v>
      </c>
      <c r="B7102" s="2" t="s">
        <v>40</v>
      </c>
      <c r="C7102" s="2" t="s">
        <v>6</v>
      </c>
      <c r="D7102" s="2" t="s">
        <v>15</v>
      </c>
      <c r="E7102" s="2" t="s">
        <v>21</v>
      </c>
      <c r="F7102" s="2" t="s">
        <v>61</v>
      </c>
      <c r="G7102" s="1">
        <v>1260</v>
      </c>
      <c r="H7102" s="1">
        <v>567</v>
      </c>
      <c r="I7102" s="4">
        <v>3</v>
      </c>
      <c r="J7102" s="2" t="s">
        <v>71</v>
      </c>
      <c r="K7102" s="1">
        <f>Tabelle111[[#This Row],[Menge kg Nges]]/1000</f>
        <v>1.26</v>
      </c>
      <c r="L7102" s="1">
        <f>Tabelle111[[#This Row],[Menge kg P2O5]]/1000</f>
        <v>0.56699999999999995</v>
      </c>
      <c r="M7102" s="1">
        <f>Tabelle111[[#This Row],[Menge t Nges]]/Tabelle111[[#This Row],[Anzahl Lieferscheine]]</f>
        <v>0.42</v>
      </c>
      <c r="N7102" s="1">
        <f>Tabelle111[[#This Row],[Menge t P2O5]]/Tabelle111[[#This Row],[Anzahl Lieferscheine]]</f>
        <v>0.18899999999999997</v>
      </c>
    </row>
    <row r="7103" spans="1:14" x14ac:dyDescent="0.2">
      <c r="A7103" s="2" t="s">
        <v>42</v>
      </c>
      <c r="B7103" s="2" t="s">
        <v>40</v>
      </c>
      <c r="C7103" s="2" t="s">
        <v>6</v>
      </c>
      <c r="D7103" s="2" t="s">
        <v>15</v>
      </c>
      <c r="E7103" s="2" t="s">
        <v>9</v>
      </c>
      <c r="F7103" s="2" t="s">
        <v>61</v>
      </c>
      <c r="G7103" s="1">
        <v>354.9</v>
      </c>
      <c r="H7103" s="1">
        <v>236.25</v>
      </c>
      <c r="I7103" s="4">
        <v>2</v>
      </c>
      <c r="J7103" s="2" t="s">
        <v>71</v>
      </c>
      <c r="K7103" s="1">
        <f>Tabelle111[[#This Row],[Menge kg Nges]]/1000</f>
        <v>0.35489999999999999</v>
      </c>
      <c r="L7103" s="1">
        <f>Tabelle111[[#This Row],[Menge kg P2O5]]/1000</f>
        <v>0.23624999999999999</v>
      </c>
      <c r="M7103" s="1">
        <f>Tabelle111[[#This Row],[Menge t Nges]]/Tabelle111[[#This Row],[Anzahl Lieferscheine]]</f>
        <v>0.17745</v>
      </c>
      <c r="N7103" s="1">
        <f>Tabelle111[[#This Row],[Menge t P2O5]]/Tabelle111[[#This Row],[Anzahl Lieferscheine]]</f>
        <v>0.11812499999999999</v>
      </c>
    </row>
    <row r="7104" spans="1:14" x14ac:dyDescent="0.2">
      <c r="A7104" s="2" t="s">
        <v>42</v>
      </c>
      <c r="B7104" s="2" t="s">
        <v>40</v>
      </c>
      <c r="C7104" s="2" t="s">
        <v>25</v>
      </c>
      <c r="D7104" s="2" t="s">
        <v>25</v>
      </c>
      <c r="E7104" s="2" t="s">
        <v>26</v>
      </c>
      <c r="F7104" s="2" t="s">
        <v>61</v>
      </c>
      <c r="G7104" s="1">
        <v>50815.500000000029</v>
      </c>
      <c r="H7104" s="1">
        <v>13511.830000000011</v>
      </c>
      <c r="I7104" s="4">
        <v>103</v>
      </c>
      <c r="J7104" s="2" t="s">
        <v>71</v>
      </c>
      <c r="K7104" s="1">
        <f>Tabelle111[[#This Row],[Menge kg Nges]]/1000</f>
        <v>50.815500000000029</v>
      </c>
      <c r="L7104" s="1">
        <f>Tabelle111[[#This Row],[Menge kg P2O5]]/1000</f>
        <v>13.51183000000001</v>
      </c>
      <c r="M7104" s="1">
        <f>Tabelle111[[#This Row],[Menge t Nges]]/Tabelle111[[#This Row],[Anzahl Lieferscheine]]</f>
        <v>0.4933543689320391</v>
      </c>
      <c r="N7104" s="1">
        <f>Tabelle111[[#This Row],[Menge t P2O5]]/Tabelle111[[#This Row],[Anzahl Lieferscheine]]</f>
        <v>0.13118281553398067</v>
      </c>
    </row>
    <row r="7105" spans="1:14" x14ac:dyDescent="0.2">
      <c r="A7105" s="2" t="s">
        <v>42</v>
      </c>
      <c r="B7105" s="2" t="s">
        <v>41</v>
      </c>
      <c r="C7105" s="2" t="s">
        <v>6</v>
      </c>
      <c r="D7105" s="2" t="s">
        <v>7</v>
      </c>
      <c r="E7105" s="2" t="s">
        <v>9</v>
      </c>
      <c r="F7105" s="2" t="s">
        <v>61</v>
      </c>
      <c r="G7105" s="1">
        <v>203</v>
      </c>
      <c r="H7105" s="1">
        <v>84</v>
      </c>
      <c r="I7105" s="4">
        <v>1</v>
      </c>
      <c r="J7105" s="2" t="s">
        <v>71</v>
      </c>
      <c r="K7105" s="1">
        <f>Tabelle111[[#This Row],[Menge kg Nges]]/1000</f>
        <v>0.20300000000000001</v>
      </c>
      <c r="L7105" s="1">
        <f>Tabelle111[[#This Row],[Menge kg P2O5]]/1000</f>
        <v>8.4000000000000005E-2</v>
      </c>
      <c r="M7105" s="1">
        <f>Tabelle111[[#This Row],[Menge t Nges]]/Tabelle111[[#This Row],[Anzahl Lieferscheine]]</f>
        <v>0.20300000000000001</v>
      </c>
      <c r="N7105" s="1">
        <f>Tabelle111[[#This Row],[Menge t P2O5]]/Tabelle111[[#This Row],[Anzahl Lieferscheine]]</f>
        <v>8.4000000000000005E-2</v>
      </c>
    </row>
    <row r="7106" spans="1:14" x14ac:dyDescent="0.2">
      <c r="A7106" s="2" t="s">
        <v>42</v>
      </c>
      <c r="B7106" s="2" t="s">
        <v>41</v>
      </c>
      <c r="C7106" s="2" t="s">
        <v>6</v>
      </c>
      <c r="D7106" s="2" t="s">
        <v>7</v>
      </c>
      <c r="E7106" s="2" t="s">
        <v>12</v>
      </c>
      <c r="F7106" s="2" t="s">
        <v>61</v>
      </c>
      <c r="G7106" s="1">
        <v>754.6</v>
      </c>
      <c r="H7106" s="1">
        <v>338.8</v>
      </c>
      <c r="I7106" s="4">
        <v>3</v>
      </c>
      <c r="J7106" s="2" t="s">
        <v>71</v>
      </c>
      <c r="K7106" s="1">
        <f>Tabelle111[[#This Row],[Menge kg Nges]]/1000</f>
        <v>0.75460000000000005</v>
      </c>
      <c r="L7106" s="1">
        <f>Tabelle111[[#This Row],[Menge kg P2O5]]/1000</f>
        <v>0.33879999999999999</v>
      </c>
      <c r="M7106" s="1">
        <f>Tabelle111[[#This Row],[Menge t Nges]]/Tabelle111[[#This Row],[Anzahl Lieferscheine]]</f>
        <v>0.25153333333333333</v>
      </c>
      <c r="N7106" s="1">
        <f>Tabelle111[[#This Row],[Menge t P2O5]]/Tabelle111[[#This Row],[Anzahl Lieferscheine]]</f>
        <v>0.11293333333333333</v>
      </c>
    </row>
    <row r="7107" spans="1:14" x14ac:dyDescent="0.2">
      <c r="A7107" s="2" t="s">
        <v>42</v>
      </c>
      <c r="B7107" s="2" t="s">
        <v>41</v>
      </c>
      <c r="C7107" s="2" t="s">
        <v>6</v>
      </c>
      <c r="D7107" s="2" t="s">
        <v>7</v>
      </c>
      <c r="E7107" s="2" t="s">
        <v>14</v>
      </c>
      <c r="F7107" s="2" t="s">
        <v>61</v>
      </c>
      <c r="G7107" s="1">
        <v>360</v>
      </c>
      <c r="H7107" s="1">
        <v>230</v>
      </c>
      <c r="I7107" s="4">
        <v>2</v>
      </c>
      <c r="J7107" s="2" t="s">
        <v>71</v>
      </c>
      <c r="K7107" s="1">
        <f>Tabelle111[[#This Row],[Menge kg Nges]]/1000</f>
        <v>0.36</v>
      </c>
      <c r="L7107" s="1">
        <f>Tabelle111[[#This Row],[Menge kg P2O5]]/1000</f>
        <v>0.23</v>
      </c>
      <c r="M7107" s="1">
        <f>Tabelle111[[#This Row],[Menge t Nges]]/Tabelle111[[#This Row],[Anzahl Lieferscheine]]</f>
        <v>0.18</v>
      </c>
      <c r="N7107" s="1">
        <f>Tabelle111[[#This Row],[Menge t P2O5]]/Tabelle111[[#This Row],[Anzahl Lieferscheine]]</f>
        <v>0.115</v>
      </c>
    </row>
    <row r="7108" spans="1:14" x14ac:dyDescent="0.2">
      <c r="A7108" s="2" t="s">
        <v>42</v>
      </c>
      <c r="B7108" s="2" t="s">
        <v>41</v>
      </c>
      <c r="C7108" s="2" t="s">
        <v>6</v>
      </c>
      <c r="D7108" s="2" t="s">
        <v>15</v>
      </c>
      <c r="E7108" s="2" t="s">
        <v>13</v>
      </c>
      <c r="F7108" s="2" t="s">
        <v>61</v>
      </c>
      <c r="G7108" s="1">
        <v>273</v>
      </c>
      <c r="H7108" s="1">
        <v>245</v>
      </c>
      <c r="I7108" s="4">
        <v>1</v>
      </c>
      <c r="J7108" s="2" t="s">
        <v>71</v>
      </c>
      <c r="K7108" s="1">
        <f>Tabelle111[[#This Row],[Menge kg Nges]]/1000</f>
        <v>0.27300000000000002</v>
      </c>
      <c r="L7108" s="1">
        <f>Tabelle111[[#This Row],[Menge kg P2O5]]/1000</f>
        <v>0.245</v>
      </c>
      <c r="M7108" s="1">
        <f>Tabelle111[[#This Row],[Menge t Nges]]/Tabelle111[[#This Row],[Anzahl Lieferscheine]]</f>
        <v>0.27300000000000002</v>
      </c>
      <c r="N7108" s="1">
        <f>Tabelle111[[#This Row],[Menge t P2O5]]/Tabelle111[[#This Row],[Anzahl Lieferscheine]]</f>
        <v>0.245</v>
      </c>
    </row>
    <row r="7109" spans="1:14" x14ac:dyDescent="0.2">
      <c r="A7109" s="2" t="s">
        <v>42</v>
      </c>
      <c r="B7109" s="2" t="s">
        <v>42</v>
      </c>
      <c r="C7109" s="2" t="s">
        <v>6</v>
      </c>
      <c r="D7109" s="2" t="s">
        <v>7</v>
      </c>
      <c r="E7109" s="2" t="s">
        <v>8</v>
      </c>
      <c r="F7109" s="2" t="s">
        <v>61</v>
      </c>
      <c r="G7109" s="1">
        <v>112461.37000000001</v>
      </c>
      <c r="H7109" s="1">
        <v>47807.29000000003</v>
      </c>
      <c r="I7109" s="4">
        <v>222</v>
      </c>
      <c r="J7109" s="2" t="s">
        <v>71</v>
      </c>
      <c r="K7109" s="1">
        <f>Tabelle111[[#This Row],[Menge kg Nges]]/1000</f>
        <v>112.46137000000002</v>
      </c>
      <c r="L7109" s="1">
        <f>Tabelle111[[#This Row],[Menge kg P2O5]]/1000</f>
        <v>47.80729000000003</v>
      </c>
      <c r="M7109" s="1">
        <f>Tabelle111[[#This Row],[Menge t Nges]]/Tabelle111[[#This Row],[Anzahl Lieferscheine]]</f>
        <v>0.50658274774774781</v>
      </c>
      <c r="N7109" s="1">
        <f>Tabelle111[[#This Row],[Menge t P2O5]]/Tabelle111[[#This Row],[Anzahl Lieferscheine]]</f>
        <v>0.21534815315315328</v>
      </c>
    </row>
    <row r="7110" spans="1:14" x14ac:dyDescent="0.2">
      <c r="A7110" s="2" t="s">
        <v>42</v>
      </c>
      <c r="B7110" s="2" t="s">
        <v>42</v>
      </c>
      <c r="C7110" s="2" t="s">
        <v>6</v>
      </c>
      <c r="D7110" s="2" t="s">
        <v>7</v>
      </c>
      <c r="E7110" s="2" t="s">
        <v>9</v>
      </c>
      <c r="F7110" s="2" t="s">
        <v>61</v>
      </c>
      <c r="G7110" s="1">
        <v>117226.70000000007</v>
      </c>
      <c r="H7110" s="1">
        <v>48659.350000000006</v>
      </c>
      <c r="I7110" s="4">
        <v>375</v>
      </c>
      <c r="J7110" s="2" t="s">
        <v>71</v>
      </c>
      <c r="K7110" s="1">
        <f>Tabelle111[[#This Row],[Menge kg Nges]]/1000</f>
        <v>117.22670000000006</v>
      </c>
      <c r="L7110" s="1">
        <f>Tabelle111[[#This Row],[Menge kg P2O5]]/1000</f>
        <v>48.659350000000003</v>
      </c>
      <c r="M7110" s="1">
        <f>Tabelle111[[#This Row],[Menge t Nges]]/Tabelle111[[#This Row],[Anzahl Lieferscheine]]</f>
        <v>0.31260453333333349</v>
      </c>
      <c r="N7110" s="1">
        <f>Tabelle111[[#This Row],[Menge t P2O5]]/Tabelle111[[#This Row],[Anzahl Lieferscheine]]</f>
        <v>0.12975826666666668</v>
      </c>
    </row>
    <row r="7111" spans="1:14" x14ac:dyDescent="0.2">
      <c r="A7111" s="2" t="s">
        <v>42</v>
      </c>
      <c r="B7111" s="2" t="s">
        <v>42</v>
      </c>
      <c r="C7111" s="2" t="s">
        <v>6</v>
      </c>
      <c r="D7111" s="2" t="s">
        <v>7</v>
      </c>
      <c r="E7111" s="2" t="s">
        <v>10</v>
      </c>
      <c r="F7111" s="2" t="s">
        <v>61</v>
      </c>
      <c r="G7111" s="1">
        <v>8772.73</v>
      </c>
      <c r="H7111" s="1">
        <v>3455.27</v>
      </c>
      <c r="I7111" s="4">
        <v>36</v>
      </c>
      <c r="J7111" s="2" t="s">
        <v>71</v>
      </c>
      <c r="K7111" s="1">
        <f>Tabelle111[[#This Row],[Menge kg Nges]]/1000</f>
        <v>8.7727299999999993</v>
      </c>
      <c r="L7111" s="1">
        <f>Tabelle111[[#This Row],[Menge kg P2O5]]/1000</f>
        <v>3.4552700000000001</v>
      </c>
      <c r="M7111" s="1">
        <f>Tabelle111[[#This Row],[Menge t Nges]]/Tabelle111[[#This Row],[Anzahl Lieferscheine]]</f>
        <v>0.24368694444444441</v>
      </c>
      <c r="N7111" s="1">
        <f>Tabelle111[[#This Row],[Menge t P2O5]]/Tabelle111[[#This Row],[Anzahl Lieferscheine]]</f>
        <v>9.597972222222223E-2</v>
      </c>
    </row>
    <row r="7112" spans="1:14" x14ac:dyDescent="0.2">
      <c r="A7112" s="2" t="s">
        <v>42</v>
      </c>
      <c r="B7112" s="2" t="s">
        <v>42</v>
      </c>
      <c r="C7112" s="2" t="s">
        <v>6</v>
      </c>
      <c r="D7112" s="2" t="s">
        <v>7</v>
      </c>
      <c r="E7112" s="2" t="s">
        <v>11</v>
      </c>
      <c r="F7112" s="2" t="s">
        <v>61</v>
      </c>
      <c r="G7112" s="1">
        <v>41549.86</v>
      </c>
      <c r="H7112" s="1">
        <v>20240.48</v>
      </c>
      <c r="I7112" s="4">
        <v>66</v>
      </c>
      <c r="J7112" s="2" t="s">
        <v>71</v>
      </c>
      <c r="K7112" s="1">
        <f>Tabelle111[[#This Row],[Menge kg Nges]]/1000</f>
        <v>41.549860000000002</v>
      </c>
      <c r="L7112" s="1">
        <f>Tabelle111[[#This Row],[Menge kg P2O5]]/1000</f>
        <v>20.240479999999998</v>
      </c>
      <c r="M7112" s="1">
        <f>Tabelle111[[#This Row],[Menge t Nges]]/Tabelle111[[#This Row],[Anzahl Lieferscheine]]</f>
        <v>0.62954333333333334</v>
      </c>
      <c r="N7112" s="1">
        <f>Tabelle111[[#This Row],[Menge t P2O5]]/Tabelle111[[#This Row],[Anzahl Lieferscheine]]</f>
        <v>0.30667393939393939</v>
      </c>
    </row>
    <row r="7113" spans="1:14" x14ac:dyDescent="0.2">
      <c r="A7113" s="2" t="s">
        <v>42</v>
      </c>
      <c r="B7113" s="2" t="s">
        <v>42</v>
      </c>
      <c r="C7113" s="2" t="s">
        <v>6</v>
      </c>
      <c r="D7113" s="2" t="s">
        <v>7</v>
      </c>
      <c r="E7113" s="2" t="s">
        <v>12</v>
      </c>
      <c r="F7113" s="2" t="s">
        <v>61</v>
      </c>
      <c r="G7113" s="1">
        <v>53856.760000000017</v>
      </c>
      <c r="H7113" s="1">
        <v>22263.329999999998</v>
      </c>
      <c r="I7113" s="4">
        <v>166</v>
      </c>
      <c r="J7113" s="2" t="s">
        <v>71</v>
      </c>
      <c r="K7113" s="1">
        <f>Tabelle111[[#This Row],[Menge kg Nges]]/1000</f>
        <v>53.856760000000016</v>
      </c>
      <c r="L7113" s="1">
        <f>Tabelle111[[#This Row],[Menge kg P2O5]]/1000</f>
        <v>22.26333</v>
      </c>
      <c r="M7113" s="1">
        <f>Tabelle111[[#This Row],[Menge t Nges]]/Tabelle111[[#This Row],[Anzahl Lieferscheine]]</f>
        <v>0.32443831325301214</v>
      </c>
      <c r="N7113" s="1">
        <f>Tabelle111[[#This Row],[Menge t P2O5]]/Tabelle111[[#This Row],[Anzahl Lieferscheine]]</f>
        <v>0.13411644578313253</v>
      </c>
    </row>
    <row r="7114" spans="1:14" x14ac:dyDescent="0.2">
      <c r="A7114" s="2" t="s">
        <v>42</v>
      </c>
      <c r="B7114" s="2" t="s">
        <v>42</v>
      </c>
      <c r="C7114" s="2" t="s">
        <v>6</v>
      </c>
      <c r="D7114" s="2" t="s">
        <v>7</v>
      </c>
      <c r="E7114" s="2" t="s">
        <v>13</v>
      </c>
      <c r="F7114" s="2" t="s">
        <v>61</v>
      </c>
      <c r="G7114" s="1">
        <v>14747.970000000001</v>
      </c>
      <c r="H7114" s="1">
        <v>8355.9499999999971</v>
      </c>
      <c r="I7114" s="4">
        <v>52</v>
      </c>
      <c r="J7114" s="2" t="s">
        <v>71</v>
      </c>
      <c r="K7114" s="1">
        <f>Tabelle111[[#This Row],[Menge kg Nges]]/1000</f>
        <v>14.74797</v>
      </c>
      <c r="L7114" s="1">
        <f>Tabelle111[[#This Row],[Menge kg P2O5]]/1000</f>
        <v>8.3559499999999964</v>
      </c>
      <c r="M7114" s="1">
        <f>Tabelle111[[#This Row],[Menge t Nges]]/Tabelle111[[#This Row],[Anzahl Lieferscheine]]</f>
        <v>0.28361480769230768</v>
      </c>
      <c r="N7114" s="1">
        <f>Tabelle111[[#This Row],[Menge t P2O5]]/Tabelle111[[#This Row],[Anzahl Lieferscheine]]</f>
        <v>0.16069134615384609</v>
      </c>
    </row>
    <row r="7115" spans="1:14" x14ac:dyDescent="0.2">
      <c r="A7115" s="2" t="s">
        <v>42</v>
      </c>
      <c r="B7115" s="2" t="s">
        <v>42</v>
      </c>
      <c r="C7115" s="2" t="s">
        <v>6</v>
      </c>
      <c r="D7115" s="2" t="s">
        <v>7</v>
      </c>
      <c r="E7115" s="2" t="s">
        <v>14</v>
      </c>
      <c r="F7115" s="2" t="s">
        <v>61</v>
      </c>
      <c r="G7115" s="1">
        <v>74038.239999999962</v>
      </c>
      <c r="H7115" s="1">
        <v>37019.690000000017</v>
      </c>
      <c r="I7115" s="4">
        <v>271</v>
      </c>
      <c r="J7115" s="2" t="s">
        <v>71</v>
      </c>
      <c r="K7115" s="1">
        <f>Tabelle111[[#This Row],[Menge kg Nges]]/1000</f>
        <v>74.038239999999959</v>
      </c>
      <c r="L7115" s="1">
        <f>Tabelle111[[#This Row],[Menge kg P2O5]]/1000</f>
        <v>37.019690000000018</v>
      </c>
      <c r="M7115" s="1">
        <f>Tabelle111[[#This Row],[Menge t Nges]]/Tabelle111[[#This Row],[Anzahl Lieferscheine]]</f>
        <v>0.27320383763837625</v>
      </c>
      <c r="N7115" s="1">
        <f>Tabelle111[[#This Row],[Menge t P2O5]]/Tabelle111[[#This Row],[Anzahl Lieferscheine]]</f>
        <v>0.13660402214022146</v>
      </c>
    </row>
    <row r="7116" spans="1:14" x14ac:dyDescent="0.2">
      <c r="A7116" s="2" t="s">
        <v>42</v>
      </c>
      <c r="B7116" s="2" t="s">
        <v>42</v>
      </c>
      <c r="C7116" s="2" t="s">
        <v>6</v>
      </c>
      <c r="D7116" s="2" t="s">
        <v>15</v>
      </c>
      <c r="E7116" s="2" t="s">
        <v>8</v>
      </c>
      <c r="F7116" s="2" t="s">
        <v>61</v>
      </c>
      <c r="G7116" s="1">
        <v>9916.3000000000011</v>
      </c>
      <c r="H7116" s="1">
        <v>5744.6500000000005</v>
      </c>
      <c r="I7116" s="4">
        <v>40</v>
      </c>
      <c r="J7116" s="2" t="s">
        <v>71</v>
      </c>
      <c r="K7116" s="1">
        <f>Tabelle111[[#This Row],[Menge kg Nges]]/1000</f>
        <v>9.9163000000000014</v>
      </c>
      <c r="L7116" s="1">
        <f>Tabelle111[[#This Row],[Menge kg P2O5]]/1000</f>
        <v>5.7446500000000009</v>
      </c>
      <c r="M7116" s="1">
        <f>Tabelle111[[#This Row],[Menge t Nges]]/Tabelle111[[#This Row],[Anzahl Lieferscheine]]</f>
        <v>0.24790750000000003</v>
      </c>
      <c r="N7116" s="1">
        <f>Tabelle111[[#This Row],[Menge t P2O5]]/Tabelle111[[#This Row],[Anzahl Lieferscheine]]</f>
        <v>0.14361625000000003</v>
      </c>
    </row>
    <row r="7117" spans="1:14" x14ac:dyDescent="0.2">
      <c r="A7117" s="2" t="s">
        <v>42</v>
      </c>
      <c r="B7117" s="2" t="s">
        <v>42</v>
      </c>
      <c r="C7117" s="2" t="s">
        <v>6</v>
      </c>
      <c r="D7117" s="2" t="s">
        <v>15</v>
      </c>
      <c r="E7117" s="2" t="s">
        <v>17</v>
      </c>
      <c r="F7117" s="2" t="s">
        <v>61</v>
      </c>
      <c r="G7117" s="1">
        <v>2196</v>
      </c>
      <c r="H7117" s="1">
        <v>1098</v>
      </c>
      <c r="I7117" s="4">
        <v>7</v>
      </c>
      <c r="J7117" s="2" t="s">
        <v>71</v>
      </c>
      <c r="K7117" s="1">
        <f>Tabelle111[[#This Row],[Menge kg Nges]]/1000</f>
        <v>2.1960000000000002</v>
      </c>
      <c r="L7117" s="1">
        <f>Tabelle111[[#This Row],[Menge kg P2O5]]/1000</f>
        <v>1.0980000000000001</v>
      </c>
      <c r="M7117" s="1">
        <f>Tabelle111[[#This Row],[Menge t Nges]]/Tabelle111[[#This Row],[Anzahl Lieferscheine]]</f>
        <v>0.31371428571428572</v>
      </c>
      <c r="N7117" s="1">
        <f>Tabelle111[[#This Row],[Menge t P2O5]]/Tabelle111[[#This Row],[Anzahl Lieferscheine]]</f>
        <v>0.15685714285714286</v>
      </c>
    </row>
    <row r="7118" spans="1:14" x14ac:dyDescent="0.2">
      <c r="A7118" s="2" t="s">
        <v>42</v>
      </c>
      <c r="B7118" s="2" t="s">
        <v>42</v>
      </c>
      <c r="C7118" s="2" t="s">
        <v>6</v>
      </c>
      <c r="D7118" s="2" t="s">
        <v>15</v>
      </c>
      <c r="E7118" s="2" t="s">
        <v>18</v>
      </c>
      <c r="F7118" s="2" t="s">
        <v>61</v>
      </c>
      <c r="G7118" s="1">
        <v>34621.479999999996</v>
      </c>
      <c r="H7118" s="1">
        <v>27690.659999999996</v>
      </c>
      <c r="I7118" s="4">
        <v>64</v>
      </c>
      <c r="J7118" s="2" t="s">
        <v>71</v>
      </c>
      <c r="K7118" s="1">
        <f>Tabelle111[[#This Row],[Menge kg Nges]]/1000</f>
        <v>34.621479999999998</v>
      </c>
      <c r="L7118" s="1">
        <f>Tabelle111[[#This Row],[Menge kg P2O5]]/1000</f>
        <v>27.690659999999998</v>
      </c>
      <c r="M7118" s="1">
        <f>Tabelle111[[#This Row],[Menge t Nges]]/Tabelle111[[#This Row],[Anzahl Lieferscheine]]</f>
        <v>0.54096062499999997</v>
      </c>
      <c r="N7118" s="1">
        <f>Tabelle111[[#This Row],[Menge t P2O5]]/Tabelle111[[#This Row],[Anzahl Lieferscheine]]</f>
        <v>0.43266656249999996</v>
      </c>
    </row>
    <row r="7119" spans="1:14" x14ac:dyDescent="0.2">
      <c r="A7119" s="2" t="s">
        <v>42</v>
      </c>
      <c r="B7119" s="2" t="s">
        <v>42</v>
      </c>
      <c r="C7119" s="2" t="s">
        <v>6</v>
      </c>
      <c r="D7119" s="2" t="s">
        <v>15</v>
      </c>
      <c r="E7119" s="2" t="s">
        <v>19</v>
      </c>
      <c r="F7119" s="2" t="s">
        <v>61</v>
      </c>
      <c r="G7119" s="1">
        <v>414.45</v>
      </c>
      <c r="H7119" s="1">
        <v>460.5</v>
      </c>
      <c r="I7119" s="4">
        <v>7</v>
      </c>
      <c r="J7119" s="2" t="s">
        <v>71</v>
      </c>
      <c r="K7119" s="1">
        <f>Tabelle111[[#This Row],[Menge kg Nges]]/1000</f>
        <v>0.41444999999999999</v>
      </c>
      <c r="L7119" s="1">
        <f>Tabelle111[[#This Row],[Menge kg P2O5]]/1000</f>
        <v>0.46050000000000002</v>
      </c>
      <c r="M7119" s="1">
        <f>Tabelle111[[#This Row],[Menge t Nges]]/Tabelle111[[#This Row],[Anzahl Lieferscheine]]</f>
        <v>5.9207142857142854E-2</v>
      </c>
      <c r="N7119" s="1">
        <f>Tabelle111[[#This Row],[Menge t P2O5]]/Tabelle111[[#This Row],[Anzahl Lieferscheine]]</f>
        <v>6.5785714285714295E-2</v>
      </c>
    </row>
    <row r="7120" spans="1:14" x14ac:dyDescent="0.2">
      <c r="A7120" s="2" t="s">
        <v>42</v>
      </c>
      <c r="B7120" s="2" t="s">
        <v>42</v>
      </c>
      <c r="C7120" s="2" t="s">
        <v>6</v>
      </c>
      <c r="D7120" s="2" t="s">
        <v>15</v>
      </c>
      <c r="E7120" s="2" t="s">
        <v>20</v>
      </c>
      <c r="F7120" s="2" t="s">
        <v>61</v>
      </c>
      <c r="G7120" s="1">
        <v>17360.919999999998</v>
      </c>
      <c r="H7120" s="1">
        <v>11153.93</v>
      </c>
      <c r="I7120" s="4">
        <v>120</v>
      </c>
      <c r="J7120" s="2" t="s">
        <v>71</v>
      </c>
      <c r="K7120" s="1">
        <f>Tabelle111[[#This Row],[Menge kg Nges]]/1000</f>
        <v>17.360919999999997</v>
      </c>
      <c r="L7120" s="1">
        <f>Tabelle111[[#This Row],[Menge kg P2O5]]/1000</f>
        <v>11.153930000000001</v>
      </c>
      <c r="M7120" s="1">
        <f>Tabelle111[[#This Row],[Menge t Nges]]/Tabelle111[[#This Row],[Anzahl Lieferscheine]]</f>
        <v>0.14467433333333329</v>
      </c>
      <c r="N7120" s="1">
        <f>Tabelle111[[#This Row],[Menge t P2O5]]/Tabelle111[[#This Row],[Anzahl Lieferscheine]]</f>
        <v>9.2949416666666673E-2</v>
      </c>
    </row>
    <row r="7121" spans="1:14" x14ac:dyDescent="0.2">
      <c r="A7121" s="2" t="s">
        <v>42</v>
      </c>
      <c r="B7121" s="2" t="s">
        <v>42</v>
      </c>
      <c r="C7121" s="2" t="s">
        <v>6</v>
      </c>
      <c r="D7121" s="2" t="s">
        <v>15</v>
      </c>
      <c r="E7121" s="2" t="s">
        <v>21</v>
      </c>
      <c r="F7121" s="2" t="s">
        <v>61</v>
      </c>
      <c r="G7121" s="1">
        <v>10305.6</v>
      </c>
      <c r="H7121" s="1">
        <v>6790.6</v>
      </c>
      <c r="I7121" s="4">
        <v>27</v>
      </c>
      <c r="J7121" s="2" t="s">
        <v>71</v>
      </c>
      <c r="K7121" s="1">
        <f>Tabelle111[[#This Row],[Menge kg Nges]]/1000</f>
        <v>10.3056</v>
      </c>
      <c r="L7121" s="1">
        <f>Tabelle111[[#This Row],[Menge kg P2O5]]/1000</f>
        <v>6.7906000000000004</v>
      </c>
      <c r="M7121" s="1">
        <f>Tabelle111[[#This Row],[Menge t Nges]]/Tabelle111[[#This Row],[Anzahl Lieferscheine]]</f>
        <v>0.38168888888888891</v>
      </c>
      <c r="N7121" s="1">
        <f>Tabelle111[[#This Row],[Menge t P2O5]]/Tabelle111[[#This Row],[Anzahl Lieferscheine]]</f>
        <v>0.25150370370370373</v>
      </c>
    </row>
    <row r="7122" spans="1:14" x14ac:dyDescent="0.2">
      <c r="A7122" s="2" t="s">
        <v>42</v>
      </c>
      <c r="B7122" s="2" t="s">
        <v>42</v>
      </c>
      <c r="C7122" s="2" t="s">
        <v>6</v>
      </c>
      <c r="D7122" s="2" t="s">
        <v>15</v>
      </c>
      <c r="E7122" s="2" t="s">
        <v>9</v>
      </c>
      <c r="F7122" s="2" t="s">
        <v>61</v>
      </c>
      <c r="G7122" s="1">
        <v>11820.839999999998</v>
      </c>
      <c r="H7122" s="1">
        <v>6552.2699999999995</v>
      </c>
      <c r="I7122" s="4">
        <v>86</v>
      </c>
      <c r="J7122" s="2" t="s">
        <v>71</v>
      </c>
      <c r="K7122" s="1">
        <f>Tabelle111[[#This Row],[Menge kg Nges]]/1000</f>
        <v>11.820839999999999</v>
      </c>
      <c r="L7122" s="1">
        <f>Tabelle111[[#This Row],[Menge kg P2O5]]/1000</f>
        <v>6.5522699999999992</v>
      </c>
      <c r="M7122" s="1">
        <f>Tabelle111[[#This Row],[Menge t Nges]]/Tabelle111[[#This Row],[Anzahl Lieferscheine]]</f>
        <v>0.13745162790697674</v>
      </c>
      <c r="N7122" s="1">
        <f>Tabelle111[[#This Row],[Menge t P2O5]]/Tabelle111[[#This Row],[Anzahl Lieferscheine]]</f>
        <v>7.618918604651162E-2</v>
      </c>
    </row>
    <row r="7123" spans="1:14" x14ac:dyDescent="0.2">
      <c r="A7123" s="2" t="s">
        <v>42</v>
      </c>
      <c r="B7123" s="2" t="s">
        <v>42</v>
      </c>
      <c r="C7123" s="2" t="s">
        <v>6</v>
      </c>
      <c r="D7123" s="2" t="s">
        <v>15</v>
      </c>
      <c r="E7123" s="2" t="s">
        <v>10</v>
      </c>
      <c r="F7123" s="2" t="s">
        <v>61</v>
      </c>
      <c r="G7123" s="1">
        <v>7362.16</v>
      </c>
      <c r="H7123" s="1">
        <v>3361.2799999999997</v>
      </c>
      <c r="I7123" s="4">
        <v>26</v>
      </c>
      <c r="J7123" s="2" t="s">
        <v>71</v>
      </c>
      <c r="K7123" s="1">
        <f>Tabelle111[[#This Row],[Menge kg Nges]]/1000</f>
        <v>7.3621600000000003</v>
      </c>
      <c r="L7123" s="1">
        <f>Tabelle111[[#This Row],[Menge kg P2O5]]/1000</f>
        <v>3.3612799999999998</v>
      </c>
      <c r="M7123" s="1">
        <f>Tabelle111[[#This Row],[Menge t Nges]]/Tabelle111[[#This Row],[Anzahl Lieferscheine]]</f>
        <v>0.28316000000000002</v>
      </c>
      <c r="N7123" s="1">
        <f>Tabelle111[[#This Row],[Menge t P2O5]]/Tabelle111[[#This Row],[Anzahl Lieferscheine]]</f>
        <v>0.12928000000000001</v>
      </c>
    </row>
    <row r="7124" spans="1:14" x14ac:dyDescent="0.2">
      <c r="A7124" s="2" t="s">
        <v>42</v>
      </c>
      <c r="B7124" s="2" t="s">
        <v>42</v>
      </c>
      <c r="C7124" s="2" t="s">
        <v>6</v>
      </c>
      <c r="D7124" s="2" t="s">
        <v>15</v>
      </c>
      <c r="E7124" s="2" t="s">
        <v>23</v>
      </c>
      <c r="F7124" s="2" t="s">
        <v>61</v>
      </c>
      <c r="G7124" s="1">
        <v>656</v>
      </c>
      <c r="H7124" s="1">
        <v>296</v>
      </c>
      <c r="I7124" s="4">
        <v>4</v>
      </c>
      <c r="J7124" s="2" t="s">
        <v>71</v>
      </c>
      <c r="K7124" s="1">
        <f>Tabelle111[[#This Row],[Menge kg Nges]]/1000</f>
        <v>0.65600000000000003</v>
      </c>
      <c r="L7124" s="1">
        <f>Tabelle111[[#This Row],[Menge kg P2O5]]/1000</f>
        <v>0.29599999999999999</v>
      </c>
      <c r="M7124" s="1">
        <f>Tabelle111[[#This Row],[Menge t Nges]]/Tabelle111[[#This Row],[Anzahl Lieferscheine]]</f>
        <v>0.16400000000000001</v>
      </c>
      <c r="N7124" s="1">
        <f>Tabelle111[[#This Row],[Menge t P2O5]]/Tabelle111[[#This Row],[Anzahl Lieferscheine]]</f>
        <v>7.3999999999999996E-2</v>
      </c>
    </row>
    <row r="7125" spans="1:14" x14ac:dyDescent="0.2">
      <c r="A7125" s="2" t="s">
        <v>42</v>
      </c>
      <c r="B7125" s="2" t="s">
        <v>42</v>
      </c>
      <c r="C7125" s="2" t="s">
        <v>6</v>
      </c>
      <c r="D7125" s="2" t="s">
        <v>15</v>
      </c>
      <c r="E7125" s="2" t="s">
        <v>12</v>
      </c>
      <c r="F7125" s="2" t="s">
        <v>61</v>
      </c>
      <c r="G7125" s="1">
        <v>322.14</v>
      </c>
      <c r="H7125" s="1">
        <v>289.10000000000002</v>
      </c>
      <c r="I7125" s="4">
        <v>2</v>
      </c>
      <c r="J7125" s="2" t="s">
        <v>71</v>
      </c>
      <c r="K7125" s="1">
        <f>Tabelle111[[#This Row],[Menge kg Nges]]/1000</f>
        <v>0.32213999999999998</v>
      </c>
      <c r="L7125" s="1">
        <f>Tabelle111[[#This Row],[Menge kg P2O5]]/1000</f>
        <v>0.28910000000000002</v>
      </c>
      <c r="M7125" s="1">
        <f>Tabelle111[[#This Row],[Menge t Nges]]/Tabelle111[[#This Row],[Anzahl Lieferscheine]]</f>
        <v>0.16106999999999999</v>
      </c>
      <c r="N7125" s="1">
        <f>Tabelle111[[#This Row],[Menge t P2O5]]/Tabelle111[[#This Row],[Anzahl Lieferscheine]]</f>
        <v>0.14455000000000001</v>
      </c>
    </row>
    <row r="7126" spans="1:14" x14ac:dyDescent="0.2">
      <c r="A7126" s="2" t="s">
        <v>42</v>
      </c>
      <c r="B7126" s="2" t="s">
        <v>42</v>
      </c>
      <c r="C7126" s="2" t="s">
        <v>6</v>
      </c>
      <c r="D7126" s="2" t="s">
        <v>15</v>
      </c>
      <c r="E7126" s="2" t="s">
        <v>13</v>
      </c>
      <c r="F7126" s="2" t="s">
        <v>61</v>
      </c>
      <c r="G7126" s="1">
        <v>4832.1000000000004</v>
      </c>
      <c r="H7126" s="1">
        <v>4336.5</v>
      </c>
      <c r="I7126" s="4">
        <v>13</v>
      </c>
      <c r="J7126" s="2" t="s">
        <v>71</v>
      </c>
      <c r="K7126" s="1">
        <f>Tabelle111[[#This Row],[Menge kg Nges]]/1000</f>
        <v>4.8321000000000005</v>
      </c>
      <c r="L7126" s="1">
        <f>Tabelle111[[#This Row],[Menge kg P2O5]]/1000</f>
        <v>4.3365</v>
      </c>
      <c r="M7126" s="1">
        <f>Tabelle111[[#This Row],[Menge t Nges]]/Tabelle111[[#This Row],[Anzahl Lieferscheine]]</f>
        <v>0.37170000000000003</v>
      </c>
      <c r="N7126" s="1">
        <f>Tabelle111[[#This Row],[Menge t P2O5]]/Tabelle111[[#This Row],[Anzahl Lieferscheine]]</f>
        <v>0.3335769230769231</v>
      </c>
    </row>
    <row r="7127" spans="1:14" x14ac:dyDescent="0.2">
      <c r="A7127" s="2" t="s">
        <v>42</v>
      </c>
      <c r="B7127" s="2" t="s">
        <v>42</v>
      </c>
      <c r="C7127" s="2" t="s">
        <v>6</v>
      </c>
      <c r="D7127" s="2" t="s">
        <v>15</v>
      </c>
      <c r="E7127" s="2" t="s">
        <v>24</v>
      </c>
      <c r="F7127" s="2" t="s">
        <v>61</v>
      </c>
      <c r="G7127" s="1">
        <v>84</v>
      </c>
      <c r="H7127" s="1">
        <v>75</v>
      </c>
      <c r="I7127" s="4">
        <v>1</v>
      </c>
      <c r="J7127" s="2" t="s">
        <v>71</v>
      </c>
      <c r="K7127" s="1">
        <f>Tabelle111[[#This Row],[Menge kg Nges]]/1000</f>
        <v>8.4000000000000005E-2</v>
      </c>
      <c r="L7127" s="1">
        <f>Tabelle111[[#This Row],[Menge kg P2O5]]/1000</f>
        <v>7.4999999999999997E-2</v>
      </c>
      <c r="M7127" s="1">
        <f>Tabelle111[[#This Row],[Menge t Nges]]/Tabelle111[[#This Row],[Anzahl Lieferscheine]]</f>
        <v>8.4000000000000005E-2</v>
      </c>
      <c r="N7127" s="1">
        <f>Tabelle111[[#This Row],[Menge t P2O5]]/Tabelle111[[#This Row],[Anzahl Lieferscheine]]</f>
        <v>7.4999999999999997E-2</v>
      </c>
    </row>
    <row r="7128" spans="1:14" x14ac:dyDescent="0.2">
      <c r="A7128" s="2" t="s">
        <v>42</v>
      </c>
      <c r="B7128" s="2" t="s">
        <v>42</v>
      </c>
      <c r="C7128" s="2" t="s">
        <v>6</v>
      </c>
      <c r="D7128" s="2" t="s">
        <v>15</v>
      </c>
      <c r="E7128" s="2" t="s">
        <v>31</v>
      </c>
      <c r="F7128" s="2" t="s">
        <v>61</v>
      </c>
      <c r="G7128" s="1">
        <v>307.5</v>
      </c>
      <c r="H7128" s="1">
        <v>138.75</v>
      </c>
      <c r="I7128" s="4">
        <v>1</v>
      </c>
      <c r="J7128" s="2" t="s">
        <v>71</v>
      </c>
      <c r="K7128" s="1">
        <f>Tabelle111[[#This Row],[Menge kg Nges]]/1000</f>
        <v>0.3075</v>
      </c>
      <c r="L7128" s="1">
        <f>Tabelle111[[#This Row],[Menge kg P2O5]]/1000</f>
        <v>0.13875000000000001</v>
      </c>
      <c r="M7128" s="1">
        <f>Tabelle111[[#This Row],[Menge t Nges]]/Tabelle111[[#This Row],[Anzahl Lieferscheine]]</f>
        <v>0.3075</v>
      </c>
      <c r="N7128" s="1">
        <f>Tabelle111[[#This Row],[Menge t P2O5]]/Tabelle111[[#This Row],[Anzahl Lieferscheine]]</f>
        <v>0.13875000000000001</v>
      </c>
    </row>
    <row r="7129" spans="1:14" x14ac:dyDescent="0.2">
      <c r="A7129" s="2" t="s">
        <v>42</v>
      </c>
      <c r="B7129" s="2" t="s">
        <v>42</v>
      </c>
      <c r="C7129" s="2" t="s">
        <v>25</v>
      </c>
      <c r="D7129" s="2" t="s">
        <v>25</v>
      </c>
      <c r="E7129" s="2" t="s">
        <v>26</v>
      </c>
      <c r="F7129" s="2" t="s">
        <v>61</v>
      </c>
      <c r="G7129" s="1">
        <v>358084.39999999991</v>
      </c>
      <c r="H7129" s="1">
        <v>149538.46999999988</v>
      </c>
      <c r="I7129" s="4">
        <v>991</v>
      </c>
      <c r="J7129" s="2" t="s">
        <v>71</v>
      </c>
      <c r="K7129" s="1">
        <f>Tabelle111[[#This Row],[Menge kg Nges]]/1000</f>
        <v>358.0843999999999</v>
      </c>
      <c r="L7129" s="1">
        <f>Tabelle111[[#This Row],[Menge kg P2O5]]/1000</f>
        <v>149.53846999999988</v>
      </c>
      <c r="M7129" s="1">
        <f>Tabelle111[[#This Row],[Menge t Nges]]/Tabelle111[[#This Row],[Anzahl Lieferscheine]]</f>
        <v>0.36133642785065578</v>
      </c>
      <c r="N7129" s="1">
        <f>Tabelle111[[#This Row],[Menge t P2O5]]/Tabelle111[[#This Row],[Anzahl Lieferscheine]]</f>
        <v>0.15089653884964668</v>
      </c>
    </row>
    <row r="7130" spans="1:14" x14ac:dyDescent="0.2">
      <c r="A7130" s="2" t="s">
        <v>42</v>
      </c>
      <c r="B7130" s="2" t="s">
        <v>42</v>
      </c>
      <c r="C7130" s="2" t="s">
        <v>63</v>
      </c>
      <c r="D7130" s="2" t="s">
        <v>63</v>
      </c>
      <c r="E7130" s="2" t="s">
        <v>63</v>
      </c>
      <c r="F7130" s="2" t="s">
        <v>61</v>
      </c>
      <c r="G7130" s="1">
        <v>1046.32</v>
      </c>
      <c r="H7130" s="1">
        <v>1549.3799999999999</v>
      </c>
      <c r="I7130" s="4">
        <v>4</v>
      </c>
      <c r="J7130" s="2" t="s">
        <v>71</v>
      </c>
      <c r="K7130" s="1">
        <f>Tabelle111[[#This Row],[Menge kg Nges]]/1000</f>
        <v>1.0463199999999999</v>
      </c>
      <c r="L7130" s="1">
        <f>Tabelle111[[#This Row],[Menge kg P2O5]]/1000</f>
        <v>1.54938</v>
      </c>
      <c r="M7130" s="1">
        <f>Tabelle111[[#This Row],[Menge t Nges]]/Tabelle111[[#This Row],[Anzahl Lieferscheine]]</f>
        <v>0.26157999999999998</v>
      </c>
      <c r="N7130" s="1">
        <f>Tabelle111[[#This Row],[Menge t P2O5]]/Tabelle111[[#This Row],[Anzahl Lieferscheine]]</f>
        <v>0.38734499999999999</v>
      </c>
    </row>
    <row r="7131" spans="1:14" x14ac:dyDescent="0.2">
      <c r="A7131" s="2" t="s">
        <v>5</v>
      </c>
      <c r="B7131" s="2" t="s">
        <v>5</v>
      </c>
      <c r="C7131" s="2" t="s">
        <v>6</v>
      </c>
      <c r="D7131" s="2" t="s">
        <v>7</v>
      </c>
      <c r="E7131" s="2" t="s">
        <v>8</v>
      </c>
      <c r="F7131" s="2" t="s">
        <v>61</v>
      </c>
      <c r="G7131" s="1">
        <v>275476.00999999995</v>
      </c>
      <c r="H7131" s="1">
        <v>111569.15999999996</v>
      </c>
      <c r="I7131" s="4">
        <v>235</v>
      </c>
      <c r="J7131" s="2" t="s">
        <v>72</v>
      </c>
      <c r="K7131" s="1">
        <f>Tabelle111[[#This Row],[Menge kg Nges]]/1000</f>
        <v>275.47600999999997</v>
      </c>
      <c r="L7131" s="1">
        <f>Tabelle111[[#This Row],[Menge kg P2O5]]/1000</f>
        <v>111.56915999999995</v>
      </c>
      <c r="M7131" s="1">
        <f>Tabelle111[[#This Row],[Menge t Nges]]/Tabelle111[[#This Row],[Anzahl Lieferscheine]]</f>
        <v>1.1722383404255319</v>
      </c>
      <c r="N7131" s="1">
        <f>Tabelle111[[#This Row],[Menge t P2O5]]/Tabelle111[[#This Row],[Anzahl Lieferscheine]]</f>
        <v>0.4747623829787232</v>
      </c>
    </row>
    <row r="7132" spans="1:14" x14ac:dyDescent="0.2">
      <c r="A7132" s="2" t="s">
        <v>5</v>
      </c>
      <c r="B7132" s="2" t="s">
        <v>5</v>
      </c>
      <c r="C7132" s="2" t="s">
        <v>6</v>
      </c>
      <c r="D7132" s="2" t="s">
        <v>7</v>
      </c>
      <c r="E7132" s="2" t="s">
        <v>9</v>
      </c>
      <c r="F7132" s="2" t="s">
        <v>61</v>
      </c>
      <c r="G7132" s="1">
        <v>207539.32</v>
      </c>
      <c r="H7132" s="1">
        <v>90017.220000000016</v>
      </c>
      <c r="I7132" s="4">
        <v>218</v>
      </c>
      <c r="J7132" s="2" t="s">
        <v>72</v>
      </c>
      <c r="K7132" s="1">
        <f>Tabelle111[[#This Row],[Menge kg Nges]]/1000</f>
        <v>207.53932</v>
      </c>
      <c r="L7132" s="1">
        <f>Tabelle111[[#This Row],[Menge kg P2O5]]/1000</f>
        <v>90.017220000000009</v>
      </c>
      <c r="M7132" s="1">
        <f>Tabelle111[[#This Row],[Menge t Nges]]/Tabelle111[[#This Row],[Anzahl Lieferscheine]]</f>
        <v>0.95201522935779814</v>
      </c>
      <c r="N7132" s="1">
        <f>Tabelle111[[#This Row],[Menge t P2O5]]/Tabelle111[[#This Row],[Anzahl Lieferscheine]]</f>
        <v>0.4129230275229358</v>
      </c>
    </row>
    <row r="7133" spans="1:14" x14ac:dyDescent="0.2">
      <c r="A7133" s="2" t="s">
        <v>5</v>
      </c>
      <c r="B7133" s="2" t="s">
        <v>5</v>
      </c>
      <c r="C7133" s="2" t="s">
        <v>6</v>
      </c>
      <c r="D7133" s="2" t="s">
        <v>7</v>
      </c>
      <c r="E7133" s="2" t="s">
        <v>10</v>
      </c>
      <c r="F7133" s="2" t="s">
        <v>61</v>
      </c>
      <c r="G7133" s="1">
        <v>5488.42</v>
      </c>
      <c r="H7133" s="1">
        <v>2162.29</v>
      </c>
      <c r="I7133" s="4">
        <v>16</v>
      </c>
      <c r="J7133" s="2" t="s">
        <v>72</v>
      </c>
      <c r="K7133" s="1">
        <f>Tabelle111[[#This Row],[Menge kg Nges]]/1000</f>
        <v>5.4884199999999996</v>
      </c>
      <c r="L7133" s="1">
        <f>Tabelle111[[#This Row],[Menge kg P2O5]]/1000</f>
        <v>2.16229</v>
      </c>
      <c r="M7133" s="1">
        <f>Tabelle111[[#This Row],[Menge t Nges]]/Tabelle111[[#This Row],[Anzahl Lieferscheine]]</f>
        <v>0.34302624999999998</v>
      </c>
      <c r="N7133" s="1">
        <f>Tabelle111[[#This Row],[Menge t P2O5]]/Tabelle111[[#This Row],[Anzahl Lieferscheine]]</f>
        <v>0.135143125</v>
      </c>
    </row>
    <row r="7134" spans="1:14" x14ac:dyDescent="0.2">
      <c r="A7134" s="2" t="s">
        <v>5</v>
      </c>
      <c r="B7134" s="2" t="s">
        <v>5</v>
      </c>
      <c r="C7134" s="2" t="s">
        <v>6</v>
      </c>
      <c r="D7134" s="2" t="s">
        <v>7</v>
      </c>
      <c r="E7134" s="2" t="s">
        <v>11</v>
      </c>
      <c r="F7134" s="2" t="s">
        <v>61</v>
      </c>
      <c r="G7134" s="1">
        <v>25047.520000000004</v>
      </c>
      <c r="H7134" s="1">
        <v>12043.820000000002</v>
      </c>
      <c r="I7134" s="4">
        <v>68</v>
      </c>
      <c r="J7134" s="2" t="s">
        <v>72</v>
      </c>
      <c r="K7134" s="1">
        <f>Tabelle111[[#This Row],[Menge kg Nges]]/1000</f>
        <v>25.047520000000006</v>
      </c>
      <c r="L7134" s="1">
        <f>Tabelle111[[#This Row],[Menge kg P2O5]]/1000</f>
        <v>12.043820000000002</v>
      </c>
      <c r="M7134" s="1">
        <f>Tabelle111[[#This Row],[Menge t Nges]]/Tabelle111[[#This Row],[Anzahl Lieferscheine]]</f>
        <v>0.36834588235294125</v>
      </c>
      <c r="N7134" s="1">
        <f>Tabelle111[[#This Row],[Menge t P2O5]]/Tabelle111[[#This Row],[Anzahl Lieferscheine]]</f>
        <v>0.17711500000000002</v>
      </c>
    </row>
    <row r="7135" spans="1:14" x14ac:dyDescent="0.2">
      <c r="A7135" s="2" t="s">
        <v>5</v>
      </c>
      <c r="B7135" s="2" t="s">
        <v>5</v>
      </c>
      <c r="C7135" s="2" t="s">
        <v>6</v>
      </c>
      <c r="D7135" s="2" t="s">
        <v>7</v>
      </c>
      <c r="E7135" s="2" t="s">
        <v>12</v>
      </c>
      <c r="F7135" s="2" t="s">
        <v>61</v>
      </c>
      <c r="G7135" s="1">
        <v>213675.18</v>
      </c>
      <c r="H7135" s="1">
        <v>112362.41000000006</v>
      </c>
      <c r="I7135" s="4">
        <v>497</v>
      </c>
      <c r="J7135" s="2" t="s">
        <v>72</v>
      </c>
      <c r="K7135" s="1">
        <f>Tabelle111[[#This Row],[Menge kg Nges]]/1000</f>
        <v>213.67517999999998</v>
      </c>
      <c r="L7135" s="1">
        <f>Tabelle111[[#This Row],[Menge kg P2O5]]/1000</f>
        <v>112.36241000000007</v>
      </c>
      <c r="M7135" s="1">
        <f>Tabelle111[[#This Row],[Menge t Nges]]/Tabelle111[[#This Row],[Anzahl Lieferscheine]]</f>
        <v>0.42992993963782694</v>
      </c>
      <c r="N7135" s="1">
        <f>Tabelle111[[#This Row],[Menge t P2O5]]/Tabelle111[[#This Row],[Anzahl Lieferscheine]]</f>
        <v>0.22608130784708264</v>
      </c>
    </row>
    <row r="7136" spans="1:14" x14ac:dyDescent="0.2">
      <c r="A7136" s="2" t="s">
        <v>5</v>
      </c>
      <c r="B7136" s="2" t="s">
        <v>5</v>
      </c>
      <c r="C7136" s="2" t="s">
        <v>6</v>
      </c>
      <c r="D7136" s="2" t="s">
        <v>7</v>
      </c>
      <c r="E7136" s="2" t="s">
        <v>13</v>
      </c>
      <c r="F7136" s="2" t="s">
        <v>61</v>
      </c>
      <c r="G7136" s="1">
        <v>52258.5</v>
      </c>
      <c r="H7136" s="1">
        <v>34051.449999999997</v>
      </c>
      <c r="I7136" s="4">
        <v>49</v>
      </c>
      <c r="J7136" s="2" t="s">
        <v>72</v>
      </c>
      <c r="K7136" s="1">
        <f>Tabelle111[[#This Row],[Menge kg Nges]]/1000</f>
        <v>52.258499999999998</v>
      </c>
      <c r="L7136" s="1">
        <f>Tabelle111[[#This Row],[Menge kg P2O5]]/1000</f>
        <v>34.051449999999996</v>
      </c>
      <c r="M7136" s="1">
        <f>Tabelle111[[#This Row],[Menge t Nges]]/Tabelle111[[#This Row],[Anzahl Lieferscheine]]</f>
        <v>1.0665</v>
      </c>
      <c r="N7136" s="1">
        <f>Tabelle111[[#This Row],[Menge t P2O5]]/Tabelle111[[#This Row],[Anzahl Lieferscheine]]</f>
        <v>0.69492755102040804</v>
      </c>
    </row>
    <row r="7137" spans="1:14" x14ac:dyDescent="0.2">
      <c r="A7137" s="2" t="s">
        <v>5</v>
      </c>
      <c r="B7137" s="2" t="s">
        <v>5</v>
      </c>
      <c r="C7137" s="2" t="s">
        <v>6</v>
      </c>
      <c r="D7137" s="2" t="s">
        <v>7</v>
      </c>
      <c r="E7137" s="2" t="s">
        <v>14</v>
      </c>
      <c r="F7137" s="2" t="s">
        <v>61</v>
      </c>
      <c r="G7137" s="1">
        <v>38065.22</v>
      </c>
      <c r="H7137" s="1">
        <v>18747.050000000003</v>
      </c>
      <c r="I7137" s="4">
        <v>54</v>
      </c>
      <c r="J7137" s="2" t="s">
        <v>72</v>
      </c>
      <c r="K7137" s="1">
        <f>Tabelle111[[#This Row],[Menge kg Nges]]/1000</f>
        <v>38.065220000000004</v>
      </c>
      <c r="L7137" s="1">
        <f>Tabelle111[[#This Row],[Menge kg P2O5]]/1000</f>
        <v>18.747050000000002</v>
      </c>
      <c r="M7137" s="1">
        <f>Tabelle111[[#This Row],[Menge t Nges]]/Tabelle111[[#This Row],[Anzahl Lieferscheine]]</f>
        <v>0.70491148148148153</v>
      </c>
      <c r="N7137" s="1">
        <f>Tabelle111[[#This Row],[Menge t P2O5]]/Tabelle111[[#This Row],[Anzahl Lieferscheine]]</f>
        <v>0.34716759259259261</v>
      </c>
    </row>
    <row r="7138" spans="1:14" x14ac:dyDescent="0.2">
      <c r="A7138" s="2" t="s">
        <v>5</v>
      </c>
      <c r="B7138" s="2" t="s">
        <v>5</v>
      </c>
      <c r="C7138" s="2" t="s">
        <v>6</v>
      </c>
      <c r="D7138" s="2" t="s">
        <v>15</v>
      </c>
      <c r="E7138" s="2" t="s">
        <v>8</v>
      </c>
      <c r="F7138" s="2" t="s">
        <v>61</v>
      </c>
      <c r="G7138" s="1">
        <v>6315.05</v>
      </c>
      <c r="H7138" s="1">
        <v>3758.6899999999996</v>
      </c>
      <c r="I7138" s="4">
        <v>8</v>
      </c>
      <c r="J7138" s="2" t="s">
        <v>72</v>
      </c>
      <c r="K7138" s="1">
        <f>Tabelle111[[#This Row],[Menge kg Nges]]/1000</f>
        <v>6.3150500000000003</v>
      </c>
      <c r="L7138" s="1">
        <f>Tabelle111[[#This Row],[Menge kg P2O5]]/1000</f>
        <v>3.7586899999999996</v>
      </c>
      <c r="M7138" s="1">
        <f>Tabelle111[[#This Row],[Menge t Nges]]/Tabelle111[[#This Row],[Anzahl Lieferscheine]]</f>
        <v>0.78938125000000003</v>
      </c>
      <c r="N7138" s="1">
        <f>Tabelle111[[#This Row],[Menge t P2O5]]/Tabelle111[[#This Row],[Anzahl Lieferscheine]]</f>
        <v>0.46983624999999996</v>
      </c>
    </row>
    <row r="7139" spans="1:14" x14ac:dyDescent="0.2">
      <c r="A7139" s="2" t="s">
        <v>5</v>
      </c>
      <c r="B7139" s="2" t="s">
        <v>5</v>
      </c>
      <c r="C7139" s="2" t="s">
        <v>6</v>
      </c>
      <c r="D7139" s="2" t="s">
        <v>15</v>
      </c>
      <c r="E7139" s="2" t="s">
        <v>17</v>
      </c>
      <c r="F7139" s="2" t="s">
        <v>61</v>
      </c>
      <c r="G7139" s="1">
        <v>2482</v>
      </c>
      <c r="H7139" s="1">
        <v>1104.5</v>
      </c>
      <c r="I7139" s="4">
        <v>6</v>
      </c>
      <c r="J7139" s="2" t="s">
        <v>72</v>
      </c>
      <c r="K7139" s="1">
        <f>Tabelle111[[#This Row],[Menge kg Nges]]/1000</f>
        <v>2.4820000000000002</v>
      </c>
      <c r="L7139" s="1">
        <f>Tabelle111[[#This Row],[Menge kg P2O5]]/1000</f>
        <v>1.1045</v>
      </c>
      <c r="M7139" s="1">
        <f>Tabelle111[[#This Row],[Menge t Nges]]/Tabelle111[[#This Row],[Anzahl Lieferscheine]]</f>
        <v>0.41366666666666668</v>
      </c>
      <c r="N7139" s="1">
        <f>Tabelle111[[#This Row],[Menge t P2O5]]/Tabelle111[[#This Row],[Anzahl Lieferscheine]]</f>
        <v>0.18408333333333335</v>
      </c>
    </row>
    <row r="7140" spans="1:14" x14ac:dyDescent="0.2">
      <c r="A7140" s="2" t="s">
        <v>5</v>
      </c>
      <c r="B7140" s="2" t="s">
        <v>5</v>
      </c>
      <c r="C7140" s="2" t="s">
        <v>6</v>
      </c>
      <c r="D7140" s="2" t="s">
        <v>15</v>
      </c>
      <c r="E7140" s="2" t="s">
        <v>18</v>
      </c>
      <c r="F7140" s="2" t="s">
        <v>61</v>
      </c>
      <c r="G7140" s="1">
        <v>41161.780000000006</v>
      </c>
      <c r="H7140" s="1">
        <v>31809.850000000006</v>
      </c>
      <c r="I7140" s="4">
        <v>72</v>
      </c>
      <c r="J7140" s="2" t="s">
        <v>72</v>
      </c>
      <c r="K7140" s="1">
        <f>Tabelle111[[#This Row],[Menge kg Nges]]/1000</f>
        <v>41.161780000000007</v>
      </c>
      <c r="L7140" s="1">
        <f>Tabelle111[[#This Row],[Menge kg P2O5]]/1000</f>
        <v>31.809850000000004</v>
      </c>
      <c r="M7140" s="1">
        <f>Tabelle111[[#This Row],[Menge t Nges]]/Tabelle111[[#This Row],[Anzahl Lieferscheine]]</f>
        <v>0.57169138888888904</v>
      </c>
      <c r="N7140" s="1">
        <f>Tabelle111[[#This Row],[Menge t P2O5]]/Tabelle111[[#This Row],[Anzahl Lieferscheine]]</f>
        <v>0.44180347222222227</v>
      </c>
    </row>
    <row r="7141" spans="1:14" x14ac:dyDescent="0.2">
      <c r="A7141" s="2" t="s">
        <v>5</v>
      </c>
      <c r="B7141" s="2" t="s">
        <v>5</v>
      </c>
      <c r="C7141" s="2" t="s">
        <v>6</v>
      </c>
      <c r="D7141" s="2" t="s">
        <v>15</v>
      </c>
      <c r="E7141" s="2" t="s">
        <v>19</v>
      </c>
      <c r="F7141" s="2" t="s">
        <v>61</v>
      </c>
      <c r="G7141" s="1">
        <v>8159.2</v>
      </c>
      <c r="H7141" s="1">
        <v>7033</v>
      </c>
      <c r="I7141" s="4">
        <v>13</v>
      </c>
      <c r="J7141" s="2" t="s">
        <v>72</v>
      </c>
      <c r="K7141" s="1">
        <f>Tabelle111[[#This Row],[Menge kg Nges]]/1000</f>
        <v>8.1592000000000002</v>
      </c>
      <c r="L7141" s="1">
        <f>Tabelle111[[#This Row],[Menge kg P2O5]]/1000</f>
        <v>7.0330000000000004</v>
      </c>
      <c r="M7141" s="1">
        <f>Tabelle111[[#This Row],[Menge t Nges]]/Tabelle111[[#This Row],[Anzahl Lieferscheine]]</f>
        <v>0.62763076923076921</v>
      </c>
      <c r="N7141" s="1">
        <f>Tabelle111[[#This Row],[Menge t P2O5]]/Tabelle111[[#This Row],[Anzahl Lieferscheine]]</f>
        <v>0.54100000000000004</v>
      </c>
    </row>
    <row r="7142" spans="1:14" x14ac:dyDescent="0.2">
      <c r="A7142" s="2" t="s">
        <v>5</v>
      </c>
      <c r="B7142" s="2" t="s">
        <v>5</v>
      </c>
      <c r="C7142" s="2" t="s">
        <v>6</v>
      </c>
      <c r="D7142" s="2" t="s">
        <v>15</v>
      </c>
      <c r="E7142" s="2" t="s">
        <v>20</v>
      </c>
      <c r="F7142" s="2" t="s">
        <v>61</v>
      </c>
      <c r="G7142" s="1">
        <v>16559.18</v>
      </c>
      <c r="H7142" s="1">
        <v>11090.69</v>
      </c>
      <c r="I7142" s="4">
        <v>51</v>
      </c>
      <c r="J7142" s="2" t="s">
        <v>72</v>
      </c>
      <c r="K7142" s="1">
        <f>Tabelle111[[#This Row],[Menge kg Nges]]/1000</f>
        <v>16.559180000000001</v>
      </c>
      <c r="L7142" s="1">
        <f>Tabelle111[[#This Row],[Menge kg P2O5]]/1000</f>
        <v>11.09069</v>
      </c>
      <c r="M7142" s="1">
        <f>Tabelle111[[#This Row],[Menge t Nges]]/Tabelle111[[#This Row],[Anzahl Lieferscheine]]</f>
        <v>0.32468980392156865</v>
      </c>
      <c r="N7142" s="1">
        <f>Tabelle111[[#This Row],[Menge t P2O5]]/Tabelle111[[#This Row],[Anzahl Lieferscheine]]</f>
        <v>0.21746450980392157</v>
      </c>
    </row>
    <row r="7143" spans="1:14" x14ac:dyDescent="0.2">
      <c r="A7143" s="2" t="s">
        <v>5</v>
      </c>
      <c r="B7143" s="2" t="s">
        <v>5</v>
      </c>
      <c r="C7143" s="2" t="s">
        <v>6</v>
      </c>
      <c r="D7143" s="2" t="s">
        <v>15</v>
      </c>
      <c r="E7143" s="2" t="s">
        <v>21</v>
      </c>
      <c r="F7143" s="2" t="s">
        <v>61</v>
      </c>
      <c r="G7143" s="1">
        <v>130158.58999999995</v>
      </c>
      <c r="H7143" s="1">
        <v>66698.010000000024</v>
      </c>
      <c r="I7143" s="4">
        <v>519</v>
      </c>
      <c r="J7143" s="2" t="s">
        <v>72</v>
      </c>
      <c r="K7143" s="1">
        <f>Tabelle111[[#This Row],[Menge kg Nges]]/1000</f>
        <v>130.15858999999995</v>
      </c>
      <c r="L7143" s="1">
        <f>Tabelle111[[#This Row],[Menge kg P2O5]]/1000</f>
        <v>66.698010000000025</v>
      </c>
      <c r="M7143" s="1">
        <f>Tabelle111[[#This Row],[Menge t Nges]]/Tabelle111[[#This Row],[Anzahl Lieferscheine]]</f>
        <v>0.25078726396917139</v>
      </c>
      <c r="N7143" s="1">
        <f>Tabelle111[[#This Row],[Menge t P2O5]]/Tabelle111[[#This Row],[Anzahl Lieferscheine]]</f>
        <v>0.12851254335260121</v>
      </c>
    </row>
    <row r="7144" spans="1:14" x14ac:dyDescent="0.2">
      <c r="A7144" s="2" t="s">
        <v>5</v>
      </c>
      <c r="B7144" s="2" t="s">
        <v>5</v>
      </c>
      <c r="C7144" s="2" t="s">
        <v>6</v>
      </c>
      <c r="D7144" s="2" t="s">
        <v>15</v>
      </c>
      <c r="E7144" s="2" t="s">
        <v>9</v>
      </c>
      <c r="F7144" s="2" t="s">
        <v>61</v>
      </c>
      <c r="G7144" s="1">
        <v>24226.189999999995</v>
      </c>
      <c r="H7144" s="1">
        <v>12833.810000000001</v>
      </c>
      <c r="I7144" s="4">
        <v>81</v>
      </c>
      <c r="J7144" s="2" t="s">
        <v>72</v>
      </c>
      <c r="K7144" s="1">
        <f>Tabelle111[[#This Row],[Menge kg Nges]]/1000</f>
        <v>24.226189999999995</v>
      </c>
      <c r="L7144" s="1">
        <f>Tabelle111[[#This Row],[Menge kg P2O5]]/1000</f>
        <v>12.833810000000001</v>
      </c>
      <c r="M7144" s="1">
        <f>Tabelle111[[#This Row],[Menge t Nges]]/Tabelle111[[#This Row],[Anzahl Lieferscheine]]</f>
        <v>0.29908876543209872</v>
      </c>
      <c r="N7144" s="1">
        <f>Tabelle111[[#This Row],[Menge t P2O5]]/Tabelle111[[#This Row],[Anzahl Lieferscheine]]</f>
        <v>0.15844209876543211</v>
      </c>
    </row>
    <row r="7145" spans="1:14" x14ac:dyDescent="0.2">
      <c r="A7145" s="2" t="s">
        <v>5</v>
      </c>
      <c r="B7145" s="2" t="s">
        <v>5</v>
      </c>
      <c r="C7145" s="2" t="s">
        <v>6</v>
      </c>
      <c r="D7145" s="2" t="s">
        <v>15</v>
      </c>
      <c r="E7145" s="2" t="s">
        <v>10</v>
      </c>
      <c r="F7145" s="2" t="s">
        <v>61</v>
      </c>
      <c r="G7145" s="1">
        <v>8461.6400000000012</v>
      </c>
      <c r="H7145" s="1">
        <v>3700.940000000001</v>
      </c>
      <c r="I7145" s="4">
        <v>29</v>
      </c>
      <c r="J7145" s="2" t="s">
        <v>72</v>
      </c>
      <c r="K7145" s="1">
        <f>Tabelle111[[#This Row],[Menge kg Nges]]/1000</f>
        <v>8.4616400000000009</v>
      </c>
      <c r="L7145" s="1">
        <f>Tabelle111[[#This Row],[Menge kg P2O5]]/1000</f>
        <v>3.700940000000001</v>
      </c>
      <c r="M7145" s="1">
        <f>Tabelle111[[#This Row],[Menge t Nges]]/Tabelle111[[#This Row],[Anzahl Lieferscheine]]</f>
        <v>0.29178068965517245</v>
      </c>
      <c r="N7145" s="1">
        <f>Tabelle111[[#This Row],[Menge t P2O5]]/Tabelle111[[#This Row],[Anzahl Lieferscheine]]</f>
        <v>0.12761862068965521</v>
      </c>
    </row>
    <row r="7146" spans="1:14" x14ac:dyDescent="0.2">
      <c r="A7146" s="2" t="s">
        <v>5</v>
      </c>
      <c r="B7146" s="2" t="s">
        <v>5</v>
      </c>
      <c r="C7146" s="2" t="s">
        <v>6</v>
      </c>
      <c r="D7146" s="2" t="s">
        <v>15</v>
      </c>
      <c r="E7146" s="2" t="s">
        <v>23</v>
      </c>
      <c r="F7146" s="2" t="s">
        <v>61</v>
      </c>
      <c r="G7146" s="1">
        <v>2542</v>
      </c>
      <c r="H7146" s="1">
        <v>1147</v>
      </c>
      <c r="I7146" s="4">
        <v>3</v>
      </c>
      <c r="J7146" s="2" t="s">
        <v>72</v>
      </c>
      <c r="K7146" s="1">
        <f>Tabelle111[[#This Row],[Menge kg Nges]]/1000</f>
        <v>2.5419999999999998</v>
      </c>
      <c r="L7146" s="1">
        <f>Tabelle111[[#This Row],[Menge kg P2O5]]/1000</f>
        <v>1.147</v>
      </c>
      <c r="M7146" s="1">
        <f>Tabelle111[[#This Row],[Menge t Nges]]/Tabelle111[[#This Row],[Anzahl Lieferscheine]]</f>
        <v>0.84733333333333327</v>
      </c>
      <c r="N7146" s="1">
        <f>Tabelle111[[#This Row],[Menge t P2O5]]/Tabelle111[[#This Row],[Anzahl Lieferscheine]]</f>
        <v>0.38233333333333336</v>
      </c>
    </row>
    <row r="7147" spans="1:14" x14ac:dyDescent="0.2">
      <c r="A7147" s="2" t="s">
        <v>5</v>
      </c>
      <c r="B7147" s="2" t="s">
        <v>5</v>
      </c>
      <c r="C7147" s="2" t="s">
        <v>6</v>
      </c>
      <c r="D7147" s="2" t="s">
        <v>15</v>
      </c>
      <c r="E7147" s="2" t="s">
        <v>12</v>
      </c>
      <c r="F7147" s="2" t="s">
        <v>61</v>
      </c>
      <c r="G7147" s="1">
        <v>986.05000000000007</v>
      </c>
      <c r="H7147" s="1">
        <v>883.47</v>
      </c>
      <c r="I7147" s="4">
        <v>9</v>
      </c>
      <c r="J7147" s="2" t="s">
        <v>72</v>
      </c>
      <c r="K7147" s="1">
        <f>Tabelle111[[#This Row],[Menge kg Nges]]/1000</f>
        <v>0.98605000000000009</v>
      </c>
      <c r="L7147" s="1">
        <f>Tabelle111[[#This Row],[Menge kg P2O5]]/1000</f>
        <v>0.88346999999999998</v>
      </c>
      <c r="M7147" s="1">
        <f>Tabelle111[[#This Row],[Menge t Nges]]/Tabelle111[[#This Row],[Anzahl Lieferscheine]]</f>
        <v>0.10956111111111112</v>
      </c>
      <c r="N7147" s="1">
        <f>Tabelle111[[#This Row],[Menge t P2O5]]/Tabelle111[[#This Row],[Anzahl Lieferscheine]]</f>
        <v>9.8163333333333325E-2</v>
      </c>
    </row>
    <row r="7148" spans="1:14" x14ac:dyDescent="0.2">
      <c r="A7148" s="2" t="s">
        <v>5</v>
      </c>
      <c r="B7148" s="2" t="s">
        <v>5</v>
      </c>
      <c r="C7148" s="2" t="s">
        <v>6</v>
      </c>
      <c r="D7148" s="2" t="s">
        <v>15</v>
      </c>
      <c r="E7148" s="2" t="s">
        <v>24</v>
      </c>
      <c r="F7148" s="2" t="s">
        <v>61</v>
      </c>
      <c r="G7148" s="1">
        <v>11697.5</v>
      </c>
      <c r="H7148" s="1">
        <v>9585.2999999999993</v>
      </c>
      <c r="I7148" s="4">
        <v>25</v>
      </c>
      <c r="J7148" s="2" t="s">
        <v>72</v>
      </c>
      <c r="K7148" s="1">
        <f>Tabelle111[[#This Row],[Menge kg Nges]]/1000</f>
        <v>11.6975</v>
      </c>
      <c r="L7148" s="1">
        <f>Tabelle111[[#This Row],[Menge kg P2O5]]/1000</f>
        <v>9.5853000000000002</v>
      </c>
      <c r="M7148" s="1">
        <f>Tabelle111[[#This Row],[Menge t Nges]]/Tabelle111[[#This Row],[Anzahl Lieferscheine]]</f>
        <v>0.46789999999999998</v>
      </c>
      <c r="N7148" s="1">
        <f>Tabelle111[[#This Row],[Menge t P2O5]]/Tabelle111[[#This Row],[Anzahl Lieferscheine]]</f>
        <v>0.38341200000000003</v>
      </c>
    </row>
    <row r="7149" spans="1:14" x14ac:dyDescent="0.2">
      <c r="A7149" s="2" t="s">
        <v>5</v>
      </c>
      <c r="B7149" s="2" t="s">
        <v>5</v>
      </c>
      <c r="C7149" s="2" t="s">
        <v>6</v>
      </c>
      <c r="D7149" s="2" t="s">
        <v>15</v>
      </c>
      <c r="E7149" s="2" t="s">
        <v>31</v>
      </c>
      <c r="F7149" s="2" t="s">
        <v>61</v>
      </c>
      <c r="G7149" s="1">
        <v>307</v>
      </c>
      <c r="H7149" s="1">
        <v>187</v>
      </c>
      <c r="I7149" s="4">
        <v>2</v>
      </c>
      <c r="J7149" s="2" t="s">
        <v>72</v>
      </c>
      <c r="K7149" s="1">
        <f>Tabelle111[[#This Row],[Menge kg Nges]]/1000</f>
        <v>0.307</v>
      </c>
      <c r="L7149" s="1">
        <f>Tabelle111[[#This Row],[Menge kg P2O5]]/1000</f>
        <v>0.187</v>
      </c>
      <c r="M7149" s="1">
        <f>Tabelle111[[#This Row],[Menge t Nges]]/Tabelle111[[#This Row],[Anzahl Lieferscheine]]</f>
        <v>0.1535</v>
      </c>
      <c r="N7149" s="1">
        <f>Tabelle111[[#This Row],[Menge t P2O5]]/Tabelle111[[#This Row],[Anzahl Lieferscheine]]</f>
        <v>9.35E-2</v>
      </c>
    </row>
    <row r="7150" spans="1:14" x14ac:dyDescent="0.2">
      <c r="A7150" s="2" t="s">
        <v>5</v>
      </c>
      <c r="B7150" s="2" t="s">
        <v>5</v>
      </c>
      <c r="C7150" s="2" t="s">
        <v>25</v>
      </c>
      <c r="D7150" s="2" t="s">
        <v>25</v>
      </c>
      <c r="E7150" s="2" t="s">
        <v>26</v>
      </c>
      <c r="F7150" s="2" t="s">
        <v>61</v>
      </c>
      <c r="G7150" s="1">
        <v>62706.899999999987</v>
      </c>
      <c r="H7150" s="1">
        <v>28038.430000000018</v>
      </c>
      <c r="I7150" s="4">
        <v>95</v>
      </c>
      <c r="J7150" s="2" t="s">
        <v>72</v>
      </c>
      <c r="K7150" s="1">
        <f>Tabelle111[[#This Row],[Menge kg Nges]]/1000</f>
        <v>62.70689999999999</v>
      </c>
      <c r="L7150" s="1">
        <f>Tabelle111[[#This Row],[Menge kg P2O5]]/1000</f>
        <v>28.03843000000002</v>
      </c>
      <c r="M7150" s="1">
        <f>Tabelle111[[#This Row],[Menge t Nges]]/Tabelle111[[#This Row],[Anzahl Lieferscheine]]</f>
        <v>0.66007263157894724</v>
      </c>
      <c r="N7150" s="1">
        <f>Tabelle111[[#This Row],[Menge t P2O5]]/Tabelle111[[#This Row],[Anzahl Lieferscheine]]</f>
        <v>0.29514136842105282</v>
      </c>
    </row>
    <row r="7151" spans="1:14" x14ac:dyDescent="0.2">
      <c r="A7151" s="2" t="s">
        <v>5</v>
      </c>
      <c r="B7151" s="2" t="s">
        <v>5</v>
      </c>
      <c r="C7151" s="2" t="s">
        <v>63</v>
      </c>
      <c r="D7151" s="2" t="s">
        <v>63</v>
      </c>
      <c r="E7151" s="2" t="s">
        <v>63</v>
      </c>
      <c r="F7151" s="2" t="s">
        <v>61</v>
      </c>
      <c r="G7151" s="1">
        <v>19371.47</v>
      </c>
      <c r="H7151" s="1">
        <v>16590.050000000003</v>
      </c>
      <c r="I7151" s="4">
        <v>38</v>
      </c>
      <c r="J7151" s="2" t="s">
        <v>72</v>
      </c>
      <c r="K7151" s="1">
        <f>Tabelle111[[#This Row],[Menge kg Nges]]/1000</f>
        <v>19.371470000000002</v>
      </c>
      <c r="L7151" s="1">
        <f>Tabelle111[[#This Row],[Menge kg P2O5]]/1000</f>
        <v>16.590050000000002</v>
      </c>
      <c r="M7151" s="1">
        <f>Tabelle111[[#This Row],[Menge t Nges]]/Tabelle111[[#This Row],[Anzahl Lieferscheine]]</f>
        <v>0.50977552631578948</v>
      </c>
      <c r="N7151" s="1">
        <f>Tabelle111[[#This Row],[Menge t P2O5]]/Tabelle111[[#This Row],[Anzahl Lieferscheine]]</f>
        <v>0.43658026315789478</v>
      </c>
    </row>
    <row r="7152" spans="1:14" x14ac:dyDescent="0.2">
      <c r="A7152" s="2" t="s">
        <v>5</v>
      </c>
      <c r="B7152" s="2" t="s">
        <v>27</v>
      </c>
      <c r="C7152" s="2" t="s">
        <v>6</v>
      </c>
      <c r="D7152" s="2" t="s">
        <v>7</v>
      </c>
      <c r="E7152" s="2" t="s">
        <v>8</v>
      </c>
      <c r="F7152" s="2" t="s">
        <v>61</v>
      </c>
      <c r="G7152" s="1">
        <v>4187.5499999999993</v>
      </c>
      <c r="H7152" s="1">
        <v>1522.48</v>
      </c>
      <c r="I7152" s="4">
        <v>11</v>
      </c>
      <c r="J7152" s="2" t="s">
        <v>72</v>
      </c>
      <c r="K7152" s="1">
        <f>Tabelle111[[#This Row],[Menge kg Nges]]/1000</f>
        <v>4.187549999999999</v>
      </c>
      <c r="L7152" s="1">
        <f>Tabelle111[[#This Row],[Menge kg P2O5]]/1000</f>
        <v>1.5224800000000001</v>
      </c>
      <c r="M7152" s="1">
        <f>Tabelle111[[#This Row],[Menge t Nges]]/Tabelle111[[#This Row],[Anzahl Lieferscheine]]</f>
        <v>0.38068636363636355</v>
      </c>
      <c r="N7152" s="1">
        <f>Tabelle111[[#This Row],[Menge t P2O5]]/Tabelle111[[#This Row],[Anzahl Lieferscheine]]</f>
        <v>0.13840727272727274</v>
      </c>
    </row>
    <row r="7153" spans="1:14" x14ac:dyDescent="0.2">
      <c r="A7153" s="2" t="s">
        <v>5</v>
      </c>
      <c r="B7153" s="2" t="s">
        <v>27</v>
      </c>
      <c r="C7153" s="2" t="s">
        <v>6</v>
      </c>
      <c r="D7153" s="2" t="s">
        <v>7</v>
      </c>
      <c r="E7153" s="2" t="s">
        <v>9</v>
      </c>
      <c r="F7153" s="2" t="s">
        <v>61</v>
      </c>
      <c r="G7153" s="1">
        <v>1834.7</v>
      </c>
      <c r="H7153" s="1">
        <v>976</v>
      </c>
      <c r="I7153" s="4">
        <v>9</v>
      </c>
      <c r="J7153" s="2" t="s">
        <v>72</v>
      </c>
      <c r="K7153" s="1">
        <f>Tabelle111[[#This Row],[Menge kg Nges]]/1000</f>
        <v>1.8347</v>
      </c>
      <c r="L7153" s="1">
        <f>Tabelle111[[#This Row],[Menge kg P2O5]]/1000</f>
        <v>0.97599999999999998</v>
      </c>
      <c r="M7153" s="1">
        <f>Tabelle111[[#This Row],[Menge t Nges]]/Tabelle111[[#This Row],[Anzahl Lieferscheine]]</f>
        <v>0.20385555555555557</v>
      </c>
      <c r="N7153" s="1">
        <f>Tabelle111[[#This Row],[Menge t P2O5]]/Tabelle111[[#This Row],[Anzahl Lieferscheine]]</f>
        <v>0.10844444444444444</v>
      </c>
    </row>
    <row r="7154" spans="1:14" x14ac:dyDescent="0.2">
      <c r="A7154" s="2" t="s">
        <v>5</v>
      </c>
      <c r="B7154" s="2" t="s">
        <v>27</v>
      </c>
      <c r="C7154" s="2" t="s">
        <v>6</v>
      </c>
      <c r="D7154" s="2" t="s">
        <v>7</v>
      </c>
      <c r="E7154" s="2" t="s">
        <v>11</v>
      </c>
      <c r="F7154" s="2" t="s">
        <v>61</v>
      </c>
      <c r="G7154" s="1">
        <v>146.5</v>
      </c>
      <c r="H7154" s="1">
        <v>68.7</v>
      </c>
      <c r="I7154" s="4">
        <v>2</v>
      </c>
      <c r="J7154" s="2" t="s">
        <v>72</v>
      </c>
      <c r="K7154" s="1">
        <f>Tabelle111[[#This Row],[Menge kg Nges]]/1000</f>
        <v>0.14649999999999999</v>
      </c>
      <c r="L7154" s="1">
        <f>Tabelle111[[#This Row],[Menge kg P2O5]]/1000</f>
        <v>6.8699999999999997E-2</v>
      </c>
      <c r="M7154" s="1">
        <f>Tabelle111[[#This Row],[Menge t Nges]]/Tabelle111[[#This Row],[Anzahl Lieferscheine]]</f>
        <v>7.3249999999999996E-2</v>
      </c>
      <c r="N7154" s="1">
        <f>Tabelle111[[#This Row],[Menge t P2O5]]/Tabelle111[[#This Row],[Anzahl Lieferscheine]]</f>
        <v>3.4349999999999999E-2</v>
      </c>
    </row>
    <row r="7155" spans="1:14" x14ac:dyDescent="0.2">
      <c r="A7155" s="2" t="s">
        <v>5</v>
      </c>
      <c r="B7155" s="2" t="s">
        <v>27</v>
      </c>
      <c r="C7155" s="2" t="s">
        <v>6</v>
      </c>
      <c r="D7155" s="2" t="s">
        <v>7</v>
      </c>
      <c r="E7155" s="2" t="s">
        <v>12</v>
      </c>
      <c r="F7155" s="2" t="s">
        <v>61</v>
      </c>
      <c r="G7155" s="1">
        <v>6736.95</v>
      </c>
      <c r="H7155" s="1">
        <v>2775.1</v>
      </c>
      <c r="I7155" s="4">
        <v>11</v>
      </c>
      <c r="J7155" s="2" t="s">
        <v>72</v>
      </c>
      <c r="K7155" s="1">
        <f>Tabelle111[[#This Row],[Menge kg Nges]]/1000</f>
        <v>6.7369500000000002</v>
      </c>
      <c r="L7155" s="1">
        <f>Tabelle111[[#This Row],[Menge kg P2O5]]/1000</f>
        <v>2.7751000000000001</v>
      </c>
      <c r="M7155" s="1">
        <f>Tabelle111[[#This Row],[Menge t Nges]]/Tabelle111[[#This Row],[Anzahl Lieferscheine]]</f>
        <v>0.61245000000000005</v>
      </c>
      <c r="N7155" s="1">
        <f>Tabelle111[[#This Row],[Menge t P2O5]]/Tabelle111[[#This Row],[Anzahl Lieferscheine]]</f>
        <v>0.25228181818181822</v>
      </c>
    </row>
    <row r="7156" spans="1:14" x14ac:dyDescent="0.2">
      <c r="A7156" s="2" t="s">
        <v>5</v>
      </c>
      <c r="B7156" s="2" t="s">
        <v>27</v>
      </c>
      <c r="C7156" s="2" t="s">
        <v>6</v>
      </c>
      <c r="D7156" s="2" t="s">
        <v>7</v>
      </c>
      <c r="E7156" s="2" t="s">
        <v>13</v>
      </c>
      <c r="F7156" s="2" t="s">
        <v>61</v>
      </c>
      <c r="G7156" s="1">
        <v>1319.5</v>
      </c>
      <c r="H7156" s="1">
        <v>819</v>
      </c>
      <c r="I7156" s="4">
        <v>8</v>
      </c>
      <c r="J7156" s="2" t="s">
        <v>72</v>
      </c>
      <c r="K7156" s="1">
        <f>Tabelle111[[#This Row],[Menge kg Nges]]/1000</f>
        <v>1.3194999999999999</v>
      </c>
      <c r="L7156" s="1">
        <f>Tabelle111[[#This Row],[Menge kg P2O5]]/1000</f>
        <v>0.81899999999999995</v>
      </c>
      <c r="M7156" s="1">
        <f>Tabelle111[[#This Row],[Menge t Nges]]/Tabelle111[[#This Row],[Anzahl Lieferscheine]]</f>
        <v>0.16493749999999999</v>
      </c>
      <c r="N7156" s="1">
        <f>Tabelle111[[#This Row],[Menge t P2O5]]/Tabelle111[[#This Row],[Anzahl Lieferscheine]]</f>
        <v>0.10237499999999999</v>
      </c>
    </row>
    <row r="7157" spans="1:14" x14ac:dyDescent="0.2">
      <c r="A7157" s="2" t="s">
        <v>5</v>
      </c>
      <c r="B7157" s="2" t="s">
        <v>27</v>
      </c>
      <c r="C7157" s="2" t="s">
        <v>6</v>
      </c>
      <c r="D7157" s="2" t="s">
        <v>7</v>
      </c>
      <c r="E7157" s="2" t="s">
        <v>14</v>
      </c>
      <c r="F7157" s="2" t="s">
        <v>61</v>
      </c>
      <c r="G7157" s="1">
        <v>468</v>
      </c>
      <c r="H7157" s="1">
        <v>222</v>
      </c>
      <c r="I7157" s="4">
        <v>2</v>
      </c>
      <c r="J7157" s="2" t="s">
        <v>72</v>
      </c>
      <c r="K7157" s="1">
        <f>Tabelle111[[#This Row],[Menge kg Nges]]/1000</f>
        <v>0.46800000000000003</v>
      </c>
      <c r="L7157" s="1">
        <f>Tabelle111[[#This Row],[Menge kg P2O5]]/1000</f>
        <v>0.222</v>
      </c>
      <c r="M7157" s="1">
        <f>Tabelle111[[#This Row],[Menge t Nges]]/Tabelle111[[#This Row],[Anzahl Lieferscheine]]</f>
        <v>0.23400000000000001</v>
      </c>
      <c r="N7157" s="1">
        <f>Tabelle111[[#This Row],[Menge t P2O5]]/Tabelle111[[#This Row],[Anzahl Lieferscheine]]</f>
        <v>0.111</v>
      </c>
    </row>
    <row r="7158" spans="1:14" x14ac:dyDescent="0.2">
      <c r="A7158" s="2" t="s">
        <v>5</v>
      </c>
      <c r="B7158" s="2" t="s">
        <v>27</v>
      </c>
      <c r="C7158" s="2" t="s">
        <v>6</v>
      </c>
      <c r="D7158" s="2" t="s">
        <v>15</v>
      </c>
      <c r="E7158" s="2" t="s">
        <v>21</v>
      </c>
      <c r="F7158" s="2" t="s">
        <v>61</v>
      </c>
      <c r="G7158" s="1">
        <v>4053.8700000000008</v>
      </c>
      <c r="H7158" s="1">
        <v>2189.11</v>
      </c>
      <c r="I7158" s="4">
        <v>16</v>
      </c>
      <c r="J7158" s="2" t="s">
        <v>72</v>
      </c>
      <c r="K7158" s="1">
        <f>Tabelle111[[#This Row],[Menge kg Nges]]/1000</f>
        <v>4.0538700000000008</v>
      </c>
      <c r="L7158" s="1">
        <f>Tabelle111[[#This Row],[Menge kg P2O5]]/1000</f>
        <v>2.1891100000000003</v>
      </c>
      <c r="M7158" s="1">
        <f>Tabelle111[[#This Row],[Menge t Nges]]/Tabelle111[[#This Row],[Anzahl Lieferscheine]]</f>
        <v>0.25336687500000005</v>
      </c>
      <c r="N7158" s="1">
        <f>Tabelle111[[#This Row],[Menge t P2O5]]/Tabelle111[[#This Row],[Anzahl Lieferscheine]]</f>
        <v>0.13681937500000002</v>
      </c>
    </row>
    <row r="7159" spans="1:14" x14ac:dyDescent="0.2">
      <c r="A7159" s="2" t="s">
        <v>5</v>
      </c>
      <c r="B7159" s="2" t="s">
        <v>27</v>
      </c>
      <c r="C7159" s="2" t="s">
        <v>6</v>
      </c>
      <c r="D7159" s="2" t="s">
        <v>15</v>
      </c>
      <c r="E7159" s="2" t="s">
        <v>9</v>
      </c>
      <c r="F7159" s="2" t="s">
        <v>61</v>
      </c>
      <c r="G7159" s="1">
        <v>37</v>
      </c>
      <c r="H7159" s="1">
        <v>24</v>
      </c>
      <c r="I7159" s="4">
        <v>1</v>
      </c>
      <c r="J7159" s="2" t="s">
        <v>72</v>
      </c>
      <c r="K7159" s="1">
        <f>Tabelle111[[#This Row],[Menge kg Nges]]/1000</f>
        <v>3.6999999999999998E-2</v>
      </c>
      <c r="L7159" s="1">
        <f>Tabelle111[[#This Row],[Menge kg P2O5]]/1000</f>
        <v>2.4E-2</v>
      </c>
      <c r="M7159" s="1">
        <f>Tabelle111[[#This Row],[Menge t Nges]]/Tabelle111[[#This Row],[Anzahl Lieferscheine]]</f>
        <v>3.6999999999999998E-2</v>
      </c>
      <c r="N7159" s="1">
        <f>Tabelle111[[#This Row],[Menge t P2O5]]/Tabelle111[[#This Row],[Anzahl Lieferscheine]]</f>
        <v>2.4E-2</v>
      </c>
    </row>
    <row r="7160" spans="1:14" x14ac:dyDescent="0.2">
      <c r="A7160" s="2" t="s">
        <v>5</v>
      </c>
      <c r="B7160" s="2" t="s">
        <v>27</v>
      </c>
      <c r="C7160" s="2" t="s">
        <v>25</v>
      </c>
      <c r="D7160" s="2" t="s">
        <v>25</v>
      </c>
      <c r="E7160" s="2" t="s">
        <v>26</v>
      </c>
      <c r="F7160" s="2" t="s">
        <v>61</v>
      </c>
      <c r="G7160" s="1">
        <v>11757.2</v>
      </c>
      <c r="H7160" s="1">
        <v>5142.16</v>
      </c>
      <c r="I7160" s="4">
        <v>20</v>
      </c>
      <c r="J7160" s="2" t="s">
        <v>72</v>
      </c>
      <c r="K7160" s="1">
        <f>Tabelle111[[#This Row],[Menge kg Nges]]/1000</f>
        <v>11.757200000000001</v>
      </c>
      <c r="L7160" s="1">
        <f>Tabelle111[[#This Row],[Menge kg P2O5]]/1000</f>
        <v>5.1421599999999996</v>
      </c>
      <c r="M7160" s="1">
        <f>Tabelle111[[#This Row],[Menge t Nges]]/Tabelle111[[#This Row],[Anzahl Lieferscheine]]</f>
        <v>0.58786000000000005</v>
      </c>
      <c r="N7160" s="1">
        <f>Tabelle111[[#This Row],[Menge t P2O5]]/Tabelle111[[#This Row],[Anzahl Lieferscheine]]</f>
        <v>0.257108</v>
      </c>
    </row>
    <row r="7161" spans="1:14" x14ac:dyDescent="0.2">
      <c r="A7161" s="2" t="s">
        <v>5</v>
      </c>
      <c r="B7161" s="2" t="s">
        <v>45</v>
      </c>
      <c r="C7161" s="2" t="s">
        <v>6</v>
      </c>
      <c r="D7161" s="2" t="s">
        <v>15</v>
      </c>
      <c r="E7161" s="2" t="s">
        <v>21</v>
      </c>
      <c r="F7161" s="2" t="s">
        <v>61</v>
      </c>
      <c r="G7161" s="1">
        <v>288</v>
      </c>
      <c r="H7161" s="1">
        <v>288</v>
      </c>
      <c r="I7161" s="4">
        <v>2</v>
      </c>
      <c r="J7161" s="2" t="s">
        <v>72</v>
      </c>
      <c r="K7161" s="1">
        <f>Tabelle111[[#This Row],[Menge kg Nges]]/1000</f>
        <v>0.28799999999999998</v>
      </c>
      <c r="L7161" s="1">
        <f>Tabelle111[[#This Row],[Menge kg P2O5]]/1000</f>
        <v>0.28799999999999998</v>
      </c>
      <c r="M7161" s="1">
        <f>Tabelle111[[#This Row],[Menge t Nges]]/Tabelle111[[#This Row],[Anzahl Lieferscheine]]</f>
        <v>0.14399999999999999</v>
      </c>
      <c r="N7161" s="1">
        <f>Tabelle111[[#This Row],[Menge t P2O5]]/Tabelle111[[#This Row],[Anzahl Lieferscheine]]</f>
        <v>0.14399999999999999</v>
      </c>
    </row>
    <row r="7162" spans="1:14" x14ac:dyDescent="0.2">
      <c r="A7162" s="2" t="s">
        <v>5</v>
      </c>
      <c r="B7162" s="2" t="s">
        <v>45</v>
      </c>
      <c r="C7162" s="2" t="s">
        <v>25</v>
      </c>
      <c r="D7162" s="2" t="s">
        <v>25</v>
      </c>
      <c r="E7162" s="2" t="s">
        <v>26</v>
      </c>
      <c r="F7162" s="2" t="s">
        <v>61</v>
      </c>
      <c r="G7162" s="1">
        <v>819</v>
      </c>
      <c r="H7162" s="1">
        <v>358.2</v>
      </c>
      <c r="I7162" s="4">
        <v>1</v>
      </c>
      <c r="J7162" s="2" t="s">
        <v>72</v>
      </c>
      <c r="K7162" s="1">
        <f>Tabelle111[[#This Row],[Menge kg Nges]]/1000</f>
        <v>0.81899999999999995</v>
      </c>
      <c r="L7162" s="1">
        <f>Tabelle111[[#This Row],[Menge kg P2O5]]/1000</f>
        <v>0.35819999999999996</v>
      </c>
      <c r="M7162" s="1">
        <f>Tabelle111[[#This Row],[Menge t Nges]]/Tabelle111[[#This Row],[Anzahl Lieferscheine]]</f>
        <v>0.81899999999999995</v>
      </c>
      <c r="N7162" s="1">
        <f>Tabelle111[[#This Row],[Menge t P2O5]]/Tabelle111[[#This Row],[Anzahl Lieferscheine]]</f>
        <v>0.35819999999999996</v>
      </c>
    </row>
    <row r="7163" spans="1:14" x14ac:dyDescent="0.2">
      <c r="A7163" s="2" t="s">
        <v>5</v>
      </c>
      <c r="B7163" s="2" t="s">
        <v>28</v>
      </c>
      <c r="C7163" s="2" t="s">
        <v>6</v>
      </c>
      <c r="D7163" s="2" t="s">
        <v>7</v>
      </c>
      <c r="E7163" s="2" t="s">
        <v>8</v>
      </c>
      <c r="F7163" s="2" t="s">
        <v>61</v>
      </c>
      <c r="G7163" s="1">
        <v>3434.6000000000004</v>
      </c>
      <c r="H7163" s="1">
        <v>1026.9000000000001</v>
      </c>
      <c r="I7163" s="4">
        <v>5</v>
      </c>
      <c r="J7163" s="2" t="s">
        <v>72</v>
      </c>
      <c r="K7163" s="1">
        <f>Tabelle111[[#This Row],[Menge kg Nges]]/1000</f>
        <v>3.4346000000000005</v>
      </c>
      <c r="L7163" s="1">
        <f>Tabelle111[[#This Row],[Menge kg P2O5]]/1000</f>
        <v>1.0269000000000001</v>
      </c>
      <c r="M7163" s="1">
        <f>Tabelle111[[#This Row],[Menge t Nges]]/Tabelle111[[#This Row],[Anzahl Lieferscheine]]</f>
        <v>0.68692000000000009</v>
      </c>
      <c r="N7163" s="1">
        <f>Tabelle111[[#This Row],[Menge t P2O5]]/Tabelle111[[#This Row],[Anzahl Lieferscheine]]</f>
        <v>0.20538000000000003</v>
      </c>
    </row>
    <row r="7164" spans="1:14" x14ac:dyDescent="0.2">
      <c r="A7164" s="2" t="s">
        <v>5</v>
      </c>
      <c r="B7164" s="2" t="s">
        <v>28</v>
      </c>
      <c r="C7164" s="2" t="s">
        <v>6</v>
      </c>
      <c r="D7164" s="2" t="s">
        <v>7</v>
      </c>
      <c r="E7164" s="2" t="s">
        <v>9</v>
      </c>
      <c r="F7164" s="2" t="s">
        <v>61</v>
      </c>
      <c r="G7164" s="1">
        <v>12911.14</v>
      </c>
      <c r="H7164" s="1">
        <v>5818.0300000000007</v>
      </c>
      <c r="I7164" s="4">
        <v>19</v>
      </c>
      <c r="J7164" s="2" t="s">
        <v>72</v>
      </c>
      <c r="K7164" s="1">
        <f>Tabelle111[[#This Row],[Menge kg Nges]]/1000</f>
        <v>12.91114</v>
      </c>
      <c r="L7164" s="1">
        <f>Tabelle111[[#This Row],[Menge kg P2O5]]/1000</f>
        <v>5.8180300000000003</v>
      </c>
      <c r="M7164" s="1">
        <f>Tabelle111[[#This Row],[Menge t Nges]]/Tabelle111[[#This Row],[Anzahl Lieferscheine]]</f>
        <v>0.67953368421052629</v>
      </c>
      <c r="N7164" s="1">
        <f>Tabelle111[[#This Row],[Menge t P2O5]]/Tabelle111[[#This Row],[Anzahl Lieferscheine]]</f>
        <v>0.3062121052631579</v>
      </c>
    </row>
    <row r="7165" spans="1:14" x14ac:dyDescent="0.2">
      <c r="A7165" s="2" t="s">
        <v>5</v>
      </c>
      <c r="B7165" s="2" t="s">
        <v>28</v>
      </c>
      <c r="C7165" s="2" t="s">
        <v>6</v>
      </c>
      <c r="D7165" s="2" t="s">
        <v>7</v>
      </c>
      <c r="E7165" s="2" t="s">
        <v>12</v>
      </c>
      <c r="F7165" s="2" t="s">
        <v>61</v>
      </c>
      <c r="G7165" s="1">
        <v>43190.149999999994</v>
      </c>
      <c r="H7165" s="1">
        <v>20928.54</v>
      </c>
      <c r="I7165" s="4">
        <v>19</v>
      </c>
      <c r="J7165" s="2" t="s">
        <v>72</v>
      </c>
      <c r="K7165" s="1">
        <f>Tabelle111[[#This Row],[Menge kg Nges]]/1000</f>
        <v>43.190149999999996</v>
      </c>
      <c r="L7165" s="1">
        <f>Tabelle111[[#This Row],[Menge kg P2O5]]/1000</f>
        <v>20.928540000000002</v>
      </c>
      <c r="M7165" s="1">
        <f>Tabelle111[[#This Row],[Menge t Nges]]/Tabelle111[[#This Row],[Anzahl Lieferscheine]]</f>
        <v>2.2731657894736839</v>
      </c>
      <c r="N7165" s="1">
        <f>Tabelle111[[#This Row],[Menge t P2O5]]/Tabelle111[[#This Row],[Anzahl Lieferscheine]]</f>
        <v>1.1015021052631579</v>
      </c>
    </row>
    <row r="7166" spans="1:14" x14ac:dyDescent="0.2">
      <c r="A7166" s="2" t="s">
        <v>5</v>
      </c>
      <c r="B7166" s="2" t="s">
        <v>28</v>
      </c>
      <c r="C7166" s="2" t="s">
        <v>6</v>
      </c>
      <c r="D7166" s="2" t="s">
        <v>7</v>
      </c>
      <c r="E7166" s="2" t="s">
        <v>13</v>
      </c>
      <c r="F7166" s="2" t="s">
        <v>61</v>
      </c>
      <c r="G7166" s="1">
        <v>6018.65</v>
      </c>
      <c r="H7166" s="1">
        <v>3494.7</v>
      </c>
      <c r="I7166" s="4">
        <v>2</v>
      </c>
      <c r="J7166" s="2" t="s">
        <v>72</v>
      </c>
      <c r="K7166" s="1">
        <f>Tabelle111[[#This Row],[Menge kg Nges]]/1000</f>
        <v>6.0186500000000001</v>
      </c>
      <c r="L7166" s="1">
        <f>Tabelle111[[#This Row],[Menge kg P2O5]]/1000</f>
        <v>3.4946999999999999</v>
      </c>
      <c r="M7166" s="1">
        <f>Tabelle111[[#This Row],[Menge t Nges]]/Tabelle111[[#This Row],[Anzahl Lieferscheine]]</f>
        <v>3.009325</v>
      </c>
      <c r="N7166" s="1">
        <f>Tabelle111[[#This Row],[Menge t P2O5]]/Tabelle111[[#This Row],[Anzahl Lieferscheine]]</f>
        <v>1.74735</v>
      </c>
    </row>
    <row r="7167" spans="1:14" x14ac:dyDescent="0.2">
      <c r="A7167" s="2" t="s">
        <v>5</v>
      </c>
      <c r="B7167" s="2" t="s">
        <v>28</v>
      </c>
      <c r="C7167" s="2" t="s">
        <v>6</v>
      </c>
      <c r="D7167" s="2" t="s">
        <v>7</v>
      </c>
      <c r="E7167" s="2" t="s">
        <v>14</v>
      </c>
      <c r="F7167" s="2" t="s">
        <v>61</v>
      </c>
      <c r="G7167" s="1">
        <v>830</v>
      </c>
      <c r="H7167" s="1">
        <v>380</v>
      </c>
      <c r="I7167" s="4">
        <v>1</v>
      </c>
      <c r="J7167" s="2" t="s">
        <v>72</v>
      </c>
      <c r="K7167" s="1">
        <f>Tabelle111[[#This Row],[Menge kg Nges]]/1000</f>
        <v>0.83</v>
      </c>
      <c r="L7167" s="1">
        <f>Tabelle111[[#This Row],[Menge kg P2O5]]/1000</f>
        <v>0.38</v>
      </c>
      <c r="M7167" s="1">
        <f>Tabelle111[[#This Row],[Menge t Nges]]/Tabelle111[[#This Row],[Anzahl Lieferscheine]]</f>
        <v>0.83</v>
      </c>
      <c r="N7167" s="1">
        <f>Tabelle111[[#This Row],[Menge t P2O5]]/Tabelle111[[#This Row],[Anzahl Lieferscheine]]</f>
        <v>0.38</v>
      </c>
    </row>
    <row r="7168" spans="1:14" x14ac:dyDescent="0.2">
      <c r="A7168" s="2" t="s">
        <v>5</v>
      </c>
      <c r="B7168" s="2" t="s">
        <v>28</v>
      </c>
      <c r="C7168" s="2" t="s">
        <v>6</v>
      </c>
      <c r="D7168" s="2" t="s">
        <v>15</v>
      </c>
      <c r="E7168" s="2" t="s">
        <v>8</v>
      </c>
      <c r="F7168" s="2" t="s">
        <v>61</v>
      </c>
      <c r="G7168" s="1">
        <v>900</v>
      </c>
      <c r="H7168" s="1">
        <v>495</v>
      </c>
      <c r="I7168" s="4">
        <v>1</v>
      </c>
      <c r="J7168" s="2" t="s">
        <v>72</v>
      </c>
      <c r="K7168" s="1">
        <f>Tabelle111[[#This Row],[Menge kg Nges]]/1000</f>
        <v>0.9</v>
      </c>
      <c r="L7168" s="1">
        <f>Tabelle111[[#This Row],[Menge kg P2O5]]/1000</f>
        <v>0.495</v>
      </c>
      <c r="M7168" s="1">
        <f>Tabelle111[[#This Row],[Menge t Nges]]/Tabelle111[[#This Row],[Anzahl Lieferscheine]]</f>
        <v>0.9</v>
      </c>
      <c r="N7168" s="1">
        <f>Tabelle111[[#This Row],[Menge t P2O5]]/Tabelle111[[#This Row],[Anzahl Lieferscheine]]</f>
        <v>0.495</v>
      </c>
    </row>
    <row r="7169" spans="1:14" x14ac:dyDescent="0.2">
      <c r="A7169" s="2" t="s">
        <v>5</v>
      </c>
      <c r="B7169" s="2" t="s">
        <v>28</v>
      </c>
      <c r="C7169" s="2" t="s">
        <v>6</v>
      </c>
      <c r="D7169" s="2" t="s">
        <v>15</v>
      </c>
      <c r="E7169" s="2" t="s">
        <v>18</v>
      </c>
      <c r="F7169" s="2" t="s">
        <v>61</v>
      </c>
      <c r="G7169" s="1">
        <v>6358.7999999999993</v>
      </c>
      <c r="H7169" s="1">
        <v>4813.6000000000004</v>
      </c>
      <c r="I7169" s="4">
        <v>6</v>
      </c>
      <c r="J7169" s="2" t="s">
        <v>72</v>
      </c>
      <c r="K7169" s="1">
        <f>Tabelle111[[#This Row],[Menge kg Nges]]/1000</f>
        <v>6.3587999999999996</v>
      </c>
      <c r="L7169" s="1">
        <f>Tabelle111[[#This Row],[Menge kg P2O5]]/1000</f>
        <v>4.8136000000000001</v>
      </c>
      <c r="M7169" s="1">
        <f>Tabelle111[[#This Row],[Menge t Nges]]/Tabelle111[[#This Row],[Anzahl Lieferscheine]]</f>
        <v>1.0597999999999999</v>
      </c>
      <c r="N7169" s="1">
        <f>Tabelle111[[#This Row],[Menge t P2O5]]/Tabelle111[[#This Row],[Anzahl Lieferscheine]]</f>
        <v>0.80226666666666668</v>
      </c>
    </row>
    <row r="7170" spans="1:14" x14ac:dyDescent="0.2">
      <c r="A7170" s="2" t="s">
        <v>5</v>
      </c>
      <c r="B7170" s="2" t="s">
        <v>28</v>
      </c>
      <c r="C7170" s="2" t="s">
        <v>6</v>
      </c>
      <c r="D7170" s="2" t="s">
        <v>15</v>
      </c>
      <c r="E7170" s="2" t="s">
        <v>19</v>
      </c>
      <c r="F7170" s="2" t="s">
        <v>61</v>
      </c>
      <c r="G7170" s="1">
        <v>1080</v>
      </c>
      <c r="H7170" s="1">
        <v>1098</v>
      </c>
      <c r="I7170" s="4">
        <v>2</v>
      </c>
      <c r="J7170" s="2" t="s">
        <v>72</v>
      </c>
      <c r="K7170" s="1">
        <f>Tabelle111[[#This Row],[Menge kg Nges]]/1000</f>
        <v>1.08</v>
      </c>
      <c r="L7170" s="1">
        <f>Tabelle111[[#This Row],[Menge kg P2O5]]/1000</f>
        <v>1.0980000000000001</v>
      </c>
      <c r="M7170" s="1">
        <f>Tabelle111[[#This Row],[Menge t Nges]]/Tabelle111[[#This Row],[Anzahl Lieferscheine]]</f>
        <v>0.54</v>
      </c>
      <c r="N7170" s="1">
        <f>Tabelle111[[#This Row],[Menge t P2O5]]/Tabelle111[[#This Row],[Anzahl Lieferscheine]]</f>
        <v>0.54900000000000004</v>
      </c>
    </row>
    <row r="7171" spans="1:14" x14ac:dyDescent="0.2">
      <c r="A7171" s="2" t="s">
        <v>5</v>
      </c>
      <c r="B7171" s="2" t="s">
        <v>28</v>
      </c>
      <c r="C7171" s="2" t="s">
        <v>6</v>
      </c>
      <c r="D7171" s="2" t="s">
        <v>15</v>
      </c>
      <c r="E7171" s="2" t="s">
        <v>20</v>
      </c>
      <c r="F7171" s="2" t="s">
        <v>61</v>
      </c>
      <c r="G7171" s="1">
        <v>518.4</v>
      </c>
      <c r="H7171" s="1">
        <v>421.2</v>
      </c>
      <c r="I7171" s="4">
        <v>8</v>
      </c>
      <c r="J7171" s="2" t="s">
        <v>72</v>
      </c>
      <c r="K7171" s="1">
        <f>Tabelle111[[#This Row],[Menge kg Nges]]/1000</f>
        <v>0.51839999999999997</v>
      </c>
      <c r="L7171" s="1">
        <f>Tabelle111[[#This Row],[Menge kg P2O5]]/1000</f>
        <v>0.42119999999999996</v>
      </c>
      <c r="M7171" s="1">
        <f>Tabelle111[[#This Row],[Menge t Nges]]/Tabelle111[[#This Row],[Anzahl Lieferscheine]]</f>
        <v>6.4799999999999996E-2</v>
      </c>
      <c r="N7171" s="1">
        <f>Tabelle111[[#This Row],[Menge t P2O5]]/Tabelle111[[#This Row],[Anzahl Lieferscheine]]</f>
        <v>5.2649999999999995E-2</v>
      </c>
    </row>
    <row r="7172" spans="1:14" x14ac:dyDescent="0.2">
      <c r="A7172" s="2" t="s">
        <v>5</v>
      </c>
      <c r="B7172" s="2" t="s">
        <v>28</v>
      </c>
      <c r="C7172" s="2" t="s">
        <v>6</v>
      </c>
      <c r="D7172" s="2" t="s">
        <v>15</v>
      </c>
      <c r="E7172" s="2" t="s">
        <v>21</v>
      </c>
      <c r="F7172" s="2" t="s">
        <v>61</v>
      </c>
      <c r="G7172" s="1">
        <v>10886.57</v>
      </c>
      <c r="H7172" s="1">
        <v>5812.66</v>
      </c>
      <c r="I7172" s="4">
        <v>27</v>
      </c>
      <c r="J7172" s="2" t="s">
        <v>72</v>
      </c>
      <c r="K7172" s="1">
        <f>Tabelle111[[#This Row],[Menge kg Nges]]/1000</f>
        <v>10.886569999999999</v>
      </c>
      <c r="L7172" s="1">
        <f>Tabelle111[[#This Row],[Menge kg P2O5]]/1000</f>
        <v>5.8126600000000002</v>
      </c>
      <c r="M7172" s="1">
        <f>Tabelle111[[#This Row],[Menge t Nges]]/Tabelle111[[#This Row],[Anzahl Lieferscheine]]</f>
        <v>0.40320629629629628</v>
      </c>
      <c r="N7172" s="1">
        <f>Tabelle111[[#This Row],[Menge t P2O5]]/Tabelle111[[#This Row],[Anzahl Lieferscheine]]</f>
        <v>0.2152837037037037</v>
      </c>
    </row>
    <row r="7173" spans="1:14" x14ac:dyDescent="0.2">
      <c r="A7173" s="2" t="s">
        <v>5</v>
      </c>
      <c r="B7173" s="2" t="s">
        <v>28</v>
      </c>
      <c r="C7173" s="2" t="s">
        <v>6</v>
      </c>
      <c r="D7173" s="2" t="s">
        <v>15</v>
      </c>
      <c r="E7173" s="2" t="s">
        <v>9</v>
      </c>
      <c r="F7173" s="2" t="s">
        <v>61</v>
      </c>
      <c r="G7173" s="1">
        <v>1811.6000000000001</v>
      </c>
      <c r="H7173" s="1">
        <v>847.05</v>
      </c>
      <c r="I7173" s="4">
        <v>9</v>
      </c>
      <c r="J7173" s="2" t="s">
        <v>72</v>
      </c>
      <c r="K7173" s="1">
        <f>Tabelle111[[#This Row],[Menge kg Nges]]/1000</f>
        <v>1.8116000000000001</v>
      </c>
      <c r="L7173" s="1">
        <f>Tabelle111[[#This Row],[Menge kg P2O5]]/1000</f>
        <v>0.84704999999999997</v>
      </c>
      <c r="M7173" s="1">
        <f>Tabelle111[[#This Row],[Menge t Nges]]/Tabelle111[[#This Row],[Anzahl Lieferscheine]]</f>
        <v>0.20128888888888891</v>
      </c>
      <c r="N7173" s="1">
        <f>Tabelle111[[#This Row],[Menge t P2O5]]/Tabelle111[[#This Row],[Anzahl Lieferscheine]]</f>
        <v>9.4116666666666668E-2</v>
      </c>
    </row>
    <row r="7174" spans="1:14" x14ac:dyDescent="0.2">
      <c r="A7174" s="2" t="s">
        <v>5</v>
      </c>
      <c r="B7174" s="2" t="s">
        <v>28</v>
      </c>
      <c r="C7174" s="2" t="s">
        <v>6</v>
      </c>
      <c r="D7174" s="2" t="s">
        <v>15</v>
      </c>
      <c r="E7174" s="2" t="s">
        <v>10</v>
      </c>
      <c r="F7174" s="2" t="s">
        <v>61</v>
      </c>
      <c r="G7174" s="1">
        <v>4619.75</v>
      </c>
      <c r="H7174" s="1">
        <v>2057.5500000000002</v>
      </c>
      <c r="I7174" s="4">
        <v>6</v>
      </c>
      <c r="J7174" s="2" t="s">
        <v>72</v>
      </c>
      <c r="K7174" s="1">
        <f>Tabelle111[[#This Row],[Menge kg Nges]]/1000</f>
        <v>4.6197499999999998</v>
      </c>
      <c r="L7174" s="1">
        <f>Tabelle111[[#This Row],[Menge kg P2O5]]/1000</f>
        <v>2.05755</v>
      </c>
      <c r="M7174" s="1">
        <f>Tabelle111[[#This Row],[Menge t Nges]]/Tabelle111[[#This Row],[Anzahl Lieferscheine]]</f>
        <v>0.7699583333333333</v>
      </c>
      <c r="N7174" s="1">
        <f>Tabelle111[[#This Row],[Menge t P2O5]]/Tabelle111[[#This Row],[Anzahl Lieferscheine]]</f>
        <v>0.34292499999999998</v>
      </c>
    </row>
    <row r="7175" spans="1:14" x14ac:dyDescent="0.2">
      <c r="A7175" s="2" t="s">
        <v>5</v>
      </c>
      <c r="B7175" s="2" t="s">
        <v>28</v>
      </c>
      <c r="C7175" s="2" t="s">
        <v>6</v>
      </c>
      <c r="D7175" s="2" t="s">
        <v>15</v>
      </c>
      <c r="E7175" s="2" t="s">
        <v>23</v>
      </c>
      <c r="F7175" s="2" t="s">
        <v>61</v>
      </c>
      <c r="G7175" s="1">
        <v>820</v>
      </c>
      <c r="H7175" s="1">
        <v>370</v>
      </c>
      <c r="I7175" s="4">
        <v>1</v>
      </c>
      <c r="J7175" s="2" t="s">
        <v>72</v>
      </c>
      <c r="K7175" s="1">
        <f>Tabelle111[[#This Row],[Menge kg Nges]]/1000</f>
        <v>0.82</v>
      </c>
      <c r="L7175" s="1">
        <f>Tabelle111[[#This Row],[Menge kg P2O5]]/1000</f>
        <v>0.37</v>
      </c>
      <c r="M7175" s="1">
        <f>Tabelle111[[#This Row],[Menge t Nges]]/Tabelle111[[#This Row],[Anzahl Lieferscheine]]</f>
        <v>0.82</v>
      </c>
      <c r="N7175" s="1">
        <f>Tabelle111[[#This Row],[Menge t P2O5]]/Tabelle111[[#This Row],[Anzahl Lieferscheine]]</f>
        <v>0.37</v>
      </c>
    </row>
    <row r="7176" spans="1:14" x14ac:dyDescent="0.2">
      <c r="A7176" s="2" t="s">
        <v>5</v>
      </c>
      <c r="B7176" s="2" t="s">
        <v>28</v>
      </c>
      <c r="C7176" s="2" t="s">
        <v>25</v>
      </c>
      <c r="D7176" s="2" t="s">
        <v>25</v>
      </c>
      <c r="E7176" s="2" t="s">
        <v>26</v>
      </c>
      <c r="F7176" s="2" t="s">
        <v>61</v>
      </c>
      <c r="G7176" s="1">
        <v>24236.1</v>
      </c>
      <c r="H7176" s="1">
        <v>10642.18</v>
      </c>
      <c r="I7176" s="4">
        <v>15</v>
      </c>
      <c r="J7176" s="2" t="s">
        <v>72</v>
      </c>
      <c r="K7176" s="1">
        <f>Tabelle111[[#This Row],[Menge kg Nges]]/1000</f>
        <v>24.236099999999997</v>
      </c>
      <c r="L7176" s="1">
        <f>Tabelle111[[#This Row],[Menge kg P2O5]]/1000</f>
        <v>10.64218</v>
      </c>
      <c r="M7176" s="1">
        <f>Tabelle111[[#This Row],[Menge t Nges]]/Tabelle111[[#This Row],[Anzahl Lieferscheine]]</f>
        <v>1.6157399999999997</v>
      </c>
      <c r="N7176" s="1">
        <f>Tabelle111[[#This Row],[Menge t P2O5]]/Tabelle111[[#This Row],[Anzahl Lieferscheine]]</f>
        <v>0.7094786666666667</v>
      </c>
    </row>
    <row r="7177" spans="1:14" x14ac:dyDescent="0.2">
      <c r="A7177" s="2" t="s">
        <v>5</v>
      </c>
      <c r="B7177" s="2" t="s">
        <v>28</v>
      </c>
      <c r="C7177" s="2" t="s">
        <v>63</v>
      </c>
      <c r="D7177" s="2" t="s">
        <v>63</v>
      </c>
      <c r="E7177" s="2" t="s">
        <v>63</v>
      </c>
      <c r="F7177" s="2" t="s">
        <v>61</v>
      </c>
      <c r="G7177" s="1">
        <v>3615.5</v>
      </c>
      <c r="H7177" s="1">
        <v>2281.5</v>
      </c>
      <c r="I7177" s="4">
        <v>4</v>
      </c>
      <c r="J7177" s="2" t="s">
        <v>72</v>
      </c>
      <c r="K7177" s="1">
        <f>Tabelle111[[#This Row],[Menge kg Nges]]/1000</f>
        <v>3.6154999999999999</v>
      </c>
      <c r="L7177" s="1">
        <f>Tabelle111[[#This Row],[Menge kg P2O5]]/1000</f>
        <v>2.2814999999999999</v>
      </c>
      <c r="M7177" s="1">
        <f>Tabelle111[[#This Row],[Menge t Nges]]/Tabelle111[[#This Row],[Anzahl Lieferscheine]]</f>
        <v>0.90387499999999998</v>
      </c>
      <c r="N7177" s="1">
        <f>Tabelle111[[#This Row],[Menge t P2O5]]/Tabelle111[[#This Row],[Anzahl Lieferscheine]]</f>
        <v>0.57037499999999997</v>
      </c>
    </row>
    <row r="7178" spans="1:14" x14ac:dyDescent="0.2">
      <c r="A7178" s="2" t="s">
        <v>29</v>
      </c>
      <c r="B7178" s="2" t="s">
        <v>29</v>
      </c>
      <c r="C7178" s="2" t="s">
        <v>6</v>
      </c>
      <c r="D7178" s="2" t="s">
        <v>7</v>
      </c>
      <c r="E7178" s="2" t="s">
        <v>9</v>
      </c>
      <c r="F7178" s="2" t="s">
        <v>61</v>
      </c>
      <c r="G7178" s="1">
        <v>44026.44000000001</v>
      </c>
      <c r="H7178" s="1">
        <v>18382.419999999998</v>
      </c>
      <c r="I7178" s="4">
        <v>134</v>
      </c>
      <c r="J7178" s="2" t="s">
        <v>72</v>
      </c>
      <c r="K7178" s="1">
        <f>Tabelle111[[#This Row],[Menge kg Nges]]/1000</f>
        <v>44.026440000000008</v>
      </c>
      <c r="L7178" s="1">
        <f>Tabelle111[[#This Row],[Menge kg P2O5]]/1000</f>
        <v>18.38242</v>
      </c>
      <c r="M7178" s="1">
        <f>Tabelle111[[#This Row],[Menge t Nges]]/Tabelle111[[#This Row],[Anzahl Lieferscheine]]</f>
        <v>0.32855552238805974</v>
      </c>
      <c r="N7178" s="1">
        <f>Tabelle111[[#This Row],[Menge t P2O5]]/Tabelle111[[#This Row],[Anzahl Lieferscheine]]</f>
        <v>0.13718223880597014</v>
      </c>
    </row>
    <row r="7179" spans="1:14" x14ac:dyDescent="0.2">
      <c r="A7179" s="2" t="s">
        <v>29</v>
      </c>
      <c r="B7179" s="2" t="s">
        <v>29</v>
      </c>
      <c r="C7179" s="2" t="s">
        <v>6</v>
      </c>
      <c r="D7179" s="2" t="s">
        <v>7</v>
      </c>
      <c r="E7179" s="2" t="s">
        <v>10</v>
      </c>
      <c r="F7179" s="2" t="s">
        <v>61</v>
      </c>
      <c r="G7179" s="1">
        <v>6039.44</v>
      </c>
      <c r="H7179" s="1">
        <v>2367.3599999999997</v>
      </c>
      <c r="I7179" s="4">
        <v>17</v>
      </c>
      <c r="J7179" s="2" t="s">
        <v>72</v>
      </c>
      <c r="K7179" s="1">
        <f>Tabelle111[[#This Row],[Menge kg Nges]]/1000</f>
        <v>6.0394399999999999</v>
      </c>
      <c r="L7179" s="1">
        <f>Tabelle111[[#This Row],[Menge kg P2O5]]/1000</f>
        <v>2.3673599999999997</v>
      </c>
      <c r="M7179" s="1">
        <f>Tabelle111[[#This Row],[Menge t Nges]]/Tabelle111[[#This Row],[Anzahl Lieferscheine]]</f>
        <v>0.35526117647058825</v>
      </c>
      <c r="N7179" s="1">
        <f>Tabelle111[[#This Row],[Menge t P2O5]]/Tabelle111[[#This Row],[Anzahl Lieferscheine]]</f>
        <v>0.13925647058823529</v>
      </c>
    </row>
    <row r="7180" spans="1:14" x14ac:dyDescent="0.2">
      <c r="A7180" s="2" t="s">
        <v>29</v>
      </c>
      <c r="B7180" s="2" t="s">
        <v>29</v>
      </c>
      <c r="C7180" s="2" t="s">
        <v>6</v>
      </c>
      <c r="D7180" s="2" t="s">
        <v>7</v>
      </c>
      <c r="E7180" s="2" t="s">
        <v>11</v>
      </c>
      <c r="F7180" s="2" t="s">
        <v>61</v>
      </c>
      <c r="G7180" s="1">
        <v>3536.6599999999994</v>
      </c>
      <c r="H7180" s="1">
        <v>1562.4200000000003</v>
      </c>
      <c r="I7180" s="4">
        <v>18</v>
      </c>
      <c r="J7180" s="2" t="s">
        <v>72</v>
      </c>
      <c r="K7180" s="1">
        <f>Tabelle111[[#This Row],[Menge kg Nges]]/1000</f>
        <v>3.5366599999999995</v>
      </c>
      <c r="L7180" s="1">
        <f>Tabelle111[[#This Row],[Menge kg P2O5]]/1000</f>
        <v>1.5624200000000004</v>
      </c>
      <c r="M7180" s="1">
        <f>Tabelle111[[#This Row],[Menge t Nges]]/Tabelle111[[#This Row],[Anzahl Lieferscheine]]</f>
        <v>0.19648111111111108</v>
      </c>
      <c r="N7180" s="1">
        <f>Tabelle111[[#This Row],[Menge t P2O5]]/Tabelle111[[#This Row],[Anzahl Lieferscheine]]</f>
        <v>8.6801111111111134E-2</v>
      </c>
    </row>
    <row r="7181" spans="1:14" x14ac:dyDescent="0.2">
      <c r="A7181" s="2" t="s">
        <v>29</v>
      </c>
      <c r="B7181" s="2" t="s">
        <v>29</v>
      </c>
      <c r="C7181" s="2" t="s">
        <v>6</v>
      </c>
      <c r="D7181" s="2" t="s">
        <v>7</v>
      </c>
      <c r="E7181" s="2" t="s">
        <v>12</v>
      </c>
      <c r="F7181" s="2" t="s">
        <v>61</v>
      </c>
      <c r="G7181" s="1">
        <v>26514.039999999997</v>
      </c>
      <c r="H7181" s="1">
        <v>11379.889999999998</v>
      </c>
      <c r="I7181" s="4">
        <v>73</v>
      </c>
      <c r="J7181" s="2" t="s">
        <v>72</v>
      </c>
      <c r="K7181" s="1">
        <f>Tabelle111[[#This Row],[Menge kg Nges]]/1000</f>
        <v>26.514039999999998</v>
      </c>
      <c r="L7181" s="1">
        <f>Tabelle111[[#This Row],[Menge kg P2O5]]/1000</f>
        <v>11.379889999999998</v>
      </c>
      <c r="M7181" s="1">
        <f>Tabelle111[[#This Row],[Menge t Nges]]/Tabelle111[[#This Row],[Anzahl Lieferscheine]]</f>
        <v>0.36320602739726027</v>
      </c>
      <c r="N7181" s="1">
        <f>Tabelle111[[#This Row],[Menge t P2O5]]/Tabelle111[[#This Row],[Anzahl Lieferscheine]]</f>
        <v>0.155888904109589</v>
      </c>
    </row>
    <row r="7182" spans="1:14" x14ac:dyDescent="0.2">
      <c r="A7182" s="2" t="s">
        <v>29</v>
      </c>
      <c r="B7182" s="2" t="s">
        <v>29</v>
      </c>
      <c r="C7182" s="2" t="s">
        <v>6</v>
      </c>
      <c r="D7182" s="2" t="s">
        <v>7</v>
      </c>
      <c r="E7182" s="2" t="s">
        <v>13</v>
      </c>
      <c r="F7182" s="2" t="s">
        <v>61</v>
      </c>
      <c r="G7182" s="1">
        <v>5034.7900000000009</v>
      </c>
      <c r="H7182" s="1">
        <v>2839.76</v>
      </c>
      <c r="I7182" s="4">
        <v>22</v>
      </c>
      <c r="J7182" s="2" t="s">
        <v>72</v>
      </c>
      <c r="K7182" s="1">
        <f>Tabelle111[[#This Row],[Menge kg Nges]]/1000</f>
        <v>5.034790000000001</v>
      </c>
      <c r="L7182" s="1">
        <f>Tabelle111[[#This Row],[Menge kg P2O5]]/1000</f>
        <v>2.8397600000000001</v>
      </c>
      <c r="M7182" s="1">
        <f>Tabelle111[[#This Row],[Menge t Nges]]/Tabelle111[[#This Row],[Anzahl Lieferscheine]]</f>
        <v>0.22885409090909095</v>
      </c>
      <c r="N7182" s="1">
        <f>Tabelle111[[#This Row],[Menge t P2O5]]/Tabelle111[[#This Row],[Anzahl Lieferscheine]]</f>
        <v>0.12908</v>
      </c>
    </row>
    <row r="7183" spans="1:14" x14ac:dyDescent="0.2">
      <c r="A7183" s="2" t="s">
        <v>29</v>
      </c>
      <c r="B7183" s="2" t="s">
        <v>29</v>
      </c>
      <c r="C7183" s="2" t="s">
        <v>6</v>
      </c>
      <c r="D7183" s="2" t="s">
        <v>7</v>
      </c>
      <c r="E7183" s="2" t="s">
        <v>14</v>
      </c>
      <c r="F7183" s="2" t="s">
        <v>61</v>
      </c>
      <c r="G7183" s="1">
        <v>27380.300000000003</v>
      </c>
      <c r="H7183" s="1">
        <v>15296.849999999999</v>
      </c>
      <c r="I7183" s="4">
        <v>66</v>
      </c>
      <c r="J7183" s="2" t="s">
        <v>72</v>
      </c>
      <c r="K7183" s="1">
        <f>Tabelle111[[#This Row],[Menge kg Nges]]/1000</f>
        <v>27.380300000000002</v>
      </c>
      <c r="L7183" s="1">
        <f>Tabelle111[[#This Row],[Menge kg P2O5]]/1000</f>
        <v>15.296849999999999</v>
      </c>
      <c r="M7183" s="1">
        <f>Tabelle111[[#This Row],[Menge t Nges]]/Tabelle111[[#This Row],[Anzahl Lieferscheine]]</f>
        <v>0.41485303030303033</v>
      </c>
      <c r="N7183" s="1">
        <f>Tabelle111[[#This Row],[Menge t P2O5]]/Tabelle111[[#This Row],[Anzahl Lieferscheine]]</f>
        <v>0.23177045454545453</v>
      </c>
    </row>
    <row r="7184" spans="1:14" x14ac:dyDescent="0.2">
      <c r="A7184" s="2" t="s">
        <v>29</v>
      </c>
      <c r="B7184" s="2" t="s">
        <v>29</v>
      </c>
      <c r="C7184" s="2" t="s">
        <v>6</v>
      </c>
      <c r="D7184" s="2" t="s">
        <v>15</v>
      </c>
      <c r="E7184" s="2" t="s">
        <v>17</v>
      </c>
      <c r="F7184" s="2" t="s">
        <v>61</v>
      </c>
      <c r="G7184" s="1">
        <v>150</v>
      </c>
      <c r="H7184" s="1">
        <v>75</v>
      </c>
      <c r="I7184" s="4">
        <v>1</v>
      </c>
      <c r="J7184" s="2" t="s">
        <v>72</v>
      </c>
      <c r="K7184" s="1">
        <f>Tabelle111[[#This Row],[Menge kg Nges]]/1000</f>
        <v>0.15</v>
      </c>
      <c r="L7184" s="1">
        <f>Tabelle111[[#This Row],[Menge kg P2O5]]/1000</f>
        <v>7.4999999999999997E-2</v>
      </c>
      <c r="M7184" s="1">
        <f>Tabelle111[[#This Row],[Menge t Nges]]/Tabelle111[[#This Row],[Anzahl Lieferscheine]]</f>
        <v>0.15</v>
      </c>
      <c r="N7184" s="1">
        <f>Tabelle111[[#This Row],[Menge t P2O5]]/Tabelle111[[#This Row],[Anzahl Lieferscheine]]</f>
        <v>7.4999999999999997E-2</v>
      </c>
    </row>
    <row r="7185" spans="1:14" x14ac:dyDescent="0.2">
      <c r="A7185" s="2" t="s">
        <v>29</v>
      </c>
      <c r="B7185" s="2" t="s">
        <v>29</v>
      </c>
      <c r="C7185" s="2" t="s">
        <v>6</v>
      </c>
      <c r="D7185" s="2" t="s">
        <v>15</v>
      </c>
      <c r="E7185" s="2" t="s">
        <v>18</v>
      </c>
      <c r="F7185" s="2" t="s">
        <v>61</v>
      </c>
      <c r="G7185" s="1">
        <v>1663.1999999999998</v>
      </c>
      <c r="H7185" s="1">
        <v>1346.4</v>
      </c>
      <c r="I7185" s="4">
        <v>5</v>
      </c>
      <c r="J7185" s="2" t="s">
        <v>72</v>
      </c>
      <c r="K7185" s="1">
        <f>Tabelle111[[#This Row],[Menge kg Nges]]/1000</f>
        <v>1.6631999999999998</v>
      </c>
      <c r="L7185" s="1">
        <f>Tabelle111[[#This Row],[Menge kg P2O5]]/1000</f>
        <v>1.3464</v>
      </c>
      <c r="M7185" s="1">
        <f>Tabelle111[[#This Row],[Menge t Nges]]/Tabelle111[[#This Row],[Anzahl Lieferscheine]]</f>
        <v>0.33263999999999994</v>
      </c>
      <c r="N7185" s="1">
        <f>Tabelle111[[#This Row],[Menge t P2O5]]/Tabelle111[[#This Row],[Anzahl Lieferscheine]]</f>
        <v>0.26928000000000002</v>
      </c>
    </row>
    <row r="7186" spans="1:14" x14ac:dyDescent="0.2">
      <c r="A7186" s="2" t="s">
        <v>29</v>
      </c>
      <c r="B7186" s="2" t="s">
        <v>29</v>
      </c>
      <c r="C7186" s="2" t="s">
        <v>6</v>
      </c>
      <c r="D7186" s="2" t="s">
        <v>15</v>
      </c>
      <c r="E7186" s="2" t="s">
        <v>20</v>
      </c>
      <c r="F7186" s="2" t="s">
        <v>61</v>
      </c>
      <c r="G7186" s="1">
        <v>1953.36</v>
      </c>
      <c r="H7186" s="1">
        <v>1296</v>
      </c>
      <c r="I7186" s="4">
        <v>13</v>
      </c>
      <c r="J7186" s="2" t="s">
        <v>72</v>
      </c>
      <c r="K7186" s="1">
        <f>Tabelle111[[#This Row],[Menge kg Nges]]/1000</f>
        <v>1.95336</v>
      </c>
      <c r="L7186" s="1">
        <f>Tabelle111[[#This Row],[Menge kg P2O5]]/1000</f>
        <v>1.296</v>
      </c>
      <c r="M7186" s="1">
        <f>Tabelle111[[#This Row],[Menge t Nges]]/Tabelle111[[#This Row],[Anzahl Lieferscheine]]</f>
        <v>0.15025846153846154</v>
      </c>
      <c r="N7186" s="1">
        <f>Tabelle111[[#This Row],[Menge t P2O5]]/Tabelle111[[#This Row],[Anzahl Lieferscheine]]</f>
        <v>9.9692307692307691E-2</v>
      </c>
    </row>
    <row r="7187" spans="1:14" x14ac:dyDescent="0.2">
      <c r="A7187" s="2" t="s">
        <v>29</v>
      </c>
      <c r="B7187" s="2" t="s">
        <v>29</v>
      </c>
      <c r="C7187" s="2" t="s">
        <v>6</v>
      </c>
      <c r="D7187" s="2" t="s">
        <v>15</v>
      </c>
      <c r="E7187" s="2" t="s">
        <v>21</v>
      </c>
      <c r="F7187" s="2" t="s">
        <v>61</v>
      </c>
      <c r="G7187" s="1">
        <v>4977.4000000000005</v>
      </c>
      <c r="H7187" s="1">
        <v>2669.5899999999997</v>
      </c>
      <c r="I7187" s="4">
        <v>16</v>
      </c>
      <c r="J7187" s="2" t="s">
        <v>72</v>
      </c>
      <c r="K7187" s="1">
        <f>Tabelle111[[#This Row],[Menge kg Nges]]/1000</f>
        <v>4.9774000000000003</v>
      </c>
      <c r="L7187" s="1">
        <f>Tabelle111[[#This Row],[Menge kg P2O5]]/1000</f>
        <v>2.6695899999999999</v>
      </c>
      <c r="M7187" s="1">
        <f>Tabelle111[[#This Row],[Menge t Nges]]/Tabelle111[[#This Row],[Anzahl Lieferscheine]]</f>
        <v>0.31108750000000002</v>
      </c>
      <c r="N7187" s="1">
        <f>Tabelle111[[#This Row],[Menge t P2O5]]/Tabelle111[[#This Row],[Anzahl Lieferscheine]]</f>
        <v>0.16684937499999999</v>
      </c>
    </row>
    <row r="7188" spans="1:14" x14ac:dyDescent="0.2">
      <c r="A7188" s="2" t="s">
        <v>29</v>
      </c>
      <c r="B7188" s="2" t="s">
        <v>29</v>
      </c>
      <c r="C7188" s="2" t="s">
        <v>6</v>
      </c>
      <c r="D7188" s="2" t="s">
        <v>15</v>
      </c>
      <c r="E7188" s="2" t="s">
        <v>9</v>
      </c>
      <c r="F7188" s="2" t="s">
        <v>61</v>
      </c>
      <c r="G7188" s="1">
        <v>3022.72</v>
      </c>
      <c r="H7188" s="1">
        <v>1894.9</v>
      </c>
      <c r="I7188" s="4">
        <v>5</v>
      </c>
      <c r="J7188" s="2" t="s">
        <v>72</v>
      </c>
      <c r="K7188" s="1">
        <f>Tabelle111[[#This Row],[Menge kg Nges]]/1000</f>
        <v>3.0227199999999996</v>
      </c>
      <c r="L7188" s="1">
        <f>Tabelle111[[#This Row],[Menge kg P2O5]]/1000</f>
        <v>1.8949</v>
      </c>
      <c r="M7188" s="1">
        <f>Tabelle111[[#This Row],[Menge t Nges]]/Tabelle111[[#This Row],[Anzahl Lieferscheine]]</f>
        <v>0.60454399999999997</v>
      </c>
      <c r="N7188" s="1">
        <f>Tabelle111[[#This Row],[Menge t P2O5]]/Tabelle111[[#This Row],[Anzahl Lieferscheine]]</f>
        <v>0.37897999999999998</v>
      </c>
    </row>
    <row r="7189" spans="1:14" x14ac:dyDescent="0.2">
      <c r="A7189" s="2" t="s">
        <v>29</v>
      </c>
      <c r="B7189" s="2" t="s">
        <v>29</v>
      </c>
      <c r="C7189" s="2" t="s">
        <v>6</v>
      </c>
      <c r="D7189" s="2" t="s">
        <v>15</v>
      </c>
      <c r="E7189" s="2" t="s">
        <v>10</v>
      </c>
      <c r="F7189" s="2" t="s">
        <v>61</v>
      </c>
      <c r="G7189" s="1">
        <v>911.25</v>
      </c>
      <c r="H7189" s="1">
        <v>389.25</v>
      </c>
      <c r="I7189" s="4">
        <v>5</v>
      </c>
      <c r="J7189" s="2" t="s">
        <v>72</v>
      </c>
      <c r="K7189" s="1">
        <f>Tabelle111[[#This Row],[Menge kg Nges]]/1000</f>
        <v>0.91125</v>
      </c>
      <c r="L7189" s="1">
        <f>Tabelle111[[#This Row],[Menge kg P2O5]]/1000</f>
        <v>0.38924999999999998</v>
      </c>
      <c r="M7189" s="1">
        <f>Tabelle111[[#This Row],[Menge t Nges]]/Tabelle111[[#This Row],[Anzahl Lieferscheine]]</f>
        <v>0.18225</v>
      </c>
      <c r="N7189" s="1">
        <f>Tabelle111[[#This Row],[Menge t P2O5]]/Tabelle111[[#This Row],[Anzahl Lieferscheine]]</f>
        <v>7.7850000000000003E-2</v>
      </c>
    </row>
    <row r="7190" spans="1:14" x14ac:dyDescent="0.2">
      <c r="A7190" s="2" t="s">
        <v>29</v>
      </c>
      <c r="B7190" s="2" t="s">
        <v>29</v>
      </c>
      <c r="C7190" s="2" t="s">
        <v>6</v>
      </c>
      <c r="D7190" s="2" t="s">
        <v>15</v>
      </c>
      <c r="E7190" s="2" t="s">
        <v>13</v>
      </c>
      <c r="F7190" s="2" t="s">
        <v>61</v>
      </c>
      <c r="G7190" s="1">
        <v>229.32</v>
      </c>
      <c r="H7190" s="1">
        <v>205.8</v>
      </c>
      <c r="I7190" s="4">
        <v>1</v>
      </c>
      <c r="J7190" s="2" t="s">
        <v>72</v>
      </c>
      <c r="K7190" s="1">
        <f>Tabelle111[[#This Row],[Menge kg Nges]]/1000</f>
        <v>0.22932</v>
      </c>
      <c r="L7190" s="1">
        <f>Tabelle111[[#This Row],[Menge kg P2O5]]/1000</f>
        <v>0.20580000000000001</v>
      </c>
      <c r="M7190" s="1">
        <f>Tabelle111[[#This Row],[Menge t Nges]]/Tabelle111[[#This Row],[Anzahl Lieferscheine]]</f>
        <v>0.22932</v>
      </c>
      <c r="N7190" s="1">
        <f>Tabelle111[[#This Row],[Menge t P2O5]]/Tabelle111[[#This Row],[Anzahl Lieferscheine]]</f>
        <v>0.20580000000000001</v>
      </c>
    </row>
    <row r="7191" spans="1:14" x14ac:dyDescent="0.2">
      <c r="A7191" s="2" t="s">
        <v>29</v>
      </c>
      <c r="B7191" s="2" t="s">
        <v>29</v>
      </c>
      <c r="C7191" s="2" t="s">
        <v>6</v>
      </c>
      <c r="D7191" s="2" t="s">
        <v>15</v>
      </c>
      <c r="E7191" s="2" t="s">
        <v>31</v>
      </c>
      <c r="F7191" s="2" t="s">
        <v>61</v>
      </c>
      <c r="G7191" s="1">
        <v>2291.8999999999996</v>
      </c>
      <c r="H7191" s="1">
        <v>1034.1500000000001</v>
      </c>
      <c r="I7191" s="4">
        <v>3</v>
      </c>
      <c r="J7191" s="2" t="s">
        <v>72</v>
      </c>
      <c r="K7191" s="1">
        <f>Tabelle111[[#This Row],[Menge kg Nges]]/1000</f>
        <v>2.2918999999999996</v>
      </c>
      <c r="L7191" s="1">
        <f>Tabelle111[[#This Row],[Menge kg P2O5]]/1000</f>
        <v>1.0341500000000001</v>
      </c>
      <c r="M7191" s="1">
        <f>Tabelle111[[#This Row],[Menge t Nges]]/Tabelle111[[#This Row],[Anzahl Lieferscheine]]</f>
        <v>0.76396666666666657</v>
      </c>
      <c r="N7191" s="1">
        <f>Tabelle111[[#This Row],[Menge t P2O5]]/Tabelle111[[#This Row],[Anzahl Lieferscheine]]</f>
        <v>0.34471666666666673</v>
      </c>
    </row>
    <row r="7192" spans="1:14" x14ac:dyDescent="0.2">
      <c r="A7192" s="2" t="s">
        <v>29</v>
      </c>
      <c r="B7192" s="2" t="s">
        <v>29</v>
      </c>
      <c r="C7192" s="2" t="s">
        <v>25</v>
      </c>
      <c r="D7192" s="2" t="s">
        <v>25</v>
      </c>
      <c r="E7192" s="2" t="s">
        <v>26</v>
      </c>
      <c r="F7192" s="2" t="s">
        <v>61</v>
      </c>
      <c r="G7192" s="1">
        <v>116334.45000000001</v>
      </c>
      <c r="H7192" s="1">
        <v>38523.39</v>
      </c>
      <c r="I7192" s="4">
        <v>190</v>
      </c>
      <c r="J7192" s="2" t="s">
        <v>72</v>
      </c>
      <c r="K7192" s="1">
        <f>Tabelle111[[#This Row],[Menge kg Nges]]/1000</f>
        <v>116.33445000000002</v>
      </c>
      <c r="L7192" s="1">
        <f>Tabelle111[[#This Row],[Menge kg P2O5]]/1000</f>
        <v>38.523389999999999</v>
      </c>
      <c r="M7192" s="1">
        <f>Tabelle111[[#This Row],[Menge t Nges]]/Tabelle111[[#This Row],[Anzahl Lieferscheine]]</f>
        <v>0.61228657894736849</v>
      </c>
      <c r="N7192" s="1">
        <f>Tabelle111[[#This Row],[Menge t P2O5]]/Tabelle111[[#This Row],[Anzahl Lieferscheine]]</f>
        <v>0.20275468421052631</v>
      </c>
    </row>
    <row r="7193" spans="1:14" x14ac:dyDescent="0.2">
      <c r="A7193" s="2" t="s">
        <v>29</v>
      </c>
      <c r="B7193" s="2" t="s">
        <v>32</v>
      </c>
      <c r="C7193" s="2" t="s">
        <v>6</v>
      </c>
      <c r="D7193" s="2" t="s">
        <v>7</v>
      </c>
      <c r="E7193" s="2" t="s">
        <v>9</v>
      </c>
      <c r="F7193" s="2" t="s">
        <v>61</v>
      </c>
      <c r="G7193" s="1">
        <v>1000</v>
      </c>
      <c r="H7193" s="1">
        <v>460</v>
      </c>
      <c r="I7193" s="4">
        <v>2</v>
      </c>
      <c r="J7193" s="2" t="s">
        <v>72</v>
      </c>
      <c r="K7193" s="1">
        <f>Tabelle111[[#This Row],[Menge kg Nges]]/1000</f>
        <v>1</v>
      </c>
      <c r="L7193" s="1">
        <f>Tabelle111[[#This Row],[Menge kg P2O5]]/1000</f>
        <v>0.46</v>
      </c>
      <c r="M7193" s="1">
        <f>Tabelle111[[#This Row],[Menge t Nges]]/Tabelle111[[#This Row],[Anzahl Lieferscheine]]</f>
        <v>0.5</v>
      </c>
      <c r="N7193" s="1">
        <f>Tabelle111[[#This Row],[Menge t P2O5]]/Tabelle111[[#This Row],[Anzahl Lieferscheine]]</f>
        <v>0.23</v>
      </c>
    </row>
    <row r="7194" spans="1:14" x14ac:dyDescent="0.2">
      <c r="A7194" s="2" t="s">
        <v>29</v>
      </c>
      <c r="B7194" s="2" t="s">
        <v>32</v>
      </c>
      <c r="C7194" s="2" t="s">
        <v>6</v>
      </c>
      <c r="D7194" s="2" t="s">
        <v>7</v>
      </c>
      <c r="E7194" s="2" t="s">
        <v>12</v>
      </c>
      <c r="F7194" s="2" t="s">
        <v>61</v>
      </c>
      <c r="G7194" s="1">
        <v>890</v>
      </c>
      <c r="H7194" s="1">
        <v>336</v>
      </c>
      <c r="I7194" s="4">
        <v>4</v>
      </c>
      <c r="J7194" s="2" t="s">
        <v>72</v>
      </c>
      <c r="K7194" s="1">
        <f>Tabelle111[[#This Row],[Menge kg Nges]]/1000</f>
        <v>0.89</v>
      </c>
      <c r="L7194" s="1">
        <f>Tabelle111[[#This Row],[Menge kg P2O5]]/1000</f>
        <v>0.33600000000000002</v>
      </c>
      <c r="M7194" s="1">
        <f>Tabelle111[[#This Row],[Menge t Nges]]/Tabelle111[[#This Row],[Anzahl Lieferscheine]]</f>
        <v>0.2225</v>
      </c>
      <c r="N7194" s="1">
        <f>Tabelle111[[#This Row],[Menge t P2O5]]/Tabelle111[[#This Row],[Anzahl Lieferscheine]]</f>
        <v>8.4000000000000005E-2</v>
      </c>
    </row>
    <row r="7195" spans="1:14" x14ac:dyDescent="0.2">
      <c r="A7195" s="2" t="s">
        <v>29</v>
      </c>
      <c r="B7195" s="2" t="s">
        <v>32</v>
      </c>
      <c r="C7195" s="2" t="s">
        <v>6</v>
      </c>
      <c r="D7195" s="2" t="s">
        <v>7</v>
      </c>
      <c r="E7195" s="2" t="s">
        <v>14</v>
      </c>
      <c r="F7195" s="2" t="s">
        <v>61</v>
      </c>
      <c r="G7195" s="1">
        <v>40.5</v>
      </c>
      <c r="H7195" s="1">
        <v>21</v>
      </c>
      <c r="I7195" s="4">
        <v>1</v>
      </c>
      <c r="J7195" s="2" t="s">
        <v>72</v>
      </c>
      <c r="K7195" s="1">
        <f>Tabelle111[[#This Row],[Menge kg Nges]]/1000</f>
        <v>4.0500000000000001E-2</v>
      </c>
      <c r="L7195" s="1">
        <f>Tabelle111[[#This Row],[Menge kg P2O5]]/1000</f>
        <v>2.1000000000000001E-2</v>
      </c>
      <c r="M7195" s="1">
        <f>Tabelle111[[#This Row],[Menge t Nges]]/Tabelle111[[#This Row],[Anzahl Lieferscheine]]</f>
        <v>4.0500000000000001E-2</v>
      </c>
      <c r="N7195" s="1">
        <f>Tabelle111[[#This Row],[Menge t P2O5]]/Tabelle111[[#This Row],[Anzahl Lieferscheine]]</f>
        <v>2.1000000000000001E-2</v>
      </c>
    </row>
    <row r="7196" spans="1:14" x14ac:dyDescent="0.2">
      <c r="A7196" s="2" t="s">
        <v>29</v>
      </c>
      <c r="B7196" s="2" t="s">
        <v>32</v>
      </c>
      <c r="C7196" s="2" t="s">
        <v>6</v>
      </c>
      <c r="D7196" s="2" t="s">
        <v>15</v>
      </c>
      <c r="E7196" s="2" t="s">
        <v>18</v>
      </c>
      <c r="F7196" s="2" t="s">
        <v>61</v>
      </c>
      <c r="G7196" s="1">
        <v>756</v>
      </c>
      <c r="H7196" s="1">
        <v>612</v>
      </c>
      <c r="I7196" s="4">
        <v>2</v>
      </c>
      <c r="J7196" s="2" t="s">
        <v>72</v>
      </c>
      <c r="K7196" s="1">
        <f>Tabelle111[[#This Row],[Menge kg Nges]]/1000</f>
        <v>0.75600000000000001</v>
      </c>
      <c r="L7196" s="1">
        <f>Tabelle111[[#This Row],[Menge kg P2O5]]/1000</f>
        <v>0.61199999999999999</v>
      </c>
      <c r="M7196" s="1">
        <f>Tabelle111[[#This Row],[Menge t Nges]]/Tabelle111[[#This Row],[Anzahl Lieferscheine]]</f>
        <v>0.378</v>
      </c>
      <c r="N7196" s="1">
        <f>Tabelle111[[#This Row],[Menge t P2O5]]/Tabelle111[[#This Row],[Anzahl Lieferscheine]]</f>
        <v>0.30599999999999999</v>
      </c>
    </row>
    <row r="7197" spans="1:14" x14ac:dyDescent="0.2">
      <c r="A7197" s="2" t="s">
        <v>29</v>
      </c>
      <c r="B7197" s="2" t="s">
        <v>32</v>
      </c>
      <c r="C7197" s="2" t="s">
        <v>6</v>
      </c>
      <c r="D7197" s="2" t="s">
        <v>15</v>
      </c>
      <c r="E7197" s="2" t="s">
        <v>20</v>
      </c>
      <c r="F7197" s="2" t="s">
        <v>61</v>
      </c>
      <c r="G7197" s="1">
        <v>3818.4</v>
      </c>
      <c r="H7197" s="1">
        <v>2401.5</v>
      </c>
      <c r="I7197" s="4">
        <v>37</v>
      </c>
      <c r="J7197" s="2" t="s">
        <v>72</v>
      </c>
      <c r="K7197" s="1">
        <f>Tabelle111[[#This Row],[Menge kg Nges]]/1000</f>
        <v>3.8184</v>
      </c>
      <c r="L7197" s="1">
        <f>Tabelle111[[#This Row],[Menge kg P2O5]]/1000</f>
        <v>2.4015</v>
      </c>
      <c r="M7197" s="1">
        <f>Tabelle111[[#This Row],[Menge t Nges]]/Tabelle111[[#This Row],[Anzahl Lieferscheine]]</f>
        <v>0.1032</v>
      </c>
      <c r="N7197" s="1">
        <f>Tabelle111[[#This Row],[Menge t P2O5]]/Tabelle111[[#This Row],[Anzahl Lieferscheine]]</f>
        <v>6.4905405405405403E-2</v>
      </c>
    </row>
    <row r="7198" spans="1:14" x14ac:dyDescent="0.2">
      <c r="A7198" s="2" t="s">
        <v>29</v>
      </c>
      <c r="B7198" s="2" t="s">
        <v>32</v>
      </c>
      <c r="C7198" s="2" t="s">
        <v>6</v>
      </c>
      <c r="D7198" s="2" t="s">
        <v>15</v>
      </c>
      <c r="E7198" s="2" t="s">
        <v>9</v>
      </c>
      <c r="F7198" s="2" t="s">
        <v>61</v>
      </c>
      <c r="G7198" s="1">
        <v>368</v>
      </c>
      <c r="H7198" s="1">
        <v>165</v>
      </c>
      <c r="I7198" s="4">
        <v>1</v>
      </c>
      <c r="J7198" s="2" t="s">
        <v>72</v>
      </c>
      <c r="K7198" s="1">
        <f>Tabelle111[[#This Row],[Menge kg Nges]]/1000</f>
        <v>0.36799999999999999</v>
      </c>
      <c r="L7198" s="1">
        <f>Tabelle111[[#This Row],[Menge kg P2O5]]/1000</f>
        <v>0.16500000000000001</v>
      </c>
      <c r="M7198" s="1">
        <f>Tabelle111[[#This Row],[Menge t Nges]]/Tabelle111[[#This Row],[Anzahl Lieferscheine]]</f>
        <v>0.36799999999999999</v>
      </c>
      <c r="N7198" s="1">
        <f>Tabelle111[[#This Row],[Menge t P2O5]]/Tabelle111[[#This Row],[Anzahl Lieferscheine]]</f>
        <v>0.16500000000000001</v>
      </c>
    </row>
    <row r="7199" spans="1:14" x14ac:dyDescent="0.2">
      <c r="A7199" s="2" t="s">
        <v>29</v>
      </c>
      <c r="B7199" s="2" t="s">
        <v>32</v>
      </c>
      <c r="C7199" s="2" t="s">
        <v>6</v>
      </c>
      <c r="D7199" s="2" t="s">
        <v>15</v>
      </c>
      <c r="E7199" s="2" t="s">
        <v>10</v>
      </c>
      <c r="F7199" s="2" t="s">
        <v>61</v>
      </c>
      <c r="G7199" s="1">
        <v>405</v>
      </c>
      <c r="H7199" s="1">
        <v>173</v>
      </c>
      <c r="I7199" s="4">
        <v>1</v>
      </c>
      <c r="J7199" s="2" t="s">
        <v>72</v>
      </c>
      <c r="K7199" s="1">
        <f>Tabelle111[[#This Row],[Menge kg Nges]]/1000</f>
        <v>0.40500000000000003</v>
      </c>
      <c r="L7199" s="1">
        <f>Tabelle111[[#This Row],[Menge kg P2O5]]/1000</f>
        <v>0.17299999999999999</v>
      </c>
      <c r="M7199" s="1">
        <f>Tabelle111[[#This Row],[Menge t Nges]]/Tabelle111[[#This Row],[Anzahl Lieferscheine]]</f>
        <v>0.40500000000000003</v>
      </c>
      <c r="N7199" s="1">
        <f>Tabelle111[[#This Row],[Menge t P2O5]]/Tabelle111[[#This Row],[Anzahl Lieferscheine]]</f>
        <v>0.17299999999999999</v>
      </c>
    </row>
    <row r="7200" spans="1:14" x14ac:dyDescent="0.2">
      <c r="A7200" s="2" t="s">
        <v>29</v>
      </c>
      <c r="B7200" s="2" t="s">
        <v>32</v>
      </c>
      <c r="C7200" s="2" t="s">
        <v>25</v>
      </c>
      <c r="D7200" s="2" t="s">
        <v>25</v>
      </c>
      <c r="E7200" s="2" t="s">
        <v>26</v>
      </c>
      <c r="F7200" s="2" t="s">
        <v>61</v>
      </c>
      <c r="G7200" s="1">
        <v>1944</v>
      </c>
      <c r="H7200" s="1">
        <v>972</v>
      </c>
      <c r="I7200" s="4">
        <v>5</v>
      </c>
      <c r="J7200" s="2" t="s">
        <v>72</v>
      </c>
      <c r="K7200" s="1">
        <f>Tabelle111[[#This Row],[Menge kg Nges]]/1000</f>
        <v>1.944</v>
      </c>
      <c r="L7200" s="1">
        <f>Tabelle111[[#This Row],[Menge kg P2O5]]/1000</f>
        <v>0.97199999999999998</v>
      </c>
      <c r="M7200" s="1">
        <f>Tabelle111[[#This Row],[Menge t Nges]]/Tabelle111[[#This Row],[Anzahl Lieferscheine]]</f>
        <v>0.38879999999999998</v>
      </c>
      <c r="N7200" s="1">
        <f>Tabelle111[[#This Row],[Menge t P2O5]]/Tabelle111[[#This Row],[Anzahl Lieferscheine]]</f>
        <v>0.19439999999999999</v>
      </c>
    </row>
    <row r="7201" spans="1:14" x14ac:dyDescent="0.2">
      <c r="A7201" s="2" t="s">
        <v>29</v>
      </c>
      <c r="B7201" s="2" t="s">
        <v>27</v>
      </c>
      <c r="C7201" s="2" t="s">
        <v>6</v>
      </c>
      <c r="D7201" s="2" t="s">
        <v>7</v>
      </c>
      <c r="E7201" s="2" t="s">
        <v>9</v>
      </c>
      <c r="F7201" s="2" t="s">
        <v>61</v>
      </c>
      <c r="G7201" s="1">
        <v>7631.84</v>
      </c>
      <c r="H7201" s="1">
        <v>3220.84</v>
      </c>
      <c r="I7201" s="4">
        <v>36</v>
      </c>
      <c r="J7201" s="2" t="s">
        <v>72</v>
      </c>
      <c r="K7201" s="1">
        <f>Tabelle111[[#This Row],[Menge kg Nges]]/1000</f>
        <v>7.6318400000000004</v>
      </c>
      <c r="L7201" s="1">
        <f>Tabelle111[[#This Row],[Menge kg P2O5]]/1000</f>
        <v>3.2208399999999999</v>
      </c>
      <c r="M7201" s="1">
        <f>Tabelle111[[#This Row],[Menge t Nges]]/Tabelle111[[#This Row],[Anzahl Lieferscheine]]</f>
        <v>0.21199555555555558</v>
      </c>
      <c r="N7201" s="1">
        <f>Tabelle111[[#This Row],[Menge t P2O5]]/Tabelle111[[#This Row],[Anzahl Lieferscheine]]</f>
        <v>8.9467777777777771E-2</v>
      </c>
    </row>
    <row r="7202" spans="1:14" x14ac:dyDescent="0.2">
      <c r="A7202" s="2" t="s">
        <v>29</v>
      </c>
      <c r="B7202" s="2" t="s">
        <v>27</v>
      </c>
      <c r="C7202" s="2" t="s">
        <v>6</v>
      </c>
      <c r="D7202" s="2" t="s">
        <v>7</v>
      </c>
      <c r="E7202" s="2" t="s">
        <v>11</v>
      </c>
      <c r="F7202" s="2" t="s">
        <v>61</v>
      </c>
      <c r="G7202" s="1">
        <v>390</v>
      </c>
      <c r="H7202" s="1">
        <v>218.4</v>
      </c>
      <c r="I7202" s="4">
        <v>1</v>
      </c>
      <c r="J7202" s="2" t="s">
        <v>72</v>
      </c>
      <c r="K7202" s="1">
        <f>Tabelle111[[#This Row],[Menge kg Nges]]/1000</f>
        <v>0.39</v>
      </c>
      <c r="L7202" s="1">
        <f>Tabelle111[[#This Row],[Menge kg P2O5]]/1000</f>
        <v>0.21840000000000001</v>
      </c>
      <c r="M7202" s="1">
        <f>Tabelle111[[#This Row],[Menge t Nges]]/Tabelle111[[#This Row],[Anzahl Lieferscheine]]</f>
        <v>0.39</v>
      </c>
      <c r="N7202" s="1">
        <f>Tabelle111[[#This Row],[Menge t P2O5]]/Tabelle111[[#This Row],[Anzahl Lieferscheine]]</f>
        <v>0.21840000000000001</v>
      </c>
    </row>
    <row r="7203" spans="1:14" x14ac:dyDescent="0.2">
      <c r="A7203" s="2" t="s">
        <v>29</v>
      </c>
      <c r="B7203" s="2" t="s">
        <v>27</v>
      </c>
      <c r="C7203" s="2" t="s">
        <v>6</v>
      </c>
      <c r="D7203" s="2" t="s">
        <v>7</v>
      </c>
      <c r="E7203" s="2" t="s">
        <v>12</v>
      </c>
      <c r="F7203" s="2" t="s">
        <v>61</v>
      </c>
      <c r="G7203" s="1">
        <v>5634.42</v>
      </c>
      <c r="H7203" s="1">
        <v>2621.97</v>
      </c>
      <c r="I7203" s="4">
        <v>7</v>
      </c>
      <c r="J7203" s="2" t="s">
        <v>72</v>
      </c>
      <c r="K7203" s="1">
        <f>Tabelle111[[#This Row],[Menge kg Nges]]/1000</f>
        <v>5.6344200000000004</v>
      </c>
      <c r="L7203" s="1">
        <f>Tabelle111[[#This Row],[Menge kg P2O5]]/1000</f>
        <v>2.6219699999999997</v>
      </c>
      <c r="M7203" s="1">
        <f>Tabelle111[[#This Row],[Menge t Nges]]/Tabelle111[[#This Row],[Anzahl Lieferscheine]]</f>
        <v>0.80491714285714289</v>
      </c>
      <c r="N7203" s="1">
        <f>Tabelle111[[#This Row],[Menge t P2O5]]/Tabelle111[[#This Row],[Anzahl Lieferscheine]]</f>
        <v>0.37456714285714282</v>
      </c>
    </row>
    <row r="7204" spans="1:14" x14ac:dyDescent="0.2">
      <c r="A7204" s="2" t="s">
        <v>29</v>
      </c>
      <c r="B7204" s="2" t="s">
        <v>27</v>
      </c>
      <c r="C7204" s="2" t="s">
        <v>6</v>
      </c>
      <c r="D7204" s="2" t="s">
        <v>7</v>
      </c>
      <c r="E7204" s="2" t="s">
        <v>13</v>
      </c>
      <c r="F7204" s="2" t="s">
        <v>61</v>
      </c>
      <c r="G7204" s="1">
        <v>8921.2199999999993</v>
      </c>
      <c r="H7204" s="1">
        <v>4975.7400000000007</v>
      </c>
      <c r="I7204" s="4">
        <v>34</v>
      </c>
      <c r="J7204" s="2" t="s">
        <v>72</v>
      </c>
      <c r="K7204" s="1">
        <f>Tabelle111[[#This Row],[Menge kg Nges]]/1000</f>
        <v>8.9212199999999999</v>
      </c>
      <c r="L7204" s="1">
        <f>Tabelle111[[#This Row],[Menge kg P2O5]]/1000</f>
        <v>4.9757400000000009</v>
      </c>
      <c r="M7204" s="1">
        <f>Tabelle111[[#This Row],[Menge t Nges]]/Tabelle111[[#This Row],[Anzahl Lieferscheine]]</f>
        <v>0.26238882352941179</v>
      </c>
      <c r="N7204" s="1">
        <f>Tabelle111[[#This Row],[Menge t P2O5]]/Tabelle111[[#This Row],[Anzahl Lieferscheine]]</f>
        <v>0.14634529411764707</v>
      </c>
    </row>
    <row r="7205" spans="1:14" x14ac:dyDescent="0.2">
      <c r="A7205" s="2" t="s">
        <v>29</v>
      </c>
      <c r="B7205" s="2" t="s">
        <v>27</v>
      </c>
      <c r="C7205" s="2" t="s">
        <v>6</v>
      </c>
      <c r="D7205" s="2" t="s">
        <v>7</v>
      </c>
      <c r="E7205" s="2" t="s">
        <v>14</v>
      </c>
      <c r="F7205" s="2" t="s">
        <v>61</v>
      </c>
      <c r="G7205" s="1">
        <v>220</v>
      </c>
      <c r="H7205" s="1">
        <v>165</v>
      </c>
      <c r="I7205" s="4">
        <v>1</v>
      </c>
      <c r="J7205" s="2" t="s">
        <v>72</v>
      </c>
      <c r="K7205" s="1">
        <f>Tabelle111[[#This Row],[Menge kg Nges]]/1000</f>
        <v>0.22</v>
      </c>
      <c r="L7205" s="1">
        <f>Tabelle111[[#This Row],[Menge kg P2O5]]/1000</f>
        <v>0.16500000000000001</v>
      </c>
      <c r="M7205" s="1">
        <f>Tabelle111[[#This Row],[Menge t Nges]]/Tabelle111[[#This Row],[Anzahl Lieferscheine]]</f>
        <v>0.22</v>
      </c>
      <c r="N7205" s="1">
        <f>Tabelle111[[#This Row],[Menge t P2O5]]/Tabelle111[[#This Row],[Anzahl Lieferscheine]]</f>
        <v>0.16500000000000001</v>
      </c>
    </row>
    <row r="7206" spans="1:14" x14ac:dyDescent="0.2">
      <c r="A7206" s="2" t="s">
        <v>29</v>
      </c>
      <c r="B7206" s="2" t="s">
        <v>27</v>
      </c>
      <c r="C7206" s="2" t="s">
        <v>6</v>
      </c>
      <c r="D7206" s="2" t="s">
        <v>15</v>
      </c>
      <c r="E7206" s="2" t="s">
        <v>18</v>
      </c>
      <c r="F7206" s="2" t="s">
        <v>61</v>
      </c>
      <c r="G7206" s="1">
        <v>1478.4</v>
      </c>
      <c r="H7206" s="1">
        <v>1196.8</v>
      </c>
      <c r="I7206" s="4">
        <v>3</v>
      </c>
      <c r="J7206" s="2" t="s">
        <v>72</v>
      </c>
      <c r="K7206" s="1">
        <f>Tabelle111[[#This Row],[Menge kg Nges]]/1000</f>
        <v>1.4784000000000002</v>
      </c>
      <c r="L7206" s="1">
        <f>Tabelle111[[#This Row],[Menge kg P2O5]]/1000</f>
        <v>1.1967999999999999</v>
      </c>
      <c r="M7206" s="1">
        <f>Tabelle111[[#This Row],[Menge t Nges]]/Tabelle111[[#This Row],[Anzahl Lieferscheine]]</f>
        <v>0.49280000000000007</v>
      </c>
      <c r="N7206" s="1">
        <f>Tabelle111[[#This Row],[Menge t P2O5]]/Tabelle111[[#This Row],[Anzahl Lieferscheine]]</f>
        <v>0.39893333333333331</v>
      </c>
    </row>
    <row r="7207" spans="1:14" x14ac:dyDescent="0.2">
      <c r="A7207" s="2" t="s">
        <v>29</v>
      </c>
      <c r="B7207" s="2" t="s">
        <v>27</v>
      </c>
      <c r="C7207" s="2" t="s">
        <v>6</v>
      </c>
      <c r="D7207" s="2" t="s">
        <v>15</v>
      </c>
      <c r="E7207" s="2" t="s">
        <v>20</v>
      </c>
      <c r="F7207" s="2" t="s">
        <v>61</v>
      </c>
      <c r="G7207" s="1">
        <v>2361.9199999999987</v>
      </c>
      <c r="H7207" s="1">
        <v>1342</v>
      </c>
      <c r="I7207" s="4">
        <v>36</v>
      </c>
      <c r="J7207" s="2" t="s">
        <v>72</v>
      </c>
      <c r="K7207" s="1">
        <f>Tabelle111[[#This Row],[Menge kg Nges]]/1000</f>
        <v>2.3619199999999987</v>
      </c>
      <c r="L7207" s="1">
        <f>Tabelle111[[#This Row],[Menge kg P2O5]]/1000</f>
        <v>1.3420000000000001</v>
      </c>
      <c r="M7207" s="1">
        <f>Tabelle111[[#This Row],[Menge t Nges]]/Tabelle111[[#This Row],[Anzahl Lieferscheine]]</f>
        <v>6.5608888888888856E-2</v>
      </c>
      <c r="N7207" s="1">
        <f>Tabelle111[[#This Row],[Menge t P2O5]]/Tabelle111[[#This Row],[Anzahl Lieferscheine]]</f>
        <v>3.7277777777777778E-2</v>
      </c>
    </row>
    <row r="7208" spans="1:14" x14ac:dyDescent="0.2">
      <c r="A7208" s="2" t="s">
        <v>29</v>
      </c>
      <c r="B7208" s="2" t="s">
        <v>27</v>
      </c>
      <c r="C7208" s="2" t="s">
        <v>6</v>
      </c>
      <c r="D7208" s="2" t="s">
        <v>15</v>
      </c>
      <c r="E7208" s="2" t="s">
        <v>21</v>
      </c>
      <c r="F7208" s="2" t="s">
        <v>61</v>
      </c>
      <c r="G7208" s="1">
        <v>1885.9500000000003</v>
      </c>
      <c r="H7208" s="1">
        <v>1002.25</v>
      </c>
      <c r="I7208" s="4">
        <v>7</v>
      </c>
      <c r="J7208" s="2" t="s">
        <v>72</v>
      </c>
      <c r="K7208" s="1">
        <f>Tabelle111[[#This Row],[Menge kg Nges]]/1000</f>
        <v>1.8859500000000002</v>
      </c>
      <c r="L7208" s="1">
        <f>Tabelle111[[#This Row],[Menge kg P2O5]]/1000</f>
        <v>1.0022500000000001</v>
      </c>
      <c r="M7208" s="1">
        <f>Tabelle111[[#This Row],[Menge t Nges]]/Tabelle111[[#This Row],[Anzahl Lieferscheine]]</f>
        <v>0.26942142857142859</v>
      </c>
      <c r="N7208" s="1">
        <f>Tabelle111[[#This Row],[Menge t P2O5]]/Tabelle111[[#This Row],[Anzahl Lieferscheine]]</f>
        <v>0.14317857142857143</v>
      </c>
    </row>
    <row r="7209" spans="1:14" x14ac:dyDescent="0.2">
      <c r="A7209" s="2" t="s">
        <v>29</v>
      </c>
      <c r="B7209" s="2" t="s">
        <v>27</v>
      </c>
      <c r="C7209" s="2" t="s">
        <v>6</v>
      </c>
      <c r="D7209" s="2" t="s">
        <v>15</v>
      </c>
      <c r="E7209" s="2" t="s">
        <v>9</v>
      </c>
      <c r="F7209" s="2" t="s">
        <v>61</v>
      </c>
      <c r="G7209" s="1">
        <v>915.98</v>
      </c>
      <c r="H7209" s="1">
        <v>609.75</v>
      </c>
      <c r="I7209" s="4">
        <v>3</v>
      </c>
      <c r="J7209" s="2" t="s">
        <v>72</v>
      </c>
      <c r="K7209" s="1">
        <f>Tabelle111[[#This Row],[Menge kg Nges]]/1000</f>
        <v>0.91598000000000002</v>
      </c>
      <c r="L7209" s="1">
        <f>Tabelle111[[#This Row],[Menge kg P2O5]]/1000</f>
        <v>0.60975000000000001</v>
      </c>
      <c r="M7209" s="1">
        <f>Tabelle111[[#This Row],[Menge t Nges]]/Tabelle111[[#This Row],[Anzahl Lieferscheine]]</f>
        <v>0.30532666666666669</v>
      </c>
      <c r="N7209" s="1">
        <f>Tabelle111[[#This Row],[Menge t P2O5]]/Tabelle111[[#This Row],[Anzahl Lieferscheine]]</f>
        <v>0.20325000000000001</v>
      </c>
    </row>
    <row r="7210" spans="1:14" x14ac:dyDescent="0.2">
      <c r="A7210" s="2" t="s">
        <v>29</v>
      </c>
      <c r="B7210" s="2" t="s">
        <v>27</v>
      </c>
      <c r="C7210" s="2" t="s">
        <v>25</v>
      </c>
      <c r="D7210" s="2" t="s">
        <v>25</v>
      </c>
      <c r="E7210" s="2" t="s">
        <v>26</v>
      </c>
      <c r="F7210" s="2" t="s">
        <v>61</v>
      </c>
      <c r="G7210" s="1">
        <v>26609.480000000007</v>
      </c>
      <c r="H7210" s="1">
        <v>10579.98</v>
      </c>
      <c r="I7210" s="4">
        <v>28</v>
      </c>
      <c r="J7210" s="2" t="s">
        <v>72</v>
      </c>
      <c r="K7210" s="1">
        <f>Tabelle111[[#This Row],[Menge kg Nges]]/1000</f>
        <v>26.609480000000008</v>
      </c>
      <c r="L7210" s="1">
        <f>Tabelle111[[#This Row],[Menge kg P2O5]]/1000</f>
        <v>10.579979999999999</v>
      </c>
      <c r="M7210" s="1">
        <f>Tabelle111[[#This Row],[Menge t Nges]]/Tabelle111[[#This Row],[Anzahl Lieferscheine]]</f>
        <v>0.9503385714285717</v>
      </c>
      <c r="N7210" s="1">
        <f>Tabelle111[[#This Row],[Menge t P2O5]]/Tabelle111[[#This Row],[Anzahl Lieferscheine]]</f>
        <v>0.37785642857142854</v>
      </c>
    </row>
    <row r="7211" spans="1:14" x14ac:dyDescent="0.2">
      <c r="A7211" s="2" t="s">
        <v>29</v>
      </c>
      <c r="B7211" s="2" t="s">
        <v>33</v>
      </c>
      <c r="C7211" s="2" t="s">
        <v>6</v>
      </c>
      <c r="D7211" s="2" t="s">
        <v>7</v>
      </c>
      <c r="E7211" s="2" t="s">
        <v>9</v>
      </c>
      <c r="F7211" s="2" t="s">
        <v>61</v>
      </c>
      <c r="G7211" s="1">
        <v>6215.6600000000017</v>
      </c>
      <c r="H7211" s="1">
        <v>2280.37</v>
      </c>
      <c r="I7211" s="4">
        <v>37</v>
      </c>
      <c r="J7211" s="2" t="s">
        <v>72</v>
      </c>
      <c r="K7211" s="1">
        <f>Tabelle111[[#This Row],[Menge kg Nges]]/1000</f>
        <v>6.2156600000000015</v>
      </c>
      <c r="L7211" s="1">
        <f>Tabelle111[[#This Row],[Menge kg P2O5]]/1000</f>
        <v>2.28037</v>
      </c>
      <c r="M7211" s="1">
        <f>Tabelle111[[#This Row],[Menge t Nges]]/Tabelle111[[#This Row],[Anzahl Lieferscheine]]</f>
        <v>0.16799081081081085</v>
      </c>
      <c r="N7211" s="1">
        <f>Tabelle111[[#This Row],[Menge t P2O5]]/Tabelle111[[#This Row],[Anzahl Lieferscheine]]</f>
        <v>6.163162162162162E-2</v>
      </c>
    </row>
    <row r="7212" spans="1:14" x14ac:dyDescent="0.2">
      <c r="A7212" s="2" t="s">
        <v>29</v>
      </c>
      <c r="B7212" s="2" t="s">
        <v>33</v>
      </c>
      <c r="C7212" s="2" t="s">
        <v>6</v>
      </c>
      <c r="D7212" s="2" t="s">
        <v>7</v>
      </c>
      <c r="E7212" s="2" t="s">
        <v>11</v>
      </c>
      <c r="F7212" s="2" t="s">
        <v>61</v>
      </c>
      <c r="G7212" s="1">
        <v>182</v>
      </c>
      <c r="H7212" s="1">
        <v>77</v>
      </c>
      <c r="I7212" s="4">
        <v>1</v>
      </c>
      <c r="J7212" s="2" t="s">
        <v>72</v>
      </c>
      <c r="K7212" s="1">
        <f>Tabelle111[[#This Row],[Menge kg Nges]]/1000</f>
        <v>0.182</v>
      </c>
      <c r="L7212" s="1">
        <f>Tabelle111[[#This Row],[Menge kg P2O5]]/1000</f>
        <v>7.6999999999999999E-2</v>
      </c>
      <c r="M7212" s="1">
        <f>Tabelle111[[#This Row],[Menge t Nges]]/Tabelle111[[#This Row],[Anzahl Lieferscheine]]</f>
        <v>0.182</v>
      </c>
      <c r="N7212" s="1">
        <f>Tabelle111[[#This Row],[Menge t P2O5]]/Tabelle111[[#This Row],[Anzahl Lieferscheine]]</f>
        <v>7.6999999999999999E-2</v>
      </c>
    </row>
    <row r="7213" spans="1:14" x14ac:dyDescent="0.2">
      <c r="A7213" s="2" t="s">
        <v>29</v>
      </c>
      <c r="B7213" s="2" t="s">
        <v>33</v>
      </c>
      <c r="C7213" s="2" t="s">
        <v>6</v>
      </c>
      <c r="D7213" s="2" t="s">
        <v>7</v>
      </c>
      <c r="E7213" s="2" t="s">
        <v>12</v>
      </c>
      <c r="F7213" s="2" t="s">
        <v>61</v>
      </c>
      <c r="G7213" s="1">
        <v>194.85</v>
      </c>
      <c r="H7213" s="1">
        <v>95.85</v>
      </c>
      <c r="I7213" s="4">
        <v>1</v>
      </c>
      <c r="J7213" s="2" t="s">
        <v>72</v>
      </c>
      <c r="K7213" s="1">
        <f>Tabelle111[[#This Row],[Menge kg Nges]]/1000</f>
        <v>0.19485</v>
      </c>
      <c r="L7213" s="1">
        <f>Tabelle111[[#This Row],[Menge kg P2O5]]/1000</f>
        <v>9.5849999999999991E-2</v>
      </c>
      <c r="M7213" s="1">
        <f>Tabelle111[[#This Row],[Menge t Nges]]/Tabelle111[[#This Row],[Anzahl Lieferscheine]]</f>
        <v>0.19485</v>
      </c>
      <c r="N7213" s="1">
        <f>Tabelle111[[#This Row],[Menge t P2O5]]/Tabelle111[[#This Row],[Anzahl Lieferscheine]]</f>
        <v>9.5849999999999991E-2</v>
      </c>
    </row>
    <row r="7214" spans="1:14" x14ac:dyDescent="0.2">
      <c r="A7214" s="2" t="s">
        <v>29</v>
      </c>
      <c r="B7214" s="2" t="s">
        <v>33</v>
      </c>
      <c r="C7214" s="2" t="s">
        <v>6</v>
      </c>
      <c r="D7214" s="2" t="s">
        <v>7</v>
      </c>
      <c r="E7214" s="2" t="s">
        <v>14</v>
      </c>
      <c r="F7214" s="2" t="s">
        <v>61</v>
      </c>
      <c r="G7214" s="1">
        <v>348.8</v>
      </c>
      <c r="H7214" s="1">
        <v>200</v>
      </c>
      <c r="I7214" s="4">
        <v>1</v>
      </c>
      <c r="J7214" s="2" t="s">
        <v>72</v>
      </c>
      <c r="K7214" s="1">
        <f>Tabelle111[[#This Row],[Menge kg Nges]]/1000</f>
        <v>0.3488</v>
      </c>
      <c r="L7214" s="1">
        <f>Tabelle111[[#This Row],[Menge kg P2O5]]/1000</f>
        <v>0.2</v>
      </c>
      <c r="M7214" s="1">
        <f>Tabelle111[[#This Row],[Menge t Nges]]/Tabelle111[[#This Row],[Anzahl Lieferscheine]]</f>
        <v>0.3488</v>
      </c>
      <c r="N7214" s="1">
        <f>Tabelle111[[#This Row],[Menge t P2O5]]/Tabelle111[[#This Row],[Anzahl Lieferscheine]]</f>
        <v>0.2</v>
      </c>
    </row>
    <row r="7215" spans="1:14" x14ac:dyDescent="0.2">
      <c r="A7215" s="2" t="s">
        <v>29</v>
      </c>
      <c r="B7215" s="2" t="s">
        <v>33</v>
      </c>
      <c r="C7215" s="2" t="s">
        <v>6</v>
      </c>
      <c r="D7215" s="2" t="s">
        <v>15</v>
      </c>
      <c r="E7215" s="2" t="s">
        <v>21</v>
      </c>
      <c r="F7215" s="2" t="s">
        <v>61</v>
      </c>
      <c r="G7215" s="1">
        <v>678.3</v>
      </c>
      <c r="H7215" s="1">
        <v>360.5</v>
      </c>
      <c r="I7215" s="4">
        <v>3</v>
      </c>
      <c r="J7215" s="2" t="s">
        <v>72</v>
      </c>
      <c r="K7215" s="1">
        <f>Tabelle111[[#This Row],[Menge kg Nges]]/1000</f>
        <v>0.6782999999999999</v>
      </c>
      <c r="L7215" s="1">
        <f>Tabelle111[[#This Row],[Menge kg P2O5]]/1000</f>
        <v>0.36049999999999999</v>
      </c>
      <c r="M7215" s="1">
        <f>Tabelle111[[#This Row],[Menge t Nges]]/Tabelle111[[#This Row],[Anzahl Lieferscheine]]</f>
        <v>0.22609999999999997</v>
      </c>
      <c r="N7215" s="1">
        <f>Tabelle111[[#This Row],[Menge t P2O5]]/Tabelle111[[#This Row],[Anzahl Lieferscheine]]</f>
        <v>0.12016666666666666</v>
      </c>
    </row>
    <row r="7216" spans="1:14" x14ac:dyDescent="0.2">
      <c r="A7216" s="2" t="s">
        <v>29</v>
      </c>
      <c r="B7216" s="2" t="s">
        <v>33</v>
      </c>
      <c r="C7216" s="2" t="s">
        <v>6</v>
      </c>
      <c r="D7216" s="2" t="s">
        <v>15</v>
      </c>
      <c r="E7216" s="2" t="s">
        <v>10</v>
      </c>
      <c r="F7216" s="2" t="s">
        <v>61</v>
      </c>
      <c r="G7216" s="1">
        <v>243</v>
      </c>
      <c r="H7216" s="1">
        <v>103.8</v>
      </c>
      <c r="I7216" s="4">
        <v>1</v>
      </c>
      <c r="J7216" s="2" t="s">
        <v>72</v>
      </c>
      <c r="K7216" s="1">
        <f>Tabelle111[[#This Row],[Menge kg Nges]]/1000</f>
        <v>0.24299999999999999</v>
      </c>
      <c r="L7216" s="1">
        <f>Tabelle111[[#This Row],[Menge kg P2O5]]/1000</f>
        <v>0.1038</v>
      </c>
      <c r="M7216" s="1">
        <f>Tabelle111[[#This Row],[Menge t Nges]]/Tabelle111[[#This Row],[Anzahl Lieferscheine]]</f>
        <v>0.24299999999999999</v>
      </c>
      <c r="N7216" s="1">
        <f>Tabelle111[[#This Row],[Menge t P2O5]]/Tabelle111[[#This Row],[Anzahl Lieferscheine]]</f>
        <v>0.1038</v>
      </c>
    </row>
    <row r="7217" spans="1:14" x14ac:dyDescent="0.2">
      <c r="A7217" s="2" t="s">
        <v>29</v>
      </c>
      <c r="B7217" s="2" t="s">
        <v>33</v>
      </c>
      <c r="C7217" s="2" t="s">
        <v>25</v>
      </c>
      <c r="D7217" s="2" t="s">
        <v>25</v>
      </c>
      <c r="E7217" s="2" t="s">
        <v>26</v>
      </c>
      <c r="F7217" s="2" t="s">
        <v>61</v>
      </c>
      <c r="G7217" s="1">
        <v>1864.5600000000002</v>
      </c>
      <c r="H7217" s="1">
        <v>630.66</v>
      </c>
      <c r="I7217" s="4">
        <v>7</v>
      </c>
      <c r="J7217" s="2" t="s">
        <v>72</v>
      </c>
      <c r="K7217" s="1">
        <f>Tabelle111[[#This Row],[Menge kg Nges]]/1000</f>
        <v>1.8645600000000002</v>
      </c>
      <c r="L7217" s="1">
        <f>Tabelle111[[#This Row],[Menge kg P2O5]]/1000</f>
        <v>0.63066</v>
      </c>
      <c r="M7217" s="1">
        <f>Tabelle111[[#This Row],[Menge t Nges]]/Tabelle111[[#This Row],[Anzahl Lieferscheine]]</f>
        <v>0.26636571428571432</v>
      </c>
      <c r="N7217" s="1">
        <f>Tabelle111[[#This Row],[Menge t P2O5]]/Tabelle111[[#This Row],[Anzahl Lieferscheine]]</f>
        <v>9.009428571428571E-2</v>
      </c>
    </row>
    <row r="7218" spans="1:14" x14ac:dyDescent="0.2">
      <c r="A7218" s="2" t="s">
        <v>29</v>
      </c>
      <c r="B7218" s="2" t="s">
        <v>33</v>
      </c>
      <c r="C7218" s="2" t="s">
        <v>63</v>
      </c>
      <c r="D7218" s="2" t="s">
        <v>63</v>
      </c>
      <c r="E7218" s="2" t="s">
        <v>63</v>
      </c>
      <c r="F7218" s="2" t="s">
        <v>61</v>
      </c>
      <c r="G7218" s="1">
        <v>221.76</v>
      </c>
      <c r="H7218" s="1">
        <v>202.68</v>
      </c>
      <c r="I7218" s="4">
        <v>1</v>
      </c>
      <c r="J7218" s="2" t="s">
        <v>72</v>
      </c>
      <c r="K7218" s="1">
        <f>Tabelle111[[#This Row],[Menge kg Nges]]/1000</f>
        <v>0.22175999999999998</v>
      </c>
      <c r="L7218" s="1">
        <f>Tabelle111[[#This Row],[Menge kg P2O5]]/1000</f>
        <v>0.20268</v>
      </c>
      <c r="M7218" s="1">
        <f>Tabelle111[[#This Row],[Menge t Nges]]/Tabelle111[[#This Row],[Anzahl Lieferscheine]]</f>
        <v>0.22175999999999998</v>
      </c>
      <c r="N7218" s="1">
        <f>Tabelle111[[#This Row],[Menge t P2O5]]/Tabelle111[[#This Row],[Anzahl Lieferscheine]]</f>
        <v>0.20268</v>
      </c>
    </row>
    <row r="7219" spans="1:14" x14ac:dyDescent="0.2">
      <c r="A7219" s="2" t="s">
        <v>32</v>
      </c>
      <c r="B7219" s="2" t="s">
        <v>5</v>
      </c>
      <c r="C7219" s="2" t="s">
        <v>25</v>
      </c>
      <c r="D7219" s="2" t="s">
        <v>25</v>
      </c>
      <c r="E7219" s="2" t="s">
        <v>26</v>
      </c>
      <c r="F7219" s="2" t="s">
        <v>61</v>
      </c>
      <c r="G7219" s="1">
        <v>48723.820000000007</v>
      </c>
      <c r="H7219" s="1">
        <v>20181.520000000004</v>
      </c>
      <c r="I7219" s="4">
        <v>65</v>
      </c>
      <c r="J7219" s="2" t="s">
        <v>72</v>
      </c>
      <c r="K7219" s="1">
        <f>Tabelle111[[#This Row],[Menge kg Nges]]/1000</f>
        <v>48.723820000000003</v>
      </c>
      <c r="L7219" s="1">
        <f>Tabelle111[[#This Row],[Menge kg P2O5]]/1000</f>
        <v>20.181520000000003</v>
      </c>
      <c r="M7219" s="1">
        <f>Tabelle111[[#This Row],[Menge t Nges]]/Tabelle111[[#This Row],[Anzahl Lieferscheine]]</f>
        <v>0.74959723076923079</v>
      </c>
      <c r="N7219" s="1">
        <f>Tabelle111[[#This Row],[Menge t P2O5]]/Tabelle111[[#This Row],[Anzahl Lieferscheine]]</f>
        <v>0.3104849230769231</v>
      </c>
    </row>
    <row r="7220" spans="1:14" x14ac:dyDescent="0.2">
      <c r="A7220" s="2" t="s">
        <v>32</v>
      </c>
      <c r="B7220" s="2" t="s">
        <v>29</v>
      </c>
      <c r="C7220" s="2" t="s">
        <v>6</v>
      </c>
      <c r="D7220" s="2" t="s">
        <v>7</v>
      </c>
      <c r="E7220" s="2" t="s">
        <v>8</v>
      </c>
      <c r="F7220" s="2" t="s">
        <v>61</v>
      </c>
      <c r="G7220" s="1">
        <v>11837.02</v>
      </c>
      <c r="H7220" s="1">
        <v>4379.3999999999996</v>
      </c>
      <c r="I7220" s="4">
        <v>15</v>
      </c>
      <c r="J7220" s="2" t="s">
        <v>72</v>
      </c>
      <c r="K7220" s="1">
        <f>Tabelle111[[#This Row],[Menge kg Nges]]/1000</f>
        <v>11.837020000000001</v>
      </c>
      <c r="L7220" s="1">
        <f>Tabelle111[[#This Row],[Menge kg P2O5]]/1000</f>
        <v>4.3793999999999995</v>
      </c>
      <c r="M7220" s="1">
        <f>Tabelle111[[#This Row],[Menge t Nges]]/Tabelle111[[#This Row],[Anzahl Lieferscheine]]</f>
        <v>0.78913466666666676</v>
      </c>
      <c r="N7220" s="1">
        <f>Tabelle111[[#This Row],[Menge t P2O5]]/Tabelle111[[#This Row],[Anzahl Lieferscheine]]</f>
        <v>0.29195999999999994</v>
      </c>
    </row>
    <row r="7221" spans="1:14" x14ac:dyDescent="0.2">
      <c r="A7221" s="2" t="s">
        <v>32</v>
      </c>
      <c r="B7221" s="2" t="s">
        <v>29</v>
      </c>
      <c r="C7221" s="2" t="s">
        <v>6</v>
      </c>
      <c r="D7221" s="2" t="s">
        <v>7</v>
      </c>
      <c r="E7221" s="2" t="s">
        <v>9</v>
      </c>
      <c r="F7221" s="2" t="s">
        <v>61</v>
      </c>
      <c r="G7221" s="1">
        <v>1048.5</v>
      </c>
      <c r="H7221" s="1">
        <v>433.5</v>
      </c>
      <c r="I7221" s="4">
        <v>4</v>
      </c>
      <c r="J7221" s="2" t="s">
        <v>72</v>
      </c>
      <c r="K7221" s="1">
        <f>Tabelle111[[#This Row],[Menge kg Nges]]/1000</f>
        <v>1.0485</v>
      </c>
      <c r="L7221" s="1">
        <f>Tabelle111[[#This Row],[Menge kg P2O5]]/1000</f>
        <v>0.4335</v>
      </c>
      <c r="M7221" s="1">
        <f>Tabelle111[[#This Row],[Menge t Nges]]/Tabelle111[[#This Row],[Anzahl Lieferscheine]]</f>
        <v>0.262125</v>
      </c>
      <c r="N7221" s="1">
        <f>Tabelle111[[#This Row],[Menge t P2O5]]/Tabelle111[[#This Row],[Anzahl Lieferscheine]]</f>
        <v>0.108375</v>
      </c>
    </row>
    <row r="7222" spans="1:14" x14ac:dyDescent="0.2">
      <c r="A7222" s="2" t="s">
        <v>32</v>
      </c>
      <c r="B7222" s="2" t="s">
        <v>29</v>
      </c>
      <c r="C7222" s="2" t="s">
        <v>6</v>
      </c>
      <c r="D7222" s="2" t="s">
        <v>7</v>
      </c>
      <c r="E7222" s="2" t="s">
        <v>11</v>
      </c>
      <c r="F7222" s="2" t="s">
        <v>61</v>
      </c>
      <c r="G7222" s="1">
        <v>310</v>
      </c>
      <c r="H7222" s="1">
        <v>120</v>
      </c>
      <c r="I7222" s="4">
        <v>2</v>
      </c>
      <c r="J7222" s="2" t="s">
        <v>72</v>
      </c>
      <c r="K7222" s="1">
        <f>Tabelle111[[#This Row],[Menge kg Nges]]/1000</f>
        <v>0.31</v>
      </c>
      <c r="L7222" s="1">
        <f>Tabelle111[[#This Row],[Menge kg P2O5]]/1000</f>
        <v>0.12</v>
      </c>
      <c r="M7222" s="1">
        <f>Tabelle111[[#This Row],[Menge t Nges]]/Tabelle111[[#This Row],[Anzahl Lieferscheine]]</f>
        <v>0.155</v>
      </c>
      <c r="N7222" s="1">
        <f>Tabelle111[[#This Row],[Menge t P2O5]]/Tabelle111[[#This Row],[Anzahl Lieferscheine]]</f>
        <v>0.06</v>
      </c>
    </row>
    <row r="7223" spans="1:14" x14ac:dyDescent="0.2">
      <c r="A7223" s="2" t="s">
        <v>32</v>
      </c>
      <c r="B7223" s="2" t="s">
        <v>29</v>
      </c>
      <c r="C7223" s="2" t="s">
        <v>6</v>
      </c>
      <c r="D7223" s="2" t="s">
        <v>7</v>
      </c>
      <c r="E7223" s="2" t="s">
        <v>12</v>
      </c>
      <c r="F7223" s="2" t="s">
        <v>61</v>
      </c>
      <c r="G7223" s="1">
        <v>1508.6</v>
      </c>
      <c r="H7223" s="1">
        <v>648.79999999999995</v>
      </c>
      <c r="I7223" s="4">
        <v>5</v>
      </c>
      <c r="J7223" s="2" t="s">
        <v>72</v>
      </c>
      <c r="K7223" s="1">
        <f>Tabelle111[[#This Row],[Menge kg Nges]]/1000</f>
        <v>1.5085999999999999</v>
      </c>
      <c r="L7223" s="1">
        <f>Tabelle111[[#This Row],[Menge kg P2O5]]/1000</f>
        <v>0.64879999999999993</v>
      </c>
      <c r="M7223" s="1">
        <f>Tabelle111[[#This Row],[Menge t Nges]]/Tabelle111[[#This Row],[Anzahl Lieferscheine]]</f>
        <v>0.30171999999999999</v>
      </c>
      <c r="N7223" s="1">
        <f>Tabelle111[[#This Row],[Menge t P2O5]]/Tabelle111[[#This Row],[Anzahl Lieferscheine]]</f>
        <v>0.12975999999999999</v>
      </c>
    </row>
    <row r="7224" spans="1:14" x14ac:dyDescent="0.2">
      <c r="A7224" s="2" t="s">
        <v>32</v>
      </c>
      <c r="B7224" s="2" t="s">
        <v>29</v>
      </c>
      <c r="C7224" s="2" t="s">
        <v>6</v>
      </c>
      <c r="D7224" s="2" t="s">
        <v>7</v>
      </c>
      <c r="E7224" s="2" t="s">
        <v>13</v>
      </c>
      <c r="F7224" s="2" t="s">
        <v>61</v>
      </c>
      <c r="G7224" s="1">
        <v>415.4</v>
      </c>
      <c r="H7224" s="1">
        <v>241.2</v>
      </c>
      <c r="I7224" s="4">
        <v>1</v>
      </c>
      <c r="J7224" s="2" t="s">
        <v>72</v>
      </c>
      <c r="K7224" s="1">
        <f>Tabelle111[[#This Row],[Menge kg Nges]]/1000</f>
        <v>0.41539999999999999</v>
      </c>
      <c r="L7224" s="1">
        <f>Tabelle111[[#This Row],[Menge kg P2O5]]/1000</f>
        <v>0.2412</v>
      </c>
      <c r="M7224" s="1">
        <f>Tabelle111[[#This Row],[Menge t Nges]]/Tabelle111[[#This Row],[Anzahl Lieferscheine]]</f>
        <v>0.41539999999999999</v>
      </c>
      <c r="N7224" s="1">
        <f>Tabelle111[[#This Row],[Menge t P2O5]]/Tabelle111[[#This Row],[Anzahl Lieferscheine]]</f>
        <v>0.2412</v>
      </c>
    </row>
    <row r="7225" spans="1:14" x14ac:dyDescent="0.2">
      <c r="A7225" s="2" t="s">
        <v>32</v>
      </c>
      <c r="B7225" s="2" t="s">
        <v>29</v>
      </c>
      <c r="C7225" s="2" t="s">
        <v>6</v>
      </c>
      <c r="D7225" s="2" t="s">
        <v>7</v>
      </c>
      <c r="E7225" s="2" t="s">
        <v>14</v>
      </c>
      <c r="F7225" s="2" t="s">
        <v>61</v>
      </c>
      <c r="G7225" s="1">
        <v>156.6</v>
      </c>
      <c r="H7225" s="1">
        <v>97.2</v>
      </c>
      <c r="I7225" s="4">
        <v>1</v>
      </c>
      <c r="J7225" s="2" t="s">
        <v>72</v>
      </c>
      <c r="K7225" s="1">
        <f>Tabelle111[[#This Row],[Menge kg Nges]]/1000</f>
        <v>0.15659999999999999</v>
      </c>
      <c r="L7225" s="1">
        <f>Tabelle111[[#This Row],[Menge kg P2O5]]/1000</f>
        <v>9.7200000000000009E-2</v>
      </c>
      <c r="M7225" s="1">
        <f>Tabelle111[[#This Row],[Menge t Nges]]/Tabelle111[[#This Row],[Anzahl Lieferscheine]]</f>
        <v>0.15659999999999999</v>
      </c>
      <c r="N7225" s="1">
        <f>Tabelle111[[#This Row],[Menge t P2O5]]/Tabelle111[[#This Row],[Anzahl Lieferscheine]]</f>
        <v>9.7200000000000009E-2</v>
      </c>
    </row>
    <row r="7226" spans="1:14" x14ac:dyDescent="0.2">
      <c r="A7226" s="2" t="s">
        <v>32</v>
      </c>
      <c r="B7226" s="2" t="s">
        <v>29</v>
      </c>
      <c r="C7226" s="2" t="s">
        <v>6</v>
      </c>
      <c r="D7226" s="2" t="s">
        <v>15</v>
      </c>
      <c r="E7226" s="2" t="s">
        <v>20</v>
      </c>
      <c r="F7226" s="2" t="s">
        <v>61</v>
      </c>
      <c r="G7226" s="1">
        <v>557.6</v>
      </c>
      <c r="H7226" s="1">
        <v>410</v>
      </c>
      <c r="I7226" s="4">
        <v>3</v>
      </c>
      <c r="J7226" s="2" t="s">
        <v>72</v>
      </c>
      <c r="K7226" s="1">
        <f>Tabelle111[[#This Row],[Menge kg Nges]]/1000</f>
        <v>0.55759999999999998</v>
      </c>
      <c r="L7226" s="1">
        <f>Tabelle111[[#This Row],[Menge kg P2O5]]/1000</f>
        <v>0.41</v>
      </c>
      <c r="M7226" s="1">
        <f>Tabelle111[[#This Row],[Menge t Nges]]/Tabelle111[[#This Row],[Anzahl Lieferscheine]]</f>
        <v>0.18586666666666665</v>
      </c>
      <c r="N7226" s="1">
        <f>Tabelle111[[#This Row],[Menge t P2O5]]/Tabelle111[[#This Row],[Anzahl Lieferscheine]]</f>
        <v>0.13666666666666666</v>
      </c>
    </row>
    <row r="7227" spans="1:14" x14ac:dyDescent="0.2">
      <c r="A7227" s="2" t="s">
        <v>32</v>
      </c>
      <c r="B7227" s="2" t="s">
        <v>29</v>
      </c>
      <c r="C7227" s="2" t="s">
        <v>6</v>
      </c>
      <c r="D7227" s="2" t="s">
        <v>15</v>
      </c>
      <c r="E7227" s="2" t="s">
        <v>21</v>
      </c>
      <c r="F7227" s="2" t="s">
        <v>61</v>
      </c>
      <c r="G7227" s="1">
        <v>2904.35</v>
      </c>
      <c r="H7227" s="1">
        <v>1283.7599999999998</v>
      </c>
      <c r="I7227" s="4">
        <v>8</v>
      </c>
      <c r="J7227" s="2" t="s">
        <v>72</v>
      </c>
      <c r="K7227" s="1">
        <f>Tabelle111[[#This Row],[Menge kg Nges]]/1000</f>
        <v>2.90435</v>
      </c>
      <c r="L7227" s="1">
        <f>Tabelle111[[#This Row],[Menge kg P2O5]]/1000</f>
        <v>1.2837599999999998</v>
      </c>
      <c r="M7227" s="1">
        <f>Tabelle111[[#This Row],[Menge t Nges]]/Tabelle111[[#This Row],[Anzahl Lieferscheine]]</f>
        <v>0.36304375</v>
      </c>
      <c r="N7227" s="1">
        <f>Tabelle111[[#This Row],[Menge t P2O5]]/Tabelle111[[#This Row],[Anzahl Lieferscheine]]</f>
        <v>0.16046999999999997</v>
      </c>
    </row>
    <row r="7228" spans="1:14" x14ac:dyDescent="0.2">
      <c r="A7228" s="2" t="s">
        <v>32</v>
      </c>
      <c r="B7228" s="2" t="s">
        <v>29</v>
      </c>
      <c r="C7228" s="2" t="s">
        <v>25</v>
      </c>
      <c r="D7228" s="2" t="s">
        <v>25</v>
      </c>
      <c r="E7228" s="2" t="s">
        <v>26</v>
      </c>
      <c r="F7228" s="2" t="s">
        <v>61</v>
      </c>
      <c r="G7228" s="1">
        <v>62000.81</v>
      </c>
      <c r="H7228" s="1">
        <v>26569.059999999983</v>
      </c>
      <c r="I7228" s="4">
        <v>120</v>
      </c>
      <c r="J7228" s="2" t="s">
        <v>72</v>
      </c>
      <c r="K7228" s="1">
        <f>Tabelle111[[#This Row],[Menge kg Nges]]/1000</f>
        <v>62.000809999999994</v>
      </c>
      <c r="L7228" s="1">
        <f>Tabelle111[[#This Row],[Menge kg P2O5]]/1000</f>
        <v>26.569059999999983</v>
      </c>
      <c r="M7228" s="1">
        <f>Tabelle111[[#This Row],[Menge t Nges]]/Tabelle111[[#This Row],[Anzahl Lieferscheine]]</f>
        <v>0.51667341666666666</v>
      </c>
      <c r="N7228" s="1">
        <f>Tabelle111[[#This Row],[Menge t P2O5]]/Tabelle111[[#This Row],[Anzahl Lieferscheine]]</f>
        <v>0.22140883333333319</v>
      </c>
    </row>
    <row r="7229" spans="1:14" x14ac:dyDescent="0.2">
      <c r="A7229" s="2" t="s">
        <v>32</v>
      </c>
      <c r="B7229" s="2" t="s">
        <v>32</v>
      </c>
      <c r="C7229" s="2" t="s">
        <v>6</v>
      </c>
      <c r="D7229" s="2" t="s">
        <v>7</v>
      </c>
      <c r="E7229" s="2" t="s">
        <v>8</v>
      </c>
      <c r="F7229" s="2" t="s">
        <v>61</v>
      </c>
      <c r="G7229" s="1">
        <v>137999.9</v>
      </c>
      <c r="H7229" s="1">
        <v>46581.9</v>
      </c>
      <c r="I7229" s="4">
        <v>247</v>
      </c>
      <c r="J7229" s="2" t="s">
        <v>72</v>
      </c>
      <c r="K7229" s="1">
        <f>Tabelle111[[#This Row],[Menge kg Nges]]/1000</f>
        <v>137.9999</v>
      </c>
      <c r="L7229" s="1">
        <f>Tabelle111[[#This Row],[Menge kg P2O5]]/1000</f>
        <v>46.581900000000005</v>
      </c>
      <c r="M7229" s="1">
        <f>Tabelle111[[#This Row],[Menge t Nges]]/Tabelle111[[#This Row],[Anzahl Lieferscheine]]</f>
        <v>0.55870404858299594</v>
      </c>
      <c r="N7229" s="1">
        <f>Tabelle111[[#This Row],[Menge t P2O5]]/Tabelle111[[#This Row],[Anzahl Lieferscheine]]</f>
        <v>0.18859068825910932</v>
      </c>
    </row>
    <row r="7230" spans="1:14" x14ac:dyDescent="0.2">
      <c r="A7230" s="2" t="s">
        <v>32</v>
      </c>
      <c r="B7230" s="2" t="s">
        <v>32</v>
      </c>
      <c r="C7230" s="2" t="s">
        <v>6</v>
      </c>
      <c r="D7230" s="2" t="s">
        <v>7</v>
      </c>
      <c r="E7230" s="2" t="s">
        <v>9</v>
      </c>
      <c r="F7230" s="2" t="s">
        <v>61</v>
      </c>
      <c r="G7230" s="1">
        <v>164411.79</v>
      </c>
      <c r="H7230" s="1">
        <v>69392.169999999969</v>
      </c>
      <c r="I7230" s="4">
        <v>590</v>
      </c>
      <c r="J7230" s="2" t="s">
        <v>72</v>
      </c>
      <c r="K7230" s="1">
        <f>Tabelle111[[#This Row],[Menge kg Nges]]/1000</f>
        <v>164.41179</v>
      </c>
      <c r="L7230" s="1">
        <f>Tabelle111[[#This Row],[Menge kg P2O5]]/1000</f>
        <v>69.392169999999965</v>
      </c>
      <c r="M7230" s="1">
        <f>Tabelle111[[#This Row],[Menge t Nges]]/Tabelle111[[#This Row],[Anzahl Lieferscheine]]</f>
        <v>0.2786640508474576</v>
      </c>
      <c r="N7230" s="1">
        <f>Tabelle111[[#This Row],[Menge t P2O5]]/Tabelle111[[#This Row],[Anzahl Lieferscheine]]</f>
        <v>0.11761384745762705</v>
      </c>
    </row>
    <row r="7231" spans="1:14" x14ac:dyDescent="0.2">
      <c r="A7231" s="2" t="s">
        <v>32</v>
      </c>
      <c r="B7231" s="2" t="s">
        <v>32</v>
      </c>
      <c r="C7231" s="2" t="s">
        <v>6</v>
      </c>
      <c r="D7231" s="2" t="s">
        <v>7</v>
      </c>
      <c r="E7231" s="2" t="s">
        <v>10</v>
      </c>
      <c r="F7231" s="2" t="s">
        <v>61</v>
      </c>
      <c r="G7231" s="1">
        <v>32910.200000000012</v>
      </c>
      <c r="H7231" s="1">
        <v>13446.080000000004</v>
      </c>
      <c r="I7231" s="4">
        <v>85</v>
      </c>
      <c r="J7231" s="2" t="s">
        <v>72</v>
      </c>
      <c r="K7231" s="1">
        <f>Tabelle111[[#This Row],[Menge kg Nges]]/1000</f>
        <v>32.91020000000001</v>
      </c>
      <c r="L7231" s="1">
        <f>Tabelle111[[#This Row],[Menge kg P2O5]]/1000</f>
        <v>13.446080000000004</v>
      </c>
      <c r="M7231" s="1">
        <f>Tabelle111[[#This Row],[Menge t Nges]]/Tabelle111[[#This Row],[Anzahl Lieferscheine]]</f>
        <v>0.38717882352941191</v>
      </c>
      <c r="N7231" s="1">
        <f>Tabelle111[[#This Row],[Menge t P2O5]]/Tabelle111[[#This Row],[Anzahl Lieferscheine]]</f>
        <v>0.15818917647058828</v>
      </c>
    </row>
    <row r="7232" spans="1:14" x14ac:dyDescent="0.2">
      <c r="A7232" s="2" t="s">
        <v>32</v>
      </c>
      <c r="B7232" s="2" t="s">
        <v>32</v>
      </c>
      <c r="C7232" s="2" t="s">
        <v>6</v>
      </c>
      <c r="D7232" s="2" t="s">
        <v>7</v>
      </c>
      <c r="E7232" s="2" t="s">
        <v>11</v>
      </c>
      <c r="F7232" s="2" t="s">
        <v>61</v>
      </c>
      <c r="G7232" s="1">
        <v>74145.829999999987</v>
      </c>
      <c r="H7232" s="1">
        <v>33271.200000000004</v>
      </c>
      <c r="I7232" s="4">
        <v>181</v>
      </c>
      <c r="J7232" s="2" t="s">
        <v>72</v>
      </c>
      <c r="K7232" s="1">
        <f>Tabelle111[[#This Row],[Menge kg Nges]]/1000</f>
        <v>74.145829999999989</v>
      </c>
      <c r="L7232" s="1">
        <f>Tabelle111[[#This Row],[Menge kg P2O5]]/1000</f>
        <v>33.271200000000007</v>
      </c>
      <c r="M7232" s="1">
        <f>Tabelle111[[#This Row],[Menge t Nges]]/Tabelle111[[#This Row],[Anzahl Lieferscheine]]</f>
        <v>0.40964546961325959</v>
      </c>
      <c r="N7232" s="1">
        <f>Tabelle111[[#This Row],[Menge t P2O5]]/Tabelle111[[#This Row],[Anzahl Lieferscheine]]</f>
        <v>0.18381878453038678</v>
      </c>
    </row>
    <row r="7233" spans="1:14" x14ac:dyDescent="0.2">
      <c r="A7233" s="2" t="s">
        <v>32</v>
      </c>
      <c r="B7233" s="2" t="s">
        <v>32</v>
      </c>
      <c r="C7233" s="2" t="s">
        <v>6</v>
      </c>
      <c r="D7233" s="2" t="s">
        <v>7</v>
      </c>
      <c r="E7233" s="2" t="s">
        <v>12</v>
      </c>
      <c r="F7233" s="2" t="s">
        <v>61</v>
      </c>
      <c r="G7233" s="1">
        <v>131517.19</v>
      </c>
      <c r="H7233" s="1">
        <v>58627.679999999993</v>
      </c>
      <c r="I7233" s="4">
        <v>327</v>
      </c>
      <c r="J7233" s="2" t="s">
        <v>72</v>
      </c>
      <c r="K7233" s="1">
        <f>Tabelle111[[#This Row],[Menge kg Nges]]/1000</f>
        <v>131.51719</v>
      </c>
      <c r="L7233" s="1">
        <f>Tabelle111[[#This Row],[Menge kg P2O5]]/1000</f>
        <v>58.627679999999991</v>
      </c>
      <c r="M7233" s="1">
        <f>Tabelle111[[#This Row],[Menge t Nges]]/Tabelle111[[#This Row],[Anzahl Lieferscheine]]</f>
        <v>0.40219324159021408</v>
      </c>
      <c r="N7233" s="1">
        <f>Tabelle111[[#This Row],[Menge t P2O5]]/Tabelle111[[#This Row],[Anzahl Lieferscheine]]</f>
        <v>0.17928954128440364</v>
      </c>
    </row>
    <row r="7234" spans="1:14" x14ac:dyDescent="0.2">
      <c r="A7234" s="2" t="s">
        <v>32</v>
      </c>
      <c r="B7234" s="2" t="s">
        <v>32</v>
      </c>
      <c r="C7234" s="2" t="s">
        <v>6</v>
      </c>
      <c r="D7234" s="2" t="s">
        <v>7</v>
      </c>
      <c r="E7234" s="2" t="s">
        <v>13</v>
      </c>
      <c r="F7234" s="2" t="s">
        <v>61</v>
      </c>
      <c r="G7234" s="1">
        <v>34165.5</v>
      </c>
      <c r="H7234" s="1">
        <v>17677.549999999996</v>
      </c>
      <c r="I7234" s="4">
        <v>146</v>
      </c>
      <c r="J7234" s="2" t="s">
        <v>72</v>
      </c>
      <c r="K7234" s="1">
        <f>Tabelle111[[#This Row],[Menge kg Nges]]/1000</f>
        <v>34.165500000000002</v>
      </c>
      <c r="L7234" s="1">
        <f>Tabelle111[[#This Row],[Menge kg P2O5]]/1000</f>
        <v>17.677549999999997</v>
      </c>
      <c r="M7234" s="1">
        <f>Tabelle111[[#This Row],[Menge t Nges]]/Tabelle111[[#This Row],[Anzahl Lieferscheine]]</f>
        <v>0.23401027397260274</v>
      </c>
      <c r="N7234" s="1">
        <f>Tabelle111[[#This Row],[Menge t P2O5]]/Tabelle111[[#This Row],[Anzahl Lieferscheine]]</f>
        <v>0.12107910958904107</v>
      </c>
    </row>
    <row r="7235" spans="1:14" x14ac:dyDescent="0.2">
      <c r="A7235" s="2" t="s">
        <v>32</v>
      </c>
      <c r="B7235" s="2" t="s">
        <v>32</v>
      </c>
      <c r="C7235" s="2" t="s">
        <v>6</v>
      </c>
      <c r="D7235" s="2" t="s">
        <v>7</v>
      </c>
      <c r="E7235" s="2" t="s">
        <v>14</v>
      </c>
      <c r="F7235" s="2" t="s">
        <v>61</v>
      </c>
      <c r="G7235" s="1">
        <v>73621.930000000022</v>
      </c>
      <c r="H7235" s="1">
        <v>38237.750000000007</v>
      </c>
      <c r="I7235" s="4">
        <v>218</v>
      </c>
      <c r="J7235" s="2" t="s">
        <v>72</v>
      </c>
      <c r="K7235" s="1">
        <f>Tabelle111[[#This Row],[Menge kg Nges]]/1000</f>
        <v>73.62193000000002</v>
      </c>
      <c r="L7235" s="1">
        <f>Tabelle111[[#This Row],[Menge kg P2O5]]/1000</f>
        <v>38.237750000000005</v>
      </c>
      <c r="M7235" s="1">
        <f>Tabelle111[[#This Row],[Menge t Nges]]/Tabelle111[[#This Row],[Anzahl Lieferscheine]]</f>
        <v>0.3377152752293579</v>
      </c>
      <c r="N7235" s="1">
        <f>Tabelle111[[#This Row],[Menge t P2O5]]/Tabelle111[[#This Row],[Anzahl Lieferscheine]]</f>
        <v>0.17540252293577985</v>
      </c>
    </row>
    <row r="7236" spans="1:14" x14ac:dyDescent="0.2">
      <c r="A7236" s="2" t="s">
        <v>32</v>
      </c>
      <c r="B7236" s="2" t="s">
        <v>32</v>
      </c>
      <c r="C7236" s="2" t="s">
        <v>6</v>
      </c>
      <c r="D7236" s="2" t="s">
        <v>15</v>
      </c>
      <c r="E7236" s="2" t="s">
        <v>8</v>
      </c>
      <c r="F7236" s="2" t="s">
        <v>61</v>
      </c>
      <c r="G7236" s="1">
        <v>22407</v>
      </c>
      <c r="H7236" s="1">
        <v>12704.5</v>
      </c>
      <c r="I7236" s="4">
        <v>44</v>
      </c>
      <c r="J7236" s="2" t="s">
        <v>72</v>
      </c>
      <c r="K7236" s="1">
        <f>Tabelle111[[#This Row],[Menge kg Nges]]/1000</f>
        <v>22.407</v>
      </c>
      <c r="L7236" s="1">
        <f>Tabelle111[[#This Row],[Menge kg P2O5]]/1000</f>
        <v>12.704499999999999</v>
      </c>
      <c r="M7236" s="1">
        <f>Tabelle111[[#This Row],[Menge t Nges]]/Tabelle111[[#This Row],[Anzahl Lieferscheine]]</f>
        <v>0.50924999999999998</v>
      </c>
      <c r="N7236" s="1">
        <f>Tabelle111[[#This Row],[Menge t P2O5]]/Tabelle111[[#This Row],[Anzahl Lieferscheine]]</f>
        <v>0.28873863636363634</v>
      </c>
    </row>
    <row r="7237" spans="1:14" x14ac:dyDescent="0.2">
      <c r="A7237" s="2" t="s">
        <v>32</v>
      </c>
      <c r="B7237" s="2" t="s">
        <v>32</v>
      </c>
      <c r="C7237" s="2" t="s">
        <v>6</v>
      </c>
      <c r="D7237" s="2" t="s">
        <v>15</v>
      </c>
      <c r="E7237" s="2" t="s">
        <v>17</v>
      </c>
      <c r="F7237" s="2" t="s">
        <v>61</v>
      </c>
      <c r="G7237" s="1">
        <v>11769.7</v>
      </c>
      <c r="H7237" s="1">
        <v>5703.3</v>
      </c>
      <c r="I7237" s="4">
        <v>55</v>
      </c>
      <c r="J7237" s="2" t="s">
        <v>72</v>
      </c>
      <c r="K7237" s="1">
        <f>Tabelle111[[#This Row],[Menge kg Nges]]/1000</f>
        <v>11.7697</v>
      </c>
      <c r="L7237" s="1">
        <f>Tabelle111[[#This Row],[Menge kg P2O5]]/1000</f>
        <v>5.7033000000000005</v>
      </c>
      <c r="M7237" s="1">
        <f>Tabelle111[[#This Row],[Menge t Nges]]/Tabelle111[[#This Row],[Anzahl Lieferscheine]]</f>
        <v>0.21399454545454547</v>
      </c>
      <c r="N7237" s="1">
        <f>Tabelle111[[#This Row],[Menge t P2O5]]/Tabelle111[[#This Row],[Anzahl Lieferscheine]]</f>
        <v>0.10369636363636364</v>
      </c>
    </row>
    <row r="7238" spans="1:14" x14ac:dyDescent="0.2">
      <c r="A7238" s="2" t="s">
        <v>32</v>
      </c>
      <c r="B7238" s="2" t="s">
        <v>32</v>
      </c>
      <c r="C7238" s="2" t="s">
        <v>6</v>
      </c>
      <c r="D7238" s="2" t="s">
        <v>15</v>
      </c>
      <c r="E7238" s="2" t="s">
        <v>35</v>
      </c>
      <c r="F7238" s="2" t="s">
        <v>61</v>
      </c>
      <c r="G7238" s="1">
        <v>5555.2</v>
      </c>
      <c r="H7238" s="1">
        <v>4079</v>
      </c>
      <c r="I7238" s="4">
        <v>7</v>
      </c>
      <c r="J7238" s="2" t="s">
        <v>72</v>
      </c>
      <c r="K7238" s="1">
        <f>Tabelle111[[#This Row],[Menge kg Nges]]/1000</f>
        <v>5.5552000000000001</v>
      </c>
      <c r="L7238" s="1">
        <f>Tabelle111[[#This Row],[Menge kg P2O5]]/1000</f>
        <v>4.0789999999999997</v>
      </c>
      <c r="M7238" s="1">
        <f>Tabelle111[[#This Row],[Menge t Nges]]/Tabelle111[[#This Row],[Anzahl Lieferscheine]]</f>
        <v>0.79359999999999997</v>
      </c>
      <c r="N7238" s="1">
        <f>Tabelle111[[#This Row],[Menge t P2O5]]/Tabelle111[[#This Row],[Anzahl Lieferscheine]]</f>
        <v>0.58271428571428563</v>
      </c>
    </row>
    <row r="7239" spans="1:14" x14ac:dyDescent="0.2">
      <c r="A7239" s="2" t="s">
        <v>32</v>
      </c>
      <c r="B7239" s="2" t="s">
        <v>32</v>
      </c>
      <c r="C7239" s="2" t="s">
        <v>6</v>
      </c>
      <c r="D7239" s="2" t="s">
        <v>15</v>
      </c>
      <c r="E7239" s="2" t="s">
        <v>18</v>
      </c>
      <c r="F7239" s="2" t="s">
        <v>61</v>
      </c>
      <c r="G7239" s="1">
        <v>92533.010000000024</v>
      </c>
      <c r="H7239" s="1">
        <v>64401.640000000029</v>
      </c>
      <c r="I7239" s="4">
        <v>198</v>
      </c>
      <c r="J7239" s="2" t="s">
        <v>72</v>
      </c>
      <c r="K7239" s="1">
        <f>Tabelle111[[#This Row],[Menge kg Nges]]/1000</f>
        <v>92.533010000000019</v>
      </c>
      <c r="L7239" s="1">
        <f>Tabelle111[[#This Row],[Menge kg P2O5]]/1000</f>
        <v>64.401640000000029</v>
      </c>
      <c r="M7239" s="1">
        <f>Tabelle111[[#This Row],[Menge t Nges]]/Tabelle111[[#This Row],[Anzahl Lieferscheine]]</f>
        <v>0.46733843434343442</v>
      </c>
      <c r="N7239" s="1">
        <f>Tabelle111[[#This Row],[Menge t P2O5]]/Tabelle111[[#This Row],[Anzahl Lieferscheine]]</f>
        <v>0.32526080808080821</v>
      </c>
    </row>
    <row r="7240" spans="1:14" x14ac:dyDescent="0.2">
      <c r="A7240" s="2" t="s">
        <v>32</v>
      </c>
      <c r="B7240" s="2" t="s">
        <v>32</v>
      </c>
      <c r="C7240" s="2" t="s">
        <v>6</v>
      </c>
      <c r="D7240" s="2" t="s">
        <v>15</v>
      </c>
      <c r="E7240" s="2" t="s">
        <v>19</v>
      </c>
      <c r="F7240" s="2" t="s">
        <v>61</v>
      </c>
      <c r="G7240" s="1">
        <v>661.5</v>
      </c>
      <c r="H7240" s="1">
        <v>735</v>
      </c>
      <c r="I7240" s="4">
        <v>5</v>
      </c>
      <c r="J7240" s="2" t="s">
        <v>72</v>
      </c>
      <c r="K7240" s="1">
        <f>Tabelle111[[#This Row],[Menge kg Nges]]/1000</f>
        <v>0.66149999999999998</v>
      </c>
      <c r="L7240" s="1">
        <f>Tabelle111[[#This Row],[Menge kg P2O5]]/1000</f>
        <v>0.73499999999999999</v>
      </c>
      <c r="M7240" s="1">
        <f>Tabelle111[[#This Row],[Menge t Nges]]/Tabelle111[[#This Row],[Anzahl Lieferscheine]]</f>
        <v>0.1323</v>
      </c>
      <c r="N7240" s="1">
        <f>Tabelle111[[#This Row],[Menge t P2O5]]/Tabelle111[[#This Row],[Anzahl Lieferscheine]]</f>
        <v>0.14699999999999999</v>
      </c>
    </row>
    <row r="7241" spans="1:14" x14ac:dyDescent="0.2">
      <c r="A7241" s="2" t="s">
        <v>32</v>
      </c>
      <c r="B7241" s="2" t="s">
        <v>32</v>
      </c>
      <c r="C7241" s="2" t="s">
        <v>6</v>
      </c>
      <c r="D7241" s="2" t="s">
        <v>15</v>
      </c>
      <c r="E7241" s="2" t="s">
        <v>20</v>
      </c>
      <c r="F7241" s="2" t="s">
        <v>61</v>
      </c>
      <c r="G7241" s="1">
        <v>32956.529999999992</v>
      </c>
      <c r="H7241" s="1">
        <v>25734.29</v>
      </c>
      <c r="I7241" s="4">
        <v>293</v>
      </c>
      <c r="J7241" s="2" t="s">
        <v>72</v>
      </c>
      <c r="K7241" s="1">
        <f>Tabelle111[[#This Row],[Menge kg Nges]]/1000</f>
        <v>32.956529999999994</v>
      </c>
      <c r="L7241" s="1">
        <f>Tabelle111[[#This Row],[Menge kg P2O5]]/1000</f>
        <v>25.734290000000001</v>
      </c>
      <c r="M7241" s="1">
        <f>Tabelle111[[#This Row],[Menge t Nges]]/Tabelle111[[#This Row],[Anzahl Lieferscheine]]</f>
        <v>0.11247962457337882</v>
      </c>
      <c r="N7241" s="1">
        <f>Tabelle111[[#This Row],[Menge t P2O5]]/Tabelle111[[#This Row],[Anzahl Lieferscheine]]</f>
        <v>8.7830341296928335E-2</v>
      </c>
    </row>
    <row r="7242" spans="1:14" x14ac:dyDescent="0.2">
      <c r="A7242" s="2" t="s">
        <v>32</v>
      </c>
      <c r="B7242" s="2" t="s">
        <v>32</v>
      </c>
      <c r="C7242" s="2" t="s">
        <v>6</v>
      </c>
      <c r="D7242" s="2" t="s">
        <v>15</v>
      </c>
      <c r="E7242" s="2" t="s">
        <v>21</v>
      </c>
      <c r="F7242" s="2" t="s">
        <v>61</v>
      </c>
      <c r="G7242" s="1">
        <v>40089.340000000018</v>
      </c>
      <c r="H7242" s="1">
        <v>20724.55</v>
      </c>
      <c r="I7242" s="4">
        <v>124</v>
      </c>
      <c r="J7242" s="2" t="s">
        <v>72</v>
      </c>
      <c r="K7242" s="1">
        <f>Tabelle111[[#This Row],[Menge kg Nges]]/1000</f>
        <v>40.089340000000021</v>
      </c>
      <c r="L7242" s="1">
        <f>Tabelle111[[#This Row],[Menge kg P2O5]]/1000</f>
        <v>20.724550000000001</v>
      </c>
      <c r="M7242" s="1">
        <f>Tabelle111[[#This Row],[Menge t Nges]]/Tabelle111[[#This Row],[Anzahl Lieferscheine]]</f>
        <v>0.32330112903225822</v>
      </c>
      <c r="N7242" s="1">
        <f>Tabelle111[[#This Row],[Menge t P2O5]]/Tabelle111[[#This Row],[Anzahl Lieferscheine]]</f>
        <v>0.16713346774193549</v>
      </c>
    </row>
    <row r="7243" spans="1:14" x14ac:dyDescent="0.2">
      <c r="A7243" s="2" t="s">
        <v>32</v>
      </c>
      <c r="B7243" s="2" t="s">
        <v>32</v>
      </c>
      <c r="C7243" s="2" t="s">
        <v>6</v>
      </c>
      <c r="D7243" s="2" t="s">
        <v>15</v>
      </c>
      <c r="E7243" s="2" t="s">
        <v>9</v>
      </c>
      <c r="F7243" s="2" t="s">
        <v>61</v>
      </c>
      <c r="G7243" s="1">
        <v>19314.769999999997</v>
      </c>
      <c r="H7243" s="1">
        <v>9888.5500000000011</v>
      </c>
      <c r="I7243" s="4">
        <v>83</v>
      </c>
      <c r="J7243" s="2" t="s">
        <v>72</v>
      </c>
      <c r="K7243" s="1">
        <f>Tabelle111[[#This Row],[Menge kg Nges]]/1000</f>
        <v>19.314769999999996</v>
      </c>
      <c r="L7243" s="1">
        <f>Tabelle111[[#This Row],[Menge kg P2O5]]/1000</f>
        <v>9.8885500000000004</v>
      </c>
      <c r="M7243" s="1">
        <f>Tabelle111[[#This Row],[Menge t Nges]]/Tabelle111[[#This Row],[Anzahl Lieferscheine]]</f>
        <v>0.23270807228915658</v>
      </c>
      <c r="N7243" s="1">
        <f>Tabelle111[[#This Row],[Menge t P2O5]]/Tabelle111[[#This Row],[Anzahl Lieferscheine]]</f>
        <v>0.11913915662650602</v>
      </c>
    </row>
    <row r="7244" spans="1:14" x14ac:dyDescent="0.2">
      <c r="A7244" s="2" t="s">
        <v>32</v>
      </c>
      <c r="B7244" s="2" t="s">
        <v>32</v>
      </c>
      <c r="C7244" s="2" t="s">
        <v>6</v>
      </c>
      <c r="D7244" s="2" t="s">
        <v>15</v>
      </c>
      <c r="E7244" s="2" t="s">
        <v>10</v>
      </c>
      <c r="F7244" s="2" t="s">
        <v>61</v>
      </c>
      <c r="G7244" s="1">
        <v>15147.7</v>
      </c>
      <c r="H7244" s="1">
        <v>6696.1000000000013</v>
      </c>
      <c r="I7244" s="4">
        <v>47</v>
      </c>
      <c r="J7244" s="2" t="s">
        <v>72</v>
      </c>
      <c r="K7244" s="1">
        <f>Tabelle111[[#This Row],[Menge kg Nges]]/1000</f>
        <v>15.1477</v>
      </c>
      <c r="L7244" s="1">
        <f>Tabelle111[[#This Row],[Menge kg P2O5]]/1000</f>
        <v>6.6961000000000013</v>
      </c>
      <c r="M7244" s="1">
        <f>Tabelle111[[#This Row],[Menge t Nges]]/Tabelle111[[#This Row],[Anzahl Lieferscheine]]</f>
        <v>0.32229148936170215</v>
      </c>
      <c r="N7244" s="1">
        <f>Tabelle111[[#This Row],[Menge t P2O5]]/Tabelle111[[#This Row],[Anzahl Lieferscheine]]</f>
        <v>0.14247021276595748</v>
      </c>
    </row>
    <row r="7245" spans="1:14" x14ac:dyDescent="0.2">
      <c r="A7245" s="2" t="s">
        <v>32</v>
      </c>
      <c r="B7245" s="2" t="s">
        <v>32</v>
      </c>
      <c r="C7245" s="2" t="s">
        <v>6</v>
      </c>
      <c r="D7245" s="2" t="s">
        <v>15</v>
      </c>
      <c r="E7245" s="2" t="s">
        <v>23</v>
      </c>
      <c r="F7245" s="2" t="s">
        <v>61</v>
      </c>
      <c r="G7245" s="1">
        <v>1962.6000000000001</v>
      </c>
      <c r="H7245" s="1">
        <v>838.8</v>
      </c>
      <c r="I7245" s="4">
        <v>14</v>
      </c>
      <c r="J7245" s="2" t="s">
        <v>72</v>
      </c>
      <c r="K7245" s="1">
        <f>Tabelle111[[#This Row],[Menge kg Nges]]/1000</f>
        <v>1.9626000000000001</v>
      </c>
      <c r="L7245" s="1">
        <f>Tabelle111[[#This Row],[Menge kg P2O5]]/1000</f>
        <v>0.83879999999999999</v>
      </c>
      <c r="M7245" s="1">
        <f>Tabelle111[[#This Row],[Menge t Nges]]/Tabelle111[[#This Row],[Anzahl Lieferscheine]]</f>
        <v>0.1401857142857143</v>
      </c>
      <c r="N7245" s="1">
        <f>Tabelle111[[#This Row],[Menge t P2O5]]/Tabelle111[[#This Row],[Anzahl Lieferscheine]]</f>
        <v>5.9914285714285712E-2</v>
      </c>
    </row>
    <row r="7246" spans="1:14" x14ac:dyDescent="0.2">
      <c r="A7246" s="2" t="s">
        <v>32</v>
      </c>
      <c r="B7246" s="2" t="s">
        <v>32</v>
      </c>
      <c r="C7246" s="2" t="s">
        <v>6</v>
      </c>
      <c r="D7246" s="2" t="s">
        <v>15</v>
      </c>
      <c r="E7246" s="2" t="s">
        <v>12</v>
      </c>
      <c r="F7246" s="2" t="s">
        <v>61</v>
      </c>
      <c r="G7246" s="1">
        <v>1928.88</v>
      </c>
      <c r="H7246" s="1">
        <v>1788.88</v>
      </c>
      <c r="I7246" s="4">
        <v>4</v>
      </c>
      <c r="J7246" s="2" t="s">
        <v>72</v>
      </c>
      <c r="K7246" s="1">
        <f>Tabelle111[[#This Row],[Menge kg Nges]]/1000</f>
        <v>1.9288800000000001</v>
      </c>
      <c r="L7246" s="1">
        <f>Tabelle111[[#This Row],[Menge kg P2O5]]/1000</f>
        <v>1.78888</v>
      </c>
      <c r="M7246" s="1">
        <f>Tabelle111[[#This Row],[Menge t Nges]]/Tabelle111[[#This Row],[Anzahl Lieferscheine]]</f>
        <v>0.48222000000000004</v>
      </c>
      <c r="N7246" s="1">
        <f>Tabelle111[[#This Row],[Menge t P2O5]]/Tabelle111[[#This Row],[Anzahl Lieferscheine]]</f>
        <v>0.44722000000000001</v>
      </c>
    </row>
    <row r="7247" spans="1:14" x14ac:dyDescent="0.2">
      <c r="A7247" s="2" t="s">
        <v>32</v>
      </c>
      <c r="B7247" s="2" t="s">
        <v>32</v>
      </c>
      <c r="C7247" s="2" t="s">
        <v>6</v>
      </c>
      <c r="D7247" s="2" t="s">
        <v>15</v>
      </c>
      <c r="E7247" s="2" t="s">
        <v>13</v>
      </c>
      <c r="F7247" s="2" t="s">
        <v>61</v>
      </c>
      <c r="G7247" s="1">
        <v>819</v>
      </c>
      <c r="H7247" s="1">
        <v>735</v>
      </c>
      <c r="I7247" s="4">
        <v>3</v>
      </c>
      <c r="J7247" s="2" t="s">
        <v>72</v>
      </c>
      <c r="K7247" s="1">
        <f>Tabelle111[[#This Row],[Menge kg Nges]]/1000</f>
        <v>0.81899999999999995</v>
      </c>
      <c r="L7247" s="1">
        <f>Tabelle111[[#This Row],[Menge kg P2O5]]/1000</f>
        <v>0.73499999999999999</v>
      </c>
      <c r="M7247" s="1">
        <f>Tabelle111[[#This Row],[Menge t Nges]]/Tabelle111[[#This Row],[Anzahl Lieferscheine]]</f>
        <v>0.27299999999999996</v>
      </c>
      <c r="N7247" s="1">
        <f>Tabelle111[[#This Row],[Menge t P2O5]]/Tabelle111[[#This Row],[Anzahl Lieferscheine]]</f>
        <v>0.245</v>
      </c>
    </row>
    <row r="7248" spans="1:14" x14ac:dyDescent="0.2">
      <c r="A7248" s="2" t="s">
        <v>32</v>
      </c>
      <c r="B7248" s="2" t="s">
        <v>32</v>
      </c>
      <c r="C7248" s="2" t="s">
        <v>6</v>
      </c>
      <c r="D7248" s="2" t="s">
        <v>15</v>
      </c>
      <c r="E7248" s="2" t="s">
        <v>24</v>
      </c>
      <c r="F7248" s="2" t="s">
        <v>61</v>
      </c>
      <c r="G7248" s="1">
        <v>2337.5</v>
      </c>
      <c r="H7248" s="1">
        <v>2475</v>
      </c>
      <c r="I7248" s="4">
        <v>4</v>
      </c>
      <c r="J7248" s="2" t="s">
        <v>72</v>
      </c>
      <c r="K7248" s="1">
        <f>Tabelle111[[#This Row],[Menge kg Nges]]/1000</f>
        <v>2.3374999999999999</v>
      </c>
      <c r="L7248" s="1">
        <f>Tabelle111[[#This Row],[Menge kg P2O5]]/1000</f>
        <v>2.4750000000000001</v>
      </c>
      <c r="M7248" s="1">
        <f>Tabelle111[[#This Row],[Menge t Nges]]/Tabelle111[[#This Row],[Anzahl Lieferscheine]]</f>
        <v>0.58437499999999998</v>
      </c>
      <c r="N7248" s="1">
        <f>Tabelle111[[#This Row],[Menge t P2O5]]/Tabelle111[[#This Row],[Anzahl Lieferscheine]]</f>
        <v>0.61875000000000002</v>
      </c>
    </row>
    <row r="7249" spans="1:14" x14ac:dyDescent="0.2">
      <c r="A7249" s="2" t="s">
        <v>32</v>
      </c>
      <c r="B7249" s="2" t="s">
        <v>32</v>
      </c>
      <c r="C7249" s="2" t="s">
        <v>6</v>
      </c>
      <c r="D7249" s="2" t="s">
        <v>15</v>
      </c>
      <c r="E7249" s="2" t="s">
        <v>31</v>
      </c>
      <c r="F7249" s="2" t="s">
        <v>61</v>
      </c>
      <c r="G7249" s="1">
        <v>163.5</v>
      </c>
      <c r="H7249" s="1">
        <v>71.819999999999993</v>
      </c>
      <c r="I7249" s="4">
        <v>2</v>
      </c>
      <c r="J7249" s="2" t="s">
        <v>72</v>
      </c>
      <c r="K7249" s="1">
        <f>Tabelle111[[#This Row],[Menge kg Nges]]/1000</f>
        <v>0.16350000000000001</v>
      </c>
      <c r="L7249" s="1">
        <f>Tabelle111[[#This Row],[Menge kg P2O5]]/1000</f>
        <v>7.1819999999999995E-2</v>
      </c>
      <c r="M7249" s="1">
        <f>Tabelle111[[#This Row],[Menge t Nges]]/Tabelle111[[#This Row],[Anzahl Lieferscheine]]</f>
        <v>8.1750000000000003E-2</v>
      </c>
      <c r="N7249" s="1">
        <f>Tabelle111[[#This Row],[Menge t P2O5]]/Tabelle111[[#This Row],[Anzahl Lieferscheine]]</f>
        <v>3.5909999999999997E-2</v>
      </c>
    </row>
    <row r="7250" spans="1:14" x14ac:dyDescent="0.2">
      <c r="A7250" s="2" t="s">
        <v>32</v>
      </c>
      <c r="B7250" s="2" t="s">
        <v>32</v>
      </c>
      <c r="C7250" s="2" t="s">
        <v>25</v>
      </c>
      <c r="D7250" s="2" t="s">
        <v>25</v>
      </c>
      <c r="E7250" s="2" t="s">
        <v>26</v>
      </c>
      <c r="F7250" s="2" t="s">
        <v>61</v>
      </c>
      <c r="G7250" s="1">
        <v>710511.4499999996</v>
      </c>
      <c r="H7250" s="1">
        <v>337566.18</v>
      </c>
      <c r="I7250" s="4">
        <v>1868</v>
      </c>
      <c r="J7250" s="2" t="s">
        <v>72</v>
      </c>
      <c r="K7250" s="1">
        <f>Tabelle111[[#This Row],[Menge kg Nges]]/1000</f>
        <v>710.51144999999963</v>
      </c>
      <c r="L7250" s="1">
        <f>Tabelle111[[#This Row],[Menge kg P2O5]]/1000</f>
        <v>337.56617999999997</v>
      </c>
      <c r="M7250" s="1">
        <f>Tabelle111[[#This Row],[Menge t Nges]]/Tabelle111[[#This Row],[Anzahl Lieferscheine]]</f>
        <v>0.38035944860813686</v>
      </c>
      <c r="N7250" s="1">
        <f>Tabelle111[[#This Row],[Menge t P2O5]]/Tabelle111[[#This Row],[Anzahl Lieferscheine]]</f>
        <v>0.18070994646680941</v>
      </c>
    </row>
    <row r="7251" spans="1:14" x14ac:dyDescent="0.2">
      <c r="A7251" s="2" t="s">
        <v>32</v>
      </c>
      <c r="B7251" s="2" t="s">
        <v>32</v>
      </c>
      <c r="C7251" s="2" t="s">
        <v>63</v>
      </c>
      <c r="D7251" s="2" t="s">
        <v>63</v>
      </c>
      <c r="E7251" s="2" t="s">
        <v>63</v>
      </c>
      <c r="F7251" s="2" t="s">
        <v>61</v>
      </c>
      <c r="G7251" s="1">
        <v>15657.75</v>
      </c>
      <c r="H7251" s="1">
        <v>12422.34</v>
      </c>
      <c r="I7251" s="4">
        <v>54</v>
      </c>
      <c r="J7251" s="2" t="s">
        <v>72</v>
      </c>
      <c r="K7251" s="1">
        <f>Tabelle111[[#This Row],[Menge kg Nges]]/1000</f>
        <v>15.65775</v>
      </c>
      <c r="L7251" s="1">
        <f>Tabelle111[[#This Row],[Menge kg P2O5]]/1000</f>
        <v>12.42234</v>
      </c>
      <c r="M7251" s="1">
        <f>Tabelle111[[#This Row],[Menge t Nges]]/Tabelle111[[#This Row],[Anzahl Lieferscheine]]</f>
        <v>0.28995833333333332</v>
      </c>
      <c r="N7251" s="1">
        <f>Tabelle111[[#This Row],[Menge t P2O5]]/Tabelle111[[#This Row],[Anzahl Lieferscheine]]</f>
        <v>0.23004333333333335</v>
      </c>
    </row>
    <row r="7252" spans="1:14" x14ac:dyDescent="0.2">
      <c r="A7252" s="2" t="s">
        <v>32</v>
      </c>
      <c r="B7252" s="2" t="s">
        <v>36</v>
      </c>
      <c r="C7252" s="2" t="s">
        <v>25</v>
      </c>
      <c r="D7252" s="2" t="s">
        <v>25</v>
      </c>
      <c r="E7252" s="2" t="s">
        <v>26</v>
      </c>
      <c r="F7252" s="2" t="s">
        <v>61</v>
      </c>
      <c r="G7252" s="1">
        <v>15821.480000000003</v>
      </c>
      <c r="H7252" s="1">
        <v>9431.3799999999992</v>
      </c>
      <c r="I7252" s="4">
        <v>8</v>
      </c>
      <c r="J7252" s="2" t="s">
        <v>72</v>
      </c>
      <c r="K7252" s="1">
        <f>Tabelle111[[#This Row],[Menge kg Nges]]/1000</f>
        <v>15.821480000000003</v>
      </c>
      <c r="L7252" s="1">
        <f>Tabelle111[[#This Row],[Menge kg P2O5]]/1000</f>
        <v>9.431379999999999</v>
      </c>
      <c r="M7252" s="1">
        <f>Tabelle111[[#This Row],[Menge t Nges]]/Tabelle111[[#This Row],[Anzahl Lieferscheine]]</f>
        <v>1.9776850000000004</v>
      </c>
      <c r="N7252" s="1">
        <f>Tabelle111[[#This Row],[Menge t P2O5]]/Tabelle111[[#This Row],[Anzahl Lieferscheine]]</f>
        <v>1.1789224999999999</v>
      </c>
    </row>
    <row r="7253" spans="1:14" x14ac:dyDescent="0.2">
      <c r="A7253" s="2" t="s">
        <v>32</v>
      </c>
      <c r="B7253" s="2" t="s">
        <v>27</v>
      </c>
      <c r="C7253" s="2" t="s">
        <v>6</v>
      </c>
      <c r="D7253" s="2" t="s">
        <v>7</v>
      </c>
      <c r="E7253" s="2" t="s">
        <v>11</v>
      </c>
      <c r="F7253" s="2" t="s">
        <v>61</v>
      </c>
      <c r="G7253" s="1">
        <v>870</v>
      </c>
      <c r="H7253" s="1">
        <v>360</v>
      </c>
      <c r="I7253" s="4">
        <v>2</v>
      </c>
      <c r="J7253" s="2" t="s">
        <v>72</v>
      </c>
      <c r="K7253" s="1">
        <f>Tabelle111[[#This Row],[Menge kg Nges]]/1000</f>
        <v>0.87</v>
      </c>
      <c r="L7253" s="1">
        <f>Tabelle111[[#This Row],[Menge kg P2O5]]/1000</f>
        <v>0.36</v>
      </c>
      <c r="M7253" s="1">
        <f>Tabelle111[[#This Row],[Menge t Nges]]/Tabelle111[[#This Row],[Anzahl Lieferscheine]]</f>
        <v>0.435</v>
      </c>
      <c r="N7253" s="1">
        <f>Tabelle111[[#This Row],[Menge t P2O5]]/Tabelle111[[#This Row],[Anzahl Lieferscheine]]</f>
        <v>0.18</v>
      </c>
    </row>
    <row r="7254" spans="1:14" x14ac:dyDescent="0.2">
      <c r="A7254" s="2" t="s">
        <v>32</v>
      </c>
      <c r="B7254" s="2" t="s">
        <v>27</v>
      </c>
      <c r="C7254" s="2" t="s">
        <v>6</v>
      </c>
      <c r="D7254" s="2" t="s">
        <v>15</v>
      </c>
      <c r="E7254" s="2" t="s">
        <v>8</v>
      </c>
      <c r="F7254" s="2" t="s">
        <v>61</v>
      </c>
      <c r="G7254" s="1">
        <v>642</v>
      </c>
      <c r="H7254" s="1">
        <v>427.5</v>
      </c>
      <c r="I7254" s="4">
        <v>3</v>
      </c>
      <c r="J7254" s="2" t="s">
        <v>72</v>
      </c>
      <c r="K7254" s="1">
        <f>Tabelle111[[#This Row],[Menge kg Nges]]/1000</f>
        <v>0.64200000000000002</v>
      </c>
      <c r="L7254" s="1">
        <f>Tabelle111[[#This Row],[Menge kg P2O5]]/1000</f>
        <v>0.42749999999999999</v>
      </c>
      <c r="M7254" s="1">
        <f>Tabelle111[[#This Row],[Menge t Nges]]/Tabelle111[[#This Row],[Anzahl Lieferscheine]]</f>
        <v>0.214</v>
      </c>
      <c r="N7254" s="1">
        <f>Tabelle111[[#This Row],[Menge t P2O5]]/Tabelle111[[#This Row],[Anzahl Lieferscheine]]</f>
        <v>0.14249999999999999</v>
      </c>
    </row>
    <row r="7255" spans="1:14" x14ac:dyDescent="0.2">
      <c r="A7255" s="2" t="s">
        <v>32</v>
      </c>
      <c r="B7255" s="2" t="s">
        <v>27</v>
      </c>
      <c r="C7255" s="2" t="s">
        <v>6</v>
      </c>
      <c r="D7255" s="2" t="s">
        <v>15</v>
      </c>
      <c r="E7255" s="2" t="s">
        <v>18</v>
      </c>
      <c r="F7255" s="2" t="s">
        <v>61</v>
      </c>
      <c r="G7255" s="1">
        <v>7190.55</v>
      </c>
      <c r="H7255" s="1">
        <v>5442.9000000000005</v>
      </c>
      <c r="I7255" s="4">
        <v>17</v>
      </c>
      <c r="J7255" s="2" t="s">
        <v>72</v>
      </c>
      <c r="K7255" s="1">
        <f>Tabelle111[[#This Row],[Menge kg Nges]]/1000</f>
        <v>7.19055</v>
      </c>
      <c r="L7255" s="1">
        <f>Tabelle111[[#This Row],[Menge kg P2O5]]/1000</f>
        <v>5.4429000000000007</v>
      </c>
      <c r="M7255" s="1">
        <f>Tabelle111[[#This Row],[Menge t Nges]]/Tabelle111[[#This Row],[Anzahl Lieferscheine]]</f>
        <v>0.42297352941176469</v>
      </c>
      <c r="N7255" s="1">
        <f>Tabelle111[[#This Row],[Menge t P2O5]]/Tabelle111[[#This Row],[Anzahl Lieferscheine]]</f>
        <v>0.32017058823529415</v>
      </c>
    </row>
    <row r="7256" spans="1:14" x14ac:dyDescent="0.2">
      <c r="A7256" s="2" t="s">
        <v>32</v>
      </c>
      <c r="B7256" s="2" t="s">
        <v>27</v>
      </c>
      <c r="C7256" s="2" t="s">
        <v>6</v>
      </c>
      <c r="D7256" s="2" t="s">
        <v>15</v>
      </c>
      <c r="E7256" s="2" t="s">
        <v>20</v>
      </c>
      <c r="F7256" s="2" t="s">
        <v>61</v>
      </c>
      <c r="G7256" s="1">
        <v>2620.7999999999993</v>
      </c>
      <c r="H7256" s="1">
        <v>1582</v>
      </c>
      <c r="I7256" s="4">
        <v>16</v>
      </c>
      <c r="J7256" s="2" t="s">
        <v>72</v>
      </c>
      <c r="K7256" s="1">
        <f>Tabelle111[[#This Row],[Menge kg Nges]]/1000</f>
        <v>2.6207999999999991</v>
      </c>
      <c r="L7256" s="1">
        <f>Tabelle111[[#This Row],[Menge kg P2O5]]/1000</f>
        <v>1.5820000000000001</v>
      </c>
      <c r="M7256" s="1">
        <f>Tabelle111[[#This Row],[Menge t Nges]]/Tabelle111[[#This Row],[Anzahl Lieferscheine]]</f>
        <v>0.16379999999999995</v>
      </c>
      <c r="N7256" s="1">
        <f>Tabelle111[[#This Row],[Menge t P2O5]]/Tabelle111[[#This Row],[Anzahl Lieferscheine]]</f>
        <v>9.8875000000000005E-2</v>
      </c>
    </row>
    <row r="7257" spans="1:14" x14ac:dyDescent="0.2">
      <c r="A7257" s="2" t="s">
        <v>32</v>
      </c>
      <c r="B7257" s="2" t="s">
        <v>27</v>
      </c>
      <c r="C7257" s="2" t="s">
        <v>6</v>
      </c>
      <c r="D7257" s="2" t="s">
        <v>15</v>
      </c>
      <c r="E7257" s="2" t="s">
        <v>21</v>
      </c>
      <c r="F7257" s="2" t="s">
        <v>61</v>
      </c>
      <c r="G7257" s="1">
        <v>4950</v>
      </c>
      <c r="H7257" s="1">
        <v>2970</v>
      </c>
      <c r="I7257" s="4">
        <v>10</v>
      </c>
      <c r="J7257" s="2" t="s">
        <v>72</v>
      </c>
      <c r="K7257" s="1">
        <f>Tabelle111[[#This Row],[Menge kg Nges]]/1000</f>
        <v>4.95</v>
      </c>
      <c r="L7257" s="1">
        <f>Tabelle111[[#This Row],[Menge kg P2O5]]/1000</f>
        <v>2.97</v>
      </c>
      <c r="M7257" s="1">
        <f>Tabelle111[[#This Row],[Menge t Nges]]/Tabelle111[[#This Row],[Anzahl Lieferscheine]]</f>
        <v>0.495</v>
      </c>
      <c r="N7257" s="1">
        <f>Tabelle111[[#This Row],[Menge t P2O5]]/Tabelle111[[#This Row],[Anzahl Lieferscheine]]</f>
        <v>0.29700000000000004</v>
      </c>
    </row>
    <row r="7258" spans="1:14" x14ac:dyDescent="0.2">
      <c r="A7258" s="2" t="s">
        <v>32</v>
      </c>
      <c r="B7258" s="2" t="s">
        <v>27</v>
      </c>
      <c r="C7258" s="2" t="s">
        <v>6</v>
      </c>
      <c r="D7258" s="2" t="s">
        <v>15</v>
      </c>
      <c r="E7258" s="2" t="s">
        <v>9</v>
      </c>
      <c r="F7258" s="2" t="s">
        <v>61</v>
      </c>
      <c r="G7258" s="1">
        <v>858.29999999999984</v>
      </c>
      <c r="H7258" s="1">
        <v>572.75</v>
      </c>
      <c r="I7258" s="4">
        <v>6</v>
      </c>
      <c r="J7258" s="2" t="s">
        <v>72</v>
      </c>
      <c r="K7258" s="1">
        <f>Tabelle111[[#This Row],[Menge kg Nges]]/1000</f>
        <v>0.85829999999999984</v>
      </c>
      <c r="L7258" s="1">
        <f>Tabelle111[[#This Row],[Menge kg P2O5]]/1000</f>
        <v>0.57274999999999998</v>
      </c>
      <c r="M7258" s="1">
        <f>Tabelle111[[#This Row],[Menge t Nges]]/Tabelle111[[#This Row],[Anzahl Lieferscheine]]</f>
        <v>0.14304999999999998</v>
      </c>
      <c r="N7258" s="1">
        <f>Tabelle111[[#This Row],[Menge t P2O5]]/Tabelle111[[#This Row],[Anzahl Lieferscheine]]</f>
        <v>9.5458333333333326E-2</v>
      </c>
    </row>
    <row r="7259" spans="1:14" x14ac:dyDescent="0.2">
      <c r="A7259" s="2" t="s">
        <v>32</v>
      </c>
      <c r="B7259" s="2" t="s">
        <v>27</v>
      </c>
      <c r="C7259" s="2" t="s">
        <v>6</v>
      </c>
      <c r="D7259" s="2" t="s">
        <v>15</v>
      </c>
      <c r="E7259" s="2" t="s">
        <v>23</v>
      </c>
      <c r="F7259" s="2" t="s">
        <v>61</v>
      </c>
      <c r="G7259" s="1">
        <v>143.5</v>
      </c>
      <c r="H7259" s="1">
        <v>64.75</v>
      </c>
      <c r="I7259" s="4">
        <v>1</v>
      </c>
      <c r="J7259" s="2" t="s">
        <v>72</v>
      </c>
      <c r="K7259" s="1">
        <f>Tabelle111[[#This Row],[Menge kg Nges]]/1000</f>
        <v>0.14349999999999999</v>
      </c>
      <c r="L7259" s="1">
        <f>Tabelle111[[#This Row],[Menge kg P2O5]]/1000</f>
        <v>6.4750000000000002E-2</v>
      </c>
      <c r="M7259" s="1">
        <f>Tabelle111[[#This Row],[Menge t Nges]]/Tabelle111[[#This Row],[Anzahl Lieferscheine]]</f>
        <v>0.14349999999999999</v>
      </c>
      <c r="N7259" s="1">
        <f>Tabelle111[[#This Row],[Menge t P2O5]]/Tabelle111[[#This Row],[Anzahl Lieferscheine]]</f>
        <v>6.4750000000000002E-2</v>
      </c>
    </row>
    <row r="7260" spans="1:14" x14ac:dyDescent="0.2">
      <c r="A7260" s="2" t="s">
        <v>32</v>
      </c>
      <c r="B7260" s="2" t="s">
        <v>27</v>
      </c>
      <c r="C7260" s="2" t="s">
        <v>6</v>
      </c>
      <c r="D7260" s="2" t="s">
        <v>15</v>
      </c>
      <c r="E7260" s="2" t="s">
        <v>13</v>
      </c>
      <c r="F7260" s="2" t="s">
        <v>61</v>
      </c>
      <c r="G7260" s="1">
        <v>343.98</v>
      </c>
      <c r="H7260" s="1">
        <v>308.7</v>
      </c>
      <c r="I7260" s="4">
        <v>2</v>
      </c>
      <c r="J7260" s="2" t="s">
        <v>72</v>
      </c>
      <c r="K7260" s="1">
        <f>Tabelle111[[#This Row],[Menge kg Nges]]/1000</f>
        <v>0.34398000000000001</v>
      </c>
      <c r="L7260" s="1">
        <f>Tabelle111[[#This Row],[Menge kg P2O5]]/1000</f>
        <v>0.30869999999999997</v>
      </c>
      <c r="M7260" s="1">
        <f>Tabelle111[[#This Row],[Menge t Nges]]/Tabelle111[[#This Row],[Anzahl Lieferscheine]]</f>
        <v>0.17199</v>
      </c>
      <c r="N7260" s="1">
        <f>Tabelle111[[#This Row],[Menge t P2O5]]/Tabelle111[[#This Row],[Anzahl Lieferscheine]]</f>
        <v>0.15434999999999999</v>
      </c>
    </row>
    <row r="7261" spans="1:14" x14ac:dyDescent="0.2">
      <c r="A7261" s="2" t="s">
        <v>32</v>
      </c>
      <c r="B7261" s="2" t="s">
        <v>27</v>
      </c>
      <c r="C7261" s="2" t="s">
        <v>25</v>
      </c>
      <c r="D7261" s="2" t="s">
        <v>25</v>
      </c>
      <c r="E7261" s="2" t="s">
        <v>26</v>
      </c>
      <c r="F7261" s="2" t="s">
        <v>61</v>
      </c>
      <c r="G7261" s="1">
        <v>153410.90000000008</v>
      </c>
      <c r="H7261" s="1">
        <v>55425.82999999998</v>
      </c>
      <c r="I7261" s="4">
        <v>357</v>
      </c>
      <c r="J7261" s="2" t="s">
        <v>72</v>
      </c>
      <c r="K7261" s="1">
        <f>Tabelle111[[#This Row],[Menge kg Nges]]/1000</f>
        <v>153.41090000000008</v>
      </c>
      <c r="L7261" s="1">
        <f>Tabelle111[[#This Row],[Menge kg P2O5]]/1000</f>
        <v>55.425829999999976</v>
      </c>
      <c r="M7261" s="1">
        <f>Tabelle111[[#This Row],[Menge t Nges]]/Tabelle111[[#This Row],[Anzahl Lieferscheine]]</f>
        <v>0.42972240896358566</v>
      </c>
      <c r="N7261" s="1">
        <f>Tabelle111[[#This Row],[Menge t P2O5]]/Tabelle111[[#This Row],[Anzahl Lieferscheine]]</f>
        <v>0.15525442577030807</v>
      </c>
    </row>
    <row r="7262" spans="1:14" x14ac:dyDescent="0.2">
      <c r="A7262" s="2" t="s">
        <v>32</v>
      </c>
      <c r="B7262" s="2" t="s">
        <v>27</v>
      </c>
      <c r="C7262" s="2" t="s">
        <v>63</v>
      </c>
      <c r="D7262" s="2" t="s">
        <v>63</v>
      </c>
      <c r="E7262" s="2" t="s">
        <v>63</v>
      </c>
      <c r="F7262" s="2" t="s">
        <v>61</v>
      </c>
      <c r="G7262" s="1">
        <v>2343</v>
      </c>
      <c r="H7262" s="1">
        <v>2043</v>
      </c>
      <c r="I7262" s="4">
        <v>6</v>
      </c>
      <c r="J7262" s="2" t="s">
        <v>72</v>
      </c>
      <c r="K7262" s="1">
        <f>Tabelle111[[#This Row],[Menge kg Nges]]/1000</f>
        <v>2.343</v>
      </c>
      <c r="L7262" s="1">
        <f>Tabelle111[[#This Row],[Menge kg P2O5]]/1000</f>
        <v>2.0430000000000001</v>
      </c>
      <c r="M7262" s="1">
        <f>Tabelle111[[#This Row],[Menge t Nges]]/Tabelle111[[#This Row],[Anzahl Lieferscheine]]</f>
        <v>0.39050000000000001</v>
      </c>
      <c r="N7262" s="1">
        <f>Tabelle111[[#This Row],[Menge t P2O5]]/Tabelle111[[#This Row],[Anzahl Lieferscheine]]</f>
        <v>0.34050000000000002</v>
      </c>
    </row>
    <row r="7263" spans="1:14" x14ac:dyDescent="0.2">
      <c r="A7263" s="2" t="s">
        <v>32</v>
      </c>
      <c r="B7263" s="2" t="s">
        <v>33</v>
      </c>
      <c r="C7263" s="2" t="s">
        <v>6</v>
      </c>
      <c r="D7263" s="2" t="s">
        <v>7</v>
      </c>
      <c r="E7263" s="2" t="s">
        <v>8</v>
      </c>
      <c r="F7263" s="2" t="s">
        <v>61</v>
      </c>
      <c r="G7263" s="1">
        <v>1100</v>
      </c>
      <c r="H7263" s="1">
        <v>325</v>
      </c>
      <c r="I7263" s="4">
        <v>2</v>
      </c>
      <c r="J7263" s="2" t="s">
        <v>72</v>
      </c>
      <c r="K7263" s="1">
        <f>Tabelle111[[#This Row],[Menge kg Nges]]/1000</f>
        <v>1.1000000000000001</v>
      </c>
      <c r="L7263" s="1">
        <f>Tabelle111[[#This Row],[Menge kg P2O5]]/1000</f>
        <v>0.32500000000000001</v>
      </c>
      <c r="M7263" s="1">
        <f>Tabelle111[[#This Row],[Menge t Nges]]/Tabelle111[[#This Row],[Anzahl Lieferscheine]]</f>
        <v>0.55000000000000004</v>
      </c>
      <c r="N7263" s="1">
        <f>Tabelle111[[#This Row],[Menge t P2O5]]/Tabelle111[[#This Row],[Anzahl Lieferscheine]]</f>
        <v>0.16250000000000001</v>
      </c>
    </row>
    <row r="7264" spans="1:14" x14ac:dyDescent="0.2">
      <c r="A7264" s="2" t="s">
        <v>32</v>
      </c>
      <c r="B7264" s="2" t="s">
        <v>33</v>
      </c>
      <c r="C7264" s="2" t="s">
        <v>6</v>
      </c>
      <c r="D7264" s="2" t="s">
        <v>7</v>
      </c>
      <c r="E7264" s="2" t="s">
        <v>11</v>
      </c>
      <c r="F7264" s="2" t="s">
        <v>61</v>
      </c>
      <c r="G7264" s="1">
        <v>167.4</v>
      </c>
      <c r="H7264" s="1">
        <v>62</v>
      </c>
      <c r="I7264" s="4">
        <v>1</v>
      </c>
      <c r="J7264" s="2" t="s">
        <v>72</v>
      </c>
      <c r="K7264" s="1">
        <f>Tabelle111[[#This Row],[Menge kg Nges]]/1000</f>
        <v>0.16739999999999999</v>
      </c>
      <c r="L7264" s="1">
        <f>Tabelle111[[#This Row],[Menge kg P2O5]]/1000</f>
        <v>6.2E-2</v>
      </c>
      <c r="M7264" s="1">
        <f>Tabelle111[[#This Row],[Menge t Nges]]/Tabelle111[[#This Row],[Anzahl Lieferscheine]]</f>
        <v>0.16739999999999999</v>
      </c>
      <c r="N7264" s="1">
        <f>Tabelle111[[#This Row],[Menge t P2O5]]/Tabelle111[[#This Row],[Anzahl Lieferscheine]]</f>
        <v>6.2E-2</v>
      </c>
    </row>
    <row r="7265" spans="1:14" x14ac:dyDescent="0.2">
      <c r="A7265" s="2" t="s">
        <v>32</v>
      </c>
      <c r="B7265" s="2" t="s">
        <v>33</v>
      </c>
      <c r="C7265" s="2" t="s">
        <v>6</v>
      </c>
      <c r="D7265" s="2" t="s">
        <v>7</v>
      </c>
      <c r="E7265" s="2" t="s">
        <v>12</v>
      </c>
      <c r="F7265" s="2" t="s">
        <v>61</v>
      </c>
      <c r="G7265" s="1">
        <v>21633.9</v>
      </c>
      <c r="H7265" s="1">
        <v>10924.300000000001</v>
      </c>
      <c r="I7265" s="4">
        <v>13</v>
      </c>
      <c r="J7265" s="2" t="s">
        <v>72</v>
      </c>
      <c r="K7265" s="1">
        <f>Tabelle111[[#This Row],[Menge kg Nges]]/1000</f>
        <v>21.633900000000001</v>
      </c>
      <c r="L7265" s="1">
        <f>Tabelle111[[#This Row],[Menge kg P2O5]]/1000</f>
        <v>10.924300000000001</v>
      </c>
      <c r="M7265" s="1">
        <f>Tabelle111[[#This Row],[Menge t Nges]]/Tabelle111[[#This Row],[Anzahl Lieferscheine]]</f>
        <v>1.6641461538461539</v>
      </c>
      <c r="N7265" s="1">
        <f>Tabelle111[[#This Row],[Menge t P2O5]]/Tabelle111[[#This Row],[Anzahl Lieferscheine]]</f>
        <v>0.84033076923076933</v>
      </c>
    </row>
    <row r="7266" spans="1:14" x14ac:dyDescent="0.2">
      <c r="A7266" s="2" t="s">
        <v>32</v>
      </c>
      <c r="B7266" s="2" t="s">
        <v>33</v>
      </c>
      <c r="C7266" s="2" t="s">
        <v>6</v>
      </c>
      <c r="D7266" s="2" t="s">
        <v>7</v>
      </c>
      <c r="E7266" s="2" t="s">
        <v>14</v>
      </c>
      <c r="F7266" s="2" t="s">
        <v>61</v>
      </c>
      <c r="G7266" s="1">
        <v>1006.5</v>
      </c>
      <c r="H7266" s="1">
        <v>488</v>
      </c>
      <c r="I7266" s="4">
        <v>4</v>
      </c>
      <c r="J7266" s="2" t="s">
        <v>72</v>
      </c>
      <c r="K7266" s="1">
        <f>Tabelle111[[#This Row],[Menge kg Nges]]/1000</f>
        <v>1.0065</v>
      </c>
      <c r="L7266" s="1">
        <f>Tabelle111[[#This Row],[Menge kg P2O5]]/1000</f>
        <v>0.48799999999999999</v>
      </c>
      <c r="M7266" s="1">
        <f>Tabelle111[[#This Row],[Menge t Nges]]/Tabelle111[[#This Row],[Anzahl Lieferscheine]]</f>
        <v>0.25162499999999999</v>
      </c>
      <c r="N7266" s="1">
        <f>Tabelle111[[#This Row],[Menge t P2O5]]/Tabelle111[[#This Row],[Anzahl Lieferscheine]]</f>
        <v>0.122</v>
      </c>
    </row>
    <row r="7267" spans="1:14" x14ac:dyDescent="0.2">
      <c r="A7267" s="2" t="s">
        <v>32</v>
      </c>
      <c r="B7267" s="2" t="s">
        <v>33</v>
      </c>
      <c r="C7267" s="2" t="s">
        <v>6</v>
      </c>
      <c r="D7267" s="2" t="s">
        <v>15</v>
      </c>
      <c r="E7267" s="2" t="s">
        <v>8</v>
      </c>
      <c r="F7267" s="2" t="s">
        <v>61</v>
      </c>
      <c r="G7267" s="1">
        <v>420</v>
      </c>
      <c r="H7267" s="1">
        <v>240</v>
      </c>
      <c r="I7267" s="4">
        <v>2</v>
      </c>
      <c r="J7267" s="2" t="s">
        <v>72</v>
      </c>
      <c r="K7267" s="1">
        <f>Tabelle111[[#This Row],[Menge kg Nges]]/1000</f>
        <v>0.42</v>
      </c>
      <c r="L7267" s="1">
        <f>Tabelle111[[#This Row],[Menge kg P2O5]]/1000</f>
        <v>0.24</v>
      </c>
      <c r="M7267" s="1">
        <f>Tabelle111[[#This Row],[Menge t Nges]]/Tabelle111[[#This Row],[Anzahl Lieferscheine]]</f>
        <v>0.21</v>
      </c>
      <c r="N7267" s="1">
        <f>Tabelle111[[#This Row],[Menge t P2O5]]/Tabelle111[[#This Row],[Anzahl Lieferscheine]]</f>
        <v>0.12</v>
      </c>
    </row>
    <row r="7268" spans="1:14" x14ac:dyDescent="0.2">
      <c r="A7268" s="2" t="s">
        <v>32</v>
      </c>
      <c r="B7268" s="2" t="s">
        <v>33</v>
      </c>
      <c r="C7268" s="2" t="s">
        <v>6</v>
      </c>
      <c r="D7268" s="2" t="s">
        <v>15</v>
      </c>
      <c r="E7268" s="2" t="s">
        <v>18</v>
      </c>
      <c r="F7268" s="2" t="s">
        <v>61</v>
      </c>
      <c r="G7268" s="1">
        <v>720</v>
      </c>
      <c r="H7268" s="1">
        <v>504</v>
      </c>
      <c r="I7268" s="4">
        <v>1</v>
      </c>
      <c r="J7268" s="2" t="s">
        <v>72</v>
      </c>
      <c r="K7268" s="1">
        <f>Tabelle111[[#This Row],[Menge kg Nges]]/1000</f>
        <v>0.72</v>
      </c>
      <c r="L7268" s="1">
        <f>Tabelle111[[#This Row],[Menge kg P2O5]]/1000</f>
        <v>0.504</v>
      </c>
      <c r="M7268" s="1">
        <f>Tabelle111[[#This Row],[Menge t Nges]]/Tabelle111[[#This Row],[Anzahl Lieferscheine]]</f>
        <v>0.72</v>
      </c>
      <c r="N7268" s="1">
        <f>Tabelle111[[#This Row],[Menge t P2O5]]/Tabelle111[[#This Row],[Anzahl Lieferscheine]]</f>
        <v>0.504</v>
      </c>
    </row>
    <row r="7269" spans="1:14" x14ac:dyDescent="0.2">
      <c r="A7269" s="2" t="s">
        <v>32</v>
      </c>
      <c r="B7269" s="2" t="s">
        <v>33</v>
      </c>
      <c r="C7269" s="2" t="s">
        <v>6</v>
      </c>
      <c r="D7269" s="2" t="s">
        <v>15</v>
      </c>
      <c r="E7269" s="2" t="s">
        <v>20</v>
      </c>
      <c r="F7269" s="2" t="s">
        <v>61</v>
      </c>
      <c r="G7269" s="1">
        <v>400</v>
      </c>
      <c r="H7269" s="1">
        <v>650</v>
      </c>
      <c r="I7269" s="4">
        <v>3</v>
      </c>
      <c r="J7269" s="2" t="s">
        <v>72</v>
      </c>
      <c r="K7269" s="1">
        <f>Tabelle111[[#This Row],[Menge kg Nges]]/1000</f>
        <v>0.4</v>
      </c>
      <c r="L7269" s="1">
        <f>Tabelle111[[#This Row],[Menge kg P2O5]]/1000</f>
        <v>0.65</v>
      </c>
      <c r="M7269" s="1">
        <f>Tabelle111[[#This Row],[Menge t Nges]]/Tabelle111[[#This Row],[Anzahl Lieferscheine]]</f>
        <v>0.13333333333333333</v>
      </c>
      <c r="N7269" s="1">
        <f>Tabelle111[[#This Row],[Menge t P2O5]]/Tabelle111[[#This Row],[Anzahl Lieferscheine]]</f>
        <v>0.21666666666666667</v>
      </c>
    </row>
    <row r="7270" spans="1:14" x14ac:dyDescent="0.2">
      <c r="A7270" s="2" t="s">
        <v>32</v>
      </c>
      <c r="B7270" s="2" t="s">
        <v>33</v>
      </c>
      <c r="C7270" s="2" t="s">
        <v>25</v>
      </c>
      <c r="D7270" s="2" t="s">
        <v>25</v>
      </c>
      <c r="E7270" s="2" t="s">
        <v>26</v>
      </c>
      <c r="F7270" s="2" t="s">
        <v>61</v>
      </c>
      <c r="G7270" s="1">
        <v>9768.26</v>
      </c>
      <c r="H7270" s="1">
        <v>6402.93</v>
      </c>
      <c r="I7270" s="4">
        <v>34</v>
      </c>
      <c r="J7270" s="2" t="s">
        <v>72</v>
      </c>
      <c r="K7270" s="1">
        <f>Tabelle111[[#This Row],[Menge kg Nges]]/1000</f>
        <v>9.7682599999999997</v>
      </c>
      <c r="L7270" s="1">
        <f>Tabelle111[[#This Row],[Menge kg P2O5]]/1000</f>
        <v>6.4029300000000005</v>
      </c>
      <c r="M7270" s="1">
        <f>Tabelle111[[#This Row],[Menge t Nges]]/Tabelle111[[#This Row],[Anzahl Lieferscheine]]</f>
        <v>0.28730176470588237</v>
      </c>
      <c r="N7270" s="1">
        <f>Tabelle111[[#This Row],[Menge t P2O5]]/Tabelle111[[#This Row],[Anzahl Lieferscheine]]</f>
        <v>0.18832147058823531</v>
      </c>
    </row>
    <row r="7271" spans="1:14" x14ac:dyDescent="0.2">
      <c r="A7271" s="2" t="s">
        <v>32</v>
      </c>
      <c r="B7271" s="2" t="s">
        <v>49</v>
      </c>
      <c r="C7271" s="2" t="s">
        <v>25</v>
      </c>
      <c r="D7271" s="2" t="s">
        <v>25</v>
      </c>
      <c r="E7271" s="2" t="s">
        <v>26</v>
      </c>
      <c r="F7271" s="2" t="s">
        <v>61</v>
      </c>
      <c r="G7271" s="1">
        <v>0</v>
      </c>
      <c r="H7271" s="1">
        <v>445</v>
      </c>
      <c r="I7271" s="4">
        <v>5</v>
      </c>
      <c r="J7271" s="2" t="s">
        <v>72</v>
      </c>
      <c r="K7271" s="1">
        <f>Tabelle111[[#This Row],[Menge kg Nges]]/1000</f>
        <v>0</v>
      </c>
      <c r="L7271" s="1">
        <f>Tabelle111[[#This Row],[Menge kg P2O5]]/1000</f>
        <v>0.44500000000000001</v>
      </c>
      <c r="M7271" s="1">
        <f>Tabelle111[[#This Row],[Menge t Nges]]/Tabelle111[[#This Row],[Anzahl Lieferscheine]]</f>
        <v>0</v>
      </c>
      <c r="N7271" s="1">
        <f>Tabelle111[[#This Row],[Menge t P2O5]]/Tabelle111[[#This Row],[Anzahl Lieferscheine]]</f>
        <v>8.8999999999999996E-2</v>
      </c>
    </row>
    <row r="7272" spans="1:14" x14ac:dyDescent="0.2">
      <c r="A7272" s="2" t="s">
        <v>32</v>
      </c>
      <c r="B7272" s="2" t="s">
        <v>47</v>
      </c>
      <c r="C7272" s="2" t="s">
        <v>25</v>
      </c>
      <c r="D7272" s="2" t="s">
        <v>25</v>
      </c>
      <c r="E7272" s="2" t="s">
        <v>26</v>
      </c>
      <c r="F7272" s="2" t="s">
        <v>61</v>
      </c>
      <c r="G7272" s="1">
        <v>2583.1599999999994</v>
      </c>
      <c r="H7272" s="1">
        <v>1042.3900000000001</v>
      </c>
      <c r="I7272" s="4">
        <v>10</v>
      </c>
      <c r="J7272" s="2" t="s">
        <v>72</v>
      </c>
      <c r="K7272" s="1">
        <f>Tabelle111[[#This Row],[Menge kg Nges]]/1000</f>
        <v>2.5831599999999995</v>
      </c>
      <c r="L7272" s="1">
        <f>Tabelle111[[#This Row],[Menge kg P2O5]]/1000</f>
        <v>1.0423900000000001</v>
      </c>
      <c r="M7272" s="1">
        <f>Tabelle111[[#This Row],[Menge t Nges]]/Tabelle111[[#This Row],[Anzahl Lieferscheine]]</f>
        <v>0.25831599999999993</v>
      </c>
      <c r="N7272" s="1">
        <f>Tabelle111[[#This Row],[Menge t P2O5]]/Tabelle111[[#This Row],[Anzahl Lieferscheine]]</f>
        <v>0.10423900000000001</v>
      </c>
    </row>
    <row r="7273" spans="1:14" x14ac:dyDescent="0.2">
      <c r="A7273" s="2" t="s">
        <v>32</v>
      </c>
      <c r="B7273" s="2" t="s">
        <v>46</v>
      </c>
      <c r="C7273" s="2" t="s">
        <v>6</v>
      </c>
      <c r="D7273" s="2" t="s">
        <v>15</v>
      </c>
      <c r="E7273" s="2" t="s">
        <v>20</v>
      </c>
      <c r="F7273" s="2" t="s">
        <v>61</v>
      </c>
      <c r="G7273" s="1">
        <v>138.72</v>
      </c>
      <c r="H7273" s="1">
        <v>102</v>
      </c>
      <c r="I7273" s="4">
        <v>1</v>
      </c>
      <c r="J7273" s="2" t="s">
        <v>72</v>
      </c>
      <c r="K7273" s="1">
        <f>Tabelle111[[#This Row],[Menge kg Nges]]/1000</f>
        <v>0.13872000000000001</v>
      </c>
      <c r="L7273" s="1">
        <f>Tabelle111[[#This Row],[Menge kg P2O5]]/1000</f>
        <v>0.10199999999999999</v>
      </c>
      <c r="M7273" s="1">
        <f>Tabelle111[[#This Row],[Menge t Nges]]/Tabelle111[[#This Row],[Anzahl Lieferscheine]]</f>
        <v>0.13872000000000001</v>
      </c>
      <c r="N7273" s="1">
        <f>Tabelle111[[#This Row],[Menge t P2O5]]/Tabelle111[[#This Row],[Anzahl Lieferscheine]]</f>
        <v>0.10199999999999999</v>
      </c>
    </row>
    <row r="7274" spans="1:14" x14ac:dyDescent="0.2">
      <c r="A7274" s="2" t="s">
        <v>32</v>
      </c>
      <c r="B7274" s="2" t="s">
        <v>46</v>
      </c>
      <c r="C7274" s="2" t="s">
        <v>6</v>
      </c>
      <c r="D7274" s="2" t="s">
        <v>15</v>
      </c>
      <c r="E7274" s="2" t="s">
        <v>10</v>
      </c>
      <c r="F7274" s="2" t="s">
        <v>61</v>
      </c>
      <c r="G7274" s="1">
        <v>518.4</v>
      </c>
      <c r="H7274" s="1">
        <v>221.44</v>
      </c>
      <c r="I7274" s="4">
        <v>2</v>
      </c>
      <c r="J7274" s="2" t="s">
        <v>72</v>
      </c>
      <c r="K7274" s="1">
        <f>Tabelle111[[#This Row],[Menge kg Nges]]/1000</f>
        <v>0.51839999999999997</v>
      </c>
      <c r="L7274" s="1">
        <f>Tabelle111[[#This Row],[Menge kg P2O5]]/1000</f>
        <v>0.22144</v>
      </c>
      <c r="M7274" s="1">
        <f>Tabelle111[[#This Row],[Menge t Nges]]/Tabelle111[[#This Row],[Anzahl Lieferscheine]]</f>
        <v>0.25919999999999999</v>
      </c>
      <c r="N7274" s="1">
        <f>Tabelle111[[#This Row],[Menge t P2O5]]/Tabelle111[[#This Row],[Anzahl Lieferscheine]]</f>
        <v>0.11072</v>
      </c>
    </row>
    <row r="7275" spans="1:14" x14ac:dyDescent="0.2">
      <c r="A7275" s="2" t="s">
        <v>32</v>
      </c>
      <c r="B7275" s="2" t="s">
        <v>34</v>
      </c>
      <c r="C7275" s="2" t="s">
        <v>6</v>
      </c>
      <c r="D7275" s="2" t="s">
        <v>7</v>
      </c>
      <c r="E7275" s="2" t="s">
        <v>8</v>
      </c>
      <c r="F7275" s="2" t="s">
        <v>61</v>
      </c>
      <c r="G7275" s="1">
        <v>659.8</v>
      </c>
      <c r="H7275" s="1">
        <v>234.39999999999998</v>
      </c>
      <c r="I7275" s="4">
        <v>3</v>
      </c>
      <c r="J7275" s="2" t="s">
        <v>72</v>
      </c>
      <c r="K7275" s="1">
        <f>Tabelle111[[#This Row],[Menge kg Nges]]/1000</f>
        <v>0.65979999999999994</v>
      </c>
      <c r="L7275" s="1">
        <f>Tabelle111[[#This Row],[Menge kg P2O5]]/1000</f>
        <v>0.23439999999999997</v>
      </c>
      <c r="M7275" s="1">
        <f>Tabelle111[[#This Row],[Menge t Nges]]/Tabelle111[[#This Row],[Anzahl Lieferscheine]]</f>
        <v>0.21993333333333331</v>
      </c>
      <c r="N7275" s="1">
        <f>Tabelle111[[#This Row],[Menge t P2O5]]/Tabelle111[[#This Row],[Anzahl Lieferscheine]]</f>
        <v>7.8133333333333319E-2</v>
      </c>
    </row>
    <row r="7276" spans="1:14" x14ac:dyDescent="0.2">
      <c r="A7276" s="2" t="s">
        <v>32</v>
      </c>
      <c r="B7276" s="2" t="s">
        <v>34</v>
      </c>
      <c r="C7276" s="2" t="s">
        <v>6</v>
      </c>
      <c r="D7276" s="2" t="s">
        <v>7</v>
      </c>
      <c r="E7276" s="2" t="s">
        <v>9</v>
      </c>
      <c r="F7276" s="2" t="s">
        <v>61</v>
      </c>
      <c r="G7276" s="1">
        <v>5440.3099999999995</v>
      </c>
      <c r="H7276" s="1">
        <v>2254.62</v>
      </c>
      <c r="I7276" s="4">
        <v>20</v>
      </c>
      <c r="J7276" s="2" t="s">
        <v>72</v>
      </c>
      <c r="K7276" s="1">
        <f>Tabelle111[[#This Row],[Menge kg Nges]]/1000</f>
        <v>5.4403099999999993</v>
      </c>
      <c r="L7276" s="1">
        <f>Tabelle111[[#This Row],[Menge kg P2O5]]/1000</f>
        <v>2.2546200000000001</v>
      </c>
      <c r="M7276" s="1">
        <f>Tabelle111[[#This Row],[Menge t Nges]]/Tabelle111[[#This Row],[Anzahl Lieferscheine]]</f>
        <v>0.27201549999999997</v>
      </c>
      <c r="N7276" s="1">
        <f>Tabelle111[[#This Row],[Menge t P2O5]]/Tabelle111[[#This Row],[Anzahl Lieferscheine]]</f>
        <v>0.112731</v>
      </c>
    </row>
    <row r="7277" spans="1:14" x14ac:dyDescent="0.2">
      <c r="A7277" s="2" t="s">
        <v>32</v>
      </c>
      <c r="B7277" s="2" t="s">
        <v>34</v>
      </c>
      <c r="C7277" s="2" t="s">
        <v>6</v>
      </c>
      <c r="D7277" s="2" t="s">
        <v>7</v>
      </c>
      <c r="E7277" s="2" t="s">
        <v>10</v>
      </c>
      <c r="F7277" s="2" t="s">
        <v>61</v>
      </c>
      <c r="G7277" s="1">
        <v>358.75</v>
      </c>
      <c r="H7277" s="1">
        <v>141.25</v>
      </c>
      <c r="I7277" s="4">
        <v>2</v>
      </c>
      <c r="J7277" s="2" t="s">
        <v>72</v>
      </c>
      <c r="K7277" s="1">
        <f>Tabelle111[[#This Row],[Menge kg Nges]]/1000</f>
        <v>0.35875000000000001</v>
      </c>
      <c r="L7277" s="1">
        <f>Tabelle111[[#This Row],[Menge kg P2O5]]/1000</f>
        <v>0.14124999999999999</v>
      </c>
      <c r="M7277" s="1">
        <f>Tabelle111[[#This Row],[Menge t Nges]]/Tabelle111[[#This Row],[Anzahl Lieferscheine]]</f>
        <v>0.17937500000000001</v>
      </c>
      <c r="N7277" s="1">
        <f>Tabelle111[[#This Row],[Menge t P2O5]]/Tabelle111[[#This Row],[Anzahl Lieferscheine]]</f>
        <v>7.0624999999999993E-2</v>
      </c>
    </row>
    <row r="7278" spans="1:14" x14ac:dyDescent="0.2">
      <c r="A7278" s="2" t="s">
        <v>32</v>
      </c>
      <c r="B7278" s="2" t="s">
        <v>34</v>
      </c>
      <c r="C7278" s="2" t="s">
        <v>6</v>
      </c>
      <c r="D7278" s="2" t="s">
        <v>7</v>
      </c>
      <c r="E7278" s="2" t="s">
        <v>11</v>
      </c>
      <c r="F7278" s="2" t="s">
        <v>61</v>
      </c>
      <c r="G7278" s="1">
        <v>2117.6800000000003</v>
      </c>
      <c r="H7278" s="1">
        <v>964.7</v>
      </c>
      <c r="I7278" s="4">
        <v>4</v>
      </c>
      <c r="J7278" s="2" t="s">
        <v>72</v>
      </c>
      <c r="K7278" s="1">
        <f>Tabelle111[[#This Row],[Menge kg Nges]]/1000</f>
        <v>2.1176800000000005</v>
      </c>
      <c r="L7278" s="1">
        <f>Tabelle111[[#This Row],[Menge kg P2O5]]/1000</f>
        <v>0.9647</v>
      </c>
      <c r="M7278" s="1">
        <f>Tabelle111[[#This Row],[Menge t Nges]]/Tabelle111[[#This Row],[Anzahl Lieferscheine]]</f>
        <v>0.52942000000000011</v>
      </c>
      <c r="N7278" s="1">
        <f>Tabelle111[[#This Row],[Menge t P2O5]]/Tabelle111[[#This Row],[Anzahl Lieferscheine]]</f>
        <v>0.241175</v>
      </c>
    </row>
    <row r="7279" spans="1:14" x14ac:dyDescent="0.2">
      <c r="A7279" s="2" t="s">
        <v>32</v>
      </c>
      <c r="B7279" s="2" t="s">
        <v>34</v>
      </c>
      <c r="C7279" s="2" t="s">
        <v>6</v>
      </c>
      <c r="D7279" s="2" t="s">
        <v>7</v>
      </c>
      <c r="E7279" s="2" t="s">
        <v>13</v>
      </c>
      <c r="F7279" s="2" t="s">
        <v>61</v>
      </c>
      <c r="G7279" s="1">
        <v>147.5</v>
      </c>
      <c r="H7279" s="1">
        <v>81.5</v>
      </c>
      <c r="I7279" s="4">
        <v>1</v>
      </c>
      <c r="J7279" s="2" t="s">
        <v>72</v>
      </c>
      <c r="K7279" s="1">
        <f>Tabelle111[[#This Row],[Menge kg Nges]]/1000</f>
        <v>0.14749999999999999</v>
      </c>
      <c r="L7279" s="1">
        <f>Tabelle111[[#This Row],[Menge kg P2O5]]/1000</f>
        <v>8.1500000000000003E-2</v>
      </c>
      <c r="M7279" s="1">
        <f>Tabelle111[[#This Row],[Menge t Nges]]/Tabelle111[[#This Row],[Anzahl Lieferscheine]]</f>
        <v>0.14749999999999999</v>
      </c>
      <c r="N7279" s="1">
        <f>Tabelle111[[#This Row],[Menge t P2O5]]/Tabelle111[[#This Row],[Anzahl Lieferscheine]]</f>
        <v>8.1500000000000003E-2</v>
      </c>
    </row>
    <row r="7280" spans="1:14" x14ac:dyDescent="0.2">
      <c r="A7280" s="2" t="s">
        <v>32</v>
      </c>
      <c r="B7280" s="2" t="s">
        <v>34</v>
      </c>
      <c r="C7280" s="2" t="s">
        <v>6</v>
      </c>
      <c r="D7280" s="2" t="s">
        <v>7</v>
      </c>
      <c r="E7280" s="2" t="s">
        <v>14</v>
      </c>
      <c r="F7280" s="2" t="s">
        <v>61</v>
      </c>
      <c r="G7280" s="1">
        <v>1052.6600000000001</v>
      </c>
      <c r="H7280" s="1">
        <v>512.13</v>
      </c>
      <c r="I7280" s="4">
        <v>6</v>
      </c>
      <c r="J7280" s="2" t="s">
        <v>72</v>
      </c>
      <c r="K7280" s="1">
        <f>Tabelle111[[#This Row],[Menge kg Nges]]/1000</f>
        <v>1.0526600000000002</v>
      </c>
      <c r="L7280" s="1">
        <f>Tabelle111[[#This Row],[Menge kg P2O5]]/1000</f>
        <v>0.51212999999999997</v>
      </c>
      <c r="M7280" s="1">
        <f>Tabelle111[[#This Row],[Menge t Nges]]/Tabelle111[[#This Row],[Anzahl Lieferscheine]]</f>
        <v>0.17544333333333337</v>
      </c>
      <c r="N7280" s="1">
        <f>Tabelle111[[#This Row],[Menge t P2O5]]/Tabelle111[[#This Row],[Anzahl Lieferscheine]]</f>
        <v>8.5355E-2</v>
      </c>
    </row>
    <row r="7281" spans="1:14" x14ac:dyDescent="0.2">
      <c r="A7281" s="2" t="s">
        <v>32</v>
      </c>
      <c r="B7281" s="2" t="s">
        <v>34</v>
      </c>
      <c r="C7281" s="2" t="s">
        <v>6</v>
      </c>
      <c r="D7281" s="2" t="s">
        <v>15</v>
      </c>
      <c r="E7281" s="2" t="s">
        <v>17</v>
      </c>
      <c r="F7281" s="2" t="s">
        <v>61</v>
      </c>
      <c r="G7281" s="1">
        <v>405</v>
      </c>
      <c r="H7281" s="1">
        <v>198</v>
      </c>
      <c r="I7281" s="4">
        <v>1</v>
      </c>
      <c r="J7281" s="2" t="s">
        <v>72</v>
      </c>
      <c r="K7281" s="1">
        <f>Tabelle111[[#This Row],[Menge kg Nges]]/1000</f>
        <v>0.40500000000000003</v>
      </c>
      <c r="L7281" s="1">
        <f>Tabelle111[[#This Row],[Menge kg P2O5]]/1000</f>
        <v>0.19800000000000001</v>
      </c>
      <c r="M7281" s="1">
        <f>Tabelle111[[#This Row],[Menge t Nges]]/Tabelle111[[#This Row],[Anzahl Lieferscheine]]</f>
        <v>0.40500000000000003</v>
      </c>
      <c r="N7281" s="1">
        <f>Tabelle111[[#This Row],[Menge t P2O5]]/Tabelle111[[#This Row],[Anzahl Lieferscheine]]</f>
        <v>0.19800000000000001</v>
      </c>
    </row>
    <row r="7282" spans="1:14" x14ac:dyDescent="0.2">
      <c r="A7282" s="2" t="s">
        <v>32</v>
      </c>
      <c r="B7282" s="2" t="s">
        <v>34</v>
      </c>
      <c r="C7282" s="2" t="s">
        <v>6</v>
      </c>
      <c r="D7282" s="2" t="s">
        <v>15</v>
      </c>
      <c r="E7282" s="2" t="s">
        <v>18</v>
      </c>
      <c r="F7282" s="2" t="s">
        <v>61</v>
      </c>
      <c r="G7282" s="1">
        <v>14321.459999999992</v>
      </c>
      <c r="H7282" s="1">
        <v>9776.8300000000072</v>
      </c>
      <c r="I7282" s="4">
        <v>36</v>
      </c>
      <c r="J7282" s="2" t="s">
        <v>72</v>
      </c>
      <c r="K7282" s="1">
        <f>Tabelle111[[#This Row],[Menge kg Nges]]/1000</f>
        <v>14.321459999999991</v>
      </c>
      <c r="L7282" s="1">
        <f>Tabelle111[[#This Row],[Menge kg P2O5]]/1000</f>
        <v>9.7768300000000075</v>
      </c>
      <c r="M7282" s="1">
        <f>Tabelle111[[#This Row],[Menge t Nges]]/Tabelle111[[#This Row],[Anzahl Lieferscheine]]</f>
        <v>0.39781833333333311</v>
      </c>
      <c r="N7282" s="1">
        <f>Tabelle111[[#This Row],[Menge t P2O5]]/Tabelle111[[#This Row],[Anzahl Lieferscheine]]</f>
        <v>0.27157861111111131</v>
      </c>
    </row>
    <row r="7283" spans="1:14" x14ac:dyDescent="0.2">
      <c r="A7283" s="2" t="s">
        <v>32</v>
      </c>
      <c r="B7283" s="2" t="s">
        <v>34</v>
      </c>
      <c r="C7283" s="2" t="s">
        <v>6</v>
      </c>
      <c r="D7283" s="2" t="s">
        <v>15</v>
      </c>
      <c r="E7283" s="2" t="s">
        <v>20</v>
      </c>
      <c r="F7283" s="2" t="s">
        <v>61</v>
      </c>
      <c r="G7283" s="1">
        <v>1601.5</v>
      </c>
      <c r="H7283" s="1">
        <v>1227.5</v>
      </c>
      <c r="I7283" s="4">
        <v>5</v>
      </c>
      <c r="J7283" s="2" t="s">
        <v>72</v>
      </c>
      <c r="K7283" s="1">
        <f>Tabelle111[[#This Row],[Menge kg Nges]]/1000</f>
        <v>1.6014999999999999</v>
      </c>
      <c r="L7283" s="1">
        <f>Tabelle111[[#This Row],[Menge kg P2O5]]/1000</f>
        <v>1.2275</v>
      </c>
      <c r="M7283" s="1">
        <f>Tabelle111[[#This Row],[Menge t Nges]]/Tabelle111[[#This Row],[Anzahl Lieferscheine]]</f>
        <v>0.32029999999999997</v>
      </c>
      <c r="N7283" s="1">
        <f>Tabelle111[[#This Row],[Menge t P2O5]]/Tabelle111[[#This Row],[Anzahl Lieferscheine]]</f>
        <v>0.2455</v>
      </c>
    </row>
    <row r="7284" spans="1:14" x14ac:dyDescent="0.2">
      <c r="A7284" s="2" t="s">
        <v>32</v>
      </c>
      <c r="B7284" s="2" t="s">
        <v>34</v>
      </c>
      <c r="C7284" s="2" t="s">
        <v>6</v>
      </c>
      <c r="D7284" s="2" t="s">
        <v>15</v>
      </c>
      <c r="E7284" s="2" t="s">
        <v>21</v>
      </c>
      <c r="F7284" s="2" t="s">
        <v>61</v>
      </c>
      <c r="G7284" s="1">
        <v>765</v>
      </c>
      <c r="H7284" s="1">
        <v>450</v>
      </c>
      <c r="I7284" s="4">
        <v>1</v>
      </c>
      <c r="J7284" s="2" t="s">
        <v>72</v>
      </c>
      <c r="K7284" s="1">
        <f>Tabelle111[[#This Row],[Menge kg Nges]]/1000</f>
        <v>0.76500000000000001</v>
      </c>
      <c r="L7284" s="1">
        <f>Tabelle111[[#This Row],[Menge kg P2O5]]/1000</f>
        <v>0.45</v>
      </c>
      <c r="M7284" s="1">
        <f>Tabelle111[[#This Row],[Menge t Nges]]/Tabelle111[[#This Row],[Anzahl Lieferscheine]]</f>
        <v>0.76500000000000001</v>
      </c>
      <c r="N7284" s="1">
        <f>Tabelle111[[#This Row],[Menge t P2O5]]/Tabelle111[[#This Row],[Anzahl Lieferscheine]]</f>
        <v>0.45</v>
      </c>
    </row>
    <row r="7285" spans="1:14" x14ac:dyDescent="0.2">
      <c r="A7285" s="2" t="s">
        <v>32</v>
      </c>
      <c r="B7285" s="2" t="s">
        <v>34</v>
      </c>
      <c r="C7285" s="2" t="s">
        <v>6</v>
      </c>
      <c r="D7285" s="2" t="s">
        <v>15</v>
      </c>
      <c r="E7285" s="2" t="s">
        <v>9</v>
      </c>
      <c r="F7285" s="2" t="s">
        <v>61</v>
      </c>
      <c r="G7285" s="1">
        <v>1432.32</v>
      </c>
      <c r="H7285" s="1">
        <v>954.55</v>
      </c>
      <c r="I7285" s="4">
        <v>10</v>
      </c>
      <c r="J7285" s="2" t="s">
        <v>72</v>
      </c>
      <c r="K7285" s="1">
        <f>Tabelle111[[#This Row],[Menge kg Nges]]/1000</f>
        <v>1.43232</v>
      </c>
      <c r="L7285" s="1">
        <f>Tabelle111[[#This Row],[Menge kg P2O5]]/1000</f>
        <v>0.95455000000000001</v>
      </c>
      <c r="M7285" s="1">
        <f>Tabelle111[[#This Row],[Menge t Nges]]/Tabelle111[[#This Row],[Anzahl Lieferscheine]]</f>
        <v>0.143232</v>
      </c>
      <c r="N7285" s="1">
        <f>Tabelle111[[#This Row],[Menge t P2O5]]/Tabelle111[[#This Row],[Anzahl Lieferscheine]]</f>
        <v>9.5454999999999998E-2</v>
      </c>
    </row>
    <row r="7286" spans="1:14" x14ac:dyDescent="0.2">
      <c r="A7286" s="2" t="s">
        <v>32</v>
      </c>
      <c r="B7286" s="2" t="s">
        <v>34</v>
      </c>
      <c r="C7286" s="2" t="s">
        <v>6</v>
      </c>
      <c r="D7286" s="2" t="s">
        <v>15</v>
      </c>
      <c r="E7286" s="2" t="s">
        <v>10</v>
      </c>
      <c r="F7286" s="2" t="s">
        <v>61</v>
      </c>
      <c r="G7286" s="1">
        <v>388.8</v>
      </c>
      <c r="H7286" s="1">
        <v>166.07999999999998</v>
      </c>
      <c r="I7286" s="4">
        <v>2</v>
      </c>
      <c r="J7286" s="2" t="s">
        <v>72</v>
      </c>
      <c r="K7286" s="1">
        <f>Tabelle111[[#This Row],[Menge kg Nges]]/1000</f>
        <v>0.38880000000000003</v>
      </c>
      <c r="L7286" s="1">
        <f>Tabelle111[[#This Row],[Menge kg P2O5]]/1000</f>
        <v>0.16607999999999998</v>
      </c>
      <c r="M7286" s="1">
        <f>Tabelle111[[#This Row],[Menge t Nges]]/Tabelle111[[#This Row],[Anzahl Lieferscheine]]</f>
        <v>0.19440000000000002</v>
      </c>
      <c r="N7286" s="1">
        <f>Tabelle111[[#This Row],[Menge t P2O5]]/Tabelle111[[#This Row],[Anzahl Lieferscheine]]</f>
        <v>8.3039999999999989E-2</v>
      </c>
    </row>
    <row r="7287" spans="1:14" x14ac:dyDescent="0.2">
      <c r="A7287" s="2" t="s">
        <v>32</v>
      </c>
      <c r="B7287" s="2" t="s">
        <v>34</v>
      </c>
      <c r="C7287" s="2" t="s">
        <v>6</v>
      </c>
      <c r="D7287" s="2" t="s">
        <v>15</v>
      </c>
      <c r="E7287" s="2" t="s">
        <v>23</v>
      </c>
      <c r="F7287" s="2" t="s">
        <v>61</v>
      </c>
      <c r="G7287" s="1">
        <v>328</v>
      </c>
      <c r="H7287" s="1">
        <v>148</v>
      </c>
      <c r="I7287" s="4">
        <v>1</v>
      </c>
      <c r="J7287" s="2" t="s">
        <v>72</v>
      </c>
      <c r="K7287" s="1">
        <f>Tabelle111[[#This Row],[Menge kg Nges]]/1000</f>
        <v>0.32800000000000001</v>
      </c>
      <c r="L7287" s="1">
        <f>Tabelle111[[#This Row],[Menge kg P2O5]]/1000</f>
        <v>0.14799999999999999</v>
      </c>
      <c r="M7287" s="1">
        <f>Tabelle111[[#This Row],[Menge t Nges]]/Tabelle111[[#This Row],[Anzahl Lieferscheine]]</f>
        <v>0.32800000000000001</v>
      </c>
      <c r="N7287" s="1">
        <f>Tabelle111[[#This Row],[Menge t P2O5]]/Tabelle111[[#This Row],[Anzahl Lieferscheine]]</f>
        <v>0.14799999999999999</v>
      </c>
    </row>
    <row r="7288" spans="1:14" x14ac:dyDescent="0.2">
      <c r="A7288" s="2" t="s">
        <v>32</v>
      </c>
      <c r="B7288" s="2" t="s">
        <v>34</v>
      </c>
      <c r="C7288" s="2" t="s">
        <v>25</v>
      </c>
      <c r="D7288" s="2" t="s">
        <v>25</v>
      </c>
      <c r="E7288" s="2" t="s">
        <v>26</v>
      </c>
      <c r="F7288" s="2" t="s">
        <v>61</v>
      </c>
      <c r="G7288" s="1">
        <v>97397.88999999997</v>
      </c>
      <c r="H7288" s="1">
        <v>48017.760000000009</v>
      </c>
      <c r="I7288" s="4">
        <v>62</v>
      </c>
      <c r="J7288" s="2" t="s">
        <v>72</v>
      </c>
      <c r="K7288" s="1">
        <f>Tabelle111[[#This Row],[Menge kg Nges]]/1000</f>
        <v>97.397889999999975</v>
      </c>
      <c r="L7288" s="1">
        <f>Tabelle111[[#This Row],[Menge kg P2O5]]/1000</f>
        <v>48.01776000000001</v>
      </c>
      <c r="M7288" s="1">
        <f>Tabelle111[[#This Row],[Menge t Nges]]/Tabelle111[[#This Row],[Anzahl Lieferscheine]]</f>
        <v>1.570933709677419</v>
      </c>
      <c r="N7288" s="1">
        <f>Tabelle111[[#This Row],[Menge t P2O5]]/Tabelle111[[#This Row],[Anzahl Lieferscheine]]</f>
        <v>0.77448000000000017</v>
      </c>
    </row>
    <row r="7289" spans="1:14" x14ac:dyDescent="0.2">
      <c r="A7289" s="2" t="s">
        <v>32</v>
      </c>
      <c r="B7289" s="2" t="s">
        <v>37</v>
      </c>
      <c r="C7289" s="2" t="s">
        <v>25</v>
      </c>
      <c r="D7289" s="2" t="s">
        <v>25</v>
      </c>
      <c r="E7289" s="2" t="s">
        <v>26</v>
      </c>
      <c r="F7289" s="2" t="s">
        <v>61</v>
      </c>
      <c r="G7289" s="1">
        <v>23322.270000000004</v>
      </c>
      <c r="H7289" s="1">
        <v>10061.130000000001</v>
      </c>
      <c r="I7289" s="4">
        <v>80</v>
      </c>
      <c r="J7289" s="2" t="s">
        <v>72</v>
      </c>
      <c r="K7289" s="1">
        <f>Tabelle111[[#This Row],[Menge kg Nges]]/1000</f>
        <v>23.322270000000003</v>
      </c>
      <c r="L7289" s="1">
        <f>Tabelle111[[#This Row],[Menge kg P2O5]]/1000</f>
        <v>10.06113</v>
      </c>
      <c r="M7289" s="1">
        <f>Tabelle111[[#This Row],[Menge t Nges]]/Tabelle111[[#This Row],[Anzahl Lieferscheine]]</f>
        <v>0.29152837500000006</v>
      </c>
      <c r="N7289" s="1">
        <f>Tabelle111[[#This Row],[Menge t P2O5]]/Tabelle111[[#This Row],[Anzahl Lieferscheine]]</f>
        <v>0.125764125</v>
      </c>
    </row>
    <row r="7290" spans="1:14" x14ac:dyDescent="0.2">
      <c r="A7290" s="2" t="s">
        <v>32</v>
      </c>
      <c r="B7290" s="2" t="s">
        <v>38</v>
      </c>
      <c r="C7290" s="2" t="s">
        <v>25</v>
      </c>
      <c r="D7290" s="2" t="s">
        <v>25</v>
      </c>
      <c r="E7290" s="2" t="s">
        <v>26</v>
      </c>
      <c r="F7290" s="2" t="s">
        <v>61</v>
      </c>
      <c r="G7290" s="1">
        <v>93457.89999999998</v>
      </c>
      <c r="H7290" s="1">
        <v>29845.229999999996</v>
      </c>
      <c r="I7290" s="4">
        <v>61</v>
      </c>
      <c r="J7290" s="2" t="s">
        <v>72</v>
      </c>
      <c r="K7290" s="1">
        <f>Tabelle111[[#This Row],[Menge kg Nges]]/1000</f>
        <v>93.457899999999981</v>
      </c>
      <c r="L7290" s="1">
        <f>Tabelle111[[#This Row],[Menge kg P2O5]]/1000</f>
        <v>29.845229999999997</v>
      </c>
      <c r="M7290" s="1">
        <f>Tabelle111[[#This Row],[Menge t Nges]]/Tabelle111[[#This Row],[Anzahl Lieferscheine]]</f>
        <v>1.5320967213114751</v>
      </c>
      <c r="N7290" s="1">
        <f>Tabelle111[[#This Row],[Menge t P2O5]]/Tabelle111[[#This Row],[Anzahl Lieferscheine]]</f>
        <v>0.48926606557377045</v>
      </c>
    </row>
    <row r="7291" spans="1:14" x14ac:dyDescent="0.2">
      <c r="A7291" s="2" t="s">
        <v>32</v>
      </c>
      <c r="B7291" s="2" t="s">
        <v>39</v>
      </c>
      <c r="C7291" s="2" t="s">
        <v>6</v>
      </c>
      <c r="D7291" s="2" t="s">
        <v>7</v>
      </c>
      <c r="E7291" s="2" t="s">
        <v>14</v>
      </c>
      <c r="F7291" s="2" t="s">
        <v>61</v>
      </c>
      <c r="G7291" s="1">
        <v>612</v>
      </c>
      <c r="H7291" s="1">
        <v>285.60000000000002</v>
      </c>
      <c r="I7291" s="4">
        <v>1</v>
      </c>
      <c r="J7291" s="2" t="s">
        <v>72</v>
      </c>
      <c r="K7291" s="1">
        <f>Tabelle111[[#This Row],[Menge kg Nges]]/1000</f>
        <v>0.61199999999999999</v>
      </c>
      <c r="L7291" s="1">
        <f>Tabelle111[[#This Row],[Menge kg P2O5]]/1000</f>
        <v>0.28560000000000002</v>
      </c>
      <c r="M7291" s="1">
        <f>Tabelle111[[#This Row],[Menge t Nges]]/Tabelle111[[#This Row],[Anzahl Lieferscheine]]</f>
        <v>0.61199999999999999</v>
      </c>
      <c r="N7291" s="1">
        <f>Tabelle111[[#This Row],[Menge t P2O5]]/Tabelle111[[#This Row],[Anzahl Lieferscheine]]</f>
        <v>0.28560000000000002</v>
      </c>
    </row>
    <row r="7292" spans="1:14" x14ac:dyDescent="0.2">
      <c r="A7292" s="2" t="s">
        <v>32</v>
      </c>
      <c r="B7292" s="2" t="s">
        <v>39</v>
      </c>
      <c r="C7292" s="2" t="s">
        <v>25</v>
      </c>
      <c r="D7292" s="2" t="s">
        <v>25</v>
      </c>
      <c r="E7292" s="2" t="s">
        <v>26</v>
      </c>
      <c r="F7292" s="2" t="s">
        <v>61</v>
      </c>
      <c r="G7292" s="1">
        <v>6903.5399999999991</v>
      </c>
      <c r="H7292" s="1">
        <v>2882.6800000000003</v>
      </c>
      <c r="I7292" s="4">
        <v>34</v>
      </c>
      <c r="J7292" s="2" t="s">
        <v>72</v>
      </c>
      <c r="K7292" s="1">
        <f>Tabelle111[[#This Row],[Menge kg Nges]]/1000</f>
        <v>6.9035399999999987</v>
      </c>
      <c r="L7292" s="1">
        <f>Tabelle111[[#This Row],[Menge kg P2O5]]/1000</f>
        <v>2.8826800000000001</v>
      </c>
      <c r="M7292" s="1">
        <f>Tabelle111[[#This Row],[Menge t Nges]]/Tabelle111[[#This Row],[Anzahl Lieferscheine]]</f>
        <v>0.20304529411764702</v>
      </c>
      <c r="N7292" s="1">
        <f>Tabelle111[[#This Row],[Menge t P2O5]]/Tabelle111[[#This Row],[Anzahl Lieferscheine]]</f>
        <v>8.4784705882352943E-2</v>
      </c>
    </row>
    <row r="7293" spans="1:14" x14ac:dyDescent="0.2">
      <c r="A7293" s="2" t="s">
        <v>32</v>
      </c>
      <c r="B7293" s="2" t="s">
        <v>40</v>
      </c>
      <c r="C7293" s="2" t="s">
        <v>6</v>
      </c>
      <c r="D7293" s="2" t="s">
        <v>7</v>
      </c>
      <c r="E7293" s="2" t="s">
        <v>14</v>
      </c>
      <c r="F7293" s="2" t="s">
        <v>61</v>
      </c>
      <c r="G7293" s="1">
        <v>267.69</v>
      </c>
      <c r="H7293" s="1">
        <v>121.68</v>
      </c>
      <c r="I7293" s="4">
        <v>1</v>
      </c>
      <c r="J7293" s="2" t="s">
        <v>72</v>
      </c>
      <c r="K7293" s="1">
        <f>Tabelle111[[#This Row],[Menge kg Nges]]/1000</f>
        <v>0.26768999999999998</v>
      </c>
      <c r="L7293" s="1">
        <f>Tabelle111[[#This Row],[Menge kg P2O5]]/1000</f>
        <v>0.12168000000000001</v>
      </c>
      <c r="M7293" s="1">
        <f>Tabelle111[[#This Row],[Menge t Nges]]/Tabelle111[[#This Row],[Anzahl Lieferscheine]]</f>
        <v>0.26768999999999998</v>
      </c>
      <c r="N7293" s="1">
        <f>Tabelle111[[#This Row],[Menge t P2O5]]/Tabelle111[[#This Row],[Anzahl Lieferscheine]]</f>
        <v>0.12168000000000001</v>
      </c>
    </row>
    <row r="7294" spans="1:14" x14ac:dyDescent="0.2">
      <c r="A7294" s="2" t="s">
        <v>32</v>
      </c>
      <c r="B7294" s="2" t="s">
        <v>40</v>
      </c>
      <c r="C7294" s="2" t="s">
        <v>25</v>
      </c>
      <c r="D7294" s="2" t="s">
        <v>25</v>
      </c>
      <c r="E7294" s="2" t="s">
        <v>26</v>
      </c>
      <c r="F7294" s="2" t="s">
        <v>61</v>
      </c>
      <c r="G7294" s="1">
        <v>57925.540000000008</v>
      </c>
      <c r="H7294" s="1">
        <v>21009.220000000005</v>
      </c>
      <c r="I7294" s="4">
        <v>118</v>
      </c>
      <c r="J7294" s="2" t="s">
        <v>72</v>
      </c>
      <c r="K7294" s="1">
        <f>Tabelle111[[#This Row],[Menge kg Nges]]/1000</f>
        <v>57.925540000000005</v>
      </c>
      <c r="L7294" s="1">
        <f>Tabelle111[[#This Row],[Menge kg P2O5]]/1000</f>
        <v>21.009220000000006</v>
      </c>
      <c r="M7294" s="1">
        <f>Tabelle111[[#This Row],[Menge t Nges]]/Tabelle111[[#This Row],[Anzahl Lieferscheine]]</f>
        <v>0.49089440677966106</v>
      </c>
      <c r="N7294" s="1">
        <f>Tabelle111[[#This Row],[Menge t P2O5]]/Tabelle111[[#This Row],[Anzahl Lieferscheine]]</f>
        <v>0.17804423728813565</v>
      </c>
    </row>
    <row r="7295" spans="1:14" x14ac:dyDescent="0.2">
      <c r="A7295" s="2" t="s">
        <v>32</v>
      </c>
      <c r="B7295" s="2" t="s">
        <v>28</v>
      </c>
      <c r="C7295" s="2" t="s">
        <v>25</v>
      </c>
      <c r="D7295" s="2" t="s">
        <v>25</v>
      </c>
      <c r="E7295" s="2" t="s">
        <v>26</v>
      </c>
      <c r="F7295" s="2" t="s">
        <v>61</v>
      </c>
      <c r="G7295" s="1">
        <v>99130.22</v>
      </c>
      <c r="H7295" s="1">
        <v>37920.009999999995</v>
      </c>
      <c r="I7295" s="4">
        <v>99</v>
      </c>
      <c r="J7295" s="2" t="s">
        <v>72</v>
      </c>
      <c r="K7295" s="1">
        <f>Tabelle111[[#This Row],[Menge kg Nges]]/1000</f>
        <v>99.130219999999994</v>
      </c>
      <c r="L7295" s="1">
        <f>Tabelle111[[#This Row],[Menge kg P2O5]]/1000</f>
        <v>37.920009999999998</v>
      </c>
      <c r="M7295" s="1">
        <f>Tabelle111[[#This Row],[Menge t Nges]]/Tabelle111[[#This Row],[Anzahl Lieferscheine]]</f>
        <v>1.0013153535353534</v>
      </c>
      <c r="N7295" s="1">
        <f>Tabelle111[[#This Row],[Menge t P2O5]]/Tabelle111[[#This Row],[Anzahl Lieferscheine]]</f>
        <v>0.383030404040404</v>
      </c>
    </row>
    <row r="7296" spans="1:14" x14ac:dyDescent="0.2">
      <c r="A7296" s="2" t="s">
        <v>32</v>
      </c>
      <c r="B7296" s="2" t="s">
        <v>41</v>
      </c>
      <c r="C7296" s="2" t="s">
        <v>6</v>
      </c>
      <c r="D7296" s="2" t="s">
        <v>7</v>
      </c>
      <c r="E7296" s="2" t="s">
        <v>9</v>
      </c>
      <c r="F7296" s="2" t="s">
        <v>61</v>
      </c>
      <c r="G7296" s="1">
        <v>2441.2000000000003</v>
      </c>
      <c r="H7296" s="1">
        <v>999.9</v>
      </c>
      <c r="I7296" s="4">
        <v>5</v>
      </c>
      <c r="J7296" s="2" t="s">
        <v>72</v>
      </c>
      <c r="K7296" s="1">
        <f>Tabelle111[[#This Row],[Menge kg Nges]]/1000</f>
        <v>2.4412000000000003</v>
      </c>
      <c r="L7296" s="1">
        <f>Tabelle111[[#This Row],[Menge kg P2O5]]/1000</f>
        <v>0.99990000000000001</v>
      </c>
      <c r="M7296" s="1">
        <f>Tabelle111[[#This Row],[Menge t Nges]]/Tabelle111[[#This Row],[Anzahl Lieferscheine]]</f>
        <v>0.48824000000000006</v>
      </c>
      <c r="N7296" s="1">
        <f>Tabelle111[[#This Row],[Menge t P2O5]]/Tabelle111[[#This Row],[Anzahl Lieferscheine]]</f>
        <v>0.19997999999999999</v>
      </c>
    </row>
    <row r="7297" spans="1:14" x14ac:dyDescent="0.2">
      <c r="A7297" s="2" t="s">
        <v>32</v>
      </c>
      <c r="B7297" s="2" t="s">
        <v>41</v>
      </c>
      <c r="C7297" s="2" t="s">
        <v>6</v>
      </c>
      <c r="D7297" s="2" t="s">
        <v>7</v>
      </c>
      <c r="E7297" s="2" t="s">
        <v>12</v>
      </c>
      <c r="F7297" s="2" t="s">
        <v>61</v>
      </c>
      <c r="G7297" s="1">
        <v>2100</v>
      </c>
      <c r="H7297" s="1">
        <v>1080</v>
      </c>
      <c r="I7297" s="4">
        <v>7</v>
      </c>
      <c r="J7297" s="2" t="s">
        <v>72</v>
      </c>
      <c r="K7297" s="1">
        <f>Tabelle111[[#This Row],[Menge kg Nges]]/1000</f>
        <v>2.1</v>
      </c>
      <c r="L7297" s="1">
        <f>Tabelle111[[#This Row],[Menge kg P2O5]]/1000</f>
        <v>1.08</v>
      </c>
      <c r="M7297" s="1">
        <f>Tabelle111[[#This Row],[Menge t Nges]]/Tabelle111[[#This Row],[Anzahl Lieferscheine]]</f>
        <v>0.3</v>
      </c>
      <c r="N7297" s="1">
        <f>Tabelle111[[#This Row],[Menge t P2O5]]/Tabelle111[[#This Row],[Anzahl Lieferscheine]]</f>
        <v>0.1542857142857143</v>
      </c>
    </row>
    <row r="7298" spans="1:14" x14ac:dyDescent="0.2">
      <c r="A7298" s="2" t="s">
        <v>32</v>
      </c>
      <c r="B7298" s="2" t="s">
        <v>41</v>
      </c>
      <c r="C7298" s="2" t="s">
        <v>6</v>
      </c>
      <c r="D7298" s="2" t="s">
        <v>7</v>
      </c>
      <c r="E7298" s="2" t="s">
        <v>14</v>
      </c>
      <c r="F7298" s="2" t="s">
        <v>61</v>
      </c>
      <c r="G7298" s="1">
        <v>750</v>
      </c>
      <c r="H7298" s="1">
        <v>330</v>
      </c>
      <c r="I7298" s="4">
        <v>1</v>
      </c>
      <c r="J7298" s="2" t="s">
        <v>72</v>
      </c>
      <c r="K7298" s="1">
        <f>Tabelle111[[#This Row],[Menge kg Nges]]/1000</f>
        <v>0.75</v>
      </c>
      <c r="L7298" s="1">
        <f>Tabelle111[[#This Row],[Menge kg P2O5]]/1000</f>
        <v>0.33</v>
      </c>
      <c r="M7298" s="1">
        <f>Tabelle111[[#This Row],[Menge t Nges]]/Tabelle111[[#This Row],[Anzahl Lieferscheine]]</f>
        <v>0.75</v>
      </c>
      <c r="N7298" s="1">
        <f>Tabelle111[[#This Row],[Menge t P2O5]]/Tabelle111[[#This Row],[Anzahl Lieferscheine]]</f>
        <v>0.33</v>
      </c>
    </row>
    <row r="7299" spans="1:14" x14ac:dyDescent="0.2">
      <c r="A7299" s="2" t="s">
        <v>32</v>
      </c>
      <c r="B7299" s="2" t="s">
        <v>41</v>
      </c>
      <c r="C7299" s="2" t="s">
        <v>25</v>
      </c>
      <c r="D7299" s="2" t="s">
        <v>25</v>
      </c>
      <c r="E7299" s="2" t="s">
        <v>26</v>
      </c>
      <c r="F7299" s="2" t="s">
        <v>61</v>
      </c>
      <c r="G7299" s="1">
        <v>9601.1500000000015</v>
      </c>
      <c r="H7299" s="1">
        <v>4502.1600000000008</v>
      </c>
      <c r="I7299" s="4">
        <v>14</v>
      </c>
      <c r="J7299" s="2" t="s">
        <v>72</v>
      </c>
      <c r="K7299" s="1">
        <f>Tabelle111[[#This Row],[Menge kg Nges]]/1000</f>
        <v>9.6011500000000023</v>
      </c>
      <c r="L7299" s="1">
        <f>Tabelle111[[#This Row],[Menge kg P2O5]]/1000</f>
        <v>4.5021600000000008</v>
      </c>
      <c r="M7299" s="1">
        <f>Tabelle111[[#This Row],[Menge t Nges]]/Tabelle111[[#This Row],[Anzahl Lieferscheine]]</f>
        <v>0.68579642857142875</v>
      </c>
      <c r="N7299" s="1">
        <f>Tabelle111[[#This Row],[Menge t P2O5]]/Tabelle111[[#This Row],[Anzahl Lieferscheine]]</f>
        <v>0.32158285714285723</v>
      </c>
    </row>
    <row r="7300" spans="1:14" x14ac:dyDescent="0.2">
      <c r="A7300" s="2" t="s">
        <v>32</v>
      </c>
      <c r="B7300" s="2" t="s">
        <v>42</v>
      </c>
      <c r="C7300" s="2" t="s">
        <v>6</v>
      </c>
      <c r="D7300" s="2" t="s">
        <v>7</v>
      </c>
      <c r="E7300" s="2" t="s">
        <v>8</v>
      </c>
      <c r="F7300" s="2" t="s">
        <v>61</v>
      </c>
      <c r="G7300" s="1">
        <v>406</v>
      </c>
      <c r="H7300" s="1">
        <v>168</v>
      </c>
      <c r="I7300" s="4">
        <v>3</v>
      </c>
      <c r="J7300" s="2" t="s">
        <v>72</v>
      </c>
      <c r="K7300" s="1">
        <f>Tabelle111[[#This Row],[Menge kg Nges]]/1000</f>
        <v>0.40600000000000003</v>
      </c>
      <c r="L7300" s="1">
        <f>Tabelle111[[#This Row],[Menge kg P2O5]]/1000</f>
        <v>0.16800000000000001</v>
      </c>
      <c r="M7300" s="1">
        <f>Tabelle111[[#This Row],[Menge t Nges]]/Tabelle111[[#This Row],[Anzahl Lieferscheine]]</f>
        <v>0.13533333333333333</v>
      </c>
      <c r="N7300" s="1">
        <f>Tabelle111[[#This Row],[Menge t P2O5]]/Tabelle111[[#This Row],[Anzahl Lieferscheine]]</f>
        <v>5.6000000000000001E-2</v>
      </c>
    </row>
    <row r="7301" spans="1:14" x14ac:dyDescent="0.2">
      <c r="A7301" s="2" t="s">
        <v>32</v>
      </c>
      <c r="B7301" s="2" t="s">
        <v>42</v>
      </c>
      <c r="C7301" s="2" t="s">
        <v>6</v>
      </c>
      <c r="D7301" s="2" t="s">
        <v>7</v>
      </c>
      <c r="E7301" s="2" t="s">
        <v>9</v>
      </c>
      <c r="F7301" s="2" t="s">
        <v>61</v>
      </c>
      <c r="G7301" s="1">
        <v>10131.299999999999</v>
      </c>
      <c r="H7301" s="1">
        <v>4243.0399999999991</v>
      </c>
      <c r="I7301" s="4">
        <v>38</v>
      </c>
      <c r="J7301" s="2" t="s">
        <v>72</v>
      </c>
      <c r="K7301" s="1">
        <f>Tabelle111[[#This Row],[Menge kg Nges]]/1000</f>
        <v>10.1313</v>
      </c>
      <c r="L7301" s="1">
        <f>Tabelle111[[#This Row],[Menge kg P2O5]]/1000</f>
        <v>4.2430399999999988</v>
      </c>
      <c r="M7301" s="1">
        <f>Tabelle111[[#This Row],[Menge t Nges]]/Tabelle111[[#This Row],[Anzahl Lieferscheine]]</f>
        <v>0.26661315789473683</v>
      </c>
      <c r="N7301" s="1">
        <f>Tabelle111[[#This Row],[Menge t P2O5]]/Tabelle111[[#This Row],[Anzahl Lieferscheine]]</f>
        <v>0.11165894736842102</v>
      </c>
    </row>
    <row r="7302" spans="1:14" x14ac:dyDescent="0.2">
      <c r="A7302" s="2" t="s">
        <v>32</v>
      </c>
      <c r="B7302" s="2" t="s">
        <v>42</v>
      </c>
      <c r="C7302" s="2" t="s">
        <v>6</v>
      </c>
      <c r="D7302" s="2" t="s">
        <v>7</v>
      </c>
      <c r="E7302" s="2" t="s">
        <v>10</v>
      </c>
      <c r="F7302" s="2" t="s">
        <v>61</v>
      </c>
      <c r="G7302" s="1">
        <v>1431</v>
      </c>
      <c r="H7302" s="1">
        <v>549</v>
      </c>
      <c r="I7302" s="4">
        <v>2</v>
      </c>
      <c r="J7302" s="2" t="s">
        <v>72</v>
      </c>
      <c r="K7302" s="1">
        <f>Tabelle111[[#This Row],[Menge kg Nges]]/1000</f>
        <v>1.431</v>
      </c>
      <c r="L7302" s="1">
        <f>Tabelle111[[#This Row],[Menge kg P2O5]]/1000</f>
        <v>0.54900000000000004</v>
      </c>
      <c r="M7302" s="1">
        <f>Tabelle111[[#This Row],[Menge t Nges]]/Tabelle111[[#This Row],[Anzahl Lieferscheine]]</f>
        <v>0.71550000000000002</v>
      </c>
      <c r="N7302" s="1">
        <f>Tabelle111[[#This Row],[Menge t P2O5]]/Tabelle111[[#This Row],[Anzahl Lieferscheine]]</f>
        <v>0.27450000000000002</v>
      </c>
    </row>
    <row r="7303" spans="1:14" x14ac:dyDescent="0.2">
      <c r="A7303" s="2" t="s">
        <v>32</v>
      </c>
      <c r="B7303" s="2" t="s">
        <v>42</v>
      </c>
      <c r="C7303" s="2" t="s">
        <v>6</v>
      </c>
      <c r="D7303" s="2" t="s">
        <v>7</v>
      </c>
      <c r="E7303" s="2" t="s">
        <v>11</v>
      </c>
      <c r="F7303" s="2" t="s">
        <v>61</v>
      </c>
      <c r="G7303" s="1">
        <v>967.2</v>
      </c>
      <c r="H7303" s="1">
        <v>427.4</v>
      </c>
      <c r="I7303" s="4">
        <v>5</v>
      </c>
      <c r="J7303" s="2" t="s">
        <v>72</v>
      </c>
      <c r="K7303" s="1">
        <f>Tabelle111[[#This Row],[Menge kg Nges]]/1000</f>
        <v>0.96720000000000006</v>
      </c>
      <c r="L7303" s="1">
        <f>Tabelle111[[#This Row],[Menge kg P2O5]]/1000</f>
        <v>0.4274</v>
      </c>
      <c r="M7303" s="1">
        <f>Tabelle111[[#This Row],[Menge t Nges]]/Tabelle111[[#This Row],[Anzahl Lieferscheine]]</f>
        <v>0.19344</v>
      </c>
      <c r="N7303" s="1">
        <f>Tabelle111[[#This Row],[Menge t P2O5]]/Tabelle111[[#This Row],[Anzahl Lieferscheine]]</f>
        <v>8.548E-2</v>
      </c>
    </row>
    <row r="7304" spans="1:14" x14ac:dyDescent="0.2">
      <c r="A7304" s="2" t="s">
        <v>32</v>
      </c>
      <c r="B7304" s="2" t="s">
        <v>42</v>
      </c>
      <c r="C7304" s="2" t="s">
        <v>6</v>
      </c>
      <c r="D7304" s="2" t="s">
        <v>7</v>
      </c>
      <c r="E7304" s="2" t="s">
        <v>12</v>
      </c>
      <c r="F7304" s="2" t="s">
        <v>61</v>
      </c>
      <c r="G7304" s="1">
        <v>6776.9500000000007</v>
      </c>
      <c r="H7304" s="1">
        <v>3045.9599999999996</v>
      </c>
      <c r="I7304" s="4">
        <v>14</v>
      </c>
      <c r="J7304" s="2" t="s">
        <v>72</v>
      </c>
      <c r="K7304" s="1">
        <f>Tabelle111[[#This Row],[Menge kg Nges]]/1000</f>
        <v>6.7769500000000011</v>
      </c>
      <c r="L7304" s="1">
        <f>Tabelle111[[#This Row],[Menge kg P2O5]]/1000</f>
        <v>3.0459599999999996</v>
      </c>
      <c r="M7304" s="1">
        <f>Tabelle111[[#This Row],[Menge t Nges]]/Tabelle111[[#This Row],[Anzahl Lieferscheine]]</f>
        <v>0.48406785714285722</v>
      </c>
      <c r="N7304" s="1">
        <f>Tabelle111[[#This Row],[Menge t P2O5]]/Tabelle111[[#This Row],[Anzahl Lieferscheine]]</f>
        <v>0.21756857142857139</v>
      </c>
    </row>
    <row r="7305" spans="1:14" x14ac:dyDescent="0.2">
      <c r="A7305" s="2" t="s">
        <v>32</v>
      </c>
      <c r="B7305" s="2" t="s">
        <v>42</v>
      </c>
      <c r="C7305" s="2" t="s">
        <v>6</v>
      </c>
      <c r="D7305" s="2" t="s">
        <v>7</v>
      </c>
      <c r="E7305" s="2" t="s">
        <v>14</v>
      </c>
      <c r="F7305" s="2" t="s">
        <v>61</v>
      </c>
      <c r="G7305" s="1">
        <v>806.74</v>
      </c>
      <c r="H7305" s="1">
        <v>440.58000000000004</v>
      </c>
      <c r="I7305" s="4">
        <v>4</v>
      </c>
      <c r="J7305" s="2" t="s">
        <v>72</v>
      </c>
      <c r="K7305" s="1">
        <f>Tabelle111[[#This Row],[Menge kg Nges]]/1000</f>
        <v>0.80674000000000001</v>
      </c>
      <c r="L7305" s="1">
        <f>Tabelle111[[#This Row],[Menge kg P2O5]]/1000</f>
        <v>0.44058000000000003</v>
      </c>
      <c r="M7305" s="1">
        <f>Tabelle111[[#This Row],[Menge t Nges]]/Tabelle111[[#This Row],[Anzahl Lieferscheine]]</f>
        <v>0.201685</v>
      </c>
      <c r="N7305" s="1">
        <f>Tabelle111[[#This Row],[Menge t P2O5]]/Tabelle111[[#This Row],[Anzahl Lieferscheine]]</f>
        <v>0.11014500000000001</v>
      </c>
    </row>
    <row r="7306" spans="1:14" x14ac:dyDescent="0.2">
      <c r="A7306" s="2" t="s">
        <v>32</v>
      </c>
      <c r="B7306" s="2" t="s">
        <v>42</v>
      </c>
      <c r="C7306" s="2" t="s">
        <v>6</v>
      </c>
      <c r="D7306" s="2" t="s">
        <v>15</v>
      </c>
      <c r="E7306" s="2" t="s">
        <v>18</v>
      </c>
      <c r="F7306" s="2" t="s">
        <v>61</v>
      </c>
      <c r="G7306" s="1">
        <v>2564.4</v>
      </c>
      <c r="H7306" s="1">
        <v>1864.2</v>
      </c>
      <c r="I7306" s="4">
        <v>5</v>
      </c>
      <c r="J7306" s="2" t="s">
        <v>72</v>
      </c>
      <c r="K7306" s="1">
        <f>Tabelle111[[#This Row],[Menge kg Nges]]/1000</f>
        <v>2.5644</v>
      </c>
      <c r="L7306" s="1">
        <f>Tabelle111[[#This Row],[Menge kg P2O5]]/1000</f>
        <v>1.8642000000000001</v>
      </c>
      <c r="M7306" s="1">
        <f>Tabelle111[[#This Row],[Menge t Nges]]/Tabelle111[[#This Row],[Anzahl Lieferscheine]]</f>
        <v>0.51288</v>
      </c>
      <c r="N7306" s="1">
        <f>Tabelle111[[#This Row],[Menge t P2O5]]/Tabelle111[[#This Row],[Anzahl Lieferscheine]]</f>
        <v>0.37284</v>
      </c>
    </row>
    <row r="7307" spans="1:14" x14ac:dyDescent="0.2">
      <c r="A7307" s="2" t="s">
        <v>32</v>
      </c>
      <c r="B7307" s="2" t="s">
        <v>42</v>
      </c>
      <c r="C7307" s="2" t="s">
        <v>6</v>
      </c>
      <c r="D7307" s="2" t="s">
        <v>15</v>
      </c>
      <c r="E7307" s="2" t="s">
        <v>19</v>
      </c>
      <c r="F7307" s="2" t="s">
        <v>61</v>
      </c>
      <c r="G7307" s="1">
        <v>243</v>
      </c>
      <c r="H7307" s="1">
        <v>270</v>
      </c>
      <c r="I7307" s="4">
        <v>1</v>
      </c>
      <c r="J7307" s="2" t="s">
        <v>72</v>
      </c>
      <c r="K7307" s="1">
        <f>Tabelle111[[#This Row],[Menge kg Nges]]/1000</f>
        <v>0.24299999999999999</v>
      </c>
      <c r="L7307" s="1">
        <f>Tabelle111[[#This Row],[Menge kg P2O5]]/1000</f>
        <v>0.27</v>
      </c>
      <c r="M7307" s="1">
        <f>Tabelle111[[#This Row],[Menge t Nges]]/Tabelle111[[#This Row],[Anzahl Lieferscheine]]</f>
        <v>0.24299999999999999</v>
      </c>
      <c r="N7307" s="1">
        <f>Tabelle111[[#This Row],[Menge t P2O5]]/Tabelle111[[#This Row],[Anzahl Lieferscheine]]</f>
        <v>0.27</v>
      </c>
    </row>
    <row r="7308" spans="1:14" x14ac:dyDescent="0.2">
      <c r="A7308" s="2" t="s">
        <v>32</v>
      </c>
      <c r="B7308" s="2" t="s">
        <v>42</v>
      </c>
      <c r="C7308" s="2" t="s">
        <v>6</v>
      </c>
      <c r="D7308" s="2" t="s">
        <v>15</v>
      </c>
      <c r="E7308" s="2" t="s">
        <v>20</v>
      </c>
      <c r="F7308" s="2" t="s">
        <v>61</v>
      </c>
      <c r="G7308" s="1">
        <v>416.7</v>
      </c>
      <c r="H7308" s="1">
        <v>303</v>
      </c>
      <c r="I7308" s="4">
        <v>4</v>
      </c>
      <c r="J7308" s="2" t="s">
        <v>72</v>
      </c>
      <c r="K7308" s="1">
        <f>Tabelle111[[#This Row],[Menge kg Nges]]/1000</f>
        <v>0.41670000000000001</v>
      </c>
      <c r="L7308" s="1">
        <f>Tabelle111[[#This Row],[Menge kg P2O5]]/1000</f>
        <v>0.30299999999999999</v>
      </c>
      <c r="M7308" s="1">
        <f>Tabelle111[[#This Row],[Menge t Nges]]/Tabelle111[[#This Row],[Anzahl Lieferscheine]]</f>
        <v>0.104175</v>
      </c>
      <c r="N7308" s="1">
        <f>Tabelle111[[#This Row],[Menge t P2O5]]/Tabelle111[[#This Row],[Anzahl Lieferscheine]]</f>
        <v>7.5749999999999998E-2</v>
      </c>
    </row>
    <row r="7309" spans="1:14" x14ac:dyDescent="0.2">
      <c r="A7309" s="2" t="s">
        <v>32</v>
      </c>
      <c r="B7309" s="2" t="s">
        <v>42</v>
      </c>
      <c r="C7309" s="2" t="s">
        <v>6</v>
      </c>
      <c r="D7309" s="2" t="s">
        <v>15</v>
      </c>
      <c r="E7309" s="2" t="s">
        <v>9</v>
      </c>
      <c r="F7309" s="2" t="s">
        <v>61</v>
      </c>
      <c r="G7309" s="1">
        <v>50.6</v>
      </c>
      <c r="H7309" s="1">
        <v>24.2</v>
      </c>
      <c r="I7309" s="4">
        <v>1</v>
      </c>
      <c r="J7309" s="2" t="s">
        <v>72</v>
      </c>
      <c r="K7309" s="1">
        <f>Tabelle111[[#This Row],[Menge kg Nges]]/1000</f>
        <v>5.0599999999999999E-2</v>
      </c>
      <c r="L7309" s="1">
        <f>Tabelle111[[#This Row],[Menge kg P2O5]]/1000</f>
        <v>2.4199999999999999E-2</v>
      </c>
      <c r="M7309" s="1">
        <f>Tabelle111[[#This Row],[Menge t Nges]]/Tabelle111[[#This Row],[Anzahl Lieferscheine]]</f>
        <v>5.0599999999999999E-2</v>
      </c>
      <c r="N7309" s="1">
        <f>Tabelle111[[#This Row],[Menge t P2O5]]/Tabelle111[[#This Row],[Anzahl Lieferscheine]]</f>
        <v>2.4199999999999999E-2</v>
      </c>
    </row>
    <row r="7310" spans="1:14" x14ac:dyDescent="0.2">
      <c r="A7310" s="2" t="s">
        <v>32</v>
      </c>
      <c r="B7310" s="2" t="s">
        <v>42</v>
      </c>
      <c r="C7310" s="2" t="s">
        <v>6</v>
      </c>
      <c r="D7310" s="2" t="s">
        <v>15</v>
      </c>
      <c r="E7310" s="2" t="s">
        <v>10</v>
      </c>
      <c r="F7310" s="2" t="s">
        <v>61</v>
      </c>
      <c r="G7310" s="1">
        <v>904.5</v>
      </c>
      <c r="H7310" s="1">
        <v>435.5</v>
      </c>
      <c r="I7310" s="4">
        <v>4</v>
      </c>
      <c r="J7310" s="2" t="s">
        <v>72</v>
      </c>
      <c r="K7310" s="1">
        <f>Tabelle111[[#This Row],[Menge kg Nges]]/1000</f>
        <v>0.90449999999999997</v>
      </c>
      <c r="L7310" s="1">
        <f>Tabelle111[[#This Row],[Menge kg P2O5]]/1000</f>
        <v>0.4355</v>
      </c>
      <c r="M7310" s="1">
        <f>Tabelle111[[#This Row],[Menge t Nges]]/Tabelle111[[#This Row],[Anzahl Lieferscheine]]</f>
        <v>0.22612499999999999</v>
      </c>
      <c r="N7310" s="1">
        <f>Tabelle111[[#This Row],[Menge t P2O5]]/Tabelle111[[#This Row],[Anzahl Lieferscheine]]</f>
        <v>0.108875</v>
      </c>
    </row>
    <row r="7311" spans="1:14" x14ac:dyDescent="0.2">
      <c r="A7311" s="2" t="s">
        <v>32</v>
      </c>
      <c r="B7311" s="2" t="s">
        <v>42</v>
      </c>
      <c r="C7311" s="2" t="s">
        <v>25</v>
      </c>
      <c r="D7311" s="2" t="s">
        <v>25</v>
      </c>
      <c r="E7311" s="2" t="s">
        <v>26</v>
      </c>
      <c r="F7311" s="2" t="s">
        <v>61</v>
      </c>
      <c r="G7311" s="1">
        <v>239365.78000000003</v>
      </c>
      <c r="H7311" s="1">
        <v>119413.38000000008</v>
      </c>
      <c r="I7311" s="4">
        <v>611</v>
      </c>
      <c r="J7311" s="2" t="s">
        <v>72</v>
      </c>
      <c r="K7311" s="1">
        <f>Tabelle111[[#This Row],[Menge kg Nges]]/1000</f>
        <v>239.36578000000003</v>
      </c>
      <c r="L7311" s="1">
        <f>Tabelle111[[#This Row],[Menge kg P2O5]]/1000</f>
        <v>119.41338000000007</v>
      </c>
      <c r="M7311" s="1">
        <f>Tabelle111[[#This Row],[Menge t Nges]]/Tabelle111[[#This Row],[Anzahl Lieferscheine]]</f>
        <v>0.3917606873977087</v>
      </c>
      <c r="N7311" s="1">
        <f>Tabelle111[[#This Row],[Menge t P2O5]]/Tabelle111[[#This Row],[Anzahl Lieferscheine]]</f>
        <v>0.19543924713584301</v>
      </c>
    </row>
    <row r="7312" spans="1:14" x14ac:dyDescent="0.2">
      <c r="A7312" s="2" t="s">
        <v>32</v>
      </c>
      <c r="B7312" s="2" t="s">
        <v>42</v>
      </c>
      <c r="C7312" s="2" t="s">
        <v>63</v>
      </c>
      <c r="D7312" s="2" t="s">
        <v>63</v>
      </c>
      <c r="E7312" s="2" t="s">
        <v>63</v>
      </c>
      <c r="F7312" s="2" t="s">
        <v>61</v>
      </c>
      <c r="G7312" s="1">
        <v>814.2</v>
      </c>
      <c r="H7312" s="1">
        <v>697.3599999999999</v>
      </c>
      <c r="I7312" s="4">
        <v>9</v>
      </c>
      <c r="J7312" s="2" t="s">
        <v>72</v>
      </c>
      <c r="K7312" s="1">
        <f>Tabelle111[[#This Row],[Menge kg Nges]]/1000</f>
        <v>0.81420000000000003</v>
      </c>
      <c r="L7312" s="1">
        <f>Tabelle111[[#This Row],[Menge kg P2O5]]/1000</f>
        <v>0.69735999999999987</v>
      </c>
      <c r="M7312" s="1">
        <f>Tabelle111[[#This Row],[Menge t Nges]]/Tabelle111[[#This Row],[Anzahl Lieferscheine]]</f>
        <v>9.0466666666666667E-2</v>
      </c>
      <c r="N7312" s="1">
        <f>Tabelle111[[#This Row],[Menge t P2O5]]/Tabelle111[[#This Row],[Anzahl Lieferscheine]]</f>
        <v>7.7484444444444425E-2</v>
      </c>
    </row>
    <row r="7313" spans="1:14" x14ac:dyDescent="0.2">
      <c r="A7313" s="2" t="s">
        <v>43</v>
      </c>
      <c r="B7313" s="2" t="s">
        <v>43</v>
      </c>
      <c r="C7313" s="2" t="s">
        <v>6</v>
      </c>
      <c r="D7313" s="2" t="s">
        <v>7</v>
      </c>
      <c r="E7313" s="2" t="s">
        <v>8</v>
      </c>
      <c r="F7313" s="2" t="s">
        <v>61</v>
      </c>
      <c r="G7313" s="1">
        <v>31.36</v>
      </c>
      <c r="H7313" s="1">
        <v>28</v>
      </c>
      <c r="I7313" s="4">
        <v>1</v>
      </c>
      <c r="J7313" s="2" t="s">
        <v>72</v>
      </c>
      <c r="K7313" s="1">
        <f>Tabelle111[[#This Row],[Menge kg Nges]]/1000</f>
        <v>3.1359999999999999E-2</v>
      </c>
      <c r="L7313" s="1">
        <f>Tabelle111[[#This Row],[Menge kg P2O5]]/1000</f>
        <v>2.8000000000000001E-2</v>
      </c>
      <c r="M7313" s="1">
        <f>Tabelle111[[#This Row],[Menge t Nges]]/Tabelle111[[#This Row],[Anzahl Lieferscheine]]</f>
        <v>3.1359999999999999E-2</v>
      </c>
      <c r="N7313" s="1">
        <f>Tabelle111[[#This Row],[Menge t P2O5]]/Tabelle111[[#This Row],[Anzahl Lieferscheine]]</f>
        <v>2.8000000000000001E-2</v>
      </c>
    </row>
    <row r="7314" spans="1:14" x14ac:dyDescent="0.2">
      <c r="A7314" s="2" t="s">
        <v>43</v>
      </c>
      <c r="B7314" s="2" t="s">
        <v>43</v>
      </c>
      <c r="C7314" s="2" t="s">
        <v>6</v>
      </c>
      <c r="D7314" s="2" t="s">
        <v>7</v>
      </c>
      <c r="E7314" s="2" t="s">
        <v>9</v>
      </c>
      <c r="F7314" s="2" t="s">
        <v>61</v>
      </c>
      <c r="G7314" s="1">
        <v>4237.08</v>
      </c>
      <c r="H7314" s="1">
        <v>1771.54</v>
      </c>
      <c r="I7314" s="4">
        <v>31</v>
      </c>
      <c r="J7314" s="2" t="s">
        <v>72</v>
      </c>
      <c r="K7314" s="1">
        <f>Tabelle111[[#This Row],[Menge kg Nges]]/1000</f>
        <v>4.2370799999999997</v>
      </c>
      <c r="L7314" s="1">
        <f>Tabelle111[[#This Row],[Menge kg P2O5]]/1000</f>
        <v>1.7715399999999999</v>
      </c>
      <c r="M7314" s="1">
        <f>Tabelle111[[#This Row],[Menge t Nges]]/Tabelle111[[#This Row],[Anzahl Lieferscheine]]</f>
        <v>0.13668</v>
      </c>
      <c r="N7314" s="1">
        <f>Tabelle111[[#This Row],[Menge t P2O5]]/Tabelle111[[#This Row],[Anzahl Lieferscheine]]</f>
        <v>5.7146451612903222E-2</v>
      </c>
    </row>
    <row r="7315" spans="1:14" x14ac:dyDescent="0.2">
      <c r="A7315" s="2" t="s">
        <v>43</v>
      </c>
      <c r="B7315" s="2" t="s">
        <v>43</v>
      </c>
      <c r="C7315" s="2" t="s">
        <v>6</v>
      </c>
      <c r="D7315" s="2" t="s">
        <v>7</v>
      </c>
      <c r="E7315" s="2" t="s">
        <v>11</v>
      </c>
      <c r="F7315" s="2" t="s">
        <v>61</v>
      </c>
      <c r="G7315" s="1">
        <v>14955.61</v>
      </c>
      <c r="H7315" s="1">
        <v>7245.5199999999986</v>
      </c>
      <c r="I7315" s="4">
        <v>77</v>
      </c>
      <c r="J7315" s="2" t="s">
        <v>72</v>
      </c>
      <c r="K7315" s="1">
        <f>Tabelle111[[#This Row],[Menge kg Nges]]/1000</f>
        <v>14.95561</v>
      </c>
      <c r="L7315" s="1">
        <f>Tabelle111[[#This Row],[Menge kg P2O5]]/1000</f>
        <v>7.2455199999999982</v>
      </c>
      <c r="M7315" s="1">
        <f>Tabelle111[[#This Row],[Menge t Nges]]/Tabelle111[[#This Row],[Anzahl Lieferscheine]]</f>
        <v>0.19422870129870129</v>
      </c>
      <c r="N7315" s="1">
        <f>Tabelle111[[#This Row],[Menge t P2O5]]/Tabelle111[[#This Row],[Anzahl Lieferscheine]]</f>
        <v>9.4097662337662313E-2</v>
      </c>
    </row>
    <row r="7316" spans="1:14" x14ac:dyDescent="0.2">
      <c r="A7316" s="2" t="s">
        <v>43</v>
      </c>
      <c r="B7316" s="2" t="s">
        <v>43</v>
      </c>
      <c r="C7316" s="2" t="s">
        <v>6</v>
      </c>
      <c r="D7316" s="2" t="s">
        <v>7</v>
      </c>
      <c r="E7316" s="2" t="s">
        <v>12</v>
      </c>
      <c r="F7316" s="2" t="s">
        <v>61</v>
      </c>
      <c r="G7316" s="1">
        <v>17278.75</v>
      </c>
      <c r="H7316" s="1">
        <v>7497.88</v>
      </c>
      <c r="I7316" s="4">
        <v>74</v>
      </c>
      <c r="J7316" s="2" t="s">
        <v>72</v>
      </c>
      <c r="K7316" s="1">
        <f>Tabelle111[[#This Row],[Menge kg Nges]]/1000</f>
        <v>17.278749999999999</v>
      </c>
      <c r="L7316" s="1">
        <f>Tabelle111[[#This Row],[Menge kg P2O5]]/1000</f>
        <v>7.4978800000000003</v>
      </c>
      <c r="M7316" s="1">
        <f>Tabelle111[[#This Row],[Menge t Nges]]/Tabelle111[[#This Row],[Anzahl Lieferscheine]]</f>
        <v>0.2334966216216216</v>
      </c>
      <c r="N7316" s="1">
        <f>Tabelle111[[#This Row],[Menge t P2O5]]/Tabelle111[[#This Row],[Anzahl Lieferscheine]]</f>
        <v>0.1013227027027027</v>
      </c>
    </row>
    <row r="7317" spans="1:14" x14ac:dyDescent="0.2">
      <c r="A7317" s="2" t="s">
        <v>43</v>
      </c>
      <c r="B7317" s="2" t="s">
        <v>43</v>
      </c>
      <c r="C7317" s="2" t="s">
        <v>6</v>
      </c>
      <c r="D7317" s="2" t="s">
        <v>7</v>
      </c>
      <c r="E7317" s="2" t="s">
        <v>13</v>
      </c>
      <c r="F7317" s="2" t="s">
        <v>61</v>
      </c>
      <c r="G7317" s="1">
        <v>23662.880000000001</v>
      </c>
      <c r="H7317" s="1">
        <v>12570.300000000001</v>
      </c>
      <c r="I7317" s="4">
        <v>107</v>
      </c>
      <c r="J7317" s="2" t="s">
        <v>72</v>
      </c>
      <c r="K7317" s="1">
        <f>Tabelle111[[#This Row],[Menge kg Nges]]/1000</f>
        <v>23.662880000000001</v>
      </c>
      <c r="L7317" s="1">
        <f>Tabelle111[[#This Row],[Menge kg P2O5]]/1000</f>
        <v>12.570300000000001</v>
      </c>
      <c r="M7317" s="1">
        <f>Tabelle111[[#This Row],[Menge t Nges]]/Tabelle111[[#This Row],[Anzahl Lieferscheine]]</f>
        <v>0.22114841121495329</v>
      </c>
      <c r="N7317" s="1">
        <f>Tabelle111[[#This Row],[Menge t P2O5]]/Tabelle111[[#This Row],[Anzahl Lieferscheine]]</f>
        <v>0.11747943925233646</v>
      </c>
    </row>
    <row r="7318" spans="1:14" x14ac:dyDescent="0.2">
      <c r="A7318" s="2" t="s">
        <v>43</v>
      </c>
      <c r="B7318" s="2" t="s">
        <v>43</v>
      </c>
      <c r="C7318" s="2" t="s">
        <v>6</v>
      </c>
      <c r="D7318" s="2" t="s">
        <v>7</v>
      </c>
      <c r="E7318" s="2" t="s">
        <v>14</v>
      </c>
      <c r="F7318" s="2" t="s">
        <v>61</v>
      </c>
      <c r="G7318" s="1">
        <v>4036.94</v>
      </c>
      <c r="H7318" s="1">
        <v>2274.1200000000003</v>
      </c>
      <c r="I7318" s="4">
        <v>26</v>
      </c>
      <c r="J7318" s="2" t="s">
        <v>72</v>
      </c>
      <c r="K7318" s="1">
        <f>Tabelle111[[#This Row],[Menge kg Nges]]/1000</f>
        <v>4.0369400000000004</v>
      </c>
      <c r="L7318" s="1">
        <f>Tabelle111[[#This Row],[Menge kg P2O5]]/1000</f>
        <v>2.2741200000000004</v>
      </c>
      <c r="M7318" s="1">
        <f>Tabelle111[[#This Row],[Menge t Nges]]/Tabelle111[[#This Row],[Anzahl Lieferscheine]]</f>
        <v>0.15526692307692308</v>
      </c>
      <c r="N7318" s="1">
        <f>Tabelle111[[#This Row],[Menge t P2O5]]/Tabelle111[[#This Row],[Anzahl Lieferscheine]]</f>
        <v>8.746615384615386E-2</v>
      </c>
    </row>
    <row r="7319" spans="1:14" x14ac:dyDescent="0.2">
      <c r="A7319" s="2" t="s">
        <v>43</v>
      </c>
      <c r="B7319" s="2" t="s">
        <v>43</v>
      </c>
      <c r="C7319" s="2" t="s">
        <v>6</v>
      </c>
      <c r="D7319" s="2" t="s">
        <v>15</v>
      </c>
      <c r="E7319" s="2" t="s">
        <v>18</v>
      </c>
      <c r="F7319" s="2" t="s">
        <v>61</v>
      </c>
      <c r="G7319" s="1">
        <v>201.6</v>
      </c>
      <c r="H7319" s="1">
        <v>163.19999999999999</v>
      </c>
      <c r="I7319" s="4">
        <v>2</v>
      </c>
      <c r="J7319" s="2" t="s">
        <v>72</v>
      </c>
      <c r="K7319" s="1">
        <f>Tabelle111[[#This Row],[Menge kg Nges]]/1000</f>
        <v>0.2016</v>
      </c>
      <c r="L7319" s="1">
        <f>Tabelle111[[#This Row],[Menge kg P2O5]]/1000</f>
        <v>0.16319999999999998</v>
      </c>
      <c r="M7319" s="1">
        <f>Tabelle111[[#This Row],[Menge t Nges]]/Tabelle111[[#This Row],[Anzahl Lieferscheine]]</f>
        <v>0.1008</v>
      </c>
      <c r="N7319" s="1">
        <f>Tabelle111[[#This Row],[Menge t P2O5]]/Tabelle111[[#This Row],[Anzahl Lieferscheine]]</f>
        <v>8.1599999999999992E-2</v>
      </c>
    </row>
    <row r="7320" spans="1:14" x14ac:dyDescent="0.2">
      <c r="A7320" s="2" t="s">
        <v>43</v>
      </c>
      <c r="B7320" s="2" t="s">
        <v>43</v>
      </c>
      <c r="C7320" s="2" t="s">
        <v>6</v>
      </c>
      <c r="D7320" s="2" t="s">
        <v>15</v>
      </c>
      <c r="E7320" s="2" t="s">
        <v>9</v>
      </c>
      <c r="F7320" s="2" t="s">
        <v>61</v>
      </c>
      <c r="G7320" s="1">
        <v>344.76000000000005</v>
      </c>
      <c r="H7320" s="1">
        <v>229.5</v>
      </c>
      <c r="I7320" s="4">
        <v>2</v>
      </c>
      <c r="J7320" s="2" t="s">
        <v>72</v>
      </c>
      <c r="K7320" s="1">
        <f>Tabelle111[[#This Row],[Menge kg Nges]]/1000</f>
        <v>0.34476000000000007</v>
      </c>
      <c r="L7320" s="1">
        <f>Tabelle111[[#This Row],[Menge kg P2O5]]/1000</f>
        <v>0.22950000000000001</v>
      </c>
      <c r="M7320" s="1">
        <f>Tabelle111[[#This Row],[Menge t Nges]]/Tabelle111[[#This Row],[Anzahl Lieferscheine]]</f>
        <v>0.17238000000000003</v>
      </c>
      <c r="N7320" s="1">
        <f>Tabelle111[[#This Row],[Menge t P2O5]]/Tabelle111[[#This Row],[Anzahl Lieferscheine]]</f>
        <v>0.11475</v>
      </c>
    </row>
    <row r="7321" spans="1:14" x14ac:dyDescent="0.2">
      <c r="A7321" s="2" t="s">
        <v>43</v>
      </c>
      <c r="B7321" s="2" t="s">
        <v>43</v>
      </c>
      <c r="C7321" s="2" t="s">
        <v>6</v>
      </c>
      <c r="D7321" s="2" t="s">
        <v>15</v>
      </c>
      <c r="E7321" s="2" t="s">
        <v>13</v>
      </c>
      <c r="F7321" s="2" t="s">
        <v>61</v>
      </c>
      <c r="G7321" s="1">
        <v>109.2</v>
      </c>
      <c r="H7321" s="1">
        <v>98</v>
      </c>
      <c r="I7321" s="4">
        <v>1</v>
      </c>
      <c r="J7321" s="2" t="s">
        <v>72</v>
      </c>
      <c r="K7321" s="1">
        <f>Tabelle111[[#This Row],[Menge kg Nges]]/1000</f>
        <v>0.10920000000000001</v>
      </c>
      <c r="L7321" s="1">
        <f>Tabelle111[[#This Row],[Menge kg P2O5]]/1000</f>
        <v>9.8000000000000004E-2</v>
      </c>
      <c r="M7321" s="1">
        <f>Tabelle111[[#This Row],[Menge t Nges]]/Tabelle111[[#This Row],[Anzahl Lieferscheine]]</f>
        <v>0.10920000000000001</v>
      </c>
      <c r="N7321" s="1">
        <f>Tabelle111[[#This Row],[Menge t P2O5]]/Tabelle111[[#This Row],[Anzahl Lieferscheine]]</f>
        <v>9.8000000000000004E-2</v>
      </c>
    </row>
    <row r="7322" spans="1:14" x14ac:dyDescent="0.2">
      <c r="A7322" s="2" t="s">
        <v>43</v>
      </c>
      <c r="B7322" s="2" t="s">
        <v>43</v>
      </c>
      <c r="C7322" s="2" t="s">
        <v>63</v>
      </c>
      <c r="D7322" s="2" t="s">
        <v>63</v>
      </c>
      <c r="E7322" s="2" t="s">
        <v>63</v>
      </c>
      <c r="F7322" s="2" t="s">
        <v>61</v>
      </c>
      <c r="G7322" s="1">
        <v>796.25</v>
      </c>
      <c r="H7322" s="1">
        <v>422.5</v>
      </c>
      <c r="I7322" s="4">
        <v>1</v>
      </c>
      <c r="J7322" s="2" t="s">
        <v>72</v>
      </c>
      <c r="K7322" s="1">
        <f>Tabelle111[[#This Row],[Menge kg Nges]]/1000</f>
        <v>0.79625000000000001</v>
      </c>
      <c r="L7322" s="1">
        <f>Tabelle111[[#This Row],[Menge kg P2O5]]/1000</f>
        <v>0.42249999999999999</v>
      </c>
      <c r="M7322" s="1">
        <f>Tabelle111[[#This Row],[Menge t Nges]]/Tabelle111[[#This Row],[Anzahl Lieferscheine]]</f>
        <v>0.79625000000000001</v>
      </c>
      <c r="N7322" s="1">
        <f>Tabelle111[[#This Row],[Menge t P2O5]]/Tabelle111[[#This Row],[Anzahl Lieferscheine]]</f>
        <v>0.42249999999999999</v>
      </c>
    </row>
    <row r="7323" spans="1:14" x14ac:dyDescent="0.2">
      <c r="A7323" s="2" t="s">
        <v>43</v>
      </c>
      <c r="B7323" s="2" t="s">
        <v>36</v>
      </c>
      <c r="C7323" s="2" t="s">
        <v>6</v>
      </c>
      <c r="D7323" s="2" t="s">
        <v>7</v>
      </c>
      <c r="E7323" s="2" t="s">
        <v>9</v>
      </c>
      <c r="F7323" s="2" t="s">
        <v>61</v>
      </c>
      <c r="G7323" s="1">
        <v>232</v>
      </c>
      <c r="H7323" s="1">
        <v>96</v>
      </c>
      <c r="I7323" s="4">
        <v>2</v>
      </c>
      <c r="J7323" s="2" t="s">
        <v>72</v>
      </c>
      <c r="K7323" s="1">
        <f>Tabelle111[[#This Row],[Menge kg Nges]]/1000</f>
        <v>0.23200000000000001</v>
      </c>
      <c r="L7323" s="1">
        <f>Tabelle111[[#This Row],[Menge kg P2O5]]/1000</f>
        <v>9.6000000000000002E-2</v>
      </c>
      <c r="M7323" s="1">
        <f>Tabelle111[[#This Row],[Menge t Nges]]/Tabelle111[[#This Row],[Anzahl Lieferscheine]]</f>
        <v>0.11600000000000001</v>
      </c>
      <c r="N7323" s="1">
        <f>Tabelle111[[#This Row],[Menge t P2O5]]/Tabelle111[[#This Row],[Anzahl Lieferscheine]]</f>
        <v>4.8000000000000001E-2</v>
      </c>
    </row>
    <row r="7324" spans="1:14" x14ac:dyDescent="0.2">
      <c r="A7324" s="2" t="s">
        <v>43</v>
      </c>
      <c r="B7324" s="2" t="s">
        <v>36</v>
      </c>
      <c r="C7324" s="2" t="s">
        <v>6</v>
      </c>
      <c r="D7324" s="2" t="s">
        <v>7</v>
      </c>
      <c r="E7324" s="2" t="s">
        <v>11</v>
      </c>
      <c r="F7324" s="2" t="s">
        <v>61</v>
      </c>
      <c r="G7324" s="1">
        <v>2851.47</v>
      </c>
      <c r="H7324" s="1">
        <v>1394.89</v>
      </c>
      <c r="I7324" s="4">
        <v>14</v>
      </c>
      <c r="J7324" s="2" t="s">
        <v>72</v>
      </c>
      <c r="K7324" s="1">
        <f>Tabelle111[[#This Row],[Menge kg Nges]]/1000</f>
        <v>2.8514699999999999</v>
      </c>
      <c r="L7324" s="1">
        <f>Tabelle111[[#This Row],[Menge kg P2O5]]/1000</f>
        <v>1.3948900000000002</v>
      </c>
      <c r="M7324" s="1">
        <f>Tabelle111[[#This Row],[Menge t Nges]]/Tabelle111[[#This Row],[Anzahl Lieferscheine]]</f>
        <v>0.20367642857142856</v>
      </c>
      <c r="N7324" s="1">
        <f>Tabelle111[[#This Row],[Menge t P2O5]]/Tabelle111[[#This Row],[Anzahl Lieferscheine]]</f>
        <v>9.9635000000000015E-2</v>
      </c>
    </row>
    <row r="7325" spans="1:14" x14ac:dyDescent="0.2">
      <c r="A7325" s="2" t="s">
        <v>43</v>
      </c>
      <c r="B7325" s="2" t="s">
        <v>36</v>
      </c>
      <c r="C7325" s="2" t="s">
        <v>6</v>
      </c>
      <c r="D7325" s="2" t="s">
        <v>7</v>
      </c>
      <c r="E7325" s="2" t="s">
        <v>12</v>
      </c>
      <c r="F7325" s="2" t="s">
        <v>61</v>
      </c>
      <c r="G7325" s="1">
        <v>2658.6</v>
      </c>
      <c r="H7325" s="1">
        <v>1068.5999999999999</v>
      </c>
      <c r="I7325" s="4">
        <v>12</v>
      </c>
      <c r="J7325" s="2" t="s">
        <v>72</v>
      </c>
      <c r="K7325" s="1">
        <f>Tabelle111[[#This Row],[Menge kg Nges]]/1000</f>
        <v>2.6585999999999999</v>
      </c>
      <c r="L7325" s="1">
        <f>Tabelle111[[#This Row],[Menge kg P2O5]]/1000</f>
        <v>1.0686</v>
      </c>
      <c r="M7325" s="1">
        <f>Tabelle111[[#This Row],[Menge t Nges]]/Tabelle111[[#This Row],[Anzahl Lieferscheine]]</f>
        <v>0.22155</v>
      </c>
      <c r="N7325" s="1">
        <f>Tabelle111[[#This Row],[Menge t P2O5]]/Tabelle111[[#This Row],[Anzahl Lieferscheine]]</f>
        <v>8.9050000000000004E-2</v>
      </c>
    </row>
    <row r="7326" spans="1:14" x14ac:dyDescent="0.2">
      <c r="A7326" s="2" t="s">
        <v>43</v>
      </c>
      <c r="B7326" s="2" t="s">
        <v>36</v>
      </c>
      <c r="C7326" s="2" t="s">
        <v>6</v>
      </c>
      <c r="D7326" s="2" t="s">
        <v>7</v>
      </c>
      <c r="E7326" s="2" t="s">
        <v>13</v>
      </c>
      <c r="F7326" s="2" t="s">
        <v>61</v>
      </c>
      <c r="G7326" s="1">
        <v>4724.6000000000004</v>
      </c>
      <c r="H7326" s="1">
        <v>2627.2999999999997</v>
      </c>
      <c r="I7326" s="4">
        <v>29</v>
      </c>
      <c r="J7326" s="2" t="s">
        <v>72</v>
      </c>
      <c r="K7326" s="1">
        <f>Tabelle111[[#This Row],[Menge kg Nges]]/1000</f>
        <v>4.7246000000000006</v>
      </c>
      <c r="L7326" s="1">
        <f>Tabelle111[[#This Row],[Menge kg P2O5]]/1000</f>
        <v>2.6272999999999995</v>
      </c>
      <c r="M7326" s="1">
        <f>Tabelle111[[#This Row],[Menge t Nges]]/Tabelle111[[#This Row],[Anzahl Lieferscheine]]</f>
        <v>0.16291724137931035</v>
      </c>
      <c r="N7326" s="1">
        <f>Tabelle111[[#This Row],[Menge t P2O5]]/Tabelle111[[#This Row],[Anzahl Lieferscheine]]</f>
        <v>9.0596551724137914E-2</v>
      </c>
    </row>
    <row r="7327" spans="1:14" x14ac:dyDescent="0.2">
      <c r="A7327" s="2" t="s">
        <v>43</v>
      </c>
      <c r="B7327" s="2" t="s">
        <v>36</v>
      </c>
      <c r="C7327" s="2" t="s">
        <v>6</v>
      </c>
      <c r="D7327" s="2" t="s">
        <v>7</v>
      </c>
      <c r="E7327" s="2" t="s">
        <v>14</v>
      </c>
      <c r="F7327" s="2" t="s">
        <v>61</v>
      </c>
      <c r="G7327" s="1">
        <v>2281.2000000000003</v>
      </c>
      <c r="H7327" s="1">
        <v>1210.4000000000001</v>
      </c>
      <c r="I7327" s="4">
        <v>11</v>
      </c>
      <c r="J7327" s="2" t="s">
        <v>72</v>
      </c>
      <c r="K7327" s="1">
        <f>Tabelle111[[#This Row],[Menge kg Nges]]/1000</f>
        <v>2.2812000000000001</v>
      </c>
      <c r="L7327" s="1">
        <f>Tabelle111[[#This Row],[Menge kg P2O5]]/1000</f>
        <v>1.2104000000000001</v>
      </c>
      <c r="M7327" s="1">
        <f>Tabelle111[[#This Row],[Menge t Nges]]/Tabelle111[[#This Row],[Anzahl Lieferscheine]]</f>
        <v>0.20738181818181819</v>
      </c>
      <c r="N7327" s="1">
        <f>Tabelle111[[#This Row],[Menge t P2O5]]/Tabelle111[[#This Row],[Anzahl Lieferscheine]]</f>
        <v>0.11003636363636365</v>
      </c>
    </row>
    <row r="7328" spans="1:14" x14ac:dyDescent="0.2">
      <c r="A7328" s="2" t="s">
        <v>43</v>
      </c>
      <c r="B7328" s="2" t="s">
        <v>36</v>
      </c>
      <c r="C7328" s="2" t="s">
        <v>6</v>
      </c>
      <c r="D7328" s="2" t="s">
        <v>15</v>
      </c>
      <c r="E7328" s="2" t="s">
        <v>18</v>
      </c>
      <c r="F7328" s="2" t="s">
        <v>61</v>
      </c>
      <c r="G7328" s="1">
        <v>193.2</v>
      </c>
      <c r="H7328" s="1">
        <v>156.4</v>
      </c>
      <c r="I7328" s="4">
        <v>3</v>
      </c>
      <c r="J7328" s="2" t="s">
        <v>72</v>
      </c>
      <c r="K7328" s="1">
        <f>Tabelle111[[#This Row],[Menge kg Nges]]/1000</f>
        <v>0.19319999999999998</v>
      </c>
      <c r="L7328" s="1">
        <f>Tabelle111[[#This Row],[Menge kg P2O5]]/1000</f>
        <v>0.15640000000000001</v>
      </c>
      <c r="M7328" s="1">
        <f>Tabelle111[[#This Row],[Menge t Nges]]/Tabelle111[[#This Row],[Anzahl Lieferscheine]]</f>
        <v>6.4399999999999999E-2</v>
      </c>
      <c r="N7328" s="1">
        <f>Tabelle111[[#This Row],[Menge t P2O5]]/Tabelle111[[#This Row],[Anzahl Lieferscheine]]</f>
        <v>5.2133333333333337E-2</v>
      </c>
    </row>
    <row r="7329" spans="1:14" x14ac:dyDescent="0.2">
      <c r="A7329" s="2" t="s">
        <v>43</v>
      </c>
      <c r="B7329" s="2" t="s">
        <v>27</v>
      </c>
      <c r="C7329" s="2" t="s">
        <v>6</v>
      </c>
      <c r="D7329" s="2" t="s">
        <v>7</v>
      </c>
      <c r="E7329" s="2" t="s">
        <v>12</v>
      </c>
      <c r="F7329" s="2" t="s">
        <v>61</v>
      </c>
      <c r="G7329" s="1">
        <v>184.8</v>
      </c>
      <c r="H7329" s="1">
        <v>62.8</v>
      </c>
      <c r="I7329" s="4">
        <v>1</v>
      </c>
      <c r="J7329" s="2" t="s">
        <v>72</v>
      </c>
      <c r="K7329" s="1">
        <f>Tabelle111[[#This Row],[Menge kg Nges]]/1000</f>
        <v>0.18480000000000002</v>
      </c>
      <c r="L7329" s="1">
        <f>Tabelle111[[#This Row],[Menge kg P2O5]]/1000</f>
        <v>6.2799999999999995E-2</v>
      </c>
      <c r="M7329" s="1">
        <f>Tabelle111[[#This Row],[Menge t Nges]]/Tabelle111[[#This Row],[Anzahl Lieferscheine]]</f>
        <v>0.18480000000000002</v>
      </c>
      <c r="N7329" s="1">
        <f>Tabelle111[[#This Row],[Menge t P2O5]]/Tabelle111[[#This Row],[Anzahl Lieferscheine]]</f>
        <v>6.2799999999999995E-2</v>
      </c>
    </row>
    <row r="7330" spans="1:14" x14ac:dyDescent="0.2">
      <c r="A7330" s="2" t="s">
        <v>43</v>
      </c>
      <c r="B7330" s="2" t="s">
        <v>44</v>
      </c>
      <c r="C7330" s="2" t="s">
        <v>6</v>
      </c>
      <c r="D7330" s="2" t="s">
        <v>7</v>
      </c>
      <c r="E7330" s="2" t="s">
        <v>12</v>
      </c>
      <c r="F7330" s="2" t="s">
        <v>61</v>
      </c>
      <c r="G7330" s="1">
        <v>1159</v>
      </c>
      <c r="H7330" s="1">
        <v>396.5</v>
      </c>
      <c r="I7330" s="4">
        <v>4</v>
      </c>
      <c r="J7330" s="2" t="s">
        <v>72</v>
      </c>
      <c r="K7330" s="1">
        <f>Tabelle111[[#This Row],[Menge kg Nges]]/1000</f>
        <v>1.159</v>
      </c>
      <c r="L7330" s="1">
        <f>Tabelle111[[#This Row],[Menge kg P2O5]]/1000</f>
        <v>0.39650000000000002</v>
      </c>
      <c r="M7330" s="1">
        <f>Tabelle111[[#This Row],[Menge t Nges]]/Tabelle111[[#This Row],[Anzahl Lieferscheine]]</f>
        <v>0.28975000000000001</v>
      </c>
      <c r="N7330" s="1">
        <f>Tabelle111[[#This Row],[Menge t P2O5]]/Tabelle111[[#This Row],[Anzahl Lieferscheine]]</f>
        <v>9.9125000000000005E-2</v>
      </c>
    </row>
    <row r="7331" spans="1:14" x14ac:dyDescent="0.2">
      <c r="A7331" s="2" t="s">
        <v>43</v>
      </c>
      <c r="B7331" s="2" t="s">
        <v>37</v>
      </c>
      <c r="C7331" s="2" t="s">
        <v>6</v>
      </c>
      <c r="D7331" s="2" t="s">
        <v>7</v>
      </c>
      <c r="E7331" s="2" t="s">
        <v>9</v>
      </c>
      <c r="F7331" s="2" t="s">
        <v>61</v>
      </c>
      <c r="G7331" s="1">
        <v>583.5</v>
      </c>
      <c r="H7331" s="1">
        <v>239.25</v>
      </c>
      <c r="I7331" s="4">
        <v>4</v>
      </c>
      <c r="J7331" s="2" t="s">
        <v>72</v>
      </c>
      <c r="K7331" s="1">
        <f>Tabelle111[[#This Row],[Menge kg Nges]]/1000</f>
        <v>0.58350000000000002</v>
      </c>
      <c r="L7331" s="1">
        <f>Tabelle111[[#This Row],[Menge kg P2O5]]/1000</f>
        <v>0.23924999999999999</v>
      </c>
      <c r="M7331" s="1">
        <f>Tabelle111[[#This Row],[Menge t Nges]]/Tabelle111[[#This Row],[Anzahl Lieferscheine]]</f>
        <v>0.145875</v>
      </c>
      <c r="N7331" s="1">
        <f>Tabelle111[[#This Row],[Menge t P2O5]]/Tabelle111[[#This Row],[Anzahl Lieferscheine]]</f>
        <v>5.9812499999999998E-2</v>
      </c>
    </row>
    <row r="7332" spans="1:14" x14ac:dyDescent="0.2">
      <c r="A7332" s="2" t="s">
        <v>43</v>
      </c>
      <c r="B7332" s="2" t="s">
        <v>37</v>
      </c>
      <c r="C7332" s="2" t="s">
        <v>6</v>
      </c>
      <c r="D7332" s="2" t="s">
        <v>7</v>
      </c>
      <c r="E7332" s="2" t="s">
        <v>11</v>
      </c>
      <c r="F7332" s="2" t="s">
        <v>61</v>
      </c>
      <c r="G7332" s="1">
        <v>711.2</v>
      </c>
      <c r="H7332" s="1">
        <v>329.8</v>
      </c>
      <c r="I7332" s="4">
        <v>4</v>
      </c>
      <c r="J7332" s="2" t="s">
        <v>72</v>
      </c>
      <c r="K7332" s="1">
        <f>Tabelle111[[#This Row],[Menge kg Nges]]/1000</f>
        <v>0.71120000000000005</v>
      </c>
      <c r="L7332" s="1">
        <f>Tabelle111[[#This Row],[Menge kg P2O5]]/1000</f>
        <v>0.32980000000000004</v>
      </c>
      <c r="M7332" s="1">
        <f>Tabelle111[[#This Row],[Menge t Nges]]/Tabelle111[[#This Row],[Anzahl Lieferscheine]]</f>
        <v>0.17780000000000001</v>
      </c>
      <c r="N7332" s="1">
        <f>Tabelle111[[#This Row],[Menge t P2O5]]/Tabelle111[[#This Row],[Anzahl Lieferscheine]]</f>
        <v>8.2450000000000009E-2</v>
      </c>
    </row>
    <row r="7333" spans="1:14" x14ac:dyDescent="0.2">
      <c r="A7333" s="2" t="s">
        <v>43</v>
      </c>
      <c r="B7333" s="2" t="s">
        <v>37</v>
      </c>
      <c r="C7333" s="2" t="s">
        <v>6</v>
      </c>
      <c r="D7333" s="2" t="s">
        <v>7</v>
      </c>
      <c r="E7333" s="2" t="s">
        <v>12</v>
      </c>
      <c r="F7333" s="2" t="s">
        <v>61</v>
      </c>
      <c r="G7333" s="1">
        <v>12737.7</v>
      </c>
      <c r="H7333" s="1">
        <v>4499</v>
      </c>
      <c r="I7333" s="4">
        <v>41</v>
      </c>
      <c r="J7333" s="2" t="s">
        <v>72</v>
      </c>
      <c r="K7333" s="1">
        <f>Tabelle111[[#This Row],[Menge kg Nges]]/1000</f>
        <v>12.7377</v>
      </c>
      <c r="L7333" s="1">
        <f>Tabelle111[[#This Row],[Menge kg P2O5]]/1000</f>
        <v>4.4989999999999997</v>
      </c>
      <c r="M7333" s="1">
        <f>Tabelle111[[#This Row],[Menge t Nges]]/Tabelle111[[#This Row],[Anzahl Lieferscheine]]</f>
        <v>0.31067560975609759</v>
      </c>
      <c r="N7333" s="1">
        <f>Tabelle111[[#This Row],[Menge t P2O5]]/Tabelle111[[#This Row],[Anzahl Lieferscheine]]</f>
        <v>0.10973170731707316</v>
      </c>
    </row>
    <row r="7334" spans="1:14" x14ac:dyDescent="0.2">
      <c r="A7334" s="2" t="s">
        <v>43</v>
      </c>
      <c r="B7334" s="2" t="s">
        <v>37</v>
      </c>
      <c r="C7334" s="2" t="s">
        <v>6</v>
      </c>
      <c r="D7334" s="2" t="s">
        <v>7</v>
      </c>
      <c r="E7334" s="2" t="s">
        <v>13</v>
      </c>
      <c r="F7334" s="2" t="s">
        <v>61</v>
      </c>
      <c r="G7334" s="1">
        <v>3669.83</v>
      </c>
      <c r="H7334" s="1">
        <v>2007.0500000000002</v>
      </c>
      <c r="I7334" s="4">
        <v>21</v>
      </c>
      <c r="J7334" s="2" t="s">
        <v>72</v>
      </c>
      <c r="K7334" s="1">
        <f>Tabelle111[[#This Row],[Menge kg Nges]]/1000</f>
        <v>3.6698300000000001</v>
      </c>
      <c r="L7334" s="1">
        <f>Tabelle111[[#This Row],[Menge kg P2O5]]/1000</f>
        <v>2.00705</v>
      </c>
      <c r="M7334" s="1">
        <f>Tabelle111[[#This Row],[Menge t Nges]]/Tabelle111[[#This Row],[Anzahl Lieferscheine]]</f>
        <v>0.17475380952380953</v>
      </c>
      <c r="N7334" s="1">
        <f>Tabelle111[[#This Row],[Menge t P2O5]]/Tabelle111[[#This Row],[Anzahl Lieferscheine]]</f>
        <v>9.5573809523809519E-2</v>
      </c>
    </row>
    <row r="7335" spans="1:14" x14ac:dyDescent="0.2">
      <c r="A7335" s="2" t="s">
        <v>43</v>
      </c>
      <c r="B7335" s="2" t="s">
        <v>37</v>
      </c>
      <c r="C7335" s="2" t="s">
        <v>6</v>
      </c>
      <c r="D7335" s="2" t="s">
        <v>7</v>
      </c>
      <c r="E7335" s="2" t="s">
        <v>14</v>
      </c>
      <c r="F7335" s="2" t="s">
        <v>61</v>
      </c>
      <c r="G7335" s="1">
        <v>1756.5200000000002</v>
      </c>
      <c r="H7335" s="1">
        <v>1006.3399999999999</v>
      </c>
      <c r="I7335" s="4">
        <v>8</v>
      </c>
      <c r="J7335" s="2" t="s">
        <v>72</v>
      </c>
      <c r="K7335" s="1">
        <f>Tabelle111[[#This Row],[Menge kg Nges]]/1000</f>
        <v>1.7565200000000003</v>
      </c>
      <c r="L7335" s="1">
        <f>Tabelle111[[#This Row],[Menge kg P2O5]]/1000</f>
        <v>1.00634</v>
      </c>
      <c r="M7335" s="1">
        <f>Tabelle111[[#This Row],[Menge t Nges]]/Tabelle111[[#This Row],[Anzahl Lieferscheine]]</f>
        <v>0.21956500000000004</v>
      </c>
      <c r="N7335" s="1">
        <f>Tabelle111[[#This Row],[Menge t P2O5]]/Tabelle111[[#This Row],[Anzahl Lieferscheine]]</f>
        <v>0.1257925</v>
      </c>
    </row>
    <row r="7336" spans="1:14" x14ac:dyDescent="0.2">
      <c r="A7336" s="2" t="s">
        <v>43</v>
      </c>
      <c r="B7336" s="2" t="s">
        <v>37</v>
      </c>
      <c r="C7336" s="2" t="s">
        <v>6</v>
      </c>
      <c r="D7336" s="2" t="s">
        <v>15</v>
      </c>
      <c r="E7336" s="2" t="s">
        <v>18</v>
      </c>
      <c r="F7336" s="2" t="s">
        <v>61</v>
      </c>
      <c r="G7336" s="1">
        <v>937.17000000000007</v>
      </c>
      <c r="H7336" s="1">
        <v>737.67000000000007</v>
      </c>
      <c r="I7336" s="4">
        <v>3</v>
      </c>
      <c r="J7336" s="2" t="s">
        <v>72</v>
      </c>
      <c r="K7336" s="1">
        <f>Tabelle111[[#This Row],[Menge kg Nges]]/1000</f>
        <v>0.93717000000000006</v>
      </c>
      <c r="L7336" s="1">
        <f>Tabelle111[[#This Row],[Menge kg P2O5]]/1000</f>
        <v>0.73767000000000005</v>
      </c>
      <c r="M7336" s="1">
        <f>Tabelle111[[#This Row],[Menge t Nges]]/Tabelle111[[#This Row],[Anzahl Lieferscheine]]</f>
        <v>0.31239</v>
      </c>
      <c r="N7336" s="1">
        <f>Tabelle111[[#This Row],[Menge t P2O5]]/Tabelle111[[#This Row],[Anzahl Lieferscheine]]</f>
        <v>0.24589000000000003</v>
      </c>
    </row>
    <row r="7337" spans="1:14" x14ac:dyDescent="0.2">
      <c r="A7337" s="2" t="s">
        <v>43</v>
      </c>
      <c r="B7337" s="2" t="s">
        <v>37</v>
      </c>
      <c r="C7337" s="2" t="s">
        <v>6</v>
      </c>
      <c r="D7337" s="2" t="s">
        <v>15</v>
      </c>
      <c r="E7337" s="2" t="s">
        <v>19</v>
      </c>
      <c r="F7337" s="2" t="s">
        <v>61</v>
      </c>
      <c r="G7337" s="1">
        <v>476</v>
      </c>
      <c r="H7337" s="1">
        <v>391</v>
      </c>
      <c r="I7337" s="4">
        <v>1</v>
      </c>
      <c r="J7337" s="2" t="s">
        <v>72</v>
      </c>
      <c r="K7337" s="1">
        <f>Tabelle111[[#This Row],[Menge kg Nges]]/1000</f>
        <v>0.47599999999999998</v>
      </c>
      <c r="L7337" s="1">
        <f>Tabelle111[[#This Row],[Menge kg P2O5]]/1000</f>
        <v>0.39100000000000001</v>
      </c>
      <c r="M7337" s="1">
        <f>Tabelle111[[#This Row],[Menge t Nges]]/Tabelle111[[#This Row],[Anzahl Lieferscheine]]</f>
        <v>0.47599999999999998</v>
      </c>
      <c r="N7337" s="1">
        <f>Tabelle111[[#This Row],[Menge t P2O5]]/Tabelle111[[#This Row],[Anzahl Lieferscheine]]</f>
        <v>0.39100000000000001</v>
      </c>
    </row>
    <row r="7338" spans="1:14" x14ac:dyDescent="0.2">
      <c r="A7338" s="2" t="s">
        <v>43</v>
      </c>
      <c r="B7338" s="2" t="s">
        <v>37</v>
      </c>
      <c r="C7338" s="2" t="s">
        <v>6</v>
      </c>
      <c r="D7338" s="2" t="s">
        <v>15</v>
      </c>
      <c r="E7338" s="2" t="s">
        <v>21</v>
      </c>
      <c r="F7338" s="2" t="s">
        <v>61</v>
      </c>
      <c r="G7338" s="1">
        <v>1117.6699999999998</v>
      </c>
      <c r="H7338" s="1">
        <v>673.31999999999994</v>
      </c>
      <c r="I7338" s="4">
        <v>7</v>
      </c>
      <c r="J7338" s="2" t="s">
        <v>72</v>
      </c>
      <c r="K7338" s="1">
        <f>Tabelle111[[#This Row],[Menge kg Nges]]/1000</f>
        <v>1.1176699999999999</v>
      </c>
      <c r="L7338" s="1">
        <f>Tabelle111[[#This Row],[Menge kg P2O5]]/1000</f>
        <v>0.67331999999999992</v>
      </c>
      <c r="M7338" s="1">
        <f>Tabelle111[[#This Row],[Menge t Nges]]/Tabelle111[[#This Row],[Anzahl Lieferscheine]]</f>
        <v>0.15966714285714284</v>
      </c>
      <c r="N7338" s="1">
        <f>Tabelle111[[#This Row],[Menge t P2O5]]/Tabelle111[[#This Row],[Anzahl Lieferscheine]]</f>
        <v>9.6188571428571415E-2</v>
      </c>
    </row>
    <row r="7339" spans="1:14" x14ac:dyDescent="0.2">
      <c r="A7339" s="2" t="s">
        <v>43</v>
      </c>
      <c r="B7339" s="2" t="s">
        <v>37</v>
      </c>
      <c r="C7339" s="2" t="s">
        <v>6</v>
      </c>
      <c r="D7339" s="2" t="s">
        <v>15</v>
      </c>
      <c r="E7339" s="2" t="s">
        <v>9</v>
      </c>
      <c r="F7339" s="2" t="s">
        <v>61</v>
      </c>
      <c r="G7339" s="1">
        <v>294.39999999999998</v>
      </c>
      <c r="H7339" s="1">
        <v>132</v>
      </c>
      <c r="I7339" s="4">
        <v>1</v>
      </c>
      <c r="J7339" s="2" t="s">
        <v>72</v>
      </c>
      <c r="K7339" s="1">
        <f>Tabelle111[[#This Row],[Menge kg Nges]]/1000</f>
        <v>0.2944</v>
      </c>
      <c r="L7339" s="1">
        <f>Tabelle111[[#This Row],[Menge kg P2O5]]/1000</f>
        <v>0.13200000000000001</v>
      </c>
      <c r="M7339" s="1">
        <f>Tabelle111[[#This Row],[Menge t Nges]]/Tabelle111[[#This Row],[Anzahl Lieferscheine]]</f>
        <v>0.2944</v>
      </c>
      <c r="N7339" s="1">
        <f>Tabelle111[[#This Row],[Menge t P2O5]]/Tabelle111[[#This Row],[Anzahl Lieferscheine]]</f>
        <v>0.13200000000000001</v>
      </c>
    </row>
    <row r="7340" spans="1:14" x14ac:dyDescent="0.2">
      <c r="A7340" s="2" t="s">
        <v>43</v>
      </c>
      <c r="B7340" s="2" t="s">
        <v>38</v>
      </c>
      <c r="C7340" s="2" t="s">
        <v>6</v>
      </c>
      <c r="D7340" s="2" t="s">
        <v>15</v>
      </c>
      <c r="E7340" s="2" t="s">
        <v>18</v>
      </c>
      <c r="F7340" s="2" t="s">
        <v>61</v>
      </c>
      <c r="G7340" s="1">
        <v>890.71</v>
      </c>
      <c r="H7340" s="1">
        <v>680.54</v>
      </c>
      <c r="I7340" s="4">
        <v>1</v>
      </c>
      <c r="J7340" s="2" t="s">
        <v>72</v>
      </c>
      <c r="K7340" s="1">
        <f>Tabelle111[[#This Row],[Menge kg Nges]]/1000</f>
        <v>0.89071</v>
      </c>
      <c r="L7340" s="1">
        <f>Tabelle111[[#This Row],[Menge kg P2O5]]/1000</f>
        <v>0.68053999999999992</v>
      </c>
      <c r="M7340" s="1">
        <f>Tabelle111[[#This Row],[Menge t Nges]]/Tabelle111[[#This Row],[Anzahl Lieferscheine]]</f>
        <v>0.89071</v>
      </c>
      <c r="N7340" s="1">
        <f>Tabelle111[[#This Row],[Menge t P2O5]]/Tabelle111[[#This Row],[Anzahl Lieferscheine]]</f>
        <v>0.68053999999999992</v>
      </c>
    </row>
    <row r="7341" spans="1:14" x14ac:dyDescent="0.2">
      <c r="A7341" s="2" t="s">
        <v>43</v>
      </c>
      <c r="B7341" s="2" t="s">
        <v>40</v>
      </c>
      <c r="C7341" s="2" t="s">
        <v>6</v>
      </c>
      <c r="D7341" s="2" t="s">
        <v>7</v>
      </c>
      <c r="E7341" s="2" t="s">
        <v>9</v>
      </c>
      <c r="F7341" s="2" t="s">
        <v>61</v>
      </c>
      <c r="G7341" s="1">
        <v>170.5</v>
      </c>
      <c r="H7341" s="1">
        <v>95</v>
      </c>
      <c r="I7341" s="4">
        <v>1</v>
      </c>
      <c r="J7341" s="2" t="s">
        <v>72</v>
      </c>
      <c r="K7341" s="1">
        <f>Tabelle111[[#This Row],[Menge kg Nges]]/1000</f>
        <v>0.17050000000000001</v>
      </c>
      <c r="L7341" s="1">
        <f>Tabelle111[[#This Row],[Menge kg P2O5]]/1000</f>
        <v>9.5000000000000001E-2</v>
      </c>
      <c r="M7341" s="1">
        <f>Tabelle111[[#This Row],[Menge t Nges]]/Tabelle111[[#This Row],[Anzahl Lieferscheine]]</f>
        <v>0.17050000000000001</v>
      </c>
      <c r="N7341" s="1">
        <f>Tabelle111[[#This Row],[Menge t P2O5]]/Tabelle111[[#This Row],[Anzahl Lieferscheine]]</f>
        <v>9.5000000000000001E-2</v>
      </c>
    </row>
    <row r="7342" spans="1:14" x14ac:dyDescent="0.2">
      <c r="A7342" s="2" t="s">
        <v>43</v>
      </c>
      <c r="B7342" s="2" t="s">
        <v>40</v>
      </c>
      <c r="C7342" s="2" t="s">
        <v>6</v>
      </c>
      <c r="D7342" s="2" t="s">
        <v>7</v>
      </c>
      <c r="E7342" s="2" t="s">
        <v>11</v>
      </c>
      <c r="F7342" s="2" t="s">
        <v>61</v>
      </c>
      <c r="G7342" s="1">
        <v>207</v>
      </c>
      <c r="H7342" s="1">
        <v>82.8</v>
      </c>
      <c r="I7342" s="4">
        <v>1</v>
      </c>
      <c r="J7342" s="2" t="s">
        <v>72</v>
      </c>
      <c r="K7342" s="1">
        <f>Tabelle111[[#This Row],[Menge kg Nges]]/1000</f>
        <v>0.20699999999999999</v>
      </c>
      <c r="L7342" s="1">
        <f>Tabelle111[[#This Row],[Menge kg P2O5]]/1000</f>
        <v>8.2799999999999999E-2</v>
      </c>
      <c r="M7342" s="1">
        <f>Tabelle111[[#This Row],[Menge t Nges]]/Tabelle111[[#This Row],[Anzahl Lieferscheine]]</f>
        <v>0.20699999999999999</v>
      </c>
      <c r="N7342" s="1">
        <f>Tabelle111[[#This Row],[Menge t P2O5]]/Tabelle111[[#This Row],[Anzahl Lieferscheine]]</f>
        <v>8.2799999999999999E-2</v>
      </c>
    </row>
    <row r="7343" spans="1:14" x14ac:dyDescent="0.2">
      <c r="A7343" s="2" t="s">
        <v>43</v>
      </c>
      <c r="B7343" s="2" t="s">
        <v>40</v>
      </c>
      <c r="C7343" s="2" t="s">
        <v>6</v>
      </c>
      <c r="D7343" s="2" t="s">
        <v>7</v>
      </c>
      <c r="E7343" s="2" t="s">
        <v>12</v>
      </c>
      <c r="F7343" s="2" t="s">
        <v>61</v>
      </c>
      <c r="G7343" s="1">
        <v>197.08</v>
      </c>
      <c r="H7343" s="1">
        <v>97.24</v>
      </c>
      <c r="I7343" s="4">
        <v>1</v>
      </c>
      <c r="J7343" s="2" t="s">
        <v>72</v>
      </c>
      <c r="K7343" s="1">
        <f>Tabelle111[[#This Row],[Menge kg Nges]]/1000</f>
        <v>0.19708000000000001</v>
      </c>
      <c r="L7343" s="1">
        <f>Tabelle111[[#This Row],[Menge kg P2O5]]/1000</f>
        <v>9.7239999999999993E-2</v>
      </c>
      <c r="M7343" s="1">
        <f>Tabelle111[[#This Row],[Menge t Nges]]/Tabelle111[[#This Row],[Anzahl Lieferscheine]]</f>
        <v>0.19708000000000001</v>
      </c>
      <c r="N7343" s="1">
        <f>Tabelle111[[#This Row],[Menge t P2O5]]/Tabelle111[[#This Row],[Anzahl Lieferscheine]]</f>
        <v>9.7239999999999993E-2</v>
      </c>
    </row>
    <row r="7344" spans="1:14" x14ac:dyDescent="0.2">
      <c r="A7344" s="2" t="s">
        <v>43</v>
      </c>
      <c r="B7344" s="2" t="s">
        <v>40</v>
      </c>
      <c r="C7344" s="2" t="s">
        <v>6</v>
      </c>
      <c r="D7344" s="2" t="s">
        <v>15</v>
      </c>
      <c r="E7344" s="2" t="s">
        <v>18</v>
      </c>
      <c r="F7344" s="2" t="s">
        <v>61</v>
      </c>
      <c r="G7344" s="1">
        <v>416.3</v>
      </c>
      <c r="H7344" s="1">
        <v>225.4</v>
      </c>
      <c r="I7344" s="4">
        <v>1</v>
      </c>
      <c r="J7344" s="2" t="s">
        <v>72</v>
      </c>
      <c r="K7344" s="1">
        <f>Tabelle111[[#This Row],[Menge kg Nges]]/1000</f>
        <v>0.4163</v>
      </c>
      <c r="L7344" s="1">
        <f>Tabelle111[[#This Row],[Menge kg P2O5]]/1000</f>
        <v>0.22540000000000002</v>
      </c>
      <c r="M7344" s="1">
        <f>Tabelle111[[#This Row],[Menge t Nges]]/Tabelle111[[#This Row],[Anzahl Lieferscheine]]</f>
        <v>0.4163</v>
      </c>
      <c r="N7344" s="1">
        <f>Tabelle111[[#This Row],[Menge t P2O5]]/Tabelle111[[#This Row],[Anzahl Lieferscheine]]</f>
        <v>0.22540000000000002</v>
      </c>
    </row>
    <row r="7345" spans="1:14" x14ac:dyDescent="0.2">
      <c r="A7345" s="2" t="s">
        <v>43</v>
      </c>
      <c r="B7345" s="2" t="s">
        <v>42</v>
      </c>
      <c r="C7345" s="2" t="s">
        <v>6</v>
      </c>
      <c r="D7345" s="2" t="s">
        <v>7</v>
      </c>
      <c r="E7345" s="2" t="s">
        <v>11</v>
      </c>
      <c r="F7345" s="2" t="s">
        <v>61</v>
      </c>
      <c r="G7345" s="1">
        <v>151.32</v>
      </c>
      <c r="H7345" s="1">
        <v>75.680000000000007</v>
      </c>
      <c r="I7345" s="4">
        <v>2</v>
      </c>
      <c r="J7345" s="2" t="s">
        <v>72</v>
      </c>
      <c r="K7345" s="1">
        <f>Tabelle111[[#This Row],[Menge kg Nges]]/1000</f>
        <v>0.15131999999999998</v>
      </c>
      <c r="L7345" s="1">
        <f>Tabelle111[[#This Row],[Menge kg P2O5]]/1000</f>
        <v>7.5680000000000011E-2</v>
      </c>
      <c r="M7345" s="1">
        <f>Tabelle111[[#This Row],[Menge t Nges]]/Tabelle111[[#This Row],[Anzahl Lieferscheine]]</f>
        <v>7.5659999999999991E-2</v>
      </c>
      <c r="N7345" s="1">
        <f>Tabelle111[[#This Row],[Menge t P2O5]]/Tabelle111[[#This Row],[Anzahl Lieferscheine]]</f>
        <v>3.7840000000000006E-2</v>
      </c>
    </row>
    <row r="7346" spans="1:14" x14ac:dyDescent="0.2">
      <c r="A7346" s="2" t="s">
        <v>43</v>
      </c>
      <c r="B7346" s="2" t="s">
        <v>42</v>
      </c>
      <c r="C7346" s="2" t="s">
        <v>6</v>
      </c>
      <c r="D7346" s="2" t="s">
        <v>7</v>
      </c>
      <c r="E7346" s="2" t="s">
        <v>13</v>
      </c>
      <c r="F7346" s="2" t="s">
        <v>61</v>
      </c>
      <c r="G7346" s="1">
        <v>2662.2</v>
      </c>
      <c r="H7346" s="1">
        <v>1409.4</v>
      </c>
      <c r="I7346" s="4">
        <v>8</v>
      </c>
      <c r="J7346" s="2" t="s">
        <v>72</v>
      </c>
      <c r="K7346" s="1">
        <f>Tabelle111[[#This Row],[Menge kg Nges]]/1000</f>
        <v>2.6621999999999999</v>
      </c>
      <c r="L7346" s="1">
        <f>Tabelle111[[#This Row],[Menge kg P2O5]]/1000</f>
        <v>1.4094</v>
      </c>
      <c r="M7346" s="1">
        <f>Tabelle111[[#This Row],[Menge t Nges]]/Tabelle111[[#This Row],[Anzahl Lieferscheine]]</f>
        <v>0.33277499999999999</v>
      </c>
      <c r="N7346" s="1">
        <f>Tabelle111[[#This Row],[Menge t P2O5]]/Tabelle111[[#This Row],[Anzahl Lieferscheine]]</f>
        <v>0.176175</v>
      </c>
    </row>
    <row r="7347" spans="1:14" x14ac:dyDescent="0.2">
      <c r="A7347" s="2" t="s">
        <v>43</v>
      </c>
      <c r="B7347" s="2" t="s">
        <v>42</v>
      </c>
      <c r="C7347" s="2" t="s">
        <v>6</v>
      </c>
      <c r="D7347" s="2" t="s">
        <v>7</v>
      </c>
      <c r="E7347" s="2" t="s">
        <v>14</v>
      </c>
      <c r="F7347" s="2" t="s">
        <v>61</v>
      </c>
      <c r="G7347" s="1">
        <v>1451.5200000000002</v>
      </c>
      <c r="H7347" s="1">
        <v>699.84</v>
      </c>
      <c r="I7347" s="4">
        <v>5</v>
      </c>
      <c r="J7347" s="2" t="s">
        <v>72</v>
      </c>
      <c r="K7347" s="1">
        <f>Tabelle111[[#This Row],[Menge kg Nges]]/1000</f>
        <v>1.4515200000000001</v>
      </c>
      <c r="L7347" s="1">
        <f>Tabelle111[[#This Row],[Menge kg P2O5]]/1000</f>
        <v>0.69984000000000002</v>
      </c>
      <c r="M7347" s="1">
        <f>Tabelle111[[#This Row],[Menge t Nges]]/Tabelle111[[#This Row],[Anzahl Lieferscheine]]</f>
        <v>0.29030400000000001</v>
      </c>
      <c r="N7347" s="1">
        <f>Tabelle111[[#This Row],[Menge t P2O5]]/Tabelle111[[#This Row],[Anzahl Lieferscheine]]</f>
        <v>0.13996800000000001</v>
      </c>
    </row>
    <row r="7348" spans="1:14" x14ac:dyDescent="0.2">
      <c r="A7348" s="2" t="s">
        <v>43</v>
      </c>
      <c r="B7348" s="2" t="s">
        <v>42</v>
      </c>
      <c r="C7348" s="2" t="s">
        <v>6</v>
      </c>
      <c r="D7348" s="2" t="s">
        <v>15</v>
      </c>
      <c r="E7348" s="2" t="s">
        <v>18</v>
      </c>
      <c r="F7348" s="2" t="s">
        <v>61</v>
      </c>
      <c r="G7348" s="1">
        <v>784.21</v>
      </c>
      <c r="H7348" s="1">
        <v>554.95000000000005</v>
      </c>
      <c r="I7348" s="4">
        <v>2</v>
      </c>
      <c r="J7348" s="2" t="s">
        <v>72</v>
      </c>
      <c r="K7348" s="1">
        <f>Tabelle111[[#This Row],[Menge kg Nges]]/1000</f>
        <v>0.78421000000000007</v>
      </c>
      <c r="L7348" s="1">
        <f>Tabelle111[[#This Row],[Menge kg P2O5]]/1000</f>
        <v>0.55495000000000005</v>
      </c>
      <c r="M7348" s="1">
        <f>Tabelle111[[#This Row],[Menge t Nges]]/Tabelle111[[#This Row],[Anzahl Lieferscheine]]</f>
        <v>0.39210500000000004</v>
      </c>
      <c r="N7348" s="1">
        <f>Tabelle111[[#This Row],[Menge t P2O5]]/Tabelle111[[#This Row],[Anzahl Lieferscheine]]</f>
        <v>0.27747500000000003</v>
      </c>
    </row>
    <row r="7349" spans="1:14" x14ac:dyDescent="0.2">
      <c r="A7349" s="2" t="s">
        <v>36</v>
      </c>
      <c r="B7349" s="2" t="s">
        <v>43</v>
      </c>
      <c r="C7349" s="2" t="s">
        <v>6</v>
      </c>
      <c r="D7349" s="2" t="s">
        <v>7</v>
      </c>
      <c r="E7349" s="2" t="s">
        <v>9</v>
      </c>
      <c r="F7349" s="2" t="s">
        <v>61</v>
      </c>
      <c r="G7349" s="1">
        <v>44</v>
      </c>
      <c r="H7349" s="1">
        <v>18</v>
      </c>
      <c r="I7349" s="4">
        <v>1</v>
      </c>
      <c r="J7349" s="2" t="s">
        <v>72</v>
      </c>
      <c r="K7349" s="1">
        <f>Tabelle111[[#This Row],[Menge kg Nges]]/1000</f>
        <v>4.3999999999999997E-2</v>
      </c>
      <c r="L7349" s="1">
        <f>Tabelle111[[#This Row],[Menge kg P2O5]]/1000</f>
        <v>1.7999999999999999E-2</v>
      </c>
      <c r="M7349" s="1">
        <f>Tabelle111[[#This Row],[Menge t Nges]]/Tabelle111[[#This Row],[Anzahl Lieferscheine]]</f>
        <v>4.3999999999999997E-2</v>
      </c>
      <c r="N7349" s="1">
        <f>Tabelle111[[#This Row],[Menge t P2O5]]/Tabelle111[[#This Row],[Anzahl Lieferscheine]]</f>
        <v>1.7999999999999999E-2</v>
      </c>
    </row>
    <row r="7350" spans="1:14" x14ac:dyDescent="0.2">
      <c r="A7350" s="2" t="s">
        <v>36</v>
      </c>
      <c r="B7350" s="2" t="s">
        <v>43</v>
      </c>
      <c r="C7350" s="2" t="s">
        <v>6</v>
      </c>
      <c r="D7350" s="2" t="s">
        <v>7</v>
      </c>
      <c r="E7350" s="2" t="s">
        <v>12</v>
      </c>
      <c r="F7350" s="2" t="s">
        <v>61</v>
      </c>
      <c r="G7350" s="1">
        <v>6235.2</v>
      </c>
      <c r="H7350" s="1">
        <v>2887.6</v>
      </c>
      <c r="I7350" s="4">
        <v>39</v>
      </c>
      <c r="J7350" s="2" t="s">
        <v>72</v>
      </c>
      <c r="K7350" s="1">
        <f>Tabelle111[[#This Row],[Menge kg Nges]]/1000</f>
        <v>6.2351999999999999</v>
      </c>
      <c r="L7350" s="1">
        <f>Tabelle111[[#This Row],[Menge kg P2O5]]/1000</f>
        <v>2.8875999999999999</v>
      </c>
      <c r="M7350" s="1">
        <f>Tabelle111[[#This Row],[Menge t Nges]]/Tabelle111[[#This Row],[Anzahl Lieferscheine]]</f>
        <v>0.15987692307692308</v>
      </c>
      <c r="N7350" s="1">
        <f>Tabelle111[[#This Row],[Menge t P2O5]]/Tabelle111[[#This Row],[Anzahl Lieferscheine]]</f>
        <v>7.4041025641025646E-2</v>
      </c>
    </row>
    <row r="7351" spans="1:14" x14ac:dyDescent="0.2">
      <c r="A7351" s="2" t="s">
        <v>36</v>
      </c>
      <c r="B7351" s="2" t="s">
        <v>43</v>
      </c>
      <c r="C7351" s="2" t="s">
        <v>6</v>
      </c>
      <c r="D7351" s="2" t="s">
        <v>7</v>
      </c>
      <c r="E7351" s="2" t="s">
        <v>14</v>
      </c>
      <c r="F7351" s="2" t="s">
        <v>61</v>
      </c>
      <c r="G7351" s="1">
        <v>2796.1</v>
      </c>
      <c r="H7351" s="1">
        <v>1407.8</v>
      </c>
      <c r="I7351" s="4">
        <v>28</v>
      </c>
      <c r="J7351" s="2" t="s">
        <v>72</v>
      </c>
      <c r="K7351" s="1">
        <f>Tabelle111[[#This Row],[Menge kg Nges]]/1000</f>
        <v>2.7961</v>
      </c>
      <c r="L7351" s="1">
        <f>Tabelle111[[#This Row],[Menge kg P2O5]]/1000</f>
        <v>1.4077999999999999</v>
      </c>
      <c r="M7351" s="1">
        <f>Tabelle111[[#This Row],[Menge t Nges]]/Tabelle111[[#This Row],[Anzahl Lieferscheine]]</f>
        <v>9.9860714285714289E-2</v>
      </c>
      <c r="N7351" s="1">
        <f>Tabelle111[[#This Row],[Menge t P2O5]]/Tabelle111[[#This Row],[Anzahl Lieferscheine]]</f>
        <v>5.0278571428571429E-2</v>
      </c>
    </row>
    <row r="7352" spans="1:14" x14ac:dyDescent="0.2">
      <c r="A7352" s="2" t="s">
        <v>36</v>
      </c>
      <c r="B7352" s="2" t="s">
        <v>43</v>
      </c>
      <c r="C7352" s="2" t="s">
        <v>6</v>
      </c>
      <c r="D7352" s="2" t="s">
        <v>15</v>
      </c>
      <c r="E7352" s="2" t="s">
        <v>17</v>
      </c>
      <c r="F7352" s="2" t="s">
        <v>61</v>
      </c>
      <c r="G7352" s="1">
        <v>36</v>
      </c>
      <c r="H7352" s="1">
        <v>18</v>
      </c>
      <c r="I7352" s="4">
        <v>1</v>
      </c>
      <c r="J7352" s="2" t="s">
        <v>72</v>
      </c>
      <c r="K7352" s="1">
        <f>Tabelle111[[#This Row],[Menge kg Nges]]/1000</f>
        <v>3.5999999999999997E-2</v>
      </c>
      <c r="L7352" s="1">
        <f>Tabelle111[[#This Row],[Menge kg P2O5]]/1000</f>
        <v>1.7999999999999999E-2</v>
      </c>
      <c r="M7352" s="1">
        <f>Tabelle111[[#This Row],[Menge t Nges]]/Tabelle111[[#This Row],[Anzahl Lieferscheine]]</f>
        <v>3.5999999999999997E-2</v>
      </c>
      <c r="N7352" s="1">
        <f>Tabelle111[[#This Row],[Menge t P2O5]]/Tabelle111[[#This Row],[Anzahl Lieferscheine]]</f>
        <v>1.7999999999999999E-2</v>
      </c>
    </row>
    <row r="7353" spans="1:14" x14ac:dyDescent="0.2">
      <c r="A7353" s="2" t="s">
        <v>36</v>
      </c>
      <c r="B7353" s="2" t="s">
        <v>43</v>
      </c>
      <c r="C7353" s="2" t="s">
        <v>25</v>
      </c>
      <c r="D7353" s="2" t="s">
        <v>25</v>
      </c>
      <c r="E7353" s="2" t="s">
        <v>26</v>
      </c>
      <c r="F7353" s="2" t="s">
        <v>61</v>
      </c>
      <c r="G7353" s="1">
        <v>48</v>
      </c>
      <c r="H7353" s="1">
        <v>30</v>
      </c>
      <c r="I7353" s="4">
        <v>1</v>
      </c>
      <c r="J7353" s="2" t="s">
        <v>72</v>
      </c>
      <c r="K7353" s="1">
        <f>Tabelle111[[#This Row],[Menge kg Nges]]/1000</f>
        <v>4.8000000000000001E-2</v>
      </c>
      <c r="L7353" s="1">
        <f>Tabelle111[[#This Row],[Menge kg P2O5]]/1000</f>
        <v>0.03</v>
      </c>
      <c r="M7353" s="1">
        <f>Tabelle111[[#This Row],[Menge t Nges]]/Tabelle111[[#This Row],[Anzahl Lieferscheine]]</f>
        <v>4.8000000000000001E-2</v>
      </c>
      <c r="N7353" s="1">
        <f>Tabelle111[[#This Row],[Menge t P2O5]]/Tabelle111[[#This Row],[Anzahl Lieferscheine]]</f>
        <v>0.03</v>
      </c>
    </row>
    <row r="7354" spans="1:14" x14ac:dyDescent="0.2">
      <c r="A7354" s="2" t="s">
        <v>36</v>
      </c>
      <c r="B7354" s="2" t="s">
        <v>36</v>
      </c>
      <c r="C7354" s="2" t="s">
        <v>6</v>
      </c>
      <c r="D7354" s="2" t="s">
        <v>7</v>
      </c>
      <c r="E7354" s="2" t="s">
        <v>9</v>
      </c>
      <c r="F7354" s="2" t="s">
        <v>61</v>
      </c>
      <c r="G7354" s="1">
        <v>5312.3</v>
      </c>
      <c r="H7354" s="1">
        <v>2177.06</v>
      </c>
      <c r="I7354" s="4">
        <v>32</v>
      </c>
      <c r="J7354" s="2" t="s">
        <v>72</v>
      </c>
      <c r="K7354" s="1">
        <f>Tabelle111[[#This Row],[Menge kg Nges]]/1000</f>
        <v>5.3123000000000005</v>
      </c>
      <c r="L7354" s="1">
        <f>Tabelle111[[#This Row],[Menge kg P2O5]]/1000</f>
        <v>2.17706</v>
      </c>
      <c r="M7354" s="1">
        <f>Tabelle111[[#This Row],[Menge t Nges]]/Tabelle111[[#This Row],[Anzahl Lieferscheine]]</f>
        <v>0.16600937500000001</v>
      </c>
      <c r="N7354" s="1">
        <f>Tabelle111[[#This Row],[Menge t P2O5]]/Tabelle111[[#This Row],[Anzahl Lieferscheine]]</f>
        <v>6.8033125E-2</v>
      </c>
    </row>
    <row r="7355" spans="1:14" x14ac:dyDescent="0.2">
      <c r="A7355" s="2" t="s">
        <v>36</v>
      </c>
      <c r="B7355" s="2" t="s">
        <v>36</v>
      </c>
      <c r="C7355" s="2" t="s">
        <v>6</v>
      </c>
      <c r="D7355" s="2" t="s">
        <v>7</v>
      </c>
      <c r="E7355" s="2" t="s">
        <v>11</v>
      </c>
      <c r="F7355" s="2" t="s">
        <v>61</v>
      </c>
      <c r="G7355" s="1">
        <v>4741.24</v>
      </c>
      <c r="H7355" s="1">
        <v>2228.1600000000003</v>
      </c>
      <c r="I7355" s="4">
        <v>31</v>
      </c>
      <c r="J7355" s="2" t="s">
        <v>72</v>
      </c>
      <c r="K7355" s="1">
        <f>Tabelle111[[#This Row],[Menge kg Nges]]/1000</f>
        <v>4.7412399999999995</v>
      </c>
      <c r="L7355" s="1">
        <f>Tabelle111[[#This Row],[Menge kg P2O5]]/1000</f>
        <v>2.2281600000000004</v>
      </c>
      <c r="M7355" s="1">
        <f>Tabelle111[[#This Row],[Menge t Nges]]/Tabelle111[[#This Row],[Anzahl Lieferscheine]]</f>
        <v>0.15294322580645159</v>
      </c>
      <c r="N7355" s="1">
        <f>Tabelle111[[#This Row],[Menge t P2O5]]/Tabelle111[[#This Row],[Anzahl Lieferscheine]]</f>
        <v>7.1876129032258082E-2</v>
      </c>
    </row>
    <row r="7356" spans="1:14" x14ac:dyDescent="0.2">
      <c r="A7356" s="2" t="s">
        <v>36</v>
      </c>
      <c r="B7356" s="2" t="s">
        <v>36</v>
      </c>
      <c r="C7356" s="2" t="s">
        <v>6</v>
      </c>
      <c r="D7356" s="2" t="s">
        <v>7</v>
      </c>
      <c r="E7356" s="2" t="s">
        <v>12</v>
      </c>
      <c r="F7356" s="2" t="s">
        <v>61</v>
      </c>
      <c r="G7356" s="1">
        <v>22406.460000000006</v>
      </c>
      <c r="H7356" s="1">
        <v>9808.350000000004</v>
      </c>
      <c r="I7356" s="4">
        <v>139</v>
      </c>
      <c r="J7356" s="2" t="s">
        <v>72</v>
      </c>
      <c r="K7356" s="1">
        <f>Tabelle111[[#This Row],[Menge kg Nges]]/1000</f>
        <v>22.406460000000006</v>
      </c>
      <c r="L7356" s="1">
        <f>Tabelle111[[#This Row],[Menge kg P2O5]]/1000</f>
        <v>9.8083500000000043</v>
      </c>
      <c r="M7356" s="1">
        <f>Tabelle111[[#This Row],[Menge t Nges]]/Tabelle111[[#This Row],[Anzahl Lieferscheine]]</f>
        <v>0.16119755395683458</v>
      </c>
      <c r="N7356" s="1">
        <f>Tabelle111[[#This Row],[Menge t P2O5]]/Tabelle111[[#This Row],[Anzahl Lieferscheine]]</f>
        <v>7.056366906474823E-2</v>
      </c>
    </row>
    <row r="7357" spans="1:14" x14ac:dyDescent="0.2">
      <c r="A7357" s="2" t="s">
        <v>36</v>
      </c>
      <c r="B7357" s="2" t="s">
        <v>36</v>
      </c>
      <c r="C7357" s="2" t="s">
        <v>6</v>
      </c>
      <c r="D7357" s="2" t="s">
        <v>7</v>
      </c>
      <c r="E7357" s="2" t="s">
        <v>13</v>
      </c>
      <c r="F7357" s="2" t="s">
        <v>61</v>
      </c>
      <c r="G7357" s="1">
        <v>4087.7599999999998</v>
      </c>
      <c r="H7357" s="1">
        <v>2209.9299999999998</v>
      </c>
      <c r="I7357" s="4">
        <v>18</v>
      </c>
      <c r="J7357" s="2" t="s">
        <v>72</v>
      </c>
      <c r="K7357" s="1">
        <f>Tabelle111[[#This Row],[Menge kg Nges]]/1000</f>
        <v>4.0877599999999994</v>
      </c>
      <c r="L7357" s="1">
        <f>Tabelle111[[#This Row],[Menge kg P2O5]]/1000</f>
        <v>2.2099299999999999</v>
      </c>
      <c r="M7357" s="1">
        <f>Tabelle111[[#This Row],[Menge t Nges]]/Tabelle111[[#This Row],[Anzahl Lieferscheine]]</f>
        <v>0.22709777777777773</v>
      </c>
      <c r="N7357" s="1">
        <f>Tabelle111[[#This Row],[Menge t P2O5]]/Tabelle111[[#This Row],[Anzahl Lieferscheine]]</f>
        <v>0.12277388888888889</v>
      </c>
    </row>
    <row r="7358" spans="1:14" x14ac:dyDescent="0.2">
      <c r="A7358" s="2" t="s">
        <v>36</v>
      </c>
      <c r="B7358" s="2" t="s">
        <v>36</v>
      </c>
      <c r="C7358" s="2" t="s">
        <v>6</v>
      </c>
      <c r="D7358" s="2" t="s">
        <v>7</v>
      </c>
      <c r="E7358" s="2" t="s">
        <v>14</v>
      </c>
      <c r="F7358" s="2" t="s">
        <v>61</v>
      </c>
      <c r="G7358" s="1">
        <v>9370.0000000000018</v>
      </c>
      <c r="H7358" s="1">
        <v>4887.8700000000008</v>
      </c>
      <c r="I7358" s="4">
        <v>79</v>
      </c>
      <c r="J7358" s="2" t="s">
        <v>72</v>
      </c>
      <c r="K7358" s="1">
        <f>Tabelle111[[#This Row],[Menge kg Nges]]/1000</f>
        <v>9.370000000000001</v>
      </c>
      <c r="L7358" s="1">
        <f>Tabelle111[[#This Row],[Menge kg P2O5]]/1000</f>
        <v>4.8878700000000004</v>
      </c>
      <c r="M7358" s="1">
        <f>Tabelle111[[#This Row],[Menge t Nges]]/Tabelle111[[#This Row],[Anzahl Lieferscheine]]</f>
        <v>0.11860759493670887</v>
      </c>
      <c r="N7358" s="1">
        <f>Tabelle111[[#This Row],[Menge t P2O5]]/Tabelle111[[#This Row],[Anzahl Lieferscheine]]</f>
        <v>6.1871772151898742E-2</v>
      </c>
    </row>
    <row r="7359" spans="1:14" x14ac:dyDescent="0.2">
      <c r="A7359" s="2" t="s">
        <v>36</v>
      </c>
      <c r="B7359" s="2" t="s">
        <v>36</v>
      </c>
      <c r="C7359" s="2" t="s">
        <v>6</v>
      </c>
      <c r="D7359" s="2" t="s">
        <v>15</v>
      </c>
      <c r="E7359" s="2" t="s">
        <v>17</v>
      </c>
      <c r="F7359" s="2" t="s">
        <v>61</v>
      </c>
      <c r="G7359" s="1">
        <v>45</v>
      </c>
      <c r="H7359" s="1">
        <v>22.5</v>
      </c>
      <c r="I7359" s="4">
        <v>1</v>
      </c>
      <c r="J7359" s="2" t="s">
        <v>72</v>
      </c>
      <c r="K7359" s="1">
        <f>Tabelle111[[#This Row],[Menge kg Nges]]/1000</f>
        <v>4.4999999999999998E-2</v>
      </c>
      <c r="L7359" s="1">
        <f>Tabelle111[[#This Row],[Menge kg P2O5]]/1000</f>
        <v>2.2499999999999999E-2</v>
      </c>
      <c r="M7359" s="1">
        <f>Tabelle111[[#This Row],[Menge t Nges]]/Tabelle111[[#This Row],[Anzahl Lieferscheine]]</f>
        <v>4.4999999999999998E-2</v>
      </c>
      <c r="N7359" s="1">
        <f>Tabelle111[[#This Row],[Menge t P2O5]]/Tabelle111[[#This Row],[Anzahl Lieferscheine]]</f>
        <v>2.2499999999999999E-2</v>
      </c>
    </row>
    <row r="7360" spans="1:14" x14ac:dyDescent="0.2">
      <c r="A7360" s="2" t="s">
        <v>36</v>
      </c>
      <c r="B7360" s="2" t="s">
        <v>36</v>
      </c>
      <c r="C7360" s="2" t="s">
        <v>6</v>
      </c>
      <c r="D7360" s="2" t="s">
        <v>15</v>
      </c>
      <c r="E7360" s="2" t="s">
        <v>18</v>
      </c>
      <c r="F7360" s="2" t="s">
        <v>61</v>
      </c>
      <c r="G7360" s="1">
        <v>1761.63</v>
      </c>
      <c r="H7360" s="1">
        <v>1306.82</v>
      </c>
      <c r="I7360" s="4">
        <v>11</v>
      </c>
      <c r="J7360" s="2" t="s">
        <v>72</v>
      </c>
      <c r="K7360" s="1">
        <f>Tabelle111[[#This Row],[Menge kg Nges]]/1000</f>
        <v>1.76163</v>
      </c>
      <c r="L7360" s="1">
        <f>Tabelle111[[#This Row],[Menge kg P2O5]]/1000</f>
        <v>1.3068199999999999</v>
      </c>
      <c r="M7360" s="1">
        <f>Tabelle111[[#This Row],[Menge t Nges]]/Tabelle111[[#This Row],[Anzahl Lieferscheine]]</f>
        <v>0.16014818181818183</v>
      </c>
      <c r="N7360" s="1">
        <f>Tabelle111[[#This Row],[Menge t P2O5]]/Tabelle111[[#This Row],[Anzahl Lieferscheine]]</f>
        <v>0.11880181818181818</v>
      </c>
    </row>
    <row r="7361" spans="1:14" x14ac:dyDescent="0.2">
      <c r="A7361" s="2" t="s">
        <v>36</v>
      </c>
      <c r="B7361" s="2" t="s">
        <v>36</v>
      </c>
      <c r="C7361" s="2" t="s">
        <v>6</v>
      </c>
      <c r="D7361" s="2" t="s">
        <v>15</v>
      </c>
      <c r="E7361" s="2" t="s">
        <v>20</v>
      </c>
      <c r="F7361" s="2" t="s">
        <v>61</v>
      </c>
      <c r="G7361" s="1">
        <v>77.52000000000001</v>
      </c>
      <c r="H7361" s="1">
        <v>57</v>
      </c>
      <c r="I7361" s="4">
        <v>2</v>
      </c>
      <c r="J7361" s="2" t="s">
        <v>72</v>
      </c>
      <c r="K7361" s="1">
        <f>Tabelle111[[#This Row],[Menge kg Nges]]/1000</f>
        <v>7.7520000000000006E-2</v>
      </c>
      <c r="L7361" s="1">
        <f>Tabelle111[[#This Row],[Menge kg P2O5]]/1000</f>
        <v>5.7000000000000002E-2</v>
      </c>
      <c r="M7361" s="1">
        <f>Tabelle111[[#This Row],[Menge t Nges]]/Tabelle111[[#This Row],[Anzahl Lieferscheine]]</f>
        <v>3.8760000000000003E-2</v>
      </c>
      <c r="N7361" s="1">
        <f>Tabelle111[[#This Row],[Menge t P2O5]]/Tabelle111[[#This Row],[Anzahl Lieferscheine]]</f>
        <v>2.8500000000000001E-2</v>
      </c>
    </row>
    <row r="7362" spans="1:14" x14ac:dyDescent="0.2">
      <c r="A7362" s="2" t="s">
        <v>36</v>
      </c>
      <c r="B7362" s="2" t="s">
        <v>36</v>
      </c>
      <c r="C7362" s="2" t="s">
        <v>6</v>
      </c>
      <c r="D7362" s="2" t="s">
        <v>15</v>
      </c>
      <c r="E7362" s="2" t="s">
        <v>23</v>
      </c>
      <c r="F7362" s="2" t="s">
        <v>61</v>
      </c>
      <c r="G7362" s="1">
        <v>225.6</v>
      </c>
      <c r="H7362" s="1">
        <v>95.6</v>
      </c>
      <c r="I7362" s="4">
        <v>2</v>
      </c>
      <c r="J7362" s="2" t="s">
        <v>72</v>
      </c>
      <c r="K7362" s="1">
        <f>Tabelle111[[#This Row],[Menge kg Nges]]/1000</f>
        <v>0.22559999999999999</v>
      </c>
      <c r="L7362" s="1">
        <f>Tabelle111[[#This Row],[Menge kg P2O5]]/1000</f>
        <v>9.5599999999999991E-2</v>
      </c>
      <c r="M7362" s="1">
        <f>Tabelle111[[#This Row],[Menge t Nges]]/Tabelle111[[#This Row],[Anzahl Lieferscheine]]</f>
        <v>0.1128</v>
      </c>
      <c r="N7362" s="1">
        <f>Tabelle111[[#This Row],[Menge t P2O5]]/Tabelle111[[#This Row],[Anzahl Lieferscheine]]</f>
        <v>4.7799999999999995E-2</v>
      </c>
    </row>
    <row r="7363" spans="1:14" x14ac:dyDescent="0.2">
      <c r="A7363" s="2" t="s">
        <v>36</v>
      </c>
      <c r="B7363" s="2" t="s">
        <v>36</v>
      </c>
      <c r="C7363" s="2" t="s">
        <v>6</v>
      </c>
      <c r="D7363" s="2" t="s">
        <v>15</v>
      </c>
      <c r="E7363" s="2" t="s">
        <v>24</v>
      </c>
      <c r="F7363" s="2" t="s">
        <v>61</v>
      </c>
      <c r="G7363" s="1">
        <v>623</v>
      </c>
      <c r="H7363" s="1">
        <v>511.75</v>
      </c>
      <c r="I7363" s="4">
        <v>4</v>
      </c>
      <c r="J7363" s="2" t="s">
        <v>72</v>
      </c>
      <c r="K7363" s="1">
        <f>Tabelle111[[#This Row],[Menge kg Nges]]/1000</f>
        <v>0.623</v>
      </c>
      <c r="L7363" s="1">
        <f>Tabelle111[[#This Row],[Menge kg P2O5]]/1000</f>
        <v>0.51175000000000004</v>
      </c>
      <c r="M7363" s="1">
        <f>Tabelle111[[#This Row],[Menge t Nges]]/Tabelle111[[#This Row],[Anzahl Lieferscheine]]</f>
        <v>0.15575</v>
      </c>
      <c r="N7363" s="1">
        <f>Tabelle111[[#This Row],[Menge t P2O5]]/Tabelle111[[#This Row],[Anzahl Lieferscheine]]</f>
        <v>0.12793750000000001</v>
      </c>
    </row>
    <row r="7364" spans="1:14" x14ac:dyDescent="0.2">
      <c r="A7364" s="2" t="s">
        <v>36</v>
      </c>
      <c r="B7364" s="2" t="s">
        <v>36</v>
      </c>
      <c r="C7364" s="2" t="s">
        <v>25</v>
      </c>
      <c r="D7364" s="2" t="s">
        <v>25</v>
      </c>
      <c r="E7364" s="2" t="s">
        <v>26</v>
      </c>
      <c r="F7364" s="2" t="s">
        <v>61</v>
      </c>
      <c r="G7364" s="1">
        <v>0</v>
      </c>
      <c r="H7364" s="1">
        <v>1021.29</v>
      </c>
      <c r="I7364" s="4">
        <v>6</v>
      </c>
      <c r="J7364" s="2" t="s">
        <v>72</v>
      </c>
      <c r="K7364" s="1">
        <f>Tabelle111[[#This Row],[Menge kg Nges]]/1000</f>
        <v>0</v>
      </c>
      <c r="L7364" s="1">
        <f>Tabelle111[[#This Row],[Menge kg P2O5]]/1000</f>
        <v>1.02129</v>
      </c>
      <c r="M7364" s="1">
        <f>Tabelle111[[#This Row],[Menge t Nges]]/Tabelle111[[#This Row],[Anzahl Lieferscheine]]</f>
        <v>0</v>
      </c>
      <c r="N7364" s="1">
        <f>Tabelle111[[#This Row],[Menge t P2O5]]/Tabelle111[[#This Row],[Anzahl Lieferscheine]]</f>
        <v>0.17021500000000001</v>
      </c>
    </row>
    <row r="7365" spans="1:14" x14ac:dyDescent="0.2">
      <c r="A7365" s="2" t="s">
        <v>36</v>
      </c>
      <c r="B7365" s="2" t="s">
        <v>36</v>
      </c>
      <c r="C7365" s="2" t="s">
        <v>63</v>
      </c>
      <c r="D7365" s="2" t="s">
        <v>63</v>
      </c>
      <c r="E7365" s="2" t="s">
        <v>63</v>
      </c>
      <c r="F7365" s="2" t="s">
        <v>61</v>
      </c>
      <c r="G7365" s="1">
        <v>1.3</v>
      </c>
      <c r="H7365" s="1">
        <v>0.13</v>
      </c>
      <c r="I7365" s="4">
        <v>1</v>
      </c>
      <c r="J7365" s="2" t="s">
        <v>72</v>
      </c>
      <c r="K7365" s="1">
        <f>Tabelle111[[#This Row],[Menge kg Nges]]/1000</f>
        <v>1.2999999999999999E-3</v>
      </c>
      <c r="L7365" s="1">
        <f>Tabelle111[[#This Row],[Menge kg P2O5]]/1000</f>
        <v>1.3000000000000002E-4</v>
      </c>
      <c r="M7365" s="1">
        <f>Tabelle111[[#This Row],[Menge t Nges]]/Tabelle111[[#This Row],[Anzahl Lieferscheine]]</f>
        <v>1.2999999999999999E-3</v>
      </c>
      <c r="N7365" s="1">
        <f>Tabelle111[[#This Row],[Menge t P2O5]]/Tabelle111[[#This Row],[Anzahl Lieferscheine]]</f>
        <v>1.3000000000000002E-4</v>
      </c>
    </row>
    <row r="7366" spans="1:14" x14ac:dyDescent="0.2">
      <c r="A7366" s="2" t="s">
        <v>36</v>
      </c>
      <c r="B7366" s="2" t="s">
        <v>44</v>
      </c>
      <c r="C7366" s="2" t="s">
        <v>6</v>
      </c>
      <c r="D7366" s="2" t="s">
        <v>7</v>
      </c>
      <c r="E7366" s="2" t="s">
        <v>9</v>
      </c>
      <c r="F7366" s="2" t="s">
        <v>61</v>
      </c>
      <c r="G7366" s="1">
        <v>79.2</v>
      </c>
      <c r="H7366" s="1">
        <v>32.4</v>
      </c>
      <c r="I7366" s="4">
        <v>1</v>
      </c>
      <c r="J7366" s="2" t="s">
        <v>72</v>
      </c>
      <c r="K7366" s="1">
        <f>Tabelle111[[#This Row],[Menge kg Nges]]/1000</f>
        <v>7.9200000000000007E-2</v>
      </c>
      <c r="L7366" s="1">
        <f>Tabelle111[[#This Row],[Menge kg P2O5]]/1000</f>
        <v>3.2399999999999998E-2</v>
      </c>
      <c r="M7366" s="1">
        <f>Tabelle111[[#This Row],[Menge t Nges]]/Tabelle111[[#This Row],[Anzahl Lieferscheine]]</f>
        <v>7.9200000000000007E-2</v>
      </c>
      <c r="N7366" s="1">
        <f>Tabelle111[[#This Row],[Menge t P2O5]]/Tabelle111[[#This Row],[Anzahl Lieferscheine]]</f>
        <v>3.2399999999999998E-2</v>
      </c>
    </row>
    <row r="7367" spans="1:14" x14ac:dyDescent="0.2">
      <c r="A7367" s="2" t="s">
        <v>36</v>
      </c>
      <c r="B7367" s="2" t="s">
        <v>44</v>
      </c>
      <c r="C7367" s="2" t="s">
        <v>6</v>
      </c>
      <c r="D7367" s="2" t="s">
        <v>7</v>
      </c>
      <c r="E7367" s="2" t="s">
        <v>12</v>
      </c>
      <c r="F7367" s="2" t="s">
        <v>61</v>
      </c>
      <c r="G7367" s="1">
        <v>2173.5</v>
      </c>
      <c r="H7367" s="1">
        <v>917.69999999999993</v>
      </c>
      <c r="I7367" s="4">
        <v>5</v>
      </c>
      <c r="J7367" s="2" t="s">
        <v>72</v>
      </c>
      <c r="K7367" s="1">
        <f>Tabelle111[[#This Row],[Menge kg Nges]]/1000</f>
        <v>2.1735000000000002</v>
      </c>
      <c r="L7367" s="1">
        <f>Tabelle111[[#This Row],[Menge kg P2O5]]/1000</f>
        <v>0.91769999999999996</v>
      </c>
      <c r="M7367" s="1">
        <f>Tabelle111[[#This Row],[Menge t Nges]]/Tabelle111[[#This Row],[Anzahl Lieferscheine]]</f>
        <v>0.43470000000000003</v>
      </c>
      <c r="N7367" s="1">
        <f>Tabelle111[[#This Row],[Menge t P2O5]]/Tabelle111[[#This Row],[Anzahl Lieferscheine]]</f>
        <v>0.18353999999999998</v>
      </c>
    </row>
    <row r="7368" spans="1:14" x14ac:dyDescent="0.2">
      <c r="A7368" s="2" t="s">
        <v>36</v>
      </c>
      <c r="B7368" s="2" t="s">
        <v>37</v>
      </c>
      <c r="C7368" s="2" t="s">
        <v>6</v>
      </c>
      <c r="D7368" s="2" t="s">
        <v>7</v>
      </c>
      <c r="E7368" s="2" t="s">
        <v>9</v>
      </c>
      <c r="F7368" s="2" t="s">
        <v>61</v>
      </c>
      <c r="G7368" s="1">
        <v>1455.8000000000002</v>
      </c>
      <c r="H7368" s="1">
        <v>596.09999999999991</v>
      </c>
      <c r="I7368" s="4">
        <v>12</v>
      </c>
      <c r="J7368" s="2" t="s">
        <v>72</v>
      </c>
      <c r="K7368" s="1">
        <f>Tabelle111[[#This Row],[Menge kg Nges]]/1000</f>
        <v>1.4558000000000002</v>
      </c>
      <c r="L7368" s="1">
        <f>Tabelle111[[#This Row],[Menge kg P2O5]]/1000</f>
        <v>0.59609999999999996</v>
      </c>
      <c r="M7368" s="1">
        <f>Tabelle111[[#This Row],[Menge t Nges]]/Tabelle111[[#This Row],[Anzahl Lieferscheine]]</f>
        <v>0.12131666666666668</v>
      </c>
      <c r="N7368" s="1">
        <f>Tabelle111[[#This Row],[Menge t P2O5]]/Tabelle111[[#This Row],[Anzahl Lieferscheine]]</f>
        <v>4.9674999999999997E-2</v>
      </c>
    </row>
    <row r="7369" spans="1:14" x14ac:dyDescent="0.2">
      <c r="A7369" s="2" t="s">
        <v>36</v>
      </c>
      <c r="B7369" s="2" t="s">
        <v>37</v>
      </c>
      <c r="C7369" s="2" t="s">
        <v>6</v>
      </c>
      <c r="D7369" s="2" t="s">
        <v>7</v>
      </c>
      <c r="E7369" s="2" t="s">
        <v>11</v>
      </c>
      <c r="F7369" s="2" t="s">
        <v>61</v>
      </c>
      <c r="G7369" s="1">
        <v>648.55999999999995</v>
      </c>
      <c r="H7369" s="1">
        <v>287.14</v>
      </c>
      <c r="I7369" s="4">
        <v>2</v>
      </c>
      <c r="J7369" s="2" t="s">
        <v>72</v>
      </c>
      <c r="K7369" s="1">
        <f>Tabelle111[[#This Row],[Menge kg Nges]]/1000</f>
        <v>0.64855999999999991</v>
      </c>
      <c r="L7369" s="1">
        <f>Tabelle111[[#This Row],[Menge kg P2O5]]/1000</f>
        <v>0.28714000000000001</v>
      </c>
      <c r="M7369" s="1">
        <f>Tabelle111[[#This Row],[Menge t Nges]]/Tabelle111[[#This Row],[Anzahl Lieferscheine]]</f>
        <v>0.32427999999999996</v>
      </c>
      <c r="N7369" s="1">
        <f>Tabelle111[[#This Row],[Menge t P2O5]]/Tabelle111[[#This Row],[Anzahl Lieferscheine]]</f>
        <v>0.14357</v>
      </c>
    </row>
    <row r="7370" spans="1:14" x14ac:dyDescent="0.2">
      <c r="A7370" s="2" t="s">
        <v>36</v>
      </c>
      <c r="B7370" s="2" t="s">
        <v>37</v>
      </c>
      <c r="C7370" s="2" t="s">
        <v>6</v>
      </c>
      <c r="D7370" s="2" t="s">
        <v>7</v>
      </c>
      <c r="E7370" s="2" t="s">
        <v>12</v>
      </c>
      <c r="F7370" s="2" t="s">
        <v>61</v>
      </c>
      <c r="G7370" s="1">
        <v>6543.6</v>
      </c>
      <c r="H7370" s="1">
        <v>3519.2</v>
      </c>
      <c r="I7370" s="4">
        <v>33</v>
      </c>
      <c r="J7370" s="2" t="s">
        <v>72</v>
      </c>
      <c r="K7370" s="1">
        <f>Tabelle111[[#This Row],[Menge kg Nges]]/1000</f>
        <v>6.5436000000000005</v>
      </c>
      <c r="L7370" s="1">
        <f>Tabelle111[[#This Row],[Menge kg P2O5]]/1000</f>
        <v>3.5191999999999997</v>
      </c>
      <c r="M7370" s="1">
        <f>Tabelle111[[#This Row],[Menge t Nges]]/Tabelle111[[#This Row],[Anzahl Lieferscheine]]</f>
        <v>0.1982909090909091</v>
      </c>
      <c r="N7370" s="1">
        <f>Tabelle111[[#This Row],[Menge t P2O5]]/Tabelle111[[#This Row],[Anzahl Lieferscheine]]</f>
        <v>0.10664242424242423</v>
      </c>
    </row>
    <row r="7371" spans="1:14" x14ac:dyDescent="0.2">
      <c r="A7371" s="2" t="s">
        <v>36</v>
      </c>
      <c r="B7371" s="2" t="s">
        <v>37</v>
      </c>
      <c r="C7371" s="2" t="s">
        <v>6</v>
      </c>
      <c r="D7371" s="2" t="s">
        <v>7</v>
      </c>
      <c r="E7371" s="2" t="s">
        <v>13</v>
      </c>
      <c r="F7371" s="2" t="s">
        <v>61</v>
      </c>
      <c r="G7371" s="1">
        <v>1640.5</v>
      </c>
      <c r="H7371" s="1">
        <v>864.8</v>
      </c>
      <c r="I7371" s="4">
        <v>8</v>
      </c>
      <c r="J7371" s="2" t="s">
        <v>72</v>
      </c>
      <c r="K7371" s="1">
        <f>Tabelle111[[#This Row],[Menge kg Nges]]/1000</f>
        <v>1.6405000000000001</v>
      </c>
      <c r="L7371" s="1">
        <f>Tabelle111[[#This Row],[Menge kg P2O5]]/1000</f>
        <v>0.8647999999999999</v>
      </c>
      <c r="M7371" s="1">
        <f>Tabelle111[[#This Row],[Menge t Nges]]/Tabelle111[[#This Row],[Anzahl Lieferscheine]]</f>
        <v>0.20506250000000001</v>
      </c>
      <c r="N7371" s="1">
        <f>Tabelle111[[#This Row],[Menge t P2O5]]/Tabelle111[[#This Row],[Anzahl Lieferscheine]]</f>
        <v>0.10809999999999999</v>
      </c>
    </row>
    <row r="7372" spans="1:14" x14ac:dyDescent="0.2">
      <c r="A7372" s="2" t="s">
        <v>36</v>
      </c>
      <c r="B7372" s="2" t="s">
        <v>37</v>
      </c>
      <c r="C7372" s="2" t="s">
        <v>6</v>
      </c>
      <c r="D7372" s="2" t="s">
        <v>7</v>
      </c>
      <c r="E7372" s="2" t="s">
        <v>14</v>
      </c>
      <c r="F7372" s="2" t="s">
        <v>61</v>
      </c>
      <c r="G7372" s="1">
        <v>8862</v>
      </c>
      <c r="H7372" s="1">
        <v>4483</v>
      </c>
      <c r="I7372" s="4">
        <v>41</v>
      </c>
      <c r="J7372" s="2" t="s">
        <v>72</v>
      </c>
      <c r="K7372" s="1">
        <f>Tabelle111[[#This Row],[Menge kg Nges]]/1000</f>
        <v>8.8620000000000001</v>
      </c>
      <c r="L7372" s="1">
        <f>Tabelle111[[#This Row],[Menge kg P2O5]]/1000</f>
        <v>4.4829999999999997</v>
      </c>
      <c r="M7372" s="1">
        <f>Tabelle111[[#This Row],[Menge t Nges]]/Tabelle111[[#This Row],[Anzahl Lieferscheine]]</f>
        <v>0.21614634146341463</v>
      </c>
      <c r="N7372" s="1">
        <f>Tabelle111[[#This Row],[Menge t P2O5]]/Tabelle111[[#This Row],[Anzahl Lieferscheine]]</f>
        <v>0.10934146341463413</v>
      </c>
    </row>
    <row r="7373" spans="1:14" x14ac:dyDescent="0.2">
      <c r="A7373" s="2" t="s">
        <v>36</v>
      </c>
      <c r="B7373" s="2" t="s">
        <v>37</v>
      </c>
      <c r="C7373" s="2" t="s">
        <v>6</v>
      </c>
      <c r="D7373" s="2" t="s">
        <v>15</v>
      </c>
      <c r="E7373" s="2" t="s">
        <v>18</v>
      </c>
      <c r="F7373" s="2" t="s">
        <v>61</v>
      </c>
      <c r="G7373" s="1">
        <v>168</v>
      </c>
      <c r="H7373" s="1">
        <v>136</v>
      </c>
      <c r="I7373" s="4">
        <v>1</v>
      </c>
      <c r="J7373" s="2" t="s">
        <v>72</v>
      </c>
      <c r="K7373" s="1">
        <f>Tabelle111[[#This Row],[Menge kg Nges]]/1000</f>
        <v>0.16800000000000001</v>
      </c>
      <c r="L7373" s="1">
        <f>Tabelle111[[#This Row],[Menge kg P2O5]]/1000</f>
        <v>0.13600000000000001</v>
      </c>
      <c r="M7373" s="1">
        <f>Tabelle111[[#This Row],[Menge t Nges]]/Tabelle111[[#This Row],[Anzahl Lieferscheine]]</f>
        <v>0.16800000000000001</v>
      </c>
      <c r="N7373" s="1">
        <f>Tabelle111[[#This Row],[Menge t P2O5]]/Tabelle111[[#This Row],[Anzahl Lieferscheine]]</f>
        <v>0.13600000000000001</v>
      </c>
    </row>
    <row r="7374" spans="1:14" x14ac:dyDescent="0.2">
      <c r="A7374" s="2" t="s">
        <v>36</v>
      </c>
      <c r="B7374" s="2" t="s">
        <v>37</v>
      </c>
      <c r="C7374" s="2" t="s">
        <v>6</v>
      </c>
      <c r="D7374" s="2" t="s">
        <v>15</v>
      </c>
      <c r="E7374" s="2" t="s">
        <v>9</v>
      </c>
      <c r="F7374" s="2" t="s">
        <v>61</v>
      </c>
      <c r="G7374" s="1">
        <v>312.88</v>
      </c>
      <c r="H7374" s="1">
        <v>136.65</v>
      </c>
      <c r="I7374" s="4">
        <v>4</v>
      </c>
      <c r="J7374" s="2" t="s">
        <v>72</v>
      </c>
      <c r="K7374" s="1">
        <f>Tabelle111[[#This Row],[Menge kg Nges]]/1000</f>
        <v>0.31287999999999999</v>
      </c>
      <c r="L7374" s="1">
        <f>Tabelle111[[#This Row],[Menge kg P2O5]]/1000</f>
        <v>0.13664999999999999</v>
      </c>
      <c r="M7374" s="1">
        <f>Tabelle111[[#This Row],[Menge t Nges]]/Tabelle111[[#This Row],[Anzahl Lieferscheine]]</f>
        <v>7.8219999999999998E-2</v>
      </c>
      <c r="N7374" s="1">
        <f>Tabelle111[[#This Row],[Menge t P2O5]]/Tabelle111[[#This Row],[Anzahl Lieferscheine]]</f>
        <v>3.4162499999999998E-2</v>
      </c>
    </row>
    <row r="7375" spans="1:14" x14ac:dyDescent="0.2">
      <c r="A7375" s="2" t="s">
        <v>36</v>
      </c>
      <c r="B7375" s="2" t="s">
        <v>37</v>
      </c>
      <c r="C7375" s="2" t="s">
        <v>25</v>
      </c>
      <c r="D7375" s="2" t="s">
        <v>25</v>
      </c>
      <c r="E7375" s="2" t="s">
        <v>26</v>
      </c>
      <c r="F7375" s="2" t="s">
        <v>61</v>
      </c>
      <c r="G7375" s="1">
        <v>1328</v>
      </c>
      <c r="H7375" s="1">
        <v>2670.8</v>
      </c>
      <c r="I7375" s="4">
        <v>22</v>
      </c>
      <c r="J7375" s="2" t="s">
        <v>72</v>
      </c>
      <c r="K7375" s="1">
        <f>Tabelle111[[#This Row],[Menge kg Nges]]/1000</f>
        <v>1.3280000000000001</v>
      </c>
      <c r="L7375" s="1">
        <f>Tabelle111[[#This Row],[Menge kg P2O5]]/1000</f>
        <v>2.6708000000000003</v>
      </c>
      <c r="M7375" s="1">
        <f>Tabelle111[[#This Row],[Menge t Nges]]/Tabelle111[[#This Row],[Anzahl Lieferscheine]]</f>
        <v>6.0363636363636369E-2</v>
      </c>
      <c r="N7375" s="1">
        <f>Tabelle111[[#This Row],[Menge t P2O5]]/Tabelle111[[#This Row],[Anzahl Lieferscheine]]</f>
        <v>0.12140000000000001</v>
      </c>
    </row>
    <row r="7376" spans="1:14" x14ac:dyDescent="0.2">
      <c r="A7376" s="2" t="s">
        <v>36</v>
      </c>
      <c r="B7376" s="2" t="s">
        <v>38</v>
      </c>
      <c r="C7376" s="2" t="s">
        <v>6</v>
      </c>
      <c r="D7376" s="2" t="s">
        <v>7</v>
      </c>
      <c r="E7376" s="2" t="s">
        <v>12</v>
      </c>
      <c r="F7376" s="2" t="s">
        <v>61</v>
      </c>
      <c r="G7376" s="1">
        <v>950.4</v>
      </c>
      <c r="H7376" s="1">
        <v>388.8</v>
      </c>
      <c r="I7376" s="4">
        <v>1</v>
      </c>
      <c r="J7376" s="2" t="s">
        <v>72</v>
      </c>
      <c r="K7376" s="1">
        <f>Tabelle111[[#This Row],[Menge kg Nges]]/1000</f>
        <v>0.95040000000000002</v>
      </c>
      <c r="L7376" s="1">
        <f>Tabelle111[[#This Row],[Menge kg P2O5]]/1000</f>
        <v>0.38880000000000003</v>
      </c>
      <c r="M7376" s="1">
        <f>Tabelle111[[#This Row],[Menge t Nges]]/Tabelle111[[#This Row],[Anzahl Lieferscheine]]</f>
        <v>0.95040000000000002</v>
      </c>
      <c r="N7376" s="1">
        <f>Tabelle111[[#This Row],[Menge t P2O5]]/Tabelle111[[#This Row],[Anzahl Lieferscheine]]</f>
        <v>0.38880000000000003</v>
      </c>
    </row>
    <row r="7377" spans="1:14" x14ac:dyDescent="0.2">
      <c r="A7377" s="2" t="s">
        <v>36</v>
      </c>
      <c r="B7377" s="2" t="s">
        <v>38</v>
      </c>
      <c r="C7377" s="2" t="s">
        <v>63</v>
      </c>
      <c r="D7377" s="2" t="s">
        <v>63</v>
      </c>
      <c r="E7377" s="2" t="s">
        <v>63</v>
      </c>
      <c r="F7377" s="2" t="s">
        <v>61</v>
      </c>
      <c r="G7377" s="1">
        <v>1727</v>
      </c>
      <c r="H7377" s="1">
        <v>1166</v>
      </c>
      <c r="I7377" s="4">
        <v>1</v>
      </c>
      <c r="J7377" s="2" t="s">
        <v>72</v>
      </c>
      <c r="K7377" s="1">
        <f>Tabelle111[[#This Row],[Menge kg Nges]]/1000</f>
        <v>1.7270000000000001</v>
      </c>
      <c r="L7377" s="1">
        <f>Tabelle111[[#This Row],[Menge kg P2O5]]/1000</f>
        <v>1.1659999999999999</v>
      </c>
      <c r="M7377" s="1">
        <f>Tabelle111[[#This Row],[Menge t Nges]]/Tabelle111[[#This Row],[Anzahl Lieferscheine]]</f>
        <v>1.7270000000000001</v>
      </c>
      <c r="N7377" s="1">
        <f>Tabelle111[[#This Row],[Menge t P2O5]]/Tabelle111[[#This Row],[Anzahl Lieferscheine]]</f>
        <v>1.1659999999999999</v>
      </c>
    </row>
    <row r="7378" spans="1:14" x14ac:dyDescent="0.2">
      <c r="A7378" s="2" t="s">
        <v>36</v>
      </c>
      <c r="B7378" s="2" t="s">
        <v>40</v>
      </c>
      <c r="C7378" s="2" t="s">
        <v>6</v>
      </c>
      <c r="D7378" s="2" t="s">
        <v>7</v>
      </c>
      <c r="E7378" s="2" t="s">
        <v>12</v>
      </c>
      <c r="F7378" s="2" t="s">
        <v>61</v>
      </c>
      <c r="G7378" s="1">
        <v>403.20000000000005</v>
      </c>
      <c r="H7378" s="1">
        <v>212.8</v>
      </c>
      <c r="I7378" s="4">
        <v>3</v>
      </c>
      <c r="J7378" s="2" t="s">
        <v>72</v>
      </c>
      <c r="K7378" s="1">
        <f>Tabelle111[[#This Row],[Menge kg Nges]]/1000</f>
        <v>0.40320000000000006</v>
      </c>
      <c r="L7378" s="1">
        <f>Tabelle111[[#This Row],[Menge kg P2O5]]/1000</f>
        <v>0.21280000000000002</v>
      </c>
      <c r="M7378" s="1">
        <f>Tabelle111[[#This Row],[Menge t Nges]]/Tabelle111[[#This Row],[Anzahl Lieferscheine]]</f>
        <v>0.13440000000000002</v>
      </c>
      <c r="N7378" s="1">
        <f>Tabelle111[[#This Row],[Menge t P2O5]]/Tabelle111[[#This Row],[Anzahl Lieferscheine]]</f>
        <v>7.0933333333333334E-2</v>
      </c>
    </row>
    <row r="7379" spans="1:14" x14ac:dyDescent="0.2">
      <c r="A7379" s="2" t="s">
        <v>36</v>
      </c>
      <c r="B7379" s="2" t="s">
        <v>40</v>
      </c>
      <c r="C7379" s="2" t="s">
        <v>6</v>
      </c>
      <c r="D7379" s="2" t="s">
        <v>7</v>
      </c>
      <c r="E7379" s="2" t="s">
        <v>14</v>
      </c>
      <c r="F7379" s="2" t="s">
        <v>61</v>
      </c>
      <c r="G7379" s="1">
        <v>70.2</v>
      </c>
      <c r="H7379" s="1">
        <v>39</v>
      </c>
      <c r="I7379" s="4">
        <v>1</v>
      </c>
      <c r="J7379" s="2" t="s">
        <v>72</v>
      </c>
      <c r="K7379" s="1">
        <f>Tabelle111[[#This Row],[Menge kg Nges]]/1000</f>
        <v>7.0199999999999999E-2</v>
      </c>
      <c r="L7379" s="1">
        <f>Tabelle111[[#This Row],[Menge kg P2O5]]/1000</f>
        <v>3.9E-2</v>
      </c>
      <c r="M7379" s="1">
        <f>Tabelle111[[#This Row],[Menge t Nges]]/Tabelle111[[#This Row],[Anzahl Lieferscheine]]</f>
        <v>7.0199999999999999E-2</v>
      </c>
      <c r="N7379" s="1">
        <f>Tabelle111[[#This Row],[Menge t P2O5]]/Tabelle111[[#This Row],[Anzahl Lieferscheine]]</f>
        <v>3.9E-2</v>
      </c>
    </row>
    <row r="7380" spans="1:14" x14ac:dyDescent="0.2">
      <c r="A7380" s="2" t="s">
        <v>36</v>
      </c>
      <c r="B7380" s="2" t="s">
        <v>40</v>
      </c>
      <c r="C7380" s="2" t="s">
        <v>6</v>
      </c>
      <c r="D7380" s="2" t="s">
        <v>15</v>
      </c>
      <c r="E7380" s="2" t="s">
        <v>17</v>
      </c>
      <c r="F7380" s="2" t="s">
        <v>61</v>
      </c>
      <c r="G7380" s="1">
        <v>360</v>
      </c>
      <c r="H7380" s="1">
        <v>180</v>
      </c>
      <c r="I7380" s="4">
        <v>3</v>
      </c>
      <c r="J7380" s="2" t="s">
        <v>72</v>
      </c>
      <c r="K7380" s="1">
        <f>Tabelle111[[#This Row],[Menge kg Nges]]/1000</f>
        <v>0.36</v>
      </c>
      <c r="L7380" s="1">
        <f>Tabelle111[[#This Row],[Menge kg P2O5]]/1000</f>
        <v>0.18</v>
      </c>
      <c r="M7380" s="1">
        <f>Tabelle111[[#This Row],[Menge t Nges]]/Tabelle111[[#This Row],[Anzahl Lieferscheine]]</f>
        <v>0.12</v>
      </c>
      <c r="N7380" s="1">
        <f>Tabelle111[[#This Row],[Menge t P2O5]]/Tabelle111[[#This Row],[Anzahl Lieferscheine]]</f>
        <v>0.06</v>
      </c>
    </row>
    <row r="7381" spans="1:14" x14ac:dyDescent="0.2">
      <c r="A7381" s="2" t="s">
        <v>36</v>
      </c>
      <c r="B7381" s="2" t="s">
        <v>40</v>
      </c>
      <c r="C7381" s="2" t="s">
        <v>6</v>
      </c>
      <c r="D7381" s="2" t="s">
        <v>15</v>
      </c>
      <c r="E7381" s="2" t="s">
        <v>18</v>
      </c>
      <c r="F7381" s="2" t="s">
        <v>61</v>
      </c>
      <c r="G7381" s="1">
        <v>952.91000000000008</v>
      </c>
      <c r="H7381" s="1">
        <v>771.4</v>
      </c>
      <c r="I7381" s="4">
        <v>3</v>
      </c>
      <c r="J7381" s="2" t="s">
        <v>72</v>
      </c>
      <c r="K7381" s="1">
        <f>Tabelle111[[#This Row],[Menge kg Nges]]/1000</f>
        <v>0.95291000000000003</v>
      </c>
      <c r="L7381" s="1">
        <f>Tabelle111[[#This Row],[Menge kg P2O5]]/1000</f>
        <v>0.77139999999999997</v>
      </c>
      <c r="M7381" s="1">
        <f>Tabelle111[[#This Row],[Menge t Nges]]/Tabelle111[[#This Row],[Anzahl Lieferscheine]]</f>
        <v>0.31763666666666668</v>
      </c>
      <c r="N7381" s="1">
        <f>Tabelle111[[#This Row],[Menge t P2O5]]/Tabelle111[[#This Row],[Anzahl Lieferscheine]]</f>
        <v>0.25713333333333332</v>
      </c>
    </row>
    <row r="7382" spans="1:14" x14ac:dyDescent="0.2">
      <c r="A7382" s="2" t="s">
        <v>36</v>
      </c>
      <c r="B7382" s="2" t="s">
        <v>40</v>
      </c>
      <c r="C7382" s="2" t="s">
        <v>6</v>
      </c>
      <c r="D7382" s="2" t="s">
        <v>15</v>
      </c>
      <c r="E7382" s="2" t="s">
        <v>20</v>
      </c>
      <c r="F7382" s="2" t="s">
        <v>61</v>
      </c>
      <c r="G7382" s="1">
        <v>568.14</v>
      </c>
      <c r="H7382" s="1">
        <v>430.5</v>
      </c>
      <c r="I7382" s="4">
        <v>8</v>
      </c>
      <c r="J7382" s="2" t="s">
        <v>72</v>
      </c>
      <c r="K7382" s="1">
        <f>Tabelle111[[#This Row],[Menge kg Nges]]/1000</f>
        <v>0.56813999999999998</v>
      </c>
      <c r="L7382" s="1">
        <f>Tabelle111[[#This Row],[Menge kg P2O5]]/1000</f>
        <v>0.43049999999999999</v>
      </c>
      <c r="M7382" s="1">
        <f>Tabelle111[[#This Row],[Menge t Nges]]/Tabelle111[[#This Row],[Anzahl Lieferscheine]]</f>
        <v>7.1017499999999997E-2</v>
      </c>
      <c r="N7382" s="1">
        <f>Tabelle111[[#This Row],[Menge t P2O5]]/Tabelle111[[#This Row],[Anzahl Lieferscheine]]</f>
        <v>5.3812499999999999E-2</v>
      </c>
    </row>
    <row r="7383" spans="1:14" x14ac:dyDescent="0.2">
      <c r="A7383" s="2" t="s">
        <v>36</v>
      </c>
      <c r="B7383" s="2" t="s">
        <v>40</v>
      </c>
      <c r="C7383" s="2" t="s">
        <v>25</v>
      </c>
      <c r="D7383" s="2" t="s">
        <v>25</v>
      </c>
      <c r="E7383" s="2" t="s">
        <v>26</v>
      </c>
      <c r="F7383" s="2" t="s">
        <v>61</v>
      </c>
      <c r="G7383" s="1">
        <v>1320</v>
      </c>
      <c r="H7383" s="1">
        <v>2772</v>
      </c>
      <c r="I7383" s="4">
        <v>11</v>
      </c>
      <c r="J7383" s="2" t="s">
        <v>72</v>
      </c>
      <c r="K7383" s="1">
        <f>Tabelle111[[#This Row],[Menge kg Nges]]/1000</f>
        <v>1.32</v>
      </c>
      <c r="L7383" s="1">
        <f>Tabelle111[[#This Row],[Menge kg P2O5]]/1000</f>
        <v>2.7719999999999998</v>
      </c>
      <c r="M7383" s="1">
        <f>Tabelle111[[#This Row],[Menge t Nges]]/Tabelle111[[#This Row],[Anzahl Lieferscheine]]</f>
        <v>0.12000000000000001</v>
      </c>
      <c r="N7383" s="1">
        <f>Tabelle111[[#This Row],[Menge t P2O5]]/Tabelle111[[#This Row],[Anzahl Lieferscheine]]</f>
        <v>0.252</v>
      </c>
    </row>
    <row r="7384" spans="1:14" x14ac:dyDescent="0.2">
      <c r="A7384" s="2" t="s">
        <v>36</v>
      </c>
      <c r="B7384" s="2" t="s">
        <v>42</v>
      </c>
      <c r="C7384" s="2" t="s">
        <v>6</v>
      </c>
      <c r="D7384" s="2" t="s">
        <v>7</v>
      </c>
      <c r="E7384" s="2" t="s">
        <v>12</v>
      </c>
      <c r="F7384" s="2" t="s">
        <v>61</v>
      </c>
      <c r="G7384" s="1">
        <v>648</v>
      </c>
      <c r="H7384" s="1">
        <v>360.8</v>
      </c>
      <c r="I7384" s="4">
        <v>3</v>
      </c>
      <c r="J7384" s="2" t="s">
        <v>72</v>
      </c>
      <c r="K7384" s="1">
        <f>Tabelle111[[#This Row],[Menge kg Nges]]/1000</f>
        <v>0.64800000000000002</v>
      </c>
      <c r="L7384" s="1">
        <f>Tabelle111[[#This Row],[Menge kg P2O5]]/1000</f>
        <v>0.36080000000000001</v>
      </c>
      <c r="M7384" s="1">
        <f>Tabelle111[[#This Row],[Menge t Nges]]/Tabelle111[[#This Row],[Anzahl Lieferscheine]]</f>
        <v>0.216</v>
      </c>
      <c r="N7384" s="1">
        <f>Tabelle111[[#This Row],[Menge t P2O5]]/Tabelle111[[#This Row],[Anzahl Lieferscheine]]</f>
        <v>0.12026666666666667</v>
      </c>
    </row>
    <row r="7385" spans="1:14" x14ac:dyDescent="0.2">
      <c r="A7385" s="2" t="s">
        <v>36</v>
      </c>
      <c r="B7385" s="2" t="s">
        <v>42</v>
      </c>
      <c r="C7385" s="2" t="s">
        <v>6</v>
      </c>
      <c r="D7385" s="2" t="s">
        <v>7</v>
      </c>
      <c r="E7385" s="2" t="s">
        <v>14</v>
      </c>
      <c r="F7385" s="2" t="s">
        <v>61</v>
      </c>
      <c r="G7385" s="1">
        <v>2777.6000000000004</v>
      </c>
      <c r="H7385" s="1">
        <v>1388.8000000000002</v>
      </c>
      <c r="I7385" s="4">
        <v>6</v>
      </c>
      <c r="J7385" s="2" t="s">
        <v>72</v>
      </c>
      <c r="K7385" s="1">
        <f>Tabelle111[[#This Row],[Menge kg Nges]]/1000</f>
        <v>2.7776000000000005</v>
      </c>
      <c r="L7385" s="1">
        <f>Tabelle111[[#This Row],[Menge kg P2O5]]/1000</f>
        <v>1.3888000000000003</v>
      </c>
      <c r="M7385" s="1">
        <f>Tabelle111[[#This Row],[Menge t Nges]]/Tabelle111[[#This Row],[Anzahl Lieferscheine]]</f>
        <v>0.46293333333333342</v>
      </c>
      <c r="N7385" s="1">
        <f>Tabelle111[[#This Row],[Menge t P2O5]]/Tabelle111[[#This Row],[Anzahl Lieferscheine]]</f>
        <v>0.23146666666666671</v>
      </c>
    </row>
    <row r="7386" spans="1:14" x14ac:dyDescent="0.2">
      <c r="A7386" s="2" t="s">
        <v>36</v>
      </c>
      <c r="B7386" s="2" t="s">
        <v>42</v>
      </c>
      <c r="C7386" s="2" t="s">
        <v>25</v>
      </c>
      <c r="D7386" s="2" t="s">
        <v>25</v>
      </c>
      <c r="E7386" s="2" t="s">
        <v>26</v>
      </c>
      <c r="F7386" s="2" t="s">
        <v>61</v>
      </c>
      <c r="G7386" s="1">
        <v>896</v>
      </c>
      <c r="H7386" s="1">
        <v>97630.34</v>
      </c>
      <c r="I7386" s="4">
        <v>12</v>
      </c>
      <c r="J7386" s="2" t="s">
        <v>72</v>
      </c>
      <c r="K7386" s="1">
        <f>Tabelle111[[#This Row],[Menge kg Nges]]/1000</f>
        <v>0.89600000000000002</v>
      </c>
      <c r="L7386" s="1">
        <f>Tabelle111[[#This Row],[Menge kg P2O5]]/1000</f>
        <v>97.63033999999999</v>
      </c>
      <c r="M7386" s="1">
        <f>Tabelle111[[#This Row],[Menge t Nges]]/Tabelle111[[#This Row],[Anzahl Lieferscheine]]</f>
        <v>7.4666666666666673E-2</v>
      </c>
      <c r="N7386" s="1">
        <f>Tabelle111[[#This Row],[Menge t P2O5]]/Tabelle111[[#This Row],[Anzahl Lieferscheine]]</f>
        <v>8.1358616666666652</v>
      </c>
    </row>
    <row r="7387" spans="1:14" x14ac:dyDescent="0.2">
      <c r="A7387" s="2" t="s">
        <v>27</v>
      </c>
      <c r="B7387" s="2" t="s">
        <v>5</v>
      </c>
      <c r="C7387" s="2" t="s">
        <v>6</v>
      </c>
      <c r="D7387" s="2" t="s">
        <v>7</v>
      </c>
      <c r="E7387" s="2" t="s">
        <v>8</v>
      </c>
      <c r="F7387" s="2" t="s">
        <v>61</v>
      </c>
      <c r="G7387" s="1">
        <v>12270.900000000001</v>
      </c>
      <c r="H7387" s="1">
        <v>5227.6000000000004</v>
      </c>
      <c r="I7387" s="4">
        <v>16</v>
      </c>
      <c r="J7387" s="2" t="s">
        <v>72</v>
      </c>
      <c r="K7387" s="1">
        <f>Tabelle111[[#This Row],[Menge kg Nges]]/1000</f>
        <v>12.270900000000001</v>
      </c>
      <c r="L7387" s="1">
        <f>Tabelle111[[#This Row],[Menge kg P2O5]]/1000</f>
        <v>5.2276000000000007</v>
      </c>
      <c r="M7387" s="1">
        <f>Tabelle111[[#This Row],[Menge t Nges]]/Tabelle111[[#This Row],[Anzahl Lieferscheine]]</f>
        <v>0.76693125000000006</v>
      </c>
      <c r="N7387" s="1">
        <f>Tabelle111[[#This Row],[Menge t P2O5]]/Tabelle111[[#This Row],[Anzahl Lieferscheine]]</f>
        <v>0.32672500000000004</v>
      </c>
    </row>
    <row r="7388" spans="1:14" x14ac:dyDescent="0.2">
      <c r="A7388" s="2" t="s">
        <v>27</v>
      </c>
      <c r="B7388" s="2" t="s">
        <v>5</v>
      </c>
      <c r="C7388" s="2" t="s">
        <v>6</v>
      </c>
      <c r="D7388" s="2" t="s">
        <v>7</v>
      </c>
      <c r="E7388" s="2" t="s">
        <v>9</v>
      </c>
      <c r="F7388" s="2" t="s">
        <v>61</v>
      </c>
      <c r="G7388" s="1">
        <v>6114.2800000000007</v>
      </c>
      <c r="H7388" s="1">
        <v>2808</v>
      </c>
      <c r="I7388" s="4">
        <v>28</v>
      </c>
      <c r="J7388" s="2" t="s">
        <v>72</v>
      </c>
      <c r="K7388" s="1">
        <f>Tabelle111[[#This Row],[Menge kg Nges]]/1000</f>
        <v>6.1142800000000008</v>
      </c>
      <c r="L7388" s="1">
        <f>Tabelle111[[#This Row],[Menge kg P2O5]]/1000</f>
        <v>2.8079999999999998</v>
      </c>
      <c r="M7388" s="1">
        <f>Tabelle111[[#This Row],[Menge t Nges]]/Tabelle111[[#This Row],[Anzahl Lieferscheine]]</f>
        <v>0.2183671428571429</v>
      </c>
      <c r="N7388" s="1">
        <f>Tabelle111[[#This Row],[Menge t P2O5]]/Tabelle111[[#This Row],[Anzahl Lieferscheine]]</f>
        <v>0.10028571428571428</v>
      </c>
    </row>
    <row r="7389" spans="1:14" x14ac:dyDescent="0.2">
      <c r="A7389" s="2" t="s">
        <v>27</v>
      </c>
      <c r="B7389" s="2" t="s">
        <v>5</v>
      </c>
      <c r="C7389" s="2" t="s">
        <v>6</v>
      </c>
      <c r="D7389" s="2" t="s">
        <v>7</v>
      </c>
      <c r="E7389" s="2" t="s">
        <v>10</v>
      </c>
      <c r="F7389" s="2" t="s">
        <v>61</v>
      </c>
      <c r="G7389" s="1">
        <v>215</v>
      </c>
      <c r="H7389" s="1">
        <v>85</v>
      </c>
      <c r="I7389" s="4">
        <v>1</v>
      </c>
      <c r="J7389" s="2" t="s">
        <v>72</v>
      </c>
      <c r="K7389" s="1">
        <f>Tabelle111[[#This Row],[Menge kg Nges]]/1000</f>
        <v>0.215</v>
      </c>
      <c r="L7389" s="1">
        <f>Tabelle111[[#This Row],[Menge kg P2O5]]/1000</f>
        <v>8.5000000000000006E-2</v>
      </c>
      <c r="M7389" s="1">
        <f>Tabelle111[[#This Row],[Menge t Nges]]/Tabelle111[[#This Row],[Anzahl Lieferscheine]]</f>
        <v>0.215</v>
      </c>
      <c r="N7389" s="1">
        <f>Tabelle111[[#This Row],[Menge t P2O5]]/Tabelle111[[#This Row],[Anzahl Lieferscheine]]</f>
        <v>8.5000000000000006E-2</v>
      </c>
    </row>
    <row r="7390" spans="1:14" x14ac:dyDescent="0.2">
      <c r="A7390" s="2" t="s">
        <v>27</v>
      </c>
      <c r="B7390" s="2" t="s">
        <v>5</v>
      </c>
      <c r="C7390" s="2" t="s">
        <v>6</v>
      </c>
      <c r="D7390" s="2" t="s">
        <v>7</v>
      </c>
      <c r="E7390" s="2" t="s">
        <v>11</v>
      </c>
      <c r="F7390" s="2" t="s">
        <v>61</v>
      </c>
      <c r="G7390" s="1">
        <v>117.6</v>
      </c>
      <c r="H7390" s="1">
        <v>54.6</v>
      </c>
      <c r="I7390" s="4">
        <v>1</v>
      </c>
      <c r="J7390" s="2" t="s">
        <v>72</v>
      </c>
      <c r="K7390" s="1">
        <f>Tabelle111[[#This Row],[Menge kg Nges]]/1000</f>
        <v>0.1176</v>
      </c>
      <c r="L7390" s="1">
        <f>Tabelle111[[#This Row],[Menge kg P2O5]]/1000</f>
        <v>5.4600000000000003E-2</v>
      </c>
      <c r="M7390" s="1">
        <f>Tabelle111[[#This Row],[Menge t Nges]]/Tabelle111[[#This Row],[Anzahl Lieferscheine]]</f>
        <v>0.1176</v>
      </c>
      <c r="N7390" s="1">
        <f>Tabelle111[[#This Row],[Menge t P2O5]]/Tabelle111[[#This Row],[Anzahl Lieferscheine]]</f>
        <v>5.4600000000000003E-2</v>
      </c>
    </row>
    <row r="7391" spans="1:14" x14ac:dyDescent="0.2">
      <c r="A7391" s="2" t="s">
        <v>27</v>
      </c>
      <c r="B7391" s="2" t="s">
        <v>5</v>
      </c>
      <c r="C7391" s="2" t="s">
        <v>6</v>
      </c>
      <c r="D7391" s="2" t="s">
        <v>7</v>
      </c>
      <c r="E7391" s="2" t="s">
        <v>12</v>
      </c>
      <c r="F7391" s="2" t="s">
        <v>61</v>
      </c>
      <c r="G7391" s="1">
        <v>1055.8</v>
      </c>
      <c r="H7391" s="1">
        <v>458.2</v>
      </c>
      <c r="I7391" s="4">
        <v>3</v>
      </c>
      <c r="J7391" s="2" t="s">
        <v>72</v>
      </c>
      <c r="K7391" s="1">
        <f>Tabelle111[[#This Row],[Menge kg Nges]]/1000</f>
        <v>1.0557999999999998</v>
      </c>
      <c r="L7391" s="1">
        <f>Tabelle111[[#This Row],[Menge kg P2O5]]/1000</f>
        <v>0.4582</v>
      </c>
      <c r="M7391" s="1">
        <f>Tabelle111[[#This Row],[Menge t Nges]]/Tabelle111[[#This Row],[Anzahl Lieferscheine]]</f>
        <v>0.35193333333333326</v>
      </c>
      <c r="N7391" s="1">
        <f>Tabelle111[[#This Row],[Menge t P2O5]]/Tabelle111[[#This Row],[Anzahl Lieferscheine]]</f>
        <v>0.15273333333333333</v>
      </c>
    </row>
    <row r="7392" spans="1:14" x14ac:dyDescent="0.2">
      <c r="A7392" s="2" t="s">
        <v>27</v>
      </c>
      <c r="B7392" s="2" t="s">
        <v>5</v>
      </c>
      <c r="C7392" s="2" t="s">
        <v>6</v>
      </c>
      <c r="D7392" s="2" t="s">
        <v>7</v>
      </c>
      <c r="E7392" s="2" t="s">
        <v>14</v>
      </c>
      <c r="F7392" s="2" t="s">
        <v>61</v>
      </c>
      <c r="G7392" s="1">
        <v>720</v>
      </c>
      <c r="H7392" s="1">
        <v>380</v>
      </c>
      <c r="I7392" s="4">
        <v>1</v>
      </c>
      <c r="J7392" s="2" t="s">
        <v>72</v>
      </c>
      <c r="K7392" s="1">
        <f>Tabelle111[[#This Row],[Menge kg Nges]]/1000</f>
        <v>0.72</v>
      </c>
      <c r="L7392" s="1">
        <f>Tabelle111[[#This Row],[Menge kg P2O5]]/1000</f>
        <v>0.38</v>
      </c>
      <c r="M7392" s="1">
        <f>Tabelle111[[#This Row],[Menge t Nges]]/Tabelle111[[#This Row],[Anzahl Lieferscheine]]</f>
        <v>0.72</v>
      </c>
      <c r="N7392" s="1">
        <f>Tabelle111[[#This Row],[Menge t P2O5]]/Tabelle111[[#This Row],[Anzahl Lieferscheine]]</f>
        <v>0.38</v>
      </c>
    </row>
    <row r="7393" spans="1:14" x14ac:dyDescent="0.2">
      <c r="A7393" s="2" t="s">
        <v>27</v>
      </c>
      <c r="B7393" s="2" t="s">
        <v>5</v>
      </c>
      <c r="C7393" s="2" t="s">
        <v>6</v>
      </c>
      <c r="D7393" s="2" t="s">
        <v>15</v>
      </c>
      <c r="E7393" s="2" t="s">
        <v>18</v>
      </c>
      <c r="F7393" s="2" t="s">
        <v>61</v>
      </c>
      <c r="G7393" s="1">
        <v>67.2</v>
      </c>
      <c r="H7393" s="1">
        <v>54.4</v>
      </c>
      <c r="I7393" s="4">
        <v>1</v>
      </c>
      <c r="J7393" s="2" t="s">
        <v>72</v>
      </c>
      <c r="K7393" s="1">
        <f>Tabelle111[[#This Row],[Menge kg Nges]]/1000</f>
        <v>6.720000000000001E-2</v>
      </c>
      <c r="L7393" s="1">
        <f>Tabelle111[[#This Row],[Menge kg P2O5]]/1000</f>
        <v>5.4399999999999997E-2</v>
      </c>
      <c r="M7393" s="1">
        <f>Tabelle111[[#This Row],[Menge t Nges]]/Tabelle111[[#This Row],[Anzahl Lieferscheine]]</f>
        <v>6.720000000000001E-2</v>
      </c>
      <c r="N7393" s="1">
        <f>Tabelle111[[#This Row],[Menge t P2O5]]/Tabelle111[[#This Row],[Anzahl Lieferscheine]]</f>
        <v>5.4399999999999997E-2</v>
      </c>
    </row>
    <row r="7394" spans="1:14" x14ac:dyDescent="0.2">
      <c r="A7394" s="2" t="s">
        <v>27</v>
      </c>
      <c r="B7394" s="2" t="s">
        <v>5</v>
      </c>
      <c r="C7394" s="2" t="s">
        <v>6</v>
      </c>
      <c r="D7394" s="2" t="s">
        <v>15</v>
      </c>
      <c r="E7394" s="2" t="s">
        <v>19</v>
      </c>
      <c r="F7394" s="2" t="s">
        <v>61</v>
      </c>
      <c r="G7394" s="1">
        <v>877.5</v>
      </c>
      <c r="H7394" s="1">
        <v>975</v>
      </c>
      <c r="I7394" s="4">
        <v>1</v>
      </c>
      <c r="J7394" s="2" t="s">
        <v>72</v>
      </c>
      <c r="K7394" s="1">
        <f>Tabelle111[[#This Row],[Menge kg Nges]]/1000</f>
        <v>0.87749999999999995</v>
      </c>
      <c r="L7394" s="1">
        <f>Tabelle111[[#This Row],[Menge kg P2O5]]/1000</f>
        <v>0.97499999999999998</v>
      </c>
      <c r="M7394" s="1">
        <f>Tabelle111[[#This Row],[Menge t Nges]]/Tabelle111[[#This Row],[Anzahl Lieferscheine]]</f>
        <v>0.87749999999999995</v>
      </c>
      <c r="N7394" s="1">
        <f>Tabelle111[[#This Row],[Menge t P2O5]]/Tabelle111[[#This Row],[Anzahl Lieferscheine]]</f>
        <v>0.97499999999999998</v>
      </c>
    </row>
    <row r="7395" spans="1:14" x14ac:dyDescent="0.2">
      <c r="A7395" s="2" t="s">
        <v>27</v>
      </c>
      <c r="B7395" s="2" t="s">
        <v>5</v>
      </c>
      <c r="C7395" s="2" t="s">
        <v>6</v>
      </c>
      <c r="D7395" s="2" t="s">
        <v>15</v>
      </c>
      <c r="E7395" s="2" t="s">
        <v>20</v>
      </c>
      <c r="F7395" s="2" t="s">
        <v>61</v>
      </c>
      <c r="G7395" s="1">
        <v>1306.0800000000002</v>
      </c>
      <c r="H7395" s="1">
        <v>783</v>
      </c>
      <c r="I7395" s="4">
        <v>6</v>
      </c>
      <c r="J7395" s="2" t="s">
        <v>72</v>
      </c>
      <c r="K7395" s="1">
        <f>Tabelle111[[#This Row],[Menge kg Nges]]/1000</f>
        <v>1.3060800000000001</v>
      </c>
      <c r="L7395" s="1">
        <f>Tabelle111[[#This Row],[Menge kg P2O5]]/1000</f>
        <v>0.78300000000000003</v>
      </c>
      <c r="M7395" s="1">
        <f>Tabelle111[[#This Row],[Menge t Nges]]/Tabelle111[[#This Row],[Anzahl Lieferscheine]]</f>
        <v>0.21768000000000001</v>
      </c>
      <c r="N7395" s="1">
        <f>Tabelle111[[#This Row],[Menge t P2O5]]/Tabelle111[[#This Row],[Anzahl Lieferscheine]]</f>
        <v>0.1305</v>
      </c>
    </row>
    <row r="7396" spans="1:14" x14ac:dyDescent="0.2">
      <c r="A7396" s="2" t="s">
        <v>27</v>
      </c>
      <c r="B7396" s="2" t="s">
        <v>5</v>
      </c>
      <c r="C7396" s="2" t="s">
        <v>6</v>
      </c>
      <c r="D7396" s="2" t="s">
        <v>15</v>
      </c>
      <c r="E7396" s="2" t="s">
        <v>21</v>
      </c>
      <c r="F7396" s="2" t="s">
        <v>61</v>
      </c>
      <c r="G7396" s="1">
        <v>9888.9999999999982</v>
      </c>
      <c r="H7396" s="1">
        <v>5044.2000000000007</v>
      </c>
      <c r="I7396" s="4">
        <v>9</v>
      </c>
      <c r="J7396" s="2" t="s">
        <v>72</v>
      </c>
      <c r="K7396" s="1">
        <f>Tabelle111[[#This Row],[Menge kg Nges]]/1000</f>
        <v>9.8889999999999976</v>
      </c>
      <c r="L7396" s="1">
        <f>Tabelle111[[#This Row],[Menge kg P2O5]]/1000</f>
        <v>5.0442000000000009</v>
      </c>
      <c r="M7396" s="1">
        <f>Tabelle111[[#This Row],[Menge t Nges]]/Tabelle111[[#This Row],[Anzahl Lieferscheine]]</f>
        <v>1.0987777777777774</v>
      </c>
      <c r="N7396" s="1">
        <f>Tabelle111[[#This Row],[Menge t P2O5]]/Tabelle111[[#This Row],[Anzahl Lieferscheine]]</f>
        <v>0.56046666666666678</v>
      </c>
    </row>
    <row r="7397" spans="1:14" x14ac:dyDescent="0.2">
      <c r="A7397" s="2" t="s">
        <v>27</v>
      </c>
      <c r="B7397" s="2" t="s">
        <v>5</v>
      </c>
      <c r="C7397" s="2" t="s">
        <v>6</v>
      </c>
      <c r="D7397" s="2" t="s">
        <v>15</v>
      </c>
      <c r="E7397" s="2" t="s">
        <v>9</v>
      </c>
      <c r="F7397" s="2" t="s">
        <v>61</v>
      </c>
      <c r="G7397" s="1">
        <v>800</v>
      </c>
      <c r="H7397" s="1">
        <v>640</v>
      </c>
      <c r="I7397" s="4">
        <v>1</v>
      </c>
      <c r="J7397" s="2" t="s">
        <v>72</v>
      </c>
      <c r="K7397" s="1">
        <f>Tabelle111[[#This Row],[Menge kg Nges]]/1000</f>
        <v>0.8</v>
      </c>
      <c r="L7397" s="1">
        <f>Tabelle111[[#This Row],[Menge kg P2O5]]/1000</f>
        <v>0.64</v>
      </c>
      <c r="M7397" s="1">
        <f>Tabelle111[[#This Row],[Menge t Nges]]/Tabelle111[[#This Row],[Anzahl Lieferscheine]]</f>
        <v>0.8</v>
      </c>
      <c r="N7397" s="1">
        <f>Tabelle111[[#This Row],[Menge t P2O5]]/Tabelle111[[#This Row],[Anzahl Lieferscheine]]</f>
        <v>0.64</v>
      </c>
    </row>
    <row r="7398" spans="1:14" x14ac:dyDescent="0.2">
      <c r="A7398" s="2" t="s">
        <v>27</v>
      </c>
      <c r="B7398" s="2" t="s">
        <v>5</v>
      </c>
      <c r="C7398" s="2" t="s">
        <v>6</v>
      </c>
      <c r="D7398" s="2" t="s">
        <v>15</v>
      </c>
      <c r="E7398" s="2" t="s">
        <v>10</v>
      </c>
      <c r="F7398" s="2" t="s">
        <v>61</v>
      </c>
      <c r="G7398" s="1">
        <v>283.5</v>
      </c>
      <c r="H7398" s="1">
        <v>121.1</v>
      </c>
      <c r="I7398" s="4">
        <v>1</v>
      </c>
      <c r="J7398" s="2" t="s">
        <v>72</v>
      </c>
      <c r="K7398" s="1">
        <f>Tabelle111[[#This Row],[Menge kg Nges]]/1000</f>
        <v>0.28349999999999997</v>
      </c>
      <c r="L7398" s="1">
        <f>Tabelle111[[#This Row],[Menge kg P2O5]]/1000</f>
        <v>0.1211</v>
      </c>
      <c r="M7398" s="1">
        <f>Tabelle111[[#This Row],[Menge t Nges]]/Tabelle111[[#This Row],[Anzahl Lieferscheine]]</f>
        <v>0.28349999999999997</v>
      </c>
      <c r="N7398" s="1">
        <f>Tabelle111[[#This Row],[Menge t P2O5]]/Tabelle111[[#This Row],[Anzahl Lieferscheine]]</f>
        <v>0.1211</v>
      </c>
    </row>
    <row r="7399" spans="1:14" x14ac:dyDescent="0.2">
      <c r="A7399" s="2" t="s">
        <v>27</v>
      </c>
      <c r="B7399" s="2" t="s">
        <v>5</v>
      </c>
      <c r="C7399" s="2" t="s">
        <v>25</v>
      </c>
      <c r="D7399" s="2" t="s">
        <v>25</v>
      </c>
      <c r="E7399" s="2" t="s">
        <v>26</v>
      </c>
      <c r="F7399" s="2" t="s">
        <v>61</v>
      </c>
      <c r="G7399" s="1">
        <v>26010</v>
      </c>
      <c r="H7399" s="1">
        <v>9562.5</v>
      </c>
      <c r="I7399" s="4">
        <v>10</v>
      </c>
      <c r="J7399" s="2" t="s">
        <v>72</v>
      </c>
      <c r="K7399" s="1">
        <f>Tabelle111[[#This Row],[Menge kg Nges]]/1000</f>
        <v>26.01</v>
      </c>
      <c r="L7399" s="1">
        <f>Tabelle111[[#This Row],[Menge kg P2O5]]/1000</f>
        <v>9.5625</v>
      </c>
      <c r="M7399" s="1">
        <f>Tabelle111[[#This Row],[Menge t Nges]]/Tabelle111[[#This Row],[Anzahl Lieferscheine]]</f>
        <v>2.601</v>
      </c>
      <c r="N7399" s="1">
        <f>Tabelle111[[#This Row],[Menge t P2O5]]/Tabelle111[[#This Row],[Anzahl Lieferscheine]]</f>
        <v>0.95625000000000004</v>
      </c>
    </row>
    <row r="7400" spans="1:14" x14ac:dyDescent="0.2">
      <c r="A7400" s="2" t="s">
        <v>27</v>
      </c>
      <c r="B7400" s="2" t="s">
        <v>5</v>
      </c>
      <c r="C7400" s="2" t="s">
        <v>63</v>
      </c>
      <c r="D7400" s="2" t="s">
        <v>63</v>
      </c>
      <c r="E7400" s="2" t="s">
        <v>63</v>
      </c>
      <c r="F7400" s="2" t="s">
        <v>61</v>
      </c>
      <c r="G7400" s="1">
        <v>15.75</v>
      </c>
      <c r="H7400" s="1">
        <v>12.75</v>
      </c>
      <c r="I7400" s="4">
        <v>1</v>
      </c>
      <c r="J7400" s="2" t="s">
        <v>72</v>
      </c>
      <c r="K7400" s="1">
        <f>Tabelle111[[#This Row],[Menge kg Nges]]/1000</f>
        <v>1.575E-2</v>
      </c>
      <c r="L7400" s="1">
        <f>Tabelle111[[#This Row],[Menge kg P2O5]]/1000</f>
        <v>1.2749999999999999E-2</v>
      </c>
      <c r="M7400" s="1">
        <f>Tabelle111[[#This Row],[Menge t Nges]]/Tabelle111[[#This Row],[Anzahl Lieferscheine]]</f>
        <v>1.575E-2</v>
      </c>
      <c r="N7400" s="1">
        <f>Tabelle111[[#This Row],[Menge t P2O5]]/Tabelle111[[#This Row],[Anzahl Lieferscheine]]</f>
        <v>1.2749999999999999E-2</v>
      </c>
    </row>
    <row r="7401" spans="1:14" x14ac:dyDescent="0.2">
      <c r="A7401" s="2" t="s">
        <v>27</v>
      </c>
      <c r="B7401" s="2" t="s">
        <v>29</v>
      </c>
      <c r="C7401" s="2" t="s">
        <v>6</v>
      </c>
      <c r="D7401" s="2" t="s">
        <v>7</v>
      </c>
      <c r="E7401" s="2" t="s">
        <v>8</v>
      </c>
      <c r="F7401" s="2" t="s">
        <v>61</v>
      </c>
      <c r="G7401" s="1">
        <v>35965.629999999983</v>
      </c>
      <c r="H7401" s="1">
        <v>19184.400000000001</v>
      </c>
      <c r="I7401" s="4">
        <v>70</v>
      </c>
      <c r="J7401" s="2" t="s">
        <v>72</v>
      </c>
      <c r="K7401" s="1">
        <f>Tabelle111[[#This Row],[Menge kg Nges]]/1000</f>
        <v>35.965629999999983</v>
      </c>
      <c r="L7401" s="1">
        <f>Tabelle111[[#This Row],[Menge kg P2O5]]/1000</f>
        <v>19.1844</v>
      </c>
      <c r="M7401" s="1">
        <f>Tabelle111[[#This Row],[Menge t Nges]]/Tabelle111[[#This Row],[Anzahl Lieferscheine]]</f>
        <v>0.51379471428571399</v>
      </c>
      <c r="N7401" s="1">
        <f>Tabelle111[[#This Row],[Menge t P2O5]]/Tabelle111[[#This Row],[Anzahl Lieferscheine]]</f>
        <v>0.27406285714285716</v>
      </c>
    </row>
    <row r="7402" spans="1:14" x14ac:dyDescent="0.2">
      <c r="A7402" s="2" t="s">
        <v>27</v>
      </c>
      <c r="B7402" s="2" t="s">
        <v>29</v>
      </c>
      <c r="C7402" s="2" t="s">
        <v>6</v>
      </c>
      <c r="D7402" s="2" t="s">
        <v>7</v>
      </c>
      <c r="E7402" s="2" t="s">
        <v>9</v>
      </c>
      <c r="F7402" s="2" t="s">
        <v>61</v>
      </c>
      <c r="G7402" s="1">
        <v>3881.61</v>
      </c>
      <c r="H7402" s="1">
        <v>1628.7099999999998</v>
      </c>
      <c r="I7402" s="4">
        <v>11</v>
      </c>
      <c r="J7402" s="2" t="s">
        <v>72</v>
      </c>
      <c r="K7402" s="1">
        <f>Tabelle111[[#This Row],[Menge kg Nges]]/1000</f>
        <v>3.8816100000000002</v>
      </c>
      <c r="L7402" s="1">
        <f>Tabelle111[[#This Row],[Menge kg P2O5]]/1000</f>
        <v>1.6287099999999999</v>
      </c>
      <c r="M7402" s="1">
        <f>Tabelle111[[#This Row],[Menge t Nges]]/Tabelle111[[#This Row],[Anzahl Lieferscheine]]</f>
        <v>0.35287363636363639</v>
      </c>
      <c r="N7402" s="1">
        <f>Tabelle111[[#This Row],[Menge t P2O5]]/Tabelle111[[#This Row],[Anzahl Lieferscheine]]</f>
        <v>0.14806454545454545</v>
      </c>
    </row>
    <row r="7403" spans="1:14" x14ac:dyDescent="0.2">
      <c r="A7403" s="2" t="s">
        <v>27</v>
      </c>
      <c r="B7403" s="2" t="s">
        <v>29</v>
      </c>
      <c r="C7403" s="2" t="s">
        <v>6</v>
      </c>
      <c r="D7403" s="2" t="s">
        <v>7</v>
      </c>
      <c r="E7403" s="2" t="s">
        <v>10</v>
      </c>
      <c r="F7403" s="2" t="s">
        <v>61</v>
      </c>
      <c r="G7403" s="1">
        <v>850.52</v>
      </c>
      <c r="H7403" s="1">
        <v>333.48</v>
      </c>
      <c r="I7403" s="4">
        <v>3</v>
      </c>
      <c r="J7403" s="2" t="s">
        <v>72</v>
      </c>
      <c r="K7403" s="1">
        <f>Tabelle111[[#This Row],[Menge kg Nges]]/1000</f>
        <v>0.85051999999999994</v>
      </c>
      <c r="L7403" s="1">
        <f>Tabelle111[[#This Row],[Menge kg P2O5]]/1000</f>
        <v>0.33348</v>
      </c>
      <c r="M7403" s="1">
        <f>Tabelle111[[#This Row],[Menge t Nges]]/Tabelle111[[#This Row],[Anzahl Lieferscheine]]</f>
        <v>0.28350666666666663</v>
      </c>
      <c r="N7403" s="1">
        <f>Tabelle111[[#This Row],[Menge t P2O5]]/Tabelle111[[#This Row],[Anzahl Lieferscheine]]</f>
        <v>0.11115999999999999</v>
      </c>
    </row>
    <row r="7404" spans="1:14" x14ac:dyDescent="0.2">
      <c r="A7404" s="2" t="s">
        <v>27</v>
      </c>
      <c r="B7404" s="2" t="s">
        <v>29</v>
      </c>
      <c r="C7404" s="2" t="s">
        <v>6</v>
      </c>
      <c r="D7404" s="2" t="s">
        <v>7</v>
      </c>
      <c r="E7404" s="2" t="s">
        <v>11</v>
      </c>
      <c r="F7404" s="2" t="s">
        <v>61</v>
      </c>
      <c r="G7404" s="1">
        <v>161.69999999999999</v>
      </c>
      <c r="H7404" s="1">
        <v>77</v>
      </c>
      <c r="I7404" s="4">
        <v>1</v>
      </c>
      <c r="J7404" s="2" t="s">
        <v>72</v>
      </c>
      <c r="K7404" s="1">
        <f>Tabelle111[[#This Row],[Menge kg Nges]]/1000</f>
        <v>0.16169999999999998</v>
      </c>
      <c r="L7404" s="1">
        <f>Tabelle111[[#This Row],[Menge kg P2O5]]/1000</f>
        <v>7.6999999999999999E-2</v>
      </c>
      <c r="M7404" s="1">
        <f>Tabelle111[[#This Row],[Menge t Nges]]/Tabelle111[[#This Row],[Anzahl Lieferscheine]]</f>
        <v>0.16169999999999998</v>
      </c>
      <c r="N7404" s="1">
        <f>Tabelle111[[#This Row],[Menge t P2O5]]/Tabelle111[[#This Row],[Anzahl Lieferscheine]]</f>
        <v>7.6999999999999999E-2</v>
      </c>
    </row>
    <row r="7405" spans="1:14" x14ac:dyDescent="0.2">
      <c r="A7405" s="2" t="s">
        <v>27</v>
      </c>
      <c r="B7405" s="2" t="s">
        <v>29</v>
      </c>
      <c r="C7405" s="2" t="s">
        <v>6</v>
      </c>
      <c r="D7405" s="2" t="s">
        <v>7</v>
      </c>
      <c r="E7405" s="2" t="s">
        <v>12</v>
      </c>
      <c r="F7405" s="2" t="s">
        <v>61</v>
      </c>
      <c r="G7405" s="1">
        <v>6635.7999999999993</v>
      </c>
      <c r="H7405" s="1">
        <v>2897.3199999999997</v>
      </c>
      <c r="I7405" s="4">
        <v>13</v>
      </c>
      <c r="J7405" s="2" t="s">
        <v>72</v>
      </c>
      <c r="K7405" s="1">
        <f>Tabelle111[[#This Row],[Menge kg Nges]]/1000</f>
        <v>6.6357999999999997</v>
      </c>
      <c r="L7405" s="1">
        <f>Tabelle111[[#This Row],[Menge kg P2O5]]/1000</f>
        <v>2.8973199999999997</v>
      </c>
      <c r="M7405" s="1">
        <f>Tabelle111[[#This Row],[Menge t Nges]]/Tabelle111[[#This Row],[Anzahl Lieferscheine]]</f>
        <v>0.51044615384615377</v>
      </c>
      <c r="N7405" s="1">
        <f>Tabelle111[[#This Row],[Menge t P2O5]]/Tabelle111[[#This Row],[Anzahl Lieferscheine]]</f>
        <v>0.22287076923076921</v>
      </c>
    </row>
    <row r="7406" spans="1:14" x14ac:dyDescent="0.2">
      <c r="A7406" s="2" t="s">
        <v>27</v>
      </c>
      <c r="B7406" s="2" t="s">
        <v>29</v>
      </c>
      <c r="C7406" s="2" t="s">
        <v>6</v>
      </c>
      <c r="D7406" s="2" t="s">
        <v>7</v>
      </c>
      <c r="E7406" s="2" t="s">
        <v>14</v>
      </c>
      <c r="F7406" s="2" t="s">
        <v>61</v>
      </c>
      <c r="G7406" s="1">
        <v>2157.6</v>
      </c>
      <c r="H7406" s="1">
        <v>1459.2</v>
      </c>
      <c r="I7406" s="4">
        <v>5</v>
      </c>
      <c r="J7406" s="2" t="s">
        <v>72</v>
      </c>
      <c r="K7406" s="1">
        <f>Tabelle111[[#This Row],[Menge kg Nges]]/1000</f>
        <v>2.1576</v>
      </c>
      <c r="L7406" s="1">
        <f>Tabelle111[[#This Row],[Menge kg P2O5]]/1000</f>
        <v>1.4592000000000001</v>
      </c>
      <c r="M7406" s="1">
        <f>Tabelle111[[#This Row],[Menge t Nges]]/Tabelle111[[#This Row],[Anzahl Lieferscheine]]</f>
        <v>0.43152000000000001</v>
      </c>
      <c r="N7406" s="1">
        <f>Tabelle111[[#This Row],[Menge t P2O5]]/Tabelle111[[#This Row],[Anzahl Lieferscheine]]</f>
        <v>0.29183999999999999</v>
      </c>
    </row>
    <row r="7407" spans="1:14" x14ac:dyDescent="0.2">
      <c r="A7407" s="2" t="s">
        <v>27</v>
      </c>
      <c r="B7407" s="2" t="s">
        <v>29</v>
      </c>
      <c r="C7407" s="2" t="s">
        <v>6</v>
      </c>
      <c r="D7407" s="2" t="s">
        <v>15</v>
      </c>
      <c r="E7407" s="2" t="s">
        <v>8</v>
      </c>
      <c r="F7407" s="2" t="s">
        <v>61</v>
      </c>
      <c r="G7407" s="1">
        <v>390</v>
      </c>
      <c r="H7407" s="1">
        <v>260</v>
      </c>
      <c r="I7407" s="4">
        <v>6</v>
      </c>
      <c r="J7407" s="2" t="s">
        <v>72</v>
      </c>
      <c r="K7407" s="1">
        <f>Tabelle111[[#This Row],[Menge kg Nges]]/1000</f>
        <v>0.39</v>
      </c>
      <c r="L7407" s="1">
        <f>Tabelle111[[#This Row],[Menge kg P2O5]]/1000</f>
        <v>0.26</v>
      </c>
      <c r="M7407" s="1">
        <f>Tabelle111[[#This Row],[Menge t Nges]]/Tabelle111[[#This Row],[Anzahl Lieferscheine]]</f>
        <v>6.5000000000000002E-2</v>
      </c>
      <c r="N7407" s="1">
        <f>Tabelle111[[#This Row],[Menge t P2O5]]/Tabelle111[[#This Row],[Anzahl Lieferscheine]]</f>
        <v>4.3333333333333335E-2</v>
      </c>
    </row>
    <row r="7408" spans="1:14" x14ac:dyDescent="0.2">
      <c r="A7408" s="2" t="s">
        <v>27</v>
      </c>
      <c r="B7408" s="2" t="s">
        <v>29</v>
      </c>
      <c r="C7408" s="2" t="s">
        <v>6</v>
      </c>
      <c r="D7408" s="2" t="s">
        <v>15</v>
      </c>
      <c r="E7408" s="2" t="s">
        <v>18</v>
      </c>
      <c r="F7408" s="2" t="s">
        <v>61</v>
      </c>
      <c r="G7408" s="1">
        <v>678.5</v>
      </c>
      <c r="H7408" s="1">
        <v>413</v>
      </c>
      <c r="I7408" s="4">
        <v>1</v>
      </c>
      <c r="J7408" s="2" t="s">
        <v>72</v>
      </c>
      <c r="K7408" s="1">
        <f>Tabelle111[[#This Row],[Menge kg Nges]]/1000</f>
        <v>0.67849999999999999</v>
      </c>
      <c r="L7408" s="1">
        <f>Tabelle111[[#This Row],[Menge kg P2O5]]/1000</f>
        <v>0.41299999999999998</v>
      </c>
      <c r="M7408" s="1">
        <f>Tabelle111[[#This Row],[Menge t Nges]]/Tabelle111[[#This Row],[Anzahl Lieferscheine]]</f>
        <v>0.67849999999999999</v>
      </c>
      <c r="N7408" s="1">
        <f>Tabelle111[[#This Row],[Menge t P2O5]]/Tabelle111[[#This Row],[Anzahl Lieferscheine]]</f>
        <v>0.41299999999999998</v>
      </c>
    </row>
    <row r="7409" spans="1:14" x14ac:dyDescent="0.2">
      <c r="A7409" s="2" t="s">
        <v>27</v>
      </c>
      <c r="B7409" s="2" t="s">
        <v>29</v>
      </c>
      <c r="C7409" s="2" t="s">
        <v>6</v>
      </c>
      <c r="D7409" s="2" t="s">
        <v>15</v>
      </c>
      <c r="E7409" s="2" t="s">
        <v>19</v>
      </c>
      <c r="F7409" s="2" t="s">
        <v>61</v>
      </c>
      <c r="G7409" s="1">
        <v>607.5</v>
      </c>
      <c r="H7409" s="1">
        <v>675</v>
      </c>
      <c r="I7409" s="4">
        <v>1</v>
      </c>
      <c r="J7409" s="2" t="s">
        <v>72</v>
      </c>
      <c r="K7409" s="1">
        <f>Tabelle111[[#This Row],[Menge kg Nges]]/1000</f>
        <v>0.60750000000000004</v>
      </c>
      <c r="L7409" s="1">
        <f>Tabelle111[[#This Row],[Menge kg P2O5]]/1000</f>
        <v>0.67500000000000004</v>
      </c>
      <c r="M7409" s="1">
        <f>Tabelle111[[#This Row],[Menge t Nges]]/Tabelle111[[#This Row],[Anzahl Lieferscheine]]</f>
        <v>0.60750000000000004</v>
      </c>
      <c r="N7409" s="1">
        <f>Tabelle111[[#This Row],[Menge t P2O5]]/Tabelle111[[#This Row],[Anzahl Lieferscheine]]</f>
        <v>0.67500000000000004</v>
      </c>
    </row>
    <row r="7410" spans="1:14" x14ac:dyDescent="0.2">
      <c r="A7410" s="2" t="s">
        <v>27</v>
      </c>
      <c r="B7410" s="2" t="s">
        <v>29</v>
      </c>
      <c r="C7410" s="2" t="s">
        <v>6</v>
      </c>
      <c r="D7410" s="2" t="s">
        <v>15</v>
      </c>
      <c r="E7410" s="2" t="s">
        <v>20</v>
      </c>
      <c r="F7410" s="2" t="s">
        <v>61</v>
      </c>
      <c r="G7410" s="1">
        <v>404.79999999999995</v>
      </c>
      <c r="H7410" s="1">
        <v>230</v>
      </c>
      <c r="I7410" s="4">
        <v>4</v>
      </c>
      <c r="J7410" s="2" t="s">
        <v>72</v>
      </c>
      <c r="K7410" s="1">
        <f>Tabelle111[[#This Row],[Menge kg Nges]]/1000</f>
        <v>0.40479999999999994</v>
      </c>
      <c r="L7410" s="1">
        <f>Tabelle111[[#This Row],[Menge kg P2O5]]/1000</f>
        <v>0.23</v>
      </c>
      <c r="M7410" s="1">
        <f>Tabelle111[[#This Row],[Menge t Nges]]/Tabelle111[[#This Row],[Anzahl Lieferscheine]]</f>
        <v>0.10119999999999998</v>
      </c>
      <c r="N7410" s="1">
        <f>Tabelle111[[#This Row],[Menge t P2O5]]/Tabelle111[[#This Row],[Anzahl Lieferscheine]]</f>
        <v>5.7500000000000002E-2</v>
      </c>
    </row>
    <row r="7411" spans="1:14" x14ac:dyDescent="0.2">
      <c r="A7411" s="2" t="s">
        <v>27</v>
      </c>
      <c r="B7411" s="2" t="s">
        <v>29</v>
      </c>
      <c r="C7411" s="2" t="s">
        <v>6</v>
      </c>
      <c r="D7411" s="2" t="s">
        <v>15</v>
      </c>
      <c r="E7411" s="2" t="s">
        <v>21</v>
      </c>
      <c r="F7411" s="2" t="s">
        <v>61</v>
      </c>
      <c r="G7411" s="1">
        <v>1383.3</v>
      </c>
      <c r="H7411" s="1">
        <v>735.3</v>
      </c>
      <c r="I7411" s="4">
        <v>3</v>
      </c>
      <c r="J7411" s="2" t="s">
        <v>72</v>
      </c>
      <c r="K7411" s="1">
        <f>Tabelle111[[#This Row],[Menge kg Nges]]/1000</f>
        <v>1.3833</v>
      </c>
      <c r="L7411" s="1">
        <f>Tabelle111[[#This Row],[Menge kg P2O5]]/1000</f>
        <v>0.73529999999999995</v>
      </c>
      <c r="M7411" s="1">
        <f>Tabelle111[[#This Row],[Menge t Nges]]/Tabelle111[[#This Row],[Anzahl Lieferscheine]]</f>
        <v>0.46110000000000001</v>
      </c>
      <c r="N7411" s="1">
        <f>Tabelle111[[#This Row],[Menge t P2O5]]/Tabelle111[[#This Row],[Anzahl Lieferscheine]]</f>
        <v>0.24509999999999998</v>
      </c>
    </row>
    <row r="7412" spans="1:14" x14ac:dyDescent="0.2">
      <c r="A7412" s="2" t="s">
        <v>27</v>
      </c>
      <c r="B7412" s="2" t="s">
        <v>29</v>
      </c>
      <c r="C7412" s="2" t="s">
        <v>6</v>
      </c>
      <c r="D7412" s="2" t="s">
        <v>15</v>
      </c>
      <c r="E7412" s="2" t="s">
        <v>9</v>
      </c>
      <c r="F7412" s="2" t="s">
        <v>61</v>
      </c>
      <c r="G7412" s="1">
        <v>1866.1399999999999</v>
      </c>
      <c r="H7412" s="1">
        <v>979.95</v>
      </c>
      <c r="I7412" s="4">
        <v>6</v>
      </c>
      <c r="J7412" s="2" t="s">
        <v>72</v>
      </c>
      <c r="K7412" s="1">
        <f>Tabelle111[[#This Row],[Menge kg Nges]]/1000</f>
        <v>1.8661399999999999</v>
      </c>
      <c r="L7412" s="1">
        <f>Tabelle111[[#This Row],[Menge kg P2O5]]/1000</f>
        <v>0.9799500000000001</v>
      </c>
      <c r="M7412" s="1">
        <f>Tabelle111[[#This Row],[Menge t Nges]]/Tabelle111[[#This Row],[Anzahl Lieferscheine]]</f>
        <v>0.31102333333333332</v>
      </c>
      <c r="N7412" s="1">
        <f>Tabelle111[[#This Row],[Menge t P2O5]]/Tabelle111[[#This Row],[Anzahl Lieferscheine]]</f>
        <v>0.16332500000000003</v>
      </c>
    </row>
    <row r="7413" spans="1:14" x14ac:dyDescent="0.2">
      <c r="A7413" s="2" t="s">
        <v>27</v>
      </c>
      <c r="B7413" s="2" t="s">
        <v>29</v>
      </c>
      <c r="C7413" s="2" t="s">
        <v>6</v>
      </c>
      <c r="D7413" s="2" t="s">
        <v>15</v>
      </c>
      <c r="E7413" s="2" t="s">
        <v>10</v>
      </c>
      <c r="F7413" s="2" t="s">
        <v>61</v>
      </c>
      <c r="G7413" s="1">
        <v>664.2</v>
      </c>
      <c r="H7413" s="1">
        <v>283.72000000000003</v>
      </c>
      <c r="I7413" s="4">
        <v>3</v>
      </c>
      <c r="J7413" s="2" t="s">
        <v>72</v>
      </c>
      <c r="K7413" s="1">
        <f>Tabelle111[[#This Row],[Menge kg Nges]]/1000</f>
        <v>0.66420000000000001</v>
      </c>
      <c r="L7413" s="1">
        <f>Tabelle111[[#This Row],[Menge kg P2O5]]/1000</f>
        <v>0.28372000000000003</v>
      </c>
      <c r="M7413" s="1">
        <f>Tabelle111[[#This Row],[Menge t Nges]]/Tabelle111[[#This Row],[Anzahl Lieferscheine]]</f>
        <v>0.22140000000000001</v>
      </c>
      <c r="N7413" s="1">
        <f>Tabelle111[[#This Row],[Menge t P2O5]]/Tabelle111[[#This Row],[Anzahl Lieferscheine]]</f>
        <v>9.4573333333333343E-2</v>
      </c>
    </row>
    <row r="7414" spans="1:14" x14ac:dyDescent="0.2">
      <c r="A7414" s="2" t="s">
        <v>27</v>
      </c>
      <c r="B7414" s="2" t="s">
        <v>29</v>
      </c>
      <c r="C7414" s="2" t="s">
        <v>6</v>
      </c>
      <c r="D7414" s="2" t="s">
        <v>15</v>
      </c>
      <c r="E7414" s="2" t="s">
        <v>13</v>
      </c>
      <c r="F7414" s="2" t="s">
        <v>61</v>
      </c>
      <c r="G7414" s="1">
        <v>32.93</v>
      </c>
      <c r="H7414" s="1">
        <v>19.61</v>
      </c>
      <c r="I7414" s="4">
        <v>1</v>
      </c>
      <c r="J7414" s="2" t="s">
        <v>72</v>
      </c>
      <c r="K7414" s="1">
        <f>Tabelle111[[#This Row],[Menge kg Nges]]/1000</f>
        <v>3.2930000000000001E-2</v>
      </c>
      <c r="L7414" s="1">
        <f>Tabelle111[[#This Row],[Menge kg P2O5]]/1000</f>
        <v>1.9609999999999999E-2</v>
      </c>
      <c r="M7414" s="1">
        <f>Tabelle111[[#This Row],[Menge t Nges]]/Tabelle111[[#This Row],[Anzahl Lieferscheine]]</f>
        <v>3.2930000000000001E-2</v>
      </c>
      <c r="N7414" s="1">
        <f>Tabelle111[[#This Row],[Menge t P2O5]]/Tabelle111[[#This Row],[Anzahl Lieferscheine]]</f>
        <v>1.9609999999999999E-2</v>
      </c>
    </row>
    <row r="7415" spans="1:14" x14ac:dyDescent="0.2">
      <c r="A7415" s="2" t="s">
        <v>27</v>
      </c>
      <c r="B7415" s="2" t="s">
        <v>29</v>
      </c>
      <c r="C7415" s="2" t="s">
        <v>25</v>
      </c>
      <c r="D7415" s="2" t="s">
        <v>25</v>
      </c>
      <c r="E7415" s="2" t="s">
        <v>26</v>
      </c>
      <c r="F7415" s="2" t="s">
        <v>61</v>
      </c>
      <c r="G7415" s="1">
        <v>18659.14</v>
      </c>
      <c r="H7415" s="1">
        <v>8912.5</v>
      </c>
      <c r="I7415" s="4">
        <v>39</v>
      </c>
      <c r="J7415" s="2" t="s">
        <v>72</v>
      </c>
      <c r="K7415" s="1">
        <f>Tabelle111[[#This Row],[Menge kg Nges]]/1000</f>
        <v>18.659140000000001</v>
      </c>
      <c r="L7415" s="1">
        <f>Tabelle111[[#This Row],[Menge kg P2O5]]/1000</f>
        <v>8.9124999999999996</v>
      </c>
      <c r="M7415" s="1">
        <f>Tabelle111[[#This Row],[Menge t Nges]]/Tabelle111[[#This Row],[Anzahl Lieferscheine]]</f>
        <v>0.4784394871794872</v>
      </c>
      <c r="N7415" s="1">
        <f>Tabelle111[[#This Row],[Menge t P2O5]]/Tabelle111[[#This Row],[Anzahl Lieferscheine]]</f>
        <v>0.22852564102564102</v>
      </c>
    </row>
    <row r="7416" spans="1:14" x14ac:dyDescent="0.2">
      <c r="A7416" s="2" t="s">
        <v>27</v>
      </c>
      <c r="B7416" s="2" t="s">
        <v>29</v>
      </c>
      <c r="C7416" s="2" t="s">
        <v>63</v>
      </c>
      <c r="D7416" s="2" t="s">
        <v>63</v>
      </c>
      <c r="E7416" s="2" t="s">
        <v>63</v>
      </c>
      <c r="F7416" s="2" t="s">
        <v>61</v>
      </c>
      <c r="G7416" s="1">
        <v>1485</v>
      </c>
      <c r="H7416" s="1">
        <v>1402.5</v>
      </c>
      <c r="I7416" s="4">
        <v>2</v>
      </c>
      <c r="J7416" s="2" t="s">
        <v>72</v>
      </c>
      <c r="K7416" s="1">
        <f>Tabelle111[[#This Row],[Menge kg Nges]]/1000</f>
        <v>1.4850000000000001</v>
      </c>
      <c r="L7416" s="1">
        <f>Tabelle111[[#This Row],[Menge kg P2O5]]/1000</f>
        <v>1.4025000000000001</v>
      </c>
      <c r="M7416" s="1">
        <f>Tabelle111[[#This Row],[Menge t Nges]]/Tabelle111[[#This Row],[Anzahl Lieferscheine]]</f>
        <v>0.74250000000000005</v>
      </c>
      <c r="N7416" s="1">
        <f>Tabelle111[[#This Row],[Menge t P2O5]]/Tabelle111[[#This Row],[Anzahl Lieferscheine]]</f>
        <v>0.70125000000000004</v>
      </c>
    </row>
    <row r="7417" spans="1:14" x14ac:dyDescent="0.2">
      <c r="A7417" s="2" t="s">
        <v>27</v>
      </c>
      <c r="B7417" s="2" t="s">
        <v>32</v>
      </c>
      <c r="C7417" s="2" t="s">
        <v>6</v>
      </c>
      <c r="D7417" s="2" t="s">
        <v>7</v>
      </c>
      <c r="E7417" s="2" t="s">
        <v>8</v>
      </c>
      <c r="F7417" s="2" t="s">
        <v>61</v>
      </c>
      <c r="G7417" s="1">
        <v>2572.62</v>
      </c>
      <c r="H7417" s="1">
        <v>1390.06</v>
      </c>
      <c r="I7417" s="4">
        <v>7</v>
      </c>
      <c r="J7417" s="2" t="s">
        <v>72</v>
      </c>
      <c r="K7417" s="1">
        <f>Tabelle111[[#This Row],[Menge kg Nges]]/1000</f>
        <v>2.5726199999999997</v>
      </c>
      <c r="L7417" s="1">
        <f>Tabelle111[[#This Row],[Menge kg P2O5]]/1000</f>
        <v>1.3900599999999999</v>
      </c>
      <c r="M7417" s="1">
        <f>Tabelle111[[#This Row],[Menge t Nges]]/Tabelle111[[#This Row],[Anzahl Lieferscheine]]</f>
        <v>0.36751714285714282</v>
      </c>
      <c r="N7417" s="1">
        <f>Tabelle111[[#This Row],[Menge t P2O5]]/Tabelle111[[#This Row],[Anzahl Lieferscheine]]</f>
        <v>0.19857999999999998</v>
      </c>
    </row>
    <row r="7418" spans="1:14" x14ac:dyDescent="0.2">
      <c r="A7418" s="2" t="s">
        <v>27</v>
      </c>
      <c r="B7418" s="2" t="s">
        <v>32</v>
      </c>
      <c r="C7418" s="2" t="s">
        <v>6</v>
      </c>
      <c r="D7418" s="2" t="s">
        <v>7</v>
      </c>
      <c r="E7418" s="2" t="s">
        <v>9</v>
      </c>
      <c r="F7418" s="2" t="s">
        <v>61</v>
      </c>
      <c r="G7418" s="1">
        <v>5696.4400000000005</v>
      </c>
      <c r="H7418" s="1">
        <v>2257.08</v>
      </c>
      <c r="I7418" s="4">
        <v>29</v>
      </c>
      <c r="J7418" s="2" t="s">
        <v>72</v>
      </c>
      <c r="K7418" s="1">
        <f>Tabelle111[[#This Row],[Menge kg Nges]]/1000</f>
        <v>5.6964400000000008</v>
      </c>
      <c r="L7418" s="1">
        <f>Tabelle111[[#This Row],[Menge kg P2O5]]/1000</f>
        <v>2.2570799999999998</v>
      </c>
      <c r="M7418" s="1">
        <f>Tabelle111[[#This Row],[Menge t Nges]]/Tabelle111[[#This Row],[Anzahl Lieferscheine]]</f>
        <v>0.1964289655172414</v>
      </c>
      <c r="N7418" s="1">
        <f>Tabelle111[[#This Row],[Menge t P2O5]]/Tabelle111[[#This Row],[Anzahl Lieferscheine]]</f>
        <v>7.7830344827586204E-2</v>
      </c>
    </row>
    <row r="7419" spans="1:14" x14ac:dyDescent="0.2">
      <c r="A7419" s="2" t="s">
        <v>27</v>
      </c>
      <c r="B7419" s="2" t="s">
        <v>32</v>
      </c>
      <c r="C7419" s="2" t="s">
        <v>6</v>
      </c>
      <c r="D7419" s="2" t="s">
        <v>7</v>
      </c>
      <c r="E7419" s="2" t="s">
        <v>13</v>
      </c>
      <c r="F7419" s="2" t="s">
        <v>61</v>
      </c>
      <c r="G7419" s="1">
        <v>1567.8000000000002</v>
      </c>
      <c r="H7419" s="1">
        <v>857.6</v>
      </c>
      <c r="I7419" s="4">
        <v>4</v>
      </c>
      <c r="J7419" s="2" t="s">
        <v>72</v>
      </c>
      <c r="K7419" s="1">
        <f>Tabelle111[[#This Row],[Menge kg Nges]]/1000</f>
        <v>1.5678000000000001</v>
      </c>
      <c r="L7419" s="1">
        <f>Tabelle111[[#This Row],[Menge kg P2O5]]/1000</f>
        <v>0.85760000000000003</v>
      </c>
      <c r="M7419" s="1">
        <f>Tabelle111[[#This Row],[Menge t Nges]]/Tabelle111[[#This Row],[Anzahl Lieferscheine]]</f>
        <v>0.39195000000000002</v>
      </c>
      <c r="N7419" s="1">
        <f>Tabelle111[[#This Row],[Menge t P2O5]]/Tabelle111[[#This Row],[Anzahl Lieferscheine]]</f>
        <v>0.21440000000000001</v>
      </c>
    </row>
    <row r="7420" spans="1:14" x14ac:dyDescent="0.2">
      <c r="A7420" s="2" t="s">
        <v>27</v>
      </c>
      <c r="B7420" s="2" t="s">
        <v>32</v>
      </c>
      <c r="C7420" s="2" t="s">
        <v>6</v>
      </c>
      <c r="D7420" s="2" t="s">
        <v>15</v>
      </c>
      <c r="E7420" s="2" t="s">
        <v>20</v>
      </c>
      <c r="F7420" s="2" t="s">
        <v>61</v>
      </c>
      <c r="G7420" s="1">
        <v>686.4</v>
      </c>
      <c r="H7420" s="1">
        <v>390</v>
      </c>
      <c r="I7420" s="4">
        <v>7</v>
      </c>
      <c r="J7420" s="2" t="s">
        <v>72</v>
      </c>
      <c r="K7420" s="1">
        <f>Tabelle111[[#This Row],[Menge kg Nges]]/1000</f>
        <v>0.68640000000000001</v>
      </c>
      <c r="L7420" s="1">
        <f>Tabelle111[[#This Row],[Menge kg P2O5]]/1000</f>
        <v>0.39</v>
      </c>
      <c r="M7420" s="1">
        <f>Tabelle111[[#This Row],[Menge t Nges]]/Tabelle111[[#This Row],[Anzahl Lieferscheine]]</f>
        <v>9.8057142857142857E-2</v>
      </c>
      <c r="N7420" s="1">
        <f>Tabelle111[[#This Row],[Menge t P2O5]]/Tabelle111[[#This Row],[Anzahl Lieferscheine]]</f>
        <v>5.5714285714285716E-2</v>
      </c>
    </row>
    <row r="7421" spans="1:14" x14ac:dyDescent="0.2">
      <c r="A7421" s="2" t="s">
        <v>27</v>
      </c>
      <c r="B7421" s="2" t="s">
        <v>32</v>
      </c>
      <c r="C7421" s="2" t="s">
        <v>6</v>
      </c>
      <c r="D7421" s="2" t="s">
        <v>15</v>
      </c>
      <c r="E7421" s="2" t="s">
        <v>9</v>
      </c>
      <c r="F7421" s="2" t="s">
        <v>61</v>
      </c>
      <c r="G7421" s="1">
        <v>1286.46</v>
      </c>
      <c r="H7421" s="1">
        <v>524.59999999999991</v>
      </c>
      <c r="I7421" s="4">
        <v>7</v>
      </c>
      <c r="J7421" s="2" t="s">
        <v>72</v>
      </c>
      <c r="K7421" s="1">
        <f>Tabelle111[[#This Row],[Menge kg Nges]]/1000</f>
        <v>1.2864599999999999</v>
      </c>
      <c r="L7421" s="1">
        <f>Tabelle111[[#This Row],[Menge kg P2O5]]/1000</f>
        <v>0.52459999999999996</v>
      </c>
      <c r="M7421" s="1">
        <f>Tabelle111[[#This Row],[Menge t Nges]]/Tabelle111[[#This Row],[Anzahl Lieferscheine]]</f>
        <v>0.18378</v>
      </c>
      <c r="N7421" s="1">
        <f>Tabelle111[[#This Row],[Menge t P2O5]]/Tabelle111[[#This Row],[Anzahl Lieferscheine]]</f>
        <v>7.4942857142857131E-2</v>
      </c>
    </row>
    <row r="7422" spans="1:14" x14ac:dyDescent="0.2">
      <c r="A7422" s="2" t="s">
        <v>27</v>
      </c>
      <c r="B7422" s="2" t="s">
        <v>27</v>
      </c>
      <c r="C7422" s="2" t="s">
        <v>6</v>
      </c>
      <c r="D7422" s="2" t="s">
        <v>7</v>
      </c>
      <c r="E7422" s="2" t="s">
        <v>8</v>
      </c>
      <c r="F7422" s="2" t="s">
        <v>61</v>
      </c>
      <c r="G7422" s="1">
        <v>446926.86</v>
      </c>
      <c r="H7422" s="1">
        <v>212742.09000000011</v>
      </c>
      <c r="I7422" s="4">
        <v>1128</v>
      </c>
      <c r="J7422" s="2" t="s">
        <v>72</v>
      </c>
      <c r="K7422" s="1">
        <f>Tabelle111[[#This Row],[Menge kg Nges]]/1000</f>
        <v>446.92685999999998</v>
      </c>
      <c r="L7422" s="1">
        <f>Tabelle111[[#This Row],[Menge kg P2O5]]/1000</f>
        <v>212.7420900000001</v>
      </c>
      <c r="M7422" s="1">
        <f>Tabelle111[[#This Row],[Menge t Nges]]/Tabelle111[[#This Row],[Anzahl Lieferscheine]]</f>
        <v>0.39621175531914893</v>
      </c>
      <c r="N7422" s="1">
        <f>Tabelle111[[#This Row],[Menge t P2O5]]/Tabelle111[[#This Row],[Anzahl Lieferscheine]]</f>
        <v>0.18860114361702138</v>
      </c>
    </row>
    <row r="7423" spans="1:14" x14ac:dyDescent="0.2">
      <c r="A7423" s="2" t="s">
        <v>27</v>
      </c>
      <c r="B7423" s="2" t="s">
        <v>27</v>
      </c>
      <c r="C7423" s="2" t="s">
        <v>6</v>
      </c>
      <c r="D7423" s="2" t="s">
        <v>7</v>
      </c>
      <c r="E7423" s="2" t="s">
        <v>9</v>
      </c>
      <c r="F7423" s="2" t="s">
        <v>61</v>
      </c>
      <c r="G7423" s="1">
        <v>161132.17000000004</v>
      </c>
      <c r="H7423" s="1">
        <v>67039.250000000029</v>
      </c>
      <c r="I7423" s="4">
        <v>716</v>
      </c>
      <c r="J7423" s="2" t="s">
        <v>72</v>
      </c>
      <c r="K7423" s="1">
        <f>Tabelle111[[#This Row],[Menge kg Nges]]/1000</f>
        <v>161.13217000000003</v>
      </c>
      <c r="L7423" s="1">
        <f>Tabelle111[[#This Row],[Menge kg P2O5]]/1000</f>
        <v>67.039250000000024</v>
      </c>
      <c r="M7423" s="1">
        <f>Tabelle111[[#This Row],[Menge t Nges]]/Tabelle111[[#This Row],[Anzahl Lieferscheine]]</f>
        <v>0.2250449301675978</v>
      </c>
      <c r="N7423" s="1">
        <f>Tabelle111[[#This Row],[Menge t P2O5]]/Tabelle111[[#This Row],[Anzahl Lieferscheine]]</f>
        <v>9.3630237430167629E-2</v>
      </c>
    </row>
    <row r="7424" spans="1:14" x14ac:dyDescent="0.2">
      <c r="A7424" s="2" t="s">
        <v>27</v>
      </c>
      <c r="B7424" s="2" t="s">
        <v>27</v>
      </c>
      <c r="C7424" s="2" t="s">
        <v>6</v>
      </c>
      <c r="D7424" s="2" t="s">
        <v>7</v>
      </c>
      <c r="E7424" s="2" t="s">
        <v>10</v>
      </c>
      <c r="F7424" s="2" t="s">
        <v>61</v>
      </c>
      <c r="G7424" s="1">
        <v>17039.190000000002</v>
      </c>
      <c r="H7424" s="1">
        <v>6913.5899999999992</v>
      </c>
      <c r="I7424" s="4">
        <v>73</v>
      </c>
      <c r="J7424" s="2" t="s">
        <v>72</v>
      </c>
      <c r="K7424" s="1">
        <f>Tabelle111[[#This Row],[Menge kg Nges]]/1000</f>
        <v>17.039190000000001</v>
      </c>
      <c r="L7424" s="1">
        <f>Tabelle111[[#This Row],[Menge kg P2O5]]/1000</f>
        <v>6.9135899999999992</v>
      </c>
      <c r="M7424" s="1">
        <f>Tabelle111[[#This Row],[Menge t Nges]]/Tabelle111[[#This Row],[Anzahl Lieferscheine]]</f>
        <v>0.23341356164383564</v>
      </c>
      <c r="N7424" s="1">
        <f>Tabelle111[[#This Row],[Menge t P2O5]]/Tabelle111[[#This Row],[Anzahl Lieferscheine]]</f>
        <v>9.4706712328767109E-2</v>
      </c>
    </row>
    <row r="7425" spans="1:14" x14ac:dyDescent="0.2">
      <c r="A7425" s="2" t="s">
        <v>27</v>
      </c>
      <c r="B7425" s="2" t="s">
        <v>27</v>
      </c>
      <c r="C7425" s="2" t="s">
        <v>6</v>
      </c>
      <c r="D7425" s="2" t="s">
        <v>7</v>
      </c>
      <c r="E7425" s="2" t="s">
        <v>11</v>
      </c>
      <c r="F7425" s="2" t="s">
        <v>61</v>
      </c>
      <c r="G7425" s="1">
        <v>122577.67000000004</v>
      </c>
      <c r="H7425" s="1">
        <v>55925.569999999978</v>
      </c>
      <c r="I7425" s="4">
        <v>502</v>
      </c>
      <c r="J7425" s="2" t="s">
        <v>72</v>
      </c>
      <c r="K7425" s="1">
        <f>Tabelle111[[#This Row],[Menge kg Nges]]/1000</f>
        <v>122.57767000000004</v>
      </c>
      <c r="L7425" s="1">
        <f>Tabelle111[[#This Row],[Menge kg P2O5]]/1000</f>
        <v>55.925569999999979</v>
      </c>
      <c r="M7425" s="1">
        <f>Tabelle111[[#This Row],[Menge t Nges]]/Tabelle111[[#This Row],[Anzahl Lieferscheine]]</f>
        <v>0.24417862549800806</v>
      </c>
      <c r="N7425" s="1">
        <f>Tabelle111[[#This Row],[Menge t P2O5]]/Tabelle111[[#This Row],[Anzahl Lieferscheine]]</f>
        <v>0.1114055179282868</v>
      </c>
    </row>
    <row r="7426" spans="1:14" x14ac:dyDescent="0.2">
      <c r="A7426" s="2" t="s">
        <v>27</v>
      </c>
      <c r="B7426" s="2" t="s">
        <v>27</v>
      </c>
      <c r="C7426" s="2" t="s">
        <v>6</v>
      </c>
      <c r="D7426" s="2" t="s">
        <v>7</v>
      </c>
      <c r="E7426" s="2" t="s">
        <v>12</v>
      </c>
      <c r="F7426" s="2" t="s">
        <v>61</v>
      </c>
      <c r="G7426" s="1">
        <v>167383.71</v>
      </c>
      <c r="H7426" s="1">
        <v>76774.780000000042</v>
      </c>
      <c r="I7426" s="4">
        <v>589</v>
      </c>
      <c r="J7426" s="2" t="s">
        <v>72</v>
      </c>
      <c r="K7426" s="1">
        <f>Tabelle111[[#This Row],[Menge kg Nges]]/1000</f>
        <v>167.38370999999998</v>
      </c>
      <c r="L7426" s="1">
        <f>Tabelle111[[#This Row],[Menge kg P2O5]]/1000</f>
        <v>76.77478000000005</v>
      </c>
      <c r="M7426" s="1">
        <f>Tabelle111[[#This Row],[Menge t Nges]]/Tabelle111[[#This Row],[Anzahl Lieferscheine]]</f>
        <v>0.28418286926994901</v>
      </c>
      <c r="N7426" s="1">
        <f>Tabelle111[[#This Row],[Menge t P2O5]]/Tabelle111[[#This Row],[Anzahl Lieferscheine]]</f>
        <v>0.13034767402376918</v>
      </c>
    </row>
    <row r="7427" spans="1:14" x14ac:dyDescent="0.2">
      <c r="A7427" s="2" t="s">
        <v>27</v>
      </c>
      <c r="B7427" s="2" t="s">
        <v>27</v>
      </c>
      <c r="C7427" s="2" t="s">
        <v>6</v>
      </c>
      <c r="D7427" s="2" t="s">
        <v>7</v>
      </c>
      <c r="E7427" s="2" t="s">
        <v>13</v>
      </c>
      <c r="F7427" s="2" t="s">
        <v>61</v>
      </c>
      <c r="G7427" s="1">
        <v>97917.02</v>
      </c>
      <c r="H7427" s="1">
        <v>55987.569999999927</v>
      </c>
      <c r="I7427" s="4">
        <v>514</v>
      </c>
      <c r="J7427" s="2" t="s">
        <v>72</v>
      </c>
      <c r="K7427" s="1">
        <f>Tabelle111[[#This Row],[Menge kg Nges]]/1000</f>
        <v>97.917020000000008</v>
      </c>
      <c r="L7427" s="1">
        <f>Tabelle111[[#This Row],[Menge kg P2O5]]/1000</f>
        <v>55.987569999999927</v>
      </c>
      <c r="M7427" s="1">
        <f>Tabelle111[[#This Row],[Menge t Nges]]/Tabelle111[[#This Row],[Anzahl Lieferscheine]]</f>
        <v>0.19050003891050585</v>
      </c>
      <c r="N7427" s="1">
        <f>Tabelle111[[#This Row],[Menge t P2O5]]/Tabelle111[[#This Row],[Anzahl Lieferscheine]]</f>
        <v>0.10892523346303487</v>
      </c>
    </row>
    <row r="7428" spans="1:14" x14ac:dyDescent="0.2">
      <c r="A7428" s="2" t="s">
        <v>27</v>
      </c>
      <c r="B7428" s="2" t="s">
        <v>27</v>
      </c>
      <c r="C7428" s="2" t="s">
        <v>6</v>
      </c>
      <c r="D7428" s="2" t="s">
        <v>7</v>
      </c>
      <c r="E7428" s="2" t="s">
        <v>14</v>
      </c>
      <c r="F7428" s="2" t="s">
        <v>61</v>
      </c>
      <c r="G7428" s="1">
        <v>114545.0300000001</v>
      </c>
      <c r="H7428" s="1">
        <v>61477.659999999996</v>
      </c>
      <c r="I7428" s="4">
        <v>417</v>
      </c>
      <c r="J7428" s="2" t="s">
        <v>72</v>
      </c>
      <c r="K7428" s="1">
        <f>Tabelle111[[#This Row],[Menge kg Nges]]/1000</f>
        <v>114.5450300000001</v>
      </c>
      <c r="L7428" s="1">
        <f>Tabelle111[[#This Row],[Menge kg P2O5]]/1000</f>
        <v>61.477659999999993</v>
      </c>
      <c r="M7428" s="1">
        <f>Tabelle111[[#This Row],[Menge t Nges]]/Tabelle111[[#This Row],[Anzahl Lieferscheine]]</f>
        <v>0.27468832134292587</v>
      </c>
      <c r="N7428" s="1">
        <f>Tabelle111[[#This Row],[Menge t P2O5]]/Tabelle111[[#This Row],[Anzahl Lieferscheine]]</f>
        <v>0.14742844124700238</v>
      </c>
    </row>
    <row r="7429" spans="1:14" x14ac:dyDescent="0.2">
      <c r="A7429" s="2" t="s">
        <v>27</v>
      </c>
      <c r="B7429" s="2" t="s">
        <v>27</v>
      </c>
      <c r="C7429" s="2" t="s">
        <v>6</v>
      </c>
      <c r="D7429" s="2" t="s">
        <v>15</v>
      </c>
      <c r="E7429" s="2" t="s">
        <v>8</v>
      </c>
      <c r="F7429" s="2" t="s">
        <v>61</v>
      </c>
      <c r="G7429" s="1">
        <v>655.04</v>
      </c>
      <c r="H7429" s="1">
        <v>384.91999999999996</v>
      </c>
      <c r="I7429" s="4">
        <v>6</v>
      </c>
      <c r="J7429" s="2" t="s">
        <v>72</v>
      </c>
      <c r="K7429" s="1">
        <f>Tabelle111[[#This Row],[Menge kg Nges]]/1000</f>
        <v>0.65503999999999996</v>
      </c>
      <c r="L7429" s="1">
        <f>Tabelle111[[#This Row],[Menge kg P2O5]]/1000</f>
        <v>0.38491999999999998</v>
      </c>
      <c r="M7429" s="1">
        <f>Tabelle111[[#This Row],[Menge t Nges]]/Tabelle111[[#This Row],[Anzahl Lieferscheine]]</f>
        <v>0.10917333333333333</v>
      </c>
      <c r="N7429" s="1">
        <f>Tabelle111[[#This Row],[Menge t P2O5]]/Tabelle111[[#This Row],[Anzahl Lieferscheine]]</f>
        <v>6.4153333333333326E-2</v>
      </c>
    </row>
    <row r="7430" spans="1:14" x14ac:dyDescent="0.2">
      <c r="A7430" s="2" t="s">
        <v>27</v>
      </c>
      <c r="B7430" s="2" t="s">
        <v>27</v>
      </c>
      <c r="C7430" s="2" t="s">
        <v>6</v>
      </c>
      <c r="D7430" s="2" t="s">
        <v>15</v>
      </c>
      <c r="E7430" s="2" t="s">
        <v>17</v>
      </c>
      <c r="F7430" s="2" t="s">
        <v>61</v>
      </c>
      <c r="G7430" s="1">
        <v>2277.1400000000003</v>
      </c>
      <c r="H7430" s="1">
        <v>1159.98</v>
      </c>
      <c r="I7430" s="4">
        <v>10</v>
      </c>
      <c r="J7430" s="2" t="s">
        <v>72</v>
      </c>
      <c r="K7430" s="1">
        <f>Tabelle111[[#This Row],[Menge kg Nges]]/1000</f>
        <v>2.2771400000000002</v>
      </c>
      <c r="L7430" s="1">
        <f>Tabelle111[[#This Row],[Menge kg P2O5]]/1000</f>
        <v>1.15998</v>
      </c>
      <c r="M7430" s="1">
        <f>Tabelle111[[#This Row],[Menge t Nges]]/Tabelle111[[#This Row],[Anzahl Lieferscheine]]</f>
        <v>0.22771400000000003</v>
      </c>
      <c r="N7430" s="1">
        <f>Tabelle111[[#This Row],[Menge t P2O5]]/Tabelle111[[#This Row],[Anzahl Lieferscheine]]</f>
        <v>0.115998</v>
      </c>
    </row>
    <row r="7431" spans="1:14" x14ac:dyDescent="0.2">
      <c r="A7431" s="2" t="s">
        <v>27</v>
      </c>
      <c r="B7431" s="2" t="s">
        <v>27</v>
      </c>
      <c r="C7431" s="2" t="s">
        <v>6</v>
      </c>
      <c r="D7431" s="2" t="s">
        <v>15</v>
      </c>
      <c r="E7431" s="2" t="s">
        <v>18</v>
      </c>
      <c r="F7431" s="2" t="s">
        <v>61</v>
      </c>
      <c r="G7431" s="1">
        <v>30723.329999999994</v>
      </c>
      <c r="H7431" s="1">
        <v>23802.649999999998</v>
      </c>
      <c r="I7431" s="4">
        <v>86</v>
      </c>
      <c r="J7431" s="2" t="s">
        <v>72</v>
      </c>
      <c r="K7431" s="1">
        <f>Tabelle111[[#This Row],[Menge kg Nges]]/1000</f>
        <v>30.723329999999994</v>
      </c>
      <c r="L7431" s="1">
        <f>Tabelle111[[#This Row],[Menge kg P2O5]]/1000</f>
        <v>23.802649999999996</v>
      </c>
      <c r="M7431" s="1">
        <f>Tabelle111[[#This Row],[Menge t Nges]]/Tabelle111[[#This Row],[Anzahl Lieferscheine]]</f>
        <v>0.3572480232558139</v>
      </c>
      <c r="N7431" s="1">
        <f>Tabelle111[[#This Row],[Menge t P2O5]]/Tabelle111[[#This Row],[Anzahl Lieferscheine]]</f>
        <v>0.27677499999999994</v>
      </c>
    </row>
    <row r="7432" spans="1:14" x14ac:dyDescent="0.2">
      <c r="A7432" s="2" t="s">
        <v>27</v>
      </c>
      <c r="B7432" s="2" t="s">
        <v>27</v>
      </c>
      <c r="C7432" s="2" t="s">
        <v>6</v>
      </c>
      <c r="D7432" s="2" t="s">
        <v>15</v>
      </c>
      <c r="E7432" s="2" t="s">
        <v>19</v>
      </c>
      <c r="F7432" s="2" t="s">
        <v>61</v>
      </c>
      <c r="G7432" s="1">
        <v>15734.25</v>
      </c>
      <c r="H7432" s="1">
        <v>17482.5</v>
      </c>
      <c r="I7432" s="4">
        <v>33</v>
      </c>
      <c r="J7432" s="2" t="s">
        <v>72</v>
      </c>
      <c r="K7432" s="1">
        <f>Tabelle111[[#This Row],[Menge kg Nges]]/1000</f>
        <v>15.734249999999999</v>
      </c>
      <c r="L7432" s="1">
        <f>Tabelle111[[#This Row],[Menge kg P2O5]]/1000</f>
        <v>17.482500000000002</v>
      </c>
      <c r="M7432" s="1">
        <f>Tabelle111[[#This Row],[Menge t Nges]]/Tabelle111[[#This Row],[Anzahl Lieferscheine]]</f>
        <v>0.47679545454545452</v>
      </c>
      <c r="N7432" s="1">
        <f>Tabelle111[[#This Row],[Menge t P2O5]]/Tabelle111[[#This Row],[Anzahl Lieferscheine]]</f>
        <v>0.52977272727272728</v>
      </c>
    </row>
    <row r="7433" spans="1:14" x14ac:dyDescent="0.2">
      <c r="A7433" s="2" t="s">
        <v>27</v>
      </c>
      <c r="B7433" s="2" t="s">
        <v>27</v>
      </c>
      <c r="C7433" s="2" t="s">
        <v>6</v>
      </c>
      <c r="D7433" s="2" t="s">
        <v>15</v>
      </c>
      <c r="E7433" s="2" t="s">
        <v>20</v>
      </c>
      <c r="F7433" s="2" t="s">
        <v>61</v>
      </c>
      <c r="G7433" s="1">
        <v>25808.720000000001</v>
      </c>
      <c r="H7433" s="1">
        <v>15461.2</v>
      </c>
      <c r="I7433" s="4">
        <v>184</v>
      </c>
      <c r="J7433" s="2" t="s">
        <v>72</v>
      </c>
      <c r="K7433" s="1">
        <f>Tabelle111[[#This Row],[Menge kg Nges]]/1000</f>
        <v>25.808720000000001</v>
      </c>
      <c r="L7433" s="1">
        <f>Tabelle111[[#This Row],[Menge kg P2O5]]/1000</f>
        <v>15.461200000000002</v>
      </c>
      <c r="M7433" s="1">
        <f>Tabelle111[[#This Row],[Menge t Nges]]/Tabelle111[[#This Row],[Anzahl Lieferscheine]]</f>
        <v>0.14026478260869565</v>
      </c>
      <c r="N7433" s="1">
        <f>Tabelle111[[#This Row],[Menge t P2O5]]/Tabelle111[[#This Row],[Anzahl Lieferscheine]]</f>
        <v>8.4028260869565233E-2</v>
      </c>
    </row>
    <row r="7434" spans="1:14" x14ac:dyDescent="0.2">
      <c r="A7434" s="2" t="s">
        <v>27</v>
      </c>
      <c r="B7434" s="2" t="s">
        <v>27</v>
      </c>
      <c r="C7434" s="2" t="s">
        <v>6</v>
      </c>
      <c r="D7434" s="2" t="s">
        <v>15</v>
      </c>
      <c r="E7434" s="2" t="s">
        <v>21</v>
      </c>
      <c r="F7434" s="2" t="s">
        <v>61</v>
      </c>
      <c r="G7434" s="1">
        <v>53765.849999999991</v>
      </c>
      <c r="H7434" s="1">
        <v>27262.09</v>
      </c>
      <c r="I7434" s="4">
        <v>189</v>
      </c>
      <c r="J7434" s="2" t="s">
        <v>72</v>
      </c>
      <c r="K7434" s="1">
        <f>Tabelle111[[#This Row],[Menge kg Nges]]/1000</f>
        <v>53.765849999999993</v>
      </c>
      <c r="L7434" s="1">
        <f>Tabelle111[[#This Row],[Menge kg P2O5]]/1000</f>
        <v>27.262090000000001</v>
      </c>
      <c r="M7434" s="1">
        <f>Tabelle111[[#This Row],[Menge t Nges]]/Tabelle111[[#This Row],[Anzahl Lieferscheine]]</f>
        <v>0.2844753968253968</v>
      </c>
      <c r="N7434" s="1">
        <f>Tabelle111[[#This Row],[Menge t P2O5]]/Tabelle111[[#This Row],[Anzahl Lieferscheine]]</f>
        <v>0.14424386243386245</v>
      </c>
    </row>
    <row r="7435" spans="1:14" x14ac:dyDescent="0.2">
      <c r="A7435" s="2" t="s">
        <v>27</v>
      </c>
      <c r="B7435" s="2" t="s">
        <v>27</v>
      </c>
      <c r="C7435" s="2" t="s">
        <v>6</v>
      </c>
      <c r="D7435" s="2" t="s">
        <v>15</v>
      </c>
      <c r="E7435" s="2" t="s">
        <v>9</v>
      </c>
      <c r="F7435" s="2" t="s">
        <v>61</v>
      </c>
      <c r="G7435" s="1">
        <v>39569.959999999985</v>
      </c>
      <c r="H7435" s="1">
        <v>22471.249999999996</v>
      </c>
      <c r="I7435" s="4">
        <v>182</v>
      </c>
      <c r="J7435" s="2" t="s">
        <v>72</v>
      </c>
      <c r="K7435" s="1">
        <f>Tabelle111[[#This Row],[Menge kg Nges]]/1000</f>
        <v>39.569959999999988</v>
      </c>
      <c r="L7435" s="1">
        <f>Tabelle111[[#This Row],[Menge kg P2O5]]/1000</f>
        <v>22.471249999999998</v>
      </c>
      <c r="M7435" s="1">
        <f>Tabelle111[[#This Row],[Menge t Nges]]/Tabelle111[[#This Row],[Anzahl Lieferscheine]]</f>
        <v>0.21741736263736258</v>
      </c>
      <c r="N7435" s="1">
        <f>Tabelle111[[#This Row],[Menge t P2O5]]/Tabelle111[[#This Row],[Anzahl Lieferscheine]]</f>
        <v>0.12346840659340658</v>
      </c>
    </row>
    <row r="7436" spans="1:14" x14ac:dyDescent="0.2">
      <c r="A7436" s="2" t="s">
        <v>27</v>
      </c>
      <c r="B7436" s="2" t="s">
        <v>27</v>
      </c>
      <c r="C7436" s="2" t="s">
        <v>6</v>
      </c>
      <c r="D7436" s="2" t="s">
        <v>15</v>
      </c>
      <c r="E7436" s="2" t="s">
        <v>10</v>
      </c>
      <c r="F7436" s="2" t="s">
        <v>61</v>
      </c>
      <c r="G7436" s="1">
        <v>21821.129999999997</v>
      </c>
      <c r="H7436" s="1">
        <v>9592.5299999999988</v>
      </c>
      <c r="I7436" s="4">
        <v>69</v>
      </c>
      <c r="J7436" s="2" t="s">
        <v>72</v>
      </c>
      <c r="K7436" s="1">
        <f>Tabelle111[[#This Row],[Menge kg Nges]]/1000</f>
        <v>21.821129999999997</v>
      </c>
      <c r="L7436" s="1">
        <f>Tabelle111[[#This Row],[Menge kg P2O5]]/1000</f>
        <v>9.5925299999999982</v>
      </c>
      <c r="M7436" s="1">
        <f>Tabelle111[[#This Row],[Menge t Nges]]/Tabelle111[[#This Row],[Anzahl Lieferscheine]]</f>
        <v>0.31624826086956515</v>
      </c>
      <c r="N7436" s="1">
        <f>Tabelle111[[#This Row],[Menge t P2O5]]/Tabelle111[[#This Row],[Anzahl Lieferscheine]]</f>
        <v>0.13902217391304345</v>
      </c>
    </row>
    <row r="7437" spans="1:14" x14ac:dyDescent="0.2">
      <c r="A7437" s="2" t="s">
        <v>27</v>
      </c>
      <c r="B7437" s="2" t="s">
        <v>27</v>
      </c>
      <c r="C7437" s="2" t="s">
        <v>6</v>
      </c>
      <c r="D7437" s="2" t="s">
        <v>15</v>
      </c>
      <c r="E7437" s="2" t="s">
        <v>23</v>
      </c>
      <c r="F7437" s="2" t="s">
        <v>61</v>
      </c>
      <c r="G7437" s="1">
        <v>2596.16</v>
      </c>
      <c r="H7437" s="1">
        <v>1182.19</v>
      </c>
      <c r="I7437" s="4">
        <v>10</v>
      </c>
      <c r="J7437" s="2" t="s">
        <v>72</v>
      </c>
      <c r="K7437" s="1">
        <f>Tabelle111[[#This Row],[Menge kg Nges]]/1000</f>
        <v>2.5961599999999998</v>
      </c>
      <c r="L7437" s="1">
        <f>Tabelle111[[#This Row],[Menge kg P2O5]]/1000</f>
        <v>1.1821900000000001</v>
      </c>
      <c r="M7437" s="1">
        <f>Tabelle111[[#This Row],[Menge t Nges]]/Tabelle111[[#This Row],[Anzahl Lieferscheine]]</f>
        <v>0.25961599999999996</v>
      </c>
      <c r="N7437" s="1">
        <f>Tabelle111[[#This Row],[Menge t P2O5]]/Tabelle111[[#This Row],[Anzahl Lieferscheine]]</f>
        <v>0.118219</v>
      </c>
    </row>
    <row r="7438" spans="1:14" x14ac:dyDescent="0.2">
      <c r="A7438" s="2" t="s">
        <v>27</v>
      </c>
      <c r="B7438" s="2" t="s">
        <v>27</v>
      </c>
      <c r="C7438" s="2" t="s">
        <v>6</v>
      </c>
      <c r="D7438" s="2" t="s">
        <v>15</v>
      </c>
      <c r="E7438" s="2" t="s">
        <v>12</v>
      </c>
      <c r="F7438" s="2" t="s">
        <v>61</v>
      </c>
      <c r="G7438" s="1">
        <v>1981.98</v>
      </c>
      <c r="H7438" s="1">
        <v>1778.7</v>
      </c>
      <c r="I7438" s="4">
        <v>7</v>
      </c>
      <c r="J7438" s="2" t="s">
        <v>72</v>
      </c>
      <c r="K7438" s="1">
        <f>Tabelle111[[#This Row],[Menge kg Nges]]/1000</f>
        <v>1.9819800000000001</v>
      </c>
      <c r="L7438" s="1">
        <f>Tabelle111[[#This Row],[Menge kg P2O5]]/1000</f>
        <v>1.7786999999999999</v>
      </c>
      <c r="M7438" s="1">
        <f>Tabelle111[[#This Row],[Menge t Nges]]/Tabelle111[[#This Row],[Anzahl Lieferscheine]]</f>
        <v>0.28314</v>
      </c>
      <c r="N7438" s="1">
        <f>Tabelle111[[#This Row],[Menge t P2O5]]/Tabelle111[[#This Row],[Anzahl Lieferscheine]]</f>
        <v>0.25409999999999999</v>
      </c>
    </row>
    <row r="7439" spans="1:14" x14ac:dyDescent="0.2">
      <c r="A7439" s="2" t="s">
        <v>27</v>
      </c>
      <c r="B7439" s="2" t="s">
        <v>27</v>
      </c>
      <c r="C7439" s="2" t="s">
        <v>6</v>
      </c>
      <c r="D7439" s="2" t="s">
        <v>15</v>
      </c>
      <c r="E7439" s="2" t="s">
        <v>13</v>
      </c>
      <c r="F7439" s="2" t="s">
        <v>61</v>
      </c>
      <c r="G7439" s="1">
        <v>1376.92</v>
      </c>
      <c r="H7439" s="1">
        <v>1193.3999999999999</v>
      </c>
      <c r="I7439" s="4">
        <v>7</v>
      </c>
      <c r="J7439" s="2" t="s">
        <v>72</v>
      </c>
      <c r="K7439" s="1">
        <f>Tabelle111[[#This Row],[Menge kg Nges]]/1000</f>
        <v>1.3769200000000001</v>
      </c>
      <c r="L7439" s="1">
        <f>Tabelle111[[#This Row],[Menge kg P2O5]]/1000</f>
        <v>1.1933999999999998</v>
      </c>
      <c r="M7439" s="1">
        <f>Tabelle111[[#This Row],[Menge t Nges]]/Tabelle111[[#This Row],[Anzahl Lieferscheine]]</f>
        <v>0.19670285714285715</v>
      </c>
      <c r="N7439" s="1">
        <f>Tabelle111[[#This Row],[Menge t P2O5]]/Tabelle111[[#This Row],[Anzahl Lieferscheine]]</f>
        <v>0.17048571428571427</v>
      </c>
    </row>
    <row r="7440" spans="1:14" x14ac:dyDescent="0.2">
      <c r="A7440" s="2" t="s">
        <v>27</v>
      </c>
      <c r="B7440" s="2" t="s">
        <v>27</v>
      </c>
      <c r="C7440" s="2" t="s">
        <v>6</v>
      </c>
      <c r="D7440" s="2" t="s">
        <v>15</v>
      </c>
      <c r="E7440" s="2" t="s">
        <v>31</v>
      </c>
      <c r="F7440" s="2" t="s">
        <v>61</v>
      </c>
      <c r="G7440" s="1">
        <v>1316.1</v>
      </c>
      <c r="H7440" s="1">
        <v>593.85</v>
      </c>
      <c r="I7440" s="4">
        <v>10</v>
      </c>
      <c r="J7440" s="2" t="s">
        <v>72</v>
      </c>
      <c r="K7440" s="1">
        <f>Tabelle111[[#This Row],[Menge kg Nges]]/1000</f>
        <v>1.3160999999999998</v>
      </c>
      <c r="L7440" s="1">
        <f>Tabelle111[[#This Row],[Menge kg P2O5]]/1000</f>
        <v>0.59384999999999999</v>
      </c>
      <c r="M7440" s="1">
        <f>Tabelle111[[#This Row],[Menge t Nges]]/Tabelle111[[#This Row],[Anzahl Lieferscheine]]</f>
        <v>0.13160999999999998</v>
      </c>
      <c r="N7440" s="1">
        <f>Tabelle111[[#This Row],[Menge t P2O5]]/Tabelle111[[#This Row],[Anzahl Lieferscheine]]</f>
        <v>5.9385E-2</v>
      </c>
    </row>
    <row r="7441" spans="1:14" x14ac:dyDescent="0.2">
      <c r="A7441" s="2" t="s">
        <v>27</v>
      </c>
      <c r="B7441" s="2" t="s">
        <v>27</v>
      </c>
      <c r="C7441" s="2" t="s">
        <v>25</v>
      </c>
      <c r="D7441" s="2" t="s">
        <v>25</v>
      </c>
      <c r="E7441" s="2" t="s">
        <v>26</v>
      </c>
      <c r="F7441" s="2" t="s">
        <v>61</v>
      </c>
      <c r="G7441" s="1">
        <v>364066.0499999997</v>
      </c>
      <c r="H7441" s="1">
        <v>168727.96000000008</v>
      </c>
      <c r="I7441" s="4">
        <v>708</v>
      </c>
      <c r="J7441" s="2" t="s">
        <v>72</v>
      </c>
      <c r="K7441" s="1">
        <f>Tabelle111[[#This Row],[Menge kg Nges]]/1000</f>
        <v>364.06604999999968</v>
      </c>
      <c r="L7441" s="1">
        <f>Tabelle111[[#This Row],[Menge kg P2O5]]/1000</f>
        <v>168.72796000000008</v>
      </c>
      <c r="M7441" s="1">
        <f>Tabelle111[[#This Row],[Menge t Nges]]/Tabelle111[[#This Row],[Anzahl Lieferscheine]]</f>
        <v>0.51421758474576229</v>
      </c>
      <c r="N7441" s="1">
        <f>Tabelle111[[#This Row],[Menge t P2O5]]/Tabelle111[[#This Row],[Anzahl Lieferscheine]]</f>
        <v>0.23831632768361594</v>
      </c>
    </row>
    <row r="7442" spans="1:14" x14ac:dyDescent="0.2">
      <c r="A7442" s="2" t="s">
        <v>27</v>
      </c>
      <c r="B7442" s="2" t="s">
        <v>27</v>
      </c>
      <c r="C7442" s="2" t="s">
        <v>63</v>
      </c>
      <c r="D7442" s="2" t="s">
        <v>63</v>
      </c>
      <c r="E7442" s="2" t="s">
        <v>63</v>
      </c>
      <c r="F7442" s="2" t="s">
        <v>61</v>
      </c>
      <c r="G7442" s="1">
        <v>14030.750000000004</v>
      </c>
      <c r="H7442" s="1">
        <v>11577.480000000001</v>
      </c>
      <c r="I7442" s="4">
        <v>41</v>
      </c>
      <c r="J7442" s="2" t="s">
        <v>72</v>
      </c>
      <c r="K7442" s="1">
        <f>Tabelle111[[#This Row],[Menge kg Nges]]/1000</f>
        <v>14.030750000000003</v>
      </c>
      <c r="L7442" s="1">
        <f>Tabelle111[[#This Row],[Menge kg P2O5]]/1000</f>
        <v>11.577480000000001</v>
      </c>
      <c r="M7442" s="1">
        <f>Tabelle111[[#This Row],[Menge t Nges]]/Tabelle111[[#This Row],[Anzahl Lieferscheine]]</f>
        <v>0.3422134146341464</v>
      </c>
      <c r="N7442" s="1">
        <f>Tabelle111[[#This Row],[Menge t P2O5]]/Tabelle111[[#This Row],[Anzahl Lieferscheine]]</f>
        <v>0.28237756097560979</v>
      </c>
    </row>
    <row r="7443" spans="1:14" x14ac:dyDescent="0.2">
      <c r="A7443" s="2" t="s">
        <v>27</v>
      </c>
      <c r="B7443" s="2" t="s">
        <v>33</v>
      </c>
      <c r="C7443" s="2" t="s">
        <v>6</v>
      </c>
      <c r="D7443" s="2" t="s">
        <v>7</v>
      </c>
      <c r="E7443" s="2" t="s">
        <v>8</v>
      </c>
      <c r="F7443" s="2" t="s">
        <v>61</v>
      </c>
      <c r="G7443" s="1">
        <v>1281.5999999999999</v>
      </c>
      <c r="H7443" s="1">
        <v>603.6</v>
      </c>
      <c r="I7443" s="4">
        <v>3</v>
      </c>
      <c r="J7443" s="2" t="s">
        <v>72</v>
      </c>
      <c r="K7443" s="1">
        <f>Tabelle111[[#This Row],[Menge kg Nges]]/1000</f>
        <v>1.2815999999999999</v>
      </c>
      <c r="L7443" s="1">
        <f>Tabelle111[[#This Row],[Menge kg P2O5]]/1000</f>
        <v>0.60360000000000003</v>
      </c>
      <c r="M7443" s="1">
        <f>Tabelle111[[#This Row],[Menge t Nges]]/Tabelle111[[#This Row],[Anzahl Lieferscheine]]</f>
        <v>0.42719999999999997</v>
      </c>
      <c r="N7443" s="1">
        <f>Tabelle111[[#This Row],[Menge t P2O5]]/Tabelle111[[#This Row],[Anzahl Lieferscheine]]</f>
        <v>0.20120000000000002</v>
      </c>
    </row>
    <row r="7444" spans="1:14" x14ac:dyDescent="0.2">
      <c r="A7444" s="2" t="s">
        <v>27</v>
      </c>
      <c r="B7444" s="2" t="s">
        <v>48</v>
      </c>
      <c r="C7444" s="2" t="s">
        <v>25</v>
      </c>
      <c r="D7444" s="2" t="s">
        <v>25</v>
      </c>
      <c r="E7444" s="2" t="s">
        <v>26</v>
      </c>
      <c r="F7444" s="2" t="s">
        <v>61</v>
      </c>
      <c r="G7444" s="1">
        <v>131</v>
      </c>
      <c r="H7444" s="1">
        <v>72.5</v>
      </c>
      <c r="I7444" s="4">
        <v>1</v>
      </c>
      <c r="J7444" s="2" t="s">
        <v>72</v>
      </c>
      <c r="K7444" s="1">
        <f>Tabelle111[[#This Row],[Menge kg Nges]]/1000</f>
        <v>0.13100000000000001</v>
      </c>
      <c r="L7444" s="1">
        <f>Tabelle111[[#This Row],[Menge kg P2O5]]/1000</f>
        <v>7.2499999999999995E-2</v>
      </c>
      <c r="M7444" s="1">
        <f>Tabelle111[[#This Row],[Menge t Nges]]/Tabelle111[[#This Row],[Anzahl Lieferscheine]]</f>
        <v>0.13100000000000001</v>
      </c>
      <c r="N7444" s="1">
        <f>Tabelle111[[#This Row],[Menge t P2O5]]/Tabelle111[[#This Row],[Anzahl Lieferscheine]]</f>
        <v>7.2499999999999995E-2</v>
      </c>
    </row>
    <row r="7445" spans="1:14" x14ac:dyDescent="0.2">
      <c r="A7445" s="2" t="s">
        <v>27</v>
      </c>
      <c r="B7445" s="2" t="s">
        <v>46</v>
      </c>
      <c r="C7445" s="2" t="s">
        <v>6</v>
      </c>
      <c r="D7445" s="2" t="s">
        <v>7</v>
      </c>
      <c r="E7445" s="2" t="s">
        <v>8</v>
      </c>
      <c r="F7445" s="2" t="s">
        <v>61</v>
      </c>
      <c r="G7445" s="1">
        <v>3358.4000000000005</v>
      </c>
      <c r="H7445" s="1">
        <v>2102</v>
      </c>
      <c r="I7445" s="4">
        <v>9</v>
      </c>
      <c r="J7445" s="2" t="s">
        <v>72</v>
      </c>
      <c r="K7445" s="1">
        <f>Tabelle111[[#This Row],[Menge kg Nges]]/1000</f>
        <v>3.3584000000000005</v>
      </c>
      <c r="L7445" s="1">
        <f>Tabelle111[[#This Row],[Menge kg P2O5]]/1000</f>
        <v>2.1019999999999999</v>
      </c>
      <c r="M7445" s="1">
        <f>Tabelle111[[#This Row],[Menge t Nges]]/Tabelle111[[#This Row],[Anzahl Lieferscheine]]</f>
        <v>0.37315555555555563</v>
      </c>
      <c r="N7445" s="1">
        <f>Tabelle111[[#This Row],[Menge t P2O5]]/Tabelle111[[#This Row],[Anzahl Lieferscheine]]</f>
        <v>0.23355555555555554</v>
      </c>
    </row>
    <row r="7446" spans="1:14" x14ac:dyDescent="0.2">
      <c r="A7446" s="2" t="s">
        <v>27</v>
      </c>
      <c r="B7446" s="2" t="s">
        <v>46</v>
      </c>
      <c r="C7446" s="2" t="s">
        <v>6</v>
      </c>
      <c r="D7446" s="2" t="s">
        <v>7</v>
      </c>
      <c r="E7446" s="2" t="s">
        <v>9</v>
      </c>
      <c r="F7446" s="2" t="s">
        <v>61</v>
      </c>
      <c r="G7446" s="1">
        <v>1581.1</v>
      </c>
      <c r="H7446" s="1">
        <v>652.20000000000005</v>
      </c>
      <c r="I7446" s="4">
        <v>5</v>
      </c>
      <c r="J7446" s="2" t="s">
        <v>72</v>
      </c>
      <c r="K7446" s="1">
        <f>Tabelle111[[#This Row],[Menge kg Nges]]/1000</f>
        <v>1.5810999999999999</v>
      </c>
      <c r="L7446" s="1">
        <f>Tabelle111[[#This Row],[Menge kg P2O5]]/1000</f>
        <v>0.6522</v>
      </c>
      <c r="M7446" s="1">
        <f>Tabelle111[[#This Row],[Menge t Nges]]/Tabelle111[[#This Row],[Anzahl Lieferscheine]]</f>
        <v>0.31622</v>
      </c>
      <c r="N7446" s="1">
        <f>Tabelle111[[#This Row],[Menge t P2O5]]/Tabelle111[[#This Row],[Anzahl Lieferscheine]]</f>
        <v>0.13044</v>
      </c>
    </row>
    <row r="7447" spans="1:14" x14ac:dyDescent="0.2">
      <c r="A7447" s="2" t="s">
        <v>27</v>
      </c>
      <c r="B7447" s="2" t="s">
        <v>46</v>
      </c>
      <c r="C7447" s="2" t="s">
        <v>6</v>
      </c>
      <c r="D7447" s="2" t="s">
        <v>15</v>
      </c>
      <c r="E7447" s="2" t="s">
        <v>19</v>
      </c>
      <c r="F7447" s="2" t="s">
        <v>61</v>
      </c>
      <c r="G7447" s="1">
        <v>783</v>
      </c>
      <c r="H7447" s="1">
        <v>870</v>
      </c>
      <c r="I7447" s="4">
        <v>3</v>
      </c>
      <c r="J7447" s="2" t="s">
        <v>72</v>
      </c>
      <c r="K7447" s="1">
        <f>Tabelle111[[#This Row],[Menge kg Nges]]/1000</f>
        <v>0.78300000000000003</v>
      </c>
      <c r="L7447" s="1">
        <f>Tabelle111[[#This Row],[Menge kg P2O5]]/1000</f>
        <v>0.87</v>
      </c>
      <c r="M7447" s="1">
        <f>Tabelle111[[#This Row],[Menge t Nges]]/Tabelle111[[#This Row],[Anzahl Lieferscheine]]</f>
        <v>0.26100000000000001</v>
      </c>
      <c r="N7447" s="1">
        <f>Tabelle111[[#This Row],[Menge t P2O5]]/Tabelle111[[#This Row],[Anzahl Lieferscheine]]</f>
        <v>0.28999999999999998</v>
      </c>
    </row>
    <row r="7448" spans="1:14" x14ac:dyDescent="0.2">
      <c r="A7448" s="2" t="s">
        <v>27</v>
      </c>
      <c r="B7448" s="2" t="s">
        <v>46</v>
      </c>
      <c r="C7448" s="2" t="s">
        <v>6</v>
      </c>
      <c r="D7448" s="2" t="s">
        <v>15</v>
      </c>
      <c r="E7448" s="2" t="s">
        <v>21</v>
      </c>
      <c r="F7448" s="2" t="s">
        <v>61</v>
      </c>
      <c r="G7448" s="1">
        <v>768</v>
      </c>
      <c r="H7448" s="1">
        <v>408</v>
      </c>
      <c r="I7448" s="4">
        <v>2</v>
      </c>
      <c r="J7448" s="2" t="s">
        <v>72</v>
      </c>
      <c r="K7448" s="1">
        <f>Tabelle111[[#This Row],[Menge kg Nges]]/1000</f>
        <v>0.76800000000000002</v>
      </c>
      <c r="L7448" s="1">
        <f>Tabelle111[[#This Row],[Menge kg P2O5]]/1000</f>
        <v>0.40799999999999997</v>
      </c>
      <c r="M7448" s="1">
        <f>Tabelle111[[#This Row],[Menge t Nges]]/Tabelle111[[#This Row],[Anzahl Lieferscheine]]</f>
        <v>0.38400000000000001</v>
      </c>
      <c r="N7448" s="1">
        <f>Tabelle111[[#This Row],[Menge t P2O5]]/Tabelle111[[#This Row],[Anzahl Lieferscheine]]</f>
        <v>0.20399999999999999</v>
      </c>
    </row>
    <row r="7449" spans="1:14" x14ac:dyDescent="0.2">
      <c r="A7449" s="2" t="s">
        <v>27</v>
      </c>
      <c r="B7449" s="2" t="s">
        <v>46</v>
      </c>
      <c r="C7449" s="2" t="s">
        <v>6</v>
      </c>
      <c r="D7449" s="2" t="s">
        <v>15</v>
      </c>
      <c r="E7449" s="2" t="s">
        <v>9</v>
      </c>
      <c r="F7449" s="2" t="s">
        <v>61</v>
      </c>
      <c r="G7449" s="1">
        <v>1196.8499999999999</v>
      </c>
      <c r="H7449" s="1">
        <v>796.72</v>
      </c>
      <c r="I7449" s="4">
        <v>2</v>
      </c>
      <c r="J7449" s="2" t="s">
        <v>72</v>
      </c>
      <c r="K7449" s="1">
        <f>Tabelle111[[#This Row],[Menge kg Nges]]/1000</f>
        <v>1.19685</v>
      </c>
      <c r="L7449" s="1">
        <f>Tabelle111[[#This Row],[Menge kg P2O5]]/1000</f>
        <v>0.79671999999999998</v>
      </c>
      <c r="M7449" s="1">
        <f>Tabelle111[[#This Row],[Menge t Nges]]/Tabelle111[[#This Row],[Anzahl Lieferscheine]]</f>
        <v>0.59842499999999998</v>
      </c>
      <c r="N7449" s="1">
        <f>Tabelle111[[#This Row],[Menge t P2O5]]/Tabelle111[[#This Row],[Anzahl Lieferscheine]]</f>
        <v>0.39835999999999999</v>
      </c>
    </row>
    <row r="7450" spans="1:14" x14ac:dyDescent="0.2">
      <c r="A7450" s="2" t="s">
        <v>27</v>
      </c>
      <c r="B7450" s="2" t="s">
        <v>46</v>
      </c>
      <c r="C7450" s="2" t="s">
        <v>6</v>
      </c>
      <c r="D7450" s="2" t="s">
        <v>15</v>
      </c>
      <c r="E7450" s="2" t="s">
        <v>23</v>
      </c>
      <c r="F7450" s="2" t="s">
        <v>61</v>
      </c>
      <c r="G7450" s="1">
        <v>41</v>
      </c>
      <c r="H7450" s="1">
        <v>18.5</v>
      </c>
      <c r="I7450" s="4">
        <v>1</v>
      </c>
      <c r="J7450" s="2" t="s">
        <v>72</v>
      </c>
      <c r="K7450" s="1">
        <f>Tabelle111[[#This Row],[Menge kg Nges]]/1000</f>
        <v>4.1000000000000002E-2</v>
      </c>
      <c r="L7450" s="1">
        <f>Tabelle111[[#This Row],[Menge kg P2O5]]/1000</f>
        <v>1.8499999999999999E-2</v>
      </c>
      <c r="M7450" s="1">
        <f>Tabelle111[[#This Row],[Menge t Nges]]/Tabelle111[[#This Row],[Anzahl Lieferscheine]]</f>
        <v>4.1000000000000002E-2</v>
      </c>
      <c r="N7450" s="1">
        <f>Tabelle111[[#This Row],[Menge t P2O5]]/Tabelle111[[#This Row],[Anzahl Lieferscheine]]</f>
        <v>1.8499999999999999E-2</v>
      </c>
    </row>
    <row r="7451" spans="1:14" x14ac:dyDescent="0.2">
      <c r="A7451" s="2" t="s">
        <v>27</v>
      </c>
      <c r="B7451" s="2" t="s">
        <v>46</v>
      </c>
      <c r="C7451" s="2" t="s">
        <v>25</v>
      </c>
      <c r="D7451" s="2" t="s">
        <v>25</v>
      </c>
      <c r="E7451" s="2" t="s">
        <v>26</v>
      </c>
      <c r="F7451" s="2" t="s">
        <v>61</v>
      </c>
      <c r="G7451" s="1">
        <v>488</v>
      </c>
      <c r="H7451" s="1">
        <v>202</v>
      </c>
      <c r="I7451" s="4">
        <v>1</v>
      </c>
      <c r="J7451" s="2" t="s">
        <v>72</v>
      </c>
      <c r="K7451" s="1">
        <f>Tabelle111[[#This Row],[Menge kg Nges]]/1000</f>
        <v>0.48799999999999999</v>
      </c>
      <c r="L7451" s="1">
        <f>Tabelle111[[#This Row],[Menge kg P2O5]]/1000</f>
        <v>0.20200000000000001</v>
      </c>
      <c r="M7451" s="1">
        <f>Tabelle111[[#This Row],[Menge t Nges]]/Tabelle111[[#This Row],[Anzahl Lieferscheine]]</f>
        <v>0.48799999999999999</v>
      </c>
      <c r="N7451" s="1">
        <f>Tabelle111[[#This Row],[Menge t P2O5]]/Tabelle111[[#This Row],[Anzahl Lieferscheine]]</f>
        <v>0.20200000000000001</v>
      </c>
    </row>
    <row r="7452" spans="1:14" x14ac:dyDescent="0.2">
      <c r="A7452" s="2" t="s">
        <v>27</v>
      </c>
      <c r="B7452" s="2" t="s">
        <v>34</v>
      </c>
      <c r="C7452" s="2" t="s">
        <v>6</v>
      </c>
      <c r="D7452" s="2" t="s">
        <v>7</v>
      </c>
      <c r="E7452" s="2" t="s">
        <v>8</v>
      </c>
      <c r="F7452" s="2" t="s">
        <v>61</v>
      </c>
      <c r="G7452" s="1">
        <v>6626.12</v>
      </c>
      <c r="H7452" s="1">
        <v>3184.55</v>
      </c>
      <c r="I7452" s="4">
        <v>12</v>
      </c>
      <c r="J7452" s="2" t="s">
        <v>72</v>
      </c>
      <c r="K7452" s="1">
        <f>Tabelle111[[#This Row],[Menge kg Nges]]/1000</f>
        <v>6.6261200000000002</v>
      </c>
      <c r="L7452" s="1">
        <f>Tabelle111[[#This Row],[Menge kg P2O5]]/1000</f>
        <v>3.1845500000000002</v>
      </c>
      <c r="M7452" s="1">
        <f>Tabelle111[[#This Row],[Menge t Nges]]/Tabelle111[[#This Row],[Anzahl Lieferscheine]]</f>
        <v>0.55217666666666665</v>
      </c>
      <c r="N7452" s="1">
        <f>Tabelle111[[#This Row],[Menge t P2O5]]/Tabelle111[[#This Row],[Anzahl Lieferscheine]]</f>
        <v>0.26537916666666667</v>
      </c>
    </row>
    <row r="7453" spans="1:14" x14ac:dyDescent="0.2">
      <c r="A7453" s="2" t="s">
        <v>27</v>
      </c>
      <c r="B7453" s="2" t="s">
        <v>34</v>
      </c>
      <c r="C7453" s="2" t="s">
        <v>6</v>
      </c>
      <c r="D7453" s="2" t="s">
        <v>7</v>
      </c>
      <c r="E7453" s="2" t="s">
        <v>10</v>
      </c>
      <c r="F7453" s="2" t="s">
        <v>61</v>
      </c>
      <c r="G7453" s="1">
        <v>990</v>
      </c>
      <c r="H7453" s="1">
        <v>427.5</v>
      </c>
      <c r="I7453" s="4">
        <v>1</v>
      </c>
      <c r="J7453" s="2" t="s">
        <v>72</v>
      </c>
      <c r="K7453" s="1">
        <f>Tabelle111[[#This Row],[Menge kg Nges]]/1000</f>
        <v>0.99</v>
      </c>
      <c r="L7453" s="1">
        <f>Tabelle111[[#This Row],[Menge kg P2O5]]/1000</f>
        <v>0.42749999999999999</v>
      </c>
      <c r="M7453" s="1">
        <f>Tabelle111[[#This Row],[Menge t Nges]]/Tabelle111[[#This Row],[Anzahl Lieferscheine]]</f>
        <v>0.99</v>
      </c>
      <c r="N7453" s="1">
        <f>Tabelle111[[#This Row],[Menge t P2O5]]/Tabelle111[[#This Row],[Anzahl Lieferscheine]]</f>
        <v>0.42749999999999999</v>
      </c>
    </row>
    <row r="7454" spans="1:14" x14ac:dyDescent="0.2">
      <c r="A7454" s="2" t="s">
        <v>27</v>
      </c>
      <c r="B7454" s="2" t="s">
        <v>34</v>
      </c>
      <c r="C7454" s="2" t="s">
        <v>6</v>
      </c>
      <c r="D7454" s="2" t="s">
        <v>7</v>
      </c>
      <c r="E7454" s="2" t="s">
        <v>12</v>
      </c>
      <c r="F7454" s="2" t="s">
        <v>61</v>
      </c>
      <c r="G7454" s="1">
        <v>547.79999999999995</v>
      </c>
      <c r="H7454" s="1">
        <v>248.04</v>
      </c>
      <c r="I7454" s="4">
        <v>4</v>
      </c>
      <c r="J7454" s="2" t="s">
        <v>72</v>
      </c>
      <c r="K7454" s="1">
        <f>Tabelle111[[#This Row],[Menge kg Nges]]/1000</f>
        <v>0.54779999999999995</v>
      </c>
      <c r="L7454" s="1">
        <f>Tabelle111[[#This Row],[Menge kg P2O5]]/1000</f>
        <v>0.24803999999999998</v>
      </c>
      <c r="M7454" s="1">
        <f>Tabelle111[[#This Row],[Menge t Nges]]/Tabelle111[[#This Row],[Anzahl Lieferscheine]]</f>
        <v>0.13694999999999999</v>
      </c>
      <c r="N7454" s="1">
        <f>Tabelle111[[#This Row],[Menge t P2O5]]/Tabelle111[[#This Row],[Anzahl Lieferscheine]]</f>
        <v>6.2009999999999996E-2</v>
      </c>
    </row>
    <row r="7455" spans="1:14" x14ac:dyDescent="0.2">
      <c r="A7455" s="2" t="s">
        <v>27</v>
      </c>
      <c r="B7455" s="2" t="s">
        <v>34</v>
      </c>
      <c r="C7455" s="2" t="s">
        <v>6</v>
      </c>
      <c r="D7455" s="2" t="s">
        <v>7</v>
      </c>
      <c r="E7455" s="2" t="s">
        <v>13</v>
      </c>
      <c r="F7455" s="2" t="s">
        <v>61</v>
      </c>
      <c r="G7455" s="1">
        <v>4524.3999999999996</v>
      </c>
      <c r="H7455" s="1">
        <v>2359.6</v>
      </c>
      <c r="I7455" s="4">
        <v>11</v>
      </c>
      <c r="J7455" s="2" t="s">
        <v>72</v>
      </c>
      <c r="K7455" s="1">
        <f>Tabelle111[[#This Row],[Menge kg Nges]]/1000</f>
        <v>4.5244</v>
      </c>
      <c r="L7455" s="1">
        <f>Tabelle111[[#This Row],[Menge kg P2O5]]/1000</f>
        <v>2.3595999999999999</v>
      </c>
      <c r="M7455" s="1">
        <f>Tabelle111[[#This Row],[Menge t Nges]]/Tabelle111[[#This Row],[Anzahl Lieferscheine]]</f>
        <v>0.4113090909090909</v>
      </c>
      <c r="N7455" s="1">
        <f>Tabelle111[[#This Row],[Menge t P2O5]]/Tabelle111[[#This Row],[Anzahl Lieferscheine]]</f>
        <v>0.2145090909090909</v>
      </c>
    </row>
    <row r="7456" spans="1:14" x14ac:dyDescent="0.2">
      <c r="A7456" s="2" t="s">
        <v>27</v>
      </c>
      <c r="B7456" s="2" t="s">
        <v>34</v>
      </c>
      <c r="C7456" s="2" t="s">
        <v>6</v>
      </c>
      <c r="D7456" s="2" t="s">
        <v>7</v>
      </c>
      <c r="E7456" s="2" t="s">
        <v>14</v>
      </c>
      <c r="F7456" s="2" t="s">
        <v>61</v>
      </c>
      <c r="G7456" s="1">
        <v>179.89</v>
      </c>
      <c r="H7456" s="1">
        <v>84.65</v>
      </c>
      <c r="I7456" s="4">
        <v>1</v>
      </c>
      <c r="J7456" s="2" t="s">
        <v>72</v>
      </c>
      <c r="K7456" s="1">
        <f>Tabelle111[[#This Row],[Menge kg Nges]]/1000</f>
        <v>0.17988999999999999</v>
      </c>
      <c r="L7456" s="1">
        <f>Tabelle111[[#This Row],[Menge kg P2O5]]/1000</f>
        <v>8.4650000000000003E-2</v>
      </c>
      <c r="M7456" s="1">
        <f>Tabelle111[[#This Row],[Menge t Nges]]/Tabelle111[[#This Row],[Anzahl Lieferscheine]]</f>
        <v>0.17988999999999999</v>
      </c>
      <c r="N7456" s="1">
        <f>Tabelle111[[#This Row],[Menge t P2O5]]/Tabelle111[[#This Row],[Anzahl Lieferscheine]]</f>
        <v>8.4650000000000003E-2</v>
      </c>
    </row>
    <row r="7457" spans="1:14" x14ac:dyDescent="0.2">
      <c r="A7457" s="2" t="s">
        <v>27</v>
      </c>
      <c r="B7457" s="2" t="s">
        <v>34</v>
      </c>
      <c r="C7457" s="2" t="s">
        <v>6</v>
      </c>
      <c r="D7457" s="2" t="s">
        <v>15</v>
      </c>
      <c r="E7457" s="2" t="s">
        <v>17</v>
      </c>
      <c r="F7457" s="2" t="s">
        <v>61</v>
      </c>
      <c r="G7457" s="1">
        <v>2451</v>
      </c>
      <c r="H7457" s="1">
        <v>1225.5</v>
      </c>
      <c r="I7457" s="4">
        <v>15</v>
      </c>
      <c r="J7457" s="2" t="s">
        <v>72</v>
      </c>
      <c r="K7457" s="1">
        <f>Tabelle111[[#This Row],[Menge kg Nges]]/1000</f>
        <v>2.4510000000000001</v>
      </c>
      <c r="L7457" s="1">
        <f>Tabelle111[[#This Row],[Menge kg P2O5]]/1000</f>
        <v>1.2255</v>
      </c>
      <c r="M7457" s="1">
        <f>Tabelle111[[#This Row],[Menge t Nges]]/Tabelle111[[#This Row],[Anzahl Lieferscheine]]</f>
        <v>0.16340000000000002</v>
      </c>
      <c r="N7457" s="1">
        <f>Tabelle111[[#This Row],[Menge t P2O5]]/Tabelle111[[#This Row],[Anzahl Lieferscheine]]</f>
        <v>8.1700000000000009E-2</v>
      </c>
    </row>
    <row r="7458" spans="1:14" x14ac:dyDescent="0.2">
      <c r="A7458" s="2" t="s">
        <v>27</v>
      </c>
      <c r="B7458" s="2" t="s">
        <v>34</v>
      </c>
      <c r="C7458" s="2" t="s">
        <v>6</v>
      </c>
      <c r="D7458" s="2" t="s">
        <v>15</v>
      </c>
      <c r="E7458" s="2" t="s">
        <v>18</v>
      </c>
      <c r="F7458" s="2" t="s">
        <v>61</v>
      </c>
      <c r="G7458" s="1">
        <v>369.6</v>
      </c>
      <c r="H7458" s="1">
        <v>299.2</v>
      </c>
      <c r="I7458" s="4">
        <v>1</v>
      </c>
      <c r="J7458" s="2" t="s">
        <v>72</v>
      </c>
      <c r="K7458" s="1">
        <f>Tabelle111[[#This Row],[Menge kg Nges]]/1000</f>
        <v>0.36960000000000004</v>
      </c>
      <c r="L7458" s="1">
        <f>Tabelle111[[#This Row],[Menge kg P2O5]]/1000</f>
        <v>0.29919999999999997</v>
      </c>
      <c r="M7458" s="1">
        <f>Tabelle111[[#This Row],[Menge t Nges]]/Tabelle111[[#This Row],[Anzahl Lieferscheine]]</f>
        <v>0.36960000000000004</v>
      </c>
      <c r="N7458" s="1">
        <f>Tabelle111[[#This Row],[Menge t P2O5]]/Tabelle111[[#This Row],[Anzahl Lieferscheine]]</f>
        <v>0.29919999999999997</v>
      </c>
    </row>
    <row r="7459" spans="1:14" x14ac:dyDescent="0.2">
      <c r="A7459" s="2" t="s">
        <v>27</v>
      </c>
      <c r="B7459" s="2" t="s">
        <v>34</v>
      </c>
      <c r="C7459" s="2" t="s">
        <v>6</v>
      </c>
      <c r="D7459" s="2" t="s">
        <v>15</v>
      </c>
      <c r="E7459" s="2" t="s">
        <v>20</v>
      </c>
      <c r="F7459" s="2" t="s">
        <v>61</v>
      </c>
      <c r="G7459" s="1">
        <v>1320</v>
      </c>
      <c r="H7459" s="1">
        <v>750</v>
      </c>
      <c r="I7459" s="4">
        <v>15</v>
      </c>
      <c r="J7459" s="2" t="s">
        <v>72</v>
      </c>
      <c r="K7459" s="1">
        <f>Tabelle111[[#This Row],[Menge kg Nges]]/1000</f>
        <v>1.32</v>
      </c>
      <c r="L7459" s="1">
        <f>Tabelle111[[#This Row],[Menge kg P2O5]]/1000</f>
        <v>0.75</v>
      </c>
      <c r="M7459" s="1">
        <f>Tabelle111[[#This Row],[Menge t Nges]]/Tabelle111[[#This Row],[Anzahl Lieferscheine]]</f>
        <v>8.8000000000000009E-2</v>
      </c>
      <c r="N7459" s="1">
        <f>Tabelle111[[#This Row],[Menge t P2O5]]/Tabelle111[[#This Row],[Anzahl Lieferscheine]]</f>
        <v>0.05</v>
      </c>
    </row>
    <row r="7460" spans="1:14" x14ac:dyDescent="0.2">
      <c r="A7460" s="2" t="s">
        <v>27</v>
      </c>
      <c r="B7460" s="2" t="s">
        <v>34</v>
      </c>
      <c r="C7460" s="2" t="s">
        <v>25</v>
      </c>
      <c r="D7460" s="2" t="s">
        <v>25</v>
      </c>
      <c r="E7460" s="2" t="s">
        <v>26</v>
      </c>
      <c r="F7460" s="2" t="s">
        <v>61</v>
      </c>
      <c r="G7460" s="1">
        <v>1455.5</v>
      </c>
      <c r="H7460" s="1">
        <v>574</v>
      </c>
      <c r="I7460" s="4">
        <v>1</v>
      </c>
      <c r="J7460" s="2" t="s">
        <v>72</v>
      </c>
      <c r="K7460" s="1">
        <f>Tabelle111[[#This Row],[Menge kg Nges]]/1000</f>
        <v>1.4555</v>
      </c>
      <c r="L7460" s="1">
        <f>Tabelle111[[#This Row],[Menge kg P2O5]]/1000</f>
        <v>0.57399999999999995</v>
      </c>
      <c r="M7460" s="1">
        <f>Tabelle111[[#This Row],[Menge t Nges]]/Tabelle111[[#This Row],[Anzahl Lieferscheine]]</f>
        <v>1.4555</v>
      </c>
      <c r="N7460" s="1">
        <f>Tabelle111[[#This Row],[Menge t P2O5]]/Tabelle111[[#This Row],[Anzahl Lieferscheine]]</f>
        <v>0.57399999999999995</v>
      </c>
    </row>
    <row r="7461" spans="1:14" x14ac:dyDescent="0.2">
      <c r="A7461" s="2" t="s">
        <v>27</v>
      </c>
      <c r="B7461" s="2" t="s">
        <v>34</v>
      </c>
      <c r="C7461" s="2" t="s">
        <v>63</v>
      </c>
      <c r="D7461" s="2" t="s">
        <v>63</v>
      </c>
      <c r="E7461" s="2" t="s">
        <v>63</v>
      </c>
      <c r="F7461" s="2" t="s">
        <v>61</v>
      </c>
      <c r="G7461" s="1">
        <v>371.25</v>
      </c>
      <c r="H7461" s="1">
        <v>349.79999999999995</v>
      </c>
      <c r="I7461" s="4">
        <v>2</v>
      </c>
      <c r="J7461" s="2" t="s">
        <v>72</v>
      </c>
      <c r="K7461" s="1">
        <f>Tabelle111[[#This Row],[Menge kg Nges]]/1000</f>
        <v>0.37125000000000002</v>
      </c>
      <c r="L7461" s="1">
        <f>Tabelle111[[#This Row],[Menge kg P2O5]]/1000</f>
        <v>0.34979999999999994</v>
      </c>
      <c r="M7461" s="1">
        <f>Tabelle111[[#This Row],[Menge t Nges]]/Tabelle111[[#This Row],[Anzahl Lieferscheine]]</f>
        <v>0.18562500000000001</v>
      </c>
      <c r="N7461" s="1">
        <f>Tabelle111[[#This Row],[Menge t P2O5]]/Tabelle111[[#This Row],[Anzahl Lieferscheine]]</f>
        <v>0.17489999999999997</v>
      </c>
    </row>
    <row r="7462" spans="1:14" x14ac:dyDescent="0.2">
      <c r="A7462" s="2" t="s">
        <v>27</v>
      </c>
      <c r="B7462" s="2" t="s">
        <v>45</v>
      </c>
      <c r="C7462" s="2" t="s">
        <v>6</v>
      </c>
      <c r="D7462" s="2" t="s">
        <v>7</v>
      </c>
      <c r="E7462" s="2" t="s">
        <v>9</v>
      </c>
      <c r="F7462" s="2" t="s">
        <v>61</v>
      </c>
      <c r="G7462" s="1">
        <v>2035.8</v>
      </c>
      <c r="H7462" s="1">
        <v>887.4</v>
      </c>
      <c r="I7462" s="4">
        <v>2</v>
      </c>
      <c r="J7462" s="2" t="s">
        <v>72</v>
      </c>
      <c r="K7462" s="1">
        <f>Tabelle111[[#This Row],[Menge kg Nges]]/1000</f>
        <v>2.0358000000000001</v>
      </c>
      <c r="L7462" s="1">
        <f>Tabelle111[[#This Row],[Menge kg P2O5]]/1000</f>
        <v>0.88739999999999997</v>
      </c>
      <c r="M7462" s="1">
        <f>Tabelle111[[#This Row],[Menge t Nges]]/Tabelle111[[#This Row],[Anzahl Lieferscheine]]</f>
        <v>1.0179</v>
      </c>
      <c r="N7462" s="1">
        <f>Tabelle111[[#This Row],[Menge t P2O5]]/Tabelle111[[#This Row],[Anzahl Lieferscheine]]</f>
        <v>0.44369999999999998</v>
      </c>
    </row>
    <row r="7463" spans="1:14" x14ac:dyDescent="0.2">
      <c r="A7463" s="2" t="s">
        <v>27</v>
      </c>
      <c r="B7463" s="2" t="s">
        <v>45</v>
      </c>
      <c r="C7463" s="2" t="s">
        <v>6</v>
      </c>
      <c r="D7463" s="2" t="s">
        <v>15</v>
      </c>
      <c r="E7463" s="2" t="s">
        <v>18</v>
      </c>
      <c r="F7463" s="2" t="s">
        <v>61</v>
      </c>
      <c r="G7463" s="1">
        <v>257.94</v>
      </c>
      <c r="H7463" s="1">
        <v>199.62</v>
      </c>
      <c r="I7463" s="4">
        <v>1</v>
      </c>
      <c r="J7463" s="2" t="s">
        <v>72</v>
      </c>
      <c r="K7463" s="1">
        <f>Tabelle111[[#This Row],[Menge kg Nges]]/1000</f>
        <v>0.25794</v>
      </c>
      <c r="L7463" s="1">
        <f>Tabelle111[[#This Row],[Menge kg P2O5]]/1000</f>
        <v>0.19961999999999999</v>
      </c>
      <c r="M7463" s="1">
        <f>Tabelle111[[#This Row],[Menge t Nges]]/Tabelle111[[#This Row],[Anzahl Lieferscheine]]</f>
        <v>0.25794</v>
      </c>
      <c r="N7463" s="1">
        <f>Tabelle111[[#This Row],[Menge t P2O5]]/Tabelle111[[#This Row],[Anzahl Lieferscheine]]</f>
        <v>0.19961999999999999</v>
      </c>
    </row>
    <row r="7464" spans="1:14" x14ac:dyDescent="0.2">
      <c r="A7464" s="2" t="s">
        <v>27</v>
      </c>
      <c r="B7464" s="2" t="s">
        <v>45</v>
      </c>
      <c r="C7464" s="2" t="s">
        <v>6</v>
      </c>
      <c r="D7464" s="2" t="s">
        <v>15</v>
      </c>
      <c r="E7464" s="2" t="s">
        <v>20</v>
      </c>
      <c r="F7464" s="2" t="s">
        <v>61</v>
      </c>
      <c r="G7464" s="1">
        <v>804.32</v>
      </c>
      <c r="H7464" s="1">
        <v>457</v>
      </c>
      <c r="I7464" s="4">
        <v>2</v>
      </c>
      <c r="J7464" s="2" t="s">
        <v>72</v>
      </c>
      <c r="K7464" s="1">
        <f>Tabelle111[[#This Row],[Menge kg Nges]]/1000</f>
        <v>0.80432000000000003</v>
      </c>
      <c r="L7464" s="1">
        <f>Tabelle111[[#This Row],[Menge kg P2O5]]/1000</f>
        <v>0.45700000000000002</v>
      </c>
      <c r="M7464" s="1">
        <f>Tabelle111[[#This Row],[Menge t Nges]]/Tabelle111[[#This Row],[Anzahl Lieferscheine]]</f>
        <v>0.40216000000000002</v>
      </c>
      <c r="N7464" s="1">
        <f>Tabelle111[[#This Row],[Menge t P2O5]]/Tabelle111[[#This Row],[Anzahl Lieferscheine]]</f>
        <v>0.22850000000000001</v>
      </c>
    </row>
    <row r="7465" spans="1:14" x14ac:dyDescent="0.2">
      <c r="A7465" s="2" t="s">
        <v>27</v>
      </c>
      <c r="B7465" s="2" t="s">
        <v>45</v>
      </c>
      <c r="C7465" s="2" t="s">
        <v>6</v>
      </c>
      <c r="D7465" s="2" t="s">
        <v>15</v>
      </c>
      <c r="E7465" s="2" t="s">
        <v>9</v>
      </c>
      <c r="F7465" s="2" t="s">
        <v>61</v>
      </c>
      <c r="G7465" s="1">
        <v>423.2</v>
      </c>
      <c r="H7465" s="1">
        <v>189.75</v>
      </c>
      <c r="I7465" s="4">
        <v>2</v>
      </c>
      <c r="J7465" s="2" t="s">
        <v>72</v>
      </c>
      <c r="K7465" s="1">
        <f>Tabelle111[[#This Row],[Menge kg Nges]]/1000</f>
        <v>0.42319999999999997</v>
      </c>
      <c r="L7465" s="1">
        <f>Tabelle111[[#This Row],[Menge kg P2O5]]/1000</f>
        <v>0.18975</v>
      </c>
      <c r="M7465" s="1">
        <f>Tabelle111[[#This Row],[Menge t Nges]]/Tabelle111[[#This Row],[Anzahl Lieferscheine]]</f>
        <v>0.21159999999999998</v>
      </c>
      <c r="N7465" s="1">
        <f>Tabelle111[[#This Row],[Menge t P2O5]]/Tabelle111[[#This Row],[Anzahl Lieferscheine]]</f>
        <v>9.4875000000000001E-2</v>
      </c>
    </row>
    <row r="7466" spans="1:14" x14ac:dyDescent="0.2">
      <c r="A7466" s="2" t="s">
        <v>27</v>
      </c>
      <c r="B7466" s="2" t="s">
        <v>37</v>
      </c>
      <c r="C7466" s="2" t="s">
        <v>6</v>
      </c>
      <c r="D7466" s="2" t="s">
        <v>7</v>
      </c>
      <c r="E7466" s="2" t="s">
        <v>10</v>
      </c>
      <c r="F7466" s="2" t="s">
        <v>61</v>
      </c>
      <c r="G7466" s="1">
        <v>1225.3999999999999</v>
      </c>
      <c r="H7466" s="1">
        <v>501.30000000000007</v>
      </c>
      <c r="I7466" s="4">
        <v>23</v>
      </c>
      <c r="J7466" s="2" t="s">
        <v>72</v>
      </c>
      <c r="K7466" s="1">
        <f>Tabelle111[[#This Row],[Menge kg Nges]]/1000</f>
        <v>1.2253999999999998</v>
      </c>
      <c r="L7466" s="1">
        <f>Tabelle111[[#This Row],[Menge kg P2O5]]/1000</f>
        <v>0.50130000000000008</v>
      </c>
      <c r="M7466" s="1">
        <f>Tabelle111[[#This Row],[Menge t Nges]]/Tabelle111[[#This Row],[Anzahl Lieferscheine]]</f>
        <v>5.3278260869565212E-2</v>
      </c>
      <c r="N7466" s="1">
        <f>Tabelle111[[#This Row],[Menge t P2O5]]/Tabelle111[[#This Row],[Anzahl Lieferscheine]]</f>
        <v>2.1795652173913046E-2</v>
      </c>
    </row>
    <row r="7467" spans="1:14" x14ac:dyDescent="0.2">
      <c r="A7467" s="2" t="s">
        <v>27</v>
      </c>
      <c r="B7467" s="2" t="s">
        <v>37</v>
      </c>
      <c r="C7467" s="2" t="s">
        <v>6</v>
      </c>
      <c r="D7467" s="2" t="s">
        <v>15</v>
      </c>
      <c r="E7467" s="2" t="s">
        <v>10</v>
      </c>
      <c r="F7467" s="2" t="s">
        <v>61</v>
      </c>
      <c r="G7467" s="1">
        <v>36</v>
      </c>
      <c r="H7467" s="1">
        <v>24</v>
      </c>
      <c r="I7467" s="4">
        <v>1</v>
      </c>
      <c r="J7467" s="2" t="s">
        <v>72</v>
      </c>
      <c r="K7467" s="1">
        <f>Tabelle111[[#This Row],[Menge kg Nges]]/1000</f>
        <v>3.5999999999999997E-2</v>
      </c>
      <c r="L7467" s="1">
        <f>Tabelle111[[#This Row],[Menge kg P2O5]]/1000</f>
        <v>2.4E-2</v>
      </c>
      <c r="M7467" s="1">
        <f>Tabelle111[[#This Row],[Menge t Nges]]/Tabelle111[[#This Row],[Anzahl Lieferscheine]]</f>
        <v>3.5999999999999997E-2</v>
      </c>
      <c r="N7467" s="1">
        <f>Tabelle111[[#This Row],[Menge t P2O5]]/Tabelle111[[#This Row],[Anzahl Lieferscheine]]</f>
        <v>2.4E-2</v>
      </c>
    </row>
    <row r="7468" spans="1:14" x14ac:dyDescent="0.2">
      <c r="A7468" s="2" t="s">
        <v>27</v>
      </c>
      <c r="B7468" s="2" t="s">
        <v>40</v>
      </c>
      <c r="C7468" s="2" t="s">
        <v>6</v>
      </c>
      <c r="D7468" s="2" t="s">
        <v>7</v>
      </c>
      <c r="E7468" s="2" t="s">
        <v>10</v>
      </c>
      <c r="F7468" s="2" t="s">
        <v>61</v>
      </c>
      <c r="G7468" s="1">
        <v>110</v>
      </c>
      <c r="H7468" s="1">
        <v>45</v>
      </c>
      <c r="I7468" s="4">
        <v>1</v>
      </c>
      <c r="J7468" s="2" t="s">
        <v>72</v>
      </c>
      <c r="K7468" s="1">
        <f>Tabelle111[[#This Row],[Menge kg Nges]]/1000</f>
        <v>0.11</v>
      </c>
      <c r="L7468" s="1">
        <f>Tabelle111[[#This Row],[Menge kg P2O5]]/1000</f>
        <v>4.4999999999999998E-2</v>
      </c>
      <c r="M7468" s="1">
        <f>Tabelle111[[#This Row],[Menge t Nges]]/Tabelle111[[#This Row],[Anzahl Lieferscheine]]</f>
        <v>0.11</v>
      </c>
      <c r="N7468" s="1">
        <f>Tabelle111[[#This Row],[Menge t P2O5]]/Tabelle111[[#This Row],[Anzahl Lieferscheine]]</f>
        <v>4.4999999999999998E-2</v>
      </c>
    </row>
    <row r="7469" spans="1:14" x14ac:dyDescent="0.2">
      <c r="A7469" s="2" t="s">
        <v>27</v>
      </c>
      <c r="B7469" s="2" t="s">
        <v>40</v>
      </c>
      <c r="C7469" s="2" t="s">
        <v>6</v>
      </c>
      <c r="D7469" s="2" t="s">
        <v>15</v>
      </c>
      <c r="E7469" s="2" t="s">
        <v>20</v>
      </c>
      <c r="F7469" s="2" t="s">
        <v>61</v>
      </c>
      <c r="G7469" s="1">
        <v>3096.9599999999991</v>
      </c>
      <c r="H7469" s="1">
        <v>1821</v>
      </c>
      <c r="I7469" s="4">
        <v>22</v>
      </c>
      <c r="J7469" s="2" t="s">
        <v>72</v>
      </c>
      <c r="K7469" s="1">
        <f>Tabelle111[[#This Row],[Menge kg Nges]]/1000</f>
        <v>3.0969599999999993</v>
      </c>
      <c r="L7469" s="1">
        <f>Tabelle111[[#This Row],[Menge kg P2O5]]/1000</f>
        <v>1.821</v>
      </c>
      <c r="M7469" s="1">
        <f>Tabelle111[[#This Row],[Menge t Nges]]/Tabelle111[[#This Row],[Anzahl Lieferscheine]]</f>
        <v>0.14077090909090906</v>
      </c>
      <c r="N7469" s="1">
        <f>Tabelle111[[#This Row],[Menge t P2O5]]/Tabelle111[[#This Row],[Anzahl Lieferscheine]]</f>
        <v>8.2772727272727276E-2</v>
      </c>
    </row>
    <row r="7470" spans="1:14" x14ac:dyDescent="0.2">
      <c r="A7470" s="2" t="s">
        <v>27</v>
      </c>
      <c r="B7470" s="2" t="s">
        <v>40</v>
      </c>
      <c r="C7470" s="2" t="s">
        <v>6</v>
      </c>
      <c r="D7470" s="2" t="s">
        <v>15</v>
      </c>
      <c r="E7470" s="2" t="s">
        <v>10</v>
      </c>
      <c r="F7470" s="2" t="s">
        <v>61</v>
      </c>
      <c r="G7470" s="1">
        <v>888</v>
      </c>
      <c r="H7470" s="1">
        <v>592</v>
      </c>
      <c r="I7470" s="4">
        <v>3</v>
      </c>
      <c r="J7470" s="2" t="s">
        <v>72</v>
      </c>
      <c r="K7470" s="1">
        <f>Tabelle111[[#This Row],[Menge kg Nges]]/1000</f>
        <v>0.88800000000000001</v>
      </c>
      <c r="L7470" s="1">
        <f>Tabelle111[[#This Row],[Menge kg P2O5]]/1000</f>
        <v>0.59199999999999997</v>
      </c>
      <c r="M7470" s="1">
        <f>Tabelle111[[#This Row],[Menge t Nges]]/Tabelle111[[#This Row],[Anzahl Lieferscheine]]</f>
        <v>0.29599999999999999</v>
      </c>
      <c r="N7470" s="1">
        <f>Tabelle111[[#This Row],[Menge t P2O5]]/Tabelle111[[#This Row],[Anzahl Lieferscheine]]</f>
        <v>0.19733333333333333</v>
      </c>
    </row>
    <row r="7471" spans="1:14" x14ac:dyDescent="0.2">
      <c r="A7471" s="2" t="s">
        <v>27</v>
      </c>
      <c r="B7471" s="2" t="s">
        <v>28</v>
      </c>
      <c r="C7471" s="2" t="s">
        <v>6</v>
      </c>
      <c r="D7471" s="2" t="s">
        <v>7</v>
      </c>
      <c r="E7471" s="2" t="s">
        <v>8</v>
      </c>
      <c r="F7471" s="2" t="s">
        <v>61</v>
      </c>
      <c r="G7471" s="1">
        <v>1235.08</v>
      </c>
      <c r="H7471" s="1">
        <v>800.8</v>
      </c>
      <c r="I7471" s="4">
        <v>1</v>
      </c>
      <c r="J7471" s="2" t="s">
        <v>72</v>
      </c>
      <c r="K7471" s="1">
        <f>Tabelle111[[#This Row],[Menge kg Nges]]/1000</f>
        <v>1.23508</v>
      </c>
      <c r="L7471" s="1">
        <f>Tabelle111[[#This Row],[Menge kg P2O5]]/1000</f>
        <v>0.80079999999999996</v>
      </c>
      <c r="M7471" s="1">
        <f>Tabelle111[[#This Row],[Menge t Nges]]/Tabelle111[[#This Row],[Anzahl Lieferscheine]]</f>
        <v>1.23508</v>
      </c>
      <c r="N7471" s="1">
        <f>Tabelle111[[#This Row],[Menge t P2O5]]/Tabelle111[[#This Row],[Anzahl Lieferscheine]]</f>
        <v>0.80079999999999996</v>
      </c>
    </row>
    <row r="7472" spans="1:14" x14ac:dyDescent="0.2">
      <c r="A7472" s="2" t="s">
        <v>27</v>
      </c>
      <c r="B7472" s="2" t="s">
        <v>28</v>
      </c>
      <c r="C7472" s="2" t="s">
        <v>6</v>
      </c>
      <c r="D7472" s="2" t="s">
        <v>7</v>
      </c>
      <c r="E7472" s="2" t="s">
        <v>9</v>
      </c>
      <c r="F7472" s="2" t="s">
        <v>61</v>
      </c>
      <c r="G7472" s="1">
        <v>132</v>
      </c>
      <c r="H7472" s="1">
        <v>54</v>
      </c>
      <c r="I7472" s="4">
        <v>1</v>
      </c>
      <c r="J7472" s="2" t="s">
        <v>72</v>
      </c>
      <c r="K7472" s="1">
        <f>Tabelle111[[#This Row],[Menge kg Nges]]/1000</f>
        <v>0.13200000000000001</v>
      </c>
      <c r="L7472" s="1">
        <f>Tabelle111[[#This Row],[Menge kg P2O5]]/1000</f>
        <v>5.3999999999999999E-2</v>
      </c>
      <c r="M7472" s="1">
        <f>Tabelle111[[#This Row],[Menge t Nges]]/Tabelle111[[#This Row],[Anzahl Lieferscheine]]</f>
        <v>0.13200000000000001</v>
      </c>
      <c r="N7472" s="1">
        <f>Tabelle111[[#This Row],[Menge t P2O5]]/Tabelle111[[#This Row],[Anzahl Lieferscheine]]</f>
        <v>5.3999999999999999E-2</v>
      </c>
    </row>
    <row r="7473" spans="1:14" x14ac:dyDescent="0.2">
      <c r="A7473" s="2" t="s">
        <v>27</v>
      </c>
      <c r="B7473" s="2" t="s">
        <v>28</v>
      </c>
      <c r="C7473" s="2" t="s">
        <v>6</v>
      </c>
      <c r="D7473" s="2" t="s">
        <v>15</v>
      </c>
      <c r="E7473" s="2" t="s">
        <v>9</v>
      </c>
      <c r="F7473" s="2" t="s">
        <v>61</v>
      </c>
      <c r="G7473" s="1">
        <v>323.56</v>
      </c>
      <c r="H7473" s="1">
        <v>181.8</v>
      </c>
      <c r="I7473" s="4">
        <v>2</v>
      </c>
      <c r="J7473" s="2" t="s">
        <v>72</v>
      </c>
      <c r="K7473" s="1">
        <f>Tabelle111[[#This Row],[Menge kg Nges]]/1000</f>
        <v>0.32356000000000001</v>
      </c>
      <c r="L7473" s="1">
        <f>Tabelle111[[#This Row],[Menge kg P2O5]]/1000</f>
        <v>0.18180000000000002</v>
      </c>
      <c r="M7473" s="1">
        <f>Tabelle111[[#This Row],[Menge t Nges]]/Tabelle111[[#This Row],[Anzahl Lieferscheine]]</f>
        <v>0.16178000000000001</v>
      </c>
      <c r="N7473" s="1">
        <f>Tabelle111[[#This Row],[Menge t P2O5]]/Tabelle111[[#This Row],[Anzahl Lieferscheine]]</f>
        <v>9.0900000000000009E-2</v>
      </c>
    </row>
    <row r="7474" spans="1:14" x14ac:dyDescent="0.2">
      <c r="A7474" s="2" t="s">
        <v>27</v>
      </c>
      <c r="B7474" s="2" t="s">
        <v>28</v>
      </c>
      <c r="C7474" s="2" t="s">
        <v>25</v>
      </c>
      <c r="D7474" s="2" t="s">
        <v>25</v>
      </c>
      <c r="E7474" s="2" t="s">
        <v>26</v>
      </c>
      <c r="F7474" s="2" t="s">
        <v>61</v>
      </c>
      <c r="G7474" s="1">
        <v>299.74</v>
      </c>
      <c r="H7474" s="1">
        <v>140.36000000000001</v>
      </c>
      <c r="I7474" s="4">
        <v>2</v>
      </c>
      <c r="J7474" s="2" t="s">
        <v>72</v>
      </c>
      <c r="K7474" s="1">
        <f>Tabelle111[[#This Row],[Menge kg Nges]]/1000</f>
        <v>0.29974000000000001</v>
      </c>
      <c r="L7474" s="1">
        <f>Tabelle111[[#This Row],[Menge kg P2O5]]/1000</f>
        <v>0.14036000000000001</v>
      </c>
      <c r="M7474" s="1">
        <f>Tabelle111[[#This Row],[Menge t Nges]]/Tabelle111[[#This Row],[Anzahl Lieferscheine]]</f>
        <v>0.14987</v>
      </c>
      <c r="N7474" s="1">
        <f>Tabelle111[[#This Row],[Menge t P2O5]]/Tabelle111[[#This Row],[Anzahl Lieferscheine]]</f>
        <v>7.0180000000000006E-2</v>
      </c>
    </row>
    <row r="7475" spans="1:14" x14ac:dyDescent="0.2">
      <c r="A7475" s="2" t="s">
        <v>33</v>
      </c>
      <c r="B7475" s="2" t="s">
        <v>29</v>
      </c>
      <c r="C7475" s="2" t="s">
        <v>6</v>
      </c>
      <c r="D7475" s="2" t="s">
        <v>7</v>
      </c>
      <c r="E7475" s="2" t="s">
        <v>8</v>
      </c>
      <c r="F7475" s="2" t="s">
        <v>61</v>
      </c>
      <c r="G7475" s="1">
        <v>173</v>
      </c>
      <c r="H7475" s="1">
        <v>54</v>
      </c>
      <c r="I7475" s="4">
        <v>1</v>
      </c>
      <c r="J7475" s="2" t="s">
        <v>72</v>
      </c>
      <c r="K7475" s="1">
        <f>Tabelle111[[#This Row],[Menge kg Nges]]/1000</f>
        <v>0.17299999999999999</v>
      </c>
      <c r="L7475" s="1">
        <f>Tabelle111[[#This Row],[Menge kg P2O5]]/1000</f>
        <v>5.3999999999999999E-2</v>
      </c>
      <c r="M7475" s="1">
        <f>Tabelle111[[#This Row],[Menge t Nges]]/Tabelle111[[#This Row],[Anzahl Lieferscheine]]</f>
        <v>0.17299999999999999</v>
      </c>
      <c r="N7475" s="1">
        <f>Tabelle111[[#This Row],[Menge t P2O5]]/Tabelle111[[#This Row],[Anzahl Lieferscheine]]</f>
        <v>5.3999999999999999E-2</v>
      </c>
    </row>
    <row r="7476" spans="1:14" x14ac:dyDescent="0.2">
      <c r="A7476" s="2" t="s">
        <v>33</v>
      </c>
      <c r="B7476" s="2" t="s">
        <v>29</v>
      </c>
      <c r="C7476" s="2" t="s">
        <v>6</v>
      </c>
      <c r="D7476" s="2" t="s">
        <v>7</v>
      </c>
      <c r="E7476" s="2" t="s">
        <v>14</v>
      </c>
      <c r="F7476" s="2" t="s">
        <v>61</v>
      </c>
      <c r="G7476" s="1">
        <v>1554.25</v>
      </c>
      <c r="H7476" s="1">
        <v>780</v>
      </c>
      <c r="I7476" s="4">
        <v>4</v>
      </c>
      <c r="J7476" s="2" t="s">
        <v>72</v>
      </c>
      <c r="K7476" s="1">
        <f>Tabelle111[[#This Row],[Menge kg Nges]]/1000</f>
        <v>1.5542499999999999</v>
      </c>
      <c r="L7476" s="1">
        <f>Tabelle111[[#This Row],[Menge kg P2O5]]/1000</f>
        <v>0.78</v>
      </c>
      <c r="M7476" s="1">
        <f>Tabelle111[[#This Row],[Menge t Nges]]/Tabelle111[[#This Row],[Anzahl Lieferscheine]]</f>
        <v>0.38856249999999998</v>
      </c>
      <c r="N7476" s="1">
        <f>Tabelle111[[#This Row],[Menge t P2O5]]/Tabelle111[[#This Row],[Anzahl Lieferscheine]]</f>
        <v>0.19500000000000001</v>
      </c>
    </row>
    <row r="7477" spans="1:14" x14ac:dyDescent="0.2">
      <c r="A7477" s="2" t="s">
        <v>33</v>
      </c>
      <c r="B7477" s="2" t="s">
        <v>29</v>
      </c>
      <c r="C7477" s="2" t="s">
        <v>6</v>
      </c>
      <c r="D7477" s="2" t="s">
        <v>15</v>
      </c>
      <c r="E7477" s="2" t="s">
        <v>18</v>
      </c>
      <c r="F7477" s="2" t="s">
        <v>61</v>
      </c>
      <c r="G7477" s="1">
        <v>3215.6</v>
      </c>
      <c r="H7477" s="1">
        <v>2139</v>
      </c>
      <c r="I7477" s="4">
        <v>8</v>
      </c>
      <c r="J7477" s="2" t="s">
        <v>72</v>
      </c>
      <c r="K7477" s="1">
        <f>Tabelle111[[#This Row],[Menge kg Nges]]/1000</f>
        <v>3.2155999999999998</v>
      </c>
      <c r="L7477" s="1">
        <f>Tabelle111[[#This Row],[Menge kg P2O5]]/1000</f>
        <v>2.1389999999999998</v>
      </c>
      <c r="M7477" s="1">
        <f>Tabelle111[[#This Row],[Menge t Nges]]/Tabelle111[[#This Row],[Anzahl Lieferscheine]]</f>
        <v>0.40194999999999997</v>
      </c>
      <c r="N7477" s="1">
        <f>Tabelle111[[#This Row],[Menge t P2O5]]/Tabelle111[[#This Row],[Anzahl Lieferscheine]]</f>
        <v>0.26737499999999997</v>
      </c>
    </row>
    <row r="7478" spans="1:14" x14ac:dyDescent="0.2">
      <c r="A7478" s="2" t="s">
        <v>33</v>
      </c>
      <c r="B7478" s="2" t="s">
        <v>29</v>
      </c>
      <c r="C7478" s="2" t="s">
        <v>6</v>
      </c>
      <c r="D7478" s="2" t="s">
        <v>15</v>
      </c>
      <c r="E7478" s="2" t="s">
        <v>20</v>
      </c>
      <c r="F7478" s="2" t="s">
        <v>61</v>
      </c>
      <c r="G7478" s="1">
        <v>191.8</v>
      </c>
      <c r="H7478" s="1">
        <v>130</v>
      </c>
      <c r="I7478" s="4">
        <v>3</v>
      </c>
      <c r="J7478" s="2" t="s">
        <v>72</v>
      </c>
      <c r="K7478" s="1">
        <f>Tabelle111[[#This Row],[Menge kg Nges]]/1000</f>
        <v>0.1918</v>
      </c>
      <c r="L7478" s="1">
        <f>Tabelle111[[#This Row],[Menge kg P2O5]]/1000</f>
        <v>0.13</v>
      </c>
      <c r="M7478" s="1">
        <f>Tabelle111[[#This Row],[Menge t Nges]]/Tabelle111[[#This Row],[Anzahl Lieferscheine]]</f>
        <v>6.3933333333333328E-2</v>
      </c>
      <c r="N7478" s="1">
        <f>Tabelle111[[#This Row],[Menge t P2O5]]/Tabelle111[[#This Row],[Anzahl Lieferscheine]]</f>
        <v>4.3333333333333335E-2</v>
      </c>
    </row>
    <row r="7479" spans="1:14" x14ac:dyDescent="0.2">
      <c r="A7479" s="2" t="s">
        <v>33</v>
      </c>
      <c r="B7479" s="2" t="s">
        <v>29</v>
      </c>
      <c r="C7479" s="2" t="s">
        <v>6</v>
      </c>
      <c r="D7479" s="2" t="s">
        <v>15</v>
      </c>
      <c r="E7479" s="2" t="s">
        <v>21</v>
      </c>
      <c r="F7479" s="2" t="s">
        <v>61</v>
      </c>
      <c r="G7479" s="1">
        <v>1384.5500000000002</v>
      </c>
      <c r="H7479" s="1">
        <v>772.85</v>
      </c>
      <c r="I7479" s="4">
        <v>6</v>
      </c>
      <c r="J7479" s="2" t="s">
        <v>72</v>
      </c>
      <c r="K7479" s="1">
        <f>Tabelle111[[#This Row],[Menge kg Nges]]/1000</f>
        <v>1.3845500000000002</v>
      </c>
      <c r="L7479" s="1">
        <f>Tabelle111[[#This Row],[Menge kg P2O5]]/1000</f>
        <v>0.77285000000000004</v>
      </c>
      <c r="M7479" s="1">
        <f>Tabelle111[[#This Row],[Menge t Nges]]/Tabelle111[[#This Row],[Anzahl Lieferscheine]]</f>
        <v>0.23075833333333337</v>
      </c>
      <c r="N7479" s="1">
        <f>Tabelle111[[#This Row],[Menge t P2O5]]/Tabelle111[[#This Row],[Anzahl Lieferscheine]]</f>
        <v>0.12880833333333333</v>
      </c>
    </row>
    <row r="7480" spans="1:14" x14ac:dyDescent="0.2">
      <c r="A7480" s="2" t="s">
        <v>33</v>
      </c>
      <c r="B7480" s="2" t="s">
        <v>29</v>
      </c>
      <c r="C7480" s="2" t="s">
        <v>6</v>
      </c>
      <c r="D7480" s="2" t="s">
        <v>15</v>
      </c>
      <c r="E7480" s="2" t="s">
        <v>9</v>
      </c>
      <c r="F7480" s="2" t="s">
        <v>61</v>
      </c>
      <c r="G7480" s="1">
        <v>736</v>
      </c>
      <c r="H7480" s="1">
        <v>330</v>
      </c>
      <c r="I7480" s="4">
        <v>1</v>
      </c>
      <c r="J7480" s="2" t="s">
        <v>72</v>
      </c>
      <c r="K7480" s="1">
        <f>Tabelle111[[#This Row],[Menge kg Nges]]/1000</f>
        <v>0.73599999999999999</v>
      </c>
      <c r="L7480" s="1">
        <f>Tabelle111[[#This Row],[Menge kg P2O5]]/1000</f>
        <v>0.33</v>
      </c>
      <c r="M7480" s="1">
        <f>Tabelle111[[#This Row],[Menge t Nges]]/Tabelle111[[#This Row],[Anzahl Lieferscheine]]</f>
        <v>0.73599999999999999</v>
      </c>
      <c r="N7480" s="1">
        <f>Tabelle111[[#This Row],[Menge t P2O5]]/Tabelle111[[#This Row],[Anzahl Lieferscheine]]</f>
        <v>0.33</v>
      </c>
    </row>
    <row r="7481" spans="1:14" x14ac:dyDescent="0.2">
      <c r="A7481" s="2" t="s">
        <v>33</v>
      </c>
      <c r="B7481" s="2" t="s">
        <v>29</v>
      </c>
      <c r="C7481" s="2" t="s">
        <v>25</v>
      </c>
      <c r="D7481" s="2" t="s">
        <v>25</v>
      </c>
      <c r="E7481" s="2" t="s">
        <v>26</v>
      </c>
      <c r="F7481" s="2" t="s">
        <v>61</v>
      </c>
      <c r="G7481" s="1">
        <v>8590</v>
      </c>
      <c r="H7481" s="1">
        <v>2677.35</v>
      </c>
      <c r="I7481" s="4">
        <v>12</v>
      </c>
      <c r="J7481" s="2" t="s">
        <v>72</v>
      </c>
      <c r="K7481" s="1">
        <f>Tabelle111[[#This Row],[Menge kg Nges]]/1000</f>
        <v>8.59</v>
      </c>
      <c r="L7481" s="1">
        <f>Tabelle111[[#This Row],[Menge kg P2O5]]/1000</f>
        <v>2.6773500000000001</v>
      </c>
      <c r="M7481" s="1">
        <f>Tabelle111[[#This Row],[Menge t Nges]]/Tabelle111[[#This Row],[Anzahl Lieferscheine]]</f>
        <v>0.71583333333333332</v>
      </c>
      <c r="N7481" s="1">
        <f>Tabelle111[[#This Row],[Menge t P2O5]]/Tabelle111[[#This Row],[Anzahl Lieferscheine]]</f>
        <v>0.22311250000000002</v>
      </c>
    </row>
    <row r="7482" spans="1:14" x14ac:dyDescent="0.2">
      <c r="A7482" s="2" t="s">
        <v>33</v>
      </c>
      <c r="B7482" s="2" t="s">
        <v>32</v>
      </c>
      <c r="C7482" s="2" t="s">
        <v>6</v>
      </c>
      <c r="D7482" s="2" t="s">
        <v>7</v>
      </c>
      <c r="E7482" s="2" t="s">
        <v>12</v>
      </c>
      <c r="F7482" s="2" t="s">
        <v>61</v>
      </c>
      <c r="G7482" s="1">
        <v>250</v>
      </c>
      <c r="H7482" s="1">
        <v>115</v>
      </c>
      <c r="I7482" s="4">
        <v>1</v>
      </c>
      <c r="J7482" s="2" t="s">
        <v>72</v>
      </c>
      <c r="K7482" s="1">
        <f>Tabelle111[[#This Row],[Menge kg Nges]]/1000</f>
        <v>0.25</v>
      </c>
      <c r="L7482" s="1">
        <f>Tabelle111[[#This Row],[Menge kg P2O5]]/1000</f>
        <v>0.115</v>
      </c>
      <c r="M7482" s="1">
        <f>Tabelle111[[#This Row],[Menge t Nges]]/Tabelle111[[#This Row],[Anzahl Lieferscheine]]</f>
        <v>0.25</v>
      </c>
      <c r="N7482" s="1">
        <f>Tabelle111[[#This Row],[Menge t P2O5]]/Tabelle111[[#This Row],[Anzahl Lieferscheine]]</f>
        <v>0.115</v>
      </c>
    </row>
    <row r="7483" spans="1:14" x14ac:dyDescent="0.2">
      <c r="A7483" s="2" t="s">
        <v>33</v>
      </c>
      <c r="B7483" s="2" t="s">
        <v>32</v>
      </c>
      <c r="C7483" s="2" t="s">
        <v>6</v>
      </c>
      <c r="D7483" s="2" t="s">
        <v>15</v>
      </c>
      <c r="E7483" s="2" t="s">
        <v>18</v>
      </c>
      <c r="F7483" s="2" t="s">
        <v>61</v>
      </c>
      <c r="G7483" s="1">
        <v>259.5</v>
      </c>
      <c r="H7483" s="1">
        <v>186</v>
      </c>
      <c r="I7483" s="4">
        <v>1</v>
      </c>
      <c r="J7483" s="2" t="s">
        <v>72</v>
      </c>
      <c r="K7483" s="1">
        <f>Tabelle111[[#This Row],[Menge kg Nges]]/1000</f>
        <v>0.25950000000000001</v>
      </c>
      <c r="L7483" s="1">
        <f>Tabelle111[[#This Row],[Menge kg P2O5]]/1000</f>
        <v>0.186</v>
      </c>
      <c r="M7483" s="1">
        <f>Tabelle111[[#This Row],[Menge t Nges]]/Tabelle111[[#This Row],[Anzahl Lieferscheine]]</f>
        <v>0.25950000000000001</v>
      </c>
      <c r="N7483" s="1">
        <f>Tabelle111[[#This Row],[Menge t P2O5]]/Tabelle111[[#This Row],[Anzahl Lieferscheine]]</f>
        <v>0.186</v>
      </c>
    </row>
    <row r="7484" spans="1:14" x14ac:dyDescent="0.2">
      <c r="A7484" s="2" t="s">
        <v>33</v>
      </c>
      <c r="B7484" s="2" t="s">
        <v>32</v>
      </c>
      <c r="C7484" s="2" t="s">
        <v>6</v>
      </c>
      <c r="D7484" s="2" t="s">
        <v>15</v>
      </c>
      <c r="E7484" s="2" t="s">
        <v>20</v>
      </c>
      <c r="F7484" s="2" t="s">
        <v>61</v>
      </c>
      <c r="G7484" s="1">
        <v>422.5</v>
      </c>
      <c r="H7484" s="1">
        <v>373.75</v>
      </c>
      <c r="I7484" s="4">
        <v>3</v>
      </c>
      <c r="J7484" s="2" t="s">
        <v>72</v>
      </c>
      <c r="K7484" s="1">
        <f>Tabelle111[[#This Row],[Menge kg Nges]]/1000</f>
        <v>0.42249999999999999</v>
      </c>
      <c r="L7484" s="1">
        <f>Tabelle111[[#This Row],[Menge kg P2O5]]/1000</f>
        <v>0.37375000000000003</v>
      </c>
      <c r="M7484" s="1">
        <f>Tabelle111[[#This Row],[Menge t Nges]]/Tabelle111[[#This Row],[Anzahl Lieferscheine]]</f>
        <v>0.14083333333333334</v>
      </c>
      <c r="N7484" s="1">
        <f>Tabelle111[[#This Row],[Menge t P2O5]]/Tabelle111[[#This Row],[Anzahl Lieferscheine]]</f>
        <v>0.12458333333333334</v>
      </c>
    </row>
    <row r="7485" spans="1:14" x14ac:dyDescent="0.2">
      <c r="A7485" s="2" t="s">
        <v>33</v>
      </c>
      <c r="B7485" s="2" t="s">
        <v>32</v>
      </c>
      <c r="C7485" s="2" t="s">
        <v>25</v>
      </c>
      <c r="D7485" s="2" t="s">
        <v>25</v>
      </c>
      <c r="E7485" s="2" t="s">
        <v>26</v>
      </c>
      <c r="F7485" s="2" t="s">
        <v>61</v>
      </c>
      <c r="G7485" s="1">
        <v>16893.379999999997</v>
      </c>
      <c r="H7485" s="1">
        <v>7642.1500000000024</v>
      </c>
      <c r="I7485" s="4">
        <v>45</v>
      </c>
      <c r="J7485" s="2" t="s">
        <v>72</v>
      </c>
      <c r="K7485" s="1">
        <f>Tabelle111[[#This Row],[Menge kg Nges]]/1000</f>
        <v>16.893379999999997</v>
      </c>
      <c r="L7485" s="1">
        <f>Tabelle111[[#This Row],[Menge kg P2O5]]/1000</f>
        <v>7.6421500000000027</v>
      </c>
      <c r="M7485" s="1">
        <f>Tabelle111[[#This Row],[Menge t Nges]]/Tabelle111[[#This Row],[Anzahl Lieferscheine]]</f>
        <v>0.37540844444444438</v>
      </c>
      <c r="N7485" s="1">
        <f>Tabelle111[[#This Row],[Menge t P2O5]]/Tabelle111[[#This Row],[Anzahl Lieferscheine]]</f>
        <v>0.16982555555555562</v>
      </c>
    </row>
    <row r="7486" spans="1:14" x14ac:dyDescent="0.2">
      <c r="A7486" s="2" t="s">
        <v>33</v>
      </c>
      <c r="B7486" s="2" t="s">
        <v>33</v>
      </c>
      <c r="C7486" s="2" t="s">
        <v>6</v>
      </c>
      <c r="D7486" s="2" t="s">
        <v>7</v>
      </c>
      <c r="E7486" s="2" t="s">
        <v>8</v>
      </c>
      <c r="F7486" s="2" t="s">
        <v>61</v>
      </c>
      <c r="G7486" s="1">
        <v>34952.559999999998</v>
      </c>
      <c r="H7486" s="1">
        <v>10962.88</v>
      </c>
      <c r="I7486" s="4">
        <v>61</v>
      </c>
      <c r="J7486" s="2" t="s">
        <v>72</v>
      </c>
      <c r="K7486" s="1">
        <f>Tabelle111[[#This Row],[Menge kg Nges]]/1000</f>
        <v>34.952559999999998</v>
      </c>
      <c r="L7486" s="1">
        <f>Tabelle111[[#This Row],[Menge kg P2O5]]/1000</f>
        <v>10.962879999999998</v>
      </c>
      <c r="M7486" s="1">
        <f>Tabelle111[[#This Row],[Menge t Nges]]/Tabelle111[[#This Row],[Anzahl Lieferscheine]]</f>
        <v>0.57299278688524591</v>
      </c>
      <c r="N7486" s="1">
        <f>Tabelle111[[#This Row],[Menge t P2O5]]/Tabelle111[[#This Row],[Anzahl Lieferscheine]]</f>
        <v>0.17971934426229505</v>
      </c>
    </row>
    <row r="7487" spans="1:14" x14ac:dyDescent="0.2">
      <c r="A7487" s="2" t="s">
        <v>33</v>
      </c>
      <c r="B7487" s="2" t="s">
        <v>33</v>
      </c>
      <c r="C7487" s="2" t="s">
        <v>6</v>
      </c>
      <c r="D7487" s="2" t="s">
        <v>7</v>
      </c>
      <c r="E7487" s="2" t="s">
        <v>9</v>
      </c>
      <c r="F7487" s="2" t="s">
        <v>61</v>
      </c>
      <c r="G7487" s="1">
        <v>23460.81</v>
      </c>
      <c r="H7487" s="1">
        <v>9778.2500000000018</v>
      </c>
      <c r="I7487" s="4">
        <v>111</v>
      </c>
      <c r="J7487" s="2" t="s">
        <v>72</v>
      </c>
      <c r="K7487" s="1">
        <f>Tabelle111[[#This Row],[Menge kg Nges]]/1000</f>
        <v>23.460810000000002</v>
      </c>
      <c r="L7487" s="1">
        <f>Tabelle111[[#This Row],[Menge kg P2O5]]/1000</f>
        <v>9.7782500000000017</v>
      </c>
      <c r="M7487" s="1">
        <f>Tabelle111[[#This Row],[Menge t Nges]]/Tabelle111[[#This Row],[Anzahl Lieferscheine]]</f>
        <v>0.21135864864864867</v>
      </c>
      <c r="N7487" s="1">
        <f>Tabelle111[[#This Row],[Menge t P2O5]]/Tabelle111[[#This Row],[Anzahl Lieferscheine]]</f>
        <v>8.8092342342342353E-2</v>
      </c>
    </row>
    <row r="7488" spans="1:14" x14ac:dyDescent="0.2">
      <c r="A7488" s="2" t="s">
        <v>33</v>
      </c>
      <c r="B7488" s="2" t="s">
        <v>33</v>
      </c>
      <c r="C7488" s="2" t="s">
        <v>6</v>
      </c>
      <c r="D7488" s="2" t="s">
        <v>7</v>
      </c>
      <c r="E7488" s="2" t="s">
        <v>11</v>
      </c>
      <c r="F7488" s="2" t="s">
        <v>61</v>
      </c>
      <c r="G7488" s="1">
        <v>5597.66</v>
      </c>
      <c r="H7488" s="1">
        <v>2705.2200000000003</v>
      </c>
      <c r="I7488" s="4">
        <v>29</v>
      </c>
      <c r="J7488" s="2" t="s">
        <v>72</v>
      </c>
      <c r="K7488" s="1">
        <f>Tabelle111[[#This Row],[Menge kg Nges]]/1000</f>
        <v>5.5976599999999994</v>
      </c>
      <c r="L7488" s="1">
        <f>Tabelle111[[#This Row],[Menge kg P2O5]]/1000</f>
        <v>2.7052200000000002</v>
      </c>
      <c r="M7488" s="1">
        <f>Tabelle111[[#This Row],[Menge t Nges]]/Tabelle111[[#This Row],[Anzahl Lieferscheine]]</f>
        <v>0.19302275862068963</v>
      </c>
      <c r="N7488" s="1">
        <f>Tabelle111[[#This Row],[Menge t P2O5]]/Tabelle111[[#This Row],[Anzahl Lieferscheine]]</f>
        <v>9.3283448275862074E-2</v>
      </c>
    </row>
    <row r="7489" spans="1:14" x14ac:dyDescent="0.2">
      <c r="A7489" s="2" t="s">
        <v>33</v>
      </c>
      <c r="B7489" s="2" t="s">
        <v>33</v>
      </c>
      <c r="C7489" s="2" t="s">
        <v>6</v>
      </c>
      <c r="D7489" s="2" t="s">
        <v>7</v>
      </c>
      <c r="E7489" s="2" t="s">
        <v>12</v>
      </c>
      <c r="F7489" s="2" t="s">
        <v>61</v>
      </c>
      <c r="G7489" s="1">
        <v>6841.54</v>
      </c>
      <c r="H7489" s="1">
        <v>2387.5200000000004</v>
      </c>
      <c r="I7489" s="4">
        <v>31</v>
      </c>
      <c r="J7489" s="2" t="s">
        <v>72</v>
      </c>
      <c r="K7489" s="1">
        <f>Tabelle111[[#This Row],[Menge kg Nges]]/1000</f>
        <v>6.8415400000000002</v>
      </c>
      <c r="L7489" s="1">
        <f>Tabelle111[[#This Row],[Menge kg P2O5]]/1000</f>
        <v>2.3875200000000003</v>
      </c>
      <c r="M7489" s="1">
        <f>Tabelle111[[#This Row],[Menge t Nges]]/Tabelle111[[#This Row],[Anzahl Lieferscheine]]</f>
        <v>0.22069483870967743</v>
      </c>
      <c r="N7489" s="1">
        <f>Tabelle111[[#This Row],[Menge t P2O5]]/Tabelle111[[#This Row],[Anzahl Lieferscheine]]</f>
        <v>7.7016774193548396E-2</v>
      </c>
    </row>
    <row r="7490" spans="1:14" x14ac:dyDescent="0.2">
      <c r="A7490" s="2" t="s">
        <v>33</v>
      </c>
      <c r="B7490" s="2" t="s">
        <v>33</v>
      </c>
      <c r="C7490" s="2" t="s">
        <v>6</v>
      </c>
      <c r="D7490" s="2" t="s">
        <v>7</v>
      </c>
      <c r="E7490" s="2" t="s">
        <v>13</v>
      </c>
      <c r="F7490" s="2" t="s">
        <v>61</v>
      </c>
      <c r="G7490" s="1">
        <v>6189.05</v>
      </c>
      <c r="H7490" s="1">
        <v>3449.13</v>
      </c>
      <c r="I7490" s="4">
        <v>24</v>
      </c>
      <c r="J7490" s="2" t="s">
        <v>72</v>
      </c>
      <c r="K7490" s="1">
        <f>Tabelle111[[#This Row],[Menge kg Nges]]/1000</f>
        <v>6.1890499999999999</v>
      </c>
      <c r="L7490" s="1">
        <f>Tabelle111[[#This Row],[Menge kg P2O5]]/1000</f>
        <v>3.4491300000000003</v>
      </c>
      <c r="M7490" s="1">
        <f>Tabelle111[[#This Row],[Menge t Nges]]/Tabelle111[[#This Row],[Anzahl Lieferscheine]]</f>
        <v>0.25787708333333331</v>
      </c>
      <c r="N7490" s="1">
        <f>Tabelle111[[#This Row],[Menge t P2O5]]/Tabelle111[[#This Row],[Anzahl Lieferscheine]]</f>
        <v>0.14371375</v>
      </c>
    </row>
    <row r="7491" spans="1:14" x14ac:dyDescent="0.2">
      <c r="A7491" s="2" t="s">
        <v>33</v>
      </c>
      <c r="B7491" s="2" t="s">
        <v>33</v>
      </c>
      <c r="C7491" s="2" t="s">
        <v>6</v>
      </c>
      <c r="D7491" s="2" t="s">
        <v>7</v>
      </c>
      <c r="E7491" s="2" t="s">
        <v>14</v>
      </c>
      <c r="F7491" s="2" t="s">
        <v>61</v>
      </c>
      <c r="G7491" s="1">
        <v>9128.5200000000023</v>
      </c>
      <c r="H7491" s="1">
        <v>4660.3500000000004</v>
      </c>
      <c r="I7491" s="4">
        <v>30</v>
      </c>
      <c r="J7491" s="2" t="s">
        <v>72</v>
      </c>
      <c r="K7491" s="1">
        <f>Tabelle111[[#This Row],[Menge kg Nges]]/1000</f>
        <v>9.1285200000000017</v>
      </c>
      <c r="L7491" s="1">
        <f>Tabelle111[[#This Row],[Menge kg P2O5]]/1000</f>
        <v>4.6603500000000002</v>
      </c>
      <c r="M7491" s="1">
        <f>Tabelle111[[#This Row],[Menge t Nges]]/Tabelle111[[#This Row],[Anzahl Lieferscheine]]</f>
        <v>0.30428400000000005</v>
      </c>
      <c r="N7491" s="1">
        <f>Tabelle111[[#This Row],[Menge t P2O5]]/Tabelle111[[#This Row],[Anzahl Lieferscheine]]</f>
        <v>0.15534500000000001</v>
      </c>
    </row>
    <row r="7492" spans="1:14" x14ac:dyDescent="0.2">
      <c r="A7492" s="2" t="s">
        <v>33</v>
      </c>
      <c r="B7492" s="2" t="s">
        <v>33</v>
      </c>
      <c r="C7492" s="2" t="s">
        <v>6</v>
      </c>
      <c r="D7492" s="2" t="s">
        <v>15</v>
      </c>
      <c r="E7492" s="2" t="s">
        <v>18</v>
      </c>
      <c r="F7492" s="2" t="s">
        <v>61</v>
      </c>
      <c r="G7492" s="1">
        <v>18649.25</v>
      </c>
      <c r="H7492" s="1">
        <v>13814.68</v>
      </c>
      <c r="I7492" s="4">
        <v>61</v>
      </c>
      <c r="J7492" s="2" t="s">
        <v>72</v>
      </c>
      <c r="K7492" s="1">
        <f>Tabelle111[[#This Row],[Menge kg Nges]]/1000</f>
        <v>18.649249999999999</v>
      </c>
      <c r="L7492" s="1">
        <f>Tabelle111[[#This Row],[Menge kg P2O5]]/1000</f>
        <v>13.814680000000001</v>
      </c>
      <c r="M7492" s="1">
        <f>Tabelle111[[#This Row],[Menge t Nges]]/Tabelle111[[#This Row],[Anzahl Lieferscheine]]</f>
        <v>0.30572540983606555</v>
      </c>
      <c r="N7492" s="1">
        <f>Tabelle111[[#This Row],[Menge t P2O5]]/Tabelle111[[#This Row],[Anzahl Lieferscheine]]</f>
        <v>0.22647016393442623</v>
      </c>
    </row>
    <row r="7493" spans="1:14" x14ac:dyDescent="0.2">
      <c r="A7493" s="2" t="s">
        <v>33</v>
      </c>
      <c r="B7493" s="2" t="s">
        <v>33</v>
      </c>
      <c r="C7493" s="2" t="s">
        <v>6</v>
      </c>
      <c r="D7493" s="2" t="s">
        <v>15</v>
      </c>
      <c r="E7493" s="2" t="s">
        <v>19</v>
      </c>
      <c r="F7493" s="2" t="s">
        <v>61</v>
      </c>
      <c r="G7493" s="1">
        <v>756</v>
      </c>
      <c r="H7493" s="1">
        <v>840</v>
      </c>
      <c r="I7493" s="4">
        <v>3</v>
      </c>
      <c r="J7493" s="2" t="s">
        <v>72</v>
      </c>
      <c r="K7493" s="1">
        <f>Tabelle111[[#This Row],[Menge kg Nges]]/1000</f>
        <v>0.75600000000000001</v>
      </c>
      <c r="L7493" s="1">
        <f>Tabelle111[[#This Row],[Menge kg P2O5]]/1000</f>
        <v>0.84</v>
      </c>
      <c r="M7493" s="1">
        <f>Tabelle111[[#This Row],[Menge t Nges]]/Tabelle111[[#This Row],[Anzahl Lieferscheine]]</f>
        <v>0.252</v>
      </c>
      <c r="N7493" s="1">
        <f>Tabelle111[[#This Row],[Menge t P2O5]]/Tabelle111[[#This Row],[Anzahl Lieferscheine]]</f>
        <v>0.27999999999999997</v>
      </c>
    </row>
    <row r="7494" spans="1:14" x14ac:dyDescent="0.2">
      <c r="A7494" s="2" t="s">
        <v>33</v>
      </c>
      <c r="B7494" s="2" t="s">
        <v>33</v>
      </c>
      <c r="C7494" s="2" t="s">
        <v>6</v>
      </c>
      <c r="D7494" s="2" t="s">
        <v>15</v>
      </c>
      <c r="E7494" s="2" t="s">
        <v>20</v>
      </c>
      <c r="F7494" s="2" t="s">
        <v>61</v>
      </c>
      <c r="G7494" s="1">
        <v>2926.84</v>
      </c>
      <c r="H7494" s="1">
        <v>2352.9000000000005</v>
      </c>
      <c r="I7494" s="4">
        <v>43</v>
      </c>
      <c r="J7494" s="2" t="s">
        <v>72</v>
      </c>
      <c r="K7494" s="1">
        <f>Tabelle111[[#This Row],[Menge kg Nges]]/1000</f>
        <v>2.9268400000000003</v>
      </c>
      <c r="L7494" s="1">
        <f>Tabelle111[[#This Row],[Menge kg P2O5]]/1000</f>
        <v>2.3529000000000004</v>
      </c>
      <c r="M7494" s="1">
        <f>Tabelle111[[#This Row],[Menge t Nges]]/Tabelle111[[#This Row],[Anzahl Lieferscheine]]</f>
        <v>6.8066046511627912E-2</v>
      </c>
      <c r="N7494" s="1">
        <f>Tabelle111[[#This Row],[Menge t P2O5]]/Tabelle111[[#This Row],[Anzahl Lieferscheine]]</f>
        <v>5.4718604651162801E-2</v>
      </c>
    </row>
    <row r="7495" spans="1:14" x14ac:dyDescent="0.2">
      <c r="A7495" s="2" t="s">
        <v>33</v>
      </c>
      <c r="B7495" s="2" t="s">
        <v>33</v>
      </c>
      <c r="C7495" s="2" t="s">
        <v>6</v>
      </c>
      <c r="D7495" s="2" t="s">
        <v>15</v>
      </c>
      <c r="E7495" s="2" t="s">
        <v>21</v>
      </c>
      <c r="F7495" s="2" t="s">
        <v>61</v>
      </c>
      <c r="G7495" s="1">
        <v>3944.6000000000004</v>
      </c>
      <c r="H7495" s="1">
        <v>2210.1999999999998</v>
      </c>
      <c r="I7495" s="4">
        <v>11</v>
      </c>
      <c r="J7495" s="2" t="s">
        <v>72</v>
      </c>
      <c r="K7495" s="1">
        <f>Tabelle111[[#This Row],[Menge kg Nges]]/1000</f>
        <v>3.9446000000000003</v>
      </c>
      <c r="L7495" s="1">
        <f>Tabelle111[[#This Row],[Menge kg P2O5]]/1000</f>
        <v>2.2101999999999999</v>
      </c>
      <c r="M7495" s="1">
        <f>Tabelle111[[#This Row],[Menge t Nges]]/Tabelle111[[#This Row],[Anzahl Lieferscheine]]</f>
        <v>0.35860000000000003</v>
      </c>
      <c r="N7495" s="1">
        <f>Tabelle111[[#This Row],[Menge t P2O5]]/Tabelle111[[#This Row],[Anzahl Lieferscheine]]</f>
        <v>0.20092727272727273</v>
      </c>
    </row>
    <row r="7496" spans="1:14" x14ac:dyDescent="0.2">
      <c r="A7496" s="2" t="s">
        <v>33</v>
      </c>
      <c r="B7496" s="2" t="s">
        <v>33</v>
      </c>
      <c r="C7496" s="2" t="s">
        <v>6</v>
      </c>
      <c r="D7496" s="2" t="s">
        <v>15</v>
      </c>
      <c r="E7496" s="2" t="s">
        <v>9</v>
      </c>
      <c r="F7496" s="2" t="s">
        <v>61</v>
      </c>
      <c r="G7496" s="1">
        <v>788.87999999999988</v>
      </c>
      <c r="H7496" s="1">
        <v>368.4</v>
      </c>
      <c r="I7496" s="4">
        <v>3</v>
      </c>
      <c r="J7496" s="2" t="s">
        <v>72</v>
      </c>
      <c r="K7496" s="1">
        <f>Tabelle111[[#This Row],[Menge kg Nges]]/1000</f>
        <v>0.78887999999999991</v>
      </c>
      <c r="L7496" s="1">
        <f>Tabelle111[[#This Row],[Menge kg P2O5]]/1000</f>
        <v>0.36839999999999995</v>
      </c>
      <c r="M7496" s="1">
        <f>Tabelle111[[#This Row],[Menge t Nges]]/Tabelle111[[#This Row],[Anzahl Lieferscheine]]</f>
        <v>0.26295999999999997</v>
      </c>
      <c r="N7496" s="1">
        <f>Tabelle111[[#This Row],[Menge t P2O5]]/Tabelle111[[#This Row],[Anzahl Lieferscheine]]</f>
        <v>0.12279999999999998</v>
      </c>
    </row>
    <row r="7497" spans="1:14" x14ac:dyDescent="0.2">
      <c r="A7497" s="2" t="s">
        <v>33</v>
      </c>
      <c r="B7497" s="2" t="s">
        <v>33</v>
      </c>
      <c r="C7497" s="2" t="s">
        <v>6</v>
      </c>
      <c r="D7497" s="2" t="s">
        <v>15</v>
      </c>
      <c r="E7497" s="2" t="s">
        <v>10</v>
      </c>
      <c r="F7497" s="2" t="s">
        <v>61</v>
      </c>
      <c r="G7497" s="1">
        <v>92.4</v>
      </c>
      <c r="H7497" s="1">
        <v>29.4</v>
      </c>
      <c r="I7497" s="4">
        <v>1</v>
      </c>
      <c r="J7497" s="2" t="s">
        <v>72</v>
      </c>
      <c r="K7497" s="1">
        <f>Tabelle111[[#This Row],[Menge kg Nges]]/1000</f>
        <v>9.240000000000001E-2</v>
      </c>
      <c r="L7497" s="1">
        <f>Tabelle111[[#This Row],[Menge kg P2O5]]/1000</f>
        <v>2.9399999999999999E-2</v>
      </c>
      <c r="M7497" s="1">
        <f>Tabelle111[[#This Row],[Menge t Nges]]/Tabelle111[[#This Row],[Anzahl Lieferscheine]]</f>
        <v>9.240000000000001E-2</v>
      </c>
      <c r="N7497" s="1">
        <f>Tabelle111[[#This Row],[Menge t P2O5]]/Tabelle111[[#This Row],[Anzahl Lieferscheine]]</f>
        <v>2.9399999999999999E-2</v>
      </c>
    </row>
    <row r="7498" spans="1:14" x14ac:dyDescent="0.2">
      <c r="A7498" s="2" t="s">
        <v>33</v>
      </c>
      <c r="B7498" s="2" t="s">
        <v>33</v>
      </c>
      <c r="C7498" s="2" t="s">
        <v>6</v>
      </c>
      <c r="D7498" s="2" t="s">
        <v>15</v>
      </c>
      <c r="E7498" s="2" t="s">
        <v>13</v>
      </c>
      <c r="F7498" s="2" t="s">
        <v>61</v>
      </c>
      <c r="G7498" s="1">
        <v>1277.5500000000002</v>
      </c>
      <c r="H7498" s="1">
        <v>1702.1999999999998</v>
      </c>
      <c r="I7498" s="4">
        <v>4</v>
      </c>
      <c r="J7498" s="2" t="s">
        <v>72</v>
      </c>
      <c r="K7498" s="1">
        <f>Tabelle111[[#This Row],[Menge kg Nges]]/1000</f>
        <v>1.2775500000000002</v>
      </c>
      <c r="L7498" s="1">
        <f>Tabelle111[[#This Row],[Menge kg P2O5]]/1000</f>
        <v>1.7021999999999997</v>
      </c>
      <c r="M7498" s="1">
        <f>Tabelle111[[#This Row],[Menge t Nges]]/Tabelle111[[#This Row],[Anzahl Lieferscheine]]</f>
        <v>0.31938750000000005</v>
      </c>
      <c r="N7498" s="1">
        <f>Tabelle111[[#This Row],[Menge t P2O5]]/Tabelle111[[#This Row],[Anzahl Lieferscheine]]</f>
        <v>0.42554999999999993</v>
      </c>
    </row>
    <row r="7499" spans="1:14" x14ac:dyDescent="0.2">
      <c r="A7499" s="2" t="s">
        <v>33</v>
      </c>
      <c r="B7499" s="2" t="s">
        <v>33</v>
      </c>
      <c r="C7499" s="2" t="s">
        <v>25</v>
      </c>
      <c r="D7499" s="2" t="s">
        <v>25</v>
      </c>
      <c r="E7499" s="2" t="s">
        <v>26</v>
      </c>
      <c r="F7499" s="2" t="s">
        <v>61</v>
      </c>
      <c r="G7499" s="1">
        <v>27675.19</v>
      </c>
      <c r="H7499" s="1">
        <v>15441.42</v>
      </c>
      <c r="I7499" s="4">
        <v>111</v>
      </c>
      <c r="J7499" s="2" t="s">
        <v>72</v>
      </c>
      <c r="K7499" s="1">
        <f>Tabelle111[[#This Row],[Menge kg Nges]]/1000</f>
        <v>27.675189999999997</v>
      </c>
      <c r="L7499" s="1">
        <f>Tabelle111[[#This Row],[Menge kg P2O5]]/1000</f>
        <v>15.441420000000001</v>
      </c>
      <c r="M7499" s="1">
        <f>Tabelle111[[#This Row],[Menge t Nges]]/Tabelle111[[#This Row],[Anzahl Lieferscheine]]</f>
        <v>0.24932603603603601</v>
      </c>
      <c r="N7499" s="1">
        <f>Tabelle111[[#This Row],[Menge t P2O5]]/Tabelle111[[#This Row],[Anzahl Lieferscheine]]</f>
        <v>0.13911189189189191</v>
      </c>
    </row>
    <row r="7500" spans="1:14" x14ac:dyDescent="0.2">
      <c r="A7500" s="2" t="s">
        <v>33</v>
      </c>
      <c r="B7500" s="2" t="s">
        <v>33</v>
      </c>
      <c r="C7500" s="2" t="s">
        <v>63</v>
      </c>
      <c r="D7500" s="2" t="s">
        <v>63</v>
      </c>
      <c r="E7500" s="2" t="s">
        <v>63</v>
      </c>
      <c r="F7500" s="2" t="s">
        <v>61</v>
      </c>
      <c r="G7500" s="1">
        <v>65</v>
      </c>
      <c r="H7500" s="1">
        <v>75</v>
      </c>
      <c r="I7500" s="4">
        <v>1</v>
      </c>
      <c r="J7500" s="2" t="s">
        <v>72</v>
      </c>
      <c r="K7500" s="1">
        <f>Tabelle111[[#This Row],[Menge kg Nges]]/1000</f>
        <v>6.5000000000000002E-2</v>
      </c>
      <c r="L7500" s="1">
        <f>Tabelle111[[#This Row],[Menge kg P2O5]]/1000</f>
        <v>7.4999999999999997E-2</v>
      </c>
      <c r="M7500" s="1">
        <f>Tabelle111[[#This Row],[Menge t Nges]]/Tabelle111[[#This Row],[Anzahl Lieferscheine]]</f>
        <v>6.5000000000000002E-2</v>
      </c>
      <c r="N7500" s="1">
        <f>Tabelle111[[#This Row],[Menge t P2O5]]/Tabelle111[[#This Row],[Anzahl Lieferscheine]]</f>
        <v>7.4999999999999997E-2</v>
      </c>
    </row>
    <row r="7501" spans="1:14" x14ac:dyDescent="0.2">
      <c r="A7501" s="2" t="s">
        <v>33</v>
      </c>
      <c r="B7501" s="2" t="s">
        <v>46</v>
      </c>
      <c r="C7501" s="2" t="s">
        <v>6</v>
      </c>
      <c r="D7501" s="2" t="s">
        <v>7</v>
      </c>
      <c r="E7501" s="2" t="s">
        <v>9</v>
      </c>
      <c r="F7501" s="2" t="s">
        <v>61</v>
      </c>
      <c r="G7501" s="1">
        <v>220</v>
      </c>
      <c r="H7501" s="1">
        <v>90</v>
      </c>
      <c r="I7501" s="4">
        <v>1</v>
      </c>
      <c r="J7501" s="2" t="s">
        <v>72</v>
      </c>
      <c r="K7501" s="1">
        <f>Tabelle111[[#This Row],[Menge kg Nges]]/1000</f>
        <v>0.22</v>
      </c>
      <c r="L7501" s="1">
        <f>Tabelle111[[#This Row],[Menge kg P2O5]]/1000</f>
        <v>0.09</v>
      </c>
      <c r="M7501" s="1">
        <f>Tabelle111[[#This Row],[Menge t Nges]]/Tabelle111[[#This Row],[Anzahl Lieferscheine]]</f>
        <v>0.22</v>
      </c>
      <c r="N7501" s="1">
        <f>Tabelle111[[#This Row],[Menge t P2O5]]/Tabelle111[[#This Row],[Anzahl Lieferscheine]]</f>
        <v>0.09</v>
      </c>
    </row>
    <row r="7502" spans="1:14" x14ac:dyDescent="0.2">
      <c r="A7502" s="2" t="s">
        <v>44</v>
      </c>
      <c r="B7502" s="2" t="s">
        <v>44</v>
      </c>
      <c r="C7502" s="2" t="s">
        <v>6</v>
      </c>
      <c r="D7502" s="2" t="s">
        <v>7</v>
      </c>
      <c r="E7502" s="2" t="s">
        <v>8</v>
      </c>
      <c r="F7502" s="2" t="s">
        <v>61</v>
      </c>
      <c r="G7502" s="1">
        <v>327</v>
      </c>
      <c r="H7502" s="1">
        <v>100.5</v>
      </c>
      <c r="I7502" s="4">
        <v>2</v>
      </c>
      <c r="J7502" s="2" t="s">
        <v>72</v>
      </c>
      <c r="K7502" s="1">
        <f>Tabelle111[[#This Row],[Menge kg Nges]]/1000</f>
        <v>0.32700000000000001</v>
      </c>
      <c r="L7502" s="1">
        <f>Tabelle111[[#This Row],[Menge kg P2O5]]/1000</f>
        <v>0.10050000000000001</v>
      </c>
      <c r="M7502" s="1">
        <f>Tabelle111[[#This Row],[Menge t Nges]]/Tabelle111[[#This Row],[Anzahl Lieferscheine]]</f>
        <v>0.16350000000000001</v>
      </c>
      <c r="N7502" s="1">
        <f>Tabelle111[[#This Row],[Menge t P2O5]]/Tabelle111[[#This Row],[Anzahl Lieferscheine]]</f>
        <v>5.0250000000000003E-2</v>
      </c>
    </row>
    <row r="7503" spans="1:14" x14ac:dyDescent="0.2">
      <c r="A7503" s="2" t="s">
        <v>44</v>
      </c>
      <c r="B7503" s="2" t="s">
        <v>44</v>
      </c>
      <c r="C7503" s="2" t="s">
        <v>6</v>
      </c>
      <c r="D7503" s="2" t="s">
        <v>7</v>
      </c>
      <c r="E7503" s="2" t="s">
        <v>9</v>
      </c>
      <c r="F7503" s="2" t="s">
        <v>61</v>
      </c>
      <c r="G7503" s="1">
        <v>2756.2999999999997</v>
      </c>
      <c r="H7503" s="1">
        <v>1133.0000000000002</v>
      </c>
      <c r="I7503" s="4">
        <v>11</v>
      </c>
      <c r="J7503" s="2" t="s">
        <v>72</v>
      </c>
      <c r="K7503" s="1">
        <f>Tabelle111[[#This Row],[Menge kg Nges]]/1000</f>
        <v>2.7562999999999995</v>
      </c>
      <c r="L7503" s="1">
        <f>Tabelle111[[#This Row],[Menge kg P2O5]]/1000</f>
        <v>1.1330000000000002</v>
      </c>
      <c r="M7503" s="1">
        <f>Tabelle111[[#This Row],[Menge t Nges]]/Tabelle111[[#This Row],[Anzahl Lieferscheine]]</f>
        <v>0.25057272727272722</v>
      </c>
      <c r="N7503" s="1">
        <f>Tabelle111[[#This Row],[Menge t P2O5]]/Tabelle111[[#This Row],[Anzahl Lieferscheine]]</f>
        <v>0.10300000000000002</v>
      </c>
    </row>
    <row r="7504" spans="1:14" x14ac:dyDescent="0.2">
      <c r="A7504" s="2" t="s">
        <v>44</v>
      </c>
      <c r="B7504" s="2" t="s">
        <v>44</v>
      </c>
      <c r="C7504" s="2" t="s">
        <v>6</v>
      </c>
      <c r="D7504" s="2" t="s">
        <v>7</v>
      </c>
      <c r="E7504" s="2" t="s">
        <v>12</v>
      </c>
      <c r="F7504" s="2" t="s">
        <v>61</v>
      </c>
      <c r="G7504" s="1">
        <v>910</v>
      </c>
      <c r="H7504" s="1">
        <v>448</v>
      </c>
      <c r="I7504" s="4">
        <v>2</v>
      </c>
      <c r="J7504" s="2" t="s">
        <v>72</v>
      </c>
      <c r="K7504" s="1">
        <f>Tabelle111[[#This Row],[Menge kg Nges]]/1000</f>
        <v>0.91</v>
      </c>
      <c r="L7504" s="1">
        <f>Tabelle111[[#This Row],[Menge kg P2O5]]/1000</f>
        <v>0.44800000000000001</v>
      </c>
      <c r="M7504" s="1">
        <f>Tabelle111[[#This Row],[Menge t Nges]]/Tabelle111[[#This Row],[Anzahl Lieferscheine]]</f>
        <v>0.45500000000000002</v>
      </c>
      <c r="N7504" s="1">
        <f>Tabelle111[[#This Row],[Menge t P2O5]]/Tabelle111[[#This Row],[Anzahl Lieferscheine]]</f>
        <v>0.224</v>
      </c>
    </row>
    <row r="7505" spans="1:14" x14ac:dyDescent="0.2">
      <c r="A7505" s="2" t="s">
        <v>44</v>
      </c>
      <c r="B7505" s="2" t="s">
        <v>44</v>
      </c>
      <c r="C7505" s="2" t="s">
        <v>6</v>
      </c>
      <c r="D7505" s="2" t="s">
        <v>7</v>
      </c>
      <c r="E7505" s="2" t="s">
        <v>14</v>
      </c>
      <c r="F7505" s="2" t="s">
        <v>61</v>
      </c>
      <c r="G7505" s="1">
        <v>7591.5</v>
      </c>
      <c r="H7505" s="1">
        <v>3036.6000000000004</v>
      </c>
      <c r="I7505" s="4">
        <v>23</v>
      </c>
      <c r="J7505" s="2" t="s">
        <v>72</v>
      </c>
      <c r="K7505" s="1">
        <f>Tabelle111[[#This Row],[Menge kg Nges]]/1000</f>
        <v>7.5914999999999999</v>
      </c>
      <c r="L7505" s="1">
        <f>Tabelle111[[#This Row],[Menge kg P2O5]]/1000</f>
        <v>3.0366000000000004</v>
      </c>
      <c r="M7505" s="1">
        <f>Tabelle111[[#This Row],[Menge t Nges]]/Tabelle111[[#This Row],[Anzahl Lieferscheine]]</f>
        <v>0.33006521739130434</v>
      </c>
      <c r="N7505" s="1">
        <f>Tabelle111[[#This Row],[Menge t P2O5]]/Tabelle111[[#This Row],[Anzahl Lieferscheine]]</f>
        <v>0.13202608695652177</v>
      </c>
    </row>
    <row r="7506" spans="1:14" x14ac:dyDescent="0.2">
      <c r="A7506" s="2" t="s">
        <v>44</v>
      </c>
      <c r="B7506" s="2" t="s">
        <v>44</v>
      </c>
      <c r="C7506" s="2" t="s">
        <v>6</v>
      </c>
      <c r="D7506" s="2" t="s">
        <v>15</v>
      </c>
      <c r="E7506" s="2" t="s">
        <v>9</v>
      </c>
      <c r="F7506" s="2" t="s">
        <v>61</v>
      </c>
      <c r="G7506" s="1">
        <v>135.19999999999999</v>
      </c>
      <c r="H7506" s="1">
        <v>90</v>
      </c>
      <c r="I7506" s="4">
        <v>2</v>
      </c>
      <c r="J7506" s="2" t="s">
        <v>72</v>
      </c>
      <c r="K7506" s="1">
        <f>Tabelle111[[#This Row],[Menge kg Nges]]/1000</f>
        <v>0.13519999999999999</v>
      </c>
      <c r="L7506" s="1">
        <f>Tabelle111[[#This Row],[Menge kg P2O5]]/1000</f>
        <v>0.09</v>
      </c>
      <c r="M7506" s="1">
        <f>Tabelle111[[#This Row],[Menge t Nges]]/Tabelle111[[#This Row],[Anzahl Lieferscheine]]</f>
        <v>6.7599999999999993E-2</v>
      </c>
      <c r="N7506" s="1">
        <f>Tabelle111[[#This Row],[Menge t P2O5]]/Tabelle111[[#This Row],[Anzahl Lieferscheine]]</f>
        <v>4.4999999999999998E-2</v>
      </c>
    </row>
    <row r="7507" spans="1:14" x14ac:dyDescent="0.2">
      <c r="A7507" s="2" t="s">
        <v>44</v>
      </c>
      <c r="B7507" s="2" t="s">
        <v>47</v>
      </c>
      <c r="C7507" s="2" t="s">
        <v>6</v>
      </c>
      <c r="D7507" s="2" t="s">
        <v>7</v>
      </c>
      <c r="E7507" s="2" t="s">
        <v>14</v>
      </c>
      <c r="F7507" s="2" t="s">
        <v>61</v>
      </c>
      <c r="G7507" s="1">
        <v>157.5</v>
      </c>
      <c r="H7507" s="1">
        <v>63</v>
      </c>
      <c r="I7507" s="4">
        <v>1</v>
      </c>
      <c r="J7507" s="2" t="s">
        <v>72</v>
      </c>
      <c r="K7507" s="1">
        <f>Tabelle111[[#This Row],[Menge kg Nges]]/1000</f>
        <v>0.1575</v>
      </c>
      <c r="L7507" s="1">
        <f>Tabelle111[[#This Row],[Menge kg P2O5]]/1000</f>
        <v>6.3E-2</v>
      </c>
      <c r="M7507" s="1">
        <f>Tabelle111[[#This Row],[Menge t Nges]]/Tabelle111[[#This Row],[Anzahl Lieferscheine]]</f>
        <v>0.1575</v>
      </c>
      <c r="N7507" s="1">
        <f>Tabelle111[[#This Row],[Menge t P2O5]]/Tabelle111[[#This Row],[Anzahl Lieferscheine]]</f>
        <v>6.3E-2</v>
      </c>
    </row>
    <row r="7508" spans="1:14" x14ac:dyDescent="0.2">
      <c r="A7508" s="2" t="s">
        <v>44</v>
      </c>
      <c r="B7508" s="2" t="s">
        <v>37</v>
      </c>
      <c r="C7508" s="2" t="s">
        <v>6</v>
      </c>
      <c r="D7508" s="2" t="s">
        <v>7</v>
      </c>
      <c r="E7508" s="2" t="s">
        <v>9</v>
      </c>
      <c r="F7508" s="2" t="s">
        <v>61</v>
      </c>
      <c r="G7508" s="1">
        <v>145</v>
      </c>
      <c r="H7508" s="1">
        <v>60</v>
      </c>
      <c r="I7508" s="4">
        <v>1</v>
      </c>
      <c r="J7508" s="2" t="s">
        <v>72</v>
      </c>
      <c r="K7508" s="1">
        <f>Tabelle111[[#This Row],[Menge kg Nges]]/1000</f>
        <v>0.14499999999999999</v>
      </c>
      <c r="L7508" s="1">
        <f>Tabelle111[[#This Row],[Menge kg P2O5]]/1000</f>
        <v>0.06</v>
      </c>
      <c r="M7508" s="1">
        <f>Tabelle111[[#This Row],[Menge t Nges]]/Tabelle111[[#This Row],[Anzahl Lieferscheine]]</f>
        <v>0.14499999999999999</v>
      </c>
      <c r="N7508" s="1">
        <f>Tabelle111[[#This Row],[Menge t P2O5]]/Tabelle111[[#This Row],[Anzahl Lieferscheine]]</f>
        <v>0.06</v>
      </c>
    </row>
    <row r="7509" spans="1:14" x14ac:dyDescent="0.2">
      <c r="A7509" s="2" t="s">
        <v>44</v>
      </c>
      <c r="B7509" s="2" t="s">
        <v>37</v>
      </c>
      <c r="C7509" s="2" t="s">
        <v>6</v>
      </c>
      <c r="D7509" s="2" t="s">
        <v>7</v>
      </c>
      <c r="E7509" s="2" t="s">
        <v>14</v>
      </c>
      <c r="F7509" s="2" t="s">
        <v>61</v>
      </c>
      <c r="G7509" s="1">
        <v>324</v>
      </c>
      <c r="H7509" s="1">
        <v>129.6</v>
      </c>
      <c r="I7509" s="4">
        <v>4</v>
      </c>
      <c r="J7509" s="2" t="s">
        <v>72</v>
      </c>
      <c r="K7509" s="1">
        <f>Tabelle111[[#This Row],[Menge kg Nges]]/1000</f>
        <v>0.32400000000000001</v>
      </c>
      <c r="L7509" s="1">
        <f>Tabelle111[[#This Row],[Menge kg P2O5]]/1000</f>
        <v>0.12959999999999999</v>
      </c>
      <c r="M7509" s="1">
        <f>Tabelle111[[#This Row],[Menge t Nges]]/Tabelle111[[#This Row],[Anzahl Lieferscheine]]</f>
        <v>8.1000000000000003E-2</v>
      </c>
      <c r="N7509" s="1">
        <f>Tabelle111[[#This Row],[Menge t P2O5]]/Tabelle111[[#This Row],[Anzahl Lieferscheine]]</f>
        <v>3.2399999999999998E-2</v>
      </c>
    </row>
    <row r="7510" spans="1:14" x14ac:dyDescent="0.2">
      <c r="A7510" s="2" t="s">
        <v>48</v>
      </c>
      <c r="B7510" s="2" t="s">
        <v>48</v>
      </c>
      <c r="C7510" s="2" t="s">
        <v>6</v>
      </c>
      <c r="D7510" s="2" t="s">
        <v>7</v>
      </c>
      <c r="E7510" s="2" t="s">
        <v>8</v>
      </c>
      <c r="F7510" s="2" t="s">
        <v>61</v>
      </c>
      <c r="G7510" s="1">
        <v>56555.100000000006</v>
      </c>
      <c r="H7510" s="1">
        <v>18909.900000000001</v>
      </c>
      <c r="I7510" s="4">
        <v>20</v>
      </c>
      <c r="J7510" s="2" t="s">
        <v>72</v>
      </c>
      <c r="K7510" s="1">
        <f>Tabelle111[[#This Row],[Menge kg Nges]]/1000</f>
        <v>56.555100000000003</v>
      </c>
      <c r="L7510" s="1">
        <f>Tabelle111[[#This Row],[Menge kg P2O5]]/1000</f>
        <v>18.9099</v>
      </c>
      <c r="M7510" s="1">
        <f>Tabelle111[[#This Row],[Menge t Nges]]/Tabelle111[[#This Row],[Anzahl Lieferscheine]]</f>
        <v>2.8277550000000002</v>
      </c>
      <c r="N7510" s="1">
        <f>Tabelle111[[#This Row],[Menge t P2O5]]/Tabelle111[[#This Row],[Anzahl Lieferscheine]]</f>
        <v>0.94549499999999997</v>
      </c>
    </row>
    <row r="7511" spans="1:14" x14ac:dyDescent="0.2">
      <c r="A7511" s="2" t="s">
        <v>48</v>
      </c>
      <c r="B7511" s="2" t="s">
        <v>48</v>
      </c>
      <c r="C7511" s="2" t="s">
        <v>6</v>
      </c>
      <c r="D7511" s="2" t="s">
        <v>7</v>
      </c>
      <c r="E7511" s="2" t="s">
        <v>9</v>
      </c>
      <c r="F7511" s="2" t="s">
        <v>61</v>
      </c>
      <c r="G7511" s="1">
        <v>26225.1</v>
      </c>
      <c r="H7511" s="1">
        <v>10948.8</v>
      </c>
      <c r="I7511" s="4">
        <v>7</v>
      </c>
      <c r="J7511" s="2" t="s">
        <v>72</v>
      </c>
      <c r="K7511" s="1">
        <f>Tabelle111[[#This Row],[Menge kg Nges]]/1000</f>
        <v>26.225099999999998</v>
      </c>
      <c r="L7511" s="1">
        <f>Tabelle111[[#This Row],[Menge kg P2O5]]/1000</f>
        <v>10.948799999999999</v>
      </c>
      <c r="M7511" s="1">
        <f>Tabelle111[[#This Row],[Menge t Nges]]/Tabelle111[[#This Row],[Anzahl Lieferscheine]]</f>
        <v>3.7464428571428567</v>
      </c>
      <c r="N7511" s="1">
        <f>Tabelle111[[#This Row],[Menge t P2O5]]/Tabelle111[[#This Row],[Anzahl Lieferscheine]]</f>
        <v>1.5641142857142856</v>
      </c>
    </row>
    <row r="7512" spans="1:14" x14ac:dyDescent="0.2">
      <c r="A7512" s="2" t="s">
        <v>48</v>
      </c>
      <c r="B7512" s="2" t="s">
        <v>48</v>
      </c>
      <c r="C7512" s="2" t="s">
        <v>6</v>
      </c>
      <c r="D7512" s="2" t="s">
        <v>7</v>
      </c>
      <c r="E7512" s="2" t="s">
        <v>12</v>
      </c>
      <c r="F7512" s="2" t="s">
        <v>61</v>
      </c>
      <c r="G7512" s="1">
        <v>7832.5</v>
      </c>
      <c r="H7512" s="1">
        <v>3856</v>
      </c>
      <c r="I7512" s="4">
        <v>2</v>
      </c>
      <c r="J7512" s="2" t="s">
        <v>72</v>
      </c>
      <c r="K7512" s="1">
        <f>Tabelle111[[#This Row],[Menge kg Nges]]/1000</f>
        <v>7.8324999999999996</v>
      </c>
      <c r="L7512" s="1">
        <f>Tabelle111[[#This Row],[Menge kg P2O5]]/1000</f>
        <v>3.8559999999999999</v>
      </c>
      <c r="M7512" s="1">
        <f>Tabelle111[[#This Row],[Menge t Nges]]/Tabelle111[[#This Row],[Anzahl Lieferscheine]]</f>
        <v>3.9162499999999998</v>
      </c>
      <c r="N7512" s="1">
        <f>Tabelle111[[#This Row],[Menge t P2O5]]/Tabelle111[[#This Row],[Anzahl Lieferscheine]]</f>
        <v>1.9279999999999999</v>
      </c>
    </row>
    <row r="7513" spans="1:14" x14ac:dyDescent="0.2">
      <c r="A7513" s="2" t="s">
        <v>48</v>
      </c>
      <c r="B7513" s="2" t="s">
        <v>48</v>
      </c>
      <c r="C7513" s="2" t="s">
        <v>6</v>
      </c>
      <c r="D7513" s="2" t="s">
        <v>15</v>
      </c>
      <c r="E7513" s="2" t="s">
        <v>18</v>
      </c>
      <c r="F7513" s="2" t="s">
        <v>61</v>
      </c>
      <c r="G7513" s="1">
        <v>1512</v>
      </c>
      <c r="H7513" s="1">
        <v>1224</v>
      </c>
      <c r="I7513" s="4">
        <v>3</v>
      </c>
      <c r="J7513" s="2" t="s">
        <v>72</v>
      </c>
      <c r="K7513" s="1">
        <f>Tabelle111[[#This Row],[Menge kg Nges]]/1000</f>
        <v>1.512</v>
      </c>
      <c r="L7513" s="1">
        <f>Tabelle111[[#This Row],[Menge kg P2O5]]/1000</f>
        <v>1.224</v>
      </c>
      <c r="M7513" s="1">
        <f>Tabelle111[[#This Row],[Menge t Nges]]/Tabelle111[[#This Row],[Anzahl Lieferscheine]]</f>
        <v>0.504</v>
      </c>
      <c r="N7513" s="1">
        <f>Tabelle111[[#This Row],[Menge t P2O5]]/Tabelle111[[#This Row],[Anzahl Lieferscheine]]</f>
        <v>0.40799999999999997</v>
      </c>
    </row>
    <row r="7514" spans="1:14" x14ac:dyDescent="0.2">
      <c r="A7514" s="2" t="s">
        <v>48</v>
      </c>
      <c r="B7514" s="2" t="s">
        <v>48</v>
      </c>
      <c r="C7514" s="2" t="s">
        <v>6</v>
      </c>
      <c r="D7514" s="2" t="s">
        <v>15</v>
      </c>
      <c r="E7514" s="2" t="s">
        <v>20</v>
      </c>
      <c r="F7514" s="2" t="s">
        <v>61</v>
      </c>
      <c r="G7514" s="1">
        <v>12182.4</v>
      </c>
      <c r="H7514" s="1">
        <v>6990</v>
      </c>
      <c r="I7514" s="4">
        <v>25</v>
      </c>
      <c r="J7514" s="2" t="s">
        <v>72</v>
      </c>
      <c r="K7514" s="1">
        <f>Tabelle111[[#This Row],[Menge kg Nges]]/1000</f>
        <v>12.182399999999999</v>
      </c>
      <c r="L7514" s="1">
        <f>Tabelle111[[#This Row],[Menge kg P2O5]]/1000</f>
        <v>6.99</v>
      </c>
      <c r="M7514" s="1">
        <f>Tabelle111[[#This Row],[Menge t Nges]]/Tabelle111[[#This Row],[Anzahl Lieferscheine]]</f>
        <v>0.48729599999999995</v>
      </c>
      <c r="N7514" s="1">
        <f>Tabelle111[[#This Row],[Menge t P2O5]]/Tabelle111[[#This Row],[Anzahl Lieferscheine]]</f>
        <v>0.27960000000000002</v>
      </c>
    </row>
    <row r="7515" spans="1:14" x14ac:dyDescent="0.2">
      <c r="A7515" s="2" t="s">
        <v>48</v>
      </c>
      <c r="B7515" s="2" t="s">
        <v>48</v>
      </c>
      <c r="C7515" s="2" t="s">
        <v>6</v>
      </c>
      <c r="D7515" s="2" t="s">
        <v>15</v>
      </c>
      <c r="E7515" s="2" t="s">
        <v>9</v>
      </c>
      <c r="F7515" s="2" t="s">
        <v>61</v>
      </c>
      <c r="G7515" s="1">
        <v>4383.2</v>
      </c>
      <c r="H7515" s="1">
        <v>2406</v>
      </c>
      <c r="I7515" s="4">
        <v>4</v>
      </c>
      <c r="J7515" s="2" t="s">
        <v>72</v>
      </c>
      <c r="K7515" s="1">
        <f>Tabelle111[[#This Row],[Menge kg Nges]]/1000</f>
        <v>4.3831999999999995</v>
      </c>
      <c r="L7515" s="1">
        <f>Tabelle111[[#This Row],[Menge kg P2O5]]/1000</f>
        <v>2.4060000000000001</v>
      </c>
      <c r="M7515" s="1">
        <f>Tabelle111[[#This Row],[Menge t Nges]]/Tabelle111[[#This Row],[Anzahl Lieferscheine]]</f>
        <v>1.0957999999999999</v>
      </c>
      <c r="N7515" s="1">
        <f>Tabelle111[[#This Row],[Menge t P2O5]]/Tabelle111[[#This Row],[Anzahl Lieferscheine]]</f>
        <v>0.60150000000000003</v>
      </c>
    </row>
    <row r="7516" spans="1:14" x14ac:dyDescent="0.2">
      <c r="A7516" s="2" t="s">
        <v>48</v>
      </c>
      <c r="B7516" s="2" t="s">
        <v>48</v>
      </c>
      <c r="C7516" s="2" t="s">
        <v>6</v>
      </c>
      <c r="D7516" s="2" t="s">
        <v>15</v>
      </c>
      <c r="E7516" s="2" t="s">
        <v>10</v>
      </c>
      <c r="F7516" s="2" t="s">
        <v>61</v>
      </c>
      <c r="G7516" s="1">
        <v>486</v>
      </c>
      <c r="H7516" s="1">
        <v>207.60000000000002</v>
      </c>
      <c r="I7516" s="4">
        <v>2</v>
      </c>
      <c r="J7516" s="2" t="s">
        <v>72</v>
      </c>
      <c r="K7516" s="1">
        <f>Tabelle111[[#This Row],[Menge kg Nges]]/1000</f>
        <v>0.48599999999999999</v>
      </c>
      <c r="L7516" s="1">
        <f>Tabelle111[[#This Row],[Menge kg P2O5]]/1000</f>
        <v>0.20760000000000003</v>
      </c>
      <c r="M7516" s="1">
        <f>Tabelle111[[#This Row],[Menge t Nges]]/Tabelle111[[#This Row],[Anzahl Lieferscheine]]</f>
        <v>0.24299999999999999</v>
      </c>
      <c r="N7516" s="1">
        <f>Tabelle111[[#This Row],[Menge t P2O5]]/Tabelle111[[#This Row],[Anzahl Lieferscheine]]</f>
        <v>0.10380000000000002</v>
      </c>
    </row>
    <row r="7517" spans="1:14" x14ac:dyDescent="0.2">
      <c r="A7517" s="2" t="s">
        <v>48</v>
      </c>
      <c r="B7517" s="2" t="s">
        <v>48</v>
      </c>
      <c r="C7517" s="2" t="s">
        <v>6</v>
      </c>
      <c r="D7517" s="2" t="s">
        <v>15</v>
      </c>
      <c r="E7517" s="2" t="s">
        <v>31</v>
      </c>
      <c r="F7517" s="2" t="s">
        <v>61</v>
      </c>
      <c r="G7517" s="1">
        <v>164</v>
      </c>
      <c r="H7517" s="1">
        <v>74</v>
      </c>
      <c r="I7517" s="4">
        <v>1</v>
      </c>
      <c r="J7517" s="2" t="s">
        <v>72</v>
      </c>
      <c r="K7517" s="1">
        <f>Tabelle111[[#This Row],[Menge kg Nges]]/1000</f>
        <v>0.16400000000000001</v>
      </c>
      <c r="L7517" s="1">
        <f>Tabelle111[[#This Row],[Menge kg P2O5]]/1000</f>
        <v>7.3999999999999996E-2</v>
      </c>
      <c r="M7517" s="1">
        <f>Tabelle111[[#This Row],[Menge t Nges]]/Tabelle111[[#This Row],[Anzahl Lieferscheine]]</f>
        <v>0.16400000000000001</v>
      </c>
      <c r="N7517" s="1">
        <f>Tabelle111[[#This Row],[Menge t P2O5]]/Tabelle111[[#This Row],[Anzahl Lieferscheine]]</f>
        <v>7.3999999999999996E-2</v>
      </c>
    </row>
    <row r="7518" spans="1:14" x14ac:dyDescent="0.2">
      <c r="A7518" s="2" t="s">
        <v>48</v>
      </c>
      <c r="B7518" s="2" t="s">
        <v>48</v>
      </c>
      <c r="C7518" s="2" t="s">
        <v>25</v>
      </c>
      <c r="D7518" s="2" t="s">
        <v>25</v>
      </c>
      <c r="E7518" s="2" t="s">
        <v>26</v>
      </c>
      <c r="F7518" s="2" t="s">
        <v>61</v>
      </c>
      <c r="G7518" s="1">
        <v>13471.8</v>
      </c>
      <c r="H7518" s="1">
        <v>6614.4</v>
      </c>
      <c r="I7518" s="4">
        <v>14</v>
      </c>
      <c r="J7518" s="2" t="s">
        <v>72</v>
      </c>
      <c r="K7518" s="1">
        <f>Tabelle111[[#This Row],[Menge kg Nges]]/1000</f>
        <v>13.4718</v>
      </c>
      <c r="L7518" s="1">
        <f>Tabelle111[[#This Row],[Menge kg P2O5]]/1000</f>
        <v>6.6143999999999998</v>
      </c>
      <c r="M7518" s="1">
        <f>Tabelle111[[#This Row],[Menge t Nges]]/Tabelle111[[#This Row],[Anzahl Lieferscheine]]</f>
        <v>0.96227142857142856</v>
      </c>
      <c r="N7518" s="1">
        <f>Tabelle111[[#This Row],[Menge t P2O5]]/Tabelle111[[#This Row],[Anzahl Lieferscheine]]</f>
        <v>0.47245714285714285</v>
      </c>
    </row>
    <row r="7519" spans="1:14" x14ac:dyDescent="0.2">
      <c r="A7519" s="2" t="s">
        <v>48</v>
      </c>
      <c r="B7519" s="2" t="s">
        <v>28</v>
      </c>
      <c r="C7519" s="2" t="s">
        <v>6</v>
      </c>
      <c r="D7519" s="2" t="s">
        <v>7</v>
      </c>
      <c r="E7519" s="2" t="s">
        <v>8</v>
      </c>
      <c r="F7519" s="2" t="s">
        <v>61</v>
      </c>
      <c r="G7519" s="1">
        <v>630</v>
      </c>
      <c r="H7519" s="1">
        <v>198</v>
      </c>
      <c r="I7519" s="4">
        <v>1</v>
      </c>
      <c r="J7519" s="2" t="s">
        <v>72</v>
      </c>
      <c r="K7519" s="1">
        <f>Tabelle111[[#This Row],[Menge kg Nges]]/1000</f>
        <v>0.63</v>
      </c>
      <c r="L7519" s="1">
        <f>Tabelle111[[#This Row],[Menge kg P2O5]]/1000</f>
        <v>0.19800000000000001</v>
      </c>
      <c r="M7519" s="1">
        <f>Tabelle111[[#This Row],[Menge t Nges]]/Tabelle111[[#This Row],[Anzahl Lieferscheine]]</f>
        <v>0.63</v>
      </c>
      <c r="N7519" s="1">
        <f>Tabelle111[[#This Row],[Menge t P2O5]]/Tabelle111[[#This Row],[Anzahl Lieferscheine]]</f>
        <v>0.19800000000000001</v>
      </c>
    </row>
    <row r="7520" spans="1:14" x14ac:dyDescent="0.2">
      <c r="A7520" s="2" t="s">
        <v>48</v>
      </c>
      <c r="B7520" s="2" t="s">
        <v>28</v>
      </c>
      <c r="C7520" s="2" t="s">
        <v>6</v>
      </c>
      <c r="D7520" s="2" t="s">
        <v>15</v>
      </c>
      <c r="E7520" s="2" t="s">
        <v>18</v>
      </c>
      <c r="F7520" s="2" t="s">
        <v>61</v>
      </c>
      <c r="G7520" s="1">
        <v>2520</v>
      </c>
      <c r="H7520" s="1">
        <v>2040</v>
      </c>
      <c r="I7520" s="4">
        <v>2</v>
      </c>
      <c r="J7520" s="2" t="s">
        <v>72</v>
      </c>
      <c r="K7520" s="1">
        <f>Tabelle111[[#This Row],[Menge kg Nges]]/1000</f>
        <v>2.52</v>
      </c>
      <c r="L7520" s="1">
        <f>Tabelle111[[#This Row],[Menge kg P2O5]]/1000</f>
        <v>2.04</v>
      </c>
      <c r="M7520" s="1">
        <f>Tabelle111[[#This Row],[Menge t Nges]]/Tabelle111[[#This Row],[Anzahl Lieferscheine]]</f>
        <v>1.26</v>
      </c>
      <c r="N7520" s="1">
        <f>Tabelle111[[#This Row],[Menge t P2O5]]/Tabelle111[[#This Row],[Anzahl Lieferscheine]]</f>
        <v>1.02</v>
      </c>
    </row>
    <row r="7521" spans="1:14" x14ac:dyDescent="0.2">
      <c r="A7521" s="2" t="s">
        <v>49</v>
      </c>
      <c r="B7521" s="2" t="s">
        <v>32</v>
      </c>
      <c r="C7521" s="2" t="s">
        <v>6</v>
      </c>
      <c r="D7521" s="2" t="s">
        <v>7</v>
      </c>
      <c r="E7521" s="2" t="s">
        <v>12</v>
      </c>
      <c r="F7521" s="2" t="s">
        <v>61</v>
      </c>
      <c r="G7521" s="1">
        <v>432</v>
      </c>
      <c r="H7521" s="1">
        <v>162</v>
      </c>
      <c r="I7521" s="4">
        <v>1</v>
      </c>
      <c r="J7521" s="2" t="s">
        <v>72</v>
      </c>
      <c r="K7521" s="1">
        <f>Tabelle111[[#This Row],[Menge kg Nges]]/1000</f>
        <v>0.432</v>
      </c>
      <c r="L7521" s="1">
        <f>Tabelle111[[#This Row],[Menge kg P2O5]]/1000</f>
        <v>0.16200000000000001</v>
      </c>
      <c r="M7521" s="1">
        <f>Tabelle111[[#This Row],[Menge t Nges]]/Tabelle111[[#This Row],[Anzahl Lieferscheine]]</f>
        <v>0.432</v>
      </c>
      <c r="N7521" s="1">
        <f>Tabelle111[[#This Row],[Menge t P2O5]]/Tabelle111[[#This Row],[Anzahl Lieferscheine]]</f>
        <v>0.16200000000000001</v>
      </c>
    </row>
    <row r="7522" spans="1:14" x14ac:dyDescent="0.2">
      <c r="A7522" s="2" t="s">
        <v>49</v>
      </c>
      <c r="B7522" s="2" t="s">
        <v>49</v>
      </c>
      <c r="C7522" s="2" t="s">
        <v>6</v>
      </c>
      <c r="D7522" s="2" t="s">
        <v>7</v>
      </c>
      <c r="E7522" s="2" t="s">
        <v>9</v>
      </c>
      <c r="F7522" s="2" t="s">
        <v>61</v>
      </c>
      <c r="G7522" s="1">
        <v>1514.65</v>
      </c>
      <c r="H7522" s="1">
        <v>720.8</v>
      </c>
      <c r="I7522" s="4">
        <v>12</v>
      </c>
      <c r="J7522" s="2" t="s">
        <v>72</v>
      </c>
      <c r="K7522" s="1">
        <f>Tabelle111[[#This Row],[Menge kg Nges]]/1000</f>
        <v>1.5146500000000001</v>
      </c>
      <c r="L7522" s="1">
        <f>Tabelle111[[#This Row],[Menge kg P2O5]]/1000</f>
        <v>0.7208</v>
      </c>
      <c r="M7522" s="1">
        <f>Tabelle111[[#This Row],[Menge t Nges]]/Tabelle111[[#This Row],[Anzahl Lieferscheine]]</f>
        <v>0.12622083333333334</v>
      </c>
      <c r="N7522" s="1">
        <f>Tabelle111[[#This Row],[Menge t P2O5]]/Tabelle111[[#This Row],[Anzahl Lieferscheine]]</f>
        <v>6.0066666666666664E-2</v>
      </c>
    </row>
    <row r="7523" spans="1:14" x14ac:dyDescent="0.2">
      <c r="A7523" s="2" t="s">
        <v>49</v>
      </c>
      <c r="B7523" s="2" t="s">
        <v>49</v>
      </c>
      <c r="C7523" s="2" t="s">
        <v>6</v>
      </c>
      <c r="D7523" s="2" t="s">
        <v>7</v>
      </c>
      <c r="E7523" s="2" t="s">
        <v>10</v>
      </c>
      <c r="F7523" s="2" t="s">
        <v>61</v>
      </c>
      <c r="G7523" s="1">
        <v>566.88</v>
      </c>
      <c r="H7523" s="1">
        <v>225.12</v>
      </c>
      <c r="I7523" s="4">
        <v>3</v>
      </c>
      <c r="J7523" s="2" t="s">
        <v>72</v>
      </c>
      <c r="K7523" s="1">
        <f>Tabelle111[[#This Row],[Menge kg Nges]]/1000</f>
        <v>0.56688000000000005</v>
      </c>
      <c r="L7523" s="1">
        <f>Tabelle111[[#This Row],[Menge kg P2O5]]/1000</f>
        <v>0.22512000000000001</v>
      </c>
      <c r="M7523" s="1">
        <f>Tabelle111[[#This Row],[Menge t Nges]]/Tabelle111[[#This Row],[Anzahl Lieferscheine]]</f>
        <v>0.18896000000000002</v>
      </c>
      <c r="N7523" s="1">
        <f>Tabelle111[[#This Row],[Menge t P2O5]]/Tabelle111[[#This Row],[Anzahl Lieferscheine]]</f>
        <v>7.5040000000000009E-2</v>
      </c>
    </row>
    <row r="7524" spans="1:14" x14ac:dyDescent="0.2">
      <c r="A7524" s="2" t="s">
        <v>49</v>
      </c>
      <c r="B7524" s="2" t="s">
        <v>49</v>
      </c>
      <c r="C7524" s="2" t="s">
        <v>6</v>
      </c>
      <c r="D7524" s="2" t="s">
        <v>7</v>
      </c>
      <c r="E7524" s="2" t="s">
        <v>11</v>
      </c>
      <c r="F7524" s="2" t="s">
        <v>61</v>
      </c>
      <c r="G7524" s="1">
        <v>482.08</v>
      </c>
      <c r="H7524" s="1">
        <v>192.07999999999998</v>
      </c>
      <c r="I7524" s="4">
        <v>2</v>
      </c>
      <c r="J7524" s="2" t="s">
        <v>72</v>
      </c>
      <c r="K7524" s="1">
        <f>Tabelle111[[#This Row],[Menge kg Nges]]/1000</f>
        <v>0.48208000000000001</v>
      </c>
      <c r="L7524" s="1">
        <f>Tabelle111[[#This Row],[Menge kg P2O5]]/1000</f>
        <v>0.19207999999999997</v>
      </c>
      <c r="M7524" s="1">
        <f>Tabelle111[[#This Row],[Menge t Nges]]/Tabelle111[[#This Row],[Anzahl Lieferscheine]]</f>
        <v>0.24104</v>
      </c>
      <c r="N7524" s="1">
        <f>Tabelle111[[#This Row],[Menge t P2O5]]/Tabelle111[[#This Row],[Anzahl Lieferscheine]]</f>
        <v>9.6039999999999986E-2</v>
      </c>
    </row>
    <row r="7525" spans="1:14" x14ac:dyDescent="0.2">
      <c r="A7525" s="2" t="s">
        <v>49</v>
      </c>
      <c r="B7525" s="2" t="s">
        <v>49</v>
      </c>
      <c r="C7525" s="2" t="s">
        <v>6</v>
      </c>
      <c r="D7525" s="2" t="s">
        <v>7</v>
      </c>
      <c r="E7525" s="2" t="s">
        <v>12</v>
      </c>
      <c r="F7525" s="2" t="s">
        <v>61</v>
      </c>
      <c r="G7525" s="1">
        <v>4545.75</v>
      </c>
      <c r="H7525" s="1">
        <v>1704</v>
      </c>
      <c r="I7525" s="4">
        <v>11</v>
      </c>
      <c r="J7525" s="2" t="s">
        <v>72</v>
      </c>
      <c r="K7525" s="1">
        <f>Tabelle111[[#This Row],[Menge kg Nges]]/1000</f>
        <v>4.54575</v>
      </c>
      <c r="L7525" s="1">
        <f>Tabelle111[[#This Row],[Menge kg P2O5]]/1000</f>
        <v>1.704</v>
      </c>
      <c r="M7525" s="1">
        <f>Tabelle111[[#This Row],[Menge t Nges]]/Tabelle111[[#This Row],[Anzahl Lieferscheine]]</f>
        <v>0.41325000000000001</v>
      </c>
      <c r="N7525" s="1">
        <f>Tabelle111[[#This Row],[Menge t P2O5]]/Tabelle111[[#This Row],[Anzahl Lieferscheine]]</f>
        <v>0.15490909090909091</v>
      </c>
    </row>
    <row r="7526" spans="1:14" x14ac:dyDescent="0.2">
      <c r="A7526" s="2" t="s">
        <v>49</v>
      </c>
      <c r="B7526" s="2" t="s">
        <v>49</v>
      </c>
      <c r="C7526" s="2" t="s">
        <v>6</v>
      </c>
      <c r="D7526" s="2" t="s">
        <v>15</v>
      </c>
      <c r="E7526" s="2" t="s">
        <v>18</v>
      </c>
      <c r="F7526" s="2" t="s">
        <v>61</v>
      </c>
      <c r="G7526" s="1">
        <v>411.6</v>
      </c>
      <c r="H7526" s="1">
        <v>316.40000000000003</v>
      </c>
      <c r="I7526" s="4">
        <v>4</v>
      </c>
      <c r="J7526" s="2" t="s">
        <v>72</v>
      </c>
      <c r="K7526" s="1">
        <f>Tabelle111[[#This Row],[Menge kg Nges]]/1000</f>
        <v>0.41160000000000002</v>
      </c>
      <c r="L7526" s="1">
        <f>Tabelle111[[#This Row],[Menge kg P2O5]]/1000</f>
        <v>0.31640000000000001</v>
      </c>
      <c r="M7526" s="1">
        <f>Tabelle111[[#This Row],[Menge t Nges]]/Tabelle111[[#This Row],[Anzahl Lieferscheine]]</f>
        <v>0.10290000000000001</v>
      </c>
      <c r="N7526" s="1">
        <f>Tabelle111[[#This Row],[Menge t P2O5]]/Tabelle111[[#This Row],[Anzahl Lieferscheine]]</f>
        <v>7.9100000000000004E-2</v>
      </c>
    </row>
    <row r="7527" spans="1:14" x14ac:dyDescent="0.2">
      <c r="A7527" s="2" t="s">
        <v>49</v>
      </c>
      <c r="B7527" s="2" t="s">
        <v>49</v>
      </c>
      <c r="C7527" s="2" t="s">
        <v>6</v>
      </c>
      <c r="D7527" s="2" t="s">
        <v>15</v>
      </c>
      <c r="E7527" s="2" t="s">
        <v>19</v>
      </c>
      <c r="F7527" s="2" t="s">
        <v>61</v>
      </c>
      <c r="G7527" s="1">
        <v>1767.5</v>
      </c>
      <c r="H7527" s="1">
        <v>1777.6000000000001</v>
      </c>
      <c r="I7527" s="4">
        <v>6</v>
      </c>
      <c r="J7527" s="2" t="s">
        <v>72</v>
      </c>
      <c r="K7527" s="1">
        <f>Tabelle111[[#This Row],[Menge kg Nges]]/1000</f>
        <v>1.7675000000000001</v>
      </c>
      <c r="L7527" s="1">
        <f>Tabelle111[[#This Row],[Menge kg P2O5]]/1000</f>
        <v>1.7776000000000001</v>
      </c>
      <c r="M7527" s="1">
        <f>Tabelle111[[#This Row],[Menge t Nges]]/Tabelle111[[#This Row],[Anzahl Lieferscheine]]</f>
        <v>0.29458333333333336</v>
      </c>
      <c r="N7527" s="1">
        <f>Tabelle111[[#This Row],[Menge t P2O5]]/Tabelle111[[#This Row],[Anzahl Lieferscheine]]</f>
        <v>0.29626666666666668</v>
      </c>
    </row>
    <row r="7528" spans="1:14" x14ac:dyDescent="0.2">
      <c r="A7528" s="2" t="s">
        <v>49</v>
      </c>
      <c r="B7528" s="2" t="s">
        <v>49</v>
      </c>
      <c r="C7528" s="2" t="s">
        <v>6</v>
      </c>
      <c r="D7528" s="2" t="s">
        <v>15</v>
      </c>
      <c r="E7528" s="2" t="s">
        <v>9</v>
      </c>
      <c r="F7528" s="2" t="s">
        <v>61</v>
      </c>
      <c r="G7528" s="1">
        <v>253.49999999999997</v>
      </c>
      <c r="H7528" s="1">
        <v>168.75</v>
      </c>
      <c r="I7528" s="4">
        <v>7</v>
      </c>
      <c r="J7528" s="2" t="s">
        <v>72</v>
      </c>
      <c r="K7528" s="1">
        <f>Tabelle111[[#This Row],[Menge kg Nges]]/1000</f>
        <v>0.25349999999999995</v>
      </c>
      <c r="L7528" s="1">
        <f>Tabelle111[[#This Row],[Menge kg P2O5]]/1000</f>
        <v>0.16875000000000001</v>
      </c>
      <c r="M7528" s="1">
        <f>Tabelle111[[#This Row],[Menge t Nges]]/Tabelle111[[#This Row],[Anzahl Lieferscheine]]</f>
        <v>3.6214285714285706E-2</v>
      </c>
      <c r="N7528" s="1">
        <f>Tabelle111[[#This Row],[Menge t P2O5]]/Tabelle111[[#This Row],[Anzahl Lieferscheine]]</f>
        <v>2.4107142857142858E-2</v>
      </c>
    </row>
    <row r="7529" spans="1:14" x14ac:dyDescent="0.2">
      <c r="A7529" s="2" t="s">
        <v>49</v>
      </c>
      <c r="B7529" s="2" t="s">
        <v>49</v>
      </c>
      <c r="C7529" s="2" t="s">
        <v>6</v>
      </c>
      <c r="D7529" s="2" t="s">
        <v>15</v>
      </c>
      <c r="E7529" s="2" t="s">
        <v>10</v>
      </c>
      <c r="F7529" s="2" t="s">
        <v>61</v>
      </c>
      <c r="G7529" s="1">
        <v>121.5</v>
      </c>
      <c r="H7529" s="1">
        <v>51.9</v>
      </c>
      <c r="I7529" s="4">
        <v>1</v>
      </c>
      <c r="J7529" s="2" t="s">
        <v>72</v>
      </c>
      <c r="K7529" s="1">
        <f>Tabelle111[[#This Row],[Menge kg Nges]]/1000</f>
        <v>0.1215</v>
      </c>
      <c r="L7529" s="1">
        <f>Tabelle111[[#This Row],[Menge kg P2O5]]/1000</f>
        <v>5.1900000000000002E-2</v>
      </c>
      <c r="M7529" s="1">
        <f>Tabelle111[[#This Row],[Menge t Nges]]/Tabelle111[[#This Row],[Anzahl Lieferscheine]]</f>
        <v>0.1215</v>
      </c>
      <c r="N7529" s="1">
        <f>Tabelle111[[#This Row],[Menge t P2O5]]/Tabelle111[[#This Row],[Anzahl Lieferscheine]]</f>
        <v>5.1900000000000002E-2</v>
      </c>
    </row>
    <row r="7530" spans="1:14" x14ac:dyDescent="0.2">
      <c r="A7530" s="2" t="s">
        <v>49</v>
      </c>
      <c r="B7530" s="2" t="s">
        <v>37</v>
      </c>
      <c r="C7530" s="2" t="s">
        <v>6</v>
      </c>
      <c r="D7530" s="2" t="s">
        <v>7</v>
      </c>
      <c r="E7530" s="2" t="s">
        <v>12</v>
      </c>
      <c r="F7530" s="2" t="s">
        <v>61</v>
      </c>
      <c r="G7530" s="1">
        <v>1884</v>
      </c>
      <c r="H7530" s="1">
        <v>706.5</v>
      </c>
      <c r="I7530" s="4">
        <v>5</v>
      </c>
      <c r="J7530" s="2" t="s">
        <v>72</v>
      </c>
      <c r="K7530" s="1">
        <f>Tabelle111[[#This Row],[Menge kg Nges]]/1000</f>
        <v>1.8839999999999999</v>
      </c>
      <c r="L7530" s="1">
        <f>Tabelle111[[#This Row],[Menge kg P2O5]]/1000</f>
        <v>0.70650000000000002</v>
      </c>
      <c r="M7530" s="1">
        <f>Tabelle111[[#This Row],[Menge t Nges]]/Tabelle111[[#This Row],[Anzahl Lieferscheine]]</f>
        <v>0.37679999999999997</v>
      </c>
      <c r="N7530" s="1">
        <f>Tabelle111[[#This Row],[Menge t P2O5]]/Tabelle111[[#This Row],[Anzahl Lieferscheine]]</f>
        <v>0.14130000000000001</v>
      </c>
    </row>
    <row r="7531" spans="1:14" x14ac:dyDescent="0.2">
      <c r="A7531" s="2" t="s">
        <v>49</v>
      </c>
      <c r="B7531" s="2" t="s">
        <v>39</v>
      </c>
      <c r="C7531" s="2" t="s">
        <v>6</v>
      </c>
      <c r="D7531" s="2" t="s">
        <v>7</v>
      </c>
      <c r="E7531" s="2" t="s">
        <v>12</v>
      </c>
      <c r="F7531" s="2" t="s">
        <v>61</v>
      </c>
      <c r="G7531" s="1">
        <v>320</v>
      </c>
      <c r="H7531" s="1">
        <v>120</v>
      </c>
      <c r="I7531" s="4">
        <v>1</v>
      </c>
      <c r="J7531" s="2" t="s">
        <v>72</v>
      </c>
      <c r="K7531" s="1">
        <f>Tabelle111[[#This Row],[Menge kg Nges]]/1000</f>
        <v>0.32</v>
      </c>
      <c r="L7531" s="1">
        <f>Tabelle111[[#This Row],[Menge kg P2O5]]/1000</f>
        <v>0.12</v>
      </c>
      <c r="M7531" s="1">
        <f>Tabelle111[[#This Row],[Menge t Nges]]/Tabelle111[[#This Row],[Anzahl Lieferscheine]]</f>
        <v>0.32</v>
      </c>
      <c r="N7531" s="1">
        <f>Tabelle111[[#This Row],[Menge t P2O5]]/Tabelle111[[#This Row],[Anzahl Lieferscheine]]</f>
        <v>0.12</v>
      </c>
    </row>
    <row r="7532" spans="1:14" x14ac:dyDescent="0.2">
      <c r="A7532" s="2" t="s">
        <v>49</v>
      </c>
      <c r="B7532" s="2" t="s">
        <v>39</v>
      </c>
      <c r="C7532" s="2" t="s">
        <v>6</v>
      </c>
      <c r="D7532" s="2" t="s">
        <v>15</v>
      </c>
      <c r="E7532" s="2" t="s">
        <v>19</v>
      </c>
      <c r="F7532" s="2" t="s">
        <v>61</v>
      </c>
      <c r="G7532" s="1">
        <v>140</v>
      </c>
      <c r="H7532" s="1">
        <v>140.80000000000001</v>
      </c>
      <c r="I7532" s="4">
        <v>1</v>
      </c>
      <c r="J7532" s="2" t="s">
        <v>72</v>
      </c>
      <c r="K7532" s="1">
        <f>Tabelle111[[#This Row],[Menge kg Nges]]/1000</f>
        <v>0.14000000000000001</v>
      </c>
      <c r="L7532" s="1">
        <f>Tabelle111[[#This Row],[Menge kg P2O5]]/1000</f>
        <v>0.14080000000000001</v>
      </c>
      <c r="M7532" s="1">
        <f>Tabelle111[[#This Row],[Menge t Nges]]/Tabelle111[[#This Row],[Anzahl Lieferscheine]]</f>
        <v>0.14000000000000001</v>
      </c>
      <c r="N7532" s="1">
        <f>Tabelle111[[#This Row],[Menge t P2O5]]/Tabelle111[[#This Row],[Anzahl Lieferscheine]]</f>
        <v>0.14080000000000001</v>
      </c>
    </row>
    <row r="7533" spans="1:14" x14ac:dyDescent="0.2">
      <c r="A7533" s="2" t="s">
        <v>49</v>
      </c>
      <c r="B7533" s="2" t="s">
        <v>42</v>
      </c>
      <c r="C7533" s="2" t="s">
        <v>6</v>
      </c>
      <c r="D7533" s="2" t="s">
        <v>7</v>
      </c>
      <c r="E7533" s="2" t="s">
        <v>12</v>
      </c>
      <c r="F7533" s="2" t="s">
        <v>61</v>
      </c>
      <c r="G7533" s="1">
        <v>1922.8</v>
      </c>
      <c r="H7533" s="1">
        <v>531.29999999999995</v>
      </c>
      <c r="I7533" s="4">
        <v>1</v>
      </c>
      <c r="J7533" s="2" t="s">
        <v>72</v>
      </c>
      <c r="K7533" s="1">
        <f>Tabelle111[[#This Row],[Menge kg Nges]]/1000</f>
        <v>1.9228000000000001</v>
      </c>
      <c r="L7533" s="1">
        <f>Tabelle111[[#This Row],[Menge kg P2O5]]/1000</f>
        <v>0.53129999999999999</v>
      </c>
      <c r="M7533" s="1">
        <f>Tabelle111[[#This Row],[Menge t Nges]]/Tabelle111[[#This Row],[Anzahl Lieferscheine]]</f>
        <v>1.9228000000000001</v>
      </c>
      <c r="N7533" s="1">
        <f>Tabelle111[[#This Row],[Menge t P2O5]]/Tabelle111[[#This Row],[Anzahl Lieferscheine]]</f>
        <v>0.53129999999999999</v>
      </c>
    </row>
    <row r="7534" spans="1:14" x14ac:dyDescent="0.2">
      <c r="A7534" s="2" t="s">
        <v>47</v>
      </c>
      <c r="B7534" s="2" t="s">
        <v>32</v>
      </c>
      <c r="C7534" s="2" t="s">
        <v>6</v>
      </c>
      <c r="D7534" s="2" t="s">
        <v>15</v>
      </c>
      <c r="E7534" s="2" t="s">
        <v>20</v>
      </c>
      <c r="F7534" s="2" t="s">
        <v>61</v>
      </c>
      <c r="G7534" s="1">
        <v>34.14</v>
      </c>
      <c r="H7534" s="1">
        <v>19.399999999999999</v>
      </c>
      <c r="I7534" s="4">
        <v>1</v>
      </c>
      <c r="J7534" s="2" t="s">
        <v>72</v>
      </c>
      <c r="K7534" s="1">
        <f>Tabelle111[[#This Row],[Menge kg Nges]]/1000</f>
        <v>3.4140000000000004E-2</v>
      </c>
      <c r="L7534" s="1">
        <f>Tabelle111[[#This Row],[Menge kg P2O5]]/1000</f>
        <v>1.9399999999999997E-2</v>
      </c>
      <c r="M7534" s="1">
        <f>Tabelle111[[#This Row],[Menge t Nges]]/Tabelle111[[#This Row],[Anzahl Lieferscheine]]</f>
        <v>3.4140000000000004E-2</v>
      </c>
      <c r="N7534" s="1">
        <f>Tabelle111[[#This Row],[Menge t P2O5]]/Tabelle111[[#This Row],[Anzahl Lieferscheine]]</f>
        <v>1.9399999999999997E-2</v>
      </c>
    </row>
    <row r="7535" spans="1:14" x14ac:dyDescent="0.2">
      <c r="A7535" s="2" t="s">
        <v>47</v>
      </c>
      <c r="B7535" s="2" t="s">
        <v>47</v>
      </c>
      <c r="C7535" s="2" t="s">
        <v>6</v>
      </c>
      <c r="D7535" s="2" t="s">
        <v>7</v>
      </c>
      <c r="E7535" s="2" t="s">
        <v>8</v>
      </c>
      <c r="F7535" s="2" t="s">
        <v>61</v>
      </c>
      <c r="G7535" s="1">
        <v>56287.049999999996</v>
      </c>
      <c r="H7535" s="1">
        <v>18532.29</v>
      </c>
      <c r="I7535" s="4">
        <v>81</v>
      </c>
      <c r="J7535" s="2" t="s">
        <v>72</v>
      </c>
      <c r="K7535" s="1">
        <f>Tabelle111[[#This Row],[Menge kg Nges]]/1000</f>
        <v>56.287049999999994</v>
      </c>
      <c r="L7535" s="1">
        <f>Tabelle111[[#This Row],[Menge kg P2O5]]/1000</f>
        <v>18.53229</v>
      </c>
      <c r="M7535" s="1">
        <f>Tabelle111[[#This Row],[Menge t Nges]]/Tabelle111[[#This Row],[Anzahl Lieferscheine]]</f>
        <v>0.69490185185185183</v>
      </c>
      <c r="N7535" s="1">
        <f>Tabelle111[[#This Row],[Menge t P2O5]]/Tabelle111[[#This Row],[Anzahl Lieferscheine]]</f>
        <v>0.22879370370370369</v>
      </c>
    </row>
    <row r="7536" spans="1:14" x14ac:dyDescent="0.2">
      <c r="A7536" s="2" t="s">
        <v>47</v>
      </c>
      <c r="B7536" s="2" t="s">
        <v>47</v>
      </c>
      <c r="C7536" s="2" t="s">
        <v>6</v>
      </c>
      <c r="D7536" s="2" t="s">
        <v>7</v>
      </c>
      <c r="E7536" s="2" t="s">
        <v>9</v>
      </c>
      <c r="F7536" s="2" t="s">
        <v>61</v>
      </c>
      <c r="G7536" s="1">
        <v>45551.009999999995</v>
      </c>
      <c r="H7536" s="1">
        <v>18933.36</v>
      </c>
      <c r="I7536" s="4">
        <v>89</v>
      </c>
      <c r="J7536" s="2" t="s">
        <v>72</v>
      </c>
      <c r="K7536" s="1">
        <f>Tabelle111[[#This Row],[Menge kg Nges]]/1000</f>
        <v>45.551009999999998</v>
      </c>
      <c r="L7536" s="1">
        <f>Tabelle111[[#This Row],[Menge kg P2O5]]/1000</f>
        <v>18.93336</v>
      </c>
      <c r="M7536" s="1">
        <f>Tabelle111[[#This Row],[Menge t Nges]]/Tabelle111[[#This Row],[Anzahl Lieferscheine]]</f>
        <v>0.51180910112359546</v>
      </c>
      <c r="N7536" s="1">
        <f>Tabelle111[[#This Row],[Menge t P2O5]]/Tabelle111[[#This Row],[Anzahl Lieferscheine]]</f>
        <v>0.21273438202247191</v>
      </c>
    </row>
    <row r="7537" spans="1:14" x14ac:dyDescent="0.2">
      <c r="A7537" s="2" t="s">
        <v>47</v>
      </c>
      <c r="B7537" s="2" t="s">
        <v>47</v>
      </c>
      <c r="C7537" s="2" t="s">
        <v>6</v>
      </c>
      <c r="D7537" s="2" t="s">
        <v>7</v>
      </c>
      <c r="E7537" s="2" t="s">
        <v>10</v>
      </c>
      <c r="F7537" s="2" t="s">
        <v>61</v>
      </c>
      <c r="G7537" s="1">
        <v>344.2</v>
      </c>
      <c r="H7537" s="1">
        <v>135.80000000000001</v>
      </c>
      <c r="I7537" s="4">
        <v>3</v>
      </c>
      <c r="J7537" s="2" t="s">
        <v>72</v>
      </c>
      <c r="K7537" s="1">
        <f>Tabelle111[[#This Row],[Menge kg Nges]]/1000</f>
        <v>0.34420000000000001</v>
      </c>
      <c r="L7537" s="1">
        <f>Tabelle111[[#This Row],[Menge kg P2O5]]/1000</f>
        <v>0.1358</v>
      </c>
      <c r="M7537" s="1">
        <f>Tabelle111[[#This Row],[Menge t Nges]]/Tabelle111[[#This Row],[Anzahl Lieferscheine]]</f>
        <v>0.11473333333333334</v>
      </c>
      <c r="N7537" s="1">
        <f>Tabelle111[[#This Row],[Menge t P2O5]]/Tabelle111[[#This Row],[Anzahl Lieferscheine]]</f>
        <v>4.526666666666667E-2</v>
      </c>
    </row>
    <row r="7538" spans="1:14" x14ac:dyDescent="0.2">
      <c r="A7538" s="2" t="s">
        <v>47</v>
      </c>
      <c r="B7538" s="2" t="s">
        <v>47</v>
      </c>
      <c r="C7538" s="2" t="s">
        <v>6</v>
      </c>
      <c r="D7538" s="2" t="s">
        <v>7</v>
      </c>
      <c r="E7538" s="2" t="s">
        <v>11</v>
      </c>
      <c r="F7538" s="2" t="s">
        <v>61</v>
      </c>
      <c r="G7538" s="1">
        <v>15811.28</v>
      </c>
      <c r="H7538" s="1">
        <v>7902.16</v>
      </c>
      <c r="I7538" s="4">
        <v>13</v>
      </c>
      <c r="J7538" s="2" t="s">
        <v>72</v>
      </c>
      <c r="K7538" s="1">
        <f>Tabelle111[[#This Row],[Menge kg Nges]]/1000</f>
        <v>15.81128</v>
      </c>
      <c r="L7538" s="1">
        <f>Tabelle111[[#This Row],[Menge kg P2O5]]/1000</f>
        <v>7.9021600000000003</v>
      </c>
      <c r="M7538" s="1">
        <f>Tabelle111[[#This Row],[Menge t Nges]]/Tabelle111[[#This Row],[Anzahl Lieferscheine]]</f>
        <v>1.2162523076923077</v>
      </c>
      <c r="N7538" s="1">
        <f>Tabelle111[[#This Row],[Menge t P2O5]]/Tabelle111[[#This Row],[Anzahl Lieferscheine]]</f>
        <v>0.60785846153846157</v>
      </c>
    </row>
    <row r="7539" spans="1:14" x14ac:dyDescent="0.2">
      <c r="A7539" s="2" t="s">
        <v>47</v>
      </c>
      <c r="B7539" s="2" t="s">
        <v>47</v>
      </c>
      <c r="C7539" s="2" t="s">
        <v>6</v>
      </c>
      <c r="D7539" s="2" t="s">
        <v>7</v>
      </c>
      <c r="E7539" s="2" t="s">
        <v>12</v>
      </c>
      <c r="F7539" s="2" t="s">
        <v>61</v>
      </c>
      <c r="G7539" s="1">
        <v>10159.209999999997</v>
      </c>
      <c r="H7539" s="1">
        <v>5588.46</v>
      </c>
      <c r="I7539" s="4">
        <v>39</v>
      </c>
      <c r="J7539" s="2" t="s">
        <v>72</v>
      </c>
      <c r="K7539" s="1">
        <f>Tabelle111[[#This Row],[Menge kg Nges]]/1000</f>
        <v>10.159209999999998</v>
      </c>
      <c r="L7539" s="1">
        <f>Tabelle111[[#This Row],[Menge kg P2O5]]/1000</f>
        <v>5.5884600000000004</v>
      </c>
      <c r="M7539" s="1">
        <f>Tabelle111[[#This Row],[Menge t Nges]]/Tabelle111[[#This Row],[Anzahl Lieferscheine]]</f>
        <v>0.26049256410256405</v>
      </c>
      <c r="N7539" s="1">
        <f>Tabelle111[[#This Row],[Menge t P2O5]]/Tabelle111[[#This Row],[Anzahl Lieferscheine]]</f>
        <v>0.14329384615384616</v>
      </c>
    </row>
    <row r="7540" spans="1:14" x14ac:dyDescent="0.2">
      <c r="A7540" s="2" t="s">
        <v>47</v>
      </c>
      <c r="B7540" s="2" t="s">
        <v>47</v>
      </c>
      <c r="C7540" s="2" t="s">
        <v>6</v>
      </c>
      <c r="D7540" s="2" t="s">
        <v>7</v>
      </c>
      <c r="E7540" s="2" t="s">
        <v>13</v>
      </c>
      <c r="F7540" s="2" t="s">
        <v>61</v>
      </c>
      <c r="G7540" s="1">
        <v>1180.8</v>
      </c>
      <c r="H7540" s="1">
        <v>770.4</v>
      </c>
      <c r="I7540" s="4">
        <v>3</v>
      </c>
      <c r="J7540" s="2" t="s">
        <v>72</v>
      </c>
      <c r="K7540" s="1">
        <f>Tabelle111[[#This Row],[Menge kg Nges]]/1000</f>
        <v>1.1807999999999998</v>
      </c>
      <c r="L7540" s="1">
        <f>Tabelle111[[#This Row],[Menge kg P2O5]]/1000</f>
        <v>0.77039999999999997</v>
      </c>
      <c r="M7540" s="1">
        <f>Tabelle111[[#This Row],[Menge t Nges]]/Tabelle111[[#This Row],[Anzahl Lieferscheine]]</f>
        <v>0.39359999999999995</v>
      </c>
      <c r="N7540" s="1">
        <f>Tabelle111[[#This Row],[Menge t P2O5]]/Tabelle111[[#This Row],[Anzahl Lieferscheine]]</f>
        <v>0.25679999999999997</v>
      </c>
    </row>
    <row r="7541" spans="1:14" x14ac:dyDescent="0.2">
      <c r="A7541" s="2" t="s">
        <v>47</v>
      </c>
      <c r="B7541" s="2" t="s">
        <v>47</v>
      </c>
      <c r="C7541" s="2" t="s">
        <v>6</v>
      </c>
      <c r="D7541" s="2" t="s">
        <v>7</v>
      </c>
      <c r="E7541" s="2" t="s">
        <v>14</v>
      </c>
      <c r="F7541" s="2" t="s">
        <v>61</v>
      </c>
      <c r="G7541" s="1">
        <v>3387.7</v>
      </c>
      <c r="H7541" s="1">
        <v>2261.0500000000002</v>
      </c>
      <c r="I7541" s="4">
        <v>3</v>
      </c>
      <c r="J7541" s="2" t="s">
        <v>72</v>
      </c>
      <c r="K7541" s="1">
        <f>Tabelle111[[#This Row],[Menge kg Nges]]/1000</f>
        <v>3.3876999999999997</v>
      </c>
      <c r="L7541" s="1">
        <f>Tabelle111[[#This Row],[Menge kg P2O5]]/1000</f>
        <v>2.26105</v>
      </c>
      <c r="M7541" s="1">
        <f>Tabelle111[[#This Row],[Menge t Nges]]/Tabelle111[[#This Row],[Anzahl Lieferscheine]]</f>
        <v>1.1292333333333333</v>
      </c>
      <c r="N7541" s="1">
        <f>Tabelle111[[#This Row],[Menge t P2O5]]/Tabelle111[[#This Row],[Anzahl Lieferscheine]]</f>
        <v>0.75368333333333337</v>
      </c>
    </row>
    <row r="7542" spans="1:14" x14ac:dyDescent="0.2">
      <c r="A7542" s="2" t="s">
        <v>47</v>
      </c>
      <c r="B7542" s="2" t="s">
        <v>47</v>
      </c>
      <c r="C7542" s="2" t="s">
        <v>6</v>
      </c>
      <c r="D7542" s="2" t="s">
        <v>15</v>
      </c>
      <c r="E7542" s="2" t="s">
        <v>8</v>
      </c>
      <c r="F7542" s="2" t="s">
        <v>61</v>
      </c>
      <c r="G7542" s="1">
        <v>712</v>
      </c>
      <c r="H7542" s="1">
        <v>416</v>
      </c>
      <c r="I7542" s="4">
        <v>2</v>
      </c>
      <c r="J7542" s="2" t="s">
        <v>72</v>
      </c>
      <c r="K7542" s="1">
        <f>Tabelle111[[#This Row],[Menge kg Nges]]/1000</f>
        <v>0.71199999999999997</v>
      </c>
      <c r="L7542" s="1">
        <f>Tabelle111[[#This Row],[Menge kg P2O5]]/1000</f>
        <v>0.41599999999999998</v>
      </c>
      <c r="M7542" s="1">
        <f>Tabelle111[[#This Row],[Menge t Nges]]/Tabelle111[[#This Row],[Anzahl Lieferscheine]]</f>
        <v>0.35599999999999998</v>
      </c>
      <c r="N7542" s="1">
        <f>Tabelle111[[#This Row],[Menge t P2O5]]/Tabelle111[[#This Row],[Anzahl Lieferscheine]]</f>
        <v>0.20799999999999999</v>
      </c>
    </row>
    <row r="7543" spans="1:14" x14ac:dyDescent="0.2">
      <c r="A7543" s="2" t="s">
        <v>47</v>
      </c>
      <c r="B7543" s="2" t="s">
        <v>47</v>
      </c>
      <c r="C7543" s="2" t="s">
        <v>6</v>
      </c>
      <c r="D7543" s="2" t="s">
        <v>15</v>
      </c>
      <c r="E7543" s="2" t="s">
        <v>17</v>
      </c>
      <c r="F7543" s="2" t="s">
        <v>61</v>
      </c>
      <c r="G7543" s="1">
        <v>60</v>
      </c>
      <c r="H7543" s="1">
        <v>30</v>
      </c>
      <c r="I7543" s="4">
        <v>1</v>
      </c>
      <c r="J7543" s="2" t="s">
        <v>72</v>
      </c>
      <c r="K7543" s="1">
        <f>Tabelle111[[#This Row],[Menge kg Nges]]/1000</f>
        <v>0.06</v>
      </c>
      <c r="L7543" s="1">
        <f>Tabelle111[[#This Row],[Menge kg P2O5]]/1000</f>
        <v>0.03</v>
      </c>
      <c r="M7543" s="1">
        <f>Tabelle111[[#This Row],[Menge t Nges]]/Tabelle111[[#This Row],[Anzahl Lieferscheine]]</f>
        <v>0.06</v>
      </c>
      <c r="N7543" s="1">
        <f>Tabelle111[[#This Row],[Menge t P2O5]]/Tabelle111[[#This Row],[Anzahl Lieferscheine]]</f>
        <v>0.03</v>
      </c>
    </row>
    <row r="7544" spans="1:14" x14ac:dyDescent="0.2">
      <c r="A7544" s="2" t="s">
        <v>47</v>
      </c>
      <c r="B7544" s="2" t="s">
        <v>47</v>
      </c>
      <c r="C7544" s="2" t="s">
        <v>6</v>
      </c>
      <c r="D7544" s="2" t="s">
        <v>15</v>
      </c>
      <c r="E7544" s="2" t="s">
        <v>18</v>
      </c>
      <c r="F7544" s="2" t="s">
        <v>61</v>
      </c>
      <c r="G7544" s="1">
        <v>672</v>
      </c>
      <c r="H7544" s="1">
        <v>544</v>
      </c>
      <c r="I7544" s="4">
        <v>2</v>
      </c>
      <c r="J7544" s="2" t="s">
        <v>72</v>
      </c>
      <c r="K7544" s="1">
        <f>Tabelle111[[#This Row],[Menge kg Nges]]/1000</f>
        <v>0.67200000000000004</v>
      </c>
      <c r="L7544" s="1">
        <f>Tabelle111[[#This Row],[Menge kg P2O5]]/1000</f>
        <v>0.54400000000000004</v>
      </c>
      <c r="M7544" s="1">
        <f>Tabelle111[[#This Row],[Menge t Nges]]/Tabelle111[[#This Row],[Anzahl Lieferscheine]]</f>
        <v>0.33600000000000002</v>
      </c>
      <c r="N7544" s="1">
        <f>Tabelle111[[#This Row],[Menge t P2O5]]/Tabelle111[[#This Row],[Anzahl Lieferscheine]]</f>
        <v>0.27200000000000002</v>
      </c>
    </row>
    <row r="7545" spans="1:14" x14ac:dyDescent="0.2">
      <c r="A7545" s="2" t="s">
        <v>47</v>
      </c>
      <c r="B7545" s="2" t="s">
        <v>47</v>
      </c>
      <c r="C7545" s="2" t="s">
        <v>6</v>
      </c>
      <c r="D7545" s="2" t="s">
        <v>15</v>
      </c>
      <c r="E7545" s="2" t="s">
        <v>19</v>
      </c>
      <c r="F7545" s="2" t="s">
        <v>61</v>
      </c>
      <c r="G7545" s="1">
        <v>310.5</v>
      </c>
      <c r="H7545" s="1">
        <v>345</v>
      </c>
      <c r="I7545" s="4">
        <v>2</v>
      </c>
      <c r="J7545" s="2" t="s">
        <v>72</v>
      </c>
      <c r="K7545" s="1">
        <f>Tabelle111[[#This Row],[Menge kg Nges]]/1000</f>
        <v>0.3105</v>
      </c>
      <c r="L7545" s="1">
        <f>Tabelle111[[#This Row],[Menge kg P2O5]]/1000</f>
        <v>0.34499999999999997</v>
      </c>
      <c r="M7545" s="1">
        <f>Tabelle111[[#This Row],[Menge t Nges]]/Tabelle111[[#This Row],[Anzahl Lieferscheine]]</f>
        <v>0.15525</v>
      </c>
      <c r="N7545" s="1">
        <f>Tabelle111[[#This Row],[Menge t P2O5]]/Tabelle111[[#This Row],[Anzahl Lieferscheine]]</f>
        <v>0.17249999999999999</v>
      </c>
    </row>
    <row r="7546" spans="1:14" x14ac:dyDescent="0.2">
      <c r="A7546" s="2" t="s">
        <v>47</v>
      </c>
      <c r="B7546" s="2" t="s">
        <v>47</v>
      </c>
      <c r="C7546" s="2" t="s">
        <v>6</v>
      </c>
      <c r="D7546" s="2" t="s">
        <v>15</v>
      </c>
      <c r="E7546" s="2" t="s">
        <v>20</v>
      </c>
      <c r="F7546" s="2" t="s">
        <v>61</v>
      </c>
      <c r="G7546" s="1">
        <v>1006.8399999999997</v>
      </c>
      <c r="H7546" s="1">
        <v>621.5</v>
      </c>
      <c r="I7546" s="4">
        <v>22</v>
      </c>
      <c r="J7546" s="2" t="s">
        <v>72</v>
      </c>
      <c r="K7546" s="1">
        <f>Tabelle111[[#This Row],[Menge kg Nges]]/1000</f>
        <v>1.0068399999999997</v>
      </c>
      <c r="L7546" s="1">
        <f>Tabelle111[[#This Row],[Menge kg P2O5]]/1000</f>
        <v>0.62150000000000005</v>
      </c>
      <c r="M7546" s="1">
        <f>Tabelle111[[#This Row],[Menge t Nges]]/Tabelle111[[#This Row],[Anzahl Lieferscheine]]</f>
        <v>4.5765454545454533E-2</v>
      </c>
      <c r="N7546" s="1">
        <f>Tabelle111[[#This Row],[Menge t P2O5]]/Tabelle111[[#This Row],[Anzahl Lieferscheine]]</f>
        <v>2.8250000000000001E-2</v>
      </c>
    </row>
    <row r="7547" spans="1:14" x14ac:dyDescent="0.2">
      <c r="A7547" s="2" t="s">
        <v>47</v>
      </c>
      <c r="B7547" s="2" t="s">
        <v>47</v>
      </c>
      <c r="C7547" s="2" t="s">
        <v>6</v>
      </c>
      <c r="D7547" s="2" t="s">
        <v>15</v>
      </c>
      <c r="E7547" s="2" t="s">
        <v>21</v>
      </c>
      <c r="F7547" s="2" t="s">
        <v>61</v>
      </c>
      <c r="G7547" s="1">
        <v>1632</v>
      </c>
      <c r="H7547" s="1">
        <v>867</v>
      </c>
      <c r="I7547" s="4">
        <v>2</v>
      </c>
      <c r="J7547" s="2" t="s">
        <v>72</v>
      </c>
      <c r="K7547" s="1">
        <f>Tabelle111[[#This Row],[Menge kg Nges]]/1000</f>
        <v>1.6319999999999999</v>
      </c>
      <c r="L7547" s="1">
        <f>Tabelle111[[#This Row],[Menge kg P2O5]]/1000</f>
        <v>0.86699999999999999</v>
      </c>
      <c r="M7547" s="1">
        <f>Tabelle111[[#This Row],[Menge t Nges]]/Tabelle111[[#This Row],[Anzahl Lieferscheine]]</f>
        <v>0.81599999999999995</v>
      </c>
      <c r="N7547" s="1">
        <f>Tabelle111[[#This Row],[Menge t P2O5]]/Tabelle111[[#This Row],[Anzahl Lieferscheine]]</f>
        <v>0.4335</v>
      </c>
    </row>
    <row r="7548" spans="1:14" x14ac:dyDescent="0.2">
      <c r="A7548" s="2" t="s">
        <v>47</v>
      </c>
      <c r="B7548" s="2" t="s">
        <v>47</v>
      </c>
      <c r="C7548" s="2" t="s">
        <v>6</v>
      </c>
      <c r="D7548" s="2" t="s">
        <v>15</v>
      </c>
      <c r="E7548" s="2" t="s">
        <v>9</v>
      </c>
      <c r="F7548" s="2" t="s">
        <v>61</v>
      </c>
      <c r="G7548" s="1">
        <v>5742.0700000000006</v>
      </c>
      <c r="H7548" s="1">
        <v>3215.7699999999995</v>
      </c>
      <c r="I7548" s="4">
        <v>36</v>
      </c>
      <c r="J7548" s="2" t="s">
        <v>72</v>
      </c>
      <c r="K7548" s="1">
        <f>Tabelle111[[#This Row],[Menge kg Nges]]/1000</f>
        <v>5.7420700000000009</v>
      </c>
      <c r="L7548" s="1">
        <f>Tabelle111[[#This Row],[Menge kg P2O5]]/1000</f>
        <v>3.2157699999999996</v>
      </c>
      <c r="M7548" s="1">
        <f>Tabelle111[[#This Row],[Menge t Nges]]/Tabelle111[[#This Row],[Anzahl Lieferscheine]]</f>
        <v>0.15950194444444446</v>
      </c>
      <c r="N7548" s="1">
        <f>Tabelle111[[#This Row],[Menge t P2O5]]/Tabelle111[[#This Row],[Anzahl Lieferscheine]]</f>
        <v>8.9326944444444431E-2</v>
      </c>
    </row>
    <row r="7549" spans="1:14" x14ac:dyDescent="0.2">
      <c r="A7549" s="2" t="s">
        <v>47</v>
      </c>
      <c r="B7549" s="2" t="s">
        <v>47</v>
      </c>
      <c r="C7549" s="2" t="s">
        <v>6</v>
      </c>
      <c r="D7549" s="2" t="s">
        <v>15</v>
      </c>
      <c r="E7549" s="2" t="s">
        <v>10</v>
      </c>
      <c r="F7549" s="2" t="s">
        <v>61</v>
      </c>
      <c r="G7549" s="1">
        <v>324</v>
      </c>
      <c r="H7549" s="1">
        <v>138.4</v>
      </c>
      <c r="I7549" s="4">
        <v>1</v>
      </c>
      <c r="J7549" s="2" t="s">
        <v>72</v>
      </c>
      <c r="K7549" s="1">
        <f>Tabelle111[[#This Row],[Menge kg Nges]]/1000</f>
        <v>0.32400000000000001</v>
      </c>
      <c r="L7549" s="1">
        <f>Tabelle111[[#This Row],[Menge kg P2O5]]/1000</f>
        <v>0.1384</v>
      </c>
      <c r="M7549" s="1">
        <f>Tabelle111[[#This Row],[Menge t Nges]]/Tabelle111[[#This Row],[Anzahl Lieferscheine]]</f>
        <v>0.32400000000000001</v>
      </c>
      <c r="N7549" s="1">
        <f>Tabelle111[[#This Row],[Menge t P2O5]]/Tabelle111[[#This Row],[Anzahl Lieferscheine]]</f>
        <v>0.1384</v>
      </c>
    </row>
    <row r="7550" spans="1:14" x14ac:dyDescent="0.2">
      <c r="A7550" s="2" t="s">
        <v>47</v>
      </c>
      <c r="B7550" s="2" t="s">
        <v>47</v>
      </c>
      <c r="C7550" s="2" t="s">
        <v>6</v>
      </c>
      <c r="D7550" s="2" t="s">
        <v>15</v>
      </c>
      <c r="E7550" s="2" t="s">
        <v>23</v>
      </c>
      <c r="F7550" s="2" t="s">
        <v>61</v>
      </c>
      <c r="G7550" s="1">
        <v>328</v>
      </c>
      <c r="H7550" s="1">
        <v>148</v>
      </c>
      <c r="I7550" s="4">
        <v>5</v>
      </c>
      <c r="J7550" s="2" t="s">
        <v>72</v>
      </c>
      <c r="K7550" s="1">
        <f>Tabelle111[[#This Row],[Menge kg Nges]]/1000</f>
        <v>0.32800000000000001</v>
      </c>
      <c r="L7550" s="1">
        <f>Tabelle111[[#This Row],[Menge kg P2O5]]/1000</f>
        <v>0.14799999999999999</v>
      </c>
      <c r="M7550" s="1">
        <f>Tabelle111[[#This Row],[Menge t Nges]]/Tabelle111[[#This Row],[Anzahl Lieferscheine]]</f>
        <v>6.5600000000000006E-2</v>
      </c>
      <c r="N7550" s="1">
        <f>Tabelle111[[#This Row],[Menge t P2O5]]/Tabelle111[[#This Row],[Anzahl Lieferscheine]]</f>
        <v>2.9599999999999998E-2</v>
      </c>
    </row>
    <row r="7551" spans="1:14" x14ac:dyDescent="0.2">
      <c r="A7551" s="2" t="s">
        <v>47</v>
      </c>
      <c r="B7551" s="2" t="s">
        <v>47</v>
      </c>
      <c r="C7551" s="2" t="s">
        <v>25</v>
      </c>
      <c r="D7551" s="2" t="s">
        <v>25</v>
      </c>
      <c r="E7551" s="2" t="s">
        <v>26</v>
      </c>
      <c r="F7551" s="2" t="s">
        <v>61</v>
      </c>
      <c r="G7551" s="1">
        <v>26155.219999999998</v>
      </c>
      <c r="H7551" s="1">
        <v>11338.920000000002</v>
      </c>
      <c r="I7551" s="4">
        <v>63</v>
      </c>
      <c r="J7551" s="2" t="s">
        <v>72</v>
      </c>
      <c r="K7551" s="1">
        <f>Tabelle111[[#This Row],[Menge kg Nges]]/1000</f>
        <v>26.155219999999996</v>
      </c>
      <c r="L7551" s="1">
        <f>Tabelle111[[#This Row],[Menge kg P2O5]]/1000</f>
        <v>11.338920000000002</v>
      </c>
      <c r="M7551" s="1">
        <f>Tabelle111[[#This Row],[Menge t Nges]]/Tabelle111[[#This Row],[Anzahl Lieferscheine]]</f>
        <v>0.41516222222222215</v>
      </c>
      <c r="N7551" s="1">
        <f>Tabelle111[[#This Row],[Menge t P2O5]]/Tabelle111[[#This Row],[Anzahl Lieferscheine]]</f>
        <v>0.17998285714285717</v>
      </c>
    </row>
    <row r="7552" spans="1:14" x14ac:dyDescent="0.2">
      <c r="A7552" s="2" t="s">
        <v>47</v>
      </c>
      <c r="B7552" s="2" t="s">
        <v>47</v>
      </c>
      <c r="C7552" s="2" t="s">
        <v>63</v>
      </c>
      <c r="D7552" s="2" t="s">
        <v>63</v>
      </c>
      <c r="E7552" s="2" t="s">
        <v>63</v>
      </c>
      <c r="F7552" s="2" t="s">
        <v>61</v>
      </c>
      <c r="G7552" s="1">
        <v>4472.8599999999997</v>
      </c>
      <c r="H7552" s="1">
        <v>4257.9799999999996</v>
      </c>
      <c r="I7552" s="4">
        <v>10</v>
      </c>
      <c r="J7552" s="2" t="s">
        <v>72</v>
      </c>
      <c r="K7552" s="1">
        <f>Tabelle111[[#This Row],[Menge kg Nges]]/1000</f>
        <v>4.4728599999999998</v>
      </c>
      <c r="L7552" s="1">
        <f>Tabelle111[[#This Row],[Menge kg P2O5]]/1000</f>
        <v>4.2579799999999999</v>
      </c>
      <c r="M7552" s="1">
        <f>Tabelle111[[#This Row],[Menge t Nges]]/Tabelle111[[#This Row],[Anzahl Lieferscheine]]</f>
        <v>0.44728599999999996</v>
      </c>
      <c r="N7552" s="1">
        <f>Tabelle111[[#This Row],[Menge t P2O5]]/Tabelle111[[#This Row],[Anzahl Lieferscheine]]</f>
        <v>0.42579800000000001</v>
      </c>
    </row>
    <row r="7553" spans="1:14" x14ac:dyDescent="0.2">
      <c r="A7553" s="2" t="s">
        <v>47</v>
      </c>
      <c r="B7553" s="2" t="s">
        <v>37</v>
      </c>
      <c r="C7553" s="2" t="s">
        <v>25</v>
      </c>
      <c r="D7553" s="2" t="s">
        <v>25</v>
      </c>
      <c r="E7553" s="2" t="s">
        <v>26</v>
      </c>
      <c r="F7553" s="2" t="s">
        <v>61</v>
      </c>
      <c r="G7553" s="1">
        <v>234.9</v>
      </c>
      <c r="H7553" s="1">
        <v>112.59</v>
      </c>
      <c r="I7553" s="4">
        <v>1</v>
      </c>
      <c r="J7553" s="2" t="s">
        <v>72</v>
      </c>
      <c r="K7553" s="1">
        <f>Tabelle111[[#This Row],[Menge kg Nges]]/1000</f>
        <v>0.2349</v>
      </c>
      <c r="L7553" s="1">
        <f>Tabelle111[[#This Row],[Menge kg P2O5]]/1000</f>
        <v>0.11259000000000001</v>
      </c>
      <c r="M7553" s="1">
        <f>Tabelle111[[#This Row],[Menge t Nges]]/Tabelle111[[#This Row],[Anzahl Lieferscheine]]</f>
        <v>0.2349</v>
      </c>
      <c r="N7553" s="1">
        <f>Tabelle111[[#This Row],[Menge t P2O5]]/Tabelle111[[#This Row],[Anzahl Lieferscheine]]</f>
        <v>0.11259000000000001</v>
      </c>
    </row>
    <row r="7554" spans="1:14" x14ac:dyDescent="0.2">
      <c r="A7554" s="2" t="s">
        <v>47</v>
      </c>
      <c r="B7554" s="2" t="s">
        <v>55</v>
      </c>
      <c r="C7554" s="2" t="s">
        <v>6</v>
      </c>
      <c r="D7554" s="2" t="s">
        <v>15</v>
      </c>
      <c r="E7554" s="2" t="s">
        <v>9</v>
      </c>
      <c r="F7554" s="2" t="s">
        <v>61</v>
      </c>
      <c r="G7554" s="1">
        <v>16.899999999999999</v>
      </c>
      <c r="H7554" s="1">
        <v>11.25</v>
      </c>
      <c r="I7554" s="4">
        <v>1</v>
      </c>
      <c r="J7554" s="2" t="s">
        <v>72</v>
      </c>
      <c r="K7554" s="1">
        <f>Tabelle111[[#This Row],[Menge kg Nges]]/1000</f>
        <v>1.6899999999999998E-2</v>
      </c>
      <c r="L7554" s="1">
        <f>Tabelle111[[#This Row],[Menge kg P2O5]]/1000</f>
        <v>1.125E-2</v>
      </c>
      <c r="M7554" s="1">
        <f>Tabelle111[[#This Row],[Menge t Nges]]/Tabelle111[[#This Row],[Anzahl Lieferscheine]]</f>
        <v>1.6899999999999998E-2</v>
      </c>
      <c r="N7554" s="1">
        <f>Tabelle111[[#This Row],[Menge t P2O5]]/Tabelle111[[#This Row],[Anzahl Lieferscheine]]</f>
        <v>1.125E-2</v>
      </c>
    </row>
    <row r="7555" spans="1:14" x14ac:dyDescent="0.2">
      <c r="A7555" s="2" t="s">
        <v>47</v>
      </c>
      <c r="B7555" s="2" t="s">
        <v>42</v>
      </c>
      <c r="C7555" s="2" t="s">
        <v>6</v>
      </c>
      <c r="D7555" s="2" t="s">
        <v>7</v>
      </c>
      <c r="E7555" s="2" t="s">
        <v>8</v>
      </c>
      <c r="F7555" s="2" t="s">
        <v>61</v>
      </c>
      <c r="G7555" s="1">
        <v>6022.6699999999964</v>
      </c>
      <c r="H7555" s="1">
        <v>2311.1000000000004</v>
      </c>
      <c r="I7555" s="4">
        <v>33</v>
      </c>
      <c r="J7555" s="2" t="s">
        <v>72</v>
      </c>
      <c r="K7555" s="1">
        <f>Tabelle111[[#This Row],[Menge kg Nges]]/1000</f>
        <v>6.0226699999999962</v>
      </c>
      <c r="L7555" s="1">
        <f>Tabelle111[[#This Row],[Menge kg P2O5]]/1000</f>
        <v>2.3111000000000002</v>
      </c>
      <c r="M7555" s="1">
        <f>Tabelle111[[#This Row],[Menge t Nges]]/Tabelle111[[#This Row],[Anzahl Lieferscheine]]</f>
        <v>0.1825051515151514</v>
      </c>
      <c r="N7555" s="1">
        <f>Tabelle111[[#This Row],[Menge t P2O5]]/Tabelle111[[#This Row],[Anzahl Lieferscheine]]</f>
        <v>7.0033333333333336E-2</v>
      </c>
    </row>
    <row r="7556" spans="1:14" x14ac:dyDescent="0.2">
      <c r="A7556" s="2" t="s">
        <v>47</v>
      </c>
      <c r="B7556" s="2" t="s">
        <v>42</v>
      </c>
      <c r="C7556" s="2" t="s">
        <v>6</v>
      </c>
      <c r="D7556" s="2" t="s">
        <v>7</v>
      </c>
      <c r="E7556" s="2" t="s">
        <v>9</v>
      </c>
      <c r="F7556" s="2" t="s">
        <v>61</v>
      </c>
      <c r="G7556" s="1">
        <v>223</v>
      </c>
      <c r="H7556" s="1">
        <v>91.5</v>
      </c>
      <c r="I7556" s="4">
        <v>3</v>
      </c>
      <c r="J7556" s="2" t="s">
        <v>72</v>
      </c>
      <c r="K7556" s="1">
        <f>Tabelle111[[#This Row],[Menge kg Nges]]/1000</f>
        <v>0.223</v>
      </c>
      <c r="L7556" s="1">
        <f>Tabelle111[[#This Row],[Menge kg P2O5]]/1000</f>
        <v>9.1499999999999998E-2</v>
      </c>
      <c r="M7556" s="1">
        <f>Tabelle111[[#This Row],[Menge t Nges]]/Tabelle111[[#This Row],[Anzahl Lieferscheine]]</f>
        <v>7.4333333333333335E-2</v>
      </c>
      <c r="N7556" s="1">
        <f>Tabelle111[[#This Row],[Menge t P2O5]]/Tabelle111[[#This Row],[Anzahl Lieferscheine]]</f>
        <v>3.0499999999999999E-2</v>
      </c>
    </row>
    <row r="7557" spans="1:14" x14ac:dyDescent="0.2">
      <c r="A7557" s="2" t="s">
        <v>47</v>
      </c>
      <c r="B7557" s="2" t="s">
        <v>42</v>
      </c>
      <c r="C7557" s="2" t="s">
        <v>25</v>
      </c>
      <c r="D7557" s="2" t="s">
        <v>25</v>
      </c>
      <c r="E7557" s="2" t="s">
        <v>26</v>
      </c>
      <c r="F7557" s="2" t="s">
        <v>61</v>
      </c>
      <c r="G7557" s="1">
        <v>7756.2999999999993</v>
      </c>
      <c r="H7557" s="1">
        <v>2400.2100000000009</v>
      </c>
      <c r="I7557" s="4">
        <v>62</v>
      </c>
      <c r="J7557" s="2" t="s">
        <v>72</v>
      </c>
      <c r="K7557" s="1">
        <f>Tabelle111[[#This Row],[Menge kg Nges]]/1000</f>
        <v>7.7562999999999995</v>
      </c>
      <c r="L7557" s="1">
        <f>Tabelle111[[#This Row],[Menge kg P2O5]]/1000</f>
        <v>2.4002100000000008</v>
      </c>
      <c r="M7557" s="1">
        <f>Tabelle111[[#This Row],[Menge t Nges]]/Tabelle111[[#This Row],[Anzahl Lieferscheine]]</f>
        <v>0.1251016129032258</v>
      </c>
      <c r="N7557" s="1">
        <f>Tabelle111[[#This Row],[Menge t P2O5]]/Tabelle111[[#This Row],[Anzahl Lieferscheine]]</f>
        <v>3.8713064516129048E-2</v>
      </c>
    </row>
    <row r="7558" spans="1:14" x14ac:dyDescent="0.2">
      <c r="A7558" s="2" t="s">
        <v>46</v>
      </c>
      <c r="B7558" s="2" t="s">
        <v>27</v>
      </c>
      <c r="C7558" s="2" t="s">
        <v>6</v>
      </c>
      <c r="D7558" s="2" t="s">
        <v>7</v>
      </c>
      <c r="E7558" s="2" t="s">
        <v>9</v>
      </c>
      <c r="F7558" s="2" t="s">
        <v>61</v>
      </c>
      <c r="G7558" s="1">
        <v>28.6</v>
      </c>
      <c r="H7558" s="1">
        <v>11.7</v>
      </c>
      <c r="I7558" s="4">
        <v>1</v>
      </c>
      <c r="J7558" s="2" t="s">
        <v>72</v>
      </c>
      <c r="K7558" s="1">
        <f>Tabelle111[[#This Row],[Menge kg Nges]]/1000</f>
        <v>2.86E-2</v>
      </c>
      <c r="L7558" s="1">
        <f>Tabelle111[[#This Row],[Menge kg P2O5]]/1000</f>
        <v>1.1699999999999999E-2</v>
      </c>
      <c r="M7558" s="1">
        <f>Tabelle111[[#This Row],[Menge t Nges]]/Tabelle111[[#This Row],[Anzahl Lieferscheine]]</f>
        <v>2.86E-2</v>
      </c>
      <c r="N7558" s="1">
        <f>Tabelle111[[#This Row],[Menge t P2O5]]/Tabelle111[[#This Row],[Anzahl Lieferscheine]]</f>
        <v>1.1699999999999999E-2</v>
      </c>
    </row>
    <row r="7559" spans="1:14" x14ac:dyDescent="0.2">
      <c r="A7559" s="2" t="s">
        <v>46</v>
      </c>
      <c r="B7559" s="2" t="s">
        <v>46</v>
      </c>
      <c r="C7559" s="2" t="s">
        <v>6</v>
      </c>
      <c r="D7559" s="2" t="s">
        <v>7</v>
      </c>
      <c r="E7559" s="2" t="s">
        <v>8</v>
      </c>
      <c r="F7559" s="2" t="s">
        <v>61</v>
      </c>
      <c r="G7559" s="1">
        <v>153923.27000000002</v>
      </c>
      <c r="H7559" s="1">
        <v>50414.360000000015</v>
      </c>
      <c r="I7559" s="4">
        <v>103</v>
      </c>
      <c r="J7559" s="2" t="s">
        <v>72</v>
      </c>
      <c r="K7559" s="1">
        <f>Tabelle111[[#This Row],[Menge kg Nges]]/1000</f>
        <v>153.92327000000003</v>
      </c>
      <c r="L7559" s="1">
        <f>Tabelle111[[#This Row],[Menge kg P2O5]]/1000</f>
        <v>50.414360000000016</v>
      </c>
      <c r="M7559" s="1">
        <f>Tabelle111[[#This Row],[Menge t Nges]]/Tabelle111[[#This Row],[Anzahl Lieferscheine]]</f>
        <v>1.4944006796116507</v>
      </c>
      <c r="N7559" s="1">
        <f>Tabelle111[[#This Row],[Menge t P2O5]]/Tabelle111[[#This Row],[Anzahl Lieferscheine]]</f>
        <v>0.4894598058252429</v>
      </c>
    </row>
    <row r="7560" spans="1:14" x14ac:dyDescent="0.2">
      <c r="A7560" s="2" t="s">
        <v>46</v>
      </c>
      <c r="B7560" s="2" t="s">
        <v>46</v>
      </c>
      <c r="C7560" s="2" t="s">
        <v>6</v>
      </c>
      <c r="D7560" s="2" t="s">
        <v>7</v>
      </c>
      <c r="E7560" s="2" t="s">
        <v>8</v>
      </c>
      <c r="F7560" s="2" t="s">
        <v>62</v>
      </c>
      <c r="G7560" s="1">
        <v>8212.14</v>
      </c>
      <c r="H7560" s="1">
        <v>3068.16</v>
      </c>
      <c r="I7560" s="4">
        <v>6</v>
      </c>
      <c r="J7560" s="2" t="s">
        <v>72</v>
      </c>
      <c r="K7560" s="1">
        <f>Tabelle111[[#This Row],[Menge kg Nges]]/1000</f>
        <v>8.2121399999999998</v>
      </c>
      <c r="L7560" s="1">
        <f>Tabelle111[[#This Row],[Menge kg P2O5]]/1000</f>
        <v>3.0681599999999998</v>
      </c>
      <c r="M7560" s="1">
        <f>Tabelle111[[#This Row],[Menge t Nges]]/Tabelle111[[#This Row],[Anzahl Lieferscheine]]</f>
        <v>1.36869</v>
      </c>
      <c r="N7560" s="1">
        <f>Tabelle111[[#This Row],[Menge t P2O5]]/Tabelle111[[#This Row],[Anzahl Lieferscheine]]</f>
        <v>0.51135999999999993</v>
      </c>
    </row>
    <row r="7561" spans="1:14" x14ac:dyDescent="0.2">
      <c r="A7561" s="2" t="s">
        <v>46</v>
      </c>
      <c r="B7561" s="2" t="s">
        <v>46</v>
      </c>
      <c r="C7561" s="2" t="s">
        <v>6</v>
      </c>
      <c r="D7561" s="2" t="s">
        <v>7</v>
      </c>
      <c r="E7561" s="2" t="s">
        <v>9</v>
      </c>
      <c r="F7561" s="2" t="s">
        <v>61</v>
      </c>
      <c r="G7561" s="1">
        <v>101182.45999999999</v>
      </c>
      <c r="H7561" s="1">
        <v>42508.069999999985</v>
      </c>
      <c r="I7561" s="4">
        <v>239</v>
      </c>
      <c r="J7561" s="2" t="s">
        <v>72</v>
      </c>
      <c r="K7561" s="1">
        <f>Tabelle111[[#This Row],[Menge kg Nges]]/1000</f>
        <v>101.18245999999999</v>
      </c>
      <c r="L7561" s="1">
        <f>Tabelle111[[#This Row],[Menge kg P2O5]]/1000</f>
        <v>42.508069999999982</v>
      </c>
      <c r="M7561" s="1">
        <f>Tabelle111[[#This Row],[Menge t Nges]]/Tabelle111[[#This Row],[Anzahl Lieferscheine]]</f>
        <v>0.42335757322175727</v>
      </c>
      <c r="N7561" s="1">
        <f>Tabelle111[[#This Row],[Menge t P2O5]]/Tabelle111[[#This Row],[Anzahl Lieferscheine]]</f>
        <v>0.17785803347280327</v>
      </c>
    </row>
    <row r="7562" spans="1:14" x14ac:dyDescent="0.2">
      <c r="A7562" s="2" t="s">
        <v>46</v>
      </c>
      <c r="B7562" s="2" t="s">
        <v>46</v>
      </c>
      <c r="C7562" s="2" t="s">
        <v>6</v>
      </c>
      <c r="D7562" s="2" t="s">
        <v>7</v>
      </c>
      <c r="E7562" s="2" t="s">
        <v>9</v>
      </c>
      <c r="F7562" s="2" t="s">
        <v>62</v>
      </c>
      <c r="G7562" s="1">
        <v>132</v>
      </c>
      <c r="H7562" s="1">
        <v>54</v>
      </c>
      <c r="I7562" s="4">
        <v>1</v>
      </c>
      <c r="J7562" s="2" t="s">
        <v>72</v>
      </c>
      <c r="K7562" s="1">
        <f>Tabelle111[[#This Row],[Menge kg Nges]]/1000</f>
        <v>0.13200000000000001</v>
      </c>
      <c r="L7562" s="1">
        <f>Tabelle111[[#This Row],[Menge kg P2O5]]/1000</f>
        <v>5.3999999999999999E-2</v>
      </c>
      <c r="M7562" s="1">
        <f>Tabelle111[[#This Row],[Menge t Nges]]/Tabelle111[[#This Row],[Anzahl Lieferscheine]]</f>
        <v>0.13200000000000001</v>
      </c>
      <c r="N7562" s="1">
        <f>Tabelle111[[#This Row],[Menge t P2O5]]/Tabelle111[[#This Row],[Anzahl Lieferscheine]]</f>
        <v>5.3999999999999999E-2</v>
      </c>
    </row>
    <row r="7563" spans="1:14" x14ac:dyDescent="0.2">
      <c r="A7563" s="2" t="s">
        <v>46</v>
      </c>
      <c r="B7563" s="2" t="s">
        <v>46</v>
      </c>
      <c r="C7563" s="2" t="s">
        <v>6</v>
      </c>
      <c r="D7563" s="2" t="s">
        <v>7</v>
      </c>
      <c r="E7563" s="2" t="s">
        <v>10</v>
      </c>
      <c r="F7563" s="2" t="s">
        <v>61</v>
      </c>
      <c r="G7563" s="1">
        <v>8325.2999999999993</v>
      </c>
      <c r="H7563" s="1">
        <v>3027.8999999999996</v>
      </c>
      <c r="I7563" s="4">
        <v>14</v>
      </c>
      <c r="J7563" s="2" t="s">
        <v>72</v>
      </c>
      <c r="K7563" s="1">
        <f>Tabelle111[[#This Row],[Menge kg Nges]]/1000</f>
        <v>8.3252999999999986</v>
      </c>
      <c r="L7563" s="1">
        <f>Tabelle111[[#This Row],[Menge kg P2O5]]/1000</f>
        <v>3.0278999999999998</v>
      </c>
      <c r="M7563" s="1">
        <f>Tabelle111[[#This Row],[Menge t Nges]]/Tabelle111[[#This Row],[Anzahl Lieferscheine]]</f>
        <v>0.59466428571428565</v>
      </c>
      <c r="N7563" s="1">
        <f>Tabelle111[[#This Row],[Menge t P2O5]]/Tabelle111[[#This Row],[Anzahl Lieferscheine]]</f>
        <v>0.2162785714285714</v>
      </c>
    </row>
    <row r="7564" spans="1:14" x14ac:dyDescent="0.2">
      <c r="A7564" s="2" t="s">
        <v>46</v>
      </c>
      <c r="B7564" s="2" t="s">
        <v>46</v>
      </c>
      <c r="C7564" s="2" t="s">
        <v>6</v>
      </c>
      <c r="D7564" s="2" t="s">
        <v>7</v>
      </c>
      <c r="E7564" s="2" t="s">
        <v>11</v>
      </c>
      <c r="F7564" s="2" t="s">
        <v>61</v>
      </c>
      <c r="G7564" s="1">
        <v>19944.900000000001</v>
      </c>
      <c r="H7564" s="1">
        <v>8344.66</v>
      </c>
      <c r="I7564" s="4">
        <v>15</v>
      </c>
      <c r="J7564" s="2" t="s">
        <v>72</v>
      </c>
      <c r="K7564" s="1">
        <f>Tabelle111[[#This Row],[Menge kg Nges]]/1000</f>
        <v>19.944900000000001</v>
      </c>
      <c r="L7564" s="1">
        <f>Tabelle111[[#This Row],[Menge kg P2O5]]/1000</f>
        <v>8.3446599999999993</v>
      </c>
      <c r="M7564" s="1">
        <f>Tabelle111[[#This Row],[Menge t Nges]]/Tabelle111[[#This Row],[Anzahl Lieferscheine]]</f>
        <v>1.3296600000000001</v>
      </c>
      <c r="N7564" s="1">
        <f>Tabelle111[[#This Row],[Menge t P2O5]]/Tabelle111[[#This Row],[Anzahl Lieferscheine]]</f>
        <v>0.55631066666666662</v>
      </c>
    </row>
    <row r="7565" spans="1:14" x14ac:dyDescent="0.2">
      <c r="A7565" s="2" t="s">
        <v>46</v>
      </c>
      <c r="B7565" s="2" t="s">
        <v>46</v>
      </c>
      <c r="C7565" s="2" t="s">
        <v>6</v>
      </c>
      <c r="D7565" s="2" t="s">
        <v>7</v>
      </c>
      <c r="E7565" s="2" t="s">
        <v>12</v>
      </c>
      <c r="F7565" s="2" t="s">
        <v>61</v>
      </c>
      <c r="G7565" s="1">
        <v>1875</v>
      </c>
      <c r="H7565" s="1">
        <v>1130</v>
      </c>
      <c r="I7565" s="4">
        <v>4</v>
      </c>
      <c r="J7565" s="2" t="s">
        <v>72</v>
      </c>
      <c r="K7565" s="1">
        <f>Tabelle111[[#This Row],[Menge kg Nges]]/1000</f>
        <v>1.875</v>
      </c>
      <c r="L7565" s="1">
        <f>Tabelle111[[#This Row],[Menge kg P2O5]]/1000</f>
        <v>1.1299999999999999</v>
      </c>
      <c r="M7565" s="1">
        <f>Tabelle111[[#This Row],[Menge t Nges]]/Tabelle111[[#This Row],[Anzahl Lieferscheine]]</f>
        <v>0.46875</v>
      </c>
      <c r="N7565" s="1">
        <f>Tabelle111[[#This Row],[Menge t P2O5]]/Tabelle111[[#This Row],[Anzahl Lieferscheine]]</f>
        <v>0.28249999999999997</v>
      </c>
    </row>
    <row r="7566" spans="1:14" x14ac:dyDescent="0.2">
      <c r="A7566" s="2" t="s">
        <v>46</v>
      </c>
      <c r="B7566" s="2" t="s">
        <v>46</v>
      </c>
      <c r="C7566" s="2" t="s">
        <v>6</v>
      </c>
      <c r="D7566" s="2" t="s">
        <v>7</v>
      </c>
      <c r="E7566" s="2" t="s">
        <v>13</v>
      </c>
      <c r="F7566" s="2" t="s">
        <v>61</v>
      </c>
      <c r="G7566" s="1">
        <v>2452.12</v>
      </c>
      <c r="H7566" s="1">
        <v>1412.62</v>
      </c>
      <c r="I7566" s="4">
        <v>8</v>
      </c>
      <c r="J7566" s="2" t="s">
        <v>72</v>
      </c>
      <c r="K7566" s="1">
        <f>Tabelle111[[#This Row],[Menge kg Nges]]/1000</f>
        <v>2.4521199999999999</v>
      </c>
      <c r="L7566" s="1">
        <f>Tabelle111[[#This Row],[Menge kg P2O5]]/1000</f>
        <v>1.41262</v>
      </c>
      <c r="M7566" s="1">
        <f>Tabelle111[[#This Row],[Menge t Nges]]/Tabelle111[[#This Row],[Anzahl Lieferscheine]]</f>
        <v>0.30651499999999998</v>
      </c>
      <c r="N7566" s="1">
        <f>Tabelle111[[#This Row],[Menge t P2O5]]/Tabelle111[[#This Row],[Anzahl Lieferscheine]]</f>
        <v>0.1765775</v>
      </c>
    </row>
    <row r="7567" spans="1:14" x14ac:dyDescent="0.2">
      <c r="A7567" s="2" t="s">
        <v>46</v>
      </c>
      <c r="B7567" s="2" t="s">
        <v>46</v>
      </c>
      <c r="C7567" s="2" t="s">
        <v>6</v>
      </c>
      <c r="D7567" s="2" t="s">
        <v>7</v>
      </c>
      <c r="E7567" s="2" t="s">
        <v>14</v>
      </c>
      <c r="F7567" s="2" t="s">
        <v>61</v>
      </c>
      <c r="G7567" s="1">
        <v>1072.7</v>
      </c>
      <c r="H7567" s="1">
        <v>544</v>
      </c>
      <c r="I7567" s="4">
        <v>3</v>
      </c>
      <c r="J7567" s="2" t="s">
        <v>72</v>
      </c>
      <c r="K7567" s="1">
        <f>Tabelle111[[#This Row],[Menge kg Nges]]/1000</f>
        <v>1.0727</v>
      </c>
      <c r="L7567" s="1">
        <f>Tabelle111[[#This Row],[Menge kg P2O5]]/1000</f>
        <v>0.54400000000000004</v>
      </c>
      <c r="M7567" s="1">
        <f>Tabelle111[[#This Row],[Menge t Nges]]/Tabelle111[[#This Row],[Anzahl Lieferscheine]]</f>
        <v>0.35756666666666664</v>
      </c>
      <c r="N7567" s="1">
        <f>Tabelle111[[#This Row],[Menge t P2O5]]/Tabelle111[[#This Row],[Anzahl Lieferscheine]]</f>
        <v>0.18133333333333335</v>
      </c>
    </row>
    <row r="7568" spans="1:14" x14ac:dyDescent="0.2">
      <c r="A7568" s="2" t="s">
        <v>46</v>
      </c>
      <c r="B7568" s="2" t="s">
        <v>46</v>
      </c>
      <c r="C7568" s="2" t="s">
        <v>6</v>
      </c>
      <c r="D7568" s="2" t="s">
        <v>15</v>
      </c>
      <c r="E7568" s="2" t="s">
        <v>8</v>
      </c>
      <c r="F7568" s="2" t="s">
        <v>61</v>
      </c>
      <c r="G7568" s="1">
        <v>1296.8499999999999</v>
      </c>
      <c r="H7568" s="1">
        <v>658.94</v>
      </c>
      <c r="I7568" s="4">
        <v>8</v>
      </c>
      <c r="J7568" s="2" t="s">
        <v>72</v>
      </c>
      <c r="K7568" s="1">
        <f>Tabelle111[[#This Row],[Menge kg Nges]]/1000</f>
        <v>1.2968499999999998</v>
      </c>
      <c r="L7568" s="1">
        <f>Tabelle111[[#This Row],[Menge kg P2O5]]/1000</f>
        <v>0.65894000000000008</v>
      </c>
      <c r="M7568" s="1">
        <f>Tabelle111[[#This Row],[Menge t Nges]]/Tabelle111[[#This Row],[Anzahl Lieferscheine]]</f>
        <v>0.16210624999999998</v>
      </c>
      <c r="N7568" s="1">
        <f>Tabelle111[[#This Row],[Menge t P2O5]]/Tabelle111[[#This Row],[Anzahl Lieferscheine]]</f>
        <v>8.236750000000001E-2</v>
      </c>
    </row>
    <row r="7569" spans="1:14" x14ac:dyDescent="0.2">
      <c r="A7569" s="2" t="s">
        <v>46</v>
      </c>
      <c r="B7569" s="2" t="s">
        <v>46</v>
      </c>
      <c r="C7569" s="2" t="s">
        <v>6</v>
      </c>
      <c r="D7569" s="2" t="s">
        <v>15</v>
      </c>
      <c r="E7569" s="2" t="s">
        <v>17</v>
      </c>
      <c r="F7569" s="2" t="s">
        <v>61</v>
      </c>
      <c r="G7569" s="1">
        <v>312</v>
      </c>
      <c r="H7569" s="1">
        <v>156</v>
      </c>
      <c r="I7569" s="4">
        <v>3</v>
      </c>
      <c r="J7569" s="2" t="s">
        <v>72</v>
      </c>
      <c r="K7569" s="1">
        <f>Tabelle111[[#This Row],[Menge kg Nges]]/1000</f>
        <v>0.312</v>
      </c>
      <c r="L7569" s="1">
        <f>Tabelle111[[#This Row],[Menge kg P2O5]]/1000</f>
        <v>0.156</v>
      </c>
      <c r="M7569" s="1">
        <f>Tabelle111[[#This Row],[Menge t Nges]]/Tabelle111[[#This Row],[Anzahl Lieferscheine]]</f>
        <v>0.104</v>
      </c>
      <c r="N7569" s="1">
        <f>Tabelle111[[#This Row],[Menge t P2O5]]/Tabelle111[[#This Row],[Anzahl Lieferscheine]]</f>
        <v>5.1999999999999998E-2</v>
      </c>
    </row>
    <row r="7570" spans="1:14" x14ac:dyDescent="0.2">
      <c r="A7570" s="2" t="s">
        <v>46</v>
      </c>
      <c r="B7570" s="2" t="s">
        <v>46</v>
      </c>
      <c r="C7570" s="2" t="s">
        <v>6</v>
      </c>
      <c r="D7570" s="2" t="s">
        <v>15</v>
      </c>
      <c r="E7570" s="2" t="s">
        <v>18</v>
      </c>
      <c r="F7570" s="2" t="s">
        <v>61</v>
      </c>
      <c r="G7570" s="1">
        <v>3361.82</v>
      </c>
      <c r="H7570" s="1">
        <v>2360.2399999999998</v>
      </c>
      <c r="I7570" s="4">
        <v>6</v>
      </c>
      <c r="J7570" s="2" t="s">
        <v>72</v>
      </c>
      <c r="K7570" s="1">
        <f>Tabelle111[[#This Row],[Menge kg Nges]]/1000</f>
        <v>3.3618200000000003</v>
      </c>
      <c r="L7570" s="1">
        <f>Tabelle111[[#This Row],[Menge kg P2O5]]/1000</f>
        <v>2.3602399999999997</v>
      </c>
      <c r="M7570" s="1">
        <f>Tabelle111[[#This Row],[Menge t Nges]]/Tabelle111[[#This Row],[Anzahl Lieferscheine]]</f>
        <v>0.56030333333333338</v>
      </c>
      <c r="N7570" s="1">
        <f>Tabelle111[[#This Row],[Menge t P2O5]]/Tabelle111[[#This Row],[Anzahl Lieferscheine]]</f>
        <v>0.3933733333333333</v>
      </c>
    </row>
    <row r="7571" spans="1:14" x14ac:dyDescent="0.2">
      <c r="A7571" s="2" t="s">
        <v>46</v>
      </c>
      <c r="B7571" s="2" t="s">
        <v>46</v>
      </c>
      <c r="C7571" s="2" t="s">
        <v>6</v>
      </c>
      <c r="D7571" s="2" t="s">
        <v>15</v>
      </c>
      <c r="E7571" s="2" t="s">
        <v>20</v>
      </c>
      <c r="F7571" s="2" t="s">
        <v>61</v>
      </c>
      <c r="G7571" s="1">
        <v>3690.5599999999995</v>
      </c>
      <c r="H7571" s="1">
        <v>2340.8999999999996</v>
      </c>
      <c r="I7571" s="4">
        <v>22</v>
      </c>
      <c r="J7571" s="2" t="s">
        <v>72</v>
      </c>
      <c r="K7571" s="1">
        <f>Tabelle111[[#This Row],[Menge kg Nges]]/1000</f>
        <v>3.6905599999999996</v>
      </c>
      <c r="L7571" s="1">
        <f>Tabelle111[[#This Row],[Menge kg P2O5]]/1000</f>
        <v>2.3408999999999995</v>
      </c>
      <c r="M7571" s="1">
        <f>Tabelle111[[#This Row],[Menge t Nges]]/Tabelle111[[#This Row],[Anzahl Lieferscheine]]</f>
        <v>0.16775272727272725</v>
      </c>
      <c r="N7571" s="1">
        <f>Tabelle111[[#This Row],[Menge t P2O5]]/Tabelle111[[#This Row],[Anzahl Lieferscheine]]</f>
        <v>0.10640454545454543</v>
      </c>
    </row>
    <row r="7572" spans="1:14" x14ac:dyDescent="0.2">
      <c r="A7572" s="2" t="s">
        <v>46</v>
      </c>
      <c r="B7572" s="2" t="s">
        <v>46</v>
      </c>
      <c r="C7572" s="2" t="s">
        <v>6</v>
      </c>
      <c r="D7572" s="2" t="s">
        <v>15</v>
      </c>
      <c r="E7572" s="2" t="s">
        <v>9</v>
      </c>
      <c r="F7572" s="2" t="s">
        <v>61</v>
      </c>
      <c r="G7572" s="1">
        <v>12482.220000000003</v>
      </c>
      <c r="H7572" s="1">
        <v>7325.0499999999993</v>
      </c>
      <c r="I7572" s="4">
        <v>54</v>
      </c>
      <c r="J7572" s="2" t="s">
        <v>72</v>
      </c>
      <c r="K7572" s="1">
        <f>Tabelle111[[#This Row],[Menge kg Nges]]/1000</f>
        <v>12.482220000000003</v>
      </c>
      <c r="L7572" s="1">
        <f>Tabelle111[[#This Row],[Menge kg P2O5]]/1000</f>
        <v>7.3250499999999992</v>
      </c>
      <c r="M7572" s="1">
        <f>Tabelle111[[#This Row],[Menge t Nges]]/Tabelle111[[#This Row],[Anzahl Lieferscheine]]</f>
        <v>0.23115222222222229</v>
      </c>
      <c r="N7572" s="1">
        <f>Tabelle111[[#This Row],[Menge t P2O5]]/Tabelle111[[#This Row],[Anzahl Lieferscheine]]</f>
        <v>0.13564907407407406</v>
      </c>
    </row>
    <row r="7573" spans="1:14" x14ac:dyDescent="0.2">
      <c r="A7573" s="2" t="s">
        <v>46</v>
      </c>
      <c r="B7573" s="2" t="s">
        <v>46</v>
      </c>
      <c r="C7573" s="2" t="s">
        <v>6</v>
      </c>
      <c r="D7573" s="2" t="s">
        <v>15</v>
      </c>
      <c r="E7573" s="2" t="s">
        <v>10</v>
      </c>
      <c r="F7573" s="2" t="s">
        <v>61</v>
      </c>
      <c r="G7573" s="1">
        <v>6809.8499999999995</v>
      </c>
      <c r="H7573" s="1">
        <v>3218.5099999999998</v>
      </c>
      <c r="I7573" s="4">
        <v>7</v>
      </c>
      <c r="J7573" s="2" t="s">
        <v>72</v>
      </c>
      <c r="K7573" s="1">
        <f>Tabelle111[[#This Row],[Menge kg Nges]]/1000</f>
        <v>6.8098499999999991</v>
      </c>
      <c r="L7573" s="1">
        <f>Tabelle111[[#This Row],[Menge kg P2O5]]/1000</f>
        <v>3.2185099999999998</v>
      </c>
      <c r="M7573" s="1">
        <f>Tabelle111[[#This Row],[Menge t Nges]]/Tabelle111[[#This Row],[Anzahl Lieferscheine]]</f>
        <v>0.97283571428571414</v>
      </c>
      <c r="N7573" s="1">
        <f>Tabelle111[[#This Row],[Menge t P2O5]]/Tabelle111[[#This Row],[Anzahl Lieferscheine]]</f>
        <v>0.45978714285714284</v>
      </c>
    </row>
    <row r="7574" spans="1:14" x14ac:dyDescent="0.2">
      <c r="A7574" s="2" t="s">
        <v>46</v>
      </c>
      <c r="B7574" s="2" t="s">
        <v>46</v>
      </c>
      <c r="C7574" s="2" t="s">
        <v>6</v>
      </c>
      <c r="D7574" s="2" t="s">
        <v>15</v>
      </c>
      <c r="E7574" s="2" t="s">
        <v>10</v>
      </c>
      <c r="F7574" s="2" t="s">
        <v>62</v>
      </c>
      <c r="G7574" s="1">
        <v>810</v>
      </c>
      <c r="H7574" s="1">
        <v>346</v>
      </c>
      <c r="I7574" s="4">
        <v>1</v>
      </c>
      <c r="J7574" s="2" t="s">
        <v>72</v>
      </c>
      <c r="K7574" s="1">
        <f>Tabelle111[[#This Row],[Menge kg Nges]]/1000</f>
        <v>0.81</v>
      </c>
      <c r="L7574" s="1">
        <f>Tabelle111[[#This Row],[Menge kg P2O5]]/1000</f>
        <v>0.34599999999999997</v>
      </c>
      <c r="M7574" s="1">
        <f>Tabelle111[[#This Row],[Menge t Nges]]/Tabelle111[[#This Row],[Anzahl Lieferscheine]]</f>
        <v>0.81</v>
      </c>
      <c r="N7574" s="1">
        <f>Tabelle111[[#This Row],[Menge t P2O5]]/Tabelle111[[#This Row],[Anzahl Lieferscheine]]</f>
        <v>0.34599999999999997</v>
      </c>
    </row>
    <row r="7575" spans="1:14" x14ac:dyDescent="0.2">
      <c r="A7575" s="2" t="s">
        <v>46</v>
      </c>
      <c r="B7575" s="2" t="s">
        <v>46</v>
      </c>
      <c r="C7575" s="2" t="s">
        <v>6</v>
      </c>
      <c r="D7575" s="2" t="s">
        <v>15</v>
      </c>
      <c r="E7575" s="2" t="s">
        <v>31</v>
      </c>
      <c r="F7575" s="2" t="s">
        <v>61</v>
      </c>
      <c r="G7575" s="1">
        <v>820</v>
      </c>
      <c r="H7575" s="1">
        <v>370</v>
      </c>
      <c r="I7575" s="4">
        <v>2</v>
      </c>
      <c r="J7575" s="2" t="s">
        <v>72</v>
      </c>
      <c r="K7575" s="1">
        <f>Tabelle111[[#This Row],[Menge kg Nges]]/1000</f>
        <v>0.82</v>
      </c>
      <c r="L7575" s="1">
        <f>Tabelle111[[#This Row],[Menge kg P2O5]]/1000</f>
        <v>0.37</v>
      </c>
      <c r="M7575" s="1">
        <f>Tabelle111[[#This Row],[Menge t Nges]]/Tabelle111[[#This Row],[Anzahl Lieferscheine]]</f>
        <v>0.41</v>
      </c>
      <c r="N7575" s="1">
        <f>Tabelle111[[#This Row],[Menge t P2O5]]/Tabelle111[[#This Row],[Anzahl Lieferscheine]]</f>
        <v>0.185</v>
      </c>
    </row>
    <row r="7576" spans="1:14" x14ac:dyDescent="0.2">
      <c r="A7576" s="2" t="s">
        <v>46</v>
      </c>
      <c r="B7576" s="2" t="s">
        <v>46</v>
      </c>
      <c r="C7576" s="2" t="s">
        <v>25</v>
      </c>
      <c r="D7576" s="2" t="s">
        <v>25</v>
      </c>
      <c r="E7576" s="2" t="s">
        <v>26</v>
      </c>
      <c r="F7576" s="2" t="s">
        <v>61</v>
      </c>
      <c r="G7576" s="1">
        <v>10868.7</v>
      </c>
      <c r="H7576" s="1">
        <v>3473.58</v>
      </c>
      <c r="I7576" s="4">
        <v>14</v>
      </c>
      <c r="J7576" s="2" t="s">
        <v>72</v>
      </c>
      <c r="K7576" s="1">
        <f>Tabelle111[[#This Row],[Menge kg Nges]]/1000</f>
        <v>10.8687</v>
      </c>
      <c r="L7576" s="1">
        <f>Tabelle111[[#This Row],[Menge kg P2O5]]/1000</f>
        <v>3.4735800000000001</v>
      </c>
      <c r="M7576" s="1">
        <f>Tabelle111[[#This Row],[Menge t Nges]]/Tabelle111[[#This Row],[Anzahl Lieferscheine]]</f>
        <v>0.77633571428571435</v>
      </c>
      <c r="N7576" s="1">
        <f>Tabelle111[[#This Row],[Menge t P2O5]]/Tabelle111[[#This Row],[Anzahl Lieferscheine]]</f>
        <v>0.24811285714285716</v>
      </c>
    </row>
    <row r="7577" spans="1:14" x14ac:dyDescent="0.2">
      <c r="A7577" s="2" t="s">
        <v>34</v>
      </c>
      <c r="B7577" s="2" t="s">
        <v>5</v>
      </c>
      <c r="C7577" s="2" t="s">
        <v>63</v>
      </c>
      <c r="D7577" s="2" t="s">
        <v>63</v>
      </c>
      <c r="E7577" s="2" t="s">
        <v>63</v>
      </c>
      <c r="F7577" s="2" t="s">
        <v>61</v>
      </c>
      <c r="G7577" s="1">
        <v>1078.92</v>
      </c>
      <c r="H7577" s="1">
        <v>746.82</v>
      </c>
      <c r="I7577" s="4">
        <v>1</v>
      </c>
      <c r="J7577" s="2" t="s">
        <v>72</v>
      </c>
      <c r="K7577" s="1">
        <f>Tabelle111[[#This Row],[Menge kg Nges]]/1000</f>
        <v>1.0789200000000001</v>
      </c>
      <c r="L7577" s="1">
        <f>Tabelle111[[#This Row],[Menge kg P2O5]]/1000</f>
        <v>0.74682000000000004</v>
      </c>
      <c r="M7577" s="1">
        <f>Tabelle111[[#This Row],[Menge t Nges]]/Tabelle111[[#This Row],[Anzahl Lieferscheine]]</f>
        <v>1.0789200000000001</v>
      </c>
      <c r="N7577" s="1">
        <f>Tabelle111[[#This Row],[Menge t P2O5]]/Tabelle111[[#This Row],[Anzahl Lieferscheine]]</f>
        <v>0.74682000000000004</v>
      </c>
    </row>
    <row r="7578" spans="1:14" x14ac:dyDescent="0.2">
      <c r="A7578" s="2" t="s">
        <v>34</v>
      </c>
      <c r="B7578" s="2" t="s">
        <v>29</v>
      </c>
      <c r="C7578" s="2" t="s">
        <v>6</v>
      </c>
      <c r="D7578" s="2" t="s">
        <v>7</v>
      </c>
      <c r="E7578" s="2" t="s">
        <v>8</v>
      </c>
      <c r="F7578" s="2" t="s">
        <v>61</v>
      </c>
      <c r="G7578" s="1">
        <v>19183.599999999999</v>
      </c>
      <c r="H7578" s="1">
        <v>7892.4999999999991</v>
      </c>
      <c r="I7578" s="4">
        <v>29</v>
      </c>
      <c r="J7578" s="2" t="s">
        <v>72</v>
      </c>
      <c r="K7578" s="1">
        <f>Tabelle111[[#This Row],[Menge kg Nges]]/1000</f>
        <v>19.183599999999998</v>
      </c>
      <c r="L7578" s="1">
        <f>Tabelle111[[#This Row],[Menge kg P2O5]]/1000</f>
        <v>7.8924999999999992</v>
      </c>
      <c r="M7578" s="1">
        <f>Tabelle111[[#This Row],[Menge t Nges]]/Tabelle111[[#This Row],[Anzahl Lieferscheine]]</f>
        <v>0.66150344827586205</v>
      </c>
      <c r="N7578" s="1">
        <f>Tabelle111[[#This Row],[Menge t P2O5]]/Tabelle111[[#This Row],[Anzahl Lieferscheine]]</f>
        <v>0.27215517241379306</v>
      </c>
    </row>
    <row r="7579" spans="1:14" x14ac:dyDescent="0.2">
      <c r="A7579" s="2" t="s">
        <v>34</v>
      </c>
      <c r="B7579" s="2" t="s">
        <v>29</v>
      </c>
      <c r="C7579" s="2" t="s">
        <v>6</v>
      </c>
      <c r="D7579" s="2" t="s">
        <v>7</v>
      </c>
      <c r="E7579" s="2" t="s">
        <v>10</v>
      </c>
      <c r="F7579" s="2" t="s">
        <v>61</v>
      </c>
      <c r="G7579" s="1">
        <v>387.45</v>
      </c>
      <c r="H7579" s="1">
        <v>152.55000000000001</v>
      </c>
      <c r="I7579" s="4">
        <v>1</v>
      </c>
      <c r="J7579" s="2" t="s">
        <v>72</v>
      </c>
      <c r="K7579" s="1">
        <f>Tabelle111[[#This Row],[Menge kg Nges]]/1000</f>
        <v>0.38744999999999996</v>
      </c>
      <c r="L7579" s="1">
        <f>Tabelle111[[#This Row],[Menge kg P2O5]]/1000</f>
        <v>0.15255000000000002</v>
      </c>
      <c r="M7579" s="1">
        <f>Tabelle111[[#This Row],[Menge t Nges]]/Tabelle111[[#This Row],[Anzahl Lieferscheine]]</f>
        <v>0.38744999999999996</v>
      </c>
      <c r="N7579" s="1">
        <f>Tabelle111[[#This Row],[Menge t P2O5]]/Tabelle111[[#This Row],[Anzahl Lieferscheine]]</f>
        <v>0.15255000000000002</v>
      </c>
    </row>
    <row r="7580" spans="1:14" x14ac:dyDescent="0.2">
      <c r="A7580" s="2" t="s">
        <v>34</v>
      </c>
      <c r="B7580" s="2" t="s">
        <v>29</v>
      </c>
      <c r="C7580" s="2" t="s">
        <v>6</v>
      </c>
      <c r="D7580" s="2" t="s">
        <v>7</v>
      </c>
      <c r="E7580" s="2" t="s">
        <v>11</v>
      </c>
      <c r="F7580" s="2" t="s">
        <v>61</v>
      </c>
      <c r="G7580" s="1">
        <v>9064.6</v>
      </c>
      <c r="H7580" s="1">
        <v>4044.9500000000003</v>
      </c>
      <c r="I7580" s="4">
        <v>22</v>
      </c>
      <c r="J7580" s="2" t="s">
        <v>72</v>
      </c>
      <c r="K7580" s="1">
        <f>Tabelle111[[#This Row],[Menge kg Nges]]/1000</f>
        <v>9.0646000000000004</v>
      </c>
      <c r="L7580" s="1">
        <f>Tabelle111[[#This Row],[Menge kg P2O5]]/1000</f>
        <v>4.04495</v>
      </c>
      <c r="M7580" s="1">
        <f>Tabelle111[[#This Row],[Menge t Nges]]/Tabelle111[[#This Row],[Anzahl Lieferscheine]]</f>
        <v>0.41202727272727274</v>
      </c>
      <c r="N7580" s="1">
        <f>Tabelle111[[#This Row],[Menge t P2O5]]/Tabelle111[[#This Row],[Anzahl Lieferscheine]]</f>
        <v>0.18386136363636363</v>
      </c>
    </row>
    <row r="7581" spans="1:14" x14ac:dyDescent="0.2">
      <c r="A7581" s="2" t="s">
        <v>34</v>
      </c>
      <c r="B7581" s="2" t="s">
        <v>29</v>
      </c>
      <c r="C7581" s="2" t="s">
        <v>6</v>
      </c>
      <c r="D7581" s="2" t="s">
        <v>7</v>
      </c>
      <c r="E7581" s="2" t="s">
        <v>12</v>
      </c>
      <c r="F7581" s="2" t="s">
        <v>61</v>
      </c>
      <c r="G7581" s="1">
        <v>8692.6700000000019</v>
      </c>
      <c r="H7581" s="1">
        <v>3717.1299999999997</v>
      </c>
      <c r="I7581" s="4">
        <v>27</v>
      </c>
      <c r="J7581" s="2" t="s">
        <v>72</v>
      </c>
      <c r="K7581" s="1">
        <f>Tabelle111[[#This Row],[Menge kg Nges]]/1000</f>
        <v>8.6926700000000015</v>
      </c>
      <c r="L7581" s="1">
        <f>Tabelle111[[#This Row],[Menge kg P2O5]]/1000</f>
        <v>3.7171299999999996</v>
      </c>
      <c r="M7581" s="1">
        <f>Tabelle111[[#This Row],[Menge t Nges]]/Tabelle111[[#This Row],[Anzahl Lieferscheine]]</f>
        <v>0.32195074074074082</v>
      </c>
      <c r="N7581" s="1">
        <f>Tabelle111[[#This Row],[Menge t P2O5]]/Tabelle111[[#This Row],[Anzahl Lieferscheine]]</f>
        <v>0.13767148148148148</v>
      </c>
    </row>
    <row r="7582" spans="1:14" x14ac:dyDescent="0.2">
      <c r="A7582" s="2" t="s">
        <v>34</v>
      </c>
      <c r="B7582" s="2" t="s">
        <v>29</v>
      </c>
      <c r="C7582" s="2" t="s">
        <v>6</v>
      </c>
      <c r="D7582" s="2" t="s">
        <v>7</v>
      </c>
      <c r="E7582" s="2" t="s">
        <v>13</v>
      </c>
      <c r="F7582" s="2" t="s">
        <v>61</v>
      </c>
      <c r="G7582" s="1">
        <v>5616.68</v>
      </c>
      <c r="H7582" s="1">
        <v>2975.83</v>
      </c>
      <c r="I7582" s="4">
        <v>18</v>
      </c>
      <c r="J7582" s="2" t="s">
        <v>72</v>
      </c>
      <c r="K7582" s="1">
        <f>Tabelle111[[#This Row],[Menge kg Nges]]/1000</f>
        <v>5.6166800000000006</v>
      </c>
      <c r="L7582" s="1">
        <f>Tabelle111[[#This Row],[Menge kg P2O5]]/1000</f>
        <v>2.9758299999999998</v>
      </c>
      <c r="M7582" s="1">
        <f>Tabelle111[[#This Row],[Menge t Nges]]/Tabelle111[[#This Row],[Anzahl Lieferscheine]]</f>
        <v>0.3120377777777778</v>
      </c>
      <c r="N7582" s="1">
        <f>Tabelle111[[#This Row],[Menge t P2O5]]/Tabelle111[[#This Row],[Anzahl Lieferscheine]]</f>
        <v>0.16532388888888888</v>
      </c>
    </row>
    <row r="7583" spans="1:14" x14ac:dyDescent="0.2">
      <c r="A7583" s="2" t="s">
        <v>34</v>
      </c>
      <c r="B7583" s="2" t="s">
        <v>29</v>
      </c>
      <c r="C7583" s="2" t="s">
        <v>6</v>
      </c>
      <c r="D7583" s="2" t="s">
        <v>7</v>
      </c>
      <c r="E7583" s="2" t="s">
        <v>14</v>
      </c>
      <c r="F7583" s="2" t="s">
        <v>61</v>
      </c>
      <c r="G7583" s="1">
        <v>2274.6799999999998</v>
      </c>
      <c r="H7583" s="1">
        <v>1084.3499999999999</v>
      </c>
      <c r="I7583" s="4">
        <v>7</v>
      </c>
      <c r="J7583" s="2" t="s">
        <v>72</v>
      </c>
      <c r="K7583" s="1">
        <f>Tabelle111[[#This Row],[Menge kg Nges]]/1000</f>
        <v>2.27468</v>
      </c>
      <c r="L7583" s="1">
        <f>Tabelle111[[#This Row],[Menge kg P2O5]]/1000</f>
        <v>1.0843499999999999</v>
      </c>
      <c r="M7583" s="1">
        <f>Tabelle111[[#This Row],[Menge t Nges]]/Tabelle111[[#This Row],[Anzahl Lieferscheine]]</f>
        <v>0.3249542857142857</v>
      </c>
      <c r="N7583" s="1">
        <f>Tabelle111[[#This Row],[Menge t P2O5]]/Tabelle111[[#This Row],[Anzahl Lieferscheine]]</f>
        <v>0.15490714285714285</v>
      </c>
    </row>
    <row r="7584" spans="1:14" x14ac:dyDescent="0.2">
      <c r="A7584" s="2" t="s">
        <v>34</v>
      </c>
      <c r="B7584" s="2" t="s">
        <v>29</v>
      </c>
      <c r="C7584" s="2" t="s">
        <v>6</v>
      </c>
      <c r="D7584" s="2" t="s">
        <v>15</v>
      </c>
      <c r="E7584" s="2" t="s">
        <v>8</v>
      </c>
      <c r="F7584" s="2" t="s">
        <v>61</v>
      </c>
      <c r="G7584" s="1">
        <v>624</v>
      </c>
      <c r="H7584" s="1">
        <v>400</v>
      </c>
      <c r="I7584" s="4">
        <v>2</v>
      </c>
      <c r="J7584" s="2" t="s">
        <v>72</v>
      </c>
      <c r="K7584" s="1">
        <f>Tabelle111[[#This Row],[Menge kg Nges]]/1000</f>
        <v>0.624</v>
      </c>
      <c r="L7584" s="1">
        <f>Tabelle111[[#This Row],[Menge kg P2O5]]/1000</f>
        <v>0.4</v>
      </c>
      <c r="M7584" s="1">
        <f>Tabelle111[[#This Row],[Menge t Nges]]/Tabelle111[[#This Row],[Anzahl Lieferscheine]]</f>
        <v>0.312</v>
      </c>
      <c r="N7584" s="1">
        <f>Tabelle111[[#This Row],[Menge t P2O5]]/Tabelle111[[#This Row],[Anzahl Lieferscheine]]</f>
        <v>0.2</v>
      </c>
    </row>
    <row r="7585" spans="1:14" x14ac:dyDescent="0.2">
      <c r="A7585" s="2" t="s">
        <v>34</v>
      </c>
      <c r="B7585" s="2" t="s">
        <v>29</v>
      </c>
      <c r="C7585" s="2" t="s">
        <v>6</v>
      </c>
      <c r="D7585" s="2" t="s">
        <v>15</v>
      </c>
      <c r="E7585" s="2" t="s">
        <v>18</v>
      </c>
      <c r="F7585" s="2" t="s">
        <v>61</v>
      </c>
      <c r="G7585" s="1">
        <v>4520.29</v>
      </c>
      <c r="H7585" s="1">
        <v>2962.17</v>
      </c>
      <c r="I7585" s="4">
        <v>11</v>
      </c>
      <c r="J7585" s="2" t="s">
        <v>72</v>
      </c>
      <c r="K7585" s="1">
        <f>Tabelle111[[#This Row],[Menge kg Nges]]/1000</f>
        <v>4.5202900000000001</v>
      </c>
      <c r="L7585" s="1">
        <f>Tabelle111[[#This Row],[Menge kg P2O5]]/1000</f>
        <v>2.96217</v>
      </c>
      <c r="M7585" s="1">
        <f>Tabelle111[[#This Row],[Menge t Nges]]/Tabelle111[[#This Row],[Anzahl Lieferscheine]]</f>
        <v>0.41093545454545455</v>
      </c>
      <c r="N7585" s="1">
        <f>Tabelle111[[#This Row],[Menge t P2O5]]/Tabelle111[[#This Row],[Anzahl Lieferscheine]]</f>
        <v>0.26928818181818182</v>
      </c>
    </row>
    <row r="7586" spans="1:14" x14ac:dyDescent="0.2">
      <c r="A7586" s="2" t="s">
        <v>34</v>
      </c>
      <c r="B7586" s="2" t="s">
        <v>29</v>
      </c>
      <c r="C7586" s="2" t="s">
        <v>6</v>
      </c>
      <c r="D7586" s="2" t="s">
        <v>15</v>
      </c>
      <c r="E7586" s="2" t="s">
        <v>19</v>
      </c>
      <c r="F7586" s="2" t="s">
        <v>61</v>
      </c>
      <c r="G7586" s="1">
        <v>364.5</v>
      </c>
      <c r="H7586" s="1">
        <v>405</v>
      </c>
      <c r="I7586" s="4">
        <v>1</v>
      </c>
      <c r="J7586" s="2" t="s">
        <v>72</v>
      </c>
      <c r="K7586" s="1">
        <f>Tabelle111[[#This Row],[Menge kg Nges]]/1000</f>
        <v>0.36449999999999999</v>
      </c>
      <c r="L7586" s="1">
        <f>Tabelle111[[#This Row],[Menge kg P2O5]]/1000</f>
        <v>0.40500000000000003</v>
      </c>
      <c r="M7586" s="1">
        <f>Tabelle111[[#This Row],[Menge t Nges]]/Tabelle111[[#This Row],[Anzahl Lieferscheine]]</f>
        <v>0.36449999999999999</v>
      </c>
      <c r="N7586" s="1">
        <f>Tabelle111[[#This Row],[Menge t P2O5]]/Tabelle111[[#This Row],[Anzahl Lieferscheine]]</f>
        <v>0.40500000000000003</v>
      </c>
    </row>
    <row r="7587" spans="1:14" x14ac:dyDescent="0.2">
      <c r="A7587" s="2" t="s">
        <v>34</v>
      </c>
      <c r="B7587" s="2" t="s">
        <v>29</v>
      </c>
      <c r="C7587" s="2" t="s">
        <v>6</v>
      </c>
      <c r="D7587" s="2" t="s">
        <v>15</v>
      </c>
      <c r="E7587" s="2" t="s">
        <v>20</v>
      </c>
      <c r="F7587" s="2" t="s">
        <v>61</v>
      </c>
      <c r="G7587" s="1">
        <v>35.200000000000003</v>
      </c>
      <c r="H7587" s="1">
        <v>20</v>
      </c>
      <c r="I7587" s="4">
        <v>1</v>
      </c>
      <c r="J7587" s="2" t="s">
        <v>72</v>
      </c>
      <c r="K7587" s="1">
        <f>Tabelle111[[#This Row],[Menge kg Nges]]/1000</f>
        <v>3.5200000000000002E-2</v>
      </c>
      <c r="L7587" s="1">
        <f>Tabelle111[[#This Row],[Menge kg P2O5]]/1000</f>
        <v>0.02</v>
      </c>
      <c r="M7587" s="1">
        <f>Tabelle111[[#This Row],[Menge t Nges]]/Tabelle111[[#This Row],[Anzahl Lieferscheine]]</f>
        <v>3.5200000000000002E-2</v>
      </c>
      <c r="N7587" s="1">
        <f>Tabelle111[[#This Row],[Menge t P2O5]]/Tabelle111[[#This Row],[Anzahl Lieferscheine]]</f>
        <v>0.02</v>
      </c>
    </row>
    <row r="7588" spans="1:14" x14ac:dyDescent="0.2">
      <c r="A7588" s="2" t="s">
        <v>34</v>
      </c>
      <c r="B7588" s="2" t="s">
        <v>29</v>
      </c>
      <c r="C7588" s="2" t="s">
        <v>6</v>
      </c>
      <c r="D7588" s="2" t="s">
        <v>15</v>
      </c>
      <c r="E7588" s="2" t="s">
        <v>21</v>
      </c>
      <c r="F7588" s="2" t="s">
        <v>61</v>
      </c>
      <c r="G7588" s="1">
        <v>1595.9</v>
      </c>
      <c r="H7588" s="1">
        <v>899.09999999999991</v>
      </c>
      <c r="I7588" s="4">
        <v>3</v>
      </c>
      <c r="J7588" s="2" t="s">
        <v>72</v>
      </c>
      <c r="K7588" s="1">
        <f>Tabelle111[[#This Row],[Menge kg Nges]]/1000</f>
        <v>1.5959000000000001</v>
      </c>
      <c r="L7588" s="1">
        <f>Tabelle111[[#This Row],[Menge kg P2O5]]/1000</f>
        <v>0.8990999999999999</v>
      </c>
      <c r="M7588" s="1">
        <f>Tabelle111[[#This Row],[Menge t Nges]]/Tabelle111[[#This Row],[Anzahl Lieferscheine]]</f>
        <v>0.5319666666666667</v>
      </c>
      <c r="N7588" s="1">
        <f>Tabelle111[[#This Row],[Menge t P2O5]]/Tabelle111[[#This Row],[Anzahl Lieferscheine]]</f>
        <v>0.29969999999999997</v>
      </c>
    </row>
    <row r="7589" spans="1:14" x14ac:dyDescent="0.2">
      <c r="A7589" s="2" t="s">
        <v>34</v>
      </c>
      <c r="B7589" s="2" t="s">
        <v>29</v>
      </c>
      <c r="C7589" s="2" t="s">
        <v>6</v>
      </c>
      <c r="D7589" s="2" t="s">
        <v>15</v>
      </c>
      <c r="E7589" s="2" t="s">
        <v>9</v>
      </c>
      <c r="F7589" s="2" t="s">
        <v>61</v>
      </c>
      <c r="G7589" s="1">
        <v>1485</v>
      </c>
      <c r="H7589" s="1">
        <v>612</v>
      </c>
      <c r="I7589" s="4">
        <v>2</v>
      </c>
      <c r="J7589" s="2" t="s">
        <v>72</v>
      </c>
      <c r="K7589" s="1">
        <f>Tabelle111[[#This Row],[Menge kg Nges]]/1000</f>
        <v>1.4850000000000001</v>
      </c>
      <c r="L7589" s="1">
        <f>Tabelle111[[#This Row],[Menge kg P2O5]]/1000</f>
        <v>0.61199999999999999</v>
      </c>
      <c r="M7589" s="1">
        <f>Tabelle111[[#This Row],[Menge t Nges]]/Tabelle111[[#This Row],[Anzahl Lieferscheine]]</f>
        <v>0.74250000000000005</v>
      </c>
      <c r="N7589" s="1">
        <f>Tabelle111[[#This Row],[Menge t P2O5]]/Tabelle111[[#This Row],[Anzahl Lieferscheine]]</f>
        <v>0.30599999999999999</v>
      </c>
    </row>
    <row r="7590" spans="1:14" x14ac:dyDescent="0.2">
      <c r="A7590" s="2" t="s">
        <v>34</v>
      </c>
      <c r="B7590" s="2" t="s">
        <v>29</v>
      </c>
      <c r="C7590" s="2" t="s">
        <v>6</v>
      </c>
      <c r="D7590" s="2" t="s">
        <v>15</v>
      </c>
      <c r="E7590" s="2" t="s">
        <v>13</v>
      </c>
      <c r="F7590" s="2" t="s">
        <v>61</v>
      </c>
      <c r="G7590" s="1">
        <v>645</v>
      </c>
      <c r="H7590" s="1">
        <v>742.5</v>
      </c>
      <c r="I7590" s="4">
        <v>3</v>
      </c>
      <c r="J7590" s="2" t="s">
        <v>72</v>
      </c>
      <c r="K7590" s="1">
        <f>Tabelle111[[#This Row],[Menge kg Nges]]/1000</f>
        <v>0.64500000000000002</v>
      </c>
      <c r="L7590" s="1">
        <f>Tabelle111[[#This Row],[Menge kg P2O5]]/1000</f>
        <v>0.74250000000000005</v>
      </c>
      <c r="M7590" s="1">
        <f>Tabelle111[[#This Row],[Menge t Nges]]/Tabelle111[[#This Row],[Anzahl Lieferscheine]]</f>
        <v>0.215</v>
      </c>
      <c r="N7590" s="1">
        <f>Tabelle111[[#This Row],[Menge t P2O5]]/Tabelle111[[#This Row],[Anzahl Lieferscheine]]</f>
        <v>0.24750000000000003</v>
      </c>
    </row>
    <row r="7591" spans="1:14" x14ac:dyDescent="0.2">
      <c r="A7591" s="2" t="s">
        <v>34</v>
      </c>
      <c r="B7591" s="2" t="s">
        <v>29</v>
      </c>
      <c r="C7591" s="2" t="s">
        <v>25</v>
      </c>
      <c r="D7591" s="2" t="s">
        <v>25</v>
      </c>
      <c r="E7591" s="2" t="s">
        <v>26</v>
      </c>
      <c r="F7591" s="2" t="s">
        <v>61</v>
      </c>
      <c r="G7591" s="1">
        <v>21820.280000000002</v>
      </c>
      <c r="H7591" s="1">
        <v>10892.629999999997</v>
      </c>
      <c r="I7591" s="4">
        <v>46</v>
      </c>
      <c r="J7591" s="2" t="s">
        <v>72</v>
      </c>
      <c r="K7591" s="1">
        <f>Tabelle111[[#This Row],[Menge kg Nges]]/1000</f>
        <v>21.820280000000004</v>
      </c>
      <c r="L7591" s="1">
        <f>Tabelle111[[#This Row],[Menge kg P2O5]]/1000</f>
        <v>10.892629999999997</v>
      </c>
      <c r="M7591" s="1">
        <f>Tabelle111[[#This Row],[Menge t Nges]]/Tabelle111[[#This Row],[Anzahl Lieferscheine]]</f>
        <v>0.47435391304347835</v>
      </c>
      <c r="N7591" s="1">
        <f>Tabelle111[[#This Row],[Menge t P2O5]]/Tabelle111[[#This Row],[Anzahl Lieferscheine]]</f>
        <v>0.23679630434782603</v>
      </c>
    </row>
    <row r="7592" spans="1:14" x14ac:dyDescent="0.2">
      <c r="A7592" s="2" t="s">
        <v>34</v>
      </c>
      <c r="B7592" s="2" t="s">
        <v>32</v>
      </c>
      <c r="C7592" s="2" t="s">
        <v>6</v>
      </c>
      <c r="D7592" s="2" t="s">
        <v>7</v>
      </c>
      <c r="E7592" s="2" t="s">
        <v>8</v>
      </c>
      <c r="F7592" s="2" t="s">
        <v>61</v>
      </c>
      <c r="G7592" s="1">
        <v>57225.650000000038</v>
      </c>
      <c r="H7592" s="1">
        <v>24116.85</v>
      </c>
      <c r="I7592" s="4">
        <v>121</v>
      </c>
      <c r="J7592" s="2" t="s">
        <v>72</v>
      </c>
      <c r="K7592" s="1">
        <f>Tabelle111[[#This Row],[Menge kg Nges]]/1000</f>
        <v>57.225650000000037</v>
      </c>
      <c r="L7592" s="1">
        <f>Tabelle111[[#This Row],[Menge kg P2O5]]/1000</f>
        <v>24.116849999999999</v>
      </c>
      <c r="M7592" s="1">
        <f>Tabelle111[[#This Row],[Menge t Nges]]/Tabelle111[[#This Row],[Anzahl Lieferscheine]]</f>
        <v>0.47293925619834742</v>
      </c>
      <c r="N7592" s="1">
        <f>Tabelle111[[#This Row],[Menge t P2O5]]/Tabelle111[[#This Row],[Anzahl Lieferscheine]]</f>
        <v>0.19931280991735537</v>
      </c>
    </row>
    <row r="7593" spans="1:14" x14ac:dyDescent="0.2">
      <c r="A7593" s="2" t="s">
        <v>34</v>
      </c>
      <c r="B7593" s="2" t="s">
        <v>32</v>
      </c>
      <c r="C7593" s="2" t="s">
        <v>6</v>
      </c>
      <c r="D7593" s="2" t="s">
        <v>7</v>
      </c>
      <c r="E7593" s="2" t="s">
        <v>9</v>
      </c>
      <c r="F7593" s="2" t="s">
        <v>61</v>
      </c>
      <c r="G7593" s="1">
        <v>22808.479999999996</v>
      </c>
      <c r="H7593" s="1">
        <v>9818.36</v>
      </c>
      <c r="I7593" s="4">
        <v>61</v>
      </c>
      <c r="J7593" s="2" t="s">
        <v>72</v>
      </c>
      <c r="K7593" s="1">
        <f>Tabelle111[[#This Row],[Menge kg Nges]]/1000</f>
        <v>22.808479999999996</v>
      </c>
      <c r="L7593" s="1">
        <f>Tabelle111[[#This Row],[Menge kg P2O5]]/1000</f>
        <v>9.8183600000000002</v>
      </c>
      <c r="M7593" s="1">
        <f>Tabelle111[[#This Row],[Menge t Nges]]/Tabelle111[[#This Row],[Anzahl Lieferscheine]]</f>
        <v>0.37390950819672125</v>
      </c>
      <c r="N7593" s="1">
        <f>Tabelle111[[#This Row],[Menge t P2O5]]/Tabelle111[[#This Row],[Anzahl Lieferscheine]]</f>
        <v>0.16095672131147543</v>
      </c>
    </row>
    <row r="7594" spans="1:14" x14ac:dyDescent="0.2">
      <c r="A7594" s="2" t="s">
        <v>34</v>
      </c>
      <c r="B7594" s="2" t="s">
        <v>32</v>
      </c>
      <c r="C7594" s="2" t="s">
        <v>6</v>
      </c>
      <c r="D7594" s="2" t="s">
        <v>7</v>
      </c>
      <c r="E7594" s="2" t="s">
        <v>10</v>
      </c>
      <c r="F7594" s="2" t="s">
        <v>61</v>
      </c>
      <c r="G7594" s="1">
        <v>516</v>
      </c>
      <c r="H7594" s="1">
        <v>204</v>
      </c>
      <c r="I7594" s="4">
        <v>1</v>
      </c>
      <c r="J7594" s="2" t="s">
        <v>72</v>
      </c>
      <c r="K7594" s="1">
        <f>Tabelle111[[#This Row],[Menge kg Nges]]/1000</f>
        <v>0.51600000000000001</v>
      </c>
      <c r="L7594" s="1">
        <f>Tabelle111[[#This Row],[Menge kg P2O5]]/1000</f>
        <v>0.20399999999999999</v>
      </c>
      <c r="M7594" s="1">
        <f>Tabelle111[[#This Row],[Menge t Nges]]/Tabelle111[[#This Row],[Anzahl Lieferscheine]]</f>
        <v>0.51600000000000001</v>
      </c>
      <c r="N7594" s="1">
        <f>Tabelle111[[#This Row],[Menge t P2O5]]/Tabelle111[[#This Row],[Anzahl Lieferscheine]]</f>
        <v>0.20399999999999999</v>
      </c>
    </row>
    <row r="7595" spans="1:14" x14ac:dyDescent="0.2">
      <c r="A7595" s="2" t="s">
        <v>34</v>
      </c>
      <c r="B7595" s="2" t="s">
        <v>32</v>
      </c>
      <c r="C7595" s="2" t="s">
        <v>6</v>
      </c>
      <c r="D7595" s="2" t="s">
        <v>7</v>
      </c>
      <c r="E7595" s="2" t="s">
        <v>11</v>
      </c>
      <c r="F7595" s="2" t="s">
        <v>61</v>
      </c>
      <c r="G7595" s="1">
        <v>62535.869999999981</v>
      </c>
      <c r="H7595" s="1">
        <v>28476.719999999987</v>
      </c>
      <c r="I7595" s="4">
        <v>183</v>
      </c>
      <c r="J7595" s="2" t="s">
        <v>72</v>
      </c>
      <c r="K7595" s="1">
        <f>Tabelle111[[#This Row],[Menge kg Nges]]/1000</f>
        <v>62.535869999999981</v>
      </c>
      <c r="L7595" s="1">
        <f>Tabelle111[[#This Row],[Menge kg P2O5]]/1000</f>
        <v>28.476719999999986</v>
      </c>
      <c r="M7595" s="1">
        <f>Tabelle111[[#This Row],[Menge t Nges]]/Tabelle111[[#This Row],[Anzahl Lieferscheine]]</f>
        <v>0.34172606557377039</v>
      </c>
      <c r="N7595" s="1">
        <f>Tabelle111[[#This Row],[Menge t P2O5]]/Tabelle111[[#This Row],[Anzahl Lieferscheine]]</f>
        <v>0.1556104918032786</v>
      </c>
    </row>
    <row r="7596" spans="1:14" x14ac:dyDescent="0.2">
      <c r="A7596" s="2" t="s">
        <v>34</v>
      </c>
      <c r="B7596" s="2" t="s">
        <v>32</v>
      </c>
      <c r="C7596" s="2" t="s">
        <v>6</v>
      </c>
      <c r="D7596" s="2" t="s">
        <v>7</v>
      </c>
      <c r="E7596" s="2" t="s">
        <v>12</v>
      </c>
      <c r="F7596" s="2" t="s">
        <v>61</v>
      </c>
      <c r="G7596" s="1">
        <v>76746.750000000044</v>
      </c>
      <c r="H7596" s="1">
        <v>31824.599999999991</v>
      </c>
      <c r="I7596" s="4">
        <v>173</v>
      </c>
      <c r="J7596" s="2" t="s">
        <v>72</v>
      </c>
      <c r="K7596" s="1">
        <f>Tabelle111[[#This Row],[Menge kg Nges]]/1000</f>
        <v>76.746750000000048</v>
      </c>
      <c r="L7596" s="1">
        <f>Tabelle111[[#This Row],[Menge kg P2O5]]/1000</f>
        <v>31.82459999999999</v>
      </c>
      <c r="M7596" s="1">
        <f>Tabelle111[[#This Row],[Menge t Nges]]/Tabelle111[[#This Row],[Anzahl Lieferscheine]]</f>
        <v>0.44362283236994249</v>
      </c>
      <c r="N7596" s="1">
        <f>Tabelle111[[#This Row],[Menge t P2O5]]/Tabelle111[[#This Row],[Anzahl Lieferscheine]]</f>
        <v>0.18395722543352594</v>
      </c>
    </row>
    <row r="7597" spans="1:14" x14ac:dyDescent="0.2">
      <c r="A7597" s="2" t="s">
        <v>34</v>
      </c>
      <c r="B7597" s="2" t="s">
        <v>32</v>
      </c>
      <c r="C7597" s="2" t="s">
        <v>6</v>
      </c>
      <c r="D7597" s="2" t="s">
        <v>7</v>
      </c>
      <c r="E7597" s="2" t="s">
        <v>13</v>
      </c>
      <c r="F7597" s="2" t="s">
        <v>61</v>
      </c>
      <c r="G7597" s="1">
        <v>40360.099999999991</v>
      </c>
      <c r="H7597" s="1">
        <v>21513.83</v>
      </c>
      <c r="I7597" s="4">
        <v>104</v>
      </c>
      <c r="J7597" s="2" t="s">
        <v>72</v>
      </c>
      <c r="K7597" s="1">
        <f>Tabelle111[[#This Row],[Menge kg Nges]]/1000</f>
        <v>40.360099999999989</v>
      </c>
      <c r="L7597" s="1">
        <f>Tabelle111[[#This Row],[Menge kg P2O5]]/1000</f>
        <v>21.513830000000002</v>
      </c>
      <c r="M7597" s="1">
        <f>Tabelle111[[#This Row],[Menge t Nges]]/Tabelle111[[#This Row],[Anzahl Lieferscheine]]</f>
        <v>0.38807788461538451</v>
      </c>
      <c r="N7597" s="1">
        <f>Tabelle111[[#This Row],[Menge t P2O5]]/Tabelle111[[#This Row],[Anzahl Lieferscheine]]</f>
        <v>0.20686375000000001</v>
      </c>
    </row>
    <row r="7598" spans="1:14" x14ac:dyDescent="0.2">
      <c r="A7598" s="2" t="s">
        <v>34</v>
      </c>
      <c r="B7598" s="2" t="s">
        <v>32</v>
      </c>
      <c r="C7598" s="2" t="s">
        <v>6</v>
      </c>
      <c r="D7598" s="2" t="s">
        <v>7</v>
      </c>
      <c r="E7598" s="2" t="s">
        <v>14</v>
      </c>
      <c r="F7598" s="2" t="s">
        <v>61</v>
      </c>
      <c r="G7598" s="1">
        <v>53028.540000000008</v>
      </c>
      <c r="H7598" s="1">
        <v>24899.179999999986</v>
      </c>
      <c r="I7598" s="4">
        <v>145</v>
      </c>
      <c r="J7598" s="2" t="s">
        <v>72</v>
      </c>
      <c r="K7598" s="1">
        <f>Tabelle111[[#This Row],[Menge kg Nges]]/1000</f>
        <v>53.028540000000007</v>
      </c>
      <c r="L7598" s="1">
        <f>Tabelle111[[#This Row],[Menge kg P2O5]]/1000</f>
        <v>24.899179999999987</v>
      </c>
      <c r="M7598" s="1">
        <f>Tabelle111[[#This Row],[Menge t Nges]]/Tabelle111[[#This Row],[Anzahl Lieferscheine]]</f>
        <v>0.36571406896551728</v>
      </c>
      <c r="N7598" s="1">
        <f>Tabelle111[[#This Row],[Menge t P2O5]]/Tabelle111[[#This Row],[Anzahl Lieferscheine]]</f>
        <v>0.17171848275862059</v>
      </c>
    </row>
    <row r="7599" spans="1:14" x14ac:dyDescent="0.2">
      <c r="A7599" s="2" t="s">
        <v>34</v>
      </c>
      <c r="B7599" s="2" t="s">
        <v>32</v>
      </c>
      <c r="C7599" s="2" t="s">
        <v>6</v>
      </c>
      <c r="D7599" s="2" t="s">
        <v>15</v>
      </c>
      <c r="E7599" s="2" t="s">
        <v>8</v>
      </c>
      <c r="F7599" s="2" t="s">
        <v>61</v>
      </c>
      <c r="G7599" s="1">
        <v>4324.8799999999992</v>
      </c>
      <c r="H7599" s="1">
        <v>2923.56</v>
      </c>
      <c r="I7599" s="4">
        <v>15</v>
      </c>
      <c r="J7599" s="2" t="s">
        <v>72</v>
      </c>
      <c r="K7599" s="1">
        <f>Tabelle111[[#This Row],[Menge kg Nges]]/1000</f>
        <v>4.3248799999999994</v>
      </c>
      <c r="L7599" s="1">
        <f>Tabelle111[[#This Row],[Menge kg P2O5]]/1000</f>
        <v>2.9235600000000002</v>
      </c>
      <c r="M7599" s="1">
        <f>Tabelle111[[#This Row],[Menge t Nges]]/Tabelle111[[#This Row],[Anzahl Lieferscheine]]</f>
        <v>0.28832533333333327</v>
      </c>
      <c r="N7599" s="1">
        <f>Tabelle111[[#This Row],[Menge t P2O5]]/Tabelle111[[#This Row],[Anzahl Lieferscheine]]</f>
        <v>0.19490400000000002</v>
      </c>
    </row>
    <row r="7600" spans="1:14" x14ac:dyDescent="0.2">
      <c r="A7600" s="2" t="s">
        <v>34</v>
      </c>
      <c r="B7600" s="2" t="s">
        <v>32</v>
      </c>
      <c r="C7600" s="2" t="s">
        <v>6</v>
      </c>
      <c r="D7600" s="2" t="s">
        <v>15</v>
      </c>
      <c r="E7600" s="2" t="s">
        <v>17</v>
      </c>
      <c r="F7600" s="2" t="s">
        <v>61</v>
      </c>
      <c r="G7600" s="1">
        <v>2285.5</v>
      </c>
      <c r="H7600" s="1">
        <v>962.5</v>
      </c>
      <c r="I7600" s="4">
        <v>4</v>
      </c>
      <c r="J7600" s="2" t="s">
        <v>72</v>
      </c>
      <c r="K7600" s="1">
        <f>Tabelle111[[#This Row],[Menge kg Nges]]/1000</f>
        <v>2.2854999999999999</v>
      </c>
      <c r="L7600" s="1">
        <f>Tabelle111[[#This Row],[Menge kg P2O5]]/1000</f>
        <v>0.96250000000000002</v>
      </c>
      <c r="M7600" s="1">
        <f>Tabelle111[[#This Row],[Menge t Nges]]/Tabelle111[[#This Row],[Anzahl Lieferscheine]]</f>
        <v>0.57137499999999997</v>
      </c>
      <c r="N7600" s="1">
        <f>Tabelle111[[#This Row],[Menge t P2O5]]/Tabelle111[[#This Row],[Anzahl Lieferscheine]]</f>
        <v>0.24062500000000001</v>
      </c>
    </row>
    <row r="7601" spans="1:14" x14ac:dyDescent="0.2">
      <c r="A7601" s="2" t="s">
        <v>34</v>
      </c>
      <c r="B7601" s="2" t="s">
        <v>32</v>
      </c>
      <c r="C7601" s="2" t="s">
        <v>6</v>
      </c>
      <c r="D7601" s="2" t="s">
        <v>15</v>
      </c>
      <c r="E7601" s="2" t="s">
        <v>18</v>
      </c>
      <c r="F7601" s="2" t="s">
        <v>61</v>
      </c>
      <c r="G7601" s="1">
        <v>13624.050000000003</v>
      </c>
      <c r="H7601" s="1">
        <v>10336.190000000002</v>
      </c>
      <c r="I7601" s="4">
        <v>39</v>
      </c>
      <c r="J7601" s="2" t="s">
        <v>72</v>
      </c>
      <c r="K7601" s="1">
        <f>Tabelle111[[#This Row],[Menge kg Nges]]/1000</f>
        <v>13.624050000000002</v>
      </c>
      <c r="L7601" s="1">
        <f>Tabelle111[[#This Row],[Menge kg P2O5]]/1000</f>
        <v>10.336190000000002</v>
      </c>
      <c r="M7601" s="1">
        <f>Tabelle111[[#This Row],[Menge t Nges]]/Tabelle111[[#This Row],[Anzahl Lieferscheine]]</f>
        <v>0.34933461538461547</v>
      </c>
      <c r="N7601" s="1">
        <f>Tabelle111[[#This Row],[Menge t P2O5]]/Tabelle111[[#This Row],[Anzahl Lieferscheine]]</f>
        <v>0.26503051282051288</v>
      </c>
    </row>
    <row r="7602" spans="1:14" x14ac:dyDescent="0.2">
      <c r="A7602" s="2" t="s">
        <v>34</v>
      </c>
      <c r="B7602" s="2" t="s">
        <v>32</v>
      </c>
      <c r="C7602" s="2" t="s">
        <v>6</v>
      </c>
      <c r="D7602" s="2" t="s">
        <v>15</v>
      </c>
      <c r="E7602" s="2" t="s">
        <v>20</v>
      </c>
      <c r="F7602" s="2" t="s">
        <v>61</v>
      </c>
      <c r="G7602" s="1">
        <v>238.24</v>
      </c>
      <c r="H7602" s="1">
        <v>164</v>
      </c>
      <c r="I7602" s="4">
        <v>3</v>
      </c>
      <c r="J7602" s="2" t="s">
        <v>72</v>
      </c>
      <c r="K7602" s="1">
        <f>Tabelle111[[#This Row],[Menge kg Nges]]/1000</f>
        <v>0.23824000000000001</v>
      </c>
      <c r="L7602" s="1">
        <f>Tabelle111[[#This Row],[Menge kg P2O5]]/1000</f>
        <v>0.16400000000000001</v>
      </c>
      <c r="M7602" s="1">
        <f>Tabelle111[[#This Row],[Menge t Nges]]/Tabelle111[[#This Row],[Anzahl Lieferscheine]]</f>
        <v>7.9413333333333336E-2</v>
      </c>
      <c r="N7602" s="1">
        <f>Tabelle111[[#This Row],[Menge t P2O5]]/Tabelle111[[#This Row],[Anzahl Lieferscheine]]</f>
        <v>5.4666666666666669E-2</v>
      </c>
    </row>
    <row r="7603" spans="1:14" x14ac:dyDescent="0.2">
      <c r="A7603" s="2" t="s">
        <v>34</v>
      </c>
      <c r="B7603" s="2" t="s">
        <v>32</v>
      </c>
      <c r="C7603" s="2" t="s">
        <v>6</v>
      </c>
      <c r="D7603" s="2" t="s">
        <v>15</v>
      </c>
      <c r="E7603" s="2" t="s">
        <v>21</v>
      </c>
      <c r="F7603" s="2" t="s">
        <v>61</v>
      </c>
      <c r="G7603" s="1">
        <v>17625.21</v>
      </c>
      <c r="H7603" s="1">
        <v>9924.3200000000015</v>
      </c>
      <c r="I7603" s="4">
        <v>43</v>
      </c>
      <c r="J7603" s="2" t="s">
        <v>72</v>
      </c>
      <c r="K7603" s="1">
        <f>Tabelle111[[#This Row],[Menge kg Nges]]/1000</f>
        <v>17.625209999999999</v>
      </c>
      <c r="L7603" s="1">
        <f>Tabelle111[[#This Row],[Menge kg P2O5]]/1000</f>
        <v>9.9243200000000016</v>
      </c>
      <c r="M7603" s="1">
        <f>Tabelle111[[#This Row],[Menge t Nges]]/Tabelle111[[#This Row],[Anzahl Lieferscheine]]</f>
        <v>0.40988860465116278</v>
      </c>
      <c r="N7603" s="1">
        <f>Tabelle111[[#This Row],[Menge t P2O5]]/Tabelle111[[#This Row],[Anzahl Lieferscheine]]</f>
        <v>0.23079813953488376</v>
      </c>
    </row>
    <row r="7604" spans="1:14" x14ac:dyDescent="0.2">
      <c r="A7604" s="2" t="s">
        <v>34</v>
      </c>
      <c r="B7604" s="2" t="s">
        <v>32</v>
      </c>
      <c r="C7604" s="2" t="s">
        <v>6</v>
      </c>
      <c r="D7604" s="2" t="s">
        <v>15</v>
      </c>
      <c r="E7604" s="2" t="s">
        <v>9</v>
      </c>
      <c r="F7604" s="2" t="s">
        <v>61</v>
      </c>
      <c r="G7604" s="1">
        <v>5499.7100000000009</v>
      </c>
      <c r="H7604" s="1">
        <v>2558.4499999999998</v>
      </c>
      <c r="I7604" s="4">
        <v>11</v>
      </c>
      <c r="J7604" s="2" t="s">
        <v>72</v>
      </c>
      <c r="K7604" s="1">
        <f>Tabelle111[[#This Row],[Menge kg Nges]]/1000</f>
        <v>5.4997100000000012</v>
      </c>
      <c r="L7604" s="1">
        <f>Tabelle111[[#This Row],[Menge kg P2O5]]/1000</f>
        <v>2.5584499999999997</v>
      </c>
      <c r="M7604" s="1">
        <f>Tabelle111[[#This Row],[Menge t Nges]]/Tabelle111[[#This Row],[Anzahl Lieferscheine]]</f>
        <v>0.49997363636363645</v>
      </c>
      <c r="N7604" s="1">
        <f>Tabelle111[[#This Row],[Menge t P2O5]]/Tabelle111[[#This Row],[Anzahl Lieferscheine]]</f>
        <v>0.23258636363636362</v>
      </c>
    </row>
    <row r="7605" spans="1:14" x14ac:dyDescent="0.2">
      <c r="A7605" s="2" t="s">
        <v>34</v>
      </c>
      <c r="B7605" s="2" t="s">
        <v>32</v>
      </c>
      <c r="C7605" s="2" t="s">
        <v>6</v>
      </c>
      <c r="D7605" s="2" t="s">
        <v>15</v>
      </c>
      <c r="E7605" s="2" t="s">
        <v>10</v>
      </c>
      <c r="F7605" s="2" t="s">
        <v>61</v>
      </c>
      <c r="G7605" s="1">
        <v>2243.9700000000003</v>
      </c>
      <c r="H7605" s="1">
        <v>1059.03</v>
      </c>
      <c r="I7605" s="4">
        <v>3</v>
      </c>
      <c r="J7605" s="2" t="s">
        <v>72</v>
      </c>
      <c r="K7605" s="1">
        <f>Tabelle111[[#This Row],[Menge kg Nges]]/1000</f>
        <v>2.2439700000000005</v>
      </c>
      <c r="L7605" s="1">
        <f>Tabelle111[[#This Row],[Menge kg P2O5]]/1000</f>
        <v>1.0590299999999999</v>
      </c>
      <c r="M7605" s="1">
        <f>Tabelle111[[#This Row],[Menge t Nges]]/Tabelle111[[#This Row],[Anzahl Lieferscheine]]</f>
        <v>0.74799000000000015</v>
      </c>
      <c r="N7605" s="1">
        <f>Tabelle111[[#This Row],[Menge t P2O5]]/Tabelle111[[#This Row],[Anzahl Lieferscheine]]</f>
        <v>0.35300999999999999</v>
      </c>
    </row>
    <row r="7606" spans="1:14" x14ac:dyDescent="0.2">
      <c r="A7606" s="2" t="s">
        <v>34</v>
      </c>
      <c r="B7606" s="2" t="s">
        <v>32</v>
      </c>
      <c r="C7606" s="2" t="s">
        <v>6</v>
      </c>
      <c r="D7606" s="2" t="s">
        <v>15</v>
      </c>
      <c r="E7606" s="2" t="s">
        <v>12</v>
      </c>
      <c r="F7606" s="2" t="s">
        <v>61</v>
      </c>
      <c r="G7606" s="1">
        <v>267.5</v>
      </c>
      <c r="H7606" s="1">
        <v>165</v>
      </c>
      <c r="I7606" s="4">
        <v>1</v>
      </c>
      <c r="J7606" s="2" t="s">
        <v>72</v>
      </c>
      <c r="K7606" s="1">
        <f>Tabelle111[[#This Row],[Menge kg Nges]]/1000</f>
        <v>0.26750000000000002</v>
      </c>
      <c r="L7606" s="1">
        <f>Tabelle111[[#This Row],[Menge kg P2O5]]/1000</f>
        <v>0.16500000000000001</v>
      </c>
      <c r="M7606" s="1">
        <f>Tabelle111[[#This Row],[Menge t Nges]]/Tabelle111[[#This Row],[Anzahl Lieferscheine]]</f>
        <v>0.26750000000000002</v>
      </c>
      <c r="N7606" s="1">
        <f>Tabelle111[[#This Row],[Menge t P2O5]]/Tabelle111[[#This Row],[Anzahl Lieferscheine]]</f>
        <v>0.16500000000000001</v>
      </c>
    </row>
    <row r="7607" spans="1:14" x14ac:dyDescent="0.2">
      <c r="A7607" s="2" t="s">
        <v>34</v>
      </c>
      <c r="B7607" s="2" t="s">
        <v>32</v>
      </c>
      <c r="C7607" s="2" t="s">
        <v>6</v>
      </c>
      <c r="D7607" s="2" t="s">
        <v>15</v>
      </c>
      <c r="E7607" s="2" t="s">
        <v>13</v>
      </c>
      <c r="F7607" s="2" t="s">
        <v>61</v>
      </c>
      <c r="G7607" s="1">
        <v>2449.1400000000003</v>
      </c>
      <c r="H7607" s="1">
        <v>1847.25</v>
      </c>
      <c r="I7607" s="4">
        <v>8</v>
      </c>
      <c r="J7607" s="2" t="s">
        <v>72</v>
      </c>
      <c r="K7607" s="1">
        <f>Tabelle111[[#This Row],[Menge kg Nges]]/1000</f>
        <v>2.4491400000000003</v>
      </c>
      <c r="L7607" s="1">
        <f>Tabelle111[[#This Row],[Menge kg P2O5]]/1000</f>
        <v>1.8472500000000001</v>
      </c>
      <c r="M7607" s="1">
        <f>Tabelle111[[#This Row],[Menge t Nges]]/Tabelle111[[#This Row],[Anzahl Lieferscheine]]</f>
        <v>0.30614250000000004</v>
      </c>
      <c r="N7607" s="1">
        <f>Tabelle111[[#This Row],[Menge t P2O5]]/Tabelle111[[#This Row],[Anzahl Lieferscheine]]</f>
        <v>0.23090625000000001</v>
      </c>
    </row>
    <row r="7608" spans="1:14" x14ac:dyDescent="0.2">
      <c r="A7608" s="2" t="s">
        <v>34</v>
      </c>
      <c r="B7608" s="2" t="s">
        <v>32</v>
      </c>
      <c r="C7608" s="2" t="s">
        <v>25</v>
      </c>
      <c r="D7608" s="2" t="s">
        <v>25</v>
      </c>
      <c r="E7608" s="2" t="s">
        <v>26</v>
      </c>
      <c r="F7608" s="2" t="s">
        <v>61</v>
      </c>
      <c r="G7608" s="1">
        <v>37759.490000000013</v>
      </c>
      <c r="H7608" s="1">
        <v>26811.379999999994</v>
      </c>
      <c r="I7608" s="4">
        <v>59</v>
      </c>
      <c r="J7608" s="2" t="s">
        <v>72</v>
      </c>
      <c r="K7608" s="1">
        <f>Tabelle111[[#This Row],[Menge kg Nges]]/1000</f>
        <v>37.759490000000014</v>
      </c>
      <c r="L7608" s="1">
        <f>Tabelle111[[#This Row],[Menge kg P2O5]]/1000</f>
        <v>26.811379999999993</v>
      </c>
      <c r="M7608" s="1">
        <f>Tabelle111[[#This Row],[Menge t Nges]]/Tabelle111[[#This Row],[Anzahl Lieferscheine]]</f>
        <v>0.63999135593220358</v>
      </c>
      <c r="N7608" s="1">
        <f>Tabelle111[[#This Row],[Menge t P2O5]]/Tabelle111[[#This Row],[Anzahl Lieferscheine]]</f>
        <v>0.45443016949152532</v>
      </c>
    </row>
    <row r="7609" spans="1:14" x14ac:dyDescent="0.2">
      <c r="A7609" s="2" t="s">
        <v>34</v>
      </c>
      <c r="B7609" s="2" t="s">
        <v>32</v>
      </c>
      <c r="C7609" s="2" t="s">
        <v>63</v>
      </c>
      <c r="D7609" s="2" t="s">
        <v>63</v>
      </c>
      <c r="E7609" s="2" t="s">
        <v>63</v>
      </c>
      <c r="F7609" s="2" t="s">
        <v>61</v>
      </c>
      <c r="G7609" s="1">
        <v>10040.450000000001</v>
      </c>
      <c r="H7609" s="1">
        <v>7922.34</v>
      </c>
      <c r="I7609" s="4">
        <v>22</v>
      </c>
      <c r="J7609" s="2" t="s">
        <v>72</v>
      </c>
      <c r="K7609" s="1">
        <f>Tabelle111[[#This Row],[Menge kg Nges]]/1000</f>
        <v>10.04045</v>
      </c>
      <c r="L7609" s="1">
        <f>Tabelle111[[#This Row],[Menge kg P2O5]]/1000</f>
        <v>7.9223400000000002</v>
      </c>
      <c r="M7609" s="1">
        <f>Tabelle111[[#This Row],[Menge t Nges]]/Tabelle111[[#This Row],[Anzahl Lieferscheine]]</f>
        <v>0.45638409090909088</v>
      </c>
      <c r="N7609" s="1">
        <f>Tabelle111[[#This Row],[Menge t P2O5]]/Tabelle111[[#This Row],[Anzahl Lieferscheine]]</f>
        <v>0.36010636363636367</v>
      </c>
    </row>
    <row r="7610" spans="1:14" x14ac:dyDescent="0.2">
      <c r="A7610" s="2" t="s">
        <v>34</v>
      </c>
      <c r="B7610" s="2" t="s">
        <v>27</v>
      </c>
      <c r="C7610" s="2" t="s">
        <v>6</v>
      </c>
      <c r="D7610" s="2" t="s">
        <v>7</v>
      </c>
      <c r="E7610" s="2" t="s">
        <v>8</v>
      </c>
      <c r="F7610" s="2" t="s">
        <v>61</v>
      </c>
      <c r="G7610" s="1">
        <v>57636.34999999994</v>
      </c>
      <c r="H7610" s="1">
        <v>22173.229999999996</v>
      </c>
      <c r="I7610" s="4">
        <v>178</v>
      </c>
      <c r="J7610" s="2" t="s">
        <v>72</v>
      </c>
      <c r="K7610" s="1">
        <f>Tabelle111[[#This Row],[Menge kg Nges]]/1000</f>
        <v>57.636349999999943</v>
      </c>
      <c r="L7610" s="1">
        <f>Tabelle111[[#This Row],[Menge kg P2O5]]/1000</f>
        <v>22.173229999999997</v>
      </c>
      <c r="M7610" s="1">
        <f>Tabelle111[[#This Row],[Menge t Nges]]/Tabelle111[[#This Row],[Anzahl Lieferscheine]]</f>
        <v>0.32379971910112326</v>
      </c>
      <c r="N7610" s="1">
        <f>Tabelle111[[#This Row],[Menge t P2O5]]/Tabelle111[[#This Row],[Anzahl Lieferscheine]]</f>
        <v>0.12456870786516852</v>
      </c>
    </row>
    <row r="7611" spans="1:14" x14ac:dyDescent="0.2">
      <c r="A7611" s="2" t="s">
        <v>34</v>
      </c>
      <c r="B7611" s="2" t="s">
        <v>27</v>
      </c>
      <c r="C7611" s="2" t="s">
        <v>6</v>
      </c>
      <c r="D7611" s="2" t="s">
        <v>7</v>
      </c>
      <c r="E7611" s="2" t="s">
        <v>9</v>
      </c>
      <c r="F7611" s="2" t="s">
        <v>61</v>
      </c>
      <c r="G7611" s="1">
        <v>6381.08</v>
      </c>
      <c r="H7611" s="1">
        <v>2784.2</v>
      </c>
      <c r="I7611" s="4">
        <v>13</v>
      </c>
      <c r="J7611" s="2" t="s">
        <v>72</v>
      </c>
      <c r="K7611" s="1">
        <f>Tabelle111[[#This Row],[Menge kg Nges]]/1000</f>
        <v>6.3810799999999999</v>
      </c>
      <c r="L7611" s="1">
        <f>Tabelle111[[#This Row],[Menge kg P2O5]]/1000</f>
        <v>2.7841999999999998</v>
      </c>
      <c r="M7611" s="1">
        <f>Tabelle111[[#This Row],[Menge t Nges]]/Tabelle111[[#This Row],[Anzahl Lieferscheine]]</f>
        <v>0.4908523076923077</v>
      </c>
      <c r="N7611" s="1">
        <f>Tabelle111[[#This Row],[Menge t P2O5]]/Tabelle111[[#This Row],[Anzahl Lieferscheine]]</f>
        <v>0.21416923076923075</v>
      </c>
    </row>
    <row r="7612" spans="1:14" x14ac:dyDescent="0.2">
      <c r="A7612" s="2" t="s">
        <v>34</v>
      </c>
      <c r="B7612" s="2" t="s">
        <v>27</v>
      </c>
      <c r="C7612" s="2" t="s">
        <v>6</v>
      </c>
      <c r="D7612" s="2" t="s">
        <v>7</v>
      </c>
      <c r="E7612" s="2" t="s">
        <v>10</v>
      </c>
      <c r="F7612" s="2" t="s">
        <v>61</v>
      </c>
      <c r="G7612" s="1">
        <v>210.7</v>
      </c>
      <c r="H7612" s="1">
        <v>83.300000000000011</v>
      </c>
      <c r="I7612" s="4">
        <v>2</v>
      </c>
      <c r="J7612" s="2" t="s">
        <v>72</v>
      </c>
      <c r="K7612" s="1">
        <f>Tabelle111[[#This Row],[Menge kg Nges]]/1000</f>
        <v>0.2107</v>
      </c>
      <c r="L7612" s="1">
        <f>Tabelle111[[#This Row],[Menge kg P2O5]]/1000</f>
        <v>8.3300000000000013E-2</v>
      </c>
      <c r="M7612" s="1">
        <f>Tabelle111[[#This Row],[Menge t Nges]]/Tabelle111[[#This Row],[Anzahl Lieferscheine]]</f>
        <v>0.10535</v>
      </c>
      <c r="N7612" s="1">
        <f>Tabelle111[[#This Row],[Menge t P2O5]]/Tabelle111[[#This Row],[Anzahl Lieferscheine]]</f>
        <v>4.1650000000000006E-2</v>
      </c>
    </row>
    <row r="7613" spans="1:14" x14ac:dyDescent="0.2">
      <c r="A7613" s="2" t="s">
        <v>34</v>
      </c>
      <c r="B7613" s="2" t="s">
        <v>27</v>
      </c>
      <c r="C7613" s="2" t="s">
        <v>6</v>
      </c>
      <c r="D7613" s="2" t="s">
        <v>7</v>
      </c>
      <c r="E7613" s="2" t="s">
        <v>11</v>
      </c>
      <c r="F7613" s="2" t="s">
        <v>61</v>
      </c>
      <c r="G7613" s="1">
        <v>21199.87</v>
      </c>
      <c r="H7613" s="1">
        <v>9640.93</v>
      </c>
      <c r="I7613" s="4">
        <v>80</v>
      </c>
      <c r="J7613" s="2" t="s">
        <v>72</v>
      </c>
      <c r="K7613" s="1">
        <f>Tabelle111[[#This Row],[Menge kg Nges]]/1000</f>
        <v>21.199870000000001</v>
      </c>
      <c r="L7613" s="1">
        <f>Tabelle111[[#This Row],[Menge kg P2O5]]/1000</f>
        <v>9.6409300000000009</v>
      </c>
      <c r="M7613" s="1">
        <f>Tabelle111[[#This Row],[Menge t Nges]]/Tabelle111[[#This Row],[Anzahl Lieferscheine]]</f>
        <v>0.26499837500000001</v>
      </c>
      <c r="N7613" s="1">
        <f>Tabelle111[[#This Row],[Menge t P2O5]]/Tabelle111[[#This Row],[Anzahl Lieferscheine]]</f>
        <v>0.12051162500000001</v>
      </c>
    </row>
    <row r="7614" spans="1:14" x14ac:dyDescent="0.2">
      <c r="A7614" s="2" t="s">
        <v>34</v>
      </c>
      <c r="B7614" s="2" t="s">
        <v>27</v>
      </c>
      <c r="C7614" s="2" t="s">
        <v>6</v>
      </c>
      <c r="D7614" s="2" t="s">
        <v>7</v>
      </c>
      <c r="E7614" s="2" t="s">
        <v>12</v>
      </c>
      <c r="F7614" s="2" t="s">
        <v>61</v>
      </c>
      <c r="G7614" s="1">
        <v>39046.859999999993</v>
      </c>
      <c r="H7614" s="1">
        <v>16999.430000000008</v>
      </c>
      <c r="I7614" s="4">
        <v>136</v>
      </c>
      <c r="J7614" s="2" t="s">
        <v>72</v>
      </c>
      <c r="K7614" s="1">
        <f>Tabelle111[[#This Row],[Menge kg Nges]]/1000</f>
        <v>39.046859999999995</v>
      </c>
      <c r="L7614" s="1">
        <f>Tabelle111[[#This Row],[Menge kg P2O5]]/1000</f>
        <v>16.999430000000007</v>
      </c>
      <c r="M7614" s="1">
        <f>Tabelle111[[#This Row],[Menge t Nges]]/Tabelle111[[#This Row],[Anzahl Lieferscheine]]</f>
        <v>0.28710926470588233</v>
      </c>
      <c r="N7614" s="1">
        <f>Tabelle111[[#This Row],[Menge t P2O5]]/Tabelle111[[#This Row],[Anzahl Lieferscheine]]</f>
        <v>0.12499580882352947</v>
      </c>
    </row>
    <row r="7615" spans="1:14" x14ac:dyDescent="0.2">
      <c r="A7615" s="2" t="s">
        <v>34</v>
      </c>
      <c r="B7615" s="2" t="s">
        <v>27</v>
      </c>
      <c r="C7615" s="2" t="s">
        <v>6</v>
      </c>
      <c r="D7615" s="2" t="s">
        <v>7</v>
      </c>
      <c r="E7615" s="2" t="s">
        <v>13</v>
      </c>
      <c r="F7615" s="2" t="s">
        <v>61</v>
      </c>
      <c r="G7615" s="1">
        <v>15944.539999999995</v>
      </c>
      <c r="H7615" s="1">
        <v>8178.8100000000022</v>
      </c>
      <c r="I7615" s="4">
        <v>81</v>
      </c>
      <c r="J7615" s="2" t="s">
        <v>72</v>
      </c>
      <c r="K7615" s="1">
        <f>Tabelle111[[#This Row],[Menge kg Nges]]/1000</f>
        <v>15.944539999999995</v>
      </c>
      <c r="L7615" s="1">
        <f>Tabelle111[[#This Row],[Menge kg P2O5]]/1000</f>
        <v>8.1788100000000021</v>
      </c>
      <c r="M7615" s="1">
        <f>Tabelle111[[#This Row],[Menge t Nges]]/Tabelle111[[#This Row],[Anzahl Lieferscheine]]</f>
        <v>0.19684617283950612</v>
      </c>
      <c r="N7615" s="1">
        <f>Tabelle111[[#This Row],[Menge t P2O5]]/Tabelle111[[#This Row],[Anzahl Lieferscheine]]</f>
        <v>0.10097296296296299</v>
      </c>
    </row>
    <row r="7616" spans="1:14" x14ac:dyDescent="0.2">
      <c r="A7616" s="2" t="s">
        <v>34</v>
      </c>
      <c r="B7616" s="2" t="s">
        <v>27</v>
      </c>
      <c r="C7616" s="2" t="s">
        <v>6</v>
      </c>
      <c r="D7616" s="2" t="s">
        <v>7</v>
      </c>
      <c r="E7616" s="2" t="s">
        <v>14</v>
      </c>
      <c r="F7616" s="2" t="s">
        <v>61</v>
      </c>
      <c r="G7616" s="1">
        <v>13715.090000000002</v>
      </c>
      <c r="H7616" s="1">
        <v>6623.98</v>
      </c>
      <c r="I7616" s="4">
        <v>46</v>
      </c>
      <c r="J7616" s="2" t="s">
        <v>72</v>
      </c>
      <c r="K7616" s="1">
        <f>Tabelle111[[#This Row],[Menge kg Nges]]/1000</f>
        <v>13.715090000000002</v>
      </c>
      <c r="L7616" s="1">
        <f>Tabelle111[[#This Row],[Menge kg P2O5]]/1000</f>
        <v>6.6239799999999995</v>
      </c>
      <c r="M7616" s="1">
        <f>Tabelle111[[#This Row],[Menge t Nges]]/Tabelle111[[#This Row],[Anzahl Lieferscheine]]</f>
        <v>0.29815413043478267</v>
      </c>
      <c r="N7616" s="1">
        <f>Tabelle111[[#This Row],[Menge t P2O5]]/Tabelle111[[#This Row],[Anzahl Lieferscheine]]</f>
        <v>0.1439995652173913</v>
      </c>
    </row>
    <row r="7617" spans="1:14" x14ac:dyDescent="0.2">
      <c r="A7617" s="2" t="s">
        <v>34</v>
      </c>
      <c r="B7617" s="2" t="s">
        <v>27</v>
      </c>
      <c r="C7617" s="2" t="s">
        <v>6</v>
      </c>
      <c r="D7617" s="2" t="s">
        <v>15</v>
      </c>
      <c r="E7617" s="2" t="s">
        <v>8</v>
      </c>
      <c r="F7617" s="2" t="s">
        <v>61</v>
      </c>
      <c r="G7617" s="1">
        <v>5671.65</v>
      </c>
      <c r="H7617" s="1">
        <v>3786.65</v>
      </c>
      <c r="I7617" s="4">
        <v>26</v>
      </c>
      <c r="J7617" s="2" t="s">
        <v>72</v>
      </c>
      <c r="K7617" s="1">
        <f>Tabelle111[[#This Row],[Menge kg Nges]]/1000</f>
        <v>5.6716499999999996</v>
      </c>
      <c r="L7617" s="1">
        <f>Tabelle111[[#This Row],[Menge kg P2O5]]/1000</f>
        <v>3.7866500000000003</v>
      </c>
      <c r="M7617" s="1">
        <f>Tabelle111[[#This Row],[Menge t Nges]]/Tabelle111[[#This Row],[Anzahl Lieferscheine]]</f>
        <v>0.2181403846153846</v>
      </c>
      <c r="N7617" s="1">
        <f>Tabelle111[[#This Row],[Menge t P2O5]]/Tabelle111[[#This Row],[Anzahl Lieferscheine]]</f>
        <v>0.14564038461538462</v>
      </c>
    </row>
    <row r="7618" spans="1:14" x14ac:dyDescent="0.2">
      <c r="A7618" s="2" t="s">
        <v>34</v>
      </c>
      <c r="B7618" s="2" t="s">
        <v>27</v>
      </c>
      <c r="C7618" s="2" t="s">
        <v>6</v>
      </c>
      <c r="D7618" s="2" t="s">
        <v>15</v>
      </c>
      <c r="E7618" s="2" t="s">
        <v>17</v>
      </c>
      <c r="F7618" s="2" t="s">
        <v>61</v>
      </c>
      <c r="G7618" s="1">
        <v>2387.5</v>
      </c>
      <c r="H7618" s="1">
        <v>1205.6999999999998</v>
      </c>
      <c r="I7618" s="4">
        <v>12</v>
      </c>
      <c r="J7618" s="2" t="s">
        <v>72</v>
      </c>
      <c r="K7618" s="1">
        <f>Tabelle111[[#This Row],[Menge kg Nges]]/1000</f>
        <v>2.3875000000000002</v>
      </c>
      <c r="L7618" s="1">
        <f>Tabelle111[[#This Row],[Menge kg P2O5]]/1000</f>
        <v>1.2056999999999998</v>
      </c>
      <c r="M7618" s="1">
        <f>Tabelle111[[#This Row],[Menge t Nges]]/Tabelle111[[#This Row],[Anzahl Lieferscheine]]</f>
        <v>0.19895833333333335</v>
      </c>
      <c r="N7618" s="1">
        <f>Tabelle111[[#This Row],[Menge t P2O5]]/Tabelle111[[#This Row],[Anzahl Lieferscheine]]</f>
        <v>0.10047499999999998</v>
      </c>
    </row>
    <row r="7619" spans="1:14" x14ac:dyDescent="0.2">
      <c r="A7619" s="2" t="s">
        <v>34</v>
      </c>
      <c r="B7619" s="2" t="s">
        <v>27</v>
      </c>
      <c r="C7619" s="2" t="s">
        <v>6</v>
      </c>
      <c r="D7619" s="2" t="s">
        <v>15</v>
      </c>
      <c r="E7619" s="2" t="s">
        <v>18</v>
      </c>
      <c r="F7619" s="2" t="s">
        <v>61</v>
      </c>
      <c r="G7619" s="1">
        <v>25650.320000000011</v>
      </c>
      <c r="H7619" s="1">
        <v>18423.820000000003</v>
      </c>
      <c r="I7619" s="4">
        <v>48</v>
      </c>
      <c r="J7619" s="2" t="s">
        <v>72</v>
      </c>
      <c r="K7619" s="1">
        <f>Tabelle111[[#This Row],[Menge kg Nges]]/1000</f>
        <v>25.650320000000011</v>
      </c>
      <c r="L7619" s="1">
        <f>Tabelle111[[#This Row],[Menge kg P2O5]]/1000</f>
        <v>18.423820000000003</v>
      </c>
      <c r="M7619" s="1">
        <f>Tabelle111[[#This Row],[Menge t Nges]]/Tabelle111[[#This Row],[Anzahl Lieferscheine]]</f>
        <v>0.53438166666666687</v>
      </c>
      <c r="N7619" s="1">
        <f>Tabelle111[[#This Row],[Menge t P2O5]]/Tabelle111[[#This Row],[Anzahl Lieferscheine]]</f>
        <v>0.38382958333333339</v>
      </c>
    </row>
    <row r="7620" spans="1:14" x14ac:dyDescent="0.2">
      <c r="A7620" s="2" t="s">
        <v>34</v>
      </c>
      <c r="B7620" s="2" t="s">
        <v>27</v>
      </c>
      <c r="C7620" s="2" t="s">
        <v>6</v>
      </c>
      <c r="D7620" s="2" t="s">
        <v>15</v>
      </c>
      <c r="E7620" s="2" t="s">
        <v>19</v>
      </c>
      <c r="F7620" s="2" t="s">
        <v>61</v>
      </c>
      <c r="G7620" s="1">
        <v>23076</v>
      </c>
      <c r="H7620" s="1">
        <v>24826</v>
      </c>
      <c r="I7620" s="4">
        <v>36</v>
      </c>
      <c r="J7620" s="2" t="s">
        <v>72</v>
      </c>
      <c r="K7620" s="1">
        <f>Tabelle111[[#This Row],[Menge kg Nges]]/1000</f>
        <v>23.076000000000001</v>
      </c>
      <c r="L7620" s="1">
        <f>Tabelle111[[#This Row],[Menge kg P2O5]]/1000</f>
        <v>24.826000000000001</v>
      </c>
      <c r="M7620" s="1">
        <f>Tabelle111[[#This Row],[Menge t Nges]]/Tabelle111[[#This Row],[Anzahl Lieferscheine]]</f>
        <v>0.64100000000000001</v>
      </c>
      <c r="N7620" s="1">
        <f>Tabelle111[[#This Row],[Menge t P2O5]]/Tabelle111[[#This Row],[Anzahl Lieferscheine]]</f>
        <v>0.68961111111111117</v>
      </c>
    </row>
    <row r="7621" spans="1:14" x14ac:dyDescent="0.2">
      <c r="A7621" s="2" t="s">
        <v>34</v>
      </c>
      <c r="B7621" s="2" t="s">
        <v>27</v>
      </c>
      <c r="C7621" s="2" t="s">
        <v>6</v>
      </c>
      <c r="D7621" s="2" t="s">
        <v>15</v>
      </c>
      <c r="E7621" s="2" t="s">
        <v>20</v>
      </c>
      <c r="F7621" s="2" t="s">
        <v>61</v>
      </c>
      <c r="G7621" s="1">
        <v>1550.72</v>
      </c>
      <c r="H7621" s="1">
        <v>1034.5</v>
      </c>
      <c r="I7621" s="4">
        <v>11</v>
      </c>
      <c r="J7621" s="2" t="s">
        <v>72</v>
      </c>
      <c r="K7621" s="1">
        <f>Tabelle111[[#This Row],[Menge kg Nges]]/1000</f>
        <v>1.5507200000000001</v>
      </c>
      <c r="L7621" s="1">
        <f>Tabelle111[[#This Row],[Menge kg P2O5]]/1000</f>
        <v>1.0345</v>
      </c>
      <c r="M7621" s="1">
        <f>Tabelle111[[#This Row],[Menge t Nges]]/Tabelle111[[#This Row],[Anzahl Lieferscheine]]</f>
        <v>0.14097454545454546</v>
      </c>
      <c r="N7621" s="1">
        <f>Tabelle111[[#This Row],[Menge t P2O5]]/Tabelle111[[#This Row],[Anzahl Lieferscheine]]</f>
        <v>9.4045454545454543E-2</v>
      </c>
    </row>
    <row r="7622" spans="1:14" x14ac:dyDescent="0.2">
      <c r="A7622" s="2" t="s">
        <v>34</v>
      </c>
      <c r="B7622" s="2" t="s">
        <v>27</v>
      </c>
      <c r="C7622" s="2" t="s">
        <v>6</v>
      </c>
      <c r="D7622" s="2" t="s">
        <v>15</v>
      </c>
      <c r="E7622" s="2" t="s">
        <v>21</v>
      </c>
      <c r="F7622" s="2" t="s">
        <v>61</v>
      </c>
      <c r="G7622" s="1">
        <v>59929.5</v>
      </c>
      <c r="H7622" s="1">
        <v>30972.16</v>
      </c>
      <c r="I7622" s="4">
        <v>136</v>
      </c>
      <c r="J7622" s="2" t="s">
        <v>72</v>
      </c>
      <c r="K7622" s="1">
        <f>Tabelle111[[#This Row],[Menge kg Nges]]/1000</f>
        <v>59.929499999999997</v>
      </c>
      <c r="L7622" s="1">
        <f>Tabelle111[[#This Row],[Menge kg P2O5]]/1000</f>
        <v>30.972159999999999</v>
      </c>
      <c r="M7622" s="1">
        <f>Tabelle111[[#This Row],[Menge t Nges]]/Tabelle111[[#This Row],[Anzahl Lieferscheine]]</f>
        <v>0.44065808823529412</v>
      </c>
      <c r="N7622" s="1">
        <f>Tabelle111[[#This Row],[Menge t P2O5]]/Tabelle111[[#This Row],[Anzahl Lieferscheine]]</f>
        <v>0.22773647058823529</v>
      </c>
    </row>
    <row r="7623" spans="1:14" x14ac:dyDescent="0.2">
      <c r="A7623" s="2" t="s">
        <v>34</v>
      </c>
      <c r="B7623" s="2" t="s">
        <v>27</v>
      </c>
      <c r="C7623" s="2" t="s">
        <v>6</v>
      </c>
      <c r="D7623" s="2" t="s">
        <v>15</v>
      </c>
      <c r="E7623" s="2" t="s">
        <v>9</v>
      </c>
      <c r="F7623" s="2" t="s">
        <v>61</v>
      </c>
      <c r="G7623" s="1">
        <v>7645.7500000000009</v>
      </c>
      <c r="H7623" s="1">
        <v>4633.75</v>
      </c>
      <c r="I7623" s="4">
        <v>47</v>
      </c>
      <c r="J7623" s="2" t="s">
        <v>72</v>
      </c>
      <c r="K7623" s="1">
        <f>Tabelle111[[#This Row],[Menge kg Nges]]/1000</f>
        <v>7.6457500000000005</v>
      </c>
      <c r="L7623" s="1">
        <f>Tabelle111[[#This Row],[Menge kg P2O5]]/1000</f>
        <v>4.63375</v>
      </c>
      <c r="M7623" s="1">
        <f>Tabelle111[[#This Row],[Menge t Nges]]/Tabelle111[[#This Row],[Anzahl Lieferscheine]]</f>
        <v>0.16267553191489362</v>
      </c>
      <c r="N7623" s="1">
        <f>Tabelle111[[#This Row],[Menge t P2O5]]/Tabelle111[[#This Row],[Anzahl Lieferscheine]]</f>
        <v>9.8590425531914896E-2</v>
      </c>
    </row>
    <row r="7624" spans="1:14" x14ac:dyDescent="0.2">
      <c r="A7624" s="2" t="s">
        <v>34</v>
      </c>
      <c r="B7624" s="2" t="s">
        <v>27</v>
      </c>
      <c r="C7624" s="2" t="s">
        <v>6</v>
      </c>
      <c r="D7624" s="2" t="s">
        <v>15</v>
      </c>
      <c r="E7624" s="2" t="s">
        <v>10</v>
      </c>
      <c r="F7624" s="2" t="s">
        <v>61</v>
      </c>
      <c r="G7624" s="1">
        <v>4038.9500000000007</v>
      </c>
      <c r="H7624" s="1">
        <v>1873.05</v>
      </c>
      <c r="I7624" s="4">
        <v>10</v>
      </c>
      <c r="J7624" s="2" t="s">
        <v>72</v>
      </c>
      <c r="K7624" s="1">
        <f>Tabelle111[[#This Row],[Menge kg Nges]]/1000</f>
        <v>4.0389500000000007</v>
      </c>
      <c r="L7624" s="1">
        <f>Tabelle111[[#This Row],[Menge kg P2O5]]/1000</f>
        <v>1.8730499999999999</v>
      </c>
      <c r="M7624" s="1">
        <f>Tabelle111[[#This Row],[Menge t Nges]]/Tabelle111[[#This Row],[Anzahl Lieferscheine]]</f>
        <v>0.40389500000000006</v>
      </c>
      <c r="N7624" s="1">
        <f>Tabelle111[[#This Row],[Menge t P2O5]]/Tabelle111[[#This Row],[Anzahl Lieferscheine]]</f>
        <v>0.187305</v>
      </c>
    </row>
    <row r="7625" spans="1:14" x14ac:dyDescent="0.2">
      <c r="A7625" s="2" t="s">
        <v>34</v>
      </c>
      <c r="B7625" s="2" t="s">
        <v>27</v>
      </c>
      <c r="C7625" s="2" t="s">
        <v>6</v>
      </c>
      <c r="D7625" s="2" t="s">
        <v>15</v>
      </c>
      <c r="E7625" s="2" t="s">
        <v>12</v>
      </c>
      <c r="F7625" s="2" t="s">
        <v>61</v>
      </c>
      <c r="G7625" s="1">
        <v>792.36000000000013</v>
      </c>
      <c r="H7625" s="1">
        <v>482.70000000000005</v>
      </c>
      <c r="I7625" s="4">
        <v>4</v>
      </c>
      <c r="J7625" s="2" t="s">
        <v>72</v>
      </c>
      <c r="K7625" s="1">
        <f>Tabelle111[[#This Row],[Menge kg Nges]]/1000</f>
        <v>0.79236000000000018</v>
      </c>
      <c r="L7625" s="1">
        <f>Tabelle111[[#This Row],[Menge kg P2O5]]/1000</f>
        <v>0.48270000000000002</v>
      </c>
      <c r="M7625" s="1">
        <f>Tabelle111[[#This Row],[Menge t Nges]]/Tabelle111[[#This Row],[Anzahl Lieferscheine]]</f>
        <v>0.19809000000000004</v>
      </c>
      <c r="N7625" s="1">
        <f>Tabelle111[[#This Row],[Menge t P2O5]]/Tabelle111[[#This Row],[Anzahl Lieferscheine]]</f>
        <v>0.120675</v>
      </c>
    </row>
    <row r="7626" spans="1:14" x14ac:dyDescent="0.2">
      <c r="A7626" s="2" t="s">
        <v>34</v>
      </c>
      <c r="B7626" s="2" t="s">
        <v>27</v>
      </c>
      <c r="C7626" s="2" t="s">
        <v>6</v>
      </c>
      <c r="D7626" s="2" t="s">
        <v>15</v>
      </c>
      <c r="E7626" s="2" t="s">
        <v>13</v>
      </c>
      <c r="F7626" s="2" t="s">
        <v>61</v>
      </c>
      <c r="G7626" s="1">
        <v>5157.7999999999993</v>
      </c>
      <c r="H7626" s="1">
        <v>4120.1000000000004</v>
      </c>
      <c r="I7626" s="4">
        <v>20</v>
      </c>
      <c r="J7626" s="2" t="s">
        <v>72</v>
      </c>
      <c r="K7626" s="1">
        <f>Tabelle111[[#This Row],[Menge kg Nges]]/1000</f>
        <v>5.1577999999999991</v>
      </c>
      <c r="L7626" s="1">
        <f>Tabelle111[[#This Row],[Menge kg P2O5]]/1000</f>
        <v>4.1201000000000008</v>
      </c>
      <c r="M7626" s="1">
        <f>Tabelle111[[#This Row],[Menge t Nges]]/Tabelle111[[#This Row],[Anzahl Lieferscheine]]</f>
        <v>0.25788999999999995</v>
      </c>
      <c r="N7626" s="1">
        <f>Tabelle111[[#This Row],[Menge t P2O5]]/Tabelle111[[#This Row],[Anzahl Lieferscheine]]</f>
        <v>0.20600500000000005</v>
      </c>
    </row>
    <row r="7627" spans="1:14" x14ac:dyDescent="0.2">
      <c r="A7627" s="2" t="s">
        <v>34</v>
      </c>
      <c r="B7627" s="2" t="s">
        <v>27</v>
      </c>
      <c r="C7627" s="2" t="s">
        <v>25</v>
      </c>
      <c r="D7627" s="2" t="s">
        <v>25</v>
      </c>
      <c r="E7627" s="2" t="s">
        <v>26</v>
      </c>
      <c r="F7627" s="2" t="s">
        <v>61</v>
      </c>
      <c r="G7627" s="1">
        <v>60522.220000000008</v>
      </c>
      <c r="H7627" s="1">
        <v>34624.469999999994</v>
      </c>
      <c r="I7627" s="4">
        <v>178</v>
      </c>
      <c r="J7627" s="2" t="s">
        <v>72</v>
      </c>
      <c r="K7627" s="1">
        <f>Tabelle111[[#This Row],[Menge kg Nges]]/1000</f>
        <v>60.522220000000011</v>
      </c>
      <c r="L7627" s="1">
        <f>Tabelle111[[#This Row],[Menge kg P2O5]]/1000</f>
        <v>34.624469999999995</v>
      </c>
      <c r="M7627" s="1">
        <f>Tabelle111[[#This Row],[Menge t Nges]]/Tabelle111[[#This Row],[Anzahl Lieferscheine]]</f>
        <v>0.34001247191011241</v>
      </c>
      <c r="N7627" s="1">
        <f>Tabelle111[[#This Row],[Menge t P2O5]]/Tabelle111[[#This Row],[Anzahl Lieferscheine]]</f>
        <v>0.19451949438202246</v>
      </c>
    </row>
    <row r="7628" spans="1:14" x14ac:dyDescent="0.2">
      <c r="A7628" s="2" t="s">
        <v>34</v>
      </c>
      <c r="B7628" s="2" t="s">
        <v>27</v>
      </c>
      <c r="C7628" s="2" t="s">
        <v>63</v>
      </c>
      <c r="D7628" s="2" t="s">
        <v>63</v>
      </c>
      <c r="E7628" s="2" t="s">
        <v>63</v>
      </c>
      <c r="F7628" s="2" t="s">
        <v>61</v>
      </c>
      <c r="G7628" s="1">
        <v>17524.380000000005</v>
      </c>
      <c r="H7628" s="1">
        <v>14837.109999999997</v>
      </c>
      <c r="I7628" s="4">
        <v>36</v>
      </c>
      <c r="J7628" s="2" t="s">
        <v>72</v>
      </c>
      <c r="K7628" s="1">
        <f>Tabelle111[[#This Row],[Menge kg Nges]]/1000</f>
        <v>17.524380000000004</v>
      </c>
      <c r="L7628" s="1">
        <f>Tabelle111[[#This Row],[Menge kg P2O5]]/1000</f>
        <v>14.837109999999997</v>
      </c>
      <c r="M7628" s="1">
        <f>Tabelle111[[#This Row],[Menge t Nges]]/Tabelle111[[#This Row],[Anzahl Lieferscheine]]</f>
        <v>0.48678833333333343</v>
      </c>
      <c r="N7628" s="1">
        <f>Tabelle111[[#This Row],[Menge t P2O5]]/Tabelle111[[#This Row],[Anzahl Lieferscheine]]</f>
        <v>0.41214194444444435</v>
      </c>
    </row>
    <row r="7629" spans="1:14" x14ac:dyDescent="0.2">
      <c r="A7629" s="2" t="s">
        <v>34</v>
      </c>
      <c r="B7629" s="2" t="s">
        <v>33</v>
      </c>
      <c r="C7629" s="2" t="s">
        <v>6</v>
      </c>
      <c r="D7629" s="2" t="s">
        <v>7</v>
      </c>
      <c r="E7629" s="2" t="s">
        <v>8</v>
      </c>
      <c r="F7629" s="2" t="s">
        <v>61</v>
      </c>
      <c r="G7629" s="1">
        <v>1285.3</v>
      </c>
      <c r="H7629" s="1">
        <v>547.5</v>
      </c>
      <c r="I7629" s="4">
        <v>4</v>
      </c>
      <c r="J7629" s="2" t="s">
        <v>72</v>
      </c>
      <c r="K7629" s="1">
        <f>Tabelle111[[#This Row],[Menge kg Nges]]/1000</f>
        <v>1.2852999999999999</v>
      </c>
      <c r="L7629" s="1">
        <f>Tabelle111[[#This Row],[Menge kg P2O5]]/1000</f>
        <v>0.54749999999999999</v>
      </c>
      <c r="M7629" s="1">
        <f>Tabelle111[[#This Row],[Menge t Nges]]/Tabelle111[[#This Row],[Anzahl Lieferscheine]]</f>
        <v>0.32132499999999997</v>
      </c>
      <c r="N7629" s="1">
        <f>Tabelle111[[#This Row],[Menge t P2O5]]/Tabelle111[[#This Row],[Anzahl Lieferscheine]]</f>
        <v>0.136875</v>
      </c>
    </row>
    <row r="7630" spans="1:14" x14ac:dyDescent="0.2">
      <c r="A7630" s="2" t="s">
        <v>34</v>
      </c>
      <c r="B7630" s="2" t="s">
        <v>33</v>
      </c>
      <c r="C7630" s="2" t="s">
        <v>6</v>
      </c>
      <c r="D7630" s="2" t="s">
        <v>7</v>
      </c>
      <c r="E7630" s="2" t="s">
        <v>11</v>
      </c>
      <c r="F7630" s="2" t="s">
        <v>61</v>
      </c>
      <c r="G7630" s="1">
        <v>53.2</v>
      </c>
      <c r="H7630" s="1">
        <v>28</v>
      </c>
      <c r="I7630" s="4">
        <v>1</v>
      </c>
      <c r="J7630" s="2" t="s">
        <v>72</v>
      </c>
      <c r="K7630" s="1">
        <f>Tabelle111[[#This Row],[Menge kg Nges]]/1000</f>
        <v>5.3200000000000004E-2</v>
      </c>
      <c r="L7630" s="1">
        <f>Tabelle111[[#This Row],[Menge kg P2O5]]/1000</f>
        <v>2.8000000000000001E-2</v>
      </c>
      <c r="M7630" s="1">
        <f>Tabelle111[[#This Row],[Menge t Nges]]/Tabelle111[[#This Row],[Anzahl Lieferscheine]]</f>
        <v>5.3200000000000004E-2</v>
      </c>
      <c r="N7630" s="1">
        <f>Tabelle111[[#This Row],[Menge t P2O5]]/Tabelle111[[#This Row],[Anzahl Lieferscheine]]</f>
        <v>2.8000000000000001E-2</v>
      </c>
    </row>
    <row r="7631" spans="1:14" x14ac:dyDescent="0.2">
      <c r="A7631" s="2" t="s">
        <v>34</v>
      </c>
      <c r="B7631" s="2" t="s">
        <v>33</v>
      </c>
      <c r="C7631" s="2" t="s">
        <v>6</v>
      </c>
      <c r="D7631" s="2" t="s">
        <v>7</v>
      </c>
      <c r="E7631" s="2" t="s">
        <v>12</v>
      </c>
      <c r="F7631" s="2" t="s">
        <v>61</v>
      </c>
      <c r="G7631" s="1">
        <v>190.4</v>
      </c>
      <c r="H7631" s="1">
        <v>84</v>
      </c>
      <c r="I7631" s="4">
        <v>1</v>
      </c>
      <c r="J7631" s="2" t="s">
        <v>72</v>
      </c>
      <c r="K7631" s="1">
        <f>Tabelle111[[#This Row],[Menge kg Nges]]/1000</f>
        <v>0.19040000000000001</v>
      </c>
      <c r="L7631" s="1">
        <f>Tabelle111[[#This Row],[Menge kg P2O5]]/1000</f>
        <v>8.4000000000000005E-2</v>
      </c>
      <c r="M7631" s="1">
        <f>Tabelle111[[#This Row],[Menge t Nges]]/Tabelle111[[#This Row],[Anzahl Lieferscheine]]</f>
        <v>0.19040000000000001</v>
      </c>
      <c r="N7631" s="1">
        <f>Tabelle111[[#This Row],[Menge t P2O5]]/Tabelle111[[#This Row],[Anzahl Lieferscheine]]</f>
        <v>8.4000000000000005E-2</v>
      </c>
    </row>
    <row r="7632" spans="1:14" x14ac:dyDescent="0.2">
      <c r="A7632" s="2" t="s">
        <v>34</v>
      </c>
      <c r="B7632" s="2" t="s">
        <v>33</v>
      </c>
      <c r="C7632" s="2" t="s">
        <v>6</v>
      </c>
      <c r="D7632" s="2" t="s">
        <v>7</v>
      </c>
      <c r="E7632" s="2" t="s">
        <v>14</v>
      </c>
      <c r="F7632" s="2" t="s">
        <v>61</v>
      </c>
      <c r="G7632" s="1">
        <v>655.20000000000005</v>
      </c>
      <c r="H7632" s="1">
        <v>319.20000000000005</v>
      </c>
      <c r="I7632" s="4">
        <v>3</v>
      </c>
      <c r="J7632" s="2" t="s">
        <v>72</v>
      </c>
      <c r="K7632" s="1">
        <f>Tabelle111[[#This Row],[Menge kg Nges]]/1000</f>
        <v>0.6552</v>
      </c>
      <c r="L7632" s="1">
        <f>Tabelle111[[#This Row],[Menge kg P2O5]]/1000</f>
        <v>0.31920000000000004</v>
      </c>
      <c r="M7632" s="1">
        <f>Tabelle111[[#This Row],[Menge t Nges]]/Tabelle111[[#This Row],[Anzahl Lieferscheine]]</f>
        <v>0.21840000000000001</v>
      </c>
      <c r="N7632" s="1">
        <f>Tabelle111[[#This Row],[Menge t P2O5]]/Tabelle111[[#This Row],[Anzahl Lieferscheine]]</f>
        <v>0.10640000000000001</v>
      </c>
    </row>
    <row r="7633" spans="1:14" x14ac:dyDescent="0.2">
      <c r="A7633" s="2" t="s">
        <v>34</v>
      </c>
      <c r="B7633" s="2" t="s">
        <v>33</v>
      </c>
      <c r="C7633" s="2" t="s">
        <v>6</v>
      </c>
      <c r="D7633" s="2" t="s">
        <v>15</v>
      </c>
      <c r="E7633" s="2" t="s">
        <v>8</v>
      </c>
      <c r="F7633" s="2" t="s">
        <v>61</v>
      </c>
      <c r="G7633" s="1">
        <v>953.6</v>
      </c>
      <c r="H7633" s="1">
        <v>763</v>
      </c>
      <c r="I7633" s="4">
        <v>3</v>
      </c>
      <c r="J7633" s="2" t="s">
        <v>72</v>
      </c>
      <c r="K7633" s="1">
        <f>Tabelle111[[#This Row],[Menge kg Nges]]/1000</f>
        <v>0.9536</v>
      </c>
      <c r="L7633" s="1">
        <f>Tabelle111[[#This Row],[Menge kg P2O5]]/1000</f>
        <v>0.76300000000000001</v>
      </c>
      <c r="M7633" s="1">
        <f>Tabelle111[[#This Row],[Menge t Nges]]/Tabelle111[[#This Row],[Anzahl Lieferscheine]]</f>
        <v>0.31786666666666669</v>
      </c>
      <c r="N7633" s="1">
        <f>Tabelle111[[#This Row],[Menge t P2O5]]/Tabelle111[[#This Row],[Anzahl Lieferscheine]]</f>
        <v>0.25433333333333336</v>
      </c>
    </row>
    <row r="7634" spans="1:14" x14ac:dyDescent="0.2">
      <c r="A7634" s="2" t="s">
        <v>34</v>
      </c>
      <c r="B7634" s="2" t="s">
        <v>33</v>
      </c>
      <c r="C7634" s="2" t="s">
        <v>6</v>
      </c>
      <c r="D7634" s="2" t="s">
        <v>15</v>
      </c>
      <c r="E7634" s="2" t="s">
        <v>18</v>
      </c>
      <c r="F7634" s="2" t="s">
        <v>61</v>
      </c>
      <c r="G7634" s="1">
        <v>2502.04</v>
      </c>
      <c r="H7634" s="1">
        <v>1626.78</v>
      </c>
      <c r="I7634" s="4">
        <v>6</v>
      </c>
      <c r="J7634" s="2" t="s">
        <v>72</v>
      </c>
      <c r="K7634" s="1">
        <f>Tabelle111[[#This Row],[Menge kg Nges]]/1000</f>
        <v>2.50204</v>
      </c>
      <c r="L7634" s="1">
        <f>Tabelle111[[#This Row],[Menge kg P2O5]]/1000</f>
        <v>1.6267799999999999</v>
      </c>
      <c r="M7634" s="1">
        <f>Tabelle111[[#This Row],[Menge t Nges]]/Tabelle111[[#This Row],[Anzahl Lieferscheine]]</f>
        <v>0.41700666666666669</v>
      </c>
      <c r="N7634" s="1">
        <f>Tabelle111[[#This Row],[Menge t P2O5]]/Tabelle111[[#This Row],[Anzahl Lieferscheine]]</f>
        <v>0.27112999999999998</v>
      </c>
    </row>
    <row r="7635" spans="1:14" x14ac:dyDescent="0.2">
      <c r="A7635" s="2" t="s">
        <v>34</v>
      </c>
      <c r="B7635" s="2" t="s">
        <v>33</v>
      </c>
      <c r="C7635" s="2" t="s">
        <v>6</v>
      </c>
      <c r="D7635" s="2" t="s">
        <v>15</v>
      </c>
      <c r="E7635" s="2" t="s">
        <v>21</v>
      </c>
      <c r="F7635" s="2" t="s">
        <v>61</v>
      </c>
      <c r="G7635" s="1">
        <v>544</v>
      </c>
      <c r="H7635" s="1">
        <v>195.2</v>
      </c>
      <c r="I7635" s="4">
        <v>1</v>
      </c>
      <c r="J7635" s="2" t="s">
        <v>72</v>
      </c>
      <c r="K7635" s="1">
        <f>Tabelle111[[#This Row],[Menge kg Nges]]/1000</f>
        <v>0.54400000000000004</v>
      </c>
      <c r="L7635" s="1">
        <f>Tabelle111[[#This Row],[Menge kg P2O5]]/1000</f>
        <v>0.19519999999999998</v>
      </c>
      <c r="M7635" s="1">
        <f>Tabelle111[[#This Row],[Menge t Nges]]/Tabelle111[[#This Row],[Anzahl Lieferscheine]]</f>
        <v>0.54400000000000004</v>
      </c>
      <c r="N7635" s="1">
        <f>Tabelle111[[#This Row],[Menge t P2O5]]/Tabelle111[[#This Row],[Anzahl Lieferscheine]]</f>
        <v>0.19519999999999998</v>
      </c>
    </row>
    <row r="7636" spans="1:14" x14ac:dyDescent="0.2">
      <c r="A7636" s="2" t="s">
        <v>34</v>
      </c>
      <c r="B7636" s="2" t="s">
        <v>33</v>
      </c>
      <c r="C7636" s="2" t="s">
        <v>25</v>
      </c>
      <c r="D7636" s="2" t="s">
        <v>25</v>
      </c>
      <c r="E7636" s="2" t="s">
        <v>26</v>
      </c>
      <c r="F7636" s="2" t="s">
        <v>61</v>
      </c>
      <c r="G7636" s="1">
        <v>2466.2600000000002</v>
      </c>
      <c r="H7636" s="1">
        <v>1259.0900000000001</v>
      </c>
      <c r="I7636" s="4">
        <v>10</v>
      </c>
      <c r="J7636" s="2" t="s">
        <v>72</v>
      </c>
      <c r="K7636" s="1">
        <f>Tabelle111[[#This Row],[Menge kg Nges]]/1000</f>
        <v>2.4662600000000001</v>
      </c>
      <c r="L7636" s="1">
        <f>Tabelle111[[#This Row],[Menge kg P2O5]]/1000</f>
        <v>1.25909</v>
      </c>
      <c r="M7636" s="1">
        <f>Tabelle111[[#This Row],[Menge t Nges]]/Tabelle111[[#This Row],[Anzahl Lieferscheine]]</f>
        <v>0.24662600000000001</v>
      </c>
      <c r="N7636" s="1">
        <f>Tabelle111[[#This Row],[Menge t P2O5]]/Tabelle111[[#This Row],[Anzahl Lieferscheine]]</f>
        <v>0.12590899999999999</v>
      </c>
    </row>
    <row r="7637" spans="1:14" x14ac:dyDescent="0.2">
      <c r="A7637" s="2" t="s">
        <v>34</v>
      </c>
      <c r="B7637" s="2" t="s">
        <v>33</v>
      </c>
      <c r="C7637" s="2" t="s">
        <v>63</v>
      </c>
      <c r="D7637" s="2" t="s">
        <v>63</v>
      </c>
      <c r="E7637" s="2" t="s">
        <v>63</v>
      </c>
      <c r="F7637" s="2" t="s">
        <v>61</v>
      </c>
      <c r="G7637" s="1">
        <v>641.54999999999995</v>
      </c>
      <c r="H7637" s="1">
        <v>501.55</v>
      </c>
      <c r="I7637" s="4">
        <v>1</v>
      </c>
      <c r="J7637" s="2" t="s">
        <v>72</v>
      </c>
      <c r="K7637" s="1">
        <f>Tabelle111[[#This Row],[Menge kg Nges]]/1000</f>
        <v>0.64154999999999995</v>
      </c>
      <c r="L7637" s="1">
        <f>Tabelle111[[#This Row],[Menge kg P2O5]]/1000</f>
        <v>0.50155000000000005</v>
      </c>
      <c r="M7637" s="1">
        <f>Tabelle111[[#This Row],[Menge t Nges]]/Tabelle111[[#This Row],[Anzahl Lieferscheine]]</f>
        <v>0.64154999999999995</v>
      </c>
      <c r="N7637" s="1">
        <f>Tabelle111[[#This Row],[Menge t P2O5]]/Tabelle111[[#This Row],[Anzahl Lieferscheine]]</f>
        <v>0.50155000000000005</v>
      </c>
    </row>
    <row r="7638" spans="1:14" x14ac:dyDescent="0.2">
      <c r="A7638" s="2" t="s">
        <v>34</v>
      </c>
      <c r="B7638" s="2" t="s">
        <v>46</v>
      </c>
      <c r="C7638" s="2" t="s">
        <v>6</v>
      </c>
      <c r="D7638" s="2" t="s">
        <v>7</v>
      </c>
      <c r="E7638" s="2" t="s">
        <v>13</v>
      </c>
      <c r="F7638" s="2" t="s">
        <v>61</v>
      </c>
      <c r="G7638" s="1">
        <v>392.08</v>
      </c>
      <c r="H7638" s="1">
        <v>194.48</v>
      </c>
      <c r="I7638" s="4">
        <v>1</v>
      </c>
      <c r="J7638" s="2" t="s">
        <v>72</v>
      </c>
      <c r="K7638" s="1">
        <f>Tabelle111[[#This Row],[Menge kg Nges]]/1000</f>
        <v>0.39207999999999998</v>
      </c>
      <c r="L7638" s="1">
        <f>Tabelle111[[#This Row],[Menge kg P2O5]]/1000</f>
        <v>0.19447999999999999</v>
      </c>
      <c r="M7638" s="1">
        <f>Tabelle111[[#This Row],[Menge t Nges]]/Tabelle111[[#This Row],[Anzahl Lieferscheine]]</f>
        <v>0.39207999999999998</v>
      </c>
      <c r="N7638" s="1">
        <f>Tabelle111[[#This Row],[Menge t P2O5]]/Tabelle111[[#This Row],[Anzahl Lieferscheine]]</f>
        <v>0.19447999999999999</v>
      </c>
    </row>
    <row r="7639" spans="1:14" x14ac:dyDescent="0.2">
      <c r="A7639" s="2" t="s">
        <v>34</v>
      </c>
      <c r="B7639" s="2" t="s">
        <v>46</v>
      </c>
      <c r="C7639" s="2" t="s">
        <v>6</v>
      </c>
      <c r="D7639" s="2" t="s">
        <v>15</v>
      </c>
      <c r="E7639" s="2" t="s">
        <v>8</v>
      </c>
      <c r="F7639" s="2" t="s">
        <v>61</v>
      </c>
      <c r="G7639" s="1">
        <v>420</v>
      </c>
      <c r="H7639" s="1">
        <v>350</v>
      </c>
      <c r="I7639" s="4">
        <v>1</v>
      </c>
      <c r="J7639" s="2" t="s">
        <v>72</v>
      </c>
      <c r="K7639" s="1">
        <f>Tabelle111[[#This Row],[Menge kg Nges]]/1000</f>
        <v>0.42</v>
      </c>
      <c r="L7639" s="1">
        <f>Tabelle111[[#This Row],[Menge kg P2O5]]/1000</f>
        <v>0.35</v>
      </c>
      <c r="M7639" s="1">
        <f>Tabelle111[[#This Row],[Menge t Nges]]/Tabelle111[[#This Row],[Anzahl Lieferscheine]]</f>
        <v>0.42</v>
      </c>
      <c r="N7639" s="1">
        <f>Tabelle111[[#This Row],[Menge t P2O5]]/Tabelle111[[#This Row],[Anzahl Lieferscheine]]</f>
        <v>0.35</v>
      </c>
    </row>
    <row r="7640" spans="1:14" x14ac:dyDescent="0.2">
      <c r="A7640" s="2" t="s">
        <v>34</v>
      </c>
      <c r="B7640" s="2" t="s">
        <v>46</v>
      </c>
      <c r="C7640" s="2" t="s">
        <v>6</v>
      </c>
      <c r="D7640" s="2" t="s">
        <v>15</v>
      </c>
      <c r="E7640" s="2" t="s">
        <v>18</v>
      </c>
      <c r="F7640" s="2" t="s">
        <v>61</v>
      </c>
      <c r="G7640" s="1">
        <v>5379.1399999999994</v>
      </c>
      <c r="H7640" s="1">
        <v>4260.2800000000007</v>
      </c>
      <c r="I7640" s="4">
        <v>9</v>
      </c>
      <c r="J7640" s="2" t="s">
        <v>72</v>
      </c>
      <c r="K7640" s="1">
        <f>Tabelle111[[#This Row],[Menge kg Nges]]/1000</f>
        <v>5.3791399999999996</v>
      </c>
      <c r="L7640" s="1">
        <f>Tabelle111[[#This Row],[Menge kg P2O5]]/1000</f>
        <v>4.2602800000000007</v>
      </c>
      <c r="M7640" s="1">
        <f>Tabelle111[[#This Row],[Menge t Nges]]/Tabelle111[[#This Row],[Anzahl Lieferscheine]]</f>
        <v>0.59768222222222223</v>
      </c>
      <c r="N7640" s="1">
        <f>Tabelle111[[#This Row],[Menge t P2O5]]/Tabelle111[[#This Row],[Anzahl Lieferscheine]]</f>
        <v>0.47336444444444453</v>
      </c>
    </row>
    <row r="7641" spans="1:14" x14ac:dyDescent="0.2">
      <c r="A7641" s="2" t="s">
        <v>34</v>
      </c>
      <c r="B7641" s="2" t="s">
        <v>46</v>
      </c>
      <c r="C7641" s="2" t="s">
        <v>6</v>
      </c>
      <c r="D7641" s="2" t="s">
        <v>15</v>
      </c>
      <c r="E7641" s="2" t="s">
        <v>21</v>
      </c>
      <c r="F7641" s="2" t="s">
        <v>61</v>
      </c>
      <c r="G7641" s="1">
        <v>6492.5999999999995</v>
      </c>
      <c r="H7641" s="1">
        <v>3637.9800000000005</v>
      </c>
      <c r="I7641" s="4">
        <v>11</v>
      </c>
      <c r="J7641" s="2" t="s">
        <v>72</v>
      </c>
      <c r="K7641" s="1">
        <f>Tabelle111[[#This Row],[Menge kg Nges]]/1000</f>
        <v>6.4925999999999995</v>
      </c>
      <c r="L7641" s="1">
        <f>Tabelle111[[#This Row],[Menge kg P2O5]]/1000</f>
        <v>3.6379800000000007</v>
      </c>
      <c r="M7641" s="1">
        <f>Tabelle111[[#This Row],[Menge t Nges]]/Tabelle111[[#This Row],[Anzahl Lieferscheine]]</f>
        <v>0.59023636363636356</v>
      </c>
      <c r="N7641" s="1">
        <f>Tabelle111[[#This Row],[Menge t P2O5]]/Tabelle111[[#This Row],[Anzahl Lieferscheine]]</f>
        <v>0.3307254545454546</v>
      </c>
    </row>
    <row r="7642" spans="1:14" x14ac:dyDescent="0.2">
      <c r="A7642" s="2" t="s">
        <v>34</v>
      </c>
      <c r="B7642" s="2" t="s">
        <v>46</v>
      </c>
      <c r="C7642" s="2" t="s">
        <v>25</v>
      </c>
      <c r="D7642" s="2" t="s">
        <v>25</v>
      </c>
      <c r="E7642" s="2" t="s">
        <v>26</v>
      </c>
      <c r="F7642" s="2" t="s">
        <v>61</v>
      </c>
      <c r="G7642" s="1">
        <v>2532.0999999999995</v>
      </c>
      <c r="H7642" s="1">
        <v>2326.1799999999998</v>
      </c>
      <c r="I7642" s="4">
        <v>13</v>
      </c>
      <c r="J7642" s="2" t="s">
        <v>72</v>
      </c>
      <c r="K7642" s="1">
        <f>Tabelle111[[#This Row],[Menge kg Nges]]/1000</f>
        <v>2.5320999999999994</v>
      </c>
      <c r="L7642" s="1">
        <f>Tabelle111[[#This Row],[Menge kg P2O5]]/1000</f>
        <v>2.3261799999999999</v>
      </c>
      <c r="M7642" s="1">
        <f>Tabelle111[[#This Row],[Menge t Nges]]/Tabelle111[[#This Row],[Anzahl Lieferscheine]]</f>
        <v>0.19477692307692301</v>
      </c>
      <c r="N7642" s="1">
        <f>Tabelle111[[#This Row],[Menge t P2O5]]/Tabelle111[[#This Row],[Anzahl Lieferscheine]]</f>
        <v>0.17893692307692308</v>
      </c>
    </row>
    <row r="7643" spans="1:14" x14ac:dyDescent="0.2">
      <c r="A7643" s="2" t="s">
        <v>34</v>
      </c>
      <c r="B7643" s="2" t="s">
        <v>46</v>
      </c>
      <c r="C7643" s="2" t="s">
        <v>63</v>
      </c>
      <c r="D7643" s="2" t="s">
        <v>63</v>
      </c>
      <c r="E7643" s="2" t="s">
        <v>63</v>
      </c>
      <c r="F7643" s="2" t="s">
        <v>61</v>
      </c>
      <c r="G7643" s="1">
        <v>484.05</v>
      </c>
      <c r="H7643" s="1">
        <v>506.1</v>
      </c>
      <c r="I7643" s="4">
        <v>1</v>
      </c>
      <c r="J7643" s="2" t="s">
        <v>72</v>
      </c>
      <c r="K7643" s="1">
        <f>Tabelle111[[#This Row],[Menge kg Nges]]/1000</f>
        <v>0.48405000000000004</v>
      </c>
      <c r="L7643" s="1">
        <f>Tabelle111[[#This Row],[Menge kg P2O5]]/1000</f>
        <v>0.50609999999999999</v>
      </c>
      <c r="M7643" s="1">
        <f>Tabelle111[[#This Row],[Menge t Nges]]/Tabelle111[[#This Row],[Anzahl Lieferscheine]]</f>
        <v>0.48405000000000004</v>
      </c>
      <c r="N7643" s="1">
        <f>Tabelle111[[#This Row],[Menge t P2O5]]/Tabelle111[[#This Row],[Anzahl Lieferscheine]]</f>
        <v>0.50609999999999999</v>
      </c>
    </row>
    <row r="7644" spans="1:14" x14ac:dyDescent="0.2">
      <c r="A7644" s="2" t="s">
        <v>34</v>
      </c>
      <c r="B7644" s="2" t="s">
        <v>34</v>
      </c>
      <c r="C7644" s="2" t="s">
        <v>6</v>
      </c>
      <c r="D7644" s="2" t="s">
        <v>30</v>
      </c>
      <c r="E7644" s="2" t="s">
        <v>26</v>
      </c>
      <c r="F7644" s="2" t="s">
        <v>61</v>
      </c>
      <c r="G7644" s="1">
        <v>285</v>
      </c>
      <c r="H7644" s="1">
        <v>144.75</v>
      </c>
      <c r="I7644" s="4">
        <v>1</v>
      </c>
      <c r="J7644" s="2" t="s">
        <v>72</v>
      </c>
      <c r="K7644" s="1">
        <f>Tabelle111[[#This Row],[Menge kg Nges]]/1000</f>
        <v>0.28499999999999998</v>
      </c>
      <c r="L7644" s="1">
        <f>Tabelle111[[#This Row],[Menge kg P2O5]]/1000</f>
        <v>0.14474999999999999</v>
      </c>
      <c r="M7644" s="1">
        <f>Tabelle111[[#This Row],[Menge t Nges]]/Tabelle111[[#This Row],[Anzahl Lieferscheine]]</f>
        <v>0.28499999999999998</v>
      </c>
      <c r="N7644" s="1">
        <f>Tabelle111[[#This Row],[Menge t P2O5]]/Tabelle111[[#This Row],[Anzahl Lieferscheine]]</f>
        <v>0.14474999999999999</v>
      </c>
    </row>
    <row r="7645" spans="1:14" x14ac:dyDescent="0.2">
      <c r="A7645" s="2" t="s">
        <v>34</v>
      </c>
      <c r="B7645" s="2" t="s">
        <v>34</v>
      </c>
      <c r="C7645" s="2" t="s">
        <v>6</v>
      </c>
      <c r="D7645" s="2" t="s">
        <v>7</v>
      </c>
      <c r="E7645" s="2" t="s">
        <v>8</v>
      </c>
      <c r="F7645" s="2" t="s">
        <v>61</v>
      </c>
      <c r="G7645" s="1">
        <v>266674.75</v>
      </c>
      <c r="H7645" s="1">
        <v>111241.66000000003</v>
      </c>
      <c r="I7645" s="4">
        <v>338</v>
      </c>
      <c r="J7645" s="2" t="s">
        <v>72</v>
      </c>
      <c r="K7645" s="1">
        <f>Tabelle111[[#This Row],[Menge kg Nges]]/1000</f>
        <v>266.67475000000002</v>
      </c>
      <c r="L7645" s="1">
        <f>Tabelle111[[#This Row],[Menge kg P2O5]]/1000</f>
        <v>111.24166000000004</v>
      </c>
      <c r="M7645" s="1">
        <f>Tabelle111[[#This Row],[Menge t Nges]]/Tabelle111[[#This Row],[Anzahl Lieferscheine]]</f>
        <v>0.78897855029585806</v>
      </c>
      <c r="N7645" s="1">
        <f>Tabelle111[[#This Row],[Menge t P2O5]]/Tabelle111[[#This Row],[Anzahl Lieferscheine]]</f>
        <v>0.3291173372781066</v>
      </c>
    </row>
    <row r="7646" spans="1:14" x14ac:dyDescent="0.2">
      <c r="A7646" s="2" t="s">
        <v>34</v>
      </c>
      <c r="B7646" s="2" t="s">
        <v>34</v>
      </c>
      <c r="C7646" s="2" t="s">
        <v>6</v>
      </c>
      <c r="D7646" s="2" t="s">
        <v>7</v>
      </c>
      <c r="E7646" s="2" t="s">
        <v>9</v>
      </c>
      <c r="F7646" s="2" t="s">
        <v>61</v>
      </c>
      <c r="G7646" s="1">
        <v>184768.74000000002</v>
      </c>
      <c r="H7646" s="1">
        <v>78584.88</v>
      </c>
      <c r="I7646" s="4">
        <v>388</v>
      </c>
      <c r="J7646" s="2" t="s">
        <v>72</v>
      </c>
      <c r="K7646" s="1">
        <f>Tabelle111[[#This Row],[Menge kg Nges]]/1000</f>
        <v>184.76874000000001</v>
      </c>
      <c r="L7646" s="1">
        <f>Tabelle111[[#This Row],[Menge kg P2O5]]/1000</f>
        <v>78.584879999999998</v>
      </c>
      <c r="M7646" s="1">
        <f>Tabelle111[[#This Row],[Menge t Nges]]/Tabelle111[[#This Row],[Anzahl Lieferscheine]]</f>
        <v>0.47620809278350518</v>
      </c>
      <c r="N7646" s="1">
        <f>Tabelle111[[#This Row],[Menge t P2O5]]/Tabelle111[[#This Row],[Anzahl Lieferscheine]]</f>
        <v>0.2025383505154639</v>
      </c>
    </row>
    <row r="7647" spans="1:14" x14ac:dyDescent="0.2">
      <c r="A7647" s="2" t="s">
        <v>34</v>
      </c>
      <c r="B7647" s="2" t="s">
        <v>34</v>
      </c>
      <c r="C7647" s="2" t="s">
        <v>6</v>
      </c>
      <c r="D7647" s="2" t="s">
        <v>7</v>
      </c>
      <c r="E7647" s="2" t="s">
        <v>10</v>
      </c>
      <c r="F7647" s="2" t="s">
        <v>61</v>
      </c>
      <c r="G7647" s="1">
        <v>14401.57</v>
      </c>
      <c r="H7647" s="1">
        <v>5850.8100000000013</v>
      </c>
      <c r="I7647" s="4">
        <v>19</v>
      </c>
      <c r="J7647" s="2" t="s">
        <v>72</v>
      </c>
      <c r="K7647" s="1">
        <f>Tabelle111[[#This Row],[Menge kg Nges]]/1000</f>
        <v>14.40157</v>
      </c>
      <c r="L7647" s="1">
        <f>Tabelle111[[#This Row],[Menge kg P2O5]]/1000</f>
        <v>5.850810000000001</v>
      </c>
      <c r="M7647" s="1">
        <f>Tabelle111[[#This Row],[Menge t Nges]]/Tabelle111[[#This Row],[Anzahl Lieferscheine]]</f>
        <v>0.75797736842105257</v>
      </c>
      <c r="N7647" s="1">
        <f>Tabelle111[[#This Row],[Menge t P2O5]]/Tabelle111[[#This Row],[Anzahl Lieferscheine]]</f>
        <v>0.30793736842105268</v>
      </c>
    </row>
    <row r="7648" spans="1:14" x14ac:dyDescent="0.2">
      <c r="A7648" s="2" t="s">
        <v>34</v>
      </c>
      <c r="B7648" s="2" t="s">
        <v>34</v>
      </c>
      <c r="C7648" s="2" t="s">
        <v>6</v>
      </c>
      <c r="D7648" s="2" t="s">
        <v>7</v>
      </c>
      <c r="E7648" s="2" t="s">
        <v>11</v>
      </c>
      <c r="F7648" s="2" t="s">
        <v>61</v>
      </c>
      <c r="G7648" s="1">
        <v>340281.47000000038</v>
      </c>
      <c r="H7648" s="1">
        <v>156155.7200000002</v>
      </c>
      <c r="I7648" s="4">
        <v>1033</v>
      </c>
      <c r="J7648" s="2" t="s">
        <v>72</v>
      </c>
      <c r="K7648" s="1">
        <f>Tabelle111[[#This Row],[Menge kg Nges]]/1000</f>
        <v>340.28147000000035</v>
      </c>
      <c r="L7648" s="1">
        <f>Tabelle111[[#This Row],[Menge kg P2O5]]/1000</f>
        <v>156.1557200000002</v>
      </c>
      <c r="M7648" s="1">
        <f>Tabelle111[[#This Row],[Menge t Nges]]/Tabelle111[[#This Row],[Anzahl Lieferscheine]]</f>
        <v>0.32941090997095873</v>
      </c>
      <c r="N7648" s="1">
        <f>Tabelle111[[#This Row],[Menge t P2O5]]/Tabelle111[[#This Row],[Anzahl Lieferscheine]]</f>
        <v>0.15116720232333031</v>
      </c>
    </row>
    <row r="7649" spans="1:14" x14ac:dyDescent="0.2">
      <c r="A7649" s="2" t="s">
        <v>34</v>
      </c>
      <c r="B7649" s="2" t="s">
        <v>34</v>
      </c>
      <c r="C7649" s="2" t="s">
        <v>6</v>
      </c>
      <c r="D7649" s="2" t="s">
        <v>7</v>
      </c>
      <c r="E7649" s="2" t="s">
        <v>12</v>
      </c>
      <c r="F7649" s="2" t="s">
        <v>61</v>
      </c>
      <c r="G7649" s="1">
        <v>318914.05</v>
      </c>
      <c r="H7649" s="1">
        <v>134673.51999999999</v>
      </c>
      <c r="I7649" s="4">
        <v>865</v>
      </c>
      <c r="J7649" s="2" t="s">
        <v>72</v>
      </c>
      <c r="K7649" s="1">
        <f>Tabelle111[[#This Row],[Menge kg Nges]]/1000</f>
        <v>318.91404999999997</v>
      </c>
      <c r="L7649" s="1">
        <f>Tabelle111[[#This Row],[Menge kg P2O5]]/1000</f>
        <v>134.67352</v>
      </c>
      <c r="M7649" s="1">
        <f>Tabelle111[[#This Row],[Menge t Nges]]/Tabelle111[[#This Row],[Anzahl Lieferscheine]]</f>
        <v>0.36868676300578029</v>
      </c>
      <c r="N7649" s="1">
        <f>Tabelle111[[#This Row],[Menge t P2O5]]/Tabelle111[[#This Row],[Anzahl Lieferscheine]]</f>
        <v>0.15569193063583814</v>
      </c>
    </row>
    <row r="7650" spans="1:14" x14ac:dyDescent="0.2">
      <c r="A7650" s="2" t="s">
        <v>34</v>
      </c>
      <c r="B7650" s="2" t="s">
        <v>34</v>
      </c>
      <c r="C7650" s="2" t="s">
        <v>6</v>
      </c>
      <c r="D7650" s="2" t="s">
        <v>7</v>
      </c>
      <c r="E7650" s="2" t="s">
        <v>13</v>
      </c>
      <c r="F7650" s="2" t="s">
        <v>61</v>
      </c>
      <c r="G7650" s="1">
        <v>174975.17999999985</v>
      </c>
      <c r="H7650" s="1">
        <v>96248.439999999959</v>
      </c>
      <c r="I7650" s="4">
        <v>525</v>
      </c>
      <c r="J7650" s="2" t="s">
        <v>72</v>
      </c>
      <c r="K7650" s="1">
        <f>Tabelle111[[#This Row],[Menge kg Nges]]/1000</f>
        <v>174.97517999999985</v>
      </c>
      <c r="L7650" s="1">
        <f>Tabelle111[[#This Row],[Menge kg P2O5]]/1000</f>
        <v>96.24843999999996</v>
      </c>
      <c r="M7650" s="1">
        <f>Tabelle111[[#This Row],[Menge t Nges]]/Tabelle111[[#This Row],[Anzahl Lieferscheine]]</f>
        <v>0.33328605714285686</v>
      </c>
      <c r="N7650" s="1">
        <f>Tabelle111[[#This Row],[Menge t P2O5]]/Tabelle111[[#This Row],[Anzahl Lieferscheine]]</f>
        <v>0.18333036190476182</v>
      </c>
    </row>
    <row r="7651" spans="1:14" x14ac:dyDescent="0.2">
      <c r="A7651" s="2" t="s">
        <v>34</v>
      </c>
      <c r="B7651" s="2" t="s">
        <v>34</v>
      </c>
      <c r="C7651" s="2" t="s">
        <v>6</v>
      </c>
      <c r="D7651" s="2" t="s">
        <v>7</v>
      </c>
      <c r="E7651" s="2" t="s">
        <v>14</v>
      </c>
      <c r="F7651" s="2" t="s">
        <v>61</v>
      </c>
      <c r="G7651" s="1">
        <v>165525.94999999995</v>
      </c>
      <c r="H7651" s="1">
        <v>79879.81</v>
      </c>
      <c r="I7651" s="4">
        <v>490</v>
      </c>
      <c r="J7651" s="2" t="s">
        <v>72</v>
      </c>
      <c r="K7651" s="1">
        <f>Tabelle111[[#This Row],[Menge kg Nges]]/1000</f>
        <v>165.52594999999997</v>
      </c>
      <c r="L7651" s="1">
        <f>Tabelle111[[#This Row],[Menge kg P2O5]]/1000</f>
        <v>79.879809999999992</v>
      </c>
      <c r="M7651" s="1">
        <f>Tabelle111[[#This Row],[Menge t Nges]]/Tabelle111[[#This Row],[Anzahl Lieferscheine]]</f>
        <v>0.33780806122448975</v>
      </c>
      <c r="N7651" s="1">
        <f>Tabelle111[[#This Row],[Menge t P2O5]]/Tabelle111[[#This Row],[Anzahl Lieferscheine]]</f>
        <v>0.16302002040816324</v>
      </c>
    </row>
    <row r="7652" spans="1:14" x14ac:dyDescent="0.2">
      <c r="A7652" s="2" t="s">
        <v>34</v>
      </c>
      <c r="B7652" s="2" t="s">
        <v>34</v>
      </c>
      <c r="C7652" s="2" t="s">
        <v>6</v>
      </c>
      <c r="D7652" s="2" t="s">
        <v>15</v>
      </c>
      <c r="E7652" s="2" t="s">
        <v>8</v>
      </c>
      <c r="F7652" s="2" t="s">
        <v>61</v>
      </c>
      <c r="G7652" s="1">
        <v>21592.639999999999</v>
      </c>
      <c r="H7652" s="1">
        <v>14099.53</v>
      </c>
      <c r="I7652" s="4">
        <v>63</v>
      </c>
      <c r="J7652" s="2" t="s">
        <v>72</v>
      </c>
      <c r="K7652" s="1">
        <f>Tabelle111[[#This Row],[Menge kg Nges]]/1000</f>
        <v>21.592639999999999</v>
      </c>
      <c r="L7652" s="1">
        <f>Tabelle111[[#This Row],[Menge kg P2O5]]/1000</f>
        <v>14.099530000000001</v>
      </c>
      <c r="M7652" s="1">
        <f>Tabelle111[[#This Row],[Menge t Nges]]/Tabelle111[[#This Row],[Anzahl Lieferscheine]]</f>
        <v>0.34274031746031747</v>
      </c>
      <c r="N7652" s="1">
        <f>Tabelle111[[#This Row],[Menge t P2O5]]/Tabelle111[[#This Row],[Anzahl Lieferscheine]]</f>
        <v>0.22380206349206352</v>
      </c>
    </row>
    <row r="7653" spans="1:14" x14ac:dyDescent="0.2">
      <c r="A7653" s="2" t="s">
        <v>34</v>
      </c>
      <c r="B7653" s="2" t="s">
        <v>34</v>
      </c>
      <c r="C7653" s="2" t="s">
        <v>6</v>
      </c>
      <c r="D7653" s="2" t="s">
        <v>15</v>
      </c>
      <c r="E7653" s="2" t="s">
        <v>17</v>
      </c>
      <c r="F7653" s="2" t="s">
        <v>61</v>
      </c>
      <c r="G7653" s="1">
        <v>14127.22</v>
      </c>
      <c r="H7653" s="1">
        <v>7059.9599999999991</v>
      </c>
      <c r="I7653" s="4">
        <v>60</v>
      </c>
      <c r="J7653" s="2" t="s">
        <v>72</v>
      </c>
      <c r="K7653" s="1">
        <f>Tabelle111[[#This Row],[Menge kg Nges]]/1000</f>
        <v>14.127219999999999</v>
      </c>
      <c r="L7653" s="1">
        <f>Tabelle111[[#This Row],[Menge kg P2O5]]/1000</f>
        <v>7.0599599999999993</v>
      </c>
      <c r="M7653" s="1">
        <f>Tabelle111[[#This Row],[Menge t Nges]]/Tabelle111[[#This Row],[Anzahl Lieferscheine]]</f>
        <v>0.23545366666666664</v>
      </c>
      <c r="N7653" s="1">
        <f>Tabelle111[[#This Row],[Menge t P2O5]]/Tabelle111[[#This Row],[Anzahl Lieferscheine]]</f>
        <v>0.11766599999999999</v>
      </c>
    </row>
    <row r="7654" spans="1:14" x14ac:dyDescent="0.2">
      <c r="A7654" s="2" t="s">
        <v>34</v>
      </c>
      <c r="B7654" s="2" t="s">
        <v>34</v>
      </c>
      <c r="C7654" s="2" t="s">
        <v>6</v>
      </c>
      <c r="D7654" s="2" t="s">
        <v>15</v>
      </c>
      <c r="E7654" s="2" t="s">
        <v>35</v>
      </c>
      <c r="F7654" s="2" t="s">
        <v>61</v>
      </c>
      <c r="G7654" s="1">
        <v>71.3</v>
      </c>
      <c r="H7654" s="1">
        <v>55.2</v>
      </c>
      <c r="I7654" s="4">
        <v>2</v>
      </c>
      <c r="J7654" s="2" t="s">
        <v>72</v>
      </c>
      <c r="K7654" s="1">
        <f>Tabelle111[[#This Row],[Menge kg Nges]]/1000</f>
        <v>7.1300000000000002E-2</v>
      </c>
      <c r="L7654" s="1">
        <f>Tabelle111[[#This Row],[Menge kg P2O5]]/1000</f>
        <v>5.5200000000000006E-2</v>
      </c>
      <c r="M7654" s="1">
        <f>Tabelle111[[#This Row],[Menge t Nges]]/Tabelle111[[#This Row],[Anzahl Lieferscheine]]</f>
        <v>3.5650000000000001E-2</v>
      </c>
      <c r="N7654" s="1">
        <f>Tabelle111[[#This Row],[Menge t P2O5]]/Tabelle111[[#This Row],[Anzahl Lieferscheine]]</f>
        <v>2.7600000000000003E-2</v>
      </c>
    </row>
    <row r="7655" spans="1:14" x14ac:dyDescent="0.2">
      <c r="A7655" s="2" t="s">
        <v>34</v>
      </c>
      <c r="B7655" s="2" t="s">
        <v>34</v>
      </c>
      <c r="C7655" s="2" t="s">
        <v>6</v>
      </c>
      <c r="D7655" s="2" t="s">
        <v>15</v>
      </c>
      <c r="E7655" s="2" t="s">
        <v>18</v>
      </c>
      <c r="F7655" s="2" t="s">
        <v>61</v>
      </c>
      <c r="G7655" s="1">
        <v>34903.31</v>
      </c>
      <c r="H7655" s="1">
        <v>24992.699999999993</v>
      </c>
      <c r="I7655" s="4">
        <v>75</v>
      </c>
      <c r="J7655" s="2" t="s">
        <v>72</v>
      </c>
      <c r="K7655" s="1">
        <f>Tabelle111[[#This Row],[Menge kg Nges]]/1000</f>
        <v>34.903309999999998</v>
      </c>
      <c r="L7655" s="1">
        <f>Tabelle111[[#This Row],[Menge kg P2O5]]/1000</f>
        <v>24.992699999999992</v>
      </c>
      <c r="M7655" s="1">
        <f>Tabelle111[[#This Row],[Menge t Nges]]/Tabelle111[[#This Row],[Anzahl Lieferscheine]]</f>
        <v>0.46537746666666663</v>
      </c>
      <c r="N7655" s="1">
        <f>Tabelle111[[#This Row],[Menge t P2O5]]/Tabelle111[[#This Row],[Anzahl Lieferscheine]]</f>
        <v>0.33323599999999992</v>
      </c>
    </row>
    <row r="7656" spans="1:14" x14ac:dyDescent="0.2">
      <c r="A7656" s="2" t="s">
        <v>34</v>
      </c>
      <c r="B7656" s="2" t="s">
        <v>34</v>
      </c>
      <c r="C7656" s="2" t="s">
        <v>6</v>
      </c>
      <c r="D7656" s="2" t="s">
        <v>15</v>
      </c>
      <c r="E7656" s="2" t="s">
        <v>19</v>
      </c>
      <c r="F7656" s="2" t="s">
        <v>61</v>
      </c>
      <c r="G7656" s="1">
        <v>1983.3899999999999</v>
      </c>
      <c r="H7656" s="1">
        <v>1796.22</v>
      </c>
      <c r="I7656" s="4">
        <v>12</v>
      </c>
      <c r="J7656" s="2" t="s">
        <v>72</v>
      </c>
      <c r="K7656" s="1">
        <f>Tabelle111[[#This Row],[Menge kg Nges]]/1000</f>
        <v>1.9833899999999998</v>
      </c>
      <c r="L7656" s="1">
        <f>Tabelle111[[#This Row],[Menge kg P2O5]]/1000</f>
        <v>1.7962199999999999</v>
      </c>
      <c r="M7656" s="1">
        <f>Tabelle111[[#This Row],[Menge t Nges]]/Tabelle111[[#This Row],[Anzahl Lieferscheine]]</f>
        <v>0.16528249999999997</v>
      </c>
      <c r="N7656" s="1">
        <f>Tabelle111[[#This Row],[Menge t P2O5]]/Tabelle111[[#This Row],[Anzahl Lieferscheine]]</f>
        <v>0.14968499999999998</v>
      </c>
    </row>
    <row r="7657" spans="1:14" x14ac:dyDescent="0.2">
      <c r="A7657" s="2" t="s">
        <v>34</v>
      </c>
      <c r="B7657" s="2" t="s">
        <v>34</v>
      </c>
      <c r="C7657" s="2" t="s">
        <v>6</v>
      </c>
      <c r="D7657" s="2" t="s">
        <v>15</v>
      </c>
      <c r="E7657" s="2" t="s">
        <v>20</v>
      </c>
      <c r="F7657" s="2" t="s">
        <v>61</v>
      </c>
      <c r="G7657" s="1">
        <v>13493.479999999992</v>
      </c>
      <c r="H7657" s="1">
        <v>8890.3799999999992</v>
      </c>
      <c r="I7657" s="4">
        <v>167</v>
      </c>
      <c r="J7657" s="2" t="s">
        <v>72</v>
      </c>
      <c r="K7657" s="1">
        <f>Tabelle111[[#This Row],[Menge kg Nges]]/1000</f>
        <v>13.493479999999993</v>
      </c>
      <c r="L7657" s="1">
        <f>Tabelle111[[#This Row],[Menge kg P2O5]]/1000</f>
        <v>8.8903799999999986</v>
      </c>
      <c r="M7657" s="1">
        <f>Tabelle111[[#This Row],[Menge t Nges]]/Tabelle111[[#This Row],[Anzahl Lieferscheine]]</f>
        <v>8.0799281437125711E-2</v>
      </c>
      <c r="N7657" s="1">
        <f>Tabelle111[[#This Row],[Menge t P2O5]]/Tabelle111[[#This Row],[Anzahl Lieferscheine]]</f>
        <v>5.3235808383233524E-2</v>
      </c>
    </row>
    <row r="7658" spans="1:14" x14ac:dyDescent="0.2">
      <c r="A7658" s="2" t="s">
        <v>34</v>
      </c>
      <c r="B7658" s="2" t="s">
        <v>34</v>
      </c>
      <c r="C7658" s="2" t="s">
        <v>6</v>
      </c>
      <c r="D7658" s="2" t="s">
        <v>15</v>
      </c>
      <c r="E7658" s="2" t="s">
        <v>21</v>
      </c>
      <c r="F7658" s="2" t="s">
        <v>61</v>
      </c>
      <c r="G7658" s="1">
        <v>43401.929999999978</v>
      </c>
      <c r="H7658" s="1">
        <v>22050.029999999992</v>
      </c>
      <c r="I7658" s="4">
        <v>106</v>
      </c>
      <c r="J7658" s="2" t="s">
        <v>72</v>
      </c>
      <c r="K7658" s="1">
        <f>Tabelle111[[#This Row],[Menge kg Nges]]/1000</f>
        <v>43.401929999999979</v>
      </c>
      <c r="L7658" s="1">
        <f>Tabelle111[[#This Row],[Menge kg P2O5]]/1000</f>
        <v>22.050029999999992</v>
      </c>
      <c r="M7658" s="1">
        <f>Tabelle111[[#This Row],[Menge t Nges]]/Tabelle111[[#This Row],[Anzahl Lieferscheine]]</f>
        <v>0.40945216981132054</v>
      </c>
      <c r="N7658" s="1">
        <f>Tabelle111[[#This Row],[Menge t P2O5]]/Tabelle111[[#This Row],[Anzahl Lieferscheine]]</f>
        <v>0.20801915094339615</v>
      </c>
    </row>
    <row r="7659" spans="1:14" x14ac:dyDescent="0.2">
      <c r="A7659" s="2" t="s">
        <v>34</v>
      </c>
      <c r="B7659" s="2" t="s">
        <v>34</v>
      </c>
      <c r="C7659" s="2" t="s">
        <v>6</v>
      </c>
      <c r="D7659" s="2" t="s">
        <v>15</v>
      </c>
      <c r="E7659" s="2" t="s">
        <v>9</v>
      </c>
      <c r="F7659" s="2" t="s">
        <v>61</v>
      </c>
      <c r="G7659" s="1">
        <v>44887.230000000032</v>
      </c>
      <c r="H7659" s="1">
        <v>25473.549999999996</v>
      </c>
      <c r="I7659" s="4">
        <v>241</v>
      </c>
      <c r="J7659" s="2" t="s">
        <v>72</v>
      </c>
      <c r="K7659" s="1">
        <f>Tabelle111[[#This Row],[Menge kg Nges]]/1000</f>
        <v>44.887230000000031</v>
      </c>
      <c r="L7659" s="1">
        <f>Tabelle111[[#This Row],[Menge kg P2O5]]/1000</f>
        <v>25.473549999999996</v>
      </c>
      <c r="M7659" s="1">
        <f>Tabelle111[[#This Row],[Menge t Nges]]/Tabelle111[[#This Row],[Anzahl Lieferscheine]]</f>
        <v>0.18625406639004163</v>
      </c>
      <c r="N7659" s="1">
        <f>Tabelle111[[#This Row],[Menge t P2O5]]/Tabelle111[[#This Row],[Anzahl Lieferscheine]]</f>
        <v>0.10569937759336098</v>
      </c>
    </row>
    <row r="7660" spans="1:14" x14ac:dyDescent="0.2">
      <c r="A7660" s="2" t="s">
        <v>34</v>
      </c>
      <c r="B7660" s="2" t="s">
        <v>34</v>
      </c>
      <c r="C7660" s="2" t="s">
        <v>6</v>
      </c>
      <c r="D7660" s="2" t="s">
        <v>15</v>
      </c>
      <c r="E7660" s="2" t="s">
        <v>10</v>
      </c>
      <c r="F7660" s="2" t="s">
        <v>61</v>
      </c>
      <c r="G7660" s="1">
        <v>12968.600000000002</v>
      </c>
      <c r="H7660" s="1">
        <v>5616.5899999999992</v>
      </c>
      <c r="I7660" s="4">
        <v>50</v>
      </c>
      <c r="J7660" s="2" t="s">
        <v>72</v>
      </c>
      <c r="K7660" s="1">
        <f>Tabelle111[[#This Row],[Menge kg Nges]]/1000</f>
        <v>12.968600000000002</v>
      </c>
      <c r="L7660" s="1">
        <f>Tabelle111[[#This Row],[Menge kg P2O5]]/1000</f>
        <v>5.6165899999999995</v>
      </c>
      <c r="M7660" s="1">
        <f>Tabelle111[[#This Row],[Menge t Nges]]/Tabelle111[[#This Row],[Anzahl Lieferscheine]]</f>
        <v>0.25937200000000005</v>
      </c>
      <c r="N7660" s="1">
        <f>Tabelle111[[#This Row],[Menge t P2O5]]/Tabelle111[[#This Row],[Anzahl Lieferscheine]]</f>
        <v>0.1123318</v>
      </c>
    </row>
    <row r="7661" spans="1:14" x14ac:dyDescent="0.2">
      <c r="A7661" s="2" t="s">
        <v>34</v>
      </c>
      <c r="B7661" s="2" t="s">
        <v>34</v>
      </c>
      <c r="C7661" s="2" t="s">
        <v>6</v>
      </c>
      <c r="D7661" s="2" t="s">
        <v>15</v>
      </c>
      <c r="E7661" s="2" t="s">
        <v>23</v>
      </c>
      <c r="F7661" s="2" t="s">
        <v>61</v>
      </c>
      <c r="G7661" s="1">
        <v>2023.3</v>
      </c>
      <c r="H7661" s="1">
        <v>929.15</v>
      </c>
      <c r="I7661" s="4">
        <v>13</v>
      </c>
      <c r="J7661" s="2" t="s">
        <v>72</v>
      </c>
      <c r="K7661" s="1">
        <f>Tabelle111[[#This Row],[Menge kg Nges]]/1000</f>
        <v>2.0232999999999999</v>
      </c>
      <c r="L7661" s="1">
        <f>Tabelle111[[#This Row],[Menge kg P2O5]]/1000</f>
        <v>0.92915000000000003</v>
      </c>
      <c r="M7661" s="1">
        <f>Tabelle111[[#This Row],[Menge t Nges]]/Tabelle111[[#This Row],[Anzahl Lieferscheine]]</f>
        <v>0.15563846153846153</v>
      </c>
      <c r="N7661" s="1">
        <f>Tabelle111[[#This Row],[Menge t P2O5]]/Tabelle111[[#This Row],[Anzahl Lieferscheine]]</f>
        <v>7.1473076923076931E-2</v>
      </c>
    </row>
    <row r="7662" spans="1:14" x14ac:dyDescent="0.2">
      <c r="A7662" s="2" t="s">
        <v>34</v>
      </c>
      <c r="B7662" s="2" t="s">
        <v>34</v>
      </c>
      <c r="C7662" s="2" t="s">
        <v>6</v>
      </c>
      <c r="D7662" s="2" t="s">
        <v>15</v>
      </c>
      <c r="E7662" s="2" t="s">
        <v>12</v>
      </c>
      <c r="F7662" s="2" t="s">
        <v>61</v>
      </c>
      <c r="G7662" s="1">
        <v>1510.86</v>
      </c>
      <c r="H7662" s="1">
        <v>994.70999999999992</v>
      </c>
      <c r="I7662" s="4">
        <v>8</v>
      </c>
      <c r="J7662" s="2" t="s">
        <v>72</v>
      </c>
      <c r="K7662" s="1">
        <f>Tabelle111[[#This Row],[Menge kg Nges]]/1000</f>
        <v>1.5108599999999999</v>
      </c>
      <c r="L7662" s="1">
        <f>Tabelle111[[#This Row],[Menge kg P2O5]]/1000</f>
        <v>0.99470999999999987</v>
      </c>
      <c r="M7662" s="1">
        <f>Tabelle111[[#This Row],[Menge t Nges]]/Tabelle111[[#This Row],[Anzahl Lieferscheine]]</f>
        <v>0.18885749999999998</v>
      </c>
      <c r="N7662" s="1">
        <f>Tabelle111[[#This Row],[Menge t P2O5]]/Tabelle111[[#This Row],[Anzahl Lieferscheine]]</f>
        <v>0.12433874999999998</v>
      </c>
    </row>
    <row r="7663" spans="1:14" x14ac:dyDescent="0.2">
      <c r="A7663" s="2" t="s">
        <v>34</v>
      </c>
      <c r="B7663" s="2" t="s">
        <v>34</v>
      </c>
      <c r="C7663" s="2" t="s">
        <v>6</v>
      </c>
      <c r="D7663" s="2" t="s">
        <v>15</v>
      </c>
      <c r="E7663" s="2" t="s">
        <v>13</v>
      </c>
      <c r="F7663" s="2" t="s">
        <v>61</v>
      </c>
      <c r="G7663" s="1">
        <v>8229.4900000000016</v>
      </c>
      <c r="H7663" s="1">
        <v>6098.22</v>
      </c>
      <c r="I7663" s="4">
        <v>31</v>
      </c>
      <c r="J7663" s="2" t="s">
        <v>72</v>
      </c>
      <c r="K7663" s="1">
        <f>Tabelle111[[#This Row],[Menge kg Nges]]/1000</f>
        <v>8.229490000000002</v>
      </c>
      <c r="L7663" s="1">
        <f>Tabelle111[[#This Row],[Menge kg P2O5]]/1000</f>
        <v>6.0982200000000004</v>
      </c>
      <c r="M7663" s="1">
        <f>Tabelle111[[#This Row],[Menge t Nges]]/Tabelle111[[#This Row],[Anzahl Lieferscheine]]</f>
        <v>0.26546741935483875</v>
      </c>
      <c r="N7663" s="1">
        <f>Tabelle111[[#This Row],[Menge t P2O5]]/Tabelle111[[#This Row],[Anzahl Lieferscheine]]</f>
        <v>0.19671677419354841</v>
      </c>
    </row>
    <row r="7664" spans="1:14" x14ac:dyDescent="0.2">
      <c r="A7664" s="2" t="s">
        <v>34</v>
      </c>
      <c r="B7664" s="2" t="s">
        <v>34</v>
      </c>
      <c r="C7664" s="2" t="s">
        <v>6</v>
      </c>
      <c r="D7664" s="2" t="s">
        <v>15</v>
      </c>
      <c r="E7664" s="2" t="s">
        <v>31</v>
      </c>
      <c r="F7664" s="2" t="s">
        <v>61</v>
      </c>
      <c r="G7664" s="1">
        <v>3925.54</v>
      </c>
      <c r="H7664" s="1">
        <v>1616.47</v>
      </c>
      <c r="I7664" s="4">
        <v>13</v>
      </c>
      <c r="J7664" s="2" t="s">
        <v>72</v>
      </c>
      <c r="K7664" s="1">
        <f>Tabelle111[[#This Row],[Menge kg Nges]]/1000</f>
        <v>3.9255399999999998</v>
      </c>
      <c r="L7664" s="1">
        <f>Tabelle111[[#This Row],[Menge kg P2O5]]/1000</f>
        <v>1.6164700000000001</v>
      </c>
      <c r="M7664" s="1">
        <f>Tabelle111[[#This Row],[Menge t Nges]]/Tabelle111[[#This Row],[Anzahl Lieferscheine]]</f>
        <v>0.30196461538461539</v>
      </c>
      <c r="N7664" s="1">
        <f>Tabelle111[[#This Row],[Menge t P2O5]]/Tabelle111[[#This Row],[Anzahl Lieferscheine]]</f>
        <v>0.12434384615384617</v>
      </c>
    </row>
    <row r="7665" spans="1:14" x14ac:dyDescent="0.2">
      <c r="A7665" s="2" t="s">
        <v>34</v>
      </c>
      <c r="B7665" s="2" t="s">
        <v>34</v>
      </c>
      <c r="C7665" s="2" t="s">
        <v>25</v>
      </c>
      <c r="D7665" s="2" t="s">
        <v>25</v>
      </c>
      <c r="E7665" s="2" t="s">
        <v>26</v>
      </c>
      <c r="F7665" s="2" t="s">
        <v>61</v>
      </c>
      <c r="G7665" s="1">
        <v>92836.01999999999</v>
      </c>
      <c r="H7665" s="1">
        <v>47742.319999999985</v>
      </c>
      <c r="I7665" s="4">
        <v>192</v>
      </c>
      <c r="J7665" s="2" t="s">
        <v>72</v>
      </c>
      <c r="K7665" s="1">
        <f>Tabelle111[[#This Row],[Menge kg Nges]]/1000</f>
        <v>92.836019999999991</v>
      </c>
      <c r="L7665" s="1">
        <f>Tabelle111[[#This Row],[Menge kg P2O5]]/1000</f>
        <v>47.742319999999985</v>
      </c>
      <c r="M7665" s="1">
        <f>Tabelle111[[#This Row],[Menge t Nges]]/Tabelle111[[#This Row],[Anzahl Lieferscheine]]</f>
        <v>0.48352093749999997</v>
      </c>
      <c r="N7665" s="1">
        <f>Tabelle111[[#This Row],[Menge t P2O5]]/Tabelle111[[#This Row],[Anzahl Lieferscheine]]</f>
        <v>0.24865791666666659</v>
      </c>
    </row>
    <row r="7666" spans="1:14" x14ac:dyDescent="0.2">
      <c r="A7666" s="2" t="s">
        <v>34</v>
      </c>
      <c r="B7666" s="2" t="s">
        <v>34</v>
      </c>
      <c r="C7666" s="2" t="s">
        <v>63</v>
      </c>
      <c r="D7666" s="2" t="s">
        <v>63</v>
      </c>
      <c r="E7666" s="2" t="s">
        <v>63</v>
      </c>
      <c r="F7666" s="2" t="s">
        <v>61</v>
      </c>
      <c r="G7666" s="1">
        <v>15405.35</v>
      </c>
      <c r="H7666" s="1">
        <v>11263.41</v>
      </c>
      <c r="I7666" s="4">
        <v>50</v>
      </c>
      <c r="J7666" s="2" t="s">
        <v>72</v>
      </c>
      <c r="K7666" s="1">
        <f>Tabelle111[[#This Row],[Menge kg Nges]]/1000</f>
        <v>15.40535</v>
      </c>
      <c r="L7666" s="1">
        <f>Tabelle111[[#This Row],[Menge kg P2O5]]/1000</f>
        <v>11.26341</v>
      </c>
      <c r="M7666" s="1">
        <f>Tabelle111[[#This Row],[Menge t Nges]]/Tabelle111[[#This Row],[Anzahl Lieferscheine]]</f>
        <v>0.30810700000000002</v>
      </c>
      <c r="N7666" s="1">
        <f>Tabelle111[[#This Row],[Menge t P2O5]]/Tabelle111[[#This Row],[Anzahl Lieferscheine]]</f>
        <v>0.2252682</v>
      </c>
    </row>
    <row r="7667" spans="1:14" x14ac:dyDescent="0.2">
      <c r="A7667" s="2" t="s">
        <v>34</v>
      </c>
      <c r="B7667" s="2" t="s">
        <v>45</v>
      </c>
      <c r="C7667" s="2" t="s">
        <v>6</v>
      </c>
      <c r="D7667" s="2" t="s">
        <v>7</v>
      </c>
      <c r="E7667" s="2" t="s">
        <v>8</v>
      </c>
      <c r="F7667" s="2" t="s">
        <v>61</v>
      </c>
      <c r="G7667" s="1">
        <v>1001.1</v>
      </c>
      <c r="H7667" s="1">
        <v>426</v>
      </c>
      <c r="I7667" s="4">
        <v>1</v>
      </c>
      <c r="J7667" s="2" t="s">
        <v>72</v>
      </c>
      <c r="K7667" s="1">
        <f>Tabelle111[[#This Row],[Menge kg Nges]]/1000</f>
        <v>1.0011000000000001</v>
      </c>
      <c r="L7667" s="1">
        <f>Tabelle111[[#This Row],[Menge kg P2O5]]/1000</f>
        <v>0.42599999999999999</v>
      </c>
      <c r="M7667" s="1">
        <f>Tabelle111[[#This Row],[Menge t Nges]]/Tabelle111[[#This Row],[Anzahl Lieferscheine]]</f>
        <v>1.0011000000000001</v>
      </c>
      <c r="N7667" s="1">
        <f>Tabelle111[[#This Row],[Menge t P2O5]]/Tabelle111[[#This Row],[Anzahl Lieferscheine]]</f>
        <v>0.42599999999999999</v>
      </c>
    </row>
    <row r="7668" spans="1:14" x14ac:dyDescent="0.2">
      <c r="A7668" s="2" t="s">
        <v>34</v>
      </c>
      <c r="B7668" s="2" t="s">
        <v>45</v>
      </c>
      <c r="C7668" s="2" t="s">
        <v>6</v>
      </c>
      <c r="D7668" s="2" t="s">
        <v>15</v>
      </c>
      <c r="E7668" s="2" t="s">
        <v>21</v>
      </c>
      <c r="F7668" s="2" t="s">
        <v>61</v>
      </c>
      <c r="G7668" s="1">
        <v>691.2</v>
      </c>
      <c r="H7668" s="1">
        <v>367.2</v>
      </c>
      <c r="I7668" s="4">
        <v>1</v>
      </c>
      <c r="J7668" s="2" t="s">
        <v>72</v>
      </c>
      <c r="K7668" s="1">
        <f>Tabelle111[[#This Row],[Menge kg Nges]]/1000</f>
        <v>0.69120000000000004</v>
      </c>
      <c r="L7668" s="1">
        <f>Tabelle111[[#This Row],[Menge kg P2O5]]/1000</f>
        <v>0.36719999999999997</v>
      </c>
      <c r="M7668" s="1">
        <f>Tabelle111[[#This Row],[Menge t Nges]]/Tabelle111[[#This Row],[Anzahl Lieferscheine]]</f>
        <v>0.69120000000000004</v>
      </c>
      <c r="N7668" s="1">
        <f>Tabelle111[[#This Row],[Menge t P2O5]]/Tabelle111[[#This Row],[Anzahl Lieferscheine]]</f>
        <v>0.36719999999999997</v>
      </c>
    </row>
    <row r="7669" spans="1:14" x14ac:dyDescent="0.2">
      <c r="A7669" s="2" t="s">
        <v>34</v>
      </c>
      <c r="B7669" s="2" t="s">
        <v>51</v>
      </c>
      <c r="C7669" s="2" t="s">
        <v>6</v>
      </c>
      <c r="D7669" s="2" t="s">
        <v>7</v>
      </c>
      <c r="E7669" s="2" t="s">
        <v>8</v>
      </c>
      <c r="F7669" s="2" t="s">
        <v>61</v>
      </c>
      <c r="G7669" s="1">
        <v>282</v>
      </c>
      <c r="H7669" s="1">
        <v>123</v>
      </c>
      <c r="I7669" s="4">
        <v>3</v>
      </c>
      <c r="J7669" s="2" t="s">
        <v>72</v>
      </c>
      <c r="K7669" s="1">
        <f>Tabelle111[[#This Row],[Menge kg Nges]]/1000</f>
        <v>0.28199999999999997</v>
      </c>
      <c r="L7669" s="1">
        <f>Tabelle111[[#This Row],[Menge kg P2O5]]/1000</f>
        <v>0.123</v>
      </c>
      <c r="M7669" s="1">
        <f>Tabelle111[[#This Row],[Menge t Nges]]/Tabelle111[[#This Row],[Anzahl Lieferscheine]]</f>
        <v>9.3999999999999986E-2</v>
      </c>
      <c r="N7669" s="1">
        <f>Tabelle111[[#This Row],[Menge t P2O5]]/Tabelle111[[#This Row],[Anzahl Lieferscheine]]</f>
        <v>4.1000000000000002E-2</v>
      </c>
    </row>
    <row r="7670" spans="1:14" x14ac:dyDescent="0.2">
      <c r="A7670" s="2" t="s">
        <v>34</v>
      </c>
      <c r="B7670" s="2" t="s">
        <v>51</v>
      </c>
      <c r="C7670" s="2" t="s">
        <v>6</v>
      </c>
      <c r="D7670" s="2" t="s">
        <v>7</v>
      </c>
      <c r="E7670" s="2" t="s">
        <v>9</v>
      </c>
      <c r="F7670" s="2" t="s">
        <v>61</v>
      </c>
      <c r="G7670" s="1">
        <v>252.3</v>
      </c>
      <c r="H7670" s="1">
        <v>104.4</v>
      </c>
      <c r="I7670" s="4">
        <v>1</v>
      </c>
      <c r="J7670" s="2" t="s">
        <v>72</v>
      </c>
      <c r="K7670" s="1">
        <f>Tabelle111[[#This Row],[Menge kg Nges]]/1000</f>
        <v>0.25230000000000002</v>
      </c>
      <c r="L7670" s="1">
        <f>Tabelle111[[#This Row],[Menge kg P2O5]]/1000</f>
        <v>0.10440000000000001</v>
      </c>
      <c r="M7670" s="1">
        <f>Tabelle111[[#This Row],[Menge t Nges]]/Tabelle111[[#This Row],[Anzahl Lieferscheine]]</f>
        <v>0.25230000000000002</v>
      </c>
      <c r="N7670" s="1">
        <f>Tabelle111[[#This Row],[Menge t P2O5]]/Tabelle111[[#This Row],[Anzahl Lieferscheine]]</f>
        <v>0.10440000000000001</v>
      </c>
    </row>
    <row r="7671" spans="1:14" x14ac:dyDescent="0.2">
      <c r="A7671" s="2" t="s">
        <v>34</v>
      </c>
      <c r="B7671" s="2" t="s">
        <v>51</v>
      </c>
      <c r="C7671" s="2" t="s">
        <v>6</v>
      </c>
      <c r="D7671" s="2" t="s">
        <v>7</v>
      </c>
      <c r="E7671" s="2" t="s">
        <v>11</v>
      </c>
      <c r="F7671" s="2" t="s">
        <v>61</v>
      </c>
      <c r="G7671" s="1">
        <v>330</v>
      </c>
      <c r="H7671" s="1">
        <v>180</v>
      </c>
      <c r="I7671" s="4">
        <v>1</v>
      </c>
      <c r="J7671" s="2" t="s">
        <v>72</v>
      </c>
      <c r="K7671" s="1">
        <f>Tabelle111[[#This Row],[Menge kg Nges]]/1000</f>
        <v>0.33</v>
      </c>
      <c r="L7671" s="1">
        <f>Tabelle111[[#This Row],[Menge kg P2O5]]/1000</f>
        <v>0.18</v>
      </c>
      <c r="M7671" s="1">
        <f>Tabelle111[[#This Row],[Menge t Nges]]/Tabelle111[[#This Row],[Anzahl Lieferscheine]]</f>
        <v>0.33</v>
      </c>
      <c r="N7671" s="1">
        <f>Tabelle111[[#This Row],[Menge t P2O5]]/Tabelle111[[#This Row],[Anzahl Lieferscheine]]</f>
        <v>0.18</v>
      </c>
    </row>
    <row r="7672" spans="1:14" x14ac:dyDescent="0.2">
      <c r="A7672" s="2" t="s">
        <v>34</v>
      </c>
      <c r="B7672" s="2" t="s">
        <v>51</v>
      </c>
      <c r="C7672" s="2" t="s">
        <v>6</v>
      </c>
      <c r="D7672" s="2" t="s">
        <v>7</v>
      </c>
      <c r="E7672" s="2" t="s">
        <v>12</v>
      </c>
      <c r="F7672" s="2" t="s">
        <v>61</v>
      </c>
      <c r="G7672" s="1">
        <v>609</v>
      </c>
      <c r="H7672" s="1">
        <v>290</v>
      </c>
      <c r="I7672" s="4">
        <v>5</v>
      </c>
      <c r="J7672" s="2" t="s">
        <v>72</v>
      </c>
      <c r="K7672" s="1">
        <f>Tabelle111[[#This Row],[Menge kg Nges]]/1000</f>
        <v>0.60899999999999999</v>
      </c>
      <c r="L7672" s="1">
        <f>Tabelle111[[#This Row],[Menge kg P2O5]]/1000</f>
        <v>0.28999999999999998</v>
      </c>
      <c r="M7672" s="1">
        <f>Tabelle111[[#This Row],[Menge t Nges]]/Tabelle111[[#This Row],[Anzahl Lieferscheine]]</f>
        <v>0.12179999999999999</v>
      </c>
      <c r="N7672" s="1">
        <f>Tabelle111[[#This Row],[Menge t P2O5]]/Tabelle111[[#This Row],[Anzahl Lieferscheine]]</f>
        <v>5.7999999999999996E-2</v>
      </c>
    </row>
    <row r="7673" spans="1:14" x14ac:dyDescent="0.2">
      <c r="A7673" s="2" t="s">
        <v>34</v>
      </c>
      <c r="B7673" s="2" t="s">
        <v>51</v>
      </c>
      <c r="C7673" s="2" t="s">
        <v>6</v>
      </c>
      <c r="D7673" s="2" t="s">
        <v>7</v>
      </c>
      <c r="E7673" s="2" t="s">
        <v>14</v>
      </c>
      <c r="F7673" s="2" t="s">
        <v>61</v>
      </c>
      <c r="G7673" s="1">
        <v>154</v>
      </c>
      <c r="H7673" s="1">
        <v>52.85</v>
      </c>
      <c r="I7673" s="4">
        <v>1</v>
      </c>
      <c r="J7673" s="2" t="s">
        <v>72</v>
      </c>
      <c r="K7673" s="1">
        <f>Tabelle111[[#This Row],[Menge kg Nges]]/1000</f>
        <v>0.154</v>
      </c>
      <c r="L7673" s="1">
        <f>Tabelle111[[#This Row],[Menge kg P2O5]]/1000</f>
        <v>5.2850000000000001E-2</v>
      </c>
      <c r="M7673" s="1">
        <f>Tabelle111[[#This Row],[Menge t Nges]]/Tabelle111[[#This Row],[Anzahl Lieferscheine]]</f>
        <v>0.154</v>
      </c>
      <c r="N7673" s="1">
        <f>Tabelle111[[#This Row],[Menge t P2O5]]/Tabelle111[[#This Row],[Anzahl Lieferscheine]]</f>
        <v>5.2850000000000001E-2</v>
      </c>
    </row>
    <row r="7674" spans="1:14" x14ac:dyDescent="0.2">
      <c r="A7674" s="2" t="s">
        <v>34</v>
      </c>
      <c r="B7674" s="2" t="s">
        <v>51</v>
      </c>
      <c r="C7674" s="2" t="s">
        <v>25</v>
      </c>
      <c r="D7674" s="2" t="s">
        <v>25</v>
      </c>
      <c r="E7674" s="2" t="s">
        <v>26</v>
      </c>
      <c r="F7674" s="2" t="s">
        <v>61</v>
      </c>
      <c r="G7674" s="1">
        <v>94</v>
      </c>
      <c r="H7674" s="1">
        <v>48.4</v>
      </c>
      <c r="I7674" s="4">
        <v>1</v>
      </c>
      <c r="J7674" s="2" t="s">
        <v>72</v>
      </c>
      <c r="K7674" s="1">
        <f>Tabelle111[[#This Row],[Menge kg Nges]]/1000</f>
        <v>9.4E-2</v>
      </c>
      <c r="L7674" s="1">
        <f>Tabelle111[[#This Row],[Menge kg P2O5]]/1000</f>
        <v>4.8399999999999999E-2</v>
      </c>
      <c r="M7674" s="1">
        <f>Tabelle111[[#This Row],[Menge t Nges]]/Tabelle111[[#This Row],[Anzahl Lieferscheine]]</f>
        <v>9.4E-2</v>
      </c>
      <c r="N7674" s="1">
        <f>Tabelle111[[#This Row],[Menge t P2O5]]/Tabelle111[[#This Row],[Anzahl Lieferscheine]]</f>
        <v>4.8399999999999999E-2</v>
      </c>
    </row>
    <row r="7675" spans="1:14" x14ac:dyDescent="0.2">
      <c r="A7675" s="2" t="s">
        <v>34</v>
      </c>
      <c r="B7675" s="2" t="s">
        <v>52</v>
      </c>
      <c r="C7675" s="2" t="s">
        <v>6</v>
      </c>
      <c r="D7675" s="2" t="s">
        <v>7</v>
      </c>
      <c r="E7675" s="2" t="s">
        <v>8</v>
      </c>
      <c r="F7675" s="2" t="s">
        <v>61</v>
      </c>
      <c r="G7675" s="1">
        <v>242.4</v>
      </c>
      <c r="H7675" s="1">
        <v>78</v>
      </c>
      <c r="I7675" s="4">
        <v>1</v>
      </c>
      <c r="J7675" s="2" t="s">
        <v>72</v>
      </c>
      <c r="K7675" s="1">
        <f>Tabelle111[[#This Row],[Menge kg Nges]]/1000</f>
        <v>0.2424</v>
      </c>
      <c r="L7675" s="1">
        <f>Tabelle111[[#This Row],[Menge kg P2O5]]/1000</f>
        <v>7.8E-2</v>
      </c>
      <c r="M7675" s="1">
        <f>Tabelle111[[#This Row],[Menge t Nges]]/Tabelle111[[#This Row],[Anzahl Lieferscheine]]</f>
        <v>0.2424</v>
      </c>
      <c r="N7675" s="1">
        <f>Tabelle111[[#This Row],[Menge t P2O5]]/Tabelle111[[#This Row],[Anzahl Lieferscheine]]</f>
        <v>7.8E-2</v>
      </c>
    </row>
    <row r="7676" spans="1:14" x14ac:dyDescent="0.2">
      <c r="A7676" s="2" t="s">
        <v>34</v>
      </c>
      <c r="B7676" s="2" t="s">
        <v>52</v>
      </c>
      <c r="C7676" s="2" t="s">
        <v>6</v>
      </c>
      <c r="D7676" s="2" t="s">
        <v>7</v>
      </c>
      <c r="E7676" s="2" t="s">
        <v>12</v>
      </c>
      <c r="F7676" s="2" t="s">
        <v>61</v>
      </c>
      <c r="G7676" s="1">
        <v>122</v>
      </c>
      <c r="H7676" s="1">
        <v>58</v>
      </c>
      <c r="I7676" s="4">
        <v>1</v>
      </c>
      <c r="J7676" s="2" t="s">
        <v>72</v>
      </c>
      <c r="K7676" s="1">
        <f>Tabelle111[[#This Row],[Menge kg Nges]]/1000</f>
        <v>0.122</v>
      </c>
      <c r="L7676" s="1">
        <f>Tabelle111[[#This Row],[Menge kg P2O5]]/1000</f>
        <v>5.8000000000000003E-2</v>
      </c>
      <c r="M7676" s="1">
        <f>Tabelle111[[#This Row],[Menge t Nges]]/Tabelle111[[#This Row],[Anzahl Lieferscheine]]</f>
        <v>0.122</v>
      </c>
      <c r="N7676" s="1">
        <f>Tabelle111[[#This Row],[Menge t P2O5]]/Tabelle111[[#This Row],[Anzahl Lieferscheine]]</f>
        <v>5.8000000000000003E-2</v>
      </c>
    </row>
    <row r="7677" spans="1:14" x14ac:dyDescent="0.2">
      <c r="A7677" s="2" t="s">
        <v>34</v>
      </c>
      <c r="B7677" s="2" t="s">
        <v>37</v>
      </c>
      <c r="C7677" s="2" t="s">
        <v>6</v>
      </c>
      <c r="D7677" s="2" t="s">
        <v>7</v>
      </c>
      <c r="E7677" s="2" t="s">
        <v>11</v>
      </c>
      <c r="F7677" s="2" t="s">
        <v>61</v>
      </c>
      <c r="G7677" s="1">
        <v>358.8</v>
      </c>
      <c r="H7677" s="1">
        <v>150</v>
      </c>
      <c r="I7677" s="4">
        <v>1</v>
      </c>
      <c r="J7677" s="2" t="s">
        <v>72</v>
      </c>
      <c r="K7677" s="1">
        <f>Tabelle111[[#This Row],[Menge kg Nges]]/1000</f>
        <v>0.35880000000000001</v>
      </c>
      <c r="L7677" s="1">
        <f>Tabelle111[[#This Row],[Menge kg P2O5]]/1000</f>
        <v>0.15</v>
      </c>
      <c r="M7677" s="1">
        <f>Tabelle111[[#This Row],[Menge t Nges]]/Tabelle111[[#This Row],[Anzahl Lieferscheine]]</f>
        <v>0.35880000000000001</v>
      </c>
      <c r="N7677" s="1">
        <f>Tabelle111[[#This Row],[Menge t P2O5]]/Tabelle111[[#This Row],[Anzahl Lieferscheine]]</f>
        <v>0.15</v>
      </c>
    </row>
    <row r="7678" spans="1:14" x14ac:dyDescent="0.2">
      <c r="A7678" s="2" t="s">
        <v>34</v>
      </c>
      <c r="B7678" s="2" t="s">
        <v>37</v>
      </c>
      <c r="C7678" s="2" t="s">
        <v>6</v>
      </c>
      <c r="D7678" s="2" t="s">
        <v>7</v>
      </c>
      <c r="E7678" s="2" t="s">
        <v>13</v>
      </c>
      <c r="F7678" s="2" t="s">
        <v>61</v>
      </c>
      <c r="G7678" s="1">
        <v>198</v>
      </c>
      <c r="H7678" s="1">
        <v>104</v>
      </c>
      <c r="I7678" s="4">
        <v>1</v>
      </c>
      <c r="J7678" s="2" t="s">
        <v>72</v>
      </c>
      <c r="K7678" s="1">
        <f>Tabelle111[[#This Row],[Menge kg Nges]]/1000</f>
        <v>0.19800000000000001</v>
      </c>
      <c r="L7678" s="1">
        <f>Tabelle111[[#This Row],[Menge kg P2O5]]/1000</f>
        <v>0.104</v>
      </c>
      <c r="M7678" s="1">
        <f>Tabelle111[[#This Row],[Menge t Nges]]/Tabelle111[[#This Row],[Anzahl Lieferscheine]]</f>
        <v>0.19800000000000001</v>
      </c>
      <c r="N7678" s="1">
        <f>Tabelle111[[#This Row],[Menge t P2O5]]/Tabelle111[[#This Row],[Anzahl Lieferscheine]]</f>
        <v>0.104</v>
      </c>
    </row>
    <row r="7679" spans="1:14" x14ac:dyDescent="0.2">
      <c r="A7679" s="2" t="s">
        <v>34</v>
      </c>
      <c r="B7679" s="2" t="s">
        <v>38</v>
      </c>
      <c r="C7679" s="2" t="s">
        <v>6</v>
      </c>
      <c r="D7679" s="2" t="s">
        <v>15</v>
      </c>
      <c r="E7679" s="2" t="s">
        <v>21</v>
      </c>
      <c r="F7679" s="2" t="s">
        <v>61</v>
      </c>
      <c r="G7679" s="1">
        <v>520</v>
      </c>
      <c r="H7679" s="1">
        <v>240</v>
      </c>
      <c r="I7679" s="4">
        <v>1</v>
      </c>
      <c r="J7679" s="2" t="s">
        <v>72</v>
      </c>
      <c r="K7679" s="1">
        <f>Tabelle111[[#This Row],[Menge kg Nges]]/1000</f>
        <v>0.52</v>
      </c>
      <c r="L7679" s="1">
        <f>Tabelle111[[#This Row],[Menge kg P2O5]]/1000</f>
        <v>0.24</v>
      </c>
      <c r="M7679" s="1">
        <f>Tabelle111[[#This Row],[Menge t Nges]]/Tabelle111[[#This Row],[Anzahl Lieferscheine]]</f>
        <v>0.52</v>
      </c>
      <c r="N7679" s="1">
        <f>Tabelle111[[#This Row],[Menge t P2O5]]/Tabelle111[[#This Row],[Anzahl Lieferscheine]]</f>
        <v>0.24</v>
      </c>
    </row>
    <row r="7680" spans="1:14" x14ac:dyDescent="0.2">
      <c r="A7680" s="2" t="s">
        <v>34</v>
      </c>
      <c r="B7680" s="2" t="s">
        <v>39</v>
      </c>
      <c r="C7680" s="2" t="s">
        <v>6</v>
      </c>
      <c r="D7680" s="2" t="s">
        <v>7</v>
      </c>
      <c r="E7680" s="2" t="s">
        <v>9</v>
      </c>
      <c r="F7680" s="2" t="s">
        <v>61</v>
      </c>
      <c r="G7680" s="1">
        <v>565.5</v>
      </c>
      <c r="H7680" s="1">
        <v>234</v>
      </c>
      <c r="I7680" s="4">
        <v>2</v>
      </c>
      <c r="J7680" s="2" t="s">
        <v>72</v>
      </c>
      <c r="K7680" s="1">
        <f>Tabelle111[[#This Row],[Menge kg Nges]]/1000</f>
        <v>0.5655</v>
      </c>
      <c r="L7680" s="1">
        <f>Tabelle111[[#This Row],[Menge kg P2O5]]/1000</f>
        <v>0.23400000000000001</v>
      </c>
      <c r="M7680" s="1">
        <f>Tabelle111[[#This Row],[Menge t Nges]]/Tabelle111[[#This Row],[Anzahl Lieferscheine]]</f>
        <v>0.28275</v>
      </c>
      <c r="N7680" s="1">
        <f>Tabelle111[[#This Row],[Menge t P2O5]]/Tabelle111[[#This Row],[Anzahl Lieferscheine]]</f>
        <v>0.11700000000000001</v>
      </c>
    </row>
    <row r="7681" spans="1:14" x14ac:dyDescent="0.2">
      <c r="A7681" s="2" t="s">
        <v>34</v>
      </c>
      <c r="B7681" s="2" t="s">
        <v>39</v>
      </c>
      <c r="C7681" s="2" t="s">
        <v>6</v>
      </c>
      <c r="D7681" s="2" t="s">
        <v>7</v>
      </c>
      <c r="E7681" s="2" t="s">
        <v>11</v>
      </c>
      <c r="F7681" s="2" t="s">
        <v>61</v>
      </c>
      <c r="G7681" s="1">
        <v>2836.7</v>
      </c>
      <c r="H7681" s="1">
        <v>1136.5</v>
      </c>
      <c r="I7681" s="4">
        <v>7</v>
      </c>
      <c r="J7681" s="2" t="s">
        <v>72</v>
      </c>
      <c r="K7681" s="1">
        <f>Tabelle111[[#This Row],[Menge kg Nges]]/1000</f>
        <v>2.8367</v>
      </c>
      <c r="L7681" s="1">
        <f>Tabelle111[[#This Row],[Menge kg P2O5]]/1000</f>
        <v>1.1365000000000001</v>
      </c>
      <c r="M7681" s="1">
        <f>Tabelle111[[#This Row],[Menge t Nges]]/Tabelle111[[#This Row],[Anzahl Lieferscheine]]</f>
        <v>0.40524285714285713</v>
      </c>
      <c r="N7681" s="1">
        <f>Tabelle111[[#This Row],[Menge t P2O5]]/Tabelle111[[#This Row],[Anzahl Lieferscheine]]</f>
        <v>0.16235714285714287</v>
      </c>
    </row>
    <row r="7682" spans="1:14" x14ac:dyDescent="0.2">
      <c r="A7682" s="2" t="s">
        <v>34</v>
      </c>
      <c r="B7682" s="2" t="s">
        <v>39</v>
      </c>
      <c r="C7682" s="2" t="s">
        <v>6</v>
      </c>
      <c r="D7682" s="2" t="s">
        <v>7</v>
      </c>
      <c r="E7682" s="2" t="s">
        <v>12</v>
      </c>
      <c r="F7682" s="2" t="s">
        <v>61</v>
      </c>
      <c r="G7682" s="1">
        <v>1472.2600000000002</v>
      </c>
      <c r="H7682" s="1">
        <v>536.66</v>
      </c>
      <c r="I7682" s="4">
        <v>6</v>
      </c>
      <c r="J7682" s="2" t="s">
        <v>72</v>
      </c>
      <c r="K7682" s="1">
        <f>Tabelle111[[#This Row],[Menge kg Nges]]/1000</f>
        <v>1.4722600000000001</v>
      </c>
      <c r="L7682" s="1">
        <f>Tabelle111[[#This Row],[Menge kg P2O5]]/1000</f>
        <v>0.53665999999999991</v>
      </c>
      <c r="M7682" s="1">
        <f>Tabelle111[[#This Row],[Menge t Nges]]/Tabelle111[[#This Row],[Anzahl Lieferscheine]]</f>
        <v>0.24537666666666669</v>
      </c>
      <c r="N7682" s="1">
        <f>Tabelle111[[#This Row],[Menge t P2O5]]/Tabelle111[[#This Row],[Anzahl Lieferscheine]]</f>
        <v>8.9443333333333319E-2</v>
      </c>
    </row>
    <row r="7683" spans="1:14" x14ac:dyDescent="0.2">
      <c r="A7683" s="2" t="s">
        <v>34</v>
      </c>
      <c r="B7683" s="2" t="s">
        <v>39</v>
      </c>
      <c r="C7683" s="2" t="s">
        <v>6</v>
      </c>
      <c r="D7683" s="2" t="s">
        <v>7</v>
      </c>
      <c r="E7683" s="2" t="s">
        <v>13</v>
      </c>
      <c r="F7683" s="2" t="s">
        <v>61</v>
      </c>
      <c r="G7683" s="1">
        <v>1089.4000000000001</v>
      </c>
      <c r="H7683" s="1">
        <v>664.1</v>
      </c>
      <c r="I7683" s="4">
        <v>4</v>
      </c>
      <c r="J7683" s="2" t="s">
        <v>72</v>
      </c>
      <c r="K7683" s="1">
        <f>Tabelle111[[#This Row],[Menge kg Nges]]/1000</f>
        <v>1.0894000000000001</v>
      </c>
      <c r="L7683" s="1">
        <f>Tabelle111[[#This Row],[Menge kg P2O5]]/1000</f>
        <v>0.66410000000000002</v>
      </c>
      <c r="M7683" s="1">
        <f>Tabelle111[[#This Row],[Menge t Nges]]/Tabelle111[[#This Row],[Anzahl Lieferscheine]]</f>
        <v>0.27235000000000004</v>
      </c>
      <c r="N7683" s="1">
        <f>Tabelle111[[#This Row],[Menge t P2O5]]/Tabelle111[[#This Row],[Anzahl Lieferscheine]]</f>
        <v>0.16602500000000001</v>
      </c>
    </row>
    <row r="7684" spans="1:14" x14ac:dyDescent="0.2">
      <c r="A7684" s="2" t="s">
        <v>34</v>
      </c>
      <c r="B7684" s="2" t="s">
        <v>39</v>
      </c>
      <c r="C7684" s="2" t="s">
        <v>6</v>
      </c>
      <c r="D7684" s="2" t="s">
        <v>7</v>
      </c>
      <c r="E7684" s="2" t="s">
        <v>14</v>
      </c>
      <c r="F7684" s="2" t="s">
        <v>61</v>
      </c>
      <c r="G7684" s="1">
        <v>399</v>
      </c>
      <c r="H7684" s="1">
        <v>175</v>
      </c>
      <c r="I7684" s="4">
        <v>2</v>
      </c>
      <c r="J7684" s="2" t="s">
        <v>72</v>
      </c>
      <c r="K7684" s="1">
        <f>Tabelle111[[#This Row],[Menge kg Nges]]/1000</f>
        <v>0.39900000000000002</v>
      </c>
      <c r="L7684" s="1">
        <f>Tabelle111[[#This Row],[Menge kg P2O5]]/1000</f>
        <v>0.17499999999999999</v>
      </c>
      <c r="M7684" s="1">
        <f>Tabelle111[[#This Row],[Menge t Nges]]/Tabelle111[[#This Row],[Anzahl Lieferscheine]]</f>
        <v>0.19950000000000001</v>
      </c>
      <c r="N7684" s="1">
        <f>Tabelle111[[#This Row],[Menge t P2O5]]/Tabelle111[[#This Row],[Anzahl Lieferscheine]]</f>
        <v>8.7499999999999994E-2</v>
      </c>
    </row>
    <row r="7685" spans="1:14" x14ac:dyDescent="0.2">
      <c r="A7685" s="2" t="s">
        <v>34</v>
      </c>
      <c r="B7685" s="2" t="s">
        <v>39</v>
      </c>
      <c r="C7685" s="2" t="s">
        <v>6</v>
      </c>
      <c r="D7685" s="2" t="s">
        <v>15</v>
      </c>
      <c r="E7685" s="2" t="s">
        <v>18</v>
      </c>
      <c r="F7685" s="2" t="s">
        <v>61</v>
      </c>
      <c r="G7685" s="1">
        <v>806.4</v>
      </c>
      <c r="H7685" s="1">
        <v>652.79999999999995</v>
      </c>
      <c r="I7685" s="4">
        <v>1</v>
      </c>
      <c r="J7685" s="2" t="s">
        <v>72</v>
      </c>
      <c r="K7685" s="1">
        <f>Tabelle111[[#This Row],[Menge kg Nges]]/1000</f>
        <v>0.80640000000000001</v>
      </c>
      <c r="L7685" s="1">
        <f>Tabelle111[[#This Row],[Menge kg P2O5]]/1000</f>
        <v>0.65279999999999994</v>
      </c>
      <c r="M7685" s="1">
        <f>Tabelle111[[#This Row],[Menge t Nges]]/Tabelle111[[#This Row],[Anzahl Lieferscheine]]</f>
        <v>0.80640000000000001</v>
      </c>
      <c r="N7685" s="1">
        <f>Tabelle111[[#This Row],[Menge t P2O5]]/Tabelle111[[#This Row],[Anzahl Lieferscheine]]</f>
        <v>0.65279999999999994</v>
      </c>
    </row>
    <row r="7686" spans="1:14" x14ac:dyDescent="0.2">
      <c r="A7686" s="2" t="s">
        <v>34</v>
      </c>
      <c r="B7686" s="2" t="s">
        <v>39</v>
      </c>
      <c r="C7686" s="2" t="s">
        <v>6</v>
      </c>
      <c r="D7686" s="2" t="s">
        <v>15</v>
      </c>
      <c r="E7686" s="2" t="s">
        <v>21</v>
      </c>
      <c r="F7686" s="2" t="s">
        <v>61</v>
      </c>
      <c r="G7686" s="1">
        <v>256.5</v>
      </c>
      <c r="H7686" s="1">
        <v>160.5</v>
      </c>
      <c r="I7686" s="4">
        <v>1</v>
      </c>
      <c r="J7686" s="2" t="s">
        <v>72</v>
      </c>
      <c r="K7686" s="1">
        <f>Tabelle111[[#This Row],[Menge kg Nges]]/1000</f>
        <v>0.25650000000000001</v>
      </c>
      <c r="L7686" s="1">
        <f>Tabelle111[[#This Row],[Menge kg P2O5]]/1000</f>
        <v>0.1605</v>
      </c>
      <c r="M7686" s="1">
        <f>Tabelle111[[#This Row],[Menge t Nges]]/Tabelle111[[#This Row],[Anzahl Lieferscheine]]</f>
        <v>0.25650000000000001</v>
      </c>
      <c r="N7686" s="1">
        <f>Tabelle111[[#This Row],[Menge t P2O5]]/Tabelle111[[#This Row],[Anzahl Lieferscheine]]</f>
        <v>0.1605</v>
      </c>
    </row>
    <row r="7687" spans="1:14" x14ac:dyDescent="0.2">
      <c r="A7687" s="2" t="s">
        <v>34</v>
      </c>
      <c r="B7687" s="2" t="s">
        <v>39</v>
      </c>
      <c r="C7687" s="2" t="s">
        <v>6</v>
      </c>
      <c r="D7687" s="2" t="s">
        <v>15</v>
      </c>
      <c r="E7687" s="2" t="s">
        <v>9</v>
      </c>
      <c r="F7687" s="2" t="s">
        <v>61</v>
      </c>
      <c r="G7687" s="1">
        <v>84.5</v>
      </c>
      <c r="H7687" s="1">
        <v>56.25</v>
      </c>
      <c r="I7687" s="4">
        <v>1</v>
      </c>
      <c r="J7687" s="2" t="s">
        <v>72</v>
      </c>
      <c r="K7687" s="1">
        <f>Tabelle111[[#This Row],[Menge kg Nges]]/1000</f>
        <v>8.4500000000000006E-2</v>
      </c>
      <c r="L7687" s="1">
        <f>Tabelle111[[#This Row],[Menge kg P2O5]]/1000</f>
        <v>5.6250000000000001E-2</v>
      </c>
      <c r="M7687" s="1">
        <f>Tabelle111[[#This Row],[Menge t Nges]]/Tabelle111[[#This Row],[Anzahl Lieferscheine]]</f>
        <v>8.4500000000000006E-2</v>
      </c>
      <c r="N7687" s="1">
        <f>Tabelle111[[#This Row],[Menge t P2O5]]/Tabelle111[[#This Row],[Anzahl Lieferscheine]]</f>
        <v>5.6250000000000001E-2</v>
      </c>
    </row>
    <row r="7688" spans="1:14" x14ac:dyDescent="0.2">
      <c r="A7688" s="2" t="s">
        <v>34</v>
      </c>
      <c r="B7688" s="2" t="s">
        <v>39</v>
      </c>
      <c r="C7688" s="2" t="s">
        <v>63</v>
      </c>
      <c r="D7688" s="2" t="s">
        <v>63</v>
      </c>
      <c r="E7688" s="2" t="s">
        <v>63</v>
      </c>
      <c r="F7688" s="2" t="s">
        <v>61</v>
      </c>
      <c r="G7688" s="1">
        <v>238.29</v>
      </c>
      <c r="H7688" s="1">
        <v>186.29</v>
      </c>
      <c r="I7688" s="4">
        <v>1</v>
      </c>
      <c r="J7688" s="2" t="s">
        <v>72</v>
      </c>
      <c r="K7688" s="1">
        <f>Tabelle111[[#This Row],[Menge kg Nges]]/1000</f>
        <v>0.23829</v>
      </c>
      <c r="L7688" s="1">
        <f>Tabelle111[[#This Row],[Menge kg P2O5]]/1000</f>
        <v>0.18628999999999998</v>
      </c>
      <c r="M7688" s="1">
        <f>Tabelle111[[#This Row],[Menge t Nges]]/Tabelle111[[#This Row],[Anzahl Lieferscheine]]</f>
        <v>0.23829</v>
      </c>
      <c r="N7688" s="1">
        <f>Tabelle111[[#This Row],[Menge t P2O5]]/Tabelle111[[#This Row],[Anzahl Lieferscheine]]</f>
        <v>0.18628999999999998</v>
      </c>
    </row>
    <row r="7689" spans="1:14" x14ac:dyDescent="0.2">
      <c r="A7689" s="2" t="s">
        <v>34</v>
      </c>
      <c r="B7689" s="2" t="s">
        <v>40</v>
      </c>
      <c r="C7689" s="2" t="s">
        <v>6</v>
      </c>
      <c r="D7689" s="2" t="s">
        <v>7</v>
      </c>
      <c r="E7689" s="2" t="s">
        <v>13</v>
      </c>
      <c r="F7689" s="2" t="s">
        <v>61</v>
      </c>
      <c r="G7689" s="1">
        <v>4171.5</v>
      </c>
      <c r="H7689" s="1">
        <v>2142.4</v>
      </c>
      <c r="I7689" s="4">
        <v>7</v>
      </c>
      <c r="J7689" s="2" t="s">
        <v>72</v>
      </c>
      <c r="K7689" s="1">
        <f>Tabelle111[[#This Row],[Menge kg Nges]]/1000</f>
        <v>4.1715</v>
      </c>
      <c r="L7689" s="1">
        <f>Tabelle111[[#This Row],[Menge kg P2O5]]/1000</f>
        <v>2.1424000000000003</v>
      </c>
      <c r="M7689" s="1">
        <f>Tabelle111[[#This Row],[Menge t Nges]]/Tabelle111[[#This Row],[Anzahl Lieferscheine]]</f>
        <v>0.59592857142857147</v>
      </c>
      <c r="N7689" s="1">
        <f>Tabelle111[[#This Row],[Menge t P2O5]]/Tabelle111[[#This Row],[Anzahl Lieferscheine]]</f>
        <v>0.30605714285714292</v>
      </c>
    </row>
    <row r="7690" spans="1:14" x14ac:dyDescent="0.2">
      <c r="A7690" s="2" t="s">
        <v>34</v>
      </c>
      <c r="B7690" s="2" t="s">
        <v>55</v>
      </c>
      <c r="C7690" s="2" t="s">
        <v>6</v>
      </c>
      <c r="D7690" s="2" t="s">
        <v>7</v>
      </c>
      <c r="E7690" s="2" t="s">
        <v>8</v>
      </c>
      <c r="F7690" s="2" t="s">
        <v>61</v>
      </c>
      <c r="G7690" s="1">
        <v>86.8</v>
      </c>
      <c r="H7690" s="1">
        <v>47.6</v>
      </c>
      <c r="I7690" s="4">
        <v>1</v>
      </c>
      <c r="J7690" s="2" t="s">
        <v>72</v>
      </c>
      <c r="K7690" s="1">
        <f>Tabelle111[[#This Row],[Menge kg Nges]]/1000</f>
        <v>8.6800000000000002E-2</v>
      </c>
      <c r="L7690" s="1">
        <f>Tabelle111[[#This Row],[Menge kg P2O5]]/1000</f>
        <v>4.7600000000000003E-2</v>
      </c>
      <c r="M7690" s="1">
        <f>Tabelle111[[#This Row],[Menge t Nges]]/Tabelle111[[#This Row],[Anzahl Lieferscheine]]</f>
        <v>8.6800000000000002E-2</v>
      </c>
      <c r="N7690" s="1">
        <f>Tabelle111[[#This Row],[Menge t P2O5]]/Tabelle111[[#This Row],[Anzahl Lieferscheine]]</f>
        <v>4.7600000000000003E-2</v>
      </c>
    </row>
    <row r="7691" spans="1:14" x14ac:dyDescent="0.2">
      <c r="A7691" s="2" t="s">
        <v>34</v>
      </c>
      <c r="B7691" s="2" t="s">
        <v>28</v>
      </c>
      <c r="C7691" s="2" t="s">
        <v>6</v>
      </c>
      <c r="D7691" s="2" t="s">
        <v>7</v>
      </c>
      <c r="E7691" s="2" t="s">
        <v>14</v>
      </c>
      <c r="F7691" s="2" t="s">
        <v>61</v>
      </c>
      <c r="G7691" s="1">
        <v>2812.1899999999996</v>
      </c>
      <c r="H7691" s="1">
        <v>1293.1400000000001</v>
      </c>
      <c r="I7691" s="4">
        <v>8</v>
      </c>
      <c r="J7691" s="2" t="s">
        <v>72</v>
      </c>
      <c r="K7691" s="1">
        <f>Tabelle111[[#This Row],[Menge kg Nges]]/1000</f>
        <v>2.8121899999999997</v>
      </c>
      <c r="L7691" s="1">
        <f>Tabelle111[[#This Row],[Menge kg P2O5]]/1000</f>
        <v>1.2931400000000002</v>
      </c>
      <c r="M7691" s="1">
        <f>Tabelle111[[#This Row],[Menge t Nges]]/Tabelle111[[#This Row],[Anzahl Lieferscheine]]</f>
        <v>0.35152374999999997</v>
      </c>
      <c r="N7691" s="1">
        <f>Tabelle111[[#This Row],[Menge t P2O5]]/Tabelle111[[#This Row],[Anzahl Lieferscheine]]</f>
        <v>0.16164250000000002</v>
      </c>
    </row>
    <row r="7692" spans="1:14" x14ac:dyDescent="0.2">
      <c r="A7692" s="2" t="s">
        <v>34</v>
      </c>
      <c r="B7692" s="2" t="s">
        <v>28</v>
      </c>
      <c r="C7692" s="2" t="s">
        <v>6</v>
      </c>
      <c r="D7692" s="2" t="s">
        <v>15</v>
      </c>
      <c r="E7692" s="2" t="s">
        <v>18</v>
      </c>
      <c r="F7692" s="2" t="s">
        <v>61</v>
      </c>
      <c r="G7692" s="1">
        <v>3136.56</v>
      </c>
      <c r="H7692" s="1">
        <v>2318.4</v>
      </c>
      <c r="I7692" s="4">
        <v>4</v>
      </c>
      <c r="J7692" s="2" t="s">
        <v>72</v>
      </c>
      <c r="K7692" s="1">
        <f>Tabelle111[[#This Row],[Menge kg Nges]]/1000</f>
        <v>3.1365599999999998</v>
      </c>
      <c r="L7692" s="1">
        <f>Tabelle111[[#This Row],[Menge kg P2O5]]/1000</f>
        <v>2.3184</v>
      </c>
      <c r="M7692" s="1">
        <f>Tabelle111[[#This Row],[Menge t Nges]]/Tabelle111[[#This Row],[Anzahl Lieferscheine]]</f>
        <v>0.78413999999999995</v>
      </c>
      <c r="N7692" s="1">
        <f>Tabelle111[[#This Row],[Menge t P2O5]]/Tabelle111[[#This Row],[Anzahl Lieferscheine]]</f>
        <v>0.5796</v>
      </c>
    </row>
    <row r="7693" spans="1:14" x14ac:dyDescent="0.2">
      <c r="A7693" s="2" t="s">
        <v>34</v>
      </c>
      <c r="B7693" s="2" t="s">
        <v>28</v>
      </c>
      <c r="C7693" s="2" t="s">
        <v>6</v>
      </c>
      <c r="D7693" s="2" t="s">
        <v>15</v>
      </c>
      <c r="E7693" s="2" t="s">
        <v>21</v>
      </c>
      <c r="F7693" s="2" t="s">
        <v>61</v>
      </c>
      <c r="G7693" s="1">
        <v>3359.92</v>
      </c>
      <c r="H7693" s="1">
        <v>1829.88</v>
      </c>
      <c r="I7693" s="4">
        <v>4</v>
      </c>
      <c r="J7693" s="2" t="s">
        <v>72</v>
      </c>
      <c r="K7693" s="1">
        <f>Tabelle111[[#This Row],[Menge kg Nges]]/1000</f>
        <v>3.3599200000000002</v>
      </c>
      <c r="L7693" s="1">
        <f>Tabelle111[[#This Row],[Menge kg P2O5]]/1000</f>
        <v>1.8298800000000002</v>
      </c>
      <c r="M7693" s="1">
        <f>Tabelle111[[#This Row],[Menge t Nges]]/Tabelle111[[#This Row],[Anzahl Lieferscheine]]</f>
        <v>0.83998000000000006</v>
      </c>
      <c r="N7693" s="1">
        <f>Tabelle111[[#This Row],[Menge t P2O5]]/Tabelle111[[#This Row],[Anzahl Lieferscheine]]</f>
        <v>0.45747000000000004</v>
      </c>
    </row>
    <row r="7694" spans="1:14" x14ac:dyDescent="0.2">
      <c r="A7694" s="2" t="s">
        <v>34</v>
      </c>
      <c r="B7694" s="2" t="s">
        <v>28</v>
      </c>
      <c r="C7694" s="2" t="s">
        <v>6</v>
      </c>
      <c r="D7694" s="2" t="s">
        <v>15</v>
      </c>
      <c r="E7694" s="2" t="s">
        <v>10</v>
      </c>
      <c r="F7694" s="2" t="s">
        <v>61</v>
      </c>
      <c r="G7694" s="1">
        <v>185.6</v>
      </c>
      <c r="H7694" s="1">
        <v>107.84</v>
      </c>
      <c r="I7694" s="4">
        <v>1</v>
      </c>
      <c r="J7694" s="2" t="s">
        <v>72</v>
      </c>
      <c r="K7694" s="1">
        <f>Tabelle111[[#This Row],[Menge kg Nges]]/1000</f>
        <v>0.18559999999999999</v>
      </c>
      <c r="L7694" s="1">
        <f>Tabelle111[[#This Row],[Menge kg P2O5]]/1000</f>
        <v>0.10784000000000001</v>
      </c>
      <c r="M7694" s="1">
        <f>Tabelle111[[#This Row],[Menge t Nges]]/Tabelle111[[#This Row],[Anzahl Lieferscheine]]</f>
        <v>0.18559999999999999</v>
      </c>
      <c r="N7694" s="1">
        <f>Tabelle111[[#This Row],[Menge t P2O5]]/Tabelle111[[#This Row],[Anzahl Lieferscheine]]</f>
        <v>0.10784000000000001</v>
      </c>
    </row>
    <row r="7695" spans="1:14" x14ac:dyDescent="0.2">
      <c r="A7695" s="2" t="s">
        <v>34</v>
      </c>
      <c r="B7695" s="2" t="s">
        <v>28</v>
      </c>
      <c r="C7695" s="2" t="s">
        <v>6</v>
      </c>
      <c r="D7695" s="2" t="s">
        <v>15</v>
      </c>
      <c r="E7695" s="2" t="s">
        <v>13</v>
      </c>
      <c r="F7695" s="2" t="s">
        <v>61</v>
      </c>
      <c r="G7695" s="1">
        <v>327.60000000000002</v>
      </c>
      <c r="H7695" s="1">
        <v>174</v>
      </c>
      <c r="I7695" s="4">
        <v>1</v>
      </c>
      <c r="J7695" s="2" t="s">
        <v>72</v>
      </c>
      <c r="K7695" s="1">
        <f>Tabelle111[[#This Row],[Menge kg Nges]]/1000</f>
        <v>0.3276</v>
      </c>
      <c r="L7695" s="1">
        <f>Tabelle111[[#This Row],[Menge kg P2O5]]/1000</f>
        <v>0.17399999999999999</v>
      </c>
      <c r="M7695" s="1">
        <f>Tabelle111[[#This Row],[Menge t Nges]]/Tabelle111[[#This Row],[Anzahl Lieferscheine]]</f>
        <v>0.3276</v>
      </c>
      <c r="N7695" s="1">
        <f>Tabelle111[[#This Row],[Menge t P2O5]]/Tabelle111[[#This Row],[Anzahl Lieferscheine]]</f>
        <v>0.17399999999999999</v>
      </c>
    </row>
    <row r="7696" spans="1:14" x14ac:dyDescent="0.2">
      <c r="A7696" s="2" t="s">
        <v>34</v>
      </c>
      <c r="B7696" s="2" t="s">
        <v>28</v>
      </c>
      <c r="C7696" s="2" t="s">
        <v>25</v>
      </c>
      <c r="D7696" s="2" t="s">
        <v>25</v>
      </c>
      <c r="E7696" s="2" t="s">
        <v>26</v>
      </c>
      <c r="F7696" s="2" t="s">
        <v>61</v>
      </c>
      <c r="G7696" s="1">
        <v>337.05</v>
      </c>
      <c r="H7696" s="1">
        <v>171</v>
      </c>
      <c r="I7696" s="4">
        <v>2</v>
      </c>
      <c r="J7696" s="2" t="s">
        <v>72</v>
      </c>
      <c r="K7696" s="1">
        <f>Tabelle111[[#This Row],[Menge kg Nges]]/1000</f>
        <v>0.33705000000000002</v>
      </c>
      <c r="L7696" s="1">
        <f>Tabelle111[[#This Row],[Menge kg P2O5]]/1000</f>
        <v>0.17100000000000001</v>
      </c>
      <c r="M7696" s="1">
        <f>Tabelle111[[#This Row],[Menge t Nges]]/Tabelle111[[#This Row],[Anzahl Lieferscheine]]</f>
        <v>0.16852500000000001</v>
      </c>
      <c r="N7696" s="1">
        <f>Tabelle111[[#This Row],[Menge t P2O5]]/Tabelle111[[#This Row],[Anzahl Lieferscheine]]</f>
        <v>8.5500000000000007E-2</v>
      </c>
    </row>
    <row r="7697" spans="1:14" x14ac:dyDescent="0.2">
      <c r="A7697" s="2" t="s">
        <v>34</v>
      </c>
      <c r="B7697" s="2" t="s">
        <v>41</v>
      </c>
      <c r="C7697" s="2" t="s">
        <v>6</v>
      </c>
      <c r="D7697" s="2" t="s">
        <v>7</v>
      </c>
      <c r="E7697" s="2" t="s">
        <v>9</v>
      </c>
      <c r="F7697" s="2" t="s">
        <v>61</v>
      </c>
      <c r="G7697" s="1">
        <v>6339.5400000000009</v>
      </c>
      <c r="H7697" s="1">
        <v>2780.43</v>
      </c>
      <c r="I7697" s="4">
        <v>23</v>
      </c>
      <c r="J7697" s="2" t="s">
        <v>72</v>
      </c>
      <c r="K7697" s="1">
        <f>Tabelle111[[#This Row],[Menge kg Nges]]/1000</f>
        <v>6.3395400000000013</v>
      </c>
      <c r="L7697" s="1">
        <f>Tabelle111[[#This Row],[Menge kg P2O5]]/1000</f>
        <v>2.78043</v>
      </c>
      <c r="M7697" s="1">
        <f>Tabelle111[[#This Row],[Menge t Nges]]/Tabelle111[[#This Row],[Anzahl Lieferscheine]]</f>
        <v>0.27563217391304351</v>
      </c>
      <c r="N7697" s="1">
        <f>Tabelle111[[#This Row],[Menge t P2O5]]/Tabelle111[[#This Row],[Anzahl Lieferscheine]]</f>
        <v>0.12088826086956521</v>
      </c>
    </row>
    <row r="7698" spans="1:14" x14ac:dyDescent="0.2">
      <c r="A7698" s="2" t="s">
        <v>34</v>
      </c>
      <c r="B7698" s="2" t="s">
        <v>41</v>
      </c>
      <c r="C7698" s="2" t="s">
        <v>6</v>
      </c>
      <c r="D7698" s="2" t="s">
        <v>7</v>
      </c>
      <c r="E7698" s="2" t="s">
        <v>11</v>
      </c>
      <c r="F7698" s="2" t="s">
        <v>61</v>
      </c>
      <c r="G7698" s="1">
        <v>4595.8599999999997</v>
      </c>
      <c r="H7698" s="1">
        <v>2095.04</v>
      </c>
      <c r="I7698" s="4">
        <v>19</v>
      </c>
      <c r="J7698" s="2" t="s">
        <v>72</v>
      </c>
      <c r="K7698" s="1">
        <f>Tabelle111[[#This Row],[Menge kg Nges]]/1000</f>
        <v>4.5958600000000001</v>
      </c>
      <c r="L7698" s="1">
        <f>Tabelle111[[#This Row],[Menge kg P2O5]]/1000</f>
        <v>2.09504</v>
      </c>
      <c r="M7698" s="1">
        <f>Tabelle111[[#This Row],[Menge t Nges]]/Tabelle111[[#This Row],[Anzahl Lieferscheine]]</f>
        <v>0.24188736842105263</v>
      </c>
      <c r="N7698" s="1">
        <f>Tabelle111[[#This Row],[Menge t P2O5]]/Tabelle111[[#This Row],[Anzahl Lieferscheine]]</f>
        <v>0.11026526315789474</v>
      </c>
    </row>
    <row r="7699" spans="1:14" x14ac:dyDescent="0.2">
      <c r="A7699" s="2" t="s">
        <v>34</v>
      </c>
      <c r="B7699" s="2" t="s">
        <v>41</v>
      </c>
      <c r="C7699" s="2" t="s">
        <v>6</v>
      </c>
      <c r="D7699" s="2" t="s">
        <v>7</v>
      </c>
      <c r="E7699" s="2" t="s">
        <v>12</v>
      </c>
      <c r="F7699" s="2" t="s">
        <v>61</v>
      </c>
      <c r="G7699" s="1">
        <v>5791.55</v>
      </c>
      <c r="H7699" s="1">
        <v>2477</v>
      </c>
      <c r="I7699" s="4">
        <v>20</v>
      </c>
      <c r="J7699" s="2" t="s">
        <v>72</v>
      </c>
      <c r="K7699" s="1">
        <f>Tabelle111[[#This Row],[Menge kg Nges]]/1000</f>
        <v>5.79155</v>
      </c>
      <c r="L7699" s="1">
        <f>Tabelle111[[#This Row],[Menge kg P2O5]]/1000</f>
        <v>2.4769999999999999</v>
      </c>
      <c r="M7699" s="1">
        <f>Tabelle111[[#This Row],[Menge t Nges]]/Tabelle111[[#This Row],[Anzahl Lieferscheine]]</f>
        <v>0.28957749999999999</v>
      </c>
      <c r="N7699" s="1">
        <f>Tabelle111[[#This Row],[Menge t P2O5]]/Tabelle111[[#This Row],[Anzahl Lieferscheine]]</f>
        <v>0.12384999999999999</v>
      </c>
    </row>
    <row r="7700" spans="1:14" x14ac:dyDescent="0.2">
      <c r="A7700" s="2" t="s">
        <v>34</v>
      </c>
      <c r="B7700" s="2" t="s">
        <v>41</v>
      </c>
      <c r="C7700" s="2" t="s">
        <v>6</v>
      </c>
      <c r="D7700" s="2" t="s">
        <v>7</v>
      </c>
      <c r="E7700" s="2" t="s">
        <v>13</v>
      </c>
      <c r="F7700" s="2" t="s">
        <v>61</v>
      </c>
      <c r="G7700" s="1">
        <v>457.5</v>
      </c>
      <c r="H7700" s="1">
        <v>324</v>
      </c>
      <c r="I7700" s="4">
        <v>2</v>
      </c>
      <c r="J7700" s="2" t="s">
        <v>72</v>
      </c>
      <c r="K7700" s="1">
        <f>Tabelle111[[#This Row],[Menge kg Nges]]/1000</f>
        <v>0.45750000000000002</v>
      </c>
      <c r="L7700" s="1">
        <f>Tabelle111[[#This Row],[Menge kg P2O5]]/1000</f>
        <v>0.32400000000000001</v>
      </c>
      <c r="M7700" s="1">
        <f>Tabelle111[[#This Row],[Menge t Nges]]/Tabelle111[[#This Row],[Anzahl Lieferscheine]]</f>
        <v>0.22875000000000001</v>
      </c>
      <c r="N7700" s="1">
        <f>Tabelle111[[#This Row],[Menge t P2O5]]/Tabelle111[[#This Row],[Anzahl Lieferscheine]]</f>
        <v>0.16200000000000001</v>
      </c>
    </row>
    <row r="7701" spans="1:14" x14ac:dyDescent="0.2">
      <c r="A7701" s="2" t="s">
        <v>34</v>
      </c>
      <c r="B7701" s="2" t="s">
        <v>41</v>
      </c>
      <c r="C7701" s="2" t="s">
        <v>6</v>
      </c>
      <c r="D7701" s="2" t="s">
        <v>7</v>
      </c>
      <c r="E7701" s="2" t="s">
        <v>14</v>
      </c>
      <c r="F7701" s="2" t="s">
        <v>61</v>
      </c>
      <c r="G7701" s="1">
        <v>2402.3000000000002</v>
      </c>
      <c r="H7701" s="1">
        <v>1072.5</v>
      </c>
      <c r="I7701" s="4">
        <v>9</v>
      </c>
      <c r="J7701" s="2" t="s">
        <v>72</v>
      </c>
      <c r="K7701" s="1">
        <f>Tabelle111[[#This Row],[Menge kg Nges]]/1000</f>
        <v>2.4023000000000003</v>
      </c>
      <c r="L7701" s="1">
        <f>Tabelle111[[#This Row],[Menge kg P2O5]]/1000</f>
        <v>1.0725</v>
      </c>
      <c r="M7701" s="1">
        <f>Tabelle111[[#This Row],[Menge t Nges]]/Tabelle111[[#This Row],[Anzahl Lieferscheine]]</f>
        <v>0.26692222222222228</v>
      </c>
      <c r="N7701" s="1">
        <f>Tabelle111[[#This Row],[Menge t P2O5]]/Tabelle111[[#This Row],[Anzahl Lieferscheine]]</f>
        <v>0.11916666666666667</v>
      </c>
    </row>
    <row r="7702" spans="1:14" x14ac:dyDescent="0.2">
      <c r="A7702" s="2" t="s">
        <v>34</v>
      </c>
      <c r="B7702" s="2" t="s">
        <v>41</v>
      </c>
      <c r="C7702" s="2" t="s">
        <v>6</v>
      </c>
      <c r="D7702" s="2" t="s">
        <v>15</v>
      </c>
      <c r="E7702" s="2" t="s">
        <v>18</v>
      </c>
      <c r="F7702" s="2" t="s">
        <v>61</v>
      </c>
      <c r="G7702" s="1">
        <v>336</v>
      </c>
      <c r="H7702" s="1">
        <v>272</v>
      </c>
      <c r="I7702" s="4">
        <v>1</v>
      </c>
      <c r="J7702" s="2" t="s">
        <v>72</v>
      </c>
      <c r="K7702" s="1">
        <f>Tabelle111[[#This Row],[Menge kg Nges]]/1000</f>
        <v>0.33600000000000002</v>
      </c>
      <c r="L7702" s="1">
        <f>Tabelle111[[#This Row],[Menge kg P2O5]]/1000</f>
        <v>0.27200000000000002</v>
      </c>
      <c r="M7702" s="1">
        <f>Tabelle111[[#This Row],[Menge t Nges]]/Tabelle111[[#This Row],[Anzahl Lieferscheine]]</f>
        <v>0.33600000000000002</v>
      </c>
      <c r="N7702" s="1">
        <f>Tabelle111[[#This Row],[Menge t P2O5]]/Tabelle111[[#This Row],[Anzahl Lieferscheine]]</f>
        <v>0.27200000000000002</v>
      </c>
    </row>
    <row r="7703" spans="1:14" x14ac:dyDescent="0.2">
      <c r="A7703" s="2" t="s">
        <v>34</v>
      </c>
      <c r="B7703" s="2" t="s">
        <v>41</v>
      </c>
      <c r="C7703" s="2" t="s">
        <v>6</v>
      </c>
      <c r="D7703" s="2" t="s">
        <v>15</v>
      </c>
      <c r="E7703" s="2" t="s">
        <v>21</v>
      </c>
      <c r="F7703" s="2" t="s">
        <v>61</v>
      </c>
      <c r="G7703" s="1">
        <v>162</v>
      </c>
      <c r="H7703" s="1">
        <v>114</v>
      </c>
      <c r="I7703" s="4">
        <v>1</v>
      </c>
      <c r="J7703" s="2" t="s">
        <v>72</v>
      </c>
      <c r="K7703" s="1">
        <f>Tabelle111[[#This Row],[Menge kg Nges]]/1000</f>
        <v>0.16200000000000001</v>
      </c>
      <c r="L7703" s="1">
        <f>Tabelle111[[#This Row],[Menge kg P2O5]]/1000</f>
        <v>0.114</v>
      </c>
      <c r="M7703" s="1">
        <f>Tabelle111[[#This Row],[Menge t Nges]]/Tabelle111[[#This Row],[Anzahl Lieferscheine]]</f>
        <v>0.16200000000000001</v>
      </c>
      <c r="N7703" s="1">
        <f>Tabelle111[[#This Row],[Menge t P2O5]]/Tabelle111[[#This Row],[Anzahl Lieferscheine]]</f>
        <v>0.114</v>
      </c>
    </row>
    <row r="7704" spans="1:14" x14ac:dyDescent="0.2">
      <c r="A7704" s="2" t="s">
        <v>34</v>
      </c>
      <c r="B7704" s="2" t="s">
        <v>41</v>
      </c>
      <c r="C7704" s="2" t="s">
        <v>25</v>
      </c>
      <c r="D7704" s="2" t="s">
        <v>25</v>
      </c>
      <c r="E7704" s="2" t="s">
        <v>26</v>
      </c>
      <c r="F7704" s="2" t="s">
        <v>61</v>
      </c>
      <c r="G7704" s="1">
        <v>529</v>
      </c>
      <c r="H7704" s="1">
        <v>266.60000000000002</v>
      </c>
      <c r="I7704" s="4">
        <v>2</v>
      </c>
      <c r="J7704" s="2" t="s">
        <v>72</v>
      </c>
      <c r="K7704" s="1">
        <f>Tabelle111[[#This Row],[Menge kg Nges]]/1000</f>
        <v>0.52900000000000003</v>
      </c>
      <c r="L7704" s="1">
        <f>Tabelle111[[#This Row],[Menge kg P2O5]]/1000</f>
        <v>0.2666</v>
      </c>
      <c r="M7704" s="1">
        <f>Tabelle111[[#This Row],[Menge t Nges]]/Tabelle111[[#This Row],[Anzahl Lieferscheine]]</f>
        <v>0.26450000000000001</v>
      </c>
      <c r="N7704" s="1">
        <f>Tabelle111[[#This Row],[Menge t P2O5]]/Tabelle111[[#This Row],[Anzahl Lieferscheine]]</f>
        <v>0.1333</v>
      </c>
    </row>
    <row r="7705" spans="1:14" x14ac:dyDescent="0.2">
      <c r="A7705" s="2" t="s">
        <v>34</v>
      </c>
      <c r="B7705" s="2" t="s">
        <v>42</v>
      </c>
      <c r="C7705" s="2" t="s">
        <v>6</v>
      </c>
      <c r="D7705" s="2" t="s">
        <v>7</v>
      </c>
      <c r="E7705" s="2" t="s">
        <v>8</v>
      </c>
      <c r="F7705" s="2" t="s">
        <v>61</v>
      </c>
      <c r="G7705" s="1">
        <v>4963.8999999999996</v>
      </c>
      <c r="H7705" s="1">
        <v>1973.5</v>
      </c>
      <c r="I7705" s="4">
        <v>22</v>
      </c>
      <c r="J7705" s="2" t="s">
        <v>72</v>
      </c>
      <c r="K7705" s="1">
        <f>Tabelle111[[#This Row],[Menge kg Nges]]/1000</f>
        <v>4.9638999999999998</v>
      </c>
      <c r="L7705" s="1">
        <f>Tabelle111[[#This Row],[Menge kg P2O5]]/1000</f>
        <v>1.9735</v>
      </c>
      <c r="M7705" s="1">
        <f>Tabelle111[[#This Row],[Menge t Nges]]/Tabelle111[[#This Row],[Anzahl Lieferscheine]]</f>
        <v>0.22563181818181818</v>
      </c>
      <c r="N7705" s="1">
        <f>Tabelle111[[#This Row],[Menge t P2O5]]/Tabelle111[[#This Row],[Anzahl Lieferscheine]]</f>
        <v>8.9704545454545453E-2</v>
      </c>
    </row>
    <row r="7706" spans="1:14" x14ac:dyDescent="0.2">
      <c r="A7706" s="2" t="s">
        <v>34</v>
      </c>
      <c r="B7706" s="2" t="s">
        <v>42</v>
      </c>
      <c r="C7706" s="2" t="s">
        <v>6</v>
      </c>
      <c r="D7706" s="2" t="s">
        <v>7</v>
      </c>
      <c r="E7706" s="2" t="s">
        <v>9</v>
      </c>
      <c r="F7706" s="2" t="s">
        <v>61</v>
      </c>
      <c r="G7706" s="1">
        <v>1141.1500000000001</v>
      </c>
      <c r="H7706" s="1">
        <v>472.20000000000005</v>
      </c>
      <c r="I7706" s="4">
        <v>3</v>
      </c>
      <c r="J7706" s="2" t="s">
        <v>72</v>
      </c>
      <c r="K7706" s="1">
        <f>Tabelle111[[#This Row],[Menge kg Nges]]/1000</f>
        <v>1.1411500000000001</v>
      </c>
      <c r="L7706" s="1">
        <f>Tabelle111[[#This Row],[Menge kg P2O5]]/1000</f>
        <v>0.47220000000000006</v>
      </c>
      <c r="M7706" s="1">
        <f>Tabelle111[[#This Row],[Menge t Nges]]/Tabelle111[[#This Row],[Anzahl Lieferscheine]]</f>
        <v>0.38038333333333335</v>
      </c>
      <c r="N7706" s="1">
        <f>Tabelle111[[#This Row],[Menge t P2O5]]/Tabelle111[[#This Row],[Anzahl Lieferscheine]]</f>
        <v>0.15740000000000001</v>
      </c>
    </row>
    <row r="7707" spans="1:14" x14ac:dyDescent="0.2">
      <c r="A7707" s="2" t="s">
        <v>34</v>
      </c>
      <c r="B7707" s="2" t="s">
        <v>42</v>
      </c>
      <c r="C7707" s="2" t="s">
        <v>6</v>
      </c>
      <c r="D7707" s="2" t="s">
        <v>7</v>
      </c>
      <c r="E7707" s="2" t="s">
        <v>11</v>
      </c>
      <c r="F7707" s="2" t="s">
        <v>61</v>
      </c>
      <c r="G7707" s="1">
        <v>4181.42</v>
      </c>
      <c r="H7707" s="1">
        <v>1884.0400000000004</v>
      </c>
      <c r="I7707" s="4">
        <v>20</v>
      </c>
      <c r="J7707" s="2" t="s">
        <v>72</v>
      </c>
      <c r="K7707" s="1">
        <f>Tabelle111[[#This Row],[Menge kg Nges]]/1000</f>
        <v>4.1814200000000001</v>
      </c>
      <c r="L7707" s="1">
        <f>Tabelle111[[#This Row],[Menge kg P2O5]]/1000</f>
        <v>1.8840400000000004</v>
      </c>
      <c r="M7707" s="1">
        <f>Tabelle111[[#This Row],[Menge t Nges]]/Tabelle111[[#This Row],[Anzahl Lieferscheine]]</f>
        <v>0.20907100000000001</v>
      </c>
      <c r="N7707" s="1">
        <f>Tabelle111[[#This Row],[Menge t P2O5]]/Tabelle111[[#This Row],[Anzahl Lieferscheine]]</f>
        <v>9.4202000000000022E-2</v>
      </c>
    </row>
    <row r="7708" spans="1:14" x14ac:dyDescent="0.2">
      <c r="A7708" s="2" t="s">
        <v>34</v>
      </c>
      <c r="B7708" s="2" t="s">
        <v>42</v>
      </c>
      <c r="C7708" s="2" t="s">
        <v>6</v>
      </c>
      <c r="D7708" s="2" t="s">
        <v>7</v>
      </c>
      <c r="E7708" s="2" t="s">
        <v>12</v>
      </c>
      <c r="F7708" s="2" t="s">
        <v>61</v>
      </c>
      <c r="G7708" s="1">
        <v>4213.5599999999995</v>
      </c>
      <c r="H7708" s="1">
        <v>1755.95</v>
      </c>
      <c r="I7708" s="4">
        <v>9</v>
      </c>
      <c r="J7708" s="2" t="s">
        <v>72</v>
      </c>
      <c r="K7708" s="1">
        <f>Tabelle111[[#This Row],[Menge kg Nges]]/1000</f>
        <v>4.2135599999999993</v>
      </c>
      <c r="L7708" s="1">
        <f>Tabelle111[[#This Row],[Menge kg P2O5]]/1000</f>
        <v>1.7559500000000001</v>
      </c>
      <c r="M7708" s="1">
        <f>Tabelle111[[#This Row],[Menge t Nges]]/Tabelle111[[#This Row],[Anzahl Lieferscheine]]</f>
        <v>0.46817333333333327</v>
      </c>
      <c r="N7708" s="1">
        <f>Tabelle111[[#This Row],[Menge t P2O5]]/Tabelle111[[#This Row],[Anzahl Lieferscheine]]</f>
        <v>0.19510555555555556</v>
      </c>
    </row>
    <row r="7709" spans="1:14" x14ac:dyDescent="0.2">
      <c r="A7709" s="2" t="s">
        <v>34</v>
      </c>
      <c r="B7709" s="2" t="s">
        <v>42</v>
      </c>
      <c r="C7709" s="2" t="s">
        <v>6</v>
      </c>
      <c r="D7709" s="2" t="s">
        <v>7</v>
      </c>
      <c r="E7709" s="2" t="s">
        <v>13</v>
      </c>
      <c r="F7709" s="2" t="s">
        <v>61</v>
      </c>
      <c r="G7709" s="1">
        <v>462</v>
      </c>
      <c r="H7709" s="1">
        <v>230.73000000000002</v>
      </c>
      <c r="I7709" s="4">
        <v>3</v>
      </c>
      <c r="J7709" s="2" t="s">
        <v>72</v>
      </c>
      <c r="K7709" s="1">
        <f>Tabelle111[[#This Row],[Menge kg Nges]]/1000</f>
        <v>0.46200000000000002</v>
      </c>
      <c r="L7709" s="1">
        <f>Tabelle111[[#This Row],[Menge kg P2O5]]/1000</f>
        <v>0.23073000000000002</v>
      </c>
      <c r="M7709" s="1">
        <f>Tabelle111[[#This Row],[Menge t Nges]]/Tabelle111[[#This Row],[Anzahl Lieferscheine]]</f>
        <v>0.154</v>
      </c>
      <c r="N7709" s="1">
        <f>Tabelle111[[#This Row],[Menge t P2O5]]/Tabelle111[[#This Row],[Anzahl Lieferscheine]]</f>
        <v>7.6910000000000006E-2</v>
      </c>
    </row>
    <row r="7710" spans="1:14" x14ac:dyDescent="0.2">
      <c r="A7710" s="2" t="s">
        <v>34</v>
      </c>
      <c r="B7710" s="2" t="s">
        <v>42</v>
      </c>
      <c r="C7710" s="2" t="s">
        <v>6</v>
      </c>
      <c r="D7710" s="2" t="s">
        <v>7</v>
      </c>
      <c r="E7710" s="2" t="s">
        <v>14</v>
      </c>
      <c r="F7710" s="2" t="s">
        <v>61</v>
      </c>
      <c r="G7710" s="1">
        <v>3380.19</v>
      </c>
      <c r="H7710" s="1">
        <v>1769.55</v>
      </c>
      <c r="I7710" s="4">
        <v>13</v>
      </c>
      <c r="J7710" s="2" t="s">
        <v>72</v>
      </c>
      <c r="K7710" s="1">
        <f>Tabelle111[[#This Row],[Menge kg Nges]]/1000</f>
        <v>3.3801900000000002</v>
      </c>
      <c r="L7710" s="1">
        <f>Tabelle111[[#This Row],[Menge kg P2O5]]/1000</f>
        <v>1.76955</v>
      </c>
      <c r="M7710" s="1">
        <f>Tabelle111[[#This Row],[Menge t Nges]]/Tabelle111[[#This Row],[Anzahl Lieferscheine]]</f>
        <v>0.2600146153846154</v>
      </c>
      <c r="N7710" s="1">
        <f>Tabelle111[[#This Row],[Menge t P2O5]]/Tabelle111[[#This Row],[Anzahl Lieferscheine]]</f>
        <v>0.13611923076923077</v>
      </c>
    </row>
    <row r="7711" spans="1:14" x14ac:dyDescent="0.2">
      <c r="A7711" s="2" t="s">
        <v>34</v>
      </c>
      <c r="B7711" s="2" t="s">
        <v>42</v>
      </c>
      <c r="C7711" s="2" t="s">
        <v>6</v>
      </c>
      <c r="D7711" s="2" t="s">
        <v>15</v>
      </c>
      <c r="E7711" s="2" t="s">
        <v>18</v>
      </c>
      <c r="F7711" s="2" t="s">
        <v>61</v>
      </c>
      <c r="G7711" s="1">
        <v>3469.17</v>
      </c>
      <c r="H7711" s="1">
        <v>2527.3399999999997</v>
      </c>
      <c r="I7711" s="4">
        <v>13</v>
      </c>
      <c r="J7711" s="2" t="s">
        <v>72</v>
      </c>
      <c r="K7711" s="1">
        <f>Tabelle111[[#This Row],[Menge kg Nges]]/1000</f>
        <v>3.4691700000000001</v>
      </c>
      <c r="L7711" s="1">
        <f>Tabelle111[[#This Row],[Menge kg P2O5]]/1000</f>
        <v>2.5273399999999997</v>
      </c>
      <c r="M7711" s="1">
        <f>Tabelle111[[#This Row],[Menge t Nges]]/Tabelle111[[#This Row],[Anzahl Lieferscheine]]</f>
        <v>0.26685923076923079</v>
      </c>
      <c r="N7711" s="1">
        <f>Tabelle111[[#This Row],[Menge t P2O5]]/Tabelle111[[#This Row],[Anzahl Lieferscheine]]</f>
        <v>0.19441076923076922</v>
      </c>
    </row>
    <row r="7712" spans="1:14" x14ac:dyDescent="0.2">
      <c r="A7712" s="2" t="s">
        <v>34</v>
      </c>
      <c r="B7712" s="2" t="s">
        <v>42</v>
      </c>
      <c r="C7712" s="2" t="s">
        <v>6</v>
      </c>
      <c r="D7712" s="2" t="s">
        <v>15</v>
      </c>
      <c r="E7712" s="2" t="s">
        <v>19</v>
      </c>
      <c r="F7712" s="2" t="s">
        <v>61</v>
      </c>
      <c r="G7712" s="1">
        <v>513</v>
      </c>
      <c r="H7712" s="1">
        <v>570</v>
      </c>
      <c r="I7712" s="4">
        <v>3</v>
      </c>
      <c r="J7712" s="2" t="s">
        <v>72</v>
      </c>
      <c r="K7712" s="1">
        <f>Tabelle111[[#This Row],[Menge kg Nges]]/1000</f>
        <v>0.51300000000000001</v>
      </c>
      <c r="L7712" s="1">
        <f>Tabelle111[[#This Row],[Menge kg P2O5]]/1000</f>
        <v>0.56999999999999995</v>
      </c>
      <c r="M7712" s="1">
        <f>Tabelle111[[#This Row],[Menge t Nges]]/Tabelle111[[#This Row],[Anzahl Lieferscheine]]</f>
        <v>0.17100000000000001</v>
      </c>
      <c r="N7712" s="1">
        <f>Tabelle111[[#This Row],[Menge t P2O5]]/Tabelle111[[#This Row],[Anzahl Lieferscheine]]</f>
        <v>0.18999999999999997</v>
      </c>
    </row>
    <row r="7713" spans="1:14" x14ac:dyDescent="0.2">
      <c r="A7713" s="2" t="s">
        <v>34</v>
      </c>
      <c r="B7713" s="2" t="s">
        <v>42</v>
      </c>
      <c r="C7713" s="2" t="s">
        <v>6</v>
      </c>
      <c r="D7713" s="2" t="s">
        <v>15</v>
      </c>
      <c r="E7713" s="2" t="s">
        <v>20</v>
      </c>
      <c r="F7713" s="2" t="s">
        <v>61</v>
      </c>
      <c r="G7713" s="1">
        <v>280</v>
      </c>
      <c r="H7713" s="1">
        <v>184</v>
      </c>
      <c r="I7713" s="4">
        <v>1</v>
      </c>
      <c r="J7713" s="2" t="s">
        <v>72</v>
      </c>
      <c r="K7713" s="1">
        <f>Tabelle111[[#This Row],[Menge kg Nges]]/1000</f>
        <v>0.28000000000000003</v>
      </c>
      <c r="L7713" s="1">
        <f>Tabelle111[[#This Row],[Menge kg P2O5]]/1000</f>
        <v>0.184</v>
      </c>
      <c r="M7713" s="1">
        <f>Tabelle111[[#This Row],[Menge t Nges]]/Tabelle111[[#This Row],[Anzahl Lieferscheine]]</f>
        <v>0.28000000000000003</v>
      </c>
      <c r="N7713" s="1">
        <f>Tabelle111[[#This Row],[Menge t P2O5]]/Tabelle111[[#This Row],[Anzahl Lieferscheine]]</f>
        <v>0.184</v>
      </c>
    </row>
    <row r="7714" spans="1:14" x14ac:dyDescent="0.2">
      <c r="A7714" s="2" t="s">
        <v>34</v>
      </c>
      <c r="B7714" s="2" t="s">
        <v>42</v>
      </c>
      <c r="C7714" s="2" t="s">
        <v>6</v>
      </c>
      <c r="D7714" s="2" t="s">
        <v>15</v>
      </c>
      <c r="E7714" s="2" t="s">
        <v>21</v>
      </c>
      <c r="F7714" s="2" t="s">
        <v>61</v>
      </c>
      <c r="G7714" s="1">
        <v>576</v>
      </c>
      <c r="H7714" s="1">
        <v>306</v>
      </c>
      <c r="I7714" s="4">
        <v>1</v>
      </c>
      <c r="J7714" s="2" t="s">
        <v>72</v>
      </c>
      <c r="K7714" s="1">
        <f>Tabelle111[[#This Row],[Menge kg Nges]]/1000</f>
        <v>0.57599999999999996</v>
      </c>
      <c r="L7714" s="1">
        <f>Tabelle111[[#This Row],[Menge kg P2O5]]/1000</f>
        <v>0.30599999999999999</v>
      </c>
      <c r="M7714" s="1">
        <f>Tabelle111[[#This Row],[Menge t Nges]]/Tabelle111[[#This Row],[Anzahl Lieferscheine]]</f>
        <v>0.57599999999999996</v>
      </c>
      <c r="N7714" s="1">
        <f>Tabelle111[[#This Row],[Menge t P2O5]]/Tabelle111[[#This Row],[Anzahl Lieferscheine]]</f>
        <v>0.30599999999999999</v>
      </c>
    </row>
    <row r="7715" spans="1:14" x14ac:dyDescent="0.2">
      <c r="A7715" s="2" t="s">
        <v>34</v>
      </c>
      <c r="B7715" s="2" t="s">
        <v>42</v>
      </c>
      <c r="C7715" s="2" t="s">
        <v>25</v>
      </c>
      <c r="D7715" s="2" t="s">
        <v>25</v>
      </c>
      <c r="E7715" s="2" t="s">
        <v>26</v>
      </c>
      <c r="F7715" s="2" t="s">
        <v>61</v>
      </c>
      <c r="G7715" s="1">
        <v>7637.2300000000005</v>
      </c>
      <c r="H7715" s="1">
        <v>3828.34</v>
      </c>
      <c r="I7715" s="4">
        <v>13</v>
      </c>
      <c r="J7715" s="2" t="s">
        <v>72</v>
      </c>
      <c r="K7715" s="1">
        <f>Tabelle111[[#This Row],[Menge kg Nges]]/1000</f>
        <v>7.6372300000000006</v>
      </c>
      <c r="L7715" s="1">
        <f>Tabelle111[[#This Row],[Menge kg P2O5]]/1000</f>
        <v>3.8283400000000003</v>
      </c>
      <c r="M7715" s="1">
        <f>Tabelle111[[#This Row],[Menge t Nges]]/Tabelle111[[#This Row],[Anzahl Lieferscheine]]</f>
        <v>0.58747923076923081</v>
      </c>
      <c r="N7715" s="1">
        <f>Tabelle111[[#This Row],[Menge t P2O5]]/Tabelle111[[#This Row],[Anzahl Lieferscheine]]</f>
        <v>0.29448769230769234</v>
      </c>
    </row>
    <row r="7716" spans="1:14" x14ac:dyDescent="0.2">
      <c r="A7716" s="2" t="s">
        <v>45</v>
      </c>
      <c r="B7716" s="2" t="s">
        <v>27</v>
      </c>
      <c r="C7716" s="2" t="s">
        <v>6</v>
      </c>
      <c r="D7716" s="2" t="s">
        <v>7</v>
      </c>
      <c r="E7716" s="2" t="s">
        <v>9</v>
      </c>
      <c r="F7716" s="2" t="s">
        <v>61</v>
      </c>
      <c r="G7716" s="1">
        <v>348</v>
      </c>
      <c r="H7716" s="1">
        <v>144</v>
      </c>
      <c r="I7716" s="4">
        <v>1</v>
      </c>
      <c r="J7716" s="2" t="s">
        <v>72</v>
      </c>
      <c r="K7716" s="1">
        <f>Tabelle111[[#This Row],[Menge kg Nges]]/1000</f>
        <v>0.34799999999999998</v>
      </c>
      <c r="L7716" s="1">
        <f>Tabelle111[[#This Row],[Menge kg P2O5]]/1000</f>
        <v>0.14399999999999999</v>
      </c>
      <c r="M7716" s="1">
        <f>Tabelle111[[#This Row],[Menge t Nges]]/Tabelle111[[#This Row],[Anzahl Lieferscheine]]</f>
        <v>0.34799999999999998</v>
      </c>
      <c r="N7716" s="1">
        <f>Tabelle111[[#This Row],[Menge t P2O5]]/Tabelle111[[#This Row],[Anzahl Lieferscheine]]</f>
        <v>0.14399999999999999</v>
      </c>
    </row>
    <row r="7717" spans="1:14" x14ac:dyDescent="0.2">
      <c r="A7717" s="2" t="s">
        <v>45</v>
      </c>
      <c r="B7717" s="2" t="s">
        <v>27</v>
      </c>
      <c r="C7717" s="2" t="s">
        <v>6</v>
      </c>
      <c r="D7717" s="2" t="s">
        <v>15</v>
      </c>
      <c r="E7717" s="2" t="s">
        <v>18</v>
      </c>
      <c r="F7717" s="2" t="s">
        <v>61</v>
      </c>
      <c r="G7717" s="1">
        <v>1869</v>
      </c>
      <c r="H7717" s="1">
        <v>1513</v>
      </c>
      <c r="I7717" s="4">
        <v>2</v>
      </c>
      <c r="J7717" s="2" t="s">
        <v>72</v>
      </c>
      <c r="K7717" s="1">
        <f>Tabelle111[[#This Row],[Menge kg Nges]]/1000</f>
        <v>1.869</v>
      </c>
      <c r="L7717" s="1">
        <f>Tabelle111[[#This Row],[Menge kg P2O5]]/1000</f>
        <v>1.5129999999999999</v>
      </c>
      <c r="M7717" s="1">
        <f>Tabelle111[[#This Row],[Menge t Nges]]/Tabelle111[[#This Row],[Anzahl Lieferscheine]]</f>
        <v>0.9345</v>
      </c>
      <c r="N7717" s="1">
        <f>Tabelle111[[#This Row],[Menge t P2O5]]/Tabelle111[[#This Row],[Anzahl Lieferscheine]]</f>
        <v>0.75649999999999995</v>
      </c>
    </row>
    <row r="7718" spans="1:14" x14ac:dyDescent="0.2">
      <c r="A7718" s="2" t="s">
        <v>45</v>
      </c>
      <c r="B7718" s="2" t="s">
        <v>27</v>
      </c>
      <c r="C7718" s="2" t="s">
        <v>6</v>
      </c>
      <c r="D7718" s="2" t="s">
        <v>15</v>
      </c>
      <c r="E7718" s="2" t="s">
        <v>21</v>
      </c>
      <c r="F7718" s="2" t="s">
        <v>61</v>
      </c>
      <c r="G7718" s="1">
        <v>230.4</v>
      </c>
      <c r="H7718" s="1">
        <v>122.4</v>
      </c>
      <c r="I7718" s="4">
        <v>1</v>
      </c>
      <c r="J7718" s="2" t="s">
        <v>72</v>
      </c>
      <c r="K7718" s="1">
        <f>Tabelle111[[#This Row],[Menge kg Nges]]/1000</f>
        <v>0.23039999999999999</v>
      </c>
      <c r="L7718" s="1">
        <f>Tabelle111[[#This Row],[Menge kg P2O5]]/1000</f>
        <v>0.12240000000000001</v>
      </c>
      <c r="M7718" s="1">
        <f>Tabelle111[[#This Row],[Menge t Nges]]/Tabelle111[[#This Row],[Anzahl Lieferscheine]]</f>
        <v>0.23039999999999999</v>
      </c>
      <c r="N7718" s="1">
        <f>Tabelle111[[#This Row],[Menge t P2O5]]/Tabelle111[[#This Row],[Anzahl Lieferscheine]]</f>
        <v>0.12240000000000001</v>
      </c>
    </row>
    <row r="7719" spans="1:14" x14ac:dyDescent="0.2">
      <c r="A7719" s="2" t="s">
        <v>45</v>
      </c>
      <c r="B7719" s="2" t="s">
        <v>27</v>
      </c>
      <c r="C7719" s="2" t="s">
        <v>6</v>
      </c>
      <c r="D7719" s="2" t="s">
        <v>15</v>
      </c>
      <c r="E7719" s="2" t="s">
        <v>9</v>
      </c>
      <c r="F7719" s="2" t="s">
        <v>61</v>
      </c>
      <c r="G7719" s="1">
        <v>676</v>
      </c>
      <c r="H7719" s="1">
        <v>450</v>
      </c>
      <c r="I7719" s="4">
        <v>2</v>
      </c>
      <c r="J7719" s="2" t="s">
        <v>72</v>
      </c>
      <c r="K7719" s="1">
        <f>Tabelle111[[#This Row],[Menge kg Nges]]/1000</f>
        <v>0.67600000000000005</v>
      </c>
      <c r="L7719" s="1">
        <f>Tabelle111[[#This Row],[Menge kg P2O5]]/1000</f>
        <v>0.45</v>
      </c>
      <c r="M7719" s="1">
        <f>Tabelle111[[#This Row],[Menge t Nges]]/Tabelle111[[#This Row],[Anzahl Lieferscheine]]</f>
        <v>0.33800000000000002</v>
      </c>
      <c r="N7719" s="1">
        <f>Tabelle111[[#This Row],[Menge t P2O5]]/Tabelle111[[#This Row],[Anzahl Lieferscheine]]</f>
        <v>0.22500000000000001</v>
      </c>
    </row>
    <row r="7720" spans="1:14" x14ac:dyDescent="0.2">
      <c r="A7720" s="2" t="s">
        <v>45</v>
      </c>
      <c r="B7720" s="2" t="s">
        <v>27</v>
      </c>
      <c r="C7720" s="2" t="s">
        <v>25</v>
      </c>
      <c r="D7720" s="2" t="s">
        <v>25</v>
      </c>
      <c r="E7720" s="2" t="s">
        <v>26</v>
      </c>
      <c r="F7720" s="2" t="s">
        <v>61</v>
      </c>
      <c r="G7720" s="1">
        <v>1424.79</v>
      </c>
      <c r="H7720" s="1">
        <v>483.22</v>
      </c>
      <c r="I7720" s="4">
        <v>6</v>
      </c>
      <c r="J7720" s="2" t="s">
        <v>72</v>
      </c>
      <c r="K7720" s="1">
        <f>Tabelle111[[#This Row],[Menge kg Nges]]/1000</f>
        <v>1.42479</v>
      </c>
      <c r="L7720" s="1">
        <f>Tabelle111[[#This Row],[Menge kg P2O5]]/1000</f>
        <v>0.48322000000000004</v>
      </c>
      <c r="M7720" s="1">
        <f>Tabelle111[[#This Row],[Menge t Nges]]/Tabelle111[[#This Row],[Anzahl Lieferscheine]]</f>
        <v>0.23746500000000001</v>
      </c>
      <c r="N7720" s="1">
        <f>Tabelle111[[#This Row],[Menge t P2O5]]/Tabelle111[[#This Row],[Anzahl Lieferscheine]]</f>
        <v>8.0536666666666673E-2</v>
      </c>
    </row>
    <row r="7721" spans="1:14" x14ac:dyDescent="0.2">
      <c r="A7721" s="2" t="s">
        <v>45</v>
      </c>
      <c r="B7721" s="2" t="s">
        <v>46</v>
      </c>
      <c r="C7721" s="2" t="s">
        <v>25</v>
      </c>
      <c r="D7721" s="2" t="s">
        <v>25</v>
      </c>
      <c r="E7721" s="2" t="s">
        <v>26</v>
      </c>
      <c r="F7721" s="2" t="s">
        <v>61</v>
      </c>
      <c r="G7721" s="1">
        <v>1147.76</v>
      </c>
      <c r="H7721" s="1">
        <v>408.18</v>
      </c>
      <c r="I7721" s="4">
        <v>5</v>
      </c>
      <c r="J7721" s="2" t="s">
        <v>72</v>
      </c>
      <c r="K7721" s="1">
        <f>Tabelle111[[#This Row],[Menge kg Nges]]/1000</f>
        <v>1.1477599999999999</v>
      </c>
      <c r="L7721" s="1">
        <f>Tabelle111[[#This Row],[Menge kg P2O5]]/1000</f>
        <v>0.40817999999999999</v>
      </c>
      <c r="M7721" s="1">
        <f>Tabelle111[[#This Row],[Menge t Nges]]/Tabelle111[[#This Row],[Anzahl Lieferscheine]]</f>
        <v>0.22955199999999998</v>
      </c>
      <c r="N7721" s="1">
        <f>Tabelle111[[#This Row],[Menge t P2O5]]/Tabelle111[[#This Row],[Anzahl Lieferscheine]]</f>
        <v>8.1636E-2</v>
      </c>
    </row>
    <row r="7722" spans="1:14" x14ac:dyDescent="0.2">
      <c r="A7722" s="2" t="s">
        <v>45</v>
      </c>
      <c r="B7722" s="2" t="s">
        <v>45</v>
      </c>
      <c r="C7722" s="2" t="s">
        <v>6</v>
      </c>
      <c r="D7722" s="2" t="s">
        <v>7</v>
      </c>
      <c r="E7722" s="2" t="s">
        <v>9</v>
      </c>
      <c r="F7722" s="2" t="s">
        <v>61</v>
      </c>
      <c r="G7722" s="1">
        <v>49998.400000000016</v>
      </c>
      <c r="H7722" s="1">
        <v>21494.459999999995</v>
      </c>
      <c r="I7722" s="4">
        <v>39</v>
      </c>
      <c r="J7722" s="2" t="s">
        <v>72</v>
      </c>
      <c r="K7722" s="1">
        <f>Tabelle111[[#This Row],[Menge kg Nges]]/1000</f>
        <v>49.998400000000018</v>
      </c>
      <c r="L7722" s="1">
        <f>Tabelle111[[#This Row],[Menge kg P2O5]]/1000</f>
        <v>21.494459999999997</v>
      </c>
      <c r="M7722" s="1">
        <f>Tabelle111[[#This Row],[Menge t Nges]]/Tabelle111[[#This Row],[Anzahl Lieferscheine]]</f>
        <v>1.2820102564102569</v>
      </c>
      <c r="N7722" s="1">
        <f>Tabelle111[[#This Row],[Menge t P2O5]]/Tabelle111[[#This Row],[Anzahl Lieferscheine]]</f>
        <v>0.55113999999999996</v>
      </c>
    </row>
    <row r="7723" spans="1:14" x14ac:dyDescent="0.2">
      <c r="A7723" s="2" t="s">
        <v>45</v>
      </c>
      <c r="B7723" s="2" t="s">
        <v>45</v>
      </c>
      <c r="C7723" s="2" t="s">
        <v>6</v>
      </c>
      <c r="D7723" s="2" t="s">
        <v>7</v>
      </c>
      <c r="E7723" s="2" t="s">
        <v>10</v>
      </c>
      <c r="F7723" s="2" t="s">
        <v>61</v>
      </c>
      <c r="G7723" s="1">
        <v>172</v>
      </c>
      <c r="H7723" s="1">
        <v>68</v>
      </c>
      <c r="I7723" s="4">
        <v>2</v>
      </c>
      <c r="J7723" s="2" t="s">
        <v>72</v>
      </c>
      <c r="K7723" s="1">
        <f>Tabelle111[[#This Row],[Menge kg Nges]]/1000</f>
        <v>0.17199999999999999</v>
      </c>
      <c r="L7723" s="1">
        <f>Tabelle111[[#This Row],[Menge kg P2O5]]/1000</f>
        <v>6.8000000000000005E-2</v>
      </c>
      <c r="M7723" s="1">
        <f>Tabelle111[[#This Row],[Menge t Nges]]/Tabelle111[[#This Row],[Anzahl Lieferscheine]]</f>
        <v>8.5999999999999993E-2</v>
      </c>
      <c r="N7723" s="1">
        <f>Tabelle111[[#This Row],[Menge t P2O5]]/Tabelle111[[#This Row],[Anzahl Lieferscheine]]</f>
        <v>3.4000000000000002E-2</v>
      </c>
    </row>
    <row r="7724" spans="1:14" x14ac:dyDescent="0.2">
      <c r="A7724" s="2" t="s">
        <v>45</v>
      </c>
      <c r="B7724" s="2" t="s">
        <v>45</v>
      </c>
      <c r="C7724" s="2" t="s">
        <v>6</v>
      </c>
      <c r="D7724" s="2" t="s">
        <v>7</v>
      </c>
      <c r="E7724" s="2" t="s">
        <v>11</v>
      </c>
      <c r="F7724" s="2" t="s">
        <v>61</v>
      </c>
      <c r="G7724" s="1">
        <v>3300</v>
      </c>
      <c r="H7724" s="1">
        <v>2276.3100000000004</v>
      </c>
      <c r="I7724" s="4">
        <v>22</v>
      </c>
      <c r="J7724" s="2" t="s">
        <v>72</v>
      </c>
      <c r="K7724" s="1">
        <f>Tabelle111[[#This Row],[Menge kg Nges]]/1000</f>
        <v>3.3</v>
      </c>
      <c r="L7724" s="1">
        <f>Tabelle111[[#This Row],[Menge kg P2O5]]/1000</f>
        <v>2.2763100000000005</v>
      </c>
      <c r="M7724" s="1">
        <f>Tabelle111[[#This Row],[Menge t Nges]]/Tabelle111[[#This Row],[Anzahl Lieferscheine]]</f>
        <v>0.15</v>
      </c>
      <c r="N7724" s="1">
        <f>Tabelle111[[#This Row],[Menge t P2O5]]/Tabelle111[[#This Row],[Anzahl Lieferscheine]]</f>
        <v>0.10346863636363639</v>
      </c>
    </row>
    <row r="7725" spans="1:14" x14ac:dyDescent="0.2">
      <c r="A7725" s="2" t="s">
        <v>45</v>
      </c>
      <c r="B7725" s="2" t="s">
        <v>45</v>
      </c>
      <c r="C7725" s="2" t="s">
        <v>6</v>
      </c>
      <c r="D7725" s="2" t="s">
        <v>7</v>
      </c>
      <c r="E7725" s="2" t="s">
        <v>12</v>
      </c>
      <c r="F7725" s="2" t="s">
        <v>61</v>
      </c>
      <c r="G7725" s="1">
        <v>29972.739999999998</v>
      </c>
      <c r="H7725" s="1">
        <v>15058.669999999998</v>
      </c>
      <c r="I7725" s="4">
        <v>108</v>
      </c>
      <c r="J7725" s="2" t="s">
        <v>72</v>
      </c>
      <c r="K7725" s="1">
        <f>Tabelle111[[#This Row],[Menge kg Nges]]/1000</f>
        <v>29.972739999999998</v>
      </c>
      <c r="L7725" s="1">
        <f>Tabelle111[[#This Row],[Menge kg P2O5]]/1000</f>
        <v>15.058669999999998</v>
      </c>
      <c r="M7725" s="1">
        <f>Tabelle111[[#This Row],[Menge t Nges]]/Tabelle111[[#This Row],[Anzahl Lieferscheine]]</f>
        <v>0.27752537037037034</v>
      </c>
      <c r="N7725" s="1">
        <f>Tabelle111[[#This Row],[Menge t P2O5]]/Tabelle111[[#This Row],[Anzahl Lieferscheine]]</f>
        <v>0.13943212962962961</v>
      </c>
    </row>
    <row r="7726" spans="1:14" x14ac:dyDescent="0.2">
      <c r="A7726" s="2" t="s">
        <v>45</v>
      </c>
      <c r="B7726" s="2" t="s">
        <v>45</v>
      </c>
      <c r="C7726" s="2" t="s">
        <v>6</v>
      </c>
      <c r="D7726" s="2" t="s">
        <v>7</v>
      </c>
      <c r="E7726" s="2" t="s">
        <v>14</v>
      </c>
      <c r="F7726" s="2" t="s">
        <v>61</v>
      </c>
      <c r="G7726" s="1">
        <v>7252.96</v>
      </c>
      <c r="H7726" s="1">
        <v>3908.24</v>
      </c>
      <c r="I7726" s="4">
        <v>8</v>
      </c>
      <c r="J7726" s="2" t="s">
        <v>72</v>
      </c>
      <c r="K7726" s="1">
        <f>Tabelle111[[#This Row],[Menge kg Nges]]/1000</f>
        <v>7.2529599999999999</v>
      </c>
      <c r="L7726" s="1">
        <f>Tabelle111[[#This Row],[Menge kg P2O5]]/1000</f>
        <v>3.9082399999999997</v>
      </c>
      <c r="M7726" s="1">
        <f>Tabelle111[[#This Row],[Menge t Nges]]/Tabelle111[[#This Row],[Anzahl Lieferscheine]]</f>
        <v>0.90661999999999998</v>
      </c>
      <c r="N7726" s="1">
        <f>Tabelle111[[#This Row],[Menge t P2O5]]/Tabelle111[[#This Row],[Anzahl Lieferscheine]]</f>
        <v>0.48852999999999996</v>
      </c>
    </row>
    <row r="7727" spans="1:14" x14ac:dyDescent="0.2">
      <c r="A7727" s="2" t="s">
        <v>45</v>
      </c>
      <c r="B7727" s="2" t="s">
        <v>45</v>
      </c>
      <c r="C7727" s="2" t="s">
        <v>6</v>
      </c>
      <c r="D7727" s="2" t="s">
        <v>15</v>
      </c>
      <c r="E7727" s="2" t="s">
        <v>17</v>
      </c>
      <c r="F7727" s="2" t="s">
        <v>61</v>
      </c>
      <c r="G7727" s="1">
        <v>150</v>
      </c>
      <c r="H7727" s="1">
        <v>75</v>
      </c>
      <c r="I7727" s="4">
        <v>1</v>
      </c>
      <c r="J7727" s="2" t="s">
        <v>72</v>
      </c>
      <c r="K7727" s="1">
        <f>Tabelle111[[#This Row],[Menge kg Nges]]/1000</f>
        <v>0.15</v>
      </c>
      <c r="L7727" s="1">
        <f>Tabelle111[[#This Row],[Menge kg P2O5]]/1000</f>
        <v>7.4999999999999997E-2</v>
      </c>
      <c r="M7727" s="1">
        <f>Tabelle111[[#This Row],[Menge t Nges]]/Tabelle111[[#This Row],[Anzahl Lieferscheine]]</f>
        <v>0.15</v>
      </c>
      <c r="N7727" s="1">
        <f>Tabelle111[[#This Row],[Menge t P2O5]]/Tabelle111[[#This Row],[Anzahl Lieferscheine]]</f>
        <v>7.4999999999999997E-2</v>
      </c>
    </row>
    <row r="7728" spans="1:14" x14ac:dyDescent="0.2">
      <c r="A7728" s="2" t="s">
        <v>45</v>
      </c>
      <c r="B7728" s="2" t="s">
        <v>45</v>
      </c>
      <c r="C7728" s="2" t="s">
        <v>6</v>
      </c>
      <c r="D7728" s="2" t="s">
        <v>15</v>
      </c>
      <c r="E7728" s="2" t="s">
        <v>18</v>
      </c>
      <c r="F7728" s="2" t="s">
        <v>61</v>
      </c>
      <c r="G7728" s="1">
        <v>7770</v>
      </c>
      <c r="H7728" s="1">
        <v>6290</v>
      </c>
      <c r="I7728" s="4">
        <v>13</v>
      </c>
      <c r="J7728" s="2" t="s">
        <v>72</v>
      </c>
      <c r="K7728" s="1">
        <f>Tabelle111[[#This Row],[Menge kg Nges]]/1000</f>
        <v>7.77</v>
      </c>
      <c r="L7728" s="1">
        <f>Tabelle111[[#This Row],[Menge kg P2O5]]/1000</f>
        <v>6.29</v>
      </c>
      <c r="M7728" s="1">
        <f>Tabelle111[[#This Row],[Menge t Nges]]/Tabelle111[[#This Row],[Anzahl Lieferscheine]]</f>
        <v>0.59769230769230763</v>
      </c>
      <c r="N7728" s="1">
        <f>Tabelle111[[#This Row],[Menge t P2O5]]/Tabelle111[[#This Row],[Anzahl Lieferscheine]]</f>
        <v>0.48384615384615387</v>
      </c>
    </row>
    <row r="7729" spans="1:14" x14ac:dyDescent="0.2">
      <c r="A7729" s="2" t="s">
        <v>45</v>
      </c>
      <c r="B7729" s="2" t="s">
        <v>45</v>
      </c>
      <c r="C7729" s="2" t="s">
        <v>6</v>
      </c>
      <c r="D7729" s="2" t="s">
        <v>15</v>
      </c>
      <c r="E7729" s="2" t="s">
        <v>20</v>
      </c>
      <c r="F7729" s="2" t="s">
        <v>61</v>
      </c>
      <c r="G7729" s="1">
        <v>1903.1999999999998</v>
      </c>
      <c r="H7729" s="1">
        <v>1245</v>
      </c>
      <c r="I7729" s="4">
        <v>5</v>
      </c>
      <c r="J7729" s="2" t="s">
        <v>72</v>
      </c>
      <c r="K7729" s="1">
        <f>Tabelle111[[#This Row],[Menge kg Nges]]/1000</f>
        <v>1.9031999999999998</v>
      </c>
      <c r="L7729" s="1">
        <f>Tabelle111[[#This Row],[Menge kg P2O5]]/1000</f>
        <v>1.2450000000000001</v>
      </c>
      <c r="M7729" s="1">
        <f>Tabelle111[[#This Row],[Menge t Nges]]/Tabelle111[[#This Row],[Anzahl Lieferscheine]]</f>
        <v>0.38063999999999998</v>
      </c>
      <c r="N7729" s="1">
        <f>Tabelle111[[#This Row],[Menge t P2O5]]/Tabelle111[[#This Row],[Anzahl Lieferscheine]]</f>
        <v>0.24900000000000003</v>
      </c>
    </row>
    <row r="7730" spans="1:14" x14ac:dyDescent="0.2">
      <c r="A7730" s="2" t="s">
        <v>45</v>
      </c>
      <c r="B7730" s="2" t="s">
        <v>45</v>
      </c>
      <c r="C7730" s="2" t="s">
        <v>6</v>
      </c>
      <c r="D7730" s="2" t="s">
        <v>15</v>
      </c>
      <c r="E7730" s="2" t="s">
        <v>21</v>
      </c>
      <c r="F7730" s="2" t="s">
        <v>61</v>
      </c>
      <c r="G7730" s="1">
        <v>3936</v>
      </c>
      <c r="H7730" s="1">
        <v>2091</v>
      </c>
      <c r="I7730" s="4">
        <v>10</v>
      </c>
      <c r="J7730" s="2" t="s">
        <v>72</v>
      </c>
      <c r="K7730" s="1">
        <f>Tabelle111[[#This Row],[Menge kg Nges]]/1000</f>
        <v>3.9359999999999999</v>
      </c>
      <c r="L7730" s="1">
        <f>Tabelle111[[#This Row],[Menge kg P2O5]]/1000</f>
        <v>2.0910000000000002</v>
      </c>
      <c r="M7730" s="1">
        <f>Tabelle111[[#This Row],[Menge t Nges]]/Tabelle111[[#This Row],[Anzahl Lieferscheine]]</f>
        <v>0.39360000000000001</v>
      </c>
      <c r="N7730" s="1">
        <f>Tabelle111[[#This Row],[Menge t P2O5]]/Tabelle111[[#This Row],[Anzahl Lieferscheine]]</f>
        <v>0.20910000000000001</v>
      </c>
    </row>
    <row r="7731" spans="1:14" x14ac:dyDescent="0.2">
      <c r="A7731" s="2" t="s">
        <v>45</v>
      </c>
      <c r="B7731" s="2" t="s">
        <v>45</v>
      </c>
      <c r="C7731" s="2" t="s">
        <v>6</v>
      </c>
      <c r="D7731" s="2" t="s">
        <v>15</v>
      </c>
      <c r="E7731" s="2" t="s">
        <v>9</v>
      </c>
      <c r="F7731" s="2" t="s">
        <v>61</v>
      </c>
      <c r="G7731" s="1">
        <v>5607.3</v>
      </c>
      <c r="H7731" s="1">
        <v>3605.75</v>
      </c>
      <c r="I7731" s="4">
        <v>16</v>
      </c>
      <c r="J7731" s="2" t="s">
        <v>72</v>
      </c>
      <c r="K7731" s="1">
        <f>Tabelle111[[#This Row],[Menge kg Nges]]/1000</f>
        <v>5.6073000000000004</v>
      </c>
      <c r="L7731" s="1">
        <f>Tabelle111[[#This Row],[Menge kg P2O5]]/1000</f>
        <v>3.60575</v>
      </c>
      <c r="M7731" s="1">
        <f>Tabelle111[[#This Row],[Menge t Nges]]/Tabelle111[[#This Row],[Anzahl Lieferscheine]]</f>
        <v>0.35045625000000002</v>
      </c>
      <c r="N7731" s="1">
        <f>Tabelle111[[#This Row],[Menge t P2O5]]/Tabelle111[[#This Row],[Anzahl Lieferscheine]]</f>
        <v>0.225359375</v>
      </c>
    </row>
    <row r="7732" spans="1:14" x14ac:dyDescent="0.2">
      <c r="A7732" s="2" t="s">
        <v>45</v>
      </c>
      <c r="B7732" s="2" t="s">
        <v>45</v>
      </c>
      <c r="C7732" s="2" t="s">
        <v>6</v>
      </c>
      <c r="D7732" s="2" t="s">
        <v>15</v>
      </c>
      <c r="E7732" s="2" t="s">
        <v>10</v>
      </c>
      <c r="F7732" s="2" t="s">
        <v>61</v>
      </c>
      <c r="G7732" s="1">
        <v>202.5</v>
      </c>
      <c r="H7732" s="1">
        <v>86.5</v>
      </c>
      <c r="I7732" s="4">
        <v>2</v>
      </c>
      <c r="J7732" s="2" t="s">
        <v>72</v>
      </c>
      <c r="K7732" s="1">
        <f>Tabelle111[[#This Row],[Menge kg Nges]]/1000</f>
        <v>0.20250000000000001</v>
      </c>
      <c r="L7732" s="1">
        <f>Tabelle111[[#This Row],[Menge kg P2O5]]/1000</f>
        <v>8.6499999999999994E-2</v>
      </c>
      <c r="M7732" s="1">
        <f>Tabelle111[[#This Row],[Menge t Nges]]/Tabelle111[[#This Row],[Anzahl Lieferscheine]]</f>
        <v>0.10125000000000001</v>
      </c>
      <c r="N7732" s="1">
        <f>Tabelle111[[#This Row],[Menge t P2O5]]/Tabelle111[[#This Row],[Anzahl Lieferscheine]]</f>
        <v>4.3249999999999997E-2</v>
      </c>
    </row>
    <row r="7733" spans="1:14" x14ac:dyDescent="0.2">
      <c r="A7733" s="2" t="s">
        <v>45</v>
      </c>
      <c r="B7733" s="2" t="s">
        <v>45</v>
      </c>
      <c r="C7733" s="2" t="s">
        <v>6</v>
      </c>
      <c r="D7733" s="2" t="s">
        <v>15</v>
      </c>
      <c r="E7733" s="2" t="s">
        <v>23</v>
      </c>
      <c r="F7733" s="2" t="s">
        <v>61</v>
      </c>
      <c r="G7733" s="1">
        <v>578.09999999999991</v>
      </c>
      <c r="H7733" s="1">
        <v>260.85000000000002</v>
      </c>
      <c r="I7733" s="4">
        <v>5</v>
      </c>
      <c r="J7733" s="2" t="s">
        <v>72</v>
      </c>
      <c r="K7733" s="1">
        <f>Tabelle111[[#This Row],[Menge kg Nges]]/1000</f>
        <v>0.57809999999999995</v>
      </c>
      <c r="L7733" s="1">
        <f>Tabelle111[[#This Row],[Menge kg P2O5]]/1000</f>
        <v>0.26085000000000003</v>
      </c>
      <c r="M7733" s="1">
        <f>Tabelle111[[#This Row],[Menge t Nges]]/Tabelle111[[#This Row],[Anzahl Lieferscheine]]</f>
        <v>0.11561999999999999</v>
      </c>
      <c r="N7733" s="1">
        <f>Tabelle111[[#This Row],[Menge t P2O5]]/Tabelle111[[#This Row],[Anzahl Lieferscheine]]</f>
        <v>5.2170000000000008E-2</v>
      </c>
    </row>
    <row r="7734" spans="1:14" x14ac:dyDescent="0.2">
      <c r="A7734" s="2" t="s">
        <v>45</v>
      </c>
      <c r="B7734" s="2" t="s">
        <v>45</v>
      </c>
      <c r="C7734" s="2" t="s">
        <v>25</v>
      </c>
      <c r="D7734" s="2" t="s">
        <v>25</v>
      </c>
      <c r="E7734" s="2" t="s">
        <v>26</v>
      </c>
      <c r="F7734" s="2" t="s">
        <v>61</v>
      </c>
      <c r="G7734" s="1">
        <v>50155.729999999981</v>
      </c>
      <c r="H7734" s="1">
        <v>37527.51</v>
      </c>
      <c r="I7734" s="4">
        <v>75</v>
      </c>
      <c r="J7734" s="2" t="s">
        <v>72</v>
      </c>
      <c r="K7734" s="1">
        <f>Tabelle111[[#This Row],[Menge kg Nges]]/1000</f>
        <v>50.155729999999984</v>
      </c>
      <c r="L7734" s="1">
        <f>Tabelle111[[#This Row],[Menge kg P2O5]]/1000</f>
        <v>37.527509999999999</v>
      </c>
      <c r="M7734" s="1">
        <f>Tabelle111[[#This Row],[Menge t Nges]]/Tabelle111[[#This Row],[Anzahl Lieferscheine]]</f>
        <v>0.6687430666666665</v>
      </c>
      <c r="N7734" s="1">
        <f>Tabelle111[[#This Row],[Menge t P2O5]]/Tabelle111[[#This Row],[Anzahl Lieferscheine]]</f>
        <v>0.5003668</v>
      </c>
    </row>
    <row r="7735" spans="1:14" x14ac:dyDescent="0.2">
      <c r="A7735" s="2" t="s">
        <v>45</v>
      </c>
      <c r="B7735" s="2" t="s">
        <v>45</v>
      </c>
      <c r="C7735" s="2" t="s">
        <v>63</v>
      </c>
      <c r="D7735" s="2" t="s">
        <v>63</v>
      </c>
      <c r="E7735" s="2" t="s">
        <v>63</v>
      </c>
      <c r="F7735" s="2" t="s">
        <v>61</v>
      </c>
      <c r="G7735" s="1">
        <v>270</v>
      </c>
      <c r="H7735" s="1">
        <v>234</v>
      </c>
      <c r="I7735" s="4">
        <v>1</v>
      </c>
      <c r="J7735" s="2" t="s">
        <v>72</v>
      </c>
      <c r="K7735" s="1">
        <f>Tabelle111[[#This Row],[Menge kg Nges]]/1000</f>
        <v>0.27</v>
      </c>
      <c r="L7735" s="1">
        <f>Tabelle111[[#This Row],[Menge kg P2O5]]/1000</f>
        <v>0.23400000000000001</v>
      </c>
      <c r="M7735" s="1">
        <f>Tabelle111[[#This Row],[Menge t Nges]]/Tabelle111[[#This Row],[Anzahl Lieferscheine]]</f>
        <v>0.27</v>
      </c>
      <c r="N7735" s="1">
        <f>Tabelle111[[#This Row],[Menge t P2O5]]/Tabelle111[[#This Row],[Anzahl Lieferscheine]]</f>
        <v>0.23400000000000001</v>
      </c>
    </row>
    <row r="7736" spans="1:14" x14ac:dyDescent="0.2">
      <c r="A7736" s="2" t="s">
        <v>45</v>
      </c>
      <c r="B7736" s="2" t="s">
        <v>28</v>
      </c>
      <c r="C7736" s="2" t="s">
        <v>6</v>
      </c>
      <c r="D7736" s="2" t="s">
        <v>15</v>
      </c>
      <c r="E7736" s="2" t="s">
        <v>9</v>
      </c>
      <c r="F7736" s="2" t="s">
        <v>61</v>
      </c>
      <c r="G7736" s="1">
        <v>608.4</v>
      </c>
      <c r="H7736" s="1">
        <v>405</v>
      </c>
      <c r="I7736" s="4">
        <v>1</v>
      </c>
      <c r="J7736" s="2" t="s">
        <v>72</v>
      </c>
      <c r="K7736" s="1">
        <f>Tabelle111[[#This Row],[Menge kg Nges]]/1000</f>
        <v>0.60839999999999994</v>
      </c>
      <c r="L7736" s="1">
        <f>Tabelle111[[#This Row],[Menge kg P2O5]]/1000</f>
        <v>0.40500000000000003</v>
      </c>
      <c r="M7736" s="1">
        <f>Tabelle111[[#This Row],[Menge t Nges]]/Tabelle111[[#This Row],[Anzahl Lieferscheine]]</f>
        <v>0.60839999999999994</v>
      </c>
      <c r="N7736" s="1">
        <f>Tabelle111[[#This Row],[Menge t P2O5]]/Tabelle111[[#This Row],[Anzahl Lieferscheine]]</f>
        <v>0.40500000000000003</v>
      </c>
    </row>
    <row r="7737" spans="1:14" x14ac:dyDescent="0.2">
      <c r="A7737" s="2" t="s">
        <v>45</v>
      </c>
      <c r="B7737" s="2" t="s">
        <v>28</v>
      </c>
      <c r="C7737" s="2" t="s">
        <v>25</v>
      </c>
      <c r="D7737" s="2" t="s">
        <v>25</v>
      </c>
      <c r="E7737" s="2" t="s">
        <v>26</v>
      </c>
      <c r="F7737" s="2" t="s">
        <v>61</v>
      </c>
      <c r="G7737" s="1">
        <v>1918.8</v>
      </c>
      <c r="H7737" s="1">
        <v>713.4</v>
      </c>
      <c r="I7737" s="4">
        <v>1</v>
      </c>
      <c r="J7737" s="2" t="s">
        <v>72</v>
      </c>
      <c r="K7737" s="1">
        <f>Tabelle111[[#This Row],[Menge kg Nges]]/1000</f>
        <v>1.9188000000000001</v>
      </c>
      <c r="L7737" s="1">
        <f>Tabelle111[[#This Row],[Menge kg P2O5]]/1000</f>
        <v>0.71339999999999992</v>
      </c>
      <c r="M7737" s="1">
        <f>Tabelle111[[#This Row],[Menge t Nges]]/Tabelle111[[#This Row],[Anzahl Lieferscheine]]</f>
        <v>1.9188000000000001</v>
      </c>
      <c r="N7737" s="1">
        <f>Tabelle111[[#This Row],[Menge t P2O5]]/Tabelle111[[#This Row],[Anzahl Lieferscheine]]</f>
        <v>0.71339999999999992</v>
      </c>
    </row>
    <row r="7738" spans="1:14" x14ac:dyDescent="0.2">
      <c r="A7738" s="2" t="s">
        <v>51</v>
      </c>
      <c r="B7738" s="2" t="s">
        <v>27</v>
      </c>
      <c r="C7738" s="2" t="s">
        <v>6</v>
      </c>
      <c r="D7738" s="2" t="s">
        <v>15</v>
      </c>
      <c r="E7738" s="2" t="s">
        <v>18</v>
      </c>
      <c r="F7738" s="2" t="s">
        <v>61</v>
      </c>
      <c r="G7738" s="1">
        <v>444</v>
      </c>
      <c r="H7738" s="1">
        <v>312</v>
      </c>
      <c r="I7738" s="4">
        <v>1</v>
      </c>
      <c r="J7738" s="2" t="s">
        <v>72</v>
      </c>
      <c r="K7738" s="1">
        <f>Tabelle111[[#This Row],[Menge kg Nges]]/1000</f>
        <v>0.44400000000000001</v>
      </c>
      <c r="L7738" s="1">
        <f>Tabelle111[[#This Row],[Menge kg P2O5]]/1000</f>
        <v>0.312</v>
      </c>
      <c r="M7738" s="1">
        <f>Tabelle111[[#This Row],[Menge t Nges]]/Tabelle111[[#This Row],[Anzahl Lieferscheine]]</f>
        <v>0.44400000000000001</v>
      </c>
      <c r="N7738" s="1">
        <f>Tabelle111[[#This Row],[Menge t P2O5]]/Tabelle111[[#This Row],[Anzahl Lieferscheine]]</f>
        <v>0.312</v>
      </c>
    </row>
    <row r="7739" spans="1:14" x14ac:dyDescent="0.2">
      <c r="A7739" s="2" t="s">
        <v>51</v>
      </c>
      <c r="B7739" s="2" t="s">
        <v>34</v>
      </c>
      <c r="C7739" s="2" t="s">
        <v>6</v>
      </c>
      <c r="D7739" s="2" t="s">
        <v>15</v>
      </c>
      <c r="E7739" s="2" t="s">
        <v>18</v>
      </c>
      <c r="F7739" s="2" t="s">
        <v>61</v>
      </c>
      <c r="G7739" s="1">
        <v>1160.68</v>
      </c>
      <c r="H7739" s="1">
        <v>788.13999999999987</v>
      </c>
      <c r="I7739" s="4">
        <v>3</v>
      </c>
      <c r="J7739" s="2" t="s">
        <v>72</v>
      </c>
      <c r="K7739" s="1">
        <f>Tabelle111[[#This Row],[Menge kg Nges]]/1000</f>
        <v>1.1606800000000002</v>
      </c>
      <c r="L7739" s="1">
        <f>Tabelle111[[#This Row],[Menge kg P2O5]]/1000</f>
        <v>0.78813999999999984</v>
      </c>
      <c r="M7739" s="1">
        <f>Tabelle111[[#This Row],[Menge t Nges]]/Tabelle111[[#This Row],[Anzahl Lieferscheine]]</f>
        <v>0.38689333333333337</v>
      </c>
      <c r="N7739" s="1">
        <f>Tabelle111[[#This Row],[Menge t P2O5]]/Tabelle111[[#This Row],[Anzahl Lieferscheine]]</f>
        <v>0.2627133333333333</v>
      </c>
    </row>
    <row r="7740" spans="1:14" x14ac:dyDescent="0.2">
      <c r="A7740" s="2" t="s">
        <v>51</v>
      </c>
      <c r="B7740" s="2" t="s">
        <v>34</v>
      </c>
      <c r="C7740" s="2" t="s">
        <v>6</v>
      </c>
      <c r="D7740" s="2" t="s">
        <v>15</v>
      </c>
      <c r="E7740" s="2" t="s">
        <v>20</v>
      </c>
      <c r="F7740" s="2" t="s">
        <v>61</v>
      </c>
      <c r="G7740" s="1">
        <v>111</v>
      </c>
      <c r="H7740" s="1">
        <v>97.2</v>
      </c>
      <c r="I7740" s="4">
        <v>1</v>
      </c>
      <c r="J7740" s="2" t="s">
        <v>72</v>
      </c>
      <c r="K7740" s="1">
        <f>Tabelle111[[#This Row],[Menge kg Nges]]/1000</f>
        <v>0.111</v>
      </c>
      <c r="L7740" s="1">
        <f>Tabelle111[[#This Row],[Menge kg P2O5]]/1000</f>
        <v>9.7200000000000009E-2</v>
      </c>
      <c r="M7740" s="1">
        <f>Tabelle111[[#This Row],[Menge t Nges]]/Tabelle111[[#This Row],[Anzahl Lieferscheine]]</f>
        <v>0.111</v>
      </c>
      <c r="N7740" s="1">
        <f>Tabelle111[[#This Row],[Menge t P2O5]]/Tabelle111[[#This Row],[Anzahl Lieferscheine]]</f>
        <v>9.7200000000000009E-2</v>
      </c>
    </row>
    <row r="7741" spans="1:14" x14ac:dyDescent="0.2">
      <c r="A7741" s="2" t="s">
        <v>51</v>
      </c>
      <c r="B7741" s="2" t="s">
        <v>51</v>
      </c>
      <c r="C7741" s="2" t="s">
        <v>6</v>
      </c>
      <c r="D7741" s="2" t="s">
        <v>7</v>
      </c>
      <c r="E7741" s="2" t="s">
        <v>9</v>
      </c>
      <c r="F7741" s="2" t="s">
        <v>61</v>
      </c>
      <c r="G7741" s="1">
        <v>1209.42</v>
      </c>
      <c r="H7741" s="1">
        <v>502.24</v>
      </c>
      <c r="I7741" s="4">
        <v>11</v>
      </c>
      <c r="J7741" s="2" t="s">
        <v>72</v>
      </c>
      <c r="K7741" s="1">
        <f>Tabelle111[[#This Row],[Menge kg Nges]]/1000</f>
        <v>1.2094200000000002</v>
      </c>
      <c r="L7741" s="1">
        <f>Tabelle111[[#This Row],[Menge kg P2O5]]/1000</f>
        <v>0.50224000000000002</v>
      </c>
      <c r="M7741" s="1">
        <f>Tabelle111[[#This Row],[Menge t Nges]]/Tabelle111[[#This Row],[Anzahl Lieferscheine]]</f>
        <v>0.10994727272727274</v>
      </c>
      <c r="N7741" s="1">
        <f>Tabelle111[[#This Row],[Menge t P2O5]]/Tabelle111[[#This Row],[Anzahl Lieferscheine]]</f>
        <v>4.565818181818182E-2</v>
      </c>
    </row>
    <row r="7742" spans="1:14" x14ac:dyDescent="0.2">
      <c r="A7742" s="2" t="s">
        <v>51</v>
      </c>
      <c r="B7742" s="2" t="s">
        <v>51</v>
      </c>
      <c r="C7742" s="2" t="s">
        <v>6</v>
      </c>
      <c r="D7742" s="2" t="s">
        <v>7</v>
      </c>
      <c r="E7742" s="2" t="s">
        <v>11</v>
      </c>
      <c r="F7742" s="2" t="s">
        <v>61</v>
      </c>
      <c r="G7742" s="1">
        <v>8826.9700000000012</v>
      </c>
      <c r="H7742" s="1">
        <v>3869.55</v>
      </c>
      <c r="I7742" s="4">
        <v>46</v>
      </c>
      <c r="J7742" s="2" t="s">
        <v>72</v>
      </c>
      <c r="K7742" s="1">
        <f>Tabelle111[[#This Row],[Menge kg Nges]]/1000</f>
        <v>8.8269700000000011</v>
      </c>
      <c r="L7742" s="1">
        <f>Tabelle111[[#This Row],[Menge kg P2O5]]/1000</f>
        <v>3.8695500000000003</v>
      </c>
      <c r="M7742" s="1">
        <f>Tabelle111[[#This Row],[Menge t Nges]]/Tabelle111[[#This Row],[Anzahl Lieferscheine]]</f>
        <v>0.19189065217391307</v>
      </c>
      <c r="N7742" s="1">
        <f>Tabelle111[[#This Row],[Menge t P2O5]]/Tabelle111[[#This Row],[Anzahl Lieferscheine]]</f>
        <v>8.4120652173913055E-2</v>
      </c>
    </row>
    <row r="7743" spans="1:14" x14ac:dyDescent="0.2">
      <c r="A7743" s="2" t="s">
        <v>51</v>
      </c>
      <c r="B7743" s="2" t="s">
        <v>51</v>
      </c>
      <c r="C7743" s="2" t="s">
        <v>6</v>
      </c>
      <c r="D7743" s="2" t="s">
        <v>7</v>
      </c>
      <c r="E7743" s="2" t="s">
        <v>12</v>
      </c>
      <c r="F7743" s="2" t="s">
        <v>61</v>
      </c>
      <c r="G7743" s="1">
        <v>17588.720000000005</v>
      </c>
      <c r="H7743" s="1">
        <v>7909.2200000000021</v>
      </c>
      <c r="I7743" s="4">
        <v>97</v>
      </c>
      <c r="J7743" s="2" t="s">
        <v>72</v>
      </c>
      <c r="K7743" s="1">
        <f>Tabelle111[[#This Row],[Menge kg Nges]]/1000</f>
        <v>17.588720000000006</v>
      </c>
      <c r="L7743" s="1">
        <f>Tabelle111[[#This Row],[Menge kg P2O5]]/1000</f>
        <v>7.9092200000000021</v>
      </c>
      <c r="M7743" s="1">
        <f>Tabelle111[[#This Row],[Menge t Nges]]/Tabelle111[[#This Row],[Anzahl Lieferscheine]]</f>
        <v>0.18132701030927842</v>
      </c>
      <c r="N7743" s="1">
        <f>Tabelle111[[#This Row],[Menge t P2O5]]/Tabelle111[[#This Row],[Anzahl Lieferscheine]]</f>
        <v>8.1538350515463945E-2</v>
      </c>
    </row>
    <row r="7744" spans="1:14" x14ac:dyDescent="0.2">
      <c r="A7744" s="2" t="s">
        <v>51</v>
      </c>
      <c r="B7744" s="2" t="s">
        <v>51</v>
      </c>
      <c r="C7744" s="2" t="s">
        <v>6</v>
      </c>
      <c r="D7744" s="2" t="s">
        <v>7</v>
      </c>
      <c r="E7744" s="2" t="s">
        <v>13</v>
      </c>
      <c r="F7744" s="2" t="s">
        <v>61</v>
      </c>
      <c r="G7744" s="1">
        <v>3513.8600000000006</v>
      </c>
      <c r="H7744" s="1">
        <v>1909.62</v>
      </c>
      <c r="I7744" s="4">
        <v>14</v>
      </c>
      <c r="J7744" s="2" t="s">
        <v>72</v>
      </c>
      <c r="K7744" s="1">
        <f>Tabelle111[[#This Row],[Menge kg Nges]]/1000</f>
        <v>3.5138600000000006</v>
      </c>
      <c r="L7744" s="1">
        <f>Tabelle111[[#This Row],[Menge kg P2O5]]/1000</f>
        <v>1.9096199999999999</v>
      </c>
      <c r="M7744" s="1">
        <f>Tabelle111[[#This Row],[Menge t Nges]]/Tabelle111[[#This Row],[Anzahl Lieferscheine]]</f>
        <v>0.25099000000000005</v>
      </c>
      <c r="N7744" s="1">
        <f>Tabelle111[[#This Row],[Menge t P2O5]]/Tabelle111[[#This Row],[Anzahl Lieferscheine]]</f>
        <v>0.13640142857142856</v>
      </c>
    </row>
    <row r="7745" spans="1:14" x14ac:dyDescent="0.2">
      <c r="A7745" s="2" t="s">
        <v>51</v>
      </c>
      <c r="B7745" s="2" t="s">
        <v>51</v>
      </c>
      <c r="C7745" s="2" t="s">
        <v>6</v>
      </c>
      <c r="D7745" s="2" t="s">
        <v>7</v>
      </c>
      <c r="E7745" s="2" t="s">
        <v>14</v>
      </c>
      <c r="F7745" s="2" t="s">
        <v>61</v>
      </c>
      <c r="G7745" s="1">
        <v>12500.1</v>
      </c>
      <c r="H7745" s="1">
        <v>6677.659999999998</v>
      </c>
      <c r="I7745" s="4">
        <v>45</v>
      </c>
      <c r="J7745" s="2" t="s">
        <v>72</v>
      </c>
      <c r="K7745" s="1">
        <f>Tabelle111[[#This Row],[Menge kg Nges]]/1000</f>
        <v>12.5001</v>
      </c>
      <c r="L7745" s="1">
        <f>Tabelle111[[#This Row],[Menge kg P2O5]]/1000</f>
        <v>6.6776599999999977</v>
      </c>
      <c r="M7745" s="1">
        <f>Tabelle111[[#This Row],[Menge t Nges]]/Tabelle111[[#This Row],[Anzahl Lieferscheine]]</f>
        <v>0.27777999999999997</v>
      </c>
      <c r="N7745" s="1">
        <f>Tabelle111[[#This Row],[Menge t P2O5]]/Tabelle111[[#This Row],[Anzahl Lieferscheine]]</f>
        <v>0.14839244444444438</v>
      </c>
    </row>
    <row r="7746" spans="1:14" x14ac:dyDescent="0.2">
      <c r="A7746" s="2" t="s">
        <v>51</v>
      </c>
      <c r="B7746" s="2" t="s">
        <v>51</v>
      </c>
      <c r="C7746" s="2" t="s">
        <v>6</v>
      </c>
      <c r="D7746" s="2" t="s">
        <v>15</v>
      </c>
      <c r="E7746" s="2" t="s">
        <v>18</v>
      </c>
      <c r="F7746" s="2" t="s">
        <v>61</v>
      </c>
      <c r="G7746" s="1">
        <v>4287.1900000000005</v>
      </c>
      <c r="H7746" s="1">
        <v>2939.8300000000008</v>
      </c>
      <c r="I7746" s="4">
        <v>35</v>
      </c>
      <c r="J7746" s="2" t="s">
        <v>72</v>
      </c>
      <c r="K7746" s="1">
        <f>Tabelle111[[#This Row],[Menge kg Nges]]/1000</f>
        <v>4.2871900000000007</v>
      </c>
      <c r="L7746" s="1">
        <f>Tabelle111[[#This Row],[Menge kg P2O5]]/1000</f>
        <v>2.9398300000000011</v>
      </c>
      <c r="M7746" s="1">
        <f>Tabelle111[[#This Row],[Menge t Nges]]/Tabelle111[[#This Row],[Anzahl Lieferscheine]]</f>
        <v>0.12249114285714288</v>
      </c>
      <c r="N7746" s="1">
        <f>Tabelle111[[#This Row],[Menge t P2O5]]/Tabelle111[[#This Row],[Anzahl Lieferscheine]]</f>
        <v>8.3995142857142893E-2</v>
      </c>
    </row>
    <row r="7747" spans="1:14" x14ac:dyDescent="0.2">
      <c r="A7747" s="2" t="s">
        <v>51</v>
      </c>
      <c r="B7747" s="2" t="s">
        <v>51</v>
      </c>
      <c r="C7747" s="2" t="s">
        <v>25</v>
      </c>
      <c r="D7747" s="2" t="s">
        <v>25</v>
      </c>
      <c r="E7747" s="2" t="s">
        <v>26</v>
      </c>
      <c r="F7747" s="2" t="s">
        <v>61</v>
      </c>
      <c r="G7747" s="1">
        <v>1314.88</v>
      </c>
      <c r="H7747" s="1">
        <v>696.64</v>
      </c>
      <c r="I7747" s="4">
        <v>10</v>
      </c>
      <c r="J7747" s="2" t="s">
        <v>72</v>
      </c>
      <c r="K7747" s="1">
        <f>Tabelle111[[#This Row],[Menge kg Nges]]/1000</f>
        <v>1.31488</v>
      </c>
      <c r="L7747" s="1">
        <f>Tabelle111[[#This Row],[Menge kg P2O5]]/1000</f>
        <v>0.69664000000000004</v>
      </c>
      <c r="M7747" s="1">
        <f>Tabelle111[[#This Row],[Menge t Nges]]/Tabelle111[[#This Row],[Anzahl Lieferscheine]]</f>
        <v>0.13148799999999999</v>
      </c>
      <c r="N7747" s="1">
        <f>Tabelle111[[#This Row],[Menge t P2O5]]/Tabelle111[[#This Row],[Anzahl Lieferscheine]]</f>
        <v>6.9664000000000004E-2</v>
      </c>
    </row>
    <row r="7748" spans="1:14" x14ac:dyDescent="0.2">
      <c r="A7748" s="2" t="s">
        <v>51</v>
      </c>
      <c r="B7748" s="2" t="s">
        <v>51</v>
      </c>
      <c r="C7748" s="2" t="s">
        <v>63</v>
      </c>
      <c r="D7748" s="2" t="s">
        <v>63</v>
      </c>
      <c r="E7748" s="2" t="s">
        <v>63</v>
      </c>
      <c r="F7748" s="2" t="s">
        <v>61</v>
      </c>
      <c r="G7748" s="1">
        <v>807.74</v>
      </c>
      <c r="H7748" s="1">
        <v>763.21999999999991</v>
      </c>
      <c r="I7748" s="4">
        <v>4</v>
      </c>
      <c r="J7748" s="2" t="s">
        <v>72</v>
      </c>
      <c r="K7748" s="1">
        <f>Tabelle111[[#This Row],[Menge kg Nges]]/1000</f>
        <v>0.80774000000000001</v>
      </c>
      <c r="L7748" s="1">
        <f>Tabelle111[[#This Row],[Menge kg P2O5]]/1000</f>
        <v>0.7632199999999999</v>
      </c>
      <c r="M7748" s="1">
        <f>Tabelle111[[#This Row],[Menge t Nges]]/Tabelle111[[#This Row],[Anzahl Lieferscheine]]</f>
        <v>0.201935</v>
      </c>
      <c r="N7748" s="1">
        <f>Tabelle111[[#This Row],[Menge t P2O5]]/Tabelle111[[#This Row],[Anzahl Lieferscheine]]</f>
        <v>0.19080499999999997</v>
      </c>
    </row>
    <row r="7749" spans="1:14" x14ac:dyDescent="0.2">
      <c r="A7749" s="2" t="s">
        <v>51</v>
      </c>
      <c r="B7749" s="2" t="s">
        <v>52</v>
      </c>
      <c r="C7749" s="2" t="s">
        <v>6</v>
      </c>
      <c r="D7749" s="2" t="s">
        <v>7</v>
      </c>
      <c r="E7749" s="2" t="s">
        <v>11</v>
      </c>
      <c r="F7749" s="2" t="s">
        <v>61</v>
      </c>
      <c r="G7749" s="1">
        <v>101.64</v>
      </c>
      <c r="H7749" s="1">
        <v>59.29</v>
      </c>
      <c r="I7749" s="4">
        <v>1</v>
      </c>
      <c r="J7749" s="2" t="s">
        <v>72</v>
      </c>
      <c r="K7749" s="1">
        <f>Tabelle111[[#This Row],[Menge kg Nges]]/1000</f>
        <v>0.10163999999999999</v>
      </c>
      <c r="L7749" s="1">
        <f>Tabelle111[[#This Row],[Menge kg P2O5]]/1000</f>
        <v>5.9290000000000002E-2</v>
      </c>
      <c r="M7749" s="1">
        <f>Tabelle111[[#This Row],[Menge t Nges]]/Tabelle111[[#This Row],[Anzahl Lieferscheine]]</f>
        <v>0.10163999999999999</v>
      </c>
      <c r="N7749" s="1">
        <f>Tabelle111[[#This Row],[Menge t P2O5]]/Tabelle111[[#This Row],[Anzahl Lieferscheine]]</f>
        <v>5.9290000000000002E-2</v>
      </c>
    </row>
    <row r="7750" spans="1:14" x14ac:dyDescent="0.2">
      <c r="A7750" s="2" t="s">
        <v>51</v>
      </c>
      <c r="B7750" s="2" t="s">
        <v>52</v>
      </c>
      <c r="C7750" s="2" t="s">
        <v>6</v>
      </c>
      <c r="D7750" s="2" t="s">
        <v>7</v>
      </c>
      <c r="E7750" s="2" t="s">
        <v>12</v>
      </c>
      <c r="F7750" s="2" t="s">
        <v>61</v>
      </c>
      <c r="G7750" s="1">
        <v>163.4</v>
      </c>
      <c r="H7750" s="1">
        <v>66.5</v>
      </c>
      <c r="I7750" s="4">
        <v>1</v>
      </c>
      <c r="J7750" s="2" t="s">
        <v>72</v>
      </c>
      <c r="K7750" s="1">
        <f>Tabelle111[[#This Row],[Menge kg Nges]]/1000</f>
        <v>0.16340000000000002</v>
      </c>
      <c r="L7750" s="1">
        <f>Tabelle111[[#This Row],[Menge kg P2O5]]/1000</f>
        <v>6.6500000000000004E-2</v>
      </c>
      <c r="M7750" s="1">
        <f>Tabelle111[[#This Row],[Menge t Nges]]/Tabelle111[[#This Row],[Anzahl Lieferscheine]]</f>
        <v>0.16340000000000002</v>
      </c>
      <c r="N7750" s="1">
        <f>Tabelle111[[#This Row],[Menge t P2O5]]/Tabelle111[[#This Row],[Anzahl Lieferscheine]]</f>
        <v>6.6500000000000004E-2</v>
      </c>
    </row>
    <row r="7751" spans="1:14" x14ac:dyDescent="0.2">
      <c r="A7751" s="2" t="s">
        <v>51</v>
      </c>
      <c r="B7751" s="2" t="s">
        <v>52</v>
      </c>
      <c r="C7751" s="2" t="s">
        <v>6</v>
      </c>
      <c r="D7751" s="2" t="s">
        <v>15</v>
      </c>
      <c r="E7751" s="2" t="s">
        <v>18</v>
      </c>
      <c r="F7751" s="2" t="s">
        <v>61</v>
      </c>
      <c r="G7751" s="1">
        <v>726.05000000000007</v>
      </c>
      <c r="H7751" s="1">
        <v>504.95</v>
      </c>
      <c r="I7751" s="4">
        <v>6</v>
      </c>
      <c r="J7751" s="2" t="s">
        <v>72</v>
      </c>
      <c r="K7751" s="1">
        <f>Tabelle111[[#This Row],[Menge kg Nges]]/1000</f>
        <v>0.72605000000000008</v>
      </c>
      <c r="L7751" s="1">
        <f>Tabelle111[[#This Row],[Menge kg P2O5]]/1000</f>
        <v>0.50495000000000001</v>
      </c>
      <c r="M7751" s="1">
        <f>Tabelle111[[#This Row],[Menge t Nges]]/Tabelle111[[#This Row],[Anzahl Lieferscheine]]</f>
        <v>0.12100833333333334</v>
      </c>
      <c r="N7751" s="1">
        <f>Tabelle111[[#This Row],[Menge t P2O5]]/Tabelle111[[#This Row],[Anzahl Lieferscheine]]</f>
        <v>8.4158333333333335E-2</v>
      </c>
    </row>
    <row r="7752" spans="1:14" x14ac:dyDescent="0.2">
      <c r="A7752" s="2" t="s">
        <v>51</v>
      </c>
      <c r="B7752" s="2" t="s">
        <v>52</v>
      </c>
      <c r="C7752" s="2" t="s">
        <v>6</v>
      </c>
      <c r="D7752" s="2" t="s">
        <v>15</v>
      </c>
      <c r="E7752" s="2" t="s">
        <v>31</v>
      </c>
      <c r="F7752" s="2" t="s">
        <v>61</v>
      </c>
      <c r="G7752" s="1">
        <v>61.5</v>
      </c>
      <c r="H7752" s="1">
        <v>27.75</v>
      </c>
      <c r="I7752" s="4">
        <v>1</v>
      </c>
      <c r="J7752" s="2" t="s">
        <v>72</v>
      </c>
      <c r="K7752" s="1">
        <f>Tabelle111[[#This Row],[Menge kg Nges]]/1000</f>
        <v>6.1499999999999999E-2</v>
      </c>
      <c r="L7752" s="1">
        <f>Tabelle111[[#This Row],[Menge kg P2O5]]/1000</f>
        <v>2.775E-2</v>
      </c>
      <c r="M7752" s="1">
        <f>Tabelle111[[#This Row],[Menge t Nges]]/Tabelle111[[#This Row],[Anzahl Lieferscheine]]</f>
        <v>6.1499999999999999E-2</v>
      </c>
      <c r="N7752" s="1">
        <f>Tabelle111[[#This Row],[Menge t P2O5]]/Tabelle111[[#This Row],[Anzahl Lieferscheine]]</f>
        <v>2.775E-2</v>
      </c>
    </row>
    <row r="7753" spans="1:14" x14ac:dyDescent="0.2">
      <c r="A7753" s="2" t="s">
        <v>51</v>
      </c>
      <c r="B7753" s="2" t="s">
        <v>52</v>
      </c>
      <c r="C7753" s="2" t="s">
        <v>25</v>
      </c>
      <c r="D7753" s="2" t="s">
        <v>25</v>
      </c>
      <c r="E7753" s="2" t="s">
        <v>26</v>
      </c>
      <c r="F7753" s="2" t="s">
        <v>61</v>
      </c>
      <c r="G7753" s="1">
        <v>264.14999999999998</v>
      </c>
      <c r="H7753" s="1">
        <v>139.94999999999999</v>
      </c>
      <c r="I7753" s="4">
        <v>1</v>
      </c>
      <c r="J7753" s="2" t="s">
        <v>72</v>
      </c>
      <c r="K7753" s="1">
        <f>Tabelle111[[#This Row],[Menge kg Nges]]/1000</f>
        <v>0.26415</v>
      </c>
      <c r="L7753" s="1">
        <f>Tabelle111[[#This Row],[Menge kg P2O5]]/1000</f>
        <v>0.13994999999999999</v>
      </c>
      <c r="M7753" s="1">
        <f>Tabelle111[[#This Row],[Menge t Nges]]/Tabelle111[[#This Row],[Anzahl Lieferscheine]]</f>
        <v>0.26415</v>
      </c>
      <c r="N7753" s="1">
        <f>Tabelle111[[#This Row],[Menge t P2O5]]/Tabelle111[[#This Row],[Anzahl Lieferscheine]]</f>
        <v>0.13994999999999999</v>
      </c>
    </row>
    <row r="7754" spans="1:14" x14ac:dyDescent="0.2">
      <c r="A7754" s="2" t="s">
        <v>51</v>
      </c>
      <c r="B7754" s="2" t="s">
        <v>39</v>
      </c>
      <c r="C7754" s="2" t="s">
        <v>6</v>
      </c>
      <c r="D7754" s="2" t="s">
        <v>7</v>
      </c>
      <c r="E7754" s="2" t="s">
        <v>9</v>
      </c>
      <c r="F7754" s="2" t="s">
        <v>61</v>
      </c>
      <c r="G7754" s="1">
        <v>85.12</v>
      </c>
      <c r="H7754" s="1">
        <v>33.28</v>
      </c>
      <c r="I7754" s="4">
        <v>1</v>
      </c>
      <c r="J7754" s="2" t="s">
        <v>72</v>
      </c>
      <c r="K7754" s="1">
        <f>Tabelle111[[#This Row],[Menge kg Nges]]/1000</f>
        <v>8.5120000000000001E-2</v>
      </c>
      <c r="L7754" s="1">
        <f>Tabelle111[[#This Row],[Menge kg P2O5]]/1000</f>
        <v>3.3280000000000004E-2</v>
      </c>
      <c r="M7754" s="1">
        <f>Tabelle111[[#This Row],[Menge t Nges]]/Tabelle111[[#This Row],[Anzahl Lieferscheine]]</f>
        <v>8.5120000000000001E-2</v>
      </c>
      <c r="N7754" s="1">
        <f>Tabelle111[[#This Row],[Menge t P2O5]]/Tabelle111[[#This Row],[Anzahl Lieferscheine]]</f>
        <v>3.3280000000000004E-2</v>
      </c>
    </row>
    <row r="7755" spans="1:14" x14ac:dyDescent="0.2">
      <c r="A7755" s="2" t="s">
        <v>51</v>
      </c>
      <c r="B7755" s="2" t="s">
        <v>39</v>
      </c>
      <c r="C7755" s="2" t="s">
        <v>6</v>
      </c>
      <c r="D7755" s="2" t="s">
        <v>7</v>
      </c>
      <c r="E7755" s="2" t="s">
        <v>12</v>
      </c>
      <c r="F7755" s="2" t="s">
        <v>61</v>
      </c>
      <c r="G7755" s="1">
        <v>146.16</v>
      </c>
      <c r="H7755" s="1">
        <v>73.08</v>
      </c>
      <c r="I7755" s="4">
        <v>1</v>
      </c>
      <c r="J7755" s="2" t="s">
        <v>72</v>
      </c>
      <c r="K7755" s="1">
        <f>Tabelle111[[#This Row],[Menge kg Nges]]/1000</f>
        <v>0.14615999999999998</v>
      </c>
      <c r="L7755" s="1">
        <f>Tabelle111[[#This Row],[Menge kg P2O5]]/1000</f>
        <v>7.3079999999999992E-2</v>
      </c>
      <c r="M7755" s="1">
        <f>Tabelle111[[#This Row],[Menge t Nges]]/Tabelle111[[#This Row],[Anzahl Lieferscheine]]</f>
        <v>0.14615999999999998</v>
      </c>
      <c r="N7755" s="1">
        <f>Tabelle111[[#This Row],[Menge t P2O5]]/Tabelle111[[#This Row],[Anzahl Lieferscheine]]</f>
        <v>7.3079999999999992E-2</v>
      </c>
    </row>
    <row r="7756" spans="1:14" x14ac:dyDescent="0.2">
      <c r="A7756" s="2" t="s">
        <v>51</v>
      </c>
      <c r="B7756" s="2" t="s">
        <v>53</v>
      </c>
      <c r="C7756" s="2" t="s">
        <v>6</v>
      </c>
      <c r="D7756" s="2" t="s">
        <v>15</v>
      </c>
      <c r="E7756" s="2" t="s">
        <v>18</v>
      </c>
      <c r="F7756" s="2" t="s">
        <v>61</v>
      </c>
      <c r="G7756" s="1">
        <v>109.17</v>
      </c>
      <c r="H7756" s="1">
        <v>89.68</v>
      </c>
      <c r="I7756" s="4">
        <v>1</v>
      </c>
      <c r="J7756" s="2" t="s">
        <v>72</v>
      </c>
      <c r="K7756" s="1">
        <f>Tabelle111[[#This Row],[Menge kg Nges]]/1000</f>
        <v>0.10917</v>
      </c>
      <c r="L7756" s="1">
        <f>Tabelle111[[#This Row],[Menge kg P2O5]]/1000</f>
        <v>8.968000000000001E-2</v>
      </c>
      <c r="M7756" s="1">
        <f>Tabelle111[[#This Row],[Menge t Nges]]/Tabelle111[[#This Row],[Anzahl Lieferscheine]]</f>
        <v>0.10917</v>
      </c>
      <c r="N7756" s="1">
        <f>Tabelle111[[#This Row],[Menge t P2O5]]/Tabelle111[[#This Row],[Anzahl Lieferscheine]]</f>
        <v>8.968000000000001E-2</v>
      </c>
    </row>
    <row r="7757" spans="1:14" x14ac:dyDescent="0.2">
      <c r="A7757" s="2" t="s">
        <v>51</v>
      </c>
      <c r="B7757" s="2" t="s">
        <v>56</v>
      </c>
      <c r="C7757" s="2" t="s">
        <v>6</v>
      </c>
      <c r="D7757" s="2" t="s">
        <v>7</v>
      </c>
      <c r="E7757" s="2" t="s">
        <v>12</v>
      </c>
      <c r="F7757" s="2" t="s">
        <v>61</v>
      </c>
      <c r="G7757" s="1">
        <v>125.28</v>
      </c>
      <c r="H7757" s="1">
        <v>62.64</v>
      </c>
      <c r="I7757" s="4">
        <v>1</v>
      </c>
      <c r="J7757" s="2" t="s">
        <v>72</v>
      </c>
      <c r="K7757" s="1">
        <f>Tabelle111[[#This Row],[Menge kg Nges]]/1000</f>
        <v>0.12528</v>
      </c>
      <c r="L7757" s="1">
        <f>Tabelle111[[#This Row],[Menge kg P2O5]]/1000</f>
        <v>6.2640000000000001E-2</v>
      </c>
      <c r="M7757" s="1">
        <f>Tabelle111[[#This Row],[Menge t Nges]]/Tabelle111[[#This Row],[Anzahl Lieferscheine]]</f>
        <v>0.12528</v>
      </c>
      <c r="N7757" s="1">
        <f>Tabelle111[[#This Row],[Menge t P2O5]]/Tabelle111[[#This Row],[Anzahl Lieferscheine]]</f>
        <v>6.2640000000000001E-2</v>
      </c>
    </row>
    <row r="7758" spans="1:14" x14ac:dyDescent="0.2">
      <c r="A7758" s="2" t="s">
        <v>52</v>
      </c>
      <c r="B7758" s="2" t="s">
        <v>5</v>
      </c>
      <c r="C7758" s="2" t="s">
        <v>6</v>
      </c>
      <c r="D7758" s="2" t="s">
        <v>15</v>
      </c>
      <c r="E7758" s="2" t="s">
        <v>21</v>
      </c>
      <c r="F7758" s="2" t="s">
        <v>61</v>
      </c>
      <c r="G7758" s="1">
        <v>441.6</v>
      </c>
      <c r="H7758" s="1">
        <v>234.6</v>
      </c>
      <c r="I7758" s="4">
        <v>1</v>
      </c>
      <c r="J7758" s="2" t="s">
        <v>72</v>
      </c>
      <c r="K7758" s="1">
        <f>Tabelle111[[#This Row],[Menge kg Nges]]/1000</f>
        <v>0.44160000000000005</v>
      </c>
      <c r="L7758" s="1">
        <f>Tabelle111[[#This Row],[Menge kg P2O5]]/1000</f>
        <v>0.2346</v>
      </c>
      <c r="M7758" s="1">
        <f>Tabelle111[[#This Row],[Menge t Nges]]/Tabelle111[[#This Row],[Anzahl Lieferscheine]]</f>
        <v>0.44160000000000005</v>
      </c>
      <c r="N7758" s="1">
        <f>Tabelle111[[#This Row],[Menge t P2O5]]/Tabelle111[[#This Row],[Anzahl Lieferscheine]]</f>
        <v>0.2346</v>
      </c>
    </row>
    <row r="7759" spans="1:14" x14ac:dyDescent="0.2">
      <c r="A7759" s="2" t="s">
        <v>52</v>
      </c>
      <c r="B7759" s="2" t="s">
        <v>29</v>
      </c>
      <c r="C7759" s="2" t="s">
        <v>6</v>
      </c>
      <c r="D7759" s="2" t="s">
        <v>15</v>
      </c>
      <c r="E7759" s="2" t="s">
        <v>21</v>
      </c>
      <c r="F7759" s="2" t="s">
        <v>61</v>
      </c>
      <c r="G7759" s="1">
        <v>340</v>
      </c>
      <c r="H7759" s="1">
        <v>204</v>
      </c>
      <c r="I7759" s="4">
        <v>1</v>
      </c>
      <c r="J7759" s="2" t="s">
        <v>72</v>
      </c>
      <c r="K7759" s="1">
        <f>Tabelle111[[#This Row],[Menge kg Nges]]/1000</f>
        <v>0.34</v>
      </c>
      <c r="L7759" s="1">
        <f>Tabelle111[[#This Row],[Menge kg P2O5]]/1000</f>
        <v>0.20399999999999999</v>
      </c>
      <c r="M7759" s="1">
        <f>Tabelle111[[#This Row],[Menge t Nges]]/Tabelle111[[#This Row],[Anzahl Lieferscheine]]</f>
        <v>0.34</v>
      </c>
      <c r="N7759" s="1">
        <f>Tabelle111[[#This Row],[Menge t P2O5]]/Tabelle111[[#This Row],[Anzahl Lieferscheine]]</f>
        <v>0.20399999999999999</v>
      </c>
    </row>
    <row r="7760" spans="1:14" x14ac:dyDescent="0.2">
      <c r="A7760" s="2" t="s">
        <v>52</v>
      </c>
      <c r="B7760" s="2" t="s">
        <v>32</v>
      </c>
      <c r="C7760" s="2" t="s">
        <v>6</v>
      </c>
      <c r="D7760" s="2" t="s">
        <v>7</v>
      </c>
      <c r="E7760" s="2" t="s">
        <v>12</v>
      </c>
      <c r="F7760" s="2" t="s">
        <v>61</v>
      </c>
      <c r="G7760" s="1">
        <v>1806</v>
      </c>
      <c r="H7760" s="1">
        <v>928.8</v>
      </c>
      <c r="I7760" s="4">
        <v>5</v>
      </c>
      <c r="J7760" s="2" t="s">
        <v>72</v>
      </c>
      <c r="K7760" s="1">
        <f>Tabelle111[[#This Row],[Menge kg Nges]]/1000</f>
        <v>1.806</v>
      </c>
      <c r="L7760" s="1">
        <f>Tabelle111[[#This Row],[Menge kg P2O5]]/1000</f>
        <v>0.92879999999999996</v>
      </c>
      <c r="M7760" s="1">
        <f>Tabelle111[[#This Row],[Menge t Nges]]/Tabelle111[[#This Row],[Anzahl Lieferscheine]]</f>
        <v>0.36120000000000002</v>
      </c>
      <c r="N7760" s="1">
        <f>Tabelle111[[#This Row],[Menge t P2O5]]/Tabelle111[[#This Row],[Anzahl Lieferscheine]]</f>
        <v>0.18575999999999998</v>
      </c>
    </row>
    <row r="7761" spans="1:14" x14ac:dyDescent="0.2">
      <c r="A7761" s="2" t="s">
        <v>52</v>
      </c>
      <c r="B7761" s="2" t="s">
        <v>32</v>
      </c>
      <c r="C7761" s="2" t="s">
        <v>6</v>
      </c>
      <c r="D7761" s="2" t="s">
        <v>15</v>
      </c>
      <c r="E7761" s="2" t="s">
        <v>8</v>
      </c>
      <c r="F7761" s="2" t="s">
        <v>61</v>
      </c>
      <c r="G7761" s="1">
        <v>94.8</v>
      </c>
      <c r="H7761" s="1">
        <v>40.799999999999997</v>
      </c>
      <c r="I7761" s="4">
        <v>1</v>
      </c>
      <c r="J7761" s="2" t="s">
        <v>72</v>
      </c>
      <c r="K7761" s="1">
        <f>Tabelle111[[#This Row],[Menge kg Nges]]/1000</f>
        <v>9.4799999999999995E-2</v>
      </c>
      <c r="L7761" s="1">
        <f>Tabelle111[[#This Row],[Menge kg P2O5]]/1000</f>
        <v>4.0799999999999996E-2</v>
      </c>
      <c r="M7761" s="1">
        <f>Tabelle111[[#This Row],[Menge t Nges]]/Tabelle111[[#This Row],[Anzahl Lieferscheine]]</f>
        <v>9.4799999999999995E-2</v>
      </c>
      <c r="N7761" s="1">
        <f>Tabelle111[[#This Row],[Menge t P2O5]]/Tabelle111[[#This Row],[Anzahl Lieferscheine]]</f>
        <v>4.0799999999999996E-2</v>
      </c>
    </row>
    <row r="7762" spans="1:14" x14ac:dyDescent="0.2">
      <c r="A7762" s="2" t="s">
        <v>52</v>
      </c>
      <c r="B7762" s="2" t="s">
        <v>27</v>
      </c>
      <c r="C7762" s="2" t="s">
        <v>6</v>
      </c>
      <c r="D7762" s="2" t="s">
        <v>7</v>
      </c>
      <c r="E7762" s="2" t="s">
        <v>11</v>
      </c>
      <c r="F7762" s="2" t="s">
        <v>61</v>
      </c>
      <c r="G7762" s="1">
        <v>65.34</v>
      </c>
      <c r="H7762" s="1">
        <v>28.89</v>
      </c>
      <c r="I7762" s="4">
        <v>1</v>
      </c>
      <c r="J7762" s="2" t="s">
        <v>72</v>
      </c>
      <c r="K7762" s="1">
        <f>Tabelle111[[#This Row],[Menge kg Nges]]/1000</f>
        <v>6.5340000000000009E-2</v>
      </c>
      <c r="L7762" s="1">
        <f>Tabelle111[[#This Row],[Menge kg P2O5]]/1000</f>
        <v>2.8889999999999999E-2</v>
      </c>
      <c r="M7762" s="1">
        <f>Tabelle111[[#This Row],[Menge t Nges]]/Tabelle111[[#This Row],[Anzahl Lieferscheine]]</f>
        <v>6.5340000000000009E-2</v>
      </c>
      <c r="N7762" s="1">
        <f>Tabelle111[[#This Row],[Menge t P2O5]]/Tabelle111[[#This Row],[Anzahl Lieferscheine]]</f>
        <v>2.8889999999999999E-2</v>
      </c>
    </row>
    <row r="7763" spans="1:14" x14ac:dyDescent="0.2">
      <c r="A7763" s="2" t="s">
        <v>52</v>
      </c>
      <c r="B7763" s="2" t="s">
        <v>27</v>
      </c>
      <c r="C7763" s="2" t="s">
        <v>6</v>
      </c>
      <c r="D7763" s="2" t="s">
        <v>7</v>
      </c>
      <c r="E7763" s="2" t="s">
        <v>12</v>
      </c>
      <c r="F7763" s="2" t="s">
        <v>61</v>
      </c>
      <c r="G7763" s="1">
        <v>299.52</v>
      </c>
      <c r="H7763" s="1">
        <v>117.78</v>
      </c>
      <c r="I7763" s="4">
        <v>1</v>
      </c>
      <c r="J7763" s="2" t="s">
        <v>72</v>
      </c>
      <c r="K7763" s="1">
        <f>Tabelle111[[#This Row],[Menge kg Nges]]/1000</f>
        <v>0.29952000000000001</v>
      </c>
      <c r="L7763" s="1">
        <f>Tabelle111[[#This Row],[Menge kg P2O5]]/1000</f>
        <v>0.11778</v>
      </c>
      <c r="M7763" s="1">
        <f>Tabelle111[[#This Row],[Menge t Nges]]/Tabelle111[[#This Row],[Anzahl Lieferscheine]]</f>
        <v>0.29952000000000001</v>
      </c>
      <c r="N7763" s="1">
        <f>Tabelle111[[#This Row],[Menge t P2O5]]/Tabelle111[[#This Row],[Anzahl Lieferscheine]]</f>
        <v>0.11778</v>
      </c>
    </row>
    <row r="7764" spans="1:14" x14ac:dyDescent="0.2">
      <c r="A7764" s="2" t="s">
        <v>52</v>
      </c>
      <c r="B7764" s="2" t="s">
        <v>27</v>
      </c>
      <c r="C7764" s="2" t="s">
        <v>6</v>
      </c>
      <c r="D7764" s="2" t="s">
        <v>7</v>
      </c>
      <c r="E7764" s="2" t="s">
        <v>13</v>
      </c>
      <c r="F7764" s="2" t="s">
        <v>61</v>
      </c>
      <c r="G7764" s="1">
        <v>41.75</v>
      </c>
      <c r="H7764" s="1">
        <v>20</v>
      </c>
      <c r="I7764" s="4">
        <v>1</v>
      </c>
      <c r="J7764" s="2" t="s">
        <v>72</v>
      </c>
      <c r="K7764" s="1">
        <f>Tabelle111[[#This Row],[Menge kg Nges]]/1000</f>
        <v>4.1750000000000002E-2</v>
      </c>
      <c r="L7764" s="1">
        <f>Tabelle111[[#This Row],[Menge kg P2O5]]/1000</f>
        <v>0.02</v>
      </c>
      <c r="M7764" s="1">
        <f>Tabelle111[[#This Row],[Menge t Nges]]/Tabelle111[[#This Row],[Anzahl Lieferscheine]]</f>
        <v>4.1750000000000002E-2</v>
      </c>
      <c r="N7764" s="1">
        <f>Tabelle111[[#This Row],[Menge t P2O5]]/Tabelle111[[#This Row],[Anzahl Lieferscheine]]</f>
        <v>0.02</v>
      </c>
    </row>
    <row r="7765" spans="1:14" x14ac:dyDescent="0.2">
      <c r="A7765" s="2" t="s">
        <v>52</v>
      </c>
      <c r="B7765" s="2" t="s">
        <v>27</v>
      </c>
      <c r="C7765" s="2" t="s">
        <v>6</v>
      </c>
      <c r="D7765" s="2" t="s">
        <v>15</v>
      </c>
      <c r="E7765" s="2" t="s">
        <v>8</v>
      </c>
      <c r="F7765" s="2" t="s">
        <v>61</v>
      </c>
      <c r="G7765" s="1">
        <v>224.9</v>
      </c>
      <c r="H7765" s="1">
        <v>141.05000000000001</v>
      </c>
      <c r="I7765" s="4">
        <v>1</v>
      </c>
      <c r="J7765" s="2" t="s">
        <v>72</v>
      </c>
      <c r="K7765" s="1">
        <f>Tabelle111[[#This Row],[Menge kg Nges]]/1000</f>
        <v>0.22490000000000002</v>
      </c>
      <c r="L7765" s="1">
        <f>Tabelle111[[#This Row],[Menge kg P2O5]]/1000</f>
        <v>0.14105000000000001</v>
      </c>
      <c r="M7765" s="1">
        <f>Tabelle111[[#This Row],[Menge t Nges]]/Tabelle111[[#This Row],[Anzahl Lieferscheine]]</f>
        <v>0.22490000000000002</v>
      </c>
      <c r="N7765" s="1">
        <f>Tabelle111[[#This Row],[Menge t P2O5]]/Tabelle111[[#This Row],[Anzahl Lieferscheine]]</f>
        <v>0.14105000000000001</v>
      </c>
    </row>
    <row r="7766" spans="1:14" x14ac:dyDescent="0.2">
      <c r="A7766" s="2" t="s">
        <v>52</v>
      </c>
      <c r="B7766" s="2" t="s">
        <v>27</v>
      </c>
      <c r="C7766" s="2" t="s">
        <v>6</v>
      </c>
      <c r="D7766" s="2" t="s">
        <v>15</v>
      </c>
      <c r="E7766" s="2" t="s">
        <v>18</v>
      </c>
      <c r="F7766" s="2" t="s">
        <v>61</v>
      </c>
      <c r="G7766" s="1">
        <v>336</v>
      </c>
      <c r="H7766" s="1">
        <v>272</v>
      </c>
      <c r="I7766" s="4">
        <v>1</v>
      </c>
      <c r="J7766" s="2" t="s">
        <v>72</v>
      </c>
      <c r="K7766" s="1">
        <f>Tabelle111[[#This Row],[Menge kg Nges]]/1000</f>
        <v>0.33600000000000002</v>
      </c>
      <c r="L7766" s="1">
        <f>Tabelle111[[#This Row],[Menge kg P2O5]]/1000</f>
        <v>0.27200000000000002</v>
      </c>
      <c r="M7766" s="1">
        <f>Tabelle111[[#This Row],[Menge t Nges]]/Tabelle111[[#This Row],[Anzahl Lieferscheine]]</f>
        <v>0.33600000000000002</v>
      </c>
      <c r="N7766" s="1">
        <f>Tabelle111[[#This Row],[Menge t P2O5]]/Tabelle111[[#This Row],[Anzahl Lieferscheine]]</f>
        <v>0.27200000000000002</v>
      </c>
    </row>
    <row r="7767" spans="1:14" x14ac:dyDescent="0.2">
      <c r="A7767" s="2" t="s">
        <v>52</v>
      </c>
      <c r="B7767" s="2" t="s">
        <v>27</v>
      </c>
      <c r="C7767" s="2" t="s">
        <v>6</v>
      </c>
      <c r="D7767" s="2" t="s">
        <v>15</v>
      </c>
      <c r="E7767" s="2" t="s">
        <v>21</v>
      </c>
      <c r="F7767" s="2" t="s">
        <v>61</v>
      </c>
      <c r="G7767" s="1">
        <v>1113.5999999999999</v>
      </c>
      <c r="H7767" s="1">
        <v>582.6</v>
      </c>
      <c r="I7767" s="4">
        <v>2</v>
      </c>
      <c r="J7767" s="2" t="s">
        <v>72</v>
      </c>
      <c r="K7767" s="1">
        <f>Tabelle111[[#This Row],[Menge kg Nges]]/1000</f>
        <v>1.1135999999999999</v>
      </c>
      <c r="L7767" s="1">
        <f>Tabelle111[[#This Row],[Menge kg P2O5]]/1000</f>
        <v>0.58260000000000001</v>
      </c>
      <c r="M7767" s="1">
        <f>Tabelle111[[#This Row],[Menge t Nges]]/Tabelle111[[#This Row],[Anzahl Lieferscheine]]</f>
        <v>0.55679999999999996</v>
      </c>
      <c r="N7767" s="1">
        <f>Tabelle111[[#This Row],[Menge t P2O5]]/Tabelle111[[#This Row],[Anzahl Lieferscheine]]</f>
        <v>0.2913</v>
      </c>
    </row>
    <row r="7768" spans="1:14" x14ac:dyDescent="0.2">
      <c r="A7768" s="2" t="s">
        <v>52</v>
      </c>
      <c r="B7768" s="2" t="s">
        <v>27</v>
      </c>
      <c r="C7768" s="2" t="s">
        <v>6</v>
      </c>
      <c r="D7768" s="2" t="s">
        <v>15</v>
      </c>
      <c r="E7768" s="2" t="s">
        <v>13</v>
      </c>
      <c r="F7768" s="2" t="s">
        <v>61</v>
      </c>
      <c r="G7768" s="1">
        <v>347.22</v>
      </c>
      <c r="H7768" s="1">
        <v>236.52</v>
      </c>
      <c r="I7768" s="4">
        <v>1</v>
      </c>
      <c r="J7768" s="2" t="s">
        <v>72</v>
      </c>
      <c r="K7768" s="1">
        <f>Tabelle111[[#This Row],[Menge kg Nges]]/1000</f>
        <v>0.34722000000000003</v>
      </c>
      <c r="L7768" s="1">
        <f>Tabelle111[[#This Row],[Menge kg P2O5]]/1000</f>
        <v>0.23652000000000001</v>
      </c>
      <c r="M7768" s="1">
        <f>Tabelle111[[#This Row],[Menge t Nges]]/Tabelle111[[#This Row],[Anzahl Lieferscheine]]</f>
        <v>0.34722000000000003</v>
      </c>
      <c r="N7768" s="1">
        <f>Tabelle111[[#This Row],[Menge t P2O5]]/Tabelle111[[#This Row],[Anzahl Lieferscheine]]</f>
        <v>0.23652000000000001</v>
      </c>
    </row>
    <row r="7769" spans="1:14" x14ac:dyDescent="0.2">
      <c r="A7769" s="2" t="s">
        <v>52</v>
      </c>
      <c r="B7769" s="2" t="s">
        <v>27</v>
      </c>
      <c r="C7769" s="2" t="s">
        <v>25</v>
      </c>
      <c r="D7769" s="2" t="s">
        <v>25</v>
      </c>
      <c r="E7769" s="2" t="s">
        <v>26</v>
      </c>
      <c r="F7769" s="2" t="s">
        <v>61</v>
      </c>
      <c r="G7769" s="1">
        <v>353.51</v>
      </c>
      <c r="H7769" s="1">
        <v>296.8</v>
      </c>
      <c r="I7769" s="4">
        <v>1</v>
      </c>
      <c r="J7769" s="2" t="s">
        <v>72</v>
      </c>
      <c r="K7769" s="1">
        <f>Tabelle111[[#This Row],[Menge kg Nges]]/1000</f>
        <v>0.35350999999999999</v>
      </c>
      <c r="L7769" s="1">
        <f>Tabelle111[[#This Row],[Menge kg P2O5]]/1000</f>
        <v>0.29680000000000001</v>
      </c>
      <c r="M7769" s="1">
        <f>Tabelle111[[#This Row],[Menge t Nges]]/Tabelle111[[#This Row],[Anzahl Lieferscheine]]</f>
        <v>0.35350999999999999</v>
      </c>
      <c r="N7769" s="1">
        <f>Tabelle111[[#This Row],[Menge t P2O5]]/Tabelle111[[#This Row],[Anzahl Lieferscheine]]</f>
        <v>0.29680000000000001</v>
      </c>
    </row>
    <row r="7770" spans="1:14" x14ac:dyDescent="0.2">
      <c r="A7770" s="2" t="s">
        <v>52</v>
      </c>
      <c r="B7770" s="2" t="s">
        <v>46</v>
      </c>
      <c r="C7770" s="2" t="s">
        <v>6</v>
      </c>
      <c r="D7770" s="2" t="s">
        <v>15</v>
      </c>
      <c r="E7770" s="2" t="s">
        <v>18</v>
      </c>
      <c r="F7770" s="2" t="s">
        <v>61</v>
      </c>
      <c r="G7770" s="1">
        <v>588</v>
      </c>
      <c r="H7770" s="1">
        <v>476</v>
      </c>
      <c r="I7770" s="4">
        <v>1</v>
      </c>
      <c r="J7770" s="2" t="s">
        <v>72</v>
      </c>
      <c r="K7770" s="1">
        <f>Tabelle111[[#This Row],[Menge kg Nges]]/1000</f>
        <v>0.58799999999999997</v>
      </c>
      <c r="L7770" s="1">
        <f>Tabelle111[[#This Row],[Menge kg P2O5]]/1000</f>
        <v>0.47599999999999998</v>
      </c>
      <c r="M7770" s="1">
        <f>Tabelle111[[#This Row],[Menge t Nges]]/Tabelle111[[#This Row],[Anzahl Lieferscheine]]</f>
        <v>0.58799999999999997</v>
      </c>
      <c r="N7770" s="1">
        <f>Tabelle111[[#This Row],[Menge t P2O5]]/Tabelle111[[#This Row],[Anzahl Lieferscheine]]</f>
        <v>0.47599999999999998</v>
      </c>
    </row>
    <row r="7771" spans="1:14" x14ac:dyDescent="0.2">
      <c r="A7771" s="2" t="s">
        <v>52</v>
      </c>
      <c r="B7771" s="2" t="s">
        <v>34</v>
      </c>
      <c r="C7771" s="2" t="s">
        <v>6</v>
      </c>
      <c r="D7771" s="2" t="s">
        <v>7</v>
      </c>
      <c r="E7771" s="2" t="s">
        <v>9</v>
      </c>
      <c r="F7771" s="2" t="s">
        <v>61</v>
      </c>
      <c r="G7771" s="1">
        <v>52.8</v>
      </c>
      <c r="H7771" s="1">
        <v>21.6</v>
      </c>
      <c r="I7771" s="4">
        <v>2</v>
      </c>
      <c r="J7771" s="2" t="s">
        <v>72</v>
      </c>
      <c r="K7771" s="1">
        <f>Tabelle111[[#This Row],[Menge kg Nges]]/1000</f>
        <v>5.28E-2</v>
      </c>
      <c r="L7771" s="1">
        <f>Tabelle111[[#This Row],[Menge kg P2O5]]/1000</f>
        <v>2.1600000000000001E-2</v>
      </c>
      <c r="M7771" s="1">
        <f>Tabelle111[[#This Row],[Menge t Nges]]/Tabelle111[[#This Row],[Anzahl Lieferscheine]]</f>
        <v>2.64E-2</v>
      </c>
      <c r="N7771" s="1">
        <f>Tabelle111[[#This Row],[Menge t P2O5]]/Tabelle111[[#This Row],[Anzahl Lieferscheine]]</f>
        <v>1.0800000000000001E-2</v>
      </c>
    </row>
    <row r="7772" spans="1:14" x14ac:dyDescent="0.2">
      <c r="A7772" s="2" t="s">
        <v>52</v>
      </c>
      <c r="B7772" s="2" t="s">
        <v>34</v>
      </c>
      <c r="C7772" s="2" t="s">
        <v>6</v>
      </c>
      <c r="D7772" s="2" t="s">
        <v>7</v>
      </c>
      <c r="E7772" s="2" t="s">
        <v>11</v>
      </c>
      <c r="F7772" s="2" t="s">
        <v>61</v>
      </c>
      <c r="G7772" s="1">
        <v>251.72</v>
      </c>
      <c r="H7772" s="1">
        <v>97.44</v>
      </c>
      <c r="I7772" s="4">
        <v>1</v>
      </c>
      <c r="J7772" s="2" t="s">
        <v>72</v>
      </c>
      <c r="K7772" s="1">
        <f>Tabelle111[[#This Row],[Menge kg Nges]]/1000</f>
        <v>0.25172</v>
      </c>
      <c r="L7772" s="1">
        <f>Tabelle111[[#This Row],[Menge kg P2O5]]/1000</f>
        <v>9.7439999999999999E-2</v>
      </c>
      <c r="M7772" s="1">
        <f>Tabelle111[[#This Row],[Menge t Nges]]/Tabelle111[[#This Row],[Anzahl Lieferscheine]]</f>
        <v>0.25172</v>
      </c>
      <c r="N7772" s="1">
        <f>Tabelle111[[#This Row],[Menge t P2O5]]/Tabelle111[[#This Row],[Anzahl Lieferscheine]]</f>
        <v>9.7439999999999999E-2</v>
      </c>
    </row>
    <row r="7773" spans="1:14" x14ac:dyDescent="0.2">
      <c r="A7773" s="2" t="s">
        <v>52</v>
      </c>
      <c r="B7773" s="2" t="s">
        <v>34</v>
      </c>
      <c r="C7773" s="2" t="s">
        <v>6</v>
      </c>
      <c r="D7773" s="2" t="s">
        <v>7</v>
      </c>
      <c r="E7773" s="2" t="s">
        <v>13</v>
      </c>
      <c r="F7773" s="2" t="s">
        <v>61</v>
      </c>
      <c r="G7773" s="1">
        <v>1899.2</v>
      </c>
      <c r="H7773" s="1">
        <v>958.4</v>
      </c>
      <c r="I7773" s="4">
        <v>2</v>
      </c>
      <c r="J7773" s="2" t="s">
        <v>72</v>
      </c>
      <c r="K7773" s="1">
        <f>Tabelle111[[#This Row],[Menge kg Nges]]/1000</f>
        <v>1.8992</v>
      </c>
      <c r="L7773" s="1">
        <f>Tabelle111[[#This Row],[Menge kg P2O5]]/1000</f>
        <v>0.95840000000000003</v>
      </c>
      <c r="M7773" s="1">
        <f>Tabelle111[[#This Row],[Menge t Nges]]/Tabelle111[[#This Row],[Anzahl Lieferscheine]]</f>
        <v>0.9496</v>
      </c>
      <c r="N7773" s="1">
        <f>Tabelle111[[#This Row],[Menge t P2O5]]/Tabelle111[[#This Row],[Anzahl Lieferscheine]]</f>
        <v>0.47920000000000001</v>
      </c>
    </row>
    <row r="7774" spans="1:14" x14ac:dyDescent="0.2">
      <c r="A7774" s="2" t="s">
        <v>52</v>
      </c>
      <c r="B7774" s="2" t="s">
        <v>34</v>
      </c>
      <c r="C7774" s="2" t="s">
        <v>6</v>
      </c>
      <c r="D7774" s="2" t="s">
        <v>15</v>
      </c>
      <c r="E7774" s="2" t="s">
        <v>13</v>
      </c>
      <c r="F7774" s="2" t="s">
        <v>61</v>
      </c>
      <c r="G7774" s="1">
        <v>450.1</v>
      </c>
      <c r="H7774" s="1">
        <v>306.60000000000002</v>
      </c>
      <c r="I7774" s="4">
        <v>1</v>
      </c>
      <c r="J7774" s="2" t="s">
        <v>72</v>
      </c>
      <c r="K7774" s="1">
        <f>Tabelle111[[#This Row],[Menge kg Nges]]/1000</f>
        <v>0.4501</v>
      </c>
      <c r="L7774" s="1">
        <f>Tabelle111[[#This Row],[Menge kg P2O5]]/1000</f>
        <v>0.30660000000000004</v>
      </c>
      <c r="M7774" s="1">
        <f>Tabelle111[[#This Row],[Menge t Nges]]/Tabelle111[[#This Row],[Anzahl Lieferscheine]]</f>
        <v>0.4501</v>
      </c>
      <c r="N7774" s="1">
        <f>Tabelle111[[#This Row],[Menge t P2O5]]/Tabelle111[[#This Row],[Anzahl Lieferscheine]]</f>
        <v>0.30660000000000004</v>
      </c>
    </row>
    <row r="7775" spans="1:14" x14ac:dyDescent="0.2">
      <c r="A7775" s="2" t="s">
        <v>52</v>
      </c>
      <c r="B7775" s="2" t="s">
        <v>51</v>
      </c>
      <c r="C7775" s="2" t="s">
        <v>6</v>
      </c>
      <c r="D7775" s="2" t="s">
        <v>7</v>
      </c>
      <c r="E7775" s="2" t="s">
        <v>8</v>
      </c>
      <c r="F7775" s="2" t="s">
        <v>61</v>
      </c>
      <c r="G7775" s="1">
        <v>1028.22</v>
      </c>
      <c r="H7775" s="1">
        <v>365.5</v>
      </c>
      <c r="I7775" s="4">
        <v>3</v>
      </c>
      <c r="J7775" s="2" t="s">
        <v>72</v>
      </c>
      <c r="K7775" s="1">
        <f>Tabelle111[[#This Row],[Menge kg Nges]]/1000</f>
        <v>1.0282200000000001</v>
      </c>
      <c r="L7775" s="1">
        <f>Tabelle111[[#This Row],[Menge kg P2O5]]/1000</f>
        <v>0.36549999999999999</v>
      </c>
      <c r="M7775" s="1">
        <f>Tabelle111[[#This Row],[Menge t Nges]]/Tabelle111[[#This Row],[Anzahl Lieferscheine]]</f>
        <v>0.34274000000000004</v>
      </c>
      <c r="N7775" s="1">
        <f>Tabelle111[[#This Row],[Menge t P2O5]]/Tabelle111[[#This Row],[Anzahl Lieferscheine]]</f>
        <v>0.12183333333333334</v>
      </c>
    </row>
    <row r="7776" spans="1:14" x14ac:dyDescent="0.2">
      <c r="A7776" s="2" t="s">
        <v>52</v>
      </c>
      <c r="B7776" s="2" t="s">
        <v>51</v>
      </c>
      <c r="C7776" s="2" t="s">
        <v>6</v>
      </c>
      <c r="D7776" s="2" t="s">
        <v>7</v>
      </c>
      <c r="E7776" s="2" t="s">
        <v>12</v>
      </c>
      <c r="F7776" s="2" t="s">
        <v>61</v>
      </c>
      <c r="G7776" s="1">
        <v>482.20000000000005</v>
      </c>
      <c r="H7776" s="1">
        <v>244.8</v>
      </c>
      <c r="I7776" s="4">
        <v>3</v>
      </c>
      <c r="J7776" s="2" t="s">
        <v>72</v>
      </c>
      <c r="K7776" s="1">
        <f>Tabelle111[[#This Row],[Menge kg Nges]]/1000</f>
        <v>0.48220000000000007</v>
      </c>
      <c r="L7776" s="1">
        <f>Tabelle111[[#This Row],[Menge kg P2O5]]/1000</f>
        <v>0.24480000000000002</v>
      </c>
      <c r="M7776" s="1">
        <f>Tabelle111[[#This Row],[Menge t Nges]]/Tabelle111[[#This Row],[Anzahl Lieferscheine]]</f>
        <v>0.16073333333333337</v>
      </c>
      <c r="N7776" s="1">
        <f>Tabelle111[[#This Row],[Menge t P2O5]]/Tabelle111[[#This Row],[Anzahl Lieferscheine]]</f>
        <v>8.1600000000000006E-2</v>
      </c>
    </row>
    <row r="7777" spans="1:14" x14ac:dyDescent="0.2">
      <c r="A7777" s="2" t="s">
        <v>52</v>
      </c>
      <c r="B7777" s="2" t="s">
        <v>51</v>
      </c>
      <c r="C7777" s="2" t="s">
        <v>6</v>
      </c>
      <c r="D7777" s="2" t="s">
        <v>15</v>
      </c>
      <c r="E7777" s="2" t="s">
        <v>21</v>
      </c>
      <c r="F7777" s="2" t="s">
        <v>61</v>
      </c>
      <c r="G7777" s="1">
        <v>151.19999999999999</v>
      </c>
      <c r="H7777" s="1">
        <v>78.3</v>
      </c>
      <c r="I7777" s="4">
        <v>1</v>
      </c>
      <c r="J7777" s="2" t="s">
        <v>72</v>
      </c>
      <c r="K7777" s="1">
        <f>Tabelle111[[#This Row],[Menge kg Nges]]/1000</f>
        <v>0.1512</v>
      </c>
      <c r="L7777" s="1">
        <f>Tabelle111[[#This Row],[Menge kg P2O5]]/1000</f>
        <v>7.8299999999999995E-2</v>
      </c>
      <c r="M7777" s="1">
        <f>Tabelle111[[#This Row],[Menge t Nges]]/Tabelle111[[#This Row],[Anzahl Lieferscheine]]</f>
        <v>0.1512</v>
      </c>
      <c r="N7777" s="1">
        <f>Tabelle111[[#This Row],[Menge t P2O5]]/Tabelle111[[#This Row],[Anzahl Lieferscheine]]</f>
        <v>7.8299999999999995E-2</v>
      </c>
    </row>
    <row r="7778" spans="1:14" x14ac:dyDescent="0.2">
      <c r="A7778" s="2" t="s">
        <v>52</v>
      </c>
      <c r="B7778" s="2" t="s">
        <v>52</v>
      </c>
      <c r="C7778" s="2" t="s">
        <v>6</v>
      </c>
      <c r="D7778" s="2" t="s">
        <v>7</v>
      </c>
      <c r="E7778" s="2" t="s">
        <v>8</v>
      </c>
      <c r="F7778" s="2" t="s">
        <v>61</v>
      </c>
      <c r="G7778" s="1">
        <v>58526.439999999988</v>
      </c>
      <c r="H7778" s="1">
        <v>21400.260000000002</v>
      </c>
      <c r="I7778" s="4">
        <v>96</v>
      </c>
      <c r="J7778" s="2" t="s">
        <v>72</v>
      </c>
      <c r="K7778" s="1">
        <f>Tabelle111[[#This Row],[Menge kg Nges]]/1000</f>
        <v>58.526439999999987</v>
      </c>
      <c r="L7778" s="1">
        <f>Tabelle111[[#This Row],[Menge kg P2O5]]/1000</f>
        <v>21.400260000000003</v>
      </c>
      <c r="M7778" s="1">
        <f>Tabelle111[[#This Row],[Menge t Nges]]/Tabelle111[[#This Row],[Anzahl Lieferscheine]]</f>
        <v>0.60965041666666653</v>
      </c>
      <c r="N7778" s="1">
        <f>Tabelle111[[#This Row],[Menge t P2O5]]/Tabelle111[[#This Row],[Anzahl Lieferscheine]]</f>
        <v>0.22291937500000003</v>
      </c>
    </row>
    <row r="7779" spans="1:14" x14ac:dyDescent="0.2">
      <c r="A7779" s="2" t="s">
        <v>52</v>
      </c>
      <c r="B7779" s="2" t="s">
        <v>52</v>
      </c>
      <c r="C7779" s="2" t="s">
        <v>6</v>
      </c>
      <c r="D7779" s="2" t="s">
        <v>7</v>
      </c>
      <c r="E7779" s="2" t="s">
        <v>9</v>
      </c>
      <c r="F7779" s="2" t="s">
        <v>61</v>
      </c>
      <c r="G7779" s="1">
        <v>17452.979999999996</v>
      </c>
      <c r="H7779" s="1">
        <v>6941.58</v>
      </c>
      <c r="I7779" s="4">
        <v>48</v>
      </c>
      <c r="J7779" s="2" t="s">
        <v>72</v>
      </c>
      <c r="K7779" s="1">
        <f>Tabelle111[[#This Row],[Menge kg Nges]]/1000</f>
        <v>17.452979999999997</v>
      </c>
      <c r="L7779" s="1">
        <f>Tabelle111[[#This Row],[Menge kg P2O5]]/1000</f>
        <v>6.9415800000000001</v>
      </c>
      <c r="M7779" s="1">
        <f>Tabelle111[[#This Row],[Menge t Nges]]/Tabelle111[[#This Row],[Anzahl Lieferscheine]]</f>
        <v>0.36360374999999995</v>
      </c>
      <c r="N7779" s="1">
        <f>Tabelle111[[#This Row],[Menge t P2O5]]/Tabelle111[[#This Row],[Anzahl Lieferscheine]]</f>
        <v>0.14461625</v>
      </c>
    </row>
    <row r="7780" spans="1:14" x14ac:dyDescent="0.2">
      <c r="A7780" s="2" t="s">
        <v>52</v>
      </c>
      <c r="B7780" s="2" t="s">
        <v>52</v>
      </c>
      <c r="C7780" s="2" t="s">
        <v>6</v>
      </c>
      <c r="D7780" s="2" t="s">
        <v>7</v>
      </c>
      <c r="E7780" s="2" t="s">
        <v>10</v>
      </c>
      <c r="F7780" s="2" t="s">
        <v>61</v>
      </c>
      <c r="G7780" s="1">
        <v>2119.81</v>
      </c>
      <c r="H7780" s="1">
        <v>799.09</v>
      </c>
      <c r="I7780" s="4">
        <v>2</v>
      </c>
      <c r="J7780" s="2" t="s">
        <v>72</v>
      </c>
      <c r="K7780" s="1">
        <f>Tabelle111[[#This Row],[Menge kg Nges]]/1000</f>
        <v>2.1198099999999998</v>
      </c>
      <c r="L7780" s="1">
        <f>Tabelle111[[#This Row],[Menge kg P2O5]]/1000</f>
        <v>0.79909000000000008</v>
      </c>
      <c r="M7780" s="1">
        <f>Tabelle111[[#This Row],[Menge t Nges]]/Tabelle111[[#This Row],[Anzahl Lieferscheine]]</f>
        <v>1.0599049999999999</v>
      </c>
      <c r="N7780" s="1">
        <f>Tabelle111[[#This Row],[Menge t P2O5]]/Tabelle111[[#This Row],[Anzahl Lieferscheine]]</f>
        <v>0.39954500000000004</v>
      </c>
    </row>
    <row r="7781" spans="1:14" x14ac:dyDescent="0.2">
      <c r="A7781" s="2" t="s">
        <v>52</v>
      </c>
      <c r="B7781" s="2" t="s">
        <v>52</v>
      </c>
      <c r="C7781" s="2" t="s">
        <v>6</v>
      </c>
      <c r="D7781" s="2" t="s">
        <v>7</v>
      </c>
      <c r="E7781" s="2" t="s">
        <v>11</v>
      </c>
      <c r="F7781" s="2" t="s">
        <v>61</v>
      </c>
      <c r="G7781" s="1">
        <v>8881.6299999999992</v>
      </c>
      <c r="H7781" s="1">
        <v>4008.1699999999992</v>
      </c>
      <c r="I7781" s="4">
        <v>31</v>
      </c>
      <c r="J7781" s="2" t="s">
        <v>72</v>
      </c>
      <c r="K7781" s="1">
        <f>Tabelle111[[#This Row],[Menge kg Nges]]/1000</f>
        <v>8.8816299999999995</v>
      </c>
      <c r="L7781" s="1">
        <f>Tabelle111[[#This Row],[Menge kg P2O5]]/1000</f>
        <v>4.0081699999999989</v>
      </c>
      <c r="M7781" s="1">
        <f>Tabelle111[[#This Row],[Menge t Nges]]/Tabelle111[[#This Row],[Anzahl Lieferscheine]]</f>
        <v>0.28650419354838708</v>
      </c>
      <c r="N7781" s="1">
        <f>Tabelle111[[#This Row],[Menge t P2O5]]/Tabelle111[[#This Row],[Anzahl Lieferscheine]]</f>
        <v>0.12929580645161287</v>
      </c>
    </row>
    <row r="7782" spans="1:14" x14ac:dyDescent="0.2">
      <c r="A7782" s="2" t="s">
        <v>52</v>
      </c>
      <c r="B7782" s="2" t="s">
        <v>52</v>
      </c>
      <c r="C7782" s="2" t="s">
        <v>6</v>
      </c>
      <c r="D7782" s="2" t="s">
        <v>7</v>
      </c>
      <c r="E7782" s="2" t="s">
        <v>12</v>
      </c>
      <c r="F7782" s="2" t="s">
        <v>61</v>
      </c>
      <c r="G7782" s="1">
        <v>33261.279999999999</v>
      </c>
      <c r="H7782" s="1">
        <v>14838.580000000002</v>
      </c>
      <c r="I7782" s="4">
        <v>134</v>
      </c>
      <c r="J7782" s="2" t="s">
        <v>72</v>
      </c>
      <c r="K7782" s="1">
        <f>Tabelle111[[#This Row],[Menge kg Nges]]/1000</f>
        <v>33.261279999999999</v>
      </c>
      <c r="L7782" s="1">
        <f>Tabelle111[[#This Row],[Menge kg P2O5]]/1000</f>
        <v>14.838580000000002</v>
      </c>
      <c r="M7782" s="1">
        <f>Tabelle111[[#This Row],[Menge t Nges]]/Tabelle111[[#This Row],[Anzahl Lieferscheine]]</f>
        <v>0.24821850746268656</v>
      </c>
      <c r="N7782" s="1">
        <f>Tabelle111[[#This Row],[Menge t P2O5]]/Tabelle111[[#This Row],[Anzahl Lieferscheine]]</f>
        <v>0.11073567164179106</v>
      </c>
    </row>
    <row r="7783" spans="1:14" x14ac:dyDescent="0.2">
      <c r="A7783" s="2" t="s">
        <v>52</v>
      </c>
      <c r="B7783" s="2" t="s">
        <v>52</v>
      </c>
      <c r="C7783" s="2" t="s">
        <v>6</v>
      </c>
      <c r="D7783" s="2" t="s">
        <v>7</v>
      </c>
      <c r="E7783" s="2" t="s">
        <v>13</v>
      </c>
      <c r="F7783" s="2" t="s">
        <v>61</v>
      </c>
      <c r="G7783" s="1">
        <v>5653.5500000000011</v>
      </c>
      <c r="H7783" s="1">
        <v>2998.56</v>
      </c>
      <c r="I7783" s="4">
        <v>38</v>
      </c>
      <c r="J7783" s="2" t="s">
        <v>72</v>
      </c>
      <c r="K7783" s="1">
        <f>Tabelle111[[#This Row],[Menge kg Nges]]/1000</f>
        <v>5.653550000000001</v>
      </c>
      <c r="L7783" s="1">
        <f>Tabelle111[[#This Row],[Menge kg P2O5]]/1000</f>
        <v>2.9985599999999999</v>
      </c>
      <c r="M7783" s="1">
        <f>Tabelle111[[#This Row],[Menge t Nges]]/Tabelle111[[#This Row],[Anzahl Lieferscheine]]</f>
        <v>0.14877763157894738</v>
      </c>
      <c r="N7783" s="1">
        <f>Tabelle111[[#This Row],[Menge t P2O5]]/Tabelle111[[#This Row],[Anzahl Lieferscheine]]</f>
        <v>7.8909473684210529E-2</v>
      </c>
    </row>
    <row r="7784" spans="1:14" x14ac:dyDescent="0.2">
      <c r="A7784" s="2" t="s">
        <v>52</v>
      </c>
      <c r="B7784" s="2" t="s">
        <v>52</v>
      </c>
      <c r="C7784" s="2" t="s">
        <v>6</v>
      </c>
      <c r="D7784" s="2" t="s">
        <v>7</v>
      </c>
      <c r="E7784" s="2" t="s">
        <v>14</v>
      </c>
      <c r="F7784" s="2" t="s">
        <v>61</v>
      </c>
      <c r="G7784" s="1">
        <v>6258.65</v>
      </c>
      <c r="H7784" s="1">
        <v>2524.5200000000004</v>
      </c>
      <c r="I7784" s="4">
        <v>41</v>
      </c>
      <c r="J7784" s="2" t="s">
        <v>72</v>
      </c>
      <c r="K7784" s="1">
        <f>Tabelle111[[#This Row],[Menge kg Nges]]/1000</f>
        <v>6.2586499999999994</v>
      </c>
      <c r="L7784" s="1">
        <f>Tabelle111[[#This Row],[Menge kg P2O5]]/1000</f>
        <v>2.5245200000000003</v>
      </c>
      <c r="M7784" s="1">
        <f>Tabelle111[[#This Row],[Menge t Nges]]/Tabelle111[[#This Row],[Anzahl Lieferscheine]]</f>
        <v>0.15264999999999998</v>
      </c>
      <c r="N7784" s="1">
        <f>Tabelle111[[#This Row],[Menge t P2O5]]/Tabelle111[[#This Row],[Anzahl Lieferscheine]]</f>
        <v>6.1573658536585377E-2</v>
      </c>
    </row>
    <row r="7785" spans="1:14" x14ac:dyDescent="0.2">
      <c r="A7785" s="2" t="s">
        <v>52</v>
      </c>
      <c r="B7785" s="2" t="s">
        <v>52</v>
      </c>
      <c r="C7785" s="2" t="s">
        <v>6</v>
      </c>
      <c r="D7785" s="2" t="s">
        <v>15</v>
      </c>
      <c r="E7785" s="2" t="s">
        <v>8</v>
      </c>
      <c r="F7785" s="2" t="s">
        <v>61</v>
      </c>
      <c r="G7785" s="1">
        <v>4304.91</v>
      </c>
      <c r="H7785" s="1">
        <v>2470.5700000000002</v>
      </c>
      <c r="I7785" s="4">
        <v>7</v>
      </c>
      <c r="J7785" s="2" t="s">
        <v>72</v>
      </c>
      <c r="K7785" s="1">
        <f>Tabelle111[[#This Row],[Menge kg Nges]]/1000</f>
        <v>4.3049099999999996</v>
      </c>
      <c r="L7785" s="1">
        <f>Tabelle111[[#This Row],[Menge kg P2O5]]/1000</f>
        <v>2.4705700000000004</v>
      </c>
      <c r="M7785" s="1">
        <f>Tabelle111[[#This Row],[Menge t Nges]]/Tabelle111[[#This Row],[Anzahl Lieferscheine]]</f>
        <v>0.61498714285714284</v>
      </c>
      <c r="N7785" s="1">
        <f>Tabelle111[[#This Row],[Menge t P2O5]]/Tabelle111[[#This Row],[Anzahl Lieferscheine]]</f>
        <v>0.35293857142857149</v>
      </c>
    </row>
    <row r="7786" spans="1:14" x14ac:dyDescent="0.2">
      <c r="A7786" s="2" t="s">
        <v>52</v>
      </c>
      <c r="B7786" s="2" t="s">
        <v>52</v>
      </c>
      <c r="C7786" s="2" t="s">
        <v>6</v>
      </c>
      <c r="D7786" s="2" t="s">
        <v>15</v>
      </c>
      <c r="E7786" s="2" t="s">
        <v>18</v>
      </c>
      <c r="F7786" s="2" t="s">
        <v>61</v>
      </c>
      <c r="G7786" s="1">
        <v>1046.6400000000001</v>
      </c>
      <c r="H7786" s="1">
        <v>847.28</v>
      </c>
      <c r="I7786" s="4">
        <v>11</v>
      </c>
      <c r="J7786" s="2" t="s">
        <v>72</v>
      </c>
      <c r="K7786" s="1">
        <f>Tabelle111[[#This Row],[Menge kg Nges]]/1000</f>
        <v>1.04664</v>
      </c>
      <c r="L7786" s="1">
        <f>Tabelle111[[#This Row],[Menge kg P2O5]]/1000</f>
        <v>0.84727999999999992</v>
      </c>
      <c r="M7786" s="1">
        <f>Tabelle111[[#This Row],[Menge t Nges]]/Tabelle111[[#This Row],[Anzahl Lieferscheine]]</f>
        <v>9.5149090909090905E-2</v>
      </c>
      <c r="N7786" s="1">
        <f>Tabelle111[[#This Row],[Menge t P2O5]]/Tabelle111[[#This Row],[Anzahl Lieferscheine]]</f>
        <v>7.7025454545454536E-2</v>
      </c>
    </row>
    <row r="7787" spans="1:14" x14ac:dyDescent="0.2">
      <c r="A7787" s="2" t="s">
        <v>52</v>
      </c>
      <c r="B7787" s="2" t="s">
        <v>52</v>
      </c>
      <c r="C7787" s="2" t="s">
        <v>6</v>
      </c>
      <c r="D7787" s="2" t="s">
        <v>15</v>
      </c>
      <c r="E7787" s="2" t="s">
        <v>20</v>
      </c>
      <c r="F7787" s="2" t="s">
        <v>61</v>
      </c>
      <c r="G7787" s="1">
        <v>144.35999999999999</v>
      </c>
      <c r="H7787" s="1">
        <v>88.5</v>
      </c>
      <c r="I7787" s="4">
        <v>2</v>
      </c>
      <c r="J7787" s="2" t="s">
        <v>72</v>
      </c>
      <c r="K7787" s="1">
        <f>Tabelle111[[#This Row],[Menge kg Nges]]/1000</f>
        <v>0.14435999999999999</v>
      </c>
      <c r="L7787" s="1">
        <f>Tabelle111[[#This Row],[Menge kg P2O5]]/1000</f>
        <v>8.8499999999999995E-2</v>
      </c>
      <c r="M7787" s="1">
        <f>Tabelle111[[#This Row],[Menge t Nges]]/Tabelle111[[#This Row],[Anzahl Lieferscheine]]</f>
        <v>7.2179999999999994E-2</v>
      </c>
      <c r="N7787" s="1">
        <f>Tabelle111[[#This Row],[Menge t P2O5]]/Tabelle111[[#This Row],[Anzahl Lieferscheine]]</f>
        <v>4.4249999999999998E-2</v>
      </c>
    </row>
    <row r="7788" spans="1:14" x14ac:dyDescent="0.2">
      <c r="A7788" s="2" t="s">
        <v>52</v>
      </c>
      <c r="B7788" s="2" t="s">
        <v>52</v>
      </c>
      <c r="C7788" s="2" t="s">
        <v>6</v>
      </c>
      <c r="D7788" s="2" t="s">
        <v>15</v>
      </c>
      <c r="E7788" s="2" t="s">
        <v>21</v>
      </c>
      <c r="F7788" s="2" t="s">
        <v>61</v>
      </c>
      <c r="G7788" s="1">
        <v>3335.8</v>
      </c>
      <c r="H7788" s="1">
        <v>1678.05</v>
      </c>
      <c r="I7788" s="4">
        <v>10</v>
      </c>
      <c r="J7788" s="2" t="s">
        <v>72</v>
      </c>
      <c r="K7788" s="1">
        <f>Tabelle111[[#This Row],[Menge kg Nges]]/1000</f>
        <v>3.3358000000000003</v>
      </c>
      <c r="L7788" s="1">
        <f>Tabelle111[[#This Row],[Menge kg P2O5]]/1000</f>
        <v>1.67805</v>
      </c>
      <c r="M7788" s="1">
        <f>Tabelle111[[#This Row],[Menge t Nges]]/Tabelle111[[#This Row],[Anzahl Lieferscheine]]</f>
        <v>0.33358000000000004</v>
      </c>
      <c r="N7788" s="1">
        <f>Tabelle111[[#This Row],[Menge t P2O5]]/Tabelle111[[#This Row],[Anzahl Lieferscheine]]</f>
        <v>0.16780500000000001</v>
      </c>
    </row>
    <row r="7789" spans="1:14" x14ac:dyDescent="0.2">
      <c r="A7789" s="2" t="s">
        <v>52</v>
      </c>
      <c r="B7789" s="2" t="s">
        <v>52</v>
      </c>
      <c r="C7789" s="2" t="s">
        <v>6</v>
      </c>
      <c r="D7789" s="2" t="s">
        <v>15</v>
      </c>
      <c r="E7789" s="2" t="s">
        <v>9</v>
      </c>
      <c r="F7789" s="2" t="s">
        <v>61</v>
      </c>
      <c r="G7789" s="1">
        <v>5926.05</v>
      </c>
      <c r="H7789" s="1">
        <v>3133.55</v>
      </c>
      <c r="I7789" s="4">
        <v>17</v>
      </c>
      <c r="J7789" s="2" t="s">
        <v>72</v>
      </c>
      <c r="K7789" s="1">
        <f>Tabelle111[[#This Row],[Menge kg Nges]]/1000</f>
        <v>5.92605</v>
      </c>
      <c r="L7789" s="1">
        <f>Tabelle111[[#This Row],[Menge kg P2O5]]/1000</f>
        <v>3.1335500000000001</v>
      </c>
      <c r="M7789" s="1">
        <f>Tabelle111[[#This Row],[Menge t Nges]]/Tabelle111[[#This Row],[Anzahl Lieferscheine]]</f>
        <v>0.34859117647058824</v>
      </c>
      <c r="N7789" s="1">
        <f>Tabelle111[[#This Row],[Menge t P2O5]]/Tabelle111[[#This Row],[Anzahl Lieferscheine]]</f>
        <v>0.18432647058823529</v>
      </c>
    </row>
    <row r="7790" spans="1:14" x14ac:dyDescent="0.2">
      <c r="A7790" s="2" t="s">
        <v>52</v>
      </c>
      <c r="B7790" s="2" t="s">
        <v>52</v>
      </c>
      <c r="C7790" s="2" t="s">
        <v>6</v>
      </c>
      <c r="D7790" s="2" t="s">
        <v>15</v>
      </c>
      <c r="E7790" s="2" t="s">
        <v>23</v>
      </c>
      <c r="F7790" s="2" t="s">
        <v>61</v>
      </c>
      <c r="G7790" s="1">
        <v>258.3</v>
      </c>
      <c r="H7790" s="1">
        <v>116.55</v>
      </c>
      <c r="I7790" s="4">
        <v>2</v>
      </c>
      <c r="J7790" s="2" t="s">
        <v>72</v>
      </c>
      <c r="K7790" s="1">
        <f>Tabelle111[[#This Row],[Menge kg Nges]]/1000</f>
        <v>0.25830000000000003</v>
      </c>
      <c r="L7790" s="1">
        <f>Tabelle111[[#This Row],[Menge kg P2O5]]/1000</f>
        <v>0.11655</v>
      </c>
      <c r="M7790" s="1">
        <f>Tabelle111[[#This Row],[Menge t Nges]]/Tabelle111[[#This Row],[Anzahl Lieferscheine]]</f>
        <v>0.12915000000000001</v>
      </c>
      <c r="N7790" s="1">
        <f>Tabelle111[[#This Row],[Menge t P2O5]]/Tabelle111[[#This Row],[Anzahl Lieferscheine]]</f>
        <v>5.8275E-2</v>
      </c>
    </row>
    <row r="7791" spans="1:14" x14ac:dyDescent="0.2">
      <c r="A7791" s="2" t="s">
        <v>52</v>
      </c>
      <c r="B7791" s="2" t="s">
        <v>52</v>
      </c>
      <c r="C7791" s="2" t="s">
        <v>6</v>
      </c>
      <c r="D7791" s="2" t="s">
        <v>15</v>
      </c>
      <c r="E7791" s="2" t="s">
        <v>13</v>
      </c>
      <c r="F7791" s="2" t="s">
        <v>61</v>
      </c>
      <c r="G7791" s="1">
        <v>803.9</v>
      </c>
      <c r="H7791" s="1">
        <v>516.59999999999991</v>
      </c>
      <c r="I7791" s="4">
        <v>5</v>
      </c>
      <c r="J7791" s="2" t="s">
        <v>72</v>
      </c>
      <c r="K7791" s="1">
        <f>Tabelle111[[#This Row],[Menge kg Nges]]/1000</f>
        <v>0.80389999999999995</v>
      </c>
      <c r="L7791" s="1">
        <f>Tabelle111[[#This Row],[Menge kg P2O5]]/1000</f>
        <v>0.51659999999999995</v>
      </c>
      <c r="M7791" s="1">
        <f>Tabelle111[[#This Row],[Menge t Nges]]/Tabelle111[[#This Row],[Anzahl Lieferscheine]]</f>
        <v>0.16077999999999998</v>
      </c>
      <c r="N7791" s="1">
        <f>Tabelle111[[#This Row],[Menge t P2O5]]/Tabelle111[[#This Row],[Anzahl Lieferscheine]]</f>
        <v>0.10332</v>
      </c>
    </row>
    <row r="7792" spans="1:14" x14ac:dyDescent="0.2">
      <c r="A7792" s="2" t="s">
        <v>52</v>
      </c>
      <c r="B7792" s="2" t="s">
        <v>52</v>
      </c>
      <c r="C7792" s="2" t="s">
        <v>25</v>
      </c>
      <c r="D7792" s="2" t="s">
        <v>25</v>
      </c>
      <c r="E7792" s="2" t="s">
        <v>26</v>
      </c>
      <c r="F7792" s="2" t="s">
        <v>61</v>
      </c>
      <c r="G7792" s="1">
        <v>7609.81</v>
      </c>
      <c r="H7792" s="1">
        <v>6345.35</v>
      </c>
      <c r="I7792" s="4">
        <v>25</v>
      </c>
      <c r="J7792" s="2" t="s">
        <v>72</v>
      </c>
      <c r="K7792" s="1">
        <f>Tabelle111[[#This Row],[Menge kg Nges]]/1000</f>
        <v>7.6098100000000004</v>
      </c>
      <c r="L7792" s="1">
        <f>Tabelle111[[#This Row],[Menge kg P2O5]]/1000</f>
        <v>6.3453500000000007</v>
      </c>
      <c r="M7792" s="1">
        <f>Tabelle111[[#This Row],[Menge t Nges]]/Tabelle111[[#This Row],[Anzahl Lieferscheine]]</f>
        <v>0.30439240000000001</v>
      </c>
      <c r="N7792" s="1">
        <f>Tabelle111[[#This Row],[Menge t P2O5]]/Tabelle111[[#This Row],[Anzahl Lieferscheine]]</f>
        <v>0.25381400000000004</v>
      </c>
    </row>
    <row r="7793" spans="1:14" x14ac:dyDescent="0.2">
      <c r="A7793" s="2" t="s">
        <v>52</v>
      </c>
      <c r="B7793" s="2" t="s">
        <v>52</v>
      </c>
      <c r="C7793" s="2" t="s">
        <v>63</v>
      </c>
      <c r="D7793" s="2" t="s">
        <v>63</v>
      </c>
      <c r="E7793" s="2" t="s">
        <v>63</v>
      </c>
      <c r="F7793" s="2" t="s">
        <v>61</v>
      </c>
      <c r="G7793" s="1">
        <v>1211.77</v>
      </c>
      <c r="H7793" s="1">
        <v>1046.5900000000001</v>
      </c>
      <c r="I7793" s="4">
        <v>4</v>
      </c>
      <c r="J7793" s="2" t="s">
        <v>72</v>
      </c>
      <c r="K7793" s="1">
        <f>Tabelle111[[#This Row],[Menge kg Nges]]/1000</f>
        <v>1.21177</v>
      </c>
      <c r="L7793" s="1">
        <f>Tabelle111[[#This Row],[Menge kg P2O5]]/1000</f>
        <v>1.0465900000000001</v>
      </c>
      <c r="M7793" s="1">
        <f>Tabelle111[[#This Row],[Menge t Nges]]/Tabelle111[[#This Row],[Anzahl Lieferscheine]]</f>
        <v>0.3029425</v>
      </c>
      <c r="N7793" s="1">
        <f>Tabelle111[[#This Row],[Menge t P2O5]]/Tabelle111[[#This Row],[Anzahl Lieferscheine]]</f>
        <v>0.26164750000000003</v>
      </c>
    </row>
    <row r="7794" spans="1:14" x14ac:dyDescent="0.2">
      <c r="A7794" s="2" t="s">
        <v>52</v>
      </c>
      <c r="B7794" s="2" t="s">
        <v>39</v>
      </c>
      <c r="C7794" s="2" t="s">
        <v>6</v>
      </c>
      <c r="D7794" s="2" t="s">
        <v>7</v>
      </c>
      <c r="E7794" s="2" t="s">
        <v>12</v>
      </c>
      <c r="F7794" s="2" t="s">
        <v>61</v>
      </c>
      <c r="G7794" s="1">
        <v>119.2</v>
      </c>
      <c r="H7794" s="1">
        <v>60.8</v>
      </c>
      <c r="I7794" s="4">
        <v>1</v>
      </c>
      <c r="J7794" s="2" t="s">
        <v>72</v>
      </c>
      <c r="K7794" s="1">
        <f>Tabelle111[[#This Row],[Menge kg Nges]]/1000</f>
        <v>0.1192</v>
      </c>
      <c r="L7794" s="1">
        <f>Tabelle111[[#This Row],[Menge kg P2O5]]/1000</f>
        <v>6.08E-2</v>
      </c>
      <c r="M7794" s="1">
        <f>Tabelle111[[#This Row],[Menge t Nges]]/Tabelle111[[#This Row],[Anzahl Lieferscheine]]</f>
        <v>0.1192</v>
      </c>
      <c r="N7794" s="1">
        <f>Tabelle111[[#This Row],[Menge t P2O5]]/Tabelle111[[#This Row],[Anzahl Lieferscheine]]</f>
        <v>6.08E-2</v>
      </c>
    </row>
    <row r="7795" spans="1:14" x14ac:dyDescent="0.2">
      <c r="A7795" s="2" t="s">
        <v>52</v>
      </c>
      <c r="B7795" s="2" t="s">
        <v>39</v>
      </c>
      <c r="C7795" s="2" t="s">
        <v>63</v>
      </c>
      <c r="D7795" s="2" t="s">
        <v>63</v>
      </c>
      <c r="E7795" s="2" t="s">
        <v>63</v>
      </c>
      <c r="F7795" s="2" t="s">
        <v>61</v>
      </c>
      <c r="G7795" s="1">
        <v>171.45</v>
      </c>
      <c r="H7795" s="1">
        <v>161.92000000000002</v>
      </c>
      <c r="I7795" s="4">
        <v>2</v>
      </c>
      <c r="J7795" s="2" t="s">
        <v>72</v>
      </c>
      <c r="K7795" s="1">
        <f>Tabelle111[[#This Row],[Menge kg Nges]]/1000</f>
        <v>0.17144999999999999</v>
      </c>
      <c r="L7795" s="1">
        <f>Tabelle111[[#This Row],[Menge kg P2O5]]/1000</f>
        <v>0.16192000000000001</v>
      </c>
      <c r="M7795" s="1">
        <f>Tabelle111[[#This Row],[Menge t Nges]]/Tabelle111[[#This Row],[Anzahl Lieferscheine]]</f>
        <v>8.5724999999999996E-2</v>
      </c>
      <c r="N7795" s="1">
        <f>Tabelle111[[#This Row],[Menge t P2O5]]/Tabelle111[[#This Row],[Anzahl Lieferscheine]]</f>
        <v>8.0960000000000004E-2</v>
      </c>
    </row>
    <row r="7796" spans="1:14" x14ac:dyDescent="0.2">
      <c r="A7796" s="2" t="s">
        <v>52</v>
      </c>
      <c r="B7796" s="2" t="s">
        <v>28</v>
      </c>
      <c r="C7796" s="2" t="s">
        <v>6</v>
      </c>
      <c r="D7796" s="2" t="s">
        <v>15</v>
      </c>
      <c r="E7796" s="2" t="s">
        <v>8</v>
      </c>
      <c r="F7796" s="2" t="s">
        <v>61</v>
      </c>
      <c r="G7796" s="1">
        <v>200.68</v>
      </c>
      <c r="H7796" s="1">
        <v>125.86</v>
      </c>
      <c r="I7796" s="4">
        <v>1</v>
      </c>
      <c r="J7796" s="2" t="s">
        <v>72</v>
      </c>
      <c r="K7796" s="1">
        <f>Tabelle111[[#This Row],[Menge kg Nges]]/1000</f>
        <v>0.20068</v>
      </c>
      <c r="L7796" s="1">
        <f>Tabelle111[[#This Row],[Menge kg P2O5]]/1000</f>
        <v>0.12586</v>
      </c>
      <c r="M7796" s="1">
        <f>Tabelle111[[#This Row],[Menge t Nges]]/Tabelle111[[#This Row],[Anzahl Lieferscheine]]</f>
        <v>0.20068</v>
      </c>
      <c r="N7796" s="1">
        <f>Tabelle111[[#This Row],[Menge t P2O5]]/Tabelle111[[#This Row],[Anzahl Lieferscheine]]</f>
        <v>0.12586</v>
      </c>
    </row>
    <row r="7797" spans="1:14" x14ac:dyDescent="0.2">
      <c r="A7797" s="2" t="s">
        <v>37</v>
      </c>
      <c r="B7797" s="2" t="s">
        <v>32</v>
      </c>
      <c r="C7797" s="2" t="s">
        <v>6</v>
      </c>
      <c r="D7797" s="2" t="s">
        <v>15</v>
      </c>
      <c r="E7797" s="2" t="s">
        <v>20</v>
      </c>
      <c r="F7797" s="2" t="s">
        <v>61</v>
      </c>
      <c r="G7797" s="1">
        <v>4771.5199999999986</v>
      </c>
      <c r="H7797" s="1">
        <v>3502</v>
      </c>
      <c r="I7797" s="4">
        <v>21</v>
      </c>
      <c r="J7797" s="2" t="s">
        <v>72</v>
      </c>
      <c r="K7797" s="1">
        <f>Tabelle111[[#This Row],[Menge kg Nges]]/1000</f>
        <v>4.7715199999999989</v>
      </c>
      <c r="L7797" s="1">
        <f>Tabelle111[[#This Row],[Menge kg P2O5]]/1000</f>
        <v>3.5019999999999998</v>
      </c>
      <c r="M7797" s="1">
        <f>Tabelle111[[#This Row],[Menge t Nges]]/Tabelle111[[#This Row],[Anzahl Lieferscheine]]</f>
        <v>0.22721523809523805</v>
      </c>
      <c r="N7797" s="1">
        <f>Tabelle111[[#This Row],[Menge t P2O5]]/Tabelle111[[#This Row],[Anzahl Lieferscheine]]</f>
        <v>0.16676190476190475</v>
      </c>
    </row>
    <row r="7798" spans="1:14" x14ac:dyDescent="0.2">
      <c r="A7798" s="2" t="s">
        <v>37</v>
      </c>
      <c r="B7798" s="2" t="s">
        <v>43</v>
      </c>
      <c r="C7798" s="2" t="s">
        <v>6</v>
      </c>
      <c r="D7798" s="2" t="s">
        <v>7</v>
      </c>
      <c r="E7798" s="2" t="s">
        <v>11</v>
      </c>
      <c r="F7798" s="2" t="s">
        <v>61</v>
      </c>
      <c r="G7798" s="1">
        <v>294</v>
      </c>
      <c r="H7798" s="1">
        <v>126</v>
      </c>
      <c r="I7798" s="4">
        <v>6</v>
      </c>
      <c r="J7798" s="2" t="s">
        <v>72</v>
      </c>
      <c r="K7798" s="1">
        <f>Tabelle111[[#This Row],[Menge kg Nges]]/1000</f>
        <v>0.29399999999999998</v>
      </c>
      <c r="L7798" s="1">
        <f>Tabelle111[[#This Row],[Menge kg P2O5]]/1000</f>
        <v>0.126</v>
      </c>
      <c r="M7798" s="1">
        <f>Tabelle111[[#This Row],[Menge t Nges]]/Tabelle111[[#This Row],[Anzahl Lieferscheine]]</f>
        <v>4.8999999999999995E-2</v>
      </c>
      <c r="N7798" s="1">
        <f>Tabelle111[[#This Row],[Menge t P2O5]]/Tabelle111[[#This Row],[Anzahl Lieferscheine]]</f>
        <v>2.1000000000000001E-2</v>
      </c>
    </row>
    <row r="7799" spans="1:14" x14ac:dyDescent="0.2">
      <c r="A7799" s="2" t="s">
        <v>37</v>
      </c>
      <c r="B7799" s="2" t="s">
        <v>43</v>
      </c>
      <c r="C7799" s="2" t="s">
        <v>6</v>
      </c>
      <c r="D7799" s="2" t="s">
        <v>7</v>
      </c>
      <c r="E7799" s="2" t="s">
        <v>12</v>
      </c>
      <c r="F7799" s="2" t="s">
        <v>61</v>
      </c>
      <c r="G7799" s="1">
        <v>431.76</v>
      </c>
      <c r="H7799" s="1">
        <v>189.6</v>
      </c>
      <c r="I7799" s="4">
        <v>2</v>
      </c>
      <c r="J7799" s="2" t="s">
        <v>72</v>
      </c>
      <c r="K7799" s="1">
        <f>Tabelle111[[#This Row],[Menge kg Nges]]/1000</f>
        <v>0.43175999999999998</v>
      </c>
      <c r="L7799" s="1">
        <f>Tabelle111[[#This Row],[Menge kg P2O5]]/1000</f>
        <v>0.18959999999999999</v>
      </c>
      <c r="M7799" s="1">
        <f>Tabelle111[[#This Row],[Menge t Nges]]/Tabelle111[[#This Row],[Anzahl Lieferscheine]]</f>
        <v>0.21587999999999999</v>
      </c>
      <c r="N7799" s="1">
        <f>Tabelle111[[#This Row],[Menge t P2O5]]/Tabelle111[[#This Row],[Anzahl Lieferscheine]]</f>
        <v>9.4799999999999995E-2</v>
      </c>
    </row>
    <row r="7800" spans="1:14" x14ac:dyDescent="0.2">
      <c r="A7800" s="2" t="s">
        <v>37</v>
      </c>
      <c r="B7800" s="2" t="s">
        <v>43</v>
      </c>
      <c r="C7800" s="2" t="s">
        <v>6</v>
      </c>
      <c r="D7800" s="2" t="s">
        <v>7</v>
      </c>
      <c r="E7800" s="2" t="s">
        <v>13</v>
      </c>
      <c r="F7800" s="2" t="s">
        <v>61</v>
      </c>
      <c r="G7800" s="1">
        <v>513.1</v>
      </c>
      <c r="H7800" s="1">
        <v>264.2</v>
      </c>
      <c r="I7800" s="4">
        <v>3</v>
      </c>
      <c r="J7800" s="2" t="s">
        <v>72</v>
      </c>
      <c r="K7800" s="1">
        <f>Tabelle111[[#This Row],[Menge kg Nges]]/1000</f>
        <v>0.5131</v>
      </c>
      <c r="L7800" s="1">
        <f>Tabelle111[[#This Row],[Menge kg P2O5]]/1000</f>
        <v>0.26419999999999999</v>
      </c>
      <c r="M7800" s="1">
        <f>Tabelle111[[#This Row],[Menge t Nges]]/Tabelle111[[#This Row],[Anzahl Lieferscheine]]</f>
        <v>0.17103333333333334</v>
      </c>
      <c r="N7800" s="1">
        <f>Tabelle111[[#This Row],[Menge t P2O5]]/Tabelle111[[#This Row],[Anzahl Lieferscheine]]</f>
        <v>8.8066666666666668E-2</v>
      </c>
    </row>
    <row r="7801" spans="1:14" x14ac:dyDescent="0.2">
      <c r="A7801" s="2" t="s">
        <v>37</v>
      </c>
      <c r="B7801" s="2" t="s">
        <v>43</v>
      </c>
      <c r="C7801" s="2" t="s">
        <v>6</v>
      </c>
      <c r="D7801" s="2" t="s">
        <v>15</v>
      </c>
      <c r="E7801" s="2" t="s">
        <v>17</v>
      </c>
      <c r="F7801" s="2" t="s">
        <v>61</v>
      </c>
      <c r="G7801" s="1">
        <v>345</v>
      </c>
      <c r="H7801" s="1">
        <v>165</v>
      </c>
      <c r="I7801" s="4">
        <v>3</v>
      </c>
      <c r="J7801" s="2" t="s">
        <v>72</v>
      </c>
      <c r="K7801" s="1">
        <f>Tabelle111[[#This Row],[Menge kg Nges]]/1000</f>
        <v>0.34499999999999997</v>
      </c>
      <c r="L7801" s="1">
        <f>Tabelle111[[#This Row],[Menge kg P2O5]]/1000</f>
        <v>0.16500000000000001</v>
      </c>
      <c r="M7801" s="1">
        <f>Tabelle111[[#This Row],[Menge t Nges]]/Tabelle111[[#This Row],[Anzahl Lieferscheine]]</f>
        <v>0.11499999999999999</v>
      </c>
      <c r="N7801" s="1">
        <f>Tabelle111[[#This Row],[Menge t P2O5]]/Tabelle111[[#This Row],[Anzahl Lieferscheine]]</f>
        <v>5.5E-2</v>
      </c>
    </row>
    <row r="7802" spans="1:14" x14ac:dyDescent="0.2">
      <c r="A7802" s="2" t="s">
        <v>37</v>
      </c>
      <c r="B7802" s="2" t="s">
        <v>36</v>
      </c>
      <c r="C7802" s="2" t="s">
        <v>6</v>
      </c>
      <c r="D7802" s="2" t="s">
        <v>7</v>
      </c>
      <c r="E7802" s="2" t="s">
        <v>8</v>
      </c>
      <c r="F7802" s="2" t="s">
        <v>61</v>
      </c>
      <c r="G7802" s="1">
        <v>228.75</v>
      </c>
      <c r="H7802" s="1">
        <v>78.75</v>
      </c>
      <c r="I7802" s="4">
        <v>1</v>
      </c>
      <c r="J7802" s="2" t="s">
        <v>72</v>
      </c>
      <c r="K7802" s="1">
        <f>Tabelle111[[#This Row],[Menge kg Nges]]/1000</f>
        <v>0.22875000000000001</v>
      </c>
      <c r="L7802" s="1">
        <f>Tabelle111[[#This Row],[Menge kg P2O5]]/1000</f>
        <v>7.8750000000000001E-2</v>
      </c>
      <c r="M7802" s="1">
        <f>Tabelle111[[#This Row],[Menge t Nges]]/Tabelle111[[#This Row],[Anzahl Lieferscheine]]</f>
        <v>0.22875000000000001</v>
      </c>
      <c r="N7802" s="1">
        <f>Tabelle111[[#This Row],[Menge t P2O5]]/Tabelle111[[#This Row],[Anzahl Lieferscheine]]</f>
        <v>7.8750000000000001E-2</v>
      </c>
    </row>
    <row r="7803" spans="1:14" x14ac:dyDescent="0.2">
      <c r="A7803" s="2" t="s">
        <v>37</v>
      </c>
      <c r="B7803" s="2" t="s">
        <v>36</v>
      </c>
      <c r="C7803" s="2" t="s">
        <v>6</v>
      </c>
      <c r="D7803" s="2" t="s">
        <v>7</v>
      </c>
      <c r="E7803" s="2" t="s">
        <v>9</v>
      </c>
      <c r="F7803" s="2" t="s">
        <v>61</v>
      </c>
      <c r="G7803" s="1">
        <v>3532</v>
      </c>
      <c r="H7803" s="1">
        <v>1440</v>
      </c>
      <c r="I7803" s="4">
        <v>12</v>
      </c>
      <c r="J7803" s="2" t="s">
        <v>72</v>
      </c>
      <c r="K7803" s="1">
        <f>Tabelle111[[#This Row],[Menge kg Nges]]/1000</f>
        <v>3.532</v>
      </c>
      <c r="L7803" s="1">
        <f>Tabelle111[[#This Row],[Menge kg P2O5]]/1000</f>
        <v>1.44</v>
      </c>
      <c r="M7803" s="1">
        <f>Tabelle111[[#This Row],[Menge t Nges]]/Tabelle111[[#This Row],[Anzahl Lieferscheine]]</f>
        <v>0.29433333333333334</v>
      </c>
      <c r="N7803" s="1">
        <f>Tabelle111[[#This Row],[Menge t P2O5]]/Tabelle111[[#This Row],[Anzahl Lieferscheine]]</f>
        <v>0.12</v>
      </c>
    </row>
    <row r="7804" spans="1:14" x14ac:dyDescent="0.2">
      <c r="A7804" s="2" t="s">
        <v>37</v>
      </c>
      <c r="B7804" s="2" t="s">
        <v>36</v>
      </c>
      <c r="C7804" s="2" t="s">
        <v>6</v>
      </c>
      <c r="D7804" s="2" t="s">
        <v>7</v>
      </c>
      <c r="E7804" s="2" t="s">
        <v>11</v>
      </c>
      <c r="F7804" s="2" t="s">
        <v>61</v>
      </c>
      <c r="G7804" s="1">
        <v>2703.9</v>
      </c>
      <c r="H7804" s="1">
        <v>1144.6500000000001</v>
      </c>
      <c r="I7804" s="4">
        <v>12</v>
      </c>
      <c r="J7804" s="2" t="s">
        <v>72</v>
      </c>
      <c r="K7804" s="1">
        <f>Tabelle111[[#This Row],[Menge kg Nges]]/1000</f>
        <v>2.7039</v>
      </c>
      <c r="L7804" s="1">
        <f>Tabelle111[[#This Row],[Menge kg P2O5]]/1000</f>
        <v>1.1446500000000002</v>
      </c>
      <c r="M7804" s="1">
        <f>Tabelle111[[#This Row],[Menge t Nges]]/Tabelle111[[#This Row],[Anzahl Lieferscheine]]</f>
        <v>0.225325</v>
      </c>
      <c r="N7804" s="1">
        <f>Tabelle111[[#This Row],[Menge t P2O5]]/Tabelle111[[#This Row],[Anzahl Lieferscheine]]</f>
        <v>9.5387500000000014E-2</v>
      </c>
    </row>
    <row r="7805" spans="1:14" x14ac:dyDescent="0.2">
      <c r="A7805" s="2" t="s">
        <v>37</v>
      </c>
      <c r="B7805" s="2" t="s">
        <v>36</v>
      </c>
      <c r="C7805" s="2" t="s">
        <v>6</v>
      </c>
      <c r="D7805" s="2" t="s">
        <v>7</v>
      </c>
      <c r="E7805" s="2" t="s">
        <v>12</v>
      </c>
      <c r="F7805" s="2" t="s">
        <v>61</v>
      </c>
      <c r="G7805" s="1">
        <v>10679.28</v>
      </c>
      <c r="H7805" s="1">
        <v>4732.7000000000007</v>
      </c>
      <c r="I7805" s="4">
        <v>53</v>
      </c>
      <c r="J7805" s="2" t="s">
        <v>72</v>
      </c>
      <c r="K7805" s="1">
        <f>Tabelle111[[#This Row],[Menge kg Nges]]/1000</f>
        <v>10.67928</v>
      </c>
      <c r="L7805" s="1">
        <f>Tabelle111[[#This Row],[Menge kg P2O5]]/1000</f>
        <v>4.7327000000000004</v>
      </c>
      <c r="M7805" s="1">
        <f>Tabelle111[[#This Row],[Menge t Nges]]/Tabelle111[[#This Row],[Anzahl Lieferscheine]]</f>
        <v>0.20149584905660378</v>
      </c>
      <c r="N7805" s="1">
        <f>Tabelle111[[#This Row],[Menge t P2O5]]/Tabelle111[[#This Row],[Anzahl Lieferscheine]]</f>
        <v>8.929622641509434E-2</v>
      </c>
    </row>
    <row r="7806" spans="1:14" x14ac:dyDescent="0.2">
      <c r="A7806" s="2" t="s">
        <v>37</v>
      </c>
      <c r="B7806" s="2" t="s">
        <v>36</v>
      </c>
      <c r="C7806" s="2" t="s">
        <v>6</v>
      </c>
      <c r="D7806" s="2" t="s">
        <v>7</v>
      </c>
      <c r="E7806" s="2" t="s">
        <v>13</v>
      </c>
      <c r="F7806" s="2" t="s">
        <v>61</v>
      </c>
      <c r="G7806" s="1">
        <v>2490.1200000000003</v>
      </c>
      <c r="H7806" s="1">
        <v>1177</v>
      </c>
      <c r="I7806" s="4">
        <v>23</v>
      </c>
      <c r="J7806" s="2" t="s">
        <v>72</v>
      </c>
      <c r="K7806" s="1">
        <f>Tabelle111[[#This Row],[Menge kg Nges]]/1000</f>
        <v>2.4901200000000006</v>
      </c>
      <c r="L7806" s="1">
        <f>Tabelle111[[#This Row],[Menge kg P2O5]]/1000</f>
        <v>1.177</v>
      </c>
      <c r="M7806" s="1">
        <f>Tabelle111[[#This Row],[Menge t Nges]]/Tabelle111[[#This Row],[Anzahl Lieferscheine]]</f>
        <v>0.10826608695652176</v>
      </c>
      <c r="N7806" s="1">
        <f>Tabelle111[[#This Row],[Menge t P2O5]]/Tabelle111[[#This Row],[Anzahl Lieferscheine]]</f>
        <v>5.1173913043478264E-2</v>
      </c>
    </row>
    <row r="7807" spans="1:14" x14ac:dyDescent="0.2">
      <c r="A7807" s="2" t="s">
        <v>37</v>
      </c>
      <c r="B7807" s="2" t="s">
        <v>36</v>
      </c>
      <c r="C7807" s="2" t="s">
        <v>6</v>
      </c>
      <c r="D7807" s="2" t="s">
        <v>7</v>
      </c>
      <c r="E7807" s="2" t="s">
        <v>14</v>
      </c>
      <c r="F7807" s="2" t="s">
        <v>61</v>
      </c>
      <c r="G7807" s="1">
        <v>2532.4</v>
      </c>
      <c r="H7807" s="1">
        <v>1129.3500000000001</v>
      </c>
      <c r="I7807" s="4">
        <v>11</v>
      </c>
      <c r="J7807" s="2" t="s">
        <v>72</v>
      </c>
      <c r="K7807" s="1">
        <f>Tabelle111[[#This Row],[Menge kg Nges]]/1000</f>
        <v>2.5324</v>
      </c>
      <c r="L7807" s="1">
        <f>Tabelle111[[#This Row],[Menge kg P2O5]]/1000</f>
        <v>1.1293500000000001</v>
      </c>
      <c r="M7807" s="1">
        <f>Tabelle111[[#This Row],[Menge t Nges]]/Tabelle111[[#This Row],[Anzahl Lieferscheine]]</f>
        <v>0.23021818181818182</v>
      </c>
      <c r="N7807" s="1">
        <f>Tabelle111[[#This Row],[Menge t P2O5]]/Tabelle111[[#This Row],[Anzahl Lieferscheine]]</f>
        <v>0.10266818181818183</v>
      </c>
    </row>
    <row r="7808" spans="1:14" x14ac:dyDescent="0.2">
      <c r="A7808" s="2" t="s">
        <v>37</v>
      </c>
      <c r="B7808" s="2" t="s">
        <v>36</v>
      </c>
      <c r="C7808" s="2" t="s">
        <v>6</v>
      </c>
      <c r="D7808" s="2" t="s">
        <v>15</v>
      </c>
      <c r="E7808" s="2" t="s">
        <v>20</v>
      </c>
      <c r="F7808" s="2" t="s">
        <v>61</v>
      </c>
      <c r="G7808" s="1">
        <v>244.8</v>
      </c>
      <c r="H7808" s="1">
        <v>180</v>
      </c>
      <c r="I7808" s="4">
        <v>1</v>
      </c>
      <c r="J7808" s="2" t="s">
        <v>72</v>
      </c>
      <c r="K7808" s="1">
        <f>Tabelle111[[#This Row],[Menge kg Nges]]/1000</f>
        <v>0.24480000000000002</v>
      </c>
      <c r="L7808" s="1">
        <f>Tabelle111[[#This Row],[Menge kg P2O5]]/1000</f>
        <v>0.18</v>
      </c>
      <c r="M7808" s="1">
        <f>Tabelle111[[#This Row],[Menge t Nges]]/Tabelle111[[#This Row],[Anzahl Lieferscheine]]</f>
        <v>0.24480000000000002</v>
      </c>
      <c r="N7808" s="1">
        <f>Tabelle111[[#This Row],[Menge t P2O5]]/Tabelle111[[#This Row],[Anzahl Lieferscheine]]</f>
        <v>0.18</v>
      </c>
    </row>
    <row r="7809" spans="1:14" x14ac:dyDescent="0.2">
      <c r="A7809" s="2" t="s">
        <v>37</v>
      </c>
      <c r="B7809" s="2" t="s">
        <v>36</v>
      </c>
      <c r="C7809" s="2" t="s">
        <v>6</v>
      </c>
      <c r="D7809" s="2" t="s">
        <v>15</v>
      </c>
      <c r="E7809" s="2" t="s">
        <v>21</v>
      </c>
      <c r="F7809" s="2" t="s">
        <v>61</v>
      </c>
      <c r="G7809" s="1">
        <v>3225.5999999999995</v>
      </c>
      <c r="H7809" s="1">
        <v>1296</v>
      </c>
      <c r="I7809" s="4">
        <v>8</v>
      </c>
      <c r="J7809" s="2" t="s">
        <v>72</v>
      </c>
      <c r="K7809" s="1">
        <f>Tabelle111[[#This Row],[Menge kg Nges]]/1000</f>
        <v>3.2255999999999996</v>
      </c>
      <c r="L7809" s="1">
        <f>Tabelle111[[#This Row],[Menge kg P2O5]]/1000</f>
        <v>1.296</v>
      </c>
      <c r="M7809" s="1">
        <f>Tabelle111[[#This Row],[Menge t Nges]]/Tabelle111[[#This Row],[Anzahl Lieferscheine]]</f>
        <v>0.40319999999999995</v>
      </c>
      <c r="N7809" s="1">
        <f>Tabelle111[[#This Row],[Menge t P2O5]]/Tabelle111[[#This Row],[Anzahl Lieferscheine]]</f>
        <v>0.16200000000000001</v>
      </c>
    </row>
    <row r="7810" spans="1:14" x14ac:dyDescent="0.2">
      <c r="A7810" s="2" t="s">
        <v>37</v>
      </c>
      <c r="B7810" s="2" t="s">
        <v>36</v>
      </c>
      <c r="C7810" s="2" t="s">
        <v>6</v>
      </c>
      <c r="D7810" s="2" t="s">
        <v>15</v>
      </c>
      <c r="E7810" s="2" t="s">
        <v>31</v>
      </c>
      <c r="F7810" s="2" t="s">
        <v>61</v>
      </c>
      <c r="G7810" s="1">
        <v>123</v>
      </c>
      <c r="H7810" s="1">
        <v>55.5</v>
      </c>
      <c r="I7810" s="4">
        <v>1</v>
      </c>
      <c r="J7810" s="2" t="s">
        <v>72</v>
      </c>
      <c r="K7810" s="1">
        <f>Tabelle111[[#This Row],[Menge kg Nges]]/1000</f>
        <v>0.123</v>
      </c>
      <c r="L7810" s="1">
        <f>Tabelle111[[#This Row],[Menge kg P2O5]]/1000</f>
        <v>5.5500000000000001E-2</v>
      </c>
      <c r="M7810" s="1">
        <f>Tabelle111[[#This Row],[Menge t Nges]]/Tabelle111[[#This Row],[Anzahl Lieferscheine]]</f>
        <v>0.123</v>
      </c>
      <c r="N7810" s="1">
        <f>Tabelle111[[#This Row],[Menge t P2O5]]/Tabelle111[[#This Row],[Anzahl Lieferscheine]]</f>
        <v>5.5500000000000001E-2</v>
      </c>
    </row>
    <row r="7811" spans="1:14" x14ac:dyDescent="0.2">
      <c r="A7811" s="2" t="s">
        <v>37</v>
      </c>
      <c r="B7811" s="2" t="s">
        <v>36</v>
      </c>
      <c r="C7811" s="2" t="s">
        <v>25</v>
      </c>
      <c r="D7811" s="2" t="s">
        <v>25</v>
      </c>
      <c r="E7811" s="2" t="s">
        <v>26</v>
      </c>
      <c r="F7811" s="2" t="s">
        <v>61</v>
      </c>
      <c r="G7811" s="1">
        <v>1227.78</v>
      </c>
      <c r="H7811" s="1">
        <v>240.53</v>
      </c>
      <c r="I7811" s="4">
        <v>11</v>
      </c>
      <c r="J7811" s="2" t="s">
        <v>72</v>
      </c>
      <c r="K7811" s="1">
        <f>Tabelle111[[#This Row],[Menge kg Nges]]/1000</f>
        <v>1.2277799999999999</v>
      </c>
      <c r="L7811" s="1">
        <f>Tabelle111[[#This Row],[Menge kg P2O5]]/1000</f>
        <v>0.24052999999999999</v>
      </c>
      <c r="M7811" s="1">
        <f>Tabelle111[[#This Row],[Menge t Nges]]/Tabelle111[[#This Row],[Anzahl Lieferscheine]]</f>
        <v>0.11161636363636362</v>
      </c>
      <c r="N7811" s="1">
        <f>Tabelle111[[#This Row],[Menge t P2O5]]/Tabelle111[[#This Row],[Anzahl Lieferscheine]]</f>
        <v>2.1866363636363635E-2</v>
      </c>
    </row>
    <row r="7812" spans="1:14" x14ac:dyDescent="0.2">
      <c r="A7812" s="2" t="s">
        <v>37</v>
      </c>
      <c r="B7812" s="2" t="s">
        <v>44</v>
      </c>
      <c r="C7812" s="2" t="s">
        <v>6</v>
      </c>
      <c r="D7812" s="2" t="s">
        <v>7</v>
      </c>
      <c r="E7812" s="2" t="s">
        <v>9</v>
      </c>
      <c r="F7812" s="2" t="s">
        <v>61</v>
      </c>
      <c r="G7812" s="1">
        <v>581.92000000000007</v>
      </c>
      <c r="H7812" s="1">
        <v>254.4</v>
      </c>
      <c r="I7812" s="4">
        <v>2</v>
      </c>
      <c r="J7812" s="2" t="s">
        <v>72</v>
      </c>
      <c r="K7812" s="1">
        <f>Tabelle111[[#This Row],[Menge kg Nges]]/1000</f>
        <v>0.5819200000000001</v>
      </c>
      <c r="L7812" s="1">
        <f>Tabelle111[[#This Row],[Menge kg P2O5]]/1000</f>
        <v>0.25440000000000002</v>
      </c>
      <c r="M7812" s="1">
        <f>Tabelle111[[#This Row],[Menge t Nges]]/Tabelle111[[#This Row],[Anzahl Lieferscheine]]</f>
        <v>0.29096000000000005</v>
      </c>
      <c r="N7812" s="1">
        <f>Tabelle111[[#This Row],[Menge t P2O5]]/Tabelle111[[#This Row],[Anzahl Lieferscheine]]</f>
        <v>0.12720000000000001</v>
      </c>
    </row>
    <row r="7813" spans="1:14" x14ac:dyDescent="0.2">
      <c r="A7813" s="2" t="s">
        <v>37</v>
      </c>
      <c r="B7813" s="2" t="s">
        <v>44</v>
      </c>
      <c r="C7813" s="2" t="s">
        <v>6</v>
      </c>
      <c r="D7813" s="2" t="s">
        <v>7</v>
      </c>
      <c r="E7813" s="2" t="s">
        <v>11</v>
      </c>
      <c r="F7813" s="2" t="s">
        <v>61</v>
      </c>
      <c r="G7813" s="1">
        <v>1212.5</v>
      </c>
      <c r="H7813" s="1">
        <v>533.5</v>
      </c>
      <c r="I7813" s="4">
        <v>2</v>
      </c>
      <c r="J7813" s="2" t="s">
        <v>72</v>
      </c>
      <c r="K7813" s="1">
        <f>Tabelle111[[#This Row],[Menge kg Nges]]/1000</f>
        <v>1.2124999999999999</v>
      </c>
      <c r="L7813" s="1">
        <f>Tabelle111[[#This Row],[Menge kg P2O5]]/1000</f>
        <v>0.53349999999999997</v>
      </c>
      <c r="M7813" s="1">
        <f>Tabelle111[[#This Row],[Menge t Nges]]/Tabelle111[[#This Row],[Anzahl Lieferscheine]]</f>
        <v>0.60624999999999996</v>
      </c>
      <c r="N7813" s="1">
        <f>Tabelle111[[#This Row],[Menge t P2O5]]/Tabelle111[[#This Row],[Anzahl Lieferscheine]]</f>
        <v>0.26674999999999999</v>
      </c>
    </row>
    <row r="7814" spans="1:14" x14ac:dyDescent="0.2">
      <c r="A7814" s="2" t="s">
        <v>37</v>
      </c>
      <c r="B7814" s="2" t="s">
        <v>44</v>
      </c>
      <c r="C7814" s="2" t="s">
        <v>6</v>
      </c>
      <c r="D7814" s="2" t="s">
        <v>7</v>
      </c>
      <c r="E7814" s="2" t="s">
        <v>12</v>
      </c>
      <c r="F7814" s="2" t="s">
        <v>61</v>
      </c>
      <c r="G7814" s="1">
        <v>6392.8099999999995</v>
      </c>
      <c r="H7814" s="1">
        <v>2876.3</v>
      </c>
      <c r="I7814" s="4">
        <v>19</v>
      </c>
      <c r="J7814" s="2" t="s">
        <v>72</v>
      </c>
      <c r="K7814" s="1">
        <f>Tabelle111[[#This Row],[Menge kg Nges]]/1000</f>
        <v>6.3928099999999999</v>
      </c>
      <c r="L7814" s="1">
        <f>Tabelle111[[#This Row],[Menge kg P2O5]]/1000</f>
        <v>2.8763000000000001</v>
      </c>
      <c r="M7814" s="1">
        <f>Tabelle111[[#This Row],[Menge t Nges]]/Tabelle111[[#This Row],[Anzahl Lieferscheine]]</f>
        <v>0.3364636842105263</v>
      </c>
      <c r="N7814" s="1">
        <f>Tabelle111[[#This Row],[Menge t P2O5]]/Tabelle111[[#This Row],[Anzahl Lieferscheine]]</f>
        <v>0.15138421052631579</v>
      </c>
    </row>
    <row r="7815" spans="1:14" x14ac:dyDescent="0.2">
      <c r="A7815" s="2" t="s">
        <v>37</v>
      </c>
      <c r="B7815" s="2" t="s">
        <v>44</v>
      </c>
      <c r="C7815" s="2" t="s">
        <v>6</v>
      </c>
      <c r="D7815" s="2" t="s">
        <v>7</v>
      </c>
      <c r="E7815" s="2" t="s">
        <v>13</v>
      </c>
      <c r="F7815" s="2" t="s">
        <v>61</v>
      </c>
      <c r="G7815" s="1">
        <v>2206.3200000000002</v>
      </c>
      <c r="H7815" s="1">
        <v>1165.9199999999998</v>
      </c>
      <c r="I7815" s="4">
        <v>11</v>
      </c>
      <c r="J7815" s="2" t="s">
        <v>72</v>
      </c>
      <c r="K7815" s="1">
        <f>Tabelle111[[#This Row],[Menge kg Nges]]/1000</f>
        <v>2.2063200000000003</v>
      </c>
      <c r="L7815" s="1">
        <f>Tabelle111[[#This Row],[Menge kg P2O5]]/1000</f>
        <v>1.1659199999999998</v>
      </c>
      <c r="M7815" s="1">
        <f>Tabelle111[[#This Row],[Menge t Nges]]/Tabelle111[[#This Row],[Anzahl Lieferscheine]]</f>
        <v>0.20057454545454548</v>
      </c>
      <c r="N7815" s="1">
        <f>Tabelle111[[#This Row],[Menge t P2O5]]/Tabelle111[[#This Row],[Anzahl Lieferscheine]]</f>
        <v>0.10599272727272725</v>
      </c>
    </row>
    <row r="7816" spans="1:14" x14ac:dyDescent="0.2">
      <c r="A7816" s="2" t="s">
        <v>37</v>
      </c>
      <c r="B7816" s="2" t="s">
        <v>44</v>
      </c>
      <c r="C7816" s="2" t="s">
        <v>6</v>
      </c>
      <c r="D7816" s="2" t="s">
        <v>7</v>
      </c>
      <c r="E7816" s="2" t="s">
        <v>14</v>
      </c>
      <c r="F7816" s="2" t="s">
        <v>61</v>
      </c>
      <c r="G7816" s="1">
        <v>879.5</v>
      </c>
      <c r="H7816" s="1">
        <v>446.8</v>
      </c>
      <c r="I7816" s="4">
        <v>5</v>
      </c>
      <c r="J7816" s="2" t="s">
        <v>72</v>
      </c>
      <c r="K7816" s="1">
        <f>Tabelle111[[#This Row],[Menge kg Nges]]/1000</f>
        <v>0.87949999999999995</v>
      </c>
      <c r="L7816" s="1">
        <f>Tabelle111[[#This Row],[Menge kg P2O5]]/1000</f>
        <v>0.44680000000000003</v>
      </c>
      <c r="M7816" s="1">
        <f>Tabelle111[[#This Row],[Menge t Nges]]/Tabelle111[[#This Row],[Anzahl Lieferscheine]]</f>
        <v>0.1759</v>
      </c>
      <c r="N7816" s="1">
        <f>Tabelle111[[#This Row],[Menge t P2O5]]/Tabelle111[[#This Row],[Anzahl Lieferscheine]]</f>
        <v>8.9360000000000009E-2</v>
      </c>
    </row>
    <row r="7817" spans="1:14" x14ac:dyDescent="0.2">
      <c r="A7817" s="2" t="s">
        <v>37</v>
      </c>
      <c r="B7817" s="2" t="s">
        <v>44</v>
      </c>
      <c r="C7817" s="2" t="s">
        <v>6</v>
      </c>
      <c r="D7817" s="2" t="s">
        <v>15</v>
      </c>
      <c r="E7817" s="2" t="s">
        <v>8</v>
      </c>
      <c r="F7817" s="2" t="s">
        <v>61</v>
      </c>
      <c r="G7817" s="1">
        <v>725.2</v>
      </c>
      <c r="H7817" s="1">
        <v>473.6</v>
      </c>
      <c r="I7817" s="4">
        <v>3</v>
      </c>
      <c r="J7817" s="2" t="s">
        <v>72</v>
      </c>
      <c r="K7817" s="1">
        <f>Tabelle111[[#This Row],[Menge kg Nges]]/1000</f>
        <v>0.72520000000000007</v>
      </c>
      <c r="L7817" s="1">
        <f>Tabelle111[[#This Row],[Menge kg P2O5]]/1000</f>
        <v>0.47360000000000002</v>
      </c>
      <c r="M7817" s="1">
        <f>Tabelle111[[#This Row],[Menge t Nges]]/Tabelle111[[#This Row],[Anzahl Lieferscheine]]</f>
        <v>0.24173333333333336</v>
      </c>
      <c r="N7817" s="1">
        <f>Tabelle111[[#This Row],[Menge t P2O5]]/Tabelle111[[#This Row],[Anzahl Lieferscheine]]</f>
        <v>0.15786666666666668</v>
      </c>
    </row>
    <row r="7818" spans="1:14" x14ac:dyDescent="0.2">
      <c r="A7818" s="2" t="s">
        <v>37</v>
      </c>
      <c r="B7818" s="2" t="s">
        <v>44</v>
      </c>
      <c r="C7818" s="2" t="s">
        <v>6</v>
      </c>
      <c r="D7818" s="2" t="s">
        <v>15</v>
      </c>
      <c r="E7818" s="2" t="s">
        <v>20</v>
      </c>
      <c r="F7818" s="2" t="s">
        <v>61</v>
      </c>
      <c r="G7818" s="1">
        <v>3.52</v>
      </c>
      <c r="H7818" s="1">
        <v>2</v>
      </c>
      <c r="I7818" s="4">
        <v>1</v>
      </c>
      <c r="J7818" s="2" t="s">
        <v>72</v>
      </c>
      <c r="K7818" s="1">
        <f>Tabelle111[[#This Row],[Menge kg Nges]]/1000</f>
        <v>3.5200000000000001E-3</v>
      </c>
      <c r="L7818" s="1">
        <f>Tabelle111[[#This Row],[Menge kg P2O5]]/1000</f>
        <v>2E-3</v>
      </c>
      <c r="M7818" s="1">
        <f>Tabelle111[[#This Row],[Menge t Nges]]/Tabelle111[[#This Row],[Anzahl Lieferscheine]]</f>
        <v>3.5200000000000001E-3</v>
      </c>
      <c r="N7818" s="1">
        <f>Tabelle111[[#This Row],[Menge t P2O5]]/Tabelle111[[#This Row],[Anzahl Lieferscheine]]</f>
        <v>2E-3</v>
      </c>
    </row>
    <row r="7819" spans="1:14" x14ac:dyDescent="0.2">
      <c r="A7819" s="2" t="s">
        <v>37</v>
      </c>
      <c r="B7819" s="2" t="s">
        <v>44</v>
      </c>
      <c r="C7819" s="2" t="s">
        <v>25</v>
      </c>
      <c r="D7819" s="2" t="s">
        <v>25</v>
      </c>
      <c r="E7819" s="2" t="s">
        <v>26</v>
      </c>
      <c r="F7819" s="2" t="s">
        <v>61</v>
      </c>
      <c r="G7819" s="1">
        <v>30246.719999999998</v>
      </c>
      <c r="H7819" s="1">
        <v>17584.549999999996</v>
      </c>
      <c r="I7819" s="4">
        <v>67</v>
      </c>
      <c r="J7819" s="2" t="s">
        <v>72</v>
      </c>
      <c r="K7819" s="1">
        <f>Tabelle111[[#This Row],[Menge kg Nges]]/1000</f>
        <v>30.246719999999996</v>
      </c>
      <c r="L7819" s="1">
        <f>Tabelle111[[#This Row],[Menge kg P2O5]]/1000</f>
        <v>17.584549999999997</v>
      </c>
      <c r="M7819" s="1">
        <f>Tabelle111[[#This Row],[Menge t Nges]]/Tabelle111[[#This Row],[Anzahl Lieferscheine]]</f>
        <v>0.45144358208955221</v>
      </c>
      <c r="N7819" s="1">
        <f>Tabelle111[[#This Row],[Menge t P2O5]]/Tabelle111[[#This Row],[Anzahl Lieferscheine]]</f>
        <v>0.2624559701492537</v>
      </c>
    </row>
    <row r="7820" spans="1:14" x14ac:dyDescent="0.2">
      <c r="A7820" s="2" t="s">
        <v>37</v>
      </c>
      <c r="B7820" s="2" t="s">
        <v>49</v>
      </c>
      <c r="C7820" s="2" t="s">
        <v>6</v>
      </c>
      <c r="D7820" s="2" t="s">
        <v>7</v>
      </c>
      <c r="E7820" s="2" t="s">
        <v>11</v>
      </c>
      <c r="F7820" s="2" t="s">
        <v>61</v>
      </c>
      <c r="G7820" s="1">
        <v>510</v>
      </c>
      <c r="H7820" s="1">
        <v>195</v>
      </c>
      <c r="I7820" s="4">
        <v>1</v>
      </c>
      <c r="J7820" s="2" t="s">
        <v>72</v>
      </c>
      <c r="K7820" s="1">
        <f>Tabelle111[[#This Row],[Menge kg Nges]]/1000</f>
        <v>0.51</v>
      </c>
      <c r="L7820" s="1">
        <f>Tabelle111[[#This Row],[Menge kg P2O5]]/1000</f>
        <v>0.19500000000000001</v>
      </c>
      <c r="M7820" s="1">
        <f>Tabelle111[[#This Row],[Menge t Nges]]/Tabelle111[[#This Row],[Anzahl Lieferscheine]]</f>
        <v>0.51</v>
      </c>
      <c r="N7820" s="1">
        <f>Tabelle111[[#This Row],[Menge t P2O5]]/Tabelle111[[#This Row],[Anzahl Lieferscheine]]</f>
        <v>0.19500000000000001</v>
      </c>
    </row>
    <row r="7821" spans="1:14" x14ac:dyDescent="0.2">
      <c r="A7821" s="2" t="s">
        <v>37</v>
      </c>
      <c r="B7821" s="2" t="s">
        <v>49</v>
      </c>
      <c r="C7821" s="2" t="s">
        <v>6</v>
      </c>
      <c r="D7821" s="2" t="s">
        <v>7</v>
      </c>
      <c r="E7821" s="2" t="s">
        <v>12</v>
      </c>
      <c r="F7821" s="2" t="s">
        <v>61</v>
      </c>
      <c r="G7821" s="1">
        <v>405</v>
      </c>
      <c r="H7821" s="1">
        <v>243</v>
      </c>
      <c r="I7821" s="4">
        <v>3</v>
      </c>
      <c r="J7821" s="2" t="s">
        <v>72</v>
      </c>
      <c r="K7821" s="1">
        <f>Tabelle111[[#This Row],[Menge kg Nges]]/1000</f>
        <v>0.40500000000000003</v>
      </c>
      <c r="L7821" s="1">
        <f>Tabelle111[[#This Row],[Menge kg P2O5]]/1000</f>
        <v>0.24299999999999999</v>
      </c>
      <c r="M7821" s="1">
        <f>Tabelle111[[#This Row],[Menge t Nges]]/Tabelle111[[#This Row],[Anzahl Lieferscheine]]</f>
        <v>0.13500000000000001</v>
      </c>
      <c r="N7821" s="1">
        <f>Tabelle111[[#This Row],[Menge t P2O5]]/Tabelle111[[#This Row],[Anzahl Lieferscheine]]</f>
        <v>8.1000000000000003E-2</v>
      </c>
    </row>
    <row r="7822" spans="1:14" x14ac:dyDescent="0.2">
      <c r="A7822" s="2" t="s">
        <v>37</v>
      </c>
      <c r="B7822" s="2" t="s">
        <v>49</v>
      </c>
      <c r="C7822" s="2" t="s">
        <v>6</v>
      </c>
      <c r="D7822" s="2" t="s">
        <v>7</v>
      </c>
      <c r="E7822" s="2" t="s">
        <v>14</v>
      </c>
      <c r="F7822" s="2" t="s">
        <v>61</v>
      </c>
      <c r="G7822" s="1">
        <v>3242.8</v>
      </c>
      <c r="H7822" s="1">
        <v>1492.4</v>
      </c>
      <c r="I7822" s="4">
        <v>11</v>
      </c>
      <c r="J7822" s="2" t="s">
        <v>72</v>
      </c>
      <c r="K7822" s="1">
        <f>Tabelle111[[#This Row],[Menge kg Nges]]/1000</f>
        <v>3.2428000000000003</v>
      </c>
      <c r="L7822" s="1">
        <f>Tabelle111[[#This Row],[Menge kg P2O5]]/1000</f>
        <v>1.4924000000000002</v>
      </c>
      <c r="M7822" s="1">
        <f>Tabelle111[[#This Row],[Menge t Nges]]/Tabelle111[[#This Row],[Anzahl Lieferscheine]]</f>
        <v>0.29480000000000001</v>
      </c>
      <c r="N7822" s="1">
        <f>Tabelle111[[#This Row],[Menge t P2O5]]/Tabelle111[[#This Row],[Anzahl Lieferscheine]]</f>
        <v>0.13567272727272728</v>
      </c>
    </row>
    <row r="7823" spans="1:14" x14ac:dyDescent="0.2">
      <c r="A7823" s="2" t="s">
        <v>37</v>
      </c>
      <c r="B7823" s="2" t="s">
        <v>47</v>
      </c>
      <c r="C7823" s="2" t="s">
        <v>6</v>
      </c>
      <c r="D7823" s="2" t="s">
        <v>7</v>
      </c>
      <c r="E7823" s="2" t="s">
        <v>9</v>
      </c>
      <c r="F7823" s="2" t="s">
        <v>61</v>
      </c>
      <c r="G7823" s="1">
        <v>1333.2</v>
      </c>
      <c r="H7823" s="1">
        <v>545.4</v>
      </c>
      <c r="I7823" s="4">
        <v>5</v>
      </c>
      <c r="J7823" s="2" t="s">
        <v>72</v>
      </c>
      <c r="K7823" s="1">
        <f>Tabelle111[[#This Row],[Menge kg Nges]]/1000</f>
        <v>1.3331999999999999</v>
      </c>
      <c r="L7823" s="1">
        <f>Tabelle111[[#This Row],[Menge kg P2O5]]/1000</f>
        <v>0.5454</v>
      </c>
      <c r="M7823" s="1">
        <f>Tabelle111[[#This Row],[Menge t Nges]]/Tabelle111[[#This Row],[Anzahl Lieferscheine]]</f>
        <v>0.26663999999999999</v>
      </c>
      <c r="N7823" s="1">
        <f>Tabelle111[[#This Row],[Menge t P2O5]]/Tabelle111[[#This Row],[Anzahl Lieferscheine]]</f>
        <v>0.10908</v>
      </c>
    </row>
    <row r="7824" spans="1:14" x14ac:dyDescent="0.2">
      <c r="A7824" s="2" t="s">
        <v>37</v>
      </c>
      <c r="B7824" s="2" t="s">
        <v>47</v>
      </c>
      <c r="C7824" s="2" t="s">
        <v>6</v>
      </c>
      <c r="D7824" s="2" t="s">
        <v>7</v>
      </c>
      <c r="E7824" s="2" t="s">
        <v>12</v>
      </c>
      <c r="F7824" s="2" t="s">
        <v>61</v>
      </c>
      <c r="G7824" s="1">
        <v>3014.3100000000004</v>
      </c>
      <c r="H7824" s="1">
        <v>1378.8</v>
      </c>
      <c r="I7824" s="4">
        <v>5</v>
      </c>
      <c r="J7824" s="2" t="s">
        <v>72</v>
      </c>
      <c r="K7824" s="1">
        <f>Tabelle111[[#This Row],[Menge kg Nges]]/1000</f>
        <v>3.0143100000000005</v>
      </c>
      <c r="L7824" s="1">
        <f>Tabelle111[[#This Row],[Menge kg P2O5]]/1000</f>
        <v>1.3788</v>
      </c>
      <c r="M7824" s="1">
        <f>Tabelle111[[#This Row],[Menge t Nges]]/Tabelle111[[#This Row],[Anzahl Lieferscheine]]</f>
        <v>0.60286200000000012</v>
      </c>
      <c r="N7824" s="1">
        <f>Tabelle111[[#This Row],[Menge t P2O5]]/Tabelle111[[#This Row],[Anzahl Lieferscheine]]</f>
        <v>0.27576000000000001</v>
      </c>
    </row>
    <row r="7825" spans="1:14" x14ac:dyDescent="0.2">
      <c r="A7825" s="2" t="s">
        <v>37</v>
      </c>
      <c r="B7825" s="2" t="s">
        <v>47</v>
      </c>
      <c r="C7825" s="2" t="s">
        <v>6</v>
      </c>
      <c r="D7825" s="2" t="s">
        <v>7</v>
      </c>
      <c r="E7825" s="2" t="s">
        <v>13</v>
      </c>
      <c r="F7825" s="2" t="s">
        <v>61</v>
      </c>
      <c r="G7825" s="1">
        <v>320.10000000000002</v>
      </c>
      <c r="H7825" s="1">
        <v>145.5</v>
      </c>
      <c r="I7825" s="4">
        <v>2</v>
      </c>
      <c r="J7825" s="2" t="s">
        <v>72</v>
      </c>
      <c r="K7825" s="1">
        <f>Tabelle111[[#This Row],[Menge kg Nges]]/1000</f>
        <v>0.3201</v>
      </c>
      <c r="L7825" s="1">
        <f>Tabelle111[[#This Row],[Menge kg P2O5]]/1000</f>
        <v>0.14549999999999999</v>
      </c>
      <c r="M7825" s="1">
        <f>Tabelle111[[#This Row],[Menge t Nges]]/Tabelle111[[#This Row],[Anzahl Lieferscheine]]</f>
        <v>0.16005</v>
      </c>
      <c r="N7825" s="1">
        <f>Tabelle111[[#This Row],[Menge t P2O5]]/Tabelle111[[#This Row],[Anzahl Lieferscheine]]</f>
        <v>7.2749999999999995E-2</v>
      </c>
    </row>
    <row r="7826" spans="1:14" x14ac:dyDescent="0.2">
      <c r="A7826" s="2" t="s">
        <v>37</v>
      </c>
      <c r="B7826" s="2" t="s">
        <v>47</v>
      </c>
      <c r="C7826" s="2" t="s">
        <v>6</v>
      </c>
      <c r="D7826" s="2" t="s">
        <v>7</v>
      </c>
      <c r="E7826" s="2" t="s">
        <v>14</v>
      </c>
      <c r="F7826" s="2" t="s">
        <v>61</v>
      </c>
      <c r="G7826" s="1">
        <v>578.70000000000005</v>
      </c>
      <c r="H7826" s="1">
        <v>278.89999999999998</v>
      </c>
      <c r="I7826" s="4">
        <v>4</v>
      </c>
      <c r="J7826" s="2" t="s">
        <v>72</v>
      </c>
      <c r="K7826" s="1">
        <f>Tabelle111[[#This Row],[Menge kg Nges]]/1000</f>
        <v>0.57869999999999999</v>
      </c>
      <c r="L7826" s="1">
        <f>Tabelle111[[#This Row],[Menge kg P2O5]]/1000</f>
        <v>0.27889999999999998</v>
      </c>
      <c r="M7826" s="1">
        <f>Tabelle111[[#This Row],[Menge t Nges]]/Tabelle111[[#This Row],[Anzahl Lieferscheine]]</f>
        <v>0.144675</v>
      </c>
      <c r="N7826" s="1">
        <f>Tabelle111[[#This Row],[Menge t P2O5]]/Tabelle111[[#This Row],[Anzahl Lieferscheine]]</f>
        <v>6.9724999999999995E-2</v>
      </c>
    </row>
    <row r="7827" spans="1:14" x14ac:dyDescent="0.2">
      <c r="A7827" s="2" t="s">
        <v>37</v>
      </c>
      <c r="B7827" s="2" t="s">
        <v>47</v>
      </c>
      <c r="C7827" s="2" t="s">
        <v>6</v>
      </c>
      <c r="D7827" s="2" t="s">
        <v>15</v>
      </c>
      <c r="E7827" s="2" t="s">
        <v>8</v>
      </c>
      <c r="F7827" s="2" t="s">
        <v>61</v>
      </c>
      <c r="G7827" s="1">
        <v>49</v>
      </c>
      <c r="H7827" s="1">
        <v>32</v>
      </c>
      <c r="I7827" s="4">
        <v>1</v>
      </c>
      <c r="J7827" s="2" t="s">
        <v>72</v>
      </c>
      <c r="K7827" s="1">
        <f>Tabelle111[[#This Row],[Menge kg Nges]]/1000</f>
        <v>4.9000000000000002E-2</v>
      </c>
      <c r="L7827" s="1">
        <f>Tabelle111[[#This Row],[Menge kg P2O5]]/1000</f>
        <v>3.2000000000000001E-2</v>
      </c>
      <c r="M7827" s="1">
        <f>Tabelle111[[#This Row],[Menge t Nges]]/Tabelle111[[#This Row],[Anzahl Lieferscheine]]</f>
        <v>4.9000000000000002E-2</v>
      </c>
      <c r="N7827" s="1">
        <f>Tabelle111[[#This Row],[Menge t P2O5]]/Tabelle111[[#This Row],[Anzahl Lieferscheine]]</f>
        <v>3.2000000000000001E-2</v>
      </c>
    </row>
    <row r="7828" spans="1:14" x14ac:dyDescent="0.2">
      <c r="A7828" s="2" t="s">
        <v>37</v>
      </c>
      <c r="B7828" s="2" t="s">
        <v>47</v>
      </c>
      <c r="C7828" s="2" t="s">
        <v>25</v>
      </c>
      <c r="D7828" s="2" t="s">
        <v>25</v>
      </c>
      <c r="E7828" s="2" t="s">
        <v>26</v>
      </c>
      <c r="F7828" s="2" t="s">
        <v>61</v>
      </c>
      <c r="G7828" s="1">
        <v>588.29</v>
      </c>
      <c r="H7828" s="1">
        <v>227.66</v>
      </c>
      <c r="I7828" s="4">
        <v>3</v>
      </c>
      <c r="J7828" s="2" t="s">
        <v>72</v>
      </c>
      <c r="K7828" s="1">
        <f>Tabelle111[[#This Row],[Menge kg Nges]]/1000</f>
        <v>0.58828999999999998</v>
      </c>
      <c r="L7828" s="1">
        <f>Tabelle111[[#This Row],[Menge kg P2O5]]/1000</f>
        <v>0.22766</v>
      </c>
      <c r="M7828" s="1">
        <f>Tabelle111[[#This Row],[Menge t Nges]]/Tabelle111[[#This Row],[Anzahl Lieferscheine]]</f>
        <v>0.19609666666666667</v>
      </c>
      <c r="N7828" s="1">
        <f>Tabelle111[[#This Row],[Menge t P2O5]]/Tabelle111[[#This Row],[Anzahl Lieferscheine]]</f>
        <v>7.5886666666666672E-2</v>
      </c>
    </row>
    <row r="7829" spans="1:14" x14ac:dyDescent="0.2">
      <c r="A7829" s="2" t="s">
        <v>37</v>
      </c>
      <c r="B7829" s="2" t="s">
        <v>37</v>
      </c>
      <c r="C7829" s="2" t="s">
        <v>6</v>
      </c>
      <c r="D7829" s="2" t="s">
        <v>7</v>
      </c>
      <c r="E7829" s="2" t="s">
        <v>8</v>
      </c>
      <c r="F7829" s="2" t="s">
        <v>61</v>
      </c>
      <c r="G7829" s="1">
        <v>50622.49</v>
      </c>
      <c r="H7829" s="1">
        <v>20006.900000000009</v>
      </c>
      <c r="I7829" s="4">
        <v>144</v>
      </c>
      <c r="J7829" s="2" t="s">
        <v>72</v>
      </c>
      <c r="K7829" s="1">
        <f>Tabelle111[[#This Row],[Menge kg Nges]]/1000</f>
        <v>50.622489999999999</v>
      </c>
      <c r="L7829" s="1">
        <f>Tabelle111[[#This Row],[Menge kg P2O5]]/1000</f>
        <v>20.006900000000009</v>
      </c>
      <c r="M7829" s="1">
        <f>Tabelle111[[#This Row],[Menge t Nges]]/Tabelle111[[#This Row],[Anzahl Lieferscheine]]</f>
        <v>0.35154506944444441</v>
      </c>
      <c r="N7829" s="1">
        <f>Tabelle111[[#This Row],[Menge t P2O5]]/Tabelle111[[#This Row],[Anzahl Lieferscheine]]</f>
        <v>0.13893680555555563</v>
      </c>
    </row>
    <row r="7830" spans="1:14" x14ac:dyDescent="0.2">
      <c r="A7830" s="2" t="s">
        <v>37</v>
      </c>
      <c r="B7830" s="2" t="s">
        <v>37</v>
      </c>
      <c r="C7830" s="2" t="s">
        <v>6</v>
      </c>
      <c r="D7830" s="2" t="s">
        <v>7</v>
      </c>
      <c r="E7830" s="2" t="s">
        <v>9</v>
      </c>
      <c r="F7830" s="2" t="s">
        <v>61</v>
      </c>
      <c r="G7830" s="1">
        <v>105852.29000000007</v>
      </c>
      <c r="H7830" s="1">
        <v>44765.969999999979</v>
      </c>
      <c r="I7830" s="4">
        <v>405</v>
      </c>
      <c r="J7830" s="2" t="s">
        <v>72</v>
      </c>
      <c r="K7830" s="1">
        <f>Tabelle111[[#This Row],[Menge kg Nges]]/1000</f>
        <v>105.85229000000007</v>
      </c>
      <c r="L7830" s="1">
        <f>Tabelle111[[#This Row],[Menge kg P2O5]]/1000</f>
        <v>44.765969999999982</v>
      </c>
      <c r="M7830" s="1">
        <f>Tabelle111[[#This Row],[Menge t Nges]]/Tabelle111[[#This Row],[Anzahl Lieferscheine]]</f>
        <v>0.26136367901234586</v>
      </c>
      <c r="N7830" s="1">
        <f>Tabelle111[[#This Row],[Menge t P2O5]]/Tabelle111[[#This Row],[Anzahl Lieferscheine]]</f>
        <v>0.11053325925925922</v>
      </c>
    </row>
    <row r="7831" spans="1:14" x14ac:dyDescent="0.2">
      <c r="A7831" s="2" t="s">
        <v>37</v>
      </c>
      <c r="B7831" s="2" t="s">
        <v>37</v>
      </c>
      <c r="C7831" s="2" t="s">
        <v>6</v>
      </c>
      <c r="D7831" s="2" t="s">
        <v>7</v>
      </c>
      <c r="E7831" s="2" t="s">
        <v>10</v>
      </c>
      <c r="F7831" s="2" t="s">
        <v>61</v>
      </c>
      <c r="G7831" s="1">
        <v>9032.2500000000018</v>
      </c>
      <c r="H7831" s="1">
        <v>3605.15</v>
      </c>
      <c r="I7831" s="4">
        <v>18</v>
      </c>
      <c r="J7831" s="2" t="s">
        <v>72</v>
      </c>
      <c r="K7831" s="1">
        <f>Tabelle111[[#This Row],[Menge kg Nges]]/1000</f>
        <v>9.0322500000000012</v>
      </c>
      <c r="L7831" s="1">
        <f>Tabelle111[[#This Row],[Menge kg P2O5]]/1000</f>
        <v>3.6051500000000001</v>
      </c>
      <c r="M7831" s="1">
        <f>Tabelle111[[#This Row],[Menge t Nges]]/Tabelle111[[#This Row],[Anzahl Lieferscheine]]</f>
        <v>0.50179166666666675</v>
      </c>
      <c r="N7831" s="1">
        <f>Tabelle111[[#This Row],[Menge t P2O5]]/Tabelle111[[#This Row],[Anzahl Lieferscheine]]</f>
        <v>0.20028611111111111</v>
      </c>
    </row>
    <row r="7832" spans="1:14" x14ac:dyDescent="0.2">
      <c r="A7832" s="2" t="s">
        <v>37</v>
      </c>
      <c r="B7832" s="2" t="s">
        <v>37</v>
      </c>
      <c r="C7832" s="2" t="s">
        <v>6</v>
      </c>
      <c r="D7832" s="2" t="s">
        <v>7</v>
      </c>
      <c r="E7832" s="2" t="s">
        <v>11</v>
      </c>
      <c r="F7832" s="2" t="s">
        <v>61</v>
      </c>
      <c r="G7832" s="1">
        <v>40075.54</v>
      </c>
      <c r="H7832" s="1">
        <v>16503.960000000006</v>
      </c>
      <c r="I7832" s="4">
        <v>168</v>
      </c>
      <c r="J7832" s="2" t="s">
        <v>72</v>
      </c>
      <c r="K7832" s="1">
        <f>Tabelle111[[#This Row],[Menge kg Nges]]/1000</f>
        <v>40.075540000000004</v>
      </c>
      <c r="L7832" s="1">
        <f>Tabelle111[[#This Row],[Menge kg P2O5]]/1000</f>
        <v>16.503960000000006</v>
      </c>
      <c r="M7832" s="1">
        <f>Tabelle111[[#This Row],[Menge t Nges]]/Tabelle111[[#This Row],[Anzahl Lieferscheine]]</f>
        <v>0.23854488095238097</v>
      </c>
      <c r="N7832" s="1">
        <f>Tabelle111[[#This Row],[Menge t P2O5]]/Tabelle111[[#This Row],[Anzahl Lieferscheine]]</f>
        <v>9.8237857142857182E-2</v>
      </c>
    </row>
    <row r="7833" spans="1:14" x14ac:dyDescent="0.2">
      <c r="A7833" s="2" t="s">
        <v>37</v>
      </c>
      <c r="B7833" s="2" t="s">
        <v>37</v>
      </c>
      <c r="C7833" s="2" t="s">
        <v>6</v>
      </c>
      <c r="D7833" s="2" t="s">
        <v>7</v>
      </c>
      <c r="E7833" s="2" t="s">
        <v>12</v>
      </c>
      <c r="F7833" s="2" t="s">
        <v>61</v>
      </c>
      <c r="G7833" s="1">
        <v>415687.62000000017</v>
      </c>
      <c r="H7833" s="1">
        <v>178465.68000000014</v>
      </c>
      <c r="I7833" s="4">
        <v>1803</v>
      </c>
      <c r="J7833" s="2" t="s">
        <v>72</v>
      </c>
      <c r="K7833" s="1">
        <f>Tabelle111[[#This Row],[Menge kg Nges]]/1000</f>
        <v>415.68762000000015</v>
      </c>
      <c r="L7833" s="1">
        <f>Tabelle111[[#This Row],[Menge kg P2O5]]/1000</f>
        <v>178.46568000000013</v>
      </c>
      <c r="M7833" s="1">
        <f>Tabelle111[[#This Row],[Menge t Nges]]/Tabelle111[[#This Row],[Anzahl Lieferscheine]]</f>
        <v>0.23055331114808661</v>
      </c>
      <c r="N7833" s="1">
        <f>Tabelle111[[#This Row],[Menge t P2O5]]/Tabelle111[[#This Row],[Anzahl Lieferscheine]]</f>
        <v>9.8982628951747156E-2</v>
      </c>
    </row>
    <row r="7834" spans="1:14" x14ac:dyDescent="0.2">
      <c r="A7834" s="2" t="s">
        <v>37</v>
      </c>
      <c r="B7834" s="2" t="s">
        <v>37</v>
      </c>
      <c r="C7834" s="2" t="s">
        <v>6</v>
      </c>
      <c r="D7834" s="2" t="s">
        <v>7</v>
      </c>
      <c r="E7834" s="2" t="s">
        <v>13</v>
      </c>
      <c r="F7834" s="2" t="s">
        <v>61</v>
      </c>
      <c r="G7834" s="1">
        <v>79739.99000000002</v>
      </c>
      <c r="H7834" s="1">
        <v>40943.480000000018</v>
      </c>
      <c r="I7834" s="4">
        <v>387</v>
      </c>
      <c r="J7834" s="2" t="s">
        <v>72</v>
      </c>
      <c r="K7834" s="1">
        <f>Tabelle111[[#This Row],[Menge kg Nges]]/1000</f>
        <v>79.73999000000002</v>
      </c>
      <c r="L7834" s="1">
        <f>Tabelle111[[#This Row],[Menge kg P2O5]]/1000</f>
        <v>40.943480000000015</v>
      </c>
      <c r="M7834" s="1">
        <f>Tabelle111[[#This Row],[Menge t Nges]]/Tabelle111[[#This Row],[Anzahl Lieferscheine]]</f>
        <v>0.20604648578811374</v>
      </c>
      <c r="N7834" s="1">
        <f>Tabelle111[[#This Row],[Menge t P2O5]]/Tabelle111[[#This Row],[Anzahl Lieferscheine]]</f>
        <v>0.10579710594315249</v>
      </c>
    </row>
    <row r="7835" spans="1:14" x14ac:dyDescent="0.2">
      <c r="A7835" s="2" t="s">
        <v>37</v>
      </c>
      <c r="B7835" s="2" t="s">
        <v>37</v>
      </c>
      <c r="C7835" s="2" t="s">
        <v>6</v>
      </c>
      <c r="D7835" s="2" t="s">
        <v>7</v>
      </c>
      <c r="E7835" s="2" t="s">
        <v>14</v>
      </c>
      <c r="F7835" s="2" t="s">
        <v>61</v>
      </c>
      <c r="G7835" s="1">
        <v>142969.01999999987</v>
      </c>
      <c r="H7835" s="1">
        <v>68891.570000000007</v>
      </c>
      <c r="I7835" s="4">
        <v>672</v>
      </c>
      <c r="J7835" s="2" t="s">
        <v>72</v>
      </c>
      <c r="K7835" s="1">
        <f>Tabelle111[[#This Row],[Menge kg Nges]]/1000</f>
        <v>142.96901999999989</v>
      </c>
      <c r="L7835" s="1">
        <f>Tabelle111[[#This Row],[Menge kg P2O5]]/1000</f>
        <v>68.891570000000002</v>
      </c>
      <c r="M7835" s="1">
        <f>Tabelle111[[#This Row],[Menge t Nges]]/Tabelle111[[#This Row],[Anzahl Lieferscheine]]</f>
        <v>0.21275151785714269</v>
      </c>
      <c r="N7835" s="1">
        <f>Tabelle111[[#This Row],[Menge t P2O5]]/Tabelle111[[#This Row],[Anzahl Lieferscheine]]</f>
        <v>0.10251721726190477</v>
      </c>
    </row>
    <row r="7836" spans="1:14" x14ac:dyDescent="0.2">
      <c r="A7836" s="2" t="s">
        <v>37</v>
      </c>
      <c r="B7836" s="2" t="s">
        <v>37</v>
      </c>
      <c r="C7836" s="2" t="s">
        <v>6</v>
      </c>
      <c r="D7836" s="2" t="s">
        <v>15</v>
      </c>
      <c r="E7836" s="2" t="s">
        <v>8</v>
      </c>
      <c r="F7836" s="2" t="s">
        <v>61</v>
      </c>
      <c r="G7836" s="1">
        <v>784.74</v>
      </c>
      <c r="H7836" s="1">
        <v>676.28</v>
      </c>
      <c r="I7836" s="4">
        <v>7</v>
      </c>
      <c r="J7836" s="2" t="s">
        <v>72</v>
      </c>
      <c r="K7836" s="1">
        <f>Tabelle111[[#This Row],[Menge kg Nges]]/1000</f>
        <v>0.78473999999999999</v>
      </c>
      <c r="L7836" s="1">
        <f>Tabelle111[[#This Row],[Menge kg P2O5]]/1000</f>
        <v>0.67627999999999999</v>
      </c>
      <c r="M7836" s="1">
        <f>Tabelle111[[#This Row],[Menge t Nges]]/Tabelle111[[#This Row],[Anzahl Lieferscheine]]</f>
        <v>0.11210571428571428</v>
      </c>
      <c r="N7836" s="1">
        <f>Tabelle111[[#This Row],[Menge t P2O5]]/Tabelle111[[#This Row],[Anzahl Lieferscheine]]</f>
        <v>9.661142857142857E-2</v>
      </c>
    </row>
    <row r="7837" spans="1:14" x14ac:dyDescent="0.2">
      <c r="A7837" s="2" t="s">
        <v>37</v>
      </c>
      <c r="B7837" s="2" t="s">
        <v>37</v>
      </c>
      <c r="C7837" s="2" t="s">
        <v>6</v>
      </c>
      <c r="D7837" s="2" t="s">
        <v>15</v>
      </c>
      <c r="E7837" s="2" t="s">
        <v>17</v>
      </c>
      <c r="F7837" s="2" t="s">
        <v>61</v>
      </c>
      <c r="G7837" s="1">
        <v>1107</v>
      </c>
      <c r="H7837" s="1">
        <v>553.5</v>
      </c>
      <c r="I7837" s="4">
        <v>9</v>
      </c>
      <c r="J7837" s="2" t="s">
        <v>72</v>
      </c>
      <c r="K7837" s="1">
        <f>Tabelle111[[#This Row],[Menge kg Nges]]/1000</f>
        <v>1.107</v>
      </c>
      <c r="L7837" s="1">
        <f>Tabelle111[[#This Row],[Menge kg P2O5]]/1000</f>
        <v>0.55349999999999999</v>
      </c>
      <c r="M7837" s="1">
        <f>Tabelle111[[#This Row],[Menge t Nges]]/Tabelle111[[#This Row],[Anzahl Lieferscheine]]</f>
        <v>0.123</v>
      </c>
      <c r="N7837" s="1">
        <f>Tabelle111[[#This Row],[Menge t P2O5]]/Tabelle111[[#This Row],[Anzahl Lieferscheine]]</f>
        <v>6.1499999999999999E-2</v>
      </c>
    </row>
    <row r="7838" spans="1:14" x14ac:dyDescent="0.2">
      <c r="A7838" s="2" t="s">
        <v>37</v>
      </c>
      <c r="B7838" s="2" t="s">
        <v>37</v>
      </c>
      <c r="C7838" s="2" t="s">
        <v>6</v>
      </c>
      <c r="D7838" s="2" t="s">
        <v>15</v>
      </c>
      <c r="E7838" s="2" t="s">
        <v>18</v>
      </c>
      <c r="F7838" s="2" t="s">
        <v>61</v>
      </c>
      <c r="G7838" s="1">
        <v>10798.26</v>
      </c>
      <c r="H7838" s="1">
        <v>7958.92</v>
      </c>
      <c r="I7838" s="4">
        <v>23</v>
      </c>
      <c r="J7838" s="2" t="s">
        <v>72</v>
      </c>
      <c r="K7838" s="1">
        <f>Tabelle111[[#This Row],[Menge kg Nges]]/1000</f>
        <v>10.798260000000001</v>
      </c>
      <c r="L7838" s="1">
        <f>Tabelle111[[#This Row],[Menge kg P2O5]]/1000</f>
        <v>7.95892</v>
      </c>
      <c r="M7838" s="1">
        <f>Tabelle111[[#This Row],[Menge t Nges]]/Tabelle111[[#This Row],[Anzahl Lieferscheine]]</f>
        <v>0.46948956521739132</v>
      </c>
      <c r="N7838" s="1">
        <f>Tabelle111[[#This Row],[Menge t P2O5]]/Tabelle111[[#This Row],[Anzahl Lieferscheine]]</f>
        <v>0.34604000000000001</v>
      </c>
    </row>
    <row r="7839" spans="1:14" x14ac:dyDescent="0.2">
      <c r="A7839" s="2" t="s">
        <v>37</v>
      </c>
      <c r="B7839" s="2" t="s">
        <v>37</v>
      </c>
      <c r="C7839" s="2" t="s">
        <v>6</v>
      </c>
      <c r="D7839" s="2" t="s">
        <v>15</v>
      </c>
      <c r="E7839" s="2" t="s">
        <v>19</v>
      </c>
      <c r="F7839" s="2" t="s">
        <v>61</v>
      </c>
      <c r="G7839" s="1">
        <v>792</v>
      </c>
      <c r="H7839" s="1">
        <v>748</v>
      </c>
      <c r="I7839" s="4">
        <v>5</v>
      </c>
      <c r="J7839" s="2" t="s">
        <v>72</v>
      </c>
      <c r="K7839" s="1">
        <f>Tabelle111[[#This Row],[Menge kg Nges]]/1000</f>
        <v>0.79200000000000004</v>
      </c>
      <c r="L7839" s="1">
        <f>Tabelle111[[#This Row],[Menge kg P2O5]]/1000</f>
        <v>0.748</v>
      </c>
      <c r="M7839" s="1">
        <f>Tabelle111[[#This Row],[Menge t Nges]]/Tabelle111[[#This Row],[Anzahl Lieferscheine]]</f>
        <v>0.15840000000000001</v>
      </c>
      <c r="N7839" s="1">
        <f>Tabelle111[[#This Row],[Menge t P2O5]]/Tabelle111[[#This Row],[Anzahl Lieferscheine]]</f>
        <v>0.14960000000000001</v>
      </c>
    </row>
    <row r="7840" spans="1:14" x14ac:dyDescent="0.2">
      <c r="A7840" s="2" t="s">
        <v>37</v>
      </c>
      <c r="B7840" s="2" t="s">
        <v>37</v>
      </c>
      <c r="C7840" s="2" t="s">
        <v>6</v>
      </c>
      <c r="D7840" s="2" t="s">
        <v>15</v>
      </c>
      <c r="E7840" s="2" t="s">
        <v>20</v>
      </c>
      <c r="F7840" s="2" t="s">
        <v>61</v>
      </c>
      <c r="G7840" s="1">
        <v>7244.8100000000059</v>
      </c>
      <c r="H7840" s="1">
        <v>4711.2</v>
      </c>
      <c r="I7840" s="4">
        <v>161</v>
      </c>
      <c r="J7840" s="2" t="s">
        <v>72</v>
      </c>
      <c r="K7840" s="1">
        <f>Tabelle111[[#This Row],[Menge kg Nges]]/1000</f>
        <v>7.2448100000000055</v>
      </c>
      <c r="L7840" s="1">
        <f>Tabelle111[[#This Row],[Menge kg P2O5]]/1000</f>
        <v>4.7111999999999998</v>
      </c>
      <c r="M7840" s="1">
        <f>Tabelle111[[#This Row],[Menge t Nges]]/Tabelle111[[#This Row],[Anzahl Lieferscheine]]</f>
        <v>4.4998819875776433E-2</v>
      </c>
      <c r="N7840" s="1">
        <f>Tabelle111[[#This Row],[Menge t P2O5]]/Tabelle111[[#This Row],[Anzahl Lieferscheine]]</f>
        <v>2.9262111801242236E-2</v>
      </c>
    </row>
    <row r="7841" spans="1:14" x14ac:dyDescent="0.2">
      <c r="A7841" s="2" t="s">
        <v>37</v>
      </c>
      <c r="B7841" s="2" t="s">
        <v>37</v>
      </c>
      <c r="C7841" s="2" t="s">
        <v>6</v>
      </c>
      <c r="D7841" s="2" t="s">
        <v>15</v>
      </c>
      <c r="E7841" s="2" t="s">
        <v>21</v>
      </c>
      <c r="F7841" s="2" t="s">
        <v>61</v>
      </c>
      <c r="G7841" s="1">
        <v>11459.53</v>
      </c>
      <c r="H7841" s="1">
        <v>5905.2700000000013</v>
      </c>
      <c r="I7841" s="4">
        <v>48</v>
      </c>
      <c r="J7841" s="2" t="s">
        <v>72</v>
      </c>
      <c r="K7841" s="1">
        <f>Tabelle111[[#This Row],[Menge kg Nges]]/1000</f>
        <v>11.459530000000001</v>
      </c>
      <c r="L7841" s="1">
        <f>Tabelle111[[#This Row],[Menge kg P2O5]]/1000</f>
        <v>5.9052700000000016</v>
      </c>
      <c r="M7841" s="1">
        <f>Tabelle111[[#This Row],[Menge t Nges]]/Tabelle111[[#This Row],[Anzahl Lieferscheine]]</f>
        <v>0.23874020833333334</v>
      </c>
      <c r="N7841" s="1">
        <f>Tabelle111[[#This Row],[Menge t P2O5]]/Tabelle111[[#This Row],[Anzahl Lieferscheine]]</f>
        <v>0.12302645833333337</v>
      </c>
    </row>
    <row r="7842" spans="1:14" x14ac:dyDescent="0.2">
      <c r="A7842" s="2" t="s">
        <v>37</v>
      </c>
      <c r="B7842" s="2" t="s">
        <v>37</v>
      </c>
      <c r="C7842" s="2" t="s">
        <v>6</v>
      </c>
      <c r="D7842" s="2" t="s">
        <v>15</v>
      </c>
      <c r="E7842" s="2" t="s">
        <v>9</v>
      </c>
      <c r="F7842" s="2" t="s">
        <v>61</v>
      </c>
      <c r="G7842" s="1">
        <v>5550.2699999999995</v>
      </c>
      <c r="H7842" s="1">
        <v>3161.38</v>
      </c>
      <c r="I7842" s="4">
        <v>42</v>
      </c>
      <c r="J7842" s="2" t="s">
        <v>72</v>
      </c>
      <c r="K7842" s="1">
        <f>Tabelle111[[#This Row],[Menge kg Nges]]/1000</f>
        <v>5.5502699999999994</v>
      </c>
      <c r="L7842" s="1">
        <f>Tabelle111[[#This Row],[Menge kg P2O5]]/1000</f>
        <v>3.1613800000000003</v>
      </c>
      <c r="M7842" s="1">
        <f>Tabelle111[[#This Row],[Menge t Nges]]/Tabelle111[[#This Row],[Anzahl Lieferscheine]]</f>
        <v>0.13214928571428569</v>
      </c>
      <c r="N7842" s="1">
        <f>Tabelle111[[#This Row],[Menge t P2O5]]/Tabelle111[[#This Row],[Anzahl Lieferscheine]]</f>
        <v>7.5270952380952383E-2</v>
      </c>
    </row>
    <row r="7843" spans="1:14" x14ac:dyDescent="0.2">
      <c r="A7843" s="2" t="s">
        <v>37</v>
      </c>
      <c r="B7843" s="2" t="s">
        <v>37</v>
      </c>
      <c r="C7843" s="2" t="s">
        <v>6</v>
      </c>
      <c r="D7843" s="2" t="s">
        <v>15</v>
      </c>
      <c r="E7843" s="2" t="s">
        <v>10</v>
      </c>
      <c r="F7843" s="2" t="s">
        <v>61</v>
      </c>
      <c r="G7843" s="1">
        <v>494.1</v>
      </c>
      <c r="H7843" s="1">
        <v>211.06</v>
      </c>
      <c r="I7843" s="4">
        <v>4</v>
      </c>
      <c r="J7843" s="2" t="s">
        <v>72</v>
      </c>
      <c r="K7843" s="1">
        <f>Tabelle111[[#This Row],[Menge kg Nges]]/1000</f>
        <v>0.49410000000000004</v>
      </c>
      <c r="L7843" s="1">
        <f>Tabelle111[[#This Row],[Menge kg P2O5]]/1000</f>
        <v>0.21106</v>
      </c>
      <c r="M7843" s="1">
        <f>Tabelle111[[#This Row],[Menge t Nges]]/Tabelle111[[#This Row],[Anzahl Lieferscheine]]</f>
        <v>0.12352500000000001</v>
      </c>
      <c r="N7843" s="1">
        <f>Tabelle111[[#This Row],[Menge t P2O5]]/Tabelle111[[#This Row],[Anzahl Lieferscheine]]</f>
        <v>5.2764999999999999E-2</v>
      </c>
    </row>
    <row r="7844" spans="1:14" x14ac:dyDescent="0.2">
      <c r="A7844" s="2" t="s">
        <v>37</v>
      </c>
      <c r="B7844" s="2" t="s">
        <v>37</v>
      </c>
      <c r="C7844" s="2" t="s">
        <v>6</v>
      </c>
      <c r="D7844" s="2" t="s">
        <v>15</v>
      </c>
      <c r="E7844" s="2" t="s">
        <v>23</v>
      </c>
      <c r="F7844" s="2" t="s">
        <v>61</v>
      </c>
      <c r="G7844" s="1">
        <v>967.6</v>
      </c>
      <c r="H7844" s="1">
        <v>436.6</v>
      </c>
      <c r="I7844" s="4">
        <v>4</v>
      </c>
      <c r="J7844" s="2" t="s">
        <v>72</v>
      </c>
      <c r="K7844" s="1">
        <f>Tabelle111[[#This Row],[Menge kg Nges]]/1000</f>
        <v>0.96760000000000002</v>
      </c>
      <c r="L7844" s="1">
        <f>Tabelle111[[#This Row],[Menge kg P2O5]]/1000</f>
        <v>0.43660000000000004</v>
      </c>
      <c r="M7844" s="1">
        <f>Tabelle111[[#This Row],[Menge t Nges]]/Tabelle111[[#This Row],[Anzahl Lieferscheine]]</f>
        <v>0.2419</v>
      </c>
      <c r="N7844" s="1">
        <f>Tabelle111[[#This Row],[Menge t P2O5]]/Tabelle111[[#This Row],[Anzahl Lieferscheine]]</f>
        <v>0.10915000000000001</v>
      </c>
    </row>
    <row r="7845" spans="1:14" x14ac:dyDescent="0.2">
      <c r="A7845" s="2" t="s">
        <v>37</v>
      </c>
      <c r="B7845" s="2" t="s">
        <v>37</v>
      </c>
      <c r="C7845" s="2" t="s">
        <v>6</v>
      </c>
      <c r="D7845" s="2" t="s">
        <v>15</v>
      </c>
      <c r="E7845" s="2" t="s">
        <v>13</v>
      </c>
      <c r="F7845" s="2" t="s">
        <v>61</v>
      </c>
      <c r="G7845" s="1">
        <v>311.22000000000003</v>
      </c>
      <c r="H7845" s="1">
        <v>279.3</v>
      </c>
      <c r="I7845" s="4">
        <v>1</v>
      </c>
      <c r="J7845" s="2" t="s">
        <v>72</v>
      </c>
      <c r="K7845" s="1">
        <f>Tabelle111[[#This Row],[Menge kg Nges]]/1000</f>
        <v>0.31122000000000005</v>
      </c>
      <c r="L7845" s="1">
        <f>Tabelle111[[#This Row],[Menge kg P2O5]]/1000</f>
        <v>0.27929999999999999</v>
      </c>
      <c r="M7845" s="1">
        <f>Tabelle111[[#This Row],[Menge t Nges]]/Tabelle111[[#This Row],[Anzahl Lieferscheine]]</f>
        <v>0.31122000000000005</v>
      </c>
      <c r="N7845" s="1">
        <f>Tabelle111[[#This Row],[Menge t P2O5]]/Tabelle111[[#This Row],[Anzahl Lieferscheine]]</f>
        <v>0.27929999999999999</v>
      </c>
    </row>
    <row r="7846" spans="1:14" x14ac:dyDescent="0.2">
      <c r="A7846" s="2" t="s">
        <v>37</v>
      </c>
      <c r="B7846" s="2" t="s">
        <v>37</v>
      </c>
      <c r="C7846" s="2" t="s">
        <v>6</v>
      </c>
      <c r="D7846" s="2" t="s">
        <v>15</v>
      </c>
      <c r="E7846" s="2" t="s">
        <v>31</v>
      </c>
      <c r="F7846" s="2" t="s">
        <v>61</v>
      </c>
      <c r="G7846" s="1">
        <v>172.2</v>
      </c>
      <c r="H7846" s="1">
        <v>77.689999999999984</v>
      </c>
      <c r="I7846" s="4">
        <v>4</v>
      </c>
      <c r="J7846" s="2" t="s">
        <v>72</v>
      </c>
      <c r="K7846" s="1">
        <f>Tabelle111[[#This Row],[Menge kg Nges]]/1000</f>
        <v>0.17219999999999999</v>
      </c>
      <c r="L7846" s="1">
        <f>Tabelle111[[#This Row],[Menge kg P2O5]]/1000</f>
        <v>7.7689999999999981E-2</v>
      </c>
      <c r="M7846" s="1">
        <f>Tabelle111[[#This Row],[Menge t Nges]]/Tabelle111[[#This Row],[Anzahl Lieferscheine]]</f>
        <v>4.3049999999999998E-2</v>
      </c>
      <c r="N7846" s="1">
        <f>Tabelle111[[#This Row],[Menge t P2O5]]/Tabelle111[[#This Row],[Anzahl Lieferscheine]]</f>
        <v>1.9422499999999995E-2</v>
      </c>
    </row>
    <row r="7847" spans="1:14" x14ac:dyDescent="0.2">
      <c r="A7847" s="2" t="s">
        <v>37</v>
      </c>
      <c r="B7847" s="2" t="s">
        <v>37</v>
      </c>
      <c r="C7847" s="2" t="s">
        <v>25</v>
      </c>
      <c r="D7847" s="2" t="s">
        <v>25</v>
      </c>
      <c r="E7847" s="2" t="s">
        <v>26</v>
      </c>
      <c r="F7847" s="2" t="s">
        <v>61</v>
      </c>
      <c r="G7847" s="1">
        <v>166777.97000000029</v>
      </c>
      <c r="H7847" s="1">
        <v>77175.130000000194</v>
      </c>
      <c r="I7847" s="4">
        <v>496</v>
      </c>
      <c r="J7847" s="2" t="s">
        <v>72</v>
      </c>
      <c r="K7847" s="1">
        <f>Tabelle111[[#This Row],[Menge kg Nges]]/1000</f>
        <v>166.77797000000029</v>
      </c>
      <c r="L7847" s="1">
        <f>Tabelle111[[#This Row],[Menge kg P2O5]]/1000</f>
        <v>77.175130000000195</v>
      </c>
      <c r="M7847" s="1">
        <f>Tabelle111[[#This Row],[Menge t Nges]]/Tabelle111[[#This Row],[Anzahl Lieferscheine]]</f>
        <v>0.33624590725806514</v>
      </c>
      <c r="N7847" s="1">
        <f>Tabelle111[[#This Row],[Menge t P2O5]]/Tabelle111[[#This Row],[Anzahl Lieferscheine]]</f>
        <v>0.1555950201612907</v>
      </c>
    </row>
    <row r="7848" spans="1:14" x14ac:dyDescent="0.2">
      <c r="A7848" s="2" t="s">
        <v>37</v>
      </c>
      <c r="B7848" s="2" t="s">
        <v>37</v>
      </c>
      <c r="C7848" s="2" t="s">
        <v>63</v>
      </c>
      <c r="D7848" s="2" t="s">
        <v>63</v>
      </c>
      <c r="E7848" s="2" t="s">
        <v>63</v>
      </c>
      <c r="F7848" s="2" t="s">
        <v>61</v>
      </c>
      <c r="G7848" s="1">
        <v>1808.96</v>
      </c>
      <c r="H7848" s="1">
        <v>1035</v>
      </c>
      <c r="I7848" s="4">
        <v>4</v>
      </c>
      <c r="J7848" s="2" t="s">
        <v>72</v>
      </c>
      <c r="K7848" s="1">
        <f>Tabelle111[[#This Row],[Menge kg Nges]]/1000</f>
        <v>1.8089600000000001</v>
      </c>
      <c r="L7848" s="1">
        <f>Tabelle111[[#This Row],[Menge kg P2O5]]/1000</f>
        <v>1.0349999999999999</v>
      </c>
      <c r="M7848" s="1">
        <f>Tabelle111[[#This Row],[Menge t Nges]]/Tabelle111[[#This Row],[Anzahl Lieferscheine]]</f>
        <v>0.45224000000000003</v>
      </c>
      <c r="N7848" s="1">
        <f>Tabelle111[[#This Row],[Menge t P2O5]]/Tabelle111[[#This Row],[Anzahl Lieferscheine]]</f>
        <v>0.25874999999999998</v>
      </c>
    </row>
    <row r="7849" spans="1:14" x14ac:dyDescent="0.2">
      <c r="A7849" s="2" t="s">
        <v>37</v>
      </c>
      <c r="B7849" s="2" t="s">
        <v>38</v>
      </c>
      <c r="C7849" s="2" t="s">
        <v>6</v>
      </c>
      <c r="D7849" s="2" t="s">
        <v>7</v>
      </c>
      <c r="E7849" s="2" t="s">
        <v>9</v>
      </c>
      <c r="F7849" s="2" t="s">
        <v>61</v>
      </c>
      <c r="G7849" s="1">
        <v>1310.3499999999999</v>
      </c>
      <c r="H7849" s="1">
        <v>539.70000000000005</v>
      </c>
      <c r="I7849" s="4">
        <v>4</v>
      </c>
      <c r="J7849" s="2" t="s">
        <v>72</v>
      </c>
      <c r="K7849" s="1">
        <f>Tabelle111[[#This Row],[Menge kg Nges]]/1000</f>
        <v>1.3103499999999999</v>
      </c>
      <c r="L7849" s="1">
        <f>Tabelle111[[#This Row],[Menge kg P2O5]]/1000</f>
        <v>0.53970000000000007</v>
      </c>
      <c r="M7849" s="1">
        <f>Tabelle111[[#This Row],[Menge t Nges]]/Tabelle111[[#This Row],[Anzahl Lieferscheine]]</f>
        <v>0.32758749999999998</v>
      </c>
      <c r="N7849" s="1">
        <f>Tabelle111[[#This Row],[Menge t P2O5]]/Tabelle111[[#This Row],[Anzahl Lieferscheine]]</f>
        <v>0.13492500000000002</v>
      </c>
    </row>
    <row r="7850" spans="1:14" x14ac:dyDescent="0.2">
      <c r="A7850" s="2" t="s">
        <v>37</v>
      </c>
      <c r="B7850" s="2" t="s">
        <v>38</v>
      </c>
      <c r="C7850" s="2" t="s">
        <v>6</v>
      </c>
      <c r="D7850" s="2" t="s">
        <v>7</v>
      </c>
      <c r="E7850" s="2" t="s">
        <v>12</v>
      </c>
      <c r="F7850" s="2" t="s">
        <v>61</v>
      </c>
      <c r="G7850" s="1">
        <v>1921.05</v>
      </c>
      <c r="H7850" s="1">
        <v>871.09999999999991</v>
      </c>
      <c r="I7850" s="4">
        <v>5</v>
      </c>
      <c r="J7850" s="2" t="s">
        <v>72</v>
      </c>
      <c r="K7850" s="1">
        <f>Tabelle111[[#This Row],[Menge kg Nges]]/1000</f>
        <v>1.9210499999999999</v>
      </c>
      <c r="L7850" s="1">
        <f>Tabelle111[[#This Row],[Menge kg P2O5]]/1000</f>
        <v>0.87109999999999987</v>
      </c>
      <c r="M7850" s="1">
        <f>Tabelle111[[#This Row],[Menge t Nges]]/Tabelle111[[#This Row],[Anzahl Lieferscheine]]</f>
        <v>0.38421</v>
      </c>
      <c r="N7850" s="1">
        <f>Tabelle111[[#This Row],[Menge t P2O5]]/Tabelle111[[#This Row],[Anzahl Lieferscheine]]</f>
        <v>0.17421999999999999</v>
      </c>
    </row>
    <row r="7851" spans="1:14" x14ac:dyDescent="0.2">
      <c r="A7851" s="2" t="s">
        <v>37</v>
      </c>
      <c r="B7851" s="2" t="s">
        <v>38</v>
      </c>
      <c r="C7851" s="2" t="s">
        <v>6</v>
      </c>
      <c r="D7851" s="2" t="s">
        <v>7</v>
      </c>
      <c r="E7851" s="2" t="s">
        <v>14</v>
      </c>
      <c r="F7851" s="2" t="s">
        <v>61</v>
      </c>
      <c r="G7851" s="1">
        <v>676.5</v>
      </c>
      <c r="H7851" s="1">
        <v>239.25</v>
      </c>
      <c r="I7851" s="4">
        <v>1</v>
      </c>
      <c r="J7851" s="2" t="s">
        <v>72</v>
      </c>
      <c r="K7851" s="1">
        <f>Tabelle111[[#This Row],[Menge kg Nges]]/1000</f>
        <v>0.67649999999999999</v>
      </c>
      <c r="L7851" s="1">
        <f>Tabelle111[[#This Row],[Menge kg P2O5]]/1000</f>
        <v>0.23924999999999999</v>
      </c>
      <c r="M7851" s="1">
        <f>Tabelle111[[#This Row],[Menge t Nges]]/Tabelle111[[#This Row],[Anzahl Lieferscheine]]</f>
        <v>0.67649999999999999</v>
      </c>
      <c r="N7851" s="1">
        <f>Tabelle111[[#This Row],[Menge t P2O5]]/Tabelle111[[#This Row],[Anzahl Lieferscheine]]</f>
        <v>0.23924999999999999</v>
      </c>
    </row>
    <row r="7852" spans="1:14" x14ac:dyDescent="0.2">
      <c r="A7852" s="2" t="s">
        <v>37</v>
      </c>
      <c r="B7852" s="2" t="s">
        <v>38</v>
      </c>
      <c r="C7852" s="2" t="s">
        <v>6</v>
      </c>
      <c r="D7852" s="2" t="s">
        <v>15</v>
      </c>
      <c r="E7852" s="2" t="s">
        <v>18</v>
      </c>
      <c r="F7852" s="2" t="s">
        <v>61</v>
      </c>
      <c r="G7852" s="1">
        <v>336</v>
      </c>
      <c r="H7852" s="1">
        <v>272</v>
      </c>
      <c r="I7852" s="4">
        <v>1</v>
      </c>
      <c r="J7852" s="2" t="s">
        <v>72</v>
      </c>
      <c r="K7852" s="1">
        <f>Tabelle111[[#This Row],[Menge kg Nges]]/1000</f>
        <v>0.33600000000000002</v>
      </c>
      <c r="L7852" s="1">
        <f>Tabelle111[[#This Row],[Menge kg P2O5]]/1000</f>
        <v>0.27200000000000002</v>
      </c>
      <c r="M7852" s="1">
        <f>Tabelle111[[#This Row],[Menge t Nges]]/Tabelle111[[#This Row],[Anzahl Lieferscheine]]</f>
        <v>0.33600000000000002</v>
      </c>
      <c r="N7852" s="1">
        <f>Tabelle111[[#This Row],[Menge t P2O5]]/Tabelle111[[#This Row],[Anzahl Lieferscheine]]</f>
        <v>0.27200000000000002</v>
      </c>
    </row>
    <row r="7853" spans="1:14" x14ac:dyDescent="0.2">
      <c r="A7853" s="2" t="s">
        <v>37</v>
      </c>
      <c r="B7853" s="2" t="s">
        <v>38</v>
      </c>
      <c r="C7853" s="2" t="s">
        <v>6</v>
      </c>
      <c r="D7853" s="2" t="s">
        <v>15</v>
      </c>
      <c r="E7853" s="2" t="s">
        <v>10</v>
      </c>
      <c r="F7853" s="2" t="s">
        <v>61</v>
      </c>
      <c r="G7853" s="1">
        <v>405</v>
      </c>
      <c r="H7853" s="1">
        <v>173</v>
      </c>
      <c r="I7853" s="4">
        <v>1</v>
      </c>
      <c r="J7853" s="2" t="s">
        <v>72</v>
      </c>
      <c r="K7853" s="1">
        <f>Tabelle111[[#This Row],[Menge kg Nges]]/1000</f>
        <v>0.40500000000000003</v>
      </c>
      <c r="L7853" s="1">
        <f>Tabelle111[[#This Row],[Menge kg P2O5]]/1000</f>
        <v>0.17299999999999999</v>
      </c>
      <c r="M7853" s="1">
        <f>Tabelle111[[#This Row],[Menge t Nges]]/Tabelle111[[#This Row],[Anzahl Lieferscheine]]</f>
        <v>0.40500000000000003</v>
      </c>
      <c r="N7853" s="1">
        <f>Tabelle111[[#This Row],[Menge t P2O5]]/Tabelle111[[#This Row],[Anzahl Lieferscheine]]</f>
        <v>0.17299999999999999</v>
      </c>
    </row>
    <row r="7854" spans="1:14" x14ac:dyDescent="0.2">
      <c r="A7854" s="2" t="s">
        <v>37</v>
      </c>
      <c r="B7854" s="2" t="s">
        <v>38</v>
      </c>
      <c r="C7854" s="2" t="s">
        <v>25</v>
      </c>
      <c r="D7854" s="2" t="s">
        <v>25</v>
      </c>
      <c r="E7854" s="2" t="s">
        <v>26</v>
      </c>
      <c r="F7854" s="2" t="s">
        <v>61</v>
      </c>
      <c r="G7854" s="1">
        <v>29261.679999999986</v>
      </c>
      <c r="H7854" s="1">
        <v>18972.239999999994</v>
      </c>
      <c r="I7854" s="4">
        <v>103</v>
      </c>
      <c r="J7854" s="2" t="s">
        <v>72</v>
      </c>
      <c r="K7854" s="1">
        <f>Tabelle111[[#This Row],[Menge kg Nges]]/1000</f>
        <v>29.261679999999984</v>
      </c>
      <c r="L7854" s="1">
        <f>Tabelle111[[#This Row],[Menge kg P2O5]]/1000</f>
        <v>18.972239999999996</v>
      </c>
      <c r="M7854" s="1">
        <f>Tabelle111[[#This Row],[Menge t Nges]]/Tabelle111[[#This Row],[Anzahl Lieferscheine]]</f>
        <v>0.28409398058252411</v>
      </c>
      <c r="N7854" s="1">
        <f>Tabelle111[[#This Row],[Menge t P2O5]]/Tabelle111[[#This Row],[Anzahl Lieferscheine]]</f>
        <v>0.18419650485436889</v>
      </c>
    </row>
    <row r="7855" spans="1:14" x14ac:dyDescent="0.2">
      <c r="A7855" s="2" t="s">
        <v>37</v>
      </c>
      <c r="B7855" s="2" t="s">
        <v>39</v>
      </c>
      <c r="C7855" s="2" t="s">
        <v>6</v>
      </c>
      <c r="D7855" s="2" t="s">
        <v>7</v>
      </c>
      <c r="E7855" s="2" t="s">
        <v>9</v>
      </c>
      <c r="F7855" s="2" t="s">
        <v>61</v>
      </c>
      <c r="G7855" s="1">
        <v>4963.6000000000004</v>
      </c>
      <c r="H7855" s="1">
        <v>2081.1799999999994</v>
      </c>
      <c r="I7855" s="4">
        <v>27</v>
      </c>
      <c r="J7855" s="2" t="s">
        <v>72</v>
      </c>
      <c r="K7855" s="1">
        <f>Tabelle111[[#This Row],[Menge kg Nges]]/1000</f>
        <v>4.9636000000000005</v>
      </c>
      <c r="L7855" s="1">
        <f>Tabelle111[[#This Row],[Menge kg P2O5]]/1000</f>
        <v>2.0811799999999994</v>
      </c>
      <c r="M7855" s="1">
        <f>Tabelle111[[#This Row],[Menge t Nges]]/Tabelle111[[#This Row],[Anzahl Lieferscheine]]</f>
        <v>0.18383703703703705</v>
      </c>
      <c r="N7855" s="1">
        <f>Tabelle111[[#This Row],[Menge t P2O5]]/Tabelle111[[#This Row],[Anzahl Lieferscheine]]</f>
        <v>7.7080740740740714E-2</v>
      </c>
    </row>
    <row r="7856" spans="1:14" x14ac:dyDescent="0.2">
      <c r="A7856" s="2" t="s">
        <v>37</v>
      </c>
      <c r="B7856" s="2" t="s">
        <v>39</v>
      </c>
      <c r="C7856" s="2" t="s">
        <v>6</v>
      </c>
      <c r="D7856" s="2" t="s">
        <v>7</v>
      </c>
      <c r="E7856" s="2" t="s">
        <v>10</v>
      </c>
      <c r="F7856" s="2" t="s">
        <v>61</v>
      </c>
      <c r="G7856" s="1">
        <v>172.2</v>
      </c>
      <c r="H7856" s="1">
        <v>67.8</v>
      </c>
      <c r="I7856" s="4">
        <v>1</v>
      </c>
      <c r="J7856" s="2" t="s">
        <v>72</v>
      </c>
      <c r="K7856" s="1">
        <f>Tabelle111[[#This Row],[Menge kg Nges]]/1000</f>
        <v>0.17219999999999999</v>
      </c>
      <c r="L7856" s="1">
        <f>Tabelle111[[#This Row],[Menge kg P2O5]]/1000</f>
        <v>6.7799999999999999E-2</v>
      </c>
      <c r="M7856" s="1">
        <f>Tabelle111[[#This Row],[Menge t Nges]]/Tabelle111[[#This Row],[Anzahl Lieferscheine]]</f>
        <v>0.17219999999999999</v>
      </c>
      <c r="N7856" s="1">
        <f>Tabelle111[[#This Row],[Menge t P2O5]]/Tabelle111[[#This Row],[Anzahl Lieferscheine]]</f>
        <v>6.7799999999999999E-2</v>
      </c>
    </row>
    <row r="7857" spans="1:14" x14ac:dyDescent="0.2">
      <c r="A7857" s="2" t="s">
        <v>37</v>
      </c>
      <c r="B7857" s="2" t="s">
        <v>39</v>
      </c>
      <c r="C7857" s="2" t="s">
        <v>6</v>
      </c>
      <c r="D7857" s="2" t="s">
        <v>7</v>
      </c>
      <c r="E7857" s="2" t="s">
        <v>11</v>
      </c>
      <c r="F7857" s="2" t="s">
        <v>61</v>
      </c>
      <c r="G7857" s="1">
        <v>1480</v>
      </c>
      <c r="H7857" s="1">
        <v>585</v>
      </c>
      <c r="I7857" s="4">
        <v>3</v>
      </c>
      <c r="J7857" s="2" t="s">
        <v>72</v>
      </c>
      <c r="K7857" s="1">
        <f>Tabelle111[[#This Row],[Menge kg Nges]]/1000</f>
        <v>1.48</v>
      </c>
      <c r="L7857" s="1">
        <f>Tabelle111[[#This Row],[Menge kg P2O5]]/1000</f>
        <v>0.58499999999999996</v>
      </c>
      <c r="M7857" s="1">
        <f>Tabelle111[[#This Row],[Menge t Nges]]/Tabelle111[[#This Row],[Anzahl Lieferscheine]]</f>
        <v>0.49333333333333335</v>
      </c>
      <c r="N7857" s="1">
        <f>Tabelle111[[#This Row],[Menge t P2O5]]/Tabelle111[[#This Row],[Anzahl Lieferscheine]]</f>
        <v>0.19499999999999998</v>
      </c>
    </row>
    <row r="7858" spans="1:14" x14ac:dyDescent="0.2">
      <c r="A7858" s="2" t="s">
        <v>37</v>
      </c>
      <c r="B7858" s="2" t="s">
        <v>39</v>
      </c>
      <c r="C7858" s="2" t="s">
        <v>6</v>
      </c>
      <c r="D7858" s="2" t="s">
        <v>7</v>
      </c>
      <c r="E7858" s="2" t="s">
        <v>12</v>
      </c>
      <c r="F7858" s="2" t="s">
        <v>61</v>
      </c>
      <c r="G7858" s="1">
        <v>18369.989999999998</v>
      </c>
      <c r="H7858" s="1">
        <v>8896.6</v>
      </c>
      <c r="I7858" s="4">
        <v>30</v>
      </c>
      <c r="J7858" s="2" t="s">
        <v>72</v>
      </c>
      <c r="K7858" s="1">
        <f>Tabelle111[[#This Row],[Menge kg Nges]]/1000</f>
        <v>18.369989999999998</v>
      </c>
      <c r="L7858" s="1">
        <f>Tabelle111[[#This Row],[Menge kg P2O5]]/1000</f>
        <v>8.8966000000000012</v>
      </c>
      <c r="M7858" s="1">
        <f>Tabelle111[[#This Row],[Menge t Nges]]/Tabelle111[[#This Row],[Anzahl Lieferscheine]]</f>
        <v>0.61233299999999991</v>
      </c>
      <c r="N7858" s="1">
        <f>Tabelle111[[#This Row],[Menge t P2O5]]/Tabelle111[[#This Row],[Anzahl Lieferscheine]]</f>
        <v>0.29655333333333339</v>
      </c>
    </row>
    <row r="7859" spans="1:14" x14ac:dyDescent="0.2">
      <c r="A7859" s="2" t="s">
        <v>37</v>
      </c>
      <c r="B7859" s="2" t="s">
        <v>39</v>
      </c>
      <c r="C7859" s="2" t="s">
        <v>6</v>
      </c>
      <c r="D7859" s="2" t="s">
        <v>7</v>
      </c>
      <c r="E7859" s="2" t="s">
        <v>14</v>
      </c>
      <c r="F7859" s="2" t="s">
        <v>61</v>
      </c>
      <c r="G7859" s="1">
        <v>6231.6</v>
      </c>
      <c r="H7859" s="1">
        <v>3198.6</v>
      </c>
      <c r="I7859" s="4">
        <v>35</v>
      </c>
      <c r="J7859" s="2" t="s">
        <v>72</v>
      </c>
      <c r="K7859" s="1">
        <f>Tabelle111[[#This Row],[Menge kg Nges]]/1000</f>
        <v>6.2316000000000003</v>
      </c>
      <c r="L7859" s="1">
        <f>Tabelle111[[#This Row],[Menge kg P2O5]]/1000</f>
        <v>3.1985999999999999</v>
      </c>
      <c r="M7859" s="1">
        <f>Tabelle111[[#This Row],[Menge t Nges]]/Tabelle111[[#This Row],[Anzahl Lieferscheine]]</f>
        <v>0.17804571428571428</v>
      </c>
      <c r="N7859" s="1">
        <f>Tabelle111[[#This Row],[Menge t P2O5]]/Tabelle111[[#This Row],[Anzahl Lieferscheine]]</f>
        <v>9.138857142857143E-2</v>
      </c>
    </row>
    <row r="7860" spans="1:14" x14ac:dyDescent="0.2">
      <c r="A7860" s="2" t="s">
        <v>37</v>
      </c>
      <c r="B7860" s="2" t="s">
        <v>39</v>
      </c>
      <c r="C7860" s="2" t="s">
        <v>6</v>
      </c>
      <c r="D7860" s="2" t="s">
        <v>15</v>
      </c>
      <c r="E7860" s="2" t="s">
        <v>8</v>
      </c>
      <c r="F7860" s="2" t="s">
        <v>61</v>
      </c>
      <c r="G7860" s="1">
        <v>1458.6</v>
      </c>
      <c r="H7860" s="1">
        <v>851.4</v>
      </c>
      <c r="I7860" s="4">
        <v>1</v>
      </c>
      <c r="J7860" s="2" t="s">
        <v>72</v>
      </c>
      <c r="K7860" s="1">
        <f>Tabelle111[[#This Row],[Menge kg Nges]]/1000</f>
        <v>1.4585999999999999</v>
      </c>
      <c r="L7860" s="1">
        <f>Tabelle111[[#This Row],[Menge kg P2O5]]/1000</f>
        <v>0.85139999999999993</v>
      </c>
      <c r="M7860" s="1">
        <f>Tabelle111[[#This Row],[Menge t Nges]]/Tabelle111[[#This Row],[Anzahl Lieferscheine]]</f>
        <v>1.4585999999999999</v>
      </c>
      <c r="N7860" s="1">
        <f>Tabelle111[[#This Row],[Menge t P2O5]]/Tabelle111[[#This Row],[Anzahl Lieferscheine]]</f>
        <v>0.85139999999999993</v>
      </c>
    </row>
    <row r="7861" spans="1:14" x14ac:dyDescent="0.2">
      <c r="A7861" s="2" t="s">
        <v>37</v>
      </c>
      <c r="B7861" s="2" t="s">
        <v>39</v>
      </c>
      <c r="C7861" s="2" t="s">
        <v>6</v>
      </c>
      <c r="D7861" s="2" t="s">
        <v>15</v>
      </c>
      <c r="E7861" s="2" t="s">
        <v>21</v>
      </c>
      <c r="F7861" s="2" t="s">
        <v>61</v>
      </c>
      <c r="G7861" s="1">
        <v>134</v>
      </c>
      <c r="H7861" s="1">
        <v>60</v>
      </c>
      <c r="I7861" s="4">
        <v>1</v>
      </c>
      <c r="J7861" s="2" t="s">
        <v>72</v>
      </c>
      <c r="K7861" s="1">
        <f>Tabelle111[[#This Row],[Menge kg Nges]]/1000</f>
        <v>0.13400000000000001</v>
      </c>
      <c r="L7861" s="1">
        <f>Tabelle111[[#This Row],[Menge kg P2O5]]/1000</f>
        <v>0.06</v>
      </c>
      <c r="M7861" s="1">
        <f>Tabelle111[[#This Row],[Menge t Nges]]/Tabelle111[[#This Row],[Anzahl Lieferscheine]]</f>
        <v>0.13400000000000001</v>
      </c>
      <c r="N7861" s="1">
        <f>Tabelle111[[#This Row],[Menge t P2O5]]/Tabelle111[[#This Row],[Anzahl Lieferscheine]]</f>
        <v>0.06</v>
      </c>
    </row>
    <row r="7862" spans="1:14" x14ac:dyDescent="0.2">
      <c r="A7862" s="2" t="s">
        <v>37</v>
      </c>
      <c r="B7862" s="2" t="s">
        <v>39</v>
      </c>
      <c r="C7862" s="2" t="s">
        <v>25</v>
      </c>
      <c r="D7862" s="2" t="s">
        <v>25</v>
      </c>
      <c r="E7862" s="2" t="s">
        <v>26</v>
      </c>
      <c r="F7862" s="2" t="s">
        <v>61</v>
      </c>
      <c r="G7862" s="1">
        <v>352.03999999999996</v>
      </c>
      <c r="H7862" s="1">
        <v>147.38</v>
      </c>
      <c r="I7862" s="4">
        <v>5</v>
      </c>
      <c r="J7862" s="2" t="s">
        <v>72</v>
      </c>
      <c r="K7862" s="1">
        <f>Tabelle111[[#This Row],[Menge kg Nges]]/1000</f>
        <v>0.35203999999999996</v>
      </c>
      <c r="L7862" s="1">
        <f>Tabelle111[[#This Row],[Menge kg P2O5]]/1000</f>
        <v>0.14737999999999998</v>
      </c>
      <c r="M7862" s="1">
        <f>Tabelle111[[#This Row],[Menge t Nges]]/Tabelle111[[#This Row],[Anzahl Lieferscheine]]</f>
        <v>7.0407999999999998E-2</v>
      </c>
      <c r="N7862" s="1">
        <f>Tabelle111[[#This Row],[Menge t P2O5]]/Tabelle111[[#This Row],[Anzahl Lieferscheine]]</f>
        <v>2.9475999999999995E-2</v>
      </c>
    </row>
    <row r="7863" spans="1:14" x14ac:dyDescent="0.2">
      <c r="A7863" s="2" t="s">
        <v>37</v>
      </c>
      <c r="B7863" s="2" t="s">
        <v>40</v>
      </c>
      <c r="C7863" s="2" t="s">
        <v>6</v>
      </c>
      <c r="D7863" s="2" t="s">
        <v>7</v>
      </c>
      <c r="E7863" s="2" t="s">
        <v>8</v>
      </c>
      <c r="F7863" s="2" t="s">
        <v>61</v>
      </c>
      <c r="G7863" s="1">
        <v>3650.9799999999996</v>
      </c>
      <c r="H7863" s="1">
        <v>1493.6199999999997</v>
      </c>
      <c r="I7863" s="4">
        <v>9</v>
      </c>
      <c r="J7863" s="2" t="s">
        <v>72</v>
      </c>
      <c r="K7863" s="1">
        <f>Tabelle111[[#This Row],[Menge kg Nges]]/1000</f>
        <v>3.6509799999999997</v>
      </c>
      <c r="L7863" s="1">
        <f>Tabelle111[[#This Row],[Menge kg P2O5]]/1000</f>
        <v>1.4936199999999997</v>
      </c>
      <c r="M7863" s="1">
        <f>Tabelle111[[#This Row],[Menge t Nges]]/Tabelle111[[#This Row],[Anzahl Lieferscheine]]</f>
        <v>0.40566444444444438</v>
      </c>
      <c r="N7863" s="1">
        <f>Tabelle111[[#This Row],[Menge t P2O5]]/Tabelle111[[#This Row],[Anzahl Lieferscheine]]</f>
        <v>0.16595777777777776</v>
      </c>
    </row>
    <row r="7864" spans="1:14" x14ac:dyDescent="0.2">
      <c r="A7864" s="2" t="s">
        <v>37</v>
      </c>
      <c r="B7864" s="2" t="s">
        <v>40</v>
      </c>
      <c r="C7864" s="2" t="s">
        <v>6</v>
      </c>
      <c r="D7864" s="2" t="s">
        <v>7</v>
      </c>
      <c r="E7864" s="2" t="s">
        <v>9</v>
      </c>
      <c r="F7864" s="2" t="s">
        <v>61</v>
      </c>
      <c r="G7864" s="1">
        <v>16617.36</v>
      </c>
      <c r="H7864" s="1">
        <v>6893.9599999999991</v>
      </c>
      <c r="I7864" s="4">
        <v>73</v>
      </c>
      <c r="J7864" s="2" t="s">
        <v>72</v>
      </c>
      <c r="K7864" s="1">
        <f>Tabelle111[[#This Row],[Menge kg Nges]]/1000</f>
        <v>16.617360000000001</v>
      </c>
      <c r="L7864" s="1">
        <f>Tabelle111[[#This Row],[Menge kg P2O5]]/1000</f>
        <v>6.893959999999999</v>
      </c>
      <c r="M7864" s="1">
        <f>Tabelle111[[#This Row],[Menge t Nges]]/Tabelle111[[#This Row],[Anzahl Lieferscheine]]</f>
        <v>0.22763506849315071</v>
      </c>
      <c r="N7864" s="1">
        <f>Tabelle111[[#This Row],[Menge t P2O5]]/Tabelle111[[#This Row],[Anzahl Lieferscheine]]</f>
        <v>9.4437808219178063E-2</v>
      </c>
    </row>
    <row r="7865" spans="1:14" x14ac:dyDescent="0.2">
      <c r="A7865" s="2" t="s">
        <v>37</v>
      </c>
      <c r="B7865" s="2" t="s">
        <v>40</v>
      </c>
      <c r="C7865" s="2" t="s">
        <v>6</v>
      </c>
      <c r="D7865" s="2" t="s">
        <v>7</v>
      </c>
      <c r="E7865" s="2" t="s">
        <v>11</v>
      </c>
      <c r="F7865" s="2" t="s">
        <v>61</v>
      </c>
      <c r="G7865" s="1">
        <v>15403.090000000002</v>
      </c>
      <c r="H7865" s="1">
        <v>6468.420000000001</v>
      </c>
      <c r="I7865" s="4">
        <v>52</v>
      </c>
      <c r="J7865" s="2" t="s">
        <v>72</v>
      </c>
      <c r="K7865" s="1">
        <f>Tabelle111[[#This Row],[Menge kg Nges]]/1000</f>
        <v>15.403090000000002</v>
      </c>
      <c r="L7865" s="1">
        <f>Tabelle111[[#This Row],[Menge kg P2O5]]/1000</f>
        <v>6.4684200000000009</v>
      </c>
      <c r="M7865" s="1">
        <f>Tabelle111[[#This Row],[Menge t Nges]]/Tabelle111[[#This Row],[Anzahl Lieferscheine]]</f>
        <v>0.29621326923076929</v>
      </c>
      <c r="N7865" s="1">
        <f>Tabelle111[[#This Row],[Menge t P2O5]]/Tabelle111[[#This Row],[Anzahl Lieferscheine]]</f>
        <v>0.12439269230769233</v>
      </c>
    </row>
    <row r="7866" spans="1:14" x14ac:dyDescent="0.2">
      <c r="A7866" s="2" t="s">
        <v>37</v>
      </c>
      <c r="B7866" s="2" t="s">
        <v>40</v>
      </c>
      <c r="C7866" s="2" t="s">
        <v>6</v>
      </c>
      <c r="D7866" s="2" t="s">
        <v>7</v>
      </c>
      <c r="E7866" s="2" t="s">
        <v>12</v>
      </c>
      <c r="F7866" s="2" t="s">
        <v>61</v>
      </c>
      <c r="G7866" s="1">
        <v>61090.34000000004</v>
      </c>
      <c r="H7866" s="1">
        <v>26175.999999999996</v>
      </c>
      <c r="I7866" s="4">
        <v>197</v>
      </c>
      <c r="J7866" s="2" t="s">
        <v>72</v>
      </c>
      <c r="K7866" s="1">
        <f>Tabelle111[[#This Row],[Menge kg Nges]]/1000</f>
        <v>61.09034000000004</v>
      </c>
      <c r="L7866" s="1">
        <f>Tabelle111[[#This Row],[Menge kg P2O5]]/1000</f>
        <v>26.175999999999995</v>
      </c>
      <c r="M7866" s="1">
        <f>Tabelle111[[#This Row],[Menge t Nges]]/Tabelle111[[#This Row],[Anzahl Lieferscheine]]</f>
        <v>0.31010324873096468</v>
      </c>
      <c r="N7866" s="1">
        <f>Tabelle111[[#This Row],[Menge t P2O5]]/Tabelle111[[#This Row],[Anzahl Lieferscheine]]</f>
        <v>0.13287309644670048</v>
      </c>
    </row>
    <row r="7867" spans="1:14" x14ac:dyDescent="0.2">
      <c r="A7867" s="2" t="s">
        <v>37</v>
      </c>
      <c r="B7867" s="2" t="s">
        <v>40</v>
      </c>
      <c r="C7867" s="2" t="s">
        <v>6</v>
      </c>
      <c r="D7867" s="2" t="s">
        <v>7</v>
      </c>
      <c r="E7867" s="2" t="s">
        <v>13</v>
      </c>
      <c r="F7867" s="2" t="s">
        <v>61</v>
      </c>
      <c r="G7867" s="1">
        <v>17053.699999999997</v>
      </c>
      <c r="H7867" s="1">
        <v>9636.4500000000007</v>
      </c>
      <c r="I7867" s="4">
        <v>78</v>
      </c>
      <c r="J7867" s="2" t="s">
        <v>72</v>
      </c>
      <c r="K7867" s="1">
        <f>Tabelle111[[#This Row],[Menge kg Nges]]/1000</f>
        <v>17.053699999999996</v>
      </c>
      <c r="L7867" s="1">
        <f>Tabelle111[[#This Row],[Menge kg P2O5]]/1000</f>
        <v>9.63645</v>
      </c>
      <c r="M7867" s="1">
        <f>Tabelle111[[#This Row],[Menge t Nges]]/Tabelle111[[#This Row],[Anzahl Lieferscheine]]</f>
        <v>0.21863717948717942</v>
      </c>
      <c r="N7867" s="1">
        <f>Tabelle111[[#This Row],[Menge t P2O5]]/Tabelle111[[#This Row],[Anzahl Lieferscheine]]</f>
        <v>0.12354423076923077</v>
      </c>
    </row>
    <row r="7868" spans="1:14" x14ac:dyDescent="0.2">
      <c r="A7868" s="2" t="s">
        <v>37</v>
      </c>
      <c r="B7868" s="2" t="s">
        <v>40</v>
      </c>
      <c r="C7868" s="2" t="s">
        <v>6</v>
      </c>
      <c r="D7868" s="2" t="s">
        <v>7</v>
      </c>
      <c r="E7868" s="2" t="s">
        <v>14</v>
      </c>
      <c r="F7868" s="2" t="s">
        <v>61</v>
      </c>
      <c r="G7868" s="1">
        <v>33400.65</v>
      </c>
      <c r="H7868" s="1">
        <v>17012.13</v>
      </c>
      <c r="I7868" s="4">
        <v>136</v>
      </c>
      <c r="J7868" s="2" t="s">
        <v>72</v>
      </c>
      <c r="K7868" s="1">
        <f>Tabelle111[[#This Row],[Menge kg Nges]]/1000</f>
        <v>33.400649999999999</v>
      </c>
      <c r="L7868" s="1">
        <f>Tabelle111[[#This Row],[Menge kg P2O5]]/1000</f>
        <v>17.012130000000003</v>
      </c>
      <c r="M7868" s="1">
        <f>Tabelle111[[#This Row],[Menge t Nges]]/Tabelle111[[#This Row],[Anzahl Lieferscheine]]</f>
        <v>0.24559301470588235</v>
      </c>
      <c r="N7868" s="1">
        <f>Tabelle111[[#This Row],[Menge t P2O5]]/Tabelle111[[#This Row],[Anzahl Lieferscheine]]</f>
        <v>0.1250891911764706</v>
      </c>
    </row>
    <row r="7869" spans="1:14" x14ac:dyDescent="0.2">
      <c r="A7869" s="2" t="s">
        <v>37</v>
      </c>
      <c r="B7869" s="2" t="s">
        <v>40</v>
      </c>
      <c r="C7869" s="2" t="s">
        <v>6</v>
      </c>
      <c r="D7869" s="2" t="s">
        <v>15</v>
      </c>
      <c r="E7869" s="2" t="s">
        <v>8</v>
      </c>
      <c r="F7869" s="2" t="s">
        <v>61</v>
      </c>
      <c r="G7869" s="1">
        <v>156</v>
      </c>
      <c r="H7869" s="1">
        <v>130</v>
      </c>
      <c r="I7869" s="4">
        <v>1</v>
      </c>
      <c r="J7869" s="2" t="s">
        <v>72</v>
      </c>
      <c r="K7869" s="1">
        <f>Tabelle111[[#This Row],[Menge kg Nges]]/1000</f>
        <v>0.156</v>
      </c>
      <c r="L7869" s="1">
        <f>Tabelle111[[#This Row],[Menge kg P2O5]]/1000</f>
        <v>0.13</v>
      </c>
      <c r="M7869" s="1">
        <f>Tabelle111[[#This Row],[Menge t Nges]]/Tabelle111[[#This Row],[Anzahl Lieferscheine]]</f>
        <v>0.156</v>
      </c>
      <c r="N7869" s="1">
        <f>Tabelle111[[#This Row],[Menge t P2O5]]/Tabelle111[[#This Row],[Anzahl Lieferscheine]]</f>
        <v>0.13</v>
      </c>
    </row>
    <row r="7870" spans="1:14" x14ac:dyDescent="0.2">
      <c r="A7870" s="2" t="s">
        <v>37</v>
      </c>
      <c r="B7870" s="2" t="s">
        <v>40</v>
      </c>
      <c r="C7870" s="2" t="s">
        <v>6</v>
      </c>
      <c r="D7870" s="2" t="s">
        <v>15</v>
      </c>
      <c r="E7870" s="2" t="s">
        <v>17</v>
      </c>
      <c r="F7870" s="2" t="s">
        <v>61</v>
      </c>
      <c r="G7870" s="1">
        <v>717</v>
      </c>
      <c r="H7870" s="1">
        <v>358.5</v>
      </c>
      <c r="I7870" s="4">
        <v>5</v>
      </c>
      <c r="J7870" s="2" t="s">
        <v>72</v>
      </c>
      <c r="K7870" s="1">
        <f>Tabelle111[[#This Row],[Menge kg Nges]]/1000</f>
        <v>0.71699999999999997</v>
      </c>
      <c r="L7870" s="1">
        <f>Tabelle111[[#This Row],[Menge kg P2O5]]/1000</f>
        <v>0.35849999999999999</v>
      </c>
      <c r="M7870" s="1">
        <f>Tabelle111[[#This Row],[Menge t Nges]]/Tabelle111[[#This Row],[Anzahl Lieferscheine]]</f>
        <v>0.1434</v>
      </c>
      <c r="N7870" s="1">
        <f>Tabelle111[[#This Row],[Menge t P2O5]]/Tabelle111[[#This Row],[Anzahl Lieferscheine]]</f>
        <v>7.17E-2</v>
      </c>
    </row>
    <row r="7871" spans="1:14" x14ac:dyDescent="0.2">
      <c r="A7871" s="2" t="s">
        <v>37</v>
      </c>
      <c r="B7871" s="2" t="s">
        <v>40</v>
      </c>
      <c r="C7871" s="2" t="s">
        <v>6</v>
      </c>
      <c r="D7871" s="2" t="s">
        <v>15</v>
      </c>
      <c r="E7871" s="2" t="s">
        <v>18</v>
      </c>
      <c r="F7871" s="2" t="s">
        <v>61</v>
      </c>
      <c r="G7871" s="1">
        <v>655.20000000000005</v>
      </c>
      <c r="H7871" s="1">
        <v>530.4</v>
      </c>
      <c r="I7871" s="4">
        <v>2</v>
      </c>
      <c r="J7871" s="2" t="s">
        <v>72</v>
      </c>
      <c r="K7871" s="1">
        <f>Tabelle111[[#This Row],[Menge kg Nges]]/1000</f>
        <v>0.6552</v>
      </c>
      <c r="L7871" s="1">
        <f>Tabelle111[[#This Row],[Menge kg P2O5]]/1000</f>
        <v>0.53039999999999998</v>
      </c>
      <c r="M7871" s="1">
        <f>Tabelle111[[#This Row],[Menge t Nges]]/Tabelle111[[#This Row],[Anzahl Lieferscheine]]</f>
        <v>0.3276</v>
      </c>
      <c r="N7871" s="1">
        <f>Tabelle111[[#This Row],[Menge t P2O5]]/Tabelle111[[#This Row],[Anzahl Lieferscheine]]</f>
        <v>0.26519999999999999</v>
      </c>
    </row>
    <row r="7872" spans="1:14" x14ac:dyDescent="0.2">
      <c r="A7872" s="2" t="s">
        <v>37</v>
      </c>
      <c r="B7872" s="2" t="s">
        <v>40</v>
      </c>
      <c r="C7872" s="2" t="s">
        <v>6</v>
      </c>
      <c r="D7872" s="2" t="s">
        <v>15</v>
      </c>
      <c r="E7872" s="2" t="s">
        <v>19</v>
      </c>
      <c r="F7872" s="2" t="s">
        <v>61</v>
      </c>
      <c r="G7872" s="1">
        <v>297</v>
      </c>
      <c r="H7872" s="1">
        <v>330</v>
      </c>
      <c r="I7872" s="4">
        <v>1</v>
      </c>
      <c r="J7872" s="2" t="s">
        <v>72</v>
      </c>
      <c r="K7872" s="1">
        <f>Tabelle111[[#This Row],[Menge kg Nges]]/1000</f>
        <v>0.29699999999999999</v>
      </c>
      <c r="L7872" s="1">
        <f>Tabelle111[[#This Row],[Menge kg P2O5]]/1000</f>
        <v>0.33</v>
      </c>
      <c r="M7872" s="1">
        <f>Tabelle111[[#This Row],[Menge t Nges]]/Tabelle111[[#This Row],[Anzahl Lieferscheine]]</f>
        <v>0.29699999999999999</v>
      </c>
      <c r="N7872" s="1">
        <f>Tabelle111[[#This Row],[Menge t P2O5]]/Tabelle111[[#This Row],[Anzahl Lieferscheine]]</f>
        <v>0.33</v>
      </c>
    </row>
    <row r="7873" spans="1:14" x14ac:dyDescent="0.2">
      <c r="A7873" s="2" t="s">
        <v>37</v>
      </c>
      <c r="B7873" s="2" t="s">
        <v>40</v>
      </c>
      <c r="C7873" s="2" t="s">
        <v>6</v>
      </c>
      <c r="D7873" s="2" t="s">
        <v>15</v>
      </c>
      <c r="E7873" s="2" t="s">
        <v>20</v>
      </c>
      <c r="F7873" s="2" t="s">
        <v>61</v>
      </c>
      <c r="G7873" s="1">
        <v>2304.3499999999995</v>
      </c>
      <c r="H7873" s="1">
        <v>1410.2</v>
      </c>
      <c r="I7873" s="4">
        <v>24</v>
      </c>
      <c r="J7873" s="2" t="s">
        <v>72</v>
      </c>
      <c r="K7873" s="1">
        <f>Tabelle111[[#This Row],[Menge kg Nges]]/1000</f>
        <v>2.3043499999999995</v>
      </c>
      <c r="L7873" s="1">
        <f>Tabelle111[[#This Row],[Menge kg P2O5]]/1000</f>
        <v>1.4102000000000001</v>
      </c>
      <c r="M7873" s="1">
        <f>Tabelle111[[#This Row],[Menge t Nges]]/Tabelle111[[#This Row],[Anzahl Lieferscheine]]</f>
        <v>9.6014583333333306E-2</v>
      </c>
      <c r="N7873" s="1">
        <f>Tabelle111[[#This Row],[Menge t P2O5]]/Tabelle111[[#This Row],[Anzahl Lieferscheine]]</f>
        <v>5.8758333333333336E-2</v>
      </c>
    </row>
    <row r="7874" spans="1:14" x14ac:dyDescent="0.2">
      <c r="A7874" s="2" t="s">
        <v>37</v>
      </c>
      <c r="B7874" s="2" t="s">
        <v>40</v>
      </c>
      <c r="C7874" s="2" t="s">
        <v>6</v>
      </c>
      <c r="D7874" s="2" t="s">
        <v>15</v>
      </c>
      <c r="E7874" s="2" t="s">
        <v>21</v>
      </c>
      <c r="F7874" s="2" t="s">
        <v>61</v>
      </c>
      <c r="G7874" s="1">
        <v>4062.8</v>
      </c>
      <c r="H7874" s="1">
        <v>2261.6</v>
      </c>
      <c r="I7874" s="4">
        <v>17</v>
      </c>
      <c r="J7874" s="2" t="s">
        <v>72</v>
      </c>
      <c r="K7874" s="1">
        <f>Tabelle111[[#This Row],[Menge kg Nges]]/1000</f>
        <v>4.0628000000000002</v>
      </c>
      <c r="L7874" s="1">
        <f>Tabelle111[[#This Row],[Menge kg P2O5]]/1000</f>
        <v>2.2616000000000001</v>
      </c>
      <c r="M7874" s="1">
        <f>Tabelle111[[#This Row],[Menge t Nges]]/Tabelle111[[#This Row],[Anzahl Lieferscheine]]</f>
        <v>0.23898823529411767</v>
      </c>
      <c r="N7874" s="1">
        <f>Tabelle111[[#This Row],[Menge t P2O5]]/Tabelle111[[#This Row],[Anzahl Lieferscheine]]</f>
        <v>0.13303529411764706</v>
      </c>
    </row>
    <row r="7875" spans="1:14" x14ac:dyDescent="0.2">
      <c r="A7875" s="2" t="s">
        <v>37</v>
      </c>
      <c r="B7875" s="2" t="s">
        <v>40</v>
      </c>
      <c r="C7875" s="2" t="s">
        <v>6</v>
      </c>
      <c r="D7875" s="2" t="s">
        <v>15</v>
      </c>
      <c r="E7875" s="2" t="s">
        <v>9</v>
      </c>
      <c r="F7875" s="2" t="s">
        <v>61</v>
      </c>
      <c r="G7875" s="1">
        <v>3256.9000000000005</v>
      </c>
      <c r="H7875" s="1">
        <v>1890.71</v>
      </c>
      <c r="I7875" s="4">
        <v>25</v>
      </c>
      <c r="J7875" s="2" t="s">
        <v>72</v>
      </c>
      <c r="K7875" s="1">
        <f>Tabelle111[[#This Row],[Menge kg Nges]]/1000</f>
        <v>3.2569000000000004</v>
      </c>
      <c r="L7875" s="1">
        <f>Tabelle111[[#This Row],[Menge kg P2O5]]/1000</f>
        <v>1.8907100000000001</v>
      </c>
      <c r="M7875" s="1">
        <f>Tabelle111[[#This Row],[Menge t Nges]]/Tabelle111[[#This Row],[Anzahl Lieferscheine]]</f>
        <v>0.130276</v>
      </c>
      <c r="N7875" s="1">
        <f>Tabelle111[[#This Row],[Menge t P2O5]]/Tabelle111[[#This Row],[Anzahl Lieferscheine]]</f>
        <v>7.5628399999999998E-2</v>
      </c>
    </row>
    <row r="7876" spans="1:14" x14ac:dyDescent="0.2">
      <c r="A7876" s="2" t="s">
        <v>37</v>
      </c>
      <c r="B7876" s="2" t="s">
        <v>40</v>
      </c>
      <c r="C7876" s="2" t="s">
        <v>6</v>
      </c>
      <c r="D7876" s="2" t="s">
        <v>15</v>
      </c>
      <c r="E7876" s="2" t="s">
        <v>24</v>
      </c>
      <c r="F7876" s="2" t="s">
        <v>61</v>
      </c>
      <c r="G7876" s="1">
        <v>4128.9000000000005</v>
      </c>
      <c r="H7876" s="1">
        <v>3923.9100000000003</v>
      </c>
      <c r="I7876" s="4">
        <v>9</v>
      </c>
      <c r="J7876" s="2" t="s">
        <v>72</v>
      </c>
      <c r="K7876" s="1">
        <f>Tabelle111[[#This Row],[Menge kg Nges]]/1000</f>
        <v>4.1289000000000007</v>
      </c>
      <c r="L7876" s="1">
        <f>Tabelle111[[#This Row],[Menge kg P2O5]]/1000</f>
        <v>3.9239100000000002</v>
      </c>
      <c r="M7876" s="1">
        <f>Tabelle111[[#This Row],[Menge t Nges]]/Tabelle111[[#This Row],[Anzahl Lieferscheine]]</f>
        <v>0.45876666666666677</v>
      </c>
      <c r="N7876" s="1">
        <f>Tabelle111[[#This Row],[Menge t P2O5]]/Tabelle111[[#This Row],[Anzahl Lieferscheine]]</f>
        <v>0.43599000000000004</v>
      </c>
    </row>
    <row r="7877" spans="1:14" x14ac:dyDescent="0.2">
      <c r="A7877" s="2" t="s">
        <v>37</v>
      </c>
      <c r="B7877" s="2" t="s">
        <v>40</v>
      </c>
      <c r="C7877" s="2" t="s">
        <v>6</v>
      </c>
      <c r="D7877" s="2" t="s">
        <v>15</v>
      </c>
      <c r="E7877" s="2" t="s">
        <v>31</v>
      </c>
      <c r="F7877" s="2" t="s">
        <v>61</v>
      </c>
      <c r="G7877" s="1">
        <v>1107</v>
      </c>
      <c r="H7877" s="1">
        <v>499.5</v>
      </c>
      <c r="I7877" s="4">
        <v>3</v>
      </c>
      <c r="J7877" s="2" t="s">
        <v>72</v>
      </c>
      <c r="K7877" s="1">
        <f>Tabelle111[[#This Row],[Menge kg Nges]]/1000</f>
        <v>1.107</v>
      </c>
      <c r="L7877" s="1">
        <f>Tabelle111[[#This Row],[Menge kg P2O5]]/1000</f>
        <v>0.4995</v>
      </c>
      <c r="M7877" s="1">
        <f>Tabelle111[[#This Row],[Menge t Nges]]/Tabelle111[[#This Row],[Anzahl Lieferscheine]]</f>
        <v>0.36899999999999999</v>
      </c>
      <c r="N7877" s="1">
        <f>Tabelle111[[#This Row],[Menge t P2O5]]/Tabelle111[[#This Row],[Anzahl Lieferscheine]]</f>
        <v>0.16650000000000001</v>
      </c>
    </row>
    <row r="7878" spans="1:14" x14ac:dyDescent="0.2">
      <c r="A7878" s="2" t="s">
        <v>37</v>
      </c>
      <c r="B7878" s="2" t="s">
        <v>40</v>
      </c>
      <c r="C7878" s="2" t="s">
        <v>25</v>
      </c>
      <c r="D7878" s="2" t="s">
        <v>25</v>
      </c>
      <c r="E7878" s="2" t="s">
        <v>26</v>
      </c>
      <c r="F7878" s="2" t="s">
        <v>61</v>
      </c>
      <c r="G7878" s="1">
        <v>1755.4</v>
      </c>
      <c r="H7878" s="1">
        <v>998.3</v>
      </c>
      <c r="I7878" s="4">
        <v>1</v>
      </c>
      <c r="J7878" s="2" t="s">
        <v>72</v>
      </c>
      <c r="K7878" s="1">
        <f>Tabelle111[[#This Row],[Menge kg Nges]]/1000</f>
        <v>1.7554000000000001</v>
      </c>
      <c r="L7878" s="1">
        <f>Tabelle111[[#This Row],[Menge kg P2O5]]/1000</f>
        <v>0.99829999999999997</v>
      </c>
      <c r="M7878" s="1">
        <f>Tabelle111[[#This Row],[Menge t Nges]]/Tabelle111[[#This Row],[Anzahl Lieferscheine]]</f>
        <v>1.7554000000000001</v>
      </c>
      <c r="N7878" s="1">
        <f>Tabelle111[[#This Row],[Menge t P2O5]]/Tabelle111[[#This Row],[Anzahl Lieferscheine]]</f>
        <v>0.99829999999999997</v>
      </c>
    </row>
    <row r="7879" spans="1:14" x14ac:dyDescent="0.2">
      <c r="A7879" s="2" t="s">
        <v>37</v>
      </c>
      <c r="B7879" s="2" t="s">
        <v>40</v>
      </c>
      <c r="C7879" s="2" t="s">
        <v>63</v>
      </c>
      <c r="D7879" s="2" t="s">
        <v>63</v>
      </c>
      <c r="E7879" s="2" t="s">
        <v>63</v>
      </c>
      <c r="F7879" s="2" t="s">
        <v>61</v>
      </c>
      <c r="G7879" s="1">
        <v>772.56</v>
      </c>
      <c r="H7879" s="1">
        <v>588.96</v>
      </c>
      <c r="I7879" s="4">
        <v>3</v>
      </c>
      <c r="J7879" s="2" t="s">
        <v>72</v>
      </c>
      <c r="K7879" s="1">
        <f>Tabelle111[[#This Row],[Menge kg Nges]]/1000</f>
        <v>0.77255999999999991</v>
      </c>
      <c r="L7879" s="1">
        <f>Tabelle111[[#This Row],[Menge kg P2O5]]/1000</f>
        <v>0.58896000000000004</v>
      </c>
      <c r="M7879" s="1">
        <f>Tabelle111[[#This Row],[Menge t Nges]]/Tabelle111[[#This Row],[Anzahl Lieferscheine]]</f>
        <v>0.25751999999999997</v>
      </c>
      <c r="N7879" s="1">
        <f>Tabelle111[[#This Row],[Menge t P2O5]]/Tabelle111[[#This Row],[Anzahl Lieferscheine]]</f>
        <v>0.19632000000000002</v>
      </c>
    </row>
    <row r="7880" spans="1:14" x14ac:dyDescent="0.2">
      <c r="A7880" s="2" t="s">
        <v>37</v>
      </c>
      <c r="B7880" s="2" t="s">
        <v>55</v>
      </c>
      <c r="C7880" s="2" t="s">
        <v>6</v>
      </c>
      <c r="D7880" s="2" t="s">
        <v>15</v>
      </c>
      <c r="E7880" s="2" t="s">
        <v>8</v>
      </c>
      <c r="F7880" s="2" t="s">
        <v>61</v>
      </c>
      <c r="G7880" s="1">
        <v>172.2</v>
      </c>
      <c r="H7880" s="1">
        <v>148.4</v>
      </c>
      <c r="I7880" s="4">
        <v>1</v>
      </c>
      <c r="J7880" s="2" t="s">
        <v>72</v>
      </c>
      <c r="K7880" s="1">
        <f>Tabelle111[[#This Row],[Menge kg Nges]]/1000</f>
        <v>0.17219999999999999</v>
      </c>
      <c r="L7880" s="1">
        <f>Tabelle111[[#This Row],[Menge kg P2O5]]/1000</f>
        <v>0.1484</v>
      </c>
      <c r="M7880" s="1">
        <f>Tabelle111[[#This Row],[Menge t Nges]]/Tabelle111[[#This Row],[Anzahl Lieferscheine]]</f>
        <v>0.17219999999999999</v>
      </c>
      <c r="N7880" s="1">
        <f>Tabelle111[[#This Row],[Menge t P2O5]]/Tabelle111[[#This Row],[Anzahl Lieferscheine]]</f>
        <v>0.1484</v>
      </c>
    </row>
    <row r="7881" spans="1:14" x14ac:dyDescent="0.2">
      <c r="A7881" s="2" t="s">
        <v>37</v>
      </c>
      <c r="B7881" s="2" t="s">
        <v>28</v>
      </c>
      <c r="C7881" s="2" t="s">
        <v>6</v>
      </c>
      <c r="D7881" s="2" t="s">
        <v>7</v>
      </c>
      <c r="E7881" s="2" t="s">
        <v>12</v>
      </c>
      <c r="F7881" s="2" t="s">
        <v>61</v>
      </c>
      <c r="G7881" s="1">
        <v>2022</v>
      </c>
      <c r="H7881" s="1">
        <v>870</v>
      </c>
      <c r="I7881" s="4">
        <v>3</v>
      </c>
      <c r="J7881" s="2" t="s">
        <v>72</v>
      </c>
      <c r="K7881" s="1">
        <f>Tabelle111[[#This Row],[Menge kg Nges]]/1000</f>
        <v>2.0219999999999998</v>
      </c>
      <c r="L7881" s="1">
        <f>Tabelle111[[#This Row],[Menge kg P2O5]]/1000</f>
        <v>0.87</v>
      </c>
      <c r="M7881" s="1">
        <f>Tabelle111[[#This Row],[Menge t Nges]]/Tabelle111[[#This Row],[Anzahl Lieferscheine]]</f>
        <v>0.67399999999999993</v>
      </c>
      <c r="N7881" s="1">
        <f>Tabelle111[[#This Row],[Menge t P2O5]]/Tabelle111[[#This Row],[Anzahl Lieferscheine]]</f>
        <v>0.28999999999999998</v>
      </c>
    </row>
    <row r="7882" spans="1:14" x14ac:dyDescent="0.2">
      <c r="A7882" s="2" t="s">
        <v>37</v>
      </c>
      <c r="B7882" s="2" t="s">
        <v>41</v>
      </c>
      <c r="C7882" s="2" t="s">
        <v>6</v>
      </c>
      <c r="D7882" s="2" t="s">
        <v>7</v>
      </c>
      <c r="E7882" s="2" t="s">
        <v>13</v>
      </c>
      <c r="F7882" s="2" t="s">
        <v>61</v>
      </c>
      <c r="G7882" s="1">
        <v>451.25</v>
      </c>
      <c r="H7882" s="1">
        <v>233.75</v>
      </c>
      <c r="I7882" s="4">
        <v>1</v>
      </c>
      <c r="J7882" s="2" t="s">
        <v>72</v>
      </c>
      <c r="K7882" s="1">
        <f>Tabelle111[[#This Row],[Menge kg Nges]]/1000</f>
        <v>0.45124999999999998</v>
      </c>
      <c r="L7882" s="1">
        <f>Tabelle111[[#This Row],[Menge kg P2O5]]/1000</f>
        <v>0.23375000000000001</v>
      </c>
      <c r="M7882" s="1">
        <f>Tabelle111[[#This Row],[Menge t Nges]]/Tabelle111[[#This Row],[Anzahl Lieferscheine]]</f>
        <v>0.45124999999999998</v>
      </c>
      <c r="N7882" s="1">
        <f>Tabelle111[[#This Row],[Menge t P2O5]]/Tabelle111[[#This Row],[Anzahl Lieferscheine]]</f>
        <v>0.23375000000000001</v>
      </c>
    </row>
    <row r="7883" spans="1:14" x14ac:dyDescent="0.2">
      <c r="A7883" s="2" t="s">
        <v>37</v>
      </c>
      <c r="B7883" s="2" t="s">
        <v>42</v>
      </c>
      <c r="C7883" s="2" t="s">
        <v>6</v>
      </c>
      <c r="D7883" s="2" t="s">
        <v>7</v>
      </c>
      <c r="E7883" s="2" t="s">
        <v>8</v>
      </c>
      <c r="F7883" s="2" t="s">
        <v>61</v>
      </c>
      <c r="G7883" s="1">
        <v>294</v>
      </c>
      <c r="H7883" s="1">
        <v>121.52</v>
      </c>
      <c r="I7883" s="4">
        <v>1</v>
      </c>
      <c r="J7883" s="2" t="s">
        <v>72</v>
      </c>
      <c r="K7883" s="1">
        <f>Tabelle111[[#This Row],[Menge kg Nges]]/1000</f>
        <v>0.29399999999999998</v>
      </c>
      <c r="L7883" s="1">
        <f>Tabelle111[[#This Row],[Menge kg P2O5]]/1000</f>
        <v>0.12151999999999999</v>
      </c>
      <c r="M7883" s="1">
        <f>Tabelle111[[#This Row],[Menge t Nges]]/Tabelle111[[#This Row],[Anzahl Lieferscheine]]</f>
        <v>0.29399999999999998</v>
      </c>
      <c r="N7883" s="1">
        <f>Tabelle111[[#This Row],[Menge t P2O5]]/Tabelle111[[#This Row],[Anzahl Lieferscheine]]</f>
        <v>0.12151999999999999</v>
      </c>
    </row>
    <row r="7884" spans="1:14" x14ac:dyDescent="0.2">
      <c r="A7884" s="2" t="s">
        <v>37</v>
      </c>
      <c r="B7884" s="2" t="s">
        <v>42</v>
      </c>
      <c r="C7884" s="2" t="s">
        <v>6</v>
      </c>
      <c r="D7884" s="2" t="s">
        <v>7</v>
      </c>
      <c r="E7884" s="2" t="s">
        <v>9</v>
      </c>
      <c r="F7884" s="2" t="s">
        <v>61</v>
      </c>
      <c r="G7884" s="1">
        <v>2191.1</v>
      </c>
      <c r="H7884" s="1">
        <v>904.9</v>
      </c>
      <c r="I7884" s="4">
        <v>13</v>
      </c>
      <c r="J7884" s="2" t="s">
        <v>72</v>
      </c>
      <c r="K7884" s="1">
        <f>Tabelle111[[#This Row],[Menge kg Nges]]/1000</f>
        <v>2.1911</v>
      </c>
      <c r="L7884" s="1">
        <f>Tabelle111[[#This Row],[Menge kg P2O5]]/1000</f>
        <v>0.90489999999999993</v>
      </c>
      <c r="M7884" s="1">
        <f>Tabelle111[[#This Row],[Menge t Nges]]/Tabelle111[[#This Row],[Anzahl Lieferscheine]]</f>
        <v>0.16854615384615385</v>
      </c>
      <c r="N7884" s="1">
        <f>Tabelle111[[#This Row],[Menge t P2O5]]/Tabelle111[[#This Row],[Anzahl Lieferscheine]]</f>
        <v>6.9607692307692301E-2</v>
      </c>
    </row>
    <row r="7885" spans="1:14" x14ac:dyDescent="0.2">
      <c r="A7885" s="2" t="s">
        <v>37</v>
      </c>
      <c r="B7885" s="2" t="s">
        <v>42</v>
      </c>
      <c r="C7885" s="2" t="s">
        <v>6</v>
      </c>
      <c r="D7885" s="2" t="s">
        <v>7</v>
      </c>
      <c r="E7885" s="2" t="s">
        <v>11</v>
      </c>
      <c r="F7885" s="2" t="s">
        <v>61</v>
      </c>
      <c r="G7885" s="1">
        <v>756</v>
      </c>
      <c r="H7885" s="1">
        <v>252</v>
      </c>
      <c r="I7885" s="4">
        <v>2</v>
      </c>
      <c r="J7885" s="2" t="s">
        <v>72</v>
      </c>
      <c r="K7885" s="1">
        <f>Tabelle111[[#This Row],[Menge kg Nges]]/1000</f>
        <v>0.75600000000000001</v>
      </c>
      <c r="L7885" s="1">
        <f>Tabelle111[[#This Row],[Menge kg P2O5]]/1000</f>
        <v>0.252</v>
      </c>
      <c r="M7885" s="1">
        <f>Tabelle111[[#This Row],[Menge t Nges]]/Tabelle111[[#This Row],[Anzahl Lieferscheine]]</f>
        <v>0.378</v>
      </c>
      <c r="N7885" s="1">
        <f>Tabelle111[[#This Row],[Menge t P2O5]]/Tabelle111[[#This Row],[Anzahl Lieferscheine]]</f>
        <v>0.126</v>
      </c>
    </row>
    <row r="7886" spans="1:14" x14ac:dyDescent="0.2">
      <c r="A7886" s="2" t="s">
        <v>37</v>
      </c>
      <c r="B7886" s="2" t="s">
        <v>42</v>
      </c>
      <c r="C7886" s="2" t="s">
        <v>6</v>
      </c>
      <c r="D7886" s="2" t="s">
        <v>7</v>
      </c>
      <c r="E7886" s="2" t="s">
        <v>12</v>
      </c>
      <c r="F7886" s="2" t="s">
        <v>61</v>
      </c>
      <c r="G7886" s="1">
        <v>41849.83</v>
      </c>
      <c r="H7886" s="1">
        <v>20108.599999999991</v>
      </c>
      <c r="I7886" s="4">
        <v>91</v>
      </c>
      <c r="J7886" s="2" t="s">
        <v>72</v>
      </c>
      <c r="K7886" s="1">
        <f>Tabelle111[[#This Row],[Menge kg Nges]]/1000</f>
        <v>41.849830000000004</v>
      </c>
      <c r="L7886" s="1">
        <f>Tabelle111[[#This Row],[Menge kg P2O5]]/1000</f>
        <v>20.108599999999992</v>
      </c>
      <c r="M7886" s="1">
        <f>Tabelle111[[#This Row],[Menge t Nges]]/Tabelle111[[#This Row],[Anzahl Lieferscheine]]</f>
        <v>0.45988824175824178</v>
      </c>
      <c r="N7886" s="1">
        <f>Tabelle111[[#This Row],[Menge t P2O5]]/Tabelle111[[#This Row],[Anzahl Lieferscheine]]</f>
        <v>0.22097362637362628</v>
      </c>
    </row>
    <row r="7887" spans="1:14" x14ac:dyDescent="0.2">
      <c r="A7887" s="2" t="s">
        <v>37</v>
      </c>
      <c r="B7887" s="2" t="s">
        <v>42</v>
      </c>
      <c r="C7887" s="2" t="s">
        <v>6</v>
      </c>
      <c r="D7887" s="2" t="s">
        <v>7</v>
      </c>
      <c r="E7887" s="2" t="s">
        <v>13</v>
      </c>
      <c r="F7887" s="2" t="s">
        <v>61</v>
      </c>
      <c r="G7887" s="1">
        <v>11099.249999999996</v>
      </c>
      <c r="H7887" s="1">
        <v>5532.75</v>
      </c>
      <c r="I7887" s="4">
        <v>31</v>
      </c>
      <c r="J7887" s="2" t="s">
        <v>72</v>
      </c>
      <c r="K7887" s="1">
        <f>Tabelle111[[#This Row],[Menge kg Nges]]/1000</f>
        <v>11.099249999999996</v>
      </c>
      <c r="L7887" s="1">
        <f>Tabelle111[[#This Row],[Menge kg P2O5]]/1000</f>
        <v>5.5327500000000001</v>
      </c>
      <c r="M7887" s="1">
        <f>Tabelle111[[#This Row],[Menge t Nges]]/Tabelle111[[#This Row],[Anzahl Lieferscheine]]</f>
        <v>0.35804032258064505</v>
      </c>
      <c r="N7887" s="1">
        <f>Tabelle111[[#This Row],[Menge t P2O5]]/Tabelle111[[#This Row],[Anzahl Lieferscheine]]</f>
        <v>0.1784758064516129</v>
      </c>
    </row>
    <row r="7888" spans="1:14" x14ac:dyDescent="0.2">
      <c r="A7888" s="2" t="s">
        <v>37</v>
      </c>
      <c r="B7888" s="2" t="s">
        <v>42</v>
      </c>
      <c r="C7888" s="2" t="s">
        <v>6</v>
      </c>
      <c r="D7888" s="2" t="s">
        <v>7</v>
      </c>
      <c r="E7888" s="2" t="s">
        <v>14</v>
      </c>
      <c r="F7888" s="2" t="s">
        <v>61</v>
      </c>
      <c r="G7888" s="1">
        <v>16096.1</v>
      </c>
      <c r="H7888" s="1">
        <v>7814.0199999999995</v>
      </c>
      <c r="I7888" s="4">
        <v>45</v>
      </c>
      <c r="J7888" s="2" t="s">
        <v>72</v>
      </c>
      <c r="K7888" s="1">
        <f>Tabelle111[[#This Row],[Menge kg Nges]]/1000</f>
        <v>16.0961</v>
      </c>
      <c r="L7888" s="1">
        <f>Tabelle111[[#This Row],[Menge kg P2O5]]/1000</f>
        <v>7.8140199999999993</v>
      </c>
      <c r="M7888" s="1">
        <f>Tabelle111[[#This Row],[Menge t Nges]]/Tabelle111[[#This Row],[Anzahl Lieferscheine]]</f>
        <v>0.35769111111111113</v>
      </c>
      <c r="N7888" s="1">
        <f>Tabelle111[[#This Row],[Menge t P2O5]]/Tabelle111[[#This Row],[Anzahl Lieferscheine]]</f>
        <v>0.17364488888888888</v>
      </c>
    </row>
    <row r="7889" spans="1:14" x14ac:dyDescent="0.2">
      <c r="A7889" s="2" t="s">
        <v>37</v>
      </c>
      <c r="B7889" s="2" t="s">
        <v>42</v>
      </c>
      <c r="C7889" s="2" t="s">
        <v>6</v>
      </c>
      <c r="D7889" s="2" t="s">
        <v>15</v>
      </c>
      <c r="E7889" s="2" t="s">
        <v>8</v>
      </c>
      <c r="F7889" s="2" t="s">
        <v>61</v>
      </c>
      <c r="G7889" s="1">
        <v>246</v>
      </c>
      <c r="H7889" s="1">
        <v>212</v>
      </c>
      <c r="I7889" s="4">
        <v>1</v>
      </c>
      <c r="J7889" s="2" t="s">
        <v>72</v>
      </c>
      <c r="K7889" s="1">
        <f>Tabelle111[[#This Row],[Menge kg Nges]]/1000</f>
        <v>0.246</v>
      </c>
      <c r="L7889" s="1">
        <f>Tabelle111[[#This Row],[Menge kg P2O5]]/1000</f>
        <v>0.21199999999999999</v>
      </c>
      <c r="M7889" s="1">
        <f>Tabelle111[[#This Row],[Menge t Nges]]/Tabelle111[[#This Row],[Anzahl Lieferscheine]]</f>
        <v>0.246</v>
      </c>
      <c r="N7889" s="1">
        <f>Tabelle111[[#This Row],[Menge t P2O5]]/Tabelle111[[#This Row],[Anzahl Lieferscheine]]</f>
        <v>0.21199999999999999</v>
      </c>
    </row>
    <row r="7890" spans="1:14" x14ac:dyDescent="0.2">
      <c r="A7890" s="2" t="s">
        <v>37</v>
      </c>
      <c r="B7890" s="2" t="s">
        <v>42</v>
      </c>
      <c r="C7890" s="2" t="s">
        <v>6</v>
      </c>
      <c r="D7890" s="2" t="s">
        <v>15</v>
      </c>
      <c r="E7890" s="2" t="s">
        <v>17</v>
      </c>
      <c r="F7890" s="2" t="s">
        <v>61</v>
      </c>
      <c r="G7890" s="1">
        <v>288</v>
      </c>
      <c r="H7890" s="1">
        <v>144</v>
      </c>
      <c r="I7890" s="4">
        <v>1</v>
      </c>
      <c r="J7890" s="2" t="s">
        <v>72</v>
      </c>
      <c r="K7890" s="1">
        <f>Tabelle111[[#This Row],[Menge kg Nges]]/1000</f>
        <v>0.28799999999999998</v>
      </c>
      <c r="L7890" s="1">
        <f>Tabelle111[[#This Row],[Menge kg P2O5]]/1000</f>
        <v>0.14399999999999999</v>
      </c>
      <c r="M7890" s="1">
        <f>Tabelle111[[#This Row],[Menge t Nges]]/Tabelle111[[#This Row],[Anzahl Lieferscheine]]</f>
        <v>0.28799999999999998</v>
      </c>
      <c r="N7890" s="1">
        <f>Tabelle111[[#This Row],[Menge t P2O5]]/Tabelle111[[#This Row],[Anzahl Lieferscheine]]</f>
        <v>0.14399999999999999</v>
      </c>
    </row>
    <row r="7891" spans="1:14" x14ac:dyDescent="0.2">
      <c r="A7891" s="2" t="s">
        <v>37</v>
      </c>
      <c r="B7891" s="2" t="s">
        <v>42</v>
      </c>
      <c r="C7891" s="2" t="s">
        <v>6</v>
      </c>
      <c r="D7891" s="2" t="s">
        <v>15</v>
      </c>
      <c r="E7891" s="2" t="s">
        <v>18</v>
      </c>
      <c r="F7891" s="2" t="s">
        <v>61</v>
      </c>
      <c r="G7891" s="1">
        <v>1260</v>
      </c>
      <c r="H7891" s="1">
        <v>984.3</v>
      </c>
      <c r="I7891" s="4">
        <v>4</v>
      </c>
      <c r="J7891" s="2" t="s">
        <v>72</v>
      </c>
      <c r="K7891" s="1">
        <f>Tabelle111[[#This Row],[Menge kg Nges]]/1000</f>
        <v>1.26</v>
      </c>
      <c r="L7891" s="1">
        <f>Tabelle111[[#This Row],[Menge kg P2O5]]/1000</f>
        <v>0.98429999999999995</v>
      </c>
      <c r="M7891" s="1">
        <f>Tabelle111[[#This Row],[Menge t Nges]]/Tabelle111[[#This Row],[Anzahl Lieferscheine]]</f>
        <v>0.315</v>
      </c>
      <c r="N7891" s="1">
        <f>Tabelle111[[#This Row],[Menge t P2O5]]/Tabelle111[[#This Row],[Anzahl Lieferscheine]]</f>
        <v>0.24607499999999999</v>
      </c>
    </row>
    <row r="7892" spans="1:14" x14ac:dyDescent="0.2">
      <c r="A7892" s="2" t="s">
        <v>37</v>
      </c>
      <c r="B7892" s="2" t="s">
        <v>42</v>
      </c>
      <c r="C7892" s="2" t="s">
        <v>6</v>
      </c>
      <c r="D7892" s="2" t="s">
        <v>15</v>
      </c>
      <c r="E7892" s="2" t="s">
        <v>21</v>
      </c>
      <c r="F7892" s="2" t="s">
        <v>61</v>
      </c>
      <c r="G7892" s="1">
        <v>143</v>
      </c>
      <c r="H7892" s="1">
        <v>65</v>
      </c>
      <c r="I7892" s="4">
        <v>1</v>
      </c>
      <c r="J7892" s="2" t="s">
        <v>72</v>
      </c>
      <c r="K7892" s="1">
        <f>Tabelle111[[#This Row],[Menge kg Nges]]/1000</f>
        <v>0.14299999999999999</v>
      </c>
      <c r="L7892" s="1">
        <f>Tabelle111[[#This Row],[Menge kg P2O5]]/1000</f>
        <v>6.5000000000000002E-2</v>
      </c>
      <c r="M7892" s="1">
        <f>Tabelle111[[#This Row],[Menge t Nges]]/Tabelle111[[#This Row],[Anzahl Lieferscheine]]</f>
        <v>0.14299999999999999</v>
      </c>
      <c r="N7892" s="1">
        <f>Tabelle111[[#This Row],[Menge t P2O5]]/Tabelle111[[#This Row],[Anzahl Lieferscheine]]</f>
        <v>6.5000000000000002E-2</v>
      </c>
    </row>
    <row r="7893" spans="1:14" x14ac:dyDescent="0.2">
      <c r="A7893" s="2" t="s">
        <v>37</v>
      </c>
      <c r="B7893" s="2" t="s">
        <v>42</v>
      </c>
      <c r="C7893" s="2" t="s">
        <v>25</v>
      </c>
      <c r="D7893" s="2" t="s">
        <v>25</v>
      </c>
      <c r="E7893" s="2" t="s">
        <v>26</v>
      </c>
      <c r="F7893" s="2" t="s">
        <v>61</v>
      </c>
      <c r="G7893" s="1">
        <v>637.35</v>
      </c>
      <c r="H7893" s="1">
        <v>322.35000000000002</v>
      </c>
      <c r="I7893" s="4">
        <v>1</v>
      </c>
      <c r="J7893" s="2" t="s">
        <v>72</v>
      </c>
      <c r="K7893" s="1">
        <f>Tabelle111[[#This Row],[Menge kg Nges]]/1000</f>
        <v>0.63734999999999997</v>
      </c>
      <c r="L7893" s="1">
        <f>Tabelle111[[#This Row],[Menge kg P2O5]]/1000</f>
        <v>0.32235000000000003</v>
      </c>
      <c r="M7893" s="1">
        <f>Tabelle111[[#This Row],[Menge t Nges]]/Tabelle111[[#This Row],[Anzahl Lieferscheine]]</f>
        <v>0.63734999999999997</v>
      </c>
      <c r="N7893" s="1">
        <f>Tabelle111[[#This Row],[Menge t P2O5]]/Tabelle111[[#This Row],[Anzahl Lieferscheine]]</f>
        <v>0.32235000000000003</v>
      </c>
    </row>
    <row r="7894" spans="1:14" x14ac:dyDescent="0.2">
      <c r="A7894" s="2" t="s">
        <v>37</v>
      </c>
      <c r="B7894" s="2" t="s">
        <v>42</v>
      </c>
      <c r="C7894" s="2" t="s">
        <v>63</v>
      </c>
      <c r="D7894" s="2" t="s">
        <v>63</v>
      </c>
      <c r="E7894" s="2" t="s">
        <v>63</v>
      </c>
      <c r="F7894" s="2" t="s">
        <v>61</v>
      </c>
      <c r="G7894" s="1">
        <v>291.25</v>
      </c>
      <c r="H7894" s="1">
        <v>266.25</v>
      </c>
      <c r="I7894" s="4">
        <v>1</v>
      </c>
      <c r="J7894" s="2" t="s">
        <v>72</v>
      </c>
      <c r="K7894" s="1">
        <f>Tabelle111[[#This Row],[Menge kg Nges]]/1000</f>
        <v>0.29125000000000001</v>
      </c>
      <c r="L7894" s="1">
        <f>Tabelle111[[#This Row],[Menge kg P2O5]]/1000</f>
        <v>0.26624999999999999</v>
      </c>
      <c r="M7894" s="1">
        <f>Tabelle111[[#This Row],[Menge t Nges]]/Tabelle111[[#This Row],[Anzahl Lieferscheine]]</f>
        <v>0.29125000000000001</v>
      </c>
      <c r="N7894" s="1">
        <f>Tabelle111[[#This Row],[Menge t P2O5]]/Tabelle111[[#This Row],[Anzahl Lieferscheine]]</f>
        <v>0.26624999999999999</v>
      </c>
    </row>
    <row r="7895" spans="1:14" x14ac:dyDescent="0.2">
      <c r="A7895" s="2" t="s">
        <v>38</v>
      </c>
      <c r="B7895" s="2" t="s">
        <v>32</v>
      </c>
      <c r="C7895" s="2" t="s">
        <v>6</v>
      </c>
      <c r="D7895" s="2" t="s">
        <v>7</v>
      </c>
      <c r="E7895" s="2" t="s">
        <v>9</v>
      </c>
      <c r="F7895" s="2" t="s">
        <v>61</v>
      </c>
      <c r="G7895" s="1">
        <v>580</v>
      </c>
      <c r="H7895" s="1">
        <v>240</v>
      </c>
      <c r="I7895" s="4">
        <v>1</v>
      </c>
      <c r="J7895" s="2" t="s">
        <v>72</v>
      </c>
      <c r="K7895" s="1">
        <f>Tabelle111[[#This Row],[Menge kg Nges]]/1000</f>
        <v>0.57999999999999996</v>
      </c>
      <c r="L7895" s="1">
        <f>Tabelle111[[#This Row],[Menge kg P2O5]]/1000</f>
        <v>0.24</v>
      </c>
      <c r="M7895" s="1">
        <f>Tabelle111[[#This Row],[Menge t Nges]]/Tabelle111[[#This Row],[Anzahl Lieferscheine]]</f>
        <v>0.57999999999999996</v>
      </c>
      <c r="N7895" s="1">
        <f>Tabelle111[[#This Row],[Menge t P2O5]]/Tabelle111[[#This Row],[Anzahl Lieferscheine]]</f>
        <v>0.24</v>
      </c>
    </row>
    <row r="7896" spans="1:14" x14ac:dyDescent="0.2">
      <c r="A7896" s="2" t="s">
        <v>38</v>
      </c>
      <c r="B7896" s="2" t="s">
        <v>37</v>
      </c>
      <c r="C7896" s="2" t="s">
        <v>25</v>
      </c>
      <c r="D7896" s="2" t="s">
        <v>25</v>
      </c>
      <c r="E7896" s="2" t="s">
        <v>26</v>
      </c>
      <c r="F7896" s="2" t="s">
        <v>61</v>
      </c>
      <c r="G7896" s="1">
        <v>396.8</v>
      </c>
      <c r="H7896" s="1">
        <v>257.60000000000002</v>
      </c>
      <c r="I7896" s="4">
        <v>2</v>
      </c>
      <c r="J7896" s="2" t="s">
        <v>72</v>
      </c>
      <c r="K7896" s="1">
        <f>Tabelle111[[#This Row],[Menge kg Nges]]/1000</f>
        <v>0.39679999999999999</v>
      </c>
      <c r="L7896" s="1">
        <f>Tabelle111[[#This Row],[Menge kg P2O5]]/1000</f>
        <v>0.2576</v>
      </c>
      <c r="M7896" s="1">
        <f>Tabelle111[[#This Row],[Menge t Nges]]/Tabelle111[[#This Row],[Anzahl Lieferscheine]]</f>
        <v>0.19839999999999999</v>
      </c>
      <c r="N7896" s="1">
        <f>Tabelle111[[#This Row],[Menge t P2O5]]/Tabelle111[[#This Row],[Anzahl Lieferscheine]]</f>
        <v>0.1288</v>
      </c>
    </row>
    <row r="7897" spans="1:14" x14ac:dyDescent="0.2">
      <c r="A7897" s="2" t="s">
        <v>38</v>
      </c>
      <c r="B7897" s="2" t="s">
        <v>38</v>
      </c>
      <c r="C7897" s="2" t="s">
        <v>6</v>
      </c>
      <c r="D7897" s="2" t="s">
        <v>7</v>
      </c>
      <c r="E7897" s="2" t="s">
        <v>8</v>
      </c>
      <c r="F7897" s="2" t="s">
        <v>61</v>
      </c>
      <c r="G7897" s="1">
        <v>87623.12</v>
      </c>
      <c r="H7897" s="1">
        <v>25444.04</v>
      </c>
      <c r="I7897" s="4">
        <v>73</v>
      </c>
      <c r="J7897" s="2" t="s">
        <v>72</v>
      </c>
      <c r="K7897" s="1">
        <f>Tabelle111[[#This Row],[Menge kg Nges]]/1000</f>
        <v>87.62312</v>
      </c>
      <c r="L7897" s="1">
        <f>Tabelle111[[#This Row],[Menge kg P2O5]]/1000</f>
        <v>25.444040000000001</v>
      </c>
      <c r="M7897" s="1">
        <f>Tabelle111[[#This Row],[Menge t Nges]]/Tabelle111[[#This Row],[Anzahl Lieferscheine]]</f>
        <v>1.200316712328767</v>
      </c>
      <c r="N7897" s="1">
        <f>Tabelle111[[#This Row],[Menge t P2O5]]/Tabelle111[[#This Row],[Anzahl Lieferscheine]]</f>
        <v>0.34854849315068492</v>
      </c>
    </row>
    <row r="7898" spans="1:14" x14ac:dyDescent="0.2">
      <c r="A7898" s="2" t="s">
        <v>38</v>
      </c>
      <c r="B7898" s="2" t="s">
        <v>38</v>
      </c>
      <c r="C7898" s="2" t="s">
        <v>6</v>
      </c>
      <c r="D7898" s="2" t="s">
        <v>7</v>
      </c>
      <c r="E7898" s="2" t="s">
        <v>9</v>
      </c>
      <c r="F7898" s="2" t="s">
        <v>61</v>
      </c>
      <c r="G7898" s="1">
        <v>12522.4</v>
      </c>
      <c r="H7898" s="1">
        <v>5240.6000000000004</v>
      </c>
      <c r="I7898" s="4">
        <v>38</v>
      </c>
      <c r="J7898" s="2" t="s">
        <v>72</v>
      </c>
      <c r="K7898" s="1">
        <f>Tabelle111[[#This Row],[Menge kg Nges]]/1000</f>
        <v>12.522399999999999</v>
      </c>
      <c r="L7898" s="1">
        <f>Tabelle111[[#This Row],[Menge kg P2O5]]/1000</f>
        <v>5.2406000000000006</v>
      </c>
      <c r="M7898" s="1">
        <f>Tabelle111[[#This Row],[Menge t Nges]]/Tabelle111[[#This Row],[Anzahl Lieferscheine]]</f>
        <v>0.32953684210526313</v>
      </c>
      <c r="N7898" s="1">
        <f>Tabelle111[[#This Row],[Menge t P2O5]]/Tabelle111[[#This Row],[Anzahl Lieferscheine]]</f>
        <v>0.13791052631578948</v>
      </c>
    </row>
    <row r="7899" spans="1:14" x14ac:dyDescent="0.2">
      <c r="A7899" s="2" t="s">
        <v>38</v>
      </c>
      <c r="B7899" s="2" t="s">
        <v>38</v>
      </c>
      <c r="C7899" s="2" t="s">
        <v>6</v>
      </c>
      <c r="D7899" s="2" t="s">
        <v>7</v>
      </c>
      <c r="E7899" s="2" t="s">
        <v>10</v>
      </c>
      <c r="F7899" s="2" t="s">
        <v>61</v>
      </c>
      <c r="G7899" s="1">
        <v>3693.7000000000003</v>
      </c>
      <c r="H7899" s="1">
        <v>1470.3</v>
      </c>
      <c r="I7899" s="4">
        <v>20</v>
      </c>
      <c r="J7899" s="2" t="s">
        <v>72</v>
      </c>
      <c r="K7899" s="1">
        <f>Tabelle111[[#This Row],[Menge kg Nges]]/1000</f>
        <v>3.6937000000000002</v>
      </c>
      <c r="L7899" s="1">
        <f>Tabelle111[[#This Row],[Menge kg P2O5]]/1000</f>
        <v>1.4702999999999999</v>
      </c>
      <c r="M7899" s="1">
        <f>Tabelle111[[#This Row],[Menge t Nges]]/Tabelle111[[#This Row],[Anzahl Lieferscheine]]</f>
        <v>0.18468500000000002</v>
      </c>
      <c r="N7899" s="1">
        <f>Tabelle111[[#This Row],[Menge t P2O5]]/Tabelle111[[#This Row],[Anzahl Lieferscheine]]</f>
        <v>7.3514999999999997E-2</v>
      </c>
    </row>
    <row r="7900" spans="1:14" x14ac:dyDescent="0.2">
      <c r="A7900" s="2" t="s">
        <v>38</v>
      </c>
      <c r="B7900" s="2" t="s">
        <v>38</v>
      </c>
      <c r="C7900" s="2" t="s">
        <v>6</v>
      </c>
      <c r="D7900" s="2" t="s">
        <v>7</v>
      </c>
      <c r="E7900" s="2" t="s">
        <v>11</v>
      </c>
      <c r="F7900" s="2" t="s">
        <v>61</v>
      </c>
      <c r="G7900" s="1">
        <v>5446.79</v>
      </c>
      <c r="H7900" s="1">
        <v>2926.0800000000004</v>
      </c>
      <c r="I7900" s="4">
        <v>21</v>
      </c>
      <c r="J7900" s="2" t="s">
        <v>72</v>
      </c>
      <c r="K7900" s="1">
        <f>Tabelle111[[#This Row],[Menge kg Nges]]/1000</f>
        <v>5.44679</v>
      </c>
      <c r="L7900" s="1">
        <f>Tabelle111[[#This Row],[Menge kg P2O5]]/1000</f>
        <v>2.9260800000000002</v>
      </c>
      <c r="M7900" s="1">
        <f>Tabelle111[[#This Row],[Menge t Nges]]/Tabelle111[[#This Row],[Anzahl Lieferscheine]]</f>
        <v>0.25937095238095237</v>
      </c>
      <c r="N7900" s="1">
        <f>Tabelle111[[#This Row],[Menge t P2O5]]/Tabelle111[[#This Row],[Anzahl Lieferscheine]]</f>
        <v>0.13933714285714288</v>
      </c>
    </row>
    <row r="7901" spans="1:14" x14ac:dyDescent="0.2">
      <c r="A7901" s="2" t="s">
        <v>38</v>
      </c>
      <c r="B7901" s="2" t="s">
        <v>38</v>
      </c>
      <c r="C7901" s="2" t="s">
        <v>6</v>
      </c>
      <c r="D7901" s="2" t="s">
        <v>7</v>
      </c>
      <c r="E7901" s="2" t="s">
        <v>12</v>
      </c>
      <c r="F7901" s="2" t="s">
        <v>61</v>
      </c>
      <c r="G7901" s="1">
        <v>26461.57</v>
      </c>
      <c r="H7901" s="1">
        <v>12005.229999999994</v>
      </c>
      <c r="I7901" s="4">
        <v>43</v>
      </c>
      <c r="J7901" s="2" t="s">
        <v>72</v>
      </c>
      <c r="K7901" s="1">
        <f>Tabelle111[[#This Row],[Menge kg Nges]]/1000</f>
        <v>26.461569999999998</v>
      </c>
      <c r="L7901" s="1">
        <f>Tabelle111[[#This Row],[Menge kg P2O5]]/1000</f>
        <v>12.005229999999994</v>
      </c>
      <c r="M7901" s="1">
        <f>Tabelle111[[#This Row],[Menge t Nges]]/Tabelle111[[#This Row],[Anzahl Lieferscheine]]</f>
        <v>0.6153853488372093</v>
      </c>
      <c r="N7901" s="1">
        <f>Tabelle111[[#This Row],[Menge t P2O5]]/Tabelle111[[#This Row],[Anzahl Lieferscheine]]</f>
        <v>0.27919139534883708</v>
      </c>
    </row>
    <row r="7902" spans="1:14" x14ac:dyDescent="0.2">
      <c r="A7902" s="2" t="s">
        <v>38</v>
      </c>
      <c r="B7902" s="2" t="s">
        <v>38</v>
      </c>
      <c r="C7902" s="2" t="s">
        <v>6</v>
      </c>
      <c r="D7902" s="2" t="s">
        <v>7</v>
      </c>
      <c r="E7902" s="2" t="s">
        <v>13</v>
      </c>
      <c r="F7902" s="2" t="s">
        <v>61</v>
      </c>
      <c r="G7902" s="1">
        <v>5653.7999999999993</v>
      </c>
      <c r="H7902" s="1">
        <v>2617.3999999999996</v>
      </c>
      <c r="I7902" s="4">
        <v>16</v>
      </c>
      <c r="J7902" s="2" t="s">
        <v>72</v>
      </c>
      <c r="K7902" s="1">
        <f>Tabelle111[[#This Row],[Menge kg Nges]]/1000</f>
        <v>5.6537999999999995</v>
      </c>
      <c r="L7902" s="1">
        <f>Tabelle111[[#This Row],[Menge kg P2O5]]/1000</f>
        <v>2.6173999999999995</v>
      </c>
      <c r="M7902" s="1">
        <f>Tabelle111[[#This Row],[Menge t Nges]]/Tabelle111[[#This Row],[Anzahl Lieferscheine]]</f>
        <v>0.35336249999999997</v>
      </c>
      <c r="N7902" s="1">
        <f>Tabelle111[[#This Row],[Menge t P2O5]]/Tabelle111[[#This Row],[Anzahl Lieferscheine]]</f>
        <v>0.16358749999999997</v>
      </c>
    </row>
    <row r="7903" spans="1:14" x14ac:dyDescent="0.2">
      <c r="A7903" s="2" t="s">
        <v>38</v>
      </c>
      <c r="B7903" s="2" t="s">
        <v>38</v>
      </c>
      <c r="C7903" s="2" t="s">
        <v>6</v>
      </c>
      <c r="D7903" s="2" t="s">
        <v>7</v>
      </c>
      <c r="E7903" s="2" t="s">
        <v>14</v>
      </c>
      <c r="F7903" s="2" t="s">
        <v>61</v>
      </c>
      <c r="G7903" s="1">
        <v>14441.109999999999</v>
      </c>
      <c r="H7903" s="1">
        <v>7149.36</v>
      </c>
      <c r="I7903" s="4">
        <v>30</v>
      </c>
      <c r="J7903" s="2" t="s">
        <v>72</v>
      </c>
      <c r="K7903" s="1">
        <f>Tabelle111[[#This Row],[Menge kg Nges]]/1000</f>
        <v>14.441109999999998</v>
      </c>
      <c r="L7903" s="1">
        <f>Tabelle111[[#This Row],[Menge kg P2O5]]/1000</f>
        <v>7.1493599999999997</v>
      </c>
      <c r="M7903" s="1">
        <f>Tabelle111[[#This Row],[Menge t Nges]]/Tabelle111[[#This Row],[Anzahl Lieferscheine]]</f>
        <v>0.48137033333333329</v>
      </c>
      <c r="N7903" s="1">
        <f>Tabelle111[[#This Row],[Menge t P2O5]]/Tabelle111[[#This Row],[Anzahl Lieferscheine]]</f>
        <v>0.238312</v>
      </c>
    </row>
    <row r="7904" spans="1:14" x14ac:dyDescent="0.2">
      <c r="A7904" s="2" t="s">
        <v>38</v>
      </c>
      <c r="B7904" s="2" t="s">
        <v>38</v>
      </c>
      <c r="C7904" s="2" t="s">
        <v>6</v>
      </c>
      <c r="D7904" s="2" t="s">
        <v>15</v>
      </c>
      <c r="E7904" s="2" t="s">
        <v>8</v>
      </c>
      <c r="F7904" s="2" t="s">
        <v>61</v>
      </c>
      <c r="G7904" s="1">
        <v>4774</v>
      </c>
      <c r="H7904" s="1">
        <v>2101.0000000000005</v>
      </c>
      <c r="I7904" s="4">
        <v>8</v>
      </c>
      <c r="J7904" s="2" t="s">
        <v>72</v>
      </c>
      <c r="K7904" s="1">
        <f>Tabelle111[[#This Row],[Menge kg Nges]]/1000</f>
        <v>4.774</v>
      </c>
      <c r="L7904" s="1">
        <f>Tabelle111[[#This Row],[Menge kg P2O5]]/1000</f>
        <v>2.1010000000000004</v>
      </c>
      <c r="M7904" s="1">
        <f>Tabelle111[[#This Row],[Menge t Nges]]/Tabelle111[[#This Row],[Anzahl Lieferscheine]]</f>
        <v>0.59675</v>
      </c>
      <c r="N7904" s="1">
        <f>Tabelle111[[#This Row],[Menge t P2O5]]/Tabelle111[[#This Row],[Anzahl Lieferscheine]]</f>
        <v>0.26262500000000005</v>
      </c>
    </row>
    <row r="7905" spans="1:14" x14ac:dyDescent="0.2">
      <c r="A7905" s="2" t="s">
        <v>38</v>
      </c>
      <c r="B7905" s="2" t="s">
        <v>38</v>
      </c>
      <c r="C7905" s="2" t="s">
        <v>6</v>
      </c>
      <c r="D7905" s="2" t="s">
        <v>15</v>
      </c>
      <c r="E7905" s="2" t="s">
        <v>17</v>
      </c>
      <c r="F7905" s="2" t="s">
        <v>61</v>
      </c>
      <c r="G7905" s="1">
        <v>939</v>
      </c>
      <c r="H7905" s="1">
        <v>469.5</v>
      </c>
      <c r="I7905" s="4">
        <v>5</v>
      </c>
      <c r="J7905" s="2" t="s">
        <v>72</v>
      </c>
      <c r="K7905" s="1">
        <f>Tabelle111[[#This Row],[Menge kg Nges]]/1000</f>
        <v>0.93899999999999995</v>
      </c>
      <c r="L7905" s="1">
        <f>Tabelle111[[#This Row],[Menge kg P2O5]]/1000</f>
        <v>0.46949999999999997</v>
      </c>
      <c r="M7905" s="1">
        <f>Tabelle111[[#This Row],[Menge t Nges]]/Tabelle111[[#This Row],[Anzahl Lieferscheine]]</f>
        <v>0.18779999999999999</v>
      </c>
      <c r="N7905" s="1">
        <f>Tabelle111[[#This Row],[Menge t P2O5]]/Tabelle111[[#This Row],[Anzahl Lieferscheine]]</f>
        <v>9.3899999999999997E-2</v>
      </c>
    </row>
    <row r="7906" spans="1:14" x14ac:dyDescent="0.2">
      <c r="A7906" s="2" t="s">
        <v>38</v>
      </c>
      <c r="B7906" s="2" t="s">
        <v>38</v>
      </c>
      <c r="C7906" s="2" t="s">
        <v>6</v>
      </c>
      <c r="D7906" s="2" t="s">
        <v>15</v>
      </c>
      <c r="E7906" s="2" t="s">
        <v>35</v>
      </c>
      <c r="F7906" s="2" t="s">
        <v>61</v>
      </c>
      <c r="G7906" s="1">
        <v>310</v>
      </c>
      <c r="H7906" s="1">
        <v>240</v>
      </c>
      <c r="I7906" s="4">
        <v>1</v>
      </c>
      <c r="J7906" s="2" t="s">
        <v>72</v>
      </c>
      <c r="K7906" s="1">
        <f>Tabelle111[[#This Row],[Menge kg Nges]]/1000</f>
        <v>0.31</v>
      </c>
      <c r="L7906" s="1">
        <f>Tabelle111[[#This Row],[Menge kg P2O5]]/1000</f>
        <v>0.24</v>
      </c>
      <c r="M7906" s="1">
        <f>Tabelle111[[#This Row],[Menge t Nges]]/Tabelle111[[#This Row],[Anzahl Lieferscheine]]</f>
        <v>0.31</v>
      </c>
      <c r="N7906" s="1">
        <f>Tabelle111[[#This Row],[Menge t P2O5]]/Tabelle111[[#This Row],[Anzahl Lieferscheine]]</f>
        <v>0.24</v>
      </c>
    </row>
    <row r="7907" spans="1:14" x14ac:dyDescent="0.2">
      <c r="A7907" s="2" t="s">
        <v>38</v>
      </c>
      <c r="B7907" s="2" t="s">
        <v>38</v>
      </c>
      <c r="C7907" s="2" t="s">
        <v>6</v>
      </c>
      <c r="D7907" s="2" t="s">
        <v>15</v>
      </c>
      <c r="E7907" s="2" t="s">
        <v>18</v>
      </c>
      <c r="F7907" s="2" t="s">
        <v>61</v>
      </c>
      <c r="G7907" s="1">
        <v>8346.36</v>
      </c>
      <c r="H7907" s="1">
        <v>6665.12</v>
      </c>
      <c r="I7907" s="4">
        <v>13</v>
      </c>
      <c r="J7907" s="2" t="s">
        <v>72</v>
      </c>
      <c r="K7907" s="1">
        <f>Tabelle111[[#This Row],[Menge kg Nges]]/1000</f>
        <v>8.3463600000000007</v>
      </c>
      <c r="L7907" s="1">
        <f>Tabelle111[[#This Row],[Menge kg P2O5]]/1000</f>
        <v>6.6651199999999999</v>
      </c>
      <c r="M7907" s="1">
        <f>Tabelle111[[#This Row],[Menge t Nges]]/Tabelle111[[#This Row],[Anzahl Lieferscheine]]</f>
        <v>0.64202769230769241</v>
      </c>
      <c r="N7907" s="1">
        <f>Tabelle111[[#This Row],[Menge t P2O5]]/Tabelle111[[#This Row],[Anzahl Lieferscheine]]</f>
        <v>0.51270153846153843</v>
      </c>
    </row>
    <row r="7908" spans="1:14" x14ac:dyDescent="0.2">
      <c r="A7908" s="2" t="s">
        <v>38</v>
      </c>
      <c r="B7908" s="2" t="s">
        <v>38</v>
      </c>
      <c r="C7908" s="2" t="s">
        <v>6</v>
      </c>
      <c r="D7908" s="2" t="s">
        <v>15</v>
      </c>
      <c r="E7908" s="2" t="s">
        <v>20</v>
      </c>
      <c r="F7908" s="2" t="s">
        <v>61</v>
      </c>
      <c r="G7908" s="1">
        <v>2564.4900000000002</v>
      </c>
      <c r="H7908" s="1">
        <v>2059.27</v>
      </c>
      <c r="I7908" s="4">
        <v>13</v>
      </c>
      <c r="J7908" s="2" t="s">
        <v>72</v>
      </c>
      <c r="K7908" s="1">
        <f>Tabelle111[[#This Row],[Menge kg Nges]]/1000</f>
        <v>2.5644900000000002</v>
      </c>
      <c r="L7908" s="1">
        <f>Tabelle111[[#This Row],[Menge kg P2O5]]/1000</f>
        <v>2.0592700000000002</v>
      </c>
      <c r="M7908" s="1">
        <f>Tabelle111[[#This Row],[Menge t Nges]]/Tabelle111[[#This Row],[Anzahl Lieferscheine]]</f>
        <v>0.19726846153846156</v>
      </c>
      <c r="N7908" s="1">
        <f>Tabelle111[[#This Row],[Menge t P2O5]]/Tabelle111[[#This Row],[Anzahl Lieferscheine]]</f>
        <v>0.15840538461538461</v>
      </c>
    </row>
    <row r="7909" spans="1:14" x14ac:dyDescent="0.2">
      <c r="A7909" s="2" t="s">
        <v>38</v>
      </c>
      <c r="B7909" s="2" t="s">
        <v>38</v>
      </c>
      <c r="C7909" s="2" t="s">
        <v>6</v>
      </c>
      <c r="D7909" s="2" t="s">
        <v>15</v>
      </c>
      <c r="E7909" s="2" t="s">
        <v>21</v>
      </c>
      <c r="F7909" s="2" t="s">
        <v>61</v>
      </c>
      <c r="G7909" s="1">
        <v>4490.3200000000015</v>
      </c>
      <c r="H7909" s="1">
        <v>2581.3999999999996</v>
      </c>
      <c r="I7909" s="4">
        <v>14</v>
      </c>
      <c r="J7909" s="2" t="s">
        <v>72</v>
      </c>
      <c r="K7909" s="1">
        <f>Tabelle111[[#This Row],[Menge kg Nges]]/1000</f>
        <v>4.4903200000000014</v>
      </c>
      <c r="L7909" s="1">
        <f>Tabelle111[[#This Row],[Menge kg P2O5]]/1000</f>
        <v>2.5813999999999995</v>
      </c>
      <c r="M7909" s="1">
        <f>Tabelle111[[#This Row],[Menge t Nges]]/Tabelle111[[#This Row],[Anzahl Lieferscheine]]</f>
        <v>0.32073714285714294</v>
      </c>
      <c r="N7909" s="1">
        <f>Tabelle111[[#This Row],[Menge t P2O5]]/Tabelle111[[#This Row],[Anzahl Lieferscheine]]</f>
        <v>0.18438571428571424</v>
      </c>
    </row>
    <row r="7910" spans="1:14" x14ac:dyDescent="0.2">
      <c r="A7910" s="2" t="s">
        <v>38</v>
      </c>
      <c r="B7910" s="2" t="s">
        <v>38</v>
      </c>
      <c r="C7910" s="2" t="s">
        <v>6</v>
      </c>
      <c r="D7910" s="2" t="s">
        <v>15</v>
      </c>
      <c r="E7910" s="2" t="s">
        <v>9</v>
      </c>
      <c r="F7910" s="2" t="s">
        <v>61</v>
      </c>
      <c r="G7910" s="1">
        <v>4756.6000000000004</v>
      </c>
      <c r="H7910" s="1">
        <v>2154.75</v>
      </c>
      <c r="I7910" s="4">
        <v>8</v>
      </c>
      <c r="J7910" s="2" t="s">
        <v>72</v>
      </c>
      <c r="K7910" s="1">
        <f>Tabelle111[[#This Row],[Menge kg Nges]]/1000</f>
        <v>4.7566000000000006</v>
      </c>
      <c r="L7910" s="1">
        <f>Tabelle111[[#This Row],[Menge kg P2O5]]/1000</f>
        <v>2.1547499999999999</v>
      </c>
      <c r="M7910" s="1">
        <f>Tabelle111[[#This Row],[Menge t Nges]]/Tabelle111[[#This Row],[Anzahl Lieferscheine]]</f>
        <v>0.59457500000000008</v>
      </c>
      <c r="N7910" s="1">
        <f>Tabelle111[[#This Row],[Menge t P2O5]]/Tabelle111[[#This Row],[Anzahl Lieferscheine]]</f>
        <v>0.26934374999999999</v>
      </c>
    </row>
    <row r="7911" spans="1:14" x14ac:dyDescent="0.2">
      <c r="A7911" s="2" t="s">
        <v>38</v>
      </c>
      <c r="B7911" s="2" t="s">
        <v>38</v>
      </c>
      <c r="C7911" s="2" t="s">
        <v>6</v>
      </c>
      <c r="D7911" s="2" t="s">
        <v>15</v>
      </c>
      <c r="E7911" s="2" t="s">
        <v>10</v>
      </c>
      <c r="F7911" s="2" t="s">
        <v>61</v>
      </c>
      <c r="G7911" s="1">
        <v>11347.320000000002</v>
      </c>
      <c r="H7911" s="1">
        <v>5152.0199999999995</v>
      </c>
      <c r="I7911" s="4">
        <v>9</v>
      </c>
      <c r="J7911" s="2" t="s">
        <v>72</v>
      </c>
      <c r="K7911" s="1">
        <f>Tabelle111[[#This Row],[Menge kg Nges]]/1000</f>
        <v>11.347320000000002</v>
      </c>
      <c r="L7911" s="1">
        <f>Tabelle111[[#This Row],[Menge kg P2O5]]/1000</f>
        <v>5.1520199999999994</v>
      </c>
      <c r="M7911" s="1">
        <f>Tabelle111[[#This Row],[Menge t Nges]]/Tabelle111[[#This Row],[Anzahl Lieferscheine]]</f>
        <v>1.2608133333333336</v>
      </c>
      <c r="N7911" s="1">
        <f>Tabelle111[[#This Row],[Menge t P2O5]]/Tabelle111[[#This Row],[Anzahl Lieferscheine]]</f>
        <v>0.57244666666666655</v>
      </c>
    </row>
    <row r="7912" spans="1:14" x14ac:dyDescent="0.2">
      <c r="A7912" s="2" t="s">
        <v>38</v>
      </c>
      <c r="B7912" s="2" t="s">
        <v>38</v>
      </c>
      <c r="C7912" s="2" t="s">
        <v>6</v>
      </c>
      <c r="D7912" s="2" t="s">
        <v>15</v>
      </c>
      <c r="E7912" s="2" t="s">
        <v>12</v>
      </c>
      <c r="F7912" s="2" t="s">
        <v>61</v>
      </c>
      <c r="G7912" s="1">
        <v>546</v>
      </c>
      <c r="H7912" s="1">
        <v>490</v>
      </c>
      <c r="I7912" s="4">
        <v>1</v>
      </c>
      <c r="J7912" s="2" t="s">
        <v>72</v>
      </c>
      <c r="K7912" s="1">
        <f>Tabelle111[[#This Row],[Menge kg Nges]]/1000</f>
        <v>0.54600000000000004</v>
      </c>
      <c r="L7912" s="1">
        <f>Tabelle111[[#This Row],[Menge kg P2O5]]/1000</f>
        <v>0.49</v>
      </c>
      <c r="M7912" s="1">
        <f>Tabelle111[[#This Row],[Menge t Nges]]/Tabelle111[[#This Row],[Anzahl Lieferscheine]]</f>
        <v>0.54600000000000004</v>
      </c>
      <c r="N7912" s="1">
        <f>Tabelle111[[#This Row],[Menge t P2O5]]/Tabelle111[[#This Row],[Anzahl Lieferscheine]]</f>
        <v>0.49</v>
      </c>
    </row>
    <row r="7913" spans="1:14" x14ac:dyDescent="0.2">
      <c r="A7913" s="2" t="s">
        <v>38</v>
      </c>
      <c r="B7913" s="2" t="s">
        <v>38</v>
      </c>
      <c r="C7913" s="2" t="s">
        <v>25</v>
      </c>
      <c r="D7913" s="2" t="s">
        <v>25</v>
      </c>
      <c r="E7913" s="2" t="s">
        <v>26</v>
      </c>
      <c r="F7913" s="2" t="s">
        <v>61</v>
      </c>
      <c r="G7913" s="1">
        <v>117341.17999999993</v>
      </c>
      <c r="H7913" s="1">
        <v>44169.240000000005</v>
      </c>
      <c r="I7913" s="4">
        <v>189</v>
      </c>
      <c r="J7913" s="2" t="s">
        <v>72</v>
      </c>
      <c r="K7913" s="1">
        <f>Tabelle111[[#This Row],[Menge kg Nges]]/1000</f>
        <v>117.34117999999994</v>
      </c>
      <c r="L7913" s="1">
        <f>Tabelle111[[#This Row],[Menge kg P2O5]]/1000</f>
        <v>44.169240000000002</v>
      </c>
      <c r="M7913" s="1">
        <f>Tabelle111[[#This Row],[Menge t Nges]]/Tabelle111[[#This Row],[Anzahl Lieferscheine]]</f>
        <v>0.62085280423280387</v>
      </c>
      <c r="N7913" s="1">
        <f>Tabelle111[[#This Row],[Menge t P2O5]]/Tabelle111[[#This Row],[Anzahl Lieferscheine]]</f>
        <v>0.23369968253968254</v>
      </c>
    </row>
    <row r="7914" spans="1:14" x14ac:dyDescent="0.2">
      <c r="A7914" s="2" t="s">
        <v>38</v>
      </c>
      <c r="B7914" s="2" t="s">
        <v>40</v>
      </c>
      <c r="C7914" s="2" t="s">
        <v>6</v>
      </c>
      <c r="D7914" s="2" t="s">
        <v>7</v>
      </c>
      <c r="E7914" s="2" t="s">
        <v>8</v>
      </c>
      <c r="F7914" s="2" t="s">
        <v>61</v>
      </c>
      <c r="G7914" s="1">
        <v>4380.5599999999995</v>
      </c>
      <c r="H7914" s="1">
        <v>1226.82</v>
      </c>
      <c r="I7914" s="4">
        <v>3</v>
      </c>
      <c r="J7914" s="2" t="s">
        <v>72</v>
      </c>
      <c r="K7914" s="1">
        <f>Tabelle111[[#This Row],[Menge kg Nges]]/1000</f>
        <v>4.3805599999999991</v>
      </c>
      <c r="L7914" s="1">
        <f>Tabelle111[[#This Row],[Menge kg P2O5]]/1000</f>
        <v>1.22682</v>
      </c>
      <c r="M7914" s="1">
        <f>Tabelle111[[#This Row],[Menge t Nges]]/Tabelle111[[#This Row],[Anzahl Lieferscheine]]</f>
        <v>1.4601866666666663</v>
      </c>
      <c r="N7914" s="1">
        <f>Tabelle111[[#This Row],[Menge t P2O5]]/Tabelle111[[#This Row],[Anzahl Lieferscheine]]</f>
        <v>0.40894000000000003</v>
      </c>
    </row>
    <row r="7915" spans="1:14" x14ac:dyDescent="0.2">
      <c r="A7915" s="2" t="s">
        <v>38</v>
      </c>
      <c r="B7915" s="2" t="s">
        <v>40</v>
      </c>
      <c r="C7915" s="2" t="s">
        <v>6</v>
      </c>
      <c r="D7915" s="2" t="s">
        <v>7</v>
      </c>
      <c r="E7915" s="2" t="s">
        <v>12</v>
      </c>
      <c r="F7915" s="2" t="s">
        <v>61</v>
      </c>
      <c r="G7915" s="1">
        <v>4250.3999999999996</v>
      </c>
      <c r="H7915" s="1">
        <v>1545.6</v>
      </c>
      <c r="I7915" s="4">
        <v>6</v>
      </c>
      <c r="J7915" s="2" t="s">
        <v>72</v>
      </c>
      <c r="K7915" s="1">
        <f>Tabelle111[[#This Row],[Menge kg Nges]]/1000</f>
        <v>4.2504</v>
      </c>
      <c r="L7915" s="1">
        <f>Tabelle111[[#This Row],[Menge kg P2O5]]/1000</f>
        <v>1.5455999999999999</v>
      </c>
      <c r="M7915" s="1">
        <f>Tabelle111[[#This Row],[Menge t Nges]]/Tabelle111[[#This Row],[Anzahl Lieferscheine]]</f>
        <v>0.70840000000000003</v>
      </c>
      <c r="N7915" s="1">
        <f>Tabelle111[[#This Row],[Menge t P2O5]]/Tabelle111[[#This Row],[Anzahl Lieferscheine]]</f>
        <v>0.2576</v>
      </c>
    </row>
    <row r="7916" spans="1:14" x14ac:dyDescent="0.2">
      <c r="A7916" s="2" t="s">
        <v>38</v>
      </c>
      <c r="B7916" s="2" t="s">
        <v>40</v>
      </c>
      <c r="C7916" s="2" t="s">
        <v>6</v>
      </c>
      <c r="D7916" s="2" t="s">
        <v>7</v>
      </c>
      <c r="E7916" s="2" t="s">
        <v>14</v>
      </c>
      <c r="F7916" s="2" t="s">
        <v>61</v>
      </c>
      <c r="G7916" s="1">
        <v>1271</v>
      </c>
      <c r="H7916" s="1">
        <v>717.5</v>
      </c>
      <c r="I7916" s="4">
        <v>2</v>
      </c>
      <c r="J7916" s="2" t="s">
        <v>72</v>
      </c>
      <c r="K7916" s="1">
        <f>Tabelle111[[#This Row],[Menge kg Nges]]/1000</f>
        <v>1.2709999999999999</v>
      </c>
      <c r="L7916" s="1">
        <f>Tabelle111[[#This Row],[Menge kg P2O5]]/1000</f>
        <v>0.71750000000000003</v>
      </c>
      <c r="M7916" s="1">
        <f>Tabelle111[[#This Row],[Menge t Nges]]/Tabelle111[[#This Row],[Anzahl Lieferscheine]]</f>
        <v>0.63549999999999995</v>
      </c>
      <c r="N7916" s="1">
        <f>Tabelle111[[#This Row],[Menge t P2O5]]/Tabelle111[[#This Row],[Anzahl Lieferscheine]]</f>
        <v>0.35875000000000001</v>
      </c>
    </row>
    <row r="7917" spans="1:14" x14ac:dyDescent="0.2">
      <c r="A7917" s="2" t="s">
        <v>38</v>
      </c>
      <c r="B7917" s="2" t="s">
        <v>40</v>
      </c>
      <c r="C7917" s="2" t="s">
        <v>6</v>
      </c>
      <c r="D7917" s="2" t="s">
        <v>15</v>
      </c>
      <c r="E7917" s="2" t="s">
        <v>12</v>
      </c>
      <c r="F7917" s="2" t="s">
        <v>61</v>
      </c>
      <c r="G7917" s="1">
        <v>1670.76</v>
      </c>
      <c r="H7917" s="1">
        <v>1499.4</v>
      </c>
      <c r="I7917" s="4">
        <v>2</v>
      </c>
      <c r="J7917" s="2" t="s">
        <v>72</v>
      </c>
      <c r="K7917" s="1">
        <f>Tabelle111[[#This Row],[Menge kg Nges]]/1000</f>
        <v>1.67076</v>
      </c>
      <c r="L7917" s="1">
        <f>Tabelle111[[#This Row],[Menge kg P2O5]]/1000</f>
        <v>1.4994000000000001</v>
      </c>
      <c r="M7917" s="1">
        <f>Tabelle111[[#This Row],[Menge t Nges]]/Tabelle111[[#This Row],[Anzahl Lieferscheine]]</f>
        <v>0.83538000000000001</v>
      </c>
      <c r="N7917" s="1">
        <f>Tabelle111[[#This Row],[Menge t P2O5]]/Tabelle111[[#This Row],[Anzahl Lieferscheine]]</f>
        <v>0.74970000000000003</v>
      </c>
    </row>
    <row r="7918" spans="1:14" x14ac:dyDescent="0.2">
      <c r="A7918" s="2" t="s">
        <v>38</v>
      </c>
      <c r="B7918" s="2" t="s">
        <v>40</v>
      </c>
      <c r="C7918" s="2" t="s">
        <v>25</v>
      </c>
      <c r="D7918" s="2" t="s">
        <v>25</v>
      </c>
      <c r="E7918" s="2" t="s">
        <v>26</v>
      </c>
      <c r="F7918" s="2" t="s">
        <v>61</v>
      </c>
      <c r="G7918" s="1">
        <v>991.12000000000012</v>
      </c>
      <c r="H7918" s="1">
        <v>170.56</v>
      </c>
      <c r="I7918" s="4">
        <v>3</v>
      </c>
      <c r="J7918" s="2" t="s">
        <v>72</v>
      </c>
      <c r="K7918" s="1">
        <f>Tabelle111[[#This Row],[Menge kg Nges]]/1000</f>
        <v>0.99112000000000011</v>
      </c>
      <c r="L7918" s="1">
        <f>Tabelle111[[#This Row],[Menge kg P2O5]]/1000</f>
        <v>0.17055999999999999</v>
      </c>
      <c r="M7918" s="1">
        <f>Tabelle111[[#This Row],[Menge t Nges]]/Tabelle111[[#This Row],[Anzahl Lieferscheine]]</f>
        <v>0.33037333333333335</v>
      </c>
      <c r="N7918" s="1">
        <f>Tabelle111[[#This Row],[Menge t P2O5]]/Tabelle111[[#This Row],[Anzahl Lieferscheine]]</f>
        <v>5.6853333333333332E-2</v>
      </c>
    </row>
    <row r="7919" spans="1:14" x14ac:dyDescent="0.2">
      <c r="A7919" s="2" t="s">
        <v>38</v>
      </c>
      <c r="B7919" s="2" t="s">
        <v>42</v>
      </c>
      <c r="C7919" s="2" t="s">
        <v>6</v>
      </c>
      <c r="D7919" s="2" t="s">
        <v>7</v>
      </c>
      <c r="E7919" s="2" t="s">
        <v>12</v>
      </c>
      <c r="F7919" s="2" t="s">
        <v>61</v>
      </c>
      <c r="G7919" s="1">
        <v>440</v>
      </c>
      <c r="H7919" s="1">
        <v>160</v>
      </c>
      <c r="I7919" s="4">
        <v>1</v>
      </c>
      <c r="J7919" s="2" t="s">
        <v>72</v>
      </c>
      <c r="K7919" s="1">
        <f>Tabelle111[[#This Row],[Menge kg Nges]]/1000</f>
        <v>0.44</v>
      </c>
      <c r="L7919" s="1">
        <f>Tabelle111[[#This Row],[Menge kg P2O5]]/1000</f>
        <v>0.16</v>
      </c>
      <c r="M7919" s="1">
        <f>Tabelle111[[#This Row],[Menge t Nges]]/Tabelle111[[#This Row],[Anzahl Lieferscheine]]</f>
        <v>0.44</v>
      </c>
      <c r="N7919" s="1">
        <f>Tabelle111[[#This Row],[Menge t P2O5]]/Tabelle111[[#This Row],[Anzahl Lieferscheine]]</f>
        <v>0.16</v>
      </c>
    </row>
    <row r="7920" spans="1:14" x14ac:dyDescent="0.2">
      <c r="A7920" s="2" t="s">
        <v>38</v>
      </c>
      <c r="B7920" s="2" t="s">
        <v>42</v>
      </c>
      <c r="C7920" s="2" t="s">
        <v>6</v>
      </c>
      <c r="D7920" s="2" t="s">
        <v>15</v>
      </c>
      <c r="E7920" s="2" t="s">
        <v>8</v>
      </c>
      <c r="F7920" s="2" t="s">
        <v>61</v>
      </c>
      <c r="G7920" s="1">
        <v>434</v>
      </c>
      <c r="H7920" s="1">
        <v>191</v>
      </c>
      <c r="I7920" s="4">
        <v>1</v>
      </c>
      <c r="J7920" s="2" t="s">
        <v>72</v>
      </c>
      <c r="K7920" s="1">
        <f>Tabelle111[[#This Row],[Menge kg Nges]]/1000</f>
        <v>0.434</v>
      </c>
      <c r="L7920" s="1">
        <f>Tabelle111[[#This Row],[Menge kg P2O5]]/1000</f>
        <v>0.191</v>
      </c>
      <c r="M7920" s="1">
        <f>Tabelle111[[#This Row],[Menge t Nges]]/Tabelle111[[#This Row],[Anzahl Lieferscheine]]</f>
        <v>0.434</v>
      </c>
      <c r="N7920" s="1">
        <f>Tabelle111[[#This Row],[Menge t P2O5]]/Tabelle111[[#This Row],[Anzahl Lieferscheine]]</f>
        <v>0.191</v>
      </c>
    </row>
    <row r="7921" spans="1:14" x14ac:dyDescent="0.2">
      <c r="A7921" s="2" t="s">
        <v>38</v>
      </c>
      <c r="B7921" s="2" t="s">
        <v>42</v>
      </c>
      <c r="C7921" s="2" t="s">
        <v>6</v>
      </c>
      <c r="D7921" s="2" t="s">
        <v>15</v>
      </c>
      <c r="E7921" s="2" t="s">
        <v>19</v>
      </c>
      <c r="F7921" s="2" t="s">
        <v>61</v>
      </c>
      <c r="G7921" s="1">
        <v>729</v>
      </c>
      <c r="H7921" s="1">
        <v>810</v>
      </c>
      <c r="I7921" s="4">
        <v>1</v>
      </c>
      <c r="J7921" s="2" t="s">
        <v>72</v>
      </c>
      <c r="K7921" s="1">
        <f>Tabelle111[[#This Row],[Menge kg Nges]]/1000</f>
        <v>0.72899999999999998</v>
      </c>
      <c r="L7921" s="1">
        <f>Tabelle111[[#This Row],[Menge kg P2O5]]/1000</f>
        <v>0.81</v>
      </c>
      <c r="M7921" s="1">
        <f>Tabelle111[[#This Row],[Menge t Nges]]/Tabelle111[[#This Row],[Anzahl Lieferscheine]]</f>
        <v>0.72899999999999998</v>
      </c>
      <c r="N7921" s="1">
        <f>Tabelle111[[#This Row],[Menge t P2O5]]/Tabelle111[[#This Row],[Anzahl Lieferscheine]]</f>
        <v>0.81</v>
      </c>
    </row>
    <row r="7922" spans="1:14" x14ac:dyDescent="0.2">
      <c r="A7922" s="2" t="s">
        <v>38</v>
      </c>
      <c r="B7922" s="2" t="s">
        <v>42</v>
      </c>
      <c r="C7922" s="2" t="s">
        <v>6</v>
      </c>
      <c r="D7922" s="2" t="s">
        <v>15</v>
      </c>
      <c r="E7922" s="2" t="s">
        <v>20</v>
      </c>
      <c r="F7922" s="2" t="s">
        <v>61</v>
      </c>
      <c r="G7922" s="1">
        <v>102</v>
      </c>
      <c r="H7922" s="1">
        <v>75</v>
      </c>
      <c r="I7922" s="4">
        <v>1</v>
      </c>
      <c r="J7922" s="2" t="s">
        <v>72</v>
      </c>
      <c r="K7922" s="1">
        <f>Tabelle111[[#This Row],[Menge kg Nges]]/1000</f>
        <v>0.10199999999999999</v>
      </c>
      <c r="L7922" s="1">
        <f>Tabelle111[[#This Row],[Menge kg P2O5]]/1000</f>
        <v>7.4999999999999997E-2</v>
      </c>
      <c r="M7922" s="1">
        <f>Tabelle111[[#This Row],[Menge t Nges]]/Tabelle111[[#This Row],[Anzahl Lieferscheine]]</f>
        <v>0.10199999999999999</v>
      </c>
      <c r="N7922" s="1">
        <f>Tabelle111[[#This Row],[Menge t P2O5]]/Tabelle111[[#This Row],[Anzahl Lieferscheine]]</f>
        <v>7.4999999999999997E-2</v>
      </c>
    </row>
    <row r="7923" spans="1:14" x14ac:dyDescent="0.2">
      <c r="A7923" s="2" t="s">
        <v>38</v>
      </c>
      <c r="B7923" s="2" t="s">
        <v>42</v>
      </c>
      <c r="C7923" s="2" t="s">
        <v>6</v>
      </c>
      <c r="D7923" s="2" t="s">
        <v>15</v>
      </c>
      <c r="E7923" s="2" t="s">
        <v>21</v>
      </c>
      <c r="F7923" s="2" t="s">
        <v>61</v>
      </c>
      <c r="G7923" s="1">
        <v>642.4</v>
      </c>
      <c r="H7923" s="1">
        <v>308</v>
      </c>
      <c r="I7923" s="4">
        <v>1</v>
      </c>
      <c r="J7923" s="2" t="s">
        <v>72</v>
      </c>
      <c r="K7923" s="1">
        <f>Tabelle111[[#This Row],[Menge kg Nges]]/1000</f>
        <v>0.64239999999999997</v>
      </c>
      <c r="L7923" s="1">
        <f>Tabelle111[[#This Row],[Menge kg P2O5]]/1000</f>
        <v>0.308</v>
      </c>
      <c r="M7923" s="1">
        <f>Tabelle111[[#This Row],[Menge t Nges]]/Tabelle111[[#This Row],[Anzahl Lieferscheine]]</f>
        <v>0.64239999999999997</v>
      </c>
      <c r="N7923" s="1">
        <f>Tabelle111[[#This Row],[Menge t P2O5]]/Tabelle111[[#This Row],[Anzahl Lieferscheine]]</f>
        <v>0.308</v>
      </c>
    </row>
    <row r="7924" spans="1:14" x14ac:dyDescent="0.2">
      <c r="A7924" s="2" t="s">
        <v>38</v>
      </c>
      <c r="B7924" s="2" t="s">
        <v>42</v>
      </c>
      <c r="C7924" s="2" t="s">
        <v>25</v>
      </c>
      <c r="D7924" s="2" t="s">
        <v>25</v>
      </c>
      <c r="E7924" s="2" t="s">
        <v>26</v>
      </c>
      <c r="F7924" s="2" t="s">
        <v>61</v>
      </c>
      <c r="G7924" s="1">
        <v>16601.28</v>
      </c>
      <c r="H7924" s="1">
        <v>5735.159999999998</v>
      </c>
      <c r="I7924" s="4">
        <v>32</v>
      </c>
      <c r="J7924" s="2" t="s">
        <v>72</v>
      </c>
      <c r="K7924" s="1">
        <f>Tabelle111[[#This Row],[Menge kg Nges]]/1000</f>
        <v>16.601279999999999</v>
      </c>
      <c r="L7924" s="1">
        <f>Tabelle111[[#This Row],[Menge kg P2O5]]/1000</f>
        <v>5.7351599999999978</v>
      </c>
      <c r="M7924" s="1">
        <f>Tabelle111[[#This Row],[Menge t Nges]]/Tabelle111[[#This Row],[Anzahl Lieferscheine]]</f>
        <v>0.51878999999999997</v>
      </c>
      <c r="N7924" s="1">
        <f>Tabelle111[[#This Row],[Menge t P2O5]]/Tabelle111[[#This Row],[Anzahl Lieferscheine]]</f>
        <v>0.17922374999999993</v>
      </c>
    </row>
    <row r="7925" spans="1:14" x14ac:dyDescent="0.2">
      <c r="A7925" s="2" t="s">
        <v>39</v>
      </c>
      <c r="B7925" s="2" t="s">
        <v>32</v>
      </c>
      <c r="C7925" s="2" t="s">
        <v>6</v>
      </c>
      <c r="D7925" s="2" t="s">
        <v>7</v>
      </c>
      <c r="E7925" s="2" t="s">
        <v>8</v>
      </c>
      <c r="F7925" s="2" t="s">
        <v>61</v>
      </c>
      <c r="G7925" s="1">
        <v>870</v>
      </c>
      <c r="H7925" s="1">
        <v>310</v>
      </c>
      <c r="I7925" s="4">
        <v>3</v>
      </c>
      <c r="J7925" s="2" t="s">
        <v>72</v>
      </c>
      <c r="K7925" s="1">
        <f>Tabelle111[[#This Row],[Menge kg Nges]]/1000</f>
        <v>0.87</v>
      </c>
      <c r="L7925" s="1">
        <f>Tabelle111[[#This Row],[Menge kg P2O5]]/1000</f>
        <v>0.31</v>
      </c>
      <c r="M7925" s="1">
        <f>Tabelle111[[#This Row],[Menge t Nges]]/Tabelle111[[#This Row],[Anzahl Lieferscheine]]</f>
        <v>0.28999999999999998</v>
      </c>
      <c r="N7925" s="1">
        <f>Tabelle111[[#This Row],[Menge t P2O5]]/Tabelle111[[#This Row],[Anzahl Lieferscheine]]</f>
        <v>0.10333333333333333</v>
      </c>
    </row>
    <row r="7926" spans="1:14" x14ac:dyDescent="0.2">
      <c r="A7926" s="2" t="s">
        <v>39</v>
      </c>
      <c r="B7926" s="2" t="s">
        <v>32</v>
      </c>
      <c r="C7926" s="2" t="s">
        <v>6</v>
      </c>
      <c r="D7926" s="2" t="s">
        <v>7</v>
      </c>
      <c r="E7926" s="2" t="s">
        <v>9</v>
      </c>
      <c r="F7926" s="2" t="s">
        <v>61</v>
      </c>
      <c r="G7926" s="1">
        <v>450.9</v>
      </c>
      <c r="H7926" s="1">
        <v>186.3</v>
      </c>
      <c r="I7926" s="4">
        <v>2</v>
      </c>
      <c r="J7926" s="2" t="s">
        <v>72</v>
      </c>
      <c r="K7926" s="1">
        <f>Tabelle111[[#This Row],[Menge kg Nges]]/1000</f>
        <v>0.45089999999999997</v>
      </c>
      <c r="L7926" s="1">
        <f>Tabelle111[[#This Row],[Menge kg P2O5]]/1000</f>
        <v>0.18630000000000002</v>
      </c>
      <c r="M7926" s="1">
        <f>Tabelle111[[#This Row],[Menge t Nges]]/Tabelle111[[#This Row],[Anzahl Lieferscheine]]</f>
        <v>0.22544999999999998</v>
      </c>
      <c r="N7926" s="1">
        <f>Tabelle111[[#This Row],[Menge t P2O5]]/Tabelle111[[#This Row],[Anzahl Lieferscheine]]</f>
        <v>9.3150000000000011E-2</v>
      </c>
    </row>
    <row r="7927" spans="1:14" x14ac:dyDescent="0.2">
      <c r="A7927" s="2" t="s">
        <v>39</v>
      </c>
      <c r="B7927" s="2" t="s">
        <v>32</v>
      </c>
      <c r="C7927" s="2" t="s">
        <v>6</v>
      </c>
      <c r="D7927" s="2" t="s">
        <v>7</v>
      </c>
      <c r="E7927" s="2" t="s">
        <v>12</v>
      </c>
      <c r="F7927" s="2" t="s">
        <v>61</v>
      </c>
      <c r="G7927" s="1">
        <v>102.5</v>
      </c>
      <c r="H7927" s="1">
        <v>43.75</v>
      </c>
      <c r="I7927" s="4">
        <v>1</v>
      </c>
      <c r="J7927" s="2" t="s">
        <v>72</v>
      </c>
      <c r="K7927" s="1">
        <f>Tabelle111[[#This Row],[Menge kg Nges]]/1000</f>
        <v>0.10249999999999999</v>
      </c>
      <c r="L7927" s="1">
        <f>Tabelle111[[#This Row],[Menge kg P2O5]]/1000</f>
        <v>4.3749999999999997E-2</v>
      </c>
      <c r="M7927" s="1">
        <f>Tabelle111[[#This Row],[Menge t Nges]]/Tabelle111[[#This Row],[Anzahl Lieferscheine]]</f>
        <v>0.10249999999999999</v>
      </c>
      <c r="N7927" s="1">
        <f>Tabelle111[[#This Row],[Menge t P2O5]]/Tabelle111[[#This Row],[Anzahl Lieferscheine]]</f>
        <v>4.3749999999999997E-2</v>
      </c>
    </row>
    <row r="7928" spans="1:14" x14ac:dyDescent="0.2">
      <c r="A7928" s="2" t="s">
        <v>39</v>
      </c>
      <c r="B7928" s="2" t="s">
        <v>32</v>
      </c>
      <c r="C7928" s="2" t="s">
        <v>25</v>
      </c>
      <c r="D7928" s="2" t="s">
        <v>25</v>
      </c>
      <c r="E7928" s="2" t="s">
        <v>26</v>
      </c>
      <c r="F7928" s="2" t="s">
        <v>61</v>
      </c>
      <c r="G7928" s="1">
        <v>390</v>
      </c>
      <c r="H7928" s="1">
        <v>108</v>
      </c>
      <c r="I7928" s="4">
        <v>1</v>
      </c>
      <c r="J7928" s="2" t="s">
        <v>72</v>
      </c>
      <c r="K7928" s="1">
        <f>Tabelle111[[#This Row],[Menge kg Nges]]/1000</f>
        <v>0.39</v>
      </c>
      <c r="L7928" s="1">
        <f>Tabelle111[[#This Row],[Menge kg P2O5]]/1000</f>
        <v>0.108</v>
      </c>
      <c r="M7928" s="1">
        <f>Tabelle111[[#This Row],[Menge t Nges]]/Tabelle111[[#This Row],[Anzahl Lieferscheine]]</f>
        <v>0.39</v>
      </c>
      <c r="N7928" s="1">
        <f>Tabelle111[[#This Row],[Menge t P2O5]]/Tabelle111[[#This Row],[Anzahl Lieferscheine]]</f>
        <v>0.108</v>
      </c>
    </row>
    <row r="7929" spans="1:14" x14ac:dyDescent="0.2">
      <c r="A7929" s="2" t="s">
        <v>39</v>
      </c>
      <c r="B7929" s="2" t="s">
        <v>49</v>
      </c>
      <c r="C7929" s="2" t="s">
        <v>6</v>
      </c>
      <c r="D7929" s="2" t="s">
        <v>7</v>
      </c>
      <c r="E7929" s="2" t="s">
        <v>8</v>
      </c>
      <c r="F7929" s="2" t="s">
        <v>61</v>
      </c>
      <c r="G7929" s="1">
        <v>3290</v>
      </c>
      <c r="H7929" s="1">
        <v>1081</v>
      </c>
      <c r="I7929" s="4">
        <v>5</v>
      </c>
      <c r="J7929" s="2" t="s">
        <v>72</v>
      </c>
      <c r="K7929" s="1">
        <f>Tabelle111[[#This Row],[Menge kg Nges]]/1000</f>
        <v>3.29</v>
      </c>
      <c r="L7929" s="1">
        <f>Tabelle111[[#This Row],[Menge kg P2O5]]/1000</f>
        <v>1.081</v>
      </c>
      <c r="M7929" s="1">
        <f>Tabelle111[[#This Row],[Menge t Nges]]/Tabelle111[[#This Row],[Anzahl Lieferscheine]]</f>
        <v>0.65800000000000003</v>
      </c>
      <c r="N7929" s="1">
        <f>Tabelle111[[#This Row],[Menge t P2O5]]/Tabelle111[[#This Row],[Anzahl Lieferscheine]]</f>
        <v>0.2162</v>
      </c>
    </row>
    <row r="7930" spans="1:14" x14ac:dyDescent="0.2">
      <c r="A7930" s="2" t="s">
        <v>39</v>
      </c>
      <c r="B7930" s="2" t="s">
        <v>34</v>
      </c>
      <c r="C7930" s="2" t="s">
        <v>6</v>
      </c>
      <c r="D7930" s="2" t="s">
        <v>7</v>
      </c>
      <c r="E7930" s="2" t="s">
        <v>8</v>
      </c>
      <c r="F7930" s="2" t="s">
        <v>61</v>
      </c>
      <c r="G7930" s="1">
        <v>1848.75</v>
      </c>
      <c r="H7930" s="1">
        <v>658.75</v>
      </c>
      <c r="I7930" s="4">
        <v>6</v>
      </c>
      <c r="J7930" s="2" t="s">
        <v>72</v>
      </c>
      <c r="K7930" s="1">
        <f>Tabelle111[[#This Row],[Menge kg Nges]]/1000</f>
        <v>1.8487499999999999</v>
      </c>
      <c r="L7930" s="1">
        <f>Tabelle111[[#This Row],[Menge kg P2O5]]/1000</f>
        <v>0.65874999999999995</v>
      </c>
      <c r="M7930" s="1">
        <f>Tabelle111[[#This Row],[Menge t Nges]]/Tabelle111[[#This Row],[Anzahl Lieferscheine]]</f>
        <v>0.30812499999999998</v>
      </c>
      <c r="N7930" s="1">
        <f>Tabelle111[[#This Row],[Menge t P2O5]]/Tabelle111[[#This Row],[Anzahl Lieferscheine]]</f>
        <v>0.10979166666666666</v>
      </c>
    </row>
    <row r="7931" spans="1:14" x14ac:dyDescent="0.2">
      <c r="A7931" s="2" t="s">
        <v>39</v>
      </c>
      <c r="B7931" s="2" t="s">
        <v>34</v>
      </c>
      <c r="C7931" s="2" t="s">
        <v>6</v>
      </c>
      <c r="D7931" s="2" t="s">
        <v>7</v>
      </c>
      <c r="E7931" s="2" t="s">
        <v>9</v>
      </c>
      <c r="F7931" s="2" t="s">
        <v>61</v>
      </c>
      <c r="G7931" s="1">
        <v>34.799999999999997</v>
      </c>
      <c r="H7931" s="1">
        <v>14.4</v>
      </c>
      <c r="I7931" s="4">
        <v>1</v>
      </c>
      <c r="J7931" s="2" t="s">
        <v>72</v>
      </c>
      <c r="K7931" s="1">
        <f>Tabelle111[[#This Row],[Menge kg Nges]]/1000</f>
        <v>3.4799999999999998E-2</v>
      </c>
      <c r="L7931" s="1">
        <f>Tabelle111[[#This Row],[Menge kg P2O5]]/1000</f>
        <v>1.44E-2</v>
      </c>
      <c r="M7931" s="1">
        <f>Tabelle111[[#This Row],[Menge t Nges]]/Tabelle111[[#This Row],[Anzahl Lieferscheine]]</f>
        <v>3.4799999999999998E-2</v>
      </c>
      <c r="N7931" s="1">
        <f>Tabelle111[[#This Row],[Menge t P2O5]]/Tabelle111[[#This Row],[Anzahl Lieferscheine]]</f>
        <v>1.44E-2</v>
      </c>
    </row>
    <row r="7932" spans="1:14" x14ac:dyDescent="0.2">
      <c r="A7932" s="2" t="s">
        <v>39</v>
      </c>
      <c r="B7932" s="2" t="s">
        <v>34</v>
      </c>
      <c r="C7932" s="2" t="s">
        <v>6</v>
      </c>
      <c r="D7932" s="2" t="s">
        <v>7</v>
      </c>
      <c r="E7932" s="2" t="s">
        <v>11</v>
      </c>
      <c r="F7932" s="2" t="s">
        <v>61</v>
      </c>
      <c r="G7932" s="1">
        <v>1001.0999999999999</v>
      </c>
      <c r="H7932" s="1">
        <v>377.69999999999993</v>
      </c>
      <c r="I7932" s="4">
        <v>5</v>
      </c>
      <c r="J7932" s="2" t="s">
        <v>72</v>
      </c>
      <c r="K7932" s="1">
        <f>Tabelle111[[#This Row],[Menge kg Nges]]/1000</f>
        <v>1.0010999999999999</v>
      </c>
      <c r="L7932" s="1">
        <f>Tabelle111[[#This Row],[Menge kg P2O5]]/1000</f>
        <v>0.37769999999999992</v>
      </c>
      <c r="M7932" s="1">
        <f>Tabelle111[[#This Row],[Menge t Nges]]/Tabelle111[[#This Row],[Anzahl Lieferscheine]]</f>
        <v>0.20021999999999998</v>
      </c>
      <c r="N7932" s="1">
        <f>Tabelle111[[#This Row],[Menge t P2O5]]/Tabelle111[[#This Row],[Anzahl Lieferscheine]]</f>
        <v>7.5539999999999982E-2</v>
      </c>
    </row>
    <row r="7933" spans="1:14" x14ac:dyDescent="0.2">
      <c r="A7933" s="2" t="s">
        <v>39</v>
      </c>
      <c r="B7933" s="2" t="s">
        <v>34</v>
      </c>
      <c r="C7933" s="2" t="s">
        <v>6</v>
      </c>
      <c r="D7933" s="2" t="s">
        <v>7</v>
      </c>
      <c r="E7933" s="2" t="s">
        <v>12</v>
      </c>
      <c r="F7933" s="2" t="s">
        <v>61</v>
      </c>
      <c r="G7933" s="1">
        <v>2798.1400000000003</v>
      </c>
      <c r="H7933" s="1">
        <v>1144.1500000000001</v>
      </c>
      <c r="I7933" s="4">
        <v>4</v>
      </c>
      <c r="J7933" s="2" t="s">
        <v>72</v>
      </c>
      <c r="K7933" s="1">
        <f>Tabelle111[[#This Row],[Menge kg Nges]]/1000</f>
        <v>2.7981400000000005</v>
      </c>
      <c r="L7933" s="1">
        <f>Tabelle111[[#This Row],[Menge kg P2O5]]/1000</f>
        <v>1.14415</v>
      </c>
      <c r="M7933" s="1">
        <f>Tabelle111[[#This Row],[Menge t Nges]]/Tabelle111[[#This Row],[Anzahl Lieferscheine]]</f>
        <v>0.69953500000000013</v>
      </c>
      <c r="N7933" s="1">
        <f>Tabelle111[[#This Row],[Menge t P2O5]]/Tabelle111[[#This Row],[Anzahl Lieferscheine]]</f>
        <v>0.2860375</v>
      </c>
    </row>
    <row r="7934" spans="1:14" x14ac:dyDescent="0.2">
      <c r="A7934" s="2" t="s">
        <v>39</v>
      </c>
      <c r="B7934" s="2" t="s">
        <v>34</v>
      </c>
      <c r="C7934" s="2" t="s">
        <v>6</v>
      </c>
      <c r="D7934" s="2" t="s">
        <v>7</v>
      </c>
      <c r="E7934" s="2" t="s">
        <v>14</v>
      </c>
      <c r="F7934" s="2" t="s">
        <v>61</v>
      </c>
      <c r="G7934" s="1">
        <v>43.75</v>
      </c>
      <c r="H7934" s="1">
        <v>28</v>
      </c>
      <c r="I7934" s="4">
        <v>1</v>
      </c>
      <c r="J7934" s="2" t="s">
        <v>72</v>
      </c>
      <c r="K7934" s="1">
        <f>Tabelle111[[#This Row],[Menge kg Nges]]/1000</f>
        <v>4.3749999999999997E-2</v>
      </c>
      <c r="L7934" s="1">
        <f>Tabelle111[[#This Row],[Menge kg P2O5]]/1000</f>
        <v>2.8000000000000001E-2</v>
      </c>
      <c r="M7934" s="1">
        <f>Tabelle111[[#This Row],[Menge t Nges]]/Tabelle111[[#This Row],[Anzahl Lieferscheine]]</f>
        <v>4.3749999999999997E-2</v>
      </c>
      <c r="N7934" s="1">
        <f>Tabelle111[[#This Row],[Menge t P2O5]]/Tabelle111[[#This Row],[Anzahl Lieferscheine]]</f>
        <v>2.8000000000000001E-2</v>
      </c>
    </row>
    <row r="7935" spans="1:14" x14ac:dyDescent="0.2">
      <c r="A7935" s="2" t="s">
        <v>39</v>
      </c>
      <c r="B7935" s="2" t="s">
        <v>34</v>
      </c>
      <c r="C7935" s="2" t="s">
        <v>6</v>
      </c>
      <c r="D7935" s="2" t="s">
        <v>15</v>
      </c>
      <c r="E7935" s="2" t="s">
        <v>21</v>
      </c>
      <c r="F7935" s="2" t="s">
        <v>61</v>
      </c>
      <c r="G7935" s="1">
        <v>150.04</v>
      </c>
      <c r="H7935" s="1">
        <v>137.97</v>
      </c>
      <c r="I7935" s="4">
        <v>1</v>
      </c>
      <c r="J7935" s="2" t="s">
        <v>72</v>
      </c>
      <c r="K7935" s="1">
        <f>Tabelle111[[#This Row],[Menge kg Nges]]/1000</f>
        <v>0.15003999999999998</v>
      </c>
      <c r="L7935" s="1">
        <f>Tabelle111[[#This Row],[Menge kg P2O5]]/1000</f>
        <v>0.13797000000000001</v>
      </c>
      <c r="M7935" s="1">
        <f>Tabelle111[[#This Row],[Menge t Nges]]/Tabelle111[[#This Row],[Anzahl Lieferscheine]]</f>
        <v>0.15003999999999998</v>
      </c>
      <c r="N7935" s="1">
        <f>Tabelle111[[#This Row],[Menge t P2O5]]/Tabelle111[[#This Row],[Anzahl Lieferscheine]]</f>
        <v>0.13797000000000001</v>
      </c>
    </row>
    <row r="7936" spans="1:14" x14ac:dyDescent="0.2">
      <c r="A7936" s="2" t="s">
        <v>39</v>
      </c>
      <c r="B7936" s="2" t="s">
        <v>34</v>
      </c>
      <c r="C7936" s="2" t="s">
        <v>25</v>
      </c>
      <c r="D7936" s="2" t="s">
        <v>25</v>
      </c>
      <c r="E7936" s="2" t="s">
        <v>26</v>
      </c>
      <c r="F7936" s="2" t="s">
        <v>61</v>
      </c>
      <c r="G7936" s="1">
        <v>2112.5</v>
      </c>
      <c r="H7936" s="1">
        <v>585</v>
      </c>
      <c r="I7936" s="4">
        <v>2</v>
      </c>
      <c r="J7936" s="2" t="s">
        <v>72</v>
      </c>
      <c r="K7936" s="1">
        <f>Tabelle111[[#This Row],[Menge kg Nges]]/1000</f>
        <v>2.1124999999999998</v>
      </c>
      <c r="L7936" s="1">
        <f>Tabelle111[[#This Row],[Menge kg P2O5]]/1000</f>
        <v>0.58499999999999996</v>
      </c>
      <c r="M7936" s="1">
        <f>Tabelle111[[#This Row],[Menge t Nges]]/Tabelle111[[#This Row],[Anzahl Lieferscheine]]</f>
        <v>1.0562499999999999</v>
      </c>
      <c r="N7936" s="1">
        <f>Tabelle111[[#This Row],[Menge t P2O5]]/Tabelle111[[#This Row],[Anzahl Lieferscheine]]</f>
        <v>0.29249999999999998</v>
      </c>
    </row>
    <row r="7937" spans="1:14" x14ac:dyDescent="0.2">
      <c r="A7937" s="2" t="s">
        <v>39</v>
      </c>
      <c r="B7937" s="2" t="s">
        <v>37</v>
      </c>
      <c r="C7937" s="2" t="s">
        <v>6</v>
      </c>
      <c r="D7937" s="2" t="s">
        <v>7</v>
      </c>
      <c r="E7937" s="2" t="s">
        <v>8</v>
      </c>
      <c r="F7937" s="2" t="s">
        <v>61</v>
      </c>
      <c r="G7937" s="1">
        <v>3955</v>
      </c>
      <c r="H7937" s="1">
        <v>1299.5</v>
      </c>
      <c r="I7937" s="4">
        <v>10</v>
      </c>
      <c r="J7937" s="2" t="s">
        <v>72</v>
      </c>
      <c r="K7937" s="1">
        <f>Tabelle111[[#This Row],[Menge kg Nges]]/1000</f>
        <v>3.9550000000000001</v>
      </c>
      <c r="L7937" s="1">
        <f>Tabelle111[[#This Row],[Menge kg P2O5]]/1000</f>
        <v>1.2995000000000001</v>
      </c>
      <c r="M7937" s="1">
        <f>Tabelle111[[#This Row],[Menge t Nges]]/Tabelle111[[#This Row],[Anzahl Lieferscheine]]</f>
        <v>0.39550000000000002</v>
      </c>
      <c r="N7937" s="1">
        <f>Tabelle111[[#This Row],[Menge t P2O5]]/Tabelle111[[#This Row],[Anzahl Lieferscheine]]</f>
        <v>0.12995000000000001</v>
      </c>
    </row>
    <row r="7938" spans="1:14" x14ac:dyDescent="0.2">
      <c r="A7938" s="2" t="s">
        <v>39</v>
      </c>
      <c r="B7938" s="2" t="s">
        <v>37</v>
      </c>
      <c r="C7938" s="2" t="s">
        <v>6</v>
      </c>
      <c r="D7938" s="2" t="s">
        <v>7</v>
      </c>
      <c r="E7938" s="2" t="s">
        <v>9</v>
      </c>
      <c r="F7938" s="2" t="s">
        <v>61</v>
      </c>
      <c r="G7938" s="1">
        <v>118.8</v>
      </c>
      <c r="H7938" s="1">
        <v>48.6</v>
      </c>
      <c r="I7938" s="4">
        <v>1</v>
      </c>
      <c r="J7938" s="2" t="s">
        <v>72</v>
      </c>
      <c r="K7938" s="1">
        <f>Tabelle111[[#This Row],[Menge kg Nges]]/1000</f>
        <v>0.1188</v>
      </c>
      <c r="L7938" s="1">
        <f>Tabelle111[[#This Row],[Menge kg P2O5]]/1000</f>
        <v>4.8600000000000004E-2</v>
      </c>
      <c r="M7938" s="1">
        <f>Tabelle111[[#This Row],[Menge t Nges]]/Tabelle111[[#This Row],[Anzahl Lieferscheine]]</f>
        <v>0.1188</v>
      </c>
      <c r="N7938" s="1">
        <f>Tabelle111[[#This Row],[Menge t P2O5]]/Tabelle111[[#This Row],[Anzahl Lieferscheine]]</f>
        <v>4.8600000000000004E-2</v>
      </c>
    </row>
    <row r="7939" spans="1:14" x14ac:dyDescent="0.2">
      <c r="A7939" s="2" t="s">
        <v>39</v>
      </c>
      <c r="B7939" s="2" t="s">
        <v>37</v>
      </c>
      <c r="C7939" s="2" t="s">
        <v>6</v>
      </c>
      <c r="D7939" s="2" t="s">
        <v>7</v>
      </c>
      <c r="E7939" s="2" t="s">
        <v>12</v>
      </c>
      <c r="F7939" s="2" t="s">
        <v>61</v>
      </c>
      <c r="G7939" s="1">
        <v>2080</v>
      </c>
      <c r="H7939" s="1">
        <v>817</v>
      </c>
      <c r="I7939" s="4">
        <v>6</v>
      </c>
      <c r="J7939" s="2" t="s">
        <v>72</v>
      </c>
      <c r="K7939" s="1">
        <f>Tabelle111[[#This Row],[Menge kg Nges]]/1000</f>
        <v>2.08</v>
      </c>
      <c r="L7939" s="1">
        <f>Tabelle111[[#This Row],[Menge kg P2O5]]/1000</f>
        <v>0.81699999999999995</v>
      </c>
      <c r="M7939" s="1">
        <f>Tabelle111[[#This Row],[Menge t Nges]]/Tabelle111[[#This Row],[Anzahl Lieferscheine]]</f>
        <v>0.34666666666666668</v>
      </c>
      <c r="N7939" s="1">
        <f>Tabelle111[[#This Row],[Menge t P2O5]]/Tabelle111[[#This Row],[Anzahl Lieferscheine]]</f>
        <v>0.13616666666666666</v>
      </c>
    </row>
    <row r="7940" spans="1:14" x14ac:dyDescent="0.2">
      <c r="A7940" s="2" t="s">
        <v>39</v>
      </c>
      <c r="B7940" s="2" t="s">
        <v>37</v>
      </c>
      <c r="C7940" s="2" t="s">
        <v>6</v>
      </c>
      <c r="D7940" s="2" t="s">
        <v>7</v>
      </c>
      <c r="E7940" s="2" t="s">
        <v>14</v>
      </c>
      <c r="F7940" s="2" t="s">
        <v>61</v>
      </c>
      <c r="G7940" s="1">
        <v>1050</v>
      </c>
      <c r="H7940" s="1">
        <v>450</v>
      </c>
      <c r="I7940" s="4">
        <v>4</v>
      </c>
      <c r="J7940" s="2" t="s">
        <v>72</v>
      </c>
      <c r="K7940" s="1">
        <f>Tabelle111[[#This Row],[Menge kg Nges]]/1000</f>
        <v>1.05</v>
      </c>
      <c r="L7940" s="1">
        <f>Tabelle111[[#This Row],[Menge kg P2O5]]/1000</f>
        <v>0.45</v>
      </c>
      <c r="M7940" s="1">
        <f>Tabelle111[[#This Row],[Menge t Nges]]/Tabelle111[[#This Row],[Anzahl Lieferscheine]]</f>
        <v>0.26250000000000001</v>
      </c>
      <c r="N7940" s="1">
        <f>Tabelle111[[#This Row],[Menge t P2O5]]/Tabelle111[[#This Row],[Anzahl Lieferscheine]]</f>
        <v>0.1125</v>
      </c>
    </row>
    <row r="7941" spans="1:14" x14ac:dyDescent="0.2">
      <c r="A7941" s="2" t="s">
        <v>39</v>
      </c>
      <c r="B7941" s="2" t="s">
        <v>37</v>
      </c>
      <c r="C7941" s="2" t="s">
        <v>6</v>
      </c>
      <c r="D7941" s="2" t="s">
        <v>15</v>
      </c>
      <c r="E7941" s="2" t="s">
        <v>21</v>
      </c>
      <c r="F7941" s="2" t="s">
        <v>61</v>
      </c>
      <c r="G7941" s="1">
        <v>849.87</v>
      </c>
      <c r="H7941" s="1">
        <v>381.15</v>
      </c>
      <c r="I7941" s="4">
        <v>1</v>
      </c>
      <c r="J7941" s="2" t="s">
        <v>72</v>
      </c>
      <c r="K7941" s="1">
        <f>Tabelle111[[#This Row],[Menge kg Nges]]/1000</f>
        <v>0.84987000000000001</v>
      </c>
      <c r="L7941" s="1">
        <f>Tabelle111[[#This Row],[Menge kg P2O5]]/1000</f>
        <v>0.38114999999999999</v>
      </c>
      <c r="M7941" s="1">
        <f>Tabelle111[[#This Row],[Menge t Nges]]/Tabelle111[[#This Row],[Anzahl Lieferscheine]]</f>
        <v>0.84987000000000001</v>
      </c>
      <c r="N7941" s="1">
        <f>Tabelle111[[#This Row],[Menge t P2O5]]/Tabelle111[[#This Row],[Anzahl Lieferscheine]]</f>
        <v>0.38114999999999999</v>
      </c>
    </row>
    <row r="7942" spans="1:14" x14ac:dyDescent="0.2">
      <c r="A7942" s="2" t="s">
        <v>39</v>
      </c>
      <c r="B7942" s="2" t="s">
        <v>39</v>
      </c>
      <c r="C7942" s="2" t="s">
        <v>6</v>
      </c>
      <c r="D7942" s="2" t="s">
        <v>7</v>
      </c>
      <c r="E7942" s="2" t="s">
        <v>8</v>
      </c>
      <c r="F7942" s="2" t="s">
        <v>61</v>
      </c>
      <c r="G7942" s="1">
        <v>97042.13</v>
      </c>
      <c r="H7942" s="1">
        <v>35401.31</v>
      </c>
      <c r="I7942" s="4">
        <v>286</v>
      </c>
      <c r="J7942" s="2" t="s">
        <v>72</v>
      </c>
      <c r="K7942" s="1">
        <f>Tabelle111[[#This Row],[Menge kg Nges]]/1000</f>
        <v>97.04213</v>
      </c>
      <c r="L7942" s="1">
        <f>Tabelle111[[#This Row],[Menge kg P2O5]]/1000</f>
        <v>35.401309999999995</v>
      </c>
      <c r="M7942" s="1">
        <f>Tabelle111[[#This Row],[Menge t Nges]]/Tabelle111[[#This Row],[Anzahl Lieferscheine]]</f>
        <v>0.33930814685314686</v>
      </c>
      <c r="N7942" s="1">
        <f>Tabelle111[[#This Row],[Menge t P2O5]]/Tabelle111[[#This Row],[Anzahl Lieferscheine]]</f>
        <v>0.12378080419580417</v>
      </c>
    </row>
    <row r="7943" spans="1:14" x14ac:dyDescent="0.2">
      <c r="A7943" s="2" t="s">
        <v>39</v>
      </c>
      <c r="B7943" s="2" t="s">
        <v>39</v>
      </c>
      <c r="C7943" s="2" t="s">
        <v>6</v>
      </c>
      <c r="D7943" s="2" t="s">
        <v>7</v>
      </c>
      <c r="E7943" s="2" t="s">
        <v>9</v>
      </c>
      <c r="F7943" s="2" t="s">
        <v>61</v>
      </c>
      <c r="G7943" s="1">
        <v>54240.449999999983</v>
      </c>
      <c r="H7943" s="1">
        <v>22495.720000000012</v>
      </c>
      <c r="I7943" s="4">
        <v>238</v>
      </c>
      <c r="J7943" s="2" t="s">
        <v>72</v>
      </c>
      <c r="K7943" s="1">
        <f>Tabelle111[[#This Row],[Menge kg Nges]]/1000</f>
        <v>54.240449999999981</v>
      </c>
      <c r="L7943" s="1">
        <f>Tabelle111[[#This Row],[Menge kg P2O5]]/1000</f>
        <v>22.495720000000013</v>
      </c>
      <c r="M7943" s="1">
        <f>Tabelle111[[#This Row],[Menge t Nges]]/Tabelle111[[#This Row],[Anzahl Lieferscheine]]</f>
        <v>0.22790105042016798</v>
      </c>
      <c r="N7943" s="1">
        <f>Tabelle111[[#This Row],[Menge t P2O5]]/Tabelle111[[#This Row],[Anzahl Lieferscheine]]</f>
        <v>9.4519831932773163E-2</v>
      </c>
    </row>
    <row r="7944" spans="1:14" x14ac:dyDescent="0.2">
      <c r="A7944" s="2" t="s">
        <v>39</v>
      </c>
      <c r="B7944" s="2" t="s">
        <v>39</v>
      </c>
      <c r="C7944" s="2" t="s">
        <v>6</v>
      </c>
      <c r="D7944" s="2" t="s">
        <v>7</v>
      </c>
      <c r="E7944" s="2" t="s">
        <v>11</v>
      </c>
      <c r="F7944" s="2" t="s">
        <v>61</v>
      </c>
      <c r="G7944" s="1">
        <v>13551.54</v>
      </c>
      <c r="H7944" s="1">
        <v>6201.43</v>
      </c>
      <c r="I7944" s="4">
        <v>49</v>
      </c>
      <c r="J7944" s="2" t="s">
        <v>72</v>
      </c>
      <c r="K7944" s="1">
        <f>Tabelle111[[#This Row],[Menge kg Nges]]/1000</f>
        <v>13.551540000000001</v>
      </c>
      <c r="L7944" s="1">
        <f>Tabelle111[[#This Row],[Menge kg P2O5]]/1000</f>
        <v>6.2014300000000002</v>
      </c>
      <c r="M7944" s="1">
        <f>Tabelle111[[#This Row],[Menge t Nges]]/Tabelle111[[#This Row],[Anzahl Lieferscheine]]</f>
        <v>0.27656204081632657</v>
      </c>
      <c r="N7944" s="1">
        <f>Tabelle111[[#This Row],[Menge t P2O5]]/Tabelle111[[#This Row],[Anzahl Lieferscheine]]</f>
        <v>0.12655979591836736</v>
      </c>
    </row>
    <row r="7945" spans="1:14" x14ac:dyDescent="0.2">
      <c r="A7945" s="2" t="s">
        <v>39</v>
      </c>
      <c r="B7945" s="2" t="s">
        <v>39</v>
      </c>
      <c r="C7945" s="2" t="s">
        <v>6</v>
      </c>
      <c r="D7945" s="2" t="s">
        <v>7</v>
      </c>
      <c r="E7945" s="2" t="s">
        <v>12</v>
      </c>
      <c r="F7945" s="2" t="s">
        <v>61</v>
      </c>
      <c r="G7945" s="1">
        <v>39113.260000000009</v>
      </c>
      <c r="H7945" s="1">
        <v>17899.740000000005</v>
      </c>
      <c r="I7945" s="4">
        <v>141</v>
      </c>
      <c r="J7945" s="2" t="s">
        <v>72</v>
      </c>
      <c r="K7945" s="1">
        <f>Tabelle111[[#This Row],[Menge kg Nges]]/1000</f>
        <v>39.113260000000011</v>
      </c>
      <c r="L7945" s="1">
        <f>Tabelle111[[#This Row],[Menge kg P2O5]]/1000</f>
        <v>17.899740000000005</v>
      </c>
      <c r="M7945" s="1">
        <f>Tabelle111[[#This Row],[Menge t Nges]]/Tabelle111[[#This Row],[Anzahl Lieferscheine]]</f>
        <v>0.27739900709219867</v>
      </c>
      <c r="N7945" s="1">
        <f>Tabelle111[[#This Row],[Menge t P2O5]]/Tabelle111[[#This Row],[Anzahl Lieferscheine]]</f>
        <v>0.1269485106382979</v>
      </c>
    </row>
    <row r="7946" spans="1:14" x14ac:dyDescent="0.2">
      <c r="A7946" s="2" t="s">
        <v>39</v>
      </c>
      <c r="B7946" s="2" t="s">
        <v>39</v>
      </c>
      <c r="C7946" s="2" t="s">
        <v>6</v>
      </c>
      <c r="D7946" s="2" t="s">
        <v>7</v>
      </c>
      <c r="E7946" s="2" t="s">
        <v>14</v>
      </c>
      <c r="F7946" s="2" t="s">
        <v>61</v>
      </c>
      <c r="G7946" s="1">
        <v>40346.020000000011</v>
      </c>
      <c r="H7946" s="1">
        <v>18199.919999999998</v>
      </c>
      <c r="I7946" s="4">
        <v>169</v>
      </c>
      <c r="J7946" s="2" t="s">
        <v>72</v>
      </c>
      <c r="K7946" s="1">
        <f>Tabelle111[[#This Row],[Menge kg Nges]]/1000</f>
        <v>40.34602000000001</v>
      </c>
      <c r="L7946" s="1">
        <f>Tabelle111[[#This Row],[Menge kg P2O5]]/1000</f>
        <v>18.199919999999999</v>
      </c>
      <c r="M7946" s="1">
        <f>Tabelle111[[#This Row],[Menge t Nges]]/Tabelle111[[#This Row],[Anzahl Lieferscheine]]</f>
        <v>0.23873384615384621</v>
      </c>
      <c r="N7946" s="1">
        <f>Tabelle111[[#This Row],[Menge t P2O5]]/Tabelle111[[#This Row],[Anzahl Lieferscheine]]</f>
        <v>0.10769183431952661</v>
      </c>
    </row>
    <row r="7947" spans="1:14" x14ac:dyDescent="0.2">
      <c r="A7947" s="2" t="s">
        <v>39</v>
      </c>
      <c r="B7947" s="2" t="s">
        <v>39</v>
      </c>
      <c r="C7947" s="2" t="s">
        <v>6</v>
      </c>
      <c r="D7947" s="2" t="s">
        <v>15</v>
      </c>
      <c r="E7947" s="2" t="s">
        <v>8</v>
      </c>
      <c r="F7947" s="2" t="s">
        <v>61</v>
      </c>
      <c r="G7947" s="1">
        <v>566.4</v>
      </c>
      <c r="H7947" s="1">
        <v>276.8</v>
      </c>
      <c r="I7947" s="4">
        <v>2</v>
      </c>
      <c r="J7947" s="2" t="s">
        <v>72</v>
      </c>
      <c r="K7947" s="1">
        <f>Tabelle111[[#This Row],[Menge kg Nges]]/1000</f>
        <v>0.56640000000000001</v>
      </c>
      <c r="L7947" s="1">
        <f>Tabelle111[[#This Row],[Menge kg P2O5]]/1000</f>
        <v>0.27679999999999999</v>
      </c>
      <c r="M7947" s="1">
        <f>Tabelle111[[#This Row],[Menge t Nges]]/Tabelle111[[#This Row],[Anzahl Lieferscheine]]</f>
        <v>0.28320000000000001</v>
      </c>
      <c r="N7947" s="1">
        <f>Tabelle111[[#This Row],[Menge t P2O5]]/Tabelle111[[#This Row],[Anzahl Lieferscheine]]</f>
        <v>0.1384</v>
      </c>
    </row>
    <row r="7948" spans="1:14" x14ac:dyDescent="0.2">
      <c r="A7948" s="2" t="s">
        <v>39</v>
      </c>
      <c r="B7948" s="2" t="s">
        <v>39</v>
      </c>
      <c r="C7948" s="2" t="s">
        <v>6</v>
      </c>
      <c r="D7948" s="2" t="s">
        <v>15</v>
      </c>
      <c r="E7948" s="2" t="s">
        <v>17</v>
      </c>
      <c r="F7948" s="2" t="s">
        <v>61</v>
      </c>
      <c r="G7948" s="1">
        <v>144</v>
      </c>
      <c r="H7948" s="1">
        <v>72</v>
      </c>
      <c r="I7948" s="4">
        <v>5</v>
      </c>
      <c r="J7948" s="2" t="s">
        <v>72</v>
      </c>
      <c r="K7948" s="1">
        <f>Tabelle111[[#This Row],[Menge kg Nges]]/1000</f>
        <v>0.14399999999999999</v>
      </c>
      <c r="L7948" s="1">
        <f>Tabelle111[[#This Row],[Menge kg P2O5]]/1000</f>
        <v>7.1999999999999995E-2</v>
      </c>
      <c r="M7948" s="1">
        <f>Tabelle111[[#This Row],[Menge t Nges]]/Tabelle111[[#This Row],[Anzahl Lieferscheine]]</f>
        <v>2.8799999999999999E-2</v>
      </c>
      <c r="N7948" s="1">
        <f>Tabelle111[[#This Row],[Menge t P2O5]]/Tabelle111[[#This Row],[Anzahl Lieferscheine]]</f>
        <v>1.44E-2</v>
      </c>
    </row>
    <row r="7949" spans="1:14" x14ac:dyDescent="0.2">
      <c r="A7949" s="2" t="s">
        <v>39</v>
      </c>
      <c r="B7949" s="2" t="s">
        <v>39</v>
      </c>
      <c r="C7949" s="2" t="s">
        <v>6</v>
      </c>
      <c r="D7949" s="2" t="s">
        <v>15</v>
      </c>
      <c r="E7949" s="2" t="s">
        <v>18</v>
      </c>
      <c r="F7949" s="2" t="s">
        <v>61</v>
      </c>
      <c r="G7949" s="1">
        <v>1108.8</v>
      </c>
      <c r="H7949" s="1">
        <v>897.6</v>
      </c>
      <c r="I7949" s="4">
        <v>8</v>
      </c>
      <c r="J7949" s="2" t="s">
        <v>72</v>
      </c>
      <c r="K7949" s="1">
        <f>Tabelle111[[#This Row],[Menge kg Nges]]/1000</f>
        <v>1.1088</v>
      </c>
      <c r="L7949" s="1">
        <f>Tabelle111[[#This Row],[Menge kg P2O5]]/1000</f>
        <v>0.89760000000000006</v>
      </c>
      <c r="M7949" s="1">
        <f>Tabelle111[[#This Row],[Menge t Nges]]/Tabelle111[[#This Row],[Anzahl Lieferscheine]]</f>
        <v>0.1386</v>
      </c>
      <c r="N7949" s="1">
        <f>Tabelle111[[#This Row],[Menge t P2O5]]/Tabelle111[[#This Row],[Anzahl Lieferscheine]]</f>
        <v>0.11220000000000001</v>
      </c>
    </row>
    <row r="7950" spans="1:14" x14ac:dyDescent="0.2">
      <c r="A7950" s="2" t="s">
        <v>39</v>
      </c>
      <c r="B7950" s="2" t="s">
        <v>39</v>
      </c>
      <c r="C7950" s="2" t="s">
        <v>6</v>
      </c>
      <c r="D7950" s="2" t="s">
        <v>15</v>
      </c>
      <c r="E7950" s="2" t="s">
        <v>19</v>
      </c>
      <c r="F7950" s="2" t="s">
        <v>61</v>
      </c>
      <c r="G7950" s="1">
        <v>145</v>
      </c>
      <c r="H7950" s="1">
        <v>161.25</v>
      </c>
      <c r="I7950" s="4">
        <v>2</v>
      </c>
      <c r="J7950" s="2" t="s">
        <v>72</v>
      </c>
      <c r="K7950" s="1">
        <f>Tabelle111[[#This Row],[Menge kg Nges]]/1000</f>
        <v>0.14499999999999999</v>
      </c>
      <c r="L7950" s="1">
        <f>Tabelle111[[#This Row],[Menge kg P2O5]]/1000</f>
        <v>0.16125</v>
      </c>
      <c r="M7950" s="1">
        <f>Tabelle111[[#This Row],[Menge t Nges]]/Tabelle111[[#This Row],[Anzahl Lieferscheine]]</f>
        <v>7.2499999999999995E-2</v>
      </c>
      <c r="N7950" s="1">
        <f>Tabelle111[[#This Row],[Menge t P2O5]]/Tabelle111[[#This Row],[Anzahl Lieferscheine]]</f>
        <v>8.0625000000000002E-2</v>
      </c>
    </row>
    <row r="7951" spans="1:14" x14ac:dyDescent="0.2">
      <c r="A7951" s="2" t="s">
        <v>39</v>
      </c>
      <c r="B7951" s="2" t="s">
        <v>39</v>
      </c>
      <c r="C7951" s="2" t="s">
        <v>6</v>
      </c>
      <c r="D7951" s="2" t="s">
        <v>15</v>
      </c>
      <c r="E7951" s="2" t="s">
        <v>20</v>
      </c>
      <c r="F7951" s="2" t="s">
        <v>61</v>
      </c>
      <c r="G7951" s="1">
        <v>1994.4</v>
      </c>
      <c r="H7951" s="1">
        <v>1365</v>
      </c>
      <c r="I7951" s="4">
        <v>18</v>
      </c>
      <c r="J7951" s="2" t="s">
        <v>72</v>
      </c>
      <c r="K7951" s="1">
        <f>Tabelle111[[#This Row],[Menge kg Nges]]/1000</f>
        <v>1.9944000000000002</v>
      </c>
      <c r="L7951" s="1">
        <f>Tabelle111[[#This Row],[Menge kg P2O5]]/1000</f>
        <v>1.365</v>
      </c>
      <c r="M7951" s="1">
        <f>Tabelle111[[#This Row],[Menge t Nges]]/Tabelle111[[#This Row],[Anzahl Lieferscheine]]</f>
        <v>0.11080000000000001</v>
      </c>
      <c r="N7951" s="1">
        <f>Tabelle111[[#This Row],[Menge t P2O5]]/Tabelle111[[#This Row],[Anzahl Lieferscheine]]</f>
        <v>7.5833333333333336E-2</v>
      </c>
    </row>
    <row r="7952" spans="1:14" x14ac:dyDescent="0.2">
      <c r="A7952" s="2" t="s">
        <v>39</v>
      </c>
      <c r="B7952" s="2" t="s">
        <v>39</v>
      </c>
      <c r="C7952" s="2" t="s">
        <v>6</v>
      </c>
      <c r="D7952" s="2" t="s">
        <v>15</v>
      </c>
      <c r="E7952" s="2" t="s">
        <v>21</v>
      </c>
      <c r="F7952" s="2" t="s">
        <v>61</v>
      </c>
      <c r="G7952" s="1">
        <v>2218.4999999999995</v>
      </c>
      <c r="H7952" s="1">
        <v>1268.3999999999999</v>
      </c>
      <c r="I7952" s="4">
        <v>17</v>
      </c>
      <c r="J7952" s="2" t="s">
        <v>72</v>
      </c>
      <c r="K7952" s="1">
        <f>Tabelle111[[#This Row],[Menge kg Nges]]/1000</f>
        <v>2.2184999999999997</v>
      </c>
      <c r="L7952" s="1">
        <f>Tabelle111[[#This Row],[Menge kg P2O5]]/1000</f>
        <v>1.2684</v>
      </c>
      <c r="M7952" s="1">
        <f>Tabelle111[[#This Row],[Menge t Nges]]/Tabelle111[[#This Row],[Anzahl Lieferscheine]]</f>
        <v>0.13049999999999998</v>
      </c>
      <c r="N7952" s="1">
        <f>Tabelle111[[#This Row],[Menge t P2O5]]/Tabelle111[[#This Row],[Anzahl Lieferscheine]]</f>
        <v>7.461176470588235E-2</v>
      </c>
    </row>
    <row r="7953" spans="1:14" x14ac:dyDescent="0.2">
      <c r="A7953" s="2" t="s">
        <v>39</v>
      </c>
      <c r="B7953" s="2" t="s">
        <v>39</v>
      </c>
      <c r="C7953" s="2" t="s">
        <v>6</v>
      </c>
      <c r="D7953" s="2" t="s">
        <v>15</v>
      </c>
      <c r="E7953" s="2" t="s">
        <v>9</v>
      </c>
      <c r="F7953" s="2" t="s">
        <v>61</v>
      </c>
      <c r="G7953" s="1">
        <v>4648.2699999999986</v>
      </c>
      <c r="H7953" s="1">
        <v>2763.5499999999997</v>
      </c>
      <c r="I7953" s="4">
        <v>36</v>
      </c>
      <c r="J7953" s="2" t="s">
        <v>72</v>
      </c>
      <c r="K7953" s="1">
        <f>Tabelle111[[#This Row],[Menge kg Nges]]/1000</f>
        <v>4.6482699999999983</v>
      </c>
      <c r="L7953" s="1">
        <f>Tabelle111[[#This Row],[Menge kg P2O5]]/1000</f>
        <v>2.7635499999999995</v>
      </c>
      <c r="M7953" s="1">
        <f>Tabelle111[[#This Row],[Menge t Nges]]/Tabelle111[[#This Row],[Anzahl Lieferscheine]]</f>
        <v>0.12911861111111106</v>
      </c>
      <c r="N7953" s="1">
        <f>Tabelle111[[#This Row],[Menge t P2O5]]/Tabelle111[[#This Row],[Anzahl Lieferscheine]]</f>
        <v>7.6765277777777766E-2</v>
      </c>
    </row>
    <row r="7954" spans="1:14" x14ac:dyDescent="0.2">
      <c r="A7954" s="2" t="s">
        <v>39</v>
      </c>
      <c r="B7954" s="2" t="s">
        <v>39</v>
      </c>
      <c r="C7954" s="2" t="s">
        <v>6</v>
      </c>
      <c r="D7954" s="2" t="s">
        <v>15</v>
      </c>
      <c r="E7954" s="2" t="s">
        <v>10</v>
      </c>
      <c r="F7954" s="2" t="s">
        <v>61</v>
      </c>
      <c r="G7954" s="1">
        <v>1753.6499999999999</v>
      </c>
      <c r="H7954" s="1">
        <v>749.09000000000015</v>
      </c>
      <c r="I7954" s="4">
        <v>23</v>
      </c>
      <c r="J7954" s="2" t="s">
        <v>72</v>
      </c>
      <c r="K7954" s="1">
        <f>Tabelle111[[#This Row],[Menge kg Nges]]/1000</f>
        <v>1.7536499999999999</v>
      </c>
      <c r="L7954" s="1">
        <f>Tabelle111[[#This Row],[Menge kg P2O5]]/1000</f>
        <v>0.74909000000000014</v>
      </c>
      <c r="M7954" s="1">
        <f>Tabelle111[[#This Row],[Menge t Nges]]/Tabelle111[[#This Row],[Anzahl Lieferscheine]]</f>
        <v>7.6245652173913034E-2</v>
      </c>
      <c r="N7954" s="1">
        <f>Tabelle111[[#This Row],[Menge t P2O5]]/Tabelle111[[#This Row],[Anzahl Lieferscheine]]</f>
        <v>3.2569130434782614E-2</v>
      </c>
    </row>
    <row r="7955" spans="1:14" x14ac:dyDescent="0.2">
      <c r="A7955" s="2" t="s">
        <v>39</v>
      </c>
      <c r="B7955" s="2" t="s">
        <v>39</v>
      </c>
      <c r="C7955" s="2" t="s">
        <v>6</v>
      </c>
      <c r="D7955" s="2" t="s">
        <v>15</v>
      </c>
      <c r="E7955" s="2" t="s">
        <v>23</v>
      </c>
      <c r="F7955" s="2" t="s">
        <v>61</v>
      </c>
      <c r="G7955" s="1">
        <v>590.4</v>
      </c>
      <c r="H7955" s="1">
        <v>266.39999999999998</v>
      </c>
      <c r="I7955" s="4">
        <v>3</v>
      </c>
      <c r="J7955" s="2" t="s">
        <v>72</v>
      </c>
      <c r="K7955" s="1">
        <f>Tabelle111[[#This Row],[Menge kg Nges]]/1000</f>
        <v>0.59039999999999992</v>
      </c>
      <c r="L7955" s="1">
        <f>Tabelle111[[#This Row],[Menge kg P2O5]]/1000</f>
        <v>0.26639999999999997</v>
      </c>
      <c r="M7955" s="1">
        <f>Tabelle111[[#This Row],[Menge t Nges]]/Tabelle111[[#This Row],[Anzahl Lieferscheine]]</f>
        <v>0.19679999999999997</v>
      </c>
      <c r="N7955" s="1">
        <f>Tabelle111[[#This Row],[Menge t P2O5]]/Tabelle111[[#This Row],[Anzahl Lieferscheine]]</f>
        <v>8.879999999999999E-2</v>
      </c>
    </row>
    <row r="7956" spans="1:14" x14ac:dyDescent="0.2">
      <c r="A7956" s="2" t="s">
        <v>39</v>
      </c>
      <c r="B7956" s="2" t="s">
        <v>39</v>
      </c>
      <c r="C7956" s="2" t="s">
        <v>6</v>
      </c>
      <c r="D7956" s="2" t="s">
        <v>15</v>
      </c>
      <c r="E7956" s="2" t="s">
        <v>13</v>
      </c>
      <c r="F7956" s="2" t="s">
        <v>61</v>
      </c>
      <c r="G7956" s="1">
        <v>136.5</v>
      </c>
      <c r="H7956" s="1">
        <v>122.5</v>
      </c>
      <c r="I7956" s="4">
        <v>1</v>
      </c>
      <c r="J7956" s="2" t="s">
        <v>72</v>
      </c>
      <c r="K7956" s="1">
        <f>Tabelle111[[#This Row],[Menge kg Nges]]/1000</f>
        <v>0.13650000000000001</v>
      </c>
      <c r="L7956" s="1">
        <f>Tabelle111[[#This Row],[Menge kg P2O5]]/1000</f>
        <v>0.1225</v>
      </c>
      <c r="M7956" s="1">
        <f>Tabelle111[[#This Row],[Menge t Nges]]/Tabelle111[[#This Row],[Anzahl Lieferscheine]]</f>
        <v>0.13650000000000001</v>
      </c>
      <c r="N7956" s="1">
        <f>Tabelle111[[#This Row],[Menge t P2O5]]/Tabelle111[[#This Row],[Anzahl Lieferscheine]]</f>
        <v>0.1225</v>
      </c>
    </row>
    <row r="7957" spans="1:14" x14ac:dyDescent="0.2">
      <c r="A7957" s="2" t="s">
        <v>39</v>
      </c>
      <c r="B7957" s="2" t="s">
        <v>39</v>
      </c>
      <c r="C7957" s="2" t="s">
        <v>25</v>
      </c>
      <c r="D7957" s="2" t="s">
        <v>25</v>
      </c>
      <c r="E7957" s="2" t="s">
        <v>26</v>
      </c>
      <c r="F7957" s="2" t="s">
        <v>61</v>
      </c>
      <c r="G7957" s="1">
        <v>14969.5</v>
      </c>
      <c r="H7957" s="1">
        <v>4145.3999999999996</v>
      </c>
      <c r="I7957" s="4">
        <v>25</v>
      </c>
      <c r="J7957" s="2" t="s">
        <v>72</v>
      </c>
      <c r="K7957" s="1">
        <f>Tabelle111[[#This Row],[Menge kg Nges]]/1000</f>
        <v>14.9695</v>
      </c>
      <c r="L7957" s="1">
        <f>Tabelle111[[#This Row],[Menge kg P2O5]]/1000</f>
        <v>4.1453999999999995</v>
      </c>
      <c r="M7957" s="1">
        <f>Tabelle111[[#This Row],[Menge t Nges]]/Tabelle111[[#This Row],[Anzahl Lieferscheine]]</f>
        <v>0.59877999999999998</v>
      </c>
      <c r="N7957" s="1">
        <f>Tabelle111[[#This Row],[Menge t P2O5]]/Tabelle111[[#This Row],[Anzahl Lieferscheine]]</f>
        <v>0.16581599999999999</v>
      </c>
    </row>
    <row r="7958" spans="1:14" x14ac:dyDescent="0.2">
      <c r="A7958" s="2" t="s">
        <v>39</v>
      </c>
      <c r="B7958" s="2" t="s">
        <v>39</v>
      </c>
      <c r="C7958" s="2" t="s">
        <v>63</v>
      </c>
      <c r="D7958" s="2" t="s">
        <v>63</v>
      </c>
      <c r="E7958" s="2" t="s">
        <v>63</v>
      </c>
      <c r="F7958" s="2" t="s">
        <v>61</v>
      </c>
      <c r="G7958" s="1">
        <v>1487.6999999999998</v>
      </c>
      <c r="H7958" s="1">
        <v>1238.0999999999999</v>
      </c>
      <c r="I7958" s="4">
        <v>8</v>
      </c>
      <c r="J7958" s="2" t="s">
        <v>72</v>
      </c>
      <c r="K7958" s="1">
        <f>Tabelle111[[#This Row],[Menge kg Nges]]/1000</f>
        <v>1.4876999999999998</v>
      </c>
      <c r="L7958" s="1">
        <f>Tabelle111[[#This Row],[Menge kg P2O5]]/1000</f>
        <v>1.2381</v>
      </c>
      <c r="M7958" s="1">
        <f>Tabelle111[[#This Row],[Menge t Nges]]/Tabelle111[[#This Row],[Anzahl Lieferscheine]]</f>
        <v>0.18596249999999998</v>
      </c>
      <c r="N7958" s="1">
        <f>Tabelle111[[#This Row],[Menge t P2O5]]/Tabelle111[[#This Row],[Anzahl Lieferscheine]]</f>
        <v>0.1547625</v>
      </c>
    </row>
    <row r="7959" spans="1:14" x14ac:dyDescent="0.2">
      <c r="A7959" s="2" t="s">
        <v>39</v>
      </c>
      <c r="B7959" s="2" t="s">
        <v>40</v>
      </c>
      <c r="C7959" s="2" t="s">
        <v>6</v>
      </c>
      <c r="D7959" s="2" t="s">
        <v>15</v>
      </c>
      <c r="E7959" s="2" t="s">
        <v>18</v>
      </c>
      <c r="F7959" s="2" t="s">
        <v>61</v>
      </c>
      <c r="G7959" s="1">
        <v>336</v>
      </c>
      <c r="H7959" s="1">
        <v>272</v>
      </c>
      <c r="I7959" s="4">
        <v>1</v>
      </c>
      <c r="J7959" s="2" t="s">
        <v>72</v>
      </c>
      <c r="K7959" s="1">
        <f>Tabelle111[[#This Row],[Menge kg Nges]]/1000</f>
        <v>0.33600000000000002</v>
      </c>
      <c r="L7959" s="1">
        <f>Tabelle111[[#This Row],[Menge kg P2O5]]/1000</f>
        <v>0.27200000000000002</v>
      </c>
      <c r="M7959" s="1">
        <f>Tabelle111[[#This Row],[Menge t Nges]]/Tabelle111[[#This Row],[Anzahl Lieferscheine]]</f>
        <v>0.33600000000000002</v>
      </c>
      <c r="N7959" s="1">
        <f>Tabelle111[[#This Row],[Menge t P2O5]]/Tabelle111[[#This Row],[Anzahl Lieferscheine]]</f>
        <v>0.27200000000000002</v>
      </c>
    </row>
    <row r="7960" spans="1:14" x14ac:dyDescent="0.2">
      <c r="A7960" s="2" t="s">
        <v>39</v>
      </c>
      <c r="B7960" s="2" t="s">
        <v>53</v>
      </c>
      <c r="C7960" s="2" t="s">
        <v>6</v>
      </c>
      <c r="D7960" s="2" t="s">
        <v>7</v>
      </c>
      <c r="E7960" s="2" t="s">
        <v>8</v>
      </c>
      <c r="F7960" s="2" t="s">
        <v>61</v>
      </c>
      <c r="G7960" s="1">
        <v>217.5</v>
      </c>
      <c r="H7960" s="1">
        <v>77.5</v>
      </c>
      <c r="I7960" s="4">
        <v>1</v>
      </c>
      <c r="J7960" s="2" t="s">
        <v>72</v>
      </c>
      <c r="K7960" s="1">
        <f>Tabelle111[[#This Row],[Menge kg Nges]]/1000</f>
        <v>0.2175</v>
      </c>
      <c r="L7960" s="1">
        <f>Tabelle111[[#This Row],[Menge kg P2O5]]/1000</f>
        <v>7.7499999999999999E-2</v>
      </c>
      <c r="M7960" s="1">
        <f>Tabelle111[[#This Row],[Menge t Nges]]/Tabelle111[[#This Row],[Anzahl Lieferscheine]]</f>
        <v>0.2175</v>
      </c>
      <c r="N7960" s="1">
        <f>Tabelle111[[#This Row],[Menge t P2O5]]/Tabelle111[[#This Row],[Anzahl Lieferscheine]]</f>
        <v>7.7499999999999999E-2</v>
      </c>
    </row>
    <row r="7961" spans="1:14" x14ac:dyDescent="0.2">
      <c r="A7961" s="2" t="s">
        <v>39</v>
      </c>
      <c r="B7961" s="2" t="s">
        <v>41</v>
      </c>
      <c r="C7961" s="2" t="s">
        <v>6</v>
      </c>
      <c r="D7961" s="2" t="s">
        <v>7</v>
      </c>
      <c r="E7961" s="2" t="s">
        <v>8</v>
      </c>
      <c r="F7961" s="2" t="s">
        <v>61</v>
      </c>
      <c r="G7961" s="1">
        <v>1044</v>
      </c>
      <c r="H7961" s="1">
        <v>372</v>
      </c>
      <c r="I7961" s="4">
        <v>5</v>
      </c>
      <c r="J7961" s="2" t="s">
        <v>72</v>
      </c>
      <c r="K7961" s="1">
        <f>Tabelle111[[#This Row],[Menge kg Nges]]/1000</f>
        <v>1.044</v>
      </c>
      <c r="L7961" s="1">
        <f>Tabelle111[[#This Row],[Menge kg P2O5]]/1000</f>
        <v>0.372</v>
      </c>
      <c r="M7961" s="1">
        <f>Tabelle111[[#This Row],[Menge t Nges]]/Tabelle111[[#This Row],[Anzahl Lieferscheine]]</f>
        <v>0.20880000000000001</v>
      </c>
      <c r="N7961" s="1">
        <f>Tabelle111[[#This Row],[Menge t P2O5]]/Tabelle111[[#This Row],[Anzahl Lieferscheine]]</f>
        <v>7.4399999999999994E-2</v>
      </c>
    </row>
    <row r="7962" spans="1:14" x14ac:dyDescent="0.2">
      <c r="A7962" s="2" t="s">
        <v>39</v>
      </c>
      <c r="B7962" s="2" t="s">
        <v>41</v>
      </c>
      <c r="C7962" s="2" t="s">
        <v>6</v>
      </c>
      <c r="D7962" s="2" t="s">
        <v>7</v>
      </c>
      <c r="E7962" s="2" t="s">
        <v>12</v>
      </c>
      <c r="F7962" s="2" t="s">
        <v>61</v>
      </c>
      <c r="G7962" s="1">
        <v>276</v>
      </c>
      <c r="H7962" s="1">
        <v>161</v>
      </c>
      <c r="I7962" s="4">
        <v>2</v>
      </c>
      <c r="J7962" s="2" t="s">
        <v>72</v>
      </c>
      <c r="K7962" s="1">
        <f>Tabelle111[[#This Row],[Menge kg Nges]]/1000</f>
        <v>0.27600000000000002</v>
      </c>
      <c r="L7962" s="1">
        <f>Tabelle111[[#This Row],[Menge kg P2O5]]/1000</f>
        <v>0.161</v>
      </c>
      <c r="M7962" s="1">
        <f>Tabelle111[[#This Row],[Menge t Nges]]/Tabelle111[[#This Row],[Anzahl Lieferscheine]]</f>
        <v>0.13800000000000001</v>
      </c>
      <c r="N7962" s="1">
        <f>Tabelle111[[#This Row],[Menge t P2O5]]/Tabelle111[[#This Row],[Anzahl Lieferscheine]]</f>
        <v>8.0500000000000002E-2</v>
      </c>
    </row>
    <row r="7963" spans="1:14" x14ac:dyDescent="0.2">
      <c r="A7963" s="2" t="s">
        <v>39</v>
      </c>
      <c r="B7963" s="2" t="s">
        <v>41</v>
      </c>
      <c r="C7963" s="2" t="s">
        <v>6</v>
      </c>
      <c r="D7963" s="2" t="s">
        <v>7</v>
      </c>
      <c r="E7963" s="2" t="s">
        <v>14</v>
      </c>
      <c r="F7963" s="2" t="s">
        <v>61</v>
      </c>
      <c r="G7963" s="1">
        <v>351</v>
      </c>
      <c r="H7963" s="1">
        <v>180</v>
      </c>
      <c r="I7963" s="4">
        <v>1</v>
      </c>
      <c r="J7963" s="2" t="s">
        <v>72</v>
      </c>
      <c r="K7963" s="1">
        <f>Tabelle111[[#This Row],[Menge kg Nges]]/1000</f>
        <v>0.35099999999999998</v>
      </c>
      <c r="L7963" s="1">
        <f>Tabelle111[[#This Row],[Menge kg P2O5]]/1000</f>
        <v>0.18</v>
      </c>
      <c r="M7963" s="1">
        <f>Tabelle111[[#This Row],[Menge t Nges]]/Tabelle111[[#This Row],[Anzahl Lieferscheine]]</f>
        <v>0.35099999999999998</v>
      </c>
      <c r="N7963" s="1">
        <f>Tabelle111[[#This Row],[Menge t P2O5]]/Tabelle111[[#This Row],[Anzahl Lieferscheine]]</f>
        <v>0.18</v>
      </c>
    </row>
    <row r="7964" spans="1:14" x14ac:dyDescent="0.2">
      <c r="A7964" s="2" t="s">
        <v>39</v>
      </c>
      <c r="B7964" s="2" t="s">
        <v>41</v>
      </c>
      <c r="C7964" s="2" t="s">
        <v>6</v>
      </c>
      <c r="D7964" s="2" t="s">
        <v>15</v>
      </c>
      <c r="E7964" s="2" t="s">
        <v>18</v>
      </c>
      <c r="F7964" s="2" t="s">
        <v>61</v>
      </c>
      <c r="G7964" s="1">
        <v>126</v>
      </c>
      <c r="H7964" s="1">
        <v>102</v>
      </c>
      <c r="I7964" s="4">
        <v>2</v>
      </c>
      <c r="J7964" s="2" t="s">
        <v>72</v>
      </c>
      <c r="K7964" s="1">
        <f>Tabelle111[[#This Row],[Menge kg Nges]]/1000</f>
        <v>0.126</v>
      </c>
      <c r="L7964" s="1">
        <f>Tabelle111[[#This Row],[Menge kg P2O5]]/1000</f>
        <v>0.10199999999999999</v>
      </c>
      <c r="M7964" s="1">
        <f>Tabelle111[[#This Row],[Menge t Nges]]/Tabelle111[[#This Row],[Anzahl Lieferscheine]]</f>
        <v>6.3E-2</v>
      </c>
      <c r="N7964" s="1">
        <f>Tabelle111[[#This Row],[Menge t P2O5]]/Tabelle111[[#This Row],[Anzahl Lieferscheine]]</f>
        <v>5.0999999999999997E-2</v>
      </c>
    </row>
    <row r="7965" spans="1:14" x14ac:dyDescent="0.2">
      <c r="A7965" s="2" t="s">
        <v>39</v>
      </c>
      <c r="B7965" s="2" t="s">
        <v>41</v>
      </c>
      <c r="C7965" s="2" t="s">
        <v>25</v>
      </c>
      <c r="D7965" s="2" t="s">
        <v>25</v>
      </c>
      <c r="E7965" s="2" t="s">
        <v>26</v>
      </c>
      <c r="F7965" s="2" t="s">
        <v>61</v>
      </c>
      <c r="G7965" s="1">
        <v>1509</v>
      </c>
      <c r="H7965" s="1">
        <v>530</v>
      </c>
      <c r="I7965" s="4">
        <v>4</v>
      </c>
      <c r="J7965" s="2" t="s">
        <v>72</v>
      </c>
      <c r="K7965" s="1">
        <f>Tabelle111[[#This Row],[Menge kg Nges]]/1000</f>
        <v>1.5089999999999999</v>
      </c>
      <c r="L7965" s="1">
        <f>Tabelle111[[#This Row],[Menge kg P2O5]]/1000</f>
        <v>0.53</v>
      </c>
      <c r="M7965" s="1">
        <f>Tabelle111[[#This Row],[Menge t Nges]]/Tabelle111[[#This Row],[Anzahl Lieferscheine]]</f>
        <v>0.37724999999999997</v>
      </c>
      <c r="N7965" s="1">
        <f>Tabelle111[[#This Row],[Menge t P2O5]]/Tabelle111[[#This Row],[Anzahl Lieferscheine]]</f>
        <v>0.13250000000000001</v>
      </c>
    </row>
    <row r="7966" spans="1:14" x14ac:dyDescent="0.2">
      <c r="A7966" s="2" t="s">
        <v>39</v>
      </c>
      <c r="B7966" s="2" t="s">
        <v>42</v>
      </c>
      <c r="C7966" s="2" t="s">
        <v>6</v>
      </c>
      <c r="D7966" s="2" t="s">
        <v>7</v>
      </c>
      <c r="E7966" s="2" t="s">
        <v>8</v>
      </c>
      <c r="F7966" s="2" t="s">
        <v>61</v>
      </c>
      <c r="G7966" s="1">
        <v>4919.25</v>
      </c>
      <c r="H7966" s="1">
        <v>1637.45</v>
      </c>
      <c r="I7966" s="4">
        <v>3</v>
      </c>
      <c r="J7966" s="2" t="s">
        <v>72</v>
      </c>
      <c r="K7966" s="1">
        <f>Tabelle111[[#This Row],[Menge kg Nges]]/1000</f>
        <v>4.9192499999999999</v>
      </c>
      <c r="L7966" s="1">
        <f>Tabelle111[[#This Row],[Menge kg P2O5]]/1000</f>
        <v>1.6374500000000001</v>
      </c>
      <c r="M7966" s="1">
        <f>Tabelle111[[#This Row],[Menge t Nges]]/Tabelle111[[#This Row],[Anzahl Lieferscheine]]</f>
        <v>1.63975</v>
      </c>
      <c r="N7966" s="1">
        <f>Tabelle111[[#This Row],[Menge t P2O5]]/Tabelle111[[#This Row],[Anzahl Lieferscheine]]</f>
        <v>0.54581666666666673</v>
      </c>
    </row>
    <row r="7967" spans="1:14" x14ac:dyDescent="0.2">
      <c r="A7967" s="2" t="s">
        <v>39</v>
      </c>
      <c r="B7967" s="2" t="s">
        <v>42</v>
      </c>
      <c r="C7967" s="2" t="s">
        <v>6</v>
      </c>
      <c r="D7967" s="2" t="s">
        <v>7</v>
      </c>
      <c r="E7967" s="2" t="s">
        <v>9</v>
      </c>
      <c r="F7967" s="2" t="s">
        <v>61</v>
      </c>
      <c r="G7967" s="1">
        <v>614</v>
      </c>
      <c r="H7967" s="1">
        <v>252</v>
      </c>
      <c r="I7967" s="4">
        <v>3</v>
      </c>
      <c r="J7967" s="2" t="s">
        <v>72</v>
      </c>
      <c r="K7967" s="1">
        <f>Tabelle111[[#This Row],[Menge kg Nges]]/1000</f>
        <v>0.61399999999999999</v>
      </c>
      <c r="L7967" s="1">
        <f>Tabelle111[[#This Row],[Menge kg P2O5]]/1000</f>
        <v>0.252</v>
      </c>
      <c r="M7967" s="1">
        <f>Tabelle111[[#This Row],[Menge t Nges]]/Tabelle111[[#This Row],[Anzahl Lieferscheine]]</f>
        <v>0.20466666666666666</v>
      </c>
      <c r="N7967" s="1">
        <f>Tabelle111[[#This Row],[Menge t P2O5]]/Tabelle111[[#This Row],[Anzahl Lieferscheine]]</f>
        <v>8.4000000000000005E-2</v>
      </c>
    </row>
    <row r="7968" spans="1:14" x14ac:dyDescent="0.2">
      <c r="A7968" s="2" t="s">
        <v>39</v>
      </c>
      <c r="B7968" s="2" t="s">
        <v>42</v>
      </c>
      <c r="C7968" s="2" t="s">
        <v>6</v>
      </c>
      <c r="D7968" s="2" t="s">
        <v>7</v>
      </c>
      <c r="E7968" s="2" t="s">
        <v>14</v>
      </c>
      <c r="F7968" s="2" t="s">
        <v>61</v>
      </c>
      <c r="G7968" s="1">
        <v>2824</v>
      </c>
      <c r="H7968" s="1">
        <v>1252</v>
      </c>
      <c r="I7968" s="4">
        <v>6</v>
      </c>
      <c r="J7968" s="2" t="s">
        <v>72</v>
      </c>
      <c r="K7968" s="1">
        <f>Tabelle111[[#This Row],[Menge kg Nges]]/1000</f>
        <v>2.8239999999999998</v>
      </c>
      <c r="L7968" s="1">
        <f>Tabelle111[[#This Row],[Menge kg P2O5]]/1000</f>
        <v>1.252</v>
      </c>
      <c r="M7968" s="1">
        <f>Tabelle111[[#This Row],[Menge t Nges]]/Tabelle111[[#This Row],[Anzahl Lieferscheine]]</f>
        <v>0.47066666666666662</v>
      </c>
      <c r="N7968" s="1">
        <f>Tabelle111[[#This Row],[Menge t P2O5]]/Tabelle111[[#This Row],[Anzahl Lieferscheine]]</f>
        <v>0.20866666666666667</v>
      </c>
    </row>
    <row r="7969" spans="1:14" x14ac:dyDescent="0.2">
      <c r="A7969" s="2" t="s">
        <v>39</v>
      </c>
      <c r="B7969" s="2" t="s">
        <v>42</v>
      </c>
      <c r="C7969" s="2" t="s">
        <v>6</v>
      </c>
      <c r="D7969" s="2" t="s">
        <v>15</v>
      </c>
      <c r="E7969" s="2" t="s">
        <v>18</v>
      </c>
      <c r="F7969" s="2" t="s">
        <v>61</v>
      </c>
      <c r="G7969" s="1">
        <v>504</v>
      </c>
      <c r="H7969" s="1">
        <v>408</v>
      </c>
      <c r="I7969" s="4">
        <v>2</v>
      </c>
      <c r="J7969" s="2" t="s">
        <v>72</v>
      </c>
      <c r="K7969" s="1">
        <f>Tabelle111[[#This Row],[Menge kg Nges]]/1000</f>
        <v>0.504</v>
      </c>
      <c r="L7969" s="1">
        <f>Tabelle111[[#This Row],[Menge kg P2O5]]/1000</f>
        <v>0.40799999999999997</v>
      </c>
      <c r="M7969" s="1">
        <f>Tabelle111[[#This Row],[Menge t Nges]]/Tabelle111[[#This Row],[Anzahl Lieferscheine]]</f>
        <v>0.252</v>
      </c>
      <c r="N7969" s="1">
        <f>Tabelle111[[#This Row],[Menge t P2O5]]/Tabelle111[[#This Row],[Anzahl Lieferscheine]]</f>
        <v>0.20399999999999999</v>
      </c>
    </row>
    <row r="7970" spans="1:14" x14ac:dyDescent="0.2">
      <c r="A7970" s="2" t="s">
        <v>39</v>
      </c>
      <c r="B7970" s="2" t="s">
        <v>42</v>
      </c>
      <c r="C7970" s="2" t="s">
        <v>6</v>
      </c>
      <c r="D7970" s="2" t="s">
        <v>15</v>
      </c>
      <c r="E7970" s="2" t="s">
        <v>13</v>
      </c>
      <c r="F7970" s="2" t="s">
        <v>61</v>
      </c>
      <c r="G7970" s="1">
        <v>627.90000000000009</v>
      </c>
      <c r="H7970" s="1">
        <v>563.5</v>
      </c>
      <c r="I7970" s="4">
        <v>2</v>
      </c>
      <c r="J7970" s="2" t="s">
        <v>72</v>
      </c>
      <c r="K7970" s="1">
        <f>Tabelle111[[#This Row],[Menge kg Nges]]/1000</f>
        <v>0.62790000000000012</v>
      </c>
      <c r="L7970" s="1">
        <f>Tabelle111[[#This Row],[Menge kg P2O5]]/1000</f>
        <v>0.5635</v>
      </c>
      <c r="M7970" s="1">
        <f>Tabelle111[[#This Row],[Menge t Nges]]/Tabelle111[[#This Row],[Anzahl Lieferscheine]]</f>
        <v>0.31395000000000006</v>
      </c>
      <c r="N7970" s="1">
        <f>Tabelle111[[#This Row],[Menge t P2O5]]/Tabelle111[[#This Row],[Anzahl Lieferscheine]]</f>
        <v>0.28175</v>
      </c>
    </row>
    <row r="7971" spans="1:14" x14ac:dyDescent="0.2">
      <c r="A7971" s="2" t="s">
        <v>40</v>
      </c>
      <c r="B7971" s="2" t="s">
        <v>29</v>
      </c>
      <c r="C7971" s="2" t="s">
        <v>25</v>
      </c>
      <c r="D7971" s="2" t="s">
        <v>25</v>
      </c>
      <c r="E7971" s="2" t="s">
        <v>26</v>
      </c>
      <c r="F7971" s="2" t="s">
        <v>61</v>
      </c>
      <c r="G7971" s="1">
        <v>232.44</v>
      </c>
      <c r="H7971" s="1">
        <v>3.2</v>
      </c>
      <c r="I7971" s="4">
        <v>2</v>
      </c>
      <c r="J7971" s="2" t="s">
        <v>72</v>
      </c>
      <c r="K7971" s="1">
        <f>Tabelle111[[#This Row],[Menge kg Nges]]/1000</f>
        <v>0.23244000000000001</v>
      </c>
      <c r="L7971" s="1">
        <f>Tabelle111[[#This Row],[Menge kg P2O5]]/1000</f>
        <v>3.2000000000000002E-3</v>
      </c>
      <c r="M7971" s="1">
        <f>Tabelle111[[#This Row],[Menge t Nges]]/Tabelle111[[#This Row],[Anzahl Lieferscheine]]</f>
        <v>0.11622</v>
      </c>
      <c r="N7971" s="1">
        <f>Tabelle111[[#This Row],[Menge t P2O5]]/Tabelle111[[#This Row],[Anzahl Lieferscheine]]</f>
        <v>1.6000000000000001E-3</v>
      </c>
    </row>
    <row r="7972" spans="1:14" x14ac:dyDescent="0.2">
      <c r="A7972" s="2" t="s">
        <v>40</v>
      </c>
      <c r="B7972" s="2" t="s">
        <v>32</v>
      </c>
      <c r="C7972" s="2" t="s">
        <v>6</v>
      </c>
      <c r="D7972" s="2" t="s">
        <v>15</v>
      </c>
      <c r="E7972" s="2" t="s">
        <v>18</v>
      </c>
      <c r="F7972" s="2" t="s">
        <v>61</v>
      </c>
      <c r="G7972" s="1">
        <v>157.75</v>
      </c>
      <c r="H7972" s="1">
        <v>127.7</v>
      </c>
      <c r="I7972" s="4">
        <v>1</v>
      </c>
      <c r="J7972" s="2" t="s">
        <v>72</v>
      </c>
      <c r="K7972" s="1">
        <f>Tabelle111[[#This Row],[Menge kg Nges]]/1000</f>
        <v>0.15775</v>
      </c>
      <c r="L7972" s="1">
        <f>Tabelle111[[#This Row],[Menge kg P2O5]]/1000</f>
        <v>0.12770000000000001</v>
      </c>
      <c r="M7972" s="1">
        <f>Tabelle111[[#This Row],[Menge t Nges]]/Tabelle111[[#This Row],[Anzahl Lieferscheine]]</f>
        <v>0.15775</v>
      </c>
      <c r="N7972" s="1">
        <f>Tabelle111[[#This Row],[Menge t P2O5]]/Tabelle111[[#This Row],[Anzahl Lieferscheine]]</f>
        <v>0.12770000000000001</v>
      </c>
    </row>
    <row r="7973" spans="1:14" x14ac:dyDescent="0.2">
      <c r="A7973" s="2" t="s">
        <v>40</v>
      </c>
      <c r="B7973" s="2" t="s">
        <v>32</v>
      </c>
      <c r="C7973" s="2" t="s">
        <v>25</v>
      </c>
      <c r="D7973" s="2" t="s">
        <v>25</v>
      </c>
      <c r="E7973" s="2" t="s">
        <v>26</v>
      </c>
      <c r="F7973" s="2" t="s">
        <v>61</v>
      </c>
      <c r="G7973" s="1">
        <v>7373.7800000000007</v>
      </c>
      <c r="H7973" s="1">
        <v>101.88</v>
      </c>
      <c r="I7973" s="4">
        <v>12</v>
      </c>
      <c r="J7973" s="2" t="s">
        <v>72</v>
      </c>
      <c r="K7973" s="1">
        <f>Tabelle111[[#This Row],[Menge kg Nges]]/1000</f>
        <v>7.3737800000000009</v>
      </c>
      <c r="L7973" s="1">
        <f>Tabelle111[[#This Row],[Menge kg P2O5]]/1000</f>
        <v>0.10188</v>
      </c>
      <c r="M7973" s="1">
        <f>Tabelle111[[#This Row],[Menge t Nges]]/Tabelle111[[#This Row],[Anzahl Lieferscheine]]</f>
        <v>0.6144816666666667</v>
      </c>
      <c r="N7973" s="1">
        <f>Tabelle111[[#This Row],[Menge t P2O5]]/Tabelle111[[#This Row],[Anzahl Lieferscheine]]</f>
        <v>8.4899999999999993E-3</v>
      </c>
    </row>
    <row r="7974" spans="1:14" x14ac:dyDescent="0.2">
      <c r="A7974" s="2" t="s">
        <v>40</v>
      </c>
      <c r="B7974" s="2" t="s">
        <v>36</v>
      </c>
      <c r="C7974" s="2" t="s">
        <v>6</v>
      </c>
      <c r="D7974" s="2" t="s">
        <v>7</v>
      </c>
      <c r="E7974" s="2" t="s">
        <v>9</v>
      </c>
      <c r="F7974" s="2" t="s">
        <v>61</v>
      </c>
      <c r="G7974" s="1">
        <v>82.5</v>
      </c>
      <c r="H7974" s="1">
        <v>33.75</v>
      </c>
      <c r="I7974" s="4">
        <v>3</v>
      </c>
      <c r="J7974" s="2" t="s">
        <v>72</v>
      </c>
      <c r="K7974" s="1">
        <f>Tabelle111[[#This Row],[Menge kg Nges]]/1000</f>
        <v>8.2500000000000004E-2</v>
      </c>
      <c r="L7974" s="1">
        <f>Tabelle111[[#This Row],[Menge kg P2O5]]/1000</f>
        <v>3.3750000000000002E-2</v>
      </c>
      <c r="M7974" s="1">
        <f>Tabelle111[[#This Row],[Menge t Nges]]/Tabelle111[[#This Row],[Anzahl Lieferscheine]]</f>
        <v>2.75E-2</v>
      </c>
      <c r="N7974" s="1">
        <f>Tabelle111[[#This Row],[Menge t P2O5]]/Tabelle111[[#This Row],[Anzahl Lieferscheine]]</f>
        <v>1.1250000000000001E-2</v>
      </c>
    </row>
    <row r="7975" spans="1:14" x14ac:dyDescent="0.2">
      <c r="A7975" s="2" t="s">
        <v>40</v>
      </c>
      <c r="B7975" s="2" t="s">
        <v>36</v>
      </c>
      <c r="C7975" s="2" t="s">
        <v>6</v>
      </c>
      <c r="D7975" s="2" t="s">
        <v>7</v>
      </c>
      <c r="E7975" s="2" t="s">
        <v>12</v>
      </c>
      <c r="F7975" s="2" t="s">
        <v>61</v>
      </c>
      <c r="G7975" s="1">
        <v>450</v>
      </c>
      <c r="H7975" s="1">
        <v>180</v>
      </c>
      <c r="I7975" s="4">
        <v>2</v>
      </c>
      <c r="J7975" s="2" t="s">
        <v>72</v>
      </c>
      <c r="K7975" s="1">
        <f>Tabelle111[[#This Row],[Menge kg Nges]]/1000</f>
        <v>0.45</v>
      </c>
      <c r="L7975" s="1">
        <f>Tabelle111[[#This Row],[Menge kg P2O5]]/1000</f>
        <v>0.18</v>
      </c>
      <c r="M7975" s="1">
        <f>Tabelle111[[#This Row],[Menge t Nges]]/Tabelle111[[#This Row],[Anzahl Lieferscheine]]</f>
        <v>0.22500000000000001</v>
      </c>
      <c r="N7975" s="1">
        <f>Tabelle111[[#This Row],[Menge t P2O5]]/Tabelle111[[#This Row],[Anzahl Lieferscheine]]</f>
        <v>0.09</v>
      </c>
    </row>
    <row r="7976" spans="1:14" x14ac:dyDescent="0.2">
      <c r="A7976" s="2" t="s">
        <v>40</v>
      </c>
      <c r="B7976" s="2" t="s">
        <v>36</v>
      </c>
      <c r="C7976" s="2" t="s">
        <v>6</v>
      </c>
      <c r="D7976" s="2" t="s">
        <v>7</v>
      </c>
      <c r="E7976" s="2" t="s">
        <v>13</v>
      </c>
      <c r="F7976" s="2" t="s">
        <v>61</v>
      </c>
      <c r="G7976" s="1">
        <v>5070.05</v>
      </c>
      <c r="H7976" s="1">
        <v>2358.6</v>
      </c>
      <c r="I7976" s="4">
        <v>35</v>
      </c>
      <c r="J7976" s="2" t="s">
        <v>72</v>
      </c>
      <c r="K7976" s="1">
        <f>Tabelle111[[#This Row],[Menge kg Nges]]/1000</f>
        <v>5.0700500000000002</v>
      </c>
      <c r="L7976" s="1">
        <f>Tabelle111[[#This Row],[Menge kg P2O5]]/1000</f>
        <v>2.3586</v>
      </c>
      <c r="M7976" s="1">
        <f>Tabelle111[[#This Row],[Menge t Nges]]/Tabelle111[[#This Row],[Anzahl Lieferscheine]]</f>
        <v>0.14485857142857142</v>
      </c>
      <c r="N7976" s="1">
        <f>Tabelle111[[#This Row],[Menge t P2O5]]/Tabelle111[[#This Row],[Anzahl Lieferscheine]]</f>
        <v>6.7388571428571423E-2</v>
      </c>
    </row>
    <row r="7977" spans="1:14" x14ac:dyDescent="0.2">
      <c r="A7977" s="2" t="s">
        <v>40</v>
      </c>
      <c r="B7977" s="2" t="s">
        <v>36</v>
      </c>
      <c r="C7977" s="2" t="s">
        <v>6</v>
      </c>
      <c r="D7977" s="2" t="s">
        <v>7</v>
      </c>
      <c r="E7977" s="2" t="s">
        <v>14</v>
      </c>
      <c r="F7977" s="2" t="s">
        <v>61</v>
      </c>
      <c r="G7977" s="1">
        <v>243.75</v>
      </c>
      <c r="H7977" s="1">
        <v>104</v>
      </c>
      <c r="I7977" s="4">
        <v>1</v>
      </c>
      <c r="J7977" s="2" t="s">
        <v>72</v>
      </c>
      <c r="K7977" s="1">
        <f>Tabelle111[[#This Row],[Menge kg Nges]]/1000</f>
        <v>0.24374999999999999</v>
      </c>
      <c r="L7977" s="1">
        <f>Tabelle111[[#This Row],[Menge kg P2O5]]/1000</f>
        <v>0.104</v>
      </c>
      <c r="M7977" s="1">
        <f>Tabelle111[[#This Row],[Menge t Nges]]/Tabelle111[[#This Row],[Anzahl Lieferscheine]]</f>
        <v>0.24374999999999999</v>
      </c>
      <c r="N7977" s="1">
        <f>Tabelle111[[#This Row],[Menge t P2O5]]/Tabelle111[[#This Row],[Anzahl Lieferscheine]]</f>
        <v>0.104</v>
      </c>
    </row>
    <row r="7978" spans="1:14" x14ac:dyDescent="0.2">
      <c r="A7978" s="2" t="s">
        <v>40</v>
      </c>
      <c r="B7978" s="2" t="s">
        <v>27</v>
      </c>
      <c r="C7978" s="2" t="s">
        <v>6</v>
      </c>
      <c r="D7978" s="2" t="s">
        <v>7</v>
      </c>
      <c r="E7978" s="2" t="s">
        <v>8</v>
      </c>
      <c r="F7978" s="2" t="s">
        <v>61</v>
      </c>
      <c r="G7978" s="1">
        <v>73.17</v>
      </c>
      <c r="H7978" s="1">
        <v>28.62</v>
      </c>
      <c r="I7978" s="4">
        <v>1</v>
      </c>
      <c r="J7978" s="2" t="s">
        <v>72</v>
      </c>
      <c r="K7978" s="1">
        <f>Tabelle111[[#This Row],[Menge kg Nges]]/1000</f>
        <v>7.3169999999999999E-2</v>
      </c>
      <c r="L7978" s="1">
        <f>Tabelle111[[#This Row],[Menge kg P2O5]]/1000</f>
        <v>2.862E-2</v>
      </c>
      <c r="M7978" s="1">
        <f>Tabelle111[[#This Row],[Menge t Nges]]/Tabelle111[[#This Row],[Anzahl Lieferscheine]]</f>
        <v>7.3169999999999999E-2</v>
      </c>
      <c r="N7978" s="1">
        <f>Tabelle111[[#This Row],[Menge t P2O5]]/Tabelle111[[#This Row],[Anzahl Lieferscheine]]</f>
        <v>2.862E-2</v>
      </c>
    </row>
    <row r="7979" spans="1:14" x14ac:dyDescent="0.2">
      <c r="A7979" s="2" t="s">
        <v>40</v>
      </c>
      <c r="B7979" s="2" t="s">
        <v>27</v>
      </c>
      <c r="C7979" s="2" t="s">
        <v>6</v>
      </c>
      <c r="D7979" s="2" t="s">
        <v>7</v>
      </c>
      <c r="E7979" s="2" t="s">
        <v>9</v>
      </c>
      <c r="F7979" s="2" t="s">
        <v>61</v>
      </c>
      <c r="G7979" s="1">
        <v>1344.1100000000001</v>
      </c>
      <c r="H7979" s="1">
        <v>627.59999999999991</v>
      </c>
      <c r="I7979" s="4">
        <v>5</v>
      </c>
      <c r="J7979" s="2" t="s">
        <v>72</v>
      </c>
      <c r="K7979" s="1">
        <f>Tabelle111[[#This Row],[Menge kg Nges]]/1000</f>
        <v>1.3441100000000001</v>
      </c>
      <c r="L7979" s="1">
        <f>Tabelle111[[#This Row],[Menge kg P2O5]]/1000</f>
        <v>0.62759999999999994</v>
      </c>
      <c r="M7979" s="1">
        <f>Tabelle111[[#This Row],[Menge t Nges]]/Tabelle111[[#This Row],[Anzahl Lieferscheine]]</f>
        <v>0.26882200000000001</v>
      </c>
      <c r="N7979" s="1">
        <f>Tabelle111[[#This Row],[Menge t P2O5]]/Tabelle111[[#This Row],[Anzahl Lieferscheine]]</f>
        <v>0.12551999999999999</v>
      </c>
    </row>
    <row r="7980" spans="1:14" x14ac:dyDescent="0.2">
      <c r="A7980" s="2" t="s">
        <v>40</v>
      </c>
      <c r="B7980" s="2" t="s">
        <v>33</v>
      </c>
      <c r="C7980" s="2" t="s">
        <v>25</v>
      </c>
      <c r="D7980" s="2" t="s">
        <v>25</v>
      </c>
      <c r="E7980" s="2" t="s">
        <v>26</v>
      </c>
      <c r="F7980" s="2" t="s">
        <v>61</v>
      </c>
      <c r="G7980" s="1">
        <v>115.44</v>
      </c>
      <c r="H7980" s="1">
        <v>1.59</v>
      </c>
      <c r="I7980" s="4">
        <v>1</v>
      </c>
      <c r="J7980" s="2" t="s">
        <v>72</v>
      </c>
      <c r="K7980" s="1">
        <f>Tabelle111[[#This Row],[Menge kg Nges]]/1000</f>
        <v>0.11544</v>
      </c>
      <c r="L7980" s="1">
        <f>Tabelle111[[#This Row],[Menge kg P2O5]]/1000</f>
        <v>1.5900000000000001E-3</v>
      </c>
      <c r="M7980" s="1">
        <f>Tabelle111[[#This Row],[Menge t Nges]]/Tabelle111[[#This Row],[Anzahl Lieferscheine]]</f>
        <v>0.11544</v>
      </c>
      <c r="N7980" s="1">
        <f>Tabelle111[[#This Row],[Menge t P2O5]]/Tabelle111[[#This Row],[Anzahl Lieferscheine]]</f>
        <v>1.5900000000000001E-3</v>
      </c>
    </row>
    <row r="7981" spans="1:14" x14ac:dyDescent="0.2">
      <c r="A7981" s="2" t="s">
        <v>40</v>
      </c>
      <c r="B7981" s="2" t="s">
        <v>44</v>
      </c>
      <c r="C7981" s="2" t="s">
        <v>25</v>
      </c>
      <c r="D7981" s="2" t="s">
        <v>25</v>
      </c>
      <c r="E7981" s="2" t="s">
        <v>26</v>
      </c>
      <c r="F7981" s="2" t="s">
        <v>61</v>
      </c>
      <c r="G7981" s="1">
        <v>1039.42</v>
      </c>
      <c r="H7981" s="1">
        <v>14.349999999999998</v>
      </c>
      <c r="I7981" s="4">
        <v>6</v>
      </c>
      <c r="J7981" s="2" t="s">
        <v>72</v>
      </c>
      <c r="K7981" s="1">
        <f>Tabelle111[[#This Row],[Menge kg Nges]]/1000</f>
        <v>1.03942</v>
      </c>
      <c r="L7981" s="1">
        <f>Tabelle111[[#This Row],[Menge kg P2O5]]/1000</f>
        <v>1.4349999999999998E-2</v>
      </c>
      <c r="M7981" s="1">
        <f>Tabelle111[[#This Row],[Menge t Nges]]/Tabelle111[[#This Row],[Anzahl Lieferscheine]]</f>
        <v>0.17323666666666668</v>
      </c>
      <c r="N7981" s="1">
        <f>Tabelle111[[#This Row],[Menge t P2O5]]/Tabelle111[[#This Row],[Anzahl Lieferscheine]]</f>
        <v>2.3916666666666665E-3</v>
      </c>
    </row>
    <row r="7982" spans="1:14" x14ac:dyDescent="0.2">
      <c r="A7982" s="2" t="s">
        <v>40</v>
      </c>
      <c r="B7982" s="2" t="s">
        <v>47</v>
      </c>
      <c r="C7982" s="2" t="s">
        <v>6</v>
      </c>
      <c r="D7982" s="2" t="s">
        <v>7</v>
      </c>
      <c r="E7982" s="2" t="s">
        <v>9</v>
      </c>
      <c r="F7982" s="2" t="s">
        <v>61</v>
      </c>
      <c r="G7982" s="1">
        <v>390.05</v>
      </c>
      <c r="H7982" s="1">
        <v>161.4</v>
      </c>
      <c r="I7982" s="4">
        <v>1</v>
      </c>
      <c r="J7982" s="2" t="s">
        <v>72</v>
      </c>
      <c r="K7982" s="1">
        <f>Tabelle111[[#This Row],[Menge kg Nges]]/1000</f>
        <v>0.39005000000000001</v>
      </c>
      <c r="L7982" s="1">
        <f>Tabelle111[[#This Row],[Menge kg P2O5]]/1000</f>
        <v>0.16140000000000002</v>
      </c>
      <c r="M7982" s="1">
        <f>Tabelle111[[#This Row],[Menge t Nges]]/Tabelle111[[#This Row],[Anzahl Lieferscheine]]</f>
        <v>0.39005000000000001</v>
      </c>
      <c r="N7982" s="1">
        <f>Tabelle111[[#This Row],[Menge t P2O5]]/Tabelle111[[#This Row],[Anzahl Lieferscheine]]</f>
        <v>0.16140000000000002</v>
      </c>
    </row>
    <row r="7983" spans="1:14" x14ac:dyDescent="0.2">
      <c r="A7983" s="2" t="s">
        <v>40</v>
      </c>
      <c r="B7983" s="2" t="s">
        <v>47</v>
      </c>
      <c r="C7983" s="2" t="s">
        <v>6</v>
      </c>
      <c r="D7983" s="2" t="s">
        <v>7</v>
      </c>
      <c r="E7983" s="2" t="s">
        <v>12</v>
      </c>
      <c r="F7983" s="2" t="s">
        <v>61</v>
      </c>
      <c r="G7983" s="1">
        <v>326.7</v>
      </c>
      <c r="H7983" s="1">
        <v>154</v>
      </c>
      <c r="I7983" s="4">
        <v>2</v>
      </c>
      <c r="J7983" s="2" t="s">
        <v>72</v>
      </c>
      <c r="K7983" s="1">
        <f>Tabelle111[[#This Row],[Menge kg Nges]]/1000</f>
        <v>0.32669999999999999</v>
      </c>
      <c r="L7983" s="1">
        <f>Tabelle111[[#This Row],[Menge kg P2O5]]/1000</f>
        <v>0.154</v>
      </c>
      <c r="M7983" s="1">
        <f>Tabelle111[[#This Row],[Menge t Nges]]/Tabelle111[[#This Row],[Anzahl Lieferscheine]]</f>
        <v>0.16335</v>
      </c>
      <c r="N7983" s="1">
        <f>Tabelle111[[#This Row],[Menge t P2O5]]/Tabelle111[[#This Row],[Anzahl Lieferscheine]]</f>
        <v>7.6999999999999999E-2</v>
      </c>
    </row>
    <row r="7984" spans="1:14" x14ac:dyDescent="0.2">
      <c r="A7984" s="2" t="s">
        <v>40</v>
      </c>
      <c r="B7984" s="2" t="s">
        <v>47</v>
      </c>
      <c r="C7984" s="2" t="s">
        <v>6</v>
      </c>
      <c r="D7984" s="2" t="s">
        <v>7</v>
      </c>
      <c r="E7984" s="2" t="s">
        <v>14</v>
      </c>
      <c r="F7984" s="2" t="s">
        <v>61</v>
      </c>
      <c r="G7984" s="1">
        <v>195.25</v>
      </c>
      <c r="H7984" s="1">
        <v>82.5</v>
      </c>
      <c r="I7984" s="4">
        <v>1</v>
      </c>
      <c r="J7984" s="2" t="s">
        <v>72</v>
      </c>
      <c r="K7984" s="1">
        <f>Tabelle111[[#This Row],[Menge kg Nges]]/1000</f>
        <v>0.19525000000000001</v>
      </c>
      <c r="L7984" s="1">
        <f>Tabelle111[[#This Row],[Menge kg P2O5]]/1000</f>
        <v>8.2500000000000004E-2</v>
      </c>
      <c r="M7984" s="1">
        <f>Tabelle111[[#This Row],[Menge t Nges]]/Tabelle111[[#This Row],[Anzahl Lieferscheine]]</f>
        <v>0.19525000000000001</v>
      </c>
      <c r="N7984" s="1">
        <f>Tabelle111[[#This Row],[Menge t P2O5]]/Tabelle111[[#This Row],[Anzahl Lieferscheine]]</f>
        <v>8.2500000000000004E-2</v>
      </c>
    </row>
    <row r="7985" spans="1:14" x14ac:dyDescent="0.2">
      <c r="A7985" s="2" t="s">
        <v>40</v>
      </c>
      <c r="B7985" s="2" t="s">
        <v>47</v>
      </c>
      <c r="C7985" s="2" t="s">
        <v>25</v>
      </c>
      <c r="D7985" s="2" t="s">
        <v>25</v>
      </c>
      <c r="E7985" s="2" t="s">
        <v>26</v>
      </c>
      <c r="F7985" s="2" t="s">
        <v>61</v>
      </c>
      <c r="G7985" s="1">
        <v>903.41</v>
      </c>
      <c r="H7985" s="1">
        <v>12.48</v>
      </c>
      <c r="I7985" s="4">
        <v>2</v>
      </c>
      <c r="J7985" s="2" t="s">
        <v>72</v>
      </c>
      <c r="K7985" s="1">
        <f>Tabelle111[[#This Row],[Menge kg Nges]]/1000</f>
        <v>0.90340999999999994</v>
      </c>
      <c r="L7985" s="1">
        <f>Tabelle111[[#This Row],[Menge kg P2O5]]/1000</f>
        <v>1.248E-2</v>
      </c>
      <c r="M7985" s="1">
        <f>Tabelle111[[#This Row],[Menge t Nges]]/Tabelle111[[#This Row],[Anzahl Lieferscheine]]</f>
        <v>0.45170499999999997</v>
      </c>
      <c r="N7985" s="1">
        <f>Tabelle111[[#This Row],[Menge t P2O5]]/Tabelle111[[#This Row],[Anzahl Lieferscheine]]</f>
        <v>6.2399999999999999E-3</v>
      </c>
    </row>
    <row r="7986" spans="1:14" x14ac:dyDescent="0.2">
      <c r="A7986" s="2" t="s">
        <v>40</v>
      </c>
      <c r="B7986" s="2" t="s">
        <v>37</v>
      </c>
      <c r="C7986" s="2" t="s">
        <v>6</v>
      </c>
      <c r="D7986" s="2" t="s">
        <v>7</v>
      </c>
      <c r="E7986" s="2" t="s">
        <v>8</v>
      </c>
      <c r="F7986" s="2" t="s">
        <v>61</v>
      </c>
      <c r="G7986" s="1">
        <v>2280.7600000000002</v>
      </c>
      <c r="H7986" s="1">
        <v>1140.3800000000001</v>
      </c>
      <c r="I7986" s="4">
        <v>4</v>
      </c>
      <c r="J7986" s="2" t="s">
        <v>72</v>
      </c>
      <c r="K7986" s="1">
        <f>Tabelle111[[#This Row],[Menge kg Nges]]/1000</f>
        <v>2.2807600000000003</v>
      </c>
      <c r="L7986" s="1">
        <f>Tabelle111[[#This Row],[Menge kg P2O5]]/1000</f>
        <v>1.1403800000000002</v>
      </c>
      <c r="M7986" s="1">
        <f>Tabelle111[[#This Row],[Menge t Nges]]/Tabelle111[[#This Row],[Anzahl Lieferscheine]]</f>
        <v>0.57019000000000009</v>
      </c>
      <c r="N7986" s="1">
        <f>Tabelle111[[#This Row],[Menge t P2O5]]/Tabelle111[[#This Row],[Anzahl Lieferscheine]]</f>
        <v>0.28509500000000004</v>
      </c>
    </row>
    <row r="7987" spans="1:14" x14ac:dyDescent="0.2">
      <c r="A7987" s="2" t="s">
        <v>40</v>
      </c>
      <c r="B7987" s="2" t="s">
        <v>37</v>
      </c>
      <c r="C7987" s="2" t="s">
        <v>6</v>
      </c>
      <c r="D7987" s="2" t="s">
        <v>7</v>
      </c>
      <c r="E7987" s="2" t="s">
        <v>9</v>
      </c>
      <c r="F7987" s="2" t="s">
        <v>61</v>
      </c>
      <c r="G7987" s="1">
        <v>3837.8199999999997</v>
      </c>
      <c r="H7987" s="1">
        <v>1617.2900000000002</v>
      </c>
      <c r="I7987" s="4">
        <v>16</v>
      </c>
      <c r="J7987" s="2" t="s">
        <v>72</v>
      </c>
      <c r="K7987" s="1">
        <f>Tabelle111[[#This Row],[Menge kg Nges]]/1000</f>
        <v>3.8378199999999998</v>
      </c>
      <c r="L7987" s="1">
        <f>Tabelle111[[#This Row],[Menge kg P2O5]]/1000</f>
        <v>1.6172900000000001</v>
      </c>
      <c r="M7987" s="1">
        <f>Tabelle111[[#This Row],[Menge t Nges]]/Tabelle111[[#This Row],[Anzahl Lieferscheine]]</f>
        <v>0.23986374999999999</v>
      </c>
      <c r="N7987" s="1">
        <f>Tabelle111[[#This Row],[Menge t P2O5]]/Tabelle111[[#This Row],[Anzahl Lieferscheine]]</f>
        <v>0.10108062500000001</v>
      </c>
    </row>
    <row r="7988" spans="1:14" x14ac:dyDescent="0.2">
      <c r="A7988" s="2" t="s">
        <v>40</v>
      </c>
      <c r="B7988" s="2" t="s">
        <v>37</v>
      </c>
      <c r="C7988" s="2" t="s">
        <v>6</v>
      </c>
      <c r="D7988" s="2" t="s">
        <v>7</v>
      </c>
      <c r="E7988" s="2" t="s">
        <v>11</v>
      </c>
      <c r="F7988" s="2" t="s">
        <v>61</v>
      </c>
      <c r="G7988" s="1">
        <v>700.9</v>
      </c>
      <c r="H7988" s="1">
        <v>410</v>
      </c>
      <c r="I7988" s="4">
        <v>2</v>
      </c>
      <c r="J7988" s="2" t="s">
        <v>72</v>
      </c>
      <c r="K7988" s="1">
        <f>Tabelle111[[#This Row],[Menge kg Nges]]/1000</f>
        <v>0.70089999999999997</v>
      </c>
      <c r="L7988" s="1">
        <f>Tabelle111[[#This Row],[Menge kg P2O5]]/1000</f>
        <v>0.41</v>
      </c>
      <c r="M7988" s="1">
        <f>Tabelle111[[#This Row],[Menge t Nges]]/Tabelle111[[#This Row],[Anzahl Lieferscheine]]</f>
        <v>0.35044999999999998</v>
      </c>
      <c r="N7988" s="1">
        <f>Tabelle111[[#This Row],[Menge t P2O5]]/Tabelle111[[#This Row],[Anzahl Lieferscheine]]</f>
        <v>0.20499999999999999</v>
      </c>
    </row>
    <row r="7989" spans="1:14" x14ac:dyDescent="0.2">
      <c r="A7989" s="2" t="s">
        <v>40</v>
      </c>
      <c r="B7989" s="2" t="s">
        <v>37</v>
      </c>
      <c r="C7989" s="2" t="s">
        <v>6</v>
      </c>
      <c r="D7989" s="2" t="s">
        <v>7</v>
      </c>
      <c r="E7989" s="2" t="s">
        <v>12</v>
      </c>
      <c r="F7989" s="2" t="s">
        <v>61</v>
      </c>
      <c r="G7989" s="1">
        <v>19901.439999999995</v>
      </c>
      <c r="H7989" s="1">
        <v>8912.26</v>
      </c>
      <c r="I7989" s="4">
        <v>89</v>
      </c>
      <c r="J7989" s="2" t="s">
        <v>72</v>
      </c>
      <c r="K7989" s="1">
        <f>Tabelle111[[#This Row],[Menge kg Nges]]/1000</f>
        <v>19.901439999999994</v>
      </c>
      <c r="L7989" s="1">
        <f>Tabelle111[[#This Row],[Menge kg P2O5]]/1000</f>
        <v>8.9122599999999998</v>
      </c>
      <c r="M7989" s="1">
        <f>Tabelle111[[#This Row],[Menge t Nges]]/Tabelle111[[#This Row],[Anzahl Lieferscheine]]</f>
        <v>0.22361168539325835</v>
      </c>
      <c r="N7989" s="1">
        <f>Tabelle111[[#This Row],[Menge t P2O5]]/Tabelle111[[#This Row],[Anzahl Lieferscheine]]</f>
        <v>0.10013775280898876</v>
      </c>
    </row>
    <row r="7990" spans="1:14" x14ac:dyDescent="0.2">
      <c r="A7990" s="2" t="s">
        <v>40</v>
      </c>
      <c r="B7990" s="2" t="s">
        <v>37</v>
      </c>
      <c r="C7990" s="2" t="s">
        <v>6</v>
      </c>
      <c r="D7990" s="2" t="s">
        <v>7</v>
      </c>
      <c r="E7990" s="2" t="s">
        <v>13</v>
      </c>
      <c r="F7990" s="2" t="s">
        <v>61</v>
      </c>
      <c r="G7990" s="1">
        <v>10318.320000000002</v>
      </c>
      <c r="H7990" s="1">
        <v>5531.52</v>
      </c>
      <c r="I7990" s="4">
        <v>44</v>
      </c>
      <c r="J7990" s="2" t="s">
        <v>72</v>
      </c>
      <c r="K7990" s="1">
        <f>Tabelle111[[#This Row],[Menge kg Nges]]/1000</f>
        <v>10.318320000000002</v>
      </c>
      <c r="L7990" s="1">
        <f>Tabelle111[[#This Row],[Menge kg P2O5]]/1000</f>
        <v>5.5315200000000004</v>
      </c>
      <c r="M7990" s="1">
        <f>Tabelle111[[#This Row],[Menge t Nges]]/Tabelle111[[#This Row],[Anzahl Lieferscheine]]</f>
        <v>0.23450727272727276</v>
      </c>
      <c r="N7990" s="1">
        <f>Tabelle111[[#This Row],[Menge t P2O5]]/Tabelle111[[#This Row],[Anzahl Lieferscheine]]</f>
        <v>0.12571636363636365</v>
      </c>
    </row>
    <row r="7991" spans="1:14" x14ac:dyDescent="0.2">
      <c r="A7991" s="2" t="s">
        <v>40</v>
      </c>
      <c r="B7991" s="2" t="s">
        <v>37</v>
      </c>
      <c r="C7991" s="2" t="s">
        <v>6</v>
      </c>
      <c r="D7991" s="2" t="s">
        <v>7</v>
      </c>
      <c r="E7991" s="2" t="s">
        <v>14</v>
      </c>
      <c r="F7991" s="2" t="s">
        <v>61</v>
      </c>
      <c r="G7991" s="1">
        <v>9902.25</v>
      </c>
      <c r="H7991" s="1">
        <v>4370.8999999999996</v>
      </c>
      <c r="I7991" s="4">
        <v>41</v>
      </c>
      <c r="J7991" s="2" t="s">
        <v>72</v>
      </c>
      <c r="K7991" s="1">
        <f>Tabelle111[[#This Row],[Menge kg Nges]]/1000</f>
        <v>9.9022500000000004</v>
      </c>
      <c r="L7991" s="1">
        <f>Tabelle111[[#This Row],[Menge kg P2O5]]/1000</f>
        <v>4.3708999999999998</v>
      </c>
      <c r="M7991" s="1">
        <f>Tabelle111[[#This Row],[Menge t Nges]]/Tabelle111[[#This Row],[Anzahl Lieferscheine]]</f>
        <v>0.24151829268292685</v>
      </c>
      <c r="N7991" s="1">
        <f>Tabelle111[[#This Row],[Menge t P2O5]]/Tabelle111[[#This Row],[Anzahl Lieferscheine]]</f>
        <v>0.10660731707317073</v>
      </c>
    </row>
    <row r="7992" spans="1:14" x14ac:dyDescent="0.2">
      <c r="A7992" s="2" t="s">
        <v>40</v>
      </c>
      <c r="B7992" s="2" t="s">
        <v>37</v>
      </c>
      <c r="C7992" s="2" t="s">
        <v>6</v>
      </c>
      <c r="D7992" s="2" t="s">
        <v>15</v>
      </c>
      <c r="E7992" s="2" t="s">
        <v>8</v>
      </c>
      <c r="F7992" s="2" t="s">
        <v>61</v>
      </c>
      <c r="G7992" s="1">
        <v>72</v>
      </c>
      <c r="H7992" s="1">
        <v>42</v>
      </c>
      <c r="I7992" s="4">
        <v>2</v>
      </c>
      <c r="J7992" s="2" t="s">
        <v>72</v>
      </c>
      <c r="K7992" s="1">
        <f>Tabelle111[[#This Row],[Menge kg Nges]]/1000</f>
        <v>7.1999999999999995E-2</v>
      </c>
      <c r="L7992" s="1">
        <f>Tabelle111[[#This Row],[Menge kg P2O5]]/1000</f>
        <v>4.2000000000000003E-2</v>
      </c>
      <c r="M7992" s="1">
        <f>Tabelle111[[#This Row],[Menge t Nges]]/Tabelle111[[#This Row],[Anzahl Lieferscheine]]</f>
        <v>3.5999999999999997E-2</v>
      </c>
      <c r="N7992" s="1">
        <f>Tabelle111[[#This Row],[Menge t P2O5]]/Tabelle111[[#This Row],[Anzahl Lieferscheine]]</f>
        <v>2.1000000000000001E-2</v>
      </c>
    </row>
    <row r="7993" spans="1:14" x14ac:dyDescent="0.2">
      <c r="A7993" s="2" t="s">
        <v>40</v>
      </c>
      <c r="B7993" s="2" t="s">
        <v>37</v>
      </c>
      <c r="C7993" s="2" t="s">
        <v>6</v>
      </c>
      <c r="D7993" s="2" t="s">
        <v>15</v>
      </c>
      <c r="E7993" s="2" t="s">
        <v>18</v>
      </c>
      <c r="F7993" s="2" t="s">
        <v>61</v>
      </c>
      <c r="G7993" s="1">
        <v>356</v>
      </c>
      <c r="H7993" s="1">
        <v>282</v>
      </c>
      <c r="I7993" s="4">
        <v>2</v>
      </c>
      <c r="J7993" s="2" t="s">
        <v>72</v>
      </c>
      <c r="K7993" s="1">
        <f>Tabelle111[[#This Row],[Menge kg Nges]]/1000</f>
        <v>0.35599999999999998</v>
      </c>
      <c r="L7993" s="1">
        <f>Tabelle111[[#This Row],[Menge kg P2O5]]/1000</f>
        <v>0.28199999999999997</v>
      </c>
      <c r="M7993" s="1">
        <f>Tabelle111[[#This Row],[Menge t Nges]]/Tabelle111[[#This Row],[Anzahl Lieferscheine]]</f>
        <v>0.17799999999999999</v>
      </c>
      <c r="N7993" s="1">
        <f>Tabelle111[[#This Row],[Menge t P2O5]]/Tabelle111[[#This Row],[Anzahl Lieferscheine]]</f>
        <v>0.14099999999999999</v>
      </c>
    </row>
    <row r="7994" spans="1:14" x14ac:dyDescent="0.2">
      <c r="A7994" s="2" t="s">
        <v>40</v>
      </c>
      <c r="B7994" s="2" t="s">
        <v>37</v>
      </c>
      <c r="C7994" s="2" t="s">
        <v>6</v>
      </c>
      <c r="D7994" s="2" t="s">
        <v>15</v>
      </c>
      <c r="E7994" s="2" t="s">
        <v>21</v>
      </c>
      <c r="F7994" s="2" t="s">
        <v>61</v>
      </c>
      <c r="G7994" s="1">
        <v>696.92</v>
      </c>
      <c r="H7994" s="1">
        <v>411.39</v>
      </c>
      <c r="I7994" s="4">
        <v>3</v>
      </c>
      <c r="J7994" s="2" t="s">
        <v>72</v>
      </c>
      <c r="K7994" s="1">
        <f>Tabelle111[[#This Row],[Menge kg Nges]]/1000</f>
        <v>0.69691999999999998</v>
      </c>
      <c r="L7994" s="1">
        <f>Tabelle111[[#This Row],[Menge kg P2O5]]/1000</f>
        <v>0.41138999999999998</v>
      </c>
      <c r="M7994" s="1">
        <f>Tabelle111[[#This Row],[Menge t Nges]]/Tabelle111[[#This Row],[Anzahl Lieferscheine]]</f>
        <v>0.23230666666666666</v>
      </c>
      <c r="N7994" s="1">
        <f>Tabelle111[[#This Row],[Menge t P2O5]]/Tabelle111[[#This Row],[Anzahl Lieferscheine]]</f>
        <v>0.13713</v>
      </c>
    </row>
    <row r="7995" spans="1:14" x14ac:dyDescent="0.2">
      <c r="A7995" s="2" t="s">
        <v>40</v>
      </c>
      <c r="B7995" s="2" t="s">
        <v>37</v>
      </c>
      <c r="C7995" s="2" t="s">
        <v>6</v>
      </c>
      <c r="D7995" s="2" t="s">
        <v>15</v>
      </c>
      <c r="E7995" s="2" t="s">
        <v>24</v>
      </c>
      <c r="F7995" s="2" t="s">
        <v>61</v>
      </c>
      <c r="G7995" s="1">
        <v>1484</v>
      </c>
      <c r="H7995" s="1">
        <v>1219</v>
      </c>
      <c r="I7995" s="4">
        <v>2</v>
      </c>
      <c r="J7995" s="2" t="s">
        <v>72</v>
      </c>
      <c r="K7995" s="1">
        <f>Tabelle111[[#This Row],[Menge kg Nges]]/1000</f>
        <v>1.484</v>
      </c>
      <c r="L7995" s="1">
        <f>Tabelle111[[#This Row],[Menge kg P2O5]]/1000</f>
        <v>1.2190000000000001</v>
      </c>
      <c r="M7995" s="1">
        <f>Tabelle111[[#This Row],[Menge t Nges]]/Tabelle111[[#This Row],[Anzahl Lieferscheine]]</f>
        <v>0.74199999999999999</v>
      </c>
      <c r="N7995" s="1">
        <f>Tabelle111[[#This Row],[Menge t P2O5]]/Tabelle111[[#This Row],[Anzahl Lieferscheine]]</f>
        <v>0.60950000000000004</v>
      </c>
    </row>
    <row r="7996" spans="1:14" x14ac:dyDescent="0.2">
      <c r="A7996" s="2" t="s">
        <v>40</v>
      </c>
      <c r="B7996" s="2" t="s">
        <v>37</v>
      </c>
      <c r="C7996" s="2" t="s">
        <v>25</v>
      </c>
      <c r="D7996" s="2" t="s">
        <v>25</v>
      </c>
      <c r="E7996" s="2" t="s">
        <v>26</v>
      </c>
      <c r="F7996" s="2" t="s">
        <v>61</v>
      </c>
      <c r="G7996" s="1">
        <v>7035.21</v>
      </c>
      <c r="H7996" s="1">
        <v>1315.7400000000002</v>
      </c>
      <c r="I7996" s="4">
        <v>48</v>
      </c>
      <c r="J7996" s="2" t="s">
        <v>72</v>
      </c>
      <c r="K7996" s="1">
        <f>Tabelle111[[#This Row],[Menge kg Nges]]/1000</f>
        <v>7.0352100000000002</v>
      </c>
      <c r="L7996" s="1">
        <f>Tabelle111[[#This Row],[Menge kg P2O5]]/1000</f>
        <v>1.3157400000000001</v>
      </c>
      <c r="M7996" s="1">
        <f>Tabelle111[[#This Row],[Menge t Nges]]/Tabelle111[[#This Row],[Anzahl Lieferscheine]]</f>
        <v>0.14656687500000001</v>
      </c>
      <c r="N7996" s="1">
        <f>Tabelle111[[#This Row],[Menge t P2O5]]/Tabelle111[[#This Row],[Anzahl Lieferscheine]]</f>
        <v>2.7411250000000002E-2</v>
      </c>
    </row>
    <row r="7997" spans="1:14" x14ac:dyDescent="0.2">
      <c r="A7997" s="2" t="s">
        <v>40</v>
      </c>
      <c r="B7997" s="2" t="s">
        <v>37</v>
      </c>
      <c r="C7997" s="2" t="s">
        <v>63</v>
      </c>
      <c r="D7997" s="2" t="s">
        <v>63</v>
      </c>
      <c r="E7997" s="2" t="s">
        <v>63</v>
      </c>
      <c r="F7997" s="2" t="s">
        <v>61</v>
      </c>
      <c r="G7997" s="1">
        <v>593.70000000000005</v>
      </c>
      <c r="H7997" s="1">
        <v>375.8</v>
      </c>
      <c r="I7997" s="4">
        <v>4</v>
      </c>
      <c r="J7997" s="2" t="s">
        <v>72</v>
      </c>
      <c r="K7997" s="1">
        <f>Tabelle111[[#This Row],[Menge kg Nges]]/1000</f>
        <v>0.59370000000000001</v>
      </c>
      <c r="L7997" s="1">
        <f>Tabelle111[[#This Row],[Menge kg P2O5]]/1000</f>
        <v>0.37580000000000002</v>
      </c>
      <c r="M7997" s="1">
        <f>Tabelle111[[#This Row],[Menge t Nges]]/Tabelle111[[#This Row],[Anzahl Lieferscheine]]</f>
        <v>0.148425</v>
      </c>
      <c r="N7997" s="1">
        <f>Tabelle111[[#This Row],[Menge t P2O5]]/Tabelle111[[#This Row],[Anzahl Lieferscheine]]</f>
        <v>9.3950000000000006E-2</v>
      </c>
    </row>
    <row r="7998" spans="1:14" x14ac:dyDescent="0.2">
      <c r="A7998" s="2" t="s">
        <v>40</v>
      </c>
      <c r="B7998" s="2" t="s">
        <v>38</v>
      </c>
      <c r="C7998" s="2" t="s">
        <v>6</v>
      </c>
      <c r="D7998" s="2" t="s">
        <v>7</v>
      </c>
      <c r="E7998" s="2" t="s">
        <v>8</v>
      </c>
      <c r="F7998" s="2" t="s">
        <v>61</v>
      </c>
      <c r="G7998" s="1">
        <v>948.5</v>
      </c>
      <c r="H7998" s="1">
        <v>371</v>
      </c>
      <c r="I7998" s="4">
        <v>1</v>
      </c>
      <c r="J7998" s="2" t="s">
        <v>72</v>
      </c>
      <c r="K7998" s="1">
        <f>Tabelle111[[#This Row],[Menge kg Nges]]/1000</f>
        <v>0.94850000000000001</v>
      </c>
      <c r="L7998" s="1">
        <f>Tabelle111[[#This Row],[Menge kg P2O5]]/1000</f>
        <v>0.371</v>
      </c>
      <c r="M7998" s="1">
        <f>Tabelle111[[#This Row],[Menge t Nges]]/Tabelle111[[#This Row],[Anzahl Lieferscheine]]</f>
        <v>0.94850000000000001</v>
      </c>
      <c r="N7998" s="1">
        <f>Tabelle111[[#This Row],[Menge t P2O5]]/Tabelle111[[#This Row],[Anzahl Lieferscheine]]</f>
        <v>0.371</v>
      </c>
    </row>
    <row r="7999" spans="1:14" x14ac:dyDescent="0.2">
      <c r="A7999" s="2" t="s">
        <v>40</v>
      </c>
      <c r="B7999" s="2" t="s">
        <v>38</v>
      </c>
      <c r="C7999" s="2" t="s">
        <v>6</v>
      </c>
      <c r="D7999" s="2" t="s">
        <v>7</v>
      </c>
      <c r="E7999" s="2" t="s">
        <v>9</v>
      </c>
      <c r="F7999" s="2" t="s">
        <v>61</v>
      </c>
      <c r="G7999" s="1">
        <v>3292</v>
      </c>
      <c r="H7999" s="1">
        <v>1360.5</v>
      </c>
      <c r="I7999" s="4">
        <v>10</v>
      </c>
      <c r="J7999" s="2" t="s">
        <v>72</v>
      </c>
      <c r="K7999" s="1">
        <f>Tabelle111[[#This Row],[Menge kg Nges]]/1000</f>
        <v>3.2919999999999998</v>
      </c>
      <c r="L7999" s="1">
        <f>Tabelle111[[#This Row],[Menge kg P2O5]]/1000</f>
        <v>1.3605</v>
      </c>
      <c r="M7999" s="1">
        <f>Tabelle111[[#This Row],[Menge t Nges]]/Tabelle111[[#This Row],[Anzahl Lieferscheine]]</f>
        <v>0.32919999999999999</v>
      </c>
      <c r="N7999" s="1">
        <f>Tabelle111[[#This Row],[Menge t P2O5]]/Tabelle111[[#This Row],[Anzahl Lieferscheine]]</f>
        <v>0.13605</v>
      </c>
    </row>
    <row r="8000" spans="1:14" x14ac:dyDescent="0.2">
      <c r="A8000" s="2" t="s">
        <v>40</v>
      </c>
      <c r="B8000" s="2" t="s">
        <v>38</v>
      </c>
      <c r="C8000" s="2" t="s">
        <v>6</v>
      </c>
      <c r="D8000" s="2" t="s">
        <v>7</v>
      </c>
      <c r="E8000" s="2" t="s">
        <v>10</v>
      </c>
      <c r="F8000" s="2" t="s">
        <v>61</v>
      </c>
      <c r="G8000" s="1">
        <v>525.21</v>
      </c>
      <c r="H8000" s="1">
        <v>206.79000000000002</v>
      </c>
      <c r="I8000" s="4">
        <v>2</v>
      </c>
      <c r="J8000" s="2" t="s">
        <v>72</v>
      </c>
      <c r="K8000" s="1">
        <f>Tabelle111[[#This Row],[Menge kg Nges]]/1000</f>
        <v>0.52521000000000007</v>
      </c>
      <c r="L8000" s="1">
        <f>Tabelle111[[#This Row],[Menge kg P2O5]]/1000</f>
        <v>0.20679000000000003</v>
      </c>
      <c r="M8000" s="1">
        <f>Tabelle111[[#This Row],[Menge t Nges]]/Tabelle111[[#This Row],[Anzahl Lieferscheine]]</f>
        <v>0.26260500000000003</v>
      </c>
      <c r="N8000" s="1">
        <f>Tabelle111[[#This Row],[Menge t P2O5]]/Tabelle111[[#This Row],[Anzahl Lieferscheine]]</f>
        <v>0.10339500000000001</v>
      </c>
    </row>
    <row r="8001" spans="1:14" x14ac:dyDescent="0.2">
      <c r="A8001" s="2" t="s">
        <v>40</v>
      </c>
      <c r="B8001" s="2" t="s">
        <v>38</v>
      </c>
      <c r="C8001" s="2" t="s">
        <v>6</v>
      </c>
      <c r="D8001" s="2" t="s">
        <v>7</v>
      </c>
      <c r="E8001" s="2" t="s">
        <v>11</v>
      </c>
      <c r="F8001" s="2" t="s">
        <v>61</v>
      </c>
      <c r="G8001" s="1">
        <v>254.1</v>
      </c>
      <c r="H8001" s="1">
        <v>117.15</v>
      </c>
      <c r="I8001" s="4">
        <v>1</v>
      </c>
      <c r="J8001" s="2" t="s">
        <v>72</v>
      </c>
      <c r="K8001" s="1">
        <f>Tabelle111[[#This Row],[Menge kg Nges]]/1000</f>
        <v>0.25409999999999999</v>
      </c>
      <c r="L8001" s="1">
        <f>Tabelle111[[#This Row],[Menge kg P2O5]]/1000</f>
        <v>0.11715</v>
      </c>
      <c r="M8001" s="1">
        <f>Tabelle111[[#This Row],[Menge t Nges]]/Tabelle111[[#This Row],[Anzahl Lieferscheine]]</f>
        <v>0.25409999999999999</v>
      </c>
      <c r="N8001" s="1">
        <f>Tabelle111[[#This Row],[Menge t P2O5]]/Tabelle111[[#This Row],[Anzahl Lieferscheine]]</f>
        <v>0.11715</v>
      </c>
    </row>
    <row r="8002" spans="1:14" x14ac:dyDescent="0.2">
      <c r="A8002" s="2" t="s">
        <v>40</v>
      </c>
      <c r="B8002" s="2" t="s">
        <v>38</v>
      </c>
      <c r="C8002" s="2" t="s">
        <v>6</v>
      </c>
      <c r="D8002" s="2" t="s">
        <v>7</v>
      </c>
      <c r="E8002" s="2" t="s">
        <v>12</v>
      </c>
      <c r="F8002" s="2" t="s">
        <v>61</v>
      </c>
      <c r="G8002" s="1">
        <v>3331.4800000000005</v>
      </c>
      <c r="H8002" s="1">
        <v>1382.12</v>
      </c>
      <c r="I8002" s="4">
        <v>7</v>
      </c>
      <c r="J8002" s="2" t="s">
        <v>72</v>
      </c>
      <c r="K8002" s="1">
        <f>Tabelle111[[#This Row],[Menge kg Nges]]/1000</f>
        <v>3.3314800000000004</v>
      </c>
      <c r="L8002" s="1">
        <f>Tabelle111[[#This Row],[Menge kg P2O5]]/1000</f>
        <v>1.3821199999999998</v>
      </c>
      <c r="M8002" s="1">
        <f>Tabelle111[[#This Row],[Menge t Nges]]/Tabelle111[[#This Row],[Anzahl Lieferscheine]]</f>
        <v>0.47592571428571434</v>
      </c>
      <c r="N8002" s="1">
        <f>Tabelle111[[#This Row],[Menge t P2O5]]/Tabelle111[[#This Row],[Anzahl Lieferscheine]]</f>
        <v>0.19744571428571425</v>
      </c>
    </row>
    <row r="8003" spans="1:14" x14ac:dyDescent="0.2">
      <c r="A8003" s="2" t="s">
        <v>40</v>
      </c>
      <c r="B8003" s="2" t="s">
        <v>38</v>
      </c>
      <c r="C8003" s="2" t="s">
        <v>6</v>
      </c>
      <c r="D8003" s="2" t="s">
        <v>7</v>
      </c>
      <c r="E8003" s="2" t="s">
        <v>14</v>
      </c>
      <c r="F8003" s="2" t="s">
        <v>61</v>
      </c>
      <c r="G8003" s="1">
        <v>1845.5</v>
      </c>
      <c r="H8003" s="1">
        <v>805.8</v>
      </c>
      <c r="I8003" s="4">
        <v>2</v>
      </c>
      <c r="J8003" s="2" t="s">
        <v>72</v>
      </c>
      <c r="K8003" s="1">
        <f>Tabelle111[[#This Row],[Menge kg Nges]]/1000</f>
        <v>1.8454999999999999</v>
      </c>
      <c r="L8003" s="1">
        <f>Tabelle111[[#This Row],[Menge kg P2O5]]/1000</f>
        <v>0.80579999999999996</v>
      </c>
      <c r="M8003" s="1">
        <f>Tabelle111[[#This Row],[Menge t Nges]]/Tabelle111[[#This Row],[Anzahl Lieferscheine]]</f>
        <v>0.92274999999999996</v>
      </c>
      <c r="N8003" s="1">
        <f>Tabelle111[[#This Row],[Menge t P2O5]]/Tabelle111[[#This Row],[Anzahl Lieferscheine]]</f>
        <v>0.40289999999999998</v>
      </c>
    </row>
    <row r="8004" spans="1:14" x14ac:dyDescent="0.2">
      <c r="A8004" s="2" t="s">
        <v>40</v>
      </c>
      <c r="B8004" s="2" t="s">
        <v>38</v>
      </c>
      <c r="C8004" s="2" t="s">
        <v>6</v>
      </c>
      <c r="D8004" s="2" t="s">
        <v>15</v>
      </c>
      <c r="E8004" s="2" t="s">
        <v>18</v>
      </c>
      <c r="F8004" s="2" t="s">
        <v>61</v>
      </c>
      <c r="G8004" s="1">
        <v>672</v>
      </c>
      <c r="H8004" s="1">
        <v>607</v>
      </c>
      <c r="I8004" s="4">
        <v>2</v>
      </c>
      <c r="J8004" s="2" t="s">
        <v>72</v>
      </c>
      <c r="K8004" s="1">
        <f>Tabelle111[[#This Row],[Menge kg Nges]]/1000</f>
        <v>0.67200000000000004</v>
      </c>
      <c r="L8004" s="1">
        <f>Tabelle111[[#This Row],[Menge kg P2O5]]/1000</f>
        <v>0.60699999999999998</v>
      </c>
      <c r="M8004" s="1">
        <f>Tabelle111[[#This Row],[Menge t Nges]]/Tabelle111[[#This Row],[Anzahl Lieferscheine]]</f>
        <v>0.33600000000000002</v>
      </c>
      <c r="N8004" s="1">
        <f>Tabelle111[[#This Row],[Menge t P2O5]]/Tabelle111[[#This Row],[Anzahl Lieferscheine]]</f>
        <v>0.30349999999999999</v>
      </c>
    </row>
    <row r="8005" spans="1:14" x14ac:dyDescent="0.2">
      <c r="A8005" s="2" t="s">
        <v>40</v>
      </c>
      <c r="B8005" s="2" t="s">
        <v>38</v>
      </c>
      <c r="C8005" s="2" t="s">
        <v>6</v>
      </c>
      <c r="D8005" s="2" t="s">
        <v>15</v>
      </c>
      <c r="E8005" s="2" t="s">
        <v>21</v>
      </c>
      <c r="F8005" s="2" t="s">
        <v>61</v>
      </c>
      <c r="G8005" s="1">
        <v>1260</v>
      </c>
      <c r="H8005" s="1">
        <v>720</v>
      </c>
      <c r="I8005" s="4">
        <v>4</v>
      </c>
      <c r="J8005" s="2" t="s">
        <v>72</v>
      </c>
      <c r="K8005" s="1">
        <f>Tabelle111[[#This Row],[Menge kg Nges]]/1000</f>
        <v>1.26</v>
      </c>
      <c r="L8005" s="1">
        <f>Tabelle111[[#This Row],[Menge kg P2O5]]/1000</f>
        <v>0.72</v>
      </c>
      <c r="M8005" s="1">
        <f>Tabelle111[[#This Row],[Menge t Nges]]/Tabelle111[[#This Row],[Anzahl Lieferscheine]]</f>
        <v>0.315</v>
      </c>
      <c r="N8005" s="1">
        <f>Tabelle111[[#This Row],[Menge t P2O5]]/Tabelle111[[#This Row],[Anzahl Lieferscheine]]</f>
        <v>0.18</v>
      </c>
    </row>
    <row r="8006" spans="1:14" x14ac:dyDescent="0.2">
      <c r="A8006" s="2" t="s">
        <v>40</v>
      </c>
      <c r="B8006" s="2" t="s">
        <v>38</v>
      </c>
      <c r="C8006" s="2" t="s">
        <v>6</v>
      </c>
      <c r="D8006" s="2" t="s">
        <v>15</v>
      </c>
      <c r="E8006" s="2" t="s">
        <v>24</v>
      </c>
      <c r="F8006" s="2" t="s">
        <v>61</v>
      </c>
      <c r="G8006" s="1">
        <v>840</v>
      </c>
      <c r="H8006" s="1">
        <v>690</v>
      </c>
      <c r="I8006" s="4">
        <v>2</v>
      </c>
      <c r="J8006" s="2" t="s">
        <v>72</v>
      </c>
      <c r="K8006" s="1">
        <f>Tabelle111[[#This Row],[Menge kg Nges]]/1000</f>
        <v>0.84</v>
      </c>
      <c r="L8006" s="1">
        <f>Tabelle111[[#This Row],[Menge kg P2O5]]/1000</f>
        <v>0.69</v>
      </c>
      <c r="M8006" s="1">
        <f>Tabelle111[[#This Row],[Menge t Nges]]/Tabelle111[[#This Row],[Anzahl Lieferscheine]]</f>
        <v>0.42</v>
      </c>
      <c r="N8006" s="1">
        <f>Tabelle111[[#This Row],[Menge t P2O5]]/Tabelle111[[#This Row],[Anzahl Lieferscheine]]</f>
        <v>0.34499999999999997</v>
      </c>
    </row>
    <row r="8007" spans="1:14" x14ac:dyDescent="0.2">
      <c r="A8007" s="2" t="s">
        <v>40</v>
      </c>
      <c r="B8007" s="2" t="s">
        <v>38</v>
      </c>
      <c r="C8007" s="2" t="s">
        <v>25</v>
      </c>
      <c r="D8007" s="2" t="s">
        <v>25</v>
      </c>
      <c r="E8007" s="2" t="s">
        <v>26</v>
      </c>
      <c r="F8007" s="2" t="s">
        <v>61</v>
      </c>
      <c r="G8007" s="1">
        <v>14225.460000000001</v>
      </c>
      <c r="H8007" s="1">
        <v>1961.2099999999998</v>
      </c>
      <c r="I8007" s="4">
        <v>19</v>
      </c>
      <c r="J8007" s="2" t="s">
        <v>72</v>
      </c>
      <c r="K8007" s="1">
        <f>Tabelle111[[#This Row],[Menge kg Nges]]/1000</f>
        <v>14.225460000000002</v>
      </c>
      <c r="L8007" s="1">
        <f>Tabelle111[[#This Row],[Menge kg P2O5]]/1000</f>
        <v>1.9612099999999999</v>
      </c>
      <c r="M8007" s="1">
        <f>Tabelle111[[#This Row],[Menge t Nges]]/Tabelle111[[#This Row],[Anzahl Lieferscheine]]</f>
        <v>0.74870842105263169</v>
      </c>
      <c r="N8007" s="1">
        <f>Tabelle111[[#This Row],[Menge t P2O5]]/Tabelle111[[#This Row],[Anzahl Lieferscheine]]</f>
        <v>0.10322157894736841</v>
      </c>
    </row>
    <row r="8008" spans="1:14" x14ac:dyDescent="0.2">
      <c r="A8008" s="2" t="s">
        <v>40</v>
      </c>
      <c r="B8008" s="2" t="s">
        <v>38</v>
      </c>
      <c r="C8008" s="2" t="s">
        <v>63</v>
      </c>
      <c r="D8008" s="2" t="s">
        <v>63</v>
      </c>
      <c r="E8008" s="2" t="s">
        <v>63</v>
      </c>
      <c r="F8008" s="2" t="s">
        <v>61</v>
      </c>
      <c r="G8008" s="1">
        <v>240</v>
      </c>
      <c r="H8008" s="1">
        <v>208</v>
      </c>
      <c r="I8008" s="4">
        <v>1</v>
      </c>
      <c r="J8008" s="2" t="s">
        <v>72</v>
      </c>
      <c r="K8008" s="1">
        <f>Tabelle111[[#This Row],[Menge kg Nges]]/1000</f>
        <v>0.24</v>
      </c>
      <c r="L8008" s="1">
        <f>Tabelle111[[#This Row],[Menge kg P2O5]]/1000</f>
        <v>0.20799999999999999</v>
      </c>
      <c r="M8008" s="1">
        <f>Tabelle111[[#This Row],[Menge t Nges]]/Tabelle111[[#This Row],[Anzahl Lieferscheine]]</f>
        <v>0.24</v>
      </c>
      <c r="N8008" s="1">
        <f>Tabelle111[[#This Row],[Menge t P2O5]]/Tabelle111[[#This Row],[Anzahl Lieferscheine]]</f>
        <v>0.20799999999999999</v>
      </c>
    </row>
    <row r="8009" spans="1:14" x14ac:dyDescent="0.2">
      <c r="A8009" s="2" t="s">
        <v>40</v>
      </c>
      <c r="B8009" s="2" t="s">
        <v>40</v>
      </c>
      <c r="C8009" s="2" t="s">
        <v>6</v>
      </c>
      <c r="D8009" s="2" t="s">
        <v>7</v>
      </c>
      <c r="E8009" s="2" t="s">
        <v>8</v>
      </c>
      <c r="F8009" s="2" t="s">
        <v>61</v>
      </c>
      <c r="G8009" s="1">
        <v>216816.11999999991</v>
      </c>
      <c r="H8009" s="1">
        <v>93595.26</v>
      </c>
      <c r="I8009" s="4">
        <v>318</v>
      </c>
      <c r="J8009" s="2" t="s">
        <v>72</v>
      </c>
      <c r="K8009" s="1">
        <f>Tabelle111[[#This Row],[Menge kg Nges]]/1000</f>
        <v>216.8161199999999</v>
      </c>
      <c r="L8009" s="1">
        <f>Tabelle111[[#This Row],[Menge kg P2O5]]/1000</f>
        <v>93.595259999999996</v>
      </c>
      <c r="M8009" s="1">
        <f>Tabelle111[[#This Row],[Menge t Nges]]/Tabelle111[[#This Row],[Anzahl Lieferscheine]]</f>
        <v>0.68181169811320719</v>
      </c>
      <c r="N8009" s="1">
        <f>Tabelle111[[#This Row],[Menge t P2O5]]/Tabelle111[[#This Row],[Anzahl Lieferscheine]]</f>
        <v>0.29432471698113205</v>
      </c>
    </row>
    <row r="8010" spans="1:14" x14ac:dyDescent="0.2">
      <c r="A8010" s="2" t="s">
        <v>40</v>
      </c>
      <c r="B8010" s="2" t="s">
        <v>40</v>
      </c>
      <c r="C8010" s="2" t="s">
        <v>6</v>
      </c>
      <c r="D8010" s="2" t="s">
        <v>7</v>
      </c>
      <c r="E8010" s="2" t="s">
        <v>9</v>
      </c>
      <c r="F8010" s="2" t="s">
        <v>61</v>
      </c>
      <c r="G8010" s="1">
        <v>181610.88999999996</v>
      </c>
      <c r="H8010" s="1">
        <v>76153.69</v>
      </c>
      <c r="I8010" s="4">
        <v>615</v>
      </c>
      <c r="J8010" s="2" t="s">
        <v>72</v>
      </c>
      <c r="K8010" s="1">
        <f>Tabelle111[[#This Row],[Menge kg Nges]]/1000</f>
        <v>181.61088999999996</v>
      </c>
      <c r="L8010" s="1">
        <f>Tabelle111[[#This Row],[Menge kg P2O5]]/1000</f>
        <v>76.153689999999997</v>
      </c>
      <c r="M8010" s="1">
        <f>Tabelle111[[#This Row],[Menge t Nges]]/Tabelle111[[#This Row],[Anzahl Lieferscheine]]</f>
        <v>0.29530226016260153</v>
      </c>
      <c r="N8010" s="1">
        <f>Tabelle111[[#This Row],[Menge t P2O5]]/Tabelle111[[#This Row],[Anzahl Lieferscheine]]</f>
        <v>0.12382713821138211</v>
      </c>
    </row>
    <row r="8011" spans="1:14" x14ac:dyDescent="0.2">
      <c r="A8011" s="2" t="s">
        <v>40</v>
      </c>
      <c r="B8011" s="2" t="s">
        <v>40</v>
      </c>
      <c r="C8011" s="2" t="s">
        <v>6</v>
      </c>
      <c r="D8011" s="2" t="s">
        <v>7</v>
      </c>
      <c r="E8011" s="2" t="s">
        <v>10</v>
      </c>
      <c r="F8011" s="2" t="s">
        <v>61</v>
      </c>
      <c r="G8011" s="1">
        <v>7782.98</v>
      </c>
      <c r="H8011" s="1">
        <v>3025.8199999999997</v>
      </c>
      <c r="I8011" s="4">
        <v>34</v>
      </c>
      <c r="J8011" s="2" t="s">
        <v>72</v>
      </c>
      <c r="K8011" s="1">
        <f>Tabelle111[[#This Row],[Menge kg Nges]]/1000</f>
        <v>7.7829799999999993</v>
      </c>
      <c r="L8011" s="1">
        <f>Tabelle111[[#This Row],[Menge kg P2O5]]/1000</f>
        <v>3.0258199999999995</v>
      </c>
      <c r="M8011" s="1">
        <f>Tabelle111[[#This Row],[Menge t Nges]]/Tabelle111[[#This Row],[Anzahl Lieferscheine]]</f>
        <v>0.22891117647058823</v>
      </c>
      <c r="N8011" s="1">
        <f>Tabelle111[[#This Row],[Menge t P2O5]]/Tabelle111[[#This Row],[Anzahl Lieferscheine]]</f>
        <v>8.899470588235292E-2</v>
      </c>
    </row>
    <row r="8012" spans="1:14" x14ac:dyDescent="0.2">
      <c r="A8012" s="2" t="s">
        <v>40</v>
      </c>
      <c r="B8012" s="2" t="s">
        <v>40</v>
      </c>
      <c r="C8012" s="2" t="s">
        <v>6</v>
      </c>
      <c r="D8012" s="2" t="s">
        <v>7</v>
      </c>
      <c r="E8012" s="2" t="s">
        <v>11</v>
      </c>
      <c r="F8012" s="2" t="s">
        <v>61</v>
      </c>
      <c r="G8012" s="1">
        <v>67786.13</v>
      </c>
      <c r="H8012" s="1">
        <v>32293.339999999997</v>
      </c>
      <c r="I8012" s="4">
        <v>119</v>
      </c>
      <c r="J8012" s="2" t="s">
        <v>72</v>
      </c>
      <c r="K8012" s="1">
        <f>Tabelle111[[#This Row],[Menge kg Nges]]/1000</f>
        <v>67.78613</v>
      </c>
      <c r="L8012" s="1">
        <f>Tabelle111[[#This Row],[Menge kg P2O5]]/1000</f>
        <v>32.293339999999993</v>
      </c>
      <c r="M8012" s="1">
        <f>Tabelle111[[#This Row],[Menge t Nges]]/Tabelle111[[#This Row],[Anzahl Lieferscheine]]</f>
        <v>0.56963134453781517</v>
      </c>
      <c r="N8012" s="1">
        <f>Tabelle111[[#This Row],[Menge t P2O5]]/Tabelle111[[#This Row],[Anzahl Lieferscheine]]</f>
        <v>0.27137260504201677</v>
      </c>
    </row>
    <row r="8013" spans="1:14" x14ac:dyDescent="0.2">
      <c r="A8013" s="2" t="s">
        <v>40</v>
      </c>
      <c r="B8013" s="2" t="s">
        <v>40</v>
      </c>
      <c r="C8013" s="2" t="s">
        <v>6</v>
      </c>
      <c r="D8013" s="2" t="s">
        <v>7</v>
      </c>
      <c r="E8013" s="2" t="s">
        <v>12</v>
      </c>
      <c r="F8013" s="2" t="s">
        <v>61</v>
      </c>
      <c r="G8013" s="1">
        <v>428885.38000000012</v>
      </c>
      <c r="H8013" s="1">
        <v>186086.33999999973</v>
      </c>
      <c r="I8013" s="4">
        <v>1386</v>
      </c>
      <c r="J8013" s="2" t="s">
        <v>72</v>
      </c>
      <c r="K8013" s="1">
        <f>Tabelle111[[#This Row],[Menge kg Nges]]/1000</f>
        <v>428.88538000000011</v>
      </c>
      <c r="L8013" s="1">
        <f>Tabelle111[[#This Row],[Menge kg P2O5]]/1000</f>
        <v>186.08633999999972</v>
      </c>
      <c r="M8013" s="1">
        <f>Tabelle111[[#This Row],[Menge t Nges]]/Tabelle111[[#This Row],[Anzahl Lieferscheine]]</f>
        <v>0.30944111111111117</v>
      </c>
      <c r="N8013" s="1">
        <f>Tabelle111[[#This Row],[Menge t P2O5]]/Tabelle111[[#This Row],[Anzahl Lieferscheine]]</f>
        <v>0.13426142857142837</v>
      </c>
    </row>
    <row r="8014" spans="1:14" x14ac:dyDescent="0.2">
      <c r="A8014" s="2" t="s">
        <v>40</v>
      </c>
      <c r="B8014" s="2" t="s">
        <v>40</v>
      </c>
      <c r="C8014" s="2" t="s">
        <v>6</v>
      </c>
      <c r="D8014" s="2" t="s">
        <v>7</v>
      </c>
      <c r="E8014" s="2" t="s">
        <v>13</v>
      </c>
      <c r="F8014" s="2" t="s">
        <v>61</v>
      </c>
      <c r="G8014" s="1">
        <v>120094.17000000007</v>
      </c>
      <c r="H8014" s="1">
        <v>65925.500000000058</v>
      </c>
      <c r="I8014" s="4">
        <v>467</v>
      </c>
      <c r="J8014" s="2" t="s">
        <v>72</v>
      </c>
      <c r="K8014" s="1">
        <f>Tabelle111[[#This Row],[Menge kg Nges]]/1000</f>
        <v>120.09417000000008</v>
      </c>
      <c r="L8014" s="1">
        <f>Tabelle111[[#This Row],[Menge kg P2O5]]/1000</f>
        <v>65.925500000000056</v>
      </c>
      <c r="M8014" s="1">
        <f>Tabelle111[[#This Row],[Menge t Nges]]/Tabelle111[[#This Row],[Anzahl Lieferscheine]]</f>
        <v>0.25716096359743057</v>
      </c>
      <c r="N8014" s="1">
        <f>Tabelle111[[#This Row],[Menge t P2O5]]/Tabelle111[[#This Row],[Anzahl Lieferscheine]]</f>
        <v>0.14116809421841553</v>
      </c>
    </row>
    <row r="8015" spans="1:14" x14ac:dyDescent="0.2">
      <c r="A8015" s="2" t="s">
        <v>40</v>
      </c>
      <c r="B8015" s="2" t="s">
        <v>40</v>
      </c>
      <c r="C8015" s="2" t="s">
        <v>6</v>
      </c>
      <c r="D8015" s="2" t="s">
        <v>7</v>
      </c>
      <c r="E8015" s="2" t="s">
        <v>14</v>
      </c>
      <c r="F8015" s="2" t="s">
        <v>61</v>
      </c>
      <c r="G8015" s="1">
        <v>237341.21999999983</v>
      </c>
      <c r="H8015" s="1">
        <v>115430.39000000001</v>
      </c>
      <c r="I8015" s="4">
        <v>753</v>
      </c>
      <c r="J8015" s="2" t="s">
        <v>72</v>
      </c>
      <c r="K8015" s="1">
        <f>Tabelle111[[#This Row],[Menge kg Nges]]/1000</f>
        <v>237.34121999999982</v>
      </c>
      <c r="L8015" s="1">
        <f>Tabelle111[[#This Row],[Menge kg P2O5]]/1000</f>
        <v>115.43039000000002</v>
      </c>
      <c r="M8015" s="1">
        <f>Tabelle111[[#This Row],[Menge t Nges]]/Tabelle111[[#This Row],[Anzahl Lieferscheine]]</f>
        <v>0.31519418326693205</v>
      </c>
      <c r="N8015" s="1">
        <f>Tabelle111[[#This Row],[Menge t P2O5]]/Tabelle111[[#This Row],[Anzahl Lieferscheine]]</f>
        <v>0.15329401062417</v>
      </c>
    </row>
    <row r="8016" spans="1:14" x14ac:dyDescent="0.2">
      <c r="A8016" s="2" t="s">
        <v>40</v>
      </c>
      <c r="B8016" s="2" t="s">
        <v>40</v>
      </c>
      <c r="C8016" s="2" t="s">
        <v>6</v>
      </c>
      <c r="D8016" s="2" t="s">
        <v>15</v>
      </c>
      <c r="E8016" s="2" t="s">
        <v>8</v>
      </c>
      <c r="F8016" s="2" t="s">
        <v>61</v>
      </c>
      <c r="G8016" s="1">
        <v>2069.9000000000005</v>
      </c>
      <c r="H8016" s="1">
        <v>2066</v>
      </c>
      <c r="I8016" s="4">
        <v>15</v>
      </c>
      <c r="J8016" s="2" t="s">
        <v>72</v>
      </c>
      <c r="K8016" s="1">
        <f>Tabelle111[[#This Row],[Menge kg Nges]]/1000</f>
        <v>2.0699000000000005</v>
      </c>
      <c r="L8016" s="1">
        <f>Tabelle111[[#This Row],[Menge kg P2O5]]/1000</f>
        <v>2.0659999999999998</v>
      </c>
      <c r="M8016" s="1">
        <f>Tabelle111[[#This Row],[Menge t Nges]]/Tabelle111[[#This Row],[Anzahl Lieferscheine]]</f>
        <v>0.13799333333333336</v>
      </c>
      <c r="N8016" s="1">
        <f>Tabelle111[[#This Row],[Menge t P2O5]]/Tabelle111[[#This Row],[Anzahl Lieferscheine]]</f>
        <v>0.13773333333333332</v>
      </c>
    </row>
    <row r="8017" spans="1:14" x14ac:dyDescent="0.2">
      <c r="A8017" s="2" t="s">
        <v>40</v>
      </c>
      <c r="B8017" s="2" t="s">
        <v>40</v>
      </c>
      <c r="C8017" s="2" t="s">
        <v>6</v>
      </c>
      <c r="D8017" s="2" t="s">
        <v>15</v>
      </c>
      <c r="E8017" s="2" t="s">
        <v>17</v>
      </c>
      <c r="F8017" s="2" t="s">
        <v>61</v>
      </c>
      <c r="G8017" s="1">
        <v>5125.75</v>
      </c>
      <c r="H8017" s="1">
        <v>2432.0200000000004</v>
      </c>
      <c r="I8017" s="4">
        <v>23</v>
      </c>
      <c r="J8017" s="2" t="s">
        <v>72</v>
      </c>
      <c r="K8017" s="1">
        <f>Tabelle111[[#This Row],[Menge kg Nges]]/1000</f>
        <v>5.12575</v>
      </c>
      <c r="L8017" s="1">
        <f>Tabelle111[[#This Row],[Menge kg P2O5]]/1000</f>
        <v>2.4320200000000005</v>
      </c>
      <c r="M8017" s="1">
        <f>Tabelle111[[#This Row],[Menge t Nges]]/Tabelle111[[#This Row],[Anzahl Lieferscheine]]</f>
        <v>0.22285869565217392</v>
      </c>
      <c r="N8017" s="1">
        <f>Tabelle111[[#This Row],[Menge t P2O5]]/Tabelle111[[#This Row],[Anzahl Lieferscheine]]</f>
        <v>0.10574000000000003</v>
      </c>
    </row>
    <row r="8018" spans="1:14" x14ac:dyDescent="0.2">
      <c r="A8018" s="2" t="s">
        <v>40</v>
      </c>
      <c r="B8018" s="2" t="s">
        <v>40</v>
      </c>
      <c r="C8018" s="2" t="s">
        <v>6</v>
      </c>
      <c r="D8018" s="2" t="s">
        <v>15</v>
      </c>
      <c r="E8018" s="2" t="s">
        <v>35</v>
      </c>
      <c r="F8018" s="2" t="s">
        <v>61</v>
      </c>
      <c r="G8018" s="1">
        <v>105.4</v>
      </c>
      <c r="H8018" s="1">
        <v>81.599999999999994</v>
      </c>
      <c r="I8018" s="4">
        <v>1</v>
      </c>
      <c r="J8018" s="2" t="s">
        <v>72</v>
      </c>
      <c r="K8018" s="1">
        <f>Tabelle111[[#This Row],[Menge kg Nges]]/1000</f>
        <v>0.10540000000000001</v>
      </c>
      <c r="L8018" s="1">
        <f>Tabelle111[[#This Row],[Menge kg P2O5]]/1000</f>
        <v>8.1599999999999992E-2</v>
      </c>
      <c r="M8018" s="1">
        <f>Tabelle111[[#This Row],[Menge t Nges]]/Tabelle111[[#This Row],[Anzahl Lieferscheine]]</f>
        <v>0.10540000000000001</v>
      </c>
      <c r="N8018" s="1">
        <f>Tabelle111[[#This Row],[Menge t P2O5]]/Tabelle111[[#This Row],[Anzahl Lieferscheine]]</f>
        <v>8.1599999999999992E-2</v>
      </c>
    </row>
    <row r="8019" spans="1:14" x14ac:dyDescent="0.2">
      <c r="A8019" s="2" t="s">
        <v>40</v>
      </c>
      <c r="B8019" s="2" t="s">
        <v>40</v>
      </c>
      <c r="C8019" s="2" t="s">
        <v>6</v>
      </c>
      <c r="D8019" s="2" t="s">
        <v>15</v>
      </c>
      <c r="E8019" s="2" t="s">
        <v>18</v>
      </c>
      <c r="F8019" s="2" t="s">
        <v>61</v>
      </c>
      <c r="G8019" s="1">
        <v>57405.799999999981</v>
      </c>
      <c r="H8019" s="1">
        <v>43930.69</v>
      </c>
      <c r="I8019" s="4">
        <v>119</v>
      </c>
      <c r="J8019" s="2" t="s">
        <v>72</v>
      </c>
      <c r="K8019" s="1">
        <f>Tabelle111[[#This Row],[Menge kg Nges]]/1000</f>
        <v>57.405799999999978</v>
      </c>
      <c r="L8019" s="1">
        <f>Tabelle111[[#This Row],[Menge kg P2O5]]/1000</f>
        <v>43.930690000000006</v>
      </c>
      <c r="M8019" s="1">
        <f>Tabelle111[[#This Row],[Menge t Nges]]/Tabelle111[[#This Row],[Anzahl Lieferscheine]]</f>
        <v>0.48240168067226874</v>
      </c>
      <c r="N8019" s="1">
        <f>Tabelle111[[#This Row],[Menge t P2O5]]/Tabelle111[[#This Row],[Anzahl Lieferscheine]]</f>
        <v>0.369165462184874</v>
      </c>
    </row>
    <row r="8020" spans="1:14" x14ac:dyDescent="0.2">
      <c r="A8020" s="2" t="s">
        <v>40</v>
      </c>
      <c r="B8020" s="2" t="s">
        <v>40</v>
      </c>
      <c r="C8020" s="2" t="s">
        <v>6</v>
      </c>
      <c r="D8020" s="2" t="s">
        <v>15</v>
      </c>
      <c r="E8020" s="2" t="s">
        <v>19</v>
      </c>
      <c r="F8020" s="2" t="s">
        <v>61</v>
      </c>
      <c r="G8020" s="1">
        <v>10112.719999999999</v>
      </c>
      <c r="H8020" s="1">
        <v>9404.15</v>
      </c>
      <c r="I8020" s="4">
        <v>29</v>
      </c>
      <c r="J8020" s="2" t="s">
        <v>72</v>
      </c>
      <c r="K8020" s="1">
        <f>Tabelle111[[#This Row],[Menge kg Nges]]/1000</f>
        <v>10.112719999999999</v>
      </c>
      <c r="L8020" s="1">
        <f>Tabelle111[[#This Row],[Menge kg P2O5]]/1000</f>
        <v>9.4041499999999996</v>
      </c>
      <c r="M8020" s="1">
        <f>Tabelle111[[#This Row],[Menge t Nges]]/Tabelle111[[#This Row],[Anzahl Lieferscheine]]</f>
        <v>0.34871448275862066</v>
      </c>
      <c r="N8020" s="1">
        <f>Tabelle111[[#This Row],[Menge t P2O5]]/Tabelle111[[#This Row],[Anzahl Lieferscheine]]</f>
        <v>0.32428103448275858</v>
      </c>
    </row>
    <row r="8021" spans="1:14" x14ac:dyDescent="0.2">
      <c r="A8021" s="2" t="s">
        <v>40</v>
      </c>
      <c r="B8021" s="2" t="s">
        <v>40</v>
      </c>
      <c r="C8021" s="2" t="s">
        <v>6</v>
      </c>
      <c r="D8021" s="2" t="s">
        <v>15</v>
      </c>
      <c r="E8021" s="2" t="s">
        <v>20</v>
      </c>
      <c r="F8021" s="2" t="s">
        <v>61</v>
      </c>
      <c r="G8021" s="1">
        <v>11180.739999999996</v>
      </c>
      <c r="H8021" s="1">
        <v>7752.44</v>
      </c>
      <c r="I8021" s="4">
        <v>64</v>
      </c>
      <c r="J8021" s="2" t="s">
        <v>72</v>
      </c>
      <c r="K8021" s="1">
        <f>Tabelle111[[#This Row],[Menge kg Nges]]/1000</f>
        <v>11.180739999999997</v>
      </c>
      <c r="L8021" s="1">
        <f>Tabelle111[[#This Row],[Menge kg P2O5]]/1000</f>
        <v>7.75244</v>
      </c>
      <c r="M8021" s="1">
        <f>Tabelle111[[#This Row],[Menge t Nges]]/Tabelle111[[#This Row],[Anzahl Lieferscheine]]</f>
        <v>0.17469906249999995</v>
      </c>
      <c r="N8021" s="1">
        <f>Tabelle111[[#This Row],[Menge t P2O5]]/Tabelle111[[#This Row],[Anzahl Lieferscheine]]</f>
        <v>0.121131875</v>
      </c>
    </row>
    <row r="8022" spans="1:14" x14ac:dyDescent="0.2">
      <c r="A8022" s="2" t="s">
        <v>40</v>
      </c>
      <c r="B8022" s="2" t="s">
        <v>40</v>
      </c>
      <c r="C8022" s="2" t="s">
        <v>6</v>
      </c>
      <c r="D8022" s="2" t="s">
        <v>15</v>
      </c>
      <c r="E8022" s="2" t="s">
        <v>21</v>
      </c>
      <c r="F8022" s="2" t="s">
        <v>61</v>
      </c>
      <c r="G8022" s="1">
        <v>55956.939999999995</v>
      </c>
      <c r="H8022" s="1">
        <v>28478.44999999999</v>
      </c>
      <c r="I8022" s="4">
        <v>151</v>
      </c>
      <c r="J8022" s="2" t="s">
        <v>72</v>
      </c>
      <c r="K8022" s="1">
        <f>Tabelle111[[#This Row],[Menge kg Nges]]/1000</f>
        <v>55.956939999999996</v>
      </c>
      <c r="L8022" s="1">
        <f>Tabelle111[[#This Row],[Menge kg P2O5]]/1000</f>
        <v>28.478449999999988</v>
      </c>
      <c r="M8022" s="1">
        <f>Tabelle111[[#This Row],[Menge t Nges]]/Tabelle111[[#This Row],[Anzahl Lieferscheine]]</f>
        <v>0.37057576158940397</v>
      </c>
      <c r="N8022" s="1">
        <f>Tabelle111[[#This Row],[Menge t P2O5]]/Tabelle111[[#This Row],[Anzahl Lieferscheine]]</f>
        <v>0.18859900662251647</v>
      </c>
    </row>
    <row r="8023" spans="1:14" x14ac:dyDescent="0.2">
      <c r="A8023" s="2" t="s">
        <v>40</v>
      </c>
      <c r="B8023" s="2" t="s">
        <v>40</v>
      </c>
      <c r="C8023" s="2" t="s">
        <v>6</v>
      </c>
      <c r="D8023" s="2" t="s">
        <v>15</v>
      </c>
      <c r="E8023" s="2" t="s">
        <v>9</v>
      </c>
      <c r="F8023" s="2" t="s">
        <v>61</v>
      </c>
      <c r="G8023" s="1">
        <v>8104.2599999999966</v>
      </c>
      <c r="H8023" s="1">
        <v>4122.6399999999994</v>
      </c>
      <c r="I8023" s="4">
        <v>55</v>
      </c>
      <c r="J8023" s="2" t="s">
        <v>72</v>
      </c>
      <c r="K8023" s="1">
        <f>Tabelle111[[#This Row],[Menge kg Nges]]/1000</f>
        <v>8.1042599999999965</v>
      </c>
      <c r="L8023" s="1">
        <f>Tabelle111[[#This Row],[Menge kg P2O5]]/1000</f>
        <v>4.1226399999999996</v>
      </c>
      <c r="M8023" s="1">
        <f>Tabelle111[[#This Row],[Menge t Nges]]/Tabelle111[[#This Row],[Anzahl Lieferscheine]]</f>
        <v>0.14735018181818174</v>
      </c>
      <c r="N8023" s="1">
        <f>Tabelle111[[#This Row],[Menge t P2O5]]/Tabelle111[[#This Row],[Anzahl Lieferscheine]]</f>
        <v>7.4957090909090904E-2</v>
      </c>
    </row>
    <row r="8024" spans="1:14" x14ac:dyDescent="0.2">
      <c r="A8024" s="2" t="s">
        <v>40</v>
      </c>
      <c r="B8024" s="2" t="s">
        <v>40</v>
      </c>
      <c r="C8024" s="2" t="s">
        <v>6</v>
      </c>
      <c r="D8024" s="2" t="s">
        <v>15</v>
      </c>
      <c r="E8024" s="2" t="s">
        <v>10</v>
      </c>
      <c r="F8024" s="2" t="s">
        <v>61</v>
      </c>
      <c r="G8024" s="1">
        <v>3511.3500000000004</v>
      </c>
      <c r="H8024" s="1">
        <v>1499.9099999999999</v>
      </c>
      <c r="I8024" s="4">
        <v>10</v>
      </c>
      <c r="J8024" s="2" t="s">
        <v>72</v>
      </c>
      <c r="K8024" s="1">
        <f>Tabelle111[[#This Row],[Menge kg Nges]]/1000</f>
        <v>3.5113500000000002</v>
      </c>
      <c r="L8024" s="1">
        <f>Tabelle111[[#This Row],[Menge kg P2O5]]/1000</f>
        <v>1.4999099999999999</v>
      </c>
      <c r="M8024" s="1">
        <f>Tabelle111[[#This Row],[Menge t Nges]]/Tabelle111[[#This Row],[Anzahl Lieferscheine]]</f>
        <v>0.35113500000000003</v>
      </c>
      <c r="N8024" s="1">
        <f>Tabelle111[[#This Row],[Menge t P2O5]]/Tabelle111[[#This Row],[Anzahl Lieferscheine]]</f>
        <v>0.14999099999999999</v>
      </c>
    </row>
    <row r="8025" spans="1:14" x14ac:dyDescent="0.2">
      <c r="A8025" s="2" t="s">
        <v>40</v>
      </c>
      <c r="B8025" s="2" t="s">
        <v>40</v>
      </c>
      <c r="C8025" s="2" t="s">
        <v>6</v>
      </c>
      <c r="D8025" s="2" t="s">
        <v>15</v>
      </c>
      <c r="E8025" s="2" t="s">
        <v>23</v>
      </c>
      <c r="F8025" s="2" t="s">
        <v>61</v>
      </c>
      <c r="G8025" s="1">
        <v>2570.2199999999998</v>
      </c>
      <c r="H8025" s="1">
        <v>1246.6600000000001</v>
      </c>
      <c r="I8025" s="4">
        <v>14</v>
      </c>
      <c r="J8025" s="2" t="s">
        <v>72</v>
      </c>
      <c r="K8025" s="1">
        <f>Tabelle111[[#This Row],[Menge kg Nges]]/1000</f>
        <v>2.5702199999999999</v>
      </c>
      <c r="L8025" s="1">
        <f>Tabelle111[[#This Row],[Menge kg P2O5]]/1000</f>
        <v>1.2466600000000001</v>
      </c>
      <c r="M8025" s="1">
        <f>Tabelle111[[#This Row],[Menge t Nges]]/Tabelle111[[#This Row],[Anzahl Lieferscheine]]</f>
        <v>0.18358714285714287</v>
      </c>
      <c r="N8025" s="1">
        <f>Tabelle111[[#This Row],[Menge t P2O5]]/Tabelle111[[#This Row],[Anzahl Lieferscheine]]</f>
        <v>8.9047142857142866E-2</v>
      </c>
    </row>
    <row r="8026" spans="1:14" x14ac:dyDescent="0.2">
      <c r="A8026" s="2" t="s">
        <v>40</v>
      </c>
      <c r="B8026" s="2" t="s">
        <v>40</v>
      </c>
      <c r="C8026" s="2" t="s">
        <v>6</v>
      </c>
      <c r="D8026" s="2" t="s">
        <v>15</v>
      </c>
      <c r="E8026" s="2" t="s">
        <v>13</v>
      </c>
      <c r="F8026" s="2" t="s">
        <v>61</v>
      </c>
      <c r="G8026" s="1">
        <v>573.30000000000007</v>
      </c>
      <c r="H8026" s="1">
        <v>514.5</v>
      </c>
      <c r="I8026" s="4">
        <v>2</v>
      </c>
      <c r="J8026" s="2" t="s">
        <v>72</v>
      </c>
      <c r="K8026" s="1">
        <f>Tabelle111[[#This Row],[Menge kg Nges]]/1000</f>
        <v>0.57330000000000003</v>
      </c>
      <c r="L8026" s="1">
        <f>Tabelle111[[#This Row],[Menge kg P2O5]]/1000</f>
        <v>0.51449999999999996</v>
      </c>
      <c r="M8026" s="1">
        <f>Tabelle111[[#This Row],[Menge t Nges]]/Tabelle111[[#This Row],[Anzahl Lieferscheine]]</f>
        <v>0.28665000000000002</v>
      </c>
      <c r="N8026" s="1">
        <f>Tabelle111[[#This Row],[Menge t P2O5]]/Tabelle111[[#This Row],[Anzahl Lieferscheine]]</f>
        <v>0.25724999999999998</v>
      </c>
    </row>
    <row r="8027" spans="1:14" x14ac:dyDescent="0.2">
      <c r="A8027" s="2" t="s">
        <v>40</v>
      </c>
      <c r="B8027" s="2" t="s">
        <v>40</v>
      </c>
      <c r="C8027" s="2" t="s">
        <v>6</v>
      </c>
      <c r="D8027" s="2" t="s">
        <v>15</v>
      </c>
      <c r="E8027" s="2" t="s">
        <v>24</v>
      </c>
      <c r="F8027" s="2" t="s">
        <v>61</v>
      </c>
      <c r="G8027" s="1">
        <v>13721.88</v>
      </c>
      <c r="H8027" s="1">
        <v>11271.54</v>
      </c>
      <c r="I8027" s="4">
        <v>13</v>
      </c>
      <c r="J8027" s="2" t="s">
        <v>72</v>
      </c>
      <c r="K8027" s="1">
        <f>Tabelle111[[#This Row],[Menge kg Nges]]/1000</f>
        <v>13.721879999999999</v>
      </c>
      <c r="L8027" s="1">
        <f>Tabelle111[[#This Row],[Menge kg P2O5]]/1000</f>
        <v>11.271540000000002</v>
      </c>
      <c r="M8027" s="1">
        <f>Tabelle111[[#This Row],[Menge t Nges]]/Tabelle111[[#This Row],[Anzahl Lieferscheine]]</f>
        <v>1.0555292307692308</v>
      </c>
      <c r="N8027" s="1">
        <f>Tabelle111[[#This Row],[Menge t P2O5]]/Tabelle111[[#This Row],[Anzahl Lieferscheine]]</f>
        <v>0.86704153846153864</v>
      </c>
    </row>
    <row r="8028" spans="1:14" x14ac:dyDescent="0.2">
      <c r="A8028" s="2" t="s">
        <v>40</v>
      </c>
      <c r="B8028" s="2" t="s">
        <v>40</v>
      </c>
      <c r="C8028" s="2" t="s">
        <v>6</v>
      </c>
      <c r="D8028" s="2" t="s">
        <v>15</v>
      </c>
      <c r="E8028" s="2" t="s">
        <v>31</v>
      </c>
      <c r="F8028" s="2" t="s">
        <v>61</v>
      </c>
      <c r="G8028" s="1">
        <v>1944</v>
      </c>
      <c r="H8028" s="1">
        <v>648</v>
      </c>
      <c r="I8028" s="4">
        <v>6</v>
      </c>
      <c r="J8028" s="2" t="s">
        <v>72</v>
      </c>
      <c r="K8028" s="1">
        <f>Tabelle111[[#This Row],[Menge kg Nges]]/1000</f>
        <v>1.944</v>
      </c>
      <c r="L8028" s="1">
        <f>Tabelle111[[#This Row],[Menge kg P2O5]]/1000</f>
        <v>0.64800000000000002</v>
      </c>
      <c r="M8028" s="1">
        <f>Tabelle111[[#This Row],[Menge t Nges]]/Tabelle111[[#This Row],[Anzahl Lieferscheine]]</f>
        <v>0.32400000000000001</v>
      </c>
      <c r="N8028" s="1">
        <f>Tabelle111[[#This Row],[Menge t P2O5]]/Tabelle111[[#This Row],[Anzahl Lieferscheine]]</f>
        <v>0.108</v>
      </c>
    </row>
    <row r="8029" spans="1:14" x14ac:dyDescent="0.2">
      <c r="A8029" s="2" t="s">
        <v>40</v>
      </c>
      <c r="B8029" s="2" t="s">
        <v>40</v>
      </c>
      <c r="C8029" s="2" t="s">
        <v>25</v>
      </c>
      <c r="D8029" s="2" t="s">
        <v>25</v>
      </c>
      <c r="E8029" s="2" t="s">
        <v>26</v>
      </c>
      <c r="F8029" s="2" t="s">
        <v>61</v>
      </c>
      <c r="G8029" s="1">
        <v>107568.05999999998</v>
      </c>
      <c r="H8029" s="1">
        <v>45010.98000000001</v>
      </c>
      <c r="I8029" s="4">
        <v>268</v>
      </c>
      <c r="J8029" s="2" t="s">
        <v>72</v>
      </c>
      <c r="K8029" s="1">
        <f>Tabelle111[[#This Row],[Menge kg Nges]]/1000</f>
        <v>107.56805999999999</v>
      </c>
      <c r="L8029" s="1">
        <f>Tabelle111[[#This Row],[Menge kg P2O5]]/1000</f>
        <v>45.010980000000011</v>
      </c>
      <c r="M8029" s="1">
        <f>Tabelle111[[#This Row],[Menge t Nges]]/Tabelle111[[#This Row],[Anzahl Lieferscheine]]</f>
        <v>0.4013733582089552</v>
      </c>
      <c r="N8029" s="1">
        <f>Tabelle111[[#This Row],[Menge t P2O5]]/Tabelle111[[#This Row],[Anzahl Lieferscheine]]</f>
        <v>0.16795141791044779</v>
      </c>
    </row>
    <row r="8030" spans="1:14" x14ac:dyDescent="0.2">
      <c r="A8030" s="2" t="s">
        <v>40</v>
      </c>
      <c r="B8030" s="2" t="s">
        <v>40</v>
      </c>
      <c r="C8030" s="2" t="s">
        <v>63</v>
      </c>
      <c r="D8030" s="2" t="s">
        <v>63</v>
      </c>
      <c r="E8030" s="2" t="s">
        <v>63</v>
      </c>
      <c r="F8030" s="2" t="s">
        <v>61</v>
      </c>
      <c r="G8030" s="1">
        <v>43395.089999999989</v>
      </c>
      <c r="H8030" s="1">
        <v>35345.050000000003</v>
      </c>
      <c r="I8030" s="4">
        <v>107</v>
      </c>
      <c r="J8030" s="2" t="s">
        <v>72</v>
      </c>
      <c r="K8030" s="1">
        <f>Tabelle111[[#This Row],[Menge kg Nges]]/1000</f>
        <v>43.395089999999989</v>
      </c>
      <c r="L8030" s="1">
        <f>Tabelle111[[#This Row],[Menge kg P2O5]]/1000</f>
        <v>35.345050000000001</v>
      </c>
      <c r="M8030" s="1">
        <f>Tabelle111[[#This Row],[Menge t Nges]]/Tabelle111[[#This Row],[Anzahl Lieferscheine]]</f>
        <v>0.40556158878504661</v>
      </c>
      <c r="N8030" s="1">
        <f>Tabelle111[[#This Row],[Menge t P2O5]]/Tabelle111[[#This Row],[Anzahl Lieferscheine]]</f>
        <v>0.33032757009345792</v>
      </c>
    </row>
    <row r="8031" spans="1:14" x14ac:dyDescent="0.2">
      <c r="A8031" s="2" t="s">
        <v>40</v>
      </c>
      <c r="B8031" s="2" t="s">
        <v>42</v>
      </c>
      <c r="C8031" s="2" t="s">
        <v>6</v>
      </c>
      <c r="D8031" s="2" t="s">
        <v>7</v>
      </c>
      <c r="E8031" s="2" t="s">
        <v>8</v>
      </c>
      <c r="F8031" s="2" t="s">
        <v>61</v>
      </c>
      <c r="G8031" s="1">
        <v>11120.94</v>
      </c>
      <c r="H8031" s="1">
        <v>4635.0599999999986</v>
      </c>
      <c r="I8031" s="4">
        <v>28</v>
      </c>
      <c r="J8031" s="2" t="s">
        <v>72</v>
      </c>
      <c r="K8031" s="1">
        <f>Tabelle111[[#This Row],[Menge kg Nges]]/1000</f>
        <v>11.120940000000001</v>
      </c>
      <c r="L8031" s="1">
        <f>Tabelle111[[#This Row],[Menge kg P2O5]]/1000</f>
        <v>4.6350599999999984</v>
      </c>
      <c r="M8031" s="1">
        <f>Tabelle111[[#This Row],[Menge t Nges]]/Tabelle111[[#This Row],[Anzahl Lieferscheine]]</f>
        <v>0.3971764285714286</v>
      </c>
      <c r="N8031" s="1">
        <f>Tabelle111[[#This Row],[Menge t P2O5]]/Tabelle111[[#This Row],[Anzahl Lieferscheine]]</f>
        <v>0.1655378571428571</v>
      </c>
    </row>
    <row r="8032" spans="1:14" x14ac:dyDescent="0.2">
      <c r="A8032" s="2" t="s">
        <v>40</v>
      </c>
      <c r="B8032" s="2" t="s">
        <v>42</v>
      </c>
      <c r="C8032" s="2" t="s">
        <v>6</v>
      </c>
      <c r="D8032" s="2" t="s">
        <v>7</v>
      </c>
      <c r="E8032" s="2" t="s">
        <v>9</v>
      </c>
      <c r="F8032" s="2" t="s">
        <v>61</v>
      </c>
      <c r="G8032" s="1">
        <v>3549.3999999999996</v>
      </c>
      <c r="H8032" s="1">
        <v>1461</v>
      </c>
      <c r="I8032" s="4">
        <v>13</v>
      </c>
      <c r="J8032" s="2" t="s">
        <v>72</v>
      </c>
      <c r="K8032" s="1">
        <f>Tabelle111[[#This Row],[Menge kg Nges]]/1000</f>
        <v>3.5493999999999994</v>
      </c>
      <c r="L8032" s="1">
        <f>Tabelle111[[#This Row],[Menge kg P2O5]]/1000</f>
        <v>1.4610000000000001</v>
      </c>
      <c r="M8032" s="1">
        <f>Tabelle111[[#This Row],[Menge t Nges]]/Tabelle111[[#This Row],[Anzahl Lieferscheine]]</f>
        <v>0.27303076923076919</v>
      </c>
      <c r="N8032" s="1">
        <f>Tabelle111[[#This Row],[Menge t P2O5]]/Tabelle111[[#This Row],[Anzahl Lieferscheine]]</f>
        <v>0.11238461538461539</v>
      </c>
    </row>
    <row r="8033" spans="1:14" x14ac:dyDescent="0.2">
      <c r="A8033" s="2" t="s">
        <v>40</v>
      </c>
      <c r="B8033" s="2" t="s">
        <v>42</v>
      </c>
      <c r="C8033" s="2" t="s">
        <v>6</v>
      </c>
      <c r="D8033" s="2" t="s">
        <v>7</v>
      </c>
      <c r="E8033" s="2" t="s">
        <v>10</v>
      </c>
      <c r="F8033" s="2" t="s">
        <v>61</v>
      </c>
      <c r="G8033" s="1">
        <v>912.90000000000009</v>
      </c>
      <c r="H8033" s="1">
        <v>395.1</v>
      </c>
      <c r="I8033" s="4">
        <v>4</v>
      </c>
      <c r="J8033" s="2" t="s">
        <v>72</v>
      </c>
      <c r="K8033" s="1">
        <f>Tabelle111[[#This Row],[Menge kg Nges]]/1000</f>
        <v>0.91290000000000004</v>
      </c>
      <c r="L8033" s="1">
        <f>Tabelle111[[#This Row],[Menge kg P2O5]]/1000</f>
        <v>0.39510000000000001</v>
      </c>
      <c r="M8033" s="1">
        <f>Tabelle111[[#This Row],[Menge t Nges]]/Tabelle111[[#This Row],[Anzahl Lieferscheine]]</f>
        <v>0.22822500000000001</v>
      </c>
      <c r="N8033" s="1">
        <f>Tabelle111[[#This Row],[Menge t P2O5]]/Tabelle111[[#This Row],[Anzahl Lieferscheine]]</f>
        <v>9.8775000000000002E-2</v>
      </c>
    </row>
    <row r="8034" spans="1:14" x14ac:dyDescent="0.2">
      <c r="A8034" s="2" t="s">
        <v>40</v>
      </c>
      <c r="B8034" s="2" t="s">
        <v>42</v>
      </c>
      <c r="C8034" s="2" t="s">
        <v>6</v>
      </c>
      <c r="D8034" s="2" t="s">
        <v>7</v>
      </c>
      <c r="E8034" s="2" t="s">
        <v>11</v>
      </c>
      <c r="F8034" s="2" t="s">
        <v>61</v>
      </c>
      <c r="G8034" s="1">
        <v>2659.1499999999996</v>
      </c>
      <c r="H8034" s="1">
        <v>1139.9000000000001</v>
      </c>
      <c r="I8034" s="4">
        <v>3</v>
      </c>
      <c r="J8034" s="2" t="s">
        <v>72</v>
      </c>
      <c r="K8034" s="1">
        <f>Tabelle111[[#This Row],[Menge kg Nges]]/1000</f>
        <v>2.6591499999999995</v>
      </c>
      <c r="L8034" s="1">
        <f>Tabelle111[[#This Row],[Menge kg P2O5]]/1000</f>
        <v>1.1399000000000001</v>
      </c>
      <c r="M8034" s="1">
        <f>Tabelle111[[#This Row],[Menge t Nges]]/Tabelle111[[#This Row],[Anzahl Lieferscheine]]</f>
        <v>0.88638333333333319</v>
      </c>
      <c r="N8034" s="1">
        <f>Tabelle111[[#This Row],[Menge t P2O5]]/Tabelle111[[#This Row],[Anzahl Lieferscheine]]</f>
        <v>0.37996666666666673</v>
      </c>
    </row>
    <row r="8035" spans="1:14" x14ac:dyDescent="0.2">
      <c r="A8035" s="2" t="s">
        <v>40</v>
      </c>
      <c r="B8035" s="2" t="s">
        <v>42</v>
      </c>
      <c r="C8035" s="2" t="s">
        <v>6</v>
      </c>
      <c r="D8035" s="2" t="s">
        <v>7</v>
      </c>
      <c r="E8035" s="2" t="s">
        <v>12</v>
      </c>
      <c r="F8035" s="2" t="s">
        <v>61</v>
      </c>
      <c r="G8035" s="1">
        <v>23794.789999999994</v>
      </c>
      <c r="H8035" s="1">
        <v>10214.66</v>
      </c>
      <c r="I8035" s="4">
        <v>62</v>
      </c>
      <c r="J8035" s="2" t="s">
        <v>72</v>
      </c>
      <c r="K8035" s="1">
        <f>Tabelle111[[#This Row],[Menge kg Nges]]/1000</f>
        <v>23.794789999999992</v>
      </c>
      <c r="L8035" s="1">
        <f>Tabelle111[[#This Row],[Menge kg P2O5]]/1000</f>
        <v>10.21466</v>
      </c>
      <c r="M8035" s="1">
        <f>Tabelle111[[#This Row],[Menge t Nges]]/Tabelle111[[#This Row],[Anzahl Lieferscheine]]</f>
        <v>0.38378693548387083</v>
      </c>
      <c r="N8035" s="1">
        <f>Tabelle111[[#This Row],[Menge t P2O5]]/Tabelle111[[#This Row],[Anzahl Lieferscheine]]</f>
        <v>0.1647525806451613</v>
      </c>
    </row>
    <row r="8036" spans="1:14" x14ac:dyDescent="0.2">
      <c r="A8036" s="2" t="s">
        <v>40</v>
      </c>
      <c r="B8036" s="2" t="s">
        <v>42</v>
      </c>
      <c r="C8036" s="2" t="s">
        <v>6</v>
      </c>
      <c r="D8036" s="2" t="s">
        <v>7</v>
      </c>
      <c r="E8036" s="2" t="s">
        <v>13</v>
      </c>
      <c r="F8036" s="2" t="s">
        <v>61</v>
      </c>
      <c r="G8036" s="1">
        <v>3687.9800000000005</v>
      </c>
      <c r="H8036" s="1">
        <v>2118.1799999999998</v>
      </c>
      <c r="I8036" s="4">
        <v>18</v>
      </c>
      <c r="J8036" s="2" t="s">
        <v>72</v>
      </c>
      <c r="K8036" s="1">
        <f>Tabelle111[[#This Row],[Menge kg Nges]]/1000</f>
        <v>3.6879800000000005</v>
      </c>
      <c r="L8036" s="1">
        <f>Tabelle111[[#This Row],[Menge kg P2O5]]/1000</f>
        <v>2.1181799999999997</v>
      </c>
      <c r="M8036" s="1">
        <f>Tabelle111[[#This Row],[Menge t Nges]]/Tabelle111[[#This Row],[Anzahl Lieferscheine]]</f>
        <v>0.20488777777777781</v>
      </c>
      <c r="N8036" s="1">
        <f>Tabelle111[[#This Row],[Menge t P2O5]]/Tabelle111[[#This Row],[Anzahl Lieferscheine]]</f>
        <v>0.11767666666666665</v>
      </c>
    </row>
    <row r="8037" spans="1:14" x14ac:dyDescent="0.2">
      <c r="A8037" s="2" t="s">
        <v>40</v>
      </c>
      <c r="B8037" s="2" t="s">
        <v>42</v>
      </c>
      <c r="C8037" s="2" t="s">
        <v>6</v>
      </c>
      <c r="D8037" s="2" t="s">
        <v>7</v>
      </c>
      <c r="E8037" s="2" t="s">
        <v>14</v>
      </c>
      <c r="F8037" s="2" t="s">
        <v>61</v>
      </c>
      <c r="G8037" s="1">
        <v>8171.65</v>
      </c>
      <c r="H8037" s="1">
        <v>3839.99</v>
      </c>
      <c r="I8037" s="4">
        <v>19</v>
      </c>
      <c r="J8037" s="2" t="s">
        <v>72</v>
      </c>
      <c r="K8037" s="1">
        <f>Tabelle111[[#This Row],[Menge kg Nges]]/1000</f>
        <v>8.1716499999999996</v>
      </c>
      <c r="L8037" s="1">
        <f>Tabelle111[[#This Row],[Menge kg P2O5]]/1000</f>
        <v>3.8399899999999998</v>
      </c>
      <c r="M8037" s="1">
        <f>Tabelle111[[#This Row],[Menge t Nges]]/Tabelle111[[#This Row],[Anzahl Lieferscheine]]</f>
        <v>0.43008684210526316</v>
      </c>
      <c r="N8037" s="1">
        <f>Tabelle111[[#This Row],[Menge t P2O5]]/Tabelle111[[#This Row],[Anzahl Lieferscheine]]</f>
        <v>0.20210473684210525</v>
      </c>
    </row>
    <row r="8038" spans="1:14" x14ac:dyDescent="0.2">
      <c r="A8038" s="2" t="s">
        <v>40</v>
      </c>
      <c r="B8038" s="2" t="s">
        <v>42</v>
      </c>
      <c r="C8038" s="2" t="s">
        <v>6</v>
      </c>
      <c r="D8038" s="2" t="s">
        <v>15</v>
      </c>
      <c r="E8038" s="2" t="s">
        <v>8</v>
      </c>
      <c r="F8038" s="2" t="s">
        <v>61</v>
      </c>
      <c r="G8038" s="1">
        <v>605</v>
      </c>
      <c r="H8038" s="1">
        <v>582.5</v>
      </c>
      <c r="I8038" s="4">
        <v>1</v>
      </c>
      <c r="J8038" s="2" t="s">
        <v>72</v>
      </c>
      <c r="K8038" s="1">
        <f>Tabelle111[[#This Row],[Menge kg Nges]]/1000</f>
        <v>0.60499999999999998</v>
      </c>
      <c r="L8038" s="1">
        <f>Tabelle111[[#This Row],[Menge kg P2O5]]/1000</f>
        <v>0.58250000000000002</v>
      </c>
      <c r="M8038" s="1">
        <f>Tabelle111[[#This Row],[Menge t Nges]]/Tabelle111[[#This Row],[Anzahl Lieferscheine]]</f>
        <v>0.60499999999999998</v>
      </c>
      <c r="N8038" s="1">
        <f>Tabelle111[[#This Row],[Menge t P2O5]]/Tabelle111[[#This Row],[Anzahl Lieferscheine]]</f>
        <v>0.58250000000000002</v>
      </c>
    </row>
    <row r="8039" spans="1:14" x14ac:dyDescent="0.2">
      <c r="A8039" s="2" t="s">
        <v>40</v>
      </c>
      <c r="B8039" s="2" t="s">
        <v>42</v>
      </c>
      <c r="C8039" s="2" t="s">
        <v>6</v>
      </c>
      <c r="D8039" s="2" t="s">
        <v>15</v>
      </c>
      <c r="E8039" s="2" t="s">
        <v>17</v>
      </c>
      <c r="F8039" s="2" t="s">
        <v>61</v>
      </c>
      <c r="G8039" s="1">
        <v>60</v>
      </c>
      <c r="H8039" s="1">
        <v>30</v>
      </c>
      <c r="I8039" s="4">
        <v>1</v>
      </c>
      <c r="J8039" s="2" t="s">
        <v>72</v>
      </c>
      <c r="K8039" s="1">
        <f>Tabelle111[[#This Row],[Menge kg Nges]]/1000</f>
        <v>0.06</v>
      </c>
      <c r="L8039" s="1">
        <f>Tabelle111[[#This Row],[Menge kg P2O5]]/1000</f>
        <v>0.03</v>
      </c>
      <c r="M8039" s="1">
        <f>Tabelle111[[#This Row],[Menge t Nges]]/Tabelle111[[#This Row],[Anzahl Lieferscheine]]</f>
        <v>0.06</v>
      </c>
      <c r="N8039" s="1">
        <f>Tabelle111[[#This Row],[Menge t P2O5]]/Tabelle111[[#This Row],[Anzahl Lieferscheine]]</f>
        <v>0.03</v>
      </c>
    </row>
    <row r="8040" spans="1:14" x14ac:dyDescent="0.2">
      <c r="A8040" s="2" t="s">
        <v>40</v>
      </c>
      <c r="B8040" s="2" t="s">
        <v>42</v>
      </c>
      <c r="C8040" s="2" t="s">
        <v>6</v>
      </c>
      <c r="D8040" s="2" t="s">
        <v>15</v>
      </c>
      <c r="E8040" s="2" t="s">
        <v>35</v>
      </c>
      <c r="F8040" s="2" t="s">
        <v>61</v>
      </c>
      <c r="G8040" s="1">
        <v>210.8</v>
      </c>
      <c r="H8040" s="1">
        <v>163.19999999999999</v>
      </c>
      <c r="I8040" s="4">
        <v>1</v>
      </c>
      <c r="J8040" s="2" t="s">
        <v>72</v>
      </c>
      <c r="K8040" s="1">
        <f>Tabelle111[[#This Row],[Menge kg Nges]]/1000</f>
        <v>0.21080000000000002</v>
      </c>
      <c r="L8040" s="1">
        <f>Tabelle111[[#This Row],[Menge kg P2O5]]/1000</f>
        <v>0.16319999999999998</v>
      </c>
      <c r="M8040" s="1">
        <f>Tabelle111[[#This Row],[Menge t Nges]]/Tabelle111[[#This Row],[Anzahl Lieferscheine]]</f>
        <v>0.21080000000000002</v>
      </c>
      <c r="N8040" s="1">
        <f>Tabelle111[[#This Row],[Menge t P2O5]]/Tabelle111[[#This Row],[Anzahl Lieferscheine]]</f>
        <v>0.16319999999999998</v>
      </c>
    </row>
    <row r="8041" spans="1:14" x14ac:dyDescent="0.2">
      <c r="A8041" s="2" t="s">
        <v>40</v>
      </c>
      <c r="B8041" s="2" t="s">
        <v>42</v>
      </c>
      <c r="C8041" s="2" t="s">
        <v>6</v>
      </c>
      <c r="D8041" s="2" t="s">
        <v>15</v>
      </c>
      <c r="E8041" s="2" t="s">
        <v>18</v>
      </c>
      <c r="F8041" s="2" t="s">
        <v>61</v>
      </c>
      <c r="G8041" s="1">
        <v>2437.1999999999998</v>
      </c>
      <c r="H8041" s="1">
        <v>1988.4</v>
      </c>
      <c r="I8041" s="4">
        <v>6</v>
      </c>
      <c r="J8041" s="2" t="s">
        <v>72</v>
      </c>
      <c r="K8041" s="1">
        <f>Tabelle111[[#This Row],[Menge kg Nges]]/1000</f>
        <v>2.4371999999999998</v>
      </c>
      <c r="L8041" s="1">
        <f>Tabelle111[[#This Row],[Menge kg P2O5]]/1000</f>
        <v>1.9884000000000002</v>
      </c>
      <c r="M8041" s="1">
        <f>Tabelle111[[#This Row],[Menge t Nges]]/Tabelle111[[#This Row],[Anzahl Lieferscheine]]</f>
        <v>0.40619999999999995</v>
      </c>
      <c r="N8041" s="1">
        <f>Tabelle111[[#This Row],[Menge t P2O5]]/Tabelle111[[#This Row],[Anzahl Lieferscheine]]</f>
        <v>0.33140000000000003</v>
      </c>
    </row>
    <row r="8042" spans="1:14" x14ac:dyDescent="0.2">
      <c r="A8042" s="2" t="s">
        <v>40</v>
      </c>
      <c r="B8042" s="2" t="s">
        <v>42</v>
      </c>
      <c r="C8042" s="2" t="s">
        <v>6</v>
      </c>
      <c r="D8042" s="2" t="s">
        <v>15</v>
      </c>
      <c r="E8042" s="2" t="s">
        <v>19</v>
      </c>
      <c r="F8042" s="2" t="s">
        <v>61</v>
      </c>
      <c r="G8042" s="1">
        <v>162</v>
      </c>
      <c r="H8042" s="1">
        <v>180</v>
      </c>
      <c r="I8042" s="4">
        <v>1</v>
      </c>
      <c r="J8042" s="2" t="s">
        <v>72</v>
      </c>
      <c r="K8042" s="1">
        <f>Tabelle111[[#This Row],[Menge kg Nges]]/1000</f>
        <v>0.16200000000000001</v>
      </c>
      <c r="L8042" s="1">
        <f>Tabelle111[[#This Row],[Menge kg P2O5]]/1000</f>
        <v>0.18</v>
      </c>
      <c r="M8042" s="1">
        <f>Tabelle111[[#This Row],[Menge t Nges]]/Tabelle111[[#This Row],[Anzahl Lieferscheine]]</f>
        <v>0.16200000000000001</v>
      </c>
      <c r="N8042" s="1">
        <f>Tabelle111[[#This Row],[Menge t P2O5]]/Tabelle111[[#This Row],[Anzahl Lieferscheine]]</f>
        <v>0.18</v>
      </c>
    </row>
    <row r="8043" spans="1:14" x14ac:dyDescent="0.2">
      <c r="A8043" s="2" t="s">
        <v>40</v>
      </c>
      <c r="B8043" s="2" t="s">
        <v>42</v>
      </c>
      <c r="C8043" s="2" t="s">
        <v>6</v>
      </c>
      <c r="D8043" s="2" t="s">
        <v>15</v>
      </c>
      <c r="E8043" s="2" t="s">
        <v>20</v>
      </c>
      <c r="F8043" s="2" t="s">
        <v>61</v>
      </c>
      <c r="G8043" s="1">
        <v>440.64</v>
      </c>
      <c r="H8043" s="1">
        <v>324</v>
      </c>
      <c r="I8043" s="4">
        <v>1</v>
      </c>
      <c r="J8043" s="2" t="s">
        <v>72</v>
      </c>
      <c r="K8043" s="1">
        <f>Tabelle111[[#This Row],[Menge kg Nges]]/1000</f>
        <v>0.44063999999999998</v>
      </c>
      <c r="L8043" s="1">
        <f>Tabelle111[[#This Row],[Menge kg P2O5]]/1000</f>
        <v>0.32400000000000001</v>
      </c>
      <c r="M8043" s="1">
        <f>Tabelle111[[#This Row],[Menge t Nges]]/Tabelle111[[#This Row],[Anzahl Lieferscheine]]</f>
        <v>0.44063999999999998</v>
      </c>
      <c r="N8043" s="1">
        <f>Tabelle111[[#This Row],[Menge t P2O5]]/Tabelle111[[#This Row],[Anzahl Lieferscheine]]</f>
        <v>0.32400000000000001</v>
      </c>
    </row>
    <row r="8044" spans="1:14" x14ac:dyDescent="0.2">
      <c r="A8044" s="2" t="s">
        <v>40</v>
      </c>
      <c r="B8044" s="2" t="s">
        <v>42</v>
      </c>
      <c r="C8044" s="2" t="s">
        <v>6</v>
      </c>
      <c r="D8044" s="2" t="s">
        <v>15</v>
      </c>
      <c r="E8044" s="2" t="s">
        <v>21</v>
      </c>
      <c r="F8044" s="2" t="s">
        <v>61</v>
      </c>
      <c r="G8044" s="1">
        <v>3667.2</v>
      </c>
      <c r="H8044" s="1">
        <v>1948.2</v>
      </c>
      <c r="I8044" s="4">
        <v>5</v>
      </c>
      <c r="J8044" s="2" t="s">
        <v>72</v>
      </c>
      <c r="K8044" s="1">
        <f>Tabelle111[[#This Row],[Menge kg Nges]]/1000</f>
        <v>3.6671999999999998</v>
      </c>
      <c r="L8044" s="1">
        <f>Tabelle111[[#This Row],[Menge kg P2O5]]/1000</f>
        <v>1.9482000000000002</v>
      </c>
      <c r="M8044" s="1">
        <f>Tabelle111[[#This Row],[Menge t Nges]]/Tabelle111[[#This Row],[Anzahl Lieferscheine]]</f>
        <v>0.73343999999999998</v>
      </c>
      <c r="N8044" s="1">
        <f>Tabelle111[[#This Row],[Menge t P2O5]]/Tabelle111[[#This Row],[Anzahl Lieferscheine]]</f>
        <v>0.38964000000000004</v>
      </c>
    </row>
    <row r="8045" spans="1:14" x14ac:dyDescent="0.2">
      <c r="A8045" s="2" t="s">
        <v>40</v>
      </c>
      <c r="B8045" s="2" t="s">
        <v>42</v>
      </c>
      <c r="C8045" s="2" t="s">
        <v>6</v>
      </c>
      <c r="D8045" s="2" t="s">
        <v>15</v>
      </c>
      <c r="E8045" s="2" t="s">
        <v>9</v>
      </c>
      <c r="F8045" s="2" t="s">
        <v>61</v>
      </c>
      <c r="G8045" s="1">
        <v>622.6400000000001</v>
      </c>
      <c r="H8045" s="1">
        <v>358.5</v>
      </c>
      <c r="I8045" s="4">
        <v>3</v>
      </c>
      <c r="J8045" s="2" t="s">
        <v>72</v>
      </c>
      <c r="K8045" s="1">
        <f>Tabelle111[[#This Row],[Menge kg Nges]]/1000</f>
        <v>0.62264000000000008</v>
      </c>
      <c r="L8045" s="1">
        <f>Tabelle111[[#This Row],[Menge kg P2O5]]/1000</f>
        <v>0.35849999999999999</v>
      </c>
      <c r="M8045" s="1">
        <f>Tabelle111[[#This Row],[Menge t Nges]]/Tabelle111[[#This Row],[Anzahl Lieferscheine]]</f>
        <v>0.20754666666666668</v>
      </c>
      <c r="N8045" s="1">
        <f>Tabelle111[[#This Row],[Menge t P2O5]]/Tabelle111[[#This Row],[Anzahl Lieferscheine]]</f>
        <v>0.1195</v>
      </c>
    </row>
    <row r="8046" spans="1:14" x14ac:dyDescent="0.2">
      <c r="A8046" s="2" t="s">
        <v>40</v>
      </c>
      <c r="B8046" s="2" t="s">
        <v>42</v>
      </c>
      <c r="C8046" s="2" t="s">
        <v>6</v>
      </c>
      <c r="D8046" s="2" t="s">
        <v>15</v>
      </c>
      <c r="E8046" s="2" t="s">
        <v>13</v>
      </c>
      <c r="F8046" s="2" t="s">
        <v>61</v>
      </c>
      <c r="G8046" s="1">
        <v>232.05</v>
      </c>
      <c r="H8046" s="1">
        <v>208.25</v>
      </c>
      <c r="I8046" s="4">
        <v>1</v>
      </c>
      <c r="J8046" s="2" t="s">
        <v>72</v>
      </c>
      <c r="K8046" s="1">
        <f>Tabelle111[[#This Row],[Menge kg Nges]]/1000</f>
        <v>0.23205000000000001</v>
      </c>
      <c r="L8046" s="1">
        <f>Tabelle111[[#This Row],[Menge kg P2O5]]/1000</f>
        <v>0.20824999999999999</v>
      </c>
      <c r="M8046" s="1">
        <f>Tabelle111[[#This Row],[Menge t Nges]]/Tabelle111[[#This Row],[Anzahl Lieferscheine]]</f>
        <v>0.23205000000000001</v>
      </c>
      <c r="N8046" s="1">
        <f>Tabelle111[[#This Row],[Menge t P2O5]]/Tabelle111[[#This Row],[Anzahl Lieferscheine]]</f>
        <v>0.20824999999999999</v>
      </c>
    </row>
    <row r="8047" spans="1:14" x14ac:dyDescent="0.2">
      <c r="A8047" s="2" t="s">
        <v>40</v>
      </c>
      <c r="B8047" s="2" t="s">
        <v>42</v>
      </c>
      <c r="C8047" s="2" t="s">
        <v>25</v>
      </c>
      <c r="D8047" s="2" t="s">
        <v>25</v>
      </c>
      <c r="E8047" s="2" t="s">
        <v>26</v>
      </c>
      <c r="F8047" s="2" t="s">
        <v>61</v>
      </c>
      <c r="G8047" s="1">
        <v>9847.09</v>
      </c>
      <c r="H8047" s="1">
        <v>3808.62</v>
      </c>
      <c r="I8047" s="4">
        <v>18</v>
      </c>
      <c r="J8047" s="2" t="s">
        <v>72</v>
      </c>
      <c r="K8047" s="1">
        <f>Tabelle111[[#This Row],[Menge kg Nges]]/1000</f>
        <v>9.8470899999999997</v>
      </c>
      <c r="L8047" s="1">
        <f>Tabelle111[[#This Row],[Menge kg P2O5]]/1000</f>
        <v>3.8086199999999999</v>
      </c>
      <c r="M8047" s="1">
        <f>Tabelle111[[#This Row],[Menge t Nges]]/Tabelle111[[#This Row],[Anzahl Lieferscheine]]</f>
        <v>0.54706055555555555</v>
      </c>
      <c r="N8047" s="1">
        <f>Tabelle111[[#This Row],[Menge t P2O5]]/Tabelle111[[#This Row],[Anzahl Lieferscheine]]</f>
        <v>0.21159</v>
      </c>
    </row>
    <row r="8048" spans="1:14" x14ac:dyDescent="0.2">
      <c r="A8048" s="2" t="s">
        <v>40</v>
      </c>
      <c r="B8048" s="2" t="s">
        <v>42</v>
      </c>
      <c r="C8048" s="2" t="s">
        <v>63</v>
      </c>
      <c r="D8048" s="2" t="s">
        <v>63</v>
      </c>
      <c r="E8048" s="2" t="s">
        <v>63</v>
      </c>
      <c r="F8048" s="2" t="s">
        <v>61</v>
      </c>
      <c r="G8048" s="1">
        <v>2106.1800000000003</v>
      </c>
      <c r="H8048" s="1">
        <v>1910.1200000000003</v>
      </c>
      <c r="I8048" s="4">
        <v>8</v>
      </c>
      <c r="J8048" s="2" t="s">
        <v>72</v>
      </c>
      <c r="K8048" s="1">
        <f>Tabelle111[[#This Row],[Menge kg Nges]]/1000</f>
        <v>2.1061800000000002</v>
      </c>
      <c r="L8048" s="1">
        <f>Tabelle111[[#This Row],[Menge kg P2O5]]/1000</f>
        <v>1.9101200000000003</v>
      </c>
      <c r="M8048" s="1">
        <f>Tabelle111[[#This Row],[Menge t Nges]]/Tabelle111[[#This Row],[Anzahl Lieferscheine]]</f>
        <v>0.26327250000000002</v>
      </c>
      <c r="N8048" s="1">
        <f>Tabelle111[[#This Row],[Menge t P2O5]]/Tabelle111[[#This Row],[Anzahl Lieferscheine]]</f>
        <v>0.23876500000000003</v>
      </c>
    </row>
    <row r="8049" spans="1:14" x14ac:dyDescent="0.2">
      <c r="A8049" s="2" t="s">
        <v>55</v>
      </c>
      <c r="B8049" s="2" t="s">
        <v>39</v>
      </c>
      <c r="C8049" s="2" t="s">
        <v>6</v>
      </c>
      <c r="D8049" s="2" t="s">
        <v>7</v>
      </c>
      <c r="E8049" s="2" t="s">
        <v>8</v>
      </c>
      <c r="F8049" s="2" t="s">
        <v>61</v>
      </c>
      <c r="G8049" s="1">
        <v>228.54000000000002</v>
      </c>
      <c r="H8049" s="1">
        <v>57.72</v>
      </c>
      <c r="I8049" s="4">
        <v>3</v>
      </c>
      <c r="J8049" s="2" t="s">
        <v>72</v>
      </c>
      <c r="K8049" s="1">
        <f>Tabelle111[[#This Row],[Menge kg Nges]]/1000</f>
        <v>0.22854000000000002</v>
      </c>
      <c r="L8049" s="1">
        <f>Tabelle111[[#This Row],[Menge kg P2O5]]/1000</f>
        <v>5.772E-2</v>
      </c>
      <c r="M8049" s="1">
        <f>Tabelle111[[#This Row],[Menge t Nges]]/Tabelle111[[#This Row],[Anzahl Lieferscheine]]</f>
        <v>7.6180000000000012E-2</v>
      </c>
      <c r="N8049" s="1">
        <f>Tabelle111[[#This Row],[Menge t P2O5]]/Tabelle111[[#This Row],[Anzahl Lieferscheine]]</f>
        <v>1.924E-2</v>
      </c>
    </row>
    <row r="8050" spans="1:14" x14ac:dyDescent="0.2">
      <c r="A8050" s="2" t="s">
        <v>55</v>
      </c>
      <c r="B8050" s="2" t="s">
        <v>55</v>
      </c>
      <c r="C8050" s="2" t="s">
        <v>6</v>
      </c>
      <c r="D8050" s="2" t="s">
        <v>7</v>
      </c>
      <c r="E8050" s="2" t="s">
        <v>8</v>
      </c>
      <c r="F8050" s="2" t="s">
        <v>61</v>
      </c>
      <c r="G8050" s="1">
        <v>95715.879999999961</v>
      </c>
      <c r="H8050" s="1">
        <v>27674.210000000006</v>
      </c>
      <c r="I8050" s="4">
        <v>178</v>
      </c>
      <c r="J8050" s="2" t="s">
        <v>72</v>
      </c>
      <c r="K8050" s="1">
        <f>Tabelle111[[#This Row],[Menge kg Nges]]/1000</f>
        <v>95.715879999999956</v>
      </c>
      <c r="L8050" s="1">
        <f>Tabelle111[[#This Row],[Menge kg P2O5]]/1000</f>
        <v>27.674210000000006</v>
      </c>
      <c r="M8050" s="1">
        <f>Tabelle111[[#This Row],[Menge t Nges]]/Tabelle111[[#This Row],[Anzahl Lieferscheine]]</f>
        <v>0.53772966292134805</v>
      </c>
      <c r="N8050" s="1">
        <f>Tabelle111[[#This Row],[Menge t P2O5]]/Tabelle111[[#This Row],[Anzahl Lieferscheine]]</f>
        <v>0.15547308988764047</v>
      </c>
    </row>
    <row r="8051" spans="1:14" x14ac:dyDescent="0.2">
      <c r="A8051" s="2" t="s">
        <v>55</v>
      </c>
      <c r="B8051" s="2" t="s">
        <v>55</v>
      </c>
      <c r="C8051" s="2" t="s">
        <v>6</v>
      </c>
      <c r="D8051" s="2" t="s">
        <v>7</v>
      </c>
      <c r="E8051" s="2" t="s">
        <v>9</v>
      </c>
      <c r="F8051" s="2" t="s">
        <v>61</v>
      </c>
      <c r="G8051" s="1">
        <v>26354.749999999996</v>
      </c>
      <c r="H8051" s="1">
        <v>10948.589999999998</v>
      </c>
      <c r="I8051" s="4">
        <v>61</v>
      </c>
      <c r="J8051" s="2" t="s">
        <v>72</v>
      </c>
      <c r="K8051" s="1">
        <f>Tabelle111[[#This Row],[Menge kg Nges]]/1000</f>
        <v>26.354749999999996</v>
      </c>
      <c r="L8051" s="1">
        <f>Tabelle111[[#This Row],[Menge kg P2O5]]/1000</f>
        <v>10.948589999999998</v>
      </c>
      <c r="M8051" s="1">
        <f>Tabelle111[[#This Row],[Menge t Nges]]/Tabelle111[[#This Row],[Anzahl Lieferscheine]]</f>
        <v>0.43204508196721303</v>
      </c>
      <c r="N8051" s="1">
        <f>Tabelle111[[#This Row],[Menge t P2O5]]/Tabelle111[[#This Row],[Anzahl Lieferscheine]]</f>
        <v>0.17948508196721308</v>
      </c>
    </row>
    <row r="8052" spans="1:14" x14ac:dyDescent="0.2">
      <c r="A8052" s="2" t="s">
        <v>55</v>
      </c>
      <c r="B8052" s="2" t="s">
        <v>55</v>
      </c>
      <c r="C8052" s="2" t="s">
        <v>6</v>
      </c>
      <c r="D8052" s="2" t="s">
        <v>7</v>
      </c>
      <c r="E8052" s="2" t="s">
        <v>11</v>
      </c>
      <c r="F8052" s="2" t="s">
        <v>61</v>
      </c>
      <c r="G8052" s="1">
        <v>8500.4200000000019</v>
      </c>
      <c r="H8052" s="1">
        <v>3320.5000000000005</v>
      </c>
      <c r="I8052" s="4">
        <v>44</v>
      </c>
      <c r="J8052" s="2" t="s">
        <v>72</v>
      </c>
      <c r="K8052" s="1">
        <f>Tabelle111[[#This Row],[Menge kg Nges]]/1000</f>
        <v>8.5004200000000019</v>
      </c>
      <c r="L8052" s="1">
        <f>Tabelle111[[#This Row],[Menge kg P2O5]]/1000</f>
        <v>3.3205000000000005</v>
      </c>
      <c r="M8052" s="1">
        <f>Tabelle111[[#This Row],[Menge t Nges]]/Tabelle111[[#This Row],[Anzahl Lieferscheine]]</f>
        <v>0.19319136363636369</v>
      </c>
      <c r="N8052" s="1">
        <f>Tabelle111[[#This Row],[Menge t P2O5]]/Tabelle111[[#This Row],[Anzahl Lieferscheine]]</f>
        <v>7.5465909090909097E-2</v>
      </c>
    </row>
    <row r="8053" spans="1:14" x14ac:dyDescent="0.2">
      <c r="A8053" s="2" t="s">
        <v>55</v>
      </c>
      <c r="B8053" s="2" t="s">
        <v>55</v>
      </c>
      <c r="C8053" s="2" t="s">
        <v>6</v>
      </c>
      <c r="D8053" s="2" t="s">
        <v>7</v>
      </c>
      <c r="E8053" s="2" t="s">
        <v>13</v>
      </c>
      <c r="F8053" s="2" t="s">
        <v>61</v>
      </c>
      <c r="G8053" s="1">
        <v>5616</v>
      </c>
      <c r="H8053" s="1">
        <v>3276</v>
      </c>
      <c r="I8053" s="4">
        <v>12</v>
      </c>
      <c r="J8053" s="2" t="s">
        <v>72</v>
      </c>
      <c r="K8053" s="1">
        <f>Tabelle111[[#This Row],[Menge kg Nges]]/1000</f>
        <v>5.6159999999999997</v>
      </c>
      <c r="L8053" s="1">
        <f>Tabelle111[[#This Row],[Menge kg P2O5]]/1000</f>
        <v>3.2759999999999998</v>
      </c>
      <c r="M8053" s="1">
        <f>Tabelle111[[#This Row],[Menge t Nges]]/Tabelle111[[#This Row],[Anzahl Lieferscheine]]</f>
        <v>0.46799999999999997</v>
      </c>
      <c r="N8053" s="1">
        <f>Tabelle111[[#This Row],[Menge t P2O5]]/Tabelle111[[#This Row],[Anzahl Lieferscheine]]</f>
        <v>0.27299999999999996</v>
      </c>
    </row>
    <row r="8054" spans="1:14" x14ac:dyDescent="0.2">
      <c r="A8054" s="2" t="s">
        <v>55</v>
      </c>
      <c r="B8054" s="2" t="s">
        <v>55</v>
      </c>
      <c r="C8054" s="2" t="s">
        <v>6</v>
      </c>
      <c r="D8054" s="2" t="s">
        <v>15</v>
      </c>
      <c r="E8054" s="2" t="s">
        <v>20</v>
      </c>
      <c r="F8054" s="2" t="s">
        <v>61</v>
      </c>
      <c r="G8054" s="1">
        <v>3418.08</v>
      </c>
      <c r="H8054" s="1">
        <v>2028</v>
      </c>
      <c r="I8054" s="4">
        <v>21</v>
      </c>
      <c r="J8054" s="2" t="s">
        <v>72</v>
      </c>
      <c r="K8054" s="1">
        <f>Tabelle111[[#This Row],[Menge kg Nges]]/1000</f>
        <v>3.4180799999999998</v>
      </c>
      <c r="L8054" s="1">
        <f>Tabelle111[[#This Row],[Menge kg P2O5]]/1000</f>
        <v>2.028</v>
      </c>
      <c r="M8054" s="1">
        <f>Tabelle111[[#This Row],[Menge t Nges]]/Tabelle111[[#This Row],[Anzahl Lieferscheine]]</f>
        <v>0.16276571428571426</v>
      </c>
      <c r="N8054" s="1">
        <f>Tabelle111[[#This Row],[Menge t P2O5]]/Tabelle111[[#This Row],[Anzahl Lieferscheine]]</f>
        <v>9.6571428571428572E-2</v>
      </c>
    </row>
    <row r="8055" spans="1:14" x14ac:dyDescent="0.2">
      <c r="A8055" s="2" t="s">
        <v>55</v>
      </c>
      <c r="B8055" s="2" t="s">
        <v>55</v>
      </c>
      <c r="C8055" s="2" t="s">
        <v>6</v>
      </c>
      <c r="D8055" s="2" t="s">
        <v>15</v>
      </c>
      <c r="E8055" s="2" t="s">
        <v>9</v>
      </c>
      <c r="F8055" s="2" t="s">
        <v>61</v>
      </c>
      <c r="G8055" s="1">
        <v>3980.8500000000017</v>
      </c>
      <c r="H8055" s="1">
        <v>2470.0099999999993</v>
      </c>
      <c r="I8055" s="4">
        <v>45</v>
      </c>
      <c r="J8055" s="2" t="s">
        <v>72</v>
      </c>
      <c r="K8055" s="1">
        <f>Tabelle111[[#This Row],[Menge kg Nges]]/1000</f>
        <v>3.9808500000000016</v>
      </c>
      <c r="L8055" s="1">
        <f>Tabelle111[[#This Row],[Menge kg P2O5]]/1000</f>
        <v>2.4700099999999994</v>
      </c>
      <c r="M8055" s="1">
        <f>Tabelle111[[#This Row],[Menge t Nges]]/Tabelle111[[#This Row],[Anzahl Lieferscheine]]</f>
        <v>8.8463333333333366E-2</v>
      </c>
      <c r="N8055" s="1">
        <f>Tabelle111[[#This Row],[Menge t P2O5]]/Tabelle111[[#This Row],[Anzahl Lieferscheine]]</f>
        <v>5.4889111111111097E-2</v>
      </c>
    </row>
    <row r="8056" spans="1:14" x14ac:dyDescent="0.2">
      <c r="A8056" s="2" t="s">
        <v>55</v>
      </c>
      <c r="B8056" s="2" t="s">
        <v>55</v>
      </c>
      <c r="C8056" s="2" t="s">
        <v>6</v>
      </c>
      <c r="D8056" s="2" t="s">
        <v>15</v>
      </c>
      <c r="E8056" s="2" t="s">
        <v>10</v>
      </c>
      <c r="F8056" s="2" t="s">
        <v>61</v>
      </c>
      <c r="G8056" s="1">
        <v>891</v>
      </c>
      <c r="H8056" s="1">
        <v>380.6</v>
      </c>
      <c r="I8056" s="4">
        <v>2</v>
      </c>
      <c r="J8056" s="2" t="s">
        <v>72</v>
      </c>
      <c r="K8056" s="1">
        <f>Tabelle111[[#This Row],[Menge kg Nges]]/1000</f>
        <v>0.89100000000000001</v>
      </c>
      <c r="L8056" s="1">
        <f>Tabelle111[[#This Row],[Menge kg P2O5]]/1000</f>
        <v>0.38060000000000005</v>
      </c>
      <c r="M8056" s="1">
        <f>Tabelle111[[#This Row],[Menge t Nges]]/Tabelle111[[#This Row],[Anzahl Lieferscheine]]</f>
        <v>0.44550000000000001</v>
      </c>
      <c r="N8056" s="1">
        <f>Tabelle111[[#This Row],[Menge t P2O5]]/Tabelle111[[#This Row],[Anzahl Lieferscheine]]</f>
        <v>0.19030000000000002</v>
      </c>
    </row>
    <row r="8057" spans="1:14" x14ac:dyDescent="0.2">
      <c r="A8057" s="2" t="s">
        <v>55</v>
      </c>
      <c r="B8057" s="2" t="s">
        <v>55</v>
      </c>
      <c r="C8057" s="2" t="s">
        <v>6</v>
      </c>
      <c r="D8057" s="2" t="s">
        <v>15</v>
      </c>
      <c r="E8057" s="2" t="s">
        <v>23</v>
      </c>
      <c r="F8057" s="2" t="s">
        <v>61</v>
      </c>
      <c r="G8057" s="1">
        <v>102.5</v>
      </c>
      <c r="H8057" s="1">
        <v>46.25</v>
      </c>
      <c r="I8057" s="4">
        <v>1</v>
      </c>
      <c r="J8057" s="2" t="s">
        <v>72</v>
      </c>
      <c r="K8057" s="1">
        <f>Tabelle111[[#This Row],[Menge kg Nges]]/1000</f>
        <v>0.10249999999999999</v>
      </c>
      <c r="L8057" s="1">
        <f>Tabelle111[[#This Row],[Menge kg P2O5]]/1000</f>
        <v>4.6249999999999999E-2</v>
      </c>
      <c r="M8057" s="1">
        <f>Tabelle111[[#This Row],[Menge t Nges]]/Tabelle111[[#This Row],[Anzahl Lieferscheine]]</f>
        <v>0.10249999999999999</v>
      </c>
      <c r="N8057" s="1">
        <f>Tabelle111[[#This Row],[Menge t P2O5]]/Tabelle111[[#This Row],[Anzahl Lieferscheine]]</f>
        <v>4.6249999999999999E-2</v>
      </c>
    </row>
    <row r="8058" spans="1:14" x14ac:dyDescent="0.2">
      <c r="A8058" s="2" t="s">
        <v>55</v>
      </c>
      <c r="B8058" s="2" t="s">
        <v>55</v>
      </c>
      <c r="C8058" s="2" t="s">
        <v>6</v>
      </c>
      <c r="D8058" s="2" t="s">
        <v>15</v>
      </c>
      <c r="E8058" s="2" t="s">
        <v>13</v>
      </c>
      <c r="F8058" s="2" t="s">
        <v>61</v>
      </c>
      <c r="G8058" s="1">
        <v>655.20000000000005</v>
      </c>
      <c r="H8058" s="1">
        <v>588</v>
      </c>
      <c r="I8058" s="4">
        <v>2</v>
      </c>
      <c r="J8058" s="2" t="s">
        <v>72</v>
      </c>
      <c r="K8058" s="1">
        <f>Tabelle111[[#This Row],[Menge kg Nges]]/1000</f>
        <v>0.6552</v>
      </c>
      <c r="L8058" s="1">
        <f>Tabelle111[[#This Row],[Menge kg P2O5]]/1000</f>
        <v>0.58799999999999997</v>
      </c>
      <c r="M8058" s="1">
        <f>Tabelle111[[#This Row],[Menge t Nges]]/Tabelle111[[#This Row],[Anzahl Lieferscheine]]</f>
        <v>0.3276</v>
      </c>
      <c r="N8058" s="1">
        <f>Tabelle111[[#This Row],[Menge t P2O5]]/Tabelle111[[#This Row],[Anzahl Lieferscheine]]</f>
        <v>0.29399999999999998</v>
      </c>
    </row>
    <row r="8059" spans="1:14" x14ac:dyDescent="0.2">
      <c r="A8059" s="2" t="s">
        <v>55</v>
      </c>
      <c r="B8059" s="2" t="s">
        <v>55</v>
      </c>
      <c r="C8059" s="2" t="s">
        <v>6</v>
      </c>
      <c r="D8059" s="2" t="s">
        <v>15</v>
      </c>
      <c r="E8059" s="2" t="s">
        <v>31</v>
      </c>
      <c r="F8059" s="2" t="s">
        <v>61</v>
      </c>
      <c r="G8059" s="1">
        <v>645.75</v>
      </c>
      <c r="H8059" s="1">
        <v>291.37</v>
      </c>
      <c r="I8059" s="4">
        <v>9</v>
      </c>
      <c r="J8059" s="2" t="s">
        <v>72</v>
      </c>
      <c r="K8059" s="1">
        <f>Tabelle111[[#This Row],[Menge kg Nges]]/1000</f>
        <v>0.64575000000000005</v>
      </c>
      <c r="L8059" s="1">
        <f>Tabelle111[[#This Row],[Menge kg P2O5]]/1000</f>
        <v>0.29137000000000002</v>
      </c>
      <c r="M8059" s="1">
        <f>Tabelle111[[#This Row],[Menge t Nges]]/Tabelle111[[#This Row],[Anzahl Lieferscheine]]</f>
        <v>7.1750000000000008E-2</v>
      </c>
      <c r="N8059" s="1">
        <f>Tabelle111[[#This Row],[Menge t P2O5]]/Tabelle111[[#This Row],[Anzahl Lieferscheine]]</f>
        <v>3.2374444444444449E-2</v>
      </c>
    </row>
    <row r="8060" spans="1:14" x14ac:dyDescent="0.2">
      <c r="A8060" s="2" t="s">
        <v>55</v>
      </c>
      <c r="B8060" s="2" t="s">
        <v>55</v>
      </c>
      <c r="C8060" s="2" t="s">
        <v>25</v>
      </c>
      <c r="D8060" s="2" t="s">
        <v>25</v>
      </c>
      <c r="E8060" s="2" t="s">
        <v>26</v>
      </c>
      <c r="F8060" s="2" t="s">
        <v>61</v>
      </c>
      <c r="G8060" s="1">
        <v>10565.5</v>
      </c>
      <c r="H8060" s="1">
        <v>4659.5</v>
      </c>
      <c r="I8060" s="4">
        <v>6</v>
      </c>
      <c r="J8060" s="2" t="s">
        <v>72</v>
      </c>
      <c r="K8060" s="1">
        <f>Tabelle111[[#This Row],[Menge kg Nges]]/1000</f>
        <v>10.5655</v>
      </c>
      <c r="L8060" s="1">
        <f>Tabelle111[[#This Row],[Menge kg P2O5]]/1000</f>
        <v>4.6595000000000004</v>
      </c>
      <c r="M8060" s="1">
        <f>Tabelle111[[#This Row],[Menge t Nges]]/Tabelle111[[#This Row],[Anzahl Lieferscheine]]</f>
        <v>1.7609166666666667</v>
      </c>
      <c r="N8060" s="1">
        <f>Tabelle111[[#This Row],[Menge t P2O5]]/Tabelle111[[#This Row],[Anzahl Lieferscheine]]</f>
        <v>0.7765833333333334</v>
      </c>
    </row>
    <row r="8061" spans="1:14" x14ac:dyDescent="0.2">
      <c r="A8061" s="2" t="s">
        <v>55</v>
      </c>
      <c r="B8061" s="2" t="s">
        <v>42</v>
      </c>
      <c r="C8061" s="2" t="s">
        <v>6</v>
      </c>
      <c r="D8061" s="2" t="s">
        <v>7</v>
      </c>
      <c r="E8061" s="2" t="s">
        <v>8</v>
      </c>
      <c r="F8061" s="2" t="s">
        <v>61</v>
      </c>
      <c r="G8061" s="1">
        <v>483.47000000000008</v>
      </c>
      <c r="H8061" s="1">
        <v>165.46999999999997</v>
      </c>
      <c r="I8061" s="4">
        <v>15</v>
      </c>
      <c r="J8061" s="2" t="s">
        <v>72</v>
      </c>
      <c r="K8061" s="1">
        <f>Tabelle111[[#This Row],[Menge kg Nges]]/1000</f>
        <v>0.48347000000000007</v>
      </c>
      <c r="L8061" s="1">
        <f>Tabelle111[[#This Row],[Menge kg P2O5]]/1000</f>
        <v>0.16546999999999998</v>
      </c>
      <c r="M8061" s="1">
        <f>Tabelle111[[#This Row],[Menge t Nges]]/Tabelle111[[#This Row],[Anzahl Lieferscheine]]</f>
        <v>3.2231333333333341E-2</v>
      </c>
      <c r="N8061" s="1">
        <f>Tabelle111[[#This Row],[Menge t P2O5]]/Tabelle111[[#This Row],[Anzahl Lieferscheine]]</f>
        <v>1.1031333333333332E-2</v>
      </c>
    </row>
    <row r="8062" spans="1:14" x14ac:dyDescent="0.2">
      <c r="A8062" s="2" t="s">
        <v>53</v>
      </c>
      <c r="B8062" s="2" t="s">
        <v>51</v>
      </c>
      <c r="C8062" s="2" t="s">
        <v>6</v>
      </c>
      <c r="D8062" s="2" t="s">
        <v>7</v>
      </c>
      <c r="E8062" s="2" t="s">
        <v>12</v>
      </c>
      <c r="F8062" s="2" t="s">
        <v>61</v>
      </c>
      <c r="G8062" s="1">
        <v>1460</v>
      </c>
      <c r="H8062" s="1">
        <v>576.70000000000005</v>
      </c>
      <c r="I8062" s="4">
        <v>13</v>
      </c>
      <c r="J8062" s="2" t="s">
        <v>72</v>
      </c>
      <c r="K8062" s="1">
        <f>Tabelle111[[#This Row],[Menge kg Nges]]/1000</f>
        <v>1.46</v>
      </c>
      <c r="L8062" s="1">
        <f>Tabelle111[[#This Row],[Menge kg P2O5]]/1000</f>
        <v>0.57669999999999999</v>
      </c>
      <c r="M8062" s="1">
        <f>Tabelle111[[#This Row],[Menge t Nges]]/Tabelle111[[#This Row],[Anzahl Lieferscheine]]</f>
        <v>0.1123076923076923</v>
      </c>
      <c r="N8062" s="1">
        <f>Tabelle111[[#This Row],[Menge t P2O5]]/Tabelle111[[#This Row],[Anzahl Lieferscheine]]</f>
        <v>4.4361538461538459E-2</v>
      </c>
    </row>
    <row r="8063" spans="1:14" x14ac:dyDescent="0.2">
      <c r="A8063" s="2" t="s">
        <v>53</v>
      </c>
      <c r="B8063" s="2" t="s">
        <v>53</v>
      </c>
      <c r="C8063" s="2" t="s">
        <v>6</v>
      </c>
      <c r="D8063" s="2" t="s">
        <v>7</v>
      </c>
      <c r="E8063" s="2" t="s">
        <v>9</v>
      </c>
      <c r="F8063" s="2" t="s">
        <v>61</v>
      </c>
      <c r="G8063" s="1">
        <v>585.84</v>
      </c>
      <c r="H8063" s="1">
        <v>210</v>
      </c>
      <c r="I8063" s="4">
        <v>4</v>
      </c>
      <c r="J8063" s="2" t="s">
        <v>72</v>
      </c>
      <c r="K8063" s="1">
        <f>Tabelle111[[#This Row],[Menge kg Nges]]/1000</f>
        <v>0.58584000000000003</v>
      </c>
      <c r="L8063" s="1">
        <f>Tabelle111[[#This Row],[Menge kg P2O5]]/1000</f>
        <v>0.21</v>
      </c>
      <c r="M8063" s="1">
        <f>Tabelle111[[#This Row],[Menge t Nges]]/Tabelle111[[#This Row],[Anzahl Lieferscheine]]</f>
        <v>0.14646000000000001</v>
      </c>
      <c r="N8063" s="1">
        <f>Tabelle111[[#This Row],[Menge t P2O5]]/Tabelle111[[#This Row],[Anzahl Lieferscheine]]</f>
        <v>5.2499999999999998E-2</v>
      </c>
    </row>
    <row r="8064" spans="1:14" x14ac:dyDescent="0.2">
      <c r="A8064" s="2" t="s">
        <v>53</v>
      </c>
      <c r="B8064" s="2" t="s">
        <v>53</v>
      </c>
      <c r="C8064" s="2" t="s">
        <v>6</v>
      </c>
      <c r="D8064" s="2" t="s">
        <v>7</v>
      </c>
      <c r="E8064" s="2" t="s">
        <v>9</v>
      </c>
      <c r="F8064" s="2" t="s">
        <v>62</v>
      </c>
      <c r="G8064" s="1">
        <v>203</v>
      </c>
      <c r="H8064" s="1">
        <v>84</v>
      </c>
      <c r="I8064" s="4">
        <v>1</v>
      </c>
      <c r="J8064" s="2" t="s">
        <v>72</v>
      </c>
      <c r="K8064" s="1">
        <f>Tabelle111[[#This Row],[Menge kg Nges]]/1000</f>
        <v>0.20300000000000001</v>
      </c>
      <c r="L8064" s="1">
        <f>Tabelle111[[#This Row],[Menge kg P2O5]]/1000</f>
        <v>8.4000000000000005E-2</v>
      </c>
      <c r="M8064" s="1">
        <f>Tabelle111[[#This Row],[Menge t Nges]]/Tabelle111[[#This Row],[Anzahl Lieferscheine]]</f>
        <v>0.20300000000000001</v>
      </c>
      <c r="N8064" s="1">
        <f>Tabelle111[[#This Row],[Menge t P2O5]]/Tabelle111[[#This Row],[Anzahl Lieferscheine]]</f>
        <v>8.4000000000000005E-2</v>
      </c>
    </row>
    <row r="8065" spans="1:14" x14ac:dyDescent="0.2">
      <c r="A8065" s="2" t="s">
        <v>53</v>
      </c>
      <c r="B8065" s="2" t="s">
        <v>53</v>
      </c>
      <c r="C8065" s="2" t="s">
        <v>6</v>
      </c>
      <c r="D8065" s="2" t="s">
        <v>7</v>
      </c>
      <c r="E8065" s="2" t="s">
        <v>11</v>
      </c>
      <c r="F8065" s="2" t="s">
        <v>61</v>
      </c>
      <c r="G8065" s="1">
        <v>817.6</v>
      </c>
      <c r="H8065" s="1">
        <v>319.2</v>
      </c>
      <c r="I8065" s="4">
        <v>3</v>
      </c>
      <c r="J8065" s="2" t="s">
        <v>72</v>
      </c>
      <c r="K8065" s="1">
        <f>Tabelle111[[#This Row],[Menge kg Nges]]/1000</f>
        <v>0.81759999999999999</v>
      </c>
      <c r="L8065" s="1">
        <f>Tabelle111[[#This Row],[Menge kg P2O5]]/1000</f>
        <v>0.31919999999999998</v>
      </c>
      <c r="M8065" s="1">
        <f>Tabelle111[[#This Row],[Menge t Nges]]/Tabelle111[[#This Row],[Anzahl Lieferscheine]]</f>
        <v>0.27253333333333335</v>
      </c>
      <c r="N8065" s="1">
        <f>Tabelle111[[#This Row],[Menge t P2O5]]/Tabelle111[[#This Row],[Anzahl Lieferscheine]]</f>
        <v>0.10639999999999999</v>
      </c>
    </row>
    <row r="8066" spans="1:14" x14ac:dyDescent="0.2">
      <c r="A8066" s="2" t="s">
        <v>53</v>
      </c>
      <c r="B8066" s="2" t="s">
        <v>53</v>
      </c>
      <c r="C8066" s="2" t="s">
        <v>6</v>
      </c>
      <c r="D8066" s="2" t="s">
        <v>7</v>
      </c>
      <c r="E8066" s="2" t="s">
        <v>12</v>
      </c>
      <c r="F8066" s="2" t="s">
        <v>61</v>
      </c>
      <c r="G8066" s="1">
        <v>15635.400000000001</v>
      </c>
      <c r="H8066" s="1">
        <v>5547.97</v>
      </c>
      <c r="I8066" s="4">
        <v>53</v>
      </c>
      <c r="J8066" s="2" t="s">
        <v>72</v>
      </c>
      <c r="K8066" s="1">
        <f>Tabelle111[[#This Row],[Menge kg Nges]]/1000</f>
        <v>15.635400000000001</v>
      </c>
      <c r="L8066" s="1">
        <f>Tabelle111[[#This Row],[Menge kg P2O5]]/1000</f>
        <v>5.5479700000000003</v>
      </c>
      <c r="M8066" s="1">
        <f>Tabelle111[[#This Row],[Menge t Nges]]/Tabelle111[[#This Row],[Anzahl Lieferscheine]]</f>
        <v>0.29500754716981131</v>
      </c>
      <c r="N8066" s="1">
        <f>Tabelle111[[#This Row],[Menge t P2O5]]/Tabelle111[[#This Row],[Anzahl Lieferscheine]]</f>
        <v>0.10467867924528303</v>
      </c>
    </row>
    <row r="8067" spans="1:14" x14ac:dyDescent="0.2">
      <c r="A8067" s="2" t="s">
        <v>53</v>
      </c>
      <c r="B8067" s="2" t="s">
        <v>53</v>
      </c>
      <c r="C8067" s="2" t="s">
        <v>6</v>
      </c>
      <c r="D8067" s="2" t="s">
        <v>15</v>
      </c>
      <c r="E8067" s="2" t="s">
        <v>19</v>
      </c>
      <c r="F8067" s="2" t="s">
        <v>61</v>
      </c>
      <c r="G8067" s="1">
        <v>426.6</v>
      </c>
      <c r="H8067" s="1">
        <v>474</v>
      </c>
      <c r="I8067" s="4">
        <v>2</v>
      </c>
      <c r="J8067" s="2" t="s">
        <v>72</v>
      </c>
      <c r="K8067" s="1">
        <f>Tabelle111[[#This Row],[Menge kg Nges]]/1000</f>
        <v>0.42660000000000003</v>
      </c>
      <c r="L8067" s="1">
        <f>Tabelle111[[#This Row],[Menge kg P2O5]]/1000</f>
        <v>0.47399999999999998</v>
      </c>
      <c r="M8067" s="1">
        <f>Tabelle111[[#This Row],[Menge t Nges]]/Tabelle111[[#This Row],[Anzahl Lieferscheine]]</f>
        <v>0.21330000000000002</v>
      </c>
      <c r="N8067" s="1">
        <f>Tabelle111[[#This Row],[Menge t P2O5]]/Tabelle111[[#This Row],[Anzahl Lieferscheine]]</f>
        <v>0.23699999999999999</v>
      </c>
    </row>
    <row r="8068" spans="1:14" x14ac:dyDescent="0.2">
      <c r="A8068" s="2" t="s">
        <v>53</v>
      </c>
      <c r="B8068" s="2" t="s">
        <v>53</v>
      </c>
      <c r="C8068" s="2" t="s">
        <v>6</v>
      </c>
      <c r="D8068" s="2" t="s">
        <v>15</v>
      </c>
      <c r="E8068" s="2" t="s">
        <v>20</v>
      </c>
      <c r="F8068" s="2" t="s">
        <v>61</v>
      </c>
      <c r="G8068" s="1">
        <v>183.6</v>
      </c>
      <c r="H8068" s="1">
        <v>135</v>
      </c>
      <c r="I8068" s="4">
        <v>1</v>
      </c>
      <c r="J8068" s="2" t="s">
        <v>72</v>
      </c>
      <c r="K8068" s="1">
        <f>Tabelle111[[#This Row],[Menge kg Nges]]/1000</f>
        <v>0.18359999999999999</v>
      </c>
      <c r="L8068" s="1">
        <f>Tabelle111[[#This Row],[Menge kg P2O5]]/1000</f>
        <v>0.13500000000000001</v>
      </c>
      <c r="M8068" s="1">
        <f>Tabelle111[[#This Row],[Menge t Nges]]/Tabelle111[[#This Row],[Anzahl Lieferscheine]]</f>
        <v>0.18359999999999999</v>
      </c>
      <c r="N8068" s="1">
        <f>Tabelle111[[#This Row],[Menge t P2O5]]/Tabelle111[[#This Row],[Anzahl Lieferscheine]]</f>
        <v>0.13500000000000001</v>
      </c>
    </row>
    <row r="8069" spans="1:14" x14ac:dyDescent="0.2">
      <c r="A8069" s="2" t="s">
        <v>53</v>
      </c>
      <c r="B8069" s="2" t="s">
        <v>53</v>
      </c>
      <c r="C8069" s="2" t="s">
        <v>6</v>
      </c>
      <c r="D8069" s="2" t="s">
        <v>15</v>
      </c>
      <c r="E8069" s="2" t="s">
        <v>9</v>
      </c>
      <c r="F8069" s="2" t="s">
        <v>61</v>
      </c>
      <c r="G8069" s="1">
        <v>27.04</v>
      </c>
      <c r="H8069" s="1">
        <v>18</v>
      </c>
      <c r="I8069" s="4">
        <v>1</v>
      </c>
      <c r="J8069" s="2" t="s">
        <v>72</v>
      </c>
      <c r="K8069" s="1">
        <f>Tabelle111[[#This Row],[Menge kg Nges]]/1000</f>
        <v>2.7039999999999998E-2</v>
      </c>
      <c r="L8069" s="1">
        <f>Tabelle111[[#This Row],[Menge kg P2O5]]/1000</f>
        <v>1.7999999999999999E-2</v>
      </c>
      <c r="M8069" s="1">
        <f>Tabelle111[[#This Row],[Menge t Nges]]/Tabelle111[[#This Row],[Anzahl Lieferscheine]]</f>
        <v>2.7039999999999998E-2</v>
      </c>
      <c r="N8069" s="1">
        <f>Tabelle111[[#This Row],[Menge t P2O5]]/Tabelle111[[#This Row],[Anzahl Lieferscheine]]</f>
        <v>1.7999999999999999E-2</v>
      </c>
    </row>
    <row r="8070" spans="1:14" x14ac:dyDescent="0.2">
      <c r="A8070" s="2" t="s">
        <v>28</v>
      </c>
      <c r="B8070" s="2" t="s">
        <v>5</v>
      </c>
      <c r="C8070" s="2" t="s">
        <v>6</v>
      </c>
      <c r="D8070" s="2" t="s">
        <v>7</v>
      </c>
      <c r="E8070" s="2" t="s">
        <v>8</v>
      </c>
      <c r="F8070" s="2" t="s">
        <v>61</v>
      </c>
      <c r="G8070" s="1">
        <v>5201.4800000000005</v>
      </c>
      <c r="H8070" s="1">
        <v>2386</v>
      </c>
      <c r="I8070" s="4">
        <v>6</v>
      </c>
      <c r="J8070" s="2" t="s">
        <v>72</v>
      </c>
      <c r="K8070" s="1">
        <f>Tabelle111[[#This Row],[Menge kg Nges]]/1000</f>
        <v>5.2014800000000001</v>
      </c>
      <c r="L8070" s="1">
        <f>Tabelle111[[#This Row],[Menge kg P2O5]]/1000</f>
        <v>2.3860000000000001</v>
      </c>
      <c r="M8070" s="1">
        <f>Tabelle111[[#This Row],[Menge t Nges]]/Tabelle111[[#This Row],[Anzahl Lieferscheine]]</f>
        <v>0.86691333333333331</v>
      </c>
      <c r="N8070" s="1">
        <f>Tabelle111[[#This Row],[Menge t P2O5]]/Tabelle111[[#This Row],[Anzahl Lieferscheine]]</f>
        <v>0.39766666666666667</v>
      </c>
    </row>
    <row r="8071" spans="1:14" x14ac:dyDescent="0.2">
      <c r="A8071" s="2" t="s">
        <v>28</v>
      </c>
      <c r="B8071" s="2" t="s">
        <v>5</v>
      </c>
      <c r="C8071" s="2" t="s">
        <v>6</v>
      </c>
      <c r="D8071" s="2" t="s">
        <v>7</v>
      </c>
      <c r="E8071" s="2" t="s">
        <v>9</v>
      </c>
      <c r="F8071" s="2" t="s">
        <v>61</v>
      </c>
      <c r="G8071" s="1">
        <v>814</v>
      </c>
      <c r="H8071" s="1">
        <v>333</v>
      </c>
      <c r="I8071" s="4">
        <v>1</v>
      </c>
      <c r="J8071" s="2" t="s">
        <v>72</v>
      </c>
      <c r="K8071" s="1">
        <f>Tabelle111[[#This Row],[Menge kg Nges]]/1000</f>
        <v>0.81399999999999995</v>
      </c>
      <c r="L8071" s="1">
        <f>Tabelle111[[#This Row],[Menge kg P2O5]]/1000</f>
        <v>0.33300000000000002</v>
      </c>
      <c r="M8071" s="1">
        <f>Tabelle111[[#This Row],[Menge t Nges]]/Tabelle111[[#This Row],[Anzahl Lieferscheine]]</f>
        <v>0.81399999999999995</v>
      </c>
      <c r="N8071" s="1">
        <f>Tabelle111[[#This Row],[Menge t P2O5]]/Tabelle111[[#This Row],[Anzahl Lieferscheine]]</f>
        <v>0.33300000000000002</v>
      </c>
    </row>
    <row r="8072" spans="1:14" x14ac:dyDescent="0.2">
      <c r="A8072" s="2" t="s">
        <v>28</v>
      </c>
      <c r="B8072" s="2" t="s">
        <v>5</v>
      </c>
      <c r="C8072" s="2" t="s">
        <v>6</v>
      </c>
      <c r="D8072" s="2" t="s">
        <v>7</v>
      </c>
      <c r="E8072" s="2" t="s">
        <v>12</v>
      </c>
      <c r="F8072" s="2" t="s">
        <v>61</v>
      </c>
      <c r="G8072" s="1">
        <v>1215.6099999999999</v>
      </c>
      <c r="H8072" s="1">
        <v>587.79</v>
      </c>
      <c r="I8072" s="4">
        <v>2</v>
      </c>
      <c r="J8072" s="2" t="s">
        <v>72</v>
      </c>
      <c r="K8072" s="1">
        <f>Tabelle111[[#This Row],[Menge kg Nges]]/1000</f>
        <v>1.2156099999999999</v>
      </c>
      <c r="L8072" s="1">
        <f>Tabelle111[[#This Row],[Menge kg P2O5]]/1000</f>
        <v>0.58778999999999992</v>
      </c>
      <c r="M8072" s="1">
        <f>Tabelle111[[#This Row],[Menge t Nges]]/Tabelle111[[#This Row],[Anzahl Lieferscheine]]</f>
        <v>0.60780499999999993</v>
      </c>
      <c r="N8072" s="1">
        <f>Tabelle111[[#This Row],[Menge t P2O5]]/Tabelle111[[#This Row],[Anzahl Lieferscheine]]</f>
        <v>0.29389499999999996</v>
      </c>
    </row>
    <row r="8073" spans="1:14" x14ac:dyDescent="0.2">
      <c r="A8073" s="2" t="s">
        <v>28</v>
      </c>
      <c r="B8073" s="2" t="s">
        <v>5</v>
      </c>
      <c r="C8073" s="2" t="s">
        <v>6</v>
      </c>
      <c r="D8073" s="2" t="s">
        <v>7</v>
      </c>
      <c r="E8073" s="2" t="s">
        <v>14</v>
      </c>
      <c r="F8073" s="2" t="s">
        <v>61</v>
      </c>
      <c r="G8073" s="1">
        <v>7350</v>
      </c>
      <c r="H8073" s="1">
        <v>3822</v>
      </c>
      <c r="I8073" s="4">
        <v>20</v>
      </c>
      <c r="J8073" s="2" t="s">
        <v>72</v>
      </c>
      <c r="K8073" s="1">
        <f>Tabelle111[[#This Row],[Menge kg Nges]]/1000</f>
        <v>7.35</v>
      </c>
      <c r="L8073" s="1">
        <f>Tabelle111[[#This Row],[Menge kg P2O5]]/1000</f>
        <v>3.8220000000000001</v>
      </c>
      <c r="M8073" s="1">
        <f>Tabelle111[[#This Row],[Menge t Nges]]/Tabelle111[[#This Row],[Anzahl Lieferscheine]]</f>
        <v>0.36749999999999999</v>
      </c>
      <c r="N8073" s="1">
        <f>Tabelle111[[#This Row],[Menge t P2O5]]/Tabelle111[[#This Row],[Anzahl Lieferscheine]]</f>
        <v>0.19109999999999999</v>
      </c>
    </row>
    <row r="8074" spans="1:14" x14ac:dyDescent="0.2">
      <c r="A8074" s="2" t="s">
        <v>28</v>
      </c>
      <c r="B8074" s="2" t="s">
        <v>5</v>
      </c>
      <c r="C8074" s="2" t="s">
        <v>6</v>
      </c>
      <c r="D8074" s="2" t="s">
        <v>15</v>
      </c>
      <c r="E8074" s="2" t="s">
        <v>17</v>
      </c>
      <c r="F8074" s="2" t="s">
        <v>61</v>
      </c>
      <c r="G8074" s="1">
        <v>819</v>
      </c>
      <c r="H8074" s="1">
        <v>208</v>
      </c>
      <c r="I8074" s="4">
        <v>2</v>
      </c>
      <c r="J8074" s="2" t="s">
        <v>72</v>
      </c>
      <c r="K8074" s="1">
        <f>Tabelle111[[#This Row],[Menge kg Nges]]/1000</f>
        <v>0.81899999999999995</v>
      </c>
      <c r="L8074" s="1">
        <f>Tabelle111[[#This Row],[Menge kg P2O5]]/1000</f>
        <v>0.20799999999999999</v>
      </c>
      <c r="M8074" s="1">
        <f>Tabelle111[[#This Row],[Menge t Nges]]/Tabelle111[[#This Row],[Anzahl Lieferscheine]]</f>
        <v>0.40949999999999998</v>
      </c>
      <c r="N8074" s="1">
        <f>Tabelle111[[#This Row],[Menge t P2O5]]/Tabelle111[[#This Row],[Anzahl Lieferscheine]]</f>
        <v>0.104</v>
      </c>
    </row>
    <row r="8075" spans="1:14" x14ac:dyDescent="0.2">
      <c r="A8075" s="2" t="s">
        <v>28</v>
      </c>
      <c r="B8075" s="2" t="s">
        <v>5</v>
      </c>
      <c r="C8075" s="2" t="s">
        <v>6</v>
      </c>
      <c r="D8075" s="2" t="s">
        <v>15</v>
      </c>
      <c r="E8075" s="2" t="s">
        <v>18</v>
      </c>
      <c r="F8075" s="2" t="s">
        <v>61</v>
      </c>
      <c r="G8075" s="1">
        <v>991.2</v>
      </c>
      <c r="H8075" s="1">
        <v>802.4</v>
      </c>
      <c r="I8075" s="4">
        <v>4</v>
      </c>
      <c r="J8075" s="2" t="s">
        <v>72</v>
      </c>
      <c r="K8075" s="1">
        <f>Tabelle111[[#This Row],[Menge kg Nges]]/1000</f>
        <v>0.99120000000000008</v>
      </c>
      <c r="L8075" s="1">
        <f>Tabelle111[[#This Row],[Menge kg P2O5]]/1000</f>
        <v>0.8024</v>
      </c>
      <c r="M8075" s="1">
        <f>Tabelle111[[#This Row],[Menge t Nges]]/Tabelle111[[#This Row],[Anzahl Lieferscheine]]</f>
        <v>0.24780000000000002</v>
      </c>
      <c r="N8075" s="1">
        <f>Tabelle111[[#This Row],[Menge t P2O5]]/Tabelle111[[#This Row],[Anzahl Lieferscheine]]</f>
        <v>0.2006</v>
      </c>
    </row>
    <row r="8076" spans="1:14" x14ac:dyDescent="0.2">
      <c r="A8076" s="2" t="s">
        <v>28</v>
      </c>
      <c r="B8076" s="2" t="s">
        <v>5</v>
      </c>
      <c r="C8076" s="2" t="s">
        <v>6</v>
      </c>
      <c r="D8076" s="2" t="s">
        <v>15</v>
      </c>
      <c r="E8076" s="2" t="s">
        <v>19</v>
      </c>
      <c r="F8076" s="2" t="s">
        <v>61</v>
      </c>
      <c r="G8076" s="1">
        <v>1500</v>
      </c>
      <c r="H8076" s="1">
        <v>2250</v>
      </c>
      <c r="I8076" s="4">
        <v>1</v>
      </c>
      <c r="J8076" s="2" t="s">
        <v>72</v>
      </c>
      <c r="K8076" s="1">
        <f>Tabelle111[[#This Row],[Menge kg Nges]]/1000</f>
        <v>1.5</v>
      </c>
      <c r="L8076" s="1">
        <f>Tabelle111[[#This Row],[Menge kg P2O5]]/1000</f>
        <v>2.25</v>
      </c>
      <c r="M8076" s="1">
        <f>Tabelle111[[#This Row],[Menge t Nges]]/Tabelle111[[#This Row],[Anzahl Lieferscheine]]</f>
        <v>1.5</v>
      </c>
      <c r="N8076" s="1">
        <f>Tabelle111[[#This Row],[Menge t P2O5]]/Tabelle111[[#This Row],[Anzahl Lieferscheine]]</f>
        <v>2.25</v>
      </c>
    </row>
    <row r="8077" spans="1:14" x14ac:dyDescent="0.2">
      <c r="A8077" s="2" t="s">
        <v>28</v>
      </c>
      <c r="B8077" s="2" t="s">
        <v>5</v>
      </c>
      <c r="C8077" s="2" t="s">
        <v>6</v>
      </c>
      <c r="D8077" s="2" t="s">
        <v>15</v>
      </c>
      <c r="E8077" s="2" t="s">
        <v>20</v>
      </c>
      <c r="F8077" s="2" t="s">
        <v>61</v>
      </c>
      <c r="G8077" s="1">
        <v>285.60000000000002</v>
      </c>
      <c r="H8077" s="1">
        <v>210</v>
      </c>
      <c r="I8077" s="4">
        <v>1</v>
      </c>
      <c r="J8077" s="2" t="s">
        <v>72</v>
      </c>
      <c r="K8077" s="1">
        <f>Tabelle111[[#This Row],[Menge kg Nges]]/1000</f>
        <v>0.28560000000000002</v>
      </c>
      <c r="L8077" s="1">
        <f>Tabelle111[[#This Row],[Menge kg P2O5]]/1000</f>
        <v>0.21</v>
      </c>
      <c r="M8077" s="1">
        <f>Tabelle111[[#This Row],[Menge t Nges]]/Tabelle111[[#This Row],[Anzahl Lieferscheine]]</f>
        <v>0.28560000000000002</v>
      </c>
      <c r="N8077" s="1">
        <f>Tabelle111[[#This Row],[Menge t P2O5]]/Tabelle111[[#This Row],[Anzahl Lieferscheine]]</f>
        <v>0.21</v>
      </c>
    </row>
    <row r="8078" spans="1:14" x14ac:dyDescent="0.2">
      <c r="A8078" s="2" t="s">
        <v>28</v>
      </c>
      <c r="B8078" s="2" t="s">
        <v>5</v>
      </c>
      <c r="C8078" s="2" t="s">
        <v>6</v>
      </c>
      <c r="D8078" s="2" t="s">
        <v>15</v>
      </c>
      <c r="E8078" s="2" t="s">
        <v>21</v>
      </c>
      <c r="F8078" s="2" t="s">
        <v>61</v>
      </c>
      <c r="G8078" s="1">
        <v>2284.8000000000002</v>
      </c>
      <c r="H8078" s="1">
        <v>1213.8</v>
      </c>
      <c r="I8078" s="4">
        <v>5</v>
      </c>
      <c r="J8078" s="2" t="s">
        <v>72</v>
      </c>
      <c r="K8078" s="1">
        <f>Tabelle111[[#This Row],[Menge kg Nges]]/1000</f>
        <v>2.2848000000000002</v>
      </c>
      <c r="L8078" s="1">
        <f>Tabelle111[[#This Row],[Menge kg P2O5]]/1000</f>
        <v>1.2138</v>
      </c>
      <c r="M8078" s="1">
        <f>Tabelle111[[#This Row],[Menge t Nges]]/Tabelle111[[#This Row],[Anzahl Lieferscheine]]</f>
        <v>0.45696000000000003</v>
      </c>
      <c r="N8078" s="1">
        <f>Tabelle111[[#This Row],[Menge t P2O5]]/Tabelle111[[#This Row],[Anzahl Lieferscheine]]</f>
        <v>0.24276</v>
      </c>
    </row>
    <row r="8079" spans="1:14" x14ac:dyDescent="0.2">
      <c r="A8079" s="2" t="s">
        <v>28</v>
      </c>
      <c r="B8079" s="2" t="s">
        <v>5</v>
      </c>
      <c r="C8079" s="2" t="s">
        <v>6</v>
      </c>
      <c r="D8079" s="2" t="s">
        <v>15</v>
      </c>
      <c r="E8079" s="2" t="s">
        <v>9</v>
      </c>
      <c r="F8079" s="2" t="s">
        <v>61</v>
      </c>
      <c r="G8079" s="1">
        <v>1371.5</v>
      </c>
      <c r="H8079" s="1">
        <v>738.75</v>
      </c>
      <c r="I8079" s="4">
        <v>3</v>
      </c>
      <c r="J8079" s="2" t="s">
        <v>72</v>
      </c>
      <c r="K8079" s="1">
        <f>Tabelle111[[#This Row],[Menge kg Nges]]/1000</f>
        <v>1.3714999999999999</v>
      </c>
      <c r="L8079" s="1">
        <f>Tabelle111[[#This Row],[Menge kg P2O5]]/1000</f>
        <v>0.73875000000000002</v>
      </c>
      <c r="M8079" s="1">
        <f>Tabelle111[[#This Row],[Menge t Nges]]/Tabelle111[[#This Row],[Anzahl Lieferscheine]]</f>
        <v>0.45716666666666667</v>
      </c>
      <c r="N8079" s="1">
        <f>Tabelle111[[#This Row],[Menge t P2O5]]/Tabelle111[[#This Row],[Anzahl Lieferscheine]]</f>
        <v>0.24625</v>
      </c>
    </row>
    <row r="8080" spans="1:14" x14ac:dyDescent="0.2">
      <c r="A8080" s="2" t="s">
        <v>28</v>
      </c>
      <c r="B8080" s="2" t="s">
        <v>5</v>
      </c>
      <c r="C8080" s="2" t="s">
        <v>25</v>
      </c>
      <c r="D8080" s="2" t="s">
        <v>25</v>
      </c>
      <c r="E8080" s="2" t="s">
        <v>26</v>
      </c>
      <c r="F8080" s="2" t="s">
        <v>61</v>
      </c>
      <c r="G8080" s="1">
        <v>16705.400000000001</v>
      </c>
      <c r="H8080" s="1">
        <v>4755.3999999999996</v>
      </c>
      <c r="I8080" s="4">
        <v>11</v>
      </c>
      <c r="J8080" s="2" t="s">
        <v>72</v>
      </c>
      <c r="K8080" s="1">
        <f>Tabelle111[[#This Row],[Menge kg Nges]]/1000</f>
        <v>16.705400000000001</v>
      </c>
      <c r="L8080" s="1">
        <f>Tabelle111[[#This Row],[Menge kg P2O5]]/1000</f>
        <v>4.7553999999999998</v>
      </c>
      <c r="M8080" s="1">
        <f>Tabelle111[[#This Row],[Menge t Nges]]/Tabelle111[[#This Row],[Anzahl Lieferscheine]]</f>
        <v>1.5186727272727274</v>
      </c>
      <c r="N8080" s="1">
        <f>Tabelle111[[#This Row],[Menge t P2O5]]/Tabelle111[[#This Row],[Anzahl Lieferscheine]]</f>
        <v>0.43230909090909092</v>
      </c>
    </row>
    <row r="8081" spans="1:14" x14ac:dyDescent="0.2">
      <c r="A8081" s="2" t="s">
        <v>28</v>
      </c>
      <c r="B8081" s="2" t="s">
        <v>48</v>
      </c>
      <c r="C8081" s="2" t="s">
        <v>25</v>
      </c>
      <c r="D8081" s="2" t="s">
        <v>25</v>
      </c>
      <c r="E8081" s="2" t="s">
        <v>26</v>
      </c>
      <c r="F8081" s="2" t="s">
        <v>61</v>
      </c>
      <c r="G8081" s="1">
        <v>1610</v>
      </c>
      <c r="H8081" s="1">
        <v>735</v>
      </c>
      <c r="I8081" s="4">
        <v>2</v>
      </c>
      <c r="J8081" s="2" t="s">
        <v>72</v>
      </c>
      <c r="K8081" s="1">
        <f>Tabelle111[[#This Row],[Menge kg Nges]]/1000</f>
        <v>1.61</v>
      </c>
      <c r="L8081" s="1">
        <f>Tabelle111[[#This Row],[Menge kg P2O5]]/1000</f>
        <v>0.73499999999999999</v>
      </c>
      <c r="M8081" s="1">
        <f>Tabelle111[[#This Row],[Menge t Nges]]/Tabelle111[[#This Row],[Anzahl Lieferscheine]]</f>
        <v>0.80500000000000005</v>
      </c>
      <c r="N8081" s="1">
        <f>Tabelle111[[#This Row],[Menge t P2O5]]/Tabelle111[[#This Row],[Anzahl Lieferscheine]]</f>
        <v>0.36749999999999999</v>
      </c>
    </row>
    <row r="8082" spans="1:14" x14ac:dyDescent="0.2">
      <c r="A8082" s="2" t="s">
        <v>28</v>
      </c>
      <c r="B8082" s="2" t="s">
        <v>45</v>
      </c>
      <c r="C8082" s="2" t="s">
        <v>6</v>
      </c>
      <c r="D8082" s="2" t="s">
        <v>15</v>
      </c>
      <c r="E8082" s="2" t="s">
        <v>20</v>
      </c>
      <c r="F8082" s="2" t="s">
        <v>61</v>
      </c>
      <c r="G8082" s="1">
        <v>163.19999999999999</v>
      </c>
      <c r="H8082" s="1">
        <v>120</v>
      </c>
      <c r="I8082" s="4">
        <v>1</v>
      </c>
      <c r="J8082" s="2" t="s">
        <v>72</v>
      </c>
      <c r="K8082" s="1">
        <f>Tabelle111[[#This Row],[Menge kg Nges]]/1000</f>
        <v>0.16319999999999998</v>
      </c>
      <c r="L8082" s="1">
        <f>Tabelle111[[#This Row],[Menge kg P2O5]]/1000</f>
        <v>0.12</v>
      </c>
      <c r="M8082" s="1">
        <f>Tabelle111[[#This Row],[Menge t Nges]]/Tabelle111[[#This Row],[Anzahl Lieferscheine]]</f>
        <v>0.16319999999999998</v>
      </c>
      <c r="N8082" s="1">
        <f>Tabelle111[[#This Row],[Menge t P2O5]]/Tabelle111[[#This Row],[Anzahl Lieferscheine]]</f>
        <v>0.12</v>
      </c>
    </row>
    <row r="8083" spans="1:14" x14ac:dyDescent="0.2">
      <c r="A8083" s="2" t="s">
        <v>28</v>
      </c>
      <c r="B8083" s="2" t="s">
        <v>28</v>
      </c>
      <c r="C8083" s="2" t="s">
        <v>6</v>
      </c>
      <c r="D8083" s="2" t="s">
        <v>7</v>
      </c>
      <c r="E8083" s="2" t="s">
        <v>8</v>
      </c>
      <c r="F8083" s="2" t="s">
        <v>61</v>
      </c>
      <c r="G8083" s="1">
        <v>173134.13999999998</v>
      </c>
      <c r="H8083" s="1">
        <v>65392.31</v>
      </c>
      <c r="I8083" s="4">
        <v>206</v>
      </c>
      <c r="J8083" s="2" t="s">
        <v>72</v>
      </c>
      <c r="K8083" s="1">
        <f>Tabelle111[[#This Row],[Menge kg Nges]]/1000</f>
        <v>173.13413999999997</v>
      </c>
      <c r="L8083" s="1">
        <f>Tabelle111[[#This Row],[Menge kg P2O5]]/1000</f>
        <v>65.392309999999995</v>
      </c>
      <c r="M8083" s="1">
        <f>Tabelle111[[#This Row],[Menge t Nges]]/Tabelle111[[#This Row],[Anzahl Lieferscheine]]</f>
        <v>0.84045699029126197</v>
      </c>
      <c r="N8083" s="1">
        <f>Tabelle111[[#This Row],[Menge t P2O5]]/Tabelle111[[#This Row],[Anzahl Lieferscheine]]</f>
        <v>0.31743839805825241</v>
      </c>
    </row>
    <row r="8084" spans="1:14" x14ac:dyDescent="0.2">
      <c r="A8084" s="2" t="s">
        <v>28</v>
      </c>
      <c r="B8084" s="2" t="s">
        <v>28</v>
      </c>
      <c r="C8084" s="2" t="s">
        <v>6</v>
      </c>
      <c r="D8084" s="2" t="s">
        <v>7</v>
      </c>
      <c r="E8084" s="2" t="s">
        <v>9</v>
      </c>
      <c r="F8084" s="2" t="s">
        <v>61</v>
      </c>
      <c r="G8084" s="1">
        <v>136065.41999999998</v>
      </c>
      <c r="H8084" s="1">
        <v>55448.58</v>
      </c>
      <c r="I8084" s="4">
        <v>212</v>
      </c>
      <c r="J8084" s="2" t="s">
        <v>72</v>
      </c>
      <c r="K8084" s="1">
        <f>Tabelle111[[#This Row],[Menge kg Nges]]/1000</f>
        <v>136.06541999999999</v>
      </c>
      <c r="L8084" s="1">
        <f>Tabelle111[[#This Row],[Menge kg P2O5]]/1000</f>
        <v>55.44858</v>
      </c>
      <c r="M8084" s="1">
        <f>Tabelle111[[#This Row],[Menge t Nges]]/Tabelle111[[#This Row],[Anzahl Lieferscheine]]</f>
        <v>0.64181801886792444</v>
      </c>
      <c r="N8084" s="1">
        <f>Tabelle111[[#This Row],[Menge t P2O5]]/Tabelle111[[#This Row],[Anzahl Lieferscheine]]</f>
        <v>0.26154990566037734</v>
      </c>
    </row>
    <row r="8085" spans="1:14" x14ac:dyDescent="0.2">
      <c r="A8085" s="2" t="s">
        <v>28</v>
      </c>
      <c r="B8085" s="2" t="s">
        <v>28</v>
      </c>
      <c r="C8085" s="2" t="s">
        <v>6</v>
      </c>
      <c r="D8085" s="2" t="s">
        <v>7</v>
      </c>
      <c r="E8085" s="2" t="s">
        <v>10</v>
      </c>
      <c r="F8085" s="2" t="s">
        <v>61</v>
      </c>
      <c r="G8085" s="1">
        <v>14692.51</v>
      </c>
      <c r="H8085" s="1">
        <v>5797.49</v>
      </c>
      <c r="I8085" s="4">
        <v>8</v>
      </c>
      <c r="J8085" s="2" t="s">
        <v>72</v>
      </c>
      <c r="K8085" s="1">
        <f>Tabelle111[[#This Row],[Menge kg Nges]]/1000</f>
        <v>14.69251</v>
      </c>
      <c r="L8085" s="1">
        <f>Tabelle111[[#This Row],[Menge kg P2O5]]/1000</f>
        <v>5.7974899999999998</v>
      </c>
      <c r="M8085" s="1">
        <f>Tabelle111[[#This Row],[Menge t Nges]]/Tabelle111[[#This Row],[Anzahl Lieferscheine]]</f>
        <v>1.8365637500000001</v>
      </c>
      <c r="N8085" s="1">
        <f>Tabelle111[[#This Row],[Menge t P2O5]]/Tabelle111[[#This Row],[Anzahl Lieferscheine]]</f>
        <v>0.72468624999999998</v>
      </c>
    </row>
    <row r="8086" spans="1:14" x14ac:dyDescent="0.2">
      <c r="A8086" s="2" t="s">
        <v>28</v>
      </c>
      <c r="B8086" s="2" t="s">
        <v>28</v>
      </c>
      <c r="C8086" s="2" t="s">
        <v>6</v>
      </c>
      <c r="D8086" s="2" t="s">
        <v>7</v>
      </c>
      <c r="E8086" s="2" t="s">
        <v>11</v>
      </c>
      <c r="F8086" s="2" t="s">
        <v>61</v>
      </c>
      <c r="G8086" s="1">
        <v>290.40000000000003</v>
      </c>
      <c r="H8086" s="1">
        <v>169.39999999999998</v>
      </c>
      <c r="I8086" s="4">
        <v>3</v>
      </c>
      <c r="J8086" s="2" t="s">
        <v>72</v>
      </c>
      <c r="K8086" s="1">
        <f>Tabelle111[[#This Row],[Menge kg Nges]]/1000</f>
        <v>0.29040000000000005</v>
      </c>
      <c r="L8086" s="1">
        <f>Tabelle111[[#This Row],[Menge kg P2O5]]/1000</f>
        <v>0.16939999999999997</v>
      </c>
      <c r="M8086" s="1">
        <f>Tabelle111[[#This Row],[Menge t Nges]]/Tabelle111[[#This Row],[Anzahl Lieferscheine]]</f>
        <v>9.6800000000000011E-2</v>
      </c>
      <c r="N8086" s="1">
        <f>Tabelle111[[#This Row],[Menge t P2O5]]/Tabelle111[[#This Row],[Anzahl Lieferscheine]]</f>
        <v>5.6466666666666658E-2</v>
      </c>
    </row>
    <row r="8087" spans="1:14" x14ac:dyDescent="0.2">
      <c r="A8087" s="2" t="s">
        <v>28</v>
      </c>
      <c r="B8087" s="2" t="s">
        <v>28</v>
      </c>
      <c r="C8087" s="2" t="s">
        <v>6</v>
      </c>
      <c r="D8087" s="2" t="s">
        <v>7</v>
      </c>
      <c r="E8087" s="2" t="s">
        <v>12</v>
      </c>
      <c r="F8087" s="2" t="s">
        <v>61</v>
      </c>
      <c r="G8087" s="1">
        <v>54674.149999999994</v>
      </c>
      <c r="H8087" s="1">
        <v>25897.720000000008</v>
      </c>
      <c r="I8087" s="4">
        <v>82</v>
      </c>
      <c r="J8087" s="2" t="s">
        <v>72</v>
      </c>
      <c r="K8087" s="1">
        <f>Tabelle111[[#This Row],[Menge kg Nges]]/1000</f>
        <v>54.674149999999997</v>
      </c>
      <c r="L8087" s="1">
        <f>Tabelle111[[#This Row],[Menge kg P2O5]]/1000</f>
        <v>25.897720000000007</v>
      </c>
      <c r="M8087" s="1">
        <f>Tabelle111[[#This Row],[Menge t Nges]]/Tabelle111[[#This Row],[Anzahl Lieferscheine]]</f>
        <v>0.66675792682926827</v>
      </c>
      <c r="N8087" s="1">
        <f>Tabelle111[[#This Row],[Menge t P2O5]]/Tabelle111[[#This Row],[Anzahl Lieferscheine]]</f>
        <v>0.31582585365853666</v>
      </c>
    </row>
    <row r="8088" spans="1:14" x14ac:dyDescent="0.2">
      <c r="A8088" s="2" t="s">
        <v>28</v>
      </c>
      <c r="B8088" s="2" t="s">
        <v>28</v>
      </c>
      <c r="C8088" s="2" t="s">
        <v>6</v>
      </c>
      <c r="D8088" s="2" t="s">
        <v>7</v>
      </c>
      <c r="E8088" s="2" t="s">
        <v>13</v>
      </c>
      <c r="F8088" s="2" t="s">
        <v>61</v>
      </c>
      <c r="G8088" s="1">
        <v>10554.2</v>
      </c>
      <c r="H8088" s="1">
        <v>6140.2</v>
      </c>
      <c r="I8088" s="4">
        <v>16</v>
      </c>
      <c r="J8088" s="2" t="s">
        <v>72</v>
      </c>
      <c r="K8088" s="1">
        <f>Tabelle111[[#This Row],[Menge kg Nges]]/1000</f>
        <v>10.554200000000002</v>
      </c>
      <c r="L8088" s="1">
        <f>Tabelle111[[#This Row],[Menge kg P2O5]]/1000</f>
        <v>6.1402000000000001</v>
      </c>
      <c r="M8088" s="1">
        <f>Tabelle111[[#This Row],[Menge t Nges]]/Tabelle111[[#This Row],[Anzahl Lieferscheine]]</f>
        <v>0.6596375000000001</v>
      </c>
      <c r="N8088" s="1">
        <f>Tabelle111[[#This Row],[Menge t P2O5]]/Tabelle111[[#This Row],[Anzahl Lieferscheine]]</f>
        <v>0.38376250000000001</v>
      </c>
    </row>
    <row r="8089" spans="1:14" x14ac:dyDescent="0.2">
      <c r="A8089" s="2" t="s">
        <v>28</v>
      </c>
      <c r="B8089" s="2" t="s">
        <v>28</v>
      </c>
      <c r="C8089" s="2" t="s">
        <v>6</v>
      </c>
      <c r="D8089" s="2" t="s">
        <v>7</v>
      </c>
      <c r="E8089" s="2" t="s">
        <v>14</v>
      </c>
      <c r="F8089" s="2" t="s">
        <v>61</v>
      </c>
      <c r="G8089" s="1">
        <v>49962.200000000004</v>
      </c>
      <c r="H8089" s="1">
        <v>27878.100000000002</v>
      </c>
      <c r="I8089" s="4">
        <v>37</v>
      </c>
      <c r="J8089" s="2" t="s">
        <v>72</v>
      </c>
      <c r="K8089" s="1">
        <f>Tabelle111[[#This Row],[Menge kg Nges]]/1000</f>
        <v>49.962200000000003</v>
      </c>
      <c r="L8089" s="1">
        <f>Tabelle111[[#This Row],[Menge kg P2O5]]/1000</f>
        <v>27.878100000000003</v>
      </c>
      <c r="M8089" s="1">
        <f>Tabelle111[[#This Row],[Menge t Nges]]/Tabelle111[[#This Row],[Anzahl Lieferscheine]]</f>
        <v>1.3503297297297299</v>
      </c>
      <c r="N8089" s="1">
        <f>Tabelle111[[#This Row],[Menge t P2O5]]/Tabelle111[[#This Row],[Anzahl Lieferscheine]]</f>
        <v>0.75346216216216222</v>
      </c>
    </row>
    <row r="8090" spans="1:14" x14ac:dyDescent="0.2">
      <c r="A8090" s="2" t="s">
        <v>28</v>
      </c>
      <c r="B8090" s="2" t="s">
        <v>28</v>
      </c>
      <c r="C8090" s="2" t="s">
        <v>6</v>
      </c>
      <c r="D8090" s="2" t="s">
        <v>15</v>
      </c>
      <c r="E8090" s="2" t="s">
        <v>17</v>
      </c>
      <c r="F8090" s="2" t="s">
        <v>61</v>
      </c>
      <c r="G8090" s="1">
        <v>5139</v>
      </c>
      <c r="H8090" s="1">
        <v>1500</v>
      </c>
      <c r="I8090" s="4">
        <v>6</v>
      </c>
      <c r="J8090" s="2" t="s">
        <v>72</v>
      </c>
      <c r="K8090" s="1">
        <f>Tabelle111[[#This Row],[Menge kg Nges]]/1000</f>
        <v>5.1390000000000002</v>
      </c>
      <c r="L8090" s="1">
        <f>Tabelle111[[#This Row],[Menge kg P2O5]]/1000</f>
        <v>1.5</v>
      </c>
      <c r="M8090" s="1">
        <f>Tabelle111[[#This Row],[Menge t Nges]]/Tabelle111[[#This Row],[Anzahl Lieferscheine]]</f>
        <v>0.85650000000000004</v>
      </c>
      <c r="N8090" s="1">
        <f>Tabelle111[[#This Row],[Menge t P2O5]]/Tabelle111[[#This Row],[Anzahl Lieferscheine]]</f>
        <v>0.25</v>
      </c>
    </row>
    <row r="8091" spans="1:14" x14ac:dyDescent="0.2">
      <c r="A8091" s="2" t="s">
        <v>28</v>
      </c>
      <c r="B8091" s="2" t="s">
        <v>28</v>
      </c>
      <c r="C8091" s="2" t="s">
        <v>6</v>
      </c>
      <c r="D8091" s="2" t="s">
        <v>15</v>
      </c>
      <c r="E8091" s="2" t="s">
        <v>18</v>
      </c>
      <c r="F8091" s="2" t="s">
        <v>61</v>
      </c>
      <c r="G8091" s="1">
        <v>2444.8000000000002</v>
      </c>
      <c r="H8091" s="1">
        <v>2449.6000000000004</v>
      </c>
      <c r="I8091" s="4">
        <v>7</v>
      </c>
      <c r="J8091" s="2" t="s">
        <v>72</v>
      </c>
      <c r="K8091" s="1">
        <f>Tabelle111[[#This Row],[Menge kg Nges]]/1000</f>
        <v>2.4448000000000003</v>
      </c>
      <c r="L8091" s="1">
        <f>Tabelle111[[#This Row],[Menge kg P2O5]]/1000</f>
        <v>2.4496000000000002</v>
      </c>
      <c r="M8091" s="1">
        <f>Tabelle111[[#This Row],[Menge t Nges]]/Tabelle111[[#This Row],[Anzahl Lieferscheine]]</f>
        <v>0.34925714285714288</v>
      </c>
      <c r="N8091" s="1">
        <f>Tabelle111[[#This Row],[Menge t P2O5]]/Tabelle111[[#This Row],[Anzahl Lieferscheine]]</f>
        <v>0.34994285714285717</v>
      </c>
    </row>
    <row r="8092" spans="1:14" x14ac:dyDescent="0.2">
      <c r="A8092" s="2" t="s">
        <v>28</v>
      </c>
      <c r="B8092" s="2" t="s">
        <v>28</v>
      </c>
      <c r="C8092" s="2" t="s">
        <v>6</v>
      </c>
      <c r="D8092" s="2" t="s">
        <v>15</v>
      </c>
      <c r="E8092" s="2" t="s">
        <v>19</v>
      </c>
      <c r="F8092" s="2" t="s">
        <v>61</v>
      </c>
      <c r="G8092" s="1">
        <v>10222.790000000001</v>
      </c>
      <c r="H8092" s="1">
        <v>11373.58</v>
      </c>
      <c r="I8092" s="4">
        <v>7</v>
      </c>
      <c r="J8092" s="2" t="s">
        <v>72</v>
      </c>
      <c r="K8092" s="1">
        <f>Tabelle111[[#This Row],[Menge kg Nges]]/1000</f>
        <v>10.222790000000002</v>
      </c>
      <c r="L8092" s="1">
        <f>Tabelle111[[#This Row],[Menge kg P2O5]]/1000</f>
        <v>11.37358</v>
      </c>
      <c r="M8092" s="1">
        <f>Tabelle111[[#This Row],[Menge t Nges]]/Tabelle111[[#This Row],[Anzahl Lieferscheine]]</f>
        <v>1.4603985714285717</v>
      </c>
      <c r="N8092" s="1">
        <f>Tabelle111[[#This Row],[Menge t P2O5]]/Tabelle111[[#This Row],[Anzahl Lieferscheine]]</f>
        <v>1.6247971428571428</v>
      </c>
    </row>
    <row r="8093" spans="1:14" x14ac:dyDescent="0.2">
      <c r="A8093" s="2" t="s">
        <v>28</v>
      </c>
      <c r="B8093" s="2" t="s">
        <v>28</v>
      </c>
      <c r="C8093" s="2" t="s">
        <v>6</v>
      </c>
      <c r="D8093" s="2" t="s">
        <v>15</v>
      </c>
      <c r="E8093" s="2" t="s">
        <v>20</v>
      </c>
      <c r="F8093" s="2" t="s">
        <v>61</v>
      </c>
      <c r="G8093" s="1">
        <v>6682.8</v>
      </c>
      <c r="H8093" s="1">
        <v>4277.5200000000004</v>
      </c>
      <c r="I8093" s="4">
        <v>31</v>
      </c>
      <c r="J8093" s="2" t="s">
        <v>72</v>
      </c>
      <c r="K8093" s="1">
        <f>Tabelle111[[#This Row],[Menge kg Nges]]/1000</f>
        <v>6.6828000000000003</v>
      </c>
      <c r="L8093" s="1">
        <f>Tabelle111[[#This Row],[Menge kg P2O5]]/1000</f>
        <v>4.2775200000000009</v>
      </c>
      <c r="M8093" s="1">
        <f>Tabelle111[[#This Row],[Menge t Nges]]/Tabelle111[[#This Row],[Anzahl Lieferscheine]]</f>
        <v>0.21557419354838711</v>
      </c>
      <c r="N8093" s="1">
        <f>Tabelle111[[#This Row],[Menge t P2O5]]/Tabelle111[[#This Row],[Anzahl Lieferscheine]]</f>
        <v>0.13798451612903229</v>
      </c>
    </row>
    <row r="8094" spans="1:14" x14ac:dyDescent="0.2">
      <c r="A8094" s="2" t="s">
        <v>28</v>
      </c>
      <c r="B8094" s="2" t="s">
        <v>28</v>
      </c>
      <c r="C8094" s="2" t="s">
        <v>6</v>
      </c>
      <c r="D8094" s="2" t="s">
        <v>15</v>
      </c>
      <c r="E8094" s="2" t="s">
        <v>21</v>
      </c>
      <c r="F8094" s="2" t="s">
        <v>61</v>
      </c>
      <c r="G8094" s="1">
        <v>33904.1</v>
      </c>
      <c r="H8094" s="1">
        <v>17738.960000000003</v>
      </c>
      <c r="I8094" s="4">
        <v>42</v>
      </c>
      <c r="J8094" s="2" t="s">
        <v>72</v>
      </c>
      <c r="K8094" s="1">
        <f>Tabelle111[[#This Row],[Menge kg Nges]]/1000</f>
        <v>33.9041</v>
      </c>
      <c r="L8094" s="1">
        <f>Tabelle111[[#This Row],[Menge kg P2O5]]/1000</f>
        <v>17.738960000000002</v>
      </c>
      <c r="M8094" s="1">
        <f>Tabelle111[[#This Row],[Menge t Nges]]/Tabelle111[[#This Row],[Anzahl Lieferscheine]]</f>
        <v>0.80724047619047623</v>
      </c>
      <c r="N8094" s="1">
        <f>Tabelle111[[#This Row],[Menge t P2O5]]/Tabelle111[[#This Row],[Anzahl Lieferscheine]]</f>
        <v>0.42235619047619055</v>
      </c>
    </row>
    <row r="8095" spans="1:14" x14ac:dyDescent="0.2">
      <c r="A8095" s="2" t="s">
        <v>28</v>
      </c>
      <c r="B8095" s="2" t="s">
        <v>28</v>
      </c>
      <c r="C8095" s="2" t="s">
        <v>6</v>
      </c>
      <c r="D8095" s="2" t="s">
        <v>15</v>
      </c>
      <c r="E8095" s="2" t="s">
        <v>9</v>
      </c>
      <c r="F8095" s="2" t="s">
        <v>61</v>
      </c>
      <c r="G8095" s="1">
        <v>46601.260000000017</v>
      </c>
      <c r="H8095" s="1">
        <v>24406.15</v>
      </c>
      <c r="I8095" s="4">
        <v>124</v>
      </c>
      <c r="J8095" s="2" t="s">
        <v>72</v>
      </c>
      <c r="K8095" s="1">
        <f>Tabelle111[[#This Row],[Menge kg Nges]]/1000</f>
        <v>46.601260000000018</v>
      </c>
      <c r="L8095" s="1">
        <f>Tabelle111[[#This Row],[Menge kg P2O5]]/1000</f>
        <v>24.40615</v>
      </c>
      <c r="M8095" s="1">
        <f>Tabelle111[[#This Row],[Menge t Nges]]/Tabelle111[[#This Row],[Anzahl Lieferscheine]]</f>
        <v>0.37581661290322593</v>
      </c>
      <c r="N8095" s="1">
        <f>Tabelle111[[#This Row],[Menge t P2O5]]/Tabelle111[[#This Row],[Anzahl Lieferscheine]]</f>
        <v>0.19682379032258066</v>
      </c>
    </row>
    <row r="8096" spans="1:14" x14ac:dyDescent="0.2">
      <c r="A8096" s="2" t="s">
        <v>28</v>
      </c>
      <c r="B8096" s="2" t="s">
        <v>28</v>
      </c>
      <c r="C8096" s="2" t="s">
        <v>6</v>
      </c>
      <c r="D8096" s="2" t="s">
        <v>15</v>
      </c>
      <c r="E8096" s="2" t="s">
        <v>10</v>
      </c>
      <c r="F8096" s="2" t="s">
        <v>61</v>
      </c>
      <c r="G8096" s="1">
        <v>18067.050000000003</v>
      </c>
      <c r="H8096" s="1">
        <v>7717.5300000000016</v>
      </c>
      <c r="I8096" s="4">
        <v>34</v>
      </c>
      <c r="J8096" s="2" t="s">
        <v>72</v>
      </c>
      <c r="K8096" s="1">
        <f>Tabelle111[[#This Row],[Menge kg Nges]]/1000</f>
        <v>18.067050000000002</v>
      </c>
      <c r="L8096" s="1">
        <f>Tabelle111[[#This Row],[Menge kg P2O5]]/1000</f>
        <v>7.7175300000000018</v>
      </c>
      <c r="M8096" s="1">
        <f>Tabelle111[[#This Row],[Menge t Nges]]/Tabelle111[[#This Row],[Anzahl Lieferscheine]]</f>
        <v>0.53138382352941183</v>
      </c>
      <c r="N8096" s="1">
        <f>Tabelle111[[#This Row],[Menge t P2O5]]/Tabelle111[[#This Row],[Anzahl Lieferscheine]]</f>
        <v>0.22698617647058827</v>
      </c>
    </row>
    <row r="8097" spans="1:14" x14ac:dyDescent="0.2">
      <c r="A8097" s="2" t="s">
        <v>28</v>
      </c>
      <c r="B8097" s="2" t="s">
        <v>28</v>
      </c>
      <c r="C8097" s="2" t="s">
        <v>6</v>
      </c>
      <c r="D8097" s="2" t="s">
        <v>15</v>
      </c>
      <c r="E8097" s="2" t="s">
        <v>23</v>
      </c>
      <c r="F8097" s="2" t="s">
        <v>61</v>
      </c>
      <c r="G8097" s="1">
        <v>2976.5999999999995</v>
      </c>
      <c r="H8097" s="1">
        <v>1343.1000000000001</v>
      </c>
      <c r="I8097" s="4">
        <v>9</v>
      </c>
      <c r="J8097" s="2" t="s">
        <v>72</v>
      </c>
      <c r="K8097" s="1">
        <f>Tabelle111[[#This Row],[Menge kg Nges]]/1000</f>
        <v>2.9765999999999995</v>
      </c>
      <c r="L8097" s="1">
        <f>Tabelle111[[#This Row],[Menge kg P2O5]]/1000</f>
        <v>1.3431000000000002</v>
      </c>
      <c r="M8097" s="1">
        <f>Tabelle111[[#This Row],[Menge t Nges]]/Tabelle111[[#This Row],[Anzahl Lieferscheine]]</f>
        <v>0.33073333333333327</v>
      </c>
      <c r="N8097" s="1">
        <f>Tabelle111[[#This Row],[Menge t P2O5]]/Tabelle111[[#This Row],[Anzahl Lieferscheine]]</f>
        <v>0.14923333333333336</v>
      </c>
    </row>
    <row r="8098" spans="1:14" x14ac:dyDescent="0.2">
      <c r="A8098" s="2" t="s">
        <v>28</v>
      </c>
      <c r="B8098" s="2" t="s">
        <v>28</v>
      </c>
      <c r="C8098" s="2" t="s">
        <v>6</v>
      </c>
      <c r="D8098" s="2" t="s">
        <v>15</v>
      </c>
      <c r="E8098" s="2" t="s">
        <v>12</v>
      </c>
      <c r="F8098" s="2" t="s">
        <v>61</v>
      </c>
      <c r="G8098" s="1">
        <v>666.12</v>
      </c>
      <c r="H8098" s="1">
        <v>597.79999999999995</v>
      </c>
      <c r="I8098" s="4">
        <v>3</v>
      </c>
      <c r="J8098" s="2" t="s">
        <v>72</v>
      </c>
      <c r="K8098" s="1">
        <f>Tabelle111[[#This Row],[Menge kg Nges]]/1000</f>
        <v>0.66612000000000005</v>
      </c>
      <c r="L8098" s="1">
        <f>Tabelle111[[#This Row],[Menge kg P2O5]]/1000</f>
        <v>0.5978</v>
      </c>
      <c r="M8098" s="1">
        <f>Tabelle111[[#This Row],[Menge t Nges]]/Tabelle111[[#This Row],[Anzahl Lieferscheine]]</f>
        <v>0.22204000000000002</v>
      </c>
      <c r="N8098" s="1">
        <f>Tabelle111[[#This Row],[Menge t P2O5]]/Tabelle111[[#This Row],[Anzahl Lieferscheine]]</f>
        <v>0.19926666666666668</v>
      </c>
    </row>
    <row r="8099" spans="1:14" x14ac:dyDescent="0.2">
      <c r="A8099" s="2" t="s">
        <v>28</v>
      </c>
      <c r="B8099" s="2" t="s">
        <v>28</v>
      </c>
      <c r="C8099" s="2" t="s">
        <v>6</v>
      </c>
      <c r="D8099" s="2" t="s">
        <v>15</v>
      </c>
      <c r="E8099" s="2" t="s">
        <v>24</v>
      </c>
      <c r="F8099" s="2" t="s">
        <v>61</v>
      </c>
      <c r="G8099" s="1">
        <v>281.39999999999998</v>
      </c>
      <c r="H8099" s="1">
        <v>231.14999999999998</v>
      </c>
      <c r="I8099" s="4">
        <v>2</v>
      </c>
      <c r="J8099" s="2" t="s">
        <v>72</v>
      </c>
      <c r="K8099" s="1">
        <f>Tabelle111[[#This Row],[Menge kg Nges]]/1000</f>
        <v>0.28139999999999998</v>
      </c>
      <c r="L8099" s="1">
        <f>Tabelle111[[#This Row],[Menge kg P2O5]]/1000</f>
        <v>0.23114999999999997</v>
      </c>
      <c r="M8099" s="1">
        <f>Tabelle111[[#This Row],[Menge t Nges]]/Tabelle111[[#This Row],[Anzahl Lieferscheine]]</f>
        <v>0.14069999999999999</v>
      </c>
      <c r="N8099" s="1">
        <f>Tabelle111[[#This Row],[Menge t P2O5]]/Tabelle111[[#This Row],[Anzahl Lieferscheine]]</f>
        <v>0.11557499999999998</v>
      </c>
    </row>
    <row r="8100" spans="1:14" x14ac:dyDescent="0.2">
      <c r="A8100" s="2" t="s">
        <v>28</v>
      </c>
      <c r="B8100" s="2" t="s">
        <v>28</v>
      </c>
      <c r="C8100" s="2" t="s">
        <v>6</v>
      </c>
      <c r="D8100" s="2" t="s">
        <v>15</v>
      </c>
      <c r="E8100" s="2" t="s">
        <v>31</v>
      </c>
      <c r="F8100" s="2" t="s">
        <v>61</v>
      </c>
      <c r="G8100" s="1">
        <v>20.5</v>
      </c>
      <c r="H8100" s="1">
        <v>9.25</v>
      </c>
      <c r="I8100" s="4">
        <v>1</v>
      </c>
      <c r="J8100" s="2" t="s">
        <v>72</v>
      </c>
      <c r="K8100" s="1">
        <f>Tabelle111[[#This Row],[Menge kg Nges]]/1000</f>
        <v>2.0500000000000001E-2</v>
      </c>
      <c r="L8100" s="1">
        <f>Tabelle111[[#This Row],[Menge kg P2O5]]/1000</f>
        <v>9.2499999999999995E-3</v>
      </c>
      <c r="M8100" s="1">
        <f>Tabelle111[[#This Row],[Menge t Nges]]/Tabelle111[[#This Row],[Anzahl Lieferscheine]]</f>
        <v>2.0500000000000001E-2</v>
      </c>
      <c r="N8100" s="1">
        <f>Tabelle111[[#This Row],[Menge t P2O5]]/Tabelle111[[#This Row],[Anzahl Lieferscheine]]</f>
        <v>9.2499999999999995E-3</v>
      </c>
    </row>
    <row r="8101" spans="1:14" x14ac:dyDescent="0.2">
      <c r="A8101" s="2" t="s">
        <v>28</v>
      </c>
      <c r="B8101" s="2" t="s">
        <v>28</v>
      </c>
      <c r="C8101" s="2" t="s">
        <v>25</v>
      </c>
      <c r="D8101" s="2" t="s">
        <v>25</v>
      </c>
      <c r="E8101" s="2" t="s">
        <v>26</v>
      </c>
      <c r="F8101" s="2" t="s">
        <v>61</v>
      </c>
      <c r="G8101" s="1">
        <v>209880.25999999998</v>
      </c>
      <c r="H8101" s="1">
        <v>88981.840000000026</v>
      </c>
      <c r="I8101" s="4">
        <v>206</v>
      </c>
      <c r="J8101" s="2" t="s">
        <v>72</v>
      </c>
      <c r="K8101" s="1">
        <f>Tabelle111[[#This Row],[Menge kg Nges]]/1000</f>
        <v>209.88025999999999</v>
      </c>
      <c r="L8101" s="1">
        <f>Tabelle111[[#This Row],[Menge kg P2O5]]/1000</f>
        <v>88.98184000000002</v>
      </c>
      <c r="M8101" s="1">
        <f>Tabelle111[[#This Row],[Menge t Nges]]/Tabelle111[[#This Row],[Anzahl Lieferscheine]]</f>
        <v>1.0188362135922329</v>
      </c>
      <c r="N8101" s="1">
        <f>Tabelle111[[#This Row],[Menge t P2O5]]/Tabelle111[[#This Row],[Anzahl Lieferscheine]]</f>
        <v>0.43195067961165057</v>
      </c>
    </row>
    <row r="8102" spans="1:14" x14ac:dyDescent="0.2">
      <c r="A8102" s="2" t="s">
        <v>28</v>
      </c>
      <c r="B8102" s="2" t="s">
        <v>28</v>
      </c>
      <c r="C8102" s="2" t="s">
        <v>63</v>
      </c>
      <c r="D8102" s="2" t="s">
        <v>63</v>
      </c>
      <c r="E8102" s="2" t="s">
        <v>63</v>
      </c>
      <c r="F8102" s="2" t="s">
        <v>61</v>
      </c>
      <c r="G8102" s="1">
        <v>9318.5</v>
      </c>
      <c r="H8102" s="1">
        <v>10237.75</v>
      </c>
      <c r="I8102" s="4">
        <v>12</v>
      </c>
      <c r="J8102" s="2" t="s">
        <v>72</v>
      </c>
      <c r="K8102" s="1">
        <f>Tabelle111[[#This Row],[Menge kg Nges]]/1000</f>
        <v>9.3185000000000002</v>
      </c>
      <c r="L8102" s="1">
        <f>Tabelle111[[#This Row],[Menge kg P2O5]]/1000</f>
        <v>10.23775</v>
      </c>
      <c r="M8102" s="1">
        <f>Tabelle111[[#This Row],[Menge t Nges]]/Tabelle111[[#This Row],[Anzahl Lieferscheine]]</f>
        <v>0.77654166666666669</v>
      </c>
      <c r="N8102" s="1">
        <f>Tabelle111[[#This Row],[Menge t P2O5]]/Tabelle111[[#This Row],[Anzahl Lieferscheine]]</f>
        <v>0.85314583333333338</v>
      </c>
    </row>
    <row r="8103" spans="1:14" x14ac:dyDescent="0.2">
      <c r="A8103" s="2" t="s">
        <v>28</v>
      </c>
      <c r="B8103" s="2" t="s">
        <v>56</v>
      </c>
      <c r="C8103" s="2" t="s">
        <v>6</v>
      </c>
      <c r="D8103" s="2" t="s">
        <v>7</v>
      </c>
      <c r="E8103" s="2" t="s">
        <v>12</v>
      </c>
      <c r="F8103" s="2" t="s">
        <v>61</v>
      </c>
      <c r="G8103" s="1">
        <v>182</v>
      </c>
      <c r="H8103" s="1">
        <v>100.1</v>
      </c>
      <c r="I8103" s="4">
        <v>1</v>
      </c>
      <c r="J8103" s="2" t="s">
        <v>72</v>
      </c>
      <c r="K8103" s="1">
        <f>Tabelle111[[#This Row],[Menge kg Nges]]/1000</f>
        <v>0.182</v>
      </c>
      <c r="L8103" s="1">
        <f>Tabelle111[[#This Row],[Menge kg P2O5]]/1000</f>
        <v>0.10009999999999999</v>
      </c>
      <c r="M8103" s="1">
        <f>Tabelle111[[#This Row],[Menge t Nges]]/Tabelle111[[#This Row],[Anzahl Lieferscheine]]</f>
        <v>0.182</v>
      </c>
      <c r="N8103" s="1">
        <f>Tabelle111[[#This Row],[Menge t P2O5]]/Tabelle111[[#This Row],[Anzahl Lieferscheine]]</f>
        <v>0.10009999999999999</v>
      </c>
    </row>
    <row r="8104" spans="1:14" x14ac:dyDescent="0.2">
      <c r="A8104" s="2" t="s">
        <v>28</v>
      </c>
      <c r="B8104" s="2" t="s">
        <v>56</v>
      </c>
      <c r="C8104" s="2" t="s">
        <v>6</v>
      </c>
      <c r="D8104" s="2" t="s">
        <v>15</v>
      </c>
      <c r="E8104" s="2" t="s">
        <v>9</v>
      </c>
      <c r="F8104" s="2" t="s">
        <v>61</v>
      </c>
      <c r="G8104" s="1">
        <v>253.5</v>
      </c>
      <c r="H8104" s="1">
        <v>168.75</v>
      </c>
      <c r="I8104" s="4">
        <v>1</v>
      </c>
      <c r="J8104" s="2" t="s">
        <v>72</v>
      </c>
      <c r="K8104" s="1">
        <f>Tabelle111[[#This Row],[Menge kg Nges]]/1000</f>
        <v>0.2535</v>
      </c>
      <c r="L8104" s="1">
        <f>Tabelle111[[#This Row],[Menge kg P2O5]]/1000</f>
        <v>0.16875000000000001</v>
      </c>
      <c r="M8104" s="1">
        <f>Tabelle111[[#This Row],[Menge t Nges]]/Tabelle111[[#This Row],[Anzahl Lieferscheine]]</f>
        <v>0.2535</v>
      </c>
      <c r="N8104" s="1">
        <f>Tabelle111[[#This Row],[Menge t P2O5]]/Tabelle111[[#This Row],[Anzahl Lieferscheine]]</f>
        <v>0.16875000000000001</v>
      </c>
    </row>
    <row r="8105" spans="1:14" x14ac:dyDescent="0.2">
      <c r="A8105" s="2" t="s">
        <v>28</v>
      </c>
      <c r="B8105" s="2" t="s">
        <v>56</v>
      </c>
      <c r="C8105" s="2" t="s">
        <v>25</v>
      </c>
      <c r="D8105" s="2" t="s">
        <v>25</v>
      </c>
      <c r="E8105" s="2" t="s">
        <v>26</v>
      </c>
      <c r="F8105" s="2" t="s">
        <v>61</v>
      </c>
      <c r="G8105" s="1">
        <v>15561.899999999998</v>
      </c>
      <c r="H8105" s="1">
        <v>7099.6999999999989</v>
      </c>
      <c r="I8105" s="4">
        <v>22</v>
      </c>
      <c r="J8105" s="2" t="s">
        <v>72</v>
      </c>
      <c r="K8105" s="1">
        <f>Tabelle111[[#This Row],[Menge kg Nges]]/1000</f>
        <v>15.561899999999998</v>
      </c>
      <c r="L8105" s="1">
        <f>Tabelle111[[#This Row],[Menge kg P2O5]]/1000</f>
        <v>7.0996999999999986</v>
      </c>
      <c r="M8105" s="1">
        <f>Tabelle111[[#This Row],[Menge t Nges]]/Tabelle111[[#This Row],[Anzahl Lieferscheine]]</f>
        <v>0.70735909090909077</v>
      </c>
      <c r="N8105" s="1">
        <f>Tabelle111[[#This Row],[Menge t P2O5]]/Tabelle111[[#This Row],[Anzahl Lieferscheine]]</f>
        <v>0.32271363636363631</v>
      </c>
    </row>
    <row r="8106" spans="1:14" x14ac:dyDescent="0.2">
      <c r="A8106" s="2" t="s">
        <v>28</v>
      </c>
      <c r="B8106" s="2" t="s">
        <v>56</v>
      </c>
      <c r="C8106" s="2" t="s">
        <v>63</v>
      </c>
      <c r="D8106" s="2" t="s">
        <v>63</v>
      </c>
      <c r="E8106" s="2" t="s">
        <v>63</v>
      </c>
      <c r="F8106" s="2" t="s">
        <v>61</v>
      </c>
      <c r="G8106" s="1">
        <v>845</v>
      </c>
      <c r="H8106" s="1">
        <v>975</v>
      </c>
      <c r="I8106" s="4">
        <v>1</v>
      </c>
      <c r="J8106" s="2" t="s">
        <v>72</v>
      </c>
      <c r="K8106" s="1">
        <f>Tabelle111[[#This Row],[Menge kg Nges]]/1000</f>
        <v>0.84499999999999997</v>
      </c>
      <c r="L8106" s="1">
        <f>Tabelle111[[#This Row],[Menge kg P2O5]]/1000</f>
        <v>0.97499999999999998</v>
      </c>
      <c r="M8106" s="1">
        <f>Tabelle111[[#This Row],[Menge t Nges]]/Tabelle111[[#This Row],[Anzahl Lieferscheine]]</f>
        <v>0.84499999999999997</v>
      </c>
      <c r="N8106" s="1">
        <f>Tabelle111[[#This Row],[Menge t P2O5]]/Tabelle111[[#This Row],[Anzahl Lieferscheine]]</f>
        <v>0.97499999999999998</v>
      </c>
    </row>
    <row r="8107" spans="1:14" x14ac:dyDescent="0.2">
      <c r="A8107" s="2" t="s">
        <v>56</v>
      </c>
      <c r="B8107" s="2" t="s">
        <v>5</v>
      </c>
      <c r="C8107" s="2" t="s">
        <v>6</v>
      </c>
      <c r="D8107" s="2" t="s">
        <v>15</v>
      </c>
      <c r="E8107" s="2" t="s">
        <v>18</v>
      </c>
      <c r="F8107" s="2" t="s">
        <v>61</v>
      </c>
      <c r="G8107" s="1">
        <v>3371.34</v>
      </c>
      <c r="H8107" s="1">
        <v>2205.6999999999998</v>
      </c>
      <c r="I8107" s="4">
        <v>1</v>
      </c>
      <c r="J8107" s="2" t="s">
        <v>72</v>
      </c>
      <c r="K8107" s="1">
        <f>Tabelle111[[#This Row],[Menge kg Nges]]/1000</f>
        <v>3.37134</v>
      </c>
      <c r="L8107" s="1">
        <f>Tabelle111[[#This Row],[Menge kg P2O5]]/1000</f>
        <v>2.2056999999999998</v>
      </c>
      <c r="M8107" s="1">
        <f>Tabelle111[[#This Row],[Menge t Nges]]/Tabelle111[[#This Row],[Anzahl Lieferscheine]]</f>
        <v>3.37134</v>
      </c>
      <c r="N8107" s="1">
        <f>Tabelle111[[#This Row],[Menge t P2O5]]/Tabelle111[[#This Row],[Anzahl Lieferscheine]]</f>
        <v>2.2056999999999998</v>
      </c>
    </row>
    <row r="8108" spans="1:14" x14ac:dyDescent="0.2">
      <c r="A8108" s="2" t="s">
        <v>56</v>
      </c>
      <c r="B8108" s="2" t="s">
        <v>5</v>
      </c>
      <c r="C8108" s="2" t="s">
        <v>6</v>
      </c>
      <c r="D8108" s="2" t="s">
        <v>15</v>
      </c>
      <c r="E8108" s="2" t="s">
        <v>19</v>
      </c>
      <c r="F8108" s="2" t="s">
        <v>61</v>
      </c>
      <c r="G8108" s="1">
        <v>3510</v>
      </c>
      <c r="H8108" s="1">
        <v>3900</v>
      </c>
      <c r="I8108" s="4">
        <v>1</v>
      </c>
      <c r="J8108" s="2" t="s">
        <v>72</v>
      </c>
      <c r="K8108" s="1">
        <f>Tabelle111[[#This Row],[Menge kg Nges]]/1000</f>
        <v>3.51</v>
      </c>
      <c r="L8108" s="1">
        <f>Tabelle111[[#This Row],[Menge kg P2O5]]/1000</f>
        <v>3.9</v>
      </c>
      <c r="M8108" s="1">
        <f>Tabelle111[[#This Row],[Menge t Nges]]/Tabelle111[[#This Row],[Anzahl Lieferscheine]]</f>
        <v>3.51</v>
      </c>
      <c r="N8108" s="1">
        <f>Tabelle111[[#This Row],[Menge t P2O5]]/Tabelle111[[#This Row],[Anzahl Lieferscheine]]</f>
        <v>3.9</v>
      </c>
    </row>
    <row r="8109" spans="1:14" x14ac:dyDescent="0.2">
      <c r="A8109" s="2" t="s">
        <v>56</v>
      </c>
      <c r="B8109" s="2" t="s">
        <v>28</v>
      </c>
      <c r="C8109" s="2" t="s">
        <v>6</v>
      </c>
      <c r="D8109" s="2" t="s">
        <v>15</v>
      </c>
      <c r="E8109" s="2" t="s">
        <v>18</v>
      </c>
      <c r="F8109" s="2" t="s">
        <v>61</v>
      </c>
      <c r="G8109" s="1">
        <v>315</v>
      </c>
      <c r="H8109" s="1">
        <v>255</v>
      </c>
      <c r="I8109" s="4">
        <v>1</v>
      </c>
      <c r="J8109" s="2" t="s">
        <v>72</v>
      </c>
      <c r="K8109" s="1">
        <f>Tabelle111[[#This Row],[Menge kg Nges]]/1000</f>
        <v>0.315</v>
      </c>
      <c r="L8109" s="1">
        <f>Tabelle111[[#This Row],[Menge kg P2O5]]/1000</f>
        <v>0.255</v>
      </c>
      <c r="M8109" s="1">
        <f>Tabelle111[[#This Row],[Menge t Nges]]/Tabelle111[[#This Row],[Anzahl Lieferscheine]]</f>
        <v>0.315</v>
      </c>
      <c r="N8109" s="1">
        <f>Tabelle111[[#This Row],[Menge t P2O5]]/Tabelle111[[#This Row],[Anzahl Lieferscheine]]</f>
        <v>0.255</v>
      </c>
    </row>
    <row r="8110" spans="1:14" x14ac:dyDescent="0.2">
      <c r="A8110" s="2" t="s">
        <v>56</v>
      </c>
      <c r="B8110" s="2" t="s">
        <v>28</v>
      </c>
      <c r="C8110" s="2" t="s">
        <v>6</v>
      </c>
      <c r="D8110" s="2" t="s">
        <v>15</v>
      </c>
      <c r="E8110" s="2" t="s">
        <v>9</v>
      </c>
      <c r="F8110" s="2" t="s">
        <v>61</v>
      </c>
      <c r="G8110" s="1">
        <v>895.69999999999993</v>
      </c>
      <c r="H8110" s="1">
        <v>596.25</v>
      </c>
      <c r="I8110" s="4">
        <v>5</v>
      </c>
      <c r="J8110" s="2" t="s">
        <v>72</v>
      </c>
      <c r="K8110" s="1">
        <f>Tabelle111[[#This Row],[Menge kg Nges]]/1000</f>
        <v>0.89569999999999994</v>
      </c>
      <c r="L8110" s="1">
        <f>Tabelle111[[#This Row],[Menge kg P2O5]]/1000</f>
        <v>0.59624999999999995</v>
      </c>
      <c r="M8110" s="1">
        <f>Tabelle111[[#This Row],[Menge t Nges]]/Tabelle111[[#This Row],[Anzahl Lieferscheine]]</f>
        <v>0.17913999999999999</v>
      </c>
      <c r="N8110" s="1">
        <f>Tabelle111[[#This Row],[Menge t P2O5]]/Tabelle111[[#This Row],[Anzahl Lieferscheine]]</f>
        <v>0.11924999999999999</v>
      </c>
    </row>
    <row r="8111" spans="1:14" x14ac:dyDescent="0.2">
      <c r="A8111" s="2" t="s">
        <v>56</v>
      </c>
      <c r="B8111" s="2" t="s">
        <v>56</v>
      </c>
      <c r="C8111" s="2" t="s">
        <v>6</v>
      </c>
      <c r="D8111" s="2" t="s">
        <v>7</v>
      </c>
      <c r="E8111" s="2" t="s">
        <v>8</v>
      </c>
      <c r="F8111" s="2" t="s">
        <v>61</v>
      </c>
      <c r="G8111" s="1">
        <v>38098.610000000008</v>
      </c>
      <c r="H8111" s="1">
        <v>13854.04</v>
      </c>
      <c r="I8111" s="4">
        <v>12</v>
      </c>
      <c r="J8111" s="2" t="s">
        <v>72</v>
      </c>
      <c r="K8111" s="1">
        <f>Tabelle111[[#This Row],[Menge kg Nges]]/1000</f>
        <v>38.098610000000008</v>
      </c>
      <c r="L8111" s="1">
        <f>Tabelle111[[#This Row],[Menge kg P2O5]]/1000</f>
        <v>13.854040000000001</v>
      </c>
      <c r="M8111" s="1">
        <f>Tabelle111[[#This Row],[Menge t Nges]]/Tabelle111[[#This Row],[Anzahl Lieferscheine]]</f>
        <v>3.1748841666666672</v>
      </c>
      <c r="N8111" s="1">
        <f>Tabelle111[[#This Row],[Menge t P2O5]]/Tabelle111[[#This Row],[Anzahl Lieferscheine]]</f>
        <v>1.1545033333333334</v>
      </c>
    </row>
    <row r="8112" spans="1:14" x14ac:dyDescent="0.2">
      <c r="A8112" s="2" t="s">
        <v>56</v>
      </c>
      <c r="B8112" s="2" t="s">
        <v>56</v>
      </c>
      <c r="C8112" s="2" t="s">
        <v>6</v>
      </c>
      <c r="D8112" s="2" t="s">
        <v>7</v>
      </c>
      <c r="E8112" s="2" t="s">
        <v>9</v>
      </c>
      <c r="F8112" s="2" t="s">
        <v>61</v>
      </c>
      <c r="G8112" s="1">
        <v>9174.2999999999993</v>
      </c>
      <c r="H8112" s="1">
        <v>3754.3500000000004</v>
      </c>
      <c r="I8112" s="4">
        <v>6</v>
      </c>
      <c r="J8112" s="2" t="s">
        <v>72</v>
      </c>
      <c r="K8112" s="1">
        <f>Tabelle111[[#This Row],[Menge kg Nges]]/1000</f>
        <v>9.1742999999999988</v>
      </c>
      <c r="L8112" s="1">
        <f>Tabelle111[[#This Row],[Menge kg P2O5]]/1000</f>
        <v>3.7543500000000005</v>
      </c>
      <c r="M8112" s="1">
        <f>Tabelle111[[#This Row],[Menge t Nges]]/Tabelle111[[#This Row],[Anzahl Lieferscheine]]</f>
        <v>1.5290499999999998</v>
      </c>
      <c r="N8112" s="1">
        <f>Tabelle111[[#This Row],[Menge t P2O5]]/Tabelle111[[#This Row],[Anzahl Lieferscheine]]</f>
        <v>0.62572500000000009</v>
      </c>
    </row>
    <row r="8113" spans="1:14" x14ac:dyDescent="0.2">
      <c r="A8113" s="2" t="s">
        <v>56</v>
      </c>
      <c r="B8113" s="2" t="s">
        <v>56</v>
      </c>
      <c r="C8113" s="2" t="s">
        <v>6</v>
      </c>
      <c r="D8113" s="2" t="s">
        <v>7</v>
      </c>
      <c r="E8113" s="2" t="s">
        <v>11</v>
      </c>
      <c r="F8113" s="2" t="s">
        <v>61</v>
      </c>
      <c r="G8113" s="1">
        <v>375</v>
      </c>
      <c r="H8113" s="1">
        <v>210</v>
      </c>
      <c r="I8113" s="4">
        <v>1</v>
      </c>
      <c r="J8113" s="2" t="s">
        <v>72</v>
      </c>
      <c r="K8113" s="1">
        <f>Tabelle111[[#This Row],[Menge kg Nges]]/1000</f>
        <v>0.375</v>
      </c>
      <c r="L8113" s="1">
        <f>Tabelle111[[#This Row],[Menge kg P2O5]]/1000</f>
        <v>0.21</v>
      </c>
      <c r="M8113" s="1">
        <f>Tabelle111[[#This Row],[Menge t Nges]]/Tabelle111[[#This Row],[Anzahl Lieferscheine]]</f>
        <v>0.375</v>
      </c>
      <c r="N8113" s="1">
        <f>Tabelle111[[#This Row],[Menge t P2O5]]/Tabelle111[[#This Row],[Anzahl Lieferscheine]]</f>
        <v>0.21</v>
      </c>
    </row>
    <row r="8114" spans="1:14" x14ac:dyDescent="0.2">
      <c r="A8114" s="2" t="s">
        <v>56</v>
      </c>
      <c r="B8114" s="2" t="s">
        <v>56</v>
      </c>
      <c r="C8114" s="2" t="s">
        <v>6</v>
      </c>
      <c r="D8114" s="2" t="s">
        <v>15</v>
      </c>
      <c r="E8114" s="2" t="s">
        <v>18</v>
      </c>
      <c r="F8114" s="2" t="s">
        <v>61</v>
      </c>
      <c r="G8114" s="1">
        <v>7463.94</v>
      </c>
      <c r="H8114" s="1">
        <v>6148.7</v>
      </c>
      <c r="I8114" s="4">
        <v>15</v>
      </c>
      <c r="J8114" s="2" t="s">
        <v>72</v>
      </c>
      <c r="K8114" s="1">
        <f>Tabelle111[[#This Row],[Menge kg Nges]]/1000</f>
        <v>7.46394</v>
      </c>
      <c r="L8114" s="1">
        <f>Tabelle111[[#This Row],[Menge kg P2O5]]/1000</f>
        <v>6.1486999999999998</v>
      </c>
      <c r="M8114" s="1">
        <f>Tabelle111[[#This Row],[Menge t Nges]]/Tabelle111[[#This Row],[Anzahl Lieferscheine]]</f>
        <v>0.49759599999999998</v>
      </c>
      <c r="N8114" s="1">
        <f>Tabelle111[[#This Row],[Menge t P2O5]]/Tabelle111[[#This Row],[Anzahl Lieferscheine]]</f>
        <v>0.4099133333333333</v>
      </c>
    </row>
    <row r="8115" spans="1:14" x14ac:dyDescent="0.2">
      <c r="A8115" s="2" t="s">
        <v>56</v>
      </c>
      <c r="B8115" s="2" t="s">
        <v>56</v>
      </c>
      <c r="C8115" s="2" t="s">
        <v>6</v>
      </c>
      <c r="D8115" s="2" t="s">
        <v>15</v>
      </c>
      <c r="E8115" s="2" t="s">
        <v>19</v>
      </c>
      <c r="F8115" s="2" t="s">
        <v>61</v>
      </c>
      <c r="G8115" s="1">
        <v>249.75</v>
      </c>
      <c r="H8115" s="1">
        <v>277.5</v>
      </c>
      <c r="I8115" s="4">
        <v>3</v>
      </c>
      <c r="J8115" s="2" t="s">
        <v>72</v>
      </c>
      <c r="K8115" s="1">
        <f>Tabelle111[[#This Row],[Menge kg Nges]]/1000</f>
        <v>0.24975</v>
      </c>
      <c r="L8115" s="1">
        <f>Tabelle111[[#This Row],[Menge kg P2O5]]/1000</f>
        <v>0.27750000000000002</v>
      </c>
      <c r="M8115" s="1">
        <f>Tabelle111[[#This Row],[Menge t Nges]]/Tabelle111[[#This Row],[Anzahl Lieferscheine]]</f>
        <v>8.3250000000000005E-2</v>
      </c>
      <c r="N8115" s="1">
        <f>Tabelle111[[#This Row],[Menge t P2O5]]/Tabelle111[[#This Row],[Anzahl Lieferscheine]]</f>
        <v>9.2500000000000013E-2</v>
      </c>
    </row>
    <row r="8116" spans="1:14" x14ac:dyDescent="0.2">
      <c r="A8116" s="2" t="s">
        <v>56</v>
      </c>
      <c r="B8116" s="2" t="s">
        <v>56</v>
      </c>
      <c r="C8116" s="2" t="s">
        <v>6</v>
      </c>
      <c r="D8116" s="2" t="s">
        <v>15</v>
      </c>
      <c r="E8116" s="2" t="s">
        <v>20</v>
      </c>
      <c r="F8116" s="2" t="s">
        <v>61</v>
      </c>
      <c r="G8116" s="1">
        <v>2010.8800000000008</v>
      </c>
      <c r="H8116" s="1">
        <v>1328</v>
      </c>
      <c r="I8116" s="4">
        <v>31</v>
      </c>
      <c r="J8116" s="2" t="s">
        <v>72</v>
      </c>
      <c r="K8116" s="1">
        <f>Tabelle111[[#This Row],[Menge kg Nges]]/1000</f>
        <v>2.0108800000000007</v>
      </c>
      <c r="L8116" s="1">
        <f>Tabelle111[[#This Row],[Menge kg P2O5]]/1000</f>
        <v>1.3280000000000001</v>
      </c>
      <c r="M8116" s="1">
        <f>Tabelle111[[#This Row],[Menge t Nges]]/Tabelle111[[#This Row],[Anzahl Lieferscheine]]</f>
        <v>6.4867096774193569E-2</v>
      </c>
      <c r="N8116" s="1">
        <f>Tabelle111[[#This Row],[Menge t P2O5]]/Tabelle111[[#This Row],[Anzahl Lieferscheine]]</f>
        <v>4.2838709677419359E-2</v>
      </c>
    </row>
    <row r="8117" spans="1:14" x14ac:dyDescent="0.2">
      <c r="A8117" s="2" t="s">
        <v>56</v>
      </c>
      <c r="B8117" s="2" t="s">
        <v>56</v>
      </c>
      <c r="C8117" s="2" t="s">
        <v>6</v>
      </c>
      <c r="D8117" s="2" t="s">
        <v>15</v>
      </c>
      <c r="E8117" s="2" t="s">
        <v>9</v>
      </c>
      <c r="F8117" s="2" t="s">
        <v>61</v>
      </c>
      <c r="G8117" s="1">
        <v>16109.070000000009</v>
      </c>
      <c r="H8117" s="1">
        <v>10265.950000000004</v>
      </c>
      <c r="I8117" s="4">
        <v>168</v>
      </c>
      <c r="J8117" s="2" t="s">
        <v>72</v>
      </c>
      <c r="K8117" s="1">
        <f>Tabelle111[[#This Row],[Menge kg Nges]]/1000</f>
        <v>16.10907000000001</v>
      </c>
      <c r="L8117" s="1">
        <f>Tabelle111[[#This Row],[Menge kg P2O5]]/1000</f>
        <v>10.265950000000004</v>
      </c>
      <c r="M8117" s="1">
        <f>Tabelle111[[#This Row],[Menge t Nges]]/Tabelle111[[#This Row],[Anzahl Lieferscheine]]</f>
        <v>9.5887321428571481E-2</v>
      </c>
      <c r="N8117" s="1">
        <f>Tabelle111[[#This Row],[Menge t P2O5]]/Tabelle111[[#This Row],[Anzahl Lieferscheine]]</f>
        <v>6.1106845238095259E-2</v>
      </c>
    </row>
    <row r="8118" spans="1:14" x14ac:dyDescent="0.2">
      <c r="A8118" s="2" t="s">
        <v>56</v>
      </c>
      <c r="B8118" s="2" t="s">
        <v>56</v>
      </c>
      <c r="C8118" s="2" t="s">
        <v>6</v>
      </c>
      <c r="D8118" s="2" t="s">
        <v>15</v>
      </c>
      <c r="E8118" s="2" t="s">
        <v>10</v>
      </c>
      <c r="F8118" s="2" t="s">
        <v>61</v>
      </c>
      <c r="G8118" s="1">
        <v>145.80000000000001</v>
      </c>
      <c r="H8118" s="1">
        <v>62.28</v>
      </c>
      <c r="I8118" s="4">
        <v>9</v>
      </c>
      <c r="J8118" s="2" t="s">
        <v>72</v>
      </c>
      <c r="K8118" s="1">
        <f>Tabelle111[[#This Row],[Menge kg Nges]]/1000</f>
        <v>0.14580000000000001</v>
      </c>
      <c r="L8118" s="1">
        <f>Tabelle111[[#This Row],[Menge kg P2O5]]/1000</f>
        <v>6.2280000000000002E-2</v>
      </c>
      <c r="M8118" s="1">
        <f>Tabelle111[[#This Row],[Menge t Nges]]/Tabelle111[[#This Row],[Anzahl Lieferscheine]]</f>
        <v>1.6200000000000003E-2</v>
      </c>
      <c r="N8118" s="1">
        <f>Tabelle111[[#This Row],[Menge t P2O5]]/Tabelle111[[#This Row],[Anzahl Lieferscheine]]</f>
        <v>6.9199999999999999E-3</v>
      </c>
    </row>
    <row r="8119" spans="1:14" x14ac:dyDescent="0.2">
      <c r="A8119" s="2" t="s">
        <v>56</v>
      </c>
      <c r="B8119" s="2" t="s">
        <v>56</v>
      </c>
      <c r="C8119" s="2" t="s">
        <v>6</v>
      </c>
      <c r="D8119" s="2" t="s">
        <v>15</v>
      </c>
      <c r="E8119" s="2" t="s">
        <v>23</v>
      </c>
      <c r="F8119" s="2" t="s">
        <v>61</v>
      </c>
      <c r="G8119" s="1">
        <v>1487.07</v>
      </c>
      <c r="H8119" s="1">
        <v>670.99000000000012</v>
      </c>
      <c r="I8119" s="4">
        <v>23</v>
      </c>
      <c r="J8119" s="2" t="s">
        <v>72</v>
      </c>
      <c r="K8119" s="1">
        <f>Tabelle111[[#This Row],[Menge kg Nges]]/1000</f>
        <v>1.4870699999999999</v>
      </c>
      <c r="L8119" s="1">
        <f>Tabelle111[[#This Row],[Menge kg P2O5]]/1000</f>
        <v>0.67099000000000009</v>
      </c>
      <c r="M8119" s="1">
        <f>Tabelle111[[#This Row],[Menge t Nges]]/Tabelle111[[#This Row],[Anzahl Lieferscheine]]</f>
        <v>6.4655217391304337E-2</v>
      </c>
      <c r="N8119" s="1">
        <f>Tabelle111[[#This Row],[Menge t P2O5]]/Tabelle111[[#This Row],[Anzahl Lieferscheine]]</f>
        <v>2.9173478260869568E-2</v>
      </c>
    </row>
    <row r="8120" spans="1:14" x14ac:dyDescent="0.2">
      <c r="A8120" s="2" t="s">
        <v>56</v>
      </c>
      <c r="B8120" s="2" t="s">
        <v>56</v>
      </c>
      <c r="C8120" s="2" t="s">
        <v>6</v>
      </c>
      <c r="D8120" s="2" t="s">
        <v>15</v>
      </c>
      <c r="E8120" s="2" t="s">
        <v>31</v>
      </c>
      <c r="F8120" s="2" t="s">
        <v>61</v>
      </c>
      <c r="G8120" s="1">
        <v>1117.3</v>
      </c>
      <c r="H8120" s="1">
        <v>579.54999999999984</v>
      </c>
      <c r="I8120" s="4">
        <v>8</v>
      </c>
      <c r="J8120" s="2" t="s">
        <v>72</v>
      </c>
      <c r="K8120" s="1">
        <f>Tabelle111[[#This Row],[Menge kg Nges]]/1000</f>
        <v>1.1173</v>
      </c>
      <c r="L8120" s="1">
        <f>Tabelle111[[#This Row],[Menge kg P2O5]]/1000</f>
        <v>0.57954999999999979</v>
      </c>
      <c r="M8120" s="1">
        <f>Tabelle111[[#This Row],[Menge t Nges]]/Tabelle111[[#This Row],[Anzahl Lieferscheine]]</f>
        <v>0.13966249999999999</v>
      </c>
      <c r="N8120" s="1">
        <f>Tabelle111[[#This Row],[Menge t P2O5]]/Tabelle111[[#This Row],[Anzahl Lieferscheine]]</f>
        <v>7.2443749999999973E-2</v>
      </c>
    </row>
    <row r="8121" spans="1:14" x14ac:dyDescent="0.2">
      <c r="A8121" s="2" t="s">
        <v>56</v>
      </c>
      <c r="B8121" s="2" t="s">
        <v>56</v>
      </c>
      <c r="C8121" s="2" t="s">
        <v>25</v>
      </c>
      <c r="D8121" s="2" t="s">
        <v>25</v>
      </c>
      <c r="E8121" s="2" t="s">
        <v>26</v>
      </c>
      <c r="F8121" s="2" t="s">
        <v>61</v>
      </c>
      <c r="G8121" s="1">
        <v>10947.609999999999</v>
      </c>
      <c r="H8121" s="1">
        <v>3373.3000000000006</v>
      </c>
      <c r="I8121" s="4">
        <v>12</v>
      </c>
      <c r="J8121" s="2" t="s">
        <v>72</v>
      </c>
      <c r="K8121" s="1">
        <f>Tabelle111[[#This Row],[Menge kg Nges]]/1000</f>
        <v>10.947609999999999</v>
      </c>
      <c r="L8121" s="1">
        <f>Tabelle111[[#This Row],[Menge kg P2O5]]/1000</f>
        <v>3.3733000000000009</v>
      </c>
      <c r="M8121" s="1">
        <f>Tabelle111[[#This Row],[Menge t Nges]]/Tabelle111[[#This Row],[Anzahl Lieferscheine]]</f>
        <v>0.91230083333333323</v>
      </c>
      <c r="N8121" s="1">
        <f>Tabelle111[[#This Row],[Menge t P2O5]]/Tabelle111[[#This Row],[Anzahl Lieferscheine]]</f>
        <v>0.2811083333333334</v>
      </c>
    </row>
    <row r="8122" spans="1:14" x14ac:dyDescent="0.2">
      <c r="A8122" s="2" t="s">
        <v>56</v>
      </c>
      <c r="B8122" s="2" t="s">
        <v>56</v>
      </c>
      <c r="C8122" s="2" t="s">
        <v>63</v>
      </c>
      <c r="D8122" s="2" t="s">
        <v>63</v>
      </c>
      <c r="E8122" s="2" t="s">
        <v>63</v>
      </c>
      <c r="F8122" s="2" t="s">
        <v>61</v>
      </c>
      <c r="G8122" s="1">
        <v>3621.8</v>
      </c>
      <c r="H8122" s="1">
        <v>2905</v>
      </c>
      <c r="I8122" s="4">
        <v>5</v>
      </c>
      <c r="J8122" s="2" t="s">
        <v>72</v>
      </c>
      <c r="K8122" s="1">
        <f>Tabelle111[[#This Row],[Menge kg Nges]]/1000</f>
        <v>3.6218000000000004</v>
      </c>
      <c r="L8122" s="1">
        <f>Tabelle111[[#This Row],[Menge kg P2O5]]/1000</f>
        <v>2.9049999999999998</v>
      </c>
      <c r="M8122" s="1">
        <f>Tabelle111[[#This Row],[Menge t Nges]]/Tabelle111[[#This Row],[Anzahl Lieferscheine]]</f>
        <v>0.72436000000000011</v>
      </c>
      <c r="N8122" s="1">
        <f>Tabelle111[[#This Row],[Menge t P2O5]]/Tabelle111[[#This Row],[Anzahl Lieferscheine]]</f>
        <v>0.58099999999999996</v>
      </c>
    </row>
    <row r="8123" spans="1:14" x14ac:dyDescent="0.2">
      <c r="A8123" s="2" t="s">
        <v>41</v>
      </c>
      <c r="B8123" s="2" t="s">
        <v>32</v>
      </c>
      <c r="C8123" s="2" t="s">
        <v>6</v>
      </c>
      <c r="D8123" s="2" t="s">
        <v>7</v>
      </c>
      <c r="E8123" s="2" t="s">
        <v>8</v>
      </c>
      <c r="F8123" s="2" t="s">
        <v>61</v>
      </c>
      <c r="G8123" s="1">
        <v>11075.5</v>
      </c>
      <c r="H8123" s="1">
        <v>5060.8999999999996</v>
      </c>
      <c r="I8123" s="4">
        <v>30</v>
      </c>
      <c r="J8123" s="2" t="s">
        <v>72</v>
      </c>
      <c r="K8123" s="1">
        <f>Tabelle111[[#This Row],[Menge kg Nges]]/1000</f>
        <v>11.0755</v>
      </c>
      <c r="L8123" s="1">
        <f>Tabelle111[[#This Row],[Menge kg P2O5]]/1000</f>
        <v>5.0608999999999993</v>
      </c>
      <c r="M8123" s="1">
        <f>Tabelle111[[#This Row],[Menge t Nges]]/Tabelle111[[#This Row],[Anzahl Lieferscheine]]</f>
        <v>0.36918333333333331</v>
      </c>
      <c r="N8123" s="1">
        <f>Tabelle111[[#This Row],[Menge t P2O5]]/Tabelle111[[#This Row],[Anzahl Lieferscheine]]</f>
        <v>0.16869666666666663</v>
      </c>
    </row>
    <row r="8124" spans="1:14" x14ac:dyDescent="0.2">
      <c r="A8124" s="2" t="s">
        <v>41</v>
      </c>
      <c r="B8124" s="2" t="s">
        <v>32</v>
      </c>
      <c r="C8124" s="2" t="s">
        <v>6</v>
      </c>
      <c r="D8124" s="2" t="s">
        <v>7</v>
      </c>
      <c r="E8124" s="2" t="s">
        <v>9</v>
      </c>
      <c r="F8124" s="2" t="s">
        <v>61</v>
      </c>
      <c r="G8124" s="1">
        <v>2653.2</v>
      </c>
      <c r="H8124" s="1">
        <v>1085.4000000000001</v>
      </c>
      <c r="I8124" s="4">
        <v>4</v>
      </c>
      <c r="J8124" s="2" t="s">
        <v>72</v>
      </c>
      <c r="K8124" s="1">
        <f>Tabelle111[[#This Row],[Menge kg Nges]]/1000</f>
        <v>2.6532</v>
      </c>
      <c r="L8124" s="1">
        <f>Tabelle111[[#This Row],[Menge kg P2O5]]/1000</f>
        <v>1.0854000000000001</v>
      </c>
      <c r="M8124" s="1">
        <f>Tabelle111[[#This Row],[Menge t Nges]]/Tabelle111[[#This Row],[Anzahl Lieferscheine]]</f>
        <v>0.6633</v>
      </c>
      <c r="N8124" s="1">
        <f>Tabelle111[[#This Row],[Menge t P2O5]]/Tabelle111[[#This Row],[Anzahl Lieferscheine]]</f>
        <v>0.27135000000000004</v>
      </c>
    </row>
    <row r="8125" spans="1:14" x14ac:dyDescent="0.2">
      <c r="A8125" s="2" t="s">
        <v>41</v>
      </c>
      <c r="B8125" s="2" t="s">
        <v>32</v>
      </c>
      <c r="C8125" s="2" t="s">
        <v>6</v>
      </c>
      <c r="D8125" s="2" t="s">
        <v>7</v>
      </c>
      <c r="E8125" s="2" t="s">
        <v>11</v>
      </c>
      <c r="F8125" s="2" t="s">
        <v>61</v>
      </c>
      <c r="G8125" s="1">
        <v>1275.5</v>
      </c>
      <c r="H8125" s="1">
        <v>586</v>
      </c>
      <c r="I8125" s="4">
        <v>4</v>
      </c>
      <c r="J8125" s="2" t="s">
        <v>72</v>
      </c>
      <c r="K8125" s="1">
        <f>Tabelle111[[#This Row],[Menge kg Nges]]/1000</f>
        <v>1.2755000000000001</v>
      </c>
      <c r="L8125" s="1">
        <f>Tabelle111[[#This Row],[Menge kg P2O5]]/1000</f>
        <v>0.58599999999999997</v>
      </c>
      <c r="M8125" s="1">
        <f>Tabelle111[[#This Row],[Menge t Nges]]/Tabelle111[[#This Row],[Anzahl Lieferscheine]]</f>
        <v>0.31887500000000002</v>
      </c>
      <c r="N8125" s="1">
        <f>Tabelle111[[#This Row],[Menge t P2O5]]/Tabelle111[[#This Row],[Anzahl Lieferscheine]]</f>
        <v>0.14649999999999999</v>
      </c>
    </row>
    <row r="8126" spans="1:14" x14ac:dyDescent="0.2">
      <c r="A8126" s="2" t="s">
        <v>41</v>
      </c>
      <c r="B8126" s="2" t="s">
        <v>32</v>
      </c>
      <c r="C8126" s="2" t="s">
        <v>6</v>
      </c>
      <c r="D8126" s="2" t="s">
        <v>7</v>
      </c>
      <c r="E8126" s="2" t="s">
        <v>12</v>
      </c>
      <c r="F8126" s="2" t="s">
        <v>61</v>
      </c>
      <c r="G8126" s="1">
        <v>813.5</v>
      </c>
      <c r="H8126" s="1">
        <v>454.74</v>
      </c>
      <c r="I8126" s="4">
        <v>2</v>
      </c>
      <c r="J8126" s="2" t="s">
        <v>72</v>
      </c>
      <c r="K8126" s="1">
        <f>Tabelle111[[#This Row],[Menge kg Nges]]/1000</f>
        <v>0.8135</v>
      </c>
      <c r="L8126" s="1">
        <f>Tabelle111[[#This Row],[Menge kg P2O5]]/1000</f>
        <v>0.45474000000000003</v>
      </c>
      <c r="M8126" s="1">
        <f>Tabelle111[[#This Row],[Menge t Nges]]/Tabelle111[[#This Row],[Anzahl Lieferscheine]]</f>
        <v>0.40675</v>
      </c>
      <c r="N8126" s="1">
        <f>Tabelle111[[#This Row],[Menge t P2O5]]/Tabelle111[[#This Row],[Anzahl Lieferscheine]]</f>
        <v>0.22737000000000002</v>
      </c>
    </row>
    <row r="8127" spans="1:14" x14ac:dyDescent="0.2">
      <c r="A8127" s="2" t="s">
        <v>41</v>
      </c>
      <c r="B8127" s="2" t="s">
        <v>32</v>
      </c>
      <c r="C8127" s="2" t="s">
        <v>6</v>
      </c>
      <c r="D8127" s="2" t="s">
        <v>7</v>
      </c>
      <c r="E8127" s="2" t="s">
        <v>13</v>
      </c>
      <c r="F8127" s="2" t="s">
        <v>61</v>
      </c>
      <c r="G8127" s="1">
        <v>1254.18</v>
      </c>
      <c r="H8127" s="1">
        <v>699.66</v>
      </c>
      <c r="I8127" s="4">
        <v>4</v>
      </c>
      <c r="J8127" s="2" t="s">
        <v>72</v>
      </c>
      <c r="K8127" s="1">
        <f>Tabelle111[[#This Row],[Menge kg Nges]]/1000</f>
        <v>1.2541800000000001</v>
      </c>
      <c r="L8127" s="1">
        <f>Tabelle111[[#This Row],[Menge kg P2O5]]/1000</f>
        <v>0.69965999999999995</v>
      </c>
      <c r="M8127" s="1">
        <f>Tabelle111[[#This Row],[Menge t Nges]]/Tabelle111[[#This Row],[Anzahl Lieferscheine]]</f>
        <v>0.31354500000000002</v>
      </c>
      <c r="N8127" s="1">
        <f>Tabelle111[[#This Row],[Menge t P2O5]]/Tabelle111[[#This Row],[Anzahl Lieferscheine]]</f>
        <v>0.17491499999999999</v>
      </c>
    </row>
    <row r="8128" spans="1:14" x14ac:dyDescent="0.2">
      <c r="A8128" s="2" t="s">
        <v>41</v>
      </c>
      <c r="B8128" s="2" t="s">
        <v>27</v>
      </c>
      <c r="C8128" s="2" t="s">
        <v>25</v>
      </c>
      <c r="D8128" s="2" t="s">
        <v>25</v>
      </c>
      <c r="E8128" s="2" t="s">
        <v>26</v>
      </c>
      <c r="F8128" s="2" t="s">
        <v>61</v>
      </c>
      <c r="G8128" s="1">
        <v>110.7</v>
      </c>
      <c r="H8128" s="1">
        <v>82.35</v>
      </c>
      <c r="I8128" s="4">
        <v>1</v>
      </c>
      <c r="J8128" s="2" t="s">
        <v>72</v>
      </c>
      <c r="K8128" s="1">
        <f>Tabelle111[[#This Row],[Menge kg Nges]]/1000</f>
        <v>0.11070000000000001</v>
      </c>
      <c r="L8128" s="1">
        <f>Tabelle111[[#This Row],[Menge kg P2O5]]/1000</f>
        <v>8.2349999999999993E-2</v>
      </c>
      <c r="M8128" s="1">
        <f>Tabelle111[[#This Row],[Menge t Nges]]/Tabelle111[[#This Row],[Anzahl Lieferscheine]]</f>
        <v>0.11070000000000001</v>
      </c>
      <c r="N8128" s="1">
        <f>Tabelle111[[#This Row],[Menge t P2O5]]/Tabelle111[[#This Row],[Anzahl Lieferscheine]]</f>
        <v>8.2349999999999993E-2</v>
      </c>
    </row>
    <row r="8129" spans="1:14" x14ac:dyDescent="0.2">
      <c r="A8129" s="2" t="s">
        <v>41</v>
      </c>
      <c r="B8129" s="2" t="s">
        <v>27</v>
      </c>
      <c r="C8129" s="2" t="s">
        <v>63</v>
      </c>
      <c r="D8129" s="2" t="s">
        <v>63</v>
      </c>
      <c r="E8129" s="2" t="s">
        <v>63</v>
      </c>
      <c r="F8129" s="2" t="s">
        <v>61</v>
      </c>
      <c r="G8129" s="1">
        <v>153.63</v>
      </c>
      <c r="H8129" s="1">
        <v>94.77</v>
      </c>
      <c r="I8129" s="4">
        <v>1</v>
      </c>
      <c r="J8129" s="2" t="s">
        <v>72</v>
      </c>
      <c r="K8129" s="1">
        <f>Tabelle111[[#This Row],[Menge kg Nges]]/1000</f>
        <v>0.15362999999999999</v>
      </c>
      <c r="L8129" s="1">
        <f>Tabelle111[[#This Row],[Menge kg P2O5]]/1000</f>
        <v>9.4769999999999993E-2</v>
      </c>
      <c r="M8129" s="1">
        <f>Tabelle111[[#This Row],[Menge t Nges]]/Tabelle111[[#This Row],[Anzahl Lieferscheine]]</f>
        <v>0.15362999999999999</v>
      </c>
      <c r="N8129" s="1">
        <f>Tabelle111[[#This Row],[Menge t P2O5]]/Tabelle111[[#This Row],[Anzahl Lieferscheine]]</f>
        <v>9.4769999999999993E-2</v>
      </c>
    </row>
    <row r="8130" spans="1:14" x14ac:dyDescent="0.2">
      <c r="A8130" s="2" t="s">
        <v>41</v>
      </c>
      <c r="B8130" s="2" t="s">
        <v>34</v>
      </c>
      <c r="C8130" s="2" t="s">
        <v>6</v>
      </c>
      <c r="D8130" s="2" t="s">
        <v>7</v>
      </c>
      <c r="E8130" s="2" t="s">
        <v>8</v>
      </c>
      <c r="F8130" s="2" t="s">
        <v>61</v>
      </c>
      <c r="G8130" s="1">
        <v>1704.1999999999998</v>
      </c>
      <c r="H8130" s="1">
        <v>788.2</v>
      </c>
      <c r="I8130" s="4">
        <v>9</v>
      </c>
      <c r="J8130" s="2" t="s">
        <v>72</v>
      </c>
      <c r="K8130" s="1">
        <f>Tabelle111[[#This Row],[Menge kg Nges]]/1000</f>
        <v>1.7041999999999997</v>
      </c>
      <c r="L8130" s="1">
        <f>Tabelle111[[#This Row],[Menge kg P2O5]]/1000</f>
        <v>0.78820000000000001</v>
      </c>
      <c r="M8130" s="1">
        <f>Tabelle111[[#This Row],[Menge t Nges]]/Tabelle111[[#This Row],[Anzahl Lieferscheine]]</f>
        <v>0.18935555555555553</v>
      </c>
      <c r="N8130" s="1">
        <f>Tabelle111[[#This Row],[Menge t P2O5]]/Tabelle111[[#This Row],[Anzahl Lieferscheine]]</f>
        <v>8.7577777777777782E-2</v>
      </c>
    </row>
    <row r="8131" spans="1:14" x14ac:dyDescent="0.2">
      <c r="A8131" s="2" t="s">
        <v>41</v>
      </c>
      <c r="B8131" s="2" t="s">
        <v>34</v>
      </c>
      <c r="C8131" s="2" t="s">
        <v>6</v>
      </c>
      <c r="D8131" s="2" t="s">
        <v>7</v>
      </c>
      <c r="E8131" s="2" t="s">
        <v>9</v>
      </c>
      <c r="F8131" s="2" t="s">
        <v>61</v>
      </c>
      <c r="G8131" s="1">
        <v>1065.05</v>
      </c>
      <c r="H8131" s="1">
        <v>506.1</v>
      </c>
      <c r="I8131" s="4">
        <v>6</v>
      </c>
      <c r="J8131" s="2" t="s">
        <v>72</v>
      </c>
      <c r="K8131" s="1">
        <f>Tabelle111[[#This Row],[Menge kg Nges]]/1000</f>
        <v>1.0650500000000001</v>
      </c>
      <c r="L8131" s="1">
        <f>Tabelle111[[#This Row],[Menge kg P2O5]]/1000</f>
        <v>0.50609999999999999</v>
      </c>
      <c r="M8131" s="1">
        <f>Tabelle111[[#This Row],[Menge t Nges]]/Tabelle111[[#This Row],[Anzahl Lieferscheine]]</f>
        <v>0.17750833333333335</v>
      </c>
      <c r="N8131" s="1">
        <f>Tabelle111[[#This Row],[Menge t P2O5]]/Tabelle111[[#This Row],[Anzahl Lieferscheine]]</f>
        <v>8.4349999999999994E-2</v>
      </c>
    </row>
    <row r="8132" spans="1:14" x14ac:dyDescent="0.2">
      <c r="A8132" s="2" t="s">
        <v>41</v>
      </c>
      <c r="B8132" s="2" t="s">
        <v>34</v>
      </c>
      <c r="C8132" s="2" t="s">
        <v>6</v>
      </c>
      <c r="D8132" s="2" t="s">
        <v>7</v>
      </c>
      <c r="E8132" s="2" t="s">
        <v>11</v>
      </c>
      <c r="F8132" s="2" t="s">
        <v>61</v>
      </c>
      <c r="G8132" s="1">
        <v>783.36</v>
      </c>
      <c r="H8132" s="1">
        <v>348.84</v>
      </c>
      <c r="I8132" s="4">
        <v>1</v>
      </c>
      <c r="J8132" s="2" t="s">
        <v>72</v>
      </c>
      <c r="K8132" s="1">
        <f>Tabelle111[[#This Row],[Menge kg Nges]]/1000</f>
        <v>0.78336000000000006</v>
      </c>
      <c r="L8132" s="1">
        <f>Tabelle111[[#This Row],[Menge kg P2O5]]/1000</f>
        <v>0.34883999999999998</v>
      </c>
      <c r="M8132" s="1">
        <f>Tabelle111[[#This Row],[Menge t Nges]]/Tabelle111[[#This Row],[Anzahl Lieferscheine]]</f>
        <v>0.78336000000000006</v>
      </c>
      <c r="N8132" s="1">
        <f>Tabelle111[[#This Row],[Menge t P2O5]]/Tabelle111[[#This Row],[Anzahl Lieferscheine]]</f>
        <v>0.34883999999999998</v>
      </c>
    </row>
    <row r="8133" spans="1:14" x14ac:dyDescent="0.2">
      <c r="A8133" s="2" t="s">
        <v>41</v>
      </c>
      <c r="B8133" s="2" t="s">
        <v>34</v>
      </c>
      <c r="C8133" s="2" t="s">
        <v>6</v>
      </c>
      <c r="D8133" s="2" t="s">
        <v>7</v>
      </c>
      <c r="E8133" s="2" t="s">
        <v>12</v>
      </c>
      <c r="F8133" s="2" t="s">
        <v>61</v>
      </c>
      <c r="G8133" s="1">
        <v>262.5</v>
      </c>
      <c r="H8133" s="1">
        <v>112.5</v>
      </c>
      <c r="I8133" s="4">
        <v>1</v>
      </c>
      <c r="J8133" s="2" t="s">
        <v>72</v>
      </c>
      <c r="K8133" s="1">
        <f>Tabelle111[[#This Row],[Menge kg Nges]]/1000</f>
        <v>0.26250000000000001</v>
      </c>
      <c r="L8133" s="1">
        <f>Tabelle111[[#This Row],[Menge kg P2O5]]/1000</f>
        <v>0.1125</v>
      </c>
      <c r="M8133" s="1">
        <f>Tabelle111[[#This Row],[Menge t Nges]]/Tabelle111[[#This Row],[Anzahl Lieferscheine]]</f>
        <v>0.26250000000000001</v>
      </c>
      <c r="N8133" s="1">
        <f>Tabelle111[[#This Row],[Menge t P2O5]]/Tabelle111[[#This Row],[Anzahl Lieferscheine]]</f>
        <v>0.1125</v>
      </c>
    </row>
    <row r="8134" spans="1:14" x14ac:dyDescent="0.2">
      <c r="A8134" s="2" t="s">
        <v>41</v>
      </c>
      <c r="B8134" s="2" t="s">
        <v>34</v>
      </c>
      <c r="C8134" s="2" t="s">
        <v>6</v>
      </c>
      <c r="D8134" s="2" t="s">
        <v>7</v>
      </c>
      <c r="E8134" s="2" t="s">
        <v>13</v>
      </c>
      <c r="F8134" s="2" t="s">
        <v>61</v>
      </c>
      <c r="G8134" s="1">
        <v>395.03999999999996</v>
      </c>
      <c r="H8134" s="1">
        <v>212.37</v>
      </c>
      <c r="I8134" s="4">
        <v>3</v>
      </c>
      <c r="J8134" s="2" t="s">
        <v>72</v>
      </c>
      <c r="K8134" s="1">
        <f>Tabelle111[[#This Row],[Menge kg Nges]]/1000</f>
        <v>0.39503999999999995</v>
      </c>
      <c r="L8134" s="1">
        <f>Tabelle111[[#This Row],[Menge kg P2O5]]/1000</f>
        <v>0.21237</v>
      </c>
      <c r="M8134" s="1">
        <f>Tabelle111[[#This Row],[Menge t Nges]]/Tabelle111[[#This Row],[Anzahl Lieferscheine]]</f>
        <v>0.13167999999999999</v>
      </c>
      <c r="N8134" s="1">
        <f>Tabelle111[[#This Row],[Menge t P2O5]]/Tabelle111[[#This Row],[Anzahl Lieferscheine]]</f>
        <v>7.0790000000000006E-2</v>
      </c>
    </row>
    <row r="8135" spans="1:14" x14ac:dyDescent="0.2">
      <c r="A8135" s="2" t="s">
        <v>41</v>
      </c>
      <c r="B8135" s="2" t="s">
        <v>34</v>
      </c>
      <c r="C8135" s="2" t="s">
        <v>6</v>
      </c>
      <c r="D8135" s="2" t="s">
        <v>15</v>
      </c>
      <c r="E8135" s="2" t="s">
        <v>23</v>
      </c>
      <c r="F8135" s="2" t="s">
        <v>61</v>
      </c>
      <c r="G8135" s="1">
        <v>1114.5</v>
      </c>
      <c r="H8135" s="1">
        <v>979.5</v>
      </c>
      <c r="I8135" s="4">
        <v>1</v>
      </c>
      <c r="J8135" s="2" t="s">
        <v>72</v>
      </c>
      <c r="K8135" s="1">
        <f>Tabelle111[[#This Row],[Menge kg Nges]]/1000</f>
        <v>1.1145</v>
      </c>
      <c r="L8135" s="1">
        <f>Tabelle111[[#This Row],[Menge kg P2O5]]/1000</f>
        <v>0.97950000000000004</v>
      </c>
      <c r="M8135" s="1">
        <f>Tabelle111[[#This Row],[Menge t Nges]]/Tabelle111[[#This Row],[Anzahl Lieferscheine]]</f>
        <v>1.1145</v>
      </c>
      <c r="N8135" s="1">
        <f>Tabelle111[[#This Row],[Menge t P2O5]]/Tabelle111[[#This Row],[Anzahl Lieferscheine]]</f>
        <v>0.97950000000000004</v>
      </c>
    </row>
    <row r="8136" spans="1:14" x14ac:dyDescent="0.2">
      <c r="A8136" s="2" t="s">
        <v>41</v>
      </c>
      <c r="B8136" s="2" t="s">
        <v>39</v>
      </c>
      <c r="C8136" s="2" t="s">
        <v>6</v>
      </c>
      <c r="D8136" s="2" t="s">
        <v>7</v>
      </c>
      <c r="E8136" s="2" t="s">
        <v>11</v>
      </c>
      <c r="F8136" s="2" t="s">
        <v>61</v>
      </c>
      <c r="G8136" s="1">
        <v>787.5</v>
      </c>
      <c r="H8136" s="1">
        <v>315</v>
      </c>
      <c r="I8136" s="4">
        <v>1</v>
      </c>
      <c r="J8136" s="2" t="s">
        <v>72</v>
      </c>
      <c r="K8136" s="1">
        <f>Tabelle111[[#This Row],[Menge kg Nges]]/1000</f>
        <v>0.78749999999999998</v>
      </c>
      <c r="L8136" s="1">
        <f>Tabelle111[[#This Row],[Menge kg P2O5]]/1000</f>
        <v>0.315</v>
      </c>
      <c r="M8136" s="1">
        <f>Tabelle111[[#This Row],[Menge t Nges]]/Tabelle111[[#This Row],[Anzahl Lieferscheine]]</f>
        <v>0.78749999999999998</v>
      </c>
      <c r="N8136" s="1">
        <f>Tabelle111[[#This Row],[Menge t P2O5]]/Tabelle111[[#This Row],[Anzahl Lieferscheine]]</f>
        <v>0.315</v>
      </c>
    </row>
    <row r="8137" spans="1:14" x14ac:dyDescent="0.2">
      <c r="A8137" s="2" t="s">
        <v>41</v>
      </c>
      <c r="B8137" s="2" t="s">
        <v>39</v>
      </c>
      <c r="C8137" s="2" t="s">
        <v>6</v>
      </c>
      <c r="D8137" s="2" t="s">
        <v>7</v>
      </c>
      <c r="E8137" s="2" t="s">
        <v>12</v>
      </c>
      <c r="F8137" s="2" t="s">
        <v>61</v>
      </c>
      <c r="G8137" s="1">
        <v>3079</v>
      </c>
      <c r="H8137" s="1">
        <v>1450.5</v>
      </c>
      <c r="I8137" s="4">
        <v>20</v>
      </c>
      <c r="J8137" s="2" t="s">
        <v>72</v>
      </c>
      <c r="K8137" s="1">
        <f>Tabelle111[[#This Row],[Menge kg Nges]]/1000</f>
        <v>3.0790000000000002</v>
      </c>
      <c r="L8137" s="1">
        <f>Tabelle111[[#This Row],[Menge kg P2O5]]/1000</f>
        <v>1.4504999999999999</v>
      </c>
      <c r="M8137" s="1">
        <f>Tabelle111[[#This Row],[Menge t Nges]]/Tabelle111[[#This Row],[Anzahl Lieferscheine]]</f>
        <v>0.15395</v>
      </c>
      <c r="N8137" s="1">
        <f>Tabelle111[[#This Row],[Menge t P2O5]]/Tabelle111[[#This Row],[Anzahl Lieferscheine]]</f>
        <v>7.2524999999999992E-2</v>
      </c>
    </row>
    <row r="8138" spans="1:14" x14ac:dyDescent="0.2">
      <c r="A8138" s="2" t="s">
        <v>41</v>
      </c>
      <c r="B8138" s="2" t="s">
        <v>39</v>
      </c>
      <c r="C8138" s="2" t="s">
        <v>6</v>
      </c>
      <c r="D8138" s="2" t="s">
        <v>7</v>
      </c>
      <c r="E8138" s="2" t="s">
        <v>14</v>
      </c>
      <c r="F8138" s="2" t="s">
        <v>61</v>
      </c>
      <c r="G8138" s="1">
        <v>430.65</v>
      </c>
      <c r="H8138" s="1">
        <v>200.1</v>
      </c>
      <c r="I8138" s="4">
        <v>3</v>
      </c>
      <c r="J8138" s="2" t="s">
        <v>72</v>
      </c>
      <c r="K8138" s="1">
        <f>Tabelle111[[#This Row],[Menge kg Nges]]/1000</f>
        <v>0.43064999999999998</v>
      </c>
      <c r="L8138" s="1">
        <f>Tabelle111[[#This Row],[Menge kg P2O5]]/1000</f>
        <v>0.2001</v>
      </c>
      <c r="M8138" s="1">
        <f>Tabelle111[[#This Row],[Menge t Nges]]/Tabelle111[[#This Row],[Anzahl Lieferscheine]]</f>
        <v>0.14354999999999998</v>
      </c>
      <c r="N8138" s="1">
        <f>Tabelle111[[#This Row],[Menge t P2O5]]/Tabelle111[[#This Row],[Anzahl Lieferscheine]]</f>
        <v>6.6699999999999995E-2</v>
      </c>
    </row>
    <row r="8139" spans="1:14" x14ac:dyDescent="0.2">
      <c r="A8139" s="2" t="s">
        <v>41</v>
      </c>
      <c r="B8139" s="2" t="s">
        <v>41</v>
      </c>
      <c r="C8139" s="2" t="s">
        <v>6</v>
      </c>
      <c r="D8139" s="2" t="s">
        <v>7</v>
      </c>
      <c r="E8139" s="2" t="s">
        <v>8</v>
      </c>
      <c r="F8139" s="2" t="s">
        <v>61</v>
      </c>
      <c r="G8139" s="1">
        <v>74176</v>
      </c>
      <c r="H8139" s="1">
        <v>34077.300000000003</v>
      </c>
      <c r="I8139" s="4">
        <v>136</v>
      </c>
      <c r="J8139" s="2" t="s">
        <v>72</v>
      </c>
      <c r="K8139" s="1">
        <f>Tabelle111[[#This Row],[Menge kg Nges]]/1000</f>
        <v>74.176000000000002</v>
      </c>
      <c r="L8139" s="1">
        <f>Tabelle111[[#This Row],[Menge kg P2O5]]/1000</f>
        <v>34.077300000000001</v>
      </c>
      <c r="M8139" s="1">
        <f>Tabelle111[[#This Row],[Menge t Nges]]/Tabelle111[[#This Row],[Anzahl Lieferscheine]]</f>
        <v>0.54541176470588237</v>
      </c>
      <c r="N8139" s="1">
        <f>Tabelle111[[#This Row],[Menge t P2O5]]/Tabelle111[[#This Row],[Anzahl Lieferscheine]]</f>
        <v>0.25056838235294121</v>
      </c>
    </row>
    <row r="8140" spans="1:14" x14ac:dyDescent="0.2">
      <c r="A8140" s="2" t="s">
        <v>41</v>
      </c>
      <c r="B8140" s="2" t="s">
        <v>41</v>
      </c>
      <c r="C8140" s="2" t="s">
        <v>6</v>
      </c>
      <c r="D8140" s="2" t="s">
        <v>7</v>
      </c>
      <c r="E8140" s="2" t="s">
        <v>9</v>
      </c>
      <c r="F8140" s="2" t="s">
        <v>61</v>
      </c>
      <c r="G8140" s="1">
        <v>65924.960000000021</v>
      </c>
      <c r="H8140" s="1">
        <v>29778.1</v>
      </c>
      <c r="I8140" s="4">
        <v>89</v>
      </c>
      <c r="J8140" s="2" t="s">
        <v>72</v>
      </c>
      <c r="K8140" s="1">
        <f>Tabelle111[[#This Row],[Menge kg Nges]]/1000</f>
        <v>65.924960000000027</v>
      </c>
      <c r="L8140" s="1">
        <f>Tabelle111[[#This Row],[Menge kg P2O5]]/1000</f>
        <v>29.778099999999998</v>
      </c>
      <c r="M8140" s="1">
        <f>Tabelle111[[#This Row],[Menge t Nges]]/Tabelle111[[#This Row],[Anzahl Lieferscheine]]</f>
        <v>0.74072988764044978</v>
      </c>
      <c r="N8140" s="1">
        <f>Tabelle111[[#This Row],[Menge t P2O5]]/Tabelle111[[#This Row],[Anzahl Lieferscheine]]</f>
        <v>0.33458539325842696</v>
      </c>
    </row>
    <row r="8141" spans="1:14" x14ac:dyDescent="0.2">
      <c r="A8141" s="2" t="s">
        <v>41</v>
      </c>
      <c r="B8141" s="2" t="s">
        <v>41</v>
      </c>
      <c r="C8141" s="2" t="s">
        <v>6</v>
      </c>
      <c r="D8141" s="2" t="s">
        <v>7</v>
      </c>
      <c r="E8141" s="2" t="s">
        <v>10</v>
      </c>
      <c r="F8141" s="2" t="s">
        <v>61</v>
      </c>
      <c r="G8141" s="1">
        <v>5498.09</v>
      </c>
      <c r="H8141" s="1">
        <v>2161.27</v>
      </c>
      <c r="I8141" s="4">
        <v>5</v>
      </c>
      <c r="J8141" s="2" t="s">
        <v>72</v>
      </c>
      <c r="K8141" s="1">
        <f>Tabelle111[[#This Row],[Menge kg Nges]]/1000</f>
        <v>5.4980900000000004</v>
      </c>
      <c r="L8141" s="1">
        <f>Tabelle111[[#This Row],[Menge kg P2O5]]/1000</f>
        <v>2.16127</v>
      </c>
      <c r="M8141" s="1">
        <f>Tabelle111[[#This Row],[Menge t Nges]]/Tabelle111[[#This Row],[Anzahl Lieferscheine]]</f>
        <v>1.099618</v>
      </c>
      <c r="N8141" s="1">
        <f>Tabelle111[[#This Row],[Menge t P2O5]]/Tabelle111[[#This Row],[Anzahl Lieferscheine]]</f>
        <v>0.43225400000000003</v>
      </c>
    </row>
    <row r="8142" spans="1:14" x14ac:dyDescent="0.2">
      <c r="A8142" s="2" t="s">
        <v>41</v>
      </c>
      <c r="B8142" s="2" t="s">
        <v>41</v>
      </c>
      <c r="C8142" s="2" t="s">
        <v>6</v>
      </c>
      <c r="D8142" s="2" t="s">
        <v>7</v>
      </c>
      <c r="E8142" s="2" t="s">
        <v>11</v>
      </c>
      <c r="F8142" s="2" t="s">
        <v>61</v>
      </c>
      <c r="G8142" s="1">
        <v>14292.380000000001</v>
      </c>
      <c r="H8142" s="1">
        <v>6248.9199999999992</v>
      </c>
      <c r="I8142" s="4">
        <v>53</v>
      </c>
      <c r="J8142" s="2" t="s">
        <v>72</v>
      </c>
      <c r="K8142" s="1">
        <f>Tabelle111[[#This Row],[Menge kg Nges]]/1000</f>
        <v>14.292380000000001</v>
      </c>
      <c r="L8142" s="1">
        <f>Tabelle111[[#This Row],[Menge kg P2O5]]/1000</f>
        <v>6.2489199999999991</v>
      </c>
      <c r="M8142" s="1">
        <f>Tabelle111[[#This Row],[Menge t Nges]]/Tabelle111[[#This Row],[Anzahl Lieferscheine]]</f>
        <v>0.26966754716981134</v>
      </c>
      <c r="N8142" s="1">
        <f>Tabelle111[[#This Row],[Menge t P2O5]]/Tabelle111[[#This Row],[Anzahl Lieferscheine]]</f>
        <v>0.11790415094339621</v>
      </c>
    </row>
    <row r="8143" spans="1:14" x14ac:dyDescent="0.2">
      <c r="A8143" s="2" t="s">
        <v>41</v>
      </c>
      <c r="B8143" s="2" t="s">
        <v>41</v>
      </c>
      <c r="C8143" s="2" t="s">
        <v>6</v>
      </c>
      <c r="D8143" s="2" t="s">
        <v>7</v>
      </c>
      <c r="E8143" s="2" t="s">
        <v>12</v>
      </c>
      <c r="F8143" s="2" t="s">
        <v>61</v>
      </c>
      <c r="G8143" s="1">
        <v>34270.17</v>
      </c>
      <c r="H8143" s="1">
        <v>15682.92</v>
      </c>
      <c r="I8143" s="4">
        <v>101</v>
      </c>
      <c r="J8143" s="2" t="s">
        <v>72</v>
      </c>
      <c r="K8143" s="1">
        <f>Tabelle111[[#This Row],[Menge kg Nges]]/1000</f>
        <v>34.27017</v>
      </c>
      <c r="L8143" s="1">
        <f>Tabelle111[[#This Row],[Menge kg P2O5]]/1000</f>
        <v>15.682919999999999</v>
      </c>
      <c r="M8143" s="1">
        <f>Tabelle111[[#This Row],[Menge t Nges]]/Tabelle111[[#This Row],[Anzahl Lieferscheine]]</f>
        <v>0.33930861386138617</v>
      </c>
      <c r="N8143" s="1">
        <f>Tabelle111[[#This Row],[Menge t P2O5]]/Tabelle111[[#This Row],[Anzahl Lieferscheine]]</f>
        <v>0.15527643564356436</v>
      </c>
    </row>
    <row r="8144" spans="1:14" x14ac:dyDescent="0.2">
      <c r="A8144" s="2" t="s">
        <v>41</v>
      </c>
      <c r="B8144" s="2" t="s">
        <v>41</v>
      </c>
      <c r="C8144" s="2" t="s">
        <v>6</v>
      </c>
      <c r="D8144" s="2" t="s">
        <v>7</v>
      </c>
      <c r="E8144" s="2" t="s">
        <v>13</v>
      </c>
      <c r="F8144" s="2" t="s">
        <v>61</v>
      </c>
      <c r="G8144" s="1">
        <v>22971.239999999998</v>
      </c>
      <c r="H8144" s="1">
        <v>11824.5</v>
      </c>
      <c r="I8144" s="4">
        <v>48</v>
      </c>
      <c r="J8144" s="2" t="s">
        <v>72</v>
      </c>
      <c r="K8144" s="1">
        <f>Tabelle111[[#This Row],[Menge kg Nges]]/1000</f>
        <v>22.971239999999998</v>
      </c>
      <c r="L8144" s="1">
        <f>Tabelle111[[#This Row],[Menge kg P2O5]]/1000</f>
        <v>11.8245</v>
      </c>
      <c r="M8144" s="1">
        <f>Tabelle111[[#This Row],[Menge t Nges]]/Tabelle111[[#This Row],[Anzahl Lieferscheine]]</f>
        <v>0.47856749999999998</v>
      </c>
      <c r="N8144" s="1">
        <f>Tabelle111[[#This Row],[Menge t P2O5]]/Tabelle111[[#This Row],[Anzahl Lieferscheine]]</f>
        <v>0.24634375</v>
      </c>
    </row>
    <row r="8145" spans="1:14" x14ac:dyDescent="0.2">
      <c r="A8145" s="2" t="s">
        <v>41</v>
      </c>
      <c r="B8145" s="2" t="s">
        <v>41</v>
      </c>
      <c r="C8145" s="2" t="s">
        <v>6</v>
      </c>
      <c r="D8145" s="2" t="s">
        <v>7</v>
      </c>
      <c r="E8145" s="2" t="s">
        <v>14</v>
      </c>
      <c r="F8145" s="2" t="s">
        <v>61</v>
      </c>
      <c r="G8145" s="1">
        <v>9697.5000000000018</v>
      </c>
      <c r="H8145" s="1">
        <v>5149.4999999999991</v>
      </c>
      <c r="I8145" s="4">
        <v>25</v>
      </c>
      <c r="J8145" s="2" t="s">
        <v>72</v>
      </c>
      <c r="K8145" s="1">
        <f>Tabelle111[[#This Row],[Menge kg Nges]]/1000</f>
        <v>9.6975000000000016</v>
      </c>
      <c r="L8145" s="1">
        <f>Tabelle111[[#This Row],[Menge kg P2O5]]/1000</f>
        <v>5.1494999999999989</v>
      </c>
      <c r="M8145" s="1">
        <f>Tabelle111[[#This Row],[Menge t Nges]]/Tabelle111[[#This Row],[Anzahl Lieferscheine]]</f>
        <v>0.38790000000000008</v>
      </c>
      <c r="N8145" s="1">
        <f>Tabelle111[[#This Row],[Menge t P2O5]]/Tabelle111[[#This Row],[Anzahl Lieferscheine]]</f>
        <v>0.20597999999999994</v>
      </c>
    </row>
    <row r="8146" spans="1:14" x14ac:dyDescent="0.2">
      <c r="A8146" s="2" t="s">
        <v>41</v>
      </c>
      <c r="B8146" s="2" t="s">
        <v>41</v>
      </c>
      <c r="C8146" s="2" t="s">
        <v>6</v>
      </c>
      <c r="D8146" s="2" t="s">
        <v>15</v>
      </c>
      <c r="E8146" s="2" t="s">
        <v>17</v>
      </c>
      <c r="F8146" s="2" t="s">
        <v>61</v>
      </c>
      <c r="G8146" s="1">
        <v>150</v>
      </c>
      <c r="H8146" s="1">
        <v>77</v>
      </c>
      <c r="I8146" s="4">
        <v>2</v>
      </c>
      <c r="J8146" s="2" t="s">
        <v>72</v>
      </c>
      <c r="K8146" s="1">
        <f>Tabelle111[[#This Row],[Menge kg Nges]]/1000</f>
        <v>0.15</v>
      </c>
      <c r="L8146" s="1">
        <f>Tabelle111[[#This Row],[Menge kg P2O5]]/1000</f>
        <v>7.6999999999999999E-2</v>
      </c>
      <c r="M8146" s="1">
        <f>Tabelle111[[#This Row],[Menge t Nges]]/Tabelle111[[#This Row],[Anzahl Lieferscheine]]</f>
        <v>7.4999999999999997E-2</v>
      </c>
      <c r="N8146" s="1">
        <f>Tabelle111[[#This Row],[Menge t P2O5]]/Tabelle111[[#This Row],[Anzahl Lieferscheine]]</f>
        <v>3.85E-2</v>
      </c>
    </row>
    <row r="8147" spans="1:14" x14ac:dyDescent="0.2">
      <c r="A8147" s="2" t="s">
        <v>41</v>
      </c>
      <c r="B8147" s="2" t="s">
        <v>41</v>
      </c>
      <c r="C8147" s="2" t="s">
        <v>6</v>
      </c>
      <c r="D8147" s="2" t="s">
        <v>15</v>
      </c>
      <c r="E8147" s="2" t="s">
        <v>18</v>
      </c>
      <c r="F8147" s="2" t="s">
        <v>61</v>
      </c>
      <c r="G8147" s="1">
        <v>1764</v>
      </c>
      <c r="H8147" s="1">
        <v>1428</v>
      </c>
      <c r="I8147" s="4">
        <v>3</v>
      </c>
      <c r="J8147" s="2" t="s">
        <v>72</v>
      </c>
      <c r="K8147" s="1">
        <f>Tabelle111[[#This Row],[Menge kg Nges]]/1000</f>
        <v>1.764</v>
      </c>
      <c r="L8147" s="1">
        <f>Tabelle111[[#This Row],[Menge kg P2O5]]/1000</f>
        <v>1.4279999999999999</v>
      </c>
      <c r="M8147" s="1">
        <f>Tabelle111[[#This Row],[Menge t Nges]]/Tabelle111[[#This Row],[Anzahl Lieferscheine]]</f>
        <v>0.58799999999999997</v>
      </c>
      <c r="N8147" s="1">
        <f>Tabelle111[[#This Row],[Menge t P2O5]]/Tabelle111[[#This Row],[Anzahl Lieferscheine]]</f>
        <v>0.47599999999999998</v>
      </c>
    </row>
    <row r="8148" spans="1:14" x14ac:dyDescent="0.2">
      <c r="A8148" s="2" t="s">
        <v>41</v>
      </c>
      <c r="B8148" s="2" t="s">
        <v>41</v>
      </c>
      <c r="C8148" s="2" t="s">
        <v>6</v>
      </c>
      <c r="D8148" s="2" t="s">
        <v>15</v>
      </c>
      <c r="E8148" s="2" t="s">
        <v>20</v>
      </c>
      <c r="F8148" s="2" t="s">
        <v>61</v>
      </c>
      <c r="G8148" s="1">
        <v>518.6</v>
      </c>
      <c r="H8148" s="1">
        <v>325.10000000000002</v>
      </c>
      <c r="I8148" s="4">
        <v>4</v>
      </c>
      <c r="J8148" s="2" t="s">
        <v>72</v>
      </c>
      <c r="K8148" s="1">
        <f>Tabelle111[[#This Row],[Menge kg Nges]]/1000</f>
        <v>0.51860000000000006</v>
      </c>
      <c r="L8148" s="1">
        <f>Tabelle111[[#This Row],[Menge kg P2O5]]/1000</f>
        <v>0.3251</v>
      </c>
      <c r="M8148" s="1">
        <f>Tabelle111[[#This Row],[Menge t Nges]]/Tabelle111[[#This Row],[Anzahl Lieferscheine]]</f>
        <v>0.12965000000000002</v>
      </c>
      <c r="N8148" s="1">
        <f>Tabelle111[[#This Row],[Menge t P2O5]]/Tabelle111[[#This Row],[Anzahl Lieferscheine]]</f>
        <v>8.1275E-2</v>
      </c>
    </row>
    <row r="8149" spans="1:14" x14ac:dyDescent="0.2">
      <c r="A8149" s="2" t="s">
        <v>41</v>
      </c>
      <c r="B8149" s="2" t="s">
        <v>41</v>
      </c>
      <c r="C8149" s="2" t="s">
        <v>6</v>
      </c>
      <c r="D8149" s="2" t="s">
        <v>15</v>
      </c>
      <c r="E8149" s="2" t="s">
        <v>21</v>
      </c>
      <c r="F8149" s="2" t="s">
        <v>61</v>
      </c>
      <c r="G8149" s="1">
        <v>1302.0999999999999</v>
      </c>
      <c r="H8149" s="1">
        <v>737.7</v>
      </c>
      <c r="I8149" s="4">
        <v>8</v>
      </c>
      <c r="J8149" s="2" t="s">
        <v>72</v>
      </c>
      <c r="K8149" s="1">
        <f>Tabelle111[[#This Row],[Menge kg Nges]]/1000</f>
        <v>1.3020999999999998</v>
      </c>
      <c r="L8149" s="1">
        <f>Tabelle111[[#This Row],[Menge kg P2O5]]/1000</f>
        <v>0.73770000000000002</v>
      </c>
      <c r="M8149" s="1">
        <f>Tabelle111[[#This Row],[Menge t Nges]]/Tabelle111[[#This Row],[Anzahl Lieferscheine]]</f>
        <v>0.16276249999999998</v>
      </c>
      <c r="N8149" s="1">
        <f>Tabelle111[[#This Row],[Menge t P2O5]]/Tabelle111[[#This Row],[Anzahl Lieferscheine]]</f>
        <v>9.2212500000000003E-2</v>
      </c>
    </row>
    <row r="8150" spans="1:14" x14ac:dyDescent="0.2">
      <c r="A8150" s="2" t="s">
        <v>41</v>
      </c>
      <c r="B8150" s="2" t="s">
        <v>41</v>
      </c>
      <c r="C8150" s="2" t="s">
        <v>6</v>
      </c>
      <c r="D8150" s="2" t="s">
        <v>15</v>
      </c>
      <c r="E8150" s="2" t="s">
        <v>9</v>
      </c>
      <c r="F8150" s="2" t="s">
        <v>61</v>
      </c>
      <c r="G8150" s="1">
        <v>1035.06</v>
      </c>
      <c r="H8150" s="1">
        <v>527.6</v>
      </c>
      <c r="I8150" s="4">
        <v>7</v>
      </c>
      <c r="J8150" s="2" t="s">
        <v>72</v>
      </c>
      <c r="K8150" s="1">
        <f>Tabelle111[[#This Row],[Menge kg Nges]]/1000</f>
        <v>1.0350599999999999</v>
      </c>
      <c r="L8150" s="1">
        <f>Tabelle111[[#This Row],[Menge kg P2O5]]/1000</f>
        <v>0.52760000000000007</v>
      </c>
      <c r="M8150" s="1">
        <f>Tabelle111[[#This Row],[Menge t Nges]]/Tabelle111[[#This Row],[Anzahl Lieferscheine]]</f>
        <v>0.14786571428571427</v>
      </c>
      <c r="N8150" s="1">
        <f>Tabelle111[[#This Row],[Menge t P2O5]]/Tabelle111[[#This Row],[Anzahl Lieferscheine]]</f>
        <v>7.5371428571428575E-2</v>
      </c>
    </row>
    <row r="8151" spans="1:14" x14ac:dyDescent="0.2">
      <c r="A8151" s="2" t="s">
        <v>41</v>
      </c>
      <c r="B8151" s="2" t="s">
        <v>41</v>
      </c>
      <c r="C8151" s="2" t="s">
        <v>6</v>
      </c>
      <c r="D8151" s="2" t="s">
        <v>15</v>
      </c>
      <c r="E8151" s="2" t="s">
        <v>10</v>
      </c>
      <c r="F8151" s="2" t="s">
        <v>61</v>
      </c>
      <c r="G8151" s="1">
        <v>1222.6999999999998</v>
      </c>
      <c r="H8151" s="1">
        <v>554.55999999999995</v>
      </c>
      <c r="I8151" s="4">
        <v>3</v>
      </c>
      <c r="J8151" s="2" t="s">
        <v>72</v>
      </c>
      <c r="K8151" s="1">
        <f>Tabelle111[[#This Row],[Menge kg Nges]]/1000</f>
        <v>1.2226999999999999</v>
      </c>
      <c r="L8151" s="1">
        <f>Tabelle111[[#This Row],[Menge kg P2O5]]/1000</f>
        <v>0.55455999999999994</v>
      </c>
      <c r="M8151" s="1">
        <f>Tabelle111[[#This Row],[Menge t Nges]]/Tabelle111[[#This Row],[Anzahl Lieferscheine]]</f>
        <v>0.40756666666666663</v>
      </c>
      <c r="N8151" s="1">
        <f>Tabelle111[[#This Row],[Menge t P2O5]]/Tabelle111[[#This Row],[Anzahl Lieferscheine]]</f>
        <v>0.18485333333333331</v>
      </c>
    </row>
    <row r="8152" spans="1:14" x14ac:dyDescent="0.2">
      <c r="A8152" s="2" t="s">
        <v>41</v>
      </c>
      <c r="B8152" s="2" t="s">
        <v>41</v>
      </c>
      <c r="C8152" s="2" t="s">
        <v>25</v>
      </c>
      <c r="D8152" s="2" t="s">
        <v>25</v>
      </c>
      <c r="E8152" s="2" t="s">
        <v>26</v>
      </c>
      <c r="F8152" s="2" t="s">
        <v>61</v>
      </c>
      <c r="G8152" s="1">
        <v>10165.92</v>
      </c>
      <c r="H8152" s="1">
        <v>8644.4100000000017</v>
      </c>
      <c r="I8152" s="4">
        <v>27</v>
      </c>
      <c r="J8152" s="2" t="s">
        <v>72</v>
      </c>
      <c r="K8152" s="1">
        <f>Tabelle111[[#This Row],[Menge kg Nges]]/1000</f>
        <v>10.16592</v>
      </c>
      <c r="L8152" s="1">
        <f>Tabelle111[[#This Row],[Menge kg P2O5]]/1000</f>
        <v>8.6444100000000024</v>
      </c>
      <c r="M8152" s="1">
        <f>Tabelle111[[#This Row],[Menge t Nges]]/Tabelle111[[#This Row],[Anzahl Lieferscheine]]</f>
        <v>0.37651555555555555</v>
      </c>
      <c r="N8152" s="1">
        <f>Tabelle111[[#This Row],[Menge t P2O5]]/Tabelle111[[#This Row],[Anzahl Lieferscheine]]</f>
        <v>0.32016333333333341</v>
      </c>
    </row>
    <row r="8153" spans="1:14" x14ac:dyDescent="0.2">
      <c r="A8153" s="2" t="s">
        <v>41</v>
      </c>
      <c r="B8153" s="2" t="s">
        <v>41</v>
      </c>
      <c r="C8153" s="2" t="s">
        <v>63</v>
      </c>
      <c r="D8153" s="2" t="s">
        <v>63</v>
      </c>
      <c r="E8153" s="2" t="s">
        <v>63</v>
      </c>
      <c r="F8153" s="2" t="s">
        <v>61</v>
      </c>
      <c r="G8153" s="1">
        <v>147.94</v>
      </c>
      <c r="H8153" s="1">
        <v>91.26</v>
      </c>
      <c r="I8153" s="4">
        <v>1</v>
      </c>
      <c r="J8153" s="2" t="s">
        <v>72</v>
      </c>
      <c r="K8153" s="1">
        <f>Tabelle111[[#This Row],[Menge kg Nges]]/1000</f>
        <v>0.14793999999999999</v>
      </c>
      <c r="L8153" s="1">
        <f>Tabelle111[[#This Row],[Menge kg P2O5]]/1000</f>
        <v>9.1260000000000008E-2</v>
      </c>
      <c r="M8153" s="1">
        <f>Tabelle111[[#This Row],[Menge t Nges]]/Tabelle111[[#This Row],[Anzahl Lieferscheine]]</f>
        <v>0.14793999999999999</v>
      </c>
      <c r="N8153" s="1">
        <f>Tabelle111[[#This Row],[Menge t P2O5]]/Tabelle111[[#This Row],[Anzahl Lieferscheine]]</f>
        <v>9.1260000000000008E-2</v>
      </c>
    </row>
    <row r="8154" spans="1:14" x14ac:dyDescent="0.2">
      <c r="A8154" s="2" t="s">
        <v>41</v>
      </c>
      <c r="B8154" s="2" t="s">
        <v>42</v>
      </c>
      <c r="C8154" s="2" t="s">
        <v>6</v>
      </c>
      <c r="D8154" s="2" t="s">
        <v>7</v>
      </c>
      <c r="E8154" s="2" t="s">
        <v>8</v>
      </c>
      <c r="F8154" s="2" t="s">
        <v>61</v>
      </c>
      <c r="G8154" s="1">
        <v>3970.4</v>
      </c>
      <c r="H8154" s="1">
        <v>1800.9</v>
      </c>
      <c r="I8154" s="4">
        <v>9</v>
      </c>
      <c r="J8154" s="2" t="s">
        <v>72</v>
      </c>
      <c r="K8154" s="1">
        <f>Tabelle111[[#This Row],[Menge kg Nges]]/1000</f>
        <v>3.9704000000000002</v>
      </c>
      <c r="L8154" s="1">
        <f>Tabelle111[[#This Row],[Menge kg P2O5]]/1000</f>
        <v>1.8009000000000002</v>
      </c>
      <c r="M8154" s="1">
        <f>Tabelle111[[#This Row],[Menge t Nges]]/Tabelle111[[#This Row],[Anzahl Lieferscheine]]</f>
        <v>0.44115555555555558</v>
      </c>
      <c r="N8154" s="1">
        <f>Tabelle111[[#This Row],[Menge t P2O5]]/Tabelle111[[#This Row],[Anzahl Lieferscheine]]</f>
        <v>0.20010000000000003</v>
      </c>
    </row>
    <row r="8155" spans="1:14" x14ac:dyDescent="0.2">
      <c r="A8155" s="2" t="s">
        <v>41</v>
      </c>
      <c r="B8155" s="2" t="s">
        <v>42</v>
      </c>
      <c r="C8155" s="2" t="s">
        <v>6</v>
      </c>
      <c r="D8155" s="2" t="s">
        <v>7</v>
      </c>
      <c r="E8155" s="2" t="s">
        <v>9</v>
      </c>
      <c r="F8155" s="2" t="s">
        <v>61</v>
      </c>
      <c r="G8155" s="1">
        <v>920</v>
      </c>
      <c r="H8155" s="1">
        <v>375</v>
      </c>
      <c r="I8155" s="4">
        <v>2</v>
      </c>
      <c r="J8155" s="2" t="s">
        <v>72</v>
      </c>
      <c r="K8155" s="1">
        <f>Tabelle111[[#This Row],[Menge kg Nges]]/1000</f>
        <v>0.92</v>
      </c>
      <c r="L8155" s="1">
        <f>Tabelle111[[#This Row],[Menge kg P2O5]]/1000</f>
        <v>0.375</v>
      </c>
      <c r="M8155" s="1">
        <f>Tabelle111[[#This Row],[Menge t Nges]]/Tabelle111[[#This Row],[Anzahl Lieferscheine]]</f>
        <v>0.46</v>
      </c>
      <c r="N8155" s="1">
        <f>Tabelle111[[#This Row],[Menge t P2O5]]/Tabelle111[[#This Row],[Anzahl Lieferscheine]]</f>
        <v>0.1875</v>
      </c>
    </row>
    <row r="8156" spans="1:14" x14ac:dyDescent="0.2">
      <c r="A8156" s="2" t="s">
        <v>41</v>
      </c>
      <c r="B8156" s="2" t="s">
        <v>42</v>
      </c>
      <c r="C8156" s="2" t="s">
        <v>6</v>
      </c>
      <c r="D8156" s="2" t="s">
        <v>7</v>
      </c>
      <c r="E8156" s="2" t="s">
        <v>11</v>
      </c>
      <c r="F8156" s="2" t="s">
        <v>61</v>
      </c>
      <c r="G8156" s="1">
        <v>3384.15</v>
      </c>
      <c r="H8156" s="1">
        <v>1524.89</v>
      </c>
      <c r="I8156" s="4">
        <v>9</v>
      </c>
      <c r="J8156" s="2" t="s">
        <v>72</v>
      </c>
      <c r="K8156" s="1">
        <f>Tabelle111[[#This Row],[Menge kg Nges]]/1000</f>
        <v>3.38415</v>
      </c>
      <c r="L8156" s="1">
        <f>Tabelle111[[#This Row],[Menge kg P2O5]]/1000</f>
        <v>1.5248900000000001</v>
      </c>
      <c r="M8156" s="1">
        <f>Tabelle111[[#This Row],[Menge t Nges]]/Tabelle111[[#This Row],[Anzahl Lieferscheine]]</f>
        <v>0.37601666666666667</v>
      </c>
      <c r="N8156" s="1">
        <f>Tabelle111[[#This Row],[Menge t P2O5]]/Tabelle111[[#This Row],[Anzahl Lieferscheine]]</f>
        <v>0.16943222222222223</v>
      </c>
    </row>
    <row r="8157" spans="1:14" x14ac:dyDescent="0.2">
      <c r="A8157" s="2" t="s">
        <v>41</v>
      </c>
      <c r="B8157" s="2" t="s">
        <v>42</v>
      </c>
      <c r="C8157" s="2" t="s">
        <v>6</v>
      </c>
      <c r="D8157" s="2" t="s">
        <v>7</v>
      </c>
      <c r="E8157" s="2" t="s">
        <v>12</v>
      </c>
      <c r="F8157" s="2" t="s">
        <v>61</v>
      </c>
      <c r="G8157" s="1">
        <v>11948</v>
      </c>
      <c r="H8157" s="1">
        <v>5457.62</v>
      </c>
      <c r="I8157" s="4">
        <v>39</v>
      </c>
      <c r="J8157" s="2" t="s">
        <v>72</v>
      </c>
      <c r="K8157" s="1">
        <f>Tabelle111[[#This Row],[Menge kg Nges]]/1000</f>
        <v>11.948</v>
      </c>
      <c r="L8157" s="1">
        <f>Tabelle111[[#This Row],[Menge kg P2O5]]/1000</f>
        <v>5.4576199999999995</v>
      </c>
      <c r="M8157" s="1">
        <f>Tabelle111[[#This Row],[Menge t Nges]]/Tabelle111[[#This Row],[Anzahl Lieferscheine]]</f>
        <v>0.30635897435897436</v>
      </c>
      <c r="N8157" s="1">
        <f>Tabelle111[[#This Row],[Menge t P2O5]]/Tabelle111[[#This Row],[Anzahl Lieferscheine]]</f>
        <v>0.13993897435897434</v>
      </c>
    </row>
    <row r="8158" spans="1:14" x14ac:dyDescent="0.2">
      <c r="A8158" s="2" t="s">
        <v>41</v>
      </c>
      <c r="B8158" s="2" t="s">
        <v>42</v>
      </c>
      <c r="C8158" s="2" t="s">
        <v>6</v>
      </c>
      <c r="D8158" s="2" t="s">
        <v>7</v>
      </c>
      <c r="E8158" s="2" t="s">
        <v>13</v>
      </c>
      <c r="F8158" s="2" t="s">
        <v>61</v>
      </c>
      <c r="G8158" s="1">
        <v>1537.5</v>
      </c>
      <c r="H8158" s="1">
        <v>987.5</v>
      </c>
      <c r="I8158" s="4">
        <v>5</v>
      </c>
      <c r="J8158" s="2" t="s">
        <v>72</v>
      </c>
      <c r="K8158" s="1">
        <f>Tabelle111[[#This Row],[Menge kg Nges]]/1000</f>
        <v>1.5375000000000001</v>
      </c>
      <c r="L8158" s="1">
        <f>Tabelle111[[#This Row],[Menge kg P2O5]]/1000</f>
        <v>0.98750000000000004</v>
      </c>
      <c r="M8158" s="1">
        <f>Tabelle111[[#This Row],[Menge t Nges]]/Tabelle111[[#This Row],[Anzahl Lieferscheine]]</f>
        <v>0.3075</v>
      </c>
      <c r="N8158" s="1">
        <f>Tabelle111[[#This Row],[Menge t P2O5]]/Tabelle111[[#This Row],[Anzahl Lieferscheine]]</f>
        <v>0.19750000000000001</v>
      </c>
    </row>
    <row r="8159" spans="1:14" x14ac:dyDescent="0.2">
      <c r="A8159" s="2" t="s">
        <v>41</v>
      </c>
      <c r="B8159" s="2" t="s">
        <v>42</v>
      </c>
      <c r="C8159" s="2" t="s">
        <v>6</v>
      </c>
      <c r="D8159" s="2" t="s">
        <v>15</v>
      </c>
      <c r="E8159" s="2" t="s">
        <v>21</v>
      </c>
      <c r="F8159" s="2" t="s">
        <v>61</v>
      </c>
      <c r="G8159" s="1">
        <v>112.7</v>
      </c>
      <c r="H8159" s="1">
        <v>61.9</v>
      </c>
      <c r="I8159" s="4">
        <v>1</v>
      </c>
      <c r="J8159" s="2" t="s">
        <v>72</v>
      </c>
      <c r="K8159" s="1">
        <f>Tabelle111[[#This Row],[Menge kg Nges]]/1000</f>
        <v>0.11270000000000001</v>
      </c>
      <c r="L8159" s="1">
        <f>Tabelle111[[#This Row],[Menge kg P2O5]]/1000</f>
        <v>6.1899999999999997E-2</v>
      </c>
      <c r="M8159" s="1">
        <f>Tabelle111[[#This Row],[Menge t Nges]]/Tabelle111[[#This Row],[Anzahl Lieferscheine]]</f>
        <v>0.11270000000000001</v>
      </c>
      <c r="N8159" s="1">
        <f>Tabelle111[[#This Row],[Menge t P2O5]]/Tabelle111[[#This Row],[Anzahl Lieferscheine]]</f>
        <v>6.1899999999999997E-2</v>
      </c>
    </row>
    <row r="8160" spans="1:14" x14ac:dyDescent="0.2">
      <c r="A8160" s="2" t="s">
        <v>41</v>
      </c>
      <c r="B8160" s="2" t="s">
        <v>42</v>
      </c>
      <c r="C8160" s="2" t="s">
        <v>25</v>
      </c>
      <c r="D8160" s="2" t="s">
        <v>25</v>
      </c>
      <c r="E8160" s="2" t="s">
        <v>26</v>
      </c>
      <c r="F8160" s="2" t="s">
        <v>61</v>
      </c>
      <c r="G8160" s="1">
        <v>1640.52</v>
      </c>
      <c r="H8160" s="1">
        <v>8202.5999999999985</v>
      </c>
      <c r="I8160" s="4">
        <v>33</v>
      </c>
      <c r="J8160" s="2" t="s">
        <v>72</v>
      </c>
      <c r="K8160" s="1">
        <f>Tabelle111[[#This Row],[Menge kg Nges]]/1000</f>
        <v>1.64052</v>
      </c>
      <c r="L8160" s="1">
        <f>Tabelle111[[#This Row],[Menge kg P2O5]]/1000</f>
        <v>8.2025999999999986</v>
      </c>
      <c r="M8160" s="1">
        <f>Tabelle111[[#This Row],[Menge t Nges]]/Tabelle111[[#This Row],[Anzahl Lieferscheine]]</f>
        <v>4.971272727272727E-2</v>
      </c>
      <c r="N8160" s="1">
        <f>Tabelle111[[#This Row],[Menge t P2O5]]/Tabelle111[[#This Row],[Anzahl Lieferscheine]]</f>
        <v>0.24856363636363632</v>
      </c>
    </row>
    <row r="8161" spans="1:14" x14ac:dyDescent="0.2">
      <c r="A8161" s="2" t="s">
        <v>42</v>
      </c>
      <c r="B8161" s="2" t="s">
        <v>5</v>
      </c>
      <c r="C8161" s="2" t="s">
        <v>6</v>
      </c>
      <c r="D8161" s="2" t="s">
        <v>7</v>
      </c>
      <c r="E8161" s="2" t="s">
        <v>12</v>
      </c>
      <c r="F8161" s="2" t="s">
        <v>61</v>
      </c>
      <c r="G8161" s="1">
        <v>693</v>
      </c>
      <c r="H8161" s="1">
        <v>283.5</v>
      </c>
      <c r="I8161" s="4">
        <v>3</v>
      </c>
      <c r="J8161" s="2" t="s">
        <v>72</v>
      </c>
      <c r="K8161" s="1">
        <f>Tabelle111[[#This Row],[Menge kg Nges]]/1000</f>
        <v>0.69299999999999995</v>
      </c>
      <c r="L8161" s="1">
        <f>Tabelle111[[#This Row],[Menge kg P2O5]]/1000</f>
        <v>0.28349999999999997</v>
      </c>
      <c r="M8161" s="1">
        <f>Tabelle111[[#This Row],[Menge t Nges]]/Tabelle111[[#This Row],[Anzahl Lieferscheine]]</f>
        <v>0.23099999999999998</v>
      </c>
      <c r="N8161" s="1">
        <f>Tabelle111[[#This Row],[Menge t P2O5]]/Tabelle111[[#This Row],[Anzahl Lieferscheine]]</f>
        <v>9.4499999999999987E-2</v>
      </c>
    </row>
    <row r="8162" spans="1:14" x14ac:dyDescent="0.2">
      <c r="A8162" s="2" t="s">
        <v>42</v>
      </c>
      <c r="B8162" s="2" t="s">
        <v>5</v>
      </c>
      <c r="C8162" s="2" t="s">
        <v>25</v>
      </c>
      <c r="D8162" s="2" t="s">
        <v>25</v>
      </c>
      <c r="E8162" s="2" t="s">
        <v>26</v>
      </c>
      <c r="F8162" s="2" t="s">
        <v>61</v>
      </c>
      <c r="G8162" s="1">
        <v>427.2</v>
      </c>
      <c r="H8162" s="1">
        <v>136.80000000000001</v>
      </c>
      <c r="I8162" s="4">
        <v>1</v>
      </c>
      <c r="J8162" s="2" t="s">
        <v>72</v>
      </c>
      <c r="K8162" s="1">
        <f>Tabelle111[[#This Row],[Menge kg Nges]]/1000</f>
        <v>0.42719999999999997</v>
      </c>
      <c r="L8162" s="1">
        <f>Tabelle111[[#This Row],[Menge kg P2O5]]/1000</f>
        <v>0.1368</v>
      </c>
      <c r="M8162" s="1">
        <f>Tabelle111[[#This Row],[Menge t Nges]]/Tabelle111[[#This Row],[Anzahl Lieferscheine]]</f>
        <v>0.42719999999999997</v>
      </c>
      <c r="N8162" s="1">
        <f>Tabelle111[[#This Row],[Menge t P2O5]]/Tabelle111[[#This Row],[Anzahl Lieferscheine]]</f>
        <v>0.1368</v>
      </c>
    </row>
    <row r="8163" spans="1:14" x14ac:dyDescent="0.2">
      <c r="A8163" s="2" t="s">
        <v>42</v>
      </c>
      <c r="B8163" s="2" t="s">
        <v>29</v>
      </c>
      <c r="C8163" s="2" t="s">
        <v>25</v>
      </c>
      <c r="D8163" s="2" t="s">
        <v>25</v>
      </c>
      <c r="E8163" s="2" t="s">
        <v>26</v>
      </c>
      <c r="F8163" s="2" t="s">
        <v>61</v>
      </c>
      <c r="G8163" s="1">
        <v>4054.7499999999995</v>
      </c>
      <c r="H8163" s="1">
        <v>2489</v>
      </c>
      <c r="I8163" s="4">
        <v>20</v>
      </c>
      <c r="J8163" s="2" t="s">
        <v>72</v>
      </c>
      <c r="K8163" s="1">
        <f>Tabelle111[[#This Row],[Menge kg Nges]]/1000</f>
        <v>4.0547499999999994</v>
      </c>
      <c r="L8163" s="1">
        <f>Tabelle111[[#This Row],[Menge kg P2O5]]/1000</f>
        <v>2.4889999999999999</v>
      </c>
      <c r="M8163" s="1">
        <f>Tabelle111[[#This Row],[Menge t Nges]]/Tabelle111[[#This Row],[Anzahl Lieferscheine]]</f>
        <v>0.20273749999999996</v>
      </c>
      <c r="N8163" s="1">
        <f>Tabelle111[[#This Row],[Menge t P2O5]]/Tabelle111[[#This Row],[Anzahl Lieferscheine]]</f>
        <v>0.12444999999999999</v>
      </c>
    </row>
    <row r="8164" spans="1:14" x14ac:dyDescent="0.2">
      <c r="A8164" s="2" t="s">
        <v>42</v>
      </c>
      <c r="B8164" s="2" t="s">
        <v>32</v>
      </c>
      <c r="C8164" s="2" t="s">
        <v>6</v>
      </c>
      <c r="D8164" s="2" t="s">
        <v>7</v>
      </c>
      <c r="E8164" s="2" t="s">
        <v>8</v>
      </c>
      <c r="F8164" s="2" t="s">
        <v>61</v>
      </c>
      <c r="G8164" s="1">
        <v>465.91999999999996</v>
      </c>
      <c r="H8164" s="1">
        <v>227.84</v>
      </c>
      <c r="I8164" s="4">
        <v>2</v>
      </c>
      <c r="J8164" s="2" t="s">
        <v>72</v>
      </c>
      <c r="K8164" s="1">
        <f>Tabelle111[[#This Row],[Menge kg Nges]]/1000</f>
        <v>0.46591999999999995</v>
      </c>
      <c r="L8164" s="1">
        <f>Tabelle111[[#This Row],[Menge kg P2O5]]/1000</f>
        <v>0.22784000000000001</v>
      </c>
      <c r="M8164" s="1">
        <f>Tabelle111[[#This Row],[Menge t Nges]]/Tabelle111[[#This Row],[Anzahl Lieferscheine]]</f>
        <v>0.23295999999999997</v>
      </c>
      <c r="N8164" s="1">
        <f>Tabelle111[[#This Row],[Menge t P2O5]]/Tabelle111[[#This Row],[Anzahl Lieferscheine]]</f>
        <v>0.11392000000000001</v>
      </c>
    </row>
    <row r="8165" spans="1:14" x14ac:dyDescent="0.2">
      <c r="A8165" s="2" t="s">
        <v>42</v>
      </c>
      <c r="B8165" s="2" t="s">
        <v>32</v>
      </c>
      <c r="C8165" s="2" t="s">
        <v>6</v>
      </c>
      <c r="D8165" s="2" t="s">
        <v>7</v>
      </c>
      <c r="E8165" s="2" t="s">
        <v>11</v>
      </c>
      <c r="F8165" s="2" t="s">
        <v>61</v>
      </c>
      <c r="G8165" s="1">
        <v>770</v>
      </c>
      <c r="H8165" s="1">
        <v>312</v>
      </c>
      <c r="I8165" s="4">
        <v>1</v>
      </c>
      <c r="J8165" s="2" t="s">
        <v>72</v>
      </c>
      <c r="K8165" s="1">
        <f>Tabelle111[[#This Row],[Menge kg Nges]]/1000</f>
        <v>0.77</v>
      </c>
      <c r="L8165" s="1">
        <f>Tabelle111[[#This Row],[Menge kg P2O5]]/1000</f>
        <v>0.312</v>
      </c>
      <c r="M8165" s="1">
        <f>Tabelle111[[#This Row],[Menge t Nges]]/Tabelle111[[#This Row],[Anzahl Lieferscheine]]</f>
        <v>0.77</v>
      </c>
      <c r="N8165" s="1">
        <f>Tabelle111[[#This Row],[Menge t P2O5]]/Tabelle111[[#This Row],[Anzahl Lieferscheine]]</f>
        <v>0.312</v>
      </c>
    </row>
    <row r="8166" spans="1:14" x14ac:dyDescent="0.2">
      <c r="A8166" s="2" t="s">
        <v>42</v>
      </c>
      <c r="B8166" s="2" t="s">
        <v>32</v>
      </c>
      <c r="C8166" s="2" t="s">
        <v>6</v>
      </c>
      <c r="D8166" s="2" t="s">
        <v>7</v>
      </c>
      <c r="E8166" s="2" t="s">
        <v>12</v>
      </c>
      <c r="F8166" s="2" t="s">
        <v>61</v>
      </c>
      <c r="G8166" s="1">
        <v>1595.19</v>
      </c>
      <c r="H8166" s="1">
        <v>744.69</v>
      </c>
      <c r="I8166" s="4">
        <v>4</v>
      </c>
      <c r="J8166" s="2" t="s">
        <v>72</v>
      </c>
      <c r="K8166" s="1">
        <f>Tabelle111[[#This Row],[Menge kg Nges]]/1000</f>
        <v>1.5951900000000001</v>
      </c>
      <c r="L8166" s="1">
        <f>Tabelle111[[#This Row],[Menge kg P2O5]]/1000</f>
        <v>0.74469000000000007</v>
      </c>
      <c r="M8166" s="1">
        <f>Tabelle111[[#This Row],[Menge t Nges]]/Tabelle111[[#This Row],[Anzahl Lieferscheine]]</f>
        <v>0.39879750000000003</v>
      </c>
      <c r="N8166" s="1">
        <f>Tabelle111[[#This Row],[Menge t P2O5]]/Tabelle111[[#This Row],[Anzahl Lieferscheine]]</f>
        <v>0.18617250000000002</v>
      </c>
    </row>
    <row r="8167" spans="1:14" x14ac:dyDescent="0.2">
      <c r="A8167" s="2" t="s">
        <v>42</v>
      </c>
      <c r="B8167" s="2" t="s">
        <v>32</v>
      </c>
      <c r="C8167" s="2" t="s">
        <v>6</v>
      </c>
      <c r="D8167" s="2" t="s">
        <v>7</v>
      </c>
      <c r="E8167" s="2" t="s">
        <v>14</v>
      </c>
      <c r="F8167" s="2" t="s">
        <v>61</v>
      </c>
      <c r="G8167" s="1">
        <v>3451.7999999999997</v>
      </c>
      <c r="H8167" s="1">
        <v>2018.3</v>
      </c>
      <c r="I8167" s="4">
        <v>9</v>
      </c>
      <c r="J8167" s="2" t="s">
        <v>72</v>
      </c>
      <c r="K8167" s="1">
        <f>Tabelle111[[#This Row],[Menge kg Nges]]/1000</f>
        <v>3.4517999999999995</v>
      </c>
      <c r="L8167" s="1">
        <f>Tabelle111[[#This Row],[Menge kg P2O5]]/1000</f>
        <v>2.0183</v>
      </c>
      <c r="M8167" s="1">
        <f>Tabelle111[[#This Row],[Menge t Nges]]/Tabelle111[[#This Row],[Anzahl Lieferscheine]]</f>
        <v>0.38353333333333328</v>
      </c>
      <c r="N8167" s="1">
        <f>Tabelle111[[#This Row],[Menge t P2O5]]/Tabelle111[[#This Row],[Anzahl Lieferscheine]]</f>
        <v>0.22425555555555554</v>
      </c>
    </row>
    <row r="8168" spans="1:14" x14ac:dyDescent="0.2">
      <c r="A8168" s="2" t="s">
        <v>42</v>
      </c>
      <c r="B8168" s="2" t="s">
        <v>32</v>
      </c>
      <c r="C8168" s="2" t="s">
        <v>6</v>
      </c>
      <c r="D8168" s="2" t="s">
        <v>15</v>
      </c>
      <c r="E8168" s="2" t="s">
        <v>19</v>
      </c>
      <c r="F8168" s="2" t="s">
        <v>61</v>
      </c>
      <c r="G8168" s="1">
        <v>108</v>
      </c>
      <c r="H8168" s="1">
        <v>120</v>
      </c>
      <c r="I8168" s="4">
        <v>1</v>
      </c>
      <c r="J8168" s="2" t="s">
        <v>72</v>
      </c>
      <c r="K8168" s="1">
        <f>Tabelle111[[#This Row],[Menge kg Nges]]/1000</f>
        <v>0.108</v>
      </c>
      <c r="L8168" s="1">
        <f>Tabelle111[[#This Row],[Menge kg P2O5]]/1000</f>
        <v>0.12</v>
      </c>
      <c r="M8168" s="1">
        <f>Tabelle111[[#This Row],[Menge t Nges]]/Tabelle111[[#This Row],[Anzahl Lieferscheine]]</f>
        <v>0.108</v>
      </c>
      <c r="N8168" s="1">
        <f>Tabelle111[[#This Row],[Menge t P2O5]]/Tabelle111[[#This Row],[Anzahl Lieferscheine]]</f>
        <v>0.12</v>
      </c>
    </row>
    <row r="8169" spans="1:14" x14ac:dyDescent="0.2">
      <c r="A8169" s="2" t="s">
        <v>42</v>
      </c>
      <c r="B8169" s="2" t="s">
        <v>32</v>
      </c>
      <c r="C8169" s="2" t="s">
        <v>6</v>
      </c>
      <c r="D8169" s="2" t="s">
        <v>15</v>
      </c>
      <c r="E8169" s="2" t="s">
        <v>20</v>
      </c>
      <c r="F8169" s="2" t="s">
        <v>61</v>
      </c>
      <c r="G8169" s="1">
        <v>2757.9199999999996</v>
      </c>
      <c r="H8169" s="1">
        <v>1672</v>
      </c>
      <c r="I8169" s="4">
        <v>24</v>
      </c>
      <c r="J8169" s="2" t="s">
        <v>72</v>
      </c>
      <c r="K8169" s="1">
        <f>Tabelle111[[#This Row],[Menge kg Nges]]/1000</f>
        <v>2.7579199999999995</v>
      </c>
      <c r="L8169" s="1">
        <f>Tabelle111[[#This Row],[Menge kg P2O5]]/1000</f>
        <v>1.6719999999999999</v>
      </c>
      <c r="M8169" s="1">
        <f>Tabelle111[[#This Row],[Menge t Nges]]/Tabelle111[[#This Row],[Anzahl Lieferscheine]]</f>
        <v>0.11491333333333331</v>
      </c>
      <c r="N8169" s="1">
        <f>Tabelle111[[#This Row],[Menge t P2O5]]/Tabelle111[[#This Row],[Anzahl Lieferscheine]]</f>
        <v>6.9666666666666668E-2</v>
      </c>
    </row>
    <row r="8170" spans="1:14" x14ac:dyDescent="0.2">
      <c r="A8170" s="2" t="s">
        <v>42</v>
      </c>
      <c r="B8170" s="2" t="s">
        <v>32</v>
      </c>
      <c r="C8170" s="2" t="s">
        <v>6</v>
      </c>
      <c r="D8170" s="2" t="s">
        <v>15</v>
      </c>
      <c r="E8170" s="2" t="s">
        <v>10</v>
      </c>
      <c r="F8170" s="2" t="s">
        <v>61</v>
      </c>
      <c r="G8170" s="1">
        <v>328.05</v>
      </c>
      <c r="H8170" s="1">
        <v>140.13</v>
      </c>
      <c r="I8170" s="4">
        <v>1</v>
      </c>
      <c r="J8170" s="2" t="s">
        <v>72</v>
      </c>
      <c r="K8170" s="1">
        <f>Tabelle111[[#This Row],[Menge kg Nges]]/1000</f>
        <v>0.32805000000000001</v>
      </c>
      <c r="L8170" s="1">
        <f>Tabelle111[[#This Row],[Menge kg P2O5]]/1000</f>
        <v>0.14013</v>
      </c>
      <c r="M8170" s="1">
        <f>Tabelle111[[#This Row],[Menge t Nges]]/Tabelle111[[#This Row],[Anzahl Lieferscheine]]</f>
        <v>0.32805000000000001</v>
      </c>
      <c r="N8170" s="1">
        <f>Tabelle111[[#This Row],[Menge t P2O5]]/Tabelle111[[#This Row],[Anzahl Lieferscheine]]</f>
        <v>0.14013</v>
      </c>
    </row>
    <row r="8171" spans="1:14" x14ac:dyDescent="0.2">
      <c r="A8171" s="2" t="s">
        <v>42</v>
      </c>
      <c r="B8171" s="2" t="s">
        <v>32</v>
      </c>
      <c r="C8171" s="2" t="s">
        <v>25</v>
      </c>
      <c r="D8171" s="2" t="s">
        <v>25</v>
      </c>
      <c r="E8171" s="2" t="s">
        <v>26</v>
      </c>
      <c r="F8171" s="2" t="s">
        <v>61</v>
      </c>
      <c r="G8171" s="1">
        <v>10947.409999999998</v>
      </c>
      <c r="H8171" s="1">
        <v>5546.9500000000053</v>
      </c>
      <c r="I8171" s="4">
        <v>80</v>
      </c>
      <c r="J8171" s="2" t="s">
        <v>72</v>
      </c>
      <c r="K8171" s="1">
        <f>Tabelle111[[#This Row],[Menge kg Nges]]/1000</f>
        <v>10.947409999999998</v>
      </c>
      <c r="L8171" s="1">
        <f>Tabelle111[[#This Row],[Menge kg P2O5]]/1000</f>
        <v>5.5469500000000052</v>
      </c>
      <c r="M8171" s="1">
        <f>Tabelle111[[#This Row],[Menge t Nges]]/Tabelle111[[#This Row],[Anzahl Lieferscheine]]</f>
        <v>0.13684262499999997</v>
      </c>
      <c r="N8171" s="1">
        <f>Tabelle111[[#This Row],[Menge t P2O5]]/Tabelle111[[#This Row],[Anzahl Lieferscheine]]</f>
        <v>6.9336875000000062E-2</v>
      </c>
    </row>
    <row r="8172" spans="1:14" x14ac:dyDescent="0.2">
      <c r="A8172" s="2" t="s">
        <v>42</v>
      </c>
      <c r="B8172" s="2" t="s">
        <v>36</v>
      </c>
      <c r="C8172" s="2" t="s">
        <v>25</v>
      </c>
      <c r="D8172" s="2" t="s">
        <v>25</v>
      </c>
      <c r="E8172" s="2" t="s">
        <v>26</v>
      </c>
      <c r="F8172" s="2" t="s">
        <v>61</v>
      </c>
      <c r="G8172" s="1">
        <v>129</v>
      </c>
      <c r="H8172" s="1">
        <v>88.5</v>
      </c>
      <c r="I8172" s="4">
        <v>1</v>
      </c>
      <c r="J8172" s="2" t="s">
        <v>72</v>
      </c>
      <c r="K8172" s="1">
        <f>Tabelle111[[#This Row],[Menge kg Nges]]/1000</f>
        <v>0.129</v>
      </c>
      <c r="L8172" s="1">
        <f>Tabelle111[[#This Row],[Menge kg P2O5]]/1000</f>
        <v>8.8499999999999995E-2</v>
      </c>
      <c r="M8172" s="1">
        <f>Tabelle111[[#This Row],[Menge t Nges]]/Tabelle111[[#This Row],[Anzahl Lieferscheine]]</f>
        <v>0.129</v>
      </c>
      <c r="N8172" s="1">
        <f>Tabelle111[[#This Row],[Menge t P2O5]]/Tabelle111[[#This Row],[Anzahl Lieferscheine]]</f>
        <v>8.8499999999999995E-2</v>
      </c>
    </row>
    <row r="8173" spans="1:14" x14ac:dyDescent="0.2">
      <c r="A8173" s="2" t="s">
        <v>42</v>
      </c>
      <c r="B8173" s="2" t="s">
        <v>27</v>
      </c>
      <c r="C8173" s="2" t="s">
        <v>25</v>
      </c>
      <c r="D8173" s="2" t="s">
        <v>25</v>
      </c>
      <c r="E8173" s="2" t="s">
        <v>26</v>
      </c>
      <c r="F8173" s="2" t="s">
        <v>61</v>
      </c>
      <c r="G8173" s="1">
        <v>3016.2999999999997</v>
      </c>
      <c r="H8173" s="1">
        <v>1705.5400000000002</v>
      </c>
      <c r="I8173" s="4">
        <v>17</v>
      </c>
      <c r="J8173" s="2" t="s">
        <v>72</v>
      </c>
      <c r="K8173" s="1">
        <f>Tabelle111[[#This Row],[Menge kg Nges]]/1000</f>
        <v>3.0162999999999998</v>
      </c>
      <c r="L8173" s="1">
        <f>Tabelle111[[#This Row],[Menge kg P2O5]]/1000</f>
        <v>1.7055400000000003</v>
      </c>
      <c r="M8173" s="1">
        <f>Tabelle111[[#This Row],[Menge t Nges]]/Tabelle111[[#This Row],[Anzahl Lieferscheine]]</f>
        <v>0.17742941176470586</v>
      </c>
      <c r="N8173" s="1">
        <f>Tabelle111[[#This Row],[Menge t P2O5]]/Tabelle111[[#This Row],[Anzahl Lieferscheine]]</f>
        <v>0.1003258823529412</v>
      </c>
    </row>
    <row r="8174" spans="1:14" x14ac:dyDescent="0.2">
      <c r="A8174" s="2" t="s">
        <v>42</v>
      </c>
      <c r="B8174" s="2" t="s">
        <v>47</v>
      </c>
      <c r="C8174" s="2" t="s">
        <v>6</v>
      </c>
      <c r="D8174" s="2" t="s">
        <v>7</v>
      </c>
      <c r="E8174" s="2" t="s">
        <v>8</v>
      </c>
      <c r="F8174" s="2" t="s">
        <v>61</v>
      </c>
      <c r="G8174" s="1">
        <v>9172.0099999999984</v>
      </c>
      <c r="H8174" s="1">
        <v>3433.05</v>
      </c>
      <c r="I8174" s="4">
        <v>54</v>
      </c>
      <c r="J8174" s="2" t="s">
        <v>72</v>
      </c>
      <c r="K8174" s="1">
        <f>Tabelle111[[#This Row],[Menge kg Nges]]/1000</f>
        <v>9.1720099999999984</v>
      </c>
      <c r="L8174" s="1">
        <f>Tabelle111[[#This Row],[Menge kg P2O5]]/1000</f>
        <v>3.4330500000000002</v>
      </c>
      <c r="M8174" s="1">
        <f>Tabelle111[[#This Row],[Menge t Nges]]/Tabelle111[[#This Row],[Anzahl Lieferscheine]]</f>
        <v>0.169852037037037</v>
      </c>
      <c r="N8174" s="1">
        <f>Tabelle111[[#This Row],[Menge t P2O5]]/Tabelle111[[#This Row],[Anzahl Lieferscheine]]</f>
        <v>6.3575000000000007E-2</v>
      </c>
    </row>
    <row r="8175" spans="1:14" x14ac:dyDescent="0.2">
      <c r="A8175" s="2" t="s">
        <v>42</v>
      </c>
      <c r="B8175" s="2" t="s">
        <v>47</v>
      </c>
      <c r="C8175" s="2" t="s">
        <v>6</v>
      </c>
      <c r="D8175" s="2" t="s">
        <v>7</v>
      </c>
      <c r="E8175" s="2" t="s">
        <v>9</v>
      </c>
      <c r="F8175" s="2" t="s">
        <v>61</v>
      </c>
      <c r="G8175" s="1">
        <v>227.4</v>
      </c>
      <c r="H8175" s="1">
        <v>93.3</v>
      </c>
      <c r="I8175" s="4">
        <v>3</v>
      </c>
      <c r="J8175" s="2" t="s">
        <v>72</v>
      </c>
      <c r="K8175" s="1">
        <f>Tabelle111[[#This Row],[Menge kg Nges]]/1000</f>
        <v>0.22740000000000002</v>
      </c>
      <c r="L8175" s="1">
        <f>Tabelle111[[#This Row],[Menge kg P2O5]]/1000</f>
        <v>9.3299999999999994E-2</v>
      </c>
      <c r="M8175" s="1">
        <f>Tabelle111[[#This Row],[Menge t Nges]]/Tabelle111[[#This Row],[Anzahl Lieferscheine]]</f>
        <v>7.5800000000000006E-2</v>
      </c>
      <c r="N8175" s="1">
        <f>Tabelle111[[#This Row],[Menge t P2O5]]/Tabelle111[[#This Row],[Anzahl Lieferscheine]]</f>
        <v>3.1099999999999999E-2</v>
      </c>
    </row>
    <row r="8176" spans="1:14" x14ac:dyDescent="0.2">
      <c r="A8176" s="2" t="s">
        <v>42</v>
      </c>
      <c r="B8176" s="2" t="s">
        <v>47</v>
      </c>
      <c r="C8176" s="2" t="s">
        <v>6</v>
      </c>
      <c r="D8176" s="2" t="s">
        <v>7</v>
      </c>
      <c r="E8176" s="2" t="s">
        <v>13</v>
      </c>
      <c r="F8176" s="2" t="s">
        <v>61</v>
      </c>
      <c r="G8176" s="1">
        <v>334.8</v>
      </c>
      <c r="H8176" s="1">
        <v>194.4</v>
      </c>
      <c r="I8176" s="4">
        <v>1</v>
      </c>
      <c r="J8176" s="2" t="s">
        <v>72</v>
      </c>
      <c r="K8176" s="1">
        <f>Tabelle111[[#This Row],[Menge kg Nges]]/1000</f>
        <v>0.33479999999999999</v>
      </c>
      <c r="L8176" s="1">
        <f>Tabelle111[[#This Row],[Menge kg P2O5]]/1000</f>
        <v>0.19440000000000002</v>
      </c>
      <c r="M8176" s="1">
        <f>Tabelle111[[#This Row],[Menge t Nges]]/Tabelle111[[#This Row],[Anzahl Lieferscheine]]</f>
        <v>0.33479999999999999</v>
      </c>
      <c r="N8176" s="1">
        <f>Tabelle111[[#This Row],[Menge t P2O5]]/Tabelle111[[#This Row],[Anzahl Lieferscheine]]</f>
        <v>0.19440000000000002</v>
      </c>
    </row>
    <row r="8177" spans="1:14" x14ac:dyDescent="0.2">
      <c r="A8177" s="2" t="s">
        <v>42</v>
      </c>
      <c r="B8177" s="2" t="s">
        <v>47</v>
      </c>
      <c r="C8177" s="2" t="s">
        <v>6</v>
      </c>
      <c r="D8177" s="2" t="s">
        <v>7</v>
      </c>
      <c r="E8177" s="2" t="s">
        <v>14</v>
      </c>
      <c r="F8177" s="2" t="s">
        <v>61</v>
      </c>
      <c r="G8177" s="1">
        <v>1819.11</v>
      </c>
      <c r="H8177" s="1">
        <v>697.05</v>
      </c>
      <c r="I8177" s="4">
        <v>6</v>
      </c>
      <c r="J8177" s="2" t="s">
        <v>72</v>
      </c>
      <c r="K8177" s="1">
        <f>Tabelle111[[#This Row],[Menge kg Nges]]/1000</f>
        <v>1.81911</v>
      </c>
      <c r="L8177" s="1">
        <f>Tabelle111[[#This Row],[Menge kg P2O5]]/1000</f>
        <v>0.69704999999999995</v>
      </c>
      <c r="M8177" s="1">
        <f>Tabelle111[[#This Row],[Menge t Nges]]/Tabelle111[[#This Row],[Anzahl Lieferscheine]]</f>
        <v>0.30318499999999998</v>
      </c>
      <c r="N8177" s="1">
        <f>Tabelle111[[#This Row],[Menge t P2O5]]/Tabelle111[[#This Row],[Anzahl Lieferscheine]]</f>
        <v>0.11617499999999999</v>
      </c>
    </row>
    <row r="8178" spans="1:14" x14ac:dyDescent="0.2">
      <c r="A8178" s="2" t="s">
        <v>42</v>
      </c>
      <c r="B8178" s="2" t="s">
        <v>47</v>
      </c>
      <c r="C8178" s="2" t="s">
        <v>6</v>
      </c>
      <c r="D8178" s="2" t="s">
        <v>15</v>
      </c>
      <c r="E8178" s="2" t="s">
        <v>8</v>
      </c>
      <c r="F8178" s="2" t="s">
        <v>61</v>
      </c>
      <c r="G8178" s="1">
        <v>890</v>
      </c>
      <c r="H8178" s="1">
        <v>520</v>
      </c>
      <c r="I8178" s="4">
        <v>3</v>
      </c>
      <c r="J8178" s="2" t="s">
        <v>72</v>
      </c>
      <c r="K8178" s="1">
        <f>Tabelle111[[#This Row],[Menge kg Nges]]/1000</f>
        <v>0.89</v>
      </c>
      <c r="L8178" s="1">
        <f>Tabelle111[[#This Row],[Menge kg P2O5]]/1000</f>
        <v>0.52</v>
      </c>
      <c r="M8178" s="1">
        <f>Tabelle111[[#This Row],[Menge t Nges]]/Tabelle111[[#This Row],[Anzahl Lieferscheine]]</f>
        <v>0.29666666666666669</v>
      </c>
      <c r="N8178" s="1">
        <f>Tabelle111[[#This Row],[Menge t P2O5]]/Tabelle111[[#This Row],[Anzahl Lieferscheine]]</f>
        <v>0.17333333333333334</v>
      </c>
    </row>
    <row r="8179" spans="1:14" x14ac:dyDescent="0.2">
      <c r="A8179" s="2" t="s">
        <v>42</v>
      </c>
      <c r="B8179" s="2" t="s">
        <v>47</v>
      </c>
      <c r="C8179" s="2" t="s">
        <v>25</v>
      </c>
      <c r="D8179" s="2" t="s">
        <v>25</v>
      </c>
      <c r="E8179" s="2" t="s">
        <v>26</v>
      </c>
      <c r="F8179" s="2" t="s">
        <v>61</v>
      </c>
      <c r="G8179" s="1">
        <v>263.14999999999998</v>
      </c>
      <c r="H8179" s="1">
        <v>1090.3700000000006</v>
      </c>
      <c r="I8179" s="4">
        <v>29</v>
      </c>
      <c r="J8179" s="2" t="s">
        <v>72</v>
      </c>
      <c r="K8179" s="1">
        <f>Tabelle111[[#This Row],[Menge kg Nges]]/1000</f>
        <v>0.26315</v>
      </c>
      <c r="L8179" s="1">
        <f>Tabelle111[[#This Row],[Menge kg P2O5]]/1000</f>
        <v>1.0903700000000005</v>
      </c>
      <c r="M8179" s="1">
        <f>Tabelle111[[#This Row],[Menge t Nges]]/Tabelle111[[#This Row],[Anzahl Lieferscheine]]</f>
        <v>9.0741379310344834E-3</v>
      </c>
      <c r="N8179" s="1">
        <f>Tabelle111[[#This Row],[Menge t P2O5]]/Tabelle111[[#This Row],[Anzahl Lieferscheine]]</f>
        <v>3.7598965517241394E-2</v>
      </c>
    </row>
    <row r="8180" spans="1:14" x14ac:dyDescent="0.2">
      <c r="A8180" s="2" t="s">
        <v>42</v>
      </c>
      <c r="B8180" s="2" t="s">
        <v>46</v>
      </c>
      <c r="C8180" s="2" t="s">
        <v>25</v>
      </c>
      <c r="D8180" s="2" t="s">
        <v>25</v>
      </c>
      <c r="E8180" s="2" t="s">
        <v>26</v>
      </c>
      <c r="F8180" s="2" t="s">
        <v>61</v>
      </c>
      <c r="G8180" s="1">
        <v>1396</v>
      </c>
      <c r="H8180" s="1">
        <v>864</v>
      </c>
      <c r="I8180" s="4">
        <v>6</v>
      </c>
      <c r="J8180" s="2" t="s">
        <v>72</v>
      </c>
      <c r="K8180" s="1">
        <f>Tabelle111[[#This Row],[Menge kg Nges]]/1000</f>
        <v>1.3959999999999999</v>
      </c>
      <c r="L8180" s="1">
        <f>Tabelle111[[#This Row],[Menge kg P2O5]]/1000</f>
        <v>0.86399999999999999</v>
      </c>
      <c r="M8180" s="1">
        <f>Tabelle111[[#This Row],[Menge t Nges]]/Tabelle111[[#This Row],[Anzahl Lieferscheine]]</f>
        <v>0.23266666666666666</v>
      </c>
      <c r="N8180" s="1">
        <f>Tabelle111[[#This Row],[Menge t P2O5]]/Tabelle111[[#This Row],[Anzahl Lieferscheine]]</f>
        <v>0.14399999999999999</v>
      </c>
    </row>
    <row r="8181" spans="1:14" x14ac:dyDescent="0.2">
      <c r="A8181" s="2" t="s">
        <v>42</v>
      </c>
      <c r="B8181" s="2" t="s">
        <v>34</v>
      </c>
      <c r="C8181" s="2" t="s">
        <v>6</v>
      </c>
      <c r="D8181" s="2" t="s">
        <v>7</v>
      </c>
      <c r="E8181" s="2" t="s">
        <v>14</v>
      </c>
      <c r="F8181" s="2" t="s">
        <v>61</v>
      </c>
      <c r="G8181" s="1">
        <v>435.02</v>
      </c>
      <c r="H8181" s="1">
        <v>277.93</v>
      </c>
      <c r="I8181" s="4">
        <v>1</v>
      </c>
      <c r="J8181" s="2" t="s">
        <v>72</v>
      </c>
      <c r="K8181" s="1">
        <f>Tabelle111[[#This Row],[Menge kg Nges]]/1000</f>
        <v>0.43501999999999996</v>
      </c>
      <c r="L8181" s="1">
        <f>Tabelle111[[#This Row],[Menge kg P2O5]]/1000</f>
        <v>0.27793000000000001</v>
      </c>
      <c r="M8181" s="1">
        <f>Tabelle111[[#This Row],[Menge t Nges]]/Tabelle111[[#This Row],[Anzahl Lieferscheine]]</f>
        <v>0.43501999999999996</v>
      </c>
      <c r="N8181" s="1">
        <f>Tabelle111[[#This Row],[Menge t P2O5]]/Tabelle111[[#This Row],[Anzahl Lieferscheine]]</f>
        <v>0.27793000000000001</v>
      </c>
    </row>
    <row r="8182" spans="1:14" x14ac:dyDescent="0.2">
      <c r="A8182" s="2" t="s">
        <v>42</v>
      </c>
      <c r="B8182" s="2" t="s">
        <v>34</v>
      </c>
      <c r="C8182" s="2" t="s">
        <v>25</v>
      </c>
      <c r="D8182" s="2" t="s">
        <v>25</v>
      </c>
      <c r="E8182" s="2" t="s">
        <v>26</v>
      </c>
      <c r="F8182" s="2" t="s">
        <v>61</v>
      </c>
      <c r="G8182" s="1">
        <v>5673.6500000000005</v>
      </c>
      <c r="H8182" s="1">
        <v>3419.1</v>
      </c>
      <c r="I8182" s="4">
        <v>27</v>
      </c>
      <c r="J8182" s="2" t="s">
        <v>72</v>
      </c>
      <c r="K8182" s="1">
        <f>Tabelle111[[#This Row],[Menge kg Nges]]/1000</f>
        <v>5.6736500000000003</v>
      </c>
      <c r="L8182" s="1">
        <f>Tabelle111[[#This Row],[Menge kg P2O5]]/1000</f>
        <v>3.4190999999999998</v>
      </c>
      <c r="M8182" s="1">
        <f>Tabelle111[[#This Row],[Menge t Nges]]/Tabelle111[[#This Row],[Anzahl Lieferscheine]]</f>
        <v>0.2101351851851852</v>
      </c>
      <c r="N8182" s="1">
        <f>Tabelle111[[#This Row],[Menge t P2O5]]/Tabelle111[[#This Row],[Anzahl Lieferscheine]]</f>
        <v>0.12663333333333332</v>
      </c>
    </row>
    <row r="8183" spans="1:14" x14ac:dyDescent="0.2">
      <c r="A8183" s="2" t="s">
        <v>42</v>
      </c>
      <c r="B8183" s="2" t="s">
        <v>37</v>
      </c>
      <c r="C8183" s="2" t="s">
        <v>6</v>
      </c>
      <c r="D8183" s="2" t="s">
        <v>7</v>
      </c>
      <c r="E8183" s="2" t="s">
        <v>8</v>
      </c>
      <c r="F8183" s="2" t="s">
        <v>61</v>
      </c>
      <c r="G8183" s="1">
        <v>196.56</v>
      </c>
      <c r="H8183" s="1">
        <v>66.42</v>
      </c>
      <c r="I8183" s="4">
        <v>1</v>
      </c>
      <c r="J8183" s="2" t="s">
        <v>72</v>
      </c>
      <c r="K8183" s="1">
        <f>Tabelle111[[#This Row],[Menge kg Nges]]/1000</f>
        <v>0.19656000000000001</v>
      </c>
      <c r="L8183" s="1">
        <f>Tabelle111[[#This Row],[Menge kg P2O5]]/1000</f>
        <v>6.6420000000000007E-2</v>
      </c>
      <c r="M8183" s="1">
        <f>Tabelle111[[#This Row],[Menge t Nges]]/Tabelle111[[#This Row],[Anzahl Lieferscheine]]</f>
        <v>0.19656000000000001</v>
      </c>
      <c r="N8183" s="1">
        <f>Tabelle111[[#This Row],[Menge t P2O5]]/Tabelle111[[#This Row],[Anzahl Lieferscheine]]</f>
        <v>6.6420000000000007E-2</v>
      </c>
    </row>
    <row r="8184" spans="1:14" x14ac:dyDescent="0.2">
      <c r="A8184" s="2" t="s">
        <v>42</v>
      </c>
      <c r="B8184" s="2" t="s">
        <v>37</v>
      </c>
      <c r="C8184" s="2" t="s">
        <v>6</v>
      </c>
      <c r="D8184" s="2" t="s">
        <v>7</v>
      </c>
      <c r="E8184" s="2" t="s">
        <v>9</v>
      </c>
      <c r="F8184" s="2" t="s">
        <v>61</v>
      </c>
      <c r="G8184" s="1">
        <v>156.6</v>
      </c>
      <c r="H8184" s="1">
        <v>64.8</v>
      </c>
      <c r="I8184" s="4">
        <v>2</v>
      </c>
      <c r="J8184" s="2" t="s">
        <v>72</v>
      </c>
      <c r="K8184" s="1">
        <f>Tabelle111[[#This Row],[Menge kg Nges]]/1000</f>
        <v>0.15659999999999999</v>
      </c>
      <c r="L8184" s="1">
        <f>Tabelle111[[#This Row],[Menge kg P2O5]]/1000</f>
        <v>6.4799999999999996E-2</v>
      </c>
      <c r="M8184" s="1">
        <f>Tabelle111[[#This Row],[Menge t Nges]]/Tabelle111[[#This Row],[Anzahl Lieferscheine]]</f>
        <v>7.8299999999999995E-2</v>
      </c>
      <c r="N8184" s="1">
        <f>Tabelle111[[#This Row],[Menge t P2O5]]/Tabelle111[[#This Row],[Anzahl Lieferscheine]]</f>
        <v>3.2399999999999998E-2</v>
      </c>
    </row>
    <row r="8185" spans="1:14" x14ac:dyDescent="0.2">
      <c r="A8185" s="2" t="s">
        <v>42</v>
      </c>
      <c r="B8185" s="2" t="s">
        <v>37</v>
      </c>
      <c r="C8185" s="2" t="s">
        <v>6</v>
      </c>
      <c r="D8185" s="2" t="s">
        <v>7</v>
      </c>
      <c r="E8185" s="2" t="s">
        <v>12</v>
      </c>
      <c r="F8185" s="2" t="s">
        <v>61</v>
      </c>
      <c r="G8185" s="1">
        <v>2335.37</v>
      </c>
      <c r="H8185" s="1">
        <v>881.81</v>
      </c>
      <c r="I8185" s="4">
        <v>5</v>
      </c>
      <c r="J8185" s="2" t="s">
        <v>72</v>
      </c>
      <c r="K8185" s="1">
        <f>Tabelle111[[#This Row],[Menge kg Nges]]/1000</f>
        <v>2.3353699999999997</v>
      </c>
      <c r="L8185" s="1">
        <f>Tabelle111[[#This Row],[Menge kg P2O5]]/1000</f>
        <v>0.88180999999999998</v>
      </c>
      <c r="M8185" s="1">
        <f>Tabelle111[[#This Row],[Menge t Nges]]/Tabelle111[[#This Row],[Anzahl Lieferscheine]]</f>
        <v>0.46707399999999993</v>
      </c>
      <c r="N8185" s="1">
        <f>Tabelle111[[#This Row],[Menge t P2O5]]/Tabelle111[[#This Row],[Anzahl Lieferscheine]]</f>
        <v>0.17636199999999999</v>
      </c>
    </row>
    <row r="8186" spans="1:14" x14ac:dyDescent="0.2">
      <c r="A8186" s="2" t="s">
        <v>42</v>
      </c>
      <c r="B8186" s="2" t="s">
        <v>37</v>
      </c>
      <c r="C8186" s="2" t="s">
        <v>6</v>
      </c>
      <c r="D8186" s="2" t="s">
        <v>7</v>
      </c>
      <c r="E8186" s="2" t="s">
        <v>14</v>
      </c>
      <c r="F8186" s="2" t="s">
        <v>61</v>
      </c>
      <c r="G8186" s="1">
        <v>2253.77</v>
      </c>
      <c r="H8186" s="1">
        <v>1140.97</v>
      </c>
      <c r="I8186" s="4">
        <v>11</v>
      </c>
      <c r="J8186" s="2" t="s">
        <v>72</v>
      </c>
      <c r="K8186" s="1">
        <f>Tabelle111[[#This Row],[Menge kg Nges]]/1000</f>
        <v>2.2537699999999998</v>
      </c>
      <c r="L8186" s="1">
        <f>Tabelle111[[#This Row],[Menge kg P2O5]]/1000</f>
        <v>1.14097</v>
      </c>
      <c r="M8186" s="1">
        <f>Tabelle111[[#This Row],[Menge t Nges]]/Tabelle111[[#This Row],[Anzahl Lieferscheine]]</f>
        <v>0.2048881818181818</v>
      </c>
      <c r="N8186" s="1">
        <f>Tabelle111[[#This Row],[Menge t P2O5]]/Tabelle111[[#This Row],[Anzahl Lieferscheine]]</f>
        <v>0.10372454545454546</v>
      </c>
    </row>
    <row r="8187" spans="1:14" x14ac:dyDescent="0.2">
      <c r="A8187" s="2" t="s">
        <v>42</v>
      </c>
      <c r="B8187" s="2" t="s">
        <v>37</v>
      </c>
      <c r="C8187" s="2" t="s">
        <v>6</v>
      </c>
      <c r="D8187" s="2" t="s">
        <v>15</v>
      </c>
      <c r="E8187" s="2" t="s">
        <v>8</v>
      </c>
      <c r="F8187" s="2" t="s">
        <v>61</v>
      </c>
      <c r="G8187" s="1">
        <v>356</v>
      </c>
      <c r="H8187" s="1">
        <v>208</v>
      </c>
      <c r="I8187" s="4">
        <v>2</v>
      </c>
      <c r="J8187" s="2" t="s">
        <v>72</v>
      </c>
      <c r="K8187" s="1">
        <f>Tabelle111[[#This Row],[Menge kg Nges]]/1000</f>
        <v>0.35599999999999998</v>
      </c>
      <c r="L8187" s="1">
        <f>Tabelle111[[#This Row],[Menge kg P2O5]]/1000</f>
        <v>0.20799999999999999</v>
      </c>
      <c r="M8187" s="1">
        <f>Tabelle111[[#This Row],[Menge t Nges]]/Tabelle111[[#This Row],[Anzahl Lieferscheine]]</f>
        <v>0.17799999999999999</v>
      </c>
      <c r="N8187" s="1">
        <f>Tabelle111[[#This Row],[Menge t P2O5]]/Tabelle111[[#This Row],[Anzahl Lieferscheine]]</f>
        <v>0.104</v>
      </c>
    </row>
    <row r="8188" spans="1:14" x14ac:dyDescent="0.2">
      <c r="A8188" s="2" t="s">
        <v>42</v>
      </c>
      <c r="B8188" s="2" t="s">
        <v>37</v>
      </c>
      <c r="C8188" s="2" t="s">
        <v>6</v>
      </c>
      <c r="D8188" s="2" t="s">
        <v>15</v>
      </c>
      <c r="E8188" s="2" t="s">
        <v>13</v>
      </c>
      <c r="F8188" s="2" t="s">
        <v>61</v>
      </c>
      <c r="G8188" s="1">
        <v>1365</v>
      </c>
      <c r="H8188" s="1">
        <v>1225</v>
      </c>
      <c r="I8188" s="4">
        <v>1</v>
      </c>
      <c r="J8188" s="2" t="s">
        <v>72</v>
      </c>
      <c r="K8188" s="1">
        <f>Tabelle111[[#This Row],[Menge kg Nges]]/1000</f>
        <v>1.365</v>
      </c>
      <c r="L8188" s="1">
        <f>Tabelle111[[#This Row],[Menge kg P2O5]]/1000</f>
        <v>1.2250000000000001</v>
      </c>
      <c r="M8188" s="1">
        <f>Tabelle111[[#This Row],[Menge t Nges]]/Tabelle111[[#This Row],[Anzahl Lieferscheine]]</f>
        <v>1.365</v>
      </c>
      <c r="N8188" s="1">
        <f>Tabelle111[[#This Row],[Menge t P2O5]]/Tabelle111[[#This Row],[Anzahl Lieferscheine]]</f>
        <v>1.2250000000000001</v>
      </c>
    </row>
    <row r="8189" spans="1:14" x14ac:dyDescent="0.2">
      <c r="A8189" s="2" t="s">
        <v>42</v>
      </c>
      <c r="B8189" s="2" t="s">
        <v>37</v>
      </c>
      <c r="C8189" s="2" t="s">
        <v>25</v>
      </c>
      <c r="D8189" s="2" t="s">
        <v>25</v>
      </c>
      <c r="E8189" s="2" t="s">
        <v>26</v>
      </c>
      <c r="F8189" s="2" t="s">
        <v>61</v>
      </c>
      <c r="G8189" s="1">
        <v>3105.7000000000003</v>
      </c>
      <c r="H8189" s="1">
        <v>1616.54</v>
      </c>
      <c r="I8189" s="4">
        <v>11</v>
      </c>
      <c r="J8189" s="2" t="s">
        <v>72</v>
      </c>
      <c r="K8189" s="1">
        <f>Tabelle111[[#This Row],[Menge kg Nges]]/1000</f>
        <v>3.1057000000000001</v>
      </c>
      <c r="L8189" s="1">
        <f>Tabelle111[[#This Row],[Menge kg P2O5]]/1000</f>
        <v>1.6165399999999999</v>
      </c>
      <c r="M8189" s="1">
        <f>Tabelle111[[#This Row],[Menge t Nges]]/Tabelle111[[#This Row],[Anzahl Lieferscheine]]</f>
        <v>0.28233636363636366</v>
      </c>
      <c r="N8189" s="1">
        <f>Tabelle111[[#This Row],[Menge t P2O5]]/Tabelle111[[#This Row],[Anzahl Lieferscheine]]</f>
        <v>0.14695818181818179</v>
      </c>
    </row>
    <row r="8190" spans="1:14" x14ac:dyDescent="0.2">
      <c r="A8190" s="2" t="s">
        <v>42</v>
      </c>
      <c r="B8190" s="2" t="s">
        <v>38</v>
      </c>
      <c r="C8190" s="2" t="s">
        <v>6</v>
      </c>
      <c r="D8190" s="2" t="s">
        <v>7</v>
      </c>
      <c r="E8190" s="2" t="s">
        <v>8</v>
      </c>
      <c r="F8190" s="2" t="s">
        <v>61</v>
      </c>
      <c r="G8190" s="1">
        <v>2013.66</v>
      </c>
      <c r="H8190" s="1">
        <v>672.83999999999992</v>
      </c>
      <c r="I8190" s="4">
        <v>3</v>
      </c>
      <c r="J8190" s="2" t="s">
        <v>72</v>
      </c>
      <c r="K8190" s="1">
        <f>Tabelle111[[#This Row],[Menge kg Nges]]/1000</f>
        <v>2.0136600000000002</v>
      </c>
      <c r="L8190" s="1">
        <f>Tabelle111[[#This Row],[Menge kg P2O5]]/1000</f>
        <v>0.67283999999999988</v>
      </c>
      <c r="M8190" s="1">
        <f>Tabelle111[[#This Row],[Menge t Nges]]/Tabelle111[[#This Row],[Anzahl Lieferscheine]]</f>
        <v>0.67122000000000004</v>
      </c>
      <c r="N8190" s="1">
        <f>Tabelle111[[#This Row],[Menge t P2O5]]/Tabelle111[[#This Row],[Anzahl Lieferscheine]]</f>
        <v>0.22427999999999995</v>
      </c>
    </row>
    <row r="8191" spans="1:14" x14ac:dyDescent="0.2">
      <c r="A8191" s="2" t="s">
        <v>42</v>
      </c>
      <c r="B8191" s="2" t="s">
        <v>38</v>
      </c>
      <c r="C8191" s="2" t="s">
        <v>6</v>
      </c>
      <c r="D8191" s="2" t="s">
        <v>7</v>
      </c>
      <c r="E8191" s="2" t="s">
        <v>9</v>
      </c>
      <c r="F8191" s="2" t="s">
        <v>61</v>
      </c>
      <c r="G8191" s="1">
        <v>231</v>
      </c>
      <c r="H8191" s="1">
        <v>94.5</v>
      </c>
      <c r="I8191" s="4">
        <v>2</v>
      </c>
      <c r="J8191" s="2" t="s">
        <v>72</v>
      </c>
      <c r="K8191" s="1">
        <f>Tabelle111[[#This Row],[Menge kg Nges]]/1000</f>
        <v>0.23100000000000001</v>
      </c>
      <c r="L8191" s="1">
        <f>Tabelle111[[#This Row],[Menge kg P2O5]]/1000</f>
        <v>9.4500000000000001E-2</v>
      </c>
      <c r="M8191" s="1">
        <f>Tabelle111[[#This Row],[Menge t Nges]]/Tabelle111[[#This Row],[Anzahl Lieferscheine]]</f>
        <v>0.11550000000000001</v>
      </c>
      <c r="N8191" s="1">
        <f>Tabelle111[[#This Row],[Menge t P2O5]]/Tabelle111[[#This Row],[Anzahl Lieferscheine]]</f>
        <v>4.725E-2</v>
      </c>
    </row>
    <row r="8192" spans="1:14" x14ac:dyDescent="0.2">
      <c r="A8192" s="2" t="s">
        <v>42</v>
      </c>
      <c r="B8192" s="2" t="s">
        <v>38</v>
      </c>
      <c r="C8192" s="2" t="s">
        <v>6</v>
      </c>
      <c r="D8192" s="2" t="s">
        <v>15</v>
      </c>
      <c r="E8192" s="2" t="s">
        <v>21</v>
      </c>
      <c r="F8192" s="2" t="s">
        <v>61</v>
      </c>
      <c r="G8192" s="1">
        <v>748.8</v>
      </c>
      <c r="H8192" s="1">
        <v>397.8</v>
      </c>
      <c r="I8192" s="4">
        <v>1</v>
      </c>
      <c r="J8192" s="2" t="s">
        <v>72</v>
      </c>
      <c r="K8192" s="1">
        <f>Tabelle111[[#This Row],[Menge kg Nges]]/1000</f>
        <v>0.74879999999999991</v>
      </c>
      <c r="L8192" s="1">
        <f>Tabelle111[[#This Row],[Menge kg P2O5]]/1000</f>
        <v>0.39779999999999999</v>
      </c>
      <c r="M8192" s="1">
        <f>Tabelle111[[#This Row],[Menge t Nges]]/Tabelle111[[#This Row],[Anzahl Lieferscheine]]</f>
        <v>0.74879999999999991</v>
      </c>
      <c r="N8192" s="1">
        <f>Tabelle111[[#This Row],[Menge t P2O5]]/Tabelle111[[#This Row],[Anzahl Lieferscheine]]</f>
        <v>0.39779999999999999</v>
      </c>
    </row>
    <row r="8193" spans="1:14" x14ac:dyDescent="0.2">
      <c r="A8193" s="2" t="s">
        <v>42</v>
      </c>
      <c r="B8193" s="2" t="s">
        <v>38</v>
      </c>
      <c r="C8193" s="2" t="s">
        <v>25</v>
      </c>
      <c r="D8193" s="2" t="s">
        <v>25</v>
      </c>
      <c r="E8193" s="2" t="s">
        <v>26</v>
      </c>
      <c r="F8193" s="2" t="s">
        <v>61</v>
      </c>
      <c r="G8193" s="1">
        <v>16351.04</v>
      </c>
      <c r="H8193" s="1">
        <v>4891.22</v>
      </c>
      <c r="I8193" s="4">
        <v>29</v>
      </c>
      <c r="J8193" s="2" t="s">
        <v>72</v>
      </c>
      <c r="K8193" s="1">
        <f>Tabelle111[[#This Row],[Menge kg Nges]]/1000</f>
        <v>16.351040000000001</v>
      </c>
      <c r="L8193" s="1">
        <f>Tabelle111[[#This Row],[Menge kg P2O5]]/1000</f>
        <v>4.8912200000000006</v>
      </c>
      <c r="M8193" s="1">
        <f>Tabelle111[[#This Row],[Menge t Nges]]/Tabelle111[[#This Row],[Anzahl Lieferscheine]]</f>
        <v>0.56382896551724138</v>
      </c>
      <c r="N8193" s="1">
        <f>Tabelle111[[#This Row],[Menge t P2O5]]/Tabelle111[[#This Row],[Anzahl Lieferscheine]]</f>
        <v>0.16866275862068966</v>
      </c>
    </row>
    <row r="8194" spans="1:14" x14ac:dyDescent="0.2">
      <c r="A8194" s="2" t="s">
        <v>42</v>
      </c>
      <c r="B8194" s="2" t="s">
        <v>39</v>
      </c>
      <c r="C8194" s="2" t="s">
        <v>6</v>
      </c>
      <c r="D8194" s="2" t="s">
        <v>7</v>
      </c>
      <c r="E8194" s="2" t="s">
        <v>9</v>
      </c>
      <c r="F8194" s="2" t="s">
        <v>61</v>
      </c>
      <c r="G8194" s="1">
        <v>508</v>
      </c>
      <c r="H8194" s="1">
        <v>210</v>
      </c>
      <c r="I8194" s="4">
        <v>2</v>
      </c>
      <c r="J8194" s="2" t="s">
        <v>72</v>
      </c>
      <c r="K8194" s="1">
        <f>Tabelle111[[#This Row],[Menge kg Nges]]/1000</f>
        <v>0.50800000000000001</v>
      </c>
      <c r="L8194" s="1">
        <f>Tabelle111[[#This Row],[Menge kg P2O5]]/1000</f>
        <v>0.21</v>
      </c>
      <c r="M8194" s="1">
        <f>Tabelle111[[#This Row],[Menge t Nges]]/Tabelle111[[#This Row],[Anzahl Lieferscheine]]</f>
        <v>0.254</v>
      </c>
      <c r="N8194" s="1">
        <f>Tabelle111[[#This Row],[Menge t P2O5]]/Tabelle111[[#This Row],[Anzahl Lieferscheine]]</f>
        <v>0.105</v>
      </c>
    </row>
    <row r="8195" spans="1:14" x14ac:dyDescent="0.2">
      <c r="A8195" s="2" t="s">
        <v>42</v>
      </c>
      <c r="B8195" s="2" t="s">
        <v>39</v>
      </c>
      <c r="C8195" s="2" t="s">
        <v>6</v>
      </c>
      <c r="D8195" s="2" t="s">
        <v>7</v>
      </c>
      <c r="E8195" s="2" t="s">
        <v>11</v>
      </c>
      <c r="F8195" s="2" t="s">
        <v>61</v>
      </c>
      <c r="G8195" s="1">
        <v>154</v>
      </c>
      <c r="H8195" s="1">
        <v>77</v>
      </c>
      <c r="I8195" s="4">
        <v>1</v>
      </c>
      <c r="J8195" s="2" t="s">
        <v>72</v>
      </c>
      <c r="K8195" s="1">
        <f>Tabelle111[[#This Row],[Menge kg Nges]]/1000</f>
        <v>0.154</v>
      </c>
      <c r="L8195" s="1">
        <f>Tabelle111[[#This Row],[Menge kg P2O5]]/1000</f>
        <v>7.6999999999999999E-2</v>
      </c>
      <c r="M8195" s="1">
        <f>Tabelle111[[#This Row],[Menge t Nges]]/Tabelle111[[#This Row],[Anzahl Lieferscheine]]</f>
        <v>0.154</v>
      </c>
      <c r="N8195" s="1">
        <f>Tabelle111[[#This Row],[Menge t P2O5]]/Tabelle111[[#This Row],[Anzahl Lieferscheine]]</f>
        <v>7.6999999999999999E-2</v>
      </c>
    </row>
    <row r="8196" spans="1:14" x14ac:dyDescent="0.2">
      <c r="A8196" s="2" t="s">
        <v>42</v>
      </c>
      <c r="B8196" s="2" t="s">
        <v>39</v>
      </c>
      <c r="C8196" s="2" t="s">
        <v>6</v>
      </c>
      <c r="D8196" s="2" t="s">
        <v>7</v>
      </c>
      <c r="E8196" s="2" t="s">
        <v>12</v>
      </c>
      <c r="F8196" s="2" t="s">
        <v>61</v>
      </c>
      <c r="G8196" s="1">
        <v>406.25</v>
      </c>
      <c r="H8196" s="1">
        <v>200</v>
      </c>
      <c r="I8196" s="4">
        <v>1</v>
      </c>
      <c r="J8196" s="2" t="s">
        <v>72</v>
      </c>
      <c r="K8196" s="1">
        <f>Tabelle111[[#This Row],[Menge kg Nges]]/1000</f>
        <v>0.40625</v>
      </c>
      <c r="L8196" s="1">
        <f>Tabelle111[[#This Row],[Menge kg P2O5]]/1000</f>
        <v>0.2</v>
      </c>
      <c r="M8196" s="1">
        <f>Tabelle111[[#This Row],[Menge t Nges]]/Tabelle111[[#This Row],[Anzahl Lieferscheine]]</f>
        <v>0.40625</v>
      </c>
      <c r="N8196" s="1">
        <f>Tabelle111[[#This Row],[Menge t P2O5]]/Tabelle111[[#This Row],[Anzahl Lieferscheine]]</f>
        <v>0.2</v>
      </c>
    </row>
    <row r="8197" spans="1:14" x14ac:dyDescent="0.2">
      <c r="A8197" s="2" t="s">
        <v>42</v>
      </c>
      <c r="B8197" s="2" t="s">
        <v>39</v>
      </c>
      <c r="C8197" s="2" t="s">
        <v>6</v>
      </c>
      <c r="D8197" s="2" t="s">
        <v>7</v>
      </c>
      <c r="E8197" s="2" t="s">
        <v>14</v>
      </c>
      <c r="F8197" s="2" t="s">
        <v>61</v>
      </c>
      <c r="G8197" s="1">
        <v>600.25</v>
      </c>
      <c r="H8197" s="1">
        <v>292.25</v>
      </c>
      <c r="I8197" s="4">
        <v>3</v>
      </c>
      <c r="J8197" s="2" t="s">
        <v>72</v>
      </c>
      <c r="K8197" s="1">
        <f>Tabelle111[[#This Row],[Menge kg Nges]]/1000</f>
        <v>0.60024999999999995</v>
      </c>
      <c r="L8197" s="1">
        <f>Tabelle111[[#This Row],[Menge kg P2O5]]/1000</f>
        <v>0.29225000000000001</v>
      </c>
      <c r="M8197" s="1">
        <f>Tabelle111[[#This Row],[Menge t Nges]]/Tabelle111[[#This Row],[Anzahl Lieferscheine]]</f>
        <v>0.20008333333333331</v>
      </c>
      <c r="N8197" s="1">
        <f>Tabelle111[[#This Row],[Menge t P2O5]]/Tabelle111[[#This Row],[Anzahl Lieferscheine]]</f>
        <v>9.7416666666666665E-2</v>
      </c>
    </row>
    <row r="8198" spans="1:14" x14ac:dyDescent="0.2">
      <c r="A8198" s="2" t="s">
        <v>42</v>
      </c>
      <c r="B8198" s="2" t="s">
        <v>39</v>
      </c>
      <c r="C8198" s="2" t="s">
        <v>6</v>
      </c>
      <c r="D8198" s="2" t="s">
        <v>15</v>
      </c>
      <c r="E8198" s="2" t="s">
        <v>13</v>
      </c>
      <c r="F8198" s="2" t="s">
        <v>61</v>
      </c>
      <c r="G8198" s="1">
        <v>436.8</v>
      </c>
      <c r="H8198" s="1">
        <v>392</v>
      </c>
      <c r="I8198" s="4">
        <v>1</v>
      </c>
      <c r="J8198" s="2" t="s">
        <v>72</v>
      </c>
      <c r="K8198" s="1">
        <f>Tabelle111[[#This Row],[Menge kg Nges]]/1000</f>
        <v>0.43680000000000002</v>
      </c>
      <c r="L8198" s="1">
        <f>Tabelle111[[#This Row],[Menge kg P2O5]]/1000</f>
        <v>0.39200000000000002</v>
      </c>
      <c r="M8198" s="1">
        <f>Tabelle111[[#This Row],[Menge t Nges]]/Tabelle111[[#This Row],[Anzahl Lieferscheine]]</f>
        <v>0.43680000000000002</v>
      </c>
      <c r="N8198" s="1">
        <f>Tabelle111[[#This Row],[Menge t P2O5]]/Tabelle111[[#This Row],[Anzahl Lieferscheine]]</f>
        <v>0.39200000000000002</v>
      </c>
    </row>
    <row r="8199" spans="1:14" x14ac:dyDescent="0.2">
      <c r="A8199" s="2" t="s">
        <v>42</v>
      </c>
      <c r="B8199" s="2" t="s">
        <v>39</v>
      </c>
      <c r="C8199" s="2" t="s">
        <v>25</v>
      </c>
      <c r="D8199" s="2" t="s">
        <v>25</v>
      </c>
      <c r="E8199" s="2" t="s">
        <v>26</v>
      </c>
      <c r="F8199" s="2" t="s">
        <v>61</v>
      </c>
      <c r="G8199" s="1">
        <v>2030.9</v>
      </c>
      <c r="H8199" s="1">
        <v>1091.28</v>
      </c>
      <c r="I8199" s="4">
        <v>8</v>
      </c>
      <c r="J8199" s="2" t="s">
        <v>72</v>
      </c>
      <c r="K8199" s="1">
        <f>Tabelle111[[#This Row],[Menge kg Nges]]/1000</f>
        <v>2.0308999999999999</v>
      </c>
      <c r="L8199" s="1">
        <f>Tabelle111[[#This Row],[Menge kg P2O5]]/1000</f>
        <v>1.09128</v>
      </c>
      <c r="M8199" s="1">
        <f>Tabelle111[[#This Row],[Menge t Nges]]/Tabelle111[[#This Row],[Anzahl Lieferscheine]]</f>
        <v>0.25386249999999999</v>
      </c>
      <c r="N8199" s="1">
        <f>Tabelle111[[#This Row],[Menge t P2O5]]/Tabelle111[[#This Row],[Anzahl Lieferscheine]]</f>
        <v>0.13641</v>
      </c>
    </row>
    <row r="8200" spans="1:14" x14ac:dyDescent="0.2">
      <c r="A8200" s="2" t="s">
        <v>42</v>
      </c>
      <c r="B8200" s="2" t="s">
        <v>40</v>
      </c>
      <c r="C8200" s="2" t="s">
        <v>6</v>
      </c>
      <c r="D8200" s="2" t="s">
        <v>7</v>
      </c>
      <c r="E8200" s="2" t="s">
        <v>8</v>
      </c>
      <c r="F8200" s="2" t="s">
        <v>61</v>
      </c>
      <c r="G8200" s="1">
        <v>472.5</v>
      </c>
      <c r="H8200" s="1">
        <v>207.9</v>
      </c>
      <c r="I8200" s="4">
        <v>1</v>
      </c>
      <c r="J8200" s="2" t="s">
        <v>72</v>
      </c>
      <c r="K8200" s="1">
        <f>Tabelle111[[#This Row],[Menge kg Nges]]/1000</f>
        <v>0.47249999999999998</v>
      </c>
      <c r="L8200" s="1">
        <f>Tabelle111[[#This Row],[Menge kg P2O5]]/1000</f>
        <v>0.2079</v>
      </c>
      <c r="M8200" s="1">
        <f>Tabelle111[[#This Row],[Menge t Nges]]/Tabelle111[[#This Row],[Anzahl Lieferscheine]]</f>
        <v>0.47249999999999998</v>
      </c>
      <c r="N8200" s="1">
        <f>Tabelle111[[#This Row],[Menge t P2O5]]/Tabelle111[[#This Row],[Anzahl Lieferscheine]]</f>
        <v>0.2079</v>
      </c>
    </row>
    <row r="8201" spans="1:14" x14ac:dyDescent="0.2">
      <c r="A8201" s="2" t="s">
        <v>42</v>
      </c>
      <c r="B8201" s="2" t="s">
        <v>40</v>
      </c>
      <c r="C8201" s="2" t="s">
        <v>6</v>
      </c>
      <c r="D8201" s="2" t="s">
        <v>7</v>
      </c>
      <c r="E8201" s="2" t="s">
        <v>9</v>
      </c>
      <c r="F8201" s="2" t="s">
        <v>61</v>
      </c>
      <c r="G8201" s="1">
        <v>1094.52</v>
      </c>
      <c r="H8201" s="1">
        <v>456.8</v>
      </c>
      <c r="I8201" s="4">
        <v>6</v>
      </c>
      <c r="J8201" s="2" t="s">
        <v>72</v>
      </c>
      <c r="K8201" s="1">
        <f>Tabelle111[[#This Row],[Menge kg Nges]]/1000</f>
        <v>1.0945199999999999</v>
      </c>
      <c r="L8201" s="1">
        <f>Tabelle111[[#This Row],[Menge kg P2O5]]/1000</f>
        <v>0.45679999999999998</v>
      </c>
      <c r="M8201" s="1">
        <f>Tabelle111[[#This Row],[Menge t Nges]]/Tabelle111[[#This Row],[Anzahl Lieferscheine]]</f>
        <v>0.18242</v>
      </c>
      <c r="N8201" s="1">
        <f>Tabelle111[[#This Row],[Menge t P2O5]]/Tabelle111[[#This Row],[Anzahl Lieferscheine]]</f>
        <v>7.6133333333333331E-2</v>
      </c>
    </row>
    <row r="8202" spans="1:14" x14ac:dyDescent="0.2">
      <c r="A8202" s="2" t="s">
        <v>42</v>
      </c>
      <c r="B8202" s="2" t="s">
        <v>40</v>
      </c>
      <c r="C8202" s="2" t="s">
        <v>6</v>
      </c>
      <c r="D8202" s="2" t="s">
        <v>7</v>
      </c>
      <c r="E8202" s="2" t="s">
        <v>10</v>
      </c>
      <c r="F8202" s="2" t="s">
        <v>61</v>
      </c>
      <c r="G8202" s="1">
        <v>430</v>
      </c>
      <c r="H8202" s="1">
        <v>170</v>
      </c>
      <c r="I8202" s="4">
        <v>1</v>
      </c>
      <c r="J8202" s="2" t="s">
        <v>72</v>
      </c>
      <c r="K8202" s="1">
        <f>Tabelle111[[#This Row],[Menge kg Nges]]/1000</f>
        <v>0.43</v>
      </c>
      <c r="L8202" s="1">
        <f>Tabelle111[[#This Row],[Menge kg P2O5]]/1000</f>
        <v>0.17</v>
      </c>
      <c r="M8202" s="1">
        <f>Tabelle111[[#This Row],[Menge t Nges]]/Tabelle111[[#This Row],[Anzahl Lieferscheine]]</f>
        <v>0.43</v>
      </c>
      <c r="N8202" s="1">
        <f>Tabelle111[[#This Row],[Menge t P2O5]]/Tabelle111[[#This Row],[Anzahl Lieferscheine]]</f>
        <v>0.17</v>
      </c>
    </row>
    <row r="8203" spans="1:14" x14ac:dyDescent="0.2">
      <c r="A8203" s="2" t="s">
        <v>42</v>
      </c>
      <c r="B8203" s="2" t="s">
        <v>40</v>
      </c>
      <c r="C8203" s="2" t="s">
        <v>6</v>
      </c>
      <c r="D8203" s="2" t="s">
        <v>7</v>
      </c>
      <c r="E8203" s="2" t="s">
        <v>11</v>
      </c>
      <c r="F8203" s="2" t="s">
        <v>61</v>
      </c>
      <c r="G8203" s="1">
        <v>990</v>
      </c>
      <c r="H8203" s="1">
        <v>390</v>
      </c>
      <c r="I8203" s="4">
        <v>3</v>
      </c>
      <c r="J8203" s="2" t="s">
        <v>72</v>
      </c>
      <c r="K8203" s="1">
        <f>Tabelle111[[#This Row],[Menge kg Nges]]/1000</f>
        <v>0.99</v>
      </c>
      <c r="L8203" s="1">
        <f>Tabelle111[[#This Row],[Menge kg P2O5]]/1000</f>
        <v>0.39</v>
      </c>
      <c r="M8203" s="1">
        <f>Tabelle111[[#This Row],[Menge t Nges]]/Tabelle111[[#This Row],[Anzahl Lieferscheine]]</f>
        <v>0.33</v>
      </c>
      <c r="N8203" s="1">
        <f>Tabelle111[[#This Row],[Menge t P2O5]]/Tabelle111[[#This Row],[Anzahl Lieferscheine]]</f>
        <v>0.13</v>
      </c>
    </row>
    <row r="8204" spans="1:14" x14ac:dyDescent="0.2">
      <c r="A8204" s="2" t="s">
        <v>42</v>
      </c>
      <c r="B8204" s="2" t="s">
        <v>40</v>
      </c>
      <c r="C8204" s="2" t="s">
        <v>6</v>
      </c>
      <c r="D8204" s="2" t="s">
        <v>7</v>
      </c>
      <c r="E8204" s="2" t="s">
        <v>12</v>
      </c>
      <c r="F8204" s="2" t="s">
        <v>61</v>
      </c>
      <c r="G8204" s="1">
        <v>5230.3900000000003</v>
      </c>
      <c r="H8204" s="1">
        <v>2032.63</v>
      </c>
      <c r="I8204" s="4">
        <v>16</v>
      </c>
      <c r="J8204" s="2" t="s">
        <v>72</v>
      </c>
      <c r="K8204" s="1">
        <f>Tabelle111[[#This Row],[Menge kg Nges]]/1000</f>
        <v>5.2303900000000008</v>
      </c>
      <c r="L8204" s="1">
        <f>Tabelle111[[#This Row],[Menge kg P2O5]]/1000</f>
        <v>2.0326300000000002</v>
      </c>
      <c r="M8204" s="1">
        <f>Tabelle111[[#This Row],[Menge t Nges]]/Tabelle111[[#This Row],[Anzahl Lieferscheine]]</f>
        <v>0.32689937500000005</v>
      </c>
      <c r="N8204" s="1">
        <f>Tabelle111[[#This Row],[Menge t P2O5]]/Tabelle111[[#This Row],[Anzahl Lieferscheine]]</f>
        <v>0.12703937500000001</v>
      </c>
    </row>
    <row r="8205" spans="1:14" x14ac:dyDescent="0.2">
      <c r="A8205" s="2" t="s">
        <v>42</v>
      </c>
      <c r="B8205" s="2" t="s">
        <v>40</v>
      </c>
      <c r="C8205" s="2" t="s">
        <v>6</v>
      </c>
      <c r="D8205" s="2" t="s">
        <v>7</v>
      </c>
      <c r="E8205" s="2" t="s">
        <v>13</v>
      </c>
      <c r="F8205" s="2" t="s">
        <v>61</v>
      </c>
      <c r="G8205" s="1">
        <v>240</v>
      </c>
      <c r="H8205" s="1">
        <v>140</v>
      </c>
      <c r="I8205" s="4">
        <v>1</v>
      </c>
      <c r="J8205" s="2" t="s">
        <v>72</v>
      </c>
      <c r="K8205" s="1">
        <f>Tabelle111[[#This Row],[Menge kg Nges]]/1000</f>
        <v>0.24</v>
      </c>
      <c r="L8205" s="1">
        <f>Tabelle111[[#This Row],[Menge kg P2O5]]/1000</f>
        <v>0.14000000000000001</v>
      </c>
      <c r="M8205" s="1">
        <f>Tabelle111[[#This Row],[Menge t Nges]]/Tabelle111[[#This Row],[Anzahl Lieferscheine]]</f>
        <v>0.24</v>
      </c>
      <c r="N8205" s="1">
        <f>Tabelle111[[#This Row],[Menge t P2O5]]/Tabelle111[[#This Row],[Anzahl Lieferscheine]]</f>
        <v>0.14000000000000001</v>
      </c>
    </row>
    <row r="8206" spans="1:14" x14ac:dyDescent="0.2">
      <c r="A8206" s="2" t="s">
        <v>42</v>
      </c>
      <c r="B8206" s="2" t="s">
        <v>40</v>
      </c>
      <c r="C8206" s="2" t="s">
        <v>6</v>
      </c>
      <c r="D8206" s="2" t="s">
        <v>7</v>
      </c>
      <c r="E8206" s="2" t="s">
        <v>14</v>
      </c>
      <c r="F8206" s="2" t="s">
        <v>61</v>
      </c>
      <c r="G8206" s="1">
        <v>17425.919999999998</v>
      </c>
      <c r="H8206" s="1">
        <v>8348.0599999999977</v>
      </c>
      <c r="I8206" s="4">
        <v>43</v>
      </c>
      <c r="J8206" s="2" t="s">
        <v>72</v>
      </c>
      <c r="K8206" s="1">
        <f>Tabelle111[[#This Row],[Menge kg Nges]]/1000</f>
        <v>17.425919999999998</v>
      </c>
      <c r="L8206" s="1">
        <f>Tabelle111[[#This Row],[Menge kg P2O5]]/1000</f>
        <v>8.3480599999999985</v>
      </c>
      <c r="M8206" s="1">
        <f>Tabelle111[[#This Row],[Menge t Nges]]/Tabelle111[[#This Row],[Anzahl Lieferscheine]]</f>
        <v>0.40525395348837207</v>
      </c>
      <c r="N8206" s="1">
        <f>Tabelle111[[#This Row],[Menge t P2O5]]/Tabelle111[[#This Row],[Anzahl Lieferscheine]]</f>
        <v>0.1941409302325581</v>
      </c>
    </row>
    <row r="8207" spans="1:14" x14ac:dyDescent="0.2">
      <c r="A8207" s="2" t="s">
        <v>42</v>
      </c>
      <c r="B8207" s="2" t="s">
        <v>40</v>
      </c>
      <c r="C8207" s="2" t="s">
        <v>6</v>
      </c>
      <c r="D8207" s="2" t="s">
        <v>15</v>
      </c>
      <c r="E8207" s="2" t="s">
        <v>8</v>
      </c>
      <c r="F8207" s="2" t="s">
        <v>61</v>
      </c>
      <c r="G8207" s="1">
        <v>267</v>
      </c>
      <c r="H8207" s="1">
        <v>156</v>
      </c>
      <c r="I8207" s="4">
        <v>2</v>
      </c>
      <c r="J8207" s="2" t="s">
        <v>72</v>
      </c>
      <c r="K8207" s="1">
        <f>Tabelle111[[#This Row],[Menge kg Nges]]/1000</f>
        <v>0.26700000000000002</v>
      </c>
      <c r="L8207" s="1">
        <f>Tabelle111[[#This Row],[Menge kg P2O5]]/1000</f>
        <v>0.156</v>
      </c>
      <c r="M8207" s="1">
        <f>Tabelle111[[#This Row],[Menge t Nges]]/Tabelle111[[#This Row],[Anzahl Lieferscheine]]</f>
        <v>0.13350000000000001</v>
      </c>
      <c r="N8207" s="1">
        <f>Tabelle111[[#This Row],[Menge t P2O5]]/Tabelle111[[#This Row],[Anzahl Lieferscheine]]</f>
        <v>7.8E-2</v>
      </c>
    </row>
    <row r="8208" spans="1:14" x14ac:dyDescent="0.2">
      <c r="A8208" s="2" t="s">
        <v>42</v>
      </c>
      <c r="B8208" s="2" t="s">
        <v>40</v>
      </c>
      <c r="C8208" s="2" t="s">
        <v>6</v>
      </c>
      <c r="D8208" s="2" t="s">
        <v>15</v>
      </c>
      <c r="E8208" s="2" t="s">
        <v>20</v>
      </c>
      <c r="F8208" s="2" t="s">
        <v>61</v>
      </c>
      <c r="G8208" s="1">
        <v>747.83999999999992</v>
      </c>
      <c r="H8208" s="1">
        <v>534</v>
      </c>
      <c r="I8208" s="4">
        <v>8</v>
      </c>
      <c r="J8208" s="2" t="s">
        <v>72</v>
      </c>
      <c r="K8208" s="1">
        <f>Tabelle111[[#This Row],[Menge kg Nges]]/1000</f>
        <v>0.74783999999999995</v>
      </c>
      <c r="L8208" s="1">
        <f>Tabelle111[[#This Row],[Menge kg P2O5]]/1000</f>
        <v>0.53400000000000003</v>
      </c>
      <c r="M8208" s="1">
        <f>Tabelle111[[#This Row],[Menge t Nges]]/Tabelle111[[#This Row],[Anzahl Lieferscheine]]</f>
        <v>9.3479999999999994E-2</v>
      </c>
      <c r="N8208" s="1">
        <f>Tabelle111[[#This Row],[Menge t P2O5]]/Tabelle111[[#This Row],[Anzahl Lieferscheine]]</f>
        <v>6.6750000000000004E-2</v>
      </c>
    </row>
    <row r="8209" spans="1:14" x14ac:dyDescent="0.2">
      <c r="A8209" s="2" t="s">
        <v>42</v>
      </c>
      <c r="B8209" s="2" t="s">
        <v>40</v>
      </c>
      <c r="C8209" s="2" t="s">
        <v>6</v>
      </c>
      <c r="D8209" s="2" t="s">
        <v>15</v>
      </c>
      <c r="E8209" s="2" t="s">
        <v>21</v>
      </c>
      <c r="F8209" s="2" t="s">
        <v>61</v>
      </c>
      <c r="G8209" s="1">
        <v>1260</v>
      </c>
      <c r="H8209" s="1">
        <v>567</v>
      </c>
      <c r="I8209" s="4">
        <v>3</v>
      </c>
      <c r="J8209" s="2" t="s">
        <v>72</v>
      </c>
      <c r="K8209" s="1">
        <f>Tabelle111[[#This Row],[Menge kg Nges]]/1000</f>
        <v>1.26</v>
      </c>
      <c r="L8209" s="1">
        <f>Tabelle111[[#This Row],[Menge kg P2O5]]/1000</f>
        <v>0.56699999999999995</v>
      </c>
      <c r="M8209" s="1">
        <f>Tabelle111[[#This Row],[Menge t Nges]]/Tabelle111[[#This Row],[Anzahl Lieferscheine]]</f>
        <v>0.42</v>
      </c>
      <c r="N8209" s="1">
        <f>Tabelle111[[#This Row],[Menge t P2O5]]/Tabelle111[[#This Row],[Anzahl Lieferscheine]]</f>
        <v>0.18899999999999997</v>
      </c>
    </row>
    <row r="8210" spans="1:14" x14ac:dyDescent="0.2">
      <c r="A8210" s="2" t="s">
        <v>42</v>
      </c>
      <c r="B8210" s="2" t="s">
        <v>40</v>
      </c>
      <c r="C8210" s="2" t="s">
        <v>6</v>
      </c>
      <c r="D8210" s="2" t="s">
        <v>15</v>
      </c>
      <c r="E8210" s="2" t="s">
        <v>9</v>
      </c>
      <c r="F8210" s="2" t="s">
        <v>61</v>
      </c>
      <c r="G8210" s="1">
        <v>304.2</v>
      </c>
      <c r="H8210" s="1">
        <v>202.5</v>
      </c>
      <c r="I8210" s="4">
        <v>2</v>
      </c>
      <c r="J8210" s="2" t="s">
        <v>72</v>
      </c>
      <c r="K8210" s="1">
        <f>Tabelle111[[#This Row],[Menge kg Nges]]/1000</f>
        <v>0.30419999999999997</v>
      </c>
      <c r="L8210" s="1">
        <f>Tabelle111[[#This Row],[Menge kg P2O5]]/1000</f>
        <v>0.20250000000000001</v>
      </c>
      <c r="M8210" s="1">
        <f>Tabelle111[[#This Row],[Menge t Nges]]/Tabelle111[[#This Row],[Anzahl Lieferscheine]]</f>
        <v>0.15209999999999999</v>
      </c>
      <c r="N8210" s="1">
        <f>Tabelle111[[#This Row],[Menge t P2O5]]/Tabelle111[[#This Row],[Anzahl Lieferscheine]]</f>
        <v>0.10125000000000001</v>
      </c>
    </row>
    <row r="8211" spans="1:14" x14ac:dyDescent="0.2">
      <c r="A8211" s="2" t="s">
        <v>42</v>
      </c>
      <c r="B8211" s="2" t="s">
        <v>40</v>
      </c>
      <c r="C8211" s="2" t="s">
        <v>25</v>
      </c>
      <c r="D8211" s="2" t="s">
        <v>25</v>
      </c>
      <c r="E8211" s="2" t="s">
        <v>26</v>
      </c>
      <c r="F8211" s="2" t="s">
        <v>61</v>
      </c>
      <c r="G8211" s="1">
        <v>35178.429999999993</v>
      </c>
      <c r="H8211" s="1">
        <v>10826.110000000002</v>
      </c>
      <c r="I8211" s="4">
        <v>67</v>
      </c>
      <c r="J8211" s="2" t="s">
        <v>72</v>
      </c>
      <c r="K8211" s="1">
        <f>Tabelle111[[#This Row],[Menge kg Nges]]/1000</f>
        <v>35.178429999999992</v>
      </c>
      <c r="L8211" s="1">
        <f>Tabelle111[[#This Row],[Menge kg P2O5]]/1000</f>
        <v>10.826110000000002</v>
      </c>
      <c r="M8211" s="1">
        <f>Tabelle111[[#This Row],[Menge t Nges]]/Tabelle111[[#This Row],[Anzahl Lieferscheine]]</f>
        <v>0.52505119402985068</v>
      </c>
      <c r="N8211" s="1">
        <f>Tabelle111[[#This Row],[Menge t P2O5]]/Tabelle111[[#This Row],[Anzahl Lieferscheine]]</f>
        <v>0.1615837313432836</v>
      </c>
    </row>
    <row r="8212" spans="1:14" x14ac:dyDescent="0.2">
      <c r="A8212" s="2" t="s">
        <v>42</v>
      </c>
      <c r="B8212" s="2" t="s">
        <v>28</v>
      </c>
      <c r="C8212" s="2" t="s">
        <v>25</v>
      </c>
      <c r="D8212" s="2" t="s">
        <v>25</v>
      </c>
      <c r="E8212" s="2" t="s">
        <v>26</v>
      </c>
      <c r="F8212" s="2" t="s">
        <v>61</v>
      </c>
      <c r="G8212" s="1">
        <v>523.5</v>
      </c>
      <c r="H8212" s="1">
        <v>324</v>
      </c>
      <c r="I8212" s="4">
        <v>3</v>
      </c>
      <c r="J8212" s="2" t="s">
        <v>72</v>
      </c>
      <c r="K8212" s="1">
        <f>Tabelle111[[#This Row],[Menge kg Nges]]/1000</f>
        <v>0.52349999999999997</v>
      </c>
      <c r="L8212" s="1">
        <f>Tabelle111[[#This Row],[Menge kg P2O5]]/1000</f>
        <v>0.32400000000000001</v>
      </c>
      <c r="M8212" s="1">
        <f>Tabelle111[[#This Row],[Menge t Nges]]/Tabelle111[[#This Row],[Anzahl Lieferscheine]]</f>
        <v>0.17449999999999999</v>
      </c>
      <c r="N8212" s="1">
        <f>Tabelle111[[#This Row],[Menge t P2O5]]/Tabelle111[[#This Row],[Anzahl Lieferscheine]]</f>
        <v>0.108</v>
      </c>
    </row>
    <row r="8213" spans="1:14" x14ac:dyDescent="0.2">
      <c r="A8213" s="2" t="s">
        <v>42</v>
      </c>
      <c r="B8213" s="2" t="s">
        <v>41</v>
      </c>
      <c r="C8213" s="2" t="s">
        <v>6</v>
      </c>
      <c r="D8213" s="2" t="s">
        <v>7</v>
      </c>
      <c r="E8213" s="2" t="s">
        <v>12</v>
      </c>
      <c r="F8213" s="2" t="s">
        <v>61</v>
      </c>
      <c r="G8213" s="1">
        <v>195</v>
      </c>
      <c r="H8213" s="1">
        <v>96</v>
      </c>
      <c r="I8213" s="4">
        <v>1</v>
      </c>
      <c r="J8213" s="2" t="s">
        <v>72</v>
      </c>
      <c r="K8213" s="1">
        <f>Tabelle111[[#This Row],[Menge kg Nges]]/1000</f>
        <v>0.19500000000000001</v>
      </c>
      <c r="L8213" s="1">
        <f>Tabelle111[[#This Row],[Menge kg P2O5]]/1000</f>
        <v>9.6000000000000002E-2</v>
      </c>
      <c r="M8213" s="1">
        <f>Tabelle111[[#This Row],[Menge t Nges]]/Tabelle111[[#This Row],[Anzahl Lieferscheine]]</f>
        <v>0.19500000000000001</v>
      </c>
      <c r="N8213" s="1">
        <f>Tabelle111[[#This Row],[Menge t P2O5]]/Tabelle111[[#This Row],[Anzahl Lieferscheine]]</f>
        <v>9.6000000000000002E-2</v>
      </c>
    </row>
    <row r="8214" spans="1:14" x14ac:dyDescent="0.2">
      <c r="A8214" s="2" t="s">
        <v>42</v>
      </c>
      <c r="B8214" s="2" t="s">
        <v>41</v>
      </c>
      <c r="C8214" s="2" t="s">
        <v>6</v>
      </c>
      <c r="D8214" s="2" t="s">
        <v>7</v>
      </c>
      <c r="E8214" s="2" t="s">
        <v>14</v>
      </c>
      <c r="F8214" s="2" t="s">
        <v>61</v>
      </c>
      <c r="G8214" s="1">
        <v>360</v>
      </c>
      <c r="H8214" s="1">
        <v>230</v>
      </c>
      <c r="I8214" s="4">
        <v>2</v>
      </c>
      <c r="J8214" s="2" t="s">
        <v>72</v>
      </c>
      <c r="K8214" s="1">
        <f>Tabelle111[[#This Row],[Menge kg Nges]]/1000</f>
        <v>0.36</v>
      </c>
      <c r="L8214" s="1">
        <f>Tabelle111[[#This Row],[Menge kg P2O5]]/1000</f>
        <v>0.23</v>
      </c>
      <c r="M8214" s="1">
        <f>Tabelle111[[#This Row],[Menge t Nges]]/Tabelle111[[#This Row],[Anzahl Lieferscheine]]</f>
        <v>0.18</v>
      </c>
      <c r="N8214" s="1">
        <f>Tabelle111[[#This Row],[Menge t P2O5]]/Tabelle111[[#This Row],[Anzahl Lieferscheine]]</f>
        <v>0.115</v>
      </c>
    </row>
    <row r="8215" spans="1:14" x14ac:dyDescent="0.2">
      <c r="A8215" s="2" t="s">
        <v>42</v>
      </c>
      <c r="B8215" s="2" t="s">
        <v>41</v>
      </c>
      <c r="C8215" s="2" t="s">
        <v>6</v>
      </c>
      <c r="D8215" s="2" t="s">
        <v>15</v>
      </c>
      <c r="E8215" s="2" t="s">
        <v>10</v>
      </c>
      <c r="F8215" s="2" t="s">
        <v>61</v>
      </c>
      <c r="G8215" s="1">
        <v>182.25</v>
      </c>
      <c r="H8215" s="1">
        <v>77.849999999999994</v>
      </c>
      <c r="I8215" s="4">
        <v>1</v>
      </c>
      <c r="J8215" s="2" t="s">
        <v>72</v>
      </c>
      <c r="K8215" s="1">
        <f>Tabelle111[[#This Row],[Menge kg Nges]]/1000</f>
        <v>0.18225</v>
      </c>
      <c r="L8215" s="1">
        <f>Tabelle111[[#This Row],[Menge kg P2O5]]/1000</f>
        <v>7.7849999999999989E-2</v>
      </c>
      <c r="M8215" s="1">
        <f>Tabelle111[[#This Row],[Menge t Nges]]/Tabelle111[[#This Row],[Anzahl Lieferscheine]]</f>
        <v>0.18225</v>
      </c>
      <c r="N8215" s="1">
        <f>Tabelle111[[#This Row],[Menge t P2O5]]/Tabelle111[[#This Row],[Anzahl Lieferscheine]]</f>
        <v>7.7849999999999989E-2</v>
      </c>
    </row>
    <row r="8216" spans="1:14" x14ac:dyDescent="0.2">
      <c r="A8216" s="2" t="s">
        <v>42</v>
      </c>
      <c r="B8216" s="2" t="s">
        <v>41</v>
      </c>
      <c r="C8216" s="2" t="s">
        <v>6</v>
      </c>
      <c r="D8216" s="2" t="s">
        <v>15</v>
      </c>
      <c r="E8216" s="2" t="s">
        <v>13</v>
      </c>
      <c r="F8216" s="2" t="s">
        <v>61</v>
      </c>
      <c r="G8216" s="1">
        <v>273</v>
      </c>
      <c r="H8216" s="1">
        <v>245</v>
      </c>
      <c r="I8216" s="4">
        <v>1</v>
      </c>
      <c r="J8216" s="2" t="s">
        <v>72</v>
      </c>
      <c r="K8216" s="1">
        <f>Tabelle111[[#This Row],[Menge kg Nges]]/1000</f>
        <v>0.27300000000000002</v>
      </c>
      <c r="L8216" s="1">
        <f>Tabelle111[[#This Row],[Menge kg P2O5]]/1000</f>
        <v>0.245</v>
      </c>
      <c r="M8216" s="1">
        <f>Tabelle111[[#This Row],[Menge t Nges]]/Tabelle111[[#This Row],[Anzahl Lieferscheine]]</f>
        <v>0.27300000000000002</v>
      </c>
      <c r="N8216" s="1">
        <f>Tabelle111[[#This Row],[Menge t P2O5]]/Tabelle111[[#This Row],[Anzahl Lieferscheine]]</f>
        <v>0.245</v>
      </c>
    </row>
    <row r="8217" spans="1:14" x14ac:dyDescent="0.2">
      <c r="A8217" s="2" t="s">
        <v>42</v>
      </c>
      <c r="B8217" s="2" t="s">
        <v>41</v>
      </c>
      <c r="C8217" s="2" t="s">
        <v>25</v>
      </c>
      <c r="D8217" s="2" t="s">
        <v>25</v>
      </c>
      <c r="E8217" s="2" t="s">
        <v>26</v>
      </c>
      <c r="F8217" s="2" t="s">
        <v>61</v>
      </c>
      <c r="G8217" s="1">
        <v>1350.83</v>
      </c>
      <c r="H8217" s="1">
        <v>810.49</v>
      </c>
      <c r="I8217" s="4">
        <v>2</v>
      </c>
      <c r="J8217" s="2" t="s">
        <v>72</v>
      </c>
      <c r="K8217" s="1">
        <f>Tabelle111[[#This Row],[Menge kg Nges]]/1000</f>
        <v>1.35083</v>
      </c>
      <c r="L8217" s="1">
        <f>Tabelle111[[#This Row],[Menge kg P2O5]]/1000</f>
        <v>0.81049000000000004</v>
      </c>
      <c r="M8217" s="1">
        <f>Tabelle111[[#This Row],[Menge t Nges]]/Tabelle111[[#This Row],[Anzahl Lieferscheine]]</f>
        <v>0.67541499999999999</v>
      </c>
      <c r="N8217" s="1">
        <f>Tabelle111[[#This Row],[Menge t P2O5]]/Tabelle111[[#This Row],[Anzahl Lieferscheine]]</f>
        <v>0.40524500000000002</v>
      </c>
    </row>
    <row r="8218" spans="1:14" x14ac:dyDescent="0.2">
      <c r="A8218" s="2" t="s">
        <v>42</v>
      </c>
      <c r="B8218" s="2" t="s">
        <v>42</v>
      </c>
      <c r="C8218" s="2" t="s">
        <v>6</v>
      </c>
      <c r="D8218" s="2" t="s">
        <v>7</v>
      </c>
      <c r="E8218" s="2" t="s">
        <v>8</v>
      </c>
      <c r="F8218" s="2" t="s">
        <v>61</v>
      </c>
      <c r="G8218" s="1">
        <v>143831.66</v>
      </c>
      <c r="H8218" s="1">
        <v>56110.849999999991</v>
      </c>
      <c r="I8218" s="4">
        <v>231</v>
      </c>
      <c r="J8218" s="2" t="s">
        <v>72</v>
      </c>
      <c r="K8218" s="1">
        <f>Tabelle111[[#This Row],[Menge kg Nges]]/1000</f>
        <v>143.83166</v>
      </c>
      <c r="L8218" s="1">
        <f>Tabelle111[[#This Row],[Menge kg P2O5]]/1000</f>
        <v>56.110849999999992</v>
      </c>
      <c r="M8218" s="1">
        <f>Tabelle111[[#This Row],[Menge t Nges]]/Tabelle111[[#This Row],[Anzahl Lieferscheine]]</f>
        <v>0.62264787878787875</v>
      </c>
      <c r="N8218" s="1">
        <f>Tabelle111[[#This Row],[Menge t P2O5]]/Tabelle111[[#This Row],[Anzahl Lieferscheine]]</f>
        <v>0.24290411255411251</v>
      </c>
    </row>
    <row r="8219" spans="1:14" x14ac:dyDescent="0.2">
      <c r="A8219" s="2" t="s">
        <v>42</v>
      </c>
      <c r="B8219" s="2" t="s">
        <v>42</v>
      </c>
      <c r="C8219" s="2" t="s">
        <v>6</v>
      </c>
      <c r="D8219" s="2" t="s">
        <v>7</v>
      </c>
      <c r="E8219" s="2" t="s">
        <v>9</v>
      </c>
      <c r="F8219" s="2" t="s">
        <v>61</v>
      </c>
      <c r="G8219" s="1">
        <v>115265.76000000001</v>
      </c>
      <c r="H8219" s="1">
        <v>47910.91</v>
      </c>
      <c r="I8219" s="4">
        <v>360</v>
      </c>
      <c r="J8219" s="2" t="s">
        <v>72</v>
      </c>
      <c r="K8219" s="1">
        <f>Tabelle111[[#This Row],[Menge kg Nges]]/1000</f>
        <v>115.26576000000001</v>
      </c>
      <c r="L8219" s="1">
        <f>Tabelle111[[#This Row],[Menge kg P2O5]]/1000</f>
        <v>47.910910000000001</v>
      </c>
      <c r="M8219" s="1">
        <f>Tabelle111[[#This Row],[Menge t Nges]]/Tabelle111[[#This Row],[Anzahl Lieferscheine]]</f>
        <v>0.32018266666666673</v>
      </c>
      <c r="N8219" s="1">
        <f>Tabelle111[[#This Row],[Menge t P2O5]]/Tabelle111[[#This Row],[Anzahl Lieferscheine]]</f>
        <v>0.13308586111111112</v>
      </c>
    </row>
    <row r="8220" spans="1:14" x14ac:dyDescent="0.2">
      <c r="A8220" s="2" t="s">
        <v>42</v>
      </c>
      <c r="B8220" s="2" t="s">
        <v>42</v>
      </c>
      <c r="C8220" s="2" t="s">
        <v>6</v>
      </c>
      <c r="D8220" s="2" t="s">
        <v>7</v>
      </c>
      <c r="E8220" s="2" t="s">
        <v>10</v>
      </c>
      <c r="F8220" s="2" t="s">
        <v>61</v>
      </c>
      <c r="G8220" s="1">
        <v>11992.620000000003</v>
      </c>
      <c r="H8220" s="1">
        <v>4678.3799999999992</v>
      </c>
      <c r="I8220" s="4">
        <v>44</v>
      </c>
      <c r="J8220" s="2" t="s">
        <v>72</v>
      </c>
      <c r="K8220" s="1">
        <f>Tabelle111[[#This Row],[Menge kg Nges]]/1000</f>
        <v>11.992620000000002</v>
      </c>
      <c r="L8220" s="1">
        <f>Tabelle111[[#This Row],[Menge kg P2O5]]/1000</f>
        <v>4.6783799999999989</v>
      </c>
      <c r="M8220" s="1">
        <f>Tabelle111[[#This Row],[Menge t Nges]]/Tabelle111[[#This Row],[Anzahl Lieferscheine]]</f>
        <v>0.27255954545454553</v>
      </c>
      <c r="N8220" s="1">
        <f>Tabelle111[[#This Row],[Menge t P2O5]]/Tabelle111[[#This Row],[Anzahl Lieferscheine]]</f>
        <v>0.10632681818181816</v>
      </c>
    </row>
    <row r="8221" spans="1:14" x14ac:dyDescent="0.2">
      <c r="A8221" s="2" t="s">
        <v>42</v>
      </c>
      <c r="B8221" s="2" t="s">
        <v>42</v>
      </c>
      <c r="C8221" s="2" t="s">
        <v>6</v>
      </c>
      <c r="D8221" s="2" t="s">
        <v>7</v>
      </c>
      <c r="E8221" s="2" t="s">
        <v>11</v>
      </c>
      <c r="F8221" s="2" t="s">
        <v>61</v>
      </c>
      <c r="G8221" s="1">
        <v>27594</v>
      </c>
      <c r="H8221" s="1">
        <v>13486.37</v>
      </c>
      <c r="I8221" s="4">
        <v>82</v>
      </c>
      <c r="J8221" s="2" t="s">
        <v>72</v>
      </c>
      <c r="K8221" s="1">
        <f>Tabelle111[[#This Row],[Menge kg Nges]]/1000</f>
        <v>27.594000000000001</v>
      </c>
      <c r="L8221" s="1">
        <f>Tabelle111[[#This Row],[Menge kg P2O5]]/1000</f>
        <v>13.486370000000001</v>
      </c>
      <c r="M8221" s="1">
        <f>Tabelle111[[#This Row],[Menge t Nges]]/Tabelle111[[#This Row],[Anzahl Lieferscheine]]</f>
        <v>0.33651219512195124</v>
      </c>
      <c r="N8221" s="1">
        <f>Tabelle111[[#This Row],[Menge t P2O5]]/Tabelle111[[#This Row],[Anzahl Lieferscheine]]</f>
        <v>0.16446792682926831</v>
      </c>
    </row>
    <row r="8222" spans="1:14" x14ac:dyDescent="0.2">
      <c r="A8222" s="2" t="s">
        <v>42</v>
      </c>
      <c r="B8222" s="2" t="s">
        <v>42</v>
      </c>
      <c r="C8222" s="2" t="s">
        <v>6</v>
      </c>
      <c r="D8222" s="2" t="s">
        <v>7</v>
      </c>
      <c r="E8222" s="2" t="s">
        <v>12</v>
      </c>
      <c r="F8222" s="2" t="s">
        <v>61</v>
      </c>
      <c r="G8222" s="1">
        <v>51795.669999999991</v>
      </c>
      <c r="H8222" s="1">
        <v>22661.02</v>
      </c>
      <c r="I8222" s="4">
        <v>150</v>
      </c>
      <c r="J8222" s="2" t="s">
        <v>72</v>
      </c>
      <c r="K8222" s="1">
        <f>Tabelle111[[#This Row],[Menge kg Nges]]/1000</f>
        <v>51.795669999999994</v>
      </c>
      <c r="L8222" s="1">
        <f>Tabelle111[[#This Row],[Menge kg P2O5]]/1000</f>
        <v>22.661020000000001</v>
      </c>
      <c r="M8222" s="1">
        <f>Tabelle111[[#This Row],[Menge t Nges]]/Tabelle111[[#This Row],[Anzahl Lieferscheine]]</f>
        <v>0.34530446666666664</v>
      </c>
      <c r="N8222" s="1">
        <f>Tabelle111[[#This Row],[Menge t P2O5]]/Tabelle111[[#This Row],[Anzahl Lieferscheine]]</f>
        <v>0.15107346666666668</v>
      </c>
    </row>
    <row r="8223" spans="1:14" x14ac:dyDescent="0.2">
      <c r="A8223" s="2" t="s">
        <v>42</v>
      </c>
      <c r="B8223" s="2" t="s">
        <v>42</v>
      </c>
      <c r="C8223" s="2" t="s">
        <v>6</v>
      </c>
      <c r="D8223" s="2" t="s">
        <v>7</v>
      </c>
      <c r="E8223" s="2" t="s">
        <v>13</v>
      </c>
      <c r="F8223" s="2" t="s">
        <v>61</v>
      </c>
      <c r="G8223" s="1">
        <v>15068.460000000001</v>
      </c>
      <c r="H8223" s="1">
        <v>8181.0800000000008</v>
      </c>
      <c r="I8223" s="4">
        <v>72</v>
      </c>
      <c r="J8223" s="2" t="s">
        <v>72</v>
      </c>
      <c r="K8223" s="1">
        <f>Tabelle111[[#This Row],[Menge kg Nges]]/1000</f>
        <v>15.068460000000002</v>
      </c>
      <c r="L8223" s="1">
        <f>Tabelle111[[#This Row],[Menge kg P2O5]]/1000</f>
        <v>8.1810800000000015</v>
      </c>
      <c r="M8223" s="1">
        <f>Tabelle111[[#This Row],[Menge t Nges]]/Tabelle111[[#This Row],[Anzahl Lieferscheine]]</f>
        <v>0.20928416666666669</v>
      </c>
      <c r="N8223" s="1">
        <f>Tabelle111[[#This Row],[Menge t P2O5]]/Tabelle111[[#This Row],[Anzahl Lieferscheine]]</f>
        <v>0.11362611111111114</v>
      </c>
    </row>
    <row r="8224" spans="1:14" x14ac:dyDescent="0.2">
      <c r="A8224" s="2" t="s">
        <v>42</v>
      </c>
      <c r="B8224" s="2" t="s">
        <v>42</v>
      </c>
      <c r="C8224" s="2" t="s">
        <v>6</v>
      </c>
      <c r="D8224" s="2" t="s">
        <v>7</v>
      </c>
      <c r="E8224" s="2" t="s">
        <v>14</v>
      </c>
      <c r="F8224" s="2" t="s">
        <v>61</v>
      </c>
      <c r="G8224" s="1">
        <v>67918.550000000017</v>
      </c>
      <c r="H8224" s="1">
        <v>34783.069999999992</v>
      </c>
      <c r="I8224" s="4">
        <v>247</v>
      </c>
      <c r="J8224" s="2" t="s">
        <v>72</v>
      </c>
      <c r="K8224" s="1">
        <f>Tabelle111[[#This Row],[Menge kg Nges]]/1000</f>
        <v>67.91855000000001</v>
      </c>
      <c r="L8224" s="1">
        <f>Tabelle111[[#This Row],[Menge kg P2O5]]/1000</f>
        <v>34.783069999999995</v>
      </c>
      <c r="M8224" s="1">
        <f>Tabelle111[[#This Row],[Menge t Nges]]/Tabelle111[[#This Row],[Anzahl Lieferscheine]]</f>
        <v>0.27497388663967615</v>
      </c>
      <c r="N8224" s="1">
        <f>Tabelle111[[#This Row],[Menge t P2O5]]/Tabelle111[[#This Row],[Anzahl Lieferscheine]]</f>
        <v>0.14082214574898783</v>
      </c>
    </row>
    <row r="8225" spans="1:14" x14ac:dyDescent="0.2">
      <c r="A8225" s="2" t="s">
        <v>42</v>
      </c>
      <c r="B8225" s="2" t="s">
        <v>42</v>
      </c>
      <c r="C8225" s="2" t="s">
        <v>6</v>
      </c>
      <c r="D8225" s="2" t="s">
        <v>15</v>
      </c>
      <c r="E8225" s="2" t="s">
        <v>8</v>
      </c>
      <c r="F8225" s="2" t="s">
        <v>61</v>
      </c>
      <c r="G8225" s="1">
        <v>8187.5799999999981</v>
      </c>
      <c r="H8225" s="1">
        <v>4376.49</v>
      </c>
      <c r="I8225" s="4">
        <v>35</v>
      </c>
      <c r="J8225" s="2" t="s">
        <v>72</v>
      </c>
      <c r="K8225" s="1">
        <f>Tabelle111[[#This Row],[Menge kg Nges]]/1000</f>
        <v>8.1875799999999987</v>
      </c>
      <c r="L8225" s="1">
        <f>Tabelle111[[#This Row],[Menge kg P2O5]]/1000</f>
        <v>4.3764899999999995</v>
      </c>
      <c r="M8225" s="1">
        <f>Tabelle111[[#This Row],[Menge t Nges]]/Tabelle111[[#This Row],[Anzahl Lieferscheine]]</f>
        <v>0.23393085714285711</v>
      </c>
      <c r="N8225" s="1">
        <f>Tabelle111[[#This Row],[Menge t P2O5]]/Tabelle111[[#This Row],[Anzahl Lieferscheine]]</f>
        <v>0.12504257142857142</v>
      </c>
    </row>
    <row r="8226" spans="1:14" x14ac:dyDescent="0.2">
      <c r="A8226" s="2" t="s">
        <v>42</v>
      </c>
      <c r="B8226" s="2" t="s">
        <v>42</v>
      </c>
      <c r="C8226" s="2" t="s">
        <v>6</v>
      </c>
      <c r="D8226" s="2" t="s">
        <v>15</v>
      </c>
      <c r="E8226" s="2" t="s">
        <v>17</v>
      </c>
      <c r="F8226" s="2" t="s">
        <v>61</v>
      </c>
      <c r="G8226" s="1">
        <v>2808</v>
      </c>
      <c r="H8226" s="1">
        <v>1404</v>
      </c>
      <c r="I8226" s="4">
        <v>8</v>
      </c>
      <c r="J8226" s="2" t="s">
        <v>72</v>
      </c>
      <c r="K8226" s="1">
        <f>Tabelle111[[#This Row],[Menge kg Nges]]/1000</f>
        <v>2.8079999999999998</v>
      </c>
      <c r="L8226" s="1">
        <f>Tabelle111[[#This Row],[Menge kg P2O5]]/1000</f>
        <v>1.4039999999999999</v>
      </c>
      <c r="M8226" s="1">
        <f>Tabelle111[[#This Row],[Menge t Nges]]/Tabelle111[[#This Row],[Anzahl Lieferscheine]]</f>
        <v>0.35099999999999998</v>
      </c>
      <c r="N8226" s="1">
        <f>Tabelle111[[#This Row],[Menge t P2O5]]/Tabelle111[[#This Row],[Anzahl Lieferscheine]]</f>
        <v>0.17549999999999999</v>
      </c>
    </row>
    <row r="8227" spans="1:14" x14ac:dyDescent="0.2">
      <c r="A8227" s="2" t="s">
        <v>42</v>
      </c>
      <c r="B8227" s="2" t="s">
        <v>42</v>
      </c>
      <c r="C8227" s="2" t="s">
        <v>6</v>
      </c>
      <c r="D8227" s="2" t="s">
        <v>15</v>
      </c>
      <c r="E8227" s="2" t="s">
        <v>18</v>
      </c>
      <c r="F8227" s="2" t="s">
        <v>61</v>
      </c>
      <c r="G8227" s="1">
        <v>28343.660000000003</v>
      </c>
      <c r="H8227" s="1">
        <v>22478.91</v>
      </c>
      <c r="I8227" s="4">
        <v>65</v>
      </c>
      <c r="J8227" s="2" t="s">
        <v>72</v>
      </c>
      <c r="K8227" s="1">
        <f>Tabelle111[[#This Row],[Menge kg Nges]]/1000</f>
        <v>28.343660000000003</v>
      </c>
      <c r="L8227" s="1">
        <f>Tabelle111[[#This Row],[Menge kg P2O5]]/1000</f>
        <v>22.478909999999999</v>
      </c>
      <c r="M8227" s="1">
        <f>Tabelle111[[#This Row],[Menge t Nges]]/Tabelle111[[#This Row],[Anzahl Lieferscheine]]</f>
        <v>0.43605630769230774</v>
      </c>
      <c r="N8227" s="1">
        <f>Tabelle111[[#This Row],[Menge t P2O5]]/Tabelle111[[#This Row],[Anzahl Lieferscheine]]</f>
        <v>0.34582938461538459</v>
      </c>
    </row>
    <row r="8228" spans="1:14" x14ac:dyDescent="0.2">
      <c r="A8228" s="2" t="s">
        <v>42</v>
      </c>
      <c r="B8228" s="2" t="s">
        <v>42</v>
      </c>
      <c r="C8228" s="2" t="s">
        <v>6</v>
      </c>
      <c r="D8228" s="2" t="s">
        <v>15</v>
      </c>
      <c r="E8228" s="2" t="s">
        <v>19</v>
      </c>
      <c r="F8228" s="2" t="s">
        <v>61</v>
      </c>
      <c r="G8228" s="1">
        <v>1083.19</v>
      </c>
      <c r="H8228" s="1">
        <v>1158.8499999999999</v>
      </c>
      <c r="I8228" s="4">
        <v>10</v>
      </c>
      <c r="J8228" s="2" t="s">
        <v>72</v>
      </c>
      <c r="K8228" s="1">
        <f>Tabelle111[[#This Row],[Menge kg Nges]]/1000</f>
        <v>1.0831900000000001</v>
      </c>
      <c r="L8228" s="1">
        <f>Tabelle111[[#This Row],[Menge kg P2O5]]/1000</f>
        <v>1.1588499999999999</v>
      </c>
      <c r="M8228" s="1">
        <f>Tabelle111[[#This Row],[Menge t Nges]]/Tabelle111[[#This Row],[Anzahl Lieferscheine]]</f>
        <v>0.10831900000000001</v>
      </c>
      <c r="N8228" s="1">
        <f>Tabelle111[[#This Row],[Menge t P2O5]]/Tabelle111[[#This Row],[Anzahl Lieferscheine]]</f>
        <v>0.11588499999999999</v>
      </c>
    </row>
    <row r="8229" spans="1:14" x14ac:dyDescent="0.2">
      <c r="A8229" s="2" t="s">
        <v>42</v>
      </c>
      <c r="B8229" s="2" t="s">
        <v>42</v>
      </c>
      <c r="C8229" s="2" t="s">
        <v>6</v>
      </c>
      <c r="D8229" s="2" t="s">
        <v>15</v>
      </c>
      <c r="E8229" s="2" t="s">
        <v>20</v>
      </c>
      <c r="F8229" s="2" t="s">
        <v>61</v>
      </c>
      <c r="G8229" s="1">
        <v>16195.749999999995</v>
      </c>
      <c r="H8229" s="1">
        <v>10156.65</v>
      </c>
      <c r="I8229" s="4">
        <v>135</v>
      </c>
      <c r="J8229" s="2" t="s">
        <v>72</v>
      </c>
      <c r="K8229" s="1">
        <f>Tabelle111[[#This Row],[Menge kg Nges]]/1000</f>
        <v>16.195749999999993</v>
      </c>
      <c r="L8229" s="1">
        <f>Tabelle111[[#This Row],[Menge kg P2O5]]/1000</f>
        <v>10.156649999999999</v>
      </c>
      <c r="M8229" s="1">
        <f>Tabelle111[[#This Row],[Menge t Nges]]/Tabelle111[[#This Row],[Anzahl Lieferscheine]]</f>
        <v>0.11996851851851847</v>
      </c>
      <c r="N8229" s="1">
        <f>Tabelle111[[#This Row],[Menge t P2O5]]/Tabelle111[[#This Row],[Anzahl Lieferscheine]]</f>
        <v>7.5234444444444437E-2</v>
      </c>
    </row>
    <row r="8230" spans="1:14" x14ac:dyDescent="0.2">
      <c r="A8230" s="2" t="s">
        <v>42</v>
      </c>
      <c r="B8230" s="2" t="s">
        <v>42</v>
      </c>
      <c r="C8230" s="2" t="s">
        <v>6</v>
      </c>
      <c r="D8230" s="2" t="s">
        <v>15</v>
      </c>
      <c r="E8230" s="2" t="s">
        <v>21</v>
      </c>
      <c r="F8230" s="2" t="s">
        <v>61</v>
      </c>
      <c r="G8230" s="1">
        <v>10663.3</v>
      </c>
      <c r="H8230" s="1">
        <v>5737.4000000000005</v>
      </c>
      <c r="I8230" s="4">
        <v>36</v>
      </c>
      <c r="J8230" s="2" t="s">
        <v>72</v>
      </c>
      <c r="K8230" s="1">
        <f>Tabelle111[[#This Row],[Menge kg Nges]]/1000</f>
        <v>10.6633</v>
      </c>
      <c r="L8230" s="1">
        <f>Tabelle111[[#This Row],[Menge kg P2O5]]/1000</f>
        <v>5.7374000000000009</v>
      </c>
      <c r="M8230" s="1">
        <f>Tabelle111[[#This Row],[Menge t Nges]]/Tabelle111[[#This Row],[Anzahl Lieferscheine]]</f>
        <v>0.29620277777777776</v>
      </c>
      <c r="N8230" s="1">
        <f>Tabelle111[[#This Row],[Menge t P2O5]]/Tabelle111[[#This Row],[Anzahl Lieferscheine]]</f>
        <v>0.15937222222222225</v>
      </c>
    </row>
    <row r="8231" spans="1:14" x14ac:dyDescent="0.2">
      <c r="A8231" s="2" t="s">
        <v>42</v>
      </c>
      <c r="B8231" s="2" t="s">
        <v>42</v>
      </c>
      <c r="C8231" s="2" t="s">
        <v>6</v>
      </c>
      <c r="D8231" s="2" t="s">
        <v>15</v>
      </c>
      <c r="E8231" s="2" t="s">
        <v>9</v>
      </c>
      <c r="F8231" s="2" t="s">
        <v>61</v>
      </c>
      <c r="G8231" s="1">
        <v>10591.470000000005</v>
      </c>
      <c r="H8231" s="1">
        <v>5899.5099999999993</v>
      </c>
      <c r="I8231" s="4">
        <v>73</v>
      </c>
      <c r="J8231" s="2" t="s">
        <v>72</v>
      </c>
      <c r="K8231" s="1">
        <f>Tabelle111[[#This Row],[Menge kg Nges]]/1000</f>
        <v>10.591470000000005</v>
      </c>
      <c r="L8231" s="1">
        <f>Tabelle111[[#This Row],[Menge kg P2O5]]/1000</f>
        <v>5.8995099999999994</v>
      </c>
      <c r="M8231" s="1">
        <f>Tabelle111[[#This Row],[Menge t Nges]]/Tabelle111[[#This Row],[Anzahl Lieferscheine]]</f>
        <v>0.14508863013698636</v>
      </c>
      <c r="N8231" s="1">
        <f>Tabelle111[[#This Row],[Menge t P2O5]]/Tabelle111[[#This Row],[Anzahl Lieferscheine]]</f>
        <v>8.0815205479452049E-2</v>
      </c>
    </row>
    <row r="8232" spans="1:14" x14ac:dyDescent="0.2">
      <c r="A8232" s="2" t="s">
        <v>42</v>
      </c>
      <c r="B8232" s="2" t="s">
        <v>42</v>
      </c>
      <c r="C8232" s="2" t="s">
        <v>6</v>
      </c>
      <c r="D8232" s="2" t="s">
        <v>15</v>
      </c>
      <c r="E8232" s="2" t="s">
        <v>10</v>
      </c>
      <c r="F8232" s="2" t="s">
        <v>61</v>
      </c>
      <c r="G8232" s="1">
        <v>6742.18</v>
      </c>
      <c r="H8232" s="1">
        <v>3022.8100000000009</v>
      </c>
      <c r="I8232" s="4">
        <v>27</v>
      </c>
      <c r="J8232" s="2" t="s">
        <v>72</v>
      </c>
      <c r="K8232" s="1">
        <f>Tabelle111[[#This Row],[Menge kg Nges]]/1000</f>
        <v>6.7421800000000003</v>
      </c>
      <c r="L8232" s="1">
        <f>Tabelle111[[#This Row],[Menge kg P2O5]]/1000</f>
        <v>3.0228100000000007</v>
      </c>
      <c r="M8232" s="1">
        <f>Tabelle111[[#This Row],[Menge t Nges]]/Tabelle111[[#This Row],[Anzahl Lieferscheine]]</f>
        <v>0.24971037037037039</v>
      </c>
      <c r="N8232" s="1">
        <f>Tabelle111[[#This Row],[Menge t P2O5]]/Tabelle111[[#This Row],[Anzahl Lieferscheine]]</f>
        <v>0.11195592592592594</v>
      </c>
    </row>
    <row r="8233" spans="1:14" x14ac:dyDescent="0.2">
      <c r="A8233" s="2" t="s">
        <v>42</v>
      </c>
      <c r="B8233" s="2" t="s">
        <v>42</v>
      </c>
      <c r="C8233" s="2" t="s">
        <v>6</v>
      </c>
      <c r="D8233" s="2" t="s">
        <v>15</v>
      </c>
      <c r="E8233" s="2" t="s">
        <v>23</v>
      </c>
      <c r="F8233" s="2" t="s">
        <v>61</v>
      </c>
      <c r="G8233" s="1">
        <v>1074.1999999999998</v>
      </c>
      <c r="H8233" s="1">
        <v>484.7</v>
      </c>
      <c r="I8233" s="4">
        <v>5</v>
      </c>
      <c r="J8233" s="2" t="s">
        <v>72</v>
      </c>
      <c r="K8233" s="1">
        <f>Tabelle111[[#This Row],[Menge kg Nges]]/1000</f>
        <v>1.0741999999999998</v>
      </c>
      <c r="L8233" s="1">
        <f>Tabelle111[[#This Row],[Menge kg P2O5]]/1000</f>
        <v>0.48469999999999996</v>
      </c>
      <c r="M8233" s="1">
        <f>Tabelle111[[#This Row],[Menge t Nges]]/Tabelle111[[#This Row],[Anzahl Lieferscheine]]</f>
        <v>0.21483999999999998</v>
      </c>
      <c r="N8233" s="1">
        <f>Tabelle111[[#This Row],[Menge t P2O5]]/Tabelle111[[#This Row],[Anzahl Lieferscheine]]</f>
        <v>9.6939999999999998E-2</v>
      </c>
    </row>
    <row r="8234" spans="1:14" x14ac:dyDescent="0.2">
      <c r="A8234" s="2" t="s">
        <v>42</v>
      </c>
      <c r="B8234" s="2" t="s">
        <v>42</v>
      </c>
      <c r="C8234" s="2" t="s">
        <v>6</v>
      </c>
      <c r="D8234" s="2" t="s">
        <v>15</v>
      </c>
      <c r="E8234" s="2" t="s">
        <v>12</v>
      </c>
      <c r="F8234" s="2" t="s">
        <v>61</v>
      </c>
      <c r="G8234" s="1">
        <v>955.5</v>
      </c>
      <c r="H8234" s="1">
        <v>857.5</v>
      </c>
      <c r="I8234" s="4">
        <v>5</v>
      </c>
      <c r="J8234" s="2" t="s">
        <v>72</v>
      </c>
      <c r="K8234" s="1">
        <f>Tabelle111[[#This Row],[Menge kg Nges]]/1000</f>
        <v>0.95550000000000002</v>
      </c>
      <c r="L8234" s="1">
        <f>Tabelle111[[#This Row],[Menge kg P2O5]]/1000</f>
        <v>0.85750000000000004</v>
      </c>
      <c r="M8234" s="1">
        <f>Tabelle111[[#This Row],[Menge t Nges]]/Tabelle111[[#This Row],[Anzahl Lieferscheine]]</f>
        <v>0.19109999999999999</v>
      </c>
      <c r="N8234" s="1">
        <f>Tabelle111[[#This Row],[Menge t P2O5]]/Tabelle111[[#This Row],[Anzahl Lieferscheine]]</f>
        <v>0.17150000000000001</v>
      </c>
    </row>
    <row r="8235" spans="1:14" x14ac:dyDescent="0.2">
      <c r="A8235" s="2" t="s">
        <v>42</v>
      </c>
      <c r="B8235" s="2" t="s">
        <v>42</v>
      </c>
      <c r="C8235" s="2" t="s">
        <v>6</v>
      </c>
      <c r="D8235" s="2" t="s">
        <v>15</v>
      </c>
      <c r="E8235" s="2" t="s">
        <v>13</v>
      </c>
      <c r="F8235" s="2" t="s">
        <v>61</v>
      </c>
      <c r="G8235" s="1">
        <v>4056.78</v>
      </c>
      <c r="H8235" s="1">
        <v>3640.7</v>
      </c>
      <c r="I8235" s="4">
        <v>8</v>
      </c>
      <c r="J8235" s="2" t="s">
        <v>72</v>
      </c>
      <c r="K8235" s="1">
        <f>Tabelle111[[#This Row],[Menge kg Nges]]/1000</f>
        <v>4.0567799999999998</v>
      </c>
      <c r="L8235" s="1">
        <f>Tabelle111[[#This Row],[Menge kg P2O5]]/1000</f>
        <v>3.6406999999999998</v>
      </c>
      <c r="M8235" s="1">
        <f>Tabelle111[[#This Row],[Menge t Nges]]/Tabelle111[[#This Row],[Anzahl Lieferscheine]]</f>
        <v>0.50709749999999998</v>
      </c>
      <c r="N8235" s="1">
        <f>Tabelle111[[#This Row],[Menge t P2O5]]/Tabelle111[[#This Row],[Anzahl Lieferscheine]]</f>
        <v>0.45508749999999998</v>
      </c>
    </row>
    <row r="8236" spans="1:14" x14ac:dyDescent="0.2">
      <c r="A8236" s="2" t="s">
        <v>42</v>
      </c>
      <c r="B8236" s="2" t="s">
        <v>42</v>
      </c>
      <c r="C8236" s="2" t="s">
        <v>25</v>
      </c>
      <c r="D8236" s="2" t="s">
        <v>25</v>
      </c>
      <c r="E8236" s="2" t="s">
        <v>26</v>
      </c>
      <c r="F8236" s="2" t="s">
        <v>61</v>
      </c>
      <c r="G8236" s="1">
        <v>350372.66000000044</v>
      </c>
      <c r="H8236" s="1">
        <v>132976.64000000007</v>
      </c>
      <c r="I8236" s="4">
        <v>822</v>
      </c>
      <c r="J8236" s="2" t="s">
        <v>72</v>
      </c>
      <c r="K8236" s="1">
        <f>Tabelle111[[#This Row],[Menge kg Nges]]/1000</f>
        <v>350.37266000000045</v>
      </c>
      <c r="L8236" s="1">
        <f>Tabelle111[[#This Row],[Menge kg P2O5]]/1000</f>
        <v>132.97664000000006</v>
      </c>
      <c r="M8236" s="1">
        <f>Tabelle111[[#This Row],[Menge t Nges]]/Tabelle111[[#This Row],[Anzahl Lieferscheine]]</f>
        <v>0.42624411192214168</v>
      </c>
      <c r="N8236" s="1">
        <f>Tabelle111[[#This Row],[Menge t P2O5]]/Tabelle111[[#This Row],[Anzahl Lieferscheine]]</f>
        <v>0.16177206812652076</v>
      </c>
    </row>
    <row r="8237" spans="1:14" x14ac:dyDescent="0.2">
      <c r="A8237" s="2" t="s">
        <v>42</v>
      </c>
      <c r="B8237" s="2" t="s">
        <v>42</v>
      </c>
      <c r="C8237" s="2" t="s">
        <v>63</v>
      </c>
      <c r="D8237" s="2" t="s">
        <v>63</v>
      </c>
      <c r="E8237" s="2" t="s">
        <v>63</v>
      </c>
      <c r="F8237" s="2" t="s">
        <v>61</v>
      </c>
      <c r="G8237" s="1">
        <v>4340.8999999999996</v>
      </c>
      <c r="H8237" s="1">
        <v>3681.3</v>
      </c>
      <c r="I8237" s="4">
        <v>15</v>
      </c>
      <c r="J8237" s="2" t="s">
        <v>72</v>
      </c>
      <c r="K8237" s="1">
        <f>Tabelle111[[#This Row],[Menge kg Nges]]/1000</f>
        <v>4.3408999999999995</v>
      </c>
      <c r="L8237" s="1">
        <f>Tabelle111[[#This Row],[Menge kg P2O5]]/1000</f>
        <v>3.6813000000000002</v>
      </c>
      <c r="M8237" s="1">
        <f>Tabelle111[[#This Row],[Menge t Nges]]/Tabelle111[[#This Row],[Anzahl Lieferscheine]]</f>
        <v>0.28939333333333328</v>
      </c>
      <c r="N8237" s="1">
        <f>Tabelle111[[#This Row],[Menge t P2O5]]/Tabelle111[[#This Row],[Anzahl Lieferscheine]]</f>
        <v>0.24542000000000003</v>
      </c>
    </row>
    <row r="8238" spans="1:14" x14ac:dyDescent="0.2">
      <c r="A8238" s="2" t="s">
        <v>5</v>
      </c>
      <c r="B8238" s="2" t="s">
        <v>5</v>
      </c>
      <c r="C8238" s="2" t="s">
        <v>6</v>
      </c>
      <c r="D8238" s="2" t="s">
        <v>7</v>
      </c>
      <c r="E8238" s="2" t="s">
        <v>8</v>
      </c>
      <c r="F8238" s="2" t="s">
        <v>61</v>
      </c>
      <c r="G8238" s="1">
        <v>276108.75</v>
      </c>
      <c r="H8238" s="1">
        <v>108477.22999999997</v>
      </c>
      <c r="I8238" s="4">
        <v>283</v>
      </c>
      <c r="J8238" s="2" t="s">
        <v>73</v>
      </c>
      <c r="K8238" s="1">
        <f>Tabelle111[[#This Row],[Menge kg Nges]]/1000</f>
        <v>276.10874999999999</v>
      </c>
      <c r="L8238" s="1">
        <f>Tabelle111[[#This Row],[Menge kg P2O5]]/1000</f>
        <v>108.47722999999996</v>
      </c>
      <c r="M8238" s="1">
        <f>Tabelle111[[#This Row],[Menge t Nges]]/Tabelle111[[#This Row],[Anzahl Lieferscheine]]</f>
        <v>0.97564929328621908</v>
      </c>
      <c r="N8238" s="1">
        <f>Tabelle111[[#This Row],[Menge t P2O5]]/Tabelle111[[#This Row],[Anzahl Lieferscheine]]</f>
        <v>0.38331176678445217</v>
      </c>
    </row>
    <row r="8239" spans="1:14" x14ac:dyDescent="0.2">
      <c r="A8239" s="2" t="s">
        <v>5</v>
      </c>
      <c r="B8239" s="2" t="s">
        <v>5</v>
      </c>
      <c r="C8239" s="2" t="s">
        <v>6</v>
      </c>
      <c r="D8239" s="2" t="s">
        <v>7</v>
      </c>
      <c r="E8239" s="2" t="s">
        <v>9</v>
      </c>
      <c r="F8239" s="2" t="s">
        <v>61</v>
      </c>
      <c r="G8239" s="1">
        <v>201467.1399999999</v>
      </c>
      <c r="H8239" s="1">
        <v>90095.089999999982</v>
      </c>
      <c r="I8239" s="4">
        <v>193</v>
      </c>
      <c r="J8239" s="2" t="s">
        <v>73</v>
      </c>
      <c r="K8239" s="1">
        <f>Tabelle111[[#This Row],[Menge kg Nges]]/1000</f>
        <v>201.46713999999989</v>
      </c>
      <c r="L8239" s="1">
        <f>Tabelle111[[#This Row],[Menge kg P2O5]]/1000</f>
        <v>90.095089999999985</v>
      </c>
      <c r="M8239" s="1">
        <f>Tabelle111[[#This Row],[Menge t Nges]]/Tabelle111[[#This Row],[Anzahl Lieferscheine]]</f>
        <v>1.043871191709844</v>
      </c>
      <c r="N8239" s="1">
        <f>Tabelle111[[#This Row],[Menge t P2O5]]/Tabelle111[[#This Row],[Anzahl Lieferscheine]]</f>
        <v>0.46681393782383412</v>
      </c>
    </row>
    <row r="8240" spans="1:14" x14ac:dyDescent="0.2">
      <c r="A8240" s="2" t="s">
        <v>5</v>
      </c>
      <c r="B8240" s="2" t="s">
        <v>5</v>
      </c>
      <c r="C8240" s="2" t="s">
        <v>6</v>
      </c>
      <c r="D8240" s="2" t="s">
        <v>7</v>
      </c>
      <c r="E8240" s="2" t="s">
        <v>10</v>
      </c>
      <c r="F8240" s="2" t="s">
        <v>61</v>
      </c>
      <c r="G8240" s="1">
        <v>1537.4</v>
      </c>
      <c r="H8240" s="1">
        <v>542.70000000000005</v>
      </c>
      <c r="I8240" s="4">
        <v>16</v>
      </c>
      <c r="J8240" s="2" t="s">
        <v>73</v>
      </c>
      <c r="K8240" s="1">
        <f>Tabelle111[[#This Row],[Menge kg Nges]]/1000</f>
        <v>1.5374000000000001</v>
      </c>
      <c r="L8240" s="1">
        <f>Tabelle111[[#This Row],[Menge kg P2O5]]/1000</f>
        <v>0.54270000000000007</v>
      </c>
      <c r="M8240" s="1">
        <f>Tabelle111[[#This Row],[Menge t Nges]]/Tabelle111[[#This Row],[Anzahl Lieferscheine]]</f>
        <v>9.6087500000000006E-2</v>
      </c>
      <c r="N8240" s="1">
        <f>Tabelle111[[#This Row],[Menge t P2O5]]/Tabelle111[[#This Row],[Anzahl Lieferscheine]]</f>
        <v>3.3918750000000004E-2</v>
      </c>
    </row>
    <row r="8241" spans="1:14" x14ac:dyDescent="0.2">
      <c r="A8241" s="2" t="s">
        <v>5</v>
      </c>
      <c r="B8241" s="2" t="s">
        <v>5</v>
      </c>
      <c r="C8241" s="2" t="s">
        <v>6</v>
      </c>
      <c r="D8241" s="2" t="s">
        <v>7</v>
      </c>
      <c r="E8241" s="2" t="s">
        <v>11</v>
      </c>
      <c r="F8241" s="2" t="s">
        <v>61</v>
      </c>
      <c r="G8241" s="1">
        <v>23493.930000000004</v>
      </c>
      <c r="H8241" s="1">
        <v>11030.869999999999</v>
      </c>
      <c r="I8241" s="4">
        <v>65</v>
      </c>
      <c r="J8241" s="2" t="s">
        <v>73</v>
      </c>
      <c r="K8241" s="1">
        <f>Tabelle111[[#This Row],[Menge kg Nges]]/1000</f>
        <v>23.493930000000002</v>
      </c>
      <c r="L8241" s="1">
        <f>Tabelle111[[#This Row],[Menge kg P2O5]]/1000</f>
        <v>11.030869999999998</v>
      </c>
      <c r="M8241" s="1">
        <f>Tabelle111[[#This Row],[Menge t Nges]]/Tabelle111[[#This Row],[Anzahl Lieferscheine]]</f>
        <v>0.36144507692307698</v>
      </c>
      <c r="N8241" s="1">
        <f>Tabelle111[[#This Row],[Menge t P2O5]]/Tabelle111[[#This Row],[Anzahl Lieferscheine]]</f>
        <v>0.16970569230769228</v>
      </c>
    </row>
    <row r="8242" spans="1:14" x14ac:dyDescent="0.2">
      <c r="A8242" s="2" t="s">
        <v>5</v>
      </c>
      <c r="B8242" s="2" t="s">
        <v>5</v>
      </c>
      <c r="C8242" s="2" t="s">
        <v>6</v>
      </c>
      <c r="D8242" s="2" t="s">
        <v>7</v>
      </c>
      <c r="E8242" s="2" t="s">
        <v>12</v>
      </c>
      <c r="F8242" s="2" t="s">
        <v>61</v>
      </c>
      <c r="G8242" s="1">
        <v>216270.85999999987</v>
      </c>
      <c r="H8242" s="1">
        <v>110226.62999999995</v>
      </c>
      <c r="I8242" s="4">
        <v>506</v>
      </c>
      <c r="J8242" s="2" t="s">
        <v>73</v>
      </c>
      <c r="K8242" s="1">
        <f>Tabelle111[[#This Row],[Menge kg Nges]]/1000</f>
        <v>216.27085999999986</v>
      </c>
      <c r="L8242" s="1">
        <f>Tabelle111[[#This Row],[Menge kg P2O5]]/1000</f>
        <v>110.22662999999994</v>
      </c>
      <c r="M8242" s="1">
        <f>Tabelle111[[#This Row],[Menge t Nges]]/Tabelle111[[#This Row],[Anzahl Lieferscheine]]</f>
        <v>0.42741276679841866</v>
      </c>
      <c r="N8242" s="1">
        <f>Tabelle111[[#This Row],[Menge t P2O5]]/Tabelle111[[#This Row],[Anzahl Lieferscheine]]</f>
        <v>0.21783918972332006</v>
      </c>
    </row>
    <row r="8243" spans="1:14" x14ac:dyDescent="0.2">
      <c r="A8243" s="2" t="s">
        <v>5</v>
      </c>
      <c r="B8243" s="2" t="s">
        <v>5</v>
      </c>
      <c r="C8243" s="2" t="s">
        <v>6</v>
      </c>
      <c r="D8243" s="2" t="s">
        <v>7</v>
      </c>
      <c r="E8243" s="2" t="s">
        <v>13</v>
      </c>
      <c r="F8243" s="2" t="s">
        <v>61</v>
      </c>
      <c r="G8243" s="1">
        <v>31303.379999999997</v>
      </c>
      <c r="H8243" s="1">
        <v>18827.479999999996</v>
      </c>
      <c r="I8243" s="4">
        <v>31</v>
      </c>
      <c r="J8243" s="2" t="s">
        <v>73</v>
      </c>
      <c r="K8243" s="1">
        <f>Tabelle111[[#This Row],[Menge kg Nges]]/1000</f>
        <v>31.303379999999997</v>
      </c>
      <c r="L8243" s="1">
        <f>Tabelle111[[#This Row],[Menge kg P2O5]]/1000</f>
        <v>18.827479999999994</v>
      </c>
      <c r="M8243" s="1">
        <f>Tabelle111[[#This Row],[Menge t Nges]]/Tabelle111[[#This Row],[Anzahl Lieferscheine]]</f>
        <v>1.0097864516129031</v>
      </c>
      <c r="N8243" s="1">
        <f>Tabelle111[[#This Row],[Menge t P2O5]]/Tabelle111[[#This Row],[Anzahl Lieferscheine]]</f>
        <v>0.60733806451612882</v>
      </c>
    </row>
    <row r="8244" spans="1:14" x14ac:dyDescent="0.2">
      <c r="A8244" s="2" t="s">
        <v>5</v>
      </c>
      <c r="B8244" s="2" t="s">
        <v>5</v>
      </c>
      <c r="C8244" s="2" t="s">
        <v>6</v>
      </c>
      <c r="D8244" s="2" t="s">
        <v>7</v>
      </c>
      <c r="E8244" s="2" t="s">
        <v>14</v>
      </c>
      <c r="F8244" s="2" t="s">
        <v>61</v>
      </c>
      <c r="G8244" s="1">
        <v>21201.3</v>
      </c>
      <c r="H8244" s="1">
        <v>10604.05</v>
      </c>
      <c r="I8244" s="4">
        <v>26</v>
      </c>
      <c r="J8244" s="2" t="s">
        <v>73</v>
      </c>
      <c r="K8244" s="1">
        <f>Tabelle111[[#This Row],[Menge kg Nges]]/1000</f>
        <v>21.2013</v>
      </c>
      <c r="L8244" s="1">
        <f>Tabelle111[[#This Row],[Menge kg P2O5]]/1000</f>
        <v>10.604049999999999</v>
      </c>
      <c r="M8244" s="1">
        <f>Tabelle111[[#This Row],[Menge t Nges]]/Tabelle111[[#This Row],[Anzahl Lieferscheine]]</f>
        <v>0.81543461538461537</v>
      </c>
      <c r="N8244" s="1">
        <f>Tabelle111[[#This Row],[Menge t P2O5]]/Tabelle111[[#This Row],[Anzahl Lieferscheine]]</f>
        <v>0.4078480769230769</v>
      </c>
    </row>
    <row r="8245" spans="1:14" x14ac:dyDescent="0.2">
      <c r="A8245" s="2" t="s">
        <v>5</v>
      </c>
      <c r="B8245" s="2" t="s">
        <v>5</v>
      </c>
      <c r="C8245" s="2" t="s">
        <v>6</v>
      </c>
      <c r="D8245" s="2" t="s">
        <v>15</v>
      </c>
      <c r="E8245" s="2" t="s">
        <v>8</v>
      </c>
      <c r="F8245" s="2" t="s">
        <v>61</v>
      </c>
      <c r="G8245" s="1">
        <v>2688</v>
      </c>
      <c r="H8245" s="1">
        <v>1792</v>
      </c>
      <c r="I8245" s="4">
        <v>2</v>
      </c>
      <c r="J8245" s="2" t="s">
        <v>73</v>
      </c>
      <c r="K8245" s="1">
        <f>Tabelle111[[#This Row],[Menge kg Nges]]/1000</f>
        <v>2.6880000000000002</v>
      </c>
      <c r="L8245" s="1">
        <f>Tabelle111[[#This Row],[Menge kg P2O5]]/1000</f>
        <v>1.792</v>
      </c>
      <c r="M8245" s="1">
        <f>Tabelle111[[#This Row],[Menge t Nges]]/Tabelle111[[#This Row],[Anzahl Lieferscheine]]</f>
        <v>1.3440000000000001</v>
      </c>
      <c r="N8245" s="1">
        <f>Tabelle111[[#This Row],[Menge t P2O5]]/Tabelle111[[#This Row],[Anzahl Lieferscheine]]</f>
        <v>0.89600000000000002</v>
      </c>
    </row>
    <row r="8246" spans="1:14" x14ac:dyDescent="0.2">
      <c r="A8246" s="2" t="s">
        <v>5</v>
      </c>
      <c r="B8246" s="2" t="s">
        <v>5</v>
      </c>
      <c r="C8246" s="2" t="s">
        <v>6</v>
      </c>
      <c r="D8246" s="2" t="s">
        <v>15</v>
      </c>
      <c r="E8246" s="2" t="s">
        <v>17</v>
      </c>
      <c r="F8246" s="2" t="s">
        <v>61</v>
      </c>
      <c r="G8246" s="1">
        <v>3791</v>
      </c>
      <c r="H8246" s="1">
        <v>1686.4</v>
      </c>
      <c r="I8246" s="4">
        <v>9</v>
      </c>
      <c r="J8246" s="2" t="s">
        <v>73</v>
      </c>
      <c r="K8246" s="1">
        <f>Tabelle111[[#This Row],[Menge kg Nges]]/1000</f>
        <v>3.7909999999999999</v>
      </c>
      <c r="L8246" s="1">
        <f>Tabelle111[[#This Row],[Menge kg P2O5]]/1000</f>
        <v>1.6864000000000001</v>
      </c>
      <c r="M8246" s="1">
        <f>Tabelle111[[#This Row],[Menge t Nges]]/Tabelle111[[#This Row],[Anzahl Lieferscheine]]</f>
        <v>0.42122222222222222</v>
      </c>
      <c r="N8246" s="1">
        <f>Tabelle111[[#This Row],[Menge t P2O5]]/Tabelle111[[#This Row],[Anzahl Lieferscheine]]</f>
        <v>0.18737777777777778</v>
      </c>
    </row>
    <row r="8247" spans="1:14" x14ac:dyDescent="0.2">
      <c r="A8247" s="2" t="s">
        <v>5</v>
      </c>
      <c r="B8247" s="2" t="s">
        <v>5</v>
      </c>
      <c r="C8247" s="2" t="s">
        <v>6</v>
      </c>
      <c r="D8247" s="2" t="s">
        <v>15</v>
      </c>
      <c r="E8247" s="2" t="s">
        <v>18</v>
      </c>
      <c r="F8247" s="2" t="s">
        <v>61</v>
      </c>
      <c r="G8247" s="1">
        <v>40309.340000000004</v>
      </c>
      <c r="H8247" s="1">
        <v>31740.530000000013</v>
      </c>
      <c r="I8247" s="4">
        <v>67</v>
      </c>
      <c r="J8247" s="2" t="s">
        <v>73</v>
      </c>
      <c r="K8247" s="1">
        <f>Tabelle111[[#This Row],[Menge kg Nges]]/1000</f>
        <v>40.309340000000006</v>
      </c>
      <c r="L8247" s="1">
        <f>Tabelle111[[#This Row],[Menge kg P2O5]]/1000</f>
        <v>31.740530000000014</v>
      </c>
      <c r="M8247" s="1">
        <f>Tabelle111[[#This Row],[Menge t Nges]]/Tabelle111[[#This Row],[Anzahl Lieferscheine]]</f>
        <v>0.60163194029850753</v>
      </c>
      <c r="N8247" s="1">
        <f>Tabelle111[[#This Row],[Menge t P2O5]]/Tabelle111[[#This Row],[Anzahl Lieferscheine]]</f>
        <v>0.47373925373134351</v>
      </c>
    </row>
    <row r="8248" spans="1:14" x14ac:dyDescent="0.2">
      <c r="A8248" s="2" t="s">
        <v>5</v>
      </c>
      <c r="B8248" s="2" t="s">
        <v>5</v>
      </c>
      <c r="C8248" s="2" t="s">
        <v>6</v>
      </c>
      <c r="D8248" s="2" t="s">
        <v>15</v>
      </c>
      <c r="E8248" s="2" t="s">
        <v>19</v>
      </c>
      <c r="F8248" s="2" t="s">
        <v>61</v>
      </c>
      <c r="G8248" s="1">
        <v>8003.15</v>
      </c>
      <c r="H8248" s="1">
        <v>6430</v>
      </c>
      <c r="I8248" s="4">
        <v>17</v>
      </c>
      <c r="J8248" s="2" t="s">
        <v>73</v>
      </c>
      <c r="K8248" s="1">
        <f>Tabelle111[[#This Row],[Menge kg Nges]]/1000</f>
        <v>8.0031499999999998</v>
      </c>
      <c r="L8248" s="1">
        <f>Tabelle111[[#This Row],[Menge kg P2O5]]/1000</f>
        <v>6.43</v>
      </c>
      <c r="M8248" s="1">
        <f>Tabelle111[[#This Row],[Menge t Nges]]/Tabelle111[[#This Row],[Anzahl Lieferscheine]]</f>
        <v>0.4707735294117647</v>
      </c>
      <c r="N8248" s="1">
        <f>Tabelle111[[#This Row],[Menge t P2O5]]/Tabelle111[[#This Row],[Anzahl Lieferscheine]]</f>
        <v>0.37823529411764706</v>
      </c>
    </row>
    <row r="8249" spans="1:14" x14ac:dyDescent="0.2">
      <c r="A8249" s="2" t="s">
        <v>5</v>
      </c>
      <c r="B8249" s="2" t="s">
        <v>5</v>
      </c>
      <c r="C8249" s="2" t="s">
        <v>6</v>
      </c>
      <c r="D8249" s="2" t="s">
        <v>15</v>
      </c>
      <c r="E8249" s="2" t="s">
        <v>20</v>
      </c>
      <c r="F8249" s="2" t="s">
        <v>61</v>
      </c>
      <c r="G8249" s="1">
        <v>15655.75</v>
      </c>
      <c r="H8249" s="1">
        <v>10406.84</v>
      </c>
      <c r="I8249" s="4">
        <v>48</v>
      </c>
      <c r="J8249" s="2" t="s">
        <v>73</v>
      </c>
      <c r="K8249" s="1">
        <f>Tabelle111[[#This Row],[Menge kg Nges]]/1000</f>
        <v>15.655749999999999</v>
      </c>
      <c r="L8249" s="1">
        <f>Tabelle111[[#This Row],[Menge kg P2O5]]/1000</f>
        <v>10.406840000000001</v>
      </c>
      <c r="M8249" s="1">
        <f>Tabelle111[[#This Row],[Menge t Nges]]/Tabelle111[[#This Row],[Anzahl Lieferscheine]]</f>
        <v>0.32616145833333332</v>
      </c>
      <c r="N8249" s="1">
        <f>Tabelle111[[#This Row],[Menge t P2O5]]/Tabelle111[[#This Row],[Anzahl Lieferscheine]]</f>
        <v>0.21680916666666669</v>
      </c>
    </row>
    <row r="8250" spans="1:14" x14ac:dyDescent="0.2">
      <c r="A8250" s="2" t="s">
        <v>5</v>
      </c>
      <c r="B8250" s="2" t="s">
        <v>5</v>
      </c>
      <c r="C8250" s="2" t="s">
        <v>6</v>
      </c>
      <c r="D8250" s="2" t="s">
        <v>15</v>
      </c>
      <c r="E8250" s="2" t="s">
        <v>21</v>
      </c>
      <c r="F8250" s="2" t="s">
        <v>61</v>
      </c>
      <c r="G8250" s="1">
        <v>139431.74999999997</v>
      </c>
      <c r="H8250" s="1">
        <v>70174.670000000056</v>
      </c>
      <c r="I8250" s="4">
        <v>536</v>
      </c>
      <c r="J8250" s="2" t="s">
        <v>73</v>
      </c>
      <c r="K8250" s="1">
        <f>Tabelle111[[#This Row],[Menge kg Nges]]/1000</f>
        <v>139.43174999999997</v>
      </c>
      <c r="L8250" s="1">
        <f>Tabelle111[[#This Row],[Menge kg P2O5]]/1000</f>
        <v>70.174670000000063</v>
      </c>
      <c r="M8250" s="1">
        <f>Tabelle111[[#This Row],[Menge t Nges]]/Tabelle111[[#This Row],[Anzahl Lieferscheine]]</f>
        <v>0.26013386194029842</v>
      </c>
      <c r="N8250" s="1">
        <f>Tabelle111[[#This Row],[Menge t P2O5]]/Tabelle111[[#This Row],[Anzahl Lieferscheine]]</f>
        <v>0.13092289179104488</v>
      </c>
    </row>
    <row r="8251" spans="1:14" x14ac:dyDescent="0.2">
      <c r="A8251" s="2" t="s">
        <v>5</v>
      </c>
      <c r="B8251" s="2" t="s">
        <v>5</v>
      </c>
      <c r="C8251" s="2" t="s">
        <v>6</v>
      </c>
      <c r="D8251" s="2" t="s">
        <v>15</v>
      </c>
      <c r="E8251" s="2" t="s">
        <v>9</v>
      </c>
      <c r="F8251" s="2" t="s">
        <v>61</v>
      </c>
      <c r="G8251" s="1">
        <v>26001.09</v>
      </c>
      <c r="H8251" s="1">
        <v>14590.359999999997</v>
      </c>
      <c r="I8251" s="4">
        <v>66</v>
      </c>
      <c r="J8251" s="2" t="s">
        <v>73</v>
      </c>
      <c r="K8251" s="1">
        <f>Tabelle111[[#This Row],[Menge kg Nges]]/1000</f>
        <v>26.001090000000001</v>
      </c>
      <c r="L8251" s="1">
        <f>Tabelle111[[#This Row],[Menge kg P2O5]]/1000</f>
        <v>14.590359999999997</v>
      </c>
      <c r="M8251" s="1">
        <f>Tabelle111[[#This Row],[Menge t Nges]]/Tabelle111[[#This Row],[Anzahl Lieferscheine]]</f>
        <v>0.39395590909090911</v>
      </c>
      <c r="N8251" s="1">
        <f>Tabelle111[[#This Row],[Menge t P2O5]]/Tabelle111[[#This Row],[Anzahl Lieferscheine]]</f>
        <v>0.22106606060606057</v>
      </c>
    </row>
    <row r="8252" spans="1:14" x14ac:dyDescent="0.2">
      <c r="A8252" s="2" t="s">
        <v>5</v>
      </c>
      <c r="B8252" s="2" t="s">
        <v>5</v>
      </c>
      <c r="C8252" s="2" t="s">
        <v>6</v>
      </c>
      <c r="D8252" s="2" t="s">
        <v>15</v>
      </c>
      <c r="E8252" s="2" t="s">
        <v>10</v>
      </c>
      <c r="F8252" s="2" t="s">
        <v>61</v>
      </c>
      <c r="G8252" s="1">
        <v>7120.2400000000016</v>
      </c>
      <c r="H8252" s="1">
        <v>2682.64</v>
      </c>
      <c r="I8252" s="4">
        <v>30</v>
      </c>
      <c r="J8252" s="2" t="s">
        <v>73</v>
      </c>
      <c r="K8252" s="1">
        <f>Tabelle111[[#This Row],[Menge kg Nges]]/1000</f>
        <v>7.1202400000000017</v>
      </c>
      <c r="L8252" s="1">
        <f>Tabelle111[[#This Row],[Menge kg P2O5]]/1000</f>
        <v>2.6826399999999997</v>
      </c>
      <c r="M8252" s="1">
        <f>Tabelle111[[#This Row],[Menge t Nges]]/Tabelle111[[#This Row],[Anzahl Lieferscheine]]</f>
        <v>0.23734133333333338</v>
      </c>
      <c r="N8252" s="1">
        <f>Tabelle111[[#This Row],[Menge t P2O5]]/Tabelle111[[#This Row],[Anzahl Lieferscheine]]</f>
        <v>8.9421333333333325E-2</v>
      </c>
    </row>
    <row r="8253" spans="1:14" x14ac:dyDescent="0.2">
      <c r="A8253" s="2" t="s">
        <v>5</v>
      </c>
      <c r="B8253" s="2" t="s">
        <v>5</v>
      </c>
      <c r="C8253" s="2" t="s">
        <v>6</v>
      </c>
      <c r="D8253" s="2" t="s">
        <v>15</v>
      </c>
      <c r="E8253" s="2" t="s">
        <v>23</v>
      </c>
      <c r="F8253" s="2" t="s">
        <v>61</v>
      </c>
      <c r="G8253" s="1">
        <v>2498</v>
      </c>
      <c r="H8253" s="1">
        <v>1109</v>
      </c>
      <c r="I8253" s="4">
        <v>3</v>
      </c>
      <c r="J8253" s="2" t="s">
        <v>73</v>
      </c>
      <c r="K8253" s="1">
        <f>Tabelle111[[#This Row],[Menge kg Nges]]/1000</f>
        <v>2.4980000000000002</v>
      </c>
      <c r="L8253" s="1">
        <f>Tabelle111[[#This Row],[Menge kg P2O5]]/1000</f>
        <v>1.109</v>
      </c>
      <c r="M8253" s="1">
        <f>Tabelle111[[#This Row],[Menge t Nges]]/Tabelle111[[#This Row],[Anzahl Lieferscheine]]</f>
        <v>0.83266666666666678</v>
      </c>
      <c r="N8253" s="1">
        <f>Tabelle111[[#This Row],[Menge t P2O5]]/Tabelle111[[#This Row],[Anzahl Lieferscheine]]</f>
        <v>0.36966666666666664</v>
      </c>
    </row>
    <row r="8254" spans="1:14" x14ac:dyDescent="0.2">
      <c r="A8254" s="2" t="s">
        <v>5</v>
      </c>
      <c r="B8254" s="2" t="s">
        <v>5</v>
      </c>
      <c r="C8254" s="2" t="s">
        <v>6</v>
      </c>
      <c r="D8254" s="2" t="s">
        <v>15</v>
      </c>
      <c r="E8254" s="2" t="s">
        <v>12</v>
      </c>
      <c r="F8254" s="2" t="s">
        <v>61</v>
      </c>
      <c r="G8254" s="1">
        <v>889.25</v>
      </c>
      <c r="H8254" s="1">
        <v>665.35</v>
      </c>
      <c r="I8254" s="4">
        <v>10</v>
      </c>
      <c r="J8254" s="2" t="s">
        <v>73</v>
      </c>
      <c r="K8254" s="1">
        <f>Tabelle111[[#This Row],[Menge kg Nges]]/1000</f>
        <v>0.88924999999999998</v>
      </c>
      <c r="L8254" s="1">
        <f>Tabelle111[[#This Row],[Menge kg P2O5]]/1000</f>
        <v>0.66535</v>
      </c>
      <c r="M8254" s="1">
        <f>Tabelle111[[#This Row],[Menge t Nges]]/Tabelle111[[#This Row],[Anzahl Lieferscheine]]</f>
        <v>8.8925000000000004E-2</v>
      </c>
      <c r="N8254" s="1">
        <f>Tabelle111[[#This Row],[Menge t P2O5]]/Tabelle111[[#This Row],[Anzahl Lieferscheine]]</f>
        <v>6.6534999999999997E-2</v>
      </c>
    </row>
    <row r="8255" spans="1:14" x14ac:dyDescent="0.2">
      <c r="A8255" s="2" t="s">
        <v>5</v>
      </c>
      <c r="B8255" s="2" t="s">
        <v>5</v>
      </c>
      <c r="C8255" s="2" t="s">
        <v>6</v>
      </c>
      <c r="D8255" s="2" t="s">
        <v>15</v>
      </c>
      <c r="E8255" s="2" t="s">
        <v>24</v>
      </c>
      <c r="F8255" s="2" t="s">
        <v>61</v>
      </c>
      <c r="G8255" s="1">
        <v>9946.2000000000007</v>
      </c>
      <c r="H8255" s="1">
        <v>8173.5</v>
      </c>
      <c r="I8255" s="4">
        <v>22</v>
      </c>
      <c r="J8255" s="2" t="s">
        <v>73</v>
      </c>
      <c r="K8255" s="1">
        <f>Tabelle111[[#This Row],[Menge kg Nges]]/1000</f>
        <v>9.946200000000001</v>
      </c>
      <c r="L8255" s="1">
        <f>Tabelle111[[#This Row],[Menge kg P2O5]]/1000</f>
        <v>8.1735000000000007</v>
      </c>
      <c r="M8255" s="1">
        <f>Tabelle111[[#This Row],[Menge t Nges]]/Tabelle111[[#This Row],[Anzahl Lieferscheine]]</f>
        <v>0.45210000000000006</v>
      </c>
      <c r="N8255" s="1">
        <f>Tabelle111[[#This Row],[Menge t P2O5]]/Tabelle111[[#This Row],[Anzahl Lieferscheine]]</f>
        <v>0.37152272727272728</v>
      </c>
    </row>
    <row r="8256" spans="1:14" x14ac:dyDescent="0.2">
      <c r="A8256" s="2" t="s">
        <v>5</v>
      </c>
      <c r="B8256" s="2" t="s">
        <v>5</v>
      </c>
      <c r="C8256" s="2" t="s">
        <v>6</v>
      </c>
      <c r="D8256" s="2" t="s">
        <v>15</v>
      </c>
      <c r="E8256" s="2" t="s">
        <v>31</v>
      </c>
      <c r="F8256" s="2" t="s">
        <v>61</v>
      </c>
      <c r="G8256" s="1">
        <v>298.8</v>
      </c>
      <c r="H8256" s="1">
        <v>183.3</v>
      </c>
      <c r="I8256" s="4">
        <v>2</v>
      </c>
      <c r="J8256" s="2" t="s">
        <v>73</v>
      </c>
      <c r="K8256" s="1">
        <f>Tabelle111[[#This Row],[Menge kg Nges]]/1000</f>
        <v>0.29880000000000001</v>
      </c>
      <c r="L8256" s="1">
        <f>Tabelle111[[#This Row],[Menge kg P2O5]]/1000</f>
        <v>0.18330000000000002</v>
      </c>
      <c r="M8256" s="1">
        <f>Tabelle111[[#This Row],[Menge t Nges]]/Tabelle111[[#This Row],[Anzahl Lieferscheine]]</f>
        <v>0.14940000000000001</v>
      </c>
      <c r="N8256" s="1">
        <f>Tabelle111[[#This Row],[Menge t P2O5]]/Tabelle111[[#This Row],[Anzahl Lieferscheine]]</f>
        <v>9.1650000000000009E-2</v>
      </c>
    </row>
    <row r="8257" spans="1:14" x14ac:dyDescent="0.2">
      <c r="A8257" s="2" t="s">
        <v>5</v>
      </c>
      <c r="B8257" s="2" t="s">
        <v>5</v>
      </c>
      <c r="C8257" s="2" t="s">
        <v>25</v>
      </c>
      <c r="D8257" s="2" t="s">
        <v>25</v>
      </c>
      <c r="E8257" s="2" t="s">
        <v>26</v>
      </c>
      <c r="F8257" s="2" t="s">
        <v>61</v>
      </c>
      <c r="G8257" s="1">
        <v>73582.839999999982</v>
      </c>
      <c r="H8257" s="1">
        <v>34258.17000000002</v>
      </c>
      <c r="I8257" s="4">
        <v>94</v>
      </c>
      <c r="J8257" s="2" t="s">
        <v>73</v>
      </c>
      <c r="K8257" s="1">
        <f>Tabelle111[[#This Row],[Menge kg Nges]]/1000</f>
        <v>73.582839999999976</v>
      </c>
      <c r="L8257" s="1">
        <f>Tabelle111[[#This Row],[Menge kg P2O5]]/1000</f>
        <v>34.258170000000021</v>
      </c>
      <c r="M8257" s="1">
        <f>Tabelle111[[#This Row],[Menge t Nges]]/Tabelle111[[#This Row],[Anzahl Lieferscheine]]</f>
        <v>0.78279617021276571</v>
      </c>
      <c r="N8257" s="1">
        <f>Tabelle111[[#This Row],[Menge t P2O5]]/Tabelle111[[#This Row],[Anzahl Lieferscheine]]</f>
        <v>0.36444861702127684</v>
      </c>
    </row>
    <row r="8258" spans="1:14" x14ac:dyDescent="0.2">
      <c r="A8258" s="2" t="s">
        <v>5</v>
      </c>
      <c r="B8258" s="2" t="s">
        <v>5</v>
      </c>
      <c r="C8258" s="2" t="s">
        <v>63</v>
      </c>
      <c r="D8258" s="2" t="s">
        <v>63</v>
      </c>
      <c r="E8258" s="2" t="s">
        <v>63</v>
      </c>
      <c r="F8258" s="2" t="s">
        <v>61</v>
      </c>
      <c r="G8258" s="1">
        <v>23348.66</v>
      </c>
      <c r="H8258" s="1">
        <v>19664.55</v>
      </c>
      <c r="I8258" s="4">
        <v>31</v>
      </c>
      <c r="J8258" s="2" t="s">
        <v>73</v>
      </c>
      <c r="K8258" s="1">
        <f>Tabelle111[[#This Row],[Menge kg Nges]]/1000</f>
        <v>23.348659999999999</v>
      </c>
      <c r="L8258" s="1">
        <f>Tabelle111[[#This Row],[Menge kg P2O5]]/1000</f>
        <v>19.664549999999998</v>
      </c>
      <c r="M8258" s="1">
        <f>Tabelle111[[#This Row],[Menge t Nges]]/Tabelle111[[#This Row],[Anzahl Lieferscheine]]</f>
        <v>0.7531825806451613</v>
      </c>
      <c r="N8258" s="1">
        <f>Tabelle111[[#This Row],[Menge t P2O5]]/Tabelle111[[#This Row],[Anzahl Lieferscheine]]</f>
        <v>0.6343403225806451</v>
      </c>
    </row>
    <row r="8259" spans="1:14" x14ac:dyDescent="0.2">
      <c r="A8259" s="2" t="s">
        <v>5</v>
      </c>
      <c r="B8259" s="2" t="s">
        <v>27</v>
      </c>
      <c r="C8259" s="2" t="s">
        <v>6</v>
      </c>
      <c r="D8259" s="2" t="s">
        <v>7</v>
      </c>
      <c r="E8259" s="2" t="s">
        <v>8</v>
      </c>
      <c r="F8259" s="2" t="s">
        <v>61</v>
      </c>
      <c r="G8259" s="1">
        <v>8341.11</v>
      </c>
      <c r="H8259" s="1">
        <v>3549.71</v>
      </c>
      <c r="I8259" s="4">
        <v>9</v>
      </c>
      <c r="J8259" s="2" t="s">
        <v>73</v>
      </c>
      <c r="K8259" s="1">
        <f>Tabelle111[[#This Row],[Menge kg Nges]]/1000</f>
        <v>8.3411100000000005</v>
      </c>
      <c r="L8259" s="1">
        <f>Tabelle111[[#This Row],[Menge kg P2O5]]/1000</f>
        <v>3.5497100000000001</v>
      </c>
      <c r="M8259" s="1">
        <f>Tabelle111[[#This Row],[Menge t Nges]]/Tabelle111[[#This Row],[Anzahl Lieferscheine]]</f>
        <v>0.92679</v>
      </c>
      <c r="N8259" s="1">
        <f>Tabelle111[[#This Row],[Menge t P2O5]]/Tabelle111[[#This Row],[Anzahl Lieferscheine]]</f>
        <v>0.39441222222222222</v>
      </c>
    </row>
    <row r="8260" spans="1:14" x14ac:dyDescent="0.2">
      <c r="A8260" s="2" t="s">
        <v>5</v>
      </c>
      <c r="B8260" s="2" t="s">
        <v>27</v>
      </c>
      <c r="C8260" s="2" t="s">
        <v>6</v>
      </c>
      <c r="D8260" s="2" t="s">
        <v>7</v>
      </c>
      <c r="E8260" s="2" t="s">
        <v>9</v>
      </c>
      <c r="F8260" s="2" t="s">
        <v>61</v>
      </c>
      <c r="G8260" s="1">
        <v>1626.2500000000002</v>
      </c>
      <c r="H8260" s="1">
        <v>922.99</v>
      </c>
      <c r="I8260" s="4">
        <v>6</v>
      </c>
      <c r="J8260" s="2" t="s">
        <v>73</v>
      </c>
      <c r="K8260" s="1">
        <f>Tabelle111[[#This Row],[Menge kg Nges]]/1000</f>
        <v>1.6262500000000002</v>
      </c>
      <c r="L8260" s="1">
        <f>Tabelle111[[#This Row],[Menge kg P2O5]]/1000</f>
        <v>0.92298999999999998</v>
      </c>
      <c r="M8260" s="1">
        <f>Tabelle111[[#This Row],[Menge t Nges]]/Tabelle111[[#This Row],[Anzahl Lieferscheine]]</f>
        <v>0.27104166666666668</v>
      </c>
      <c r="N8260" s="1">
        <f>Tabelle111[[#This Row],[Menge t P2O5]]/Tabelle111[[#This Row],[Anzahl Lieferscheine]]</f>
        <v>0.15383166666666667</v>
      </c>
    </row>
    <row r="8261" spans="1:14" x14ac:dyDescent="0.2">
      <c r="A8261" s="2" t="s">
        <v>5</v>
      </c>
      <c r="B8261" s="2" t="s">
        <v>27</v>
      </c>
      <c r="C8261" s="2" t="s">
        <v>6</v>
      </c>
      <c r="D8261" s="2" t="s">
        <v>7</v>
      </c>
      <c r="E8261" s="2" t="s">
        <v>11</v>
      </c>
      <c r="F8261" s="2" t="s">
        <v>61</v>
      </c>
      <c r="G8261" s="1">
        <v>497.45000000000005</v>
      </c>
      <c r="H8261" s="1">
        <v>218.4</v>
      </c>
      <c r="I8261" s="4">
        <v>5</v>
      </c>
      <c r="J8261" s="2" t="s">
        <v>73</v>
      </c>
      <c r="K8261" s="1">
        <f>Tabelle111[[#This Row],[Menge kg Nges]]/1000</f>
        <v>0.49745000000000006</v>
      </c>
      <c r="L8261" s="1">
        <f>Tabelle111[[#This Row],[Menge kg P2O5]]/1000</f>
        <v>0.21840000000000001</v>
      </c>
      <c r="M8261" s="1">
        <f>Tabelle111[[#This Row],[Menge t Nges]]/Tabelle111[[#This Row],[Anzahl Lieferscheine]]</f>
        <v>9.9490000000000009E-2</v>
      </c>
      <c r="N8261" s="1">
        <f>Tabelle111[[#This Row],[Menge t P2O5]]/Tabelle111[[#This Row],[Anzahl Lieferscheine]]</f>
        <v>4.3680000000000004E-2</v>
      </c>
    </row>
    <row r="8262" spans="1:14" x14ac:dyDescent="0.2">
      <c r="A8262" s="2" t="s">
        <v>5</v>
      </c>
      <c r="B8262" s="2" t="s">
        <v>27</v>
      </c>
      <c r="C8262" s="2" t="s">
        <v>6</v>
      </c>
      <c r="D8262" s="2" t="s">
        <v>7</v>
      </c>
      <c r="E8262" s="2" t="s">
        <v>12</v>
      </c>
      <c r="F8262" s="2" t="s">
        <v>61</v>
      </c>
      <c r="G8262" s="1">
        <v>5907.25</v>
      </c>
      <c r="H8262" s="1">
        <v>2418.8000000000002</v>
      </c>
      <c r="I8262" s="4">
        <v>7</v>
      </c>
      <c r="J8262" s="2" t="s">
        <v>73</v>
      </c>
      <c r="K8262" s="1">
        <f>Tabelle111[[#This Row],[Menge kg Nges]]/1000</f>
        <v>5.9072500000000003</v>
      </c>
      <c r="L8262" s="1">
        <f>Tabelle111[[#This Row],[Menge kg P2O5]]/1000</f>
        <v>2.4188000000000001</v>
      </c>
      <c r="M8262" s="1">
        <f>Tabelle111[[#This Row],[Menge t Nges]]/Tabelle111[[#This Row],[Anzahl Lieferscheine]]</f>
        <v>0.84389285714285722</v>
      </c>
      <c r="N8262" s="1">
        <f>Tabelle111[[#This Row],[Menge t P2O5]]/Tabelle111[[#This Row],[Anzahl Lieferscheine]]</f>
        <v>0.34554285714285715</v>
      </c>
    </row>
    <row r="8263" spans="1:14" x14ac:dyDescent="0.2">
      <c r="A8263" s="2" t="s">
        <v>5</v>
      </c>
      <c r="B8263" s="2" t="s">
        <v>27</v>
      </c>
      <c r="C8263" s="2" t="s">
        <v>6</v>
      </c>
      <c r="D8263" s="2" t="s">
        <v>7</v>
      </c>
      <c r="E8263" s="2" t="s">
        <v>13</v>
      </c>
      <c r="F8263" s="2" t="s">
        <v>61</v>
      </c>
      <c r="G8263" s="1">
        <v>1939.8</v>
      </c>
      <c r="H8263" s="1">
        <v>1144.8</v>
      </c>
      <c r="I8263" s="4">
        <v>6</v>
      </c>
      <c r="J8263" s="2" t="s">
        <v>73</v>
      </c>
      <c r="K8263" s="1">
        <f>Tabelle111[[#This Row],[Menge kg Nges]]/1000</f>
        <v>1.9398</v>
      </c>
      <c r="L8263" s="1">
        <f>Tabelle111[[#This Row],[Menge kg P2O5]]/1000</f>
        <v>1.1448</v>
      </c>
      <c r="M8263" s="1">
        <f>Tabelle111[[#This Row],[Menge t Nges]]/Tabelle111[[#This Row],[Anzahl Lieferscheine]]</f>
        <v>0.32329999999999998</v>
      </c>
      <c r="N8263" s="1">
        <f>Tabelle111[[#This Row],[Menge t P2O5]]/Tabelle111[[#This Row],[Anzahl Lieferscheine]]</f>
        <v>0.1908</v>
      </c>
    </row>
    <row r="8264" spans="1:14" x14ac:dyDescent="0.2">
      <c r="A8264" s="2" t="s">
        <v>5</v>
      </c>
      <c r="B8264" s="2" t="s">
        <v>27</v>
      </c>
      <c r="C8264" s="2" t="s">
        <v>6</v>
      </c>
      <c r="D8264" s="2" t="s">
        <v>15</v>
      </c>
      <c r="E8264" s="2" t="s">
        <v>21</v>
      </c>
      <c r="F8264" s="2" t="s">
        <v>61</v>
      </c>
      <c r="G8264" s="1">
        <v>3154.12</v>
      </c>
      <c r="H8264" s="1">
        <v>1634.46</v>
      </c>
      <c r="I8264" s="4">
        <v>12</v>
      </c>
      <c r="J8264" s="2" t="s">
        <v>73</v>
      </c>
      <c r="K8264" s="1">
        <f>Tabelle111[[#This Row],[Menge kg Nges]]/1000</f>
        <v>3.1541199999999998</v>
      </c>
      <c r="L8264" s="1">
        <f>Tabelle111[[#This Row],[Menge kg P2O5]]/1000</f>
        <v>1.63446</v>
      </c>
      <c r="M8264" s="1">
        <f>Tabelle111[[#This Row],[Menge t Nges]]/Tabelle111[[#This Row],[Anzahl Lieferscheine]]</f>
        <v>0.26284333333333332</v>
      </c>
      <c r="N8264" s="1">
        <f>Tabelle111[[#This Row],[Menge t P2O5]]/Tabelle111[[#This Row],[Anzahl Lieferscheine]]</f>
        <v>0.13620499999999999</v>
      </c>
    </row>
    <row r="8265" spans="1:14" x14ac:dyDescent="0.2">
      <c r="A8265" s="2" t="s">
        <v>5</v>
      </c>
      <c r="B8265" s="2" t="s">
        <v>27</v>
      </c>
      <c r="C8265" s="2" t="s">
        <v>6</v>
      </c>
      <c r="D8265" s="2" t="s">
        <v>15</v>
      </c>
      <c r="E8265" s="2" t="s">
        <v>9</v>
      </c>
      <c r="F8265" s="2" t="s">
        <v>61</v>
      </c>
      <c r="G8265" s="1">
        <v>285.2</v>
      </c>
      <c r="H8265" s="1">
        <v>127.87</v>
      </c>
      <c r="I8265" s="4">
        <v>2</v>
      </c>
      <c r="J8265" s="2" t="s">
        <v>73</v>
      </c>
      <c r="K8265" s="1">
        <f>Tabelle111[[#This Row],[Menge kg Nges]]/1000</f>
        <v>0.28520000000000001</v>
      </c>
      <c r="L8265" s="1">
        <f>Tabelle111[[#This Row],[Menge kg P2O5]]/1000</f>
        <v>0.12787000000000001</v>
      </c>
      <c r="M8265" s="1">
        <f>Tabelle111[[#This Row],[Menge t Nges]]/Tabelle111[[#This Row],[Anzahl Lieferscheine]]</f>
        <v>0.1426</v>
      </c>
      <c r="N8265" s="1">
        <f>Tabelle111[[#This Row],[Menge t P2O5]]/Tabelle111[[#This Row],[Anzahl Lieferscheine]]</f>
        <v>6.3935000000000006E-2</v>
      </c>
    </row>
    <row r="8266" spans="1:14" x14ac:dyDescent="0.2">
      <c r="A8266" s="2" t="s">
        <v>5</v>
      </c>
      <c r="B8266" s="2" t="s">
        <v>27</v>
      </c>
      <c r="C8266" s="2" t="s">
        <v>25</v>
      </c>
      <c r="D8266" s="2" t="s">
        <v>25</v>
      </c>
      <c r="E8266" s="2" t="s">
        <v>26</v>
      </c>
      <c r="F8266" s="2" t="s">
        <v>61</v>
      </c>
      <c r="G8266" s="1">
        <v>14209.65</v>
      </c>
      <c r="H8266" s="1">
        <v>7677.42</v>
      </c>
      <c r="I8266" s="4">
        <v>29</v>
      </c>
      <c r="J8266" s="2" t="s">
        <v>73</v>
      </c>
      <c r="K8266" s="1">
        <f>Tabelle111[[#This Row],[Menge kg Nges]]/1000</f>
        <v>14.20965</v>
      </c>
      <c r="L8266" s="1">
        <f>Tabelle111[[#This Row],[Menge kg P2O5]]/1000</f>
        <v>7.6774199999999997</v>
      </c>
      <c r="M8266" s="1">
        <f>Tabelle111[[#This Row],[Menge t Nges]]/Tabelle111[[#This Row],[Anzahl Lieferscheine]]</f>
        <v>0.48998793103448274</v>
      </c>
      <c r="N8266" s="1">
        <f>Tabelle111[[#This Row],[Menge t P2O5]]/Tabelle111[[#This Row],[Anzahl Lieferscheine]]</f>
        <v>0.26473862068965515</v>
      </c>
    </row>
    <row r="8267" spans="1:14" x14ac:dyDescent="0.2">
      <c r="A8267" s="2" t="s">
        <v>5</v>
      </c>
      <c r="B8267" s="2" t="s">
        <v>45</v>
      </c>
      <c r="C8267" s="2" t="s">
        <v>6</v>
      </c>
      <c r="D8267" s="2" t="s">
        <v>15</v>
      </c>
      <c r="E8267" s="2" t="s">
        <v>21</v>
      </c>
      <c r="F8267" s="2" t="s">
        <v>61</v>
      </c>
      <c r="G8267" s="1">
        <v>288</v>
      </c>
      <c r="H8267" s="1">
        <v>288</v>
      </c>
      <c r="I8267" s="4">
        <v>2</v>
      </c>
      <c r="J8267" s="2" t="s">
        <v>73</v>
      </c>
      <c r="K8267" s="1">
        <f>Tabelle111[[#This Row],[Menge kg Nges]]/1000</f>
        <v>0.28799999999999998</v>
      </c>
      <c r="L8267" s="1">
        <f>Tabelle111[[#This Row],[Menge kg P2O5]]/1000</f>
        <v>0.28799999999999998</v>
      </c>
      <c r="M8267" s="1">
        <f>Tabelle111[[#This Row],[Menge t Nges]]/Tabelle111[[#This Row],[Anzahl Lieferscheine]]</f>
        <v>0.14399999999999999</v>
      </c>
      <c r="N8267" s="1">
        <f>Tabelle111[[#This Row],[Menge t P2O5]]/Tabelle111[[#This Row],[Anzahl Lieferscheine]]</f>
        <v>0.14399999999999999</v>
      </c>
    </row>
    <row r="8268" spans="1:14" x14ac:dyDescent="0.2">
      <c r="A8268" s="2" t="s">
        <v>5</v>
      </c>
      <c r="B8268" s="2" t="s">
        <v>45</v>
      </c>
      <c r="C8268" s="2" t="s">
        <v>25</v>
      </c>
      <c r="D8268" s="2" t="s">
        <v>25</v>
      </c>
      <c r="E8268" s="2" t="s">
        <v>26</v>
      </c>
      <c r="F8268" s="2" t="s">
        <v>61</v>
      </c>
      <c r="G8268" s="1">
        <v>1592.5</v>
      </c>
      <c r="H8268" s="1">
        <v>696.5</v>
      </c>
      <c r="I8268" s="4">
        <v>3</v>
      </c>
      <c r="J8268" s="2" t="s">
        <v>73</v>
      </c>
      <c r="K8268" s="1">
        <f>Tabelle111[[#This Row],[Menge kg Nges]]/1000</f>
        <v>1.5925</v>
      </c>
      <c r="L8268" s="1">
        <f>Tabelle111[[#This Row],[Menge kg P2O5]]/1000</f>
        <v>0.69650000000000001</v>
      </c>
      <c r="M8268" s="1">
        <f>Tabelle111[[#This Row],[Menge t Nges]]/Tabelle111[[#This Row],[Anzahl Lieferscheine]]</f>
        <v>0.53083333333333338</v>
      </c>
      <c r="N8268" s="1">
        <f>Tabelle111[[#This Row],[Menge t P2O5]]/Tabelle111[[#This Row],[Anzahl Lieferscheine]]</f>
        <v>0.23216666666666666</v>
      </c>
    </row>
    <row r="8269" spans="1:14" x14ac:dyDescent="0.2">
      <c r="A8269" s="2" t="s">
        <v>5</v>
      </c>
      <c r="B8269" s="2" t="s">
        <v>28</v>
      </c>
      <c r="C8269" s="2" t="s">
        <v>6</v>
      </c>
      <c r="D8269" s="2" t="s">
        <v>7</v>
      </c>
      <c r="E8269" s="2" t="s">
        <v>8</v>
      </c>
      <c r="F8269" s="2" t="s">
        <v>61</v>
      </c>
      <c r="G8269" s="1">
        <v>4155.3500000000004</v>
      </c>
      <c r="H8269" s="1">
        <v>1322.73</v>
      </c>
      <c r="I8269" s="4">
        <v>4</v>
      </c>
      <c r="J8269" s="2" t="s">
        <v>73</v>
      </c>
      <c r="K8269" s="1">
        <f>Tabelle111[[#This Row],[Menge kg Nges]]/1000</f>
        <v>4.1553500000000003</v>
      </c>
      <c r="L8269" s="1">
        <f>Tabelle111[[#This Row],[Menge kg P2O5]]/1000</f>
        <v>1.32273</v>
      </c>
      <c r="M8269" s="1">
        <f>Tabelle111[[#This Row],[Menge t Nges]]/Tabelle111[[#This Row],[Anzahl Lieferscheine]]</f>
        <v>1.0388375000000001</v>
      </c>
      <c r="N8269" s="1">
        <f>Tabelle111[[#This Row],[Menge t P2O5]]/Tabelle111[[#This Row],[Anzahl Lieferscheine]]</f>
        <v>0.33068249999999999</v>
      </c>
    </row>
    <row r="8270" spans="1:14" x14ac:dyDescent="0.2">
      <c r="A8270" s="2" t="s">
        <v>5</v>
      </c>
      <c r="B8270" s="2" t="s">
        <v>28</v>
      </c>
      <c r="C8270" s="2" t="s">
        <v>6</v>
      </c>
      <c r="D8270" s="2" t="s">
        <v>7</v>
      </c>
      <c r="E8270" s="2" t="s">
        <v>9</v>
      </c>
      <c r="F8270" s="2" t="s">
        <v>61</v>
      </c>
      <c r="G8270" s="1">
        <v>26813.33</v>
      </c>
      <c r="H8270" s="1">
        <v>11869.000000000002</v>
      </c>
      <c r="I8270" s="4">
        <v>29</v>
      </c>
      <c r="J8270" s="2" t="s">
        <v>73</v>
      </c>
      <c r="K8270" s="1">
        <f>Tabelle111[[#This Row],[Menge kg Nges]]/1000</f>
        <v>26.813330000000001</v>
      </c>
      <c r="L8270" s="1">
        <f>Tabelle111[[#This Row],[Menge kg P2O5]]/1000</f>
        <v>11.869000000000002</v>
      </c>
      <c r="M8270" s="1">
        <f>Tabelle111[[#This Row],[Menge t Nges]]/Tabelle111[[#This Row],[Anzahl Lieferscheine]]</f>
        <v>0.92459758620689658</v>
      </c>
      <c r="N8270" s="1">
        <f>Tabelle111[[#This Row],[Menge t P2O5]]/Tabelle111[[#This Row],[Anzahl Lieferscheine]]</f>
        <v>0.40927586206896555</v>
      </c>
    </row>
    <row r="8271" spans="1:14" x14ac:dyDescent="0.2">
      <c r="A8271" s="2" t="s">
        <v>5</v>
      </c>
      <c r="B8271" s="2" t="s">
        <v>28</v>
      </c>
      <c r="C8271" s="2" t="s">
        <v>6</v>
      </c>
      <c r="D8271" s="2" t="s">
        <v>7</v>
      </c>
      <c r="E8271" s="2" t="s">
        <v>12</v>
      </c>
      <c r="F8271" s="2" t="s">
        <v>61</v>
      </c>
      <c r="G8271" s="1">
        <v>39473.340000000004</v>
      </c>
      <c r="H8271" s="1">
        <v>19242.900000000001</v>
      </c>
      <c r="I8271" s="4">
        <v>18</v>
      </c>
      <c r="J8271" s="2" t="s">
        <v>73</v>
      </c>
      <c r="K8271" s="1">
        <f>Tabelle111[[#This Row],[Menge kg Nges]]/1000</f>
        <v>39.47334</v>
      </c>
      <c r="L8271" s="1">
        <f>Tabelle111[[#This Row],[Menge kg P2O5]]/1000</f>
        <v>19.242900000000002</v>
      </c>
      <c r="M8271" s="1">
        <f>Tabelle111[[#This Row],[Menge t Nges]]/Tabelle111[[#This Row],[Anzahl Lieferscheine]]</f>
        <v>2.1929633333333332</v>
      </c>
      <c r="N8271" s="1">
        <f>Tabelle111[[#This Row],[Menge t P2O5]]/Tabelle111[[#This Row],[Anzahl Lieferscheine]]</f>
        <v>1.0690500000000001</v>
      </c>
    </row>
    <row r="8272" spans="1:14" x14ac:dyDescent="0.2">
      <c r="A8272" s="2" t="s">
        <v>5</v>
      </c>
      <c r="B8272" s="2" t="s">
        <v>28</v>
      </c>
      <c r="C8272" s="2" t="s">
        <v>6</v>
      </c>
      <c r="D8272" s="2" t="s">
        <v>7</v>
      </c>
      <c r="E8272" s="2" t="s">
        <v>13</v>
      </c>
      <c r="F8272" s="2" t="s">
        <v>61</v>
      </c>
      <c r="G8272" s="1">
        <v>7328.4000000000005</v>
      </c>
      <c r="H8272" s="1">
        <v>4255.2</v>
      </c>
      <c r="I8272" s="4">
        <v>5</v>
      </c>
      <c r="J8272" s="2" t="s">
        <v>73</v>
      </c>
      <c r="K8272" s="1">
        <f>Tabelle111[[#This Row],[Menge kg Nges]]/1000</f>
        <v>7.3284000000000002</v>
      </c>
      <c r="L8272" s="1">
        <f>Tabelle111[[#This Row],[Menge kg P2O5]]/1000</f>
        <v>4.2551999999999994</v>
      </c>
      <c r="M8272" s="1">
        <f>Tabelle111[[#This Row],[Menge t Nges]]/Tabelle111[[#This Row],[Anzahl Lieferscheine]]</f>
        <v>1.4656800000000001</v>
      </c>
      <c r="N8272" s="1">
        <f>Tabelle111[[#This Row],[Menge t P2O5]]/Tabelle111[[#This Row],[Anzahl Lieferscheine]]</f>
        <v>0.85103999999999991</v>
      </c>
    </row>
    <row r="8273" spans="1:14" x14ac:dyDescent="0.2">
      <c r="A8273" s="2" t="s">
        <v>5</v>
      </c>
      <c r="B8273" s="2" t="s">
        <v>28</v>
      </c>
      <c r="C8273" s="2" t="s">
        <v>6</v>
      </c>
      <c r="D8273" s="2" t="s">
        <v>15</v>
      </c>
      <c r="E8273" s="2" t="s">
        <v>17</v>
      </c>
      <c r="F8273" s="2" t="s">
        <v>61</v>
      </c>
      <c r="G8273" s="1">
        <v>3240</v>
      </c>
      <c r="H8273" s="1">
        <v>1384</v>
      </c>
      <c r="I8273" s="4">
        <v>1</v>
      </c>
      <c r="J8273" s="2" t="s">
        <v>73</v>
      </c>
      <c r="K8273" s="1">
        <f>Tabelle111[[#This Row],[Menge kg Nges]]/1000</f>
        <v>3.24</v>
      </c>
      <c r="L8273" s="1">
        <f>Tabelle111[[#This Row],[Menge kg P2O5]]/1000</f>
        <v>1.3839999999999999</v>
      </c>
      <c r="M8273" s="1">
        <f>Tabelle111[[#This Row],[Menge t Nges]]/Tabelle111[[#This Row],[Anzahl Lieferscheine]]</f>
        <v>3.24</v>
      </c>
      <c r="N8273" s="1">
        <f>Tabelle111[[#This Row],[Menge t P2O5]]/Tabelle111[[#This Row],[Anzahl Lieferscheine]]</f>
        <v>1.3839999999999999</v>
      </c>
    </row>
    <row r="8274" spans="1:14" x14ac:dyDescent="0.2">
      <c r="A8274" s="2" t="s">
        <v>5</v>
      </c>
      <c r="B8274" s="2" t="s">
        <v>28</v>
      </c>
      <c r="C8274" s="2" t="s">
        <v>6</v>
      </c>
      <c r="D8274" s="2" t="s">
        <v>15</v>
      </c>
      <c r="E8274" s="2" t="s">
        <v>18</v>
      </c>
      <c r="F8274" s="2" t="s">
        <v>61</v>
      </c>
      <c r="G8274" s="1">
        <v>4423.8999999999996</v>
      </c>
      <c r="H8274" s="1">
        <v>3141.3</v>
      </c>
      <c r="I8274" s="4">
        <v>5</v>
      </c>
      <c r="J8274" s="2" t="s">
        <v>73</v>
      </c>
      <c r="K8274" s="1">
        <f>Tabelle111[[#This Row],[Menge kg Nges]]/1000</f>
        <v>4.4238999999999997</v>
      </c>
      <c r="L8274" s="1">
        <f>Tabelle111[[#This Row],[Menge kg P2O5]]/1000</f>
        <v>3.1413000000000002</v>
      </c>
      <c r="M8274" s="1">
        <f>Tabelle111[[#This Row],[Menge t Nges]]/Tabelle111[[#This Row],[Anzahl Lieferscheine]]</f>
        <v>0.8847799999999999</v>
      </c>
      <c r="N8274" s="1">
        <f>Tabelle111[[#This Row],[Menge t P2O5]]/Tabelle111[[#This Row],[Anzahl Lieferscheine]]</f>
        <v>0.62826000000000004</v>
      </c>
    </row>
    <row r="8275" spans="1:14" x14ac:dyDescent="0.2">
      <c r="A8275" s="2" t="s">
        <v>5</v>
      </c>
      <c r="B8275" s="2" t="s">
        <v>28</v>
      </c>
      <c r="C8275" s="2" t="s">
        <v>6</v>
      </c>
      <c r="D8275" s="2" t="s">
        <v>15</v>
      </c>
      <c r="E8275" s="2" t="s">
        <v>19</v>
      </c>
      <c r="F8275" s="2" t="s">
        <v>61</v>
      </c>
      <c r="G8275" s="1">
        <v>1093.5</v>
      </c>
      <c r="H8275" s="1">
        <v>1113</v>
      </c>
      <c r="I8275" s="4">
        <v>3</v>
      </c>
      <c r="J8275" s="2" t="s">
        <v>73</v>
      </c>
      <c r="K8275" s="1">
        <f>Tabelle111[[#This Row],[Menge kg Nges]]/1000</f>
        <v>1.0934999999999999</v>
      </c>
      <c r="L8275" s="1">
        <f>Tabelle111[[#This Row],[Menge kg P2O5]]/1000</f>
        <v>1.113</v>
      </c>
      <c r="M8275" s="1">
        <f>Tabelle111[[#This Row],[Menge t Nges]]/Tabelle111[[#This Row],[Anzahl Lieferscheine]]</f>
        <v>0.36449999999999999</v>
      </c>
      <c r="N8275" s="1">
        <f>Tabelle111[[#This Row],[Menge t P2O5]]/Tabelle111[[#This Row],[Anzahl Lieferscheine]]</f>
        <v>0.371</v>
      </c>
    </row>
    <row r="8276" spans="1:14" x14ac:dyDescent="0.2">
      <c r="A8276" s="2" t="s">
        <v>5</v>
      </c>
      <c r="B8276" s="2" t="s">
        <v>28</v>
      </c>
      <c r="C8276" s="2" t="s">
        <v>6</v>
      </c>
      <c r="D8276" s="2" t="s">
        <v>15</v>
      </c>
      <c r="E8276" s="2" t="s">
        <v>20</v>
      </c>
      <c r="F8276" s="2" t="s">
        <v>61</v>
      </c>
      <c r="G8276" s="1">
        <v>1672.7999999999997</v>
      </c>
      <c r="H8276" s="1">
        <v>1315.1999999999998</v>
      </c>
      <c r="I8276" s="4">
        <v>12</v>
      </c>
      <c r="J8276" s="2" t="s">
        <v>73</v>
      </c>
      <c r="K8276" s="1">
        <f>Tabelle111[[#This Row],[Menge kg Nges]]/1000</f>
        <v>1.6727999999999996</v>
      </c>
      <c r="L8276" s="1">
        <f>Tabelle111[[#This Row],[Menge kg P2O5]]/1000</f>
        <v>1.3151999999999999</v>
      </c>
      <c r="M8276" s="1">
        <f>Tabelle111[[#This Row],[Menge t Nges]]/Tabelle111[[#This Row],[Anzahl Lieferscheine]]</f>
        <v>0.13939999999999997</v>
      </c>
      <c r="N8276" s="1">
        <f>Tabelle111[[#This Row],[Menge t P2O5]]/Tabelle111[[#This Row],[Anzahl Lieferscheine]]</f>
        <v>0.10959999999999999</v>
      </c>
    </row>
    <row r="8277" spans="1:14" x14ac:dyDescent="0.2">
      <c r="A8277" s="2" t="s">
        <v>5</v>
      </c>
      <c r="B8277" s="2" t="s">
        <v>28</v>
      </c>
      <c r="C8277" s="2" t="s">
        <v>6</v>
      </c>
      <c r="D8277" s="2" t="s">
        <v>15</v>
      </c>
      <c r="E8277" s="2" t="s">
        <v>21</v>
      </c>
      <c r="F8277" s="2" t="s">
        <v>61</v>
      </c>
      <c r="G8277" s="1">
        <v>9400.83</v>
      </c>
      <c r="H8277" s="1">
        <v>4948.5099999999993</v>
      </c>
      <c r="I8277" s="4">
        <v>22</v>
      </c>
      <c r="J8277" s="2" t="s">
        <v>73</v>
      </c>
      <c r="K8277" s="1">
        <f>Tabelle111[[#This Row],[Menge kg Nges]]/1000</f>
        <v>9.4008299999999991</v>
      </c>
      <c r="L8277" s="1">
        <f>Tabelle111[[#This Row],[Menge kg P2O5]]/1000</f>
        <v>4.9485099999999997</v>
      </c>
      <c r="M8277" s="1">
        <f>Tabelle111[[#This Row],[Menge t Nges]]/Tabelle111[[#This Row],[Anzahl Lieferscheine]]</f>
        <v>0.42731045454545452</v>
      </c>
      <c r="N8277" s="1">
        <f>Tabelle111[[#This Row],[Menge t P2O5]]/Tabelle111[[#This Row],[Anzahl Lieferscheine]]</f>
        <v>0.2249322727272727</v>
      </c>
    </row>
    <row r="8278" spans="1:14" x14ac:dyDescent="0.2">
      <c r="A8278" s="2" t="s">
        <v>5</v>
      </c>
      <c r="B8278" s="2" t="s">
        <v>28</v>
      </c>
      <c r="C8278" s="2" t="s">
        <v>6</v>
      </c>
      <c r="D8278" s="2" t="s">
        <v>15</v>
      </c>
      <c r="E8278" s="2" t="s">
        <v>9</v>
      </c>
      <c r="F8278" s="2" t="s">
        <v>61</v>
      </c>
      <c r="G8278" s="1">
        <v>4417.0999999999995</v>
      </c>
      <c r="H8278" s="1">
        <v>2595.15</v>
      </c>
      <c r="I8278" s="4">
        <v>14</v>
      </c>
      <c r="J8278" s="2" t="s">
        <v>73</v>
      </c>
      <c r="K8278" s="1">
        <f>Tabelle111[[#This Row],[Menge kg Nges]]/1000</f>
        <v>4.4170999999999996</v>
      </c>
      <c r="L8278" s="1">
        <f>Tabelle111[[#This Row],[Menge kg P2O5]]/1000</f>
        <v>2.5951500000000003</v>
      </c>
      <c r="M8278" s="1">
        <f>Tabelle111[[#This Row],[Menge t Nges]]/Tabelle111[[#This Row],[Anzahl Lieferscheine]]</f>
        <v>0.31550714285714282</v>
      </c>
      <c r="N8278" s="1">
        <f>Tabelle111[[#This Row],[Menge t P2O5]]/Tabelle111[[#This Row],[Anzahl Lieferscheine]]</f>
        <v>0.18536785714285717</v>
      </c>
    </row>
    <row r="8279" spans="1:14" x14ac:dyDescent="0.2">
      <c r="A8279" s="2" t="s">
        <v>5</v>
      </c>
      <c r="B8279" s="2" t="s">
        <v>28</v>
      </c>
      <c r="C8279" s="2" t="s">
        <v>6</v>
      </c>
      <c r="D8279" s="2" t="s">
        <v>15</v>
      </c>
      <c r="E8279" s="2" t="s">
        <v>10</v>
      </c>
      <c r="F8279" s="2" t="s">
        <v>61</v>
      </c>
      <c r="G8279" s="1">
        <v>3084.7999999999997</v>
      </c>
      <c r="H8279" s="1">
        <v>1246.8000000000002</v>
      </c>
      <c r="I8279" s="4">
        <v>10</v>
      </c>
      <c r="J8279" s="2" t="s">
        <v>73</v>
      </c>
      <c r="K8279" s="1">
        <f>Tabelle111[[#This Row],[Menge kg Nges]]/1000</f>
        <v>3.0847999999999995</v>
      </c>
      <c r="L8279" s="1">
        <f>Tabelle111[[#This Row],[Menge kg P2O5]]/1000</f>
        <v>1.2468000000000001</v>
      </c>
      <c r="M8279" s="1">
        <f>Tabelle111[[#This Row],[Menge t Nges]]/Tabelle111[[#This Row],[Anzahl Lieferscheine]]</f>
        <v>0.30847999999999998</v>
      </c>
      <c r="N8279" s="1">
        <f>Tabelle111[[#This Row],[Menge t P2O5]]/Tabelle111[[#This Row],[Anzahl Lieferscheine]]</f>
        <v>0.12468000000000001</v>
      </c>
    </row>
    <row r="8280" spans="1:14" x14ac:dyDescent="0.2">
      <c r="A8280" s="2" t="s">
        <v>5</v>
      </c>
      <c r="B8280" s="2" t="s">
        <v>28</v>
      </c>
      <c r="C8280" s="2" t="s">
        <v>6</v>
      </c>
      <c r="D8280" s="2" t="s">
        <v>15</v>
      </c>
      <c r="E8280" s="2" t="s">
        <v>23</v>
      </c>
      <c r="F8280" s="2" t="s">
        <v>61</v>
      </c>
      <c r="G8280" s="1">
        <v>410</v>
      </c>
      <c r="H8280" s="1">
        <v>185</v>
      </c>
      <c r="I8280" s="4">
        <v>1</v>
      </c>
      <c r="J8280" s="2" t="s">
        <v>73</v>
      </c>
      <c r="K8280" s="1">
        <f>Tabelle111[[#This Row],[Menge kg Nges]]/1000</f>
        <v>0.41</v>
      </c>
      <c r="L8280" s="1">
        <f>Tabelle111[[#This Row],[Menge kg P2O5]]/1000</f>
        <v>0.185</v>
      </c>
      <c r="M8280" s="1">
        <f>Tabelle111[[#This Row],[Menge t Nges]]/Tabelle111[[#This Row],[Anzahl Lieferscheine]]</f>
        <v>0.41</v>
      </c>
      <c r="N8280" s="1">
        <f>Tabelle111[[#This Row],[Menge t P2O5]]/Tabelle111[[#This Row],[Anzahl Lieferscheine]]</f>
        <v>0.185</v>
      </c>
    </row>
    <row r="8281" spans="1:14" x14ac:dyDescent="0.2">
      <c r="A8281" s="2" t="s">
        <v>5</v>
      </c>
      <c r="B8281" s="2" t="s">
        <v>28</v>
      </c>
      <c r="C8281" s="2" t="s">
        <v>6</v>
      </c>
      <c r="D8281" s="2" t="s">
        <v>15</v>
      </c>
      <c r="E8281" s="2" t="s">
        <v>12</v>
      </c>
      <c r="F8281" s="2" t="s">
        <v>61</v>
      </c>
      <c r="G8281" s="1">
        <v>528.79999999999995</v>
      </c>
      <c r="H8281" s="1">
        <v>369.6</v>
      </c>
      <c r="I8281" s="4">
        <v>1</v>
      </c>
      <c r="J8281" s="2" t="s">
        <v>73</v>
      </c>
      <c r="K8281" s="1">
        <f>Tabelle111[[#This Row],[Menge kg Nges]]/1000</f>
        <v>0.52879999999999994</v>
      </c>
      <c r="L8281" s="1">
        <f>Tabelle111[[#This Row],[Menge kg P2O5]]/1000</f>
        <v>0.36960000000000004</v>
      </c>
      <c r="M8281" s="1">
        <f>Tabelle111[[#This Row],[Menge t Nges]]/Tabelle111[[#This Row],[Anzahl Lieferscheine]]</f>
        <v>0.52879999999999994</v>
      </c>
      <c r="N8281" s="1">
        <f>Tabelle111[[#This Row],[Menge t P2O5]]/Tabelle111[[#This Row],[Anzahl Lieferscheine]]</f>
        <v>0.36960000000000004</v>
      </c>
    </row>
    <row r="8282" spans="1:14" x14ac:dyDescent="0.2">
      <c r="A8282" s="2" t="s">
        <v>5</v>
      </c>
      <c r="B8282" s="2" t="s">
        <v>28</v>
      </c>
      <c r="C8282" s="2" t="s">
        <v>25</v>
      </c>
      <c r="D8282" s="2" t="s">
        <v>25</v>
      </c>
      <c r="E8282" s="2" t="s">
        <v>26</v>
      </c>
      <c r="F8282" s="2" t="s">
        <v>61</v>
      </c>
      <c r="G8282" s="1">
        <v>17492.3</v>
      </c>
      <c r="H8282" s="1">
        <v>7413.92</v>
      </c>
      <c r="I8282" s="4">
        <v>14</v>
      </c>
      <c r="J8282" s="2" t="s">
        <v>73</v>
      </c>
      <c r="K8282" s="1">
        <f>Tabelle111[[#This Row],[Menge kg Nges]]/1000</f>
        <v>17.4923</v>
      </c>
      <c r="L8282" s="1">
        <f>Tabelle111[[#This Row],[Menge kg P2O5]]/1000</f>
        <v>7.4139200000000001</v>
      </c>
      <c r="M8282" s="1">
        <f>Tabelle111[[#This Row],[Menge t Nges]]/Tabelle111[[#This Row],[Anzahl Lieferscheine]]</f>
        <v>1.2494499999999999</v>
      </c>
      <c r="N8282" s="1">
        <f>Tabelle111[[#This Row],[Menge t P2O5]]/Tabelle111[[#This Row],[Anzahl Lieferscheine]]</f>
        <v>0.52956571428571431</v>
      </c>
    </row>
    <row r="8283" spans="1:14" x14ac:dyDescent="0.2">
      <c r="A8283" s="2" t="s">
        <v>5</v>
      </c>
      <c r="B8283" s="2" t="s">
        <v>28</v>
      </c>
      <c r="C8283" s="2" t="s">
        <v>63</v>
      </c>
      <c r="D8283" s="2" t="s">
        <v>63</v>
      </c>
      <c r="E8283" s="2" t="s">
        <v>63</v>
      </c>
      <c r="F8283" s="2" t="s">
        <v>61</v>
      </c>
      <c r="G8283" s="1">
        <v>4133</v>
      </c>
      <c r="H8283" s="1">
        <v>2612</v>
      </c>
      <c r="I8283" s="4">
        <v>4</v>
      </c>
      <c r="J8283" s="2" t="s">
        <v>73</v>
      </c>
      <c r="K8283" s="1">
        <f>Tabelle111[[#This Row],[Menge kg Nges]]/1000</f>
        <v>4.133</v>
      </c>
      <c r="L8283" s="1">
        <f>Tabelle111[[#This Row],[Menge kg P2O5]]/1000</f>
        <v>2.6120000000000001</v>
      </c>
      <c r="M8283" s="1">
        <f>Tabelle111[[#This Row],[Menge t Nges]]/Tabelle111[[#This Row],[Anzahl Lieferscheine]]</f>
        <v>1.03325</v>
      </c>
      <c r="N8283" s="1">
        <f>Tabelle111[[#This Row],[Menge t P2O5]]/Tabelle111[[#This Row],[Anzahl Lieferscheine]]</f>
        <v>0.65300000000000002</v>
      </c>
    </row>
    <row r="8284" spans="1:14" x14ac:dyDescent="0.2">
      <c r="A8284" s="2" t="s">
        <v>29</v>
      </c>
      <c r="B8284" s="2" t="s">
        <v>29</v>
      </c>
      <c r="C8284" s="2" t="s">
        <v>6</v>
      </c>
      <c r="D8284" s="2" t="s">
        <v>7</v>
      </c>
      <c r="E8284" s="2" t="s">
        <v>8</v>
      </c>
      <c r="F8284" s="2" t="s">
        <v>61</v>
      </c>
      <c r="G8284" s="1">
        <v>3693.5</v>
      </c>
      <c r="H8284" s="1">
        <v>1784.25</v>
      </c>
      <c r="I8284" s="4">
        <v>11</v>
      </c>
      <c r="J8284" s="2" t="s">
        <v>73</v>
      </c>
      <c r="K8284" s="1">
        <f>Tabelle111[[#This Row],[Menge kg Nges]]/1000</f>
        <v>3.6934999999999998</v>
      </c>
      <c r="L8284" s="1">
        <f>Tabelle111[[#This Row],[Menge kg P2O5]]/1000</f>
        <v>1.7842499999999999</v>
      </c>
      <c r="M8284" s="1">
        <f>Tabelle111[[#This Row],[Menge t Nges]]/Tabelle111[[#This Row],[Anzahl Lieferscheine]]</f>
        <v>0.33577272727272728</v>
      </c>
      <c r="N8284" s="1">
        <f>Tabelle111[[#This Row],[Menge t P2O5]]/Tabelle111[[#This Row],[Anzahl Lieferscheine]]</f>
        <v>0.16220454545454543</v>
      </c>
    </row>
    <row r="8285" spans="1:14" x14ac:dyDescent="0.2">
      <c r="A8285" s="2" t="s">
        <v>29</v>
      </c>
      <c r="B8285" s="2" t="s">
        <v>29</v>
      </c>
      <c r="C8285" s="2" t="s">
        <v>6</v>
      </c>
      <c r="D8285" s="2" t="s">
        <v>7</v>
      </c>
      <c r="E8285" s="2" t="s">
        <v>9</v>
      </c>
      <c r="F8285" s="2" t="s">
        <v>61</v>
      </c>
      <c r="G8285" s="1">
        <v>38948.829999999987</v>
      </c>
      <c r="H8285" s="1">
        <v>16967.459999999995</v>
      </c>
      <c r="I8285" s="4">
        <v>110</v>
      </c>
      <c r="J8285" s="2" t="s">
        <v>73</v>
      </c>
      <c r="K8285" s="1">
        <f>Tabelle111[[#This Row],[Menge kg Nges]]/1000</f>
        <v>38.948829999999987</v>
      </c>
      <c r="L8285" s="1">
        <f>Tabelle111[[#This Row],[Menge kg P2O5]]/1000</f>
        <v>16.967459999999996</v>
      </c>
      <c r="M8285" s="1">
        <f>Tabelle111[[#This Row],[Menge t Nges]]/Tabelle111[[#This Row],[Anzahl Lieferscheine]]</f>
        <v>0.3540802727272726</v>
      </c>
      <c r="N8285" s="1">
        <f>Tabelle111[[#This Row],[Menge t P2O5]]/Tabelle111[[#This Row],[Anzahl Lieferscheine]]</f>
        <v>0.15424963636363631</v>
      </c>
    </row>
    <row r="8286" spans="1:14" x14ac:dyDescent="0.2">
      <c r="A8286" s="2" t="s">
        <v>29</v>
      </c>
      <c r="B8286" s="2" t="s">
        <v>29</v>
      </c>
      <c r="C8286" s="2" t="s">
        <v>6</v>
      </c>
      <c r="D8286" s="2" t="s">
        <v>7</v>
      </c>
      <c r="E8286" s="2" t="s">
        <v>10</v>
      </c>
      <c r="F8286" s="2" t="s">
        <v>61</v>
      </c>
      <c r="G8286" s="1">
        <v>12909.260000000002</v>
      </c>
      <c r="H8286" s="1">
        <v>4504.0599999999995</v>
      </c>
      <c r="I8286" s="4">
        <v>37</v>
      </c>
      <c r="J8286" s="2" t="s">
        <v>73</v>
      </c>
      <c r="K8286" s="1">
        <f>Tabelle111[[#This Row],[Menge kg Nges]]/1000</f>
        <v>12.909260000000002</v>
      </c>
      <c r="L8286" s="1">
        <f>Tabelle111[[#This Row],[Menge kg P2O5]]/1000</f>
        <v>4.5040599999999991</v>
      </c>
      <c r="M8286" s="1">
        <f>Tabelle111[[#This Row],[Menge t Nges]]/Tabelle111[[#This Row],[Anzahl Lieferscheine]]</f>
        <v>0.34889891891891894</v>
      </c>
      <c r="N8286" s="1">
        <f>Tabelle111[[#This Row],[Menge t P2O5]]/Tabelle111[[#This Row],[Anzahl Lieferscheine]]</f>
        <v>0.12173135135135132</v>
      </c>
    </row>
    <row r="8287" spans="1:14" x14ac:dyDescent="0.2">
      <c r="A8287" s="2" t="s">
        <v>29</v>
      </c>
      <c r="B8287" s="2" t="s">
        <v>29</v>
      </c>
      <c r="C8287" s="2" t="s">
        <v>6</v>
      </c>
      <c r="D8287" s="2" t="s">
        <v>7</v>
      </c>
      <c r="E8287" s="2" t="s">
        <v>11</v>
      </c>
      <c r="F8287" s="2" t="s">
        <v>61</v>
      </c>
      <c r="G8287" s="1">
        <v>3596.67</v>
      </c>
      <c r="H8287" s="1">
        <v>1594.1599999999999</v>
      </c>
      <c r="I8287" s="4">
        <v>17</v>
      </c>
      <c r="J8287" s="2" t="s">
        <v>73</v>
      </c>
      <c r="K8287" s="1">
        <f>Tabelle111[[#This Row],[Menge kg Nges]]/1000</f>
        <v>3.59667</v>
      </c>
      <c r="L8287" s="1">
        <f>Tabelle111[[#This Row],[Menge kg P2O5]]/1000</f>
        <v>1.5941599999999998</v>
      </c>
      <c r="M8287" s="1">
        <f>Tabelle111[[#This Row],[Menge t Nges]]/Tabelle111[[#This Row],[Anzahl Lieferscheine]]</f>
        <v>0.21156882352941175</v>
      </c>
      <c r="N8287" s="1">
        <f>Tabelle111[[#This Row],[Menge t P2O5]]/Tabelle111[[#This Row],[Anzahl Lieferscheine]]</f>
        <v>9.3774117647058813E-2</v>
      </c>
    </row>
    <row r="8288" spans="1:14" x14ac:dyDescent="0.2">
      <c r="A8288" s="2" t="s">
        <v>29</v>
      </c>
      <c r="B8288" s="2" t="s">
        <v>29</v>
      </c>
      <c r="C8288" s="2" t="s">
        <v>6</v>
      </c>
      <c r="D8288" s="2" t="s">
        <v>7</v>
      </c>
      <c r="E8288" s="2" t="s">
        <v>12</v>
      </c>
      <c r="F8288" s="2" t="s">
        <v>61</v>
      </c>
      <c r="G8288" s="1">
        <v>28618.919999999991</v>
      </c>
      <c r="H8288" s="1">
        <v>12277.359999999997</v>
      </c>
      <c r="I8288" s="4">
        <v>76</v>
      </c>
      <c r="J8288" s="2" t="s">
        <v>73</v>
      </c>
      <c r="K8288" s="1">
        <f>Tabelle111[[#This Row],[Menge kg Nges]]/1000</f>
        <v>28.618919999999992</v>
      </c>
      <c r="L8288" s="1">
        <f>Tabelle111[[#This Row],[Menge kg P2O5]]/1000</f>
        <v>12.277359999999996</v>
      </c>
      <c r="M8288" s="1">
        <f>Tabelle111[[#This Row],[Menge t Nges]]/Tabelle111[[#This Row],[Anzahl Lieferscheine]]</f>
        <v>0.37656473684210517</v>
      </c>
      <c r="N8288" s="1">
        <f>Tabelle111[[#This Row],[Menge t P2O5]]/Tabelle111[[#This Row],[Anzahl Lieferscheine]]</f>
        <v>0.16154421052631573</v>
      </c>
    </row>
    <row r="8289" spans="1:14" x14ac:dyDescent="0.2">
      <c r="A8289" s="2" t="s">
        <v>29</v>
      </c>
      <c r="B8289" s="2" t="s">
        <v>29</v>
      </c>
      <c r="C8289" s="2" t="s">
        <v>6</v>
      </c>
      <c r="D8289" s="2" t="s">
        <v>7</v>
      </c>
      <c r="E8289" s="2" t="s">
        <v>13</v>
      </c>
      <c r="F8289" s="2" t="s">
        <v>61</v>
      </c>
      <c r="G8289" s="1">
        <v>6834.3799999999992</v>
      </c>
      <c r="H8289" s="1">
        <v>3959.0099999999998</v>
      </c>
      <c r="I8289" s="4">
        <v>29</v>
      </c>
      <c r="J8289" s="2" t="s">
        <v>73</v>
      </c>
      <c r="K8289" s="1">
        <f>Tabelle111[[#This Row],[Menge kg Nges]]/1000</f>
        <v>6.8343799999999995</v>
      </c>
      <c r="L8289" s="1">
        <f>Tabelle111[[#This Row],[Menge kg P2O5]]/1000</f>
        <v>3.9590099999999997</v>
      </c>
      <c r="M8289" s="1">
        <f>Tabelle111[[#This Row],[Menge t Nges]]/Tabelle111[[#This Row],[Anzahl Lieferscheine]]</f>
        <v>0.23566827586206895</v>
      </c>
      <c r="N8289" s="1">
        <f>Tabelle111[[#This Row],[Menge t P2O5]]/Tabelle111[[#This Row],[Anzahl Lieferscheine]]</f>
        <v>0.13651758620689655</v>
      </c>
    </row>
    <row r="8290" spans="1:14" x14ac:dyDescent="0.2">
      <c r="A8290" s="2" t="s">
        <v>29</v>
      </c>
      <c r="B8290" s="2" t="s">
        <v>29</v>
      </c>
      <c r="C8290" s="2" t="s">
        <v>6</v>
      </c>
      <c r="D8290" s="2" t="s">
        <v>7</v>
      </c>
      <c r="E8290" s="2" t="s">
        <v>14</v>
      </c>
      <c r="F8290" s="2" t="s">
        <v>61</v>
      </c>
      <c r="G8290" s="1">
        <v>24567.5</v>
      </c>
      <c r="H8290" s="1">
        <v>13784.45</v>
      </c>
      <c r="I8290" s="4">
        <v>58</v>
      </c>
      <c r="J8290" s="2" t="s">
        <v>73</v>
      </c>
      <c r="K8290" s="1">
        <f>Tabelle111[[#This Row],[Menge kg Nges]]/1000</f>
        <v>24.567499999999999</v>
      </c>
      <c r="L8290" s="1">
        <f>Tabelle111[[#This Row],[Menge kg P2O5]]/1000</f>
        <v>13.784450000000001</v>
      </c>
      <c r="M8290" s="1">
        <f>Tabelle111[[#This Row],[Menge t Nges]]/Tabelle111[[#This Row],[Anzahl Lieferscheine]]</f>
        <v>0.42357758620689656</v>
      </c>
      <c r="N8290" s="1">
        <f>Tabelle111[[#This Row],[Menge t P2O5]]/Tabelle111[[#This Row],[Anzahl Lieferscheine]]</f>
        <v>0.23766293103448277</v>
      </c>
    </row>
    <row r="8291" spans="1:14" x14ac:dyDescent="0.2">
      <c r="A8291" s="2" t="s">
        <v>29</v>
      </c>
      <c r="B8291" s="2" t="s">
        <v>29</v>
      </c>
      <c r="C8291" s="2" t="s">
        <v>6</v>
      </c>
      <c r="D8291" s="2" t="s">
        <v>15</v>
      </c>
      <c r="E8291" s="2" t="s">
        <v>17</v>
      </c>
      <c r="F8291" s="2" t="s">
        <v>61</v>
      </c>
      <c r="G8291" s="1">
        <v>150</v>
      </c>
      <c r="H8291" s="1">
        <v>75</v>
      </c>
      <c r="I8291" s="4">
        <v>1</v>
      </c>
      <c r="J8291" s="2" t="s">
        <v>73</v>
      </c>
      <c r="K8291" s="1">
        <f>Tabelle111[[#This Row],[Menge kg Nges]]/1000</f>
        <v>0.15</v>
      </c>
      <c r="L8291" s="1">
        <f>Tabelle111[[#This Row],[Menge kg P2O5]]/1000</f>
        <v>7.4999999999999997E-2</v>
      </c>
      <c r="M8291" s="1">
        <f>Tabelle111[[#This Row],[Menge t Nges]]/Tabelle111[[#This Row],[Anzahl Lieferscheine]]</f>
        <v>0.15</v>
      </c>
      <c r="N8291" s="1">
        <f>Tabelle111[[#This Row],[Menge t P2O5]]/Tabelle111[[#This Row],[Anzahl Lieferscheine]]</f>
        <v>7.4999999999999997E-2</v>
      </c>
    </row>
    <row r="8292" spans="1:14" x14ac:dyDescent="0.2">
      <c r="A8292" s="2" t="s">
        <v>29</v>
      </c>
      <c r="B8292" s="2" t="s">
        <v>29</v>
      </c>
      <c r="C8292" s="2" t="s">
        <v>6</v>
      </c>
      <c r="D8292" s="2" t="s">
        <v>15</v>
      </c>
      <c r="E8292" s="2" t="s">
        <v>18</v>
      </c>
      <c r="F8292" s="2" t="s">
        <v>61</v>
      </c>
      <c r="G8292" s="1">
        <v>2016</v>
      </c>
      <c r="H8292" s="1">
        <v>1632</v>
      </c>
      <c r="I8292" s="4">
        <v>5</v>
      </c>
      <c r="J8292" s="2" t="s">
        <v>73</v>
      </c>
      <c r="K8292" s="1">
        <f>Tabelle111[[#This Row],[Menge kg Nges]]/1000</f>
        <v>2.016</v>
      </c>
      <c r="L8292" s="1">
        <f>Tabelle111[[#This Row],[Menge kg P2O5]]/1000</f>
        <v>1.6319999999999999</v>
      </c>
      <c r="M8292" s="1">
        <f>Tabelle111[[#This Row],[Menge t Nges]]/Tabelle111[[#This Row],[Anzahl Lieferscheine]]</f>
        <v>0.4032</v>
      </c>
      <c r="N8292" s="1">
        <f>Tabelle111[[#This Row],[Menge t P2O5]]/Tabelle111[[#This Row],[Anzahl Lieferscheine]]</f>
        <v>0.32639999999999997</v>
      </c>
    </row>
    <row r="8293" spans="1:14" x14ac:dyDescent="0.2">
      <c r="A8293" s="2" t="s">
        <v>29</v>
      </c>
      <c r="B8293" s="2" t="s">
        <v>29</v>
      </c>
      <c r="C8293" s="2" t="s">
        <v>6</v>
      </c>
      <c r="D8293" s="2" t="s">
        <v>15</v>
      </c>
      <c r="E8293" s="2" t="s">
        <v>20</v>
      </c>
      <c r="F8293" s="2" t="s">
        <v>61</v>
      </c>
      <c r="G8293" s="1">
        <v>1535.53</v>
      </c>
      <c r="H8293" s="1">
        <v>998.6</v>
      </c>
      <c r="I8293" s="4">
        <v>11</v>
      </c>
      <c r="J8293" s="2" t="s">
        <v>73</v>
      </c>
      <c r="K8293" s="1">
        <f>Tabelle111[[#This Row],[Menge kg Nges]]/1000</f>
        <v>1.5355300000000001</v>
      </c>
      <c r="L8293" s="1">
        <f>Tabelle111[[#This Row],[Menge kg P2O5]]/1000</f>
        <v>0.99860000000000004</v>
      </c>
      <c r="M8293" s="1">
        <f>Tabelle111[[#This Row],[Menge t Nges]]/Tabelle111[[#This Row],[Anzahl Lieferscheine]]</f>
        <v>0.13959363636363636</v>
      </c>
      <c r="N8293" s="1">
        <f>Tabelle111[[#This Row],[Menge t P2O5]]/Tabelle111[[#This Row],[Anzahl Lieferscheine]]</f>
        <v>9.0781818181818186E-2</v>
      </c>
    </row>
    <row r="8294" spans="1:14" x14ac:dyDescent="0.2">
      <c r="A8294" s="2" t="s">
        <v>29</v>
      </c>
      <c r="B8294" s="2" t="s">
        <v>29</v>
      </c>
      <c r="C8294" s="2" t="s">
        <v>6</v>
      </c>
      <c r="D8294" s="2" t="s">
        <v>15</v>
      </c>
      <c r="E8294" s="2" t="s">
        <v>21</v>
      </c>
      <c r="F8294" s="2" t="s">
        <v>61</v>
      </c>
      <c r="G8294" s="1">
        <v>4988.7999999999993</v>
      </c>
      <c r="H8294" s="1">
        <v>2668.2299999999996</v>
      </c>
      <c r="I8294" s="4">
        <v>15</v>
      </c>
      <c r="J8294" s="2" t="s">
        <v>73</v>
      </c>
      <c r="K8294" s="1">
        <f>Tabelle111[[#This Row],[Menge kg Nges]]/1000</f>
        <v>4.9887999999999995</v>
      </c>
      <c r="L8294" s="1">
        <f>Tabelle111[[#This Row],[Menge kg P2O5]]/1000</f>
        <v>2.6682299999999994</v>
      </c>
      <c r="M8294" s="1">
        <f>Tabelle111[[#This Row],[Menge t Nges]]/Tabelle111[[#This Row],[Anzahl Lieferscheine]]</f>
        <v>0.33258666666666664</v>
      </c>
      <c r="N8294" s="1">
        <f>Tabelle111[[#This Row],[Menge t P2O5]]/Tabelle111[[#This Row],[Anzahl Lieferscheine]]</f>
        <v>0.17788199999999996</v>
      </c>
    </row>
    <row r="8295" spans="1:14" x14ac:dyDescent="0.2">
      <c r="A8295" s="2" t="s">
        <v>29</v>
      </c>
      <c r="B8295" s="2" t="s">
        <v>29</v>
      </c>
      <c r="C8295" s="2" t="s">
        <v>6</v>
      </c>
      <c r="D8295" s="2" t="s">
        <v>15</v>
      </c>
      <c r="E8295" s="2" t="s">
        <v>9</v>
      </c>
      <c r="F8295" s="2" t="s">
        <v>61</v>
      </c>
      <c r="G8295" s="1">
        <v>1992.02</v>
      </c>
      <c r="H8295" s="1">
        <v>1015.9</v>
      </c>
      <c r="I8295" s="4">
        <v>8</v>
      </c>
      <c r="J8295" s="2" t="s">
        <v>73</v>
      </c>
      <c r="K8295" s="1">
        <f>Tabelle111[[#This Row],[Menge kg Nges]]/1000</f>
        <v>1.9920199999999999</v>
      </c>
      <c r="L8295" s="1">
        <f>Tabelle111[[#This Row],[Menge kg P2O5]]/1000</f>
        <v>1.0159</v>
      </c>
      <c r="M8295" s="1">
        <f>Tabelle111[[#This Row],[Menge t Nges]]/Tabelle111[[#This Row],[Anzahl Lieferscheine]]</f>
        <v>0.24900249999999999</v>
      </c>
      <c r="N8295" s="1">
        <f>Tabelle111[[#This Row],[Menge t P2O5]]/Tabelle111[[#This Row],[Anzahl Lieferscheine]]</f>
        <v>0.1269875</v>
      </c>
    </row>
    <row r="8296" spans="1:14" x14ac:dyDescent="0.2">
      <c r="A8296" s="2" t="s">
        <v>29</v>
      </c>
      <c r="B8296" s="2" t="s">
        <v>29</v>
      </c>
      <c r="C8296" s="2" t="s">
        <v>6</v>
      </c>
      <c r="D8296" s="2" t="s">
        <v>15</v>
      </c>
      <c r="E8296" s="2" t="s">
        <v>10</v>
      </c>
      <c r="F8296" s="2" t="s">
        <v>61</v>
      </c>
      <c r="G8296" s="1">
        <v>2421.9</v>
      </c>
      <c r="H8296" s="1">
        <v>830.7</v>
      </c>
      <c r="I8296" s="4">
        <v>8</v>
      </c>
      <c r="J8296" s="2" t="s">
        <v>73</v>
      </c>
      <c r="K8296" s="1">
        <f>Tabelle111[[#This Row],[Menge kg Nges]]/1000</f>
        <v>2.4218999999999999</v>
      </c>
      <c r="L8296" s="1">
        <f>Tabelle111[[#This Row],[Menge kg P2O5]]/1000</f>
        <v>0.83069999999999999</v>
      </c>
      <c r="M8296" s="1">
        <f>Tabelle111[[#This Row],[Menge t Nges]]/Tabelle111[[#This Row],[Anzahl Lieferscheine]]</f>
        <v>0.30273749999999999</v>
      </c>
      <c r="N8296" s="1">
        <f>Tabelle111[[#This Row],[Menge t P2O5]]/Tabelle111[[#This Row],[Anzahl Lieferscheine]]</f>
        <v>0.1038375</v>
      </c>
    </row>
    <row r="8297" spans="1:14" x14ac:dyDescent="0.2">
      <c r="A8297" s="2" t="s">
        <v>29</v>
      </c>
      <c r="B8297" s="2" t="s">
        <v>29</v>
      </c>
      <c r="C8297" s="2" t="s">
        <v>6</v>
      </c>
      <c r="D8297" s="2" t="s">
        <v>15</v>
      </c>
      <c r="E8297" s="2" t="s">
        <v>23</v>
      </c>
      <c r="F8297" s="2" t="s">
        <v>61</v>
      </c>
      <c r="G8297" s="1">
        <v>1599</v>
      </c>
      <c r="H8297" s="1">
        <v>721.5</v>
      </c>
      <c r="I8297" s="4">
        <v>1</v>
      </c>
      <c r="J8297" s="2" t="s">
        <v>73</v>
      </c>
      <c r="K8297" s="1">
        <f>Tabelle111[[#This Row],[Menge kg Nges]]/1000</f>
        <v>1.599</v>
      </c>
      <c r="L8297" s="1">
        <f>Tabelle111[[#This Row],[Menge kg P2O5]]/1000</f>
        <v>0.72150000000000003</v>
      </c>
      <c r="M8297" s="1">
        <f>Tabelle111[[#This Row],[Menge t Nges]]/Tabelle111[[#This Row],[Anzahl Lieferscheine]]</f>
        <v>1.599</v>
      </c>
      <c r="N8297" s="1">
        <f>Tabelle111[[#This Row],[Menge t P2O5]]/Tabelle111[[#This Row],[Anzahl Lieferscheine]]</f>
        <v>0.72150000000000003</v>
      </c>
    </row>
    <row r="8298" spans="1:14" x14ac:dyDescent="0.2">
      <c r="A8298" s="2" t="s">
        <v>29</v>
      </c>
      <c r="B8298" s="2" t="s">
        <v>29</v>
      </c>
      <c r="C8298" s="2" t="s">
        <v>6</v>
      </c>
      <c r="D8298" s="2" t="s">
        <v>15</v>
      </c>
      <c r="E8298" s="2" t="s">
        <v>13</v>
      </c>
      <c r="F8298" s="2" t="s">
        <v>61</v>
      </c>
      <c r="G8298" s="1">
        <v>277.62</v>
      </c>
      <c r="H8298" s="1">
        <v>194.04</v>
      </c>
      <c r="I8298" s="4">
        <v>1</v>
      </c>
      <c r="J8298" s="2" t="s">
        <v>73</v>
      </c>
      <c r="K8298" s="1">
        <f>Tabelle111[[#This Row],[Menge kg Nges]]/1000</f>
        <v>0.27761999999999998</v>
      </c>
      <c r="L8298" s="1">
        <f>Tabelle111[[#This Row],[Menge kg P2O5]]/1000</f>
        <v>0.19403999999999999</v>
      </c>
      <c r="M8298" s="1">
        <f>Tabelle111[[#This Row],[Menge t Nges]]/Tabelle111[[#This Row],[Anzahl Lieferscheine]]</f>
        <v>0.27761999999999998</v>
      </c>
      <c r="N8298" s="1">
        <f>Tabelle111[[#This Row],[Menge t P2O5]]/Tabelle111[[#This Row],[Anzahl Lieferscheine]]</f>
        <v>0.19403999999999999</v>
      </c>
    </row>
    <row r="8299" spans="1:14" x14ac:dyDescent="0.2">
      <c r="A8299" s="2" t="s">
        <v>29</v>
      </c>
      <c r="B8299" s="2" t="s">
        <v>29</v>
      </c>
      <c r="C8299" s="2" t="s">
        <v>6</v>
      </c>
      <c r="D8299" s="2" t="s">
        <v>15</v>
      </c>
      <c r="E8299" s="2" t="s">
        <v>31</v>
      </c>
      <c r="F8299" s="2" t="s">
        <v>61</v>
      </c>
      <c r="G8299" s="1">
        <v>1353</v>
      </c>
      <c r="H8299" s="1">
        <v>610.5</v>
      </c>
      <c r="I8299" s="4">
        <v>2</v>
      </c>
      <c r="J8299" s="2" t="s">
        <v>73</v>
      </c>
      <c r="K8299" s="1">
        <f>Tabelle111[[#This Row],[Menge kg Nges]]/1000</f>
        <v>1.353</v>
      </c>
      <c r="L8299" s="1">
        <f>Tabelle111[[#This Row],[Menge kg P2O5]]/1000</f>
        <v>0.61050000000000004</v>
      </c>
      <c r="M8299" s="1">
        <f>Tabelle111[[#This Row],[Menge t Nges]]/Tabelle111[[#This Row],[Anzahl Lieferscheine]]</f>
        <v>0.67649999999999999</v>
      </c>
      <c r="N8299" s="1">
        <f>Tabelle111[[#This Row],[Menge t P2O5]]/Tabelle111[[#This Row],[Anzahl Lieferscheine]]</f>
        <v>0.30525000000000002</v>
      </c>
    </row>
    <row r="8300" spans="1:14" x14ac:dyDescent="0.2">
      <c r="A8300" s="2" t="s">
        <v>29</v>
      </c>
      <c r="B8300" s="2" t="s">
        <v>29</v>
      </c>
      <c r="C8300" s="2" t="s">
        <v>25</v>
      </c>
      <c r="D8300" s="2" t="s">
        <v>25</v>
      </c>
      <c r="E8300" s="2" t="s">
        <v>26</v>
      </c>
      <c r="F8300" s="2" t="s">
        <v>61</v>
      </c>
      <c r="G8300" s="1">
        <v>103842.04000000007</v>
      </c>
      <c r="H8300" s="1">
        <v>37080.029999999948</v>
      </c>
      <c r="I8300" s="4">
        <v>195</v>
      </c>
      <c r="J8300" s="2" t="s">
        <v>73</v>
      </c>
      <c r="K8300" s="1">
        <f>Tabelle111[[#This Row],[Menge kg Nges]]/1000</f>
        <v>103.84204000000007</v>
      </c>
      <c r="L8300" s="1">
        <f>Tabelle111[[#This Row],[Menge kg P2O5]]/1000</f>
        <v>37.080029999999951</v>
      </c>
      <c r="M8300" s="1">
        <f>Tabelle111[[#This Row],[Menge t Nges]]/Tabelle111[[#This Row],[Anzahl Lieferscheine]]</f>
        <v>0.53252328205128241</v>
      </c>
      <c r="N8300" s="1">
        <f>Tabelle111[[#This Row],[Menge t P2O5]]/Tabelle111[[#This Row],[Anzahl Lieferscheine]]</f>
        <v>0.19015399999999974</v>
      </c>
    </row>
    <row r="8301" spans="1:14" x14ac:dyDescent="0.2">
      <c r="A8301" s="2" t="s">
        <v>29</v>
      </c>
      <c r="B8301" s="2" t="s">
        <v>32</v>
      </c>
      <c r="C8301" s="2" t="s">
        <v>6</v>
      </c>
      <c r="D8301" s="2" t="s">
        <v>7</v>
      </c>
      <c r="E8301" s="2" t="s">
        <v>8</v>
      </c>
      <c r="F8301" s="2" t="s">
        <v>61</v>
      </c>
      <c r="G8301" s="1">
        <v>1484</v>
      </c>
      <c r="H8301" s="1">
        <v>742</v>
      </c>
      <c r="I8301" s="4">
        <v>3</v>
      </c>
      <c r="J8301" s="2" t="s">
        <v>73</v>
      </c>
      <c r="K8301" s="1">
        <f>Tabelle111[[#This Row],[Menge kg Nges]]/1000</f>
        <v>1.484</v>
      </c>
      <c r="L8301" s="1">
        <f>Tabelle111[[#This Row],[Menge kg P2O5]]/1000</f>
        <v>0.74199999999999999</v>
      </c>
      <c r="M8301" s="1">
        <f>Tabelle111[[#This Row],[Menge t Nges]]/Tabelle111[[#This Row],[Anzahl Lieferscheine]]</f>
        <v>0.49466666666666664</v>
      </c>
      <c r="N8301" s="1">
        <f>Tabelle111[[#This Row],[Menge t P2O5]]/Tabelle111[[#This Row],[Anzahl Lieferscheine]]</f>
        <v>0.24733333333333332</v>
      </c>
    </row>
    <row r="8302" spans="1:14" x14ac:dyDescent="0.2">
      <c r="A8302" s="2" t="s">
        <v>29</v>
      </c>
      <c r="B8302" s="2" t="s">
        <v>32</v>
      </c>
      <c r="C8302" s="2" t="s">
        <v>6</v>
      </c>
      <c r="D8302" s="2" t="s">
        <v>7</v>
      </c>
      <c r="E8302" s="2" t="s">
        <v>9</v>
      </c>
      <c r="F8302" s="2" t="s">
        <v>61</v>
      </c>
      <c r="G8302" s="1">
        <v>2690.1</v>
      </c>
      <c r="H8302" s="1">
        <v>1110</v>
      </c>
      <c r="I8302" s="4">
        <v>5</v>
      </c>
      <c r="J8302" s="2" t="s">
        <v>73</v>
      </c>
      <c r="K8302" s="1">
        <f>Tabelle111[[#This Row],[Menge kg Nges]]/1000</f>
        <v>2.6900999999999997</v>
      </c>
      <c r="L8302" s="1">
        <f>Tabelle111[[#This Row],[Menge kg P2O5]]/1000</f>
        <v>1.1100000000000001</v>
      </c>
      <c r="M8302" s="1">
        <f>Tabelle111[[#This Row],[Menge t Nges]]/Tabelle111[[#This Row],[Anzahl Lieferscheine]]</f>
        <v>0.53801999999999994</v>
      </c>
      <c r="N8302" s="1">
        <f>Tabelle111[[#This Row],[Menge t P2O5]]/Tabelle111[[#This Row],[Anzahl Lieferscheine]]</f>
        <v>0.22200000000000003</v>
      </c>
    </row>
    <row r="8303" spans="1:14" x14ac:dyDescent="0.2">
      <c r="A8303" s="2" t="s">
        <v>29</v>
      </c>
      <c r="B8303" s="2" t="s">
        <v>32</v>
      </c>
      <c r="C8303" s="2" t="s">
        <v>6</v>
      </c>
      <c r="D8303" s="2" t="s">
        <v>7</v>
      </c>
      <c r="E8303" s="2" t="s">
        <v>12</v>
      </c>
      <c r="F8303" s="2" t="s">
        <v>61</v>
      </c>
      <c r="G8303" s="1">
        <v>1001.25</v>
      </c>
      <c r="H8303" s="1">
        <v>378</v>
      </c>
      <c r="I8303" s="4">
        <v>3</v>
      </c>
      <c r="J8303" s="2" t="s">
        <v>73</v>
      </c>
      <c r="K8303" s="1">
        <f>Tabelle111[[#This Row],[Menge kg Nges]]/1000</f>
        <v>1.00125</v>
      </c>
      <c r="L8303" s="1">
        <f>Tabelle111[[#This Row],[Menge kg P2O5]]/1000</f>
        <v>0.378</v>
      </c>
      <c r="M8303" s="1">
        <f>Tabelle111[[#This Row],[Menge t Nges]]/Tabelle111[[#This Row],[Anzahl Lieferscheine]]</f>
        <v>0.33374999999999999</v>
      </c>
      <c r="N8303" s="1">
        <f>Tabelle111[[#This Row],[Menge t P2O5]]/Tabelle111[[#This Row],[Anzahl Lieferscheine]]</f>
        <v>0.126</v>
      </c>
    </row>
    <row r="8304" spans="1:14" x14ac:dyDescent="0.2">
      <c r="A8304" s="2" t="s">
        <v>29</v>
      </c>
      <c r="B8304" s="2" t="s">
        <v>32</v>
      </c>
      <c r="C8304" s="2" t="s">
        <v>6</v>
      </c>
      <c r="D8304" s="2" t="s">
        <v>7</v>
      </c>
      <c r="E8304" s="2" t="s">
        <v>14</v>
      </c>
      <c r="F8304" s="2" t="s">
        <v>61</v>
      </c>
      <c r="G8304" s="1">
        <v>220</v>
      </c>
      <c r="H8304" s="1">
        <v>165</v>
      </c>
      <c r="I8304" s="4">
        <v>1</v>
      </c>
      <c r="J8304" s="2" t="s">
        <v>73</v>
      </c>
      <c r="K8304" s="1">
        <f>Tabelle111[[#This Row],[Menge kg Nges]]/1000</f>
        <v>0.22</v>
      </c>
      <c r="L8304" s="1">
        <f>Tabelle111[[#This Row],[Menge kg P2O5]]/1000</f>
        <v>0.16500000000000001</v>
      </c>
      <c r="M8304" s="1">
        <f>Tabelle111[[#This Row],[Menge t Nges]]/Tabelle111[[#This Row],[Anzahl Lieferscheine]]</f>
        <v>0.22</v>
      </c>
      <c r="N8304" s="1">
        <f>Tabelle111[[#This Row],[Menge t P2O5]]/Tabelle111[[#This Row],[Anzahl Lieferscheine]]</f>
        <v>0.16500000000000001</v>
      </c>
    </row>
    <row r="8305" spans="1:14" x14ac:dyDescent="0.2">
      <c r="A8305" s="2" t="s">
        <v>29</v>
      </c>
      <c r="B8305" s="2" t="s">
        <v>32</v>
      </c>
      <c r="C8305" s="2" t="s">
        <v>6</v>
      </c>
      <c r="D8305" s="2" t="s">
        <v>15</v>
      </c>
      <c r="E8305" s="2" t="s">
        <v>18</v>
      </c>
      <c r="F8305" s="2" t="s">
        <v>61</v>
      </c>
      <c r="G8305" s="1">
        <v>1260</v>
      </c>
      <c r="H8305" s="1">
        <v>1020</v>
      </c>
      <c r="I8305" s="4">
        <v>3</v>
      </c>
      <c r="J8305" s="2" t="s">
        <v>73</v>
      </c>
      <c r="K8305" s="1">
        <f>Tabelle111[[#This Row],[Menge kg Nges]]/1000</f>
        <v>1.26</v>
      </c>
      <c r="L8305" s="1">
        <f>Tabelle111[[#This Row],[Menge kg P2O5]]/1000</f>
        <v>1.02</v>
      </c>
      <c r="M8305" s="1">
        <f>Tabelle111[[#This Row],[Menge t Nges]]/Tabelle111[[#This Row],[Anzahl Lieferscheine]]</f>
        <v>0.42</v>
      </c>
      <c r="N8305" s="1">
        <f>Tabelle111[[#This Row],[Menge t P2O5]]/Tabelle111[[#This Row],[Anzahl Lieferscheine]]</f>
        <v>0.34</v>
      </c>
    </row>
    <row r="8306" spans="1:14" x14ac:dyDescent="0.2">
      <c r="A8306" s="2" t="s">
        <v>29</v>
      </c>
      <c r="B8306" s="2" t="s">
        <v>32</v>
      </c>
      <c r="C8306" s="2" t="s">
        <v>6</v>
      </c>
      <c r="D8306" s="2" t="s">
        <v>15</v>
      </c>
      <c r="E8306" s="2" t="s">
        <v>20</v>
      </c>
      <c r="F8306" s="2" t="s">
        <v>61</v>
      </c>
      <c r="G8306" s="1">
        <v>2353.12</v>
      </c>
      <c r="H8306" s="1">
        <v>1337</v>
      </c>
      <c r="I8306" s="4">
        <v>28</v>
      </c>
      <c r="J8306" s="2" t="s">
        <v>73</v>
      </c>
      <c r="K8306" s="1">
        <f>Tabelle111[[#This Row],[Menge kg Nges]]/1000</f>
        <v>2.3531200000000001</v>
      </c>
      <c r="L8306" s="1">
        <f>Tabelle111[[#This Row],[Menge kg P2O5]]/1000</f>
        <v>1.337</v>
      </c>
      <c r="M8306" s="1">
        <f>Tabelle111[[#This Row],[Menge t Nges]]/Tabelle111[[#This Row],[Anzahl Lieferscheine]]</f>
        <v>8.4040000000000004E-2</v>
      </c>
      <c r="N8306" s="1">
        <f>Tabelle111[[#This Row],[Menge t P2O5]]/Tabelle111[[#This Row],[Anzahl Lieferscheine]]</f>
        <v>4.7750000000000001E-2</v>
      </c>
    </row>
    <row r="8307" spans="1:14" x14ac:dyDescent="0.2">
      <c r="A8307" s="2" t="s">
        <v>29</v>
      </c>
      <c r="B8307" s="2" t="s">
        <v>32</v>
      </c>
      <c r="C8307" s="2" t="s">
        <v>6</v>
      </c>
      <c r="D8307" s="2" t="s">
        <v>15</v>
      </c>
      <c r="E8307" s="2" t="s">
        <v>9</v>
      </c>
      <c r="F8307" s="2" t="s">
        <v>61</v>
      </c>
      <c r="G8307" s="1">
        <v>331.2</v>
      </c>
      <c r="H8307" s="1">
        <v>148.5</v>
      </c>
      <c r="I8307" s="4">
        <v>1</v>
      </c>
      <c r="J8307" s="2" t="s">
        <v>73</v>
      </c>
      <c r="K8307" s="1">
        <f>Tabelle111[[#This Row],[Menge kg Nges]]/1000</f>
        <v>0.33119999999999999</v>
      </c>
      <c r="L8307" s="1">
        <f>Tabelle111[[#This Row],[Menge kg P2O5]]/1000</f>
        <v>0.14849999999999999</v>
      </c>
      <c r="M8307" s="1">
        <f>Tabelle111[[#This Row],[Menge t Nges]]/Tabelle111[[#This Row],[Anzahl Lieferscheine]]</f>
        <v>0.33119999999999999</v>
      </c>
      <c r="N8307" s="1">
        <f>Tabelle111[[#This Row],[Menge t P2O5]]/Tabelle111[[#This Row],[Anzahl Lieferscheine]]</f>
        <v>0.14849999999999999</v>
      </c>
    </row>
    <row r="8308" spans="1:14" x14ac:dyDescent="0.2">
      <c r="A8308" s="2" t="s">
        <v>29</v>
      </c>
      <c r="B8308" s="2" t="s">
        <v>32</v>
      </c>
      <c r="C8308" s="2" t="s">
        <v>6</v>
      </c>
      <c r="D8308" s="2" t="s">
        <v>15</v>
      </c>
      <c r="E8308" s="2" t="s">
        <v>10</v>
      </c>
      <c r="F8308" s="2" t="s">
        <v>61</v>
      </c>
      <c r="G8308" s="1">
        <v>246.4</v>
      </c>
      <c r="H8308" s="1">
        <v>78.400000000000006</v>
      </c>
      <c r="I8308" s="4">
        <v>1</v>
      </c>
      <c r="J8308" s="2" t="s">
        <v>73</v>
      </c>
      <c r="K8308" s="1">
        <f>Tabelle111[[#This Row],[Menge kg Nges]]/1000</f>
        <v>0.24640000000000001</v>
      </c>
      <c r="L8308" s="1">
        <f>Tabelle111[[#This Row],[Menge kg P2O5]]/1000</f>
        <v>7.8400000000000011E-2</v>
      </c>
      <c r="M8308" s="1">
        <f>Tabelle111[[#This Row],[Menge t Nges]]/Tabelle111[[#This Row],[Anzahl Lieferscheine]]</f>
        <v>0.24640000000000001</v>
      </c>
      <c r="N8308" s="1">
        <f>Tabelle111[[#This Row],[Menge t P2O5]]/Tabelle111[[#This Row],[Anzahl Lieferscheine]]</f>
        <v>7.8400000000000011E-2</v>
      </c>
    </row>
    <row r="8309" spans="1:14" x14ac:dyDescent="0.2">
      <c r="A8309" s="2" t="s">
        <v>29</v>
      </c>
      <c r="B8309" s="2" t="s">
        <v>32</v>
      </c>
      <c r="C8309" s="2" t="s">
        <v>6</v>
      </c>
      <c r="D8309" s="2" t="s">
        <v>15</v>
      </c>
      <c r="E8309" s="2" t="s">
        <v>31</v>
      </c>
      <c r="F8309" s="2" t="s">
        <v>61</v>
      </c>
      <c r="G8309" s="1">
        <v>2857.7</v>
      </c>
      <c r="H8309" s="1">
        <v>1289.4500000000003</v>
      </c>
      <c r="I8309" s="4">
        <v>14</v>
      </c>
      <c r="J8309" s="2" t="s">
        <v>73</v>
      </c>
      <c r="K8309" s="1">
        <f>Tabelle111[[#This Row],[Menge kg Nges]]/1000</f>
        <v>2.8576999999999999</v>
      </c>
      <c r="L8309" s="1">
        <f>Tabelle111[[#This Row],[Menge kg P2O5]]/1000</f>
        <v>1.2894500000000002</v>
      </c>
      <c r="M8309" s="1">
        <f>Tabelle111[[#This Row],[Menge t Nges]]/Tabelle111[[#This Row],[Anzahl Lieferscheine]]</f>
        <v>0.20412142857142856</v>
      </c>
      <c r="N8309" s="1">
        <f>Tabelle111[[#This Row],[Menge t P2O5]]/Tabelle111[[#This Row],[Anzahl Lieferscheine]]</f>
        <v>9.2103571428571437E-2</v>
      </c>
    </row>
    <row r="8310" spans="1:14" x14ac:dyDescent="0.2">
      <c r="A8310" s="2" t="s">
        <v>29</v>
      </c>
      <c r="B8310" s="2" t="s">
        <v>32</v>
      </c>
      <c r="C8310" s="2" t="s">
        <v>25</v>
      </c>
      <c r="D8310" s="2" t="s">
        <v>25</v>
      </c>
      <c r="E8310" s="2" t="s">
        <v>26</v>
      </c>
      <c r="F8310" s="2" t="s">
        <v>61</v>
      </c>
      <c r="G8310" s="1">
        <v>2856</v>
      </c>
      <c r="H8310" s="1">
        <v>1428</v>
      </c>
      <c r="I8310" s="4">
        <v>5</v>
      </c>
      <c r="J8310" s="2" t="s">
        <v>73</v>
      </c>
      <c r="K8310" s="1">
        <f>Tabelle111[[#This Row],[Menge kg Nges]]/1000</f>
        <v>2.8559999999999999</v>
      </c>
      <c r="L8310" s="1">
        <f>Tabelle111[[#This Row],[Menge kg P2O5]]/1000</f>
        <v>1.4279999999999999</v>
      </c>
      <c r="M8310" s="1">
        <f>Tabelle111[[#This Row],[Menge t Nges]]/Tabelle111[[#This Row],[Anzahl Lieferscheine]]</f>
        <v>0.57119999999999993</v>
      </c>
      <c r="N8310" s="1">
        <f>Tabelle111[[#This Row],[Menge t P2O5]]/Tabelle111[[#This Row],[Anzahl Lieferscheine]]</f>
        <v>0.28559999999999997</v>
      </c>
    </row>
    <row r="8311" spans="1:14" x14ac:dyDescent="0.2">
      <c r="A8311" s="2" t="s">
        <v>29</v>
      </c>
      <c r="B8311" s="2" t="s">
        <v>27</v>
      </c>
      <c r="C8311" s="2" t="s">
        <v>6</v>
      </c>
      <c r="D8311" s="2" t="s">
        <v>7</v>
      </c>
      <c r="E8311" s="2" t="s">
        <v>9</v>
      </c>
      <c r="F8311" s="2" t="s">
        <v>61</v>
      </c>
      <c r="G8311" s="1">
        <v>5362.22</v>
      </c>
      <c r="H8311" s="1">
        <v>2331.0699999999997</v>
      </c>
      <c r="I8311" s="4">
        <v>19</v>
      </c>
      <c r="J8311" s="2" t="s">
        <v>73</v>
      </c>
      <c r="K8311" s="1">
        <f>Tabelle111[[#This Row],[Menge kg Nges]]/1000</f>
        <v>5.3622200000000007</v>
      </c>
      <c r="L8311" s="1">
        <f>Tabelle111[[#This Row],[Menge kg P2O5]]/1000</f>
        <v>2.3310699999999995</v>
      </c>
      <c r="M8311" s="1">
        <f>Tabelle111[[#This Row],[Menge t Nges]]/Tabelle111[[#This Row],[Anzahl Lieferscheine]]</f>
        <v>0.28222210526315794</v>
      </c>
      <c r="N8311" s="1">
        <f>Tabelle111[[#This Row],[Menge t P2O5]]/Tabelle111[[#This Row],[Anzahl Lieferscheine]]</f>
        <v>0.12268789473684208</v>
      </c>
    </row>
    <row r="8312" spans="1:14" x14ac:dyDescent="0.2">
      <c r="A8312" s="2" t="s">
        <v>29</v>
      </c>
      <c r="B8312" s="2" t="s">
        <v>27</v>
      </c>
      <c r="C8312" s="2" t="s">
        <v>6</v>
      </c>
      <c r="D8312" s="2" t="s">
        <v>7</v>
      </c>
      <c r="E8312" s="2" t="s">
        <v>11</v>
      </c>
      <c r="F8312" s="2" t="s">
        <v>61</v>
      </c>
      <c r="G8312" s="1">
        <v>362.5</v>
      </c>
      <c r="H8312" s="1">
        <v>203</v>
      </c>
      <c r="I8312" s="4">
        <v>1</v>
      </c>
      <c r="J8312" s="2" t="s">
        <v>73</v>
      </c>
      <c r="K8312" s="1">
        <f>Tabelle111[[#This Row],[Menge kg Nges]]/1000</f>
        <v>0.36249999999999999</v>
      </c>
      <c r="L8312" s="1">
        <f>Tabelle111[[#This Row],[Menge kg P2O5]]/1000</f>
        <v>0.20300000000000001</v>
      </c>
      <c r="M8312" s="1">
        <f>Tabelle111[[#This Row],[Menge t Nges]]/Tabelle111[[#This Row],[Anzahl Lieferscheine]]</f>
        <v>0.36249999999999999</v>
      </c>
      <c r="N8312" s="1">
        <f>Tabelle111[[#This Row],[Menge t P2O5]]/Tabelle111[[#This Row],[Anzahl Lieferscheine]]</f>
        <v>0.20300000000000001</v>
      </c>
    </row>
    <row r="8313" spans="1:14" x14ac:dyDescent="0.2">
      <c r="A8313" s="2" t="s">
        <v>29</v>
      </c>
      <c r="B8313" s="2" t="s">
        <v>27</v>
      </c>
      <c r="C8313" s="2" t="s">
        <v>6</v>
      </c>
      <c r="D8313" s="2" t="s">
        <v>7</v>
      </c>
      <c r="E8313" s="2" t="s">
        <v>12</v>
      </c>
      <c r="F8313" s="2" t="s">
        <v>61</v>
      </c>
      <c r="G8313" s="1">
        <v>3818.9799999999996</v>
      </c>
      <c r="H8313" s="1">
        <v>1718.12</v>
      </c>
      <c r="I8313" s="4">
        <v>11</v>
      </c>
      <c r="J8313" s="2" t="s">
        <v>73</v>
      </c>
      <c r="K8313" s="1">
        <f>Tabelle111[[#This Row],[Menge kg Nges]]/1000</f>
        <v>3.8189799999999994</v>
      </c>
      <c r="L8313" s="1">
        <f>Tabelle111[[#This Row],[Menge kg P2O5]]/1000</f>
        <v>1.7181199999999999</v>
      </c>
      <c r="M8313" s="1">
        <f>Tabelle111[[#This Row],[Menge t Nges]]/Tabelle111[[#This Row],[Anzahl Lieferscheine]]</f>
        <v>0.34717999999999993</v>
      </c>
      <c r="N8313" s="1">
        <f>Tabelle111[[#This Row],[Menge t P2O5]]/Tabelle111[[#This Row],[Anzahl Lieferscheine]]</f>
        <v>0.15619272727272726</v>
      </c>
    </row>
    <row r="8314" spans="1:14" x14ac:dyDescent="0.2">
      <c r="A8314" s="2" t="s">
        <v>29</v>
      </c>
      <c r="B8314" s="2" t="s">
        <v>27</v>
      </c>
      <c r="C8314" s="2" t="s">
        <v>6</v>
      </c>
      <c r="D8314" s="2" t="s">
        <v>7</v>
      </c>
      <c r="E8314" s="2" t="s">
        <v>13</v>
      </c>
      <c r="F8314" s="2" t="s">
        <v>61</v>
      </c>
      <c r="G8314" s="1">
        <v>6588.0599999999995</v>
      </c>
      <c r="H8314" s="1">
        <v>3796.5799999999995</v>
      </c>
      <c r="I8314" s="4">
        <v>27</v>
      </c>
      <c r="J8314" s="2" t="s">
        <v>73</v>
      </c>
      <c r="K8314" s="1">
        <f>Tabelle111[[#This Row],[Menge kg Nges]]/1000</f>
        <v>6.5880599999999996</v>
      </c>
      <c r="L8314" s="1">
        <f>Tabelle111[[#This Row],[Menge kg P2O5]]/1000</f>
        <v>3.7965799999999996</v>
      </c>
      <c r="M8314" s="1">
        <f>Tabelle111[[#This Row],[Menge t Nges]]/Tabelle111[[#This Row],[Anzahl Lieferscheine]]</f>
        <v>0.2440022222222222</v>
      </c>
      <c r="N8314" s="1">
        <f>Tabelle111[[#This Row],[Menge t P2O5]]/Tabelle111[[#This Row],[Anzahl Lieferscheine]]</f>
        <v>0.14061407407407406</v>
      </c>
    </row>
    <row r="8315" spans="1:14" x14ac:dyDescent="0.2">
      <c r="A8315" s="2" t="s">
        <v>29</v>
      </c>
      <c r="B8315" s="2" t="s">
        <v>27</v>
      </c>
      <c r="C8315" s="2" t="s">
        <v>6</v>
      </c>
      <c r="D8315" s="2" t="s">
        <v>15</v>
      </c>
      <c r="E8315" s="2" t="s">
        <v>20</v>
      </c>
      <c r="F8315" s="2" t="s">
        <v>61</v>
      </c>
      <c r="G8315" s="1">
        <v>1839.1999999999989</v>
      </c>
      <c r="H8315" s="1">
        <v>1045</v>
      </c>
      <c r="I8315" s="4">
        <v>28</v>
      </c>
      <c r="J8315" s="2" t="s">
        <v>73</v>
      </c>
      <c r="K8315" s="1">
        <f>Tabelle111[[#This Row],[Menge kg Nges]]/1000</f>
        <v>1.8391999999999988</v>
      </c>
      <c r="L8315" s="1">
        <f>Tabelle111[[#This Row],[Menge kg P2O5]]/1000</f>
        <v>1.0449999999999999</v>
      </c>
      <c r="M8315" s="1">
        <f>Tabelle111[[#This Row],[Menge t Nges]]/Tabelle111[[#This Row],[Anzahl Lieferscheine]]</f>
        <v>6.568571428571425E-2</v>
      </c>
      <c r="N8315" s="1">
        <f>Tabelle111[[#This Row],[Menge t P2O5]]/Tabelle111[[#This Row],[Anzahl Lieferscheine]]</f>
        <v>3.7321428571428568E-2</v>
      </c>
    </row>
    <row r="8316" spans="1:14" x14ac:dyDescent="0.2">
      <c r="A8316" s="2" t="s">
        <v>29</v>
      </c>
      <c r="B8316" s="2" t="s">
        <v>27</v>
      </c>
      <c r="C8316" s="2" t="s">
        <v>6</v>
      </c>
      <c r="D8316" s="2" t="s">
        <v>15</v>
      </c>
      <c r="E8316" s="2" t="s">
        <v>21</v>
      </c>
      <c r="F8316" s="2" t="s">
        <v>61</v>
      </c>
      <c r="G8316" s="1">
        <v>927.9</v>
      </c>
      <c r="H8316" s="1">
        <v>493.1</v>
      </c>
      <c r="I8316" s="4">
        <v>3</v>
      </c>
      <c r="J8316" s="2" t="s">
        <v>73</v>
      </c>
      <c r="K8316" s="1">
        <f>Tabelle111[[#This Row],[Menge kg Nges]]/1000</f>
        <v>0.92789999999999995</v>
      </c>
      <c r="L8316" s="1">
        <f>Tabelle111[[#This Row],[Menge kg P2O5]]/1000</f>
        <v>0.49310000000000004</v>
      </c>
      <c r="M8316" s="1">
        <f>Tabelle111[[#This Row],[Menge t Nges]]/Tabelle111[[#This Row],[Anzahl Lieferscheine]]</f>
        <v>0.30929999999999996</v>
      </c>
      <c r="N8316" s="1">
        <f>Tabelle111[[#This Row],[Menge t P2O5]]/Tabelle111[[#This Row],[Anzahl Lieferscheine]]</f>
        <v>0.16436666666666669</v>
      </c>
    </row>
    <row r="8317" spans="1:14" x14ac:dyDescent="0.2">
      <c r="A8317" s="2" t="s">
        <v>29</v>
      </c>
      <c r="B8317" s="2" t="s">
        <v>27</v>
      </c>
      <c r="C8317" s="2" t="s">
        <v>6</v>
      </c>
      <c r="D8317" s="2" t="s">
        <v>15</v>
      </c>
      <c r="E8317" s="2" t="s">
        <v>9</v>
      </c>
      <c r="F8317" s="2" t="s">
        <v>61</v>
      </c>
      <c r="G8317" s="1">
        <v>1436.5</v>
      </c>
      <c r="H8317" s="1">
        <v>956.25</v>
      </c>
      <c r="I8317" s="4">
        <v>7</v>
      </c>
      <c r="J8317" s="2" t="s">
        <v>73</v>
      </c>
      <c r="K8317" s="1">
        <f>Tabelle111[[#This Row],[Menge kg Nges]]/1000</f>
        <v>1.4365000000000001</v>
      </c>
      <c r="L8317" s="1">
        <f>Tabelle111[[#This Row],[Menge kg P2O5]]/1000</f>
        <v>0.95625000000000004</v>
      </c>
      <c r="M8317" s="1">
        <f>Tabelle111[[#This Row],[Menge t Nges]]/Tabelle111[[#This Row],[Anzahl Lieferscheine]]</f>
        <v>0.20521428571428574</v>
      </c>
      <c r="N8317" s="1">
        <f>Tabelle111[[#This Row],[Menge t P2O5]]/Tabelle111[[#This Row],[Anzahl Lieferscheine]]</f>
        <v>0.13660714285714287</v>
      </c>
    </row>
    <row r="8318" spans="1:14" x14ac:dyDescent="0.2">
      <c r="A8318" s="2" t="s">
        <v>29</v>
      </c>
      <c r="B8318" s="2" t="s">
        <v>27</v>
      </c>
      <c r="C8318" s="2" t="s">
        <v>6</v>
      </c>
      <c r="D8318" s="2" t="s">
        <v>15</v>
      </c>
      <c r="E8318" s="2" t="s">
        <v>31</v>
      </c>
      <c r="F8318" s="2" t="s">
        <v>61</v>
      </c>
      <c r="G8318" s="1">
        <v>738</v>
      </c>
      <c r="H8318" s="1">
        <v>333</v>
      </c>
      <c r="I8318" s="4">
        <v>4</v>
      </c>
      <c r="J8318" s="2" t="s">
        <v>73</v>
      </c>
      <c r="K8318" s="1">
        <f>Tabelle111[[#This Row],[Menge kg Nges]]/1000</f>
        <v>0.73799999999999999</v>
      </c>
      <c r="L8318" s="1">
        <f>Tabelle111[[#This Row],[Menge kg P2O5]]/1000</f>
        <v>0.33300000000000002</v>
      </c>
      <c r="M8318" s="1">
        <f>Tabelle111[[#This Row],[Menge t Nges]]/Tabelle111[[#This Row],[Anzahl Lieferscheine]]</f>
        <v>0.1845</v>
      </c>
      <c r="N8318" s="1">
        <f>Tabelle111[[#This Row],[Menge t P2O5]]/Tabelle111[[#This Row],[Anzahl Lieferscheine]]</f>
        <v>8.3250000000000005E-2</v>
      </c>
    </row>
    <row r="8319" spans="1:14" x14ac:dyDescent="0.2">
      <c r="A8319" s="2" t="s">
        <v>29</v>
      </c>
      <c r="B8319" s="2" t="s">
        <v>27</v>
      </c>
      <c r="C8319" s="2" t="s">
        <v>25</v>
      </c>
      <c r="D8319" s="2" t="s">
        <v>25</v>
      </c>
      <c r="E8319" s="2" t="s">
        <v>26</v>
      </c>
      <c r="F8319" s="2" t="s">
        <v>61</v>
      </c>
      <c r="G8319" s="1">
        <v>35624.04</v>
      </c>
      <c r="H8319" s="1">
        <v>12184.749999999996</v>
      </c>
      <c r="I8319" s="4">
        <v>39</v>
      </c>
      <c r="J8319" s="2" t="s">
        <v>73</v>
      </c>
      <c r="K8319" s="1">
        <f>Tabelle111[[#This Row],[Menge kg Nges]]/1000</f>
        <v>35.624040000000001</v>
      </c>
      <c r="L8319" s="1">
        <f>Tabelle111[[#This Row],[Menge kg P2O5]]/1000</f>
        <v>12.184749999999996</v>
      </c>
      <c r="M8319" s="1">
        <f>Tabelle111[[#This Row],[Menge t Nges]]/Tabelle111[[#This Row],[Anzahl Lieferscheine]]</f>
        <v>0.91343692307692315</v>
      </c>
      <c r="N8319" s="1">
        <f>Tabelle111[[#This Row],[Menge t P2O5]]/Tabelle111[[#This Row],[Anzahl Lieferscheine]]</f>
        <v>0.3124294871794871</v>
      </c>
    </row>
    <row r="8320" spans="1:14" x14ac:dyDescent="0.2">
      <c r="A8320" s="2" t="s">
        <v>29</v>
      </c>
      <c r="B8320" s="2" t="s">
        <v>33</v>
      </c>
      <c r="C8320" s="2" t="s">
        <v>6</v>
      </c>
      <c r="D8320" s="2" t="s">
        <v>7</v>
      </c>
      <c r="E8320" s="2" t="s">
        <v>9</v>
      </c>
      <c r="F8320" s="2" t="s">
        <v>61</v>
      </c>
      <c r="G8320" s="1">
        <v>6794.0999999999995</v>
      </c>
      <c r="H8320" s="1">
        <v>2386.2999999999997</v>
      </c>
      <c r="I8320" s="4">
        <v>34</v>
      </c>
      <c r="J8320" s="2" t="s">
        <v>73</v>
      </c>
      <c r="K8320" s="1">
        <f>Tabelle111[[#This Row],[Menge kg Nges]]/1000</f>
        <v>6.7940999999999994</v>
      </c>
      <c r="L8320" s="1">
        <f>Tabelle111[[#This Row],[Menge kg P2O5]]/1000</f>
        <v>2.3862999999999999</v>
      </c>
      <c r="M8320" s="1">
        <f>Tabelle111[[#This Row],[Menge t Nges]]/Tabelle111[[#This Row],[Anzahl Lieferscheine]]</f>
        <v>0.19982647058823527</v>
      </c>
      <c r="N8320" s="1">
        <f>Tabelle111[[#This Row],[Menge t P2O5]]/Tabelle111[[#This Row],[Anzahl Lieferscheine]]</f>
        <v>7.0185294117647054E-2</v>
      </c>
    </row>
    <row r="8321" spans="1:14" x14ac:dyDescent="0.2">
      <c r="A8321" s="2" t="s">
        <v>29</v>
      </c>
      <c r="B8321" s="2" t="s">
        <v>33</v>
      </c>
      <c r="C8321" s="2" t="s">
        <v>6</v>
      </c>
      <c r="D8321" s="2" t="s">
        <v>7</v>
      </c>
      <c r="E8321" s="2" t="s">
        <v>12</v>
      </c>
      <c r="F8321" s="2" t="s">
        <v>61</v>
      </c>
      <c r="G8321" s="1">
        <v>86.6</v>
      </c>
      <c r="H8321" s="1">
        <v>42.6</v>
      </c>
      <c r="I8321" s="4">
        <v>1</v>
      </c>
      <c r="J8321" s="2" t="s">
        <v>73</v>
      </c>
      <c r="K8321" s="1">
        <f>Tabelle111[[#This Row],[Menge kg Nges]]/1000</f>
        <v>8.6599999999999996E-2</v>
      </c>
      <c r="L8321" s="1">
        <f>Tabelle111[[#This Row],[Menge kg P2O5]]/1000</f>
        <v>4.2599999999999999E-2</v>
      </c>
      <c r="M8321" s="1">
        <f>Tabelle111[[#This Row],[Menge t Nges]]/Tabelle111[[#This Row],[Anzahl Lieferscheine]]</f>
        <v>8.6599999999999996E-2</v>
      </c>
      <c r="N8321" s="1">
        <f>Tabelle111[[#This Row],[Menge t P2O5]]/Tabelle111[[#This Row],[Anzahl Lieferscheine]]</f>
        <v>4.2599999999999999E-2</v>
      </c>
    </row>
    <row r="8322" spans="1:14" x14ac:dyDescent="0.2">
      <c r="A8322" s="2" t="s">
        <v>29</v>
      </c>
      <c r="B8322" s="2" t="s">
        <v>33</v>
      </c>
      <c r="C8322" s="2" t="s">
        <v>6</v>
      </c>
      <c r="D8322" s="2" t="s">
        <v>7</v>
      </c>
      <c r="E8322" s="2" t="s">
        <v>14</v>
      </c>
      <c r="F8322" s="2" t="s">
        <v>61</v>
      </c>
      <c r="G8322" s="1">
        <v>675.8</v>
      </c>
      <c r="H8322" s="1">
        <v>387.5</v>
      </c>
      <c r="I8322" s="4">
        <v>3</v>
      </c>
      <c r="J8322" s="2" t="s">
        <v>73</v>
      </c>
      <c r="K8322" s="1">
        <f>Tabelle111[[#This Row],[Menge kg Nges]]/1000</f>
        <v>0.67579999999999996</v>
      </c>
      <c r="L8322" s="1">
        <f>Tabelle111[[#This Row],[Menge kg P2O5]]/1000</f>
        <v>0.38750000000000001</v>
      </c>
      <c r="M8322" s="1">
        <f>Tabelle111[[#This Row],[Menge t Nges]]/Tabelle111[[#This Row],[Anzahl Lieferscheine]]</f>
        <v>0.22526666666666664</v>
      </c>
      <c r="N8322" s="1">
        <f>Tabelle111[[#This Row],[Menge t P2O5]]/Tabelle111[[#This Row],[Anzahl Lieferscheine]]</f>
        <v>0.12916666666666668</v>
      </c>
    </row>
    <row r="8323" spans="1:14" x14ac:dyDescent="0.2">
      <c r="A8323" s="2" t="s">
        <v>29</v>
      </c>
      <c r="B8323" s="2" t="s">
        <v>33</v>
      </c>
      <c r="C8323" s="2" t="s">
        <v>6</v>
      </c>
      <c r="D8323" s="2" t="s">
        <v>15</v>
      </c>
      <c r="E8323" s="2" t="s">
        <v>21</v>
      </c>
      <c r="F8323" s="2" t="s">
        <v>61</v>
      </c>
      <c r="G8323" s="1">
        <v>1397.8799999999999</v>
      </c>
      <c r="H8323" s="1">
        <v>747.31999999999994</v>
      </c>
      <c r="I8323" s="4">
        <v>6</v>
      </c>
      <c r="J8323" s="2" t="s">
        <v>73</v>
      </c>
      <c r="K8323" s="1">
        <f>Tabelle111[[#This Row],[Menge kg Nges]]/1000</f>
        <v>1.3978799999999998</v>
      </c>
      <c r="L8323" s="1">
        <f>Tabelle111[[#This Row],[Menge kg P2O5]]/1000</f>
        <v>0.74731999999999998</v>
      </c>
      <c r="M8323" s="1">
        <f>Tabelle111[[#This Row],[Menge t Nges]]/Tabelle111[[#This Row],[Anzahl Lieferscheine]]</f>
        <v>0.23297999999999996</v>
      </c>
      <c r="N8323" s="1">
        <f>Tabelle111[[#This Row],[Menge t P2O5]]/Tabelle111[[#This Row],[Anzahl Lieferscheine]]</f>
        <v>0.12455333333333334</v>
      </c>
    </row>
    <row r="8324" spans="1:14" x14ac:dyDescent="0.2">
      <c r="A8324" s="2" t="s">
        <v>29</v>
      </c>
      <c r="B8324" s="2" t="s">
        <v>33</v>
      </c>
      <c r="C8324" s="2" t="s">
        <v>6</v>
      </c>
      <c r="D8324" s="2" t="s">
        <v>15</v>
      </c>
      <c r="E8324" s="2" t="s">
        <v>9</v>
      </c>
      <c r="F8324" s="2" t="s">
        <v>61</v>
      </c>
      <c r="G8324" s="1">
        <v>110.4</v>
      </c>
      <c r="H8324" s="1">
        <v>49.5</v>
      </c>
      <c r="I8324" s="4">
        <v>1</v>
      </c>
      <c r="J8324" s="2" t="s">
        <v>73</v>
      </c>
      <c r="K8324" s="1">
        <f>Tabelle111[[#This Row],[Menge kg Nges]]/1000</f>
        <v>0.11040000000000001</v>
      </c>
      <c r="L8324" s="1">
        <f>Tabelle111[[#This Row],[Menge kg P2O5]]/1000</f>
        <v>4.9500000000000002E-2</v>
      </c>
      <c r="M8324" s="1">
        <f>Tabelle111[[#This Row],[Menge t Nges]]/Tabelle111[[#This Row],[Anzahl Lieferscheine]]</f>
        <v>0.11040000000000001</v>
      </c>
      <c r="N8324" s="1">
        <f>Tabelle111[[#This Row],[Menge t P2O5]]/Tabelle111[[#This Row],[Anzahl Lieferscheine]]</f>
        <v>4.9500000000000002E-2</v>
      </c>
    </row>
    <row r="8325" spans="1:14" x14ac:dyDescent="0.2">
      <c r="A8325" s="2" t="s">
        <v>29</v>
      </c>
      <c r="B8325" s="2" t="s">
        <v>33</v>
      </c>
      <c r="C8325" s="2" t="s">
        <v>25</v>
      </c>
      <c r="D8325" s="2" t="s">
        <v>25</v>
      </c>
      <c r="E8325" s="2" t="s">
        <v>26</v>
      </c>
      <c r="F8325" s="2" t="s">
        <v>61</v>
      </c>
      <c r="G8325" s="1">
        <v>1737.58</v>
      </c>
      <c r="H8325" s="1">
        <v>482.48</v>
      </c>
      <c r="I8325" s="4">
        <v>4</v>
      </c>
      <c r="J8325" s="2" t="s">
        <v>73</v>
      </c>
      <c r="K8325" s="1">
        <f>Tabelle111[[#This Row],[Menge kg Nges]]/1000</f>
        <v>1.7375799999999999</v>
      </c>
      <c r="L8325" s="1">
        <f>Tabelle111[[#This Row],[Menge kg P2O5]]/1000</f>
        <v>0.48248000000000002</v>
      </c>
      <c r="M8325" s="1">
        <f>Tabelle111[[#This Row],[Menge t Nges]]/Tabelle111[[#This Row],[Anzahl Lieferscheine]]</f>
        <v>0.43439499999999998</v>
      </c>
      <c r="N8325" s="1">
        <f>Tabelle111[[#This Row],[Menge t P2O5]]/Tabelle111[[#This Row],[Anzahl Lieferscheine]]</f>
        <v>0.12062</v>
      </c>
    </row>
    <row r="8326" spans="1:14" x14ac:dyDescent="0.2">
      <c r="A8326" s="2" t="s">
        <v>29</v>
      </c>
      <c r="B8326" s="2" t="s">
        <v>34</v>
      </c>
      <c r="C8326" s="2" t="s">
        <v>6</v>
      </c>
      <c r="D8326" s="2" t="s">
        <v>15</v>
      </c>
      <c r="E8326" s="2" t="s">
        <v>18</v>
      </c>
      <c r="F8326" s="2" t="s">
        <v>61</v>
      </c>
      <c r="G8326" s="1">
        <v>537.6</v>
      </c>
      <c r="H8326" s="1">
        <v>435.2</v>
      </c>
      <c r="I8326" s="4">
        <v>1</v>
      </c>
      <c r="J8326" s="2" t="s">
        <v>73</v>
      </c>
      <c r="K8326" s="1">
        <f>Tabelle111[[#This Row],[Menge kg Nges]]/1000</f>
        <v>0.53760000000000008</v>
      </c>
      <c r="L8326" s="1">
        <f>Tabelle111[[#This Row],[Menge kg P2O5]]/1000</f>
        <v>0.43519999999999998</v>
      </c>
      <c r="M8326" s="1">
        <f>Tabelle111[[#This Row],[Menge t Nges]]/Tabelle111[[#This Row],[Anzahl Lieferscheine]]</f>
        <v>0.53760000000000008</v>
      </c>
      <c r="N8326" s="1">
        <f>Tabelle111[[#This Row],[Menge t P2O5]]/Tabelle111[[#This Row],[Anzahl Lieferscheine]]</f>
        <v>0.43519999999999998</v>
      </c>
    </row>
    <row r="8327" spans="1:14" x14ac:dyDescent="0.2">
      <c r="A8327" s="2" t="s">
        <v>29</v>
      </c>
      <c r="B8327" s="2" t="s">
        <v>34</v>
      </c>
      <c r="C8327" s="2" t="s">
        <v>6</v>
      </c>
      <c r="D8327" s="2" t="s">
        <v>15</v>
      </c>
      <c r="E8327" s="2" t="s">
        <v>9</v>
      </c>
      <c r="F8327" s="2" t="s">
        <v>61</v>
      </c>
      <c r="G8327" s="1">
        <v>135.19999999999999</v>
      </c>
      <c r="H8327" s="1">
        <v>90</v>
      </c>
      <c r="I8327" s="4">
        <v>1</v>
      </c>
      <c r="J8327" s="2" t="s">
        <v>73</v>
      </c>
      <c r="K8327" s="1">
        <f>Tabelle111[[#This Row],[Menge kg Nges]]/1000</f>
        <v>0.13519999999999999</v>
      </c>
      <c r="L8327" s="1">
        <f>Tabelle111[[#This Row],[Menge kg P2O5]]/1000</f>
        <v>0.09</v>
      </c>
      <c r="M8327" s="1">
        <f>Tabelle111[[#This Row],[Menge t Nges]]/Tabelle111[[#This Row],[Anzahl Lieferscheine]]</f>
        <v>0.13519999999999999</v>
      </c>
      <c r="N8327" s="1">
        <f>Tabelle111[[#This Row],[Menge t P2O5]]/Tabelle111[[#This Row],[Anzahl Lieferscheine]]</f>
        <v>0.09</v>
      </c>
    </row>
    <row r="8328" spans="1:14" x14ac:dyDescent="0.2">
      <c r="A8328" s="2" t="s">
        <v>29</v>
      </c>
      <c r="B8328" s="2" t="s">
        <v>34</v>
      </c>
      <c r="C8328" s="2" t="s">
        <v>25</v>
      </c>
      <c r="D8328" s="2" t="s">
        <v>25</v>
      </c>
      <c r="E8328" s="2" t="s">
        <v>26</v>
      </c>
      <c r="F8328" s="2" t="s">
        <v>61</v>
      </c>
      <c r="G8328" s="1">
        <v>1489.93</v>
      </c>
      <c r="H8328" s="1">
        <v>455.24</v>
      </c>
      <c r="I8328" s="4">
        <v>2</v>
      </c>
      <c r="J8328" s="2" t="s">
        <v>73</v>
      </c>
      <c r="K8328" s="1">
        <f>Tabelle111[[#This Row],[Menge kg Nges]]/1000</f>
        <v>1.48993</v>
      </c>
      <c r="L8328" s="1">
        <f>Tabelle111[[#This Row],[Menge kg P2O5]]/1000</f>
        <v>0.45524000000000003</v>
      </c>
      <c r="M8328" s="1">
        <f>Tabelle111[[#This Row],[Menge t Nges]]/Tabelle111[[#This Row],[Anzahl Lieferscheine]]</f>
        <v>0.74496499999999999</v>
      </c>
      <c r="N8328" s="1">
        <f>Tabelle111[[#This Row],[Menge t P2O5]]/Tabelle111[[#This Row],[Anzahl Lieferscheine]]</f>
        <v>0.22762000000000002</v>
      </c>
    </row>
    <row r="8329" spans="1:14" x14ac:dyDescent="0.2">
      <c r="A8329" s="2" t="s">
        <v>32</v>
      </c>
      <c r="B8329" s="2" t="s">
        <v>5</v>
      </c>
      <c r="C8329" s="2" t="s">
        <v>25</v>
      </c>
      <c r="D8329" s="2" t="s">
        <v>25</v>
      </c>
      <c r="E8329" s="2" t="s">
        <v>26</v>
      </c>
      <c r="F8329" s="2" t="s">
        <v>61</v>
      </c>
      <c r="G8329" s="1">
        <v>41922.26</v>
      </c>
      <c r="H8329" s="1">
        <v>15760.380000000003</v>
      </c>
      <c r="I8329" s="4">
        <v>63</v>
      </c>
      <c r="J8329" s="2" t="s">
        <v>73</v>
      </c>
      <c r="K8329" s="1">
        <f>Tabelle111[[#This Row],[Menge kg Nges]]/1000</f>
        <v>41.922260000000001</v>
      </c>
      <c r="L8329" s="1">
        <f>Tabelle111[[#This Row],[Menge kg P2O5]]/1000</f>
        <v>15.760380000000003</v>
      </c>
      <c r="M8329" s="1">
        <f>Tabelle111[[#This Row],[Menge t Nges]]/Tabelle111[[#This Row],[Anzahl Lieferscheine]]</f>
        <v>0.66543269841269848</v>
      </c>
      <c r="N8329" s="1">
        <f>Tabelle111[[#This Row],[Menge t P2O5]]/Tabelle111[[#This Row],[Anzahl Lieferscheine]]</f>
        <v>0.25016476190476195</v>
      </c>
    </row>
    <row r="8330" spans="1:14" x14ac:dyDescent="0.2">
      <c r="A8330" s="2" t="s">
        <v>32</v>
      </c>
      <c r="B8330" s="2" t="s">
        <v>29</v>
      </c>
      <c r="C8330" s="2" t="s">
        <v>6</v>
      </c>
      <c r="D8330" s="2" t="s">
        <v>7</v>
      </c>
      <c r="E8330" s="2" t="s">
        <v>8</v>
      </c>
      <c r="F8330" s="2" t="s">
        <v>61</v>
      </c>
      <c r="G8330" s="1">
        <v>21422.000000000007</v>
      </c>
      <c r="H8330" s="1">
        <v>7541.2000000000025</v>
      </c>
      <c r="I8330" s="4">
        <v>30</v>
      </c>
      <c r="J8330" s="2" t="s">
        <v>73</v>
      </c>
      <c r="K8330" s="1">
        <f>Tabelle111[[#This Row],[Menge kg Nges]]/1000</f>
        <v>21.422000000000008</v>
      </c>
      <c r="L8330" s="1">
        <f>Tabelle111[[#This Row],[Menge kg P2O5]]/1000</f>
        <v>7.5412000000000026</v>
      </c>
      <c r="M8330" s="1">
        <f>Tabelle111[[#This Row],[Menge t Nges]]/Tabelle111[[#This Row],[Anzahl Lieferscheine]]</f>
        <v>0.71406666666666696</v>
      </c>
      <c r="N8330" s="1">
        <f>Tabelle111[[#This Row],[Menge t P2O5]]/Tabelle111[[#This Row],[Anzahl Lieferscheine]]</f>
        <v>0.25137333333333339</v>
      </c>
    </row>
    <row r="8331" spans="1:14" x14ac:dyDescent="0.2">
      <c r="A8331" s="2" t="s">
        <v>32</v>
      </c>
      <c r="B8331" s="2" t="s">
        <v>29</v>
      </c>
      <c r="C8331" s="2" t="s">
        <v>6</v>
      </c>
      <c r="D8331" s="2" t="s">
        <v>7</v>
      </c>
      <c r="E8331" s="2" t="s">
        <v>9</v>
      </c>
      <c r="F8331" s="2" t="s">
        <v>61</v>
      </c>
      <c r="G8331" s="1">
        <v>1129.24</v>
      </c>
      <c r="H8331" s="1">
        <v>479.99</v>
      </c>
      <c r="I8331" s="4">
        <v>4</v>
      </c>
      <c r="J8331" s="2" t="s">
        <v>73</v>
      </c>
      <c r="K8331" s="1">
        <f>Tabelle111[[#This Row],[Menge kg Nges]]/1000</f>
        <v>1.12924</v>
      </c>
      <c r="L8331" s="1">
        <f>Tabelle111[[#This Row],[Menge kg P2O5]]/1000</f>
        <v>0.47999000000000003</v>
      </c>
      <c r="M8331" s="1">
        <f>Tabelle111[[#This Row],[Menge t Nges]]/Tabelle111[[#This Row],[Anzahl Lieferscheine]]</f>
        <v>0.28231000000000001</v>
      </c>
      <c r="N8331" s="1">
        <f>Tabelle111[[#This Row],[Menge t P2O5]]/Tabelle111[[#This Row],[Anzahl Lieferscheine]]</f>
        <v>0.11999750000000001</v>
      </c>
    </row>
    <row r="8332" spans="1:14" x14ac:dyDescent="0.2">
      <c r="A8332" s="2" t="s">
        <v>32</v>
      </c>
      <c r="B8332" s="2" t="s">
        <v>29</v>
      </c>
      <c r="C8332" s="2" t="s">
        <v>6</v>
      </c>
      <c r="D8332" s="2" t="s">
        <v>7</v>
      </c>
      <c r="E8332" s="2" t="s">
        <v>11</v>
      </c>
      <c r="F8332" s="2" t="s">
        <v>61</v>
      </c>
      <c r="G8332" s="1">
        <v>872.2</v>
      </c>
      <c r="H8332" s="1">
        <v>415</v>
      </c>
      <c r="I8332" s="4">
        <v>4</v>
      </c>
      <c r="J8332" s="2" t="s">
        <v>73</v>
      </c>
      <c r="K8332" s="1">
        <f>Tabelle111[[#This Row],[Menge kg Nges]]/1000</f>
        <v>0.87220000000000009</v>
      </c>
      <c r="L8332" s="1">
        <f>Tabelle111[[#This Row],[Menge kg P2O5]]/1000</f>
        <v>0.41499999999999998</v>
      </c>
      <c r="M8332" s="1">
        <f>Tabelle111[[#This Row],[Menge t Nges]]/Tabelle111[[#This Row],[Anzahl Lieferscheine]]</f>
        <v>0.21805000000000002</v>
      </c>
      <c r="N8332" s="1">
        <f>Tabelle111[[#This Row],[Menge t P2O5]]/Tabelle111[[#This Row],[Anzahl Lieferscheine]]</f>
        <v>0.10375</v>
      </c>
    </row>
    <row r="8333" spans="1:14" x14ac:dyDescent="0.2">
      <c r="A8333" s="2" t="s">
        <v>32</v>
      </c>
      <c r="B8333" s="2" t="s">
        <v>29</v>
      </c>
      <c r="C8333" s="2" t="s">
        <v>6</v>
      </c>
      <c r="D8333" s="2" t="s">
        <v>7</v>
      </c>
      <c r="E8333" s="2" t="s">
        <v>12</v>
      </c>
      <c r="F8333" s="2" t="s">
        <v>61</v>
      </c>
      <c r="G8333" s="1">
        <v>2165.6</v>
      </c>
      <c r="H8333" s="1">
        <v>996.8</v>
      </c>
      <c r="I8333" s="4">
        <v>4</v>
      </c>
      <c r="J8333" s="2" t="s">
        <v>73</v>
      </c>
      <c r="K8333" s="1">
        <f>Tabelle111[[#This Row],[Menge kg Nges]]/1000</f>
        <v>2.1656</v>
      </c>
      <c r="L8333" s="1">
        <f>Tabelle111[[#This Row],[Menge kg P2O5]]/1000</f>
        <v>0.99679999999999991</v>
      </c>
      <c r="M8333" s="1">
        <f>Tabelle111[[#This Row],[Menge t Nges]]/Tabelle111[[#This Row],[Anzahl Lieferscheine]]</f>
        <v>0.54139999999999999</v>
      </c>
      <c r="N8333" s="1">
        <f>Tabelle111[[#This Row],[Menge t P2O5]]/Tabelle111[[#This Row],[Anzahl Lieferscheine]]</f>
        <v>0.24919999999999998</v>
      </c>
    </row>
    <row r="8334" spans="1:14" x14ac:dyDescent="0.2">
      <c r="A8334" s="2" t="s">
        <v>32</v>
      </c>
      <c r="B8334" s="2" t="s">
        <v>29</v>
      </c>
      <c r="C8334" s="2" t="s">
        <v>6</v>
      </c>
      <c r="D8334" s="2" t="s">
        <v>7</v>
      </c>
      <c r="E8334" s="2" t="s">
        <v>14</v>
      </c>
      <c r="F8334" s="2" t="s">
        <v>61</v>
      </c>
      <c r="G8334" s="1">
        <v>1319.72</v>
      </c>
      <c r="H8334" s="1">
        <v>647.12</v>
      </c>
      <c r="I8334" s="4">
        <v>4</v>
      </c>
      <c r="J8334" s="2" t="s">
        <v>73</v>
      </c>
      <c r="K8334" s="1">
        <f>Tabelle111[[#This Row],[Menge kg Nges]]/1000</f>
        <v>1.31972</v>
      </c>
      <c r="L8334" s="1">
        <f>Tabelle111[[#This Row],[Menge kg P2O5]]/1000</f>
        <v>0.64712000000000003</v>
      </c>
      <c r="M8334" s="1">
        <f>Tabelle111[[#This Row],[Menge t Nges]]/Tabelle111[[#This Row],[Anzahl Lieferscheine]]</f>
        <v>0.32993</v>
      </c>
      <c r="N8334" s="1">
        <f>Tabelle111[[#This Row],[Menge t P2O5]]/Tabelle111[[#This Row],[Anzahl Lieferscheine]]</f>
        <v>0.16178000000000001</v>
      </c>
    </row>
    <row r="8335" spans="1:14" x14ac:dyDescent="0.2">
      <c r="A8335" s="2" t="s">
        <v>32</v>
      </c>
      <c r="B8335" s="2" t="s">
        <v>29</v>
      </c>
      <c r="C8335" s="2" t="s">
        <v>6</v>
      </c>
      <c r="D8335" s="2" t="s">
        <v>15</v>
      </c>
      <c r="E8335" s="2" t="s">
        <v>8</v>
      </c>
      <c r="F8335" s="2" t="s">
        <v>61</v>
      </c>
      <c r="G8335" s="1">
        <v>112</v>
      </c>
      <c r="H8335" s="1">
        <v>56</v>
      </c>
      <c r="I8335" s="4">
        <v>1</v>
      </c>
      <c r="J8335" s="2" t="s">
        <v>73</v>
      </c>
      <c r="K8335" s="1">
        <f>Tabelle111[[#This Row],[Menge kg Nges]]/1000</f>
        <v>0.112</v>
      </c>
      <c r="L8335" s="1">
        <f>Tabelle111[[#This Row],[Menge kg P2O5]]/1000</f>
        <v>5.6000000000000001E-2</v>
      </c>
      <c r="M8335" s="1">
        <f>Tabelle111[[#This Row],[Menge t Nges]]/Tabelle111[[#This Row],[Anzahl Lieferscheine]]</f>
        <v>0.112</v>
      </c>
      <c r="N8335" s="1">
        <f>Tabelle111[[#This Row],[Menge t P2O5]]/Tabelle111[[#This Row],[Anzahl Lieferscheine]]</f>
        <v>5.6000000000000001E-2</v>
      </c>
    </row>
    <row r="8336" spans="1:14" x14ac:dyDescent="0.2">
      <c r="A8336" s="2" t="s">
        <v>32</v>
      </c>
      <c r="B8336" s="2" t="s">
        <v>29</v>
      </c>
      <c r="C8336" s="2" t="s">
        <v>6</v>
      </c>
      <c r="D8336" s="2" t="s">
        <v>15</v>
      </c>
      <c r="E8336" s="2" t="s">
        <v>20</v>
      </c>
      <c r="F8336" s="2" t="s">
        <v>61</v>
      </c>
      <c r="G8336" s="1">
        <v>476</v>
      </c>
      <c r="H8336" s="1">
        <v>350</v>
      </c>
      <c r="I8336" s="4">
        <v>2</v>
      </c>
      <c r="J8336" s="2" t="s">
        <v>73</v>
      </c>
      <c r="K8336" s="1">
        <f>Tabelle111[[#This Row],[Menge kg Nges]]/1000</f>
        <v>0.47599999999999998</v>
      </c>
      <c r="L8336" s="1">
        <f>Tabelle111[[#This Row],[Menge kg P2O5]]/1000</f>
        <v>0.35</v>
      </c>
      <c r="M8336" s="1">
        <f>Tabelle111[[#This Row],[Menge t Nges]]/Tabelle111[[#This Row],[Anzahl Lieferscheine]]</f>
        <v>0.23799999999999999</v>
      </c>
      <c r="N8336" s="1">
        <f>Tabelle111[[#This Row],[Menge t P2O5]]/Tabelle111[[#This Row],[Anzahl Lieferscheine]]</f>
        <v>0.17499999999999999</v>
      </c>
    </row>
    <row r="8337" spans="1:14" x14ac:dyDescent="0.2">
      <c r="A8337" s="2" t="s">
        <v>32</v>
      </c>
      <c r="B8337" s="2" t="s">
        <v>29</v>
      </c>
      <c r="C8337" s="2" t="s">
        <v>6</v>
      </c>
      <c r="D8337" s="2" t="s">
        <v>15</v>
      </c>
      <c r="E8337" s="2" t="s">
        <v>21</v>
      </c>
      <c r="F8337" s="2" t="s">
        <v>61</v>
      </c>
      <c r="G8337" s="1">
        <v>2802.6499999999996</v>
      </c>
      <c r="H8337" s="1">
        <v>1352.33</v>
      </c>
      <c r="I8337" s="4">
        <v>9</v>
      </c>
      <c r="J8337" s="2" t="s">
        <v>73</v>
      </c>
      <c r="K8337" s="1">
        <f>Tabelle111[[#This Row],[Menge kg Nges]]/1000</f>
        <v>2.8026499999999994</v>
      </c>
      <c r="L8337" s="1">
        <f>Tabelle111[[#This Row],[Menge kg P2O5]]/1000</f>
        <v>1.35233</v>
      </c>
      <c r="M8337" s="1">
        <f>Tabelle111[[#This Row],[Menge t Nges]]/Tabelle111[[#This Row],[Anzahl Lieferscheine]]</f>
        <v>0.31140555555555549</v>
      </c>
      <c r="N8337" s="1">
        <f>Tabelle111[[#This Row],[Menge t P2O5]]/Tabelle111[[#This Row],[Anzahl Lieferscheine]]</f>
        <v>0.15025888888888889</v>
      </c>
    </row>
    <row r="8338" spans="1:14" x14ac:dyDescent="0.2">
      <c r="A8338" s="2" t="s">
        <v>32</v>
      </c>
      <c r="B8338" s="2" t="s">
        <v>29</v>
      </c>
      <c r="C8338" s="2" t="s">
        <v>25</v>
      </c>
      <c r="D8338" s="2" t="s">
        <v>25</v>
      </c>
      <c r="E8338" s="2" t="s">
        <v>26</v>
      </c>
      <c r="F8338" s="2" t="s">
        <v>61</v>
      </c>
      <c r="G8338" s="1">
        <v>45495.570000000014</v>
      </c>
      <c r="H8338" s="1">
        <v>19670.990000000002</v>
      </c>
      <c r="I8338" s="4">
        <v>129</v>
      </c>
      <c r="J8338" s="2" t="s">
        <v>73</v>
      </c>
      <c r="K8338" s="1">
        <f>Tabelle111[[#This Row],[Menge kg Nges]]/1000</f>
        <v>45.495570000000015</v>
      </c>
      <c r="L8338" s="1">
        <f>Tabelle111[[#This Row],[Menge kg P2O5]]/1000</f>
        <v>19.670990000000003</v>
      </c>
      <c r="M8338" s="1">
        <f>Tabelle111[[#This Row],[Menge t Nges]]/Tabelle111[[#This Row],[Anzahl Lieferscheine]]</f>
        <v>0.35267883720930243</v>
      </c>
      <c r="N8338" s="1">
        <f>Tabelle111[[#This Row],[Menge t P2O5]]/Tabelle111[[#This Row],[Anzahl Lieferscheine]]</f>
        <v>0.15248829457364343</v>
      </c>
    </row>
    <row r="8339" spans="1:14" x14ac:dyDescent="0.2">
      <c r="A8339" s="2" t="s">
        <v>32</v>
      </c>
      <c r="B8339" s="2" t="s">
        <v>32</v>
      </c>
      <c r="C8339" s="2" t="s">
        <v>6</v>
      </c>
      <c r="D8339" s="2" t="s">
        <v>7</v>
      </c>
      <c r="E8339" s="2" t="s">
        <v>8</v>
      </c>
      <c r="F8339" s="2" t="s">
        <v>61</v>
      </c>
      <c r="G8339" s="1">
        <v>183649.96999999994</v>
      </c>
      <c r="H8339" s="1">
        <v>60741.760000000017</v>
      </c>
      <c r="I8339" s="4">
        <v>348</v>
      </c>
      <c r="J8339" s="2" t="s">
        <v>73</v>
      </c>
      <c r="K8339" s="1">
        <f>Tabelle111[[#This Row],[Menge kg Nges]]/1000</f>
        <v>183.64996999999994</v>
      </c>
      <c r="L8339" s="1">
        <f>Tabelle111[[#This Row],[Menge kg P2O5]]/1000</f>
        <v>60.741760000000014</v>
      </c>
      <c r="M8339" s="1">
        <f>Tabelle111[[#This Row],[Menge t Nges]]/Tabelle111[[#This Row],[Anzahl Lieferscheine]]</f>
        <v>0.52772979885057458</v>
      </c>
      <c r="N8339" s="1">
        <f>Tabelle111[[#This Row],[Menge t P2O5]]/Tabelle111[[#This Row],[Anzahl Lieferscheine]]</f>
        <v>0.17454528735632188</v>
      </c>
    </row>
    <row r="8340" spans="1:14" x14ac:dyDescent="0.2">
      <c r="A8340" s="2" t="s">
        <v>32</v>
      </c>
      <c r="B8340" s="2" t="s">
        <v>32</v>
      </c>
      <c r="C8340" s="2" t="s">
        <v>6</v>
      </c>
      <c r="D8340" s="2" t="s">
        <v>7</v>
      </c>
      <c r="E8340" s="2" t="s">
        <v>9</v>
      </c>
      <c r="F8340" s="2" t="s">
        <v>61</v>
      </c>
      <c r="G8340" s="1">
        <v>160036.76000000007</v>
      </c>
      <c r="H8340" s="1">
        <v>68783.390000000014</v>
      </c>
      <c r="I8340" s="4">
        <v>547</v>
      </c>
      <c r="J8340" s="2" t="s">
        <v>73</v>
      </c>
      <c r="K8340" s="1">
        <f>Tabelle111[[#This Row],[Menge kg Nges]]/1000</f>
        <v>160.03676000000007</v>
      </c>
      <c r="L8340" s="1">
        <f>Tabelle111[[#This Row],[Menge kg P2O5]]/1000</f>
        <v>68.783390000000011</v>
      </c>
      <c r="M8340" s="1">
        <f>Tabelle111[[#This Row],[Menge t Nges]]/Tabelle111[[#This Row],[Anzahl Lieferscheine]]</f>
        <v>0.29257177330895806</v>
      </c>
      <c r="N8340" s="1">
        <f>Tabelle111[[#This Row],[Menge t P2O5]]/Tabelle111[[#This Row],[Anzahl Lieferscheine]]</f>
        <v>0.12574659963436932</v>
      </c>
    </row>
    <row r="8341" spans="1:14" x14ac:dyDescent="0.2">
      <c r="A8341" s="2" t="s">
        <v>32</v>
      </c>
      <c r="B8341" s="2" t="s">
        <v>32</v>
      </c>
      <c r="C8341" s="2" t="s">
        <v>6</v>
      </c>
      <c r="D8341" s="2" t="s">
        <v>7</v>
      </c>
      <c r="E8341" s="2" t="s">
        <v>10</v>
      </c>
      <c r="F8341" s="2" t="s">
        <v>61</v>
      </c>
      <c r="G8341" s="1">
        <v>39438.899999999994</v>
      </c>
      <c r="H8341" s="1">
        <v>15530.79</v>
      </c>
      <c r="I8341" s="4">
        <v>91</v>
      </c>
      <c r="J8341" s="2" t="s">
        <v>73</v>
      </c>
      <c r="K8341" s="1">
        <f>Tabelle111[[#This Row],[Menge kg Nges]]/1000</f>
        <v>39.438899999999997</v>
      </c>
      <c r="L8341" s="1">
        <f>Tabelle111[[#This Row],[Menge kg P2O5]]/1000</f>
        <v>15.530790000000001</v>
      </c>
      <c r="M8341" s="1">
        <f>Tabelle111[[#This Row],[Menge t Nges]]/Tabelle111[[#This Row],[Anzahl Lieferscheine]]</f>
        <v>0.43339450549450548</v>
      </c>
      <c r="N8341" s="1">
        <f>Tabelle111[[#This Row],[Menge t P2O5]]/Tabelle111[[#This Row],[Anzahl Lieferscheine]]</f>
        <v>0.170668021978022</v>
      </c>
    </row>
    <row r="8342" spans="1:14" x14ac:dyDescent="0.2">
      <c r="A8342" s="2" t="s">
        <v>32</v>
      </c>
      <c r="B8342" s="2" t="s">
        <v>32</v>
      </c>
      <c r="C8342" s="2" t="s">
        <v>6</v>
      </c>
      <c r="D8342" s="2" t="s">
        <v>7</v>
      </c>
      <c r="E8342" s="2" t="s">
        <v>11</v>
      </c>
      <c r="F8342" s="2" t="s">
        <v>61</v>
      </c>
      <c r="G8342" s="1">
        <v>73855.309999999983</v>
      </c>
      <c r="H8342" s="1">
        <v>33971.65</v>
      </c>
      <c r="I8342" s="4">
        <v>191</v>
      </c>
      <c r="J8342" s="2" t="s">
        <v>73</v>
      </c>
      <c r="K8342" s="1">
        <f>Tabelle111[[#This Row],[Menge kg Nges]]/1000</f>
        <v>73.855309999999989</v>
      </c>
      <c r="L8342" s="1">
        <f>Tabelle111[[#This Row],[Menge kg P2O5]]/1000</f>
        <v>33.971650000000004</v>
      </c>
      <c r="M8342" s="1">
        <f>Tabelle111[[#This Row],[Menge t Nges]]/Tabelle111[[#This Row],[Anzahl Lieferscheine]]</f>
        <v>0.38667701570680624</v>
      </c>
      <c r="N8342" s="1">
        <f>Tabelle111[[#This Row],[Menge t P2O5]]/Tabelle111[[#This Row],[Anzahl Lieferscheine]]</f>
        <v>0.17786204188481677</v>
      </c>
    </row>
    <row r="8343" spans="1:14" x14ac:dyDescent="0.2">
      <c r="A8343" s="2" t="s">
        <v>32</v>
      </c>
      <c r="B8343" s="2" t="s">
        <v>32</v>
      </c>
      <c r="C8343" s="2" t="s">
        <v>6</v>
      </c>
      <c r="D8343" s="2" t="s">
        <v>7</v>
      </c>
      <c r="E8343" s="2" t="s">
        <v>12</v>
      </c>
      <c r="F8343" s="2" t="s">
        <v>61</v>
      </c>
      <c r="G8343" s="1">
        <v>143811.95999999993</v>
      </c>
      <c r="H8343" s="1">
        <v>63081.91</v>
      </c>
      <c r="I8343" s="4">
        <v>309</v>
      </c>
      <c r="J8343" s="2" t="s">
        <v>73</v>
      </c>
      <c r="K8343" s="1">
        <f>Tabelle111[[#This Row],[Menge kg Nges]]/1000</f>
        <v>143.81195999999994</v>
      </c>
      <c r="L8343" s="1">
        <f>Tabelle111[[#This Row],[Menge kg P2O5]]/1000</f>
        <v>63.081910000000001</v>
      </c>
      <c r="M8343" s="1">
        <f>Tabelle111[[#This Row],[Menge t Nges]]/Tabelle111[[#This Row],[Anzahl Lieferscheine]]</f>
        <v>0.46541087378640755</v>
      </c>
      <c r="N8343" s="1">
        <f>Tabelle111[[#This Row],[Menge t P2O5]]/Tabelle111[[#This Row],[Anzahl Lieferscheine]]</f>
        <v>0.20414857605177994</v>
      </c>
    </row>
    <row r="8344" spans="1:14" x14ac:dyDescent="0.2">
      <c r="A8344" s="2" t="s">
        <v>32</v>
      </c>
      <c r="B8344" s="2" t="s">
        <v>32</v>
      </c>
      <c r="C8344" s="2" t="s">
        <v>6</v>
      </c>
      <c r="D8344" s="2" t="s">
        <v>7</v>
      </c>
      <c r="E8344" s="2" t="s">
        <v>13</v>
      </c>
      <c r="F8344" s="2" t="s">
        <v>61</v>
      </c>
      <c r="G8344" s="1">
        <v>24547.010000000013</v>
      </c>
      <c r="H8344" s="1">
        <v>12924.470000000003</v>
      </c>
      <c r="I8344" s="4">
        <v>98</v>
      </c>
      <c r="J8344" s="2" t="s">
        <v>73</v>
      </c>
      <c r="K8344" s="1">
        <f>Tabelle111[[#This Row],[Menge kg Nges]]/1000</f>
        <v>24.547010000000014</v>
      </c>
      <c r="L8344" s="1">
        <f>Tabelle111[[#This Row],[Menge kg P2O5]]/1000</f>
        <v>12.924470000000003</v>
      </c>
      <c r="M8344" s="1">
        <f>Tabelle111[[#This Row],[Menge t Nges]]/Tabelle111[[#This Row],[Anzahl Lieferscheine]]</f>
        <v>0.25047969387755115</v>
      </c>
      <c r="N8344" s="1">
        <f>Tabelle111[[#This Row],[Menge t P2O5]]/Tabelle111[[#This Row],[Anzahl Lieferscheine]]</f>
        <v>0.13188234693877554</v>
      </c>
    </row>
    <row r="8345" spans="1:14" x14ac:dyDescent="0.2">
      <c r="A8345" s="2" t="s">
        <v>32</v>
      </c>
      <c r="B8345" s="2" t="s">
        <v>32</v>
      </c>
      <c r="C8345" s="2" t="s">
        <v>6</v>
      </c>
      <c r="D8345" s="2" t="s">
        <v>7</v>
      </c>
      <c r="E8345" s="2" t="s">
        <v>14</v>
      </c>
      <c r="F8345" s="2" t="s">
        <v>61</v>
      </c>
      <c r="G8345" s="1">
        <v>80253.779999999984</v>
      </c>
      <c r="H8345" s="1">
        <v>42273.279999999999</v>
      </c>
      <c r="I8345" s="4">
        <v>238</v>
      </c>
      <c r="J8345" s="2" t="s">
        <v>73</v>
      </c>
      <c r="K8345" s="1">
        <f>Tabelle111[[#This Row],[Menge kg Nges]]/1000</f>
        <v>80.253779999999978</v>
      </c>
      <c r="L8345" s="1">
        <f>Tabelle111[[#This Row],[Menge kg P2O5]]/1000</f>
        <v>42.27328</v>
      </c>
      <c r="M8345" s="1">
        <f>Tabelle111[[#This Row],[Menge t Nges]]/Tabelle111[[#This Row],[Anzahl Lieferscheine]]</f>
        <v>0.33720075630252089</v>
      </c>
      <c r="N8345" s="1">
        <f>Tabelle111[[#This Row],[Menge t P2O5]]/Tabelle111[[#This Row],[Anzahl Lieferscheine]]</f>
        <v>0.17761882352941177</v>
      </c>
    </row>
    <row r="8346" spans="1:14" x14ac:dyDescent="0.2">
      <c r="A8346" s="2" t="s">
        <v>32</v>
      </c>
      <c r="B8346" s="2" t="s">
        <v>32</v>
      </c>
      <c r="C8346" s="2" t="s">
        <v>6</v>
      </c>
      <c r="D8346" s="2" t="s">
        <v>15</v>
      </c>
      <c r="E8346" s="2" t="s">
        <v>8</v>
      </c>
      <c r="F8346" s="2" t="s">
        <v>61</v>
      </c>
      <c r="G8346" s="1">
        <v>20452.5</v>
      </c>
      <c r="H8346" s="1">
        <v>11737</v>
      </c>
      <c r="I8346" s="4">
        <v>48</v>
      </c>
      <c r="J8346" s="2" t="s">
        <v>73</v>
      </c>
      <c r="K8346" s="1">
        <f>Tabelle111[[#This Row],[Menge kg Nges]]/1000</f>
        <v>20.452500000000001</v>
      </c>
      <c r="L8346" s="1">
        <f>Tabelle111[[#This Row],[Menge kg P2O5]]/1000</f>
        <v>11.737</v>
      </c>
      <c r="M8346" s="1">
        <f>Tabelle111[[#This Row],[Menge t Nges]]/Tabelle111[[#This Row],[Anzahl Lieferscheine]]</f>
        <v>0.42609374999999999</v>
      </c>
      <c r="N8346" s="1">
        <f>Tabelle111[[#This Row],[Menge t P2O5]]/Tabelle111[[#This Row],[Anzahl Lieferscheine]]</f>
        <v>0.24452083333333333</v>
      </c>
    </row>
    <row r="8347" spans="1:14" x14ac:dyDescent="0.2">
      <c r="A8347" s="2" t="s">
        <v>32</v>
      </c>
      <c r="B8347" s="2" t="s">
        <v>32</v>
      </c>
      <c r="C8347" s="2" t="s">
        <v>6</v>
      </c>
      <c r="D8347" s="2" t="s">
        <v>15</v>
      </c>
      <c r="E8347" s="2" t="s">
        <v>17</v>
      </c>
      <c r="F8347" s="2" t="s">
        <v>61</v>
      </c>
      <c r="G8347" s="1">
        <v>12781.75</v>
      </c>
      <c r="H8347" s="1">
        <v>6060.2500000000009</v>
      </c>
      <c r="I8347" s="4">
        <v>57</v>
      </c>
      <c r="J8347" s="2" t="s">
        <v>73</v>
      </c>
      <c r="K8347" s="1">
        <f>Tabelle111[[#This Row],[Menge kg Nges]]/1000</f>
        <v>12.781750000000001</v>
      </c>
      <c r="L8347" s="1">
        <f>Tabelle111[[#This Row],[Menge kg P2O5]]/1000</f>
        <v>6.0602500000000008</v>
      </c>
      <c r="M8347" s="1">
        <f>Tabelle111[[#This Row],[Menge t Nges]]/Tabelle111[[#This Row],[Anzahl Lieferscheine]]</f>
        <v>0.22424122807017544</v>
      </c>
      <c r="N8347" s="1">
        <f>Tabelle111[[#This Row],[Menge t P2O5]]/Tabelle111[[#This Row],[Anzahl Lieferscheine]]</f>
        <v>0.10632017543859651</v>
      </c>
    </row>
    <row r="8348" spans="1:14" x14ac:dyDescent="0.2">
      <c r="A8348" s="2" t="s">
        <v>32</v>
      </c>
      <c r="B8348" s="2" t="s">
        <v>32</v>
      </c>
      <c r="C8348" s="2" t="s">
        <v>6</v>
      </c>
      <c r="D8348" s="2" t="s">
        <v>15</v>
      </c>
      <c r="E8348" s="2" t="s">
        <v>35</v>
      </c>
      <c r="F8348" s="2" t="s">
        <v>61</v>
      </c>
      <c r="G8348" s="1">
        <v>1920</v>
      </c>
      <c r="H8348" s="1">
        <v>1400</v>
      </c>
      <c r="I8348" s="4">
        <v>4</v>
      </c>
      <c r="J8348" s="2" t="s">
        <v>73</v>
      </c>
      <c r="K8348" s="1">
        <f>Tabelle111[[#This Row],[Menge kg Nges]]/1000</f>
        <v>1.92</v>
      </c>
      <c r="L8348" s="1">
        <f>Tabelle111[[#This Row],[Menge kg P2O5]]/1000</f>
        <v>1.4</v>
      </c>
      <c r="M8348" s="1">
        <f>Tabelle111[[#This Row],[Menge t Nges]]/Tabelle111[[#This Row],[Anzahl Lieferscheine]]</f>
        <v>0.48</v>
      </c>
      <c r="N8348" s="1">
        <f>Tabelle111[[#This Row],[Menge t P2O5]]/Tabelle111[[#This Row],[Anzahl Lieferscheine]]</f>
        <v>0.35</v>
      </c>
    </row>
    <row r="8349" spans="1:14" x14ac:dyDescent="0.2">
      <c r="A8349" s="2" t="s">
        <v>32</v>
      </c>
      <c r="B8349" s="2" t="s">
        <v>32</v>
      </c>
      <c r="C8349" s="2" t="s">
        <v>6</v>
      </c>
      <c r="D8349" s="2" t="s">
        <v>15</v>
      </c>
      <c r="E8349" s="2" t="s">
        <v>18</v>
      </c>
      <c r="F8349" s="2" t="s">
        <v>61</v>
      </c>
      <c r="G8349" s="1">
        <v>88264.859999999971</v>
      </c>
      <c r="H8349" s="1">
        <v>61246.180000000008</v>
      </c>
      <c r="I8349" s="4">
        <v>199</v>
      </c>
      <c r="J8349" s="2" t="s">
        <v>73</v>
      </c>
      <c r="K8349" s="1">
        <f>Tabelle111[[#This Row],[Menge kg Nges]]/1000</f>
        <v>88.26485999999997</v>
      </c>
      <c r="L8349" s="1">
        <f>Tabelle111[[#This Row],[Menge kg P2O5]]/1000</f>
        <v>61.24618000000001</v>
      </c>
      <c r="M8349" s="1">
        <f>Tabelle111[[#This Row],[Menge t Nges]]/Tabelle111[[#This Row],[Anzahl Lieferscheine]]</f>
        <v>0.44354201005025112</v>
      </c>
      <c r="N8349" s="1">
        <f>Tabelle111[[#This Row],[Menge t P2O5]]/Tabelle111[[#This Row],[Anzahl Lieferscheine]]</f>
        <v>0.30776974874371865</v>
      </c>
    </row>
    <row r="8350" spans="1:14" x14ac:dyDescent="0.2">
      <c r="A8350" s="2" t="s">
        <v>32</v>
      </c>
      <c r="B8350" s="2" t="s">
        <v>32</v>
      </c>
      <c r="C8350" s="2" t="s">
        <v>6</v>
      </c>
      <c r="D8350" s="2" t="s">
        <v>15</v>
      </c>
      <c r="E8350" s="2" t="s">
        <v>19</v>
      </c>
      <c r="F8350" s="2" t="s">
        <v>61</v>
      </c>
      <c r="G8350" s="1">
        <v>546.75</v>
      </c>
      <c r="H8350" s="1">
        <v>607.5</v>
      </c>
      <c r="I8350" s="4">
        <v>5</v>
      </c>
      <c r="J8350" s="2" t="s">
        <v>73</v>
      </c>
      <c r="K8350" s="1">
        <f>Tabelle111[[#This Row],[Menge kg Nges]]/1000</f>
        <v>0.54674999999999996</v>
      </c>
      <c r="L8350" s="1">
        <f>Tabelle111[[#This Row],[Menge kg P2O5]]/1000</f>
        <v>0.60750000000000004</v>
      </c>
      <c r="M8350" s="1">
        <f>Tabelle111[[#This Row],[Menge t Nges]]/Tabelle111[[#This Row],[Anzahl Lieferscheine]]</f>
        <v>0.10934999999999999</v>
      </c>
      <c r="N8350" s="1">
        <f>Tabelle111[[#This Row],[Menge t P2O5]]/Tabelle111[[#This Row],[Anzahl Lieferscheine]]</f>
        <v>0.12150000000000001</v>
      </c>
    </row>
    <row r="8351" spans="1:14" x14ac:dyDescent="0.2">
      <c r="A8351" s="2" t="s">
        <v>32</v>
      </c>
      <c r="B8351" s="2" t="s">
        <v>32</v>
      </c>
      <c r="C8351" s="2" t="s">
        <v>6</v>
      </c>
      <c r="D8351" s="2" t="s">
        <v>15</v>
      </c>
      <c r="E8351" s="2" t="s">
        <v>20</v>
      </c>
      <c r="F8351" s="2" t="s">
        <v>61</v>
      </c>
      <c r="G8351" s="1">
        <v>30264.09</v>
      </c>
      <c r="H8351" s="1">
        <v>23990.430000000004</v>
      </c>
      <c r="I8351" s="4">
        <v>275</v>
      </c>
      <c r="J8351" s="2" t="s">
        <v>73</v>
      </c>
      <c r="K8351" s="1">
        <f>Tabelle111[[#This Row],[Menge kg Nges]]/1000</f>
        <v>30.264089999999999</v>
      </c>
      <c r="L8351" s="1">
        <f>Tabelle111[[#This Row],[Menge kg P2O5]]/1000</f>
        <v>23.990430000000003</v>
      </c>
      <c r="M8351" s="1">
        <f>Tabelle111[[#This Row],[Menge t Nges]]/Tabelle111[[#This Row],[Anzahl Lieferscheine]]</f>
        <v>0.11005123636363637</v>
      </c>
      <c r="N8351" s="1">
        <f>Tabelle111[[#This Row],[Menge t P2O5]]/Tabelle111[[#This Row],[Anzahl Lieferscheine]]</f>
        <v>8.7237927272727292E-2</v>
      </c>
    </row>
    <row r="8352" spans="1:14" x14ac:dyDescent="0.2">
      <c r="A8352" s="2" t="s">
        <v>32</v>
      </c>
      <c r="B8352" s="2" t="s">
        <v>32</v>
      </c>
      <c r="C8352" s="2" t="s">
        <v>6</v>
      </c>
      <c r="D8352" s="2" t="s">
        <v>15</v>
      </c>
      <c r="E8352" s="2" t="s">
        <v>21</v>
      </c>
      <c r="F8352" s="2" t="s">
        <v>61</v>
      </c>
      <c r="G8352" s="1">
        <v>43184.430000000008</v>
      </c>
      <c r="H8352" s="1">
        <v>22255.760000000013</v>
      </c>
      <c r="I8352" s="4">
        <v>125</v>
      </c>
      <c r="J8352" s="2" t="s">
        <v>73</v>
      </c>
      <c r="K8352" s="1">
        <f>Tabelle111[[#This Row],[Menge kg Nges]]/1000</f>
        <v>43.184430000000006</v>
      </c>
      <c r="L8352" s="1">
        <f>Tabelle111[[#This Row],[Menge kg P2O5]]/1000</f>
        <v>22.255760000000013</v>
      </c>
      <c r="M8352" s="1">
        <f>Tabelle111[[#This Row],[Menge t Nges]]/Tabelle111[[#This Row],[Anzahl Lieferscheine]]</f>
        <v>0.34547544000000002</v>
      </c>
      <c r="N8352" s="1">
        <f>Tabelle111[[#This Row],[Menge t P2O5]]/Tabelle111[[#This Row],[Anzahl Lieferscheine]]</f>
        <v>0.17804608000000011</v>
      </c>
    </row>
    <row r="8353" spans="1:14" x14ac:dyDescent="0.2">
      <c r="A8353" s="2" t="s">
        <v>32</v>
      </c>
      <c r="B8353" s="2" t="s">
        <v>32</v>
      </c>
      <c r="C8353" s="2" t="s">
        <v>6</v>
      </c>
      <c r="D8353" s="2" t="s">
        <v>15</v>
      </c>
      <c r="E8353" s="2" t="s">
        <v>9</v>
      </c>
      <c r="F8353" s="2" t="s">
        <v>61</v>
      </c>
      <c r="G8353" s="1">
        <v>19929.639999999992</v>
      </c>
      <c r="H8353" s="1">
        <v>10350.140000000001</v>
      </c>
      <c r="I8353" s="4">
        <v>74</v>
      </c>
      <c r="J8353" s="2" t="s">
        <v>73</v>
      </c>
      <c r="K8353" s="1">
        <f>Tabelle111[[#This Row],[Menge kg Nges]]/1000</f>
        <v>19.929639999999992</v>
      </c>
      <c r="L8353" s="1">
        <f>Tabelle111[[#This Row],[Menge kg P2O5]]/1000</f>
        <v>10.350140000000001</v>
      </c>
      <c r="M8353" s="1">
        <f>Tabelle111[[#This Row],[Menge t Nges]]/Tabelle111[[#This Row],[Anzahl Lieferscheine]]</f>
        <v>0.26931945945945934</v>
      </c>
      <c r="N8353" s="1">
        <f>Tabelle111[[#This Row],[Menge t P2O5]]/Tabelle111[[#This Row],[Anzahl Lieferscheine]]</f>
        <v>0.13986675675675678</v>
      </c>
    </row>
    <row r="8354" spans="1:14" x14ac:dyDescent="0.2">
      <c r="A8354" s="2" t="s">
        <v>32</v>
      </c>
      <c r="B8354" s="2" t="s">
        <v>32</v>
      </c>
      <c r="C8354" s="2" t="s">
        <v>6</v>
      </c>
      <c r="D8354" s="2" t="s">
        <v>15</v>
      </c>
      <c r="E8354" s="2" t="s">
        <v>10</v>
      </c>
      <c r="F8354" s="2" t="s">
        <v>61</v>
      </c>
      <c r="G8354" s="1">
        <v>5368.7</v>
      </c>
      <c r="H8354" s="1">
        <v>2362.2000000000003</v>
      </c>
      <c r="I8354" s="4">
        <v>23</v>
      </c>
      <c r="J8354" s="2" t="s">
        <v>73</v>
      </c>
      <c r="K8354" s="1">
        <f>Tabelle111[[#This Row],[Menge kg Nges]]/1000</f>
        <v>5.3686999999999996</v>
      </c>
      <c r="L8354" s="1">
        <f>Tabelle111[[#This Row],[Menge kg P2O5]]/1000</f>
        <v>2.3622000000000001</v>
      </c>
      <c r="M8354" s="1">
        <f>Tabelle111[[#This Row],[Menge t Nges]]/Tabelle111[[#This Row],[Anzahl Lieferscheine]]</f>
        <v>0.23342173913043476</v>
      </c>
      <c r="N8354" s="1">
        <f>Tabelle111[[#This Row],[Menge t P2O5]]/Tabelle111[[#This Row],[Anzahl Lieferscheine]]</f>
        <v>0.10270434782608696</v>
      </c>
    </row>
    <row r="8355" spans="1:14" x14ac:dyDescent="0.2">
      <c r="A8355" s="2" t="s">
        <v>32</v>
      </c>
      <c r="B8355" s="2" t="s">
        <v>32</v>
      </c>
      <c r="C8355" s="2" t="s">
        <v>6</v>
      </c>
      <c r="D8355" s="2" t="s">
        <v>15</v>
      </c>
      <c r="E8355" s="2" t="s">
        <v>23</v>
      </c>
      <c r="F8355" s="2" t="s">
        <v>61</v>
      </c>
      <c r="G8355" s="1">
        <v>1467.3999999999999</v>
      </c>
      <c r="H8355" s="1">
        <v>629.75</v>
      </c>
      <c r="I8355" s="4">
        <v>11</v>
      </c>
      <c r="J8355" s="2" t="s">
        <v>73</v>
      </c>
      <c r="K8355" s="1">
        <f>Tabelle111[[#This Row],[Menge kg Nges]]/1000</f>
        <v>1.4673999999999998</v>
      </c>
      <c r="L8355" s="1">
        <f>Tabelle111[[#This Row],[Menge kg P2O5]]/1000</f>
        <v>0.62975000000000003</v>
      </c>
      <c r="M8355" s="1">
        <f>Tabelle111[[#This Row],[Menge t Nges]]/Tabelle111[[#This Row],[Anzahl Lieferscheine]]</f>
        <v>0.13339999999999999</v>
      </c>
      <c r="N8355" s="1">
        <f>Tabelle111[[#This Row],[Menge t P2O5]]/Tabelle111[[#This Row],[Anzahl Lieferscheine]]</f>
        <v>5.7250000000000002E-2</v>
      </c>
    </row>
    <row r="8356" spans="1:14" x14ac:dyDescent="0.2">
      <c r="A8356" s="2" t="s">
        <v>32</v>
      </c>
      <c r="B8356" s="2" t="s">
        <v>32</v>
      </c>
      <c r="C8356" s="2" t="s">
        <v>6</v>
      </c>
      <c r="D8356" s="2" t="s">
        <v>15</v>
      </c>
      <c r="E8356" s="2" t="s">
        <v>12</v>
      </c>
      <c r="F8356" s="2" t="s">
        <v>61</v>
      </c>
      <c r="G8356" s="1">
        <v>1673.6100000000001</v>
      </c>
      <c r="H8356" s="1">
        <v>1533.6100000000001</v>
      </c>
      <c r="I8356" s="4">
        <v>4</v>
      </c>
      <c r="J8356" s="2" t="s">
        <v>73</v>
      </c>
      <c r="K8356" s="1">
        <f>Tabelle111[[#This Row],[Menge kg Nges]]/1000</f>
        <v>1.67361</v>
      </c>
      <c r="L8356" s="1">
        <f>Tabelle111[[#This Row],[Menge kg P2O5]]/1000</f>
        <v>1.5336100000000001</v>
      </c>
      <c r="M8356" s="1">
        <f>Tabelle111[[#This Row],[Menge t Nges]]/Tabelle111[[#This Row],[Anzahl Lieferscheine]]</f>
        <v>0.41840250000000001</v>
      </c>
      <c r="N8356" s="1">
        <f>Tabelle111[[#This Row],[Menge t P2O5]]/Tabelle111[[#This Row],[Anzahl Lieferscheine]]</f>
        <v>0.38340250000000003</v>
      </c>
    </row>
    <row r="8357" spans="1:14" x14ac:dyDescent="0.2">
      <c r="A8357" s="2" t="s">
        <v>32</v>
      </c>
      <c r="B8357" s="2" t="s">
        <v>32</v>
      </c>
      <c r="C8357" s="2" t="s">
        <v>6</v>
      </c>
      <c r="D8357" s="2" t="s">
        <v>15</v>
      </c>
      <c r="E8357" s="2" t="s">
        <v>13</v>
      </c>
      <c r="F8357" s="2" t="s">
        <v>61</v>
      </c>
      <c r="G8357" s="1">
        <v>901</v>
      </c>
      <c r="H8357" s="1">
        <v>899.3</v>
      </c>
      <c r="I8357" s="4">
        <v>3</v>
      </c>
      <c r="J8357" s="2" t="s">
        <v>73</v>
      </c>
      <c r="K8357" s="1">
        <f>Tabelle111[[#This Row],[Menge kg Nges]]/1000</f>
        <v>0.90100000000000002</v>
      </c>
      <c r="L8357" s="1">
        <f>Tabelle111[[#This Row],[Menge kg P2O5]]/1000</f>
        <v>0.89929999999999999</v>
      </c>
      <c r="M8357" s="1">
        <f>Tabelle111[[#This Row],[Menge t Nges]]/Tabelle111[[#This Row],[Anzahl Lieferscheine]]</f>
        <v>0.30033333333333334</v>
      </c>
      <c r="N8357" s="1">
        <f>Tabelle111[[#This Row],[Menge t P2O5]]/Tabelle111[[#This Row],[Anzahl Lieferscheine]]</f>
        <v>0.29976666666666668</v>
      </c>
    </row>
    <row r="8358" spans="1:14" x14ac:dyDescent="0.2">
      <c r="A8358" s="2" t="s">
        <v>32</v>
      </c>
      <c r="B8358" s="2" t="s">
        <v>32</v>
      </c>
      <c r="C8358" s="2" t="s">
        <v>6</v>
      </c>
      <c r="D8358" s="2" t="s">
        <v>15</v>
      </c>
      <c r="E8358" s="2" t="s">
        <v>24</v>
      </c>
      <c r="F8358" s="2" t="s">
        <v>61</v>
      </c>
      <c r="G8358" s="1">
        <v>2465</v>
      </c>
      <c r="H8358" s="1">
        <v>2610</v>
      </c>
      <c r="I8358" s="4">
        <v>4</v>
      </c>
      <c r="J8358" s="2" t="s">
        <v>73</v>
      </c>
      <c r="K8358" s="1">
        <f>Tabelle111[[#This Row],[Menge kg Nges]]/1000</f>
        <v>2.4649999999999999</v>
      </c>
      <c r="L8358" s="1">
        <f>Tabelle111[[#This Row],[Menge kg P2O5]]/1000</f>
        <v>2.61</v>
      </c>
      <c r="M8358" s="1">
        <f>Tabelle111[[#This Row],[Menge t Nges]]/Tabelle111[[#This Row],[Anzahl Lieferscheine]]</f>
        <v>0.61624999999999996</v>
      </c>
      <c r="N8358" s="1">
        <f>Tabelle111[[#This Row],[Menge t P2O5]]/Tabelle111[[#This Row],[Anzahl Lieferscheine]]</f>
        <v>0.65249999999999997</v>
      </c>
    </row>
    <row r="8359" spans="1:14" x14ac:dyDescent="0.2">
      <c r="A8359" s="2" t="s">
        <v>32</v>
      </c>
      <c r="B8359" s="2" t="s">
        <v>32</v>
      </c>
      <c r="C8359" s="2" t="s">
        <v>6</v>
      </c>
      <c r="D8359" s="2" t="s">
        <v>15</v>
      </c>
      <c r="E8359" s="2" t="s">
        <v>31</v>
      </c>
      <c r="F8359" s="2" t="s">
        <v>61</v>
      </c>
      <c r="G8359" s="1">
        <v>248.5</v>
      </c>
      <c r="H8359" s="1">
        <v>109.82</v>
      </c>
      <c r="I8359" s="4">
        <v>3</v>
      </c>
      <c r="J8359" s="2" t="s">
        <v>73</v>
      </c>
      <c r="K8359" s="1">
        <f>Tabelle111[[#This Row],[Menge kg Nges]]/1000</f>
        <v>0.2485</v>
      </c>
      <c r="L8359" s="1">
        <f>Tabelle111[[#This Row],[Menge kg P2O5]]/1000</f>
        <v>0.10981999999999999</v>
      </c>
      <c r="M8359" s="1">
        <f>Tabelle111[[#This Row],[Menge t Nges]]/Tabelle111[[#This Row],[Anzahl Lieferscheine]]</f>
        <v>8.2833333333333328E-2</v>
      </c>
      <c r="N8359" s="1">
        <f>Tabelle111[[#This Row],[Menge t P2O5]]/Tabelle111[[#This Row],[Anzahl Lieferscheine]]</f>
        <v>3.6606666666666662E-2</v>
      </c>
    </row>
    <row r="8360" spans="1:14" x14ac:dyDescent="0.2">
      <c r="A8360" s="2" t="s">
        <v>32</v>
      </c>
      <c r="B8360" s="2" t="s">
        <v>32</v>
      </c>
      <c r="C8360" s="2" t="s">
        <v>25</v>
      </c>
      <c r="D8360" s="2" t="s">
        <v>25</v>
      </c>
      <c r="E8360" s="2" t="s">
        <v>26</v>
      </c>
      <c r="F8360" s="2" t="s">
        <v>61</v>
      </c>
      <c r="G8360" s="1">
        <v>699211.2799999998</v>
      </c>
      <c r="H8360" s="1">
        <v>369252.25999999972</v>
      </c>
      <c r="I8360" s="4">
        <v>1962</v>
      </c>
      <c r="J8360" s="2" t="s">
        <v>73</v>
      </c>
      <c r="K8360" s="1">
        <f>Tabelle111[[#This Row],[Menge kg Nges]]/1000</f>
        <v>699.21127999999976</v>
      </c>
      <c r="L8360" s="1">
        <f>Tabelle111[[#This Row],[Menge kg P2O5]]/1000</f>
        <v>369.25225999999969</v>
      </c>
      <c r="M8360" s="1">
        <f>Tabelle111[[#This Row],[Menge t Nges]]/Tabelle111[[#This Row],[Anzahl Lieferscheine]]</f>
        <v>0.35637679918450549</v>
      </c>
      <c r="N8360" s="1">
        <f>Tabelle111[[#This Row],[Menge t P2O5]]/Tabelle111[[#This Row],[Anzahl Lieferscheine]]</f>
        <v>0.1882019673802241</v>
      </c>
    </row>
    <row r="8361" spans="1:14" x14ac:dyDescent="0.2">
      <c r="A8361" s="2" t="s">
        <v>32</v>
      </c>
      <c r="B8361" s="2" t="s">
        <v>32</v>
      </c>
      <c r="C8361" s="2" t="s">
        <v>63</v>
      </c>
      <c r="D8361" s="2" t="s">
        <v>63</v>
      </c>
      <c r="E8361" s="2" t="s">
        <v>63</v>
      </c>
      <c r="F8361" s="2" t="s">
        <v>61</v>
      </c>
      <c r="G8361" s="1">
        <v>16164.17</v>
      </c>
      <c r="H8361" s="1">
        <v>12698.090000000002</v>
      </c>
      <c r="I8361" s="4">
        <v>55</v>
      </c>
      <c r="J8361" s="2" t="s">
        <v>73</v>
      </c>
      <c r="K8361" s="1">
        <f>Tabelle111[[#This Row],[Menge kg Nges]]/1000</f>
        <v>16.164169999999999</v>
      </c>
      <c r="L8361" s="1">
        <f>Tabelle111[[#This Row],[Menge kg P2O5]]/1000</f>
        <v>12.698090000000002</v>
      </c>
      <c r="M8361" s="1">
        <f>Tabelle111[[#This Row],[Menge t Nges]]/Tabelle111[[#This Row],[Anzahl Lieferscheine]]</f>
        <v>0.29389399999999999</v>
      </c>
      <c r="N8361" s="1">
        <f>Tabelle111[[#This Row],[Menge t P2O5]]/Tabelle111[[#This Row],[Anzahl Lieferscheine]]</f>
        <v>0.23087436363636368</v>
      </c>
    </row>
    <row r="8362" spans="1:14" x14ac:dyDescent="0.2">
      <c r="A8362" s="2" t="s">
        <v>32</v>
      </c>
      <c r="B8362" s="2" t="s">
        <v>36</v>
      </c>
      <c r="C8362" s="2" t="s">
        <v>25</v>
      </c>
      <c r="D8362" s="2" t="s">
        <v>25</v>
      </c>
      <c r="E8362" s="2" t="s">
        <v>26</v>
      </c>
      <c r="F8362" s="2" t="s">
        <v>61</v>
      </c>
      <c r="G8362" s="1">
        <v>0</v>
      </c>
      <c r="H8362" s="1">
        <v>1644.7199999999998</v>
      </c>
      <c r="I8362" s="4">
        <v>18</v>
      </c>
      <c r="J8362" s="2" t="s">
        <v>73</v>
      </c>
      <c r="K8362" s="1">
        <f>Tabelle111[[#This Row],[Menge kg Nges]]/1000</f>
        <v>0</v>
      </c>
      <c r="L8362" s="1">
        <f>Tabelle111[[#This Row],[Menge kg P2O5]]/1000</f>
        <v>1.6447199999999997</v>
      </c>
      <c r="M8362" s="1">
        <f>Tabelle111[[#This Row],[Menge t Nges]]/Tabelle111[[#This Row],[Anzahl Lieferscheine]]</f>
        <v>0</v>
      </c>
      <c r="N8362" s="1">
        <f>Tabelle111[[#This Row],[Menge t P2O5]]/Tabelle111[[#This Row],[Anzahl Lieferscheine]]</f>
        <v>9.137333333333332E-2</v>
      </c>
    </row>
    <row r="8363" spans="1:14" x14ac:dyDescent="0.2">
      <c r="A8363" s="2" t="s">
        <v>32</v>
      </c>
      <c r="B8363" s="2" t="s">
        <v>27</v>
      </c>
      <c r="C8363" s="2" t="s">
        <v>6</v>
      </c>
      <c r="D8363" s="2" t="s">
        <v>7</v>
      </c>
      <c r="E8363" s="2" t="s">
        <v>8</v>
      </c>
      <c r="F8363" s="2" t="s">
        <v>61</v>
      </c>
      <c r="G8363" s="1">
        <v>3871.5</v>
      </c>
      <c r="H8363" s="1">
        <v>1379.5</v>
      </c>
      <c r="I8363" s="4">
        <v>1</v>
      </c>
      <c r="J8363" s="2" t="s">
        <v>73</v>
      </c>
      <c r="K8363" s="1">
        <f>Tabelle111[[#This Row],[Menge kg Nges]]/1000</f>
        <v>3.8715000000000002</v>
      </c>
      <c r="L8363" s="1">
        <f>Tabelle111[[#This Row],[Menge kg P2O5]]/1000</f>
        <v>1.3794999999999999</v>
      </c>
      <c r="M8363" s="1">
        <f>Tabelle111[[#This Row],[Menge t Nges]]/Tabelle111[[#This Row],[Anzahl Lieferscheine]]</f>
        <v>3.8715000000000002</v>
      </c>
      <c r="N8363" s="1">
        <f>Tabelle111[[#This Row],[Menge t P2O5]]/Tabelle111[[#This Row],[Anzahl Lieferscheine]]</f>
        <v>1.3794999999999999</v>
      </c>
    </row>
    <row r="8364" spans="1:14" x14ac:dyDescent="0.2">
      <c r="A8364" s="2" t="s">
        <v>32</v>
      </c>
      <c r="B8364" s="2" t="s">
        <v>27</v>
      </c>
      <c r="C8364" s="2" t="s">
        <v>6</v>
      </c>
      <c r="D8364" s="2" t="s">
        <v>7</v>
      </c>
      <c r="E8364" s="2" t="s">
        <v>11</v>
      </c>
      <c r="F8364" s="2" t="s">
        <v>61</v>
      </c>
      <c r="G8364" s="1">
        <v>1119.4000000000001</v>
      </c>
      <c r="H8364" s="1">
        <v>463.20000000000005</v>
      </c>
      <c r="I8364" s="4">
        <v>5</v>
      </c>
      <c r="J8364" s="2" t="s">
        <v>73</v>
      </c>
      <c r="K8364" s="1">
        <f>Tabelle111[[#This Row],[Menge kg Nges]]/1000</f>
        <v>1.1194000000000002</v>
      </c>
      <c r="L8364" s="1">
        <f>Tabelle111[[#This Row],[Menge kg P2O5]]/1000</f>
        <v>0.46320000000000006</v>
      </c>
      <c r="M8364" s="1">
        <f>Tabelle111[[#This Row],[Menge t Nges]]/Tabelle111[[#This Row],[Anzahl Lieferscheine]]</f>
        <v>0.22388000000000002</v>
      </c>
      <c r="N8364" s="1">
        <f>Tabelle111[[#This Row],[Menge t P2O5]]/Tabelle111[[#This Row],[Anzahl Lieferscheine]]</f>
        <v>9.2640000000000014E-2</v>
      </c>
    </row>
    <row r="8365" spans="1:14" x14ac:dyDescent="0.2">
      <c r="A8365" s="2" t="s">
        <v>32</v>
      </c>
      <c r="B8365" s="2" t="s">
        <v>27</v>
      </c>
      <c r="C8365" s="2" t="s">
        <v>6</v>
      </c>
      <c r="D8365" s="2" t="s">
        <v>15</v>
      </c>
      <c r="E8365" s="2" t="s">
        <v>8</v>
      </c>
      <c r="F8365" s="2" t="s">
        <v>61</v>
      </c>
      <c r="G8365" s="1">
        <v>1579.5</v>
      </c>
      <c r="H8365" s="1">
        <v>1269</v>
      </c>
      <c r="I8365" s="4">
        <v>5</v>
      </c>
      <c r="J8365" s="2" t="s">
        <v>73</v>
      </c>
      <c r="K8365" s="1">
        <f>Tabelle111[[#This Row],[Menge kg Nges]]/1000</f>
        <v>1.5794999999999999</v>
      </c>
      <c r="L8365" s="1">
        <f>Tabelle111[[#This Row],[Menge kg P2O5]]/1000</f>
        <v>1.2689999999999999</v>
      </c>
      <c r="M8365" s="1">
        <f>Tabelle111[[#This Row],[Menge t Nges]]/Tabelle111[[#This Row],[Anzahl Lieferscheine]]</f>
        <v>0.31589999999999996</v>
      </c>
      <c r="N8365" s="1">
        <f>Tabelle111[[#This Row],[Menge t P2O5]]/Tabelle111[[#This Row],[Anzahl Lieferscheine]]</f>
        <v>0.25379999999999997</v>
      </c>
    </row>
    <row r="8366" spans="1:14" x14ac:dyDescent="0.2">
      <c r="A8366" s="2" t="s">
        <v>32</v>
      </c>
      <c r="B8366" s="2" t="s">
        <v>27</v>
      </c>
      <c r="C8366" s="2" t="s">
        <v>6</v>
      </c>
      <c r="D8366" s="2" t="s">
        <v>15</v>
      </c>
      <c r="E8366" s="2" t="s">
        <v>18</v>
      </c>
      <c r="F8366" s="2" t="s">
        <v>61</v>
      </c>
      <c r="G8366" s="1">
        <v>6400.95</v>
      </c>
      <c r="H8366" s="1">
        <v>4803.7</v>
      </c>
      <c r="I8366" s="4">
        <v>15</v>
      </c>
      <c r="J8366" s="2" t="s">
        <v>73</v>
      </c>
      <c r="K8366" s="1">
        <f>Tabelle111[[#This Row],[Menge kg Nges]]/1000</f>
        <v>6.4009499999999999</v>
      </c>
      <c r="L8366" s="1">
        <f>Tabelle111[[#This Row],[Menge kg P2O5]]/1000</f>
        <v>4.8037000000000001</v>
      </c>
      <c r="M8366" s="1">
        <f>Tabelle111[[#This Row],[Menge t Nges]]/Tabelle111[[#This Row],[Anzahl Lieferscheine]]</f>
        <v>0.42673</v>
      </c>
      <c r="N8366" s="1">
        <f>Tabelle111[[#This Row],[Menge t P2O5]]/Tabelle111[[#This Row],[Anzahl Lieferscheine]]</f>
        <v>0.32024666666666668</v>
      </c>
    </row>
    <row r="8367" spans="1:14" x14ac:dyDescent="0.2">
      <c r="A8367" s="2" t="s">
        <v>32</v>
      </c>
      <c r="B8367" s="2" t="s">
        <v>27</v>
      </c>
      <c r="C8367" s="2" t="s">
        <v>6</v>
      </c>
      <c r="D8367" s="2" t="s">
        <v>15</v>
      </c>
      <c r="E8367" s="2" t="s">
        <v>20</v>
      </c>
      <c r="F8367" s="2" t="s">
        <v>61</v>
      </c>
      <c r="G8367" s="1">
        <v>1821.6000000000001</v>
      </c>
      <c r="H8367" s="1">
        <v>1108</v>
      </c>
      <c r="I8367" s="4">
        <v>10</v>
      </c>
      <c r="J8367" s="2" t="s">
        <v>73</v>
      </c>
      <c r="K8367" s="1">
        <f>Tabelle111[[#This Row],[Menge kg Nges]]/1000</f>
        <v>1.8216000000000001</v>
      </c>
      <c r="L8367" s="1">
        <f>Tabelle111[[#This Row],[Menge kg P2O5]]/1000</f>
        <v>1.1080000000000001</v>
      </c>
      <c r="M8367" s="1">
        <f>Tabelle111[[#This Row],[Menge t Nges]]/Tabelle111[[#This Row],[Anzahl Lieferscheine]]</f>
        <v>0.18216000000000002</v>
      </c>
      <c r="N8367" s="1">
        <f>Tabelle111[[#This Row],[Menge t P2O5]]/Tabelle111[[#This Row],[Anzahl Lieferscheine]]</f>
        <v>0.11080000000000001</v>
      </c>
    </row>
    <row r="8368" spans="1:14" x14ac:dyDescent="0.2">
      <c r="A8368" s="2" t="s">
        <v>32</v>
      </c>
      <c r="B8368" s="2" t="s">
        <v>27</v>
      </c>
      <c r="C8368" s="2" t="s">
        <v>6</v>
      </c>
      <c r="D8368" s="2" t="s">
        <v>15</v>
      </c>
      <c r="E8368" s="2" t="s">
        <v>21</v>
      </c>
      <c r="F8368" s="2" t="s">
        <v>61</v>
      </c>
      <c r="G8368" s="1">
        <v>4602</v>
      </c>
      <c r="H8368" s="1">
        <v>2715</v>
      </c>
      <c r="I8368" s="4">
        <v>9</v>
      </c>
      <c r="J8368" s="2" t="s">
        <v>73</v>
      </c>
      <c r="K8368" s="1">
        <f>Tabelle111[[#This Row],[Menge kg Nges]]/1000</f>
        <v>4.6020000000000003</v>
      </c>
      <c r="L8368" s="1">
        <f>Tabelle111[[#This Row],[Menge kg P2O5]]/1000</f>
        <v>2.7149999999999999</v>
      </c>
      <c r="M8368" s="1">
        <f>Tabelle111[[#This Row],[Menge t Nges]]/Tabelle111[[#This Row],[Anzahl Lieferscheine]]</f>
        <v>0.51133333333333342</v>
      </c>
      <c r="N8368" s="1">
        <f>Tabelle111[[#This Row],[Menge t P2O5]]/Tabelle111[[#This Row],[Anzahl Lieferscheine]]</f>
        <v>0.30166666666666664</v>
      </c>
    </row>
    <row r="8369" spans="1:14" x14ac:dyDescent="0.2">
      <c r="A8369" s="2" t="s">
        <v>32</v>
      </c>
      <c r="B8369" s="2" t="s">
        <v>27</v>
      </c>
      <c r="C8369" s="2" t="s">
        <v>6</v>
      </c>
      <c r="D8369" s="2" t="s">
        <v>15</v>
      </c>
      <c r="E8369" s="2" t="s">
        <v>9</v>
      </c>
      <c r="F8369" s="2" t="s">
        <v>61</v>
      </c>
      <c r="G8369" s="1">
        <v>101.4</v>
      </c>
      <c r="H8369" s="1">
        <v>67.5</v>
      </c>
      <c r="I8369" s="4">
        <v>1</v>
      </c>
      <c r="J8369" s="2" t="s">
        <v>73</v>
      </c>
      <c r="K8369" s="1">
        <f>Tabelle111[[#This Row],[Menge kg Nges]]/1000</f>
        <v>0.1014</v>
      </c>
      <c r="L8369" s="1">
        <f>Tabelle111[[#This Row],[Menge kg P2O5]]/1000</f>
        <v>6.7500000000000004E-2</v>
      </c>
      <c r="M8369" s="1">
        <f>Tabelle111[[#This Row],[Menge t Nges]]/Tabelle111[[#This Row],[Anzahl Lieferscheine]]</f>
        <v>0.1014</v>
      </c>
      <c r="N8369" s="1">
        <f>Tabelle111[[#This Row],[Menge t P2O5]]/Tabelle111[[#This Row],[Anzahl Lieferscheine]]</f>
        <v>6.7500000000000004E-2</v>
      </c>
    </row>
    <row r="8370" spans="1:14" x14ac:dyDescent="0.2">
      <c r="A8370" s="2" t="s">
        <v>32</v>
      </c>
      <c r="B8370" s="2" t="s">
        <v>27</v>
      </c>
      <c r="C8370" s="2" t="s">
        <v>25</v>
      </c>
      <c r="D8370" s="2" t="s">
        <v>25</v>
      </c>
      <c r="E8370" s="2" t="s">
        <v>26</v>
      </c>
      <c r="F8370" s="2" t="s">
        <v>61</v>
      </c>
      <c r="G8370" s="1">
        <v>157405.8400000002</v>
      </c>
      <c r="H8370" s="1">
        <v>46945.780000000013</v>
      </c>
      <c r="I8370" s="4">
        <v>325</v>
      </c>
      <c r="J8370" s="2" t="s">
        <v>73</v>
      </c>
      <c r="K8370" s="1">
        <f>Tabelle111[[#This Row],[Menge kg Nges]]/1000</f>
        <v>157.40584000000021</v>
      </c>
      <c r="L8370" s="1">
        <f>Tabelle111[[#This Row],[Menge kg P2O5]]/1000</f>
        <v>46.945780000000013</v>
      </c>
      <c r="M8370" s="1">
        <f>Tabelle111[[#This Row],[Menge t Nges]]/Tabelle111[[#This Row],[Anzahl Lieferscheine]]</f>
        <v>0.48432566153846218</v>
      </c>
      <c r="N8370" s="1">
        <f>Tabelle111[[#This Row],[Menge t P2O5]]/Tabelle111[[#This Row],[Anzahl Lieferscheine]]</f>
        <v>0.14444855384615388</v>
      </c>
    </row>
    <row r="8371" spans="1:14" x14ac:dyDescent="0.2">
      <c r="A8371" s="2" t="s">
        <v>32</v>
      </c>
      <c r="B8371" s="2" t="s">
        <v>27</v>
      </c>
      <c r="C8371" s="2" t="s">
        <v>63</v>
      </c>
      <c r="D8371" s="2" t="s">
        <v>63</v>
      </c>
      <c r="E8371" s="2" t="s">
        <v>63</v>
      </c>
      <c r="F8371" s="2" t="s">
        <v>61</v>
      </c>
      <c r="G8371" s="1">
        <v>2543</v>
      </c>
      <c r="H8371" s="1">
        <v>2418</v>
      </c>
      <c r="I8371" s="4">
        <v>6</v>
      </c>
      <c r="J8371" s="2" t="s">
        <v>73</v>
      </c>
      <c r="K8371" s="1">
        <f>Tabelle111[[#This Row],[Menge kg Nges]]/1000</f>
        <v>2.5430000000000001</v>
      </c>
      <c r="L8371" s="1">
        <f>Tabelle111[[#This Row],[Menge kg P2O5]]/1000</f>
        <v>2.4180000000000001</v>
      </c>
      <c r="M8371" s="1">
        <f>Tabelle111[[#This Row],[Menge t Nges]]/Tabelle111[[#This Row],[Anzahl Lieferscheine]]</f>
        <v>0.42383333333333334</v>
      </c>
      <c r="N8371" s="1">
        <f>Tabelle111[[#This Row],[Menge t P2O5]]/Tabelle111[[#This Row],[Anzahl Lieferscheine]]</f>
        <v>0.40300000000000002</v>
      </c>
    </row>
    <row r="8372" spans="1:14" x14ac:dyDescent="0.2">
      <c r="A8372" s="2" t="s">
        <v>32</v>
      </c>
      <c r="B8372" s="2" t="s">
        <v>33</v>
      </c>
      <c r="C8372" s="2" t="s">
        <v>6</v>
      </c>
      <c r="D8372" s="2" t="s">
        <v>7</v>
      </c>
      <c r="E8372" s="2" t="s">
        <v>8</v>
      </c>
      <c r="F8372" s="2" t="s">
        <v>61</v>
      </c>
      <c r="G8372" s="1">
        <v>1261.4000000000001</v>
      </c>
      <c r="H8372" s="1">
        <v>407.2</v>
      </c>
      <c r="I8372" s="4">
        <v>3</v>
      </c>
      <c r="J8372" s="2" t="s">
        <v>73</v>
      </c>
      <c r="K8372" s="1">
        <f>Tabelle111[[#This Row],[Menge kg Nges]]/1000</f>
        <v>1.2614000000000001</v>
      </c>
      <c r="L8372" s="1">
        <f>Tabelle111[[#This Row],[Menge kg P2O5]]/1000</f>
        <v>0.40720000000000001</v>
      </c>
      <c r="M8372" s="1">
        <f>Tabelle111[[#This Row],[Menge t Nges]]/Tabelle111[[#This Row],[Anzahl Lieferscheine]]</f>
        <v>0.42046666666666671</v>
      </c>
      <c r="N8372" s="1">
        <f>Tabelle111[[#This Row],[Menge t P2O5]]/Tabelle111[[#This Row],[Anzahl Lieferscheine]]</f>
        <v>0.13573333333333334</v>
      </c>
    </row>
    <row r="8373" spans="1:14" x14ac:dyDescent="0.2">
      <c r="A8373" s="2" t="s">
        <v>32</v>
      </c>
      <c r="B8373" s="2" t="s">
        <v>33</v>
      </c>
      <c r="C8373" s="2" t="s">
        <v>6</v>
      </c>
      <c r="D8373" s="2" t="s">
        <v>7</v>
      </c>
      <c r="E8373" s="2" t="s">
        <v>11</v>
      </c>
      <c r="F8373" s="2" t="s">
        <v>61</v>
      </c>
      <c r="G8373" s="1">
        <v>101.25</v>
      </c>
      <c r="H8373" s="1">
        <v>37.5</v>
      </c>
      <c r="I8373" s="4">
        <v>1</v>
      </c>
      <c r="J8373" s="2" t="s">
        <v>73</v>
      </c>
      <c r="K8373" s="1">
        <f>Tabelle111[[#This Row],[Menge kg Nges]]/1000</f>
        <v>0.10125000000000001</v>
      </c>
      <c r="L8373" s="1">
        <f>Tabelle111[[#This Row],[Menge kg P2O5]]/1000</f>
        <v>3.7499999999999999E-2</v>
      </c>
      <c r="M8373" s="1">
        <f>Tabelle111[[#This Row],[Menge t Nges]]/Tabelle111[[#This Row],[Anzahl Lieferscheine]]</f>
        <v>0.10125000000000001</v>
      </c>
      <c r="N8373" s="1">
        <f>Tabelle111[[#This Row],[Menge t P2O5]]/Tabelle111[[#This Row],[Anzahl Lieferscheine]]</f>
        <v>3.7499999999999999E-2</v>
      </c>
    </row>
    <row r="8374" spans="1:14" x14ac:dyDescent="0.2">
      <c r="A8374" s="2" t="s">
        <v>32</v>
      </c>
      <c r="B8374" s="2" t="s">
        <v>33</v>
      </c>
      <c r="C8374" s="2" t="s">
        <v>6</v>
      </c>
      <c r="D8374" s="2" t="s">
        <v>7</v>
      </c>
      <c r="E8374" s="2" t="s">
        <v>12</v>
      </c>
      <c r="F8374" s="2" t="s">
        <v>61</v>
      </c>
      <c r="G8374" s="1">
        <v>22501.200000000004</v>
      </c>
      <c r="H8374" s="1">
        <v>11336.000000000002</v>
      </c>
      <c r="I8374" s="4">
        <v>21</v>
      </c>
      <c r="J8374" s="2" t="s">
        <v>73</v>
      </c>
      <c r="K8374" s="1">
        <f>Tabelle111[[#This Row],[Menge kg Nges]]/1000</f>
        <v>22.501200000000004</v>
      </c>
      <c r="L8374" s="1">
        <f>Tabelle111[[#This Row],[Menge kg P2O5]]/1000</f>
        <v>11.336000000000002</v>
      </c>
      <c r="M8374" s="1">
        <f>Tabelle111[[#This Row],[Menge t Nges]]/Tabelle111[[#This Row],[Anzahl Lieferscheine]]</f>
        <v>1.0714857142857146</v>
      </c>
      <c r="N8374" s="1">
        <f>Tabelle111[[#This Row],[Menge t P2O5]]/Tabelle111[[#This Row],[Anzahl Lieferscheine]]</f>
        <v>0.53980952380952396</v>
      </c>
    </row>
    <row r="8375" spans="1:14" x14ac:dyDescent="0.2">
      <c r="A8375" s="2" t="s">
        <v>32</v>
      </c>
      <c r="B8375" s="2" t="s">
        <v>33</v>
      </c>
      <c r="C8375" s="2" t="s">
        <v>6</v>
      </c>
      <c r="D8375" s="2" t="s">
        <v>7</v>
      </c>
      <c r="E8375" s="2" t="s">
        <v>14</v>
      </c>
      <c r="F8375" s="2" t="s">
        <v>61</v>
      </c>
      <c r="G8375" s="1">
        <v>905.85</v>
      </c>
      <c r="H8375" s="1">
        <v>439.2</v>
      </c>
      <c r="I8375" s="4">
        <v>3</v>
      </c>
      <c r="J8375" s="2" t="s">
        <v>73</v>
      </c>
      <c r="K8375" s="1">
        <f>Tabelle111[[#This Row],[Menge kg Nges]]/1000</f>
        <v>0.90585000000000004</v>
      </c>
      <c r="L8375" s="1">
        <f>Tabelle111[[#This Row],[Menge kg P2O5]]/1000</f>
        <v>0.43919999999999998</v>
      </c>
      <c r="M8375" s="1">
        <f>Tabelle111[[#This Row],[Menge t Nges]]/Tabelle111[[#This Row],[Anzahl Lieferscheine]]</f>
        <v>0.30195</v>
      </c>
      <c r="N8375" s="1">
        <f>Tabelle111[[#This Row],[Menge t P2O5]]/Tabelle111[[#This Row],[Anzahl Lieferscheine]]</f>
        <v>0.1464</v>
      </c>
    </row>
    <row r="8376" spans="1:14" x14ac:dyDescent="0.2">
      <c r="A8376" s="2" t="s">
        <v>32</v>
      </c>
      <c r="B8376" s="2" t="s">
        <v>33</v>
      </c>
      <c r="C8376" s="2" t="s">
        <v>6</v>
      </c>
      <c r="D8376" s="2" t="s">
        <v>15</v>
      </c>
      <c r="E8376" s="2" t="s">
        <v>8</v>
      </c>
      <c r="F8376" s="2" t="s">
        <v>61</v>
      </c>
      <c r="G8376" s="1">
        <v>582.4</v>
      </c>
      <c r="H8376" s="1">
        <v>291.2</v>
      </c>
      <c r="I8376" s="4">
        <v>3</v>
      </c>
      <c r="J8376" s="2" t="s">
        <v>73</v>
      </c>
      <c r="K8376" s="1">
        <f>Tabelle111[[#This Row],[Menge kg Nges]]/1000</f>
        <v>0.58240000000000003</v>
      </c>
      <c r="L8376" s="1">
        <f>Tabelle111[[#This Row],[Menge kg P2O5]]/1000</f>
        <v>0.29120000000000001</v>
      </c>
      <c r="M8376" s="1">
        <f>Tabelle111[[#This Row],[Menge t Nges]]/Tabelle111[[#This Row],[Anzahl Lieferscheine]]</f>
        <v>0.19413333333333335</v>
      </c>
      <c r="N8376" s="1">
        <f>Tabelle111[[#This Row],[Menge t P2O5]]/Tabelle111[[#This Row],[Anzahl Lieferscheine]]</f>
        <v>9.7066666666666676E-2</v>
      </c>
    </row>
    <row r="8377" spans="1:14" x14ac:dyDescent="0.2">
      <c r="A8377" s="2" t="s">
        <v>32</v>
      </c>
      <c r="B8377" s="2" t="s">
        <v>33</v>
      </c>
      <c r="C8377" s="2" t="s">
        <v>6</v>
      </c>
      <c r="D8377" s="2" t="s">
        <v>15</v>
      </c>
      <c r="E8377" s="2" t="s">
        <v>20</v>
      </c>
      <c r="F8377" s="2" t="s">
        <v>61</v>
      </c>
      <c r="G8377" s="1">
        <v>440</v>
      </c>
      <c r="H8377" s="1">
        <v>715</v>
      </c>
      <c r="I8377" s="4">
        <v>3</v>
      </c>
      <c r="J8377" s="2" t="s">
        <v>73</v>
      </c>
      <c r="K8377" s="1">
        <f>Tabelle111[[#This Row],[Menge kg Nges]]/1000</f>
        <v>0.44</v>
      </c>
      <c r="L8377" s="1">
        <f>Tabelle111[[#This Row],[Menge kg P2O5]]/1000</f>
        <v>0.71499999999999997</v>
      </c>
      <c r="M8377" s="1">
        <f>Tabelle111[[#This Row],[Menge t Nges]]/Tabelle111[[#This Row],[Anzahl Lieferscheine]]</f>
        <v>0.14666666666666667</v>
      </c>
      <c r="N8377" s="1">
        <f>Tabelle111[[#This Row],[Menge t P2O5]]/Tabelle111[[#This Row],[Anzahl Lieferscheine]]</f>
        <v>0.23833333333333331</v>
      </c>
    </row>
    <row r="8378" spans="1:14" x14ac:dyDescent="0.2">
      <c r="A8378" s="2" t="s">
        <v>32</v>
      </c>
      <c r="B8378" s="2" t="s">
        <v>33</v>
      </c>
      <c r="C8378" s="2" t="s">
        <v>25</v>
      </c>
      <c r="D8378" s="2" t="s">
        <v>25</v>
      </c>
      <c r="E8378" s="2" t="s">
        <v>26</v>
      </c>
      <c r="F8378" s="2" t="s">
        <v>61</v>
      </c>
      <c r="G8378" s="1">
        <v>6797.31</v>
      </c>
      <c r="H8378" s="1">
        <v>3999.96</v>
      </c>
      <c r="I8378" s="4">
        <v>27</v>
      </c>
      <c r="J8378" s="2" t="s">
        <v>73</v>
      </c>
      <c r="K8378" s="1">
        <f>Tabelle111[[#This Row],[Menge kg Nges]]/1000</f>
        <v>6.7973100000000004</v>
      </c>
      <c r="L8378" s="1">
        <f>Tabelle111[[#This Row],[Menge kg P2O5]]/1000</f>
        <v>3.9999600000000002</v>
      </c>
      <c r="M8378" s="1">
        <f>Tabelle111[[#This Row],[Menge t Nges]]/Tabelle111[[#This Row],[Anzahl Lieferscheine]]</f>
        <v>0.25175222222222221</v>
      </c>
      <c r="N8378" s="1">
        <f>Tabelle111[[#This Row],[Menge t P2O5]]/Tabelle111[[#This Row],[Anzahl Lieferscheine]]</f>
        <v>0.14814666666666668</v>
      </c>
    </row>
    <row r="8379" spans="1:14" x14ac:dyDescent="0.2">
      <c r="A8379" s="2" t="s">
        <v>32</v>
      </c>
      <c r="B8379" s="2" t="s">
        <v>44</v>
      </c>
      <c r="C8379" s="2" t="s">
        <v>6</v>
      </c>
      <c r="D8379" s="2" t="s">
        <v>7</v>
      </c>
      <c r="E8379" s="2" t="s">
        <v>8</v>
      </c>
      <c r="F8379" s="2" t="s">
        <v>61</v>
      </c>
      <c r="G8379" s="1">
        <v>2936.25</v>
      </c>
      <c r="H8379" s="1">
        <v>1046.25</v>
      </c>
      <c r="I8379" s="4">
        <v>3</v>
      </c>
      <c r="J8379" s="2" t="s">
        <v>73</v>
      </c>
      <c r="K8379" s="1">
        <f>Tabelle111[[#This Row],[Menge kg Nges]]/1000</f>
        <v>2.9362499999999998</v>
      </c>
      <c r="L8379" s="1">
        <f>Tabelle111[[#This Row],[Menge kg P2O5]]/1000</f>
        <v>1.0462499999999999</v>
      </c>
      <c r="M8379" s="1">
        <f>Tabelle111[[#This Row],[Menge t Nges]]/Tabelle111[[#This Row],[Anzahl Lieferscheine]]</f>
        <v>0.9787499999999999</v>
      </c>
      <c r="N8379" s="1">
        <f>Tabelle111[[#This Row],[Menge t P2O5]]/Tabelle111[[#This Row],[Anzahl Lieferscheine]]</f>
        <v>0.34874999999999995</v>
      </c>
    </row>
    <row r="8380" spans="1:14" x14ac:dyDescent="0.2">
      <c r="A8380" s="2" t="s">
        <v>32</v>
      </c>
      <c r="B8380" s="2" t="s">
        <v>49</v>
      </c>
      <c r="C8380" s="2" t="s">
        <v>25</v>
      </c>
      <c r="D8380" s="2" t="s">
        <v>25</v>
      </c>
      <c r="E8380" s="2" t="s">
        <v>26</v>
      </c>
      <c r="F8380" s="2" t="s">
        <v>61</v>
      </c>
      <c r="G8380" s="1">
        <v>627.5</v>
      </c>
      <c r="H8380" s="1">
        <v>201.25</v>
      </c>
      <c r="I8380" s="4">
        <v>3</v>
      </c>
      <c r="J8380" s="2" t="s">
        <v>73</v>
      </c>
      <c r="K8380" s="1">
        <f>Tabelle111[[#This Row],[Menge kg Nges]]/1000</f>
        <v>0.62749999999999995</v>
      </c>
      <c r="L8380" s="1">
        <f>Tabelle111[[#This Row],[Menge kg P2O5]]/1000</f>
        <v>0.20125000000000001</v>
      </c>
      <c r="M8380" s="1">
        <f>Tabelle111[[#This Row],[Menge t Nges]]/Tabelle111[[#This Row],[Anzahl Lieferscheine]]</f>
        <v>0.20916666666666664</v>
      </c>
      <c r="N8380" s="1">
        <f>Tabelle111[[#This Row],[Menge t P2O5]]/Tabelle111[[#This Row],[Anzahl Lieferscheine]]</f>
        <v>6.7083333333333342E-2</v>
      </c>
    </row>
    <row r="8381" spans="1:14" x14ac:dyDescent="0.2">
      <c r="A8381" s="2" t="s">
        <v>32</v>
      </c>
      <c r="B8381" s="2" t="s">
        <v>47</v>
      </c>
      <c r="C8381" s="2" t="s">
        <v>6</v>
      </c>
      <c r="D8381" s="2" t="s">
        <v>7</v>
      </c>
      <c r="E8381" s="2" t="s">
        <v>8</v>
      </c>
      <c r="F8381" s="2" t="s">
        <v>61</v>
      </c>
      <c r="G8381" s="1">
        <v>117.45</v>
      </c>
      <c r="H8381" s="1">
        <v>41.85</v>
      </c>
      <c r="I8381" s="4">
        <v>1</v>
      </c>
      <c r="J8381" s="2" t="s">
        <v>73</v>
      </c>
      <c r="K8381" s="1">
        <f>Tabelle111[[#This Row],[Menge kg Nges]]/1000</f>
        <v>0.11745</v>
      </c>
      <c r="L8381" s="1">
        <f>Tabelle111[[#This Row],[Menge kg P2O5]]/1000</f>
        <v>4.1849999999999998E-2</v>
      </c>
      <c r="M8381" s="1">
        <f>Tabelle111[[#This Row],[Menge t Nges]]/Tabelle111[[#This Row],[Anzahl Lieferscheine]]</f>
        <v>0.11745</v>
      </c>
      <c r="N8381" s="1">
        <f>Tabelle111[[#This Row],[Menge t P2O5]]/Tabelle111[[#This Row],[Anzahl Lieferscheine]]</f>
        <v>4.1849999999999998E-2</v>
      </c>
    </row>
    <row r="8382" spans="1:14" x14ac:dyDescent="0.2">
      <c r="A8382" s="2" t="s">
        <v>32</v>
      </c>
      <c r="B8382" s="2" t="s">
        <v>47</v>
      </c>
      <c r="C8382" s="2" t="s">
        <v>25</v>
      </c>
      <c r="D8382" s="2" t="s">
        <v>25</v>
      </c>
      <c r="E8382" s="2" t="s">
        <v>26</v>
      </c>
      <c r="F8382" s="2" t="s">
        <v>61</v>
      </c>
      <c r="G8382" s="1">
        <v>1882.7600000000002</v>
      </c>
      <c r="H8382" s="1">
        <v>737.7700000000001</v>
      </c>
      <c r="I8382" s="4">
        <v>4</v>
      </c>
      <c r="J8382" s="2" t="s">
        <v>73</v>
      </c>
      <c r="K8382" s="1">
        <f>Tabelle111[[#This Row],[Menge kg Nges]]/1000</f>
        <v>1.8827600000000002</v>
      </c>
      <c r="L8382" s="1">
        <f>Tabelle111[[#This Row],[Menge kg P2O5]]/1000</f>
        <v>0.73777000000000015</v>
      </c>
      <c r="M8382" s="1">
        <f>Tabelle111[[#This Row],[Menge t Nges]]/Tabelle111[[#This Row],[Anzahl Lieferscheine]]</f>
        <v>0.47069000000000005</v>
      </c>
      <c r="N8382" s="1">
        <f>Tabelle111[[#This Row],[Menge t P2O5]]/Tabelle111[[#This Row],[Anzahl Lieferscheine]]</f>
        <v>0.18444250000000004</v>
      </c>
    </row>
    <row r="8383" spans="1:14" x14ac:dyDescent="0.2">
      <c r="A8383" s="2" t="s">
        <v>32</v>
      </c>
      <c r="B8383" s="2" t="s">
        <v>46</v>
      </c>
      <c r="C8383" s="2" t="s">
        <v>6</v>
      </c>
      <c r="D8383" s="2" t="s">
        <v>7</v>
      </c>
      <c r="E8383" s="2" t="s">
        <v>8</v>
      </c>
      <c r="F8383" s="2" t="s">
        <v>61</v>
      </c>
      <c r="G8383" s="1">
        <v>952</v>
      </c>
      <c r="H8383" s="1">
        <v>336</v>
      </c>
      <c r="I8383" s="4">
        <v>2</v>
      </c>
      <c r="J8383" s="2" t="s">
        <v>73</v>
      </c>
      <c r="K8383" s="1">
        <f>Tabelle111[[#This Row],[Menge kg Nges]]/1000</f>
        <v>0.95199999999999996</v>
      </c>
      <c r="L8383" s="1">
        <f>Tabelle111[[#This Row],[Menge kg P2O5]]/1000</f>
        <v>0.33600000000000002</v>
      </c>
      <c r="M8383" s="1">
        <f>Tabelle111[[#This Row],[Menge t Nges]]/Tabelle111[[#This Row],[Anzahl Lieferscheine]]</f>
        <v>0.47599999999999998</v>
      </c>
      <c r="N8383" s="1">
        <f>Tabelle111[[#This Row],[Menge t P2O5]]/Tabelle111[[#This Row],[Anzahl Lieferscheine]]</f>
        <v>0.16800000000000001</v>
      </c>
    </row>
    <row r="8384" spans="1:14" x14ac:dyDescent="0.2">
      <c r="A8384" s="2" t="s">
        <v>32</v>
      </c>
      <c r="B8384" s="2" t="s">
        <v>46</v>
      </c>
      <c r="C8384" s="2" t="s">
        <v>6</v>
      </c>
      <c r="D8384" s="2" t="s">
        <v>15</v>
      </c>
      <c r="E8384" s="2" t="s">
        <v>9</v>
      </c>
      <c r="F8384" s="2" t="s">
        <v>61</v>
      </c>
      <c r="G8384" s="1">
        <v>224</v>
      </c>
      <c r="H8384" s="1">
        <v>154</v>
      </c>
      <c r="I8384" s="4">
        <v>1</v>
      </c>
      <c r="J8384" s="2" t="s">
        <v>73</v>
      </c>
      <c r="K8384" s="1">
        <f>Tabelle111[[#This Row],[Menge kg Nges]]/1000</f>
        <v>0.224</v>
      </c>
      <c r="L8384" s="1">
        <f>Tabelle111[[#This Row],[Menge kg P2O5]]/1000</f>
        <v>0.154</v>
      </c>
      <c r="M8384" s="1">
        <f>Tabelle111[[#This Row],[Menge t Nges]]/Tabelle111[[#This Row],[Anzahl Lieferscheine]]</f>
        <v>0.224</v>
      </c>
      <c r="N8384" s="1">
        <f>Tabelle111[[#This Row],[Menge t P2O5]]/Tabelle111[[#This Row],[Anzahl Lieferscheine]]</f>
        <v>0.154</v>
      </c>
    </row>
    <row r="8385" spans="1:14" x14ac:dyDescent="0.2">
      <c r="A8385" s="2" t="s">
        <v>32</v>
      </c>
      <c r="B8385" s="2" t="s">
        <v>46</v>
      </c>
      <c r="C8385" s="2" t="s">
        <v>6</v>
      </c>
      <c r="D8385" s="2" t="s">
        <v>15</v>
      </c>
      <c r="E8385" s="2" t="s">
        <v>23</v>
      </c>
      <c r="F8385" s="2" t="s">
        <v>61</v>
      </c>
      <c r="G8385" s="1">
        <v>123</v>
      </c>
      <c r="H8385" s="1">
        <v>55.5</v>
      </c>
      <c r="I8385" s="4">
        <v>1</v>
      </c>
      <c r="J8385" s="2" t="s">
        <v>73</v>
      </c>
      <c r="K8385" s="1">
        <f>Tabelle111[[#This Row],[Menge kg Nges]]/1000</f>
        <v>0.123</v>
      </c>
      <c r="L8385" s="1">
        <f>Tabelle111[[#This Row],[Menge kg P2O5]]/1000</f>
        <v>5.5500000000000001E-2</v>
      </c>
      <c r="M8385" s="1">
        <f>Tabelle111[[#This Row],[Menge t Nges]]/Tabelle111[[#This Row],[Anzahl Lieferscheine]]</f>
        <v>0.123</v>
      </c>
      <c r="N8385" s="1">
        <f>Tabelle111[[#This Row],[Menge t P2O5]]/Tabelle111[[#This Row],[Anzahl Lieferscheine]]</f>
        <v>5.5500000000000001E-2</v>
      </c>
    </row>
    <row r="8386" spans="1:14" x14ac:dyDescent="0.2">
      <c r="A8386" s="2" t="s">
        <v>32</v>
      </c>
      <c r="B8386" s="2" t="s">
        <v>46</v>
      </c>
      <c r="C8386" s="2" t="s">
        <v>63</v>
      </c>
      <c r="D8386" s="2" t="s">
        <v>63</v>
      </c>
      <c r="E8386" s="2" t="s">
        <v>63</v>
      </c>
      <c r="F8386" s="2" t="s">
        <v>61</v>
      </c>
      <c r="G8386" s="1">
        <v>165</v>
      </c>
      <c r="H8386" s="1">
        <v>132</v>
      </c>
      <c r="I8386" s="4">
        <v>1</v>
      </c>
      <c r="J8386" s="2" t="s">
        <v>73</v>
      </c>
      <c r="K8386" s="1">
        <f>Tabelle111[[#This Row],[Menge kg Nges]]/1000</f>
        <v>0.16500000000000001</v>
      </c>
      <c r="L8386" s="1">
        <f>Tabelle111[[#This Row],[Menge kg P2O5]]/1000</f>
        <v>0.13200000000000001</v>
      </c>
      <c r="M8386" s="1">
        <f>Tabelle111[[#This Row],[Menge t Nges]]/Tabelle111[[#This Row],[Anzahl Lieferscheine]]</f>
        <v>0.16500000000000001</v>
      </c>
      <c r="N8386" s="1">
        <f>Tabelle111[[#This Row],[Menge t P2O5]]/Tabelle111[[#This Row],[Anzahl Lieferscheine]]</f>
        <v>0.13200000000000001</v>
      </c>
    </row>
    <row r="8387" spans="1:14" x14ac:dyDescent="0.2">
      <c r="A8387" s="2" t="s">
        <v>32</v>
      </c>
      <c r="B8387" s="2" t="s">
        <v>34</v>
      </c>
      <c r="C8387" s="2" t="s">
        <v>6</v>
      </c>
      <c r="D8387" s="2" t="s">
        <v>7</v>
      </c>
      <c r="E8387" s="2" t="s">
        <v>8</v>
      </c>
      <c r="F8387" s="2" t="s">
        <v>61</v>
      </c>
      <c r="G8387" s="1">
        <v>7788.5999999999995</v>
      </c>
      <c r="H8387" s="1">
        <v>2748.8</v>
      </c>
      <c r="I8387" s="4">
        <v>7</v>
      </c>
      <c r="J8387" s="2" t="s">
        <v>73</v>
      </c>
      <c r="K8387" s="1">
        <f>Tabelle111[[#This Row],[Menge kg Nges]]/1000</f>
        <v>7.7885999999999997</v>
      </c>
      <c r="L8387" s="1">
        <f>Tabelle111[[#This Row],[Menge kg P2O5]]/1000</f>
        <v>2.7488000000000001</v>
      </c>
      <c r="M8387" s="1">
        <f>Tabelle111[[#This Row],[Menge t Nges]]/Tabelle111[[#This Row],[Anzahl Lieferscheine]]</f>
        <v>1.1126571428571428</v>
      </c>
      <c r="N8387" s="1">
        <f>Tabelle111[[#This Row],[Menge t P2O5]]/Tabelle111[[#This Row],[Anzahl Lieferscheine]]</f>
        <v>0.3926857142857143</v>
      </c>
    </row>
    <row r="8388" spans="1:14" x14ac:dyDescent="0.2">
      <c r="A8388" s="2" t="s">
        <v>32</v>
      </c>
      <c r="B8388" s="2" t="s">
        <v>34</v>
      </c>
      <c r="C8388" s="2" t="s">
        <v>6</v>
      </c>
      <c r="D8388" s="2" t="s">
        <v>7</v>
      </c>
      <c r="E8388" s="2" t="s">
        <v>9</v>
      </c>
      <c r="F8388" s="2" t="s">
        <v>61</v>
      </c>
      <c r="G8388" s="1">
        <v>3208.8500000000004</v>
      </c>
      <c r="H8388" s="1">
        <v>1373.96</v>
      </c>
      <c r="I8388" s="4">
        <v>13</v>
      </c>
      <c r="J8388" s="2" t="s">
        <v>73</v>
      </c>
      <c r="K8388" s="1">
        <f>Tabelle111[[#This Row],[Menge kg Nges]]/1000</f>
        <v>3.2088500000000004</v>
      </c>
      <c r="L8388" s="1">
        <f>Tabelle111[[#This Row],[Menge kg P2O5]]/1000</f>
        <v>1.3739600000000001</v>
      </c>
      <c r="M8388" s="1">
        <f>Tabelle111[[#This Row],[Menge t Nges]]/Tabelle111[[#This Row],[Anzahl Lieferscheine]]</f>
        <v>0.24683461538461543</v>
      </c>
      <c r="N8388" s="1">
        <f>Tabelle111[[#This Row],[Menge t P2O5]]/Tabelle111[[#This Row],[Anzahl Lieferscheine]]</f>
        <v>0.10568923076923077</v>
      </c>
    </row>
    <row r="8389" spans="1:14" x14ac:dyDescent="0.2">
      <c r="A8389" s="2" t="s">
        <v>32</v>
      </c>
      <c r="B8389" s="2" t="s">
        <v>34</v>
      </c>
      <c r="C8389" s="2" t="s">
        <v>6</v>
      </c>
      <c r="D8389" s="2" t="s">
        <v>7</v>
      </c>
      <c r="E8389" s="2" t="s">
        <v>10</v>
      </c>
      <c r="F8389" s="2" t="s">
        <v>61</v>
      </c>
      <c r="G8389" s="1">
        <v>1711.75</v>
      </c>
      <c r="H8389" s="1">
        <v>650.25</v>
      </c>
      <c r="I8389" s="4">
        <v>6</v>
      </c>
      <c r="J8389" s="2" t="s">
        <v>73</v>
      </c>
      <c r="K8389" s="1">
        <f>Tabelle111[[#This Row],[Menge kg Nges]]/1000</f>
        <v>1.7117500000000001</v>
      </c>
      <c r="L8389" s="1">
        <f>Tabelle111[[#This Row],[Menge kg P2O5]]/1000</f>
        <v>0.65024999999999999</v>
      </c>
      <c r="M8389" s="1">
        <f>Tabelle111[[#This Row],[Menge t Nges]]/Tabelle111[[#This Row],[Anzahl Lieferscheine]]</f>
        <v>0.28529166666666667</v>
      </c>
      <c r="N8389" s="1">
        <f>Tabelle111[[#This Row],[Menge t P2O5]]/Tabelle111[[#This Row],[Anzahl Lieferscheine]]</f>
        <v>0.108375</v>
      </c>
    </row>
    <row r="8390" spans="1:14" x14ac:dyDescent="0.2">
      <c r="A8390" s="2" t="s">
        <v>32</v>
      </c>
      <c r="B8390" s="2" t="s">
        <v>34</v>
      </c>
      <c r="C8390" s="2" t="s">
        <v>6</v>
      </c>
      <c r="D8390" s="2" t="s">
        <v>7</v>
      </c>
      <c r="E8390" s="2" t="s">
        <v>11</v>
      </c>
      <c r="F8390" s="2" t="s">
        <v>61</v>
      </c>
      <c r="G8390" s="1">
        <v>1641.2</v>
      </c>
      <c r="H8390" s="1">
        <v>802.6</v>
      </c>
      <c r="I8390" s="4">
        <v>5</v>
      </c>
      <c r="J8390" s="2" t="s">
        <v>73</v>
      </c>
      <c r="K8390" s="1">
        <f>Tabelle111[[#This Row],[Menge kg Nges]]/1000</f>
        <v>1.6412</v>
      </c>
      <c r="L8390" s="1">
        <f>Tabelle111[[#This Row],[Menge kg P2O5]]/1000</f>
        <v>0.80259999999999998</v>
      </c>
      <c r="M8390" s="1">
        <f>Tabelle111[[#This Row],[Menge t Nges]]/Tabelle111[[#This Row],[Anzahl Lieferscheine]]</f>
        <v>0.32823999999999998</v>
      </c>
      <c r="N8390" s="1">
        <f>Tabelle111[[#This Row],[Menge t P2O5]]/Tabelle111[[#This Row],[Anzahl Lieferscheine]]</f>
        <v>0.16052</v>
      </c>
    </row>
    <row r="8391" spans="1:14" x14ac:dyDescent="0.2">
      <c r="A8391" s="2" t="s">
        <v>32</v>
      </c>
      <c r="B8391" s="2" t="s">
        <v>34</v>
      </c>
      <c r="C8391" s="2" t="s">
        <v>6</v>
      </c>
      <c r="D8391" s="2" t="s">
        <v>7</v>
      </c>
      <c r="E8391" s="2" t="s">
        <v>12</v>
      </c>
      <c r="F8391" s="2" t="s">
        <v>61</v>
      </c>
      <c r="G8391" s="1">
        <v>2847.8</v>
      </c>
      <c r="H8391" s="1">
        <v>1229.45</v>
      </c>
      <c r="I8391" s="4">
        <v>7</v>
      </c>
      <c r="J8391" s="2" t="s">
        <v>73</v>
      </c>
      <c r="K8391" s="1">
        <f>Tabelle111[[#This Row],[Menge kg Nges]]/1000</f>
        <v>2.8478000000000003</v>
      </c>
      <c r="L8391" s="1">
        <f>Tabelle111[[#This Row],[Menge kg P2O5]]/1000</f>
        <v>1.2294500000000002</v>
      </c>
      <c r="M8391" s="1">
        <f>Tabelle111[[#This Row],[Menge t Nges]]/Tabelle111[[#This Row],[Anzahl Lieferscheine]]</f>
        <v>0.40682857142857148</v>
      </c>
      <c r="N8391" s="1">
        <f>Tabelle111[[#This Row],[Menge t P2O5]]/Tabelle111[[#This Row],[Anzahl Lieferscheine]]</f>
        <v>0.17563571428571431</v>
      </c>
    </row>
    <row r="8392" spans="1:14" x14ac:dyDescent="0.2">
      <c r="A8392" s="2" t="s">
        <v>32</v>
      </c>
      <c r="B8392" s="2" t="s">
        <v>34</v>
      </c>
      <c r="C8392" s="2" t="s">
        <v>6</v>
      </c>
      <c r="D8392" s="2" t="s">
        <v>7</v>
      </c>
      <c r="E8392" s="2" t="s">
        <v>13</v>
      </c>
      <c r="F8392" s="2" t="s">
        <v>61</v>
      </c>
      <c r="G8392" s="1">
        <v>1065.5</v>
      </c>
      <c r="H8392" s="1">
        <v>648.5</v>
      </c>
      <c r="I8392" s="4">
        <v>2</v>
      </c>
      <c r="J8392" s="2" t="s">
        <v>73</v>
      </c>
      <c r="K8392" s="1">
        <f>Tabelle111[[#This Row],[Menge kg Nges]]/1000</f>
        <v>1.0654999999999999</v>
      </c>
      <c r="L8392" s="1">
        <f>Tabelle111[[#This Row],[Menge kg P2O5]]/1000</f>
        <v>0.64849999999999997</v>
      </c>
      <c r="M8392" s="1">
        <f>Tabelle111[[#This Row],[Menge t Nges]]/Tabelle111[[#This Row],[Anzahl Lieferscheine]]</f>
        <v>0.53274999999999995</v>
      </c>
      <c r="N8392" s="1">
        <f>Tabelle111[[#This Row],[Menge t P2O5]]/Tabelle111[[#This Row],[Anzahl Lieferscheine]]</f>
        <v>0.32424999999999998</v>
      </c>
    </row>
    <row r="8393" spans="1:14" x14ac:dyDescent="0.2">
      <c r="A8393" s="2" t="s">
        <v>32</v>
      </c>
      <c r="B8393" s="2" t="s">
        <v>34</v>
      </c>
      <c r="C8393" s="2" t="s">
        <v>6</v>
      </c>
      <c r="D8393" s="2" t="s">
        <v>7</v>
      </c>
      <c r="E8393" s="2" t="s">
        <v>14</v>
      </c>
      <c r="F8393" s="2" t="s">
        <v>61</v>
      </c>
      <c r="G8393" s="1">
        <v>1425.5800000000002</v>
      </c>
      <c r="H8393" s="1">
        <v>612.29</v>
      </c>
      <c r="I8393" s="4">
        <v>7</v>
      </c>
      <c r="J8393" s="2" t="s">
        <v>73</v>
      </c>
      <c r="K8393" s="1">
        <f>Tabelle111[[#This Row],[Menge kg Nges]]/1000</f>
        <v>1.4255800000000001</v>
      </c>
      <c r="L8393" s="1">
        <f>Tabelle111[[#This Row],[Menge kg P2O5]]/1000</f>
        <v>0.61229</v>
      </c>
      <c r="M8393" s="1">
        <f>Tabelle111[[#This Row],[Menge t Nges]]/Tabelle111[[#This Row],[Anzahl Lieferscheine]]</f>
        <v>0.20365428571428573</v>
      </c>
      <c r="N8393" s="1">
        <f>Tabelle111[[#This Row],[Menge t P2O5]]/Tabelle111[[#This Row],[Anzahl Lieferscheine]]</f>
        <v>8.7470000000000006E-2</v>
      </c>
    </row>
    <row r="8394" spans="1:14" x14ac:dyDescent="0.2">
      <c r="A8394" s="2" t="s">
        <v>32</v>
      </c>
      <c r="B8394" s="2" t="s">
        <v>34</v>
      </c>
      <c r="C8394" s="2" t="s">
        <v>6</v>
      </c>
      <c r="D8394" s="2" t="s">
        <v>15</v>
      </c>
      <c r="E8394" s="2" t="s">
        <v>17</v>
      </c>
      <c r="F8394" s="2" t="s">
        <v>61</v>
      </c>
      <c r="G8394" s="1">
        <v>933.24</v>
      </c>
      <c r="H8394" s="1">
        <v>434.7</v>
      </c>
      <c r="I8394" s="4">
        <v>3</v>
      </c>
      <c r="J8394" s="2" t="s">
        <v>73</v>
      </c>
      <c r="K8394" s="1">
        <f>Tabelle111[[#This Row],[Menge kg Nges]]/1000</f>
        <v>0.93323999999999996</v>
      </c>
      <c r="L8394" s="1">
        <f>Tabelle111[[#This Row],[Menge kg P2O5]]/1000</f>
        <v>0.43469999999999998</v>
      </c>
      <c r="M8394" s="1">
        <f>Tabelle111[[#This Row],[Menge t Nges]]/Tabelle111[[#This Row],[Anzahl Lieferscheine]]</f>
        <v>0.31107999999999997</v>
      </c>
      <c r="N8394" s="1">
        <f>Tabelle111[[#This Row],[Menge t P2O5]]/Tabelle111[[#This Row],[Anzahl Lieferscheine]]</f>
        <v>0.1449</v>
      </c>
    </row>
    <row r="8395" spans="1:14" x14ac:dyDescent="0.2">
      <c r="A8395" s="2" t="s">
        <v>32</v>
      </c>
      <c r="B8395" s="2" t="s">
        <v>34</v>
      </c>
      <c r="C8395" s="2" t="s">
        <v>6</v>
      </c>
      <c r="D8395" s="2" t="s">
        <v>15</v>
      </c>
      <c r="E8395" s="2" t="s">
        <v>18</v>
      </c>
      <c r="F8395" s="2" t="s">
        <v>61</v>
      </c>
      <c r="G8395" s="1">
        <v>16358.209999999988</v>
      </c>
      <c r="H8395" s="1">
        <v>11060.129999999994</v>
      </c>
      <c r="I8395" s="4">
        <v>44</v>
      </c>
      <c r="J8395" s="2" t="s">
        <v>73</v>
      </c>
      <c r="K8395" s="1">
        <f>Tabelle111[[#This Row],[Menge kg Nges]]/1000</f>
        <v>16.358209999999989</v>
      </c>
      <c r="L8395" s="1">
        <f>Tabelle111[[#This Row],[Menge kg P2O5]]/1000</f>
        <v>11.060129999999994</v>
      </c>
      <c r="M8395" s="1">
        <f>Tabelle111[[#This Row],[Menge t Nges]]/Tabelle111[[#This Row],[Anzahl Lieferscheine]]</f>
        <v>0.37177749999999976</v>
      </c>
      <c r="N8395" s="1">
        <f>Tabelle111[[#This Row],[Menge t P2O5]]/Tabelle111[[#This Row],[Anzahl Lieferscheine]]</f>
        <v>0.25136659090909075</v>
      </c>
    </row>
    <row r="8396" spans="1:14" x14ac:dyDescent="0.2">
      <c r="A8396" s="2" t="s">
        <v>32</v>
      </c>
      <c r="B8396" s="2" t="s">
        <v>34</v>
      </c>
      <c r="C8396" s="2" t="s">
        <v>6</v>
      </c>
      <c r="D8396" s="2" t="s">
        <v>15</v>
      </c>
      <c r="E8396" s="2" t="s">
        <v>20</v>
      </c>
      <c r="F8396" s="2" t="s">
        <v>61</v>
      </c>
      <c r="G8396" s="1">
        <v>2245.7200000000003</v>
      </c>
      <c r="H8396" s="1">
        <v>1691</v>
      </c>
      <c r="I8396" s="4">
        <v>9</v>
      </c>
      <c r="J8396" s="2" t="s">
        <v>73</v>
      </c>
      <c r="K8396" s="1">
        <f>Tabelle111[[#This Row],[Menge kg Nges]]/1000</f>
        <v>2.2457200000000004</v>
      </c>
      <c r="L8396" s="1">
        <f>Tabelle111[[#This Row],[Menge kg P2O5]]/1000</f>
        <v>1.6910000000000001</v>
      </c>
      <c r="M8396" s="1">
        <f>Tabelle111[[#This Row],[Menge t Nges]]/Tabelle111[[#This Row],[Anzahl Lieferscheine]]</f>
        <v>0.24952444444444449</v>
      </c>
      <c r="N8396" s="1">
        <f>Tabelle111[[#This Row],[Menge t P2O5]]/Tabelle111[[#This Row],[Anzahl Lieferscheine]]</f>
        <v>0.18788888888888888</v>
      </c>
    </row>
    <row r="8397" spans="1:14" x14ac:dyDescent="0.2">
      <c r="A8397" s="2" t="s">
        <v>32</v>
      </c>
      <c r="B8397" s="2" t="s">
        <v>34</v>
      </c>
      <c r="C8397" s="2" t="s">
        <v>6</v>
      </c>
      <c r="D8397" s="2" t="s">
        <v>15</v>
      </c>
      <c r="E8397" s="2" t="s">
        <v>9</v>
      </c>
      <c r="F8397" s="2" t="s">
        <v>61</v>
      </c>
      <c r="G8397" s="1">
        <v>2776.82</v>
      </c>
      <c r="H8397" s="1">
        <v>1748.95</v>
      </c>
      <c r="I8397" s="4">
        <v>18</v>
      </c>
      <c r="J8397" s="2" t="s">
        <v>73</v>
      </c>
      <c r="K8397" s="1">
        <f>Tabelle111[[#This Row],[Menge kg Nges]]/1000</f>
        <v>2.7768200000000003</v>
      </c>
      <c r="L8397" s="1">
        <f>Tabelle111[[#This Row],[Menge kg P2O5]]/1000</f>
        <v>1.74895</v>
      </c>
      <c r="M8397" s="1">
        <f>Tabelle111[[#This Row],[Menge t Nges]]/Tabelle111[[#This Row],[Anzahl Lieferscheine]]</f>
        <v>0.15426777777777778</v>
      </c>
      <c r="N8397" s="1">
        <f>Tabelle111[[#This Row],[Menge t P2O5]]/Tabelle111[[#This Row],[Anzahl Lieferscheine]]</f>
        <v>9.7163888888888883E-2</v>
      </c>
    </row>
    <row r="8398" spans="1:14" x14ac:dyDescent="0.2">
      <c r="A8398" s="2" t="s">
        <v>32</v>
      </c>
      <c r="B8398" s="2" t="s">
        <v>34</v>
      </c>
      <c r="C8398" s="2" t="s">
        <v>6</v>
      </c>
      <c r="D8398" s="2" t="s">
        <v>15</v>
      </c>
      <c r="E8398" s="2" t="s">
        <v>23</v>
      </c>
      <c r="F8398" s="2" t="s">
        <v>61</v>
      </c>
      <c r="G8398" s="1">
        <v>328</v>
      </c>
      <c r="H8398" s="1">
        <v>148</v>
      </c>
      <c r="I8398" s="4">
        <v>1</v>
      </c>
      <c r="J8398" s="2" t="s">
        <v>73</v>
      </c>
      <c r="K8398" s="1">
        <f>Tabelle111[[#This Row],[Menge kg Nges]]/1000</f>
        <v>0.32800000000000001</v>
      </c>
      <c r="L8398" s="1">
        <f>Tabelle111[[#This Row],[Menge kg P2O5]]/1000</f>
        <v>0.14799999999999999</v>
      </c>
      <c r="M8398" s="1">
        <f>Tabelle111[[#This Row],[Menge t Nges]]/Tabelle111[[#This Row],[Anzahl Lieferscheine]]</f>
        <v>0.32800000000000001</v>
      </c>
      <c r="N8398" s="1">
        <f>Tabelle111[[#This Row],[Menge t P2O5]]/Tabelle111[[#This Row],[Anzahl Lieferscheine]]</f>
        <v>0.14799999999999999</v>
      </c>
    </row>
    <row r="8399" spans="1:14" x14ac:dyDescent="0.2">
      <c r="A8399" s="2" t="s">
        <v>32</v>
      </c>
      <c r="B8399" s="2" t="s">
        <v>34</v>
      </c>
      <c r="C8399" s="2" t="s">
        <v>25</v>
      </c>
      <c r="D8399" s="2" t="s">
        <v>25</v>
      </c>
      <c r="E8399" s="2" t="s">
        <v>26</v>
      </c>
      <c r="F8399" s="2" t="s">
        <v>61</v>
      </c>
      <c r="G8399" s="1">
        <v>80758.210000000036</v>
      </c>
      <c r="H8399" s="1">
        <v>35174.130000000005</v>
      </c>
      <c r="I8399" s="4">
        <v>64</v>
      </c>
      <c r="J8399" s="2" t="s">
        <v>73</v>
      </c>
      <c r="K8399" s="1">
        <f>Tabelle111[[#This Row],[Menge kg Nges]]/1000</f>
        <v>80.758210000000034</v>
      </c>
      <c r="L8399" s="1">
        <f>Tabelle111[[#This Row],[Menge kg P2O5]]/1000</f>
        <v>35.174130000000005</v>
      </c>
      <c r="M8399" s="1">
        <f>Tabelle111[[#This Row],[Menge t Nges]]/Tabelle111[[#This Row],[Anzahl Lieferscheine]]</f>
        <v>1.2618470312500005</v>
      </c>
      <c r="N8399" s="1">
        <f>Tabelle111[[#This Row],[Menge t P2O5]]/Tabelle111[[#This Row],[Anzahl Lieferscheine]]</f>
        <v>0.54959578125000008</v>
      </c>
    </row>
    <row r="8400" spans="1:14" x14ac:dyDescent="0.2">
      <c r="A8400" s="2" t="s">
        <v>32</v>
      </c>
      <c r="B8400" s="2" t="s">
        <v>34</v>
      </c>
      <c r="C8400" s="2" t="s">
        <v>63</v>
      </c>
      <c r="D8400" s="2" t="s">
        <v>63</v>
      </c>
      <c r="E8400" s="2" t="s">
        <v>63</v>
      </c>
      <c r="F8400" s="2" t="s">
        <v>61</v>
      </c>
      <c r="G8400" s="1">
        <v>157.94999999999999</v>
      </c>
      <c r="H8400" s="1">
        <v>67.47</v>
      </c>
      <c r="I8400" s="4">
        <v>1</v>
      </c>
      <c r="J8400" s="2" t="s">
        <v>73</v>
      </c>
      <c r="K8400" s="1">
        <f>Tabelle111[[#This Row],[Menge kg Nges]]/1000</f>
        <v>0.15794999999999998</v>
      </c>
      <c r="L8400" s="1">
        <f>Tabelle111[[#This Row],[Menge kg P2O5]]/1000</f>
        <v>6.7470000000000002E-2</v>
      </c>
      <c r="M8400" s="1">
        <f>Tabelle111[[#This Row],[Menge t Nges]]/Tabelle111[[#This Row],[Anzahl Lieferscheine]]</f>
        <v>0.15794999999999998</v>
      </c>
      <c r="N8400" s="1">
        <f>Tabelle111[[#This Row],[Menge t P2O5]]/Tabelle111[[#This Row],[Anzahl Lieferscheine]]</f>
        <v>6.7470000000000002E-2</v>
      </c>
    </row>
    <row r="8401" spans="1:14" x14ac:dyDescent="0.2">
      <c r="A8401" s="2" t="s">
        <v>32</v>
      </c>
      <c r="B8401" s="2" t="s">
        <v>45</v>
      </c>
      <c r="C8401" s="2" t="s">
        <v>25</v>
      </c>
      <c r="D8401" s="2" t="s">
        <v>25</v>
      </c>
      <c r="E8401" s="2" t="s">
        <v>26</v>
      </c>
      <c r="F8401" s="2" t="s">
        <v>61</v>
      </c>
      <c r="G8401" s="1">
        <v>2191.1999999999998</v>
      </c>
      <c r="H8401" s="1">
        <v>830</v>
      </c>
      <c r="I8401" s="4">
        <v>2</v>
      </c>
      <c r="J8401" s="2" t="s">
        <v>73</v>
      </c>
      <c r="K8401" s="1">
        <f>Tabelle111[[#This Row],[Menge kg Nges]]/1000</f>
        <v>2.1911999999999998</v>
      </c>
      <c r="L8401" s="1">
        <f>Tabelle111[[#This Row],[Menge kg P2O5]]/1000</f>
        <v>0.83</v>
      </c>
      <c r="M8401" s="1">
        <f>Tabelle111[[#This Row],[Menge t Nges]]/Tabelle111[[#This Row],[Anzahl Lieferscheine]]</f>
        <v>1.0955999999999999</v>
      </c>
      <c r="N8401" s="1">
        <f>Tabelle111[[#This Row],[Menge t P2O5]]/Tabelle111[[#This Row],[Anzahl Lieferscheine]]</f>
        <v>0.41499999999999998</v>
      </c>
    </row>
    <row r="8402" spans="1:14" x14ac:dyDescent="0.2">
      <c r="A8402" s="2" t="s">
        <v>32</v>
      </c>
      <c r="B8402" s="2" t="s">
        <v>52</v>
      </c>
      <c r="C8402" s="2" t="s">
        <v>6</v>
      </c>
      <c r="D8402" s="2" t="s">
        <v>15</v>
      </c>
      <c r="E8402" s="2" t="s">
        <v>8</v>
      </c>
      <c r="F8402" s="2" t="s">
        <v>61</v>
      </c>
      <c r="G8402" s="1">
        <v>525</v>
      </c>
      <c r="H8402" s="1">
        <v>450</v>
      </c>
      <c r="I8402" s="4">
        <v>2</v>
      </c>
      <c r="J8402" s="2" t="s">
        <v>73</v>
      </c>
      <c r="K8402" s="1">
        <f>Tabelle111[[#This Row],[Menge kg Nges]]/1000</f>
        <v>0.52500000000000002</v>
      </c>
      <c r="L8402" s="1">
        <f>Tabelle111[[#This Row],[Menge kg P2O5]]/1000</f>
        <v>0.45</v>
      </c>
      <c r="M8402" s="1">
        <f>Tabelle111[[#This Row],[Menge t Nges]]/Tabelle111[[#This Row],[Anzahl Lieferscheine]]</f>
        <v>0.26250000000000001</v>
      </c>
      <c r="N8402" s="1">
        <f>Tabelle111[[#This Row],[Menge t P2O5]]/Tabelle111[[#This Row],[Anzahl Lieferscheine]]</f>
        <v>0.22500000000000001</v>
      </c>
    </row>
    <row r="8403" spans="1:14" x14ac:dyDescent="0.2">
      <c r="A8403" s="2" t="s">
        <v>32</v>
      </c>
      <c r="B8403" s="2" t="s">
        <v>52</v>
      </c>
      <c r="C8403" s="2" t="s">
        <v>6</v>
      </c>
      <c r="D8403" s="2" t="s">
        <v>15</v>
      </c>
      <c r="E8403" s="2" t="s">
        <v>9</v>
      </c>
      <c r="F8403" s="2" t="s">
        <v>61</v>
      </c>
      <c r="G8403" s="1">
        <v>331.2</v>
      </c>
      <c r="H8403" s="1">
        <v>148.5</v>
      </c>
      <c r="I8403" s="4">
        <v>1</v>
      </c>
      <c r="J8403" s="2" t="s">
        <v>73</v>
      </c>
      <c r="K8403" s="1">
        <f>Tabelle111[[#This Row],[Menge kg Nges]]/1000</f>
        <v>0.33119999999999999</v>
      </c>
      <c r="L8403" s="1">
        <f>Tabelle111[[#This Row],[Menge kg P2O5]]/1000</f>
        <v>0.14849999999999999</v>
      </c>
      <c r="M8403" s="1">
        <f>Tabelle111[[#This Row],[Menge t Nges]]/Tabelle111[[#This Row],[Anzahl Lieferscheine]]</f>
        <v>0.33119999999999999</v>
      </c>
      <c r="N8403" s="1">
        <f>Tabelle111[[#This Row],[Menge t P2O5]]/Tabelle111[[#This Row],[Anzahl Lieferscheine]]</f>
        <v>0.14849999999999999</v>
      </c>
    </row>
    <row r="8404" spans="1:14" x14ac:dyDescent="0.2">
      <c r="A8404" s="2" t="s">
        <v>32</v>
      </c>
      <c r="B8404" s="2" t="s">
        <v>37</v>
      </c>
      <c r="C8404" s="2" t="s">
        <v>6</v>
      </c>
      <c r="D8404" s="2" t="s">
        <v>7</v>
      </c>
      <c r="E8404" s="2" t="s">
        <v>8</v>
      </c>
      <c r="F8404" s="2" t="s">
        <v>61</v>
      </c>
      <c r="G8404" s="1">
        <v>1526.8500000000001</v>
      </c>
      <c r="H8404" s="1">
        <v>544.05000000000007</v>
      </c>
      <c r="I8404" s="4">
        <v>6</v>
      </c>
      <c r="J8404" s="2" t="s">
        <v>73</v>
      </c>
      <c r="K8404" s="1">
        <f>Tabelle111[[#This Row],[Menge kg Nges]]/1000</f>
        <v>1.52685</v>
      </c>
      <c r="L8404" s="1">
        <f>Tabelle111[[#This Row],[Menge kg P2O5]]/1000</f>
        <v>0.54405000000000003</v>
      </c>
      <c r="M8404" s="1">
        <f>Tabelle111[[#This Row],[Menge t Nges]]/Tabelle111[[#This Row],[Anzahl Lieferscheine]]</f>
        <v>0.25447500000000001</v>
      </c>
      <c r="N8404" s="1">
        <f>Tabelle111[[#This Row],[Menge t P2O5]]/Tabelle111[[#This Row],[Anzahl Lieferscheine]]</f>
        <v>9.0675000000000006E-2</v>
      </c>
    </row>
    <row r="8405" spans="1:14" x14ac:dyDescent="0.2">
      <c r="A8405" s="2" t="s">
        <v>32</v>
      </c>
      <c r="B8405" s="2" t="s">
        <v>37</v>
      </c>
      <c r="C8405" s="2" t="s">
        <v>25</v>
      </c>
      <c r="D8405" s="2" t="s">
        <v>25</v>
      </c>
      <c r="E8405" s="2" t="s">
        <v>26</v>
      </c>
      <c r="F8405" s="2" t="s">
        <v>61</v>
      </c>
      <c r="G8405" s="1">
        <v>12649.630000000003</v>
      </c>
      <c r="H8405" s="1">
        <v>12334.220000000003</v>
      </c>
      <c r="I8405" s="4">
        <v>97</v>
      </c>
      <c r="J8405" s="2" t="s">
        <v>73</v>
      </c>
      <c r="K8405" s="1">
        <f>Tabelle111[[#This Row],[Menge kg Nges]]/1000</f>
        <v>12.649630000000004</v>
      </c>
      <c r="L8405" s="1">
        <f>Tabelle111[[#This Row],[Menge kg P2O5]]/1000</f>
        <v>12.334220000000004</v>
      </c>
      <c r="M8405" s="1">
        <f>Tabelle111[[#This Row],[Menge t Nges]]/Tabelle111[[#This Row],[Anzahl Lieferscheine]]</f>
        <v>0.13040855670103096</v>
      </c>
      <c r="N8405" s="1">
        <f>Tabelle111[[#This Row],[Menge t P2O5]]/Tabelle111[[#This Row],[Anzahl Lieferscheine]]</f>
        <v>0.12715690721649489</v>
      </c>
    </row>
    <row r="8406" spans="1:14" x14ac:dyDescent="0.2">
      <c r="A8406" s="2" t="s">
        <v>32</v>
      </c>
      <c r="B8406" s="2" t="s">
        <v>38</v>
      </c>
      <c r="C8406" s="2" t="s">
        <v>25</v>
      </c>
      <c r="D8406" s="2" t="s">
        <v>25</v>
      </c>
      <c r="E8406" s="2" t="s">
        <v>26</v>
      </c>
      <c r="F8406" s="2" t="s">
        <v>61</v>
      </c>
      <c r="G8406" s="1">
        <v>72219.300000000032</v>
      </c>
      <c r="H8406" s="1">
        <v>28011.8</v>
      </c>
      <c r="I8406" s="4">
        <v>50</v>
      </c>
      <c r="J8406" s="2" t="s">
        <v>73</v>
      </c>
      <c r="K8406" s="1">
        <f>Tabelle111[[#This Row],[Menge kg Nges]]/1000</f>
        <v>72.219300000000032</v>
      </c>
      <c r="L8406" s="1">
        <f>Tabelle111[[#This Row],[Menge kg P2O5]]/1000</f>
        <v>28.011800000000001</v>
      </c>
      <c r="M8406" s="1">
        <f>Tabelle111[[#This Row],[Menge t Nges]]/Tabelle111[[#This Row],[Anzahl Lieferscheine]]</f>
        <v>1.4443860000000006</v>
      </c>
      <c r="N8406" s="1">
        <f>Tabelle111[[#This Row],[Menge t P2O5]]/Tabelle111[[#This Row],[Anzahl Lieferscheine]]</f>
        <v>0.56023600000000007</v>
      </c>
    </row>
    <row r="8407" spans="1:14" x14ac:dyDescent="0.2">
      <c r="A8407" s="2" t="s">
        <v>32</v>
      </c>
      <c r="B8407" s="2" t="s">
        <v>39</v>
      </c>
      <c r="C8407" s="2" t="s">
        <v>6</v>
      </c>
      <c r="D8407" s="2" t="s">
        <v>7</v>
      </c>
      <c r="E8407" s="2" t="s">
        <v>12</v>
      </c>
      <c r="F8407" s="2" t="s">
        <v>61</v>
      </c>
      <c r="G8407" s="1">
        <v>262.5</v>
      </c>
      <c r="H8407" s="1">
        <v>135</v>
      </c>
      <c r="I8407" s="4">
        <v>1</v>
      </c>
      <c r="J8407" s="2" t="s">
        <v>73</v>
      </c>
      <c r="K8407" s="1">
        <f>Tabelle111[[#This Row],[Menge kg Nges]]/1000</f>
        <v>0.26250000000000001</v>
      </c>
      <c r="L8407" s="1">
        <f>Tabelle111[[#This Row],[Menge kg P2O5]]/1000</f>
        <v>0.13500000000000001</v>
      </c>
      <c r="M8407" s="1">
        <f>Tabelle111[[#This Row],[Menge t Nges]]/Tabelle111[[#This Row],[Anzahl Lieferscheine]]</f>
        <v>0.26250000000000001</v>
      </c>
      <c r="N8407" s="1">
        <f>Tabelle111[[#This Row],[Menge t P2O5]]/Tabelle111[[#This Row],[Anzahl Lieferscheine]]</f>
        <v>0.13500000000000001</v>
      </c>
    </row>
    <row r="8408" spans="1:14" x14ac:dyDescent="0.2">
      <c r="A8408" s="2" t="s">
        <v>32</v>
      </c>
      <c r="B8408" s="2" t="s">
        <v>39</v>
      </c>
      <c r="C8408" s="2" t="s">
        <v>6</v>
      </c>
      <c r="D8408" s="2" t="s">
        <v>7</v>
      </c>
      <c r="E8408" s="2" t="s">
        <v>14</v>
      </c>
      <c r="F8408" s="2" t="s">
        <v>61</v>
      </c>
      <c r="G8408" s="1">
        <v>262.5</v>
      </c>
      <c r="H8408" s="1">
        <v>135</v>
      </c>
      <c r="I8408" s="4">
        <v>1</v>
      </c>
      <c r="J8408" s="2" t="s">
        <v>73</v>
      </c>
      <c r="K8408" s="1">
        <f>Tabelle111[[#This Row],[Menge kg Nges]]/1000</f>
        <v>0.26250000000000001</v>
      </c>
      <c r="L8408" s="1">
        <f>Tabelle111[[#This Row],[Menge kg P2O5]]/1000</f>
        <v>0.13500000000000001</v>
      </c>
      <c r="M8408" s="1">
        <f>Tabelle111[[#This Row],[Menge t Nges]]/Tabelle111[[#This Row],[Anzahl Lieferscheine]]</f>
        <v>0.26250000000000001</v>
      </c>
      <c r="N8408" s="1">
        <f>Tabelle111[[#This Row],[Menge t P2O5]]/Tabelle111[[#This Row],[Anzahl Lieferscheine]]</f>
        <v>0.13500000000000001</v>
      </c>
    </row>
    <row r="8409" spans="1:14" x14ac:dyDescent="0.2">
      <c r="A8409" s="2" t="s">
        <v>32</v>
      </c>
      <c r="B8409" s="2" t="s">
        <v>39</v>
      </c>
      <c r="C8409" s="2" t="s">
        <v>25</v>
      </c>
      <c r="D8409" s="2" t="s">
        <v>25</v>
      </c>
      <c r="E8409" s="2" t="s">
        <v>26</v>
      </c>
      <c r="F8409" s="2" t="s">
        <v>61</v>
      </c>
      <c r="G8409" s="1">
        <v>7898.1499999999987</v>
      </c>
      <c r="H8409" s="1">
        <v>2618.0299999999993</v>
      </c>
      <c r="I8409" s="4">
        <v>40</v>
      </c>
      <c r="J8409" s="2" t="s">
        <v>73</v>
      </c>
      <c r="K8409" s="1">
        <f>Tabelle111[[#This Row],[Menge kg Nges]]/1000</f>
        <v>7.8981499999999984</v>
      </c>
      <c r="L8409" s="1">
        <f>Tabelle111[[#This Row],[Menge kg P2O5]]/1000</f>
        <v>2.6180299999999992</v>
      </c>
      <c r="M8409" s="1">
        <f>Tabelle111[[#This Row],[Menge t Nges]]/Tabelle111[[#This Row],[Anzahl Lieferscheine]]</f>
        <v>0.19745374999999996</v>
      </c>
      <c r="N8409" s="1">
        <f>Tabelle111[[#This Row],[Menge t P2O5]]/Tabelle111[[#This Row],[Anzahl Lieferscheine]]</f>
        <v>6.5450749999999974E-2</v>
      </c>
    </row>
    <row r="8410" spans="1:14" x14ac:dyDescent="0.2">
      <c r="A8410" s="2" t="s">
        <v>32</v>
      </c>
      <c r="B8410" s="2" t="s">
        <v>40</v>
      </c>
      <c r="C8410" s="2" t="s">
        <v>6</v>
      </c>
      <c r="D8410" s="2" t="s">
        <v>7</v>
      </c>
      <c r="E8410" s="2" t="s">
        <v>8</v>
      </c>
      <c r="F8410" s="2" t="s">
        <v>61</v>
      </c>
      <c r="G8410" s="1">
        <v>122.5</v>
      </c>
      <c r="H8410" s="1">
        <v>53.9</v>
      </c>
      <c r="I8410" s="4">
        <v>1</v>
      </c>
      <c r="J8410" s="2" t="s">
        <v>73</v>
      </c>
      <c r="K8410" s="1">
        <f>Tabelle111[[#This Row],[Menge kg Nges]]/1000</f>
        <v>0.1225</v>
      </c>
      <c r="L8410" s="1">
        <f>Tabelle111[[#This Row],[Menge kg P2O5]]/1000</f>
        <v>5.3899999999999997E-2</v>
      </c>
      <c r="M8410" s="1">
        <f>Tabelle111[[#This Row],[Menge t Nges]]/Tabelle111[[#This Row],[Anzahl Lieferscheine]]</f>
        <v>0.1225</v>
      </c>
      <c r="N8410" s="1">
        <f>Tabelle111[[#This Row],[Menge t P2O5]]/Tabelle111[[#This Row],[Anzahl Lieferscheine]]</f>
        <v>5.3899999999999997E-2</v>
      </c>
    </row>
    <row r="8411" spans="1:14" x14ac:dyDescent="0.2">
      <c r="A8411" s="2" t="s">
        <v>32</v>
      </c>
      <c r="B8411" s="2" t="s">
        <v>40</v>
      </c>
      <c r="C8411" s="2" t="s">
        <v>6</v>
      </c>
      <c r="D8411" s="2" t="s">
        <v>7</v>
      </c>
      <c r="E8411" s="2" t="s">
        <v>12</v>
      </c>
      <c r="F8411" s="2" t="s">
        <v>61</v>
      </c>
      <c r="G8411" s="1">
        <v>279.45</v>
      </c>
      <c r="H8411" s="1">
        <v>136.08000000000001</v>
      </c>
      <c r="I8411" s="4">
        <v>1</v>
      </c>
      <c r="J8411" s="2" t="s">
        <v>73</v>
      </c>
      <c r="K8411" s="1">
        <f>Tabelle111[[#This Row],[Menge kg Nges]]/1000</f>
        <v>0.27944999999999998</v>
      </c>
      <c r="L8411" s="1">
        <f>Tabelle111[[#This Row],[Menge kg P2O5]]/1000</f>
        <v>0.13608000000000001</v>
      </c>
      <c r="M8411" s="1">
        <f>Tabelle111[[#This Row],[Menge t Nges]]/Tabelle111[[#This Row],[Anzahl Lieferscheine]]</f>
        <v>0.27944999999999998</v>
      </c>
      <c r="N8411" s="1">
        <f>Tabelle111[[#This Row],[Menge t P2O5]]/Tabelle111[[#This Row],[Anzahl Lieferscheine]]</f>
        <v>0.13608000000000001</v>
      </c>
    </row>
    <row r="8412" spans="1:14" x14ac:dyDescent="0.2">
      <c r="A8412" s="2" t="s">
        <v>32</v>
      </c>
      <c r="B8412" s="2" t="s">
        <v>40</v>
      </c>
      <c r="C8412" s="2" t="s">
        <v>25</v>
      </c>
      <c r="D8412" s="2" t="s">
        <v>25</v>
      </c>
      <c r="E8412" s="2" t="s">
        <v>26</v>
      </c>
      <c r="F8412" s="2" t="s">
        <v>61</v>
      </c>
      <c r="G8412" s="1">
        <v>19803.030000000002</v>
      </c>
      <c r="H8412" s="1">
        <v>17464.730000000007</v>
      </c>
      <c r="I8412" s="4">
        <v>111</v>
      </c>
      <c r="J8412" s="2" t="s">
        <v>73</v>
      </c>
      <c r="K8412" s="1">
        <f>Tabelle111[[#This Row],[Menge kg Nges]]/1000</f>
        <v>19.803030000000003</v>
      </c>
      <c r="L8412" s="1">
        <f>Tabelle111[[#This Row],[Menge kg P2O5]]/1000</f>
        <v>17.464730000000007</v>
      </c>
      <c r="M8412" s="1">
        <f>Tabelle111[[#This Row],[Menge t Nges]]/Tabelle111[[#This Row],[Anzahl Lieferscheine]]</f>
        <v>0.1784056756756757</v>
      </c>
      <c r="N8412" s="1">
        <f>Tabelle111[[#This Row],[Menge t P2O5]]/Tabelle111[[#This Row],[Anzahl Lieferscheine]]</f>
        <v>0.15733990990990998</v>
      </c>
    </row>
    <row r="8413" spans="1:14" x14ac:dyDescent="0.2">
      <c r="A8413" s="2" t="s">
        <v>32</v>
      </c>
      <c r="B8413" s="2" t="s">
        <v>55</v>
      </c>
      <c r="C8413" s="2" t="s">
        <v>25</v>
      </c>
      <c r="D8413" s="2" t="s">
        <v>25</v>
      </c>
      <c r="E8413" s="2" t="s">
        <v>26</v>
      </c>
      <c r="F8413" s="2" t="s">
        <v>61</v>
      </c>
      <c r="G8413" s="1">
        <v>610.20000000000005</v>
      </c>
      <c r="H8413" s="1">
        <v>255.6</v>
      </c>
      <c r="I8413" s="4">
        <v>1</v>
      </c>
      <c r="J8413" s="2" t="s">
        <v>73</v>
      </c>
      <c r="K8413" s="1">
        <f>Tabelle111[[#This Row],[Menge kg Nges]]/1000</f>
        <v>0.61020000000000008</v>
      </c>
      <c r="L8413" s="1">
        <f>Tabelle111[[#This Row],[Menge kg P2O5]]/1000</f>
        <v>0.25559999999999999</v>
      </c>
      <c r="M8413" s="1">
        <f>Tabelle111[[#This Row],[Menge t Nges]]/Tabelle111[[#This Row],[Anzahl Lieferscheine]]</f>
        <v>0.61020000000000008</v>
      </c>
      <c r="N8413" s="1">
        <f>Tabelle111[[#This Row],[Menge t P2O5]]/Tabelle111[[#This Row],[Anzahl Lieferscheine]]</f>
        <v>0.25559999999999999</v>
      </c>
    </row>
    <row r="8414" spans="1:14" x14ac:dyDescent="0.2">
      <c r="A8414" s="2" t="s">
        <v>32</v>
      </c>
      <c r="B8414" s="2" t="s">
        <v>28</v>
      </c>
      <c r="C8414" s="2" t="s">
        <v>6</v>
      </c>
      <c r="D8414" s="2" t="s">
        <v>15</v>
      </c>
      <c r="E8414" s="2" t="s">
        <v>8</v>
      </c>
      <c r="F8414" s="2" t="s">
        <v>61</v>
      </c>
      <c r="G8414" s="1">
        <v>385</v>
      </c>
      <c r="H8414" s="1">
        <v>330</v>
      </c>
      <c r="I8414" s="4">
        <v>1</v>
      </c>
      <c r="J8414" s="2" t="s">
        <v>73</v>
      </c>
      <c r="K8414" s="1">
        <f>Tabelle111[[#This Row],[Menge kg Nges]]/1000</f>
        <v>0.38500000000000001</v>
      </c>
      <c r="L8414" s="1">
        <f>Tabelle111[[#This Row],[Menge kg P2O5]]/1000</f>
        <v>0.33</v>
      </c>
      <c r="M8414" s="1">
        <f>Tabelle111[[#This Row],[Menge t Nges]]/Tabelle111[[#This Row],[Anzahl Lieferscheine]]</f>
        <v>0.38500000000000001</v>
      </c>
      <c r="N8414" s="1">
        <f>Tabelle111[[#This Row],[Menge t P2O5]]/Tabelle111[[#This Row],[Anzahl Lieferscheine]]</f>
        <v>0.33</v>
      </c>
    </row>
    <row r="8415" spans="1:14" x14ac:dyDescent="0.2">
      <c r="A8415" s="2" t="s">
        <v>32</v>
      </c>
      <c r="B8415" s="2" t="s">
        <v>28</v>
      </c>
      <c r="C8415" s="2" t="s">
        <v>6</v>
      </c>
      <c r="D8415" s="2" t="s">
        <v>15</v>
      </c>
      <c r="E8415" s="2" t="s">
        <v>18</v>
      </c>
      <c r="F8415" s="2" t="s">
        <v>61</v>
      </c>
      <c r="G8415" s="1">
        <v>1243.2</v>
      </c>
      <c r="H8415" s="1">
        <v>1006.4000000000001</v>
      </c>
      <c r="I8415" s="4">
        <v>2</v>
      </c>
      <c r="J8415" s="2" t="s">
        <v>73</v>
      </c>
      <c r="K8415" s="1">
        <f>Tabelle111[[#This Row],[Menge kg Nges]]/1000</f>
        <v>1.2432000000000001</v>
      </c>
      <c r="L8415" s="1">
        <f>Tabelle111[[#This Row],[Menge kg P2O5]]/1000</f>
        <v>1.0064000000000002</v>
      </c>
      <c r="M8415" s="1">
        <f>Tabelle111[[#This Row],[Menge t Nges]]/Tabelle111[[#This Row],[Anzahl Lieferscheine]]</f>
        <v>0.62160000000000004</v>
      </c>
      <c r="N8415" s="1">
        <f>Tabelle111[[#This Row],[Menge t P2O5]]/Tabelle111[[#This Row],[Anzahl Lieferscheine]]</f>
        <v>0.50320000000000009</v>
      </c>
    </row>
    <row r="8416" spans="1:14" x14ac:dyDescent="0.2">
      <c r="A8416" s="2" t="s">
        <v>32</v>
      </c>
      <c r="B8416" s="2" t="s">
        <v>28</v>
      </c>
      <c r="C8416" s="2" t="s">
        <v>6</v>
      </c>
      <c r="D8416" s="2" t="s">
        <v>15</v>
      </c>
      <c r="E8416" s="2" t="s">
        <v>21</v>
      </c>
      <c r="F8416" s="2" t="s">
        <v>61</v>
      </c>
      <c r="G8416" s="1">
        <v>2380.8000000000002</v>
      </c>
      <c r="H8416" s="1">
        <v>1264.8</v>
      </c>
      <c r="I8416" s="4">
        <v>3</v>
      </c>
      <c r="J8416" s="2" t="s">
        <v>73</v>
      </c>
      <c r="K8416" s="1">
        <f>Tabelle111[[#This Row],[Menge kg Nges]]/1000</f>
        <v>2.3808000000000002</v>
      </c>
      <c r="L8416" s="1">
        <f>Tabelle111[[#This Row],[Menge kg P2O5]]/1000</f>
        <v>1.2647999999999999</v>
      </c>
      <c r="M8416" s="1">
        <f>Tabelle111[[#This Row],[Menge t Nges]]/Tabelle111[[#This Row],[Anzahl Lieferscheine]]</f>
        <v>0.79360000000000008</v>
      </c>
      <c r="N8416" s="1">
        <f>Tabelle111[[#This Row],[Menge t P2O5]]/Tabelle111[[#This Row],[Anzahl Lieferscheine]]</f>
        <v>0.42159999999999997</v>
      </c>
    </row>
    <row r="8417" spans="1:14" x14ac:dyDescent="0.2">
      <c r="A8417" s="2" t="s">
        <v>32</v>
      </c>
      <c r="B8417" s="2" t="s">
        <v>28</v>
      </c>
      <c r="C8417" s="2" t="s">
        <v>25</v>
      </c>
      <c r="D8417" s="2" t="s">
        <v>25</v>
      </c>
      <c r="E8417" s="2" t="s">
        <v>26</v>
      </c>
      <c r="F8417" s="2" t="s">
        <v>61</v>
      </c>
      <c r="G8417" s="1">
        <v>112615.32000000005</v>
      </c>
      <c r="H8417" s="1">
        <v>36560.729999999996</v>
      </c>
      <c r="I8417" s="4">
        <v>114</v>
      </c>
      <c r="J8417" s="2" t="s">
        <v>73</v>
      </c>
      <c r="K8417" s="1">
        <f>Tabelle111[[#This Row],[Menge kg Nges]]/1000</f>
        <v>112.61532000000005</v>
      </c>
      <c r="L8417" s="1">
        <f>Tabelle111[[#This Row],[Menge kg P2O5]]/1000</f>
        <v>36.560729999999992</v>
      </c>
      <c r="M8417" s="1">
        <f>Tabelle111[[#This Row],[Menge t Nges]]/Tabelle111[[#This Row],[Anzahl Lieferscheine]]</f>
        <v>0.98785368421052677</v>
      </c>
      <c r="N8417" s="1">
        <f>Tabelle111[[#This Row],[Menge t P2O5]]/Tabelle111[[#This Row],[Anzahl Lieferscheine]]</f>
        <v>0.32070815789473678</v>
      </c>
    </row>
    <row r="8418" spans="1:14" x14ac:dyDescent="0.2">
      <c r="A8418" s="2" t="s">
        <v>32</v>
      </c>
      <c r="B8418" s="2" t="s">
        <v>41</v>
      </c>
      <c r="C8418" s="2" t="s">
        <v>6</v>
      </c>
      <c r="D8418" s="2" t="s">
        <v>7</v>
      </c>
      <c r="E8418" s="2" t="s">
        <v>9</v>
      </c>
      <c r="F8418" s="2" t="s">
        <v>61</v>
      </c>
      <c r="G8418" s="1">
        <v>2997.47</v>
      </c>
      <c r="H8418" s="1">
        <v>1245.57</v>
      </c>
      <c r="I8418" s="4">
        <v>12</v>
      </c>
      <c r="J8418" s="2" t="s">
        <v>73</v>
      </c>
      <c r="K8418" s="1">
        <f>Tabelle111[[#This Row],[Menge kg Nges]]/1000</f>
        <v>2.9974699999999999</v>
      </c>
      <c r="L8418" s="1">
        <f>Tabelle111[[#This Row],[Menge kg P2O5]]/1000</f>
        <v>1.2455699999999998</v>
      </c>
      <c r="M8418" s="1">
        <f>Tabelle111[[#This Row],[Menge t Nges]]/Tabelle111[[#This Row],[Anzahl Lieferscheine]]</f>
        <v>0.24978916666666665</v>
      </c>
      <c r="N8418" s="1">
        <f>Tabelle111[[#This Row],[Menge t P2O5]]/Tabelle111[[#This Row],[Anzahl Lieferscheine]]</f>
        <v>0.10379749999999999</v>
      </c>
    </row>
    <row r="8419" spans="1:14" x14ac:dyDescent="0.2">
      <c r="A8419" s="2" t="s">
        <v>32</v>
      </c>
      <c r="B8419" s="2" t="s">
        <v>41</v>
      </c>
      <c r="C8419" s="2" t="s">
        <v>6</v>
      </c>
      <c r="D8419" s="2" t="s">
        <v>7</v>
      </c>
      <c r="E8419" s="2" t="s">
        <v>11</v>
      </c>
      <c r="F8419" s="2" t="s">
        <v>61</v>
      </c>
      <c r="G8419" s="1">
        <v>1117.4100000000001</v>
      </c>
      <c r="H8419" s="1">
        <v>522.35</v>
      </c>
      <c r="I8419" s="4">
        <v>7</v>
      </c>
      <c r="J8419" s="2" t="s">
        <v>73</v>
      </c>
      <c r="K8419" s="1">
        <f>Tabelle111[[#This Row],[Menge kg Nges]]/1000</f>
        <v>1.11741</v>
      </c>
      <c r="L8419" s="1">
        <f>Tabelle111[[#This Row],[Menge kg P2O5]]/1000</f>
        <v>0.52234999999999998</v>
      </c>
      <c r="M8419" s="1">
        <f>Tabelle111[[#This Row],[Menge t Nges]]/Tabelle111[[#This Row],[Anzahl Lieferscheine]]</f>
        <v>0.15962999999999999</v>
      </c>
      <c r="N8419" s="1">
        <f>Tabelle111[[#This Row],[Menge t P2O5]]/Tabelle111[[#This Row],[Anzahl Lieferscheine]]</f>
        <v>7.4621428571428575E-2</v>
      </c>
    </row>
    <row r="8420" spans="1:14" x14ac:dyDescent="0.2">
      <c r="A8420" s="2" t="s">
        <v>32</v>
      </c>
      <c r="B8420" s="2" t="s">
        <v>41</v>
      </c>
      <c r="C8420" s="2" t="s">
        <v>6</v>
      </c>
      <c r="D8420" s="2" t="s">
        <v>7</v>
      </c>
      <c r="E8420" s="2" t="s">
        <v>12</v>
      </c>
      <c r="F8420" s="2" t="s">
        <v>61</v>
      </c>
      <c r="G8420" s="1">
        <v>4327.57</v>
      </c>
      <c r="H8420" s="1">
        <v>1910.38</v>
      </c>
      <c r="I8420" s="4">
        <v>11</v>
      </c>
      <c r="J8420" s="2" t="s">
        <v>73</v>
      </c>
      <c r="K8420" s="1">
        <f>Tabelle111[[#This Row],[Menge kg Nges]]/1000</f>
        <v>4.3275699999999997</v>
      </c>
      <c r="L8420" s="1">
        <f>Tabelle111[[#This Row],[Menge kg P2O5]]/1000</f>
        <v>1.9103800000000002</v>
      </c>
      <c r="M8420" s="1">
        <f>Tabelle111[[#This Row],[Menge t Nges]]/Tabelle111[[#This Row],[Anzahl Lieferscheine]]</f>
        <v>0.39341545454545451</v>
      </c>
      <c r="N8420" s="1">
        <f>Tabelle111[[#This Row],[Menge t P2O5]]/Tabelle111[[#This Row],[Anzahl Lieferscheine]]</f>
        <v>0.1736709090909091</v>
      </c>
    </row>
    <row r="8421" spans="1:14" x14ac:dyDescent="0.2">
      <c r="A8421" s="2" t="s">
        <v>32</v>
      </c>
      <c r="B8421" s="2" t="s">
        <v>41</v>
      </c>
      <c r="C8421" s="2" t="s">
        <v>6</v>
      </c>
      <c r="D8421" s="2" t="s">
        <v>7</v>
      </c>
      <c r="E8421" s="2" t="s">
        <v>13</v>
      </c>
      <c r="F8421" s="2" t="s">
        <v>61</v>
      </c>
      <c r="G8421" s="1">
        <v>718.14</v>
      </c>
      <c r="H8421" s="1">
        <v>304.65999999999997</v>
      </c>
      <c r="I8421" s="4">
        <v>2</v>
      </c>
      <c r="J8421" s="2" t="s">
        <v>73</v>
      </c>
      <c r="K8421" s="1">
        <f>Tabelle111[[#This Row],[Menge kg Nges]]/1000</f>
        <v>0.71814</v>
      </c>
      <c r="L8421" s="1">
        <f>Tabelle111[[#This Row],[Menge kg P2O5]]/1000</f>
        <v>0.30465999999999999</v>
      </c>
      <c r="M8421" s="1">
        <f>Tabelle111[[#This Row],[Menge t Nges]]/Tabelle111[[#This Row],[Anzahl Lieferscheine]]</f>
        <v>0.35907</v>
      </c>
      <c r="N8421" s="1">
        <f>Tabelle111[[#This Row],[Menge t P2O5]]/Tabelle111[[#This Row],[Anzahl Lieferscheine]]</f>
        <v>0.15232999999999999</v>
      </c>
    </row>
    <row r="8422" spans="1:14" x14ac:dyDescent="0.2">
      <c r="A8422" s="2" t="s">
        <v>32</v>
      </c>
      <c r="B8422" s="2" t="s">
        <v>41</v>
      </c>
      <c r="C8422" s="2" t="s">
        <v>6</v>
      </c>
      <c r="D8422" s="2" t="s">
        <v>7</v>
      </c>
      <c r="E8422" s="2" t="s">
        <v>14</v>
      </c>
      <c r="F8422" s="2" t="s">
        <v>61</v>
      </c>
      <c r="G8422" s="1">
        <v>3401.4699999999993</v>
      </c>
      <c r="H8422" s="1">
        <v>1475.79</v>
      </c>
      <c r="I8422" s="4">
        <v>9</v>
      </c>
      <c r="J8422" s="2" t="s">
        <v>73</v>
      </c>
      <c r="K8422" s="1">
        <f>Tabelle111[[#This Row],[Menge kg Nges]]/1000</f>
        <v>3.4014699999999993</v>
      </c>
      <c r="L8422" s="1">
        <f>Tabelle111[[#This Row],[Menge kg P2O5]]/1000</f>
        <v>1.4757899999999999</v>
      </c>
      <c r="M8422" s="1">
        <f>Tabelle111[[#This Row],[Menge t Nges]]/Tabelle111[[#This Row],[Anzahl Lieferscheine]]</f>
        <v>0.37794111111111106</v>
      </c>
      <c r="N8422" s="1">
        <f>Tabelle111[[#This Row],[Menge t P2O5]]/Tabelle111[[#This Row],[Anzahl Lieferscheine]]</f>
        <v>0.16397666666666666</v>
      </c>
    </row>
    <row r="8423" spans="1:14" x14ac:dyDescent="0.2">
      <c r="A8423" s="2" t="s">
        <v>32</v>
      </c>
      <c r="B8423" s="2" t="s">
        <v>41</v>
      </c>
      <c r="C8423" s="2" t="s">
        <v>25</v>
      </c>
      <c r="D8423" s="2" t="s">
        <v>25</v>
      </c>
      <c r="E8423" s="2" t="s">
        <v>26</v>
      </c>
      <c r="F8423" s="2" t="s">
        <v>61</v>
      </c>
      <c r="G8423" s="1">
        <v>12159.64</v>
      </c>
      <c r="H8423" s="1">
        <v>4614.6200000000026</v>
      </c>
      <c r="I8423" s="4">
        <v>26</v>
      </c>
      <c r="J8423" s="2" t="s">
        <v>73</v>
      </c>
      <c r="K8423" s="1">
        <f>Tabelle111[[#This Row],[Menge kg Nges]]/1000</f>
        <v>12.15964</v>
      </c>
      <c r="L8423" s="1">
        <f>Tabelle111[[#This Row],[Menge kg P2O5]]/1000</f>
        <v>4.6146200000000031</v>
      </c>
      <c r="M8423" s="1">
        <f>Tabelle111[[#This Row],[Menge t Nges]]/Tabelle111[[#This Row],[Anzahl Lieferscheine]]</f>
        <v>0.46767846153846154</v>
      </c>
      <c r="N8423" s="1">
        <f>Tabelle111[[#This Row],[Menge t P2O5]]/Tabelle111[[#This Row],[Anzahl Lieferscheine]]</f>
        <v>0.17748538461538474</v>
      </c>
    </row>
    <row r="8424" spans="1:14" x14ac:dyDescent="0.2">
      <c r="A8424" s="2" t="s">
        <v>32</v>
      </c>
      <c r="B8424" s="2" t="s">
        <v>41</v>
      </c>
      <c r="C8424" s="2" t="s">
        <v>63</v>
      </c>
      <c r="D8424" s="2" t="s">
        <v>63</v>
      </c>
      <c r="E8424" s="2" t="s">
        <v>63</v>
      </c>
      <c r="F8424" s="2" t="s">
        <v>61</v>
      </c>
      <c r="G8424" s="1">
        <v>897.59999999999991</v>
      </c>
      <c r="H8424" s="1">
        <v>759</v>
      </c>
      <c r="I8424" s="4">
        <v>2</v>
      </c>
      <c r="J8424" s="2" t="s">
        <v>73</v>
      </c>
      <c r="K8424" s="1">
        <f>Tabelle111[[#This Row],[Menge kg Nges]]/1000</f>
        <v>0.89759999999999995</v>
      </c>
      <c r="L8424" s="1">
        <f>Tabelle111[[#This Row],[Menge kg P2O5]]/1000</f>
        <v>0.75900000000000001</v>
      </c>
      <c r="M8424" s="1">
        <f>Tabelle111[[#This Row],[Menge t Nges]]/Tabelle111[[#This Row],[Anzahl Lieferscheine]]</f>
        <v>0.44879999999999998</v>
      </c>
      <c r="N8424" s="1">
        <f>Tabelle111[[#This Row],[Menge t P2O5]]/Tabelle111[[#This Row],[Anzahl Lieferscheine]]</f>
        <v>0.3795</v>
      </c>
    </row>
    <row r="8425" spans="1:14" x14ac:dyDescent="0.2">
      <c r="A8425" s="2" t="s">
        <v>32</v>
      </c>
      <c r="B8425" s="2" t="s">
        <v>42</v>
      </c>
      <c r="C8425" s="2" t="s">
        <v>6</v>
      </c>
      <c r="D8425" s="2" t="s">
        <v>7</v>
      </c>
      <c r="E8425" s="2" t="s">
        <v>8</v>
      </c>
      <c r="F8425" s="2" t="s">
        <v>61</v>
      </c>
      <c r="G8425" s="1">
        <v>2638.42</v>
      </c>
      <c r="H8425" s="1">
        <v>955.62999999999988</v>
      </c>
      <c r="I8425" s="4">
        <v>6</v>
      </c>
      <c r="J8425" s="2" t="s">
        <v>73</v>
      </c>
      <c r="K8425" s="1">
        <f>Tabelle111[[#This Row],[Menge kg Nges]]/1000</f>
        <v>2.63842</v>
      </c>
      <c r="L8425" s="1">
        <f>Tabelle111[[#This Row],[Menge kg P2O5]]/1000</f>
        <v>0.95562999999999987</v>
      </c>
      <c r="M8425" s="1">
        <f>Tabelle111[[#This Row],[Menge t Nges]]/Tabelle111[[#This Row],[Anzahl Lieferscheine]]</f>
        <v>0.43973666666666666</v>
      </c>
      <c r="N8425" s="1">
        <f>Tabelle111[[#This Row],[Menge t P2O5]]/Tabelle111[[#This Row],[Anzahl Lieferscheine]]</f>
        <v>0.15927166666666664</v>
      </c>
    </row>
    <row r="8426" spans="1:14" x14ac:dyDescent="0.2">
      <c r="A8426" s="2" t="s">
        <v>32</v>
      </c>
      <c r="B8426" s="2" t="s">
        <v>42</v>
      </c>
      <c r="C8426" s="2" t="s">
        <v>6</v>
      </c>
      <c r="D8426" s="2" t="s">
        <v>7</v>
      </c>
      <c r="E8426" s="2" t="s">
        <v>9</v>
      </c>
      <c r="F8426" s="2" t="s">
        <v>61</v>
      </c>
      <c r="G8426" s="1">
        <v>7485.8600000000015</v>
      </c>
      <c r="H8426" s="1">
        <v>3136.8799999999997</v>
      </c>
      <c r="I8426" s="4">
        <v>31</v>
      </c>
      <c r="J8426" s="2" t="s">
        <v>73</v>
      </c>
      <c r="K8426" s="1">
        <f>Tabelle111[[#This Row],[Menge kg Nges]]/1000</f>
        <v>7.4858600000000015</v>
      </c>
      <c r="L8426" s="1">
        <f>Tabelle111[[#This Row],[Menge kg P2O5]]/1000</f>
        <v>3.1368799999999997</v>
      </c>
      <c r="M8426" s="1">
        <f>Tabelle111[[#This Row],[Menge t Nges]]/Tabelle111[[#This Row],[Anzahl Lieferscheine]]</f>
        <v>0.24147935483870972</v>
      </c>
      <c r="N8426" s="1">
        <f>Tabelle111[[#This Row],[Menge t P2O5]]/Tabelle111[[#This Row],[Anzahl Lieferscheine]]</f>
        <v>0.10118967741935483</v>
      </c>
    </row>
    <row r="8427" spans="1:14" x14ac:dyDescent="0.2">
      <c r="A8427" s="2" t="s">
        <v>32</v>
      </c>
      <c r="B8427" s="2" t="s">
        <v>42</v>
      </c>
      <c r="C8427" s="2" t="s">
        <v>6</v>
      </c>
      <c r="D8427" s="2" t="s">
        <v>7</v>
      </c>
      <c r="E8427" s="2" t="s">
        <v>11</v>
      </c>
      <c r="F8427" s="2" t="s">
        <v>61</v>
      </c>
      <c r="G8427" s="1">
        <v>1916.6</v>
      </c>
      <c r="H8427" s="1">
        <v>825.8</v>
      </c>
      <c r="I8427" s="4">
        <v>6</v>
      </c>
      <c r="J8427" s="2" t="s">
        <v>73</v>
      </c>
      <c r="K8427" s="1">
        <f>Tabelle111[[#This Row],[Menge kg Nges]]/1000</f>
        <v>1.9165999999999999</v>
      </c>
      <c r="L8427" s="1">
        <f>Tabelle111[[#This Row],[Menge kg P2O5]]/1000</f>
        <v>0.82579999999999998</v>
      </c>
      <c r="M8427" s="1">
        <f>Tabelle111[[#This Row],[Menge t Nges]]/Tabelle111[[#This Row],[Anzahl Lieferscheine]]</f>
        <v>0.31943333333333329</v>
      </c>
      <c r="N8427" s="1">
        <f>Tabelle111[[#This Row],[Menge t P2O5]]/Tabelle111[[#This Row],[Anzahl Lieferscheine]]</f>
        <v>0.13763333333333333</v>
      </c>
    </row>
    <row r="8428" spans="1:14" x14ac:dyDescent="0.2">
      <c r="A8428" s="2" t="s">
        <v>32</v>
      </c>
      <c r="B8428" s="2" t="s">
        <v>42</v>
      </c>
      <c r="C8428" s="2" t="s">
        <v>6</v>
      </c>
      <c r="D8428" s="2" t="s">
        <v>7</v>
      </c>
      <c r="E8428" s="2" t="s">
        <v>12</v>
      </c>
      <c r="F8428" s="2" t="s">
        <v>61</v>
      </c>
      <c r="G8428" s="1">
        <v>8460.0999999999985</v>
      </c>
      <c r="H8428" s="1">
        <v>3741.62</v>
      </c>
      <c r="I8428" s="4">
        <v>24</v>
      </c>
      <c r="J8428" s="2" t="s">
        <v>73</v>
      </c>
      <c r="K8428" s="1">
        <f>Tabelle111[[#This Row],[Menge kg Nges]]/1000</f>
        <v>8.4600999999999988</v>
      </c>
      <c r="L8428" s="1">
        <f>Tabelle111[[#This Row],[Menge kg P2O5]]/1000</f>
        <v>3.7416199999999997</v>
      </c>
      <c r="M8428" s="1">
        <f>Tabelle111[[#This Row],[Menge t Nges]]/Tabelle111[[#This Row],[Anzahl Lieferscheine]]</f>
        <v>0.35250416666666662</v>
      </c>
      <c r="N8428" s="1">
        <f>Tabelle111[[#This Row],[Menge t P2O5]]/Tabelle111[[#This Row],[Anzahl Lieferscheine]]</f>
        <v>0.15590083333333332</v>
      </c>
    </row>
    <row r="8429" spans="1:14" x14ac:dyDescent="0.2">
      <c r="A8429" s="2" t="s">
        <v>32</v>
      </c>
      <c r="B8429" s="2" t="s">
        <v>42</v>
      </c>
      <c r="C8429" s="2" t="s">
        <v>6</v>
      </c>
      <c r="D8429" s="2" t="s">
        <v>7</v>
      </c>
      <c r="E8429" s="2" t="s">
        <v>14</v>
      </c>
      <c r="F8429" s="2" t="s">
        <v>61</v>
      </c>
      <c r="G8429" s="1">
        <v>84.6</v>
      </c>
      <c r="H8429" s="1">
        <v>44.7</v>
      </c>
      <c r="I8429" s="4">
        <v>1</v>
      </c>
      <c r="J8429" s="2" t="s">
        <v>73</v>
      </c>
      <c r="K8429" s="1">
        <f>Tabelle111[[#This Row],[Menge kg Nges]]/1000</f>
        <v>8.4599999999999995E-2</v>
      </c>
      <c r="L8429" s="1">
        <f>Tabelle111[[#This Row],[Menge kg P2O5]]/1000</f>
        <v>4.4700000000000004E-2</v>
      </c>
      <c r="M8429" s="1">
        <f>Tabelle111[[#This Row],[Menge t Nges]]/Tabelle111[[#This Row],[Anzahl Lieferscheine]]</f>
        <v>8.4599999999999995E-2</v>
      </c>
      <c r="N8429" s="1">
        <f>Tabelle111[[#This Row],[Menge t P2O5]]/Tabelle111[[#This Row],[Anzahl Lieferscheine]]</f>
        <v>4.4700000000000004E-2</v>
      </c>
    </row>
    <row r="8430" spans="1:14" x14ac:dyDescent="0.2">
      <c r="A8430" s="2" t="s">
        <v>32</v>
      </c>
      <c r="B8430" s="2" t="s">
        <v>42</v>
      </c>
      <c r="C8430" s="2" t="s">
        <v>6</v>
      </c>
      <c r="D8430" s="2" t="s">
        <v>15</v>
      </c>
      <c r="E8430" s="2" t="s">
        <v>18</v>
      </c>
      <c r="F8430" s="2" t="s">
        <v>61</v>
      </c>
      <c r="G8430" s="1">
        <v>2050</v>
      </c>
      <c r="H8430" s="1">
        <v>1493.4</v>
      </c>
      <c r="I8430" s="4">
        <v>3</v>
      </c>
      <c r="J8430" s="2" t="s">
        <v>73</v>
      </c>
      <c r="K8430" s="1">
        <f>Tabelle111[[#This Row],[Menge kg Nges]]/1000</f>
        <v>2.0499999999999998</v>
      </c>
      <c r="L8430" s="1">
        <f>Tabelle111[[#This Row],[Menge kg P2O5]]/1000</f>
        <v>1.4934000000000001</v>
      </c>
      <c r="M8430" s="1">
        <f>Tabelle111[[#This Row],[Menge t Nges]]/Tabelle111[[#This Row],[Anzahl Lieferscheine]]</f>
        <v>0.68333333333333324</v>
      </c>
      <c r="N8430" s="1">
        <f>Tabelle111[[#This Row],[Menge t P2O5]]/Tabelle111[[#This Row],[Anzahl Lieferscheine]]</f>
        <v>0.49780000000000002</v>
      </c>
    </row>
    <row r="8431" spans="1:14" x14ac:dyDescent="0.2">
      <c r="A8431" s="2" t="s">
        <v>32</v>
      </c>
      <c r="B8431" s="2" t="s">
        <v>42</v>
      </c>
      <c r="C8431" s="2" t="s">
        <v>6</v>
      </c>
      <c r="D8431" s="2" t="s">
        <v>15</v>
      </c>
      <c r="E8431" s="2" t="s">
        <v>19</v>
      </c>
      <c r="F8431" s="2" t="s">
        <v>61</v>
      </c>
      <c r="G8431" s="1">
        <v>1080</v>
      </c>
      <c r="H8431" s="1">
        <v>1200</v>
      </c>
      <c r="I8431" s="4">
        <v>8</v>
      </c>
      <c r="J8431" s="2" t="s">
        <v>73</v>
      </c>
      <c r="K8431" s="1">
        <f>Tabelle111[[#This Row],[Menge kg Nges]]/1000</f>
        <v>1.08</v>
      </c>
      <c r="L8431" s="1">
        <f>Tabelle111[[#This Row],[Menge kg P2O5]]/1000</f>
        <v>1.2</v>
      </c>
      <c r="M8431" s="1">
        <f>Tabelle111[[#This Row],[Menge t Nges]]/Tabelle111[[#This Row],[Anzahl Lieferscheine]]</f>
        <v>0.13500000000000001</v>
      </c>
      <c r="N8431" s="1">
        <f>Tabelle111[[#This Row],[Menge t P2O5]]/Tabelle111[[#This Row],[Anzahl Lieferscheine]]</f>
        <v>0.15</v>
      </c>
    </row>
    <row r="8432" spans="1:14" x14ac:dyDescent="0.2">
      <c r="A8432" s="2" t="s">
        <v>32</v>
      </c>
      <c r="B8432" s="2" t="s">
        <v>42</v>
      </c>
      <c r="C8432" s="2" t="s">
        <v>6</v>
      </c>
      <c r="D8432" s="2" t="s">
        <v>15</v>
      </c>
      <c r="E8432" s="2" t="s">
        <v>20</v>
      </c>
      <c r="F8432" s="2" t="s">
        <v>61</v>
      </c>
      <c r="G8432" s="1">
        <v>149.6</v>
      </c>
      <c r="H8432" s="1">
        <v>107.6</v>
      </c>
      <c r="I8432" s="4">
        <v>2</v>
      </c>
      <c r="J8432" s="2" t="s">
        <v>73</v>
      </c>
      <c r="K8432" s="1">
        <f>Tabelle111[[#This Row],[Menge kg Nges]]/1000</f>
        <v>0.14959999999999998</v>
      </c>
      <c r="L8432" s="1">
        <f>Tabelle111[[#This Row],[Menge kg P2O5]]/1000</f>
        <v>0.1076</v>
      </c>
      <c r="M8432" s="1">
        <f>Tabelle111[[#This Row],[Menge t Nges]]/Tabelle111[[#This Row],[Anzahl Lieferscheine]]</f>
        <v>7.4799999999999991E-2</v>
      </c>
      <c r="N8432" s="1">
        <f>Tabelle111[[#This Row],[Menge t P2O5]]/Tabelle111[[#This Row],[Anzahl Lieferscheine]]</f>
        <v>5.3800000000000001E-2</v>
      </c>
    </row>
    <row r="8433" spans="1:14" x14ac:dyDescent="0.2">
      <c r="A8433" s="2" t="s">
        <v>32</v>
      </c>
      <c r="B8433" s="2" t="s">
        <v>42</v>
      </c>
      <c r="C8433" s="2" t="s">
        <v>6</v>
      </c>
      <c r="D8433" s="2" t="s">
        <v>15</v>
      </c>
      <c r="E8433" s="2" t="s">
        <v>9</v>
      </c>
      <c r="F8433" s="2" t="s">
        <v>61</v>
      </c>
      <c r="G8433" s="1">
        <v>294.39999999999998</v>
      </c>
      <c r="H8433" s="1">
        <v>132</v>
      </c>
      <c r="I8433" s="4">
        <v>2</v>
      </c>
      <c r="J8433" s="2" t="s">
        <v>73</v>
      </c>
      <c r="K8433" s="1">
        <f>Tabelle111[[#This Row],[Menge kg Nges]]/1000</f>
        <v>0.2944</v>
      </c>
      <c r="L8433" s="1">
        <f>Tabelle111[[#This Row],[Menge kg P2O5]]/1000</f>
        <v>0.13200000000000001</v>
      </c>
      <c r="M8433" s="1">
        <f>Tabelle111[[#This Row],[Menge t Nges]]/Tabelle111[[#This Row],[Anzahl Lieferscheine]]</f>
        <v>0.1472</v>
      </c>
      <c r="N8433" s="1">
        <f>Tabelle111[[#This Row],[Menge t P2O5]]/Tabelle111[[#This Row],[Anzahl Lieferscheine]]</f>
        <v>6.6000000000000003E-2</v>
      </c>
    </row>
    <row r="8434" spans="1:14" x14ac:dyDescent="0.2">
      <c r="A8434" s="2" t="s">
        <v>32</v>
      </c>
      <c r="B8434" s="2" t="s">
        <v>42</v>
      </c>
      <c r="C8434" s="2" t="s">
        <v>6</v>
      </c>
      <c r="D8434" s="2" t="s">
        <v>15</v>
      </c>
      <c r="E8434" s="2" t="s">
        <v>10</v>
      </c>
      <c r="F8434" s="2" t="s">
        <v>61</v>
      </c>
      <c r="G8434" s="1">
        <v>162</v>
      </c>
      <c r="H8434" s="1">
        <v>78</v>
      </c>
      <c r="I8434" s="4">
        <v>1</v>
      </c>
      <c r="J8434" s="2" t="s">
        <v>73</v>
      </c>
      <c r="K8434" s="1">
        <f>Tabelle111[[#This Row],[Menge kg Nges]]/1000</f>
        <v>0.16200000000000001</v>
      </c>
      <c r="L8434" s="1">
        <f>Tabelle111[[#This Row],[Menge kg P2O5]]/1000</f>
        <v>7.8E-2</v>
      </c>
      <c r="M8434" s="1">
        <f>Tabelle111[[#This Row],[Menge t Nges]]/Tabelle111[[#This Row],[Anzahl Lieferscheine]]</f>
        <v>0.16200000000000001</v>
      </c>
      <c r="N8434" s="1">
        <f>Tabelle111[[#This Row],[Menge t P2O5]]/Tabelle111[[#This Row],[Anzahl Lieferscheine]]</f>
        <v>7.8E-2</v>
      </c>
    </row>
    <row r="8435" spans="1:14" x14ac:dyDescent="0.2">
      <c r="A8435" s="2" t="s">
        <v>32</v>
      </c>
      <c r="B8435" s="2" t="s">
        <v>42</v>
      </c>
      <c r="C8435" s="2" t="s">
        <v>6</v>
      </c>
      <c r="D8435" s="2" t="s">
        <v>15</v>
      </c>
      <c r="E8435" s="2" t="s">
        <v>23</v>
      </c>
      <c r="F8435" s="2" t="s">
        <v>61</v>
      </c>
      <c r="G8435" s="1">
        <v>205</v>
      </c>
      <c r="H8435" s="1">
        <v>92.5</v>
      </c>
      <c r="I8435" s="4">
        <v>1</v>
      </c>
      <c r="J8435" s="2" t="s">
        <v>73</v>
      </c>
      <c r="K8435" s="1">
        <f>Tabelle111[[#This Row],[Menge kg Nges]]/1000</f>
        <v>0.20499999999999999</v>
      </c>
      <c r="L8435" s="1">
        <f>Tabelle111[[#This Row],[Menge kg P2O5]]/1000</f>
        <v>9.2499999999999999E-2</v>
      </c>
      <c r="M8435" s="1">
        <f>Tabelle111[[#This Row],[Menge t Nges]]/Tabelle111[[#This Row],[Anzahl Lieferscheine]]</f>
        <v>0.20499999999999999</v>
      </c>
      <c r="N8435" s="1">
        <f>Tabelle111[[#This Row],[Menge t P2O5]]/Tabelle111[[#This Row],[Anzahl Lieferscheine]]</f>
        <v>9.2499999999999999E-2</v>
      </c>
    </row>
    <row r="8436" spans="1:14" x14ac:dyDescent="0.2">
      <c r="A8436" s="2" t="s">
        <v>32</v>
      </c>
      <c r="B8436" s="2" t="s">
        <v>42</v>
      </c>
      <c r="C8436" s="2" t="s">
        <v>25</v>
      </c>
      <c r="D8436" s="2" t="s">
        <v>25</v>
      </c>
      <c r="E8436" s="2" t="s">
        <v>26</v>
      </c>
      <c r="F8436" s="2" t="s">
        <v>61</v>
      </c>
      <c r="G8436" s="1">
        <v>318051.08999999979</v>
      </c>
      <c r="H8436" s="1">
        <v>118345.61999999991</v>
      </c>
      <c r="I8436" s="4">
        <v>601</v>
      </c>
      <c r="J8436" s="2" t="s">
        <v>73</v>
      </c>
      <c r="K8436" s="1">
        <f>Tabelle111[[#This Row],[Menge kg Nges]]/1000</f>
        <v>318.05108999999982</v>
      </c>
      <c r="L8436" s="1">
        <f>Tabelle111[[#This Row],[Menge kg P2O5]]/1000</f>
        <v>118.34561999999991</v>
      </c>
      <c r="M8436" s="1">
        <f>Tabelle111[[#This Row],[Menge t Nges]]/Tabelle111[[#This Row],[Anzahl Lieferscheine]]</f>
        <v>0.52920314475873509</v>
      </c>
      <c r="N8436" s="1">
        <f>Tabelle111[[#This Row],[Menge t P2O5]]/Tabelle111[[#This Row],[Anzahl Lieferscheine]]</f>
        <v>0.19691450915141417</v>
      </c>
    </row>
    <row r="8437" spans="1:14" x14ac:dyDescent="0.2">
      <c r="A8437" s="2" t="s">
        <v>43</v>
      </c>
      <c r="B8437" s="2" t="s">
        <v>43</v>
      </c>
      <c r="C8437" s="2" t="s">
        <v>6</v>
      </c>
      <c r="D8437" s="2" t="s">
        <v>7</v>
      </c>
      <c r="E8437" s="2" t="s">
        <v>8</v>
      </c>
      <c r="F8437" s="2" t="s">
        <v>61</v>
      </c>
      <c r="G8437" s="1">
        <v>31.36</v>
      </c>
      <c r="H8437" s="1">
        <v>28</v>
      </c>
      <c r="I8437" s="4">
        <v>1</v>
      </c>
      <c r="J8437" s="2" t="s">
        <v>73</v>
      </c>
      <c r="K8437" s="1">
        <f>Tabelle111[[#This Row],[Menge kg Nges]]/1000</f>
        <v>3.1359999999999999E-2</v>
      </c>
      <c r="L8437" s="1">
        <f>Tabelle111[[#This Row],[Menge kg P2O5]]/1000</f>
        <v>2.8000000000000001E-2</v>
      </c>
      <c r="M8437" s="1">
        <f>Tabelle111[[#This Row],[Menge t Nges]]/Tabelle111[[#This Row],[Anzahl Lieferscheine]]</f>
        <v>3.1359999999999999E-2</v>
      </c>
      <c r="N8437" s="1">
        <f>Tabelle111[[#This Row],[Menge t P2O5]]/Tabelle111[[#This Row],[Anzahl Lieferscheine]]</f>
        <v>2.8000000000000001E-2</v>
      </c>
    </row>
    <row r="8438" spans="1:14" x14ac:dyDescent="0.2">
      <c r="A8438" s="2" t="s">
        <v>43</v>
      </c>
      <c r="B8438" s="2" t="s">
        <v>43</v>
      </c>
      <c r="C8438" s="2" t="s">
        <v>6</v>
      </c>
      <c r="D8438" s="2" t="s">
        <v>7</v>
      </c>
      <c r="E8438" s="2" t="s">
        <v>9</v>
      </c>
      <c r="F8438" s="2" t="s">
        <v>61</v>
      </c>
      <c r="G8438" s="1">
        <v>4530.05</v>
      </c>
      <c r="H8438" s="1">
        <v>1995</v>
      </c>
      <c r="I8438" s="4">
        <v>32</v>
      </c>
      <c r="J8438" s="2" t="s">
        <v>73</v>
      </c>
      <c r="K8438" s="1">
        <f>Tabelle111[[#This Row],[Menge kg Nges]]/1000</f>
        <v>4.5300500000000001</v>
      </c>
      <c r="L8438" s="1">
        <f>Tabelle111[[#This Row],[Menge kg P2O5]]/1000</f>
        <v>1.9950000000000001</v>
      </c>
      <c r="M8438" s="1">
        <f>Tabelle111[[#This Row],[Menge t Nges]]/Tabelle111[[#This Row],[Anzahl Lieferscheine]]</f>
        <v>0.1415640625</v>
      </c>
      <c r="N8438" s="1">
        <f>Tabelle111[[#This Row],[Menge t P2O5]]/Tabelle111[[#This Row],[Anzahl Lieferscheine]]</f>
        <v>6.2343750000000003E-2</v>
      </c>
    </row>
    <row r="8439" spans="1:14" x14ac:dyDescent="0.2">
      <c r="A8439" s="2" t="s">
        <v>43</v>
      </c>
      <c r="B8439" s="2" t="s">
        <v>43</v>
      </c>
      <c r="C8439" s="2" t="s">
        <v>6</v>
      </c>
      <c r="D8439" s="2" t="s">
        <v>7</v>
      </c>
      <c r="E8439" s="2" t="s">
        <v>11</v>
      </c>
      <c r="F8439" s="2" t="s">
        <v>61</v>
      </c>
      <c r="G8439" s="1">
        <v>15374.55</v>
      </c>
      <c r="H8439" s="1">
        <v>7433.8299999999981</v>
      </c>
      <c r="I8439" s="4">
        <v>85</v>
      </c>
      <c r="J8439" s="2" t="s">
        <v>73</v>
      </c>
      <c r="K8439" s="1">
        <f>Tabelle111[[#This Row],[Menge kg Nges]]/1000</f>
        <v>15.374549999999999</v>
      </c>
      <c r="L8439" s="1">
        <f>Tabelle111[[#This Row],[Menge kg P2O5]]/1000</f>
        <v>7.4338299999999977</v>
      </c>
      <c r="M8439" s="1">
        <f>Tabelle111[[#This Row],[Menge t Nges]]/Tabelle111[[#This Row],[Anzahl Lieferscheine]]</f>
        <v>0.18087705882352939</v>
      </c>
      <c r="N8439" s="1">
        <f>Tabelle111[[#This Row],[Menge t P2O5]]/Tabelle111[[#This Row],[Anzahl Lieferscheine]]</f>
        <v>8.745682352941174E-2</v>
      </c>
    </row>
    <row r="8440" spans="1:14" x14ac:dyDescent="0.2">
      <c r="A8440" s="2" t="s">
        <v>43</v>
      </c>
      <c r="B8440" s="2" t="s">
        <v>43</v>
      </c>
      <c r="C8440" s="2" t="s">
        <v>6</v>
      </c>
      <c r="D8440" s="2" t="s">
        <v>7</v>
      </c>
      <c r="E8440" s="2" t="s">
        <v>12</v>
      </c>
      <c r="F8440" s="2" t="s">
        <v>61</v>
      </c>
      <c r="G8440" s="1">
        <v>16664.04</v>
      </c>
      <c r="H8440" s="1">
        <v>7309.1400000000012</v>
      </c>
      <c r="I8440" s="4">
        <v>69</v>
      </c>
      <c r="J8440" s="2" t="s">
        <v>73</v>
      </c>
      <c r="K8440" s="1">
        <f>Tabelle111[[#This Row],[Menge kg Nges]]/1000</f>
        <v>16.66404</v>
      </c>
      <c r="L8440" s="1">
        <f>Tabelle111[[#This Row],[Menge kg P2O5]]/1000</f>
        <v>7.3091400000000011</v>
      </c>
      <c r="M8440" s="1">
        <f>Tabelle111[[#This Row],[Menge t Nges]]/Tabelle111[[#This Row],[Anzahl Lieferscheine]]</f>
        <v>0.24150782608695653</v>
      </c>
      <c r="N8440" s="1">
        <f>Tabelle111[[#This Row],[Menge t P2O5]]/Tabelle111[[#This Row],[Anzahl Lieferscheine]]</f>
        <v>0.10592956521739132</v>
      </c>
    </row>
    <row r="8441" spans="1:14" x14ac:dyDescent="0.2">
      <c r="A8441" s="2" t="s">
        <v>43</v>
      </c>
      <c r="B8441" s="2" t="s">
        <v>43</v>
      </c>
      <c r="C8441" s="2" t="s">
        <v>6</v>
      </c>
      <c r="D8441" s="2" t="s">
        <v>7</v>
      </c>
      <c r="E8441" s="2" t="s">
        <v>13</v>
      </c>
      <c r="F8441" s="2" t="s">
        <v>61</v>
      </c>
      <c r="G8441" s="1">
        <v>25156.499999999996</v>
      </c>
      <c r="H8441" s="1">
        <v>13269.300000000001</v>
      </c>
      <c r="I8441" s="4">
        <v>113</v>
      </c>
      <c r="J8441" s="2" t="s">
        <v>73</v>
      </c>
      <c r="K8441" s="1">
        <f>Tabelle111[[#This Row],[Menge kg Nges]]/1000</f>
        <v>25.156499999999998</v>
      </c>
      <c r="L8441" s="1">
        <f>Tabelle111[[#This Row],[Menge kg P2O5]]/1000</f>
        <v>13.269300000000001</v>
      </c>
      <c r="M8441" s="1">
        <f>Tabelle111[[#This Row],[Menge t Nges]]/Tabelle111[[#This Row],[Anzahl Lieferscheine]]</f>
        <v>0.22262389380530972</v>
      </c>
      <c r="N8441" s="1">
        <f>Tabelle111[[#This Row],[Menge t P2O5]]/Tabelle111[[#This Row],[Anzahl Lieferscheine]]</f>
        <v>0.11742743362831859</v>
      </c>
    </row>
    <row r="8442" spans="1:14" x14ac:dyDescent="0.2">
      <c r="A8442" s="2" t="s">
        <v>43</v>
      </c>
      <c r="B8442" s="2" t="s">
        <v>43</v>
      </c>
      <c r="C8442" s="2" t="s">
        <v>6</v>
      </c>
      <c r="D8442" s="2" t="s">
        <v>7</v>
      </c>
      <c r="E8442" s="2" t="s">
        <v>14</v>
      </c>
      <c r="F8442" s="2" t="s">
        <v>61</v>
      </c>
      <c r="G8442" s="1">
        <v>5940.5400000000009</v>
      </c>
      <c r="H8442" s="1">
        <v>3319.8199999999993</v>
      </c>
      <c r="I8442" s="4">
        <v>31</v>
      </c>
      <c r="J8442" s="2" t="s">
        <v>73</v>
      </c>
      <c r="K8442" s="1">
        <f>Tabelle111[[#This Row],[Menge kg Nges]]/1000</f>
        <v>5.9405400000000013</v>
      </c>
      <c r="L8442" s="1">
        <f>Tabelle111[[#This Row],[Menge kg P2O5]]/1000</f>
        <v>3.3198199999999991</v>
      </c>
      <c r="M8442" s="1">
        <f>Tabelle111[[#This Row],[Menge t Nges]]/Tabelle111[[#This Row],[Anzahl Lieferscheine]]</f>
        <v>0.19163032258064519</v>
      </c>
      <c r="N8442" s="1">
        <f>Tabelle111[[#This Row],[Menge t P2O5]]/Tabelle111[[#This Row],[Anzahl Lieferscheine]]</f>
        <v>0.10709096774193545</v>
      </c>
    </row>
    <row r="8443" spans="1:14" x14ac:dyDescent="0.2">
      <c r="A8443" s="2" t="s">
        <v>43</v>
      </c>
      <c r="B8443" s="2" t="s">
        <v>43</v>
      </c>
      <c r="C8443" s="2" t="s">
        <v>6</v>
      </c>
      <c r="D8443" s="2" t="s">
        <v>15</v>
      </c>
      <c r="E8443" s="2" t="s">
        <v>18</v>
      </c>
      <c r="F8443" s="2" t="s">
        <v>61</v>
      </c>
      <c r="G8443" s="1">
        <v>184.8</v>
      </c>
      <c r="H8443" s="1">
        <v>149.6</v>
      </c>
      <c r="I8443" s="4">
        <v>2</v>
      </c>
      <c r="J8443" s="2" t="s">
        <v>73</v>
      </c>
      <c r="K8443" s="1">
        <f>Tabelle111[[#This Row],[Menge kg Nges]]/1000</f>
        <v>0.18480000000000002</v>
      </c>
      <c r="L8443" s="1">
        <f>Tabelle111[[#This Row],[Menge kg P2O5]]/1000</f>
        <v>0.14959999999999998</v>
      </c>
      <c r="M8443" s="1">
        <f>Tabelle111[[#This Row],[Menge t Nges]]/Tabelle111[[#This Row],[Anzahl Lieferscheine]]</f>
        <v>9.240000000000001E-2</v>
      </c>
      <c r="N8443" s="1">
        <f>Tabelle111[[#This Row],[Menge t P2O5]]/Tabelle111[[#This Row],[Anzahl Lieferscheine]]</f>
        <v>7.4799999999999991E-2</v>
      </c>
    </row>
    <row r="8444" spans="1:14" x14ac:dyDescent="0.2">
      <c r="A8444" s="2" t="s">
        <v>43</v>
      </c>
      <c r="B8444" s="2" t="s">
        <v>43</v>
      </c>
      <c r="C8444" s="2" t="s">
        <v>6</v>
      </c>
      <c r="D8444" s="2" t="s">
        <v>15</v>
      </c>
      <c r="E8444" s="2" t="s">
        <v>9</v>
      </c>
      <c r="F8444" s="2" t="s">
        <v>61</v>
      </c>
      <c r="G8444" s="1">
        <v>424.56000000000006</v>
      </c>
      <c r="H8444" s="1">
        <v>272.62</v>
      </c>
      <c r="I8444" s="4">
        <v>4</v>
      </c>
      <c r="J8444" s="2" t="s">
        <v>73</v>
      </c>
      <c r="K8444" s="1">
        <f>Tabelle111[[#This Row],[Menge kg Nges]]/1000</f>
        <v>0.42456000000000005</v>
      </c>
      <c r="L8444" s="1">
        <f>Tabelle111[[#This Row],[Menge kg P2O5]]/1000</f>
        <v>0.27262000000000003</v>
      </c>
      <c r="M8444" s="1">
        <f>Tabelle111[[#This Row],[Menge t Nges]]/Tabelle111[[#This Row],[Anzahl Lieferscheine]]</f>
        <v>0.10614000000000001</v>
      </c>
      <c r="N8444" s="1">
        <f>Tabelle111[[#This Row],[Menge t P2O5]]/Tabelle111[[#This Row],[Anzahl Lieferscheine]]</f>
        <v>6.8155000000000007E-2</v>
      </c>
    </row>
    <row r="8445" spans="1:14" x14ac:dyDescent="0.2">
      <c r="A8445" s="2" t="s">
        <v>43</v>
      </c>
      <c r="B8445" s="2" t="s">
        <v>43</v>
      </c>
      <c r="C8445" s="2" t="s">
        <v>6</v>
      </c>
      <c r="D8445" s="2" t="s">
        <v>15</v>
      </c>
      <c r="E8445" s="2" t="s">
        <v>12</v>
      </c>
      <c r="F8445" s="2" t="s">
        <v>61</v>
      </c>
      <c r="G8445" s="1">
        <v>152.19999999999999</v>
      </c>
      <c r="H8445" s="1">
        <v>117.2</v>
      </c>
      <c r="I8445" s="4">
        <v>1</v>
      </c>
      <c r="J8445" s="2" t="s">
        <v>73</v>
      </c>
      <c r="K8445" s="1">
        <f>Tabelle111[[#This Row],[Menge kg Nges]]/1000</f>
        <v>0.1522</v>
      </c>
      <c r="L8445" s="1">
        <f>Tabelle111[[#This Row],[Menge kg P2O5]]/1000</f>
        <v>0.1172</v>
      </c>
      <c r="M8445" s="1">
        <f>Tabelle111[[#This Row],[Menge t Nges]]/Tabelle111[[#This Row],[Anzahl Lieferscheine]]</f>
        <v>0.1522</v>
      </c>
      <c r="N8445" s="1">
        <f>Tabelle111[[#This Row],[Menge t P2O5]]/Tabelle111[[#This Row],[Anzahl Lieferscheine]]</f>
        <v>0.1172</v>
      </c>
    </row>
    <row r="8446" spans="1:14" x14ac:dyDescent="0.2">
      <c r="A8446" s="2" t="s">
        <v>43</v>
      </c>
      <c r="B8446" s="2" t="s">
        <v>43</v>
      </c>
      <c r="C8446" s="2" t="s">
        <v>63</v>
      </c>
      <c r="D8446" s="2" t="s">
        <v>63</v>
      </c>
      <c r="E8446" s="2" t="s">
        <v>63</v>
      </c>
      <c r="F8446" s="2" t="s">
        <v>61</v>
      </c>
      <c r="G8446" s="1">
        <v>732.55</v>
      </c>
      <c r="H8446" s="1">
        <v>388.7</v>
      </c>
      <c r="I8446" s="4">
        <v>4</v>
      </c>
      <c r="J8446" s="2" t="s">
        <v>73</v>
      </c>
      <c r="K8446" s="1">
        <f>Tabelle111[[#This Row],[Menge kg Nges]]/1000</f>
        <v>0.73254999999999992</v>
      </c>
      <c r="L8446" s="1">
        <f>Tabelle111[[#This Row],[Menge kg P2O5]]/1000</f>
        <v>0.38869999999999999</v>
      </c>
      <c r="M8446" s="1">
        <f>Tabelle111[[#This Row],[Menge t Nges]]/Tabelle111[[#This Row],[Anzahl Lieferscheine]]</f>
        <v>0.18313749999999998</v>
      </c>
      <c r="N8446" s="1">
        <f>Tabelle111[[#This Row],[Menge t P2O5]]/Tabelle111[[#This Row],[Anzahl Lieferscheine]]</f>
        <v>9.7174999999999997E-2</v>
      </c>
    </row>
    <row r="8447" spans="1:14" x14ac:dyDescent="0.2">
      <c r="A8447" s="2" t="s">
        <v>43</v>
      </c>
      <c r="B8447" s="2" t="s">
        <v>36</v>
      </c>
      <c r="C8447" s="2" t="s">
        <v>6</v>
      </c>
      <c r="D8447" s="2" t="s">
        <v>7</v>
      </c>
      <c r="E8447" s="2" t="s">
        <v>9</v>
      </c>
      <c r="F8447" s="2" t="s">
        <v>61</v>
      </c>
      <c r="G8447" s="1">
        <v>328</v>
      </c>
      <c r="H8447" s="1">
        <v>142.65</v>
      </c>
      <c r="I8447" s="4">
        <v>4</v>
      </c>
      <c r="J8447" s="2" t="s">
        <v>73</v>
      </c>
      <c r="K8447" s="1">
        <f>Tabelle111[[#This Row],[Menge kg Nges]]/1000</f>
        <v>0.32800000000000001</v>
      </c>
      <c r="L8447" s="1">
        <f>Tabelle111[[#This Row],[Menge kg P2O5]]/1000</f>
        <v>0.14265</v>
      </c>
      <c r="M8447" s="1">
        <f>Tabelle111[[#This Row],[Menge t Nges]]/Tabelle111[[#This Row],[Anzahl Lieferscheine]]</f>
        <v>8.2000000000000003E-2</v>
      </c>
      <c r="N8447" s="1">
        <f>Tabelle111[[#This Row],[Menge t P2O5]]/Tabelle111[[#This Row],[Anzahl Lieferscheine]]</f>
        <v>3.56625E-2</v>
      </c>
    </row>
    <row r="8448" spans="1:14" x14ac:dyDescent="0.2">
      <c r="A8448" s="2" t="s">
        <v>43</v>
      </c>
      <c r="B8448" s="2" t="s">
        <v>36</v>
      </c>
      <c r="C8448" s="2" t="s">
        <v>6</v>
      </c>
      <c r="D8448" s="2" t="s">
        <v>7</v>
      </c>
      <c r="E8448" s="2" t="s">
        <v>11</v>
      </c>
      <c r="F8448" s="2" t="s">
        <v>61</v>
      </c>
      <c r="G8448" s="1">
        <v>2215.77</v>
      </c>
      <c r="H8448" s="1">
        <v>1133.2</v>
      </c>
      <c r="I8448" s="4">
        <v>12</v>
      </c>
      <c r="J8448" s="2" t="s">
        <v>73</v>
      </c>
      <c r="K8448" s="1">
        <f>Tabelle111[[#This Row],[Menge kg Nges]]/1000</f>
        <v>2.21577</v>
      </c>
      <c r="L8448" s="1">
        <f>Tabelle111[[#This Row],[Menge kg P2O5]]/1000</f>
        <v>1.1332</v>
      </c>
      <c r="M8448" s="1">
        <f>Tabelle111[[#This Row],[Menge t Nges]]/Tabelle111[[#This Row],[Anzahl Lieferscheine]]</f>
        <v>0.18464749999999999</v>
      </c>
      <c r="N8448" s="1">
        <f>Tabelle111[[#This Row],[Menge t P2O5]]/Tabelle111[[#This Row],[Anzahl Lieferscheine]]</f>
        <v>9.4433333333333327E-2</v>
      </c>
    </row>
    <row r="8449" spans="1:14" x14ac:dyDescent="0.2">
      <c r="A8449" s="2" t="s">
        <v>43</v>
      </c>
      <c r="B8449" s="2" t="s">
        <v>36</v>
      </c>
      <c r="C8449" s="2" t="s">
        <v>6</v>
      </c>
      <c r="D8449" s="2" t="s">
        <v>7</v>
      </c>
      <c r="E8449" s="2" t="s">
        <v>12</v>
      </c>
      <c r="F8449" s="2" t="s">
        <v>61</v>
      </c>
      <c r="G8449" s="1">
        <v>3229.4</v>
      </c>
      <c r="H8449" s="1">
        <v>1340.8000000000002</v>
      </c>
      <c r="I8449" s="4">
        <v>15</v>
      </c>
      <c r="J8449" s="2" t="s">
        <v>73</v>
      </c>
      <c r="K8449" s="1">
        <f>Tabelle111[[#This Row],[Menge kg Nges]]/1000</f>
        <v>3.2294</v>
      </c>
      <c r="L8449" s="1">
        <f>Tabelle111[[#This Row],[Menge kg P2O5]]/1000</f>
        <v>1.3408000000000002</v>
      </c>
      <c r="M8449" s="1">
        <f>Tabelle111[[#This Row],[Menge t Nges]]/Tabelle111[[#This Row],[Anzahl Lieferscheine]]</f>
        <v>0.21529333333333334</v>
      </c>
      <c r="N8449" s="1">
        <f>Tabelle111[[#This Row],[Menge t P2O5]]/Tabelle111[[#This Row],[Anzahl Lieferscheine]]</f>
        <v>8.9386666666666684E-2</v>
      </c>
    </row>
    <row r="8450" spans="1:14" x14ac:dyDescent="0.2">
      <c r="A8450" s="2" t="s">
        <v>43</v>
      </c>
      <c r="B8450" s="2" t="s">
        <v>36</v>
      </c>
      <c r="C8450" s="2" t="s">
        <v>6</v>
      </c>
      <c r="D8450" s="2" t="s">
        <v>7</v>
      </c>
      <c r="E8450" s="2" t="s">
        <v>13</v>
      </c>
      <c r="F8450" s="2" t="s">
        <v>61</v>
      </c>
      <c r="G8450" s="1">
        <v>6877.5999999999995</v>
      </c>
      <c r="H8450" s="1">
        <v>3853.5</v>
      </c>
      <c r="I8450" s="4">
        <v>38</v>
      </c>
      <c r="J8450" s="2" t="s">
        <v>73</v>
      </c>
      <c r="K8450" s="1">
        <f>Tabelle111[[#This Row],[Menge kg Nges]]/1000</f>
        <v>6.8775999999999993</v>
      </c>
      <c r="L8450" s="1">
        <f>Tabelle111[[#This Row],[Menge kg P2O5]]/1000</f>
        <v>3.8534999999999999</v>
      </c>
      <c r="M8450" s="1">
        <f>Tabelle111[[#This Row],[Menge t Nges]]/Tabelle111[[#This Row],[Anzahl Lieferscheine]]</f>
        <v>0.18098947368421051</v>
      </c>
      <c r="N8450" s="1">
        <f>Tabelle111[[#This Row],[Menge t P2O5]]/Tabelle111[[#This Row],[Anzahl Lieferscheine]]</f>
        <v>0.1014078947368421</v>
      </c>
    </row>
    <row r="8451" spans="1:14" x14ac:dyDescent="0.2">
      <c r="A8451" s="2" t="s">
        <v>43</v>
      </c>
      <c r="B8451" s="2" t="s">
        <v>36</v>
      </c>
      <c r="C8451" s="2" t="s">
        <v>6</v>
      </c>
      <c r="D8451" s="2" t="s">
        <v>7</v>
      </c>
      <c r="E8451" s="2" t="s">
        <v>14</v>
      </c>
      <c r="F8451" s="2" t="s">
        <v>61</v>
      </c>
      <c r="G8451" s="1">
        <v>3830.4</v>
      </c>
      <c r="H8451" s="1">
        <v>2044.1</v>
      </c>
      <c r="I8451" s="4">
        <v>24</v>
      </c>
      <c r="J8451" s="2" t="s">
        <v>73</v>
      </c>
      <c r="K8451" s="1">
        <f>Tabelle111[[#This Row],[Menge kg Nges]]/1000</f>
        <v>3.8304</v>
      </c>
      <c r="L8451" s="1">
        <f>Tabelle111[[#This Row],[Menge kg P2O5]]/1000</f>
        <v>2.0440999999999998</v>
      </c>
      <c r="M8451" s="1">
        <f>Tabelle111[[#This Row],[Menge t Nges]]/Tabelle111[[#This Row],[Anzahl Lieferscheine]]</f>
        <v>0.15959999999999999</v>
      </c>
      <c r="N8451" s="1">
        <f>Tabelle111[[#This Row],[Menge t P2O5]]/Tabelle111[[#This Row],[Anzahl Lieferscheine]]</f>
        <v>8.5170833333333321E-2</v>
      </c>
    </row>
    <row r="8452" spans="1:14" x14ac:dyDescent="0.2">
      <c r="A8452" s="2" t="s">
        <v>43</v>
      </c>
      <c r="B8452" s="2" t="s">
        <v>36</v>
      </c>
      <c r="C8452" s="2" t="s">
        <v>6</v>
      </c>
      <c r="D8452" s="2" t="s">
        <v>15</v>
      </c>
      <c r="E8452" s="2" t="s">
        <v>18</v>
      </c>
      <c r="F8452" s="2" t="s">
        <v>61</v>
      </c>
      <c r="G8452" s="1">
        <v>84</v>
      </c>
      <c r="H8452" s="1">
        <v>68</v>
      </c>
      <c r="I8452" s="4">
        <v>1</v>
      </c>
      <c r="J8452" s="2" t="s">
        <v>73</v>
      </c>
      <c r="K8452" s="1">
        <f>Tabelle111[[#This Row],[Menge kg Nges]]/1000</f>
        <v>8.4000000000000005E-2</v>
      </c>
      <c r="L8452" s="1">
        <f>Tabelle111[[#This Row],[Menge kg P2O5]]/1000</f>
        <v>6.8000000000000005E-2</v>
      </c>
      <c r="M8452" s="1">
        <f>Tabelle111[[#This Row],[Menge t Nges]]/Tabelle111[[#This Row],[Anzahl Lieferscheine]]</f>
        <v>8.4000000000000005E-2</v>
      </c>
      <c r="N8452" s="1">
        <f>Tabelle111[[#This Row],[Menge t P2O5]]/Tabelle111[[#This Row],[Anzahl Lieferscheine]]</f>
        <v>6.8000000000000005E-2</v>
      </c>
    </row>
    <row r="8453" spans="1:14" x14ac:dyDescent="0.2">
      <c r="A8453" s="2" t="s">
        <v>43</v>
      </c>
      <c r="B8453" s="2" t="s">
        <v>27</v>
      </c>
      <c r="C8453" s="2" t="s">
        <v>6</v>
      </c>
      <c r="D8453" s="2" t="s">
        <v>7</v>
      </c>
      <c r="E8453" s="2" t="s">
        <v>11</v>
      </c>
      <c r="F8453" s="2" t="s">
        <v>61</v>
      </c>
      <c r="G8453" s="1">
        <v>210</v>
      </c>
      <c r="H8453" s="1">
        <v>105</v>
      </c>
      <c r="I8453" s="4">
        <v>1</v>
      </c>
      <c r="J8453" s="2" t="s">
        <v>73</v>
      </c>
      <c r="K8453" s="1">
        <f>Tabelle111[[#This Row],[Menge kg Nges]]/1000</f>
        <v>0.21</v>
      </c>
      <c r="L8453" s="1">
        <f>Tabelle111[[#This Row],[Menge kg P2O5]]/1000</f>
        <v>0.105</v>
      </c>
      <c r="M8453" s="1">
        <f>Tabelle111[[#This Row],[Menge t Nges]]/Tabelle111[[#This Row],[Anzahl Lieferscheine]]</f>
        <v>0.21</v>
      </c>
      <c r="N8453" s="1">
        <f>Tabelle111[[#This Row],[Menge t P2O5]]/Tabelle111[[#This Row],[Anzahl Lieferscheine]]</f>
        <v>0.105</v>
      </c>
    </row>
    <row r="8454" spans="1:14" x14ac:dyDescent="0.2">
      <c r="A8454" s="2" t="s">
        <v>43</v>
      </c>
      <c r="B8454" s="2" t="s">
        <v>44</v>
      </c>
      <c r="C8454" s="2" t="s">
        <v>6</v>
      </c>
      <c r="D8454" s="2" t="s">
        <v>7</v>
      </c>
      <c r="E8454" s="2" t="s">
        <v>12</v>
      </c>
      <c r="F8454" s="2" t="s">
        <v>61</v>
      </c>
      <c r="G8454" s="1">
        <v>741</v>
      </c>
      <c r="H8454" s="1">
        <v>253.5</v>
      </c>
      <c r="I8454" s="4">
        <v>2</v>
      </c>
      <c r="J8454" s="2" t="s">
        <v>73</v>
      </c>
      <c r="K8454" s="1">
        <f>Tabelle111[[#This Row],[Menge kg Nges]]/1000</f>
        <v>0.74099999999999999</v>
      </c>
      <c r="L8454" s="1">
        <f>Tabelle111[[#This Row],[Menge kg P2O5]]/1000</f>
        <v>0.2535</v>
      </c>
      <c r="M8454" s="1">
        <f>Tabelle111[[#This Row],[Menge t Nges]]/Tabelle111[[#This Row],[Anzahl Lieferscheine]]</f>
        <v>0.3705</v>
      </c>
      <c r="N8454" s="1">
        <f>Tabelle111[[#This Row],[Menge t P2O5]]/Tabelle111[[#This Row],[Anzahl Lieferscheine]]</f>
        <v>0.12675</v>
      </c>
    </row>
    <row r="8455" spans="1:14" x14ac:dyDescent="0.2">
      <c r="A8455" s="2" t="s">
        <v>43</v>
      </c>
      <c r="B8455" s="2" t="s">
        <v>37</v>
      </c>
      <c r="C8455" s="2" t="s">
        <v>6</v>
      </c>
      <c r="D8455" s="2" t="s">
        <v>7</v>
      </c>
      <c r="E8455" s="2" t="s">
        <v>9</v>
      </c>
      <c r="F8455" s="2" t="s">
        <v>61</v>
      </c>
      <c r="G8455" s="1">
        <v>927.86</v>
      </c>
      <c r="H8455" s="1">
        <v>404.31</v>
      </c>
      <c r="I8455" s="4">
        <v>10</v>
      </c>
      <c r="J8455" s="2" t="s">
        <v>73</v>
      </c>
      <c r="K8455" s="1">
        <f>Tabelle111[[#This Row],[Menge kg Nges]]/1000</f>
        <v>0.92786000000000002</v>
      </c>
      <c r="L8455" s="1">
        <f>Tabelle111[[#This Row],[Menge kg P2O5]]/1000</f>
        <v>0.40431</v>
      </c>
      <c r="M8455" s="1">
        <f>Tabelle111[[#This Row],[Menge t Nges]]/Tabelle111[[#This Row],[Anzahl Lieferscheine]]</f>
        <v>9.2786000000000007E-2</v>
      </c>
      <c r="N8455" s="1">
        <f>Tabelle111[[#This Row],[Menge t P2O5]]/Tabelle111[[#This Row],[Anzahl Lieferscheine]]</f>
        <v>4.0431000000000002E-2</v>
      </c>
    </row>
    <row r="8456" spans="1:14" x14ac:dyDescent="0.2">
      <c r="A8456" s="2" t="s">
        <v>43</v>
      </c>
      <c r="B8456" s="2" t="s">
        <v>37</v>
      </c>
      <c r="C8456" s="2" t="s">
        <v>6</v>
      </c>
      <c r="D8456" s="2" t="s">
        <v>7</v>
      </c>
      <c r="E8456" s="2" t="s">
        <v>11</v>
      </c>
      <c r="F8456" s="2" t="s">
        <v>61</v>
      </c>
      <c r="G8456" s="1">
        <v>920.05</v>
      </c>
      <c r="H8456" s="1">
        <v>437.45</v>
      </c>
      <c r="I8456" s="4">
        <v>6</v>
      </c>
      <c r="J8456" s="2" t="s">
        <v>73</v>
      </c>
      <c r="K8456" s="1">
        <f>Tabelle111[[#This Row],[Menge kg Nges]]/1000</f>
        <v>0.92004999999999992</v>
      </c>
      <c r="L8456" s="1">
        <f>Tabelle111[[#This Row],[Menge kg P2O5]]/1000</f>
        <v>0.43745000000000001</v>
      </c>
      <c r="M8456" s="1">
        <f>Tabelle111[[#This Row],[Menge t Nges]]/Tabelle111[[#This Row],[Anzahl Lieferscheine]]</f>
        <v>0.15334166666666665</v>
      </c>
      <c r="N8456" s="1">
        <f>Tabelle111[[#This Row],[Menge t P2O5]]/Tabelle111[[#This Row],[Anzahl Lieferscheine]]</f>
        <v>7.2908333333333339E-2</v>
      </c>
    </row>
    <row r="8457" spans="1:14" x14ac:dyDescent="0.2">
      <c r="A8457" s="2" t="s">
        <v>43</v>
      </c>
      <c r="B8457" s="2" t="s">
        <v>37</v>
      </c>
      <c r="C8457" s="2" t="s">
        <v>6</v>
      </c>
      <c r="D8457" s="2" t="s">
        <v>7</v>
      </c>
      <c r="E8457" s="2" t="s">
        <v>12</v>
      </c>
      <c r="F8457" s="2" t="s">
        <v>61</v>
      </c>
      <c r="G8457" s="1">
        <v>14679.92</v>
      </c>
      <c r="H8457" s="1">
        <v>5182.12</v>
      </c>
      <c r="I8457" s="4">
        <v>48</v>
      </c>
      <c r="J8457" s="2" t="s">
        <v>73</v>
      </c>
      <c r="K8457" s="1">
        <f>Tabelle111[[#This Row],[Menge kg Nges]]/1000</f>
        <v>14.679919999999999</v>
      </c>
      <c r="L8457" s="1">
        <f>Tabelle111[[#This Row],[Menge kg P2O5]]/1000</f>
        <v>5.1821200000000003</v>
      </c>
      <c r="M8457" s="1">
        <f>Tabelle111[[#This Row],[Menge t Nges]]/Tabelle111[[#This Row],[Anzahl Lieferscheine]]</f>
        <v>0.30583166666666667</v>
      </c>
      <c r="N8457" s="1">
        <f>Tabelle111[[#This Row],[Menge t P2O5]]/Tabelle111[[#This Row],[Anzahl Lieferscheine]]</f>
        <v>0.10796083333333334</v>
      </c>
    </row>
    <row r="8458" spans="1:14" x14ac:dyDescent="0.2">
      <c r="A8458" s="2" t="s">
        <v>43</v>
      </c>
      <c r="B8458" s="2" t="s">
        <v>37</v>
      </c>
      <c r="C8458" s="2" t="s">
        <v>6</v>
      </c>
      <c r="D8458" s="2" t="s">
        <v>7</v>
      </c>
      <c r="E8458" s="2" t="s">
        <v>13</v>
      </c>
      <c r="F8458" s="2" t="s">
        <v>61</v>
      </c>
      <c r="G8458" s="1">
        <v>3227.63</v>
      </c>
      <c r="H8458" s="1">
        <v>1719.2499999999998</v>
      </c>
      <c r="I8458" s="4">
        <v>15</v>
      </c>
      <c r="J8458" s="2" t="s">
        <v>73</v>
      </c>
      <c r="K8458" s="1">
        <f>Tabelle111[[#This Row],[Menge kg Nges]]/1000</f>
        <v>3.22763</v>
      </c>
      <c r="L8458" s="1">
        <f>Tabelle111[[#This Row],[Menge kg P2O5]]/1000</f>
        <v>1.7192499999999997</v>
      </c>
      <c r="M8458" s="1">
        <f>Tabelle111[[#This Row],[Menge t Nges]]/Tabelle111[[#This Row],[Anzahl Lieferscheine]]</f>
        <v>0.21517533333333333</v>
      </c>
      <c r="N8458" s="1">
        <f>Tabelle111[[#This Row],[Menge t P2O5]]/Tabelle111[[#This Row],[Anzahl Lieferscheine]]</f>
        <v>0.11461666666666664</v>
      </c>
    </row>
    <row r="8459" spans="1:14" x14ac:dyDescent="0.2">
      <c r="A8459" s="2" t="s">
        <v>43</v>
      </c>
      <c r="B8459" s="2" t="s">
        <v>37</v>
      </c>
      <c r="C8459" s="2" t="s">
        <v>6</v>
      </c>
      <c r="D8459" s="2" t="s">
        <v>7</v>
      </c>
      <c r="E8459" s="2" t="s">
        <v>14</v>
      </c>
      <c r="F8459" s="2" t="s">
        <v>61</v>
      </c>
      <c r="G8459" s="1">
        <v>1316.56</v>
      </c>
      <c r="H8459" s="1">
        <v>792.48</v>
      </c>
      <c r="I8459" s="4">
        <v>7</v>
      </c>
      <c r="J8459" s="2" t="s">
        <v>73</v>
      </c>
      <c r="K8459" s="1">
        <f>Tabelle111[[#This Row],[Menge kg Nges]]/1000</f>
        <v>1.31656</v>
      </c>
      <c r="L8459" s="1">
        <f>Tabelle111[[#This Row],[Menge kg P2O5]]/1000</f>
        <v>0.79248000000000007</v>
      </c>
      <c r="M8459" s="1">
        <f>Tabelle111[[#This Row],[Menge t Nges]]/Tabelle111[[#This Row],[Anzahl Lieferscheine]]</f>
        <v>0.18808</v>
      </c>
      <c r="N8459" s="1">
        <f>Tabelle111[[#This Row],[Menge t P2O5]]/Tabelle111[[#This Row],[Anzahl Lieferscheine]]</f>
        <v>0.11321142857142859</v>
      </c>
    </row>
    <row r="8460" spans="1:14" x14ac:dyDescent="0.2">
      <c r="A8460" s="2" t="s">
        <v>43</v>
      </c>
      <c r="B8460" s="2" t="s">
        <v>37</v>
      </c>
      <c r="C8460" s="2" t="s">
        <v>6</v>
      </c>
      <c r="D8460" s="2" t="s">
        <v>15</v>
      </c>
      <c r="E8460" s="2" t="s">
        <v>18</v>
      </c>
      <c r="F8460" s="2" t="s">
        <v>61</v>
      </c>
      <c r="G8460" s="1">
        <v>915.6</v>
      </c>
      <c r="H8460" s="1">
        <v>741.19999999999993</v>
      </c>
      <c r="I8460" s="4">
        <v>4</v>
      </c>
      <c r="J8460" s="2" t="s">
        <v>73</v>
      </c>
      <c r="K8460" s="1">
        <f>Tabelle111[[#This Row],[Menge kg Nges]]/1000</f>
        <v>0.91559999999999997</v>
      </c>
      <c r="L8460" s="1">
        <f>Tabelle111[[#This Row],[Menge kg P2O5]]/1000</f>
        <v>0.74119999999999997</v>
      </c>
      <c r="M8460" s="1">
        <f>Tabelle111[[#This Row],[Menge t Nges]]/Tabelle111[[#This Row],[Anzahl Lieferscheine]]</f>
        <v>0.22889999999999999</v>
      </c>
      <c r="N8460" s="1">
        <f>Tabelle111[[#This Row],[Menge t P2O5]]/Tabelle111[[#This Row],[Anzahl Lieferscheine]]</f>
        <v>0.18529999999999999</v>
      </c>
    </row>
    <row r="8461" spans="1:14" x14ac:dyDescent="0.2">
      <c r="A8461" s="2" t="s">
        <v>43</v>
      </c>
      <c r="B8461" s="2" t="s">
        <v>37</v>
      </c>
      <c r="C8461" s="2" t="s">
        <v>6</v>
      </c>
      <c r="D8461" s="2" t="s">
        <v>15</v>
      </c>
      <c r="E8461" s="2" t="s">
        <v>9</v>
      </c>
      <c r="F8461" s="2" t="s">
        <v>61</v>
      </c>
      <c r="G8461" s="1">
        <v>294.39999999999998</v>
      </c>
      <c r="H8461" s="1">
        <v>132</v>
      </c>
      <c r="I8461" s="4">
        <v>1</v>
      </c>
      <c r="J8461" s="2" t="s">
        <v>73</v>
      </c>
      <c r="K8461" s="1">
        <f>Tabelle111[[#This Row],[Menge kg Nges]]/1000</f>
        <v>0.2944</v>
      </c>
      <c r="L8461" s="1">
        <f>Tabelle111[[#This Row],[Menge kg P2O5]]/1000</f>
        <v>0.13200000000000001</v>
      </c>
      <c r="M8461" s="1">
        <f>Tabelle111[[#This Row],[Menge t Nges]]/Tabelle111[[#This Row],[Anzahl Lieferscheine]]</f>
        <v>0.2944</v>
      </c>
      <c r="N8461" s="1">
        <f>Tabelle111[[#This Row],[Menge t P2O5]]/Tabelle111[[#This Row],[Anzahl Lieferscheine]]</f>
        <v>0.13200000000000001</v>
      </c>
    </row>
    <row r="8462" spans="1:14" x14ac:dyDescent="0.2">
      <c r="A8462" s="2" t="s">
        <v>43</v>
      </c>
      <c r="B8462" s="2" t="s">
        <v>38</v>
      </c>
      <c r="C8462" s="2" t="s">
        <v>6</v>
      </c>
      <c r="D8462" s="2" t="s">
        <v>7</v>
      </c>
      <c r="E8462" s="2" t="s">
        <v>14</v>
      </c>
      <c r="F8462" s="2" t="s">
        <v>61</v>
      </c>
      <c r="G8462" s="1">
        <v>2517.7999999999997</v>
      </c>
      <c r="H8462" s="1">
        <v>1422.5</v>
      </c>
      <c r="I8462" s="4">
        <v>9</v>
      </c>
      <c r="J8462" s="2" t="s">
        <v>73</v>
      </c>
      <c r="K8462" s="1">
        <f>Tabelle111[[#This Row],[Menge kg Nges]]/1000</f>
        <v>2.5177999999999998</v>
      </c>
      <c r="L8462" s="1">
        <f>Tabelle111[[#This Row],[Menge kg P2O5]]/1000</f>
        <v>1.4225000000000001</v>
      </c>
      <c r="M8462" s="1">
        <f>Tabelle111[[#This Row],[Menge t Nges]]/Tabelle111[[#This Row],[Anzahl Lieferscheine]]</f>
        <v>0.27975555555555554</v>
      </c>
      <c r="N8462" s="1">
        <f>Tabelle111[[#This Row],[Menge t P2O5]]/Tabelle111[[#This Row],[Anzahl Lieferscheine]]</f>
        <v>0.15805555555555556</v>
      </c>
    </row>
    <row r="8463" spans="1:14" x14ac:dyDescent="0.2">
      <c r="A8463" s="2" t="s">
        <v>43</v>
      </c>
      <c r="B8463" s="2" t="s">
        <v>40</v>
      </c>
      <c r="C8463" s="2" t="s">
        <v>6</v>
      </c>
      <c r="D8463" s="2" t="s">
        <v>7</v>
      </c>
      <c r="E8463" s="2" t="s">
        <v>9</v>
      </c>
      <c r="F8463" s="2" t="s">
        <v>61</v>
      </c>
      <c r="G8463" s="1">
        <v>241.75</v>
      </c>
      <c r="H8463" s="1">
        <v>126</v>
      </c>
      <c r="I8463" s="4">
        <v>2</v>
      </c>
      <c r="J8463" s="2" t="s">
        <v>73</v>
      </c>
      <c r="K8463" s="1">
        <f>Tabelle111[[#This Row],[Menge kg Nges]]/1000</f>
        <v>0.24174999999999999</v>
      </c>
      <c r="L8463" s="1">
        <f>Tabelle111[[#This Row],[Menge kg P2O5]]/1000</f>
        <v>0.126</v>
      </c>
      <c r="M8463" s="1">
        <f>Tabelle111[[#This Row],[Menge t Nges]]/Tabelle111[[#This Row],[Anzahl Lieferscheine]]</f>
        <v>0.120875</v>
      </c>
      <c r="N8463" s="1">
        <f>Tabelle111[[#This Row],[Menge t P2O5]]/Tabelle111[[#This Row],[Anzahl Lieferscheine]]</f>
        <v>6.3E-2</v>
      </c>
    </row>
    <row r="8464" spans="1:14" x14ac:dyDescent="0.2">
      <c r="A8464" s="2" t="s">
        <v>43</v>
      </c>
      <c r="B8464" s="2" t="s">
        <v>40</v>
      </c>
      <c r="C8464" s="2" t="s">
        <v>6</v>
      </c>
      <c r="D8464" s="2" t="s">
        <v>7</v>
      </c>
      <c r="E8464" s="2" t="s">
        <v>11</v>
      </c>
      <c r="F8464" s="2" t="s">
        <v>61</v>
      </c>
      <c r="G8464" s="1">
        <v>255</v>
      </c>
      <c r="H8464" s="1">
        <v>114.8</v>
      </c>
      <c r="I8464" s="4">
        <v>2</v>
      </c>
      <c r="J8464" s="2" t="s">
        <v>73</v>
      </c>
      <c r="K8464" s="1">
        <f>Tabelle111[[#This Row],[Menge kg Nges]]/1000</f>
        <v>0.255</v>
      </c>
      <c r="L8464" s="1">
        <f>Tabelle111[[#This Row],[Menge kg P2O5]]/1000</f>
        <v>0.1148</v>
      </c>
      <c r="M8464" s="1">
        <f>Tabelle111[[#This Row],[Menge t Nges]]/Tabelle111[[#This Row],[Anzahl Lieferscheine]]</f>
        <v>0.1275</v>
      </c>
      <c r="N8464" s="1">
        <f>Tabelle111[[#This Row],[Menge t P2O5]]/Tabelle111[[#This Row],[Anzahl Lieferscheine]]</f>
        <v>5.74E-2</v>
      </c>
    </row>
    <row r="8465" spans="1:14" x14ac:dyDescent="0.2">
      <c r="A8465" s="2" t="s">
        <v>43</v>
      </c>
      <c r="B8465" s="2" t="s">
        <v>40</v>
      </c>
      <c r="C8465" s="2" t="s">
        <v>6</v>
      </c>
      <c r="D8465" s="2" t="s">
        <v>7</v>
      </c>
      <c r="E8465" s="2" t="s">
        <v>14</v>
      </c>
      <c r="F8465" s="2" t="s">
        <v>61</v>
      </c>
      <c r="G8465" s="1">
        <v>1490</v>
      </c>
      <c r="H8465" s="1">
        <v>828</v>
      </c>
      <c r="I8465" s="4">
        <v>4</v>
      </c>
      <c r="J8465" s="2" t="s">
        <v>73</v>
      </c>
      <c r="K8465" s="1">
        <f>Tabelle111[[#This Row],[Menge kg Nges]]/1000</f>
        <v>1.49</v>
      </c>
      <c r="L8465" s="1">
        <f>Tabelle111[[#This Row],[Menge kg P2O5]]/1000</f>
        <v>0.82799999999999996</v>
      </c>
      <c r="M8465" s="1">
        <f>Tabelle111[[#This Row],[Menge t Nges]]/Tabelle111[[#This Row],[Anzahl Lieferscheine]]</f>
        <v>0.3725</v>
      </c>
      <c r="N8465" s="1">
        <f>Tabelle111[[#This Row],[Menge t P2O5]]/Tabelle111[[#This Row],[Anzahl Lieferscheine]]</f>
        <v>0.20699999999999999</v>
      </c>
    </row>
    <row r="8466" spans="1:14" x14ac:dyDescent="0.2">
      <c r="A8466" s="2" t="s">
        <v>43</v>
      </c>
      <c r="B8466" s="2" t="s">
        <v>40</v>
      </c>
      <c r="C8466" s="2" t="s">
        <v>6</v>
      </c>
      <c r="D8466" s="2" t="s">
        <v>15</v>
      </c>
      <c r="E8466" s="2" t="s">
        <v>18</v>
      </c>
      <c r="F8466" s="2" t="s">
        <v>61</v>
      </c>
      <c r="G8466" s="1">
        <v>416.3</v>
      </c>
      <c r="H8466" s="1">
        <v>225.4</v>
      </c>
      <c r="I8466" s="4">
        <v>1</v>
      </c>
      <c r="J8466" s="2" t="s">
        <v>73</v>
      </c>
      <c r="K8466" s="1">
        <f>Tabelle111[[#This Row],[Menge kg Nges]]/1000</f>
        <v>0.4163</v>
      </c>
      <c r="L8466" s="1">
        <f>Tabelle111[[#This Row],[Menge kg P2O5]]/1000</f>
        <v>0.22540000000000002</v>
      </c>
      <c r="M8466" s="1">
        <f>Tabelle111[[#This Row],[Menge t Nges]]/Tabelle111[[#This Row],[Anzahl Lieferscheine]]</f>
        <v>0.4163</v>
      </c>
      <c r="N8466" s="1">
        <f>Tabelle111[[#This Row],[Menge t P2O5]]/Tabelle111[[#This Row],[Anzahl Lieferscheine]]</f>
        <v>0.22540000000000002</v>
      </c>
    </row>
    <row r="8467" spans="1:14" x14ac:dyDescent="0.2">
      <c r="A8467" s="2" t="s">
        <v>43</v>
      </c>
      <c r="B8467" s="2" t="s">
        <v>42</v>
      </c>
      <c r="C8467" s="2" t="s">
        <v>6</v>
      </c>
      <c r="D8467" s="2" t="s">
        <v>7</v>
      </c>
      <c r="E8467" s="2" t="s">
        <v>13</v>
      </c>
      <c r="F8467" s="2" t="s">
        <v>61</v>
      </c>
      <c r="G8467" s="1">
        <v>1193.3999999999999</v>
      </c>
      <c r="H8467" s="1">
        <v>631.80000000000007</v>
      </c>
      <c r="I8467" s="4">
        <v>4</v>
      </c>
      <c r="J8467" s="2" t="s">
        <v>73</v>
      </c>
      <c r="K8467" s="1">
        <f>Tabelle111[[#This Row],[Menge kg Nges]]/1000</f>
        <v>1.1933999999999998</v>
      </c>
      <c r="L8467" s="1">
        <f>Tabelle111[[#This Row],[Menge kg P2O5]]/1000</f>
        <v>0.63180000000000003</v>
      </c>
      <c r="M8467" s="1">
        <f>Tabelle111[[#This Row],[Menge t Nges]]/Tabelle111[[#This Row],[Anzahl Lieferscheine]]</f>
        <v>0.29834999999999995</v>
      </c>
      <c r="N8467" s="1">
        <f>Tabelle111[[#This Row],[Menge t P2O5]]/Tabelle111[[#This Row],[Anzahl Lieferscheine]]</f>
        <v>0.15795000000000001</v>
      </c>
    </row>
    <row r="8468" spans="1:14" x14ac:dyDescent="0.2">
      <c r="A8468" s="2" t="s">
        <v>43</v>
      </c>
      <c r="B8468" s="2" t="s">
        <v>42</v>
      </c>
      <c r="C8468" s="2" t="s">
        <v>6</v>
      </c>
      <c r="D8468" s="2" t="s">
        <v>7</v>
      </c>
      <c r="E8468" s="2" t="s">
        <v>14</v>
      </c>
      <c r="F8468" s="2" t="s">
        <v>61</v>
      </c>
      <c r="G8468" s="1">
        <v>907.2</v>
      </c>
      <c r="H8468" s="1">
        <v>437.4</v>
      </c>
      <c r="I8468" s="4">
        <v>4</v>
      </c>
      <c r="J8468" s="2" t="s">
        <v>73</v>
      </c>
      <c r="K8468" s="1">
        <f>Tabelle111[[#This Row],[Menge kg Nges]]/1000</f>
        <v>0.90720000000000001</v>
      </c>
      <c r="L8468" s="1">
        <f>Tabelle111[[#This Row],[Menge kg P2O5]]/1000</f>
        <v>0.43739999999999996</v>
      </c>
      <c r="M8468" s="1">
        <f>Tabelle111[[#This Row],[Menge t Nges]]/Tabelle111[[#This Row],[Anzahl Lieferscheine]]</f>
        <v>0.2268</v>
      </c>
      <c r="N8468" s="1">
        <f>Tabelle111[[#This Row],[Menge t P2O5]]/Tabelle111[[#This Row],[Anzahl Lieferscheine]]</f>
        <v>0.10934999999999999</v>
      </c>
    </row>
    <row r="8469" spans="1:14" x14ac:dyDescent="0.2">
      <c r="A8469" s="2" t="s">
        <v>43</v>
      </c>
      <c r="B8469" s="2" t="s">
        <v>42</v>
      </c>
      <c r="C8469" s="2" t="s">
        <v>6</v>
      </c>
      <c r="D8469" s="2" t="s">
        <v>15</v>
      </c>
      <c r="E8469" s="2" t="s">
        <v>18</v>
      </c>
      <c r="F8469" s="2" t="s">
        <v>61</v>
      </c>
      <c r="G8469" s="1">
        <v>516.20000000000005</v>
      </c>
      <c r="H8469" s="1">
        <v>347.1</v>
      </c>
      <c r="I8469" s="4">
        <v>1</v>
      </c>
      <c r="J8469" s="2" t="s">
        <v>73</v>
      </c>
      <c r="K8469" s="1">
        <f>Tabelle111[[#This Row],[Menge kg Nges]]/1000</f>
        <v>0.51619999999999999</v>
      </c>
      <c r="L8469" s="1">
        <f>Tabelle111[[#This Row],[Menge kg P2O5]]/1000</f>
        <v>0.34710000000000002</v>
      </c>
      <c r="M8469" s="1">
        <f>Tabelle111[[#This Row],[Menge t Nges]]/Tabelle111[[#This Row],[Anzahl Lieferscheine]]</f>
        <v>0.51619999999999999</v>
      </c>
      <c r="N8469" s="1">
        <f>Tabelle111[[#This Row],[Menge t P2O5]]/Tabelle111[[#This Row],[Anzahl Lieferscheine]]</f>
        <v>0.34710000000000002</v>
      </c>
    </row>
    <row r="8470" spans="1:14" x14ac:dyDescent="0.2">
      <c r="A8470" s="2" t="s">
        <v>36</v>
      </c>
      <c r="B8470" s="2" t="s">
        <v>43</v>
      </c>
      <c r="C8470" s="2" t="s">
        <v>6</v>
      </c>
      <c r="D8470" s="2" t="s">
        <v>7</v>
      </c>
      <c r="E8470" s="2" t="s">
        <v>9</v>
      </c>
      <c r="F8470" s="2" t="s">
        <v>61</v>
      </c>
      <c r="G8470" s="1">
        <v>78</v>
      </c>
      <c r="H8470" s="1">
        <v>34</v>
      </c>
      <c r="I8470" s="4">
        <v>1</v>
      </c>
      <c r="J8470" s="2" t="s">
        <v>73</v>
      </c>
      <c r="K8470" s="1">
        <f>Tabelle111[[#This Row],[Menge kg Nges]]/1000</f>
        <v>7.8E-2</v>
      </c>
      <c r="L8470" s="1">
        <f>Tabelle111[[#This Row],[Menge kg P2O5]]/1000</f>
        <v>3.4000000000000002E-2</v>
      </c>
      <c r="M8470" s="1">
        <f>Tabelle111[[#This Row],[Menge t Nges]]/Tabelle111[[#This Row],[Anzahl Lieferscheine]]</f>
        <v>7.8E-2</v>
      </c>
      <c r="N8470" s="1">
        <f>Tabelle111[[#This Row],[Menge t P2O5]]/Tabelle111[[#This Row],[Anzahl Lieferscheine]]</f>
        <v>3.4000000000000002E-2</v>
      </c>
    </row>
    <row r="8471" spans="1:14" x14ac:dyDescent="0.2">
      <c r="A8471" s="2" t="s">
        <v>36</v>
      </c>
      <c r="B8471" s="2" t="s">
        <v>43</v>
      </c>
      <c r="C8471" s="2" t="s">
        <v>6</v>
      </c>
      <c r="D8471" s="2" t="s">
        <v>7</v>
      </c>
      <c r="E8471" s="2" t="s">
        <v>12</v>
      </c>
      <c r="F8471" s="2" t="s">
        <v>61</v>
      </c>
      <c r="G8471" s="1">
        <v>5485.2999999999993</v>
      </c>
      <c r="H8471" s="1">
        <v>2552.2999999999997</v>
      </c>
      <c r="I8471" s="4">
        <v>38</v>
      </c>
      <c r="J8471" s="2" t="s">
        <v>73</v>
      </c>
      <c r="K8471" s="1">
        <f>Tabelle111[[#This Row],[Menge kg Nges]]/1000</f>
        <v>5.4852999999999996</v>
      </c>
      <c r="L8471" s="1">
        <f>Tabelle111[[#This Row],[Menge kg P2O5]]/1000</f>
        <v>2.5522999999999998</v>
      </c>
      <c r="M8471" s="1">
        <f>Tabelle111[[#This Row],[Menge t Nges]]/Tabelle111[[#This Row],[Anzahl Lieferscheine]]</f>
        <v>0.14434999999999998</v>
      </c>
      <c r="N8471" s="1">
        <f>Tabelle111[[#This Row],[Menge t P2O5]]/Tabelle111[[#This Row],[Anzahl Lieferscheine]]</f>
        <v>6.7165789473684206E-2</v>
      </c>
    </row>
    <row r="8472" spans="1:14" x14ac:dyDescent="0.2">
      <c r="A8472" s="2" t="s">
        <v>36</v>
      </c>
      <c r="B8472" s="2" t="s">
        <v>43</v>
      </c>
      <c r="C8472" s="2" t="s">
        <v>6</v>
      </c>
      <c r="D8472" s="2" t="s">
        <v>7</v>
      </c>
      <c r="E8472" s="2" t="s">
        <v>14</v>
      </c>
      <c r="F8472" s="2" t="s">
        <v>61</v>
      </c>
      <c r="G8472" s="1">
        <v>3136</v>
      </c>
      <c r="H8472" s="1">
        <v>1568</v>
      </c>
      <c r="I8472" s="4">
        <v>23</v>
      </c>
      <c r="J8472" s="2" t="s">
        <v>73</v>
      </c>
      <c r="K8472" s="1">
        <f>Tabelle111[[#This Row],[Menge kg Nges]]/1000</f>
        <v>3.1360000000000001</v>
      </c>
      <c r="L8472" s="1">
        <f>Tabelle111[[#This Row],[Menge kg P2O5]]/1000</f>
        <v>1.5680000000000001</v>
      </c>
      <c r="M8472" s="1">
        <f>Tabelle111[[#This Row],[Menge t Nges]]/Tabelle111[[#This Row],[Anzahl Lieferscheine]]</f>
        <v>0.13634782608695653</v>
      </c>
      <c r="N8472" s="1">
        <f>Tabelle111[[#This Row],[Menge t P2O5]]/Tabelle111[[#This Row],[Anzahl Lieferscheine]]</f>
        <v>6.8173913043478265E-2</v>
      </c>
    </row>
    <row r="8473" spans="1:14" x14ac:dyDescent="0.2">
      <c r="A8473" s="2" t="s">
        <v>36</v>
      </c>
      <c r="B8473" s="2" t="s">
        <v>43</v>
      </c>
      <c r="C8473" s="2" t="s">
        <v>6</v>
      </c>
      <c r="D8473" s="2" t="s">
        <v>15</v>
      </c>
      <c r="E8473" s="2" t="s">
        <v>17</v>
      </c>
      <c r="F8473" s="2" t="s">
        <v>61</v>
      </c>
      <c r="G8473" s="1">
        <v>15</v>
      </c>
      <c r="H8473" s="1">
        <v>7.5</v>
      </c>
      <c r="I8473" s="4">
        <v>1</v>
      </c>
      <c r="J8473" s="2" t="s">
        <v>73</v>
      </c>
      <c r="K8473" s="1">
        <f>Tabelle111[[#This Row],[Menge kg Nges]]/1000</f>
        <v>1.4999999999999999E-2</v>
      </c>
      <c r="L8473" s="1">
        <f>Tabelle111[[#This Row],[Menge kg P2O5]]/1000</f>
        <v>7.4999999999999997E-3</v>
      </c>
      <c r="M8473" s="1">
        <f>Tabelle111[[#This Row],[Menge t Nges]]/Tabelle111[[#This Row],[Anzahl Lieferscheine]]</f>
        <v>1.4999999999999999E-2</v>
      </c>
      <c r="N8473" s="1">
        <f>Tabelle111[[#This Row],[Menge t P2O5]]/Tabelle111[[#This Row],[Anzahl Lieferscheine]]</f>
        <v>7.4999999999999997E-3</v>
      </c>
    </row>
    <row r="8474" spans="1:14" x14ac:dyDescent="0.2">
      <c r="A8474" s="2" t="s">
        <v>36</v>
      </c>
      <c r="B8474" s="2" t="s">
        <v>36</v>
      </c>
      <c r="C8474" s="2" t="s">
        <v>6</v>
      </c>
      <c r="D8474" s="2" t="s">
        <v>7</v>
      </c>
      <c r="E8474" s="2" t="s">
        <v>9</v>
      </c>
      <c r="F8474" s="2" t="s">
        <v>61</v>
      </c>
      <c r="G8474" s="1">
        <v>6147.25</v>
      </c>
      <c r="H8474" s="1">
        <v>2646.0999999999995</v>
      </c>
      <c r="I8474" s="4">
        <v>39</v>
      </c>
      <c r="J8474" s="2" t="s">
        <v>73</v>
      </c>
      <c r="K8474" s="1">
        <f>Tabelle111[[#This Row],[Menge kg Nges]]/1000</f>
        <v>6.1472499999999997</v>
      </c>
      <c r="L8474" s="1">
        <f>Tabelle111[[#This Row],[Menge kg P2O5]]/1000</f>
        <v>2.6460999999999997</v>
      </c>
      <c r="M8474" s="1">
        <f>Tabelle111[[#This Row],[Menge t Nges]]/Tabelle111[[#This Row],[Anzahl Lieferscheine]]</f>
        <v>0.15762179487179487</v>
      </c>
      <c r="N8474" s="1">
        <f>Tabelle111[[#This Row],[Menge t P2O5]]/Tabelle111[[#This Row],[Anzahl Lieferscheine]]</f>
        <v>6.784871794871794E-2</v>
      </c>
    </row>
    <row r="8475" spans="1:14" x14ac:dyDescent="0.2">
      <c r="A8475" s="2" t="s">
        <v>36</v>
      </c>
      <c r="B8475" s="2" t="s">
        <v>36</v>
      </c>
      <c r="C8475" s="2" t="s">
        <v>6</v>
      </c>
      <c r="D8475" s="2" t="s">
        <v>7</v>
      </c>
      <c r="E8475" s="2" t="s">
        <v>11</v>
      </c>
      <c r="F8475" s="2" t="s">
        <v>61</v>
      </c>
      <c r="G8475" s="1">
        <v>3410.78</v>
      </c>
      <c r="H8475" s="1">
        <v>1601.4399999999998</v>
      </c>
      <c r="I8475" s="4">
        <v>24</v>
      </c>
      <c r="J8475" s="2" t="s">
        <v>73</v>
      </c>
      <c r="K8475" s="1">
        <f>Tabelle111[[#This Row],[Menge kg Nges]]/1000</f>
        <v>3.4107800000000004</v>
      </c>
      <c r="L8475" s="1">
        <f>Tabelle111[[#This Row],[Menge kg P2O5]]/1000</f>
        <v>1.6014399999999998</v>
      </c>
      <c r="M8475" s="1">
        <f>Tabelle111[[#This Row],[Menge t Nges]]/Tabelle111[[#This Row],[Anzahl Lieferscheine]]</f>
        <v>0.14211583333333336</v>
      </c>
      <c r="N8475" s="1">
        <f>Tabelle111[[#This Row],[Menge t P2O5]]/Tabelle111[[#This Row],[Anzahl Lieferscheine]]</f>
        <v>6.6726666666666656E-2</v>
      </c>
    </row>
    <row r="8476" spans="1:14" x14ac:dyDescent="0.2">
      <c r="A8476" s="2" t="s">
        <v>36</v>
      </c>
      <c r="B8476" s="2" t="s">
        <v>36</v>
      </c>
      <c r="C8476" s="2" t="s">
        <v>6</v>
      </c>
      <c r="D8476" s="2" t="s">
        <v>7</v>
      </c>
      <c r="E8476" s="2" t="s">
        <v>12</v>
      </c>
      <c r="F8476" s="2" t="s">
        <v>61</v>
      </c>
      <c r="G8476" s="1">
        <v>22376.26</v>
      </c>
      <c r="H8476" s="1">
        <v>10061.340000000002</v>
      </c>
      <c r="I8476" s="4">
        <v>139</v>
      </c>
      <c r="J8476" s="2" t="s">
        <v>73</v>
      </c>
      <c r="K8476" s="1">
        <f>Tabelle111[[#This Row],[Menge kg Nges]]/1000</f>
        <v>22.376259999999998</v>
      </c>
      <c r="L8476" s="1">
        <f>Tabelle111[[#This Row],[Menge kg P2O5]]/1000</f>
        <v>10.061340000000001</v>
      </c>
      <c r="M8476" s="1">
        <f>Tabelle111[[#This Row],[Menge t Nges]]/Tabelle111[[#This Row],[Anzahl Lieferscheine]]</f>
        <v>0.16098028776978415</v>
      </c>
      <c r="N8476" s="1">
        <f>Tabelle111[[#This Row],[Menge t P2O5]]/Tabelle111[[#This Row],[Anzahl Lieferscheine]]</f>
        <v>7.2383741007194261E-2</v>
      </c>
    </row>
    <row r="8477" spans="1:14" x14ac:dyDescent="0.2">
      <c r="A8477" s="2" t="s">
        <v>36</v>
      </c>
      <c r="B8477" s="2" t="s">
        <v>36</v>
      </c>
      <c r="C8477" s="2" t="s">
        <v>6</v>
      </c>
      <c r="D8477" s="2" t="s">
        <v>7</v>
      </c>
      <c r="E8477" s="2" t="s">
        <v>13</v>
      </c>
      <c r="F8477" s="2" t="s">
        <v>61</v>
      </c>
      <c r="G8477" s="1">
        <v>6718.8499999999995</v>
      </c>
      <c r="H8477" s="1">
        <v>3666.02</v>
      </c>
      <c r="I8477" s="4">
        <v>30</v>
      </c>
      <c r="J8477" s="2" t="s">
        <v>73</v>
      </c>
      <c r="K8477" s="1">
        <f>Tabelle111[[#This Row],[Menge kg Nges]]/1000</f>
        <v>6.7188499999999998</v>
      </c>
      <c r="L8477" s="1">
        <f>Tabelle111[[#This Row],[Menge kg P2O5]]/1000</f>
        <v>3.6660200000000001</v>
      </c>
      <c r="M8477" s="1">
        <f>Tabelle111[[#This Row],[Menge t Nges]]/Tabelle111[[#This Row],[Anzahl Lieferscheine]]</f>
        <v>0.22396166666666667</v>
      </c>
      <c r="N8477" s="1">
        <f>Tabelle111[[#This Row],[Menge t P2O5]]/Tabelle111[[#This Row],[Anzahl Lieferscheine]]</f>
        <v>0.12220066666666667</v>
      </c>
    </row>
    <row r="8478" spans="1:14" x14ac:dyDescent="0.2">
      <c r="A8478" s="2" t="s">
        <v>36</v>
      </c>
      <c r="B8478" s="2" t="s">
        <v>36</v>
      </c>
      <c r="C8478" s="2" t="s">
        <v>6</v>
      </c>
      <c r="D8478" s="2" t="s">
        <v>7</v>
      </c>
      <c r="E8478" s="2" t="s">
        <v>14</v>
      </c>
      <c r="F8478" s="2" t="s">
        <v>61</v>
      </c>
      <c r="G8478" s="1">
        <v>7829.7999999999993</v>
      </c>
      <c r="H8478" s="1">
        <v>3748</v>
      </c>
      <c r="I8478" s="4">
        <v>67</v>
      </c>
      <c r="J8478" s="2" t="s">
        <v>73</v>
      </c>
      <c r="K8478" s="1">
        <f>Tabelle111[[#This Row],[Menge kg Nges]]/1000</f>
        <v>7.8297999999999996</v>
      </c>
      <c r="L8478" s="1">
        <f>Tabelle111[[#This Row],[Menge kg P2O5]]/1000</f>
        <v>3.7480000000000002</v>
      </c>
      <c r="M8478" s="1">
        <f>Tabelle111[[#This Row],[Menge t Nges]]/Tabelle111[[#This Row],[Anzahl Lieferscheine]]</f>
        <v>0.11686268656716417</v>
      </c>
      <c r="N8478" s="1">
        <f>Tabelle111[[#This Row],[Menge t P2O5]]/Tabelle111[[#This Row],[Anzahl Lieferscheine]]</f>
        <v>5.5940298507462689E-2</v>
      </c>
    </row>
    <row r="8479" spans="1:14" x14ac:dyDescent="0.2">
      <c r="A8479" s="2" t="s">
        <v>36</v>
      </c>
      <c r="B8479" s="2" t="s">
        <v>36</v>
      </c>
      <c r="C8479" s="2" t="s">
        <v>6</v>
      </c>
      <c r="D8479" s="2" t="s">
        <v>15</v>
      </c>
      <c r="E8479" s="2" t="s">
        <v>17</v>
      </c>
      <c r="F8479" s="2" t="s">
        <v>61</v>
      </c>
      <c r="G8479" s="1">
        <v>48</v>
      </c>
      <c r="H8479" s="1">
        <v>24</v>
      </c>
      <c r="I8479" s="4">
        <v>1</v>
      </c>
      <c r="J8479" s="2" t="s">
        <v>73</v>
      </c>
      <c r="K8479" s="1">
        <f>Tabelle111[[#This Row],[Menge kg Nges]]/1000</f>
        <v>4.8000000000000001E-2</v>
      </c>
      <c r="L8479" s="1">
        <f>Tabelle111[[#This Row],[Menge kg P2O5]]/1000</f>
        <v>2.4E-2</v>
      </c>
      <c r="M8479" s="1">
        <f>Tabelle111[[#This Row],[Menge t Nges]]/Tabelle111[[#This Row],[Anzahl Lieferscheine]]</f>
        <v>4.8000000000000001E-2</v>
      </c>
      <c r="N8479" s="1">
        <f>Tabelle111[[#This Row],[Menge t P2O5]]/Tabelle111[[#This Row],[Anzahl Lieferscheine]]</f>
        <v>2.4E-2</v>
      </c>
    </row>
    <row r="8480" spans="1:14" x14ac:dyDescent="0.2">
      <c r="A8480" s="2" t="s">
        <v>36</v>
      </c>
      <c r="B8480" s="2" t="s">
        <v>36</v>
      </c>
      <c r="C8480" s="2" t="s">
        <v>6</v>
      </c>
      <c r="D8480" s="2" t="s">
        <v>15</v>
      </c>
      <c r="E8480" s="2" t="s">
        <v>18</v>
      </c>
      <c r="F8480" s="2" t="s">
        <v>61</v>
      </c>
      <c r="G8480" s="1">
        <v>2255.16</v>
      </c>
      <c r="H8480" s="1">
        <v>1693.9300000000003</v>
      </c>
      <c r="I8480" s="4">
        <v>14</v>
      </c>
      <c r="J8480" s="2" t="s">
        <v>73</v>
      </c>
      <c r="K8480" s="1">
        <f>Tabelle111[[#This Row],[Menge kg Nges]]/1000</f>
        <v>2.2551600000000001</v>
      </c>
      <c r="L8480" s="1">
        <f>Tabelle111[[#This Row],[Menge kg P2O5]]/1000</f>
        <v>1.6939300000000004</v>
      </c>
      <c r="M8480" s="1">
        <f>Tabelle111[[#This Row],[Menge t Nges]]/Tabelle111[[#This Row],[Anzahl Lieferscheine]]</f>
        <v>0.16108285714285714</v>
      </c>
      <c r="N8480" s="1">
        <f>Tabelle111[[#This Row],[Menge t P2O5]]/Tabelle111[[#This Row],[Anzahl Lieferscheine]]</f>
        <v>0.12099500000000003</v>
      </c>
    </row>
    <row r="8481" spans="1:14" x14ac:dyDescent="0.2">
      <c r="A8481" s="2" t="s">
        <v>36</v>
      </c>
      <c r="B8481" s="2" t="s">
        <v>36</v>
      </c>
      <c r="C8481" s="2" t="s">
        <v>6</v>
      </c>
      <c r="D8481" s="2" t="s">
        <v>15</v>
      </c>
      <c r="E8481" s="2" t="s">
        <v>20</v>
      </c>
      <c r="F8481" s="2" t="s">
        <v>61</v>
      </c>
      <c r="G8481" s="1">
        <v>61.2</v>
      </c>
      <c r="H8481" s="1">
        <v>45</v>
      </c>
      <c r="I8481" s="4">
        <v>1</v>
      </c>
      <c r="J8481" s="2" t="s">
        <v>73</v>
      </c>
      <c r="K8481" s="1">
        <f>Tabelle111[[#This Row],[Menge kg Nges]]/1000</f>
        <v>6.1200000000000004E-2</v>
      </c>
      <c r="L8481" s="1">
        <f>Tabelle111[[#This Row],[Menge kg P2O5]]/1000</f>
        <v>4.4999999999999998E-2</v>
      </c>
      <c r="M8481" s="1">
        <f>Tabelle111[[#This Row],[Menge t Nges]]/Tabelle111[[#This Row],[Anzahl Lieferscheine]]</f>
        <v>6.1200000000000004E-2</v>
      </c>
      <c r="N8481" s="1">
        <f>Tabelle111[[#This Row],[Menge t P2O5]]/Tabelle111[[#This Row],[Anzahl Lieferscheine]]</f>
        <v>4.4999999999999998E-2</v>
      </c>
    </row>
    <row r="8482" spans="1:14" x14ac:dyDescent="0.2">
      <c r="A8482" s="2" t="s">
        <v>36</v>
      </c>
      <c r="B8482" s="2" t="s">
        <v>36</v>
      </c>
      <c r="C8482" s="2" t="s">
        <v>6</v>
      </c>
      <c r="D8482" s="2" t="s">
        <v>15</v>
      </c>
      <c r="E8482" s="2" t="s">
        <v>9</v>
      </c>
      <c r="F8482" s="2" t="s">
        <v>61</v>
      </c>
      <c r="G8482" s="1">
        <v>11.04</v>
      </c>
      <c r="H8482" s="1">
        <v>4.95</v>
      </c>
      <c r="I8482" s="4">
        <v>1</v>
      </c>
      <c r="J8482" s="2" t="s">
        <v>73</v>
      </c>
      <c r="K8482" s="1">
        <f>Tabelle111[[#This Row],[Menge kg Nges]]/1000</f>
        <v>1.1039999999999999E-2</v>
      </c>
      <c r="L8482" s="1">
        <f>Tabelle111[[#This Row],[Menge kg P2O5]]/1000</f>
        <v>4.9500000000000004E-3</v>
      </c>
      <c r="M8482" s="1">
        <f>Tabelle111[[#This Row],[Menge t Nges]]/Tabelle111[[#This Row],[Anzahl Lieferscheine]]</f>
        <v>1.1039999999999999E-2</v>
      </c>
      <c r="N8482" s="1">
        <f>Tabelle111[[#This Row],[Menge t P2O5]]/Tabelle111[[#This Row],[Anzahl Lieferscheine]]</f>
        <v>4.9500000000000004E-3</v>
      </c>
    </row>
    <row r="8483" spans="1:14" x14ac:dyDescent="0.2">
      <c r="A8483" s="2" t="s">
        <v>36</v>
      </c>
      <c r="B8483" s="2" t="s">
        <v>36</v>
      </c>
      <c r="C8483" s="2" t="s">
        <v>6</v>
      </c>
      <c r="D8483" s="2" t="s">
        <v>15</v>
      </c>
      <c r="E8483" s="2" t="s">
        <v>23</v>
      </c>
      <c r="F8483" s="2" t="s">
        <v>61</v>
      </c>
      <c r="G8483" s="1">
        <v>246.1</v>
      </c>
      <c r="H8483" s="1">
        <v>104.85</v>
      </c>
      <c r="I8483" s="4">
        <v>2</v>
      </c>
      <c r="J8483" s="2" t="s">
        <v>73</v>
      </c>
      <c r="K8483" s="1">
        <f>Tabelle111[[#This Row],[Menge kg Nges]]/1000</f>
        <v>0.24609999999999999</v>
      </c>
      <c r="L8483" s="1">
        <f>Tabelle111[[#This Row],[Menge kg P2O5]]/1000</f>
        <v>0.10485</v>
      </c>
      <c r="M8483" s="1">
        <f>Tabelle111[[#This Row],[Menge t Nges]]/Tabelle111[[#This Row],[Anzahl Lieferscheine]]</f>
        <v>0.12304999999999999</v>
      </c>
      <c r="N8483" s="1">
        <f>Tabelle111[[#This Row],[Menge t P2O5]]/Tabelle111[[#This Row],[Anzahl Lieferscheine]]</f>
        <v>5.2424999999999999E-2</v>
      </c>
    </row>
    <row r="8484" spans="1:14" x14ac:dyDescent="0.2">
      <c r="A8484" s="2" t="s">
        <v>36</v>
      </c>
      <c r="B8484" s="2" t="s">
        <v>36</v>
      </c>
      <c r="C8484" s="2" t="s">
        <v>6</v>
      </c>
      <c r="D8484" s="2" t="s">
        <v>15</v>
      </c>
      <c r="E8484" s="2" t="s">
        <v>24</v>
      </c>
      <c r="F8484" s="2" t="s">
        <v>61</v>
      </c>
      <c r="G8484" s="1">
        <v>623</v>
      </c>
      <c r="H8484" s="1">
        <v>511.75</v>
      </c>
      <c r="I8484" s="4">
        <v>3</v>
      </c>
      <c r="J8484" s="2" t="s">
        <v>73</v>
      </c>
      <c r="K8484" s="1">
        <f>Tabelle111[[#This Row],[Menge kg Nges]]/1000</f>
        <v>0.623</v>
      </c>
      <c r="L8484" s="1">
        <f>Tabelle111[[#This Row],[Menge kg P2O5]]/1000</f>
        <v>0.51175000000000004</v>
      </c>
      <c r="M8484" s="1">
        <f>Tabelle111[[#This Row],[Menge t Nges]]/Tabelle111[[#This Row],[Anzahl Lieferscheine]]</f>
        <v>0.20766666666666667</v>
      </c>
      <c r="N8484" s="1">
        <f>Tabelle111[[#This Row],[Menge t P2O5]]/Tabelle111[[#This Row],[Anzahl Lieferscheine]]</f>
        <v>0.17058333333333334</v>
      </c>
    </row>
    <row r="8485" spans="1:14" x14ac:dyDescent="0.2">
      <c r="A8485" s="2" t="s">
        <v>36</v>
      </c>
      <c r="B8485" s="2" t="s">
        <v>36</v>
      </c>
      <c r="C8485" s="2" t="s">
        <v>25</v>
      </c>
      <c r="D8485" s="2" t="s">
        <v>25</v>
      </c>
      <c r="E8485" s="2" t="s">
        <v>26</v>
      </c>
      <c r="F8485" s="2" t="s">
        <v>61</v>
      </c>
      <c r="G8485" s="1">
        <v>0</v>
      </c>
      <c r="H8485" s="1">
        <v>649.52</v>
      </c>
      <c r="I8485" s="4">
        <v>10</v>
      </c>
      <c r="J8485" s="2" t="s">
        <v>73</v>
      </c>
      <c r="K8485" s="1">
        <f>Tabelle111[[#This Row],[Menge kg Nges]]/1000</f>
        <v>0</v>
      </c>
      <c r="L8485" s="1">
        <f>Tabelle111[[#This Row],[Menge kg P2O5]]/1000</f>
        <v>0.64951999999999999</v>
      </c>
      <c r="M8485" s="1">
        <f>Tabelle111[[#This Row],[Menge t Nges]]/Tabelle111[[#This Row],[Anzahl Lieferscheine]]</f>
        <v>0</v>
      </c>
      <c r="N8485" s="1">
        <f>Tabelle111[[#This Row],[Menge t P2O5]]/Tabelle111[[#This Row],[Anzahl Lieferscheine]]</f>
        <v>6.4951999999999996E-2</v>
      </c>
    </row>
    <row r="8486" spans="1:14" x14ac:dyDescent="0.2">
      <c r="A8486" s="2" t="s">
        <v>36</v>
      </c>
      <c r="B8486" s="2" t="s">
        <v>44</v>
      </c>
      <c r="C8486" s="2" t="s">
        <v>6</v>
      </c>
      <c r="D8486" s="2" t="s">
        <v>7</v>
      </c>
      <c r="E8486" s="2" t="s">
        <v>12</v>
      </c>
      <c r="F8486" s="2" t="s">
        <v>61</v>
      </c>
      <c r="G8486" s="1">
        <v>1883.5500000000002</v>
      </c>
      <c r="H8486" s="1">
        <v>926.55</v>
      </c>
      <c r="I8486" s="4">
        <v>6</v>
      </c>
      <c r="J8486" s="2" t="s">
        <v>73</v>
      </c>
      <c r="K8486" s="1">
        <f>Tabelle111[[#This Row],[Menge kg Nges]]/1000</f>
        <v>1.8835500000000003</v>
      </c>
      <c r="L8486" s="1">
        <f>Tabelle111[[#This Row],[Menge kg P2O5]]/1000</f>
        <v>0.92654999999999998</v>
      </c>
      <c r="M8486" s="1">
        <f>Tabelle111[[#This Row],[Menge t Nges]]/Tabelle111[[#This Row],[Anzahl Lieferscheine]]</f>
        <v>0.31392500000000007</v>
      </c>
      <c r="N8486" s="1">
        <f>Tabelle111[[#This Row],[Menge t P2O5]]/Tabelle111[[#This Row],[Anzahl Lieferscheine]]</f>
        <v>0.15442500000000001</v>
      </c>
    </row>
    <row r="8487" spans="1:14" x14ac:dyDescent="0.2">
      <c r="A8487" s="2" t="s">
        <v>36</v>
      </c>
      <c r="B8487" s="2" t="s">
        <v>47</v>
      </c>
      <c r="C8487" s="2" t="s">
        <v>6</v>
      </c>
      <c r="D8487" s="2" t="s">
        <v>7</v>
      </c>
      <c r="E8487" s="2" t="s">
        <v>14</v>
      </c>
      <c r="F8487" s="2" t="s">
        <v>61</v>
      </c>
      <c r="G8487" s="1">
        <v>108</v>
      </c>
      <c r="H8487" s="1">
        <v>54</v>
      </c>
      <c r="I8487" s="4">
        <v>1</v>
      </c>
      <c r="J8487" s="2" t="s">
        <v>73</v>
      </c>
      <c r="K8487" s="1">
        <f>Tabelle111[[#This Row],[Menge kg Nges]]/1000</f>
        <v>0.108</v>
      </c>
      <c r="L8487" s="1">
        <f>Tabelle111[[#This Row],[Menge kg P2O5]]/1000</f>
        <v>5.3999999999999999E-2</v>
      </c>
      <c r="M8487" s="1">
        <f>Tabelle111[[#This Row],[Menge t Nges]]/Tabelle111[[#This Row],[Anzahl Lieferscheine]]</f>
        <v>0.108</v>
      </c>
      <c r="N8487" s="1">
        <f>Tabelle111[[#This Row],[Menge t P2O5]]/Tabelle111[[#This Row],[Anzahl Lieferscheine]]</f>
        <v>5.3999999999999999E-2</v>
      </c>
    </row>
    <row r="8488" spans="1:14" x14ac:dyDescent="0.2">
      <c r="A8488" s="2" t="s">
        <v>36</v>
      </c>
      <c r="B8488" s="2" t="s">
        <v>47</v>
      </c>
      <c r="C8488" s="2" t="s">
        <v>25</v>
      </c>
      <c r="D8488" s="2" t="s">
        <v>25</v>
      </c>
      <c r="E8488" s="2" t="s">
        <v>26</v>
      </c>
      <c r="F8488" s="2" t="s">
        <v>61</v>
      </c>
      <c r="G8488" s="1">
        <v>0</v>
      </c>
      <c r="H8488" s="1">
        <v>101.2</v>
      </c>
      <c r="I8488" s="4">
        <v>1</v>
      </c>
      <c r="J8488" s="2" t="s">
        <v>73</v>
      </c>
      <c r="K8488" s="1">
        <f>Tabelle111[[#This Row],[Menge kg Nges]]/1000</f>
        <v>0</v>
      </c>
      <c r="L8488" s="1">
        <f>Tabelle111[[#This Row],[Menge kg P2O5]]/1000</f>
        <v>0.1012</v>
      </c>
      <c r="M8488" s="1">
        <f>Tabelle111[[#This Row],[Menge t Nges]]/Tabelle111[[#This Row],[Anzahl Lieferscheine]]</f>
        <v>0</v>
      </c>
      <c r="N8488" s="1">
        <f>Tabelle111[[#This Row],[Menge t P2O5]]/Tabelle111[[#This Row],[Anzahl Lieferscheine]]</f>
        <v>0.1012</v>
      </c>
    </row>
    <row r="8489" spans="1:14" x14ac:dyDescent="0.2">
      <c r="A8489" s="2" t="s">
        <v>36</v>
      </c>
      <c r="B8489" s="2" t="s">
        <v>37</v>
      </c>
      <c r="C8489" s="2" t="s">
        <v>6</v>
      </c>
      <c r="D8489" s="2" t="s">
        <v>7</v>
      </c>
      <c r="E8489" s="2" t="s">
        <v>9</v>
      </c>
      <c r="F8489" s="2" t="s">
        <v>61</v>
      </c>
      <c r="G8489" s="1">
        <v>1359.8</v>
      </c>
      <c r="H8489" s="1">
        <v>592.5</v>
      </c>
      <c r="I8489" s="4">
        <v>7</v>
      </c>
      <c r="J8489" s="2" t="s">
        <v>73</v>
      </c>
      <c r="K8489" s="1">
        <f>Tabelle111[[#This Row],[Menge kg Nges]]/1000</f>
        <v>1.3597999999999999</v>
      </c>
      <c r="L8489" s="1">
        <f>Tabelle111[[#This Row],[Menge kg P2O5]]/1000</f>
        <v>0.59250000000000003</v>
      </c>
      <c r="M8489" s="1">
        <f>Tabelle111[[#This Row],[Menge t Nges]]/Tabelle111[[#This Row],[Anzahl Lieferscheine]]</f>
        <v>0.19425714285714285</v>
      </c>
      <c r="N8489" s="1">
        <f>Tabelle111[[#This Row],[Menge t P2O5]]/Tabelle111[[#This Row],[Anzahl Lieferscheine]]</f>
        <v>8.4642857142857145E-2</v>
      </c>
    </row>
    <row r="8490" spans="1:14" x14ac:dyDescent="0.2">
      <c r="A8490" s="2" t="s">
        <v>36</v>
      </c>
      <c r="B8490" s="2" t="s">
        <v>37</v>
      </c>
      <c r="C8490" s="2" t="s">
        <v>6</v>
      </c>
      <c r="D8490" s="2" t="s">
        <v>7</v>
      </c>
      <c r="E8490" s="2" t="s">
        <v>11</v>
      </c>
      <c r="F8490" s="2" t="s">
        <v>61</v>
      </c>
      <c r="G8490" s="1">
        <v>655.7</v>
      </c>
      <c r="H8490" s="1">
        <v>290.05</v>
      </c>
      <c r="I8490" s="4">
        <v>2</v>
      </c>
      <c r="J8490" s="2" t="s">
        <v>73</v>
      </c>
      <c r="K8490" s="1">
        <f>Tabelle111[[#This Row],[Menge kg Nges]]/1000</f>
        <v>0.65570000000000006</v>
      </c>
      <c r="L8490" s="1">
        <f>Tabelle111[[#This Row],[Menge kg P2O5]]/1000</f>
        <v>0.29005000000000003</v>
      </c>
      <c r="M8490" s="1">
        <f>Tabelle111[[#This Row],[Menge t Nges]]/Tabelle111[[#This Row],[Anzahl Lieferscheine]]</f>
        <v>0.32785000000000003</v>
      </c>
      <c r="N8490" s="1">
        <f>Tabelle111[[#This Row],[Menge t P2O5]]/Tabelle111[[#This Row],[Anzahl Lieferscheine]]</f>
        <v>0.14502500000000002</v>
      </c>
    </row>
    <row r="8491" spans="1:14" x14ac:dyDescent="0.2">
      <c r="A8491" s="2" t="s">
        <v>36</v>
      </c>
      <c r="B8491" s="2" t="s">
        <v>37</v>
      </c>
      <c r="C8491" s="2" t="s">
        <v>6</v>
      </c>
      <c r="D8491" s="2" t="s">
        <v>7</v>
      </c>
      <c r="E8491" s="2" t="s">
        <v>12</v>
      </c>
      <c r="F8491" s="2" t="s">
        <v>61</v>
      </c>
      <c r="G8491" s="1">
        <v>6313.4400000000005</v>
      </c>
      <c r="H8491" s="1">
        <v>3513.9399999999996</v>
      </c>
      <c r="I8491" s="4">
        <v>36</v>
      </c>
      <c r="J8491" s="2" t="s">
        <v>73</v>
      </c>
      <c r="K8491" s="1">
        <f>Tabelle111[[#This Row],[Menge kg Nges]]/1000</f>
        <v>6.3134400000000008</v>
      </c>
      <c r="L8491" s="1">
        <f>Tabelle111[[#This Row],[Menge kg P2O5]]/1000</f>
        <v>3.5139399999999994</v>
      </c>
      <c r="M8491" s="1">
        <f>Tabelle111[[#This Row],[Menge t Nges]]/Tabelle111[[#This Row],[Anzahl Lieferscheine]]</f>
        <v>0.17537333333333335</v>
      </c>
      <c r="N8491" s="1">
        <f>Tabelle111[[#This Row],[Menge t P2O5]]/Tabelle111[[#This Row],[Anzahl Lieferscheine]]</f>
        <v>9.7609444444444429E-2</v>
      </c>
    </row>
    <row r="8492" spans="1:14" x14ac:dyDescent="0.2">
      <c r="A8492" s="2" t="s">
        <v>36</v>
      </c>
      <c r="B8492" s="2" t="s">
        <v>37</v>
      </c>
      <c r="C8492" s="2" t="s">
        <v>6</v>
      </c>
      <c r="D8492" s="2" t="s">
        <v>7</v>
      </c>
      <c r="E8492" s="2" t="s">
        <v>13</v>
      </c>
      <c r="F8492" s="2" t="s">
        <v>61</v>
      </c>
      <c r="G8492" s="1">
        <v>709</v>
      </c>
      <c r="H8492" s="1">
        <v>388.12</v>
      </c>
      <c r="I8492" s="4">
        <v>4</v>
      </c>
      <c r="J8492" s="2" t="s">
        <v>73</v>
      </c>
      <c r="K8492" s="1">
        <f>Tabelle111[[#This Row],[Menge kg Nges]]/1000</f>
        <v>0.70899999999999996</v>
      </c>
      <c r="L8492" s="1">
        <f>Tabelle111[[#This Row],[Menge kg P2O5]]/1000</f>
        <v>0.38812000000000002</v>
      </c>
      <c r="M8492" s="1">
        <f>Tabelle111[[#This Row],[Menge t Nges]]/Tabelle111[[#This Row],[Anzahl Lieferscheine]]</f>
        <v>0.17724999999999999</v>
      </c>
      <c r="N8492" s="1">
        <f>Tabelle111[[#This Row],[Menge t P2O5]]/Tabelle111[[#This Row],[Anzahl Lieferscheine]]</f>
        <v>9.7030000000000005E-2</v>
      </c>
    </row>
    <row r="8493" spans="1:14" x14ac:dyDescent="0.2">
      <c r="A8493" s="2" t="s">
        <v>36</v>
      </c>
      <c r="B8493" s="2" t="s">
        <v>37</v>
      </c>
      <c r="C8493" s="2" t="s">
        <v>6</v>
      </c>
      <c r="D8493" s="2" t="s">
        <v>7</v>
      </c>
      <c r="E8493" s="2" t="s">
        <v>14</v>
      </c>
      <c r="F8493" s="2" t="s">
        <v>61</v>
      </c>
      <c r="G8493" s="1">
        <v>9974.2500000000036</v>
      </c>
      <c r="H8493" s="1">
        <v>5190.6600000000017</v>
      </c>
      <c r="I8493" s="4">
        <v>60</v>
      </c>
      <c r="J8493" s="2" t="s">
        <v>73</v>
      </c>
      <c r="K8493" s="1">
        <f>Tabelle111[[#This Row],[Menge kg Nges]]/1000</f>
        <v>9.9742500000000032</v>
      </c>
      <c r="L8493" s="1">
        <f>Tabelle111[[#This Row],[Menge kg P2O5]]/1000</f>
        <v>5.1906600000000021</v>
      </c>
      <c r="M8493" s="1">
        <f>Tabelle111[[#This Row],[Menge t Nges]]/Tabelle111[[#This Row],[Anzahl Lieferscheine]]</f>
        <v>0.16623750000000007</v>
      </c>
      <c r="N8493" s="1">
        <f>Tabelle111[[#This Row],[Menge t P2O5]]/Tabelle111[[#This Row],[Anzahl Lieferscheine]]</f>
        <v>8.6511000000000032E-2</v>
      </c>
    </row>
    <row r="8494" spans="1:14" x14ac:dyDescent="0.2">
      <c r="A8494" s="2" t="s">
        <v>36</v>
      </c>
      <c r="B8494" s="2" t="s">
        <v>37</v>
      </c>
      <c r="C8494" s="2" t="s">
        <v>6</v>
      </c>
      <c r="D8494" s="2" t="s">
        <v>15</v>
      </c>
      <c r="E8494" s="2" t="s">
        <v>9</v>
      </c>
      <c r="F8494" s="2" t="s">
        <v>61</v>
      </c>
      <c r="G8494" s="1">
        <v>254</v>
      </c>
      <c r="H8494" s="1">
        <v>110.25</v>
      </c>
      <c r="I8494" s="4">
        <v>3</v>
      </c>
      <c r="J8494" s="2" t="s">
        <v>73</v>
      </c>
      <c r="K8494" s="1">
        <f>Tabelle111[[#This Row],[Menge kg Nges]]/1000</f>
        <v>0.254</v>
      </c>
      <c r="L8494" s="1">
        <f>Tabelle111[[#This Row],[Menge kg P2O5]]/1000</f>
        <v>0.11025</v>
      </c>
      <c r="M8494" s="1">
        <f>Tabelle111[[#This Row],[Menge t Nges]]/Tabelle111[[#This Row],[Anzahl Lieferscheine]]</f>
        <v>8.4666666666666668E-2</v>
      </c>
      <c r="N8494" s="1">
        <f>Tabelle111[[#This Row],[Menge t P2O5]]/Tabelle111[[#This Row],[Anzahl Lieferscheine]]</f>
        <v>3.6749999999999998E-2</v>
      </c>
    </row>
    <row r="8495" spans="1:14" x14ac:dyDescent="0.2">
      <c r="A8495" s="2" t="s">
        <v>36</v>
      </c>
      <c r="B8495" s="2" t="s">
        <v>37</v>
      </c>
      <c r="C8495" s="2" t="s">
        <v>6</v>
      </c>
      <c r="D8495" s="2" t="s">
        <v>15</v>
      </c>
      <c r="E8495" s="2" t="s">
        <v>10</v>
      </c>
      <c r="F8495" s="2" t="s">
        <v>61</v>
      </c>
      <c r="G8495" s="1">
        <v>92.4</v>
      </c>
      <c r="H8495" s="1">
        <v>29.4</v>
      </c>
      <c r="I8495" s="4">
        <v>1</v>
      </c>
      <c r="J8495" s="2" t="s">
        <v>73</v>
      </c>
      <c r="K8495" s="1">
        <f>Tabelle111[[#This Row],[Menge kg Nges]]/1000</f>
        <v>9.240000000000001E-2</v>
      </c>
      <c r="L8495" s="1">
        <f>Tabelle111[[#This Row],[Menge kg P2O5]]/1000</f>
        <v>2.9399999999999999E-2</v>
      </c>
      <c r="M8495" s="1">
        <f>Tabelle111[[#This Row],[Menge t Nges]]/Tabelle111[[#This Row],[Anzahl Lieferscheine]]</f>
        <v>9.240000000000001E-2</v>
      </c>
      <c r="N8495" s="1">
        <f>Tabelle111[[#This Row],[Menge t P2O5]]/Tabelle111[[#This Row],[Anzahl Lieferscheine]]</f>
        <v>2.9399999999999999E-2</v>
      </c>
    </row>
    <row r="8496" spans="1:14" x14ac:dyDescent="0.2">
      <c r="A8496" s="2" t="s">
        <v>36</v>
      </c>
      <c r="B8496" s="2" t="s">
        <v>37</v>
      </c>
      <c r="C8496" s="2" t="s">
        <v>25</v>
      </c>
      <c r="D8496" s="2" t="s">
        <v>25</v>
      </c>
      <c r="E8496" s="2" t="s">
        <v>26</v>
      </c>
      <c r="F8496" s="2" t="s">
        <v>61</v>
      </c>
      <c r="G8496" s="1">
        <v>100</v>
      </c>
      <c r="H8496" s="1">
        <v>1545.5399999999997</v>
      </c>
      <c r="I8496" s="4">
        <v>15</v>
      </c>
      <c r="J8496" s="2" t="s">
        <v>73</v>
      </c>
      <c r="K8496" s="1">
        <f>Tabelle111[[#This Row],[Menge kg Nges]]/1000</f>
        <v>0.1</v>
      </c>
      <c r="L8496" s="1">
        <f>Tabelle111[[#This Row],[Menge kg P2O5]]/1000</f>
        <v>1.5455399999999997</v>
      </c>
      <c r="M8496" s="1">
        <f>Tabelle111[[#This Row],[Menge t Nges]]/Tabelle111[[#This Row],[Anzahl Lieferscheine]]</f>
        <v>6.6666666666666671E-3</v>
      </c>
      <c r="N8496" s="1">
        <f>Tabelle111[[#This Row],[Menge t P2O5]]/Tabelle111[[#This Row],[Anzahl Lieferscheine]]</f>
        <v>0.10303599999999997</v>
      </c>
    </row>
    <row r="8497" spans="1:14" x14ac:dyDescent="0.2">
      <c r="A8497" s="2" t="s">
        <v>36</v>
      </c>
      <c r="B8497" s="2" t="s">
        <v>38</v>
      </c>
      <c r="C8497" s="2" t="s">
        <v>63</v>
      </c>
      <c r="D8497" s="2" t="s">
        <v>63</v>
      </c>
      <c r="E8497" s="2" t="s">
        <v>63</v>
      </c>
      <c r="F8497" s="2" t="s">
        <v>61</v>
      </c>
      <c r="G8497" s="1">
        <v>628</v>
      </c>
      <c r="H8497" s="1">
        <v>424</v>
      </c>
      <c r="I8497" s="4">
        <v>1</v>
      </c>
      <c r="J8497" s="2" t="s">
        <v>73</v>
      </c>
      <c r="K8497" s="1">
        <f>Tabelle111[[#This Row],[Menge kg Nges]]/1000</f>
        <v>0.628</v>
      </c>
      <c r="L8497" s="1">
        <f>Tabelle111[[#This Row],[Menge kg P2O5]]/1000</f>
        <v>0.42399999999999999</v>
      </c>
      <c r="M8497" s="1">
        <f>Tabelle111[[#This Row],[Menge t Nges]]/Tabelle111[[#This Row],[Anzahl Lieferscheine]]</f>
        <v>0.628</v>
      </c>
      <c r="N8497" s="1">
        <f>Tabelle111[[#This Row],[Menge t P2O5]]/Tabelle111[[#This Row],[Anzahl Lieferscheine]]</f>
        <v>0.42399999999999999</v>
      </c>
    </row>
    <row r="8498" spans="1:14" x14ac:dyDescent="0.2">
      <c r="A8498" s="2" t="s">
        <v>36</v>
      </c>
      <c r="B8498" s="2" t="s">
        <v>40</v>
      </c>
      <c r="C8498" s="2" t="s">
        <v>6</v>
      </c>
      <c r="D8498" s="2" t="s">
        <v>7</v>
      </c>
      <c r="E8498" s="2" t="s">
        <v>9</v>
      </c>
      <c r="F8498" s="2" t="s">
        <v>61</v>
      </c>
      <c r="G8498" s="1">
        <v>143</v>
      </c>
      <c r="H8498" s="1">
        <v>62.15</v>
      </c>
      <c r="I8498" s="4">
        <v>1</v>
      </c>
      <c r="J8498" s="2" t="s">
        <v>73</v>
      </c>
      <c r="K8498" s="1">
        <f>Tabelle111[[#This Row],[Menge kg Nges]]/1000</f>
        <v>0.14299999999999999</v>
      </c>
      <c r="L8498" s="1">
        <f>Tabelle111[[#This Row],[Menge kg P2O5]]/1000</f>
        <v>6.2149999999999997E-2</v>
      </c>
      <c r="M8498" s="1">
        <f>Tabelle111[[#This Row],[Menge t Nges]]/Tabelle111[[#This Row],[Anzahl Lieferscheine]]</f>
        <v>0.14299999999999999</v>
      </c>
      <c r="N8498" s="1">
        <f>Tabelle111[[#This Row],[Menge t P2O5]]/Tabelle111[[#This Row],[Anzahl Lieferscheine]]</f>
        <v>6.2149999999999997E-2</v>
      </c>
    </row>
    <row r="8499" spans="1:14" x14ac:dyDescent="0.2">
      <c r="A8499" s="2" t="s">
        <v>36</v>
      </c>
      <c r="B8499" s="2" t="s">
        <v>40</v>
      </c>
      <c r="C8499" s="2" t="s">
        <v>6</v>
      </c>
      <c r="D8499" s="2" t="s">
        <v>7</v>
      </c>
      <c r="E8499" s="2" t="s">
        <v>12</v>
      </c>
      <c r="F8499" s="2" t="s">
        <v>61</v>
      </c>
      <c r="G8499" s="1">
        <v>562</v>
      </c>
      <c r="H8499" s="1">
        <v>234</v>
      </c>
      <c r="I8499" s="4">
        <v>2</v>
      </c>
      <c r="J8499" s="2" t="s">
        <v>73</v>
      </c>
      <c r="K8499" s="1">
        <f>Tabelle111[[#This Row],[Menge kg Nges]]/1000</f>
        <v>0.56200000000000006</v>
      </c>
      <c r="L8499" s="1">
        <f>Tabelle111[[#This Row],[Menge kg P2O5]]/1000</f>
        <v>0.23400000000000001</v>
      </c>
      <c r="M8499" s="1">
        <f>Tabelle111[[#This Row],[Menge t Nges]]/Tabelle111[[#This Row],[Anzahl Lieferscheine]]</f>
        <v>0.28100000000000003</v>
      </c>
      <c r="N8499" s="1">
        <f>Tabelle111[[#This Row],[Menge t P2O5]]/Tabelle111[[#This Row],[Anzahl Lieferscheine]]</f>
        <v>0.11700000000000001</v>
      </c>
    </row>
    <row r="8500" spans="1:14" x14ac:dyDescent="0.2">
      <c r="A8500" s="2" t="s">
        <v>36</v>
      </c>
      <c r="B8500" s="2" t="s">
        <v>40</v>
      </c>
      <c r="C8500" s="2" t="s">
        <v>6</v>
      </c>
      <c r="D8500" s="2" t="s">
        <v>7</v>
      </c>
      <c r="E8500" s="2" t="s">
        <v>13</v>
      </c>
      <c r="F8500" s="2" t="s">
        <v>61</v>
      </c>
      <c r="G8500" s="1">
        <v>490.5</v>
      </c>
      <c r="H8500" s="1">
        <v>253.42000000000002</v>
      </c>
      <c r="I8500" s="4">
        <v>2</v>
      </c>
      <c r="J8500" s="2" t="s">
        <v>73</v>
      </c>
      <c r="K8500" s="1">
        <f>Tabelle111[[#This Row],[Menge kg Nges]]/1000</f>
        <v>0.49049999999999999</v>
      </c>
      <c r="L8500" s="1">
        <f>Tabelle111[[#This Row],[Menge kg P2O5]]/1000</f>
        <v>0.25342000000000003</v>
      </c>
      <c r="M8500" s="1">
        <f>Tabelle111[[#This Row],[Menge t Nges]]/Tabelle111[[#This Row],[Anzahl Lieferscheine]]</f>
        <v>0.24525</v>
      </c>
      <c r="N8500" s="1">
        <f>Tabelle111[[#This Row],[Menge t P2O5]]/Tabelle111[[#This Row],[Anzahl Lieferscheine]]</f>
        <v>0.12671000000000002</v>
      </c>
    </row>
    <row r="8501" spans="1:14" x14ac:dyDescent="0.2">
      <c r="A8501" s="2" t="s">
        <v>36</v>
      </c>
      <c r="B8501" s="2" t="s">
        <v>40</v>
      </c>
      <c r="C8501" s="2" t="s">
        <v>6</v>
      </c>
      <c r="D8501" s="2" t="s">
        <v>15</v>
      </c>
      <c r="E8501" s="2" t="s">
        <v>18</v>
      </c>
      <c r="F8501" s="2" t="s">
        <v>61</v>
      </c>
      <c r="G8501" s="1">
        <v>1087.29</v>
      </c>
      <c r="H8501" s="1">
        <v>880.18999999999994</v>
      </c>
      <c r="I8501" s="4">
        <v>4</v>
      </c>
      <c r="J8501" s="2" t="s">
        <v>73</v>
      </c>
      <c r="K8501" s="1">
        <f>Tabelle111[[#This Row],[Menge kg Nges]]/1000</f>
        <v>1.0872899999999999</v>
      </c>
      <c r="L8501" s="1">
        <f>Tabelle111[[#This Row],[Menge kg P2O5]]/1000</f>
        <v>0.88018999999999992</v>
      </c>
      <c r="M8501" s="1">
        <f>Tabelle111[[#This Row],[Menge t Nges]]/Tabelle111[[#This Row],[Anzahl Lieferscheine]]</f>
        <v>0.27182249999999997</v>
      </c>
      <c r="N8501" s="1">
        <f>Tabelle111[[#This Row],[Menge t P2O5]]/Tabelle111[[#This Row],[Anzahl Lieferscheine]]</f>
        <v>0.22004749999999998</v>
      </c>
    </row>
    <row r="8502" spans="1:14" x14ac:dyDescent="0.2">
      <c r="A8502" s="2" t="s">
        <v>36</v>
      </c>
      <c r="B8502" s="2" t="s">
        <v>40</v>
      </c>
      <c r="C8502" s="2" t="s">
        <v>6</v>
      </c>
      <c r="D8502" s="2" t="s">
        <v>15</v>
      </c>
      <c r="E8502" s="2" t="s">
        <v>20</v>
      </c>
      <c r="F8502" s="2" t="s">
        <v>61</v>
      </c>
      <c r="G8502" s="1">
        <v>167.20000000000002</v>
      </c>
      <c r="H8502" s="1">
        <v>95</v>
      </c>
      <c r="I8502" s="4">
        <v>4</v>
      </c>
      <c r="J8502" s="2" t="s">
        <v>73</v>
      </c>
      <c r="K8502" s="1">
        <f>Tabelle111[[#This Row],[Menge kg Nges]]/1000</f>
        <v>0.16720000000000002</v>
      </c>
      <c r="L8502" s="1">
        <f>Tabelle111[[#This Row],[Menge kg P2O5]]/1000</f>
        <v>9.5000000000000001E-2</v>
      </c>
      <c r="M8502" s="1">
        <f>Tabelle111[[#This Row],[Menge t Nges]]/Tabelle111[[#This Row],[Anzahl Lieferscheine]]</f>
        <v>4.1800000000000004E-2</v>
      </c>
      <c r="N8502" s="1">
        <f>Tabelle111[[#This Row],[Menge t P2O5]]/Tabelle111[[#This Row],[Anzahl Lieferscheine]]</f>
        <v>2.375E-2</v>
      </c>
    </row>
    <row r="8503" spans="1:14" x14ac:dyDescent="0.2">
      <c r="A8503" s="2" t="s">
        <v>36</v>
      </c>
      <c r="B8503" s="2" t="s">
        <v>40</v>
      </c>
      <c r="C8503" s="2" t="s">
        <v>25</v>
      </c>
      <c r="D8503" s="2" t="s">
        <v>25</v>
      </c>
      <c r="E8503" s="2" t="s">
        <v>26</v>
      </c>
      <c r="F8503" s="2" t="s">
        <v>61</v>
      </c>
      <c r="G8503" s="1">
        <v>2089.9</v>
      </c>
      <c r="H8503" s="1">
        <v>2523.2600000000002</v>
      </c>
      <c r="I8503" s="4">
        <v>18</v>
      </c>
      <c r="J8503" s="2" t="s">
        <v>73</v>
      </c>
      <c r="K8503" s="1">
        <f>Tabelle111[[#This Row],[Menge kg Nges]]/1000</f>
        <v>2.0899000000000001</v>
      </c>
      <c r="L8503" s="1">
        <f>Tabelle111[[#This Row],[Menge kg P2O5]]/1000</f>
        <v>2.5232600000000001</v>
      </c>
      <c r="M8503" s="1">
        <f>Tabelle111[[#This Row],[Menge t Nges]]/Tabelle111[[#This Row],[Anzahl Lieferscheine]]</f>
        <v>0.11610555555555556</v>
      </c>
      <c r="N8503" s="1">
        <f>Tabelle111[[#This Row],[Menge t P2O5]]/Tabelle111[[#This Row],[Anzahl Lieferscheine]]</f>
        <v>0.14018111111111112</v>
      </c>
    </row>
    <row r="8504" spans="1:14" x14ac:dyDescent="0.2">
      <c r="A8504" s="2" t="s">
        <v>36</v>
      </c>
      <c r="B8504" s="2" t="s">
        <v>42</v>
      </c>
      <c r="C8504" s="2" t="s">
        <v>6</v>
      </c>
      <c r="D8504" s="2" t="s">
        <v>7</v>
      </c>
      <c r="E8504" s="2" t="s">
        <v>12</v>
      </c>
      <c r="F8504" s="2" t="s">
        <v>61</v>
      </c>
      <c r="G8504" s="1">
        <v>2180.3999999999996</v>
      </c>
      <c r="H8504" s="1">
        <v>1083.4000000000001</v>
      </c>
      <c r="I8504" s="4">
        <v>10</v>
      </c>
      <c r="J8504" s="2" t="s">
        <v>73</v>
      </c>
      <c r="K8504" s="1">
        <f>Tabelle111[[#This Row],[Menge kg Nges]]/1000</f>
        <v>2.1803999999999997</v>
      </c>
      <c r="L8504" s="1">
        <f>Tabelle111[[#This Row],[Menge kg P2O5]]/1000</f>
        <v>1.0834000000000001</v>
      </c>
      <c r="M8504" s="1">
        <f>Tabelle111[[#This Row],[Menge t Nges]]/Tabelle111[[#This Row],[Anzahl Lieferscheine]]</f>
        <v>0.21803999999999996</v>
      </c>
      <c r="N8504" s="1">
        <f>Tabelle111[[#This Row],[Menge t P2O5]]/Tabelle111[[#This Row],[Anzahl Lieferscheine]]</f>
        <v>0.10834000000000002</v>
      </c>
    </row>
    <row r="8505" spans="1:14" x14ac:dyDescent="0.2">
      <c r="A8505" s="2" t="s">
        <v>36</v>
      </c>
      <c r="B8505" s="2" t="s">
        <v>42</v>
      </c>
      <c r="C8505" s="2" t="s">
        <v>6</v>
      </c>
      <c r="D8505" s="2" t="s">
        <v>7</v>
      </c>
      <c r="E8505" s="2" t="s">
        <v>14</v>
      </c>
      <c r="F8505" s="2" t="s">
        <v>61</v>
      </c>
      <c r="G8505" s="1">
        <v>9698.4</v>
      </c>
      <c r="H8505" s="1">
        <v>5443.2</v>
      </c>
      <c r="I8505" s="4">
        <v>7</v>
      </c>
      <c r="J8505" s="2" t="s">
        <v>73</v>
      </c>
      <c r="K8505" s="1">
        <f>Tabelle111[[#This Row],[Menge kg Nges]]/1000</f>
        <v>9.6983999999999995</v>
      </c>
      <c r="L8505" s="1">
        <f>Tabelle111[[#This Row],[Menge kg P2O5]]/1000</f>
        <v>5.4432</v>
      </c>
      <c r="M8505" s="1">
        <f>Tabelle111[[#This Row],[Menge t Nges]]/Tabelle111[[#This Row],[Anzahl Lieferscheine]]</f>
        <v>1.3854857142857142</v>
      </c>
      <c r="N8505" s="1">
        <f>Tabelle111[[#This Row],[Menge t P2O5]]/Tabelle111[[#This Row],[Anzahl Lieferscheine]]</f>
        <v>0.77759999999999996</v>
      </c>
    </row>
    <row r="8506" spans="1:14" x14ac:dyDescent="0.2">
      <c r="A8506" s="2" t="s">
        <v>36</v>
      </c>
      <c r="B8506" s="2" t="s">
        <v>42</v>
      </c>
      <c r="C8506" s="2" t="s">
        <v>6</v>
      </c>
      <c r="D8506" s="2" t="s">
        <v>15</v>
      </c>
      <c r="E8506" s="2" t="s">
        <v>20</v>
      </c>
      <c r="F8506" s="2" t="s">
        <v>61</v>
      </c>
      <c r="G8506" s="1">
        <v>355.52</v>
      </c>
      <c r="H8506" s="1">
        <v>202</v>
      </c>
      <c r="I8506" s="4">
        <v>2</v>
      </c>
      <c r="J8506" s="2" t="s">
        <v>73</v>
      </c>
      <c r="K8506" s="1">
        <f>Tabelle111[[#This Row],[Menge kg Nges]]/1000</f>
        <v>0.35552</v>
      </c>
      <c r="L8506" s="1">
        <f>Tabelle111[[#This Row],[Menge kg P2O5]]/1000</f>
        <v>0.20200000000000001</v>
      </c>
      <c r="M8506" s="1">
        <f>Tabelle111[[#This Row],[Menge t Nges]]/Tabelle111[[#This Row],[Anzahl Lieferscheine]]</f>
        <v>0.17776</v>
      </c>
      <c r="N8506" s="1">
        <f>Tabelle111[[#This Row],[Menge t P2O5]]/Tabelle111[[#This Row],[Anzahl Lieferscheine]]</f>
        <v>0.10100000000000001</v>
      </c>
    </row>
    <row r="8507" spans="1:14" x14ac:dyDescent="0.2">
      <c r="A8507" s="2" t="s">
        <v>36</v>
      </c>
      <c r="B8507" s="2" t="s">
        <v>42</v>
      </c>
      <c r="C8507" s="2" t="s">
        <v>25</v>
      </c>
      <c r="D8507" s="2" t="s">
        <v>25</v>
      </c>
      <c r="E8507" s="2" t="s">
        <v>26</v>
      </c>
      <c r="F8507" s="2" t="s">
        <v>61</v>
      </c>
      <c r="G8507" s="1">
        <v>0</v>
      </c>
      <c r="H8507" s="1">
        <v>36403.479999999996</v>
      </c>
      <c r="I8507" s="4">
        <v>4</v>
      </c>
      <c r="J8507" s="2" t="s">
        <v>73</v>
      </c>
      <c r="K8507" s="1">
        <f>Tabelle111[[#This Row],[Menge kg Nges]]/1000</f>
        <v>0</v>
      </c>
      <c r="L8507" s="1">
        <f>Tabelle111[[#This Row],[Menge kg P2O5]]/1000</f>
        <v>36.403479999999995</v>
      </c>
      <c r="M8507" s="1">
        <f>Tabelle111[[#This Row],[Menge t Nges]]/Tabelle111[[#This Row],[Anzahl Lieferscheine]]</f>
        <v>0</v>
      </c>
      <c r="N8507" s="1">
        <f>Tabelle111[[#This Row],[Menge t P2O5]]/Tabelle111[[#This Row],[Anzahl Lieferscheine]]</f>
        <v>9.1008699999999987</v>
      </c>
    </row>
    <row r="8508" spans="1:14" x14ac:dyDescent="0.2">
      <c r="A8508" s="2" t="s">
        <v>27</v>
      </c>
      <c r="B8508" s="2" t="s">
        <v>5</v>
      </c>
      <c r="C8508" s="2" t="s">
        <v>6</v>
      </c>
      <c r="D8508" s="2" t="s">
        <v>7</v>
      </c>
      <c r="E8508" s="2" t="s">
        <v>8</v>
      </c>
      <c r="F8508" s="2" t="s">
        <v>61</v>
      </c>
      <c r="G8508" s="1">
        <v>10192.899999999998</v>
      </c>
      <c r="H8508" s="1">
        <v>4128.3000000000011</v>
      </c>
      <c r="I8508" s="4">
        <v>24</v>
      </c>
      <c r="J8508" s="2" t="s">
        <v>73</v>
      </c>
      <c r="K8508" s="1">
        <f>Tabelle111[[#This Row],[Menge kg Nges]]/1000</f>
        <v>10.192899999999998</v>
      </c>
      <c r="L8508" s="1">
        <f>Tabelle111[[#This Row],[Menge kg P2O5]]/1000</f>
        <v>4.1283000000000012</v>
      </c>
      <c r="M8508" s="1">
        <f>Tabelle111[[#This Row],[Menge t Nges]]/Tabelle111[[#This Row],[Anzahl Lieferscheine]]</f>
        <v>0.4247041666666666</v>
      </c>
      <c r="N8508" s="1">
        <f>Tabelle111[[#This Row],[Menge t P2O5]]/Tabelle111[[#This Row],[Anzahl Lieferscheine]]</f>
        <v>0.17201250000000004</v>
      </c>
    </row>
    <row r="8509" spans="1:14" x14ac:dyDescent="0.2">
      <c r="A8509" s="2" t="s">
        <v>27</v>
      </c>
      <c r="B8509" s="2" t="s">
        <v>5</v>
      </c>
      <c r="C8509" s="2" t="s">
        <v>6</v>
      </c>
      <c r="D8509" s="2" t="s">
        <v>7</v>
      </c>
      <c r="E8509" s="2" t="s">
        <v>9</v>
      </c>
      <c r="F8509" s="2" t="s">
        <v>61</v>
      </c>
      <c r="G8509" s="1">
        <v>5832.26</v>
      </c>
      <c r="H8509" s="1">
        <v>2713.55</v>
      </c>
      <c r="I8509" s="4">
        <v>28</v>
      </c>
      <c r="J8509" s="2" t="s">
        <v>73</v>
      </c>
      <c r="K8509" s="1">
        <f>Tabelle111[[#This Row],[Menge kg Nges]]/1000</f>
        <v>5.8322599999999998</v>
      </c>
      <c r="L8509" s="1">
        <f>Tabelle111[[#This Row],[Menge kg P2O5]]/1000</f>
        <v>2.7135500000000001</v>
      </c>
      <c r="M8509" s="1">
        <f>Tabelle111[[#This Row],[Menge t Nges]]/Tabelle111[[#This Row],[Anzahl Lieferscheine]]</f>
        <v>0.20829499999999998</v>
      </c>
      <c r="N8509" s="1">
        <f>Tabelle111[[#This Row],[Menge t P2O5]]/Tabelle111[[#This Row],[Anzahl Lieferscheine]]</f>
        <v>9.6912499999999999E-2</v>
      </c>
    </row>
    <row r="8510" spans="1:14" x14ac:dyDescent="0.2">
      <c r="A8510" s="2" t="s">
        <v>27</v>
      </c>
      <c r="B8510" s="2" t="s">
        <v>5</v>
      </c>
      <c r="C8510" s="2" t="s">
        <v>6</v>
      </c>
      <c r="D8510" s="2" t="s">
        <v>7</v>
      </c>
      <c r="E8510" s="2" t="s">
        <v>11</v>
      </c>
      <c r="F8510" s="2" t="s">
        <v>61</v>
      </c>
      <c r="G8510" s="1">
        <v>937.5</v>
      </c>
      <c r="H8510" s="1">
        <v>437.1</v>
      </c>
      <c r="I8510" s="4">
        <v>2</v>
      </c>
      <c r="J8510" s="2" t="s">
        <v>73</v>
      </c>
      <c r="K8510" s="1">
        <f>Tabelle111[[#This Row],[Menge kg Nges]]/1000</f>
        <v>0.9375</v>
      </c>
      <c r="L8510" s="1">
        <f>Tabelle111[[#This Row],[Menge kg P2O5]]/1000</f>
        <v>0.43710000000000004</v>
      </c>
      <c r="M8510" s="1">
        <f>Tabelle111[[#This Row],[Menge t Nges]]/Tabelle111[[#This Row],[Anzahl Lieferscheine]]</f>
        <v>0.46875</v>
      </c>
      <c r="N8510" s="1">
        <f>Tabelle111[[#This Row],[Menge t P2O5]]/Tabelle111[[#This Row],[Anzahl Lieferscheine]]</f>
        <v>0.21855000000000002</v>
      </c>
    </row>
    <row r="8511" spans="1:14" x14ac:dyDescent="0.2">
      <c r="A8511" s="2" t="s">
        <v>27</v>
      </c>
      <c r="B8511" s="2" t="s">
        <v>5</v>
      </c>
      <c r="C8511" s="2" t="s">
        <v>6</v>
      </c>
      <c r="D8511" s="2" t="s">
        <v>7</v>
      </c>
      <c r="E8511" s="2" t="s">
        <v>12</v>
      </c>
      <c r="F8511" s="2" t="s">
        <v>61</v>
      </c>
      <c r="G8511" s="1">
        <v>1233.25</v>
      </c>
      <c r="H8511" s="1">
        <v>534.25</v>
      </c>
      <c r="I8511" s="4">
        <v>4</v>
      </c>
      <c r="J8511" s="2" t="s">
        <v>73</v>
      </c>
      <c r="K8511" s="1">
        <f>Tabelle111[[#This Row],[Menge kg Nges]]/1000</f>
        <v>1.23325</v>
      </c>
      <c r="L8511" s="1">
        <f>Tabelle111[[#This Row],[Menge kg P2O5]]/1000</f>
        <v>0.53425</v>
      </c>
      <c r="M8511" s="1">
        <f>Tabelle111[[#This Row],[Menge t Nges]]/Tabelle111[[#This Row],[Anzahl Lieferscheine]]</f>
        <v>0.30831249999999999</v>
      </c>
      <c r="N8511" s="1">
        <f>Tabelle111[[#This Row],[Menge t P2O5]]/Tabelle111[[#This Row],[Anzahl Lieferscheine]]</f>
        <v>0.1335625</v>
      </c>
    </row>
    <row r="8512" spans="1:14" x14ac:dyDescent="0.2">
      <c r="A8512" s="2" t="s">
        <v>27</v>
      </c>
      <c r="B8512" s="2" t="s">
        <v>5</v>
      </c>
      <c r="C8512" s="2" t="s">
        <v>6</v>
      </c>
      <c r="D8512" s="2" t="s">
        <v>7</v>
      </c>
      <c r="E8512" s="2" t="s">
        <v>14</v>
      </c>
      <c r="F8512" s="2" t="s">
        <v>61</v>
      </c>
      <c r="G8512" s="1">
        <v>720</v>
      </c>
      <c r="H8512" s="1">
        <v>380</v>
      </c>
      <c r="I8512" s="4">
        <v>1</v>
      </c>
      <c r="J8512" s="2" t="s">
        <v>73</v>
      </c>
      <c r="K8512" s="1">
        <f>Tabelle111[[#This Row],[Menge kg Nges]]/1000</f>
        <v>0.72</v>
      </c>
      <c r="L8512" s="1">
        <f>Tabelle111[[#This Row],[Menge kg P2O5]]/1000</f>
        <v>0.38</v>
      </c>
      <c r="M8512" s="1">
        <f>Tabelle111[[#This Row],[Menge t Nges]]/Tabelle111[[#This Row],[Anzahl Lieferscheine]]</f>
        <v>0.72</v>
      </c>
      <c r="N8512" s="1">
        <f>Tabelle111[[#This Row],[Menge t P2O5]]/Tabelle111[[#This Row],[Anzahl Lieferscheine]]</f>
        <v>0.38</v>
      </c>
    </row>
    <row r="8513" spans="1:14" x14ac:dyDescent="0.2">
      <c r="A8513" s="2" t="s">
        <v>27</v>
      </c>
      <c r="B8513" s="2" t="s">
        <v>5</v>
      </c>
      <c r="C8513" s="2" t="s">
        <v>6</v>
      </c>
      <c r="D8513" s="2" t="s">
        <v>15</v>
      </c>
      <c r="E8513" s="2" t="s">
        <v>20</v>
      </c>
      <c r="F8513" s="2" t="s">
        <v>61</v>
      </c>
      <c r="G8513" s="1">
        <v>428.4</v>
      </c>
      <c r="H8513" s="1">
        <v>315</v>
      </c>
      <c r="I8513" s="4">
        <v>1</v>
      </c>
      <c r="J8513" s="2" t="s">
        <v>73</v>
      </c>
      <c r="K8513" s="1">
        <f>Tabelle111[[#This Row],[Menge kg Nges]]/1000</f>
        <v>0.4284</v>
      </c>
      <c r="L8513" s="1">
        <f>Tabelle111[[#This Row],[Menge kg P2O5]]/1000</f>
        <v>0.315</v>
      </c>
      <c r="M8513" s="1">
        <f>Tabelle111[[#This Row],[Menge t Nges]]/Tabelle111[[#This Row],[Anzahl Lieferscheine]]</f>
        <v>0.4284</v>
      </c>
      <c r="N8513" s="1">
        <f>Tabelle111[[#This Row],[Menge t P2O5]]/Tabelle111[[#This Row],[Anzahl Lieferscheine]]</f>
        <v>0.315</v>
      </c>
    </row>
    <row r="8514" spans="1:14" x14ac:dyDescent="0.2">
      <c r="A8514" s="2" t="s">
        <v>27</v>
      </c>
      <c r="B8514" s="2" t="s">
        <v>5</v>
      </c>
      <c r="C8514" s="2" t="s">
        <v>6</v>
      </c>
      <c r="D8514" s="2" t="s">
        <v>15</v>
      </c>
      <c r="E8514" s="2" t="s">
        <v>21</v>
      </c>
      <c r="F8514" s="2" t="s">
        <v>61</v>
      </c>
      <c r="G8514" s="1">
        <v>1503.5</v>
      </c>
      <c r="H8514" s="1">
        <v>585</v>
      </c>
      <c r="I8514" s="4">
        <v>3</v>
      </c>
      <c r="J8514" s="2" t="s">
        <v>73</v>
      </c>
      <c r="K8514" s="1">
        <f>Tabelle111[[#This Row],[Menge kg Nges]]/1000</f>
        <v>1.5035000000000001</v>
      </c>
      <c r="L8514" s="1">
        <f>Tabelle111[[#This Row],[Menge kg P2O5]]/1000</f>
        <v>0.58499999999999996</v>
      </c>
      <c r="M8514" s="1">
        <f>Tabelle111[[#This Row],[Menge t Nges]]/Tabelle111[[#This Row],[Anzahl Lieferscheine]]</f>
        <v>0.50116666666666665</v>
      </c>
      <c r="N8514" s="1">
        <f>Tabelle111[[#This Row],[Menge t P2O5]]/Tabelle111[[#This Row],[Anzahl Lieferscheine]]</f>
        <v>0.19499999999999998</v>
      </c>
    </row>
    <row r="8515" spans="1:14" x14ac:dyDescent="0.2">
      <c r="A8515" s="2" t="s">
        <v>27</v>
      </c>
      <c r="B8515" s="2" t="s">
        <v>5</v>
      </c>
      <c r="C8515" s="2" t="s">
        <v>6</v>
      </c>
      <c r="D8515" s="2" t="s">
        <v>15</v>
      </c>
      <c r="E8515" s="2" t="s">
        <v>9</v>
      </c>
      <c r="F8515" s="2" t="s">
        <v>61</v>
      </c>
      <c r="G8515" s="1">
        <v>952.1</v>
      </c>
      <c r="H8515" s="1">
        <v>741.25</v>
      </c>
      <c r="I8515" s="4">
        <v>2</v>
      </c>
      <c r="J8515" s="2" t="s">
        <v>73</v>
      </c>
      <c r="K8515" s="1">
        <f>Tabelle111[[#This Row],[Menge kg Nges]]/1000</f>
        <v>0.95210000000000006</v>
      </c>
      <c r="L8515" s="1">
        <f>Tabelle111[[#This Row],[Menge kg P2O5]]/1000</f>
        <v>0.74124999999999996</v>
      </c>
      <c r="M8515" s="1">
        <f>Tabelle111[[#This Row],[Menge t Nges]]/Tabelle111[[#This Row],[Anzahl Lieferscheine]]</f>
        <v>0.47605000000000003</v>
      </c>
      <c r="N8515" s="1">
        <f>Tabelle111[[#This Row],[Menge t P2O5]]/Tabelle111[[#This Row],[Anzahl Lieferscheine]]</f>
        <v>0.37062499999999998</v>
      </c>
    </row>
    <row r="8516" spans="1:14" x14ac:dyDescent="0.2">
      <c r="A8516" s="2" t="s">
        <v>27</v>
      </c>
      <c r="B8516" s="2" t="s">
        <v>5</v>
      </c>
      <c r="C8516" s="2" t="s">
        <v>6</v>
      </c>
      <c r="D8516" s="2" t="s">
        <v>15</v>
      </c>
      <c r="E8516" s="2" t="s">
        <v>31</v>
      </c>
      <c r="F8516" s="2" t="s">
        <v>61</v>
      </c>
      <c r="G8516" s="1">
        <v>246</v>
      </c>
      <c r="H8516" s="1">
        <v>111</v>
      </c>
      <c r="I8516" s="4">
        <v>1</v>
      </c>
      <c r="J8516" s="2" t="s">
        <v>73</v>
      </c>
      <c r="K8516" s="1">
        <f>Tabelle111[[#This Row],[Menge kg Nges]]/1000</f>
        <v>0.246</v>
      </c>
      <c r="L8516" s="1">
        <f>Tabelle111[[#This Row],[Menge kg P2O5]]/1000</f>
        <v>0.111</v>
      </c>
      <c r="M8516" s="1">
        <f>Tabelle111[[#This Row],[Menge t Nges]]/Tabelle111[[#This Row],[Anzahl Lieferscheine]]</f>
        <v>0.246</v>
      </c>
      <c r="N8516" s="1">
        <f>Tabelle111[[#This Row],[Menge t P2O5]]/Tabelle111[[#This Row],[Anzahl Lieferscheine]]</f>
        <v>0.111</v>
      </c>
    </row>
    <row r="8517" spans="1:14" x14ac:dyDescent="0.2">
      <c r="A8517" s="2" t="s">
        <v>27</v>
      </c>
      <c r="B8517" s="2" t="s">
        <v>5</v>
      </c>
      <c r="C8517" s="2" t="s">
        <v>25</v>
      </c>
      <c r="D8517" s="2" t="s">
        <v>25</v>
      </c>
      <c r="E8517" s="2" t="s">
        <v>26</v>
      </c>
      <c r="F8517" s="2" t="s">
        <v>61</v>
      </c>
      <c r="G8517" s="1">
        <v>24158.400000000001</v>
      </c>
      <c r="H8517" s="1">
        <v>9411.5999999999985</v>
      </c>
      <c r="I8517" s="4">
        <v>9</v>
      </c>
      <c r="J8517" s="2" t="s">
        <v>73</v>
      </c>
      <c r="K8517" s="1">
        <f>Tabelle111[[#This Row],[Menge kg Nges]]/1000</f>
        <v>24.1584</v>
      </c>
      <c r="L8517" s="1">
        <f>Tabelle111[[#This Row],[Menge kg P2O5]]/1000</f>
        <v>9.4115999999999982</v>
      </c>
      <c r="M8517" s="1">
        <f>Tabelle111[[#This Row],[Menge t Nges]]/Tabelle111[[#This Row],[Anzahl Lieferscheine]]</f>
        <v>2.6842666666666668</v>
      </c>
      <c r="N8517" s="1">
        <f>Tabelle111[[#This Row],[Menge t P2O5]]/Tabelle111[[#This Row],[Anzahl Lieferscheine]]</f>
        <v>1.0457333333333332</v>
      </c>
    </row>
    <row r="8518" spans="1:14" x14ac:dyDescent="0.2">
      <c r="A8518" s="2" t="s">
        <v>27</v>
      </c>
      <c r="B8518" s="2" t="s">
        <v>29</v>
      </c>
      <c r="C8518" s="2" t="s">
        <v>6</v>
      </c>
      <c r="D8518" s="2" t="s">
        <v>7</v>
      </c>
      <c r="E8518" s="2" t="s">
        <v>8</v>
      </c>
      <c r="F8518" s="2" t="s">
        <v>61</v>
      </c>
      <c r="G8518" s="1">
        <v>49056.35000000002</v>
      </c>
      <c r="H8518" s="1">
        <v>21939.850000000002</v>
      </c>
      <c r="I8518" s="4">
        <v>109</v>
      </c>
      <c r="J8518" s="2" t="s">
        <v>73</v>
      </c>
      <c r="K8518" s="1">
        <f>Tabelle111[[#This Row],[Menge kg Nges]]/1000</f>
        <v>49.056350000000023</v>
      </c>
      <c r="L8518" s="1">
        <f>Tabelle111[[#This Row],[Menge kg P2O5]]/1000</f>
        <v>21.939850000000003</v>
      </c>
      <c r="M8518" s="1">
        <f>Tabelle111[[#This Row],[Menge t Nges]]/Tabelle111[[#This Row],[Anzahl Lieferscheine]]</f>
        <v>0.45005825688073414</v>
      </c>
      <c r="N8518" s="1">
        <f>Tabelle111[[#This Row],[Menge t P2O5]]/Tabelle111[[#This Row],[Anzahl Lieferscheine]]</f>
        <v>0.20128302752293581</v>
      </c>
    </row>
    <row r="8519" spans="1:14" x14ac:dyDescent="0.2">
      <c r="A8519" s="2" t="s">
        <v>27</v>
      </c>
      <c r="B8519" s="2" t="s">
        <v>29</v>
      </c>
      <c r="C8519" s="2" t="s">
        <v>6</v>
      </c>
      <c r="D8519" s="2" t="s">
        <v>7</v>
      </c>
      <c r="E8519" s="2" t="s">
        <v>9</v>
      </c>
      <c r="F8519" s="2" t="s">
        <v>61</v>
      </c>
      <c r="G8519" s="1">
        <v>3253.62</v>
      </c>
      <c r="H8519" s="1">
        <v>1313.5800000000002</v>
      </c>
      <c r="I8519" s="4">
        <v>9</v>
      </c>
      <c r="J8519" s="2" t="s">
        <v>73</v>
      </c>
      <c r="K8519" s="1">
        <f>Tabelle111[[#This Row],[Menge kg Nges]]/1000</f>
        <v>3.2536199999999997</v>
      </c>
      <c r="L8519" s="1">
        <f>Tabelle111[[#This Row],[Menge kg P2O5]]/1000</f>
        <v>1.3135800000000002</v>
      </c>
      <c r="M8519" s="1">
        <f>Tabelle111[[#This Row],[Menge t Nges]]/Tabelle111[[#This Row],[Anzahl Lieferscheine]]</f>
        <v>0.3615133333333333</v>
      </c>
      <c r="N8519" s="1">
        <f>Tabelle111[[#This Row],[Menge t P2O5]]/Tabelle111[[#This Row],[Anzahl Lieferscheine]]</f>
        <v>0.14595333333333335</v>
      </c>
    </row>
    <row r="8520" spans="1:14" x14ac:dyDescent="0.2">
      <c r="A8520" s="2" t="s">
        <v>27</v>
      </c>
      <c r="B8520" s="2" t="s">
        <v>29</v>
      </c>
      <c r="C8520" s="2" t="s">
        <v>6</v>
      </c>
      <c r="D8520" s="2" t="s">
        <v>7</v>
      </c>
      <c r="E8520" s="2" t="s">
        <v>10</v>
      </c>
      <c r="F8520" s="2" t="s">
        <v>61</v>
      </c>
      <c r="G8520" s="1">
        <v>1143.9000000000001</v>
      </c>
      <c r="H8520" s="1">
        <v>417.9</v>
      </c>
      <c r="I8520" s="4">
        <v>3</v>
      </c>
      <c r="J8520" s="2" t="s">
        <v>73</v>
      </c>
      <c r="K8520" s="1">
        <f>Tabelle111[[#This Row],[Menge kg Nges]]/1000</f>
        <v>1.1439000000000001</v>
      </c>
      <c r="L8520" s="1">
        <f>Tabelle111[[#This Row],[Menge kg P2O5]]/1000</f>
        <v>0.41789999999999999</v>
      </c>
      <c r="M8520" s="1">
        <f>Tabelle111[[#This Row],[Menge t Nges]]/Tabelle111[[#This Row],[Anzahl Lieferscheine]]</f>
        <v>0.38130000000000003</v>
      </c>
      <c r="N8520" s="1">
        <f>Tabelle111[[#This Row],[Menge t P2O5]]/Tabelle111[[#This Row],[Anzahl Lieferscheine]]</f>
        <v>0.13930000000000001</v>
      </c>
    </row>
    <row r="8521" spans="1:14" x14ac:dyDescent="0.2">
      <c r="A8521" s="2" t="s">
        <v>27</v>
      </c>
      <c r="B8521" s="2" t="s">
        <v>29</v>
      </c>
      <c r="C8521" s="2" t="s">
        <v>6</v>
      </c>
      <c r="D8521" s="2" t="s">
        <v>7</v>
      </c>
      <c r="E8521" s="2" t="s">
        <v>12</v>
      </c>
      <c r="F8521" s="2" t="s">
        <v>61</v>
      </c>
      <c r="G8521" s="1">
        <v>2207.1000000000004</v>
      </c>
      <c r="H8521" s="1">
        <v>1073.7</v>
      </c>
      <c r="I8521" s="4">
        <v>8</v>
      </c>
      <c r="J8521" s="2" t="s">
        <v>73</v>
      </c>
      <c r="K8521" s="1">
        <f>Tabelle111[[#This Row],[Menge kg Nges]]/1000</f>
        <v>2.2071000000000005</v>
      </c>
      <c r="L8521" s="1">
        <f>Tabelle111[[#This Row],[Menge kg P2O5]]/1000</f>
        <v>1.0737000000000001</v>
      </c>
      <c r="M8521" s="1">
        <f>Tabelle111[[#This Row],[Menge t Nges]]/Tabelle111[[#This Row],[Anzahl Lieferscheine]]</f>
        <v>0.27588750000000006</v>
      </c>
      <c r="N8521" s="1">
        <f>Tabelle111[[#This Row],[Menge t P2O5]]/Tabelle111[[#This Row],[Anzahl Lieferscheine]]</f>
        <v>0.13421250000000001</v>
      </c>
    </row>
    <row r="8522" spans="1:14" x14ac:dyDescent="0.2">
      <c r="A8522" s="2" t="s">
        <v>27</v>
      </c>
      <c r="B8522" s="2" t="s">
        <v>29</v>
      </c>
      <c r="C8522" s="2" t="s">
        <v>6</v>
      </c>
      <c r="D8522" s="2" t="s">
        <v>7</v>
      </c>
      <c r="E8522" s="2" t="s">
        <v>13</v>
      </c>
      <c r="F8522" s="2" t="s">
        <v>61</v>
      </c>
      <c r="G8522" s="1">
        <v>161.19999999999999</v>
      </c>
      <c r="H8522" s="1">
        <v>96.2</v>
      </c>
      <c r="I8522" s="4">
        <v>1</v>
      </c>
      <c r="J8522" s="2" t="s">
        <v>73</v>
      </c>
      <c r="K8522" s="1">
        <f>Tabelle111[[#This Row],[Menge kg Nges]]/1000</f>
        <v>0.16119999999999998</v>
      </c>
      <c r="L8522" s="1">
        <f>Tabelle111[[#This Row],[Menge kg P2O5]]/1000</f>
        <v>9.6200000000000008E-2</v>
      </c>
      <c r="M8522" s="1">
        <f>Tabelle111[[#This Row],[Menge t Nges]]/Tabelle111[[#This Row],[Anzahl Lieferscheine]]</f>
        <v>0.16119999999999998</v>
      </c>
      <c r="N8522" s="1">
        <f>Tabelle111[[#This Row],[Menge t P2O5]]/Tabelle111[[#This Row],[Anzahl Lieferscheine]]</f>
        <v>9.6200000000000008E-2</v>
      </c>
    </row>
    <row r="8523" spans="1:14" x14ac:dyDescent="0.2">
      <c r="A8523" s="2" t="s">
        <v>27</v>
      </c>
      <c r="B8523" s="2" t="s">
        <v>29</v>
      </c>
      <c r="C8523" s="2" t="s">
        <v>6</v>
      </c>
      <c r="D8523" s="2" t="s">
        <v>7</v>
      </c>
      <c r="E8523" s="2" t="s">
        <v>14</v>
      </c>
      <c r="F8523" s="2" t="s">
        <v>61</v>
      </c>
      <c r="G8523" s="1">
        <v>2047.5</v>
      </c>
      <c r="H8523" s="1">
        <v>1361</v>
      </c>
      <c r="I8523" s="4">
        <v>4</v>
      </c>
      <c r="J8523" s="2" t="s">
        <v>73</v>
      </c>
      <c r="K8523" s="1">
        <f>Tabelle111[[#This Row],[Menge kg Nges]]/1000</f>
        <v>2.0474999999999999</v>
      </c>
      <c r="L8523" s="1">
        <f>Tabelle111[[#This Row],[Menge kg P2O5]]/1000</f>
        <v>1.361</v>
      </c>
      <c r="M8523" s="1">
        <f>Tabelle111[[#This Row],[Menge t Nges]]/Tabelle111[[#This Row],[Anzahl Lieferscheine]]</f>
        <v>0.51187499999999997</v>
      </c>
      <c r="N8523" s="1">
        <f>Tabelle111[[#This Row],[Menge t P2O5]]/Tabelle111[[#This Row],[Anzahl Lieferscheine]]</f>
        <v>0.34025</v>
      </c>
    </row>
    <row r="8524" spans="1:14" x14ac:dyDescent="0.2">
      <c r="A8524" s="2" t="s">
        <v>27</v>
      </c>
      <c r="B8524" s="2" t="s">
        <v>29</v>
      </c>
      <c r="C8524" s="2" t="s">
        <v>6</v>
      </c>
      <c r="D8524" s="2" t="s">
        <v>15</v>
      </c>
      <c r="E8524" s="2" t="s">
        <v>8</v>
      </c>
      <c r="F8524" s="2" t="s">
        <v>61</v>
      </c>
      <c r="G8524" s="1">
        <v>360</v>
      </c>
      <c r="H8524" s="1">
        <v>240</v>
      </c>
      <c r="I8524" s="4">
        <v>5</v>
      </c>
      <c r="J8524" s="2" t="s">
        <v>73</v>
      </c>
      <c r="K8524" s="1">
        <f>Tabelle111[[#This Row],[Menge kg Nges]]/1000</f>
        <v>0.36</v>
      </c>
      <c r="L8524" s="1">
        <f>Tabelle111[[#This Row],[Menge kg P2O5]]/1000</f>
        <v>0.24</v>
      </c>
      <c r="M8524" s="1">
        <f>Tabelle111[[#This Row],[Menge t Nges]]/Tabelle111[[#This Row],[Anzahl Lieferscheine]]</f>
        <v>7.1999999999999995E-2</v>
      </c>
      <c r="N8524" s="1">
        <f>Tabelle111[[#This Row],[Menge t P2O5]]/Tabelle111[[#This Row],[Anzahl Lieferscheine]]</f>
        <v>4.8000000000000001E-2</v>
      </c>
    </row>
    <row r="8525" spans="1:14" x14ac:dyDescent="0.2">
      <c r="A8525" s="2" t="s">
        <v>27</v>
      </c>
      <c r="B8525" s="2" t="s">
        <v>29</v>
      </c>
      <c r="C8525" s="2" t="s">
        <v>6</v>
      </c>
      <c r="D8525" s="2" t="s">
        <v>15</v>
      </c>
      <c r="E8525" s="2" t="s">
        <v>18</v>
      </c>
      <c r="F8525" s="2" t="s">
        <v>61</v>
      </c>
      <c r="G8525" s="1">
        <v>947.3</v>
      </c>
      <c r="H8525" s="1">
        <v>630.59999999999991</v>
      </c>
      <c r="I8525" s="4">
        <v>3</v>
      </c>
      <c r="J8525" s="2" t="s">
        <v>73</v>
      </c>
      <c r="K8525" s="1">
        <f>Tabelle111[[#This Row],[Menge kg Nges]]/1000</f>
        <v>0.94729999999999992</v>
      </c>
      <c r="L8525" s="1">
        <f>Tabelle111[[#This Row],[Menge kg P2O5]]/1000</f>
        <v>0.63059999999999994</v>
      </c>
      <c r="M8525" s="1">
        <f>Tabelle111[[#This Row],[Menge t Nges]]/Tabelle111[[#This Row],[Anzahl Lieferscheine]]</f>
        <v>0.31576666666666664</v>
      </c>
      <c r="N8525" s="1">
        <f>Tabelle111[[#This Row],[Menge t P2O5]]/Tabelle111[[#This Row],[Anzahl Lieferscheine]]</f>
        <v>0.21019999999999997</v>
      </c>
    </row>
    <row r="8526" spans="1:14" x14ac:dyDescent="0.2">
      <c r="A8526" s="2" t="s">
        <v>27</v>
      </c>
      <c r="B8526" s="2" t="s">
        <v>29</v>
      </c>
      <c r="C8526" s="2" t="s">
        <v>6</v>
      </c>
      <c r="D8526" s="2" t="s">
        <v>15</v>
      </c>
      <c r="E8526" s="2" t="s">
        <v>20</v>
      </c>
      <c r="F8526" s="2" t="s">
        <v>61</v>
      </c>
      <c r="G8526" s="1">
        <v>246.4</v>
      </c>
      <c r="H8526" s="1">
        <v>140</v>
      </c>
      <c r="I8526" s="4">
        <v>2</v>
      </c>
      <c r="J8526" s="2" t="s">
        <v>73</v>
      </c>
      <c r="K8526" s="1">
        <f>Tabelle111[[#This Row],[Menge kg Nges]]/1000</f>
        <v>0.24640000000000001</v>
      </c>
      <c r="L8526" s="1">
        <f>Tabelle111[[#This Row],[Menge kg P2O5]]/1000</f>
        <v>0.14000000000000001</v>
      </c>
      <c r="M8526" s="1">
        <f>Tabelle111[[#This Row],[Menge t Nges]]/Tabelle111[[#This Row],[Anzahl Lieferscheine]]</f>
        <v>0.1232</v>
      </c>
      <c r="N8526" s="1">
        <f>Tabelle111[[#This Row],[Menge t P2O5]]/Tabelle111[[#This Row],[Anzahl Lieferscheine]]</f>
        <v>7.0000000000000007E-2</v>
      </c>
    </row>
    <row r="8527" spans="1:14" x14ac:dyDescent="0.2">
      <c r="A8527" s="2" t="s">
        <v>27</v>
      </c>
      <c r="B8527" s="2" t="s">
        <v>29</v>
      </c>
      <c r="C8527" s="2" t="s">
        <v>6</v>
      </c>
      <c r="D8527" s="2" t="s">
        <v>15</v>
      </c>
      <c r="E8527" s="2" t="s">
        <v>21</v>
      </c>
      <c r="F8527" s="2" t="s">
        <v>61</v>
      </c>
      <c r="G8527" s="1">
        <v>754.8</v>
      </c>
      <c r="H8527" s="1">
        <v>420.8</v>
      </c>
      <c r="I8527" s="4">
        <v>2</v>
      </c>
      <c r="J8527" s="2" t="s">
        <v>73</v>
      </c>
      <c r="K8527" s="1">
        <f>Tabelle111[[#This Row],[Menge kg Nges]]/1000</f>
        <v>0.75479999999999992</v>
      </c>
      <c r="L8527" s="1">
        <f>Tabelle111[[#This Row],[Menge kg P2O5]]/1000</f>
        <v>0.42080000000000001</v>
      </c>
      <c r="M8527" s="1">
        <f>Tabelle111[[#This Row],[Menge t Nges]]/Tabelle111[[#This Row],[Anzahl Lieferscheine]]</f>
        <v>0.37739999999999996</v>
      </c>
      <c r="N8527" s="1">
        <f>Tabelle111[[#This Row],[Menge t P2O5]]/Tabelle111[[#This Row],[Anzahl Lieferscheine]]</f>
        <v>0.2104</v>
      </c>
    </row>
    <row r="8528" spans="1:14" x14ac:dyDescent="0.2">
      <c r="A8528" s="2" t="s">
        <v>27</v>
      </c>
      <c r="B8528" s="2" t="s">
        <v>29</v>
      </c>
      <c r="C8528" s="2" t="s">
        <v>6</v>
      </c>
      <c r="D8528" s="2" t="s">
        <v>15</v>
      </c>
      <c r="E8528" s="2" t="s">
        <v>9</v>
      </c>
      <c r="F8528" s="2" t="s">
        <v>61</v>
      </c>
      <c r="G8528" s="1">
        <v>627.12</v>
      </c>
      <c r="H8528" s="1">
        <v>313.5</v>
      </c>
      <c r="I8528" s="4">
        <v>3</v>
      </c>
      <c r="J8528" s="2" t="s">
        <v>73</v>
      </c>
      <c r="K8528" s="1">
        <f>Tabelle111[[#This Row],[Menge kg Nges]]/1000</f>
        <v>0.62712000000000001</v>
      </c>
      <c r="L8528" s="1">
        <f>Tabelle111[[#This Row],[Menge kg P2O5]]/1000</f>
        <v>0.3135</v>
      </c>
      <c r="M8528" s="1">
        <f>Tabelle111[[#This Row],[Menge t Nges]]/Tabelle111[[#This Row],[Anzahl Lieferscheine]]</f>
        <v>0.20904</v>
      </c>
      <c r="N8528" s="1">
        <f>Tabelle111[[#This Row],[Menge t P2O5]]/Tabelle111[[#This Row],[Anzahl Lieferscheine]]</f>
        <v>0.1045</v>
      </c>
    </row>
    <row r="8529" spans="1:14" x14ac:dyDescent="0.2">
      <c r="A8529" s="2" t="s">
        <v>27</v>
      </c>
      <c r="B8529" s="2" t="s">
        <v>29</v>
      </c>
      <c r="C8529" s="2" t="s">
        <v>6</v>
      </c>
      <c r="D8529" s="2" t="s">
        <v>15</v>
      </c>
      <c r="E8529" s="2" t="s">
        <v>10</v>
      </c>
      <c r="F8529" s="2" t="s">
        <v>61</v>
      </c>
      <c r="G8529" s="1">
        <v>492.8</v>
      </c>
      <c r="H8529" s="1">
        <v>156.80000000000001</v>
      </c>
      <c r="I8529" s="4">
        <v>2</v>
      </c>
      <c r="J8529" s="2" t="s">
        <v>73</v>
      </c>
      <c r="K8529" s="1">
        <f>Tabelle111[[#This Row],[Menge kg Nges]]/1000</f>
        <v>0.49280000000000002</v>
      </c>
      <c r="L8529" s="1">
        <f>Tabelle111[[#This Row],[Menge kg P2O5]]/1000</f>
        <v>0.15680000000000002</v>
      </c>
      <c r="M8529" s="1">
        <f>Tabelle111[[#This Row],[Menge t Nges]]/Tabelle111[[#This Row],[Anzahl Lieferscheine]]</f>
        <v>0.24640000000000001</v>
      </c>
      <c r="N8529" s="1">
        <f>Tabelle111[[#This Row],[Menge t P2O5]]/Tabelle111[[#This Row],[Anzahl Lieferscheine]]</f>
        <v>7.8400000000000011E-2</v>
      </c>
    </row>
    <row r="8530" spans="1:14" x14ac:dyDescent="0.2">
      <c r="A8530" s="2" t="s">
        <v>27</v>
      </c>
      <c r="B8530" s="2" t="s">
        <v>29</v>
      </c>
      <c r="C8530" s="2" t="s">
        <v>6</v>
      </c>
      <c r="D8530" s="2" t="s">
        <v>15</v>
      </c>
      <c r="E8530" s="2" t="s">
        <v>13</v>
      </c>
      <c r="F8530" s="2" t="s">
        <v>61</v>
      </c>
      <c r="G8530" s="1">
        <v>58.739999999999995</v>
      </c>
      <c r="H8530" s="1">
        <v>34.979999999999997</v>
      </c>
      <c r="I8530" s="4">
        <v>2</v>
      </c>
      <c r="J8530" s="2" t="s">
        <v>73</v>
      </c>
      <c r="K8530" s="1">
        <f>Tabelle111[[#This Row],[Menge kg Nges]]/1000</f>
        <v>5.8739999999999994E-2</v>
      </c>
      <c r="L8530" s="1">
        <f>Tabelle111[[#This Row],[Menge kg P2O5]]/1000</f>
        <v>3.4979999999999997E-2</v>
      </c>
      <c r="M8530" s="1">
        <f>Tabelle111[[#This Row],[Menge t Nges]]/Tabelle111[[#This Row],[Anzahl Lieferscheine]]</f>
        <v>2.9369999999999997E-2</v>
      </c>
      <c r="N8530" s="1">
        <f>Tabelle111[[#This Row],[Menge t P2O5]]/Tabelle111[[#This Row],[Anzahl Lieferscheine]]</f>
        <v>1.7489999999999999E-2</v>
      </c>
    </row>
    <row r="8531" spans="1:14" x14ac:dyDescent="0.2">
      <c r="A8531" s="2" t="s">
        <v>27</v>
      </c>
      <c r="B8531" s="2" t="s">
        <v>29</v>
      </c>
      <c r="C8531" s="2" t="s">
        <v>25</v>
      </c>
      <c r="D8531" s="2" t="s">
        <v>25</v>
      </c>
      <c r="E8531" s="2" t="s">
        <v>26</v>
      </c>
      <c r="F8531" s="2" t="s">
        <v>61</v>
      </c>
      <c r="G8531" s="1">
        <v>16503.329999999998</v>
      </c>
      <c r="H8531" s="1">
        <v>5684.6999999999989</v>
      </c>
      <c r="I8531" s="4">
        <v>35</v>
      </c>
      <c r="J8531" s="2" t="s">
        <v>73</v>
      </c>
      <c r="K8531" s="1">
        <f>Tabelle111[[#This Row],[Menge kg Nges]]/1000</f>
        <v>16.503329999999998</v>
      </c>
      <c r="L8531" s="1">
        <f>Tabelle111[[#This Row],[Menge kg P2O5]]/1000</f>
        <v>5.6846999999999985</v>
      </c>
      <c r="M8531" s="1">
        <f>Tabelle111[[#This Row],[Menge t Nges]]/Tabelle111[[#This Row],[Anzahl Lieferscheine]]</f>
        <v>0.47152371428571421</v>
      </c>
      <c r="N8531" s="1">
        <f>Tabelle111[[#This Row],[Menge t P2O5]]/Tabelle111[[#This Row],[Anzahl Lieferscheine]]</f>
        <v>0.16241999999999995</v>
      </c>
    </row>
    <row r="8532" spans="1:14" x14ac:dyDescent="0.2">
      <c r="A8532" s="2" t="s">
        <v>27</v>
      </c>
      <c r="B8532" s="2" t="s">
        <v>32</v>
      </c>
      <c r="C8532" s="2" t="s">
        <v>6</v>
      </c>
      <c r="D8532" s="2" t="s">
        <v>7</v>
      </c>
      <c r="E8532" s="2" t="s">
        <v>8</v>
      </c>
      <c r="F8532" s="2" t="s">
        <v>61</v>
      </c>
      <c r="G8532" s="1">
        <v>2390.58</v>
      </c>
      <c r="H8532" s="1">
        <v>1011.13</v>
      </c>
      <c r="I8532" s="4">
        <v>6</v>
      </c>
      <c r="J8532" s="2" t="s">
        <v>73</v>
      </c>
      <c r="K8532" s="1">
        <f>Tabelle111[[#This Row],[Menge kg Nges]]/1000</f>
        <v>2.3905799999999999</v>
      </c>
      <c r="L8532" s="1">
        <f>Tabelle111[[#This Row],[Menge kg P2O5]]/1000</f>
        <v>1.0111300000000001</v>
      </c>
      <c r="M8532" s="1">
        <f>Tabelle111[[#This Row],[Menge t Nges]]/Tabelle111[[#This Row],[Anzahl Lieferscheine]]</f>
        <v>0.39843000000000001</v>
      </c>
      <c r="N8532" s="1">
        <f>Tabelle111[[#This Row],[Menge t P2O5]]/Tabelle111[[#This Row],[Anzahl Lieferscheine]]</f>
        <v>0.16852166666666668</v>
      </c>
    </row>
    <row r="8533" spans="1:14" x14ac:dyDescent="0.2">
      <c r="A8533" s="2" t="s">
        <v>27</v>
      </c>
      <c r="B8533" s="2" t="s">
        <v>32</v>
      </c>
      <c r="C8533" s="2" t="s">
        <v>6</v>
      </c>
      <c r="D8533" s="2" t="s">
        <v>7</v>
      </c>
      <c r="E8533" s="2" t="s">
        <v>9</v>
      </c>
      <c r="F8533" s="2" t="s">
        <v>61</v>
      </c>
      <c r="G8533" s="1">
        <v>5323.32</v>
      </c>
      <c r="H8533" s="1">
        <v>2109.2400000000007</v>
      </c>
      <c r="I8533" s="4">
        <v>24</v>
      </c>
      <c r="J8533" s="2" t="s">
        <v>73</v>
      </c>
      <c r="K8533" s="1">
        <f>Tabelle111[[#This Row],[Menge kg Nges]]/1000</f>
        <v>5.3233199999999998</v>
      </c>
      <c r="L8533" s="1">
        <f>Tabelle111[[#This Row],[Menge kg P2O5]]/1000</f>
        <v>2.1092400000000007</v>
      </c>
      <c r="M8533" s="1">
        <f>Tabelle111[[#This Row],[Menge t Nges]]/Tabelle111[[#This Row],[Anzahl Lieferscheine]]</f>
        <v>0.221805</v>
      </c>
      <c r="N8533" s="1">
        <f>Tabelle111[[#This Row],[Menge t P2O5]]/Tabelle111[[#This Row],[Anzahl Lieferscheine]]</f>
        <v>8.7885000000000033E-2</v>
      </c>
    </row>
    <row r="8534" spans="1:14" x14ac:dyDescent="0.2">
      <c r="A8534" s="2" t="s">
        <v>27</v>
      </c>
      <c r="B8534" s="2" t="s">
        <v>32</v>
      </c>
      <c r="C8534" s="2" t="s">
        <v>6</v>
      </c>
      <c r="D8534" s="2" t="s">
        <v>7</v>
      </c>
      <c r="E8534" s="2" t="s">
        <v>10</v>
      </c>
      <c r="F8534" s="2" t="s">
        <v>61</v>
      </c>
      <c r="G8534" s="1">
        <v>42.56</v>
      </c>
      <c r="H8534" s="1">
        <v>7.84</v>
      </c>
      <c r="I8534" s="4">
        <v>1</v>
      </c>
      <c r="J8534" s="2" t="s">
        <v>73</v>
      </c>
      <c r="K8534" s="1">
        <f>Tabelle111[[#This Row],[Menge kg Nges]]/1000</f>
        <v>4.2560000000000001E-2</v>
      </c>
      <c r="L8534" s="1">
        <f>Tabelle111[[#This Row],[Menge kg P2O5]]/1000</f>
        <v>7.8399999999999997E-3</v>
      </c>
      <c r="M8534" s="1">
        <f>Tabelle111[[#This Row],[Menge t Nges]]/Tabelle111[[#This Row],[Anzahl Lieferscheine]]</f>
        <v>4.2560000000000001E-2</v>
      </c>
      <c r="N8534" s="1">
        <f>Tabelle111[[#This Row],[Menge t P2O5]]/Tabelle111[[#This Row],[Anzahl Lieferscheine]]</f>
        <v>7.8399999999999997E-3</v>
      </c>
    </row>
    <row r="8535" spans="1:14" x14ac:dyDescent="0.2">
      <c r="A8535" s="2" t="s">
        <v>27</v>
      </c>
      <c r="B8535" s="2" t="s">
        <v>32</v>
      </c>
      <c r="C8535" s="2" t="s">
        <v>6</v>
      </c>
      <c r="D8535" s="2" t="s">
        <v>7</v>
      </c>
      <c r="E8535" s="2" t="s">
        <v>13</v>
      </c>
      <c r="F8535" s="2" t="s">
        <v>61</v>
      </c>
      <c r="G8535" s="1">
        <v>554.4</v>
      </c>
      <c r="H8535" s="1">
        <v>285.60000000000002</v>
      </c>
      <c r="I8535" s="4">
        <v>2</v>
      </c>
      <c r="J8535" s="2" t="s">
        <v>73</v>
      </c>
      <c r="K8535" s="1">
        <f>Tabelle111[[#This Row],[Menge kg Nges]]/1000</f>
        <v>0.5544</v>
      </c>
      <c r="L8535" s="1">
        <f>Tabelle111[[#This Row],[Menge kg P2O5]]/1000</f>
        <v>0.28560000000000002</v>
      </c>
      <c r="M8535" s="1">
        <f>Tabelle111[[#This Row],[Menge t Nges]]/Tabelle111[[#This Row],[Anzahl Lieferscheine]]</f>
        <v>0.2772</v>
      </c>
      <c r="N8535" s="1">
        <f>Tabelle111[[#This Row],[Menge t P2O5]]/Tabelle111[[#This Row],[Anzahl Lieferscheine]]</f>
        <v>0.14280000000000001</v>
      </c>
    </row>
    <row r="8536" spans="1:14" x14ac:dyDescent="0.2">
      <c r="A8536" s="2" t="s">
        <v>27</v>
      </c>
      <c r="B8536" s="2" t="s">
        <v>32</v>
      </c>
      <c r="C8536" s="2" t="s">
        <v>6</v>
      </c>
      <c r="D8536" s="2" t="s">
        <v>15</v>
      </c>
      <c r="E8536" s="2" t="s">
        <v>19</v>
      </c>
      <c r="F8536" s="2" t="s">
        <v>61</v>
      </c>
      <c r="G8536" s="1">
        <v>2187</v>
      </c>
      <c r="H8536" s="1">
        <v>2430</v>
      </c>
      <c r="I8536" s="4">
        <v>4</v>
      </c>
      <c r="J8536" s="2" t="s">
        <v>73</v>
      </c>
      <c r="K8536" s="1">
        <f>Tabelle111[[#This Row],[Menge kg Nges]]/1000</f>
        <v>2.1869999999999998</v>
      </c>
      <c r="L8536" s="1">
        <f>Tabelle111[[#This Row],[Menge kg P2O5]]/1000</f>
        <v>2.4300000000000002</v>
      </c>
      <c r="M8536" s="1">
        <f>Tabelle111[[#This Row],[Menge t Nges]]/Tabelle111[[#This Row],[Anzahl Lieferscheine]]</f>
        <v>0.54674999999999996</v>
      </c>
      <c r="N8536" s="1">
        <f>Tabelle111[[#This Row],[Menge t P2O5]]/Tabelle111[[#This Row],[Anzahl Lieferscheine]]</f>
        <v>0.60750000000000004</v>
      </c>
    </row>
    <row r="8537" spans="1:14" x14ac:dyDescent="0.2">
      <c r="A8537" s="2" t="s">
        <v>27</v>
      </c>
      <c r="B8537" s="2" t="s">
        <v>32</v>
      </c>
      <c r="C8537" s="2" t="s">
        <v>6</v>
      </c>
      <c r="D8537" s="2" t="s">
        <v>15</v>
      </c>
      <c r="E8537" s="2" t="s">
        <v>20</v>
      </c>
      <c r="F8537" s="2" t="s">
        <v>61</v>
      </c>
      <c r="G8537" s="1">
        <v>792</v>
      </c>
      <c r="H8537" s="1">
        <v>450</v>
      </c>
      <c r="I8537" s="4">
        <v>6</v>
      </c>
      <c r="J8537" s="2" t="s">
        <v>73</v>
      </c>
      <c r="K8537" s="1">
        <f>Tabelle111[[#This Row],[Menge kg Nges]]/1000</f>
        <v>0.79200000000000004</v>
      </c>
      <c r="L8537" s="1">
        <f>Tabelle111[[#This Row],[Menge kg P2O5]]/1000</f>
        <v>0.45</v>
      </c>
      <c r="M8537" s="1">
        <f>Tabelle111[[#This Row],[Menge t Nges]]/Tabelle111[[#This Row],[Anzahl Lieferscheine]]</f>
        <v>0.13200000000000001</v>
      </c>
      <c r="N8537" s="1">
        <f>Tabelle111[[#This Row],[Menge t P2O5]]/Tabelle111[[#This Row],[Anzahl Lieferscheine]]</f>
        <v>7.4999999999999997E-2</v>
      </c>
    </row>
    <row r="8538" spans="1:14" x14ac:dyDescent="0.2">
      <c r="A8538" s="2" t="s">
        <v>27</v>
      </c>
      <c r="B8538" s="2" t="s">
        <v>32</v>
      </c>
      <c r="C8538" s="2" t="s">
        <v>6</v>
      </c>
      <c r="D8538" s="2" t="s">
        <v>15</v>
      </c>
      <c r="E8538" s="2" t="s">
        <v>9</v>
      </c>
      <c r="F8538" s="2" t="s">
        <v>61</v>
      </c>
      <c r="G8538" s="1">
        <v>1341.72</v>
      </c>
      <c r="H8538" s="1">
        <v>547.6</v>
      </c>
      <c r="I8538" s="4">
        <v>8</v>
      </c>
      <c r="J8538" s="2" t="s">
        <v>73</v>
      </c>
      <c r="K8538" s="1">
        <f>Tabelle111[[#This Row],[Menge kg Nges]]/1000</f>
        <v>1.34172</v>
      </c>
      <c r="L8538" s="1">
        <f>Tabelle111[[#This Row],[Menge kg P2O5]]/1000</f>
        <v>0.54759999999999998</v>
      </c>
      <c r="M8538" s="1">
        <f>Tabelle111[[#This Row],[Menge t Nges]]/Tabelle111[[#This Row],[Anzahl Lieferscheine]]</f>
        <v>0.167715</v>
      </c>
      <c r="N8538" s="1">
        <f>Tabelle111[[#This Row],[Menge t P2O5]]/Tabelle111[[#This Row],[Anzahl Lieferscheine]]</f>
        <v>6.8449999999999997E-2</v>
      </c>
    </row>
    <row r="8539" spans="1:14" x14ac:dyDescent="0.2">
      <c r="A8539" s="2" t="s">
        <v>27</v>
      </c>
      <c r="B8539" s="2" t="s">
        <v>32</v>
      </c>
      <c r="C8539" s="2" t="s">
        <v>25</v>
      </c>
      <c r="D8539" s="2" t="s">
        <v>25</v>
      </c>
      <c r="E8539" s="2" t="s">
        <v>26</v>
      </c>
      <c r="F8539" s="2" t="s">
        <v>61</v>
      </c>
      <c r="G8539" s="1">
        <v>840.4</v>
      </c>
      <c r="H8539" s="1">
        <v>694.35</v>
      </c>
      <c r="I8539" s="4">
        <v>8</v>
      </c>
      <c r="J8539" s="2" t="s">
        <v>73</v>
      </c>
      <c r="K8539" s="1">
        <f>Tabelle111[[#This Row],[Menge kg Nges]]/1000</f>
        <v>0.84039999999999992</v>
      </c>
      <c r="L8539" s="1">
        <f>Tabelle111[[#This Row],[Menge kg P2O5]]/1000</f>
        <v>0.69435000000000002</v>
      </c>
      <c r="M8539" s="1">
        <f>Tabelle111[[#This Row],[Menge t Nges]]/Tabelle111[[#This Row],[Anzahl Lieferscheine]]</f>
        <v>0.10504999999999999</v>
      </c>
      <c r="N8539" s="1">
        <f>Tabelle111[[#This Row],[Menge t P2O5]]/Tabelle111[[#This Row],[Anzahl Lieferscheine]]</f>
        <v>8.6793750000000003E-2</v>
      </c>
    </row>
    <row r="8540" spans="1:14" x14ac:dyDescent="0.2">
      <c r="A8540" s="2" t="s">
        <v>27</v>
      </c>
      <c r="B8540" s="2" t="s">
        <v>27</v>
      </c>
      <c r="C8540" s="2" t="s">
        <v>6</v>
      </c>
      <c r="D8540" s="2" t="s">
        <v>7</v>
      </c>
      <c r="E8540" s="2" t="s">
        <v>8</v>
      </c>
      <c r="F8540" s="2" t="s">
        <v>61</v>
      </c>
      <c r="G8540" s="1">
        <v>626443.1600000005</v>
      </c>
      <c r="H8540" s="1">
        <v>294029.31999999913</v>
      </c>
      <c r="I8540" s="4">
        <v>1425</v>
      </c>
      <c r="J8540" s="2" t="s">
        <v>73</v>
      </c>
      <c r="K8540" s="1">
        <f>Tabelle111[[#This Row],[Menge kg Nges]]/1000</f>
        <v>626.44316000000049</v>
      </c>
      <c r="L8540" s="1">
        <f>Tabelle111[[#This Row],[Menge kg P2O5]]/1000</f>
        <v>294.02931999999913</v>
      </c>
      <c r="M8540" s="1">
        <f>Tabelle111[[#This Row],[Menge t Nges]]/Tabelle111[[#This Row],[Anzahl Lieferscheine]]</f>
        <v>0.43960923508771965</v>
      </c>
      <c r="N8540" s="1">
        <f>Tabelle111[[#This Row],[Menge t P2O5]]/Tabelle111[[#This Row],[Anzahl Lieferscheine]]</f>
        <v>0.20633636491228008</v>
      </c>
    </row>
    <row r="8541" spans="1:14" x14ac:dyDescent="0.2">
      <c r="A8541" s="2" t="s">
        <v>27</v>
      </c>
      <c r="B8541" s="2" t="s">
        <v>27</v>
      </c>
      <c r="C8541" s="2" t="s">
        <v>6</v>
      </c>
      <c r="D8541" s="2" t="s">
        <v>7</v>
      </c>
      <c r="E8541" s="2" t="s">
        <v>9</v>
      </c>
      <c r="F8541" s="2" t="s">
        <v>61</v>
      </c>
      <c r="G8541" s="1">
        <v>187342.72000000006</v>
      </c>
      <c r="H8541" s="1">
        <v>79829.63</v>
      </c>
      <c r="I8541" s="4">
        <v>787</v>
      </c>
      <c r="J8541" s="2" t="s">
        <v>73</v>
      </c>
      <c r="K8541" s="1">
        <f>Tabelle111[[#This Row],[Menge kg Nges]]/1000</f>
        <v>187.34272000000007</v>
      </c>
      <c r="L8541" s="1">
        <f>Tabelle111[[#This Row],[Menge kg P2O5]]/1000</f>
        <v>79.829630000000009</v>
      </c>
      <c r="M8541" s="1">
        <f>Tabelle111[[#This Row],[Menge t Nges]]/Tabelle111[[#This Row],[Anzahl Lieferscheine]]</f>
        <v>0.23804665819567988</v>
      </c>
      <c r="N8541" s="1">
        <f>Tabelle111[[#This Row],[Menge t P2O5]]/Tabelle111[[#This Row],[Anzahl Lieferscheine]]</f>
        <v>0.10143536213468871</v>
      </c>
    </row>
    <row r="8542" spans="1:14" x14ac:dyDescent="0.2">
      <c r="A8542" s="2" t="s">
        <v>27</v>
      </c>
      <c r="B8542" s="2" t="s">
        <v>27</v>
      </c>
      <c r="C8542" s="2" t="s">
        <v>6</v>
      </c>
      <c r="D8542" s="2" t="s">
        <v>7</v>
      </c>
      <c r="E8542" s="2" t="s">
        <v>10</v>
      </c>
      <c r="F8542" s="2" t="s">
        <v>61</v>
      </c>
      <c r="G8542" s="1">
        <v>22455.319999999992</v>
      </c>
      <c r="H8542" s="1">
        <v>8625.5400000000009</v>
      </c>
      <c r="I8542" s="4">
        <v>70</v>
      </c>
      <c r="J8542" s="2" t="s">
        <v>73</v>
      </c>
      <c r="K8542" s="1">
        <f>Tabelle111[[#This Row],[Menge kg Nges]]/1000</f>
        <v>22.455319999999993</v>
      </c>
      <c r="L8542" s="1">
        <f>Tabelle111[[#This Row],[Menge kg P2O5]]/1000</f>
        <v>8.6255400000000009</v>
      </c>
      <c r="M8542" s="1">
        <f>Tabelle111[[#This Row],[Menge t Nges]]/Tabelle111[[#This Row],[Anzahl Lieferscheine]]</f>
        <v>0.32079028571428564</v>
      </c>
      <c r="N8542" s="1">
        <f>Tabelle111[[#This Row],[Menge t P2O5]]/Tabelle111[[#This Row],[Anzahl Lieferscheine]]</f>
        <v>0.12322200000000001</v>
      </c>
    </row>
    <row r="8543" spans="1:14" x14ac:dyDescent="0.2">
      <c r="A8543" s="2" t="s">
        <v>27</v>
      </c>
      <c r="B8543" s="2" t="s">
        <v>27</v>
      </c>
      <c r="C8543" s="2" t="s">
        <v>6</v>
      </c>
      <c r="D8543" s="2" t="s">
        <v>7</v>
      </c>
      <c r="E8543" s="2" t="s">
        <v>11</v>
      </c>
      <c r="F8543" s="2" t="s">
        <v>61</v>
      </c>
      <c r="G8543" s="1">
        <v>108346.11000000002</v>
      </c>
      <c r="H8543" s="1">
        <v>50950.11000000003</v>
      </c>
      <c r="I8543" s="4">
        <v>469</v>
      </c>
      <c r="J8543" s="2" t="s">
        <v>73</v>
      </c>
      <c r="K8543" s="1">
        <f>Tabelle111[[#This Row],[Menge kg Nges]]/1000</f>
        <v>108.34611000000001</v>
      </c>
      <c r="L8543" s="1">
        <f>Tabelle111[[#This Row],[Menge kg P2O5]]/1000</f>
        <v>50.950110000000031</v>
      </c>
      <c r="M8543" s="1">
        <f>Tabelle111[[#This Row],[Menge t Nges]]/Tabelle111[[#This Row],[Anzahl Lieferscheine]]</f>
        <v>0.23101515991471216</v>
      </c>
      <c r="N8543" s="1">
        <f>Tabelle111[[#This Row],[Menge t P2O5]]/Tabelle111[[#This Row],[Anzahl Lieferscheine]]</f>
        <v>0.10863562899786787</v>
      </c>
    </row>
    <row r="8544" spans="1:14" x14ac:dyDescent="0.2">
      <c r="A8544" s="2" t="s">
        <v>27</v>
      </c>
      <c r="B8544" s="2" t="s">
        <v>27</v>
      </c>
      <c r="C8544" s="2" t="s">
        <v>6</v>
      </c>
      <c r="D8544" s="2" t="s">
        <v>7</v>
      </c>
      <c r="E8544" s="2" t="s">
        <v>12</v>
      </c>
      <c r="F8544" s="2" t="s">
        <v>61</v>
      </c>
      <c r="G8544" s="1">
        <v>200861.33</v>
      </c>
      <c r="H8544" s="1">
        <v>91793.489999999932</v>
      </c>
      <c r="I8544" s="4">
        <v>653</v>
      </c>
      <c r="J8544" s="2" t="s">
        <v>73</v>
      </c>
      <c r="K8544" s="1">
        <f>Tabelle111[[#This Row],[Menge kg Nges]]/1000</f>
        <v>200.86132999999998</v>
      </c>
      <c r="L8544" s="1">
        <f>Tabelle111[[#This Row],[Menge kg P2O5]]/1000</f>
        <v>91.793489999999935</v>
      </c>
      <c r="M8544" s="1">
        <f>Tabelle111[[#This Row],[Menge t Nges]]/Tabelle111[[#This Row],[Anzahl Lieferscheine]]</f>
        <v>0.3075977488514548</v>
      </c>
      <c r="N8544" s="1">
        <f>Tabelle111[[#This Row],[Menge t P2O5]]/Tabelle111[[#This Row],[Anzahl Lieferscheine]]</f>
        <v>0.14057196018376714</v>
      </c>
    </row>
    <row r="8545" spans="1:14" x14ac:dyDescent="0.2">
      <c r="A8545" s="2" t="s">
        <v>27</v>
      </c>
      <c r="B8545" s="2" t="s">
        <v>27</v>
      </c>
      <c r="C8545" s="2" t="s">
        <v>6</v>
      </c>
      <c r="D8545" s="2" t="s">
        <v>7</v>
      </c>
      <c r="E8545" s="2" t="s">
        <v>13</v>
      </c>
      <c r="F8545" s="2" t="s">
        <v>61</v>
      </c>
      <c r="G8545" s="1">
        <v>104603.44999999997</v>
      </c>
      <c r="H8545" s="1">
        <v>59821.609999999942</v>
      </c>
      <c r="I8545" s="4">
        <v>550</v>
      </c>
      <c r="J8545" s="2" t="s">
        <v>73</v>
      </c>
      <c r="K8545" s="1">
        <f>Tabelle111[[#This Row],[Menge kg Nges]]/1000</f>
        <v>104.60344999999997</v>
      </c>
      <c r="L8545" s="1">
        <f>Tabelle111[[#This Row],[Menge kg P2O5]]/1000</f>
        <v>59.821609999999943</v>
      </c>
      <c r="M8545" s="1">
        <f>Tabelle111[[#This Row],[Menge t Nges]]/Tabelle111[[#This Row],[Anzahl Lieferscheine]]</f>
        <v>0.19018809090909086</v>
      </c>
      <c r="N8545" s="1">
        <f>Tabelle111[[#This Row],[Menge t P2O5]]/Tabelle111[[#This Row],[Anzahl Lieferscheine]]</f>
        <v>0.10876656363636353</v>
      </c>
    </row>
    <row r="8546" spans="1:14" x14ac:dyDescent="0.2">
      <c r="A8546" s="2" t="s">
        <v>27</v>
      </c>
      <c r="B8546" s="2" t="s">
        <v>27</v>
      </c>
      <c r="C8546" s="2" t="s">
        <v>6</v>
      </c>
      <c r="D8546" s="2" t="s">
        <v>7</v>
      </c>
      <c r="E8546" s="2" t="s">
        <v>14</v>
      </c>
      <c r="F8546" s="2" t="s">
        <v>61</v>
      </c>
      <c r="G8546" s="1">
        <v>119788.58999999995</v>
      </c>
      <c r="H8546" s="1">
        <v>63969.789999999994</v>
      </c>
      <c r="I8546" s="4">
        <v>401</v>
      </c>
      <c r="J8546" s="2" t="s">
        <v>73</v>
      </c>
      <c r="K8546" s="1">
        <f>Tabelle111[[#This Row],[Menge kg Nges]]/1000</f>
        <v>119.78858999999996</v>
      </c>
      <c r="L8546" s="1">
        <f>Tabelle111[[#This Row],[Menge kg P2O5]]/1000</f>
        <v>63.969789999999996</v>
      </c>
      <c r="M8546" s="1">
        <f>Tabelle111[[#This Row],[Menge t Nges]]/Tabelle111[[#This Row],[Anzahl Lieferscheine]]</f>
        <v>0.29872466334164577</v>
      </c>
      <c r="N8546" s="1">
        <f>Tabelle111[[#This Row],[Menge t P2O5]]/Tabelle111[[#This Row],[Anzahl Lieferscheine]]</f>
        <v>0.15952566084788028</v>
      </c>
    </row>
    <row r="8547" spans="1:14" x14ac:dyDescent="0.2">
      <c r="A8547" s="2" t="s">
        <v>27</v>
      </c>
      <c r="B8547" s="2" t="s">
        <v>27</v>
      </c>
      <c r="C8547" s="2" t="s">
        <v>6</v>
      </c>
      <c r="D8547" s="2" t="s">
        <v>15</v>
      </c>
      <c r="E8547" s="2" t="s">
        <v>8</v>
      </c>
      <c r="F8547" s="2" t="s">
        <v>61</v>
      </c>
      <c r="G8547" s="1">
        <v>2129.4</v>
      </c>
      <c r="H8547" s="1">
        <v>1181.5000000000002</v>
      </c>
      <c r="I8547" s="4">
        <v>14</v>
      </c>
      <c r="J8547" s="2" t="s">
        <v>73</v>
      </c>
      <c r="K8547" s="1">
        <f>Tabelle111[[#This Row],[Menge kg Nges]]/1000</f>
        <v>2.1294</v>
      </c>
      <c r="L8547" s="1">
        <f>Tabelle111[[#This Row],[Menge kg P2O5]]/1000</f>
        <v>1.1815000000000002</v>
      </c>
      <c r="M8547" s="1">
        <f>Tabelle111[[#This Row],[Menge t Nges]]/Tabelle111[[#This Row],[Anzahl Lieferscheine]]</f>
        <v>0.15209999999999999</v>
      </c>
      <c r="N8547" s="1">
        <f>Tabelle111[[#This Row],[Menge t P2O5]]/Tabelle111[[#This Row],[Anzahl Lieferscheine]]</f>
        <v>8.4392857142857158E-2</v>
      </c>
    </row>
    <row r="8548" spans="1:14" x14ac:dyDescent="0.2">
      <c r="A8548" s="2" t="s">
        <v>27</v>
      </c>
      <c r="B8548" s="2" t="s">
        <v>27</v>
      </c>
      <c r="C8548" s="2" t="s">
        <v>6</v>
      </c>
      <c r="D8548" s="2" t="s">
        <v>15</v>
      </c>
      <c r="E8548" s="2" t="s">
        <v>17</v>
      </c>
      <c r="F8548" s="2" t="s">
        <v>61</v>
      </c>
      <c r="G8548" s="1">
        <v>3054.97</v>
      </c>
      <c r="H8548" s="1">
        <v>1586.8799999999999</v>
      </c>
      <c r="I8548" s="4">
        <v>17</v>
      </c>
      <c r="J8548" s="2" t="s">
        <v>73</v>
      </c>
      <c r="K8548" s="1">
        <f>Tabelle111[[#This Row],[Menge kg Nges]]/1000</f>
        <v>3.05497</v>
      </c>
      <c r="L8548" s="1">
        <f>Tabelle111[[#This Row],[Menge kg P2O5]]/1000</f>
        <v>1.5868799999999998</v>
      </c>
      <c r="M8548" s="1">
        <f>Tabelle111[[#This Row],[Menge t Nges]]/Tabelle111[[#This Row],[Anzahl Lieferscheine]]</f>
        <v>0.17970411764705882</v>
      </c>
      <c r="N8548" s="1">
        <f>Tabelle111[[#This Row],[Menge t P2O5]]/Tabelle111[[#This Row],[Anzahl Lieferscheine]]</f>
        <v>9.3345882352941167E-2</v>
      </c>
    </row>
    <row r="8549" spans="1:14" x14ac:dyDescent="0.2">
      <c r="A8549" s="2" t="s">
        <v>27</v>
      </c>
      <c r="B8549" s="2" t="s">
        <v>27</v>
      </c>
      <c r="C8549" s="2" t="s">
        <v>6</v>
      </c>
      <c r="D8549" s="2" t="s">
        <v>15</v>
      </c>
      <c r="E8549" s="2" t="s">
        <v>18</v>
      </c>
      <c r="F8549" s="2" t="s">
        <v>61</v>
      </c>
      <c r="G8549" s="1">
        <v>28305.84</v>
      </c>
      <c r="H8549" s="1">
        <v>22016.779999999995</v>
      </c>
      <c r="I8549" s="4">
        <v>81</v>
      </c>
      <c r="J8549" s="2" t="s">
        <v>73</v>
      </c>
      <c r="K8549" s="1">
        <f>Tabelle111[[#This Row],[Menge kg Nges]]/1000</f>
        <v>28.30584</v>
      </c>
      <c r="L8549" s="1">
        <f>Tabelle111[[#This Row],[Menge kg P2O5]]/1000</f>
        <v>22.016779999999994</v>
      </c>
      <c r="M8549" s="1">
        <f>Tabelle111[[#This Row],[Menge t Nges]]/Tabelle111[[#This Row],[Anzahl Lieferscheine]]</f>
        <v>0.34945481481481483</v>
      </c>
      <c r="N8549" s="1">
        <f>Tabelle111[[#This Row],[Menge t P2O5]]/Tabelle111[[#This Row],[Anzahl Lieferscheine]]</f>
        <v>0.271812098765432</v>
      </c>
    </row>
    <row r="8550" spans="1:14" x14ac:dyDescent="0.2">
      <c r="A8550" s="2" t="s">
        <v>27</v>
      </c>
      <c r="B8550" s="2" t="s">
        <v>27</v>
      </c>
      <c r="C8550" s="2" t="s">
        <v>6</v>
      </c>
      <c r="D8550" s="2" t="s">
        <v>15</v>
      </c>
      <c r="E8550" s="2" t="s">
        <v>19</v>
      </c>
      <c r="F8550" s="2" t="s">
        <v>61</v>
      </c>
      <c r="G8550" s="1">
        <v>12182.4</v>
      </c>
      <c r="H8550" s="1">
        <v>13536</v>
      </c>
      <c r="I8550" s="4">
        <v>21</v>
      </c>
      <c r="J8550" s="2" t="s">
        <v>73</v>
      </c>
      <c r="K8550" s="1">
        <f>Tabelle111[[#This Row],[Menge kg Nges]]/1000</f>
        <v>12.182399999999999</v>
      </c>
      <c r="L8550" s="1">
        <f>Tabelle111[[#This Row],[Menge kg P2O5]]/1000</f>
        <v>13.536</v>
      </c>
      <c r="M8550" s="1">
        <f>Tabelle111[[#This Row],[Menge t Nges]]/Tabelle111[[#This Row],[Anzahl Lieferscheine]]</f>
        <v>0.58011428571428569</v>
      </c>
      <c r="N8550" s="1">
        <f>Tabelle111[[#This Row],[Menge t P2O5]]/Tabelle111[[#This Row],[Anzahl Lieferscheine]]</f>
        <v>0.64457142857142857</v>
      </c>
    </row>
    <row r="8551" spans="1:14" x14ac:dyDescent="0.2">
      <c r="A8551" s="2" t="s">
        <v>27</v>
      </c>
      <c r="B8551" s="2" t="s">
        <v>27</v>
      </c>
      <c r="C8551" s="2" t="s">
        <v>6</v>
      </c>
      <c r="D8551" s="2" t="s">
        <v>15</v>
      </c>
      <c r="E8551" s="2" t="s">
        <v>20</v>
      </c>
      <c r="F8551" s="2" t="s">
        <v>61</v>
      </c>
      <c r="G8551" s="1">
        <v>25044.460000000006</v>
      </c>
      <c r="H8551" s="1">
        <v>15373.800000000001</v>
      </c>
      <c r="I8551" s="4">
        <v>182</v>
      </c>
      <c r="J8551" s="2" t="s">
        <v>73</v>
      </c>
      <c r="K8551" s="1">
        <f>Tabelle111[[#This Row],[Menge kg Nges]]/1000</f>
        <v>25.044460000000008</v>
      </c>
      <c r="L8551" s="1">
        <f>Tabelle111[[#This Row],[Menge kg P2O5]]/1000</f>
        <v>15.373800000000001</v>
      </c>
      <c r="M8551" s="1">
        <f>Tabelle111[[#This Row],[Menge t Nges]]/Tabelle111[[#This Row],[Anzahl Lieferscheine]]</f>
        <v>0.13760692307692313</v>
      </c>
      <c r="N8551" s="1">
        <f>Tabelle111[[#This Row],[Menge t P2O5]]/Tabelle111[[#This Row],[Anzahl Lieferscheine]]</f>
        <v>8.4471428571428572E-2</v>
      </c>
    </row>
    <row r="8552" spans="1:14" x14ac:dyDescent="0.2">
      <c r="A8552" s="2" t="s">
        <v>27</v>
      </c>
      <c r="B8552" s="2" t="s">
        <v>27</v>
      </c>
      <c r="C8552" s="2" t="s">
        <v>6</v>
      </c>
      <c r="D8552" s="2" t="s">
        <v>15</v>
      </c>
      <c r="E8552" s="2" t="s">
        <v>21</v>
      </c>
      <c r="F8552" s="2" t="s">
        <v>61</v>
      </c>
      <c r="G8552" s="1">
        <v>45895.879999999983</v>
      </c>
      <c r="H8552" s="1">
        <v>22742.569999999989</v>
      </c>
      <c r="I8552" s="4">
        <v>176</v>
      </c>
      <c r="J8552" s="2" t="s">
        <v>73</v>
      </c>
      <c r="K8552" s="1">
        <f>Tabelle111[[#This Row],[Menge kg Nges]]/1000</f>
        <v>45.895879999999984</v>
      </c>
      <c r="L8552" s="1">
        <f>Tabelle111[[#This Row],[Menge kg P2O5]]/1000</f>
        <v>22.74256999999999</v>
      </c>
      <c r="M8552" s="1">
        <f>Tabelle111[[#This Row],[Menge t Nges]]/Tabelle111[[#This Row],[Anzahl Lieferscheine]]</f>
        <v>0.26077204545454535</v>
      </c>
      <c r="N8552" s="1">
        <f>Tabelle111[[#This Row],[Menge t P2O5]]/Tabelle111[[#This Row],[Anzahl Lieferscheine]]</f>
        <v>0.12921914772727267</v>
      </c>
    </row>
    <row r="8553" spans="1:14" x14ac:dyDescent="0.2">
      <c r="A8553" s="2" t="s">
        <v>27</v>
      </c>
      <c r="B8553" s="2" t="s">
        <v>27</v>
      </c>
      <c r="C8553" s="2" t="s">
        <v>6</v>
      </c>
      <c r="D8553" s="2" t="s">
        <v>15</v>
      </c>
      <c r="E8553" s="2" t="s">
        <v>9</v>
      </c>
      <c r="F8553" s="2" t="s">
        <v>61</v>
      </c>
      <c r="G8553" s="1">
        <v>41338.199999999983</v>
      </c>
      <c r="H8553" s="1">
        <v>23052.76</v>
      </c>
      <c r="I8553" s="4">
        <v>210</v>
      </c>
      <c r="J8553" s="2" t="s">
        <v>73</v>
      </c>
      <c r="K8553" s="1">
        <f>Tabelle111[[#This Row],[Menge kg Nges]]/1000</f>
        <v>41.338199999999979</v>
      </c>
      <c r="L8553" s="1">
        <f>Tabelle111[[#This Row],[Menge kg P2O5]]/1000</f>
        <v>23.052759999999999</v>
      </c>
      <c r="M8553" s="1">
        <f>Tabelle111[[#This Row],[Menge t Nges]]/Tabelle111[[#This Row],[Anzahl Lieferscheine]]</f>
        <v>0.19684857142857132</v>
      </c>
      <c r="N8553" s="1">
        <f>Tabelle111[[#This Row],[Menge t P2O5]]/Tabelle111[[#This Row],[Anzahl Lieferscheine]]</f>
        <v>0.10977504761904762</v>
      </c>
    </row>
    <row r="8554" spans="1:14" x14ac:dyDescent="0.2">
      <c r="A8554" s="2" t="s">
        <v>27</v>
      </c>
      <c r="B8554" s="2" t="s">
        <v>27</v>
      </c>
      <c r="C8554" s="2" t="s">
        <v>6</v>
      </c>
      <c r="D8554" s="2" t="s">
        <v>15</v>
      </c>
      <c r="E8554" s="2" t="s">
        <v>10</v>
      </c>
      <c r="F8554" s="2" t="s">
        <v>61</v>
      </c>
      <c r="G8554" s="1">
        <v>18447.419999999998</v>
      </c>
      <c r="H8554" s="1">
        <v>7296.1400000000012</v>
      </c>
      <c r="I8554" s="4">
        <v>61</v>
      </c>
      <c r="J8554" s="2" t="s">
        <v>73</v>
      </c>
      <c r="K8554" s="1">
        <f>Tabelle111[[#This Row],[Menge kg Nges]]/1000</f>
        <v>18.447419999999997</v>
      </c>
      <c r="L8554" s="1">
        <f>Tabelle111[[#This Row],[Menge kg P2O5]]/1000</f>
        <v>7.2961400000000012</v>
      </c>
      <c r="M8554" s="1">
        <f>Tabelle111[[#This Row],[Menge t Nges]]/Tabelle111[[#This Row],[Anzahl Lieferscheine]]</f>
        <v>0.30241672131147534</v>
      </c>
      <c r="N8554" s="1">
        <f>Tabelle111[[#This Row],[Menge t P2O5]]/Tabelle111[[#This Row],[Anzahl Lieferscheine]]</f>
        <v>0.11960885245901641</v>
      </c>
    </row>
    <row r="8555" spans="1:14" x14ac:dyDescent="0.2">
      <c r="A8555" s="2" t="s">
        <v>27</v>
      </c>
      <c r="B8555" s="2" t="s">
        <v>27</v>
      </c>
      <c r="C8555" s="2" t="s">
        <v>6</v>
      </c>
      <c r="D8555" s="2" t="s">
        <v>15</v>
      </c>
      <c r="E8555" s="2" t="s">
        <v>23</v>
      </c>
      <c r="F8555" s="2" t="s">
        <v>61</v>
      </c>
      <c r="G8555" s="1">
        <v>1147.31</v>
      </c>
      <c r="H8555" s="1">
        <v>523.39</v>
      </c>
      <c r="I8555" s="4">
        <v>9</v>
      </c>
      <c r="J8555" s="2" t="s">
        <v>73</v>
      </c>
      <c r="K8555" s="1">
        <f>Tabelle111[[#This Row],[Menge kg Nges]]/1000</f>
        <v>1.1473100000000001</v>
      </c>
      <c r="L8555" s="1">
        <f>Tabelle111[[#This Row],[Menge kg P2O5]]/1000</f>
        <v>0.52339000000000002</v>
      </c>
      <c r="M8555" s="1">
        <f>Tabelle111[[#This Row],[Menge t Nges]]/Tabelle111[[#This Row],[Anzahl Lieferscheine]]</f>
        <v>0.12747888888888889</v>
      </c>
      <c r="N8555" s="1">
        <f>Tabelle111[[#This Row],[Menge t P2O5]]/Tabelle111[[#This Row],[Anzahl Lieferscheine]]</f>
        <v>5.8154444444444446E-2</v>
      </c>
    </row>
    <row r="8556" spans="1:14" x14ac:dyDescent="0.2">
      <c r="A8556" s="2" t="s">
        <v>27</v>
      </c>
      <c r="B8556" s="2" t="s">
        <v>27</v>
      </c>
      <c r="C8556" s="2" t="s">
        <v>6</v>
      </c>
      <c r="D8556" s="2" t="s">
        <v>15</v>
      </c>
      <c r="E8556" s="2" t="s">
        <v>12</v>
      </c>
      <c r="F8556" s="2" t="s">
        <v>61</v>
      </c>
      <c r="G8556" s="1">
        <v>4333.66</v>
      </c>
      <c r="H8556" s="1">
        <v>3529.6800000000003</v>
      </c>
      <c r="I8556" s="4">
        <v>5</v>
      </c>
      <c r="J8556" s="2" t="s">
        <v>73</v>
      </c>
      <c r="K8556" s="1">
        <f>Tabelle111[[#This Row],[Menge kg Nges]]/1000</f>
        <v>4.3336600000000001</v>
      </c>
      <c r="L8556" s="1">
        <f>Tabelle111[[#This Row],[Menge kg P2O5]]/1000</f>
        <v>3.5296800000000004</v>
      </c>
      <c r="M8556" s="1">
        <f>Tabelle111[[#This Row],[Menge t Nges]]/Tabelle111[[#This Row],[Anzahl Lieferscheine]]</f>
        <v>0.86673200000000006</v>
      </c>
      <c r="N8556" s="1">
        <f>Tabelle111[[#This Row],[Menge t P2O5]]/Tabelle111[[#This Row],[Anzahl Lieferscheine]]</f>
        <v>0.70593600000000012</v>
      </c>
    </row>
    <row r="8557" spans="1:14" x14ac:dyDescent="0.2">
      <c r="A8557" s="2" t="s">
        <v>27</v>
      </c>
      <c r="B8557" s="2" t="s">
        <v>27</v>
      </c>
      <c r="C8557" s="2" t="s">
        <v>6</v>
      </c>
      <c r="D8557" s="2" t="s">
        <v>15</v>
      </c>
      <c r="E8557" s="2" t="s">
        <v>13</v>
      </c>
      <c r="F8557" s="2" t="s">
        <v>61</v>
      </c>
      <c r="G8557" s="1">
        <v>1579.05</v>
      </c>
      <c r="H8557" s="1">
        <v>1114.3500000000001</v>
      </c>
      <c r="I8557" s="4">
        <v>9</v>
      </c>
      <c r="J8557" s="2" t="s">
        <v>73</v>
      </c>
      <c r="K8557" s="1">
        <f>Tabelle111[[#This Row],[Menge kg Nges]]/1000</f>
        <v>1.5790500000000001</v>
      </c>
      <c r="L8557" s="1">
        <f>Tabelle111[[#This Row],[Menge kg P2O5]]/1000</f>
        <v>1.1143500000000002</v>
      </c>
      <c r="M8557" s="1">
        <f>Tabelle111[[#This Row],[Menge t Nges]]/Tabelle111[[#This Row],[Anzahl Lieferscheine]]</f>
        <v>0.17544999999999999</v>
      </c>
      <c r="N8557" s="1">
        <f>Tabelle111[[#This Row],[Menge t P2O5]]/Tabelle111[[#This Row],[Anzahl Lieferscheine]]</f>
        <v>0.12381666666666669</v>
      </c>
    </row>
    <row r="8558" spans="1:14" x14ac:dyDescent="0.2">
      <c r="A8558" s="2" t="s">
        <v>27</v>
      </c>
      <c r="B8558" s="2" t="s">
        <v>27</v>
      </c>
      <c r="C8558" s="2" t="s">
        <v>6</v>
      </c>
      <c r="D8558" s="2" t="s">
        <v>15</v>
      </c>
      <c r="E8558" s="2" t="s">
        <v>31</v>
      </c>
      <c r="F8558" s="2" t="s">
        <v>61</v>
      </c>
      <c r="G8558" s="1">
        <v>1312</v>
      </c>
      <c r="H8558" s="1">
        <v>592</v>
      </c>
      <c r="I8558" s="4">
        <v>3</v>
      </c>
      <c r="J8558" s="2" t="s">
        <v>73</v>
      </c>
      <c r="K8558" s="1">
        <f>Tabelle111[[#This Row],[Menge kg Nges]]/1000</f>
        <v>1.3120000000000001</v>
      </c>
      <c r="L8558" s="1">
        <f>Tabelle111[[#This Row],[Menge kg P2O5]]/1000</f>
        <v>0.59199999999999997</v>
      </c>
      <c r="M8558" s="1">
        <f>Tabelle111[[#This Row],[Menge t Nges]]/Tabelle111[[#This Row],[Anzahl Lieferscheine]]</f>
        <v>0.43733333333333335</v>
      </c>
      <c r="N8558" s="1">
        <f>Tabelle111[[#This Row],[Menge t P2O5]]/Tabelle111[[#This Row],[Anzahl Lieferscheine]]</f>
        <v>0.19733333333333333</v>
      </c>
    </row>
    <row r="8559" spans="1:14" x14ac:dyDescent="0.2">
      <c r="A8559" s="2" t="s">
        <v>27</v>
      </c>
      <c r="B8559" s="2" t="s">
        <v>27</v>
      </c>
      <c r="C8559" s="2" t="s">
        <v>25</v>
      </c>
      <c r="D8559" s="2" t="s">
        <v>25</v>
      </c>
      <c r="E8559" s="2" t="s">
        <v>26</v>
      </c>
      <c r="F8559" s="2" t="s">
        <v>61</v>
      </c>
      <c r="G8559" s="1">
        <v>307463.68999999901</v>
      </c>
      <c r="H8559" s="1">
        <v>147692.12000000023</v>
      </c>
      <c r="I8559" s="4">
        <v>843</v>
      </c>
      <c r="J8559" s="2" t="s">
        <v>73</v>
      </c>
      <c r="K8559" s="1">
        <f>Tabelle111[[#This Row],[Menge kg Nges]]/1000</f>
        <v>307.46368999999902</v>
      </c>
      <c r="L8559" s="1">
        <f>Tabelle111[[#This Row],[Menge kg P2O5]]/1000</f>
        <v>147.69212000000022</v>
      </c>
      <c r="M8559" s="1">
        <f>Tabelle111[[#This Row],[Menge t Nges]]/Tabelle111[[#This Row],[Anzahl Lieferscheine]]</f>
        <v>0.36472561091340333</v>
      </c>
      <c r="N8559" s="1">
        <f>Tabelle111[[#This Row],[Menge t P2O5]]/Tabelle111[[#This Row],[Anzahl Lieferscheine]]</f>
        <v>0.17519824436536205</v>
      </c>
    </row>
    <row r="8560" spans="1:14" x14ac:dyDescent="0.2">
      <c r="A8560" s="2" t="s">
        <v>27</v>
      </c>
      <c r="B8560" s="2" t="s">
        <v>27</v>
      </c>
      <c r="C8560" s="2" t="s">
        <v>63</v>
      </c>
      <c r="D8560" s="2" t="s">
        <v>63</v>
      </c>
      <c r="E8560" s="2" t="s">
        <v>63</v>
      </c>
      <c r="F8560" s="2" t="s">
        <v>61</v>
      </c>
      <c r="G8560" s="1">
        <v>15591.210000000003</v>
      </c>
      <c r="H8560" s="1">
        <v>13268.510000000004</v>
      </c>
      <c r="I8560" s="4">
        <v>54</v>
      </c>
      <c r="J8560" s="2" t="s">
        <v>73</v>
      </c>
      <c r="K8560" s="1">
        <f>Tabelle111[[#This Row],[Menge kg Nges]]/1000</f>
        <v>15.591210000000002</v>
      </c>
      <c r="L8560" s="1">
        <f>Tabelle111[[#This Row],[Menge kg P2O5]]/1000</f>
        <v>13.268510000000004</v>
      </c>
      <c r="M8560" s="1">
        <f>Tabelle111[[#This Row],[Menge t Nges]]/Tabelle111[[#This Row],[Anzahl Lieferscheine]]</f>
        <v>0.28872611111111113</v>
      </c>
      <c r="N8560" s="1">
        <f>Tabelle111[[#This Row],[Menge t P2O5]]/Tabelle111[[#This Row],[Anzahl Lieferscheine]]</f>
        <v>0.24571314814814824</v>
      </c>
    </row>
    <row r="8561" spans="1:14" x14ac:dyDescent="0.2">
      <c r="A8561" s="2" t="s">
        <v>27</v>
      </c>
      <c r="B8561" s="2" t="s">
        <v>33</v>
      </c>
      <c r="C8561" s="2" t="s">
        <v>6</v>
      </c>
      <c r="D8561" s="2" t="s">
        <v>7</v>
      </c>
      <c r="E8561" s="2" t="s">
        <v>8</v>
      </c>
      <c r="F8561" s="2" t="s">
        <v>61</v>
      </c>
      <c r="G8561" s="1">
        <v>1054.8</v>
      </c>
      <c r="H8561" s="1">
        <v>408.6</v>
      </c>
      <c r="I8561" s="4">
        <v>3</v>
      </c>
      <c r="J8561" s="2" t="s">
        <v>73</v>
      </c>
      <c r="K8561" s="1">
        <f>Tabelle111[[#This Row],[Menge kg Nges]]/1000</f>
        <v>1.0548</v>
      </c>
      <c r="L8561" s="1">
        <f>Tabelle111[[#This Row],[Menge kg P2O5]]/1000</f>
        <v>0.40860000000000002</v>
      </c>
      <c r="M8561" s="1">
        <f>Tabelle111[[#This Row],[Menge t Nges]]/Tabelle111[[#This Row],[Anzahl Lieferscheine]]</f>
        <v>0.35159999999999997</v>
      </c>
      <c r="N8561" s="1">
        <f>Tabelle111[[#This Row],[Menge t P2O5]]/Tabelle111[[#This Row],[Anzahl Lieferscheine]]</f>
        <v>0.13620000000000002</v>
      </c>
    </row>
    <row r="8562" spans="1:14" x14ac:dyDescent="0.2">
      <c r="A8562" s="2" t="s">
        <v>27</v>
      </c>
      <c r="B8562" s="2" t="s">
        <v>33</v>
      </c>
      <c r="C8562" s="2" t="s">
        <v>6</v>
      </c>
      <c r="D8562" s="2" t="s">
        <v>15</v>
      </c>
      <c r="E8562" s="2" t="s">
        <v>21</v>
      </c>
      <c r="F8562" s="2" t="s">
        <v>61</v>
      </c>
      <c r="G8562" s="1">
        <v>480</v>
      </c>
      <c r="H8562" s="1">
        <v>255</v>
      </c>
      <c r="I8562" s="4">
        <v>1</v>
      </c>
      <c r="J8562" s="2" t="s">
        <v>73</v>
      </c>
      <c r="K8562" s="1">
        <f>Tabelle111[[#This Row],[Menge kg Nges]]/1000</f>
        <v>0.48</v>
      </c>
      <c r="L8562" s="1">
        <f>Tabelle111[[#This Row],[Menge kg P2O5]]/1000</f>
        <v>0.255</v>
      </c>
      <c r="M8562" s="1">
        <f>Tabelle111[[#This Row],[Menge t Nges]]/Tabelle111[[#This Row],[Anzahl Lieferscheine]]</f>
        <v>0.48</v>
      </c>
      <c r="N8562" s="1">
        <f>Tabelle111[[#This Row],[Menge t P2O5]]/Tabelle111[[#This Row],[Anzahl Lieferscheine]]</f>
        <v>0.255</v>
      </c>
    </row>
    <row r="8563" spans="1:14" x14ac:dyDescent="0.2">
      <c r="A8563" s="2" t="s">
        <v>27</v>
      </c>
      <c r="B8563" s="2" t="s">
        <v>48</v>
      </c>
      <c r="C8563" s="2" t="s">
        <v>6</v>
      </c>
      <c r="D8563" s="2" t="s">
        <v>15</v>
      </c>
      <c r="E8563" s="2" t="s">
        <v>8</v>
      </c>
      <c r="F8563" s="2" t="s">
        <v>61</v>
      </c>
      <c r="G8563" s="1">
        <v>735</v>
      </c>
      <c r="H8563" s="1">
        <v>447</v>
      </c>
      <c r="I8563" s="4">
        <v>1</v>
      </c>
      <c r="J8563" s="2" t="s">
        <v>73</v>
      </c>
      <c r="K8563" s="1">
        <f>Tabelle111[[#This Row],[Menge kg Nges]]/1000</f>
        <v>0.73499999999999999</v>
      </c>
      <c r="L8563" s="1">
        <f>Tabelle111[[#This Row],[Menge kg P2O5]]/1000</f>
        <v>0.44700000000000001</v>
      </c>
      <c r="M8563" s="1">
        <f>Tabelle111[[#This Row],[Menge t Nges]]/Tabelle111[[#This Row],[Anzahl Lieferscheine]]</f>
        <v>0.73499999999999999</v>
      </c>
      <c r="N8563" s="1">
        <f>Tabelle111[[#This Row],[Menge t P2O5]]/Tabelle111[[#This Row],[Anzahl Lieferscheine]]</f>
        <v>0.44700000000000001</v>
      </c>
    </row>
    <row r="8564" spans="1:14" x14ac:dyDescent="0.2">
      <c r="A8564" s="2" t="s">
        <v>27</v>
      </c>
      <c r="B8564" s="2" t="s">
        <v>46</v>
      </c>
      <c r="C8564" s="2" t="s">
        <v>6</v>
      </c>
      <c r="D8564" s="2" t="s">
        <v>7</v>
      </c>
      <c r="E8564" s="2" t="s">
        <v>8</v>
      </c>
      <c r="F8564" s="2" t="s">
        <v>61</v>
      </c>
      <c r="G8564" s="1">
        <v>602</v>
      </c>
      <c r="H8564" s="1">
        <v>224</v>
      </c>
      <c r="I8564" s="4">
        <v>2</v>
      </c>
      <c r="J8564" s="2" t="s">
        <v>73</v>
      </c>
      <c r="K8564" s="1">
        <f>Tabelle111[[#This Row],[Menge kg Nges]]/1000</f>
        <v>0.60199999999999998</v>
      </c>
      <c r="L8564" s="1">
        <f>Tabelle111[[#This Row],[Menge kg P2O5]]/1000</f>
        <v>0.224</v>
      </c>
      <c r="M8564" s="1">
        <f>Tabelle111[[#This Row],[Menge t Nges]]/Tabelle111[[#This Row],[Anzahl Lieferscheine]]</f>
        <v>0.30099999999999999</v>
      </c>
      <c r="N8564" s="1">
        <f>Tabelle111[[#This Row],[Menge t P2O5]]/Tabelle111[[#This Row],[Anzahl Lieferscheine]]</f>
        <v>0.112</v>
      </c>
    </row>
    <row r="8565" spans="1:14" x14ac:dyDescent="0.2">
      <c r="A8565" s="2" t="s">
        <v>27</v>
      </c>
      <c r="B8565" s="2" t="s">
        <v>46</v>
      </c>
      <c r="C8565" s="2" t="s">
        <v>6</v>
      </c>
      <c r="D8565" s="2" t="s">
        <v>7</v>
      </c>
      <c r="E8565" s="2" t="s">
        <v>9</v>
      </c>
      <c r="F8565" s="2" t="s">
        <v>61</v>
      </c>
      <c r="G8565" s="1">
        <v>1575.6</v>
      </c>
      <c r="H8565" s="1">
        <v>685.17</v>
      </c>
      <c r="I8565" s="4">
        <v>7</v>
      </c>
      <c r="J8565" s="2" t="s">
        <v>73</v>
      </c>
      <c r="K8565" s="1">
        <f>Tabelle111[[#This Row],[Menge kg Nges]]/1000</f>
        <v>1.5755999999999999</v>
      </c>
      <c r="L8565" s="1">
        <f>Tabelle111[[#This Row],[Menge kg P2O5]]/1000</f>
        <v>0.68516999999999995</v>
      </c>
      <c r="M8565" s="1">
        <f>Tabelle111[[#This Row],[Menge t Nges]]/Tabelle111[[#This Row],[Anzahl Lieferscheine]]</f>
        <v>0.22508571428571428</v>
      </c>
      <c r="N8565" s="1">
        <f>Tabelle111[[#This Row],[Menge t P2O5]]/Tabelle111[[#This Row],[Anzahl Lieferscheine]]</f>
        <v>9.7881428571428564E-2</v>
      </c>
    </row>
    <row r="8566" spans="1:14" x14ac:dyDescent="0.2">
      <c r="A8566" s="2" t="s">
        <v>27</v>
      </c>
      <c r="B8566" s="2" t="s">
        <v>46</v>
      </c>
      <c r="C8566" s="2" t="s">
        <v>6</v>
      </c>
      <c r="D8566" s="2" t="s">
        <v>7</v>
      </c>
      <c r="E8566" s="2" t="s">
        <v>12</v>
      </c>
      <c r="F8566" s="2" t="s">
        <v>61</v>
      </c>
      <c r="G8566" s="1">
        <v>174.72</v>
      </c>
      <c r="H8566" s="1">
        <v>74.36</v>
      </c>
      <c r="I8566" s="4">
        <v>1</v>
      </c>
      <c r="J8566" s="2" t="s">
        <v>73</v>
      </c>
      <c r="K8566" s="1">
        <f>Tabelle111[[#This Row],[Menge kg Nges]]/1000</f>
        <v>0.17471999999999999</v>
      </c>
      <c r="L8566" s="1">
        <f>Tabelle111[[#This Row],[Menge kg P2O5]]/1000</f>
        <v>7.4359999999999996E-2</v>
      </c>
      <c r="M8566" s="1">
        <f>Tabelle111[[#This Row],[Menge t Nges]]/Tabelle111[[#This Row],[Anzahl Lieferscheine]]</f>
        <v>0.17471999999999999</v>
      </c>
      <c r="N8566" s="1">
        <f>Tabelle111[[#This Row],[Menge t P2O5]]/Tabelle111[[#This Row],[Anzahl Lieferscheine]]</f>
        <v>7.4359999999999996E-2</v>
      </c>
    </row>
    <row r="8567" spans="1:14" x14ac:dyDescent="0.2">
      <c r="A8567" s="2" t="s">
        <v>27</v>
      </c>
      <c r="B8567" s="2" t="s">
        <v>46</v>
      </c>
      <c r="C8567" s="2" t="s">
        <v>6</v>
      </c>
      <c r="D8567" s="2" t="s">
        <v>15</v>
      </c>
      <c r="E8567" s="2" t="s">
        <v>18</v>
      </c>
      <c r="F8567" s="2" t="s">
        <v>61</v>
      </c>
      <c r="G8567" s="1">
        <v>2915.3</v>
      </c>
      <c r="H8567" s="1">
        <v>2354.9</v>
      </c>
      <c r="I8567" s="4">
        <v>5</v>
      </c>
      <c r="J8567" s="2" t="s">
        <v>73</v>
      </c>
      <c r="K8567" s="1">
        <f>Tabelle111[[#This Row],[Menge kg Nges]]/1000</f>
        <v>2.9153000000000002</v>
      </c>
      <c r="L8567" s="1">
        <f>Tabelle111[[#This Row],[Menge kg P2O5]]/1000</f>
        <v>2.3549000000000002</v>
      </c>
      <c r="M8567" s="1">
        <f>Tabelle111[[#This Row],[Menge t Nges]]/Tabelle111[[#This Row],[Anzahl Lieferscheine]]</f>
        <v>0.58306000000000002</v>
      </c>
      <c r="N8567" s="1">
        <f>Tabelle111[[#This Row],[Menge t P2O5]]/Tabelle111[[#This Row],[Anzahl Lieferscheine]]</f>
        <v>0.47098000000000007</v>
      </c>
    </row>
    <row r="8568" spans="1:14" x14ac:dyDescent="0.2">
      <c r="A8568" s="2" t="s">
        <v>27</v>
      </c>
      <c r="B8568" s="2" t="s">
        <v>46</v>
      </c>
      <c r="C8568" s="2" t="s">
        <v>6</v>
      </c>
      <c r="D8568" s="2" t="s">
        <v>15</v>
      </c>
      <c r="E8568" s="2" t="s">
        <v>19</v>
      </c>
      <c r="F8568" s="2" t="s">
        <v>61</v>
      </c>
      <c r="G8568" s="1">
        <v>567</v>
      </c>
      <c r="H8568" s="1">
        <v>630</v>
      </c>
      <c r="I8568" s="4">
        <v>2</v>
      </c>
      <c r="J8568" s="2" t="s">
        <v>73</v>
      </c>
      <c r="K8568" s="1">
        <f>Tabelle111[[#This Row],[Menge kg Nges]]/1000</f>
        <v>0.56699999999999995</v>
      </c>
      <c r="L8568" s="1">
        <f>Tabelle111[[#This Row],[Menge kg P2O5]]/1000</f>
        <v>0.63</v>
      </c>
      <c r="M8568" s="1">
        <f>Tabelle111[[#This Row],[Menge t Nges]]/Tabelle111[[#This Row],[Anzahl Lieferscheine]]</f>
        <v>0.28349999999999997</v>
      </c>
      <c r="N8568" s="1">
        <f>Tabelle111[[#This Row],[Menge t P2O5]]/Tabelle111[[#This Row],[Anzahl Lieferscheine]]</f>
        <v>0.315</v>
      </c>
    </row>
    <row r="8569" spans="1:14" x14ac:dyDescent="0.2">
      <c r="A8569" s="2" t="s">
        <v>27</v>
      </c>
      <c r="B8569" s="2" t="s">
        <v>46</v>
      </c>
      <c r="C8569" s="2" t="s">
        <v>6</v>
      </c>
      <c r="D8569" s="2" t="s">
        <v>15</v>
      </c>
      <c r="E8569" s="2" t="s">
        <v>21</v>
      </c>
      <c r="F8569" s="2" t="s">
        <v>61</v>
      </c>
      <c r="G8569" s="1">
        <v>1204.8</v>
      </c>
      <c r="H8569" s="1">
        <v>679.2</v>
      </c>
      <c r="I8569" s="4">
        <v>3</v>
      </c>
      <c r="J8569" s="2" t="s">
        <v>73</v>
      </c>
      <c r="K8569" s="1">
        <f>Tabelle111[[#This Row],[Menge kg Nges]]/1000</f>
        <v>1.2047999999999999</v>
      </c>
      <c r="L8569" s="1">
        <f>Tabelle111[[#This Row],[Menge kg P2O5]]/1000</f>
        <v>0.67920000000000003</v>
      </c>
      <c r="M8569" s="1">
        <f>Tabelle111[[#This Row],[Menge t Nges]]/Tabelle111[[#This Row],[Anzahl Lieferscheine]]</f>
        <v>0.40159999999999996</v>
      </c>
      <c r="N8569" s="1">
        <f>Tabelle111[[#This Row],[Menge t P2O5]]/Tabelle111[[#This Row],[Anzahl Lieferscheine]]</f>
        <v>0.22640000000000002</v>
      </c>
    </row>
    <row r="8570" spans="1:14" x14ac:dyDescent="0.2">
      <c r="A8570" s="2" t="s">
        <v>27</v>
      </c>
      <c r="B8570" s="2" t="s">
        <v>46</v>
      </c>
      <c r="C8570" s="2" t="s">
        <v>6</v>
      </c>
      <c r="D8570" s="2" t="s">
        <v>15</v>
      </c>
      <c r="E8570" s="2" t="s">
        <v>9</v>
      </c>
      <c r="F8570" s="2" t="s">
        <v>61</v>
      </c>
      <c r="G8570" s="1">
        <v>2355.8200000000002</v>
      </c>
      <c r="H8570" s="1">
        <v>1496.25</v>
      </c>
      <c r="I8570" s="4">
        <v>6</v>
      </c>
      <c r="J8570" s="2" t="s">
        <v>73</v>
      </c>
      <c r="K8570" s="1">
        <f>Tabelle111[[#This Row],[Menge kg Nges]]/1000</f>
        <v>2.35582</v>
      </c>
      <c r="L8570" s="1">
        <f>Tabelle111[[#This Row],[Menge kg P2O5]]/1000</f>
        <v>1.4962500000000001</v>
      </c>
      <c r="M8570" s="1">
        <f>Tabelle111[[#This Row],[Menge t Nges]]/Tabelle111[[#This Row],[Anzahl Lieferscheine]]</f>
        <v>0.39263666666666669</v>
      </c>
      <c r="N8570" s="1">
        <f>Tabelle111[[#This Row],[Menge t P2O5]]/Tabelle111[[#This Row],[Anzahl Lieferscheine]]</f>
        <v>0.24937500000000001</v>
      </c>
    </row>
    <row r="8571" spans="1:14" x14ac:dyDescent="0.2">
      <c r="A8571" s="2" t="s">
        <v>27</v>
      </c>
      <c r="B8571" s="2" t="s">
        <v>46</v>
      </c>
      <c r="C8571" s="2" t="s">
        <v>25</v>
      </c>
      <c r="D8571" s="2" t="s">
        <v>25</v>
      </c>
      <c r="E8571" s="2" t="s">
        <v>26</v>
      </c>
      <c r="F8571" s="2" t="s">
        <v>61</v>
      </c>
      <c r="G8571" s="1">
        <v>659.4</v>
      </c>
      <c r="H8571" s="1">
        <v>260.39999999999998</v>
      </c>
      <c r="I8571" s="4">
        <v>2</v>
      </c>
      <c r="J8571" s="2" t="s">
        <v>73</v>
      </c>
      <c r="K8571" s="1">
        <f>Tabelle111[[#This Row],[Menge kg Nges]]/1000</f>
        <v>0.65939999999999999</v>
      </c>
      <c r="L8571" s="1">
        <f>Tabelle111[[#This Row],[Menge kg P2O5]]/1000</f>
        <v>0.26039999999999996</v>
      </c>
      <c r="M8571" s="1">
        <f>Tabelle111[[#This Row],[Menge t Nges]]/Tabelle111[[#This Row],[Anzahl Lieferscheine]]</f>
        <v>0.32969999999999999</v>
      </c>
      <c r="N8571" s="1">
        <f>Tabelle111[[#This Row],[Menge t P2O5]]/Tabelle111[[#This Row],[Anzahl Lieferscheine]]</f>
        <v>0.13019999999999998</v>
      </c>
    </row>
    <row r="8572" spans="1:14" x14ac:dyDescent="0.2">
      <c r="A8572" s="2" t="s">
        <v>27</v>
      </c>
      <c r="B8572" s="2" t="s">
        <v>34</v>
      </c>
      <c r="C8572" s="2" t="s">
        <v>6</v>
      </c>
      <c r="D8572" s="2" t="s">
        <v>7</v>
      </c>
      <c r="E8572" s="2" t="s">
        <v>8</v>
      </c>
      <c r="F8572" s="2" t="s">
        <v>61</v>
      </c>
      <c r="G8572" s="1">
        <v>7549.4500000000007</v>
      </c>
      <c r="H8572" s="1">
        <v>3074.84</v>
      </c>
      <c r="I8572" s="4">
        <v>23</v>
      </c>
      <c r="J8572" s="2" t="s">
        <v>73</v>
      </c>
      <c r="K8572" s="1">
        <f>Tabelle111[[#This Row],[Menge kg Nges]]/1000</f>
        <v>7.5494500000000011</v>
      </c>
      <c r="L8572" s="1">
        <f>Tabelle111[[#This Row],[Menge kg P2O5]]/1000</f>
        <v>3.07484</v>
      </c>
      <c r="M8572" s="1">
        <f>Tabelle111[[#This Row],[Menge t Nges]]/Tabelle111[[#This Row],[Anzahl Lieferscheine]]</f>
        <v>0.32823695652173918</v>
      </c>
      <c r="N8572" s="1">
        <f>Tabelle111[[#This Row],[Menge t P2O5]]/Tabelle111[[#This Row],[Anzahl Lieferscheine]]</f>
        <v>0.13368869565217392</v>
      </c>
    </row>
    <row r="8573" spans="1:14" x14ac:dyDescent="0.2">
      <c r="A8573" s="2" t="s">
        <v>27</v>
      </c>
      <c r="B8573" s="2" t="s">
        <v>34</v>
      </c>
      <c r="C8573" s="2" t="s">
        <v>6</v>
      </c>
      <c r="D8573" s="2" t="s">
        <v>7</v>
      </c>
      <c r="E8573" s="2" t="s">
        <v>9</v>
      </c>
      <c r="F8573" s="2" t="s">
        <v>61</v>
      </c>
      <c r="G8573" s="1">
        <v>67.84</v>
      </c>
      <c r="H8573" s="1">
        <v>26.88</v>
      </c>
      <c r="I8573" s="4">
        <v>1</v>
      </c>
      <c r="J8573" s="2" t="s">
        <v>73</v>
      </c>
      <c r="K8573" s="1">
        <f>Tabelle111[[#This Row],[Menge kg Nges]]/1000</f>
        <v>6.7839999999999998E-2</v>
      </c>
      <c r="L8573" s="1">
        <f>Tabelle111[[#This Row],[Menge kg P2O5]]/1000</f>
        <v>2.6879999999999998E-2</v>
      </c>
      <c r="M8573" s="1">
        <f>Tabelle111[[#This Row],[Menge t Nges]]/Tabelle111[[#This Row],[Anzahl Lieferscheine]]</f>
        <v>6.7839999999999998E-2</v>
      </c>
      <c r="N8573" s="1">
        <f>Tabelle111[[#This Row],[Menge t P2O5]]/Tabelle111[[#This Row],[Anzahl Lieferscheine]]</f>
        <v>2.6879999999999998E-2</v>
      </c>
    </row>
    <row r="8574" spans="1:14" x14ac:dyDescent="0.2">
      <c r="A8574" s="2" t="s">
        <v>27</v>
      </c>
      <c r="B8574" s="2" t="s">
        <v>34</v>
      </c>
      <c r="C8574" s="2" t="s">
        <v>6</v>
      </c>
      <c r="D8574" s="2" t="s">
        <v>7</v>
      </c>
      <c r="E8574" s="2" t="s">
        <v>10</v>
      </c>
      <c r="F8574" s="2" t="s">
        <v>61</v>
      </c>
      <c r="G8574" s="1">
        <v>1236.9000000000001</v>
      </c>
      <c r="H8574" s="1">
        <v>500.65</v>
      </c>
      <c r="I8574" s="4">
        <v>2</v>
      </c>
      <c r="J8574" s="2" t="s">
        <v>73</v>
      </c>
      <c r="K8574" s="1">
        <f>Tabelle111[[#This Row],[Menge kg Nges]]/1000</f>
        <v>1.2369000000000001</v>
      </c>
      <c r="L8574" s="1">
        <f>Tabelle111[[#This Row],[Menge kg P2O5]]/1000</f>
        <v>0.50064999999999993</v>
      </c>
      <c r="M8574" s="1">
        <f>Tabelle111[[#This Row],[Menge t Nges]]/Tabelle111[[#This Row],[Anzahl Lieferscheine]]</f>
        <v>0.61845000000000006</v>
      </c>
      <c r="N8574" s="1">
        <f>Tabelle111[[#This Row],[Menge t P2O5]]/Tabelle111[[#This Row],[Anzahl Lieferscheine]]</f>
        <v>0.25032499999999996</v>
      </c>
    </row>
    <row r="8575" spans="1:14" x14ac:dyDescent="0.2">
      <c r="A8575" s="2" t="s">
        <v>27</v>
      </c>
      <c r="B8575" s="2" t="s">
        <v>34</v>
      </c>
      <c r="C8575" s="2" t="s">
        <v>6</v>
      </c>
      <c r="D8575" s="2" t="s">
        <v>7</v>
      </c>
      <c r="E8575" s="2" t="s">
        <v>12</v>
      </c>
      <c r="F8575" s="2" t="s">
        <v>61</v>
      </c>
      <c r="G8575" s="1">
        <v>810.22</v>
      </c>
      <c r="H8575" s="1">
        <v>378.44</v>
      </c>
      <c r="I8575" s="4">
        <v>3</v>
      </c>
      <c r="J8575" s="2" t="s">
        <v>73</v>
      </c>
      <c r="K8575" s="1">
        <f>Tabelle111[[#This Row],[Menge kg Nges]]/1000</f>
        <v>0.81022000000000005</v>
      </c>
      <c r="L8575" s="1">
        <f>Tabelle111[[#This Row],[Menge kg P2O5]]/1000</f>
        <v>0.37844</v>
      </c>
      <c r="M8575" s="1">
        <f>Tabelle111[[#This Row],[Menge t Nges]]/Tabelle111[[#This Row],[Anzahl Lieferscheine]]</f>
        <v>0.27007333333333333</v>
      </c>
      <c r="N8575" s="1">
        <f>Tabelle111[[#This Row],[Menge t P2O5]]/Tabelle111[[#This Row],[Anzahl Lieferscheine]]</f>
        <v>0.12614666666666666</v>
      </c>
    </row>
    <row r="8576" spans="1:14" x14ac:dyDescent="0.2">
      <c r="A8576" s="2" t="s">
        <v>27</v>
      </c>
      <c r="B8576" s="2" t="s">
        <v>34</v>
      </c>
      <c r="C8576" s="2" t="s">
        <v>6</v>
      </c>
      <c r="D8576" s="2" t="s">
        <v>7</v>
      </c>
      <c r="E8576" s="2" t="s">
        <v>13</v>
      </c>
      <c r="F8576" s="2" t="s">
        <v>61</v>
      </c>
      <c r="G8576" s="1">
        <v>6471.5</v>
      </c>
      <c r="H8576" s="1">
        <v>3372.7</v>
      </c>
      <c r="I8576" s="4">
        <v>7</v>
      </c>
      <c r="J8576" s="2" t="s">
        <v>73</v>
      </c>
      <c r="K8576" s="1">
        <f>Tabelle111[[#This Row],[Menge kg Nges]]/1000</f>
        <v>6.4714999999999998</v>
      </c>
      <c r="L8576" s="1">
        <f>Tabelle111[[#This Row],[Menge kg P2O5]]/1000</f>
        <v>3.3727</v>
      </c>
      <c r="M8576" s="1">
        <f>Tabelle111[[#This Row],[Menge t Nges]]/Tabelle111[[#This Row],[Anzahl Lieferscheine]]</f>
        <v>0.92449999999999999</v>
      </c>
      <c r="N8576" s="1">
        <f>Tabelle111[[#This Row],[Menge t P2O5]]/Tabelle111[[#This Row],[Anzahl Lieferscheine]]</f>
        <v>0.48181428571428569</v>
      </c>
    </row>
    <row r="8577" spans="1:14" x14ac:dyDescent="0.2">
      <c r="A8577" s="2" t="s">
        <v>27</v>
      </c>
      <c r="B8577" s="2" t="s">
        <v>34</v>
      </c>
      <c r="C8577" s="2" t="s">
        <v>6</v>
      </c>
      <c r="D8577" s="2" t="s">
        <v>7</v>
      </c>
      <c r="E8577" s="2" t="s">
        <v>14</v>
      </c>
      <c r="F8577" s="2" t="s">
        <v>61</v>
      </c>
      <c r="G8577" s="1">
        <v>109.76</v>
      </c>
      <c r="H8577" s="1">
        <v>53.2</v>
      </c>
      <c r="I8577" s="4">
        <v>1</v>
      </c>
      <c r="J8577" s="2" t="s">
        <v>73</v>
      </c>
      <c r="K8577" s="1">
        <f>Tabelle111[[#This Row],[Menge kg Nges]]/1000</f>
        <v>0.10976000000000001</v>
      </c>
      <c r="L8577" s="1">
        <f>Tabelle111[[#This Row],[Menge kg P2O5]]/1000</f>
        <v>5.3200000000000004E-2</v>
      </c>
      <c r="M8577" s="1">
        <f>Tabelle111[[#This Row],[Menge t Nges]]/Tabelle111[[#This Row],[Anzahl Lieferscheine]]</f>
        <v>0.10976000000000001</v>
      </c>
      <c r="N8577" s="1">
        <f>Tabelle111[[#This Row],[Menge t P2O5]]/Tabelle111[[#This Row],[Anzahl Lieferscheine]]</f>
        <v>5.3200000000000004E-2</v>
      </c>
    </row>
    <row r="8578" spans="1:14" x14ac:dyDescent="0.2">
      <c r="A8578" s="2" t="s">
        <v>27</v>
      </c>
      <c r="B8578" s="2" t="s">
        <v>34</v>
      </c>
      <c r="C8578" s="2" t="s">
        <v>6</v>
      </c>
      <c r="D8578" s="2" t="s">
        <v>15</v>
      </c>
      <c r="E8578" s="2" t="s">
        <v>17</v>
      </c>
      <c r="F8578" s="2" t="s">
        <v>61</v>
      </c>
      <c r="G8578" s="1">
        <v>705</v>
      </c>
      <c r="H8578" s="1">
        <v>352.5</v>
      </c>
      <c r="I8578" s="4">
        <v>6</v>
      </c>
      <c r="J8578" s="2" t="s">
        <v>73</v>
      </c>
      <c r="K8578" s="1">
        <f>Tabelle111[[#This Row],[Menge kg Nges]]/1000</f>
        <v>0.70499999999999996</v>
      </c>
      <c r="L8578" s="1">
        <f>Tabelle111[[#This Row],[Menge kg P2O5]]/1000</f>
        <v>0.35249999999999998</v>
      </c>
      <c r="M8578" s="1">
        <f>Tabelle111[[#This Row],[Menge t Nges]]/Tabelle111[[#This Row],[Anzahl Lieferscheine]]</f>
        <v>0.11749999999999999</v>
      </c>
      <c r="N8578" s="1">
        <f>Tabelle111[[#This Row],[Menge t P2O5]]/Tabelle111[[#This Row],[Anzahl Lieferscheine]]</f>
        <v>5.8749999999999997E-2</v>
      </c>
    </row>
    <row r="8579" spans="1:14" x14ac:dyDescent="0.2">
      <c r="A8579" s="2" t="s">
        <v>27</v>
      </c>
      <c r="B8579" s="2" t="s">
        <v>34</v>
      </c>
      <c r="C8579" s="2" t="s">
        <v>6</v>
      </c>
      <c r="D8579" s="2" t="s">
        <v>15</v>
      </c>
      <c r="E8579" s="2" t="s">
        <v>19</v>
      </c>
      <c r="F8579" s="2" t="s">
        <v>61</v>
      </c>
      <c r="G8579" s="1">
        <v>162</v>
      </c>
      <c r="H8579" s="1">
        <v>180</v>
      </c>
      <c r="I8579" s="4">
        <v>1</v>
      </c>
      <c r="J8579" s="2" t="s">
        <v>73</v>
      </c>
      <c r="K8579" s="1">
        <f>Tabelle111[[#This Row],[Menge kg Nges]]/1000</f>
        <v>0.16200000000000001</v>
      </c>
      <c r="L8579" s="1">
        <f>Tabelle111[[#This Row],[Menge kg P2O5]]/1000</f>
        <v>0.18</v>
      </c>
      <c r="M8579" s="1">
        <f>Tabelle111[[#This Row],[Menge t Nges]]/Tabelle111[[#This Row],[Anzahl Lieferscheine]]</f>
        <v>0.16200000000000001</v>
      </c>
      <c r="N8579" s="1">
        <f>Tabelle111[[#This Row],[Menge t P2O5]]/Tabelle111[[#This Row],[Anzahl Lieferscheine]]</f>
        <v>0.18</v>
      </c>
    </row>
    <row r="8580" spans="1:14" x14ac:dyDescent="0.2">
      <c r="A8580" s="2" t="s">
        <v>27</v>
      </c>
      <c r="B8580" s="2" t="s">
        <v>34</v>
      </c>
      <c r="C8580" s="2" t="s">
        <v>6</v>
      </c>
      <c r="D8580" s="2" t="s">
        <v>15</v>
      </c>
      <c r="E8580" s="2" t="s">
        <v>20</v>
      </c>
      <c r="F8580" s="2" t="s">
        <v>61</v>
      </c>
      <c r="G8580" s="1">
        <v>1504.8000000000002</v>
      </c>
      <c r="H8580" s="1">
        <v>855</v>
      </c>
      <c r="I8580" s="4">
        <v>18</v>
      </c>
      <c r="J8580" s="2" t="s">
        <v>73</v>
      </c>
      <c r="K8580" s="1">
        <f>Tabelle111[[#This Row],[Menge kg Nges]]/1000</f>
        <v>1.5048000000000001</v>
      </c>
      <c r="L8580" s="1">
        <f>Tabelle111[[#This Row],[Menge kg P2O5]]/1000</f>
        <v>0.85499999999999998</v>
      </c>
      <c r="M8580" s="1">
        <f>Tabelle111[[#This Row],[Menge t Nges]]/Tabelle111[[#This Row],[Anzahl Lieferscheine]]</f>
        <v>8.3600000000000008E-2</v>
      </c>
      <c r="N8580" s="1">
        <f>Tabelle111[[#This Row],[Menge t P2O5]]/Tabelle111[[#This Row],[Anzahl Lieferscheine]]</f>
        <v>4.7500000000000001E-2</v>
      </c>
    </row>
    <row r="8581" spans="1:14" x14ac:dyDescent="0.2">
      <c r="A8581" s="2" t="s">
        <v>27</v>
      </c>
      <c r="B8581" s="2" t="s">
        <v>34</v>
      </c>
      <c r="C8581" s="2" t="s">
        <v>6</v>
      </c>
      <c r="D8581" s="2" t="s">
        <v>15</v>
      </c>
      <c r="E8581" s="2" t="s">
        <v>9</v>
      </c>
      <c r="F8581" s="2" t="s">
        <v>61</v>
      </c>
      <c r="G8581" s="1">
        <v>845</v>
      </c>
      <c r="H8581" s="1">
        <v>562.5</v>
      </c>
      <c r="I8581" s="4">
        <v>6</v>
      </c>
      <c r="J8581" s="2" t="s">
        <v>73</v>
      </c>
      <c r="K8581" s="1">
        <f>Tabelle111[[#This Row],[Menge kg Nges]]/1000</f>
        <v>0.84499999999999997</v>
      </c>
      <c r="L8581" s="1">
        <f>Tabelle111[[#This Row],[Menge kg P2O5]]/1000</f>
        <v>0.5625</v>
      </c>
      <c r="M8581" s="1">
        <f>Tabelle111[[#This Row],[Menge t Nges]]/Tabelle111[[#This Row],[Anzahl Lieferscheine]]</f>
        <v>0.14083333333333334</v>
      </c>
      <c r="N8581" s="1">
        <f>Tabelle111[[#This Row],[Menge t P2O5]]/Tabelle111[[#This Row],[Anzahl Lieferscheine]]</f>
        <v>9.375E-2</v>
      </c>
    </row>
    <row r="8582" spans="1:14" x14ac:dyDescent="0.2">
      <c r="A8582" s="2" t="s">
        <v>27</v>
      </c>
      <c r="B8582" s="2" t="s">
        <v>34</v>
      </c>
      <c r="C8582" s="2" t="s">
        <v>6</v>
      </c>
      <c r="D8582" s="2" t="s">
        <v>15</v>
      </c>
      <c r="E8582" s="2" t="s">
        <v>10</v>
      </c>
      <c r="F8582" s="2" t="s">
        <v>61</v>
      </c>
      <c r="G8582" s="1">
        <v>261.8</v>
      </c>
      <c r="H8582" s="1">
        <v>83.300000000000011</v>
      </c>
      <c r="I8582" s="4">
        <v>2</v>
      </c>
      <c r="J8582" s="2" t="s">
        <v>73</v>
      </c>
      <c r="K8582" s="1">
        <f>Tabelle111[[#This Row],[Menge kg Nges]]/1000</f>
        <v>0.26180000000000003</v>
      </c>
      <c r="L8582" s="1">
        <f>Tabelle111[[#This Row],[Menge kg P2O5]]/1000</f>
        <v>8.3300000000000013E-2</v>
      </c>
      <c r="M8582" s="1">
        <f>Tabelle111[[#This Row],[Menge t Nges]]/Tabelle111[[#This Row],[Anzahl Lieferscheine]]</f>
        <v>0.13090000000000002</v>
      </c>
      <c r="N8582" s="1">
        <f>Tabelle111[[#This Row],[Menge t P2O5]]/Tabelle111[[#This Row],[Anzahl Lieferscheine]]</f>
        <v>4.1650000000000006E-2</v>
      </c>
    </row>
    <row r="8583" spans="1:14" x14ac:dyDescent="0.2">
      <c r="A8583" s="2" t="s">
        <v>27</v>
      </c>
      <c r="B8583" s="2" t="s">
        <v>34</v>
      </c>
      <c r="C8583" s="2" t="s">
        <v>6</v>
      </c>
      <c r="D8583" s="2" t="s">
        <v>15</v>
      </c>
      <c r="E8583" s="2" t="s">
        <v>23</v>
      </c>
      <c r="F8583" s="2" t="s">
        <v>61</v>
      </c>
      <c r="G8583" s="1">
        <v>155.80000000000001</v>
      </c>
      <c r="H8583" s="1">
        <v>70.3</v>
      </c>
      <c r="I8583" s="4">
        <v>1</v>
      </c>
      <c r="J8583" s="2" t="s">
        <v>73</v>
      </c>
      <c r="K8583" s="1">
        <f>Tabelle111[[#This Row],[Menge kg Nges]]/1000</f>
        <v>0.15580000000000002</v>
      </c>
      <c r="L8583" s="1">
        <f>Tabelle111[[#This Row],[Menge kg P2O5]]/1000</f>
        <v>7.0300000000000001E-2</v>
      </c>
      <c r="M8583" s="1">
        <f>Tabelle111[[#This Row],[Menge t Nges]]/Tabelle111[[#This Row],[Anzahl Lieferscheine]]</f>
        <v>0.15580000000000002</v>
      </c>
      <c r="N8583" s="1">
        <f>Tabelle111[[#This Row],[Menge t P2O5]]/Tabelle111[[#This Row],[Anzahl Lieferscheine]]</f>
        <v>7.0300000000000001E-2</v>
      </c>
    </row>
    <row r="8584" spans="1:14" x14ac:dyDescent="0.2">
      <c r="A8584" s="2" t="s">
        <v>27</v>
      </c>
      <c r="B8584" s="2" t="s">
        <v>34</v>
      </c>
      <c r="C8584" s="2" t="s">
        <v>63</v>
      </c>
      <c r="D8584" s="2" t="s">
        <v>63</v>
      </c>
      <c r="E8584" s="2" t="s">
        <v>63</v>
      </c>
      <c r="F8584" s="2" t="s">
        <v>61</v>
      </c>
      <c r="G8584" s="1">
        <v>382.5</v>
      </c>
      <c r="H8584" s="1">
        <v>360.4</v>
      </c>
      <c r="I8584" s="4">
        <v>2</v>
      </c>
      <c r="J8584" s="2" t="s">
        <v>73</v>
      </c>
      <c r="K8584" s="1">
        <f>Tabelle111[[#This Row],[Menge kg Nges]]/1000</f>
        <v>0.38250000000000001</v>
      </c>
      <c r="L8584" s="1">
        <f>Tabelle111[[#This Row],[Menge kg P2O5]]/1000</f>
        <v>0.3604</v>
      </c>
      <c r="M8584" s="1">
        <f>Tabelle111[[#This Row],[Menge t Nges]]/Tabelle111[[#This Row],[Anzahl Lieferscheine]]</f>
        <v>0.19125</v>
      </c>
      <c r="N8584" s="1">
        <f>Tabelle111[[#This Row],[Menge t P2O5]]/Tabelle111[[#This Row],[Anzahl Lieferscheine]]</f>
        <v>0.1802</v>
      </c>
    </row>
    <row r="8585" spans="1:14" x14ac:dyDescent="0.2">
      <c r="A8585" s="2" t="s">
        <v>27</v>
      </c>
      <c r="B8585" s="2" t="s">
        <v>45</v>
      </c>
      <c r="C8585" s="2" t="s">
        <v>6</v>
      </c>
      <c r="D8585" s="2" t="s">
        <v>7</v>
      </c>
      <c r="E8585" s="2" t="s">
        <v>8</v>
      </c>
      <c r="F8585" s="2" t="s">
        <v>61</v>
      </c>
      <c r="G8585" s="1">
        <v>3082.25</v>
      </c>
      <c r="H8585" s="1">
        <v>1821</v>
      </c>
      <c r="I8585" s="4">
        <v>3</v>
      </c>
      <c r="J8585" s="2" t="s">
        <v>73</v>
      </c>
      <c r="K8585" s="1">
        <f>Tabelle111[[#This Row],[Menge kg Nges]]/1000</f>
        <v>3.0822500000000002</v>
      </c>
      <c r="L8585" s="1">
        <f>Tabelle111[[#This Row],[Menge kg P2O5]]/1000</f>
        <v>1.821</v>
      </c>
      <c r="M8585" s="1">
        <f>Tabelle111[[#This Row],[Menge t Nges]]/Tabelle111[[#This Row],[Anzahl Lieferscheine]]</f>
        <v>1.0274166666666666</v>
      </c>
      <c r="N8585" s="1">
        <f>Tabelle111[[#This Row],[Menge t P2O5]]/Tabelle111[[#This Row],[Anzahl Lieferscheine]]</f>
        <v>0.60699999999999998</v>
      </c>
    </row>
    <row r="8586" spans="1:14" x14ac:dyDescent="0.2">
      <c r="A8586" s="2" t="s">
        <v>27</v>
      </c>
      <c r="B8586" s="2" t="s">
        <v>45</v>
      </c>
      <c r="C8586" s="2" t="s">
        <v>6</v>
      </c>
      <c r="D8586" s="2" t="s">
        <v>7</v>
      </c>
      <c r="E8586" s="2" t="s">
        <v>9</v>
      </c>
      <c r="F8586" s="2" t="s">
        <v>61</v>
      </c>
      <c r="G8586" s="1">
        <v>11321.699999999999</v>
      </c>
      <c r="H8586" s="1">
        <v>4933.66</v>
      </c>
      <c r="I8586" s="4">
        <v>30</v>
      </c>
      <c r="J8586" s="2" t="s">
        <v>73</v>
      </c>
      <c r="K8586" s="1">
        <f>Tabelle111[[#This Row],[Menge kg Nges]]/1000</f>
        <v>11.321699999999998</v>
      </c>
      <c r="L8586" s="1">
        <f>Tabelle111[[#This Row],[Menge kg P2O5]]/1000</f>
        <v>4.9336599999999997</v>
      </c>
      <c r="M8586" s="1">
        <f>Tabelle111[[#This Row],[Menge t Nges]]/Tabelle111[[#This Row],[Anzahl Lieferscheine]]</f>
        <v>0.37738999999999995</v>
      </c>
      <c r="N8586" s="1">
        <f>Tabelle111[[#This Row],[Menge t P2O5]]/Tabelle111[[#This Row],[Anzahl Lieferscheine]]</f>
        <v>0.16445533333333331</v>
      </c>
    </row>
    <row r="8587" spans="1:14" x14ac:dyDescent="0.2">
      <c r="A8587" s="2" t="s">
        <v>27</v>
      </c>
      <c r="B8587" s="2" t="s">
        <v>45</v>
      </c>
      <c r="C8587" s="2" t="s">
        <v>6</v>
      </c>
      <c r="D8587" s="2" t="s">
        <v>7</v>
      </c>
      <c r="E8587" s="2" t="s">
        <v>10</v>
      </c>
      <c r="F8587" s="2" t="s">
        <v>61</v>
      </c>
      <c r="G8587" s="1">
        <v>560</v>
      </c>
      <c r="H8587" s="1">
        <v>182</v>
      </c>
      <c r="I8587" s="4">
        <v>1</v>
      </c>
      <c r="J8587" s="2" t="s">
        <v>73</v>
      </c>
      <c r="K8587" s="1">
        <f>Tabelle111[[#This Row],[Menge kg Nges]]/1000</f>
        <v>0.56000000000000005</v>
      </c>
      <c r="L8587" s="1">
        <f>Tabelle111[[#This Row],[Menge kg P2O5]]/1000</f>
        <v>0.182</v>
      </c>
      <c r="M8587" s="1">
        <f>Tabelle111[[#This Row],[Menge t Nges]]/Tabelle111[[#This Row],[Anzahl Lieferscheine]]</f>
        <v>0.56000000000000005</v>
      </c>
      <c r="N8587" s="1">
        <f>Tabelle111[[#This Row],[Menge t P2O5]]/Tabelle111[[#This Row],[Anzahl Lieferscheine]]</f>
        <v>0.182</v>
      </c>
    </row>
    <row r="8588" spans="1:14" x14ac:dyDescent="0.2">
      <c r="A8588" s="2" t="s">
        <v>27</v>
      </c>
      <c r="B8588" s="2" t="s">
        <v>45</v>
      </c>
      <c r="C8588" s="2" t="s">
        <v>6</v>
      </c>
      <c r="D8588" s="2" t="s">
        <v>15</v>
      </c>
      <c r="E8588" s="2" t="s">
        <v>17</v>
      </c>
      <c r="F8588" s="2" t="s">
        <v>61</v>
      </c>
      <c r="G8588" s="1">
        <v>1500</v>
      </c>
      <c r="H8588" s="1">
        <v>750</v>
      </c>
      <c r="I8588" s="4">
        <v>5</v>
      </c>
      <c r="J8588" s="2" t="s">
        <v>73</v>
      </c>
      <c r="K8588" s="1">
        <f>Tabelle111[[#This Row],[Menge kg Nges]]/1000</f>
        <v>1.5</v>
      </c>
      <c r="L8588" s="1">
        <f>Tabelle111[[#This Row],[Menge kg P2O5]]/1000</f>
        <v>0.75</v>
      </c>
      <c r="M8588" s="1">
        <f>Tabelle111[[#This Row],[Menge t Nges]]/Tabelle111[[#This Row],[Anzahl Lieferscheine]]</f>
        <v>0.3</v>
      </c>
      <c r="N8588" s="1">
        <f>Tabelle111[[#This Row],[Menge t P2O5]]/Tabelle111[[#This Row],[Anzahl Lieferscheine]]</f>
        <v>0.15</v>
      </c>
    </row>
    <row r="8589" spans="1:14" x14ac:dyDescent="0.2">
      <c r="A8589" s="2" t="s">
        <v>27</v>
      </c>
      <c r="B8589" s="2" t="s">
        <v>45</v>
      </c>
      <c r="C8589" s="2" t="s">
        <v>6</v>
      </c>
      <c r="D8589" s="2" t="s">
        <v>15</v>
      </c>
      <c r="E8589" s="2" t="s">
        <v>20</v>
      </c>
      <c r="F8589" s="2" t="s">
        <v>61</v>
      </c>
      <c r="G8589" s="1">
        <v>4312.6400000000003</v>
      </c>
      <c r="H8589" s="1">
        <v>2734</v>
      </c>
      <c r="I8589" s="4">
        <v>56</v>
      </c>
      <c r="J8589" s="2" t="s">
        <v>73</v>
      </c>
      <c r="K8589" s="1">
        <f>Tabelle111[[#This Row],[Menge kg Nges]]/1000</f>
        <v>4.31264</v>
      </c>
      <c r="L8589" s="1">
        <f>Tabelle111[[#This Row],[Menge kg P2O5]]/1000</f>
        <v>2.734</v>
      </c>
      <c r="M8589" s="1">
        <f>Tabelle111[[#This Row],[Menge t Nges]]/Tabelle111[[#This Row],[Anzahl Lieferscheine]]</f>
        <v>7.7011428571428578E-2</v>
      </c>
      <c r="N8589" s="1">
        <f>Tabelle111[[#This Row],[Menge t P2O5]]/Tabelle111[[#This Row],[Anzahl Lieferscheine]]</f>
        <v>4.8821428571428571E-2</v>
      </c>
    </row>
    <row r="8590" spans="1:14" x14ac:dyDescent="0.2">
      <c r="A8590" s="2" t="s">
        <v>27</v>
      </c>
      <c r="B8590" s="2" t="s">
        <v>45</v>
      </c>
      <c r="C8590" s="2" t="s">
        <v>6</v>
      </c>
      <c r="D8590" s="2" t="s">
        <v>15</v>
      </c>
      <c r="E8590" s="2" t="s">
        <v>9</v>
      </c>
      <c r="F8590" s="2" t="s">
        <v>61</v>
      </c>
      <c r="G8590" s="1">
        <v>640.31999999999994</v>
      </c>
      <c r="H8590" s="1">
        <v>287.10000000000002</v>
      </c>
      <c r="I8590" s="4">
        <v>5</v>
      </c>
      <c r="J8590" s="2" t="s">
        <v>73</v>
      </c>
      <c r="K8590" s="1">
        <f>Tabelle111[[#This Row],[Menge kg Nges]]/1000</f>
        <v>0.64031999999999989</v>
      </c>
      <c r="L8590" s="1">
        <f>Tabelle111[[#This Row],[Menge kg P2O5]]/1000</f>
        <v>0.28710000000000002</v>
      </c>
      <c r="M8590" s="1">
        <f>Tabelle111[[#This Row],[Menge t Nges]]/Tabelle111[[#This Row],[Anzahl Lieferscheine]]</f>
        <v>0.12806399999999998</v>
      </c>
      <c r="N8590" s="1">
        <f>Tabelle111[[#This Row],[Menge t P2O5]]/Tabelle111[[#This Row],[Anzahl Lieferscheine]]</f>
        <v>5.7420000000000006E-2</v>
      </c>
    </row>
    <row r="8591" spans="1:14" x14ac:dyDescent="0.2">
      <c r="A8591" s="2" t="s">
        <v>27</v>
      </c>
      <c r="B8591" s="2" t="s">
        <v>37</v>
      </c>
      <c r="C8591" s="2" t="s">
        <v>6</v>
      </c>
      <c r="D8591" s="2" t="s">
        <v>7</v>
      </c>
      <c r="E8591" s="2" t="s">
        <v>10</v>
      </c>
      <c r="F8591" s="2" t="s">
        <v>61</v>
      </c>
      <c r="G8591" s="1">
        <v>1199</v>
      </c>
      <c r="H8591" s="1">
        <v>490.5</v>
      </c>
      <c r="I8591" s="4">
        <v>19</v>
      </c>
      <c r="J8591" s="2" t="s">
        <v>73</v>
      </c>
      <c r="K8591" s="1">
        <f>Tabelle111[[#This Row],[Menge kg Nges]]/1000</f>
        <v>1.1990000000000001</v>
      </c>
      <c r="L8591" s="1">
        <f>Tabelle111[[#This Row],[Menge kg P2O5]]/1000</f>
        <v>0.49049999999999999</v>
      </c>
      <c r="M8591" s="1">
        <f>Tabelle111[[#This Row],[Menge t Nges]]/Tabelle111[[#This Row],[Anzahl Lieferscheine]]</f>
        <v>6.3105263157894734E-2</v>
      </c>
      <c r="N8591" s="1">
        <f>Tabelle111[[#This Row],[Menge t P2O5]]/Tabelle111[[#This Row],[Anzahl Lieferscheine]]</f>
        <v>2.5815789473684209E-2</v>
      </c>
    </row>
    <row r="8592" spans="1:14" x14ac:dyDescent="0.2">
      <c r="A8592" s="2" t="s">
        <v>27</v>
      </c>
      <c r="B8592" s="2" t="s">
        <v>40</v>
      </c>
      <c r="C8592" s="2" t="s">
        <v>6</v>
      </c>
      <c r="D8592" s="2" t="s">
        <v>15</v>
      </c>
      <c r="E8592" s="2" t="s">
        <v>20</v>
      </c>
      <c r="F8592" s="2" t="s">
        <v>61</v>
      </c>
      <c r="G8592" s="1">
        <v>4853.2</v>
      </c>
      <c r="H8592" s="1">
        <v>3095</v>
      </c>
      <c r="I8592" s="4">
        <v>23</v>
      </c>
      <c r="J8592" s="2" t="s">
        <v>73</v>
      </c>
      <c r="K8592" s="1">
        <f>Tabelle111[[#This Row],[Menge kg Nges]]/1000</f>
        <v>4.8532000000000002</v>
      </c>
      <c r="L8592" s="1">
        <f>Tabelle111[[#This Row],[Menge kg P2O5]]/1000</f>
        <v>3.0950000000000002</v>
      </c>
      <c r="M8592" s="1">
        <f>Tabelle111[[#This Row],[Menge t Nges]]/Tabelle111[[#This Row],[Anzahl Lieferscheine]]</f>
        <v>0.21100869565217392</v>
      </c>
      <c r="N8592" s="1">
        <f>Tabelle111[[#This Row],[Menge t P2O5]]/Tabelle111[[#This Row],[Anzahl Lieferscheine]]</f>
        <v>0.13456521739130436</v>
      </c>
    </row>
    <row r="8593" spans="1:14" x14ac:dyDescent="0.2">
      <c r="A8593" s="2" t="s">
        <v>27</v>
      </c>
      <c r="B8593" s="2" t="s">
        <v>40</v>
      </c>
      <c r="C8593" s="2" t="s">
        <v>6</v>
      </c>
      <c r="D8593" s="2" t="s">
        <v>15</v>
      </c>
      <c r="E8593" s="2" t="s">
        <v>10</v>
      </c>
      <c r="F8593" s="2" t="s">
        <v>61</v>
      </c>
      <c r="G8593" s="1">
        <v>663</v>
      </c>
      <c r="H8593" s="1">
        <v>442</v>
      </c>
      <c r="I8593" s="4">
        <v>3</v>
      </c>
      <c r="J8593" s="2" t="s">
        <v>73</v>
      </c>
      <c r="K8593" s="1">
        <f>Tabelle111[[#This Row],[Menge kg Nges]]/1000</f>
        <v>0.66300000000000003</v>
      </c>
      <c r="L8593" s="1">
        <f>Tabelle111[[#This Row],[Menge kg P2O5]]/1000</f>
        <v>0.442</v>
      </c>
      <c r="M8593" s="1">
        <f>Tabelle111[[#This Row],[Menge t Nges]]/Tabelle111[[#This Row],[Anzahl Lieferscheine]]</f>
        <v>0.221</v>
      </c>
      <c r="N8593" s="1">
        <f>Tabelle111[[#This Row],[Menge t P2O5]]/Tabelle111[[#This Row],[Anzahl Lieferscheine]]</f>
        <v>0.14733333333333334</v>
      </c>
    </row>
    <row r="8594" spans="1:14" x14ac:dyDescent="0.2">
      <c r="A8594" s="2" t="s">
        <v>27</v>
      </c>
      <c r="B8594" s="2" t="s">
        <v>28</v>
      </c>
      <c r="C8594" s="2" t="s">
        <v>6</v>
      </c>
      <c r="D8594" s="2" t="s">
        <v>7</v>
      </c>
      <c r="E8594" s="2" t="s">
        <v>8</v>
      </c>
      <c r="F8594" s="2" t="s">
        <v>61</v>
      </c>
      <c r="G8594" s="1">
        <v>1802.94</v>
      </c>
      <c r="H8594" s="1">
        <v>707.04</v>
      </c>
      <c r="I8594" s="4">
        <v>3</v>
      </c>
      <c r="J8594" s="2" t="s">
        <v>73</v>
      </c>
      <c r="K8594" s="1">
        <f>Tabelle111[[#This Row],[Menge kg Nges]]/1000</f>
        <v>1.80294</v>
      </c>
      <c r="L8594" s="1">
        <f>Tabelle111[[#This Row],[Menge kg P2O5]]/1000</f>
        <v>0.70704</v>
      </c>
      <c r="M8594" s="1">
        <f>Tabelle111[[#This Row],[Menge t Nges]]/Tabelle111[[#This Row],[Anzahl Lieferscheine]]</f>
        <v>0.60097999999999996</v>
      </c>
      <c r="N8594" s="1">
        <f>Tabelle111[[#This Row],[Menge t P2O5]]/Tabelle111[[#This Row],[Anzahl Lieferscheine]]</f>
        <v>0.23568</v>
      </c>
    </row>
    <row r="8595" spans="1:14" x14ac:dyDescent="0.2">
      <c r="A8595" s="2" t="s">
        <v>27</v>
      </c>
      <c r="B8595" s="2" t="s">
        <v>28</v>
      </c>
      <c r="C8595" s="2" t="s">
        <v>6</v>
      </c>
      <c r="D8595" s="2" t="s">
        <v>15</v>
      </c>
      <c r="E8595" s="2" t="s">
        <v>21</v>
      </c>
      <c r="F8595" s="2" t="s">
        <v>61</v>
      </c>
      <c r="G8595" s="1">
        <v>241.2</v>
      </c>
      <c r="H8595" s="1">
        <v>132.6</v>
      </c>
      <c r="I8595" s="4">
        <v>1</v>
      </c>
      <c r="J8595" s="2" t="s">
        <v>73</v>
      </c>
      <c r="K8595" s="1">
        <f>Tabelle111[[#This Row],[Menge kg Nges]]/1000</f>
        <v>0.2412</v>
      </c>
      <c r="L8595" s="1">
        <f>Tabelle111[[#This Row],[Menge kg P2O5]]/1000</f>
        <v>0.1326</v>
      </c>
      <c r="M8595" s="1">
        <f>Tabelle111[[#This Row],[Menge t Nges]]/Tabelle111[[#This Row],[Anzahl Lieferscheine]]</f>
        <v>0.2412</v>
      </c>
      <c r="N8595" s="1">
        <f>Tabelle111[[#This Row],[Menge t P2O5]]/Tabelle111[[#This Row],[Anzahl Lieferscheine]]</f>
        <v>0.1326</v>
      </c>
    </row>
    <row r="8596" spans="1:14" x14ac:dyDescent="0.2">
      <c r="A8596" s="2" t="s">
        <v>27</v>
      </c>
      <c r="B8596" s="2" t="s">
        <v>28</v>
      </c>
      <c r="C8596" s="2" t="s">
        <v>6</v>
      </c>
      <c r="D8596" s="2" t="s">
        <v>15</v>
      </c>
      <c r="E8596" s="2" t="s">
        <v>9</v>
      </c>
      <c r="F8596" s="2" t="s">
        <v>61</v>
      </c>
      <c r="G8596" s="1">
        <v>615.16</v>
      </c>
      <c r="H8596" s="1">
        <v>409.5</v>
      </c>
      <c r="I8596" s="4">
        <v>5</v>
      </c>
      <c r="J8596" s="2" t="s">
        <v>73</v>
      </c>
      <c r="K8596" s="1">
        <f>Tabelle111[[#This Row],[Menge kg Nges]]/1000</f>
        <v>0.61515999999999993</v>
      </c>
      <c r="L8596" s="1">
        <f>Tabelle111[[#This Row],[Menge kg P2O5]]/1000</f>
        <v>0.40949999999999998</v>
      </c>
      <c r="M8596" s="1">
        <f>Tabelle111[[#This Row],[Menge t Nges]]/Tabelle111[[#This Row],[Anzahl Lieferscheine]]</f>
        <v>0.12303199999999999</v>
      </c>
      <c r="N8596" s="1">
        <f>Tabelle111[[#This Row],[Menge t P2O5]]/Tabelle111[[#This Row],[Anzahl Lieferscheine]]</f>
        <v>8.1900000000000001E-2</v>
      </c>
    </row>
    <row r="8597" spans="1:14" x14ac:dyDescent="0.2">
      <c r="A8597" s="2" t="s">
        <v>27</v>
      </c>
      <c r="B8597" s="2" t="s">
        <v>28</v>
      </c>
      <c r="C8597" s="2" t="s">
        <v>25</v>
      </c>
      <c r="D8597" s="2" t="s">
        <v>25</v>
      </c>
      <c r="E8597" s="2" t="s">
        <v>26</v>
      </c>
      <c r="F8597" s="2" t="s">
        <v>61</v>
      </c>
      <c r="G8597" s="1">
        <v>525.02</v>
      </c>
      <c r="H8597" s="1">
        <v>426.93</v>
      </c>
      <c r="I8597" s="4">
        <v>5</v>
      </c>
      <c r="J8597" s="2" t="s">
        <v>73</v>
      </c>
      <c r="K8597" s="1">
        <f>Tabelle111[[#This Row],[Menge kg Nges]]/1000</f>
        <v>0.52501999999999993</v>
      </c>
      <c r="L8597" s="1">
        <f>Tabelle111[[#This Row],[Menge kg P2O5]]/1000</f>
        <v>0.42693000000000003</v>
      </c>
      <c r="M8597" s="1">
        <f>Tabelle111[[#This Row],[Menge t Nges]]/Tabelle111[[#This Row],[Anzahl Lieferscheine]]</f>
        <v>0.10500399999999999</v>
      </c>
      <c r="N8597" s="1">
        <f>Tabelle111[[#This Row],[Menge t P2O5]]/Tabelle111[[#This Row],[Anzahl Lieferscheine]]</f>
        <v>8.5386000000000004E-2</v>
      </c>
    </row>
    <row r="8598" spans="1:14" x14ac:dyDescent="0.2">
      <c r="A8598" s="2" t="s">
        <v>27</v>
      </c>
      <c r="B8598" s="2" t="s">
        <v>42</v>
      </c>
      <c r="C8598" s="2" t="s">
        <v>25</v>
      </c>
      <c r="D8598" s="2" t="s">
        <v>25</v>
      </c>
      <c r="E8598" s="2" t="s">
        <v>26</v>
      </c>
      <c r="F8598" s="2" t="s">
        <v>61</v>
      </c>
      <c r="G8598" s="1">
        <v>125.1</v>
      </c>
      <c r="H8598" s="1">
        <v>102.6</v>
      </c>
      <c r="I8598" s="4">
        <v>1</v>
      </c>
      <c r="J8598" s="2" t="s">
        <v>73</v>
      </c>
      <c r="K8598" s="1">
        <f>Tabelle111[[#This Row],[Menge kg Nges]]/1000</f>
        <v>0.12509999999999999</v>
      </c>
      <c r="L8598" s="1">
        <f>Tabelle111[[#This Row],[Menge kg P2O5]]/1000</f>
        <v>0.1026</v>
      </c>
      <c r="M8598" s="1">
        <f>Tabelle111[[#This Row],[Menge t Nges]]/Tabelle111[[#This Row],[Anzahl Lieferscheine]]</f>
        <v>0.12509999999999999</v>
      </c>
      <c r="N8598" s="1">
        <f>Tabelle111[[#This Row],[Menge t P2O5]]/Tabelle111[[#This Row],[Anzahl Lieferscheine]]</f>
        <v>0.1026</v>
      </c>
    </row>
    <row r="8599" spans="1:14" x14ac:dyDescent="0.2">
      <c r="A8599" s="2" t="s">
        <v>33</v>
      </c>
      <c r="B8599" s="2" t="s">
        <v>29</v>
      </c>
      <c r="C8599" s="2" t="s">
        <v>6</v>
      </c>
      <c r="D8599" s="2" t="s">
        <v>7</v>
      </c>
      <c r="E8599" s="2" t="s">
        <v>9</v>
      </c>
      <c r="F8599" s="2" t="s">
        <v>61</v>
      </c>
      <c r="G8599" s="1">
        <v>243.75</v>
      </c>
      <c r="H8599" s="1">
        <v>106.25</v>
      </c>
      <c r="I8599" s="4">
        <v>1</v>
      </c>
      <c r="J8599" s="2" t="s">
        <v>73</v>
      </c>
      <c r="K8599" s="1">
        <f>Tabelle111[[#This Row],[Menge kg Nges]]/1000</f>
        <v>0.24374999999999999</v>
      </c>
      <c r="L8599" s="1">
        <f>Tabelle111[[#This Row],[Menge kg P2O5]]/1000</f>
        <v>0.10625</v>
      </c>
      <c r="M8599" s="1">
        <f>Tabelle111[[#This Row],[Menge t Nges]]/Tabelle111[[#This Row],[Anzahl Lieferscheine]]</f>
        <v>0.24374999999999999</v>
      </c>
      <c r="N8599" s="1">
        <f>Tabelle111[[#This Row],[Menge t P2O5]]/Tabelle111[[#This Row],[Anzahl Lieferscheine]]</f>
        <v>0.10625</v>
      </c>
    </row>
    <row r="8600" spans="1:14" x14ac:dyDescent="0.2">
      <c r="A8600" s="2" t="s">
        <v>33</v>
      </c>
      <c r="B8600" s="2" t="s">
        <v>29</v>
      </c>
      <c r="C8600" s="2" t="s">
        <v>6</v>
      </c>
      <c r="D8600" s="2" t="s">
        <v>7</v>
      </c>
      <c r="E8600" s="2" t="s">
        <v>12</v>
      </c>
      <c r="F8600" s="2" t="s">
        <v>61</v>
      </c>
      <c r="G8600" s="1">
        <v>1202.5</v>
      </c>
      <c r="H8600" s="1">
        <v>357.5</v>
      </c>
      <c r="I8600" s="4">
        <v>3</v>
      </c>
      <c r="J8600" s="2" t="s">
        <v>73</v>
      </c>
      <c r="K8600" s="1">
        <f>Tabelle111[[#This Row],[Menge kg Nges]]/1000</f>
        <v>1.2024999999999999</v>
      </c>
      <c r="L8600" s="1">
        <f>Tabelle111[[#This Row],[Menge kg P2O5]]/1000</f>
        <v>0.35749999999999998</v>
      </c>
      <c r="M8600" s="1">
        <f>Tabelle111[[#This Row],[Menge t Nges]]/Tabelle111[[#This Row],[Anzahl Lieferscheine]]</f>
        <v>0.40083333333333332</v>
      </c>
      <c r="N8600" s="1">
        <f>Tabelle111[[#This Row],[Menge t P2O5]]/Tabelle111[[#This Row],[Anzahl Lieferscheine]]</f>
        <v>0.11916666666666666</v>
      </c>
    </row>
    <row r="8601" spans="1:14" x14ac:dyDescent="0.2">
      <c r="A8601" s="2" t="s">
        <v>33</v>
      </c>
      <c r="B8601" s="2" t="s">
        <v>29</v>
      </c>
      <c r="C8601" s="2" t="s">
        <v>6</v>
      </c>
      <c r="D8601" s="2" t="s">
        <v>7</v>
      </c>
      <c r="E8601" s="2" t="s">
        <v>14</v>
      </c>
      <c r="F8601" s="2" t="s">
        <v>61</v>
      </c>
      <c r="G8601" s="1">
        <v>1248.2</v>
      </c>
      <c r="H8601" s="1">
        <v>645.6</v>
      </c>
      <c r="I8601" s="4">
        <v>3</v>
      </c>
      <c r="J8601" s="2" t="s">
        <v>73</v>
      </c>
      <c r="K8601" s="1">
        <f>Tabelle111[[#This Row],[Menge kg Nges]]/1000</f>
        <v>1.2482</v>
      </c>
      <c r="L8601" s="1">
        <f>Tabelle111[[#This Row],[Menge kg P2O5]]/1000</f>
        <v>0.64560000000000006</v>
      </c>
      <c r="M8601" s="1">
        <f>Tabelle111[[#This Row],[Menge t Nges]]/Tabelle111[[#This Row],[Anzahl Lieferscheine]]</f>
        <v>0.41606666666666664</v>
      </c>
      <c r="N8601" s="1">
        <f>Tabelle111[[#This Row],[Menge t P2O5]]/Tabelle111[[#This Row],[Anzahl Lieferscheine]]</f>
        <v>0.21520000000000003</v>
      </c>
    </row>
    <row r="8602" spans="1:14" x14ac:dyDescent="0.2">
      <c r="A8602" s="2" t="s">
        <v>33</v>
      </c>
      <c r="B8602" s="2" t="s">
        <v>29</v>
      </c>
      <c r="C8602" s="2" t="s">
        <v>6</v>
      </c>
      <c r="D8602" s="2" t="s">
        <v>15</v>
      </c>
      <c r="E8602" s="2" t="s">
        <v>18</v>
      </c>
      <c r="F8602" s="2" t="s">
        <v>61</v>
      </c>
      <c r="G8602" s="1">
        <v>3645.3999999999996</v>
      </c>
      <c r="H8602" s="1">
        <v>2428.75</v>
      </c>
      <c r="I8602" s="4">
        <v>12</v>
      </c>
      <c r="J8602" s="2" t="s">
        <v>73</v>
      </c>
      <c r="K8602" s="1">
        <f>Tabelle111[[#This Row],[Menge kg Nges]]/1000</f>
        <v>3.6453999999999995</v>
      </c>
      <c r="L8602" s="1">
        <f>Tabelle111[[#This Row],[Menge kg P2O5]]/1000</f>
        <v>2.42875</v>
      </c>
      <c r="M8602" s="1">
        <f>Tabelle111[[#This Row],[Menge t Nges]]/Tabelle111[[#This Row],[Anzahl Lieferscheine]]</f>
        <v>0.30378333333333329</v>
      </c>
      <c r="N8602" s="1">
        <f>Tabelle111[[#This Row],[Menge t P2O5]]/Tabelle111[[#This Row],[Anzahl Lieferscheine]]</f>
        <v>0.20239583333333333</v>
      </c>
    </row>
    <row r="8603" spans="1:14" x14ac:dyDescent="0.2">
      <c r="A8603" s="2" t="s">
        <v>33</v>
      </c>
      <c r="B8603" s="2" t="s">
        <v>29</v>
      </c>
      <c r="C8603" s="2" t="s">
        <v>6</v>
      </c>
      <c r="D8603" s="2" t="s">
        <v>15</v>
      </c>
      <c r="E8603" s="2" t="s">
        <v>20</v>
      </c>
      <c r="F8603" s="2" t="s">
        <v>61</v>
      </c>
      <c r="G8603" s="1">
        <v>184.4</v>
      </c>
      <c r="H8603" s="1">
        <v>130</v>
      </c>
      <c r="I8603" s="4">
        <v>2</v>
      </c>
      <c r="J8603" s="2" t="s">
        <v>73</v>
      </c>
      <c r="K8603" s="1">
        <f>Tabelle111[[#This Row],[Menge kg Nges]]/1000</f>
        <v>0.18440000000000001</v>
      </c>
      <c r="L8603" s="1">
        <f>Tabelle111[[#This Row],[Menge kg P2O5]]/1000</f>
        <v>0.13</v>
      </c>
      <c r="M8603" s="1">
        <f>Tabelle111[[#This Row],[Menge t Nges]]/Tabelle111[[#This Row],[Anzahl Lieferscheine]]</f>
        <v>9.2200000000000004E-2</v>
      </c>
      <c r="N8603" s="1">
        <f>Tabelle111[[#This Row],[Menge t P2O5]]/Tabelle111[[#This Row],[Anzahl Lieferscheine]]</f>
        <v>6.5000000000000002E-2</v>
      </c>
    </row>
    <row r="8604" spans="1:14" x14ac:dyDescent="0.2">
      <c r="A8604" s="2" t="s">
        <v>33</v>
      </c>
      <c r="B8604" s="2" t="s">
        <v>29</v>
      </c>
      <c r="C8604" s="2" t="s">
        <v>6</v>
      </c>
      <c r="D8604" s="2" t="s">
        <v>15</v>
      </c>
      <c r="E8604" s="2" t="s">
        <v>21</v>
      </c>
      <c r="F8604" s="2" t="s">
        <v>61</v>
      </c>
      <c r="G8604" s="1">
        <v>1312.2</v>
      </c>
      <c r="H8604" s="1">
        <v>707.4</v>
      </c>
      <c r="I8604" s="4">
        <v>4</v>
      </c>
      <c r="J8604" s="2" t="s">
        <v>73</v>
      </c>
      <c r="K8604" s="1">
        <f>Tabelle111[[#This Row],[Menge kg Nges]]/1000</f>
        <v>1.3122</v>
      </c>
      <c r="L8604" s="1">
        <f>Tabelle111[[#This Row],[Menge kg P2O5]]/1000</f>
        <v>0.70740000000000003</v>
      </c>
      <c r="M8604" s="1">
        <f>Tabelle111[[#This Row],[Menge t Nges]]/Tabelle111[[#This Row],[Anzahl Lieferscheine]]</f>
        <v>0.32805000000000001</v>
      </c>
      <c r="N8604" s="1">
        <f>Tabelle111[[#This Row],[Menge t P2O5]]/Tabelle111[[#This Row],[Anzahl Lieferscheine]]</f>
        <v>0.17685000000000001</v>
      </c>
    </row>
    <row r="8605" spans="1:14" x14ac:dyDescent="0.2">
      <c r="A8605" s="2" t="s">
        <v>33</v>
      </c>
      <c r="B8605" s="2" t="s">
        <v>29</v>
      </c>
      <c r="C8605" s="2" t="s">
        <v>25</v>
      </c>
      <c r="D8605" s="2" t="s">
        <v>25</v>
      </c>
      <c r="E8605" s="2" t="s">
        <v>26</v>
      </c>
      <c r="F8605" s="2" t="s">
        <v>61</v>
      </c>
      <c r="G8605" s="1">
        <v>6886.4999999999991</v>
      </c>
      <c r="H8605" s="1">
        <v>2088.7600000000007</v>
      </c>
      <c r="I8605" s="4">
        <v>11</v>
      </c>
      <c r="J8605" s="2" t="s">
        <v>73</v>
      </c>
      <c r="K8605" s="1">
        <f>Tabelle111[[#This Row],[Menge kg Nges]]/1000</f>
        <v>6.886499999999999</v>
      </c>
      <c r="L8605" s="1">
        <f>Tabelle111[[#This Row],[Menge kg P2O5]]/1000</f>
        <v>2.0887600000000006</v>
      </c>
      <c r="M8605" s="1">
        <f>Tabelle111[[#This Row],[Menge t Nges]]/Tabelle111[[#This Row],[Anzahl Lieferscheine]]</f>
        <v>0.62604545454545446</v>
      </c>
      <c r="N8605" s="1">
        <f>Tabelle111[[#This Row],[Menge t P2O5]]/Tabelle111[[#This Row],[Anzahl Lieferscheine]]</f>
        <v>0.18988727272727279</v>
      </c>
    </row>
    <row r="8606" spans="1:14" x14ac:dyDescent="0.2">
      <c r="A8606" s="2" t="s">
        <v>33</v>
      </c>
      <c r="B8606" s="2" t="s">
        <v>32</v>
      </c>
      <c r="C8606" s="2" t="s">
        <v>6</v>
      </c>
      <c r="D8606" s="2" t="s">
        <v>7</v>
      </c>
      <c r="E8606" s="2" t="s">
        <v>12</v>
      </c>
      <c r="F8606" s="2" t="s">
        <v>61</v>
      </c>
      <c r="G8606" s="1">
        <v>92.5</v>
      </c>
      <c r="H8606" s="1">
        <v>27.5</v>
      </c>
      <c r="I8606" s="4">
        <v>1</v>
      </c>
      <c r="J8606" s="2" t="s">
        <v>73</v>
      </c>
      <c r="K8606" s="1">
        <f>Tabelle111[[#This Row],[Menge kg Nges]]/1000</f>
        <v>9.2499999999999999E-2</v>
      </c>
      <c r="L8606" s="1">
        <f>Tabelle111[[#This Row],[Menge kg P2O5]]/1000</f>
        <v>2.75E-2</v>
      </c>
      <c r="M8606" s="1">
        <f>Tabelle111[[#This Row],[Menge t Nges]]/Tabelle111[[#This Row],[Anzahl Lieferscheine]]</f>
        <v>9.2499999999999999E-2</v>
      </c>
      <c r="N8606" s="1">
        <f>Tabelle111[[#This Row],[Menge t P2O5]]/Tabelle111[[#This Row],[Anzahl Lieferscheine]]</f>
        <v>2.75E-2</v>
      </c>
    </row>
    <row r="8607" spans="1:14" x14ac:dyDescent="0.2">
      <c r="A8607" s="2" t="s">
        <v>33</v>
      </c>
      <c r="B8607" s="2" t="s">
        <v>32</v>
      </c>
      <c r="C8607" s="2" t="s">
        <v>6</v>
      </c>
      <c r="D8607" s="2" t="s">
        <v>15</v>
      </c>
      <c r="E8607" s="2" t="s">
        <v>18</v>
      </c>
      <c r="F8607" s="2" t="s">
        <v>61</v>
      </c>
      <c r="G8607" s="1">
        <v>3249.5</v>
      </c>
      <c r="H8607" s="1">
        <v>2196</v>
      </c>
      <c r="I8607" s="4">
        <v>3</v>
      </c>
      <c r="J8607" s="2" t="s">
        <v>73</v>
      </c>
      <c r="K8607" s="1">
        <f>Tabelle111[[#This Row],[Menge kg Nges]]/1000</f>
        <v>3.2494999999999998</v>
      </c>
      <c r="L8607" s="1">
        <f>Tabelle111[[#This Row],[Menge kg P2O5]]/1000</f>
        <v>2.1960000000000002</v>
      </c>
      <c r="M8607" s="1">
        <f>Tabelle111[[#This Row],[Menge t Nges]]/Tabelle111[[#This Row],[Anzahl Lieferscheine]]</f>
        <v>1.0831666666666666</v>
      </c>
      <c r="N8607" s="1">
        <f>Tabelle111[[#This Row],[Menge t P2O5]]/Tabelle111[[#This Row],[Anzahl Lieferscheine]]</f>
        <v>0.7320000000000001</v>
      </c>
    </row>
    <row r="8608" spans="1:14" x14ac:dyDescent="0.2">
      <c r="A8608" s="2" t="s">
        <v>33</v>
      </c>
      <c r="B8608" s="2" t="s">
        <v>32</v>
      </c>
      <c r="C8608" s="2" t="s">
        <v>6</v>
      </c>
      <c r="D8608" s="2" t="s">
        <v>15</v>
      </c>
      <c r="E8608" s="2" t="s">
        <v>20</v>
      </c>
      <c r="F8608" s="2" t="s">
        <v>61</v>
      </c>
      <c r="G8608" s="1">
        <v>658</v>
      </c>
      <c r="H8608" s="1">
        <v>415</v>
      </c>
      <c r="I8608" s="4">
        <v>6</v>
      </c>
      <c r="J8608" s="2" t="s">
        <v>73</v>
      </c>
      <c r="K8608" s="1">
        <f>Tabelle111[[#This Row],[Menge kg Nges]]/1000</f>
        <v>0.65800000000000003</v>
      </c>
      <c r="L8608" s="1">
        <f>Tabelle111[[#This Row],[Menge kg P2O5]]/1000</f>
        <v>0.41499999999999998</v>
      </c>
      <c r="M8608" s="1">
        <f>Tabelle111[[#This Row],[Menge t Nges]]/Tabelle111[[#This Row],[Anzahl Lieferscheine]]</f>
        <v>0.10966666666666668</v>
      </c>
      <c r="N8608" s="1">
        <f>Tabelle111[[#This Row],[Menge t P2O5]]/Tabelle111[[#This Row],[Anzahl Lieferscheine]]</f>
        <v>6.9166666666666668E-2</v>
      </c>
    </row>
    <row r="8609" spans="1:14" x14ac:dyDescent="0.2">
      <c r="A8609" s="2" t="s">
        <v>33</v>
      </c>
      <c r="B8609" s="2" t="s">
        <v>32</v>
      </c>
      <c r="C8609" s="2" t="s">
        <v>25</v>
      </c>
      <c r="D8609" s="2" t="s">
        <v>25</v>
      </c>
      <c r="E8609" s="2" t="s">
        <v>26</v>
      </c>
      <c r="F8609" s="2" t="s">
        <v>61</v>
      </c>
      <c r="G8609" s="1">
        <v>18562.689999999999</v>
      </c>
      <c r="H8609" s="1">
        <v>7035.47</v>
      </c>
      <c r="I8609" s="4">
        <v>47</v>
      </c>
      <c r="J8609" s="2" t="s">
        <v>73</v>
      </c>
      <c r="K8609" s="1">
        <f>Tabelle111[[#This Row],[Menge kg Nges]]/1000</f>
        <v>18.56269</v>
      </c>
      <c r="L8609" s="1">
        <f>Tabelle111[[#This Row],[Menge kg P2O5]]/1000</f>
        <v>7.0354700000000001</v>
      </c>
      <c r="M8609" s="1">
        <f>Tabelle111[[#This Row],[Menge t Nges]]/Tabelle111[[#This Row],[Anzahl Lieferscheine]]</f>
        <v>0.39495085106382977</v>
      </c>
      <c r="N8609" s="1">
        <f>Tabelle111[[#This Row],[Menge t P2O5]]/Tabelle111[[#This Row],[Anzahl Lieferscheine]]</f>
        <v>0.14969085106382979</v>
      </c>
    </row>
    <row r="8610" spans="1:14" x14ac:dyDescent="0.2">
      <c r="A8610" s="2" t="s">
        <v>33</v>
      </c>
      <c r="B8610" s="2" t="s">
        <v>33</v>
      </c>
      <c r="C8610" s="2" t="s">
        <v>6</v>
      </c>
      <c r="D8610" s="2" t="s">
        <v>7</v>
      </c>
      <c r="E8610" s="2" t="s">
        <v>8</v>
      </c>
      <c r="F8610" s="2" t="s">
        <v>61</v>
      </c>
      <c r="G8610" s="1">
        <v>28305.25</v>
      </c>
      <c r="H8610" s="1">
        <v>7441.9699999999993</v>
      </c>
      <c r="I8610" s="4">
        <v>71</v>
      </c>
      <c r="J8610" s="2" t="s">
        <v>73</v>
      </c>
      <c r="K8610" s="1">
        <f>Tabelle111[[#This Row],[Menge kg Nges]]/1000</f>
        <v>28.305250000000001</v>
      </c>
      <c r="L8610" s="1">
        <f>Tabelle111[[#This Row],[Menge kg P2O5]]/1000</f>
        <v>7.4419699999999995</v>
      </c>
      <c r="M8610" s="1">
        <f>Tabelle111[[#This Row],[Menge t Nges]]/Tabelle111[[#This Row],[Anzahl Lieferscheine]]</f>
        <v>0.3986654929577465</v>
      </c>
      <c r="N8610" s="1">
        <f>Tabelle111[[#This Row],[Menge t P2O5]]/Tabelle111[[#This Row],[Anzahl Lieferscheine]]</f>
        <v>0.10481647887323943</v>
      </c>
    </row>
    <row r="8611" spans="1:14" x14ac:dyDescent="0.2">
      <c r="A8611" s="2" t="s">
        <v>33</v>
      </c>
      <c r="B8611" s="2" t="s">
        <v>33</v>
      </c>
      <c r="C8611" s="2" t="s">
        <v>6</v>
      </c>
      <c r="D8611" s="2" t="s">
        <v>7</v>
      </c>
      <c r="E8611" s="2" t="s">
        <v>9</v>
      </c>
      <c r="F8611" s="2" t="s">
        <v>61</v>
      </c>
      <c r="G8611" s="1">
        <v>24550.140000000003</v>
      </c>
      <c r="H8611" s="1">
        <v>10693.029999999999</v>
      </c>
      <c r="I8611" s="4">
        <v>121</v>
      </c>
      <c r="J8611" s="2" t="s">
        <v>73</v>
      </c>
      <c r="K8611" s="1">
        <f>Tabelle111[[#This Row],[Menge kg Nges]]/1000</f>
        <v>24.550140000000003</v>
      </c>
      <c r="L8611" s="1">
        <f>Tabelle111[[#This Row],[Menge kg P2O5]]/1000</f>
        <v>10.693029999999998</v>
      </c>
      <c r="M8611" s="1">
        <f>Tabelle111[[#This Row],[Menge t Nges]]/Tabelle111[[#This Row],[Anzahl Lieferscheine]]</f>
        <v>0.20289371900826447</v>
      </c>
      <c r="N8611" s="1">
        <f>Tabelle111[[#This Row],[Menge t P2O5]]/Tabelle111[[#This Row],[Anzahl Lieferscheine]]</f>
        <v>8.837214876033056E-2</v>
      </c>
    </row>
    <row r="8612" spans="1:14" x14ac:dyDescent="0.2">
      <c r="A8612" s="2" t="s">
        <v>33</v>
      </c>
      <c r="B8612" s="2" t="s">
        <v>33</v>
      </c>
      <c r="C8612" s="2" t="s">
        <v>6</v>
      </c>
      <c r="D8612" s="2" t="s">
        <v>7</v>
      </c>
      <c r="E8612" s="2" t="s">
        <v>11</v>
      </c>
      <c r="F8612" s="2" t="s">
        <v>61</v>
      </c>
      <c r="G8612" s="1">
        <v>3518.9600000000009</v>
      </c>
      <c r="H8612" s="1">
        <v>1548.6200000000003</v>
      </c>
      <c r="I8612" s="4">
        <v>13</v>
      </c>
      <c r="J8612" s="2" t="s">
        <v>73</v>
      </c>
      <c r="K8612" s="1">
        <f>Tabelle111[[#This Row],[Menge kg Nges]]/1000</f>
        <v>3.5189600000000008</v>
      </c>
      <c r="L8612" s="1">
        <f>Tabelle111[[#This Row],[Menge kg P2O5]]/1000</f>
        <v>1.5486200000000003</v>
      </c>
      <c r="M8612" s="1">
        <f>Tabelle111[[#This Row],[Menge t Nges]]/Tabelle111[[#This Row],[Anzahl Lieferscheine]]</f>
        <v>0.27068923076923085</v>
      </c>
      <c r="N8612" s="1">
        <f>Tabelle111[[#This Row],[Menge t P2O5]]/Tabelle111[[#This Row],[Anzahl Lieferscheine]]</f>
        <v>0.11912461538461541</v>
      </c>
    </row>
    <row r="8613" spans="1:14" x14ac:dyDescent="0.2">
      <c r="A8613" s="2" t="s">
        <v>33</v>
      </c>
      <c r="B8613" s="2" t="s">
        <v>33</v>
      </c>
      <c r="C8613" s="2" t="s">
        <v>6</v>
      </c>
      <c r="D8613" s="2" t="s">
        <v>7</v>
      </c>
      <c r="E8613" s="2" t="s">
        <v>12</v>
      </c>
      <c r="F8613" s="2" t="s">
        <v>61</v>
      </c>
      <c r="G8613" s="1">
        <v>6155.5999999999995</v>
      </c>
      <c r="H8613" s="1">
        <v>2394.6400000000003</v>
      </c>
      <c r="I8613" s="4">
        <v>27</v>
      </c>
      <c r="J8613" s="2" t="s">
        <v>73</v>
      </c>
      <c r="K8613" s="1">
        <f>Tabelle111[[#This Row],[Menge kg Nges]]/1000</f>
        <v>6.1555999999999997</v>
      </c>
      <c r="L8613" s="1">
        <f>Tabelle111[[#This Row],[Menge kg P2O5]]/1000</f>
        <v>2.3946400000000003</v>
      </c>
      <c r="M8613" s="1">
        <f>Tabelle111[[#This Row],[Menge t Nges]]/Tabelle111[[#This Row],[Anzahl Lieferscheine]]</f>
        <v>0.22798518518518518</v>
      </c>
      <c r="N8613" s="1">
        <f>Tabelle111[[#This Row],[Menge t P2O5]]/Tabelle111[[#This Row],[Anzahl Lieferscheine]]</f>
        <v>8.8690370370370378E-2</v>
      </c>
    </row>
    <row r="8614" spans="1:14" x14ac:dyDescent="0.2">
      <c r="A8614" s="2" t="s">
        <v>33</v>
      </c>
      <c r="B8614" s="2" t="s">
        <v>33</v>
      </c>
      <c r="C8614" s="2" t="s">
        <v>6</v>
      </c>
      <c r="D8614" s="2" t="s">
        <v>7</v>
      </c>
      <c r="E8614" s="2" t="s">
        <v>13</v>
      </c>
      <c r="F8614" s="2" t="s">
        <v>61</v>
      </c>
      <c r="G8614" s="1">
        <v>6617.1</v>
      </c>
      <c r="H8614" s="1">
        <v>3832.8199999999993</v>
      </c>
      <c r="I8614" s="4">
        <v>25</v>
      </c>
      <c r="J8614" s="2" t="s">
        <v>73</v>
      </c>
      <c r="K8614" s="1">
        <f>Tabelle111[[#This Row],[Menge kg Nges]]/1000</f>
        <v>6.6171000000000006</v>
      </c>
      <c r="L8614" s="1">
        <f>Tabelle111[[#This Row],[Menge kg P2O5]]/1000</f>
        <v>3.8328199999999994</v>
      </c>
      <c r="M8614" s="1">
        <f>Tabelle111[[#This Row],[Menge t Nges]]/Tabelle111[[#This Row],[Anzahl Lieferscheine]]</f>
        <v>0.26468400000000003</v>
      </c>
      <c r="N8614" s="1">
        <f>Tabelle111[[#This Row],[Menge t P2O5]]/Tabelle111[[#This Row],[Anzahl Lieferscheine]]</f>
        <v>0.15331279999999997</v>
      </c>
    </row>
    <row r="8615" spans="1:14" x14ac:dyDescent="0.2">
      <c r="A8615" s="2" t="s">
        <v>33</v>
      </c>
      <c r="B8615" s="2" t="s">
        <v>33</v>
      </c>
      <c r="C8615" s="2" t="s">
        <v>6</v>
      </c>
      <c r="D8615" s="2" t="s">
        <v>7</v>
      </c>
      <c r="E8615" s="2" t="s">
        <v>14</v>
      </c>
      <c r="F8615" s="2" t="s">
        <v>61</v>
      </c>
      <c r="G8615" s="1">
        <v>12192.179999999995</v>
      </c>
      <c r="H8615" s="1">
        <v>6413.1299999999992</v>
      </c>
      <c r="I8615" s="4">
        <v>41</v>
      </c>
      <c r="J8615" s="2" t="s">
        <v>73</v>
      </c>
      <c r="K8615" s="1">
        <f>Tabelle111[[#This Row],[Menge kg Nges]]/1000</f>
        <v>12.192179999999995</v>
      </c>
      <c r="L8615" s="1">
        <f>Tabelle111[[#This Row],[Menge kg P2O5]]/1000</f>
        <v>6.4131299999999989</v>
      </c>
      <c r="M8615" s="1">
        <f>Tabelle111[[#This Row],[Menge t Nges]]/Tabelle111[[#This Row],[Anzahl Lieferscheine]]</f>
        <v>0.29737024390243888</v>
      </c>
      <c r="N8615" s="1">
        <f>Tabelle111[[#This Row],[Menge t P2O5]]/Tabelle111[[#This Row],[Anzahl Lieferscheine]]</f>
        <v>0.15641780487804877</v>
      </c>
    </row>
    <row r="8616" spans="1:14" x14ac:dyDescent="0.2">
      <c r="A8616" s="2" t="s">
        <v>33</v>
      </c>
      <c r="B8616" s="2" t="s">
        <v>33</v>
      </c>
      <c r="C8616" s="2" t="s">
        <v>6</v>
      </c>
      <c r="D8616" s="2" t="s">
        <v>15</v>
      </c>
      <c r="E8616" s="2" t="s">
        <v>18</v>
      </c>
      <c r="F8616" s="2" t="s">
        <v>61</v>
      </c>
      <c r="G8616" s="1">
        <v>23039.32</v>
      </c>
      <c r="H8616" s="1">
        <v>16613.87</v>
      </c>
      <c r="I8616" s="4">
        <v>63</v>
      </c>
      <c r="J8616" s="2" t="s">
        <v>73</v>
      </c>
      <c r="K8616" s="1">
        <f>Tabelle111[[#This Row],[Menge kg Nges]]/1000</f>
        <v>23.03932</v>
      </c>
      <c r="L8616" s="1">
        <f>Tabelle111[[#This Row],[Menge kg P2O5]]/1000</f>
        <v>16.613869999999999</v>
      </c>
      <c r="M8616" s="1">
        <f>Tabelle111[[#This Row],[Menge t Nges]]/Tabelle111[[#This Row],[Anzahl Lieferscheine]]</f>
        <v>0.36570349206349206</v>
      </c>
      <c r="N8616" s="1">
        <f>Tabelle111[[#This Row],[Menge t P2O5]]/Tabelle111[[#This Row],[Anzahl Lieferscheine]]</f>
        <v>0.26371222222222218</v>
      </c>
    </row>
    <row r="8617" spans="1:14" x14ac:dyDescent="0.2">
      <c r="A8617" s="2" t="s">
        <v>33</v>
      </c>
      <c r="B8617" s="2" t="s">
        <v>33</v>
      </c>
      <c r="C8617" s="2" t="s">
        <v>6</v>
      </c>
      <c r="D8617" s="2" t="s">
        <v>15</v>
      </c>
      <c r="E8617" s="2" t="s">
        <v>19</v>
      </c>
      <c r="F8617" s="2" t="s">
        <v>61</v>
      </c>
      <c r="G8617" s="1">
        <v>108</v>
      </c>
      <c r="H8617" s="1">
        <v>120</v>
      </c>
      <c r="I8617" s="4">
        <v>1</v>
      </c>
      <c r="J8617" s="2" t="s">
        <v>73</v>
      </c>
      <c r="K8617" s="1">
        <f>Tabelle111[[#This Row],[Menge kg Nges]]/1000</f>
        <v>0.108</v>
      </c>
      <c r="L8617" s="1">
        <f>Tabelle111[[#This Row],[Menge kg P2O5]]/1000</f>
        <v>0.12</v>
      </c>
      <c r="M8617" s="1">
        <f>Tabelle111[[#This Row],[Menge t Nges]]/Tabelle111[[#This Row],[Anzahl Lieferscheine]]</f>
        <v>0.108</v>
      </c>
      <c r="N8617" s="1">
        <f>Tabelle111[[#This Row],[Menge t P2O5]]/Tabelle111[[#This Row],[Anzahl Lieferscheine]]</f>
        <v>0.12</v>
      </c>
    </row>
    <row r="8618" spans="1:14" x14ac:dyDescent="0.2">
      <c r="A8618" s="2" t="s">
        <v>33</v>
      </c>
      <c r="B8618" s="2" t="s">
        <v>33</v>
      </c>
      <c r="C8618" s="2" t="s">
        <v>6</v>
      </c>
      <c r="D8618" s="2" t="s">
        <v>15</v>
      </c>
      <c r="E8618" s="2" t="s">
        <v>20</v>
      </c>
      <c r="F8618" s="2" t="s">
        <v>61</v>
      </c>
      <c r="G8618" s="1">
        <v>2689.47</v>
      </c>
      <c r="H8618" s="1">
        <v>2121.6999999999998</v>
      </c>
      <c r="I8618" s="4">
        <v>38</v>
      </c>
      <c r="J8618" s="2" t="s">
        <v>73</v>
      </c>
      <c r="K8618" s="1">
        <f>Tabelle111[[#This Row],[Menge kg Nges]]/1000</f>
        <v>2.6894699999999996</v>
      </c>
      <c r="L8618" s="1">
        <f>Tabelle111[[#This Row],[Menge kg P2O5]]/1000</f>
        <v>2.1216999999999997</v>
      </c>
      <c r="M8618" s="1">
        <f>Tabelle111[[#This Row],[Menge t Nges]]/Tabelle111[[#This Row],[Anzahl Lieferscheine]]</f>
        <v>7.0775526315789469E-2</v>
      </c>
      <c r="N8618" s="1">
        <f>Tabelle111[[#This Row],[Menge t P2O5]]/Tabelle111[[#This Row],[Anzahl Lieferscheine]]</f>
        <v>5.5834210526315785E-2</v>
      </c>
    </row>
    <row r="8619" spans="1:14" x14ac:dyDescent="0.2">
      <c r="A8619" s="2" t="s">
        <v>33</v>
      </c>
      <c r="B8619" s="2" t="s">
        <v>33</v>
      </c>
      <c r="C8619" s="2" t="s">
        <v>6</v>
      </c>
      <c r="D8619" s="2" t="s">
        <v>15</v>
      </c>
      <c r="E8619" s="2" t="s">
        <v>21</v>
      </c>
      <c r="F8619" s="2" t="s">
        <v>61</v>
      </c>
      <c r="G8619" s="1">
        <v>4604.6200000000008</v>
      </c>
      <c r="H8619" s="1">
        <v>2632.7599999999998</v>
      </c>
      <c r="I8619" s="4">
        <v>14</v>
      </c>
      <c r="J8619" s="2" t="s">
        <v>73</v>
      </c>
      <c r="K8619" s="1">
        <f>Tabelle111[[#This Row],[Menge kg Nges]]/1000</f>
        <v>4.6046200000000006</v>
      </c>
      <c r="L8619" s="1">
        <f>Tabelle111[[#This Row],[Menge kg P2O5]]/1000</f>
        <v>2.6327599999999998</v>
      </c>
      <c r="M8619" s="1">
        <f>Tabelle111[[#This Row],[Menge t Nges]]/Tabelle111[[#This Row],[Anzahl Lieferscheine]]</f>
        <v>0.32890142857142862</v>
      </c>
      <c r="N8619" s="1">
        <f>Tabelle111[[#This Row],[Menge t P2O5]]/Tabelle111[[#This Row],[Anzahl Lieferscheine]]</f>
        <v>0.1880542857142857</v>
      </c>
    </row>
    <row r="8620" spans="1:14" x14ac:dyDescent="0.2">
      <c r="A8620" s="2" t="s">
        <v>33</v>
      </c>
      <c r="B8620" s="2" t="s">
        <v>33</v>
      </c>
      <c r="C8620" s="2" t="s">
        <v>6</v>
      </c>
      <c r="D8620" s="2" t="s">
        <v>15</v>
      </c>
      <c r="E8620" s="2" t="s">
        <v>9</v>
      </c>
      <c r="F8620" s="2" t="s">
        <v>61</v>
      </c>
      <c r="G8620" s="1">
        <v>643.08000000000004</v>
      </c>
      <c r="H8620" s="1">
        <v>389.7</v>
      </c>
      <c r="I8620" s="4">
        <v>4</v>
      </c>
      <c r="J8620" s="2" t="s">
        <v>73</v>
      </c>
      <c r="K8620" s="1">
        <f>Tabelle111[[#This Row],[Menge kg Nges]]/1000</f>
        <v>0.6430800000000001</v>
      </c>
      <c r="L8620" s="1">
        <f>Tabelle111[[#This Row],[Menge kg P2O5]]/1000</f>
        <v>0.38969999999999999</v>
      </c>
      <c r="M8620" s="1">
        <f>Tabelle111[[#This Row],[Menge t Nges]]/Tabelle111[[#This Row],[Anzahl Lieferscheine]]</f>
        <v>0.16077000000000002</v>
      </c>
      <c r="N8620" s="1">
        <f>Tabelle111[[#This Row],[Menge t P2O5]]/Tabelle111[[#This Row],[Anzahl Lieferscheine]]</f>
        <v>9.7424999999999998E-2</v>
      </c>
    </row>
    <row r="8621" spans="1:14" x14ac:dyDescent="0.2">
      <c r="A8621" s="2" t="s">
        <v>33</v>
      </c>
      <c r="B8621" s="2" t="s">
        <v>33</v>
      </c>
      <c r="C8621" s="2" t="s">
        <v>6</v>
      </c>
      <c r="D8621" s="2" t="s">
        <v>15</v>
      </c>
      <c r="E8621" s="2" t="s">
        <v>10</v>
      </c>
      <c r="F8621" s="2" t="s">
        <v>61</v>
      </c>
      <c r="G8621" s="1">
        <v>462</v>
      </c>
      <c r="H8621" s="1">
        <v>147</v>
      </c>
      <c r="I8621" s="4">
        <v>1</v>
      </c>
      <c r="J8621" s="2" t="s">
        <v>73</v>
      </c>
      <c r="K8621" s="1">
        <f>Tabelle111[[#This Row],[Menge kg Nges]]/1000</f>
        <v>0.46200000000000002</v>
      </c>
      <c r="L8621" s="1">
        <f>Tabelle111[[#This Row],[Menge kg P2O5]]/1000</f>
        <v>0.14699999999999999</v>
      </c>
      <c r="M8621" s="1">
        <f>Tabelle111[[#This Row],[Menge t Nges]]/Tabelle111[[#This Row],[Anzahl Lieferscheine]]</f>
        <v>0.46200000000000002</v>
      </c>
      <c r="N8621" s="1">
        <f>Tabelle111[[#This Row],[Menge t P2O5]]/Tabelle111[[#This Row],[Anzahl Lieferscheine]]</f>
        <v>0.14699999999999999</v>
      </c>
    </row>
    <row r="8622" spans="1:14" x14ac:dyDescent="0.2">
      <c r="A8622" s="2" t="s">
        <v>33</v>
      </c>
      <c r="B8622" s="2" t="s">
        <v>33</v>
      </c>
      <c r="C8622" s="2" t="s">
        <v>6</v>
      </c>
      <c r="D8622" s="2" t="s">
        <v>15</v>
      </c>
      <c r="E8622" s="2" t="s">
        <v>23</v>
      </c>
      <c r="F8622" s="2" t="s">
        <v>61</v>
      </c>
      <c r="G8622" s="1">
        <v>254.2</v>
      </c>
      <c r="H8622" s="1">
        <v>114.7</v>
      </c>
      <c r="I8622" s="4">
        <v>1</v>
      </c>
      <c r="J8622" s="2" t="s">
        <v>73</v>
      </c>
      <c r="K8622" s="1">
        <f>Tabelle111[[#This Row],[Menge kg Nges]]/1000</f>
        <v>0.25419999999999998</v>
      </c>
      <c r="L8622" s="1">
        <f>Tabelle111[[#This Row],[Menge kg P2O5]]/1000</f>
        <v>0.1147</v>
      </c>
      <c r="M8622" s="1">
        <f>Tabelle111[[#This Row],[Menge t Nges]]/Tabelle111[[#This Row],[Anzahl Lieferscheine]]</f>
        <v>0.25419999999999998</v>
      </c>
      <c r="N8622" s="1">
        <f>Tabelle111[[#This Row],[Menge t P2O5]]/Tabelle111[[#This Row],[Anzahl Lieferscheine]]</f>
        <v>0.1147</v>
      </c>
    </row>
    <row r="8623" spans="1:14" x14ac:dyDescent="0.2">
      <c r="A8623" s="2" t="s">
        <v>33</v>
      </c>
      <c r="B8623" s="2" t="s">
        <v>33</v>
      </c>
      <c r="C8623" s="2" t="s">
        <v>6</v>
      </c>
      <c r="D8623" s="2" t="s">
        <v>15</v>
      </c>
      <c r="E8623" s="2" t="s">
        <v>12</v>
      </c>
      <c r="F8623" s="2" t="s">
        <v>61</v>
      </c>
      <c r="G8623" s="1">
        <v>218.4</v>
      </c>
      <c r="H8623" s="1">
        <v>196.35</v>
      </c>
      <c r="I8623" s="4">
        <v>1</v>
      </c>
      <c r="J8623" s="2" t="s">
        <v>73</v>
      </c>
      <c r="K8623" s="1">
        <f>Tabelle111[[#This Row],[Menge kg Nges]]/1000</f>
        <v>0.21840000000000001</v>
      </c>
      <c r="L8623" s="1">
        <f>Tabelle111[[#This Row],[Menge kg P2O5]]/1000</f>
        <v>0.19635</v>
      </c>
      <c r="M8623" s="1">
        <f>Tabelle111[[#This Row],[Menge t Nges]]/Tabelle111[[#This Row],[Anzahl Lieferscheine]]</f>
        <v>0.21840000000000001</v>
      </c>
      <c r="N8623" s="1">
        <f>Tabelle111[[#This Row],[Menge t P2O5]]/Tabelle111[[#This Row],[Anzahl Lieferscheine]]</f>
        <v>0.19635</v>
      </c>
    </row>
    <row r="8624" spans="1:14" x14ac:dyDescent="0.2">
      <c r="A8624" s="2" t="s">
        <v>33</v>
      </c>
      <c r="B8624" s="2" t="s">
        <v>33</v>
      </c>
      <c r="C8624" s="2" t="s">
        <v>6</v>
      </c>
      <c r="D8624" s="2" t="s">
        <v>15</v>
      </c>
      <c r="E8624" s="2" t="s">
        <v>13</v>
      </c>
      <c r="F8624" s="2" t="s">
        <v>61</v>
      </c>
      <c r="G8624" s="1">
        <v>877.5</v>
      </c>
      <c r="H8624" s="1">
        <v>1118</v>
      </c>
      <c r="I8624" s="4">
        <v>3</v>
      </c>
      <c r="J8624" s="2" t="s">
        <v>73</v>
      </c>
      <c r="K8624" s="1">
        <f>Tabelle111[[#This Row],[Menge kg Nges]]/1000</f>
        <v>0.87749999999999995</v>
      </c>
      <c r="L8624" s="1">
        <f>Tabelle111[[#This Row],[Menge kg P2O5]]/1000</f>
        <v>1.1180000000000001</v>
      </c>
      <c r="M8624" s="1">
        <f>Tabelle111[[#This Row],[Menge t Nges]]/Tabelle111[[#This Row],[Anzahl Lieferscheine]]</f>
        <v>0.29249999999999998</v>
      </c>
      <c r="N8624" s="1">
        <f>Tabelle111[[#This Row],[Menge t P2O5]]/Tabelle111[[#This Row],[Anzahl Lieferscheine]]</f>
        <v>0.3726666666666667</v>
      </c>
    </row>
    <row r="8625" spans="1:14" x14ac:dyDescent="0.2">
      <c r="A8625" s="2" t="s">
        <v>33</v>
      </c>
      <c r="B8625" s="2" t="s">
        <v>33</v>
      </c>
      <c r="C8625" s="2" t="s">
        <v>25</v>
      </c>
      <c r="D8625" s="2" t="s">
        <v>25</v>
      </c>
      <c r="E8625" s="2" t="s">
        <v>26</v>
      </c>
      <c r="F8625" s="2" t="s">
        <v>61</v>
      </c>
      <c r="G8625" s="1">
        <v>38113.859999999993</v>
      </c>
      <c r="H8625" s="1">
        <v>18330.970000000005</v>
      </c>
      <c r="I8625" s="4">
        <v>119</v>
      </c>
      <c r="J8625" s="2" t="s">
        <v>73</v>
      </c>
      <c r="K8625" s="1">
        <f>Tabelle111[[#This Row],[Menge kg Nges]]/1000</f>
        <v>38.113859999999995</v>
      </c>
      <c r="L8625" s="1">
        <f>Tabelle111[[#This Row],[Menge kg P2O5]]/1000</f>
        <v>18.330970000000004</v>
      </c>
      <c r="M8625" s="1">
        <f>Tabelle111[[#This Row],[Menge t Nges]]/Tabelle111[[#This Row],[Anzahl Lieferscheine]]</f>
        <v>0.320284537815126</v>
      </c>
      <c r="N8625" s="1">
        <f>Tabelle111[[#This Row],[Menge t P2O5]]/Tabelle111[[#This Row],[Anzahl Lieferscheine]]</f>
        <v>0.15404176470588238</v>
      </c>
    </row>
    <row r="8626" spans="1:14" x14ac:dyDescent="0.2">
      <c r="A8626" s="2" t="s">
        <v>33</v>
      </c>
      <c r="B8626" s="2" t="s">
        <v>33</v>
      </c>
      <c r="C8626" s="2" t="s">
        <v>63</v>
      </c>
      <c r="D8626" s="2" t="s">
        <v>63</v>
      </c>
      <c r="E8626" s="2" t="s">
        <v>63</v>
      </c>
      <c r="F8626" s="2" t="s">
        <v>61</v>
      </c>
      <c r="G8626" s="1">
        <v>481</v>
      </c>
      <c r="H8626" s="1">
        <v>555</v>
      </c>
      <c r="I8626" s="4">
        <v>3</v>
      </c>
      <c r="J8626" s="2" t="s">
        <v>73</v>
      </c>
      <c r="K8626" s="1">
        <f>Tabelle111[[#This Row],[Menge kg Nges]]/1000</f>
        <v>0.48099999999999998</v>
      </c>
      <c r="L8626" s="1">
        <f>Tabelle111[[#This Row],[Menge kg P2O5]]/1000</f>
        <v>0.55500000000000005</v>
      </c>
      <c r="M8626" s="1">
        <f>Tabelle111[[#This Row],[Menge t Nges]]/Tabelle111[[#This Row],[Anzahl Lieferscheine]]</f>
        <v>0.16033333333333333</v>
      </c>
      <c r="N8626" s="1">
        <f>Tabelle111[[#This Row],[Menge t P2O5]]/Tabelle111[[#This Row],[Anzahl Lieferscheine]]</f>
        <v>0.18500000000000003</v>
      </c>
    </row>
    <row r="8627" spans="1:14" x14ac:dyDescent="0.2">
      <c r="A8627" s="2" t="s">
        <v>33</v>
      </c>
      <c r="B8627" s="2" t="s">
        <v>40</v>
      </c>
      <c r="C8627" s="2" t="s">
        <v>6</v>
      </c>
      <c r="D8627" s="2" t="s">
        <v>15</v>
      </c>
      <c r="E8627" s="2" t="s">
        <v>18</v>
      </c>
      <c r="F8627" s="2" t="s">
        <v>61</v>
      </c>
      <c r="G8627" s="1">
        <v>1196</v>
      </c>
      <c r="H8627" s="1">
        <v>804</v>
      </c>
      <c r="I8627" s="4">
        <v>1</v>
      </c>
      <c r="J8627" s="2" t="s">
        <v>73</v>
      </c>
      <c r="K8627" s="1">
        <f>Tabelle111[[#This Row],[Menge kg Nges]]/1000</f>
        <v>1.196</v>
      </c>
      <c r="L8627" s="1">
        <f>Tabelle111[[#This Row],[Menge kg P2O5]]/1000</f>
        <v>0.80400000000000005</v>
      </c>
      <c r="M8627" s="1">
        <f>Tabelle111[[#This Row],[Menge t Nges]]/Tabelle111[[#This Row],[Anzahl Lieferscheine]]</f>
        <v>1.196</v>
      </c>
      <c r="N8627" s="1">
        <f>Tabelle111[[#This Row],[Menge t P2O5]]/Tabelle111[[#This Row],[Anzahl Lieferscheine]]</f>
        <v>0.80400000000000005</v>
      </c>
    </row>
    <row r="8628" spans="1:14" x14ac:dyDescent="0.2">
      <c r="A8628" s="2" t="s">
        <v>44</v>
      </c>
      <c r="B8628" s="2" t="s">
        <v>44</v>
      </c>
      <c r="C8628" s="2" t="s">
        <v>6</v>
      </c>
      <c r="D8628" s="2" t="s">
        <v>7</v>
      </c>
      <c r="E8628" s="2" t="s">
        <v>8</v>
      </c>
      <c r="F8628" s="2" t="s">
        <v>61</v>
      </c>
      <c r="G8628" s="1">
        <v>344.44</v>
      </c>
      <c r="H8628" s="1">
        <v>105.86</v>
      </c>
      <c r="I8628" s="4">
        <v>2</v>
      </c>
      <c r="J8628" s="2" t="s">
        <v>73</v>
      </c>
      <c r="K8628" s="1">
        <f>Tabelle111[[#This Row],[Menge kg Nges]]/1000</f>
        <v>0.34444000000000002</v>
      </c>
      <c r="L8628" s="1">
        <f>Tabelle111[[#This Row],[Menge kg P2O5]]/1000</f>
        <v>0.10586</v>
      </c>
      <c r="M8628" s="1">
        <f>Tabelle111[[#This Row],[Menge t Nges]]/Tabelle111[[#This Row],[Anzahl Lieferscheine]]</f>
        <v>0.17222000000000001</v>
      </c>
      <c r="N8628" s="1">
        <f>Tabelle111[[#This Row],[Menge t P2O5]]/Tabelle111[[#This Row],[Anzahl Lieferscheine]]</f>
        <v>5.2929999999999998E-2</v>
      </c>
    </row>
    <row r="8629" spans="1:14" x14ac:dyDescent="0.2">
      <c r="A8629" s="2" t="s">
        <v>44</v>
      </c>
      <c r="B8629" s="2" t="s">
        <v>44</v>
      </c>
      <c r="C8629" s="2" t="s">
        <v>6</v>
      </c>
      <c r="D8629" s="2" t="s">
        <v>7</v>
      </c>
      <c r="E8629" s="2" t="s">
        <v>9</v>
      </c>
      <c r="F8629" s="2" t="s">
        <v>61</v>
      </c>
      <c r="G8629" s="1">
        <v>1464.4</v>
      </c>
      <c r="H8629" s="1">
        <v>624.02</v>
      </c>
      <c r="I8629" s="4">
        <v>5</v>
      </c>
      <c r="J8629" s="2" t="s">
        <v>73</v>
      </c>
      <c r="K8629" s="1">
        <f>Tabelle111[[#This Row],[Menge kg Nges]]/1000</f>
        <v>1.4644000000000001</v>
      </c>
      <c r="L8629" s="1">
        <f>Tabelle111[[#This Row],[Menge kg P2O5]]/1000</f>
        <v>0.62402000000000002</v>
      </c>
      <c r="M8629" s="1">
        <f>Tabelle111[[#This Row],[Menge t Nges]]/Tabelle111[[#This Row],[Anzahl Lieferscheine]]</f>
        <v>0.29288000000000003</v>
      </c>
      <c r="N8629" s="1">
        <f>Tabelle111[[#This Row],[Menge t P2O5]]/Tabelle111[[#This Row],[Anzahl Lieferscheine]]</f>
        <v>0.124804</v>
      </c>
    </row>
    <row r="8630" spans="1:14" x14ac:dyDescent="0.2">
      <c r="A8630" s="2" t="s">
        <v>44</v>
      </c>
      <c r="B8630" s="2" t="s">
        <v>44</v>
      </c>
      <c r="C8630" s="2" t="s">
        <v>6</v>
      </c>
      <c r="D8630" s="2" t="s">
        <v>7</v>
      </c>
      <c r="E8630" s="2" t="s">
        <v>14</v>
      </c>
      <c r="F8630" s="2" t="s">
        <v>61</v>
      </c>
      <c r="G8630" s="1">
        <v>7996.5</v>
      </c>
      <c r="H8630" s="1">
        <v>3198.5999999999995</v>
      </c>
      <c r="I8630" s="4">
        <v>25</v>
      </c>
      <c r="J8630" s="2" t="s">
        <v>73</v>
      </c>
      <c r="K8630" s="1">
        <f>Tabelle111[[#This Row],[Menge kg Nges]]/1000</f>
        <v>7.9965000000000002</v>
      </c>
      <c r="L8630" s="1">
        <f>Tabelle111[[#This Row],[Menge kg P2O5]]/1000</f>
        <v>3.1985999999999994</v>
      </c>
      <c r="M8630" s="1">
        <f>Tabelle111[[#This Row],[Menge t Nges]]/Tabelle111[[#This Row],[Anzahl Lieferscheine]]</f>
        <v>0.31986000000000003</v>
      </c>
      <c r="N8630" s="1">
        <f>Tabelle111[[#This Row],[Menge t P2O5]]/Tabelle111[[#This Row],[Anzahl Lieferscheine]]</f>
        <v>0.12794399999999997</v>
      </c>
    </row>
    <row r="8631" spans="1:14" x14ac:dyDescent="0.2">
      <c r="A8631" s="2" t="s">
        <v>44</v>
      </c>
      <c r="B8631" s="2" t="s">
        <v>44</v>
      </c>
      <c r="C8631" s="2" t="s">
        <v>6</v>
      </c>
      <c r="D8631" s="2" t="s">
        <v>15</v>
      </c>
      <c r="E8631" s="2" t="s">
        <v>9</v>
      </c>
      <c r="F8631" s="2" t="s">
        <v>61</v>
      </c>
      <c r="G8631" s="1">
        <v>811.2</v>
      </c>
      <c r="H8631" s="1">
        <v>540</v>
      </c>
      <c r="I8631" s="4">
        <v>1</v>
      </c>
      <c r="J8631" s="2" t="s">
        <v>73</v>
      </c>
      <c r="K8631" s="1">
        <f>Tabelle111[[#This Row],[Menge kg Nges]]/1000</f>
        <v>0.81120000000000003</v>
      </c>
      <c r="L8631" s="1">
        <f>Tabelle111[[#This Row],[Menge kg P2O5]]/1000</f>
        <v>0.54</v>
      </c>
      <c r="M8631" s="1">
        <f>Tabelle111[[#This Row],[Menge t Nges]]/Tabelle111[[#This Row],[Anzahl Lieferscheine]]</f>
        <v>0.81120000000000003</v>
      </c>
      <c r="N8631" s="1">
        <f>Tabelle111[[#This Row],[Menge t P2O5]]/Tabelle111[[#This Row],[Anzahl Lieferscheine]]</f>
        <v>0.54</v>
      </c>
    </row>
    <row r="8632" spans="1:14" x14ac:dyDescent="0.2">
      <c r="A8632" s="2" t="s">
        <v>44</v>
      </c>
      <c r="B8632" s="2" t="s">
        <v>44</v>
      </c>
      <c r="C8632" s="2" t="s">
        <v>6</v>
      </c>
      <c r="D8632" s="2" t="s">
        <v>15</v>
      </c>
      <c r="E8632" s="2" t="s">
        <v>10</v>
      </c>
      <c r="F8632" s="2" t="s">
        <v>61</v>
      </c>
      <c r="G8632" s="1">
        <v>1201.2</v>
      </c>
      <c r="H8632" s="1">
        <v>382.20000000000005</v>
      </c>
      <c r="I8632" s="4">
        <v>3</v>
      </c>
      <c r="J8632" s="2" t="s">
        <v>73</v>
      </c>
      <c r="K8632" s="1">
        <f>Tabelle111[[#This Row],[Menge kg Nges]]/1000</f>
        <v>1.2012</v>
      </c>
      <c r="L8632" s="1">
        <f>Tabelle111[[#This Row],[Menge kg P2O5]]/1000</f>
        <v>0.38220000000000004</v>
      </c>
      <c r="M8632" s="1">
        <f>Tabelle111[[#This Row],[Menge t Nges]]/Tabelle111[[#This Row],[Anzahl Lieferscheine]]</f>
        <v>0.40040000000000003</v>
      </c>
      <c r="N8632" s="1">
        <f>Tabelle111[[#This Row],[Menge t P2O5]]/Tabelle111[[#This Row],[Anzahl Lieferscheine]]</f>
        <v>0.12740000000000001</v>
      </c>
    </row>
    <row r="8633" spans="1:14" x14ac:dyDescent="0.2">
      <c r="A8633" s="2" t="s">
        <v>44</v>
      </c>
      <c r="B8633" s="2" t="s">
        <v>37</v>
      </c>
      <c r="C8633" s="2" t="s">
        <v>6</v>
      </c>
      <c r="D8633" s="2" t="s">
        <v>7</v>
      </c>
      <c r="E8633" s="2" t="s">
        <v>14</v>
      </c>
      <c r="F8633" s="2" t="s">
        <v>61</v>
      </c>
      <c r="G8633" s="1">
        <v>378</v>
      </c>
      <c r="H8633" s="1">
        <v>151.19999999999999</v>
      </c>
      <c r="I8633" s="4">
        <v>3</v>
      </c>
      <c r="J8633" s="2" t="s">
        <v>73</v>
      </c>
      <c r="K8633" s="1">
        <f>Tabelle111[[#This Row],[Menge kg Nges]]/1000</f>
        <v>0.378</v>
      </c>
      <c r="L8633" s="1">
        <f>Tabelle111[[#This Row],[Menge kg P2O5]]/1000</f>
        <v>0.1512</v>
      </c>
      <c r="M8633" s="1">
        <f>Tabelle111[[#This Row],[Menge t Nges]]/Tabelle111[[#This Row],[Anzahl Lieferscheine]]</f>
        <v>0.126</v>
      </c>
      <c r="N8633" s="1">
        <f>Tabelle111[[#This Row],[Menge t P2O5]]/Tabelle111[[#This Row],[Anzahl Lieferscheine]]</f>
        <v>5.04E-2</v>
      </c>
    </row>
    <row r="8634" spans="1:14" x14ac:dyDescent="0.2">
      <c r="A8634" s="2" t="s">
        <v>44</v>
      </c>
      <c r="B8634" s="2" t="s">
        <v>37</v>
      </c>
      <c r="C8634" s="2" t="s">
        <v>6</v>
      </c>
      <c r="D8634" s="2" t="s">
        <v>15</v>
      </c>
      <c r="E8634" s="2" t="s">
        <v>18</v>
      </c>
      <c r="F8634" s="2" t="s">
        <v>61</v>
      </c>
      <c r="G8634" s="1">
        <v>336</v>
      </c>
      <c r="H8634" s="1">
        <v>272</v>
      </c>
      <c r="I8634" s="4">
        <v>1</v>
      </c>
      <c r="J8634" s="2" t="s">
        <v>73</v>
      </c>
      <c r="K8634" s="1">
        <f>Tabelle111[[#This Row],[Menge kg Nges]]/1000</f>
        <v>0.33600000000000002</v>
      </c>
      <c r="L8634" s="1">
        <f>Tabelle111[[#This Row],[Menge kg P2O5]]/1000</f>
        <v>0.27200000000000002</v>
      </c>
      <c r="M8634" s="1">
        <f>Tabelle111[[#This Row],[Menge t Nges]]/Tabelle111[[#This Row],[Anzahl Lieferscheine]]</f>
        <v>0.33600000000000002</v>
      </c>
      <c r="N8634" s="1">
        <f>Tabelle111[[#This Row],[Menge t P2O5]]/Tabelle111[[#This Row],[Anzahl Lieferscheine]]</f>
        <v>0.27200000000000002</v>
      </c>
    </row>
    <row r="8635" spans="1:14" x14ac:dyDescent="0.2">
      <c r="A8635" s="2" t="s">
        <v>44</v>
      </c>
      <c r="B8635" s="2" t="s">
        <v>37</v>
      </c>
      <c r="C8635" s="2" t="s">
        <v>6</v>
      </c>
      <c r="D8635" s="2" t="s">
        <v>15</v>
      </c>
      <c r="E8635" s="2" t="s">
        <v>10</v>
      </c>
      <c r="F8635" s="2" t="s">
        <v>61</v>
      </c>
      <c r="G8635" s="1">
        <v>61.6</v>
      </c>
      <c r="H8635" s="1">
        <v>19.600000000000001</v>
      </c>
      <c r="I8635" s="4">
        <v>1</v>
      </c>
      <c r="J8635" s="2" t="s">
        <v>73</v>
      </c>
      <c r="K8635" s="1">
        <f>Tabelle111[[#This Row],[Menge kg Nges]]/1000</f>
        <v>6.1600000000000002E-2</v>
      </c>
      <c r="L8635" s="1">
        <f>Tabelle111[[#This Row],[Menge kg P2O5]]/1000</f>
        <v>1.9600000000000003E-2</v>
      </c>
      <c r="M8635" s="1">
        <f>Tabelle111[[#This Row],[Menge t Nges]]/Tabelle111[[#This Row],[Anzahl Lieferscheine]]</f>
        <v>6.1600000000000002E-2</v>
      </c>
      <c r="N8635" s="1">
        <f>Tabelle111[[#This Row],[Menge t P2O5]]/Tabelle111[[#This Row],[Anzahl Lieferscheine]]</f>
        <v>1.9600000000000003E-2</v>
      </c>
    </row>
    <row r="8636" spans="1:14" x14ac:dyDescent="0.2">
      <c r="A8636" s="2" t="s">
        <v>48</v>
      </c>
      <c r="B8636" s="2" t="s">
        <v>48</v>
      </c>
      <c r="C8636" s="2" t="s">
        <v>6</v>
      </c>
      <c r="D8636" s="2" t="s">
        <v>7</v>
      </c>
      <c r="E8636" s="2" t="s">
        <v>8</v>
      </c>
      <c r="F8636" s="2" t="s">
        <v>61</v>
      </c>
      <c r="G8636" s="1">
        <v>40474</v>
      </c>
      <c r="H8636" s="1">
        <v>14020</v>
      </c>
      <c r="I8636" s="4">
        <v>13</v>
      </c>
      <c r="J8636" s="2" t="s">
        <v>73</v>
      </c>
      <c r="K8636" s="1">
        <f>Tabelle111[[#This Row],[Menge kg Nges]]/1000</f>
        <v>40.473999999999997</v>
      </c>
      <c r="L8636" s="1">
        <f>Tabelle111[[#This Row],[Menge kg P2O5]]/1000</f>
        <v>14.02</v>
      </c>
      <c r="M8636" s="1">
        <f>Tabelle111[[#This Row],[Menge t Nges]]/Tabelle111[[#This Row],[Anzahl Lieferscheine]]</f>
        <v>3.1133846153846152</v>
      </c>
      <c r="N8636" s="1">
        <f>Tabelle111[[#This Row],[Menge t P2O5]]/Tabelle111[[#This Row],[Anzahl Lieferscheine]]</f>
        <v>1.0784615384615384</v>
      </c>
    </row>
    <row r="8637" spans="1:14" x14ac:dyDescent="0.2">
      <c r="A8637" s="2" t="s">
        <v>48</v>
      </c>
      <c r="B8637" s="2" t="s">
        <v>48</v>
      </c>
      <c r="C8637" s="2" t="s">
        <v>6</v>
      </c>
      <c r="D8637" s="2" t="s">
        <v>7</v>
      </c>
      <c r="E8637" s="2" t="s">
        <v>9</v>
      </c>
      <c r="F8637" s="2" t="s">
        <v>61</v>
      </c>
      <c r="G8637" s="1">
        <v>25901.65</v>
      </c>
      <c r="H8637" s="1">
        <v>11017.9</v>
      </c>
      <c r="I8637" s="4">
        <v>5</v>
      </c>
      <c r="J8637" s="2" t="s">
        <v>73</v>
      </c>
      <c r="K8637" s="1">
        <f>Tabelle111[[#This Row],[Menge kg Nges]]/1000</f>
        <v>25.90165</v>
      </c>
      <c r="L8637" s="1">
        <f>Tabelle111[[#This Row],[Menge kg P2O5]]/1000</f>
        <v>11.017899999999999</v>
      </c>
      <c r="M8637" s="1">
        <f>Tabelle111[[#This Row],[Menge t Nges]]/Tabelle111[[#This Row],[Anzahl Lieferscheine]]</f>
        <v>5.1803299999999997</v>
      </c>
      <c r="N8637" s="1">
        <f>Tabelle111[[#This Row],[Menge t P2O5]]/Tabelle111[[#This Row],[Anzahl Lieferscheine]]</f>
        <v>2.2035799999999997</v>
      </c>
    </row>
    <row r="8638" spans="1:14" x14ac:dyDescent="0.2">
      <c r="A8638" s="2" t="s">
        <v>48</v>
      </c>
      <c r="B8638" s="2" t="s">
        <v>48</v>
      </c>
      <c r="C8638" s="2" t="s">
        <v>6</v>
      </c>
      <c r="D8638" s="2" t="s">
        <v>7</v>
      </c>
      <c r="E8638" s="2" t="s">
        <v>12</v>
      </c>
      <c r="F8638" s="2" t="s">
        <v>61</v>
      </c>
      <c r="G8638" s="1">
        <v>7020</v>
      </c>
      <c r="H8638" s="1">
        <v>3456</v>
      </c>
      <c r="I8638" s="4">
        <v>2</v>
      </c>
      <c r="J8638" s="2" t="s">
        <v>73</v>
      </c>
      <c r="K8638" s="1">
        <f>Tabelle111[[#This Row],[Menge kg Nges]]/1000</f>
        <v>7.02</v>
      </c>
      <c r="L8638" s="1">
        <f>Tabelle111[[#This Row],[Menge kg P2O5]]/1000</f>
        <v>3.456</v>
      </c>
      <c r="M8638" s="1">
        <f>Tabelle111[[#This Row],[Menge t Nges]]/Tabelle111[[#This Row],[Anzahl Lieferscheine]]</f>
        <v>3.51</v>
      </c>
      <c r="N8638" s="1">
        <f>Tabelle111[[#This Row],[Menge t P2O5]]/Tabelle111[[#This Row],[Anzahl Lieferscheine]]</f>
        <v>1.728</v>
      </c>
    </row>
    <row r="8639" spans="1:14" x14ac:dyDescent="0.2">
      <c r="A8639" s="2" t="s">
        <v>48</v>
      </c>
      <c r="B8639" s="2" t="s">
        <v>48</v>
      </c>
      <c r="C8639" s="2" t="s">
        <v>6</v>
      </c>
      <c r="D8639" s="2" t="s">
        <v>15</v>
      </c>
      <c r="E8639" s="2" t="s">
        <v>18</v>
      </c>
      <c r="F8639" s="2" t="s">
        <v>61</v>
      </c>
      <c r="G8639" s="1">
        <v>1041.5999999999999</v>
      </c>
      <c r="H8639" s="1">
        <v>843.2</v>
      </c>
      <c r="I8639" s="4">
        <v>2</v>
      </c>
      <c r="J8639" s="2" t="s">
        <v>73</v>
      </c>
      <c r="K8639" s="1">
        <f>Tabelle111[[#This Row],[Menge kg Nges]]/1000</f>
        <v>1.0415999999999999</v>
      </c>
      <c r="L8639" s="1">
        <f>Tabelle111[[#This Row],[Menge kg P2O5]]/1000</f>
        <v>0.84320000000000006</v>
      </c>
      <c r="M8639" s="1">
        <f>Tabelle111[[#This Row],[Menge t Nges]]/Tabelle111[[#This Row],[Anzahl Lieferscheine]]</f>
        <v>0.52079999999999993</v>
      </c>
      <c r="N8639" s="1">
        <f>Tabelle111[[#This Row],[Menge t P2O5]]/Tabelle111[[#This Row],[Anzahl Lieferscheine]]</f>
        <v>0.42160000000000003</v>
      </c>
    </row>
    <row r="8640" spans="1:14" x14ac:dyDescent="0.2">
      <c r="A8640" s="2" t="s">
        <v>48</v>
      </c>
      <c r="B8640" s="2" t="s">
        <v>48</v>
      </c>
      <c r="C8640" s="2" t="s">
        <v>6</v>
      </c>
      <c r="D8640" s="2" t="s">
        <v>15</v>
      </c>
      <c r="E8640" s="2" t="s">
        <v>20</v>
      </c>
      <c r="F8640" s="2" t="s">
        <v>61</v>
      </c>
      <c r="G8640" s="1">
        <v>23568.720000000001</v>
      </c>
      <c r="H8640" s="1">
        <v>14322</v>
      </c>
      <c r="I8640" s="4">
        <v>39</v>
      </c>
      <c r="J8640" s="2" t="s">
        <v>73</v>
      </c>
      <c r="K8640" s="1">
        <f>Tabelle111[[#This Row],[Menge kg Nges]]/1000</f>
        <v>23.568720000000003</v>
      </c>
      <c r="L8640" s="1">
        <f>Tabelle111[[#This Row],[Menge kg P2O5]]/1000</f>
        <v>14.321999999999999</v>
      </c>
      <c r="M8640" s="1">
        <f>Tabelle111[[#This Row],[Menge t Nges]]/Tabelle111[[#This Row],[Anzahl Lieferscheine]]</f>
        <v>0.60432615384615396</v>
      </c>
      <c r="N8640" s="1">
        <f>Tabelle111[[#This Row],[Menge t P2O5]]/Tabelle111[[#This Row],[Anzahl Lieferscheine]]</f>
        <v>0.36723076923076919</v>
      </c>
    </row>
    <row r="8641" spans="1:14" x14ac:dyDescent="0.2">
      <c r="A8641" s="2" t="s">
        <v>48</v>
      </c>
      <c r="B8641" s="2" t="s">
        <v>48</v>
      </c>
      <c r="C8641" s="2" t="s">
        <v>6</v>
      </c>
      <c r="D8641" s="2" t="s">
        <v>15</v>
      </c>
      <c r="E8641" s="2" t="s">
        <v>21</v>
      </c>
      <c r="F8641" s="2" t="s">
        <v>61</v>
      </c>
      <c r="G8641" s="1">
        <v>2592</v>
      </c>
      <c r="H8641" s="1">
        <v>1377</v>
      </c>
      <c r="I8641" s="4">
        <v>1</v>
      </c>
      <c r="J8641" s="2" t="s">
        <v>73</v>
      </c>
      <c r="K8641" s="1">
        <f>Tabelle111[[#This Row],[Menge kg Nges]]/1000</f>
        <v>2.5920000000000001</v>
      </c>
      <c r="L8641" s="1">
        <f>Tabelle111[[#This Row],[Menge kg P2O5]]/1000</f>
        <v>1.377</v>
      </c>
      <c r="M8641" s="1">
        <f>Tabelle111[[#This Row],[Menge t Nges]]/Tabelle111[[#This Row],[Anzahl Lieferscheine]]</f>
        <v>2.5920000000000001</v>
      </c>
      <c r="N8641" s="1">
        <f>Tabelle111[[#This Row],[Menge t P2O5]]/Tabelle111[[#This Row],[Anzahl Lieferscheine]]</f>
        <v>1.377</v>
      </c>
    </row>
    <row r="8642" spans="1:14" x14ac:dyDescent="0.2">
      <c r="A8642" s="2" t="s">
        <v>48</v>
      </c>
      <c r="B8642" s="2" t="s">
        <v>48</v>
      </c>
      <c r="C8642" s="2" t="s">
        <v>6</v>
      </c>
      <c r="D8642" s="2" t="s">
        <v>15</v>
      </c>
      <c r="E8642" s="2" t="s">
        <v>9</v>
      </c>
      <c r="F8642" s="2" t="s">
        <v>61</v>
      </c>
      <c r="G8642" s="1">
        <v>4471.2</v>
      </c>
      <c r="H8642" s="1">
        <v>2004.75</v>
      </c>
      <c r="I8642" s="4">
        <v>5</v>
      </c>
      <c r="J8642" s="2" t="s">
        <v>73</v>
      </c>
      <c r="K8642" s="1">
        <f>Tabelle111[[#This Row],[Menge kg Nges]]/1000</f>
        <v>4.4711999999999996</v>
      </c>
      <c r="L8642" s="1">
        <f>Tabelle111[[#This Row],[Menge kg P2O5]]/1000</f>
        <v>2.00475</v>
      </c>
      <c r="M8642" s="1">
        <f>Tabelle111[[#This Row],[Menge t Nges]]/Tabelle111[[#This Row],[Anzahl Lieferscheine]]</f>
        <v>0.89423999999999992</v>
      </c>
      <c r="N8642" s="1">
        <f>Tabelle111[[#This Row],[Menge t P2O5]]/Tabelle111[[#This Row],[Anzahl Lieferscheine]]</f>
        <v>0.40095000000000003</v>
      </c>
    </row>
    <row r="8643" spans="1:14" x14ac:dyDescent="0.2">
      <c r="A8643" s="2" t="s">
        <v>48</v>
      </c>
      <c r="B8643" s="2" t="s">
        <v>48</v>
      </c>
      <c r="C8643" s="2" t="s">
        <v>6</v>
      </c>
      <c r="D8643" s="2" t="s">
        <v>15</v>
      </c>
      <c r="E8643" s="2" t="s">
        <v>10</v>
      </c>
      <c r="F8643" s="2" t="s">
        <v>61</v>
      </c>
      <c r="G8643" s="1">
        <v>231</v>
      </c>
      <c r="H8643" s="1">
        <v>73.5</v>
      </c>
      <c r="I8643" s="4">
        <v>2</v>
      </c>
      <c r="J8643" s="2" t="s">
        <v>73</v>
      </c>
      <c r="K8643" s="1">
        <f>Tabelle111[[#This Row],[Menge kg Nges]]/1000</f>
        <v>0.23100000000000001</v>
      </c>
      <c r="L8643" s="1">
        <f>Tabelle111[[#This Row],[Menge kg P2O5]]/1000</f>
        <v>7.3499999999999996E-2</v>
      </c>
      <c r="M8643" s="1">
        <f>Tabelle111[[#This Row],[Menge t Nges]]/Tabelle111[[#This Row],[Anzahl Lieferscheine]]</f>
        <v>0.11550000000000001</v>
      </c>
      <c r="N8643" s="1">
        <f>Tabelle111[[#This Row],[Menge t P2O5]]/Tabelle111[[#This Row],[Anzahl Lieferscheine]]</f>
        <v>3.6749999999999998E-2</v>
      </c>
    </row>
    <row r="8644" spans="1:14" x14ac:dyDescent="0.2">
      <c r="A8644" s="2" t="s">
        <v>48</v>
      </c>
      <c r="B8644" s="2" t="s">
        <v>28</v>
      </c>
      <c r="C8644" s="2" t="s">
        <v>6</v>
      </c>
      <c r="D8644" s="2" t="s">
        <v>15</v>
      </c>
      <c r="E8644" s="2" t="s">
        <v>18</v>
      </c>
      <c r="F8644" s="2" t="s">
        <v>61</v>
      </c>
      <c r="G8644" s="1">
        <v>2352</v>
      </c>
      <c r="H8644" s="1">
        <v>1904</v>
      </c>
      <c r="I8644" s="4">
        <v>2</v>
      </c>
      <c r="J8644" s="2" t="s">
        <v>73</v>
      </c>
      <c r="K8644" s="1">
        <f>Tabelle111[[#This Row],[Menge kg Nges]]/1000</f>
        <v>2.3519999999999999</v>
      </c>
      <c r="L8644" s="1">
        <f>Tabelle111[[#This Row],[Menge kg P2O5]]/1000</f>
        <v>1.9039999999999999</v>
      </c>
      <c r="M8644" s="1">
        <f>Tabelle111[[#This Row],[Menge t Nges]]/Tabelle111[[#This Row],[Anzahl Lieferscheine]]</f>
        <v>1.1759999999999999</v>
      </c>
      <c r="N8644" s="1">
        <f>Tabelle111[[#This Row],[Menge t P2O5]]/Tabelle111[[#This Row],[Anzahl Lieferscheine]]</f>
        <v>0.95199999999999996</v>
      </c>
    </row>
    <row r="8645" spans="1:14" x14ac:dyDescent="0.2">
      <c r="A8645" s="2" t="s">
        <v>49</v>
      </c>
      <c r="B8645" s="2" t="s">
        <v>49</v>
      </c>
      <c r="C8645" s="2" t="s">
        <v>6</v>
      </c>
      <c r="D8645" s="2" t="s">
        <v>7</v>
      </c>
      <c r="E8645" s="2" t="s">
        <v>9</v>
      </c>
      <c r="F8645" s="2" t="s">
        <v>61</v>
      </c>
      <c r="G8645" s="1">
        <v>2239.8000000000002</v>
      </c>
      <c r="H8645" s="1">
        <v>1156.69</v>
      </c>
      <c r="I8645" s="4">
        <v>15</v>
      </c>
      <c r="J8645" s="2" t="s">
        <v>73</v>
      </c>
      <c r="K8645" s="1">
        <f>Tabelle111[[#This Row],[Menge kg Nges]]/1000</f>
        <v>2.2398000000000002</v>
      </c>
      <c r="L8645" s="1">
        <f>Tabelle111[[#This Row],[Menge kg P2O5]]/1000</f>
        <v>1.15669</v>
      </c>
      <c r="M8645" s="1">
        <f>Tabelle111[[#This Row],[Menge t Nges]]/Tabelle111[[#This Row],[Anzahl Lieferscheine]]</f>
        <v>0.14932000000000001</v>
      </c>
      <c r="N8645" s="1">
        <f>Tabelle111[[#This Row],[Menge t P2O5]]/Tabelle111[[#This Row],[Anzahl Lieferscheine]]</f>
        <v>7.7112666666666663E-2</v>
      </c>
    </row>
    <row r="8646" spans="1:14" x14ac:dyDescent="0.2">
      <c r="A8646" s="2" t="s">
        <v>49</v>
      </c>
      <c r="B8646" s="2" t="s">
        <v>49</v>
      </c>
      <c r="C8646" s="2" t="s">
        <v>6</v>
      </c>
      <c r="D8646" s="2" t="s">
        <v>7</v>
      </c>
      <c r="E8646" s="2" t="s">
        <v>10</v>
      </c>
      <c r="F8646" s="2" t="s">
        <v>61</v>
      </c>
      <c r="G8646" s="1">
        <v>366.08000000000004</v>
      </c>
      <c r="H8646" s="1">
        <v>145.91999999999999</v>
      </c>
      <c r="I8646" s="4">
        <v>3</v>
      </c>
      <c r="J8646" s="2" t="s">
        <v>73</v>
      </c>
      <c r="K8646" s="1">
        <f>Tabelle111[[#This Row],[Menge kg Nges]]/1000</f>
        <v>0.36608000000000002</v>
      </c>
      <c r="L8646" s="1">
        <f>Tabelle111[[#This Row],[Menge kg P2O5]]/1000</f>
        <v>0.14591999999999999</v>
      </c>
      <c r="M8646" s="1">
        <f>Tabelle111[[#This Row],[Menge t Nges]]/Tabelle111[[#This Row],[Anzahl Lieferscheine]]</f>
        <v>0.12202666666666667</v>
      </c>
      <c r="N8646" s="1">
        <f>Tabelle111[[#This Row],[Menge t P2O5]]/Tabelle111[[#This Row],[Anzahl Lieferscheine]]</f>
        <v>4.8639999999999996E-2</v>
      </c>
    </row>
    <row r="8647" spans="1:14" x14ac:dyDescent="0.2">
      <c r="A8647" s="2" t="s">
        <v>49</v>
      </c>
      <c r="B8647" s="2" t="s">
        <v>49</v>
      </c>
      <c r="C8647" s="2" t="s">
        <v>6</v>
      </c>
      <c r="D8647" s="2" t="s">
        <v>7</v>
      </c>
      <c r="E8647" s="2" t="s">
        <v>11</v>
      </c>
      <c r="F8647" s="2" t="s">
        <v>61</v>
      </c>
      <c r="G8647" s="1">
        <v>348</v>
      </c>
      <c r="H8647" s="1">
        <v>145.20000000000002</v>
      </c>
      <c r="I8647" s="4">
        <v>4</v>
      </c>
      <c r="J8647" s="2" t="s">
        <v>73</v>
      </c>
      <c r="K8647" s="1">
        <f>Tabelle111[[#This Row],[Menge kg Nges]]/1000</f>
        <v>0.34799999999999998</v>
      </c>
      <c r="L8647" s="1">
        <f>Tabelle111[[#This Row],[Menge kg P2O5]]/1000</f>
        <v>0.14520000000000002</v>
      </c>
      <c r="M8647" s="1">
        <f>Tabelle111[[#This Row],[Menge t Nges]]/Tabelle111[[#This Row],[Anzahl Lieferscheine]]</f>
        <v>8.6999999999999994E-2</v>
      </c>
      <c r="N8647" s="1">
        <f>Tabelle111[[#This Row],[Menge t P2O5]]/Tabelle111[[#This Row],[Anzahl Lieferscheine]]</f>
        <v>3.6300000000000006E-2</v>
      </c>
    </row>
    <row r="8648" spans="1:14" x14ac:dyDescent="0.2">
      <c r="A8648" s="2" t="s">
        <v>49</v>
      </c>
      <c r="B8648" s="2" t="s">
        <v>49</v>
      </c>
      <c r="C8648" s="2" t="s">
        <v>6</v>
      </c>
      <c r="D8648" s="2" t="s">
        <v>7</v>
      </c>
      <c r="E8648" s="2" t="s">
        <v>12</v>
      </c>
      <c r="F8648" s="2" t="s">
        <v>61</v>
      </c>
      <c r="G8648" s="1">
        <v>5280</v>
      </c>
      <c r="H8648" s="1">
        <v>1980</v>
      </c>
      <c r="I8648" s="4">
        <v>11</v>
      </c>
      <c r="J8648" s="2" t="s">
        <v>73</v>
      </c>
      <c r="K8648" s="1">
        <f>Tabelle111[[#This Row],[Menge kg Nges]]/1000</f>
        <v>5.28</v>
      </c>
      <c r="L8648" s="1">
        <f>Tabelle111[[#This Row],[Menge kg P2O5]]/1000</f>
        <v>1.98</v>
      </c>
      <c r="M8648" s="1">
        <f>Tabelle111[[#This Row],[Menge t Nges]]/Tabelle111[[#This Row],[Anzahl Lieferscheine]]</f>
        <v>0.48000000000000004</v>
      </c>
      <c r="N8648" s="1">
        <f>Tabelle111[[#This Row],[Menge t P2O5]]/Tabelle111[[#This Row],[Anzahl Lieferscheine]]</f>
        <v>0.18</v>
      </c>
    </row>
    <row r="8649" spans="1:14" x14ac:dyDescent="0.2">
      <c r="A8649" s="2" t="s">
        <v>49</v>
      </c>
      <c r="B8649" s="2" t="s">
        <v>49</v>
      </c>
      <c r="C8649" s="2" t="s">
        <v>6</v>
      </c>
      <c r="D8649" s="2" t="s">
        <v>15</v>
      </c>
      <c r="E8649" s="2" t="s">
        <v>18</v>
      </c>
      <c r="F8649" s="2" t="s">
        <v>61</v>
      </c>
      <c r="G8649" s="1">
        <v>536.55000000000007</v>
      </c>
      <c r="H8649" s="1">
        <v>412.44999999999993</v>
      </c>
      <c r="I8649" s="4">
        <v>9</v>
      </c>
      <c r="J8649" s="2" t="s">
        <v>73</v>
      </c>
      <c r="K8649" s="1">
        <f>Tabelle111[[#This Row],[Menge kg Nges]]/1000</f>
        <v>0.53655000000000008</v>
      </c>
      <c r="L8649" s="1">
        <f>Tabelle111[[#This Row],[Menge kg P2O5]]/1000</f>
        <v>0.41244999999999993</v>
      </c>
      <c r="M8649" s="1">
        <f>Tabelle111[[#This Row],[Menge t Nges]]/Tabelle111[[#This Row],[Anzahl Lieferscheine]]</f>
        <v>5.9616666666666679E-2</v>
      </c>
      <c r="N8649" s="1">
        <f>Tabelle111[[#This Row],[Menge t P2O5]]/Tabelle111[[#This Row],[Anzahl Lieferscheine]]</f>
        <v>4.5827777777777773E-2</v>
      </c>
    </row>
    <row r="8650" spans="1:14" x14ac:dyDescent="0.2">
      <c r="A8650" s="2" t="s">
        <v>49</v>
      </c>
      <c r="B8650" s="2" t="s">
        <v>49</v>
      </c>
      <c r="C8650" s="2" t="s">
        <v>6</v>
      </c>
      <c r="D8650" s="2" t="s">
        <v>15</v>
      </c>
      <c r="E8650" s="2" t="s">
        <v>19</v>
      </c>
      <c r="F8650" s="2" t="s">
        <v>61</v>
      </c>
      <c r="G8650" s="1">
        <v>1382.5</v>
      </c>
      <c r="H8650" s="1">
        <v>1390.4</v>
      </c>
      <c r="I8650" s="4">
        <v>4</v>
      </c>
      <c r="J8650" s="2" t="s">
        <v>73</v>
      </c>
      <c r="K8650" s="1">
        <f>Tabelle111[[#This Row],[Menge kg Nges]]/1000</f>
        <v>1.3825000000000001</v>
      </c>
      <c r="L8650" s="1">
        <f>Tabelle111[[#This Row],[Menge kg P2O5]]/1000</f>
        <v>1.3904000000000001</v>
      </c>
      <c r="M8650" s="1">
        <f>Tabelle111[[#This Row],[Menge t Nges]]/Tabelle111[[#This Row],[Anzahl Lieferscheine]]</f>
        <v>0.34562500000000002</v>
      </c>
      <c r="N8650" s="1">
        <f>Tabelle111[[#This Row],[Menge t P2O5]]/Tabelle111[[#This Row],[Anzahl Lieferscheine]]</f>
        <v>0.34760000000000002</v>
      </c>
    </row>
    <row r="8651" spans="1:14" x14ac:dyDescent="0.2">
      <c r="A8651" s="2" t="s">
        <v>49</v>
      </c>
      <c r="B8651" s="2" t="s">
        <v>49</v>
      </c>
      <c r="C8651" s="2" t="s">
        <v>6</v>
      </c>
      <c r="D8651" s="2" t="s">
        <v>15</v>
      </c>
      <c r="E8651" s="2" t="s">
        <v>9</v>
      </c>
      <c r="F8651" s="2" t="s">
        <v>61</v>
      </c>
      <c r="G8651" s="1">
        <v>125.06</v>
      </c>
      <c r="H8651" s="1">
        <v>83.25</v>
      </c>
      <c r="I8651" s="4">
        <v>2</v>
      </c>
      <c r="J8651" s="2" t="s">
        <v>73</v>
      </c>
      <c r="K8651" s="1">
        <f>Tabelle111[[#This Row],[Menge kg Nges]]/1000</f>
        <v>0.12506</v>
      </c>
      <c r="L8651" s="1">
        <f>Tabelle111[[#This Row],[Menge kg P2O5]]/1000</f>
        <v>8.3250000000000005E-2</v>
      </c>
      <c r="M8651" s="1">
        <f>Tabelle111[[#This Row],[Menge t Nges]]/Tabelle111[[#This Row],[Anzahl Lieferscheine]]</f>
        <v>6.2530000000000002E-2</v>
      </c>
      <c r="N8651" s="1">
        <f>Tabelle111[[#This Row],[Menge t P2O5]]/Tabelle111[[#This Row],[Anzahl Lieferscheine]]</f>
        <v>4.1625000000000002E-2</v>
      </c>
    </row>
    <row r="8652" spans="1:14" x14ac:dyDescent="0.2">
      <c r="A8652" s="2" t="s">
        <v>49</v>
      </c>
      <c r="B8652" s="2" t="s">
        <v>37</v>
      </c>
      <c r="C8652" s="2" t="s">
        <v>6</v>
      </c>
      <c r="D8652" s="2" t="s">
        <v>7</v>
      </c>
      <c r="E8652" s="2" t="s">
        <v>12</v>
      </c>
      <c r="F8652" s="2" t="s">
        <v>61</v>
      </c>
      <c r="G8652" s="1">
        <v>1200</v>
      </c>
      <c r="H8652" s="1">
        <v>450</v>
      </c>
      <c r="I8652" s="4">
        <v>2</v>
      </c>
      <c r="J8652" s="2" t="s">
        <v>73</v>
      </c>
      <c r="K8652" s="1">
        <f>Tabelle111[[#This Row],[Menge kg Nges]]/1000</f>
        <v>1.2</v>
      </c>
      <c r="L8652" s="1">
        <f>Tabelle111[[#This Row],[Menge kg P2O5]]/1000</f>
        <v>0.45</v>
      </c>
      <c r="M8652" s="1">
        <f>Tabelle111[[#This Row],[Menge t Nges]]/Tabelle111[[#This Row],[Anzahl Lieferscheine]]</f>
        <v>0.6</v>
      </c>
      <c r="N8652" s="1">
        <f>Tabelle111[[#This Row],[Menge t P2O5]]/Tabelle111[[#This Row],[Anzahl Lieferscheine]]</f>
        <v>0.22500000000000001</v>
      </c>
    </row>
    <row r="8653" spans="1:14" x14ac:dyDescent="0.2">
      <c r="A8653" s="2" t="s">
        <v>49</v>
      </c>
      <c r="B8653" s="2" t="s">
        <v>37</v>
      </c>
      <c r="C8653" s="2" t="s">
        <v>6</v>
      </c>
      <c r="D8653" s="2" t="s">
        <v>15</v>
      </c>
      <c r="E8653" s="2" t="s">
        <v>9</v>
      </c>
      <c r="F8653" s="2" t="s">
        <v>61</v>
      </c>
      <c r="G8653" s="1">
        <v>121.68</v>
      </c>
      <c r="H8653" s="1">
        <v>81</v>
      </c>
      <c r="I8653" s="4">
        <v>2</v>
      </c>
      <c r="J8653" s="2" t="s">
        <v>73</v>
      </c>
      <c r="K8653" s="1">
        <f>Tabelle111[[#This Row],[Menge kg Nges]]/1000</f>
        <v>0.12168000000000001</v>
      </c>
      <c r="L8653" s="1">
        <f>Tabelle111[[#This Row],[Menge kg P2O5]]/1000</f>
        <v>8.1000000000000003E-2</v>
      </c>
      <c r="M8653" s="1">
        <f>Tabelle111[[#This Row],[Menge t Nges]]/Tabelle111[[#This Row],[Anzahl Lieferscheine]]</f>
        <v>6.0840000000000005E-2</v>
      </c>
      <c r="N8653" s="1">
        <f>Tabelle111[[#This Row],[Menge t P2O5]]/Tabelle111[[#This Row],[Anzahl Lieferscheine]]</f>
        <v>4.0500000000000001E-2</v>
      </c>
    </row>
    <row r="8654" spans="1:14" x14ac:dyDescent="0.2">
      <c r="A8654" s="2" t="s">
        <v>49</v>
      </c>
      <c r="B8654" s="2" t="s">
        <v>39</v>
      </c>
      <c r="C8654" s="2" t="s">
        <v>6</v>
      </c>
      <c r="D8654" s="2" t="s">
        <v>7</v>
      </c>
      <c r="E8654" s="2" t="s">
        <v>12</v>
      </c>
      <c r="F8654" s="2" t="s">
        <v>61</v>
      </c>
      <c r="G8654" s="1">
        <v>200</v>
      </c>
      <c r="H8654" s="1">
        <v>75</v>
      </c>
      <c r="I8654" s="4">
        <v>1</v>
      </c>
      <c r="J8654" s="2" t="s">
        <v>73</v>
      </c>
      <c r="K8654" s="1">
        <f>Tabelle111[[#This Row],[Menge kg Nges]]/1000</f>
        <v>0.2</v>
      </c>
      <c r="L8654" s="1">
        <f>Tabelle111[[#This Row],[Menge kg P2O5]]/1000</f>
        <v>7.4999999999999997E-2</v>
      </c>
      <c r="M8654" s="1">
        <f>Tabelle111[[#This Row],[Menge t Nges]]/Tabelle111[[#This Row],[Anzahl Lieferscheine]]</f>
        <v>0.2</v>
      </c>
      <c r="N8654" s="1">
        <f>Tabelle111[[#This Row],[Menge t P2O5]]/Tabelle111[[#This Row],[Anzahl Lieferscheine]]</f>
        <v>7.4999999999999997E-2</v>
      </c>
    </row>
    <row r="8655" spans="1:14" x14ac:dyDescent="0.2">
      <c r="A8655" s="2" t="s">
        <v>49</v>
      </c>
      <c r="B8655" s="2" t="s">
        <v>42</v>
      </c>
      <c r="C8655" s="2" t="s">
        <v>6</v>
      </c>
      <c r="D8655" s="2" t="s">
        <v>7</v>
      </c>
      <c r="E8655" s="2" t="s">
        <v>12</v>
      </c>
      <c r="F8655" s="2" t="s">
        <v>61</v>
      </c>
      <c r="G8655" s="1">
        <v>1836</v>
      </c>
      <c r="H8655" s="1">
        <v>688.5</v>
      </c>
      <c r="I8655" s="4">
        <v>1</v>
      </c>
      <c r="J8655" s="2" t="s">
        <v>73</v>
      </c>
      <c r="K8655" s="1">
        <f>Tabelle111[[#This Row],[Menge kg Nges]]/1000</f>
        <v>1.8360000000000001</v>
      </c>
      <c r="L8655" s="1">
        <f>Tabelle111[[#This Row],[Menge kg P2O5]]/1000</f>
        <v>0.6885</v>
      </c>
      <c r="M8655" s="1">
        <f>Tabelle111[[#This Row],[Menge t Nges]]/Tabelle111[[#This Row],[Anzahl Lieferscheine]]</f>
        <v>1.8360000000000001</v>
      </c>
      <c r="N8655" s="1">
        <f>Tabelle111[[#This Row],[Menge t P2O5]]/Tabelle111[[#This Row],[Anzahl Lieferscheine]]</f>
        <v>0.6885</v>
      </c>
    </row>
    <row r="8656" spans="1:14" x14ac:dyDescent="0.2">
      <c r="A8656" s="2" t="s">
        <v>47</v>
      </c>
      <c r="B8656" s="2" t="s">
        <v>47</v>
      </c>
      <c r="C8656" s="2" t="s">
        <v>6</v>
      </c>
      <c r="D8656" s="2" t="s">
        <v>7</v>
      </c>
      <c r="E8656" s="2" t="s">
        <v>8</v>
      </c>
      <c r="F8656" s="2" t="s">
        <v>61</v>
      </c>
      <c r="G8656" s="1">
        <v>79790.75</v>
      </c>
      <c r="H8656" s="1">
        <v>24352.639999999999</v>
      </c>
      <c r="I8656" s="4">
        <v>103</v>
      </c>
      <c r="J8656" s="2" t="s">
        <v>73</v>
      </c>
      <c r="K8656" s="1">
        <f>Tabelle111[[#This Row],[Menge kg Nges]]/1000</f>
        <v>79.790750000000003</v>
      </c>
      <c r="L8656" s="1">
        <f>Tabelle111[[#This Row],[Menge kg P2O5]]/1000</f>
        <v>24.352640000000001</v>
      </c>
      <c r="M8656" s="1">
        <f>Tabelle111[[#This Row],[Menge t Nges]]/Tabelle111[[#This Row],[Anzahl Lieferscheine]]</f>
        <v>0.77466747572815542</v>
      </c>
      <c r="N8656" s="1">
        <f>Tabelle111[[#This Row],[Menge t P2O5]]/Tabelle111[[#This Row],[Anzahl Lieferscheine]]</f>
        <v>0.23643339805825245</v>
      </c>
    </row>
    <row r="8657" spans="1:14" x14ac:dyDescent="0.2">
      <c r="A8657" s="2" t="s">
        <v>47</v>
      </c>
      <c r="B8657" s="2" t="s">
        <v>47</v>
      </c>
      <c r="C8657" s="2" t="s">
        <v>6</v>
      </c>
      <c r="D8657" s="2" t="s">
        <v>7</v>
      </c>
      <c r="E8657" s="2" t="s">
        <v>9</v>
      </c>
      <c r="F8657" s="2" t="s">
        <v>61</v>
      </c>
      <c r="G8657" s="1">
        <v>43530.860000000008</v>
      </c>
      <c r="H8657" s="1">
        <v>19242.689999999999</v>
      </c>
      <c r="I8657" s="4">
        <v>93</v>
      </c>
      <c r="J8657" s="2" t="s">
        <v>73</v>
      </c>
      <c r="K8657" s="1">
        <f>Tabelle111[[#This Row],[Menge kg Nges]]/1000</f>
        <v>43.530860000000011</v>
      </c>
      <c r="L8657" s="1">
        <f>Tabelle111[[#This Row],[Menge kg P2O5]]/1000</f>
        <v>19.24269</v>
      </c>
      <c r="M8657" s="1">
        <f>Tabelle111[[#This Row],[Menge t Nges]]/Tabelle111[[#This Row],[Anzahl Lieferscheine]]</f>
        <v>0.46807376344086032</v>
      </c>
      <c r="N8657" s="1">
        <f>Tabelle111[[#This Row],[Menge t P2O5]]/Tabelle111[[#This Row],[Anzahl Lieferscheine]]</f>
        <v>0.20691064516129032</v>
      </c>
    </row>
    <row r="8658" spans="1:14" x14ac:dyDescent="0.2">
      <c r="A8658" s="2" t="s">
        <v>47</v>
      </c>
      <c r="B8658" s="2" t="s">
        <v>47</v>
      </c>
      <c r="C8658" s="2" t="s">
        <v>6</v>
      </c>
      <c r="D8658" s="2" t="s">
        <v>7</v>
      </c>
      <c r="E8658" s="2" t="s">
        <v>10</v>
      </c>
      <c r="F8658" s="2" t="s">
        <v>61</v>
      </c>
      <c r="G8658" s="1">
        <v>160</v>
      </c>
      <c r="H8658" s="1">
        <v>52</v>
      </c>
      <c r="I8658" s="4">
        <v>2</v>
      </c>
      <c r="J8658" s="2" t="s">
        <v>73</v>
      </c>
      <c r="K8658" s="1">
        <f>Tabelle111[[#This Row],[Menge kg Nges]]/1000</f>
        <v>0.16</v>
      </c>
      <c r="L8658" s="1">
        <f>Tabelle111[[#This Row],[Menge kg P2O5]]/1000</f>
        <v>5.1999999999999998E-2</v>
      </c>
      <c r="M8658" s="1">
        <f>Tabelle111[[#This Row],[Menge t Nges]]/Tabelle111[[#This Row],[Anzahl Lieferscheine]]</f>
        <v>0.08</v>
      </c>
      <c r="N8658" s="1">
        <f>Tabelle111[[#This Row],[Menge t P2O5]]/Tabelle111[[#This Row],[Anzahl Lieferscheine]]</f>
        <v>2.5999999999999999E-2</v>
      </c>
    </row>
    <row r="8659" spans="1:14" x14ac:dyDescent="0.2">
      <c r="A8659" s="2" t="s">
        <v>47</v>
      </c>
      <c r="B8659" s="2" t="s">
        <v>47</v>
      </c>
      <c r="C8659" s="2" t="s">
        <v>6</v>
      </c>
      <c r="D8659" s="2" t="s">
        <v>7</v>
      </c>
      <c r="E8659" s="2" t="s">
        <v>11</v>
      </c>
      <c r="F8659" s="2" t="s">
        <v>61</v>
      </c>
      <c r="G8659" s="1">
        <v>3430</v>
      </c>
      <c r="H8659" s="1">
        <v>1764.35</v>
      </c>
      <c r="I8659" s="4">
        <v>12</v>
      </c>
      <c r="J8659" s="2" t="s">
        <v>73</v>
      </c>
      <c r="K8659" s="1">
        <f>Tabelle111[[#This Row],[Menge kg Nges]]/1000</f>
        <v>3.43</v>
      </c>
      <c r="L8659" s="1">
        <f>Tabelle111[[#This Row],[Menge kg P2O5]]/1000</f>
        <v>1.7643499999999999</v>
      </c>
      <c r="M8659" s="1">
        <f>Tabelle111[[#This Row],[Menge t Nges]]/Tabelle111[[#This Row],[Anzahl Lieferscheine]]</f>
        <v>0.28583333333333333</v>
      </c>
      <c r="N8659" s="1">
        <f>Tabelle111[[#This Row],[Menge t P2O5]]/Tabelle111[[#This Row],[Anzahl Lieferscheine]]</f>
        <v>0.14702916666666666</v>
      </c>
    </row>
    <row r="8660" spans="1:14" x14ac:dyDescent="0.2">
      <c r="A8660" s="2" t="s">
        <v>47</v>
      </c>
      <c r="B8660" s="2" t="s">
        <v>47</v>
      </c>
      <c r="C8660" s="2" t="s">
        <v>6</v>
      </c>
      <c r="D8660" s="2" t="s">
        <v>7</v>
      </c>
      <c r="E8660" s="2" t="s">
        <v>12</v>
      </c>
      <c r="F8660" s="2" t="s">
        <v>61</v>
      </c>
      <c r="G8660" s="1">
        <v>15529.109999999999</v>
      </c>
      <c r="H8660" s="1">
        <v>8294.93</v>
      </c>
      <c r="I8660" s="4">
        <v>37</v>
      </c>
      <c r="J8660" s="2" t="s">
        <v>73</v>
      </c>
      <c r="K8660" s="1">
        <f>Tabelle111[[#This Row],[Menge kg Nges]]/1000</f>
        <v>15.529109999999999</v>
      </c>
      <c r="L8660" s="1">
        <f>Tabelle111[[#This Row],[Menge kg P2O5]]/1000</f>
        <v>8.2949300000000008</v>
      </c>
      <c r="M8660" s="1">
        <f>Tabelle111[[#This Row],[Menge t Nges]]/Tabelle111[[#This Row],[Anzahl Lieferscheine]]</f>
        <v>0.41970567567567568</v>
      </c>
      <c r="N8660" s="1">
        <f>Tabelle111[[#This Row],[Menge t P2O5]]/Tabelle111[[#This Row],[Anzahl Lieferscheine]]</f>
        <v>0.22418729729729731</v>
      </c>
    </row>
    <row r="8661" spans="1:14" x14ac:dyDescent="0.2">
      <c r="A8661" s="2" t="s">
        <v>47</v>
      </c>
      <c r="B8661" s="2" t="s">
        <v>47</v>
      </c>
      <c r="C8661" s="2" t="s">
        <v>6</v>
      </c>
      <c r="D8661" s="2" t="s">
        <v>7</v>
      </c>
      <c r="E8661" s="2" t="s">
        <v>13</v>
      </c>
      <c r="F8661" s="2" t="s">
        <v>61</v>
      </c>
      <c r="G8661" s="1">
        <v>1457</v>
      </c>
      <c r="H8661" s="1">
        <v>992</v>
      </c>
      <c r="I8661" s="4">
        <v>3</v>
      </c>
      <c r="J8661" s="2" t="s">
        <v>73</v>
      </c>
      <c r="K8661" s="1">
        <f>Tabelle111[[#This Row],[Menge kg Nges]]/1000</f>
        <v>1.4570000000000001</v>
      </c>
      <c r="L8661" s="1">
        <f>Tabelle111[[#This Row],[Menge kg P2O5]]/1000</f>
        <v>0.99199999999999999</v>
      </c>
      <c r="M8661" s="1">
        <f>Tabelle111[[#This Row],[Menge t Nges]]/Tabelle111[[#This Row],[Anzahl Lieferscheine]]</f>
        <v>0.48566666666666669</v>
      </c>
      <c r="N8661" s="1">
        <f>Tabelle111[[#This Row],[Menge t P2O5]]/Tabelle111[[#This Row],[Anzahl Lieferscheine]]</f>
        <v>0.33066666666666666</v>
      </c>
    </row>
    <row r="8662" spans="1:14" x14ac:dyDescent="0.2">
      <c r="A8662" s="2" t="s">
        <v>47</v>
      </c>
      <c r="B8662" s="2" t="s">
        <v>47</v>
      </c>
      <c r="C8662" s="2" t="s">
        <v>6</v>
      </c>
      <c r="D8662" s="2" t="s">
        <v>7</v>
      </c>
      <c r="E8662" s="2" t="s">
        <v>14</v>
      </c>
      <c r="F8662" s="2" t="s">
        <v>61</v>
      </c>
      <c r="G8662" s="1">
        <v>3816</v>
      </c>
      <c r="H8662" s="1">
        <v>2408.5</v>
      </c>
      <c r="I8662" s="4">
        <v>2</v>
      </c>
      <c r="J8662" s="2" t="s">
        <v>73</v>
      </c>
      <c r="K8662" s="1">
        <f>Tabelle111[[#This Row],[Menge kg Nges]]/1000</f>
        <v>3.8159999999999998</v>
      </c>
      <c r="L8662" s="1">
        <f>Tabelle111[[#This Row],[Menge kg P2O5]]/1000</f>
        <v>2.4085000000000001</v>
      </c>
      <c r="M8662" s="1">
        <f>Tabelle111[[#This Row],[Menge t Nges]]/Tabelle111[[#This Row],[Anzahl Lieferscheine]]</f>
        <v>1.9079999999999999</v>
      </c>
      <c r="N8662" s="1">
        <f>Tabelle111[[#This Row],[Menge t P2O5]]/Tabelle111[[#This Row],[Anzahl Lieferscheine]]</f>
        <v>1.20425</v>
      </c>
    </row>
    <row r="8663" spans="1:14" x14ac:dyDescent="0.2">
      <c r="A8663" s="2" t="s">
        <v>47</v>
      </c>
      <c r="B8663" s="2" t="s">
        <v>47</v>
      </c>
      <c r="C8663" s="2" t="s">
        <v>6</v>
      </c>
      <c r="D8663" s="2" t="s">
        <v>15</v>
      </c>
      <c r="E8663" s="2" t="s">
        <v>8</v>
      </c>
      <c r="F8663" s="2" t="s">
        <v>61</v>
      </c>
      <c r="G8663" s="1">
        <v>2463.9</v>
      </c>
      <c r="H8663" s="1">
        <v>1383.73</v>
      </c>
      <c r="I8663" s="4">
        <v>4</v>
      </c>
      <c r="J8663" s="2" t="s">
        <v>73</v>
      </c>
      <c r="K8663" s="1">
        <f>Tabelle111[[#This Row],[Menge kg Nges]]/1000</f>
        <v>2.4639000000000002</v>
      </c>
      <c r="L8663" s="1">
        <f>Tabelle111[[#This Row],[Menge kg P2O5]]/1000</f>
        <v>1.3837300000000001</v>
      </c>
      <c r="M8663" s="1">
        <f>Tabelle111[[#This Row],[Menge t Nges]]/Tabelle111[[#This Row],[Anzahl Lieferscheine]]</f>
        <v>0.61597500000000005</v>
      </c>
      <c r="N8663" s="1">
        <f>Tabelle111[[#This Row],[Menge t P2O5]]/Tabelle111[[#This Row],[Anzahl Lieferscheine]]</f>
        <v>0.34593250000000003</v>
      </c>
    </row>
    <row r="8664" spans="1:14" x14ac:dyDescent="0.2">
      <c r="A8664" s="2" t="s">
        <v>47</v>
      </c>
      <c r="B8664" s="2" t="s">
        <v>47</v>
      </c>
      <c r="C8664" s="2" t="s">
        <v>6</v>
      </c>
      <c r="D8664" s="2" t="s">
        <v>15</v>
      </c>
      <c r="E8664" s="2" t="s">
        <v>17</v>
      </c>
      <c r="F8664" s="2" t="s">
        <v>61</v>
      </c>
      <c r="G8664" s="1">
        <v>120</v>
      </c>
      <c r="H8664" s="1">
        <v>60</v>
      </c>
      <c r="I8664" s="4">
        <v>5</v>
      </c>
      <c r="J8664" s="2" t="s">
        <v>73</v>
      </c>
      <c r="K8664" s="1">
        <f>Tabelle111[[#This Row],[Menge kg Nges]]/1000</f>
        <v>0.12</v>
      </c>
      <c r="L8664" s="1">
        <f>Tabelle111[[#This Row],[Menge kg P2O5]]/1000</f>
        <v>0.06</v>
      </c>
      <c r="M8664" s="1">
        <f>Tabelle111[[#This Row],[Menge t Nges]]/Tabelle111[[#This Row],[Anzahl Lieferscheine]]</f>
        <v>2.4E-2</v>
      </c>
      <c r="N8664" s="1">
        <f>Tabelle111[[#This Row],[Menge t P2O5]]/Tabelle111[[#This Row],[Anzahl Lieferscheine]]</f>
        <v>1.2E-2</v>
      </c>
    </row>
    <row r="8665" spans="1:14" x14ac:dyDescent="0.2">
      <c r="A8665" s="2" t="s">
        <v>47</v>
      </c>
      <c r="B8665" s="2" t="s">
        <v>47</v>
      </c>
      <c r="C8665" s="2" t="s">
        <v>6</v>
      </c>
      <c r="D8665" s="2" t="s">
        <v>15</v>
      </c>
      <c r="E8665" s="2" t="s">
        <v>18</v>
      </c>
      <c r="F8665" s="2" t="s">
        <v>61</v>
      </c>
      <c r="G8665" s="1">
        <v>974.4</v>
      </c>
      <c r="H8665" s="1">
        <v>788.8</v>
      </c>
      <c r="I8665" s="4">
        <v>3</v>
      </c>
      <c r="J8665" s="2" t="s">
        <v>73</v>
      </c>
      <c r="K8665" s="1">
        <f>Tabelle111[[#This Row],[Menge kg Nges]]/1000</f>
        <v>0.97439999999999993</v>
      </c>
      <c r="L8665" s="1">
        <f>Tabelle111[[#This Row],[Menge kg P2O5]]/1000</f>
        <v>0.78879999999999995</v>
      </c>
      <c r="M8665" s="1">
        <f>Tabelle111[[#This Row],[Menge t Nges]]/Tabelle111[[#This Row],[Anzahl Lieferscheine]]</f>
        <v>0.32479999999999998</v>
      </c>
      <c r="N8665" s="1">
        <f>Tabelle111[[#This Row],[Menge t P2O5]]/Tabelle111[[#This Row],[Anzahl Lieferscheine]]</f>
        <v>0.2629333333333333</v>
      </c>
    </row>
    <row r="8666" spans="1:14" x14ac:dyDescent="0.2">
      <c r="A8666" s="2" t="s">
        <v>47</v>
      </c>
      <c r="B8666" s="2" t="s">
        <v>47</v>
      </c>
      <c r="C8666" s="2" t="s">
        <v>6</v>
      </c>
      <c r="D8666" s="2" t="s">
        <v>15</v>
      </c>
      <c r="E8666" s="2" t="s">
        <v>19</v>
      </c>
      <c r="F8666" s="2" t="s">
        <v>61</v>
      </c>
      <c r="G8666" s="1">
        <v>344.25</v>
      </c>
      <c r="H8666" s="1">
        <v>382.5</v>
      </c>
      <c r="I8666" s="4">
        <v>2</v>
      </c>
      <c r="J8666" s="2" t="s">
        <v>73</v>
      </c>
      <c r="K8666" s="1">
        <f>Tabelle111[[#This Row],[Menge kg Nges]]/1000</f>
        <v>0.34425</v>
      </c>
      <c r="L8666" s="1">
        <f>Tabelle111[[#This Row],[Menge kg P2O5]]/1000</f>
        <v>0.38250000000000001</v>
      </c>
      <c r="M8666" s="1">
        <f>Tabelle111[[#This Row],[Menge t Nges]]/Tabelle111[[#This Row],[Anzahl Lieferscheine]]</f>
        <v>0.172125</v>
      </c>
      <c r="N8666" s="1">
        <f>Tabelle111[[#This Row],[Menge t P2O5]]/Tabelle111[[#This Row],[Anzahl Lieferscheine]]</f>
        <v>0.19125</v>
      </c>
    </row>
    <row r="8667" spans="1:14" x14ac:dyDescent="0.2">
      <c r="A8667" s="2" t="s">
        <v>47</v>
      </c>
      <c r="B8667" s="2" t="s">
        <v>47</v>
      </c>
      <c r="C8667" s="2" t="s">
        <v>6</v>
      </c>
      <c r="D8667" s="2" t="s">
        <v>15</v>
      </c>
      <c r="E8667" s="2" t="s">
        <v>20</v>
      </c>
      <c r="F8667" s="2" t="s">
        <v>61</v>
      </c>
      <c r="G8667" s="1">
        <v>358.96</v>
      </c>
      <c r="H8667" s="1">
        <v>243.5</v>
      </c>
      <c r="I8667" s="4">
        <v>11</v>
      </c>
      <c r="J8667" s="2" t="s">
        <v>73</v>
      </c>
      <c r="K8667" s="1">
        <f>Tabelle111[[#This Row],[Menge kg Nges]]/1000</f>
        <v>0.35896</v>
      </c>
      <c r="L8667" s="1">
        <f>Tabelle111[[#This Row],[Menge kg P2O5]]/1000</f>
        <v>0.24349999999999999</v>
      </c>
      <c r="M8667" s="1">
        <f>Tabelle111[[#This Row],[Menge t Nges]]/Tabelle111[[#This Row],[Anzahl Lieferscheine]]</f>
        <v>3.2632727272727272E-2</v>
      </c>
      <c r="N8667" s="1">
        <f>Tabelle111[[#This Row],[Menge t P2O5]]/Tabelle111[[#This Row],[Anzahl Lieferscheine]]</f>
        <v>2.2136363636363635E-2</v>
      </c>
    </row>
    <row r="8668" spans="1:14" x14ac:dyDescent="0.2">
      <c r="A8668" s="2" t="s">
        <v>47</v>
      </c>
      <c r="B8668" s="2" t="s">
        <v>47</v>
      </c>
      <c r="C8668" s="2" t="s">
        <v>6</v>
      </c>
      <c r="D8668" s="2" t="s">
        <v>15</v>
      </c>
      <c r="E8668" s="2" t="s">
        <v>21</v>
      </c>
      <c r="F8668" s="2" t="s">
        <v>61</v>
      </c>
      <c r="G8668" s="1">
        <v>1566.7199999999998</v>
      </c>
      <c r="H8668" s="1">
        <v>832.32</v>
      </c>
      <c r="I8668" s="4">
        <v>2</v>
      </c>
      <c r="J8668" s="2" t="s">
        <v>73</v>
      </c>
      <c r="K8668" s="1">
        <f>Tabelle111[[#This Row],[Menge kg Nges]]/1000</f>
        <v>1.5667199999999999</v>
      </c>
      <c r="L8668" s="1">
        <f>Tabelle111[[#This Row],[Menge kg P2O5]]/1000</f>
        <v>0.83232000000000006</v>
      </c>
      <c r="M8668" s="1">
        <f>Tabelle111[[#This Row],[Menge t Nges]]/Tabelle111[[#This Row],[Anzahl Lieferscheine]]</f>
        <v>0.78335999999999995</v>
      </c>
      <c r="N8668" s="1">
        <f>Tabelle111[[#This Row],[Menge t P2O5]]/Tabelle111[[#This Row],[Anzahl Lieferscheine]]</f>
        <v>0.41616000000000003</v>
      </c>
    </row>
    <row r="8669" spans="1:14" x14ac:dyDescent="0.2">
      <c r="A8669" s="2" t="s">
        <v>47</v>
      </c>
      <c r="B8669" s="2" t="s">
        <v>47</v>
      </c>
      <c r="C8669" s="2" t="s">
        <v>6</v>
      </c>
      <c r="D8669" s="2" t="s">
        <v>15</v>
      </c>
      <c r="E8669" s="2" t="s">
        <v>9</v>
      </c>
      <c r="F8669" s="2" t="s">
        <v>61</v>
      </c>
      <c r="G8669" s="1">
        <v>4856.04</v>
      </c>
      <c r="H8669" s="1">
        <v>2798.3199999999997</v>
      </c>
      <c r="I8669" s="4">
        <v>32</v>
      </c>
      <c r="J8669" s="2" t="s">
        <v>73</v>
      </c>
      <c r="K8669" s="1">
        <f>Tabelle111[[#This Row],[Menge kg Nges]]/1000</f>
        <v>4.8560400000000001</v>
      </c>
      <c r="L8669" s="1">
        <f>Tabelle111[[#This Row],[Menge kg P2O5]]/1000</f>
        <v>2.7983199999999999</v>
      </c>
      <c r="M8669" s="1">
        <f>Tabelle111[[#This Row],[Menge t Nges]]/Tabelle111[[#This Row],[Anzahl Lieferscheine]]</f>
        <v>0.15175125</v>
      </c>
      <c r="N8669" s="1">
        <f>Tabelle111[[#This Row],[Menge t P2O5]]/Tabelle111[[#This Row],[Anzahl Lieferscheine]]</f>
        <v>8.7447499999999997E-2</v>
      </c>
    </row>
    <row r="8670" spans="1:14" x14ac:dyDescent="0.2">
      <c r="A8670" s="2" t="s">
        <v>47</v>
      </c>
      <c r="B8670" s="2" t="s">
        <v>47</v>
      </c>
      <c r="C8670" s="2" t="s">
        <v>6</v>
      </c>
      <c r="D8670" s="2" t="s">
        <v>15</v>
      </c>
      <c r="E8670" s="2" t="s">
        <v>10</v>
      </c>
      <c r="F8670" s="2" t="s">
        <v>61</v>
      </c>
      <c r="G8670" s="1">
        <v>677.6</v>
      </c>
      <c r="H8670" s="1">
        <v>215.6</v>
      </c>
      <c r="I8670" s="4">
        <v>3</v>
      </c>
      <c r="J8670" s="2" t="s">
        <v>73</v>
      </c>
      <c r="K8670" s="1">
        <f>Tabelle111[[#This Row],[Menge kg Nges]]/1000</f>
        <v>0.67759999999999998</v>
      </c>
      <c r="L8670" s="1">
        <f>Tabelle111[[#This Row],[Menge kg P2O5]]/1000</f>
        <v>0.21559999999999999</v>
      </c>
      <c r="M8670" s="1">
        <f>Tabelle111[[#This Row],[Menge t Nges]]/Tabelle111[[#This Row],[Anzahl Lieferscheine]]</f>
        <v>0.22586666666666666</v>
      </c>
      <c r="N8670" s="1">
        <f>Tabelle111[[#This Row],[Menge t P2O5]]/Tabelle111[[#This Row],[Anzahl Lieferscheine]]</f>
        <v>7.1866666666666662E-2</v>
      </c>
    </row>
    <row r="8671" spans="1:14" x14ac:dyDescent="0.2">
      <c r="A8671" s="2" t="s">
        <v>47</v>
      </c>
      <c r="B8671" s="2" t="s">
        <v>47</v>
      </c>
      <c r="C8671" s="2" t="s">
        <v>6</v>
      </c>
      <c r="D8671" s="2" t="s">
        <v>15</v>
      </c>
      <c r="E8671" s="2" t="s">
        <v>23</v>
      </c>
      <c r="F8671" s="2" t="s">
        <v>61</v>
      </c>
      <c r="G8671" s="1">
        <v>489.53999999999996</v>
      </c>
      <c r="H8671" s="1">
        <v>220.89000000000001</v>
      </c>
      <c r="I8671" s="4">
        <v>7</v>
      </c>
      <c r="J8671" s="2" t="s">
        <v>73</v>
      </c>
      <c r="K8671" s="1">
        <f>Tabelle111[[#This Row],[Menge kg Nges]]/1000</f>
        <v>0.48953999999999998</v>
      </c>
      <c r="L8671" s="1">
        <f>Tabelle111[[#This Row],[Menge kg P2O5]]/1000</f>
        <v>0.22089</v>
      </c>
      <c r="M8671" s="1">
        <f>Tabelle111[[#This Row],[Menge t Nges]]/Tabelle111[[#This Row],[Anzahl Lieferscheine]]</f>
        <v>6.9934285714285713E-2</v>
      </c>
      <c r="N8671" s="1">
        <f>Tabelle111[[#This Row],[Menge t P2O5]]/Tabelle111[[#This Row],[Anzahl Lieferscheine]]</f>
        <v>3.1555714285714284E-2</v>
      </c>
    </row>
    <row r="8672" spans="1:14" x14ac:dyDescent="0.2">
      <c r="A8672" s="2" t="s">
        <v>47</v>
      </c>
      <c r="B8672" s="2" t="s">
        <v>47</v>
      </c>
      <c r="C8672" s="2" t="s">
        <v>6</v>
      </c>
      <c r="D8672" s="2" t="s">
        <v>15</v>
      </c>
      <c r="E8672" s="2" t="s">
        <v>12</v>
      </c>
      <c r="F8672" s="2" t="s">
        <v>61</v>
      </c>
      <c r="G8672" s="1">
        <v>273</v>
      </c>
      <c r="H8672" s="1">
        <v>245</v>
      </c>
      <c r="I8672" s="4">
        <v>2</v>
      </c>
      <c r="J8672" s="2" t="s">
        <v>73</v>
      </c>
      <c r="K8672" s="1">
        <f>Tabelle111[[#This Row],[Menge kg Nges]]/1000</f>
        <v>0.27300000000000002</v>
      </c>
      <c r="L8672" s="1">
        <f>Tabelle111[[#This Row],[Menge kg P2O5]]/1000</f>
        <v>0.245</v>
      </c>
      <c r="M8672" s="1">
        <f>Tabelle111[[#This Row],[Menge t Nges]]/Tabelle111[[#This Row],[Anzahl Lieferscheine]]</f>
        <v>0.13650000000000001</v>
      </c>
      <c r="N8672" s="1">
        <f>Tabelle111[[#This Row],[Menge t P2O5]]/Tabelle111[[#This Row],[Anzahl Lieferscheine]]</f>
        <v>0.1225</v>
      </c>
    </row>
    <row r="8673" spans="1:14" x14ac:dyDescent="0.2">
      <c r="A8673" s="2" t="s">
        <v>47</v>
      </c>
      <c r="B8673" s="2" t="s">
        <v>47</v>
      </c>
      <c r="C8673" s="2" t="s">
        <v>25</v>
      </c>
      <c r="D8673" s="2" t="s">
        <v>25</v>
      </c>
      <c r="E8673" s="2" t="s">
        <v>26</v>
      </c>
      <c r="F8673" s="2" t="s">
        <v>61</v>
      </c>
      <c r="G8673" s="1">
        <v>11660.940000000002</v>
      </c>
      <c r="H8673" s="1">
        <v>3650.8499999999995</v>
      </c>
      <c r="I8673" s="4">
        <v>28</v>
      </c>
      <c r="J8673" s="2" t="s">
        <v>73</v>
      </c>
      <c r="K8673" s="1">
        <f>Tabelle111[[#This Row],[Menge kg Nges]]/1000</f>
        <v>11.660940000000002</v>
      </c>
      <c r="L8673" s="1">
        <f>Tabelle111[[#This Row],[Menge kg P2O5]]/1000</f>
        <v>3.6508499999999993</v>
      </c>
      <c r="M8673" s="1">
        <f>Tabelle111[[#This Row],[Menge t Nges]]/Tabelle111[[#This Row],[Anzahl Lieferscheine]]</f>
        <v>0.41646214285714295</v>
      </c>
      <c r="N8673" s="1">
        <f>Tabelle111[[#This Row],[Menge t P2O5]]/Tabelle111[[#This Row],[Anzahl Lieferscheine]]</f>
        <v>0.13038749999999996</v>
      </c>
    </row>
    <row r="8674" spans="1:14" x14ac:dyDescent="0.2">
      <c r="A8674" s="2" t="s">
        <v>47</v>
      </c>
      <c r="B8674" s="2" t="s">
        <v>47</v>
      </c>
      <c r="C8674" s="2" t="s">
        <v>63</v>
      </c>
      <c r="D8674" s="2" t="s">
        <v>63</v>
      </c>
      <c r="E8674" s="2" t="s">
        <v>63</v>
      </c>
      <c r="F8674" s="2" t="s">
        <v>61</v>
      </c>
      <c r="G8674" s="1">
        <v>2618.73</v>
      </c>
      <c r="H8674" s="1">
        <v>2249.4899999999998</v>
      </c>
      <c r="I8674" s="4">
        <v>9</v>
      </c>
      <c r="J8674" s="2" t="s">
        <v>73</v>
      </c>
      <c r="K8674" s="1">
        <f>Tabelle111[[#This Row],[Menge kg Nges]]/1000</f>
        <v>2.6187300000000002</v>
      </c>
      <c r="L8674" s="1">
        <f>Tabelle111[[#This Row],[Menge kg P2O5]]/1000</f>
        <v>2.2494899999999998</v>
      </c>
      <c r="M8674" s="1">
        <f>Tabelle111[[#This Row],[Menge t Nges]]/Tabelle111[[#This Row],[Anzahl Lieferscheine]]</f>
        <v>0.29097000000000001</v>
      </c>
      <c r="N8674" s="1">
        <f>Tabelle111[[#This Row],[Menge t P2O5]]/Tabelle111[[#This Row],[Anzahl Lieferscheine]]</f>
        <v>0.2499433333333333</v>
      </c>
    </row>
    <row r="8675" spans="1:14" x14ac:dyDescent="0.2">
      <c r="A8675" s="2" t="s">
        <v>47</v>
      </c>
      <c r="B8675" s="2" t="s">
        <v>37</v>
      </c>
      <c r="C8675" s="2" t="s">
        <v>6</v>
      </c>
      <c r="D8675" s="2" t="s">
        <v>7</v>
      </c>
      <c r="E8675" s="2" t="s">
        <v>8</v>
      </c>
      <c r="F8675" s="2" t="s">
        <v>61</v>
      </c>
      <c r="G8675" s="1">
        <v>193.32</v>
      </c>
      <c r="H8675" s="1">
        <v>41.58</v>
      </c>
      <c r="I8675" s="4">
        <v>1</v>
      </c>
      <c r="J8675" s="2" t="s">
        <v>73</v>
      </c>
      <c r="K8675" s="1">
        <f>Tabelle111[[#This Row],[Menge kg Nges]]/1000</f>
        <v>0.19331999999999999</v>
      </c>
      <c r="L8675" s="1">
        <f>Tabelle111[[#This Row],[Menge kg P2O5]]/1000</f>
        <v>4.1579999999999999E-2</v>
      </c>
      <c r="M8675" s="1">
        <f>Tabelle111[[#This Row],[Menge t Nges]]/Tabelle111[[#This Row],[Anzahl Lieferscheine]]</f>
        <v>0.19331999999999999</v>
      </c>
      <c r="N8675" s="1">
        <f>Tabelle111[[#This Row],[Menge t P2O5]]/Tabelle111[[#This Row],[Anzahl Lieferscheine]]</f>
        <v>4.1579999999999999E-2</v>
      </c>
    </row>
    <row r="8676" spans="1:14" x14ac:dyDescent="0.2">
      <c r="A8676" s="2" t="s">
        <v>47</v>
      </c>
      <c r="B8676" s="2" t="s">
        <v>42</v>
      </c>
      <c r="C8676" s="2" t="s">
        <v>6</v>
      </c>
      <c r="D8676" s="2" t="s">
        <v>7</v>
      </c>
      <c r="E8676" s="2" t="s">
        <v>8</v>
      </c>
      <c r="F8676" s="2" t="s">
        <v>61</v>
      </c>
      <c r="G8676" s="1">
        <v>4693.9199999999983</v>
      </c>
      <c r="H8676" s="1">
        <v>1983.5200000000009</v>
      </c>
      <c r="I8676" s="4">
        <v>34</v>
      </c>
      <c r="J8676" s="2" t="s">
        <v>73</v>
      </c>
      <c r="K8676" s="1">
        <f>Tabelle111[[#This Row],[Menge kg Nges]]/1000</f>
        <v>4.6939199999999985</v>
      </c>
      <c r="L8676" s="1">
        <f>Tabelle111[[#This Row],[Menge kg P2O5]]/1000</f>
        <v>1.9835200000000008</v>
      </c>
      <c r="M8676" s="1">
        <f>Tabelle111[[#This Row],[Menge t Nges]]/Tabelle111[[#This Row],[Anzahl Lieferscheine]]</f>
        <v>0.13805647058823525</v>
      </c>
      <c r="N8676" s="1">
        <f>Tabelle111[[#This Row],[Menge t P2O5]]/Tabelle111[[#This Row],[Anzahl Lieferscheine]]</f>
        <v>5.833882352941179E-2</v>
      </c>
    </row>
    <row r="8677" spans="1:14" x14ac:dyDescent="0.2">
      <c r="A8677" s="2" t="s">
        <v>47</v>
      </c>
      <c r="B8677" s="2" t="s">
        <v>42</v>
      </c>
      <c r="C8677" s="2" t="s">
        <v>6</v>
      </c>
      <c r="D8677" s="2" t="s">
        <v>7</v>
      </c>
      <c r="E8677" s="2" t="s">
        <v>9</v>
      </c>
      <c r="F8677" s="2" t="s">
        <v>61</v>
      </c>
      <c r="G8677" s="1">
        <v>193.05</v>
      </c>
      <c r="H8677" s="1">
        <v>83.97</v>
      </c>
      <c r="I8677" s="4">
        <v>2</v>
      </c>
      <c r="J8677" s="2" t="s">
        <v>73</v>
      </c>
      <c r="K8677" s="1">
        <f>Tabelle111[[#This Row],[Menge kg Nges]]/1000</f>
        <v>0.19305</v>
      </c>
      <c r="L8677" s="1">
        <f>Tabelle111[[#This Row],[Menge kg P2O5]]/1000</f>
        <v>8.3970000000000003E-2</v>
      </c>
      <c r="M8677" s="1">
        <f>Tabelle111[[#This Row],[Menge t Nges]]/Tabelle111[[#This Row],[Anzahl Lieferscheine]]</f>
        <v>9.6525E-2</v>
      </c>
      <c r="N8677" s="1">
        <f>Tabelle111[[#This Row],[Menge t P2O5]]/Tabelle111[[#This Row],[Anzahl Lieferscheine]]</f>
        <v>4.1985000000000001E-2</v>
      </c>
    </row>
    <row r="8678" spans="1:14" x14ac:dyDescent="0.2">
      <c r="A8678" s="2" t="s">
        <v>47</v>
      </c>
      <c r="B8678" s="2" t="s">
        <v>42</v>
      </c>
      <c r="C8678" s="2" t="s">
        <v>6</v>
      </c>
      <c r="D8678" s="2" t="s">
        <v>15</v>
      </c>
      <c r="E8678" s="2" t="s">
        <v>8</v>
      </c>
      <c r="F8678" s="2" t="s">
        <v>61</v>
      </c>
      <c r="G8678" s="1">
        <v>267</v>
      </c>
      <c r="H8678" s="1">
        <v>156</v>
      </c>
      <c r="I8678" s="4">
        <v>1</v>
      </c>
      <c r="J8678" s="2" t="s">
        <v>73</v>
      </c>
      <c r="K8678" s="1">
        <f>Tabelle111[[#This Row],[Menge kg Nges]]/1000</f>
        <v>0.26700000000000002</v>
      </c>
      <c r="L8678" s="1">
        <f>Tabelle111[[#This Row],[Menge kg P2O5]]/1000</f>
        <v>0.156</v>
      </c>
      <c r="M8678" s="1">
        <f>Tabelle111[[#This Row],[Menge t Nges]]/Tabelle111[[#This Row],[Anzahl Lieferscheine]]</f>
        <v>0.26700000000000002</v>
      </c>
      <c r="N8678" s="1">
        <f>Tabelle111[[#This Row],[Menge t P2O5]]/Tabelle111[[#This Row],[Anzahl Lieferscheine]]</f>
        <v>0.156</v>
      </c>
    </row>
    <row r="8679" spans="1:14" x14ac:dyDescent="0.2">
      <c r="A8679" s="2" t="s">
        <v>47</v>
      </c>
      <c r="B8679" s="2" t="s">
        <v>42</v>
      </c>
      <c r="C8679" s="2" t="s">
        <v>25</v>
      </c>
      <c r="D8679" s="2" t="s">
        <v>25</v>
      </c>
      <c r="E8679" s="2" t="s">
        <v>26</v>
      </c>
      <c r="F8679" s="2" t="s">
        <v>61</v>
      </c>
      <c r="G8679" s="1">
        <v>11657.320000000003</v>
      </c>
      <c r="H8679" s="1">
        <v>3530.0400000000009</v>
      </c>
      <c r="I8679" s="4">
        <v>65</v>
      </c>
      <c r="J8679" s="2" t="s">
        <v>73</v>
      </c>
      <c r="K8679" s="1">
        <f>Tabelle111[[#This Row],[Menge kg Nges]]/1000</f>
        <v>11.657320000000004</v>
      </c>
      <c r="L8679" s="1">
        <f>Tabelle111[[#This Row],[Menge kg P2O5]]/1000</f>
        <v>3.530040000000001</v>
      </c>
      <c r="M8679" s="1">
        <f>Tabelle111[[#This Row],[Menge t Nges]]/Tabelle111[[#This Row],[Anzahl Lieferscheine]]</f>
        <v>0.17934338461538468</v>
      </c>
      <c r="N8679" s="1">
        <f>Tabelle111[[#This Row],[Menge t P2O5]]/Tabelle111[[#This Row],[Anzahl Lieferscheine]]</f>
        <v>5.4308307692307704E-2</v>
      </c>
    </row>
    <row r="8680" spans="1:14" x14ac:dyDescent="0.2">
      <c r="A8680" s="2" t="s">
        <v>46</v>
      </c>
      <c r="B8680" s="2" t="s">
        <v>33</v>
      </c>
      <c r="C8680" s="2" t="s">
        <v>6</v>
      </c>
      <c r="D8680" s="2" t="s">
        <v>7</v>
      </c>
      <c r="E8680" s="2" t="s">
        <v>8</v>
      </c>
      <c r="F8680" s="2" t="s">
        <v>61</v>
      </c>
      <c r="G8680" s="1">
        <v>1528.8000000000002</v>
      </c>
      <c r="H8680" s="1">
        <v>708.95999999999992</v>
      </c>
      <c r="I8680" s="4">
        <v>8</v>
      </c>
      <c r="J8680" s="2" t="s">
        <v>73</v>
      </c>
      <c r="K8680" s="1">
        <f>Tabelle111[[#This Row],[Menge kg Nges]]/1000</f>
        <v>1.5288000000000002</v>
      </c>
      <c r="L8680" s="1">
        <f>Tabelle111[[#This Row],[Menge kg P2O5]]/1000</f>
        <v>0.70895999999999992</v>
      </c>
      <c r="M8680" s="1">
        <f>Tabelle111[[#This Row],[Menge t Nges]]/Tabelle111[[#This Row],[Anzahl Lieferscheine]]</f>
        <v>0.19110000000000002</v>
      </c>
      <c r="N8680" s="1">
        <f>Tabelle111[[#This Row],[Menge t P2O5]]/Tabelle111[[#This Row],[Anzahl Lieferscheine]]</f>
        <v>8.861999999999999E-2</v>
      </c>
    </row>
    <row r="8681" spans="1:14" x14ac:dyDescent="0.2">
      <c r="A8681" s="2" t="s">
        <v>46</v>
      </c>
      <c r="B8681" s="2" t="s">
        <v>46</v>
      </c>
      <c r="C8681" s="2" t="s">
        <v>6</v>
      </c>
      <c r="D8681" s="2" t="s">
        <v>7</v>
      </c>
      <c r="E8681" s="2" t="s">
        <v>8</v>
      </c>
      <c r="F8681" s="2" t="s">
        <v>61</v>
      </c>
      <c r="G8681" s="1">
        <v>165209.27999999997</v>
      </c>
      <c r="H8681" s="1">
        <v>62224.939999999988</v>
      </c>
      <c r="I8681" s="4">
        <v>100</v>
      </c>
      <c r="J8681" s="2" t="s">
        <v>73</v>
      </c>
      <c r="K8681" s="1">
        <f>Tabelle111[[#This Row],[Menge kg Nges]]/1000</f>
        <v>165.20927999999998</v>
      </c>
      <c r="L8681" s="1">
        <f>Tabelle111[[#This Row],[Menge kg P2O5]]/1000</f>
        <v>62.224939999999989</v>
      </c>
      <c r="M8681" s="1">
        <f>Tabelle111[[#This Row],[Menge t Nges]]/Tabelle111[[#This Row],[Anzahl Lieferscheine]]</f>
        <v>1.6520927999999997</v>
      </c>
      <c r="N8681" s="1">
        <f>Tabelle111[[#This Row],[Menge t P2O5]]/Tabelle111[[#This Row],[Anzahl Lieferscheine]]</f>
        <v>0.62224939999999984</v>
      </c>
    </row>
    <row r="8682" spans="1:14" x14ac:dyDescent="0.2">
      <c r="A8682" s="2" t="s">
        <v>46</v>
      </c>
      <c r="B8682" s="2" t="s">
        <v>46</v>
      </c>
      <c r="C8682" s="2" t="s">
        <v>6</v>
      </c>
      <c r="D8682" s="2" t="s">
        <v>7</v>
      </c>
      <c r="E8682" s="2" t="s">
        <v>9</v>
      </c>
      <c r="F8682" s="2" t="s">
        <v>61</v>
      </c>
      <c r="G8682" s="1">
        <v>95656.749999999971</v>
      </c>
      <c r="H8682" s="1">
        <v>41173.87000000001</v>
      </c>
      <c r="I8682" s="4">
        <v>211</v>
      </c>
      <c r="J8682" s="2" t="s">
        <v>73</v>
      </c>
      <c r="K8682" s="1">
        <f>Tabelle111[[#This Row],[Menge kg Nges]]/1000</f>
        <v>95.656749999999974</v>
      </c>
      <c r="L8682" s="1">
        <f>Tabelle111[[#This Row],[Menge kg P2O5]]/1000</f>
        <v>41.173870000000008</v>
      </c>
      <c r="M8682" s="1">
        <f>Tabelle111[[#This Row],[Menge t Nges]]/Tabelle111[[#This Row],[Anzahl Lieferscheine]]</f>
        <v>0.45334952606635059</v>
      </c>
      <c r="N8682" s="1">
        <f>Tabelle111[[#This Row],[Menge t P2O5]]/Tabelle111[[#This Row],[Anzahl Lieferscheine]]</f>
        <v>0.19513682464454979</v>
      </c>
    </row>
    <row r="8683" spans="1:14" x14ac:dyDescent="0.2">
      <c r="A8683" s="2" t="s">
        <v>46</v>
      </c>
      <c r="B8683" s="2" t="s">
        <v>46</v>
      </c>
      <c r="C8683" s="2" t="s">
        <v>6</v>
      </c>
      <c r="D8683" s="2" t="s">
        <v>7</v>
      </c>
      <c r="E8683" s="2" t="s">
        <v>9</v>
      </c>
      <c r="F8683" s="2" t="s">
        <v>62</v>
      </c>
      <c r="G8683" s="1">
        <v>276.89999999999998</v>
      </c>
      <c r="H8683" s="1">
        <v>120.7</v>
      </c>
      <c r="I8683" s="4">
        <v>3</v>
      </c>
      <c r="J8683" s="2" t="s">
        <v>73</v>
      </c>
      <c r="K8683" s="1">
        <f>Tabelle111[[#This Row],[Menge kg Nges]]/1000</f>
        <v>0.27689999999999998</v>
      </c>
      <c r="L8683" s="1">
        <f>Tabelle111[[#This Row],[Menge kg P2O5]]/1000</f>
        <v>0.1207</v>
      </c>
      <c r="M8683" s="1">
        <f>Tabelle111[[#This Row],[Menge t Nges]]/Tabelle111[[#This Row],[Anzahl Lieferscheine]]</f>
        <v>9.2299999999999993E-2</v>
      </c>
      <c r="N8683" s="1">
        <f>Tabelle111[[#This Row],[Menge t P2O5]]/Tabelle111[[#This Row],[Anzahl Lieferscheine]]</f>
        <v>4.0233333333333336E-2</v>
      </c>
    </row>
    <row r="8684" spans="1:14" x14ac:dyDescent="0.2">
      <c r="A8684" s="2" t="s">
        <v>46</v>
      </c>
      <c r="B8684" s="2" t="s">
        <v>46</v>
      </c>
      <c r="C8684" s="2" t="s">
        <v>6</v>
      </c>
      <c r="D8684" s="2" t="s">
        <v>7</v>
      </c>
      <c r="E8684" s="2" t="s">
        <v>10</v>
      </c>
      <c r="F8684" s="2" t="s">
        <v>61</v>
      </c>
      <c r="G8684" s="1">
        <v>2542.1999999999998</v>
      </c>
      <c r="H8684" s="1">
        <v>2183.1000000000004</v>
      </c>
      <c r="I8684" s="4">
        <v>12</v>
      </c>
      <c r="J8684" s="2" t="s">
        <v>73</v>
      </c>
      <c r="K8684" s="1">
        <f>Tabelle111[[#This Row],[Menge kg Nges]]/1000</f>
        <v>2.5421999999999998</v>
      </c>
      <c r="L8684" s="1">
        <f>Tabelle111[[#This Row],[Menge kg P2O5]]/1000</f>
        <v>2.1831000000000005</v>
      </c>
      <c r="M8684" s="1">
        <f>Tabelle111[[#This Row],[Menge t Nges]]/Tabelle111[[#This Row],[Anzahl Lieferscheine]]</f>
        <v>0.21184999999999998</v>
      </c>
      <c r="N8684" s="1">
        <f>Tabelle111[[#This Row],[Menge t P2O5]]/Tabelle111[[#This Row],[Anzahl Lieferscheine]]</f>
        <v>0.18192500000000003</v>
      </c>
    </row>
    <row r="8685" spans="1:14" x14ac:dyDescent="0.2">
      <c r="A8685" s="2" t="s">
        <v>46</v>
      </c>
      <c r="B8685" s="2" t="s">
        <v>46</v>
      </c>
      <c r="C8685" s="2" t="s">
        <v>6</v>
      </c>
      <c r="D8685" s="2" t="s">
        <v>7</v>
      </c>
      <c r="E8685" s="2" t="s">
        <v>11</v>
      </c>
      <c r="F8685" s="2" t="s">
        <v>61</v>
      </c>
      <c r="G8685" s="1">
        <v>11946.900000000001</v>
      </c>
      <c r="H8685" s="1">
        <v>5386.2000000000007</v>
      </c>
      <c r="I8685" s="4">
        <v>12</v>
      </c>
      <c r="J8685" s="2" t="s">
        <v>73</v>
      </c>
      <c r="K8685" s="1">
        <f>Tabelle111[[#This Row],[Menge kg Nges]]/1000</f>
        <v>11.946900000000001</v>
      </c>
      <c r="L8685" s="1">
        <f>Tabelle111[[#This Row],[Menge kg P2O5]]/1000</f>
        <v>5.3862000000000005</v>
      </c>
      <c r="M8685" s="1">
        <f>Tabelle111[[#This Row],[Menge t Nges]]/Tabelle111[[#This Row],[Anzahl Lieferscheine]]</f>
        <v>0.9955750000000001</v>
      </c>
      <c r="N8685" s="1">
        <f>Tabelle111[[#This Row],[Menge t P2O5]]/Tabelle111[[#This Row],[Anzahl Lieferscheine]]</f>
        <v>0.44885000000000003</v>
      </c>
    </row>
    <row r="8686" spans="1:14" x14ac:dyDescent="0.2">
      <c r="A8686" s="2" t="s">
        <v>46</v>
      </c>
      <c r="B8686" s="2" t="s">
        <v>46</v>
      </c>
      <c r="C8686" s="2" t="s">
        <v>6</v>
      </c>
      <c r="D8686" s="2" t="s">
        <v>7</v>
      </c>
      <c r="E8686" s="2" t="s">
        <v>12</v>
      </c>
      <c r="F8686" s="2" t="s">
        <v>61</v>
      </c>
      <c r="G8686" s="1">
        <v>4614.2</v>
      </c>
      <c r="H8686" s="1">
        <v>2378</v>
      </c>
      <c r="I8686" s="4">
        <v>9</v>
      </c>
      <c r="J8686" s="2" t="s">
        <v>73</v>
      </c>
      <c r="K8686" s="1">
        <f>Tabelle111[[#This Row],[Menge kg Nges]]/1000</f>
        <v>4.6141999999999994</v>
      </c>
      <c r="L8686" s="1">
        <f>Tabelle111[[#This Row],[Menge kg P2O5]]/1000</f>
        <v>2.3780000000000001</v>
      </c>
      <c r="M8686" s="1">
        <f>Tabelle111[[#This Row],[Menge t Nges]]/Tabelle111[[#This Row],[Anzahl Lieferscheine]]</f>
        <v>0.51268888888888886</v>
      </c>
      <c r="N8686" s="1">
        <f>Tabelle111[[#This Row],[Menge t P2O5]]/Tabelle111[[#This Row],[Anzahl Lieferscheine]]</f>
        <v>0.26422222222222225</v>
      </c>
    </row>
    <row r="8687" spans="1:14" x14ac:dyDescent="0.2">
      <c r="A8687" s="2" t="s">
        <v>46</v>
      </c>
      <c r="B8687" s="2" t="s">
        <v>46</v>
      </c>
      <c r="C8687" s="2" t="s">
        <v>6</v>
      </c>
      <c r="D8687" s="2" t="s">
        <v>7</v>
      </c>
      <c r="E8687" s="2" t="s">
        <v>13</v>
      </c>
      <c r="F8687" s="2" t="s">
        <v>61</v>
      </c>
      <c r="G8687" s="1">
        <v>2284.86</v>
      </c>
      <c r="H8687" s="1">
        <v>1333.8</v>
      </c>
      <c r="I8687" s="4">
        <v>7</v>
      </c>
      <c r="J8687" s="2" t="s">
        <v>73</v>
      </c>
      <c r="K8687" s="1">
        <f>Tabelle111[[#This Row],[Menge kg Nges]]/1000</f>
        <v>2.2848600000000001</v>
      </c>
      <c r="L8687" s="1">
        <f>Tabelle111[[#This Row],[Menge kg P2O5]]/1000</f>
        <v>1.3337999999999999</v>
      </c>
      <c r="M8687" s="1">
        <f>Tabelle111[[#This Row],[Menge t Nges]]/Tabelle111[[#This Row],[Anzahl Lieferscheine]]</f>
        <v>0.32640857142857144</v>
      </c>
      <c r="N8687" s="1">
        <f>Tabelle111[[#This Row],[Menge t P2O5]]/Tabelle111[[#This Row],[Anzahl Lieferscheine]]</f>
        <v>0.19054285714285712</v>
      </c>
    </row>
    <row r="8688" spans="1:14" x14ac:dyDescent="0.2">
      <c r="A8688" s="2" t="s">
        <v>46</v>
      </c>
      <c r="B8688" s="2" t="s">
        <v>46</v>
      </c>
      <c r="C8688" s="2" t="s">
        <v>6</v>
      </c>
      <c r="D8688" s="2" t="s">
        <v>15</v>
      </c>
      <c r="E8688" s="2" t="s">
        <v>8</v>
      </c>
      <c r="F8688" s="2" t="s">
        <v>61</v>
      </c>
      <c r="G8688" s="1">
        <v>1126.43</v>
      </c>
      <c r="H8688" s="1">
        <v>450.64</v>
      </c>
      <c r="I8688" s="4">
        <v>10</v>
      </c>
      <c r="J8688" s="2" t="s">
        <v>73</v>
      </c>
      <c r="K8688" s="1">
        <f>Tabelle111[[#This Row],[Menge kg Nges]]/1000</f>
        <v>1.12643</v>
      </c>
      <c r="L8688" s="1">
        <f>Tabelle111[[#This Row],[Menge kg P2O5]]/1000</f>
        <v>0.45063999999999999</v>
      </c>
      <c r="M8688" s="1">
        <f>Tabelle111[[#This Row],[Menge t Nges]]/Tabelle111[[#This Row],[Anzahl Lieferscheine]]</f>
        <v>0.11264300000000001</v>
      </c>
      <c r="N8688" s="1">
        <f>Tabelle111[[#This Row],[Menge t P2O5]]/Tabelle111[[#This Row],[Anzahl Lieferscheine]]</f>
        <v>4.5064E-2</v>
      </c>
    </row>
    <row r="8689" spans="1:14" x14ac:dyDescent="0.2">
      <c r="A8689" s="2" t="s">
        <v>46</v>
      </c>
      <c r="B8689" s="2" t="s">
        <v>46</v>
      </c>
      <c r="C8689" s="2" t="s">
        <v>6</v>
      </c>
      <c r="D8689" s="2" t="s">
        <v>15</v>
      </c>
      <c r="E8689" s="2" t="s">
        <v>17</v>
      </c>
      <c r="F8689" s="2" t="s">
        <v>61</v>
      </c>
      <c r="G8689" s="1">
        <v>150</v>
      </c>
      <c r="H8689" s="1">
        <v>75</v>
      </c>
      <c r="I8689" s="4">
        <v>1</v>
      </c>
      <c r="J8689" s="2" t="s">
        <v>73</v>
      </c>
      <c r="K8689" s="1">
        <f>Tabelle111[[#This Row],[Menge kg Nges]]/1000</f>
        <v>0.15</v>
      </c>
      <c r="L8689" s="1">
        <f>Tabelle111[[#This Row],[Menge kg P2O5]]/1000</f>
        <v>7.4999999999999997E-2</v>
      </c>
      <c r="M8689" s="1">
        <f>Tabelle111[[#This Row],[Menge t Nges]]/Tabelle111[[#This Row],[Anzahl Lieferscheine]]</f>
        <v>0.15</v>
      </c>
      <c r="N8689" s="1">
        <f>Tabelle111[[#This Row],[Menge t P2O5]]/Tabelle111[[#This Row],[Anzahl Lieferscheine]]</f>
        <v>7.4999999999999997E-2</v>
      </c>
    </row>
    <row r="8690" spans="1:14" x14ac:dyDescent="0.2">
      <c r="A8690" s="2" t="s">
        <v>46</v>
      </c>
      <c r="B8690" s="2" t="s">
        <v>46</v>
      </c>
      <c r="C8690" s="2" t="s">
        <v>6</v>
      </c>
      <c r="D8690" s="2" t="s">
        <v>15</v>
      </c>
      <c r="E8690" s="2" t="s">
        <v>18</v>
      </c>
      <c r="F8690" s="2" t="s">
        <v>61</v>
      </c>
      <c r="G8690" s="1">
        <v>1659.42</v>
      </c>
      <c r="H8690" s="1">
        <v>1151.94</v>
      </c>
      <c r="I8690" s="4">
        <v>3</v>
      </c>
      <c r="J8690" s="2" t="s">
        <v>73</v>
      </c>
      <c r="K8690" s="1">
        <f>Tabelle111[[#This Row],[Menge kg Nges]]/1000</f>
        <v>1.6594200000000001</v>
      </c>
      <c r="L8690" s="1">
        <f>Tabelle111[[#This Row],[Menge kg P2O5]]/1000</f>
        <v>1.15194</v>
      </c>
      <c r="M8690" s="1">
        <f>Tabelle111[[#This Row],[Menge t Nges]]/Tabelle111[[#This Row],[Anzahl Lieferscheine]]</f>
        <v>0.55314000000000008</v>
      </c>
      <c r="N8690" s="1">
        <f>Tabelle111[[#This Row],[Menge t P2O5]]/Tabelle111[[#This Row],[Anzahl Lieferscheine]]</f>
        <v>0.38397999999999999</v>
      </c>
    </row>
    <row r="8691" spans="1:14" x14ac:dyDescent="0.2">
      <c r="A8691" s="2" t="s">
        <v>46</v>
      </c>
      <c r="B8691" s="2" t="s">
        <v>46</v>
      </c>
      <c r="C8691" s="2" t="s">
        <v>6</v>
      </c>
      <c r="D8691" s="2" t="s">
        <v>15</v>
      </c>
      <c r="E8691" s="2" t="s">
        <v>20</v>
      </c>
      <c r="F8691" s="2" t="s">
        <v>61</v>
      </c>
      <c r="G8691" s="1">
        <v>4095.9699999999993</v>
      </c>
      <c r="H8691" s="1">
        <v>2719.1</v>
      </c>
      <c r="I8691" s="4">
        <v>19</v>
      </c>
      <c r="J8691" s="2" t="s">
        <v>73</v>
      </c>
      <c r="K8691" s="1">
        <f>Tabelle111[[#This Row],[Menge kg Nges]]/1000</f>
        <v>4.0959699999999994</v>
      </c>
      <c r="L8691" s="1">
        <f>Tabelle111[[#This Row],[Menge kg P2O5]]/1000</f>
        <v>2.7191000000000001</v>
      </c>
      <c r="M8691" s="1">
        <f>Tabelle111[[#This Row],[Menge t Nges]]/Tabelle111[[#This Row],[Anzahl Lieferscheine]]</f>
        <v>0.2155773684210526</v>
      </c>
      <c r="N8691" s="1">
        <f>Tabelle111[[#This Row],[Menge t P2O5]]/Tabelle111[[#This Row],[Anzahl Lieferscheine]]</f>
        <v>0.14311052631578947</v>
      </c>
    </row>
    <row r="8692" spans="1:14" x14ac:dyDescent="0.2">
      <c r="A8692" s="2" t="s">
        <v>46</v>
      </c>
      <c r="B8692" s="2" t="s">
        <v>46</v>
      </c>
      <c r="C8692" s="2" t="s">
        <v>6</v>
      </c>
      <c r="D8692" s="2" t="s">
        <v>15</v>
      </c>
      <c r="E8692" s="2" t="s">
        <v>20</v>
      </c>
      <c r="F8692" s="2" t="s">
        <v>62</v>
      </c>
      <c r="G8692" s="1">
        <v>237.6</v>
      </c>
      <c r="H8692" s="1">
        <v>135</v>
      </c>
      <c r="I8692" s="4">
        <v>1</v>
      </c>
      <c r="J8692" s="2" t="s">
        <v>73</v>
      </c>
      <c r="K8692" s="1">
        <f>Tabelle111[[#This Row],[Menge kg Nges]]/1000</f>
        <v>0.23760000000000001</v>
      </c>
      <c r="L8692" s="1">
        <f>Tabelle111[[#This Row],[Menge kg P2O5]]/1000</f>
        <v>0.13500000000000001</v>
      </c>
      <c r="M8692" s="1">
        <f>Tabelle111[[#This Row],[Menge t Nges]]/Tabelle111[[#This Row],[Anzahl Lieferscheine]]</f>
        <v>0.23760000000000001</v>
      </c>
      <c r="N8692" s="1">
        <f>Tabelle111[[#This Row],[Menge t P2O5]]/Tabelle111[[#This Row],[Anzahl Lieferscheine]]</f>
        <v>0.13500000000000001</v>
      </c>
    </row>
    <row r="8693" spans="1:14" x14ac:dyDescent="0.2">
      <c r="A8693" s="2" t="s">
        <v>46</v>
      </c>
      <c r="B8693" s="2" t="s">
        <v>46</v>
      </c>
      <c r="C8693" s="2" t="s">
        <v>6</v>
      </c>
      <c r="D8693" s="2" t="s">
        <v>15</v>
      </c>
      <c r="E8693" s="2" t="s">
        <v>9</v>
      </c>
      <c r="F8693" s="2" t="s">
        <v>61</v>
      </c>
      <c r="G8693" s="1">
        <v>17572.070000000007</v>
      </c>
      <c r="H8693" s="1">
        <v>9076.869999999999</v>
      </c>
      <c r="I8693" s="4">
        <v>72</v>
      </c>
      <c r="J8693" s="2" t="s">
        <v>73</v>
      </c>
      <c r="K8693" s="1">
        <f>Tabelle111[[#This Row],[Menge kg Nges]]/1000</f>
        <v>17.572070000000007</v>
      </c>
      <c r="L8693" s="1">
        <f>Tabelle111[[#This Row],[Menge kg P2O5]]/1000</f>
        <v>9.0768699999999995</v>
      </c>
      <c r="M8693" s="1">
        <f>Tabelle111[[#This Row],[Menge t Nges]]/Tabelle111[[#This Row],[Anzahl Lieferscheine]]</f>
        <v>0.24405652777777787</v>
      </c>
      <c r="N8693" s="1">
        <f>Tabelle111[[#This Row],[Menge t P2O5]]/Tabelle111[[#This Row],[Anzahl Lieferscheine]]</f>
        <v>0.12606763888888889</v>
      </c>
    </row>
    <row r="8694" spans="1:14" x14ac:dyDescent="0.2">
      <c r="A8694" s="2" t="s">
        <v>46</v>
      </c>
      <c r="B8694" s="2" t="s">
        <v>46</v>
      </c>
      <c r="C8694" s="2" t="s">
        <v>6</v>
      </c>
      <c r="D8694" s="2" t="s">
        <v>15</v>
      </c>
      <c r="E8694" s="2" t="s">
        <v>10</v>
      </c>
      <c r="F8694" s="2" t="s">
        <v>61</v>
      </c>
      <c r="G8694" s="1">
        <v>3523.52</v>
      </c>
      <c r="H8694" s="1">
        <v>1121.1199999999999</v>
      </c>
      <c r="I8694" s="4">
        <v>2</v>
      </c>
      <c r="J8694" s="2" t="s">
        <v>73</v>
      </c>
      <c r="K8694" s="1">
        <f>Tabelle111[[#This Row],[Menge kg Nges]]/1000</f>
        <v>3.52352</v>
      </c>
      <c r="L8694" s="1">
        <f>Tabelle111[[#This Row],[Menge kg P2O5]]/1000</f>
        <v>1.1211199999999999</v>
      </c>
      <c r="M8694" s="1">
        <f>Tabelle111[[#This Row],[Menge t Nges]]/Tabelle111[[#This Row],[Anzahl Lieferscheine]]</f>
        <v>1.76176</v>
      </c>
      <c r="N8694" s="1">
        <f>Tabelle111[[#This Row],[Menge t P2O5]]/Tabelle111[[#This Row],[Anzahl Lieferscheine]]</f>
        <v>0.56055999999999995</v>
      </c>
    </row>
    <row r="8695" spans="1:14" x14ac:dyDescent="0.2">
      <c r="A8695" s="2" t="s">
        <v>46</v>
      </c>
      <c r="B8695" s="2" t="s">
        <v>46</v>
      </c>
      <c r="C8695" s="2" t="s">
        <v>6</v>
      </c>
      <c r="D8695" s="2" t="s">
        <v>15</v>
      </c>
      <c r="E8695" s="2" t="s">
        <v>31</v>
      </c>
      <c r="F8695" s="2" t="s">
        <v>61</v>
      </c>
      <c r="G8695" s="1">
        <v>676.5</v>
      </c>
      <c r="H8695" s="1">
        <v>305.25</v>
      </c>
      <c r="I8695" s="4">
        <v>3</v>
      </c>
      <c r="J8695" s="2" t="s">
        <v>73</v>
      </c>
      <c r="K8695" s="1">
        <f>Tabelle111[[#This Row],[Menge kg Nges]]/1000</f>
        <v>0.67649999999999999</v>
      </c>
      <c r="L8695" s="1">
        <f>Tabelle111[[#This Row],[Menge kg P2O5]]/1000</f>
        <v>0.30525000000000002</v>
      </c>
      <c r="M8695" s="1">
        <f>Tabelle111[[#This Row],[Menge t Nges]]/Tabelle111[[#This Row],[Anzahl Lieferscheine]]</f>
        <v>0.22550000000000001</v>
      </c>
      <c r="N8695" s="1">
        <f>Tabelle111[[#This Row],[Menge t P2O5]]/Tabelle111[[#This Row],[Anzahl Lieferscheine]]</f>
        <v>0.10175000000000001</v>
      </c>
    </row>
    <row r="8696" spans="1:14" x14ac:dyDescent="0.2">
      <c r="A8696" s="2" t="s">
        <v>46</v>
      </c>
      <c r="B8696" s="2" t="s">
        <v>46</v>
      </c>
      <c r="C8696" s="2" t="s">
        <v>25</v>
      </c>
      <c r="D8696" s="2" t="s">
        <v>25</v>
      </c>
      <c r="E8696" s="2" t="s">
        <v>26</v>
      </c>
      <c r="F8696" s="2" t="s">
        <v>61</v>
      </c>
      <c r="G8696" s="1">
        <v>2933.55</v>
      </c>
      <c r="H8696" s="1">
        <v>1193.0999999999999</v>
      </c>
      <c r="I8696" s="4">
        <v>4</v>
      </c>
      <c r="J8696" s="2" t="s">
        <v>73</v>
      </c>
      <c r="K8696" s="1">
        <f>Tabelle111[[#This Row],[Menge kg Nges]]/1000</f>
        <v>2.9335500000000003</v>
      </c>
      <c r="L8696" s="1">
        <f>Tabelle111[[#This Row],[Menge kg P2O5]]/1000</f>
        <v>1.1930999999999998</v>
      </c>
      <c r="M8696" s="1">
        <f>Tabelle111[[#This Row],[Menge t Nges]]/Tabelle111[[#This Row],[Anzahl Lieferscheine]]</f>
        <v>0.73338750000000008</v>
      </c>
      <c r="N8696" s="1">
        <f>Tabelle111[[#This Row],[Menge t P2O5]]/Tabelle111[[#This Row],[Anzahl Lieferscheine]]</f>
        <v>0.29827499999999996</v>
      </c>
    </row>
    <row r="8697" spans="1:14" x14ac:dyDescent="0.2">
      <c r="A8697" s="2" t="s">
        <v>46</v>
      </c>
      <c r="B8697" s="2" t="s">
        <v>28</v>
      </c>
      <c r="C8697" s="2" t="s">
        <v>6</v>
      </c>
      <c r="D8697" s="2" t="s">
        <v>7</v>
      </c>
      <c r="E8697" s="2" t="s">
        <v>9</v>
      </c>
      <c r="F8697" s="2" t="s">
        <v>61</v>
      </c>
      <c r="G8697" s="1">
        <v>95.55</v>
      </c>
      <c r="H8697" s="1">
        <v>41.65</v>
      </c>
      <c r="I8697" s="4">
        <v>1</v>
      </c>
      <c r="J8697" s="2" t="s">
        <v>73</v>
      </c>
      <c r="K8697" s="1">
        <f>Tabelle111[[#This Row],[Menge kg Nges]]/1000</f>
        <v>9.5549999999999996E-2</v>
      </c>
      <c r="L8697" s="1">
        <f>Tabelle111[[#This Row],[Menge kg P2O5]]/1000</f>
        <v>4.165E-2</v>
      </c>
      <c r="M8697" s="1">
        <f>Tabelle111[[#This Row],[Menge t Nges]]/Tabelle111[[#This Row],[Anzahl Lieferscheine]]</f>
        <v>9.5549999999999996E-2</v>
      </c>
      <c r="N8697" s="1">
        <f>Tabelle111[[#This Row],[Menge t P2O5]]/Tabelle111[[#This Row],[Anzahl Lieferscheine]]</f>
        <v>4.165E-2</v>
      </c>
    </row>
    <row r="8698" spans="1:14" x14ac:dyDescent="0.2">
      <c r="A8698" s="2" t="s">
        <v>46</v>
      </c>
      <c r="B8698" s="2" t="s">
        <v>28</v>
      </c>
      <c r="C8698" s="2" t="s">
        <v>6</v>
      </c>
      <c r="D8698" s="2" t="s">
        <v>15</v>
      </c>
      <c r="E8698" s="2" t="s">
        <v>9</v>
      </c>
      <c r="F8698" s="2" t="s">
        <v>61</v>
      </c>
      <c r="G8698" s="1">
        <v>236.6</v>
      </c>
      <c r="H8698" s="1">
        <v>157.5</v>
      </c>
      <c r="I8698" s="4">
        <v>1</v>
      </c>
      <c r="J8698" s="2" t="s">
        <v>73</v>
      </c>
      <c r="K8698" s="1">
        <f>Tabelle111[[#This Row],[Menge kg Nges]]/1000</f>
        <v>0.2366</v>
      </c>
      <c r="L8698" s="1">
        <f>Tabelle111[[#This Row],[Menge kg P2O5]]/1000</f>
        <v>0.1575</v>
      </c>
      <c r="M8698" s="1">
        <f>Tabelle111[[#This Row],[Menge t Nges]]/Tabelle111[[#This Row],[Anzahl Lieferscheine]]</f>
        <v>0.2366</v>
      </c>
      <c r="N8698" s="1">
        <f>Tabelle111[[#This Row],[Menge t P2O5]]/Tabelle111[[#This Row],[Anzahl Lieferscheine]]</f>
        <v>0.1575</v>
      </c>
    </row>
    <row r="8699" spans="1:14" x14ac:dyDescent="0.2">
      <c r="A8699" s="2" t="s">
        <v>34</v>
      </c>
      <c r="B8699" s="2" t="s">
        <v>5</v>
      </c>
      <c r="C8699" s="2" t="s">
        <v>25</v>
      </c>
      <c r="D8699" s="2" t="s">
        <v>25</v>
      </c>
      <c r="E8699" s="2" t="s">
        <v>26</v>
      </c>
      <c r="F8699" s="2" t="s">
        <v>61</v>
      </c>
      <c r="G8699" s="1">
        <v>504</v>
      </c>
      <c r="H8699" s="1">
        <v>320</v>
      </c>
      <c r="I8699" s="4">
        <v>1</v>
      </c>
      <c r="J8699" s="2" t="s">
        <v>73</v>
      </c>
      <c r="K8699" s="1">
        <f>Tabelle111[[#This Row],[Menge kg Nges]]/1000</f>
        <v>0.504</v>
      </c>
      <c r="L8699" s="1">
        <f>Tabelle111[[#This Row],[Menge kg P2O5]]/1000</f>
        <v>0.32</v>
      </c>
      <c r="M8699" s="1">
        <f>Tabelle111[[#This Row],[Menge t Nges]]/Tabelle111[[#This Row],[Anzahl Lieferscheine]]</f>
        <v>0.504</v>
      </c>
      <c r="N8699" s="1">
        <f>Tabelle111[[#This Row],[Menge t P2O5]]/Tabelle111[[#This Row],[Anzahl Lieferscheine]]</f>
        <v>0.32</v>
      </c>
    </row>
    <row r="8700" spans="1:14" x14ac:dyDescent="0.2">
      <c r="A8700" s="2" t="s">
        <v>34</v>
      </c>
      <c r="B8700" s="2" t="s">
        <v>5</v>
      </c>
      <c r="C8700" s="2" t="s">
        <v>63</v>
      </c>
      <c r="D8700" s="2" t="s">
        <v>63</v>
      </c>
      <c r="E8700" s="2" t="s">
        <v>63</v>
      </c>
      <c r="F8700" s="2" t="s">
        <v>61</v>
      </c>
      <c r="G8700" s="1">
        <v>1078.92</v>
      </c>
      <c r="H8700" s="1">
        <v>746.82</v>
      </c>
      <c r="I8700" s="4">
        <v>1</v>
      </c>
      <c r="J8700" s="2" t="s">
        <v>73</v>
      </c>
      <c r="K8700" s="1">
        <f>Tabelle111[[#This Row],[Menge kg Nges]]/1000</f>
        <v>1.0789200000000001</v>
      </c>
      <c r="L8700" s="1">
        <f>Tabelle111[[#This Row],[Menge kg P2O5]]/1000</f>
        <v>0.74682000000000004</v>
      </c>
      <c r="M8700" s="1">
        <f>Tabelle111[[#This Row],[Menge t Nges]]/Tabelle111[[#This Row],[Anzahl Lieferscheine]]</f>
        <v>1.0789200000000001</v>
      </c>
      <c r="N8700" s="1">
        <f>Tabelle111[[#This Row],[Menge t P2O5]]/Tabelle111[[#This Row],[Anzahl Lieferscheine]]</f>
        <v>0.74682000000000004</v>
      </c>
    </row>
    <row r="8701" spans="1:14" x14ac:dyDescent="0.2">
      <c r="A8701" s="2" t="s">
        <v>34</v>
      </c>
      <c r="B8701" s="2" t="s">
        <v>29</v>
      </c>
      <c r="C8701" s="2" t="s">
        <v>6</v>
      </c>
      <c r="D8701" s="2" t="s">
        <v>7</v>
      </c>
      <c r="E8701" s="2" t="s">
        <v>8</v>
      </c>
      <c r="F8701" s="2" t="s">
        <v>61</v>
      </c>
      <c r="G8701" s="1">
        <v>16092.46</v>
      </c>
      <c r="H8701" s="1">
        <v>5720.0300000000007</v>
      </c>
      <c r="I8701" s="4">
        <v>45</v>
      </c>
      <c r="J8701" s="2" t="s">
        <v>73</v>
      </c>
      <c r="K8701" s="1">
        <f>Tabelle111[[#This Row],[Menge kg Nges]]/1000</f>
        <v>16.092459999999999</v>
      </c>
      <c r="L8701" s="1">
        <f>Tabelle111[[#This Row],[Menge kg P2O5]]/1000</f>
        <v>5.7200300000000004</v>
      </c>
      <c r="M8701" s="1">
        <f>Tabelle111[[#This Row],[Menge t Nges]]/Tabelle111[[#This Row],[Anzahl Lieferscheine]]</f>
        <v>0.35761022222222222</v>
      </c>
      <c r="N8701" s="1">
        <f>Tabelle111[[#This Row],[Menge t P2O5]]/Tabelle111[[#This Row],[Anzahl Lieferscheine]]</f>
        <v>0.1271117777777778</v>
      </c>
    </row>
    <row r="8702" spans="1:14" x14ac:dyDescent="0.2">
      <c r="A8702" s="2" t="s">
        <v>34</v>
      </c>
      <c r="B8702" s="2" t="s">
        <v>29</v>
      </c>
      <c r="C8702" s="2" t="s">
        <v>6</v>
      </c>
      <c r="D8702" s="2" t="s">
        <v>7</v>
      </c>
      <c r="E8702" s="2" t="s">
        <v>9</v>
      </c>
      <c r="F8702" s="2" t="s">
        <v>61</v>
      </c>
      <c r="G8702" s="1">
        <v>151.19999999999999</v>
      </c>
      <c r="H8702" s="1">
        <v>67.2</v>
      </c>
      <c r="I8702" s="4">
        <v>1</v>
      </c>
      <c r="J8702" s="2" t="s">
        <v>73</v>
      </c>
      <c r="K8702" s="1">
        <f>Tabelle111[[#This Row],[Menge kg Nges]]/1000</f>
        <v>0.1512</v>
      </c>
      <c r="L8702" s="1">
        <f>Tabelle111[[#This Row],[Menge kg P2O5]]/1000</f>
        <v>6.720000000000001E-2</v>
      </c>
      <c r="M8702" s="1">
        <f>Tabelle111[[#This Row],[Menge t Nges]]/Tabelle111[[#This Row],[Anzahl Lieferscheine]]</f>
        <v>0.1512</v>
      </c>
      <c r="N8702" s="1">
        <f>Tabelle111[[#This Row],[Menge t P2O5]]/Tabelle111[[#This Row],[Anzahl Lieferscheine]]</f>
        <v>6.720000000000001E-2</v>
      </c>
    </row>
    <row r="8703" spans="1:14" x14ac:dyDescent="0.2">
      <c r="A8703" s="2" t="s">
        <v>34</v>
      </c>
      <c r="B8703" s="2" t="s">
        <v>29</v>
      </c>
      <c r="C8703" s="2" t="s">
        <v>6</v>
      </c>
      <c r="D8703" s="2" t="s">
        <v>7</v>
      </c>
      <c r="E8703" s="2" t="s">
        <v>10</v>
      </c>
      <c r="F8703" s="2" t="s">
        <v>61</v>
      </c>
      <c r="G8703" s="1">
        <v>360.45</v>
      </c>
      <c r="H8703" s="1">
        <v>117.45</v>
      </c>
      <c r="I8703" s="4">
        <v>1</v>
      </c>
      <c r="J8703" s="2" t="s">
        <v>73</v>
      </c>
      <c r="K8703" s="1">
        <f>Tabelle111[[#This Row],[Menge kg Nges]]/1000</f>
        <v>0.36044999999999999</v>
      </c>
      <c r="L8703" s="1">
        <f>Tabelle111[[#This Row],[Menge kg P2O5]]/1000</f>
        <v>0.11745</v>
      </c>
      <c r="M8703" s="1">
        <f>Tabelle111[[#This Row],[Menge t Nges]]/Tabelle111[[#This Row],[Anzahl Lieferscheine]]</f>
        <v>0.36044999999999999</v>
      </c>
      <c r="N8703" s="1">
        <f>Tabelle111[[#This Row],[Menge t P2O5]]/Tabelle111[[#This Row],[Anzahl Lieferscheine]]</f>
        <v>0.11745</v>
      </c>
    </row>
    <row r="8704" spans="1:14" x14ac:dyDescent="0.2">
      <c r="A8704" s="2" t="s">
        <v>34</v>
      </c>
      <c r="B8704" s="2" t="s">
        <v>29</v>
      </c>
      <c r="C8704" s="2" t="s">
        <v>6</v>
      </c>
      <c r="D8704" s="2" t="s">
        <v>7</v>
      </c>
      <c r="E8704" s="2" t="s">
        <v>11</v>
      </c>
      <c r="F8704" s="2" t="s">
        <v>61</v>
      </c>
      <c r="G8704" s="1">
        <v>7366.8700000000008</v>
      </c>
      <c r="H8704" s="1">
        <v>3360.28</v>
      </c>
      <c r="I8704" s="4">
        <v>19</v>
      </c>
      <c r="J8704" s="2" t="s">
        <v>73</v>
      </c>
      <c r="K8704" s="1">
        <f>Tabelle111[[#This Row],[Menge kg Nges]]/1000</f>
        <v>7.3668700000000005</v>
      </c>
      <c r="L8704" s="1">
        <f>Tabelle111[[#This Row],[Menge kg P2O5]]/1000</f>
        <v>3.3602800000000004</v>
      </c>
      <c r="M8704" s="1">
        <f>Tabelle111[[#This Row],[Menge t Nges]]/Tabelle111[[#This Row],[Anzahl Lieferscheine]]</f>
        <v>0.38773000000000002</v>
      </c>
      <c r="N8704" s="1">
        <f>Tabelle111[[#This Row],[Menge t P2O5]]/Tabelle111[[#This Row],[Anzahl Lieferscheine]]</f>
        <v>0.17685684210526317</v>
      </c>
    </row>
    <row r="8705" spans="1:14" x14ac:dyDescent="0.2">
      <c r="A8705" s="2" t="s">
        <v>34</v>
      </c>
      <c r="B8705" s="2" t="s">
        <v>29</v>
      </c>
      <c r="C8705" s="2" t="s">
        <v>6</v>
      </c>
      <c r="D8705" s="2" t="s">
        <v>7</v>
      </c>
      <c r="E8705" s="2" t="s">
        <v>12</v>
      </c>
      <c r="F8705" s="2" t="s">
        <v>61</v>
      </c>
      <c r="G8705" s="1">
        <v>11132.189999999999</v>
      </c>
      <c r="H8705" s="1">
        <v>4706.2299999999996</v>
      </c>
      <c r="I8705" s="4">
        <v>32</v>
      </c>
      <c r="J8705" s="2" t="s">
        <v>73</v>
      </c>
      <c r="K8705" s="1">
        <f>Tabelle111[[#This Row],[Menge kg Nges]]/1000</f>
        <v>11.132189999999998</v>
      </c>
      <c r="L8705" s="1">
        <f>Tabelle111[[#This Row],[Menge kg P2O5]]/1000</f>
        <v>4.7062299999999997</v>
      </c>
      <c r="M8705" s="1">
        <f>Tabelle111[[#This Row],[Menge t Nges]]/Tabelle111[[#This Row],[Anzahl Lieferscheine]]</f>
        <v>0.34788093749999993</v>
      </c>
      <c r="N8705" s="1">
        <f>Tabelle111[[#This Row],[Menge t P2O5]]/Tabelle111[[#This Row],[Anzahl Lieferscheine]]</f>
        <v>0.14706968749999999</v>
      </c>
    </row>
    <row r="8706" spans="1:14" x14ac:dyDescent="0.2">
      <c r="A8706" s="2" t="s">
        <v>34</v>
      </c>
      <c r="B8706" s="2" t="s">
        <v>29</v>
      </c>
      <c r="C8706" s="2" t="s">
        <v>6</v>
      </c>
      <c r="D8706" s="2" t="s">
        <v>7</v>
      </c>
      <c r="E8706" s="2" t="s">
        <v>13</v>
      </c>
      <c r="F8706" s="2" t="s">
        <v>61</v>
      </c>
      <c r="G8706" s="1">
        <v>6337.0800000000008</v>
      </c>
      <c r="H8706" s="1">
        <v>3323.1099999999992</v>
      </c>
      <c r="I8706" s="4">
        <v>24</v>
      </c>
      <c r="J8706" s="2" t="s">
        <v>73</v>
      </c>
      <c r="K8706" s="1">
        <f>Tabelle111[[#This Row],[Menge kg Nges]]/1000</f>
        <v>6.3370800000000012</v>
      </c>
      <c r="L8706" s="1">
        <f>Tabelle111[[#This Row],[Menge kg P2O5]]/1000</f>
        <v>3.3231099999999993</v>
      </c>
      <c r="M8706" s="1">
        <f>Tabelle111[[#This Row],[Menge t Nges]]/Tabelle111[[#This Row],[Anzahl Lieferscheine]]</f>
        <v>0.26404500000000003</v>
      </c>
      <c r="N8706" s="1">
        <f>Tabelle111[[#This Row],[Menge t P2O5]]/Tabelle111[[#This Row],[Anzahl Lieferscheine]]</f>
        <v>0.13846291666666663</v>
      </c>
    </row>
    <row r="8707" spans="1:14" x14ac:dyDescent="0.2">
      <c r="A8707" s="2" t="s">
        <v>34</v>
      </c>
      <c r="B8707" s="2" t="s">
        <v>29</v>
      </c>
      <c r="C8707" s="2" t="s">
        <v>6</v>
      </c>
      <c r="D8707" s="2" t="s">
        <v>7</v>
      </c>
      <c r="E8707" s="2" t="s">
        <v>14</v>
      </c>
      <c r="F8707" s="2" t="s">
        <v>61</v>
      </c>
      <c r="G8707" s="1">
        <v>2792.77</v>
      </c>
      <c r="H8707" s="1">
        <v>1290.2</v>
      </c>
      <c r="I8707" s="4">
        <v>10</v>
      </c>
      <c r="J8707" s="2" t="s">
        <v>73</v>
      </c>
      <c r="K8707" s="1">
        <f>Tabelle111[[#This Row],[Menge kg Nges]]/1000</f>
        <v>2.79277</v>
      </c>
      <c r="L8707" s="1">
        <f>Tabelle111[[#This Row],[Menge kg P2O5]]/1000</f>
        <v>1.2902</v>
      </c>
      <c r="M8707" s="1">
        <f>Tabelle111[[#This Row],[Menge t Nges]]/Tabelle111[[#This Row],[Anzahl Lieferscheine]]</f>
        <v>0.279277</v>
      </c>
      <c r="N8707" s="1">
        <f>Tabelle111[[#This Row],[Menge t P2O5]]/Tabelle111[[#This Row],[Anzahl Lieferscheine]]</f>
        <v>0.12902</v>
      </c>
    </row>
    <row r="8708" spans="1:14" x14ac:dyDescent="0.2">
      <c r="A8708" s="2" t="s">
        <v>34</v>
      </c>
      <c r="B8708" s="2" t="s">
        <v>29</v>
      </c>
      <c r="C8708" s="2" t="s">
        <v>6</v>
      </c>
      <c r="D8708" s="2" t="s">
        <v>15</v>
      </c>
      <c r="E8708" s="2" t="s">
        <v>8</v>
      </c>
      <c r="F8708" s="2" t="s">
        <v>61</v>
      </c>
      <c r="G8708" s="1">
        <v>273</v>
      </c>
      <c r="H8708" s="1">
        <v>175</v>
      </c>
      <c r="I8708" s="4">
        <v>1</v>
      </c>
      <c r="J8708" s="2" t="s">
        <v>73</v>
      </c>
      <c r="K8708" s="1">
        <f>Tabelle111[[#This Row],[Menge kg Nges]]/1000</f>
        <v>0.27300000000000002</v>
      </c>
      <c r="L8708" s="1">
        <f>Tabelle111[[#This Row],[Menge kg P2O5]]/1000</f>
        <v>0.17499999999999999</v>
      </c>
      <c r="M8708" s="1">
        <f>Tabelle111[[#This Row],[Menge t Nges]]/Tabelle111[[#This Row],[Anzahl Lieferscheine]]</f>
        <v>0.27300000000000002</v>
      </c>
      <c r="N8708" s="1">
        <f>Tabelle111[[#This Row],[Menge t P2O5]]/Tabelle111[[#This Row],[Anzahl Lieferscheine]]</f>
        <v>0.17499999999999999</v>
      </c>
    </row>
    <row r="8709" spans="1:14" x14ac:dyDescent="0.2">
      <c r="A8709" s="2" t="s">
        <v>34</v>
      </c>
      <c r="B8709" s="2" t="s">
        <v>29</v>
      </c>
      <c r="C8709" s="2" t="s">
        <v>6</v>
      </c>
      <c r="D8709" s="2" t="s">
        <v>15</v>
      </c>
      <c r="E8709" s="2" t="s">
        <v>18</v>
      </c>
      <c r="F8709" s="2" t="s">
        <v>61</v>
      </c>
      <c r="G8709" s="1">
        <v>5467.93</v>
      </c>
      <c r="H8709" s="1">
        <v>3765.4900000000002</v>
      </c>
      <c r="I8709" s="4">
        <v>11</v>
      </c>
      <c r="J8709" s="2" t="s">
        <v>73</v>
      </c>
      <c r="K8709" s="1">
        <f>Tabelle111[[#This Row],[Menge kg Nges]]/1000</f>
        <v>5.46793</v>
      </c>
      <c r="L8709" s="1">
        <f>Tabelle111[[#This Row],[Menge kg P2O5]]/1000</f>
        <v>3.7654900000000002</v>
      </c>
      <c r="M8709" s="1">
        <f>Tabelle111[[#This Row],[Menge t Nges]]/Tabelle111[[#This Row],[Anzahl Lieferscheine]]</f>
        <v>0.49708454545454545</v>
      </c>
      <c r="N8709" s="1">
        <f>Tabelle111[[#This Row],[Menge t P2O5]]/Tabelle111[[#This Row],[Anzahl Lieferscheine]]</f>
        <v>0.34231727272727275</v>
      </c>
    </row>
    <row r="8710" spans="1:14" x14ac:dyDescent="0.2">
      <c r="A8710" s="2" t="s">
        <v>34</v>
      </c>
      <c r="B8710" s="2" t="s">
        <v>29</v>
      </c>
      <c r="C8710" s="2" t="s">
        <v>6</v>
      </c>
      <c r="D8710" s="2" t="s">
        <v>15</v>
      </c>
      <c r="E8710" s="2" t="s">
        <v>19</v>
      </c>
      <c r="F8710" s="2" t="s">
        <v>61</v>
      </c>
      <c r="G8710" s="1">
        <v>364.5</v>
      </c>
      <c r="H8710" s="1">
        <v>405</v>
      </c>
      <c r="I8710" s="4">
        <v>1</v>
      </c>
      <c r="J8710" s="2" t="s">
        <v>73</v>
      </c>
      <c r="K8710" s="1">
        <f>Tabelle111[[#This Row],[Menge kg Nges]]/1000</f>
        <v>0.36449999999999999</v>
      </c>
      <c r="L8710" s="1">
        <f>Tabelle111[[#This Row],[Menge kg P2O5]]/1000</f>
        <v>0.40500000000000003</v>
      </c>
      <c r="M8710" s="1">
        <f>Tabelle111[[#This Row],[Menge t Nges]]/Tabelle111[[#This Row],[Anzahl Lieferscheine]]</f>
        <v>0.36449999999999999</v>
      </c>
      <c r="N8710" s="1">
        <f>Tabelle111[[#This Row],[Menge t P2O5]]/Tabelle111[[#This Row],[Anzahl Lieferscheine]]</f>
        <v>0.40500000000000003</v>
      </c>
    </row>
    <row r="8711" spans="1:14" x14ac:dyDescent="0.2">
      <c r="A8711" s="2" t="s">
        <v>34</v>
      </c>
      <c r="B8711" s="2" t="s">
        <v>29</v>
      </c>
      <c r="C8711" s="2" t="s">
        <v>6</v>
      </c>
      <c r="D8711" s="2" t="s">
        <v>15</v>
      </c>
      <c r="E8711" s="2" t="s">
        <v>20</v>
      </c>
      <c r="F8711" s="2" t="s">
        <v>61</v>
      </c>
      <c r="G8711" s="1">
        <v>35.200000000000003</v>
      </c>
      <c r="H8711" s="1">
        <v>20</v>
      </c>
      <c r="I8711" s="4">
        <v>1</v>
      </c>
      <c r="J8711" s="2" t="s">
        <v>73</v>
      </c>
      <c r="K8711" s="1">
        <f>Tabelle111[[#This Row],[Menge kg Nges]]/1000</f>
        <v>3.5200000000000002E-2</v>
      </c>
      <c r="L8711" s="1">
        <f>Tabelle111[[#This Row],[Menge kg P2O5]]/1000</f>
        <v>0.02</v>
      </c>
      <c r="M8711" s="1">
        <f>Tabelle111[[#This Row],[Menge t Nges]]/Tabelle111[[#This Row],[Anzahl Lieferscheine]]</f>
        <v>3.5200000000000002E-2</v>
      </c>
      <c r="N8711" s="1">
        <f>Tabelle111[[#This Row],[Menge t P2O5]]/Tabelle111[[#This Row],[Anzahl Lieferscheine]]</f>
        <v>0.02</v>
      </c>
    </row>
    <row r="8712" spans="1:14" x14ac:dyDescent="0.2">
      <c r="A8712" s="2" t="s">
        <v>34</v>
      </c>
      <c r="B8712" s="2" t="s">
        <v>29</v>
      </c>
      <c r="C8712" s="2" t="s">
        <v>6</v>
      </c>
      <c r="D8712" s="2" t="s">
        <v>15</v>
      </c>
      <c r="E8712" s="2" t="s">
        <v>21</v>
      </c>
      <c r="F8712" s="2" t="s">
        <v>61</v>
      </c>
      <c r="G8712" s="1">
        <v>3217.5</v>
      </c>
      <c r="H8712" s="1">
        <v>1679.7</v>
      </c>
      <c r="I8712" s="4">
        <v>6</v>
      </c>
      <c r="J8712" s="2" t="s">
        <v>73</v>
      </c>
      <c r="K8712" s="1">
        <f>Tabelle111[[#This Row],[Menge kg Nges]]/1000</f>
        <v>3.2174999999999998</v>
      </c>
      <c r="L8712" s="1">
        <f>Tabelle111[[#This Row],[Menge kg P2O5]]/1000</f>
        <v>1.6797</v>
      </c>
      <c r="M8712" s="1">
        <f>Tabelle111[[#This Row],[Menge t Nges]]/Tabelle111[[#This Row],[Anzahl Lieferscheine]]</f>
        <v>0.53625</v>
      </c>
      <c r="N8712" s="1">
        <f>Tabelle111[[#This Row],[Menge t P2O5]]/Tabelle111[[#This Row],[Anzahl Lieferscheine]]</f>
        <v>0.27994999999999998</v>
      </c>
    </row>
    <row r="8713" spans="1:14" x14ac:dyDescent="0.2">
      <c r="A8713" s="2" t="s">
        <v>34</v>
      </c>
      <c r="B8713" s="2" t="s">
        <v>29</v>
      </c>
      <c r="C8713" s="2" t="s">
        <v>6</v>
      </c>
      <c r="D8713" s="2" t="s">
        <v>15</v>
      </c>
      <c r="E8713" s="2" t="s">
        <v>9</v>
      </c>
      <c r="F8713" s="2" t="s">
        <v>61</v>
      </c>
      <c r="G8713" s="1">
        <v>1485</v>
      </c>
      <c r="H8713" s="1">
        <v>612</v>
      </c>
      <c r="I8713" s="4">
        <v>2</v>
      </c>
      <c r="J8713" s="2" t="s">
        <v>73</v>
      </c>
      <c r="K8713" s="1">
        <f>Tabelle111[[#This Row],[Menge kg Nges]]/1000</f>
        <v>1.4850000000000001</v>
      </c>
      <c r="L8713" s="1">
        <f>Tabelle111[[#This Row],[Menge kg P2O5]]/1000</f>
        <v>0.61199999999999999</v>
      </c>
      <c r="M8713" s="1">
        <f>Tabelle111[[#This Row],[Menge t Nges]]/Tabelle111[[#This Row],[Anzahl Lieferscheine]]</f>
        <v>0.74250000000000005</v>
      </c>
      <c r="N8713" s="1">
        <f>Tabelle111[[#This Row],[Menge t P2O5]]/Tabelle111[[#This Row],[Anzahl Lieferscheine]]</f>
        <v>0.30599999999999999</v>
      </c>
    </row>
    <row r="8714" spans="1:14" x14ac:dyDescent="0.2">
      <c r="A8714" s="2" t="s">
        <v>34</v>
      </c>
      <c r="B8714" s="2" t="s">
        <v>29</v>
      </c>
      <c r="C8714" s="2" t="s">
        <v>6</v>
      </c>
      <c r="D8714" s="2" t="s">
        <v>15</v>
      </c>
      <c r="E8714" s="2" t="s">
        <v>13</v>
      </c>
      <c r="F8714" s="2" t="s">
        <v>61</v>
      </c>
      <c r="G8714" s="1">
        <v>731</v>
      </c>
      <c r="H8714" s="1">
        <v>841.5</v>
      </c>
      <c r="I8714" s="4">
        <v>2</v>
      </c>
      <c r="J8714" s="2" t="s">
        <v>73</v>
      </c>
      <c r="K8714" s="1">
        <f>Tabelle111[[#This Row],[Menge kg Nges]]/1000</f>
        <v>0.73099999999999998</v>
      </c>
      <c r="L8714" s="1">
        <f>Tabelle111[[#This Row],[Menge kg P2O5]]/1000</f>
        <v>0.84150000000000003</v>
      </c>
      <c r="M8714" s="1">
        <f>Tabelle111[[#This Row],[Menge t Nges]]/Tabelle111[[#This Row],[Anzahl Lieferscheine]]</f>
        <v>0.36549999999999999</v>
      </c>
      <c r="N8714" s="1">
        <f>Tabelle111[[#This Row],[Menge t P2O5]]/Tabelle111[[#This Row],[Anzahl Lieferscheine]]</f>
        <v>0.42075000000000001</v>
      </c>
    </row>
    <row r="8715" spans="1:14" x14ac:dyDescent="0.2">
      <c r="A8715" s="2" t="s">
        <v>34</v>
      </c>
      <c r="B8715" s="2" t="s">
        <v>29</v>
      </c>
      <c r="C8715" s="2" t="s">
        <v>25</v>
      </c>
      <c r="D8715" s="2" t="s">
        <v>25</v>
      </c>
      <c r="E8715" s="2" t="s">
        <v>26</v>
      </c>
      <c r="F8715" s="2" t="s">
        <v>61</v>
      </c>
      <c r="G8715" s="1">
        <v>22050.150000000005</v>
      </c>
      <c r="H8715" s="1">
        <v>9434.3100000000031</v>
      </c>
      <c r="I8715" s="4">
        <v>72</v>
      </c>
      <c r="J8715" s="2" t="s">
        <v>73</v>
      </c>
      <c r="K8715" s="1">
        <f>Tabelle111[[#This Row],[Menge kg Nges]]/1000</f>
        <v>22.050150000000006</v>
      </c>
      <c r="L8715" s="1">
        <f>Tabelle111[[#This Row],[Menge kg P2O5]]/1000</f>
        <v>9.4343100000000035</v>
      </c>
      <c r="M8715" s="1">
        <f>Tabelle111[[#This Row],[Menge t Nges]]/Tabelle111[[#This Row],[Anzahl Lieferscheine]]</f>
        <v>0.30625208333333342</v>
      </c>
      <c r="N8715" s="1">
        <f>Tabelle111[[#This Row],[Menge t P2O5]]/Tabelle111[[#This Row],[Anzahl Lieferscheine]]</f>
        <v>0.13103208333333338</v>
      </c>
    </row>
    <row r="8716" spans="1:14" x14ac:dyDescent="0.2">
      <c r="A8716" s="2" t="s">
        <v>34</v>
      </c>
      <c r="B8716" s="2" t="s">
        <v>32</v>
      </c>
      <c r="C8716" s="2" t="s">
        <v>6</v>
      </c>
      <c r="D8716" s="2" t="s">
        <v>7</v>
      </c>
      <c r="E8716" s="2" t="s">
        <v>8</v>
      </c>
      <c r="F8716" s="2" t="s">
        <v>61</v>
      </c>
      <c r="G8716" s="1">
        <v>82329.010000000009</v>
      </c>
      <c r="H8716" s="1">
        <v>33540.020000000004</v>
      </c>
      <c r="I8716" s="4">
        <v>160</v>
      </c>
      <c r="J8716" s="2" t="s">
        <v>73</v>
      </c>
      <c r="K8716" s="1">
        <f>Tabelle111[[#This Row],[Menge kg Nges]]/1000</f>
        <v>82.329010000000011</v>
      </c>
      <c r="L8716" s="1">
        <f>Tabelle111[[#This Row],[Menge kg P2O5]]/1000</f>
        <v>33.540020000000005</v>
      </c>
      <c r="M8716" s="1">
        <f>Tabelle111[[#This Row],[Menge t Nges]]/Tabelle111[[#This Row],[Anzahl Lieferscheine]]</f>
        <v>0.51455631250000011</v>
      </c>
      <c r="N8716" s="1">
        <f>Tabelle111[[#This Row],[Menge t P2O5]]/Tabelle111[[#This Row],[Anzahl Lieferscheine]]</f>
        <v>0.20962512500000002</v>
      </c>
    </row>
    <row r="8717" spans="1:14" x14ac:dyDescent="0.2">
      <c r="A8717" s="2" t="s">
        <v>34</v>
      </c>
      <c r="B8717" s="2" t="s">
        <v>32</v>
      </c>
      <c r="C8717" s="2" t="s">
        <v>6</v>
      </c>
      <c r="D8717" s="2" t="s">
        <v>7</v>
      </c>
      <c r="E8717" s="2" t="s">
        <v>9</v>
      </c>
      <c r="F8717" s="2" t="s">
        <v>61</v>
      </c>
      <c r="G8717" s="1">
        <v>20244.84</v>
      </c>
      <c r="H8717" s="1">
        <v>8878.1000000000022</v>
      </c>
      <c r="I8717" s="4">
        <v>56</v>
      </c>
      <c r="J8717" s="2" t="s">
        <v>73</v>
      </c>
      <c r="K8717" s="1">
        <f>Tabelle111[[#This Row],[Menge kg Nges]]/1000</f>
        <v>20.24484</v>
      </c>
      <c r="L8717" s="1">
        <f>Tabelle111[[#This Row],[Menge kg P2O5]]/1000</f>
        <v>8.8781000000000017</v>
      </c>
      <c r="M8717" s="1">
        <f>Tabelle111[[#This Row],[Menge t Nges]]/Tabelle111[[#This Row],[Anzahl Lieferscheine]]</f>
        <v>0.36151499999999998</v>
      </c>
      <c r="N8717" s="1">
        <f>Tabelle111[[#This Row],[Menge t P2O5]]/Tabelle111[[#This Row],[Anzahl Lieferscheine]]</f>
        <v>0.15853750000000003</v>
      </c>
    </row>
    <row r="8718" spans="1:14" x14ac:dyDescent="0.2">
      <c r="A8718" s="2" t="s">
        <v>34</v>
      </c>
      <c r="B8718" s="2" t="s">
        <v>32</v>
      </c>
      <c r="C8718" s="2" t="s">
        <v>6</v>
      </c>
      <c r="D8718" s="2" t="s">
        <v>7</v>
      </c>
      <c r="E8718" s="2" t="s">
        <v>10</v>
      </c>
      <c r="F8718" s="2" t="s">
        <v>61</v>
      </c>
      <c r="G8718" s="1">
        <v>133.5</v>
      </c>
      <c r="H8718" s="1">
        <v>43.5</v>
      </c>
      <c r="I8718" s="4">
        <v>1</v>
      </c>
      <c r="J8718" s="2" t="s">
        <v>73</v>
      </c>
      <c r="K8718" s="1">
        <f>Tabelle111[[#This Row],[Menge kg Nges]]/1000</f>
        <v>0.13350000000000001</v>
      </c>
      <c r="L8718" s="1">
        <f>Tabelle111[[#This Row],[Menge kg P2O5]]/1000</f>
        <v>4.3499999999999997E-2</v>
      </c>
      <c r="M8718" s="1">
        <f>Tabelle111[[#This Row],[Menge t Nges]]/Tabelle111[[#This Row],[Anzahl Lieferscheine]]</f>
        <v>0.13350000000000001</v>
      </c>
      <c r="N8718" s="1">
        <f>Tabelle111[[#This Row],[Menge t P2O5]]/Tabelle111[[#This Row],[Anzahl Lieferscheine]]</f>
        <v>4.3499999999999997E-2</v>
      </c>
    </row>
    <row r="8719" spans="1:14" x14ac:dyDescent="0.2">
      <c r="A8719" s="2" t="s">
        <v>34</v>
      </c>
      <c r="B8719" s="2" t="s">
        <v>32</v>
      </c>
      <c r="C8719" s="2" t="s">
        <v>6</v>
      </c>
      <c r="D8719" s="2" t="s">
        <v>7</v>
      </c>
      <c r="E8719" s="2" t="s">
        <v>11</v>
      </c>
      <c r="F8719" s="2" t="s">
        <v>61</v>
      </c>
      <c r="G8719" s="1">
        <v>65954.17</v>
      </c>
      <c r="H8719" s="1">
        <v>31075.309999999998</v>
      </c>
      <c r="I8719" s="4">
        <v>197</v>
      </c>
      <c r="J8719" s="2" t="s">
        <v>73</v>
      </c>
      <c r="K8719" s="1">
        <f>Tabelle111[[#This Row],[Menge kg Nges]]/1000</f>
        <v>65.954170000000005</v>
      </c>
      <c r="L8719" s="1">
        <f>Tabelle111[[#This Row],[Menge kg P2O5]]/1000</f>
        <v>31.075309999999998</v>
      </c>
      <c r="M8719" s="1">
        <f>Tabelle111[[#This Row],[Menge t Nges]]/Tabelle111[[#This Row],[Anzahl Lieferscheine]]</f>
        <v>0.33479274111675128</v>
      </c>
      <c r="N8719" s="1">
        <f>Tabelle111[[#This Row],[Menge t P2O5]]/Tabelle111[[#This Row],[Anzahl Lieferscheine]]</f>
        <v>0.15774269035532995</v>
      </c>
    </row>
    <row r="8720" spans="1:14" x14ac:dyDescent="0.2">
      <c r="A8720" s="2" t="s">
        <v>34</v>
      </c>
      <c r="B8720" s="2" t="s">
        <v>32</v>
      </c>
      <c r="C8720" s="2" t="s">
        <v>6</v>
      </c>
      <c r="D8720" s="2" t="s">
        <v>7</v>
      </c>
      <c r="E8720" s="2" t="s">
        <v>12</v>
      </c>
      <c r="F8720" s="2" t="s">
        <v>61</v>
      </c>
      <c r="G8720" s="1">
        <v>80815.09000000004</v>
      </c>
      <c r="H8720" s="1">
        <v>33990.210000000006</v>
      </c>
      <c r="I8720" s="4">
        <v>176</v>
      </c>
      <c r="J8720" s="2" t="s">
        <v>73</v>
      </c>
      <c r="K8720" s="1">
        <f>Tabelle111[[#This Row],[Menge kg Nges]]/1000</f>
        <v>80.815090000000041</v>
      </c>
      <c r="L8720" s="1">
        <f>Tabelle111[[#This Row],[Menge kg P2O5]]/1000</f>
        <v>33.990210000000005</v>
      </c>
      <c r="M8720" s="1">
        <f>Tabelle111[[#This Row],[Menge t Nges]]/Tabelle111[[#This Row],[Anzahl Lieferscheine]]</f>
        <v>0.45917664772727296</v>
      </c>
      <c r="N8720" s="1">
        <f>Tabelle111[[#This Row],[Menge t P2O5]]/Tabelle111[[#This Row],[Anzahl Lieferscheine]]</f>
        <v>0.1931261931818182</v>
      </c>
    </row>
    <row r="8721" spans="1:14" x14ac:dyDescent="0.2">
      <c r="A8721" s="2" t="s">
        <v>34</v>
      </c>
      <c r="B8721" s="2" t="s">
        <v>32</v>
      </c>
      <c r="C8721" s="2" t="s">
        <v>6</v>
      </c>
      <c r="D8721" s="2" t="s">
        <v>7</v>
      </c>
      <c r="E8721" s="2" t="s">
        <v>13</v>
      </c>
      <c r="F8721" s="2" t="s">
        <v>61</v>
      </c>
      <c r="G8721" s="1">
        <v>47785.000000000015</v>
      </c>
      <c r="H8721" s="1">
        <v>26255.57999999998</v>
      </c>
      <c r="I8721" s="4">
        <v>135</v>
      </c>
      <c r="J8721" s="2" t="s">
        <v>73</v>
      </c>
      <c r="K8721" s="1">
        <f>Tabelle111[[#This Row],[Menge kg Nges]]/1000</f>
        <v>47.785000000000018</v>
      </c>
      <c r="L8721" s="1">
        <f>Tabelle111[[#This Row],[Menge kg P2O5]]/1000</f>
        <v>26.255579999999981</v>
      </c>
      <c r="M8721" s="1">
        <f>Tabelle111[[#This Row],[Menge t Nges]]/Tabelle111[[#This Row],[Anzahl Lieferscheine]]</f>
        <v>0.35396296296296309</v>
      </c>
      <c r="N8721" s="1">
        <f>Tabelle111[[#This Row],[Menge t P2O5]]/Tabelle111[[#This Row],[Anzahl Lieferscheine]]</f>
        <v>0.19448577777777765</v>
      </c>
    </row>
    <row r="8722" spans="1:14" x14ac:dyDescent="0.2">
      <c r="A8722" s="2" t="s">
        <v>34</v>
      </c>
      <c r="B8722" s="2" t="s">
        <v>32</v>
      </c>
      <c r="C8722" s="2" t="s">
        <v>6</v>
      </c>
      <c r="D8722" s="2" t="s">
        <v>7</v>
      </c>
      <c r="E8722" s="2" t="s">
        <v>14</v>
      </c>
      <c r="F8722" s="2" t="s">
        <v>61</v>
      </c>
      <c r="G8722" s="1">
        <v>58562.95</v>
      </c>
      <c r="H8722" s="1">
        <v>27422.74</v>
      </c>
      <c r="I8722" s="4">
        <v>148</v>
      </c>
      <c r="J8722" s="2" t="s">
        <v>73</v>
      </c>
      <c r="K8722" s="1">
        <f>Tabelle111[[#This Row],[Menge kg Nges]]/1000</f>
        <v>58.562949999999994</v>
      </c>
      <c r="L8722" s="1">
        <f>Tabelle111[[#This Row],[Menge kg P2O5]]/1000</f>
        <v>27.422740000000001</v>
      </c>
      <c r="M8722" s="1">
        <f>Tabelle111[[#This Row],[Menge t Nges]]/Tabelle111[[#This Row],[Anzahl Lieferscheine]]</f>
        <v>0.39569560810810805</v>
      </c>
      <c r="N8722" s="1">
        <f>Tabelle111[[#This Row],[Menge t P2O5]]/Tabelle111[[#This Row],[Anzahl Lieferscheine]]</f>
        <v>0.1852887837837838</v>
      </c>
    </row>
    <row r="8723" spans="1:14" x14ac:dyDescent="0.2">
      <c r="A8723" s="2" t="s">
        <v>34</v>
      </c>
      <c r="B8723" s="2" t="s">
        <v>32</v>
      </c>
      <c r="C8723" s="2" t="s">
        <v>6</v>
      </c>
      <c r="D8723" s="2" t="s">
        <v>15</v>
      </c>
      <c r="E8723" s="2" t="s">
        <v>8</v>
      </c>
      <c r="F8723" s="2" t="s">
        <v>61</v>
      </c>
      <c r="G8723" s="1">
        <v>8037.64</v>
      </c>
      <c r="H8723" s="1">
        <v>5647.5200000000013</v>
      </c>
      <c r="I8723" s="4">
        <v>27</v>
      </c>
      <c r="J8723" s="2" t="s">
        <v>73</v>
      </c>
      <c r="K8723" s="1">
        <f>Tabelle111[[#This Row],[Menge kg Nges]]/1000</f>
        <v>8.0376399999999997</v>
      </c>
      <c r="L8723" s="1">
        <f>Tabelle111[[#This Row],[Menge kg P2O5]]/1000</f>
        <v>5.647520000000001</v>
      </c>
      <c r="M8723" s="1">
        <f>Tabelle111[[#This Row],[Menge t Nges]]/Tabelle111[[#This Row],[Anzahl Lieferscheine]]</f>
        <v>0.29769037037037038</v>
      </c>
      <c r="N8723" s="1">
        <f>Tabelle111[[#This Row],[Menge t P2O5]]/Tabelle111[[#This Row],[Anzahl Lieferscheine]]</f>
        <v>0.20916740740740744</v>
      </c>
    </row>
    <row r="8724" spans="1:14" x14ac:dyDescent="0.2">
      <c r="A8724" s="2" t="s">
        <v>34</v>
      </c>
      <c r="B8724" s="2" t="s">
        <v>32</v>
      </c>
      <c r="C8724" s="2" t="s">
        <v>6</v>
      </c>
      <c r="D8724" s="2" t="s">
        <v>15</v>
      </c>
      <c r="E8724" s="2" t="s">
        <v>17</v>
      </c>
      <c r="F8724" s="2" t="s">
        <v>61</v>
      </c>
      <c r="G8724" s="1">
        <v>5856.1</v>
      </c>
      <c r="H8724" s="1">
        <v>2925.75</v>
      </c>
      <c r="I8724" s="4">
        <v>12</v>
      </c>
      <c r="J8724" s="2" t="s">
        <v>73</v>
      </c>
      <c r="K8724" s="1">
        <f>Tabelle111[[#This Row],[Menge kg Nges]]/1000</f>
        <v>5.8561000000000005</v>
      </c>
      <c r="L8724" s="1">
        <f>Tabelle111[[#This Row],[Menge kg P2O5]]/1000</f>
        <v>2.9257499999999999</v>
      </c>
      <c r="M8724" s="1">
        <f>Tabelle111[[#This Row],[Menge t Nges]]/Tabelle111[[#This Row],[Anzahl Lieferscheine]]</f>
        <v>0.48800833333333338</v>
      </c>
      <c r="N8724" s="1">
        <f>Tabelle111[[#This Row],[Menge t P2O5]]/Tabelle111[[#This Row],[Anzahl Lieferscheine]]</f>
        <v>0.24381249999999999</v>
      </c>
    </row>
    <row r="8725" spans="1:14" x14ac:dyDescent="0.2">
      <c r="A8725" s="2" t="s">
        <v>34</v>
      </c>
      <c r="B8725" s="2" t="s">
        <v>32</v>
      </c>
      <c r="C8725" s="2" t="s">
        <v>6</v>
      </c>
      <c r="D8725" s="2" t="s">
        <v>15</v>
      </c>
      <c r="E8725" s="2" t="s">
        <v>18</v>
      </c>
      <c r="F8725" s="2" t="s">
        <v>61</v>
      </c>
      <c r="G8725" s="1">
        <v>13075.630000000001</v>
      </c>
      <c r="H8725" s="1">
        <v>10112.230000000001</v>
      </c>
      <c r="I8725" s="4">
        <v>40</v>
      </c>
      <c r="J8725" s="2" t="s">
        <v>73</v>
      </c>
      <c r="K8725" s="1">
        <f>Tabelle111[[#This Row],[Menge kg Nges]]/1000</f>
        <v>13.07563</v>
      </c>
      <c r="L8725" s="1">
        <f>Tabelle111[[#This Row],[Menge kg P2O5]]/1000</f>
        <v>10.112230000000002</v>
      </c>
      <c r="M8725" s="1">
        <f>Tabelle111[[#This Row],[Menge t Nges]]/Tabelle111[[#This Row],[Anzahl Lieferscheine]]</f>
        <v>0.32689075000000001</v>
      </c>
      <c r="N8725" s="1">
        <f>Tabelle111[[#This Row],[Menge t P2O5]]/Tabelle111[[#This Row],[Anzahl Lieferscheine]]</f>
        <v>0.25280575000000005</v>
      </c>
    </row>
    <row r="8726" spans="1:14" x14ac:dyDescent="0.2">
      <c r="A8726" s="2" t="s">
        <v>34</v>
      </c>
      <c r="B8726" s="2" t="s">
        <v>32</v>
      </c>
      <c r="C8726" s="2" t="s">
        <v>6</v>
      </c>
      <c r="D8726" s="2" t="s">
        <v>15</v>
      </c>
      <c r="E8726" s="2" t="s">
        <v>19</v>
      </c>
      <c r="F8726" s="2" t="s">
        <v>61</v>
      </c>
      <c r="G8726" s="1">
        <v>182.25</v>
      </c>
      <c r="H8726" s="1">
        <v>202.5</v>
      </c>
      <c r="I8726" s="4">
        <v>2</v>
      </c>
      <c r="J8726" s="2" t="s">
        <v>73</v>
      </c>
      <c r="K8726" s="1">
        <f>Tabelle111[[#This Row],[Menge kg Nges]]/1000</f>
        <v>0.18225</v>
      </c>
      <c r="L8726" s="1">
        <f>Tabelle111[[#This Row],[Menge kg P2O5]]/1000</f>
        <v>0.20250000000000001</v>
      </c>
      <c r="M8726" s="1">
        <f>Tabelle111[[#This Row],[Menge t Nges]]/Tabelle111[[#This Row],[Anzahl Lieferscheine]]</f>
        <v>9.1124999999999998E-2</v>
      </c>
      <c r="N8726" s="1">
        <f>Tabelle111[[#This Row],[Menge t P2O5]]/Tabelle111[[#This Row],[Anzahl Lieferscheine]]</f>
        <v>0.10125000000000001</v>
      </c>
    </row>
    <row r="8727" spans="1:14" x14ac:dyDescent="0.2">
      <c r="A8727" s="2" t="s">
        <v>34</v>
      </c>
      <c r="B8727" s="2" t="s">
        <v>32</v>
      </c>
      <c r="C8727" s="2" t="s">
        <v>6</v>
      </c>
      <c r="D8727" s="2" t="s">
        <v>15</v>
      </c>
      <c r="E8727" s="2" t="s">
        <v>20</v>
      </c>
      <c r="F8727" s="2" t="s">
        <v>61</v>
      </c>
      <c r="G8727" s="1">
        <v>320.8</v>
      </c>
      <c r="H8727" s="1">
        <v>230</v>
      </c>
      <c r="I8727" s="4">
        <v>2</v>
      </c>
      <c r="J8727" s="2" t="s">
        <v>73</v>
      </c>
      <c r="K8727" s="1">
        <f>Tabelle111[[#This Row],[Menge kg Nges]]/1000</f>
        <v>0.32080000000000003</v>
      </c>
      <c r="L8727" s="1">
        <f>Tabelle111[[#This Row],[Menge kg P2O5]]/1000</f>
        <v>0.23</v>
      </c>
      <c r="M8727" s="1">
        <f>Tabelle111[[#This Row],[Menge t Nges]]/Tabelle111[[#This Row],[Anzahl Lieferscheine]]</f>
        <v>0.16040000000000001</v>
      </c>
      <c r="N8727" s="1">
        <f>Tabelle111[[#This Row],[Menge t P2O5]]/Tabelle111[[#This Row],[Anzahl Lieferscheine]]</f>
        <v>0.115</v>
      </c>
    </row>
    <row r="8728" spans="1:14" x14ac:dyDescent="0.2">
      <c r="A8728" s="2" t="s">
        <v>34</v>
      </c>
      <c r="B8728" s="2" t="s">
        <v>32</v>
      </c>
      <c r="C8728" s="2" t="s">
        <v>6</v>
      </c>
      <c r="D8728" s="2" t="s">
        <v>15</v>
      </c>
      <c r="E8728" s="2" t="s">
        <v>21</v>
      </c>
      <c r="F8728" s="2" t="s">
        <v>61</v>
      </c>
      <c r="G8728" s="1">
        <v>14553.21</v>
      </c>
      <c r="H8728" s="1">
        <v>7795.5099999999993</v>
      </c>
      <c r="I8728" s="4">
        <v>37</v>
      </c>
      <c r="J8728" s="2" t="s">
        <v>73</v>
      </c>
      <c r="K8728" s="1">
        <f>Tabelle111[[#This Row],[Menge kg Nges]]/1000</f>
        <v>14.55321</v>
      </c>
      <c r="L8728" s="1">
        <f>Tabelle111[[#This Row],[Menge kg P2O5]]/1000</f>
        <v>7.7955099999999993</v>
      </c>
      <c r="M8728" s="1">
        <f>Tabelle111[[#This Row],[Menge t Nges]]/Tabelle111[[#This Row],[Anzahl Lieferscheine]]</f>
        <v>0.39333000000000001</v>
      </c>
      <c r="N8728" s="1">
        <f>Tabelle111[[#This Row],[Menge t P2O5]]/Tabelle111[[#This Row],[Anzahl Lieferscheine]]</f>
        <v>0.21068945945945944</v>
      </c>
    </row>
    <row r="8729" spans="1:14" x14ac:dyDescent="0.2">
      <c r="A8729" s="2" t="s">
        <v>34</v>
      </c>
      <c r="B8729" s="2" t="s">
        <v>32</v>
      </c>
      <c r="C8729" s="2" t="s">
        <v>6</v>
      </c>
      <c r="D8729" s="2" t="s">
        <v>15</v>
      </c>
      <c r="E8729" s="2" t="s">
        <v>9</v>
      </c>
      <c r="F8729" s="2" t="s">
        <v>61</v>
      </c>
      <c r="G8729" s="1">
        <v>3599.77</v>
      </c>
      <c r="H8729" s="1">
        <v>1730</v>
      </c>
      <c r="I8729" s="4">
        <v>10</v>
      </c>
      <c r="J8729" s="2" t="s">
        <v>73</v>
      </c>
      <c r="K8729" s="1">
        <f>Tabelle111[[#This Row],[Menge kg Nges]]/1000</f>
        <v>3.5997699999999999</v>
      </c>
      <c r="L8729" s="1">
        <f>Tabelle111[[#This Row],[Menge kg P2O5]]/1000</f>
        <v>1.73</v>
      </c>
      <c r="M8729" s="1">
        <f>Tabelle111[[#This Row],[Menge t Nges]]/Tabelle111[[#This Row],[Anzahl Lieferscheine]]</f>
        <v>0.35997699999999999</v>
      </c>
      <c r="N8729" s="1">
        <f>Tabelle111[[#This Row],[Menge t P2O5]]/Tabelle111[[#This Row],[Anzahl Lieferscheine]]</f>
        <v>0.17299999999999999</v>
      </c>
    </row>
    <row r="8730" spans="1:14" x14ac:dyDescent="0.2">
      <c r="A8730" s="2" t="s">
        <v>34</v>
      </c>
      <c r="B8730" s="2" t="s">
        <v>32</v>
      </c>
      <c r="C8730" s="2" t="s">
        <v>6</v>
      </c>
      <c r="D8730" s="2" t="s">
        <v>15</v>
      </c>
      <c r="E8730" s="2" t="s">
        <v>12</v>
      </c>
      <c r="F8730" s="2" t="s">
        <v>61</v>
      </c>
      <c r="G8730" s="1">
        <v>317.52</v>
      </c>
      <c r="H8730" s="1">
        <v>156.80000000000001</v>
      </c>
      <c r="I8730" s="4">
        <v>1</v>
      </c>
      <c r="J8730" s="2" t="s">
        <v>73</v>
      </c>
      <c r="K8730" s="1">
        <f>Tabelle111[[#This Row],[Menge kg Nges]]/1000</f>
        <v>0.31751999999999997</v>
      </c>
      <c r="L8730" s="1">
        <f>Tabelle111[[#This Row],[Menge kg P2O5]]/1000</f>
        <v>0.15680000000000002</v>
      </c>
      <c r="M8730" s="1">
        <f>Tabelle111[[#This Row],[Menge t Nges]]/Tabelle111[[#This Row],[Anzahl Lieferscheine]]</f>
        <v>0.31751999999999997</v>
      </c>
      <c r="N8730" s="1">
        <f>Tabelle111[[#This Row],[Menge t P2O5]]/Tabelle111[[#This Row],[Anzahl Lieferscheine]]</f>
        <v>0.15680000000000002</v>
      </c>
    </row>
    <row r="8731" spans="1:14" x14ac:dyDescent="0.2">
      <c r="A8731" s="2" t="s">
        <v>34</v>
      </c>
      <c r="B8731" s="2" t="s">
        <v>32</v>
      </c>
      <c r="C8731" s="2" t="s">
        <v>6</v>
      </c>
      <c r="D8731" s="2" t="s">
        <v>15</v>
      </c>
      <c r="E8731" s="2" t="s">
        <v>13</v>
      </c>
      <c r="F8731" s="2" t="s">
        <v>61</v>
      </c>
      <c r="G8731" s="1">
        <v>1526.8999999999999</v>
      </c>
      <c r="H8731" s="1">
        <v>1240.75</v>
      </c>
      <c r="I8731" s="4">
        <v>7</v>
      </c>
      <c r="J8731" s="2" t="s">
        <v>73</v>
      </c>
      <c r="K8731" s="1">
        <f>Tabelle111[[#This Row],[Menge kg Nges]]/1000</f>
        <v>1.5268999999999999</v>
      </c>
      <c r="L8731" s="1">
        <f>Tabelle111[[#This Row],[Menge kg P2O5]]/1000</f>
        <v>1.24075</v>
      </c>
      <c r="M8731" s="1">
        <f>Tabelle111[[#This Row],[Menge t Nges]]/Tabelle111[[#This Row],[Anzahl Lieferscheine]]</f>
        <v>0.21812857142857142</v>
      </c>
      <c r="N8731" s="1">
        <f>Tabelle111[[#This Row],[Menge t P2O5]]/Tabelle111[[#This Row],[Anzahl Lieferscheine]]</f>
        <v>0.17724999999999999</v>
      </c>
    </row>
    <row r="8732" spans="1:14" x14ac:dyDescent="0.2">
      <c r="A8732" s="2" t="s">
        <v>34</v>
      </c>
      <c r="B8732" s="2" t="s">
        <v>32</v>
      </c>
      <c r="C8732" s="2" t="s">
        <v>25</v>
      </c>
      <c r="D8732" s="2" t="s">
        <v>25</v>
      </c>
      <c r="E8732" s="2" t="s">
        <v>26</v>
      </c>
      <c r="F8732" s="2" t="s">
        <v>61</v>
      </c>
      <c r="G8732" s="1">
        <v>27663.000000000004</v>
      </c>
      <c r="H8732" s="1">
        <v>18967.470000000005</v>
      </c>
      <c r="I8732" s="4">
        <v>50</v>
      </c>
      <c r="J8732" s="2" t="s">
        <v>73</v>
      </c>
      <c r="K8732" s="1">
        <f>Tabelle111[[#This Row],[Menge kg Nges]]/1000</f>
        <v>27.663000000000004</v>
      </c>
      <c r="L8732" s="1">
        <f>Tabelle111[[#This Row],[Menge kg P2O5]]/1000</f>
        <v>18.967470000000006</v>
      </c>
      <c r="M8732" s="1">
        <f>Tabelle111[[#This Row],[Menge t Nges]]/Tabelle111[[#This Row],[Anzahl Lieferscheine]]</f>
        <v>0.55326000000000009</v>
      </c>
      <c r="N8732" s="1">
        <f>Tabelle111[[#This Row],[Menge t P2O5]]/Tabelle111[[#This Row],[Anzahl Lieferscheine]]</f>
        <v>0.37934940000000011</v>
      </c>
    </row>
    <row r="8733" spans="1:14" x14ac:dyDescent="0.2">
      <c r="A8733" s="2" t="s">
        <v>34</v>
      </c>
      <c r="B8733" s="2" t="s">
        <v>32</v>
      </c>
      <c r="C8733" s="2" t="s">
        <v>63</v>
      </c>
      <c r="D8733" s="2" t="s">
        <v>63</v>
      </c>
      <c r="E8733" s="2" t="s">
        <v>63</v>
      </c>
      <c r="F8733" s="2" t="s">
        <v>61</v>
      </c>
      <c r="G8733" s="1">
        <v>9695.0199999999986</v>
      </c>
      <c r="H8733" s="1">
        <v>7551.48</v>
      </c>
      <c r="I8733" s="4">
        <v>23</v>
      </c>
      <c r="J8733" s="2" t="s">
        <v>73</v>
      </c>
      <c r="K8733" s="1">
        <f>Tabelle111[[#This Row],[Menge kg Nges]]/1000</f>
        <v>9.6950199999999978</v>
      </c>
      <c r="L8733" s="1">
        <f>Tabelle111[[#This Row],[Menge kg P2O5]]/1000</f>
        <v>7.5514799999999997</v>
      </c>
      <c r="M8733" s="1">
        <f>Tabelle111[[#This Row],[Menge t Nges]]/Tabelle111[[#This Row],[Anzahl Lieferscheine]]</f>
        <v>0.42152260869565206</v>
      </c>
      <c r="N8733" s="1">
        <f>Tabelle111[[#This Row],[Menge t P2O5]]/Tabelle111[[#This Row],[Anzahl Lieferscheine]]</f>
        <v>0.32832521739130432</v>
      </c>
    </row>
    <row r="8734" spans="1:14" x14ac:dyDescent="0.2">
      <c r="A8734" s="2" t="s">
        <v>34</v>
      </c>
      <c r="B8734" s="2" t="s">
        <v>27</v>
      </c>
      <c r="C8734" s="2" t="s">
        <v>6</v>
      </c>
      <c r="D8734" s="2" t="s">
        <v>7</v>
      </c>
      <c r="E8734" s="2" t="s">
        <v>8</v>
      </c>
      <c r="F8734" s="2" t="s">
        <v>61</v>
      </c>
      <c r="G8734" s="1">
        <v>66964.979999999981</v>
      </c>
      <c r="H8734" s="1">
        <v>25130.10999999999</v>
      </c>
      <c r="I8734" s="4">
        <v>146</v>
      </c>
      <c r="J8734" s="2" t="s">
        <v>73</v>
      </c>
      <c r="K8734" s="1">
        <f>Tabelle111[[#This Row],[Menge kg Nges]]/1000</f>
        <v>66.964979999999983</v>
      </c>
      <c r="L8734" s="1">
        <f>Tabelle111[[#This Row],[Menge kg P2O5]]/1000</f>
        <v>25.130109999999991</v>
      </c>
      <c r="M8734" s="1">
        <f>Tabelle111[[#This Row],[Menge t Nges]]/Tabelle111[[#This Row],[Anzahl Lieferscheine]]</f>
        <v>0.45866424657534233</v>
      </c>
      <c r="N8734" s="1">
        <f>Tabelle111[[#This Row],[Menge t P2O5]]/Tabelle111[[#This Row],[Anzahl Lieferscheine]]</f>
        <v>0.17212404109589036</v>
      </c>
    </row>
    <row r="8735" spans="1:14" x14ac:dyDescent="0.2">
      <c r="A8735" s="2" t="s">
        <v>34</v>
      </c>
      <c r="B8735" s="2" t="s">
        <v>27</v>
      </c>
      <c r="C8735" s="2" t="s">
        <v>6</v>
      </c>
      <c r="D8735" s="2" t="s">
        <v>7</v>
      </c>
      <c r="E8735" s="2" t="s">
        <v>9</v>
      </c>
      <c r="F8735" s="2" t="s">
        <v>61</v>
      </c>
      <c r="G8735" s="1">
        <v>12519.03</v>
      </c>
      <c r="H8735" s="1">
        <v>5419.41</v>
      </c>
      <c r="I8735" s="4">
        <v>23</v>
      </c>
      <c r="J8735" s="2" t="s">
        <v>73</v>
      </c>
      <c r="K8735" s="1">
        <f>Tabelle111[[#This Row],[Menge kg Nges]]/1000</f>
        <v>12.519030000000001</v>
      </c>
      <c r="L8735" s="1">
        <f>Tabelle111[[#This Row],[Menge kg P2O5]]/1000</f>
        <v>5.4194100000000001</v>
      </c>
      <c r="M8735" s="1">
        <f>Tabelle111[[#This Row],[Menge t Nges]]/Tabelle111[[#This Row],[Anzahl Lieferscheine]]</f>
        <v>0.54430565217391302</v>
      </c>
      <c r="N8735" s="1">
        <f>Tabelle111[[#This Row],[Menge t P2O5]]/Tabelle111[[#This Row],[Anzahl Lieferscheine]]</f>
        <v>0.23562652173913043</v>
      </c>
    </row>
    <row r="8736" spans="1:14" x14ac:dyDescent="0.2">
      <c r="A8736" s="2" t="s">
        <v>34</v>
      </c>
      <c r="B8736" s="2" t="s">
        <v>27</v>
      </c>
      <c r="C8736" s="2" t="s">
        <v>6</v>
      </c>
      <c r="D8736" s="2" t="s">
        <v>7</v>
      </c>
      <c r="E8736" s="2" t="s">
        <v>10</v>
      </c>
      <c r="F8736" s="2" t="s">
        <v>61</v>
      </c>
      <c r="G8736" s="1">
        <v>144</v>
      </c>
      <c r="H8736" s="1">
        <v>46.8</v>
      </c>
      <c r="I8736" s="4">
        <v>2</v>
      </c>
      <c r="J8736" s="2" t="s">
        <v>73</v>
      </c>
      <c r="K8736" s="1">
        <f>Tabelle111[[#This Row],[Menge kg Nges]]/1000</f>
        <v>0.14399999999999999</v>
      </c>
      <c r="L8736" s="1">
        <f>Tabelle111[[#This Row],[Menge kg P2O5]]/1000</f>
        <v>4.6799999999999994E-2</v>
      </c>
      <c r="M8736" s="1">
        <f>Tabelle111[[#This Row],[Menge t Nges]]/Tabelle111[[#This Row],[Anzahl Lieferscheine]]</f>
        <v>7.1999999999999995E-2</v>
      </c>
      <c r="N8736" s="1">
        <f>Tabelle111[[#This Row],[Menge t P2O5]]/Tabelle111[[#This Row],[Anzahl Lieferscheine]]</f>
        <v>2.3399999999999997E-2</v>
      </c>
    </row>
    <row r="8737" spans="1:14" x14ac:dyDescent="0.2">
      <c r="A8737" s="2" t="s">
        <v>34</v>
      </c>
      <c r="B8737" s="2" t="s">
        <v>27</v>
      </c>
      <c r="C8737" s="2" t="s">
        <v>6</v>
      </c>
      <c r="D8737" s="2" t="s">
        <v>7</v>
      </c>
      <c r="E8737" s="2" t="s">
        <v>11</v>
      </c>
      <c r="F8737" s="2" t="s">
        <v>61</v>
      </c>
      <c r="G8737" s="1">
        <v>21759.299999999996</v>
      </c>
      <c r="H8737" s="1">
        <v>9766.3200000000033</v>
      </c>
      <c r="I8737" s="4">
        <v>90</v>
      </c>
      <c r="J8737" s="2" t="s">
        <v>73</v>
      </c>
      <c r="K8737" s="1">
        <f>Tabelle111[[#This Row],[Menge kg Nges]]/1000</f>
        <v>21.759299999999996</v>
      </c>
      <c r="L8737" s="1">
        <f>Tabelle111[[#This Row],[Menge kg P2O5]]/1000</f>
        <v>9.7663200000000039</v>
      </c>
      <c r="M8737" s="1">
        <f>Tabelle111[[#This Row],[Menge t Nges]]/Tabelle111[[#This Row],[Anzahl Lieferscheine]]</f>
        <v>0.24176999999999996</v>
      </c>
      <c r="N8737" s="1">
        <f>Tabelle111[[#This Row],[Menge t P2O5]]/Tabelle111[[#This Row],[Anzahl Lieferscheine]]</f>
        <v>0.1085146666666667</v>
      </c>
    </row>
    <row r="8738" spans="1:14" x14ac:dyDescent="0.2">
      <c r="A8738" s="2" t="s">
        <v>34</v>
      </c>
      <c r="B8738" s="2" t="s">
        <v>27</v>
      </c>
      <c r="C8738" s="2" t="s">
        <v>6</v>
      </c>
      <c r="D8738" s="2" t="s">
        <v>7</v>
      </c>
      <c r="E8738" s="2" t="s">
        <v>12</v>
      </c>
      <c r="F8738" s="2" t="s">
        <v>61</v>
      </c>
      <c r="G8738" s="1">
        <v>34374.540000000008</v>
      </c>
      <c r="H8738" s="1">
        <v>14973.990000000003</v>
      </c>
      <c r="I8738" s="4">
        <v>130</v>
      </c>
      <c r="J8738" s="2" t="s">
        <v>73</v>
      </c>
      <c r="K8738" s="1">
        <f>Tabelle111[[#This Row],[Menge kg Nges]]/1000</f>
        <v>34.37454000000001</v>
      </c>
      <c r="L8738" s="1">
        <f>Tabelle111[[#This Row],[Menge kg P2O5]]/1000</f>
        <v>14.973990000000004</v>
      </c>
      <c r="M8738" s="1">
        <f>Tabelle111[[#This Row],[Menge t Nges]]/Tabelle111[[#This Row],[Anzahl Lieferscheine]]</f>
        <v>0.26441953846153854</v>
      </c>
      <c r="N8738" s="1">
        <f>Tabelle111[[#This Row],[Menge t P2O5]]/Tabelle111[[#This Row],[Anzahl Lieferscheine]]</f>
        <v>0.11518453846153849</v>
      </c>
    </row>
    <row r="8739" spans="1:14" x14ac:dyDescent="0.2">
      <c r="A8739" s="2" t="s">
        <v>34</v>
      </c>
      <c r="B8739" s="2" t="s">
        <v>27</v>
      </c>
      <c r="C8739" s="2" t="s">
        <v>6</v>
      </c>
      <c r="D8739" s="2" t="s">
        <v>7</v>
      </c>
      <c r="E8739" s="2" t="s">
        <v>13</v>
      </c>
      <c r="F8739" s="2" t="s">
        <v>61</v>
      </c>
      <c r="G8739" s="1">
        <v>17762.869999999995</v>
      </c>
      <c r="H8739" s="1">
        <v>9316.2900000000027</v>
      </c>
      <c r="I8739" s="4">
        <v>79</v>
      </c>
      <c r="J8739" s="2" t="s">
        <v>73</v>
      </c>
      <c r="K8739" s="1">
        <f>Tabelle111[[#This Row],[Menge kg Nges]]/1000</f>
        <v>17.762869999999996</v>
      </c>
      <c r="L8739" s="1">
        <f>Tabelle111[[#This Row],[Menge kg P2O5]]/1000</f>
        <v>9.3162900000000022</v>
      </c>
      <c r="M8739" s="1">
        <f>Tabelle111[[#This Row],[Menge t Nges]]/Tabelle111[[#This Row],[Anzahl Lieferscheine]]</f>
        <v>0.22484645569620249</v>
      </c>
      <c r="N8739" s="1">
        <f>Tabelle111[[#This Row],[Menge t P2O5]]/Tabelle111[[#This Row],[Anzahl Lieferscheine]]</f>
        <v>0.11792772151898737</v>
      </c>
    </row>
    <row r="8740" spans="1:14" x14ac:dyDescent="0.2">
      <c r="A8740" s="2" t="s">
        <v>34</v>
      </c>
      <c r="B8740" s="2" t="s">
        <v>27</v>
      </c>
      <c r="C8740" s="2" t="s">
        <v>6</v>
      </c>
      <c r="D8740" s="2" t="s">
        <v>7</v>
      </c>
      <c r="E8740" s="2" t="s">
        <v>14</v>
      </c>
      <c r="F8740" s="2" t="s">
        <v>61</v>
      </c>
      <c r="G8740" s="1">
        <v>18574.489999999994</v>
      </c>
      <c r="H8740" s="1">
        <v>8827.76</v>
      </c>
      <c r="I8740" s="4">
        <v>60</v>
      </c>
      <c r="J8740" s="2" t="s">
        <v>73</v>
      </c>
      <c r="K8740" s="1">
        <f>Tabelle111[[#This Row],[Menge kg Nges]]/1000</f>
        <v>18.574489999999994</v>
      </c>
      <c r="L8740" s="1">
        <f>Tabelle111[[#This Row],[Menge kg P2O5]]/1000</f>
        <v>8.8277599999999996</v>
      </c>
      <c r="M8740" s="1">
        <f>Tabelle111[[#This Row],[Menge t Nges]]/Tabelle111[[#This Row],[Anzahl Lieferscheine]]</f>
        <v>0.30957483333333324</v>
      </c>
      <c r="N8740" s="1">
        <f>Tabelle111[[#This Row],[Menge t P2O5]]/Tabelle111[[#This Row],[Anzahl Lieferscheine]]</f>
        <v>0.14712933333333333</v>
      </c>
    </row>
    <row r="8741" spans="1:14" x14ac:dyDescent="0.2">
      <c r="A8741" s="2" t="s">
        <v>34</v>
      </c>
      <c r="B8741" s="2" t="s">
        <v>27</v>
      </c>
      <c r="C8741" s="2" t="s">
        <v>6</v>
      </c>
      <c r="D8741" s="2" t="s">
        <v>15</v>
      </c>
      <c r="E8741" s="2" t="s">
        <v>8</v>
      </c>
      <c r="F8741" s="2" t="s">
        <v>61</v>
      </c>
      <c r="G8741" s="1">
        <v>3765.05</v>
      </c>
      <c r="H8741" s="1">
        <v>2197.6</v>
      </c>
      <c r="I8741" s="4">
        <v>17</v>
      </c>
      <c r="J8741" s="2" t="s">
        <v>73</v>
      </c>
      <c r="K8741" s="1">
        <f>Tabelle111[[#This Row],[Menge kg Nges]]/1000</f>
        <v>3.76505</v>
      </c>
      <c r="L8741" s="1">
        <f>Tabelle111[[#This Row],[Menge kg P2O5]]/1000</f>
        <v>2.1976</v>
      </c>
      <c r="M8741" s="1">
        <f>Tabelle111[[#This Row],[Menge t Nges]]/Tabelle111[[#This Row],[Anzahl Lieferscheine]]</f>
        <v>0.22147352941176471</v>
      </c>
      <c r="N8741" s="1">
        <f>Tabelle111[[#This Row],[Menge t P2O5]]/Tabelle111[[#This Row],[Anzahl Lieferscheine]]</f>
        <v>0.12927058823529411</v>
      </c>
    </row>
    <row r="8742" spans="1:14" x14ac:dyDescent="0.2">
      <c r="A8742" s="2" t="s">
        <v>34</v>
      </c>
      <c r="B8742" s="2" t="s">
        <v>27</v>
      </c>
      <c r="C8742" s="2" t="s">
        <v>6</v>
      </c>
      <c r="D8742" s="2" t="s">
        <v>15</v>
      </c>
      <c r="E8742" s="2" t="s">
        <v>17</v>
      </c>
      <c r="F8742" s="2" t="s">
        <v>61</v>
      </c>
      <c r="G8742" s="1">
        <v>1107</v>
      </c>
      <c r="H8742" s="1">
        <v>562.5</v>
      </c>
      <c r="I8742" s="4">
        <v>5</v>
      </c>
      <c r="J8742" s="2" t="s">
        <v>73</v>
      </c>
      <c r="K8742" s="1">
        <f>Tabelle111[[#This Row],[Menge kg Nges]]/1000</f>
        <v>1.107</v>
      </c>
      <c r="L8742" s="1">
        <f>Tabelle111[[#This Row],[Menge kg P2O5]]/1000</f>
        <v>0.5625</v>
      </c>
      <c r="M8742" s="1">
        <f>Tabelle111[[#This Row],[Menge t Nges]]/Tabelle111[[#This Row],[Anzahl Lieferscheine]]</f>
        <v>0.22139999999999999</v>
      </c>
      <c r="N8742" s="1">
        <f>Tabelle111[[#This Row],[Menge t P2O5]]/Tabelle111[[#This Row],[Anzahl Lieferscheine]]</f>
        <v>0.1125</v>
      </c>
    </row>
    <row r="8743" spans="1:14" x14ac:dyDescent="0.2">
      <c r="A8743" s="2" t="s">
        <v>34</v>
      </c>
      <c r="B8743" s="2" t="s">
        <v>27</v>
      </c>
      <c r="C8743" s="2" t="s">
        <v>6</v>
      </c>
      <c r="D8743" s="2" t="s">
        <v>15</v>
      </c>
      <c r="E8743" s="2" t="s">
        <v>18</v>
      </c>
      <c r="F8743" s="2" t="s">
        <v>61</v>
      </c>
      <c r="G8743" s="1">
        <v>28842.609999999997</v>
      </c>
      <c r="H8743" s="1">
        <v>20944.52</v>
      </c>
      <c r="I8743" s="4">
        <v>54</v>
      </c>
      <c r="J8743" s="2" t="s">
        <v>73</v>
      </c>
      <c r="K8743" s="1">
        <f>Tabelle111[[#This Row],[Menge kg Nges]]/1000</f>
        <v>28.842609999999997</v>
      </c>
      <c r="L8743" s="1">
        <f>Tabelle111[[#This Row],[Menge kg P2O5]]/1000</f>
        <v>20.944520000000001</v>
      </c>
      <c r="M8743" s="1">
        <f>Tabelle111[[#This Row],[Menge t Nges]]/Tabelle111[[#This Row],[Anzahl Lieferscheine]]</f>
        <v>0.53412240740740735</v>
      </c>
      <c r="N8743" s="1">
        <f>Tabelle111[[#This Row],[Menge t P2O5]]/Tabelle111[[#This Row],[Anzahl Lieferscheine]]</f>
        <v>0.38786148148148147</v>
      </c>
    </row>
    <row r="8744" spans="1:14" x14ac:dyDescent="0.2">
      <c r="A8744" s="2" t="s">
        <v>34</v>
      </c>
      <c r="B8744" s="2" t="s">
        <v>27</v>
      </c>
      <c r="C8744" s="2" t="s">
        <v>6</v>
      </c>
      <c r="D8744" s="2" t="s">
        <v>15</v>
      </c>
      <c r="E8744" s="2" t="s">
        <v>19</v>
      </c>
      <c r="F8744" s="2" t="s">
        <v>61</v>
      </c>
      <c r="G8744" s="1">
        <v>22981.7</v>
      </c>
      <c r="H8744" s="1">
        <v>24435.35</v>
      </c>
      <c r="I8744" s="4">
        <v>33</v>
      </c>
      <c r="J8744" s="2" t="s">
        <v>73</v>
      </c>
      <c r="K8744" s="1">
        <f>Tabelle111[[#This Row],[Menge kg Nges]]/1000</f>
        <v>22.9817</v>
      </c>
      <c r="L8744" s="1">
        <f>Tabelle111[[#This Row],[Menge kg P2O5]]/1000</f>
        <v>24.43535</v>
      </c>
      <c r="M8744" s="1">
        <f>Tabelle111[[#This Row],[Menge t Nges]]/Tabelle111[[#This Row],[Anzahl Lieferscheine]]</f>
        <v>0.69641515151515154</v>
      </c>
      <c r="N8744" s="1">
        <f>Tabelle111[[#This Row],[Menge t P2O5]]/Tabelle111[[#This Row],[Anzahl Lieferscheine]]</f>
        <v>0.74046515151515147</v>
      </c>
    </row>
    <row r="8745" spans="1:14" x14ac:dyDescent="0.2">
      <c r="A8745" s="2" t="s">
        <v>34</v>
      </c>
      <c r="B8745" s="2" t="s">
        <v>27</v>
      </c>
      <c r="C8745" s="2" t="s">
        <v>6</v>
      </c>
      <c r="D8745" s="2" t="s">
        <v>15</v>
      </c>
      <c r="E8745" s="2" t="s">
        <v>20</v>
      </c>
      <c r="F8745" s="2" t="s">
        <v>61</v>
      </c>
      <c r="G8745" s="1">
        <v>1332.8</v>
      </c>
      <c r="H8745" s="1">
        <v>880</v>
      </c>
      <c r="I8745" s="4">
        <v>11</v>
      </c>
      <c r="J8745" s="2" t="s">
        <v>73</v>
      </c>
      <c r="K8745" s="1">
        <f>Tabelle111[[#This Row],[Menge kg Nges]]/1000</f>
        <v>1.3328</v>
      </c>
      <c r="L8745" s="1">
        <f>Tabelle111[[#This Row],[Menge kg P2O5]]/1000</f>
        <v>0.88</v>
      </c>
      <c r="M8745" s="1">
        <f>Tabelle111[[#This Row],[Menge t Nges]]/Tabelle111[[#This Row],[Anzahl Lieferscheine]]</f>
        <v>0.12116363636363636</v>
      </c>
      <c r="N8745" s="1">
        <f>Tabelle111[[#This Row],[Menge t P2O5]]/Tabelle111[[#This Row],[Anzahl Lieferscheine]]</f>
        <v>0.08</v>
      </c>
    </row>
    <row r="8746" spans="1:14" x14ac:dyDescent="0.2">
      <c r="A8746" s="2" t="s">
        <v>34</v>
      </c>
      <c r="B8746" s="2" t="s">
        <v>27</v>
      </c>
      <c r="C8746" s="2" t="s">
        <v>6</v>
      </c>
      <c r="D8746" s="2" t="s">
        <v>15</v>
      </c>
      <c r="E8746" s="2" t="s">
        <v>21</v>
      </c>
      <c r="F8746" s="2" t="s">
        <v>61</v>
      </c>
      <c r="G8746" s="1">
        <v>44704.270000000019</v>
      </c>
      <c r="H8746" s="1">
        <v>21666.65</v>
      </c>
      <c r="I8746" s="4">
        <v>110</v>
      </c>
      <c r="J8746" s="2" t="s">
        <v>73</v>
      </c>
      <c r="K8746" s="1">
        <f>Tabelle111[[#This Row],[Menge kg Nges]]/1000</f>
        <v>44.704270000000015</v>
      </c>
      <c r="L8746" s="1">
        <f>Tabelle111[[#This Row],[Menge kg P2O5]]/1000</f>
        <v>21.666650000000001</v>
      </c>
      <c r="M8746" s="1">
        <f>Tabelle111[[#This Row],[Menge t Nges]]/Tabelle111[[#This Row],[Anzahl Lieferscheine]]</f>
        <v>0.40640245454545471</v>
      </c>
      <c r="N8746" s="1">
        <f>Tabelle111[[#This Row],[Menge t P2O5]]/Tabelle111[[#This Row],[Anzahl Lieferscheine]]</f>
        <v>0.19696954545454545</v>
      </c>
    </row>
    <row r="8747" spans="1:14" x14ac:dyDescent="0.2">
      <c r="A8747" s="2" t="s">
        <v>34</v>
      </c>
      <c r="B8747" s="2" t="s">
        <v>27</v>
      </c>
      <c r="C8747" s="2" t="s">
        <v>6</v>
      </c>
      <c r="D8747" s="2" t="s">
        <v>15</v>
      </c>
      <c r="E8747" s="2" t="s">
        <v>9</v>
      </c>
      <c r="F8747" s="2" t="s">
        <v>61</v>
      </c>
      <c r="G8747" s="1">
        <v>9848.5000000000036</v>
      </c>
      <c r="H8747" s="1">
        <v>6152.0999999999958</v>
      </c>
      <c r="I8747" s="4">
        <v>50</v>
      </c>
      <c r="J8747" s="2" t="s">
        <v>73</v>
      </c>
      <c r="K8747" s="1">
        <f>Tabelle111[[#This Row],[Menge kg Nges]]/1000</f>
        <v>9.8485000000000031</v>
      </c>
      <c r="L8747" s="1">
        <f>Tabelle111[[#This Row],[Menge kg P2O5]]/1000</f>
        <v>6.1520999999999955</v>
      </c>
      <c r="M8747" s="1">
        <f>Tabelle111[[#This Row],[Menge t Nges]]/Tabelle111[[#This Row],[Anzahl Lieferscheine]]</f>
        <v>0.19697000000000006</v>
      </c>
      <c r="N8747" s="1">
        <f>Tabelle111[[#This Row],[Menge t P2O5]]/Tabelle111[[#This Row],[Anzahl Lieferscheine]]</f>
        <v>0.12304199999999992</v>
      </c>
    </row>
    <row r="8748" spans="1:14" x14ac:dyDescent="0.2">
      <c r="A8748" s="2" t="s">
        <v>34</v>
      </c>
      <c r="B8748" s="2" t="s">
        <v>27</v>
      </c>
      <c r="C8748" s="2" t="s">
        <v>6</v>
      </c>
      <c r="D8748" s="2" t="s">
        <v>15</v>
      </c>
      <c r="E8748" s="2" t="s">
        <v>10</v>
      </c>
      <c r="F8748" s="2" t="s">
        <v>61</v>
      </c>
      <c r="G8748" s="1">
        <v>2988</v>
      </c>
      <c r="H8748" s="1">
        <v>1422</v>
      </c>
      <c r="I8748" s="4">
        <v>1</v>
      </c>
      <c r="J8748" s="2" t="s">
        <v>73</v>
      </c>
      <c r="K8748" s="1">
        <f>Tabelle111[[#This Row],[Menge kg Nges]]/1000</f>
        <v>2.988</v>
      </c>
      <c r="L8748" s="1">
        <f>Tabelle111[[#This Row],[Menge kg P2O5]]/1000</f>
        <v>1.4219999999999999</v>
      </c>
      <c r="M8748" s="1">
        <f>Tabelle111[[#This Row],[Menge t Nges]]/Tabelle111[[#This Row],[Anzahl Lieferscheine]]</f>
        <v>2.988</v>
      </c>
      <c r="N8748" s="1">
        <f>Tabelle111[[#This Row],[Menge t P2O5]]/Tabelle111[[#This Row],[Anzahl Lieferscheine]]</f>
        <v>1.4219999999999999</v>
      </c>
    </row>
    <row r="8749" spans="1:14" x14ac:dyDescent="0.2">
      <c r="A8749" s="2" t="s">
        <v>34</v>
      </c>
      <c r="B8749" s="2" t="s">
        <v>27</v>
      </c>
      <c r="C8749" s="2" t="s">
        <v>6</v>
      </c>
      <c r="D8749" s="2" t="s">
        <v>15</v>
      </c>
      <c r="E8749" s="2" t="s">
        <v>23</v>
      </c>
      <c r="F8749" s="2" t="s">
        <v>61</v>
      </c>
      <c r="G8749" s="1">
        <v>164</v>
      </c>
      <c r="H8749" s="1">
        <v>74</v>
      </c>
      <c r="I8749" s="4">
        <v>1</v>
      </c>
      <c r="J8749" s="2" t="s">
        <v>73</v>
      </c>
      <c r="K8749" s="1">
        <f>Tabelle111[[#This Row],[Menge kg Nges]]/1000</f>
        <v>0.16400000000000001</v>
      </c>
      <c r="L8749" s="1">
        <f>Tabelle111[[#This Row],[Menge kg P2O5]]/1000</f>
        <v>7.3999999999999996E-2</v>
      </c>
      <c r="M8749" s="1">
        <f>Tabelle111[[#This Row],[Menge t Nges]]/Tabelle111[[#This Row],[Anzahl Lieferscheine]]</f>
        <v>0.16400000000000001</v>
      </c>
      <c r="N8749" s="1">
        <f>Tabelle111[[#This Row],[Menge t P2O5]]/Tabelle111[[#This Row],[Anzahl Lieferscheine]]</f>
        <v>7.3999999999999996E-2</v>
      </c>
    </row>
    <row r="8750" spans="1:14" x14ac:dyDescent="0.2">
      <c r="A8750" s="2" t="s">
        <v>34</v>
      </c>
      <c r="B8750" s="2" t="s">
        <v>27</v>
      </c>
      <c r="C8750" s="2" t="s">
        <v>6</v>
      </c>
      <c r="D8750" s="2" t="s">
        <v>15</v>
      </c>
      <c r="E8750" s="2" t="s">
        <v>12</v>
      </c>
      <c r="F8750" s="2" t="s">
        <v>61</v>
      </c>
      <c r="G8750" s="1">
        <v>295.2</v>
      </c>
      <c r="H8750" s="1">
        <v>174</v>
      </c>
      <c r="I8750" s="4">
        <v>1</v>
      </c>
      <c r="J8750" s="2" t="s">
        <v>73</v>
      </c>
      <c r="K8750" s="1">
        <f>Tabelle111[[#This Row],[Menge kg Nges]]/1000</f>
        <v>0.29519999999999996</v>
      </c>
      <c r="L8750" s="1">
        <f>Tabelle111[[#This Row],[Menge kg P2O5]]/1000</f>
        <v>0.17399999999999999</v>
      </c>
      <c r="M8750" s="1">
        <f>Tabelle111[[#This Row],[Menge t Nges]]/Tabelle111[[#This Row],[Anzahl Lieferscheine]]</f>
        <v>0.29519999999999996</v>
      </c>
      <c r="N8750" s="1">
        <f>Tabelle111[[#This Row],[Menge t P2O5]]/Tabelle111[[#This Row],[Anzahl Lieferscheine]]</f>
        <v>0.17399999999999999</v>
      </c>
    </row>
    <row r="8751" spans="1:14" x14ac:dyDescent="0.2">
      <c r="A8751" s="2" t="s">
        <v>34</v>
      </c>
      <c r="B8751" s="2" t="s">
        <v>27</v>
      </c>
      <c r="C8751" s="2" t="s">
        <v>6</v>
      </c>
      <c r="D8751" s="2" t="s">
        <v>15</v>
      </c>
      <c r="E8751" s="2" t="s">
        <v>13</v>
      </c>
      <c r="F8751" s="2" t="s">
        <v>61</v>
      </c>
      <c r="G8751" s="1">
        <v>5434.79</v>
      </c>
      <c r="H8751" s="1">
        <v>3891.9999999999995</v>
      </c>
      <c r="I8751" s="4">
        <v>22</v>
      </c>
      <c r="J8751" s="2" t="s">
        <v>73</v>
      </c>
      <c r="K8751" s="1">
        <f>Tabelle111[[#This Row],[Menge kg Nges]]/1000</f>
        <v>5.4347899999999996</v>
      </c>
      <c r="L8751" s="1">
        <f>Tabelle111[[#This Row],[Menge kg P2O5]]/1000</f>
        <v>3.8919999999999995</v>
      </c>
      <c r="M8751" s="1">
        <f>Tabelle111[[#This Row],[Menge t Nges]]/Tabelle111[[#This Row],[Anzahl Lieferscheine]]</f>
        <v>0.24703590909090908</v>
      </c>
      <c r="N8751" s="1">
        <f>Tabelle111[[#This Row],[Menge t P2O5]]/Tabelle111[[#This Row],[Anzahl Lieferscheine]]</f>
        <v>0.17690909090909088</v>
      </c>
    </row>
    <row r="8752" spans="1:14" x14ac:dyDescent="0.2">
      <c r="A8752" s="2" t="s">
        <v>34</v>
      </c>
      <c r="B8752" s="2" t="s">
        <v>27</v>
      </c>
      <c r="C8752" s="2" t="s">
        <v>25</v>
      </c>
      <c r="D8752" s="2" t="s">
        <v>25</v>
      </c>
      <c r="E8752" s="2" t="s">
        <v>26</v>
      </c>
      <c r="F8752" s="2" t="s">
        <v>61</v>
      </c>
      <c r="G8752" s="1">
        <v>51554.520000000026</v>
      </c>
      <c r="H8752" s="1">
        <v>28135.319999999996</v>
      </c>
      <c r="I8752" s="4">
        <v>169</v>
      </c>
      <c r="J8752" s="2" t="s">
        <v>73</v>
      </c>
      <c r="K8752" s="1">
        <f>Tabelle111[[#This Row],[Menge kg Nges]]/1000</f>
        <v>51.554520000000025</v>
      </c>
      <c r="L8752" s="1">
        <f>Tabelle111[[#This Row],[Menge kg P2O5]]/1000</f>
        <v>28.135319999999997</v>
      </c>
      <c r="M8752" s="1">
        <f>Tabelle111[[#This Row],[Menge t Nges]]/Tabelle111[[#This Row],[Anzahl Lieferscheine]]</f>
        <v>0.3050563313609469</v>
      </c>
      <c r="N8752" s="1">
        <f>Tabelle111[[#This Row],[Menge t P2O5]]/Tabelle111[[#This Row],[Anzahl Lieferscheine]]</f>
        <v>0.16648118343195265</v>
      </c>
    </row>
    <row r="8753" spans="1:14" x14ac:dyDescent="0.2">
      <c r="A8753" s="2" t="s">
        <v>34</v>
      </c>
      <c r="B8753" s="2" t="s">
        <v>27</v>
      </c>
      <c r="C8753" s="2" t="s">
        <v>63</v>
      </c>
      <c r="D8753" s="2" t="s">
        <v>63</v>
      </c>
      <c r="E8753" s="2" t="s">
        <v>63</v>
      </c>
      <c r="F8753" s="2" t="s">
        <v>61</v>
      </c>
      <c r="G8753" s="1">
        <v>16472.919999999998</v>
      </c>
      <c r="H8753" s="1">
        <v>13550.069999999996</v>
      </c>
      <c r="I8753" s="4">
        <v>39</v>
      </c>
      <c r="J8753" s="2" t="s">
        <v>73</v>
      </c>
      <c r="K8753" s="1">
        <f>Tabelle111[[#This Row],[Menge kg Nges]]/1000</f>
        <v>16.472919999999998</v>
      </c>
      <c r="L8753" s="1">
        <f>Tabelle111[[#This Row],[Menge kg P2O5]]/1000</f>
        <v>13.550069999999996</v>
      </c>
      <c r="M8753" s="1">
        <f>Tabelle111[[#This Row],[Menge t Nges]]/Tabelle111[[#This Row],[Anzahl Lieferscheine]]</f>
        <v>0.42238256410256408</v>
      </c>
      <c r="N8753" s="1">
        <f>Tabelle111[[#This Row],[Menge t P2O5]]/Tabelle111[[#This Row],[Anzahl Lieferscheine]]</f>
        <v>0.34743769230769223</v>
      </c>
    </row>
    <row r="8754" spans="1:14" x14ac:dyDescent="0.2">
      <c r="A8754" s="2" t="s">
        <v>34</v>
      </c>
      <c r="B8754" s="2" t="s">
        <v>33</v>
      </c>
      <c r="C8754" s="2" t="s">
        <v>6</v>
      </c>
      <c r="D8754" s="2" t="s">
        <v>7</v>
      </c>
      <c r="E8754" s="2" t="s">
        <v>8</v>
      </c>
      <c r="F8754" s="2" t="s">
        <v>61</v>
      </c>
      <c r="G8754" s="1">
        <v>1392</v>
      </c>
      <c r="H8754" s="1">
        <v>483</v>
      </c>
      <c r="I8754" s="4">
        <v>7</v>
      </c>
      <c r="J8754" s="2" t="s">
        <v>73</v>
      </c>
      <c r="K8754" s="1">
        <f>Tabelle111[[#This Row],[Menge kg Nges]]/1000</f>
        <v>1.3919999999999999</v>
      </c>
      <c r="L8754" s="1">
        <f>Tabelle111[[#This Row],[Menge kg P2O5]]/1000</f>
        <v>0.48299999999999998</v>
      </c>
      <c r="M8754" s="1">
        <f>Tabelle111[[#This Row],[Menge t Nges]]/Tabelle111[[#This Row],[Anzahl Lieferscheine]]</f>
        <v>0.19885714285714284</v>
      </c>
      <c r="N8754" s="1">
        <f>Tabelle111[[#This Row],[Menge t P2O5]]/Tabelle111[[#This Row],[Anzahl Lieferscheine]]</f>
        <v>6.8999999999999992E-2</v>
      </c>
    </row>
    <row r="8755" spans="1:14" x14ac:dyDescent="0.2">
      <c r="A8755" s="2" t="s">
        <v>34</v>
      </c>
      <c r="B8755" s="2" t="s">
        <v>33</v>
      </c>
      <c r="C8755" s="2" t="s">
        <v>6</v>
      </c>
      <c r="D8755" s="2" t="s">
        <v>7</v>
      </c>
      <c r="E8755" s="2" t="s">
        <v>12</v>
      </c>
      <c r="F8755" s="2" t="s">
        <v>61</v>
      </c>
      <c r="G8755" s="1">
        <v>669.59999999999991</v>
      </c>
      <c r="H8755" s="1">
        <v>279.72000000000003</v>
      </c>
      <c r="I8755" s="4">
        <v>2</v>
      </c>
      <c r="J8755" s="2" t="s">
        <v>73</v>
      </c>
      <c r="K8755" s="1">
        <f>Tabelle111[[#This Row],[Menge kg Nges]]/1000</f>
        <v>0.66959999999999986</v>
      </c>
      <c r="L8755" s="1">
        <f>Tabelle111[[#This Row],[Menge kg P2O5]]/1000</f>
        <v>0.27972000000000002</v>
      </c>
      <c r="M8755" s="1">
        <f>Tabelle111[[#This Row],[Menge t Nges]]/Tabelle111[[#This Row],[Anzahl Lieferscheine]]</f>
        <v>0.33479999999999993</v>
      </c>
      <c r="N8755" s="1">
        <f>Tabelle111[[#This Row],[Menge t P2O5]]/Tabelle111[[#This Row],[Anzahl Lieferscheine]]</f>
        <v>0.13986000000000001</v>
      </c>
    </row>
    <row r="8756" spans="1:14" x14ac:dyDescent="0.2">
      <c r="A8756" s="2" t="s">
        <v>34</v>
      </c>
      <c r="B8756" s="2" t="s">
        <v>33</v>
      </c>
      <c r="C8756" s="2" t="s">
        <v>6</v>
      </c>
      <c r="D8756" s="2" t="s">
        <v>7</v>
      </c>
      <c r="E8756" s="2" t="s">
        <v>13</v>
      </c>
      <c r="F8756" s="2" t="s">
        <v>61</v>
      </c>
      <c r="G8756" s="1">
        <v>82.08</v>
      </c>
      <c r="H8756" s="1">
        <v>42.66</v>
      </c>
      <c r="I8756" s="4">
        <v>1</v>
      </c>
      <c r="J8756" s="2" t="s">
        <v>73</v>
      </c>
      <c r="K8756" s="1">
        <f>Tabelle111[[#This Row],[Menge kg Nges]]/1000</f>
        <v>8.208E-2</v>
      </c>
      <c r="L8756" s="1">
        <f>Tabelle111[[#This Row],[Menge kg P2O5]]/1000</f>
        <v>4.2659999999999997E-2</v>
      </c>
      <c r="M8756" s="1">
        <f>Tabelle111[[#This Row],[Menge t Nges]]/Tabelle111[[#This Row],[Anzahl Lieferscheine]]</f>
        <v>8.208E-2</v>
      </c>
      <c r="N8756" s="1">
        <f>Tabelle111[[#This Row],[Menge t P2O5]]/Tabelle111[[#This Row],[Anzahl Lieferscheine]]</f>
        <v>4.2659999999999997E-2</v>
      </c>
    </row>
    <row r="8757" spans="1:14" x14ac:dyDescent="0.2">
      <c r="A8757" s="2" t="s">
        <v>34</v>
      </c>
      <c r="B8757" s="2" t="s">
        <v>33</v>
      </c>
      <c r="C8757" s="2" t="s">
        <v>6</v>
      </c>
      <c r="D8757" s="2" t="s">
        <v>15</v>
      </c>
      <c r="E8757" s="2" t="s">
        <v>8</v>
      </c>
      <c r="F8757" s="2" t="s">
        <v>61</v>
      </c>
      <c r="G8757" s="1">
        <v>858</v>
      </c>
      <c r="H8757" s="1">
        <v>550</v>
      </c>
      <c r="I8757" s="4">
        <v>2</v>
      </c>
      <c r="J8757" s="2" t="s">
        <v>73</v>
      </c>
      <c r="K8757" s="1">
        <f>Tabelle111[[#This Row],[Menge kg Nges]]/1000</f>
        <v>0.85799999999999998</v>
      </c>
      <c r="L8757" s="1">
        <f>Tabelle111[[#This Row],[Menge kg P2O5]]/1000</f>
        <v>0.55000000000000004</v>
      </c>
      <c r="M8757" s="1">
        <f>Tabelle111[[#This Row],[Menge t Nges]]/Tabelle111[[#This Row],[Anzahl Lieferscheine]]</f>
        <v>0.42899999999999999</v>
      </c>
      <c r="N8757" s="1">
        <f>Tabelle111[[#This Row],[Menge t P2O5]]/Tabelle111[[#This Row],[Anzahl Lieferscheine]]</f>
        <v>0.27500000000000002</v>
      </c>
    </row>
    <row r="8758" spans="1:14" x14ac:dyDescent="0.2">
      <c r="A8758" s="2" t="s">
        <v>34</v>
      </c>
      <c r="B8758" s="2" t="s">
        <v>33</v>
      </c>
      <c r="C8758" s="2" t="s">
        <v>6</v>
      </c>
      <c r="D8758" s="2" t="s">
        <v>15</v>
      </c>
      <c r="E8758" s="2" t="s">
        <v>18</v>
      </c>
      <c r="F8758" s="2" t="s">
        <v>61</v>
      </c>
      <c r="G8758" s="1">
        <v>1553.92</v>
      </c>
      <c r="H8758" s="1">
        <v>1106.8799999999999</v>
      </c>
      <c r="I8758" s="4">
        <v>4</v>
      </c>
      <c r="J8758" s="2" t="s">
        <v>73</v>
      </c>
      <c r="K8758" s="1">
        <f>Tabelle111[[#This Row],[Menge kg Nges]]/1000</f>
        <v>1.55392</v>
      </c>
      <c r="L8758" s="1">
        <f>Tabelle111[[#This Row],[Menge kg P2O5]]/1000</f>
        <v>1.1068799999999999</v>
      </c>
      <c r="M8758" s="1">
        <f>Tabelle111[[#This Row],[Menge t Nges]]/Tabelle111[[#This Row],[Anzahl Lieferscheine]]</f>
        <v>0.38847999999999999</v>
      </c>
      <c r="N8758" s="1">
        <f>Tabelle111[[#This Row],[Menge t P2O5]]/Tabelle111[[#This Row],[Anzahl Lieferscheine]]</f>
        <v>0.27671999999999997</v>
      </c>
    </row>
    <row r="8759" spans="1:14" x14ac:dyDescent="0.2">
      <c r="A8759" s="2" t="s">
        <v>34</v>
      </c>
      <c r="B8759" s="2" t="s">
        <v>33</v>
      </c>
      <c r="C8759" s="2" t="s">
        <v>6</v>
      </c>
      <c r="D8759" s="2" t="s">
        <v>15</v>
      </c>
      <c r="E8759" s="2" t="s">
        <v>21</v>
      </c>
      <c r="F8759" s="2" t="s">
        <v>61</v>
      </c>
      <c r="G8759" s="1">
        <v>544</v>
      </c>
      <c r="H8759" s="1">
        <v>195.2</v>
      </c>
      <c r="I8759" s="4">
        <v>1</v>
      </c>
      <c r="J8759" s="2" t="s">
        <v>73</v>
      </c>
      <c r="K8759" s="1">
        <f>Tabelle111[[#This Row],[Menge kg Nges]]/1000</f>
        <v>0.54400000000000004</v>
      </c>
      <c r="L8759" s="1">
        <f>Tabelle111[[#This Row],[Menge kg P2O5]]/1000</f>
        <v>0.19519999999999998</v>
      </c>
      <c r="M8759" s="1">
        <f>Tabelle111[[#This Row],[Menge t Nges]]/Tabelle111[[#This Row],[Anzahl Lieferscheine]]</f>
        <v>0.54400000000000004</v>
      </c>
      <c r="N8759" s="1">
        <f>Tabelle111[[#This Row],[Menge t P2O5]]/Tabelle111[[#This Row],[Anzahl Lieferscheine]]</f>
        <v>0.19519999999999998</v>
      </c>
    </row>
    <row r="8760" spans="1:14" x14ac:dyDescent="0.2">
      <c r="A8760" s="2" t="s">
        <v>34</v>
      </c>
      <c r="B8760" s="2" t="s">
        <v>33</v>
      </c>
      <c r="C8760" s="2" t="s">
        <v>25</v>
      </c>
      <c r="D8760" s="2" t="s">
        <v>25</v>
      </c>
      <c r="E8760" s="2" t="s">
        <v>26</v>
      </c>
      <c r="F8760" s="2" t="s">
        <v>61</v>
      </c>
      <c r="G8760" s="1">
        <v>2927.7200000000003</v>
      </c>
      <c r="H8760" s="1">
        <v>1418.12</v>
      </c>
      <c r="I8760" s="4">
        <v>14</v>
      </c>
      <c r="J8760" s="2" t="s">
        <v>73</v>
      </c>
      <c r="K8760" s="1">
        <f>Tabelle111[[#This Row],[Menge kg Nges]]/1000</f>
        <v>2.9277200000000003</v>
      </c>
      <c r="L8760" s="1">
        <f>Tabelle111[[#This Row],[Menge kg P2O5]]/1000</f>
        <v>1.4181199999999998</v>
      </c>
      <c r="M8760" s="1">
        <f>Tabelle111[[#This Row],[Menge t Nges]]/Tabelle111[[#This Row],[Anzahl Lieferscheine]]</f>
        <v>0.20912285714285717</v>
      </c>
      <c r="N8760" s="1">
        <f>Tabelle111[[#This Row],[Menge t P2O5]]/Tabelle111[[#This Row],[Anzahl Lieferscheine]]</f>
        <v>0.1012942857142857</v>
      </c>
    </row>
    <row r="8761" spans="1:14" x14ac:dyDescent="0.2">
      <c r="A8761" s="2" t="s">
        <v>34</v>
      </c>
      <c r="B8761" s="2" t="s">
        <v>33</v>
      </c>
      <c r="C8761" s="2" t="s">
        <v>63</v>
      </c>
      <c r="D8761" s="2" t="s">
        <v>63</v>
      </c>
      <c r="E8761" s="2" t="s">
        <v>63</v>
      </c>
      <c r="F8761" s="2" t="s">
        <v>61</v>
      </c>
      <c r="G8761" s="1">
        <v>641.54999999999995</v>
      </c>
      <c r="H8761" s="1">
        <v>501.55</v>
      </c>
      <c r="I8761" s="4">
        <v>1</v>
      </c>
      <c r="J8761" s="2" t="s">
        <v>73</v>
      </c>
      <c r="K8761" s="1">
        <f>Tabelle111[[#This Row],[Menge kg Nges]]/1000</f>
        <v>0.64154999999999995</v>
      </c>
      <c r="L8761" s="1">
        <f>Tabelle111[[#This Row],[Menge kg P2O5]]/1000</f>
        <v>0.50155000000000005</v>
      </c>
      <c r="M8761" s="1">
        <f>Tabelle111[[#This Row],[Menge t Nges]]/Tabelle111[[#This Row],[Anzahl Lieferscheine]]</f>
        <v>0.64154999999999995</v>
      </c>
      <c r="N8761" s="1">
        <f>Tabelle111[[#This Row],[Menge t P2O5]]/Tabelle111[[#This Row],[Anzahl Lieferscheine]]</f>
        <v>0.50155000000000005</v>
      </c>
    </row>
    <row r="8762" spans="1:14" x14ac:dyDescent="0.2">
      <c r="A8762" s="2" t="s">
        <v>34</v>
      </c>
      <c r="B8762" s="2" t="s">
        <v>48</v>
      </c>
      <c r="C8762" s="2" t="s">
        <v>6</v>
      </c>
      <c r="D8762" s="2" t="s">
        <v>15</v>
      </c>
      <c r="E8762" s="2" t="s">
        <v>8</v>
      </c>
      <c r="F8762" s="2" t="s">
        <v>61</v>
      </c>
      <c r="G8762" s="1">
        <v>1579.5</v>
      </c>
      <c r="H8762" s="1">
        <v>1012.5</v>
      </c>
      <c r="I8762" s="4">
        <v>5</v>
      </c>
      <c r="J8762" s="2" t="s">
        <v>73</v>
      </c>
      <c r="K8762" s="1">
        <f>Tabelle111[[#This Row],[Menge kg Nges]]/1000</f>
        <v>1.5794999999999999</v>
      </c>
      <c r="L8762" s="1">
        <f>Tabelle111[[#This Row],[Menge kg P2O5]]/1000</f>
        <v>1.0125</v>
      </c>
      <c r="M8762" s="1">
        <f>Tabelle111[[#This Row],[Menge t Nges]]/Tabelle111[[#This Row],[Anzahl Lieferscheine]]</f>
        <v>0.31589999999999996</v>
      </c>
      <c r="N8762" s="1">
        <f>Tabelle111[[#This Row],[Menge t P2O5]]/Tabelle111[[#This Row],[Anzahl Lieferscheine]]</f>
        <v>0.20249999999999999</v>
      </c>
    </row>
    <row r="8763" spans="1:14" x14ac:dyDescent="0.2">
      <c r="A8763" s="2" t="s">
        <v>34</v>
      </c>
      <c r="B8763" s="2" t="s">
        <v>48</v>
      </c>
      <c r="C8763" s="2" t="s">
        <v>25</v>
      </c>
      <c r="D8763" s="2" t="s">
        <v>25</v>
      </c>
      <c r="E8763" s="2" t="s">
        <v>26</v>
      </c>
      <c r="F8763" s="2" t="s">
        <v>61</v>
      </c>
      <c r="G8763" s="1">
        <v>1835.6</v>
      </c>
      <c r="H8763" s="1">
        <v>939.47</v>
      </c>
      <c r="I8763" s="4">
        <v>8</v>
      </c>
      <c r="J8763" s="2" t="s">
        <v>73</v>
      </c>
      <c r="K8763" s="1">
        <f>Tabelle111[[#This Row],[Menge kg Nges]]/1000</f>
        <v>1.8355999999999999</v>
      </c>
      <c r="L8763" s="1">
        <f>Tabelle111[[#This Row],[Menge kg P2O5]]/1000</f>
        <v>0.93947000000000003</v>
      </c>
      <c r="M8763" s="1">
        <f>Tabelle111[[#This Row],[Menge t Nges]]/Tabelle111[[#This Row],[Anzahl Lieferscheine]]</f>
        <v>0.22944999999999999</v>
      </c>
      <c r="N8763" s="1">
        <f>Tabelle111[[#This Row],[Menge t P2O5]]/Tabelle111[[#This Row],[Anzahl Lieferscheine]]</f>
        <v>0.11743375</v>
      </c>
    </row>
    <row r="8764" spans="1:14" x14ac:dyDescent="0.2">
      <c r="A8764" s="2" t="s">
        <v>34</v>
      </c>
      <c r="B8764" s="2" t="s">
        <v>49</v>
      </c>
      <c r="C8764" s="2" t="s">
        <v>6</v>
      </c>
      <c r="D8764" s="2" t="s">
        <v>15</v>
      </c>
      <c r="E8764" s="2" t="s">
        <v>18</v>
      </c>
      <c r="F8764" s="2" t="s">
        <v>61</v>
      </c>
      <c r="G8764" s="1">
        <v>453.6</v>
      </c>
      <c r="H8764" s="1">
        <v>367.2</v>
      </c>
      <c r="I8764" s="4">
        <v>1</v>
      </c>
      <c r="J8764" s="2" t="s">
        <v>73</v>
      </c>
      <c r="K8764" s="1">
        <f>Tabelle111[[#This Row],[Menge kg Nges]]/1000</f>
        <v>0.4536</v>
      </c>
      <c r="L8764" s="1">
        <f>Tabelle111[[#This Row],[Menge kg P2O5]]/1000</f>
        <v>0.36719999999999997</v>
      </c>
      <c r="M8764" s="1">
        <f>Tabelle111[[#This Row],[Menge t Nges]]/Tabelle111[[#This Row],[Anzahl Lieferscheine]]</f>
        <v>0.4536</v>
      </c>
      <c r="N8764" s="1">
        <f>Tabelle111[[#This Row],[Menge t P2O5]]/Tabelle111[[#This Row],[Anzahl Lieferscheine]]</f>
        <v>0.36719999999999997</v>
      </c>
    </row>
    <row r="8765" spans="1:14" x14ac:dyDescent="0.2">
      <c r="A8765" s="2" t="s">
        <v>34</v>
      </c>
      <c r="B8765" s="2" t="s">
        <v>46</v>
      </c>
      <c r="C8765" s="2" t="s">
        <v>6</v>
      </c>
      <c r="D8765" s="2" t="s">
        <v>7</v>
      </c>
      <c r="E8765" s="2" t="s">
        <v>13</v>
      </c>
      <c r="F8765" s="2" t="s">
        <v>61</v>
      </c>
      <c r="G8765" s="1">
        <v>392.08</v>
      </c>
      <c r="H8765" s="1">
        <v>194.48</v>
      </c>
      <c r="I8765" s="4">
        <v>1</v>
      </c>
      <c r="J8765" s="2" t="s">
        <v>73</v>
      </c>
      <c r="K8765" s="1">
        <f>Tabelle111[[#This Row],[Menge kg Nges]]/1000</f>
        <v>0.39207999999999998</v>
      </c>
      <c r="L8765" s="1">
        <f>Tabelle111[[#This Row],[Menge kg P2O5]]/1000</f>
        <v>0.19447999999999999</v>
      </c>
      <c r="M8765" s="1">
        <f>Tabelle111[[#This Row],[Menge t Nges]]/Tabelle111[[#This Row],[Anzahl Lieferscheine]]</f>
        <v>0.39207999999999998</v>
      </c>
      <c r="N8765" s="1">
        <f>Tabelle111[[#This Row],[Menge t P2O5]]/Tabelle111[[#This Row],[Anzahl Lieferscheine]]</f>
        <v>0.19447999999999999</v>
      </c>
    </row>
    <row r="8766" spans="1:14" x14ac:dyDescent="0.2">
      <c r="A8766" s="2" t="s">
        <v>34</v>
      </c>
      <c r="B8766" s="2" t="s">
        <v>46</v>
      </c>
      <c r="C8766" s="2" t="s">
        <v>6</v>
      </c>
      <c r="D8766" s="2" t="s">
        <v>15</v>
      </c>
      <c r="E8766" s="2" t="s">
        <v>8</v>
      </c>
      <c r="F8766" s="2" t="s">
        <v>61</v>
      </c>
      <c r="G8766" s="1">
        <v>262.5</v>
      </c>
      <c r="H8766" s="1">
        <v>210</v>
      </c>
      <c r="I8766" s="4">
        <v>1</v>
      </c>
      <c r="J8766" s="2" t="s">
        <v>73</v>
      </c>
      <c r="K8766" s="1">
        <f>Tabelle111[[#This Row],[Menge kg Nges]]/1000</f>
        <v>0.26250000000000001</v>
      </c>
      <c r="L8766" s="1">
        <f>Tabelle111[[#This Row],[Menge kg P2O5]]/1000</f>
        <v>0.21</v>
      </c>
      <c r="M8766" s="1">
        <f>Tabelle111[[#This Row],[Menge t Nges]]/Tabelle111[[#This Row],[Anzahl Lieferscheine]]</f>
        <v>0.26250000000000001</v>
      </c>
      <c r="N8766" s="1">
        <f>Tabelle111[[#This Row],[Menge t P2O5]]/Tabelle111[[#This Row],[Anzahl Lieferscheine]]</f>
        <v>0.21</v>
      </c>
    </row>
    <row r="8767" spans="1:14" x14ac:dyDescent="0.2">
      <c r="A8767" s="2" t="s">
        <v>34</v>
      </c>
      <c r="B8767" s="2" t="s">
        <v>46</v>
      </c>
      <c r="C8767" s="2" t="s">
        <v>6</v>
      </c>
      <c r="D8767" s="2" t="s">
        <v>15</v>
      </c>
      <c r="E8767" s="2" t="s">
        <v>18</v>
      </c>
      <c r="F8767" s="2" t="s">
        <v>61</v>
      </c>
      <c r="G8767" s="1">
        <v>5419.4</v>
      </c>
      <c r="H8767" s="1">
        <v>4266.8</v>
      </c>
      <c r="I8767" s="4">
        <v>8</v>
      </c>
      <c r="J8767" s="2" t="s">
        <v>73</v>
      </c>
      <c r="K8767" s="1">
        <f>Tabelle111[[#This Row],[Menge kg Nges]]/1000</f>
        <v>5.4193999999999996</v>
      </c>
      <c r="L8767" s="1">
        <f>Tabelle111[[#This Row],[Menge kg P2O5]]/1000</f>
        <v>4.2667999999999999</v>
      </c>
      <c r="M8767" s="1">
        <f>Tabelle111[[#This Row],[Menge t Nges]]/Tabelle111[[#This Row],[Anzahl Lieferscheine]]</f>
        <v>0.67742499999999994</v>
      </c>
      <c r="N8767" s="1">
        <f>Tabelle111[[#This Row],[Menge t P2O5]]/Tabelle111[[#This Row],[Anzahl Lieferscheine]]</f>
        <v>0.53334999999999999</v>
      </c>
    </row>
    <row r="8768" spans="1:14" x14ac:dyDescent="0.2">
      <c r="A8768" s="2" t="s">
        <v>34</v>
      </c>
      <c r="B8768" s="2" t="s">
        <v>46</v>
      </c>
      <c r="C8768" s="2" t="s">
        <v>6</v>
      </c>
      <c r="D8768" s="2" t="s">
        <v>15</v>
      </c>
      <c r="E8768" s="2" t="s">
        <v>21</v>
      </c>
      <c r="F8768" s="2" t="s">
        <v>61</v>
      </c>
      <c r="G8768" s="1">
        <v>7866.1799999999985</v>
      </c>
      <c r="H8768" s="1">
        <v>4573.3799999999992</v>
      </c>
      <c r="I8768" s="4">
        <v>13</v>
      </c>
      <c r="J8768" s="2" t="s">
        <v>73</v>
      </c>
      <c r="K8768" s="1">
        <f>Tabelle111[[#This Row],[Menge kg Nges]]/1000</f>
        <v>7.8661799999999982</v>
      </c>
      <c r="L8768" s="1">
        <f>Tabelle111[[#This Row],[Menge kg P2O5]]/1000</f>
        <v>4.5733799999999993</v>
      </c>
      <c r="M8768" s="1">
        <f>Tabelle111[[#This Row],[Menge t Nges]]/Tabelle111[[#This Row],[Anzahl Lieferscheine]]</f>
        <v>0.6050907692307691</v>
      </c>
      <c r="N8768" s="1">
        <f>Tabelle111[[#This Row],[Menge t P2O5]]/Tabelle111[[#This Row],[Anzahl Lieferscheine]]</f>
        <v>0.3517984615384615</v>
      </c>
    </row>
    <row r="8769" spans="1:14" x14ac:dyDescent="0.2">
      <c r="A8769" s="2" t="s">
        <v>34</v>
      </c>
      <c r="B8769" s="2" t="s">
        <v>46</v>
      </c>
      <c r="C8769" s="2" t="s">
        <v>6</v>
      </c>
      <c r="D8769" s="2" t="s">
        <v>15</v>
      </c>
      <c r="E8769" s="2" t="s">
        <v>9</v>
      </c>
      <c r="F8769" s="2" t="s">
        <v>61</v>
      </c>
      <c r="G8769" s="1">
        <v>224.7</v>
      </c>
      <c r="H8769" s="1">
        <v>99.75</v>
      </c>
      <c r="I8769" s="4">
        <v>1</v>
      </c>
      <c r="J8769" s="2" t="s">
        <v>73</v>
      </c>
      <c r="K8769" s="1">
        <f>Tabelle111[[#This Row],[Menge kg Nges]]/1000</f>
        <v>0.22469999999999998</v>
      </c>
      <c r="L8769" s="1">
        <f>Tabelle111[[#This Row],[Menge kg P2O5]]/1000</f>
        <v>9.9750000000000005E-2</v>
      </c>
      <c r="M8769" s="1">
        <f>Tabelle111[[#This Row],[Menge t Nges]]/Tabelle111[[#This Row],[Anzahl Lieferscheine]]</f>
        <v>0.22469999999999998</v>
      </c>
      <c r="N8769" s="1">
        <f>Tabelle111[[#This Row],[Menge t P2O5]]/Tabelle111[[#This Row],[Anzahl Lieferscheine]]</f>
        <v>9.9750000000000005E-2</v>
      </c>
    </row>
    <row r="8770" spans="1:14" x14ac:dyDescent="0.2">
      <c r="A8770" s="2" t="s">
        <v>34</v>
      </c>
      <c r="B8770" s="2" t="s">
        <v>46</v>
      </c>
      <c r="C8770" s="2" t="s">
        <v>6</v>
      </c>
      <c r="D8770" s="2" t="s">
        <v>15</v>
      </c>
      <c r="E8770" s="2" t="s">
        <v>13</v>
      </c>
      <c r="F8770" s="2" t="s">
        <v>61</v>
      </c>
      <c r="G8770" s="1">
        <v>190.75</v>
      </c>
      <c r="H8770" s="1">
        <v>172.9</v>
      </c>
      <c r="I8770" s="4">
        <v>1</v>
      </c>
      <c r="J8770" s="2" t="s">
        <v>73</v>
      </c>
      <c r="K8770" s="1">
        <f>Tabelle111[[#This Row],[Menge kg Nges]]/1000</f>
        <v>0.19075</v>
      </c>
      <c r="L8770" s="1">
        <f>Tabelle111[[#This Row],[Menge kg P2O5]]/1000</f>
        <v>0.1729</v>
      </c>
      <c r="M8770" s="1">
        <f>Tabelle111[[#This Row],[Menge t Nges]]/Tabelle111[[#This Row],[Anzahl Lieferscheine]]</f>
        <v>0.19075</v>
      </c>
      <c r="N8770" s="1">
        <f>Tabelle111[[#This Row],[Menge t P2O5]]/Tabelle111[[#This Row],[Anzahl Lieferscheine]]</f>
        <v>0.1729</v>
      </c>
    </row>
    <row r="8771" spans="1:14" x14ac:dyDescent="0.2">
      <c r="A8771" s="2" t="s">
        <v>34</v>
      </c>
      <c r="B8771" s="2" t="s">
        <v>46</v>
      </c>
      <c r="C8771" s="2" t="s">
        <v>25</v>
      </c>
      <c r="D8771" s="2" t="s">
        <v>25</v>
      </c>
      <c r="E8771" s="2" t="s">
        <v>26</v>
      </c>
      <c r="F8771" s="2" t="s">
        <v>61</v>
      </c>
      <c r="G8771" s="1">
        <v>1315.19</v>
      </c>
      <c r="H8771" s="1">
        <v>1137.1600000000001</v>
      </c>
      <c r="I8771" s="4">
        <v>6</v>
      </c>
      <c r="J8771" s="2" t="s">
        <v>73</v>
      </c>
      <c r="K8771" s="1">
        <f>Tabelle111[[#This Row],[Menge kg Nges]]/1000</f>
        <v>1.3151900000000001</v>
      </c>
      <c r="L8771" s="1">
        <f>Tabelle111[[#This Row],[Menge kg P2O5]]/1000</f>
        <v>1.1371600000000002</v>
      </c>
      <c r="M8771" s="1">
        <f>Tabelle111[[#This Row],[Menge t Nges]]/Tabelle111[[#This Row],[Anzahl Lieferscheine]]</f>
        <v>0.21919833333333336</v>
      </c>
      <c r="N8771" s="1">
        <f>Tabelle111[[#This Row],[Menge t P2O5]]/Tabelle111[[#This Row],[Anzahl Lieferscheine]]</f>
        <v>0.1895266666666667</v>
      </c>
    </row>
    <row r="8772" spans="1:14" x14ac:dyDescent="0.2">
      <c r="A8772" s="2" t="s">
        <v>34</v>
      </c>
      <c r="B8772" s="2" t="s">
        <v>46</v>
      </c>
      <c r="C8772" s="2" t="s">
        <v>63</v>
      </c>
      <c r="D8772" s="2" t="s">
        <v>63</v>
      </c>
      <c r="E8772" s="2" t="s">
        <v>63</v>
      </c>
      <c r="F8772" s="2" t="s">
        <v>61</v>
      </c>
      <c r="G8772" s="1">
        <v>455</v>
      </c>
      <c r="H8772" s="1">
        <v>525</v>
      </c>
      <c r="I8772" s="4">
        <v>1</v>
      </c>
      <c r="J8772" s="2" t="s">
        <v>73</v>
      </c>
      <c r="K8772" s="1">
        <f>Tabelle111[[#This Row],[Menge kg Nges]]/1000</f>
        <v>0.45500000000000002</v>
      </c>
      <c r="L8772" s="1">
        <f>Tabelle111[[#This Row],[Menge kg P2O5]]/1000</f>
        <v>0.52500000000000002</v>
      </c>
      <c r="M8772" s="1">
        <f>Tabelle111[[#This Row],[Menge t Nges]]/Tabelle111[[#This Row],[Anzahl Lieferscheine]]</f>
        <v>0.45500000000000002</v>
      </c>
      <c r="N8772" s="1">
        <f>Tabelle111[[#This Row],[Menge t P2O5]]/Tabelle111[[#This Row],[Anzahl Lieferscheine]]</f>
        <v>0.52500000000000002</v>
      </c>
    </row>
    <row r="8773" spans="1:14" x14ac:dyDescent="0.2">
      <c r="A8773" s="2" t="s">
        <v>34</v>
      </c>
      <c r="B8773" s="2" t="s">
        <v>34</v>
      </c>
      <c r="C8773" s="2" t="s">
        <v>6</v>
      </c>
      <c r="D8773" s="2" t="s">
        <v>7</v>
      </c>
      <c r="E8773" s="2" t="s">
        <v>8</v>
      </c>
      <c r="F8773" s="2" t="s">
        <v>61</v>
      </c>
      <c r="G8773" s="1">
        <v>298967.52000000008</v>
      </c>
      <c r="H8773" s="1">
        <v>119952.16999999998</v>
      </c>
      <c r="I8773" s="4">
        <v>402</v>
      </c>
      <c r="J8773" s="2" t="s">
        <v>73</v>
      </c>
      <c r="K8773" s="1">
        <f>Tabelle111[[#This Row],[Menge kg Nges]]/1000</f>
        <v>298.96752000000009</v>
      </c>
      <c r="L8773" s="1">
        <f>Tabelle111[[#This Row],[Menge kg P2O5]]/1000</f>
        <v>119.95216999999998</v>
      </c>
      <c r="M8773" s="1">
        <f>Tabelle111[[#This Row],[Menge t Nges]]/Tabelle111[[#This Row],[Anzahl Lieferscheine]]</f>
        <v>0.74370029850746289</v>
      </c>
      <c r="N8773" s="1">
        <f>Tabelle111[[#This Row],[Menge t P2O5]]/Tabelle111[[#This Row],[Anzahl Lieferscheine]]</f>
        <v>0.29838848258706463</v>
      </c>
    </row>
    <row r="8774" spans="1:14" x14ac:dyDescent="0.2">
      <c r="A8774" s="2" t="s">
        <v>34</v>
      </c>
      <c r="B8774" s="2" t="s">
        <v>34</v>
      </c>
      <c r="C8774" s="2" t="s">
        <v>6</v>
      </c>
      <c r="D8774" s="2" t="s">
        <v>7</v>
      </c>
      <c r="E8774" s="2" t="s">
        <v>9</v>
      </c>
      <c r="F8774" s="2" t="s">
        <v>61</v>
      </c>
      <c r="G8774" s="1">
        <v>192021.35999999984</v>
      </c>
      <c r="H8774" s="1">
        <v>83130.720000000016</v>
      </c>
      <c r="I8774" s="4">
        <v>445</v>
      </c>
      <c r="J8774" s="2" t="s">
        <v>73</v>
      </c>
      <c r="K8774" s="1">
        <f>Tabelle111[[#This Row],[Menge kg Nges]]/1000</f>
        <v>192.02135999999985</v>
      </c>
      <c r="L8774" s="1">
        <f>Tabelle111[[#This Row],[Menge kg P2O5]]/1000</f>
        <v>83.130720000000011</v>
      </c>
      <c r="M8774" s="1">
        <f>Tabelle111[[#This Row],[Menge t Nges]]/Tabelle111[[#This Row],[Anzahl Lieferscheine]]</f>
        <v>0.43150867415730304</v>
      </c>
      <c r="N8774" s="1">
        <f>Tabelle111[[#This Row],[Menge t P2O5]]/Tabelle111[[#This Row],[Anzahl Lieferscheine]]</f>
        <v>0.18681060674157307</v>
      </c>
    </row>
    <row r="8775" spans="1:14" x14ac:dyDescent="0.2">
      <c r="A8775" s="2" t="s">
        <v>34</v>
      </c>
      <c r="B8775" s="2" t="s">
        <v>34</v>
      </c>
      <c r="C8775" s="2" t="s">
        <v>6</v>
      </c>
      <c r="D8775" s="2" t="s">
        <v>7</v>
      </c>
      <c r="E8775" s="2" t="s">
        <v>10</v>
      </c>
      <c r="F8775" s="2" t="s">
        <v>61</v>
      </c>
      <c r="G8775" s="1">
        <v>15175.99</v>
      </c>
      <c r="H8775" s="1">
        <v>5801.0300000000007</v>
      </c>
      <c r="I8775" s="4">
        <v>24</v>
      </c>
      <c r="J8775" s="2" t="s">
        <v>73</v>
      </c>
      <c r="K8775" s="1">
        <f>Tabelle111[[#This Row],[Menge kg Nges]]/1000</f>
        <v>15.175990000000001</v>
      </c>
      <c r="L8775" s="1">
        <f>Tabelle111[[#This Row],[Menge kg P2O5]]/1000</f>
        <v>5.8010300000000008</v>
      </c>
      <c r="M8775" s="1">
        <f>Tabelle111[[#This Row],[Menge t Nges]]/Tabelle111[[#This Row],[Anzahl Lieferscheine]]</f>
        <v>0.63233291666666669</v>
      </c>
      <c r="N8775" s="1">
        <f>Tabelle111[[#This Row],[Menge t P2O5]]/Tabelle111[[#This Row],[Anzahl Lieferscheine]]</f>
        <v>0.24170958333333337</v>
      </c>
    </row>
    <row r="8776" spans="1:14" x14ac:dyDescent="0.2">
      <c r="A8776" s="2" t="s">
        <v>34</v>
      </c>
      <c r="B8776" s="2" t="s">
        <v>34</v>
      </c>
      <c r="C8776" s="2" t="s">
        <v>6</v>
      </c>
      <c r="D8776" s="2" t="s">
        <v>7</v>
      </c>
      <c r="E8776" s="2" t="s">
        <v>11</v>
      </c>
      <c r="F8776" s="2" t="s">
        <v>61</v>
      </c>
      <c r="G8776" s="1">
        <v>349896.22000000026</v>
      </c>
      <c r="H8776" s="1">
        <v>160546.97000000003</v>
      </c>
      <c r="I8776" s="4">
        <v>1052</v>
      </c>
      <c r="J8776" s="2" t="s">
        <v>73</v>
      </c>
      <c r="K8776" s="1">
        <f>Tabelle111[[#This Row],[Menge kg Nges]]/1000</f>
        <v>349.89622000000026</v>
      </c>
      <c r="L8776" s="1">
        <f>Tabelle111[[#This Row],[Menge kg P2O5]]/1000</f>
        <v>160.54697000000004</v>
      </c>
      <c r="M8776" s="1">
        <f>Tabelle111[[#This Row],[Menge t Nges]]/Tabelle111[[#This Row],[Anzahl Lieferscheine]]</f>
        <v>0.33260096958174928</v>
      </c>
      <c r="N8776" s="1">
        <f>Tabelle111[[#This Row],[Menge t P2O5]]/Tabelle111[[#This Row],[Anzahl Lieferscheine]]</f>
        <v>0.1526111882129278</v>
      </c>
    </row>
    <row r="8777" spans="1:14" x14ac:dyDescent="0.2">
      <c r="A8777" s="2" t="s">
        <v>34</v>
      </c>
      <c r="B8777" s="2" t="s">
        <v>34</v>
      </c>
      <c r="C8777" s="2" t="s">
        <v>6</v>
      </c>
      <c r="D8777" s="2" t="s">
        <v>7</v>
      </c>
      <c r="E8777" s="2" t="s">
        <v>12</v>
      </c>
      <c r="F8777" s="2" t="s">
        <v>61</v>
      </c>
      <c r="G8777" s="1">
        <v>321341.87999999989</v>
      </c>
      <c r="H8777" s="1">
        <v>136382.62999999992</v>
      </c>
      <c r="I8777" s="4">
        <v>883</v>
      </c>
      <c r="J8777" s="2" t="s">
        <v>73</v>
      </c>
      <c r="K8777" s="1">
        <f>Tabelle111[[#This Row],[Menge kg Nges]]/1000</f>
        <v>321.34187999999989</v>
      </c>
      <c r="L8777" s="1">
        <f>Tabelle111[[#This Row],[Menge kg P2O5]]/1000</f>
        <v>136.38262999999992</v>
      </c>
      <c r="M8777" s="1">
        <f>Tabelle111[[#This Row],[Menge t Nges]]/Tabelle111[[#This Row],[Anzahl Lieferscheine]]</f>
        <v>0.36392058890147211</v>
      </c>
      <c r="N8777" s="1">
        <f>Tabelle111[[#This Row],[Menge t P2O5]]/Tabelle111[[#This Row],[Anzahl Lieferscheine]]</f>
        <v>0.15445371460928645</v>
      </c>
    </row>
    <row r="8778" spans="1:14" x14ac:dyDescent="0.2">
      <c r="A8778" s="2" t="s">
        <v>34</v>
      </c>
      <c r="B8778" s="2" t="s">
        <v>34</v>
      </c>
      <c r="C8778" s="2" t="s">
        <v>6</v>
      </c>
      <c r="D8778" s="2" t="s">
        <v>7</v>
      </c>
      <c r="E8778" s="2" t="s">
        <v>13</v>
      </c>
      <c r="F8778" s="2" t="s">
        <v>61</v>
      </c>
      <c r="G8778" s="1">
        <v>175271.78999999998</v>
      </c>
      <c r="H8778" s="1">
        <v>96308.410000000018</v>
      </c>
      <c r="I8778" s="4">
        <v>565</v>
      </c>
      <c r="J8778" s="2" t="s">
        <v>73</v>
      </c>
      <c r="K8778" s="1">
        <f>Tabelle111[[#This Row],[Menge kg Nges]]/1000</f>
        <v>175.27178999999998</v>
      </c>
      <c r="L8778" s="1">
        <f>Tabelle111[[#This Row],[Menge kg P2O5]]/1000</f>
        <v>96.308410000000023</v>
      </c>
      <c r="M8778" s="1">
        <f>Tabelle111[[#This Row],[Menge t Nges]]/Tabelle111[[#This Row],[Anzahl Lieferscheine]]</f>
        <v>0.31021555752212387</v>
      </c>
      <c r="N8778" s="1">
        <f>Tabelle111[[#This Row],[Menge t P2O5]]/Tabelle111[[#This Row],[Anzahl Lieferscheine]]</f>
        <v>0.17045736283185844</v>
      </c>
    </row>
    <row r="8779" spans="1:14" x14ac:dyDescent="0.2">
      <c r="A8779" s="2" t="s">
        <v>34</v>
      </c>
      <c r="B8779" s="2" t="s">
        <v>34</v>
      </c>
      <c r="C8779" s="2" t="s">
        <v>6</v>
      </c>
      <c r="D8779" s="2" t="s">
        <v>7</v>
      </c>
      <c r="E8779" s="2" t="s">
        <v>14</v>
      </c>
      <c r="F8779" s="2" t="s">
        <v>61</v>
      </c>
      <c r="G8779" s="1">
        <v>179415.24999999988</v>
      </c>
      <c r="H8779" s="1">
        <v>85132.14</v>
      </c>
      <c r="I8779" s="4">
        <v>479</v>
      </c>
      <c r="J8779" s="2" t="s">
        <v>73</v>
      </c>
      <c r="K8779" s="1">
        <f>Tabelle111[[#This Row],[Menge kg Nges]]/1000</f>
        <v>179.41524999999987</v>
      </c>
      <c r="L8779" s="1">
        <f>Tabelle111[[#This Row],[Menge kg P2O5]]/1000</f>
        <v>85.132139999999993</v>
      </c>
      <c r="M8779" s="1">
        <f>Tabelle111[[#This Row],[Menge t Nges]]/Tabelle111[[#This Row],[Anzahl Lieferscheine]]</f>
        <v>0.37456210855949867</v>
      </c>
      <c r="N8779" s="1">
        <f>Tabelle111[[#This Row],[Menge t P2O5]]/Tabelle111[[#This Row],[Anzahl Lieferscheine]]</f>
        <v>0.17772889352818369</v>
      </c>
    </row>
    <row r="8780" spans="1:14" x14ac:dyDescent="0.2">
      <c r="A8780" s="2" t="s">
        <v>34</v>
      </c>
      <c r="B8780" s="2" t="s">
        <v>34</v>
      </c>
      <c r="C8780" s="2" t="s">
        <v>6</v>
      </c>
      <c r="D8780" s="2" t="s">
        <v>15</v>
      </c>
      <c r="E8780" s="2" t="s">
        <v>8</v>
      </c>
      <c r="F8780" s="2" t="s">
        <v>61</v>
      </c>
      <c r="G8780" s="1">
        <v>20439.880000000005</v>
      </c>
      <c r="H8780" s="1">
        <v>12990.869999999999</v>
      </c>
      <c r="I8780" s="4">
        <v>56</v>
      </c>
      <c r="J8780" s="2" t="s">
        <v>73</v>
      </c>
      <c r="K8780" s="1">
        <f>Tabelle111[[#This Row],[Menge kg Nges]]/1000</f>
        <v>20.439880000000006</v>
      </c>
      <c r="L8780" s="1">
        <f>Tabelle111[[#This Row],[Menge kg P2O5]]/1000</f>
        <v>12.990869999999999</v>
      </c>
      <c r="M8780" s="1">
        <f>Tabelle111[[#This Row],[Menge t Nges]]/Tabelle111[[#This Row],[Anzahl Lieferscheine]]</f>
        <v>0.36499785714285726</v>
      </c>
      <c r="N8780" s="1">
        <f>Tabelle111[[#This Row],[Menge t P2O5]]/Tabelle111[[#This Row],[Anzahl Lieferscheine]]</f>
        <v>0.2319798214285714</v>
      </c>
    </row>
    <row r="8781" spans="1:14" x14ac:dyDescent="0.2">
      <c r="A8781" s="2" t="s">
        <v>34</v>
      </c>
      <c r="B8781" s="2" t="s">
        <v>34</v>
      </c>
      <c r="C8781" s="2" t="s">
        <v>6</v>
      </c>
      <c r="D8781" s="2" t="s">
        <v>15</v>
      </c>
      <c r="E8781" s="2" t="s">
        <v>17</v>
      </c>
      <c r="F8781" s="2" t="s">
        <v>61</v>
      </c>
      <c r="G8781" s="1">
        <v>19459.219999999998</v>
      </c>
      <c r="H8781" s="1">
        <v>9540.82</v>
      </c>
      <c r="I8781" s="4">
        <v>91</v>
      </c>
      <c r="J8781" s="2" t="s">
        <v>73</v>
      </c>
      <c r="K8781" s="1">
        <f>Tabelle111[[#This Row],[Menge kg Nges]]/1000</f>
        <v>19.459219999999998</v>
      </c>
      <c r="L8781" s="1">
        <f>Tabelle111[[#This Row],[Menge kg P2O5]]/1000</f>
        <v>9.5408200000000001</v>
      </c>
      <c r="M8781" s="1">
        <f>Tabelle111[[#This Row],[Menge t Nges]]/Tabelle111[[#This Row],[Anzahl Lieferscheine]]</f>
        <v>0.21383758241758241</v>
      </c>
      <c r="N8781" s="1">
        <f>Tabelle111[[#This Row],[Menge t P2O5]]/Tabelle111[[#This Row],[Anzahl Lieferscheine]]</f>
        <v>0.10484417582417582</v>
      </c>
    </row>
    <row r="8782" spans="1:14" x14ac:dyDescent="0.2">
      <c r="A8782" s="2" t="s">
        <v>34</v>
      </c>
      <c r="B8782" s="2" t="s">
        <v>34</v>
      </c>
      <c r="C8782" s="2" t="s">
        <v>6</v>
      </c>
      <c r="D8782" s="2" t="s">
        <v>15</v>
      </c>
      <c r="E8782" s="2" t="s">
        <v>35</v>
      </c>
      <c r="F8782" s="2" t="s">
        <v>61</v>
      </c>
      <c r="G8782" s="1">
        <v>84.32</v>
      </c>
      <c r="H8782" s="1">
        <v>65.28</v>
      </c>
      <c r="I8782" s="4">
        <v>2</v>
      </c>
      <c r="J8782" s="2" t="s">
        <v>73</v>
      </c>
      <c r="K8782" s="1">
        <f>Tabelle111[[#This Row],[Menge kg Nges]]/1000</f>
        <v>8.4319999999999992E-2</v>
      </c>
      <c r="L8782" s="1">
        <f>Tabelle111[[#This Row],[Menge kg P2O5]]/1000</f>
        <v>6.5280000000000005E-2</v>
      </c>
      <c r="M8782" s="1">
        <f>Tabelle111[[#This Row],[Menge t Nges]]/Tabelle111[[#This Row],[Anzahl Lieferscheine]]</f>
        <v>4.2159999999999996E-2</v>
      </c>
      <c r="N8782" s="1">
        <f>Tabelle111[[#This Row],[Menge t P2O5]]/Tabelle111[[#This Row],[Anzahl Lieferscheine]]</f>
        <v>3.2640000000000002E-2</v>
      </c>
    </row>
    <row r="8783" spans="1:14" x14ac:dyDescent="0.2">
      <c r="A8783" s="2" t="s">
        <v>34</v>
      </c>
      <c r="B8783" s="2" t="s">
        <v>34</v>
      </c>
      <c r="C8783" s="2" t="s">
        <v>6</v>
      </c>
      <c r="D8783" s="2" t="s">
        <v>15</v>
      </c>
      <c r="E8783" s="2" t="s">
        <v>18</v>
      </c>
      <c r="F8783" s="2" t="s">
        <v>61</v>
      </c>
      <c r="G8783" s="1">
        <v>41937.310000000005</v>
      </c>
      <c r="H8783" s="1">
        <v>30538.779999999995</v>
      </c>
      <c r="I8783" s="4">
        <v>80</v>
      </c>
      <c r="J8783" s="2" t="s">
        <v>73</v>
      </c>
      <c r="K8783" s="1">
        <f>Tabelle111[[#This Row],[Menge kg Nges]]/1000</f>
        <v>41.937310000000004</v>
      </c>
      <c r="L8783" s="1">
        <f>Tabelle111[[#This Row],[Menge kg P2O5]]/1000</f>
        <v>30.538779999999996</v>
      </c>
      <c r="M8783" s="1">
        <f>Tabelle111[[#This Row],[Menge t Nges]]/Tabelle111[[#This Row],[Anzahl Lieferscheine]]</f>
        <v>0.52421637500000007</v>
      </c>
      <c r="N8783" s="1">
        <f>Tabelle111[[#This Row],[Menge t P2O5]]/Tabelle111[[#This Row],[Anzahl Lieferscheine]]</f>
        <v>0.38173474999999996</v>
      </c>
    </row>
    <row r="8784" spans="1:14" x14ac:dyDescent="0.2">
      <c r="A8784" s="2" t="s">
        <v>34</v>
      </c>
      <c r="B8784" s="2" t="s">
        <v>34</v>
      </c>
      <c r="C8784" s="2" t="s">
        <v>6</v>
      </c>
      <c r="D8784" s="2" t="s">
        <v>15</v>
      </c>
      <c r="E8784" s="2" t="s">
        <v>19</v>
      </c>
      <c r="F8784" s="2" t="s">
        <v>61</v>
      </c>
      <c r="G8784" s="1">
        <v>2606.7799999999997</v>
      </c>
      <c r="H8784" s="1">
        <v>2445.54</v>
      </c>
      <c r="I8784" s="4">
        <v>15</v>
      </c>
      <c r="J8784" s="2" t="s">
        <v>73</v>
      </c>
      <c r="K8784" s="1">
        <f>Tabelle111[[#This Row],[Menge kg Nges]]/1000</f>
        <v>2.6067799999999997</v>
      </c>
      <c r="L8784" s="1">
        <f>Tabelle111[[#This Row],[Menge kg P2O5]]/1000</f>
        <v>2.4455399999999998</v>
      </c>
      <c r="M8784" s="1">
        <f>Tabelle111[[#This Row],[Menge t Nges]]/Tabelle111[[#This Row],[Anzahl Lieferscheine]]</f>
        <v>0.17378533333333332</v>
      </c>
      <c r="N8784" s="1">
        <f>Tabelle111[[#This Row],[Menge t P2O5]]/Tabelle111[[#This Row],[Anzahl Lieferscheine]]</f>
        <v>0.16303599999999999</v>
      </c>
    </row>
    <row r="8785" spans="1:14" x14ac:dyDescent="0.2">
      <c r="A8785" s="2" t="s">
        <v>34</v>
      </c>
      <c r="B8785" s="2" t="s">
        <v>34</v>
      </c>
      <c r="C8785" s="2" t="s">
        <v>6</v>
      </c>
      <c r="D8785" s="2" t="s">
        <v>15</v>
      </c>
      <c r="E8785" s="2" t="s">
        <v>20</v>
      </c>
      <c r="F8785" s="2" t="s">
        <v>61</v>
      </c>
      <c r="G8785" s="1">
        <v>15001.429999999997</v>
      </c>
      <c r="H8785" s="1">
        <v>9753.2899999999991</v>
      </c>
      <c r="I8785" s="4">
        <v>190</v>
      </c>
      <c r="J8785" s="2" t="s">
        <v>73</v>
      </c>
      <c r="K8785" s="1">
        <f>Tabelle111[[#This Row],[Menge kg Nges]]/1000</f>
        <v>15.001429999999997</v>
      </c>
      <c r="L8785" s="1">
        <f>Tabelle111[[#This Row],[Menge kg P2O5]]/1000</f>
        <v>9.7532899999999998</v>
      </c>
      <c r="M8785" s="1">
        <f>Tabelle111[[#This Row],[Menge t Nges]]/Tabelle111[[#This Row],[Anzahl Lieferscheine]]</f>
        <v>7.8954894736842085E-2</v>
      </c>
      <c r="N8785" s="1">
        <f>Tabelle111[[#This Row],[Menge t P2O5]]/Tabelle111[[#This Row],[Anzahl Lieferscheine]]</f>
        <v>5.1333105263157895E-2</v>
      </c>
    </row>
    <row r="8786" spans="1:14" x14ac:dyDescent="0.2">
      <c r="A8786" s="2" t="s">
        <v>34</v>
      </c>
      <c r="B8786" s="2" t="s">
        <v>34</v>
      </c>
      <c r="C8786" s="2" t="s">
        <v>6</v>
      </c>
      <c r="D8786" s="2" t="s">
        <v>15</v>
      </c>
      <c r="E8786" s="2" t="s">
        <v>21</v>
      </c>
      <c r="F8786" s="2" t="s">
        <v>61</v>
      </c>
      <c r="G8786" s="1">
        <v>39168.989999999991</v>
      </c>
      <c r="H8786" s="1">
        <v>18670.400000000001</v>
      </c>
      <c r="I8786" s="4">
        <v>92</v>
      </c>
      <c r="J8786" s="2" t="s">
        <v>73</v>
      </c>
      <c r="K8786" s="1">
        <f>Tabelle111[[#This Row],[Menge kg Nges]]/1000</f>
        <v>39.168989999999994</v>
      </c>
      <c r="L8786" s="1">
        <f>Tabelle111[[#This Row],[Menge kg P2O5]]/1000</f>
        <v>18.670400000000001</v>
      </c>
      <c r="M8786" s="1">
        <f>Tabelle111[[#This Row],[Menge t Nges]]/Tabelle111[[#This Row],[Anzahl Lieferscheine]]</f>
        <v>0.42574989130434776</v>
      </c>
      <c r="N8786" s="1">
        <f>Tabelle111[[#This Row],[Menge t P2O5]]/Tabelle111[[#This Row],[Anzahl Lieferscheine]]</f>
        <v>0.20293913043478262</v>
      </c>
    </row>
    <row r="8787" spans="1:14" x14ac:dyDescent="0.2">
      <c r="A8787" s="2" t="s">
        <v>34</v>
      </c>
      <c r="B8787" s="2" t="s">
        <v>34</v>
      </c>
      <c r="C8787" s="2" t="s">
        <v>6</v>
      </c>
      <c r="D8787" s="2" t="s">
        <v>15</v>
      </c>
      <c r="E8787" s="2" t="s">
        <v>9</v>
      </c>
      <c r="F8787" s="2" t="s">
        <v>61</v>
      </c>
      <c r="G8787" s="1">
        <v>48067.510000000038</v>
      </c>
      <c r="H8787" s="1">
        <v>27642.590000000004</v>
      </c>
      <c r="I8787" s="4">
        <v>281</v>
      </c>
      <c r="J8787" s="2" t="s">
        <v>73</v>
      </c>
      <c r="K8787" s="1">
        <f>Tabelle111[[#This Row],[Menge kg Nges]]/1000</f>
        <v>48.067510000000041</v>
      </c>
      <c r="L8787" s="1">
        <f>Tabelle111[[#This Row],[Menge kg P2O5]]/1000</f>
        <v>27.642590000000006</v>
      </c>
      <c r="M8787" s="1">
        <f>Tabelle111[[#This Row],[Menge t Nges]]/Tabelle111[[#This Row],[Anzahl Lieferscheine]]</f>
        <v>0.17105875444839871</v>
      </c>
      <c r="N8787" s="1">
        <f>Tabelle111[[#This Row],[Menge t P2O5]]/Tabelle111[[#This Row],[Anzahl Lieferscheine]]</f>
        <v>9.8372206405693968E-2</v>
      </c>
    </row>
    <row r="8788" spans="1:14" x14ac:dyDescent="0.2">
      <c r="A8788" s="2" t="s">
        <v>34</v>
      </c>
      <c r="B8788" s="2" t="s">
        <v>34</v>
      </c>
      <c r="C8788" s="2" t="s">
        <v>6</v>
      </c>
      <c r="D8788" s="2" t="s">
        <v>15</v>
      </c>
      <c r="E8788" s="2" t="s">
        <v>10</v>
      </c>
      <c r="F8788" s="2" t="s">
        <v>61</v>
      </c>
      <c r="G8788" s="1">
        <v>3563.7499999999995</v>
      </c>
      <c r="H8788" s="1">
        <v>1638.1900000000003</v>
      </c>
      <c r="I8788" s="4">
        <v>15</v>
      </c>
      <c r="J8788" s="2" t="s">
        <v>73</v>
      </c>
      <c r="K8788" s="1">
        <f>Tabelle111[[#This Row],[Menge kg Nges]]/1000</f>
        <v>3.5637499999999998</v>
      </c>
      <c r="L8788" s="1">
        <f>Tabelle111[[#This Row],[Menge kg P2O5]]/1000</f>
        <v>1.6381900000000003</v>
      </c>
      <c r="M8788" s="1">
        <f>Tabelle111[[#This Row],[Menge t Nges]]/Tabelle111[[#This Row],[Anzahl Lieferscheine]]</f>
        <v>0.23758333333333331</v>
      </c>
      <c r="N8788" s="1">
        <f>Tabelle111[[#This Row],[Menge t P2O5]]/Tabelle111[[#This Row],[Anzahl Lieferscheine]]</f>
        <v>0.10921266666666668</v>
      </c>
    </row>
    <row r="8789" spans="1:14" x14ac:dyDescent="0.2">
      <c r="A8789" s="2" t="s">
        <v>34</v>
      </c>
      <c r="B8789" s="2" t="s">
        <v>34</v>
      </c>
      <c r="C8789" s="2" t="s">
        <v>6</v>
      </c>
      <c r="D8789" s="2" t="s">
        <v>15</v>
      </c>
      <c r="E8789" s="2" t="s">
        <v>23</v>
      </c>
      <c r="F8789" s="2" t="s">
        <v>61</v>
      </c>
      <c r="G8789" s="1">
        <v>2858</v>
      </c>
      <c r="H8789" s="1">
        <v>1300.6100000000001</v>
      </c>
      <c r="I8789" s="4">
        <v>19</v>
      </c>
      <c r="J8789" s="2" t="s">
        <v>73</v>
      </c>
      <c r="K8789" s="1">
        <f>Tabelle111[[#This Row],[Menge kg Nges]]/1000</f>
        <v>2.8580000000000001</v>
      </c>
      <c r="L8789" s="1">
        <f>Tabelle111[[#This Row],[Menge kg P2O5]]/1000</f>
        <v>1.30061</v>
      </c>
      <c r="M8789" s="1">
        <f>Tabelle111[[#This Row],[Menge t Nges]]/Tabelle111[[#This Row],[Anzahl Lieferscheine]]</f>
        <v>0.15042105263157896</v>
      </c>
      <c r="N8789" s="1">
        <f>Tabelle111[[#This Row],[Menge t P2O5]]/Tabelle111[[#This Row],[Anzahl Lieferscheine]]</f>
        <v>6.8453157894736841E-2</v>
      </c>
    </row>
    <row r="8790" spans="1:14" x14ac:dyDescent="0.2">
      <c r="A8790" s="2" t="s">
        <v>34</v>
      </c>
      <c r="B8790" s="2" t="s">
        <v>34</v>
      </c>
      <c r="C8790" s="2" t="s">
        <v>6</v>
      </c>
      <c r="D8790" s="2" t="s">
        <v>15</v>
      </c>
      <c r="E8790" s="2" t="s">
        <v>12</v>
      </c>
      <c r="F8790" s="2" t="s">
        <v>61</v>
      </c>
      <c r="G8790" s="1">
        <v>1835.36</v>
      </c>
      <c r="H8790" s="1">
        <v>1222.46</v>
      </c>
      <c r="I8790" s="4">
        <v>10</v>
      </c>
      <c r="J8790" s="2" t="s">
        <v>73</v>
      </c>
      <c r="K8790" s="1">
        <f>Tabelle111[[#This Row],[Menge kg Nges]]/1000</f>
        <v>1.8353599999999999</v>
      </c>
      <c r="L8790" s="1">
        <f>Tabelle111[[#This Row],[Menge kg P2O5]]/1000</f>
        <v>1.2224600000000001</v>
      </c>
      <c r="M8790" s="1">
        <f>Tabelle111[[#This Row],[Menge t Nges]]/Tabelle111[[#This Row],[Anzahl Lieferscheine]]</f>
        <v>0.18353599999999998</v>
      </c>
      <c r="N8790" s="1">
        <f>Tabelle111[[#This Row],[Menge t P2O5]]/Tabelle111[[#This Row],[Anzahl Lieferscheine]]</f>
        <v>0.12224600000000001</v>
      </c>
    </row>
    <row r="8791" spans="1:14" x14ac:dyDescent="0.2">
      <c r="A8791" s="2" t="s">
        <v>34</v>
      </c>
      <c r="B8791" s="2" t="s">
        <v>34</v>
      </c>
      <c r="C8791" s="2" t="s">
        <v>6</v>
      </c>
      <c r="D8791" s="2" t="s">
        <v>15</v>
      </c>
      <c r="E8791" s="2" t="s">
        <v>13</v>
      </c>
      <c r="F8791" s="2" t="s">
        <v>61</v>
      </c>
      <c r="G8791" s="1">
        <v>8886.8900000000012</v>
      </c>
      <c r="H8791" s="1">
        <v>6094.4999999999982</v>
      </c>
      <c r="I8791" s="4">
        <v>30</v>
      </c>
      <c r="J8791" s="2" t="s">
        <v>73</v>
      </c>
      <c r="K8791" s="1">
        <f>Tabelle111[[#This Row],[Menge kg Nges]]/1000</f>
        <v>8.8868900000000011</v>
      </c>
      <c r="L8791" s="1">
        <f>Tabelle111[[#This Row],[Menge kg P2O5]]/1000</f>
        <v>6.0944999999999983</v>
      </c>
      <c r="M8791" s="1">
        <f>Tabelle111[[#This Row],[Menge t Nges]]/Tabelle111[[#This Row],[Anzahl Lieferscheine]]</f>
        <v>0.29622966666666672</v>
      </c>
      <c r="N8791" s="1">
        <f>Tabelle111[[#This Row],[Menge t P2O5]]/Tabelle111[[#This Row],[Anzahl Lieferscheine]]</f>
        <v>0.20314999999999994</v>
      </c>
    </row>
    <row r="8792" spans="1:14" x14ac:dyDescent="0.2">
      <c r="A8792" s="2" t="s">
        <v>34</v>
      </c>
      <c r="B8792" s="2" t="s">
        <v>34</v>
      </c>
      <c r="C8792" s="2" t="s">
        <v>6</v>
      </c>
      <c r="D8792" s="2" t="s">
        <v>15</v>
      </c>
      <c r="E8792" s="2" t="s">
        <v>31</v>
      </c>
      <c r="F8792" s="2" t="s">
        <v>61</v>
      </c>
      <c r="G8792" s="1">
        <v>3993.5</v>
      </c>
      <c r="H8792" s="1">
        <v>1632.0500000000002</v>
      </c>
      <c r="I8792" s="4">
        <v>15</v>
      </c>
      <c r="J8792" s="2" t="s">
        <v>73</v>
      </c>
      <c r="K8792" s="1">
        <f>Tabelle111[[#This Row],[Menge kg Nges]]/1000</f>
        <v>3.9935</v>
      </c>
      <c r="L8792" s="1">
        <f>Tabelle111[[#This Row],[Menge kg P2O5]]/1000</f>
        <v>1.6320500000000002</v>
      </c>
      <c r="M8792" s="1">
        <f>Tabelle111[[#This Row],[Menge t Nges]]/Tabelle111[[#This Row],[Anzahl Lieferscheine]]</f>
        <v>0.26623333333333332</v>
      </c>
      <c r="N8792" s="1">
        <f>Tabelle111[[#This Row],[Menge t P2O5]]/Tabelle111[[#This Row],[Anzahl Lieferscheine]]</f>
        <v>0.10880333333333335</v>
      </c>
    </row>
    <row r="8793" spans="1:14" x14ac:dyDescent="0.2">
      <c r="A8793" s="2" t="s">
        <v>34</v>
      </c>
      <c r="B8793" s="2" t="s">
        <v>34</v>
      </c>
      <c r="C8793" s="2" t="s">
        <v>25</v>
      </c>
      <c r="D8793" s="2" t="s">
        <v>25</v>
      </c>
      <c r="E8793" s="2" t="s">
        <v>26</v>
      </c>
      <c r="F8793" s="2" t="s">
        <v>61</v>
      </c>
      <c r="G8793" s="1">
        <v>97267.900000000009</v>
      </c>
      <c r="H8793" s="1">
        <v>48917.369999999995</v>
      </c>
      <c r="I8793" s="4">
        <v>205</v>
      </c>
      <c r="J8793" s="2" t="s">
        <v>73</v>
      </c>
      <c r="K8793" s="1">
        <f>Tabelle111[[#This Row],[Menge kg Nges]]/1000</f>
        <v>97.267900000000012</v>
      </c>
      <c r="L8793" s="1">
        <f>Tabelle111[[#This Row],[Menge kg P2O5]]/1000</f>
        <v>48.917369999999998</v>
      </c>
      <c r="M8793" s="1">
        <f>Tabelle111[[#This Row],[Menge t Nges]]/Tabelle111[[#This Row],[Anzahl Lieferscheine]]</f>
        <v>0.47447756097560984</v>
      </c>
      <c r="N8793" s="1">
        <f>Tabelle111[[#This Row],[Menge t P2O5]]/Tabelle111[[#This Row],[Anzahl Lieferscheine]]</f>
        <v>0.23862131707317072</v>
      </c>
    </row>
    <row r="8794" spans="1:14" x14ac:dyDescent="0.2">
      <c r="A8794" s="2" t="s">
        <v>34</v>
      </c>
      <c r="B8794" s="2" t="s">
        <v>34</v>
      </c>
      <c r="C8794" s="2" t="s">
        <v>63</v>
      </c>
      <c r="D8794" s="2" t="s">
        <v>63</v>
      </c>
      <c r="E8794" s="2" t="s">
        <v>63</v>
      </c>
      <c r="F8794" s="2" t="s">
        <v>61</v>
      </c>
      <c r="G8794" s="1">
        <v>13525.820000000003</v>
      </c>
      <c r="H8794" s="1">
        <v>10325.950000000001</v>
      </c>
      <c r="I8794" s="4">
        <v>44</v>
      </c>
      <c r="J8794" s="2" t="s">
        <v>73</v>
      </c>
      <c r="K8794" s="1">
        <f>Tabelle111[[#This Row],[Menge kg Nges]]/1000</f>
        <v>13.525820000000003</v>
      </c>
      <c r="L8794" s="1">
        <f>Tabelle111[[#This Row],[Menge kg P2O5]]/1000</f>
        <v>10.325950000000001</v>
      </c>
      <c r="M8794" s="1">
        <f>Tabelle111[[#This Row],[Menge t Nges]]/Tabelle111[[#This Row],[Anzahl Lieferscheine]]</f>
        <v>0.30740500000000009</v>
      </c>
      <c r="N8794" s="1">
        <f>Tabelle111[[#This Row],[Menge t P2O5]]/Tabelle111[[#This Row],[Anzahl Lieferscheine]]</f>
        <v>0.23468068181818183</v>
      </c>
    </row>
    <row r="8795" spans="1:14" x14ac:dyDescent="0.2">
      <c r="A8795" s="2" t="s">
        <v>34</v>
      </c>
      <c r="B8795" s="2" t="s">
        <v>45</v>
      </c>
      <c r="C8795" s="2" t="s">
        <v>6</v>
      </c>
      <c r="D8795" s="2" t="s">
        <v>15</v>
      </c>
      <c r="E8795" s="2" t="s">
        <v>21</v>
      </c>
      <c r="F8795" s="2" t="s">
        <v>61</v>
      </c>
      <c r="G8795" s="1">
        <v>691.2</v>
      </c>
      <c r="H8795" s="1">
        <v>367.2</v>
      </c>
      <c r="I8795" s="4">
        <v>1</v>
      </c>
      <c r="J8795" s="2" t="s">
        <v>73</v>
      </c>
      <c r="K8795" s="1">
        <f>Tabelle111[[#This Row],[Menge kg Nges]]/1000</f>
        <v>0.69120000000000004</v>
      </c>
      <c r="L8795" s="1">
        <f>Tabelle111[[#This Row],[Menge kg P2O5]]/1000</f>
        <v>0.36719999999999997</v>
      </c>
      <c r="M8795" s="1">
        <f>Tabelle111[[#This Row],[Menge t Nges]]/Tabelle111[[#This Row],[Anzahl Lieferscheine]]</f>
        <v>0.69120000000000004</v>
      </c>
      <c r="N8795" s="1">
        <f>Tabelle111[[#This Row],[Menge t P2O5]]/Tabelle111[[#This Row],[Anzahl Lieferscheine]]</f>
        <v>0.36719999999999997</v>
      </c>
    </row>
    <row r="8796" spans="1:14" x14ac:dyDescent="0.2">
      <c r="A8796" s="2" t="s">
        <v>34</v>
      </c>
      <c r="B8796" s="2" t="s">
        <v>51</v>
      </c>
      <c r="C8796" s="2" t="s">
        <v>6</v>
      </c>
      <c r="D8796" s="2" t="s">
        <v>7</v>
      </c>
      <c r="E8796" s="2" t="s">
        <v>8</v>
      </c>
      <c r="F8796" s="2" t="s">
        <v>61</v>
      </c>
      <c r="G8796" s="1">
        <v>282</v>
      </c>
      <c r="H8796" s="1">
        <v>132</v>
      </c>
      <c r="I8796" s="4">
        <v>2</v>
      </c>
      <c r="J8796" s="2" t="s">
        <v>73</v>
      </c>
      <c r="K8796" s="1">
        <f>Tabelle111[[#This Row],[Menge kg Nges]]/1000</f>
        <v>0.28199999999999997</v>
      </c>
      <c r="L8796" s="1">
        <f>Tabelle111[[#This Row],[Menge kg P2O5]]/1000</f>
        <v>0.13200000000000001</v>
      </c>
      <c r="M8796" s="1">
        <f>Tabelle111[[#This Row],[Menge t Nges]]/Tabelle111[[#This Row],[Anzahl Lieferscheine]]</f>
        <v>0.14099999999999999</v>
      </c>
      <c r="N8796" s="1">
        <f>Tabelle111[[#This Row],[Menge t P2O5]]/Tabelle111[[#This Row],[Anzahl Lieferscheine]]</f>
        <v>6.6000000000000003E-2</v>
      </c>
    </row>
    <row r="8797" spans="1:14" x14ac:dyDescent="0.2">
      <c r="A8797" s="2" t="s">
        <v>34</v>
      </c>
      <c r="B8797" s="2" t="s">
        <v>51</v>
      </c>
      <c r="C8797" s="2" t="s">
        <v>6</v>
      </c>
      <c r="D8797" s="2" t="s">
        <v>7</v>
      </c>
      <c r="E8797" s="2" t="s">
        <v>9</v>
      </c>
      <c r="F8797" s="2" t="s">
        <v>61</v>
      </c>
      <c r="G8797" s="1">
        <v>252.2</v>
      </c>
      <c r="H8797" s="1">
        <v>109.61</v>
      </c>
      <c r="I8797" s="4">
        <v>1</v>
      </c>
      <c r="J8797" s="2" t="s">
        <v>73</v>
      </c>
      <c r="K8797" s="1">
        <f>Tabelle111[[#This Row],[Menge kg Nges]]/1000</f>
        <v>0.25219999999999998</v>
      </c>
      <c r="L8797" s="1">
        <f>Tabelle111[[#This Row],[Menge kg P2O5]]/1000</f>
        <v>0.10961</v>
      </c>
      <c r="M8797" s="1">
        <f>Tabelle111[[#This Row],[Menge t Nges]]/Tabelle111[[#This Row],[Anzahl Lieferscheine]]</f>
        <v>0.25219999999999998</v>
      </c>
      <c r="N8797" s="1">
        <f>Tabelle111[[#This Row],[Menge t P2O5]]/Tabelle111[[#This Row],[Anzahl Lieferscheine]]</f>
        <v>0.10961</v>
      </c>
    </row>
    <row r="8798" spans="1:14" x14ac:dyDescent="0.2">
      <c r="A8798" s="2" t="s">
        <v>34</v>
      </c>
      <c r="B8798" s="2" t="s">
        <v>51</v>
      </c>
      <c r="C8798" s="2" t="s">
        <v>6</v>
      </c>
      <c r="D8798" s="2" t="s">
        <v>7</v>
      </c>
      <c r="E8798" s="2" t="s">
        <v>11</v>
      </c>
      <c r="F8798" s="2" t="s">
        <v>61</v>
      </c>
      <c r="G8798" s="1">
        <v>495</v>
      </c>
      <c r="H8798" s="1">
        <v>270</v>
      </c>
      <c r="I8798" s="4">
        <v>3</v>
      </c>
      <c r="J8798" s="2" t="s">
        <v>73</v>
      </c>
      <c r="K8798" s="1">
        <f>Tabelle111[[#This Row],[Menge kg Nges]]/1000</f>
        <v>0.495</v>
      </c>
      <c r="L8798" s="1">
        <f>Tabelle111[[#This Row],[Menge kg P2O5]]/1000</f>
        <v>0.27</v>
      </c>
      <c r="M8798" s="1">
        <f>Tabelle111[[#This Row],[Menge t Nges]]/Tabelle111[[#This Row],[Anzahl Lieferscheine]]</f>
        <v>0.16500000000000001</v>
      </c>
      <c r="N8798" s="1">
        <f>Tabelle111[[#This Row],[Menge t P2O5]]/Tabelle111[[#This Row],[Anzahl Lieferscheine]]</f>
        <v>9.0000000000000011E-2</v>
      </c>
    </row>
    <row r="8799" spans="1:14" x14ac:dyDescent="0.2">
      <c r="A8799" s="2" t="s">
        <v>34</v>
      </c>
      <c r="B8799" s="2" t="s">
        <v>51</v>
      </c>
      <c r="C8799" s="2" t="s">
        <v>6</v>
      </c>
      <c r="D8799" s="2" t="s">
        <v>7</v>
      </c>
      <c r="E8799" s="2" t="s">
        <v>12</v>
      </c>
      <c r="F8799" s="2" t="s">
        <v>61</v>
      </c>
      <c r="G8799" s="1">
        <v>609</v>
      </c>
      <c r="H8799" s="1">
        <v>290</v>
      </c>
      <c r="I8799" s="4">
        <v>4</v>
      </c>
      <c r="J8799" s="2" t="s">
        <v>73</v>
      </c>
      <c r="K8799" s="1">
        <f>Tabelle111[[#This Row],[Menge kg Nges]]/1000</f>
        <v>0.60899999999999999</v>
      </c>
      <c r="L8799" s="1">
        <f>Tabelle111[[#This Row],[Menge kg P2O5]]/1000</f>
        <v>0.28999999999999998</v>
      </c>
      <c r="M8799" s="1">
        <f>Tabelle111[[#This Row],[Menge t Nges]]/Tabelle111[[#This Row],[Anzahl Lieferscheine]]</f>
        <v>0.15225</v>
      </c>
      <c r="N8799" s="1">
        <f>Tabelle111[[#This Row],[Menge t P2O5]]/Tabelle111[[#This Row],[Anzahl Lieferscheine]]</f>
        <v>7.2499999999999995E-2</v>
      </c>
    </row>
    <row r="8800" spans="1:14" x14ac:dyDescent="0.2">
      <c r="A8800" s="2" t="s">
        <v>34</v>
      </c>
      <c r="B8800" s="2" t="s">
        <v>51</v>
      </c>
      <c r="C8800" s="2" t="s">
        <v>6</v>
      </c>
      <c r="D8800" s="2" t="s">
        <v>7</v>
      </c>
      <c r="E8800" s="2" t="s">
        <v>14</v>
      </c>
      <c r="F8800" s="2" t="s">
        <v>61</v>
      </c>
      <c r="G8800" s="1">
        <v>154</v>
      </c>
      <c r="H8800" s="1">
        <v>52.849999999999994</v>
      </c>
      <c r="I8800" s="4">
        <v>2</v>
      </c>
      <c r="J8800" s="2" t="s">
        <v>73</v>
      </c>
      <c r="K8800" s="1">
        <f>Tabelle111[[#This Row],[Menge kg Nges]]/1000</f>
        <v>0.154</v>
      </c>
      <c r="L8800" s="1">
        <f>Tabelle111[[#This Row],[Menge kg P2O5]]/1000</f>
        <v>5.2849999999999994E-2</v>
      </c>
      <c r="M8800" s="1">
        <f>Tabelle111[[#This Row],[Menge t Nges]]/Tabelle111[[#This Row],[Anzahl Lieferscheine]]</f>
        <v>7.6999999999999999E-2</v>
      </c>
      <c r="N8800" s="1">
        <f>Tabelle111[[#This Row],[Menge t P2O5]]/Tabelle111[[#This Row],[Anzahl Lieferscheine]]</f>
        <v>2.6424999999999997E-2</v>
      </c>
    </row>
    <row r="8801" spans="1:14" x14ac:dyDescent="0.2">
      <c r="A8801" s="2" t="s">
        <v>34</v>
      </c>
      <c r="B8801" s="2" t="s">
        <v>51</v>
      </c>
      <c r="C8801" s="2" t="s">
        <v>25</v>
      </c>
      <c r="D8801" s="2" t="s">
        <v>25</v>
      </c>
      <c r="E8801" s="2" t="s">
        <v>26</v>
      </c>
      <c r="F8801" s="2" t="s">
        <v>61</v>
      </c>
      <c r="G8801" s="1">
        <v>94</v>
      </c>
      <c r="H8801" s="1">
        <v>48.4</v>
      </c>
      <c r="I8801" s="4">
        <v>1</v>
      </c>
      <c r="J8801" s="2" t="s">
        <v>73</v>
      </c>
      <c r="K8801" s="1">
        <f>Tabelle111[[#This Row],[Menge kg Nges]]/1000</f>
        <v>9.4E-2</v>
      </c>
      <c r="L8801" s="1">
        <f>Tabelle111[[#This Row],[Menge kg P2O5]]/1000</f>
        <v>4.8399999999999999E-2</v>
      </c>
      <c r="M8801" s="1">
        <f>Tabelle111[[#This Row],[Menge t Nges]]/Tabelle111[[#This Row],[Anzahl Lieferscheine]]</f>
        <v>9.4E-2</v>
      </c>
      <c r="N8801" s="1">
        <f>Tabelle111[[#This Row],[Menge t P2O5]]/Tabelle111[[#This Row],[Anzahl Lieferscheine]]</f>
        <v>4.8399999999999999E-2</v>
      </c>
    </row>
    <row r="8802" spans="1:14" x14ac:dyDescent="0.2">
      <c r="A8802" s="2" t="s">
        <v>34</v>
      </c>
      <c r="B8802" s="2" t="s">
        <v>52</v>
      </c>
      <c r="C8802" s="2" t="s">
        <v>6</v>
      </c>
      <c r="D8802" s="2" t="s">
        <v>7</v>
      </c>
      <c r="E8802" s="2" t="s">
        <v>8</v>
      </c>
      <c r="F8802" s="2" t="s">
        <v>61</v>
      </c>
      <c r="G8802" s="1">
        <v>242.4</v>
      </c>
      <c r="H8802" s="1">
        <v>78</v>
      </c>
      <c r="I8802" s="4">
        <v>1</v>
      </c>
      <c r="J8802" s="2" t="s">
        <v>73</v>
      </c>
      <c r="K8802" s="1">
        <f>Tabelle111[[#This Row],[Menge kg Nges]]/1000</f>
        <v>0.2424</v>
      </c>
      <c r="L8802" s="1">
        <f>Tabelle111[[#This Row],[Menge kg P2O5]]/1000</f>
        <v>7.8E-2</v>
      </c>
      <c r="M8802" s="1">
        <f>Tabelle111[[#This Row],[Menge t Nges]]/Tabelle111[[#This Row],[Anzahl Lieferscheine]]</f>
        <v>0.2424</v>
      </c>
      <c r="N8802" s="1">
        <f>Tabelle111[[#This Row],[Menge t P2O5]]/Tabelle111[[#This Row],[Anzahl Lieferscheine]]</f>
        <v>7.8E-2</v>
      </c>
    </row>
    <row r="8803" spans="1:14" x14ac:dyDescent="0.2">
      <c r="A8803" s="2" t="s">
        <v>34</v>
      </c>
      <c r="B8803" s="2" t="s">
        <v>52</v>
      </c>
      <c r="C8803" s="2" t="s">
        <v>6</v>
      </c>
      <c r="D8803" s="2" t="s">
        <v>7</v>
      </c>
      <c r="E8803" s="2" t="s">
        <v>9</v>
      </c>
      <c r="F8803" s="2" t="s">
        <v>61</v>
      </c>
      <c r="G8803" s="1">
        <v>152.88</v>
      </c>
      <c r="H8803" s="1">
        <v>65.52</v>
      </c>
      <c r="I8803" s="4">
        <v>1</v>
      </c>
      <c r="J8803" s="2" t="s">
        <v>73</v>
      </c>
      <c r="K8803" s="1">
        <f>Tabelle111[[#This Row],[Menge kg Nges]]/1000</f>
        <v>0.15287999999999999</v>
      </c>
      <c r="L8803" s="1">
        <f>Tabelle111[[#This Row],[Menge kg P2O5]]/1000</f>
        <v>6.5519999999999995E-2</v>
      </c>
      <c r="M8803" s="1">
        <f>Tabelle111[[#This Row],[Menge t Nges]]/Tabelle111[[#This Row],[Anzahl Lieferscheine]]</f>
        <v>0.15287999999999999</v>
      </c>
      <c r="N8803" s="1">
        <f>Tabelle111[[#This Row],[Menge t P2O5]]/Tabelle111[[#This Row],[Anzahl Lieferscheine]]</f>
        <v>6.5519999999999995E-2</v>
      </c>
    </row>
    <row r="8804" spans="1:14" x14ac:dyDescent="0.2">
      <c r="A8804" s="2" t="s">
        <v>34</v>
      </c>
      <c r="B8804" s="2" t="s">
        <v>52</v>
      </c>
      <c r="C8804" s="2" t="s">
        <v>6</v>
      </c>
      <c r="D8804" s="2" t="s">
        <v>7</v>
      </c>
      <c r="E8804" s="2" t="s">
        <v>12</v>
      </c>
      <c r="F8804" s="2" t="s">
        <v>61</v>
      </c>
      <c r="G8804" s="1">
        <v>1148.4000000000001</v>
      </c>
      <c r="H8804" s="1">
        <v>487.2</v>
      </c>
      <c r="I8804" s="4">
        <v>1</v>
      </c>
      <c r="J8804" s="2" t="s">
        <v>73</v>
      </c>
      <c r="K8804" s="1">
        <f>Tabelle111[[#This Row],[Menge kg Nges]]/1000</f>
        <v>1.1484000000000001</v>
      </c>
      <c r="L8804" s="1">
        <f>Tabelle111[[#This Row],[Menge kg P2O5]]/1000</f>
        <v>0.48719999999999997</v>
      </c>
      <c r="M8804" s="1">
        <f>Tabelle111[[#This Row],[Menge t Nges]]/Tabelle111[[#This Row],[Anzahl Lieferscheine]]</f>
        <v>1.1484000000000001</v>
      </c>
      <c r="N8804" s="1">
        <f>Tabelle111[[#This Row],[Menge t P2O5]]/Tabelle111[[#This Row],[Anzahl Lieferscheine]]</f>
        <v>0.48719999999999997</v>
      </c>
    </row>
    <row r="8805" spans="1:14" x14ac:dyDescent="0.2">
      <c r="A8805" s="2" t="s">
        <v>34</v>
      </c>
      <c r="B8805" s="2" t="s">
        <v>37</v>
      </c>
      <c r="C8805" s="2" t="s">
        <v>6</v>
      </c>
      <c r="D8805" s="2" t="s">
        <v>7</v>
      </c>
      <c r="E8805" s="2" t="s">
        <v>13</v>
      </c>
      <c r="F8805" s="2" t="s">
        <v>61</v>
      </c>
      <c r="G8805" s="1">
        <v>198</v>
      </c>
      <c r="H8805" s="1">
        <v>104</v>
      </c>
      <c r="I8805" s="4">
        <v>1</v>
      </c>
      <c r="J8805" s="2" t="s">
        <v>73</v>
      </c>
      <c r="K8805" s="1">
        <f>Tabelle111[[#This Row],[Menge kg Nges]]/1000</f>
        <v>0.19800000000000001</v>
      </c>
      <c r="L8805" s="1">
        <f>Tabelle111[[#This Row],[Menge kg P2O5]]/1000</f>
        <v>0.104</v>
      </c>
      <c r="M8805" s="1">
        <f>Tabelle111[[#This Row],[Menge t Nges]]/Tabelle111[[#This Row],[Anzahl Lieferscheine]]</f>
        <v>0.19800000000000001</v>
      </c>
      <c r="N8805" s="1">
        <f>Tabelle111[[#This Row],[Menge t P2O5]]/Tabelle111[[#This Row],[Anzahl Lieferscheine]]</f>
        <v>0.104</v>
      </c>
    </row>
    <row r="8806" spans="1:14" x14ac:dyDescent="0.2">
      <c r="A8806" s="2" t="s">
        <v>34</v>
      </c>
      <c r="B8806" s="2" t="s">
        <v>38</v>
      </c>
      <c r="C8806" s="2" t="s">
        <v>6</v>
      </c>
      <c r="D8806" s="2" t="s">
        <v>15</v>
      </c>
      <c r="E8806" s="2" t="s">
        <v>21</v>
      </c>
      <c r="F8806" s="2" t="s">
        <v>61</v>
      </c>
      <c r="G8806" s="1">
        <v>520</v>
      </c>
      <c r="H8806" s="1">
        <v>240</v>
      </c>
      <c r="I8806" s="4">
        <v>1</v>
      </c>
      <c r="J8806" s="2" t="s">
        <v>73</v>
      </c>
      <c r="K8806" s="1">
        <f>Tabelle111[[#This Row],[Menge kg Nges]]/1000</f>
        <v>0.52</v>
      </c>
      <c r="L8806" s="1">
        <f>Tabelle111[[#This Row],[Menge kg P2O5]]/1000</f>
        <v>0.24</v>
      </c>
      <c r="M8806" s="1">
        <f>Tabelle111[[#This Row],[Menge t Nges]]/Tabelle111[[#This Row],[Anzahl Lieferscheine]]</f>
        <v>0.52</v>
      </c>
      <c r="N8806" s="1">
        <f>Tabelle111[[#This Row],[Menge t P2O5]]/Tabelle111[[#This Row],[Anzahl Lieferscheine]]</f>
        <v>0.24</v>
      </c>
    </row>
    <row r="8807" spans="1:14" x14ac:dyDescent="0.2">
      <c r="A8807" s="2" t="s">
        <v>34</v>
      </c>
      <c r="B8807" s="2" t="s">
        <v>39</v>
      </c>
      <c r="C8807" s="2" t="s">
        <v>6</v>
      </c>
      <c r="D8807" s="2" t="s">
        <v>7</v>
      </c>
      <c r="E8807" s="2" t="s">
        <v>9</v>
      </c>
      <c r="F8807" s="2" t="s">
        <v>61</v>
      </c>
      <c r="G8807" s="1">
        <v>468</v>
      </c>
      <c r="H8807" s="1">
        <v>203.4</v>
      </c>
      <c r="I8807" s="4">
        <v>1</v>
      </c>
      <c r="J8807" s="2" t="s">
        <v>73</v>
      </c>
      <c r="K8807" s="1">
        <f>Tabelle111[[#This Row],[Menge kg Nges]]/1000</f>
        <v>0.46800000000000003</v>
      </c>
      <c r="L8807" s="1">
        <f>Tabelle111[[#This Row],[Menge kg P2O5]]/1000</f>
        <v>0.2034</v>
      </c>
      <c r="M8807" s="1">
        <f>Tabelle111[[#This Row],[Menge t Nges]]/Tabelle111[[#This Row],[Anzahl Lieferscheine]]</f>
        <v>0.46800000000000003</v>
      </c>
      <c r="N8807" s="1">
        <f>Tabelle111[[#This Row],[Menge t P2O5]]/Tabelle111[[#This Row],[Anzahl Lieferscheine]]</f>
        <v>0.2034</v>
      </c>
    </row>
    <row r="8808" spans="1:14" x14ac:dyDescent="0.2">
      <c r="A8808" s="2" t="s">
        <v>34</v>
      </c>
      <c r="B8808" s="2" t="s">
        <v>39</v>
      </c>
      <c r="C8808" s="2" t="s">
        <v>6</v>
      </c>
      <c r="D8808" s="2" t="s">
        <v>7</v>
      </c>
      <c r="E8808" s="2" t="s">
        <v>11</v>
      </c>
      <c r="F8808" s="2" t="s">
        <v>61</v>
      </c>
      <c r="G8808" s="1">
        <v>2234.6999999999998</v>
      </c>
      <c r="H8808" s="1">
        <v>898.5</v>
      </c>
      <c r="I8808" s="4">
        <v>5</v>
      </c>
      <c r="J8808" s="2" t="s">
        <v>73</v>
      </c>
      <c r="K8808" s="1">
        <f>Tabelle111[[#This Row],[Menge kg Nges]]/1000</f>
        <v>2.2346999999999997</v>
      </c>
      <c r="L8808" s="1">
        <f>Tabelle111[[#This Row],[Menge kg P2O5]]/1000</f>
        <v>0.89849999999999997</v>
      </c>
      <c r="M8808" s="1">
        <f>Tabelle111[[#This Row],[Menge t Nges]]/Tabelle111[[#This Row],[Anzahl Lieferscheine]]</f>
        <v>0.44693999999999995</v>
      </c>
      <c r="N8808" s="1">
        <f>Tabelle111[[#This Row],[Menge t P2O5]]/Tabelle111[[#This Row],[Anzahl Lieferscheine]]</f>
        <v>0.1797</v>
      </c>
    </row>
    <row r="8809" spans="1:14" x14ac:dyDescent="0.2">
      <c r="A8809" s="2" t="s">
        <v>34</v>
      </c>
      <c r="B8809" s="2" t="s">
        <v>39</v>
      </c>
      <c r="C8809" s="2" t="s">
        <v>6</v>
      </c>
      <c r="D8809" s="2" t="s">
        <v>7</v>
      </c>
      <c r="E8809" s="2" t="s">
        <v>12</v>
      </c>
      <c r="F8809" s="2" t="s">
        <v>61</v>
      </c>
      <c r="G8809" s="1">
        <v>1899.87</v>
      </c>
      <c r="H8809" s="1">
        <v>697.47</v>
      </c>
      <c r="I8809" s="4">
        <v>9</v>
      </c>
      <c r="J8809" s="2" t="s">
        <v>73</v>
      </c>
      <c r="K8809" s="1">
        <f>Tabelle111[[#This Row],[Menge kg Nges]]/1000</f>
        <v>1.8998699999999999</v>
      </c>
      <c r="L8809" s="1">
        <f>Tabelle111[[#This Row],[Menge kg P2O5]]/1000</f>
        <v>0.69747000000000003</v>
      </c>
      <c r="M8809" s="1">
        <f>Tabelle111[[#This Row],[Menge t Nges]]/Tabelle111[[#This Row],[Anzahl Lieferscheine]]</f>
        <v>0.21109666666666665</v>
      </c>
      <c r="N8809" s="1">
        <f>Tabelle111[[#This Row],[Menge t P2O5]]/Tabelle111[[#This Row],[Anzahl Lieferscheine]]</f>
        <v>7.7496666666666672E-2</v>
      </c>
    </row>
    <row r="8810" spans="1:14" x14ac:dyDescent="0.2">
      <c r="A8810" s="2" t="s">
        <v>34</v>
      </c>
      <c r="B8810" s="2" t="s">
        <v>39</v>
      </c>
      <c r="C8810" s="2" t="s">
        <v>6</v>
      </c>
      <c r="D8810" s="2" t="s">
        <v>7</v>
      </c>
      <c r="E8810" s="2" t="s">
        <v>13</v>
      </c>
      <c r="F8810" s="2" t="s">
        <v>61</v>
      </c>
      <c r="G8810" s="1">
        <v>1150.93</v>
      </c>
      <c r="H8810" s="1">
        <v>664.25</v>
      </c>
      <c r="I8810" s="4">
        <v>4</v>
      </c>
      <c r="J8810" s="2" t="s">
        <v>73</v>
      </c>
      <c r="K8810" s="1">
        <f>Tabelle111[[#This Row],[Menge kg Nges]]/1000</f>
        <v>1.15093</v>
      </c>
      <c r="L8810" s="1">
        <f>Tabelle111[[#This Row],[Menge kg P2O5]]/1000</f>
        <v>0.66425000000000001</v>
      </c>
      <c r="M8810" s="1">
        <f>Tabelle111[[#This Row],[Menge t Nges]]/Tabelle111[[#This Row],[Anzahl Lieferscheine]]</f>
        <v>0.2877325</v>
      </c>
      <c r="N8810" s="1">
        <f>Tabelle111[[#This Row],[Menge t P2O5]]/Tabelle111[[#This Row],[Anzahl Lieferscheine]]</f>
        <v>0.1660625</v>
      </c>
    </row>
    <row r="8811" spans="1:14" x14ac:dyDescent="0.2">
      <c r="A8811" s="2" t="s">
        <v>34</v>
      </c>
      <c r="B8811" s="2" t="s">
        <v>39</v>
      </c>
      <c r="C8811" s="2" t="s">
        <v>6</v>
      </c>
      <c r="D8811" s="2" t="s">
        <v>7</v>
      </c>
      <c r="E8811" s="2" t="s">
        <v>14</v>
      </c>
      <c r="F8811" s="2" t="s">
        <v>61</v>
      </c>
      <c r="G8811" s="1">
        <v>399</v>
      </c>
      <c r="H8811" s="1">
        <v>175</v>
      </c>
      <c r="I8811" s="4">
        <v>2</v>
      </c>
      <c r="J8811" s="2" t="s">
        <v>73</v>
      </c>
      <c r="K8811" s="1">
        <f>Tabelle111[[#This Row],[Menge kg Nges]]/1000</f>
        <v>0.39900000000000002</v>
      </c>
      <c r="L8811" s="1">
        <f>Tabelle111[[#This Row],[Menge kg P2O5]]/1000</f>
        <v>0.17499999999999999</v>
      </c>
      <c r="M8811" s="1">
        <f>Tabelle111[[#This Row],[Menge t Nges]]/Tabelle111[[#This Row],[Anzahl Lieferscheine]]</f>
        <v>0.19950000000000001</v>
      </c>
      <c r="N8811" s="1">
        <f>Tabelle111[[#This Row],[Menge t P2O5]]/Tabelle111[[#This Row],[Anzahl Lieferscheine]]</f>
        <v>8.7499999999999994E-2</v>
      </c>
    </row>
    <row r="8812" spans="1:14" x14ac:dyDescent="0.2">
      <c r="A8812" s="2" t="s">
        <v>34</v>
      </c>
      <c r="B8812" s="2" t="s">
        <v>39</v>
      </c>
      <c r="C8812" s="2" t="s">
        <v>6</v>
      </c>
      <c r="D8812" s="2" t="s">
        <v>15</v>
      </c>
      <c r="E8812" s="2" t="s">
        <v>20</v>
      </c>
      <c r="F8812" s="2" t="s">
        <v>61</v>
      </c>
      <c r="G8812" s="1">
        <v>69.3</v>
      </c>
      <c r="H8812" s="1">
        <v>39.369999999999997</v>
      </c>
      <c r="I8812" s="4">
        <v>1</v>
      </c>
      <c r="J8812" s="2" t="s">
        <v>73</v>
      </c>
      <c r="K8812" s="1">
        <f>Tabelle111[[#This Row],[Menge kg Nges]]/1000</f>
        <v>6.93E-2</v>
      </c>
      <c r="L8812" s="1">
        <f>Tabelle111[[#This Row],[Menge kg P2O5]]/1000</f>
        <v>3.9369999999999995E-2</v>
      </c>
      <c r="M8812" s="1">
        <f>Tabelle111[[#This Row],[Menge t Nges]]/Tabelle111[[#This Row],[Anzahl Lieferscheine]]</f>
        <v>6.93E-2</v>
      </c>
      <c r="N8812" s="1">
        <f>Tabelle111[[#This Row],[Menge t P2O5]]/Tabelle111[[#This Row],[Anzahl Lieferscheine]]</f>
        <v>3.9369999999999995E-2</v>
      </c>
    </row>
    <row r="8813" spans="1:14" x14ac:dyDescent="0.2">
      <c r="A8813" s="2" t="s">
        <v>34</v>
      </c>
      <c r="B8813" s="2" t="s">
        <v>39</v>
      </c>
      <c r="C8813" s="2" t="s">
        <v>6</v>
      </c>
      <c r="D8813" s="2" t="s">
        <v>15</v>
      </c>
      <c r="E8813" s="2" t="s">
        <v>21</v>
      </c>
      <c r="F8813" s="2" t="s">
        <v>61</v>
      </c>
      <c r="G8813" s="1">
        <v>923.40000000000009</v>
      </c>
      <c r="H8813" s="1">
        <v>577.79999999999995</v>
      </c>
      <c r="I8813" s="4">
        <v>2</v>
      </c>
      <c r="J8813" s="2" t="s">
        <v>73</v>
      </c>
      <c r="K8813" s="1">
        <f>Tabelle111[[#This Row],[Menge kg Nges]]/1000</f>
        <v>0.92340000000000011</v>
      </c>
      <c r="L8813" s="1">
        <f>Tabelle111[[#This Row],[Menge kg P2O5]]/1000</f>
        <v>0.57779999999999998</v>
      </c>
      <c r="M8813" s="1">
        <f>Tabelle111[[#This Row],[Menge t Nges]]/Tabelle111[[#This Row],[Anzahl Lieferscheine]]</f>
        <v>0.46170000000000005</v>
      </c>
      <c r="N8813" s="1">
        <f>Tabelle111[[#This Row],[Menge t P2O5]]/Tabelle111[[#This Row],[Anzahl Lieferscheine]]</f>
        <v>0.28889999999999999</v>
      </c>
    </row>
    <row r="8814" spans="1:14" x14ac:dyDescent="0.2">
      <c r="A8814" s="2" t="s">
        <v>34</v>
      </c>
      <c r="B8814" s="2" t="s">
        <v>39</v>
      </c>
      <c r="C8814" s="2" t="s">
        <v>6</v>
      </c>
      <c r="D8814" s="2" t="s">
        <v>15</v>
      </c>
      <c r="E8814" s="2" t="s">
        <v>9</v>
      </c>
      <c r="F8814" s="2" t="s">
        <v>61</v>
      </c>
      <c r="G8814" s="1">
        <v>84.5</v>
      </c>
      <c r="H8814" s="1">
        <v>56.25</v>
      </c>
      <c r="I8814" s="4">
        <v>1</v>
      </c>
      <c r="J8814" s="2" t="s">
        <v>73</v>
      </c>
      <c r="K8814" s="1">
        <f>Tabelle111[[#This Row],[Menge kg Nges]]/1000</f>
        <v>8.4500000000000006E-2</v>
      </c>
      <c r="L8814" s="1">
        <f>Tabelle111[[#This Row],[Menge kg P2O5]]/1000</f>
        <v>5.6250000000000001E-2</v>
      </c>
      <c r="M8814" s="1">
        <f>Tabelle111[[#This Row],[Menge t Nges]]/Tabelle111[[#This Row],[Anzahl Lieferscheine]]</f>
        <v>8.4500000000000006E-2</v>
      </c>
      <c r="N8814" s="1">
        <f>Tabelle111[[#This Row],[Menge t P2O5]]/Tabelle111[[#This Row],[Anzahl Lieferscheine]]</f>
        <v>5.6250000000000001E-2</v>
      </c>
    </row>
    <row r="8815" spans="1:14" x14ac:dyDescent="0.2">
      <c r="A8815" s="2" t="s">
        <v>34</v>
      </c>
      <c r="B8815" s="2" t="s">
        <v>40</v>
      </c>
      <c r="C8815" s="2" t="s">
        <v>6</v>
      </c>
      <c r="D8815" s="2" t="s">
        <v>7</v>
      </c>
      <c r="E8815" s="2" t="s">
        <v>13</v>
      </c>
      <c r="F8815" s="2" t="s">
        <v>61</v>
      </c>
      <c r="G8815" s="1">
        <v>2349</v>
      </c>
      <c r="H8815" s="1">
        <v>1206.3999999999999</v>
      </c>
      <c r="I8815" s="4">
        <v>4</v>
      </c>
      <c r="J8815" s="2" t="s">
        <v>73</v>
      </c>
      <c r="K8815" s="1">
        <f>Tabelle111[[#This Row],[Menge kg Nges]]/1000</f>
        <v>2.3490000000000002</v>
      </c>
      <c r="L8815" s="1">
        <f>Tabelle111[[#This Row],[Menge kg P2O5]]/1000</f>
        <v>1.2063999999999999</v>
      </c>
      <c r="M8815" s="1">
        <f>Tabelle111[[#This Row],[Menge t Nges]]/Tabelle111[[#This Row],[Anzahl Lieferscheine]]</f>
        <v>0.58725000000000005</v>
      </c>
      <c r="N8815" s="1">
        <f>Tabelle111[[#This Row],[Menge t P2O5]]/Tabelle111[[#This Row],[Anzahl Lieferscheine]]</f>
        <v>0.30159999999999998</v>
      </c>
    </row>
    <row r="8816" spans="1:14" x14ac:dyDescent="0.2">
      <c r="A8816" s="2" t="s">
        <v>34</v>
      </c>
      <c r="B8816" s="2" t="s">
        <v>53</v>
      </c>
      <c r="C8816" s="2" t="s">
        <v>6</v>
      </c>
      <c r="D8816" s="2" t="s">
        <v>7</v>
      </c>
      <c r="E8816" s="2" t="s">
        <v>8</v>
      </c>
      <c r="F8816" s="2" t="s">
        <v>61</v>
      </c>
      <c r="G8816" s="1">
        <v>263.2</v>
      </c>
      <c r="H8816" s="1">
        <v>123.2</v>
      </c>
      <c r="I8816" s="4">
        <v>1</v>
      </c>
      <c r="J8816" s="2" t="s">
        <v>73</v>
      </c>
      <c r="K8816" s="1">
        <f>Tabelle111[[#This Row],[Menge kg Nges]]/1000</f>
        <v>0.26319999999999999</v>
      </c>
      <c r="L8816" s="1">
        <f>Tabelle111[[#This Row],[Menge kg P2O5]]/1000</f>
        <v>0.1232</v>
      </c>
      <c r="M8816" s="1">
        <f>Tabelle111[[#This Row],[Menge t Nges]]/Tabelle111[[#This Row],[Anzahl Lieferscheine]]</f>
        <v>0.26319999999999999</v>
      </c>
      <c r="N8816" s="1">
        <f>Tabelle111[[#This Row],[Menge t P2O5]]/Tabelle111[[#This Row],[Anzahl Lieferscheine]]</f>
        <v>0.1232</v>
      </c>
    </row>
    <row r="8817" spans="1:14" x14ac:dyDescent="0.2">
      <c r="A8817" s="2" t="s">
        <v>34</v>
      </c>
      <c r="B8817" s="2" t="s">
        <v>28</v>
      </c>
      <c r="C8817" s="2" t="s">
        <v>6</v>
      </c>
      <c r="D8817" s="2" t="s">
        <v>7</v>
      </c>
      <c r="E8817" s="2" t="s">
        <v>14</v>
      </c>
      <c r="F8817" s="2" t="s">
        <v>61</v>
      </c>
      <c r="G8817" s="1">
        <v>2415.09</v>
      </c>
      <c r="H8817" s="1">
        <v>1110.54</v>
      </c>
      <c r="I8817" s="4">
        <v>6</v>
      </c>
      <c r="J8817" s="2" t="s">
        <v>73</v>
      </c>
      <c r="K8817" s="1">
        <f>Tabelle111[[#This Row],[Menge kg Nges]]/1000</f>
        <v>2.4150900000000002</v>
      </c>
      <c r="L8817" s="1">
        <f>Tabelle111[[#This Row],[Menge kg P2O5]]/1000</f>
        <v>1.1105399999999999</v>
      </c>
      <c r="M8817" s="1">
        <f>Tabelle111[[#This Row],[Menge t Nges]]/Tabelle111[[#This Row],[Anzahl Lieferscheine]]</f>
        <v>0.40251500000000001</v>
      </c>
      <c r="N8817" s="1">
        <f>Tabelle111[[#This Row],[Menge t P2O5]]/Tabelle111[[#This Row],[Anzahl Lieferscheine]]</f>
        <v>0.18508999999999998</v>
      </c>
    </row>
    <row r="8818" spans="1:14" x14ac:dyDescent="0.2">
      <c r="A8818" s="2" t="s">
        <v>34</v>
      </c>
      <c r="B8818" s="2" t="s">
        <v>28</v>
      </c>
      <c r="C8818" s="2" t="s">
        <v>6</v>
      </c>
      <c r="D8818" s="2" t="s">
        <v>15</v>
      </c>
      <c r="E8818" s="2" t="s">
        <v>18</v>
      </c>
      <c r="F8818" s="2" t="s">
        <v>61</v>
      </c>
      <c r="G8818" s="1">
        <v>2520</v>
      </c>
      <c r="H8818" s="1">
        <v>2040</v>
      </c>
      <c r="I8818" s="4">
        <v>3</v>
      </c>
      <c r="J8818" s="2" t="s">
        <v>73</v>
      </c>
      <c r="K8818" s="1">
        <f>Tabelle111[[#This Row],[Menge kg Nges]]/1000</f>
        <v>2.52</v>
      </c>
      <c r="L8818" s="1">
        <f>Tabelle111[[#This Row],[Menge kg P2O5]]/1000</f>
        <v>2.04</v>
      </c>
      <c r="M8818" s="1">
        <f>Tabelle111[[#This Row],[Menge t Nges]]/Tabelle111[[#This Row],[Anzahl Lieferscheine]]</f>
        <v>0.84</v>
      </c>
      <c r="N8818" s="1">
        <f>Tabelle111[[#This Row],[Menge t P2O5]]/Tabelle111[[#This Row],[Anzahl Lieferscheine]]</f>
        <v>0.68</v>
      </c>
    </row>
    <row r="8819" spans="1:14" x14ac:dyDescent="0.2">
      <c r="A8819" s="2" t="s">
        <v>34</v>
      </c>
      <c r="B8819" s="2" t="s">
        <v>28</v>
      </c>
      <c r="C8819" s="2" t="s">
        <v>6</v>
      </c>
      <c r="D8819" s="2" t="s">
        <v>15</v>
      </c>
      <c r="E8819" s="2" t="s">
        <v>21</v>
      </c>
      <c r="F8819" s="2" t="s">
        <v>61</v>
      </c>
      <c r="G8819" s="1">
        <v>1152</v>
      </c>
      <c r="H8819" s="1">
        <v>612</v>
      </c>
      <c r="I8819" s="4">
        <v>1</v>
      </c>
      <c r="J8819" s="2" t="s">
        <v>73</v>
      </c>
      <c r="K8819" s="1">
        <f>Tabelle111[[#This Row],[Menge kg Nges]]/1000</f>
        <v>1.1519999999999999</v>
      </c>
      <c r="L8819" s="1">
        <f>Tabelle111[[#This Row],[Menge kg P2O5]]/1000</f>
        <v>0.61199999999999999</v>
      </c>
      <c r="M8819" s="1">
        <f>Tabelle111[[#This Row],[Menge t Nges]]/Tabelle111[[#This Row],[Anzahl Lieferscheine]]</f>
        <v>1.1519999999999999</v>
      </c>
      <c r="N8819" s="1">
        <f>Tabelle111[[#This Row],[Menge t P2O5]]/Tabelle111[[#This Row],[Anzahl Lieferscheine]]</f>
        <v>0.61199999999999999</v>
      </c>
    </row>
    <row r="8820" spans="1:14" x14ac:dyDescent="0.2">
      <c r="A8820" s="2" t="s">
        <v>34</v>
      </c>
      <c r="B8820" s="2" t="s">
        <v>28</v>
      </c>
      <c r="C8820" s="2" t="s">
        <v>6</v>
      </c>
      <c r="D8820" s="2" t="s">
        <v>15</v>
      </c>
      <c r="E8820" s="2" t="s">
        <v>9</v>
      </c>
      <c r="F8820" s="2" t="s">
        <v>61</v>
      </c>
      <c r="G8820" s="1">
        <v>236.6</v>
      </c>
      <c r="H8820" s="1">
        <v>157.5</v>
      </c>
      <c r="I8820" s="4">
        <v>1</v>
      </c>
      <c r="J8820" s="2" t="s">
        <v>73</v>
      </c>
      <c r="K8820" s="1">
        <f>Tabelle111[[#This Row],[Menge kg Nges]]/1000</f>
        <v>0.2366</v>
      </c>
      <c r="L8820" s="1">
        <f>Tabelle111[[#This Row],[Menge kg P2O5]]/1000</f>
        <v>0.1575</v>
      </c>
      <c r="M8820" s="1">
        <f>Tabelle111[[#This Row],[Menge t Nges]]/Tabelle111[[#This Row],[Anzahl Lieferscheine]]</f>
        <v>0.2366</v>
      </c>
      <c r="N8820" s="1">
        <f>Tabelle111[[#This Row],[Menge t P2O5]]/Tabelle111[[#This Row],[Anzahl Lieferscheine]]</f>
        <v>0.1575</v>
      </c>
    </row>
    <row r="8821" spans="1:14" x14ac:dyDescent="0.2">
      <c r="A8821" s="2" t="s">
        <v>34</v>
      </c>
      <c r="B8821" s="2" t="s">
        <v>28</v>
      </c>
      <c r="C8821" s="2" t="s">
        <v>25</v>
      </c>
      <c r="D8821" s="2" t="s">
        <v>25</v>
      </c>
      <c r="E8821" s="2" t="s">
        <v>26</v>
      </c>
      <c r="F8821" s="2" t="s">
        <v>61</v>
      </c>
      <c r="G8821" s="1">
        <v>1645</v>
      </c>
      <c r="H8821" s="1">
        <v>847</v>
      </c>
      <c r="I8821" s="4">
        <v>7</v>
      </c>
      <c r="J8821" s="2" t="s">
        <v>73</v>
      </c>
      <c r="K8821" s="1">
        <f>Tabelle111[[#This Row],[Menge kg Nges]]/1000</f>
        <v>1.645</v>
      </c>
      <c r="L8821" s="1">
        <f>Tabelle111[[#This Row],[Menge kg P2O5]]/1000</f>
        <v>0.84699999999999998</v>
      </c>
      <c r="M8821" s="1">
        <f>Tabelle111[[#This Row],[Menge t Nges]]/Tabelle111[[#This Row],[Anzahl Lieferscheine]]</f>
        <v>0.23500000000000001</v>
      </c>
      <c r="N8821" s="1">
        <f>Tabelle111[[#This Row],[Menge t P2O5]]/Tabelle111[[#This Row],[Anzahl Lieferscheine]]</f>
        <v>0.121</v>
      </c>
    </row>
    <row r="8822" spans="1:14" x14ac:dyDescent="0.2">
      <c r="A8822" s="2" t="s">
        <v>34</v>
      </c>
      <c r="B8822" s="2" t="s">
        <v>41</v>
      </c>
      <c r="C8822" s="2" t="s">
        <v>6</v>
      </c>
      <c r="D8822" s="2" t="s">
        <v>7</v>
      </c>
      <c r="E8822" s="2" t="s">
        <v>8</v>
      </c>
      <c r="F8822" s="2" t="s">
        <v>61</v>
      </c>
      <c r="G8822" s="1">
        <v>263.2</v>
      </c>
      <c r="H8822" s="1">
        <v>89.6</v>
      </c>
      <c r="I8822" s="4">
        <v>1</v>
      </c>
      <c r="J8822" s="2" t="s">
        <v>73</v>
      </c>
      <c r="K8822" s="1">
        <f>Tabelle111[[#This Row],[Menge kg Nges]]/1000</f>
        <v>0.26319999999999999</v>
      </c>
      <c r="L8822" s="1">
        <f>Tabelle111[[#This Row],[Menge kg P2O5]]/1000</f>
        <v>8.9599999999999999E-2</v>
      </c>
      <c r="M8822" s="1">
        <f>Tabelle111[[#This Row],[Menge t Nges]]/Tabelle111[[#This Row],[Anzahl Lieferscheine]]</f>
        <v>0.26319999999999999</v>
      </c>
      <c r="N8822" s="1">
        <f>Tabelle111[[#This Row],[Menge t P2O5]]/Tabelle111[[#This Row],[Anzahl Lieferscheine]]</f>
        <v>8.9599999999999999E-2</v>
      </c>
    </row>
    <row r="8823" spans="1:14" x14ac:dyDescent="0.2">
      <c r="A8823" s="2" t="s">
        <v>34</v>
      </c>
      <c r="B8823" s="2" t="s">
        <v>41</v>
      </c>
      <c r="C8823" s="2" t="s">
        <v>6</v>
      </c>
      <c r="D8823" s="2" t="s">
        <v>7</v>
      </c>
      <c r="E8823" s="2" t="s">
        <v>9</v>
      </c>
      <c r="F8823" s="2" t="s">
        <v>61</v>
      </c>
      <c r="G8823" s="1">
        <v>7931.6399999999994</v>
      </c>
      <c r="H8823" s="1">
        <v>3450.7599999999993</v>
      </c>
      <c r="I8823" s="4">
        <v>26</v>
      </c>
      <c r="J8823" s="2" t="s">
        <v>73</v>
      </c>
      <c r="K8823" s="1">
        <f>Tabelle111[[#This Row],[Menge kg Nges]]/1000</f>
        <v>7.9316399999999998</v>
      </c>
      <c r="L8823" s="1">
        <f>Tabelle111[[#This Row],[Menge kg P2O5]]/1000</f>
        <v>3.4507599999999994</v>
      </c>
      <c r="M8823" s="1">
        <f>Tabelle111[[#This Row],[Menge t Nges]]/Tabelle111[[#This Row],[Anzahl Lieferscheine]]</f>
        <v>0.30506307692307694</v>
      </c>
      <c r="N8823" s="1">
        <f>Tabelle111[[#This Row],[Menge t P2O5]]/Tabelle111[[#This Row],[Anzahl Lieferscheine]]</f>
        <v>0.13272153846153845</v>
      </c>
    </row>
    <row r="8824" spans="1:14" x14ac:dyDescent="0.2">
      <c r="A8824" s="2" t="s">
        <v>34</v>
      </c>
      <c r="B8824" s="2" t="s">
        <v>41</v>
      </c>
      <c r="C8824" s="2" t="s">
        <v>6</v>
      </c>
      <c r="D8824" s="2" t="s">
        <v>7</v>
      </c>
      <c r="E8824" s="2" t="s">
        <v>11</v>
      </c>
      <c r="F8824" s="2" t="s">
        <v>61</v>
      </c>
      <c r="G8824" s="1">
        <v>3621.2399999999993</v>
      </c>
      <c r="H8824" s="1">
        <v>1776.34</v>
      </c>
      <c r="I8824" s="4">
        <v>20</v>
      </c>
      <c r="J8824" s="2" t="s">
        <v>73</v>
      </c>
      <c r="K8824" s="1">
        <f>Tabelle111[[#This Row],[Menge kg Nges]]/1000</f>
        <v>3.6212399999999993</v>
      </c>
      <c r="L8824" s="1">
        <f>Tabelle111[[#This Row],[Menge kg P2O5]]/1000</f>
        <v>1.7763399999999998</v>
      </c>
      <c r="M8824" s="1">
        <f>Tabelle111[[#This Row],[Menge t Nges]]/Tabelle111[[#This Row],[Anzahl Lieferscheine]]</f>
        <v>0.18106199999999997</v>
      </c>
      <c r="N8824" s="1">
        <f>Tabelle111[[#This Row],[Menge t P2O5]]/Tabelle111[[#This Row],[Anzahl Lieferscheine]]</f>
        <v>8.8816999999999993E-2</v>
      </c>
    </row>
    <row r="8825" spans="1:14" x14ac:dyDescent="0.2">
      <c r="A8825" s="2" t="s">
        <v>34</v>
      </c>
      <c r="B8825" s="2" t="s">
        <v>41</v>
      </c>
      <c r="C8825" s="2" t="s">
        <v>6</v>
      </c>
      <c r="D8825" s="2" t="s">
        <v>7</v>
      </c>
      <c r="E8825" s="2" t="s">
        <v>12</v>
      </c>
      <c r="F8825" s="2" t="s">
        <v>61</v>
      </c>
      <c r="G8825" s="1">
        <v>5372.9999999999991</v>
      </c>
      <c r="H8825" s="1">
        <v>2293.38</v>
      </c>
      <c r="I8825" s="4">
        <v>19</v>
      </c>
      <c r="J8825" s="2" t="s">
        <v>73</v>
      </c>
      <c r="K8825" s="1">
        <f>Tabelle111[[#This Row],[Menge kg Nges]]/1000</f>
        <v>5.3729999999999993</v>
      </c>
      <c r="L8825" s="1">
        <f>Tabelle111[[#This Row],[Menge kg P2O5]]/1000</f>
        <v>2.29338</v>
      </c>
      <c r="M8825" s="1">
        <f>Tabelle111[[#This Row],[Menge t Nges]]/Tabelle111[[#This Row],[Anzahl Lieferscheine]]</f>
        <v>0.28278947368421048</v>
      </c>
      <c r="N8825" s="1">
        <f>Tabelle111[[#This Row],[Menge t P2O5]]/Tabelle111[[#This Row],[Anzahl Lieferscheine]]</f>
        <v>0.12070421052631579</v>
      </c>
    </row>
    <row r="8826" spans="1:14" x14ac:dyDescent="0.2">
      <c r="A8826" s="2" t="s">
        <v>34</v>
      </c>
      <c r="B8826" s="2" t="s">
        <v>41</v>
      </c>
      <c r="C8826" s="2" t="s">
        <v>6</v>
      </c>
      <c r="D8826" s="2" t="s">
        <v>7</v>
      </c>
      <c r="E8826" s="2" t="s">
        <v>13</v>
      </c>
      <c r="F8826" s="2" t="s">
        <v>61</v>
      </c>
      <c r="G8826" s="1">
        <v>1881.44</v>
      </c>
      <c r="H8826" s="1">
        <v>1106.52</v>
      </c>
      <c r="I8826" s="4">
        <v>9</v>
      </c>
      <c r="J8826" s="2" t="s">
        <v>73</v>
      </c>
      <c r="K8826" s="1">
        <f>Tabelle111[[#This Row],[Menge kg Nges]]/1000</f>
        <v>1.88144</v>
      </c>
      <c r="L8826" s="1">
        <f>Tabelle111[[#This Row],[Menge kg P2O5]]/1000</f>
        <v>1.1065199999999999</v>
      </c>
      <c r="M8826" s="1">
        <f>Tabelle111[[#This Row],[Menge t Nges]]/Tabelle111[[#This Row],[Anzahl Lieferscheine]]</f>
        <v>0.2090488888888889</v>
      </c>
      <c r="N8826" s="1">
        <f>Tabelle111[[#This Row],[Menge t P2O5]]/Tabelle111[[#This Row],[Anzahl Lieferscheine]]</f>
        <v>0.12294666666666666</v>
      </c>
    </row>
    <row r="8827" spans="1:14" x14ac:dyDescent="0.2">
      <c r="A8827" s="2" t="s">
        <v>34</v>
      </c>
      <c r="B8827" s="2" t="s">
        <v>41</v>
      </c>
      <c r="C8827" s="2" t="s">
        <v>6</v>
      </c>
      <c r="D8827" s="2" t="s">
        <v>7</v>
      </c>
      <c r="E8827" s="2" t="s">
        <v>14</v>
      </c>
      <c r="F8827" s="2" t="s">
        <v>61</v>
      </c>
      <c r="G8827" s="1">
        <v>3470.0299999999997</v>
      </c>
      <c r="H8827" s="1">
        <v>1544.9999999999998</v>
      </c>
      <c r="I8827" s="4">
        <v>11</v>
      </c>
      <c r="J8827" s="2" t="s">
        <v>73</v>
      </c>
      <c r="K8827" s="1">
        <f>Tabelle111[[#This Row],[Menge kg Nges]]/1000</f>
        <v>3.4700299999999999</v>
      </c>
      <c r="L8827" s="1">
        <f>Tabelle111[[#This Row],[Menge kg P2O5]]/1000</f>
        <v>1.5449999999999997</v>
      </c>
      <c r="M8827" s="1">
        <f>Tabelle111[[#This Row],[Menge t Nges]]/Tabelle111[[#This Row],[Anzahl Lieferscheine]]</f>
        <v>0.3154572727272727</v>
      </c>
      <c r="N8827" s="1">
        <f>Tabelle111[[#This Row],[Menge t P2O5]]/Tabelle111[[#This Row],[Anzahl Lieferscheine]]</f>
        <v>0.14045454545454542</v>
      </c>
    </row>
    <row r="8828" spans="1:14" x14ac:dyDescent="0.2">
      <c r="A8828" s="2" t="s">
        <v>34</v>
      </c>
      <c r="B8828" s="2" t="s">
        <v>41</v>
      </c>
      <c r="C8828" s="2" t="s">
        <v>6</v>
      </c>
      <c r="D8828" s="2" t="s">
        <v>15</v>
      </c>
      <c r="E8828" s="2" t="s">
        <v>8</v>
      </c>
      <c r="F8828" s="2" t="s">
        <v>61</v>
      </c>
      <c r="G8828" s="1">
        <v>288.20999999999998</v>
      </c>
      <c r="H8828" s="1">
        <v>206.23</v>
      </c>
      <c r="I8828" s="4">
        <v>1</v>
      </c>
      <c r="J8828" s="2" t="s">
        <v>73</v>
      </c>
      <c r="K8828" s="1">
        <f>Tabelle111[[#This Row],[Menge kg Nges]]/1000</f>
        <v>0.28820999999999997</v>
      </c>
      <c r="L8828" s="1">
        <f>Tabelle111[[#This Row],[Menge kg P2O5]]/1000</f>
        <v>0.20623</v>
      </c>
      <c r="M8828" s="1">
        <f>Tabelle111[[#This Row],[Menge t Nges]]/Tabelle111[[#This Row],[Anzahl Lieferscheine]]</f>
        <v>0.28820999999999997</v>
      </c>
      <c r="N8828" s="1">
        <f>Tabelle111[[#This Row],[Menge t P2O5]]/Tabelle111[[#This Row],[Anzahl Lieferscheine]]</f>
        <v>0.20623</v>
      </c>
    </row>
    <row r="8829" spans="1:14" x14ac:dyDescent="0.2">
      <c r="A8829" s="2" t="s">
        <v>34</v>
      </c>
      <c r="B8829" s="2" t="s">
        <v>41</v>
      </c>
      <c r="C8829" s="2" t="s">
        <v>6</v>
      </c>
      <c r="D8829" s="2" t="s">
        <v>15</v>
      </c>
      <c r="E8829" s="2" t="s">
        <v>18</v>
      </c>
      <c r="F8829" s="2" t="s">
        <v>61</v>
      </c>
      <c r="G8829" s="1">
        <v>352.8</v>
      </c>
      <c r="H8829" s="1">
        <v>285.60000000000002</v>
      </c>
      <c r="I8829" s="4">
        <v>2</v>
      </c>
      <c r="J8829" s="2" t="s">
        <v>73</v>
      </c>
      <c r="K8829" s="1">
        <f>Tabelle111[[#This Row],[Menge kg Nges]]/1000</f>
        <v>0.3528</v>
      </c>
      <c r="L8829" s="1">
        <f>Tabelle111[[#This Row],[Menge kg P2O5]]/1000</f>
        <v>0.28560000000000002</v>
      </c>
      <c r="M8829" s="1">
        <f>Tabelle111[[#This Row],[Menge t Nges]]/Tabelle111[[#This Row],[Anzahl Lieferscheine]]</f>
        <v>0.1764</v>
      </c>
      <c r="N8829" s="1">
        <f>Tabelle111[[#This Row],[Menge t P2O5]]/Tabelle111[[#This Row],[Anzahl Lieferscheine]]</f>
        <v>0.14280000000000001</v>
      </c>
    </row>
    <row r="8830" spans="1:14" x14ac:dyDescent="0.2">
      <c r="A8830" s="2" t="s">
        <v>34</v>
      </c>
      <c r="B8830" s="2" t="s">
        <v>41</v>
      </c>
      <c r="C8830" s="2" t="s">
        <v>6</v>
      </c>
      <c r="D8830" s="2" t="s">
        <v>15</v>
      </c>
      <c r="E8830" s="2" t="s">
        <v>20</v>
      </c>
      <c r="F8830" s="2" t="s">
        <v>61</v>
      </c>
      <c r="G8830" s="1">
        <v>369.59999999999997</v>
      </c>
      <c r="H8830" s="1">
        <v>209.99</v>
      </c>
      <c r="I8830" s="4">
        <v>3</v>
      </c>
      <c r="J8830" s="2" t="s">
        <v>73</v>
      </c>
      <c r="K8830" s="1">
        <f>Tabelle111[[#This Row],[Menge kg Nges]]/1000</f>
        <v>0.36959999999999998</v>
      </c>
      <c r="L8830" s="1">
        <f>Tabelle111[[#This Row],[Menge kg P2O5]]/1000</f>
        <v>0.20999000000000001</v>
      </c>
      <c r="M8830" s="1">
        <f>Tabelle111[[#This Row],[Menge t Nges]]/Tabelle111[[#This Row],[Anzahl Lieferscheine]]</f>
        <v>0.12319999999999999</v>
      </c>
      <c r="N8830" s="1">
        <f>Tabelle111[[#This Row],[Menge t P2O5]]/Tabelle111[[#This Row],[Anzahl Lieferscheine]]</f>
        <v>6.9996666666666665E-2</v>
      </c>
    </row>
    <row r="8831" spans="1:14" x14ac:dyDescent="0.2">
      <c r="A8831" s="2" t="s">
        <v>34</v>
      </c>
      <c r="B8831" s="2" t="s">
        <v>41</v>
      </c>
      <c r="C8831" s="2" t="s">
        <v>6</v>
      </c>
      <c r="D8831" s="2" t="s">
        <v>15</v>
      </c>
      <c r="E8831" s="2" t="s">
        <v>21</v>
      </c>
      <c r="F8831" s="2" t="s">
        <v>61</v>
      </c>
      <c r="G8831" s="1">
        <v>162</v>
      </c>
      <c r="H8831" s="1">
        <v>114</v>
      </c>
      <c r="I8831" s="4">
        <v>1</v>
      </c>
      <c r="J8831" s="2" t="s">
        <v>73</v>
      </c>
      <c r="K8831" s="1">
        <f>Tabelle111[[#This Row],[Menge kg Nges]]/1000</f>
        <v>0.16200000000000001</v>
      </c>
      <c r="L8831" s="1">
        <f>Tabelle111[[#This Row],[Menge kg P2O5]]/1000</f>
        <v>0.114</v>
      </c>
      <c r="M8831" s="1">
        <f>Tabelle111[[#This Row],[Menge t Nges]]/Tabelle111[[#This Row],[Anzahl Lieferscheine]]</f>
        <v>0.16200000000000001</v>
      </c>
      <c r="N8831" s="1">
        <f>Tabelle111[[#This Row],[Menge t P2O5]]/Tabelle111[[#This Row],[Anzahl Lieferscheine]]</f>
        <v>0.114</v>
      </c>
    </row>
    <row r="8832" spans="1:14" x14ac:dyDescent="0.2">
      <c r="A8832" s="2" t="s">
        <v>34</v>
      </c>
      <c r="B8832" s="2" t="s">
        <v>41</v>
      </c>
      <c r="C8832" s="2" t="s">
        <v>25</v>
      </c>
      <c r="D8832" s="2" t="s">
        <v>25</v>
      </c>
      <c r="E8832" s="2" t="s">
        <v>26</v>
      </c>
      <c r="F8832" s="2" t="s">
        <v>61</v>
      </c>
      <c r="G8832" s="1">
        <v>188</v>
      </c>
      <c r="H8832" s="1">
        <v>96.8</v>
      </c>
      <c r="I8832" s="4">
        <v>1</v>
      </c>
      <c r="J8832" s="2" t="s">
        <v>73</v>
      </c>
      <c r="K8832" s="1">
        <f>Tabelle111[[#This Row],[Menge kg Nges]]/1000</f>
        <v>0.188</v>
      </c>
      <c r="L8832" s="1">
        <f>Tabelle111[[#This Row],[Menge kg P2O5]]/1000</f>
        <v>9.6799999999999997E-2</v>
      </c>
      <c r="M8832" s="1">
        <f>Tabelle111[[#This Row],[Menge t Nges]]/Tabelle111[[#This Row],[Anzahl Lieferscheine]]</f>
        <v>0.188</v>
      </c>
      <c r="N8832" s="1">
        <f>Tabelle111[[#This Row],[Menge t P2O5]]/Tabelle111[[#This Row],[Anzahl Lieferscheine]]</f>
        <v>9.6799999999999997E-2</v>
      </c>
    </row>
    <row r="8833" spans="1:14" x14ac:dyDescent="0.2">
      <c r="A8833" s="2" t="s">
        <v>34</v>
      </c>
      <c r="B8833" s="2" t="s">
        <v>42</v>
      </c>
      <c r="C8833" s="2" t="s">
        <v>6</v>
      </c>
      <c r="D8833" s="2" t="s">
        <v>7</v>
      </c>
      <c r="E8833" s="2" t="s">
        <v>8</v>
      </c>
      <c r="F8833" s="2" t="s">
        <v>61</v>
      </c>
      <c r="G8833" s="1">
        <v>2861.7</v>
      </c>
      <c r="H8833" s="1">
        <v>1278.9000000000001</v>
      </c>
      <c r="I8833" s="4">
        <v>15</v>
      </c>
      <c r="J8833" s="2" t="s">
        <v>73</v>
      </c>
      <c r="K8833" s="1">
        <f>Tabelle111[[#This Row],[Menge kg Nges]]/1000</f>
        <v>2.8616999999999999</v>
      </c>
      <c r="L8833" s="1">
        <f>Tabelle111[[#This Row],[Menge kg P2O5]]/1000</f>
        <v>1.2789000000000001</v>
      </c>
      <c r="M8833" s="1">
        <f>Tabelle111[[#This Row],[Menge t Nges]]/Tabelle111[[#This Row],[Anzahl Lieferscheine]]</f>
        <v>0.19078000000000001</v>
      </c>
      <c r="N8833" s="1">
        <f>Tabelle111[[#This Row],[Menge t P2O5]]/Tabelle111[[#This Row],[Anzahl Lieferscheine]]</f>
        <v>8.5260000000000016E-2</v>
      </c>
    </row>
    <row r="8834" spans="1:14" x14ac:dyDescent="0.2">
      <c r="A8834" s="2" t="s">
        <v>34</v>
      </c>
      <c r="B8834" s="2" t="s">
        <v>42</v>
      </c>
      <c r="C8834" s="2" t="s">
        <v>6</v>
      </c>
      <c r="D8834" s="2" t="s">
        <v>7</v>
      </c>
      <c r="E8834" s="2" t="s">
        <v>9</v>
      </c>
      <c r="F8834" s="2" t="s">
        <v>61</v>
      </c>
      <c r="G8834" s="1">
        <v>1050.4000000000001</v>
      </c>
      <c r="H8834" s="1">
        <v>456.51</v>
      </c>
      <c r="I8834" s="4">
        <v>4</v>
      </c>
      <c r="J8834" s="2" t="s">
        <v>73</v>
      </c>
      <c r="K8834" s="1">
        <f>Tabelle111[[#This Row],[Menge kg Nges]]/1000</f>
        <v>1.0504</v>
      </c>
      <c r="L8834" s="1">
        <f>Tabelle111[[#This Row],[Menge kg P2O5]]/1000</f>
        <v>0.45650999999999997</v>
      </c>
      <c r="M8834" s="1">
        <f>Tabelle111[[#This Row],[Menge t Nges]]/Tabelle111[[#This Row],[Anzahl Lieferscheine]]</f>
        <v>0.2626</v>
      </c>
      <c r="N8834" s="1">
        <f>Tabelle111[[#This Row],[Menge t P2O5]]/Tabelle111[[#This Row],[Anzahl Lieferscheine]]</f>
        <v>0.11412749999999999</v>
      </c>
    </row>
    <row r="8835" spans="1:14" x14ac:dyDescent="0.2">
      <c r="A8835" s="2" t="s">
        <v>34</v>
      </c>
      <c r="B8835" s="2" t="s">
        <v>42</v>
      </c>
      <c r="C8835" s="2" t="s">
        <v>6</v>
      </c>
      <c r="D8835" s="2" t="s">
        <v>7</v>
      </c>
      <c r="E8835" s="2" t="s">
        <v>11</v>
      </c>
      <c r="F8835" s="2" t="s">
        <v>61</v>
      </c>
      <c r="G8835" s="1">
        <v>4528.88</v>
      </c>
      <c r="H8835" s="1">
        <v>2039.16</v>
      </c>
      <c r="I8835" s="4">
        <v>15</v>
      </c>
      <c r="J8835" s="2" t="s">
        <v>73</v>
      </c>
      <c r="K8835" s="1">
        <f>Tabelle111[[#This Row],[Menge kg Nges]]/1000</f>
        <v>4.52888</v>
      </c>
      <c r="L8835" s="1">
        <f>Tabelle111[[#This Row],[Menge kg P2O5]]/1000</f>
        <v>2.0391599999999999</v>
      </c>
      <c r="M8835" s="1">
        <f>Tabelle111[[#This Row],[Menge t Nges]]/Tabelle111[[#This Row],[Anzahl Lieferscheine]]</f>
        <v>0.30192533333333332</v>
      </c>
      <c r="N8835" s="1">
        <f>Tabelle111[[#This Row],[Menge t P2O5]]/Tabelle111[[#This Row],[Anzahl Lieferscheine]]</f>
        <v>0.13594399999999998</v>
      </c>
    </row>
    <row r="8836" spans="1:14" x14ac:dyDescent="0.2">
      <c r="A8836" s="2" t="s">
        <v>34</v>
      </c>
      <c r="B8836" s="2" t="s">
        <v>42</v>
      </c>
      <c r="C8836" s="2" t="s">
        <v>6</v>
      </c>
      <c r="D8836" s="2" t="s">
        <v>7</v>
      </c>
      <c r="E8836" s="2" t="s">
        <v>12</v>
      </c>
      <c r="F8836" s="2" t="s">
        <v>61</v>
      </c>
      <c r="G8836" s="1">
        <v>2792.58</v>
      </c>
      <c r="H8836" s="1">
        <v>1195.92</v>
      </c>
      <c r="I8836" s="4">
        <v>8</v>
      </c>
      <c r="J8836" s="2" t="s">
        <v>73</v>
      </c>
      <c r="K8836" s="1">
        <f>Tabelle111[[#This Row],[Menge kg Nges]]/1000</f>
        <v>2.7925800000000001</v>
      </c>
      <c r="L8836" s="1">
        <f>Tabelle111[[#This Row],[Menge kg P2O5]]/1000</f>
        <v>1.1959200000000001</v>
      </c>
      <c r="M8836" s="1">
        <f>Tabelle111[[#This Row],[Menge t Nges]]/Tabelle111[[#This Row],[Anzahl Lieferscheine]]</f>
        <v>0.34907250000000001</v>
      </c>
      <c r="N8836" s="1">
        <f>Tabelle111[[#This Row],[Menge t P2O5]]/Tabelle111[[#This Row],[Anzahl Lieferscheine]]</f>
        <v>0.14949000000000001</v>
      </c>
    </row>
    <row r="8837" spans="1:14" x14ac:dyDescent="0.2">
      <c r="A8837" s="2" t="s">
        <v>34</v>
      </c>
      <c r="B8837" s="2" t="s">
        <v>42</v>
      </c>
      <c r="C8837" s="2" t="s">
        <v>6</v>
      </c>
      <c r="D8837" s="2" t="s">
        <v>7</v>
      </c>
      <c r="E8837" s="2" t="s">
        <v>13</v>
      </c>
      <c r="F8837" s="2" t="s">
        <v>61</v>
      </c>
      <c r="G8837" s="1">
        <v>1183.8</v>
      </c>
      <c r="H8837" s="1">
        <v>648.17999999999995</v>
      </c>
      <c r="I8837" s="4">
        <v>5</v>
      </c>
      <c r="J8837" s="2" t="s">
        <v>73</v>
      </c>
      <c r="K8837" s="1">
        <f>Tabelle111[[#This Row],[Menge kg Nges]]/1000</f>
        <v>1.1838</v>
      </c>
      <c r="L8837" s="1">
        <f>Tabelle111[[#This Row],[Menge kg P2O5]]/1000</f>
        <v>0.64817999999999998</v>
      </c>
      <c r="M8837" s="1">
        <f>Tabelle111[[#This Row],[Menge t Nges]]/Tabelle111[[#This Row],[Anzahl Lieferscheine]]</f>
        <v>0.23676</v>
      </c>
      <c r="N8837" s="1">
        <f>Tabelle111[[#This Row],[Menge t P2O5]]/Tabelle111[[#This Row],[Anzahl Lieferscheine]]</f>
        <v>0.129636</v>
      </c>
    </row>
    <row r="8838" spans="1:14" x14ac:dyDescent="0.2">
      <c r="A8838" s="2" t="s">
        <v>34</v>
      </c>
      <c r="B8838" s="2" t="s">
        <v>42</v>
      </c>
      <c r="C8838" s="2" t="s">
        <v>6</v>
      </c>
      <c r="D8838" s="2" t="s">
        <v>7</v>
      </c>
      <c r="E8838" s="2" t="s">
        <v>14</v>
      </c>
      <c r="F8838" s="2" t="s">
        <v>61</v>
      </c>
      <c r="G8838" s="1">
        <v>3043.8599999999997</v>
      </c>
      <c r="H8838" s="1">
        <v>1456.1</v>
      </c>
      <c r="I8838" s="4">
        <v>14</v>
      </c>
      <c r="J8838" s="2" t="s">
        <v>73</v>
      </c>
      <c r="K8838" s="1">
        <f>Tabelle111[[#This Row],[Menge kg Nges]]/1000</f>
        <v>3.0438599999999996</v>
      </c>
      <c r="L8838" s="1">
        <f>Tabelle111[[#This Row],[Menge kg P2O5]]/1000</f>
        <v>1.4560999999999999</v>
      </c>
      <c r="M8838" s="1">
        <f>Tabelle111[[#This Row],[Menge t Nges]]/Tabelle111[[#This Row],[Anzahl Lieferscheine]]</f>
        <v>0.21741857142857141</v>
      </c>
      <c r="N8838" s="1">
        <f>Tabelle111[[#This Row],[Menge t P2O5]]/Tabelle111[[#This Row],[Anzahl Lieferscheine]]</f>
        <v>0.10400714285714285</v>
      </c>
    </row>
    <row r="8839" spans="1:14" x14ac:dyDescent="0.2">
      <c r="A8839" s="2" t="s">
        <v>34</v>
      </c>
      <c r="B8839" s="2" t="s">
        <v>42</v>
      </c>
      <c r="C8839" s="2" t="s">
        <v>6</v>
      </c>
      <c r="D8839" s="2" t="s">
        <v>15</v>
      </c>
      <c r="E8839" s="2" t="s">
        <v>18</v>
      </c>
      <c r="F8839" s="2" t="s">
        <v>61</v>
      </c>
      <c r="G8839" s="1">
        <v>3883.8899999999994</v>
      </c>
      <c r="H8839" s="1">
        <v>2853.74</v>
      </c>
      <c r="I8839" s="4">
        <v>14</v>
      </c>
      <c r="J8839" s="2" t="s">
        <v>73</v>
      </c>
      <c r="K8839" s="1">
        <f>Tabelle111[[#This Row],[Menge kg Nges]]/1000</f>
        <v>3.8838899999999996</v>
      </c>
      <c r="L8839" s="1">
        <f>Tabelle111[[#This Row],[Menge kg P2O5]]/1000</f>
        <v>2.8537399999999997</v>
      </c>
      <c r="M8839" s="1">
        <f>Tabelle111[[#This Row],[Menge t Nges]]/Tabelle111[[#This Row],[Anzahl Lieferscheine]]</f>
        <v>0.27742071428571424</v>
      </c>
      <c r="N8839" s="1">
        <f>Tabelle111[[#This Row],[Menge t P2O5]]/Tabelle111[[#This Row],[Anzahl Lieferscheine]]</f>
        <v>0.2038385714285714</v>
      </c>
    </row>
    <row r="8840" spans="1:14" x14ac:dyDescent="0.2">
      <c r="A8840" s="2" t="s">
        <v>34</v>
      </c>
      <c r="B8840" s="2" t="s">
        <v>42</v>
      </c>
      <c r="C8840" s="2" t="s">
        <v>6</v>
      </c>
      <c r="D8840" s="2" t="s">
        <v>15</v>
      </c>
      <c r="E8840" s="2" t="s">
        <v>19</v>
      </c>
      <c r="F8840" s="2" t="s">
        <v>61</v>
      </c>
      <c r="G8840" s="1">
        <v>378</v>
      </c>
      <c r="H8840" s="1">
        <v>420</v>
      </c>
      <c r="I8840" s="4">
        <v>2</v>
      </c>
      <c r="J8840" s="2" t="s">
        <v>73</v>
      </c>
      <c r="K8840" s="1">
        <f>Tabelle111[[#This Row],[Menge kg Nges]]/1000</f>
        <v>0.378</v>
      </c>
      <c r="L8840" s="1">
        <f>Tabelle111[[#This Row],[Menge kg P2O5]]/1000</f>
        <v>0.42</v>
      </c>
      <c r="M8840" s="1">
        <f>Tabelle111[[#This Row],[Menge t Nges]]/Tabelle111[[#This Row],[Anzahl Lieferscheine]]</f>
        <v>0.189</v>
      </c>
      <c r="N8840" s="1">
        <f>Tabelle111[[#This Row],[Menge t P2O5]]/Tabelle111[[#This Row],[Anzahl Lieferscheine]]</f>
        <v>0.21</v>
      </c>
    </row>
    <row r="8841" spans="1:14" x14ac:dyDescent="0.2">
      <c r="A8841" s="2" t="s">
        <v>34</v>
      </c>
      <c r="B8841" s="2" t="s">
        <v>42</v>
      </c>
      <c r="C8841" s="2" t="s">
        <v>6</v>
      </c>
      <c r="D8841" s="2" t="s">
        <v>15</v>
      </c>
      <c r="E8841" s="2" t="s">
        <v>20</v>
      </c>
      <c r="F8841" s="2" t="s">
        <v>61</v>
      </c>
      <c r="G8841" s="1">
        <v>280</v>
      </c>
      <c r="H8841" s="1">
        <v>184</v>
      </c>
      <c r="I8841" s="4">
        <v>1</v>
      </c>
      <c r="J8841" s="2" t="s">
        <v>73</v>
      </c>
      <c r="K8841" s="1">
        <f>Tabelle111[[#This Row],[Menge kg Nges]]/1000</f>
        <v>0.28000000000000003</v>
      </c>
      <c r="L8841" s="1">
        <f>Tabelle111[[#This Row],[Menge kg P2O5]]/1000</f>
        <v>0.184</v>
      </c>
      <c r="M8841" s="1">
        <f>Tabelle111[[#This Row],[Menge t Nges]]/Tabelle111[[#This Row],[Anzahl Lieferscheine]]</f>
        <v>0.28000000000000003</v>
      </c>
      <c r="N8841" s="1">
        <f>Tabelle111[[#This Row],[Menge t P2O5]]/Tabelle111[[#This Row],[Anzahl Lieferscheine]]</f>
        <v>0.184</v>
      </c>
    </row>
    <row r="8842" spans="1:14" x14ac:dyDescent="0.2">
      <c r="A8842" s="2" t="s">
        <v>34</v>
      </c>
      <c r="B8842" s="2" t="s">
        <v>42</v>
      </c>
      <c r="C8842" s="2" t="s">
        <v>6</v>
      </c>
      <c r="D8842" s="2" t="s">
        <v>15</v>
      </c>
      <c r="E8842" s="2" t="s">
        <v>21</v>
      </c>
      <c r="F8842" s="2" t="s">
        <v>61</v>
      </c>
      <c r="G8842" s="1">
        <v>1261.5999999999999</v>
      </c>
      <c r="H8842" s="1">
        <v>734.8</v>
      </c>
      <c r="I8842" s="4">
        <v>2</v>
      </c>
      <c r="J8842" s="2" t="s">
        <v>73</v>
      </c>
      <c r="K8842" s="1">
        <f>Tabelle111[[#This Row],[Menge kg Nges]]/1000</f>
        <v>1.2615999999999998</v>
      </c>
      <c r="L8842" s="1">
        <f>Tabelle111[[#This Row],[Menge kg P2O5]]/1000</f>
        <v>0.73480000000000001</v>
      </c>
      <c r="M8842" s="1">
        <f>Tabelle111[[#This Row],[Menge t Nges]]/Tabelle111[[#This Row],[Anzahl Lieferscheine]]</f>
        <v>0.63079999999999992</v>
      </c>
      <c r="N8842" s="1">
        <f>Tabelle111[[#This Row],[Menge t P2O5]]/Tabelle111[[#This Row],[Anzahl Lieferscheine]]</f>
        <v>0.3674</v>
      </c>
    </row>
    <row r="8843" spans="1:14" x14ac:dyDescent="0.2">
      <c r="A8843" s="2" t="s">
        <v>34</v>
      </c>
      <c r="B8843" s="2" t="s">
        <v>42</v>
      </c>
      <c r="C8843" s="2" t="s">
        <v>6</v>
      </c>
      <c r="D8843" s="2" t="s">
        <v>15</v>
      </c>
      <c r="E8843" s="2" t="s">
        <v>9</v>
      </c>
      <c r="F8843" s="2" t="s">
        <v>61</v>
      </c>
      <c r="G8843" s="1">
        <v>557.70000000000005</v>
      </c>
      <c r="H8843" s="1">
        <v>371.25</v>
      </c>
      <c r="I8843" s="4">
        <v>2</v>
      </c>
      <c r="J8843" s="2" t="s">
        <v>73</v>
      </c>
      <c r="K8843" s="1">
        <f>Tabelle111[[#This Row],[Menge kg Nges]]/1000</f>
        <v>0.55770000000000008</v>
      </c>
      <c r="L8843" s="1">
        <f>Tabelle111[[#This Row],[Menge kg P2O5]]/1000</f>
        <v>0.37125000000000002</v>
      </c>
      <c r="M8843" s="1">
        <f>Tabelle111[[#This Row],[Menge t Nges]]/Tabelle111[[#This Row],[Anzahl Lieferscheine]]</f>
        <v>0.27885000000000004</v>
      </c>
      <c r="N8843" s="1">
        <f>Tabelle111[[#This Row],[Menge t P2O5]]/Tabelle111[[#This Row],[Anzahl Lieferscheine]]</f>
        <v>0.18562500000000001</v>
      </c>
    </row>
    <row r="8844" spans="1:14" x14ac:dyDescent="0.2">
      <c r="A8844" s="2" t="s">
        <v>34</v>
      </c>
      <c r="B8844" s="2" t="s">
        <v>42</v>
      </c>
      <c r="C8844" s="2" t="s">
        <v>25</v>
      </c>
      <c r="D8844" s="2" t="s">
        <v>25</v>
      </c>
      <c r="E8844" s="2" t="s">
        <v>26</v>
      </c>
      <c r="F8844" s="2" t="s">
        <v>61</v>
      </c>
      <c r="G8844" s="1">
        <v>5570.08</v>
      </c>
      <c r="H8844" s="1">
        <v>2891.2599999999998</v>
      </c>
      <c r="I8844" s="4">
        <v>14</v>
      </c>
      <c r="J8844" s="2" t="s">
        <v>73</v>
      </c>
      <c r="K8844" s="1">
        <f>Tabelle111[[#This Row],[Menge kg Nges]]/1000</f>
        <v>5.5700799999999999</v>
      </c>
      <c r="L8844" s="1">
        <f>Tabelle111[[#This Row],[Menge kg P2O5]]/1000</f>
        <v>2.8912599999999999</v>
      </c>
      <c r="M8844" s="1">
        <f>Tabelle111[[#This Row],[Menge t Nges]]/Tabelle111[[#This Row],[Anzahl Lieferscheine]]</f>
        <v>0.39786285714285713</v>
      </c>
      <c r="N8844" s="1">
        <f>Tabelle111[[#This Row],[Menge t P2O5]]/Tabelle111[[#This Row],[Anzahl Lieferscheine]]</f>
        <v>0.20651857142857141</v>
      </c>
    </row>
    <row r="8845" spans="1:14" x14ac:dyDescent="0.2">
      <c r="A8845" s="2" t="s">
        <v>45</v>
      </c>
      <c r="B8845" s="2" t="s">
        <v>5</v>
      </c>
      <c r="C8845" s="2" t="s">
        <v>25</v>
      </c>
      <c r="D8845" s="2" t="s">
        <v>25</v>
      </c>
      <c r="E8845" s="2" t="s">
        <v>26</v>
      </c>
      <c r="F8845" s="2" t="s">
        <v>61</v>
      </c>
      <c r="G8845" s="1">
        <v>110.04</v>
      </c>
      <c r="H8845" s="1">
        <v>84.36</v>
      </c>
      <c r="I8845" s="4">
        <v>1</v>
      </c>
      <c r="J8845" s="2" t="s">
        <v>73</v>
      </c>
      <c r="K8845" s="1">
        <f>Tabelle111[[#This Row],[Menge kg Nges]]/1000</f>
        <v>0.11004000000000001</v>
      </c>
      <c r="L8845" s="1">
        <f>Tabelle111[[#This Row],[Menge kg P2O5]]/1000</f>
        <v>8.4360000000000004E-2</v>
      </c>
      <c r="M8845" s="1">
        <f>Tabelle111[[#This Row],[Menge t Nges]]/Tabelle111[[#This Row],[Anzahl Lieferscheine]]</f>
        <v>0.11004000000000001</v>
      </c>
      <c r="N8845" s="1">
        <f>Tabelle111[[#This Row],[Menge t P2O5]]/Tabelle111[[#This Row],[Anzahl Lieferscheine]]</f>
        <v>8.4360000000000004E-2</v>
      </c>
    </row>
    <row r="8846" spans="1:14" x14ac:dyDescent="0.2">
      <c r="A8846" s="2" t="s">
        <v>45</v>
      </c>
      <c r="B8846" s="2" t="s">
        <v>27</v>
      </c>
      <c r="C8846" s="2" t="s">
        <v>6</v>
      </c>
      <c r="D8846" s="2" t="s">
        <v>15</v>
      </c>
      <c r="E8846" s="2" t="s">
        <v>18</v>
      </c>
      <c r="F8846" s="2" t="s">
        <v>61</v>
      </c>
      <c r="G8846" s="1">
        <v>2625</v>
      </c>
      <c r="H8846" s="1">
        <v>2125</v>
      </c>
      <c r="I8846" s="4">
        <v>6</v>
      </c>
      <c r="J8846" s="2" t="s">
        <v>73</v>
      </c>
      <c r="K8846" s="1">
        <f>Tabelle111[[#This Row],[Menge kg Nges]]/1000</f>
        <v>2.625</v>
      </c>
      <c r="L8846" s="1">
        <f>Tabelle111[[#This Row],[Menge kg P2O5]]/1000</f>
        <v>2.125</v>
      </c>
      <c r="M8846" s="1">
        <f>Tabelle111[[#This Row],[Menge t Nges]]/Tabelle111[[#This Row],[Anzahl Lieferscheine]]</f>
        <v>0.4375</v>
      </c>
      <c r="N8846" s="1">
        <f>Tabelle111[[#This Row],[Menge t P2O5]]/Tabelle111[[#This Row],[Anzahl Lieferscheine]]</f>
        <v>0.35416666666666669</v>
      </c>
    </row>
    <row r="8847" spans="1:14" x14ac:dyDescent="0.2">
      <c r="A8847" s="2" t="s">
        <v>45</v>
      </c>
      <c r="B8847" s="2" t="s">
        <v>27</v>
      </c>
      <c r="C8847" s="2" t="s">
        <v>6</v>
      </c>
      <c r="D8847" s="2" t="s">
        <v>15</v>
      </c>
      <c r="E8847" s="2" t="s">
        <v>9</v>
      </c>
      <c r="F8847" s="2" t="s">
        <v>61</v>
      </c>
      <c r="G8847" s="1">
        <v>507</v>
      </c>
      <c r="H8847" s="1">
        <v>337.5</v>
      </c>
      <c r="I8847" s="4">
        <v>1</v>
      </c>
      <c r="J8847" s="2" t="s">
        <v>73</v>
      </c>
      <c r="K8847" s="1">
        <f>Tabelle111[[#This Row],[Menge kg Nges]]/1000</f>
        <v>0.50700000000000001</v>
      </c>
      <c r="L8847" s="1">
        <f>Tabelle111[[#This Row],[Menge kg P2O5]]/1000</f>
        <v>0.33750000000000002</v>
      </c>
      <c r="M8847" s="1">
        <f>Tabelle111[[#This Row],[Menge t Nges]]/Tabelle111[[#This Row],[Anzahl Lieferscheine]]</f>
        <v>0.50700000000000001</v>
      </c>
      <c r="N8847" s="1">
        <f>Tabelle111[[#This Row],[Menge t P2O5]]/Tabelle111[[#This Row],[Anzahl Lieferscheine]]</f>
        <v>0.33750000000000002</v>
      </c>
    </row>
    <row r="8848" spans="1:14" x14ac:dyDescent="0.2">
      <c r="A8848" s="2" t="s">
        <v>45</v>
      </c>
      <c r="B8848" s="2" t="s">
        <v>27</v>
      </c>
      <c r="C8848" s="2" t="s">
        <v>25</v>
      </c>
      <c r="D8848" s="2" t="s">
        <v>25</v>
      </c>
      <c r="E8848" s="2" t="s">
        <v>26</v>
      </c>
      <c r="F8848" s="2" t="s">
        <v>61</v>
      </c>
      <c r="G8848" s="1">
        <v>28576.33</v>
      </c>
      <c r="H8848" s="1">
        <v>16298.930000000006</v>
      </c>
      <c r="I8848" s="4">
        <v>102</v>
      </c>
      <c r="J8848" s="2" t="s">
        <v>73</v>
      </c>
      <c r="K8848" s="1">
        <f>Tabelle111[[#This Row],[Menge kg Nges]]/1000</f>
        <v>28.576330000000002</v>
      </c>
      <c r="L8848" s="1">
        <f>Tabelle111[[#This Row],[Menge kg P2O5]]/1000</f>
        <v>16.298930000000006</v>
      </c>
      <c r="M8848" s="1">
        <f>Tabelle111[[#This Row],[Menge t Nges]]/Tabelle111[[#This Row],[Anzahl Lieferscheine]]</f>
        <v>0.28016009803921571</v>
      </c>
      <c r="N8848" s="1">
        <f>Tabelle111[[#This Row],[Menge t P2O5]]/Tabelle111[[#This Row],[Anzahl Lieferscheine]]</f>
        <v>0.15979343137254909</v>
      </c>
    </row>
    <row r="8849" spans="1:14" x14ac:dyDescent="0.2">
      <c r="A8849" s="2" t="s">
        <v>45</v>
      </c>
      <c r="B8849" s="2" t="s">
        <v>46</v>
      </c>
      <c r="C8849" s="2" t="s">
        <v>25</v>
      </c>
      <c r="D8849" s="2" t="s">
        <v>25</v>
      </c>
      <c r="E8849" s="2" t="s">
        <v>26</v>
      </c>
      <c r="F8849" s="2" t="s">
        <v>61</v>
      </c>
      <c r="G8849" s="1">
        <v>532.31000000000006</v>
      </c>
      <c r="H8849" s="1">
        <v>178.47</v>
      </c>
      <c r="I8849" s="4">
        <v>4</v>
      </c>
      <c r="J8849" s="2" t="s">
        <v>73</v>
      </c>
      <c r="K8849" s="1">
        <f>Tabelle111[[#This Row],[Menge kg Nges]]/1000</f>
        <v>0.53231000000000006</v>
      </c>
      <c r="L8849" s="1">
        <f>Tabelle111[[#This Row],[Menge kg P2O5]]/1000</f>
        <v>0.17846999999999999</v>
      </c>
      <c r="M8849" s="1">
        <f>Tabelle111[[#This Row],[Menge t Nges]]/Tabelle111[[#This Row],[Anzahl Lieferscheine]]</f>
        <v>0.13307750000000002</v>
      </c>
      <c r="N8849" s="1">
        <f>Tabelle111[[#This Row],[Menge t P2O5]]/Tabelle111[[#This Row],[Anzahl Lieferscheine]]</f>
        <v>4.4617499999999997E-2</v>
      </c>
    </row>
    <row r="8850" spans="1:14" x14ac:dyDescent="0.2">
      <c r="A8850" s="2" t="s">
        <v>45</v>
      </c>
      <c r="B8850" s="2" t="s">
        <v>45</v>
      </c>
      <c r="C8850" s="2" t="s">
        <v>6</v>
      </c>
      <c r="D8850" s="2" t="s">
        <v>7</v>
      </c>
      <c r="E8850" s="2" t="s">
        <v>8</v>
      </c>
      <c r="F8850" s="2" t="s">
        <v>61</v>
      </c>
      <c r="G8850" s="1">
        <v>95713.859999999971</v>
      </c>
      <c r="H8850" s="1">
        <v>34737.840000000004</v>
      </c>
      <c r="I8850" s="4">
        <v>43</v>
      </c>
      <c r="J8850" s="2" t="s">
        <v>73</v>
      </c>
      <c r="K8850" s="1">
        <f>Tabelle111[[#This Row],[Menge kg Nges]]/1000</f>
        <v>95.713859999999968</v>
      </c>
      <c r="L8850" s="1">
        <f>Tabelle111[[#This Row],[Menge kg P2O5]]/1000</f>
        <v>34.737840000000006</v>
      </c>
      <c r="M8850" s="1">
        <f>Tabelle111[[#This Row],[Menge t Nges]]/Tabelle111[[#This Row],[Anzahl Lieferscheine]]</f>
        <v>2.2259037209302317</v>
      </c>
      <c r="N8850" s="1">
        <f>Tabelle111[[#This Row],[Menge t P2O5]]/Tabelle111[[#This Row],[Anzahl Lieferscheine]]</f>
        <v>0.80785674418604669</v>
      </c>
    </row>
    <row r="8851" spans="1:14" x14ac:dyDescent="0.2">
      <c r="A8851" s="2" t="s">
        <v>45</v>
      </c>
      <c r="B8851" s="2" t="s">
        <v>45</v>
      </c>
      <c r="C8851" s="2" t="s">
        <v>6</v>
      </c>
      <c r="D8851" s="2" t="s">
        <v>7</v>
      </c>
      <c r="E8851" s="2" t="s">
        <v>9</v>
      </c>
      <c r="F8851" s="2" t="s">
        <v>61</v>
      </c>
      <c r="G8851" s="1">
        <v>62424.549999999988</v>
      </c>
      <c r="H8851" s="1">
        <v>27340.87</v>
      </c>
      <c r="I8851" s="4">
        <v>78</v>
      </c>
      <c r="J8851" s="2" t="s">
        <v>73</v>
      </c>
      <c r="K8851" s="1">
        <f>Tabelle111[[#This Row],[Menge kg Nges]]/1000</f>
        <v>62.424549999999989</v>
      </c>
      <c r="L8851" s="1">
        <f>Tabelle111[[#This Row],[Menge kg P2O5]]/1000</f>
        <v>27.340869999999999</v>
      </c>
      <c r="M8851" s="1">
        <f>Tabelle111[[#This Row],[Menge t Nges]]/Tabelle111[[#This Row],[Anzahl Lieferscheine]]</f>
        <v>0.80031474358974342</v>
      </c>
      <c r="N8851" s="1">
        <f>Tabelle111[[#This Row],[Menge t P2O5]]/Tabelle111[[#This Row],[Anzahl Lieferscheine]]</f>
        <v>0.35052397435897437</v>
      </c>
    </row>
    <row r="8852" spans="1:14" x14ac:dyDescent="0.2">
      <c r="A8852" s="2" t="s">
        <v>45</v>
      </c>
      <c r="B8852" s="2" t="s">
        <v>45</v>
      </c>
      <c r="C8852" s="2" t="s">
        <v>6</v>
      </c>
      <c r="D8852" s="2" t="s">
        <v>7</v>
      </c>
      <c r="E8852" s="2" t="s">
        <v>10</v>
      </c>
      <c r="F8852" s="2" t="s">
        <v>61</v>
      </c>
      <c r="G8852" s="1">
        <v>196.2</v>
      </c>
      <c r="H8852" s="1">
        <v>63.900000000000006</v>
      </c>
      <c r="I8852" s="4">
        <v>2</v>
      </c>
      <c r="J8852" s="2" t="s">
        <v>73</v>
      </c>
      <c r="K8852" s="1">
        <f>Tabelle111[[#This Row],[Menge kg Nges]]/1000</f>
        <v>0.19619999999999999</v>
      </c>
      <c r="L8852" s="1">
        <f>Tabelle111[[#This Row],[Menge kg P2O5]]/1000</f>
        <v>6.3900000000000012E-2</v>
      </c>
      <c r="M8852" s="1">
        <f>Tabelle111[[#This Row],[Menge t Nges]]/Tabelle111[[#This Row],[Anzahl Lieferscheine]]</f>
        <v>9.8099999999999993E-2</v>
      </c>
      <c r="N8852" s="1">
        <f>Tabelle111[[#This Row],[Menge t P2O5]]/Tabelle111[[#This Row],[Anzahl Lieferscheine]]</f>
        <v>3.1950000000000006E-2</v>
      </c>
    </row>
    <row r="8853" spans="1:14" x14ac:dyDescent="0.2">
      <c r="A8853" s="2" t="s">
        <v>45</v>
      </c>
      <c r="B8853" s="2" t="s">
        <v>45</v>
      </c>
      <c r="C8853" s="2" t="s">
        <v>6</v>
      </c>
      <c r="D8853" s="2" t="s">
        <v>7</v>
      </c>
      <c r="E8853" s="2" t="s">
        <v>11</v>
      </c>
      <c r="F8853" s="2" t="s">
        <v>61</v>
      </c>
      <c r="G8853" s="1">
        <v>2970.25</v>
      </c>
      <c r="H8853" s="1">
        <v>2130.9499999999998</v>
      </c>
      <c r="I8853" s="4">
        <v>18</v>
      </c>
      <c r="J8853" s="2" t="s">
        <v>73</v>
      </c>
      <c r="K8853" s="1">
        <f>Tabelle111[[#This Row],[Menge kg Nges]]/1000</f>
        <v>2.9702500000000001</v>
      </c>
      <c r="L8853" s="1">
        <f>Tabelle111[[#This Row],[Menge kg P2O5]]/1000</f>
        <v>2.1309499999999999</v>
      </c>
      <c r="M8853" s="1">
        <f>Tabelle111[[#This Row],[Menge t Nges]]/Tabelle111[[#This Row],[Anzahl Lieferscheine]]</f>
        <v>0.1650138888888889</v>
      </c>
      <c r="N8853" s="1">
        <f>Tabelle111[[#This Row],[Menge t P2O5]]/Tabelle111[[#This Row],[Anzahl Lieferscheine]]</f>
        <v>0.11838611111111111</v>
      </c>
    </row>
    <row r="8854" spans="1:14" x14ac:dyDescent="0.2">
      <c r="A8854" s="2" t="s">
        <v>45</v>
      </c>
      <c r="B8854" s="2" t="s">
        <v>45</v>
      </c>
      <c r="C8854" s="2" t="s">
        <v>6</v>
      </c>
      <c r="D8854" s="2" t="s">
        <v>7</v>
      </c>
      <c r="E8854" s="2" t="s">
        <v>12</v>
      </c>
      <c r="F8854" s="2" t="s">
        <v>61</v>
      </c>
      <c r="G8854" s="1">
        <v>34796.42</v>
      </c>
      <c r="H8854" s="1">
        <v>17638.330000000002</v>
      </c>
      <c r="I8854" s="4">
        <v>92</v>
      </c>
      <c r="J8854" s="2" t="s">
        <v>73</v>
      </c>
      <c r="K8854" s="1">
        <f>Tabelle111[[#This Row],[Menge kg Nges]]/1000</f>
        <v>34.796419999999998</v>
      </c>
      <c r="L8854" s="1">
        <f>Tabelle111[[#This Row],[Menge kg P2O5]]/1000</f>
        <v>17.638330000000003</v>
      </c>
      <c r="M8854" s="1">
        <f>Tabelle111[[#This Row],[Menge t Nges]]/Tabelle111[[#This Row],[Anzahl Lieferscheine]]</f>
        <v>0.37822195652173912</v>
      </c>
      <c r="N8854" s="1">
        <f>Tabelle111[[#This Row],[Menge t P2O5]]/Tabelle111[[#This Row],[Anzahl Lieferscheine]]</f>
        <v>0.19172097826086959</v>
      </c>
    </row>
    <row r="8855" spans="1:14" x14ac:dyDescent="0.2">
      <c r="A8855" s="2" t="s">
        <v>45</v>
      </c>
      <c r="B8855" s="2" t="s">
        <v>45</v>
      </c>
      <c r="C8855" s="2" t="s">
        <v>6</v>
      </c>
      <c r="D8855" s="2" t="s">
        <v>7</v>
      </c>
      <c r="E8855" s="2" t="s">
        <v>14</v>
      </c>
      <c r="F8855" s="2" t="s">
        <v>61</v>
      </c>
      <c r="G8855" s="1">
        <v>1980</v>
      </c>
      <c r="H8855" s="1">
        <v>1260</v>
      </c>
      <c r="I8855" s="4">
        <v>7</v>
      </c>
      <c r="J8855" s="2" t="s">
        <v>73</v>
      </c>
      <c r="K8855" s="1">
        <f>Tabelle111[[#This Row],[Menge kg Nges]]/1000</f>
        <v>1.98</v>
      </c>
      <c r="L8855" s="1">
        <f>Tabelle111[[#This Row],[Menge kg P2O5]]/1000</f>
        <v>1.26</v>
      </c>
      <c r="M8855" s="1">
        <f>Tabelle111[[#This Row],[Menge t Nges]]/Tabelle111[[#This Row],[Anzahl Lieferscheine]]</f>
        <v>0.28285714285714286</v>
      </c>
      <c r="N8855" s="1">
        <f>Tabelle111[[#This Row],[Menge t P2O5]]/Tabelle111[[#This Row],[Anzahl Lieferscheine]]</f>
        <v>0.18</v>
      </c>
    </row>
    <row r="8856" spans="1:14" x14ac:dyDescent="0.2">
      <c r="A8856" s="2" t="s">
        <v>45</v>
      </c>
      <c r="B8856" s="2" t="s">
        <v>45</v>
      </c>
      <c r="C8856" s="2" t="s">
        <v>6</v>
      </c>
      <c r="D8856" s="2" t="s">
        <v>15</v>
      </c>
      <c r="E8856" s="2" t="s">
        <v>18</v>
      </c>
      <c r="F8856" s="2" t="s">
        <v>61</v>
      </c>
      <c r="G8856" s="1">
        <v>7606.1999999999989</v>
      </c>
      <c r="H8856" s="1">
        <v>6157.4000000000005</v>
      </c>
      <c r="I8856" s="4">
        <v>12</v>
      </c>
      <c r="J8856" s="2" t="s">
        <v>73</v>
      </c>
      <c r="K8856" s="1">
        <f>Tabelle111[[#This Row],[Menge kg Nges]]/1000</f>
        <v>7.6061999999999985</v>
      </c>
      <c r="L8856" s="1">
        <f>Tabelle111[[#This Row],[Menge kg P2O5]]/1000</f>
        <v>6.1574000000000009</v>
      </c>
      <c r="M8856" s="1">
        <f>Tabelle111[[#This Row],[Menge t Nges]]/Tabelle111[[#This Row],[Anzahl Lieferscheine]]</f>
        <v>0.63384999999999991</v>
      </c>
      <c r="N8856" s="1">
        <f>Tabelle111[[#This Row],[Menge t P2O5]]/Tabelle111[[#This Row],[Anzahl Lieferscheine]]</f>
        <v>0.51311666666666678</v>
      </c>
    </row>
    <row r="8857" spans="1:14" x14ac:dyDescent="0.2">
      <c r="A8857" s="2" t="s">
        <v>45</v>
      </c>
      <c r="B8857" s="2" t="s">
        <v>45</v>
      </c>
      <c r="C8857" s="2" t="s">
        <v>6</v>
      </c>
      <c r="D8857" s="2" t="s">
        <v>15</v>
      </c>
      <c r="E8857" s="2" t="s">
        <v>20</v>
      </c>
      <c r="F8857" s="2" t="s">
        <v>61</v>
      </c>
      <c r="G8857" s="1">
        <v>6278.0799999999945</v>
      </c>
      <c r="H8857" s="1">
        <v>4028</v>
      </c>
      <c r="I8857" s="4">
        <v>50</v>
      </c>
      <c r="J8857" s="2" t="s">
        <v>73</v>
      </c>
      <c r="K8857" s="1">
        <f>Tabelle111[[#This Row],[Menge kg Nges]]/1000</f>
        <v>6.2780799999999948</v>
      </c>
      <c r="L8857" s="1">
        <f>Tabelle111[[#This Row],[Menge kg P2O5]]/1000</f>
        <v>4.0279999999999996</v>
      </c>
      <c r="M8857" s="1">
        <f>Tabelle111[[#This Row],[Menge t Nges]]/Tabelle111[[#This Row],[Anzahl Lieferscheine]]</f>
        <v>0.12556159999999988</v>
      </c>
      <c r="N8857" s="1">
        <f>Tabelle111[[#This Row],[Menge t P2O5]]/Tabelle111[[#This Row],[Anzahl Lieferscheine]]</f>
        <v>8.0559999999999993E-2</v>
      </c>
    </row>
    <row r="8858" spans="1:14" x14ac:dyDescent="0.2">
      <c r="A8858" s="2" t="s">
        <v>45</v>
      </c>
      <c r="B8858" s="2" t="s">
        <v>45</v>
      </c>
      <c r="C8858" s="2" t="s">
        <v>6</v>
      </c>
      <c r="D8858" s="2" t="s">
        <v>15</v>
      </c>
      <c r="E8858" s="2" t="s">
        <v>21</v>
      </c>
      <c r="F8858" s="2" t="s">
        <v>61</v>
      </c>
      <c r="G8858" s="1">
        <v>3676.8</v>
      </c>
      <c r="H8858" s="1">
        <v>1953.3</v>
      </c>
      <c r="I8858" s="4">
        <v>8</v>
      </c>
      <c r="J8858" s="2" t="s">
        <v>73</v>
      </c>
      <c r="K8858" s="1">
        <f>Tabelle111[[#This Row],[Menge kg Nges]]/1000</f>
        <v>3.6768000000000001</v>
      </c>
      <c r="L8858" s="1">
        <f>Tabelle111[[#This Row],[Menge kg P2O5]]/1000</f>
        <v>1.9533</v>
      </c>
      <c r="M8858" s="1">
        <f>Tabelle111[[#This Row],[Menge t Nges]]/Tabelle111[[#This Row],[Anzahl Lieferscheine]]</f>
        <v>0.45960000000000001</v>
      </c>
      <c r="N8858" s="1">
        <f>Tabelle111[[#This Row],[Menge t P2O5]]/Tabelle111[[#This Row],[Anzahl Lieferscheine]]</f>
        <v>0.2441625</v>
      </c>
    </row>
    <row r="8859" spans="1:14" x14ac:dyDescent="0.2">
      <c r="A8859" s="2" t="s">
        <v>45</v>
      </c>
      <c r="B8859" s="2" t="s">
        <v>45</v>
      </c>
      <c r="C8859" s="2" t="s">
        <v>6</v>
      </c>
      <c r="D8859" s="2" t="s">
        <v>15</v>
      </c>
      <c r="E8859" s="2" t="s">
        <v>9</v>
      </c>
      <c r="F8859" s="2" t="s">
        <v>61</v>
      </c>
      <c r="G8859" s="1">
        <v>10745.64</v>
      </c>
      <c r="H8859" s="1">
        <v>6060.2</v>
      </c>
      <c r="I8859" s="4">
        <v>32</v>
      </c>
      <c r="J8859" s="2" t="s">
        <v>73</v>
      </c>
      <c r="K8859" s="1">
        <f>Tabelle111[[#This Row],[Menge kg Nges]]/1000</f>
        <v>10.74564</v>
      </c>
      <c r="L8859" s="1">
        <f>Tabelle111[[#This Row],[Menge kg P2O5]]/1000</f>
        <v>6.0602</v>
      </c>
      <c r="M8859" s="1">
        <f>Tabelle111[[#This Row],[Menge t Nges]]/Tabelle111[[#This Row],[Anzahl Lieferscheine]]</f>
        <v>0.33580125</v>
      </c>
      <c r="N8859" s="1">
        <f>Tabelle111[[#This Row],[Menge t P2O5]]/Tabelle111[[#This Row],[Anzahl Lieferscheine]]</f>
        <v>0.18938125</v>
      </c>
    </row>
    <row r="8860" spans="1:14" x14ac:dyDescent="0.2">
      <c r="A8860" s="2" t="s">
        <v>45</v>
      </c>
      <c r="B8860" s="2" t="s">
        <v>45</v>
      </c>
      <c r="C8860" s="2" t="s">
        <v>6</v>
      </c>
      <c r="D8860" s="2" t="s">
        <v>15</v>
      </c>
      <c r="E8860" s="2" t="s">
        <v>10</v>
      </c>
      <c r="F8860" s="2" t="s">
        <v>61</v>
      </c>
      <c r="G8860" s="1">
        <v>2479.4</v>
      </c>
      <c r="H8860" s="1">
        <v>788.90000000000009</v>
      </c>
      <c r="I8860" s="4">
        <v>11</v>
      </c>
      <c r="J8860" s="2" t="s">
        <v>73</v>
      </c>
      <c r="K8860" s="1">
        <f>Tabelle111[[#This Row],[Menge kg Nges]]/1000</f>
        <v>2.4794</v>
      </c>
      <c r="L8860" s="1">
        <f>Tabelle111[[#This Row],[Menge kg P2O5]]/1000</f>
        <v>0.78890000000000005</v>
      </c>
      <c r="M8860" s="1">
        <f>Tabelle111[[#This Row],[Menge t Nges]]/Tabelle111[[#This Row],[Anzahl Lieferscheine]]</f>
        <v>0.22540000000000002</v>
      </c>
      <c r="N8860" s="1">
        <f>Tabelle111[[#This Row],[Menge t P2O5]]/Tabelle111[[#This Row],[Anzahl Lieferscheine]]</f>
        <v>7.171818181818182E-2</v>
      </c>
    </row>
    <row r="8861" spans="1:14" x14ac:dyDescent="0.2">
      <c r="A8861" s="2" t="s">
        <v>45</v>
      </c>
      <c r="B8861" s="2" t="s">
        <v>45</v>
      </c>
      <c r="C8861" s="2" t="s">
        <v>6</v>
      </c>
      <c r="D8861" s="2" t="s">
        <v>15</v>
      </c>
      <c r="E8861" s="2" t="s">
        <v>23</v>
      </c>
      <c r="F8861" s="2" t="s">
        <v>61</v>
      </c>
      <c r="G8861" s="1">
        <v>270.60000000000002</v>
      </c>
      <c r="H8861" s="1">
        <v>122.1</v>
      </c>
      <c r="I8861" s="4">
        <v>1</v>
      </c>
      <c r="J8861" s="2" t="s">
        <v>73</v>
      </c>
      <c r="K8861" s="1">
        <f>Tabelle111[[#This Row],[Menge kg Nges]]/1000</f>
        <v>0.27060000000000001</v>
      </c>
      <c r="L8861" s="1">
        <f>Tabelle111[[#This Row],[Menge kg P2O5]]/1000</f>
        <v>0.1221</v>
      </c>
      <c r="M8861" s="1">
        <f>Tabelle111[[#This Row],[Menge t Nges]]/Tabelle111[[#This Row],[Anzahl Lieferscheine]]</f>
        <v>0.27060000000000001</v>
      </c>
      <c r="N8861" s="1">
        <f>Tabelle111[[#This Row],[Menge t P2O5]]/Tabelle111[[#This Row],[Anzahl Lieferscheine]]</f>
        <v>0.1221</v>
      </c>
    </row>
    <row r="8862" spans="1:14" x14ac:dyDescent="0.2">
      <c r="A8862" s="2" t="s">
        <v>45</v>
      </c>
      <c r="B8862" s="2" t="s">
        <v>45</v>
      </c>
      <c r="C8862" s="2" t="s">
        <v>25</v>
      </c>
      <c r="D8862" s="2" t="s">
        <v>25</v>
      </c>
      <c r="E8862" s="2" t="s">
        <v>26</v>
      </c>
      <c r="F8862" s="2" t="s">
        <v>61</v>
      </c>
      <c r="G8862" s="1">
        <v>77016.920000000013</v>
      </c>
      <c r="H8862" s="1">
        <v>41795.199999999997</v>
      </c>
      <c r="I8862" s="4">
        <v>135</v>
      </c>
      <c r="J8862" s="2" t="s">
        <v>73</v>
      </c>
      <c r="K8862" s="1">
        <f>Tabelle111[[#This Row],[Menge kg Nges]]/1000</f>
        <v>77.016920000000013</v>
      </c>
      <c r="L8862" s="1">
        <f>Tabelle111[[#This Row],[Menge kg P2O5]]/1000</f>
        <v>41.795199999999994</v>
      </c>
      <c r="M8862" s="1">
        <f>Tabelle111[[#This Row],[Menge t Nges]]/Tabelle111[[#This Row],[Anzahl Lieferscheine]]</f>
        <v>0.57049570370370384</v>
      </c>
      <c r="N8862" s="1">
        <f>Tabelle111[[#This Row],[Menge t P2O5]]/Tabelle111[[#This Row],[Anzahl Lieferscheine]]</f>
        <v>0.30959407407407402</v>
      </c>
    </row>
    <row r="8863" spans="1:14" x14ac:dyDescent="0.2">
      <c r="A8863" s="2" t="s">
        <v>45</v>
      </c>
      <c r="B8863" s="2" t="s">
        <v>45</v>
      </c>
      <c r="C8863" s="2" t="s">
        <v>63</v>
      </c>
      <c r="D8863" s="2" t="s">
        <v>63</v>
      </c>
      <c r="E8863" s="2" t="s">
        <v>63</v>
      </c>
      <c r="F8863" s="2" t="s">
        <v>61</v>
      </c>
      <c r="G8863" s="1">
        <v>6615</v>
      </c>
      <c r="H8863" s="1">
        <v>5355</v>
      </c>
      <c r="I8863" s="4">
        <v>1</v>
      </c>
      <c r="J8863" s="2" t="s">
        <v>73</v>
      </c>
      <c r="K8863" s="1">
        <f>Tabelle111[[#This Row],[Menge kg Nges]]/1000</f>
        <v>6.6150000000000002</v>
      </c>
      <c r="L8863" s="1">
        <f>Tabelle111[[#This Row],[Menge kg P2O5]]/1000</f>
        <v>5.3550000000000004</v>
      </c>
      <c r="M8863" s="1">
        <f>Tabelle111[[#This Row],[Menge t Nges]]/Tabelle111[[#This Row],[Anzahl Lieferscheine]]</f>
        <v>6.6150000000000002</v>
      </c>
      <c r="N8863" s="1">
        <f>Tabelle111[[#This Row],[Menge t P2O5]]/Tabelle111[[#This Row],[Anzahl Lieferscheine]]</f>
        <v>5.3550000000000004</v>
      </c>
    </row>
    <row r="8864" spans="1:14" x14ac:dyDescent="0.2">
      <c r="A8864" s="2" t="s">
        <v>45</v>
      </c>
      <c r="B8864" s="2" t="s">
        <v>28</v>
      </c>
      <c r="C8864" s="2" t="s">
        <v>6</v>
      </c>
      <c r="D8864" s="2" t="s">
        <v>7</v>
      </c>
      <c r="E8864" s="2" t="s">
        <v>8</v>
      </c>
      <c r="F8864" s="2" t="s">
        <v>61</v>
      </c>
      <c r="G8864" s="1">
        <v>432.48</v>
      </c>
      <c r="H8864" s="1">
        <v>152.32</v>
      </c>
      <c r="I8864" s="4">
        <v>1</v>
      </c>
      <c r="J8864" s="2" t="s">
        <v>73</v>
      </c>
      <c r="K8864" s="1">
        <f>Tabelle111[[#This Row],[Menge kg Nges]]/1000</f>
        <v>0.43248000000000003</v>
      </c>
      <c r="L8864" s="1">
        <f>Tabelle111[[#This Row],[Menge kg P2O5]]/1000</f>
        <v>0.15231999999999998</v>
      </c>
      <c r="M8864" s="1">
        <f>Tabelle111[[#This Row],[Menge t Nges]]/Tabelle111[[#This Row],[Anzahl Lieferscheine]]</f>
        <v>0.43248000000000003</v>
      </c>
      <c r="N8864" s="1">
        <f>Tabelle111[[#This Row],[Menge t P2O5]]/Tabelle111[[#This Row],[Anzahl Lieferscheine]]</f>
        <v>0.15231999999999998</v>
      </c>
    </row>
    <row r="8865" spans="1:14" x14ac:dyDescent="0.2">
      <c r="A8865" s="2" t="s">
        <v>45</v>
      </c>
      <c r="B8865" s="2" t="s">
        <v>28</v>
      </c>
      <c r="C8865" s="2" t="s">
        <v>6</v>
      </c>
      <c r="D8865" s="2" t="s">
        <v>7</v>
      </c>
      <c r="E8865" s="2" t="s">
        <v>12</v>
      </c>
      <c r="F8865" s="2" t="s">
        <v>61</v>
      </c>
      <c r="G8865" s="1">
        <v>300.3</v>
      </c>
      <c r="H8865" s="1">
        <v>147.84</v>
      </c>
      <c r="I8865" s="4">
        <v>1</v>
      </c>
      <c r="J8865" s="2" t="s">
        <v>73</v>
      </c>
      <c r="K8865" s="1">
        <f>Tabelle111[[#This Row],[Menge kg Nges]]/1000</f>
        <v>0.30030000000000001</v>
      </c>
      <c r="L8865" s="1">
        <f>Tabelle111[[#This Row],[Menge kg P2O5]]/1000</f>
        <v>0.14784</v>
      </c>
      <c r="M8865" s="1">
        <f>Tabelle111[[#This Row],[Menge t Nges]]/Tabelle111[[#This Row],[Anzahl Lieferscheine]]</f>
        <v>0.30030000000000001</v>
      </c>
      <c r="N8865" s="1">
        <f>Tabelle111[[#This Row],[Menge t P2O5]]/Tabelle111[[#This Row],[Anzahl Lieferscheine]]</f>
        <v>0.14784</v>
      </c>
    </row>
    <row r="8866" spans="1:14" x14ac:dyDescent="0.2">
      <c r="A8866" s="2" t="s">
        <v>45</v>
      </c>
      <c r="B8866" s="2" t="s">
        <v>28</v>
      </c>
      <c r="C8866" s="2" t="s">
        <v>6</v>
      </c>
      <c r="D8866" s="2" t="s">
        <v>15</v>
      </c>
      <c r="E8866" s="2" t="s">
        <v>9</v>
      </c>
      <c r="F8866" s="2" t="s">
        <v>61</v>
      </c>
      <c r="G8866" s="1">
        <v>811.2</v>
      </c>
      <c r="H8866" s="1">
        <v>540</v>
      </c>
      <c r="I8866" s="4">
        <v>1</v>
      </c>
      <c r="J8866" s="2" t="s">
        <v>73</v>
      </c>
      <c r="K8866" s="1">
        <f>Tabelle111[[#This Row],[Menge kg Nges]]/1000</f>
        <v>0.81120000000000003</v>
      </c>
      <c r="L8866" s="1">
        <f>Tabelle111[[#This Row],[Menge kg P2O5]]/1000</f>
        <v>0.54</v>
      </c>
      <c r="M8866" s="1">
        <f>Tabelle111[[#This Row],[Menge t Nges]]/Tabelle111[[#This Row],[Anzahl Lieferscheine]]</f>
        <v>0.81120000000000003</v>
      </c>
      <c r="N8866" s="1">
        <f>Tabelle111[[#This Row],[Menge t P2O5]]/Tabelle111[[#This Row],[Anzahl Lieferscheine]]</f>
        <v>0.54</v>
      </c>
    </row>
    <row r="8867" spans="1:14" x14ac:dyDescent="0.2">
      <c r="A8867" s="2" t="s">
        <v>45</v>
      </c>
      <c r="B8867" s="2" t="s">
        <v>28</v>
      </c>
      <c r="C8867" s="2" t="s">
        <v>25</v>
      </c>
      <c r="D8867" s="2" t="s">
        <v>25</v>
      </c>
      <c r="E8867" s="2" t="s">
        <v>26</v>
      </c>
      <c r="F8867" s="2" t="s">
        <v>61</v>
      </c>
      <c r="G8867" s="1">
        <v>3493.5</v>
      </c>
      <c r="H8867" s="1">
        <v>1555.5</v>
      </c>
      <c r="I8867" s="4">
        <v>1</v>
      </c>
      <c r="J8867" s="2" t="s">
        <v>73</v>
      </c>
      <c r="K8867" s="1">
        <f>Tabelle111[[#This Row],[Menge kg Nges]]/1000</f>
        <v>3.4935</v>
      </c>
      <c r="L8867" s="1">
        <f>Tabelle111[[#This Row],[Menge kg P2O5]]/1000</f>
        <v>1.5555000000000001</v>
      </c>
      <c r="M8867" s="1">
        <f>Tabelle111[[#This Row],[Menge t Nges]]/Tabelle111[[#This Row],[Anzahl Lieferscheine]]</f>
        <v>3.4935</v>
      </c>
      <c r="N8867" s="1">
        <f>Tabelle111[[#This Row],[Menge t P2O5]]/Tabelle111[[#This Row],[Anzahl Lieferscheine]]</f>
        <v>1.5555000000000001</v>
      </c>
    </row>
    <row r="8868" spans="1:14" x14ac:dyDescent="0.2">
      <c r="A8868" s="2" t="s">
        <v>51</v>
      </c>
      <c r="B8868" s="2" t="s">
        <v>27</v>
      </c>
      <c r="C8868" s="2" t="s">
        <v>6</v>
      </c>
      <c r="D8868" s="2" t="s">
        <v>15</v>
      </c>
      <c r="E8868" s="2" t="s">
        <v>18</v>
      </c>
      <c r="F8868" s="2" t="s">
        <v>61</v>
      </c>
      <c r="G8868" s="1">
        <v>432.9</v>
      </c>
      <c r="H8868" s="1">
        <v>304.2</v>
      </c>
      <c r="I8868" s="4">
        <v>1</v>
      </c>
      <c r="J8868" s="2" t="s">
        <v>73</v>
      </c>
      <c r="K8868" s="1">
        <f>Tabelle111[[#This Row],[Menge kg Nges]]/1000</f>
        <v>0.43289999999999995</v>
      </c>
      <c r="L8868" s="1">
        <f>Tabelle111[[#This Row],[Menge kg P2O5]]/1000</f>
        <v>0.30419999999999997</v>
      </c>
      <c r="M8868" s="1">
        <f>Tabelle111[[#This Row],[Menge t Nges]]/Tabelle111[[#This Row],[Anzahl Lieferscheine]]</f>
        <v>0.43289999999999995</v>
      </c>
      <c r="N8868" s="1">
        <f>Tabelle111[[#This Row],[Menge t P2O5]]/Tabelle111[[#This Row],[Anzahl Lieferscheine]]</f>
        <v>0.30419999999999997</v>
      </c>
    </row>
    <row r="8869" spans="1:14" x14ac:dyDescent="0.2">
      <c r="A8869" s="2" t="s">
        <v>51</v>
      </c>
      <c r="B8869" s="2" t="s">
        <v>34</v>
      </c>
      <c r="C8869" s="2" t="s">
        <v>6</v>
      </c>
      <c r="D8869" s="2" t="s">
        <v>15</v>
      </c>
      <c r="E8869" s="2" t="s">
        <v>18</v>
      </c>
      <c r="F8869" s="2" t="s">
        <v>61</v>
      </c>
      <c r="G8869" s="1">
        <v>660.88</v>
      </c>
      <c r="H8869" s="1">
        <v>449.43999999999994</v>
      </c>
      <c r="I8869" s="4">
        <v>2</v>
      </c>
      <c r="J8869" s="2" t="s">
        <v>73</v>
      </c>
      <c r="K8869" s="1">
        <f>Tabelle111[[#This Row],[Menge kg Nges]]/1000</f>
        <v>0.66088000000000002</v>
      </c>
      <c r="L8869" s="1">
        <f>Tabelle111[[#This Row],[Menge kg P2O5]]/1000</f>
        <v>0.44943999999999995</v>
      </c>
      <c r="M8869" s="1">
        <f>Tabelle111[[#This Row],[Menge t Nges]]/Tabelle111[[#This Row],[Anzahl Lieferscheine]]</f>
        <v>0.33044000000000001</v>
      </c>
      <c r="N8869" s="1">
        <f>Tabelle111[[#This Row],[Menge t P2O5]]/Tabelle111[[#This Row],[Anzahl Lieferscheine]]</f>
        <v>0.22471999999999998</v>
      </c>
    </row>
    <row r="8870" spans="1:14" x14ac:dyDescent="0.2">
      <c r="A8870" s="2" t="s">
        <v>51</v>
      </c>
      <c r="B8870" s="2" t="s">
        <v>34</v>
      </c>
      <c r="C8870" s="2" t="s">
        <v>6</v>
      </c>
      <c r="D8870" s="2" t="s">
        <v>15</v>
      </c>
      <c r="E8870" s="2" t="s">
        <v>20</v>
      </c>
      <c r="F8870" s="2" t="s">
        <v>61</v>
      </c>
      <c r="G8870" s="1">
        <v>111</v>
      </c>
      <c r="H8870" s="1">
        <v>97.2</v>
      </c>
      <c r="I8870" s="4">
        <v>1</v>
      </c>
      <c r="J8870" s="2" t="s">
        <v>73</v>
      </c>
      <c r="K8870" s="1">
        <f>Tabelle111[[#This Row],[Menge kg Nges]]/1000</f>
        <v>0.111</v>
      </c>
      <c r="L8870" s="1">
        <f>Tabelle111[[#This Row],[Menge kg P2O5]]/1000</f>
        <v>9.7200000000000009E-2</v>
      </c>
      <c r="M8870" s="1">
        <f>Tabelle111[[#This Row],[Menge t Nges]]/Tabelle111[[#This Row],[Anzahl Lieferscheine]]</f>
        <v>0.111</v>
      </c>
      <c r="N8870" s="1">
        <f>Tabelle111[[#This Row],[Menge t P2O5]]/Tabelle111[[#This Row],[Anzahl Lieferscheine]]</f>
        <v>9.7200000000000009E-2</v>
      </c>
    </row>
    <row r="8871" spans="1:14" x14ac:dyDescent="0.2">
      <c r="A8871" s="2" t="s">
        <v>51</v>
      </c>
      <c r="B8871" s="2" t="s">
        <v>51</v>
      </c>
      <c r="C8871" s="2" t="s">
        <v>6</v>
      </c>
      <c r="D8871" s="2" t="s">
        <v>7</v>
      </c>
      <c r="E8871" s="2" t="s">
        <v>9</v>
      </c>
      <c r="F8871" s="2" t="s">
        <v>61</v>
      </c>
      <c r="G8871" s="1">
        <v>1699.15</v>
      </c>
      <c r="H8871" s="1">
        <v>725.43</v>
      </c>
      <c r="I8871" s="4">
        <v>11</v>
      </c>
      <c r="J8871" s="2" t="s">
        <v>73</v>
      </c>
      <c r="K8871" s="1">
        <f>Tabelle111[[#This Row],[Menge kg Nges]]/1000</f>
        <v>1.6991500000000002</v>
      </c>
      <c r="L8871" s="1">
        <f>Tabelle111[[#This Row],[Menge kg P2O5]]/1000</f>
        <v>0.72542999999999991</v>
      </c>
      <c r="M8871" s="1">
        <f>Tabelle111[[#This Row],[Menge t Nges]]/Tabelle111[[#This Row],[Anzahl Lieferscheine]]</f>
        <v>0.15446818181818184</v>
      </c>
      <c r="N8871" s="1">
        <f>Tabelle111[[#This Row],[Menge t P2O5]]/Tabelle111[[#This Row],[Anzahl Lieferscheine]]</f>
        <v>6.5948181818181809E-2</v>
      </c>
    </row>
    <row r="8872" spans="1:14" x14ac:dyDescent="0.2">
      <c r="A8872" s="2" t="s">
        <v>51</v>
      </c>
      <c r="B8872" s="2" t="s">
        <v>51</v>
      </c>
      <c r="C8872" s="2" t="s">
        <v>6</v>
      </c>
      <c r="D8872" s="2" t="s">
        <v>7</v>
      </c>
      <c r="E8872" s="2" t="s">
        <v>11</v>
      </c>
      <c r="F8872" s="2" t="s">
        <v>61</v>
      </c>
      <c r="G8872" s="1">
        <v>6409.15</v>
      </c>
      <c r="H8872" s="1">
        <v>2764.4000000000005</v>
      </c>
      <c r="I8872" s="4">
        <v>34</v>
      </c>
      <c r="J8872" s="2" t="s">
        <v>73</v>
      </c>
      <c r="K8872" s="1">
        <f>Tabelle111[[#This Row],[Menge kg Nges]]/1000</f>
        <v>6.4091499999999995</v>
      </c>
      <c r="L8872" s="1">
        <f>Tabelle111[[#This Row],[Menge kg P2O5]]/1000</f>
        <v>2.7644000000000006</v>
      </c>
      <c r="M8872" s="1">
        <f>Tabelle111[[#This Row],[Menge t Nges]]/Tabelle111[[#This Row],[Anzahl Lieferscheine]]</f>
        <v>0.18850441176470586</v>
      </c>
      <c r="N8872" s="1">
        <f>Tabelle111[[#This Row],[Menge t P2O5]]/Tabelle111[[#This Row],[Anzahl Lieferscheine]]</f>
        <v>8.13058823529412E-2</v>
      </c>
    </row>
    <row r="8873" spans="1:14" x14ac:dyDescent="0.2">
      <c r="A8873" s="2" t="s">
        <v>51</v>
      </c>
      <c r="B8873" s="2" t="s">
        <v>51</v>
      </c>
      <c r="C8873" s="2" t="s">
        <v>6</v>
      </c>
      <c r="D8873" s="2" t="s">
        <v>7</v>
      </c>
      <c r="E8873" s="2" t="s">
        <v>12</v>
      </c>
      <c r="F8873" s="2" t="s">
        <v>61</v>
      </c>
      <c r="G8873" s="1">
        <v>18568.3</v>
      </c>
      <c r="H8873" s="1">
        <v>8284.3000000000011</v>
      </c>
      <c r="I8873" s="4">
        <v>100</v>
      </c>
      <c r="J8873" s="2" t="s">
        <v>73</v>
      </c>
      <c r="K8873" s="1">
        <f>Tabelle111[[#This Row],[Menge kg Nges]]/1000</f>
        <v>18.568300000000001</v>
      </c>
      <c r="L8873" s="1">
        <f>Tabelle111[[#This Row],[Menge kg P2O5]]/1000</f>
        <v>8.2843000000000018</v>
      </c>
      <c r="M8873" s="1">
        <f>Tabelle111[[#This Row],[Menge t Nges]]/Tabelle111[[#This Row],[Anzahl Lieferscheine]]</f>
        <v>0.18568300000000001</v>
      </c>
      <c r="N8873" s="1">
        <f>Tabelle111[[#This Row],[Menge t P2O5]]/Tabelle111[[#This Row],[Anzahl Lieferscheine]]</f>
        <v>8.2843000000000014E-2</v>
      </c>
    </row>
    <row r="8874" spans="1:14" x14ac:dyDescent="0.2">
      <c r="A8874" s="2" t="s">
        <v>51</v>
      </c>
      <c r="B8874" s="2" t="s">
        <v>51</v>
      </c>
      <c r="C8874" s="2" t="s">
        <v>6</v>
      </c>
      <c r="D8874" s="2" t="s">
        <v>7</v>
      </c>
      <c r="E8874" s="2" t="s">
        <v>13</v>
      </c>
      <c r="F8874" s="2" t="s">
        <v>61</v>
      </c>
      <c r="G8874" s="1">
        <v>3441.2000000000003</v>
      </c>
      <c r="H8874" s="1">
        <v>1920.3999999999999</v>
      </c>
      <c r="I8874" s="4">
        <v>15</v>
      </c>
      <c r="J8874" s="2" t="s">
        <v>73</v>
      </c>
      <c r="K8874" s="1">
        <f>Tabelle111[[#This Row],[Menge kg Nges]]/1000</f>
        <v>3.4412000000000003</v>
      </c>
      <c r="L8874" s="1">
        <f>Tabelle111[[#This Row],[Menge kg P2O5]]/1000</f>
        <v>1.9203999999999999</v>
      </c>
      <c r="M8874" s="1">
        <f>Tabelle111[[#This Row],[Menge t Nges]]/Tabelle111[[#This Row],[Anzahl Lieferscheine]]</f>
        <v>0.22941333333333336</v>
      </c>
      <c r="N8874" s="1">
        <f>Tabelle111[[#This Row],[Menge t P2O5]]/Tabelle111[[#This Row],[Anzahl Lieferscheine]]</f>
        <v>0.12802666666666665</v>
      </c>
    </row>
    <row r="8875" spans="1:14" x14ac:dyDescent="0.2">
      <c r="A8875" s="2" t="s">
        <v>51</v>
      </c>
      <c r="B8875" s="2" t="s">
        <v>51</v>
      </c>
      <c r="C8875" s="2" t="s">
        <v>6</v>
      </c>
      <c r="D8875" s="2" t="s">
        <v>7</v>
      </c>
      <c r="E8875" s="2" t="s">
        <v>14</v>
      </c>
      <c r="F8875" s="2" t="s">
        <v>61</v>
      </c>
      <c r="G8875" s="1">
        <v>13399.599999999999</v>
      </c>
      <c r="H8875" s="1">
        <v>7167.5599999999995</v>
      </c>
      <c r="I8875" s="4">
        <v>46</v>
      </c>
      <c r="J8875" s="2" t="s">
        <v>73</v>
      </c>
      <c r="K8875" s="1">
        <f>Tabelle111[[#This Row],[Menge kg Nges]]/1000</f>
        <v>13.399599999999998</v>
      </c>
      <c r="L8875" s="1">
        <f>Tabelle111[[#This Row],[Menge kg P2O5]]/1000</f>
        <v>7.1675599999999999</v>
      </c>
      <c r="M8875" s="1">
        <f>Tabelle111[[#This Row],[Menge t Nges]]/Tabelle111[[#This Row],[Anzahl Lieferscheine]]</f>
        <v>0.29129565217391301</v>
      </c>
      <c r="N8875" s="1">
        <f>Tabelle111[[#This Row],[Menge t P2O5]]/Tabelle111[[#This Row],[Anzahl Lieferscheine]]</f>
        <v>0.15581652173913044</v>
      </c>
    </row>
    <row r="8876" spans="1:14" x14ac:dyDescent="0.2">
      <c r="A8876" s="2" t="s">
        <v>51</v>
      </c>
      <c r="B8876" s="2" t="s">
        <v>51</v>
      </c>
      <c r="C8876" s="2" t="s">
        <v>6</v>
      </c>
      <c r="D8876" s="2" t="s">
        <v>15</v>
      </c>
      <c r="E8876" s="2" t="s">
        <v>18</v>
      </c>
      <c r="F8876" s="2" t="s">
        <v>61</v>
      </c>
      <c r="G8876" s="1">
        <v>4688.1200000000017</v>
      </c>
      <c r="H8876" s="1">
        <v>3221.0900000000006</v>
      </c>
      <c r="I8876" s="4">
        <v>40</v>
      </c>
      <c r="J8876" s="2" t="s">
        <v>73</v>
      </c>
      <c r="K8876" s="1">
        <f>Tabelle111[[#This Row],[Menge kg Nges]]/1000</f>
        <v>4.6881200000000014</v>
      </c>
      <c r="L8876" s="1">
        <f>Tabelle111[[#This Row],[Menge kg P2O5]]/1000</f>
        <v>3.2210900000000007</v>
      </c>
      <c r="M8876" s="1">
        <f>Tabelle111[[#This Row],[Menge t Nges]]/Tabelle111[[#This Row],[Anzahl Lieferscheine]]</f>
        <v>0.11720300000000003</v>
      </c>
      <c r="N8876" s="1">
        <f>Tabelle111[[#This Row],[Menge t P2O5]]/Tabelle111[[#This Row],[Anzahl Lieferscheine]]</f>
        <v>8.0527250000000022E-2</v>
      </c>
    </row>
    <row r="8877" spans="1:14" x14ac:dyDescent="0.2">
      <c r="A8877" s="2" t="s">
        <v>51</v>
      </c>
      <c r="B8877" s="2" t="s">
        <v>51</v>
      </c>
      <c r="C8877" s="2" t="s">
        <v>6</v>
      </c>
      <c r="D8877" s="2" t="s">
        <v>15</v>
      </c>
      <c r="E8877" s="2" t="s">
        <v>21</v>
      </c>
      <c r="F8877" s="2" t="s">
        <v>61</v>
      </c>
      <c r="G8877" s="1">
        <v>818.3</v>
      </c>
      <c r="H8877" s="1">
        <v>367.5</v>
      </c>
      <c r="I8877" s="4">
        <v>5</v>
      </c>
      <c r="J8877" s="2" t="s">
        <v>73</v>
      </c>
      <c r="K8877" s="1">
        <f>Tabelle111[[#This Row],[Menge kg Nges]]/1000</f>
        <v>0.81829999999999992</v>
      </c>
      <c r="L8877" s="1">
        <f>Tabelle111[[#This Row],[Menge kg P2O5]]/1000</f>
        <v>0.36749999999999999</v>
      </c>
      <c r="M8877" s="1">
        <f>Tabelle111[[#This Row],[Menge t Nges]]/Tabelle111[[#This Row],[Anzahl Lieferscheine]]</f>
        <v>0.16365999999999997</v>
      </c>
      <c r="N8877" s="1">
        <f>Tabelle111[[#This Row],[Menge t P2O5]]/Tabelle111[[#This Row],[Anzahl Lieferscheine]]</f>
        <v>7.3499999999999996E-2</v>
      </c>
    </row>
    <row r="8878" spans="1:14" x14ac:dyDescent="0.2">
      <c r="A8878" s="2" t="s">
        <v>51</v>
      </c>
      <c r="B8878" s="2" t="s">
        <v>51</v>
      </c>
      <c r="C8878" s="2" t="s">
        <v>25</v>
      </c>
      <c r="D8878" s="2" t="s">
        <v>25</v>
      </c>
      <c r="E8878" s="2" t="s">
        <v>26</v>
      </c>
      <c r="F8878" s="2" t="s">
        <v>61</v>
      </c>
      <c r="G8878" s="1">
        <v>1231.58</v>
      </c>
      <c r="H8878" s="1">
        <v>591.74</v>
      </c>
      <c r="I8878" s="4">
        <v>16</v>
      </c>
      <c r="J8878" s="2" t="s">
        <v>73</v>
      </c>
      <c r="K8878" s="1">
        <f>Tabelle111[[#This Row],[Menge kg Nges]]/1000</f>
        <v>1.2315799999999999</v>
      </c>
      <c r="L8878" s="1">
        <f>Tabelle111[[#This Row],[Menge kg P2O5]]/1000</f>
        <v>0.59174000000000004</v>
      </c>
      <c r="M8878" s="1">
        <f>Tabelle111[[#This Row],[Menge t Nges]]/Tabelle111[[#This Row],[Anzahl Lieferscheine]]</f>
        <v>7.6973749999999994E-2</v>
      </c>
      <c r="N8878" s="1">
        <f>Tabelle111[[#This Row],[Menge t P2O5]]/Tabelle111[[#This Row],[Anzahl Lieferscheine]]</f>
        <v>3.6983750000000003E-2</v>
      </c>
    </row>
    <row r="8879" spans="1:14" x14ac:dyDescent="0.2">
      <c r="A8879" s="2" t="s">
        <v>51</v>
      </c>
      <c r="B8879" s="2" t="s">
        <v>51</v>
      </c>
      <c r="C8879" s="2" t="s">
        <v>63</v>
      </c>
      <c r="D8879" s="2" t="s">
        <v>63</v>
      </c>
      <c r="E8879" s="2" t="s">
        <v>63</v>
      </c>
      <c r="F8879" s="2" t="s">
        <v>61</v>
      </c>
      <c r="G8879" s="1">
        <v>914.62</v>
      </c>
      <c r="H8879" s="1">
        <v>864.21</v>
      </c>
      <c r="I8879" s="4">
        <v>5</v>
      </c>
      <c r="J8879" s="2" t="s">
        <v>73</v>
      </c>
      <c r="K8879" s="1">
        <f>Tabelle111[[#This Row],[Menge kg Nges]]/1000</f>
        <v>0.91461999999999999</v>
      </c>
      <c r="L8879" s="1">
        <f>Tabelle111[[#This Row],[Menge kg P2O5]]/1000</f>
        <v>0.86421000000000003</v>
      </c>
      <c r="M8879" s="1">
        <f>Tabelle111[[#This Row],[Menge t Nges]]/Tabelle111[[#This Row],[Anzahl Lieferscheine]]</f>
        <v>0.182924</v>
      </c>
      <c r="N8879" s="1">
        <f>Tabelle111[[#This Row],[Menge t P2O5]]/Tabelle111[[#This Row],[Anzahl Lieferscheine]]</f>
        <v>0.172842</v>
      </c>
    </row>
    <row r="8880" spans="1:14" x14ac:dyDescent="0.2">
      <c r="A8880" s="2" t="s">
        <v>51</v>
      </c>
      <c r="B8880" s="2" t="s">
        <v>52</v>
      </c>
      <c r="C8880" s="2" t="s">
        <v>6</v>
      </c>
      <c r="D8880" s="2" t="s">
        <v>7</v>
      </c>
      <c r="E8880" s="2" t="s">
        <v>12</v>
      </c>
      <c r="F8880" s="2" t="s">
        <v>61</v>
      </c>
      <c r="G8880" s="1">
        <v>784.8</v>
      </c>
      <c r="H8880" s="1">
        <v>318</v>
      </c>
      <c r="I8880" s="4">
        <v>3</v>
      </c>
      <c r="J8880" s="2" t="s">
        <v>73</v>
      </c>
      <c r="K8880" s="1">
        <f>Tabelle111[[#This Row],[Menge kg Nges]]/1000</f>
        <v>0.78479999999999994</v>
      </c>
      <c r="L8880" s="1">
        <f>Tabelle111[[#This Row],[Menge kg P2O5]]/1000</f>
        <v>0.318</v>
      </c>
      <c r="M8880" s="1">
        <f>Tabelle111[[#This Row],[Menge t Nges]]/Tabelle111[[#This Row],[Anzahl Lieferscheine]]</f>
        <v>0.2616</v>
      </c>
      <c r="N8880" s="1">
        <f>Tabelle111[[#This Row],[Menge t P2O5]]/Tabelle111[[#This Row],[Anzahl Lieferscheine]]</f>
        <v>0.106</v>
      </c>
    </row>
    <row r="8881" spans="1:14" x14ac:dyDescent="0.2">
      <c r="A8881" s="2" t="s">
        <v>51</v>
      </c>
      <c r="B8881" s="2" t="s">
        <v>52</v>
      </c>
      <c r="C8881" s="2" t="s">
        <v>6</v>
      </c>
      <c r="D8881" s="2" t="s">
        <v>7</v>
      </c>
      <c r="E8881" s="2" t="s">
        <v>13</v>
      </c>
      <c r="F8881" s="2" t="s">
        <v>61</v>
      </c>
      <c r="G8881" s="1">
        <v>147.81</v>
      </c>
      <c r="H8881" s="1">
        <v>75.27</v>
      </c>
      <c r="I8881" s="4">
        <v>1</v>
      </c>
      <c r="J8881" s="2" t="s">
        <v>73</v>
      </c>
      <c r="K8881" s="1">
        <f>Tabelle111[[#This Row],[Menge kg Nges]]/1000</f>
        <v>0.14781</v>
      </c>
      <c r="L8881" s="1">
        <f>Tabelle111[[#This Row],[Menge kg P2O5]]/1000</f>
        <v>7.526999999999999E-2</v>
      </c>
      <c r="M8881" s="1">
        <f>Tabelle111[[#This Row],[Menge t Nges]]/Tabelle111[[#This Row],[Anzahl Lieferscheine]]</f>
        <v>0.14781</v>
      </c>
      <c r="N8881" s="1">
        <f>Tabelle111[[#This Row],[Menge t P2O5]]/Tabelle111[[#This Row],[Anzahl Lieferscheine]]</f>
        <v>7.526999999999999E-2</v>
      </c>
    </row>
    <row r="8882" spans="1:14" x14ac:dyDescent="0.2">
      <c r="A8882" s="2" t="s">
        <v>51</v>
      </c>
      <c r="B8882" s="2" t="s">
        <v>52</v>
      </c>
      <c r="C8882" s="2" t="s">
        <v>6</v>
      </c>
      <c r="D8882" s="2" t="s">
        <v>15</v>
      </c>
      <c r="E8882" s="2" t="s">
        <v>18</v>
      </c>
      <c r="F8882" s="2" t="s">
        <v>61</v>
      </c>
      <c r="G8882" s="1">
        <v>727.05</v>
      </c>
      <c r="H8882" s="1">
        <v>510.9</v>
      </c>
      <c r="I8882" s="4">
        <v>4</v>
      </c>
      <c r="J8882" s="2" t="s">
        <v>73</v>
      </c>
      <c r="K8882" s="1">
        <f>Tabelle111[[#This Row],[Menge kg Nges]]/1000</f>
        <v>0.72704999999999997</v>
      </c>
      <c r="L8882" s="1">
        <f>Tabelle111[[#This Row],[Menge kg P2O5]]/1000</f>
        <v>0.51090000000000002</v>
      </c>
      <c r="M8882" s="1">
        <f>Tabelle111[[#This Row],[Menge t Nges]]/Tabelle111[[#This Row],[Anzahl Lieferscheine]]</f>
        <v>0.18176249999999999</v>
      </c>
      <c r="N8882" s="1">
        <f>Tabelle111[[#This Row],[Menge t P2O5]]/Tabelle111[[#This Row],[Anzahl Lieferscheine]]</f>
        <v>0.12772500000000001</v>
      </c>
    </row>
    <row r="8883" spans="1:14" x14ac:dyDescent="0.2">
      <c r="A8883" s="2" t="s">
        <v>51</v>
      </c>
      <c r="B8883" s="2" t="s">
        <v>52</v>
      </c>
      <c r="C8883" s="2" t="s">
        <v>6</v>
      </c>
      <c r="D8883" s="2" t="s">
        <v>15</v>
      </c>
      <c r="E8883" s="2" t="s">
        <v>21</v>
      </c>
      <c r="F8883" s="2" t="s">
        <v>61</v>
      </c>
      <c r="G8883" s="1">
        <v>327.32</v>
      </c>
      <c r="H8883" s="1">
        <v>147</v>
      </c>
      <c r="I8883" s="4">
        <v>2</v>
      </c>
      <c r="J8883" s="2" t="s">
        <v>73</v>
      </c>
      <c r="K8883" s="1">
        <f>Tabelle111[[#This Row],[Menge kg Nges]]/1000</f>
        <v>0.32732</v>
      </c>
      <c r="L8883" s="1">
        <f>Tabelle111[[#This Row],[Menge kg P2O5]]/1000</f>
        <v>0.14699999999999999</v>
      </c>
      <c r="M8883" s="1">
        <f>Tabelle111[[#This Row],[Menge t Nges]]/Tabelle111[[#This Row],[Anzahl Lieferscheine]]</f>
        <v>0.16366</v>
      </c>
      <c r="N8883" s="1">
        <f>Tabelle111[[#This Row],[Menge t P2O5]]/Tabelle111[[#This Row],[Anzahl Lieferscheine]]</f>
        <v>7.3499999999999996E-2</v>
      </c>
    </row>
    <row r="8884" spans="1:14" x14ac:dyDescent="0.2">
      <c r="A8884" s="2" t="s">
        <v>51</v>
      </c>
      <c r="B8884" s="2" t="s">
        <v>52</v>
      </c>
      <c r="C8884" s="2" t="s">
        <v>6</v>
      </c>
      <c r="D8884" s="2" t="s">
        <v>15</v>
      </c>
      <c r="E8884" s="2" t="s">
        <v>31</v>
      </c>
      <c r="F8884" s="2" t="s">
        <v>61</v>
      </c>
      <c r="G8884" s="1">
        <v>61.5</v>
      </c>
      <c r="H8884" s="1">
        <v>27.75</v>
      </c>
      <c r="I8884" s="4">
        <v>1</v>
      </c>
      <c r="J8884" s="2" t="s">
        <v>73</v>
      </c>
      <c r="K8884" s="1">
        <f>Tabelle111[[#This Row],[Menge kg Nges]]/1000</f>
        <v>6.1499999999999999E-2</v>
      </c>
      <c r="L8884" s="1">
        <f>Tabelle111[[#This Row],[Menge kg P2O5]]/1000</f>
        <v>2.775E-2</v>
      </c>
      <c r="M8884" s="1">
        <f>Tabelle111[[#This Row],[Menge t Nges]]/Tabelle111[[#This Row],[Anzahl Lieferscheine]]</f>
        <v>6.1499999999999999E-2</v>
      </c>
      <c r="N8884" s="1">
        <f>Tabelle111[[#This Row],[Menge t P2O5]]/Tabelle111[[#This Row],[Anzahl Lieferscheine]]</f>
        <v>2.775E-2</v>
      </c>
    </row>
    <row r="8885" spans="1:14" x14ac:dyDescent="0.2">
      <c r="A8885" s="2" t="s">
        <v>51</v>
      </c>
      <c r="B8885" s="2" t="s">
        <v>52</v>
      </c>
      <c r="C8885" s="2" t="s">
        <v>25</v>
      </c>
      <c r="D8885" s="2" t="s">
        <v>25</v>
      </c>
      <c r="E8885" s="2" t="s">
        <v>26</v>
      </c>
      <c r="F8885" s="2" t="s">
        <v>61</v>
      </c>
      <c r="G8885" s="1">
        <v>128.69999999999999</v>
      </c>
      <c r="H8885" s="1">
        <v>59.85</v>
      </c>
      <c r="I8885" s="4">
        <v>1</v>
      </c>
      <c r="J8885" s="2" t="s">
        <v>73</v>
      </c>
      <c r="K8885" s="1">
        <f>Tabelle111[[#This Row],[Menge kg Nges]]/1000</f>
        <v>0.12869999999999998</v>
      </c>
      <c r="L8885" s="1">
        <f>Tabelle111[[#This Row],[Menge kg P2O5]]/1000</f>
        <v>5.985E-2</v>
      </c>
      <c r="M8885" s="1">
        <f>Tabelle111[[#This Row],[Menge t Nges]]/Tabelle111[[#This Row],[Anzahl Lieferscheine]]</f>
        <v>0.12869999999999998</v>
      </c>
      <c r="N8885" s="1">
        <f>Tabelle111[[#This Row],[Menge t P2O5]]/Tabelle111[[#This Row],[Anzahl Lieferscheine]]</f>
        <v>5.985E-2</v>
      </c>
    </row>
    <row r="8886" spans="1:14" x14ac:dyDescent="0.2">
      <c r="A8886" s="2" t="s">
        <v>51</v>
      </c>
      <c r="B8886" s="2" t="s">
        <v>39</v>
      </c>
      <c r="C8886" s="2" t="s">
        <v>6</v>
      </c>
      <c r="D8886" s="2" t="s">
        <v>7</v>
      </c>
      <c r="E8886" s="2" t="s">
        <v>9</v>
      </c>
      <c r="F8886" s="2" t="s">
        <v>61</v>
      </c>
      <c r="G8886" s="1">
        <v>85.12</v>
      </c>
      <c r="H8886" s="1">
        <v>33.28</v>
      </c>
      <c r="I8886" s="4">
        <v>1</v>
      </c>
      <c r="J8886" s="2" t="s">
        <v>73</v>
      </c>
      <c r="K8886" s="1">
        <f>Tabelle111[[#This Row],[Menge kg Nges]]/1000</f>
        <v>8.5120000000000001E-2</v>
      </c>
      <c r="L8886" s="1">
        <f>Tabelle111[[#This Row],[Menge kg P2O5]]/1000</f>
        <v>3.3280000000000004E-2</v>
      </c>
      <c r="M8886" s="1">
        <f>Tabelle111[[#This Row],[Menge t Nges]]/Tabelle111[[#This Row],[Anzahl Lieferscheine]]</f>
        <v>8.5120000000000001E-2</v>
      </c>
      <c r="N8886" s="1">
        <f>Tabelle111[[#This Row],[Menge t P2O5]]/Tabelle111[[#This Row],[Anzahl Lieferscheine]]</f>
        <v>3.3280000000000004E-2</v>
      </c>
    </row>
    <row r="8887" spans="1:14" x14ac:dyDescent="0.2">
      <c r="A8887" s="2" t="s">
        <v>51</v>
      </c>
      <c r="B8887" s="2" t="s">
        <v>39</v>
      </c>
      <c r="C8887" s="2" t="s">
        <v>6</v>
      </c>
      <c r="D8887" s="2" t="s">
        <v>7</v>
      </c>
      <c r="E8887" s="2" t="s">
        <v>12</v>
      </c>
      <c r="F8887" s="2" t="s">
        <v>61</v>
      </c>
      <c r="G8887" s="1">
        <v>146.16</v>
      </c>
      <c r="H8887" s="1">
        <v>73.08</v>
      </c>
      <c r="I8887" s="4">
        <v>1</v>
      </c>
      <c r="J8887" s="2" t="s">
        <v>73</v>
      </c>
      <c r="K8887" s="1">
        <f>Tabelle111[[#This Row],[Menge kg Nges]]/1000</f>
        <v>0.14615999999999998</v>
      </c>
      <c r="L8887" s="1">
        <f>Tabelle111[[#This Row],[Menge kg P2O5]]/1000</f>
        <v>7.3079999999999992E-2</v>
      </c>
      <c r="M8887" s="1">
        <f>Tabelle111[[#This Row],[Menge t Nges]]/Tabelle111[[#This Row],[Anzahl Lieferscheine]]</f>
        <v>0.14615999999999998</v>
      </c>
      <c r="N8887" s="1">
        <f>Tabelle111[[#This Row],[Menge t P2O5]]/Tabelle111[[#This Row],[Anzahl Lieferscheine]]</f>
        <v>7.3079999999999992E-2</v>
      </c>
    </row>
    <row r="8888" spans="1:14" x14ac:dyDescent="0.2">
      <c r="A8888" s="2" t="s">
        <v>51</v>
      </c>
      <c r="B8888" s="2" t="s">
        <v>53</v>
      </c>
      <c r="C8888" s="2" t="s">
        <v>6</v>
      </c>
      <c r="D8888" s="2" t="s">
        <v>15</v>
      </c>
      <c r="E8888" s="2" t="s">
        <v>18</v>
      </c>
      <c r="F8888" s="2" t="s">
        <v>61</v>
      </c>
      <c r="G8888" s="1">
        <v>194.29</v>
      </c>
      <c r="H8888" s="1">
        <v>159.6</v>
      </c>
      <c r="I8888" s="4">
        <v>1</v>
      </c>
      <c r="J8888" s="2" t="s">
        <v>73</v>
      </c>
      <c r="K8888" s="1">
        <f>Tabelle111[[#This Row],[Menge kg Nges]]/1000</f>
        <v>0.19428999999999999</v>
      </c>
      <c r="L8888" s="1">
        <f>Tabelle111[[#This Row],[Menge kg P2O5]]/1000</f>
        <v>0.15959999999999999</v>
      </c>
      <c r="M8888" s="1">
        <f>Tabelle111[[#This Row],[Menge t Nges]]/Tabelle111[[#This Row],[Anzahl Lieferscheine]]</f>
        <v>0.19428999999999999</v>
      </c>
      <c r="N8888" s="1">
        <f>Tabelle111[[#This Row],[Menge t P2O5]]/Tabelle111[[#This Row],[Anzahl Lieferscheine]]</f>
        <v>0.15959999999999999</v>
      </c>
    </row>
    <row r="8889" spans="1:14" x14ac:dyDescent="0.2">
      <c r="A8889" s="2" t="s">
        <v>51</v>
      </c>
      <c r="B8889" s="2" t="s">
        <v>56</v>
      </c>
      <c r="C8889" s="2" t="s">
        <v>6</v>
      </c>
      <c r="D8889" s="2" t="s">
        <v>7</v>
      </c>
      <c r="E8889" s="2" t="s">
        <v>12</v>
      </c>
      <c r="F8889" s="2" t="s">
        <v>61</v>
      </c>
      <c r="G8889" s="1">
        <v>125.28</v>
      </c>
      <c r="H8889" s="1">
        <v>62.64</v>
      </c>
      <c r="I8889" s="4">
        <v>1</v>
      </c>
      <c r="J8889" s="2" t="s">
        <v>73</v>
      </c>
      <c r="K8889" s="1">
        <f>Tabelle111[[#This Row],[Menge kg Nges]]/1000</f>
        <v>0.12528</v>
      </c>
      <c r="L8889" s="1">
        <f>Tabelle111[[#This Row],[Menge kg P2O5]]/1000</f>
        <v>6.2640000000000001E-2</v>
      </c>
      <c r="M8889" s="1">
        <f>Tabelle111[[#This Row],[Menge t Nges]]/Tabelle111[[#This Row],[Anzahl Lieferscheine]]</f>
        <v>0.12528</v>
      </c>
      <c r="N8889" s="1">
        <f>Tabelle111[[#This Row],[Menge t P2O5]]/Tabelle111[[#This Row],[Anzahl Lieferscheine]]</f>
        <v>6.2640000000000001E-2</v>
      </c>
    </row>
    <row r="8890" spans="1:14" x14ac:dyDescent="0.2">
      <c r="A8890" s="2" t="s">
        <v>52</v>
      </c>
      <c r="B8890" s="2" t="s">
        <v>5</v>
      </c>
      <c r="C8890" s="2" t="s">
        <v>6</v>
      </c>
      <c r="D8890" s="2" t="s">
        <v>15</v>
      </c>
      <c r="E8890" s="2" t="s">
        <v>21</v>
      </c>
      <c r="F8890" s="2" t="s">
        <v>61</v>
      </c>
      <c r="G8890" s="1">
        <v>441.6</v>
      </c>
      <c r="H8890" s="1">
        <v>234.6</v>
      </c>
      <c r="I8890" s="4">
        <v>1</v>
      </c>
      <c r="J8890" s="2" t="s">
        <v>73</v>
      </c>
      <c r="K8890" s="1">
        <f>Tabelle111[[#This Row],[Menge kg Nges]]/1000</f>
        <v>0.44160000000000005</v>
      </c>
      <c r="L8890" s="1">
        <f>Tabelle111[[#This Row],[Menge kg P2O5]]/1000</f>
        <v>0.2346</v>
      </c>
      <c r="M8890" s="1">
        <f>Tabelle111[[#This Row],[Menge t Nges]]/Tabelle111[[#This Row],[Anzahl Lieferscheine]]</f>
        <v>0.44160000000000005</v>
      </c>
      <c r="N8890" s="1">
        <f>Tabelle111[[#This Row],[Menge t P2O5]]/Tabelle111[[#This Row],[Anzahl Lieferscheine]]</f>
        <v>0.2346</v>
      </c>
    </row>
    <row r="8891" spans="1:14" x14ac:dyDescent="0.2">
      <c r="A8891" s="2" t="s">
        <v>52</v>
      </c>
      <c r="B8891" s="2" t="s">
        <v>29</v>
      </c>
      <c r="C8891" s="2" t="s">
        <v>6</v>
      </c>
      <c r="D8891" s="2" t="s">
        <v>15</v>
      </c>
      <c r="E8891" s="2" t="s">
        <v>21</v>
      </c>
      <c r="F8891" s="2" t="s">
        <v>61</v>
      </c>
      <c r="G8891" s="1">
        <v>260</v>
      </c>
      <c r="H8891" s="1">
        <v>156</v>
      </c>
      <c r="I8891" s="4">
        <v>1</v>
      </c>
      <c r="J8891" s="2" t="s">
        <v>73</v>
      </c>
      <c r="K8891" s="1">
        <f>Tabelle111[[#This Row],[Menge kg Nges]]/1000</f>
        <v>0.26</v>
      </c>
      <c r="L8891" s="1">
        <f>Tabelle111[[#This Row],[Menge kg P2O5]]/1000</f>
        <v>0.156</v>
      </c>
      <c r="M8891" s="1">
        <f>Tabelle111[[#This Row],[Menge t Nges]]/Tabelle111[[#This Row],[Anzahl Lieferscheine]]</f>
        <v>0.26</v>
      </c>
      <c r="N8891" s="1">
        <f>Tabelle111[[#This Row],[Menge t P2O5]]/Tabelle111[[#This Row],[Anzahl Lieferscheine]]</f>
        <v>0.156</v>
      </c>
    </row>
    <row r="8892" spans="1:14" x14ac:dyDescent="0.2">
      <c r="A8892" s="2" t="s">
        <v>52</v>
      </c>
      <c r="B8892" s="2" t="s">
        <v>32</v>
      </c>
      <c r="C8892" s="2" t="s">
        <v>6</v>
      </c>
      <c r="D8892" s="2" t="s">
        <v>7</v>
      </c>
      <c r="E8892" s="2" t="s">
        <v>12</v>
      </c>
      <c r="F8892" s="2" t="s">
        <v>61</v>
      </c>
      <c r="G8892" s="1">
        <v>4018.4</v>
      </c>
      <c r="H8892" s="1">
        <v>1963.2</v>
      </c>
      <c r="I8892" s="4">
        <v>7</v>
      </c>
      <c r="J8892" s="2" t="s">
        <v>73</v>
      </c>
      <c r="K8892" s="1">
        <f>Tabelle111[[#This Row],[Menge kg Nges]]/1000</f>
        <v>4.0183999999999997</v>
      </c>
      <c r="L8892" s="1">
        <f>Tabelle111[[#This Row],[Menge kg P2O5]]/1000</f>
        <v>1.9632000000000001</v>
      </c>
      <c r="M8892" s="1">
        <f>Tabelle111[[#This Row],[Menge t Nges]]/Tabelle111[[#This Row],[Anzahl Lieferscheine]]</f>
        <v>0.57405714285714282</v>
      </c>
      <c r="N8892" s="1">
        <f>Tabelle111[[#This Row],[Menge t P2O5]]/Tabelle111[[#This Row],[Anzahl Lieferscheine]]</f>
        <v>0.28045714285714285</v>
      </c>
    </row>
    <row r="8893" spans="1:14" x14ac:dyDescent="0.2">
      <c r="A8893" s="2" t="s">
        <v>52</v>
      </c>
      <c r="B8893" s="2" t="s">
        <v>32</v>
      </c>
      <c r="C8893" s="2" t="s">
        <v>6</v>
      </c>
      <c r="D8893" s="2" t="s">
        <v>15</v>
      </c>
      <c r="E8893" s="2" t="s">
        <v>13</v>
      </c>
      <c r="F8893" s="2" t="s">
        <v>61</v>
      </c>
      <c r="G8893" s="1">
        <v>96.45</v>
      </c>
      <c r="H8893" s="1">
        <v>65.7</v>
      </c>
      <c r="I8893" s="4">
        <v>1</v>
      </c>
      <c r="J8893" s="2" t="s">
        <v>73</v>
      </c>
      <c r="K8893" s="1">
        <f>Tabelle111[[#This Row],[Menge kg Nges]]/1000</f>
        <v>9.6450000000000008E-2</v>
      </c>
      <c r="L8893" s="1">
        <f>Tabelle111[[#This Row],[Menge kg P2O5]]/1000</f>
        <v>6.5700000000000008E-2</v>
      </c>
      <c r="M8893" s="1">
        <f>Tabelle111[[#This Row],[Menge t Nges]]/Tabelle111[[#This Row],[Anzahl Lieferscheine]]</f>
        <v>9.6450000000000008E-2</v>
      </c>
      <c r="N8893" s="1">
        <f>Tabelle111[[#This Row],[Menge t P2O5]]/Tabelle111[[#This Row],[Anzahl Lieferscheine]]</f>
        <v>6.5700000000000008E-2</v>
      </c>
    </row>
    <row r="8894" spans="1:14" x14ac:dyDescent="0.2">
      <c r="A8894" s="2" t="s">
        <v>52</v>
      </c>
      <c r="B8894" s="2" t="s">
        <v>27</v>
      </c>
      <c r="C8894" s="2" t="s">
        <v>6</v>
      </c>
      <c r="D8894" s="2" t="s">
        <v>7</v>
      </c>
      <c r="E8894" s="2" t="s">
        <v>12</v>
      </c>
      <c r="F8894" s="2" t="s">
        <v>61</v>
      </c>
      <c r="G8894" s="1">
        <v>599.04</v>
      </c>
      <c r="H8894" s="1">
        <v>235.56</v>
      </c>
      <c r="I8894" s="4">
        <v>2</v>
      </c>
      <c r="J8894" s="2" t="s">
        <v>73</v>
      </c>
      <c r="K8894" s="1">
        <f>Tabelle111[[#This Row],[Menge kg Nges]]/1000</f>
        <v>0.59904000000000002</v>
      </c>
      <c r="L8894" s="1">
        <f>Tabelle111[[#This Row],[Menge kg P2O5]]/1000</f>
        <v>0.23555999999999999</v>
      </c>
      <c r="M8894" s="1">
        <f>Tabelle111[[#This Row],[Menge t Nges]]/Tabelle111[[#This Row],[Anzahl Lieferscheine]]</f>
        <v>0.29952000000000001</v>
      </c>
      <c r="N8894" s="1">
        <f>Tabelle111[[#This Row],[Menge t P2O5]]/Tabelle111[[#This Row],[Anzahl Lieferscheine]]</f>
        <v>0.11778</v>
      </c>
    </row>
    <row r="8895" spans="1:14" x14ac:dyDescent="0.2">
      <c r="A8895" s="2" t="s">
        <v>52</v>
      </c>
      <c r="B8895" s="2" t="s">
        <v>27</v>
      </c>
      <c r="C8895" s="2" t="s">
        <v>6</v>
      </c>
      <c r="D8895" s="2" t="s">
        <v>15</v>
      </c>
      <c r="E8895" s="2" t="s">
        <v>8</v>
      </c>
      <c r="F8895" s="2" t="s">
        <v>61</v>
      </c>
      <c r="G8895" s="1">
        <v>186.2</v>
      </c>
      <c r="H8895" s="1">
        <v>141.12</v>
      </c>
      <c r="I8895" s="4">
        <v>1</v>
      </c>
      <c r="J8895" s="2" t="s">
        <v>73</v>
      </c>
      <c r="K8895" s="1">
        <f>Tabelle111[[#This Row],[Menge kg Nges]]/1000</f>
        <v>0.18619999999999998</v>
      </c>
      <c r="L8895" s="1">
        <f>Tabelle111[[#This Row],[Menge kg P2O5]]/1000</f>
        <v>0.14112</v>
      </c>
      <c r="M8895" s="1">
        <f>Tabelle111[[#This Row],[Menge t Nges]]/Tabelle111[[#This Row],[Anzahl Lieferscheine]]</f>
        <v>0.18619999999999998</v>
      </c>
      <c r="N8895" s="1">
        <f>Tabelle111[[#This Row],[Menge t P2O5]]/Tabelle111[[#This Row],[Anzahl Lieferscheine]]</f>
        <v>0.14112</v>
      </c>
    </row>
    <row r="8896" spans="1:14" x14ac:dyDescent="0.2">
      <c r="A8896" s="2" t="s">
        <v>52</v>
      </c>
      <c r="B8896" s="2" t="s">
        <v>27</v>
      </c>
      <c r="C8896" s="2" t="s">
        <v>6</v>
      </c>
      <c r="D8896" s="2" t="s">
        <v>15</v>
      </c>
      <c r="E8896" s="2" t="s">
        <v>21</v>
      </c>
      <c r="F8896" s="2" t="s">
        <v>61</v>
      </c>
      <c r="G8896" s="1">
        <v>1113.5999999999999</v>
      </c>
      <c r="H8896" s="1">
        <v>582.6</v>
      </c>
      <c r="I8896" s="4">
        <v>2</v>
      </c>
      <c r="J8896" s="2" t="s">
        <v>73</v>
      </c>
      <c r="K8896" s="1">
        <f>Tabelle111[[#This Row],[Menge kg Nges]]/1000</f>
        <v>1.1135999999999999</v>
      </c>
      <c r="L8896" s="1">
        <f>Tabelle111[[#This Row],[Menge kg P2O5]]/1000</f>
        <v>0.58260000000000001</v>
      </c>
      <c r="M8896" s="1">
        <f>Tabelle111[[#This Row],[Menge t Nges]]/Tabelle111[[#This Row],[Anzahl Lieferscheine]]</f>
        <v>0.55679999999999996</v>
      </c>
      <c r="N8896" s="1">
        <f>Tabelle111[[#This Row],[Menge t P2O5]]/Tabelle111[[#This Row],[Anzahl Lieferscheine]]</f>
        <v>0.2913</v>
      </c>
    </row>
    <row r="8897" spans="1:14" x14ac:dyDescent="0.2">
      <c r="A8897" s="2" t="s">
        <v>52</v>
      </c>
      <c r="B8897" s="2" t="s">
        <v>27</v>
      </c>
      <c r="C8897" s="2" t="s">
        <v>25</v>
      </c>
      <c r="D8897" s="2" t="s">
        <v>25</v>
      </c>
      <c r="E8897" s="2" t="s">
        <v>26</v>
      </c>
      <c r="F8897" s="2" t="s">
        <v>61</v>
      </c>
      <c r="G8897" s="1">
        <v>468.72</v>
      </c>
      <c r="H8897" s="1">
        <v>299.88</v>
      </c>
      <c r="I8897" s="4">
        <v>1</v>
      </c>
      <c r="J8897" s="2" t="s">
        <v>73</v>
      </c>
      <c r="K8897" s="1">
        <f>Tabelle111[[#This Row],[Menge kg Nges]]/1000</f>
        <v>0.46872000000000003</v>
      </c>
      <c r="L8897" s="1">
        <f>Tabelle111[[#This Row],[Menge kg P2O5]]/1000</f>
        <v>0.29987999999999998</v>
      </c>
      <c r="M8897" s="1">
        <f>Tabelle111[[#This Row],[Menge t Nges]]/Tabelle111[[#This Row],[Anzahl Lieferscheine]]</f>
        <v>0.46872000000000003</v>
      </c>
      <c r="N8897" s="1">
        <f>Tabelle111[[#This Row],[Menge t P2O5]]/Tabelle111[[#This Row],[Anzahl Lieferscheine]]</f>
        <v>0.29987999999999998</v>
      </c>
    </row>
    <row r="8898" spans="1:14" x14ac:dyDescent="0.2">
      <c r="A8898" s="2" t="s">
        <v>52</v>
      </c>
      <c r="B8898" s="2" t="s">
        <v>46</v>
      </c>
      <c r="C8898" s="2" t="s">
        <v>6</v>
      </c>
      <c r="D8898" s="2" t="s">
        <v>7</v>
      </c>
      <c r="E8898" s="2" t="s">
        <v>9</v>
      </c>
      <c r="F8898" s="2" t="s">
        <v>61</v>
      </c>
      <c r="G8898" s="1">
        <v>152.88</v>
      </c>
      <c r="H8898" s="1">
        <v>65.52</v>
      </c>
      <c r="I8898" s="4">
        <v>1</v>
      </c>
      <c r="J8898" s="2" t="s">
        <v>73</v>
      </c>
      <c r="K8898" s="1">
        <f>Tabelle111[[#This Row],[Menge kg Nges]]/1000</f>
        <v>0.15287999999999999</v>
      </c>
      <c r="L8898" s="1">
        <f>Tabelle111[[#This Row],[Menge kg P2O5]]/1000</f>
        <v>6.5519999999999995E-2</v>
      </c>
      <c r="M8898" s="1">
        <f>Tabelle111[[#This Row],[Menge t Nges]]/Tabelle111[[#This Row],[Anzahl Lieferscheine]]</f>
        <v>0.15287999999999999</v>
      </c>
      <c r="N8898" s="1">
        <f>Tabelle111[[#This Row],[Menge t P2O5]]/Tabelle111[[#This Row],[Anzahl Lieferscheine]]</f>
        <v>6.5519999999999995E-2</v>
      </c>
    </row>
    <row r="8899" spans="1:14" x14ac:dyDescent="0.2">
      <c r="A8899" s="2" t="s">
        <v>52</v>
      </c>
      <c r="B8899" s="2" t="s">
        <v>46</v>
      </c>
      <c r="C8899" s="2" t="s">
        <v>6</v>
      </c>
      <c r="D8899" s="2" t="s">
        <v>15</v>
      </c>
      <c r="E8899" s="2" t="s">
        <v>8</v>
      </c>
      <c r="F8899" s="2" t="s">
        <v>61</v>
      </c>
      <c r="G8899" s="1">
        <v>525</v>
      </c>
      <c r="H8899" s="1">
        <v>450</v>
      </c>
      <c r="I8899" s="4">
        <v>1</v>
      </c>
      <c r="J8899" s="2" t="s">
        <v>73</v>
      </c>
      <c r="K8899" s="1">
        <f>Tabelle111[[#This Row],[Menge kg Nges]]/1000</f>
        <v>0.52500000000000002</v>
      </c>
      <c r="L8899" s="1">
        <f>Tabelle111[[#This Row],[Menge kg P2O5]]/1000</f>
        <v>0.45</v>
      </c>
      <c r="M8899" s="1">
        <f>Tabelle111[[#This Row],[Menge t Nges]]/Tabelle111[[#This Row],[Anzahl Lieferscheine]]</f>
        <v>0.52500000000000002</v>
      </c>
      <c r="N8899" s="1">
        <f>Tabelle111[[#This Row],[Menge t P2O5]]/Tabelle111[[#This Row],[Anzahl Lieferscheine]]</f>
        <v>0.45</v>
      </c>
    </row>
    <row r="8900" spans="1:14" x14ac:dyDescent="0.2">
      <c r="A8900" s="2" t="s">
        <v>52</v>
      </c>
      <c r="B8900" s="2" t="s">
        <v>46</v>
      </c>
      <c r="C8900" s="2" t="s">
        <v>6</v>
      </c>
      <c r="D8900" s="2" t="s">
        <v>15</v>
      </c>
      <c r="E8900" s="2" t="s">
        <v>18</v>
      </c>
      <c r="F8900" s="2" t="s">
        <v>61</v>
      </c>
      <c r="G8900" s="1">
        <v>1764</v>
      </c>
      <c r="H8900" s="1">
        <v>1428</v>
      </c>
      <c r="I8900" s="4">
        <v>3</v>
      </c>
      <c r="J8900" s="2" t="s">
        <v>73</v>
      </c>
      <c r="K8900" s="1">
        <f>Tabelle111[[#This Row],[Menge kg Nges]]/1000</f>
        <v>1.764</v>
      </c>
      <c r="L8900" s="1">
        <f>Tabelle111[[#This Row],[Menge kg P2O5]]/1000</f>
        <v>1.4279999999999999</v>
      </c>
      <c r="M8900" s="1">
        <f>Tabelle111[[#This Row],[Menge t Nges]]/Tabelle111[[#This Row],[Anzahl Lieferscheine]]</f>
        <v>0.58799999999999997</v>
      </c>
      <c r="N8900" s="1">
        <f>Tabelle111[[#This Row],[Menge t P2O5]]/Tabelle111[[#This Row],[Anzahl Lieferscheine]]</f>
        <v>0.47599999999999998</v>
      </c>
    </row>
    <row r="8901" spans="1:14" x14ac:dyDescent="0.2">
      <c r="A8901" s="2" t="s">
        <v>52</v>
      </c>
      <c r="B8901" s="2" t="s">
        <v>46</v>
      </c>
      <c r="C8901" s="2" t="s">
        <v>6</v>
      </c>
      <c r="D8901" s="2" t="s">
        <v>15</v>
      </c>
      <c r="E8901" s="2" t="s">
        <v>9</v>
      </c>
      <c r="F8901" s="2" t="s">
        <v>61</v>
      </c>
      <c r="G8901" s="1">
        <v>331.2</v>
      </c>
      <c r="H8901" s="1">
        <v>148.5</v>
      </c>
      <c r="I8901" s="4">
        <v>1</v>
      </c>
      <c r="J8901" s="2" t="s">
        <v>73</v>
      </c>
      <c r="K8901" s="1">
        <f>Tabelle111[[#This Row],[Menge kg Nges]]/1000</f>
        <v>0.33119999999999999</v>
      </c>
      <c r="L8901" s="1">
        <f>Tabelle111[[#This Row],[Menge kg P2O5]]/1000</f>
        <v>0.14849999999999999</v>
      </c>
      <c r="M8901" s="1">
        <f>Tabelle111[[#This Row],[Menge t Nges]]/Tabelle111[[#This Row],[Anzahl Lieferscheine]]</f>
        <v>0.33119999999999999</v>
      </c>
      <c r="N8901" s="1">
        <f>Tabelle111[[#This Row],[Menge t P2O5]]/Tabelle111[[#This Row],[Anzahl Lieferscheine]]</f>
        <v>0.14849999999999999</v>
      </c>
    </row>
    <row r="8902" spans="1:14" x14ac:dyDescent="0.2">
      <c r="A8902" s="2" t="s">
        <v>52</v>
      </c>
      <c r="B8902" s="2" t="s">
        <v>34</v>
      </c>
      <c r="C8902" s="2" t="s">
        <v>6</v>
      </c>
      <c r="D8902" s="2" t="s">
        <v>7</v>
      </c>
      <c r="E8902" s="2" t="s">
        <v>9</v>
      </c>
      <c r="F8902" s="2" t="s">
        <v>61</v>
      </c>
      <c r="G8902" s="1">
        <v>142.19999999999999</v>
      </c>
      <c r="H8902" s="1">
        <v>58.8</v>
      </c>
      <c r="I8902" s="4">
        <v>2</v>
      </c>
      <c r="J8902" s="2" t="s">
        <v>73</v>
      </c>
      <c r="K8902" s="1">
        <f>Tabelle111[[#This Row],[Menge kg Nges]]/1000</f>
        <v>0.14219999999999999</v>
      </c>
      <c r="L8902" s="1">
        <f>Tabelle111[[#This Row],[Menge kg P2O5]]/1000</f>
        <v>5.8799999999999998E-2</v>
      </c>
      <c r="M8902" s="1">
        <f>Tabelle111[[#This Row],[Menge t Nges]]/Tabelle111[[#This Row],[Anzahl Lieferscheine]]</f>
        <v>7.1099999999999997E-2</v>
      </c>
      <c r="N8902" s="1">
        <f>Tabelle111[[#This Row],[Menge t P2O5]]/Tabelle111[[#This Row],[Anzahl Lieferscheine]]</f>
        <v>2.9399999999999999E-2</v>
      </c>
    </row>
    <row r="8903" spans="1:14" x14ac:dyDescent="0.2">
      <c r="A8903" s="2" t="s">
        <v>52</v>
      </c>
      <c r="B8903" s="2" t="s">
        <v>34</v>
      </c>
      <c r="C8903" s="2" t="s">
        <v>6</v>
      </c>
      <c r="D8903" s="2" t="s">
        <v>7</v>
      </c>
      <c r="E8903" s="2" t="s">
        <v>11</v>
      </c>
      <c r="F8903" s="2" t="s">
        <v>61</v>
      </c>
      <c r="G8903" s="1">
        <v>251.72</v>
      </c>
      <c r="H8903" s="1">
        <v>97.44</v>
      </c>
      <c r="I8903" s="4">
        <v>1</v>
      </c>
      <c r="J8903" s="2" t="s">
        <v>73</v>
      </c>
      <c r="K8903" s="1">
        <f>Tabelle111[[#This Row],[Menge kg Nges]]/1000</f>
        <v>0.25172</v>
      </c>
      <c r="L8903" s="1">
        <f>Tabelle111[[#This Row],[Menge kg P2O5]]/1000</f>
        <v>9.7439999999999999E-2</v>
      </c>
      <c r="M8903" s="1">
        <f>Tabelle111[[#This Row],[Menge t Nges]]/Tabelle111[[#This Row],[Anzahl Lieferscheine]]</f>
        <v>0.25172</v>
      </c>
      <c r="N8903" s="1">
        <f>Tabelle111[[#This Row],[Menge t P2O5]]/Tabelle111[[#This Row],[Anzahl Lieferscheine]]</f>
        <v>9.7439999999999999E-2</v>
      </c>
    </row>
    <row r="8904" spans="1:14" x14ac:dyDescent="0.2">
      <c r="A8904" s="2" t="s">
        <v>52</v>
      </c>
      <c r="B8904" s="2" t="s">
        <v>34</v>
      </c>
      <c r="C8904" s="2" t="s">
        <v>6</v>
      </c>
      <c r="D8904" s="2" t="s">
        <v>7</v>
      </c>
      <c r="E8904" s="2" t="s">
        <v>13</v>
      </c>
      <c r="F8904" s="2" t="s">
        <v>61</v>
      </c>
      <c r="G8904" s="1">
        <v>338.1</v>
      </c>
      <c r="H8904" s="1">
        <v>184.8</v>
      </c>
      <c r="I8904" s="4">
        <v>1</v>
      </c>
      <c r="J8904" s="2" t="s">
        <v>73</v>
      </c>
      <c r="K8904" s="1">
        <f>Tabelle111[[#This Row],[Menge kg Nges]]/1000</f>
        <v>0.33810000000000001</v>
      </c>
      <c r="L8904" s="1">
        <f>Tabelle111[[#This Row],[Menge kg P2O5]]/1000</f>
        <v>0.18480000000000002</v>
      </c>
      <c r="M8904" s="1">
        <f>Tabelle111[[#This Row],[Menge t Nges]]/Tabelle111[[#This Row],[Anzahl Lieferscheine]]</f>
        <v>0.33810000000000001</v>
      </c>
      <c r="N8904" s="1">
        <f>Tabelle111[[#This Row],[Menge t P2O5]]/Tabelle111[[#This Row],[Anzahl Lieferscheine]]</f>
        <v>0.18480000000000002</v>
      </c>
    </row>
    <row r="8905" spans="1:14" x14ac:dyDescent="0.2">
      <c r="A8905" s="2" t="s">
        <v>52</v>
      </c>
      <c r="B8905" s="2" t="s">
        <v>51</v>
      </c>
      <c r="C8905" s="2" t="s">
        <v>6</v>
      </c>
      <c r="D8905" s="2" t="s">
        <v>7</v>
      </c>
      <c r="E8905" s="2" t="s">
        <v>8</v>
      </c>
      <c r="F8905" s="2" t="s">
        <v>61</v>
      </c>
      <c r="G8905" s="1">
        <v>689.74</v>
      </c>
      <c r="H8905" s="1">
        <v>246.46</v>
      </c>
      <c r="I8905" s="4">
        <v>2</v>
      </c>
      <c r="J8905" s="2" t="s">
        <v>73</v>
      </c>
      <c r="K8905" s="1">
        <f>Tabelle111[[#This Row],[Menge kg Nges]]/1000</f>
        <v>0.68974000000000002</v>
      </c>
      <c r="L8905" s="1">
        <f>Tabelle111[[#This Row],[Menge kg P2O5]]/1000</f>
        <v>0.24646000000000001</v>
      </c>
      <c r="M8905" s="1">
        <f>Tabelle111[[#This Row],[Menge t Nges]]/Tabelle111[[#This Row],[Anzahl Lieferscheine]]</f>
        <v>0.34487000000000001</v>
      </c>
      <c r="N8905" s="1">
        <f>Tabelle111[[#This Row],[Menge t P2O5]]/Tabelle111[[#This Row],[Anzahl Lieferscheine]]</f>
        <v>0.12323000000000001</v>
      </c>
    </row>
    <row r="8906" spans="1:14" x14ac:dyDescent="0.2">
      <c r="A8906" s="2" t="s">
        <v>52</v>
      </c>
      <c r="B8906" s="2" t="s">
        <v>51</v>
      </c>
      <c r="C8906" s="2" t="s">
        <v>6</v>
      </c>
      <c r="D8906" s="2" t="s">
        <v>7</v>
      </c>
      <c r="E8906" s="2" t="s">
        <v>12</v>
      </c>
      <c r="F8906" s="2" t="s">
        <v>61</v>
      </c>
      <c r="G8906" s="1">
        <v>644.62</v>
      </c>
      <c r="H8906" s="1">
        <v>303.01</v>
      </c>
      <c r="I8906" s="4">
        <v>2</v>
      </c>
      <c r="J8906" s="2" t="s">
        <v>73</v>
      </c>
      <c r="K8906" s="1">
        <f>Tabelle111[[#This Row],[Menge kg Nges]]/1000</f>
        <v>0.64461999999999997</v>
      </c>
      <c r="L8906" s="1">
        <f>Tabelle111[[#This Row],[Menge kg P2O5]]/1000</f>
        <v>0.30301</v>
      </c>
      <c r="M8906" s="1">
        <f>Tabelle111[[#This Row],[Menge t Nges]]/Tabelle111[[#This Row],[Anzahl Lieferscheine]]</f>
        <v>0.32230999999999999</v>
      </c>
      <c r="N8906" s="1">
        <f>Tabelle111[[#This Row],[Menge t P2O5]]/Tabelle111[[#This Row],[Anzahl Lieferscheine]]</f>
        <v>0.151505</v>
      </c>
    </row>
    <row r="8907" spans="1:14" x14ac:dyDescent="0.2">
      <c r="A8907" s="2" t="s">
        <v>52</v>
      </c>
      <c r="B8907" s="2" t="s">
        <v>51</v>
      </c>
      <c r="C8907" s="2" t="s">
        <v>6</v>
      </c>
      <c r="D8907" s="2" t="s">
        <v>15</v>
      </c>
      <c r="E8907" s="2" t="s">
        <v>21</v>
      </c>
      <c r="F8907" s="2" t="s">
        <v>61</v>
      </c>
      <c r="G8907" s="1">
        <v>386.4</v>
      </c>
      <c r="H8907" s="1">
        <v>200.1</v>
      </c>
      <c r="I8907" s="4">
        <v>1</v>
      </c>
      <c r="J8907" s="2" t="s">
        <v>73</v>
      </c>
      <c r="K8907" s="1">
        <f>Tabelle111[[#This Row],[Menge kg Nges]]/1000</f>
        <v>0.38639999999999997</v>
      </c>
      <c r="L8907" s="1">
        <f>Tabelle111[[#This Row],[Menge kg P2O5]]/1000</f>
        <v>0.2001</v>
      </c>
      <c r="M8907" s="1">
        <f>Tabelle111[[#This Row],[Menge t Nges]]/Tabelle111[[#This Row],[Anzahl Lieferscheine]]</f>
        <v>0.38639999999999997</v>
      </c>
      <c r="N8907" s="1">
        <f>Tabelle111[[#This Row],[Menge t P2O5]]/Tabelle111[[#This Row],[Anzahl Lieferscheine]]</f>
        <v>0.2001</v>
      </c>
    </row>
    <row r="8908" spans="1:14" x14ac:dyDescent="0.2">
      <c r="A8908" s="2" t="s">
        <v>52</v>
      </c>
      <c r="B8908" s="2" t="s">
        <v>52</v>
      </c>
      <c r="C8908" s="2" t="s">
        <v>6</v>
      </c>
      <c r="D8908" s="2" t="s">
        <v>7</v>
      </c>
      <c r="E8908" s="2" t="s">
        <v>8</v>
      </c>
      <c r="F8908" s="2" t="s">
        <v>61</v>
      </c>
      <c r="G8908" s="1">
        <v>59843.369999999995</v>
      </c>
      <c r="H8908" s="1">
        <v>20610.899999999983</v>
      </c>
      <c r="I8908" s="4">
        <v>96</v>
      </c>
      <c r="J8908" s="2" t="s">
        <v>73</v>
      </c>
      <c r="K8908" s="1">
        <f>Tabelle111[[#This Row],[Menge kg Nges]]/1000</f>
        <v>59.843369999999993</v>
      </c>
      <c r="L8908" s="1">
        <f>Tabelle111[[#This Row],[Menge kg P2O5]]/1000</f>
        <v>20.610899999999983</v>
      </c>
      <c r="M8908" s="1">
        <f>Tabelle111[[#This Row],[Menge t Nges]]/Tabelle111[[#This Row],[Anzahl Lieferscheine]]</f>
        <v>0.62336843749999993</v>
      </c>
      <c r="N8908" s="1">
        <f>Tabelle111[[#This Row],[Menge t P2O5]]/Tabelle111[[#This Row],[Anzahl Lieferscheine]]</f>
        <v>0.21469687499999981</v>
      </c>
    </row>
    <row r="8909" spans="1:14" x14ac:dyDescent="0.2">
      <c r="A8909" s="2" t="s">
        <v>52</v>
      </c>
      <c r="B8909" s="2" t="s">
        <v>52</v>
      </c>
      <c r="C8909" s="2" t="s">
        <v>6</v>
      </c>
      <c r="D8909" s="2" t="s">
        <v>7</v>
      </c>
      <c r="E8909" s="2" t="s">
        <v>9</v>
      </c>
      <c r="F8909" s="2" t="s">
        <v>61</v>
      </c>
      <c r="G8909" s="1">
        <v>30571.129999999997</v>
      </c>
      <c r="H8909" s="1">
        <v>12219.859999999999</v>
      </c>
      <c r="I8909" s="4">
        <v>44</v>
      </c>
      <c r="J8909" s="2" t="s">
        <v>73</v>
      </c>
      <c r="K8909" s="1">
        <f>Tabelle111[[#This Row],[Menge kg Nges]]/1000</f>
        <v>30.571129999999997</v>
      </c>
      <c r="L8909" s="1">
        <f>Tabelle111[[#This Row],[Menge kg P2O5]]/1000</f>
        <v>12.219859999999999</v>
      </c>
      <c r="M8909" s="1">
        <f>Tabelle111[[#This Row],[Menge t Nges]]/Tabelle111[[#This Row],[Anzahl Lieferscheine]]</f>
        <v>0.69479840909090906</v>
      </c>
      <c r="N8909" s="1">
        <f>Tabelle111[[#This Row],[Menge t P2O5]]/Tabelle111[[#This Row],[Anzahl Lieferscheine]]</f>
        <v>0.27772409090909089</v>
      </c>
    </row>
    <row r="8910" spans="1:14" x14ac:dyDescent="0.2">
      <c r="A8910" s="2" t="s">
        <v>52</v>
      </c>
      <c r="B8910" s="2" t="s">
        <v>52</v>
      </c>
      <c r="C8910" s="2" t="s">
        <v>6</v>
      </c>
      <c r="D8910" s="2" t="s">
        <v>7</v>
      </c>
      <c r="E8910" s="2" t="s">
        <v>11</v>
      </c>
      <c r="F8910" s="2" t="s">
        <v>61</v>
      </c>
      <c r="G8910" s="1">
        <v>11214.559999999998</v>
      </c>
      <c r="H8910" s="1">
        <v>4880.34</v>
      </c>
      <c r="I8910" s="4">
        <v>41</v>
      </c>
      <c r="J8910" s="2" t="s">
        <v>73</v>
      </c>
      <c r="K8910" s="1">
        <f>Tabelle111[[#This Row],[Menge kg Nges]]/1000</f>
        <v>11.214559999999997</v>
      </c>
      <c r="L8910" s="1">
        <f>Tabelle111[[#This Row],[Menge kg P2O5]]/1000</f>
        <v>4.8803400000000003</v>
      </c>
      <c r="M8910" s="1">
        <f>Tabelle111[[#This Row],[Menge t Nges]]/Tabelle111[[#This Row],[Anzahl Lieferscheine]]</f>
        <v>0.27352585365853649</v>
      </c>
      <c r="N8910" s="1">
        <f>Tabelle111[[#This Row],[Menge t P2O5]]/Tabelle111[[#This Row],[Anzahl Lieferscheine]]</f>
        <v>0.11903268292682928</v>
      </c>
    </row>
    <row r="8911" spans="1:14" x14ac:dyDescent="0.2">
      <c r="A8911" s="2" t="s">
        <v>52</v>
      </c>
      <c r="B8911" s="2" t="s">
        <v>52</v>
      </c>
      <c r="C8911" s="2" t="s">
        <v>6</v>
      </c>
      <c r="D8911" s="2" t="s">
        <v>7</v>
      </c>
      <c r="E8911" s="2" t="s">
        <v>12</v>
      </c>
      <c r="F8911" s="2" t="s">
        <v>61</v>
      </c>
      <c r="G8911" s="1">
        <v>33832.81</v>
      </c>
      <c r="H8911" s="1">
        <v>15402.019999999997</v>
      </c>
      <c r="I8911" s="4">
        <v>134</v>
      </c>
      <c r="J8911" s="2" t="s">
        <v>73</v>
      </c>
      <c r="K8911" s="1">
        <f>Tabelle111[[#This Row],[Menge kg Nges]]/1000</f>
        <v>33.832809999999995</v>
      </c>
      <c r="L8911" s="1">
        <f>Tabelle111[[#This Row],[Menge kg P2O5]]/1000</f>
        <v>15.402019999999997</v>
      </c>
      <c r="M8911" s="1">
        <f>Tabelle111[[#This Row],[Menge t Nges]]/Tabelle111[[#This Row],[Anzahl Lieferscheine]]</f>
        <v>0.25248365671641787</v>
      </c>
      <c r="N8911" s="1">
        <f>Tabelle111[[#This Row],[Menge t P2O5]]/Tabelle111[[#This Row],[Anzahl Lieferscheine]]</f>
        <v>0.11494044776119401</v>
      </c>
    </row>
    <row r="8912" spans="1:14" x14ac:dyDescent="0.2">
      <c r="A8912" s="2" t="s">
        <v>52</v>
      </c>
      <c r="B8912" s="2" t="s">
        <v>52</v>
      </c>
      <c r="C8912" s="2" t="s">
        <v>6</v>
      </c>
      <c r="D8912" s="2" t="s">
        <v>7</v>
      </c>
      <c r="E8912" s="2" t="s">
        <v>13</v>
      </c>
      <c r="F8912" s="2" t="s">
        <v>61</v>
      </c>
      <c r="G8912" s="1">
        <v>7058.5800000000008</v>
      </c>
      <c r="H8912" s="1">
        <v>3656.1299999999997</v>
      </c>
      <c r="I8912" s="4">
        <v>37</v>
      </c>
      <c r="J8912" s="2" t="s">
        <v>73</v>
      </c>
      <c r="K8912" s="1">
        <f>Tabelle111[[#This Row],[Menge kg Nges]]/1000</f>
        <v>7.058580000000001</v>
      </c>
      <c r="L8912" s="1">
        <f>Tabelle111[[#This Row],[Menge kg P2O5]]/1000</f>
        <v>3.6561299999999997</v>
      </c>
      <c r="M8912" s="1">
        <f>Tabelle111[[#This Row],[Menge t Nges]]/Tabelle111[[#This Row],[Anzahl Lieferscheine]]</f>
        <v>0.19077243243243247</v>
      </c>
      <c r="N8912" s="1">
        <f>Tabelle111[[#This Row],[Menge t P2O5]]/Tabelle111[[#This Row],[Anzahl Lieferscheine]]</f>
        <v>9.8814324324324312E-2</v>
      </c>
    </row>
    <row r="8913" spans="1:14" x14ac:dyDescent="0.2">
      <c r="A8913" s="2" t="s">
        <v>52</v>
      </c>
      <c r="B8913" s="2" t="s">
        <v>52</v>
      </c>
      <c r="C8913" s="2" t="s">
        <v>6</v>
      </c>
      <c r="D8913" s="2" t="s">
        <v>7</v>
      </c>
      <c r="E8913" s="2" t="s">
        <v>14</v>
      </c>
      <c r="F8913" s="2" t="s">
        <v>61</v>
      </c>
      <c r="G8913" s="1">
        <v>5562.4599999999982</v>
      </c>
      <c r="H8913" s="1">
        <v>2258.2600000000011</v>
      </c>
      <c r="I8913" s="4">
        <v>34</v>
      </c>
      <c r="J8913" s="2" t="s">
        <v>73</v>
      </c>
      <c r="K8913" s="1">
        <f>Tabelle111[[#This Row],[Menge kg Nges]]/1000</f>
        <v>5.562459999999998</v>
      </c>
      <c r="L8913" s="1">
        <f>Tabelle111[[#This Row],[Menge kg P2O5]]/1000</f>
        <v>2.2582600000000013</v>
      </c>
      <c r="M8913" s="1">
        <f>Tabelle111[[#This Row],[Menge t Nges]]/Tabelle111[[#This Row],[Anzahl Lieferscheine]]</f>
        <v>0.16360176470588228</v>
      </c>
      <c r="N8913" s="1">
        <f>Tabelle111[[#This Row],[Menge t P2O5]]/Tabelle111[[#This Row],[Anzahl Lieferscheine]]</f>
        <v>6.6419411764705921E-2</v>
      </c>
    </row>
    <row r="8914" spans="1:14" x14ac:dyDescent="0.2">
      <c r="A8914" s="2" t="s">
        <v>52</v>
      </c>
      <c r="B8914" s="2" t="s">
        <v>52</v>
      </c>
      <c r="C8914" s="2" t="s">
        <v>6</v>
      </c>
      <c r="D8914" s="2" t="s">
        <v>15</v>
      </c>
      <c r="E8914" s="2" t="s">
        <v>8</v>
      </c>
      <c r="F8914" s="2" t="s">
        <v>61</v>
      </c>
      <c r="G8914" s="1">
        <v>4959.1299999999992</v>
      </c>
      <c r="H8914" s="1">
        <v>3433.85</v>
      </c>
      <c r="I8914" s="4">
        <v>6</v>
      </c>
      <c r="J8914" s="2" t="s">
        <v>73</v>
      </c>
      <c r="K8914" s="1">
        <f>Tabelle111[[#This Row],[Menge kg Nges]]/1000</f>
        <v>4.9591299999999991</v>
      </c>
      <c r="L8914" s="1">
        <f>Tabelle111[[#This Row],[Menge kg P2O5]]/1000</f>
        <v>3.4338500000000001</v>
      </c>
      <c r="M8914" s="1">
        <f>Tabelle111[[#This Row],[Menge t Nges]]/Tabelle111[[#This Row],[Anzahl Lieferscheine]]</f>
        <v>0.82652166666666649</v>
      </c>
      <c r="N8914" s="1">
        <f>Tabelle111[[#This Row],[Menge t P2O5]]/Tabelle111[[#This Row],[Anzahl Lieferscheine]]</f>
        <v>0.57230833333333331</v>
      </c>
    </row>
    <row r="8915" spans="1:14" x14ac:dyDescent="0.2">
      <c r="A8915" s="2" t="s">
        <v>52</v>
      </c>
      <c r="B8915" s="2" t="s">
        <v>52</v>
      </c>
      <c r="C8915" s="2" t="s">
        <v>6</v>
      </c>
      <c r="D8915" s="2" t="s">
        <v>15</v>
      </c>
      <c r="E8915" s="2" t="s">
        <v>18</v>
      </c>
      <c r="F8915" s="2" t="s">
        <v>61</v>
      </c>
      <c r="G8915" s="1">
        <v>1322.1599999999999</v>
      </c>
      <c r="H8915" s="1">
        <v>1070.32</v>
      </c>
      <c r="I8915" s="4">
        <v>12</v>
      </c>
      <c r="J8915" s="2" t="s">
        <v>73</v>
      </c>
      <c r="K8915" s="1">
        <f>Tabelle111[[#This Row],[Menge kg Nges]]/1000</f>
        <v>1.3221599999999998</v>
      </c>
      <c r="L8915" s="1">
        <f>Tabelle111[[#This Row],[Menge kg P2O5]]/1000</f>
        <v>1.0703199999999999</v>
      </c>
      <c r="M8915" s="1">
        <f>Tabelle111[[#This Row],[Menge t Nges]]/Tabelle111[[#This Row],[Anzahl Lieferscheine]]</f>
        <v>0.11017999999999999</v>
      </c>
      <c r="N8915" s="1">
        <f>Tabelle111[[#This Row],[Menge t P2O5]]/Tabelle111[[#This Row],[Anzahl Lieferscheine]]</f>
        <v>8.9193333333333333E-2</v>
      </c>
    </row>
    <row r="8916" spans="1:14" x14ac:dyDescent="0.2">
      <c r="A8916" s="2" t="s">
        <v>52</v>
      </c>
      <c r="B8916" s="2" t="s">
        <v>52</v>
      </c>
      <c r="C8916" s="2" t="s">
        <v>6</v>
      </c>
      <c r="D8916" s="2" t="s">
        <v>15</v>
      </c>
      <c r="E8916" s="2" t="s">
        <v>19</v>
      </c>
      <c r="F8916" s="2" t="s">
        <v>61</v>
      </c>
      <c r="G8916" s="1">
        <v>968.16</v>
      </c>
      <c r="H8916" s="1">
        <v>817.92</v>
      </c>
      <c r="I8916" s="4">
        <v>1</v>
      </c>
      <c r="J8916" s="2" t="s">
        <v>73</v>
      </c>
      <c r="K8916" s="1">
        <f>Tabelle111[[#This Row],[Menge kg Nges]]/1000</f>
        <v>0.96816000000000002</v>
      </c>
      <c r="L8916" s="1">
        <f>Tabelle111[[#This Row],[Menge kg P2O5]]/1000</f>
        <v>0.81791999999999998</v>
      </c>
      <c r="M8916" s="1">
        <f>Tabelle111[[#This Row],[Menge t Nges]]/Tabelle111[[#This Row],[Anzahl Lieferscheine]]</f>
        <v>0.96816000000000002</v>
      </c>
      <c r="N8916" s="1">
        <f>Tabelle111[[#This Row],[Menge t P2O5]]/Tabelle111[[#This Row],[Anzahl Lieferscheine]]</f>
        <v>0.81791999999999998</v>
      </c>
    </row>
    <row r="8917" spans="1:14" x14ac:dyDescent="0.2">
      <c r="A8917" s="2" t="s">
        <v>52</v>
      </c>
      <c r="B8917" s="2" t="s">
        <v>52</v>
      </c>
      <c r="C8917" s="2" t="s">
        <v>6</v>
      </c>
      <c r="D8917" s="2" t="s">
        <v>15</v>
      </c>
      <c r="E8917" s="2" t="s">
        <v>20</v>
      </c>
      <c r="F8917" s="2" t="s">
        <v>61</v>
      </c>
      <c r="G8917" s="1">
        <v>105.6</v>
      </c>
      <c r="H8917" s="1">
        <v>60</v>
      </c>
      <c r="I8917" s="4">
        <v>1</v>
      </c>
      <c r="J8917" s="2" t="s">
        <v>73</v>
      </c>
      <c r="K8917" s="1">
        <f>Tabelle111[[#This Row],[Menge kg Nges]]/1000</f>
        <v>0.1056</v>
      </c>
      <c r="L8917" s="1">
        <f>Tabelle111[[#This Row],[Menge kg P2O5]]/1000</f>
        <v>0.06</v>
      </c>
      <c r="M8917" s="1">
        <f>Tabelle111[[#This Row],[Menge t Nges]]/Tabelle111[[#This Row],[Anzahl Lieferscheine]]</f>
        <v>0.1056</v>
      </c>
      <c r="N8917" s="1">
        <f>Tabelle111[[#This Row],[Menge t P2O5]]/Tabelle111[[#This Row],[Anzahl Lieferscheine]]</f>
        <v>0.06</v>
      </c>
    </row>
    <row r="8918" spans="1:14" x14ac:dyDescent="0.2">
      <c r="A8918" s="2" t="s">
        <v>52</v>
      </c>
      <c r="B8918" s="2" t="s">
        <v>52</v>
      </c>
      <c r="C8918" s="2" t="s">
        <v>6</v>
      </c>
      <c r="D8918" s="2" t="s">
        <v>15</v>
      </c>
      <c r="E8918" s="2" t="s">
        <v>21</v>
      </c>
      <c r="F8918" s="2" t="s">
        <v>61</v>
      </c>
      <c r="G8918" s="1">
        <v>3389.4399999999996</v>
      </c>
      <c r="H8918" s="1">
        <v>1854.88</v>
      </c>
      <c r="I8918" s="4">
        <v>10</v>
      </c>
      <c r="J8918" s="2" t="s">
        <v>73</v>
      </c>
      <c r="K8918" s="1">
        <f>Tabelle111[[#This Row],[Menge kg Nges]]/1000</f>
        <v>3.3894399999999996</v>
      </c>
      <c r="L8918" s="1">
        <f>Tabelle111[[#This Row],[Menge kg P2O5]]/1000</f>
        <v>1.8548800000000001</v>
      </c>
      <c r="M8918" s="1">
        <f>Tabelle111[[#This Row],[Menge t Nges]]/Tabelle111[[#This Row],[Anzahl Lieferscheine]]</f>
        <v>0.33894399999999997</v>
      </c>
      <c r="N8918" s="1">
        <f>Tabelle111[[#This Row],[Menge t P2O5]]/Tabelle111[[#This Row],[Anzahl Lieferscheine]]</f>
        <v>0.18548800000000001</v>
      </c>
    </row>
    <row r="8919" spans="1:14" x14ac:dyDescent="0.2">
      <c r="A8919" s="2" t="s">
        <v>52</v>
      </c>
      <c r="B8919" s="2" t="s">
        <v>52</v>
      </c>
      <c r="C8919" s="2" t="s">
        <v>6</v>
      </c>
      <c r="D8919" s="2" t="s">
        <v>15</v>
      </c>
      <c r="E8919" s="2" t="s">
        <v>9</v>
      </c>
      <c r="F8919" s="2" t="s">
        <v>61</v>
      </c>
      <c r="G8919" s="1">
        <v>6944.9</v>
      </c>
      <c r="H8919" s="1">
        <v>3691.24</v>
      </c>
      <c r="I8919" s="4">
        <v>19</v>
      </c>
      <c r="J8919" s="2" t="s">
        <v>73</v>
      </c>
      <c r="K8919" s="1">
        <f>Tabelle111[[#This Row],[Menge kg Nges]]/1000</f>
        <v>6.9448999999999996</v>
      </c>
      <c r="L8919" s="1">
        <f>Tabelle111[[#This Row],[Menge kg P2O5]]/1000</f>
        <v>3.6912399999999996</v>
      </c>
      <c r="M8919" s="1">
        <f>Tabelle111[[#This Row],[Menge t Nges]]/Tabelle111[[#This Row],[Anzahl Lieferscheine]]</f>
        <v>0.36552105263157891</v>
      </c>
      <c r="N8919" s="1">
        <f>Tabelle111[[#This Row],[Menge t P2O5]]/Tabelle111[[#This Row],[Anzahl Lieferscheine]]</f>
        <v>0.19427578947368418</v>
      </c>
    </row>
    <row r="8920" spans="1:14" x14ac:dyDescent="0.2">
      <c r="A8920" s="2" t="s">
        <v>52</v>
      </c>
      <c r="B8920" s="2" t="s">
        <v>52</v>
      </c>
      <c r="C8920" s="2" t="s">
        <v>6</v>
      </c>
      <c r="D8920" s="2" t="s">
        <v>15</v>
      </c>
      <c r="E8920" s="2" t="s">
        <v>23</v>
      </c>
      <c r="F8920" s="2" t="s">
        <v>61</v>
      </c>
      <c r="G8920" s="1">
        <v>114.8</v>
      </c>
      <c r="H8920" s="1">
        <v>51.8</v>
      </c>
      <c r="I8920" s="4">
        <v>1</v>
      </c>
      <c r="J8920" s="2" t="s">
        <v>73</v>
      </c>
      <c r="K8920" s="1">
        <f>Tabelle111[[#This Row],[Menge kg Nges]]/1000</f>
        <v>0.1148</v>
      </c>
      <c r="L8920" s="1">
        <f>Tabelle111[[#This Row],[Menge kg P2O5]]/1000</f>
        <v>5.1799999999999999E-2</v>
      </c>
      <c r="M8920" s="1">
        <f>Tabelle111[[#This Row],[Menge t Nges]]/Tabelle111[[#This Row],[Anzahl Lieferscheine]]</f>
        <v>0.1148</v>
      </c>
      <c r="N8920" s="1">
        <f>Tabelle111[[#This Row],[Menge t P2O5]]/Tabelle111[[#This Row],[Anzahl Lieferscheine]]</f>
        <v>5.1799999999999999E-2</v>
      </c>
    </row>
    <row r="8921" spans="1:14" x14ac:dyDescent="0.2">
      <c r="A8921" s="2" t="s">
        <v>52</v>
      </c>
      <c r="B8921" s="2" t="s">
        <v>52</v>
      </c>
      <c r="C8921" s="2" t="s">
        <v>6</v>
      </c>
      <c r="D8921" s="2" t="s">
        <v>15</v>
      </c>
      <c r="E8921" s="2" t="s">
        <v>13</v>
      </c>
      <c r="F8921" s="2" t="s">
        <v>61</v>
      </c>
      <c r="G8921" s="1">
        <v>643.15</v>
      </c>
      <c r="H8921" s="1">
        <v>465.90000000000009</v>
      </c>
      <c r="I8921" s="4">
        <v>5</v>
      </c>
      <c r="J8921" s="2" t="s">
        <v>73</v>
      </c>
      <c r="K8921" s="1">
        <f>Tabelle111[[#This Row],[Menge kg Nges]]/1000</f>
        <v>0.64315</v>
      </c>
      <c r="L8921" s="1">
        <f>Tabelle111[[#This Row],[Menge kg P2O5]]/1000</f>
        <v>0.46590000000000009</v>
      </c>
      <c r="M8921" s="1">
        <f>Tabelle111[[#This Row],[Menge t Nges]]/Tabelle111[[#This Row],[Anzahl Lieferscheine]]</f>
        <v>0.12862999999999999</v>
      </c>
      <c r="N8921" s="1">
        <f>Tabelle111[[#This Row],[Menge t P2O5]]/Tabelle111[[#This Row],[Anzahl Lieferscheine]]</f>
        <v>9.3180000000000013E-2</v>
      </c>
    </row>
    <row r="8922" spans="1:14" x14ac:dyDescent="0.2">
      <c r="A8922" s="2" t="s">
        <v>52</v>
      </c>
      <c r="B8922" s="2" t="s">
        <v>52</v>
      </c>
      <c r="C8922" s="2" t="s">
        <v>25</v>
      </c>
      <c r="D8922" s="2" t="s">
        <v>25</v>
      </c>
      <c r="E8922" s="2" t="s">
        <v>26</v>
      </c>
      <c r="F8922" s="2" t="s">
        <v>61</v>
      </c>
      <c r="G8922" s="1">
        <v>3645.8700000000003</v>
      </c>
      <c r="H8922" s="1">
        <v>2629.4000000000005</v>
      </c>
      <c r="I8922" s="4">
        <v>13</v>
      </c>
      <c r="J8922" s="2" t="s">
        <v>73</v>
      </c>
      <c r="K8922" s="1">
        <f>Tabelle111[[#This Row],[Menge kg Nges]]/1000</f>
        <v>3.6458700000000004</v>
      </c>
      <c r="L8922" s="1">
        <f>Tabelle111[[#This Row],[Menge kg P2O5]]/1000</f>
        <v>2.6294000000000004</v>
      </c>
      <c r="M8922" s="1">
        <f>Tabelle111[[#This Row],[Menge t Nges]]/Tabelle111[[#This Row],[Anzahl Lieferscheine]]</f>
        <v>0.28045153846153847</v>
      </c>
      <c r="N8922" s="1">
        <f>Tabelle111[[#This Row],[Menge t P2O5]]/Tabelle111[[#This Row],[Anzahl Lieferscheine]]</f>
        <v>0.20226153846153849</v>
      </c>
    </row>
    <row r="8923" spans="1:14" x14ac:dyDescent="0.2">
      <c r="A8923" s="2" t="s">
        <v>52</v>
      </c>
      <c r="B8923" s="2" t="s">
        <v>52</v>
      </c>
      <c r="C8923" s="2" t="s">
        <v>63</v>
      </c>
      <c r="D8923" s="2" t="s">
        <v>63</v>
      </c>
      <c r="E8923" s="2" t="s">
        <v>63</v>
      </c>
      <c r="F8923" s="2" t="s">
        <v>61</v>
      </c>
      <c r="G8923" s="1">
        <v>1407.5</v>
      </c>
      <c r="H8923" s="1">
        <v>754.55</v>
      </c>
      <c r="I8923" s="4">
        <v>3</v>
      </c>
      <c r="J8923" s="2" t="s">
        <v>73</v>
      </c>
      <c r="K8923" s="1">
        <f>Tabelle111[[#This Row],[Menge kg Nges]]/1000</f>
        <v>1.4075</v>
      </c>
      <c r="L8923" s="1">
        <f>Tabelle111[[#This Row],[Menge kg P2O5]]/1000</f>
        <v>0.75454999999999994</v>
      </c>
      <c r="M8923" s="1">
        <f>Tabelle111[[#This Row],[Menge t Nges]]/Tabelle111[[#This Row],[Anzahl Lieferscheine]]</f>
        <v>0.46916666666666668</v>
      </c>
      <c r="N8923" s="1">
        <f>Tabelle111[[#This Row],[Menge t P2O5]]/Tabelle111[[#This Row],[Anzahl Lieferscheine]]</f>
        <v>0.25151666666666667</v>
      </c>
    </row>
    <row r="8924" spans="1:14" x14ac:dyDescent="0.2">
      <c r="A8924" s="2" t="s">
        <v>52</v>
      </c>
      <c r="B8924" s="2" t="s">
        <v>39</v>
      </c>
      <c r="C8924" s="2" t="s">
        <v>6</v>
      </c>
      <c r="D8924" s="2" t="s">
        <v>15</v>
      </c>
      <c r="E8924" s="2" t="s">
        <v>13</v>
      </c>
      <c r="F8924" s="2" t="s">
        <v>61</v>
      </c>
      <c r="G8924" s="1">
        <v>154.32</v>
      </c>
      <c r="H8924" s="1">
        <v>105.12</v>
      </c>
      <c r="I8924" s="4">
        <v>1</v>
      </c>
      <c r="J8924" s="2" t="s">
        <v>73</v>
      </c>
      <c r="K8924" s="1">
        <f>Tabelle111[[#This Row],[Menge kg Nges]]/1000</f>
        <v>0.15431999999999998</v>
      </c>
      <c r="L8924" s="1">
        <f>Tabelle111[[#This Row],[Menge kg P2O5]]/1000</f>
        <v>0.10512000000000001</v>
      </c>
      <c r="M8924" s="1">
        <f>Tabelle111[[#This Row],[Menge t Nges]]/Tabelle111[[#This Row],[Anzahl Lieferscheine]]</f>
        <v>0.15431999999999998</v>
      </c>
      <c r="N8924" s="1">
        <f>Tabelle111[[#This Row],[Menge t P2O5]]/Tabelle111[[#This Row],[Anzahl Lieferscheine]]</f>
        <v>0.10512000000000001</v>
      </c>
    </row>
    <row r="8925" spans="1:14" x14ac:dyDescent="0.2">
      <c r="A8925" s="2" t="s">
        <v>52</v>
      </c>
      <c r="B8925" s="2" t="s">
        <v>39</v>
      </c>
      <c r="C8925" s="2" t="s">
        <v>63</v>
      </c>
      <c r="D8925" s="2" t="s">
        <v>63</v>
      </c>
      <c r="E8925" s="2" t="s">
        <v>63</v>
      </c>
      <c r="F8925" s="2" t="s">
        <v>61</v>
      </c>
      <c r="G8925" s="1">
        <v>243</v>
      </c>
      <c r="H8925" s="1">
        <v>229.5</v>
      </c>
      <c r="I8925" s="4">
        <v>2</v>
      </c>
      <c r="J8925" s="2" t="s">
        <v>73</v>
      </c>
      <c r="K8925" s="1">
        <f>Tabelle111[[#This Row],[Menge kg Nges]]/1000</f>
        <v>0.24299999999999999</v>
      </c>
      <c r="L8925" s="1">
        <f>Tabelle111[[#This Row],[Menge kg P2O5]]/1000</f>
        <v>0.22950000000000001</v>
      </c>
      <c r="M8925" s="1">
        <f>Tabelle111[[#This Row],[Menge t Nges]]/Tabelle111[[#This Row],[Anzahl Lieferscheine]]</f>
        <v>0.1215</v>
      </c>
      <c r="N8925" s="1">
        <f>Tabelle111[[#This Row],[Menge t P2O5]]/Tabelle111[[#This Row],[Anzahl Lieferscheine]]</f>
        <v>0.11475</v>
      </c>
    </row>
    <row r="8926" spans="1:14" x14ac:dyDescent="0.2">
      <c r="A8926" s="2" t="s">
        <v>52</v>
      </c>
      <c r="B8926" s="2" t="s">
        <v>28</v>
      </c>
      <c r="C8926" s="2" t="s">
        <v>6</v>
      </c>
      <c r="D8926" s="2" t="s">
        <v>15</v>
      </c>
      <c r="E8926" s="2" t="s">
        <v>8</v>
      </c>
      <c r="F8926" s="2" t="s">
        <v>61</v>
      </c>
      <c r="G8926" s="1">
        <v>165.3</v>
      </c>
      <c r="H8926" s="1">
        <v>125.28</v>
      </c>
      <c r="I8926" s="4">
        <v>1</v>
      </c>
      <c r="J8926" s="2" t="s">
        <v>73</v>
      </c>
      <c r="K8926" s="1">
        <f>Tabelle111[[#This Row],[Menge kg Nges]]/1000</f>
        <v>0.1653</v>
      </c>
      <c r="L8926" s="1">
        <f>Tabelle111[[#This Row],[Menge kg P2O5]]/1000</f>
        <v>0.12528</v>
      </c>
      <c r="M8926" s="1">
        <f>Tabelle111[[#This Row],[Menge t Nges]]/Tabelle111[[#This Row],[Anzahl Lieferscheine]]</f>
        <v>0.1653</v>
      </c>
      <c r="N8926" s="1">
        <f>Tabelle111[[#This Row],[Menge t P2O5]]/Tabelle111[[#This Row],[Anzahl Lieferscheine]]</f>
        <v>0.12528</v>
      </c>
    </row>
    <row r="8927" spans="1:14" x14ac:dyDescent="0.2">
      <c r="A8927" s="2" t="s">
        <v>52</v>
      </c>
      <c r="B8927" s="2" t="s">
        <v>42</v>
      </c>
      <c r="C8927" s="2" t="s">
        <v>6</v>
      </c>
      <c r="D8927" s="2" t="s">
        <v>7</v>
      </c>
      <c r="E8927" s="2" t="s">
        <v>12</v>
      </c>
      <c r="F8927" s="2" t="s">
        <v>61</v>
      </c>
      <c r="G8927" s="1">
        <v>378</v>
      </c>
      <c r="H8927" s="1">
        <v>194.4</v>
      </c>
      <c r="I8927" s="4">
        <v>1</v>
      </c>
      <c r="J8927" s="2" t="s">
        <v>73</v>
      </c>
      <c r="K8927" s="1">
        <f>Tabelle111[[#This Row],[Menge kg Nges]]/1000</f>
        <v>0.378</v>
      </c>
      <c r="L8927" s="1">
        <f>Tabelle111[[#This Row],[Menge kg P2O5]]/1000</f>
        <v>0.19440000000000002</v>
      </c>
      <c r="M8927" s="1">
        <f>Tabelle111[[#This Row],[Menge t Nges]]/Tabelle111[[#This Row],[Anzahl Lieferscheine]]</f>
        <v>0.378</v>
      </c>
      <c r="N8927" s="1">
        <f>Tabelle111[[#This Row],[Menge t P2O5]]/Tabelle111[[#This Row],[Anzahl Lieferscheine]]</f>
        <v>0.19440000000000002</v>
      </c>
    </row>
    <row r="8928" spans="1:14" x14ac:dyDescent="0.2">
      <c r="A8928" s="2" t="s">
        <v>52</v>
      </c>
      <c r="B8928" s="2" t="s">
        <v>42</v>
      </c>
      <c r="C8928" s="2" t="s">
        <v>6</v>
      </c>
      <c r="D8928" s="2" t="s">
        <v>15</v>
      </c>
      <c r="E8928" s="2" t="s">
        <v>9</v>
      </c>
      <c r="F8928" s="2" t="s">
        <v>61</v>
      </c>
      <c r="G8928" s="1">
        <v>97.6</v>
      </c>
      <c r="H8928" s="1">
        <v>63.2</v>
      </c>
      <c r="I8928" s="4">
        <v>1</v>
      </c>
      <c r="J8928" s="2" t="s">
        <v>73</v>
      </c>
      <c r="K8928" s="1">
        <f>Tabelle111[[#This Row],[Menge kg Nges]]/1000</f>
        <v>9.7599999999999992E-2</v>
      </c>
      <c r="L8928" s="1">
        <f>Tabelle111[[#This Row],[Menge kg P2O5]]/1000</f>
        <v>6.3200000000000006E-2</v>
      </c>
      <c r="M8928" s="1">
        <f>Tabelle111[[#This Row],[Menge t Nges]]/Tabelle111[[#This Row],[Anzahl Lieferscheine]]</f>
        <v>9.7599999999999992E-2</v>
      </c>
      <c r="N8928" s="1">
        <f>Tabelle111[[#This Row],[Menge t P2O5]]/Tabelle111[[#This Row],[Anzahl Lieferscheine]]</f>
        <v>6.3200000000000006E-2</v>
      </c>
    </row>
    <row r="8929" spans="1:14" x14ac:dyDescent="0.2">
      <c r="A8929" s="2" t="s">
        <v>37</v>
      </c>
      <c r="B8929" s="2" t="s">
        <v>32</v>
      </c>
      <c r="C8929" s="2" t="s">
        <v>6</v>
      </c>
      <c r="D8929" s="2" t="s">
        <v>7</v>
      </c>
      <c r="E8929" s="2" t="s">
        <v>13</v>
      </c>
      <c r="F8929" s="2" t="s">
        <v>61</v>
      </c>
      <c r="G8929" s="1">
        <v>264.60000000000002</v>
      </c>
      <c r="H8929" s="1">
        <v>121.77000000000001</v>
      </c>
      <c r="I8929" s="4">
        <v>2</v>
      </c>
      <c r="J8929" s="2" t="s">
        <v>73</v>
      </c>
      <c r="K8929" s="1">
        <f>Tabelle111[[#This Row],[Menge kg Nges]]/1000</f>
        <v>0.2646</v>
      </c>
      <c r="L8929" s="1">
        <f>Tabelle111[[#This Row],[Menge kg P2O5]]/1000</f>
        <v>0.12177000000000002</v>
      </c>
      <c r="M8929" s="1">
        <f>Tabelle111[[#This Row],[Menge t Nges]]/Tabelle111[[#This Row],[Anzahl Lieferscheine]]</f>
        <v>0.1323</v>
      </c>
      <c r="N8929" s="1">
        <f>Tabelle111[[#This Row],[Menge t P2O5]]/Tabelle111[[#This Row],[Anzahl Lieferscheine]]</f>
        <v>6.0885000000000009E-2</v>
      </c>
    </row>
    <row r="8930" spans="1:14" x14ac:dyDescent="0.2">
      <c r="A8930" s="2" t="s">
        <v>37</v>
      </c>
      <c r="B8930" s="2" t="s">
        <v>32</v>
      </c>
      <c r="C8930" s="2" t="s">
        <v>6</v>
      </c>
      <c r="D8930" s="2" t="s">
        <v>15</v>
      </c>
      <c r="E8930" s="2" t="s">
        <v>20</v>
      </c>
      <c r="F8930" s="2" t="s">
        <v>61</v>
      </c>
      <c r="G8930" s="1">
        <v>2346.7199999999998</v>
      </c>
      <c r="H8930" s="1">
        <v>1722</v>
      </c>
      <c r="I8930" s="4">
        <v>11</v>
      </c>
      <c r="J8930" s="2" t="s">
        <v>73</v>
      </c>
      <c r="K8930" s="1">
        <f>Tabelle111[[#This Row],[Menge kg Nges]]/1000</f>
        <v>2.3467199999999999</v>
      </c>
      <c r="L8930" s="1">
        <f>Tabelle111[[#This Row],[Menge kg P2O5]]/1000</f>
        <v>1.722</v>
      </c>
      <c r="M8930" s="1">
        <f>Tabelle111[[#This Row],[Menge t Nges]]/Tabelle111[[#This Row],[Anzahl Lieferscheine]]</f>
        <v>0.21333818181818182</v>
      </c>
      <c r="N8930" s="1">
        <f>Tabelle111[[#This Row],[Menge t P2O5]]/Tabelle111[[#This Row],[Anzahl Lieferscheine]]</f>
        <v>0.15654545454545454</v>
      </c>
    </row>
    <row r="8931" spans="1:14" x14ac:dyDescent="0.2">
      <c r="A8931" s="2" t="s">
        <v>37</v>
      </c>
      <c r="B8931" s="2" t="s">
        <v>32</v>
      </c>
      <c r="C8931" s="2" t="s">
        <v>6</v>
      </c>
      <c r="D8931" s="2" t="s">
        <v>15</v>
      </c>
      <c r="E8931" s="2" t="s">
        <v>21</v>
      </c>
      <c r="F8931" s="2" t="s">
        <v>61</v>
      </c>
      <c r="G8931" s="1">
        <v>576</v>
      </c>
      <c r="H8931" s="1">
        <v>306</v>
      </c>
      <c r="I8931" s="4">
        <v>3</v>
      </c>
      <c r="J8931" s="2" t="s">
        <v>73</v>
      </c>
      <c r="K8931" s="1">
        <f>Tabelle111[[#This Row],[Menge kg Nges]]/1000</f>
        <v>0.57599999999999996</v>
      </c>
      <c r="L8931" s="1">
        <f>Tabelle111[[#This Row],[Menge kg P2O5]]/1000</f>
        <v>0.30599999999999999</v>
      </c>
      <c r="M8931" s="1">
        <f>Tabelle111[[#This Row],[Menge t Nges]]/Tabelle111[[#This Row],[Anzahl Lieferscheine]]</f>
        <v>0.19199999999999998</v>
      </c>
      <c r="N8931" s="1">
        <f>Tabelle111[[#This Row],[Menge t P2O5]]/Tabelle111[[#This Row],[Anzahl Lieferscheine]]</f>
        <v>0.10199999999999999</v>
      </c>
    </row>
    <row r="8932" spans="1:14" x14ac:dyDescent="0.2">
      <c r="A8932" s="2" t="s">
        <v>37</v>
      </c>
      <c r="B8932" s="2" t="s">
        <v>32</v>
      </c>
      <c r="C8932" s="2" t="s">
        <v>6</v>
      </c>
      <c r="D8932" s="2" t="s">
        <v>15</v>
      </c>
      <c r="E8932" s="2" t="s">
        <v>31</v>
      </c>
      <c r="F8932" s="2" t="s">
        <v>61</v>
      </c>
      <c r="G8932" s="1">
        <v>287</v>
      </c>
      <c r="H8932" s="1">
        <v>129.5</v>
      </c>
      <c r="I8932" s="4">
        <v>1</v>
      </c>
      <c r="J8932" s="2" t="s">
        <v>73</v>
      </c>
      <c r="K8932" s="1">
        <f>Tabelle111[[#This Row],[Menge kg Nges]]/1000</f>
        <v>0.28699999999999998</v>
      </c>
      <c r="L8932" s="1">
        <f>Tabelle111[[#This Row],[Menge kg P2O5]]/1000</f>
        <v>0.1295</v>
      </c>
      <c r="M8932" s="1">
        <f>Tabelle111[[#This Row],[Menge t Nges]]/Tabelle111[[#This Row],[Anzahl Lieferscheine]]</f>
        <v>0.28699999999999998</v>
      </c>
      <c r="N8932" s="1">
        <f>Tabelle111[[#This Row],[Menge t P2O5]]/Tabelle111[[#This Row],[Anzahl Lieferscheine]]</f>
        <v>0.1295</v>
      </c>
    </row>
    <row r="8933" spans="1:14" x14ac:dyDescent="0.2">
      <c r="A8933" s="2" t="s">
        <v>37</v>
      </c>
      <c r="B8933" s="2" t="s">
        <v>32</v>
      </c>
      <c r="C8933" s="2" t="s">
        <v>25</v>
      </c>
      <c r="D8933" s="2" t="s">
        <v>25</v>
      </c>
      <c r="E8933" s="2" t="s">
        <v>26</v>
      </c>
      <c r="F8933" s="2" t="s">
        <v>61</v>
      </c>
      <c r="G8933" s="1">
        <v>325.27999999999997</v>
      </c>
      <c r="H8933" s="1">
        <v>181.64</v>
      </c>
      <c r="I8933" s="4">
        <v>1</v>
      </c>
      <c r="J8933" s="2" t="s">
        <v>73</v>
      </c>
      <c r="K8933" s="1">
        <f>Tabelle111[[#This Row],[Menge kg Nges]]/1000</f>
        <v>0.32527999999999996</v>
      </c>
      <c r="L8933" s="1">
        <f>Tabelle111[[#This Row],[Menge kg P2O5]]/1000</f>
        <v>0.18164</v>
      </c>
      <c r="M8933" s="1">
        <f>Tabelle111[[#This Row],[Menge t Nges]]/Tabelle111[[#This Row],[Anzahl Lieferscheine]]</f>
        <v>0.32527999999999996</v>
      </c>
      <c r="N8933" s="1">
        <f>Tabelle111[[#This Row],[Menge t P2O5]]/Tabelle111[[#This Row],[Anzahl Lieferscheine]]</f>
        <v>0.18164</v>
      </c>
    </row>
    <row r="8934" spans="1:14" x14ac:dyDescent="0.2">
      <c r="A8934" s="2" t="s">
        <v>37</v>
      </c>
      <c r="B8934" s="2" t="s">
        <v>43</v>
      </c>
      <c r="C8934" s="2" t="s">
        <v>6</v>
      </c>
      <c r="D8934" s="2" t="s">
        <v>7</v>
      </c>
      <c r="E8934" s="2" t="s">
        <v>12</v>
      </c>
      <c r="F8934" s="2" t="s">
        <v>61</v>
      </c>
      <c r="G8934" s="1">
        <v>335.78</v>
      </c>
      <c r="H8934" s="1">
        <v>150.39999999999998</v>
      </c>
      <c r="I8934" s="4">
        <v>4</v>
      </c>
      <c r="J8934" s="2" t="s">
        <v>73</v>
      </c>
      <c r="K8934" s="1">
        <f>Tabelle111[[#This Row],[Menge kg Nges]]/1000</f>
        <v>0.33577999999999997</v>
      </c>
      <c r="L8934" s="1">
        <f>Tabelle111[[#This Row],[Menge kg P2O5]]/1000</f>
        <v>0.15039999999999998</v>
      </c>
      <c r="M8934" s="1">
        <f>Tabelle111[[#This Row],[Menge t Nges]]/Tabelle111[[#This Row],[Anzahl Lieferscheine]]</f>
        <v>8.3944999999999992E-2</v>
      </c>
      <c r="N8934" s="1">
        <f>Tabelle111[[#This Row],[Menge t P2O5]]/Tabelle111[[#This Row],[Anzahl Lieferscheine]]</f>
        <v>3.7599999999999995E-2</v>
      </c>
    </row>
    <row r="8935" spans="1:14" x14ac:dyDescent="0.2">
      <c r="A8935" s="2" t="s">
        <v>37</v>
      </c>
      <c r="B8935" s="2" t="s">
        <v>43</v>
      </c>
      <c r="C8935" s="2" t="s">
        <v>6</v>
      </c>
      <c r="D8935" s="2" t="s">
        <v>7</v>
      </c>
      <c r="E8935" s="2" t="s">
        <v>13</v>
      </c>
      <c r="F8935" s="2" t="s">
        <v>61</v>
      </c>
      <c r="G8935" s="1">
        <v>1117.7</v>
      </c>
      <c r="H8935" s="1">
        <v>550.65</v>
      </c>
      <c r="I8935" s="4">
        <v>7</v>
      </c>
      <c r="J8935" s="2" t="s">
        <v>73</v>
      </c>
      <c r="K8935" s="1">
        <f>Tabelle111[[#This Row],[Menge kg Nges]]/1000</f>
        <v>1.1177000000000001</v>
      </c>
      <c r="L8935" s="1">
        <f>Tabelle111[[#This Row],[Menge kg P2O5]]/1000</f>
        <v>0.55064999999999997</v>
      </c>
      <c r="M8935" s="1">
        <f>Tabelle111[[#This Row],[Menge t Nges]]/Tabelle111[[#This Row],[Anzahl Lieferscheine]]</f>
        <v>0.1596714285714286</v>
      </c>
      <c r="N8935" s="1">
        <f>Tabelle111[[#This Row],[Menge t P2O5]]/Tabelle111[[#This Row],[Anzahl Lieferscheine]]</f>
        <v>7.8664285714285714E-2</v>
      </c>
    </row>
    <row r="8936" spans="1:14" x14ac:dyDescent="0.2">
      <c r="A8936" s="2" t="s">
        <v>37</v>
      </c>
      <c r="B8936" s="2" t="s">
        <v>43</v>
      </c>
      <c r="C8936" s="2" t="s">
        <v>6</v>
      </c>
      <c r="D8936" s="2" t="s">
        <v>15</v>
      </c>
      <c r="E8936" s="2" t="s">
        <v>17</v>
      </c>
      <c r="F8936" s="2" t="s">
        <v>61</v>
      </c>
      <c r="G8936" s="1">
        <v>211.60000000000002</v>
      </c>
      <c r="H8936" s="1">
        <v>101.19999999999999</v>
      </c>
      <c r="I8936" s="4">
        <v>3</v>
      </c>
      <c r="J8936" s="2" t="s">
        <v>73</v>
      </c>
      <c r="K8936" s="1">
        <f>Tabelle111[[#This Row],[Menge kg Nges]]/1000</f>
        <v>0.21160000000000001</v>
      </c>
      <c r="L8936" s="1">
        <f>Tabelle111[[#This Row],[Menge kg P2O5]]/1000</f>
        <v>0.10119999999999998</v>
      </c>
      <c r="M8936" s="1">
        <f>Tabelle111[[#This Row],[Menge t Nges]]/Tabelle111[[#This Row],[Anzahl Lieferscheine]]</f>
        <v>7.0533333333333337E-2</v>
      </c>
      <c r="N8936" s="1">
        <f>Tabelle111[[#This Row],[Menge t P2O5]]/Tabelle111[[#This Row],[Anzahl Lieferscheine]]</f>
        <v>3.373333333333333E-2</v>
      </c>
    </row>
    <row r="8937" spans="1:14" x14ac:dyDescent="0.2">
      <c r="A8937" s="2" t="s">
        <v>37</v>
      </c>
      <c r="B8937" s="2" t="s">
        <v>43</v>
      </c>
      <c r="C8937" s="2" t="s">
        <v>6</v>
      </c>
      <c r="D8937" s="2" t="s">
        <v>15</v>
      </c>
      <c r="E8937" s="2" t="s">
        <v>9</v>
      </c>
      <c r="F8937" s="2" t="s">
        <v>61</v>
      </c>
      <c r="G8937" s="1">
        <v>110.4</v>
      </c>
      <c r="H8937" s="1">
        <v>49.5</v>
      </c>
      <c r="I8937" s="4">
        <v>1</v>
      </c>
      <c r="J8937" s="2" t="s">
        <v>73</v>
      </c>
      <c r="K8937" s="1">
        <f>Tabelle111[[#This Row],[Menge kg Nges]]/1000</f>
        <v>0.11040000000000001</v>
      </c>
      <c r="L8937" s="1">
        <f>Tabelle111[[#This Row],[Menge kg P2O5]]/1000</f>
        <v>4.9500000000000002E-2</v>
      </c>
      <c r="M8937" s="1">
        <f>Tabelle111[[#This Row],[Menge t Nges]]/Tabelle111[[#This Row],[Anzahl Lieferscheine]]</f>
        <v>0.11040000000000001</v>
      </c>
      <c r="N8937" s="1">
        <f>Tabelle111[[#This Row],[Menge t P2O5]]/Tabelle111[[#This Row],[Anzahl Lieferscheine]]</f>
        <v>4.9500000000000002E-2</v>
      </c>
    </row>
    <row r="8938" spans="1:14" x14ac:dyDescent="0.2">
      <c r="A8938" s="2" t="s">
        <v>37</v>
      </c>
      <c r="B8938" s="2" t="s">
        <v>43</v>
      </c>
      <c r="C8938" s="2" t="s">
        <v>25</v>
      </c>
      <c r="D8938" s="2" t="s">
        <v>25</v>
      </c>
      <c r="E8938" s="2" t="s">
        <v>26</v>
      </c>
      <c r="F8938" s="2" t="s">
        <v>61</v>
      </c>
      <c r="G8938" s="1">
        <v>416.25</v>
      </c>
      <c r="H8938" s="1">
        <v>105</v>
      </c>
      <c r="I8938" s="4">
        <v>3</v>
      </c>
      <c r="J8938" s="2" t="s">
        <v>73</v>
      </c>
      <c r="K8938" s="1">
        <f>Tabelle111[[#This Row],[Menge kg Nges]]/1000</f>
        <v>0.41625000000000001</v>
      </c>
      <c r="L8938" s="1">
        <f>Tabelle111[[#This Row],[Menge kg P2O5]]/1000</f>
        <v>0.105</v>
      </c>
      <c r="M8938" s="1">
        <f>Tabelle111[[#This Row],[Menge t Nges]]/Tabelle111[[#This Row],[Anzahl Lieferscheine]]</f>
        <v>0.13875000000000001</v>
      </c>
      <c r="N8938" s="1">
        <f>Tabelle111[[#This Row],[Menge t P2O5]]/Tabelle111[[#This Row],[Anzahl Lieferscheine]]</f>
        <v>3.4999999999999996E-2</v>
      </c>
    </row>
    <row r="8939" spans="1:14" x14ac:dyDescent="0.2">
      <c r="A8939" s="2" t="s">
        <v>37</v>
      </c>
      <c r="B8939" s="2" t="s">
        <v>36</v>
      </c>
      <c r="C8939" s="2" t="s">
        <v>6</v>
      </c>
      <c r="D8939" s="2" t="s">
        <v>7</v>
      </c>
      <c r="E8939" s="2" t="s">
        <v>8</v>
      </c>
      <c r="F8939" s="2" t="s">
        <v>61</v>
      </c>
      <c r="G8939" s="1">
        <v>558.67000000000007</v>
      </c>
      <c r="H8939" s="1">
        <v>211.67000000000002</v>
      </c>
      <c r="I8939" s="4">
        <v>4</v>
      </c>
      <c r="J8939" s="2" t="s">
        <v>73</v>
      </c>
      <c r="K8939" s="1">
        <f>Tabelle111[[#This Row],[Menge kg Nges]]/1000</f>
        <v>0.55867000000000011</v>
      </c>
      <c r="L8939" s="1">
        <f>Tabelle111[[#This Row],[Menge kg P2O5]]/1000</f>
        <v>0.21167000000000002</v>
      </c>
      <c r="M8939" s="1">
        <f>Tabelle111[[#This Row],[Menge t Nges]]/Tabelle111[[#This Row],[Anzahl Lieferscheine]]</f>
        <v>0.13966750000000003</v>
      </c>
      <c r="N8939" s="1">
        <f>Tabelle111[[#This Row],[Menge t P2O5]]/Tabelle111[[#This Row],[Anzahl Lieferscheine]]</f>
        <v>5.2917500000000006E-2</v>
      </c>
    </row>
    <row r="8940" spans="1:14" x14ac:dyDescent="0.2">
      <c r="A8940" s="2" t="s">
        <v>37</v>
      </c>
      <c r="B8940" s="2" t="s">
        <v>36</v>
      </c>
      <c r="C8940" s="2" t="s">
        <v>6</v>
      </c>
      <c r="D8940" s="2" t="s">
        <v>7</v>
      </c>
      <c r="E8940" s="2" t="s">
        <v>9</v>
      </c>
      <c r="F8940" s="2" t="s">
        <v>61</v>
      </c>
      <c r="G8940" s="1">
        <v>3272</v>
      </c>
      <c r="H8940" s="1">
        <v>1378.1000000000001</v>
      </c>
      <c r="I8940" s="4">
        <v>12</v>
      </c>
      <c r="J8940" s="2" t="s">
        <v>73</v>
      </c>
      <c r="K8940" s="1">
        <f>Tabelle111[[#This Row],[Menge kg Nges]]/1000</f>
        <v>3.2719999999999998</v>
      </c>
      <c r="L8940" s="1">
        <f>Tabelle111[[#This Row],[Menge kg P2O5]]/1000</f>
        <v>1.3781000000000001</v>
      </c>
      <c r="M8940" s="1">
        <f>Tabelle111[[#This Row],[Menge t Nges]]/Tabelle111[[#This Row],[Anzahl Lieferscheine]]</f>
        <v>0.27266666666666667</v>
      </c>
      <c r="N8940" s="1">
        <f>Tabelle111[[#This Row],[Menge t P2O5]]/Tabelle111[[#This Row],[Anzahl Lieferscheine]]</f>
        <v>0.11484166666666668</v>
      </c>
    </row>
    <row r="8941" spans="1:14" x14ac:dyDescent="0.2">
      <c r="A8941" s="2" t="s">
        <v>37</v>
      </c>
      <c r="B8941" s="2" t="s">
        <v>36</v>
      </c>
      <c r="C8941" s="2" t="s">
        <v>6</v>
      </c>
      <c r="D8941" s="2" t="s">
        <v>7</v>
      </c>
      <c r="E8941" s="2" t="s">
        <v>11</v>
      </c>
      <c r="F8941" s="2" t="s">
        <v>61</v>
      </c>
      <c r="G8941" s="1">
        <v>3079.9</v>
      </c>
      <c r="H8941" s="1">
        <v>1352.45</v>
      </c>
      <c r="I8941" s="4">
        <v>17</v>
      </c>
      <c r="J8941" s="2" t="s">
        <v>73</v>
      </c>
      <c r="K8941" s="1">
        <f>Tabelle111[[#This Row],[Menge kg Nges]]/1000</f>
        <v>3.0799000000000003</v>
      </c>
      <c r="L8941" s="1">
        <f>Tabelle111[[#This Row],[Menge kg P2O5]]/1000</f>
        <v>1.3524500000000002</v>
      </c>
      <c r="M8941" s="1">
        <f>Tabelle111[[#This Row],[Menge t Nges]]/Tabelle111[[#This Row],[Anzahl Lieferscheine]]</f>
        <v>0.18117058823529414</v>
      </c>
      <c r="N8941" s="1">
        <f>Tabelle111[[#This Row],[Menge t P2O5]]/Tabelle111[[#This Row],[Anzahl Lieferscheine]]</f>
        <v>7.9555882352941185E-2</v>
      </c>
    </row>
    <row r="8942" spans="1:14" x14ac:dyDescent="0.2">
      <c r="A8942" s="2" t="s">
        <v>37</v>
      </c>
      <c r="B8942" s="2" t="s">
        <v>36</v>
      </c>
      <c r="C8942" s="2" t="s">
        <v>6</v>
      </c>
      <c r="D8942" s="2" t="s">
        <v>7</v>
      </c>
      <c r="E8942" s="2" t="s">
        <v>12</v>
      </c>
      <c r="F8942" s="2" t="s">
        <v>61</v>
      </c>
      <c r="G8942" s="1">
        <v>10034.93</v>
      </c>
      <c r="H8942" s="1">
        <v>4488.41</v>
      </c>
      <c r="I8942" s="4">
        <v>57</v>
      </c>
      <c r="J8942" s="2" t="s">
        <v>73</v>
      </c>
      <c r="K8942" s="1">
        <f>Tabelle111[[#This Row],[Menge kg Nges]]/1000</f>
        <v>10.034930000000001</v>
      </c>
      <c r="L8942" s="1">
        <f>Tabelle111[[#This Row],[Menge kg P2O5]]/1000</f>
        <v>4.48841</v>
      </c>
      <c r="M8942" s="1">
        <f>Tabelle111[[#This Row],[Menge t Nges]]/Tabelle111[[#This Row],[Anzahl Lieferscheine]]</f>
        <v>0.17605140350877194</v>
      </c>
      <c r="N8942" s="1">
        <f>Tabelle111[[#This Row],[Menge t P2O5]]/Tabelle111[[#This Row],[Anzahl Lieferscheine]]</f>
        <v>7.8744035087719294E-2</v>
      </c>
    </row>
    <row r="8943" spans="1:14" x14ac:dyDescent="0.2">
      <c r="A8943" s="2" t="s">
        <v>37</v>
      </c>
      <c r="B8943" s="2" t="s">
        <v>36</v>
      </c>
      <c r="C8943" s="2" t="s">
        <v>6</v>
      </c>
      <c r="D8943" s="2" t="s">
        <v>7</v>
      </c>
      <c r="E8943" s="2" t="s">
        <v>13</v>
      </c>
      <c r="F8943" s="2" t="s">
        <v>61</v>
      </c>
      <c r="G8943" s="1">
        <v>2697.2</v>
      </c>
      <c r="H8943" s="1">
        <v>1332.29</v>
      </c>
      <c r="I8943" s="4">
        <v>28</v>
      </c>
      <c r="J8943" s="2" t="s">
        <v>73</v>
      </c>
      <c r="K8943" s="1">
        <f>Tabelle111[[#This Row],[Menge kg Nges]]/1000</f>
        <v>2.6971999999999996</v>
      </c>
      <c r="L8943" s="1">
        <f>Tabelle111[[#This Row],[Menge kg P2O5]]/1000</f>
        <v>1.33229</v>
      </c>
      <c r="M8943" s="1">
        <f>Tabelle111[[#This Row],[Menge t Nges]]/Tabelle111[[#This Row],[Anzahl Lieferscheine]]</f>
        <v>9.6328571428571416E-2</v>
      </c>
      <c r="N8943" s="1">
        <f>Tabelle111[[#This Row],[Menge t P2O5]]/Tabelle111[[#This Row],[Anzahl Lieferscheine]]</f>
        <v>4.7581785714285715E-2</v>
      </c>
    </row>
    <row r="8944" spans="1:14" x14ac:dyDescent="0.2">
      <c r="A8944" s="2" t="s">
        <v>37</v>
      </c>
      <c r="B8944" s="2" t="s">
        <v>36</v>
      </c>
      <c r="C8944" s="2" t="s">
        <v>6</v>
      </c>
      <c r="D8944" s="2" t="s">
        <v>7</v>
      </c>
      <c r="E8944" s="2" t="s">
        <v>14</v>
      </c>
      <c r="F8944" s="2" t="s">
        <v>61</v>
      </c>
      <c r="G8944" s="1">
        <v>2966.9</v>
      </c>
      <c r="H8944" s="1">
        <v>1394.95</v>
      </c>
      <c r="I8944" s="4">
        <v>16</v>
      </c>
      <c r="J8944" s="2" t="s">
        <v>73</v>
      </c>
      <c r="K8944" s="1">
        <f>Tabelle111[[#This Row],[Menge kg Nges]]/1000</f>
        <v>2.9668999999999999</v>
      </c>
      <c r="L8944" s="1">
        <f>Tabelle111[[#This Row],[Menge kg P2O5]]/1000</f>
        <v>1.3949500000000001</v>
      </c>
      <c r="M8944" s="1">
        <f>Tabelle111[[#This Row],[Menge t Nges]]/Tabelle111[[#This Row],[Anzahl Lieferscheine]]</f>
        <v>0.18543124999999999</v>
      </c>
      <c r="N8944" s="1">
        <f>Tabelle111[[#This Row],[Menge t P2O5]]/Tabelle111[[#This Row],[Anzahl Lieferscheine]]</f>
        <v>8.7184375000000008E-2</v>
      </c>
    </row>
    <row r="8945" spans="1:14" x14ac:dyDescent="0.2">
      <c r="A8945" s="2" t="s">
        <v>37</v>
      </c>
      <c r="B8945" s="2" t="s">
        <v>36</v>
      </c>
      <c r="C8945" s="2" t="s">
        <v>6</v>
      </c>
      <c r="D8945" s="2" t="s">
        <v>15</v>
      </c>
      <c r="E8945" s="2" t="s">
        <v>20</v>
      </c>
      <c r="F8945" s="2" t="s">
        <v>61</v>
      </c>
      <c r="G8945" s="1">
        <v>2200</v>
      </c>
      <c r="H8945" s="1">
        <v>1250</v>
      </c>
      <c r="I8945" s="4">
        <v>1</v>
      </c>
      <c r="J8945" s="2" t="s">
        <v>73</v>
      </c>
      <c r="K8945" s="1">
        <f>Tabelle111[[#This Row],[Menge kg Nges]]/1000</f>
        <v>2.2000000000000002</v>
      </c>
      <c r="L8945" s="1">
        <f>Tabelle111[[#This Row],[Menge kg P2O5]]/1000</f>
        <v>1.25</v>
      </c>
      <c r="M8945" s="1">
        <f>Tabelle111[[#This Row],[Menge t Nges]]/Tabelle111[[#This Row],[Anzahl Lieferscheine]]</f>
        <v>2.2000000000000002</v>
      </c>
      <c r="N8945" s="1">
        <f>Tabelle111[[#This Row],[Menge t P2O5]]/Tabelle111[[#This Row],[Anzahl Lieferscheine]]</f>
        <v>1.25</v>
      </c>
    </row>
    <row r="8946" spans="1:14" x14ac:dyDescent="0.2">
      <c r="A8946" s="2" t="s">
        <v>37</v>
      </c>
      <c r="B8946" s="2" t="s">
        <v>36</v>
      </c>
      <c r="C8946" s="2" t="s">
        <v>6</v>
      </c>
      <c r="D8946" s="2" t="s">
        <v>15</v>
      </c>
      <c r="E8946" s="2" t="s">
        <v>21</v>
      </c>
      <c r="F8946" s="2" t="s">
        <v>61</v>
      </c>
      <c r="G8946" s="1">
        <v>2947.3999999999996</v>
      </c>
      <c r="H8946" s="1">
        <v>1212</v>
      </c>
      <c r="I8946" s="4">
        <v>8</v>
      </c>
      <c r="J8946" s="2" t="s">
        <v>73</v>
      </c>
      <c r="K8946" s="1">
        <f>Tabelle111[[#This Row],[Menge kg Nges]]/1000</f>
        <v>2.9473999999999996</v>
      </c>
      <c r="L8946" s="1">
        <f>Tabelle111[[#This Row],[Menge kg P2O5]]/1000</f>
        <v>1.212</v>
      </c>
      <c r="M8946" s="1">
        <f>Tabelle111[[#This Row],[Menge t Nges]]/Tabelle111[[#This Row],[Anzahl Lieferscheine]]</f>
        <v>0.36842499999999995</v>
      </c>
      <c r="N8946" s="1">
        <f>Tabelle111[[#This Row],[Menge t P2O5]]/Tabelle111[[#This Row],[Anzahl Lieferscheine]]</f>
        <v>0.1515</v>
      </c>
    </row>
    <row r="8947" spans="1:14" x14ac:dyDescent="0.2">
      <c r="A8947" s="2" t="s">
        <v>37</v>
      </c>
      <c r="B8947" s="2" t="s">
        <v>36</v>
      </c>
      <c r="C8947" s="2" t="s">
        <v>6</v>
      </c>
      <c r="D8947" s="2" t="s">
        <v>15</v>
      </c>
      <c r="E8947" s="2" t="s">
        <v>9</v>
      </c>
      <c r="F8947" s="2" t="s">
        <v>61</v>
      </c>
      <c r="G8947" s="1">
        <v>184</v>
      </c>
      <c r="H8947" s="1">
        <v>82.5</v>
      </c>
      <c r="I8947" s="4">
        <v>2</v>
      </c>
      <c r="J8947" s="2" t="s">
        <v>73</v>
      </c>
      <c r="K8947" s="1">
        <f>Tabelle111[[#This Row],[Menge kg Nges]]/1000</f>
        <v>0.184</v>
      </c>
      <c r="L8947" s="1">
        <f>Tabelle111[[#This Row],[Menge kg P2O5]]/1000</f>
        <v>8.2500000000000004E-2</v>
      </c>
      <c r="M8947" s="1">
        <f>Tabelle111[[#This Row],[Menge t Nges]]/Tabelle111[[#This Row],[Anzahl Lieferscheine]]</f>
        <v>9.1999999999999998E-2</v>
      </c>
      <c r="N8947" s="1">
        <f>Tabelle111[[#This Row],[Menge t P2O5]]/Tabelle111[[#This Row],[Anzahl Lieferscheine]]</f>
        <v>4.1250000000000002E-2</v>
      </c>
    </row>
    <row r="8948" spans="1:14" x14ac:dyDescent="0.2">
      <c r="A8948" s="2" t="s">
        <v>37</v>
      </c>
      <c r="B8948" s="2" t="s">
        <v>36</v>
      </c>
      <c r="C8948" s="2" t="s">
        <v>6</v>
      </c>
      <c r="D8948" s="2" t="s">
        <v>15</v>
      </c>
      <c r="E8948" s="2" t="s">
        <v>31</v>
      </c>
      <c r="F8948" s="2" t="s">
        <v>61</v>
      </c>
      <c r="G8948" s="1">
        <v>246</v>
      </c>
      <c r="H8948" s="1">
        <v>111</v>
      </c>
      <c r="I8948" s="4">
        <v>1</v>
      </c>
      <c r="J8948" s="2" t="s">
        <v>73</v>
      </c>
      <c r="K8948" s="1">
        <f>Tabelle111[[#This Row],[Menge kg Nges]]/1000</f>
        <v>0.246</v>
      </c>
      <c r="L8948" s="1">
        <f>Tabelle111[[#This Row],[Menge kg P2O5]]/1000</f>
        <v>0.111</v>
      </c>
      <c r="M8948" s="1">
        <f>Tabelle111[[#This Row],[Menge t Nges]]/Tabelle111[[#This Row],[Anzahl Lieferscheine]]</f>
        <v>0.246</v>
      </c>
      <c r="N8948" s="1">
        <f>Tabelle111[[#This Row],[Menge t P2O5]]/Tabelle111[[#This Row],[Anzahl Lieferscheine]]</f>
        <v>0.111</v>
      </c>
    </row>
    <row r="8949" spans="1:14" x14ac:dyDescent="0.2">
      <c r="A8949" s="2" t="s">
        <v>37</v>
      </c>
      <c r="B8949" s="2" t="s">
        <v>36</v>
      </c>
      <c r="C8949" s="2" t="s">
        <v>25</v>
      </c>
      <c r="D8949" s="2" t="s">
        <v>25</v>
      </c>
      <c r="E8949" s="2" t="s">
        <v>26</v>
      </c>
      <c r="F8949" s="2" t="s">
        <v>61</v>
      </c>
      <c r="G8949" s="1">
        <v>1488.9499999999998</v>
      </c>
      <c r="H8949" s="1">
        <v>380.09999999999997</v>
      </c>
      <c r="I8949" s="4">
        <v>11</v>
      </c>
      <c r="J8949" s="2" t="s">
        <v>73</v>
      </c>
      <c r="K8949" s="1">
        <f>Tabelle111[[#This Row],[Menge kg Nges]]/1000</f>
        <v>1.4889499999999998</v>
      </c>
      <c r="L8949" s="1">
        <f>Tabelle111[[#This Row],[Menge kg P2O5]]/1000</f>
        <v>0.38009999999999999</v>
      </c>
      <c r="M8949" s="1">
        <f>Tabelle111[[#This Row],[Menge t Nges]]/Tabelle111[[#This Row],[Anzahl Lieferscheine]]</f>
        <v>0.1353590909090909</v>
      </c>
      <c r="N8949" s="1">
        <f>Tabelle111[[#This Row],[Menge t P2O5]]/Tabelle111[[#This Row],[Anzahl Lieferscheine]]</f>
        <v>3.4554545454545456E-2</v>
      </c>
    </row>
    <row r="8950" spans="1:14" x14ac:dyDescent="0.2">
      <c r="A8950" s="2" t="s">
        <v>37</v>
      </c>
      <c r="B8950" s="2" t="s">
        <v>33</v>
      </c>
      <c r="C8950" s="2" t="s">
        <v>6</v>
      </c>
      <c r="D8950" s="2" t="s">
        <v>15</v>
      </c>
      <c r="E8950" s="2" t="s">
        <v>20</v>
      </c>
      <c r="F8950" s="2" t="s">
        <v>61</v>
      </c>
      <c r="G8950" s="1">
        <v>2029.2000000000003</v>
      </c>
      <c r="H8950" s="1">
        <v>1470</v>
      </c>
      <c r="I8950" s="4">
        <v>8</v>
      </c>
      <c r="J8950" s="2" t="s">
        <v>73</v>
      </c>
      <c r="K8950" s="1">
        <f>Tabelle111[[#This Row],[Menge kg Nges]]/1000</f>
        <v>2.0292000000000003</v>
      </c>
      <c r="L8950" s="1">
        <f>Tabelle111[[#This Row],[Menge kg P2O5]]/1000</f>
        <v>1.47</v>
      </c>
      <c r="M8950" s="1">
        <f>Tabelle111[[#This Row],[Menge t Nges]]/Tabelle111[[#This Row],[Anzahl Lieferscheine]]</f>
        <v>0.25365000000000004</v>
      </c>
      <c r="N8950" s="1">
        <f>Tabelle111[[#This Row],[Menge t P2O5]]/Tabelle111[[#This Row],[Anzahl Lieferscheine]]</f>
        <v>0.18375</v>
      </c>
    </row>
    <row r="8951" spans="1:14" x14ac:dyDescent="0.2">
      <c r="A8951" s="2" t="s">
        <v>37</v>
      </c>
      <c r="B8951" s="2" t="s">
        <v>44</v>
      </c>
      <c r="C8951" s="2" t="s">
        <v>6</v>
      </c>
      <c r="D8951" s="2" t="s">
        <v>7</v>
      </c>
      <c r="E8951" s="2" t="s">
        <v>9</v>
      </c>
      <c r="F8951" s="2" t="s">
        <v>61</v>
      </c>
      <c r="G8951" s="1">
        <v>550.41999999999996</v>
      </c>
      <c r="H8951" s="1">
        <v>254.55</v>
      </c>
      <c r="I8951" s="4">
        <v>3</v>
      </c>
      <c r="J8951" s="2" t="s">
        <v>73</v>
      </c>
      <c r="K8951" s="1">
        <f>Tabelle111[[#This Row],[Menge kg Nges]]/1000</f>
        <v>0.55041999999999991</v>
      </c>
      <c r="L8951" s="1">
        <f>Tabelle111[[#This Row],[Menge kg P2O5]]/1000</f>
        <v>0.25455</v>
      </c>
      <c r="M8951" s="1">
        <f>Tabelle111[[#This Row],[Menge t Nges]]/Tabelle111[[#This Row],[Anzahl Lieferscheine]]</f>
        <v>0.18347333333333329</v>
      </c>
      <c r="N8951" s="1">
        <f>Tabelle111[[#This Row],[Menge t P2O5]]/Tabelle111[[#This Row],[Anzahl Lieferscheine]]</f>
        <v>8.4849999999999995E-2</v>
      </c>
    </row>
    <row r="8952" spans="1:14" x14ac:dyDescent="0.2">
      <c r="A8952" s="2" t="s">
        <v>37</v>
      </c>
      <c r="B8952" s="2" t="s">
        <v>44</v>
      </c>
      <c r="C8952" s="2" t="s">
        <v>6</v>
      </c>
      <c r="D8952" s="2" t="s">
        <v>7</v>
      </c>
      <c r="E8952" s="2" t="s">
        <v>11</v>
      </c>
      <c r="F8952" s="2" t="s">
        <v>61</v>
      </c>
      <c r="G8952" s="1">
        <v>1208.32</v>
      </c>
      <c r="H8952" s="1">
        <v>537.6</v>
      </c>
      <c r="I8952" s="4">
        <v>3</v>
      </c>
      <c r="J8952" s="2" t="s">
        <v>73</v>
      </c>
      <c r="K8952" s="1">
        <f>Tabelle111[[#This Row],[Menge kg Nges]]/1000</f>
        <v>1.2083199999999998</v>
      </c>
      <c r="L8952" s="1">
        <f>Tabelle111[[#This Row],[Menge kg P2O5]]/1000</f>
        <v>0.53760000000000008</v>
      </c>
      <c r="M8952" s="1">
        <f>Tabelle111[[#This Row],[Menge t Nges]]/Tabelle111[[#This Row],[Anzahl Lieferscheine]]</f>
        <v>0.40277333333333326</v>
      </c>
      <c r="N8952" s="1">
        <f>Tabelle111[[#This Row],[Menge t P2O5]]/Tabelle111[[#This Row],[Anzahl Lieferscheine]]</f>
        <v>0.17920000000000003</v>
      </c>
    </row>
    <row r="8953" spans="1:14" x14ac:dyDescent="0.2">
      <c r="A8953" s="2" t="s">
        <v>37</v>
      </c>
      <c r="B8953" s="2" t="s">
        <v>44</v>
      </c>
      <c r="C8953" s="2" t="s">
        <v>6</v>
      </c>
      <c r="D8953" s="2" t="s">
        <v>7</v>
      </c>
      <c r="E8953" s="2" t="s">
        <v>12</v>
      </c>
      <c r="F8953" s="2" t="s">
        <v>61</v>
      </c>
      <c r="G8953" s="1">
        <v>4869.2699999999995</v>
      </c>
      <c r="H8953" s="1">
        <v>2182.6</v>
      </c>
      <c r="I8953" s="4">
        <v>15</v>
      </c>
      <c r="J8953" s="2" t="s">
        <v>73</v>
      </c>
      <c r="K8953" s="1">
        <f>Tabelle111[[#This Row],[Menge kg Nges]]/1000</f>
        <v>4.8692699999999993</v>
      </c>
      <c r="L8953" s="1">
        <f>Tabelle111[[#This Row],[Menge kg P2O5]]/1000</f>
        <v>2.1825999999999999</v>
      </c>
      <c r="M8953" s="1">
        <f>Tabelle111[[#This Row],[Menge t Nges]]/Tabelle111[[#This Row],[Anzahl Lieferscheine]]</f>
        <v>0.32461799999999996</v>
      </c>
      <c r="N8953" s="1">
        <f>Tabelle111[[#This Row],[Menge t P2O5]]/Tabelle111[[#This Row],[Anzahl Lieferscheine]]</f>
        <v>0.14550666666666665</v>
      </c>
    </row>
    <row r="8954" spans="1:14" x14ac:dyDescent="0.2">
      <c r="A8954" s="2" t="s">
        <v>37</v>
      </c>
      <c r="B8954" s="2" t="s">
        <v>44</v>
      </c>
      <c r="C8954" s="2" t="s">
        <v>6</v>
      </c>
      <c r="D8954" s="2" t="s">
        <v>7</v>
      </c>
      <c r="E8954" s="2" t="s">
        <v>13</v>
      </c>
      <c r="F8954" s="2" t="s">
        <v>61</v>
      </c>
      <c r="G8954" s="1">
        <v>3257.2799999999997</v>
      </c>
      <c r="H8954" s="1">
        <v>1562.49</v>
      </c>
      <c r="I8954" s="4">
        <v>13</v>
      </c>
      <c r="J8954" s="2" t="s">
        <v>73</v>
      </c>
      <c r="K8954" s="1">
        <f>Tabelle111[[#This Row],[Menge kg Nges]]/1000</f>
        <v>3.2572799999999997</v>
      </c>
      <c r="L8954" s="1">
        <f>Tabelle111[[#This Row],[Menge kg P2O5]]/1000</f>
        <v>1.5624899999999999</v>
      </c>
      <c r="M8954" s="1">
        <f>Tabelle111[[#This Row],[Menge t Nges]]/Tabelle111[[#This Row],[Anzahl Lieferscheine]]</f>
        <v>0.25056</v>
      </c>
      <c r="N8954" s="1">
        <f>Tabelle111[[#This Row],[Menge t P2O5]]/Tabelle111[[#This Row],[Anzahl Lieferscheine]]</f>
        <v>0.12019153846153846</v>
      </c>
    </row>
    <row r="8955" spans="1:14" x14ac:dyDescent="0.2">
      <c r="A8955" s="2" t="s">
        <v>37</v>
      </c>
      <c r="B8955" s="2" t="s">
        <v>44</v>
      </c>
      <c r="C8955" s="2" t="s">
        <v>6</v>
      </c>
      <c r="D8955" s="2" t="s">
        <v>7</v>
      </c>
      <c r="E8955" s="2" t="s">
        <v>14</v>
      </c>
      <c r="F8955" s="2" t="s">
        <v>61</v>
      </c>
      <c r="G8955" s="1">
        <v>2084.2199999999998</v>
      </c>
      <c r="H8955" s="1">
        <v>1104.6599999999999</v>
      </c>
      <c r="I8955" s="4">
        <v>10</v>
      </c>
      <c r="J8955" s="2" t="s">
        <v>73</v>
      </c>
      <c r="K8955" s="1">
        <f>Tabelle111[[#This Row],[Menge kg Nges]]/1000</f>
        <v>2.0842199999999997</v>
      </c>
      <c r="L8955" s="1">
        <f>Tabelle111[[#This Row],[Menge kg P2O5]]/1000</f>
        <v>1.1046599999999998</v>
      </c>
      <c r="M8955" s="1">
        <f>Tabelle111[[#This Row],[Menge t Nges]]/Tabelle111[[#This Row],[Anzahl Lieferscheine]]</f>
        <v>0.20842199999999997</v>
      </c>
      <c r="N8955" s="1">
        <f>Tabelle111[[#This Row],[Menge t P2O5]]/Tabelle111[[#This Row],[Anzahl Lieferscheine]]</f>
        <v>0.11046599999999998</v>
      </c>
    </row>
    <row r="8956" spans="1:14" x14ac:dyDescent="0.2">
      <c r="A8956" s="2" t="s">
        <v>37</v>
      </c>
      <c r="B8956" s="2" t="s">
        <v>44</v>
      </c>
      <c r="C8956" s="2" t="s">
        <v>6</v>
      </c>
      <c r="D8956" s="2" t="s">
        <v>15</v>
      </c>
      <c r="E8956" s="2" t="s">
        <v>8</v>
      </c>
      <c r="F8956" s="2" t="s">
        <v>61</v>
      </c>
      <c r="G8956" s="1">
        <v>784</v>
      </c>
      <c r="H8956" s="1">
        <v>512</v>
      </c>
      <c r="I8956" s="4">
        <v>2</v>
      </c>
      <c r="J8956" s="2" t="s">
        <v>73</v>
      </c>
      <c r="K8956" s="1">
        <f>Tabelle111[[#This Row],[Menge kg Nges]]/1000</f>
        <v>0.78400000000000003</v>
      </c>
      <c r="L8956" s="1">
        <f>Tabelle111[[#This Row],[Menge kg P2O5]]/1000</f>
        <v>0.51200000000000001</v>
      </c>
      <c r="M8956" s="1">
        <f>Tabelle111[[#This Row],[Menge t Nges]]/Tabelle111[[#This Row],[Anzahl Lieferscheine]]</f>
        <v>0.39200000000000002</v>
      </c>
      <c r="N8956" s="1">
        <f>Tabelle111[[#This Row],[Menge t P2O5]]/Tabelle111[[#This Row],[Anzahl Lieferscheine]]</f>
        <v>0.25600000000000001</v>
      </c>
    </row>
    <row r="8957" spans="1:14" x14ac:dyDescent="0.2">
      <c r="A8957" s="2" t="s">
        <v>37</v>
      </c>
      <c r="B8957" s="2" t="s">
        <v>44</v>
      </c>
      <c r="C8957" s="2" t="s">
        <v>6</v>
      </c>
      <c r="D8957" s="2" t="s">
        <v>15</v>
      </c>
      <c r="E8957" s="2" t="s">
        <v>18</v>
      </c>
      <c r="F8957" s="2" t="s">
        <v>61</v>
      </c>
      <c r="G8957" s="1">
        <v>336</v>
      </c>
      <c r="H8957" s="1">
        <v>272</v>
      </c>
      <c r="I8957" s="4">
        <v>1</v>
      </c>
      <c r="J8957" s="2" t="s">
        <v>73</v>
      </c>
      <c r="K8957" s="1">
        <f>Tabelle111[[#This Row],[Menge kg Nges]]/1000</f>
        <v>0.33600000000000002</v>
      </c>
      <c r="L8957" s="1">
        <f>Tabelle111[[#This Row],[Menge kg P2O5]]/1000</f>
        <v>0.27200000000000002</v>
      </c>
      <c r="M8957" s="1">
        <f>Tabelle111[[#This Row],[Menge t Nges]]/Tabelle111[[#This Row],[Anzahl Lieferscheine]]</f>
        <v>0.33600000000000002</v>
      </c>
      <c r="N8957" s="1">
        <f>Tabelle111[[#This Row],[Menge t P2O5]]/Tabelle111[[#This Row],[Anzahl Lieferscheine]]</f>
        <v>0.27200000000000002</v>
      </c>
    </row>
    <row r="8958" spans="1:14" x14ac:dyDescent="0.2">
      <c r="A8958" s="2" t="s">
        <v>37</v>
      </c>
      <c r="B8958" s="2" t="s">
        <v>44</v>
      </c>
      <c r="C8958" s="2" t="s">
        <v>25</v>
      </c>
      <c r="D8958" s="2" t="s">
        <v>25</v>
      </c>
      <c r="E8958" s="2" t="s">
        <v>26</v>
      </c>
      <c r="F8958" s="2" t="s">
        <v>61</v>
      </c>
      <c r="G8958" s="1">
        <v>31773.42</v>
      </c>
      <c r="H8958" s="1">
        <v>16192.740000000003</v>
      </c>
      <c r="I8958" s="4">
        <v>74</v>
      </c>
      <c r="J8958" s="2" t="s">
        <v>73</v>
      </c>
      <c r="K8958" s="1">
        <f>Tabelle111[[#This Row],[Menge kg Nges]]/1000</f>
        <v>31.773419999999998</v>
      </c>
      <c r="L8958" s="1">
        <f>Tabelle111[[#This Row],[Menge kg P2O5]]/1000</f>
        <v>16.192740000000004</v>
      </c>
      <c r="M8958" s="1">
        <f>Tabelle111[[#This Row],[Menge t Nges]]/Tabelle111[[#This Row],[Anzahl Lieferscheine]]</f>
        <v>0.42937054054054052</v>
      </c>
      <c r="N8958" s="1">
        <f>Tabelle111[[#This Row],[Menge t P2O5]]/Tabelle111[[#This Row],[Anzahl Lieferscheine]]</f>
        <v>0.21882081081081087</v>
      </c>
    </row>
    <row r="8959" spans="1:14" x14ac:dyDescent="0.2">
      <c r="A8959" s="2" t="s">
        <v>37</v>
      </c>
      <c r="B8959" s="2" t="s">
        <v>49</v>
      </c>
      <c r="C8959" s="2" t="s">
        <v>6</v>
      </c>
      <c r="D8959" s="2" t="s">
        <v>7</v>
      </c>
      <c r="E8959" s="2" t="s">
        <v>11</v>
      </c>
      <c r="F8959" s="2" t="s">
        <v>61</v>
      </c>
      <c r="G8959" s="1">
        <v>804.52</v>
      </c>
      <c r="H8959" s="1">
        <v>323.66000000000003</v>
      </c>
      <c r="I8959" s="4">
        <v>3</v>
      </c>
      <c r="J8959" s="2" t="s">
        <v>73</v>
      </c>
      <c r="K8959" s="1">
        <f>Tabelle111[[#This Row],[Menge kg Nges]]/1000</f>
        <v>0.80452000000000001</v>
      </c>
      <c r="L8959" s="1">
        <f>Tabelle111[[#This Row],[Menge kg P2O5]]/1000</f>
        <v>0.32366</v>
      </c>
      <c r="M8959" s="1">
        <f>Tabelle111[[#This Row],[Menge t Nges]]/Tabelle111[[#This Row],[Anzahl Lieferscheine]]</f>
        <v>0.26817333333333332</v>
      </c>
      <c r="N8959" s="1">
        <f>Tabelle111[[#This Row],[Menge t P2O5]]/Tabelle111[[#This Row],[Anzahl Lieferscheine]]</f>
        <v>0.10788666666666667</v>
      </c>
    </row>
    <row r="8960" spans="1:14" x14ac:dyDescent="0.2">
      <c r="A8960" s="2" t="s">
        <v>37</v>
      </c>
      <c r="B8960" s="2" t="s">
        <v>49</v>
      </c>
      <c r="C8960" s="2" t="s">
        <v>6</v>
      </c>
      <c r="D8960" s="2" t="s">
        <v>7</v>
      </c>
      <c r="E8960" s="2" t="s">
        <v>12</v>
      </c>
      <c r="F8960" s="2" t="s">
        <v>61</v>
      </c>
      <c r="G8960" s="1">
        <v>835.2</v>
      </c>
      <c r="H8960" s="1">
        <v>481.06</v>
      </c>
      <c r="I8960" s="4">
        <v>4</v>
      </c>
      <c r="J8960" s="2" t="s">
        <v>73</v>
      </c>
      <c r="K8960" s="1">
        <f>Tabelle111[[#This Row],[Menge kg Nges]]/1000</f>
        <v>0.83520000000000005</v>
      </c>
      <c r="L8960" s="1">
        <f>Tabelle111[[#This Row],[Menge kg P2O5]]/1000</f>
        <v>0.48105999999999999</v>
      </c>
      <c r="M8960" s="1">
        <f>Tabelle111[[#This Row],[Menge t Nges]]/Tabelle111[[#This Row],[Anzahl Lieferscheine]]</f>
        <v>0.20880000000000001</v>
      </c>
      <c r="N8960" s="1">
        <f>Tabelle111[[#This Row],[Menge t P2O5]]/Tabelle111[[#This Row],[Anzahl Lieferscheine]]</f>
        <v>0.120265</v>
      </c>
    </row>
    <row r="8961" spans="1:14" x14ac:dyDescent="0.2">
      <c r="A8961" s="2" t="s">
        <v>37</v>
      </c>
      <c r="B8961" s="2" t="s">
        <v>49</v>
      </c>
      <c r="C8961" s="2" t="s">
        <v>6</v>
      </c>
      <c r="D8961" s="2" t="s">
        <v>7</v>
      </c>
      <c r="E8961" s="2" t="s">
        <v>14</v>
      </c>
      <c r="F8961" s="2" t="s">
        <v>61</v>
      </c>
      <c r="G8961" s="1">
        <v>7230.2999999999993</v>
      </c>
      <c r="H8961" s="1">
        <v>3087.8999999999992</v>
      </c>
      <c r="I8961" s="4">
        <v>27</v>
      </c>
      <c r="J8961" s="2" t="s">
        <v>73</v>
      </c>
      <c r="K8961" s="1">
        <f>Tabelle111[[#This Row],[Menge kg Nges]]/1000</f>
        <v>7.2302999999999988</v>
      </c>
      <c r="L8961" s="1">
        <f>Tabelle111[[#This Row],[Menge kg P2O5]]/1000</f>
        <v>3.087899999999999</v>
      </c>
      <c r="M8961" s="1">
        <f>Tabelle111[[#This Row],[Menge t Nges]]/Tabelle111[[#This Row],[Anzahl Lieferscheine]]</f>
        <v>0.26778888888888885</v>
      </c>
      <c r="N8961" s="1">
        <f>Tabelle111[[#This Row],[Menge t P2O5]]/Tabelle111[[#This Row],[Anzahl Lieferscheine]]</f>
        <v>0.11436666666666663</v>
      </c>
    </row>
    <row r="8962" spans="1:14" x14ac:dyDescent="0.2">
      <c r="A8962" s="2" t="s">
        <v>37</v>
      </c>
      <c r="B8962" s="2" t="s">
        <v>49</v>
      </c>
      <c r="C8962" s="2" t="s">
        <v>25</v>
      </c>
      <c r="D8962" s="2" t="s">
        <v>25</v>
      </c>
      <c r="E8962" s="2" t="s">
        <v>26</v>
      </c>
      <c r="F8962" s="2" t="s">
        <v>61</v>
      </c>
      <c r="G8962" s="1">
        <v>27.4</v>
      </c>
      <c r="H8962" s="1">
        <v>10.1</v>
      </c>
      <c r="I8962" s="4">
        <v>1</v>
      </c>
      <c r="J8962" s="2" t="s">
        <v>73</v>
      </c>
      <c r="K8962" s="1">
        <f>Tabelle111[[#This Row],[Menge kg Nges]]/1000</f>
        <v>2.7399999999999997E-2</v>
      </c>
      <c r="L8962" s="1">
        <f>Tabelle111[[#This Row],[Menge kg P2O5]]/1000</f>
        <v>1.01E-2</v>
      </c>
      <c r="M8962" s="1">
        <f>Tabelle111[[#This Row],[Menge t Nges]]/Tabelle111[[#This Row],[Anzahl Lieferscheine]]</f>
        <v>2.7399999999999997E-2</v>
      </c>
      <c r="N8962" s="1">
        <f>Tabelle111[[#This Row],[Menge t P2O5]]/Tabelle111[[#This Row],[Anzahl Lieferscheine]]</f>
        <v>1.01E-2</v>
      </c>
    </row>
    <row r="8963" spans="1:14" x14ac:dyDescent="0.2">
      <c r="A8963" s="2" t="s">
        <v>37</v>
      </c>
      <c r="B8963" s="2" t="s">
        <v>47</v>
      </c>
      <c r="C8963" s="2" t="s">
        <v>6</v>
      </c>
      <c r="D8963" s="2" t="s">
        <v>7</v>
      </c>
      <c r="E8963" s="2" t="s">
        <v>9</v>
      </c>
      <c r="F8963" s="2" t="s">
        <v>61</v>
      </c>
      <c r="G8963" s="1">
        <v>2427.9500000000003</v>
      </c>
      <c r="H8963" s="1">
        <v>1065.75</v>
      </c>
      <c r="I8963" s="4">
        <v>13</v>
      </c>
      <c r="J8963" s="2" t="s">
        <v>73</v>
      </c>
      <c r="K8963" s="1">
        <f>Tabelle111[[#This Row],[Menge kg Nges]]/1000</f>
        <v>2.4279500000000001</v>
      </c>
      <c r="L8963" s="1">
        <f>Tabelle111[[#This Row],[Menge kg P2O5]]/1000</f>
        <v>1.06575</v>
      </c>
      <c r="M8963" s="1">
        <f>Tabelle111[[#This Row],[Menge t Nges]]/Tabelle111[[#This Row],[Anzahl Lieferscheine]]</f>
        <v>0.18676538461538461</v>
      </c>
      <c r="N8963" s="1">
        <f>Tabelle111[[#This Row],[Menge t P2O5]]/Tabelle111[[#This Row],[Anzahl Lieferscheine]]</f>
        <v>8.1980769230769232E-2</v>
      </c>
    </row>
    <row r="8964" spans="1:14" x14ac:dyDescent="0.2">
      <c r="A8964" s="2" t="s">
        <v>37</v>
      </c>
      <c r="B8964" s="2" t="s">
        <v>47</v>
      </c>
      <c r="C8964" s="2" t="s">
        <v>6</v>
      </c>
      <c r="D8964" s="2" t="s">
        <v>7</v>
      </c>
      <c r="E8964" s="2" t="s">
        <v>11</v>
      </c>
      <c r="F8964" s="2" t="s">
        <v>61</v>
      </c>
      <c r="G8964" s="1">
        <v>198</v>
      </c>
      <c r="H8964" s="1">
        <v>78</v>
      </c>
      <c r="I8964" s="4">
        <v>1</v>
      </c>
      <c r="J8964" s="2" t="s">
        <v>73</v>
      </c>
      <c r="K8964" s="1">
        <f>Tabelle111[[#This Row],[Menge kg Nges]]/1000</f>
        <v>0.19800000000000001</v>
      </c>
      <c r="L8964" s="1">
        <f>Tabelle111[[#This Row],[Menge kg P2O5]]/1000</f>
        <v>7.8E-2</v>
      </c>
      <c r="M8964" s="1">
        <f>Tabelle111[[#This Row],[Menge t Nges]]/Tabelle111[[#This Row],[Anzahl Lieferscheine]]</f>
        <v>0.19800000000000001</v>
      </c>
      <c r="N8964" s="1">
        <f>Tabelle111[[#This Row],[Menge t P2O5]]/Tabelle111[[#This Row],[Anzahl Lieferscheine]]</f>
        <v>7.8E-2</v>
      </c>
    </row>
    <row r="8965" spans="1:14" x14ac:dyDescent="0.2">
      <c r="A8965" s="2" t="s">
        <v>37</v>
      </c>
      <c r="B8965" s="2" t="s">
        <v>47</v>
      </c>
      <c r="C8965" s="2" t="s">
        <v>6</v>
      </c>
      <c r="D8965" s="2" t="s">
        <v>7</v>
      </c>
      <c r="E8965" s="2" t="s">
        <v>12</v>
      </c>
      <c r="F8965" s="2" t="s">
        <v>61</v>
      </c>
      <c r="G8965" s="1">
        <v>909.6</v>
      </c>
      <c r="H8965" s="1">
        <v>360</v>
      </c>
      <c r="I8965" s="4">
        <v>1</v>
      </c>
      <c r="J8965" s="2" t="s">
        <v>73</v>
      </c>
      <c r="K8965" s="1">
        <f>Tabelle111[[#This Row],[Menge kg Nges]]/1000</f>
        <v>0.90960000000000008</v>
      </c>
      <c r="L8965" s="1">
        <f>Tabelle111[[#This Row],[Menge kg P2O5]]/1000</f>
        <v>0.36</v>
      </c>
      <c r="M8965" s="1">
        <f>Tabelle111[[#This Row],[Menge t Nges]]/Tabelle111[[#This Row],[Anzahl Lieferscheine]]</f>
        <v>0.90960000000000008</v>
      </c>
      <c r="N8965" s="1">
        <f>Tabelle111[[#This Row],[Menge t P2O5]]/Tabelle111[[#This Row],[Anzahl Lieferscheine]]</f>
        <v>0.36</v>
      </c>
    </row>
    <row r="8966" spans="1:14" x14ac:dyDescent="0.2">
      <c r="A8966" s="2" t="s">
        <v>37</v>
      </c>
      <c r="B8966" s="2" t="s">
        <v>47</v>
      </c>
      <c r="C8966" s="2" t="s">
        <v>6</v>
      </c>
      <c r="D8966" s="2" t="s">
        <v>7</v>
      </c>
      <c r="E8966" s="2" t="s">
        <v>13</v>
      </c>
      <c r="F8966" s="2" t="s">
        <v>61</v>
      </c>
      <c r="G8966" s="1">
        <v>2222.5500000000002</v>
      </c>
      <c r="H8966" s="1">
        <v>1010.25</v>
      </c>
      <c r="I8966" s="4">
        <v>5</v>
      </c>
      <c r="J8966" s="2" t="s">
        <v>73</v>
      </c>
      <c r="K8966" s="1">
        <f>Tabelle111[[#This Row],[Menge kg Nges]]/1000</f>
        <v>2.22255</v>
      </c>
      <c r="L8966" s="1">
        <f>Tabelle111[[#This Row],[Menge kg P2O5]]/1000</f>
        <v>1.0102500000000001</v>
      </c>
      <c r="M8966" s="1">
        <f>Tabelle111[[#This Row],[Menge t Nges]]/Tabelle111[[#This Row],[Anzahl Lieferscheine]]</f>
        <v>0.44451000000000002</v>
      </c>
      <c r="N8966" s="1">
        <f>Tabelle111[[#This Row],[Menge t P2O5]]/Tabelle111[[#This Row],[Anzahl Lieferscheine]]</f>
        <v>0.20205000000000001</v>
      </c>
    </row>
    <row r="8967" spans="1:14" x14ac:dyDescent="0.2">
      <c r="A8967" s="2" t="s">
        <v>37</v>
      </c>
      <c r="B8967" s="2" t="s">
        <v>47</v>
      </c>
      <c r="C8967" s="2" t="s">
        <v>6</v>
      </c>
      <c r="D8967" s="2" t="s">
        <v>7</v>
      </c>
      <c r="E8967" s="2" t="s">
        <v>14</v>
      </c>
      <c r="F8967" s="2" t="s">
        <v>61</v>
      </c>
      <c r="G8967" s="1">
        <v>696.97</v>
      </c>
      <c r="H8967" s="1">
        <v>324.02</v>
      </c>
      <c r="I8967" s="4">
        <v>3</v>
      </c>
      <c r="J8967" s="2" t="s">
        <v>73</v>
      </c>
      <c r="K8967" s="1">
        <f>Tabelle111[[#This Row],[Menge kg Nges]]/1000</f>
        <v>0.69696999999999998</v>
      </c>
      <c r="L8967" s="1">
        <f>Tabelle111[[#This Row],[Menge kg P2O5]]/1000</f>
        <v>0.32401999999999997</v>
      </c>
      <c r="M8967" s="1">
        <f>Tabelle111[[#This Row],[Menge t Nges]]/Tabelle111[[#This Row],[Anzahl Lieferscheine]]</f>
        <v>0.23232333333333333</v>
      </c>
      <c r="N8967" s="1">
        <f>Tabelle111[[#This Row],[Menge t P2O5]]/Tabelle111[[#This Row],[Anzahl Lieferscheine]]</f>
        <v>0.10800666666666665</v>
      </c>
    </row>
    <row r="8968" spans="1:14" x14ac:dyDescent="0.2">
      <c r="A8968" s="2" t="s">
        <v>37</v>
      </c>
      <c r="B8968" s="2" t="s">
        <v>47</v>
      </c>
      <c r="C8968" s="2" t="s">
        <v>6</v>
      </c>
      <c r="D8968" s="2" t="s">
        <v>15</v>
      </c>
      <c r="E8968" s="2" t="s">
        <v>9</v>
      </c>
      <c r="F8968" s="2" t="s">
        <v>61</v>
      </c>
      <c r="G8968" s="1">
        <v>253.5</v>
      </c>
      <c r="H8968" s="1">
        <v>168.75</v>
      </c>
      <c r="I8968" s="4">
        <v>1</v>
      </c>
      <c r="J8968" s="2" t="s">
        <v>73</v>
      </c>
      <c r="K8968" s="1">
        <f>Tabelle111[[#This Row],[Menge kg Nges]]/1000</f>
        <v>0.2535</v>
      </c>
      <c r="L8968" s="1">
        <f>Tabelle111[[#This Row],[Menge kg P2O5]]/1000</f>
        <v>0.16875000000000001</v>
      </c>
      <c r="M8968" s="1">
        <f>Tabelle111[[#This Row],[Menge t Nges]]/Tabelle111[[#This Row],[Anzahl Lieferscheine]]</f>
        <v>0.2535</v>
      </c>
      <c r="N8968" s="1">
        <f>Tabelle111[[#This Row],[Menge t P2O5]]/Tabelle111[[#This Row],[Anzahl Lieferscheine]]</f>
        <v>0.16875000000000001</v>
      </c>
    </row>
    <row r="8969" spans="1:14" x14ac:dyDescent="0.2">
      <c r="A8969" s="2" t="s">
        <v>37</v>
      </c>
      <c r="B8969" s="2" t="s">
        <v>47</v>
      </c>
      <c r="C8969" s="2" t="s">
        <v>25</v>
      </c>
      <c r="D8969" s="2" t="s">
        <v>25</v>
      </c>
      <c r="E8969" s="2" t="s">
        <v>26</v>
      </c>
      <c r="F8969" s="2" t="s">
        <v>61</v>
      </c>
      <c r="G8969" s="1">
        <v>1493.72</v>
      </c>
      <c r="H8969" s="1">
        <v>834.11</v>
      </c>
      <c r="I8969" s="4">
        <v>8</v>
      </c>
      <c r="J8969" s="2" t="s">
        <v>73</v>
      </c>
      <c r="K8969" s="1">
        <f>Tabelle111[[#This Row],[Menge kg Nges]]/1000</f>
        <v>1.4937199999999999</v>
      </c>
      <c r="L8969" s="1">
        <f>Tabelle111[[#This Row],[Menge kg P2O5]]/1000</f>
        <v>0.83411000000000002</v>
      </c>
      <c r="M8969" s="1">
        <f>Tabelle111[[#This Row],[Menge t Nges]]/Tabelle111[[#This Row],[Anzahl Lieferscheine]]</f>
        <v>0.18671499999999999</v>
      </c>
      <c r="N8969" s="1">
        <f>Tabelle111[[#This Row],[Menge t P2O5]]/Tabelle111[[#This Row],[Anzahl Lieferscheine]]</f>
        <v>0.10426375</v>
      </c>
    </row>
    <row r="8970" spans="1:14" x14ac:dyDescent="0.2">
      <c r="A8970" s="2" t="s">
        <v>37</v>
      </c>
      <c r="B8970" s="2" t="s">
        <v>37</v>
      </c>
      <c r="C8970" s="2" t="s">
        <v>6</v>
      </c>
      <c r="D8970" s="2" t="s">
        <v>7</v>
      </c>
      <c r="E8970" s="2" t="s">
        <v>8</v>
      </c>
      <c r="F8970" s="2" t="s">
        <v>61</v>
      </c>
      <c r="G8970" s="1">
        <v>50133.31</v>
      </c>
      <c r="H8970" s="1">
        <v>19092.589999999993</v>
      </c>
      <c r="I8970" s="4">
        <v>133</v>
      </c>
      <c r="J8970" s="2" t="s">
        <v>73</v>
      </c>
      <c r="K8970" s="1">
        <f>Tabelle111[[#This Row],[Menge kg Nges]]/1000</f>
        <v>50.133309999999994</v>
      </c>
      <c r="L8970" s="1">
        <f>Tabelle111[[#This Row],[Menge kg P2O5]]/1000</f>
        <v>19.092589999999994</v>
      </c>
      <c r="M8970" s="1">
        <f>Tabelle111[[#This Row],[Menge t Nges]]/Tabelle111[[#This Row],[Anzahl Lieferscheine]]</f>
        <v>0.37694218045112776</v>
      </c>
      <c r="N8970" s="1">
        <f>Tabelle111[[#This Row],[Menge t P2O5]]/Tabelle111[[#This Row],[Anzahl Lieferscheine]]</f>
        <v>0.14355330827067664</v>
      </c>
    </row>
    <row r="8971" spans="1:14" x14ac:dyDescent="0.2">
      <c r="A8971" s="2" t="s">
        <v>37</v>
      </c>
      <c r="B8971" s="2" t="s">
        <v>37</v>
      </c>
      <c r="C8971" s="2" t="s">
        <v>6</v>
      </c>
      <c r="D8971" s="2" t="s">
        <v>7</v>
      </c>
      <c r="E8971" s="2" t="s">
        <v>9</v>
      </c>
      <c r="F8971" s="2" t="s">
        <v>61</v>
      </c>
      <c r="G8971" s="1">
        <v>105427.72000000002</v>
      </c>
      <c r="H8971" s="1">
        <v>46106.619999999988</v>
      </c>
      <c r="I8971" s="4">
        <v>414</v>
      </c>
      <c r="J8971" s="2" t="s">
        <v>73</v>
      </c>
      <c r="K8971" s="1">
        <f>Tabelle111[[#This Row],[Menge kg Nges]]/1000</f>
        <v>105.42772000000002</v>
      </c>
      <c r="L8971" s="1">
        <f>Tabelle111[[#This Row],[Menge kg P2O5]]/1000</f>
        <v>46.106619999999985</v>
      </c>
      <c r="M8971" s="1">
        <f>Tabelle111[[#This Row],[Menge t Nges]]/Tabelle111[[#This Row],[Anzahl Lieferscheine]]</f>
        <v>0.25465632850241549</v>
      </c>
      <c r="N8971" s="1">
        <f>Tabelle111[[#This Row],[Menge t P2O5]]/Tabelle111[[#This Row],[Anzahl Lieferscheine]]</f>
        <v>0.11136864734299513</v>
      </c>
    </row>
    <row r="8972" spans="1:14" x14ac:dyDescent="0.2">
      <c r="A8972" s="2" t="s">
        <v>37</v>
      </c>
      <c r="B8972" s="2" t="s">
        <v>37</v>
      </c>
      <c r="C8972" s="2" t="s">
        <v>6</v>
      </c>
      <c r="D8972" s="2" t="s">
        <v>7</v>
      </c>
      <c r="E8972" s="2" t="s">
        <v>10</v>
      </c>
      <c r="F8972" s="2" t="s">
        <v>61</v>
      </c>
      <c r="G8972" s="1">
        <v>9147.380000000001</v>
      </c>
      <c r="H8972" s="1">
        <v>3626.13</v>
      </c>
      <c r="I8972" s="4">
        <v>17</v>
      </c>
      <c r="J8972" s="2" t="s">
        <v>73</v>
      </c>
      <c r="K8972" s="1">
        <f>Tabelle111[[#This Row],[Menge kg Nges]]/1000</f>
        <v>9.1473800000000018</v>
      </c>
      <c r="L8972" s="1">
        <f>Tabelle111[[#This Row],[Menge kg P2O5]]/1000</f>
        <v>3.6261300000000003</v>
      </c>
      <c r="M8972" s="1">
        <f>Tabelle111[[#This Row],[Menge t Nges]]/Tabelle111[[#This Row],[Anzahl Lieferscheine]]</f>
        <v>0.5380811764705884</v>
      </c>
      <c r="N8972" s="1">
        <f>Tabelle111[[#This Row],[Menge t P2O5]]/Tabelle111[[#This Row],[Anzahl Lieferscheine]]</f>
        <v>0.21330176470588236</v>
      </c>
    </row>
    <row r="8973" spans="1:14" x14ac:dyDescent="0.2">
      <c r="A8973" s="2" t="s">
        <v>37</v>
      </c>
      <c r="B8973" s="2" t="s">
        <v>37</v>
      </c>
      <c r="C8973" s="2" t="s">
        <v>6</v>
      </c>
      <c r="D8973" s="2" t="s">
        <v>7</v>
      </c>
      <c r="E8973" s="2" t="s">
        <v>11</v>
      </c>
      <c r="F8973" s="2" t="s">
        <v>61</v>
      </c>
      <c r="G8973" s="1">
        <v>38777.410000000011</v>
      </c>
      <c r="H8973" s="1">
        <v>16921.809999999998</v>
      </c>
      <c r="I8973" s="4">
        <v>174</v>
      </c>
      <c r="J8973" s="2" t="s">
        <v>73</v>
      </c>
      <c r="K8973" s="1">
        <f>Tabelle111[[#This Row],[Menge kg Nges]]/1000</f>
        <v>38.77741000000001</v>
      </c>
      <c r="L8973" s="1">
        <f>Tabelle111[[#This Row],[Menge kg P2O5]]/1000</f>
        <v>16.921809999999997</v>
      </c>
      <c r="M8973" s="1">
        <f>Tabelle111[[#This Row],[Menge t Nges]]/Tabelle111[[#This Row],[Anzahl Lieferscheine]]</f>
        <v>0.22285867816091959</v>
      </c>
      <c r="N8973" s="1">
        <f>Tabelle111[[#This Row],[Menge t P2O5]]/Tabelle111[[#This Row],[Anzahl Lieferscheine]]</f>
        <v>9.7251781609195384E-2</v>
      </c>
    </row>
    <row r="8974" spans="1:14" x14ac:dyDescent="0.2">
      <c r="A8974" s="2" t="s">
        <v>37</v>
      </c>
      <c r="B8974" s="2" t="s">
        <v>37</v>
      </c>
      <c r="C8974" s="2" t="s">
        <v>6</v>
      </c>
      <c r="D8974" s="2" t="s">
        <v>7</v>
      </c>
      <c r="E8974" s="2" t="s">
        <v>12</v>
      </c>
      <c r="F8974" s="2" t="s">
        <v>61</v>
      </c>
      <c r="G8974" s="1">
        <v>411570.64999999985</v>
      </c>
      <c r="H8974" s="1">
        <v>180549.63000000006</v>
      </c>
      <c r="I8974" s="4">
        <v>1752</v>
      </c>
      <c r="J8974" s="2" t="s">
        <v>73</v>
      </c>
      <c r="K8974" s="1">
        <f>Tabelle111[[#This Row],[Menge kg Nges]]/1000</f>
        <v>411.57064999999983</v>
      </c>
      <c r="L8974" s="1">
        <f>Tabelle111[[#This Row],[Menge kg P2O5]]/1000</f>
        <v>180.54963000000006</v>
      </c>
      <c r="M8974" s="1">
        <f>Tabelle111[[#This Row],[Menge t Nges]]/Tabelle111[[#This Row],[Anzahl Lieferscheine]]</f>
        <v>0.23491475456620994</v>
      </c>
      <c r="N8974" s="1">
        <f>Tabelle111[[#This Row],[Menge t P2O5]]/Tabelle111[[#This Row],[Anzahl Lieferscheine]]</f>
        <v>0.10305344178082196</v>
      </c>
    </row>
    <row r="8975" spans="1:14" x14ac:dyDescent="0.2">
      <c r="A8975" s="2" t="s">
        <v>37</v>
      </c>
      <c r="B8975" s="2" t="s">
        <v>37</v>
      </c>
      <c r="C8975" s="2" t="s">
        <v>6</v>
      </c>
      <c r="D8975" s="2" t="s">
        <v>7</v>
      </c>
      <c r="E8975" s="2" t="s">
        <v>13</v>
      </c>
      <c r="F8975" s="2" t="s">
        <v>61</v>
      </c>
      <c r="G8975" s="1">
        <v>77462.670000000027</v>
      </c>
      <c r="H8975" s="1">
        <v>40058.48000000001</v>
      </c>
      <c r="I8975" s="4">
        <v>349</v>
      </c>
      <c r="J8975" s="2" t="s">
        <v>73</v>
      </c>
      <c r="K8975" s="1">
        <f>Tabelle111[[#This Row],[Menge kg Nges]]/1000</f>
        <v>77.462670000000031</v>
      </c>
      <c r="L8975" s="1">
        <f>Tabelle111[[#This Row],[Menge kg P2O5]]/1000</f>
        <v>40.05848000000001</v>
      </c>
      <c r="M8975" s="1">
        <f>Tabelle111[[#This Row],[Menge t Nges]]/Tabelle111[[#This Row],[Anzahl Lieferscheine]]</f>
        <v>0.22195607449856741</v>
      </c>
      <c r="N8975" s="1">
        <f>Tabelle111[[#This Row],[Menge t P2O5]]/Tabelle111[[#This Row],[Anzahl Lieferscheine]]</f>
        <v>0.11478074498567338</v>
      </c>
    </row>
    <row r="8976" spans="1:14" x14ac:dyDescent="0.2">
      <c r="A8976" s="2" t="s">
        <v>37</v>
      </c>
      <c r="B8976" s="2" t="s">
        <v>37</v>
      </c>
      <c r="C8976" s="2" t="s">
        <v>6</v>
      </c>
      <c r="D8976" s="2" t="s">
        <v>7</v>
      </c>
      <c r="E8976" s="2" t="s">
        <v>14</v>
      </c>
      <c r="F8976" s="2" t="s">
        <v>61</v>
      </c>
      <c r="G8976" s="1">
        <v>132040.21000000005</v>
      </c>
      <c r="H8976" s="1">
        <v>64966.02000000007</v>
      </c>
      <c r="I8976" s="4">
        <v>676</v>
      </c>
      <c r="J8976" s="2" t="s">
        <v>73</v>
      </c>
      <c r="K8976" s="1">
        <f>Tabelle111[[#This Row],[Menge kg Nges]]/1000</f>
        <v>132.04021000000006</v>
      </c>
      <c r="L8976" s="1">
        <f>Tabelle111[[#This Row],[Menge kg P2O5]]/1000</f>
        <v>64.966020000000071</v>
      </c>
      <c r="M8976" s="1">
        <f>Tabelle111[[#This Row],[Menge t Nges]]/Tabelle111[[#This Row],[Anzahl Lieferscheine]]</f>
        <v>0.1953257544378699</v>
      </c>
      <c r="N8976" s="1">
        <f>Tabelle111[[#This Row],[Menge t P2O5]]/Tabelle111[[#This Row],[Anzahl Lieferscheine]]</f>
        <v>9.6103579881656909E-2</v>
      </c>
    </row>
    <row r="8977" spans="1:14" x14ac:dyDescent="0.2">
      <c r="A8977" s="2" t="s">
        <v>37</v>
      </c>
      <c r="B8977" s="2" t="s">
        <v>37</v>
      </c>
      <c r="C8977" s="2" t="s">
        <v>6</v>
      </c>
      <c r="D8977" s="2" t="s">
        <v>15</v>
      </c>
      <c r="E8977" s="2" t="s">
        <v>8</v>
      </c>
      <c r="F8977" s="2" t="s">
        <v>61</v>
      </c>
      <c r="G8977" s="1">
        <v>596.24</v>
      </c>
      <c r="H8977" s="1">
        <v>436.9</v>
      </c>
      <c r="I8977" s="4">
        <v>6</v>
      </c>
      <c r="J8977" s="2" t="s">
        <v>73</v>
      </c>
      <c r="K8977" s="1">
        <f>Tabelle111[[#This Row],[Menge kg Nges]]/1000</f>
        <v>0.59623999999999999</v>
      </c>
      <c r="L8977" s="1">
        <f>Tabelle111[[#This Row],[Menge kg P2O5]]/1000</f>
        <v>0.43689999999999996</v>
      </c>
      <c r="M8977" s="1">
        <f>Tabelle111[[#This Row],[Menge t Nges]]/Tabelle111[[#This Row],[Anzahl Lieferscheine]]</f>
        <v>9.9373333333333327E-2</v>
      </c>
      <c r="N8977" s="1">
        <f>Tabelle111[[#This Row],[Menge t P2O5]]/Tabelle111[[#This Row],[Anzahl Lieferscheine]]</f>
        <v>7.2816666666666655E-2</v>
      </c>
    </row>
    <row r="8978" spans="1:14" x14ac:dyDescent="0.2">
      <c r="A8978" s="2" t="s">
        <v>37</v>
      </c>
      <c r="B8978" s="2" t="s">
        <v>37</v>
      </c>
      <c r="C8978" s="2" t="s">
        <v>6</v>
      </c>
      <c r="D8978" s="2" t="s">
        <v>15</v>
      </c>
      <c r="E8978" s="2" t="s">
        <v>17</v>
      </c>
      <c r="F8978" s="2" t="s">
        <v>61</v>
      </c>
      <c r="G8978" s="1">
        <v>1543.8</v>
      </c>
      <c r="H8978" s="1">
        <v>769.74</v>
      </c>
      <c r="I8978" s="4">
        <v>11</v>
      </c>
      <c r="J8978" s="2" t="s">
        <v>73</v>
      </c>
      <c r="K8978" s="1">
        <f>Tabelle111[[#This Row],[Menge kg Nges]]/1000</f>
        <v>1.5438000000000001</v>
      </c>
      <c r="L8978" s="1">
        <f>Tabelle111[[#This Row],[Menge kg P2O5]]/1000</f>
        <v>0.76973999999999998</v>
      </c>
      <c r="M8978" s="1">
        <f>Tabelle111[[#This Row],[Menge t Nges]]/Tabelle111[[#This Row],[Anzahl Lieferscheine]]</f>
        <v>0.14034545454545455</v>
      </c>
      <c r="N8978" s="1">
        <f>Tabelle111[[#This Row],[Menge t P2O5]]/Tabelle111[[#This Row],[Anzahl Lieferscheine]]</f>
        <v>6.9976363636363628E-2</v>
      </c>
    </row>
    <row r="8979" spans="1:14" x14ac:dyDescent="0.2">
      <c r="A8979" s="2" t="s">
        <v>37</v>
      </c>
      <c r="B8979" s="2" t="s">
        <v>37</v>
      </c>
      <c r="C8979" s="2" t="s">
        <v>6</v>
      </c>
      <c r="D8979" s="2" t="s">
        <v>15</v>
      </c>
      <c r="E8979" s="2" t="s">
        <v>18</v>
      </c>
      <c r="F8979" s="2" t="s">
        <v>61</v>
      </c>
      <c r="G8979" s="1">
        <v>7021.2600000000011</v>
      </c>
      <c r="H8979" s="1">
        <v>5196.3200000000015</v>
      </c>
      <c r="I8979" s="4">
        <v>18</v>
      </c>
      <c r="J8979" s="2" t="s">
        <v>73</v>
      </c>
      <c r="K8979" s="1">
        <f>Tabelle111[[#This Row],[Menge kg Nges]]/1000</f>
        <v>7.0212600000000007</v>
      </c>
      <c r="L8979" s="1">
        <f>Tabelle111[[#This Row],[Menge kg P2O5]]/1000</f>
        <v>5.1963200000000018</v>
      </c>
      <c r="M8979" s="1">
        <f>Tabelle111[[#This Row],[Menge t Nges]]/Tabelle111[[#This Row],[Anzahl Lieferscheine]]</f>
        <v>0.39007000000000003</v>
      </c>
      <c r="N8979" s="1">
        <f>Tabelle111[[#This Row],[Menge t P2O5]]/Tabelle111[[#This Row],[Anzahl Lieferscheine]]</f>
        <v>0.28868444444444452</v>
      </c>
    </row>
    <row r="8980" spans="1:14" x14ac:dyDescent="0.2">
      <c r="A8980" s="2" t="s">
        <v>37</v>
      </c>
      <c r="B8980" s="2" t="s">
        <v>37</v>
      </c>
      <c r="C8980" s="2" t="s">
        <v>6</v>
      </c>
      <c r="D8980" s="2" t="s">
        <v>15</v>
      </c>
      <c r="E8980" s="2" t="s">
        <v>19</v>
      </c>
      <c r="F8980" s="2" t="s">
        <v>61</v>
      </c>
      <c r="G8980" s="1">
        <v>1012.1000000000001</v>
      </c>
      <c r="H8980" s="1">
        <v>1003.7999999999998</v>
      </c>
      <c r="I8980" s="4">
        <v>7</v>
      </c>
      <c r="J8980" s="2" t="s">
        <v>73</v>
      </c>
      <c r="K8980" s="1">
        <f>Tabelle111[[#This Row],[Menge kg Nges]]/1000</f>
        <v>1.0121000000000002</v>
      </c>
      <c r="L8980" s="1">
        <f>Tabelle111[[#This Row],[Menge kg P2O5]]/1000</f>
        <v>1.0037999999999998</v>
      </c>
      <c r="M8980" s="1">
        <f>Tabelle111[[#This Row],[Menge t Nges]]/Tabelle111[[#This Row],[Anzahl Lieferscheine]]</f>
        <v>0.14458571428571432</v>
      </c>
      <c r="N8980" s="1">
        <f>Tabelle111[[#This Row],[Menge t P2O5]]/Tabelle111[[#This Row],[Anzahl Lieferscheine]]</f>
        <v>0.14339999999999997</v>
      </c>
    </row>
    <row r="8981" spans="1:14" x14ac:dyDescent="0.2">
      <c r="A8981" s="2" t="s">
        <v>37</v>
      </c>
      <c r="B8981" s="2" t="s">
        <v>37</v>
      </c>
      <c r="C8981" s="2" t="s">
        <v>6</v>
      </c>
      <c r="D8981" s="2" t="s">
        <v>15</v>
      </c>
      <c r="E8981" s="2" t="s">
        <v>20</v>
      </c>
      <c r="F8981" s="2" t="s">
        <v>61</v>
      </c>
      <c r="G8981" s="1">
        <v>6782.3700000000081</v>
      </c>
      <c r="H8981" s="1">
        <v>4398.5</v>
      </c>
      <c r="I8981" s="4">
        <v>152</v>
      </c>
      <c r="J8981" s="2" t="s">
        <v>73</v>
      </c>
      <c r="K8981" s="1">
        <f>Tabelle111[[#This Row],[Menge kg Nges]]/1000</f>
        <v>6.7823700000000082</v>
      </c>
      <c r="L8981" s="1">
        <f>Tabelle111[[#This Row],[Menge kg P2O5]]/1000</f>
        <v>4.3985000000000003</v>
      </c>
      <c r="M8981" s="1">
        <f>Tabelle111[[#This Row],[Menge t Nges]]/Tabelle111[[#This Row],[Anzahl Lieferscheine]]</f>
        <v>4.4620855263157948E-2</v>
      </c>
      <c r="N8981" s="1">
        <f>Tabelle111[[#This Row],[Menge t P2O5]]/Tabelle111[[#This Row],[Anzahl Lieferscheine]]</f>
        <v>2.8937500000000001E-2</v>
      </c>
    </row>
    <row r="8982" spans="1:14" x14ac:dyDescent="0.2">
      <c r="A8982" s="2" t="s">
        <v>37</v>
      </c>
      <c r="B8982" s="2" t="s">
        <v>37</v>
      </c>
      <c r="C8982" s="2" t="s">
        <v>6</v>
      </c>
      <c r="D8982" s="2" t="s">
        <v>15</v>
      </c>
      <c r="E8982" s="2" t="s">
        <v>21</v>
      </c>
      <c r="F8982" s="2" t="s">
        <v>61</v>
      </c>
      <c r="G8982" s="1">
        <v>8106.5100000000011</v>
      </c>
      <c r="H8982" s="1">
        <v>3990.4000000000005</v>
      </c>
      <c r="I8982" s="4">
        <v>35</v>
      </c>
      <c r="J8982" s="2" t="s">
        <v>73</v>
      </c>
      <c r="K8982" s="1">
        <f>Tabelle111[[#This Row],[Menge kg Nges]]/1000</f>
        <v>8.1065100000000019</v>
      </c>
      <c r="L8982" s="1">
        <f>Tabelle111[[#This Row],[Menge kg P2O5]]/1000</f>
        <v>3.9904000000000006</v>
      </c>
      <c r="M8982" s="1">
        <f>Tabelle111[[#This Row],[Menge t Nges]]/Tabelle111[[#This Row],[Anzahl Lieferscheine]]</f>
        <v>0.23161457142857148</v>
      </c>
      <c r="N8982" s="1">
        <f>Tabelle111[[#This Row],[Menge t P2O5]]/Tabelle111[[#This Row],[Anzahl Lieferscheine]]</f>
        <v>0.11401142857142858</v>
      </c>
    </row>
    <row r="8983" spans="1:14" x14ac:dyDescent="0.2">
      <c r="A8983" s="2" t="s">
        <v>37</v>
      </c>
      <c r="B8983" s="2" t="s">
        <v>37</v>
      </c>
      <c r="C8983" s="2" t="s">
        <v>6</v>
      </c>
      <c r="D8983" s="2" t="s">
        <v>15</v>
      </c>
      <c r="E8983" s="2" t="s">
        <v>9</v>
      </c>
      <c r="F8983" s="2" t="s">
        <v>61</v>
      </c>
      <c r="G8983" s="1">
        <v>5699.4799999999987</v>
      </c>
      <c r="H8983" s="1">
        <v>3341.4</v>
      </c>
      <c r="I8983" s="4">
        <v>44</v>
      </c>
      <c r="J8983" s="2" t="s">
        <v>73</v>
      </c>
      <c r="K8983" s="1">
        <f>Tabelle111[[#This Row],[Menge kg Nges]]/1000</f>
        <v>5.6994799999999985</v>
      </c>
      <c r="L8983" s="1">
        <f>Tabelle111[[#This Row],[Menge kg P2O5]]/1000</f>
        <v>3.3414000000000001</v>
      </c>
      <c r="M8983" s="1">
        <f>Tabelle111[[#This Row],[Menge t Nges]]/Tabelle111[[#This Row],[Anzahl Lieferscheine]]</f>
        <v>0.12953363636363632</v>
      </c>
      <c r="N8983" s="1">
        <f>Tabelle111[[#This Row],[Menge t P2O5]]/Tabelle111[[#This Row],[Anzahl Lieferscheine]]</f>
        <v>7.5940909090909101E-2</v>
      </c>
    </row>
    <row r="8984" spans="1:14" x14ac:dyDescent="0.2">
      <c r="A8984" s="2" t="s">
        <v>37</v>
      </c>
      <c r="B8984" s="2" t="s">
        <v>37</v>
      </c>
      <c r="C8984" s="2" t="s">
        <v>6</v>
      </c>
      <c r="D8984" s="2" t="s">
        <v>15</v>
      </c>
      <c r="E8984" s="2" t="s">
        <v>10</v>
      </c>
      <c r="F8984" s="2" t="s">
        <v>61</v>
      </c>
      <c r="G8984" s="1">
        <v>252.56</v>
      </c>
      <c r="H8984" s="1">
        <v>80.360000000000014</v>
      </c>
      <c r="I8984" s="4">
        <v>4</v>
      </c>
      <c r="J8984" s="2" t="s">
        <v>73</v>
      </c>
      <c r="K8984" s="1">
        <f>Tabelle111[[#This Row],[Menge kg Nges]]/1000</f>
        <v>0.25256000000000001</v>
      </c>
      <c r="L8984" s="1">
        <f>Tabelle111[[#This Row],[Menge kg P2O5]]/1000</f>
        <v>8.0360000000000015E-2</v>
      </c>
      <c r="M8984" s="1">
        <f>Tabelle111[[#This Row],[Menge t Nges]]/Tabelle111[[#This Row],[Anzahl Lieferscheine]]</f>
        <v>6.3140000000000002E-2</v>
      </c>
      <c r="N8984" s="1">
        <f>Tabelle111[[#This Row],[Menge t P2O5]]/Tabelle111[[#This Row],[Anzahl Lieferscheine]]</f>
        <v>2.0090000000000004E-2</v>
      </c>
    </row>
    <row r="8985" spans="1:14" x14ac:dyDescent="0.2">
      <c r="A8985" s="2" t="s">
        <v>37</v>
      </c>
      <c r="B8985" s="2" t="s">
        <v>37</v>
      </c>
      <c r="C8985" s="2" t="s">
        <v>6</v>
      </c>
      <c r="D8985" s="2" t="s">
        <v>15</v>
      </c>
      <c r="E8985" s="2" t="s">
        <v>23</v>
      </c>
      <c r="F8985" s="2" t="s">
        <v>61</v>
      </c>
      <c r="G8985" s="1">
        <v>411.01</v>
      </c>
      <c r="H8985" s="1">
        <v>185.45</v>
      </c>
      <c r="I8985" s="4">
        <v>8</v>
      </c>
      <c r="J8985" s="2" t="s">
        <v>73</v>
      </c>
      <c r="K8985" s="1">
        <f>Tabelle111[[#This Row],[Menge kg Nges]]/1000</f>
        <v>0.41100999999999999</v>
      </c>
      <c r="L8985" s="1">
        <f>Tabelle111[[#This Row],[Menge kg P2O5]]/1000</f>
        <v>0.18544999999999998</v>
      </c>
      <c r="M8985" s="1">
        <f>Tabelle111[[#This Row],[Menge t Nges]]/Tabelle111[[#This Row],[Anzahl Lieferscheine]]</f>
        <v>5.1376249999999998E-2</v>
      </c>
      <c r="N8985" s="1">
        <f>Tabelle111[[#This Row],[Menge t P2O5]]/Tabelle111[[#This Row],[Anzahl Lieferscheine]]</f>
        <v>2.3181249999999997E-2</v>
      </c>
    </row>
    <row r="8986" spans="1:14" x14ac:dyDescent="0.2">
      <c r="A8986" s="2" t="s">
        <v>37</v>
      </c>
      <c r="B8986" s="2" t="s">
        <v>37</v>
      </c>
      <c r="C8986" s="2" t="s">
        <v>6</v>
      </c>
      <c r="D8986" s="2" t="s">
        <v>15</v>
      </c>
      <c r="E8986" s="2" t="s">
        <v>13</v>
      </c>
      <c r="F8986" s="2" t="s">
        <v>61</v>
      </c>
      <c r="G8986" s="1">
        <v>462.7</v>
      </c>
      <c r="H8986" s="1">
        <v>323.39999999999998</v>
      </c>
      <c r="I8986" s="4">
        <v>1</v>
      </c>
      <c r="J8986" s="2" t="s">
        <v>73</v>
      </c>
      <c r="K8986" s="1">
        <f>Tabelle111[[#This Row],[Menge kg Nges]]/1000</f>
        <v>0.4627</v>
      </c>
      <c r="L8986" s="1">
        <f>Tabelle111[[#This Row],[Menge kg P2O5]]/1000</f>
        <v>0.32339999999999997</v>
      </c>
      <c r="M8986" s="1">
        <f>Tabelle111[[#This Row],[Menge t Nges]]/Tabelle111[[#This Row],[Anzahl Lieferscheine]]</f>
        <v>0.4627</v>
      </c>
      <c r="N8986" s="1">
        <f>Tabelle111[[#This Row],[Menge t P2O5]]/Tabelle111[[#This Row],[Anzahl Lieferscheine]]</f>
        <v>0.32339999999999997</v>
      </c>
    </row>
    <row r="8987" spans="1:14" x14ac:dyDescent="0.2">
      <c r="A8987" s="2" t="s">
        <v>37</v>
      </c>
      <c r="B8987" s="2" t="s">
        <v>37</v>
      </c>
      <c r="C8987" s="2" t="s">
        <v>6</v>
      </c>
      <c r="D8987" s="2" t="s">
        <v>15</v>
      </c>
      <c r="E8987" s="2" t="s">
        <v>24</v>
      </c>
      <c r="F8987" s="2" t="s">
        <v>61</v>
      </c>
      <c r="G8987" s="1">
        <v>350</v>
      </c>
      <c r="H8987" s="1">
        <v>287.5</v>
      </c>
      <c r="I8987" s="4">
        <v>1</v>
      </c>
      <c r="J8987" s="2" t="s">
        <v>73</v>
      </c>
      <c r="K8987" s="1">
        <f>Tabelle111[[#This Row],[Menge kg Nges]]/1000</f>
        <v>0.35</v>
      </c>
      <c r="L8987" s="1">
        <f>Tabelle111[[#This Row],[Menge kg P2O5]]/1000</f>
        <v>0.28749999999999998</v>
      </c>
      <c r="M8987" s="1">
        <f>Tabelle111[[#This Row],[Menge t Nges]]/Tabelle111[[#This Row],[Anzahl Lieferscheine]]</f>
        <v>0.35</v>
      </c>
      <c r="N8987" s="1">
        <f>Tabelle111[[#This Row],[Menge t P2O5]]/Tabelle111[[#This Row],[Anzahl Lieferscheine]]</f>
        <v>0.28749999999999998</v>
      </c>
    </row>
    <row r="8988" spans="1:14" x14ac:dyDescent="0.2">
      <c r="A8988" s="2" t="s">
        <v>37</v>
      </c>
      <c r="B8988" s="2" t="s">
        <v>37</v>
      </c>
      <c r="C8988" s="2" t="s">
        <v>6</v>
      </c>
      <c r="D8988" s="2" t="s">
        <v>15</v>
      </c>
      <c r="E8988" s="2" t="s">
        <v>31</v>
      </c>
      <c r="F8988" s="2" t="s">
        <v>61</v>
      </c>
      <c r="G8988" s="1">
        <v>748.25</v>
      </c>
      <c r="H8988" s="1">
        <v>337.62</v>
      </c>
      <c r="I8988" s="4">
        <v>5</v>
      </c>
      <c r="J8988" s="2" t="s">
        <v>73</v>
      </c>
      <c r="K8988" s="1">
        <f>Tabelle111[[#This Row],[Menge kg Nges]]/1000</f>
        <v>0.74824999999999997</v>
      </c>
      <c r="L8988" s="1">
        <f>Tabelle111[[#This Row],[Menge kg P2O5]]/1000</f>
        <v>0.33762000000000003</v>
      </c>
      <c r="M8988" s="1">
        <f>Tabelle111[[#This Row],[Menge t Nges]]/Tabelle111[[#This Row],[Anzahl Lieferscheine]]</f>
        <v>0.14965000000000001</v>
      </c>
      <c r="N8988" s="1">
        <f>Tabelle111[[#This Row],[Menge t P2O5]]/Tabelle111[[#This Row],[Anzahl Lieferscheine]]</f>
        <v>6.7524000000000001E-2</v>
      </c>
    </row>
    <row r="8989" spans="1:14" x14ac:dyDescent="0.2">
      <c r="A8989" s="2" t="s">
        <v>37</v>
      </c>
      <c r="B8989" s="2" t="s">
        <v>37</v>
      </c>
      <c r="C8989" s="2" t="s">
        <v>25</v>
      </c>
      <c r="D8989" s="2" t="s">
        <v>25</v>
      </c>
      <c r="E8989" s="2" t="s">
        <v>26</v>
      </c>
      <c r="F8989" s="2" t="s">
        <v>61</v>
      </c>
      <c r="G8989" s="1">
        <v>137081.40999999992</v>
      </c>
      <c r="H8989" s="1">
        <v>53923.339999999946</v>
      </c>
      <c r="I8989" s="4">
        <v>482</v>
      </c>
      <c r="J8989" s="2" t="s">
        <v>73</v>
      </c>
      <c r="K8989" s="1">
        <f>Tabelle111[[#This Row],[Menge kg Nges]]/1000</f>
        <v>137.08140999999992</v>
      </c>
      <c r="L8989" s="1">
        <f>Tabelle111[[#This Row],[Menge kg P2O5]]/1000</f>
        <v>53.923339999999946</v>
      </c>
      <c r="M8989" s="1">
        <f>Tabelle111[[#This Row],[Menge t Nges]]/Tabelle111[[#This Row],[Anzahl Lieferscheine]]</f>
        <v>0.28440126556016582</v>
      </c>
      <c r="N8989" s="1">
        <f>Tabelle111[[#This Row],[Menge t P2O5]]/Tabelle111[[#This Row],[Anzahl Lieferscheine]]</f>
        <v>0.11187414937759325</v>
      </c>
    </row>
    <row r="8990" spans="1:14" x14ac:dyDescent="0.2">
      <c r="A8990" s="2" t="s">
        <v>37</v>
      </c>
      <c r="B8990" s="2" t="s">
        <v>37</v>
      </c>
      <c r="C8990" s="2" t="s">
        <v>63</v>
      </c>
      <c r="D8990" s="2" t="s">
        <v>63</v>
      </c>
      <c r="E8990" s="2" t="s">
        <v>63</v>
      </c>
      <c r="F8990" s="2" t="s">
        <v>61</v>
      </c>
      <c r="G8990" s="1">
        <v>1454.6399999999999</v>
      </c>
      <c r="H8990" s="1">
        <v>838.81999999999994</v>
      </c>
      <c r="I8990" s="4">
        <v>3</v>
      </c>
      <c r="J8990" s="2" t="s">
        <v>73</v>
      </c>
      <c r="K8990" s="1">
        <f>Tabelle111[[#This Row],[Menge kg Nges]]/1000</f>
        <v>1.4546399999999999</v>
      </c>
      <c r="L8990" s="1">
        <f>Tabelle111[[#This Row],[Menge kg P2O5]]/1000</f>
        <v>0.8388199999999999</v>
      </c>
      <c r="M8990" s="1">
        <f>Tabelle111[[#This Row],[Menge t Nges]]/Tabelle111[[#This Row],[Anzahl Lieferscheine]]</f>
        <v>0.48487999999999998</v>
      </c>
      <c r="N8990" s="1">
        <f>Tabelle111[[#This Row],[Menge t P2O5]]/Tabelle111[[#This Row],[Anzahl Lieferscheine]]</f>
        <v>0.27960666666666661</v>
      </c>
    </row>
    <row r="8991" spans="1:14" x14ac:dyDescent="0.2">
      <c r="A8991" s="2" t="s">
        <v>37</v>
      </c>
      <c r="B8991" s="2" t="s">
        <v>38</v>
      </c>
      <c r="C8991" s="2" t="s">
        <v>6</v>
      </c>
      <c r="D8991" s="2" t="s">
        <v>7</v>
      </c>
      <c r="E8991" s="2" t="s">
        <v>9</v>
      </c>
      <c r="F8991" s="2" t="s">
        <v>61</v>
      </c>
      <c r="G8991" s="1">
        <v>572</v>
      </c>
      <c r="H8991" s="1">
        <v>248.6</v>
      </c>
      <c r="I8991" s="4">
        <v>1</v>
      </c>
      <c r="J8991" s="2" t="s">
        <v>73</v>
      </c>
      <c r="K8991" s="1">
        <f>Tabelle111[[#This Row],[Menge kg Nges]]/1000</f>
        <v>0.57199999999999995</v>
      </c>
      <c r="L8991" s="1">
        <f>Tabelle111[[#This Row],[Menge kg P2O5]]/1000</f>
        <v>0.24859999999999999</v>
      </c>
      <c r="M8991" s="1">
        <f>Tabelle111[[#This Row],[Menge t Nges]]/Tabelle111[[#This Row],[Anzahl Lieferscheine]]</f>
        <v>0.57199999999999995</v>
      </c>
      <c r="N8991" s="1">
        <f>Tabelle111[[#This Row],[Menge t P2O5]]/Tabelle111[[#This Row],[Anzahl Lieferscheine]]</f>
        <v>0.24859999999999999</v>
      </c>
    </row>
    <row r="8992" spans="1:14" x14ac:dyDescent="0.2">
      <c r="A8992" s="2" t="s">
        <v>37</v>
      </c>
      <c r="B8992" s="2" t="s">
        <v>38</v>
      </c>
      <c r="C8992" s="2" t="s">
        <v>6</v>
      </c>
      <c r="D8992" s="2" t="s">
        <v>7</v>
      </c>
      <c r="E8992" s="2" t="s">
        <v>12</v>
      </c>
      <c r="F8992" s="2" t="s">
        <v>61</v>
      </c>
      <c r="G8992" s="1">
        <v>787.3</v>
      </c>
      <c r="H8992" s="1">
        <v>410.96999999999997</v>
      </c>
      <c r="I8992" s="4">
        <v>2</v>
      </c>
      <c r="J8992" s="2" t="s">
        <v>73</v>
      </c>
      <c r="K8992" s="1">
        <f>Tabelle111[[#This Row],[Menge kg Nges]]/1000</f>
        <v>0.7873</v>
      </c>
      <c r="L8992" s="1">
        <f>Tabelle111[[#This Row],[Menge kg P2O5]]/1000</f>
        <v>0.41096999999999995</v>
      </c>
      <c r="M8992" s="1">
        <f>Tabelle111[[#This Row],[Menge t Nges]]/Tabelle111[[#This Row],[Anzahl Lieferscheine]]</f>
        <v>0.39365</v>
      </c>
      <c r="N8992" s="1">
        <f>Tabelle111[[#This Row],[Menge t P2O5]]/Tabelle111[[#This Row],[Anzahl Lieferscheine]]</f>
        <v>0.20548499999999997</v>
      </c>
    </row>
    <row r="8993" spans="1:14" x14ac:dyDescent="0.2">
      <c r="A8993" s="2" t="s">
        <v>37</v>
      </c>
      <c r="B8993" s="2" t="s">
        <v>38</v>
      </c>
      <c r="C8993" s="2" t="s">
        <v>6</v>
      </c>
      <c r="D8993" s="2" t="s">
        <v>15</v>
      </c>
      <c r="E8993" s="2" t="s">
        <v>17</v>
      </c>
      <c r="F8993" s="2" t="s">
        <v>61</v>
      </c>
      <c r="G8993" s="1">
        <v>690</v>
      </c>
      <c r="H8993" s="1">
        <v>345</v>
      </c>
      <c r="I8993" s="4">
        <v>1</v>
      </c>
      <c r="J8993" s="2" t="s">
        <v>73</v>
      </c>
      <c r="K8993" s="1">
        <f>Tabelle111[[#This Row],[Menge kg Nges]]/1000</f>
        <v>0.69</v>
      </c>
      <c r="L8993" s="1">
        <f>Tabelle111[[#This Row],[Menge kg P2O5]]/1000</f>
        <v>0.34499999999999997</v>
      </c>
      <c r="M8993" s="1">
        <f>Tabelle111[[#This Row],[Menge t Nges]]/Tabelle111[[#This Row],[Anzahl Lieferscheine]]</f>
        <v>0.69</v>
      </c>
      <c r="N8993" s="1">
        <f>Tabelle111[[#This Row],[Menge t P2O5]]/Tabelle111[[#This Row],[Anzahl Lieferscheine]]</f>
        <v>0.34499999999999997</v>
      </c>
    </row>
    <row r="8994" spans="1:14" x14ac:dyDescent="0.2">
      <c r="A8994" s="2" t="s">
        <v>37</v>
      </c>
      <c r="B8994" s="2" t="s">
        <v>38</v>
      </c>
      <c r="C8994" s="2" t="s">
        <v>6</v>
      </c>
      <c r="D8994" s="2" t="s">
        <v>15</v>
      </c>
      <c r="E8994" s="2" t="s">
        <v>20</v>
      </c>
      <c r="F8994" s="2" t="s">
        <v>61</v>
      </c>
      <c r="G8994" s="1">
        <v>612</v>
      </c>
      <c r="H8994" s="1">
        <v>450</v>
      </c>
      <c r="I8994" s="4">
        <v>3</v>
      </c>
      <c r="J8994" s="2" t="s">
        <v>73</v>
      </c>
      <c r="K8994" s="1">
        <f>Tabelle111[[#This Row],[Menge kg Nges]]/1000</f>
        <v>0.61199999999999999</v>
      </c>
      <c r="L8994" s="1">
        <f>Tabelle111[[#This Row],[Menge kg P2O5]]/1000</f>
        <v>0.45</v>
      </c>
      <c r="M8994" s="1">
        <f>Tabelle111[[#This Row],[Menge t Nges]]/Tabelle111[[#This Row],[Anzahl Lieferscheine]]</f>
        <v>0.20399999999999999</v>
      </c>
      <c r="N8994" s="1">
        <f>Tabelle111[[#This Row],[Menge t P2O5]]/Tabelle111[[#This Row],[Anzahl Lieferscheine]]</f>
        <v>0.15</v>
      </c>
    </row>
    <row r="8995" spans="1:14" x14ac:dyDescent="0.2">
      <c r="A8995" s="2" t="s">
        <v>37</v>
      </c>
      <c r="B8995" s="2" t="s">
        <v>38</v>
      </c>
      <c r="C8995" s="2" t="s">
        <v>25</v>
      </c>
      <c r="D8995" s="2" t="s">
        <v>25</v>
      </c>
      <c r="E8995" s="2" t="s">
        <v>26</v>
      </c>
      <c r="F8995" s="2" t="s">
        <v>61</v>
      </c>
      <c r="G8995" s="1">
        <v>32776.960000000036</v>
      </c>
      <c r="H8995" s="1">
        <v>18221.280000000017</v>
      </c>
      <c r="I8995" s="4">
        <v>116</v>
      </c>
      <c r="J8995" s="2" t="s">
        <v>73</v>
      </c>
      <c r="K8995" s="1">
        <f>Tabelle111[[#This Row],[Menge kg Nges]]/1000</f>
        <v>32.776960000000038</v>
      </c>
      <c r="L8995" s="1">
        <f>Tabelle111[[#This Row],[Menge kg P2O5]]/1000</f>
        <v>18.221280000000018</v>
      </c>
      <c r="M8995" s="1">
        <f>Tabelle111[[#This Row],[Menge t Nges]]/Tabelle111[[#This Row],[Anzahl Lieferscheine]]</f>
        <v>0.28256000000000031</v>
      </c>
      <c r="N8995" s="1">
        <f>Tabelle111[[#This Row],[Menge t P2O5]]/Tabelle111[[#This Row],[Anzahl Lieferscheine]]</f>
        <v>0.15708000000000016</v>
      </c>
    </row>
    <row r="8996" spans="1:14" x14ac:dyDescent="0.2">
      <c r="A8996" s="2" t="s">
        <v>37</v>
      </c>
      <c r="B8996" s="2" t="s">
        <v>39</v>
      </c>
      <c r="C8996" s="2" t="s">
        <v>6</v>
      </c>
      <c r="D8996" s="2" t="s">
        <v>7</v>
      </c>
      <c r="E8996" s="2" t="s">
        <v>9</v>
      </c>
      <c r="F8996" s="2" t="s">
        <v>61</v>
      </c>
      <c r="G8996" s="1">
        <v>6982.9000000000005</v>
      </c>
      <c r="H8996" s="1">
        <v>3042.3</v>
      </c>
      <c r="I8996" s="4">
        <v>39</v>
      </c>
      <c r="J8996" s="2" t="s">
        <v>73</v>
      </c>
      <c r="K8996" s="1">
        <f>Tabelle111[[#This Row],[Menge kg Nges]]/1000</f>
        <v>6.9829000000000008</v>
      </c>
      <c r="L8996" s="1">
        <f>Tabelle111[[#This Row],[Menge kg P2O5]]/1000</f>
        <v>3.0423</v>
      </c>
      <c r="M8996" s="1">
        <f>Tabelle111[[#This Row],[Menge t Nges]]/Tabelle111[[#This Row],[Anzahl Lieferscheine]]</f>
        <v>0.17904871794871796</v>
      </c>
      <c r="N8996" s="1">
        <f>Tabelle111[[#This Row],[Menge t P2O5]]/Tabelle111[[#This Row],[Anzahl Lieferscheine]]</f>
        <v>7.8007692307692306E-2</v>
      </c>
    </row>
    <row r="8997" spans="1:14" x14ac:dyDescent="0.2">
      <c r="A8997" s="2" t="s">
        <v>37</v>
      </c>
      <c r="B8997" s="2" t="s">
        <v>39</v>
      </c>
      <c r="C8997" s="2" t="s">
        <v>6</v>
      </c>
      <c r="D8997" s="2" t="s">
        <v>7</v>
      </c>
      <c r="E8997" s="2" t="s">
        <v>10</v>
      </c>
      <c r="F8997" s="2" t="s">
        <v>61</v>
      </c>
      <c r="G8997" s="1">
        <v>347.1</v>
      </c>
      <c r="H8997" s="1">
        <v>113.1</v>
      </c>
      <c r="I8997" s="4">
        <v>2</v>
      </c>
      <c r="J8997" s="2" t="s">
        <v>73</v>
      </c>
      <c r="K8997" s="1">
        <f>Tabelle111[[#This Row],[Menge kg Nges]]/1000</f>
        <v>0.34710000000000002</v>
      </c>
      <c r="L8997" s="1">
        <f>Tabelle111[[#This Row],[Menge kg P2O5]]/1000</f>
        <v>0.11309999999999999</v>
      </c>
      <c r="M8997" s="1">
        <f>Tabelle111[[#This Row],[Menge t Nges]]/Tabelle111[[#This Row],[Anzahl Lieferscheine]]</f>
        <v>0.17355000000000001</v>
      </c>
      <c r="N8997" s="1">
        <f>Tabelle111[[#This Row],[Menge t P2O5]]/Tabelle111[[#This Row],[Anzahl Lieferscheine]]</f>
        <v>5.6549999999999996E-2</v>
      </c>
    </row>
    <row r="8998" spans="1:14" x14ac:dyDescent="0.2">
      <c r="A8998" s="2" t="s">
        <v>37</v>
      </c>
      <c r="B8998" s="2" t="s">
        <v>39</v>
      </c>
      <c r="C8998" s="2" t="s">
        <v>6</v>
      </c>
      <c r="D8998" s="2" t="s">
        <v>7</v>
      </c>
      <c r="E8998" s="2" t="s">
        <v>11</v>
      </c>
      <c r="F8998" s="2" t="s">
        <v>61</v>
      </c>
      <c r="G8998" s="1">
        <v>3083.2000000000003</v>
      </c>
      <c r="H8998" s="1">
        <v>1209.1999999999998</v>
      </c>
      <c r="I8998" s="4">
        <v>13</v>
      </c>
      <c r="J8998" s="2" t="s">
        <v>73</v>
      </c>
      <c r="K8998" s="1">
        <f>Tabelle111[[#This Row],[Menge kg Nges]]/1000</f>
        <v>3.0832000000000002</v>
      </c>
      <c r="L8998" s="1">
        <f>Tabelle111[[#This Row],[Menge kg P2O5]]/1000</f>
        <v>1.2091999999999998</v>
      </c>
      <c r="M8998" s="1">
        <f>Tabelle111[[#This Row],[Menge t Nges]]/Tabelle111[[#This Row],[Anzahl Lieferscheine]]</f>
        <v>0.23716923076923077</v>
      </c>
      <c r="N8998" s="1">
        <f>Tabelle111[[#This Row],[Menge t P2O5]]/Tabelle111[[#This Row],[Anzahl Lieferscheine]]</f>
        <v>9.3015384615384597E-2</v>
      </c>
    </row>
    <row r="8999" spans="1:14" x14ac:dyDescent="0.2">
      <c r="A8999" s="2" t="s">
        <v>37</v>
      </c>
      <c r="B8999" s="2" t="s">
        <v>39</v>
      </c>
      <c r="C8999" s="2" t="s">
        <v>6</v>
      </c>
      <c r="D8999" s="2" t="s">
        <v>7</v>
      </c>
      <c r="E8999" s="2" t="s">
        <v>12</v>
      </c>
      <c r="F8999" s="2" t="s">
        <v>61</v>
      </c>
      <c r="G8999" s="1">
        <v>14805.189999999999</v>
      </c>
      <c r="H8999" s="1">
        <v>7191.78</v>
      </c>
      <c r="I8999" s="4">
        <v>21</v>
      </c>
      <c r="J8999" s="2" t="s">
        <v>73</v>
      </c>
      <c r="K8999" s="1">
        <f>Tabelle111[[#This Row],[Menge kg Nges]]/1000</f>
        <v>14.805189999999998</v>
      </c>
      <c r="L8999" s="1">
        <f>Tabelle111[[#This Row],[Menge kg P2O5]]/1000</f>
        <v>7.1917799999999996</v>
      </c>
      <c r="M8999" s="1">
        <f>Tabelle111[[#This Row],[Menge t Nges]]/Tabelle111[[#This Row],[Anzahl Lieferscheine]]</f>
        <v>0.70500904761904748</v>
      </c>
      <c r="N8999" s="1">
        <f>Tabelle111[[#This Row],[Menge t P2O5]]/Tabelle111[[#This Row],[Anzahl Lieferscheine]]</f>
        <v>0.34246571428571426</v>
      </c>
    </row>
    <row r="9000" spans="1:14" x14ac:dyDescent="0.2">
      <c r="A9000" s="2" t="s">
        <v>37</v>
      </c>
      <c r="B9000" s="2" t="s">
        <v>39</v>
      </c>
      <c r="C9000" s="2" t="s">
        <v>6</v>
      </c>
      <c r="D9000" s="2" t="s">
        <v>7</v>
      </c>
      <c r="E9000" s="2" t="s">
        <v>14</v>
      </c>
      <c r="F9000" s="2" t="s">
        <v>61</v>
      </c>
      <c r="G9000" s="1">
        <v>6204.4999999999991</v>
      </c>
      <c r="H9000" s="1">
        <v>3338.8499999999995</v>
      </c>
      <c r="I9000" s="4">
        <v>31</v>
      </c>
      <c r="J9000" s="2" t="s">
        <v>73</v>
      </c>
      <c r="K9000" s="1">
        <f>Tabelle111[[#This Row],[Menge kg Nges]]/1000</f>
        <v>6.2044999999999995</v>
      </c>
      <c r="L9000" s="1">
        <f>Tabelle111[[#This Row],[Menge kg P2O5]]/1000</f>
        <v>3.3388499999999994</v>
      </c>
      <c r="M9000" s="1">
        <f>Tabelle111[[#This Row],[Menge t Nges]]/Tabelle111[[#This Row],[Anzahl Lieferscheine]]</f>
        <v>0.20014516129032256</v>
      </c>
      <c r="N9000" s="1">
        <f>Tabelle111[[#This Row],[Menge t P2O5]]/Tabelle111[[#This Row],[Anzahl Lieferscheine]]</f>
        <v>0.1077048387096774</v>
      </c>
    </row>
    <row r="9001" spans="1:14" x14ac:dyDescent="0.2">
      <c r="A9001" s="2" t="s">
        <v>37</v>
      </c>
      <c r="B9001" s="2" t="s">
        <v>39</v>
      </c>
      <c r="C9001" s="2" t="s">
        <v>6</v>
      </c>
      <c r="D9001" s="2" t="s">
        <v>15</v>
      </c>
      <c r="E9001" s="2" t="s">
        <v>8</v>
      </c>
      <c r="F9001" s="2" t="s">
        <v>61</v>
      </c>
      <c r="G9001" s="1">
        <v>1591.2</v>
      </c>
      <c r="H9001" s="1">
        <v>928.8</v>
      </c>
      <c r="I9001" s="4">
        <v>1</v>
      </c>
      <c r="J9001" s="2" t="s">
        <v>73</v>
      </c>
      <c r="K9001" s="1">
        <f>Tabelle111[[#This Row],[Menge kg Nges]]/1000</f>
        <v>1.5911999999999999</v>
      </c>
      <c r="L9001" s="1">
        <f>Tabelle111[[#This Row],[Menge kg P2O5]]/1000</f>
        <v>0.92879999999999996</v>
      </c>
      <c r="M9001" s="1">
        <f>Tabelle111[[#This Row],[Menge t Nges]]/Tabelle111[[#This Row],[Anzahl Lieferscheine]]</f>
        <v>1.5911999999999999</v>
      </c>
      <c r="N9001" s="1">
        <f>Tabelle111[[#This Row],[Menge t P2O5]]/Tabelle111[[#This Row],[Anzahl Lieferscheine]]</f>
        <v>0.92879999999999996</v>
      </c>
    </row>
    <row r="9002" spans="1:14" x14ac:dyDescent="0.2">
      <c r="A9002" s="2" t="s">
        <v>37</v>
      </c>
      <c r="B9002" s="2" t="s">
        <v>39</v>
      </c>
      <c r="C9002" s="2" t="s">
        <v>6</v>
      </c>
      <c r="D9002" s="2" t="s">
        <v>15</v>
      </c>
      <c r="E9002" s="2" t="s">
        <v>21</v>
      </c>
      <c r="F9002" s="2" t="s">
        <v>61</v>
      </c>
      <c r="G9002" s="1">
        <v>134</v>
      </c>
      <c r="H9002" s="1">
        <v>60</v>
      </c>
      <c r="I9002" s="4">
        <v>1</v>
      </c>
      <c r="J9002" s="2" t="s">
        <v>73</v>
      </c>
      <c r="K9002" s="1">
        <f>Tabelle111[[#This Row],[Menge kg Nges]]/1000</f>
        <v>0.13400000000000001</v>
      </c>
      <c r="L9002" s="1">
        <f>Tabelle111[[#This Row],[Menge kg P2O5]]/1000</f>
        <v>0.06</v>
      </c>
      <c r="M9002" s="1">
        <f>Tabelle111[[#This Row],[Menge t Nges]]/Tabelle111[[#This Row],[Anzahl Lieferscheine]]</f>
        <v>0.13400000000000001</v>
      </c>
      <c r="N9002" s="1">
        <f>Tabelle111[[#This Row],[Menge t P2O5]]/Tabelle111[[#This Row],[Anzahl Lieferscheine]]</f>
        <v>0.06</v>
      </c>
    </row>
    <row r="9003" spans="1:14" x14ac:dyDescent="0.2">
      <c r="A9003" s="2" t="s">
        <v>37</v>
      </c>
      <c r="B9003" s="2" t="s">
        <v>39</v>
      </c>
      <c r="C9003" s="2" t="s">
        <v>6</v>
      </c>
      <c r="D9003" s="2" t="s">
        <v>15</v>
      </c>
      <c r="E9003" s="2" t="s">
        <v>9</v>
      </c>
      <c r="F9003" s="2" t="s">
        <v>61</v>
      </c>
      <c r="G9003" s="1">
        <v>412.36</v>
      </c>
      <c r="H9003" s="1">
        <v>274.5</v>
      </c>
      <c r="I9003" s="4">
        <v>3</v>
      </c>
      <c r="J9003" s="2" t="s">
        <v>73</v>
      </c>
      <c r="K9003" s="1">
        <f>Tabelle111[[#This Row],[Menge kg Nges]]/1000</f>
        <v>0.41236</v>
      </c>
      <c r="L9003" s="1">
        <f>Tabelle111[[#This Row],[Menge kg P2O5]]/1000</f>
        <v>0.27450000000000002</v>
      </c>
      <c r="M9003" s="1">
        <f>Tabelle111[[#This Row],[Menge t Nges]]/Tabelle111[[#This Row],[Anzahl Lieferscheine]]</f>
        <v>0.13745333333333334</v>
      </c>
      <c r="N9003" s="1">
        <f>Tabelle111[[#This Row],[Menge t P2O5]]/Tabelle111[[#This Row],[Anzahl Lieferscheine]]</f>
        <v>9.1500000000000012E-2</v>
      </c>
    </row>
    <row r="9004" spans="1:14" x14ac:dyDescent="0.2">
      <c r="A9004" s="2" t="s">
        <v>37</v>
      </c>
      <c r="B9004" s="2" t="s">
        <v>39</v>
      </c>
      <c r="C9004" s="2" t="s">
        <v>25</v>
      </c>
      <c r="D9004" s="2" t="s">
        <v>25</v>
      </c>
      <c r="E9004" s="2" t="s">
        <v>26</v>
      </c>
      <c r="F9004" s="2" t="s">
        <v>61</v>
      </c>
      <c r="G9004" s="1">
        <v>811.6</v>
      </c>
      <c r="H9004" s="1">
        <v>297.39999999999998</v>
      </c>
      <c r="I9004" s="4">
        <v>6</v>
      </c>
      <c r="J9004" s="2" t="s">
        <v>73</v>
      </c>
      <c r="K9004" s="1">
        <f>Tabelle111[[#This Row],[Menge kg Nges]]/1000</f>
        <v>0.81159999999999999</v>
      </c>
      <c r="L9004" s="1">
        <f>Tabelle111[[#This Row],[Menge kg P2O5]]/1000</f>
        <v>0.2974</v>
      </c>
      <c r="M9004" s="1">
        <f>Tabelle111[[#This Row],[Menge t Nges]]/Tabelle111[[#This Row],[Anzahl Lieferscheine]]</f>
        <v>0.13526666666666667</v>
      </c>
      <c r="N9004" s="1">
        <f>Tabelle111[[#This Row],[Menge t P2O5]]/Tabelle111[[#This Row],[Anzahl Lieferscheine]]</f>
        <v>4.9566666666666669E-2</v>
      </c>
    </row>
    <row r="9005" spans="1:14" x14ac:dyDescent="0.2">
      <c r="A9005" s="2" t="s">
        <v>37</v>
      </c>
      <c r="B9005" s="2" t="s">
        <v>40</v>
      </c>
      <c r="C9005" s="2" t="s">
        <v>6</v>
      </c>
      <c r="D9005" s="2" t="s">
        <v>7</v>
      </c>
      <c r="E9005" s="2" t="s">
        <v>8</v>
      </c>
      <c r="F9005" s="2" t="s">
        <v>61</v>
      </c>
      <c r="G9005" s="1">
        <v>4126.25</v>
      </c>
      <c r="H9005" s="1">
        <v>1567.3899999999999</v>
      </c>
      <c r="I9005" s="4">
        <v>12</v>
      </c>
      <c r="J9005" s="2" t="s">
        <v>73</v>
      </c>
      <c r="K9005" s="1">
        <f>Tabelle111[[#This Row],[Menge kg Nges]]/1000</f>
        <v>4.1262499999999998</v>
      </c>
      <c r="L9005" s="1">
        <f>Tabelle111[[#This Row],[Menge kg P2O5]]/1000</f>
        <v>1.5673899999999998</v>
      </c>
      <c r="M9005" s="1">
        <f>Tabelle111[[#This Row],[Menge t Nges]]/Tabelle111[[#This Row],[Anzahl Lieferscheine]]</f>
        <v>0.34385416666666663</v>
      </c>
      <c r="N9005" s="1">
        <f>Tabelle111[[#This Row],[Menge t P2O5]]/Tabelle111[[#This Row],[Anzahl Lieferscheine]]</f>
        <v>0.13061583333333332</v>
      </c>
    </row>
    <row r="9006" spans="1:14" x14ac:dyDescent="0.2">
      <c r="A9006" s="2" t="s">
        <v>37</v>
      </c>
      <c r="B9006" s="2" t="s">
        <v>40</v>
      </c>
      <c r="C9006" s="2" t="s">
        <v>6</v>
      </c>
      <c r="D9006" s="2" t="s">
        <v>7</v>
      </c>
      <c r="E9006" s="2" t="s">
        <v>9</v>
      </c>
      <c r="F9006" s="2" t="s">
        <v>61</v>
      </c>
      <c r="G9006" s="1">
        <v>23914.320000000003</v>
      </c>
      <c r="H9006" s="1">
        <v>10329.939999999999</v>
      </c>
      <c r="I9006" s="4">
        <v>106</v>
      </c>
      <c r="J9006" s="2" t="s">
        <v>73</v>
      </c>
      <c r="K9006" s="1">
        <f>Tabelle111[[#This Row],[Menge kg Nges]]/1000</f>
        <v>23.914320000000004</v>
      </c>
      <c r="L9006" s="1">
        <f>Tabelle111[[#This Row],[Menge kg P2O5]]/1000</f>
        <v>10.329939999999999</v>
      </c>
      <c r="M9006" s="1">
        <f>Tabelle111[[#This Row],[Menge t Nges]]/Tabelle111[[#This Row],[Anzahl Lieferscheine]]</f>
        <v>0.22560679245283022</v>
      </c>
      <c r="N9006" s="1">
        <f>Tabelle111[[#This Row],[Menge t P2O5]]/Tabelle111[[#This Row],[Anzahl Lieferscheine]]</f>
        <v>9.745226415094338E-2</v>
      </c>
    </row>
    <row r="9007" spans="1:14" x14ac:dyDescent="0.2">
      <c r="A9007" s="2" t="s">
        <v>37</v>
      </c>
      <c r="B9007" s="2" t="s">
        <v>40</v>
      </c>
      <c r="C9007" s="2" t="s">
        <v>6</v>
      </c>
      <c r="D9007" s="2" t="s">
        <v>7</v>
      </c>
      <c r="E9007" s="2" t="s">
        <v>10</v>
      </c>
      <c r="F9007" s="2" t="s">
        <v>61</v>
      </c>
      <c r="G9007" s="1">
        <v>208.26</v>
      </c>
      <c r="H9007" s="1">
        <v>67.86</v>
      </c>
      <c r="I9007" s="4">
        <v>1</v>
      </c>
      <c r="J9007" s="2" t="s">
        <v>73</v>
      </c>
      <c r="K9007" s="1">
        <f>Tabelle111[[#This Row],[Menge kg Nges]]/1000</f>
        <v>0.20826</v>
      </c>
      <c r="L9007" s="1">
        <f>Tabelle111[[#This Row],[Menge kg P2O5]]/1000</f>
        <v>6.7860000000000004E-2</v>
      </c>
      <c r="M9007" s="1">
        <f>Tabelle111[[#This Row],[Menge t Nges]]/Tabelle111[[#This Row],[Anzahl Lieferscheine]]</f>
        <v>0.20826</v>
      </c>
      <c r="N9007" s="1">
        <f>Tabelle111[[#This Row],[Menge t P2O5]]/Tabelle111[[#This Row],[Anzahl Lieferscheine]]</f>
        <v>6.7860000000000004E-2</v>
      </c>
    </row>
    <row r="9008" spans="1:14" x14ac:dyDescent="0.2">
      <c r="A9008" s="2" t="s">
        <v>37</v>
      </c>
      <c r="B9008" s="2" t="s">
        <v>40</v>
      </c>
      <c r="C9008" s="2" t="s">
        <v>6</v>
      </c>
      <c r="D9008" s="2" t="s">
        <v>7</v>
      </c>
      <c r="E9008" s="2" t="s">
        <v>11</v>
      </c>
      <c r="F9008" s="2" t="s">
        <v>61</v>
      </c>
      <c r="G9008" s="1">
        <v>17139.95</v>
      </c>
      <c r="H9008" s="1">
        <v>7264.8</v>
      </c>
      <c r="I9008" s="4">
        <v>69</v>
      </c>
      <c r="J9008" s="2" t="s">
        <v>73</v>
      </c>
      <c r="K9008" s="1">
        <f>Tabelle111[[#This Row],[Menge kg Nges]]/1000</f>
        <v>17.139950000000002</v>
      </c>
      <c r="L9008" s="1">
        <f>Tabelle111[[#This Row],[Menge kg P2O5]]/1000</f>
        <v>7.2648000000000001</v>
      </c>
      <c r="M9008" s="1">
        <f>Tabelle111[[#This Row],[Menge t Nges]]/Tabelle111[[#This Row],[Anzahl Lieferscheine]]</f>
        <v>0.24840507246376814</v>
      </c>
      <c r="N9008" s="1">
        <f>Tabelle111[[#This Row],[Menge t P2O5]]/Tabelle111[[#This Row],[Anzahl Lieferscheine]]</f>
        <v>0.10528695652173914</v>
      </c>
    </row>
    <row r="9009" spans="1:14" x14ac:dyDescent="0.2">
      <c r="A9009" s="2" t="s">
        <v>37</v>
      </c>
      <c r="B9009" s="2" t="s">
        <v>40</v>
      </c>
      <c r="C9009" s="2" t="s">
        <v>6</v>
      </c>
      <c r="D9009" s="2" t="s">
        <v>7</v>
      </c>
      <c r="E9009" s="2" t="s">
        <v>12</v>
      </c>
      <c r="F9009" s="2" t="s">
        <v>61</v>
      </c>
      <c r="G9009" s="1">
        <v>63286.320000000007</v>
      </c>
      <c r="H9009" s="1">
        <v>27492.159999999989</v>
      </c>
      <c r="I9009" s="4">
        <v>219</v>
      </c>
      <c r="J9009" s="2" t="s">
        <v>73</v>
      </c>
      <c r="K9009" s="1">
        <f>Tabelle111[[#This Row],[Menge kg Nges]]/1000</f>
        <v>63.286320000000003</v>
      </c>
      <c r="L9009" s="1">
        <f>Tabelle111[[#This Row],[Menge kg P2O5]]/1000</f>
        <v>27.492159999999988</v>
      </c>
      <c r="M9009" s="1">
        <f>Tabelle111[[#This Row],[Menge t Nges]]/Tabelle111[[#This Row],[Anzahl Lieferscheine]]</f>
        <v>0.28897863013698633</v>
      </c>
      <c r="N9009" s="1">
        <f>Tabelle111[[#This Row],[Menge t P2O5]]/Tabelle111[[#This Row],[Anzahl Lieferscheine]]</f>
        <v>0.12553497716894971</v>
      </c>
    </row>
    <row r="9010" spans="1:14" x14ac:dyDescent="0.2">
      <c r="A9010" s="2" t="s">
        <v>37</v>
      </c>
      <c r="B9010" s="2" t="s">
        <v>40</v>
      </c>
      <c r="C9010" s="2" t="s">
        <v>6</v>
      </c>
      <c r="D9010" s="2" t="s">
        <v>7</v>
      </c>
      <c r="E9010" s="2" t="s">
        <v>13</v>
      </c>
      <c r="F9010" s="2" t="s">
        <v>61</v>
      </c>
      <c r="G9010" s="1">
        <v>16010.569999999994</v>
      </c>
      <c r="H9010" s="1">
        <v>8495.0899999999983</v>
      </c>
      <c r="I9010" s="4">
        <v>80</v>
      </c>
      <c r="J9010" s="2" t="s">
        <v>73</v>
      </c>
      <c r="K9010" s="1">
        <f>Tabelle111[[#This Row],[Menge kg Nges]]/1000</f>
        <v>16.010569999999994</v>
      </c>
      <c r="L9010" s="1">
        <f>Tabelle111[[#This Row],[Menge kg P2O5]]/1000</f>
        <v>8.4950899999999976</v>
      </c>
      <c r="M9010" s="1">
        <f>Tabelle111[[#This Row],[Menge t Nges]]/Tabelle111[[#This Row],[Anzahl Lieferscheine]]</f>
        <v>0.20013212499999994</v>
      </c>
      <c r="N9010" s="1">
        <f>Tabelle111[[#This Row],[Menge t P2O5]]/Tabelle111[[#This Row],[Anzahl Lieferscheine]]</f>
        <v>0.10618862499999997</v>
      </c>
    </row>
    <row r="9011" spans="1:14" x14ac:dyDescent="0.2">
      <c r="A9011" s="2" t="s">
        <v>37</v>
      </c>
      <c r="B9011" s="2" t="s">
        <v>40</v>
      </c>
      <c r="C9011" s="2" t="s">
        <v>6</v>
      </c>
      <c r="D9011" s="2" t="s">
        <v>7</v>
      </c>
      <c r="E9011" s="2" t="s">
        <v>14</v>
      </c>
      <c r="F9011" s="2" t="s">
        <v>61</v>
      </c>
      <c r="G9011" s="1">
        <v>39332.99</v>
      </c>
      <c r="H9011" s="1">
        <v>20183.579999999991</v>
      </c>
      <c r="I9011" s="4">
        <v>158</v>
      </c>
      <c r="J9011" s="2" t="s">
        <v>73</v>
      </c>
      <c r="K9011" s="1">
        <f>Tabelle111[[#This Row],[Menge kg Nges]]/1000</f>
        <v>39.332989999999995</v>
      </c>
      <c r="L9011" s="1">
        <f>Tabelle111[[#This Row],[Menge kg P2O5]]/1000</f>
        <v>20.183579999999992</v>
      </c>
      <c r="M9011" s="1">
        <f>Tabelle111[[#This Row],[Menge t Nges]]/Tabelle111[[#This Row],[Anzahl Lieferscheine]]</f>
        <v>0.24894297468354426</v>
      </c>
      <c r="N9011" s="1">
        <f>Tabelle111[[#This Row],[Menge t P2O5]]/Tabelle111[[#This Row],[Anzahl Lieferscheine]]</f>
        <v>0.12774417721518982</v>
      </c>
    </row>
    <row r="9012" spans="1:14" x14ac:dyDescent="0.2">
      <c r="A9012" s="2" t="s">
        <v>37</v>
      </c>
      <c r="B9012" s="2" t="s">
        <v>40</v>
      </c>
      <c r="C9012" s="2" t="s">
        <v>6</v>
      </c>
      <c r="D9012" s="2" t="s">
        <v>15</v>
      </c>
      <c r="E9012" s="2" t="s">
        <v>8</v>
      </c>
      <c r="F9012" s="2" t="s">
        <v>61</v>
      </c>
      <c r="G9012" s="1">
        <v>365.36</v>
      </c>
      <c r="H9012" s="1">
        <v>299.10000000000002</v>
      </c>
      <c r="I9012" s="4">
        <v>3</v>
      </c>
      <c r="J9012" s="2" t="s">
        <v>73</v>
      </c>
      <c r="K9012" s="1">
        <f>Tabelle111[[#This Row],[Menge kg Nges]]/1000</f>
        <v>0.36536000000000002</v>
      </c>
      <c r="L9012" s="1">
        <f>Tabelle111[[#This Row],[Menge kg P2O5]]/1000</f>
        <v>0.29910000000000003</v>
      </c>
      <c r="M9012" s="1">
        <f>Tabelle111[[#This Row],[Menge t Nges]]/Tabelle111[[#This Row],[Anzahl Lieferscheine]]</f>
        <v>0.12178666666666667</v>
      </c>
      <c r="N9012" s="1">
        <f>Tabelle111[[#This Row],[Menge t P2O5]]/Tabelle111[[#This Row],[Anzahl Lieferscheine]]</f>
        <v>9.9700000000000011E-2</v>
      </c>
    </row>
    <row r="9013" spans="1:14" x14ac:dyDescent="0.2">
      <c r="A9013" s="2" t="s">
        <v>37</v>
      </c>
      <c r="B9013" s="2" t="s">
        <v>40</v>
      </c>
      <c r="C9013" s="2" t="s">
        <v>6</v>
      </c>
      <c r="D9013" s="2" t="s">
        <v>15</v>
      </c>
      <c r="E9013" s="2" t="s">
        <v>17</v>
      </c>
      <c r="F9013" s="2" t="s">
        <v>61</v>
      </c>
      <c r="G9013" s="1">
        <v>765</v>
      </c>
      <c r="H9013" s="1">
        <v>382.5</v>
      </c>
      <c r="I9013" s="4">
        <v>7</v>
      </c>
      <c r="J9013" s="2" t="s">
        <v>73</v>
      </c>
      <c r="K9013" s="1">
        <f>Tabelle111[[#This Row],[Menge kg Nges]]/1000</f>
        <v>0.76500000000000001</v>
      </c>
      <c r="L9013" s="1">
        <f>Tabelle111[[#This Row],[Menge kg P2O5]]/1000</f>
        <v>0.38250000000000001</v>
      </c>
      <c r="M9013" s="1">
        <f>Tabelle111[[#This Row],[Menge t Nges]]/Tabelle111[[#This Row],[Anzahl Lieferscheine]]</f>
        <v>0.10928571428571429</v>
      </c>
      <c r="N9013" s="1">
        <f>Tabelle111[[#This Row],[Menge t P2O5]]/Tabelle111[[#This Row],[Anzahl Lieferscheine]]</f>
        <v>5.4642857142857146E-2</v>
      </c>
    </row>
    <row r="9014" spans="1:14" x14ac:dyDescent="0.2">
      <c r="A9014" s="2" t="s">
        <v>37</v>
      </c>
      <c r="B9014" s="2" t="s">
        <v>40</v>
      </c>
      <c r="C9014" s="2" t="s">
        <v>6</v>
      </c>
      <c r="D9014" s="2" t="s">
        <v>15</v>
      </c>
      <c r="E9014" s="2" t="s">
        <v>18</v>
      </c>
      <c r="F9014" s="2" t="s">
        <v>61</v>
      </c>
      <c r="G9014" s="1">
        <v>1108.8</v>
      </c>
      <c r="H9014" s="1">
        <v>897.6</v>
      </c>
      <c r="I9014" s="4">
        <v>2</v>
      </c>
      <c r="J9014" s="2" t="s">
        <v>73</v>
      </c>
      <c r="K9014" s="1">
        <f>Tabelle111[[#This Row],[Menge kg Nges]]/1000</f>
        <v>1.1088</v>
      </c>
      <c r="L9014" s="1">
        <f>Tabelle111[[#This Row],[Menge kg P2O5]]/1000</f>
        <v>0.89760000000000006</v>
      </c>
      <c r="M9014" s="1">
        <f>Tabelle111[[#This Row],[Menge t Nges]]/Tabelle111[[#This Row],[Anzahl Lieferscheine]]</f>
        <v>0.5544</v>
      </c>
      <c r="N9014" s="1">
        <f>Tabelle111[[#This Row],[Menge t P2O5]]/Tabelle111[[#This Row],[Anzahl Lieferscheine]]</f>
        <v>0.44880000000000003</v>
      </c>
    </row>
    <row r="9015" spans="1:14" x14ac:dyDescent="0.2">
      <c r="A9015" s="2" t="s">
        <v>37</v>
      </c>
      <c r="B9015" s="2" t="s">
        <v>40</v>
      </c>
      <c r="C9015" s="2" t="s">
        <v>6</v>
      </c>
      <c r="D9015" s="2" t="s">
        <v>15</v>
      </c>
      <c r="E9015" s="2" t="s">
        <v>19</v>
      </c>
      <c r="F9015" s="2" t="s">
        <v>61</v>
      </c>
      <c r="G9015" s="1">
        <v>320.54000000000002</v>
      </c>
      <c r="H9015" s="1">
        <v>256.95999999999998</v>
      </c>
      <c r="I9015" s="4">
        <v>1</v>
      </c>
      <c r="J9015" s="2" t="s">
        <v>73</v>
      </c>
      <c r="K9015" s="1">
        <f>Tabelle111[[#This Row],[Menge kg Nges]]/1000</f>
        <v>0.32054000000000005</v>
      </c>
      <c r="L9015" s="1">
        <f>Tabelle111[[#This Row],[Menge kg P2O5]]/1000</f>
        <v>0.25695999999999997</v>
      </c>
      <c r="M9015" s="1">
        <f>Tabelle111[[#This Row],[Menge t Nges]]/Tabelle111[[#This Row],[Anzahl Lieferscheine]]</f>
        <v>0.32054000000000005</v>
      </c>
      <c r="N9015" s="1">
        <f>Tabelle111[[#This Row],[Menge t P2O5]]/Tabelle111[[#This Row],[Anzahl Lieferscheine]]</f>
        <v>0.25695999999999997</v>
      </c>
    </row>
    <row r="9016" spans="1:14" x14ac:dyDescent="0.2">
      <c r="A9016" s="2" t="s">
        <v>37</v>
      </c>
      <c r="B9016" s="2" t="s">
        <v>40</v>
      </c>
      <c r="C9016" s="2" t="s">
        <v>6</v>
      </c>
      <c r="D9016" s="2" t="s">
        <v>15</v>
      </c>
      <c r="E9016" s="2" t="s">
        <v>20</v>
      </c>
      <c r="F9016" s="2" t="s">
        <v>61</v>
      </c>
      <c r="G9016" s="1">
        <v>2472.92</v>
      </c>
      <c r="H9016" s="1">
        <v>1668.25</v>
      </c>
      <c r="I9016" s="4">
        <v>22</v>
      </c>
      <c r="J9016" s="2" t="s">
        <v>73</v>
      </c>
      <c r="K9016" s="1">
        <f>Tabelle111[[#This Row],[Menge kg Nges]]/1000</f>
        <v>2.4729200000000002</v>
      </c>
      <c r="L9016" s="1">
        <f>Tabelle111[[#This Row],[Menge kg P2O5]]/1000</f>
        <v>1.66825</v>
      </c>
      <c r="M9016" s="1">
        <f>Tabelle111[[#This Row],[Menge t Nges]]/Tabelle111[[#This Row],[Anzahl Lieferscheine]]</f>
        <v>0.11240545454545456</v>
      </c>
      <c r="N9016" s="1">
        <f>Tabelle111[[#This Row],[Menge t P2O5]]/Tabelle111[[#This Row],[Anzahl Lieferscheine]]</f>
        <v>7.5829545454545455E-2</v>
      </c>
    </row>
    <row r="9017" spans="1:14" x14ac:dyDescent="0.2">
      <c r="A9017" s="2" t="s">
        <v>37</v>
      </c>
      <c r="B9017" s="2" t="s">
        <v>40</v>
      </c>
      <c r="C9017" s="2" t="s">
        <v>6</v>
      </c>
      <c r="D9017" s="2" t="s">
        <v>15</v>
      </c>
      <c r="E9017" s="2" t="s">
        <v>21</v>
      </c>
      <c r="F9017" s="2" t="s">
        <v>61</v>
      </c>
      <c r="G9017" s="1">
        <v>4727.87</v>
      </c>
      <c r="H9017" s="1">
        <v>2241.3199999999997</v>
      </c>
      <c r="I9017" s="4">
        <v>15</v>
      </c>
      <c r="J9017" s="2" t="s">
        <v>73</v>
      </c>
      <c r="K9017" s="1">
        <f>Tabelle111[[#This Row],[Menge kg Nges]]/1000</f>
        <v>4.7278700000000002</v>
      </c>
      <c r="L9017" s="1">
        <f>Tabelle111[[#This Row],[Menge kg P2O5]]/1000</f>
        <v>2.2413199999999995</v>
      </c>
      <c r="M9017" s="1">
        <f>Tabelle111[[#This Row],[Menge t Nges]]/Tabelle111[[#This Row],[Anzahl Lieferscheine]]</f>
        <v>0.31519133333333332</v>
      </c>
      <c r="N9017" s="1">
        <f>Tabelle111[[#This Row],[Menge t P2O5]]/Tabelle111[[#This Row],[Anzahl Lieferscheine]]</f>
        <v>0.14942133333333329</v>
      </c>
    </row>
    <row r="9018" spans="1:14" x14ac:dyDescent="0.2">
      <c r="A9018" s="2" t="s">
        <v>37</v>
      </c>
      <c r="B9018" s="2" t="s">
        <v>40</v>
      </c>
      <c r="C9018" s="2" t="s">
        <v>6</v>
      </c>
      <c r="D9018" s="2" t="s">
        <v>15</v>
      </c>
      <c r="E9018" s="2" t="s">
        <v>9</v>
      </c>
      <c r="F9018" s="2" t="s">
        <v>61</v>
      </c>
      <c r="G9018" s="1">
        <v>2802.1200000000003</v>
      </c>
      <c r="H9018" s="1">
        <v>1538.4299999999998</v>
      </c>
      <c r="I9018" s="4">
        <v>25</v>
      </c>
      <c r="J9018" s="2" t="s">
        <v>73</v>
      </c>
      <c r="K9018" s="1">
        <f>Tabelle111[[#This Row],[Menge kg Nges]]/1000</f>
        <v>2.8021200000000004</v>
      </c>
      <c r="L9018" s="1">
        <f>Tabelle111[[#This Row],[Menge kg P2O5]]/1000</f>
        <v>1.5384299999999997</v>
      </c>
      <c r="M9018" s="1">
        <f>Tabelle111[[#This Row],[Menge t Nges]]/Tabelle111[[#This Row],[Anzahl Lieferscheine]]</f>
        <v>0.11208480000000001</v>
      </c>
      <c r="N9018" s="1">
        <f>Tabelle111[[#This Row],[Menge t P2O5]]/Tabelle111[[#This Row],[Anzahl Lieferscheine]]</f>
        <v>6.1537199999999986E-2</v>
      </c>
    </row>
    <row r="9019" spans="1:14" x14ac:dyDescent="0.2">
      <c r="A9019" s="2" t="s">
        <v>37</v>
      </c>
      <c r="B9019" s="2" t="s">
        <v>40</v>
      </c>
      <c r="C9019" s="2" t="s">
        <v>6</v>
      </c>
      <c r="D9019" s="2" t="s">
        <v>15</v>
      </c>
      <c r="E9019" s="2" t="s">
        <v>23</v>
      </c>
      <c r="F9019" s="2" t="s">
        <v>61</v>
      </c>
      <c r="G9019" s="1">
        <v>1886</v>
      </c>
      <c r="H9019" s="1">
        <v>851</v>
      </c>
      <c r="I9019" s="4">
        <v>1</v>
      </c>
      <c r="J9019" s="2" t="s">
        <v>73</v>
      </c>
      <c r="K9019" s="1">
        <f>Tabelle111[[#This Row],[Menge kg Nges]]/1000</f>
        <v>1.8859999999999999</v>
      </c>
      <c r="L9019" s="1">
        <f>Tabelle111[[#This Row],[Menge kg P2O5]]/1000</f>
        <v>0.85099999999999998</v>
      </c>
      <c r="M9019" s="1">
        <f>Tabelle111[[#This Row],[Menge t Nges]]/Tabelle111[[#This Row],[Anzahl Lieferscheine]]</f>
        <v>1.8859999999999999</v>
      </c>
      <c r="N9019" s="1">
        <f>Tabelle111[[#This Row],[Menge t P2O5]]/Tabelle111[[#This Row],[Anzahl Lieferscheine]]</f>
        <v>0.85099999999999998</v>
      </c>
    </row>
    <row r="9020" spans="1:14" x14ac:dyDescent="0.2">
      <c r="A9020" s="2" t="s">
        <v>37</v>
      </c>
      <c r="B9020" s="2" t="s">
        <v>40</v>
      </c>
      <c r="C9020" s="2" t="s">
        <v>6</v>
      </c>
      <c r="D9020" s="2" t="s">
        <v>15</v>
      </c>
      <c r="E9020" s="2" t="s">
        <v>24</v>
      </c>
      <c r="F9020" s="2" t="s">
        <v>61</v>
      </c>
      <c r="G9020" s="1">
        <v>3582</v>
      </c>
      <c r="H9020" s="1">
        <v>3362.3999999999996</v>
      </c>
      <c r="I9020" s="4">
        <v>6</v>
      </c>
      <c r="J9020" s="2" t="s">
        <v>73</v>
      </c>
      <c r="K9020" s="1">
        <f>Tabelle111[[#This Row],[Menge kg Nges]]/1000</f>
        <v>3.5819999999999999</v>
      </c>
      <c r="L9020" s="1">
        <f>Tabelle111[[#This Row],[Menge kg P2O5]]/1000</f>
        <v>3.3623999999999996</v>
      </c>
      <c r="M9020" s="1">
        <f>Tabelle111[[#This Row],[Menge t Nges]]/Tabelle111[[#This Row],[Anzahl Lieferscheine]]</f>
        <v>0.59699999999999998</v>
      </c>
      <c r="N9020" s="1">
        <f>Tabelle111[[#This Row],[Menge t P2O5]]/Tabelle111[[#This Row],[Anzahl Lieferscheine]]</f>
        <v>0.5603999999999999</v>
      </c>
    </row>
    <row r="9021" spans="1:14" x14ac:dyDescent="0.2">
      <c r="A9021" s="2" t="s">
        <v>37</v>
      </c>
      <c r="B9021" s="2" t="s">
        <v>40</v>
      </c>
      <c r="C9021" s="2" t="s">
        <v>6</v>
      </c>
      <c r="D9021" s="2" t="s">
        <v>15</v>
      </c>
      <c r="E9021" s="2" t="s">
        <v>31</v>
      </c>
      <c r="F9021" s="2" t="s">
        <v>61</v>
      </c>
      <c r="G9021" s="1">
        <v>2394.4</v>
      </c>
      <c r="H9021" s="1">
        <v>1080.3999999999999</v>
      </c>
      <c r="I9021" s="4">
        <v>9</v>
      </c>
      <c r="J9021" s="2" t="s">
        <v>73</v>
      </c>
      <c r="K9021" s="1">
        <f>Tabelle111[[#This Row],[Menge kg Nges]]/1000</f>
        <v>2.3944000000000001</v>
      </c>
      <c r="L9021" s="1">
        <f>Tabelle111[[#This Row],[Menge kg P2O5]]/1000</f>
        <v>1.0803999999999998</v>
      </c>
      <c r="M9021" s="1">
        <f>Tabelle111[[#This Row],[Menge t Nges]]/Tabelle111[[#This Row],[Anzahl Lieferscheine]]</f>
        <v>0.26604444444444447</v>
      </c>
      <c r="N9021" s="1">
        <f>Tabelle111[[#This Row],[Menge t P2O5]]/Tabelle111[[#This Row],[Anzahl Lieferscheine]]</f>
        <v>0.12004444444444443</v>
      </c>
    </row>
    <row r="9022" spans="1:14" x14ac:dyDescent="0.2">
      <c r="A9022" s="2" t="s">
        <v>37</v>
      </c>
      <c r="B9022" s="2" t="s">
        <v>40</v>
      </c>
      <c r="C9022" s="2" t="s">
        <v>25</v>
      </c>
      <c r="D9022" s="2" t="s">
        <v>25</v>
      </c>
      <c r="E9022" s="2" t="s">
        <v>26</v>
      </c>
      <c r="F9022" s="2" t="s">
        <v>61</v>
      </c>
      <c r="G9022" s="1">
        <v>2396.3599999999997</v>
      </c>
      <c r="H9022" s="1">
        <v>1064.6899999999998</v>
      </c>
      <c r="I9022" s="4">
        <v>6</v>
      </c>
      <c r="J9022" s="2" t="s">
        <v>73</v>
      </c>
      <c r="K9022" s="1">
        <f>Tabelle111[[#This Row],[Menge kg Nges]]/1000</f>
        <v>2.3963599999999996</v>
      </c>
      <c r="L9022" s="1">
        <f>Tabelle111[[#This Row],[Menge kg P2O5]]/1000</f>
        <v>1.0646899999999999</v>
      </c>
      <c r="M9022" s="1">
        <f>Tabelle111[[#This Row],[Menge t Nges]]/Tabelle111[[#This Row],[Anzahl Lieferscheine]]</f>
        <v>0.39939333333333327</v>
      </c>
      <c r="N9022" s="1">
        <f>Tabelle111[[#This Row],[Menge t P2O5]]/Tabelle111[[#This Row],[Anzahl Lieferscheine]]</f>
        <v>0.17744833333333332</v>
      </c>
    </row>
    <row r="9023" spans="1:14" x14ac:dyDescent="0.2">
      <c r="A9023" s="2" t="s">
        <v>37</v>
      </c>
      <c r="B9023" s="2" t="s">
        <v>40</v>
      </c>
      <c r="C9023" s="2" t="s">
        <v>63</v>
      </c>
      <c r="D9023" s="2" t="s">
        <v>63</v>
      </c>
      <c r="E9023" s="2" t="s">
        <v>63</v>
      </c>
      <c r="F9023" s="2" t="s">
        <v>61</v>
      </c>
      <c r="G9023" s="1">
        <v>1177.8</v>
      </c>
      <c r="H9023" s="1">
        <v>1067.54</v>
      </c>
      <c r="I9023" s="4">
        <v>4</v>
      </c>
      <c r="J9023" s="2" t="s">
        <v>73</v>
      </c>
      <c r="K9023" s="1">
        <f>Tabelle111[[#This Row],[Menge kg Nges]]/1000</f>
        <v>1.1778</v>
      </c>
      <c r="L9023" s="1">
        <f>Tabelle111[[#This Row],[Menge kg P2O5]]/1000</f>
        <v>1.0675399999999999</v>
      </c>
      <c r="M9023" s="1">
        <f>Tabelle111[[#This Row],[Menge t Nges]]/Tabelle111[[#This Row],[Anzahl Lieferscheine]]</f>
        <v>0.29444999999999999</v>
      </c>
      <c r="N9023" s="1">
        <f>Tabelle111[[#This Row],[Menge t P2O5]]/Tabelle111[[#This Row],[Anzahl Lieferscheine]]</f>
        <v>0.26688499999999998</v>
      </c>
    </row>
    <row r="9024" spans="1:14" x14ac:dyDescent="0.2">
      <c r="A9024" s="2" t="s">
        <v>37</v>
      </c>
      <c r="B9024" s="2" t="s">
        <v>55</v>
      </c>
      <c r="C9024" s="2" t="s">
        <v>6</v>
      </c>
      <c r="D9024" s="2" t="s">
        <v>15</v>
      </c>
      <c r="E9024" s="2" t="s">
        <v>8</v>
      </c>
      <c r="F9024" s="2" t="s">
        <v>61</v>
      </c>
      <c r="G9024" s="1">
        <v>127.6</v>
      </c>
      <c r="H9024" s="1">
        <v>93.5</v>
      </c>
      <c r="I9024" s="4">
        <v>2</v>
      </c>
      <c r="J9024" s="2" t="s">
        <v>73</v>
      </c>
      <c r="K9024" s="1">
        <f>Tabelle111[[#This Row],[Menge kg Nges]]/1000</f>
        <v>0.12759999999999999</v>
      </c>
      <c r="L9024" s="1">
        <f>Tabelle111[[#This Row],[Menge kg P2O5]]/1000</f>
        <v>9.35E-2</v>
      </c>
      <c r="M9024" s="1">
        <f>Tabelle111[[#This Row],[Menge t Nges]]/Tabelle111[[#This Row],[Anzahl Lieferscheine]]</f>
        <v>6.3799999999999996E-2</v>
      </c>
      <c r="N9024" s="1">
        <f>Tabelle111[[#This Row],[Menge t P2O5]]/Tabelle111[[#This Row],[Anzahl Lieferscheine]]</f>
        <v>4.675E-2</v>
      </c>
    </row>
    <row r="9025" spans="1:14" x14ac:dyDescent="0.2">
      <c r="A9025" s="2" t="s">
        <v>37</v>
      </c>
      <c r="B9025" s="2" t="s">
        <v>55</v>
      </c>
      <c r="C9025" s="2" t="s">
        <v>25</v>
      </c>
      <c r="D9025" s="2" t="s">
        <v>25</v>
      </c>
      <c r="E9025" s="2" t="s">
        <v>26</v>
      </c>
      <c r="F9025" s="2" t="s">
        <v>61</v>
      </c>
      <c r="G9025" s="1">
        <v>121.2</v>
      </c>
      <c r="H9025" s="1">
        <v>44.1</v>
      </c>
      <c r="I9025" s="4">
        <v>1</v>
      </c>
      <c r="J9025" s="2" t="s">
        <v>73</v>
      </c>
      <c r="K9025" s="1">
        <f>Tabelle111[[#This Row],[Menge kg Nges]]/1000</f>
        <v>0.1212</v>
      </c>
      <c r="L9025" s="1">
        <f>Tabelle111[[#This Row],[Menge kg P2O5]]/1000</f>
        <v>4.41E-2</v>
      </c>
      <c r="M9025" s="1">
        <f>Tabelle111[[#This Row],[Menge t Nges]]/Tabelle111[[#This Row],[Anzahl Lieferscheine]]</f>
        <v>0.1212</v>
      </c>
      <c r="N9025" s="1">
        <f>Tabelle111[[#This Row],[Menge t P2O5]]/Tabelle111[[#This Row],[Anzahl Lieferscheine]]</f>
        <v>4.41E-2</v>
      </c>
    </row>
    <row r="9026" spans="1:14" x14ac:dyDescent="0.2">
      <c r="A9026" s="2" t="s">
        <v>37</v>
      </c>
      <c r="B9026" s="2" t="s">
        <v>28</v>
      </c>
      <c r="C9026" s="2" t="s">
        <v>6</v>
      </c>
      <c r="D9026" s="2" t="s">
        <v>7</v>
      </c>
      <c r="E9026" s="2" t="s">
        <v>12</v>
      </c>
      <c r="F9026" s="2" t="s">
        <v>61</v>
      </c>
      <c r="G9026" s="1">
        <v>1986</v>
      </c>
      <c r="H9026" s="1">
        <v>879.5</v>
      </c>
      <c r="I9026" s="4">
        <v>5</v>
      </c>
      <c r="J9026" s="2" t="s">
        <v>73</v>
      </c>
      <c r="K9026" s="1">
        <f>Tabelle111[[#This Row],[Menge kg Nges]]/1000</f>
        <v>1.986</v>
      </c>
      <c r="L9026" s="1">
        <f>Tabelle111[[#This Row],[Menge kg P2O5]]/1000</f>
        <v>0.87949999999999995</v>
      </c>
      <c r="M9026" s="1">
        <f>Tabelle111[[#This Row],[Menge t Nges]]/Tabelle111[[#This Row],[Anzahl Lieferscheine]]</f>
        <v>0.3972</v>
      </c>
      <c r="N9026" s="1">
        <f>Tabelle111[[#This Row],[Menge t P2O5]]/Tabelle111[[#This Row],[Anzahl Lieferscheine]]</f>
        <v>0.1759</v>
      </c>
    </row>
    <row r="9027" spans="1:14" x14ac:dyDescent="0.2">
      <c r="A9027" s="2" t="s">
        <v>37</v>
      </c>
      <c r="B9027" s="2" t="s">
        <v>41</v>
      </c>
      <c r="C9027" s="2" t="s">
        <v>6</v>
      </c>
      <c r="D9027" s="2" t="s">
        <v>7</v>
      </c>
      <c r="E9027" s="2" t="s">
        <v>13</v>
      </c>
      <c r="F9027" s="2" t="s">
        <v>61</v>
      </c>
      <c r="G9027" s="1">
        <v>180.5</v>
      </c>
      <c r="H9027" s="1">
        <v>93.5</v>
      </c>
      <c r="I9027" s="4">
        <v>1</v>
      </c>
      <c r="J9027" s="2" t="s">
        <v>73</v>
      </c>
      <c r="K9027" s="1">
        <f>Tabelle111[[#This Row],[Menge kg Nges]]/1000</f>
        <v>0.18049999999999999</v>
      </c>
      <c r="L9027" s="1">
        <f>Tabelle111[[#This Row],[Menge kg P2O5]]/1000</f>
        <v>9.35E-2</v>
      </c>
      <c r="M9027" s="1">
        <f>Tabelle111[[#This Row],[Menge t Nges]]/Tabelle111[[#This Row],[Anzahl Lieferscheine]]</f>
        <v>0.18049999999999999</v>
      </c>
      <c r="N9027" s="1">
        <f>Tabelle111[[#This Row],[Menge t P2O5]]/Tabelle111[[#This Row],[Anzahl Lieferscheine]]</f>
        <v>9.35E-2</v>
      </c>
    </row>
    <row r="9028" spans="1:14" x14ac:dyDescent="0.2">
      <c r="A9028" s="2" t="s">
        <v>37</v>
      </c>
      <c r="B9028" s="2" t="s">
        <v>41</v>
      </c>
      <c r="C9028" s="2" t="s">
        <v>6</v>
      </c>
      <c r="D9028" s="2" t="s">
        <v>7</v>
      </c>
      <c r="E9028" s="2" t="s">
        <v>14</v>
      </c>
      <c r="F9028" s="2" t="s">
        <v>61</v>
      </c>
      <c r="G9028" s="1">
        <v>170</v>
      </c>
      <c r="H9028" s="1">
        <v>60</v>
      </c>
      <c r="I9028" s="4">
        <v>1</v>
      </c>
      <c r="J9028" s="2" t="s">
        <v>73</v>
      </c>
      <c r="K9028" s="1">
        <f>Tabelle111[[#This Row],[Menge kg Nges]]/1000</f>
        <v>0.17</v>
      </c>
      <c r="L9028" s="1">
        <f>Tabelle111[[#This Row],[Menge kg P2O5]]/1000</f>
        <v>0.06</v>
      </c>
      <c r="M9028" s="1">
        <f>Tabelle111[[#This Row],[Menge t Nges]]/Tabelle111[[#This Row],[Anzahl Lieferscheine]]</f>
        <v>0.17</v>
      </c>
      <c r="N9028" s="1">
        <f>Tabelle111[[#This Row],[Menge t P2O5]]/Tabelle111[[#This Row],[Anzahl Lieferscheine]]</f>
        <v>0.06</v>
      </c>
    </row>
    <row r="9029" spans="1:14" x14ac:dyDescent="0.2">
      <c r="A9029" s="2" t="s">
        <v>37</v>
      </c>
      <c r="B9029" s="2" t="s">
        <v>42</v>
      </c>
      <c r="C9029" s="2" t="s">
        <v>6</v>
      </c>
      <c r="D9029" s="2" t="s">
        <v>7</v>
      </c>
      <c r="E9029" s="2" t="s">
        <v>9</v>
      </c>
      <c r="F9029" s="2" t="s">
        <v>61</v>
      </c>
      <c r="G9029" s="1">
        <v>2730.3</v>
      </c>
      <c r="H9029" s="1">
        <v>1156.9000000000001</v>
      </c>
      <c r="I9029" s="4">
        <v>15</v>
      </c>
      <c r="J9029" s="2" t="s">
        <v>73</v>
      </c>
      <c r="K9029" s="1">
        <f>Tabelle111[[#This Row],[Menge kg Nges]]/1000</f>
        <v>2.7303000000000002</v>
      </c>
      <c r="L9029" s="1">
        <f>Tabelle111[[#This Row],[Menge kg P2O5]]/1000</f>
        <v>1.1569</v>
      </c>
      <c r="M9029" s="1">
        <f>Tabelle111[[#This Row],[Menge t Nges]]/Tabelle111[[#This Row],[Anzahl Lieferscheine]]</f>
        <v>0.18202000000000002</v>
      </c>
      <c r="N9029" s="1">
        <f>Tabelle111[[#This Row],[Menge t P2O5]]/Tabelle111[[#This Row],[Anzahl Lieferscheine]]</f>
        <v>7.7126666666666663E-2</v>
      </c>
    </row>
    <row r="9030" spans="1:14" x14ac:dyDescent="0.2">
      <c r="A9030" s="2" t="s">
        <v>37</v>
      </c>
      <c r="B9030" s="2" t="s">
        <v>42</v>
      </c>
      <c r="C9030" s="2" t="s">
        <v>6</v>
      </c>
      <c r="D9030" s="2" t="s">
        <v>7</v>
      </c>
      <c r="E9030" s="2" t="s">
        <v>11</v>
      </c>
      <c r="F9030" s="2" t="s">
        <v>61</v>
      </c>
      <c r="G9030" s="1">
        <v>778.8</v>
      </c>
      <c r="H9030" s="1">
        <v>314.79999999999995</v>
      </c>
      <c r="I9030" s="4">
        <v>4</v>
      </c>
      <c r="J9030" s="2" t="s">
        <v>73</v>
      </c>
      <c r="K9030" s="1">
        <f>Tabelle111[[#This Row],[Menge kg Nges]]/1000</f>
        <v>0.77879999999999994</v>
      </c>
      <c r="L9030" s="1">
        <f>Tabelle111[[#This Row],[Menge kg P2O5]]/1000</f>
        <v>0.31479999999999997</v>
      </c>
      <c r="M9030" s="1">
        <f>Tabelle111[[#This Row],[Menge t Nges]]/Tabelle111[[#This Row],[Anzahl Lieferscheine]]</f>
        <v>0.19469999999999998</v>
      </c>
      <c r="N9030" s="1">
        <f>Tabelle111[[#This Row],[Menge t P2O5]]/Tabelle111[[#This Row],[Anzahl Lieferscheine]]</f>
        <v>7.8699999999999992E-2</v>
      </c>
    </row>
    <row r="9031" spans="1:14" x14ac:dyDescent="0.2">
      <c r="A9031" s="2" t="s">
        <v>37</v>
      </c>
      <c r="B9031" s="2" t="s">
        <v>42</v>
      </c>
      <c r="C9031" s="2" t="s">
        <v>6</v>
      </c>
      <c r="D9031" s="2" t="s">
        <v>7</v>
      </c>
      <c r="E9031" s="2" t="s">
        <v>12</v>
      </c>
      <c r="F9031" s="2" t="s">
        <v>61</v>
      </c>
      <c r="G9031" s="1">
        <v>34095.65</v>
      </c>
      <c r="H9031" s="1">
        <v>15819.909999999998</v>
      </c>
      <c r="I9031" s="4">
        <v>72</v>
      </c>
      <c r="J9031" s="2" t="s">
        <v>73</v>
      </c>
      <c r="K9031" s="1">
        <f>Tabelle111[[#This Row],[Menge kg Nges]]/1000</f>
        <v>34.095649999999999</v>
      </c>
      <c r="L9031" s="1">
        <f>Tabelle111[[#This Row],[Menge kg P2O5]]/1000</f>
        <v>15.819909999999998</v>
      </c>
      <c r="M9031" s="1">
        <f>Tabelle111[[#This Row],[Menge t Nges]]/Tabelle111[[#This Row],[Anzahl Lieferscheine]]</f>
        <v>0.47355069444444442</v>
      </c>
      <c r="N9031" s="1">
        <f>Tabelle111[[#This Row],[Menge t P2O5]]/Tabelle111[[#This Row],[Anzahl Lieferscheine]]</f>
        <v>0.2197209722222222</v>
      </c>
    </row>
    <row r="9032" spans="1:14" x14ac:dyDescent="0.2">
      <c r="A9032" s="2" t="s">
        <v>37</v>
      </c>
      <c r="B9032" s="2" t="s">
        <v>42</v>
      </c>
      <c r="C9032" s="2" t="s">
        <v>6</v>
      </c>
      <c r="D9032" s="2" t="s">
        <v>7</v>
      </c>
      <c r="E9032" s="2" t="s">
        <v>13</v>
      </c>
      <c r="F9032" s="2" t="s">
        <v>61</v>
      </c>
      <c r="G9032" s="1">
        <v>7675.4299999999994</v>
      </c>
      <c r="H9032" s="1">
        <v>3681.5099999999998</v>
      </c>
      <c r="I9032" s="4">
        <v>31</v>
      </c>
      <c r="J9032" s="2" t="s">
        <v>73</v>
      </c>
      <c r="K9032" s="1">
        <f>Tabelle111[[#This Row],[Menge kg Nges]]/1000</f>
        <v>7.6754299999999995</v>
      </c>
      <c r="L9032" s="1">
        <f>Tabelle111[[#This Row],[Menge kg P2O5]]/1000</f>
        <v>3.6815099999999998</v>
      </c>
      <c r="M9032" s="1">
        <f>Tabelle111[[#This Row],[Menge t Nges]]/Tabelle111[[#This Row],[Anzahl Lieferscheine]]</f>
        <v>0.24759451612903224</v>
      </c>
      <c r="N9032" s="1">
        <f>Tabelle111[[#This Row],[Menge t P2O5]]/Tabelle111[[#This Row],[Anzahl Lieferscheine]]</f>
        <v>0.11875838709677419</v>
      </c>
    </row>
    <row r="9033" spans="1:14" x14ac:dyDescent="0.2">
      <c r="A9033" s="2" t="s">
        <v>37</v>
      </c>
      <c r="B9033" s="2" t="s">
        <v>42</v>
      </c>
      <c r="C9033" s="2" t="s">
        <v>6</v>
      </c>
      <c r="D9033" s="2" t="s">
        <v>7</v>
      </c>
      <c r="E9033" s="2" t="s">
        <v>14</v>
      </c>
      <c r="F9033" s="2" t="s">
        <v>61</v>
      </c>
      <c r="G9033" s="1">
        <v>19366.71</v>
      </c>
      <c r="H9033" s="1">
        <v>9112.08</v>
      </c>
      <c r="I9033" s="4">
        <v>56</v>
      </c>
      <c r="J9033" s="2" t="s">
        <v>73</v>
      </c>
      <c r="K9033" s="1">
        <f>Tabelle111[[#This Row],[Menge kg Nges]]/1000</f>
        <v>19.366709999999998</v>
      </c>
      <c r="L9033" s="1">
        <f>Tabelle111[[#This Row],[Menge kg P2O5]]/1000</f>
        <v>9.1120800000000006</v>
      </c>
      <c r="M9033" s="1">
        <f>Tabelle111[[#This Row],[Menge t Nges]]/Tabelle111[[#This Row],[Anzahl Lieferscheine]]</f>
        <v>0.34583410714285712</v>
      </c>
      <c r="N9033" s="1">
        <f>Tabelle111[[#This Row],[Menge t P2O5]]/Tabelle111[[#This Row],[Anzahl Lieferscheine]]</f>
        <v>0.1627157142857143</v>
      </c>
    </row>
    <row r="9034" spans="1:14" x14ac:dyDescent="0.2">
      <c r="A9034" s="2" t="s">
        <v>37</v>
      </c>
      <c r="B9034" s="2" t="s">
        <v>42</v>
      </c>
      <c r="C9034" s="2" t="s">
        <v>6</v>
      </c>
      <c r="D9034" s="2" t="s">
        <v>15</v>
      </c>
      <c r="E9034" s="2" t="s">
        <v>17</v>
      </c>
      <c r="F9034" s="2" t="s">
        <v>61</v>
      </c>
      <c r="G9034" s="1">
        <v>144</v>
      </c>
      <c r="H9034" s="1">
        <v>72</v>
      </c>
      <c r="I9034" s="4">
        <v>1</v>
      </c>
      <c r="J9034" s="2" t="s">
        <v>73</v>
      </c>
      <c r="K9034" s="1">
        <f>Tabelle111[[#This Row],[Menge kg Nges]]/1000</f>
        <v>0.14399999999999999</v>
      </c>
      <c r="L9034" s="1">
        <f>Tabelle111[[#This Row],[Menge kg P2O5]]/1000</f>
        <v>7.1999999999999995E-2</v>
      </c>
      <c r="M9034" s="1">
        <f>Tabelle111[[#This Row],[Menge t Nges]]/Tabelle111[[#This Row],[Anzahl Lieferscheine]]</f>
        <v>0.14399999999999999</v>
      </c>
      <c r="N9034" s="1">
        <f>Tabelle111[[#This Row],[Menge t P2O5]]/Tabelle111[[#This Row],[Anzahl Lieferscheine]]</f>
        <v>7.1999999999999995E-2</v>
      </c>
    </row>
    <row r="9035" spans="1:14" x14ac:dyDescent="0.2">
      <c r="A9035" s="2" t="s">
        <v>37</v>
      </c>
      <c r="B9035" s="2" t="s">
        <v>42</v>
      </c>
      <c r="C9035" s="2" t="s">
        <v>6</v>
      </c>
      <c r="D9035" s="2" t="s">
        <v>15</v>
      </c>
      <c r="E9035" s="2" t="s">
        <v>18</v>
      </c>
      <c r="F9035" s="2" t="s">
        <v>61</v>
      </c>
      <c r="G9035" s="1">
        <v>772.8</v>
      </c>
      <c r="H9035" s="1">
        <v>625.6</v>
      </c>
      <c r="I9035" s="4">
        <v>2</v>
      </c>
      <c r="J9035" s="2" t="s">
        <v>73</v>
      </c>
      <c r="K9035" s="1">
        <f>Tabelle111[[#This Row],[Menge kg Nges]]/1000</f>
        <v>0.77279999999999993</v>
      </c>
      <c r="L9035" s="1">
        <f>Tabelle111[[#This Row],[Menge kg P2O5]]/1000</f>
        <v>0.62560000000000004</v>
      </c>
      <c r="M9035" s="1">
        <f>Tabelle111[[#This Row],[Menge t Nges]]/Tabelle111[[#This Row],[Anzahl Lieferscheine]]</f>
        <v>0.38639999999999997</v>
      </c>
      <c r="N9035" s="1">
        <f>Tabelle111[[#This Row],[Menge t P2O5]]/Tabelle111[[#This Row],[Anzahl Lieferscheine]]</f>
        <v>0.31280000000000002</v>
      </c>
    </row>
    <row r="9036" spans="1:14" x14ac:dyDescent="0.2">
      <c r="A9036" s="2" t="s">
        <v>37</v>
      </c>
      <c r="B9036" s="2" t="s">
        <v>42</v>
      </c>
      <c r="C9036" s="2" t="s">
        <v>6</v>
      </c>
      <c r="D9036" s="2" t="s">
        <v>15</v>
      </c>
      <c r="E9036" s="2" t="s">
        <v>21</v>
      </c>
      <c r="F9036" s="2" t="s">
        <v>61</v>
      </c>
      <c r="G9036" s="1">
        <v>477.8</v>
      </c>
      <c r="H9036" s="1">
        <v>263.39999999999998</v>
      </c>
      <c r="I9036" s="4">
        <v>2</v>
      </c>
      <c r="J9036" s="2" t="s">
        <v>73</v>
      </c>
      <c r="K9036" s="1">
        <f>Tabelle111[[#This Row],[Menge kg Nges]]/1000</f>
        <v>0.4778</v>
      </c>
      <c r="L9036" s="1">
        <f>Tabelle111[[#This Row],[Menge kg P2O5]]/1000</f>
        <v>0.26339999999999997</v>
      </c>
      <c r="M9036" s="1">
        <f>Tabelle111[[#This Row],[Menge t Nges]]/Tabelle111[[#This Row],[Anzahl Lieferscheine]]</f>
        <v>0.2389</v>
      </c>
      <c r="N9036" s="1">
        <f>Tabelle111[[#This Row],[Menge t P2O5]]/Tabelle111[[#This Row],[Anzahl Lieferscheine]]</f>
        <v>0.13169999999999998</v>
      </c>
    </row>
    <row r="9037" spans="1:14" x14ac:dyDescent="0.2">
      <c r="A9037" s="2" t="s">
        <v>37</v>
      </c>
      <c r="B9037" s="2" t="s">
        <v>42</v>
      </c>
      <c r="C9037" s="2" t="s">
        <v>6</v>
      </c>
      <c r="D9037" s="2" t="s">
        <v>15</v>
      </c>
      <c r="E9037" s="2" t="s">
        <v>24</v>
      </c>
      <c r="F9037" s="2" t="s">
        <v>61</v>
      </c>
      <c r="G9037" s="1">
        <v>567</v>
      </c>
      <c r="H9037" s="1">
        <v>525</v>
      </c>
      <c r="I9037" s="4">
        <v>1</v>
      </c>
      <c r="J9037" s="2" t="s">
        <v>73</v>
      </c>
      <c r="K9037" s="1">
        <f>Tabelle111[[#This Row],[Menge kg Nges]]/1000</f>
        <v>0.56699999999999995</v>
      </c>
      <c r="L9037" s="1">
        <f>Tabelle111[[#This Row],[Menge kg P2O5]]/1000</f>
        <v>0.52500000000000002</v>
      </c>
      <c r="M9037" s="1">
        <f>Tabelle111[[#This Row],[Menge t Nges]]/Tabelle111[[#This Row],[Anzahl Lieferscheine]]</f>
        <v>0.56699999999999995</v>
      </c>
      <c r="N9037" s="1">
        <f>Tabelle111[[#This Row],[Menge t P2O5]]/Tabelle111[[#This Row],[Anzahl Lieferscheine]]</f>
        <v>0.52500000000000002</v>
      </c>
    </row>
    <row r="9038" spans="1:14" x14ac:dyDescent="0.2">
      <c r="A9038" s="2" t="s">
        <v>37</v>
      </c>
      <c r="B9038" s="2" t="s">
        <v>42</v>
      </c>
      <c r="C9038" s="2" t="s">
        <v>25</v>
      </c>
      <c r="D9038" s="2" t="s">
        <v>25</v>
      </c>
      <c r="E9038" s="2" t="s">
        <v>26</v>
      </c>
      <c r="F9038" s="2" t="s">
        <v>61</v>
      </c>
      <c r="G9038" s="1">
        <v>650.55999999999995</v>
      </c>
      <c r="H9038" s="1">
        <v>363.28</v>
      </c>
      <c r="I9038" s="4">
        <v>4</v>
      </c>
      <c r="J9038" s="2" t="s">
        <v>73</v>
      </c>
      <c r="K9038" s="1">
        <f>Tabelle111[[#This Row],[Menge kg Nges]]/1000</f>
        <v>0.65055999999999992</v>
      </c>
      <c r="L9038" s="1">
        <f>Tabelle111[[#This Row],[Menge kg P2O5]]/1000</f>
        <v>0.36327999999999999</v>
      </c>
      <c r="M9038" s="1">
        <f>Tabelle111[[#This Row],[Menge t Nges]]/Tabelle111[[#This Row],[Anzahl Lieferscheine]]</f>
        <v>0.16263999999999998</v>
      </c>
      <c r="N9038" s="1">
        <f>Tabelle111[[#This Row],[Menge t P2O5]]/Tabelle111[[#This Row],[Anzahl Lieferscheine]]</f>
        <v>9.0819999999999998E-2</v>
      </c>
    </row>
    <row r="9039" spans="1:14" x14ac:dyDescent="0.2">
      <c r="A9039" s="2" t="s">
        <v>37</v>
      </c>
      <c r="B9039" s="2" t="s">
        <v>42</v>
      </c>
      <c r="C9039" s="2" t="s">
        <v>63</v>
      </c>
      <c r="D9039" s="2" t="s">
        <v>63</v>
      </c>
      <c r="E9039" s="2" t="s">
        <v>63</v>
      </c>
      <c r="F9039" s="2" t="s">
        <v>61</v>
      </c>
      <c r="G9039" s="1">
        <v>291.25</v>
      </c>
      <c r="H9039" s="1">
        <v>266.25</v>
      </c>
      <c r="I9039" s="4">
        <v>1</v>
      </c>
      <c r="J9039" s="2" t="s">
        <v>73</v>
      </c>
      <c r="K9039" s="1">
        <f>Tabelle111[[#This Row],[Menge kg Nges]]/1000</f>
        <v>0.29125000000000001</v>
      </c>
      <c r="L9039" s="1">
        <f>Tabelle111[[#This Row],[Menge kg P2O5]]/1000</f>
        <v>0.26624999999999999</v>
      </c>
      <c r="M9039" s="1">
        <f>Tabelle111[[#This Row],[Menge t Nges]]/Tabelle111[[#This Row],[Anzahl Lieferscheine]]</f>
        <v>0.29125000000000001</v>
      </c>
      <c r="N9039" s="1">
        <f>Tabelle111[[#This Row],[Menge t P2O5]]/Tabelle111[[#This Row],[Anzahl Lieferscheine]]</f>
        <v>0.26624999999999999</v>
      </c>
    </row>
    <row r="9040" spans="1:14" x14ac:dyDescent="0.2">
      <c r="A9040" s="2" t="s">
        <v>38</v>
      </c>
      <c r="B9040" s="2" t="s">
        <v>32</v>
      </c>
      <c r="C9040" s="2" t="s">
        <v>25</v>
      </c>
      <c r="D9040" s="2" t="s">
        <v>25</v>
      </c>
      <c r="E9040" s="2" t="s">
        <v>26</v>
      </c>
      <c r="F9040" s="2" t="s">
        <v>61</v>
      </c>
      <c r="G9040" s="1">
        <v>1369.6</v>
      </c>
      <c r="H9040" s="1">
        <v>764.8</v>
      </c>
      <c r="I9040" s="4">
        <v>1</v>
      </c>
      <c r="J9040" s="2" t="s">
        <v>73</v>
      </c>
      <c r="K9040" s="1">
        <f>Tabelle111[[#This Row],[Menge kg Nges]]/1000</f>
        <v>1.3695999999999999</v>
      </c>
      <c r="L9040" s="1">
        <f>Tabelle111[[#This Row],[Menge kg P2O5]]/1000</f>
        <v>0.76479999999999992</v>
      </c>
      <c r="M9040" s="1">
        <f>Tabelle111[[#This Row],[Menge t Nges]]/Tabelle111[[#This Row],[Anzahl Lieferscheine]]</f>
        <v>1.3695999999999999</v>
      </c>
      <c r="N9040" s="1">
        <f>Tabelle111[[#This Row],[Menge t P2O5]]/Tabelle111[[#This Row],[Anzahl Lieferscheine]]</f>
        <v>0.76479999999999992</v>
      </c>
    </row>
    <row r="9041" spans="1:14" x14ac:dyDescent="0.2">
      <c r="A9041" s="2" t="s">
        <v>38</v>
      </c>
      <c r="B9041" s="2" t="s">
        <v>37</v>
      </c>
      <c r="C9041" s="2" t="s">
        <v>25</v>
      </c>
      <c r="D9041" s="2" t="s">
        <v>25</v>
      </c>
      <c r="E9041" s="2" t="s">
        <v>26</v>
      </c>
      <c r="F9041" s="2" t="s">
        <v>61</v>
      </c>
      <c r="G9041" s="1">
        <v>171.2</v>
      </c>
      <c r="H9041" s="1">
        <v>95.6</v>
      </c>
      <c r="I9041" s="4">
        <v>1</v>
      </c>
      <c r="J9041" s="2" t="s">
        <v>73</v>
      </c>
      <c r="K9041" s="1">
        <f>Tabelle111[[#This Row],[Menge kg Nges]]/1000</f>
        <v>0.17119999999999999</v>
      </c>
      <c r="L9041" s="1">
        <f>Tabelle111[[#This Row],[Menge kg P2O5]]/1000</f>
        <v>9.5599999999999991E-2</v>
      </c>
      <c r="M9041" s="1">
        <f>Tabelle111[[#This Row],[Menge t Nges]]/Tabelle111[[#This Row],[Anzahl Lieferscheine]]</f>
        <v>0.17119999999999999</v>
      </c>
      <c r="N9041" s="1">
        <f>Tabelle111[[#This Row],[Menge t P2O5]]/Tabelle111[[#This Row],[Anzahl Lieferscheine]]</f>
        <v>9.5599999999999991E-2</v>
      </c>
    </row>
    <row r="9042" spans="1:14" x14ac:dyDescent="0.2">
      <c r="A9042" s="2" t="s">
        <v>38</v>
      </c>
      <c r="B9042" s="2" t="s">
        <v>38</v>
      </c>
      <c r="C9042" s="2" t="s">
        <v>6</v>
      </c>
      <c r="D9042" s="2" t="s">
        <v>7</v>
      </c>
      <c r="E9042" s="2" t="s">
        <v>8</v>
      </c>
      <c r="F9042" s="2" t="s">
        <v>61</v>
      </c>
      <c r="G9042" s="1">
        <v>91208.150000000009</v>
      </c>
      <c r="H9042" s="1">
        <v>32536.149999999991</v>
      </c>
      <c r="I9042" s="4">
        <v>80</v>
      </c>
      <c r="J9042" s="2" t="s">
        <v>73</v>
      </c>
      <c r="K9042" s="1">
        <f>Tabelle111[[#This Row],[Menge kg Nges]]/1000</f>
        <v>91.208150000000003</v>
      </c>
      <c r="L9042" s="1">
        <f>Tabelle111[[#This Row],[Menge kg P2O5]]/1000</f>
        <v>32.536149999999992</v>
      </c>
      <c r="M9042" s="1">
        <f>Tabelle111[[#This Row],[Menge t Nges]]/Tabelle111[[#This Row],[Anzahl Lieferscheine]]</f>
        <v>1.140101875</v>
      </c>
      <c r="N9042" s="1">
        <f>Tabelle111[[#This Row],[Menge t P2O5]]/Tabelle111[[#This Row],[Anzahl Lieferscheine]]</f>
        <v>0.40670187499999988</v>
      </c>
    </row>
    <row r="9043" spans="1:14" x14ac:dyDescent="0.2">
      <c r="A9043" s="2" t="s">
        <v>38</v>
      </c>
      <c r="B9043" s="2" t="s">
        <v>38</v>
      </c>
      <c r="C9043" s="2" t="s">
        <v>6</v>
      </c>
      <c r="D9043" s="2" t="s">
        <v>7</v>
      </c>
      <c r="E9043" s="2" t="s">
        <v>9</v>
      </c>
      <c r="F9043" s="2" t="s">
        <v>61</v>
      </c>
      <c r="G9043" s="1">
        <v>10498.399999999998</v>
      </c>
      <c r="H9043" s="1">
        <v>4731.2000000000007</v>
      </c>
      <c r="I9043" s="4">
        <v>34</v>
      </c>
      <c r="J9043" s="2" t="s">
        <v>73</v>
      </c>
      <c r="K9043" s="1">
        <f>Tabelle111[[#This Row],[Menge kg Nges]]/1000</f>
        <v>10.498399999999998</v>
      </c>
      <c r="L9043" s="1">
        <f>Tabelle111[[#This Row],[Menge kg P2O5]]/1000</f>
        <v>4.7312000000000003</v>
      </c>
      <c r="M9043" s="1">
        <f>Tabelle111[[#This Row],[Menge t Nges]]/Tabelle111[[#This Row],[Anzahl Lieferscheine]]</f>
        <v>0.30877647058823526</v>
      </c>
      <c r="N9043" s="1">
        <f>Tabelle111[[#This Row],[Menge t P2O5]]/Tabelle111[[#This Row],[Anzahl Lieferscheine]]</f>
        <v>0.13915294117647059</v>
      </c>
    </row>
    <row r="9044" spans="1:14" x14ac:dyDescent="0.2">
      <c r="A9044" s="2" t="s">
        <v>38</v>
      </c>
      <c r="B9044" s="2" t="s">
        <v>38</v>
      </c>
      <c r="C9044" s="2" t="s">
        <v>6</v>
      </c>
      <c r="D9044" s="2" t="s">
        <v>7</v>
      </c>
      <c r="E9044" s="2" t="s">
        <v>10</v>
      </c>
      <c r="F9044" s="2" t="s">
        <v>61</v>
      </c>
      <c r="G9044" s="1">
        <v>5700.14</v>
      </c>
      <c r="H9044" s="1">
        <v>2112.59</v>
      </c>
      <c r="I9044" s="4">
        <v>24</v>
      </c>
      <c r="J9044" s="2" t="s">
        <v>73</v>
      </c>
      <c r="K9044" s="1">
        <f>Tabelle111[[#This Row],[Menge kg Nges]]/1000</f>
        <v>5.7001400000000002</v>
      </c>
      <c r="L9044" s="1">
        <f>Tabelle111[[#This Row],[Menge kg P2O5]]/1000</f>
        <v>2.11259</v>
      </c>
      <c r="M9044" s="1">
        <f>Tabelle111[[#This Row],[Menge t Nges]]/Tabelle111[[#This Row],[Anzahl Lieferscheine]]</f>
        <v>0.23750583333333333</v>
      </c>
      <c r="N9044" s="1">
        <f>Tabelle111[[#This Row],[Menge t P2O5]]/Tabelle111[[#This Row],[Anzahl Lieferscheine]]</f>
        <v>8.8024583333333337E-2</v>
      </c>
    </row>
    <row r="9045" spans="1:14" x14ac:dyDescent="0.2">
      <c r="A9045" s="2" t="s">
        <v>38</v>
      </c>
      <c r="B9045" s="2" t="s">
        <v>38</v>
      </c>
      <c r="C9045" s="2" t="s">
        <v>6</v>
      </c>
      <c r="D9045" s="2" t="s">
        <v>7</v>
      </c>
      <c r="E9045" s="2" t="s">
        <v>11</v>
      </c>
      <c r="F9045" s="2" t="s">
        <v>61</v>
      </c>
      <c r="G9045" s="1">
        <v>4453.1000000000004</v>
      </c>
      <c r="H9045" s="1">
        <v>2689.7800000000007</v>
      </c>
      <c r="I9045" s="4">
        <v>16</v>
      </c>
      <c r="J9045" s="2" t="s">
        <v>73</v>
      </c>
      <c r="K9045" s="1">
        <f>Tabelle111[[#This Row],[Menge kg Nges]]/1000</f>
        <v>4.4531000000000001</v>
      </c>
      <c r="L9045" s="1">
        <f>Tabelle111[[#This Row],[Menge kg P2O5]]/1000</f>
        <v>2.6897800000000007</v>
      </c>
      <c r="M9045" s="1">
        <f>Tabelle111[[#This Row],[Menge t Nges]]/Tabelle111[[#This Row],[Anzahl Lieferscheine]]</f>
        <v>0.27831875</v>
      </c>
      <c r="N9045" s="1">
        <f>Tabelle111[[#This Row],[Menge t P2O5]]/Tabelle111[[#This Row],[Anzahl Lieferscheine]]</f>
        <v>0.16811125000000005</v>
      </c>
    </row>
    <row r="9046" spans="1:14" x14ac:dyDescent="0.2">
      <c r="A9046" s="2" t="s">
        <v>38</v>
      </c>
      <c r="B9046" s="2" t="s">
        <v>38</v>
      </c>
      <c r="C9046" s="2" t="s">
        <v>6</v>
      </c>
      <c r="D9046" s="2" t="s">
        <v>7</v>
      </c>
      <c r="E9046" s="2" t="s">
        <v>12</v>
      </c>
      <c r="F9046" s="2" t="s">
        <v>61</v>
      </c>
      <c r="G9046" s="1">
        <v>24767.7</v>
      </c>
      <c r="H9046" s="1">
        <v>10839.339999999998</v>
      </c>
      <c r="I9046" s="4">
        <v>36</v>
      </c>
      <c r="J9046" s="2" t="s">
        <v>73</v>
      </c>
      <c r="K9046" s="1">
        <f>Tabelle111[[#This Row],[Menge kg Nges]]/1000</f>
        <v>24.767700000000001</v>
      </c>
      <c r="L9046" s="1">
        <f>Tabelle111[[#This Row],[Menge kg P2O5]]/1000</f>
        <v>10.839339999999998</v>
      </c>
      <c r="M9046" s="1">
        <f>Tabelle111[[#This Row],[Menge t Nges]]/Tabelle111[[#This Row],[Anzahl Lieferscheine]]</f>
        <v>0.68799166666666667</v>
      </c>
      <c r="N9046" s="1">
        <f>Tabelle111[[#This Row],[Menge t P2O5]]/Tabelle111[[#This Row],[Anzahl Lieferscheine]]</f>
        <v>0.30109277777777771</v>
      </c>
    </row>
    <row r="9047" spans="1:14" x14ac:dyDescent="0.2">
      <c r="A9047" s="2" t="s">
        <v>38</v>
      </c>
      <c r="B9047" s="2" t="s">
        <v>38</v>
      </c>
      <c r="C9047" s="2" t="s">
        <v>6</v>
      </c>
      <c r="D9047" s="2" t="s">
        <v>7</v>
      </c>
      <c r="E9047" s="2" t="s">
        <v>13</v>
      </c>
      <c r="F9047" s="2" t="s">
        <v>61</v>
      </c>
      <c r="G9047" s="1">
        <v>5561.8000000000011</v>
      </c>
      <c r="H9047" s="1">
        <v>3216</v>
      </c>
      <c r="I9047" s="4">
        <v>14</v>
      </c>
      <c r="J9047" s="2" t="s">
        <v>73</v>
      </c>
      <c r="K9047" s="1">
        <f>Tabelle111[[#This Row],[Menge kg Nges]]/1000</f>
        <v>5.5618000000000007</v>
      </c>
      <c r="L9047" s="1">
        <f>Tabelle111[[#This Row],[Menge kg P2O5]]/1000</f>
        <v>3.2160000000000002</v>
      </c>
      <c r="M9047" s="1">
        <f>Tabelle111[[#This Row],[Menge t Nges]]/Tabelle111[[#This Row],[Anzahl Lieferscheine]]</f>
        <v>0.39727142857142861</v>
      </c>
      <c r="N9047" s="1">
        <f>Tabelle111[[#This Row],[Menge t P2O5]]/Tabelle111[[#This Row],[Anzahl Lieferscheine]]</f>
        <v>0.22971428571428573</v>
      </c>
    </row>
    <row r="9048" spans="1:14" x14ac:dyDescent="0.2">
      <c r="A9048" s="2" t="s">
        <v>38</v>
      </c>
      <c r="B9048" s="2" t="s">
        <v>38</v>
      </c>
      <c r="C9048" s="2" t="s">
        <v>6</v>
      </c>
      <c r="D9048" s="2" t="s">
        <v>7</v>
      </c>
      <c r="E9048" s="2" t="s">
        <v>14</v>
      </c>
      <c r="F9048" s="2" t="s">
        <v>61</v>
      </c>
      <c r="G9048" s="1">
        <v>14371.490000000002</v>
      </c>
      <c r="H9048" s="1">
        <v>6702.4800000000005</v>
      </c>
      <c r="I9048" s="4">
        <v>34</v>
      </c>
      <c r="J9048" s="2" t="s">
        <v>73</v>
      </c>
      <c r="K9048" s="1">
        <f>Tabelle111[[#This Row],[Menge kg Nges]]/1000</f>
        <v>14.371490000000001</v>
      </c>
      <c r="L9048" s="1">
        <f>Tabelle111[[#This Row],[Menge kg P2O5]]/1000</f>
        <v>6.7024800000000004</v>
      </c>
      <c r="M9048" s="1">
        <f>Tabelle111[[#This Row],[Menge t Nges]]/Tabelle111[[#This Row],[Anzahl Lieferscheine]]</f>
        <v>0.42269088235294122</v>
      </c>
      <c r="N9048" s="1">
        <f>Tabelle111[[#This Row],[Menge t P2O5]]/Tabelle111[[#This Row],[Anzahl Lieferscheine]]</f>
        <v>0.19713176470588237</v>
      </c>
    </row>
    <row r="9049" spans="1:14" x14ac:dyDescent="0.2">
      <c r="A9049" s="2" t="s">
        <v>38</v>
      </c>
      <c r="B9049" s="2" t="s">
        <v>38</v>
      </c>
      <c r="C9049" s="2" t="s">
        <v>6</v>
      </c>
      <c r="D9049" s="2" t="s">
        <v>15</v>
      </c>
      <c r="E9049" s="2" t="s">
        <v>8</v>
      </c>
      <c r="F9049" s="2" t="s">
        <v>61</v>
      </c>
      <c r="G9049" s="1">
        <v>5676.72</v>
      </c>
      <c r="H9049" s="1">
        <v>2498.2800000000002</v>
      </c>
      <c r="I9049" s="4">
        <v>8</v>
      </c>
      <c r="J9049" s="2" t="s">
        <v>73</v>
      </c>
      <c r="K9049" s="1">
        <f>Tabelle111[[#This Row],[Menge kg Nges]]/1000</f>
        <v>5.6767200000000004</v>
      </c>
      <c r="L9049" s="1">
        <f>Tabelle111[[#This Row],[Menge kg P2O5]]/1000</f>
        <v>2.4982800000000003</v>
      </c>
      <c r="M9049" s="1">
        <f>Tabelle111[[#This Row],[Menge t Nges]]/Tabelle111[[#This Row],[Anzahl Lieferscheine]]</f>
        <v>0.70959000000000005</v>
      </c>
      <c r="N9049" s="1">
        <f>Tabelle111[[#This Row],[Menge t P2O5]]/Tabelle111[[#This Row],[Anzahl Lieferscheine]]</f>
        <v>0.31228500000000003</v>
      </c>
    </row>
    <row r="9050" spans="1:14" x14ac:dyDescent="0.2">
      <c r="A9050" s="2" t="s">
        <v>38</v>
      </c>
      <c r="B9050" s="2" t="s">
        <v>38</v>
      </c>
      <c r="C9050" s="2" t="s">
        <v>6</v>
      </c>
      <c r="D9050" s="2" t="s">
        <v>15</v>
      </c>
      <c r="E9050" s="2" t="s">
        <v>17</v>
      </c>
      <c r="F9050" s="2" t="s">
        <v>61</v>
      </c>
      <c r="G9050" s="1">
        <v>1074</v>
      </c>
      <c r="H9050" s="1">
        <v>537</v>
      </c>
      <c r="I9050" s="4">
        <v>7</v>
      </c>
      <c r="J9050" s="2" t="s">
        <v>73</v>
      </c>
      <c r="K9050" s="1">
        <f>Tabelle111[[#This Row],[Menge kg Nges]]/1000</f>
        <v>1.0740000000000001</v>
      </c>
      <c r="L9050" s="1">
        <f>Tabelle111[[#This Row],[Menge kg P2O5]]/1000</f>
        <v>0.53700000000000003</v>
      </c>
      <c r="M9050" s="1">
        <f>Tabelle111[[#This Row],[Menge t Nges]]/Tabelle111[[#This Row],[Anzahl Lieferscheine]]</f>
        <v>0.15342857142857144</v>
      </c>
      <c r="N9050" s="1">
        <f>Tabelle111[[#This Row],[Menge t P2O5]]/Tabelle111[[#This Row],[Anzahl Lieferscheine]]</f>
        <v>7.6714285714285721E-2</v>
      </c>
    </row>
    <row r="9051" spans="1:14" x14ac:dyDescent="0.2">
      <c r="A9051" s="2" t="s">
        <v>38</v>
      </c>
      <c r="B9051" s="2" t="s">
        <v>38</v>
      </c>
      <c r="C9051" s="2" t="s">
        <v>6</v>
      </c>
      <c r="D9051" s="2" t="s">
        <v>15</v>
      </c>
      <c r="E9051" s="2" t="s">
        <v>35</v>
      </c>
      <c r="F9051" s="2" t="s">
        <v>61</v>
      </c>
      <c r="G9051" s="1">
        <v>310</v>
      </c>
      <c r="H9051" s="1">
        <v>240</v>
      </c>
      <c r="I9051" s="4">
        <v>1</v>
      </c>
      <c r="J9051" s="2" t="s">
        <v>73</v>
      </c>
      <c r="K9051" s="1">
        <f>Tabelle111[[#This Row],[Menge kg Nges]]/1000</f>
        <v>0.31</v>
      </c>
      <c r="L9051" s="1">
        <f>Tabelle111[[#This Row],[Menge kg P2O5]]/1000</f>
        <v>0.24</v>
      </c>
      <c r="M9051" s="1">
        <f>Tabelle111[[#This Row],[Menge t Nges]]/Tabelle111[[#This Row],[Anzahl Lieferscheine]]</f>
        <v>0.31</v>
      </c>
      <c r="N9051" s="1">
        <f>Tabelle111[[#This Row],[Menge t P2O5]]/Tabelle111[[#This Row],[Anzahl Lieferscheine]]</f>
        <v>0.24</v>
      </c>
    </row>
    <row r="9052" spans="1:14" x14ac:dyDescent="0.2">
      <c r="A9052" s="2" t="s">
        <v>38</v>
      </c>
      <c r="B9052" s="2" t="s">
        <v>38</v>
      </c>
      <c r="C9052" s="2" t="s">
        <v>6</v>
      </c>
      <c r="D9052" s="2" t="s">
        <v>15</v>
      </c>
      <c r="E9052" s="2" t="s">
        <v>18</v>
      </c>
      <c r="F9052" s="2" t="s">
        <v>61</v>
      </c>
      <c r="G9052" s="1">
        <v>8728</v>
      </c>
      <c r="H9052" s="1">
        <v>6571.52</v>
      </c>
      <c r="I9052" s="4">
        <v>13</v>
      </c>
      <c r="J9052" s="2" t="s">
        <v>73</v>
      </c>
      <c r="K9052" s="1">
        <f>Tabelle111[[#This Row],[Menge kg Nges]]/1000</f>
        <v>8.7279999999999998</v>
      </c>
      <c r="L9052" s="1">
        <f>Tabelle111[[#This Row],[Menge kg P2O5]]/1000</f>
        <v>6.5715200000000005</v>
      </c>
      <c r="M9052" s="1">
        <f>Tabelle111[[#This Row],[Menge t Nges]]/Tabelle111[[#This Row],[Anzahl Lieferscheine]]</f>
        <v>0.67138461538461536</v>
      </c>
      <c r="N9052" s="1">
        <f>Tabelle111[[#This Row],[Menge t P2O5]]/Tabelle111[[#This Row],[Anzahl Lieferscheine]]</f>
        <v>0.50550153846153845</v>
      </c>
    </row>
    <row r="9053" spans="1:14" x14ac:dyDescent="0.2">
      <c r="A9053" s="2" t="s">
        <v>38</v>
      </c>
      <c r="B9053" s="2" t="s">
        <v>38</v>
      </c>
      <c r="C9053" s="2" t="s">
        <v>6</v>
      </c>
      <c r="D9053" s="2" t="s">
        <v>15</v>
      </c>
      <c r="E9053" s="2" t="s">
        <v>19</v>
      </c>
      <c r="F9053" s="2" t="s">
        <v>61</v>
      </c>
      <c r="G9053" s="1">
        <v>415.6</v>
      </c>
      <c r="H9053" s="1">
        <v>295.2</v>
      </c>
      <c r="I9053" s="4">
        <v>1</v>
      </c>
      <c r="J9053" s="2" t="s">
        <v>73</v>
      </c>
      <c r="K9053" s="1">
        <f>Tabelle111[[#This Row],[Menge kg Nges]]/1000</f>
        <v>0.41560000000000002</v>
      </c>
      <c r="L9053" s="1">
        <f>Tabelle111[[#This Row],[Menge kg P2O5]]/1000</f>
        <v>0.29519999999999996</v>
      </c>
      <c r="M9053" s="1">
        <f>Tabelle111[[#This Row],[Menge t Nges]]/Tabelle111[[#This Row],[Anzahl Lieferscheine]]</f>
        <v>0.41560000000000002</v>
      </c>
      <c r="N9053" s="1">
        <f>Tabelle111[[#This Row],[Menge t P2O5]]/Tabelle111[[#This Row],[Anzahl Lieferscheine]]</f>
        <v>0.29519999999999996</v>
      </c>
    </row>
    <row r="9054" spans="1:14" x14ac:dyDescent="0.2">
      <c r="A9054" s="2" t="s">
        <v>38</v>
      </c>
      <c r="B9054" s="2" t="s">
        <v>38</v>
      </c>
      <c r="C9054" s="2" t="s">
        <v>6</v>
      </c>
      <c r="D9054" s="2" t="s">
        <v>15</v>
      </c>
      <c r="E9054" s="2" t="s">
        <v>20</v>
      </c>
      <c r="F9054" s="2" t="s">
        <v>61</v>
      </c>
      <c r="G9054" s="1">
        <v>3076.1600000000003</v>
      </c>
      <c r="H9054" s="1">
        <v>2370.16</v>
      </c>
      <c r="I9054" s="4">
        <v>12</v>
      </c>
      <c r="J9054" s="2" t="s">
        <v>73</v>
      </c>
      <c r="K9054" s="1">
        <f>Tabelle111[[#This Row],[Menge kg Nges]]/1000</f>
        <v>3.0761600000000002</v>
      </c>
      <c r="L9054" s="1">
        <f>Tabelle111[[#This Row],[Menge kg P2O5]]/1000</f>
        <v>2.3701599999999998</v>
      </c>
      <c r="M9054" s="1">
        <f>Tabelle111[[#This Row],[Menge t Nges]]/Tabelle111[[#This Row],[Anzahl Lieferscheine]]</f>
        <v>0.25634666666666667</v>
      </c>
      <c r="N9054" s="1">
        <f>Tabelle111[[#This Row],[Menge t P2O5]]/Tabelle111[[#This Row],[Anzahl Lieferscheine]]</f>
        <v>0.19751333333333332</v>
      </c>
    </row>
    <row r="9055" spans="1:14" x14ac:dyDescent="0.2">
      <c r="A9055" s="2" t="s">
        <v>38</v>
      </c>
      <c r="B9055" s="2" t="s">
        <v>38</v>
      </c>
      <c r="C9055" s="2" t="s">
        <v>6</v>
      </c>
      <c r="D9055" s="2" t="s">
        <v>15</v>
      </c>
      <c r="E9055" s="2" t="s">
        <v>21</v>
      </c>
      <c r="F9055" s="2" t="s">
        <v>61</v>
      </c>
      <c r="G9055" s="1">
        <v>8251.18</v>
      </c>
      <c r="H9055" s="1">
        <v>4375.7599999999993</v>
      </c>
      <c r="I9055" s="4">
        <v>23</v>
      </c>
      <c r="J9055" s="2" t="s">
        <v>73</v>
      </c>
      <c r="K9055" s="1">
        <f>Tabelle111[[#This Row],[Menge kg Nges]]/1000</f>
        <v>8.2511799999999997</v>
      </c>
      <c r="L9055" s="1">
        <f>Tabelle111[[#This Row],[Menge kg P2O5]]/1000</f>
        <v>4.3757599999999996</v>
      </c>
      <c r="M9055" s="1">
        <f>Tabelle111[[#This Row],[Menge t Nges]]/Tabelle111[[#This Row],[Anzahl Lieferscheine]]</f>
        <v>0.3587469565217391</v>
      </c>
      <c r="N9055" s="1">
        <f>Tabelle111[[#This Row],[Menge t P2O5]]/Tabelle111[[#This Row],[Anzahl Lieferscheine]]</f>
        <v>0.19025043478260867</v>
      </c>
    </row>
    <row r="9056" spans="1:14" x14ac:dyDescent="0.2">
      <c r="A9056" s="2" t="s">
        <v>38</v>
      </c>
      <c r="B9056" s="2" t="s">
        <v>38</v>
      </c>
      <c r="C9056" s="2" t="s">
        <v>6</v>
      </c>
      <c r="D9056" s="2" t="s">
        <v>15</v>
      </c>
      <c r="E9056" s="2" t="s">
        <v>9</v>
      </c>
      <c r="F9056" s="2" t="s">
        <v>61</v>
      </c>
      <c r="G9056" s="1">
        <v>6035.06</v>
      </c>
      <c r="H9056" s="1">
        <v>2724.55</v>
      </c>
      <c r="I9056" s="4">
        <v>9</v>
      </c>
      <c r="J9056" s="2" t="s">
        <v>73</v>
      </c>
      <c r="K9056" s="1">
        <f>Tabelle111[[#This Row],[Menge kg Nges]]/1000</f>
        <v>6.0350600000000005</v>
      </c>
      <c r="L9056" s="1">
        <f>Tabelle111[[#This Row],[Menge kg P2O5]]/1000</f>
        <v>2.7245500000000002</v>
      </c>
      <c r="M9056" s="1">
        <f>Tabelle111[[#This Row],[Menge t Nges]]/Tabelle111[[#This Row],[Anzahl Lieferscheine]]</f>
        <v>0.67056222222222228</v>
      </c>
      <c r="N9056" s="1">
        <f>Tabelle111[[#This Row],[Menge t P2O5]]/Tabelle111[[#This Row],[Anzahl Lieferscheine]]</f>
        <v>0.30272777777777782</v>
      </c>
    </row>
    <row r="9057" spans="1:14" x14ac:dyDescent="0.2">
      <c r="A9057" s="2" t="s">
        <v>38</v>
      </c>
      <c r="B9057" s="2" t="s">
        <v>38</v>
      </c>
      <c r="C9057" s="2" t="s">
        <v>6</v>
      </c>
      <c r="D9057" s="2" t="s">
        <v>15</v>
      </c>
      <c r="E9057" s="2" t="s">
        <v>10</v>
      </c>
      <c r="F9057" s="2" t="s">
        <v>61</v>
      </c>
      <c r="G9057" s="1">
        <v>15217.96</v>
      </c>
      <c r="H9057" s="1">
        <v>6236.2600000000011</v>
      </c>
      <c r="I9057" s="4">
        <v>21</v>
      </c>
      <c r="J9057" s="2" t="s">
        <v>73</v>
      </c>
      <c r="K9057" s="1">
        <f>Tabelle111[[#This Row],[Menge kg Nges]]/1000</f>
        <v>15.21796</v>
      </c>
      <c r="L9057" s="1">
        <f>Tabelle111[[#This Row],[Menge kg P2O5]]/1000</f>
        <v>6.2362600000000015</v>
      </c>
      <c r="M9057" s="1">
        <f>Tabelle111[[#This Row],[Menge t Nges]]/Tabelle111[[#This Row],[Anzahl Lieferscheine]]</f>
        <v>0.72466476190476192</v>
      </c>
      <c r="N9057" s="1">
        <f>Tabelle111[[#This Row],[Menge t P2O5]]/Tabelle111[[#This Row],[Anzahl Lieferscheine]]</f>
        <v>0.29696476190476195</v>
      </c>
    </row>
    <row r="9058" spans="1:14" x14ac:dyDescent="0.2">
      <c r="A9058" s="2" t="s">
        <v>38</v>
      </c>
      <c r="B9058" s="2" t="s">
        <v>38</v>
      </c>
      <c r="C9058" s="2" t="s">
        <v>6</v>
      </c>
      <c r="D9058" s="2" t="s">
        <v>15</v>
      </c>
      <c r="E9058" s="2" t="s">
        <v>23</v>
      </c>
      <c r="F9058" s="2" t="s">
        <v>61</v>
      </c>
      <c r="G9058" s="1">
        <v>61.5</v>
      </c>
      <c r="H9058" s="1">
        <v>27.75</v>
      </c>
      <c r="I9058" s="4">
        <v>1</v>
      </c>
      <c r="J9058" s="2" t="s">
        <v>73</v>
      </c>
      <c r="K9058" s="1">
        <f>Tabelle111[[#This Row],[Menge kg Nges]]/1000</f>
        <v>6.1499999999999999E-2</v>
      </c>
      <c r="L9058" s="1">
        <f>Tabelle111[[#This Row],[Menge kg P2O5]]/1000</f>
        <v>2.775E-2</v>
      </c>
      <c r="M9058" s="1">
        <f>Tabelle111[[#This Row],[Menge t Nges]]/Tabelle111[[#This Row],[Anzahl Lieferscheine]]</f>
        <v>6.1499999999999999E-2</v>
      </c>
      <c r="N9058" s="1">
        <f>Tabelle111[[#This Row],[Menge t P2O5]]/Tabelle111[[#This Row],[Anzahl Lieferscheine]]</f>
        <v>2.775E-2</v>
      </c>
    </row>
    <row r="9059" spans="1:14" x14ac:dyDescent="0.2">
      <c r="A9059" s="2" t="s">
        <v>38</v>
      </c>
      <c r="B9059" s="2" t="s">
        <v>38</v>
      </c>
      <c r="C9059" s="2" t="s">
        <v>6</v>
      </c>
      <c r="D9059" s="2" t="s">
        <v>15</v>
      </c>
      <c r="E9059" s="2" t="s">
        <v>12</v>
      </c>
      <c r="F9059" s="2" t="s">
        <v>61</v>
      </c>
      <c r="G9059" s="1">
        <v>414.96</v>
      </c>
      <c r="H9059" s="1">
        <v>372.4</v>
      </c>
      <c r="I9059" s="4">
        <v>1</v>
      </c>
      <c r="J9059" s="2" t="s">
        <v>73</v>
      </c>
      <c r="K9059" s="1">
        <f>Tabelle111[[#This Row],[Menge kg Nges]]/1000</f>
        <v>0.41496</v>
      </c>
      <c r="L9059" s="1">
        <f>Tabelle111[[#This Row],[Menge kg P2O5]]/1000</f>
        <v>0.37239999999999995</v>
      </c>
      <c r="M9059" s="1">
        <f>Tabelle111[[#This Row],[Menge t Nges]]/Tabelle111[[#This Row],[Anzahl Lieferscheine]]</f>
        <v>0.41496</v>
      </c>
      <c r="N9059" s="1">
        <f>Tabelle111[[#This Row],[Menge t P2O5]]/Tabelle111[[#This Row],[Anzahl Lieferscheine]]</f>
        <v>0.37239999999999995</v>
      </c>
    </row>
    <row r="9060" spans="1:14" x14ac:dyDescent="0.2">
      <c r="A9060" s="2" t="s">
        <v>38</v>
      </c>
      <c r="B9060" s="2" t="s">
        <v>38</v>
      </c>
      <c r="C9060" s="2" t="s">
        <v>25</v>
      </c>
      <c r="D9060" s="2" t="s">
        <v>25</v>
      </c>
      <c r="E9060" s="2" t="s">
        <v>26</v>
      </c>
      <c r="F9060" s="2" t="s">
        <v>61</v>
      </c>
      <c r="G9060" s="1">
        <v>108329.36999999997</v>
      </c>
      <c r="H9060" s="1">
        <v>43392.13</v>
      </c>
      <c r="I9060" s="4">
        <v>195</v>
      </c>
      <c r="J9060" s="2" t="s">
        <v>73</v>
      </c>
      <c r="K9060" s="1">
        <f>Tabelle111[[#This Row],[Menge kg Nges]]/1000</f>
        <v>108.32936999999997</v>
      </c>
      <c r="L9060" s="1">
        <f>Tabelle111[[#This Row],[Menge kg P2O5]]/1000</f>
        <v>43.392129999999995</v>
      </c>
      <c r="M9060" s="1">
        <f>Tabelle111[[#This Row],[Menge t Nges]]/Tabelle111[[#This Row],[Anzahl Lieferscheine]]</f>
        <v>0.55553523076923061</v>
      </c>
      <c r="N9060" s="1">
        <f>Tabelle111[[#This Row],[Menge t P2O5]]/Tabelle111[[#This Row],[Anzahl Lieferscheine]]</f>
        <v>0.22252374358974356</v>
      </c>
    </row>
    <row r="9061" spans="1:14" x14ac:dyDescent="0.2">
      <c r="A9061" s="2" t="s">
        <v>38</v>
      </c>
      <c r="B9061" s="2" t="s">
        <v>38</v>
      </c>
      <c r="C9061" s="2" t="s">
        <v>63</v>
      </c>
      <c r="D9061" s="2" t="s">
        <v>63</v>
      </c>
      <c r="E9061" s="2" t="s">
        <v>63</v>
      </c>
      <c r="F9061" s="2" t="s">
        <v>61</v>
      </c>
      <c r="G9061" s="1">
        <v>182</v>
      </c>
      <c r="H9061" s="1">
        <v>180</v>
      </c>
      <c r="I9061" s="4">
        <v>1</v>
      </c>
      <c r="J9061" s="2" t="s">
        <v>73</v>
      </c>
      <c r="K9061" s="1">
        <f>Tabelle111[[#This Row],[Menge kg Nges]]/1000</f>
        <v>0.182</v>
      </c>
      <c r="L9061" s="1">
        <f>Tabelle111[[#This Row],[Menge kg P2O5]]/1000</f>
        <v>0.18</v>
      </c>
      <c r="M9061" s="1">
        <f>Tabelle111[[#This Row],[Menge t Nges]]/Tabelle111[[#This Row],[Anzahl Lieferscheine]]</f>
        <v>0.182</v>
      </c>
      <c r="N9061" s="1">
        <f>Tabelle111[[#This Row],[Menge t P2O5]]/Tabelle111[[#This Row],[Anzahl Lieferscheine]]</f>
        <v>0.18</v>
      </c>
    </row>
    <row r="9062" spans="1:14" x14ac:dyDescent="0.2">
      <c r="A9062" s="2" t="s">
        <v>38</v>
      </c>
      <c r="B9062" s="2" t="s">
        <v>40</v>
      </c>
      <c r="C9062" s="2" t="s">
        <v>6</v>
      </c>
      <c r="D9062" s="2" t="s">
        <v>7</v>
      </c>
      <c r="E9062" s="2" t="s">
        <v>8</v>
      </c>
      <c r="F9062" s="2" t="s">
        <v>61</v>
      </c>
      <c r="G9062" s="1">
        <v>3287</v>
      </c>
      <c r="H9062" s="1">
        <v>1182.5</v>
      </c>
      <c r="I9062" s="4">
        <v>2</v>
      </c>
      <c r="J9062" s="2" t="s">
        <v>73</v>
      </c>
      <c r="K9062" s="1">
        <f>Tabelle111[[#This Row],[Menge kg Nges]]/1000</f>
        <v>3.2869999999999999</v>
      </c>
      <c r="L9062" s="1">
        <f>Tabelle111[[#This Row],[Menge kg P2O5]]/1000</f>
        <v>1.1825000000000001</v>
      </c>
      <c r="M9062" s="1">
        <f>Tabelle111[[#This Row],[Menge t Nges]]/Tabelle111[[#This Row],[Anzahl Lieferscheine]]</f>
        <v>1.6435</v>
      </c>
      <c r="N9062" s="1">
        <f>Tabelle111[[#This Row],[Menge t P2O5]]/Tabelle111[[#This Row],[Anzahl Lieferscheine]]</f>
        <v>0.59125000000000005</v>
      </c>
    </row>
    <row r="9063" spans="1:14" x14ac:dyDescent="0.2">
      <c r="A9063" s="2" t="s">
        <v>38</v>
      </c>
      <c r="B9063" s="2" t="s">
        <v>40</v>
      </c>
      <c r="C9063" s="2" t="s">
        <v>6</v>
      </c>
      <c r="D9063" s="2" t="s">
        <v>7</v>
      </c>
      <c r="E9063" s="2" t="s">
        <v>9</v>
      </c>
      <c r="F9063" s="2" t="s">
        <v>61</v>
      </c>
      <c r="G9063" s="1">
        <v>390</v>
      </c>
      <c r="H9063" s="1">
        <v>170</v>
      </c>
      <c r="I9063" s="4">
        <v>1</v>
      </c>
      <c r="J9063" s="2" t="s">
        <v>73</v>
      </c>
      <c r="K9063" s="1">
        <f>Tabelle111[[#This Row],[Menge kg Nges]]/1000</f>
        <v>0.39</v>
      </c>
      <c r="L9063" s="1">
        <f>Tabelle111[[#This Row],[Menge kg P2O5]]/1000</f>
        <v>0.17</v>
      </c>
      <c r="M9063" s="1">
        <f>Tabelle111[[#This Row],[Menge t Nges]]/Tabelle111[[#This Row],[Anzahl Lieferscheine]]</f>
        <v>0.39</v>
      </c>
      <c r="N9063" s="1">
        <f>Tabelle111[[#This Row],[Menge t P2O5]]/Tabelle111[[#This Row],[Anzahl Lieferscheine]]</f>
        <v>0.17</v>
      </c>
    </row>
    <row r="9064" spans="1:14" x14ac:dyDescent="0.2">
      <c r="A9064" s="2" t="s">
        <v>38</v>
      </c>
      <c r="B9064" s="2" t="s">
        <v>40</v>
      </c>
      <c r="C9064" s="2" t="s">
        <v>6</v>
      </c>
      <c r="D9064" s="2" t="s">
        <v>7</v>
      </c>
      <c r="E9064" s="2" t="s">
        <v>12</v>
      </c>
      <c r="F9064" s="2" t="s">
        <v>61</v>
      </c>
      <c r="G9064" s="1">
        <v>3920.4</v>
      </c>
      <c r="H9064" s="1">
        <v>1425.6</v>
      </c>
      <c r="I9064" s="4">
        <v>7</v>
      </c>
      <c r="J9064" s="2" t="s">
        <v>73</v>
      </c>
      <c r="K9064" s="1">
        <f>Tabelle111[[#This Row],[Menge kg Nges]]/1000</f>
        <v>3.9203999999999999</v>
      </c>
      <c r="L9064" s="1">
        <f>Tabelle111[[#This Row],[Menge kg P2O5]]/1000</f>
        <v>1.4256</v>
      </c>
      <c r="M9064" s="1">
        <f>Tabelle111[[#This Row],[Menge t Nges]]/Tabelle111[[#This Row],[Anzahl Lieferscheine]]</f>
        <v>0.56005714285714281</v>
      </c>
      <c r="N9064" s="1">
        <f>Tabelle111[[#This Row],[Menge t P2O5]]/Tabelle111[[#This Row],[Anzahl Lieferscheine]]</f>
        <v>0.20365714285714284</v>
      </c>
    </row>
    <row r="9065" spans="1:14" x14ac:dyDescent="0.2">
      <c r="A9065" s="2" t="s">
        <v>38</v>
      </c>
      <c r="B9065" s="2" t="s">
        <v>40</v>
      </c>
      <c r="C9065" s="2" t="s">
        <v>6</v>
      </c>
      <c r="D9065" s="2" t="s">
        <v>15</v>
      </c>
      <c r="E9065" s="2" t="s">
        <v>9</v>
      </c>
      <c r="F9065" s="2" t="s">
        <v>61</v>
      </c>
      <c r="G9065" s="1">
        <v>236.6</v>
      </c>
      <c r="H9065" s="1">
        <v>157.5</v>
      </c>
      <c r="I9065" s="4">
        <v>1</v>
      </c>
      <c r="J9065" s="2" t="s">
        <v>73</v>
      </c>
      <c r="K9065" s="1">
        <f>Tabelle111[[#This Row],[Menge kg Nges]]/1000</f>
        <v>0.2366</v>
      </c>
      <c r="L9065" s="1">
        <f>Tabelle111[[#This Row],[Menge kg P2O5]]/1000</f>
        <v>0.1575</v>
      </c>
      <c r="M9065" s="1">
        <f>Tabelle111[[#This Row],[Menge t Nges]]/Tabelle111[[#This Row],[Anzahl Lieferscheine]]</f>
        <v>0.2366</v>
      </c>
      <c r="N9065" s="1">
        <f>Tabelle111[[#This Row],[Menge t P2O5]]/Tabelle111[[#This Row],[Anzahl Lieferscheine]]</f>
        <v>0.1575</v>
      </c>
    </row>
    <row r="9066" spans="1:14" x14ac:dyDescent="0.2">
      <c r="A9066" s="2" t="s">
        <v>38</v>
      </c>
      <c r="B9066" s="2" t="s">
        <v>40</v>
      </c>
      <c r="C9066" s="2" t="s">
        <v>6</v>
      </c>
      <c r="D9066" s="2" t="s">
        <v>15</v>
      </c>
      <c r="E9066" s="2" t="s">
        <v>12</v>
      </c>
      <c r="F9066" s="2" t="s">
        <v>61</v>
      </c>
      <c r="G9066" s="1">
        <v>2074.8000000000002</v>
      </c>
      <c r="H9066" s="1">
        <v>1862</v>
      </c>
      <c r="I9066" s="4">
        <v>1</v>
      </c>
      <c r="J9066" s="2" t="s">
        <v>73</v>
      </c>
      <c r="K9066" s="1">
        <f>Tabelle111[[#This Row],[Menge kg Nges]]/1000</f>
        <v>2.0748000000000002</v>
      </c>
      <c r="L9066" s="1">
        <f>Tabelle111[[#This Row],[Menge kg P2O5]]/1000</f>
        <v>1.8620000000000001</v>
      </c>
      <c r="M9066" s="1">
        <f>Tabelle111[[#This Row],[Menge t Nges]]/Tabelle111[[#This Row],[Anzahl Lieferscheine]]</f>
        <v>2.0748000000000002</v>
      </c>
      <c r="N9066" s="1">
        <f>Tabelle111[[#This Row],[Menge t P2O5]]/Tabelle111[[#This Row],[Anzahl Lieferscheine]]</f>
        <v>1.8620000000000001</v>
      </c>
    </row>
    <row r="9067" spans="1:14" x14ac:dyDescent="0.2">
      <c r="A9067" s="2" t="s">
        <v>38</v>
      </c>
      <c r="B9067" s="2" t="s">
        <v>40</v>
      </c>
      <c r="C9067" s="2" t="s">
        <v>25</v>
      </c>
      <c r="D9067" s="2" t="s">
        <v>25</v>
      </c>
      <c r="E9067" s="2" t="s">
        <v>26</v>
      </c>
      <c r="F9067" s="2" t="s">
        <v>61</v>
      </c>
      <c r="G9067" s="1">
        <v>4143.1799999999994</v>
      </c>
      <c r="H9067" s="1">
        <v>1411.1999999999998</v>
      </c>
      <c r="I9067" s="4">
        <v>8</v>
      </c>
      <c r="J9067" s="2" t="s">
        <v>73</v>
      </c>
      <c r="K9067" s="1">
        <f>Tabelle111[[#This Row],[Menge kg Nges]]/1000</f>
        <v>4.1431799999999992</v>
      </c>
      <c r="L9067" s="1">
        <f>Tabelle111[[#This Row],[Menge kg P2O5]]/1000</f>
        <v>1.4111999999999998</v>
      </c>
      <c r="M9067" s="1">
        <f>Tabelle111[[#This Row],[Menge t Nges]]/Tabelle111[[#This Row],[Anzahl Lieferscheine]]</f>
        <v>0.5178974999999999</v>
      </c>
      <c r="N9067" s="1">
        <f>Tabelle111[[#This Row],[Menge t P2O5]]/Tabelle111[[#This Row],[Anzahl Lieferscheine]]</f>
        <v>0.17639999999999997</v>
      </c>
    </row>
    <row r="9068" spans="1:14" x14ac:dyDescent="0.2">
      <c r="A9068" s="2" t="s">
        <v>38</v>
      </c>
      <c r="B9068" s="2" t="s">
        <v>42</v>
      </c>
      <c r="C9068" s="2" t="s">
        <v>6</v>
      </c>
      <c r="D9068" s="2" t="s">
        <v>7</v>
      </c>
      <c r="E9068" s="2" t="s">
        <v>13</v>
      </c>
      <c r="F9068" s="2" t="s">
        <v>61</v>
      </c>
      <c r="G9068" s="1">
        <v>1174.5</v>
      </c>
      <c r="H9068" s="1">
        <v>648</v>
      </c>
      <c r="I9068" s="4">
        <v>2</v>
      </c>
      <c r="J9068" s="2" t="s">
        <v>73</v>
      </c>
      <c r="K9068" s="1">
        <f>Tabelle111[[#This Row],[Menge kg Nges]]/1000</f>
        <v>1.1745000000000001</v>
      </c>
      <c r="L9068" s="1">
        <f>Tabelle111[[#This Row],[Menge kg P2O5]]/1000</f>
        <v>0.64800000000000002</v>
      </c>
      <c r="M9068" s="1">
        <f>Tabelle111[[#This Row],[Menge t Nges]]/Tabelle111[[#This Row],[Anzahl Lieferscheine]]</f>
        <v>0.58725000000000005</v>
      </c>
      <c r="N9068" s="1">
        <f>Tabelle111[[#This Row],[Menge t P2O5]]/Tabelle111[[#This Row],[Anzahl Lieferscheine]]</f>
        <v>0.32400000000000001</v>
      </c>
    </row>
    <row r="9069" spans="1:14" x14ac:dyDescent="0.2">
      <c r="A9069" s="2" t="s">
        <v>38</v>
      </c>
      <c r="B9069" s="2" t="s">
        <v>42</v>
      </c>
      <c r="C9069" s="2" t="s">
        <v>6</v>
      </c>
      <c r="D9069" s="2" t="s">
        <v>7</v>
      </c>
      <c r="E9069" s="2" t="s">
        <v>14</v>
      </c>
      <c r="F9069" s="2" t="s">
        <v>61</v>
      </c>
      <c r="G9069" s="1">
        <v>165.5</v>
      </c>
      <c r="H9069" s="1">
        <v>78.5</v>
      </c>
      <c r="I9069" s="4">
        <v>1</v>
      </c>
      <c r="J9069" s="2" t="s">
        <v>73</v>
      </c>
      <c r="K9069" s="1">
        <f>Tabelle111[[#This Row],[Menge kg Nges]]/1000</f>
        <v>0.16550000000000001</v>
      </c>
      <c r="L9069" s="1">
        <f>Tabelle111[[#This Row],[Menge kg P2O5]]/1000</f>
        <v>7.85E-2</v>
      </c>
      <c r="M9069" s="1">
        <f>Tabelle111[[#This Row],[Menge t Nges]]/Tabelle111[[#This Row],[Anzahl Lieferscheine]]</f>
        <v>0.16550000000000001</v>
      </c>
      <c r="N9069" s="1">
        <f>Tabelle111[[#This Row],[Menge t P2O5]]/Tabelle111[[#This Row],[Anzahl Lieferscheine]]</f>
        <v>7.85E-2</v>
      </c>
    </row>
    <row r="9070" spans="1:14" x14ac:dyDescent="0.2">
      <c r="A9070" s="2" t="s">
        <v>38</v>
      </c>
      <c r="B9070" s="2" t="s">
        <v>42</v>
      </c>
      <c r="C9070" s="2" t="s">
        <v>6</v>
      </c>
      <c r="D9070" s="2" t="s">
        <v>15</v>
      </c>
      <c r="E9070" s="2" t="s">
        <v>8</v>
      </c>
      <c r="F9070" s="2" t="s">
        <v>61</v>
      </c>
      <c r="G9070" s="1">
        <v>434</v>
      </c>
      <c r="H9070" s="1">
        <v>191</v>
      </c>
      <c r="I9070" s="4">
        <v>1</v>
      </c>
      <c r="J9070" s="2" t="s">
        <v>73</v>
      </c>
      <c r="K9070" s="1">
        <f>Tabelle111[[#This Row],[Menge kg Nges]]/1000</f>
        <v>0.434</v>
      </c>
      <c r="L9070" s="1">
        <f>Tabelle111[[#This Row],[Menge kg P2O5]]/1000</f>
        <v>0.191</v>
      </c>
      <c r="M9070" s="1">
        <f>Tabelle111[[#This Row],[Menge t Nges]]/Tabelle111[[#This Row],[Anzahl Lieferscheine]]</f>
        <v>0.434</v>
      </c>
      <c r="N9070" s="1">
        <f>Tabelle111[[#This Row],[Menge t P2O5]]/Tabelle111[[#This Row],[Anzahl Lieferscheine]]</f>
        <v>0.191</v>
      </c>
    </row>
    <row r="9071" spans="1:14" x14ac:dyDescent="0.2">
      <c r="A9071" s="2" t="s">
        <v>38</v>
      </c>
      <c r="B9071" s="2" t="s">
        <v>42</v>
      </c>
      <c r="C9071" s="2" t="s">
        <v>6</v>
      </c>
      <c r="D9071" s="2" t="s">
        <v>15</v>
      </c>
      <c r="E9071" s="2" t="s">
        <v>20</v>
      </c>
      <c r="F9071" s="2" t="s">
        <v>61</v>
      </c>
      <c r="G9071" s="1">
        <v>102</v>
      </c>
      <c r="H9071" s="1">
        <v>75</v>
      </c>
      <c r="I9071" s="4">
        <v>1</v>
      </c>
      <c r="J9071" s="2" t="s">
        <v>73</v>
      </c>
      <c r="K9071" s="1">
        <f>Tabelle111[[#This Row],[Menge kg Nges]]/1000</f>
        <v>0.10199999999999999</v>
      </c>
      <c r="L9071" s="1">
        <f>Tabelle111[[#This Row],[Menge kg P2O5]]/1000</f>
        <v>7.4999999999999997E-2</v>
      </c>
      <c r="M9071" s="1">
        <f>Tabelle111[[#This Row],[Menge t Nges]]/Tabelle111[[#This Row],[Anzahl Lieferscheine]]</f>
        <v>0.10199999999999999</v>
      </c>
      <c r="N9071" s="1">
        <f>Tabelle111[[#This Row],[Menge t P2O5]]/Tabelle111[[#This Row],[Anzahl Lieferscheine]]</f>
        <v>7.4999999999999997E-2</v>
      </c>
    </row>
    <row r="9072" spans="1:14" x14ac:dyDescent="0.2">
      <c r="A9072" s="2" t="s">
        <v>38</v>
      </c>
      <c r="B9072" s="2" t="s">
        <v>42</v>
      </c>
      <c r="C9072" s="2" t="s">
        <v>25</v>
      </c>
      <c r="D9072" s="2" t="s">
        <v>25</v>
      </c>
      <c r="E9072" s="2" t="s">
        <v>26</v>
      </c>
      <c r="F9072" s="2" t="s">
        <v>61</v>
      </c>
      <c r="G9072" s="1">
        <v>12936.119999999999</v>
      </c>
      <c r="H9072" s="1">
        <v>4859</v>
      </c>
      <c r="I9072" s="4">
        <v>26</v>
      </c>
      <c r="J9072" s="2" t="s">
        <v>73</v>
      </c>
      <c r="K9072" s="1">
        <f>Tabelle111[[#This Row],[Menge kg Nges]]/1000</f>
        <v>12.936119999999999</v>
      </c>
      <c r="L9072" s="1">
        <f>Tabelle111[[#This Row],[Menge kg P2O5]]/1000</f>
        <v>4.859</v>
      </c>
      <c r="M9072" s="1">
        <f>Tabelle111[[#This Row],[Menge t Nges]]/Tabelle111[[#This Row],[Anzahl Lieferscheine]]</f>
        <v>0.49754307692307687</v>
      </c>
      <c r="N9072" s="1">
        <f>Tabelle111[[#This Row],[Menge t P2O5]]/Tabelle111[[#This Row],[Anzahl Lieferscheine]]</f>
        <v>0.18688461538461537</v>
      </c>
    </row>
    <row r="9073" spans="1:14" x14ac:dyDescent="0.2">
      <c r="A9073" s="2" t="s">
        <v>39</v>
      </c>
      <c r="B9073" s="2" t="s">
        <v>32</v>
      </c>
      <c r="C9073" s="2" t="s">
        <v>6</v>
      </c>
      <c r="D9073" s="2" t="s">
        <v>7</v>
      </c>
      <c r="E9073" s="2" t="s">
        <v>8</v>
      </c>
      <c r="F9073" s="2" t="s">
        <v>61</v>
      </c>
      <c r="G9073" s="1">
        <v>31311.300000000007</v>
      </c>
      <c r="H9073" s="1">
        <v>11156.900000000001</v>
      </c>
      <c r="I9073" s="4">
        <v>16</v>
      </c>
      <c r="J9073" s="2" t="s">
        <v>73</v>
      </c>
      <c r="K9073" s="1">
        <f>Tabelle111[[#This Row],[Menge kg Nges]]/1000</f>
        <v>31.311300000000006</v>
      </c>
      <c r="L9073" s="1">
        <f>Tabelle111[[#This Row],[Menge kg P2O5]]/1000</f>
        <v>11.156900000000002</v>
      </c>
      <c r="M9073" s="1">
        <f>Tabelle111[[#This Row],[Menge t Nges]]/Tabelle111[[#This Row],[Anzahl Lieferscheine]]</f>
        <v>1.9569562500000004</v>
      </c>
      <c r="N9073" s="1">
        <f>Tabelle111[[#This Row],[Menge t P2O5]]/Tabelle111[[#This Row],[Anzahl Lieferscheine]]</f>
        <v>0.69730625000000013</v>
      </c>
    </row>
    <row r="9074" spans="1:14" x14ac:dyDescent="0.2">
      <c r="A9074" s="2" t="s">
        <v>39</v>
      </c>
      <c r="B9074" s="2" t="s">
        <v>32</v>
      </c>
      <c r="C9074" s="2" t="s">
        <v>6</v>
      </c>
      <c r="D9074" s="2" t="s">
        <v>7</v>
      </c>
      <c r="E9074" s="2" t="s">
        <v>9</v>
      </c>
      <c r="F9074" s="2" t="s">
        <v>61</v>
      </c>
      <c r="G9074" s="1">
        <v>157.94999999999999</v>
      </c>
      <c r="H9074" s="1">
        <v>68.849999999999994</v>
      </c>
      <c r="I9074" s="4">
        <v>2</v>
      </c>
      <c r="J9074" s="2" t="s">
        <v>73</v>
      </c>
      <c r="K9074" s="1">
        <f>Tabelle111[[#This Row],[Menge kg Nges]]/1000</f>
        <v>0.15794999999999998</v>
      </c>
      <c r="L9074" s="1">
        <f>Tabelle111[[#This Row],[Menge kg P2O5]]/1000</f>
        <v>6.8849999999999995E-2</v>
      </c>
      <c r="M9074" s="1">
        <f>Tabelle111[[#This Row],[Menge t Nges]]/Tabelle111[[#This Row],[Anzahl Lieferscheine]]</f>
        <v>7.897499999999999E-2</v>
      </c>
      <c r="N9074" s="1">
        <f>Tabelle111[[#This Row],[Menge t P2O5]]/Tabelle111[[#This Row],[Anzahl Lieferscheine]]</f>
        <v>3.4424999999999997E-2</v>
      </c>
    </row>
    <row r="9075" spans="1:14" x14ac:dyDescent="0.2">
      <c r="A9075" s="2" t="s">
        <v>39</v>
      </c>
      <c r="B9075" s="2" t="s">
        <v>32</v>
      </c>
      <c r="C9075" s="2" t="s">
        <v>6</v>
      </c>
      <c r="D9075" s="2" t="s">
        <v>7</v>
      </c>
      <c r="E9075" s="2" t="s">
        <v>12</v>
      </c>
      <c r="F9075" s="2" t="s">
        <v>61</v>
      </c>
      <c r="G9075" s="1">
        <v>512.5</v>
      </c>
      <c r="H9075" s="1">
        <v>218.75</v>
      </c>
      <c r="I9075" s="4">
        <v>2</v>
      </c>
      <c r="J9075" s="2" t="s">
        <v>73</v>
      </c>
      <c r="K9075" s="1">
        <f>Tabelle111[[#This Row],[Menge kg Nges]]/1000</f>
        <v>0.51249999999999996</v>
      </c>
      <c r="L9075" s="1">
        <f>Tabelle111[[#This Row],[Menge kg P2O5]]/1000</f>
        <v>0.21875</v>
      </c>
      <c r="M9075" s="1">
        <f>Tabelle111[[#This Row],[Menge t Nges]]/Tabelle111[[#This Row],[Anzahl Lieferscheine]]</f>
        <v>0.25624999999999998</v>
      </c>
      <c r="N9075" s="1">
        <f>Tabelle111[[#This Row],[Menge t P2O5]]/Tabelle111[[#This Row],[Anzahl Lieferscheine]]</f>
        <v>0.109375</v>
      </c>
    </row>
    <row r="9076" spans="1:14" x14ac:dyDescent="0.2">
      <c r="A9076" s="2" t="s">
        <v>39</v>
      </c>
      <c r="B9076" s="2" t="s">
        <v>32</v>
      </c>
      <c r="C9076" s="2" t="s">
        <v>25</v>
      </c>
      <c r="D9076" s="2" t="s">
        <v>25</v>
      </c>
      <c r="E9076" s="2" t="s">
        <v>26</v>
      </c>
      <c r="F9076" s="2" t="s">
        <v>61</v>
      </c>
      <c r="G9076" s="1">
        <v>390</v>
      </c>
      <c r="H9076" s="1">
        <v>108</v>
      </c>
      <c r="I9076" s="4">
        <v>1</v>
      </c>
      <c r="J9076" s="2" t="s">
        <v>73</v>
      </c>
      <c r="K9076" s="1">
        <f>Tabelle111[[#This Row],[Menge kg Nges]]/1000</f>
        <v>0.39</v>
      </c>
      <c r="L9076" s="1">
        <f>Tabelle111[[#This Row],[Menge kg P2O5]]/1000</f>
        <v>0.108</v>
      </c>
      <c r="M9076" s="1">
        <f>Tabelle111[[#This Row],[Menge t Nges]]/Tabelle111[[#This Row],[Anzahl Lieferscheine]]</f>
        <v>0.39</v>
      </c>
      <c r="N9076" s="1">
        <f>Tabelle111[[#This Row],[Menge t P2O5]]/Tabelle111[[#This Row],[Anzahl Lieferscheine]]</f>
        <v>0.108</v>
      </c>
    </row>
    <row r="9077" spans="1:14" x14ac:dyDescent="0.2">
      <c r="A9077" s="2" t="s">
        <v>39</v>
      </c>
      <c r="B9077" s="2" t="s">
        <v>44</v>
      </c>
      <c r="C9077" s="2" t="s">
        <v>63</v>
      </c>
      <c r="D9077" s="2" t="s">
        <v>63</v>
      </c>
      <c r="E9077" s="2" t="s">
        <v>63</v>
      </c>
      <c r="F9077" s="2" t="s">
        <v>61</v>
      </c>
      <c r="G9077" s="1">
        <v>1130.4000000000001</v>
      </c>
      <c r="H9077" s="1">
        <v>1000.8</v>
      </c>
      <c r="I9077" s="4">
        <v>2</v>
      </c>
      <c r="J9077" s="2" t="s">
        <v>73</v>
      </c>
      <c r="K9077" s="1">
        <f>Tabelle111[[#This Row],[Menge kg Nges]]/1000</f>
        <v>1.1304000000000001</v>
      </c>
      <c r="L9077" s="1">
        <f>Tabelle111[[#This Row],[Menge kg P2O5]]/1000</f>
        <v>1.0007999999999999</v>
      </c>
      <c r="M9077" s="1">
        <f>Tabelle111[[#This Row],[Menge t Nges]]/Tabelle111[[#This Row],[Anzahl Lieferscheine]]</f>
        <v>0.56520000000000004</v>
      </c>
      <c r="N9077" s="1">
        <f>Tabelle111[[#This Row],[Menge t P2O5]]/Tabelle111[[#This Row],[Anzahl Lieferscheine]]</f>
        <v>0.50039999999999996</v>
      </c>
    </row>
    <row r="9078" spans="1:14" x14ac:dyDescent="0.2">
      <c r="A9078" s="2" t="s">
        <v>39</v>
      </c>
      <c r="B9078" s="2" t="s">
        <v>49</v>
      </c>
      <c r="C9078" s="2" t="s">
        <v>6</v>
      </c>
      <c r="D9078" s="2" t="s">
        <v>7</v>
      </c>
      <c r="E9078" s="2" t="s">
        <v>8</v>
      </c>
      <c r="F9078" s="2" t="s">
        <v>61</v>
      </c>
      <c r="G9078" s="1">
        <v>3570</v>
      </c>
      <c r="H9078" s="1">
        <v>1173</v>
      </c>
      <c r="I9078" s="4">
        <v>5</v>
      </c>
      <c r="J9078" s="2" t="s">
        <v>73</v>
      </c>
      <c r="K9078" s="1">
        <f>Tabelle111[[#This Row],[Menge kg Nges]]/1000</f>
        <v>3.57</v>
      </c>
      <c r="L9078" s="1">
        <f>Tabelle111[[#This Row],[Menge kg P2O5]]/1000</f>
        <v>1.173</v>
      </c>
      <c r="M9078" s="1">
        <f>Tabelle111[[#This Row],[Menge t Nges]]/Tabelle111[[#This Row],[Anzahl Lieferscheine]]</f>
        <v>0.71399999999999997</v>
      </c>
      <c r="N9078" s="1">
        <f>Tabelle111[[#This Row],[Menge t P2O5]]/Tabelle111[[#This Row],[Anzahl Lieferscheine]]</f>
        <v>0.2346</v>
      </c>
    </row>
    <row r="9079" spans="1:14" x14ac:dyDescent="0.2">
      <c r="A9079" s="2" t="s">
        <v>39</v>
      </c>
      <c r="B9079" s="2" t="s">
        <v>34</v>
      </c>
      <c r="C9079" s="2" t="s">
        <v>6</v>
      </c>
      <c r="D9079" s="2" t="s">
        <v>7</v>
      </c>
      <c r="E9079" s="2" t="s">
        <v>8</v>
      </c>
      <c r="F9079" s="2" t="s">
        <v>61</v>
      </c>
      <c r="G9079" s="1">
        <v>739.5</v>
      </c>
      <c r="H9079" s="1">
        <v>263.5</v>
      </c>
      <c r="I9079" s="4">
        <v>5</v>
      </c>
      <c r="J9079" s="2" t="s">
        <v>73</v>
      </c>
      <c r="K9079" s="1">
        <f>Tabelle111[[#This Row],[Menge kg Nges]]/1000</f>
        <v>0.73950000000000005</v>
      </c>
      <c r="L9079" s="1">
        <f>Tabelle111[[#This Row],[Menge kg P2O5]]/1000</f>
        <v>0.26350000000000001</v>
      </c>
      <c r="M9079" s="1">
        <f>Tabelle111[[#This Row],[Menge t Nges]]/Tabelle111[[#This Row],[Anzahl Lieferscheine]]</f>
        <v>0.1479</v>
      </c>
      <c r="N9079" s="1">
        <f>Tabelle111[[#This Row],[Menge t P2O5]]/Tabelle111[[#This Row],[Anzahl Lieferscheine]]</f>
        <v>5.2700000000000004E-2</v>
      </c>
    </row>
    <row r="9080" spans="1:14" x14ac:dyDescent="0.2">
      <c r="A9080" s="2" t="s">
        <v>39</v>
      </c>
      <c r="B9080" s="2" t="s">
        <v>34</v>
      </c>
      <c r="C9080" s="2" t="s">
        <v>6</v>
      </c>
      <c r="D9080" s="2" t="s">
        <v>7</v>
      </c>
      <c r="E9080" s="2" t="s">
        <v>9</v>
      </c>
      <c r="F9080" s="2" t="s">
        <v>61</v>
      </c>
      <c r="G9080" s="1">
        <v>108</v>
      </c>
      <c r="H9080" s="1">
        <v>41.56</v>
      </c>
      <c r="I9080" s="4">
        <v>2</v>
      </c>
      <c r="J9080" s="2" t="s">
        <v>73</v>
      </c>
      <c r="K9080" s="1">
        <f>Tabelle111[[#This Row],[Menge kg Nges]]/1000</f>
        <v>0.108</v>
      </c>
      <c r="L9080" s="1">
        <f>Tabelle111[[#This Row],[Menge kg P2O5]]/1000</f>
        <v>4.156E-2</v>
      </c>
      <c r="M9080" s="1">
        <f>Tabelle111[[#This Row],[Menge t Nges]]/Tabelle111[[#This Row],[Anzahl Lieferscheine]]</f>
        <v>5.3999999999999999E-2</v>
      </c>
      <c r="N9080" s="1">
        <f>Tabelle111[[#This Row],[Menge t P2O5]]/Tabelle111[[#This Row],[Anzahl Lieferscheine]]</f>
        <v>2.078E-2</v>
      </c>
    </row>
    <row r="9081" spans="1:14" x14ac:dyDescent="0.2">
      <c r="A9081" s="2" t="s">
        <v>39</v>
      </c>
      <c r="B9081" s="2" t="s">
        <v>34</v>
      </c>
      <c r="C9081" s="2" t="s">
        <v>6</v>
      </c>
      <c r="D9081" s="2" t="s">
        <v>7</v>
      </c>
      <c r="E9081" s="2" t="s">
        <v>11</v>
      </c>
      <c r="F9081" s="2" t="s">
        <v>61</v>
      </c>
      <c r="G9081" s="1">
        <v>836.62</v>
      </c>
      <c r="H9081" s="1">
        <v>315.62</v>
      </c>
      <c r="I9081" s="4">
        <v>2</v>
      </c>
      <c r="J9081" s="2" t="s">
        <v>73</v>
      </c>
      <c r="K9081" s="1">
        <f>Tabelle111[[#This Row],[Menge kg Nges]]/1000</f>
        <v>0.83662000000000003</v>
      </c>
      <c r="L9081" s="1">
        <f>Tabelle111[[#This Row],[Menge kg P2O5]]/1000</f>
        <v>0.31562000000000001</v>
      </c>
      <c r="M9081" s="1">
        <f>Tabelle111[[#This Row],[Menge t Nges]]/Tabelle111[[#This Row],[Anzahl Lieferscheine]]</f>
        <v>0.41831000000000002</v>
      </c>
      <c r="N9081" s="1">
        <f>Tabelle111[[#This Row],[Menge t P2O5]]/Tabelle111[[#This Row],[Anzahl Lieferscheine]]</f>
        <v>0.15781000000000001</v>
      </c>
    </row>
    <row r="9082" spans="1:14" x14ac:dyDescent="0.2">
      <c r="A9082" s="2" t="s">
        <v>39</v>
      </c>
      <c r="B9082" s="2" t="s">
        <v>34</v>
      </c>
      <c r="C9082" s="2" t="s">
        <v>6</v>
      </c>
      <c r="D9082" s="2" t="s">
        <v>7</v>
      </c>
      <c r="E9082" s="2" t="s">
        <v>12</v>
      </c>
      <c r="F9082" s="2" t="s">
        <v>61</v>
      </c>
      <c r="G9082" s="1">
        <v>2459.98</v>
      </c>
      <c r="H9082" s="1">
        <v>1026.1300000000001</v>
      </c>
      <c r="I9082" s="4">
        <v>5</v>
      </c>
      <c r="J9082" s="2" t="s">
        <v>73</v>
      </c>
      <c r="K9082" s="1">
        <f>Tabelle111[[#This Row],[Menge kg Nges]]/1000</f>
        <v>2.4599799999999998</v>
      </c>
      <c r="L9082" s="1">
        <f>Tabelle111[[#This Row],[Menge kg P2O5]]/1000</f>
        <v>1.0261300000000002</v>
      </c>
      <c r="M9082" s="1">
        <f>Tabelle111[[#This Row],[Menge t Nges]]/Tabelle111[[#This Row],[Anzahl Lieferscheine]]</f>
        <v>0.49199599999999999</v>
      </c>
      <c r="N9082" s="1">
        <f>Tabelle111[[#This Row],[Menge t P2O5]]/Tabelle111[[#This Row],[Anzahl Lieferscheine]]</f>
        <v>0.20522600000000005</v>
      </c>
    </row>
    <row r="9083" spans="1:14" x14ac:dyDescent="0.2">
      <c r="A9083" s="2" t="s">
        <v>39</v>
      </c>
      <c r="B9083" s="2" t="s">
        <v>34</v>
      </c>
      <c r="C9083" s="2" t="s">
        <v>6</v>
      </c>
      <c r="D9083" s="2" t="s">
        <v>15</v>
      </c>
      <c r="E9083" s="2" t="s">
        <v>21</v>
      </c>
      <c r="F9083" s="2" t="s">
        <v>61</v>
      </c>
      <c r="G9083" s="1">
        <v>150.04</v>
      </c>
      <c r="H9083" s="1">
        <v>137.97</v>
      </c>
      <c r="I9083" s="4">
        <v>1</v>
      </c>
      <c r="J9083" s="2" t="s">
        <v>73</v>
      </c>
      <c r="K9083" s="1">
        <f>Tabelle111[[#This Row],[Menge kg Nges]]/1000</f>
        <v>0.15003999999999998</v>
      </c>
      <c r="L9083" s="1">
        <f>Tabelle111[[#This Row],[Menge kg P2O5]]/1000</f>
        <v>0.13797000000000001</v>
      </c>
      <c r="M9083" s="1">
        <f>Tabelle111[[#This Row],[Menge t Nges]]/Tabelle111[[#This Row],[Anzahl Lieferscheine]]</f>
        <v>0.15003999999999998</v>
      </c>
      <c r="N9083" s="1">
        <f>Tabelle111[[#This Row],[Menge t P2O5]]/Tabelle111[[#This Row],[Anzahl Lieferscheine]]</f>
        <v>0.13797000000000001</v>
      </c>
    </row>
    <row r="9084" spans="1:14" x14ac:dyDescent="0.2">
      <c r="A9084" s="2" t="s">
        <v>39</v>
      </c>
      <c r="B9084" s="2" t="s">
        <v>34</v>
      </c>
      <c r="C9084" s="2" t="s">
        <v>25</v>
      </c>
      <c r="D9084" s="2" t="s">
        <v>25</v>
      </c>
      <c r="E9084" s="2" t="s">
        <v>26</v>
      </c>
      <c r="F9084" s="2" t="s">
        <v>61</v>
      </c>
      <c r="G9084" s="1">
        <v>3363.75</v>
      </c>
      <c r="H9084" s="1">
        <v>931.5</v>
      </c>
      <c r="I9084" s="4">
        <v>4</v>
      </c>
      <c r="J9084" s="2" t="s">
        <v>73</v>
      </c>
      <c r="K9084" s="1">
        <f>Tabelle111[[#This Row],[Menge kg Nges]]/1000</f>
        <v>3.36375</v>
      </c>
      <c r="L9084" s="1">
        <f>Tabelle111[[#This Row],[Menge kg P2O5]]/1000</f>
        <v>0.93149999999999999</v>
      </c>
      <c r="M9084" s="1">
        <f>Tabelle111[[#This Row],[Menge t Nges]]/Tabelle111[[#This Row],[Anzahl Lieferscheine]]</f>
        <v>0.8409375</v>
      </c>
      <c r="N9084" s="1">
        <f>Tabelle111[[#This Row],[Menge t P2O5]]/Tabelle111[[#This Row],[Anzahl Lieferscheine]]</f>
        <v>0.232875</v>
      </c>
    </row>
    <row r="9085" spans="1:14" x14ac:dyDescent="0.2">
      <c r="A9085" s="2" t="s">
        <v>39</v>
      </c>
      <c r="B9085" s="2" t="s">
        <v>37</v>
      </c>
      <c r="C9085" s="2" t="s">
        <v>6</v>
      </c>
      <c r="D9085" s="2" t="s">
        <v>7</v>
      </c>
      <c r="E9085" s="2" t="s">
        <v>8</v>
      </c>
      <c r="F9085" s="2" t="s">
        <v>61</v>
      </c>
      <c r="G9085" s="1">
        <v>3535</v>
      </c>
      <c r="H9085" s="1">
        <v>1161.5</v>
      </c>
      <c r="I9085" s="4">
        <v>8</v>
      </c>
      <c r="J9085" s="2" t="s">
        <v>73</v>
      </c>
      <c r="K9085" s="1">
        <f>Tabelle111[[#This Row],[Menge kg Nges]]/1000</f>
        <v>3.5350000000000001</v>
      </c>
      <c r="L9085" s="1">
        <f>Tabelle111[[#This Row],[Menge kg P2O5]]/1000</f>
        <v>1.1615</v>
      </c>
      <c r="M9085" s="1">
        <f>Tabelle111[[#This Row],[Menge t Nges]]/Tabelle111[[#This Row],[Anzahl Lieferscheine]]</f>
        <v>0.44187500000000002</v>
      </c>
      <c r="N9085" s="1">
        <f>Tabelle111[[#This Row],[Menge t P2O5]]/Tabelle111[[#This Row],[Anzahl Lieferscheine]]</f>
        <v>0.1451875</v>
      </c>
    </row>
    <row r="9086" spans="1:14" x14ac:dyDescent="0.2">
      <c r="A9086" s="2" t="s">
        <v>39</v>
      </c>
      <c r="B9086" s="2" t="s">
        <v>37</v>
      </c>
      <c r="C9086" s="2" t="s">
        <v>6</v>
      </c>
      <c r="D9086" s="2" t="s">
        <v>7</v>
      </c>
      <c r="E9086" s="2" t="s">
        <v>9</v>
      </c>
      <c r="F9086" s="2" t="s">
        <v>61</v>
      </c>
      <c r="G9086" s="1">
        <v>269.10000000000002</v>
      </c>
      <c r="H9086" s="1">
        <v>117.30000000000001</v>
      </c>
      <c r="I9086" s="4">
        <v>3</v>
      </c>
      <c r="J9086" s="2" t="s">
        <v>73</v>
      </c>
      <c r="K9086" s="1">
        <f>Tabelle111[[#This Row],[Menge kg Nges]]/1000</f>
        <v>0.26910000000000001</v>
      </c>
      <c r="L9086" s="1">
        <f>Tabelle111[[#This Row],[Menge kg P2O5]]/1000</f>
        <v>0.11730000000000002</v>
      </c>
      <c r="M9086" s="1">
        <f>Tabelle111[[#This Row],[Menge t Nges]]/Tabelle111[[#This Row],[Anzahl Lieferscheine]]</f>
        <v>8.9700000000000002E-2</v>
      </c>
      <c r="N9086" s="1">
        <f>Tabelle111[[#This Row],[Menge t P2O5]]/Tabelle111[[#This Row],[Anzahl Lieferscheine]]</f>
        <v>3.9100000000000003E-2</v>
      </c>
    </row>
    <row r="9087" spans="1:14" x14ac:dyDescent="0.2">
      <c r="A9087" s="2" t="s">
        <v>39</v>
      </c>
      <c r="B9087" s="2" t="s">
        <v>37</v>
      </c>
      <c r="C9087" s="2" t="s">
        <v>6</v>
      </c>
      <c r="D9087" s="2" t="s">
        <v>7</v>
      </c>
      <c r="E9087" s="2" t="s">
        <v>12</v>
      </c>
      <c r="F9087" s="2" t="s">
        <v>61</v>
      </c>
      <c r="G9087" s="1">
        <v>4980.7300000000005</v>
      </c>
      <c r="H9087" s="1">
        <v>2035.19</v>
      </c>
      <c r="I9087" s="4">
        <v>17</v>
      </c>
      <c r="J9087" s="2" t="s">
        <v>73</v>
      </c>
      <c r="K9087" s="1">
        <f>Tabelle111[[#This Row],[Menge kg Nges]]/1000</f>
        <v>4.9807300000000003</v>
      </c>
      <c r="L9087" s="1">
        <f>Tabelle111[[#This Row],[Menge kg P2O5]]/1000</f>
        <v>2.0351900000000001</v>
      </c>
      <c r="M9087" s="1">
        <f>Tabelle111[[#This Row],[Menge t Nges]]/Tabelle111[[#This Row],[Anzahl Lieferscheine]]</f>
        <v>0.29298411764705884</v>
      </c>
      <c r="N9087" s="1">
        <f>Tabelle111[[#This Row],[Menge t P2O5]]/Tabelle111[[#This Row],[Anzahl Lieferscheine]]</f>
        <v>0.11971705882352941</v>
      </c>
    </row>
    <row r="9088" spans="1:14" x14ac:dyDescent="0.2">
      <c r="A9088" s="2" t="s">
        <v>39</v>
      </c>
      <c r="B9088" s="2" t="s">
        <v>37</v>
      </c>
      <c r="C9088" s="2" t="s">
        <v>6</v>
      </c>
      <c r="D9088" s="2" t="s">
        <v>7</v>
      </c>
      <c r="E9088" s="2" t="s">
        <v>14</v>
      </c>
      <c r="F9088" s="2" t="s">
        <v>61</v>
      </c>
      <c r="G9088" s="1">
        <v>1377.6</v>
      </c>
      <c r="H9088" s="1">
        <v>590.4</v>
      </c>
      <c r="I9088" s="4">
        <v>5</v>
      </c>
      <c r="J9088" s="2" t="s">
        <v>73</v>
      </c>
      <c r="K9088" s="1">
        <f>Tabelle111[[#This Row],[Menge kg Nges]]/1000</f>
        <v>1.3775999999999999</v>
      </c>
      <c r="L9088" s="1">
        <f>Tabelle111[[#This Row],[Menge kg P2O5]]/1000</f>
        <v>0.59039999999999992</v>
      </c>
      <c r="M9088" s="1">
        <f>Tabelle111[[#This Row],[Menge t Nges]]/Tabelle111[[#This Row],[Anzahl Lieferscheine]]</f>
        <v>0.27551999999999999</v>
      </c>
      <c r="N9088" s="1">
        <f>Tabelle111[[#This Row],[Menge t P2O5]]/Tabelle111[[#This Row],[Anzahl Lieferscheine]]</f>
        <v>0.11807999999999999</v>
      </c>
    </row>
    <row r="9089" spans="1:14" x14ac:dyDescent="0.2">
      <c r="A9089" s="2" t="s">
        <v>39</v>
      </c>
      <c r="B9089" s="2" t="s">
        <v>37</v>
      </c>
      <c r="C9089" s="2" t="s">
        <v>6</v>
      </c>
      <c r="D9089" s="2" t="s">
        <v>15</v>
      </c>
      <c r="E9089" s="2" t="s">
        <v>21</v>
      </c>
      <c r="F9089" s="2" t="s">
        <v>61</v>
      </c>
      <c r="G9089" s="1">
        <v>1117.54</v>
      </c>
      <c r="H9089" s="1">
        <v>529.66</v>
      </c>
      <c r="I9089" s="4">
        <v>1</v>
      </c>
      <c r="J9089" s="2" t="s">
        <v>73</v>
      </c>
      <c r="K9089" s="1">
        <f>Tabelle111[[#This Row],[Menge kg Nges]]/1000</f>
        <v>1.11754</v>
      </c>
      <c r="L9089" s="1">
        <f>Tabelle111[[#This Row],[Menge kg P2O5]]/1000</f>
        <v>0.52966000000000002</v>
      </c>
      <c r="M9089" s="1">
        <f>Tabelle111[[#This Row],[Menge t Nges]]/Tabelle111[[#This Row],[Anzahl Lieferscheine]]</f>
        <v>1.11754</v>
      </c>
      <c r="N9089" s="1">
        <f>Tabelle111[[#This Row],[Menge t P2O5]]/Tabelle111[[#This Row],[Anzahl Lieferscheine]]</f>
        <v>0.52966000000000002</v>
      </c>
    </row>
    <row r="9090" spans="1:14" x14ac:dyDescent="0.2">
      <c r="A9090" s="2" t="s">
        <v>39</v>
      </c>
      <c r="B9090" s="2" t="s">
        <v>39</v>
      </c>
      <c r="C9090" s="2" t="s">
        <v>6</v>
      </c>
      <c r="D9090" s="2" t="s">
        <v>7</v>
      </c>
      <c r="E9090" s="2" t="s">
        <v>8</v>
      </c>
      <c r="F9090" s="2" t="s">
        <v>61</v>
      </c>
      <c r="G9090" s="1">
        <v>94252.62999999999</v>
      </c>
      <c r="H9090" s="1">
        <v>34387.62999999999</v>
      </c>
      <c r="I9090" s="4">
        <v>319</v>
      </c>
      <c r="J9090" s="2" t="s">
        <v>73</v>
      </c>
      <c r="K9090" s="1">
        <f>Tabelle111[[#This Row],[Menge kg Nges]]/1000</f>
        <v>94.252629999999996</v>
      </c>
      <c r="L9090" s="1">
        <f>Tabelle111[[#This Row],[Menge kg P2O5]]/1000</f>
        <v>34.387629999999987</v>
      </c>
      <c r="M9090" s="1">
        <f>Tabelle111[[#This Row],[Menge t Nges]]/Tabelle111[[#This Row],[Anzahl Lieferscheine]]</f>
        <v>0.29546278996865205</v>
      </c>
      <c r="N9090" s="1">
        <f>Tabelle111[[#This Row],[Menge t P2O5]]/Tabelle111[[#This Row],[Anzahl Lieferscheine]]</f>
        <v>0.10779821316614416</v>
      </c>
    </row>
    <row r="9091" spans="1:14" x14ac:dyDescent="0.2">
      <c r="A9091" s="2" t="s">
        <v>39</v>
      </c>
      <c r="B9091" s="2" t="s">
        <v>39</v>
      </c>
      <c r="C9091" s="2" t="s">
        <v>6</v>
      </c>
      <c r="D9091" s="2" t="s">
        <v>7</v>
      </c>
      <c r="E9091" s="2" t="s">
        <v>9</v>
      </c>
      <c r="F9091" s="2" t="s">
        <v>61</v>
      </c>
      <c r="G9091" s="1">
        <v>55765.139999999978</v>
      </c>
      <c r="H9091" s="1">
        <v>23752.499999999996</v>
      </c>
      <c r="I9091" s="4">
        <v>241</v>
      </c>
      <c r="J9091" s="2" t="s">
        <v>73</v>
      </c>
      <c r="K9091" s="1">
        <f>Tabelle111[[#This Row],[Menge kg Nges]]/1000</f>
        <v>55.765139999999981</v>
      </c>
      <c r="L9091" s="1">
        <f>Tabelle111[[#This Row],[Menge kg P2O5]]/1000</f>
        <v>23.752499999999998</v>
      </c>
      <c r="M9091" s="1">
        <f>Tabelle111[[#This Row],[Menge t Nges]]/Tabelle111[[#This Row],[Anzahl Lieferscheine]]</f>
        <v>0.23139062240663893</v>
      </c>
      <c r="N9091" s="1">
        <f>Tabelle111[[#This Row],[Menge t P2O5]]/Tabelle111[[#This Row],[Anzahl Lieferscheine]]</f>
        <v>9.8558091286307048E-2</v>
      </c>
    </row>
    <row r="9092" spans="1:14" x14ac:dyDescent="0.2">
      <c r="A9092" s="2" t="s">
        <v>39</v>
      </c>
      <c r="B9092" s="2" t="s">
        <v>39</v>
      </c>
      <c r="C9092" s="2" t="s">
        <v>6</v>
      </c>
      <c r="D9092" s="2" t="s">
        <v>7</v>
      </c>
      <c r="E9092" s="2" t="s">
        <v>10</v>
      </c>
      <c r="F9092" s="2" t="s">
        <v>61</v>
      </c>
      <c r="G9092" s="1">
        <v>760.1</v>
      </c>
      <c r="H9092" s="1">
        <v>306.10000000000002</v>
      </c>
      <c r="I9092" s="4">
        <v>4</v>
      </c>
      <c r="J9092" s="2" t="s">
        <v>73</v>
      </c>
      <c r="K9092" s="1">
        <f>Tabelle111[[#This Row],[Menge kg Nges]]/1000</f>
        <v>0.7601</v>
      </c>
      <c r="L9092" s="1">
        <f>Tabelle111[[#This Row],[Menge kg P2O5]]/1000</f>
        <v>0.30610000000000004</v>
      </c>
      <c r="M9092" s="1">
        <f>Tabelle111[[#This Row],[Menge t Nges]]/Tabelle111[[#This Row],[Anzahl Lieferscheine]]</f>
        <v>0.190025</v>
      </c>
      <c r="N9092" s="1">
        <f>Tabelle111[[#This Row],[Menge t P2O5]]/Tabelle111[[#This Row],[Anzahl Lieferscheine]]</f>
        <v>7.652500000000001E-2</v>
      </c>
    </row>
    <row r="9093" spans="1:14" x14ac:dyDescent="0.2">
      <c r="A9093" s="2" t="s">
        <v>39</v>
      </c>
      <c r="B9093" s="2" t="s">
        <v>39</v>
      </c>
      <c r="C9093" s="2" t="s">
        <v>6</v>
      </c>
      <c r="D9093" s="2" t="s">
        <v>7</v>
      </c>
      <c r="E9093" s="2" t="s">
        <v>11</v>
      </c>
      <c r="F9093" s="2" t="s">
        <v>61</v>
      </c>
      <c r="G9093" s="1">
        <v>12181.079999999998</v>
      </c>
      <c r="H9093" s="1">
        <v>5535.93</v>
      </c>
      <c r="I9093" s="4">
        <v>41</v>
      </c>
      <c r="J9093" s="2" t="s">
        <v>73</v>
      </c>
      <c r="K9093" s="1">
        <f>Tabelle111[[#This Row],[Menge kg Nges]]/1000</f>
        <v>12.181079999999998</v>
      </c>
      <c r="L9093" s="1">
        <f>Tabelle111[[#This Row],[Menge kg P2O5]]/1000</f>
        <v>5.5359300000000005</v>
      </c>
      <c r="M9093" s="1">
        <f>Tabelle111[[#This Row],[Menge t Nges]]/Tabelle111[[#This Row],[Anzahl Lieferscheine]]</f>
        <v>0.29709951219512187</v>
      </c>
      <c r="N9093" s="1">
        <f>Tabelle111[[#This Row],[Menge t P2O5]]/Tabelle111[[#This Row],[Anzahl Lieferscheine]]</f>
        <v>0.13502268292682928</v>
      </c>
    </row>
    <row r="9094" spans="1:14" x14ac:dyDescent="0.2">
      <c r="A9094" s="2" t="s">
        <v>39</v>
      </c>
      <c r="B9094" s="2" t="s">
        <v>39</v>
      </c>
      <c r="C9094" s="2" t="s">
        <v>6</v>
      </c>
      <c r="D9094" s="2" t="s">
        <v>7</v>
      </c>
      <c r="E9094" s="2" t="s">
        <v>12</v>
      </c>
      <c r="F9094" s="2" t="s">
        <v>61</v>
      </c>
      <c r="G9094" s="1">
        <v>39166.790000000015</v>
      </c>
      <c r="H9094" s="1">
        <v>17869.86</v>
      </c>
      <c r="I9094" s="4">
        <v>173</v>
      </c>
      <c r="J9094" s="2" t="s">
        <v>73</v>
      </c>
      <c r="K9094" s="1">
        <f>Tabelle111[[#This Row],[Menge kg Nges]]/1000</f>
        <v>39.166790000000013</v>
      </c>
      <c r="L9094" s="1">
        <f>Tabelle111[[#This Row],[Menge kg P2O5]]/1000</f>
        <v>17.869859999999999</v>
      </c>
      <c r="M9094" s="1">
        <f>Tabelle111[[#This Row],[Menge t Nges]]/Tabelle111[[#This Row],[Anzahl Lieferscheine]]</f>
        <v>0.22639763005780356</v>
      </c>
      <c r="N9094" s="1">
        <f>Tabelle111[[#This Row],[Menge t P2O5]]/Tabelle111[[#This Row],[Anzahl Lieferscheine]]</f>
        <v>0.10329398843930636</v>
      </c>
    </row>
    <row r="9095" spans="1:14" x14ac:dyDescent="0.2">
      <c r="A9095" s="2" t="s">
        <v>39</v>
      </c>
      <c r="B9095" s="2" t="s">
        <v>39</v>
      </c>
      <c r="C9095" s="2" t="s">
        <v>6</v>
      </c>
      <c r="D9095" s="2" t="s">
        <v>7</v>
      </c>
      <c r="E9095" s="2" t="s">
        <v>14</v>
      </c>
      <c r="F9095" s="2" t="s">
        <v>61</v>
      </c>
      <c r="G9095" s="1">
        <v>43966.54</v>
      </c>
      <c r="H9095" s="1">
        <v>19900.019999999997</v>
      </c>
      <c r="I9095" s="4">
        <v>177</v>
      </c>
      <c r="J9095" s="2" t="s">
        <v>73</v>
      </c>
      <c r="K9095" s="1">
        <f>Tabelle111[[#This Row],[Menge kg Nges]]/1000</f>
        <v>43.966540000000002</v>
      </c>
      <c r="L9095" s="1">
        <f>Tabelle111[[#This Row],[Menge kg P2O5]]/1000</f>
        <v>19.900019999999998</v>
      </c>
      <c r="M9095" s="1">
        <f>Tabelle111[[#This Row],[Menge t Nges]]/Tabelle111[[#This Row],[Anzahl Lieferscheine]]</f>
        <v>0.24839853107344634</v>
      </c>
      <c r="N9095" s="1">
        <f>Tabelle111[[#This Row],[Menge t P2O5]]/Tabelle111[[#This Row],[Anzahl Lieferscheine]]</f>
        <v>0.11242949152542371</v>
      </c>
    </row>
    <row r="9096" spans="1:14" x14ac:dyDescent="0.2">
      <c r="A9096" s="2" t="s">
        <v>39</v>
      </c>
      <c r="B9096" s="2" t="s">
        <v>39</v>
      </c>
      <c r="C9096" s="2" t="s">
        <v>6</v>
      </c>
      <c r="D9096" s="2" t="s">
        <v>15</v>
      </c>
      <c r="E9096" s="2" t="s">
        <v>8</v>
      </c>
      <c r="F9096" s="2" t="s">
        <v>61</v>
      </c>
      <c r="G9096" s="1">
        <v>1125.72</v>
      </c>
      <c r="H9096" s="1">
        <v>550.14</v>
      </c>
      <c r="I9096" s="4">
        <v>7</v>
      </c>
      <c r="J9096" s="2" t="s">
        <v>73</v>
      </c>
      <c r="K9096" s="1">
        <f>Tabelle111[[#This Row],[Menge kg Nges]]/1000</f>
        <v>1.1257200000000001</v>
      </c>
      <c r="L9096" s="1">
        <f>Tabelle111[[#This Row],[Menge kg P2O5]]/1000</f>
        <v>0.55013999999999996</v>
      </c>
      <c r="M9096" s="1">
        <f>Tabelle111[[#This Row],[Menge t Nges]]/Tabelle111[[#This Row],[Anzahl Lieferscheine]]</f>
        <v>0.16081714285714285</v>
      </c>
      <c r="N9096" s="1">
        <f>Tabelle111[[#This Row],[Menge t P2O5]]/Tabelle111[[#This Row],[Anzahl Lieferscheine]]</f>
        <v>7.8591428571428562E-2</v>
      </c>
    </row>
    <row r="9097" spans="1:14" x14ac:dyDescent="0.2">
      <c r="A9097" s="2" t="s">
        <v>39</v>
      </c>
      <c r="B9097" s="2" t="s">
        <v>39</v>
      </c>
      <c r="C9097" s="2" t="s">
        <v>6</v>
      </c>
      <c r="D9097" s="2" t="s">
        <v>15</v>
      </c>
      <c r="E9097" s="2" t="s">
        <v>17</v>
      </c>
      <c r="F9097" s="2" t="s">
        <v>61</v>
      </c>
      <c r="G9097" s="1">
        <v>261</v>
      </c>
      <c r="H9097" s="1">
        <v>130.5</v>
      </c>
      <c r="I9097" s="4">
        <v>6</v>
      </c>
      <c r="J9097" s="2" t="s">
        <v>73</v>
      </c>
      <c r="K9097" s="1">
        <f>Tabelle111[[#This Row],[Menge kg Nges]]/1000</f>
        <v>0.26100000000000001</v>
      </c>
      <c r="L9097" s="1">
        <f>Tabelle111[[#This Row],[Menge kg P2O5]]/1000</f>
        <v>0.1305</v>
      </c>
      <c r="M9097" s="1">
        <f>Tabelle111[[#This Row],[Menge t Nges]]/Tabelle111[[#This Row],[Anzahl Lieferscheine]]</f>
        <v>4.3500000000000004E-2</v>
      </c>
      <c r="N9097" s="1">
        <f>Tabelle111[[#This Row],[Menge t P2O5]]/Tabelle111[[#This Row],[Anzahl Lieferscheine]]</f>
        <v>2.1750000000000002E-2</v>
      </c>
    </row>
    <row r="9098" spans="1:14" x14ac:dyDescent="0.2">
      <c r="A9098" s="2" t="s">
        <v>39</v>
      </c>
      <c r="B9098" s="2" t="s">
        <v>39</v>
      </c>
      <c r="C9098" s="2" t="s">
        <v>6</v>
      </c>
      <c r="D9098" s="2" t="s">
        <v>15</v>
      </c>
      <c r="E9098" s="2" t="s">
        <v>18</v>
      </c>
      <c r="F9098" s="2" t="s">
        <v>61</v>
      </c>
      <c r="G9098" s="1">
        <v>957.6</v>
      </c>
      <c r="H9098" s="1">
        <v>775.2</v>
      </c>
      <c r="I9098" s="4">
        <v>8</v>
      </c>
      <c r="J9098" s="2" t="s">
        <v>73</v>
      </c>
      <c r="K9098" s="1">
        <f>Tabelle111[[#This Row],[Menge kg Nges]]/1000</f>
        <v>0.95760000000000001</v>
      </c>
      <c r="L9098" s="1">
        <f>Tabelle111[[#This Row],[Menge kg P2O5]]/1000</f>
        <v>0.7752</v>
      </c>
      <c r="M9098" s="1">
        <f>Tabelle111[[#This Row],[Menge t Nges]]/Tabelle111[[#This Row],[Anzahl Lieferscheine]]</f>
        <v>0.1197</v>
      </c>
      <c r="N9098" s="1">
        <f>Tabelle111[[#This Row],[Menge t P2O5]]/Tabelle111[[#This Row],[Anzahl Lieferscheine]]</f>
        <v>9.69E-2</v>
      </c>
    </row>
    <row r="9099" spans="1:14" x14ac:dyDescent="0.2">
      <c r="A9099" s="2" t="s">
        <v>39</v>
      </c>
      <c r="B9099" s="2" t="s">
        <v>39</v>
      </c>
      <c r="C9099" s="2" t="s">
        <v>6</v>
      </c>
      <c r="D9099" s="2" t="s">
        <v>15</v>
      </c>
      <c r="E9099" s="2" t="s">
        <v>19</v>
      </c>
      <c r="F9099" s="2" t="s">
        <v>61</v>
      </c>
      <c r="G9099" s="1">
        <v>145</v>
      </c>
      <c r="H9099" s="1">
        <v>161.25</v>
      </c>
      <c r="I9099" s="4">
        <v>2</v>
      </c>
      <c r="J9099" s="2" t="s">
        <v>73</v>
      </c>
      <c r="K9099" s="1">
        <f>Tabelle111[[#This Row],[Menge kg Nges]]/1000</f>
        <v>0.14499999999999999</v>
      </c>
      <c r="L9099" s="1">
        <f>Tabelle111[[#This Row],[Menge kg P2O5]]/1000</f>
        <v>0.16125</v>
      </c>
      <c r="M9099" s="1">
        <f>Tabelle111[[#This Row],[Menge t Nges]]/Tabelle111[[#This Row],[Anzahl Lieferscheine]]</f>
        <v>7.2499999999999995E-2</v>
      </c>
      <c r="N9099" s="1">
        <f>Tabelle111[[#This Row],[Menge t P2O5]]/Tabelle111[[#This Row],[Anzahl Lieferscheine]]</f>
        <v>8.0625000000000002E-2</v>
      </c>
    </row>
    <row r="9100" spans="1:14" x14ac:dyDescent="0.2">
      <c r="A9100" s="2" t="s">
        <v>39</v>
      </c>
      <c r="B9100" s="2" t="s">
        <v>39</v>
      </c>
      <c r="C9100" s="2" t="s">
        <v>6</v>
      </c>
      <c r="D9100" s="2" t="s">
        <v>15</v>
      </c>
      <c r="E9100" s="2" t="s">
        <v>20</v>
      </c>
      <c r="F9100" s="2" t="s">
        <v>61</v>
      </c>
      <c r="G9100" s="1">
        <v>783.18999999999983</v>
      </c>
      <c r="H9100" s="1">
        <v>506.38999999999993</v>
      </c>
      <c r="I9100" s="4">
        <v>24</v>
      </c>
      <c r="J9100" s="2" t="s">
        <v>73</v>
      </c>
      <c r="K9100" s="1">
        <f>Tabelle111[[#This Row],[Menge kg Nges]]/1000</f>
        <v>0.78318999999999983</v>
      </c>
      <c r="L9100" s="1">
        <f>Tabelle111[[#This Row],[Menge kg P2O5]]/1000</f>
        <v>0.5063899999999999</v>
      </c>
      <c r="M9100" s="1">
        <f>Tabelle111[[#This Row],[Menge t Nges]]/Tabelle111[[#This Row],[Anzahl Lieferscheine]]</f>
        <v>3.2632916666666657E-2</v>
      </c>
      <c r="N9100" s="1">
        <f>Tabelle111[[#This Row],[Menge t P2O5]]/Tabelle111[[#This Row],[Anzahl Lieferscheine]]</f>
        <v>2.1099583333333328E-2</v>
      </c>
    </row>
    <row r="9101" spans="1:14" x14ac:dyDescent="0.2">
      <c r="A9101" s="2" t="s">
        <v>39</v>
      </c>
      <c r="B9101" s="2" t="s">
        <v>39</v>
      </c>
      <c r="C9101" s="2" t="s">
        <v>6</v>
      </c>
      <c r="D9101" s="2" t="s">
        <v>15</v>
      </c>
      <c r="E9101" s="2" t="s">
        <v>21</v>
      </c>
      <c r="F9101" s="2" t="s">
        <v>61</v>
      </c>
      <c r="G9101" s="1">
        <v>2224.5000000000005</v>
      </c>
      <c r="H9101" s="1">
        <v>1270.6000000000001</v>
      </c>
      <c r="I9101" s="4">
        <v>12</v>
      </c>
      <c r="J9101" s="2" t="s">
        <v>73</v>
      </c>
      <c r="K9101" s="1">
        <f>Tabelle111[[#This Row],[Menge kg Nges]]/1000</f>
        <v>2.2245000000000004</v>
      </c>
      <c r="L9101" s="1">
        <f>Tabelle111[[#This Row],[Menge kg P2O5]]/1000</f>
        <v>1.2706000000000002</v>
      </c>
      <c r="M9101" s="1">
        <f>Tabelle111[[#This Row],[Menge t Nges]]/Tabelle111[[#This Row],[Anzahl Lieferscheine]]</f>
        <v>0.18537500000000004</v>
      </c>
      <c r="N9101" s="1">
        <f>Tabelle111[[#This Row],[Menge t P2O5]]/Tabelle111[[#This Row],[Anzahl Lieferscheine]]</f>
        <v>0.10588333333333334</v>
      </c>
    </row>
    <row r="9102" spans="1:14" x14ac:dyDescent="0.2">
      <c r="A9102" s="2" t="s">
        <v>39</v>
      </c>
      <c r="B9102" s="2" t="s">
        <v>39</v>
      </c>
      <c r="C9102" s="2" t="s">
        <v>6</v>
      </c>
      <c r="D9102" s="2" t="s">
        <v>15</v>
      </c>
      <c r="E9102" s="2" t="s">
        <v>9</v>
      </c>
      <c r="F9102" s="2" t="s">
        <v>61</v>
      </c>
      <c r="G9102" s="1">
        <v>8131.4399999999969</v>
      </c>
      <c r="H9102" s="1">
        <v>4565.4699999999993</v>
      </c>
      <c r="I9102" s="4">
        <v>74</v>
      </c>
      <c r="J9102" s="2" t="s">
        <v>73</v>
      </c>
      <c r="K9102" s="1">
        <f>Tabelle111[[#This Row],[Menge kg Nges]]/1000</f>
        <v>8.131439999999996</v>
      </c>
      <c r="L9102" s="1">
        <f>Tabelle111[[#This Row],[Menge kg P2O5]]/1000</f>
        <v>4.5654699999999995</v>
      </c>
      <c r="M9102" s="1">
        <f>Tabelle111[[#This Row],[Menge t Nges]]/Tabelle111[[#This Row],[Anzahl Lieferscheine]]</f>
        <v>0.10988432432432427</v>
      </c>
      <c r="N9102" s="1">
        <f>Tabelle111[[#This Row],[Menge t P2O5]]/Tabelle111[[#This Row],[Anzahl Lieferscheine]]</f>
        <v>6.1695540540540536E-2</v>
      </c>
    </row>
    <row r="9103" spans="1:14" x14ac:dyDescent="0.2">
      <c r="A9103" s="2" t="s">
        <v>39</v>
      </c>
      <c r="B9103" s="2" t="s">
        <v>39</v>
      </c>
      <c r="C9103" s="2" t="s">
        <v>6</v>
      </c>
      <c r="D9103" s="2" t="s">
        <v>15</v>
      </c>
      <c r="E9103" s="2" t="s">
        <v>23</v>
      </c>
      <c r="F9103" s="2" t="s">
        <v>61</v>
      </c>
      <c r="G9103" s="1">
        <v>935.62</v>
      </c>
      <c r="H9103" s="1">
        <v>422.17</v>
      </c>
      <c r="I9103" s="4">
        <v>5</v>
      </c>
      <c r="J9103" s="2" t="s">
        <v>73</v>
      </c>
      <c r="K9103" s="1">
        <f>Tabelle111[[#This Row],[Menge kg Nges]]/1000</f>
        <v>0.93562000000000001</v>
      </c>
      <c r="L9103" s="1">
        <f>Tabelle111[[#This Row],[Menge kg P2O5]]/1000</f>
        <v>0.42216999999999999</v>
      </c>
      <c r="M9103" s="1">
        <f>Tabelle111[[#This Row],[Menge t Nges]]/Tabelle111[[#This Row],[Anzahl Lieferscheine]]</f>
        <v>0.18712400000000001</v>
      </c>
      <c r="N9103" s="1">
        <f>Tabelle111[[#This Row],[Menge t P2O5]]/Tabelle111[[#This Row],[Anzahl Lieferscheine]]</f>
        <v>8.4433999999999995E-2</v>
      </c>
    </row>
    <row r="9104" spans="1:14" x14ac:dyDescent="0.2">
      <c r="A9104" s="2" t="s">
        <v>39</v>
      </c>
      <c r="B9104" s="2" t="s">
        <v>39</v>
      </c>
      <c r="C9104" s="2" t="s">
        <v>6</v>
      </c>
      <c r="D9104" s="2" t="s">
        <v>15</v>
      </c>
      <c r="E9104" s="2" t="s">
        <v>31</v>
      </c>
      <c r="F9104" s="2" t="s">
        <v>61</v>
      </c>
      <c r="G9104" s="1">
        <v>147.6</v>
      </c>
      <c r="H9104" s="1">
        <v>66.599999999999994</v>
      </c>
      <c r="I9104" s="4">
        <v>2</v>
      </c>
      <c r="J9104" s="2" t="s">
        <v>73</v>
      </c>
      <c r="K9104" s="1">
        <f>Tabelle111[[#This Row],[Menge kg Nges]]/1000</f>
        <v>0.14759999999999998</v>
      </c>
      <c r="L9104" s="1">
        <f>Tabelle111[[#This Row],[Menge kg P2O5]]/1000</f>
        <v>6.6599999999999993E-2</v>
      </c>
      <c r="M9104" s="1">
        <f>Tabelle111[[#This Row],[Menge t Nges]]/Tabelle111[[#This Row],[Anzahl Lieferscheine]]</f>
        <v>7.3799999999999991E-2</v>
      </c>
      <c r="N9104" s="1">
        <f>Tabelle111[[#This Row],[Menge t P2O5]]/Tabelle111[[#This Row],[Anzahl Lieferscheine]]</f>
        <v>3.3299999999999996E-2</v>
      </c>
    </row>
    <row r="9105" spans="1:14" x14ac:dyDescent="0.2">
      <c r="A9105" s="2" t="s">
        <v>39</v>
      </c>
      <c r="B9105" s="2" t="s">
        <v>39</v>
      </c>
      <c r="C9105" s="2" t="s">
        <v>25</v>
      </c>
      <c r="D9105" s="2" t="s">
        <v>25</v>
      </c>
      <c r="E9105" s="2" t="s">
        <v>26</v>
      </c>
      <c r="F9105" s="2" t="s">
        <v>61</v>
      </c>
      <c r="G9105" s="1">
        <v>15306.63</v>
      </c>
      <c r="H9105" s="1">
        <v>4253.1200000000008</v>
      </c>
      <c r="I9105" s="4">
        <v>28</v>
      </c>
      <c r="J9105" s="2" t="s">
        <v>73</v>
      </c>
      <c r="K9105" s="1">
        <f>Tabelle111[[#This Row],[Menge kg Nges]]/1000</f>
        <v>15.306629999999998</v>
      </c>
      <c r="L9105" s="1">
        <f>Tabelle111[[#This Row],[Menge kg P2O5]]/1000</f>
        <v>4.2531200000000009</v>
      </c>
      <c r="M9105" s="1">
        <f>Tabelle111[[#This Row],[Menge t Nges]]/Tabelle111[[#This Row],[Anzahl Lieferscheine]]</f>
        <v>0.54666535714285713</v>
      </c>
      <c r="N9105" s="1">
        <f>Tabelle111[[#This Row],[Menge t P2O5]]/Tabelle111[[#This Row],[Anzahl Lieferscheine]]</f>
        <v>0.1518971428571429</v>
      </c>
    </row>
    <row r="9106" spans="1:14" x14ac:dyDescent="0.2">
      <c r="A9106" s="2" t="s">
        <v>39</v>
      </c>
      <c r="B9106" s="2" t="s">
        <v>39</v>
      </c>
      <c r="C9106" s="2" t="s">
        <v>63</v>
      </c>
      <c r="D9106" s="2" t="s">
        <v>63</v>
      </c>
      <c r="E9106" s="2" t="s">
        <v>63</v>
      </c>
      <c r="F9106" s="2" t="s">
        <v>61</v>
      </c>
      <c r="G9106" s="1">
        <v>1565.8</v>
      </c>
      <c r="H9106" s="1">
        <v>1423.2</v>
      </c>
      <c r="I9106" s="4">
        <v>12</v>
      </c>
      <c r="J9106" s="2" t="s">
        <v>73</v>
      </c>
      <c r="K9106" s="1">
        <f>Tabelle111[[#This Row],[Menge kg Nges]]/1000</f>
        <v>1.5657999999999999</v>
      </c>
      <c r="L9106" s="1">
        <f>Tabelle111[[#This Row],[Menge kg P2O5]]/1000</f>
        <v>1.4232</v>
      </c>
      <c r="M9106" s="1">
        <f>Tabelle111[[#This Row],[Menge t Nges]]/Tabelle111[[#This Row],[Anzahl Lieferscheine]]</f>
        <v>0.13048333333333331</v>
      </c>
      <c r="N9106" s="1">
        <f>Tabelle111[[#This Row],[Menge t P2O5]]/Tabelle111[[#This Row],[Anzahl Lieferscheine]]</f>
        <v>0.1186</v>
      </c>
    </row>
    <row r="9107" spans="1:14" x14ac:dyDescent="0.2">
      <c r="A9107" s="2" t="s">
        <v>39</v>
      </c>
      <c r="B9107" s="2" t="s">
        <v>40</v>
      </c>
      <c r="C9107" s="2" t="s">
        <v>6</v>
      </c>
      <c r="D9107" s="2" t="s">
        <v>15</v>
      </c>
      <c r="E9107" s="2" t="s">
        <v>18</v>
      </c>
      <c r="F9107" s="2" t="s">
        <v>61</v>
      </c>
      <c r="G9107" s="1">
        <v>336</v>
      </c>
      <c r="H9107" s="1">
        <v>272</v>
      </c>
      <c r="I9107" s="4">
        <v>1</v>
      </c>
      <c r="J9107" s="2" t="s">
        <v>73</v>
      </c>
      <c r="K9107" s="1">
        <f>Tabelle111[[#This Row],[Menge kg Nges]]/1000</f>
        <v>0.33600000000000002</v>
      </c>
      <c r="L9107" s="1">
        <f>Tabelle111[[#This Row],[Menge kg P2O5]]/1000</f>
        <v>0.27200000000000002</v>
      </c>
      <c r="M9107" s="1">
        <f>Tabelle111[[#This Row],[Menge t Nges]]/Tabelle111[[#This Row],[Anzahl Lieferscheine]]</f>
        <v>0.33600000000000002</v>
      </c>
      <c r="N9107" s="1">
        <f>Tabelle111[[#This Row],[Menge t P2O5]]/Tabelle111[[#This Row],[Anzahl Lieferscheine]]</f>
        <v>0.27200000000000002</v>
      </c>
    </row>
    <row r="9108" spans="1:14" x14ac:dyDescent="0.2">
      <c r="A9108" s="2" t="s">
        <v>39</v>
      </c>
      <c r="B9108" s="2" t="s">
        <v>53</v>
      </c>
      <c r="C9108" s="2" t="s">
        <v>6</v>
      </c>
      <c r="D9108" s="2" t="s">
        <v>7</v>
      </c>
      <c r="E9108" s="2" t="s">
        <v>8</v>
      </c>
      <c r="F9108" s="2" t="s">
        <v>61</v>
      </c>
      <c r="G9108" s="1">
        <v>217.5</v>
      </c>
      <c r="H9108" s="1">
        <v>77.5</v>
      </c>
      <c r="I9108" s="4">
        <v>2</v>
      </c>
      <c r="J9108" s="2" t="s">
        <v>73</v>
      </c>
      <c r="K9108" s="1">
        <f>Tabelle111[[#This Row],[Menge kg Nges]]/1000</f>
        <v>0.2175</v>
      </c>
      <c r="L9108" s="1">
        <f>Tabelle111[[#This Row],[Menge kg P2O5]]/1000</f>
        <v>7.7499999999999999E-2</v>
      </c>
      <c r="M9108" s="1">
        <f>Tabelle111[[#This Row],[Menge t Nges]]/Tabelle111[[#This Row],[Anzahl Lieferscheine]]</f>
        <v>0.10875</v>
      </c>
      <c r="N9108" s="1">
        <f>Tabelle111[[#This Row],[Menge t P2O5]]/Tabelle111[[#This Row],[Anzahl Lieferscheine]]</f>
        <v>3.875E-2</v>
      </c>
    </row>
    <row r="9109" spans="1:14" x14ac:dyDescent="0.2">
      <c r="A9109" s="2" t="s">
        <v>39</v>
      </c>
      <c r="B9109" s="2" t="s">
        <v>53</v>
      </c>
      <c r="C9109" s="2" t="s">
        <v>6</v>
      </c>
      <c r="D9109" s="2" t="s">
        <v>7</v>
      </c>
      <c r="E9109" s="2" t="s">
        <v>12</v>
      </c>
      <c r="F9109" s="2" t="s">
        <v>61</v>
      </c>
      <c r="G9109" s="1">
        <v>102.5</v>
      </c>
      <c r="H9109" s="1">
        <v>43.75</v>
      </c>
      <c r="I9109" s="4">
        <v>1</v>
      </c>
      <c r="J9109" s="2" t="s">
        <v>73</v>
      </c>
      <c r="K9109" s="1">
        <f>Tabelle111[[#This Row],[Menge kg Nges]]/1000</f>
        <v>0.10249999999999999</v>
      </c>
      <c r="L9109" s="1">
        <f>Tabelle111[[#This Row],[Menge kg P2O5]]/1000</f>
        <v>4.3749999999999997E-2</v>
      </c>
      <c r="M9109" s="1">
        <f>Tabelle111[[#This Row],[Menge t Nges]]/Tabelle111[[#This Row],[Anzahl Lieferscheine]]</f>
        <v>0.10249999999999999</v>
      </c>
      <c r="N9109" s="1">
        <f>Tabelle111[[#This Row],[Menge t P2O5]]/Tabelle111[[#This Row],[Anzahl Lieferscheine]]</f>
        <v>4.3749999999999997E-2</v>
      </c>
    </row>
    <row r="9110" spans="1:14" x14ac:dyDescent="0.2">
      <c r="A9110" s="2" t="s">
        <v>39</v>
      </c>
      <c r="B9110" s="2" t="s">
        <v>41</v>
      </c>
      <c r="C9110" s="2" t="s">
        <v>6</v>
      </c>
      <c r="D9110" s="2" t="s">
        <v>7</v>
      </c>
      <c r="E9110" s="2" t="s">
        <v>8</v>
      </c>
      <c r="F9110" s="2" t="s">
        <v>61</v>
      </c>
      <c r="G9110" s="1">
        <v>7938.75</v>
      </c>
      <c r="H9110" s="1">
        <v>2828.75</v>
      </c>
      <c r="I9110" s="4">
        <v>11</v>
      </c>
      <c r="J9110" s="2" t="s">
        <v>73</v>
      </c>
      <c r="K9110" s="1">
        <f>Tabelle111[[#This Row],[Menge kg Nges]]/1000</f>
        <v>7.9387499999999998</v>
      </c>
      <c r="L9110" s="1">
        <f>Tabelle111[[#This Row],[Menge kg P2O5]]/1000</f>
        <v>2.8287499999999999</v>
      </c>
      <c r="M9110" s="1">
        <f>Tabelle111[[#This Row],[Menge t Nges]]/Tabelle111[[#This Row],[Anzahl Lieferscheine]]</f>
        <v>0.72170454545454543</v>
      </c>
      <c r="N9110" s="1">
        <f>Tabelle111[[#This Row],[Menge t P2O5]]/Tabelle111[[#This Row],[Anzahl Lieferscheine]]</f>
        <v>0.25715909090909089</v>
      </c>
    </row>
    <row r="9111" spans="1:14" x14ac:dyDescent="0.2">
      <c r="A9111" s="2" t="s">
        <v>39</v>
      </c>
      <c r="B9111" s="2" t="s">
        <v>41</v>
      </c>
      <c r="C9111" s="2" t="s">
        <v>6</v>
      </c>
      <c r="D9111" s="2" t="s">
        <v>7</v>
      </c>
      <c r="E9111" s="2" t="s">
        <v>12</v>
      </c>
      <c r="F9111" s="2" t="s">
        <v>61</v>
      </c>
      <c r="G9111" s="1">
        <v>591</v>
      </c>
      <c r="H9111" s="1">
        <v>318.5</v>
      </c>
      <c r="I9111" s="4">
        <v>2</v>
      </c>
      <c r="J9111" s="2" t="s">
        <v>73</v>
      </c>
      <c r="K9111" s="1">
        <f>Tabelle111[[#This Row],[Menge kg Nges]]/1000</f>
        <v>0.59099999999999997</v>
      </c>
      <c r="L9111" s="1">
        <f>Tabelle111[[#This Row],[Menge kg P2O5]]/1000</f>
        <v>0.31850000000000001</v>
      </c>
      <c r="M9111" s="1">
        <f>Tabelle111[[#This Row],[Menge t Nges]]/Tabelle111[[#This Row],[Anzahl Lieferscheine]]</f>
        <v>0.29549999999999998</v>
      </c>
      <c r="N9111" s="1">
        <f>Tabelle111[[#This Row],[Menge t P2O5]]/Tabelle111[[#This Row],[Anzahl Lieferscheine]]</f>
        <v>0.15925</v>
      </c>
    </row>
    <row r="9112" spans="1:14" x14ac:dyDescent="0.2">
      <c r="A9112" s="2" t="s">
        <v>39</v>
      </c>
      <c r="B9112" s="2" t="s">
        <v>41</v>
      </c>
      <c r="C9112" s="2" t="s">
        <v>6</v>
      </c>
      <c r="D9112" s="2" t="s">
        <v>15</v>
      </c>
      <c r="E9112" s="2" t="s">
        <v>18</v>
      </c>
      <c r="F9112" s="2" t="s">
        <v>61</v>
      </c>
      <c r="G9112" s="1">
        <v>302.39999999999998</v>
      </c>
      <c r="H9112" s="1">
        <v>244.8</v>
      </c>
      <c r="I9112" s="4">
        <v>3</v>
      </c>
      <c r="J9112" s="2" t="s">
        <v>73</v>
      </c>
      <c r="K9112" s="1">
        <f>Tabelle111[[#This Row],[Menge kg Nges]]/1000</f>
        <v>0.3024</v>
      </c>
      <c r="L9112" s="1">
        <f>Tabelle111[[#This Row],[Menge kg P2O5]]/1000</f>
        <v>0.24480000000000002</v>
      </c>
      <c r="M9112" s="1">
        <f>Tabelle111[[#This Row],[Menge t Nges]]/Tabelle111[[#This Row],[Anzahl Lieferscheine]]</f>
        <v>0.1008</v>
      </c>
      <c r="N9112" s="1">
        <f>Tabelle111[[#This Row],[Menge t P2O5]]/Tabelle111[[#This Row],[Anzahl Lieferscheine]]</f>
        <v>8.1600000000000006E-2</v>
      </c>
    </row>
    <row r="9113" spans="1:14" x14ac:dyDescent="0.2">
      <c r="A9113" s="2" t="s">
        <v>39</v>
      </c>
      <c r="B9113" s="2" t="s">
        <v>41</v>
      </c>
      <c r="C9113" s="2" t="s">
        <v>25</v>
      </c>
      <c r="D9113" s="2" t="s">
        <v>25</v>
      </c>
      <c r="E9113" s="2" t="s">
        <v>26</v>
      </c>
      <c r="F9113" s="2" t="s">
        <v>61</v>
      </c>
      <c r="G9113" s="1">
        <v>871</v>
      </c>
      <c r="H9113" s="1">
        <v>241.2</v>
      </c>
      <c r="I9113" s="4">
        <v>2</v>
      </c>
      <c r="J9113" s="2" t="s">
        <v>73</v>
      </c>
      <c r="K9113" s="1">
        <f>Tabelle111[[#This Row],[Menge kg Nges]]/1000</f>
        <v>0.871</v>
      </c>
      <c r="L9113" s="1">
        <f>Tabelle111[[#This Row],[Menge kg P2O5]]/1000</f>
        <v>0.2412</v>
      </c>
      <c r="M9113" s="1">
        <f>Tabelle111[[#This Row],[Menge t Nges]]/Tabelle111[[#This Row],[Anzahl Lieferscheine]]</f>
        <v>0.4355</v>
      </c>
      <c r="N9113" s="1">
        <f>Tabelle111[[#This Row],[Menge t P2O5]]/Tabelle111[[#This Row],[Anzahl Lieferscheine]]</f>
        <v>0.1206</v>
      </c>
    </row>
    <row r="9114" spans="1:14" x14ac:dyDescent="0.2">
      <c r="A9114" s="2" t="s">
        <v>39</v>
      </c>
      <c r="B9114" s="2" t="s">
        <v>41</v>
      </c>
      <c r="C9114" s="2" t="s">
        <v>63</v>
      </c>
      <c r="D9114" s="2" t="s">
        <v>63</v>
      </c>
      <c r="E9114" s="2" t="s">
        <v>63</v>
      </c>
      <c r="F9114" s="2" t="s">
        <v>61</v>
      </c>
      <c r="G9114" s="1">
        <v>70</v>
      </c>
      <c r="H9114" s="1">
        <v>43</v>
      </c>
      <c r="I9114" s="4">
        <v>1</v>
      </c>
      <c r="J9114" s="2" t="s">
        <v>73</v>
      </c>
      <c r="K9114" s="1">
        <f>Tabelle111[[#This Row],[Menge kg Nges]]/1000</f>
        <v>7.0000000000000007E-2</v>
      </c>
      <c r="L9114" s="1">
        <f>Tabelle111[[#This Row],[Menge kg P2O5]]/1000</f>
        <v>4.2999999999999997E-2</v>
      </c>
      <c r="M9114" s="1">
        <f>Tabelle111[[#This Row],[Menge t Nges]]/Tabelle111[[#This Row],[Anzahl Lieferscheine]]</f>
        <v>7.0000000000000007E-2</v>
      </c>
      <c r="N9114" s="1">
        <f>Tabelle111[[#This Row],[Menge t P2O5]]/Tabelle111[[#This Row],[Anzahl Lieferscheine]]</f>
        <v>4.2999999999999997E-2</v>
      </c>
    </row>
    <row r="9115" spans="1:14" x14ac:dyDescent="0.2">
      <c r="A9115" s="2" t="s">
        <v>39</v>
      </c>
      <c r="B9115" s="2" t="s">
        <v>42</v>
      </c>
      <c r="C9115" s="2" t="s">
        <v>6</v>
      </c>
      <c r="D9115" s="2" t="s">
        <v>7</v>
      </c>
      <c r="E9115" s="2" t="s">
        <v>8</v>
      </c>
      <c r="F9115" s="2" t="s">
        <v>61</v>
      </c>
      <c r="G9115" s="1">
        <v>4536</v>
      </c>
      <c r="H9115" s="1">
        <v>1490.4</v>
      </c>
      <c r="I9115" s="4">
        <v>5</v>
      </c>
      <c r="J9115" s="2" t="s">
        <v>73</v>
      </c>
      <c r="K9115" s="1">
        <f>Tabelle111[[#This Row],[Menge kg Nges]]/1000</f>
        <v>4.5359999999999996</v>
      </c>
      <c r="L9115" s="1">
        <f>Tabelle111[[#This Row],[Menge kg P2O5]]/1000</f>
        <v>1.4904000000000002</v>
      </c>
      <c r="M9115" s="1">
        <f>Tabelle111[[#This Row],[Menge t Nges]]/Tabelle111[[#This Row],[Anzahl Lieferscheine]]</f>
        <v>0.9071999999999999</v>
      </c>
      <c r="N9115" s="1">
        <f>Tabelle111[[#This Row],[Menge t P2O5]]/Tabelle111[[#This Row],[Anzahl Lieferscheine]]</f>
        <v>0.29808000000000001</v>
      </c>
    </row>
    <row r="9116" spans="1:14" x14ac:dyDescent="0.2">
      <c r="A9116" s="2" t="s">
        <v>39</v>
      </c>
      <c r="B9116" s="2" t="s">
        <v>42</v>
      </c>
      <c r="C9116" s="2" t="s">
        <v>6</v>
      </c>
      <c r="D9116" s="2" t="s">
        <v>7</v>
      </c>
      <c r="E9116" s="2" t="s">
        <v>9</v>
      </c>
      <c r="F9116" s="2" t="s">
        <v>61</v>
      </c>
      <c r="G9116" s="1">
        <v>767.65</v>
      </c>
      <c r="H9116" s="1">
        <v>334.45</v>
      </c>
      <c r="I9116" s="4">
        <v>5</v>
      </c>
      <c r="J9116" s="2" t="s">
        <v>73</v>
      </c>
      <c r="K9116" s="1">
        <f>Tabelle111[[#This Row],[Menge kg Nges]]/1000</f>
        <v>0.76764999999999994</v>
      </c>
      <c r="L9116" s="1">
        <f>Tabelle111[[#This Row],[Menge kg P2O5]]/1000</f>
        <v>0.33444999999999997</v>
      </c>
      <c r="M9116" s="1">
        <f>Tabelle111[[#This Row],[Menge t Nges]]/Tabelle111[[#This Row],[Anzahl Lieferscheine]]</f>
        <v>0.15353</v>
      </c>
      <c r="N9116" s="1">
        <f>Tabelle111[[#This Row],[Menge t P2O5]]/Tabelle111[[#This Row],[Anzahl Lieferscheine]]</f>
        <v>6.6889999999999991E-2</v>
      </c>
    </row>
    <row r="9117" spans="1:14" x14ac:dyDescent="0.2">
      <c r="A9117" s="2" t="s">
        <v>39</v>
      </c>
      <c r="B9117" s="2" t="s">
        <v>42</v>
      </c>
      <c r="C9117" s="2" t="s">
        <v>6</v>
      </c>
      <c r="D9117" s="2" t="s">
        <v>7</v>
      </c>
      <c r="E9117" s="2" t="s">
        <v>14</v>
      </c>
      <c r="F9117" s="2" t="s">
        <v>61</v>
      </c>
      <c r="G9117" s="1">
        <v>3055</v>
      </c>
      <c r="H9117" s="1">
        <v>1399</v>
      </c>
      <c r="I9117" s="4">
        <v>7</v>
      </c>
      <c r="J9117" s="2" t="s">
        <v>73</v>
      </c>
      <c r="K9117" s="1">
        <f>Tabelle111[[#This Row],[Menge kg Nges]]/1000</f>
        <v>3.0550000000000002</v>
      </c>
      <c r="L9117" s="1">
        <f>Tabelle111[[#This Row],[Menge kg P2O5]]/1000</f>
        <v>1.399</v>
      </c>
      <c r="M9117" s="1">
        <f>Tabelle111[[#This Row],[Menge t Nges]]/Tabelle111[[#This Row],[Anzahl Lieferscheine]]</f>
        <v>0.43642857142857144</v>
      </c>
      <c r="N9117" s="1">
        <f>Tabelle111[[#This Row],[Menge t P2O5]]/Tabelle111[[#This Row],[Anzahl Lieferscheine]]</f>
        <v>0.19985714285714287</v>
      </c>
    </row>
    <row r="9118" spans="1:14" x14ac:dyDescent="0.2">
      <c r="A9118" s="2" t="s">
        <v>39</v>
      </c>
      <c r="B9118" s="2" t="s">
        <v>42</v>
      </c>
      <c r="C9118" s="2" t="s">
        <v>6</v>
      </c>
      <c r="D9118" s="2" t="s">
        <v>15</v>
      </c>
      <c r="E9118" s="2" t="s">
        <v>18</v>
      </c>
      <c r="F9118" s="2" t="s">
        <v>61</v>
      </c>
      <c r="G9118" s="1">
        <v>168</v>
      </c>
      <c r="H9118" s="1">
        <v>136</v>
      </c>
      <c r="I9118" s="4">
        <v>1</v>
      </c>
      <c r="J9118" s="2" t="s">
        <v>73</v>
      </c>
      <c r="K9118" s="1">
        <f>Tabelle111[[#This Row],[Menge kg Nges]]/1000</f>
        <v>0.16800000000000001</v>
      </c>
      <c r="L9118" s="1">
        <f>Tabelle111[[#This Row],[Menge kg P2O5]]/1000</f>
        <v>0.13600000000000001</v>
      </c>
      <c r="M9118" s="1">
        <f>Tabelle111[[#This Row],[Menge t Nges]]/Tabelle111[[#This Row],[Anzahl Lieferscheine]]</f>
        <v>0.16800000000000001</v>
      </c>
      <c r="N9118" s="1">
        <f>Tabelle111[[#This Row],[Menge t P2O5]]/Tabelle111[[#This Row],[Anzahl Lieferscheine]]</f>
        <v>0.13600000000000001</v>
      </c>
    </row>
    <row r="9119" spans="1:14" x14ac:dyDescent="0.2">
      <c r="A9119" s="2" t="s">
        <v>39</v>
      </c>
      <c r="B9119" s="2" t="s">
        <v>42</v>
      </c>
      <c r="C9119" s="2" t="s">
        <v>6</v>
      </c>
      <c r="D9119" s="2" t="s">
        <v>15</v>
      </c>
      <c r="E9119" s="2" t="s">
        <v>13</v>
      </c>
      <c r="F9119" s="2" t="s">
        <v>61</v>
      </c>
      <c r="G9119" s="1">
        <v>859.3</v>
      </c>
      <c r="H9119" s="1">
        <v>600.6</v>
      </c>
      <c r="I9119" s="4">
        <v>3</v>
      </c>
      <c r="J9119" s="2" t="s">
        <v>73</v>
      </c>
      <c r="K9119" s="1">
        <f>Tabelle111[[#This Row],[Menge kg Nges]]/1000</f>
        <v>0.85929999999999995</v>
      </c>
      <c r="L9119" s="1">
        <f>Tabelle111[[#This Row],[Menge kg P2O5]]/1000</f>
        <v>0.60060000000000002</v>
      </c>
      <c r="M9119" s="1">
        <f>Tabelle111[[#This Row],[Menge t Nges]]/Tabelle111[[#This Row],[Anzahl Lieferscheine]]</f>
        <v>0.28643333333333332</v>
      </c>
      <c r="N9119" s="1">
        <f>Tabelle111[[#This Row],[Menge t P2O5]]/Tabelle111[[#This Row],[Anzahl Lieferscheine]]</f>
        <v>0.20020000000000002</v>
      </c>
    </row>
    <row r="9120" spans="1:14" x14ac:dyDescent="0.2">
      <c r="A9120" s="2" t="s">
        <v>40</v>
      </c>
      <c r="B9120" s="2" t="s">
        <v>32</v>
      </c>
      <c r="C9120" s="2" t="s">
        <v>6</v>
      </c>
      <c r="D9120" s="2" t="s">
        <v>7</v>
      </c>
      <c r="E9120" s="2" t="s">
        <v>11</v>
      </c>
      <c r="F9120" s="2" t="s">
        <v>61</v>
      </c>
      <c r="G9120" s="1">
        <v>1243.2</v>
      </c>
      <c r="H9120" s="1">
        <v>537.6</v>
      </c>
      <c r="I9120" s="4">
        <v>2</v>
      </c>
      <c r="J9120" s="2" t="s">
        <v>73</v>
      </c>
      <c r="K9120" s="1">
        <f>Tabelle111[[#This Row],[Menge kg Nges]]/1000</f>
        <v>1.2432000000000001</v>
      </c>
      <c r="L9120" s="1">
        <f>Tabelle111[[#This Row],[Menge kg P2O5]]/1000</f>
        <v>0.53760000000000008</v>
      </c>
      <c r="M9120" s="1">
        <f>Tabelle111[[#This Row],[Menge t Nges]]/Tabelle111[[#This Row],[Anzahl Lieferscheine]]</f>
        <v>0.62160000000000004</v>
      </c>
      <c r="N9120" s="1">
        <f>Tabelle111[[#This Row],[Menge t P2O5]]/Tabelle111[[#This Row],[Anzahl Lieferscheine]]</f>
        <v>0.26880000000000004</v>
      </c>
    </row>
    <row r="9121" spans="1:14" x14ac:dyDescent="0.2">
      <c r="A9121" s="2" t="s">
        <v>40</v>
      </c>
      <c r="B9121" s="2" t="s">
        <v>43</v>
      </c>
      <c r="C9121" s="2" t="s">
        <v>6</v>
      </c>
      <c r="D9121" s="2" t="s">
        <v>7</v>
      </c>
      <c r="E9121" s="2" t="s">
        <v>13</v>
      </c>
      <c r="F9121" s="2" t="s">
        <v>61</v>
      </c>
      <c r="G9121" s="1">
        <v>198</v>
      </c>
      <c r="H9121" s="1">
        <v>90</v>
      </c>
      <c r="I9121" s="4">
        <v>1</v>
      </c>
      <c r="J9121" s="2" t="s">
        <v>73</v>
      </c>
      <c r="K9121" s="1">
        <f>Tabelle111[[#This Row],[Menge kg Nges]]/1000</f>
        <v>0.19800000000000001</v>
      </c>
      <c r="L9121" s="1">
        <f>Tabelle111[[#This Row],[Menge kg P2O5]]/1000</f>
        <v>0.09</v>
      </c>
      <c r="M9121" s="1">
        <f>Tabelle111[[#This Row],[Menge t Nges]]/Tabelle111[[#This Row],[Anzahl Lieferscheine]]</f>
        <v>0.19800000000000001</v>
      </c>
      <c r="N9121" s="1">
        <f>Tabelle111[[#This Row],[Menge t P2O5]]/Tabelle111[[#This Row],[Anzahl Lieferscheine]]</f>
        <v>0.09</v>
      </c>
    </row>
    <row r="9122" spans="1:14" x14ac:dyDescent="0.2">
      <c r="A9122" s="2" t="s">
        <v>40</v>
      </c>
      <c r="B9122" s="2" t="s">
        <v>36</v>
      </c>
      <c r="C9122" s="2" t="s">
        <v>6</v>
      </c>
      <c r="D9122" s="2" t="s">
        <v>7</v>
      </c>
      <c r="E9122" s="2" t="s">
        <v>12</v>
      </c>
      <c r="F9122" s="2" t="s">
        <v>61</v>
      </c>
      <c r="G9122" s="1">
        <v>718</v>
      </c>
      <c r="H9122" s="1">
        <v>267</v>
      </c>
      <c r="I9122" s="4">
        <v>5</v>
      </c>
      <c r="J9122" s="2" t="s">
        <v>73</v>
      </c>
      <c r="K9122" s="1">
        <f>Tabelle111[[#This Row],[Menge kg Nges]]/1000</f>
        <v>0.71799999999999997</v>
      </c>
      <c r="L9122" s="1">
        <f>Tabelle111[[#This Row],[Menge kg P2O5]]/1000</f>
        <v>0.26700000000000002</v>
      </c>
      <c r="M9122" s="1">
        <f>Tabelle111[[#This Row],[Menge t Nges]]/Tabelle111[[#This Row],[Anzahl Lieferscheine]]</f>
        <v>0.14360000000000001</v>
      </c>
      <c r="N9122" s="1">
        <f>Tabelle111[[#This Row],[Menge t P2O5]]/Tabelle111[[#This Row],[Anzahl Lieferscheine]]</f>
        <v>5.3400000000000003E-2</v>
      </c>
    </row>
    <row r="9123" spans="1:14" x14ac:dyDescent="0.2">
      <c r="A9123" s="2" t="s">
        <v>40</v>
      </c>
      <c r="B9123" s="2" t="s">
        <v>36</v>
      </c>
      <c r="C9123" s="2" t="s">
        <v>6</v>
      </c>
      <c r="D9123" s="2" t="s">
        <v>7</v>
      </c>
      <c r="E9123" s="2" t="s">
        <v>13</v>
      </c>
      <c r="F9123" s="2" t="s">
        <v>61</v>
      </c>
      <c r="G9123" s="1">
        <v>4736.1500000000005</v>
      </c>
      <c r="H9123" s="1">
        <v>2290.6</v>
      </c>
      <c r="I9123" s="4">
        <v>38</v>
      </c>
      <c r="J9123" s="2" t="s">
        <v>73</v>
      </c>
      <c r="K9123" s="1">
        <f>Tabelle111[[#This Row],[Menge kg Nges]]/1000</f>
        <v>4.7361500000000003</v>
      </c>
      <c r="L9123" s="1">
        <f>Tabelle111[[#This Row],[Menge kg P2O5]]/1000</f>
        <v>2.2906</v>
      </c>
      <c r="M9123" s="1">
        <f>Tabelle111[[#This Row],[Menge t Nges]]/Tabelle111[[#This Row],[Anzahl Lieferscheine]]</f>
        <v>0.12463552631578949</v>
      </c>
      <c r="N9123" s="1">
        <f>Tabelle111[[#This Row],[Menge t P2O5]]/Tabelle111[[#This Row],[Anzahl Lieferscheine]]</f>
        <v>6.027894736842105E-2</v>
      </c>
    </row>
    <row r="9124" spans="1:14" x14ac:dyDescent="0.2">
      <c r="A9124" s="2" t="s">
        <v>40</v>
      </c>
      <c r="B9124" s="2" t="s">
        <v>36</v>
      </c>
      <c r="C9124" s="2" t="s">
        <v>63</v>
      </c>
      <c r="D9124" s="2" t="s">
        <v>63</v>
      </c>
      <c r="E9124" s="2" t="s">
        <v>63</v>
      </c>
      <c r="F9124" s="2" t="s">
        <v>61</v>
      </c>
      <c r="G9124" s="1">
        <v>153</v>
      </c>
      <c r="H9124" s="1">
        <v>145.35</v>
      </c>
      <c r="I9124" s="4">
        <v>1</v>
      </c>
      <c r="J9124" s="2" t="s">
        <v>73</v>
      </c>
      <c r="K9124" s="1">
        <f>Tabelle111[[#This Row],[Menge kg Nges]]/1000</f>
        <v>0.153</v>
      </c>
      <c r="L9124" s="1">
        <f>Tabelle111[[#This Row],[Menge kg P2O5]]/1000</f>
        <v>0.14535000000000001</v>
      </c>
      <c r="M9124" s="1">
        <f>Tabelle111[[#This Row],[Menge t Nges]]/Tabelle111[[#This Row],[Anzahl Lieferscheine]]</f>
        <v>0.153</v>
      </c>
      <c r="N9124" s="1">
        <f>Tabelle111[[#This Row],[Menge t P2O5]]/Tabelle111[[#This Row],[Anzahl Lieferscheine]]</f>
        <v>0.14535000000000001</v>
      </c>
    </row>
    <row r="9125" spans="1:14" x14ac:dyDescent="0.2">
      <c r="A9125" s="2" t="s">
        <v>40</v>
      </c>
      <c r="B9125" s="2" t="s">
        <v>47</v>
      </c>
      <c r="C9125" s="2" t="s">
        <v>6</v>
      </c>
      <c r="D9125" s="2" t="s">
        <v>7</v>
      </c>
      <c r="E9125" s="2" t="s">
        <v>9</v>
      </c>
      <c r="F9125" s="2" t="s">
        <v>61</v>
      </c>
      <c r="G9125" s="1">
        <v>572</v>
      </c>
      <c r="H9125" s="1">
        <v>248.6</v>
      </c>
      <c r="I9125" s="4">
        <v>1</v>
      </c>
      <c r="J9125" s="2" t="s">
        <v>73</v>
      </c>
      <c r="K9125" s="1">
        <f>Tabelle111[[#This Row],[Menge kg Nges]]/1000</f>
        <v>0.57199999999999995</v>
      </c>
      <c r="L9125" s="1">
        <f>Tabelle111[[#This Row],[Menge kg P2O5]]/1000</f>
        <v>0.24859999999999999</v>
      </c>
      <c r="M9125" s="1">
        <f>Tabelle111[[#This Row],[Menge t Nges]]/Tabelle111[[#This Row],[Anzahl Lieferscheine]]</f>
        <v>0.57199999999999995</v>
      </c>
      <c r="N9125" s="1">
        <f>Tabelle111[[#This Row],[Menge t P2O5]]/Tabelle111[[#This Row],[Anzahl Lieferscheine]]</f>
        <v>0.24859999999999999</v>
      </c>
    </row>
    <row r="9126" spans="1:14" x14ac:dyDescent="0.2">
      <c r="A9126" s="2" t="s">
        <v>40</v>
      </c>
      <c r="B9126" s="2" t="s">
        <v>47</v>
      </c>
      <c r="C9126" s="2" t="s">
        <v>6</v>
      </c>
      <c r="D9126" s="2" t="s">
        <v>7</v>
      </c>
      <c r="E9126" s="2" t="s">
        <v>12</v>
      </c>
      <c r="F9126" s="2" t="s">
        <v>61</v>
      </c>
      <c r="G9126" s="1">
        <v>1715.71</v>
      </c>
      <c r="H9126" s="1">
        <v>662.75</v>
      </c>
      <c r="I9126" s="4">
        <v>5</v>
      </c>
      <c r="J9126" s="2" t="s">
        <v>73</v>
      </c>
      <c r="K9126" s="1">
        <f>Tabelle111[[#This Row],[Menge kg Nges]]/1000</f>
        <v>1.7157100000000001</v>
      </c>
      <c r="L9126" s="1">
        <f>Tabelle111[[#This Row],[Menge kg P2O5]]/1000</f>
        <v>0.66274999999999995</v>
      </c>
      <c r="M9126" s="1">
        <f>Tabelle111[[#This Row],[Menge t Nges]]/Tabelle111[[#This Row],[Anzahl Lieferscheine]]</f>
        <v>0.343142</v>
      </c>
      <c r="N9126" s="1">
        <f>Tabelle111[[#This Row],[Menge t P2O5]]/Tabelle111[[#This Row],[Anzahl Lieferscheine]]</f>
        <v>0.13255</v>
      </c>
    </row>
    <row r="9127" spans="1:14" x14ac:dyDescent="0.2">
      <c r="A9127" s="2" t="s">
        <v>40</v>
      </c>
      <c r="B9127" s="2" t="s">
        <v>47</v>
      </c>
      <c r="C9127" s="2" t="s">
        <v>6</v>
      </c>
      <c r="D9127" s="2" t="s">
        <v>7</v>
      </c>
      <c r="E9127" s="2" t="s">
        <v>14</v>
      </c>
      <c r="F9127" s="2" t="s">
        <v>61</v>
      </c>
      <c r="G9127" s="1">
        <v>195.25</v>
      </c>
      <c r="H9127" s="1">
        <v>82.5</v>
      </c>
      <c r="I9127" s="4">
        <v>1</v>
      </c>
      <c r="J9127" s="2" t="s">
        <v>73</v>
      </c>
      <c r="K9127" s="1">
        <f>Tabelle111[[#This Row],[Menge kg Nges]]/1000</f>
        <v>0.19525000000000001</v>
      </c>
      <c r="L9127" s="1">
        <f>Tabelle111[[#This Row],[Menge kg P2O5]]/1000</f>
        <v>8.2500000000000004E-2</v>
      </c>
      <c r="M9127" s="1">
        <f>Tabelle111[[#This Row],[Menge t Nges]]/Tabelle111[[#This Row],[Anzahl Lieferscheine]]</f>
        <v>0.19525000000000001</v>
      </c>
      <c r="N9127" s="1">
        <f>Tabelle111[[#This Row],[Menge t P2O5]]/Tabelle111[[#This Row],[Anzahl Lieferscheine]]</f>
        <v>8.2500000000000004E-2</v>
      </c>
    </row>
    <row r="9128" spans="1:14" x14ac:dyDescent="0.2">
      <c r="A9128" s="2" t="s">
        <v>40</v>
      </c>
      <c r="B9128" s="2" t="s">
        <v>47</v>
      </c>
      <c r="C9128" s="2" t="s">
        <v>6</v>
      </c>
      <c r="D9128" s="2" t="s">
        <v>15</v>
      </c>
      <c r="E9128" s="2" t="s">
        <v>9</v>
      </c>
      <c r="F9128" s="2" t="s">
        <v>61</v>
      </c>
      <c r="G9128" s="1">
        <v>110.4</v>
      </c>
      <c r="H9128" s="1">
        <v>49.5</v>
      </c>
      <c r="I9128" s="4">
        <v>1</v>
      </c>
      <c r="J9128" s="2" t="s">
        <v>73</v>
      </c>
      <c r="K9128" s="1">
        <f>Tabelle111[[#This Row],[Menge kg Nges]]/1000</f>
        <v>0.11040000000000001</v>
      </c>
      <c r="L9128" s="1">
        <f>Tabelle111[[#This Row],[Menge kg P2O5]]/1000</f>
        <v>4.9500000000000002E-2</v>
      </c>
      <c r="M9128" s="1">
        <f>Tabelle111[[#This Row],[Menge t Nges]]/Tabelle111[[#This Row],[Anzahl Lieferscheine]]</f>
        <v>0.11040000000000001</v>
      </c>
      <c r="N9128" s="1">
        <f>Tabelle111[[#This Row],[Menge t P2O5]]/Tabelle111[[#This Row],[Anzahl Lieferscheine]]</f>
        <v>4.9500000000000002E-2</v>
      </c>
    </row>
    <row r="9129" spans="1:14" x14ac:dyDescent="0.2">
      <c r="A9129" s="2" t="s">
        <v>40</v>
      </c>
      <c r="B9129" s="2" t="s">
        <v>37</v>
      </c>
      <c r="C9129" s="2" t="s">
        <v>6</v>
      </c>
      <c r="D9129" s="2" t="s">
        <v>7</v>
      </c>
      <c r="E9129" s="2" t="s">
        <v>8</v>
      </c>
      <c r="F9129" s="2" t="s">
        <v>61</v>
      </c>
      <c r="G9129" s="1">
        <v>5962.2</v>
      </c>
      <c r="H9129" s="1">
        <v>3022.35</v>
      </c>
      <c r="I9129" s="4">
        <v>15</v>
      </c>
      <c r="J9129" s="2" t="s">
        <v>73</v>
      </c>
      <c r="K9129" s="1">
        <f>Tabelle111[[#This Row],[Menge kg Nges]]/1000</f>
        <v>5.9622000000000002</v>
      </c>
      <c r="L9129" s="1">
        <f>Tabelle111[[#This Row],[Menge kg P2O5]]/1000</f>
        <v>3.0223499999999999</v>
      </c>
      <c r="M9129" s="1">
        <f>Tabelle111[[#This Row],[Menge t Nges]]/Tabelle111[[#This Row],[Anzahl Lieferscheine]]</f>
        <v>0.39748</v>
      </c>
      <c r="N9129" s="1">
        <f>Tabelle111[[#This Row],[Menge t P2O5]]/Tabelle111[[#This Row],[Anzahl Lieferscheine]]</f>
        <v>0.20149</v>
      </c>
    </row>
    <row r="9130" spans="1:14" x14ac:dyDescent="0.2">
      <c r="A9130" s="2" t="s">
        <v>40</v>
      </c>
      <c r="B9130" s="2" t="s">
        <v>37</v>
      </c>
      <c r="C9130" s="2" t="s">
        <v>6</v>
      </c>
      <c r="D9130" s="2" t="s">
        <v>7</v>
      </c>
      <c r="E9130" s="2" t="s">
        <v>9</v>
      </c>
      <c r="F9130" s="2" t="s">
        <v>61</v>
      </c>
      <c r="G9130" s="1">
        <v>3967.21</v>
      </c>
      <c r="H9130" s="1">
        <v>1727.77</v>
      </c>
      <c r="I9130" s="4">
        <v>18</v>
      </c>
      <c r="J9130" s="2" t="s">
        <v>73</v>
      </c>
      <c r="K9130" s="1">
        <f>Tabelle111[[#This Row],[Menge kg Nges]]/1000</f>
        <v>3.9672100000000001</v>
      </c>
      <c r="L9130" s="1">
        <f>Tabelle111[[#This Row],[Menge kg P2O5]]/1000</f>
        <v>1.72777</v>
      </c>
      <c r="M9130" s="1">
        <f>Tabelle111[[#This Row],[Menge t Nges]]/Tabelle111[[#This Row],[Anzahl Lieferscheine]]</f>
        <v>0.22040055555555557</v>
      </c>
      <c r="N9130" s="1">
        <f>Tabelle111[[#This Row],[Menge t P2O5]]/Tabelle111[[#This Row],[Anzahl Lieferscheine]]</f>
        <v>9.5987222222222224E-2</v>
      </c>
    </row>
    <row r="9131" spans="1:14" x14ac:dyDescent="0.2">
      <c r="A9131" s="2" t="s">
        <v>40</v>
      </c>
      <c r="B9131" s="2" t="s">
        <v>37</v>
      </c>
      <c r="C9131" s="2" t="s">
        <v>6</v>
      </c>
      <c r="D9131" s="2" t="s">
        <v>7</v>
      </c>
      <c r="E9131" s="2" t="s">
        <v>12</v>
      </c>
      <c r="F9131" s="2" t="s">
        <v>61</v>
      </c>
      <c r="G9131" s="1">
        <v>25017</v>
      </c>
      <c r="H9131" s="1">
        <v>11066.8</v>
      </c>
      <c r="I9131" s="4">
        <v>97</v>
      </c>
      <c r="J9131" s="2" t="s">
        <v>73</v>
      </c>
      <c r="K9131" s="1">
        <f>Tabelle111[[#This Row],[Menge kg Nges]]/1000</f>
        <v>25.016999999999999</v>
      </c>
      <c r="L9131" s="1">
        <f>Tabelle111[[#This Row],[Menge kg P2O5]]/1000</f>
        <v>11.066799999999999</v>
      </c>
      <c r="M9131" s="1">
        <f>Tabelle111[[#This Row],[Menge t Nges]]/Tabelle111[[#This Row],[Anzahl Lieferscheine]]</f>
        <v>0.25790721649484538</v>
      </c>
      <c r="N9131" s="1">
        <f>Tabelle111[[#This Row],[Menge t P2O5]]/Tabelle111[[#This Row],[Anzahl Lieferscheine]]</f>
        <v>0.11409072164948453</v>
      </c>
    </row>
    <row r="9132" spans="1:14" x14ac:dyDescent="0.2">
      <c r="A9132" s="2" t="s">
        <v>40</v>
      </c>
      <c r="B9132" s="2" t="s">
        <v>37</v>
      </c>
      <c r="C9132" s="2" t="s">
        <v>6</v>
      </c>
      <c r="D9132" s="2" t="s">
        <v>7</v>
      </c>
      <c r="E9132" s="2" t="s">
        <v>13</v>
      </c>
      <c r="F9132" s="2" t="s">
        <v>61</v>
      </c>
      <c r="G9132" s="1">
        <v>8942.4900000000016</v>
      </c>
      <c r="H9132" s="1">
        <v>4769.7000000000007</v>
      </c>
      <c r="I9132" s="4">
        <v>41</v>
      </c>
      <c r="J9132" s="2" t="s">
        <v>73</v>
      </c>
      <c r="K9132" s="1">
        <f>Tabelle111[[#This Row],[Menge kg Nges]]/1000</f>
        <v>8.9424900000000012</v>
      </c>
      <c r="L9132" s="1">
        <f>Tabelle111[[#This Row],[Menge kg P2O5]]/1000</f>
        <v>4.7697000000000012</v>
      </c>
      <c r="M9132" s="1">
        <f>Tabelle111[[#This Row],[Menge t Nges]]/Tabelle111[[#This Row],[Anzahl Lieferscheine]]</f>
        <v>0.21810951219512198</v>
      </c>
      <c r="N9132" s="1">
        <f>Tabelle111[[#This Row],[Menge t P2O5]]/Tabelle111[[#This Row],[Anzahl Lieferscheine]]</f>
        <v>0.11633414634146344</v>
      </c>
    </row>
    <row r="9133" spans="1:14" x14ac:dyDescent="0.2">
      <c r="A9133" s="2" t="s">
        <v>40</v>
      </c>
      <c r="B9133" s="2" t="s">
        <v>37</v>
      </c>
      <c r="C9133" s="2" t="s">
        <v>6</v>
      </c>
      <c r="D9133" s="2" t="s">
        <v>7</v>
      </c>
      <c r="E9133" s="2" t="s">
        <v>14</v>
      </c>
      <c r="F9133" s="2" t="s">
        <v>61</v>
      </c>
      <c r="G9133" s="1">
        <v>12482.43</v>
      </c>
      <c r="H9133" s="1">
        <v>5509.4999999999991</v>
      </c>
      <c r="I9133" s="4">
        <v>52</v>
      </c>
      <c r="J9133" s="2" t="s">
        <v>73</v>
      </c>
      <c r="K9133" s="1">
        <f>Tabelle111[[#This Row],[Menge kg Nges]]/1000</f>
        <v>12.482430000000001</v>
      </c>
      <c r="L9133" s="1">
        <f>Tabelle111[[#This Row],[Menge kg P2O5]]/1000</f>
        <v>5.5094999999999992</v>
      </c>
      <c r="M9133" s="1">
        <f>Tabelle111[[#This Row],[Menge t Nges]]/Tabelle111[[#This Row],[Anzahl Lieferscheine]]</f>
        <v>0.24004673076923078</v>
      </c>
      <c r="N9133" s="1">
        <f>Tabelle111[[#This Row],[Menge t P2O5]]/Tabelle111[[#This Row],[Anzahl Lieferscheine]]</f>
        <v>0.10595192307692305</v>
      </c>
    </row>
    <row r="9134" spans="1:14" x14ac:dyDescent="0.2">
      <c r="A9134" s="2" t="s">
        <v>40</v>
      </c>
      <c r="B9134" s="2" t="s">
        <v>37</v>
      </c>
      <c r="C9134" s="2" t="s">
        <v>6</v>
      </c>
      <c r="D9134" s="2" t="s">
        <v>15</v>
      </c>
      <c r="E9134" s="2" t="s">
        <v>8</v>
      </c>
      <c r="F9134" s="2" t="s">
        <v>61</v>
      </c>
      <c r="G9134" s="1">
        <v>48</v>
      </c>
      <c r="H9134" s="1">
        <v>28</v>
      </c>
      <c r="I9134" s="4">
        <v>2</v>
      </c>
      <c r="J9134" s="2" t="s">
        <v>73</v>
      </c>
      <c r="K9134" s="1">
        <f>Tabelle111[[#This Row],[Menge kg Nges]]/1000</f>
        <v>4.8000000000000001E-2</v>
      </c>
      <c r="L9134" s="1">
        <f>Tabelle111[[#This Row],[Menge kg P2O5]]/1000</f>
        <v>2.8000000000000001E-2</v>
      </c>
      <c r="M9134" s="1">
        <f>Tabelle111[[#This Row],[Menge t Nges]]/Tabelle111[[#This Row],[Anzahl Lieferscheine]]</f>
        <v>2.4E-2</v>
      </c>
      <c r="N9134" s="1">
        <f>Tabelle111[[#This Row],[Menge t P2O5]]/Tabelle111[[#This Row],[Anzahl Lieferscheine]]</f>
        <v>1.4E-2</v>
      </c>
    </row>
    <row r="9135" spans="1:14" x14ac:dyDescent="0.2">
      <c r="A9135" s="2" t="s">
        <v>40</v>
      </c>
      <c r="B9135" s="2" t="s">
        <v>37</v>
      </c>
      <c r="C9135" s="2" t="s">
        <v>6</v>
      </c>
      <c r="D9135" s="2" t="s">
        <v>15</v>
      </c>
      <c r="E9135" s="2" t="s">
        <v>18</v>
      </c>
      <c r="F9135" s="2" t="s">
        <v>61</v>
      </c>
      <c r="G9135" s="1">
        <v>280</v>
      </c>
      <c r="H9135" s="1">
        <v>218</v>
      </c>
      <c r="I9135" s="4">
        <v>2</v>
      </c>
      <c r="J9135" s="2" t="s">
        <v>73</v>
      </c>
      <c r="K9135" s="1">
        <f>Tabelle111[[#This Row],[Menge kg Nges]]/1000</f>
        <v>0.28000000000000003</v>
      </c>
      <c r="L9135" s="1">
        <f>Tabelle111[[#This Row],[Menge kg P2O5]]/1000</f>
        <v>0.218</v>
      </c>
      <c r="M9135" s="1">
        <f>Tabelle111[[#This Row],[Menge t Nges]]/Tabelle111[[#This Row],[Anzahl Lieferscheine]]</f>
        <v>0.14000000000000001</v>
      </c>
      <c r="N9135" s="1">
        <f>Tabelle111[[#This Row],[Menge t P2O5]]/Tabelle111[[#This Row],[Anzahl Lieferscheine]]</f>
        <v>0.109</v>
      </c>
    </row>
    <row r="9136" spans="1:14" x14ac:dyDescent="0.2">
      <c r="A9136" s="2" t="s">
        <v>40</v>
      </c>
      <c r="B9136" s="2" t="s">
        <v>37</v>
      </c>
      <c r="C9136" s="2" t="s">
        <v>6</v>
      </c>
      <c r="D9136" s="2" t="s">
        <v>15</v>
      </c>
      <c r="E9136" s="2" t="s">
        <v>21</v>
      </c>
      <c r="F9136" s="2" t="s">
        <v>61</v>
      </c>
      <c r="G9136" s="1">
        <v>67.23</v>
      </c>
      <c r="H9136" s="1">
        <v>36.72</v>
      </c>
      <c r="I9136" s="4">
        <v>1</v>
      </c>
      <c r="J9136" s="2" t="s">
        <v>73</v>
      </c>
      <c r="K9136" s="1">
        <f>Tabelle111[[#This Row],[Menge kg Nges]]/1000</f>
        <v>6.7229999999999998E-2</v>
      </c>
      <c r="L9136" s="1">
        <f>Tabelle111[[#This Row],[Menge kg P2O5]]/1000</f>
        <v>3.6719999999999996E-2</v>
      </c>
      <c r="M9136" s="1">
        <f>Tabelle111[[#This Row],[Menge t Nges]]/Tabelle111[[#This Row],[Anzahl Lieferscheine]]</f>
        <v>6.7229999999999998E-2</v>
      </c>
      <c r="N9136" s="1">
        <f>Tabelle111[[#This Row],[Menge t P2O5]]/Tabelle111[[#This Row],[Anzahl Lieferscheine]]</f>
        <v>3.6719999999999996E-2</v>
      </c>
    </row>
    <row r="9137" spans="1:14" x14ac:dyDescent="0.2">
      <c r="A9137" s="2" t="s">
        <v>40</v>
      </c>
      <c r="B9137" s="2" t="s">
        <v>37</v>
      </c>
      <c r="C9137" s="2" t="s">
        <v>6</v>
      </c>
      <c r="D9137" s="2" t="s">
        <v>15</v>
      </c>
      <c r="E9137" s="2" t="s">
        <v>9</v>
      </c>
      <c r="F9137" s="2" t="s">
        <v>61</v>
      </c>
      <c r="G9137" s="1">
        <v>298.99</v>
      </c>
      <c r="H9137" s="1">
        <v>187.86</v>
      </c>
      <c r="I9137" s="4">
        <v>3</v>
      </c>
      <c r="J9137" s="2" t="s">
        <v>73</v>
      </c>
      <c r="K9137" s="1">
        <f>Tabelle111[[#This Row],[Menge kg Nges]]/1000</f>
        <v>0.29899000000000003</v>
      </c>
      <c r="L9137" s="1">
        <f>Tabelle111[[#This Row],[Menge kg P2O5]]/1000</f>
        <v>0.18786000000000003</v>
      </c>
      <c r="M9137" s="1">
        <f>Tabelle111[[#This Row],[Menge t Nges]]/Tabelle111[[#This Row],[Anzahl Lieferscheine]]</f>
        <v>9.966333333333334E-2</v>
      </c>
      <c r="N9137" s="1">
        <f>Tabelle111[[#This Row],[Menge t P2O5]]/Tabelle111[[#This Row],[Anzahl Lieferscheine]]</f>
        <v>6.2620000000000009E-2</v>
      </c>
    </row>
    <row r="9138" spans="1:14" x14ac:dyDescent="0.2">
      <c r="A9138" s="2" t="s">
        <v>40</v>
      </c>
      <c r="B9138" s="2" t="s">
        <v>37</v>
      </c>
      <c r="C9138" s="2" t="s">
        <v>6</v>
      </c>
      <c r="D9138" s="2" t="s">
        <v>15</v>
      </c>
      <c r="E9138" s="2" t="s">
        <v>24</v>
      </c>
      <c r="F9138" s="2" t="s">
        <v>61</v>
      </c>
      <c r="G9138" s="1">
        <v>1512</v>
      </c>
      <c r="H9138" s="1">
        <v>1242</v>
      </c>
      <c r="I9138" s="4">
        <v>1</v>
      </c>
      <c r="J9138" s="2" t="s">
        <v>73</v>
      </c>
      <c r="K9138" s="1">
        <f>Tabelle111[[#This Row],[Menge kg Nges]]/1000</f>
        <v>1.512</v>
      </c>
      <c r="L9138" s="1">
        <f>Tabelle111[[#This Row],[Menge kg P2O5]]/1000</f>
        <v>1.242</v>
      </c>
      <c r="M9138" s="1">
        <f>Tabelle111[[#This Row],[Menge t Nges]]/Tabelle111[[#This Row],[Anzahl Lieferscheine]]</f>
        <v>1.512</v>
      </c>
      <c r="N9138" s="1">
        <f>Tabelle111[[#This Row],[Menge t P2O5]]/Tabelle111[[#This Row],[Anzahl Lieferscheine]]</f>
        <v>1.242</v>
      </c>
    </row>
    <row r="9139" spans="1:14" x14ac:dyDescent="0.2">
      <c r="A9139" s="2" t="s">
        <v>40</v>
      </c>
      <c r="B9139" s="2" t="s">
        <v>37</v>
      </c>
      <c r="C9139" s="2" t="s">
        <v>25</v>
      </c>
      <c r="D9139" s="2" t="s">
        <v>25</v>
      </c>
      <c r="E9139" s="2" t="s">
        <v>26</v>
      </c>
      <c r="F9139" s="2" t="s">
        <v>61</v>
      </c>
      <c r="G9139" s="1">
        <v>5251.05</v>
      </c>
      <c r="H9139" s="1">
        <v>2168.8000000000002</v>
      </c>
      <c r="I9139" s="4">
        <v>23</v>
      </c>
      <c r="J9139" s="2" t="s">
        <v>73</v>
      </c>
      <c r="K9139" s="1">
        <f>Tabelle111[[#This Row],[Menge kg Nges]]/1000</f>
        <v>5.2510500000000002</v>
      </c>
      <c r="L9139" s="1">
        <f>Tabelle111[[#This Row],[Menge kg P2O5]]/1000</f>
        <v>2.1688000000000001</v>
      </c>
      <c r="M9139" s="1">
        <f>Tabelle111[[#This Row],[Menge t Nges]]/Tabelle111[[#This Row],[Anzahl Lieferscheine]]</f>
        <v>0.22830652173913044</v>
      </c>
      <c r="N9139" s="1">
        <f>Tabelle111[[#This Row],[Menge t P2O5]]/Tabelle111[[#This Row],[Anzahl Lieferscheine]]</f>
        <v>9.4295652173913044E-2</v>
      </c>
    </row>
    <row r="9140" spans="1:14" x14ac:dyDescent="0.2">
      <c r="A9140" s="2" t="s">
        <v>40</v>
      </c>
      <c r="B9140" s="2" t="s">
        <v>38</v>
      </c>
      <c r="C9140" s="2" t="s">
        <v>6</v>
      </c>
      <c r="D9140" s="2" t="s">
        <v>7</v>
      </c>
      <c r="E9140" s="2" t="s">
        <v>8</v>
      </c>
      <c r="F9140" s="2" t="s">
        <v>61</v>
      </c>
      <c r="G9140" s="1">
        <v>5043.5</v>
      </c>
      <c r="H9140" s="1">
        <v>2467.15</v>
      </c>
      <c r="I9140" s="4">
        <v>7</v>
      </c>
      <c r="J9140" s="2" t="s">
        <v>73</v>
      </c>
      <c r="K9140" s="1">
        <f>Tabelle111[[#This Row],[Menge kg Nges]]/1000</f>
        <v>5.0434999999999999</v>
      </c>
      <c r="L9140" s="1">
        <f>Tabelle111[[#This Row],[Menge kg P2O5]]/1000</f>
        <v>2.4671500000000002</v>
      </c>
      <c r="M9140" s="1">
        <f>Tabelle111[[#This Row],[Menge t Nges]]/Tabelle111[[#This Row],[Anzahl Lieferscheine]]</f>
        <v>0.72050000000000003</v>
      </c>
      <c r="N9140" s="1">
        <f>Tabelle111[[#This Row],[Menge t P2O5]]/Tabelle111[[#This Row],[Anzahl Lieferscheine]]</f>
        <v>0.35245000000000004</v>
      </c>
    </row>
    <row r="9141" spans="1:14" x14ac:dyDescent="0.2">
      <c r="A9141" s="2" t="s">
        <v>40</v>
      </c>
      <c r="B9141" s="2" t="s">
        <v>38</v>
      </c>
      <c r="C9141" s="2" t="s">
        <v>6</v>
      </c>
      <c r="D9141" s="2" t="s">
        <v>7</v>
      </c>
      <c r="E9141" s="2" t="s">
        <v>9</v>
      </c>
      <c r="F9141" s="2" t="s">
        <v>61</v>
      </c>
      <c r="G9141" s="1">
        <v>2547.9199999999996</v>
      </c>
      <c r="H9141" s="1">
        <v>1101.25</v>
      </c>
      <c r="I9141" s="4">
        <v>9</v>
      </c>
      <c r="J9141" s="2" t="s">
        <v>73</v>
      </c>
      <c r="K9141" s="1">
        <f>Tabelle111[[#This Row],[Menge kg Nges]]/1000</f>
        <v>2.5479199999999995</v>
      </c>
      <c r="L9141" s="1">
        <f>Tabelle111[[#This Row],[Menge kg P2O5]]/1000</f>
        <v>1.1012500000000001</v>
      </c>
      <c r="M9141" s="1">
        <f>Tabelle111[[#This Row],[Menge t Nges]]/Tabelle111[[#This Row],[Anzahl Lieferscheine]]</f>
        <v>0.28310222222222214</v>
      </c>
      <c r="N9141" s="1">
        <f>Tabelle111[[#This Row],[Menge t P2O5]]/Tabelle111[[#This Row],[Anzahl Lieferscheine]]</f>
        <v>0.12236111111111111</v>
      </c>
    </row>
    <row r="9142" spans="1:14" x14ac:dyDescent="0.2">
      <c r="A9142" s="2" t="s">
        <v>40</v>
      </c>
      <c r="B9142" s="2" t="s">
        <v>38</v>
      </c>
      <c r="C9142" s="2" t="s">
        <v>6</v>
      </c>
      <c r="D9142" s="2" t="s">
        <v>7</v>
      </c>
      <c r="E9142" s="2" t="s">
        <v>11</v>
      </c>
      <c r="F9142" s="2" t="s">
        <v>61</v>
      </c>
      <c r="G9142" s="1">
        <v>677.6</v>
      </c>
      <c r="H9142" s="1">
        <v>312.39999999999998</v>
      </c>
      <c r="I9142" s="4">
        <v>1</v>
      </c>
      <c r="J9142" s="2" t="s">
        <v>73</v>
      </c>
      <c r="K9142" s="1">
        <f>Tabelle111[[#This Row],[Menge kg Nges]]/1000</f>
        <v>0.67759999999999998</v>
      </c>
      <c r="L9142" s="1">
        <f>Tabelle111[[#This Row],[Menge kg P2O5]]/1000</f>
        <v>0.31239999999999996</v>
      </c>
      <c r="M9142" s="1">
        <f>Tabelle111[[#This Row],[Menge t Nges]]/Tabelle111[[#This Row],[Anzahl Lieferscheine]]</f>
        <v>0.67759999999999998</v>
      </c>
      <c r="N9142" s="1">
        <f>Tabelle111[[#This Row],[Menge t P2O5]]/Tabelle111[[#This Row],[Anzahl Lieferscheine]]</f>
        <v>0.31239999999999996</v>
      </c>
    </row>
    <row r="9143" spans="1:14" x14ac:dyDescent="0.2">
      <c r="A9143" s="2" t="s">
        <v>40</v>
      </c>
      <c r="B9143" s="2" t="s">
        <v>38</v>
      </c>
      <c r="C9143" s="2" t="s">
        <v>6</v>
      </c>
      <c r="D9143" s="2" t="s">
        <v>7</v>
      </c>
      <c r="E9143" s="2" t="s">
        <v>12</v>
      </c>
      <c r="F9143" s="2" t="s">
        <v>61</v>
      </c>
      <c r="G9143" s="1">
        <v>2536.77</v>
      </c>
      <c r="H9143" s="1">
        <v>1085.3499999999999</v>
      </c>
      <c r="I9143" s="4">
        <v>9</v>
      </c>
      <c r="J9143" s="2" t="s">
        <v>73</v>
      </c>
      <c r="K9143" s="1">
        <f>Tabelle111[[#This Row],[Menge kg Nges]]/1000</f>
        <v>2.5367700000000002</v>
      </c>
      <c r="L9143" s="1">
        <f>Tabelle111[[#This Row],[Menge kg P2O5]]/1000</f>
        <v>1.0853499999999998</v>
      </c>
      <c r="M9143" s="1">
        <f>Tabelle111[[#This Row],[Menge t Nges]]/Tabelle111[[#This Row],[Anzahl Lieferscheine]]</f>
        <v>0.28186333333333335</v>
      </c>
      <c r="N9143" s="1">
        <f>Tabelle111[[#This Row],[Menge t P2O5]]/Tabelle111[[#This Row],[Anzahl Lieferscheine]]</f>
        <v>0.12059444444444442</v>
      </c>
    </row>
    <row r="9144" spans="1:14" x14ac:dyDescent="0.2">
      <c r="A9144" s="2" t="s">
        <v>40</v>
      </c>
      <c r="B9144" s="2" t="s">
        <v>38</v>
      </c>
      <c r="C9144" s="2" t="s">
        <v>6</v>
      </c>
      <c r="D9144" s="2" t="s">
        <v>7</v>
      </c>
      <c r="E9144" s="2" t="s">
        <v>14</v>
      </c>
      <c r="F9144" s="2" t="s">
        <v>61</v>
      </c>
      <c r="G9144" s="1">
        <v>2910.07</v>
      </c>
      <c r="H9144" s="1">
        <v>1327.95</v>
      </c>
      <c r="I9144" s="4">
        <v>5</v>
      </c>
      <c r="J9144" s="2" t="s">
        <v>73</v>
      </c>
      <c r="K9144" s="1">
        <f>Tabelle111[[#This Row],[Menge kg Nges]]/1000</f>
        <v>2.9100700000000002</v>
      </c>
      <c r="L9144" s="1">
        <f>Tabelle111[[#This Row],[Menge kg P2O5]]/1000</f>
        <v>1.32795</v>
      </c>
      <c r="M9144" s="1">
        <f>Tabelle111[[#This Row],[Menge t Nges]]/Tabelle111[[#This Row],[Anzahl Lieferscheine]]</f>
        <v>0.58201400000000003</v>
      </c>
      <c r="N9144" s="1">
        <f>Tabelle111[[#This Row],[Menge t P2O5]]/Tabelle111[[#This Row],[Anzahl Lieferscheine]]</f>
        <v>0.26558999999999999</v>
      </c>
    </row>
    <row r="9145" spans="1:14" x14ac:dyDescent="0.2">
      <c r="A9145" s="2" t="s">
        <v>40</v>
      </c>
      <c r="B9145" s="2" t="s">
        <v>38</v>
      </c>
      <c r="C9145" s="2" t="s">
        <v>6</v>
      </c>
      <c r="D9145" s="2" t="s">
        <v>15</v>
      </c>
      <c r="E9145" s="2" t="s">
        <v>18</v>
      </c>
      <c r="F9145" s="2" t="s">
        <v>61</v>
      </c>
      <c r="G9145" s="1">
        <v>1169.2</v>
      </c>
      <c r="H9145" s="1">
        <v>870.40000000000009</v>
      </c>
      <c r="I9145" s="4">
        <v>3</v>
      </c>
      <c r="J9145" s="2" t="s">
        <v>73</v>
      </c>
      <c r="K9145" s="1">
        <f>Tabelle111[[#This Row],[Menge kg Nges]]/1000</f>
        <v>1.1692</v>
      </c>
      <c r="L9145" s="1">
        <f>Tabelle111[[#This Row],[Menge kg P2O5]]/1000</f>
        <v>0.87040000000000006</v>
      </c>
      <c r="M9145" s="1">
        <f>Tabelle111[[#This Row],[Menge t Nges]]/Tabelle111[[#This Row],[Anzahl Lieferscheine]]</f>
        <v>0.38973333333333332</v>
      </c>
      <c r="N9145" s="1">
        <f>Tabelle111[[#This Row],[Menge t P2O5]]/Tabelle111[[#This Row],[Anzahl Lieferscheine]]</f>
        <v>0.29013333333333335</v>
      </c>
    </row>
    <row r="9146" spans="1:14" x14ac:dyDescent="0.2">
      <c r="A9146" s="2" t="s">
        <v>40</v>
      </c>
      <c r="B9146" s="2" t="s">
        <v>38</v>
      </c>
      <c r="C9146" s="2" t="s">
        <v>6</v>
      </c>
      <c r="D9146" s="2" t="s">
        <v>15</v>
      </c>
      <c r="E9146" s="2" t="s">
        <v>21</v>
      </c>
      <c r="F9146" s="2" t="s">
        <v>61</v>
      </c>
      <c r="G9146" s="1">
        <v>1746.3999999999999</v>
      </c>
      <c r="H9146" s="1">
        <v>955.90000000000009</v>
      </c>
      <c r="I9146" s="4">
        <v>4</v>
      </c>
      <c r="J9146" s="2" t="s">
        <v>73</v>
      </c>
      <c r="K9146" s="1">
        <f>Tabelle111[[#This Row],[Menge kg Nges]]/1000</f>
        <v>1.7464</v>
      </c>
      <c r="L9146" s="1">
        <f>Tabelle111[[#This Row],[Menge kg P2O5]]/1000</f>
        <v>0.95590000000000008</v>
      </c>
      <c r="M9146" s="1">
        <f>Tabelle111[[#This Row],[Menge t Nges]]/Tabelle111[[#This Row],[Anzahl Lieferscheine]]</f>
        <v>0.43659999999999999</v>
      </c>
      <c r="N9146" s="1">
        <f>Tabelle111[[#This Row],[Menge t P2O5]]/Tabelle111[[#This Row],[Anzahl Lieferscheine]]</f>
        <v>0.23897500000000002</v>
      </c>
    </row>
    <row r="9147" spans="1:14" x14ac:dyDescent="0.2">
      <c r="A9147" s="2" t="s">
        <v>40</v>
      </c>
      <c r="B9147" s="2" t="s">
        <v>38</v>
      </c>
      <c r="C9147" s="2" t="s">
        <v>6</v>
      </c>
      <c r="D9147" s="2" t="s">
        <v>15</v>
      </c>
      <c r="E9147" s="2" t="s">
        <v>24</v>
      </c>
      <c r="F9147" s="2" t="s">
        <v>61</v>
      </c>
      <c r="G9147" s="1">
        <v>840</v>
      </c>
      <c r="H9147" s="1">
        <v>690</v>
      </c>
      <c r="I9147" s="4">
        <v>2</v>
      </c>
      <c r="J9147" s="2" t="s">
        <v>73</v>
      </c>
      <c r="K9147" s="1">
        <f>Tabelle111[[#This Row],[Menge kg Nges]]/1000</f>
        <v>0.84</v>
      </c>
      <c r="L9147" s="1">
        <f>Tabelle111[[#This Row],[Menge kg P2O5]]/1000</f>
        <v>0.69</v>
      </c>
      <c r="M9147" s="1">
        <f>Tabelle111[[#This Row],[Menge t Nges]]/Tabelle111[[#This Row],[Anzahl Lieferscheine]]</f>
        <v>0.42</v>
      </c>
      <c r="N9147" s="1">
        <f>Tabelle111[[#This Row],[Menge t P2O5]]/Tabelle111[[#This Row],[Anzahl Lieferscheine]]</f>
        <v>0.34499999999999997</v>
      </c>
    </row>
    <row r="9148" spans="1:14" x14ac:dyDescent="0.2">
      <c r="A9148" s="2" t="s">
        <v>40</v>
      </c>
      <c r="B9148" s="2" t="s">
        <v>38</v>
      </c>
      <c r="C9148" s="2" t="s">
        <v>25</v>
      </c>
      <c r="D9148" s="2" t="s">
        <v>25</v>
      </c>
      <c r="E9148" s="2" t="s">
        <v>26</v>
      </c>
      <c r="F9148" s="2" t="s">
        <v>61</v>
      </c>
      <c r="G9148" s="1">
        <v>2145.4</v>
      </c>
      <c r="H9148" s="1">
        <v>1109.2</v>
      </c>
      <c r="I9148" s="4">
        <v>4</v>
      </c>
      <c r="J9148" s="2" t="s">
        <v>73</v>
      </c>
      <c r="K9148" s="1">
        <f>Tabelle111[[#This Row],[Menge kg Nges]]/1000</f>
        <v>2.1454</v>
      </c>
      <c r="L9148" s="1">
        <f>Tabelle111[[#This Row],[Menge kg P2O5]]/1000</f>
        <v>1.1092</v>
      </c>
      <c r="M9148" s="1">
        <f>Tabelle111[[#This Row],[Menge t Nges]]/Tabelle111[[#This Row],[Anzahl Lieferscheine]]</f>
        <v>0.53634999999999999</v>
      </c>
      <c r="N9148" s="1">
        <f>Tabelle111[[#This Row],[Menge t P2O5]]/Tabelle111[[#This Row],[Anzahl Lieferscheine]]</f>
        <v>0.27729999999999999</v>
      </c>
    </row>
    <row r="9149" spans="1:14" x14ac:dyDescent="0.2">
      <c r="A9149" s="2" t="s">
        <v>40</v>
      </c>
      <c r="B9149" s="2" t="s">
        <v>39</v>
      </c>
      <c r="C9149" s="2" t="s">
        <v>6</v>
      </c>
      <c r="D9149" s="2" t="s">
        <v>15</v>
      </c>
      <c r="E9149" s="2" t="s">
        <v>18</v>
      </c>
      <c r="F9149" s="2" t="s">
        <v>61</v>
      </c>
      <c r="G9149" s="1">
        <v>1638.87</v>
      </c>
      <c r="H9149" s="1">
        <v>1368</v>
      </c>
      <c r="I9149" s="4">
        <v>3</v>
      </c>
      <c r="J9149" s="2" t="s">
        <v>73</v>
      </c>
      <c r="K9149" s="1">
        <f>Tabelle111[[#This Row],[Menge kg Nges]]/1000</f>
        <v>1.6388699999999998</v>
      </c>
      <c r="L9149" s="1">
        <f>Tabelle111[[#This Row],[Menge kg P2O5]]/1000</f>
        <v>1.3680000000000001</v>
      </c>
      <c r="M9149" s="1">
        <f>Tabelle111[[#This Row],[Menge t Nges]]/Tabelle111[[#This Row],[Anzahl Lieferscheine]]</f>
        <v>0.54628999999999994</v>
      </c>
      <c r="N9149" s="1">
        <f>Tabelle111[[#This Row],[Menge t P2O5]]/Tabelle111[[#This Row],[Anzahl Lieferscheine]]</f>
        <v>0.45600000000000002</v>
      </c>
    </row>
    <row r="9150" spans="1:14" x14ac:dyDescent="0.2">
      <c r="A9150" s="2" t="s">
        <v>40</v>
      </c>
      <c r="B9150" s="2" t="s">
        <v>40</v>
      </c>
      <c r="C9150" s="2" t="s">
        <v>6</v>
      </c>
      <c r="D9150" s="2" t="s">
        <v>7</v>
      </c>
      <c r="E9150" s="2" t="s">
        <v>8</v>
      </c>
      <c r="F9150" s="2" t="s">
        <v>61</v>
      </c>
      <c r="G9150" s="1">
        <v>200906.42</v>
      </c>
      <c r="H9150" s="1">
        <v>88786.50999999998</v>
      </c>
      <c r="I9150" s="4">
        <v>302</v>
      </c>
      <c r="J9150" s="2" t="s">
        <v>73</v>
      </c>
      <c r="K9150" s="1">
        <f>Tabelle111[[#This Row],[Menge kg Nges]]/1000</f>
        <v>200.90642000000003</v>
      </c>
      <c r="L9150" s="1">
        <f>Tabelle111[[#This Row],[Menge kg P2O5]]/1000</f>
        <v>88.786509999999979</v>
      </c>
      <c r="M9150" s="1">
        <f>Tabelle111[[#This Row],[Menge t Nges]]/Tabelle111[[#This Row],[Anzahl Lieferscheine]]</f>
        <v>0.66525304635761595</v>
      </c>
      <c r="N9150" s="1">
        <f>Tabelle111[[#This Row],[Menge t P2O5]]/Tabelle111[[#This Row],[Anzahl Lieferscheine]]</f>
        <v>0.29399506622516547</v>
      </c>
    </row>
    <row r="9151" spans="1:14" x14ac:dyDescent="0.2">
      <c r="A9151" s="2" t="s">
        <v>40</v>
      </c>
      <c r="B9151" s="2" t="s">
        <v>40</v>
      </c>
      <c r="C9151" s="2" t="s">
        <v>6</v>
      </c>
      <c r="D9151" s="2" t="s">
        <v>7</v>
      </c>
      <c r="E9151" s="2" t="s">
        <v>9</v>
      </c>
      <c r="F9151" s="2" t="s">
        <v>61</v>
      </c>
      <c r="G9151" s="1">
        <v>222749.16000000003</v>
      </c>
      <c r="H9151" s="1">
        <v>97227.820000000022</v>
      </c>
      <c r="I9151" s="4">
        <v>727</v>
      </c>
      <c r="J9151" s="2" t="s">
        <v>73</v>
      </c>
      <c r="K9151" s="1">
        <f>Tabelle111[[#This Row],[Menge kg Nges]]/1000</f>
        <v>222.74916000000005</v>
      </c>
      <c r="L9151" s="1">
        <f>Tabelle111[[#This Row],[Menge kg P2O5]]/1000</f>
        <v>97.227820000000023</v>
      </c>
      <c r="M9151" s="1">
        <f>Tabelle111[[#This Row],[Menge t Nges]]/Tabelle111[[#This Row],[Anzahl Lieferscheine]]</f>
        <v>0.30639499312242097</v>
      </c>
      <c r="N9151" s="1">
        <f>Tabelle111[[#This Row],[Menge t P2O5]]/Tabelle111[[#This Row],[Anzahl Lieferscheine]]</f>
        <v>0.13373840440165066</v>
      </c>
    </row>
    <row r="9152" spans="1:14" x14ac:dyDescent="0.2">
      <c r="A9152" s="2" t="s">
        <v>40</v>
      </c>
      <c r="B9152" s="2" t="s">
        <v>40</v>
      </c>
      <c r="C9152" s="2" t="s">
        <v>6</v>
      </c>
      <c r="D9152" s="2" t="s">
        <v>7</v>
      </c>
      <c r="E9152" s="2" t="s">
        <v>10</v>
      </c>
      <c r="F9152" s="2" t="s">
        <v>61</v>
      </c>
      <c r="G9152" s="1">
        <v>10001.19</v>
      </c>
      <c r="H9152" s="1">
        <v>3690.9000000000005</v>
      </c>
      <c r="I9152" s="4">
        <v>36</v>
      </c>
      <c r="J9152" s="2" t="s">
        <v>73</v>
      </c>
      <c r="K9152" s="1">
        <f>Tabelle111[[#This Row],[Menge kg Nges]]/1000</f>
        <v>10.001190000000001</v>
      </c>
      <c r="L9152" s="1">
        <f>Tabelle111[[#This Row],[Menge kg P2O5]]/1000</f>
        <v>3.6909000000000005</v>
      </c>
      <c r="M9152" s="1">
        <f>Tabelle111[[#This Row],[Menge t Nges]]/Tabelle111[[#This Row],[Anzahl Lieferscheine]]</f>
        <v>0.27781083333333334</v>
      </c>
      <c r="N9152" s="1">
        <f>Tabelle111[[#This Row],[Menge t P2O5]]/Tabelle111[[#This Row],[Anzahl Lieferscheine]]</f>
        <v>0.10252500000000002</v>
      </c>
    </row>
    <row r="9153" spans="1:14" x14ac:dyDescent="0.2">
      <c r="A9153" s="2" t="s">
        <v>40</v>
      </c>
      <c r="B9153" s="2" t="s">
        <v>40</v>
      </c>
      <c r="C9153" s="2" t="s">
        <v>6</v>
      </c>
      <c r="D9153" s="2" t="s">
        <v>7</v>
      </c>
      <c r="E9153" s="2" t="s">
        <v>11</v>
      </c>
      <c r="F9153" s="2" t="s">
        <v>61</v>
      </c>
      <c r="G9153" s="1">
        <v>71395.56</v>
      </c>
      <c r="H9153" s="1">
        <v>34409.15</v>
      </c>
      <c r="I9153" s="4">
        <v>123</v>
      </c>
      <c r="J9153" s="2" t="s">
        <v>73</v>
      </c>
      <c r="K9153" s="1">
        <f>Tabelle111[[#This Row],[Menge kg Nges]]/1000</f>
        <v>71.395560000000003</v>
      </c>
      <c r="L9153" s="1">
        <f>Tabelle111[[#This Row],[Menge kg P2O5]]/1000</f>
        <v>34.409150000000004</v>
      </c>
      <c r="M9153" s="1">
        <f>Tabelle111[[#This Row],[Menge t Nges]]/Tabelle111[[#This Row],[Anzahl Lieferscheine]]</f>
        <v>0.58045170731707318</v>
      </c>
      <c r="N9153" s="1">
        <f>Tabelle111[[#This Row],[Menge t P2O5]]/Tabelle111[[#This Row],[Anzahl Lieferscheine]]</f>
        <v>0.27974918699186996</v>
      </c>
    </row>
    <row r="9154" spans="1:14" x14ac:dyDescent="0.2">
      <c r="A9154" s="2" t="s">
        <v>40</v>
      </c>
      <c r="B9154" s="2" t="s">
        <v>40</v>
      </c>
      <c r="C9154" s="2" t="s">
        <v>6</v>
      </c>
      <c r="D9154" s="2" t="s">
        <v>7</v>
      </c>
      <c r="E9154" s="2" t="s">
        <v>12</v>
      </c>
      <c r="F9154" s="2" t="s">
        <v>61</v>
      </c>
      <c r="G9154" s="1">
        <v>441811.26999999979</v>
      </c>
      <c r="H9154" s="1">
        <v>193696.56000000035</v>
      </c>
      <c r="I9154" s="4">
        <v>1447</v>
      </c>
      <c r="J9154" s="2" t="s">
        <v>73</v>
      </c>
      <c r="K9154" s="1">
        <f>Tabelle111[[#This Row],[Menge kg Nges]]/1000</f>
        <v>441.81126999999981</v>
      </c>
      <c r="L9154" s="1">
        <f>Tabelle111[[#This Row],[Menge kg P2O5]]/1000</f>
        <v>193.69656000000035</v>
      </c>
      <c r="M9154" s="1">
        <f>Tabelle111[[#This Row],[Menge t Nges]]/Tabelle111[[#This Row],[Anzahl Lieferscheine]]</f>
        <v>0.30532914305459558</v>
      </c>
      <c r="N9154" s="1">
        <f>Tabelle111[[#This Row],[Menge t P2O5]]/Tabelle111[[#This Row],[Anzahl Lieferscheine]]</f>
        <v>0.13386078783690417</v>
      </c>
    </row>
    <row r="9155" spans="1:14" x14ac:dyDescent="0.2">
      <c r="A9155" s="2" t="s">
        <v>40</v>
      </c>
      <c r="B9155" s="2" t="s">
        <v>40</v>
      </c>
      <c r="C9155" s="2" t="s">
        <v>6</v>
      </c>
      <c r="D9155" s="2" t="s">
        <v>7</v>
      </c>
      <c r="E9155" s="2" t="s">
        <v>13</v>
      </c>
      <c r="F9155" s="2" t="s">
        <v>61</v>
      </c>
      <c r="G9155" s="1">
        <v>123581.87999999996</v>
      </c>
      <c r="H9155" s="1">
        <v>67509.510000000009</v>
      </c>
      <c r="I9155" s="4">
        <v>454</v>
      </c>
      <c r="J9155" s="2" t="s">
        <v>73</v>
      </c>
      <c r="K9155" s="1">
        <f>Tabelle111[[#This Row],[Menge kg Nges]]/1000</f>
        <v>123.58187999999996</v>
      </c>
      <c r="L9155" s="1">
        <f>Tabelle111[[#This Row],[Menge kg P2O5]]/1000</f>
        <v>67.509510000000006</v>
      </c>
      <c r="M9155" s="1">
        <f>Tabelle111[[#This Row],[Menge t Nges]]/Tabelle111[[#This Row],[Anzahl Lieferscheine]]</f>
        <v>0.27220678414096905</v>
      </c>
      <c r="N9155" s="1">
        <f>Tabelle111[[#This Row],[Menge t P2O5]]/Tabelle111[[#This Row],[Anzahl Lieferscheine]]</f>
        <v>0.14869936123348018</v>
      </c>
    </row>
    <row r="9156" spans="1:14" x14ac:dyDescent="0.2">
      <c r="A9156" s="2" t="s">
        <v>40</v>
      </c>
      <c r="B9156" s="2" t="s">
        <v>40</v>
      </c>
      <c r="C9156" s="2" t="s">
        <v>6</v>
      </c>
      <c r="D9156" s="2" t="s">
        <v>7</v>
      </c>
      <c r="E9156" s="2" t="s">
        <v>14</v>
      </c>
      <c r="F9156" s="2" t="s">
        <v>61</v>
      </c>
      <c r="G9156" s="1">
        <v>227131.21</v>
      </c>
      <c r="H9156" s="1">
        <v>111206.49000000005</v>
      </c>
      <c r="I9156" s="4">
        <v>763</v>
      </c>
      <c r="J9156" s="2" t="s">
        <v>73</v>
      </c>
      <c r="K9156" s="1">
        <f>Tabelle111[[#This Row],[Menge kg Nges]]/1000</f>
        <v>227.13120999999998</v>
      </c>
      <c r="L9156" s="1">
        <f>Tabelle111[[#This Row],[Menge kg P2O5]]/1000</f>
        <v>111.20649000000004</v>
      </c>
      <c r="M9156" s="1">
        <f>Tabelle111[[#This Row],[Menge t Nges]]/Tabelle111[[#This Row],[Anzahl Lieferscheine]]</f>
        <v>0.29768179554390561</v>
      </c>
      <c r="N9156" s="1">
        <f>Tabelle111[[#This Row],[Menge t P2O5]]/Tabelle111[[#This Row],[Anzahl Lieferscheine]]</f>
        <v>0.14574900393184803</v>
      </c>
    </row>
    <row r="9157" spans="1:14" x14ac:dyDescent="0.2">
      <c r="A9157" s="2" t="s">
        <v>40</v>
      </c>
      <c r="B9157" s="2" t="s">
        <v>40</v>
      </c>
      <c r="C9157" s="2" t="s">
        <v>6</v>
      </c>
      <c r="D9157" s="2" t="s">
        <v>15</v>
      </c>
      <c r="E9157" s="2" t="s">
        <v>8</v>
      </c>
      <c r="F9157" s="2" t="s">
        <v>61</v>
      </c>
      <c r="G9157" s="1">
        <v>4885.83</v>
      </c>
      <c r="H9157" s="1">
        <v>4235.45</v>
      </c>
      <c r="I9157" s="4">
        <v>17</v>
      </c>
      <c r="J9157" s="2" t="s">
        <v>73</v>
      </c>
      <c r="K9157" s="1">
        <f>Tabelle111[[#This Row],[Menge kg Nges]]/1000</f>
        <v>4.8858300000000003</v>
      </c>
      <c r="L9157" s="1">
        <f>Tabelle111[[#This Row],[Menge kg P2O5]]/1000</f>
        <v>4.2354500000000002</v>
      </c>
      <c r="M9157" s="1">
        <f>Tabelle111[[#This Row],[Menge t Nges]]/Tabelle111[[#This Row],[Anzahl Lieferscheine]]</f>
        <v>0.28740176470588236</v>
      </c>
      <c r="N9157" s="1">
        <f>Tabelle111[[#This Row],[Menge t P2O5]]/Tabelle111[[#This Row],[Anzahl Lieferscheine]]</f>
        <v>0.24914411764705882</v>
      </c>
    </row>
    <row r="9158" spans="1:14" x14ac:dyDescent="0.2">
      <c r="A9158" s="2" t="s">
        <v>40</v>
      </c>
      <c r="B9158" s="2" t="s">
        <v>40</v>
      </c>
      <c r="C9158" s="2" t="s">
        <v>6</v>
      </c>
      <c r="D9158" s="2" t="s">
        <v>15</v>
      </c>
      <c r="E9158" s="2" t="s">
        <v>17</v>
      </c>
      <c r="F9158" s="2" t="s">
        <v>61</v>
      </c>
      <c r="G9158" s="1">
        <v>5957.7</v>
      </c>
      <c r="H9158" s="1">
        <v>2867.38</v>
      </c>
      <c r="I9158" s="4">
        <v>21</v>
      </c>
      <c r="J9158" s="2" t="s">
        <v>73</v>
      </c>
      <c r="K9158" s="1">
        <f>Tabelle111[[#This Row],[Menge kg Nges]]/1000</f>
        <v>5.9577</v>
      </c>
      <c r="L9158" s="1">
        <f>Tabelle111[[#This Row],[Menge kg P2O5]]/1000</f>
        <v>2.8673800000000003</v>
      </c>
      <c r="M9158" s="1">
        <f>Tabelle111[[#This Row],[Menge t Nges]]/Tabelle111[[#This Row],[Anzahl Lieferscheine]]</f>
        <v>0.28370000000000001</v>
      </c>
      <c r="N9158" s="1">
        <f>Tabelle111[[#This Row],[Menge t P2O5]]/Tabelle111[[#This Row],[Anzahl Lieferscheine]]</f>
        <v>0.13654190476190478</v>
      </c>
    </row>
    <row r="9159" spans="1:14" x14ac:dyDescent="0.2">
      <c r="A9159" s="2" t="s">
        <v>40</v>
      </c>
      <c r="B9159" s="2" t="s">
        <v>40</v>
      </c>
      <c r="C9159" s="2" t="s">
        <v>6</v>
      </c>
      <c r="D9159" s="2" t="s">
        <v>15</v>
      </c>
      <c r="E9159" s="2" t="s">
        <v>35</v>
      </c>
      <c r="F9159" s="2" t="s">
        <v>61</v>
      </c>
      <c r="G9159" s="1">
        <v>334.79999999999995</v>
      </c>
      <c r="H9159" s="1">
        <v>259.20000000000005</v>
      </c>
      <c r="I9159" s="4">
        <v>2</v>
      </c>
      <c r="J9159" s="2" t="s">
        <v>73</v>
      </c>
      <c r="K9159" s="1">
        <f>Tabelle111[[#This Row],[Menge kg Nges]]/1000</f>
        <v>0.33479999999999993</v>
      </c>
      <c r="L9159" s="1">
        <f>Tabelle111[[#This Row],[Menge kg P2O5]]/1000</f>
        <v>0.25920000000000004</v>
      </c>
      <c r="M9159" s="1">
        <f>Tabelle111[[#This Row],[Menge t Nges]]/Tabelle111[[#This Row],[Anzahl Lieferscheine]]</f>
        <v>0.16739999999999997</v>
      </c>
      <c r="N9159" s="1">
        <f>Tabelle111[[#This Row],[Menge t P2O5]]/Tabelle111[[#This Row],[Anzahl Lieferscheine]]</f>
        <v>0.12960000000000002</v>
      </c>
    </row>
    <row r="9160" spans="1:14" x14ac:dyDescent="0.2">
      <c r="A9160" s="2" t="s">
        <v>40</v>
      </c>
      <c r="B9160" s="2" t="s">
        <v>40</v>
      </c>
      <c r="C9160" s="2" t="s">
        <v>6</v>
      </c>
      <c r="D9160" s="2" t="s">
        <v>15</v>
      </c>
      <c r="E9160" s="2" t="s">
        <v>18</v>
      </c>
      <c r="F9160" s="2" t="s">
        <v>61</v>
      </c>
      <c r="G9160" s="1">
        <v>47586.339999999989</v>
      </c>
      <c r="H9160" s="1">
        <v>36945.17</v>
      </c>
      <c r="I9160" s="4">
        <v>108</v>
      </c>
      <c r="J9160" s="2" t="s">
        <v>73</v>
      </c>
      <c r="K9160" s="1">
        <f>Tabelle111[[#This Row],[Menge kg Nges]]/1000</f>
        <v>47.586339999999993</v>
      </c>
      <c r="L9160" s="1">
        <f>Tabelle111[[#This Row],[Menge kg P2O5]]/1000</f>
        <v>36.945169999999997</v>
      </c>
      <c r="M9160" s="1">
        <f>Tabelle111[[#This Row],[Menge t Nges]]/Tabelle111[[#This Row],[Anzahl Lieferscheine]]</f>
        <v>0.44061425925925918</v>
      </c>
      <c r="N9160" s="1">
        <f>Tabelle111[[#This Row],[Menge t P2O5]]/Tabelle111[[#This Row],[Anzahl Lieferscheine]]</f>
        <v>0.34208490740740738</v>
      </c>
    </row>
    <row r="9161" spans="1:14" x14ac:dyDescent="0.2">
      <c r="A9161" s="2" t="s">
        <v>40</v>
      </c>
      <c r="B9161" s="2" t="s">
        <v>40</v>
      </c>
      <c r="C9161" s="2" t="s">
        <v>6</v>
      </c>
      <c r="D9161" s="2" t="s">
        <v>15</v>
      </c>
      <c r="E9161" s="2" t="s">
        <v>19</v>
      </c>
      <c r="F9161" s="2" t="s">
        <v>61</v>
      </c>
      <c r="G9161" s="1">
        <v>12931.380000000001</v>
      </c>
      <c r="H9161" s="1">
        <v>11728.6</v>
      </c>
      <c r="I9161" s="4">
        <v>27</v>
      </c>
      <c r="J9161" s="2" t="s">
        <v>73</v>
      </c>
      <c r="K9161" s="1">
        <f>Tabelle111[[#This Row],[Menge kg Nges]]/1000</f>
        <v>12.931380000000001</v>
      </c>
      <c r="L9161" s="1">
        <f>Tabelle111[[#This Row],[Menge kg P2O5]]/1000</f>
        <v>11.7286</v>
      </c>
      <c r="M9161" s="1">
        <f>Tabelle111[[#This Row],[Menge t Nges]]/Tabelle111[[#This Row],[Anzahl Lieferscheine]]</f>
        <v>0.47894000000000003</v>
      </c>
      <c r="N9161" s="1">
        <f>Tabelle111[[#This Row],[Menge t P2O5]]/Tabelle111[[#This Row],[Anzahl Lieferscheine]]</f>
        <v>0.43439259259259261</v>
      </c>
    </row>
    <row r="9162" spans="1:14" x14ac:dyDescent="0.2">
      <c r="A9162" s="2" t="s">
        <v>40</v>
      </c>
      <c r="B9162" s="2" t="s">
        <v>40</v>
      </c>
      <c r="C9162" s="2" t="s">
        <v>6</v>
      </c>
      <c r="D9162" s="2" t="s">
        <v>15</v>
      </c>
      <c r="E9162" s="2" t="s">
        <v>20</v>
      </c>
      <c r="F9162" s="2" t="s">
        <v>61</v>
      </c>
      <c r="G9162" s="1">
        <v>9119.5399999999991</v>
      </c>
      <c r="H9162" s="1">
        <v>6194.94</v>
      </c>
      <c r="I9162" s="4">
        <v>50</v>
      </c>
      <c r="J9162" s="2" t="s">
        <v>73</v>
      </c>
      <c r="K9162" s="1">
        <f>Tabelle111[[#This Row],[Menge kg Nges]]/1000</f>
        <v>9.1195399999999989</v>
      </c>
      <c r="L9162" s="1">
        <f>Tabelle111[[#This Row],[Menge kg P2O5]]/1000</f>
        <v>6.1949399999999999</v>
      </c>
      <c r="M9162" s="1">
        <f>Tabelle111[[#This Row],[Menge t Nges]]/Tabelle111[[#This Row],[Anzahl Lieferscheine]]</f>
        <v>0.18239079999999996</v>
      </c>
      <c r="N9162" s="1">
        <f>Tabelle111[[#This Row],[Menge t P2O5]]/Tabelle111[[#This Row],[Anzahl Lieferscheine]]</f>
        <v>0.1238988</v>
      </c>
    </row>
    <row r="9163" spans="1:14" x14ac:dyDescent="0.2">
      <c r="A9163" s="2" t="s">
        <v>40</v>
      </c>
      <c r="B9163" s="2" t="s">
        <v>40</v>
      </c>
      <c r="C9163" s="2" t="s">
        <v>6</v>
      </c>
      <c r="D9163" s="2" t="s">
        <v>15</v>
      </c>
      <c r="E9163" s="2" t="s">
        <v>21</v>
      </c>
      <c r="F9163" s="2" t="s">
        <v>61</v>
      </c>
      <c r="G9163" s="1">
        <v>48175.87000000001</v>
      </c>
      <c r="H9163" s="1">
        <v>24783.07</v>
      </c>
      <c r="I9163" s="4">
        <v>135</v>
      </c>
      <c r="J9163" s="2" t="s">
        <v>73</v>
      </c>
      <c r="K9163" s="1">
        <f>Tabelle111[[#This Row],[Menge kg Nges]]/1000</f>
        <v>48.17587000000001</v>
      </c>
      <c r="L9163" s="1">
        <f>Tabelle111[[#This Row],[Menge kg P2O5]]/1000</f>
        <v>24.783069999999999</v>
      </c>
      <c r="M9163" s="1">
        <f>Tabelle111[[#This Row],[Menge t Nges]]/Tabelle111[[#This Row],[Anzahl Lieferscheine]]</f>
        <v>0.3568582962962964</v>
      </c>
      <c r="N9163" s="1">
        <f>Tabelle111[[#This Row],[Menge t P2O5]]/Tabelle111[[#This Row],[Anzahl Lieferscheine]]</f>
        <v>0.18357829629629629</v>
      </c>
    </row>
    <row r="9164" spans="1:14" x14ac:dyDescent="0.2">
      <c r="A9164" s="2" t="s">
        <v>40</v>
      </c>
      <c r="B9164" s="2" t="s">
        <v>40</v>
      </c>
      <c r="C9164" s="2" t="s">
        <v>6</v>
      </c>
      <c r="D9164" s="2" t="s">
        <v>15</v>
      </c>
      <c r="E9164" s="2" t="s">
        <v>9</v>
      </c>
      <c r="F9164" s="2" t="s">
        <v>61</v>
      </c>
      <c r="G9164" s="1">
        <v>11455.489999999998</v>
      </c>
      <c r="H9164" s="1">
        <v>5847.04</v>
      </c>
      <c r="I9164" s="4">
        <v>61</v>
      </c>
      <c r="J9164" s="2" t="s">
        <v>73</v>
      </c>
      <c r="K9164" s="1">
        <f>Tabelle111[[#This Row],[Menge kg Nges]]/1000</f>
        <v>11.455489999999998</v>
      </c>
      <c r="L9164" s="1">
        <f>Tabelle111[[#This Row],[Menge kg P2O5]]/1000</f>
        <v>5.8470399999999998</v>
      </c>
      <c r="M9164" s="1">
        <f>Tabelle111[[#This Row],[Menge t Nges]]/Tabelle111[[#This Row],[Anzahl Lieferscheine]]</f>
        <v>0.18779491803278683</v>
      </c>
      <c r="N9164" s="1">
        <f>Tabelle111[[#This Row],[Menge t P2O5]]/Tabelle111[[#This Row],[Anzahl Lieferscheine]]</f>
        <v>9.5853114754098356E-2</v>
      </c>
    </row>
    <row r="9165" spans="1:14" x14ac:dyDescent="0.2">
      <c r="A9165" s="2" t="s">
        <v>40</v>
      </c>
      <c r="B9165" s="2" t="s">
        <v>40</v>
      </c>
      <c r="C9165" s="2" t="s">
        <v>6</v>
      </c>
      <c r="D9165" s="2" t="s">
        <v>15</v>
      </c>
      <c r="E9165" s="2" t="s">
        <v>10</v>
      </c>
      <c r="F9165" s="2" t="s">
        <v>61</v>
      </c>
      <c r="G9165" s="1">
        <v>5870.82</v>
      </c>
      <c r="H9165" s="1">
        <v>2137.2199999999998</v>
      </c>
      <c r="I9165" s="4">
        <v>30</v>
      </c>
      <c r="J9165" s="2" t="s">
        <v>73</v>
      </c>
      <c r="K9165" s="1">
        <f>Tabelle111[[#This Row],[Menge kg Nges]]/1000</f>
        <v>5.8708200000000001</v>
      </c>
      <c r="L9165" s="1">
        <f>Tabelle111[[#This Row],[Menge kg P2O5]]/1000</f>
        <v>2.1372199999999997</v>
      </c>
      <c r="M9165" s="1">
        <f>Tabelle111[[#This Row],[Menge t Nges]]/Tabelle111[[#This Row],[Anzahl Lieferscheine]]</f>
        <v>0.19569400000000001</v>
      </c>
      <c r="N9165" s="1">
        <f>Tabelle111[[#This Row],[Menge t P2O5]]/Tabelle111[[#This Row],[Anzahl Lieferscheine]]</f>
        <v>7.124066666666666E-2</v>
      </c>
    </row>
    <row r="9166" spans="1:14" x14ac:dyDescent="0.2">
      <c r="A9166" s="2" t="s">
        <v>40</v>
      </c>
      <c r="B9166" s="2" t="s">
        <v>40</v>
      </c>
      <c r="C9166" s="2" t="s">
        <v>6</v>
      </c>
      <c r="D9166" s="2" t="s">
        <v>15</v>
      </c>
      <c r="E9166" s="2" t="s">
        <v>23</v>
      </c>
      <c r="F9166" s="2" t="s">
        <v>61</v>
      </c>
      <c r="G9166" s="1">
        <v>3262.5</v>
      </c>
      <c r="H9166" s="1">
        <v>1694.25</v>
      </c>
      <c r="I9166" s="4">
        <v>9</v>
      </c>
      <c r="J9166" s="2" t="s">
        <v>73</v>
      </c>
      <c r="K9166" s="1">
        <f>Tabelle111[[#This Row],[Menge kg Nges]]/1000</f>
        <v>3.2625000000000002</v>
      </c>
      <c r="L9166" s="1">
        <f>Tabelle111[[#This Row],[Menge kg P2O5]]/1000</f>
        <v>1.69425</v>
      </c>
      <c r="M9166" s="1">
        <f>Tabelle111[[#This Row],[Menge t Nges]]/Tabelle111[[#This Row],[Anzahl Lieferscheine]]</f>
        <v>0.36250000000000004</v>
      </c>
      <c r="N9166" s="1">
        <f>Tabelle111[[#This Row],[Menge t P2O5]]/Tabelle111[[#This Row],[Anzahl Lieferscheine]]</f>
        <v>0.18825</v>
      </c>
    </row>
    <row r="9167" spans="1:14" x14ac:dyDescent="0.2">
      <c r="A9167" s="2" t="s">
        <v>40</v>
      </c>
      <c r="B9167" s="2" t="s">
        <v>40</v>
      </c>
      <c r="C9167" s="2" t="s">
        <v>6</v>
      </c>
      <c r="D9167" s="2" t="s">
        <v>15</v>
      </c>
      <c r="E9167" s="2" t="s">
        <v>13</v>
      </c>
      <c r="F9167" s="2" t="s">
        <v>61</v>
      </c>
      <c r="G9167" s="1">
        <v>543.76</v>
      </c>
      <c r="H9167" s="1">
        <v>431.8</v>
      </c>
      <c r="I9167" s="4">
        <v>2</v>
      </c>
      <c r="J9167" s="2" t="s">
        <v>73</v>
      </c>
      <c r="K9167" s="1">
        <f>Tabelle111[[#This Row],[Menge kg Nges]]/1000</f>
        <v>0.54376000000000002</v>
      </c>
      <c r="L9167" s="1">
        <f>Tabelle111[[#This Row],[Menge kg P2O5]]/1000</f>
        <v>0.43180000000000002</v>
      </c>
      <c r="M9167" s="1">
        <f>Tabelle111[[#This Row],[Menge t Nges]]/Tabelle111[[#This Row],[Anzahl Lieferscheine]]</f>
        <v>0.27188000000000001</v>
      </c>
      <c r="N9167" s="1">
        <f>Tabelle111[[#This Row],[Menge t P2O5]]/Tabelle111[[#This Row],[Anzahl Lieferscheine]]</f>
        <v>0.21590000000000001</v>
      </c>
    </row>
    <row r="9168" spans="1:14" x14ac:dyDescent="0.2">
      <c r="A9168" s="2" t="s">
        <v>40</v>
      </c>
      <c r="B9168" s="2" t="s">
        <v>40</v>
      </c>
      <c r="C9168" s="2" t="s">
        <v>6</v>
      </c>
      <c r="D9168" s="2" t="s">
        <v>15</v>
      </c>
      <c r="E9168" s="2" t="s">
        <v>24</v>
      </c>
      <c r="F9168" s="2" t="s">
        <v>61</v>
      </c>
      <c r="G9168" s="1">
        <v>13044.93</v>
      </c>
      <c r="H9168" s="1">
        <v>10715.49</v>
      </c>
      <c r="I9168" s="4">
        <v>15</v>
      </c>
      <c r="J9168" s="2" t="s">
        <v>73</v>
      </c>
      <c r="K9168" s="1">
        <f>Tabelle111[[#This Row],[Menge kg Nges]]/1000</f>
        <v>13.044930000000001</v>
      </c>
      <c r="L9168" s="1">
        <f>Tabelle111[[#This Row],[Menge kg P2O5]]/1000</f>
        <v>10.715489999999999</v>
      </c>
      <c r="M9168" s="1">
        <f>Tabelle111[[#This Row],[Menge t Nges]]/Tabelle111[[#This Row],[Anzahl Lieferscheine]]</f>
        <v>0.86966200000000005</v>
      </c>
      <c r="N9168" s="1">
        <f>Tabelle111[[#This Row],[Menge t P2O5]]/Tabelle111[[#This Row],[Anzahl Lieferscheine]]</f>
        <v>0.71436599999999995</v>
      </c>
    </row>
    <row r="9169" spans="1:14" x14ac:dyDescent="0.2">
      <c r="A9169" s="2" t="s">
        <v>40</v>
      </c>
      <c r="B9169" s="2" t="s">
        <v>40</v>
      </c>
      <c r="C9169" s="2" t="s">
        <v>6</v>
      </c>
      <c r="D9169" s="2" t="s">
        <v>15</v>
      </c>
      <c r="E9169" s="2" t="s">
        <v>31</v>
      </c>
      <c r="F9169" s="2" t="s">
        <v>61</v>
      </c>
      <c r="G9169" s="1">
        <v>1296</v>
      </c>
      <c r="H9169" s="1">
        <v>432</v>
      </c>
      <c r="I9169" s="4">
        <v>3</v>
      </c>
      <c r="J9169" s="2" t="s">
        <v>73</v>
      </c>
      <c r="K9169" s="1">
        <f>Tabelle111[[#This Row],[Menge kg Nges]]/1000</f>
        <v>1.296</v>
      </c>
      <c r="L9169" s="1">
        <f>Tabelle111[[#This Row],[Menge kg P2O5]]/1000</f>
        <v>0.432</v>
      </c>
      <c r="M9169" s="1">
        <f>Tabelle111[[#This Row],[Menge t Nges]]/Tabelle111[[#This Row],[Anzahl Lieferscheine]]</f>
        <v>0.432</v>
      </c>
      <c r="N9169" s="1">
        <f>Tabelle111[[#This Row],[Menge t P2O5]]/Tabelle111[[#This Row],[Anzahl Lieferscheine]]</f>
        <v>0.14399999999999999</v>
      </c>
    </row>
    <row r="9170" spans="1:14" x14ac:dyDescent="0.2">
      <c r="A9170" s="2" t="s">
        <v>40</v>
      </c>
      <c r="B9170" s="2" t="s">
        <v>40</v>
      </c>
      <c r="C9170" s="2" t="s">
        <v>25</v>
      </c>
      <c r="D9170" s="2" t="s">
        <v>25</v>
      </c>
      <c r="E9170" s="2" t="s">
        <v>26</v>
      </c>
      <c r="F9170" s="2" t="s">
        <v>61</v>
      </c>
      <c r="G9170" s="1">
        <v>88025.919999999998</v>
      </c>
      <c r="H9170" s="1">
        <v>39912.060000000012</v>
      </c>
      <c r="I9170" s="4">
        <v>219</v>
      </c>
      <c r="J9170" s="2" t="s">
        <v>73</v>
      </c>
      <c r="K9170" s="1">
        <f>Tabelle111[[#This Row],[Menge kg Nges]]/1000</f>
        <v>88.025919999999999</v>
      </c>
      <c r="L9170" s="1">
        <f>Tabelle111[[#This Row],[Menge kg P2O5]]/1000</f>
        <v>39.912060000000011</v>
      </c>
      <c r="M9170" s="1">
        <f>Tabelle111[[#This Row],[Menge t Nges]]/Tabelle111[[#This Row],[Anzahl Lieferscheine]]</f>
        <v>0.40194484018264842</v>
      </c>
      <c r="N9170" s="1">
        <f>Tabelle111[[#This Row],[Menge t P2O5]]/Tabelle111[[#This Row],[Anzahl Lieferscheine]]</f>
        <v>0.18224684931506854</v>
      </c>
    </row>
    <row r="9171" spans="1:14" x14ac:dyDescent="0.2">
      <c r="A9171" s="2" t="s">
        <v>40</v>
      </c>
      <c r="B9171" s="2" t="s">
        <v>40</v>
      </c>
      <c r="C9171" s="2" t="s">
        <v>63</v>
      </c>
      <c r="D9171" s="2" t="s">
        <v>63</v>
      </c>
      <c r="E9171" s="2" t="s">
        <v>63</v>
      </c>
      <c r="F9171" s="2" t="s">
        <v>61</v>
      </c>
      <c r="G9171" s="1">
        <v>43613.579999999994</v>
      </c>
      <c r="H9171" s="1">
        <v>36976.94</v>
      </c>
      <c r="I9171" s="4">
        <v>119</v>
      </c>
      <c r="J9171" s="2" t="s">
        <v>73</v>
      </c>
      <c r="K9171" s="1">
        <f>Tabelle111[[#This Row],[Menge kg Nges]]/1000</f>
        <v>43.613579999999992</v>
      </c>
      <c r="L9171" s="1">
        <f>Tabelle111[[#This Row],[Menge kg P2O5]]/1000</f>
        <v>36.976939999999999</v>
      </c>
      <c r="M9171" s="1">
        <f>Tabelle111[[#This Row],[Menge t Nges]]/Tabelle111[[#This Row],[Anzahl Lieferscheine]]</f>
        <v>0.36650067226890748</v>
      </c>
      <c r="N9171" s="1">
        <f>Tabelle111[[#This Row],[Menge t P2O5]]/Tabelle111[[#This Row],[Anzahl Lieferscheine]]</f>
        <v>0.31073058823529409</v>
      </c>
    </row>
    <row r="9172" spans="1:14" x14ac:dyDescent="0.2">
      <c r="A9172" s="2" t="s">
        <v>40</v>
      </c>
      <c r="B9172" s="2" t="s">
        <v>42</v>
      </c>
      <c r="C9172" s="2" t="s">
        <v>6</v>
      </c>
      <c r="D9172" s="2" t="s">
        <v>7</v>
      </c>
      <c r="E9172" s="2" t="s">
        <v>8</v>
      </c>
      <c r="F9172" s="2" t="s">
        <v>61</v>
      </c>
      <c r="G9172" s="1">
        <v>13443.78</v>
      </c>
      <c r="H9172" s="1">
        <v>5970.16</v>
      </c>
      <c r="I9172" s="4">
        <v>33</v>
      </c>
      <c r="J9172" s="2" t="s">
        <v>73</v>
      </c>
      <c r="K9172" s="1">
        <f>Tabelle111[[#This Row],[Menge kg Nges]]/1000</f>
        <v>13.44378</v>
      </c>
      <c r="L9172" s="1">
        <f>Tabelle111[[#This Row],[Menge kg P2O5]]/1000</f>
        <v>5.9701599999999999</v>
      </c>
      <c r="M9172" s="1">
        <f>Tabelle111[[#This Row],[Menge t Nges]]/Tabelle111[[#This Row],[Anzahl Lieferscheine]]</f>
        <v>0.40738727272727271</v>
      </c>
      <c r="N9172" s="1">
        <f>Tabelle111[[#This Row],[Menge t P2O5]]/Tabelle111[[#This Row],[Anzahl Lieferscheine]]</f>
        <v>0.1809139393939394</v>
      </c>
    </row>
    <row r="9173" spans="1:14" x14ac:dyDescent="0.2">
      <c r="A9173" s="2" t="s">
        <v>40</v>
      </c>
      <c r="B9173" s="2" t="s">
        <v>42</v>
      </c>
      <c r="C9173" s="2" t="s">
        <v>6</v>
      </c>
      <c r="D9173" s="2" t="s">
        <v>7</v>
      </c>
      <c r="E9173" s="2" t="s">
        <v>9</v>
      </c>
      <c r="F9173" s="2" t="s">
        <v>61</v>
      </c>
      <c r="G9173" s="1">
        <v>9687.3700000000008</v>
      </c>
      <c r="H9173" s="1">
        <v>4212.7699999999995</v>
      </c>
      <c r="I9173" s="4">
        <v>24</v>
      </c>
      <c r="J9173" s="2" t="s">
        <v>73</v>
      </c>
      <c r="K9173" s="1">
        <f>Tabelle111[[#This Row],[Menge kg Nges]]/1000</f>
        <v>9.6873700000000014</v>
      </c>
      <c r="L9173" s="1">
        <f>Tabelle111[[#This Row],[Menge kg P2O5]]/1000</f>
        <v>4.2127699999999999</v>
      </c>
      <c r="M9173" s="1">
        <f>Tabelle111[[#This Row],[Menge t Nges]]/Tabelle111[[#This Row],[Anzahl Lieferscheine]]</f>
        <v>0.40364041666666672</v>
      </c>
      <c r="N9173" s="1">
        <f>Tabelle111[[#This Row],[Menge t P2O5]]/Tabelle111[[#This Row],[Anzahl Lieferscheine]]</f>
        <v>0.17553208333333334</v>
      </c>
    </row>
    <row r="9174" spans="1:14" x14ac:dyDescent="0.2">
      <c r="A9174" s="2" t="s">
        <v>40</v>
      </c>
      <c r="B9174" s="2" t="s">
        <v>42</v>
      </c>
      <c r="C9174" s="2" t="s">
        <v>6</v>
      </c>
      <c r="D9174" s="2" t="s">
        <v>7</v>
      </c>
      <c r="E9174" s="2" t="s">
        <v>11</v>
      </c>
      <c r="F9174" s="2" t="s">
        <v>61</v>
      </c>
      <c r="G9174" s="1">
        <v>996</v>
      </c>
      <c r="H9174" s="1">
        <v>392</v>
      </c>
      <c r="I9174" s="4">
        <v>2</v>
      </c>
      <c r="J9174" s="2" t="s">
        <v>73</v>
      </c>
      <c r="K9174" s="1">
        <f>Tabelle111[[#This Row],[Menge kg Nges]]/1000</f>
        <v>0.996</v>
      </c>
      <c r="L9174" s="1">
        <f>Tabelle111[[#This Row],[Menge kg P2O5]]/1000</f>
        <v>0.39200000000000002</v>
      </c>
      <c r="M9174" s="1">
        <f>Tabelle111[[#This Row],[Menge t Nges]]/Tabelle111[[#This Row],[Anzahl Lieferscheine]]</f>
        <v>0.498</v>
      </c>
      <c r="N9174" s="1">
        <f>Tabelle111[[#This Row],[Menge t P2O5]]/Tabelle111[[#This Row],[Anzahl Lieferscheine]]</f>
        <v>0.19600000000000001</v>
      </c>
    </row>
    <row r="9175" spans="1:14" x14ac:dyDescent="0.2">
      <c r="A9175" s="2" t="s">
        <v>40</v>
      </c>
      <c r="B9175" s="2" t="s">
        <v>42</v>
      </c>
      <c r="C9175" s="2" t="s">
        <v>6</v>
      </c>
      <c r="D9175" s="2" t="s">
        <v>7</v>
      </c>
      <c r="E9175" s="2" t="s">
        <v>12</v>
      </c>
      <c r="F9175" s="2" t="s">
        <v>61</v>
      </c>
      <c r="G9175" s="1">
        <v>20218.019999999997</v>
      </c>
      <c r="H9175" s="1">
        <v>9549.4499999999989</v>
      </c>
      <c r="I9175" s="4">
        <v>71</v>
      </c>
      <c r="J9175" s="2" t="s">
        <v>73</v>
      </c>
      <c r="K9175" s="1">
        <f>Tabelle111[[#This Row],[Menge kg Nges]]/1000</f>
        <v>20.218019999999996</v>
      </c>
      <c r="L9175" s="1">
        <f>Tabelle111[[#This Row],[Menge kg P2O5]]/1000</f>
        <v>9.5494499999999984</v>
      </c>
      <c r="M9175" s="1">
        <f>Tabelle111[[#This Row],[Menge t Nges]]/Tabelle111[[#This Row],[Anzahl Lieferscheine]]</f>
        <v>0.28476084507042249</v>
      </c>
      <c r="N9175" s="1">
        <f>Tabelle111[[#This Row],[Menge t P2O5]]/Tabelle111[[#This Row],[Anzahl Lieferscheine]]</f>
        <v>0.13449929577464786</v>
      </c>
    </row>
    <row r="9176" spans="1:14" x14ac:dyDescent="0.2">
      <c r="A9176" s="2" t="s">
        <v>40</v>
      </c>
      <c r="B9176" s="2" t="s">
        <v>42</v>
      </c>
      <c r="C9176" s="2" t="s">
        <v>6</v>
      </c>
      <c r="D9176" s="2" t="s">
        <v>7</v>
      </c>
      <c r="E9176" s="2" t="s">
        <v>13</v>
      </c>
      <c r="F9176" s="2" t="s">
        <v>61</v>
      </c>
      <c r="G9176" s="1">
        <v>3091.05</v>
      </c>
      <c r="H9176" s="1">
        <v>1738.3999999999996</v>
      </c>
      <c r="I9176" s="4">
        <v>19</v>
      </c>
      <c r="J9176" s="2" t="s">
        <v>73</v>
      </c>
      <c r="K9176" s="1">
        <f>Tabelle111[[#This Row],[Menge kg Nges]]/1000</f>
        <v>3.0910500000000001</v>
      </c>
      <c r="L9176" s="1">
        <f>Tabelle111[[#This Row],[Menge kg P2O5]]/1000</f>
        <v>1.7383999999999997</v>
      </c>
      <c r="M9176" s="1">
        <f>Tabelle111[[#This Row],[Menge t Nges]]/Tabelle111[[#This Row],[Anzahl Lieferscheine]]</f>
        <v>0.16268684210526316</v>
      </c>
      <c r="N9176" s="1">
        <f>Tabelle111[[#This Row],[Menge t P2O5]]/Tabelle111[[#This Row],[Anzahl Lieferscheine]]</f>
        <v>9.1494736842105254E-2</v>
      </c>
    </row>
    <row r="9177" spans="1:14" x14ac:dyDescent="0.2">
      <c r="A9177" s="2" t="s">
        <v>40</v>
      </c>
      <c r="B9177" s="2" t="s">
        <v>42</v>
      </c>
      <c r="C9177" s="2" t="s">
        <v>6</v>
      </c>
      <c r="D9177" s="2" t="s">
        <v>7</v>
      </c>
      <c r="E9177" s="2" t="s">
        <v>14</v>
      </c>
      <c r="F9177" s="2" t="s">
        <v>61</v>
      </c>
      <c r="G9177" s="1">
        <v>5947.4600000000009</v>
      </c>
      <c r="H9177" s="1">
        <v>2840.34</v>
      </c>
      <c r="I9177" s="4">
        <v>12</v>
      </c>
      <c r="J9177" s="2" t="s">
        <v>73</v>
      </c>
      <c r="K9177" s="1">
        <f>Tabelle111[[#This Row],[Menge kg Nges]]/1000</f>
        <v>5.9474600000000013</v>
      </c>
      <c r="L9177" s="1">
        <f>Tabelle111[[#This Row],[Menge kg P2O5]]/1000</f>
        <v>2.8403400000000003</v>
      </c>
      <c r="M9177" s="1">
        <f>Tabelle111[[#This Row],[Menge t Nges]]/Tabelle111[[#This Row],[Anzahl Lieferscheine]]</f>
        <v>0.49562166666666679</v>
      </c>
      <c r="N9177" s="1">
        <f>Tabelle111[[#This Row],[Menge t P2O5]]/Tabelle111[[#This Row],[Anzahl Lieferscheine]]</f>
        <v>0.23669500000000002</v>
      </c>
    </row>
    <row r="9178" spans="1:14" x14ac:dyDescent="0.2">
      <c r="A9178" s="2" t="s">
        <v>40</v>
      </c>
      <c r="B9178" s="2" t="s">
        <v>42</v>
      </c>
      <c r="C9178" s="2" t="s">
        <v>6</v>
      </c>
      <c r="D9178" s="2" t="s">
        <v>15</v>
      </c>
      <c r="E9178" s="2" t="s">
        <v>8</v>
      </c>
      <c r="F9178" s="2" t="s">
        <v>61</v>
      </c>
      <c r="G9178" s="1">
        <v>133.44</v>
      </c>
      <c r="H9178" s="1">
        <v>139.68</v>
      </c>
      <c r="I9178" s="4">
        <v>1</v>
      </c>
      <c r="J9178" s="2" t="s">
        <v>73</v>
      </c>
      <c r="K9178" s="1">
        <f>Tabelle111[[#This Row],[Menge kg Nges]]/1000</f>
        <v>0.13344</v>
      </c>
      <c r="L9178" s="1">
        <f>Tabelle111[[#This Row],[Menge kg P2O5]]/1000</f>
        <v>0.13968</v>
      </c>
      <c r="M9178" s="1">
        <f>Tabelle111[[#This Row],[Menge t Nges]]/Tabelle111[[#This Row],[Anzahl Lieferscheine]]</f>
        <v>0.13344</v>
      </c>
      <c r="N9178" s="1">
        <f>Tabelle111[[#This Row],[Menge t P2O5]]/Tabelle111[[#This Row],[Anzahl Lieferscheine]]</f>
        <v>0.13968</v>
      </c>
    </row>
    <row r="9179" spans="1:14" x14ac:dyDescent="0.2">
      <c r="A9179" s="2" t="s">
        <v>40</v>
      </c>
      <c r="B9179" s="2" t="s">
        <v>42</v>
      </c>
      <c r="C9179" s="2" t="s">
        <v>6</v>
      </c>
      <c r="D9179" s="2" t="s">
        <v>15</v>
      </c>
      <c r="E9179" s="2" t="s">
        <v>17</v>
      </c>
      <c r="F9179" s="2" t="s">
        <v>61</v>
      </c>
      <c r="G9179" s="1">
        <v>246</v>
      </c>
      <c r="H9179" s="1">
        <v>123</v>
      </c>
      <c r="I9179" s="4">
        <v>2</v>
      </c>
      <c r="J9179" s="2" t="s">
        <v>73</v>
      </c>
      <c r="K9179" s="1">
        <f>Tabelle111[[#This Row],[Menge kg Nges]]/1000</f>
        <v>0.246</v>
      </c>
      <c r="L9179" s="1">
        <f>Tabelle111[[#This Row],[Menge kg P2O5]]/1000</f>
        <v>0.123</v>
      </c>
      <c r="M9179" s="1">
        <f>Tabelle111[[#This Row],[Menge t Nges]]/Tabelle111[[#This Row],[Anzahl Lieferscheine]]</f>
        <v>0.123</v>
      </c>
      <c r="N9179" s="1">
        <f>Tabelle111[[#This Row],[Menge t P2O5]]/Tabelle111[[#This Row],[Anzahl Lieferscheine]]</f>
        <v>6.1499999999999999E-2</v>
      </c>
    </row>
    <row r="9180" spans="1:14" x14ac:dyDescent="0.2">
      <c r="A9180" s="2" t="s">
        <v>40</v>
      </c>
      <c r="B9180" s="2" t="s">
        <v>42</v>
      </c>
      <c r="C9180" s="2" t="s">
        <v>6</v>
      </c>
      <c r="D9180" s="2" t="s">
        <v>15</v>
      </c>
      <c r="E9180" s="2" t="s">
        <v>18</v>
      </c>
      <c r="F9180" s="2" t="s">
        <v>61</v>
      </c>
      <c r="G9180" s="1">
        <v>1830.0000000000002</v>
      </c>
      <c r="H9180" s="1">
        <v>1499.6000000000001</v>
      </c>
      <c r="I9180" s="4">
        <v>7</v>
      </c>
      <c r="J9180" s="2" t="s">
        <v>73</v>
      </c>
      <c r="K9180" s="1">
        <f>Tabelle111[[#This Row],[Menge kg Nges]]/1000</f>
        <v>1.8300000000000003</v>
      </c>
      <c r="L9180" s="1">
        <f>Tabelle111[[#This Row],[Menge kg P2O5]]/1000</f>
        <v>1.4996</v>
      </c>
      <c r="M9180" s="1">
        <f>Tabelle111[[#This Row],[Menge t Nges]]/Tabelle111[[#This Row],[Anzahl Lieferscheine]]</f>
        <v>0.26142857142857145</v>
      </c>
      <c r="N9180" s="1">
        <f>Tabelle111[[#This Row],[Menge t P2O5]]/Tabelle111[[#This Row],[Anzahl Lieferscheine]]</f>
        <v>0.21422857142857143</v>
      </c>
    </row>
    <row r="9181" spans="1:14" x14ac:dyDescent="0.2">
      <c r="A9181" s="2" t="s">
        <v>40</v>
      </c>
      <c r="B9181" s="2" t="s">
        <v>42</v>
      </c>
      <c r="C9181" s="2" t="s">
        <v>6</v>
      </c>
      <c r="D9181" s="2" t="s">
        <v>15</v>
      </c>
      <c r="E9181" s="2" t="s">
        <v>19</v>
      </c>
      <c r="F9181" s="2" t="s">
        <v>61</v>
      </c>
      <c r="G9181" s="1">
        <v>162</v>
      </c>
      <c r="H9181" s="1">
        <v>180</v>
      </c>
      <c r="I9181" s="4">
        <v>1</v>
      </c>
      <c r="J9181" s="2" t="s">
        <v>73</v>
      </c>
      <c r="K9181" s="1">
        <f>Tabelle111[[#This Row],[Menge kg Nges]]/1000</f>
        <v>0.16200000000000001</v>
      </c>
      <c r="L9181" s="1">
        <f>Tabelle111[[#This Row],[Menge kg P2O5]]/1000</f>
        <v>0.18</v>
      </c>
      <c r="M9181" s="1">
        <f>Tabelle111[[#This Row],[Menge t Nges]]/Tabelle111[[#This Row],[Anzahl Lieferscheine]]</f>
        <v>0.16200000000000001</v>
      </c>
      <c r="N9181" s="1">
        <f>Tabelle111[[#This Row],[Menge t P2O5]]/Tabelle111[[#This Row],[Anzahl Lieferscheine]]</f>
        <v>0.18</v>
      </c>
    </row>
    <row r="9182" spans="1:14" x14ac:dyDescent="0.2">
      <c r="A9182" s="2" t="s">
        <v>40</v>
      </c>
      <c r="B9182" s="2" t="s">
        <v>42</v>
      </c>
      <c r="C9182" s="2" t="s">
        <v>6</v>
      </c>
      <c r="D9182" s="2" t="s">
        <v>15</v>
      </c>
      <c r="E9182" s="2" t="s">
        <v>20</v>
      </c>
      <c r="F9182" s="2" t="s">
        <v>61</v>
      </c>
      <c r="G9182" s="1">
        <v>2378.6400000000003</v>
      </c>
      <c r="H9182" s="1">
        <v>1749</v>
      </c>
      <c r="I9182" s="4">
        <v>7</v>
      </c>
      <c r="J9182" s="2" t="s">
        <v>73</v>
      </c>
      <c r="K9182" s="1">
        <f>Tabelle111[[#This Row],[Menge kg Nges]]/1000</f>
        <v>2.3786400000000003</v>
      </c>
      <c r="L9182" s="1">
        <f>Tabelle111[[#This Row],[Menge kg P2O5]]/1000</f>
        <v>1.7490000000000001</v>
      </c>
      <c r="M9182" s="1">
        <f>Tabelle111[[#This Row],[Menge t Nges]]/Tabelle111[[#This Row],[Anzahl Lieferscheine]]</f>
        <v>0.33980571428571432</v>
      </c>
      <c r="N9182" s="1">
        <f>Tabelle111[[#This Row],[Menge t P2O5]]/Tabelle111[[#This Row],[Anzahl Lieferscheine]]</f>
        <v>0.24985714285714286</v>
      </c>
    </row>
    <row r="9183" spans="1:14" x14ac:dyDescent="0.2">
      <c r="A9183" s="2" t="s">
        <v>40</v>
      </c>
      <c r="B9183" s="2" t="s">
        <v>42</v>
      </c>
      <c r="C9183" s="2" t="s">
        <v>6</v>
      </c>
      <c r="D9183" s="2" t="s">
        <v>15</v>
      </c>
      <c r="E9183" s="2" t="s">
        <v>21</v>
      </c>
      <c r="F9183" s="2" t="s">
        <v>61</v>
      </c>
      <c r="G9183" s="1">
        <v>2062.1999999999998</v>
      </c>
      <c r="H9183" s="1">
        <v>1015.2</v>
      </c>
      <c r="I9183" s="4">
        <v>5</v>
      </c>
      <c r="J9183" s="2" t="s">
        <v>73</v>
      </c>
      <c r="K9183" s="1">
        <f>Tabelle111[[#This Row],[Menge kg Nges]]/1000</f>
        <v>2.0621999999999998</v>
      </c>
      <c r="L9183" s="1">
        <f>Tabelle111[[#This Row],[Menge kg P2O5]]/1000</f>
        <v>1.0152000000000001</v>
      </c>
      <c r="M9183" s="1">
        <f>Tabelle111[[#This Row],[Menge t Nges]]/Tabelle111[[#This Row],[Anzahl Lieferscheine]]</f>
        <v>0.41243999999999997</v>
      </c>
      <c r="N9183" s="1">
        <f>Tabelle111[[#This Row],[Menge t P2O5]]/Tabelle111[[#This Row],[Anzahl Lieferscheine]]</f>
        <v>0.20304000000000003</v>
      </c>
    </row>
    <row r="9184" spans="1:14" x14ac:dyDescent="0.2">
      <c r="A9184" s="2" t="s">
        <v>40</v>
      </c>
      <c r="B9184" s="2" t="s">
        <v>42</v>
      </c>
      <c r="C9184" s="2" t="s">
        <v>6</v>
      </c>
      <c r="D9184" s="2" t="s">
        <v>15</v>
      </c>
      <c r="E9184" s="2" t="s">
        <v>9</v>
      </c>
      <c r="F9184" s="2" t="s">
        <v>61</v>
      </c>
      <c r="G9184" s="1">
        <v>206.08</v>
      </c>
      <c r="H9184" s="1">
        <v>92.4</v>
      </c>
      <c r="I9184" s="4">
        <v>1</v>
      </c>
      <c r="J9184" s="2" t="s">
        <v>73</v>
      </c>
      <c r="K9184" s="1">
        <f>Tabelle111[[#This Row],[Menge kg Nges]]/1000</f>
        <v>0.20608000000000001</v>
      </c>
      <c r="L9184" s="1">
        <f>Tabelle111[[#This Row],[Menge kg P2O5]]/1000</f>
        <v>9.240000000000001E-2</v>
      </c>
      <c r="M9184" s="1">
        <f>Tabelle111[[#This Row],[Menge t Nges]]/Tabelle111[[#This Row],[Anzahl Lieferscheine]]</f>
        <v>0.20608000000000001</v>
      </c>
      <c r="N9184" s="1">
        <f>Tabelle111[[#This Row],[Menge t P2O5]]/Tabelle111[[#This Row],[Anzahl Lieferscheine]]</f>
        <v>9.240000000000001E-2</v>
      </c>
    </row>
    <row r="9185" spans="1:14" x14ac:dyDescent="0.2">
      <c r="A9185" s="2" t="s">
        <v>40</v>
      </c>
      <c r="B9185" s="2" t="s">
        <v>42</v>
      </c>
      <c r="C9185" s="2" t="s">
        <v>6</v>
      </c>
      <c r="D9185" s="2" t="s">
        <v>15</v>
      </c>
      <c r="E9185" s="2" t="s">
        <v>24</v>
      </c>
      <c r="F9185" s="2" t="s">
        <v>61</v>
      </c>
      <c r="G9185" s="1">
        <v>1512</v>
      </c>
      <c r="H9185" s="1">
        <v>1242</v>
      </c>
      <c r="I9185" s="4">
        <v>1</v>
      </c>
      <c r="J9185" s="2" t="s">
        <v>73</v>
      </c>
      <c r="K9185" s="1">
        <f>Tabelle111[[#This Row],[Menge kg Nges]]/1000</f>
        <v>1.512</v>
      </c>
      <c r="L9185" s="1">
        <f>Tabelle111[[#This Row],[Menge kg P2O5]]/1000</f>
        <v>1.242</v>
      </c>
      <c r="M9185" s="1">
        <f>Tabelle111[[#This Row],[Menge t Nges]]/Tabelle111[[#This Row],[Anzahl Lieferscheine]]</f>
        <v>1.512</v>
      </c>
      <c r="N9185" s="1">
        <f>Tabelle111[[#This Row],[Menge t P2O5]]/Tabelle111[[#This Row],[Anzahl Lieferscheine]]</f>
        <v>1.242</v>
      </c>
    </row>
    <row r="9186" spans="1:14" x14ac:dyDescent="0.2">
      <c r="A9186" s="2" t="s">
        <v>40</v>
      </c>
      <c r="B9186" s="2" t="s">
        <v>42</v>
      </c>
      <c r="C9186" s="2" t="s">
        <v>25</v>
      </c>
      <c r="D9186" s="2" t="s">
        <v>25</v>
      </c>
      <c r="E9186" s="2" t="s">
        <v>26</v>
      </c>
      <c r="F9186" s="2" t="s">
        <v>61</v>
      </c>
      <c r="G9186" s="1">
        <v>7527.7400000000007</v>
      </c>
      <c r="H9186" s="1">
        <v>3459.7000000000003</v>
      </c>
      <c r="I9186" s="4">
        <v>19</v>
      </c>
      <c r="J9186" s="2" t="s">
        <v>73</v>
      </c>
      <c r="K9186" s="1">
        <f>Tabelle111[[#This Row],[Menge kg Nges]]/1000</f>
        <v>7.5277400000000005</v>
      </c>
      <c r="L9186" s="1">
        <f>Tabelle111[[#This Row],[Menge kg P2O5]]/1000</f>
        <v>3.4597000000000002</v>
      </c>
      <c r="M9186" s="1">
        <f>Tabelle111[[#This Row],[Menge t Nges]]/Tabelle111[[#This Row],[Anzahl Lieferscheine]]</f>
        <v>0.39619684210526318</v>
      </c>
      <c r="N9186" s="1">
        <f>Tabelle111[[#This Row],[Menge t P2O5]]/Tabelle111[[#This Row],[Anzahl Lieferscheine]]</f>
        <v>0.18208947368421055</v>
      </c>
    </row>
    <row r="9187" spans="1:14" x14ac:dyDescent="0.2">
      <c r="A9187" s="2" t="s">
        <v>40</v>
      </c>
      <c r="B9187" s="2" t="s">
        <v>42</v>
      </c>
      <c r="C9187" s="2" t="s">
        <v>63</v>
      </c>
      <c r="D9187" s="2" t="s">
        <v>63</v>
      </c>
      <c r="E9187" s="2" t="s">
        <v>63</v>
      </c>
      <c r="F9187" s="2" t="s">
        <v>61</v>
      </c>
      <c r="G9187" s="1">
        <v>1691.52</v>
      </c>
      <c r="H9187" s="1">
        <v>1638.3</v>
      </c>
      <c r="I9187" s="4">
        <v>5</v>
      </c>
      <c r="J9187" s="2" t="s">
        <v>73</v>
      </c>
      <c r="K9187" s="1">
        <f>Tabelle111[[#This Row],[Menge kg Nges]]/1000</f>
        <v>1.6915199999999999</v>
      </c>
      <c r="L9187" s="1">
        <f>Tabelle111[[#This Row],[Menge kg P2O5]]/1000</f>
        <v>1.6382999999999999</v>
      </c>
      <c r="M9187" s="1">
        <f>Tabelle111[[#This Row],[Menge t Nges]]/Tabelle111[[#This Row],[Anzahl Lieferscheine]]</f>
        <v>0.33830399999999999</v>
      </c>
      <c r="N9187" s="1">
        <f>Tabelle111[[#This Row],[Menge t P2O5]]/Tabelle111[[#This Row],[Anzahl Lieferscheine]]</f>
        <v>0.32765999999999995</v>
      </c>
    </row>
    <row r="9188" spans="1:14" x14ac:dyDescent="0.2">
      <c r="A9188" s="2" t="s">
        <v>55</v>
      </c>
      <c r="B9188" s="2" t="s">
        <v>55</v>
      </c>
      <c r="C9188" s="2" t="s">
        <v>6</v>
      </c>
      <c r="D9188" s="2" t="s">
        <v>7</v>
      </c>
      <c r="E9188" s="2" t="s">
        <v>8</v>
      </c>
      <c r="F9188" s="2" t="s">
        <v>61</v>
      </c>
      <c r="G9188" s="1">
        <v>62300.280000000013</v>
      </c>
      <c r="H9188" s="1">
        <v>18251.859999999997</v>
      </c>
      <c r="I9188" s="4">
        <v>118</v>
      </c>
      <c r="J9188" s="2" t="s">
        <v>73</v>
      </c>
      <c r="K9188" s="1">
        <f>Tabelle111[[#This Row],[Menge kg Nges]]/1000</f>
        <v>62.300280000000015</v>
      </c>
      <c r="L9188" s="1">
        <f>Tabelle111[[#This Row],[Menge kg P2O5]]/1000</f>
        <v>18.251859999999997</v>
      </c>
      <c r="M9188" s="1">
        <f>Tabelle111[[#This Row],[Menge t Nges]]/Tabelle111[[#This Row],[Anzahl Lieferscheine]]</f>
        <v>0.52796847457627127</v>
      </c>
      <c r="N9188" s="1">
        <f>Tabelle111[[#This Row],[Menge t P2O5]]/Tabelle111[[#This Row],[Anzahl Lieferscheine]]</f>
        <v>0.15467677966101692</v>
      </c>
    </row>
    <row r="9189" spans="1:14" x14ac:dyDescent="0.2">
      <c r="A9189" s="2" t="s">
        <v>55</v>
      </c>
      <c r="B9189" s="2" t="s">
        <v>55</v>
      </c>
      <c r="C9189" s="2" t="s">
        <v>6</v>
      </c>
      <c r="D9189" s="2" t="s">
        <v>7</v>
      </c>
      <c r="E9189" s="2" t="s">
        <v>9</v>
      </c>
      <c r="F9189" s="2" t="s">
        <v>61</v>
      </c>
      <c r="G9189" s="1">
        <v>26544.689999999988</v>
      </c>
      <c r="H9189" s="1">
        <v>11547.929999999998</v>
      </c>
      <c r="I9189" s="4">
        <v>79</v>
      </c>
      <c r="J9189" s="2" t="s">
        <v>73</v>
      </c>
      <c r="K9189" s="1">
        <f>Tabelle111[[#This Row],[Menge kg Nges]]/1000</f>
        <v>26.544689999999989</v>
      </c>
      <c r="L9189" s="1">
        <f>Tabelle111[[#This Row],[Menge kg P2O5]]/1000</f>
        <v>11.547929999999999</v>
      </c>
      <c r="M9189" s="1">
        <f>Tabelle111[[#This Row],[Menge t Nges]]/Tabelle111[[#This Row],[Anzahl Lieferscheine]]</f>
        <v>0.33600873417721505</v>
      </c>
      <c r="N9189" s="1">
        <f>Tabelle111[[#This Row],[Menge t P2O5]]/Tabelle111[[#This Row],[Anzahl Lieferscheine]]</f>
        <v>0.14617632911392403</v>
      </c>
    </row>
    <row r="9190" spans="1:14" x14ac:dyDescent="0.2">
      <c r="A9190" s="2" t="s">
        <v>55</v>
      </c>
      <c r="B9190" s="2" t="s">
        <v>55</v>
      </c>
      <c r="C9190" s="2" t="s">
        <v>6</v>
      </c>
      <c r="D9190" s="2" t="s">
        <v>7</v>
      </c>
      <c r="E9190" s="2" t="s">
        <v>11</v>
      </c>
      <c r="F9190" s="2" t="s">
        <v>61</v>
      </c>
      <c r="G9190" s="1">
        <v>8626.6400000000031</v>
      </c>
      <c r="H9190" s="1">
        <v>3369.8</v>
      </c>
      <c r="I9190" s="4">
        <v>38</v>
      </c>
      <c r="J9190" s="2" t="s">
        <v>73</v>
      </c>
      <c r="K9190" s="1">
        <f>Tabelle111[[#This Row],[Menge kg Nges]]/1000</f>
        <v>8.6266400000000036</v>
      </c>
      <c r="L9190" s="1">
        <f>Tabelle111[[#This Row],[Menge kg P2O5]]/1000</f>
        <v>3.3698000000000001</v>
      </c>
      <c r="M9190" s="1">
        <f>Tabelle111[[#This Row],[Menge t Nges]]/Tabelle111[[#This Row],[Anzahl Lieferscheine]]</f>
        <v>0.22701684210526327</v>
      </c>
      <c r="N9190" s="1">
        <f>Tabelle111[[#This Row],[Menge t P2O5]]/Tabelle111[[#This Row],[Anzahl Lieferscheine]]</f>
        <v>8.8678947368421052E-2</v>
      </c>
    </row>
    <row r="9191" spans="1:14" x14ac:dyDescent="0.2">
      <c r="A9191" s="2" t="s">
        <v>55</v>
      </c>
      <c r="B9191" s="2" t="s">
        <v>55</v>
      </c>
      <c r="C9191" s="2" t="s">
        <v>6</v>
      </c>
      <c r="D9191" s="2" t="s">
        <v>7</v>
      </c>
      <c r="E9191" s="2" t="s">
        <v>13</v>
      </c>
      <c r="F9191" s="2" t="s">
        <v>61</v>
      </c>
      <c r="G9191" s="1">
        <v>2892</v>
      </c>
      <c r="H9191" s="1">
        <v>1687</v>
      </c>
      <c r="I9191" s="4">
        <v>7</v>
      </c>
      <c r="J9191" s="2" t="s">
        <v>73</v>
      </c>
      <c r="K9191" s="1">
        <f>Tabelle111[[#This Row],[Menge kg Nges]]/1000</f>
        <v>2.8919999999999999</v>
      </c>
      <c r="L9191" s="1">
        <f>Tabelle111[[#This Row],[Menge kg P2O5]]/1000</f>
        <v>1.6870000000000001</v>
      </c>
      <c r="M9191" s="1">
        <f>Tabelle111[[#This Row],[Menge t Nges]]/Tabelle111[[#This Row],[Anzahl Lieferscheine]]</f>
        <v>0.41314285714285715</v>
      </c>
      <c r="N9191" s="1">
        <f>Tabelle111[[#This Row],[Menge t P2O5]]/Tabelle111[[#This Row],[Anzahl Lieferscheine]]</f>
        <v>0.24100000000000002</v>
      </c>
    </row>
    <row r="9192" spans="1:14" x14ac:dyDescent="0.2">
      <c r="A9192" s="2" t="s">
        <v>55</v>
      </c>
      <c r="B9192" s="2" t="s">
        <v>55</v>
      </c>
      <c r="C9192" s="2" t="s">
        <v>6</v>
      </c>
      <c r="D9192" s="2" t="s">
        <v>15</v>
      </c>
      <c r="E9192" s="2" t="s">
        <v>18</v>
      </c>
      <c r="F9192" s="2" t="s">
        <v>61</v>
      </c>
      <c r="G9192" s="1">
        <v>5140.7999999999993</v>
      </c>
      <c r="H9192" s="1">
        <v>4161.6000000000013</v>
      </c>
      <c r="I9192" s="4">
        <v>17</v>
      </c>
      <c r="J9192" s="2" t="s">
        <v>73</v>
      </c>
      <c r="K9192" s="1">
        <f>Tabelle111[[#This Row],[Menge kg Nges]]/1000</f>
        <v>5.1407999999999996</v>
      </c>
      <c r="L9192" s="1">
        <f>Tabelle111[[#This Row],[Menge kg P2O5]]/1000</f>
        <v>4.1616000000000009</v>
      </c>
      <c r="M9192" s="1">
        <f>Tabelle111[[#This Row],[Menge t Nges]]/Tabelle111[[#This Row],[Anzahl Lieferscheine]]</f>
        <v>0.3024</v>
      </c>
      <c r="N9192" s="1">
        <f>Tabelle111[[#This Row],[Menge t P2O5]]/Tabelle111[[#This Row],[Anzahl Lieferscheine]]</f>
        <v>0.24480000000000005</v>
      </c>
    </row>
    <row r="9193" spans="1:14" x14ac:dyDescent="0.2">
      <c r="A9193" s="2" t="s">
        <v>55</v>
      </c>
      <c r="B9193" s="2" t="s">
        <v>55</v>
      </c>
      <c r="C9193" s="2" t="s">
        <v>6</v>
      </c>
      <c r="D9193" s="2" t="s">
        <v>15</v>
      </c>
      <c r="E9193" s="2" t="s">
        <v>20</v>
      </c>
      <c r="F9193" s="2" t="s">
        <v>61</v>
      </c>
      <c r="G9193" s="1">
        <v>1719.44</v>
      </c>
      <c r="H9193" s="1">
        <v>1144</v>
      </c>
      <c r="I9193" s="4">
        <v>13</v>
      </c>
      <c r="J9193" s="2" t="s">
        <v>73</v>
      </c>
      <c r="K9193" s="1">
        <f>Tabelle111[[#This Row],[Menge kg Nges]]/1000</f>
        <v>1.7194400000000001</v>
      </c>
      <c r="L9193" s="1">
        <f>Tabelle111[[#This Row],[Menge kg P2O5]]/1000</f>
        <v>1.1439999999999999</v>
      </c>
      <c r="M9193" s="1">
        <f>Tabelle111[[#This Row],[Menge t Nges]]/Tabelle111[[#This Row],[Anzahl Lieferscheine]]</f>
        <v>0.1322646153846154</v>
      </c>
      <c r="N9193" s="1">
        <f>Tabelle111[[#This Row],[Menge t P2O5]]/Tabelle111[[#This Row],[Anzahl Lieferscheine]]</f>
        <v>8.7999999999999995E-2</v>
      </c>
    </row>
    <row r="9194" spans="1:14" x14ac:dyDescent="0.2">
      <c r="A9194" s="2" t="s">
        <v>55</v>
      </c>
      <c r="B9194" s="2" t="s">
        <v>55</v>
      </c>
      <c r="C9194" s="2" t="s">
        <v>6</v>
      </c>
      <c r="D9194" s="2" t="s">
        <v>15</v>
      </c>
      <c r="E9194" s="2" t="s">
        <v>9</v>
      </c>
      <c r="F9194" s="2" t="s">
        <v>61</v>
      </c>
      <c r="G9194" s="1">
        <v>1993.9599999999991</v>
      </c>
      <c r="H9194" s="1">
        <v>1241.74</v>
      </c>
      <c r="I9194" s="4">
        <v>39</v>
      </c>
      <c r="J9194" s="2" t="s">
        <v>73</v>
      </c>
      <c r="K9194" s="1">
        <f>Tabelle111[[#This Row],[Menge kg Nges]]/1000</f>
        <v>1.9939599999999991</v>
      </c>
      <c r="L9194" s="1">
        <f>Tabelle111[[#This Row],[Menge kg P2O5]]/1000</f>
        <v>1.2417400000000001</v>
      </c>
      <c r="M9194" s="1">
        <f>Tabelle111[[#This Row],[Menge t Nges]]/Tabelle111[[#This Row],[Anzahl Lieferscheine]]</f>
        <v>5.1127179487179465E-2</v>
      </c>
      <c r="N9194" s="1">
        <f>Tabelle111[[#This Row],[Menge t P2O5]]/Tabelle111[[#This Row],[Anzahl Lieferscheine]]</f>
        <v>3.1839487179487182E-2</v>
      </c>
    </row>
    <row r="9195" spans="1:14" x14ac:dyDescent="0.2">
      <c r="A9195" s="2" t="s">
        <v>55</v>
      </c>
      <c r="B9195" s="2" t="s">
        <v>55</v>
      </c>
      <c r="C9195" s="2" t="s">
        <v>6</v>
      </c>
      <c r="D9195" s="2" t="s">
        <v>15</v>
      </c>
      <c r="E9195" s="2" t="s">
        <v>13</v>
      </c>
      <c r="F9195" s="2" t="s">
        <v>61</v>
      </c>
      <c r="G9195" s="1">
        <v>495.75</v>
      </c>
      <c r="H9195" s="1">
        <v>346.5</v>
      </c>
      <c r="I9195" s="4">
        <v>1</v>
      </c>
      <c r="J9195" s="2" t="s">
        <v>73</v>
      </c>
      <c r="K9195" s="1">
        <f>Tabelle111[[#This Row],[Menge kg Nges]]/1000</f>
        <v>0.49575000000000002</v>
      </c>
      <c r="L9195" s="1">
        <f>Tabelle111[[#This Row],[Menge kg P2O5]]/1000</f>
        <v>0.34649999999999997</v>
      </c>
      <c r="M9195" s="1">
        <f>Tabelle111[[#This Row],[Menge t Nges]]/Tabelle111[[#This Row],[Anzahl Lieferscheine]]</f>
        <v>0.49575000000000002</v>
      </c>
      <c r="N9195" s="1">
        <f>Tabelle111[[#This Row],[Menge t P2O5]]/Tabelle111[[#This Row],[Anzahl Lieferscheine]]</f>
        <v>0.34649999999999997</v>
      </c>
    </row>
    <row r="9196" spans="1:14" x14ac:dyDescent="0.2">
      <c r="A9196" s="2" t="s">
        <v>55</v>
      </c>
      <c r="B9196" s="2" t="s">
        <v>55</v>
      </c>
      <c r="C9196" s="2" t="s">
        <v>6</v>
      </c>
      <c r="D9196" s="2" t="s">
        <v>15</v>
      </c>
      <c r="E9196" s="2" t="s">
        <v>31</v>
      </c>
      <c r="F9196" s="2" t="s">
        <v>61</v>
      </c>
      <c r="G9196" s="1">
        <v>576.05000000000007</v>
      </c>
      <c r="H9196" s="1">
        <v>259.92</v>
      </c>
      <c r="I9196" s="4">
        <v>4</v>
      </c>
      <c r="J9196" s="2" t="s">
        <v>73</v>
      </c>
      <c r="K9196" s="1">
        <f>Tabelle111[[#This Row],[Menge kg Nges]]/1000</f>
        <v>0.57605000000000006</v>
      </c>
      <c r="L9196" s="1">
        <f>Tabelle111[[#This Row],[Menge kg P2O5]]/1000</f>
        <v>0.25992000000000004</v>
      </c>
      <c r="M9196" s="1">
        <f>Tabelle111[[#This Row],[Menge t Nges]]/Tabelle111[[#This Row],[Anzahl Lieferscheine]]</f>
        <v>0.14401250000000002</v>
      </c>
      <c r="N9196" s="1">
        <f>Tabelle111[[#This Row],[Menge t P2O5]]/Tabelle111[[#This Row],[Anzahl Lieferscheine]]</f>
        <v>6.498000000000001E-2</v>
      </c>
    </row>
    <row r="9197" spans="1:14" x14ac:dyDescent="0.2">
      <c r="A9197" s="2" t="s">
        <v>55</v>
      </c>
      <c r="B9197" s="2" t="s">
        <v>55</v>
      </c>
      <c r="C9197" s="2" t="s">
        <v>25</v>
      </c>
      <c r="D9197" s="2" t="s">
        <v>25</v>
      </c>
      <c r="E9197" s="2" t="s">
        <v>26</v>
      </c>
      <c r="F9197" s="2" t="s">
        <v>61</v>
      </c>
      <c r="G9197" s="1">
        <v>7909.4000000000005</v>
      </c>
      <c r="H9197" s="1">
        <v>3523.6</v>
      </c>
      <c r="I9197" s="4">
        <v>7</v>
      </c>
      <c r="J9197" s="2" t="s">
        <v>73</v>
      </c>
      <c r="K9197" s="1">
        <f>Tabelle111[[#This Row],[Menge kg Nges]]/1000</f>
        <v>7.9094000000000007</v>
      </c>
      <c r="L9197" s="1">
        <f>Tabelle111[[#This Row],[Menge kg P2O5]]/1000</f>
        <v>3.5236000000000001</v>
      </c>
      <c r="M9197" s="1">
        <f>Tabelle111[[#This Row],[Menge t Nges]]/Tabelle111[[#This Row],[Anzahl Lieferscheine]]</f>
        <v>1.1299142857142859</v>
      </c>
      <c r="N9197" s="1">
        <f>Tabelle111[[#This Row],[Menge t P2O5]]/Tabelle111[[#This Row],[Anzahl Lieferscheine]]</f>
        <v>0.50337142857142858</v>
      </c>
    </row>
    <row r="9198" spans="1:14" x14ac:dyDescent="0.2">
      <c r="A9198" s="2" t="s">
        <v>55</v>
      </c>
      <c r="B9198" s="2" t="s">
        <v>42</v>
      </c>
      <c r="C9198" s="2" t="s">
        <v>6</v>
      </c>
      <c r="D9198" s="2" t="s">
        <v>7</v>
      </c>
      <c r="E9198" s="2" t="s">
        <v>8</v>
      </c>
      <c r="F9198" s="2" t="s">
        <v>61</v>
      </c>
      <c r="G9198" s="1">
        <v>328.11</v>
      </c>
      <c r="H9198" s="1">
        <v>89.55</v>
      </c>
      <c r="I9198" s="4">
        <v>16</v>
      </c>
      <c r="J9198" s="2" t="s">
        <v>73</v>
      </c>
      <c r="K9198" s="1">
        <f>Tabelle111[[#This Row],[Menge kg Nges]]/1000</f>
        <v>0.32811000000000001</v>
      </c>
      <c r="L9198" s="1">
        <f>Tabelle111[[#This Row],[Menge kg P2O5]]/1000</f>
        <v>8.9549999999999991E-2</v>
      </c>
      <c r="M9198" s="1">
        <f>Tabelle111[[#This Row],[Menge t Nges]]/Tabelle111[[#This Row],[Anzahl Lieferscheine]]</f>
        <v>2.0506875000000001E-2</v>
      </c>
      <c r="N9198" s="1">
        <f>Tabelle111[[#This Row],[Menge t P2O5]]/Tabelle111[[#This Row],[Anzahl Lieferscheine]]</f>
        <v>5.5968749999999994E-3</v>
      </c>
    </row>
    <row r="9199" spans="1:14" x14ac:dyDescent="0.2">
      <c r="A9199" s="2" t="s">
        <v>53</v>
      </c>
      <c r="B9199" s="2" t="s">
        <v>51</v>
      </c>
      <c r="C9199" s="2" t="s">
        <v>6</v>
      </c>
      <c r="D9199" s="2" t="s">
        <v>7</v>
      </c>
      <c r="E9199" s="2" t="s">
        <v>12</v>
      </c>
      <c r="F9199" s="2" t="s">
        <v>61</v>
      </c>
      <c r="G9199" s="1">
        <v>2202</v>
      </c>
      <c r="H9199" s="1">
        <v>869.79</v>
      </c>
      <c r="I9199" s="4">
        <v>16</v>
      </c>
      <c r="J9199" s="2" t="s">
        <v>73</v>
      </c>
      <c r="K9199" s="1">
        <f>Tabelle111[[#This Row],[Menge kg Nges]]/1000</f>
        <v>2.202</v>
      </c>
      <c r="L9199" s="1">
        <f>Tabelle111[[#This Row],[Menge kg P2O5]]/1000</f>
        <v>0.86978999999999995</v>
      </c>
      <c r="M9199" s="1">
        <f>Tabelle111[[#This Row],[Menge t Nges]]/Tabelle111[[#This Row],[Anzahl Lieferscheine]]</f>
        <v>0.137625</v>
      </c>
      <c r="N9199" s="1">
        <f>Tabelle111[[#This Row],[Menge t P2O5]]/Tabelle111[[#This Row],[Anzahl Lieferscheine]]</f>
        <v>5.4361874999999997E-2</v>
      </c>
    </row>
    <row r="9200" spans="1:14" x14ac:dyDescent="0.2">
      <c r="A9200" s="2" t="s">
        <v>53</v>
      </c>
      <c r="B9200" s="2" t="s">
        <v>53</v>
      </c>
      <c r="C9200" s="2" t="s">
        <v>6</v>
      </c>
      <c r="D9200" s="2" t="s">
        <v>7</v>
      </c>
      <c r="E9200" s="2" t="s">
        <v>9</v>
      </c>
      <c r="F9200" s="2" t="s">
        <v>61</v>
      </c>
      <c r="G9200" s="1">
        <v>329.37</v>
      </c>
      <c r="H9200" s="1">
        <v>97.38000000000001</v>
      </c>
      <c r="I9200" s="4">
        <v>5</v>
      </c>
      <c r="J9200" s="2" t="s">
        <v>73</v>
      </c>
      <c r="K9200" s="1">
        <f>Tabelle111[[#This Row],[Menge kg Nges]]/1000</f>
        <v>0.32937</v>
      </c>
      <c r="L9200" s="1">
        <f>Tabelle111[[#This Row],[Menge kg P2O5]]/1000</f>
        <v>9.7380000000000008E-2</v>
      </c>
      <c r="M9200" s="1">
        <f>Tabelle111[[#This Row],[Menge t Nges]]/Tabelle111[[#This Row],[Anzahl Lieferscheine]]</f>
        <v>6.5874000000000002E-2</v>
      </c>
      <c r="N9200" s="1">
        <f>Tabelle111[[#This Row],[Menge t P2O5]]/Tabelle111[[#This Row],[Anzahl Lieferscheine]]</f>
        <v>1.9476E-2</v>
      </c>
    </row>
    <row r="9201" spans="1:14" x14ac:dyDescent="0.2">
      <c r="A9201" s="2" t="s">
        <v>53</v>
      </c>
      <c r="B9201" s="2" t="s">
        <v>53</v>
      </c>
      <c r="C9201" s="2" t="s">
        <v>6</v>
      </c>
      <c r="D9201" s="2" t="s">
        <v>7</v>
      </c>
      <c r="E9201" s="2" t="s">
        <v>11</v>
      </c>
      <c r="F9201" s="2" t="s">
        <v>61</v>
      </c>
      <c r="G9201" s="1">
        <v>817.6</v>
      </c>
      <c r="H9201" s="1">
        <v>319.2</v>
      </c>
      <c r="I9201" s="4">
        <v>3</v>
      </c>
      <c r="J9201" s="2" t="s">
        <v>73</v>
      </c>
      <c r="K9201" s="1">
        <f>Tabelle111[[#This Row],[Menge kg Nges]]/1000</f>
        <v>0.81759999999999999</v>
      </c>
      <c r="L9201" s="1">
        <f>Tabelle111[[#This Row],[Menge kg P2O5]]/1000</f>
        <v>0.31919999999999998</v>
      </c>
      <c r="M9201" s="1">
        <f>Tabelle111[[#This Row],[Menge t Nges]]/Tabelle111[[#This Row],[Anzahl Lieferscheine]]</f>
        <v>0.27253333333333335</v>
      </c>
      <c r="N9201" s="1">
        <f>Tabelle111[[#This Row],[Menge t P2O5]]/Tabelle111[[#This Row],[Anzahl Lieferscheine]]</f>
        <v>0.10639999999999999</v>
      </c>
    </row>
    <row r="9202" spans="1:14" x14ac:dyDescent="0.2">
      <c r="A9202" s="2" t="s">
        <v>53</v>
      </c>
      <c r="B9202" s="2" t="s">
        <v>53</v>
      </c>
      <c r="C9202" s="2" t="s">
        <v>6</v>
      </c>
      <c r="D9202" s="2" t="s">
        <v>7</v>
      </c>
      <c r="E9202" s="2" t="s">
        <v>12</v>
      </c>
      <c r="F9202" s="2" t="s">
        <v>61</v>
      </c>
      <c r="G9202" s="1">
        <v>15458.1</v>
      </c>
      <c r="H9202" s="1">
        <v>5515.59</v>
      </c>
      <c r="I9202" s="4">
        <v>51</v>
      </c>
      <c r="J9202" s="2" t="s">
        <v>73</v>
      </c>
      <c r="K9202" s="1">
        <f>Tabelle111[[#This Row],[Menge kg Nges]]/1000</f>
        <v>15.4581</v>
      </c>
      <c r="L9202" s="1">
        <f>Tabelle111[[#This Row],[Menge kg P2O5]]/1000</f>
        <v>5.5155900000000004</v>
      </c>
      <c r="M9202" s="1">
        <f>Tabelle111[[#This Row],[Menge t Nges]]/Tabelle111[[#This Row],[Anzahl Lieferscheine]]</f>
        <v>0.30309999999999998</v>
      </c>
      <c r="N9202" s="1">
        <f>Tabelle111[[#This Row],[Menge t P2O5]]/Tabelle111[[#This Row],[Anzahl Lieferscheine]]</f>
        <v>0.10814882352941177</v>
      </c>
    </row>
    <row r="9203" spans="1:14" x14ac:dyDescent="0.2">
      <c r="A9203" s="2" t="s">
        <v>53</v>
      </c>
      <c r="B9203" s="2" t="s">
        <v>53</v>
      </c>
      <c r="C9203" s="2" t="s">
        <v>6</v>
      </c>
      <c r="D9203" s="2" t="s">
        <v>15</v>
      </c>
      <c r="E9203" s="2" t="s">
        <v>19</v>
      </c>
      <c r="F9203" s="2" t="s">
        <v>61</v>
      </c>
      <c r="G9203" s="1">
        <v>554.85</v>
      </c>
      <c r="H9203" s="1">
        <v>616.5</v>
      </c>
      <c r="I9203" s="4">
        <v>4</v>
      </c>
      <c r="J9203" s="2" t="s">
        <v>73</v>
      </c>
      <c r="K9203" s="1">
        <f>Tabelle111[[#This Row],[Menge kg Nges]]/1000</f>
        <v>0.55485000000000007</v>
      </c>
      <c r="L9203" s="1">
        <f>Tabelle111[[#This Row],[Menge kg P2O5]]/1000</f>
        <v>0.61650000000000005</v>
      </c>
      <c r="M9203" s="1">
        <f>Tabelle111[[#This Row],[Menge t Nges]]/Tabelle111[[#This Row],[Anzahl Lieferscheine]]</f>
        <v>0.13871250000000002</v>
      </c>
      <c r="N9203" s="1">
        <f>Tabelle111[[#This Row],[Menge t P2O5]]/Tabelle111[[#This Row],[Anzahl Lieferscheine]]</f>
        <v>0.15412500000000001</v>
      </c>
    </row>
    <row r="9204" spans="1:14" x14ac:dyDescent="0.2">
      <c r="A9204" s="2" t="s">
        <v>53</v>
      </c>
      <c r="B9204" s="2" t="s">
        <v>53</v>
      </c>
      <c r="C9204" s="2" t="s">
        <v>6</v>
      </c>
      <c r="D9204" s="2" t="s">
        <v>15</v>
      </c>
      <c r="E9204" s="2" t="s">
        <v>20</v>
      </c>
      <c r="F9204" s="2" t="s">
        <v>61</v>
      </c>
      <c r="G9204" s="1">
        <v>102</v>
      </c>
      <c r="H9204" s="1">
        <v>75</v>
      </c>
      <c r="I9204" s="4">
        <v>1</v>
      </c>
      <c r="J9204" s="2" t="s">
        <v>73</v>
      </c>
      <c r="K9204" s="1">
        <f>Tabelle111[[#This Row],[Menge kg Nges]]/1000</f>
        <v>0.10199999999999999</v>
      </c>
      <c r="L9204" s="1">
        <f>Tabelle111[[#This Row],[Menge kg P2O5]]/1000</f>
        <v>7.4999999999999997E-2</v>
      </c>
      <c r="M9204" s="1">
        <f>Tabelle111[[#This Row],[Menge t Nges]]/Tabelle111[[#This Row],[Anzahl Lieferscheine]]</f>
        <v>0.10199999999999999</v>
      </c>
      <c r="N9204" s="1">
        <f>Tabelle111[[#This Row],[Menge t P2O5]]/Tabelle111[[#This Row],[Anzahl Lieferscheine]]</f>
        <v>7.4999999999999997E-2</v>
      </c>
    </row>
    <row r="9205" spans="1:14" x14ac:dyDescent="0.2">
      <c r="A9205" s="2" t="s">
        <v>53</v>
      </c>
      <c r="B9205" s="2" t="s">
        <v>53</v>
      </c>
      <c r="C9205" s="2" t="s">
        <v>6</v>
      </c>
      <c r="D9205" s="2" t="s">
        <v>15</v>
      </c>
      <c r="E9205" s="2" t="s">
        <v>9</v>
      </c>
      <c r="F9205" s="2" t="s">
        <v>61</v>
      </c>
      <c r="G9205" s="1">
        <v>67.599999999999994</v>
      </c>
      <c r="H9205" s="1">
        <v>45</v>
      </c>
      <c r="I9205" s="4">
        <v>2</v>
      </c>
      <c r="J9205" s="2" t="s">
        <v>73</v>
      </c>
      <c r="K9205" s="1">
        <f>Tabelle111[[#This Row],[Menge kg Nges]]/1000</f>
        <v>6.7599999999999993E-2</v>
      </c>
      <c r="L9205" s="1">
        <f>Tabelle111[[#This Row],[Menge kg P2O5]]/1000</f>
        <v>4.4999999999999998E-2</v>
      </c>
      <c r="M9205" s="1">
        <f>Tabelle111[[#This Row],[Menge t Nges]]/Tabelle111[[#This Row],[Anzahl Lieferscheine]]</f>
        <v>3.3799999999999997E-2</v>
      </c>
      <c r="N9205" s="1">
        <f>Tabelle111[[#This Row],[Menge t P2O5]]/Tabelle111[[#This Row],[Anzahl Lieferscheine]]</f>
        <v>2.2499999999999999E-2</v>
      </c>
    </row>
    <row r="9206" spans="1:14" x14ac:dyDescent="0.2">
      <c r="A9206" s="2" t="s">
        <v>28</v>
      </c>
      <c r="B9206" s="2" t="s">
        <v>5</v>
      </c>
      <c r="C9206" s="2" t="s">
        <v>6</v>
      </c>
      <c r="D9206" s="2" t="s">
        <v>7</v>
      </c>
      <c r="E9206" s="2" t="s">
        <v>8</v>
      </c>
      <c r="F9206" s="2" t="s">
        <v>61</v>
      </c>
      <c r="G9206" s="1">
        <v>11966.59</v>
      </c>
      <c r="H9206" s="1">
        <v>4083.07</v>
      </c>
      <c r="I9206" s="4">
        <v>12</v>
      </c>
      <c r="J9206" s="2" t="s">
        <v>73</v>
      </c>
      <c r="K9206" s="1">
        <f>Tabelle111[[#This Row],[Menge kg Nges]]/1000</f>
        <v>11.96659</v>
      </c>
      <c r="L9206" s="1">
        <f>Tabelle111[[#This Row],[Menge kg P2O5]]/1000</f>
        <v>4.0830700000000002</v>
      </c>
      <c r="M9206" s="1">
        <f>Tabelle111[[#This Row],[Menge t Nges]]/Tabelle111[[#This Row],[Anzahl Lieferscheine]]</f>
        <v>0.9972158333333333</v>
      </c>
      <c r="N9206" s="1">
        <f>Tabelle111[[#This Row],[Menge t P2O5]]/Tabelle111[[#This Row],[Anzahl Lieferscheine]]</f>
        <v>0.34025583333333337</v>
      </c>
    </row>
    <row r="9207" spans="1:14" x14ac:dyDescent="0.2">
      <c r="A9207" s="2" t="s">
        <v>28</v>
      </c>
      <c r="B9207" s="2" t="s">
        <v>5</v>
      </c>
      <c r="C9207" s="2" t="s">
        <v>6</v>
      </c>
      <c r="D9207" s="2" t="s">
        <v>7</v>
      </c>
      <c r="E9207" s="2" t="s">
        <v>9</v>
      </c>
      <c r="F9207" s="2" t="s">
        <v>61</v>
      </c>
      <c r="G9207" s="1">
        <v>585</v>
      </c>
      <c r="H9207" s="1">
        <v>255</v>
      </c>
      <c r="I9207" s="4">
        <v>1</v>
      </c>
      <c r="J9207" s="2" t="s">
        <v>73</v>
      </c>
      <c r="K9207" s="1">
        <f>Tabelle111[[#This Row],[Menge kg Nges]]/1000</f>
        <v>0.58499999999999996</v>
      </c>
      <c r="L9207" s="1">
        <f>Tabelle111[[#This Row],[Menge kg P2O5]]/1000</f>
        <v>0.255</v>
      </c>
      <c r="M9207" s="1">
        <f>Tabelle111[[#This Row],[Menge t Nges]]/Tabelle111[[#This Row],[Anzahl Lieferscheine]]</f>
        <v>0.58499999999999996</v>
      </c>
      <c r="N9207" s="1">
        <f>Tabelle111[[#This Row],[Menge t P2O5]]/Tabelle111[[#This Row],[Anzahl Lieferscheine]]</f>
        <v>0.255</v>
      </c>
    </row>
    <row r="9208" spans="1:14" x14ac:dyDescent="0.2">
      <c r="A9208" s="2" t="s">
        <v>28</v>
      </c>
      <c r="B9208" s="2" t="s">
        <v>5</v>
      </c>
      <c r="C9208" s="2" t="s">
        <v>6</v>
      </c>
      <c r="D9208" s="2" t="s">
        <v>7</v>
      </c>
      <c r="E9208" s="2" t="s">
        <v>12</v>
      </c>
      <c r="F9208" s="2" t="s">
        <v>61</v>
      </c>
      <c r="G9208" s="1">
        <v>935.24</v>
      </c>
      <c r="H9208" s="1">
        <v>444.96000000000004</v>
      </c>
      <c r="I9208" s="4">
        <v>3</v>
      </c>
      <c r="J9208" s="2" t="s">
        <v>73</v>
      </c>
      <c r="K9208" s="1">
        <f>Tabelle111[[#This Row],[Menge kg Nges]]/1000</f>
        <v>0.93523999999999996</v>
      </c>
      <c r="L9208" s="1">
        <f>Tabelle111[[#This Row],[Menge kg P2O5]]/1000</f>
        <v>0.44496000000000002</v>
      </c>
      <c r="M9208" s="1">
        <f>Tabelle111[[#This Row],[Menge t Nges]]/Tabelle111[[#This Row],[Anzahl Lieferscheine]]</f>
        <v>0.31174666666666667</v>
      </c>
      <c r="N9208" s="1">
        <f>Tabelle111[[#This Row],[Menge t P2O5]]/Tabelle111[[#This Row],[Anzahl Lieferscheine]]</f>
        <v>0.14832000000000001</v>
      </c>
    </row>
    <row r="9209" spans="1:14" x14ac:dyDescent="0.2">
      <c r="A9209" s="2" t="s">
        <v>28</v>
      </c>
      <c r="B9209" s="2" t="s">
        <v>5</v>
      </c>
      <c r="C9209" s="2" t="s">
        <v>6</v>
      </c>
      <c r="D9209" s="2" t="s">
        <v>7</v>
      </c>
      <c r="E9209" s="2" t="s">
        <v>14</v>
      </c>
      <c r="F9209" s="2" t="s">
        <v>61</v>
      </c>
      <c r="G9209" s="1">
        <v>6648.75</v>
      </c>
      <c r="H9209" s="1">
        <v>3457.35</v>
      </c>
      <c r="I9209" s="4">
        <v>18</v>
      </c>
      <c r="J9209" s="2" t="s">
        <v>73</v>
      </c>
      <c r="K9209" s="1">
        <f>Tabelle111[[#This Row],[Menge kg Nges]]/1000</f>
        <v>6.6487499999999997</v>
      </c>
      <c r="L9209" s="1">
        <f>Tabelle111[[#This Row],[Menge kg P2O5]]/1000</f>
        <v>3.4573499999999999</v>
      </c>
      <c r="M9209" s="1">
        <f>Tabelle111[[#This Row],[Menge t Nges]]/Tabelle111[[#This Row],[Anzahl Lieferscheine]]</f>
        <v>0.36937500000000001</v>
      </c>
      <c r="N9209" s="1">
        <f>Tabelle111[[#This Row],[Menge t P2O5]]/Tabelle111[[#This Row],[Anzahl Lieferscheine]]</f>
        <v>0.192075</v>
      </c>
    </row>
    <row r="9210" spans="1:14" x14ac:dyDescent="0.2">
      <c r="A9210" s="2" t="s">
        <v>28</v>
      </c>
      <c r="B9210" s="2" t="s">
        <v>5</v>
      </c>
      <c r="C9210" s="2" t="s">
        <v>6</v>
      </c>
      <c r="D9210" s="2" t="s">
        <v>15</v>
      </c>
      <c r="E9210" s="2" t="s">
        <v>17</v>
      </c>
      <c r="F9210" s="2" t="s">
        <v>61</v>
      </c>
      <c r="G9210" s="1">
        <v>1726.2</v>
      </c>
      <c r="H9210" s="1">
        <v>438.4</v>
      </c>
      <c r="I9210" s="4">
        <v>3</v>
      </c>
      <c r="J9210" s="2" t="s">
        <v>73</v>
      </c>
      <c r="K9210" s="1">
        <f>Tabelle111[[#This Row],[Menge kg Nges]]/1000</f>
        <v>1.7262</v>
      </c>
      <c r="L9210" s="1">
        <f>Tabelle111[[#This Row],[Menge kg P2O5]]/1000</f>
        <v>0.43839999999999996</v>
      </c>
      <c r="M9210" s="1">
        <f>Tabelle111[[#This Row],[Menge t Nges]]/Tabelle111[[#This Row],[Anzahl Lieferscheine]]</f>
        <v>0.57540000000000002</v>
      </c>
      <c r="N9210" s="1">
        <f>Tabelle111[[#This Row],[Menge t P2O5]]/Tabelle111[[#This Row],[Anzahl Lieferscheine]]</f>
        <v>0.14613333333333331</v>
      </c>
    </row>
    <row r="9211" spans="1:14" x14ac:dyDescent="0.2">
      <c r="A9211" s="2" t="s">
        <v>28</v>
      </c>
      <c r="B9211" s="2" t="s">
        <v>5</v>
      </c>
      <c r="C9211" s="2" t="s">
        <v>6</v>
      </c>
      <c r="D9211" s="2" t="s">
        <v>15</v>
      </c>
      <c r="E9211" s="2" t="s">
        <v>21</v>
      </c>
      <c r="F9211" s="2" t="s">
        <v>61</v>
      </c>
      <c r="G9211" s="1">
        <v>1920</v>
      </c>
      <c r="H9211" s="1">
        <v>1020</v>
      </c>
      <c r="I9211" s="4">
        <v>4</v>
      </c>
      <c r="J9211" s="2" t="s">
        <v>73</v>
      </c>
      <c r="K9211" s="1">
        <f>Tabelle111[[#This Row],[Menge kg Nges]]/1000</f>
        <v>1.92</v>
      </c>
      <c r="L9211" s="1">
        <f>Tabelle111[[#This Row],[Menge kg P2O5]]/1000</f>
        <v>1.02</v>
      </c>
      <c r="M9211" s="1">
        <f>Tabelle111[[#This Row],[Menge t Nges]]/Tabelle111[[#This Row],[Anzahl Lieferscheine]]</f>
        <v>0.48</v>
      </c>
      <c r="N9211" s="1">
        <f>Tabelle111[[#This Row],[Menge t P2O5]]/Tabelle111[[#This Row],[Anzahl Lieferscheine]]</f>
        <v>0.255</v>
      </c>
    </row>
    <row r="9212" spans="1:14" x14ac:dyDescent="0.2">
      <c r="A9212" s="2" t="s">
        <v>28</v>
      </c>
      <c r="B9212" s="2" t="s">
        <v>5</v>
      </c>
      <c r="C9212" s="2" t="s">
        <v>6</v>
      </c>
      <c r="D9212" s="2" t="s">
        <v>15</v>
      </c>
      <c r="E9212" s="2" t="s">
        <v>9</v>
      </c>
      <c r="F9212" s="2" t="s">
        <v>61</v>
      </c>
      <c r="G9212" s="1">
        <v>1806.5</v>
      </c>
      <c r="H9212" s="1">
        <v>896.75</v>
      </c>
      <c r="I9212" s="4">
        <v>4</v>
      </c>
      <c r="J9212" s="2" t="s">
        <v>73</v>
      </c>
      <c r="K9212" s="1">
        <f>Tabelle111[[#This Row],[Menge kg Nges]]/1000</f>
        <v>1.8065</v>
      </c>
      <c r="L9212" s="1">
        <f>Tabelle111[[#This Row],[Menge kg P2O5]]/1000</f>
        <v>0.89675000000000005</v>
      </c>
      <c r="M9212" s="1">
        <f>Tabelle111[[#This Row],[Menge t Nges]]/Tabelle111[[#This Row],[Anzahl Lieferscheine]]</f>
        <v>0.451625</v>
      </c>
      <c r="N9212" s="1">
        <f>Tabelle111[[#This Row],[Menge t P2O5]]/Tabelle111[[#This Row],[Anzahl Lieferscheine]]</f>
        <v>0.22418750000000001</v>
      </c>
    </row>
    <row r="9213" spans="1:14" x14ac:dyDescent="0.2">
      <c r="A9213" s="2" t="s">
        <v>28</v>
      </c>
      <c r="B9213" s="2" t="s">
        <v>5</v>
      </c>
      <c r="C9213" s="2" t="s">
        <v>25</v>
      </c>
      <c r="D9213" s="2" t="s">
        <v>25</v>
      </c>
      <c r="E9213" s="2" t="s">
        <v>26</v>
      </c>
      <c r="F9213" s="2" t="s">
        <v>61</v>
      </c>
      <c r="G9213" s="1">
        <v>18906.5</v>
      </c>
      <c r="H9213" s="1">
        <v>10349</v>
      </c>
      <c r="I9213" s="4">
        <v>13</v>
      </c>
      <c r="J9213" s="2" t="s">
        <v>73</v>
      </c>
      <c r="K9213" s="1">
        <f>Tabelle111[[#This Row],[Menge kg Nges]]/1000</f>
        <v>18.906500000000001</v>
      </c>
      <c r="L9213" s="1">
        <f>Tabelle111[[#This Row],[Menge kg P2O5]]/1000</f>
        <v>10.349</v>
      </c>
      <c r="M9213" s="1">
        <f>Tabelle111[[#This Row],[Menge t Nges]]/Tabelle111[[#This Row],[Anzahl Lieferscheine]]</f>
        <v>1.454346153846154</v>
      </c>
      <c r="N9213" s="1">
        <f>Tabelle111[[#This Row],[Menge t P2O5]]/Tabelle111[[#This Row],[Anzahl Lieferscheine]]</f>
        <v>0.79607692307692313</v>
      </c>
    </row>
    <row r="9214" spans="1:14" x14ac:dyDescent="0.2">
      <c r="A9214" s="2" t="s">
        <v>28</v>
      </c>
      <c r="B9214" s="2" t="s">
        <v>27</v>
      </c>
      <c r="C9214" s="2" t="s">
        <v>6</v>
      </c>
      <c r="D9214" s="2" t="s">
        <v>7</v>
      </c>
      <c r="E9214" s="2" t="s">
        <v>8</v>
      </c>
      <c r="F9214" s="2" t="s">
        <v>61</v>
      </c>
      <c r="G9214" s="1">
        <v>1160</v>
      </c>
      <c r="H9214" s="1">
        <v>385</v>
      </c>
      <c r="I9214" s="4">
        <v>1</v>
      </c>
      <c r="J9214" s="2" t="s">
        <v>73</v>
      </c>
      <c r="K9214" s="1">
        <f>Tabelle111[[#This Row],[Menge kg Nges]]/1000</f>
        <v>1.1599999999999999</v>
      </c>
      <c r="L9214" s="1">
        <f>Tabelle111[[#This Row],[Menge kg P2O5]]/1000</f>
        <v>0.38500000000000001</v>
      </c>
      <c r="M9214" s="1">
        <f>Tabelle111[[#This Row],[Menge t Nges]]/Tabelle111[[#This Row],[Anzahl Lieferscheine]]</f>
        <v>1.1599999999999999</v>
      </c>
      <c r="N9214" s="1">
        <f>Tabelle111[[#This Row],[Menge t P2O5]]/Tabelle111[[#This Row],[Anzahl Lieferscheine]]</f>
        <v>0.38500000000000001</v>
      </c>
    </row>
    <row r="9215" spans="1:14" x14ac:dyDescent="0.2">
      <c r="A9215" s="2" t="s">
        <v>28</v>
      </c>
      <c r="B9215" s="2" t="s">
        <v>27</v>
      </c>
      <c r="C9215" s="2" t="s">
        <v>25</v>
      </c>
      <c r="D9215" s="2" t="s">
        <v>25</v>
      </c>
      <c r="E9215" s="2" t="s">
        <v>26</v>
      </c>
      <c r="F9215" s="2" t="s">
        <v>61</v>
      </c>
      <c r="G9215" s="1">
        <v>0</v>
      </c>
      <c r="H9215" s="1">
        <v>770</v>
      </c>
      <c r="I9215" s="4">
        <v>1</v>
      </c>
      <c r="J9215" s="2" t="s">
        <v>73</v>
      </c>
      <c r="K9215" s="1">
        <f>Tabelle111[[#This Row],[Menge kg Nges]]/1000</f>
        <v>0</v>
      </c>
      <c r="L9215" s="1">
        <f>Tabelle111[[#This Row],[Menge kg P2O5]]/1000</f>
        <v>0.77</v>
      </c>
      <c r="M9215" s="1">
        <f>Tabelle111[[#This Row],[Menge t Nges]]/Tabelle111[[#This Row],[Anzahl Lieferscheine]]</f>
        <v>0</v>
      </c>
      <c r="N9215" s="1">
        <f>Tabelle111[[#This Row],[Menge t P2O5]]/Tabelle111[[#This Row],[Anzahl Lieferscheine]]</f>
        <v>0.77</v>
      </c>
    </row>
    <row r="9216" spans="1:14" x14ac:dyDescent="0.2">
      <c r="A9216" s="2" t="s">
        <v>28</v>
      </c>
      <c r="B9216" s="2" t="s">
        <v>48</v>
      </c>
      <c r="C9216" s="2" t="s">
        <v>25</v>
      </c>
      <c r="D9216" s="2" t="s">
        <v>25</v>
      </c>
      <c r="E9216" s="2" t="s">
        <v>26</v>
      </c>
      <c r="F9216" s="2" t="s">
        <v>61</v>
      </c>
      <c r="G9216" s="1">
        <v>1288</v>
      </c>
      <c r="H9216" s="1">
        <v>588</v>
      </c>
      <c r="I9216" s="4">
        <v>1</v>
      </c>
      <c r="J9216" s="2" t="s">
        <v>73</v>
      </c>
      <c r="K9216" s="1">
        <f>Tabelle111[[#This Row],[Menge kg Nges]]/1000</f>
        <v>1.288</v>
      </c>
      <c r="L9216" s="1">
        <f>Tabelle111[[#This Row],[Menge kg P2O5]]/1000</f>
        <v>0.58799999999999997</v>
      </c>
      <c r="M9216" s="1">
        <f>Tabelle111[[#This Row],[Menge t Nges]]/Tabelle111[[#This Row],[Anzahl Lieferscheine]]</f>
        <v>1.288</v>
      </c>
      <c r="N9216" s="1">
        <f>Tabelle111[[#This Row],[Menge t P2O5]]/Tabelle111[[#This Row],[Anzahl Lieferscheine]]</f>
        <v>0.58799999999999997</v>
      </c>
    </row>
    <row r="9217" spans="1:14" x14ac:dyDescent="0.2">
      <c r="A9217" s="2" t="s">
        <v>28</v>
      </c>
      <c r="B9217" s="2" t="s">
        <v>45</v>
      </c>
      <c r="C9217" s="2" t="s">
        <v>6</v>
      </c>
      <c r="D9217" s="2" t="s">
        <v>7</v>
      </c>
      <c r="E9217" s="2" t="s">
        <v>8</v>
      </c>
      <c r="F9217" s="2" t="s">
        <v>61</v>
      </c>
      <c r="G9217" s="1">
        <v>626.4</v>
      </c>
      <c r="H9217" s="1">
        <v>207.9</v>
      </c>
      <c r="I9217" s="4">
        <v>1</v>
      </c>
      <c r="J9217" s="2" t="s">
        <v>73</v>
      </c>
      <c r="K9217" s="1">
        <f>Tabelle111[[#This Row],[Menge kg Nges]]/1000</f>
        <v>0.62639999999999996</v>
      </c>
      <c r="L9217" s="1">
        <f>Tabelle111[[#This Row],[Menge kg P2O5]]/1000</f>
        <v>0.2079</v>
      </c>
      <c r="M9217" s="1">
        <f>Tabelle111[[#This Row],[Menge t Nges]]/Tabelle111[[#This Row],[Anzahl Lieferscheine]]</f>
        <v>0.62639999999999996</v>
      </c>
      <c r="N9217" s="1">
        <f>Tabelle111[[#This Row],[Menge t P2O5]]/Tabelle111[[#This Row],[Anzahl Lieferscheine]]</f>
        <v>0.2079</v>
      </c>
    </row>
    <row r="9218" spans="1:14" x14ac:dyDescent="0.2">
      <c r="A9218" s="2" t="s">
        <v>28</v>
      </c>
      <c r="B9218" s="2" t="s">
        <v>45</v>
      </c>
      <c r="C9218" s="2" t="s">
        <v>6</v>
      </c>
      <c r="D9218" s="2" t="s">
        <v>7</v>
      </c>
      <c r="E9218" s="2" t="s">
        <v>9</v>
      </c>
      <c r="F9218" s="2" t="s">
        <v>61</v>
      </c>
      <c r="G9218" s="1">
        <v>312</v>
      </c>
      <c r="H9218" s="1">
        <v>136</v>
      </c>
      <c r="I9218" s="4">
        <v>1</v>
      </c>
      <c r="J9218" s="2" t="s">
        <v>73</v>
      </c>
      <c r="K9218" s="1">
        <f>Tabelle111[[#This Row],[Menge kg Nges]]/1000</f>
        <v>0.312</v>
      </c>
      <c r="L9218" s="1">
        <f>Tabelle111[[#This Row],[Menge kg P2O5]]/1000</f>
        <v>0.13600000000000001</v>
      </c>
      <c r="M9218" s="1">
        <f>Tabelle111[[#This Row],[Menge t Nges]]/Tabelle111[[#This Row],[Anzahl Lieferscheine]]</f>
        <v>0.312</v>
      </c>
      <c r="N9218" s="1">
        <f>Tabelle111[[#This Row],[Menge t P2O5]]/Tabelle111[[#This Row],[Anzahl Lieferscheine]]</f>
        <v>0.13600000000000001</v>
      </c>
    </row>
    <row r="9219" spans="1:14" x14ac:dyDescent="0.2">
      <c r="A9219" s="2" t="s">
        <v>28</v>
      </c>
      <c r="B9219" s="2" t="s">
        <v>45</v>
      </c>
      <c r="C9219" s="2" t="s">
        <v>6</v>
      </c>
      <c r="D9219" s="2" t="s">
        <v>15</v>
      </c>
      <c r="E9219" s="2" t="s">
        <v>20</v>
      </c>
      <c r="F9219" s="2" t="s">
        <v>61</v>
      </c>
      <c r="G9219" s="1">
        <v>163.19999999999999</v>
      </c>
      <c r="H9219" s="1">
        <v>120</v>
      </c>
      <c r="I9219" s="4">
        <v>1</v>
      </c>
      <c r="J9219" s="2" t="s">
        <v>73</v>
      </c>
      <c r="K9219" s="1">
        <f>Tabelle111[[#This Row],[Menge kg Nges]]/1000</f>
        <v>0.16319999999999998</v>
      </c>
      <c r="L9219" s="1">
        <f>Tabelle111[[#This Row],[Menge kg P2O5]]/1000</f>
        <v>0.12</v>
      </c>
      <c r="M9219" s="1">
        <f>Tabelle111[[#This Row],[Menge t Nges]]/Tabelle111[[#This Row],[Anzahl Lieferscheine]]</f>
        <v>0.16319999999999998</v>
      </c>
      <c r="N9219" s="1">
        <f>Tabelle111[[#This Row],[Menge t P2O5]]/Tabelle111[[#This Row],[Anzahl Lieferscheine]]</f>
        <v>0.12</v>
      </c>
    </row>
    <row r="9220" spans="1:14" x14ac:dyDescent="0.2">
      <c r="A9220" s="2" t="s">
        <v>28</v>
      </c>
      <c r="B9220" s="2" t="s">
        <v>45</v>
      </c>
      <c r="C9220" s="2" t="s">
        <v>6</v>
      </c>
      <c r="D9220" s="2" t="s">
        <v>15</v>
      </c>
      <c r="E9220" s="2" t="s">
        <v>9</v>
      </c>
      <c r="F9220" s="2" t="s">
        <v>61</v>
      </c>
      <c r="G9220" s="1">
        <v>212</v>
      </c>
      <c r="H9220" s="1">
        <v>88</v>
      </c>
      <c r="I9220" s="4">
        <v>1</v>
      </c>
      <c r="J9220" s="2" t="s">
        <v>73</v>
      </c>
      <c r="K9220" s="1">
        <f>Tabelle111[[#This Row],[Menge kg Nges]]/1000</f>
        <v>0.21199999999999999</v>
      </c>
      <c r="L9220" s="1">
        <f>Tabelle111[[#This Row],[Menge kg P2O5]]/1000</f>
        <v>8.7999999999999995E-2</v>
      </c>
      <c r="M9220" s="1">
        <f>Tabelle111[[#This Row],[Menge t Nges]]/Tabelle111[[#This Row],[Anzahl Lieferscheine]]</f>
        <v>0.21199999999999999</v>
      </c>
      <c r="N9220" s="1">
        <f>Tabelle111[[#This Row],[Menge t P2O5]]/Tabelle111[[#This Row],[Anzahl Lieferscheine]]</f>
        <v>8.7999999999999995E-2</v>
      </c>
    </row>
    <row r="9221" spans="1:14" x14ac:dyDescent="0.2">
      <c r="A9221" s="2" t="s">
        <v>28</v>
      </c>
      <c r="B9221" s="2" t="s">
        <v>28</v>
      </c>
      <c r="C9221" s="2" t="s">
        <v>6</v>
      </c>
      <c r="D9221" s="2" t="s">
        <v>7</v>
      </c>
      <c r="E9221" s="2" t="s">
        <v>8</v>
      </c>
      <c r="F9221" s="2" t="s">
        <v>61</v>
      </c>
      <c r="G9221" s="1">
        <v>248470.44</v>
      </c>
      <c r="H9221" s="1">
        <v>83981.75</v>
      </c>
      <c r="I9221" s="4">
        <v>260</v>
      </c>
      <c r="J9221" s="2" t="s">
        <v>73</v>
      </c>
      <c r="K9221" s="1">
        <f>Tabelle111[[#This Row],[Menge kg Nges]]/1000</f>
        <v>248.47044</v>
      </c>
      <c r="L9221" s="1">
        <f>Tabelle111[[#This Row],[Menge kg P2O5]]/1000</f>
        <v>83.981750000000005</v>
      </c>
      <c r="M9221" s="1">
        <f>Tabelle111[[#This Row],[Menge t Nges]]/Tabelle111[[#This Row],[Anzahl Lieferscheine]]</f>
        <v>0.9556555384615385</v>
      </c>
      <c r="N9221" s="1">
        <f>Tabelle111[[#This Row],[Menge t P2O5]]/Tabelle111[[#This Row],[Anzahl Lieferscheine]]</f>
        <v>0.32300673076923081</v>
      </c>
    </row>
    <row r="9222" spans="1:14" x14ac:dyDescent="0.2">
      <c r="A9222" s="2" t="s">
        <v>28</v>
      </c>
      <c r="B9222" s="2" t="s">
        <v>28</v>
      </c>
      <c r="C9222" s="2" t="s">
        <v>6</v>
      </c>
      <c r="D9222" s="2" t="s">
        <v>7</v>
      </c>
      <c r="E9222" s="2" t="s">
        <v>9</v>
      </c>
      <c r="F9222" s="2" t="s">
        <v>61</v>
      </c>
      <c r="G9222" s="1">
        <v>159328.25</v>
      </c>
      <c r="H9222" s="1">
        <v>70038.84</v>
      </c>
      <c r="I9222" s="4">
        <v>235</v>
      </c>
      <c r="J9222" s="2" t="s">
        <v>73</v>
      </c>
      <c r="K9222" s="1">
        <f>Tabelle111[[#This Row],[Menge kg Nges]]/1000</f>
        <v>159.32825</v>
      </c>
      <c r="L9222" s="1">
        <f>Tabelle111[[#This Row],[Menge kg P2O5]]/1000</f>
        <v>70.038839999999993</v>
      </c>
      <c r="M9222" s="1">
        <f>Tabelle111[[#This Row],[Menge t Nges]]/Tabelle111[[#This Row],[Anzahl Lieferscheine]]</f>
        <v>0.67799255319148932</v>
      </c>
      <c r="N9222" s="1">
        <f>Tabelle111[[#This Row],[Menge t P2O5]]/Tabelle111[[#This Row],[Anzahl Lieferscheine]]</f>
        <v>0.29803761702127657</v>
      </c>
    </row>
    <row r="9223" spans="1:14" x14ac:dyDescent="0.2">
      <c r="A9223" s="2" t="s">
        <v>28</v>
      </c>
      <c r="B9223" s="2" t="s">
        <v>28</v>
      </c>
      <c r="C9223" s="2" t="s">
        <v>6</v>
      </c>
      <c r="D9223" s="2" t="s">
        <v>7</v>
      </c>
      <c r="E9223" s="2" t="s">
        <v>10</v>
      </c>
      <c r="F9223" s="2" t="s">
        <v>61</v>
      </c>
      <c r="G9223" s="1">
        <v>870</v>
      </c>
      <c r="H9223" s="1">
        <v>282.75</v>
      </c>
      <c r="I9223" s="4">
        <v>2</v>
      </c>
      <c r="J9223" s="2" t="s">
        <v>73</v>
      </c>
      <c r="K9223" s="1">
        <f>Tabelle111[[#This Row],[Menge kg Nges]]/1000</f>
        <v>0.87</v>
      </c>
      <c r="L9223" s="1">
        <f>Tabelle111[[#This Row],[Menge kg P2O5]]/1000</f>
        <v>0.28275</v>
      </c>
      <c r="M9223" s="1">
        <f>Tabelle111[[#This Row],[Menge t Nges]]/Tabelle111[[#This Row],[Anzahl Lieferscheine]]</f>
        <v>0.435</v>
      </c>
      <c r="N9223" s="1">
        <f>Tabelle111[[#This Row],[Menge t P2O5]]/Tabelle111[[#This Row],[Anzahl Lieferscheine]]</f>
        <v>0.141375</v>
      </c>
    </row>
    <row r="9224" spans="1:14" x14ac:dyDescent="0.2">
      <c r="A9224" s="2" t="s">
        <v>28</v>
      </c>
      <c r="B9224" s="2" t="s">
        <v>28</v>
      </c>
      <c r="C9224" s="2" t="s">
        <v>6</v>
      </c>
      <c r="D9224" s="2" t="s">
        <v>7</v>
      </c>
      <c r="E9224" s="2" t="s">
        <v>11</v>
      </c>
      <c r="F9224" s="2" t="s">
        <v>61</v>
      </c>
      <c r="G9224" s="1">
        <v>76.8</v>
      </c>
      <c r="H9224" s="1">
        <v>44.8</v>
      </c>
      <c r="I9224" s="4">
        <v>1</v>
      </c>
      <c r="J9224" s="2" t="s">
        <v>73</v>
      </c>
      <c r="K9224" s="1">
        <f>Tabelle111[[#This Row],[Menge kg Nges]]/1000</f>
        <v>7.6799999999999993E-2</v>
      </c>
      <c r="L9224" s="1">
        <f>Tabelle111[[#This Row],[Menge kg P2O5]]/1000</f>
        <v>4.48E-2</v>
      </c>
      <c r="M9224" s="1">
        <f>Tabelle111[[#This Row],[Menge t Nges]]/Tabelle111[[#This Row],[Anzahl Lieferscheine]]</f>
        <v>7.6799999999999993E-2</v>
      </c>
      <c r="N9224" s="1">
        <f>Tabelle111[[#This Row],[Menge t P2O5]]/Tabelle111[[#This Row],[Anzahl Lieferscheine]]</f>
        <v>4.48E-2</v>
      </c>
    </row>
    <row r="9225" spans="1:14" x14ac:dyDescent="0.2">
      <c r="A9225" s="2" t="s">
        <v>28</v>
      </c>
      <c r="B9225" s="2" t="s">
        <v>28</v>
      </c>
      <c r="C9225" s="2" t="s">
        <v>6</v>
      </c>
      <c r="D9225" s="2" t="s">
        <v>7</v>
      </c>
      <c r="E9225" s="2" t="s">
        <v>12</v>
      </c>
      <c r="F9225" s="2" t="s">
        <v>61</v>
      </c>
      <c r="G9225" s="1">
        <v>49774.889999999992</v>
      </c>
      <c r="H9225" s="1">
        <v>25481.630000000005</v>
      </c>
      <c r="I9225" s="4">
        <v>73</v>
      </c>
      <c r="J9225" s="2" t="s">
        <v>73</v>
      </c>
      <c r="K9225" s="1">
        <f>Tabelle111[[#This Row],[Menge kg Nges]]/1000</f>
        <v>49.774889999999992</v>
      </c>
      <c r="L9225" s="1">
        <f>Tabelle111[[#This Row],[Menge kg P2O5]]/1000</f>
        <v>25.481630000000006</v>
      </c>
      <c r="M9225" s="1">
        <f>Tabelle111[[#This Row],[Menge t Nges]]/Tabelle111[[#This Row],[Anzahl Lieferscheine]]</f>
        <v>0.68184780821917801</v>
      </c>
      <c r="N9225" s="1">
        <f>Tabelle111[[#This Row],[Menge t P2O5]]/Tabelle111[[#This Row],[Anzahl Lieferscheine]]</f>
        <v>0.34906342465753432</v>
      </c>
    </row>
    <row r="9226" spans="1:14" x14ac:dyDescent="0.2">
      <c r="A9226" s="2" t="s">
        <v>28</v>
      </c>
      <c r="B9226" s="2" t="s">
        <v>28</v>
      </c>
      <c r="C9226" s="2" t="s">
        <v>6</v>
      </c>
      <c r="D9226" s="2" t="s">
        <v>7</v>
      </c>
      <c r="E9226" s="2" t="s">
        <v>13</v>
      </c>
      <c r="F9226" s="2" t="s">
        <v>61</v>
      </c>
      <c r="G9226" s="1">
        <v>4472</v>
      </c>
      <c r="H9226" s="1">
        <v>2605</v>
      </c>
      <c r="I9226" s="4">
        <v>12</v>
      </c>
      <c r="J9226" s="2" t="s">
        <v>73</v>
      </c>
      <c r="K9226" s="1">
        <f>Tabelle111[[#This Row],[Menge kg Nges]]/1000</f>
        <v>4.4720000000000004</v>
      </c>
      <c r="L9226" s="1">
        <f>Tabelle111[[#This Row],[Menge kg P2O5]]/1000</f>
        <v>2.605</v>
      </c>
      <c r="M9226" s="1">
        <f>Tabelle111[[#This Row],[Menge t Nges]]/Tabelle111[[#This Row],[Anzahl Lieferscheine]]</f>
        <v>0.3726666666666667</v>
      </c>
      <c r="N9226" s="1">
        <f>Tabelle111[[#This Row],[Menge t P2O5]]/Tabelle111[[#This Row],[Anzahl Lieferscheine]]</f>
        <v>0.21708333333333332</v>
      </c>
    </row>
    <row r="9227" spans="1:14" x14ac:dyDescent="0.2">
      <c r="A9227" s="2" t="s">
        <v>28</v>
      </c>
      <c r="B9227" s="2" t="s">
        <v>28</v>
      </c>
      <c r="C9227" s="2" t="s">
        <v>6</v>
      </c>
      <c r="D9227" s="2" t="s">
        <v>7</v>
      </c>
      <c r="E9227" s="2" t="s">
        <v>14</v>
      </c>
      <c r="F9227" s="2" t="s">
        <v>61</v>
      </c>
      <c r="G9227" s="1">
        <v>52066.2</v>
      </c>
      <c r="H9227" s="1">
        <v>28552.95</v>
      </c>
      <c r="I9227" s="4">
        <v>36</v>
      </c>
      <c r="J9227" s="2" t="s">
        <v>73</v>
      </c>
      <c r="K9227" s="1">
        <f>Tabelle111[[#This Row],[Menge kg Nges]]/1000</f>
        <v>52.066199999999995</v>
      </c>
      <c r="L9227" s="1">
        <f>Tabelle111[[#This Row],[Menge kg P2O5]]/1000</f>
        <v>28.552949999999999</v>
      </c>
      <c r="M9227" s="1">
        <f>Tabelle111[[#This Row],[Menge t Nges]]/Tabelle111[[#This Row],[Anzahl Lieferscheine]]</f>
        <v>1.4462833333333331</v>
      </c>
      <c r="N9227" s="1">
        <f>Tabelle111[[#This Row],[Menge t P2O5]]/Tabelle111[[#This Row],[Anzahl Lieferscheine]]</f>
        <v>0.79313749999999994</v>
      </c>
    </row>
    <row r="9228" spans="1:14" x14ac:dyDescent="0.2">
      <c r="A9228" s="2" t="s">
        <v>28</v>
      </c>
      <c r="B9228" s="2" t="s">
        <v>28</v>
      </c>
      <c r="C9228" s="2" t="s">
        <v>6</v>
      </c>
      <c r="D9228" s="2" t="s">
        <v>15</v>
      </c>
      <c r="E9228" s="2" t="s">
        <v>8</v>
      </c>
      <c r="F9228" s="2" t="s">
        <v>61</v>
      </c>
      <c r="G9228" s="1">
        <v>936</v>
      </c>
      <c r="H9228" s="1">
        <v>514.79999999999995</v>
      </c>
      <c r="I9228" s="4">
        <v>1</v>
      </c>
      <c r="J9228" s="2" t="s">
        <v>73</v>
      </c>
      <c r="K9228" s="1">
        <f>Tabelle111[[#This Row],[Menge kg Nges]]/1000</f>
        <v>0.93600000000000005</v>
      </c>
      <c r="L9228" s="1">
        <f>Tabelle111[[#This Row],[Menge kg P2O5]]/1000</f>
        <v>0.51479999999999992</v>
      </c>
      <c r="M9228" s="1">
        <f>Tabelle111[[#This Row],[Menge t Nges]]/Tabelle111[[#This Row],[Anzahl Lieferscheine]]</f>
        <v>0.93600000000000005</v>
      </c>
      <c r="N9228" s="1">
        <f>Tabelle111[[#This Row],[Menge t P2O5]]/Tabelle111[[#This Row],[Anzahl Lieferscheine]]</f>
        <v>0.51479999999999992</v>
      </c>
    </row>
    <row r="9229" spans="1:14" x14ac:dyDescent="0.2">
      <c r="A9229" s="2" t="s">
        <v>28</v>
      </c>
      <c r="B9229" s="2" t="s">
        <v>28</v>
      </c>
      <c r="C9229" s="2" t="s">
        <v>6</v>
      </c>
      <c r="D9229" s="2" t="s">
        <v>15</v>
      </c>
      <c r="E9229" s="2" t="s">
        <v>17</v>
      </c>
      <c r="F9229" s="2" t="s">
        <v>61</v>
      </c>
      <c r="G9229" s="1">
        <v>7853.25</v>
      </c>
      <c r="H9229" s="1">
        <v>2656.45</v>
      </c>
      <c r="I9229" s="4">
        <v>9</v>
      </c>
      <c r="J9229" s="2" t="s">
        <v>73</v>
      </c>
      <c r="K9229" s="1">
        <f>Tabelle111[[#This Row],[Menge kg Nges]]/1000</f>
        <v>7.8532500000000001</v>
      </c>
      <c r="L9229" s="1">
        <f>Tabelle111[[#This Row],[Menge kg P2O5]]/1000</f>
        <v>2.65645</v>
      </c>
      <c r="M9229" s="1">
        <f>Tabelle111[[#This Row],[Menge t Nges]]/Tabelle111[[#This Row],[Anzahl Lieferscheine]]</f>
        <v>0.87258333333333338</v>
      </c>
      <c r="N9229" s="1">
        <f>Tabelle111[[#This Row],[Menge t P2O5]]/Tabelle111[[#This Row],[Anzahl Lieferscheine]]</f>
        <v>0.2951611111111111</v>
      </c>
    </row>
    <row r="9230" spans="1:14" x14ac:dyDescent="0.2">
      <c r="A9230" s="2" t="s">
        <v>28</v>
      </c>
      <c r="B9230" s="2" t="s">
        <v>28</v>
      </c>
      <c r="C9230" s="2" t="s">
        <v>6</v>
      </c>
      <c r="D9230" s="2" t="s">
        <v>15</v>
      </c>
      <c r="E9230" s="2" t="s">
        <v>18</v>
      </c>
      <c r="F9230" s="2" t="s">
        <v>61</v>
      </c>
      <c r="G9230" s="1">
        <v>5235.2000000000007</v>
      </c>
      <c r="H9230" s="1">
        <v>5009.5999999999995</v>
      </c>
      <c r="I9230" s="4">
        <v>8</v>
      </c>
      <c r="J9230" s="2" t="s">
        <v>73</v>
      </c>
      <c r="K9230" s="1">
        <f>Tabelle111[[#This Row],[Menge kg Nges]]/1000</f>
        <v>5.2352000000000007</v>
      </c>
      <c r="L9230" s="1">
        <f>Tabelle111[[#This Row],[Menge kg P2O5]]/1000</f>
        <v>5.0095999999999998</v>
      </c>
      <c r="M9230" s="1">
        <f>Tabelle111[[#This Row],[Menge t Nges]]/Tabelle111[[#This Row],[Anzahl Lieferscheine]]</f>
        <v>0.65440000000000009</v>
      </c>
      <c r="N9230" s="1">
        <f>Tabelle111[[#This Row],[Menge t P2O5]]/Tabelle111[[#This Row],[Anzahl Lieferscheine]]</f>
        <v>0.62619999999999998</v>
      </c>
    </row>
    <row r="9231" spans="1:14" x14ac:dyDescent="0.2">
      <c r="A9231" s="2" t="s">
        <v>28</v>
      </c>
      <c r="B9231" s="2" t="s">
        <v>28</v>
      </c>
      <c r="C9231" s="2" t="s">
        <v>6</v>
      </c>
      <c r="D9231" s="2" t="s">
        <v>15</v>
      </c>
      <c r="E9231" s="2" t="s">
        <v>19</v>
      </c>
      <c r="F9231" s="2" t="s">
        <v>61</v>
      </c>
      <c r="G9231" s="1">
        <v>9274.5</v>
      </c>
      <c r="H9231" s="1">
        <v>10305</v>
      </c>
      <c r="I9231" s="4">
        <v>6</v>
      </c>
      <c r="J9231" s="2" t="s">
        <v>73</v>
      </c>
      <c r="K9231" s="1">
        <f>Tabelle111[[#This Row],[Menge kg Nges]]/1000</f>
        <v>9.2744999999999997</v>
      </c>
      <c r="L9231" s="1">
        <f>Tabelle111[[#This Row],[Menge kg P2O5]]/1000</f>
        <v>10.305</v>
      </c>
      <c r="M9231" s="1">
        <f>Tabelle111[[#This Row],[Menge t Nges]]/Tabelle111[[#This Row],[Anzahl Lieferscheine]]</f>
        <v>1.54575</v>
      </c>
      <c r="N9231" s="1">
        <f>Tabelle111[[#This Row],[Menge t P2O5]]/Tabelle111[[#This Row],[Anzahl Lieferscheine]]</f>
        <v>1.7175</v>
      </c>
    </row>
    <row r="9232" spans="1:14" x14ac:dyDescent="0.2">
      <c r="A9232" s="2" t="s">
        <v>28</v>
      </c>
      <c r="B9232" s="2" t="s">
        <v>28</v>
      </c>
      <c r="C9232" s="2" t="s">
        <v>6</v>
      </c>
      <c r="D9232" s="2" t="s">
        <v>15</v>
      </c>
      <c r="E9232" s="2" t="s">
        <v>20</v>
      </c>
      <c r="F9232" s="2" t="s">
        <v>61</v>
      </c>
      <c r="G9232" s="1">
        <v>8812.5599999999977</v>
      </c>
      <c r="H9232" s="1">
        <v>5636.7</v>
      </c>
      <c r="I9232" s="4">
        <v>36</v>
      </c>
      <c r="J9232" s="2" t="s">
        <v>73</v>
      </c>
      <c r="K9232" s="1">
        <f>Tabelle111[[#This Row],[Menge kg Nges]]/1000</f>
        <v>8.8125599999999977</v>
      </c>
      <c r="L9232" s="1">
        <f>Tabelle111[[#This Row],[Menge kg P2O5]]/1000</f>
        <v>5.6366999999999994</v>
      </c>
      <c r="M9232" s="1">
        <f>Tabelle111[[#This Row],[Menge t Nges]]/Tabelle111[[#This Row],[Anzahl Lieferscheine]]</f>
        <v>0.24479333333333328</v>
      </c>
      <c r="N9232" s="1">
        <f>Tabelle111[[#This Row],[Menge t P2O5]]/Tabelle111[[#This Row],[Anzahl Lieferscheine]]</f>
        <v>0.15657499999999999</v>
      </c>
    </row>
    <row r="9233" spans="1:14" x14ac:dyDescent="0.2">
      <c r="A9233" s="2" t="s">
        <v>28</v>
      </c>
      <c r="B9233" s="2" t="s">
        <v>28</v>
      </c>
      <c r="C9233" s="2" t="s">
        <v>6</v>
      </c>
      <c r="D9233" s="2" t="s">
        <v>15</v>
      </c>
      <c r="E9233" s="2" t="s">
        <v>21</v>
      </c>
      <c r="F9233" s="2" t="s">
        <v>61</v>
      </c>
      <c r="G9233" s="1">
        <v>34891.19</v>
      </c>
      <c r="H9233" s="1">
        <v>16701.23</v>
      </c>
      <c r="I9233" s="4">
        <v>58</v>
      </c>
      <c r="J9233" s="2" t="s">
        <v>73</v>
      </c>
      <c r="K9233" s="1">
        <f>Tabelle111[[#This Row],[Menge kg Nges]]/1000</f>
        <v>34.891190000000002</v>
      </c>
      <c r="L9233" s="1">
        <f>Tabelle111[[#This Row],[Menge kg P2O5]]/1000</f>
        <v>16.701229999999999</v>
      </c>
      <c r="M9233" s="1">
        <f>Tabelle111[[#This Row],[Menge t Nges]]/Tabelle111[[#This Row],[Anzahl Lieferscheine]]</f>
        <v>0.60157224137931042</v>
      </c>
      <c r="N9233" s="1">
        <f>Tabelle111[[#This Row],[Menge t P2O5]]/Tabelle111[[#This Row],[Anzahl Lieferscheine]]</f>
        <v>0.2879522413793103</v>
      </c>
    </row>
    <row r="9234" spans="1:14" x14ac:dyDescent="0.2">
      <c r="A9234" s="2" t="s">
        <v>28</v>
      </c>
      <c r="B9234" s="2" t="s">
        <v>28</v>
      </c>
      <c r="C9234" s="2" t="s">
        <v>6</v>
      </c>
      <c r="D9234" s="2" t="s">
        <v>15</v>
      </c>
      <c r="E9234" s="2" t="s">
        <v>9</v>
      </c>
      <c r="F9234" s="2" t="s">
        <v>61</v>
      </c>
      <c r="G9234" s="1">
        <v>597745.50000000012</v>
      </c>
      <c r="H9234" s="1">
        <v>389608.55000000005</v>
      </c>
      <c r="I9234" s="4">
        <v>153</v>
      </c>
      <c r="J9234" s="2" t="s">
        <v>73</v>
      </c>
      <c r="K9234" s="1">
        <f>Tabelle111[[#This Row],[Menge kg Nges]]/1000</f>
        <v>597.74550000000011</v>
      </c>
      <c r="L9234" s="1">
        <f>Tabelle111[[#This Row],[Menge kg P2O5]]/1000</f>
        <v>389.60855000000004</v>
      </c>
      <c r="M9234" s="1">
        <f>Tabelle111[[#This Row],[Menge t Nges]]/Tabelle111[[#This Row],[Anzahl Lieferscheine]]</f>
        <v>3.906833333333334</v>
      </c>
      <c r="N9234" s="1">
        <f>Tabelle111[[#This Row],[Menge t P2O5]]/Tabelle111[[#This Row],[Anzahl Lieferscheine]]</f>
        <v>2.5464611111111113</v>
      </c>
    </row>
    <row r="9235" spans="1:14" x14ac:dyDescent="0.2">
      <c r="A9235" s="2" t="s">
        <v>28</v>
      </c>
      <c r="B9235" s="2" t="s">
        <v>28</v>
      </c>
      <c r="C9235" s="2" t="s">
        <v>6</v>
      </c>
      <c r="D9235" s="2" t="s">
        <v>15</v>
      </c>
      <c r="E9235" s="2" t="s">
        <v>10</v>
      </c>
      <c r="F9235" s="2" t="s">
        <v>61</v>
      </c>
      <c r="G9235" s="1">
        <v>7749.28</v>
      </c>
      <c r="H9235" s="1">
        <v>2465.6800000000003</v>
      </c>
      <c r="I9235" s="4">
        <v>20</v>
      </c>
      <c r="J9235" s="2" t="s">
        <v>73</v>
      </c>
      <c r="K9235" s="1">
        <f>Tabelle111[[#This Row],[Menge kg Nges]]/1000</f>
        <v>7.7492799999999997</v>
      </c>
      <c r="L9235" s="1">
        <f>Tabelle111[[#This Row],[Menge kg P2O5]]/1000</f>
        <v>2.4656800000000003</v>
      </c>
      <c r="M9235" s="1">
        <f>Tabelle111[[#This Row],[Menge t Nges]]/Tabelle111[[#This Row],[Anzahl Lieferscheine]]</f>
        <v>0.38746399999999998</v>
      </c>
      <c r="N9235" s="1">
        <f>Tabelle111[[#This Row],[Menge t P2O5]]/Tabelle111[[#This Row],[Anzahl Lieferscheine]]</f>
        <v>0.12328400000000002</v>
      </c>
    </row>
    <row r="9236" spans="1:14" x14ac:dyDescent="0.2">
      <c r="A9236" s="2" t="s">
        <v>28</v>
      </c>
      <c r="B9236" s="2" t="s">
        <v>28</v>
      </c>
      <c r="C9236" s="2" t="s">
        <v>6</v>
      </c>
      <c r="D9236" s="2" t="s">
        <v>15</v>
      </c>
      <c r="E9236" s="2" t="s">
        <v>23</v>
      </c>
      <c r="F9236" s="2" t="s">
        <v>61</v>
      </c>
      <c r="G9236" s="1">
        <v>1033.2</v>
      </c>
      <c r="H9236" s="1">
        <v>466.2</v>
      </c>
      <c r="I9236" s="4">
        <v>4</v>
      </c>
      <c r="J9236" s="2" t="s">
        <v>73</v>
      </c>
      <c r="K9236" s="1">
        <f>Tabelle111[[#This Row],[Menge kg Nges]]/1000</f>
        <v>1.0332000000000001</v>
      </c>
      <c r="L9236" s="1">
        <f>Tabelle111[[#This Row],[Menge kg P2O5]]/1000</f>
        <v>0.4662</v>
      </c>
      <c r="M9236" s="1">
        <f>Tabelle111[[#This Row],[Menge t Nges]]/Tabelle111[[#This Row],[Anzahl Lieferscheine]]</f>
        <v>0.25830000000000003</v>
      </c>
      <c r="N9236" s="1">
        <f>Tabelle111[[#This Row],[Menge t P2O5]]/Tabelle111[[#This Row],[Anzahl Lieferscheine]]</f>
        <v>0.11655</v>
      </c>
    </row>
    <row r="9237" spans="1:14" x14ac:dyDescent="0.2">
      <c r="A9237" s="2" t="s">
        <v>28</v>
      </c>
      <c r="B9237" s="2" t="s">
        <v>28</v>
      </c>
      <c r="C9237" s="2" t="s">
        <v>6</v>
      </c>
      <c r="D9237" s="2" t="s">
        <v>15</v>
      </c>
      <c r="E9237" s="2" t="s">
        <v>12</v>
      </c>
      <c r="F9237" s="2" t="s">
        <v>61</v>
      </c>
      <c r="G9237" s="1">
        <v>1447</v>
      </c>
      <c r="H9237" s="1">
        <v>1049.3</v>
      </c>
      <c r="I9237" s="4">
        <v>3</v>
      </c>
      <c r="J9237" s="2" t="s">
        <v>73</v>
      </c>
      <c r="K9237" s="1">
        <f>Tabelle111[[#This Row],[Menge kg Nges]]/1000</f>
        <v>1.4470000000000001</v>
      </c>
      <c r="L9237" s="1">
        <f>Tabelle111[[#This Row],[Menge kg P2O5]]/1000</f>
        <v>1.0492999999999999</v>
      </c>
      <c r="M9237" s="1">
        <f>Tabelle111[[#This Row],[Menge t Nges]]/Tabelle111[[#This Row],[Anzahl Lieferscheine]]</f>
        <v>0.48233333333333334</v>
      </c>
      <c r="N9237" s="1">
        <f>Tabelle111[[#This Row],[Menge t P2O5]]/Tabelle111[[#This Row],[Anzahl Lieferscheine]]</f>
        <v>0.34976666666666661</v>
      </c>
    </row>
    <row r="9238" spans="1:14" x14ac:dyDescent="0.2">
      <c r="A9238" s="2" t="s">
        <v>28</v>
      </c>
      <c r="B9238" s="2" t="s">
        <v>28</v>
      </c>
      <c r="C9238" s="2" t="s">
        <v>6</v>
      </c>
      <c r="D9238" s="2" t="s">
        <v>15</v>
      </c>
      <c r="E9238" s="2" t="s">
        <v>24</v>
      </c>
      <c r="F9238" s="2" t="s">
        <v>61</v>
      </c>
      <c r="G9238" s="1">
        <v>281.39999999999998</v>
      </c>
      <c r="H9238" s="1">
        <v>231.14999999999998</v>
      </c>
      <c r="I9238" s="4">
        <v>3</v>
      </c>
      <c r="J9238" s="2" t="s">
        <v>73</v>
      </c>
      <c r="K9238" s="1">
        <f>Tabelle111[[#This Row],[Menge kg Nges]]/1000</f>
        <v>0.28139999999999998</v>
      </c>
      <c r="L9238" s="1">
        <f>Tabelle111[[#This Row],[Menge kg P2O5]]/1000</f>
        <v>0.23114999999999997</v>
      </c>
      <c r="M9238" s="1">
        <f>Tabelle111[[#This Row],[Menge t Nges]]/Tabelle111[[#This Row],[Anzahl Lieferscheine]]</f>
        <v>9.3799999999999994E-2</v>
      </c>
      <c r="N9238" s="1">
        <f>Tabelle111[[#This Row],[Menge t P2O5]]/Tabelle111[[#This Row],[Anzahl Lieferscheine]]</f>
        <v>7.7049999999999993E-2</v>
      </c>
    </row>
    <row r="9239" spans="1:14" x14ac:dyDescent="0.2">
      <c r="A9239" s="2" t="s">
        <v>28</v>
      </c>
      <c r="B9239" s="2" t="s">
        <v>28</v>
      </c>
      <c r="C9239" s="2" t="s">
        <v>25</v>
      </c>
      <c r="D9239" s="2" t="s">
        <v>25</v>
      </c>
      <c r="E9239" s="2" t="s">
        <v>26</v>
      </c>
      <c r="F9239" s="2" t="s">
        <v>61</v>
      </c>
      <c r="G9239" s="1">
        <v>170780.37999999998</v>
      </c>
      <c r="H9239" s="1">
        <v>106404.77999999996</v>
      </c>
      <c r="I9239" s="4">
        <v>241</v>
      </c>
      <c r="J9239" s="2" t="s">
        <v>73</v>
      </c>
      <c r="K9239" s="1">
        <f>Tabelle111[[#This Row],[Menge kg Nges]]/1000</f>
        <v>170.78037999999998</v>
      </c>
      <c r="L9239" s="1">
        <f>Tabelle111[[#This Row],[Menge kg P2O5]]/1000</f>
        <v>106.40477999999996</v>
      </c>
      <c r="M9239" s="1">
        <f>Tabelle111[[#This Row],[Menge t Nges]]/Tabelle111[[#This Row],[Anzahl Lieferscheine]]</f>
        <v>0.70863228215767626</v>
      </c>
      <c r="N9239" s="1">
        <f>Tabelle111[[#This Row],[Menge t P2O5]]/Tabelle111[[#This Row],[Anzahl Lieferscheine]]</f>
        <v>0.44151360995850608</v>
      </c>
    </row>
    <row r="9240" spans="1:14" x14ac:dyDescent="0.2">
      <c r="A9240" s="2" t="s">
        <v>28</v>
      </c>
      <c r="B9240" s="2" t="s">
        <v>28</v>
      </c>
      <c r="C9240" s="2" t="s">
        <v>63</v>
      </c>
      <c r="D9240" s="2" t="s">
        <v>63</v>
      </c>
      <c r="E9240" s="2" t="s">
        <v>63</v>
      </c>
      <c r="F9240" s="2" t="s">
        <v>61</v>
      </c>
      <c r="G9240" s="1">
        <v>2819.5</v>
      </c>
      <c r="H9240" s="1">
        <v>2724</v>
      </c>
      <c r="I9240" s="4">
        <v>8</v>
      </c>
      <c r="J9240" s="2" t="s">
        <v>73</v>
      </c>
      <c r="K9240" s="1">
        <f>Tabelle111[[#This Row],[Menge kg Nges]]/1000</f>
        <v>2.8195000000000001</v>
      </c>
      <c r="L9240" s="1">
        <f>Tabelle111[[#This Row],[Menge kg P2O5]]/1000</f>
        <v>2.7240000000000002</v>
      </c>
      <c r="M9240" s="1">
        <f>Tabelle111[[#This Row],[Menge t Nges]]/Tabelle111[[#This Row],[Anzahl Lieferscheine]]</f>
        <v>0.35243750000000001</v>
      </c>
      <c r="N9240" s="1">
        <f>Tabelle111[[#This Row],[Menge t P2O5]]/Tabelle111[[#This Row],[Anzahl Lieferscheine]]</f>
        <v>0.34050000000000002</v>
      </c>
    </row>
    <row r="9241" spans="1:14" x14ac:dyDescent="0.2">
      <c r="A9241" s="2" t="s">
        <v>28</v>
      </c>
      <c r="B9241" s="2" t="s">
        <v>56</v>
      </c>
      <c r="C9241" s="2" t="s">
        <v>6</v>
      </c>
      <c r="D9241" s="2" t="s">
        <v>15</v>
      </c>
      <c r="E9241" s="2" t="s">
        <v>9</v>
      </c>
      <c r="F9241" s="2" t="s">
        <v>61</v>
      </c>
      <c r="G9241" s="1">
        <v>676</v>
      </c>
      <c r="H9241" s="1">
        <v>450</v>
      </c>
      <c r="I9241" s="4">
        <v>2</v>
      </c>
      <c r="J9241" s="2" t="s">
        <v>73</v>
      </c>
      <c r="K9241" s="1">
        <f>Tabelle111[[#This Row],[Menge kg Nges]]/1000</f>
        <v>0.67600000000000005</v>
      </c>
      <c r="L9241" s="1">
        <f>Tabelle111[[#This Row],[Menge kg P2O5]]/1000</f>
        <v>0.45</v>
      </c>
      <c r="M9241" s="1">
        <f>Tabelle111[[#This Row],[Menge t Nges]]/Tabelle111[[#This Row],[Anzahl Lieferscheine]]</f>
        <v>0.33800000000000002</v>
      </c>
      <c r="N9241" s="1">
        <f>Tabelle111[[#This Row],[Menge t P2O5]]/Tabelle111[[#This Row],[Anzahl Lieferscheine]]</f>
        <v>0.22500000000000001</v>
      </c>
    </row>
    <row r="9242" spans="1:14" x14ac:dyDescent="0.2">
      <c r="A9242" s="2" t="s">
        <v>28</v>
      </c>
      <c r="B9242" s="2" t="s">
        <v>56</v>
      </c>
      <c r="C9242" s="2" t="s">
        <v>25</v>
      </c>
      <c r="D9242" s="2" t="s">
        <v>25</v>
      </c>
      <c r="E9242" s="2" t="s">
        <v>26</v>
      </c>
      <c r="F9242" s="2" t="s">
        <v>61</v>
      </c>
      <c r="G9242" s="1">
        <v>10773.6</v>
      </c>
      <c r="H9242" s="1">
        <v>4900.8</v>
      </c>
      <c r="I9242" s="4">
        <v>19</v>
      </c>
      <c r="J9242" s="2" t="s">
        <v>73</v>
      </c>
      <c r="K9242" s="1">
        <f>Tabelle111[[#This Row],[Menge kg Nges]]/1000</f>
        <v>10.7736</v>
      </c>
      <c r="L9242" s="1">
        <f>Tabelle111[[#This Row],[Menge kg P2O5]]/1000</f>
        <v>4.9008000000000003</v>
      </c>
      <c r="M9242" s="1">
        <f>Tabelle111[[#This Row],[Menge t Nges]]/Tabelle111[[#This Row],[Anzahl Lieferscheine]]</f>
        <v>0.56703157894736844</v>
      </c>
      <c r="N9242" s="1">
        <f>Tabelle111[[#This Row],[Menge t P2O5]]/Tabelle111[[#This Row],[Anzahl Lieferscheine]]</f>
        <v>0.25793684210526319</v>
      </c>
    </row>
    <row r="9243" spans="1:14" x14ac:dyDescent="0.2">
      <c r="A9243" s="2" t="s">
        <v>28</v>
      </c>
      <c r="B9243" s="2" t="s">
        <v>56</v>
      </c>
      <c r="C9243" s="2" t="s">
        <v>63</v>
      </c>
      <c r="D9243" s="2" t="s">
        <v>63</v>
      </c>
      <c r="E9243" s="2" t="s">
        <v>63</v>
      </c>
      <c r="F9243" s="2" t="s">
        <v>61</v>
      </c>
      <c r="G9243" s="1">
        <v>3559.5</v>
      </c>
      <c r="H9243" s="1">
        <v>2881.5</v>
      </c>
      <c r="I9243" s="4">
        <v>4</v>
      </c>
      <c r="J9243" s="2" t="s">
        <v>73</v>
      </c>
      <c r="K9243" s="1">
        <f>Tabelle111[[#This Row],[Menge kg Nges]]/1000</f>
        <v>3.5594999999999999</v>
      </c>
      <c r="L9243" s="1">
        <f>Tabelle111[[#This Row],[Menge kg P2O5]]/1000</f>
        <v>2.8815</v>
      </c>
      <c r="M9243" s="1">
        <f>Tabelle111[[#This Row],[Menge t Nges]]/Tabelle111[[#This Row],[Anzahl Lieferscheine]]</f>
        <v>0.88987499999999997</v>
      </c>
      <c r="N9243" s="1">
        <f>Tabelle111[[#This Row],[Menge t P2O5]]/Tabelle111[[#This Row],[Anzahl Lieferscheine]]</f>
        <v>0.72037499999999999</v>
      </c>
    </row>
    <row r="9244" spans="1:14" x14ac:dyDescent="0.2">
      <c r="A9244" s="2" t="s">
        <v>56</v>
      </c>
      <c r="B9244" s="2" t="s">
        <v>5</v>
      </c>
      <c r="C9244" s="2" t="s">
        <v>6</v>
      </c>
      <c r="D9244" s="2" t="s">
        <v>7</v>
      </c>
      <c r="E9244" s="2" t="s">
        <v>8</v>
      </c>
      <c r="F9244" s="2" t="s">
        <v>61</v>
      </c>
      <c r="G9244" s="1">
        <v>221.54</v>
      </c>
      <c r="H9244" s="1">
        <v>80.56</v>
      </c>
      <c r="I9244" s="4">
        <v>1</v>
      </c>
      <c r="J9244" s="2" t="s">
        <v>73</v>
      </c>
      <c r="K9244" s="1">
        <f>Tabelle111[[#This Row],[Menge kg Nges]]/1000</f>
        <v>0.22153999999999999</v>
      </c>
      <c r="L9244" s="1">
        <f>Tabelle111[[#This Row],[Menge kg P2O5]]/1000</f>
        <v>8.0560000000000007E-2</v>
      </c>
      <c r="M9244" s="1">
        <f>Tabelle111[[#This Row],[Menge t Nges]]/Tabelle111[[#This Row],[Anzahl Lieferscheine]]</f>
        <v>0.22153999999999999</v>
      </c>
      <c r="N9244" s="1">
        <f>Tabelle111[[#This Row],[Menge t P2O5]]/Tabelle111[[#This Row],[Anzahl Lieferscheine]]</f>
        <v>8.0560000000000007E-2</v>
      </c>
    </row>
    <row r="9245" spans="1:14" x14ac:dyDescent="0.2">
      <c r="A9245" s="2" t="s">
        <v>56</v>
      </c>
      <c r="B9245" s="2" t="s">
        <v>5</v>
      </c>
      <c r="C9245" s="2" t="s">
        <v>6</v>
      </c>
      <c r="D9245" s="2" t="s">
        <v>15</v>
      </c>
      <c r="E9245" s="2" t="s">
        <v>18</v>
      </c>
      <c r="F9245" s="2" t="s">
        <v>61</v>
      </c>
      <c r="G9245" s="1">
        <v>1883.7</v>
      </c>
      <c r="H9245" s="1">
        <v>1233</v>
      </c>
      <c r="I9245" s="4">
        <v>1</v>
      </c>
      <c r="J9245" s="2" t="s">
        <v>73</v>
      </c>
      <c r="K9245" s="1">
        <f>Tabelle111[[#This Row],[Menge kg Nges]]/1000</f>
        <v>1.8837000000000002</v>
      </c>
      <c r="L9245" s="1">
        <f>Tabelle111[[#This Row],[Menge kg P2O5]]/1000</f>
        <v>1.2330000000000001</v>
      </c>
      <c r="M9245" s="1">
        <f>Tabelle111[[#This Row],[Menge t Nges]]/Tabelle111[[#This Row],[Anzahl Lieferscheine]]</f>
        <v>1.8837000000000002</v>
      </c>
      <c r="N9245" s="1">
        <f>Tabelle111[[#This Row],[Menge t P2O5]]/Tabelle111[[#This Row],[Anzahl Lieferscheine]]</f>
        <v>1.2330000000000001</v>
      </c>
    </row>
    <row r="9246" spans="1:14" x14ac:dyDescent="0.2">
      <c r="A9246" s="2" t="s">
        <v>56</v>
      </c>
      <c r="B9246" s="2" t="s">
        <v>5</v>
      </c>
      <c r="C9246" s="2" t="s">
        <v>6</v>
      </c>
      <c r="D9246" s="2" t="s">
        <v>15</v>
      </c>
      <c r="E9246" s="2" t="s">
        <v>19</v>
      </c>
      <c r="F9246" s="2" t="s">
        <v>61</v>
      </c>
      <c r="G9246" s="1">
        <v>7195.5</v>
      </c>
      <c r="H9246" s="1">
        <v>7995</v>
      </c>
      <c r="I9246" s="4">
        <v>2</v>
      </c>
      <c r="J9246" s="2" t="s">
        <v>73</v>
      </c>
      <c r="K9246" s="1">
        <f>Tabelle111[[#This Row],[Menge kg Nges]]/1000</f>
        <v>7.1955</v>
      </c>
      <c r="L9246" s="1">
        <f>Tabelle111[[#This Row],[Menge kg P2O5]]/1000</f>
        <v>7.9950000000000001</v>
      </c>
      <c r="M9246" s="1">
        <f>Tabelle111[[#This Row],[Menge t Nges]]/Tabelle111[[#This Row],[Anzahl Lieferscheine]]</f>
        <v>3.59775</v>
      </c>
      <c r="N9246" s="1">
        <f>Tabelle111[[#This Row],[Menge t P2O5]]/Tabelle111[[#This Row],[Anzahl Lieferscheine]]</f>
        <v>3.9975000000000001</v>
      </c>
    </row>
    <row r="9247" spans="1:14" x14ac:dyDescent="0.2">
      <c r="A9247" s="2" t="s">
        <v>56</v>
      </c>
      <c r="B9247" s="2" t="s">
        <v>28</v>
      </c>
      <c r="C9247" s="2" t="s">
        <v>6</v>
      </c>
      <c r="D9247" s="2" t="s">
        <v>15</v>
      </c>
      <c r="E9247" s="2" t="s">
        <v>18</v>
      </c>
      <c r="F9247" s="2" t="s">
        <v>61</v>
      </c>
      <c r="G9247" s="1">
        <v>945</v>
      </c>
      <c r="H9247" s="1">
        <v>765</v>
      </c>
      <c r="I9247" s="4">
        <v>2</v>
      </c>
      <c r="J9247" s="2" t="s">
        <v>73</v>
      </c>
      <c r="K9247" s="1">
        <f>Tabelle111[[#This Row],[Menge kg Nges]]/1000</f>
        <v>0.94499999999999995</v>
      </c>
      <c r="L9247" s="1">
        <f>Tabelle111[[#This Row],[Menge kg P2O5]]/1000</f>
        <v>0.76500000000000001</v>
      </c>
      <c r="M9247" s="1">
        <f>Tabelle111[[#This Row],[Menge t Nges]]/Tabelle111[[#This Row],[Anzahl Lieferscheine]]</f>
        <v>0.47249999999999998</v>
      </c>
      <c r="N9247" s="1">
        <f>Tabelle111[[#This Row],[Menge t P2O5]]/Tabelle111[[#This Row],[Anzahl Lieferscheine]]</f>
        <v>0.38250000000000001</v>
      </c>
    </row>
    <row r="9248" spans="1:14" x14ac:dyDescent="0.2">
      <c r="A9248" s="2" t="s">
        <v>56</v>
      </c>
      <c r="B9248" s="2" t="s">
        <v>28</v>
      </c>
      <c r="C9248" s="2" t="s">
        <v>6</v>
      </c>
      <c r="D9248" s="2" t="s">
        <v>15</v>
      </c>
      <c r="E9248" s="2" t="s">
        <v>9</v>
      </c>
      <c r="F9248" s="2" t="s">
        <v>61</v>
      </c>
      <c r="G9248" s="1">
        <v>54.08</v>
      </c>
      <c r="H9248" s="1">
        <v>36</v>
      </c>
      <c r="I9248" s="4">
        <v>1</v>
      </c>
      <c r="J9248" s="2" t="s">
        <v>73</v>
      </c>
      <c r="K9248" s="1">
        <f>Tabelle111[[#This Row],[Menge kg Nges]]/1000</f>
        <v>5.4079999999999996E-2</v>
      </c>
      <c r="L9248" s="1">
        <f>Tabelle111[[#This Row],[Menge kg P2O5]]/1000</f>
        <v>3.5999999999999997E-2</v>
      </c>
      <c r="M9248" s="1">
        <f>Tabelle111[[#This Row],[Menge t Nges]]/Tabelle111[[#This Row],[Anzahl Lieferscheine]]</f>
        <v>5.4079999999999996E-2</v>
      </c>
      <c r="N9248" s="1">
        <f>Tabelle111[[#This Row],[Menge t P2O5]]/Tabelle111[[#This Row],[Anzahl Lieferscheine]]</f>
        <v>3.5999999999999997E-2</v>
      </c>
    </row>
    <row r="9249" spans="1:14" x14ac:dyDescent="0.2">
      <c r="A9249" s="2" t="s">
        <v>56</v>
      </c>
      <c r="B9249" s="2" t="s">
        <v>56</v>
      </c>
      <c r="C9249" s="2" t="s">
        <v>6</v>
      </c>
      <c r="D9249" s="2" t="s">
        <v>7</v>
      </c>
      <c r="E9249" s="2" t="s">
        <v>8</v>
      </c>
      <c r="F9249" s="2" t="s">
        <v>61</v>
      </c>
      <c r="G9249" s="1">
        <v>37125.909999999996</v>
      </c>
      <c r="H9249" s="1">
        <v>13500.33</v>
      </c>
      <c r="I9249" s="4">
        <v>17</v>
      </c>
      <c r="J9249" s="2" t="s">
        <v>73</v>
      </c>
      <c r="K9249" s="1">
        <f>Tabelle111[[#This Row],[Menge kg Nges]]/1000</f>
        <v>37.125909999999998</v>
      </c>
      <c r="L9249" s="1">
        <f>Tabelle111[[#This Row],[Menge kg P2O5]]/1000</f>
        <v>13.50033</v>
      </c>
      <c r="M9249" s="1">
        <f>Tabelle111[[#This Row],[Menge t Nges]]/Tabelle111[[#This Row],[Anzahl Lieferscheine]]</f>
        <v>2.1838770588235294</v>
      </c>
      <c r="N9249" s="1">
        <f>Tabelle111[[#This Row],[Menge t P2O5]]/Tabelle111[[#This Row],[Anzahl Lieferscheine]]</f>
        <v>0.79413705882352936</v>
      </c>
    </row>
    <row r="9250" spans="1:14" x14ac:dyDescent="0.2">
      <c r="A9250" s="2" t="s">
        <v>56</v>
      </c>
      <c r="B9250" s="2" t="s">
        <v>56</v>
      </c>
      <c r="C9250" s="2" t="s">
        <v>6</v>
      </c>
      <c r="D9250" s="2" t="s">
        <v>7</v>
      </c>
      <c r="E9250" s="2" t="s">
        <v>9</v>
      </c>
      <c r="F9250" s="2" t="s">
        <v>61</v>
      </c>
      <c r="G9250" s="1">
        <v>8668.3700000000008</v>
      </c>
      <c r="H9250" s="1">
        <v>3556.65</v>
      </c>
      <c r="I9250" s="4">
        <v>6</v>
      </c>
      <c r="J9250" s="2" t="s">
        <v>73</v>
      </c>
      <c r="K9250" s="1">
        <f>Tabelle111[[#This Row],[Menge kg Nges]]/1000</f>
        <v>8.6683700000000012</v>
      </c>
      <c r="L9250" s="1">
        <f>Tabelle111[[#This Row],[Menge kg P2O5]]/1000</f>
        <v>3.5566500000000003</v>
      </c>
      <c r="M9250" s="1">
        <f>Tabelle111[[#This Row],[Menge t Nges]]/Tabelle111[[#This Row],[Anzahl Lieferscheine]]</f>
        <v>1.4447283333333336</v>
      </c>
      <c r="N9250" s="1">
        <f>Tabelle111[[#This Row],[Menge t P2O5]]/Tabelle111[[#This Row],[Anzahl Lieferscheine]]</f>
        <v>0.59277500000000005</v>
      </c>
    </row>
    <row r="9251" spans="1:14" x14ac:dyDescent="0.2">
      <c r="A9251" s="2" t="s">
        <v>56</v>
      </c>
      <c r="B9251" s="2" t="s">
        <v>56</v>
      </c>
      <c r="C9251" s="2" t="s">
        <v>6</v>
      </c>
      <c r="D9251" s="2" t="s">
        <v>7</v>
      </c>
      <c r="E9251" s="2" t="s">
        <v>10</v>
      </c>
      <c r="F9251" s="2" t="s">
        <v>61</v>
      </c>
      <c r="G9251" s="1">
        <v>494</v>
      </c>
      <c r="H9251" s="1">
        <v>160.55000000000001</v>
      </c>
      <c r="I9251" s="4">
        <v>1</v>
      </c>
      <c r="J9251" s="2" t="s">
        <v>73</v>
      </c>
      <c r="K9251" s="1">
        <f>Tabelle111[[#This Row],[Menge kg Nges]]/1000</f>
        <v>0.49399999999999999</v>
      </c>
      <c r="L9251" s="1">
        <f>Tabelle111[[#This Row],[Menge kg P2O5]]/1000</f>
        <v>0.16055</v>
      </c>
      <c r="M9251" s="1">
        <f>Tabelle111[[#This Row],[Menge t Nges]]/Tabelle111[[#This Row],[Anzahl Lieferscheine]]</f>
        <v>0.49399999999999999</v>
      </c>
      <c r="N9251" s="1">
        <f>Tabelle111[[#This Row],[Menge t P2O5]]/Tabelle111[[#This Row],[Anzahl Lieferscheine]]</f>
        <v>0.16055</v>
      </c>
    </row>
    <row r="9252" spans="1:14" x14ac:dyDescent="0.2">
      <c r="A9252" s="2" t="s">
        <v>56</v>
      </c>
      <c r="B9252" s="2" t="s">
        <v>56</v>
      </c>
      <c r="C9252" s="2" t="s">
        <v>6</v>
      </c>
      <c r="D9252" s="2" t="s">
        <v>7</v>
      </c>
      <c r="E9252" s="2" t="s">
        <v>11</v>
      </c>
      <c r="F9252" s="2" t="s">
        <v>61</v>
      </c>
      <c r="G9252" s="1">
        <v>375</v>
      </c>
      <c r="H9252" s="1">
        <v>210</v>
      </c>
      <c r="I9252" s="4">
        <v>1</v>
      </c>
      <c r="J9252" s="2" t="s">
        <v>73</v>
      </c>
      <c r="K9252" s="1">
        <f>Tabelle111[[#This Row],[Menge kg Nges]]/1000</f>
        <v>0.375</v>
      </c>
      <c r="L9252" s="1">
        <f>Tabelle111[[#This Row],[Menge kg P2O5]]/1000</f>
        <v>0.21</v>
      </c>
      <c r="M9252" s="1">
        <f>Tabelle111[[#This Row],[Menge t Nges]]/Tabelle111[[#This Row],[Anzahl Lieferscheine]]</f>
        <v>0.375</v>
      </c>
      <c r="N9252" s="1">
        <f>Tabelle111[[#This Row],[Menge t P2O5]]/Tabelle111[[#This Row],[Anzahl Lieferscheine]]</f>
        <v>0.21</v>
      </c>
    </row>
    <row r="9253" spans="1:14" x14ac:dyDescent="0.2">
      <c r="A9253" s="2" t="s">
        <v>56</v>
      </c>
      <c r="B9253" s="2" t="s">
        <v>56</v>
      </c>
      <c r="C9253" s="2" t="s">
        <v>6</v>
      </c>
      <c r="D9253" s="2" t="s">
        <v>15</v>
      </c>
      <c r="E9253" s="2" t="s">
        <v>18</v>
      </c>
      <c r="F9253" s="2" t="s">
        <v>61</v>
      </c>
      <c r="G9253" s="1">
        <v>11039.86</v>
      </c>
      <c r="H9253" s="1">
        <v>8505.4000000000015</v>
      </c>
      <c r="I9253" s="4">
        <v>30</v>
      </c>
      <c r="J9253" s="2" t="s">
        <v>73</v>
      </c>
      <c r="K9253" s="1">
        <f>Tabelle111[[#This Row],[Menge kg Nges]]/1000</f>
        <v>11.039860000000001</v>
      </c>
      <c r="L9253" s="1">
        <f>Tabelle111[[#This Row],[Menge kg P2O5]]/1000</f>
        <v>8.5054000000000016</v>
      </c>
      <c r="M9253" s="1">
        <f>Tabelle111[[#This Row],[Menge t Nges]]/Tabelle111[[#This Row],[Anzahl Lieferscheine]]</f>
        <v>0.36799533333333334</v>
      </c>
      <c r="N9253" s="1">
        <f>Tabelle111[[#This Row],[Menge t P2O5]]/Tabelle111[[#This Row],[Anzahl Lieferscheine]]</f>
        <v>0.28351333333333339</v>
      </c>
    </row>
    <row r="9254" spans="1:14" x14ac:dyDescent="0.2">
      <c r="A9254" s="2" t="s">
        <v>56</v>
      </c>
      <c r="B9254" s="2" t="s">
        <v>56</v>
      </c>
      <c r="C9254" s="2" t="s">
        <v>6</v>
      </c>
      <c r="D9254" s="2" t="s">
        <v>15</v>
      </c>
      <c r="E9254" s="2" t="s">
        <v>19</v>
      </c>
      <c r="F9254" s="2" t="s">
        <v>61</v>
      </c>
      <c r="G9254" s="1">
        <v>405</v>
      </c>
      <c r="H9254" s="1">
        <v>450</v>
      </c>
      <c r="I9254" s="4">
        <v>10</v>
      </c>
      <c r="J9254" s="2" t="s">
        <v>73</v>
      </c>
      <c r="K9254" s="1">
        <f>Tabelle111[[#This Row],[Menge kg Nges]]/1000</f>
        <v>0.40500000000000003</v>
      </c>
      <c r="L9254" s="1">
        <f>Tabelle111[[#This Row],[Menge kg P2O5]]/1000</f>
        <v>0.45</v>
      </c>
      <c r="M9254" s="1">
        <f>Tabelle111[[#This Row],[Menge t Nges]]/Tabelle111[[#This Row],[Anzahl Lieferscheine]]</f>
        <v>4.0500000000000001E-2</v>
      </c>
      <c r="N9254" s="1">
        <f>Tabelle111[[#This Row],[Menge t P2O5]]/Tabelle111[[#This Row],[Anzahl Lieferscheine]]</f>
        <v>4.4999999999999998E-2</v>
      </c>
    </row>
    <row r="9255" spans="1:14" x14ac:dyDescent="0.2">
      <c r="A9255" s="2" t="s">
        <v>56</v>
      </c>
      <c r="B9255" s="2" t="s">
        <v>56</v>
      </c>
      <c r="C9255" s="2" t="s">
        <v>6</v>
      </c>
      <c r="D9255" s="2" t="s">
        <v>15</v>
      </c>
      <c r="E9255" s="2" t="s">
        <v>20</v>
      </c>
      <c r="F9255" s="2" t="s">
        <v>61</v>
      </c>
      <c r="G9255" s="1">
        <v>1963.3999999999996</v>
      </c>
      <c r="H9255" s="1">
        <v>1312</v>
      </c>
      <c r="I9255" s="4">
        <v>37</v>
      </c>
      <c r="J9255" s="2" t="s">
        <v>73</v>
      </c>
      <c r="K9255" s="1">
        <f>Tabelle111[[#This Row],[Menge kg Nges]]/1000</f>
        <v>1.9633999999999996</v>
      </c>
      <c r="L9255" s="1">
        <f>Tabelle111[[#This Row],[Menge kg P2O5]]/1000</f>
        <v>1.3120000000000001</v>
      </c>
      <c r="M9255" s="1">
        <f>Tabelle111[[#This Row],[Menge t Nges]]/Tabelle111[[#This Row],[Anzahl Lieferscheine]]</f>
        <v>5.3064864864864857E-2</v>
      </c>
      <c r="N9255" s="1">
        <f>Tabelle111[[#This Row],[Menge t P2O5]]/Tabelle111[[#This Row],[Anzahl Lieferscheine]]</f>
        <v>3.5459459459459462E-2</v>
      </c>
    </row>
    <row r="9256" spans="1:14" x14ac:dyDescent="0.2">
      <c r="A9256" s="2" t="s">
        <v>56</v>
      </c>
      <c r="B9256" s="2" t="s">
        <v>56</v>
      </c>
      <c r="C9256" s="2" t="s">
        <v>6</v>
      </c>
      <c r="D9256" s="2" t="s">
        <v>15</v>
      </c>
      <c r="E9256" s="2" t="s">
        <v>9</v>
      </c>
      <c r="F9256" s="2" t="s">
        <v>61</v>
      </c>
      <c r="G9256" s="1">
        <v>17567.009999999998</v>
      </c>
      <c r="H9256" s="1">
        <v>11053.190000000004</v>
      </c>
      <c r="I9256" s="4">
        <v>183</v>
      </c>
      <c r="J9256" s="2" t="s">
        <v>73</v>
      </c>
      <c r="K9256" s="1">
        <f>Tabelle111[[#This Row],[Menge kg Nges]]/1000</f>
        <v>17.56701</v>
      </c>
      <c r="L9256" s="1">
        <f>Tabelle111[[#This Row],[Menge kg P2O5]]/1000</f>
        <v>11.053190000000004</v>
      </c>
      <c r="M9256" s="1">
        <f>Tabelle111[[#This Row],[Menge t Nges]]/Tabelle111[[#This Row],[Anzahl Lieferscheine]]</f>
        <v>9.5994590163934426E-2</v>
      </c>
      <c r="N9256" s="1">
        <f>Tabelle111[[#This Row],[Menge t P2O5]]/Tabelle111[[#This Row],[Anzahl Lieferscheine]]</f>
        <v>6.0399945355191283E-2</v>
      </c>
    </row>
    <row r="9257" spans="1:14" x14ac:dyDescent="0.2">
      <c r="A9257" s="2" t="s">
        <v>56</v>
      </c>
      <c r="B9257" s="2" t="s">
        <v>56</v>
      </c>
      <c r="C9257" s="2" t="s">
        <v>6</v>
      </c>
      <c r="D9257" s="2" t="s">
        <v>15</v>
      </c>
      <c r="E9257" s="2" t="s">
        <v>10</v>
      </c>
      <c r="F9257" s="2" t="s">
        <v>61</v>
      </c>
      <c r="G9257" s="1">
        <v>95.48</v>
      </c>
      <c r="H9257" s="1">
        <v>30.380000000000003</v>
      </c>
      <c r="I9257" s="4">
        <v>9</v>
      </c>
      <c r="J9257" s="2" t="s">
        <v>73</v>
      </c>
      <c r="K9257" s="1">
        <f>Tabelle111[[#This Row],[Menge kg Nges]]/1000</f>
        <v>9.5480000000000009E-2</v>
      </c>
      <c r="L9257" s="1">
        <f>Tabelle111[[#This Row],[Menge kg P2O5]]/1000</f>
        <v>3.0380000000000004E-2</v>
      </c>
      <c r="M9257" s="1">
        <f>Tabelle111[[#This Row],[Menge t Nges]]/Tabelle111[[#This Row],[Anzahl Lieferscheine]]</f>
        <v>1.060888888888889E-2</v>
      </c>
      <c r="N9257" s="1">
        <f>Tabelle111[[#This Row],[Menge t P2O5]]/Tabelle111[[#This Row],[Anzahl Lieferscheine]]</f>
        <v>3.3755555555555561E-3</v>
      </c>
    </row>
    <row r="9258" spans="1:14" x14ac:dyDescent="0.2">
      <c r="A9258" s="2" t="s">
        <v>56</v>
      </c>
      <c r="B9258" s="2" t="s">
        <v>56</v>
      </c>
      <c r="C9258" s="2" t="s">
        <v>6</v>
      </c>
      <c r="D9258" s="2" t="s">
        <v>15</v>
      </c>
      <c r="E9258" s="2" t="s">
        <v>23</v>
      </c>
      <c r="F9258" s="2" t="s">
        <v>61</v>
      </c>
      <c r="G9258" s="1">
        <v>3196.5199999999995</v>
      </c>
      <c r="H9258" s="1">
        <v>1560.81</v>
      </c>
      <c r="I9258" s="4">
        <v>20</v>
      </c>
      <c r="J9258" s="2" t="s">
        <v>73</v>
      </c>
      <c r="K9258" s="1">
        <f>Tabelle111[[#This Row],[Menge kg Nges]]/1000</f>
        <v>3.1965199999999996</v>
      </c>
      <c r="L9258" s="1">
        <f>Tabelle111[[#This Row],[Menge kg P2O5]]/1000</f>
        <v>1.56081</v>
      </c>
      <c r="M9258" s="1">
        <f>Tabelle111[[#This Row],[Menge t Nges]]/Tabelle111[[#This Row],[Anzahl Lieferscheine]]</f>
        <v>0.15982599999999997</v>
      </c>
      <c r="N9258" s="1">
        <f>Tabelle111[[#This Row],[Menge t P2O5]]/Tabelle111[[#This Row],[Anzahl Lieferscheine]]</f>
        <v>7.8040499999999999E-2</v>
      </c>
    </row>
    <row r="9259" spans="1:14" x14ac:dyDescent="0.2">
      <c r="A9259" s="2" t="s">
        <v>56</v>
      </c>
      <c r="B9259" s="2" t="s">
        <v>56</v>
      </c>
      <c r="C9259" s="2" t="s">
        <v>6</v>
      </c>
      <c r="D9259" s="2" t="s">
        <v>15</v>
      </c>
      <c r="E9259" s="2" t="s">
        <v>31</v>
      </c>
      <c r="F9259" s="2" t="s">
        <v>61</v>
      </c>
      <c r="G9259" s="1">
        <v>604.79999999999995</v>
      </c>
      <c r="H9259" s="1">
        <v>348.30000000000007</v>
      </c>
      <c r="I9259" s="4">
        <v>5</v>
      </c>
      <c r="J9259" s="2" t="s">
        <v>73</v>
      </c>
      <c r="K9259" s="1">
        <f>Tabelle111[[#This Row],[Menge kg Nges]]/1000</f>
        <v>0.6048</v>
      </c>
      <c r="L9259" s="1">
        <f>Tabelle111[[#This Row],[Menge kg P2O5]]/1000</f>
        <v>0.34830000000000005</v>
      </c>
      <c r="M9259" s="1">
        <f>Tabelle111[[#This Row],[Menge t Nges]]/Tabelle111[[#This Row],[Anzahl Lieferscheine]]</f>
        <v>0.12096</v>
      </c>
      <c r="N9259" s="1">
        <f>Tabelle111[[#This Row],[Menge t P2O5]]/Tabelle111[[#This Row],[Anzahl Lieferscheine]]</f>
        <v>6.9660000000000014E-2</v>
      </c>
    </row>
    <row r="9260" spans="1:14" x14ac:dyDescent="0.2">
      <c r="A9260" s="2" t="s">
        <v>56</v>
      </c>
      <c r="B9260" s="2" t="s">
        <v>56</v>
      </c>
      <c r="C9260" s="2" t="s">
        <v>25</v>
      </c>
      <c r="D9260" s="2" t="s">
        <v>25</v>
      </c>
      <c r="E9260" s="2" t="s">
        <v>26</v>
      </c>
      <c r="F9260" s="2" t="s">
        <v>61</v>
      </c>
      <c r="G9260" s="1">
        <v>16707.41</v>
      </c>
      <c r="H9260" s="1">
        <v>5644.39</v>
      </c>
      <c r="I9260" s="4">
        <v>10</v>
      </c>
      <c r="J9260" s="2" t="s">
        <v>73</v>
      </c>
      <c r="K9260" s="1">
        <f>Tabelle111[[#This Row],[Menge kg Nges]]/1000</f>
        <v>16.707409999999999</v>
      </c>
      <c r="L9260" s="1">
        <f>Tabelle111[[#This Row],[Menge kg P2O5]]/1000</f>
        <v>5.6443900000000005</v>
      </c>
      <c r="M9260" s="1">
        <f>Tabelle111[[#This Row],[Menge t Nges]]/Tabelle111[[#This Row],[Anzahl Lieferscheine]]</f>
        <v>1.670741</v>
      </c>
      <c r="N9260" s="1">
        <f>Tabelle111[[#This Row],[Menge t P2O5]]/Tabelle111[[#This Row],[Anzahl Lieferscheine]]</f>
        <v>0.56443900000000002</v>
      </c>
    </row>
    <row r="9261" spans="1:14" x14ac:dyDescent="0.2">
      <c r="A9261" s="2" t="s">
        <v>56</v>
      </c>
      <c r="B9261" s="2" t="s">
        <v>56</v>
      </c>
      <c r="C9261" s="2" t="s">
        <v>63</v>
      </c>
      <c r="D9261" s="2" t="s">
        <v>63</v>
      </c>
      <c r="E9261" s="2" t="s">
        <v>63</v>
      </c>
      <c r="F9261" s="2" t="s">
        <v>61</v>
      </c>
      <c r="G9261" s="1">
        <v>3504.8</v>
      </c>
      <c r="H9261" s="1">
        <v>2770</v>
      </c>
      <c r="I9261" s="4">
        <v>3</v>
      </c>
      <c r="J9261" s="2" t="s">
        <v>73</v>
      </c>
      <c r="K9261" s="1">
        <f>Tabelle111[[#This Row],[Menge kg Nges]]/1000</f>
        <v>3.5048000000000004</v>
      </c>
      <c r="L9261" s="1">
        <f>Tabelle111[[#This Row],[Menge kg P2O5]]/1000</f>
        <v>2.77</v>
      </c>
      <c r="M9261" s="1">
        <f>Tabelle111[[#This Row],[Menge t Nges]]/Tabelle111[[#This Row],[Anzahl Lieferscheine]]</f>
        <v>1.1682666666666668</v>
      </c>
      <c r="N9261" s="1">
        <f>Tabelle111[[#This Row],[Menge t P2O5]]/Tabelle111[[#This Row],[Anzahl Lieferscheine]]</f>
        <v>0.92333333333333334</v>
      </c>
    </row>
    <row r="9262" spans="1:14" x14ac:dyDescent="0.2">
      <c r="A9262" s="2" t="s">
        <v>41</v>
      </c>
      <c r="B9262" s="2" t="s">
        <v>32</v>
      </c>
      <c r="C9262" s="2" t="s">
        <v>6</v>
      </c>
      <c r="D9262" s="2" t="s">
        <v>7</v>
      </c>
      <c r="E9262" s="2" t="s">
        <v>8</v>
      </c>
      <c r="F9262" s="2" t="s">
        <v>61</v>
      </c>
      <c r="G9262" s="1">
        <v>20303.8</v>
      </c>
      <c r="H9262" s="1">
        <v>8742.3999999999978</v>
      </c>
      <c r="I9262" s="4">
        <v>59</v>
      </c>
      <c r="J9262" s="2" t="s">
        <v>73</v>
      </c>
      <c r="K9262" s="1">
        <f>Tabelle111[[#This Row],[Menge kg Nges]]/1000</f>
        <v>20.303799999999999</v>
      </c>
      <c r="L9262" s="1">
        <f>Tabelle111[[#This Row],[Menge kg P2O5]]/1000</f>
        <v>8.7423999999999982</v>
      </c>
      <c r="M9262" s="1">
        <f>Tabelle111[[#This Row],[Menge t Nges]]/Tabelle111[[#This Row],[Anzahl Lieferscheine]]</f>
        <v>0.34413220338983047</v>
      </c>
      <c r="N9262" s="1">
        <f>Tabelle111[[#This Row],[Menge t P2O5]]/Tabelle111[[#This Row],[Anzahl Lieferscheine]]</f>
        <v>0.14817627118644064</v>
      </c>
    </row>
    <row r="9263" spans="1:14" x14ac:dyDescent="0.2">
      <c r="A9263" s="2" t="s">
        <v>41</v>
      </c>
      <c r="B9263" s="2" t="s">
        <v>32</v>
      </c>
      <c r="C9263" s="2" t="s">
        <v>6</v>
      </c>
      <c r="D9263" s="2" t="s">
        <v>7</v>
      </c>
      <c r="E9263" s="2" t="s">
        <v>9</v>
      </c>
      <c r="F9263" s="2" t="s">
        <v>61</v>
      </c>
      <c r="G9263" s="1">
        <v>1044.98</v>
      </c>
      <c r="H9263" s="1">
        <v>499.24</v>
      </c>
      <c r="I9263" s="4">
        <v>6</v>
      </c>
      <c r="J9263" s="2" t="s">
        <v>73</v>
      </c>
      <c r="K9263" s="1">
        <f>Tabelle111[[#This Row],[Menge kg Nges]]/1000</f>
        <v>1.04498</v>
      </c>
      <c r="L9263" s="1">
        <f>Tabelle111[[#This Row],[Menge kg P2O5]]/1000</f>
        <v>0.49924000000000002</v>
      </c>
      <c r="M9263" s="1">
        <f>Tabelle111[[#This Row],[Menge t Nges]]/Tabelle111[[#This Row],[Anzahl Lieferscheine]]</f>
        <v>0.17416333333333334</v>
      </c>
      <c r="N9263" s="1">
        <f>Tabelle111[[#This Row],[Menge t P2O5]]/Tabelle111[[#This Row],[Anzahl Lieferscheine]]</f>
        <v>8.3206666666666665E-2</v>
      </c>
    </row>
    <row r="9264" spans="1:14" x14ac:dyDescent="0.2">
      <c r="A9264" s="2" t="s">
        <v>41</v>
      </c>
      <c r="B9264" s="2" t="s">
        <v>32</v>
      </c>
      <c r="C9264" s="2" t="s">
        <v>6</v>
      </c>
      <c r="D9264" s="2" t="s">
        <v>7</v>
      </c>
      <c r="E9264" s="2" t="s">
        <v>12</v>
      </c>
      <c r="F9264" s="2" t="s">
        <v>61</v>
      </c>
      <c r="G9264" s="1">
        <v>827.09999999999991</v>
      </c>
      <c r="H9264" s="1">
        <v>451</v>
      </c>
      <c r="I9264" s="4">
        <v>2</v>
      </c>
      <c r="J9264" s="2" t="s">
        <v>73</v>
      </c>
      <c r="K9264" s="1">
        <f>Tabelle111[[#This Row],[Menge kg Nges]]/1000</f>
        <v>0.82709999999999995</v>
      </c>
      <c r="L9264" s="1">
        <f>Tabelle111[[#This Row],[Menge kg P2O5]]/1000</f>
        <v>0.45100000000000001</v>
      </c>
      <c r="M9264" s="1">
        <f>Tabelle111[[#This Row],[Menge t Nges]]/Tabelle111[[#This Row],[Anzahl Lieferscheine]]</f>
        <v>0.41354999999999997</v>
      </c>
      <c r="N9264" s="1">
        <f>Tabelle111[[#This Row],[Menge t P2O5]]/Tabelle111[[#This Row],[Anzahl Lieferscheine]]</f>
        <v>0.22550000000000001</v>
      </c>
    </row>
    <row r="9265" spans="1:14" x14ac:dyDescent="0.2">
      <c r="A9265" s="2" t="s">
        <v>41</v>
      </c>
      <c r="B9265" s="2" t="s">
        <v>32</v>
      </c>
      <c r="C9265" s="2" t="s">
        <v>6</v>
      </c>
      <c r="D9265" s="2" t="s">
        <v>7</v>
      </c>
      <c r="E9265" s="2" t="s">
        <v>13</v>
      </c>
      <c r="F9265" s="2" t="s">
        <v>61</v>
      </c>
      <c r="G9265" s="1">
        <v>852.5</v>
      </c>
      <c r="H9265" s="1">
        <v>577.5</v>
      </c>
      <c r="I9265" s="4">
        <v>3</v>
      </c>
      <c r="J9265" s="2" t="s">
        <v>73</v>
      </c>
      <c r="K9265" s="1">
        <f>Tabelle111[[#This Row],[Menge kg Nges]]/1000</f>
        <v>0.85250000000000004</v>
      </c>
      <c r="L9265" s="1">
        <f>Tabelle111[[#This Row],[Menge kg P2O5]]/1000</f>
        <v>0.57750000000000001</v>
      </c>
      <c r="M9265" s="1">
        <f>Tabelle111[[#This Row],[Menge t Nges]]/Tabelle111[[#This Row],[Anzahl Lieferscheine]]</f>
        <v>0.28416666666666668</v>
      </c>
      <c r="N9265" s="1">
        <f>Tabelle111[[#This Row],[Menge t P2O5]]/Tabelle111[[#This Row],[Anzahl Lieferscheine]]</f>
        <v>0.1925</v>
      </c>
    </row>
    <row r="9266" spans="1:14" x14ac:dyDescent="0.2">
      <c r="A9266" s="2" t="s">
        <v>41</v>
      </c>
      <c r="B9266" s="2" t="s">
        <v>27</v>
      </c>
      <c r="C9266" s="2" t="s">
        <v>6</v>
      </c>
      <c r="D9266" s="2" t="s">
        <v>15</v>
      </c>
      <c r="E9266" s="2" t="s">
        <v>20</v>
      </c>
      <c r="F9266" s="2" t="s">
        <v>61</v>
      </c>
      <c r="G9266" s="1">
        <v>749.25</v>
      </c>
      <c r="H9266" s="1">
        <v>915.29999999999973</v>
      </c>
      <c r="I9266" s="4">
        <v>12</v>
      </c>
      <c r="J9266" s="2" t="s">
        <v>73</v>
      </c>
      <c r="K9266" s="1">
        <f>Tabelle111[[#This Row],[Menge kg Nges]]/1000</f>
        <v>0.74924999999999997</v>
      </c>
      <c r="L9266" s="1">
        <f>Tabelle111[[#This Row],[Menge kg P2O5]]/1000</f>
        <v>0.91529999999999978</v>
      </c>
      <c r="M9266" s="1">
        <f>Tabelle111[[#This Row],[Menge t Nges]]/Tabelle111[[#This Row],[Anzahl Lieferscheine]]</f>
        <v>6.24375E-2</v>
      </c>
      <c r="N9266" s="1">
        <f>Tabelle111[[#This Row],[Menge t P2O5]]/Tabelle111[[#This Row],[Anzahl Lieferscheine]]</f>
        <v>7.6274999999999982E-2</v>
      </c>
    </row>
    <row r="9267" spans="1:14" x14ac:dyDescent="0.2">
      <c r="A9267" s="2" t="s">
        <v>41</v>
      </c>
      <c r="B9267" s="2" t="s">
        <v>27</v>
      </c>
      <c r="C9267" s="2" t="s">
        <v>25</v>
      </c>
      <c r="D9267" s="2" t="s">
        <v>25</v>
      </c>
      <c r="E9267" s="2" t="s">
        <v>26</v>
      </c>
      <c r="F9267" s="2" t="s">
        <v>61</v>
      </c>
      <c r="G9267" s="1">
        <v>1521.18</v>
      </c>
      <c r="H9267" s="1">
        <v>865.89</v>
      </c>
      <c r="I9267" s="4">
        <v>2</v>
      </c>
      <c r="J9267" s="2" t="s">
        <v>73</v>
      </c>
      <c r="K9267" s="1">
        <f>Tabelle111[[#This Row],[Menge kg Nges]]/1000</f>
        <v>1.52118</v>
      </c>
      <c r="L9267" s="1">
        <f>Tabelle111[[#This Row],[Menge kg P2O5]]/1000</f>
        <v>0.86588999999999994</v>
      </c>
      <c r="M9267" s="1">
        <f>Tabelle111[[#This Row],[Menge t Nges]]/Tabelle111[[#This Row],[Anzahl Lieferscheine]]</f>
        <v>0.76058999999999999</v>
      </c>
      <c r="N9267" s="1">
        <f>Tabelle111[[#This Row],[Menge t P2O5]]/Tabelle111[[#This Row],[Anzahl Lieferscheine]]</f>
        <v>0.43294499999999997</v>
      </c>
    </row>
    <row r="9268" spans="1:14" x14ac:dyDescent="0.2">
      <c r="A9268" s="2" t="s">
        <v>41</v>
      </c>
      <c r="B9268" s="2" t="s">
        <v>34</v>
      </c>
      <c r="C9268" s="2" t="s">
        <v>6</v>
      </c>
      <c r="D9268" s="2" t="s">
        <v>7</v>
      </c>
      <c r="E9268" s="2" t="s">
        <v>8</v>
      </c>
      <c r="F9268" s="2" t="s">
        <v>61</v>
      </c>
      <c r="G9268" s="1">
        <v>4146.88</v>
      </c>
      <c r="H9268" s="1">
        <v>1689.92</v>
      </c>
      <c r="I9268" s="4">
        <v>15</v>
      </c>
      <c r="J9268" s="2" t="s">
        <v>73</v>
      </c>
      <c r="K9268" s="1">
        <f>Tabelle111[[#This Row],[Menge kg Nges]]/1000</f>
        <v>4.1468800000000003</v>
      </c>
      <c r="L9268" s="1">
        <f>Tabelle111[[#This Row],[Menge kg P2O5]]/1000</f>
        <v>1.6899200000000001</v>
      </c>
      <c r="M9268" s="1">
        <f>Tabelle111[[#This Row],[Menge t Nges]]/Tabelle111[[#This Row],[Anzahl Lieferscheine]]</f>
        <v>0.27645866666666669</v>
      </c>
      <c r="N9268" s="1">
        <f>Tabelle111[[#This Row],[Menge t P2O5]]/Tabelle111[[#This Row],[Anzahl Lieferscheine]]</f>
        <v>0.11266133333333334</v>
      </c>
    </row>
    <row r="9269" spans="1:14" x14ac:dyDescent="0.2">
      <c r="A9269" s="2" t="s">
        <v>41</v>
      </c>
      <c r="B9269" s="2" t="s">
        <v>34</v>
      </c>
      <c r="C9269" s="2" t="s">
        <v>6</v>
      </c>
      <c r="D9269" s="2" t="s">
        <v>7</v>
      </c>
      <c r="E9269" s="2" t="s">
        <v>9</v>
      </c>
      <c r="F9269" s="2" t="s">
        <v>61</v>
      </c>
      <c r="G9269" s="1">
        <v>1208.2</v>
      </c>
      <c r="H9269" s="1">
        <v>660.4</v>
      </c>
      <c r="I9269" s="4">
        <v>4</v>
      </c>
      <c r="J9269" s="2" t="s">
        <v>73</v>
      </c>
      <c r="K9269" s="1">
        <f>Tabelle111[[#This Row],[Menge kg Nges]]/1000</f>
        <v>1.2081999999999999</v>
      </c>
      <c r="L9269" s="1">
        <f>Tabelle111[[#This Row],[Menge kg P2O5]]/1000</f>
        <v>0.66039999999999999</v>
      </c>
      <c r="M9269" s="1">
        <f>Tabelle111[[#This Row],[Menge t Nges]]/Tabelle111[[#This Row],[Anzahl Lieferscheine]]</f>
        <v>0.30204999999999999</v>
      </c>
      <c r="N9269" s="1">
        <f>Tabelle111[[#This Row],[Menge t P2O5]]/Tabelle111[[#This Row],[Anzahl Lieferscheine]]</f>
        <v>0.1651</v>
      </c>
    </row>
    <row r="9270" spans="1:14" x14ac:dyDescent="0.2">
      <c r="A9270" s="2" t="s">
        <v>41</v>
      </c>
      <c r="B9270" s="2" t="s">
        <v>34</v>
      </c>
      <c r="C9270" s="2" t="s">
        <v>6</v>
      </c>
      <c r="D9270" s="2" t="s">
        <v>7</v>
      </c>
      <c r="E9270" s="2" t="s">
        <v>11</v>
      </c>
      <c r="F9270" s="2" t="s">
        <v>61</v>
      </c>
      <c r="G9270" s="1">
        <v>64</v>
      </c>
      <c r="H9270" s="1">
        <v>28.5</v>
      </c>
      <c r="I9270" s="4">
        <v>1</v>
      </c>
      <c r="J9270" s="2" t="s">
        <v>73</v>
      </c>
      <c r="K9270" s="1">
        <f>Tabelle111[[#This Row],[Menge kg Nges]]/1000</f>
        <v>6.4000000000000001E-2</v>
      </c>
      <c r="L9270" s="1">
        <f>Tabelle111[[#This Row],[Menge kg P2O5]]/1000</f>
        <v>2.8500000000000001E-2</v>
      </c>
      <c r="M9270" s="1">
        <f>Tabelle111[[#This Row],[Menge t Nges]]/Tabelle111[[#This Row],[Anzahl Lieferscheine]]</f>
        <v>6.4000000000000001E-2</v>
      </c>
      <c r="N9270" s="1">
        <f>Tabelle111[[#This Row],[Menge t P2O5]]/Tabelle111[[#This Row],[Anzahl Lieferscheine]]</f>
        <v>2.8500000000000001E-2</v>
      </c>
    </row>
    <row r="9271" spans="1:14" x14ac:dyDescent="0.2">
      <c r="A9271" s="2" t="s">
        <v>41</v>
      </c>
      <c r="B9271" s="2" t="s">
        <v>34</v>
      </c>
      <c r="C9271" s="2" t="s">
        <v>6</v>
      </c>
      <c r="D9271" s="2" t="s">
        <v>7</v>
      </c>
      <c r="E9271" s="2" t="s">
        <v>12</v>
      </c>
      <c r="F9271" s="2" t="s">
        <v>61</v>
      </c>
      <c r="G9271" s="1">
        <v>262.5</v>
      </c>
      <c r="H9271" s="1">
        <v>112.5</v>
      </c>
      <c r="I9271" s="4">
        <v>1</v>
      </c>
      <c r="J9271" s="2" t="s">
        <v>73</v>
      </c>
      <c r="K9271" s="1">
        <f>Tabelle111[[#This Row],[Menge kg Nges]]/1000</f>
        <v>0.26250000000000001</v>
      </c>
      <c r="L9271" s="1">
        <f>Tabelle111[[#This Row],[Menge kg P2O5]]/1000</f>
        <v>0.1125</v>
      </c>
      <c r="M9271" s="1">
        <f>Tabelle111[[#This Row],[Menge t Nges]]/Tabelle111[[#This Row],[Anzahl Lieferscheine]]</f>
        <v>0.26250000000000001</v>
      </c>
      <c r="N9271" s="1">
        <f>Tabelle111[[#This Row],[Menge t P2O5]]/Tabelle111[[#This Row],[Anzahl Lieferscheine]]</f>
        <v>0.1125</v>
      </c>
    </row>
    <row r="9272" spans="1:14" x14ac:dyDescent="0.2">
      <c r="A9272" s="2" t="s">
        <v>41</v>
      </c>
      <c r="B9272" s="2" t="s">
        <v>34</v>
      </c>
      <c r="C9272" s="2" t="s">
        <v>6</v>
      </c>
      <c r="D9272" s="2" t="s">
        <v>7</v>
      </c>
      <c r="E9272" s="2" t="s">
        <v>13</v>
      </c>
      <c r="F9272" s="2" t="s">
        <v>61</v>
      </c>
      <c r="G9272" s="1">
        <v>257.04000000000002</v>
      </c>
      <c r="H9272" s="1">
        <v>138.24</v>
      </c>
      <c r="I9272" s="4">
        <v>1</v>
      </c>
      <c r="J9272" s="2" t="s">
        <v>73</v>
      </c>
      <c r="K9272" s="1">
        <f>Tabelle111[[#This Row],[Menge kg Nges]]/1000</f>
        <v>0.25704000000000005</v>
      </c>
      <c r="L9272" s="1">
        <f>Tabelle111[[#This Row],[Menge kg P2O5]]/1000</f>
        <v>0.13824</v>
      </c>
      <c r="M9272" s="1">
        <f>Tabelle111[[#This Row],[Menge t Nges]]/Tabelle111[[#This Row],[Anzahl Lieferscheine]]</f>
        <v>0.25704000000000005</v>
      </c>
      <c r="N9272" s="1">
        <f>Tabelle111[[#This Row],[Menge t P2O5]]/Tabelle111[[#This Row],[Anzahl Lieferscheine]]</f>
        <v>0.13824</v>
      </c>
    </row>
    <row r="9273" spans="1:14" x14ac:dyDescent="0.2">
      <c r="A9273" s="2" t="s">
        <v>41</v>
      </c>
      <c r="B9273" s="2" t="s">
        <v>39</v>
      </c>
      <c r="C9273" s="2" t="s">
        <v>6</v>
      </c>
      <c r="D9273" s="2" t="s">
        <v>7</v>
      </c>
      <c r="E9273" s="2" t="s">
        <v>11</v>
      </c>
      <c r="F9273" s="2" t="s">
        <v>61</v>
      </c>
      <c r="G9273" s="1">
        <v>270</v>
      </c>
      <c r="H9273" s="1">
        <v>108</v>
      </c>
      <c r="I9273" s="4">
        <v>1</v>
      </c>
      <c r="J9273" s="2" t="s">
        <v>73</v>
      </c>
      <c r="K9273" s="1">
        <f>Tabelle111[[#This Row],[Menge kg Nges]]/1000</f>
        <v>0.27</v>
      </c>
      <c r="L9273" s="1">
        <f>Tabelle111[[#This Row],[Menge kg P2O5]]/1000</f>
        <v>0.108</v>
      </c>
      <c r="M9273" s="1">
        <f>Tabelle111[[#This Row],[Menge t Nges]]/Tabelle111[[#This Row],[Anzahl Lieferscheine]]</f>
        <v>0.27</v>
      </c>
      <c r="N9273" s="1">
        <f>Tabelle111[[#This Row],[Menge t P2O5]]/Tabelle111[[#This Row],[Anzahl Lieferscheine]]</f>
        <v>0.108</v>
      </c>
    </row>
    <row r="9274" spans="1:14" x14ac:dyDescent="0.2">
      <c r="A9274" s="2" t="s">
        <v>41</v>
      </c>
      <c r="B9274" s="2" t="s">
        <v>39</v>
      </c>
      <c r="C9274" s="2" t="s">
        <v>6</v>
      </c>
      <c r="D9274" s="2" t="s">
        <v>7</v>
      </c>
      <c r="E9274" s="2" t="s">
        <v>12</v>
      </c>
      <c r="F9274" s="2" t="s">
        <v>61</v>
      </c>
      <c r="G9274" s="1">
        <v>2227.5</v>
      </c>
      <c r="H9274" s="1">
        <v>1080</v>
      </c>
      <c r="I9274" s="4">
        <v>18</v>
      </c>
      <c r="J9274" s="2" t="s">
        <v>73</v>
      </c>
      <c r="K9274" s="1">
        <f>Tabelle111[[#This Row],[Menge kg Nges]]/1000</f>
        <v>2.2275</v>
      </c>
      <c r="L9274" s="1">
        <f>Tabelle111[[#This Row],[Menge kg P2O5]]/1000</f>
        <v>1.08</v>
      </c>
      <c r="M9274" s="1">
        <f>Tabelle111[[#This Row],[Menge t Nges]]/Tabelle111[[#This Row],[Anzahl Lieferscheine]]</f>
        <v>0.12375</v>
      </c>
      <c r="N9274" s="1">
        <f>Tabelle111[[#This Row],[Menge t P2O5]]/Tabelle111[[#This Row],[Anzahl Lieferscheine]]</f>
        <v>6.0000000000000005E-2</v>
      </c>
    </row>
    <row r="9275" spans="1:14" x14ac:dyDescent="0.2">
      <c r="A9275" s="2" t="s">
        <v>41</v>
      </c>
      <c r="B9275" s="2" t="s">
        <v>39</v>
      </c>
      <c r="C9275" s="2" t="s">
        <v>6</v>
      </c>
      <c r="D9275" s="2" t="s">
        <v>7</v>
      </c>
      <c r="E9275" s="2" t="s">
        <v>14</v>
      </c>
      <c r="F9275" s="2" t="s">
        <v>61</v>
      </c>
      <c r="G9275" s="1">
        <v>460.35</v>
      </c>
      <c r="H9275" s="1">
        <v>213.9</v>
      </c>
      <c r="I9275" s="4">
        <v>4</v>
      </c>
      <c r="J9275" s="2" t="s">
        <v>73</v>
      </c>
      <c r="K9275" s="1">
        <f>Tabelle111[[#This Row],[Menge kg Nges]]/1000</f>
        <v>0.46035000000000004</v>
      </c>
      <c r="L9275" s="1">
        <f>Tabelle111[[#This Row],[Menge kg P2O5]]/1000</f>
        <v>0.21390000000000001</v>
      </c>
      <c r="M9275" s="1">
        <f>Tabelle111[[#This Row],[Menge t Nges]]/Tabelle111[[#This Row],[Anzahl Lieferscheine]]</f>
        <v>0.11508750000000001</v>
      </c>
      <c r="N9275" s="1">
        <f>Tabelle111[[#This Row],[Menge t P2O5]]/Tabelle111[[#This Row],[Anzahl Lieferscheine]]</f>
        <v>5.3475000000000002E-2</v>
      </c>
    </row>
    <row r="9276" spans="1:14" x14ac:dyDescent="0.2">
      <c r="A9276" s="2" t="s">
        <v>41</v>
      </c>
      <c r="B9276" s="2" t="s">
        <v>41</v>
      </c>
      <c r="C9276" s="2" t="s">
        <v>6</v>
      </c>
      <c r="D9276" s="2" t="s">
        <v>7</v>
      </c>
      <c r="E9276" s="2" t="s">
        <v>8</v>
      </c>
      <c r="F9276" s="2" t="s">
        <v>61</v>
      </c>
      <c r="G9276" s="1">
        <v>79989.290000000023</v>
      </c>
      <c r="H9276" s="1">
        <v>35064.890000000007</v>
      </c>
      <c r="I9276" s="4">
        <v>182</v>
      </c>
      <c r="J9276" s="2" t="s">
        <v>73</v>
      </c>
      <c r="K9276" s="1">
        <f>Tabelle111[[#This Row],[Menge kg Nges]]/1000</f>
        <v>79.989290000000025</v>
      </c>
      <c r="L9276" s="1">
        <f>Tabelle111[[#This Row],[Menge kg P2O5]]/1000</f>
        <v>35.064890000000005</v>
      </c>
      <c r="M9276" s="1">
        <f>Tabelle111[[#This Row],[Menge t Nges]]/Tabelle111[[#This Row],[Anzahl Lieferscheine]]</f>
        <v>0.43950159340659356</v>
      </c>
      <c r="N9276" s="1">
        <f>Tabelle111[[#This Row],[Menge t P2O5]]/Tabelle111[[#This Row],[Anzahl Lieferscheine]]</f>
        <v>0.19266423076923081</v>
      </c>
    </row>
    <row r="9277" spans="1:14" x14ac:dyDescent="0.2">
      <c r="A9277" s="2" t="s">
        <v>41</v>
      </c>
      <c r="B9277" s="2" t="s">
        <v>41</v>
      </c>
      <c r="C9277" s="2" t="s">
        <v>6</v>
      </c>
      <c r="D9277" s="2" t="s">
        <v>7</v>
      </c>
      <c r="E9277" s="2" t="s">
        <v>9</v>
      </c>
      <c r="F9277" s="2" t="s">
        <v>61</v>
      </c>
      <c r="G9277" s="1">
        <v>33069.819999999992</v>
      </c>
      <c r="H9277" s="1">
        <v>15135.419999999996</v>
      </c>
      <c r="I9277" s="4">
        <v>71</v>
      </c>
      <c r="J9277" s="2" t="s">
        <v>73</v>
      </c>
      <c r="K9277" s="1">
        <f>Tabelle111[[#This Row],[Menge kg Nges]]/1000</f>
        <v>33.069819999999993</v>
      </c>
      <c r="L9277" s="1">
        <f>Tabelle111[[#This Row],[Menge kg P2O5]]/1000</f>
        <v>15.135419999999996</v>
      </c>
      <c r="M9277" s="1">
        <f>Tabelle111[[#This Row],[Menge t Nges]]/Tabelle111[[#This Row],[Anzahl Lieferscheine]]</f>
        <v>0.46577211267605623</v>
      </c>
      <c r="N9277" s="1">
        <f>Tabelle111[[#This Row],[Menge t P2O5]]/Tabelle111[[#This Row],[Anzahl Lieferscheine]]</f>
        <v>0.21317492957746473</v>
      </c>
    </row>
    <row r="9278" spans="1:14" x14ac:dyDescent="0.2">
      <c r="A9278" s="2" t="s">
        <v>41</v>
      </c>
      <c r="B9278" s="2" t="s">
        <v>41</v>
      </c>
      <c r="C9278" s="2" t="s">
        <v>6</v>
      </c>
      <c r="D9278" s="2" t="s">
        <v>7</v>
      </c>
      <c r="E9278" s="2" t="s">
        <v>10</v>
      </c>
      <c r="F9278" s="2" t="s">
        <v>61</v>
      </c>
      <c r="G9278" s="1">
        <v>3258.66</v>
      </c>
      <c r="H9278" s="1">
        <v>1473.3400000000001</v>
      </c>
      <c r="I9278" s="4">
        <v>7</v>
      </c>
      <c r="J9278" s="2" t="s">
        <v>73</v>
      </c>
      <c r="K9278" s="1">
        <f>Tabelle111[[#This Row],[Menge kg Nges]]/1000</f>
        <v>3.2586599999999999</v>
      </c>
      <c r="L9278" s="1">
        <f>Tabelle111[[#This Row],[Menge kg P2O5]]/1000</f>
        <v>1.4733400000000001</v>
      </c>
      <c r="M9278" s="1">
        <f>Tabelle111[[#This Row],[Menge t Nges]]/Tabelle111[[#This Row],[Anzahl Lieferscheine]]</f>
        <v>0.46552285714285713</v>
      </c>
      <c r="N9278" s="1">
        <f>Tabelle111[[#This Row],[Menge t P2O5]]/Tabelle111[[#This Row],[Anzahl Lieferscheine]]</f>
        <v>0.21047714285714286</v>
      </c>
    </row>
    <row r="9279" spans="1:14" x14ac:dyDescent="0.2">
      <c r="A9279" s="2" t="s">
        <v>41</v>
      </c>
      <c r="B9279" s="2" t="s">
        <v>41</v>
      </c>
      <c r="C9279" s="2" t="s">
        <v>6</v>
      </c>
      <c r="D9279" s="2" t="s">
        <v>7</v>
      </c>
      <c r="E9279" s="2" t="s">
        <v>11</v>
      </c>
      <c r="F9279" s="2" t="s">
        <v>61</v>
      </c>
      <c r="G9279" s="1">
        <v>24919.479999999989</v>
      </c>
      <c r="H9279" s="1">
        <v>11692.859999999995</v>
      </c>
      <c r="I9279" s="4">
        <v>60</v>
      </c>
      <c r="J9279" s="2" t="s">
        <v>73</v>
      </c>
      <c r="K9279" s="1">
        <f>Tabelle111[[#This Row],[Menge kg Nges]]/1000</f>
        <v>24.919479999999989</v>
      </c>
      <c r="L9279" s="1">
        <f>Tabelle111[[#This Row],[Menge kg P2O5]]/1000</f>
        <v>11.692859999999994</v>
      </c>
      <c r="M9279" s="1">
        <f>Tabelle111[[#This Row],[Menge t Nges]]/Tabelle111[[#This Row],[Anzahl Lieferscheine]]</f>
        <v>0.41532466666666651</v>
      </c>
      <c r="N9279" s="1">
        <f>Tabelle111[[#This Row],[Menge t P2O5]]/Tabelle111[[#This Row],[Anzahl Lieferscheine]]</f>
        <v>0.19488099999999992</v>
      </c>
    </row>
    <row r="9280" spans="1:14" x14ac:dyDescent="0.2">
      <c r="A9280" s="2" t="s">
        <v>41</v>
      </c>
      <c r="B9280" s="2" t="s">
        <v>41</v>
      </c>
      <c r="C9280" s="2" t="s">
        <v>6</v>
      </c>
      <c r="D9280" s="2" t="s">
        <v>7</v>
      </c>
      <c r="E9280" s="2" t="s">
        <v>12</v>
      </c>
      <c r="F9280" s="2" t="s">
        <v>61</v>
      </c>
      <c r="G9280" s="1">
        <v>36489.65</v>
      </c>
      <c r="H9280" s="1">
        <v>16525.440000000002</v>
      </c>
      <c r="I9280" s="4">
        <v>110</v>
      </c>
      <c r="J9280" s="2" t="s">
        <v>73</v>
      </c>
      <c r="K9280" s="1">
        <f>Tabelle111[[#This Row],[Menge kg Nges]]/1000</f>
        <v>36.489650000000005</v>
      </c>
      <c r="L9280" s="1">
        <f>Tabelle111[[#This Row],[Menge kg P2O5]]/1000</f>
        <v>16.525440000000003</v>
      </c>
      <c r="M9280" s="1">
        <f>Tabelle111[[#This Row],[Menge t Nges]]/Tabelle111[[#This Row],[Anzahl Lieferscheine]]</f>
        <v>0.33172409090909094</v>
      </c>
      <c r="N9280" s="1">
        <f>Tabelle111[[#This Row],[Menge t P2O5]]/Tabelle111[[#This Row],[Anzahl Lieferscheine]]</f>
        <v>0.15023127272727277</v>
      </c>
    </row>
    <row r="9281" spans="1:14" x14ac:dyDescent="0.2">
      <c r="A9281" s="2" t="s">
        <v>41</v>
      </c>
      <c r="B9281" s="2" t="s">
        <v>41</v>
      </c>
      <c r="C9281" s="2" t="s">
        <v>6</v>
      </c>
      <c r="D9281" s="2" t="s">
        <v>7</v>
      </c>
      <c r="E9281" s="2" t="s">
        <v>13</v>
      </c>
      <c r="F9281" s="2" t="s">
        <v>61</v>
      </c>
      <c r="G9281" s="1">
        <v>19439.28</v>
      </c>
      <c r="H9281" s="1">
        <v>10241.91</v>
      </c>
      <c r="I9281" s="4">
        <v>52</v>
      </c>
      <c r="J9281" s="2" t="s">
        <v>73</v>
      </c>
      <c r="K9281" s="1">
        <f>Tabelle111[[#This Row],[Menge kg Nges]]/1000</f>
        <v>19.43928</v>
      </c>
      <c r="L9281" s="1">
        <f>Tabelle111[[#This Row],[Menge kg P2O5]]/1000</f>
        <v>10.241910000000001</v>
      </c>
      <c r="M9281" s="1">
        <f>Tabelle111[[#This Row],[Menge t Nges]]/Tabelle111[[#This Row],[Anzahl Lieferscheine]]</f>
        <v>0.37383230769230769</v>
      </c>
      <c r="N9281" s="1">
        <f>Tabelle111[[#This Row],[Menge t P2O5]]/Tabelle111[[#This Row],[Anzahl Lieferscheine]]</f>
        <v>0.1969598076923077</v>
      </c>
    </row>
    <row r="9282" spans="1:14" x14ac:dyDescent="0.2">
      <c r="A9282" s="2" t="s">
        <v>41</v>
      </c>
      <c r="B9282" s="2" t="s">
        <v>41</v>
      </c>
      <c r="C9282" s="2" t="s">
        <v>6</v>
      </c>
      <c r="D9282" s="2" t="s">
        <v>7</v>
      </c>
      <c r="E9282" s="2" t="s">
        <v>14</v>
      </c>
      <c r="F9282" s="2" t="s">
        <v>61</v>
      </c>
      <c r="G9282" s="1">
        <v>9707.61</v>
      </c>
      <c r="H9282" s="1">
        <v>5135.9399999999996</v>
      </c>
      <c r="I9282" s="4">
        <v>25</v>
      </c>
      <c r="J9282" s="2" t="s">
        <v>73</v>
      </c>
      <c r="K9282" s="1">
        <f>Tabelle111[[#This Row],[Menge kg Nges]]/1000</f>
        <v>9.7076100000000007</v>
      </c>
      <c r="L9282" s="1">
        <f>Tabelle111[[#This Row],[Menge kg P2O5]]/1000</f>
        <v>5.1359399999999997</v>
      </c>
      <c r="M9282" s="1">
        <f>Tabelle111[[#This Row],[Menge t Nges]]/Tabelle111[[#This Row],[Anzahl Lieferscheine]]</f>
        <v>0.38830440000000005</v>
      </c>
      <c r="N9282" s="1">
        <f>Tabelle111[[#This Row],[Menge t P2O5]]/Tabelle111[[#This Row],[Anzahl Lieferscheine]]</f>
        <v>0.2054376</v>
      </c>
    </row>
    <row r="9283" spans="1:14" x14ac:dyDescent="0.2">
      <c r="A9283" s="2" t="s">
        <v>41</v>
      </c>
      <c r="B9283" s="2" t="s">
        <v>41</v>
      </c>
      <c r="C9283" s="2" t="s">
        <v>6</v>
      </c>
      <c r="D9283" s="2" t="s">
        <v>15</v>
      </c>
      <c r="E9283" s="2" t="s">
        <v>17</v>
      </c>
      <c r="F9283" s="2" t="s">
        <v>61</v>
      </c>
      <c r="G9283" s="1">
        <v>240</v>
      </c>
      <c r="H9283" s="1">
        <v>125</v>
      </c>
      <c r="I9283" s="4">
        <v>3</v>
      </c>
      <c r="J9283" s="2" t="s">
        <v>73</v>
      </c>
      <c r="K9283" s="1">
        <f>Tabelle111[[#This Row],[Menge kg Nges]]/1000</f>
        <v>0.24</v>
      </c>
      <c r="L9283" s="1">
        <f>Tabelle111[[#This Row],[Menge kg P2O5]]/1000</f>
        <v>0.125</v>
      </c>
      <c r="M9283" s="1">
        <f>Tabelle111[[#This Row],[Menge t Nges]]/Tabelle111[[#This Row],[Anzahl Lieferscheine]]</f>
        <v>0.08</v>
      </c>
      <c r="N9283" s="1">
        <f>Tabelle111[[#This Row],[Menge t P2O5]]/Tabelle111[[#This Row],[Anzahl Lieferscheine]]</f>
        <v>4.1666666666666664E-2</v>
      </c>
    </row>
    <row r="9284" spans="1:14" x14ac:dyDescent="0.2">
      <c r="A9284" s="2" t="s">
        <v>41</v>
      </c>
      <c r="B9284" s="2" t="s">
        <v>41</v>
      </c>
      <c r="C9284" s="2" t="s">
        <v>6</v>
      </c>
      <c r="D9284" s="2" t="s">
        <v>15</v>
      </c>
      <c r="E9284" s="2" t="s">
        <v>18</v>
      </c>
      <c r="F9284" s="2" t="s">
        <v>61</v>
      </c>
      <c r="G9284" s="1">
        <v>1176</v>
      </c>
      <c r="H9284" s="1">
        <v>952</v>
      </c>
      <c r="I9284" s="4">
        <v>2</v>
      </c>
      <c r="J9284" s="2" t="s">
        <v>73</v>
      </c>
      <c r="K9284" s="1">
        <f>Tabelle111[[#This Row],[Menge kg Nges]]/1000</f>
        <v>1.1759999999999999</v>
      </c>
      <c r="L9284" s="1">
        <f>Tabelle111[[#This Row],[Menge kg P2O5]]/1000</f>
        <v>0.95199999999999996</v>
      </c>
      <c r="M9284" s="1">
        <f>Tabelle111[[#This Row],[Menge t Nges]]/Tabelle111[[#This Row],[Anzahl Lieferscheine]]</f>
        <v>0.58799999999999997</v>
      </c>
      <c r="N9284" s="1">
        <f>Tabelle111[[#This Row],[Menge t P2O5]]/Tabelle111[[#This Row],[Anzahl Lieferscheine]]</f>
        <v>0.47599999999999998</v>
      </c>
    </row>
    <row r="9285" spans="1:14" x14ac:dyDescent="0.2">
      <c r="A9285" s="2" t="s">
        <v>41</v>
      </c>
      <c r="B9285" s="2" t="s">
        <v>41</v>
      </c>
      <c r="C9285" s="2" t="s">
        <v>6</v>
      </c>
      <c r="D9285" s="2" t="s">
        <v>15</v>
      </c>
      <c r="E9285" s="2" t="s">
        <v>20</v>
      </c>
      <c r="F9285" s="2" t="s">
        <v>61</v>
      </c>
      <c r="G9285" s="1">
        <v>512.80999999999995</v>
      </c>
      <c r="H9285" s="1">
        <v>312.72000000000003</v>
      </c>
      <c r="I9285" s="4">
        <v>5</v>
      </c>
      <c r="J9285" s="2" t="s">
        <v>73</v>
      </c>
      <c r="K9285" s="1">
        <f>Tabelle111[[#This Row],[Menge kg Nges]]/1000</f>
        <v>0.51280999999999999</v>
      </c>
      <c r="L9285" s="1">
        <f>Tabelle111[[#This Row],[Menge kg P2O5]]/1000</f>
        <v>0.31272000000000005</v>
      </c>
      <c r="M9285" s="1">
        <f>Tabelle111[[#This Row],[Menge t Nges]]/Tabelle111[[#This Row],[Anzahl Lieferscheine]]</f>
        <v>0.102562</v>
      </c>
      <c r="N9285" s="1">
        <f>Tabelle111[[#This Row],[Menge t P2O5]]/Tabelle111[[#This Row],[Anzahl Lieferscheine]]</f>
        <v>6.2544000000000016E-2</v>
      </c>
    </row>
    <row r="9286" spans="1:14" x14ac:dyDescent="0.2">
      <c r="A9286" s="2" t="s">
        <v>41</v>
      </c>
      <c r="B9286" s="2" t="s">
        <v>41</v>
      </c>
      <c r="C9286" s="2" t="s">
        <v>6</v>
      </c>
      <c r="D9286" s="2" t="s">
        <v>15</v>
      </c>
      <c r="E9286" s="2" t="s">
        <v>21</v>
      </c>
      <c r="F9286" s="2" t="s">
        <v>61</v>
      </c>
      <c r="G9286" s="1">
        <v>1090.0999999999999</v>
      </c>
      <c r="H9286" s="1">
        <v>623.70000000000005</v>
      </c>
      <c r="I9286" s="4">
        <v>7</v>
      </c>
      <c r="J9286" s="2" t="s">
        <v>73</v>
      </c>
      <c r="K9286" s="1">
        <f>Tabelle111[[#This Row],[Menge kg Nges]]/1000</f>
        <v>1.0900999999999998</v>
      </c>
      <c r="L9286" s="1">
        <f>Tabelle111[[#This Row],[Menge kg P2O5]]/1000</f>
        <v>0.62370000000000003</v>
      </c>
      <c r="M9286" s="1">
        <f>Tabelle111[[#This Row],[Menge t Nges]]/Tabelle111[[#This Row],[Anzahl Lieferscheine]]</f>
        <v>0.15572857142857141</v>
      </c>
      <c r="N9286" s="1">
        <f>Tabelle111[[#This Row],[Menge t P2O5]]/Tabelle111[[#This Row],[Anzahl Lieferscheine]]</f>
        <v>8.9099999999999999E-2</v>
      </c>
    </row>
    <row r="9287" spans="1:14" x14ac:dyDescent="0.2">
      <c r="A9287" s="2" t="s">
        <v>41</v>
      </c>
      <c r="B9287" s="2" t="s">
        <v>41</v>
      </c>
      <c r="C9287" s="2" t="s">
        <v>6</v>
      </c>
      <c r="D9287" s="2" t="s">
        <v>15</v>
      </c>
      <c r="E9287" s="2" t="s">
        <v>9</v>
      </c>
      <c r="F9287" s="2" t="s">
        <v>61</v>
      </c>
      <c r="G9287" s="1">
        <v>3092.3799999999997</v>
      </c>
      <c r="H9287" s="1">
        <v>1656.93</v>
      </c>
      <c r="I9287" s="4">
        <v>8</v>
      </c>
      <c r="J9287" s="2" t="s">
        <v>73</v>
      </c>
      <c r="K9287" s="1">
        <f>Tabelle111[[#This Row],[Menge kg Nges]]/1000</f>
        <v>3.0923799999999995</v>
      </c>
      <c r="L9287" s="1">
        <f>Tabelle111[[#This Row],[Menge kg P2O5]]/1000</f>
        <v>1.65693</v>
      </c>
      <c r="M9287" s="1">
        <f>Tabelle111[[#This Row],[Menge t Nges]]/Tabelle111[[#This Row],[Anzahl Lieferscheine]]</f>
        <v>0.38654749999999993</v>
      </c>
      <c r="N9287" s="1">
        <f>Tabelle111[[#This Row],[Menge t P2O5]]/Tabelle111[[#This Row],[Anzahl Lieferscheine]]</f>
        <v>0.20711625</v>
      </c>
    </row>
    <row r="9288" spans="1:14" x14ac:dyDescent="0.2">
      <c r="A9288" s="2" t="s">
        <v>41</v>
      </c>
      <c r="B9288" s="2" t="s">
        <v>41</v>
      </c>
      <c r="C9288" s="2" t="s">
        <v>25</v>
      </c>
      <c r="D9288" s="2" t="s">
        <v>25</v>
      </c>
      <c r="E9288" s="2" t="s">
        <v>26</v>
      </c>
      <c r="F9288" s="2" t="s">
        <v>61</v>
      </c>
      <c r="G9288" s="1">
        <v>14068.460000000001</v>
      </c>
      <c r="H9288" s="1">
        <v>10687</v>
      </c>
      <c r="I9288" s="4">
        <v>34</v>
      </c>
      <c r="J9288" s="2" t="s">
        <v>73</v>
      </c>
      <c r="K9288" s="1">
        <f>Tabelle111[[#This Row],[Menge kg Nges]]/1000</f>
        <v>14.068460000000002</v>
      </c>
      <c r="L9288" s="1">
        <f>Tabelle111[[#This Row],[Menge kg P2O5]]/1000</f>
        <v>10.686999999999999</v>
      </c>
      <c r="M9288" s="1">
        <f>Tabelle111[[#This Row],[Menge t Nges]]/Tabelle111[[#This Row],[Anzahl Lieferscheine]]</f>
        <v>0.41377823529411772</v>
      </c>
      <c r="N9288" s="1">
        <f>Tabelle111[[#This Row],[Menge t P2O5]]/Tabelle111[[#This Row],[Anzahl Lieferscheine]]</f>
        <v>0.31432352941176467</v>
      </c>
    </row>
    <row r="9289" spans="1:14" x14ac:dyDescent="0.2">
      <c r="A9289" s="2" t="s">
        <v>41</v>
      </c>
      <c r="B9289" s="2" t="s">
        <v>42</v>
      </c>
      <c r="C9289" s="2" t="s">
        <v>6</v>
      </c>
      <c r="D9289" s="2" t="s">
        <v>7</v>
      </c>
      <c r="E9289" s="2" t="s">
        <v>8</v>
      </c>
      <c r="F9289" s="2" t="s">
        <v>61</v>
      </c>
      <c r="G9289" s="1">
        <v>3712.5</v>
      </c>
      <c r="H9289" s="1">
        <v>1633.5</v>
      </c>
      <c r="I9289" s="4">
        <v>7</v>
      </c>
      <c r="J9289" s="2" t="s">
        <v>73</v>
      </c>
      <c r="K9289" s="1">
        <f>Tabelle111[[#This Row],[Menge kg Nges]]/1000</f>
        <v>3.7124999999999999</v>
      </c>
      <c r="L9289" s="1">
        <f>Tabelle111[[#This Row],[Menge kg P2O5]]/1000</f>
        <v>1.6335</v>
      </c>
      <c r="M9289" s="1">
        <f>Tabelle111[[#This Row],[Menge t Nges]]/Tabelle111[[#This Row],[Anzahl Lieferscheine]]</f>
        <v>0.53035714285714286</v>
      </c>
      <c r="N9289" s="1">
        <f>Tabelle111[[#This Row],[Menge t P2O5]]/Tabelle111[[#This Row],[Anzahl Lieferscheine]]</f>
        <v>0.23335714285714285</v>
      </c>
    </row>
    <row r="9290" spans="1:14" x14ac:dyDescent="0.2">
      <c r="A9290" s="2" t="s">
        <v>41</v>
      </c>
      <c r="B9290" s="2" t="s">
        <v>42</v>
      </c>
      <c r="C9290" s="2" t="s">
        <v>6</v>
      </c>
      <c r="D9290" s="2" t="s">
        <v>7</v>
      </c>
      <c r="E9290" s="2" t="s">
        <v>9</v>
      </c>
      <c r="F9290" s="2" t="s">
        <v>61</v>
      </c>
      <c r="G9290" s="1">
        <v>1606.8000000000002</v>
      </c>
      <c r="H9290" s="1">
        <v>645.29999999999995</v>
      </c>
      <c r="I9290" s="4">
        <v>3</v>
      </c>
      <c r="J9290" s="2" t="s">
        <v>73</v>
      </c>
      <c r="K9290" s="1">
        <f>Tabelle111[[#This Row],[Menge kg Nges]]/1000</f>
        <v>1.6068000000000002</v>
      </c>
      <c r="L9290" s="1">
        <f>Tabelle111[[#This Row],[Menge kg P2O5]]/1000</f>
        <v>0.64529999999999998</v>
      </c>
      <c r="M9290" s="1">
        <f>Tabelle111[[#This Row],[Menge t Nges]]/Tabelle111[[#This Row],[Anzahl Lieferscheine]]</f>
        <v>0.53560000000000008</v>
      </c>
      <c r="N9290" s="1">
        <f>Tabelle111[[#This Row],[Menge t P2O5]]/Tabelle111[[#This Row],[Anzahl Lieferscheine]]</f>
        <v>0.21509999999999999</v>
      </c>
    </row>
    <row r="9291" spans="1:14" x14ac:dyDescent="0.2">
      <c r="A9291" s="2" t="s">
        <v>41</v>
      </c>
      <c r="B9291" s="2" t="s">
        <v>42</v>
      </c>
      <c r="C9291" s="2" t="s">
        <v>6</v>
      </c>
      <c r="D9291" s="2" t="s">
        <v>7</v>
      </c>
      <c r="E9291" s="2" t="s">
        <v>11</v>
      </c>
      <c r="F9291" s="2" t="s">
        <v>61</v>
      </c>
      <c r="G9291" s="1">
        <v>3101.09</v>
      </c>
      <c r="H9291" s="1">
        <v>1402.6200000000001</v>
      </c>
      <c r="I9291" s="4">
        <v>9</v>
      </c>
      <c r="J9291" s="2" t="s">
        <v>73</v>
      </c>
      <c r="K9291" s="1">
        <f>Tabelle111[[#This Row],[Menge kg Nges]]/1000</f>
        <v>3.1010900000000001</v>
      </c>
      <c r="L9291" s="1">
        <f>Tabelle111[[#This Row],[Menge kg P2O5]]/1000</f>
        <v>1.4026200000000002</v>
      </c>
      <c r="M9291" s="1">
        <f>Tabelle111[[#This Row],[Menge t Nges]]/Tabelle111[[#This Row],[Anzahl Lieferscheine]]</f>
        <v>0.34456555555555557</v>
      </c>
      <c r="N9291" s="1">
        <f>Tabelle111[[#This Row],[Menge t P2O5]]/Tabelle111[[#This Row],[Anzahl Lieferscheine]]</f>
        <v>0.15584666666666669</v>
      </c>
    </row>
    <row r="9292" spans="1:14" x14ac:dyDescent="0.2">
      <c r="A9292" s="2" t="s">
        <v>41</v>
      </c>
      <c r="B9292" s="2" t="s">
        <v>42</v>
      </c>
      <c r="C9292" s="2" t="s">
        <v>6</v>
      </c>
      <c r="D9292" s="2" t="s">
        <v>7</v>
      </c>
      <c r="E9292" s="2" t="s">
        <v>12</v>
      </c>
      <c r="F9292" s="2" t="s">
        <v>61</v>
      </c>
      <c r="G9292" s="1">
        <v>10602.269999999997</v>
      </c>
      <c r="H9292" s="1">
        <v>4962.1399999999994</v>
      </c>
      <c r="I9292" s="4">
        <v>40</v>
      </c>
      <c r="J9292" s="2" t="s">
        <v>73</v>
      </c>
      <c r="K9292" s="1">
        <f>Tabelle111[[#This Row],[Menge kg Nges]]/1000</f>
        <v>10.602269999999997</v>
      </c>
      <c r="L9292" s="1">
        <f>Tabelle111[[#This Row],[Menge kg P2O5]]/1000</f>
        <v>4.9621399999999998</v>
      </c>
      <c r="M9292" s="1">
        <f>Tabelle111[[#This Row],[Menge t Nges]]/Tabelle111[[#This Row],[Anzahl Lieferscheine]]</f>
        <v>0.26505674999999995</v>
      </c>
      <c r="N9292" s="1">
        <f>Tabelle111[[#This Row],[Menge t P2O5]]/Tabelle111[[#This Row],[Anzahl Lieferscheine]]</f>
        <v>0.1240535</v>
      </c>
    </row>
    <row r="9293" spans="1:14" x14ac:dyDescent="0.2">
      <c r="A9293" s="2" t="s">
        <v>41</v>
      </c>
      <c r="B9293" s="2" t="s">
        <v>42</v>
      </c>
      <c r="C9293" s="2" t="s">
        <v>6</v>
      </c>
      <c r="D9293" s="2" t="s">
        <v>7</v>
      </c>
      <c r="E9293" s="2" t="s">
        <v>13</v>
      </c>
      <c r="F9293" s="2" t="s">
        <v>61</v>
      </c>
      <c r="G9293" s="1">
        <v>1926</v>
      </c>
      <c r="H9293" s="1">
        <v>1252</v>
      </c>
      <c r="I9293" s="4">
        <v>8</v>
      </c>
      <c r="J9293" s="2" t="s">
        <v>73</v>
      </c>
      <c r="K9293" s="1">
        <f>Tabelle111[[#This Row],[Menge kg Nges]]/1000</f>
        <v>1.9259999999999999</v>
      </c>
      <c r="L9293" s="1">
        <f>Tabelle111[[#This Row],[Menge kg P2O5]]/1000</f>
        <v>1.252</v>
      </c>
      <c r="M9293" s="1">
        <f>Tabelle111[[#This Row],[Menge t Nges]]/Tabelle111[[#This Row],[Anzahl Lieferscheine]]</f>
        <v>0.24074999999999999</v>
      </c>
      <c r="N9293" s="1">
        <f>Tabelle111[[#This Row],[Menge t P2O5]]/Tabelle111[[#This Row],[Anzahl Lieferscheine]]</f>
        <v>0.1565</v>
      </c>
    </row>
    <row r="9294" spans="1:14" x14ac:dyDescent="0.2">
      <c r="A9294" s="2" t="s">
        <v>41</v>
      </c>
      <c r="B9294" s="2" t="s">
        <v>42</v>
      </c>
      <c r="C9294" s="2" t="s">
        <v>6</v>
      </c>
      <c r="D9294" s="2" t="s">
        <v>15</v>
      </c>
      <c r="E9294" s="2" t="s">
        <v>21</v>
      </c>
      <c r="F9294" s="2" t="s">
        <v>61</v>
      </c>
      <c r="G9294" s="1">
        <v>112.7</v>
      </c>
      <c r="H9294" s="1">
        <v>61.9</v>
      </c>
      <c r="I9294" s="4">
        <v>1</v>
      </c>
      <c r="J9294" s="2" t="s">
        <v>73</v>
      </c>
      <c r="K9294" s="1">
        <f>Tabelle111[[#This Row],[Menge kg Nges]]/1000</f>
        <v>0.11270000000000001</v>
      </c>
      <c r="L9294" s="1">
        <f>Tabelle111[[#This Row],[Menge kg P2O5]]/1000</f>
        <v>6.1899999999999997E-2</v>
      </c>
      <c r="M9294" s="1">
        <f>Tabelle111[[#This Row],[Menge t Nges]]/Tabelle111[[#This Row],[Anzahl Lieferscheine]]</f>
        <v>0.11270000000000001</v>
      </c>
      <c r="N9294" s="1">
        <f>Tabelle111[[#This Row],[Menge t P2O5]]/Tabelle111[[#This Row],[Anzahl Lieferscheine]]</f>
        <v>6.1899999999999997E-2</v>
      </c>
    </row>
    <row r="9295" spans="1:14" x14ac:dyDescent="0.2">
      <c r="A9295" s="2" t="s">
        <v>41</v>
      </c>
      <c r="B9295" s="2" t="s">
        <v>42</v>
      </c>
      <c r="C9295" s="2" t="s">
        <v>25</v>
      </c>
      <c r="D9295" s="2" t="s">
        <v>25</v>
      </c>
      <c r="E9295" s="2" t="s">
        <v>26</v>
      </c>
      <c r="F9295" s="2" t="s">
        <v>61</v>
      </c>
      <c r="G9295" s="1">
        <v>1582.7</v>
      </c>
      <c r="H9295" s="1">
        <v>7913.5</v>
      </c>
      <c r="I9295" s="4">
        <v>31</v>
      </c>
      <c r="J9295" s="2" t="s">
        <v>73</v>
      </c>
      <c r="K9295" s="1">
        <f>Tabelle111[[#This Row],[Menge kg Nges]]/1000</f>
        <v>1.5827</v>
      </c>
      <c r="L9295" s="1">
        <f>Tabelle111[[#This Row],[Menge kg P2O5]]/1000</f>
        <v>7.9135</v>
      </c>
      <c r="M9295" s="1">
        <f>Tabelle111[[#This Row],[Menge t Nges]]/Tabelle111[[#This Row],[Anzahl Lieferscheine]]</f>
        <v>5.1054838709677419E-2</v>
      </c>
      <c r="N9295" s="1">
        <f>Tabelle111[[#This Row],[Menge t P2O5]]/Tabelle111[[#This Row],[Anzahl Lieferscheine]]</f>
        <v>0.2552741935483871</v>
      </c>
    </row>
    <row r="9296" spans="1:14" x14ac:dyDescent="0.2">
      <c r="A9296" s="2" t="s">
        <v>42</v>
      </c>
      <c r="B9296" s="2" t="s">
        <v>5</v>
      </c>
      <c r="C9296" s="2" t="s">
        <v>6</v>
      </c>
      <c r="D9296" s="2" t="s">
        <v>7</v>
      </c>
      <c r="E9296" s="2" t="s">
        <v>12</v>
      </c>
      <c r="F9296" s="2" t="s">
        <v>61</v>
      </c>
      <c r="G9296" s="1">
        <v>643.5</v>
      </c>
      <c r="H9296" s="1">
        <v>282.75</v>
      </c>
      <c r="I9296" s="4">
        <v>3</v>
      </c>
      <c r="J9296" s="2" t="s">
        <v>73</v>
      </c>
      <c r="K9296" s="1">
        <f>Tabelle111[[#This Row],[Menge kg Nges]]/1000</f>
        <v>0.64349999999999996</v>
      </c>
      <c r="L9296" s="1">
        <f>Tabelle111[[#This Row],[Menge kg P2O5]]/1000</f>
        <v>0.28275</v>
      </c>
      <c r="M9296" s="1">
        <f>Tabelle111[[#This Row],[Menge t Nges]]/Tabelle111[[#This Row],[Anzahl Lieferscheine]]</f>
        <v>0.2145</v>
      </c>
      <c r="N9296" s="1">
        <f>Tabelle111[[#This Row],[Menge t P2O5]]/Tabelle111[[#This Row],[Anzahl Lieferscheine]]</f>
        <v>9.425E-2</v>
      </c>
    </row>
    <row r="9297" spans="1:14" x14ac:dyDescent="0.2">
      <c r="A9297" s="2" t="s">
        <v>42</v>
      </c>
      <c r="B9297" s="2" t="s">
        <v>29</v>
      </c>
      <c r="C9297" s="2" t="s">
        <v>25</v>
      </c>
      <c r="D9297" s="2" t="s">
        <v>25</v>
      </c>
      <c r="E9297" s="2" t="s">
        <v>26</v>
      </c>
      <c r="F9297" s="2" t="s">
        <v>61</v>
      </c>
      <c r="G9297" s="1">
        <v>4317.75</v>
      </c>
      <c r="H9297" s="1">
        <v>2379.75</v>
      </c>
      <c r="I9297" s="4">
        <v>19</v>
      </c>
      <c r="J9297" s="2" t="s">
        <v>73</v>
      </c>
      <c r="K9297" s="1">
        <f>Tabelle111[[#This Row],[Menge kg Nges]]/1000</f>
        <v>4.3177500000000002</v>
      </c>
      <c r="L9297" s="1">
        <f>Tabelle111[[#This Row],[Menge kg P2O5]]/1000</f>
        <v>2.37975</v>
      </c>
      <c r="M9297" s="1">
        <f>Tabelle111[[#This Row],[Menge t Nges]]/Tabelle111[[#This Row],[Anzahl Lieferscheine]]</f>
        <v>0.22725000000000001</v>
      </c>
      <c r="N9297" s="1">
        <f>Tabelle111[[#This Row],[Menge t P2O5]]/Tabelle111[[#This Row],[Anzahl Lieferscheine]]</f>
        <v>0.12525</v>
      </c>
    </row>
    <row r="9298" spans="1:14" x14ac:dyDescent="0.2">
      <c r="A9298" s="2" t="s">
        <v>42</v>
      </c>
      <c r="B9298" s="2" t="s">
        <v>32</v>
      </c>
      <c r="C9298" s="2" t="s">
        <v>6</v>
      </c>
      <c r="D9298" s="2" t="s">
        <v>7</v>
      </c>
      <c r="E9298" s="2" t="s">
        <v>8</v>
      </c>
      <c r="F9298" s="2" t="s">
        <v>61</v>
      </c>
      <c r="G9298" s="1">
        <v>145.6</v>
      </c>
      <c r="H9298" s="1">
        <v>71.2</v>
      </c>
      <c r="I9298" s="4">
        <v>1</v>
      </c>
      <c r="J9298" s="2" t="s">
        <v>73</v>
      </c>
      <c r="K9298" s="1">
        <f>Tabelle111[[#This Row],[Menge kg Nges]]/1000</f>
        <v>0.14560000000000001</v>
      </c>
      <c r="L9298" s="1">
        <f>Tabelle111[[#This Row],[Menge kg P2O5]]/1000</f>
        <v>7.1199999999999999E-2</v>
      </c>
      <c r="M9298" s="1">
        <f>Tabelle111[[#This Row],[Menge t Nges]]/Tabelle111[[#This Row],[Anzahl Lieferscheine]]</f>
        <v>0.14560000000000001</v>
      </c>
      <c r="N9298" s="1">
        <f>Tabelle111[[#This Row],[Menge t P2O5]]/Tabelle111[[#This Row],[Anzahl Lieferscheine]]</f>
        <v>7.1199999999999999E-2</v>
      </c>
    </row>
    <row r="9299" spans="1:14" x14ac:dyDescent="0.2">
      <c r="A9299" s="2" t="s">
        <v>42</v>
      </c>
      <c r="B9299" s="2" t="s">
        <v>32</v>
      </c>
      <c r="C9299" s="2" t="s">
        <v>6</v>
      </c>
      <c r="D9299" s="2" t="s">
        <v>7</v>
      </c>
      <c r="E9299" s="2" t="s">
        <v>11</v>
      </c>
      <c r="F9299" s="2" t="s">
        <v>61</v>
      </c>
      <c r="G9299" s="1">
        <v>831.6</v>
      </c>
      <c r="H9299" s="1">
        <v>336.96</v>
      </c>
      <c r="I9299" s="4">
        <v>1</v>
      </c>
      <c r="J9299" s="2" t="s">
        <v>73</v>
      </c>
      <c r="K9299" s="1">
        <f>Tabelle111[[#This Row],[Menge kg Nges]]/1000</f>
        <v>0.83160000000000001</v>
      </c>
      <c r="L9299" s="1">
        <f>Tabelle111[[#This Row],[Menge kg P2O5]]/1000</f>
        <v>0.33695999999999998</v>
      </c>
      <c r="M9299" s="1">
        <f>Tabelle111[[#This Row],[Menge t Nges]]/Tabelle111[[#This Row],[Anzahl Lieferscheine]]</f>
        <v>0.83160000000000001</v>
      </c>
      <c r="N9299" s="1">
        <f>Tabelle111[[#This Row],[Menge t P2O5]]/Tabelle111[[#This Row],[Anzahl Lieferscheine]]</f>
        <v>0.33695999999999998</v>
      </c>
    </row>
    <row r="9300" spans="1:14" x14ac:dyDescent="0.2">
      <c r="A9300" s="2" t="s">
        <v>42</v>
      </c>
      <c r="B9300" s="2" t="s">
        <v>32</v>
      </c>
      <c r="C9300" s="2" t="s">
        <v>6</v>
      </c>
      <c r="D9300" s="2" t="s">
        <v>7</v>
      </c>
      <c r="E9300" s="2" t="s">
        <v>12</v>
      </c>
      <c r="F9300" s="2" t="s">
        <v>61</v>
      </c>
      <c r="G9300" s="1">
        <v>1648.17</v>
      </c>
      <c r="H9300" s="1">
        <v>857.97</v>
      </c>
      <c r="I9300" s="4">
        <v>5</v>
      </c>
      <c r="J9300" s="2" t="s">
        <v>73</v>
      </c>
      <c r="K9300" s="1">
        <f>Tabelle111[[#This Row],[Menge kg Nges]]/1000</f>
        <v>1.6481700000000001</v>
      </c>
      <c r="L9300" s="1">
        <f>Tabelle111[[#This Row],[Menge kg P2O5]]/1000</f>
        <v>0.85797000000000001</v>
      </c>
      <c r="M9300" s="1">
        <f>Tabelle111[[#This Row],[Menge t Nges]]/Tabelle111[[#This Row],[Anzahl Lieferscheine]]</f>
        <v>0.32963400000000004</v>
      </c>
      <c r="N9300" s="1">
        <f>Tabelle111[[#This Row],[Menge t P2O5]]/Tabelle111[[#This Row],[Anzahl Lieferscheine]]</f>
        <v>0.171594</v>
      </c>
    </row>
    <row r="9301" spans="1:14" x14ac:dyDescent="0.2">
      <c r="A9301" s="2" t="s">
        <v>42</v>
      </c>
      <c r="B9301" s="2" t="s">
        <v>32</v>
      </c>
      <c r="C9301" s="2" t="s">
        <v>6</v>
      </c>
      <c r="D9301" s="2" t="s">
        <v>7</v>
      </c>
      <c r="E9301" s="2" t="s">
        <v>13</v>
      </c>
      <c r="F9301" s="2" t="s">
        <v>61</v>
      </c>
      <c r="G9301" s="1">
        <v>91.8</v>
      </c>
      <c r="H9301" s="1">
        <v>48.6</v>
      </c>
      <c r="I9301" s="4">
        <v>1</v>
      </c>
      <c r="J9301" s="2" t="s">
        <v>73</v>
      </c>
      <c r="K9301" s="1">
        <f>Tabelle111[[#This Row],[Menge kg Nges]]/1000</f>
        <v>9.1799999999999993E-2</v>
      </c>
      <c r="L9301" s="1">
        <f>Tabelle111[[#This Row],[Menge kg P2O5]]/1000</f>
        <v>4.8600000000000004E-2</v>
      </c>
      <c r="M9301" s="1">
        <f>Tabelle111[[#This Row],[Menge t Nges]]/Tabelle111[[#This Row],[Anzahl Lieferscheine]]</f>
        <v>9.1799999999999993E-2</v>
      </c>
      <c r="N9301" s="1">
        <f>Tabelle111[[#This Row],[Menge t P2O5]]/Tabelle111[[#This Row],[Anzahl Lieferscheine]]</f>
        <v>4.8600000000000004E-2</v>
      </c>
    </row>
    <row r="9302" spans="1:14" x14ac:dyDescent="0.2">
      <c r="A9302" s="2" t="s">
        <v>42</v>
      </c>
      <c r="B9302" s="2" t="s">
        <v>32</v>
      </c>
      <c r="C9302" s="2" t="s">
        <v>6</v>
      </c>
      <c r="D9302" s="2" t="s">
        <v>7</v>
      </c>
      <c r="E9302" s="2" t="s">
        <v>14</v>
      </c>
      <c r="F9302" s="2" t="s">
        <v>61</v>
      </c>
      <c r="G9302" s="1">
        <v>3132.9100000000003</v>
      </c>
      <c r="H9302" s="1">
        <v>1829.86</v>
      </c>
      <c r="I9302" s="4">
        <v>11</v>
      </c>
      <c r="J9302" s="2" t="s">
        <v>73</v>
      </c>
      <c r="K9302" s="1">
        <f>Tabelle111[[#This Row],[Menge kg Nges]]/1000</f>
        <v>3.1329100000000003</v>
      </c>
      <c r="L9302" s="1">
        <f>Tabelle111[[#This Row],[Menge kg P2O5]]/1000</f>
        <v>1.8298599999999998</v>
      </c>
      <c r="M9302" s="1">
        <f>Tabelle111[[#This Row],[Menge t Nges]]/Tabelle111[[#This Row],[Anzahl Lieferscheine]]</f>
        <v>0.28481000000000001</v>
      </c>
      <c r="N9302" s="1">
        <f>Tabelle111[[#This Row],[Menge t P2O5]]/Tabelle111[[#This Row],[Anzahl Lieferscheine]]</f>
        <v>0.16635090909090908</v>
      </c>
    </row>
    <row r="9303" spans="1:14" x14ac:dyDescent="0.2">
      <c r="A9303" s="2" t="s">
        <v>42</v>
      </c>
      <c r="B9303" s="2" t="s">
        <v>32</v>
      </c>
      <c r="C9303" s="2" t="s">
        <v>6</v>
      </c>
      <c r="D9303" s="2" t="s">
        <v>15</v>
      </c>
      <c r="E9303" s="2" t="s">
        <v>19</v>
      </c>
      <c r="F9303" s="2" t="s">
        <v>61</v>
      </c>
      <c r="G9303" s="1">
        <v>94.5</v>
      </c>
      <c r="H9303" s="1">
        <v>105</v>
      </c>
      <c r="I9303" s="4">
        <v>1</v>
      </c>
      <c r="J9303" s="2" t="s">
        <v>73</v>
      </c>
      <c r="K9303" s="1">
        <f>Tabelle111[[#This Row],[Menge kg Nges]]/1000</f>
        <v>9.4500000000000001E-2</v>
      </c>
      <c r="L9303" s="1">
        <f>Tabelle111[[#This Row],[Menge kg P2O5]]/1000</f>
        <v>0.105</v>
      </c>
      <c r="M9303" s="1">
        <f>Tabelle111[[#This Row],[Menge t Nges]]/Tabelle111[[#This Row],[Anzahl Lieferscheine]]</f>
        <v>9.4500000000000001E-2</v>
      </c>
      <c r="N9303" s="1">
        <f>Tabelle111[[#This Row],[Menge t P2O5]]/Tabelle111[[#This Row],[Anzahl Lieferscheine]]</f>
        <v>0.105</v>
      </c>
    </row>
    <row r="9304" spans="1:14" x14ac:dyDescent="0.2">
      <c r="A9304" s="2" t="s">
        <v>42</v>
      </c>
      <c r="B9304" s="2" t="s">
        <v>32</v>
      </c>
      <c r="C9304" s="2" t="s">
        <v>6</v>
      </c>
      <c r="D9304" s="2" t="s">
        <v>15</v>
      </c>
      <c r="E9304" s="2" t="s">
        <v>20</v>
      </c>
      <c r="F9304" s="2" t="s">
        <v>61</v>
      </c>
      <c r="G9304" s="1">
        <v>1232</v>
      </c>
      <c r="H9304" s="1">
        <v>700</v>
      </c>
      <c r="I9304" s="4">
        <v>12</v>
      </c>
      <c r="J9304" s="2" t="s">
        <v>73</v>
      </c>
      <c r="K9304" s="1">
        <f>Tabelle111[[#This Row],[Menge kg Nges]]/1000</f>
        <v>1.232</v>
      </c>
      <c r="L9304" s="1">
        <f>Tabelle111[[#This Row],[Menge kg P2O5]]/1000</f>
        <v>0.7</v>
      </c>
      <c r="M9304" s="1">
        <f>Tabelle111[[#This Row],[Menge t Nges]]/Tabelle111[[#This Row],[Anzahl Lieferscheine]]</f>
        <v>0.10266666666666667</v>
      </c>
      <c r="N9304" s="1">
        <f>Tabelle111[[#This Row],[Menge t P2O5]]/Tabelle111[[#This Row],[Anzahl Lieferscheine]]</f>
        <v>5.8333333333333327E-2</v>
      </c>
    </row>
    <row r="9305" spans="1:14" x14ac:dyDescent="0.2">
      <c r="A9305" s="2" t="s">
        <v>42</v>
      </c>
      <c r="B9305" s="2" t="s">
        <v>32</v>
      </c>
      <c r="C9305" s="2" t="s">
        <v>6</v>
      </c>
      <c r="D9305" s="2" t="s">
        <v>15</v>
      </c>
      <c r="E9305" s="2" t="s">
        <v>9</v>
      </c>
      <c r="F9305" s="2" t="s">
        <v>61</v>
      </c>
      <c r="G9305" s="1">
        <v>331.2</v>
      </c>
      <c r="H9305" s="1">
        <v>148.5</v>
      </c>
      <c r="I9305" s="4">
        <v>1</v>
      </c>
      <c r="J9305" s="2" t="s">
        <v>73</v>
      </c>
      <c r="K9305" s="1">
        <f>Tabelle111[[#This Row],[Menge kg Nges]]/1000</f>
        <v>0.33119999999999999</v>
      </c>
      <c r="L9305" s="1">
        <f>Tabelle111[[#This Row],[Menge kg P2O5]]/1000</f>
        <v>0.14849999999999999</v>
      </c>
      <c r="M9305" s="1">
        <f>Tabelle111[[#This Row],[Menge t Nges]]/Tabelle111[[#This Row],[Anzahl Lieferscheine]]</f>
        <v>0.33119999999999999</v>
      </c>
      <c r="N9305" s="1">
        <f>Tabelle111[[#This Row],[Menge t P2O5]]/Tabelle111[[#This Row],[Anzahl Lieferscheine]]</f>
        <v>0.14849999999999999</v>
      </c>
    </row>
    <row r="9306" spans="1:14" x14ac:dyDescent="0.2">
      <c r="A9306" s="2" t="s">
        <v>42</v>
      </c>
      <c r="B9306" s="2" t="s">
        <v>32</v>
      </c>
      <c r="C9306" s="2" t="s">
        <v>25</v>
      </c>
      <c r="D9306" s="2" t="s">
        <v>25</v>
      </c>
      <c r="E9306" s="2" t="s">
        <v>26</v>
      </c>
      <c r="F9306" s="2" t="s">
        <v>61</v>
      </c>
      <c r="G9306" s="1">
        <v>11273.249999999996</v>
      </c>
      <c r="H9306" s="1">
        <v>5182.3600000000024</v>
      </c>
      <c r="I9306" s="4">
        <v>69</v>
      </c>
      <c r="J9306" s="2" t="s">
        <v>73</v>
      </c>
      <c r="K9306" s="1">
        <f>Tabelle111[[#This Row],[Menge kg Nges]]/1000</f>
        <v>11.273249999999996</v>
      </c>
      <c r="L9306" s="1">
        <f>Tabelle111[[#This Row],[Menge kg P2O5]]/1000</f>
        <v>5.1823600000000027</v>
      </c>
      <c r="M9306" s="1">
        <f>Tabelle111[[#This Row],[Menge t Nges]]/Tabelle111[[#This Row],[Anzahl Lieferscheine]]</f>
        <v>0.16338043478260864</v>
      </c>
      <c r="N9306" s="1">
        <f>Tabelle111[[#This Row],[Menge t P2O5]]/Tabelle111[[#This Row],[Anzahl Lieferscheine]]</f>
        <v>7.510666666666671E-2</v>
      </c>
    </row>
    <row r="9307" spans="1:14" x14ac:dyDescent="0.2">
      <c r="A9307" s="2" t="s">
        <v>42</v>
      </c>
      <c r="B9307" s="2" t="s">
        <v>36</v>
      </c>
      <c r="C9307" s="2" t="s">
        <v>6</v>
      </c>
      <c r="D9307" s="2" t="s">
        <v>7</v>
      </c>
      <c r="E9307" s="2" t="s">
        <v>14</v>
      </c>
      <c r="F9307" s="2" t="s">
        <v>61</v>
      </c>
      <c r="G9307" s="1">
        <v>167.4</v>
      </c>
      <c r="H9307" s="1">
        <v>102.6</v>
      </c>
      <c r="I9307" s="4">
        <v>1</v>
      </c>
      <c r="J9307" s="2" t="s">
        <v>73</v>
      </c>
      <c r="K9307" s="1">
        <f>Tabelle111[[#This Row],[Menge kg Nges]]/1000</f>
        <v>0.16739999999999999</v>
      </c>
      <c r="L9307" s="1">
        <f>Tabelle111[[#This Row],[Menge kg P2O5]]/1000</f>
        <v>0.1026</v>
      </c>
      <c r="M9307" s="1">
        <f>Tabelle111[[#This Row],[Menge t Nges]]/Tabelle111[[#This Row],[Anzahl Lieferscheine]]</f>
        <v>0.16739999999999999</v>
      </c>
      <c r="N9307" s="1">
        <f>Tabelle111[[#This Row],[Menge t P2O5]]/Tabelle111[[#This Row],[Anzahl Lieferscheine]]</f>
        <v>0.1026</v>
      </c>
    </row>
    <row r="9308" spans="1:14" x14ac:dyDescent="0.2">
      <c r="A9308" s="2" t="s">
        <v>42</v>
      </c>
      <c r="B9308" s="2" t="s">
        <v>36</v>
      </c>
      <c r="C9308" s="2" t="s">
        <v>25</v>
      </c>
      <c r="D9308" s="2" t="s">
        <v>25</v>
      </c>
      <c r="E9308" s="2" t="s">
        <v>26</v>
      </c>
      <c r="F9308" s="2" t="s">
        <v>61</v>
      </c>
      <c r="G9308" s="1">
        <v>973.25</v>
      </c>
      <c r="H9308" s="1">
        <v>391</v>
      </c>
      <c r="I9308" s="4">
        <v>7</v>
      </c>
      <c r="J9308" s="2" t="s">
        <v>73</v>
      </c>
      <c r="K9308" s="1">
        <f>Tabelle111[[#This Row],[Menge kg Nges]]/1000</f>
        <v>0.97324999999999995</v>
      </c>
      <c r="L9308" s="1">
        <f>Tabelle111[[#This Row],[Menge kg P2O5]]/1000</f>
        <v>0.39100000000000001</v>
      </c>
      <c r="M9308" s="1">
        <f>Tabelle111[[#This Row],[Menge t Nges]]/Tabelle111[[#This Row],[Anzahl Lieferscheine]]</f>
        <v>0.13903571428571429</v>
      </c>
      <c r="N9308" s="1">
        <f>Tabelle111[[#This Row],[Menge t P2O5]]/Tabelle111[[#This Row],[Anzahl Lieferscheine]]</f>
        <v>5.5857142857142862E-2</v>
      </c>
    </row>
    <row r="9309" spans="1:14" x14ac:dyDescent="0.2">
      <c r="A9309" s="2" t="s">
        <v>42</v>
      </c>
      <c r="B9309" s="2" t="s">
        <v>27</v>
      </c>
      <c r="C9309" s="2" t="s">
        <v>25</v>
      </c>
      <c r="D9309" s="2" t="s">
        <v>25</v>
      </c>
      <c r="E9309" s="2" t="s">
        <v>26</v>
      </c>
      <c r="F9309" s="2" t="s">
        <v>61</v>
      </c>
      <c r="G9309" s="1">
        <v>4744.66</v>
      </c>
      <c r="H9309" s="1">
        <v>2492.7200000000003</v>
      </c>
      <c r="I9309" s="4">
        <v>27</v>
      </c>
      <c r="J9309" s="2" t="s">
        <v>73</v>
      </c>
      <c r="K9309" s="1">
        <f>Tabelle111[[#This Row],[Menge kg Nges]]/1000</f>
        <v>4.7446599999999997</v>
      </c>
      <c r="L9309" s="1">
        <f>Tabelle111[[#This Row],[Menge kg P2O5]]/1000</f>
        <v>2.4927200000000003</v>
      </c>
      <c r="M9309" s="1">
        <f>Tabelle111[[#This Row],[Menge t Nges]]/Tabelle111[[#This Row],[Anzahl Lieferscheine]]</f>
        <v>0.17572814814814813</v>
      </c>
      <c r="N9309" s="1">
        <f>Tabelle111[[#This Row],[Menge t P2O5]]/Tabelle111[[#This Row],[Anzahl Lieferscheine]]</f>
        <v>9.2322962962962968E-2</v>
      </c>
    </row>
    <row r="9310" spans="1:14" x14ac:dyDescent="0.2">
      <c r="A9310" s="2" t="s">
        <v>42</v>
      </c>
      <c r="B9310" s="2" t="s">
        <v>33</v>
      </c>
      <c r="C9310" s="2" t="s">
        <v>25</v>
      </c>
      <c r="D9310" s="2" t="s">
        <v>25</v>
      </c>
      <c r="E9310" s="2" t="s">
        <v>26</v>
      </c>
      <c r="F9310" s="2" t="s">
        <v>61</v>
      </c>
      <c r="G9310" s="1">
        <v>621.15</v>
      </c>
      <c r="H9310" s="1">
        <v>342.35</v>
      </c>
      <c r="I9310" s="4">
        <v>3</v>
      </c>
      <c r="J9310" s="2" t="s">
        <v>73</v>
      </c>
      <c r="K9310" s="1">
        <f>Tabelle111[[#This Row],[Menge kg Nges]]/1000</f>
        <v>0.62114999999999998</v>
      </c>
      <c r="L9310" s="1">
        <f>Tabelle111[[#This Row],[Menge kg P2O5]]/1000</f>
        <v>0.34235000000000004</v>
      </c>
      <c r="M9310" s="1">
        <f>Tabelle111[[#This Row],[Menge t Nges]]/Tabelle111[[#This Row],[Anzahl Lieferscheine]]</f>
        <v>0.20704999999999998</v>
      </c>
      <c r="N9310" s="1">
        <f>Tabelle111[[#This Row],[Menge t P2O5]]/Tabelle111[[#This Row],[Anzahl Lieferscheine]]</f>
        <v>0.11411666666666669</v>
      </c>
    </row>
    <row r="9311" spans="1:14" x14ac:dyDescent="0.2">
      <c r="A9311" s="2" t="s">
        <v>42</v>
      </c>
      <c r="B9311" s="2" t="s">
        <v>47</v>
      </c>
      <c r="C9311" s="2" t="s">
        <v>6</v>
      </c>
      <c r="D9311" s="2" t="s">
        <v>7</v>
      </c>
      <c r="E9311" s="2" t="s">
        <v>8</v>
      </c>
      <c r="F9311" s="2" t="s">
        <v>61</v>
      </c>
      <c r="G9311" s="1">
        <v>7377.1499999999969</v>
      </c>
      <c r="H9311" s="1">
        <v>2614.4700000000007</v>
      </c>
      <c r="I9311" s="4">
        <v>45</v>
      </c>
      <c r="J9311" s="2" t="s">
        <v>73</v>
      </c>
      <c r="K9311" s="1">
        <f>Tabelle111[[#This Row],[Menge kg Nges]]/1000</f>
        <v>7.3771499999999968</v>
      </c>
      <c r="L9311" s="1">
        <f>Tabelle111[[#This Row],[Menge kg P2O5]]/1000</f>
        <v>2.6144700000000007</v>
      </c>
      <c r="M9311" s="1">
        <f>Tabelle111[[#This Row],[Menge t Nges]]/Tabelle111[[#This Row],[Anzahl Lieferscheine]]</f>
        <v>0.16393666666666659</v>
      </c>
      <c r="N9311" s="1">
        <f>Tabelle111[[#This Row],[Menge t P2O5]]/Tabelle111[[#This Row],[Anzahl Lieferscheine]]</f>
        <v>5.809933333333335E-2</v>
      </c>
    </row>
    <row r="9312" spans="1:14" x14ac:dyDescent="0.2">
      <c r="A9312" s="2" t="s">
        <v>42</v>
      </c>
      <c r="B9312" s="2" t="s">
        <v>47</v>
      </c>
      <c r="C9312" s="2" t="s">
        <v>6</v>
      </c>
      <c r="D9312" s="2" t="s">
        <v>7</v>
      </c>
      <c r="E9312" s="2" t="s">
        <v>9</v>
      </c>
      <c r="F9312" s="2" t="s">
        <v>61</v>
      </c>
      <c r="G9312" s="1">
        <v>193.05</v>
      </c>
      <c r="H9312" s="1">
        <v>83.97</v>
      </c>
      <c r="I9312" s="4">
        <v>2</v>
      </c>
      <c r="J9312" s="2" t="s">
        <v>73</v>
      </c>
      <c r="K9312" s="1">
        <f>Tabelle111[[#This Row],[Menge kg Nges]]/1000</f>
        <v>0.19305</v>
      </c>
      <c r="L9312" s="1">
        <f>Tabelle111[[#This Row],[Menge kg P2O5]]/1000</f>
        <v>8.3970000000000003E-2</v>
      </c>
      <c r="M9312" s="1">
        <f>Tabelle111[[#This Row],[Menge t Nges]]/Tabelle111[[#This Row],[Anzahl Lieferscheine]]</f>
        <v>9.6525E-2</v>
      </c>
      <c r="N9312" s="1">
        <f>Tabelle111[[#This Row],[Menge t P2O5]]/Tabelle111[[#This Row],[Anzahl Lieferscheine]]</f>
        <v>4.1985000000000001E-2</v>
      </c>
    </row>
    <row r="9313" spans="1:14" x14ac:dyDescent="0.2">
      <c r="A9313" s="2" t="s">
        <v>42</v>
      </c>
      <c r="B9313" s="2" t="s">
        <v>47</v>
      </c>
      <c r="C9313" s="2" t="s">
        <v>6</v>
      </c>
      <c r="D9313" s="2" t="s">
        <v>7</v>
      </c>
      <c r="E9313" s="2" t="s">
        <v>14</v>
      </c>
      <c r="F9313" s="2" t="s">
        <v>61</v>
      </c>
      <c r="G9313" s="1">
        <v>1765.6999999999998</v>
      </c>
      <c r="H9313" s="1">
        <v>726.5</v>
      </c>
      <c r="I9313" s="4">
        <v>14</v>
      </c>
      <c r="J9313" s="2" t="s">
        <v>73</v>
      </c>
      <c r="K9313" s="1">
        <f>Tabelle111[[#This Row],[Menge kg Nges]]/1000</f>
        <v>1.7656999999999998</v>
      </c>
      <c r="L9313" s="1">
        <f>Tabelle111[[#This Row],[Menge kg P2O5]]/1000</f>
        <v>0.72650000000000003</v>
      </c>
      <c r="M9313" s="1">
        <f>Tabelle111[[#This Row],[Menge t Nges]]/Tabelle111[[#This Row],[Anzahl Lieferscheine]]</f>
        <v>0.12612142857142855</v>
      </c>
      <c r="N9313" s="1">
        <f>Tabelle111[[#This Row],[Menge t P2O5]]/Tabelle111[[#This Row],[Anzahl Lieferscheine]]</f>
        <v>5.1892857142857143E-2</v>
      </c>
    </row>
    <row r="9314" spans="1:14" x14ac:dyDescent="0.2">
      <c r="A9314" s="2" t="s">
        <v>42</v>
      </c>
      <c r="B9314" s="2" t="s">
        <v>47</v>
      </c>
      <c r="C9314" s="2" t="s">
        <v>6</v>
      </c>
      <c r="D9314" s="2" t="s">
        <v>15</v>
      </c>
      <c r="E9314" s="2" t="s">
        <v>8</v>
      </c>
      <c r="F9314" s="2" t="s">
        <v>61</v>
      </c>
      <c r="G9314" s="1">
        <v>1763.79</v>
      </c>
      <c r="H9314" s="1">
        <v>1030.53</v>
      </c>
      <c r="I9314" s="4">
        <v>5</v>
      </c>
      <c r="J9314" s="2" t="s">
        <v>73</v>
      </c>
      <c r="K9314" s="1">
        <f>Tabelle111[[#This Row],[Menge kg Nges]]/1000</f>
        <v>1.76379</v>
      </c>
      <c r="L9314" s="1">
        <f>Tabelle111[[#This Row],[Menge kg P2O5]]/1000</f>
        <v>1.0305299999999999</v>
      </c>
      <c r="M9314" s="1">
        <f>Tabelle111[[#This Row],[Menge t Nges]]/Tabelle111[[#This Row],[Anzahl Lieferscheine]]</f>
        <v>0.35275800000000002</v>
      </c>
      <c r="N9314" s="1">
        <f>Tabelle111[[#This Row],[Menge t P2O5]]/Tabelle111[[#This Row],[Anzahl Lieferscheine]]</f>
        <v>0.20610599999999998</v>
      </c>
    </row>
    <row r="9315" spans="1:14" x14ac:dyDescent="0.2">
      <c r="A9315" s="2" t="s">
        <v>42</v>
      </c>
      <c r="B9315" s="2" t="s">
        <v>47</v>
      </c>
      <c r="C9315" s="2" t="s">
        <v>25</v>
      </c>
      <c r="D9315" s="2" t="s">
        <v>25</v>
      </c>
      <c r="E9315" s="2" t="s">
        <v>26</v>
      </c>
      <c r="F9315" s="2" t="s">
        <v>61</v>
      </c>
      <c r="G9315" s="1">
        <v>6721.3200000000006</v>
      </c>
      <c r="H9315" s="1">
        <v>2256.3500000000008</v>
      </c>
      <c r="I9315" s="4">
        <v>60</v>
      </c>
      <c r="J9315" s="2" t="s">
        <v>73</v>
      </c>
      <c r="K9315" s="1">
        <f>Tabelle111[[#This Row],[Menge kg Nges]]/1000</f>
        <v>6.7213200000000004</v>
      </c>
      <c r="L9315" s="1">
        <f>Tabelle111[[#This Row],[Menge kg P2O5]]/1000</f>
        <v>2.2563500000000007</v>
      </c>
      <c r="M9315" s="1">
        <f>Tabelle111[[#This Row],[Menge t Nges]]/Tabelle111[[#This Row],[Anzahl Lieferscheine]]</f>
        <v>0.11202200000000001</v>
      </c>
      <c r="N9315" s="1">
        <f>Tabelle111[[#This Row],[Menge t P2O5]]/Tabelle111[[#This Row],[Anzahl Lieferscheine]]</f>
        <v>3.7605833333333345E-2</v>
      </c>
    </row>
    <row r="9316" spans="1:14" x14ac:dyDescent="0.2">
      <c r="A9316" s="2" t="s">
        <v>42</v>
      </c>
      <c r="B9316" s="2" t="s">
        <v>46</v>
      </c>
      <c r="C9316" s="2" t="s">
        <v>25</v>
      </c>
      <c r="D9316" s="2" t="s">
        <v>25</v>
      </c>
      <c r="E9316" s="2" t="s">
        <v>26</v>
      </c>
      <c r="F9316" s="2" t="s">
        <v>61</v>
      </c>
      <c r="G9316" s="1">
        <v>1212.0000000000002</v>
      </c>
      <c r="H9316" s="1">
        <v>668</v>
      </c>
      <c r="I9316" s="4">
        <v>7</v>
      </c>
      <c r="J9316" s="2" t="s">
        <v>73</v>
      </c>
      <c r="K9316" s="1">
        <f>Tabelle111[[#This Row],[Menge kg Nges]]/1000</f>
        <v>1.2120000000000002</v>
      </c>
      <c r="L9316" s="1">
        <f>Tabelle111[[#This Row],[Menge kg P2O5]]/1000</f>
        <v>0.66800000000000004</v>
      </c>
      <c r="M9316" s="1">
        <f>Tabelle111[[#This Row],[Menge t Nges]]/Tabelle111[[#This Row],[Anzahl Lieferscheine]]</f>
        <v>0.17314285714285718</v>
      </c>
      <c r="N9316" s="1">
        <f>Tabelle111[[#This Row],[Menge t P2O5]]/Tabelle111[[#This Row],[Anzahl Lieferscheine]]</f>
        <v>9.5428571428571432E-2</v>
      </c>
    </row>
    <row r="9317" spans="1:14" x14ac:dyDescent="0.2">
      <c r="A9317" s="2" t="s">
        <v>42</v>
      </c>
      <c r="B9317" s="2" t="s">
        <v>34</v>
      </c>
      <c r="C9317" s="2" t="s">
        <v>25</v>
      </c>
      <c r="D9317" s="2" t="s">
        <v>25</v>
      </c>
      <c r="E9317" s="2" t="s">
        <v>26</v>
      </c>
      <c r="F9317" s="2" t="s">
        <v>61</v>
      </c>
      <c r="G9317" s="1">
        <v>4620.75</v>
      </c>
      <c r="H9317" s="1">
        <v>2546.75</v>
      </c>
      <c r="I9317" s="4">
        <v>18</v>
      </c>
      <c r="J9317" s="2" t="s">
        <v>73</v>
      </c>
      <c r="K9317" s="1">
        <f>Tabelle111[[#This Row],[Menge kg Nges]]/1000</f>
        <v>4.6207500000000001</v>
      </c>
      <c r="L9317" s="1">
        <f>Tabelle111[[#This Row],[Menge kg P2O5]]/1000</f>
        <v>2.5467499999999998</v>
      </c>
      <c r="M9317" s="1">
        <f>Tabelle111[[#This Row],[Menge t Nges]]/Tabelle111[[#This Row],[Anzahl Lieferscheine]]</f>
        <v>0.25670833333333332</v>
      </c>
      <c r="N9317" s="1">
        <f>Tabelle111[[#This Row],[Menge t P2O5]]/Tabelle111[[#This Row],[Anzahl Lieferscheine]]</f>
        <v>0.14148611111111109</v>
      </c>
    </row>
    <row r="9318" spans="1:14" x14ac:dyDescent="0.2">
      <c r="A9318" s="2" t="s">
        <v>42</v>
      </c>
      <c r="B9318" s="2" t="s">
        <v>37</v>
      </c>
      <c r="C9318" s="2" t="s">
        <v>6</v>
      </c>
      <c r="D9318" s="2" t="s">
        <v>7</v>
      </c>
      <c r="E9318" s="2" t="s">
        <v>8</v>
      </c>
      <c r="F9318" s="2" t="s">
        <v>61</v>
      </c>
      <c r="G9318" s="1">
        <v>1245.8699999999999</v>
      </c>
      <c r="H9318" s="1">
        <v>526.47</v>
      </c>
      <c r="I9318" s="4">
        <v>4</v>
      </c>
      <c r="J9318" s="2" t="s">
        <v>73</v>
      </c>
      <c r="K9318" s="1">
        <f>Tabelle111[[#This Row],[Menge kg Nges]]/1000</f>
        <v>1.2458699999999998</v>
      </c>
      <c r="L9318" s="1">
        <f>Tabelle111[[#This Row],[Menge kg P2O5]]/1000</f>
        <v>0.52646999999999999</v>
      </c>
      <c r="M9318" s="1">
        <f>Tabelle111[[#This Row],[Menge t Nges]]/Tabelle111[[#This Row],[Anzahl Lieferscheine]]</f>
        <v>0.31146749999999995</v>
      </c>
      <c r="N9318" s="1">
        <f>Tabelle111[[#This Row],[Menge t P2O5]]/Tabelle111[[#This Row],[Anzahl Lieferscheine]]</f>
        <v>0.1316175</v>
      </c>
    </row>
    <row r="9319" spans="1:14" x14ac:dyDescent="0.2">
      <c r="A9319" s="2" t="s">
        <v>42</v>
      </c>
      <c r="B9319" s="2" t="s">
        <v>37</v>
      </c>
      <c r="C9319" s="2" t="s">
        <v>6</v>
      </c>
      <c r="D9319" s="2" t="s">
        <v>7</v>
      </c>
      <c r="E9319" s="2" t="s">
        <v>9</v>
      </c>
      <c r="F9319" s="2" t="s">
        <v>61</v>
      </c>
      <c r="G9319" s="1">
        <v>681.2</v>
      </c>
      <c r="H9319" s="1">
        <v>296.60000000000002</v>
      </c>
      <c r="I9319" s="4">
        <v>4</v>
      </c>
      <c r="J9319" s="2" t="s">
        <v>73</v>
      </c>
      <c r="K9319" s="1">
        <f>Tabelle111[[#This Row],[Menge kg Nges]]/1000</f>
        <v>0.68120000000000003</v>
      </c>
      <c r="L9319" s="1">
        <f>Tabelle111[[#This Row],[Menge kg P2O5]]/1000</f>
        <v>0.29660000000000003</v>
      </c>
      <c r="M9319" s="1">
        <f>Tabelle111[[#This Row],[Menge t Nges]]/Tabelle111[[#This Row],[Anzahl Lieferscheine]]</f>
        <v>0.17030000000000001</v>
      </c>
      <c r="N9319" s="1">
        <f>Tabelle111[[#This Row],[Menge t P2O5]]/Tabelle111[[#This Row],[Anzahl Lieferscheine]]</f>
        <v>7.4150000000000008E-2</v>
      </c>
    </row>
    <row r="9320" spans="1:14" x14ac:dyDescent="0.2">
      <c r="A9320" s="2" t="s">
        <v>42</v>
      </c>
      <c r="B9320" s="2" t="s">
        <v>37</v>
      </c>
      <c r="C9320" s="2" t="s">
        <v>6</v>
      </c>
      <c r="D9320" s="2" t="s">
        <v>7</v>
      </c>
      <c r="E9320" s="2" t="s">
        <v>12</v>
      </c>
      <c r="F9320" s="2" t="s">
        <v>61</v>
      </c>
      <c r="G9320" s="1">
        <v>1311.2</v>
      </c>
      <c r="H9320" s="1">
        <v>638.70000000000005</v>
      </c>
      <c r="I9320" s="4">
        <v>7</v>
      </c>
      <c r="J9320" s="2" t="s">
        <v>73</v>
      </c>
      <c r="K9320" s="1">
        <f>Tabelle111[[#This Row],[Menge kg Nges]]/1000</f>
        <v>1.3112000000000001</v>
      </c>
      <c r="L9320" s="1">
        <f>Tabelle111[[#This Row],[Menge kg P2O5]]/1000</f>
        <v>0.63870000000000005</v>
      </c>
      <c r="M9320" s="1">
        <f>Tabelle111[[#This Row],[Menge t Nges]]/Tabelle111[[#This Row],[Anzahl Lieferscheine]]</f>
        <v>0.18731428571428574</v>
      </c>
      <c r="N9320" s="1">
        <f>Tabelle111[[#This Row],[Menge t P2O5]]/Tabelle111[[#This Row],[Anzahl Lieferscheine]]</f>
        <v>9.1242857142857153E-2</v>
      </c>
    </row>
    <row r="9321" spans="1:14" x14ac:dyDescent="0.2">
      <c r="A9321" s="2" t="s">
        <v>42</v>
      </c>
      <c r="B9321" s="2" t="s">
        <v>37</v>
      </c>
      <c r="C9321" s="2" t="s">
        <v>6</v>
      </c>
      <c r="D9321" s="2" t="s">
        <v>7</v>
      </c>
      <c r="E9321" s="2" t="s">
        <v>14</v>
      </c>
      <c r="F9321" s="2" t="s">
        <v>61</v>
      </c>
      <c r="G9321" s="1">
        <v>1723.22</v>
      </c>
      <c r="H9321" s="1">
        <v>890.18</v>
      </c>
      <c r="I9321" s="4">
        <v>11</v>
      </c>
      <c r="J9321" s="2" t="s">
        <v>73</v>
      </c>
      <c r="K9321" s="1">
        <f>Tabelle111[[#This Row],[Menge kg Nges]]/1000</f>
        <v>1.72322</v>
      </c>
      <c r="L9321" s="1">
        <f>Tabelle111[[#This Row],[Menge kg P2O5]]/1000</f>
        <v>0.89017999999999997</v>
      </c>
      <c r="M9321" s="1">
        <f>Tabelle111[[#This Row],[Menge t Nges]]/Tabelle111[[#This Row],[Anzahl Lieferscheine]]</f>
        <v>0.15665636363636362</v>
      </c>
      <c r="N9321" s="1">
        <f>Tabelle111[[#This Row],[Menge t P2O5]]/Tabelle111[[#This Row],[Anzahl Lieferscheine]]</f>
        <v>8.0925454545454537E-2</v>
      </c>
    </row>
    <row r="9322" spans="1:14" x14ac:dyDescent="0.2">
      <c r="A9322" s="2" t="s">
        <v>42</v>
      </c>
      <c r="B9322" s="2" t="s">
        <v>37</v>
      </c>
      <c r="C9322" s="2" t="s">
        <v>6</v>
      </c>
      <c r="D9322" s="2" t="s">
        <v>15</v>
      </c>
      <c r="E9322" s="2" t="s">
        <v>8</v>
      </c>
      <c r="F9322" s="2" t="s">
        <v>61</v>
      </c>
      <c r="G9322" s="1">
        <v>356</v>
      </c>
      <c r="H9322" s="1">
        <v>208</v>
      </c>
      <c r="I9322" s="4">
        <v>1</v>
      </c>
      <c r="J9322" s="2" t="s">
        <v>73</v>
      </c>
      <c r="K9322" s="1">
        <f>Tabelle111[[#This Row],[Menge kg Nges]]/1000</f>
        <v>0.35599999999999998</v>
      </c>
      <c r="L9322" s="1">
        <f>Tabelle111[[#This Row],[Menge kg P2O5]]/1000</f>
        <v>0.20799999999999999</v>
      </c>
      <c r="M9322" s="1">
        <f>Tabelle111[[#This Row],[Menge t Nges]]/Tabelle111[[#This Row],[Anzahl Lieferscheine]]</f>
        <v>0.35599999999999998</v>
      </c>
      <c r="N9322" s="1">
        <f>Tabelle111[[#This Row],[Menge t P2O5]]/Tabelle111[[#This Row],[Anzahl Lieferscheine]]</f>
        <v>0.20799999999999999</v>
      </c>
    </row>
    <row r="9323" spans="1:14" x14ac:dyDescent="0.2">
      <c r="A9323" s="2" t="s">
        <v>42</v>
      </c>
      <c r="B9323" s="2" t="s">
        <v>37</v>
      </c>
      <c r="C9323" s="2" t="s">
        <v>25</v>
      </c>
      <c r="D9323" s="2" t="s">
        <v>25</v>
      </c>
      <c r="E9323" s="2" t="s">
        <v>26</v>
      </c>
      <c r="F9323" s="2" t="s">
        <v>61</v>
      </c>
      <c r="G9323" s="1">
        <v>3965.5699999999997</v>
      </c>
      <c r="H9323" s="1">
        <v>1278.23</v>
      </c>
      <c r="I9323" s="4">
        <v>15</v>
      </c>
      <c r="J9323" s="2" t="s">
        <v>73</v>
      </c>
      <c r="K9323" s="1">
        <f>Tabelle111[[#This Row],[Menge kg Nges]]/1000</f>
        <v>3.9655699999999996</v>
      </c>
      <c r="L9323" s="1">
        <f>Tabelle111[[#This Row],[Menge kg P2O5]]/1000</f>
        <v>1.27823</v>
      </c>
      <c r="M9323" s="1">
        <f>Tabelle111[[#This Row],[Menge t Nges]]/Tabelle111[[#This Row],[Anzahl Lieferscheine]]</f>
        <v>0.26437133333333329</v>
      </c>
      <c r="N9323" s="1">
        <f>Tabelle111[[#This Row],[Menge t P2O5]]/Tabelle111[[#This Row],[Anzahl Lieferscheine]]</f>
        <v>8.5215333333333337E-2</v>
      </c>
    </row>
    <row r="9324" spans="1:14" x14ac:dyDescent="0.2">
      <c r="A9324" s="2" t="s">
        <v>42</v>
      </c>
      <c r="B9324" s="2" t="s">
        <v>38</v>
      </c>
      <c r="C9324" s="2" t="s">
        <v>6</v>
      </c>
      <c r="D9324" s="2" t="s">
        <v>7</v>
      </c>
      <c r="E9324" s="2" t="s">
        <v>8</v>
      </c>
      <c r="F9324" s="2" t="s">
        <v>61</v>
      </c>
      <c r="G9324" s="1">
        <v>2445.3999999999996</v>
      </c>
      <c r="H9324" s="1">
        <v>884.6</v>
      </c>
      <c r="I9324" s="4">
        <v>4</v>
      </c>
      <c r="J9324" s="2" t="s">
        <v>73</v>
      </c>
      <c r="K9324" s="1">
        <f>Tabelle111[[#This Row],[Menge kg Nges]]/1000</f>
        <v>2.4453999999999998</v>
      </c>
      <c r="L9324" s="1">
        <f>Tabelle111[[#This Row],[Menge kg P2O5]]/1000</f>
        <v>0.88460000000000005</v>
      </c>
      <c r="M9324" s="1">
        <f>Tabelle111[[#This Row],[Menge t Nges]]/Tabelle111[[#This Row],[Anzahl Lieferscheine]]</f>
        <v>0.61134999999999995</v>
      </c>
      <c r="N9324" s="1">
        <f>Tabelle111[[#This Row],[Menge t P2O5]]/Tabelle111[[#This Row],[Anzahl Lieferscheine]]</f>
        <v>0.22115000000000001</v>
      </c>
    </row>
    <row r="9325" spans="1:14" x14ac:dyDescent="0.2">
      <c r="A9325" s="2" t="s">
        <v>42</v>
      </c>
      <c r="B9325" s="2" t="s">
        <v>38</v>
      </c>
      <c r="C9325" s="2" t="s">
        <v>6</v>
      </c>
      <c r="D9325" s="2" t="s">
        <v>7</v>
      </c>
      <c r="E9325" s="2" t="s">
        <v>14</v>
      </c>
      <c r="F9325" s="2" t="s">
        <v>61</v>
      </c>
      <c r="G9325" s="1">
        <v>2143.5300000000002</v>
      </c>
      <c r="H9325" s="1">
        <v>1087.02</v>
      </c>
      <c r="I9325" s="4">
        <v>10</v>
      </c>
      <c r="J9325" s="2" t="s">
        <v>73</v>
      </c>
      <c r="K9325" s="1">
        <f>Tabelle111[[#This Row],[Menge kg Nges]]/1000</f>
        <v>2.1435300000000002</v>
      </c>
      <c r="L9325" s="1">
        <f>Tabelle111[[#This Row],[Menge kg P2O5]]/1000</f>
        <v>1.0870199999999999</v>
      </c>
      <c r="M9325" s="1">
        <f>Tabelle111[[#This Row],[Menge t Nges]]/Tabelle111[[#This Row],[Anzahl Lieferscheine]]</f>
        <v>0.21435300000000002</v>
      </c>
      <c r="N9325" s="1">
        <f>Tabelle111[[#This Row],[Menge t P2O5]]/Tabelle111[[#This Row],[Anzahl Lieferscheine]]</f>
        <v>0.10870199999999999</v>
      </c>
    </row>
    <row r="9326" spans="1:14" x14ac:dyDescent="0.2">
      <c r="A9326" s="2" t="s">
        <v>42</v>
      </c>
      <c r="B9326" s="2" t="s">
        <v>38</v>
      </c>
      <c r="C9326" s="2" t="s">
        <v>6</v>
      </c>
      <c r="D9326" s="2" t="s">
        <v>15</v>
      </c>
      <c r="E9326" s="2" t="s">
        <v>8</v>
      </c>
      <c r="F9326" s="2" t="s">
        <v>61</v>
      </c>
      <c r="G9326" s="1">
        <v>3085.45</v>
      </c>
      <c r="H9326" s="1">
        <v>1802.73</v>
      </c>
      <c r="I9326" s="4">
        <v>5</v>
      </c>
      <c r="J9326" s="2" t="s">
        <v>73</v>
      </c>
      <c r="K9326" s="1">
        <f>Tabelle111[[#This Row],[Menge kg Nges]]/1000</f>
        <v>3.0854499999999998</v>
      </c>
      <c r="L9326" s="1">
        <f>Tabelle111[[#This Row],[Menge kg P2O5]]/1000</f>
        <v>1.8027299999999999</v>
      </c>
      <c r="M9326" s="1">
        <f>Tabelle111[[#This Row],[Menge t Nges]]/Tabelle111[[#This Row],[Anzahl Lieferscheine]]</f>
        <v>0.61708999999999992</v>
      </c>
      <c r="N9326" s="1">
        <f>Tabelle111[[#This Row],[Menge t P2O5]]/Tabelle111[[#This Row],[Anzahl Lieferscheine]]</f>
        <v>0.36054599999999998</v>
      </c>
    </row>
    <row r="9327" spans="1:14" x14ac:dyDescent="0.2">
      <c r="A9327" s="2" t="s">
        <v>42</v>
      </c>
      <c r="B9327" s="2" t="s">
        <v>38</v>
      </c>
      <c r="C9327" s="2" t="s">
        <v>6</v>
      </c>
      <c r="D9327" s="2" t="s">
        <v>15</v>
      </c>
      <c r="E9327" s="2" t="s">
        <v>21</v>
      </c>
      <c r="F9327" s="2" t="s">
        <v>61</v>
      </c>
      <c r="G9327" s="1">
        <v>361.52</v>
      </c>
      <c r="H9327" s="1">
        <v>161.6</v>
      </c>
      <c r="I9327" s="4">
        <v>1</v>
      </c>
      <c r="J9327" s="2" t="s">
        <v>73</v>
      </c>
      <c r="K9327" s="1">
        <f>Tabelle111[[#This Row],[Menge kg Nges]]/1000</f>
        <v>0.36152000000000001</v>
      </c>
      <c r="L9327" s="1">
        <f>Tabelle111[[#This Row],[Menge kg P2O5]]/1000</f>
        <v>0.16159999999999999</v>
      </c>
      <c r="M9327" s="1">
        <f>Tabelle111[[#This Row],[Menge t Nges]]/Tabelle111[[#This Row],[Anzahl Lieferscheine]]</f>
        <v>0.36152000000000001</v>
      </c>
      <c r="N9327" s="1">
        <f>Tabelle111[[#This Row],[Menge t P2O5]]/Tabelle111[[#This Row],[Anzahl Lieferscheine]]</f>
        <v>0.16159999999999999</v>
      </c>
    </row>
    <row r="9328" spans="1:14" x14ac:dyDescent="0.2">
      <c r="A9328" s="2" t="s">
        <v>42</v>
      </c>
      <c r="B9328" s="2" t="s">
        <v>38</v>
      </c>
      <c r="C9328" s="2" t="s">
        <v>25</v>
      </c>
      <c r="D9328" s="2" t="s">
        <v>25</v>
      </c>
      <c r="E9328" s="2" t="s">
        <v>26</v>
      </c>
      <c r="F9328" s="2" t="s">
        <v>61</v>
      </c>
      <c r="G9328" s="1">
        <v>11821.460000000001</v>
      </c>
      <c r="H9328" s="1">
        <v>4782.38</v>
      </c>
      <c r="I9328" s="4">
        <v>30</v>
      </c>
      <c r="J9328" s="2" t="s">
        <v>73</v>
      </c>
      <c r="K9328" s="1">
        <f>Tabelle111[[#This Row],[Menge kg Nges]]/1000</f>
        <v>11.82146</v>
      </c>
      <c r="L9328" s="1">
        <f>Tabelle111[[#This Row],[Menge kg P2O5]]/1000</f>
        <v>4.7823799999999999</v>
      </c>
      <c r="M9328" s="1">
        <f>Tabelle111[[#This Row],[Menge t Nges]]/Tabelle111[[#This Row],[Anzahl Lieferscheine]]</f>
        <v>0.39404866666666666</v>
      </c>
      <c r="N9328" s="1">
        <f>Tabelle111[[#This Row],[Menge t P2O5]]/Tabelle111[[#This Row],[Anzahl Lieferscheine]]</f>
        <v>0.15941266666666667</v>
      </c>
    </row>
    <row r="9329" spans="1:14" x14ac:dyDescent="0.2">
      <c r="A9329" s="2" t="s">
        <v>42</v>
      </c>
      <c r="B9329" s="2" t="s">
        <v>39</v>
      </c>
      <c r="C9329" s="2" t="s">
        <v>6</v>
      </c>
      <c r="D9329" s="2" t="s">
        <v>7</v>
      </c>
      <c r="E9329" s="2" t="s">
        <v>9</v>
      </c>
      <c r="F9329" s="2" t="s">
        <v>61</v>
      </c>
      <c r="G9329" s="1">
        <v>516.75</v>
      </c>
      <c r="H9329" s="1">
        <v>224.8</v>
      </c>
      <c r="I9329" s="4">
        <v>4</v>
      </c>
      <c r="J9329" s="2" t="s">
        <v>73</v>
      </c>
      <c r="K9329" s="1">
        <f>Tabelle111[[#This Row],[Menge kg Nges]]/1000</f>
        <v>0.51675000000000004</v>
      </c>
      <c r="L9329" s="1">
        <f>Tabelle111[[#This Row],[Menge kg P2O5]]/1000</f>
        <v>0.2248</v>
      </c>
      <c r="M9329" s="1">
        <f>Tabelle111[[#This Row],[Menge t Nges]]/Tabelle111[[#This Row],[Anzahl Lieferscheine]]</f>
        <v>0.12918750000000001</v>
      </c>
      <c r="N9329" s="1">
        <f>Tabelle111[[#This Row],[Menge t P2O5]]/Tabelle111[[#This Row],[Anzahl Lieferscheine]]</f>
        <v>5.62E-2</v>
      </c>
    </row>
    <row r="9330" spans="1:14" x14ac:dyDescent="0.2">
      <c r="A9330" s="2" t="s">
        <v>42</v>
      </c>
      <c r="B9330" s="2" t="s">
        <v>39</v>
      </c>
      <c r="C9330" s="2" t="s">
        <v>6</v>
      </c>
      <c r="D9330" s="2" t="s">
        <v>7</v>
      </c>
      <c r="E9330" s="2" t="s">
        <v>12</v>
      </c>
      <c r="F9330" s="2" t="s">
        <v>61</v>
      </c>
      <c r="G9330" s="1">
        <v>650</v>
      </c>
      <c r="H9330" s="1">
        <v>320</v>
      </c>
      <c r="I9330" s="4">
        <v>2</v>
      </c>
      <c r="J9330" s="2" t="s">
        <v>73</v>
      </c>
      <c r="K9330" s="1">
        <f>Tabelle111[[#This Row],[Menge kg Nges]]/1000</f>
        <v>0.65</v>
      </c>
      <c r="L9330" s="1">
        <f>Tabelle111[[#This Row],[Menge kg P2O5]]/1000</f>
        <v>0.32</v>
      </c>
      <c r="M9330" s="1">
        <f>Tabelle111[[#This Row],[Menge t Nges]]/Tabelle111[[#This Row],[Anzahl Lieferscheine]]</f>
        <v>0.32500000000000001</v>
      </c>
      <c r="N9330" s="1">
        <f>Tabelle111[[#This Row],[Menge t P2O5]]/Tabelle111[[#This Row],[Anzahl Lieferscheine]]</f>
        <v>0.16</v>
      </c>
    </row>
    <row r="9331" spans="1:14" x14ac:dyDescent="0.2">
      <c r="A9331" s="2" t="s">
        <v>42</v>
      </c>
      <c r="B9331" s="2" t="s">
        <v>39</v>
      </c>
      <c r="C9331" s="2" t="s">
        <v>6</v>
      </c>
      <c r="D9331" s="2" t="s">
        <v>7</v>
      </c>
      <c r="E9331" s="2" t="s">
        <v>14</v>
      </c>
      <c r="F9331" s="2" t="s">
        <v>61</v>
      </c>
      <c r="G9331" s="1">
        <v>487.06</v>
      </c>
      <c r="H9331" s="1">
        <v>237.14</v>
      </c>
      <c r="I9331" s="4">
        <v>2</v>
      </c>
      <c r="J9331" s="2" t="s">
        <v>73</v>
      </c>
      <c r="K9331" s="1">
        <f>Tabelle111[[#This Row],[Menge kg Nges]]/1000</f>
        <v>0.48705999999999999</v>
      </c>
      <c r="L9331" s="1">
        <f>Tabelle111[[#This Row],[Menge kg P2O5]]/1000</f>
        <v>0.23713999999999999</v>
      </c>
      <c r="M9331" s="1">
        <f>Tabelle111[[#This Row],[Menge t Nges]]/Tabelle111[[#This Row],[Anzahl Lieferscheine]]</f>
        <v>0.24353</v>
      </c>
      <c r="N9331" s="1">
        <f>Tabelle111[[#This Row],[Menge t P2O5]]/Tabelle111[[#This Row],[Anzahl Lieferscheine]]</f>
        <v>0.11856999999999999</v>
      </c>
    </row>
    <row r="9332" spans="1:14" x14ac:dyDescent="0.2">
      <c r="A9332" s="2" t="s">
        <v>42</v>
      </c>
      <c r="B9332" s="2" t="s">
        <v>39</v>
      </c>
      <c r="C9332" s="2" t="s">
        <v>6</v>
      </c>
      <c r="D9332" s="2" t="s">
        <v>15</v>
      </c>
      <c r="E9332" s="2" t="s">
        <v>8</v>
      </c>
      <c r="F9332" s="2" t="s">
        <v>61</v>
      </c>
      <c r="G9332" s="1">
        <v>178</v>
      </c>
      <c r="H9332" s="1">
        <v>104</v>
      </c>
      <c r="I9332" s="4">
        <v>1</v>
      </c>
      <c r="J9332" s="2" t="s">
        <v>73</v>
      </c>
      <c r="K9332" s="1">
        <f>Tabelle111[[#This Row],[Menge kg Nges]]/1000</f>
        <v>0.17799999999999999</v>
      </c>
      <c r="L9332" s="1">
        <f>Tabelle111[[#This Row],[Menge kg P2O5]]/1000</f>
        <v>0.104</v>
      </c>
      <c r="M9332" s="1">
        <f>Tabelle111[[#This Row],[Menge t Nges]]/Tabelle111[[#This Row],[Anzahl Lieferscheine]]</f>
        <v>0.17799999999999999</v>
      </c>
      <c r="N9332" s="1">
        <f>Tabelle111[[#This Row],[Menge t P2O5]]/Tabelle111[[#This Row],[Anzahl Lieferscheine]]</f>
        <v>0.104</v>
      </c>
    </row>
    <row r="9333" spans="1:14" x14ac:dyDescent="0.2">
      <c r="A9333" s="2" t="s">
        <v>42</v>
      </c>
      <c r="B9333" s="2" t="s">
        <v>39</v>
      </c>
      <c r="C9333" s="2" t="s">
        <v>6</v>
      </c>
      <c r="D9333" s="2" t="s">
        <v>15</v>
      </c>
      <c r="E9333" s="2" t="s">
        <v>13</v>
      </c>
      <c r="F9333" s="2" t="s">
        <v>61</v>
      </c>
      <c r="G9333" s="1">
        <v>462.7</v>
      </c>
      <c r="H9333" s="1">
        <v>323.39999999999998</v>
      </c>
      <c r="I9333" s="4">
        <v>1</v>
      </c>
      <c r="J9333" s="2" t="s">
        <v>73</v>
      </c>
      <c r="K9333" s="1">
        <f>Tabelle111[[#This Row],[Menge kg Nges]]/1000</f>
        <v>0.4627</v>
      </c>
      <c r="L9333" s="1">
        <f>Tabelle111[[#This Row],[Menge kg P2O5]]/1000</f>
        <v>0.32339999999999997</v>
      </c>
      <c r="M9333" s="1">
        <f>Tabelle111[[#This Row],[Menge t Nges]]/Tabelle111[[#This Row],[Anzahl Lieferscheine]]</f>
        <v>0.4627</v>
      </c>
      <c r="N9333" s="1">
        <f>Tabelle111[[#This Row],[Menge t P2O5]]/Tabelle111[[#This Row],[Anzahl Lieferscheine]]</f>
        <v>0.32339999999999997</v>
      </c>
    </row>
    <row r="9334" spans="1:14" x14ac:dyDescent="0.2">
      <c r="A9334" s="2" t="s">
        <v>42</v>
      </c>
      <c r="B9334" s="2" t="s">
        <v>39</v>
      </c>
      <c r="C9334" s="2" t="s">
        <v>25</v>
      </c>
      <c r="D9334" s="2" t="s">
        <v>25</v>
      </c>
      <c r="E9334" s="2" t="s">
        <v>26</v>
      </c>
      <c r="F9334" s="2" t="s">
        <v>61</v>
      </c>
      <c r="G9334" s="1">
        <v>1844.1</v>
      </c>
      <c r="H9334" s="1">
        <v>1098.0999999999999</v>
      </c>
      <c r="I9334" s="4">
        <v>10</v>
      </c>
      <c r="J9334" s="2" t="s">
        <v>73</v>
      </c>
      <c r="K9334" s="1">
        <f>Tabelle111[[#This Row],[Menge kg Nges]]/1000</f>
        <v>1.8440999999999999</v>
      </c>
      <c r="L9334" s="1">
        <f>Tabelle111[[#This Row],[Menge kg P2O5]]/1000</f>
        <v>1.0980999999999999</v>
      </c>
      <c r="M9334" s="1">
        <f>Tabelle111[[#This Row],[Menge t Nges]]/Tabelle111[[#This Row],[Anzahl Lieferscheine]]</f>
        <v>0.18440999999999999</v>
      </c>
      <c r="N9334" s="1">
        <f>Tabelle111[[#This Row],[Menge t P2O5]]/Tabelle111[[#This Row],[Anzahl Lieferscheine]]</f>
        <v>0.10980999999999999</v>
      </c>
    </row>
    <row r="9335" spans="1:14" x14ac:dyDescent="0.2">
      <c r="A9335" s="2" t="s">
        <v>42</v>
      </c>
      <c r="B9335" s="2" t="s">
        <v>40</v>
      </c>
      <c r="C9335" s="2" t="s">
        <v>6</v>
      </c>
      <c r="D9335" s="2" t="s">
        <v>7</v>
      </c>
      <c r="E9335" s="2" t="s">
        <v>8</v>
      </c>
      <c r="F9335" s="2" t="s">
        <v>61</v>
      </c>
      <c r="G9335" s="1">
        <v>3227.1</v>
      </c>
      <c r="H9335" s="1">
        <v>1001.5200000000001</v>
      </c>
      <c r="I9335" s="4">
        <v>9</v>
      </c>
      <c r="J9335" s="2" t="s">
        <v>73</v>
      </c>
      <c r="K9335" s="1">
        <f>Tabelle111[[#This Row],[Menge kg Nges]]/1000</f>
        <v>3.2271000000000001</v>
      </c>
      <c r="L9335" s="1">
        <f>Tabelle111[[#This Row],[Menge kg P2O5]]/1000</f>
        <v>1.0015200000000002</v>
      </c>
      <c r="M9335" s="1">
        <f>Tabelle111[[#This Row],[Menge t Nges]]/Tabelle111[[#This Row],[Anzahl Lieferscheine]]</f>
        <v>0.3585666666666667</v>
      </c>
      <c r="N9335" s="1">
        <f>Tabelle111[[#This Row],[Menge t P2O5]]/Tabelle111[[#This Row],[Anzahl Lieferscheine]]</f>
        <v>0.11128000000000002</v>
      </c>
    </row>
    <row r="9336" spans="1:14" x14ac:dyDescent="0.2">
      <c r="A9336" s="2" t="s">
        <v>42</v>
      </c>
      <c r="B9336" s="2" t="s">
        <v>40</v>
      </c>
      <c r="C9336" s="2" t="s">
        <v>6</v>
      </c>
      <c r="D9336" s="2" t="s">
        <v>7</v>
      </c>
      <c r="E9336" s="2" t="s">
        <v>9</v>
      </c>
      <c r="F9336" s="2" t="s">
        <v>61</v>
      </c>
      <c r="G9336" s="1">
        <v>1176.1599999999999</v>
      </c>
      <c r="H9336" s="1">
        <v>512.35</v>
      </c>
      <c r="I9336" s="4">
        <v>4</v>
      </c>
      <c r="J9336" s="2" t="s">
        <v>73</v>
      </c>
      <c r="K9336" s="1">
        <f>Tabelle111[[#This Row],[Menge kg Nges]]/1000</f>
        <v>1.1761599999999999</v>
      </c>
      <c r="L9336" s="1">
        <f>Tabelle111[[#This Row],[Menge kg P2O5]]/1000</f>
        <v>0.51234999999999997</v>
      </c>
      <c r="M9336" s="1">
        <f>Tabelle111[[#This Row],[Menge t Nges]]/Tabelle111[[#This Row],[Anzahl Lieferscheine]]</f>
        <v>0.29403999999999997</v>
      </c>
      <c r="N9336" s="1">
        <f>Tabelle111[[#This Row],[Menge t P2O5]]/Tabelle111[[#This Row],[Anzahl Lieferscheine]]</f>
        <v>0.12808749999999999</v>
      </c>
    </row>
    <row r="9337" spans="1:14" x14ac:dyDescent="0.2">
      <c r="A9337" s="2" t="s">
        <v>42</v>
      </c>
      <c r="B9337" s="2" t="s">
        <v>40</v>
      </c>
      <c r="C9337" s="2" t="s">
        <v>6</v>
      </c>
      <c r="D9337" s="2" t="s">
        <v>7</v>
      </c>
      <c r="E9337" s="2" t="s">
        <v>11</v>
      </c>
      <c r="F9337" s="2" t="s">
        <v>61</v>
      </c>
      <c r="G9337" s="1">
        <v>594</v>
      </c>
      <c r="H9337" s="1">
        <v>234</v>
      </c>
      <c r="I9337" s="4">
        <v>1</v>
      </c>
      <c r="J9337" s="2" t="s">
        <v>73</v>
      </c>
      <c r="K9337" s="1">
        <f>Tabelle111[[#This Row],[Menge kg Nges]]/1000</f>
        <v>0.59399999999999997</v>
      </c>
      <c r="L9337" s="1">
        <f>Tabelle111[[#This Row],[Menge kg P2O5]]/1000</f>
        <v>0.23400000000000001</v>
      </c>
      <c r="M9337" s="1">
        <f>Tabelle111[[#This Row],[Menge t Nges]]/Tabelle111[[#This Row],[Anzahl Lieferscheine]]</f>
        <v>0.59399999999999997</v>
      </c>
      <c r="N9337" s="1">
        <f>Tabelle111[[#This Row],[Menge t P2O5]]/Tabelle111[[#This Row],[Anzahl Lieferscheine]]</f>
        <v>0.23400000000000001</v>
      </c>
    </row>
    <row r="9338" spans="1:14" x14ac:dyDescent="0.2">
      <c r="A9338" s="2" t="s">
        <v>42</v>
      </c>
      <c r="B9338" s="2" t="s">
        <v>40</v>
      </c>
      <c r="C9338" s="2" t="s">
        <v>6</v>
      </c>
      <c r="D9338" s="2" t="s">
        <v>7</v>
      </c>
      <c r="E9338" s="2" t="s">
        <v>12</v>
      </c>
      <c r="F9338" s="2" t="s">
        <v>61</v>
      </c>
      <c r="G9338" s="1">
        <v>2147.08</v>
      </c>
      <c r="H9338" s="1">
        <v>1005.5899999999999</v>
      </c>
      <c r="I9338" s="4">
        <v>10</v>
      </c>
      <c r="J9338" s="2" t="s">
        <v>73</v>
      </c>
      <c r="K9338" s="1">
        <f>Tabelle111[[#This Row],[Menge kg Nges]]/1000</f>
        <v>2.1470799999999999</v>
      </c>
      <c r="L9338" s="1">
        <f>Tabelle111[[#This Row],[Menge kg P2O5]]/1000</f>
        <v>1.00559</v>
      </c>
      <c r="M9338" s="1">
        <f>Tabelle111[[#This Row],[Menge t Nges]]/Tabelle111[[#This Row],[Anzahl Lieferscheine]]</f>
        <v>0.21470799999999998</v>
      </c>
      <c r="N9338" s="1">
        <f>Tabelle111[[#This Row],[Menge t P2O5]]/Tabelle111[[#This Row],[Anzahl Lieferscheine]]</f>
        <v>0.100559</v>
      </c>
    </row>
    <row r="9339" spans="1:14" x14ac:dyDescent="0.2">
      <c r="A9339" s="2" t="s">
        <v>42</v>
      </c>
      <c r="B9339" s="2" t="s">
        <v>40</v>
      </c>
      <c r="C9339" s="2" t="s">
        <v>6</v>
      </c>
      <c r="D9339" s="2" t="s">
        <v>7</v>
      </c>
      <c r="E9339" s="2" t="s">
        <v>14</v>
      </c>
      <c r="F9339" s="2" t="s">
        <v>61</v>
      </c>
      <c r="G9339" s="1">
        <v>12820.949999999997</v>
      </c>
      <c r="H9339" s="1">
        <v>6141.6100000000006</v>
      </c>
      <c r="I9339" s="4">
        <v>32</v>
      </c>
      <c r="J9339" s="2" t="s">
        <v>73</v>
      </c>
      <c r="K9339" s="1">
        <f>Tabelle111[[#This Row],[Menge kg Nges]]/1000</f>
        <v>12.820949999999996</v>
      </c>
      <c r="L9339" s="1">
        <f>Tabelle111[[#This Row],[Menge kg P2O5]]/1000</f>
        <v>6.1416100000000009</v>
      </c>
      <c r="M9339" s="1">
        <f>Tabelle111[[#This Row],[Menge t Nges]]/Tabelle111[[#This Row],[Anzahl Lieferscheine]]</f>
        <v>0.40065468749999988</v>
      </c>
      <c r="N9339" s="1">
        <f>Tabelle111[[#This Row],[Menge t P2O5]]/Tabelle111[[#This Row],[Anzahl Lieferscheine]]</f>
        <v>0.19192531250000003</v>
      </c>
    </row>
    <row r="9340" spans="1:14" x14ac:dyDescent="0.2">
      <c r="A9340" s="2" t="s">
        <v>42</v>
      </c>
      <c r="B9340" s="2" t="s">
        <v>40</v>
      </c>
      <c r="C9340" s="2" t="s">
        <v>6</v>
      </c>
      <c r="D9340" s="2" t="s">
        <v>15</v>
      </c>
      <c r="E9340" s="2" t="s">
        <v>8</v>
      </c>
      <c r="F9340" s="2" t="s">
        <v>61</v>
      </c>
      <c r="G9340" s="1">
        <v>801</v>
      </c>
      <c r="H9340" s="1">
        <v>468</v>
      </c>
      <c r="I9340" s="4">
        <v>1</v>
      </c>
      <c r="J9340" s="2" t="s">
        <v>73</v>
      </c>
      <c r="K9340" s="1">
        <f>Tabelle111[[#This Row],[Menge kg Nges]]/1000</f>
        <v>0.80100000000000005</v>
      </c>
      <c r="L9340" s="1">
        <f>Tabelle111[[#This Row],[Menge kg P2O5]]/1000</f>
        <v>0.46800000000000003</v>
      </c>
      <c r="M9340" s="1">
        <f>Tabelle111[[#This Row],[Menge t Nges]]/Tabelle111[[#This Row],[Anzahl Lieferscheine]]</f>
        <v>0.80100000000000005</v>
      </c>
      <c r="N9340" s="1">
        <f>Tabelle111[[#This Row],[Menge t P2O5]]/Tabelle111[[#This Row],[Anzahl Lieferscheine]]</f>
        <v>0.46800000000000003</v>
      </c>
    </row>
    <row r="9341" spans="1:14" x14ac:dyDescent="0.2">
      <c r="A9341" s="2" t="s">
        <v>42</v>
      </c>
      <c r="B9341" s="2" t="s">
        <v>40</v>
      </c>
      <c r="C9341" s="2" t="s">
        <v>6</v>
      </c>
      <c r="D9341" s="2" t="s">
        <v>15</v>
      </c>
      <c r="E9341" s="2" t="s">
        <v>17</v>
      </c>
      <c r="F9341" s="2" t="s">
        <v>61</v>
      </c>
      <c r="G9341" s="1">
        <v>1500</v>
      </c>
      <c r="H9341" s="1">
        <v>750</v>
      </c>
      <c r="I9341" s="4">
        <v>1</v>
      </c>
      <c r="J9341" s="2" t="s">
        <v>73</v>
      </c>
      <c r="K9341" s="1">
        <f>Tabelle111[[#This Row],[Menge kg Nges]]/1000</f>
        <v>1.5</v>
      </c>
      <c r="L9341" s="1">
        <f>Tabelle111[[#This Row],[Menge kg P2O5]]/1000</f>
        <v>0.75</v>
      </c>
      <c r="M9341" s="1">
        <f>Tabelle111[[#This Row],[Menge t Nges]]/Tabelle111[[#This Row],[Anzahl Lieferscheine]]</f>
        <v>1.5</v>
      </c>
      <c r="N9341" s="1">
        <f>Tabelle111[[#This Row],[Menge t P2O5]]/Tabelle111[[#This Row],[Anzahl Lieferscheine]]</f>
        <v>0.75</v>
      </c>
    </row>
    <row r="9342" spans="1:14" x14ac:dyDescent="0.2">
      <c r="A9342" s="2" t="s">
        <v>42</v>
      </c>
      <c r="B9342" s="2" t="s">
        <v>40</v>
      </c>
      <c r="C9342" s="2" t="s">
        <v>6</v>
      </c>
      <c r="D9342" s="2" t="s">
        <v>15</v>
      </c>
      <c r="E9342" s="2" t="s">
        <v>20</v>
      </c>
      <c r="F9342" s="2" t="s">
        <v>61</v>
      </c>
      <c r="G9342" s="1">
        <v>717.92</v>
      </c>
      <c r="H9342" s="1">
        <v>517</v>
      </c>
      <c r="I9342" s="4">
        <v>6</v>
      </c>
      <c r="J9342" s="2" t="s">
        <v>73</v>
      </c>
      <c r="K9342" s="1">
        <f>Tabelle111[[#This Row],[Menge kg Nges]]/1000</f>
        <v>0.71792</v>
      </c>
      <c r="L9342" s="1">
        <f>Tabelle111[[#This Row],[Menge kg P2O5]]/1000</f>
        <v>0.51700000000000002</v>
      </c>
      <c r="M9342" s="1">
        <f>Tabelle111[[#This Row],[Menge t Nges]]/Tabelle111[[#This Row],[Anzahl Lieferscheine]]</f>
        <v>0.11965333333333333</v>
      </c>
      <c r="N9342" s="1">
        <f>Tabelle111[[#This Row],[Menge t P2O5]]/Tabelle111[[#This Row],[Anzahl Lieferscheine]]</f>
        <v>8.6166666666666669E-2</v>
      </c>
    </row>
    <row r="9343" spans="1:14" x14ac:dyDescent="0.2">
      <c r="A9343" s="2" t="s">
        <v>42</v>
      </c>
      <c r="B9343" s="2" t="s">
        <v>40</v>
      </c>
      <c r="C9343" s="2" t="s">
        <v>6</v>
      </c>
      <c r="D9343" s="2" t="s">
        <v>15</v>
      </c>
      <c r="E9343" s="2" t="s">
        <v>21</v>
      </c>
      <c r="F9343" s="2" t="s">
        <v>61</v>
      </c>
      <c r="G9343" s="1">
        <v>672</v>
      </c>
      <c r="H9343" s="1">
        <v>302.39999999999998</v>
      </c>
      <c r="I9343" s="4">
        <v>2</v>
      </c>
      <c r="J9343" s="2" t="s">
        <v>73</v>
      </c>
      <c r="K9343" s="1">
        <f>Tabelle111[[#This Row],[Menge kg Nges]]/1000</f>
        <v>0.67200000000000004</v>
      </c>
      <c r="L9343" s="1">
        <f>Tabelle111[[#This Row],[Menge kg P2O5]]/1000</f>
        <v>0.3024</v>
      </c>
      <c r="M9343" s="1">
        <f>Tabelle111[[#This Row],[Menge t Nges]]/Tabelle111[[#This Row],[Anzahl Lieferscheine]]</f>
        <v>0.33600000000000002</v>
      </c>
      <c r="N9343" s="1">
        <f>Tabelle111[[#This Row],[Menge t P2O5]]/Tabelle111[[#This Row],[Anzahl Lieferscheine]]</f>
        <v>0.1512</v>
      </c>
    </row>
    <row r="9344" spans="1:14" x14ac:dyDescent="0.2">
      <c r="A9344" s="2" t="s">
        <v>42</v>
      </c>
      <c r="B9344" s="2" t="s">
        <v>40</v>
      </c>
      <c r="C9344" s="2" t="s">
        <v>6</v>
      </c>
      <c r="D9344" s="2" t="s">
        <v>15</v>
      </c>
      <c r="E9344" s="2" t="s">
        <v>9</v>
      </c>
      <c r="F9344" s="2" t="s">
        <v>61</v>
      </c>
      <c r="G9344" s="1">
        <v>709.8</v>
      </c>
      <c r="H9344" s="1">
        <v>472.5</v>
      </c>
      <c r="I9344" s="4">
        <v>4</v>
      </c>
      <c r="J9344" s="2" t="s">
        <v>73</v>
      </c>
      <c r="K9344" s="1">
        <f>Tabelle111[[#This Row],[Menge kg Nges]]/1000</f>
        <v>0.70979999999999999</v>
      </c>
      <c r="L9344" s="1">
        <f>Tabelle111[[#This Row],[Menge kg P2O5]]/1000</f>
        <v>0.47249999999999998</v>
      </c>
      <c r="M9344" s="1">
        <f>Tabelle111[[#This Row],[Menge t Nges]]/Tabelle111[[#This Row],[Anzahl Lieferscheine]]</f>
        <v>0.17745</v>
      </c>
      <c r="N9344" s="1">
        <f>Tabelle111[[#This Row],[Menge t P2O5]]/Tabelle111[[#This Row],[Anzahl Lieferscheine]]</f>
        <v>0.11812499999999999</v>
      </c>
    </row>
    <row r="9345" spans="1:14" x14ac:dyDescent="0.2">
      <c r="A9345" s="2" t="s">
        <v>42</v>
      </c>
      <c r="B9345" s="2" t="s">
        <v>40</v>
      </c>
      <c r="C9345" s="2" t="s">
        <v>25</v>
      </c>
      <c r="D9345" s="2" t="s">
        <v>25</v>
      </c>
      <c r="E9345" s="2" t="s">
        <v>26</v>
      </c>
      <c r="F9345" s="2" t="s">
        <v>61</v>
      </c>
      <c r="G9345" s="1">
        <v>21583.39</v>
      </c>
      <c r="H9345" s="1">
        <v>8405.82</v>
      </c>
      <c r="I9345" s="4">
        <v>58</v>
      </c>
      <c r="J9345" s="2" t="s">
        <v>73</v>
      </c>
      <c r="K9345" s="1">
        <f>Tabelle111[[#This Row],[Menge kg Nges]]/1000</f>
        <v>21.583389999999998</v>
      </c>
      <c r="L9345" s="1">
        <f>Tabelle111[[#This Row],[Menge kg P2O5]]/1000</f>
        <v>8.4058200000000003</v>
      </c>
      <c r="M9345" s="1">
        <f>Tabelle111[[#This Row],[Menge t Nges]]/Tabelle111[[#This Row],[Anzahl Lieferscheine]]</f>
        <v>0.37212741379310343</v>
      </c>
      <c r="N9345" s="1">
        <f>Tabelle111[[#This Row],[Menge t P2O5]]/Tabelle111[[#This Row],[Anzahl Lieferscheine]]</f>
        <v>0.14492793103448276</v>
      </c>
    </row>
    <row r="9346" spans="1:14" x14ac:dyDescent="0.2">
      <c r="A9346" s="2" t="s">
        <v>42</v>
      </c>
      <c r="B9346" s="2" t="s">
        <v>40</v>
      </c>
      <c r="C9346" s="2" t="s">
        <v>63</v>
      </c>
      <c r="D9346" s="2" t="s">
        <v>63</v>
      </c>
      <c r="E9346" s="2" t="s">
        <v>63</v>
      </c>
      <c r="F9346" s="2" t="s">
        <v>61</v>
      </c>
      <c r="G9346" s="1">
        <v>189</v>
      </c>
      <c r="H9346" s="1">
        <v>153</v>
      </c>
      <c r="I9346" s="4">
        <v>1</v>
      </c>
      <c r="J9346" s="2" t="s">
        <v>73</v>
      </c>
      <c r="K9346" s="1">
        <f>Tabelle111[[#This Row],[Menge kg Nges]]/1000</f>
        <v>0.189</v>
      </c>
      <c r="L9346" s="1">
        <f>Tabelle111[[#This Row],[Menge kg P2O5]]/1000</f>
        <v>0.153</v>
      </c>
      <c r="M9346" s="1">
        <f>Tabelle111[[#This Row],[Menge t Nges]]/Tabelle111[[#This Row],[Anzahl Lieferscheine]]</f>
        <v>0.189</v>
      </c>
      <c r="N9346" s="1">
        <f>Tabelle111[[#This Row],[Menge t P2O5]]/Tabelle111[[#This Row],[Anzahl Lieferscheine]]</f>
        <v>0.153</v>
      </c>
    </row>
    <row r="9347" spans="1:14" x14ac:dyDescent="0.2">
      <c r="A9347" s="2" t="s">
        <v>42</v>
      </c>
      <c r="B9347" s="2" t="s">
        <v>41</v>
      </c>
      <c r="C9347" s="2" t="s">
        <v>6</v>
      </c>
      <c r="D9347" s="2" t="s">
        <v>7</v>
      </c>
      <c r="E9347" s="2" t="s">
        <v>11</v>
      </c>
      <c r="F9347" s="2" t="s">
        <v>61</v>
      </c>
      <c r="G9347" s="1">
        <v>204</v>
      </c>
      <c r="H9347" s="1">
        <v>90.4</v>
      </c>
      <c r="I9347" s="4">
        <v>1</v>
      </c>
      <c r="J9347" s="2" t="s">
        <v>73</v>
      </c>
      <c r="K9347" s="1">
        <f>Tabelle111[[#This Row],[Menge kg Nges]]/1000</f>
        <v>0.20399999999999999</v>
      </c>
      <c r="L9347" s="1">
        <f>Tabelle111[[#This Row],[Menge kg P2O5]]/1000</f>
        <v>9.0400000000000008E-2</v>
      </c>
      <c r="M9347" s="1">
        <f>Tabelle111[[#This Row],[Menge t Nges]]/Tabelle111[[#This Row],[Anzahl Lieferscheine]]</f>
        <v>0.20399999999999999</v>
      </c>
      <c r="N9347" s="1">
        <f>Tabelle111[[#This Row],[Menge t P2O5]]/Tabelle111[[#This Row],[Anzahl Lieferscheine]]</f>
        <v>9.0400000000000008E-2</v>
      </c>
    </row>
    <row r="9348" spans="1:14" x14ac:dyDescent="0.2">
      <c r="A9348" s="2" t="s">
        <v>42</v>
      </c>
      <c r="B9348" s="2" t="s">
        <v>41</v>
      </c>
      <c r="C9348" s="2" t="s">
        <v>6</v>
      </c>
      <c r="D9348" s="2" t="s">
        <v>7</v>
      </c>
      <c r="E9348" s="2" t="s">
        <v>12</v>
      </c>
      <c r="F9348" s="2" t="s">
        <v>61</v>
      </c>
      <c r="G9348" s="1">
        <v>487.5</v>
      </c>
      <c r="H9348" s="1">
        <v>240</v>
      </c>
      <c r="I9348" s="4">
        <v>2</v>
      </c>
      <c r="J9348" s="2" t="s">
        <v>73</v>
      </c>
      <c r="K9348" s="1">
        <f>Tabelle111[[#This Row],[Menge kg Nges]]/1000</f>
        <v>0.48749999999999999</v>
      </c>
      <c r="L9348" s="1">
        <f>Tabelle111[[#This Row],[Menge kg P2O5]]/1000</f>
        <v>0.24</v>
      </c>
      <c r="M9348" s="1">
        <f>Tabelle111[[#This Row],[Menge t Nges]]/Tabelle111[[#This Row],[Anzahl Lieferscheine]]</f>
        <v>0.24374999999999999</v>
      </c>
      <c r="N9348" s="1">
        <f>Tabelle111[[#This Row],[Menge t P2O5]]/Tabelle111[[#This Row],[Anzahl Lieferscheine]]</f>
        <v>0.12</v>
      </c>
    </row>
    <row r="9349" spans="1:14" x14ac:dyDescent="0.2">
      <c r="A9349" s="2" t="s">
        <v>42</v>
      </c>
      <c r="B9349" s="2" t="s">
        <v>41</v>
      </c>
      <c r="C9349" s="2" t="s">
        <v>6</v>
      </c>
      <c r="D9349" s="2" t="s">
        <v>7</v>
      </c>
      <c r="E9349" s="2" t="s">
        <v>14</v>
      </c>
      <c r="F9349" s="2" t="s">
        <v>61</v>
      </c>
      <c r="G9349" s="1">
        <v>180</v>
      </c>
      <c r="H9349" s="1">
        <v>115</v>
      </c>
      <c r="I9349" s="4">
        <v>1</v>
      </c>
      <c r="J9349" s="2" t="s">
        <v>73</v>
      </c>
      <c r="K9349" s="1">
        <f>Tabelle111[[#This Row],[Menge kg Nges]]/1000</f>
        <v>0.18</v>
      </c>
      <c r="L9349" s="1">
        <f>Tabelle111[[#This Row],[Menge kg P2O5]]/1000</f>
        <v>0.115</v>
      </c>
      <c r="M9349" s="1">
        <f>Tabelle111[[#This Row],[Menge t Nges]]/Tabelle111[[#This Row],[Anzahl Lieferscheine]]</f>
        <v>0.18</v>
      </c>
      <c r="N9349" s="1">
        <f>Tabelle111[[#This Row],[Menge t P2O5]]/Tabelle111[[#This Row],[Anzahl Lieferscheine]]</f>
        <v>0.115</v>
      </c>
    </row>
    <row r="9350" spans="1:14" x14ac:dyDescent="0.2">
      <c r="A9350" s="2" t="s">
        <v>42</v>
      </c>
      <c r="B9350" s="2" t="s">
        <v>41</v>
      </c>
      <c r="C9350" s="2" t="s">
        <v>6</v>
      </c>
      <c r="D9350" s="2" t="s">
        <v>15</v>
      </c>
      <c r="E9350" s="2" t="s">
        <v>9</v>
      </c>
      <c r="F9350" s="2" t="s">
        <v>61</v>
      </c>
      <c r="G9350" s="1">
        <v>184</v>
      </c>
      <c r="H9350" s="1">
        <v>82.5</v>
      </c>
      <c r="I9350" s="4">
        <v>1</v>
      </c>
      <c r="J9350" s="2" t="s">
        <v>73</v>
      </c>
      <c r="K9350" s="1">
        <f>Tabelle111[[#This Row],[Menge kg Nges]]/1000</f>
        <v>0.184</v>
      </c>
      <c r="L9350" s="1">
        <f>Tabelle111[[#This Row],[Menge kg P2O5]]/1000</f>
        <v>8.2500000000000004E-2</v>
      </c>
      <c r="M9350" s="1">
        <f>Tabelle111[[#This Row],[Menge t Nges]]/Tabelle111[[#This Row],[Anzahl Lieferscheine]]</f>
        <v>0.184</v>
      </c>
      <c r="N9350" s="1">
        <f>Tabelle111[[#This Row],[Menge t P2O5]]/Tabelle111[[#This Row],[Anzahl Lieferscheine]]</f>
        <v>8.2500000000000004E-2</v>
      </c>
    </row>
    <row r="9351" spans="1:14" x14ac:dyDescent="0.2">
      <c r="A9351" s="2" t="s">
        <v>42</v>
      </c>
      <c r="B9351" s="2" t="s">
        <v>41</v>
      </c>
      <c r="C9351" s="2" t="s">
        <v>6</v>
      </c>
      <c r="D9351" s="2" t="s">
        <v>15</v>
      </c>
      <c r="E9351" s="2" t="s">
        <v>13</v>
      </c>
      <c r="F9351" s="2" t="s">
        <v>61</v>
      </c>
      <c r="G9351" s="1">
        <v>330.5</v>
      </c>
      <c r="H9351" s="1">
        <v>231</v>
      </c>
      <c r="I9351" s="4">
        <v>1</v>
      </c>
      <c r="J9351" s="2" t="s">
        <v>73</v>
      </c>
      <c r="K9351" s="1">
        <f>Tabelle111[[#This Row],[Menge kg Nges]]/1000</f>
        <v>0.33050000000000002</v>
      </c>
      <c r="L9351" s="1">
        <f>Tabelle111[[#This Row],[Menge kg P2O5]]/1000</f>
        <v>0.23100000000000001</v>
      </c>
      <c r="M9351" s="1">
        <f>Tabelle111[[#This Row],[Menge t Nges]]/Tabelle111[[#This Row],[Anzahl Lieferscheine]]</f>
        <v>0.33050000000000002</v>
      </c>
      <c r="N9351" s="1">
        <f>Tabelle111[[#This Row],[Menge t P2O5]]/Tabelle111[[#This Row],[Anzahl Lieferscheine]]</f>
        <v>0.23100000000000001</v>
      </c>
    </row>
    <row r="9352" spans="1:14" x14ac:dyDescent="0.2">
      <c r="A9352" s="2" t="s">
        <v>42</v>
      </c>
      <c r="B9352" s="2" t="s">
        <v>42</v>
      </c>
      <c r="C9352" s="2" t="s">
        <v>6</v>
      </c>
      <c r="D9352" s="2" t="s">
        <v>7</v>
      </c>
      <c r="E9352" s="2" t="s">
        <v>8</v>
      </c>
      <c r="F9352" s="2" t="s">
        <v>61</v>
      </c>
      <c r="G9352" s="1">
        <v>159561.15999999997</v>
      </c>
      <c r="H9352" s="1">
        <v>51528.389999999985</v>
      </c>
      <c r="I9352" s="4">
        <v>255</v>
      </c>
      <c r="J9352" s="2" t="s">
        <v>73</v>
      </c>
      <c r="K9352" s="1">
        <f>Tabelle111[[#This Row],[Menge kg Nges]]/1000</f>
        <v>159.56115999999997</v>
      </c>
      <c r="L9352" s="1">
        <f>Tabelle111[[#This Row],[Menge kg P2O5]]/1000</f>
        <v>51.528389999999987</v>
      </c>
      <c r="M9352" s="1">
        <f>Tabelle111[[#This Row],[Menge t Nges]]/Tabelle111[[#This Row],[Anzahl Lieferscheine]]</f>
        <v>0.62573003921568615</v>
      </c>
      <c r="N9352" s="1">
        <f>Tabelle111[[#This Row],[Menge t P2O5]]/Tabelle111[[#This Row],[Anzahl Lieferscheine]]</f>
        <v>0.20207211764705876</v>
      </c>
    </row>
    <row r="9353" spans="1:14" x14ac:dyDescent="0.2">
      <c r="A9353" s="2" t="s">
        <v>42</v>
      </c>
      <c r="B9353" s="2" t="s">
        <v>42</v>
      </c>
      <c r="C9353" s="2" t="s">
        <v>6</v>
      </c>
      <c r="D9353" s="2" t="s">
        <v>7</v>
      </c>
      <c r="E9353" s="2" t="s">
        <v>9</v>
      </c>
      <c r="F9353" s="2" t="s">
        <v>61</v>
      </c>
      <c r="G9353" s="1">
        <v>119231.56000000003</v>
      </c>
      <c r="H9353" s="1">
        <v>52334.850000000006</v>
      </c>
      <c r="I9353" s="4">
        <v>361</v>
      </c>
      <c r="J9353" s="2" t="s">
        <v>73</v>
      </c>
      <c r="K9353" s="1">
        <f>Tabelle111[[#This Row],[Menge kg Nges]]/1000</f>
        <v>119.23156000000003</v>
      </c>
      <c r="L9353" s="1">
        <f>Tabelle111[[#This Row],[Menge kg P2O5]]/1000</f>
        <v>52.334850000000003</v>
      </c>
      <c r="M9353" s="1">
        <f>Tabelle111[[#This Row],[Menge t Nges]]/Tabelle111[[#This Row],[Anzahl Lieferscheine]]</f>
        <v>0.33028132963988927</v>
      </c>
      <c r="N9353" s="1">
        <f>Tabelle111[[#This Row],[Menge t P2O5]]/Tabelle111[[#This Row],[Anzahl Lieferscheine]]</f>
        <v>0.1449718836565097</v>
      </c>
    </row>
    <row r="9354" spans="1:14" x14ac:dyDescent="0.2">
      <c r="A9354" s="2" t="s">
        <v>42</v>
      </c>
      <c r="B9354" s="2" t="s">
        <v>42</v>
      </c>
      <c r="C9354" s="2" t="s">
        <v>6</v>
      </c>
      <c r="D9354" s="2" t="s">
        <v>7</v>
      </c>
      <c r="E9354" s="2" t="s">
        <v>10</v>
      </c>
      <c r="F9354" s="2" t="s">
        <v>61</v>
      </c>
      <c r="G9354" s="1">
        <v>9281.52</v>
      </c>
      <c r="H9354" s="1">
        <v>3224.72</v>
      </c>
      <c r="I9354" s="4">
        <v>33</v>
      </c>
      <c r="J9354" s="2" t="s">
        <v>73</v>
      </c>
      <c r="K9354" s="1">
        <f>Tabelle111[[#This Row],[Menge kg Nges]]/1000</f>
        <v>9.2815200000000004</v>
      </c>
      <c r="L9354" s="1">
        <f>Tabelle111[[#This Row],[Menge kg P2O5]]/1000</f>
        <v>3.2247199999999996</v>
      </c>
      <c r="M9354" s="1">
        <f>Tabelle111[[#This Row],[Menge t Nges]]/Tabelle111[[#This Row],[Anzahl Lieferscheine]]</f>
        <v>0.28125818181818185</v>
      </c>
      <c r="N9354" s="1">
        <f>Tabelle111[[#This Row],[Menge t P2O5]]/Tabelle111[[#This Row],[Anzahl Lieferscheine]]</f>
        <v>9.7718787878787863E-2</v>
      </c>
    </row>
    <row r="9355" spans="1:14" x14ac:dyDescent="0.2">
      <c r="A9355" s="2" t="s">
        <v>42</v>
      </c>
      <c r="B9355" s="2" t="s">
        <v>42</v>
      </c>
      <c r="C9355" s="2" t="s">
        <v>6</v>
      </c>
      <c r="D9355" s="2" t="s">
        <v>7</v>
      </c>
      <c r="E9355" s="2" t="s">
        <v>11</v>
      </c>
      <c r="F9355" s="2" t="s">
        <v>61</v>
      </c>
      <c r="G9355" s="1">
        <v>55687.009999999995</v>
      </c>
      <c r="H9355" s="1">
        <v>50851.79</v>
      </c>
      <c r="I9355" s="4">
        <v>70</v>
      </c>
      <c r="J9355" s="2" t="s">
        <v>73</v>
      </c>
      <c r="K9355" s="1">
        <f>Tabelle111[[#This Row],[Menge kg Nges]]/1000</f>
        <v>55.687009999999994</v>
      </c>
      <c r="L9355" s="1">
        <f>Tabelle111[[#This Row],[Menge kg P2O5]]/1000</f>
        <v>50.851790000000001</v>
      </c>
      <c r="M9355" s="1">
        <f>Tabelle111[[#This Row],[Menge t Nges]]/Tabelle111[[#This Row],[Anzahl Lieferscheine]]</f>
        <v>0.79552871428571414</v>
      </c>
      <c r="N9355" s="1">
        <f>Tabelle111[[#This Row],[Menge t P2O5]]/Tabelle111[[#This Row],[Anzahl Lieferscheine]]</f>
        <v>0.72645414285714283</v>
      </c>
    </row>
    <row r="9356" spans="1:14" x14ac:dyDescent="0.2">
      <c r="A9356" s="2" t="s">
        <v>42</v>
      </c>
      <c r="B9356" s="2" t="s">
        <v>42</v>
      </c>
      <c r="C9356" s="2" t="s">
        <v>6</v>
      </c>
      <c r="D9356" s="2" t="s">
        <v>7</v>
      </c>
      <c r="E9356" s="2" t="s">
        <v>12</v>
      </c>
      <c r="F9356" s="2" t="s">
        <v>61</v>
      </c>
      <c r="G9356" s="1">
        <v>58258.130000000012</v>
      </c>
      <c r="H9356" s="1">
        <v>27988.980000000003</v>
      </c>
      <c r="I9356" s="4">
        <v>201</v>
      </c>
      <c r="J9356" s="2" t="s">
        <v>73</v>
      </c>
      <c r="K9356" s="1">
        <f>Tabelle111[[#This Row],[Menge kg Nges]]/1000</f>
        <v>58.258130000000008</v>
      </c>
      <c r="L9356" s="1">
        <f>Tabelle111[[#This Row],[Menge kg P2O5]]/1000</f>
        <v>27.988980000000002</v>
      </c>
      <c r="M9356" s="1">
        <f>Tabelle111[[#This Row],[Menge t Nges]]/Tabelle111[[#This Row],[Anzahl Lieferscheine]]</f>
        <v>0.28984144278606971</v>
      </c>
      <c r="N9356" s="1">
        <f>Tabelle111[[#This Row],[Menge t P2O5]]/Tabelle111[[#This Row],[Anzahl Lieferscheine]]</f>
        <v>0.13924865671641792</v>
      </c>
    </row>
    <row r="9357" spans="1:14" x14ac:dyDescent="0.2">
      <c r="A9357" s="2" t="s">
        <v>42</v>
      </c>
      <c r="B9357" s="2" t="s">
        <v>42</v>
      </c>
      <c r="C9357" s="2" t="s">
        <v>6</v>
      </c>
      <c r="D9357" s="2" t="s">
        <v>7</v>
      </c>
      <c r="E9357" s="2" t="s">
        <v>13</v>
      </c>
      <c r="F9357" s="2" t="s">
        <v>61</v>
      </c>
      <c r="G9357" s="1">
        <v>14199.500000000002</v>
      </c>
      <c r="H9357" s="1">
        <v>7915.01</v>
      </c>
      <c r="I9357" s="4">
        <v>63</v>
      </c>
      <c r="J9357" s="2" t="s">
        <v>73</v>
      </c>
      <c r="K9357" s="1">
        <f>Tabelle111[[#This Row],[Menge kg Nges]]/1000</f>
        <v>14.199500000000002</v>
      </c>
      <c r="L9357" s="1">
        <f>Tabelle111[[#This Row],[Menge kg P2O5]]/1000</f>
        <v>7.9150100000000005</v>
      </c>
      <c r="M9357" s="1">
        <f>Tabelle111[[#This Row],[Menge t Nges]]/Tabelle111[[#This Row],[Anzahl Lieferscheine]]</f>
        <v>0.22538888888888892</v>
      </c>
      <c r="N9357" s="1">
        <f>Tabelle111[[#This Row],[Menge t P2O5]]/Tabelle111[[#This Row],[Anzahl Lieferscheine]]</f>
        <v>0.12563507936507937</v>
      </c>
    </row>
    <row r="9358" spans="1:14" x14ac:dyDescent="0.2">
      <c r="A9358" s="2" t="s">
        <v>42</v>
      </c>
      <c r="B9358" s="2" t="s">
        <v>42</v>
      </c>
      <c r="C9358" s="2" t="s">
        <v>6</v>
      </c>
      <c r="D9358" s="2" t="s">
        <v>7</v>
      </c>
      <c r="E9358" s="2" t="s">
        <v>14</v>
      </c>
      <c r="F9358" s="2" t="s">
        <v>61</v>
      </c>
      <c r="G9358" s="1">
        <v>61148.999999999993</v>
      </c>
      <c r="H9358" s="1">
        <v>32235.619999999981</v>
      </c>
      <c r="I9358" s="4">
        <v>216</v>
      </c>
      <c r="J9358" s="2" t="s">
        <v>73</v>
      </c>
      <c r="K9358" s="1">
        <f>Tabelle111[[#This Row],[Menge kg Nges]]/1000</f>
        <v>61.148999999999994</v>
      </c>
      <c r="L9358" s="1">
        <f>Tabelle111[[#This Row],[Menge kg P2O5]]/1000</f>
        <v>32.235619999999983</v>
      </c>
      <c r="M9358" s="1">
        <f>Tabelle111[[#This Row],[Menge t Nges]]/Tabelle111[[#This Row],[Anzahl Lieferscheine]]</f>
        <v>0.28309722222222217</v>
      </c>
      <c r="N9358" s="1">
        <f>Tabelle111[[#This Row],[Menge t P2O5]]/Tabelle111[[#This Row],[Anzahl Lieferscheine]]</f>
        <v>0.1492389814814814</v>
      </c>
    </row>
    <row r="9359" spans="1:14" x14ac:dyDescent="0.2">
      <c r="A9359" s="2" t="s">
        <v>42</v>
      </c>
      <c r="B9359" s="2" t="s">
        <v>42</v>
      </c>
      <c r="C9359" s="2" t="s">
        <v>6</v>
      </c>
      <c r="D9359" s="2" t="s">
        <v>15</v>
      </c>
      <c r="E9359" s="2" t="s">
        <v>8</v>
      </c>
      <c r="F9359" s="2" t="s">
        <v>61</v>
      </c>
      <c r="G9359" s="1">
        <v>15185.35</v>
      </c>
      <c r="H9359" s="1">
        <v>8610.5700000000033</v>
      </c>
      <c r="I9359" s="4">
        <v>54</v>
      </c>
      <c r="J9359" s="2" t="s">
        <v>73</v>
      </c>
      <c r="K9359" s="1">
        <f>Tabelle111[[#This Row],[Menge kg Nges]]/1000</f>
        <v>15.18535</v>
      </c>
      <c r="L9359" s="1">
        <f>Tabelle111[[#This Row],[Menge kg P2O5]]/1000</f>
        <v>8.6105700000000027</v>
      </c>
      <c r="M9359" s="1">
        <f>Tabelle111[[#This Row],[Menge t Nges]]/Tabelle111[[#This Row],[Anzahl Lieferscheine]]</f>
        <v>0.2812101851851852</v>
      </c>
      <c r="N9359" s="1">
        <f>Tabelle111[[#This Row],[Menge t P2O5]]/Tabelle111[[#This Row],[Anzahl Lieferscheine]]</f>
        <v>0.15945500000000004</v>
      </c>
    </row>
    <row r="9360" spans="1:14" x14ac:dyDescent="0.2">
      <c r="A9360" s="2" t="s">
        <v>42</v>
      </c>
      <c r="B9360" s="2" t="s">
        <v>42</v>
      </c>
      <c r="C9360" s="2" t="s">
        <v>6</v>
      </c>
      <c r="D9360" s="2" t="s">
        <v>15</v>
      </c>
      <c r="E9360" s="2" t="s">
        <v>17</v>
      </c>
      <c r="F9360" s="2" t="s">
        <v>61</v>
      </c>
      <c r="G9360" s="1">
        <v>1050</v>
      </c>
      <c r="H9360" s="1">
        <v>525</v>
      </c>
      <c r="I9360" s="4">
        <v>4</v>
      </c>
      <c r="J9360" s="2" t="s">
        <v>73</v>
      </c>
      <c r="K9360" s="1">
        <f>Tabelle111[[#This Row],[Menge kg Nges]]/1000</f>
        <v>1.05</v>
      </c>
      <c r="L9360" s="1">
        <f>Tabelle111[[#This Row],[Menge kg P2O5]]/1000</f>
        <v>0.52500000000000002</v>
      </c>
      <c r="M9360" s="1">
        <f>Tabelle111[[#This Row],[Menge t Nges]]/Tabelle111[[#This Row],[Anzahl Lieferscheine]]</f>
        <v>0.26250000000000001</v>
      </c>
      <c r="N9360" s="1">
        <f>Tabelle111[[#This Row],[Menge t P2O5]]/Tabelle111[[#This Row],[Anzahl Lieferscheine]]</f>
        <v>0.13125000000000001</v>
      </c>
    </row>
    <row r="9361" spans="1:14" x14ac:dyDescent="0.2">
      <c r="A9361" s="2" t="s">
        <v>42</v>
      </c>
      <c r="B9361" s="2" t="s">
        <v>42</v>
      </c>
      <c r="C9361" s="2" t="s">
        <v>6</v>
      </c>
      <c r="D9361" s="2" t="s">
        <v>15</v>
      </c>
      <c r="E9361" s="2" t="s">
        <v>18</v>
      </c>
      <c r="F9361" s="2" t="s">
        <v>61</v>
      </c>
      <c r="G9361" s="1">
        <v>35796.520000000004</v>
      </c>
      <c r="H9361" s="1">
        <v>27730.230000000003</v>
      </c>
      <c r="I9361" s="4">
        <v>73</v>
      </c>
      <c r="J9361" s="2" t="s">
        <v>73</v>
      </c>
      <c r="K9361" s="1">
        <f>Tabelle111[[#This Row],[Menge kg Nges]]/1000</f>
        <v>35.796520000000001</v>
      </c>
      <c r="L9361" s="1">
        <f>Tabelle111[[#This Row],[Menge kg P2O5]]/1000</f>
        <v>27.730230000000002</v>
      </c>
      <c r="M9361" s="1">
        <f>Tabelle111[[#This Row],[Menge t Nges]]/Tabelle111[[#This Row],[Anzahl Lieferscheine]]</f>
        <v>0.49036328767123288</v>
      </c>
      <c r="N9361" s="1">
        <f>Tabelle111[[#This Row],[Menge t P2O5]]/Tabelle111[[#This Row],[Anzahl Lieferscheine]]</f>
        <v>0.37986616438356169</v>
      </c>
    </row>
    <row r="9362" spans="1:14" x14ac:dyDescent="0.2">
      <c r="A9362" s="2" t="s">
        <v>42</v>
      </c>
      <c r="B9362" s="2" t="s">
        <v>42</v>
      </c>
      <c r="C9362" s="2" t="s">
        <v>6</v>
      </c>
      <c r="D9362" s="2" t="s">
        <v>15</v>
      </c>
      <c r="E9362" s="2" t="s">
        <v>19</v>
      </c>
      <c r="F9362" s="2" t="s">
        <v>61</v>
      </c>
      <c r="G9362" s="1">
        <v>1348.65</v>
      </c>
      <c r="H9362" s="1">
        <v>1498.5</v>
      </c>
      <c r="I9362" s="4">
        <v>7</v>
      </c>
      <c r="J9362" s="2" t="s">
        <v>73</v>
      </c>
      <c r="K9362" s="1">
        <f>Tabelle111[[#This Row],[Menge kg Nges]]/1000</f>
        <v>1.3486500000000001</v>
      </c>
      <c r="L9362" s="1">
        <f>Tabelle111[[#This Row],[Menge kg P2O5]]/1000</f>
        <v>1.4984999999999999</v>
      </c>
      <c r="M9362" s="1">
        <f>Tabelle111[[#This Row],[Menge t Nges]]/Tabelle111[[#This Row],[Anzahl Lieferscheine]]</f>
        <v>0.19266428571428573</v>
      </c>
      <c r="N9362" s="1">
        <f>Tabelle111[[#This Row],[Menge t P2O5]]/Tabelle111[[#This Row],[Anzahl Lieferscheine]]</f>
        <v>0.21407142857142855</v>
      </c>
    </row>
    <row r="9363" spans="1:14" x14ac:dyDescent="0.2">
      <c r="A9363" s="2" t="s">
        <v>42</v>
      </c>
      <c r="B9363" s="2" t="s">
        <v>42</v>
      </c>
      <c r="C9363" s="2" t="s">
        <v>6</v>
      </c>
      <c r="D9363" s="2" t="s">
        <v>15</v>
      </c>
      <c r="E9363" s="2" t="s">
        <v>20</v>
      </c>
      <c r="F9363" s="2" t="s">
        <v>61</v>
      </c>
      <c r="G9363" s="1">
        <v>16349.059999999998</v>
      </c>
      <c r="H9363" s="1">
        <v>10567.439999999999</v>
      </c>
      <c r="I9363" s="4">
        <v>129</v>
      </c>
      <c r="J9363" s="2" t="s">
        <v>73</v>
      </c>
      <c r="K9363" s="1">
        <f>Tabelle111[[#This Row],[Menge kg Nges]]/1000</f>
        <v>16.349059999999998</v>
      </c>
      <c r="L9363" s="1">
        <f>Tabelle111[[#This Row],[Menge kg P2O5]]/1000</f>
        <v>10.56744</v>
      </c>
      <c r="M9363" s="1">
        <f>Tabelle111[[#This Row],[Menge t Nges]]/Tabelle111[[#This Row],[Anzahl Lieferscheine]]</f>
        <v>0.12673689922480619</v>
      </c>
      <c r="N9363" s="1">
        <f>Tabelle111[[#This Row],[Menge t P2O5]]/Tabelle111[[#This Row],[Anzahl Lieferscheine]]</f>
        <v>8.1918139534883722E-2</v>
      </c>
    </row>
    <row r="9364" spans="1:14" x14ac:dyDescent="0.2">
      <c r="A9364" s="2" t="s">
        <v>42</v>
      </c>
      <c r="B9364" s="2" t="s">
        <v>42</v>
      </c>
      <c r="C9364" s="2" t="s">
        <v>6</v>
      </c>
      <c r="D9364" s="2" t="s">
        <v>15</v>
      </c>
      <c r="E9364" s="2" t="s">
        <v>21</v>
      </c>
      <c r="F9364" s="2" t="s">
        <v>61</v>
      </c>
      <c r="G9364" s="1">
        <v>12381.699999999999</v>
      </c>
      <c r="H9364" s="1">
        <v>6457.22</v>
      </c>
      <c r="I9364" s="4">
        <v>38</v>
      </c>
      <c r="J9364" s="2" t="s">
        <v>73</v>
      </c>
      <c r="K9364" s="1">
        <f>Tabelle111[[#This Row],[Menge kg Nges]]/1000</f>
        <v>12.381699999999999</v>
      </c>
      <c r="L9364" s="1">
        <f>Tabelle111[[#This Row],[Menge kg P2O5]]/1000</f>
        <v>6.4572200000000004</v>
      </c>
      <c r="M9364" s="1">
        <f>Tabelle111[[#This Row],[Menge t Nges]]/Tabelle111[[#This Row],[Anzahl Lieferscheine]]</f>
        <v>0.32583421052631573</v>
      </c>
      <c r="N9364" s="1">
        <f>Tabelle111[[#This Row],[Menge t P2O5]]/Tabelle111[[#This Row],[Anzahl Lieferscheine]]</f>
        <v>0.16992684210526318</v>
      </c>
    </row>
    <row r="9365" spans="1:14" x14ac:dyDescent="0.2">
      <c r="A9365" s="2" t="s">
        <v>42</v>
      </c>
      <c r="B9365" s="2" t="s">
        <v>42</v>
      </c>
      <c r="C9365" s="2" t="s">
        <v>6</v>
      </c>
      <c r="D9365" s="2" t="s">
        <v>15</v>
      </c>
      <c r="E9365" s="2" t="s">
        <v>9</v>
      </c>
      <c r="F9365" s="2" t="s">
        <v>61</v>
      </c>
      <c r="G9365" s="1">
        <v>13480.940000000004</v>
      </c>
      <c r="H9365" s="1">
        <v>7109.5200000000013</v>
      </c>
      <c r="I9365" s="4">
        <v>64</v>
      </c>
      <c r="J9365" s="2" t="s">
        <v>73</v>
      </c>
      <c r="K9365" s="1">
        <f>Tabelle111[[#This Row],[Menge kg Nges]]/1000</f>
        <v>13.480940000000004</v>
      </c>
      <c r="L9365" s="1">
        <f>Tabelle111[[#This Row],[Menge kg P2O5]]/1000</f>
        <v>7.1095200000000016</v>
      </c>
      <c r="M9365" s="1">
        <f>Tabelle111[[#This Row],[Menge t Nges]]/Tabelle111[[#This Row],[Anzahl Lieferscheine]]</f>
        <v>0.21063968750000006</v>
      </c>
      <c r="N9365" s="1">
        <f>Tabelle111[[#This Row],[Menge t P2O5]]/Tabelle111[[#This Row],[Anzahl Lieferscheine]]</f>
        <v>0.11108625000000003</v>
      </c>
    </row>
    <row r="9366" spans="1:14" x14ac:dyDescent="0.2">
      <c r="A9366" s="2" t="s">
        <v>42</v>
      </c>
      <c r="B9366" s="2" t="s">
        <v>42</v>
      </c>
      <c r="C9366" s="2" t="s">
        <v>6</v>
      </c>
      <c r="D9366" s="2" t="s">
        <v>15</v>
      </c>
      <c r="E9366" s="2" t="s">
        <v>10</v>
      </c>
      <c r="F9366" s="2" t="s">
        <v>61</v>
      </c>
      <c r="G9366" s="1">
        <v>4556.74</v>
      </c>
      <c r="H9366" s="1">
        <v>1730.5</v>
      </c>
      <c r="I9366" s="4">
        <v>18</v>
      </c>
      <c r="J9366" s="2" t="s">
        <v>73</v>
      </c>
      <c r="K9366" s="1">
        <f>Tabelle111[[#This Row],[Menge kg Nges]]/1000</f>
        <v>4.5567399999999996</v>
      </c>
      <c r="L9366" s="1">
        <f>Tabelle111[[#This Row],[Menge kg P2O5]]/1000</f>
        <v>1.7304999999999999</v>
      </c>
      <c r="M9366" s="1">
        <f>Tabelle111[[#This Row],[Menge t Nges]]/Tabelle111[[#This Row],[Anzahl Lieferscheine]]</f>
        <v>0.25315222222222222</v>
      </c>
      <c r="N9366" s="1">
        <f>Tabelle111[[#This Row],[Menge t P2O5]]/Tabelle111[[#This Row],[Anzahl Lieferscheine]]</f>
        <v>9.6138888888888885E-2</v>
      </c>
    </row>
    <row r="9367" spans="1:14" x14ac:dyDescent="0.2">
      <c r="A9367" s="2" t="s">
        <v>42</v>
      </c>
      <c r="B9367" s="2" t="s">
        <v>42</v>
      </c>
      <c r="C9367" s="2" t="s">
        <v>6</v>
      </c>
      <c r="D9367" s="2" t="s">
        <v>15</v>
      </c>
      <c r="E9367" s="2" t="s">
        <v>23</v>
      </c>
      <c r="F9367" s="2" t="s">
        <v>61</v>
      </c>
      <c r="G9367" s="1">
        <v>779</v>
      </c>
      <c r="H9367" s="1">
        <v>351.5</v>
      </c>
      <c r="I9367" s="4">
        <v>3</v>
      </c>
      <c r="J9367" s="2" t="s">
        <v>73</v>
      </c>
      <c r="K9367" s="1">
        <f>Tabelle111[[#This Row],[Menge kg Nges]]/1000</f>
        <v>0.77900000000000003</v>
      </c>
      <c r="L9367" s="1">
        <f>Tabelle111[[#This Row],[Menge kg P2O5]]/1000</f>
        <v>0.35149999999999998</v>
      </c>
      <c r="M9367" s="1">
        <f>Tabelle111[[#This Row],[Menge t Nges]]/Tabelle111[[#This Row],[Anzahl Lieferscheine]]</f>
        <v>0.25966666666666666</v>
      </c>
      <c r="N9367" s="1">
        <f>Tabelle111[[#This Row],[Menge t P2O5]]/Tabelle111[[#This Row],[Anzahl Lieferscheine]]</f>
        <v>0.11716666666666666</v>
      </c>
    </row>
    <row r="9368" spans="1:14" x14ac:dyDescent="0.2">
      <c r="A9368" s="2" t="s">
        <v>42</v>
      </c>
      <c r="B9368" s="2" t="s">
        <v>42</v>
      </c>
      <c r="C9368" s="2" t="s">
        <v>6</v>
      </c>
      <c r="D9368" s="2" t="s">
        <v>15</v>
      </c>
      <c r="E9368" s="2" t="s">
        <v>12</v>
      </c>
      <c r="F9368" s="2" t="s">
        <v>61</v>
      </c>
      <c r="G9368" s="1">
        <v>185.08</v>
      </c>
      <c r="H9368" s="1">
        <v>129.36000000000001</v>
      </c>
      <c r="I9368" s="4">
        <v>1</v>
      </c>
      <c r="J9368" s="2" t="s">
        <v>73</v>
      </c>
      <c r="K9368" s="1">
        <f>Tabelle111[[#This Row],[Menge kg Nges]]/1000</f>
        <v>0.18508000000000002</v>
      </c>
      <c r="L9368" s="1">
        <f>Tabelle111[[#This Row],[Menge kg P2O5]]/1000</f>
        <v>0.12936</v>
      </c>
      <c r="M9368" s="1">
        <f>Tabelle111[[#This Row],[Menge t Nges]]/Tabelle111[[#This Row],[Anzahl Lieferscheine]]</f>
        <v>0.18508000000000002</v>
      </c>
      <c r="N9368" s="1">
        <f>Tabelle111[[#This Row],[Menge t P2O5]]/Tabelle111[[#This Row],[Anzahl Lieferscheine]]</f>
        <v>0.12936</v>
      </c>
    </row>
    <row r="9369" spans="1:14" x14ac:dyDescent="0.2">
      <c r="A9369" s="2" t="s">
        <v>42</v>
      </c>
      <c r="B9369" s="2" t="s">
        <v>42</v>
      </c>
      <c r="C9369" s="2" t="s">
        <v>6</v>
      </c>
      <c r="D9369" s="2" t="s">
        <v>15</v>
      </c>
      <c r="E9369" s="2" t="s">
        <v>13</v>
      </c>
      <c r="F9369" s="2" t="s">
        <v>61</v>
      </c>
      <c r="G9369" s="1">
        <v>6027.95</v>
      </c>
      <c r="H9369" s="1">
        <v>4419.1000000000004</v>
      </c>
      <c r="I9369" s="4">
        <v>9</v>
      </c>
      <c r="J9369" s="2" t="s">
        <v>73</v>
      </c>
      <c r="K9369" s="1">
        <f>Tabelle111[[#This Row],[Menge kg Nges]]/1000</f>
        <v>6.0279499999999997</v>
      </c>
      <c r="L9369" s="1">
        <f>Tabelle111[[#This Row],[Menge kg P2O5]]/1000</f>
        <v>4.4191000000000003</v>
      </c>
      <c r="M9369" s="1">
        <f>Tabelle111[[#This Row],[Menge t Nges]]/Tabelle111[[#This Row],[Anzahl Lieferscheine]]</f>
        <v>0.66977222222222221</v>
      </c>
      <c r="N9369" s="1">
        <f>Tabelle111[[#This Row],[Menge t P2O5]]/Tabelle111[[#This Row],[Anzahl Lieferscheine]]</f>
        <v>0.49101111111111112</v>
      </c>
    </row>
    <row r="9370" spans="1:14" x14ac:dyDescent="0.2">
      <c r="A9370" s="2" t="s">
        <v>42</v>
      </c>
      <c r="B9370" s="2" t="s">
        <v>42</v>
      </c>
      <c r="C9370" s="2" t="s">
        <v>6</v>
      </c>
      <c r="D9370" s="2" t="s">
        <v>15</v>
      </c>
      <c r="E9370" s="2" t="s">
        <v>24</v>
      </c>
      <c r="F9370" s="2" t="s">
        <v>61</v>
      </c>
      <c r="G9370" s="1">
        <v>882</v>
      </c>
      <c r="H9370" s="1">
        <v>724.5</v>
      </c>
      <c r="I9370" s="4">
        <v>2</v>
      </c>
      <c r="J9370" s="2" t="s">
        <v>73</v>
      </c>
      <c r="K9370" s="1">
        <f>Tabelle111[[#This Row],[Menge kg Nges]]/1000</f>
        <v>0.88200000000000001</v>
      </c>
      <c r="L9370" s="1">
        <f>Tabelle111[[#This Row],[Menge kg P2O5]]/1000</f>
        <v>0.72450000000000003</v>
      </c>
      <c r="M9370" s="1">
        <f>Tabelle111[[#This Row],[Menge t Nges]]/Tabelle111[[#This Row],[Anzahl Lieferscheine]]</f>
        <v>0.441</v>
      </c>
      <c r="N9370" s="1">
        <f>Tabelle111[[#This Row],[Menge t P2O5]]/Tabelle111[[#This Row],[Anzahl Lieferscheine]]</f>
        <v>0.36225000000000002</v>
      </c>
    </row>
    <row r="9371" spans="1:14" x14ac:dyDescent="0.2">
      <c r="A9371" s="2" t="s">
        <v>42</v>
      </c>
      <c r="B9371" s="2" t="s">
        <v>42</v>
      </c>
      <c r="C9371" s="2" t="s">
        <v>6</v>
      </c>
      <c r="D9371" s="2" t="s">
        <v>15</v>
      </c>
      <c r="E9371" s="2" t="s">
        <v>31</v>
      </c>
      <c r="F9371" s="2" t="s">
        <v>61</v>
      </c>
      <c r="G9371" s="1">
        <v>205</v>
      </c>
      <c r="H9371" s="1">
        <v>92.5</v>
      </c>
      <c r="I9371" s="4">
        <v>1</v>
      </c>
      <c r="J9371" s="2" t="s">
        <v>73</v>
      </c>
      <c r="K9371" s="1">
        <f>Tabelle111[[#This Row],[Menge kg Nges]]/1000</f>
        <v>0.20499999999999999</v>
      </c>
      <c r="L9371" s="1">
        <f>Tabelle111[[#This Row],[Menge kg P2O5]]/1000</f>
        <v>9.2499999999999999E-2</v>
      </c>
      <c r="M9371" s="1">
        <f>Tabelle111[[#This Row],[Menge t Nges]]/Tabelle111[[#This Row],[Anzahl Lieferscheine]]</f>
        <v>0.20499999999999999</v>
      </c>
      <c r="N9371" s="1">
        <f>Tabelle111[[#This Row],[Menge t P2O5]]/Tabelle111[[#This Row],[Anzahl Lieferscheine]]</f>
        <v>9.2499999999999999E-2</v>
      </c>
    </row>
    <row r="9372" spans="1:14" x14ac:dyDescent="0.2">
      <c r="A9372" s="2" t="s">
        <v>42</v>
      </c>
      <c r="B9372" s="2" t="s">
        <v>42</v>
      </c>
      <c r="C9372" s="2" t="s">
        <v>25</v>
      </c>
      <c r="D9372" s="2" t="s">
        <v>25</v>
      </c>
      <c r="E9372" s="2" t="s">
        <v>26</v>
      </c>
      <c r="F9372" s="2" t="s">
        <v>61</v>
      </c>
      <c r="G9372" s="1">
        <v>330592.39000000007</v>
      </c>
      <c r="H9372" s="1">
        <v>130407.03000000004</v>
      </c>
      <c r="I9372" s="4">
        <v>766</v>
      </c>
      <c r="J9372" s="2" t="s">
        <v>73</v>
      </c>
      <c r="K9372" s="1">
        <f>Tabelle111[[#This Row],[Menge kg Nges]]/1000</f>
        <v>330.59239000000008</v>
      </c>
      <c r="L9372" s="1">
        <f>Tabelle111[[#This Row],[Menge kg P2O5]]/1000</f>
        <v>130.40703000000005</v>
      </c>
      <c r="M9372" s="1">
        <f>Tabelle111[[#This Row],[Menge t Nges]]/Tabelle111[[#This Row],[Anzahl Lieferscheine]]</f>
        <v>0.43158275456919071</v>
      </c>
      <c r="N9372" s="1">
        <f>Tabelle111[[#This Row],[Menge t P2O5]]/Tabelle111[[#This Row],[Anzahl Lieferscheine]]</f>
        <v>0.17024416449086169</v>
      </c>
    </row>
    <row r="9373" spans="1:14" x14ac:dyDescent="0.2">
      <c r="A9373" s="2" t="s">
        <v>42</v>
      </c>
      <c r="B9373" s="2" t="s">
        <v>42</v>
      </c>
      <c r="C9373" s="2" t="s">
        <v>63</v>
      </c>
      <c r="D9373" s="2" t="s">
        <v>63</v>
      </c>
      <c r="E9373" s="2" t="s">
        <v>63</v>
      </c>
      <c r="F9373" s="2" t="s">
        <v>61</v>
      </c>
      <c r="G9373" s="1">
        <v>2849.54</v>
      </c>
      <c r="H9373" s="1">
        <v>2655.3199999999997</v>
      </c>
      <c r="I9373" s="4">
        <v>11</v>
      </c>
      <c r="J9373" s="2" t="s">
        <v>73</v>
      </c>
      <c r="K9373" s="1">
        <f>Tabelle111[[#This Row],[Menge kg Nges]]/1000</f>
        <v>2.8495400000000002</v>
      </c>
      <c r="L9373" s="1">
        <f>Tabelle111[[#This Row],[Menge kg P2O5]]/1000</f>
        <v>2.6553199999999997</v>
      </c>
      <c r="M9373" s="1">
        <f>Tabelle111[[#This Row],[Menge t Nges]]/Tabelle111[[#This Row],[Anzahl Lieferscheine]]</f>
        <v>0.25904909090909095</v>
      </c>
      <c r="N9373" s="1">
        <f>Tabelle111[[#This Row],[Menge t P2O5]]/Tabelle111[[#This Row],[Anzahl Lieferscheine]]</f>
        <v>0.24139272727272723</v>
      </c>
    </row>
  </sheetData>
  <pageMargins left="0.7" right="0.7" top="0.78740157499999996" bottom="0.78740157499999996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C6517-F276-4BCC-9167-7D903367A0E0}">
  <dimension ref="A3:D20"/>
  <sheetViews>
    <sheetView workbookViewId="0">
      <selection activeCell="D9" sqref="D9"/>
    </sheetView>
  </sheetViews>
  <sheetFormatPr baseColWidth="10" defaultRowHeight="15" x14ac:dyDescent="0.2"/>
  <cols>
    <col min="1" max="1" width="40.1640625" bestFit="1" customWidth="1"/>
    <col min="2" max="2" width="36.5" bestFit="1" customWidth="1"/>
    <col min="3" max="3" width="22.5" bestFit="1" customWidth="1"/>
    <col min="4" max="4" width="23.1640625" bestFit="1" customWidth="1"/>
  </cols>
  <sheetData>
    <row r="3" spans="1:4" x14ac:dyDescent="0.2">
      <c r="A3" s="3" t="s">
        <v>64</v>
      </c>
      <c r="B3" s="3" t="s">
        <v>4</v>
      </c>
      <c r="C3" t="s">
        <v>81</v>
      </c>
      <c r="D3" t="s">
        <v>82</v>
      </c>
    </row>
    <row r="4" spans="1:4" x14ac:dyDescent="0.2">
      <c r="A4" t="s">
        <v>73</v>
      </c>
      <c r="B4" t="s">
        <v>8</v>
      </c>
      <c r="C4">
        <v>3447.096340000001</v>
      </c>
      <c r="D4">
        <v>1373.4867099999992</v>
      </c>
    </row>
    <row r="5" spans="1:4" x14ac:dyDescent="0.2">
      <c r="A5" t="s">
        <v>73</v>
      </c>
      <c r="B5" t="s">
        <v>26</v>
      </c>
      <c r="C5">
        <v>3721.8471399999989</v>
      </c>
      <c r="D5">
        <v>1742.2718899999998</v>
      </c>
    </row>
    <row r="6" spans="1:4" x14ac:dyDescent="0.2">
      <c r="A6" t="s">
        <v>73</v>
      </c>
      <c r="B6" t="s">
        <v>17</v>
      </c>
      <c r="C6">
        <v>76.173829999999995</v>
      </c>
      <c r="D6">
        <v>35.348470000000006</v>
      </c>
    </row>
    <row r="7" spans="1:4" x14ac:dyDescent="0.2">
      <c r="A7" t="s">
        <v>73</v>
      </c>
      <c r="B7" t="s">
        <v>35</v>
      </c>
      <c r="C7">
        <v>2.6491199999999999</v>
      </c>
      <c r="D7">
        <v>1.96448</v>
      </c>
    </row>
    <row r="8" spans="1:4" x14ac:dyDescent="0.2">
      <c r="A8" t="s">
        <v>73</v>
      </c>
      <c r="B8" t="s">
        <v>18</v>
      </c>
      <c r="C8">
        <v>495.50208000000003</v>
      </c>
      <c r="D8">
        <v>370.05778000000004</v>
      </c>
    </row>
    <row r="9" spans="1:4" x14ac:dyDescent="0.2">
      <c r="A9" t="s">
        <v>73</v>
      </c>
      <c r="B9" t="s">
        <v>19</v>
      </c>
      <c r="C9">
        <v>88.997560000000007</v>
      </c>
      <c r="D9">
        <v>91.341520000000031</v>
      </c>
    </row>
    <row r="10" spans="1:4" x14ac:dyDescent="0.2">
      <c r="A10" t="s">
        <v>73</v>
      </c>
      <c r="B10" t="s">
        <v>20</v>
      </c>
      <c r="C10">
        <v>216.14054000000004</v>
      </c>
      <c r="D10">
        <v>145.11201999999997</v>
      </c>
    </row>
    <row r="11" spans="1:4" x14ac:dyDescent="0.2">
      <c r="A11" t="s">
        <v>73</v>
      </c>
      <c r="B11" t="s">
        <v>21</v>
      </c>
      <c r="C11">
        <v>530.08643999999981</v>
      </c>
      <c r="D11">
        <v>268.13550000000015</v>
      </c>
    </row>
    <row r="12" spans="1:4" x14ac:dyDescent="0.2">
      <c r="A12" t="s">
        <v>73</v>
      </c>
      <c r="B12" t="s">
        <v>9</v>
      </c>
      <c r="C12">
        <v>2913.2073099999993</v>
      </c>
      <c r="D12">
        <v>1433.010389999999</v>
      </c>
    </row>
    <row r="13" spans="1:4" x14ac:dyDescent="0.2">
      <c r="A13" t="s">
        <v>73</v>
      </c>
      <c r="B13" t="s">
        <v>10</v>
      </c>
      <c r="C13">
        <v>228.67412999999993</v>
      </c>
      <c r="D13">
        <v>88.738859999999988</v>
      </c>
    </row>
    <row r="14" spans="1:4" x14ac:dyDescent="0.2">
      <c r="A14" t="s">
        <v>73</v>
      </c>
      <c r="B14" t="s">
        <v>11</v>
      </c>
      <c r="C14">
        <v>989.26578000000018</v>
      </c>
      <c r="D14">
        <v>481.92162000000008</v>
      </c>
    </row>
    <row r="15" spans="1:4" x14ac:dyDescent="0.2">
      <c r="A15" t="s">
        <v>73</v>
      </c>
      <c r="B15" t="s">
        <v>23</v>
      </c>
      <c r="C15">
        <v>23.896100000000001</v>
      </c>
      <c r="D15">
        <v>11.083019999999999</v>
      </c>
    </row>
    <row r="16" spans="1:4" x14ac:dyDescent="0.2">
      <c r="A16" t="s">
        <v>73</v>
      </c>
      <c r="B16" t="s">
        <v>12</v>
      </c>
      <c r="C16">
        <v>2667.3134299999992</v>
      </c>
      <c r="D16">
        <v>1203.71578</v>
      </c>
    </row>
    <row r="17" spans="1:4" x14ac:dyDescent="0.2">
      <c r="A17" t="s">
        <v>73</v>
      </c>
      <c r="B17" t="s">
        <v>13</v>
      </c>
      <c r="C17">
        <v>845.07272999999975</v>
      </c>
      <c r="D17">
        <v>468.93165999999991</v>
      </c>
    </row>
    <row r="18" spans="1:4" x14ac:dyDescent="0.2">
      <c r="A18" t="s">
        <v>73</v>
      </c>
      <c r="B18" t="s">
        <v>14</v>
      </c>
      <c r="C18">
        <v>1293.2813100000001</v>
      </c>
      <c r="D18">
        <v>645.63062000000025</v>
      </c>
    </row>
    <row r="19" spans="1:4" x14ac:dyDescent="0.2">
      <c r="A19" t="s">
        <v>73</v>
      </c>
      <c r="B19" t="s">
        <v>24</v>
      </c>
      <c r="C19">
        <v>35.605530000000002</v>
      </c>
      <c r="D19">
        <v>30.315289999999997</v>
      </c>
    </row>
    <row r="20" spans="1:4" x14ac:dyDescent="0.2">
      <c r="A20" t="s">
        <v>73</v>
      </c>
      <c r="B20" t="s">
        <v>31</v>
      </c>
      <c r="C20">
        <v>18.290600000000001</v>
      </c>
      <c r="D20">
        <v>8.0519600000000011</v>
      </c>
    </row>
  </sheetData>
  <pageMargins left="0.7" right="0.7" top="0.78740157499999996" bottom="0.78740157499999996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23264-277D-4CF0-A0FF-33A53F965943}">
  <dimension ref="A3:Z14"/>
  <sheetViews>
    <sheetView topLeftCell="A13" workbookViewId="0">
      <selection activeCell="L35" sqref="L35"/>
    </sheetView>
  </sheetViews>
  <sheetFormatPr baseColWidth="10" defaultRowHeight="15" x14ac:dyDescent="0.2"/>
  <cols>
    <col min="1" max="1" width="28.5" bestFit="1" customWidth="1"/>
    <col min="2" max="2" width="22" bestFit="1" customWidth="1"/>
    <col min="3" max="3" width="16.5" bestFit="1" customWidth="1"/>
    <col min="4" max="4" width="25" bestFit="1" customWidth="1"/>
    <col min="6" max="6" width="6.1640625" bestFit="1" customWidth="1"/>
    <col min="7" max="7" width="9.5" bestFit="1" customWidth="1"/>
    <col min="8" max="8" width="19.83203125" bestFit="1" customWidth="1"/>
    <col min="9" max="9" width="33.5" bestFit="1" customWidth="1"/>
    <col min="10" max="10" width="6.5" bestFit="1" customWidth="1"/>
    <col min="11" max="11" width="7.1640625" bestFit="1" customWidth="1"/>
    <col min="12" max="12" width="36.6640625" bestFit="1" customWidth="1"/>
    <col min="13" max="13" width="17.33203125" bestFit="1" customWidth="1"/>
    <col min="14" max="14" width="29.83203125" bestFit="1" customWidth="1"/>
    <col min="15" max="15" width="28" bestFit="1" customWidth="1"/>
    <col min="16" max="16" width="18.6640625" bestFit="1" customWidth="1"/>
    <col min="17" max="17" width="18.1640625" bestFit="1" customWidth="1"/>
    <col min="18" max="18" width="24.6640625" bestFit="1" customWidth="1"/>
    <col min="19" max="19" width="6.33203125" bestFit="1" customWidth="1"/>
    <col min="20" max="20" width="24.5" bestFit="1" customWidth="1"/>
    <col min="21" max="21" width="13.5" bestFit="1" customWidth="1"/>
    <col min="22" max="22" width="13.83203125" bestFit="1" customWidth="1"/>
    <col min="23" max="23" width="19" bestFit="1" customWidth="1"/>
    <col min="24" max="24" width="6.5" bestFit="1" customWidth="1"/>
    <col min="25" max="25" width="6.33203125" bestFit="1" customWidth="1"/>
    <col min="26" max="26" width="14.5" bestFit="1" customWidth="1"/>
  </cols>
  <sheetData>
    <row r="3" spans="1:26" x14ac:dyDescent="0.2">
      <c r="A3" s="3" t="s">
        <v>74</v>
      </c>
      <c r="B3" s="3" t="s">
        <v>85</v>
      </c>
    </row>
    <row r="4" spans="1:26" x14ac:dyDescent="0.2">
      <c r="A4" s="3" t="s">
        <v>83</v>
      </c>
      <c r="B4" t="s">
        <v>63</v>
      </c>
      <c r="C4" t="s">
        <v>8</v>
      </c>
      <c r="D4" t="s">
        <v>26</v>
      </c>
      <c r="E4" t="s">
        <v>16</v>
      </c>
      <c r="F4" t="s">
        <v>17</v>
      </c>
      <c r="G4" t="s">
        <v>35</v>
      </c>
      <c r="H4" t="s">
        <v>18</v>
      </c>
      <c r="I4" t="s">
        <v>19</v>
      </c>
      <c r="J4" t="s">
        <v>20</v>
      </c>
      <c r="K4" t="s">
        <v>21</v>
      </c>
      <c r="L4" t="s">
        <v>9</v>
      </c>
      <c r="M4" t="s">
        <v>50</v>
      </c>
      <c r="N4" t="s">
        <v>22</v>
      </c>
      <c r="O4" t="s">
        <v>59</v>
      </c>
      <c r="P4" t="s">
        <v>54</v>
      </c>
      <c r="Q4" t="s">
        <v>10</v>
      </c>
      <c r="R4" t="s">
        <v>11</v>
      </c>
      <c r="S4" t="s">
        <v>23</v>
      </c>
      <c r="T4" t="s">
        <v>57</v>
      </c>
      <c r="U4" t="s">
        <v>12</v>
      </c>
      <c r="V4" t="s">
        <v>13</v>
      </c>
      <c r="W4" t="s">
        <v>14</v>
      </c>
      <c r="X4" t="s">
        <v>24</v>
      </c>
      <c r="Y4" t="s">
        <v>31</v>
      </c>
      <c r="Z4" t="s">
        <v>84</v>
      </c>
    </row>
    <row r="5" spans="1:26" x14ac:dyDescent="0.2">
      <c r="A5" s="5" t="s">
        <v>65</v>
      </c>
      <c r="C5">
        <v>1728</v>
      </c>
      <c r="D5">
        <v>8564</v>
      </c>
      <c r="E5">
        <v>206</v>
      </c>
      <c r="F5">
        <v>144</v>
      </c>
      <c r="G5">
        <v>13</v>
      </c>
      <c r="H5">
        <v>907</v>
      </c>
      <c r="I5">
        <v>136</v>
      </c>
      <c r="J5">
        <v>840</v>
      </c>
      <c r="K5">
        <v>1254</v>
      </c>
      <c r="L5">
        <v>3272</v>
      </c>
      <c r="M5">
        <v>35</v>
      </c>
      <c r="N5">
        <v>3</v>
      </c>
      <c r="P5">
        <v>3</v>
      </c>
      <c r="Q5">
        <v>432</v>
      </c>
      <c r="R5">
        <v>2177</v>
      </c>
      <c r="S5">
        <v>50</v>
      </c>
      <c r="T5">
        <v>3</v>
      </c>
      <c r="U5">
        <v>7698</v>
      </c>
      <c r="V5">
        <v>2575</v>
      </c>
      <c r="W5">
        <v>3793</v>
      </c>
      <c r="X5">
        <v>54</v>
      </c>
      <c r="Y5">
        <v>16</v>
      </c>
      <c r="Z5">
        <v>33903</v>
      </c>
    </row>
    <row r="6" spans="1:26" x14ac:dyDescent="0.2">
      <c r="A6" s="5" t="s">
        <v>66</v>
      </c>
      <c r="C6">
        <v>2268</v>
      </c>
      <c r="D6">
        <v>10046</v>
      </c>
      <c r="E6">
        <v>235</v>
      </c>
      <c r="F6">
        <v>168</v>
      </c>
      <c r="G6">
        <v>14</v>
      </c>
      <c r="H6">
        <v>895</v>
      </c>
      <c r="I6">
        <v>199</v>
      </c>
      <c r="J6">
        <v>1050</v>
      </c>
      <c r="K6">
        <v>1543</v>
      </c>
      <c r="L6">
        <v>4346</v>
      </c>
      <c r="M6">
        <v>27</v>
      </c>
      <c r="N6">
        <v>1</v>
      </c>
      <c r="P6">
        <v>1</v>
      </c>
      <c r="Q6">
        <v>557</v>
      </c>
      <c r="R6">
        <v>2471</v>
      </c>
      <c r="S6">
        <v>65</v>
      </c>
      <c r="T6">
        <v>6</v>
      </c>
      <c r="U6">
        <v>8022</v>
      </c>
      <c r="V6">
        <v>2875</v>
      </c>
      <c r="W6">
        <v>4189</v>
      </c>
      <c r="X6">
        <v>62</v>
      </c>
      <c r="Y6">
        <v>30</v>
      </c>
      <c r="Z6">
        <v>39070</v>
      </c>
    </row>
    <row r="7" spans="1:26" x14ac:dyDescent="0.2">
      <c r="A7" s="5" t="s">
        <v>67</v>
      </c>
      <c r="C7">
        <v>2590</v>
      </c>
      <c r="D7">
        <v>9553</v>
      </c>
      <c r="E7">
        <v>230</v>
      </c>
      <c r="F7">
        <v>170</v>
      </c>
      <c r="G7">
        <v>14</v>
      </c>
      <c r="H7">
        <v>815</v>
      </c>
      <c r="I7">
        <v>203</v>
      </c>
      <c r="J7">
        <v>1318</v>
      </c>
      <c r="K7">
        <v>1555</v>
      </c>
      <c r="L7">
        <v>4610</v>
      </c>
      <c r="M7">
        <v>32</v>
      </c>
      <c r="O7">
        <v>3</v>
      </c>
      <c r="P7">
        <v>1</v>
      </c>
      <c r="Q7">
        <v>613</v>
      </c>
      <c r="R7">
        <v>2509</v>
      </c>
      <c r="S7">
        <v>74</v>
      </c>
      <c r="T7">
        <v>5</v>
      </c>
      <c r="U7">
        <v>8014</v>
      </c>
      <c r="V7">
        <v>2831</v>
      </c>
      <c r="W7">
        <v>4225</v>
      </c>
      <c r="X7">
        <v>57</v>
      </c>
      <c r="Y7">
        <v>26</v>
      </c>
      <c r="Z7">
        <v>39448</v>
      </c>
    </row>
    <row r="8" spans="1:26" x14ac:dyDescent="0.2">
      <c r="A8" s="5" t="s">
        <v>68</v>
      </c>
      <c r="C8">
        <v>2859</v>
      </c>
      <c r="D8">
        <v>9849</v>
      </c>
      <c r="E8">
        <v>259</v>
      </c>
      <c r="F8">
        <v>181</v>
      </c>
      <c r="G8">
        <v>16</v>
      </c>
      <c r="H8">
        <v>890</v>
      </c>
      <c r="I8">
        <v>203</v>
      </c>
      <c r="J8">
        <v>1280</v>
      </c>
      <c r="K8">
        <v>1491</v>
      </c>
      <c r="L8">
        <v>4832</v>
      </c>
      <c r="M8">
        <v>29</v>
      </c>
      <c r="O8">
        <v>2</v>
      </c>
      <c r="Q8">
        <v>672</v>
      </c>
      <c r="R8">
        <v>2490</v>
      </c>
      <c r="S8">
        <v>59</v>
      </c>
      <c r="U8">
        <v>7866</v>
      </c>
      <c r="V8">
        <v>2763</v>
      </c>
      <c r="W8">
        <v>4672</v>
      </c>
      <c r="X8">
        <v>42</v>
      </c>
      <c r="Y8">
        <v>35</v>
      </c>
      <c r="Z8">
        <v>40490</v>
      </c>
    </row>
    <row r="9" spans="1:26" x14ac:dyDescent="0.2">
      <c r="A9" s="5" t="s">
        <v>69</v>
      </c>
      <c r="B9">
        <v>23</v>
      </c>
      <c r="C9">
        <v>3484</v>
      </c>
      <c r="D9">
        <v>10501</v>
      </c>
      <c r="E9">
        <v>234</v>
      </c>
      <c r="F9">
        <v>218</v>
      </c>
      <c r="G9">
        <v>19</v>
      </c>
      <c r="H9">
        <v>965</v>
      </c>
      <c r="I9">
        <v>190</v>
      </c>
      <c r="J9">
        <v>1499</v>
      </c>
      <c r="K9">
        <v>1575</v>
      </c>
      <c r="L9">
        <v>5145</v>
      </c>
      <c r="M9">
        <v>18</v>
      </c>
      <c r="O9">
        <v>4</v>
      </c>
      <c r="Q9">
        <v>690</v>
      </c>
      <c r="R9">
        <v>2447</v>
      </c>
      <c r="S9">
        <v>80</v>
      </c>
      <c r="U9">
        <v>7483</v>
      </c>
      <c r="V9">
        <v>2719</v>
      </c>
      <c r="W9">
        <v>4153</v>
      </c>
      <c r="X9">
        <v>49</v>
      </c>
      <c r="Y9">
        <v>36</v>
      </c>
      <c r="Z9">
        <v>41532</v>
      </c>
    </row>
    <row r="10" spans="1:26" x14ac:dyDescent="0.2">
      <c r="A10" s="5" t="s">
        <v>70</v>
      </c>
      <c r="B10">
        <v>386</v>
      </c>
      <c r="C10">
        <v>4198</v>
      </c>
      <c r="D10">
        <v>7955</v>
      </c>
      <c r="E10">
        <v>1</v>
      </c>
      <c r="F10">
        <v>212</v>
      </c>
      <c r="G10">
        <v>16</v>
      </c>
      <c r="H10">
        <v>1118</v>
      </c>
      <c r="I10">
        <v>211</v>
      </c>
      <c r="J10">
        <v>1620</v>
      </c>
      <c r="K10">
        <v>1635</v>
      </c>
      <c r="L10">
        <v>5675</v>
      </c>
      <c r="Q10">
        <v>608</v>
      </c>
      <c r="R10">
        <v>2886</v>
      </c>
      <c r="S10">
        <v>78</v>
      </c>
      <c r="U10">
        <v>8005</v>
      </c>
      <c r="V10">
        <v>3110</v>
      </c>
      <c r="W10">
        <v>4029</v>
      </c>
      <c r="X10">
        <v>50</v>
      </c>
      <c r="Y10">
        <v>47</v>
      </c>
      <c r="Z10">
        <v>41840</v>
      </c>
    </row>
    <row r="11" spans="1:26" x14ac:dyDescent="0.2">
      <c r="A11" s="5" t="s">
        <v>71</v>
      </c>
      <c r="B11">
        <v>417</v>
      </c>
      <c r="C11">
        <v>4824</v>
      </c>
      <c r="D11">
        <v>8409</v>
      </c>
      <c r="F11">
        <v>196</v>
      </c>
      <c r="G11">
        <v>13</v>
      </c>
      <c r="H11">
        <v>1145</v>
      </c>
      <c r="I11">
        <v>187</v>
      </c>
      <c r="J11">
        <v>1562</v>
      </c>
      <c r="K11">
        <v>1662</v>
      </c>
      <c r="L11">
        <v>6364</v>
      </c>
      <c r="Q11">
        <v>736</v>
      </c>
      <c r="R11">
        <v>3001</v>
      </c>
      <c r="S11">
        <v>101</v>
      </c>
      <c r="U11">
        <v>8359</v>
      </c>
      <c r="V11">
        <v>3333</v>
      </c>
      <c r="W11">
        <v>4321</v>
      </c>
      <c r="X11">
        <v>61</v>
      </c>
      <c r="Y11">
        <v>51</v>
      </c>
      <c r="Z11">
        <v>44742</v>
      </c>
    </row>
    <row r="12" spans="1:26" x14ac:dyDescent="0.2">
      <c r="A12" s="5" t="s">
        <v>72</v>
      </c>
      <c r="B12">
        <v>466</v>
      </c>
      <c r="C12">
        <v>4957</v>
      </c>
      <c r="D12">
        <v>8448</v>
      </c>
      <c r="F12">
        <v>244</v>
      </c>
      <c r="G12">
        <v>12</v>
      </c>
      <c r="H12">
        <v>1112</v>
      </c>
      <c r="I12">
        <v>188</v>
      </c>
      <c r="J12">
        <v>1592</v>
      </c>
      <c r="K12">
        <v>1665</v>
      </c>
      <c r="L12">
        <v>6759</v>
      </c>
      <c r="Q12">
        <v>785</v>
      </c>
      <c r="R12">
        <v>3100</v>
      </c>
      <c r="S12">
        <v>118</v>
      </c>
      <c r="U12">
        <v>8137</v>
      </c>
      <c r="V12">
        <v>3206</v>
      </c>
      <c r="W12">
        <v>4234</v>
      </c>
      <c r="X12">
        <v>61</v>
      </c>
      <c r="Y12">
        <v>66</v>
      </c>
      <c r="Z12">
        <v>45150</v>
      </c>
    </row>
    <row r="13" spans="1:26" x14ac:dyDescent="0.2">
      <c r="A13" s="5" t="s">
        <v>73</v>
      </c>
      <c r="B13">
        <v>469</v>
      </c>
      <c r="C13">
        <v>5871</v>
      </c>
      <c r="D13">
        <v>8761</v>
      </c>
      <c r="F13">
        <v>294</v>
      </c>
      <c r="G13">
        <v>9</v>
      </c>
      <c r="H13">
        <v>1162</v>
      </c>
      <c r="I13">
        <v>191</v>
      </c>
      <c r="J13">
        <v>1643</v>
      </c>
      <c r="K13">
        <v>1603</v>
      </c>
      <c r="L13">
        <v>7255</v>
      </c>
      <c r="Q13">
        <v>703</v>
      </c>
      <c r="R13">
        <v>3104</v>
      </c>
      <c r="S13">
        <v>112</v>
      </c>
      <c r="U13">
        <v>8351</v>
      </c>
      <c r="V13">
        <v>3220</v>
      </c>
      <c r="W13">
        <v>4304</v>
      </c>
      <c r="X13">
        <v>61</v>
      </c>
      <c r="Y13">
        <v>79</v>
      </c>
      <c r="Z13">
        <v>47192</v>
      </c>
    </row>
    <row r="14" spans="1:26" x14ac:dyDescent="0.2">
      <c r="A14" s="5" t="s">
        <v>84</v>
      </c>
      <c r="B14">
        <v>1761</v>
      </c>
      <c r="C14">
        <v>32779</v>
      </c>
      <c r="D14">
        <v>82086</v>
      </c>
      <c r="E14">
        <v>1165</v>
      </c>
      <c r="F14">
        <v>1827</v>
      </c>
      <c r="G14">
        <v>126</v>
      </c>
      <c r="H14">
        <v>9009</v>
      </c>
      <c r="I14">
        <v>1708</v>
      </c>
      <c r="J14">
        <v>12404</v>
      </c>
      <c r="K14">
        <v>13983</v>
      </c>
      <c r="L14">
        <v>48258</v>
      </c>
      <c r="M14">
        <v>141</v>
      </c>
      <c r="N14">
        <v>4</v>
      </c>
      <c r="O14">
        <v>9</v>
      </c>
      <c r="P14">
        <v>5</v>
      </c>
      <c r="Q14">
        <v>5796</v>
      </c>
      <c r="R14">
        <v>24185</v>
      </c>
      <c r="S14">
        <v>737</v>
      </c>
      <c r="T14">
        <v>14</v>
      </c>
      <c r="U14">
        <v>71935</v>
      </c>
      <c r="V14">
        <v>26632</v>
      </c>
      <c r="W14">
        <v>37920</v>
      </c>
      <c r="X14">
        <v>497</v>
      </c>
      <c r="Y14">
        <v>386</v>
      </c>
      <c r="Z14">
        <v>373367</v>
      </c>
    </row>
  </sheetData>
  <pageMargins left="0.7" right="0.7" top="0.78740157499999996" bottom="0.78740157499999996" header="0.3" footer="0.3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BE9A1-45C5-48E3-A8C1-39AA8FB0FA80}">
  <dimension ref="A1:D25"/>
  <sheetViews>
    <sheetView workbookViewId="0">
      <selection activeCell="D5" sqref="D5"/>
    </sheetView>
  </sheetViews>
  <sheetFormatPr baseColWidth="10" defaultRowHeight="15" x14ac:dyDescent="0.2"/>
  <cols>
    <col min="1" max="1" width="20.6640625" bestFit="1" customWidth="1"/>
    <col min="2" max="2" width="22.5" bestFit="1" customWidth="1"/>
    <col min="3" max="3" width="23.1640625" bestFit="1" customWidth="1"/>
    <col min="4" max="4" width="28.5" bestFit="1" customWidth="1"/>
  </cols>
  <sheetData>
    <row r="1" spans="1:4" x14ac:dyDescent="0.2">
      <c r="A1" s="3" t="s">
        <v>83</v>
      </c>
      <c r="B1" t="s">
        <v>81</v>
      </c>
      <c r="C1" t="s">
        <v>82</v>
      </c>
      <c r="D1" t="s">
        <v>74</v>
      </c>
    </row>
    <row r="2" spans="1:4" x14ac:dyDescent="0.2">
      <c r="A2" s="5" t="s">
        <v>65</v>
      </c>
      <c r="B2">
        <v>11308.996000000001</v>
      </c>
      <c r="C2">
        <v>5241.0928500000082</v>
      </c>
      <c r="D2">
        <v>33903</v>
      </c>
    </row>
    <row r="3" spans="1:4" x14ac:dyDescent="0.2">
      <c r="A3" s="5" t="s">
        <v>66</v>
      </c>
      <c r="B3">
        <v>13481.850670000005</v>
      </c>
      <c r="C3">
        <v>6318.0000700000046</v>
      </c>
      <c r="D3">
        <v>39070</v>
      </c>
    </row>
    <row r="4" spans="1:4" x14ac:dyDescent="0.2">
      <c r="A4" s="5" t="s">
        <v>67</v>
      </c>
      <c r="B4">
        <v>13802.779120000014</v>
      </c>
      <c r="C4">
        <v>6626.7429200000079</v>
      </c>
      <c r="D4">
        <v>39448</v>
      </c>
    </row>
    <row r="5" spans="1:4" x14ac:dyDescent="0.2">
      <c r="A5" s="5" t="s">
        <v>68</v>
      </c>
      <c r="B5">
        <v>14813.817650000015</v>
      </c>
      <c r="C5">
        <v>6928.1607400000094</v>
      </c>
      <c r="D5">
        <v>40490</v>
      </c>
    </row>
    <row r="6" spans="1:4" x14ac:dyDescent="0.2">
      <c r="A6" s="5" t="s">
        <v>69</v>
      </c>
      <c r="B6">
        <v>15156.606850000018</v>
      </c>
      <c r="C6">
        <v>7128.0412900000092</v>
      </c>
      <c r="D6">
        <v>41532</v>
      </c>
    </row>
    <row r="7" spans="1:4" x14ac:dyDescent="0.2">
      <c r="A7" s="5" t="s">
        <v>70</v>
      </c>
      <c r="B7">
        <v>15566.260220000002</v>
      </c>
      <c r="C7">
        <v>7323.8610200000194</v>
      </c>
      <c r="D7">
        <v>41840</v>
      </c>
    </row>
    <row r="8" spans="1:4" x14ac:dyDescent="0.2">
      <c r="A8" s="5" t="s">
        <v>71</v>
      </c>
      <c r="B8">
        <v>16613.11233</v>
      </c>
      <c r="C8">
        <v>7840.2027199999911</v>
      </c>
      <c r="D8">
        <v>44742</v>
      </c>
    </row>
    <row r="9" spans="1:4" x14ac:dyDescent="0.2">
      <c r="A9" s="5" t="s">
        <v>72</v>
      </c>
      <c r="B9">
        <v>16665.851400000007</v>
      </c>
      <c r="C9">
        <v>7947.2058199999938</v>
      </c>
      <c r="D9">
        <v>45150</v>
      </c>
    </row>
    <row r="10" spans="1:4" x14ac:dyDescent="0.2">
      <c r="A10" s="5" t="s">
        <v>73</v>
      </c>
      <c r="B10">
        <v>17776.245020000009</v>
      </c>
      <c r="C10">
        <v>8549.8829300000052</v>
      </c>
      <c r="D10">
        <v>47192</v>
      </c>
    </row>
    <row r="11" spans="1:4" x14ac:dyDescent="0.2">
      <c r="A11" s="5" t="s">
        <v>84</v>
      </c>
      <c r="B11">
        <v>135185.51926000006</v>
      </c>
      <c r="C11">
        <v>63903.190360000059</v>
      </c>
      <c r="D11">
        <v>373367</v>
      </c>
    </row>
    <row r="15" spans="1:4" x14ac:dyDescent="0.2">
      <c r="C15" t="s">
        <v>91</v>
      </c>
      <c r="D15">
        <f>AVERAGE(45150,44742)</f>
        <v>44946</v>
      </c>
    </row>
    <row r="16" spans="1:4" x14ac:dyDescent="0.2">
      <c r="C16" t="s">
        <v>92</v>
      </c>
      <c r="D16">
        <v>47192</v>
      </c>
    </row>
    <row r="17" spans="3:4" x14ac:dyDescent="0.2">
      <c r="C17" t="s">
        <v>93</v>
      </c>
      <c r="D17" s="7">
        <f>(D16-D15)/D15</f>
        <v>4.9971076402794468E-2</v>
      </c>
    </row>
    <row r="19" spans="3:4" x14ac:dyDescent="0.2">
      <c r="C19" t="s">
        <v>94</v>
      </c>
      <c r="D19">
        <f>AVERAGE(16613.11233,16665.8514)</f>
        <v>16639.481865000002</v>
      </c>
    </row>
    <row r="20" spans="3:4" x14ac:dyDescent="0.2">
      <c r="C20" t="s">
        <v>95</v>
      </c>
      <c r="D20">
        <v>17776.245019999998</v>
      </c>
    </row>
    <row r="21" spans="3:4" x14ac:dyDescent="0.2">
      <c r="C21" t="s">
        <v>96</v>
      </c>
      <c r="D21" s="7">
        <f>(D20-D19)/D19</f>
        <v>6.8317220705717982E-2</v>
      </c>
    </row>
    <row r="23" spans="3:4" x14ac:dyDescent="0.2">
      <c r="C23" t="s">
        <v>97</v>
      </c>
      <c r="D23">
        <f>AVERAGE(7840.20272,7947.20582)</f>
        <v>7893.7042700000002</v>
      </c>
    </row>
    <row r="24" spans="3:4" x14ac:dyDescent="0.2">
      <c r="C24" t="s">
        <v>98</v>
      </c>
      <c r="D24">
        <v>8549.8829299999998</v>
      </c>
    </row>
    <row r="25" spans="3:4" x14ac:dyDescent="0.2">
      <c r="C25" t="s">
        <v>99</v>
      </c>
      <c r="D25" s="7">
        <f>(D24-D23)/D23</f>
        <v>8.3126835963921855E-2</v>
      </c>
    </row>
  </sheetData>
  <phoneticPr fontId="1" type="noConversion"/>
  <pageMargins left="0.7" right="0.7" top="0.78740157499999996" bottom="0.78740157499999996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2E360-0DCD-4238-AE48-E610C4056BB6}">
  <dimension ref="A3:D38"/>
  <sheetViews>
    <sheetView zoomScale="106" zoomScaleNormal="106" workbookViewId="0">
      <selection activeCell="I39" sqref="I39"/>
    </sheetView>
  </sheetViews>
  <sheetFormatPr baseColWidth="10" defaultRowHeight="15" x14ac:dyDescent="0.2"/>
  <cols>
    <col min="1" max="1" width="20.6640625" bestFit="1" customWidth="1"/>
    <col min="2" max="2" width="17" bestFit="1" customWidth="1"/>
    <col min="3" max="3" width="24.5" bestFit="1" customWidth="1"/>
    <col min="4" max="4" width="24.83203125" bestFit="1" customWidth="1"/>
    <col min="5" max="5" width="28.5" bestFit="1" customWidth="1"/>
  </cols>
  <sheetData>
    <row r="3" spans="1:4" x14ac:dyDescent="0.2">
      <c r="A3" s="3" t="s">
        <v>64</v>
      </c>
      <c r="B3" s="3" t="s">
        <v>3</v>
      </c>
      <c r="C3" t="s">
        <v>81</v>
      </c>
      <c r="D3" t="s">
        <v>82</v>
      </c>
    </row>
    <row r="4" spans="1:4" x14ac:dyDescent="0.2">
      <c r="A4" t="s">
        <v>65</v>
      </c>
      <c r="B4" t="s">
        <v>30</v>
      </c>
      <c r="C4" s="1">
        <v>1038.68579</v>
      </c>
      <c r="D4" s="1">
        <v>487.75292999999959</v>
      </c>
    </row>
    <row r="5" spans="1:4" x14ac:dyDescent="0.2">
      <c r="A5" t="s">
        <v>65</v>
      </c>
      <c r="B5" t="s">
        <v>7</v>
      </c>
      <c r="C5" s="1">
        <v>6389.283660000001</v>
      </c>
      <c r="D5" s="1">
        <v>2819.4801400000024</v>
      </c>
    </row>
    <row r="6" spans="1:4" x14ac:dyDescent="0.2">
      <c r="A6" t="s">
        <v>65</v>
      </c>
      <c r="B6" t="s">
        <v>15</v>
      </c>
      <c r="C6" s="1">
        <v>1324.3729399999993</v>
      </c>
      <c r="D6" s="1">
        <v>876.30603999999971</v>
      </c>
    </row>
    <row r="7" spans="1:4" x14ac:dyDescent="0.2">
      <c r="A7" t="s">
        <v>65</v>
      </c>
      <c r="B7" t="s">
        <v>25</v>
      </c>
      <c r="C7" s="1">
        <v>2556.6536100000012</v>
      </c>
      <c r="D7" s="1">
        <v>1057.5537399999998</v>
      </c>
    </row>
    <row r="8" spans="1:4" x14ac:dyDescent="0.2">
      <c r="A8" t="s">
        <v>66</v>
      </c>
      <c r="B8" t="s">
        <v>30</v>
      </c>
      <c r="C8" s="1">
        <v>1016.2869500000003</v>
      </c>
      <c r="D8" s="1">
        <v>471.69620000000009</v>
      </c>
    </row>
    <row r="9" spans="1:4" x14ac:dyDescent="0.2">
      <c r="A9" t="s">
        <v>66</v>
      </c>
      <c r="B9" t="s">
        <v>7</v>
      </c>
      <c r="C9" s="1">
        <v>7328.0587199999964</v>
      </c>
      <c r="D9" s="1">
        <v>3264.2292099999995</v>
      </c>
    </row>
    <row r="10" spans="1:4" x14ac:dyDescent="0.2">
      <c r="A10" t="s">
        <v>66</v>
      </c>
      <c r="B10" t="s">
        <v>15</v>
      </c>
      <c r="C10" s="1">
        <v>1623.8525000000016</v>
      </c>
      <c r="D10" s="1">
        <v>1064.3485499999995</v>
      </c>
    </row>
    <row r="11" spans="1:4" x14ac:dyDescent="0.2">
      <c r="A11" t="s">
        <v>66</v>
      </c>
      <c r="B11" t="s">
        <v>25</v>
      </c>
      <c r="C11" s="1">
        <v>3513.6524999999983</v>
      </c>
      <c r="D11" s="1">
        <v>1517.7261100000005</v>
      </c>
    </row>
    <row r="12" spans="1:4" x14ac:dyDescent="0.2">
      <c r="A12" t="s">
        <v>67</v>
      </c>
      <c r="B12" t="s">
        <v>30</v>
      </c>
      <c r="C12" s="1">
        <v>886.27459999999974</v>
      </c>
      <c r="D12" s="1">
        <v>412.29705000000001</v>
      </c>
    </row>
    <row r="13" spans="1:4" x14ac:dyDescent="0.2">
      <c r="A13" t="s">
        <v>67</v>
      </c>
      <c r="B13" t="s">
        <v>7</v>
      </c>
      <c r="C13" s="1">
        <v>8072.3209500000003</v>
      </c>
      <c r="D13" s="1">
        <v>3566.2451799999994</v>
      </c>
    </row>
    <row r="14" spans="1:4" x14ac:dyDescent="0.2">
      <c r="A14" t="s">
        <v>67</v>
      </c>
      <c r="B14" t="s">
        <v>15</v>
      </c>
      <c r="C14" s="1">
        <v>1732.7880499999999</v>
      </c>
      <c r="D14" s="1">
        <v>1135.8354599999993</v>
      </c>
    </row>
    <row r="15" spans="1:4" x14ac:dyDescent="0.2">
      <c r="A15" t="s">
        <v>67</v>
      </c>
      <c r="B15" t="s">
        <v>25</v>
      </c>
      <c r="C15" s="1">
        <v>3111.3955199999996</v>
      </c>
      <c r="D15" s="1">
        <v>1512.3652299999999</v>
      </c>
    </row>
    <row r="16" spans="1:4" x14ac:dyDescent="0.2">
      <c r="A16" t="s">
        <v>68</v>
      </c>
      <c r="B16" t="s">
        <v>30</v>
      </c>
      <c r="C16" s="1">
        <v>804.94918999999902</v>
      </c>
      <c r="D16" s="1">
        <v>373.87043999999975</v>
      </c>
    </row>
    <row r="17" spans="1:4" x14ac:dyDescent="0.2">
      <c r="A17" t="s">
        <v>68</v>
      </c>
      <c r="B17" t="s">
        <v>7</v>
      </c>
      <c r="C17" s="1">
        <v>8295.2834400000011</v>
      </c>
      <c r="D17" s="1">
        <v>3682.4617800000019</v>
      </c>
    </row>
    <row r="18" spans="1:4" x14ac:dyDescent="0.2">
      <c r="A18" t="s">
        <v>68</v>
      </c>
      <c r="B18" t="s">
        <v>15</v>
      </c>
      <c r="C18" s="1">
        <v>1770.6864400000002</v>
      </c>
      <c r="D18" s="1">
        <v>1146.2205600000007</v>
      </c>
    </row>
    <row r="19" spans="1:4" x14ac:dyDescent="0.2">
      <c r="A19" t="s">
        <v>68</v>
      </c>
      <c r="B19" t="s">
        <v>25</v>
      </c>
      <c r="C19" s="1">
        <v>3942.8985799999987</v>
      </c>
      <c r="D19" s="1">
        <v>1725.6079599999994</v>
      </c>
    </row>
    <row r="20" spans="1:4" x14ac:dyDescent="0.2">
      <c r="A20" t="s">
        <v>69</v>
      </c>
      <c r="B20" t="s">
        <v>30</v>
      </c>
      <c r="C20" s="1">
        <v>745.27838999999972</v>
      </c>
      <c r="D20" s="1">
        <v>345.37740999999994</v>
      </c>
    </row>
    <row r="21" spans="1:4" x14ac:dyDescent="0.2">
      <c r="A21" t="s">
        <v>69</v>
      </c>
      <c r="B21" t="s">
        <v>7</v>
      </c>
      <c r="C21" s="1">
        <v>8604.7793899999961</v>
      </c>
      <c r="D21" s="1">
        <v>3802.2249000000029</v>
      </c>
    </row>
    <row r="22" spans="1:4" x14ac:dyDescent="0.2">
      <c r="A22" t="s">
        <v>69</v>
      </c>
      <c r="B22" t="s">
        <v>15</v>
      </c>
      <c r="C22" s="1">
        <v>1972.4548</v>
      </c>
      <c r="D22" s="1">
        <v>1249.0265500000007</v>
      </c>
    </row>
    <row r="23" spans="1:4" x14ac:dyDescent="0.2">
      <c r="A23" t="s">
        <v>69</v>
      </c>
      <c r="B23" t="s">
        <v>25</v>
      </c>
      <c r="C23" s="1">
        <v>3821.2433699999983</v>
      </c>
      <c r="D23" s="1">
        <v>1726.9302800000005</v>
      </c>
    </row>
    <row r="24" spans="1:4" x14ac:dyDescent="0.2">
      <c r="A24" t="s">
        <v>70</v>
      </c>
      <c r="B24" t="s">
        <v>30</v>
      </c>
      <c r="C24" s="1">
        <v>4.2401300000000006</v>
      </c>
      <c r="D24" s="1">
        <v>2.00156</v>
      </c>
    </row>
    <row r="25" spans="1:4" x14ac:dyDescent="0.2">
      <c r="A25" t="s">
        <v>70</v>
      </c>
      <c r="B25" t="s">
        <v>7</v>
      </c>
      <c r="C25" s="1">
        <v>9497.337070000005</v>
      </c>
      <c r="D25" s="1">
        <v>4208.4848900000015</v>
      </c>
    </row>
    <row r="26" spans="1:4" x14ac:dyDescent="0.2">
      <c r="A26" t="s">
        <v>70</v>
      </c>
      <c r="B26" t="s">
        <v>15</v>
      </c>
      <c r="C26" s="1">
        <v>2021.8014100000009</v>
      </c>
      <c r="D26" s="1">
        <v>1263.2320699999998</v>
      </c>
    </row>
    <row r="27" spans="1:4" x14ac:dyDescent="0.2">
      <c r="A27" t="s">
        <v>70</v>
      </c>
      <c r="B27" t="s">
        <v>25</v>
      </c>
      <c r="C27" s="1">
        <v>3901.4875900000015</v>
      </c>
      <c r="D27" s="1">
        <v>1743.7760400000006</v>
      </c>
    </row>
    <row r="28" spans="1:4" x14ac:dyDescent="0.2">
      <c r="A28" t="s">
        <v>71</v>
      </c>
      <c r="B28" t="s">
        <v>30</v>
      </c>
      <c r="C28" s="1">
        <v>0.23652000000000001</v>
      </c>
      <c r="D28" s="1">
        <v>0.10638</v>
      </c>
    </row>
    <row r="29" spans="1:4" x14ac:dyDescent="0.2">
      <c r="A29" t="s">
        <v>71</v>
      </c>
      <c r="B29" t="s">
        <v>7</v>
      </c>
      <c r="C29" s="1">
        <v>10192.246240000009</v>
      </c>
      <c r="D29" s="1">
        <v>4542.43869</v>
      </c>
    </row>
    <row r="30" spans="1:4" x14ac:dyDescent="0.2">
      <c r="A30" t="s">
        <v>71</v>
      </c>
      <c r="B30" t="s">
        <v>15</v>
      </c>
      <c r="C30" s="1">
        <v>2065.5102199999992</v>
      </c>
      <c r="D30" s="1">
        <v>1294.8119599999989</v>
      </c>
    </row>
    <row r="31" spans="1:4" x14ac:dyDescent="0.2">
      <c r="A31" t="s">
        <v>71</v>
      </c>
      <c r="B31" t="s">
        <v>25</v>
      </c>
      <c r="C31" s="1">
        <v>4189.4876800000011</v>
      </c>
      <c r="D31" s="1">
        <v>1857.5243999999996</v>
      </c>
    </row>
    <row r="32" spans="1:4" x14ac:dyDescent="0.2">
      <c r="A32" t="s">
        <v>72</v>
      </c>
      <c r="B32" t="s">
        <v>30</v>
      </c>
      <c r="C32" s="1">
        <v>0.28499999999999998</v>
      </c>
      <c r="D32" s="1">
        <v>0.14474999999999999</v>
      </c>
    </row>
    <row r="33" spans="1:4" x14ac:dyDescent="0.2">
      <c r="A33" t="s">
        <v>72</v>
      </c>
      <c r="B33" t="s">
        <v>7</v>
      </c>
      <c r="C33" s="1">
        <v>10514.924880000011</v>
      </c>
      <c r="D33" s="1">
        <v>4666.795860000002</v>
      </c>
    </row>
    <row r="34" spans="1:4" x14ac:dyDescent="0.2">
      <c r="A34" t="s">
        <v>72</v>
      </c>
      <c r="B34" t="s">
        <v>15</v>
      </c>
      <c r="C34" s="1">
        <v>2029.8824099999999</v>
      </c>
      <c r="D34" s="1">
        <v>1269.4314500000005</v>
      </c>
    </row>
    <row r="35" spans="1:4" x14ac:dyDescent="0.2">
      <c r="A35" t="s">
        <v>72</v>
      </c>
      <c r="B35" t="s">
        <v>25</v>
      </c>
      <c r="C35" s="1">
        <v>3938.7731100000005</v>
      </c>
      <c r="D35" s="1">
        <v>1860.210980000001</v>
      </c>
    </row>
    <row r="36" spans="1:4" x14ac:dyDescent="0.2">
      <c r="A36" t="s">
        <v>73</v>
      </c>
      <c r="B36" t="s">
        <v>7</v>
      </c>
      <c r="C36" s="1">
        <v>11244.318510000006</v>
      </c>
      <c r="D36" s="1">
        <v>5002.680330000001</v>
      </c>
    </row>
    <row r="37" spans="1:4" x14ac:dyDescent="0.2">
      <c r="A37" t="s">
        <v>73</v>
      </c>
      <c r="B37" t="s">
        <v>15</v>
      </c>
      <c r="C37" s="1">
        <v>2626.9343200000008</v>
      </c>
      <c r="D37" s="1">
        <v>1654.1653500000004</v>
      </c>
    </row>
    <row r="38" spans="1:4" x14ac:dyDescent="0.2">
      <c r="A38" t="s">
        <v>73</v>
      </c>
      <c r="B38" t="s">
        <v>25</v>
      </c>
      <c r="C38" s="1">
        <v>3721.8471399999999</v>
      </c>
      <c r="D38" s="1">
        <v>1742.27189</v>
      </c>
    </row>
  </sheetData>
  <pageMargins left="0.7" right="0.7" top="0.78740157499999996" bottom="0.78740157499999996" header="0.3" footer="0.3"/>
  <pageSetup paperSize="9" orientation="portrait" horizontalDpi="1200" verticalDpi="1200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2383E-2BEC-473A-9EAF-24B34F1B1FB6}">
  <dimension ref="A1:Z41"/>
  <sheetViews>
    <sheetView tabSelected="1" topLeftCell="G13" zoomScale="122" zoomScaleNormal="122" workbookViewId="0">
      <selection activeCell="P57" sqref="P57"/>
    </sheetView>
  </sheetViews>
  <sheetFormatPr baseColWidth="10" defaultRowHeight="15" x14ac:dyDescent="0.2"/>
  <sheetData>
    <row r="1" spans="1:26" x14ac:dyDescent="0.2">
      <c r="A1" t="s">
        <v>74</v>
      </c>
      <c r="B1" t="s">
        <v>85</v>
      </c>
    </row>
    <row r="2" spans="1:26" s="6" customFormat="1" ht="64" x14ac:dyDescent="0.2">
      <c r="A2" s="6" t="s">
        <v>83</v>
      </c>
      <c r="B2" s="6" t="s">
        <v>63</v>
      </c>
      <c r="C2" s="6" t="s">
        <v>8</v>
      </c>
      <c r="D2" s="6" t="s">
        <v>26</v>
      </c>
      <c r="E2" s="6" t="s">
        <v>16</v>
      </c>
      <c r="F2" s="6" t="s">
        <v>17</v>
      </c>
      <c r="G2" s="6" t="s">
        <v>35</v>
      </c>
      <c r="H2" s="6" t="s">
        <v>18</v>
      </c>
      <c r="I2" s="6" t="s">
        <v>19</v>
      </c>
      <c r="J2" s="6" t="s">
        <v>20</v>
      </c>
      <c r="K2" s="6" t="s">
        <v>21</v>
      </c>
      <c r="L2" s="6" t="s">
        <v>9</v>
      </c>
      <c r="M2" s="6" t="s">
        <v>50</v>
      </c>
      <c r="N2" s="6" t="s">
        <v>22</v>
      </c>
      <c r="O2" s="6" t="s">
        <v>59</v>
      </c>
      <c r="P2" s="6" t="s">
        <v>54</v>
      </c>
      <c r="Q2" s="6" t="s">
        <v>10</v>
      </c>
      <c r="R2" s="6" t="s">
        <v>11</v>
      </c>
      <c r="S2" s="6" t="s">
        <v>23</v>
      </c>
      <c r="T2" s="6" t="s">
        <v>57</v>
      </c>
      <c r="U2" s="6" t="s">
        <v>12</v>
      </c>
      <c r="V2" s="6" t="s">
        <v>13</v>
      </c>
      <c r="W2" s="6" t="s">
        <v>14</v>
      </c>
      <c r="X2" s="6" t="s">
        <v>24</v>
      </c>
      <c r="Y2" s="6" t="s">
        <v>31</v>
      </c>
      <c r="Z2" s="6" t="s">
        <v>84</v>
      </c>
    </row>
    <row r="3" spans="1:26" x14ac:dyDescent="0.2">
      <c r="A3" t="s">
        <v>65</v>
      </c>
      <c r="C3">
        <v>1728</v>
      </c>
      <c r="D3">
        <v>8564</v>
      </c>
      <c r="E3">
        <v>206</v>
      </c>
      <c r="F3">
        <v>144</v>
      </c>
      <c r="G3">
        <v>13</v>
      </c>
      <c r="H3">
        <v>907</v>
      </c>
      <c r="I3">
        <v>136</v>
      </c>
      <c r="J3">
        <v>840</v>
      </c>
      <c r="K3">
        <v>1254</v>
      </c>
      <c r="L3">
        <v>3272</v>
      </c>
      <c r="M3">
        <v>35</v>
      </c>
      <c r="N3">
        <v>3</v>
      </c>
      <c r="P3">
        <v>3</v>
      </c>
      <c r="Q3">
        <v>432</v>
      </c>
      <c r="R3">
        <v>2177</v>
      </c>
      <c r="S3">
        <v>50</v>
      </c>
      <c r="T3">
        <v>3</v>
      </c>
      <c r="U3">
        <v>7698</v>
      </c>
      <c r="V3">
        <v>2575</v>
      </c>
      <c r="W3">
        <v>3793</v>
      </c>
      <c r="X3">
        <v>54</v>
      </c>
      <c r="Y3">
        <v>16</v>
      </c>
      <c r="Z3">
        <v>33903</v>
      </c>
    </row>
    <row r="4" spans="1:26" x14ac:dyDescent="0.2">
      <c r="A4" t="s">
        <v>66</v>
      </c>
      <c r="C4">
        <v>2268</v>
      </c>
      <c r="D4">
        <v>10046</v>
      </c>
      <c r="E4">
        <v>235</v>
      </c>
      <c r="F4">
        <v>168</v>
      </c>
      <c r="G4">
        <v>14</v>
      </c>
      <c r="H4">
        <v>895</v>
      </c>
      <c r="I4">
        <v>199</v>
      </c>
      <c r="J4">
        <v>1050</v>
      </c>
      <c r="K4">
        <v>1543</v>
      </c>
      <c r="L4">
        <v>4346</v>
      </c>
      <c r="M4">
        <v>27</v>
      </c>
      <c r="N4">
        <v>1</v>
      </c>
      <c r="P4">
        <v>1</v>
      </c>
      <c r="Q4">
        <v>557</v>
      </c>
      <c r="R4">
        <v>2471</v>
      </c>
      <c r="S4">
        <v>65</v>
      </c>
      <c r="T4">
        <v>6</v>
      </c>
      <c r="U4">
        <v>8022</v>
      </c>
      <c r="V4">
        <v>2875</v>
      </c>
      <c r="W4">
        <v>4189</v>
      </c>
      <c r="X4">
        <v>62</v>
      </c>
      <c r="Y4">
        <v>30</v>
      </c>
      <c r="Z4">
        <v>39070</v>
      </c>
    </row>
    <row r="5" spans="1:26" x14ac:dyDescent="0.2">
      <c r="A5" t="s">
        <v>67</v>
      </c>
      <c r="C5">
        <v>2590</v>
      </c>
      <c r="D5">
        <v>9553</v>
      </c>
      <c r="E5">
        <v>230</v>
      </c>
      <c r="F5">
        <v>170</v>
      </c>
      <c r="G5">
        <v>14</v>
      </c>
      <c r="H5">
        <v>815</v>
      </c>
      <c r="I5">
        <v>203</v>
      </c>
      <c r="J5">
        <v>1318</v>
      </c>
      <c r="K5">
        <v>1555</v>
      </c>
      <c r="L5">
        <v>4610</v>
      </c>
      <c r="M5">
        <v>32</v>
      </c>
      <c r="O5">
        <v>3</v>
      </c>
      <c r="P5">
        <v>1</v>
      </c>
      <c r="Q5">
        <v>613</v>
      </c>
      <c r="R5">
        <v>2509</v>
      </c>
      <c r="S5">
        <v>74</v>
      </c>
      <c r="T5">
        <v>5</v>
      </c>
      <c r="U5">
        <v>8014</v>
      </c>
      <c r="V5">
        <v>2831</v>
      </c>
      <c r="W5">
        <v>4225</v>
      </c>
      <c r="X5">
        <v>57</v>
      </c>
      <c r="Y5">
        <v>26</v>
      </c>
      <c r="Z5">
        <v>39448</v>
      </c>
    </row>
    <row r="6" spans="1:26" x14ac:dyDescent="0.2">
      <c r="A6" t="s">
        <v>68</v>
      </c>
      <c r="C6">
        <v>2859</v>
      </c>
      <c r="D6">
        <v>9849</v>
      </c>
      <c r="E6">
        <v>259</v>
      </c>
      <c r="F6">
        <v>181</v>
      </c>
      <c r="G6">
        <v>16</v>
      </c>
      <c r="H6">
        <v>890</v>
      </c>
      <c r="I6">
        <v>203</v>
      </c>
      <c r="J6">
        <v>1280</v>
      </c>
      <c r="K6">
        <v>1491</v>
      </c>
      <c r="L6">
        <v>4832</v>
      </c>
      <c r="M6">
        <v>29</v>
      </c>
      <c r="O6">
        <v>2</v>
      </c>
      <c r="Q6">
        <v>672</v>
      </c>
      <c r="R6">
        <v>2490</v>
      </c>
      <c r="S6">
        <v>59</v>
      </c>
      <c r="U6">
        <v>7866</v>
      </c>
      <c r="V6">
        <v>2763</v>
      </c>
      <c r="W6">
        <v>4672</v>
      </c>
      <c r="X6">
        <v>42</v>
      </c>
      <c r="Y6">
        <v>35</v>
      </c>
      <c r="Z6">
        <v>40490</v>
      </c>
    </row>
    <row r="7" spans="1:26" x14ac:dyDescent="0.2">
      <c r="A7" t="s">
        <v>69</v>
      </c>
      <c r="B7">
        <v>23</v>
      </c>
      <c r="C7">
        <v>3484</v>
      </c>
      <c r="D7">
        <v>10501</v>
      </c>
      <c r="E7">
        <v>234</v>
      </c>
      <c r="F7">
        <v>218</v>
      </c>
      <c r="G7">
        <v>19</v>
      </c>
      <c r="H7">
        <v>965</v>
      </c>
      <c r="I7">
        <v>190</v>
      </c>
      <c r="J7">
        <v>1499</v>
      </c>
      <c r="K7">
        <v>1575</v>
      </c>
      <c r="L7">
        <v>5145</v>
      </c>
      <c r="M7">
        <v>18</v>
      </c>
      <c r="O7">
        <v>4</v>
      </c>
      <c r="Q7">
        <v>690</v>
      </c>
      <c r="R7">
        <v>2447</v>
      </c>
      <c r="S7">
        <v>80</v>
      </c>
      <c r="U7">
        <v>7483</v>
      </c>
      <c r="V7">
        <v>2719</v>
      </c>
      <c r="W7">
        <v>4153</v>
      </c>
      <c r="X7">
        <v>49</v>
      </c>
      <c r="Y7">
        <v>36</v>
      </c>
      <c r="Z7">
        <v>41532</v>
      </c>
    </row>
    <row r="8" spans="1:26" x14ac:dyDescent="0.2">
      <c r="A8" t="s">
        <v>70</v>
      </c>
      <c r="B8">
        <v>386</v>
      </c>
      <c r="C8">
        <v>4198</v>
      </c>
      <c r="D8">
        <v>7955</v>
      </c>
      <c r="E8">
        <v>1</v>
      </c>
      <c r="F8">
        <v>212</v>
      </c>
      <c r="G8">
        <v>16</v>
      </c>
      <c r="H8">
        <v>1118</v>
      </c>
      <c r="I8">
        <v>211</v>
      </c>
      <c r="J8">
        <v>1620</v>
      </c>
      <c r="K8">
        <v>1635</v>
      </c>
      <c r="L8">
        <v>5675</v>
      </c>
      <c r="Q8">
        <v>608</v>
      </c>
      <c r="R8">
        <v>2886</v>
      </c>
      <c r="S8">
        <v>78</v>
      </c>
      <c r="U8">
        <v>8005</v>
      </c>
      <c r="V8">
        <v>3110</v>
      </c>
      <c r="W8">
        <v>4029</v>
      </c>
      <c r="X8">
        <v>50</v>
      </c>
      <c r="Y8">
        <v>47</v>
      </c>
      <c r="Z8">
        <v>41840</v>
      </c>
    </row>
    <row r="9" spans="1:26" x14ac:dyDescent="0.2">
      <c r="A9" t="s">
        <v>71</v>
      </c>
      <c r="B9">
        <v>417</v>
      </c>
      <c r="C9">
        <v>4824</v>
      </c>
      <c r="D9">
        <v>8409</v>
      </c>
      <c r="F9">
        <v>196</v>
      </c>
      <c r="G9">
        <v>13</v>
      </c>
      <c r="H9">
        <v>1145</v>
      </c>
      <c r="I9">
        <v>187</v>
      </c>
      <c r="J9">
        <v>1562</v>
      </c>
      <c r="K9">
        <v>1662</v>
      </c>
      <c r="L9">
        <v>6364</v>
      </c>
      <c r="Q9">
        <v>736</v>
      </c>
      <c r="R9">
        <v>3001</v>
      </c>
      <c r="S9">
        <v>101</v>
      </c>
      <c r="U9">
        <v>8359</v>
      </c>
      <c r="V9">
        <v>3333</v>
      </c>
      <c r="W9">
        <v>4321</v>
      </c>
      <c r="X9">
        <v>61</v>
      </c>
      <c r="Y9">
        <v>51</v>
      </c>
      <c r="Z9">
        <v>44742</v>
      </c>
    </row>
    <row r="10" spans="1:26" x14ac:dyDescent="0.2">
      <c r="A10" t="s">
        <v>72</v>
      </c>
      <c r="B10">
        <v>466</v>
      </c>
      <c r="C10">
        <v>4957</v>
      </c>
      <c r="D10">
        <v>8448</v>
      </c>
      <c r="F10">
        <v>244</v>
      </c>
      <c r="G10">
        <v>12</v>
      </c>
      <c r="H10">
        <v>1112</v>
      </c>
      <c r="I10">
        <v>188</v>
      </c>
      <c r="J10">
        <v>1592</v>
      </c>
      <c r="K10">
        <v>1665</v>
      </c>
      <c r="L10">
        <v>6759</v>
      </c>
      <c r="Q10">
        <v>785</v>
      </c>
      <c r="R10">
        <v>3100</v>
      </c>
      <c r="S10">
        <v>118</v>
      </c>
      <c r="U10">
        <v>8137</v>
      </c>
      <c r="V10">
        <v>3206</v>
      </c>
      <c r="W10">
        <v>4234</v>
      </c>
      <c r="X10">
        <v>61</v>
      </c>
      <c r="Y10">
        <v>66</v>
      </c>
      <c r="Z10">
        <v>45150</v>
      </c>
    </row>
    <row r="11" spans="1:26" x14ac:dyDescent="0.2">
      <c r="A11" t="s">
        <v>73</v>
      </c>
      <c r="B11">
        <v>469</v>
      </c>
      <c r="C11">
        <v>5871</v>
      </c>
      <c r="D11">
        <v>8761</v>
      </c>
      <c r="F11">
        <v>294</v>
      </c>
      <c r="G11">
        <v>9</v>
      </c>
      <c r="H11">
        <v>1162</v>
      </c>
      <c r="I11">
        <v>191</v>
      </c>
      <c r="J11">
        <v>1643</v>
      </c>
      <c r="K11">
        <v>1603</v>
      </c>
      <c r="L11">
        <v>7255</v>
      </c>
      <c r="Q11">
        <v>703</v>
      </c>
      <c r="R11">
        <v>3104</v>
      </c>
      <c r="S11">
        <v>112</v>
      </c>
      <c r="U11">
        <v>8351</v>
      </c>
      <c r="V11">
        <v>3220</v>
      </c>
      <c r="W11">
        <v>4304</v>
      </c>
      <c r="X11">
        <v>61</v>
      </c>
      <c r="Y11">
        <v>79</v>
      </c>
      <c r="Z11">
        <v>47192</v>
      </c>
    </row>
    <row r="12" spans="1:26" x14ac:dyDescent="0.2">
      <c r="A12" t="s">
        <v>84</v>
      </c>
      <c r="B12">
        <v>1761</v>
      </c>
      <c r="C12">
        <v>32779</v>
      </c>
      <c r="D12">
        <v>82086</v>
      </c>
      <c r="E12">
        <v>1165</v>
      </c>
      <c r="F12">
        <v>1827</v>
      </c>
      <c r="G12">
        <v>126</v>
      </c>
      <c r="H12">
        <v>9009</v>
      </c>
      <c r="I12">
        <v>1708</v>
      </c>
      <c r="J12">
        <v>12404</v>
      </c>
      <c r="K12">
        <v>13983</v>
      </c>
      <c r="L12">
        <v>48258</v>
      </c>
      <c r="M12">
        <v>141</v>
      </c>
      <c r="N12">
        <v>4</v>
      </c>
      <c r="O12">
        <v>9</v>
      </c>
      <c r="P12">
        <v>5</v>
      </c>
      <c r="Q12">
        <v>5796</v>
      </c>
      <c r="R12">
        <v>24185</v>
      </c>
      <c r="S12">
        <v>737</v>
      </c>
      <c r="T12">
        <v>14</v>
      </c>
      <c r="U12">
        <v>71935</v>
      </c>
      <c r="V12">
        <v>26632</v>
      </c>
      <c r="W12">
        <v>37920</v>
      </c>
      <c r="X12">
        <v>497</v>
      </c>
      <c r="Y12">
        <v>386</v>
      </c>
      <c r="Z12">
        <v>373367</v>
      </c>
    </row>
    <row r="15" spans="1:26" x14ac:dyDescent="0.2">
      <c r="B15" t="s">
        <v>86</v>
      </c>
      <c r="C15" t="s">
        <v>20</v>
      </c>
      <c r="D15" t="s">
        <v>31</v>
      </c>
      <c r="E15" t="s">
        <v>23</v>
      </c>
      <c r="F15" t="s">
        <v>87</v>
      </c>
      <c r="G15" t="s">
        <v>89</v>
      </c>
      <c r="H15" t="s">
        <v>88</v>
      </c>
      <c r="I15" t="s">
        <v>35</v>
      </c>
    </row>
    <row r="16" spans="1:26" x14ac:dyDescent="0.2">
      <c r="A16" t="s">
        <v>65</v>
      </c>
      <c r="B16">
        <f>SUM(F3,L3,M3,N3,O3,P3,Q3)</f>
        <v>3889</v>
      </c>
      <c r="C16">
        <f>SUM(J3)</f>
        <v>840</v>
      </c>
      <c r="D16">
        <f>SUM(Y3)</f>
        <v>16</v>
      </c>
      <c r="E16">
        <f>SUM(S3)</f>
        <v>50</v>
      </c>
      <c r="F16">
        <f>SUM(T3,U3,V3,W3)</f>
        <v>14069</v>
      </c>
      <c r="G16">
        <f>SUM(R3)</f>
        <v>2177</v>
      </c>
      <c r="H16">
        <f>SUM(K3,E3,X3,I3,H3,)</f>
        <v>2557</v>
      </c>
      <c r="I16">
        <f>SUM(G3)</f>
        <v>13</v>
      </c>
    </row>
    <row r="17" spans="1:9" x14ac:dyDescent="0.2">
      <c r="A17" t="s">
        <v>66</v>
      </c>
      <c r="B17">
        <f t="shared" ref="B17:B24" si="0">SUM(F4,L4,M4,N4,O4,P4,Q4)</f>
        <v>5100</v>
      </c>
      <c r="C17">
        <f t="shared" ref="C17:C24" si="1">SUM(J4)</f>
        <v>1050</v>
      </c>
      <c r="D17">
        <f t="shared" ref="D17:D24" si="2">SUM(Y4)</f>
        <v>30</v>
      </c>
      <c r="E17">
        <f t="shared" ref="E17:E24" si="3">SUM(S4)</f>
        <v>65</v>
      </c>
      <c r="F17">
        <f t="shared" ref="F17:F24" si="4">SUM(T4,U4,V4,W4)</f>
        <v>15092</v>
      </c>
      <c r="G17">
        <f t="shared" ref="G17:G24" si="5">SUM(R4)</f>
        <v>2471</v>
      </c>
      <c r="H17">
        <f t="shared" ref="H17:H24" si="6">SUM(K4,E4,X4,I4,H4,)</f>
        <v>2934</v>
      </c>
      <c r="I17">
        <f t="shared" ref="I17:I24" si="7">SUM(G4)</f>
        <v>14</v>
      </c>
    </row>
    <row r="18" spans="1:9" x14ac:dyDescent="0.2">
      <c r="A18" t="s">
        <v>67</v>
      </c>
      <c r="B18">
        <f t="shared" si="0"/>
        <v>5429</v>
      </c>
      <c r="C18">
        <f t="shared" si="1"/>
        <v>1318</v>
      </c>
      <c r="D18">
        <f t="shared" si="2"/>
        <v>26</v>
      </c>
      <c r="E18">
        <f t="shared" si="3"/>
        <v>74</v>
      </c>
      <c r="F18">
        <f t="shared" si="4"/>
        <v>15075</v>
      </c>
      <c r="G18">
        <f t="shared" si="5"/>
        <v>2509</v>
      </c>
      <c r="H18">
        <f t="shared" si="6"/>
        <v>2860</v>
      </c>
      <c r="I18">
        <f t="shared" si="7"/>
        <v>14</v>
      </c>
    </row>
    <row r="19" spans="1:9" x14ac:dyDescent="0.2">
      <c r="A19" t="s">
        <v>68</v>
      </c>
      <c r="B19">
        <f t="shared" si="0"/>
        <v>5716</v>
      </c>
      <c r="C19">
        <f t="shared" si="1"/>
        <v>1280</v>
      </c>
      <c r="D19">
        <f t="shared" si="2"/>
        <v>35</v>
      </c>
      <c r="E19">
        <f t="shared" si="3"/>
        <v>59</v>
      </c>
      <c r="F19">
        <f t="shared" si="4"/>
        <v>15301</v>
      </c>
      <c r="G19">
        <f t="shared" si="5"/>
        <v>2490</v>
      </c>
      <c r="H19">
        <f t="shared" si="6"/>
        <v>2885</v>
      </c>
      <c r="I19">
        <f t="shared" si="7"/>
        <v>16</v>
      </c>
    </row>
    <row r="20" spans="1:9" x14ac:dyDescent="0.2">
      <c r="A20" t="s">
        <v>69</v>
      </c>
      <c r="B20">
        <f t="shared" si="0"/>
        <v>6075</v>
      </c>
      <c r="C20">
        <f t="shared" si="1"/>
        <v>1499</v>
      </c>
      <c r="D20">
        <f t="shared" si="2"/>
        <v>36</v>
      </c>
      <c r="E20">
        <f t="shared" si="3"/>
        <v>80</v>
      </c>
      <c r="F20">
        <f t="shared" si="4"/>
        <v>14355</v>
      </c>
      <c r="G20">
        <f t="shared" si="5"/>
        <v>2447</v>
      </c>
      <c r="H20">
        <f t="shared" si="6"/>
        <v>3013</v>
      </c>
      <c r="I20">
        <f t="shared" si="7"/>
        <v>19</v>
      </c>
    </row>
    <row r="21" spans="1:9" x14ac:dyDescent="0.2">
      <c r="A21" t="s">
        <v>70</v>
      </c>
      <c r="B21">
        <f t="shared" si="0"/>
        <v>6495</v>
      </c>
      <c r="C21">
        <f t="shared" si="1"/>
        <v>1620</v>
      </c>
      <c r="D21">
        <f t="shared" si="2"/>
        <v>47</v>
      </c>
      <c r="E21">
        <f t="shared" si="3"/>
        <v>78</v>
      </c>
      <c r="F21">
        <f t="shared" si="4"/>
        <v>15144</v>
      </c>
      <c r="G21">
        <f t="shared" si="5"/>
        <v>2886</v>
      </c>
      <c r="H21">
        <f t="shared" si="6"/>
        <v>3015</v>
      </c>
      <c r="I21">
        <f t="shared" si="7"/>
        <v>16</v>
      </c>
    </row>
    <row r="22" spans="1:9" x14ac:dyDescent="0.2">
      <c r="A22" t="s">
        <v>71</v>
      </c>
      <c r="B22">
        <f t="shared" si="0"/>
        <v>7296</v>
      </c>
      <c r="C22">
        <f t="shared" si="1"/>
        <v>1562</v>
      </c>
      <c r="D22">
        <f t="shared" si="2"/>
        <v>51</v>
      </c>
      <c r="E22">
        <f t="shared" si="3"/>
        <v>101</v>
      </c>
      <c r="F22">
        <f t="shared" si="4"/>
        <v>16013</v>
      </c>
      <c r="G22">
        <f t="shared" si="5"/>
        <v>3001</v>
      </c>
      <c r="H22">
        <f t="shared" si="6"/>
        <v>3055</v>
      </c>
      <c r="I22">
        <f t="shared" si="7"/>
        <v>13</v>
      </c>
    </row>
    <row r="23" spans="1:9" x14ac:dyDescent="0.2">
      <c r="A23" t="s">
        <v>72</v>
      </c>
      <c r="B23">
        <f t="shared" si="0"/>
        <v>7788</v>
      </c>
      <c r="C23">
        <f t="shared" si="1"/>
        <v>1592</v>
      </c>
      <c r="D23">
        <f t="shared" si="2"/>
        <v>66</v>
      </c>
      <c r="E23">
        <f t="shared" si="3"/>
        <v>118</v>
      </c>
      <c r="F23">
        <f t="shared" si="4"/>
        <v>15577</v>
      </c>
      <c r="G23">
        <f t="shared" si="5"/>
        <v>3100</v>
      </c>
      <c r="H23">
        <f t="shared" si="6"/>
        <v>3026</v>
      </c>
      <c r="I23">
        <f t="shared" si="7"/>
        <v>12</v>
      </c>
    </row>
    <row r="24" spans="1:9" x14ac:dyDescent="0.2">
      <c r="A24" t="s">
        <v>73</v>
      </c>
      <c r="B24">
        <f t="shared" si="0"/>
        <v>8252</v>
      </c>
      <c r="C24">
        <f t="shared" si="1"/>
        <v>1643</v>
      </c>
      <c r="D24">
        <f t="shared" si="2"/>
        <v>79</v>
      </c>
      <c r="E24">
        <f t="shared" si="3"/>
        <v>112</v>
      </c>
      <c r="F24">
        <f t="shared" si="4"/>
        <v>15875</v>
      </c>
      <c r="G24">
        <f t="shared" si="5"/>
        <v>3104</v>
      </c>
      <c r="H24">
        <f t="shared" si="6"/>
        <v>3017</v>
      </c>
      <c r="I24">
        <f t="shared" si="7"/>
        <v>9</v>
      </c>
    </row>
    <row r="27" spans="1:9" x14ac:dyDescent="0.2">
      <c r="B27" t="s">
        <v>86</v>
      </c>
      <c r="C27" t="s">
        <v>20</v>
      </c>
      <c r="D27" t="s">
        <v>87</v>
      </c>
      <c r="E27" t="s">
        <v>89</v>
      </c>
      <c r="F27" t="s">
        <v>88</v>
      </c>
      <c r="G27" t="s">
        <v>90</v>
      </c>
      <c r="H27" t="s">
        <v>100</v>
      </c>
    </row>
    <row r="28" spans="1:9" x14ac:dyDescent="0.2">
      <c r="A28" t="s">
        <v>65</v>
      </c>
      <c r="B28">
        <v>3889</v>
      </c>
      <c r="C28">
        <v>840</v>
      </c>
      <c r="D28">
        <v>14069</v>
      </c>
      <c r="E28">
        <v>2177</v>
      </c>
      <c r="F28">
        <v>2557</v>
      </c>
      <c r="G28">
        <f>SUM(D16,E16,I16)</f>
        <v>79</v>
      </c>
      <c r="H28">
        <f>SUM(B28:G28)</f>
        <v>23611</v>
      </c>
    </row>
    <row r="29" spans="1:9" x14ac:dyDescent="0.2">
      <c r="A29" t="s">
        <v>66</v>
      </c>
      <c r="B29">
        <v>5100</v>
      </c>
      <c r="C29">
        <v>1050</v>
      </c>
      <c r="D29">
        <v>15092</v>
      </c>
      <c r="E29">
        <v>2471</v>
      </c>
      <c r="F29">
        <v>2934</v>
      </c>
      <c r="G29">
        <f t="shared" ref="G29:G36" si="8">SUM(D17,E17,I17)</f>
        <v>109</v>
      </c>
      <c r="H29">
        <f t="shared" ref="H29:H36" si="9">SUM(B29:G29)</f>
        <v>26756</v>
      </c>
    </row>
    <row r="30" spans="1:9" x14ac:dyDescent="0.2">
      <c r="A30" t="s">
        <v>67</v>
      </c>
      <c r="B30">
        <v>5429</v>
      </c>
      <c r="C30">
        <v>1318</v>
      </c>
      <c r="D30">
        <v>15075</v>
      </c>
      <c r="E30">
        <v>2509</v>
      </c>
      <c r="F30">
        <v>2860</v>
      </c>
      <c r="G30">
        <f t="shared" si="8"/>
        <v>114</v>
      </c>
      <c r="H30">
        <f t="shared" si="9"/>
        <v>27305</v>
      </c>
    </row>
    <row r="31" spans="1:9" x14ac:dyDescent="0.2">
      <c r="A31" t="s">
        <v>68</v>
      </c>
      <c r="B31">
        <v>5716</v>
      </c>
      <c r="C31">
        <v>1280</v>
      </c>
      <c r="D31">
        <v>15301</v>
      </c>
      <c r="E31">
        <v>2490</v>
      </c>
      <c r="F31">
        <v>2885</v>
      </c>
      <c r="G31">
        <f t="shared" si="8"/>
        <v>110</v>
      </c>
      <c r="H31">
        <f t="shared" si="9"/>
        <v>27782</v>
      </c>
    </row>
    <row r="32" spans="1:9" x14ac:dyDescent="0.2">
      <c r="A32" t="s">
        <v>69</v>
      </c>
      <c r="B32">
        <v>6075</v>
      </c>
      <c r="C32">
        <v>1499</v>
      </c>
      <c r="D32">
        <v>14355</v>
      </c>
      <c r="E32">
        <v>2447</v>
      </c>
      <c r="F32">
        <v>3013</v>
      </c>
      <c r="G32">
        <f t="shared" si="8"/>
        <v>135</v>
      </c>
      <c r="H32">
        <f t="shared" si="9"/>
        <v>27524</v>
      </c>
    </row>
    <row r="33" spans="1:8" x14ac:dyDescent="0.2">
      <c r="A33" t="s">
        <v>70</v>
      </c>
      <c r="B33">
        <v>6495</v>
      </c>
      <c r="C33">
        <v>1620</v>
      </c>
      <c r="D33">
        <v>15144</v>
      </c>
      <c r="E33">
        <v>2886</v>
      </c>
      <c r="F33">
        <v>3015</v>
      </c>
      <c r="G33">
        <f t="shared" si="8"/>
        <v>141</v>
      </c>
      <c r="H33">
        <f t="shared" si="9"/>
        <v>29301</v>
      </c>
    </row>
    <row r="34" spans="1:8" x14ac:dyDescent="0.2">
      <c r="A34" t="s">
        <v>71</v>
      </c>
      <c r="B34">
        <v>7296</v>
      </c>
      <c r="C34">
        <v>1562</v>
      </c>
      <c r="D34">
        <v>16013</v>
      </c>
      <c r="E34">
        <v>3001</v>
      </c>
      <c r="F34">
        <v>3055</v>
      </c>
      <c r="G34">
        <f t="shared" si="8"/>
        <v>165</v>
      </c>
      <c r="H34">
        <f t="shared" si="9"/>
        <v>31092</v>
      </c>
    </row>
    <row r="35" spans="1:8" x14ac:dyDescent="0.2">
      <c r="A35" t="s">
        <v>72</v>
      </c>
      <c r="B35">
        <v>7788</v>
      </c>
      <c r="C35">
        <v>1592</v>
      </c>
      <c r="D35">
        <v>15577</v>
      </c>
      <c r="E35">
        <v>3100</v>
      </c>
      <c r="F35">
        <v>3026</v>
      </c>
      <c r="G35">
        <f t="shared" si="8"/>
        <v>196</v>
      </c>
      <c r="H35">
        <f t="shared" si="9"/>
        <v>31279</v>
      </c>
    </row>
    <row r="36" spans="1:8" x14ac:dyDescent="0.2">
      <c r="A36" t="s">
        <v>73</v>
      </c>
      <c r="B36">
        <v>8252</v>
      </c>
      <c r="C36">
        <v>1643</v>
      </c>
      <c r="D36">
        <v>15875</v>
      </c>
      <c r="E36">
        <v>3104</v>
      </c>
      <c r="F36">
        <v>3017</v>
      </c>
      <c r="G36">
        <f t="shared" si="8"/>
        <v>200</v>
      </c>
      <c r="H36">
        <f t="shared" si="9"/>
        <v>32091</v>
      </c>
    </row>
    <row r="39" spans="1:8" x14ac:dyDescent="0.2">
      <c r="A39" s="8">
        <v>20.22</v>
      </c>
      <c r="B39" s="9">
        <f>(100/H36)*B36</f>
        <v>25.714374746813746</v>
      </c>
      <c r="C39" s="9">
        <f t="shared" ref="C39:H39" si="10">(100/$H$36)*C36</f>
        <v>5.119815524601913</v>
      </c>
      <c r="D39" s="9">
        <f t="shared" si="10"/>
        <v>49.468698388956405</v>
      </c>
      <c r="E39" s="9">
        <f t="shared" si="10"/>
        <v>9.6724938456264997</v>
      </c>
      <c r="F39" s="9">
        <f t="shared" si="10"/>
        <v>9.4013897977626115</v>
      </c>
      <c r="G39" s="9">
        <f t="shared" si="10"/>
        <v>0.62322769623882079</v>
      </c>
      <c r="H39">
        <f t="shared" si="10"/>
        <v>100</v>
      </c>
    </row>
    <row r="40" spans="1:8" x14ac:dyDescent="0.2">
      <c r="A40" s="8">
        <v>20.21</v>
      </c>
      <c r="B40" s="9">
        <f t="shared" ref="B40:H40" si="11">(100/$H$35)*B35</f>
        <v>24.898494197384828</v>
      </c>
      <c r="C40" s="9">
        <f t="shared" si="11"/>
        <v>5.0896767799482081</v>
      </c>
      <c r="D40" s="9">
        <f t="shared" si="11"/>
        <v>49.800185427922891</v>
      </c>
      <c r="E40" s="9">
        <f t="shared" si="11"/>
        <v>9.9108027750247771</v>
      </c>
      <c r="F40" s="9">
        <f t="shared" si="11"/>
        <v>9.6742223216854768</v>
      </c>
      <c r="G40" s="9">
        <f t="shared" si="11"/>
        <v>0.62661849803382463</v>
      </c>
      <c r="H40" s="4">
        <f t="shared" si="11"/>
        <v>100</v>
      </c>
    </row>
    <row r="41" spans="1:8" x14ac:dyDescent="0.2">
      <c r="H41" s="4"/>
    </row>
  </sheetData>
  <pageMargins left="0.7" right="0.7" top="0.78740157499999996" bottom="0.78740157499999996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47CAC-2FE4-4D62-9268-371C543E448F}">
  <dimension ref="A3:F196"/>
  <sheetViews>
    <sheetView topLeftCell="A38" workbookViewId="0">
      <selection activeCell="A3" sqref="A3"/>
    </sheetView>
  </sheetViews>
  <sheetFormatPr baseColWidth="10" defaultRowHeight="15" x14ac:dyDescent="0.2"/>
  <cols>
    <col min="1" max="1" width="20.6640625" bestFit="1" customWidth="1"/>
    <col min="2" max="2" width="22.5" bestFit="1" customWidth="1"/>
    <col min="3" max="3" width="18.5" bestFit="1" customWidth="1"/>
    <col min="4" max="4" width="22.5" bestFit="1" customWidth="1"/>
    <col min="5" max="5" width="23.1640625" bestFit="1" customWidth="1"/>
    <col min="6" max="6" width="28.5" bestFit="1" customWidth="1"/>
  </cols>
  <sheetData>
    <row r="3" spans="1:6" x14ac:dyDescent="0.2">
      <c r="A3" s="3" t="s">
        <v>64</v>
      </c>
      <c r="B3" s="3" t="s">
        <v>0</v>
      </c>
      <c r="C3" s="3" t="s">
        <v>1</v>
      </c>
      <c r="D3" t="s">
        <v>81</v>
      </c>
      <c r="E3" t="s">
        <v>82</v>
      </c>
      <c r="F3" t="s">
        <v>74</v>
      </c>
    </row>
    <row r="4" spans="1:6" x14ac:dyDescent="0.2">
      <c r="A4" t="s">
        <v>73</v>
      </c>
      <c r="B4" t="s">
        <v>5</v>
      </c>
      <c r="C4" t="s">
        <v>5</v>
      </c>
      <c r="D4" s="1">
        <v>1124.9468299999996</v>
      </c>
      <c r="E4" s="1">
        <v>553.36135999999999</v>
      </c>
      <c r="F4">
        <v>2057</v>
      </c>
    </row>
    <row r="5" spans="1:6" x14ac:dyDescent="0.2">
      <c r="A5" t="s">
        <v>73</v>
      </c>
      <c r="B5" t="s">
        <v>5</v>
      </c>
      <c r="C5" t="s">
        <v>27</v>
      </c>
      <c r="D5" s="1">
        <v>35.960830000000001</v>
      </c>
      <c r="E5" s="1">
        <v>17.694450000000003</v>
      </c>
      <c r="F5">
        <v>76</v>
      </c>
    </row>
    <row r="6" spans="1:6" x14ac:dyDescent="0.2">
      <c r="A6" t="s">
        <v>73</v>
      </c>
      <c r="B6" t="s">
        <v>5</v>
      </c>
      <c r="C6" t="s">
        <v>45</v>
      </c>
      <c r="D6" s="1">
        <v>1.8805000000000001</v>
      </c>
      <c r="E6" s="1">
        <v>0.98449999999999993</v>
      </c>
      <c r="F6">
        <v>5</v>
      </c>
    </row>
    <row r="7" spans="1:6" x14ac:dyDescent="0.2">
      <c r="A7" t="s">
        <v>73</v>
      </c>
      <c r="B7" t="s">
        <v>5</v>
      </c>
      <c r="C7" t="s">
        <v>28</v>
      </c>
      <c r="D7" s="1">
        <v>127.66745</v>
      </c>
      <c r="E7" s="1">
        <v>63.014310000000002</v>
      </c>
      <c r="F7">
        <v>143</v>
      </c>
    </row>
    <row r="8" spans="1:6" x14ac:dyDescent="0.2">
      <c r="A8" t="s">
        <v>73</v>
      </c>
      <c r="B8" t="s">
        <v>29</v>
      </c>
      <c r="C8" t="s">
        <v>29</v>
      </c>
      <c r="D8" s="1">
        <v>239.34497000000005</v>
      </c>
      <c r="E8" s="1">
        <v>100.69724999999995</v>
      </c>
      <c r="F8">
        <v>585</v>
      </c>
    </row>
    <row r="9" spans="1:6" x14ac:dyDescent="0.2">
      <c r="A9" t="s">
        <v>73</v>
      </c>
      <c r="B9" t="s">
        <v>29</v>
      </c>
      <c r="C9" t="s">
        <v>32</v>
      </c>
      <c r="D9" s="1">
        <v>15.299770000000001</v>
      </c>
      <c r="E9" s="1">
        <v>7.6963499999999998</v>
      </c>
      <c r="F9">
        <v>64</v>
      </c>
    </row>
    <row r="10" spans="1:6" x14ac:dyDescent="0.2">
      <c r="A10" t="s">
        <v>73</v>
      </c>
      <c r="B10" t="s">
        <v>29</v>
      </c>
      <c r="C10" t="s">
        <v>27</v>
      </c>
      <c r="D10" s="1">
        <v>56.697399999999995</v>
      </c>
      <c r="E10" s="1">
        <v>23.060869999999994</v>
      </c>
      <c r="F10">
        <v>139</v>
      </c>
    </row>
    <row r="11" spans="1:6" x14ac:dyDescent="0.2">
      <c r="A11" t="s">
        <v>73</v>
      </c>
      <c r="B11" t="s">
        <v>29</v>
      </c>
      <c r="C11" t="s">
        <v>33</v>
      </c>
      <c r="D11" s="1">
        <v>10.802359999999998</v>
      </c>
      <c r="E11" s="1">
        <v>4.0956999999999999</v>
      </c>
      <c r="F11">
        <v>49</v>
      </c>
    </row>
    <row r="12" spans="1:6" x14ac:dyDescent="0.2">
      <c r="A12" t="s">
        <v>73</v>
      </c>
      <c r="B12" t="s">
        <v>29</v>
      </c>
      <c r="C12" t="s">
        <v>34</v>
      </c>
      <c r="D12" s="1">
        <v>2.1627299999999998</v>
      </c>
      <c r="E12" s="1">
        <v>0.98043999999999998</v>
      </c>
      <c r="F12">
        <v>4</v>
      </c>
    </row>
    <row r="13" spans="1:6" x14ac:dyDescent="0.2">
      <c r="A13" t="s">
        <v>73</v>
      </c>
      <c r="B13" t="s">
        <v>32</v>
      </c>
      <c r="C13" t="s">
        <v>5</v>
      </c>
      <c r="D13" s="1">
        <v>41.922260000000001</v>
      </c>
      <c r="E13" s="1">
        <v>15.760380000000003</v>
      </c>
      <c r="F13">
        <v>63</v>
      </c>
    </row>
    <row r="14" spans="1:6" x14ac:dyDescent="0.2">
      <c r="A14" t="s">
        <v>73</v>
      </c>
      <c r="B14" t="s">
        <v>32</v>
      </c>
      <c r="C14" t="s">
        <v>29</v>
      </c>
      <c r="D14" s="1">
        <v>75.794980000000024</v>
      </c>
      <c r="E14" s="1">
        <v>31.509430000000009</v>
      </c>
      <c r="F14">
        <v>187</v>
      </c>
    </row>
    <row r="15" spans="1:6" x14ac:dyDescent="0.2">
      <c r="A15" t="s">
        <v>73</v>
      </c>
      <c r="B15" t="s">
        <v>32</v>
      </c>
      <c r="C15" t="s">
        <v>32</v>
      </c>
      <c r="D15" s="1">
        <v>1650.4373699999996</v>
      </c>
      <c r="E15" s="1">
        <v>825.04953999999975</v>
      </c>
      <c r="F15">
        <v>4674</v>
      </c>
    </row>
    <row r="16" spans="1:6" x14ac:dyDescent="0.2">
      <c r="A16" t="s">
        <v>73</v>
      </c>
      <c r="B16" t="s">
        <v>32</v>
      </c>
      <c r="C16" t="s">
        <v>36</v>
      </c>
      <c r="D16" s="1">
        <v>0</v>
      </c>
      <c r="E16" s="1">
        <v>1.6447199999999997</v>
      </c>
      <c r="F16">
        <v>18</v>
      </c>
    </row>
    <row r="17" spans="1:6" x14ac:dyDescent="0.2">
      <c r="A17" t="s">
        <v>73</v>
      </c>
      <c r="B17" t="s">
        <v>32</v>
      </c>
      <c r="C17" t="s">
        <v>27</v>
      </c>
      <c r="D17" s="1">
        <v>179.44519000000022</v>
      </c>
      <c r="E17" s="1">
        <v>61.169680000000014</v>
      </c>
      <c r="F17">
        <v>377</v>
      </c>
    </row>
    <row r="18" spans="1:6" x14ac:dyDescent="0.2">
      <c r="A18" t="s">
        <v>73</v>
      </c>
      <c r="B18" t="s">
        <v>32</v>
      </c>
      <c r="C18" t="s">
        <v>33</v>
      </c>
      <c r="D18" s="1">
        <v>32.589410000000008</v>
      </c>
      <c r="E18" s="1">
        <v>17.226060000000004</v>
      </c>
      <c r="F18">
        <v>61</v>
      </c>
    </row>
    <row r="19" spans="1:6" x14ac:dyDescent="0.2">
      <c r="A19" t="s">
        <v>73</v>
      </c>
      <c r="B19" t="s">
        <v>32</v>
      </c>
      <c r="C19" t="s">
        <v>44</v>
      </c>
      <c r="D19" s="1">
        <v>2.9362499999999998</v>
      </c>
      <c r="E19" s="1">
        <v>1.0462499999999999</v>
      </c>
      <c r="F19">
        <v>3</v>
      </c>
    </row>
    <row r="20" spans="1:6" x14ac:dyDescent="0.2">
      <c r="A20" t="s">
        <v>73</v>
      </c>
      <c r="B20" t="s">
        <v>32</v>
      </c>
      <c r="C20" t="s">
        <v>49</v>
      </c>
      <c r="D20" s="1">
        <v>0.62749999999999995</v>
      </c>
      <c r="E20" s="1">
        <v>0.20125000000000001</v>
      </c>
      <c r="F20">
        <v>3</v>
      </c>
    </row>
    <row r="21" spans="1:6" x14ac:dyDescent="0.2">
      <c r="A21" t="s">
        <v>73</v>
      </c>
      <c r="B21" t="s">
        <v>32</v>
      </c>
      <c r="C21" t="s">
        <v>47</v>
      </c>
      <c r="D21" s="1">
        <v>2.00021</v>
      </c>
      <c r="E21" s="1">
        <v>0.7796200000000002</v>
      </c>
      <c r="F21">
        <v>5</v>
      </c>
    </row>
    <row r="22" spans="1:6" x14ac:dyDescent="0.2">
      <c r="A22" t="s">
        <v>73</v>
      </c>
      <c r="B22" t="s">
        <v>32</v>
      </c>
      <c r="C22" t="s">
        <v>46</v>
      </c>
      <c r="D22" s="1">
        <v>1.464</v>
      </c>
      <c r="E22" s="1">
        <v>0.67749999999999999</v>
      </c>
      <c r="F22">
        <v>5</v>
      </c>
    </row>
    <row r="23" spans="1:6" x14ac:dyDescent="0.2">
      <c r="A23" t="s">
        <v>73</v>
      </c>
      <c r="B23" t="s">
        <v>32</v>
      </c>
      <c r="C23" t="s">
        <v>34</v>
      </c>
      <c r="D23" s="1">
        <v>123.24743000000002</v>
      </c>
      <c r="E23" s="1">
        <v>58.390230000000003</v>
      </c>
      <c r="F23">
        <v>187</v>
      </c>
    </row>
    <row r="24" spans="1:6" x14ac:dyDescent="0.2">
      <c r="A24" t="s">
        <v>73</v>
      </c>
      <c r="B24" t="s">
        <v>32</v>
      </c>
      <c r="C24" t="s">
        <v>45</v>
      </c>
      <c r="D24" s="1">
        <v>2.1911999999999998</v>
      </c>
      <c r="E24" s="1">
        <v>0.83</v>
      </c>
      <c r="F24">
        <v>2</v>
      </c>
    </row>
    <row r="25" spans="1:6" x14ac:dyDescent="0.2">
      <c r="A25" t="s">
        <v>73</v>
      </c>
      <c r="B25" t="s">
        <v>32</v>
      </c>
      <c r="C25" t="s">
        <v>52</v>
      </c>
      <c r="D25" s="1">
        <v>0.85620000000000007</v>
      </c>
      <c r="E25" s="1">
        <v>0.59850000000000003</v>
      </c>
      <c r="F25">
        <v>3</v>
      </c>
    </row>
    <row r="26" spans="1:6" x14ac:dyDescent="0.2">
      <c r="A26" t="s">
        <v>73</v>
      </c>
      <c r="B26" t="s">
        <v>32</v>
      </c>
      <c r="C26" t="s">
        <v>37</v>
      </c>
      <c r="D26" s="1">
        <v>14.176480000000003</v>
      </c>
      <c r="E26" s="1">
        <v>12.878270000000004</v>
      </c>
      <c r="F26">
        <v>103</v>
      </c>
    </row>
    <row r="27" spans="1:6" x14ac:dyDescent="0.2">
      <c r="A27" t="s">
        <v>73</v>
      </c>
      <c r="B27" t="s">
        <v>32</v>
      </c>
      <c r="C27" t="s">
        <v>38</v>
      </c>
      <c r="D27" s="1">
        <v>72.219300000000032</v>
      </c>
      <c r="E27" s="1">
        <v>28.011800000000001</v>
      </c>
      <c r="F27">
        <v>50</v>
      </c>
    </row>
    <row r="28" spans="1:6" x14ac:dyDescent="0.2">
      <c r="A28" t="s">
        <v>73</v>
      </c>
      <c r="B28" t="s">
        <v>32</v>
      </c>
      <c r="C28" t="s">
        <v>39</v>
      </c>
      <c r="D28" s="1">
        <v>8.4231499999999979</v>
      </c>
      <c r="E28" s="1">
        <v>2.8880299999999988</v>
      </c>
      <c r="F28">
        <v>42</v>
      </c>
    </row>
    <row r="29" spans="1:6" x14ac:dyDescent="0.2">
      <c r="A29" t="s">
        <v>73</v>
      </c>
      <c r="B29" t="s">
        <v>32</v>
      </c>
      <c r="C29" t="s">
        <v>40</v>
      </c>
      <c r="D29" s="1">
        <v>20.204980000000003</v>
      </c>
      <c r="E29" s="1">
        <v>17.654710000000005</v>
      </c>
      <c r="F29">
        <v>113</v>
      </c>
    </row>
    <row r="30" spans="1:6" x14ac:dyDescent="0.2">
      <c r="A30" t="s">
        <v>73</v>
      </c>
      <c r="B30" t="s">
        <v>32</v>
      </c>
      <c r="C30" t="s">
        <v>55</v>
      </c>
      <c r="D30" s="1">
        <v>0.61020000000000008</v>
      </c>
      <c r="E30" s="1">
        <v>0.25559999999999999</v>
      </c>
      <c r="F30">
        <v>1</v>
      </c>
    </row>
    <row r="31" spans="1:6" x14ac:dyDescent="0.2">
      <c r="A31" t="s">
        <v>73</v>
      </c>
      <c r="B31" t="s">
        <v>32</v>
      </c>
      <c r="C31" t="s">
        <v>28</v>
      </c>
      <c r="D31" s="1">
        <v>116.62432000000005</v>
      </c>
      <c r="E31" s="1">
        <v>39.161929999999991</v>
      </c>
      <c r="F31">
        <v>120</v>
      </c>
    </row>
    <row r="32" spans="1:6" x14ac:dyDescent="0.2">
      <c r="A32" t="s">
        <v>73</v>
      </c>
      <c r="B32" t="s">
        <v>32</v>
      </c>
      <c r="C32" t="s">
        <v>41</v>
      </c>
      <c r="D32" s="1">
        <v>25.619300000000003</v>
      </c>
      <c r="E32" s="1">
        <v>10.832370000000004</v>
      </c>
      <c r="F32">
        <v>69</v>
      </c>
    </row>
    <row r="33" spans="1:6" x14ac:dyDescent="0.2">
      <c r="A33" t="s">
        <v>73</v>
      </c>
      <c r="B33" t="s">
        <v>32</v>
      </c>
      <c r="C33" t="s">
        <v>42</v>
      </c>
      <c r="D33" s="1">
        <v>342.57766999999984</v>
      </c>
      <c r="E33" s="1">
        <v>130.15374999999995</v>
      </c>
      <c r="F33">
        <v>686</v>
      </c>
    </row>
    <row r="34" spans="1:6" x14ac:dyDescent="0.2">
      <c r="A34" t="s">
        <v>73</v>
      </c>
      <c r="B34" t="s">
        <v>43</v>
      </c>
      <c r="C34" t="s">
        <v>43</v>
      </c>
      <c r="D34" s="1">
        <v>69.191150000000007</v>
      </c>
      <c r="E34" s="1">
        <v>34.283209999999997</v>
      </c>
      <c r="F34">
        <v>342</v>
      </c>
    </row>
    <row r="35" spans="1:6" x14ac:dyDescent="0.2">
      <c r="A35" t="s">
        <v>73</v>
      </c>
      <c r="B35" t="s">
        <v>43</v>
      </c>
      <c r="C35" t="s">
        <v>36</v>
      </c>
      <c r="D35" s="1">
        <v>16.565169999999998</v>
      </c>
      <c r="E35" s="1">
        <v>8.5822500000000002</v>
      </c>
      <c r="F35">
        <v>94</v>
      </c>
    </row>
    <row r="36" spans="1:6" x14ac:dyDescent="0.2">
      <c r="A36" t="s">
        <v>73</v>
      </c>
      <c r="B36" t="s">
        <v>43</v>
      </c>
      <c r="C36" t="s">
        <v>27</v>
      </c>
      <c r="D36" s="1">
        <v>0.21</v>
      </c>
      <c r="E36" s="1">
        <v>0.105</v>
      </c>
      <c r="F36">
        <v>1</v>
      </c>
    </row>
    <row r="37" spans="1:6" x14ac:dyDescent="0.2">
      <c r="A37" t="s">
        <v>73</v>
      </c>
      <c r="B37" t="s">
        <v>43</v>
      </c>
      <c r="C37" t="s">
        <v>44</v>
      </c>
      <c r="D37" s="1">
        <v>0.74099999999999999</v>
      </c>
      <c r="E37" s="1">
        <v>0.2535</v>
      </c>
      <c r="F37">
        <v>2</v>
      </c>
    </row>
    <row r="38" spans="1:6" x14ac:dyDescent="0.2">
      <c r="A38" t="s">
        <v>73</v>
      </c>
      <c r="B38" t="s">
        <v>43</v>
      </c>
      <c r="C38" t="s">
        <v>37</v>
      </c>
      <c r="D38" s="1">
        <v>22.282019999999996</v>
      </c>
      <c r="E38" s="1">
        <v>9.4088100000000008</v>
      </c>
      <c r="F38">
        <v>91</v>
      </c>
    </row>
    <row r="39" spans="1:6" x14ac:dyDescent="0.2">
      <c r="A39" t="s">
        <v>73</v>
      </c>
      <c r="B39" t="s">
        <v>43</v>
      </c>
      <c r="C39" t="s">
        <v>38</v>
      </c>
      <c r="D39" s="1">
        <v>2.5177999999999998</v>
      </c>
      <c r="E39" s="1">
        <v>1.4225000000000001</v>
      </c>
      <c r="F39">
        <v>9</v>
      </c>
    </row>
    <row r="40" spans="1:6" x14ac:dyDescent="0.2">
      <c r="A40" t="s">
        <v>73</v>
      </c>
      <c r="B40" t="s">
        <v>43</v>
      </c>
      <c r="C40" t="s">
        <v>40</v>
      </c>
      <c r="D40" s="1">
        <v>2.4030499999999999</v>
      </c>
      <c r="E40" s="1">
        <v>1.2942</v>
      </c>
      <c r="F40">
        <v>9</v>
      </c>
    </row>
    <row r="41" spans="1:6" x14ac:dyDescent="0.2">
      <c r="A41" t="s">
        <v>73</v>
      </c>
      <c r="B41" t="s">
        <v>43</v>
      </c>
      <c r="C41" t="s">
        <v>42</v>
      </c>
      <c r="D41" s="1">
        <v>2.6167999999999996</v>
      </c>
      <c r="E41" s="1">
        <v>1.4163000000000001</v>
      </c>
      <c r="F41">
        <v>9</v>
      </c>
    </row>
    <row r="42" spans="1:6" x14ac:dyDescent="0.2">
      <c r="A42" t="s">
        <v>73</v>
      </c>
      <c r="B42" t="s">
        <v>36</v>
      </c>
      <c r="C42" t="s">
        <v>43</v>
      </c>
      <c r="D42" s="1">
        <v>8.7142999999999997</v>
      </c>
      <c r="E42" s="1">
        <v>4.1617999999999995</v>
      </c>
      <c r="F42">
        <v>63</v>
      </c>
    </row>
    <row r="43" spans="1:6" x14ac:dyDescent="0.2">
      <c r="A43" t="s">
        <v>73</v>
      </c>
      <c r="B43" t="s">
        <v>36</v>
      </c>
      <c r="C43" t="s">
        <v>36</v>
      </c>
      <c r="D43" s="1">
        <v>49.727440000000001</v>
      </c>
      <c r="E43" s="1">
        <v>24.756900000000002</v>
      </c>
      <c r="F43">
        <v>331</v>
      </c>
    </row>
    <row r="44" spans="1:6" x14ac:dyDescent="0.2">
      <c r="A44" t="s">
        <v>73</v>
      </c>
      <c r="B44" t="s">
        <v>36</v>
      </c>
      <c r="C44" t="s">
        <v>44</v>
      </c>
      <c r="D44" s="1">
        <v>1.8835500000000003</v>
      </c>
      <c r="E44" s="1">
        <v>0.92654999999999998</v>
      </c>
      <c r="F44">
        <v>6</v>
      </c>
    </row>
    <row r="45" spans="1:6" x14ac:dyDescent="0.2">
      <c r="A45" t="s">
        <v>73</v>
      </c>
      <c r="B45" t="s">
        <v>36</v>
      </c>
      <c r="C45" t="s">
        <v>47</v>
      </c>
      <c r="D45" s="1">
        <v>0.108</v>
      </c>
      <c r="E45" s="1">
        <v>0.1552</v>
      </c>
      <c r="F45">
        <v>2</v>
      </c>
    </row>
    <row r="46" spans="1:6" x14ac:dyDescent="0.2">
      <c r="A46" t="s">
        <v>73</v>
      </c>
      <c r="B46" t="s">
        <v>36</v>
      </c>
      <c r="C46" t="s">
        <v>37</v>
      </c>
      <c r="D46" s="1">
        <v>19.458590000000004</v>
      </c>
      <c r="E46" s="1">
        <v>11.66046</v>
      </c>
      <c r="F46">
        <v>128</v>
      </c>
    </row>
    <row r="47" spans="1:6" x14ac:dyDescent="0.2">
      <c r="A47" t="s">
        <v>73</v>
      </c>
      <c r="B47" t="s">
        <v>36</v>
      </c>
      <c r="C47" t="s">
        <v>38</v>
      </c>
      <c r="D47" s="1">
        <v>0.628</v>
      </c>
      <c r="E47" s="1">
        <v>0.42399999999999999</v>
      </c>
      <c r="F47">
        <v>1</v>
      </c>
    </row>
    <row r="48" spans="1:6" x14ac:dyDescent="0.2">
      <c r="A48" t="s">
        <v>73</v>
      </c>
      <c r="B48" t="s">
        <v>36</v>
      </c>
      <c r="C48" t="s">
        <v>40</v>
      </c>
      <c r="D48" s="1">
        <v>4.5398899999999998</v>
      </c>
      <c r="E48" s="1">
        <v>4.0480200000000002</v>
      </c>
      <c r="F48">
        <v>31</v>
      </c>
    </row>
    <row r="49" spans="1:6" x14ac:dyDescent="0.2">
      <c r="A49" t="s">
        <v>73</v>
      </c>
      <c r="B49" t="s">
        <v>36</v>
      </c>
      <c r="C49" t="s">
        <v>42</v>
      </c>
      <c r="D49" s="1">
        <v>12.23432</v>
      </c>
      <c r="E49" s="1">
        <v>43.132079999999988</v>
      </c>
      <c r="F49">
        <v>23</v>
      </c>
    </row>
    <row r="50" spans="1:6" x14ac:dyDescent="0.2">
      <c r="A50" t="s">
        <v>73</v>
      </c>
      <c r="B50" t="s">
        <v>27</v>
      </c>
      <c r="C50" t="s">
        <v>5</v>
      </c>
      <c r="D50" s="1">
        <v>46.204309999999992</v>
      </c>
      <c r="E50" s="1">
        <v>19.357050000000001</v>
      </c>
      <c r="F50">
        <v>75</v>
      </c>
    </row>
    <row r="51" spans="1:6" x14ac:dyDescent="0.2">
      <c r="A51" t="s">
        <v>73</v>
      </c>
      <c r="B51" t="s">
        <v>27</v>
      </c>
      <c r="C51" t="s">
        <v>29</v>
      </c>
      <c r="D51" s="1">
        <v>77.860160000000022</v>
      </c>
      <c r="E51" s="1">
        <v>33.823610000000002</v>
      </c>
      <c r="F51">
        <v>188</v>
      </c>
    </row>
    <row r="52" spans="1:6" x14ac:dyDescent="0.2">
      <c r="A52" t="s">
        <v>73</v>
      </c>
      <c r="B52" t="s">
        <v>27</v>
      </c>
      <c r="C52" t="s">
        <v>32</v>
      </c>
      <c r="D52" s="1">
        <v>13.47198</v>
      </c>
      <c r="E52" s="1">
        <v>7.5357599999999998</v>
      </c>
      <c r="F52">
        <v>59</v>
      </c>
    </row>
    <row r="53" spans="1:6" x14ac:dyDescent="0.2">
      <c r="A53" t="s">
        <v>73</v>
      </c>
      <c r="B53" t="s">
        <v>27</v>
      </c>
      <c r="C53" t="s">
        <v>27</v>
      </c>
      <c r="D53" s="1">
        <v>1877.6661699999995</v>
      </c>
      <c r="E53" s="1">
        <v>922.52596999999946</v>
      </c>
      <c r="F53">
        <v>6040</v>
      </c>
    </row>
    <row r="54" spans="1:6" x14ac:dyDescent="0.2">
      <c r="A54" t="s">
        <v>73</v>
      </c>
      <c r="B54" t="s">
        <v>27</v>
      </c>
      <c r="C54" t="s">
        <v>33</v>
      </c>
      <c r="D54" s="1">
        <v>1.5347999999999999</v>
      </c>
      <c r="E54" s="1">
        <v>0.66359999999999997</v>
      </c>
      <c r="F54">
        <v>4</v>
      </c>
    </row>
    <row r="55" spans="1:6" x14ac:dyDescent="0.2">
      <c r="A55" t="s">
        <v>73</v>
      </c>
      <c r="B55" t="s">
        <v>27</v>
      </c>
      <c r="C55" t="s">
        <v>48</v>
      </c>
      <c r="D55" s="1">
        <v>0.73499999999999999</v>
      </c>
      <c r="E55" s="1">
        <v>0.44700000000000001</v>
      </c>
      <c r="F55">
        <v>1</v>
      </c>
    </row>
    <row r="56" spans="1:6" x14ac:dyDescent="0.2">
      <c r="A56" t="s">
        <v>73</v>
      </c>
      <c r="B56" t="s">
        <v>27</v>
      </c>
      <c r="C56" t="s">
        <v>46</v>
      </c>
      <c r="D56" s="1">
        <v>10.054640000000001</v>
      </c>
      <c r="E56" s="1">
        <v>6.4042800000000009</v>
      </c>
      <c r="F56">
        <v>28</v>
      </c>
    </row>
    <row r="57" spans="1:6" x14ac:dyDescent="0.2">
      <c r="A57" t="s">
        <v>73</v>
      </c>
      <c r="B57" t="s">
        <v>27</v>
      </c>
      <c r="C57" t="s">
        <v>34</v>
      </c>
      <c r="D57" s="1">
        <v>20.26257</v>
      </c>
      <c r="E57" s="1">
        <v>9.8707100000000008</v>
      </c>
      <c r="F57">
        <v>73</v>
      </c>
    </row>
    <row r="58" spans="1:6" x14ac:dyDescent="0.2">
      <c r="A58" t="s">
        <v>73</v>
      </c>
      <c r="B58" t="s">
        <v>27</v>
      </c>
      <c r="C58" t="s">
        <v>45</v>
      </c>
      <c r="D58" s="1">
        <v>21.416910000000001</v>
      </c>
      <c r="E58" s="1">
        <v>10.707759999999999</v>
      </c>
      <c r="F58">
        <v>100</v>
      </c>
    </row>
    <row r="59" spans="1:6" x14ac:dyDescent="0.2">
      <c r="A59" t="s">
        <v>73</v>
      </c>
      <c r="B59" t="s">
        <v>27</v>
      </c>
      <c r="C59" t="s">
        <v>37</v>
      </c>
      <c r="D59" s="1">
        <v>1.1990000000000001</v>
      </c>
      <c r="E59" s="1">
        <v>0.49049999999999999</v>
      </c>
      <c r="F59">
        <v>19</v>
      </c>
    </row>
    <row r="60" spans="1:6" x14ac:dyDescent="0.2">
      <c r="A60" t="s">
        <v>73</v>
      </c>
      <c r="B60" t="s">
        <v>27</v>
      </c>
      <c r="C60" t="s">
        <v>40</v>
      </c>
      <c r="D60" s="1">
        <v>5.5162000000000004</v>
      </c>
      <c r="E60" s="1">
        <v>3.5370000000000004</v>
      </c>
      <c r="F60">
        <v>26</v>
      </c>
    </row>
    <row r="61" spans="1:6" x14ac:dyDescent="0.2">
      <c r="A61" t="s">
        <v>73</v>
      </c>
      <c r="B61" t="s">
        <v>27</v>
      </c>
      <c r="C61" t="s">
        <v>28</v>
      </c>
      <c r="D61" s="1">
        <v>3.18432</v>
      </c>
      <c r="E61" s="1">
        <v>1.6760700000000002</v>
      </c>
      <c r="F61">
        <v>14</v>
      </c>
    </row>
    <row r="62" spans="1:6" x14ac:dyDescent="0.2">
      <c r="A62" t="s">
        <v>73</v>
      </c>
      <c r="B62" t="s">
        <v>27</v>
      </c>
      <c r="C62" t="s">
        <v>42</v>
      </c>
      <c r="D62" s="1">
        <v>0.12509999999999999</v>
      </c>
      <c r="E62" s="1">
        <v>0.1026</v>
      </c>
      <c r="F62">
        <v>1</v>
      </c>
    </row>
    <row r="63" spans="1:6" x14ac:dyDescent="0.2">
      <c r="A63" t="s">
        <v>73</v>
      </c>
      <c r="B63" t="s">
        <v>33</v>
      </c>
      <c r="C63" t="s">
        <v>29</v>
      </c>
      <c r="D63" s="1">
        <v>14.722949999999999</v>
      </c>
      <c r="E63" s="1">
        <v>6.4642600000000003</v>
      </c>
      <c r="F63">
        <v>36</v>
      </c>
    </row>
    <row r="64" spans="1:6" x14ac:dyDescent="0.2">
      <c r="A64" t="s">
        <v>73</v>
      </c>
      <c r="B64" t="s">
        <v>33</v>
      </c>
      <c r="C64" t="s">
        <v>32</v>
      </c>
      <c r="D64" s="1">
        <v>22.562690000000003</v>
      </c>
      <c r="E64" s="1">
        <v>9.6739700000000006</v>
      </c>
      <c r="F64">
        <v>57</v>
      </c>
    </row>
    <row r="65" spans="1:6" x14ac:dyDescent="0.2">
      <c r="A65" t="s">
        <v>73</v>
      </c>
      <c r="B65" t="s">
        <v>33</v>
      </c>
      <c r="C65" t="s">
        <v>33</v>
      </c>
      <c r="D65" s="1">
        <v>152.83067999999997</v>
      </c>
      <c r="E65" s="1">
        <v>74.664259999999999</v>
      </c>
      <c r="F65">
        <v>546</v>
      </c>
    </row>
    <row r="66" spans="1:6" x14ac:dyDescent="0.2">
      <c r="A66" t="s">
        <v>73</v>
      </c>
      <c r="B66" t="s">
        <v>33</v>
      </c>
      <c r="C66" t="s">
        <v>40</v>
      </c>
      <c r="D66" s="1">
        <v>1.196</v>
      </c>
      <c r="E66" s="1">
        <v>0.80400000000000005</v>
      </c>
      <c r="F66">
        <v>1</v>
      </c>
    </row>
    <row r="67" spans="1:6" x14ac:dyDescent="0.2">
      <c r="A67" t="s">
        <v>73</v>
      </c>
      <c r="B67" t="s">
        <v>44</v>
      </c>
      <c r="C67" t="s">
        <v>44</v>
      </c>
      <c r="D67" s="1">
        <v>11.817740000000001</v>
      </c>
      <c r="E67" s="1">
        <v>4.8506799999999988</v>
      </c>
      <c r="F67">
        <v>36</v>
      </c>
    </row>
    <row r="68" spans="1:6" x14ac:dyDescent="0.2">
      <c r="A68" t="s">
        <v>73</v>
      </c>
      <c r="B68" t="s">
        <v>44</v>
      </c>
      <c r="C68" t="s">
        <v>37</v>
      </c>
      <c r="D68" s="1">
        <v>0.77560000000000007</v>
      </c>
      <c r="E68" s="1">
        <v>0.44280000000000003</v>
      </c>
      <c r="F68">
        <v>5</v>
      </c>
    </row>
    <row r="69" spans="1:6" x14ac:dyDescent="0.2">
      <c r="A69" t="s">
        <v>73</v>
      </c>
      <c r="B69" t="s">
        <v>48</v>
      </c>
      <c r="C69" t="s">
        <v>48</v>
      </c>
      <c r="D69" s="1">
        <v>105.30017000000001</v>
      </c>
      <c r="E69" s="1">
        <v>47.114350000000002</v>
      </c>
      <c r="F69">
        <v>69</v>
      </c>
    </row>
    <row r="70" spans="1:6" x14ac:dyDescent="0.2">
      <c r="A70" t="s">
        <v>73</v>
      </c>
      <c r="B70" t="s">
        <v>48</v>
      </c>
      <c r="C70" t="s">
        <v>28</v>
      </c>
      <c r="D70" s="1">
        <v>2.3519999999999999</v>
      </c>
      <c r="E70" s="1">
        <v>1.9039999999999999</v>
      </c>
      <c r="F70">
        <v>2</v>
      </c>
    </row>
    <row r="71" spans="1:6" x14ac:dyDescent="0.2">
      <c r="A71" t="s">
        <v>73</v>
      </c>
      <c r="B71" t="s">
        <v>49</v>
      </c>
      <c r="C71" t="s">
        <v>49</v>
      </c>
      <c r="D71" s="1">
        <v>10.277990000000001</v>
      </c>
      <c r="E71" s="1">
        <v>5.3139100000000008</v>
      </c>
      <c r="F71">
        <v>48</v>
      </c>
    </row>
    <row r="72" spans="1:6" x14ac:dyDescent="0.2">
      <c r="A72" t="s">
        <v>73</v>
      </c>
      <c r="B72" t="s">
        <v>49</v>
      </c>
      <c r="C72" t="s">
        <v>37</v>
      </c>
      <c r="D72" s="1">
        <v>1.32168</v>
      </c>
      <c r="E72" s="1">
        <v>0.53100000000000003</v>
      </c>
      <c r="F72">
        <v>4</v>
      </c>
    </row>
    <row r="73" spans="1:6" x14ac:dyDescent="0.2">
      <c r="A73" t="s">
        <v>73</v>
      </c>
      <c r="B73" t="s">
        <v>49</v>
      </c>
      <c r="C73" t="s">
        <v>39</v>
      </c>
      <c r="D73" s="1">
        <v>0.2</v>
      </c>
      <c r="E73" s="1">
        <v>7.4999999999999997E-2</v>
      </c>
      <c r="F73">
        <v>1</v>
      </c>
    </row>
    <row r="74" spans="1:6" x14ac:dyDescent="0.2">
      <c r="A74" t="s">
        <v>73</v>
      </c>
      <c r="B74" t="s">
        <v>49</v>
      </c>
      <c r="C74" t="s">
        <v>42</v>
      </c>
      <c r="D74" s="1">
        <v>1.8360000000000001</v>
      </c>
      <c r="E74" s="1">
        <v>0.6885</v>
      </c>
      <c r="F74">
        <v>1</v>
      </c>
    </row>
    <row r="75" spans="1:6" x14ac:dyDescent="0.2">
      <c r="A75" t="s">
        <v>73</v>
      </c>
      <c r="B75" t="s">
        <v>47</v>
      </c>
      <c r="C75" t="s">
        <v>47</v>
      </c>
      <c r="D75" s="1">
        <v>174.11780000000002</v>
      </c>
      <c r="E75" s="1">
        <v>70.178110000000004</v>
      </c>
      <c r="F75">
        <v>360</v>
      </c>
    </row>
    <row r="76" spans="1:6" x14ac:dyDescent="0.2">
      <c r="A76" t="s">
        <v>73</v>
      </c>
      <c r="B76" t="s">
        <v>47</v>
      </c>
      <c r="C76" t="s">
        <v>37</v>
      </c>
      <c r="D76" s="1">
        <v>0.19331999999999999</v>
      </c>
      <c r="E76" s="1">
        <v>4.1579999999999999E-2</v>
      </c>
      <c r="F76">
        <v>1</v>
      </c>
    </row>
    <row r="77" spans="1:6" x14ac:dyDescent="0.2">
      <c r="A77" t="s">
        <v>73</v>
      </c>
      <c r="B77" t="s">
        <v>47</v>
      </c>
      <c r="C77" t="s">
        <v>42</v>
      </c>
      <c r="D77" s="1">
        <v>16.81129</v>
      </c>
      <c r="E77" s="1">
        <v>5.7535300000000014</v>
      </c>
      <c r="F77">
        <v>102</v>
      </c>
    </row>
    <row r="78" spans="1:6" x14ac:dyDescent="0.2">
      <c r="A78" t="s">
        <v>73</v>
      </c>
      <c r="B78" t="s">
        <v>46</v>
      </c>
      <c r="C78" t="s">
        <v>33</v>
      </c>
      <c r="D78" s="1">
        <v>1.5288000000000002</v>
      </c>
      <c r="E78" s="1">
        <v>0.70895999999999992</v>
      </c>
      <c r="F78">
        <v>8</v>
      </c>
    </row>
    <row r="79" spans="1:6" x14ac:dyDescent="0.2">
      <c r="A79" t="s">
        <v>73</v>
      </c>
      <c r="B79" t="s">
        <v>46</v>
      </c>
      <c r="C79" t="s">
        <v>46</v>
      </c>
      <c r="D79" s="1">
        <v>314.50614999999993</v>
      </c>
      <c r="E79" s="1">
        <v>131.02862999999999</v>
      </c>
      <c r="F79">
        <v>469</v>
      </c>
    </row>
    <row r="80" spans="1:6" x14ac:dyDescent="0.2">
      <c r="A80" t="s">
        <v>73</v>
      </c>
      <c r="B80" t="s">
        <v>46</v>
      </c>
      <c r="C80" t="s">
        <v>28</v>
      </c>
      <c r="D80" s="1">
        <v>0.33215</v>
      </c>
      <c r="E80" s="1">
        <v>0.19914999999999999</v>
      </c>
      <c r="F80">
        <v>2</v>
      </c>
    </row>
    <row r="81" spans="1:6" x14ac:dyDescent="0.2">
      <c r="A81" t="s">
        <v>73</v>
      </c>
      <c r="B81" t="s">
        <v>34</v>
      </c>
      <c r="C81" t="s">
        <v>5</v>
      </c>
      <c r="D81" s="1">
        <v>1.5829200000000001</v>
      </c>
      <c r="E81" s="1">
        <v>1.0668200000000001</v>
      </c>
      <c r="F81">
        <v>2</v>
      </c>
    </row>
    <row r="82" spans="1:6" x14ac:dyDescent="0.2">
      <c r="A82" t="s">
        <v>73</v>
      </c>
      <c r="B82" t="s">
        <v>34</v>
      </c>
      <c r="C82" t="s">
        <v>29</v>
      </c>
      <c r="D82" s="1">
        <v>77.857300000000009</v>
      </c>
      <c r="E82" s="1">
        <v>35.517500000000005</v>
      </c>
      <c r="F82">
        <v>228</v>
      </c>
    </row>
    <row r="83" spans="1:6" x14ac:dyDescent="0.2">
      <c r="A83" t="s">
        <v>73</v>
      </c>
      <c r="B83" t="s">
        <v>34</v>
      </c>
      <c r="C83" t="s">
        <v>32</v>
      </c>
      <c r="D83" s="1">
        <v>440.65240000000006</v>
      </c>
      <c r="E83" s="1">
        <v>217.76546999999999</v>
      </c>
      <c r="F83">
        <v>1084</v>
      </c>
    </row>
    <row r="84" spans="1:6" x14ac:dyDescent="0.2">
      <c r="A84" t="s">
        <v>73</v>
      </c>
      <c r="B84" t="s">
        <v>34</v>
      </c>
      <c r="C84" t="s">
        <v>27</v>
      </c>
      <c r="D84" s="1">
        <v>361.59057000000001</v>
      </c>
      <c r="E84" s="1">
        <v>197.56679</v>
      </c>
      <c r="F84">
        <v>1043</v>
      </c>
    </row>
    <row r="85" spans="1:6" x14ac:dyDescent="0.2">
      <c r="A85" t="s">
        <v>73</v>
      </c>
      <c r="B85" t="s">
        <v>34</v>
      </c>
      <c r="C85" t="s">
        <v>33</v>
      </c>
      <c r="D85" s="1">
        <v>8.6688700000000001</v>
      </c>
      <c r="E85" s="1">
        <v>4.5771299999999995</v>
      </c>
      <c r="F85">
        <v>32</v>
      </c>
    </row>
    <row r="86" spans="1:6" x14ac:dyDescent="0.2">
      <c r="A86" t="s">
        <v>73</v>
      </c>
      <c r="B86" t="s">
        <v>34</v>
      </c>
      <c r="C86" t="s">
        <v>48</v>
      </c>
      <c r="D86" s="1">
        <v>3.4150999999999998</v>
      </c>
      <c r="E86" s="1">
        <v>1.95197</v>
      </c>
      <c r="F86">
        <v>13</v>
      </c>
    </row>
    <row r="87" spans="1:6" x14ac:dyDescent="0.2">
      <c r="A87" t="s">
        <v>73</v>
      </c>
      <c r="B87" t="s">
        <v>34</v>
      </c>
      <c r="C87" t="s">
        <v>49</v>
      </c>
      <c r="D87" s="1">
        <v>0.4536</v>
      </c>
      <c r="E87" s="1">
        <v>0.36719999999999997</v>
      </c>
      <c r="F87">
        <v>1</v>
      </c>
    </row>
    <row r="88" spans="1:6" x14ac:dyDescent="0.2">
      <c r="A88" t="s">
        <v>73</v>
      </c>
      <c r="B88" t="s">
        <v>34</v>
      </c>
      <c r="C88" t="s">
        <v>46</v>
      </c>
      <c r="D88" s="1">
        <v>16.125799999999998</v>
      </c>
      <c r="E88" s="1">
        <v>11.17947</v>
      </c>
      <c r="F88">
        <v>32</v>
      </c>
    </row>
    <row r="89" spans="1:6" x14ac:dyDescent="0.2">
      <c r="A89" t="s">
        <v>73</v>
      </c>
      <c r="B89" t="s">
        <v>34</v>
      </c>
      <c r="C89" t="s">
        <v>34</v>
      </c>
      <c r="D89" s="1">
        <v>1850.78667</v>
      </c>
      <c r="E89" s="1">
        <v>870.03277000000003</v>
      </c>
      <c r="F89">
        <v>4995</v>
      </c>
    </row>
    <row r="90" spans="1:6" x14ac:dyDescent="0.2">
      <c r="A90" t="s">
        <v>73</v>
      </c>
      <c r="B90" t="s">
        <v>34</v>
      </c>
      <c r="C90" t="s">
        <v>45</v>
      </c>
      <c r="D90" s="1">
        <v>0.69120000000000004</v>
      </c>
      <c r="E90" s="1">
        <v>0.36719999999999997</v>
      </c>
      <c r="F90">
        <v>1</v>
      </c>
    </row>
    <row r="91" spans="1:6" x14ac:dyDescent="0.2">
      <c r="A91" t="s">
        <v>73</v>
      </c>
      <c r="B91" t="s">
        <v>34</v>
      </c>
      <c r="C91" t="s">
        <v>51</v>
      </c>
      <c r="D91" s="1">
        <v>1.8861999999999999</v>
      </c>
      <c r="E91" s="1">
        <v>0.90286</v>
      </c>
      <c r="F91">
        <v>13</v>
      </c>
    </row>
    <row r="92" spans="1:6" x14ac:dyDescent="0.2">
      <c r="A92" t="s">
        <v>73</v>
      </c>
      <c r="B92" t="s">
        <v>34</v>
      </c>
      <c r="C92" t="s">
        <v>52</v>
      </c>
      <c r="D92" s="1">
        <v>1.5436799999999999</v>
      </c>
      <c r="E92" s="1">
        <v>0.63071999999999995</v>
      </c>
      <c r="F92">
        <v>3</v>
      </c>
    </row>
    <row r="93" spans="1:6" x14ac:dyDescent="0.2">
      <c r="A93" t="s">
        <v>73</v>
      </c>
      <c r="B93" t="s">
        <v>34</v>
      </c>
      <c r="C93" t="s">
        <v>37</v>
      </c>
      <c r="D93" s="1">
        <v>0.19800000000000001</v>
      </c>
      <c r="E93" s="1">
        <v>0.104</v>
      </c>
      <c r="F93">
        <v>1</v>
      </c>
    </row>
    <row r="94" spans="1:6" x14ac:dyDescent="0.2">
      <c r="A94" t="s">
        <v>73</v>
      </c>
      <c r="B94" t="s">
        <v>34</v>
      </c>
      <c r="C94" t="s">
        <v>38</v>
      </c>
      <c r="D94" s="1">
        <v>0.52</v>
      </c>
      <c r="E94" s="1">
        <v>0.24</v>
      </c>
      <c r="F94">
        <v>1</v>
      </c>
    </row>
    <row r="95" spans="1:6" x14ac:dyDescent="0.2">
      <c r="A95" t="s">
        <v>73</v>
      </c>
      <c r="B95" t="s">
        <v>34</v>
      </c>
      <c r="C95" t="s">
        <v>39</v>
      </c>
      <c r="D95" s="1">
        <v>7.2296999999999993</v>
      </c>
      <c r="E95" s="1">
        <v>3.3120399999999997</v>
      </c>
      <c r="F95">
        <v>25</v>
      </c>
    </row>
    <row r="96" spans="1:6" x14ac:dyDescent="0.2">
      <c r="A96" t="s">
        <v>73</v>
      </c>
      <c r="B96" t="s">
        <v>34</v>
      </c>
      <c r="C96" t="s">
        <v>40</v>
      </c>
      <c r="D96" s="1">
        <v>2.3490000000000002</v>
      </c>
      <c r="E96" s="1">
        <v>1.2063999999999999</v>
      </c>
      <c r="F96">
        <v>4</v>
      </c>
    </row>
    <row r="97" spans="1:6" x14ac:dyDescent="0.2">
      <c r="A97" t="s">
        <v>73</v>
      </c>
      <c r="B97" t="s">
        <v>34</v>
      </c>
      <c r="C97" t="s">
        <v>53</v>
      </c>
      <c r="D97" s="1">
        <v>0.26319999999999999</v>
      </c>
      <c r="E97" s="1">
        <v>0.1232</v>
      </c>
      <c r="F97">
        <v>1</v>
      </c>
    </row>
    <row r="98" spans="1:6" x14ac:dyDescent="0.2">
      <c r="A98" t="s">
        <v>73</v>
      </c>
      <c r="B98" t="s">
        <v>34</v>
      </c>
      <c r="C98" t="s">
        <v>28</v>
      </c>
      <c r="D98" s="1">
        <v>7.9686899999999996</v>
      </c>
      <c r="E98" s="1">
        <v>4.7670399999999997</v>
      </c>
      <c r="F98">
        <v>18</v>
      </c>
    </row>
    <row r="99" spans="1:6" x14ac:dyDescent="0.2">
      <c r="A99" t="s">
        <v>73</v>
      </c>
      <c r="B99" t="s">
        <v>34</v>
      </c>
      <c r="C99" t="s">
        <v>41</v>
      </c>
      <c r="D99" s="1">
        <v>23.901160000000001</v>
      </c>
      <c r="E99" s="1">
        <v>11.17422</v>
      </c>
      <c r="F99">
        <v>94</v>
      </c>
    </row>
    <row r="100" spans="1:6" x14ac:dyDescent="0.2">
      <c r="A100" t="s">
        <v>73</v>
      </c>
      <c r="B100" t="s">
        <v>34</v>
      </c>
      <c r="C100" t="s">
        <v>42</v>
      </c>
      <c r="D100" s="1">
        <v>27.392489999999999</v>
      </c>
      <c r="E100" s="1">
        <v>14.529819999999999</v>
      </c>
      <c r="F100">
        <v>96</v>
      </c>
    </row>
    <row r="101" spans="1:6" x14ac:dyDescent="0.2">
      <c r="A101" t="s">
        <v>73</v>
      </c>
      <c r="B101" t="s">
        <v>45</v>
      </c>
      <c r="C101" t="s">
        <v>5</v>
      </c>
      <c r="D101" s="1">
        <v>0.11004000000000001</v>
      </c>
      <c r="E101" s="1">
        <v>8.4360000000000004E-2</v>
      </c>
      <c r="F101">
        <v>1</v>
      </c>
    </row>
    <row r="102" spans="1:6" x14ac:dyDescent="0.2">
      <c r="A102" t="s">
        <v>73</v>
      </c>
      <c r="B102" t="s">
        <v>45</v>
      </c>
      <c r="C102" t="s">
        <v>27</v>
      </c>
      <c r="D102" s="1">
        <v>31.708330000000004</v>
      </c>
      <c r="E102" s="1">
        <v>18.761430000000004</v>
      </c>
      <c r="F102">
        <v>109</v>
      </c>
    </row>
    <row r="103" spans="1:6" x14ac:dyDescent="0.2">
      <c r="A103" t="s">
        <v>73</v>
      </c>
      <c r="B103" t="s">
        <v>45</v>
      </c>
      <c r="C103" t="s">
        <v>46</v>
      </c>
      <c r="D103" s="1">
        <v>0.53231000000000006</v>
      </c>
      <c r="E103" s="1">
        <v>0.17846999999999999</v>
      </c>
      <c r="F103">
        <v>4</v>
      </c>
    </row>
    <row r="104" spans="1:6" x14ac:dyDescent="0.2">
      <c r="A104" t="s">
        <v>73</v>
      </c>
      <c r="B104" t="s">
        <v>45</v>
      </c>
      <c r="C104" t="s">
        <v>45</v>
      </c>
      <c r="D104" s="1">
        <v>312.76991999999996</v>
      </c>
      <c r="E104" s="1">
        <v>149.43199000000001</v>
      </c>
      <c r="F104">
        <v>490</v>
      </c>
    </row>
    <row r="105" spans="1:6" x14ac:dyDescent="0.2">
      <c r="A105" t="s">
        <v>73</v>
      </c>
      <c r="B105" t="s">
        <v>45</v>
      </c>
      <c r="C105" t="s">
        <v>28</v>
      </c>
      <c r="D105" s="1">
        <v>5.0374800000000004</v>
      </c>
      <c r="E105" s="1">
        <v>2.3956600000000003</v>
      </c>
      <c r="F105">
        <v>4</v>
      </c>
    </row>
    <row r="106" spans="1:6" x14ac:dyDescent="0.2">
      <c r="A106" t="s">
        <v>73</v>
      </c>
      <c r="B106" t="s">
        <v>51</v>
      </c>
      <c r="C106" t="s">
        <v>27</v>
      </c>
      <c r="D106" s="1">
        <v>0.43289999999999995</v>
      </c>
      <c r="E106" s="1">
        <v>0.30419999999999997</v>
      </c>
      <c r="F106">
        <v>1</v>
      </c>
    </row>
    <row r="107" spans="1:6" x14ac:dyDescent="0.2">
      <c r="A107" t="s">
        <v>73</v>
      </c>
      <c r="B107" t="s">
        <v>51</v>
      </c>
      <c r="C107" t="s">
        <v>34</v>
      </c>
      <c r="D107" s="1">
        <v>0.77188000000000001</v>
      </c>
      <c r="E107" s="1">
        <v>0.54664000000000001</v>
      </c>
      <c r="F107">
        <v>3</v>
      </c>
    </row>
    <row r="108" spans="1:6" x14ac:dyDescent="0.2">
      <c r="A108" t="s">
        <v>73</v>
      </c>
      <c r="B108" t="s">
        <v>51</v>
      </c>
      <c r="C108" t="s">
        <v>51</v>
      </c>
      <c r="D108" s="1">
        <v>51.170020000000001</v>
      </c>
      <c r="E108" s="1">
        <v>25.906630000000003</v>
      </c>
      <c r="F108">
        <v>272</v>
      </c>
    </row>
    <row r="109" spans="1:6" x14ac:dyDescent="0.2">
      <c r="A109" t="s">
        <v>73</v>
      </c>
      <c r="B109" t="s">
        <v>51</v>
      </c>
      <c r="C109" t="s">
        <v>52</v>
      </c>
      <c r="D109" s="1">
        <v>2.1771799999999999</v>
      </c>
      <c r="E109" s="1">
        <v>1.1387700000000001</v>
      </c>
      <c r="F109">
        <v>12</v>
      </c>
    </row>
    <row r="110" spans="1:6" x14ac:dyDescent="0.2">
      <c r="A110" t="s">
        <v>73</v>
      </c>
      <c r="B110" t="s">
        <v>51</v>
      </c>
      <c r="C110" t="s">
        <v>39</v>
      </c>
      <c r="D110" s="1">
        <v>0.23127999999999999</v>
      </c>
      <c r="E110" s="1">
        <v>0.10636</v>
      </c>
      <c r="F110">
        <v>2</v>
      </c>
    </row>
    <row r="111" spans="1:6" x14ac:dyDescent="0.2">
      <c r="A111" t="s">
        <v>73</v>
      </c>
      <c r="B111" t="s">
        <v>51</v>
      </c>
      <c r="C111" t="s">
        <v>53</v>
      </c>
      <c r="D111" s="1">
        <v>0.19428999999999999</v>
      </c>
      <c r="E111" s="1">
        <v>0.15959999999999999</v>
      </c>
      <c r="F111">
        <v>1</v>
      </c>
    </row>
    <row r="112" spans="1:6" x14ac:dyDescent="0.2">
      <c r="A112" t="s">
        <v>73</v>
      </c>
      <c r="B112" t="s">
        <v>51</v>
      </c>
      <c r="C112" t="s">
        <v>56</v>
      </c>
      <c r="D112" s="1">
        <v>0.12528</v>
      </c>
      <c r="E112" s="1">
        <v>6.2640000000000001E-2</v>
      </c>
      <c r="F112">
        <v>1</v>
      </c>
    </row>
    <row r="113" spans="1:6" x14ac:dyDescent="0.2">
      <c r="A113" t="s">
        <v>73</v>
      </c>
      <c r="B113" t="s">
        <v>52</v>
      </c>
      <c r="C113" t="s">
        <v>5</v>
      </c>
      <c r="D113" s="1">
        <v>0.44160000000000005</v>
      </c>
      <c r="E113" s="1">
        <v>0.2346</v>
      </c>
      <c r="F113">
        <v>1</v>
      </c>
    </row>
    <row r="114" spans="1:6" x14ac:dyDescent="0.2">
      <c r="A114" t="s">
        <v>73</v>
      </c>
      <c r="B114" t="s">
        <v>52</v>
      </c>
      <c r="C114" t="s">
        <v>29</v>
      </c>
      <c r="D114" s="1">
        <v>0.26</v>
      </c>
      <c r="E114" s="1">
        <v>0.156</v>
      </c>
      <c r="F114">
        <v>1</v>
      </c>
    </row>
    <row r="115" spans="1:6" x14ac:dyDescent="0.2">
      <c r="A115" t="s">
        <v>73</v>
      </c>
      <c r="B115" t="s">
        <v>52</v>
      </c>
      <c r="C115" t="s">
        <v>32</v>
      </c>
      <c r="D115" s="1">
        <v>4.1148499999999997</v>
      </c>
      <c r="E115" s="1">
        <v>2.0289000000000001</v>
      </c>
      <c r="F115">
        <v>8</v>
      </c>
    </row>
    <row r="116" spans="1:6" x14ac:dyDescent="0.2">
      <c r="A116" t="s">
        <v>73</v>
      </c>
      <c r="B116" t="s">
        <v>52</v>
      </c>
      <c r="C116" t="s">
        <v>27</v>
      </c>
      <c r="D116" s="1">
        <v>2.3675600000000001</v>
      </c>
      <c r="E116" s="1">
        <v>1.2591599999999998</v>
      </c>
      <c r="F116">
        <v>6</v>
      </c>
    </row>
    <row r="117" spans="1:6" x14ac:dyDescent="0.2">
      <c r="A117" t="s">
        <v>73</v>
      </c>
      <c r="B117" t="s">
        <v>52</v>
      </c>
      <c r="C117" t="s">
        <v>46</v>
      </c>
      <c r="D117" s="1">
        <v>2.7730800000000002</v>
      </c>
      <c r="E117" s="1">
        <v>2.0920199999999998</v>
      </c>
      <c r="F117">
        <v>6</v>
      </c>
    </row>
    <row r="118" spans="1:6" x14ac:dyDescent="0.2">
      <c r="A118" t="s">
        <v>73</v>
      </c>
      <c r="B118" t="s">
        <v>52</v>
      </c>
      <c r="C118" t="s">
        <v>34</v>
      </c>
      <c r="D118" s="1">
        <v>0.73202</v>
      </c>
      <c r="E118" s="1">
        <v>0.34104000000000007</v>
      </c>
      <c r="F118">
        <v>4</v>
      </c>
    </row>
    <row r="119" spans="1:6" x14ac:dyDescent="0.2">
      <c r="A119" t="s">
        <v>73</v>
      </c>
      <c r="B119" t="s">
        <v>52</v>
      </c>
      <c r="C119" t="s">
        <v>51</v>
      </c>
      <c r="D119" s="1">
        <v>1.7207599999999998</v>
      </c>
      <c r="E119" s="1">
        <v>0.74956999999999996</v>
      </c>
      <c r="F119">
        <v>5</v>
      </c>
    </row>
    <row r="120" spans="1:6" x14ac:dyDescent="0.2">
      <c r="A120" t="s">
        <v>73</v>
      </c>
      <c r="B120" t="s">
        <v>52</v>
      </c>
      <c r="C120" t="s">
        <v>52</v>
      </c>
      <c r="D120" s="1">
        <v>171.58361999999997</v>
      </c>
      <c r="E120" s="1">
        <v>73.857369999999989</v>
      </c>
      <c r="F120">
        <v>457</v>
      </c>
    </row>
    <row r="121" spans="1:6" x14ac:dyDescent="0.2">
      <c r="A121" t="s">
        <v>73</v>
      </c>
      <c r="B121" t="s">
        <v>52</v>
      </c>
      <c r="C121" t="s">
        <v>39</v>
      </c>
      <c r="D121" s="1">
        <v>0.39732000000000001</v>
      </c>
      <c r="E121" s="1">
        <v>0.33462000000000003</v>
      </c>
      <c r="F121">
        <v>3</v>
      </c>
    </row>
    <row r="122" spans="1:6" x14ac:dyDescent="0.2">
      <c r="A122" t="s">
        <v>73</v>
      </c>
      <c r="B122" t="s">
        <v>52</v>
      </c>
      <c r="C122" t="s">
        <v>28</v>
      </c>
      <c r="D122" s="1">
        <v>0.1653</v>
      </c>
      <c r="E122" s="1">
        <v>0.12528</v>
      </c>
      <c r="F122">
        <v>1</v>
      </c>
    </row>
    <row r="123" spans="1:6" x14ac:dyDescent="0.2">
      <c r="A123" t="s">
        <v>73</v>
      </c>
      <c r="B123" t="s">
        <v>52</v>
      </c>
      <c r="C123" t="s">
        <v>42</v>
      </c>
      <c r="D123" s="1">
        <v>0.47560000000000002</v>
      </c>
      <c r="E123" s="1">
        <v>0.25760000000000005</v>
      </c>
      <c r="F123">
        <v>2</v>
      </c>
    </row>
    <row r="124" spans="1:6" x14ac:dyDescent="0.2">
      <c r="A124" t="s">
        <v>73</v>
      </c>
      <c r="B124" t="s">
        <v>37</v>
      </c>
      <c r="C124" t="s">
        <v>32</v>
      </c>
      <c r="D124" s="1">
        <v>3.7995999999999999</v>
      </c>
      <c r="E124" s="1">
        <v>2.4609100000000002</v>
      </c>
      <c r="F124">
        <v>18</v>
      </c>
    </row>
    <row r="125" spans="1:6" x14ac:dyDescent="0.2">
      <c r="A125" t="s">
        <v>73</v>
      </c>
      <c r="B125" t="s">
        <v>37</v>
      </c>
      <c r="C125" t="s">
        <v>43</v>
      </c>
      <c r="D125" s="1">
        <v>2.1917300000000002</v>
      </c>
      <c r="E125" s="1">
        <v>0.95674999999999988</v>
      </c>
      <c r="F125">
        <v>18</v>
      </c>
    </row>
    <row r="126" spans="1:6" x14ac:dyDescent="0.2">
      <c r="A126" t="s">
        <v>73</v>
      </c>
      <c r="B126" t="s">
        <v>37</v>
      </c>
      <c r="C126" t="s">
        <v>36</v>
      </c>
      <c r="D126" s="1">
        <v>29.67595</v>
      </c>
      <c r="E126" s="1">
        <v>13.19347</v>
      </c>
      <c r="F126">
        <v>157</v>
      </c>
    </row>
    <row r="127" spans="1:6" x14ac:dyDescent="0.2">
      <c r="A127" t="s">
        <v>73</v>
      </c>
      <c r="B127" t="s">
        <v>37</v>
      </c>
      <c r="C127" t="s">
        <v>33</v>
      </c>
      <c r="D127" s="1">
        <v>2.0292000000000003</v>
      </c>
      <c r="E127" s="1">
        <v>1.47</v>
      </c>
      <c r="F127">
        <v>8</v>
      </c>
    </row>
    <row r="128" spans="1:6" x14ac:dyDescent="0.2">
      <c r="A128" t="s">
        <v>73</v>
      </c>
      <c r="B128" t="s">
        <v>37</v>
      </c>
      <c r="C128" t="s">
        <v>44</v>
      </c>
      <c r="D128" s="1">
        <v>44.862930000000006</v>
      </c>
      <c r="E128" s="1">
        <v>22.618640000000003</v>
      </c>
      <c r="F128">
        <v>121</v>
      </c>
    </row>
    <row r="129" spans="1:6" x14ac:dyDescent="0.2">
      <c r="A129" t="s">
        <v>73</v>
      </c>
      <c r="B129" t="s">
        <v>37</v>
      </c>
      <c r="C129" t="s">
        <v>49</v>
      </c>
      <c r="D129" s="1">
        <v>8.8974199999999986</v>
      </c>
      <c r="E129" s="1">
        <v>3.9027199999999986</v>
      </c>
      <c r="F129">
        <v>35</v>
      </c>
    </row>
    <row r="130" spans="1:6" x14ac:dyDescent="0.2">
      <c r="A130" t="s">
        <v>73</v>
      </c>
      <c r="B130" t="s">
        <v>37</v>
      </c>
      <c r="C130" t="s">
        <v>47</v>
      </c>
      <c r="D130" s="1">
        <v>8.2022900000000014</v>
      </c>
      <c r="E130" s="1">
        <v>3.8408799999999998</v>
      </c>
      <c r="F130">
        <v>32</v>
      </c>
    </row>
    <row r="131" spans="1:6" x14ac:dyDescent="0.2">
      <c r="A131" t="s">
        <v>73</v>
      </c>
      <c r="B131" t="s">
        <v>37</v>
      </c>
      <c r="C131" t="s">
        <v>37</v>
      </c>
      <c r="D131" s="1">
        <v>996.08168000000001</v>
      </c>
      <c r="E131" s="1">
        <v>446.43483000000003</v>
      </c>
      <c r="F131">
        <v>4292</v>
      </c>
    </row>
    <row r="132" spans="1:6" x14ac:dyDescent="0.2">
      <c r="A132" t="s">
        <v>73</v>
      </c>
      <c r="B132" t="s">
        <v>37</v>
      </c>
      <c r="C132" t="s">
        <v>38</v>
      </c>
      <c r="D132" s="1">
        <v>35.438260000000042</v>
      </c>
      <c r="E132" s="1">
        <v>19.675850000000015</v>
      </c>
      <c r="F132">
        <v>123</v>
      </c>
    </row>
    <row r="133" spans="1:6" x14ac:dyDescent="0.2">
      <c r="A133" t="s">
        <v>73</v>
      </c>
      <c r="B133" t="s">
        <v>37</v>
      </c>
      <c r="C133" t="s">
        <v>39</v>
      </c>
      <c r="D133" s="1">
        <v>34.372050000000002</v>
      </c>
      <c r="E133" s="1">
        <v>16.455929999999999</v>
      </c>
      <c r="F133">
        <v>117</v>
      </c>
    </row>
    <row r="134" spans="1:6" x14ac:dyDescent="0.2">
      <c r="A134" t="s">
        <v>73</v>
      </c>
      <c r="B134" t="s">
        <v>37</v>
      </c>
      <c r="C134" t="s">
        <v>40</v>
      </c>
      <c r="D134" s="1">
        <v>188.01783</v>
      </c>
      <c r="E134" s="1">
        <v>90.111009999999965</v>
      </c>
      <c r="F134">
        <v>746</v>
      </c>
    </row>
    <row r="135" spans="1:6" x14ac:dyDescent="0.2">
      <c r="A135" t="s">
        <v>73</v>
      </c>
      <c r="B135" t="s">
        <v>37</v>
      </c>
      <c r="C135" t="s">
        <v>55</v>
      </c>
      <c r="D135" s="1">
        <v>0.24879999999999999</v>
      </c>
      <c r="E135" s="1">
        <v>0.1376</v>
      </c>
      <c r="F135">
        <v>3</v>
      </c>
    </row>
    <row r="136" spans="1:6" x14ac:dyDescent="0.2">
      <c r="A136" t="s">
        <v>73</v>
      </c>
      <c r="B136" t="s">
        <v>37</v>
      </c>
      <c r="C136" t="s">
        <v>28</v>
      </c>
      <c r="D136" s="1">
        <v>1.986</v>
      </c>
      <c r="E136" s="1">
        <v>0.87949999999999995</v>
      </c>
      <c r="F136">
        <v>5</v>
      </c>
    </row>
    <row r="137" spans="1:6" x14ac:dyDescent="0.2">
      <c r="A137" t="s">
        <v>73</v>
      </c>
      <c r="B137" t="s">
        <v>37</v>
      </c>
      <c r="C137" t="s">
        <v>41</v>
      </c>
      <c r="D137" s="1">
        <v>0.35050000000000003</v>
      </c>
      <c r="E137" s="1">
        <v>0.1535</v>
      </c>
      <c r="F137">
        <v>2</v>
      </c>
    </row>
    <row r="138" spans="1:6" x14ac:dyDescent="0.2">
      <c r="A138" t="s">
        <v>73</v>
      </c>
      <c r="B138" t="s">
        <v>37</v>
      </c>
      <c r="C138" t="s">
        <v>42</v>
      </c>
      <c r="D138" s="1">
        <v>67.550300000000007</v>
      </c>
      <c r="E138" s="1">
        <v>32.20073</v>
      </c>
      <c r="F138">
        <v>189</v>
      </c>
    </row>
    <row r="139" spans="1:6" x14ac:dyDescent="0.2">
      <c r="A139" t="s">
        <v>73</v>
      </c>
      <c r="B139" t="s">
        <v>38</v>
      </c>
      <c r="C139" t="s">
        <v>32</v>
      </c>
      <c r="D139" s="1">
        <v>1.3695999999999999</v>
      </c>
      <c r="E139" s="1">
        <v>0.76479999999999992</v>
      </c>
      <c r="F139">
        <v>1</v>
      </c>
    </row>
    <row r="140" spans="1:6" x14ac:dyDescent="0.2">
      <c r="A140" t="s">
        <v>73</v>
      </c>
      <c r="B140" t="s">
        <v>38</v>
      </c>
      <c r="C140" t="s">
        <v>37</v>
      </c>
      <c r="D140" s="1">
        <v>0.17119999999999999</v>
      </c>
      <c r="E140" s="1">
        <v>9.5599999999999991E-2</v>
      </c>
      <c r="F140">
        <v>1</v>
      </c>
    </row>
    <row r="141" spans="1:6" x14ac:dyDescent="0.2">
      <c r="A141" t="s">
        <v>73</v>
      </c>
      <c r="B141" t="s">
        <v>38</v>
      </c>
      <c r="C141" t="s">
        <v>38</v>
      </c>
      <c r="D141" s="1">
        <v>314.33328999999998</v>
      </c>
      <c r="E141" s="1">
        <v>132.64854999999994</v>
      </c>
      <c r="F141">
        <v>531</v>
      </c>
    </row>
    <row r="142" spans="1:6" x14ac:dyDescent="0.2">
      <c r="A142" t="s">
        <v>73</v>
      </c>
      <c r="B142" t="s">
        <v>38</v>
      </c>
      <c r="C142" t="s">
        <v>40</v>
      </c>
      <c r="D142" s="1">
        <v>14.05198</v>
      </c>
      <c r="E142" s="1">
        <v>6.2088000000000001</v>
      </c>
      <c r="F142">
        <v>20</v>
      </c>
    </row>
    <row r="143" spans="1:6" x14ac:dyDescent="0.2">
      <c r="A143" t="s">
        <v>73</v>
      </c>
      <c r="B143" t="s">
        <v>38</v>
      </c>
      <c r="C143" t="s">
        <v>42</v>
      </c>
      <c r="D143" s="1">
        <v>14.812119999999998</v>
      </c>
      <c r="E143" s="1">
        <v>5.8514999999999997</v>
      </c>
      <c r="F143">
        <v>31</v>
      </c>
    </row>
    <row r="144" spans="1:6" x14ac:dyDescent="0.2">
      <c r="A144" t="s">
        <v>73</v>
      </c>
      <c r="B144" t="s">
        <v>39</v>
      </c>
      <c r="C144" t="s">
        <v>32</v>
      </c>
      <c r="D144" s="1">
        <v>32.371750000000006</v>
      </c>
      <c r="E144" s="1">
        <v>11.552500000000002</v>
      </c>
      <c r="F144">
        <v>21</v>
      </c>
    </row>
    <row r="145" spans="1:6" x14ac:dyDescent="0.2">
      <c r="A145" t="s">
        <v>73</v>
      </c>
      <c r="B145" t="s">
        <v>39</v>
      </c>
      <c r="C145" t="s">
        <v>44</v>
      </c>
      <c r="D145" s="1">
        <v>1.1304000000000001</v>
      </c>
      <c r="E145" s="1">
        <v>1.0007999999999999</v>
      </c>
      <c r="F145">
        <v>2</v>
      </c>
    </row>
    <row r="146" spans="1:6" x14ac:dyDescent="0.2">
      <c r="A146" t="s">
        <v>73</v>
      </c>
      <c r="B146" t="s">
        <v>39</v>
      </c>
      <c r="C146" t="s">
        <v>49</v>
      </c>
      <c r="D146" s="1">
        <v>3.57</v>
      </c>
      <c r="E146" s="1">
        <v>1.173</v>
      </c>
      <c r="F146">
        <v>5</v>
      </c>
    </row>
    <row r="147" spans="1:6" x14ac:dyDescent="0.2">
      <c r="A147" t="s">
        <v>73</v>
      </c>
      <c r="B147" t="s">
        <v>39</v>
      </c>
      <c r="C147" t="s">
        <v>34</v>
      </c>
      <c r="D147" s="1">
        <v>7.6578900000000001</v>
      </c>
      <c r="E147" s="1">
        <v>2.7162800000000002</v>
      </c>
      <c r="F147">
        <v>19</v>
      </c>
    </row>
    <row r="148" spans="1:6" x14ac:dyDescent="0.2">
      <c r="A148" t="s">
        <v>73</v>
      </c>
      <c r="B148" t="s">
        <v>39</v>
      </c>
      <c r="C148" t="s">
        <v>37</v>
      </c>
      <c r="D148" s="1">
        <v>11.27997</v>
      </c>
      <c r="E148" s="1">
        <v>4.43405</v>
      </c>
      <c r="F148">
        <v>34</v>
      </c>
    </row>
    <row r="149" spans="1:6" x14ac:dyDescent="0.2">
      <c r="A149" t="s">
        <v>73</v>
      </c>
      <c r="B149" t="s">
        <v>39</v>
      </c>
      <c r="C149" t="s">
        <v>39</v>
      </c>
      <c r="D149" s="1">
        <v>277.67637999999999</v>
      </c>
      <c r="E149" s="1">
        <v>115.87667999999998</v>
      </c>
      <c r="F149">
        <v>1135</v>
      </c>
    </row>
    <row r="150" spans="1:6" x14ac:dyDescent="0.2">
      <c r="A150" t="s">
        <v>73</v>
      </c>
      <c r="B150" t="s">
        <v>39</v>
      </c>
      <c r="C150" t="s">
        <v>40</v>
      </c>
      <c r="D150" s="1">
        <v>0.33600000000000002</v>
      </c>
      <c r="E150" s="1">
        <v>0.27200000000000002</v>
      </c>
      <c r="F150">
        <v>1</v>
      </c>
    </row>
    <row r="151" spans="1:6" x14ac:dyDescent="0.2">
      <c r="A151" t="s">
        <v>73</v>
      </c>
      <c r="B151" t="s">
        <v>39</v>
      </c>
      <c r="C151" t="s">
        <v>53</v>
      </c>
      <c r="D151" s="1">
        <v>0.32</v>
      </c>
      <c r="E151" s="1">
        <v>0.12125</v>
      </c>
      <c r="F151">
        <v>3</v>
      </c>
    </row>
    <row r="152" spans="1:6" x14ac:dyDescent="0.2">
      <c r="A152" t="s">
        <v>73</v>
      </c>
      <c r="B152" t="s">
        <v>39</v>
      </c>
      <c r="C152" t="s">
        <v>41</v>
      </c>
      <c r="D152" s="1">
        <v>9.7731499999999993</v>
      </c>
      <c r="E152" s="1">
        <v>3.67625</v>
      </c>
      <c r="F152">
        <v>19</v>
      </c>
    </row>
    <row r="153" spans="1:6" x14ac:dyDescent="0.2">
      <c r="A153" t="s">
        <v>73</v>
      </c>
      <c r="B153" t="s">
        <v>39</v>
      </c>
      <c r="C153" t="s">
        <v>42</v>
      </c>
      <c r="D153" s="1">
        <v>9.3859499999999993</v>
      </c>
      <c r="E153" s="1">
        <v>3.9604500000000002</v>
      </c>
      <c r="F153">
        <v>21</v>
      </c>
    </row>
    <row r="154" spans="1:6" x14ac:dyDescent="0.2">
      <c r="A154" t="s">
        <v>73</v>
      </c>
      <c r="B154" t="s">
        <v>40</v>
      </c>
      <c r="C154" t="s">
        <v>32</v>
      </c>
      <c r="D154" s="1">
        <v>1.2432000000000001</v>
      </c>
      <c r="E154" s="1">
        <v>0.53760000000000008</v>
      </c>
      <c r="F154">
        <v>2</v>
      </c>
    </row>
    <row r="155" spans="1:6" x14ac:dyDescent="0.2">
      <c r="A155" t="s">
        <v>73</v>
      </c>
      <c r="B155" t="s">
        <v>40</v>
      </c>
      <c r="C155" t="s">
        <v>43</v>
      </c>
      <c r="D155" s="1">
        <v>0.19800000000000001</v>
      </c>
      <c r="E155" s="1">
        <v>0.09</v>
      </c>
      <c r="F155">
        <v>1</v>
      </c>
    </row>
    <row r="156" spans="1:6" x14ac:dyDescent="0.2">
      <c r="A156" t="s">
        <v>73</v>
      </c>
      <c r="B156" t="s">
        <v>40</v>
      </c>
      <c r="C156" t="s">
        <v>36</v>
      </c>
      <c r="D156" s="1">
        <v>5.6071499999999999</v>
      </c>
      <c r="E156" s="1">
        <v>2.70295</v>
      </c>
      <c r="F156">
        <v>44</v>
      </c>
    </row>
    <row r="157" spans="1:6" x14ac:dyDescent="0.2">
      <c r="A157" t="s">
        <v>73</v>
      </c>
      <c r="B157" t="s">
        <v>40</v>
      </c>
      <c r="C157" t="s">
        <v>47</v>
      </c>
      <c r="D157" s="1">
        <v>2.5933600000000001</v>
      </c>
      <c r="E157" s="1">
        <v>1.04335</v>
      </c>
      <c r="F157">
        <v>8</v>
      </c>
    </row>
    <row r="158" spans="1:6" x14ac:dyDescent="0.2">
      <c r="A158" t="s">
        <v>73</v>
      </c>
      <c r="B158" t="s">
        <v>40</v>
      </c>
      <c r="C158" t="s">
        <v>37</v>
      </c>
      <c r="D158" s="1">
        <v>63.828600000000009</v>
      </c>
      <c r="E158" s="1">
        <v>29.977499999999996</v>
      </c>
      <c r="F158">
        <v>255</v>
      </c>
    </row>
    <row r="159" spans="1:6" x14ac:dyDescent="0.2">
      <c r="A159" t="s">
        <v>73</v>
      </c>
      <c r="B159" t="s">
        <v>40</v>
      </c>
      <c r="C159" t="s">
        <v>38</v>
      </c>
      <c r="D159" s="1">
        <v>19.616860000000003</v>
      </c>
      <c r="E159" s="1">
        <v>9.9196000000000009</v>
      </c>
      <c r="F159">
        <v>44</v>
      </c>
    </row>
    <row r="160" spans="1:6" x14ac:dyDescent="0.2">
      <c r="A160" t="s">
        <v>73</v>
      </c>
      <c r="B160" t="s">
        <v>40</v>
      </c>
      <c r="C160" t="s">
        <v>39</v>
      </c>
      <c r="D160" s="1">
        <v>1.6388699999999998</v>
      </c>
      <c r="E160" s="1">
        <v>1.3680000000000001</v>
      </c>
      <c r="F160">
        <v>3</v>
      </c>
    </row>
    <row r="161" spans="1:6" x14ac:dyDescent="0.2">
      <c r="A161" t="s">
        <v>73</v>
      </c>
      <c r="B161" t="s">
        <v>40</v>
      </c>
      <c r="C161" t="s">
        <v>40</v>
      </c>
      <c r="D161" s="1">
        <v>1593.6811499999997</v>
      </c>
      <c r="E161" s="1">
        <v>781.68755000000044</v>
      </c>
      <c r="F161">
        <v>4670</v>
      </c>
    </row>
    <row r="162" spans="1:6" x14ac:dyDescent="0.2">
      <c r="A162" t="s">
        <v>73</v>
      </c>
      <c r="B162" t="s">
        <v>40</v>
      </c>
      <c r="C162" t="s">
        <v>42</v>
      </c>
      <c r="D162" s="1">
        <v>71.133299999999991</v>
      </c>
      <c r="E162" s="1">
        <v>35.841999999999999</v>
      </c>
      <c r="F162">
        <v>210</v>
      </c>
    </row>
    <row r="163" spans="1:6" x14ac:dyDescent="0.2">
      <c r="A163" t="s">
        <v>73</v>
      </c>
      <c r="B163" t="s">
        <v>55</v>
      </c>
      <c r="C163" t="s">
        <v>55</v>
      </c>
      <c r="D163" s="1">
        <v>118.19901000000002</v>
      </c>
      <c r="E163" s="1">
        <v>45.53394999999999</v>
      </c>
      <c r="F163">
        <v>323</v>
      </c>
    </row>
    <row r="164" spans="1:6" x14ac:dyDescent="0.2">
      <c r="A164" t="s">
        <v>73</v>
      </c>
      <c r="B164" t="s">
        <v>55</v>
      </c>
      <c r="C164" t="s">
        <v>42</v>
      </c>
      <c r="D164" s="1">
        <v>0.32811000000000001</v>
      </c>
      <c r="E164" s="1">
        <v>8.9549999999999991E-2</v>
      </c>
      <c r="F164">
        <v>16</v>
      </c>
    </row>
    <row r="165" spans="1:6" x14ac:dyDescent="0.2">
      <c r="A165" t="s">
        <v>73</v>
      </c>
      <c r="B165" t="s">
        <v>53</v>
      </c>
      <c r="C165" t="s">
        <v>51</v>
      </c>
      <c r="D165" s="1">
        <v>2.202</v>
      </c>
      <c r="E165" s="1">
        <v>0.86978999999999995</v>
      </c>
      <c r="F165">
        <v>16</v>
      </c>
    </row>
    <row r="166" spans="1:6" x14ac:dyDescent="0.2">
      <c r="A166" t="s">
        <v>73</v>
      </c>
      <c r="B166" t="s">
        <v>53</v>
      </c>
      <c r="C166" t="s">
        <v>53</v>
      </c>
      <c r="D166" s="1">
        <v>17.329519999999999</v>
      </c>
      <c r="E166" s="1">
        <v>6.6686700000000014</v>
      </c>
      <c r="F166">
        <v>66</v>
      </c>
    </row>
    <row r="167" spans="1:6" x14ac:dyDescent="0.2">
      <c r="A167" t="s">
        <v>73</v>
      </c>
      <c r="B167" t="s">
        <v>28</v>
      </c>
      <c r="C167" t="s">
        <v>5</v>
      </c>
      <c r="D167" s="1">
        <v>44.494780000000006</v>
      </c>
      <c r="E167" s="1">
        <v>20.944529999999997</v>
      </c>
      <c r="F167">
        <v>58</v>
      </c>
    </row>
    <row r="168" spans="1:6" x14ac:dyDescent="0.2">
      <c r="A168" t="s">
        <v>73</v>
      </c>
      <c r="B168" t="s">
        <v>28</v>
      </c>
      <c r="C168" t="s">
        <v>27</v>
      </c>
      <c r="D168" s="1">
        <v>1.1599999999999999</v>
      </c>
      <c r="E168" s="1">
        <v>1.155</v>
      </c>
      <c r="F168">
        <v>2</v>
      </c>
    </row>
    <row r="169" spans="1:6" x14ac:dyDescent="0.2">
      <c r="A169" t="s">
        <v>73</v>
      </c>
      <c r="B169" t="s">
        <v>28</v>
      </c>
      <c r="C169" t="s">
        <v>48</v>
      </c>
      <c r="D169" s="1">
        <v>1.288</v>
      </c>
      <c r="E169" s="1">
        <v>0.58799999999999997</v>
      </c>
      <c r="F169">
        <v>1</v>
      </c>
    </row>
    <row r="170" spans="1:6" x14ac:dyDescent="0.2">
      <c r="A170" t="s">
        <v>73</v>
      </c>
      <c r="B170" t="s">
        <v>28</v>
      </c>
      <c r="C170" t="s">
        <v>45</v>
      </c>
      <c r="D170" s="1">
        <v>1.3136000000000001</v>
      </c>
      <c r="E170" s="1">
        <v>0.55189999999999995</v>
      </c>
      <c r="F170">
        <v>4</v>
      </c>
    </row>
    <row r="171" spans="1:6" x14ac:dyDescent="0.2">
      <c r="A171" t="s">
        <v>73</v>
      </c>
      <c r="B171" t="s">
        <v>28</v>
      </c>
      <c r="C171" t="s">
        <v>28</v>
      </c>
      <c r="D171" s="1">
        <v>1363.9175400000001</v>
      </c>
      <c r="E171" s="1">
        <v>754.7611599999999</v>
      </c>
      <c r="F171">
        <v>1169</v>
      </c>
    </row>
    <row r="172" spans="1:6" x14ac:dyDescent="0.2">
      <c r="A172" t="s">
        <v>73</v>
      </c>
      <c r="B172" t="s">
        <v>28</v>
      </c>
      <c r="C172" t="s">
        <v>56</v>
      </c>
      <c r="D172" s="1">
        <v>15.0091</v>
      </c>
      <c r="E172" s="1">
        <v>8.2323000000000004</v>
      </c>
      <c r="F172">
        <v>25</v>
      </c>
    </row>
    <row r="173" spans="1:6" x14ac:dyDescent="0.2">
      <c r="A173" t="s">
        <v>73</v>
      </c>
      <c r="B173" t="s">
        <v>56</v>
      </c>
      <c r="C173" t="s">
        <v>5</v>
      </c>
      <c r="D173" s="1">
        <v>9.3007399999999993</v>
      </c>
      <c r="E173" s="1">
        <v>9.3085599999999999</v>
      </c>
      <c r="F173">
        <v>4</v>
      </c>
    </row>
    <row r="174" spans="1:6" x14ac:dyDescent="0.2">
      <c r="A174" t="s">
        <v>73</v>
      </c>
      <c r="B174" t="s">
        <v>56</v>
      </c>
      <c r="C174" t="s">
        <v>28</v>
      </c>
      <c r="D174" s="1">
        <v>0.99907999999999997</v>
      </c>
      <c r="E174" s="1">
        <v>0.80100000000000005</v>
      </c>
      <c r="F174">
        <v>3</v>
      </c>
    </row>
    <row r="175" spans="1:6" x14ac:dyDescent="0.2">
      <c r="A175" t="s">
        <v>73</v>
      </c>
      <c r="B175" t="s">
        <v>56</v>
      </c>
      <c r="C175" t="s">
        <v>56</v>
      </c>
      <c r="D175" s="1">
        <v>101.74755999999999</v>
      </c>
      <c r="E175" s="1">
        <v>49.102000000000004</v>
      </c>
      <c r="F175">
        <v>332</v>
      </c>
    </row>
    <row r="176" spans="1:6" x14ac:dyDescent="0.2">
      <c r="A176" t="s">
        <v>73</v>
      </c>
      <c r="B176" t="s">
        <v>41</v>
      </c>
      <c r="C176" t="s">
        <v>32</v>
      </c>
      <c r="D176" s="1">
        <v>23.028379999999999</v>
      </c>
      <c r="E176" s="1">
        <v>10.270139999999998</v>
      </c>
      <c r="F176">
        <v>70</v>
      </c>
    </row>
    <row r="177" spans="1:6" x14ac:dyDescent="0.2">
      <c r="A177" t="s">
        <v>73</v>
      </c>
      <c r="B177" t="s">
        <v>41</v>
      </c>
      <c r="C177" t="s">
        <v>27</v>
      </c>
      <c r="D177" s="1">
        <v>2.2704300000000002</v>
      </c>
      <c r="E177" s="1">
        <v>1.7811899999999996</v>
      </c>
      <c r="F177">
        <v>14</v>
      </c>
    </row>
    <row r="178" spans="1:6" x14ac:dyDescent="0.2">
      <c r="A178" t="s">
        <v>73</v>
      </c>
      <c r="B178" t="s">
        <v>41</v>
      </c>
      <c r="C178" t="s">
        <v>34</v>
      </c>
      <c r="D178" s="1">
        <v>5.9386200000000002</v>
      </c>
      <c r="E178" s="1">
        <v>2.6295600000000001</v>
      </c>
      <c r="F178">
        <v>22</v>
      </c>
    </row>
    <row r="179" spans="1:6" x14ac:dyDescent="0.2">
      <c r="A179" t="s">
        <v>73</v>
      </c>
      <c r="B179" t="s">
        <v>41</v>
      </c>
      <c r="C179" t="s">
        <v>39</v>
      </c>
      <c r="D179" s="1">
        <v>2.9578500000000001</v>
      </c>
      <c r="E179" s="1">
        <v>1.4019000000000001</v>
      </c>
      <c r="F179">
        <v>23</v>
      </c>
    </row>
    <row r="180" spans="1:6" x14ac:dyDescent="0.2">
      <c r="A180" t="s">
        <v>73</v>
      </c>
      <c r="B180" t="s">
        <v>41</v>
      </c>
      <c r="C180" t="s">
        <v>41</v>
      </c>
      <c r="D180" s="1">
        <v>227.05354000000005</v>
      </c>
      <c r="E180" s="1">
        <v>109.62715000000001</v>
      </c>
      <c r="F180">
        <v>566</v>
      </c>
    </row>
    <row r="181" spans="1:6" x14ac:dyDescent="0.2">
      <c r="A181" t="s">
        <v>73</v>
      </c>
      <c r="B181" t="s">
        <v>41</v>
      </c>
      <c r="C181" t="s">
        <v>42</v>
      </c>
      <c r="D181" s="1">
        <v>22.644059999999996</v>
      </c>
      <c r="E181" s="1">
        <v>17.87096</v>
      </c>
      <c r="F181">
        <v>99</v>
      </c>
    </row>
    <row r="182" spans="1:6" x14ac:dyDescent="0.2">
      <c r="A182" t="s">
        <v>73</v>
      </c>
      <c r="B182" t="s">
        <v>42</v>
      </c>
      <c r="C182" t="s">
        <v>5</v>
      </c>
      <c r="D182" s="1">
        <v>0.64349999999999996</v>
      </c>
      <c r="E182" s="1">
        <v>0.28275</v>
      </c>
      <c r="F182">
        <v>3</v>
      </c>
    </row>
    <row r="183" spans="1:6" x14ac:dyDescent="0.2">
      <c r="A183" t="s">
        <v>73</v>
      </c>
      <c r="B183" t="s">
        <v>42</v>
      </c>
      <c r="C183" t="s">
        <v>29</v>
      </c>
      <c r="D183" s="1">
        <v>4.3177500000000002</v>
      </c>
      <c r="E183" s="1">
        <v>2.37975</v>
      </c>
      <c r="F183">
        <v>19</v>
      </c>
    </row>
    <row r="184" spans="1:6" x14ac:dyDescent="0.2">
      <c r="A184" t="s">
        <v>73</v>
      </c>
      <c r="B184" t="s">
        <v>42</v>
      </c>
      <c r="C184" t="s">
        <v>32</v>
      </c>
      <c r="D184" s="1">
        <v>18.781029999999998</v>
      </c>
      <c r="E184" s="1">
        <v>9.2804500000000019</v>
      </c>
      <c r="F184">
        <v>102</v>
      </c>
    </row>
    <row r="185" spans="1:6" x14ac:dyDescent="0.2">
      <c r="A185" t="s">
        <v>73</v>
      </c>
      <c r="B185" t="s">
        <v>42</v>
      </c>
      <c r="C185" t="s">
        <v>36</v>
      </c>
      <c r="D185" s="1">
        <v>1.1406499999999999</v>
      </c>
      <c r="E185" s="1">
        <v>0.49360000000000004</v>
      </c>
      <c r="F185">
        <v>8</v>
      </c>
    </row>
    <row r="186" spans="1:6" x14ac:dyDescent="0.2">
      <c r="A186" t="s">
        <v>73</v>
      </c>
      <c r="B186" t="s">
        <v>42</v>
      </c>
      <c r="C186" t="s">
        <v>27</v>
      </c>
      <c r="D186" s="1">
        <v>4.7446599999999997</v>
      </c>
      <c r="E186" s="1">
        <v>2.4927200000000003</v>
      </c>
      <c r="F186">
        <v>27</v>
      </c>
    </row>
    <row r="187" spans="1:6" x14ac:dyDescent="0.2">
      <c r="A187" t="s">
        <v>73</v>
      </c>
      <c r="B187" t="s">
        <v>42</v>
      </c>
      <c r="C187" t="s">
        <v>33</v>
      </c>
      <c r="D187" s="1">
        <v>0.62114999999999998</v>
      </c>
      <c r="E187" s="1">
        <v>0.34235000000000004</v>
      </c>
      <c r="F187">
        <v>3</v>
      </c>
    </row>
    <row r="188" spans="1:6" x14ac:dyDescent="0.2">
      <c r="A188" t="s">
        <v>73</v>
      </c>
      <c r="B188" t="s">
        <v>42</v>
      </c>
      <c r="C188" t="s">
        <v>47</v>
      </c>
      <c r="D188" s="1">
        <v>17.821009999999998</v>
      </c>
      <c r="E188" s="1">
        <v>6.7118200000000012</v>
      </c>
      <c r="F188">
        <v>126</v>
      </c>
    </row>
    <row r="189" spans="1:6" x14ac:dyDescent="0.2">
      <c r="A189" t="s">
        <v>73</v>
      </c>
      <c r="B189" t="s">
        <v>42</v>
      </c>
      <c r="C189" t="s">
        <v>46</v>
      </c>
      <c r="D189" s="1">
        <v>1.2120000000000002</v>
      </c>
      <c r="E189" s="1">
        <v>0.66800000000000004</v>
      </c>
      <c r="F189">
        <v>7</v>
      </c>
    </row>
    <row r="190" spans="1:6" x14ac:dyDescent="0.2">
      <c r="A190" t="s">
        <v>73</v>
      </c>
      <c r="B190" t="s">
        <v>42</v>
      </c>
      <c r="C190" t="s">
        <v>34</v>
      </c>
      <c r="D190" s="1">
        <v>4.6207500000000001</v>
      </c>
      <c r="E190" s="1">
        <v>2.5467499999999998</v>
      </c>
      <c r="F190">
        <v>18</v>
      </c>
    </row>
    <row r="191" spans="1:6" x14ac:dyDescent="0.2">
      <c r="A191" t="s">
        <v>73</v>
      </c>
      <c r="B191" t="s">
        <v>42</v>
      </c>
      <c r="C191" t="s">
        <v>37</v>
      </c>
      <c r="D191" s="1">
        <v>9.283059999999999</v>
      </c>
      <c r="E191" s="1">
        <v>3.8381800000000004</v>
      </c>
      <c r="F191">
        <v>42</v>
      </c>
    </row>
    <row r="192" spans="1:6" x14ac:dyDescent="0.2">
      <c r="A192" t="s">
        <v>73</v>
      </c>
      <c r="B192" t="s">
        <v>42</v>
      </c>
      <c r="C192" t="s">
        <v>38</v>
      </c>
      <c r="D192" s="1">
        <v>19.85736</v>
      </c>
      <c r="E192" s="1">
        <v>8.7183299999999999</v>
      </c>
      <c r="F192">
        <v>50</v>
      </c>
    </row>
    <row r="193" spans="1:6" x14ac:dyDescent="0.2">
      <c r="A193" t="s">
        <v>73</v>
      </c>
      <c r="B193" t="s">
        <v>42</v>
      </c>
      <c r="C193" t="s">
        <v>39</v>
      </c>
      <c r="D193" s="1">
        <v>4.1386099999999999</v>
      </c>
      <c r="E193" s="1">
        <v>2.3074399999999997</v>
      </c>
      <c r="F193">
        <v>20</v>
      </c>
    </row>
    <row r="194" spans="1:6" x14ac:dyDescent="0.2">
      <c r="A194" t="s">
        <v>73</v>
      </c>
      <c r="B194" t="s">
        <v>42</v>
      </c>
      <c r="C194" t="s">
        <v>40</v>
      </c>
      <c r="D194" s="1">
        <v>46.138399999999997</v>
      </c>
      <c r="E194" s="1">
        <v>19.963790000000007</v>
      </c>
      <c r="F194">
        <v>129</v>
      </c>
    </row>
    <row r="195" spans="1:6" x14ac:dyDescent="0.2">
      <c r="A195" t="s">
        <v>73</v>
      </c>
      <c r="B195" t="s">
        <v>42</v>
      </c>
      <c r="C195" t="s">
        <v>41</v>
      </c>
      <c r="D195" s="1">
        <v>1.3859999999999999</v>
      </c>
      <c r="E195" s="1">
        <v>0.75890000000000002</v>
      </c>
      <c r="F195">
        <v>6</v>
      </c>
    </row>
    <row r="196" spans="1:6" x14ac:dyDescent="0.2">
      <c r="A196" t="s">
        <v>73</v>
      </c>
      <c r="B196" t="s">
        <v>42</v>
      </c>
      <c r="C196" t="s">
        <v>42</v>
      </c>
      <c r="D196" s="1">
        <v>919.03780000000029</v>
      </c>
      <c r="E196" s="1">
        <v>429.08765000000005</v>
      </c>
      <c r="F196">
        <v>2379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DE59AC-D0E6-49A2-A6E3-5FE1B5EC8998}">
  <dimension ref="A1:N950"/>
  <sheetViews>
    <sheetView workbookViewId="0">
      <selection activeCell="C45" sqref="A2:N950"/>
    </sheetView>
  </sheetViews>
  <sheetFormatPr baseColWidth="10" defaultRowHeight="15" x14ac:dyDescent="0.2"/>
  <cols>
    <col min="1" max="1" width="16.5" bestFit="1" customWidth="1"/>
    <col min="2" max="2" width="18.5" bestFit="1" customWidth="1"/>
    <col min="3" max="3" width="14.33203125" bestFit="1" customWidth="1"/>
    <col min="4" max="4" width="16.1640625" bestFit="1" customWidth="1"/>
    <col min="5" max="5" width="36.5" bestFit="1" customWidth="1"/>
    <col min="6" max="6" width="18.83203125" bestFit="1" customWidth="1"/>
    <col min="7" max="7" width="15.5" bestFit="1" customWidth="1"/>
    <col min="8" max="8" width="15.83203125" bestFit="1" customWidth="1"/>
    <col min="9" max="9" width="20.1640625" bestFit="1" customWidth="1"/>
    <col min="10" max="10" width="6.5" bestFit="1" customWidth="1"/>
    <col min="11" max="11" width="14.5" bestFit="1" customWidth="1"/>
    <col min="12" max="12" width="14.6640625" bestFit="1" customWidth="1"/>
    <col min="13" max="13" width="22" bestFit="1" customWidth="1"/>
    <col min="14" max="14" width="22.5" bestFit="1" customWidth="1"/>
  </cols>
  <sheetData>
    <row r="1" spans="1:14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60</v>
      </c>
      <c r="G1" t="s">
        <v>58</v>
      </c>
      <c r="H1" t="s">
        <v>76</v>
      </c>
      <c r="I1" t="s">
        <v>75</v>
      </c>
      <c r="J1" t="s">
        <v>64</v>
      </c>
      <c r="K1" s="2" t="s">
        <v>77</v>
      </c>
      <c r="L1" s="2" t="s">
        <v>78</v>
      </c>
      <c r="M1" t="s">
        <v>79</v>
      </c>
      <c r="N1" t="s">
        <v>80</v>
      </c>
    </row>
    <row r="2" spans="1:14" x14ac:dyDescent="0.2">
      <c r="A2" s="2" t="s">
        <v>5</v>
      </c>
      <c r="B2" s="2" t="s">
        <v>5</v>
      </c>
      <c r="C2" s="2" t="s">
        <v>6</v>
      </c>
      <c r="D2" s="2" t="s">
        <v>7</v>
      </c>
      <c r="E2" s="2" t="s">
        <v>8</v>
      </c>
      <c r="F2" s="2" t="s">
        <v>61</v>
      </c>
      <c r="G2" s="1">
        <v>51794.98</v>
      </c>
      <c r="H2" s="1">
        <v>14297.87</v>
      </c>
      <c r="I2" s="4">
        <v>49</v>
      </c>
      <c r="J2" s="2" t="s">
        <v>66</v>
      </c>
      <c r="K2" s="1">
        <f>Tabelle2[[#This Row],[Menge kg Nges]]/1000</f>
        <v>51.794980000000002</v>
      </c>
      <c r="L2" s="1">
        <f>Tabelle2[[#This Row],[Menge kg P2O5]]/1000</f>
        <v>14.297870000000001</v>
      </c>
      <c r="M2" s="1">
        <f>Tabelle2[[#This Row],[Menge t Nges]]/Tabelle2[[#This Row],[Anzahl Lieferscheine]]</f>
        <v>1.0570404081632654</v>
      </c>
      <c r="N2" s="1">
        <f>Tabelle2[[#This Row],[Menge t P2O5]]/Tabelle2[[#This Row],[Anzahl Lieferscheine]]</f>
        <v>0.29179326530612248</v>
      </c>
    </row>
    <row r="3" spans="1:14" x14ac:dyDescent="0.2">
      <c r="A3" s="2" t="s">
        <v>5</v>
      </c>
      <c r="B3" s="2" t="s">
        <v>5</v>
      </c>
      <c r="C3" s="2" t="s">
        <v>6</v>
      </c>
      <c r="D3" s="2" t="s">
        <v>7</v>
      </c>
      <c r="E3" s="2" t="s">
        <v>9</v>
      </c>
      <c r="F3" s="2" t="s">
        <v>61</v>
      </c>
      <c r="G3" s="1">
        <v>112876.30999999997</v>
      </c>
      <c r="H3" s="1">
        <v>46971.750000000007</v>
      </c>
      <c r="I3" s="4">
        <v>176</v>
      </c>
      <c r="J3" s="2" t="s">
        <v>66</v>
      </c>
      <c r="K3" s="1">
        <f>Tabelle2[[#This Row],[Menge kg Nges]]/1000</f>
        <v>112.87630999999998</v>
      </c>
      <c r="L3" s="1">
        <f>Tabelle2[[#This Row],[Menge kg P2O5]]/1000</f>
        <v>46.971750000000007</v>
      </c>
      <c r="M3" s="1">
        <f>Tabelle2[[#This Row],[Menge t Nges]]/Tabelle2[[#This Row],[Anzahl Lieferscheine]]</f>
        <v>0.64134267045454529</v>
      </c>
      <c r="N3" s="1">
        <f>Tabelle2[[#This Row],[Menge t P2O5]]/Tabelle2[[#This Row],[Anzahl Lieferscheine]]</f>
        <v>0.26688494318181821</v>
      </c>
    </row>
    <row r="4" spans="1:14" x14ac:dyDescent="0.2">
      <c r="A4" s="2" t="s">
        <v>5</v>
      </c>
      <c r="B4" s="2" t="s">
        <v>5</v>
      </c>
      <c r="C4" s="2" t="s">
        <v>6</v>
      </c>
      <c r="D4" s="2" t="s">
        <v>7</v>
      </c>
      <c r="E4" s="2" t="s">
        <v>10</v>
      </c>
      <c r="F4" s="2" t="s">
        <v>61</v>
      </c>
      <c r="G4" s="1">
        <v>2205.7400000000002</v>
      </c>
      <c r="H4" s="1">
        <v>1118.77</v>
      </c>
      <c r="I4" s="4">
        <v>15</v>
      </c>
      <c r="J4" s="2" t="s">
        <v>66</v>
      </c>
      <c r="K4" s="1">
        <f>Tabelle2[[#This Row],[Menge kg Nges]]/1000</f>
        <v>2.20574</v>
      </c>
      <c r="L4" s="1">
        <f>Tabelle2[[#This Row],[Menge kg P2O5]]/1000</f>
        <v>1.11877</v>
      </c>
      <c r="M4" s="1">
        <f>Tabelle2[[#This Row],[Menge t Nges]]/Tabelle2[[#This Row],[Anzahl Lieferscheine]]</f>
        <v>0.14704933333333334</v>
      </c>
      <c r="N4" s="1">
        <f>Tabelle2[[#This Row],[Menge t P2O5]]/Tabelle2[[#This Row],[Anzahl Lieferscheine]]</f>
        <v>7.4584666666666674E-2</v>
      </c>
    </row>
    <row r="5" spans="1:14" x14ac:dyDescent="0.2">
      <c r="A5" s="2" t="s">
        <v>5</v>
      </c>
      <c r="B5" s="2" t="s">
        <v>5</v>
      </c>
      <c r="C5" s="2" t="s">
        <v>6</v>
      </c>
      <c r="D5" s="2" t="s">
        <v>7</v>
      </c>
      <c r="E5" s="2" t="s">
        <v>11</v>
      </c>
      <c r="F5" s="2" t="s">
        <v>61</v>
      </c>
      <c r="G5" s="1">
        <v>21349.010000000002</v>
      </c>
      <c r="H5" s="1">
        <v>10403.769999999999</v>
      </c>
      <c r="I5" s="4">
        <v>50</v>
      </c>
      <c r="J5" s="2" t="s">
        <v>66</v>
      </c>
      <c r="K5" s="1">
        <f>Tabelle2[[#This Row],[Menge kg Nges]]/1000</f>
        <v>21.349010000000003</v>
      </c>
      <c r="L5" s="1">
        <f>Tabelle2[[#This Row],[Menge kg P2O5]]/1000</f>
        <v>10.403769999999998</v>
      </c>
      <c r="M5" s="1">
        <f>Tabelle2[[#This Row],[Menge t Nges]]/Tabelle2[[#This Row],[Anzahl Lieferscheine]]</f>
        <v>0.42698020000000009</v>
      </c>
      <c r="N5" s="1">
        <f>Tabelle2[[#This Row],[Menge t P2O5]]/Tabelle2[[#This Row],[Anzahl Lieferscheine]]</f>
        <v>0.20807539999999997</v>
      </c>
    </row>
    <row r="6" spans="1:14" x14ac:dyDescent="0.2">
      <c r="A6" s="2" t="s">
        <v>5</v>
      </c>
      <c r="B6" s="2" t="s">
        <v>5</v>
      </c>
      <c r="C6" s="2" t="s">
        <v>6</v>
      </c>
      <c r="D6" s="2" t="s">
        <v>7</v>
      </c>
      <c r="E6" s="2" t="s">
        <v>12</v>
      </c>
      <c r="F6" s="2" t="s">
        <v>61</v>
      </c>
      <c r="G6" s="1">
        <v>169182.10999999996</v>
      </c>
      <c r="H6" s="1">
        <v>94737.670000000042</v>
      </c>
      <c r="I6" s="4">
        <v>484</v>
      </c>
      <c r="J6" s="2" t="s">
        <v>66</v>
      </c>
      <c r="K6" s="1">
        <f>Tabelle2[[#This Row],[Menge kg Nges]]/1000</f>
        <v>169.18210999999997</v>
      </c>
      <c r="L6" s="1">
        <f>Tabelle2[[#This Row],[Menge kg P2O5]]/1000</f>
        <v>94.737670000000037</v>
      </c>
      <c r="M6" s="1">
        <f>Tabelle2[[#This Row],[Menge t Nges]]/Tabelle2[[#This Row],[Anzahl Lieferscheine]]</f>
        <v>0.34954981404958668</v>
      </c>
      <c r="N6" s="1">
        <f>Tabelle2[[#This Row],[Menge t P2O5]]/Tabelle2[[#This Row],[Anzahl Lieferscheine]]</f>
        <v>0.19573898760330585</v>
      </c>
    </row>
    <row r="7" spans="1:14" x14ac:dyDescent="0.2">
      <c r="A7" s="2" t="s">
        <v>5</v>
      </c>
      <c r="B7" s="2" t="s">
        <v>5</v>
      </c>
      <c r="C7" s="2" t="s">
        <v>6</v>
      </c>
      <c r="D7" s="2" t="s">
        <v>7</v>
      </c>
      <c r="E7" s="2" t="s">
        <v>13</v>
      </c>
      <c r="F7" s="2" t="s">
        <v>61</v>
      </c>
      <c r="G7" s="1">
        <v>14254.399999999998</v>
      </c>
      <c r="H7" s="1">
        <v>8827.0500000000011</v>
      </c>
      <c r="I7" s="4">
        <v>47</v>
      </c>
      <c r="J7" s="2" t="s">
        <v>66</v>
      </c>
      <c r="K7" s="1">
        <f>Tabelle2[[#This Row],[Menge kg Nges]]/1000</f>
        <v>14.254399999999999</v>
      </c>
      <c r="L7" s="1">
        <f>Tabelle2[[#This Row],[Menge kg P2O5]]/1000</f>
        <v>8.8270500000000016</v>
      </c>
      <c r="M7" s="1">
        <f>Tabelle2[[#This Row],[Menge t Nges]]/Tabelle2[[#This Row],[Anzahl Lieferscheine]]</f>
        <v>0.30328510638297868</v>
      </c>
      <c r="N7" s="1">
        <f>Tabelle2[[#This Row],[Menge t P2O5]]/Tabelle2[[#This Row],[Anzahl Lieferscheine]]</f>
        <v>0.18780957446808513</v>
      </c>
    </row>
    <row r="8" spans="1:14" x14ac:dyDescent="0.2">
      <c r="A8" s="2" t="s">
        <v>5</v>
      </c>
      <c r="B8" s="2" t="s">
        <v>5</v>
      </c>
      <c r="C8" s="2" t="s">
        <v>6</v>
      </c>
      <c r="D8" s="2" t="s">
        <v>7</v>
      </c>
      <c r="E8" s="2" t="s">
        <v>14</v>
      </c>
      <c r="F8" s="2" t="s">
        <v>61</v>
      </c>
      <c r="G8" s="1">
        <v>48675.09</v>
      </c>
      <c r="H8" s="1">
        <v>25510.799999999999</v>
      </c>
      <c r="I8" s="4">
        <v>101</v>
      </c>
      <c r="J8" s="2" t="s">
        <v>66</v>
      </c>
      <c r="K8" s="1">
        <f>Tabelle2[[#This Row],[Menge kg Nges]]/1000</f>
        <v>48.675089999999997</v>
      </c>
      <c r="L8" s="1">
        <f>Tabelle2[[#This Row],[Menge kg P2O5]]/1000</f>
        <v>25.5108</v>
      </c>
      <c r="M8" s="1">
        <f>Tabelle2[[#This Row],[Menge t Nges]]/Tabelle2[[#This Row],[Anzahl Lieferscheine]]</f>
        <v>0.4819315841584158</v>
      </c>
      <c r="N8" s="1">
        <f>Tabelle2[[#This Row],[Menge t P2O5]]/Tabelle2[[#This Row],[Anzahl Lieferscheine]]</f>
        <v>0.25258217821782181</v>
      </c>
    </row>
    <row r="9" spans="1:14" x14ac:dyDescent="0.2">
      <c r="A9" s="2" t="s">
        <v>5</v>
      </c>
      <c r="B9" s="2" t="s">
        <v>5</v>
      </c>
      <c r="C9" s="2" t="s">
        <v>6</v>
      </c>
      <c r="D9" s="2" t="s">
        <v>15</v>
      </c>
      <c r="E9" s="2" t="s">
        <v>8</v>
      </c>
      <c r="F9" s="2" t="s">
        <v>61</v>
      </c>
      <c r="G9" s="1">
        <v>2056.25</v>
      </c>
      <c r="H9" s="1">
        <v>1947.68</v>
      </c>
      <c r="I9" s="4">
        <v>3</v>
      </c>
      <c r="J9" s="2" t="s">
        <v>66</v>
      </c>
      <c r="K9" s="1">
        <f>Tabelle2[[#This Row],[Menge kg Nges]]/1000</f>
        <v>2.0562499999999999</v>
      </c>
      <c r="L9" s="1">
        <f>Tabelle2[[#This Row],[Menge kg P2O5]]/1000</f>
        <v>1.9476800000000001</v>
      </c>
      <c r="M9" s="1">
        <f>Tabelle2[[#This Row],[Menge t Nges]]/Tabelle2[[#This Row],[Anzahl Lieferscheine]]</f>
        <v>0.68541666666666667</v>
      </c>
      <c r="N9" s="1">
        <f>Tabelle2[[#This Row],[Menge t P2O5]]/Tabelle2[[#This Row],[Anzahl Lieferscheine]]</f>
        <v>0.64922666666666673</v>
      </c>
    </row>
    <row r="10" spans="1:14" x14ac:dyDescent="0.2">
      <c r="A10" s="2" t="s">
        <v>5</v>
      </c>
      <c r="B10" s="2" t="s">
        <v>5</v>
      </c>
      <c r="C10" s="2" t="s">
        <v>6</v>
      </c>
      <c r="D10" s="2" t="s">
        <v>15</v>
      </c>
      <c r="E10" s="2" t="s">
        <v>16</v>
      </c>
      <c r="F10" s="2" t="s">
        <v>61</v>
      </c>
      <c r="G10" s="1">
        <v>3010</v>
      </c>
      <c r="H10" s="1">
        <v>2748.8</v>
      </c>
      <c r="I10" s="4">
        <v>11</v>
      </c>
      <c r="J10" s="2" t="s">
        <v>66</v>
      </c>
      <c r="K10" s="1">
        <f>Tabelle2[[#This Row],[Menge kg Nges]]/1000</f>
        <v>3.01</v>
      </c>
      <c r="L10" s="1">
        <f>Tabelle2[[#This Row],[Menge kg P2O5]]/1000</f>
        <v>2.7488000000000001</v>
      </c>
      <c r="M10" s="1">
        <f>Tabelle2[[#This Row],[Menge t Nges]]/Tabelle2[[#This Row],[Anzahl Lieferscheine]]</f>
        <v>0.27363636363636362</v>
      </c>
      <c r="N10" s="1">
        <f>Tabelle2[[#This Row],[Menge t P2O5]]/Tabelle2[[#This Row],[Anzahl Lieferscheine]]</f>
        <v>0.24989090909090911</v>
      </c>
    </row>
    <row r="11" spans="1:14" x14ac:dyDescent="0.2">
      <c r="A11" s="2" t="s">
        <v>5</v>
      </c>
      <c r="B11" s="2" t="s">
        <v>5</v>
      </c>
      <c r="C11" s="2" t="s">
        <v>6</v>
      </c>
      <c r="D11" s="2" t="s">
        <v>15</v>
      </c>
      <c r="E11" s="2" t="s">
        <v>17</v>
      </c>
      <c r="F11" s="2" t="s">
        <v>61</v>
      </c>
      <c r="G11" s="1">
        <v>8356.7000000000007</v>
      </c>
      <c r="H11" s="1">
        <v>3639.6999999999989</v>
      </c>
      <c r="I11" s="4">
        <v>26</v>
      </c>
      <c r="J11" s="2" t="s">
        <v>66</v>
      </c>
      <c r="K11" s="1">
        <f>Tabelle2[[#This Row],[Menge kg Nges]]/1000</f>
        <v>8.3567</v>
      </c>
      <c r="L11" s="1">
        <f>Tabelle2[[#This Row],[Menge kg P2O5]]/1000</f>
        <v>3.639699999999999</v>
      </c>
      <c r="M11" s="1">
        <f>Tabelle2[[#This Row],[Menge t Nges]]/Tabelle2[[#This Row],[Anzahl Lieferscheine]]</f>
        <v>0.32141153846153847</v>
      </c>
      <c r="N11" s="1">
        <f>Tabelle2[[#This Row],[Menge t P2O5]]/Tabelle2[[#This Row],[Anzahl Lieferscheine]]</f>
        <v>0.13998846153846151</v>
      </c>
    </row>
    <row r="12" spans="1:14" x14ac:dyDescent="0.2">
      <c r="A12" s="2" t="s">
        <v>5</v>
      </c>
      <c r="B12" s="2" t="s">
        <v>5</v>
      </c>
      <c r="C12" s="2" t="s">
        <v>6</v>
      </c>
      <c r="D12" s="2" t="s">
        <v>15</v>
      </c>
      <c r="E12" s="2" t="s">
        <v>18</v>
      </c>
      <c r="F12" s="2" t="s">
        <v>61</v>
      </c>
      <c r="G12" s="1">
        <v>33494.200000000012</v>
      </c>
      <c r="H12" s="1">
        <v>25334.750000000004</v>
      </c>
      <c r="I12" s="4">
        <v>53</v>
      </c>
      <c r="J12" s="2" t="s">
        <v>66</v>
      </c>
      <c r="K12" s="1">
        <f>Tabelle2[[#This Row],[Menge kg Nges]]/1000</f>
        <v>33.494200000000014</v>
      </c>
      <c r="L12" s="1">
        <f>Tabelle2[[#This Row],[Menge kg P2O5]]/1000</f>
        <v>25.334750000000003</v>
      </c>
      <c r="M12" s="1">
        <f>Tabelle2[[#This Row],[Menge t Nges]]/Tabelle2[[#This Row],[Anzahl Lieferscheine]]</f>
        <v>0.63196603773584936</v>
      </c>
      <c r="N12" s="1">
        <f>Tabelle2[[#This Row],[Menge t P2O5]]/Tabelle2[[#This Row],[Anzahl Lieferscheine]]</f>
        <v>0.47801415094339628</v>
      </c>
    </row>
    <row r="13" spans="1:14" x14ac:dyDescent="0.2">
      <c r="A13" s="2" t="s">
        <v>5</v>
      </c>
      <c r="B13" s="2" t="s">
        <v>5</v>
      </c>
      <c r="C13" s="2" t="s">
        <v>6</v>
      </c>
      <c r="D13" s="2" t="s">
        <v>15</v>
      </c>
      <c r="E13" s="2" t="s">
        <v>19</v>
      </c>
      <c r="F13" s="2" t="s">
        <v>61</v>
      </c>
      <c r="G13" s="1">
        <v>9024.82</v>
      </c>
      <c r="H13" s="1">
        <v>6847.42</v>
      </c>
      <c r="I13" s="4">
        <v>17</v>
      </c>
      <c r="J13" s="2" t="s">
        <v>66</v>
      </c>
      <c r="K13" s="1">
        <f>Tabelle2[[#This Row],[Menge kg Nges]]/1000</f>
        <v>9.0248200000000001</v>
      </c>
      <c r="L13" s="1">
        <f>Tabelle2[[#This Row],[Menge kg P2O5]]/1000</f>
        <v>6.8474200000000005</v>
      </c>
      <c r="M13" s="1">
        <f>Tabelle2[[#This Row],[Menge t Nges]]/Tabelle2[[#This Row],[Anzahl Lieferscheine]]</f>
        <v>0.53087176470588238</v>
      </c>
      <c r="N13" s="1">
        <f>Tabelle2[[#This Row],[Menge t P2O5]]/Tabelle2[[#This Row],[Anzahl Lieferscheine]]</f>
        <v>0.4027894117647059</v>
      </c>
    </row>
    <row r="14" spans="1:14" x14ac:dyDescent="0.2">
      <c r="A14" s="2" t="s">
        <v>5</v>
      </c>
      <c r="B14" s="2" t="s">
        <v>5</v>
      </c>
      <c r="C14" s="2" t="s">
        <v>6</v>
      </c>
      <c r="D14" s="2" t="s">
        <v>15</v>
      </c>
      <c r="E14" s="2" t="s">
        <v>20</v>
      </c>
      <c r="F14" s="2" t="s">
        <v>61</v>
      </c>
      <c r="G14" s="1">
        <v>6787.7000000000007</v>
      </c>
      <c r="H14" s="1">
        <v>6127.8</v>
      </c>
      <c r="I14" s="4">
        <v>32</v>
      </c>
      <c r="J14" s="2" t="s">
        <v>66</v>
      </c>
      <c r="K14" s="1">
        <f>Tabelle2[[#This Row],[Menge kg Nges]]/1000</f>
        <v>6.787700000000001</v>
      </c>
      <c r="L14" s="1">
        <f>Tabelle2[[#This Row],[Menge kg P2O5]]/1000</f>
        <v>6.1278000000000006</v>
      </c>
      <c r="M14" s="1">
        <f>Tabelle2[[#This Row],[Menge t Nges]]/Tabelle2[[#This Row],[Anzahl Lieferscheine]]</f>
        <v>0.21211562500000003</v>
      </c>
      <c r="N14" s="1">
        <f>Tabelle2[[#This Row],[Menge t P2O5]]/Tabelle2[[#This Row],[Anzahl Lieferscheine]]</f>
        <v>0.19149375000000002</v>
      </c>
    </row>
    <row r="15" spans="1:14" x14ac:dyDescent="0.2">
      <c r="A15" s="2" t="s">
        <v>5</v>
      </c>
      <c r="B15" s="2" t="s">
        <v>5</v>
      </c>
      <c r="C15" s="2" t="s">
        <v>6</v>
      </c>
      <c r="D15" s="2" t="s">
        <v>15</v>
      </c>
      <c r="E15" s="2" t="s">
        <v>21</v>
      </c>
      <c r="F15" s="2" t="s">
        <v>61</v>
      </c>
      <c r="G15" s="1">
        <v>152096.90999999995</v>
      </c>
      <c r="H15" s="1">
        <v>89810.499999999942</v>
      </c>
      <c r="I15" s="4">
        <v>483</v>
      </c>
      <c r="J15" s="2" t="s">
        <v>66</v>
      </c>
      <c r="K15" s="1">
        <f>Tabelle2[[#This Row],[Menge kg Nges]]/1000</f>
        <v>152.09690999999995</v>
      </c>
      <c r="L15" s="1">
        <f>Tabelle2[[#This Row],[Menge kg P2O5]]/1000</f>
        <v>89.810499999999948</v>
      </c>
      <c r="M15" s="1">
        <f>Tabelle2[[#This Row],[Menge t Nges]]/Tabelle2[[#This Row],[Anzahl Lieferscheine]]</f>
        <v>0.3149004347826086</v>
      </c>
      <c r="N15" s="1">
        <f>Tabelle2[[#This Row],[Menge t P2O5]]/Tabelle2[[#This Row],[Anzahl Lieferscheine]]</f>
        <v>0.1859430641821945</v>
      </c>
    </row>
    <row r="16" spans="1:14" x14ac:dyDescent="0.2">
      <c r="A16" s="2" t="s">
        <v>5</v>
      </c>
      <c r="B16" s="2" t="s">
        <v>5</v>
      </c>
      <c r="C16" s="2" t="s">
        <v>6</v>
      </c>
      <c r="D16" s="2" t="s">
        <v>15</v>
      </c>
      <c r="E16" s="2" t="s">
        <v>9</v>
      </c>
      <c r="F16" s="2" t="s">
        <v>61</v>
      </c>
      <c r="G16" s="1">
        <v>23548.140000000003</v>
      </c>
      <c r="H16" s="1">
        <v>13265.029999999999</v>
      </c>
      <c r="I16" s="4">
        <v>57</v>
      </c>
      <c r="J16" s="2" t="s">
        <v>66</v>
      </c>
      <c r="K16" s="1">
        <f>Tabelle2[[#This Row],[Menge kg Nges]]/1000</f>
        <v>23.548140000000004</v>
      </c>
      <c r="L16" s="1">
        <f>Tabelle2[[#This Row],[Menge kg P2O5]]/1000</f>
        <v>13.265029999999999</v>
      </c>
      <c r="M16" s="1">
        <f>Tabelle2[[#This Row],[Menge t Nges]]/Tabelle2[[#This Row],[Anzahl Lieferscheine]]</f>
        <v>0.41312526315789477</v>
      </c>
      <c r="N16" s="1">
        <f>Tabelle2[[#This Row],[Menge t P2O5]]/Tabelle2[[#This Row],[Anzahl Lieferscheine]]</f>
        <v>0.2327198245614035</v>
      </c>
    </row>
    <row r="17" spans="1:14" x14ac:dyDescent="0.2">
      <c r="A17" s="2" t="s">
        <v>5</v>
      </c>
      <c r="B17" s="2" t="s">
        <v>5</v>
      </c>
      <c r="C17" s="2" t="s">
        <v>6</v>
      </c>
      <c r="D17" s="2" t="s">
        <v>15</v>
      </c>
      <c r="E17" s="2" t="s">
        <v>10</v>
      </c>
      <c r="F17" s="2" t="s">
        <v>61</v>
      </c>
      <c r="G17" s="1">
        <v>15285.88</v>
      </c>
      <c r="H17" s="1">
        <v>6537.83</v>
      </c>
      <c r="I17" s="4">
        <v>34</v>
      </c>
      <c r="J17" s="2" t="s">
        <v>66</v>
      </c>
      <c r="K17" s="1">
        <f>Tabelle2[[#This Row],[Menge kg Nges]]/1000</f>
        <v>15.285879999999999</v>
      </c>
      <c r="L17" s="1">
        <f>Tabelle2[[#This Row],[Menge kg P2O5]]/1000</f>
        <v>6.5378299999999996</v>
      </c>
      <c r="M17" s="1">
        <f>Tabelle2[[#This Row],[Menge t Nges]]/Tabelle2[[#This Row],[Anzahl Lieferscheine]]</f>
        <v>0.44958470588235289</v>
      </c>
      <c r="N17" s="1">
        <f>Tabelle2[[#This Row],[Menge t P2O5]]/Tabelle2[[#This Row],[Anzahl Lieferscheine]]</f>
        <v>0.1922891176470588</v>
      </c>
    </row>
    <row r="18" spans="1:14" x14ac:dyDescent="0.2">
      <c r="A18" s="2" t="s">
        <v>5</v>
      </c>
      <c r="B18" s="2" t="s">
        <v>5</v>
      </c>
      <c r="C18" s="2" t="s">
        <v>6</v>
      </c>
      <c r="D18" s="2" t="s">
        <v>15</v>
      </c>
      <c r="E18" s="2" t="s">
        <v>23</v>
      </c>
      <c r="F18" s="2" t="s">
        <v>61</v>
      </c>
      <c r="G18" s="1">
        <v>725</v>
      </c>
      <c r="H18" s="1">
        <v>317.5</v>
      </c>
      <c r="I18" s="4">
        <v>2</v>
      </c>
      <c r="J18" s="2" t="s">
        <v>66</v>
      </c>
      <c r="K18" s="1">
        <f>Tabelle2[[#This Row],[Menge kg Nges]]/1000</f>
        <v>0.72499999999999998</v>
      </c>
      <c r="L18" s="1">
        <f>Tabelle2[[#This Row],[Menge kg P2O5]]/1000</f>
        <v>0.3175</v>
      </c>
      <c r="M18" s="1">
        <f>Tabelle2[[#This Row],[Menge t Nges]]/Tabelle2[[#This Row],[Anzahl Lieferscheine]]</f>
        <v>0.36249999999999999</v>
      </c>
      <c r="N18" s="1">
        <f>Tabelle2[[#This Row],[Menge t P2O5]]/Tabelle2[[#This Row],[Anzahl Lieferscheine]]</f>
        <v>0.15875</v>
      </c>
    </row>
    <row r="19" spans="1:14" x14ac:dyDescent="0.2">
      <c r="A19" s="2" t="s">
        <v>5</v>
      </c>
      <c r="B19" s="2" t="s">
        <v>5</v>
      </c>
      <c r="C19" s="2" t="s">
        <v>6</v>
      </c>
      <c r="D19" s="2" t="s">
        <v>15</v>
      </c>
      <c r="E19" s="2" t="s">
        <v>12</v>
      </c>
      <c r="F19" s="2" t="s">
        <v>61</v>
      </c>
      <c r="G19" s="1">
        <v>1854.22</v>
      </c>
      <c r="H19" s="1">
        <v>914.21</v>
      </c>
      <c r="I19" s="4">
        <v>9</v>
      </c>
      <c r="J19" s="2" t="s">
        <v>66</v>
      </c>
      <c r="K19" s="1">
        <f>Tabelle2[[#This Row],[Menge kg Nges]]/1000</f>
        <v>1.85422</v>
      </c>
      <c r="L19" s="1">
        <f>Tabelle2[[#This Row],[Menge kg P2O5]]/1000</f>
        <v>0.91421000000000008</v>
      </c>
      <c r="M19" s="1">
        <f>Tabelle2[[#This Row],[Menge t Nges]]/Tabelle2[[#This Row],[Anzahl Lieferscheine]]</f>
        <v>0.20602444444444445</v>
      </c>
      <c r="N19" s="1">
        <f>Tabelle2[[#This Row],[Menge t P2O5]]/Tabelle2[[#This Row],[Anzahl Lieferscheine]]</f>
        <v>0.1015788888888889</v>
      </c>
    </row>
    <row r="20" spans="1:14" x14ac:dyDescent="0.2">
      <c r="A20" s="2" t="s">
        <v>5</v>
      </c>
      <c r="B20" s="2" t="s">
        <v>5</v>
      </c>
      <c r="C20" s="2" t="s">
        <v>6</v>
      </c>
      <c r="D20" s="2" t="s">
        <v>15</v>
      </c>
      <c r="E20" s="2" t="s">
        <v>14</v>
      </c>
      <c r="F20" s="2" t="s">
        <v>61</v>
      </c>
      <c r="G20" s="1">
        <v>1378</v>
      </c>
      <c r="H20" s="1">
        <v>572</v>
      </c>
      <c r="I20" s="4">
        <v>3</v>
      </c>
      <c r="J20" s="2" t="s">
        <v>66</v>
      </c>
      <c r="K20" s="1">
        <f>Tabelle2[[#This Row],[Menge kg Nges]]/1000</f>
        <v>1.3779999999999999</v>
      </c>
      <c r="L20" s="1">
        <f>Tabelle2[[#This Row],[Menge kg P2O5]]/1000</f>
        <v>0.57199999999999995</v>
      </c>
      <c r="M20" s="1">
        <f>Tabelle2[[#This Row],[Menge t Nges]]/Tabelle2[[#This Row],[Anzahl Lieferscheine]]</f>
        <v>0.45933333333333332</v>
      </c>
      <c r="N20" s="1">
        <f>Tabelle2[[#This Row],[Menge t P2O5]]/Tabelle2[[#This Row],[Anzahl Lieferscheine]]</f>
        <v>0.19066666666666665</v>
      </c>
    </row>
    <row r="21" spans="1:14" x14ac:dyDescent="0.2">
      <c r="A21" s="2" t="s">
        <v>5</v>
      </c>
      <c r="B21" s="2" t="s">
        <v>5</v>
      </c>
      <c r="C21" s="2" t="s">
        <v>6</v>
      </c>
      <c r="D21" s="2" t="s">
        <v>15</v>
      </c>
      <c r="E21" s="2" t="s">
        <v>24</v>
      </c>
      <c r="F21" s="2" t="s">
        <v>61</v>
      </c>
      <c r="G21" s="1">
        <v>9673</v>
      </c>
      <c r="H21" s="1">
        <v>8034.5</v>
      </c>
      <c r="I21" s="4">
        <v>15</v>
      </c>
      <c r="J21" s="2" t="s">
        <v>66</v>
      </c>
      <c r="K21" s="1">
        <f>Tabelle2[[#This Row],[Menge kg Nges]]/1000</f>
        <v>9.673</v>
      </c>
      <c r="L21" s="1">
        <f>Tabelle2[[#This Row],[Menge kg P2O5]]/1000</f>
        <v>8.0344999999999995</v>
      </c>
      <c r="M21" s="1">
        <f>Tabelle2[[#This Row],[Menge t Nges]]/Tabelle2[[#This Row],[Anzahl Lieferscheine]]</f>
        <v>0.6448666666666667</v>
      </c>
      <c r="N21" s="1">
        <f>Tabelle2[[#This Row],[Menge t P2O5]]/Tabelle2[[#This Row],[Anzahl Lieferscheine]]</f>
        <v>0.53563333333333329</v>
      </c>
    </row>
    <row r="22" spans="1:14" x14ac:dyDescent="0.2">
      <c r="A22" s="2" t="s">
        <v>5</v>
      </c>
      <c r="B22" s="2" t="s">
        <v>5</v>
      </c>
      <c r="C22" s="2" t="s">
        <v>6</v>
      </c>
      <c r="D22" s="2" t="s">
        <v>15</v>
      </c>
      <c r="E22" s="2" t="s">
        <v>31</v>
      </c>
      <c r="F22" s="2" t="s">
        <v>61</v>
      </c>
      <c r="G22" s="1">
        <v>64</v>
      </c>
      <c r="H22" s="1">
        <v>36</v>
      </c>
      <c r="I22" s="4">
        <v>1</v>
      </c>
      <c r="J22" s="2" t="s">
        <v>66</v>
      </c>
      <c r="K22" s="1">
        <f>Tabelle2[[#This Row],[Menge kg Nges]]/1000</f>
        <v>6.4000000000000001E-2</v>
      </c>
      <c r="L22" s="1">
        <f>Tabelle2[[#This Row],[Menge kg P2O5]]/1000</f>
        <v>3.5999999999999997E-2</v>
      </c>
      <c r="M22" s="1">
        <f>Tabelle2[[#This Row],[Menge t Nges]]/Tabelle2[[#This Row],[Anzahl Lieferscheine]]</f>
        <v>6.4000000000000001E-2</v>
      </c>
      <c r="N22" s="1">
        <f>Tabelle2[[#This Row],[Menge t P2O5]]/Tabelle2[[#This Row],[Anzahl Lieferscheine]]</f>
        <v>3.5999999999999997E-2</v>
      </c>
    </row>
    <row r="23" spans="1:14" x14ac:dyDescent="0.2">
      <c r="A23" s="2" t="s">
        <v>5</v>
      </c>
      <c r="B23" s="2" t="s">
        <v>5</v>
      </c>
      <c r="C23" s="2" t="s">
        <v>25</v>
      </c>
      <c r="D23" s="2" t="s">
        <v>25</v>
      </c>
      <c r="E23" s="2" t="s">
        <v>26</v>
      </c>
      <c r="F23" s="2" t="s">
        <v>61</v>
      </c>
      <c r="G23" s="1">
        <v>183466.67000000004</v>
      </c>
      <c r="H23" s="1">
        <v>61110.329999999973</v>
      </c>
      <c r="I23" s="4">
        <v>275</v>
      </c>
      <c r="J23" s="2" t="s">
        <v>66</v>
      </c>
      <c r="K23" s="1">
        <f>Tabelle2[[#This Row],[Menge kg Nges]]/1000</f>
        <v>183.46667000000005</v>
      </c>
      <c r="L23" s="1">
        <f>Tabelle2[[#This Row],[Menge kg P2O5]]/1000</f>
        <v>61.110329999999969</v>
      </c>
      <c r="M23" s="1">
        <f>Tabelle2[[#This Row],[Menge t Nges]]/Tabelle2[[#This Row],[Anzahl Lieferscheine]]</f>
        <v>0.66715152727272742</v>
      </c>
      <c r="N23" s="1">
        <f>Tabelle2[[#This Row],[Menge t P2O5]]/Tabelle2[[#This Row],[Anzahl Lieferscheine]]</f>
        <v>0.22221938181818171</v>
      </c>
    </row>
    <row r="24" spans="1:14" x14ac:dyDescent="0.2">
      <c r="A24" s="2" t="s">
        <v>5</v>
      </c>
      <c r="B24" s="2" t="s">
        <v>32</v>
      </c>
      <c r="C24" s="2" t="s">
        <v>25</v>
      </c>
      <c r="D24" s="2" t="s">
        <v>25</v>
      </c>
      <c r="E24" s="2" t="s">
        <v>26</v>
      </c>
      <c r="F24" s="2" t="s">
        <v>61</v>
      </c>
      <c r="G24" s="1">
        <v>437</v>
      </c>
      <c r="H24" s="1">
        <v>175</v>
      </c>
      <c r="I24" s="4">
        <v>1</v>
      </c>
      <c r="J24" s="2" t="s">
        <v>66</v>
      </c>
      <c r="K24" s="1">
        <f>Tabelle2[[#This Row],[Menge kg Nges]]/1000</f>
        <v>0.437</v>
      </c>
      <c r="L24" s="1">
        <f>Tabelle2[[#This Row],[Menge kg P2O5]]/1000</f>
        <v>0.17499999999999999</v>
      </c>
      <c r="M24" s="1">
        <f>Tabelle2[[#This Row],[Menge t Nges]]/Tabelle2[[#This Row],[Anzahl Lieferscheine]]</f>
        <v>0.437</v>
      </c>
      <c r="N24" s="1">
        <f>Tabelle2[[#This Row],[Menge t P2O5]]/Tabelle2[[#This Row],[Anzahl Lieferscheine]]</f>
        <v>0.17499999999999999</v>
      </c>
    </row>
    <row r="25" spans="1:14" x14ac:dyDescent="0.2">
      <c r="A25" s="2" t="s">
        <v>5</v>
      </c>
      <c r="B25" s="2" t="s">
        <v>27</v>
      </c>
      <c r="C25" s="2" t="s">
        <v>6</v>
      </c>
      <c r="D25" s="2" t="s">
        <v>7</v>
      </c>
      <c r="E25" s="2" t="s">
        <v>8</v>
      </c>
      <c r="F25" s="2" t="s">
        <v>61</v>
      </c>
      <c r="G25" s="1">
        <v>1672.7</v>
      </c>
      <c r="H25" s="1">
        <v>462.91</v>
      </c>
      <c r="I25" s="4">
        <v>5</v>
      </c>
      <c r="J25" s="2" t="s">
        <v>66</v>
      </c>
      <c r="K25" s="1">
        <f>Tabelle2[[#This Row],[Menge kg Nges]]/1000</f>
        <v>1.6727000000000001</v>
      </c>
      <c r="L25" s="1">
        <f>Tabelle2[[#This Row],[Menge kg P2O5]]/1000</f>
        <v>0.46291000000000004</v>
      </c>
      <c r="M25" s="1">
        <f>Tabelle2[[#This Row],[Menge t Nges]]/Tabelle2[[#This Row],[Anzahl Lieferscheine]]</f>
        <v>0.33454</v>
      </c>
      <c r="N25" s="1">
        <f>Tabelle2[[#This Row],[Menge t P2O5]]/Tabelle2[[#This Row],[Anzahl Lieferscheine]]</f>
        <v>9.2582000000000012E-2</v>
      </c>
    </row>
    <row r="26" spans="1:14" x14ac:dyDescent="0.2">
      <c r="A26" s="2" t="s">
        <v>5</v>
      </c>
      <c r="B26" s="2" t="s">
        <v>27</v>
      </c>
      <c r="C26" s="2" t="s">
        <v>6</v>
      </c>
      <c r="D26" s="2" t="s">
        <v>7</v>
      </c>
      <c r="E26" s="2" t="s">
        <v>9</v>
      </c>
      <c r="F26" s="2" t="s">
        <v>61</v>
      </c>
      <c r="G26" s="1">
        <v>657.8</v>
      </c>
      <c r="H26" s="1">
        <v>269.10000000000002</v>
      </c>
      <c r="I26" s="4">
        <v>3</v>
      </c>
      <c r="J26" s="2" t="s">
        <v>66</v>
      </c>
      <c r="K26" s="1">
        <f>Tabelle2[[#This Row],[Menge kg Nges]]/1000</f>
        <v>0.65779999999999994</v>
      </c>
      <c r="L26" s="1">
        <f>Tabelle2[[#This Row],[Menge kg P2O5]]/1000</f>
        <v>0.26910000000000001</v>
      </c>
      <c r="M26" s="1">
        <f>Tabelle2[[#This Row],[Menge t Nges]]/Tabelle2[[#This Row],[Anzahl Lieferscheine]]</f>
        <v>0.21926666666666664</v>
      </c>
      <c r="N26" s="1">
        <f>Tabelle2[[#This Row],[Menge t P2O5]]/Tabelle2[[#This Row],[Anzahl Lieferscheine]]</f>
        <v>8.9700000000000002E-2</v>
      </c>
    </row>
    <row r="27" spans="1:14" x14ac:dyDescent="0.2">
      <c r="A27" s="2" t="s">
        <v>5</v>
      </c>
      <c r="B27" s="2" t="s">
        <v>27</v>
      </c>
      <c r="C27" s="2" t="s">
        <v>6</v>
      </c>
      <c r="D27" s="2" t="s">
        <v>7</v>
      </c>
      <c r="E27" s="2" t="s">
        <v>14</v>
      </c>
      <c r="F27" s="2" t="s">
        <v>61</v>
      </c>
      <c r="G27" s="1">
        <v>148.80000000000001</v>
      </c>
      <c r="H27" s="1">
        <v>62.4</v>
      </c>
      <c r="I27" s="4">
        <v>1</v>
      </c>
      <c r="J27" s="2" t="s">
        <v>66</v>
      </c>
      <c r="K27" s="1">
        <f>Tabelle2[[#This Row],[Menge kg Nges]]/1000</f>
        <v>0.14880000000000002</v>
      </c>
      <c r="L27" s="1">
        <f>Tabelle2[[#This Row],[Menge kg P2O5]]/1000</f>
        <v>6.2399999999999997E-2</v>
      </c>
      <c r="M27" s="1">
        <f>Tabelle2[[#This Row],[Menge t Nges]]/Tabelle2[[#This Row],[Anzahl Lieferscheine]]</f>
        <v>0.14880000000000002</v>
      </c>
      <c r="N27" s="1">
        <f>Tabelle2[[#This Row],[Menge t P2O5]]/Tabelle2[[#This Row],[Anzahl Lieferscheine]]</f>
        <v>6.2399999999999997E-2</v>
      </c>
    </row>
    <row r="28" spans="1:14" x14ac:dyDescent="0.2">
      <c r="A28" s="2" t="s">
        <v>5</v>
      </c>
      <c r="B28" s="2" t="s">
        <v>27</v>
      </c>
      <c r="C28" s="2" t="s">
        <v>6</v>
      </c>
      <c r="D28" s="2" t="s">
        <v>15</v>
      </c>
      <c r="E28" s="2" t="s">
        <v>21</v>
      </c>
      <c r="F28" s="2" t="s">
        <v>61</v>
      </c>
      <c r="G28" s="1">
        <v>4082.4000000000005</v>
      </c>
      <c r="H28" s="1">
        <v>2389.5</v>
      </c>
      <c r="I28" s="4">
        <v>21</v>
      </c>
      <c r="J28" s="2" t="s">
        <v>66</v>
      </c>
      <c r="K28" s="1">
        <f>Tabelle2[[#This Row],[Menge kg Nges]]/1000</f>
        <v>4.0824000000000007</v>
      </c>
      <c r="L28" s="1">
        <f>Tabelle2[[#This Row],[Menge kg P2O5]]/1000</f>
        <v>2.3895</v>
      </c>
      <c r="M28" s="1">
        <f>Tabelle2[[#This Row],[Menge t Nges]]/Tabelle2[[#This Row],[Anzahl Lieferscheine]]</f>
        <v>0.19440000000000004</v>
      </c>
      <c r="N28" s="1">
        <f>Tabelle2[[#This Row],[Menge t P2O5]]/Tabelle2[[#This Row],[Anzahl Lieferscheine]]</f>
        <v>0.11378571428571428</v>
      </c>
    </row>
    <row r="29" spans="1:14" x14ac:dyDescent="0.2">
      <c r="A29" s="2" t="s">
        <v>5</v>
      </c>
      <c r="B29" s="2" t="s">
        <v>27</v>
      </c>
      <c r="C29" s="2" t="s">
        <v>6</v>
      </c>
      <c r="D29" s="2" t="s">
        <v>15</v>
      </c>
      <c r="E29" s="2" t="s">
        <v>9</v>
      </c>
      <c r="F29" s="2" t="s">
        <v>61</v>
      </c>
      <c r="G29" s="1">
        <v>184</v>
      </c>
      <c r="H29" s="1">
        <v>120</v>
      </c>
      <c r="I29" s="4">
        <v>2</v>
      </c>
      <c r="J29" s="2" t="s">
        <v>66</v>
      </c>
      <c r="K29" s="1">
        <f>Tabelle2[[#This Row],[Menge kg Nges]]/1000</f>
        <v>0.184</v>
      </c>
      <c r="L29" s="1">
        <f>Tabelle2[[#This Row],[Menge kg P2O5]]/1000</f>
        <v>0.12</v>
      </c>
      <c r="M29" s="1">
        <f>Tabelle2[[#This Row],[Menge t Nges]]/Tabelle2[[#This Row],[Anzahl Lieferscheine]]</f>
        <v>9.1999999999999998E-2</v>
      </c>
      <c r="N29" s="1">
        <f>Tabelle2[[#This Row],[Menge t P2O5]]/Tabelle2[[#This Row],[Anzahl Lieferscheine]]</f>
        <v>0.06</v>
      </c>
    </row>
    <row r="30" spans="1:14" x14ac:dyDescent="0.2">
      <c r="A30" s="2" t="s">
        <v>5</v>
      </c>
      <c r="B30" s="2" t="s">
        <v>27</v>
      </c>
      <c r="C30" s="2" t="s">
        <v>6</v>
      </c>
      <c r="D30" s="2" t="s">
        <v>15</v>
      </c>
      <c r="E30" s="2" t="s">
        <v>24</v>
      </c>
      <c r="F30" s="2" t="s">
        <v>61</v>
      </c>
      <c r="G30" s="1">
        <v>406</v>
      </c>
      <c r="H30" s="1">
        <v>333.5</v>
      </c>
      <c r="I30" s="4">
        <v>1</v>
      </c>
      <c r="J30" s="2" t="s">
        <v>66</v>
      </c>
      <c r="K30" s="1">
        <f>Tabelle2[[#This Row],[Menge kg Nges]]/1000</f>
        <v>0.40600000000000003</v>
      </c>
      <c r="L30" s="1">
        <f>Tabelle2[[#This Row],[Menge kg P2O5]]/1000</f>
        <v>0.33350000000000002</v>
      </c>
      <c r="M30" s="1">
        <f>Tabelle2[[#This Row],[Menge t Nges]]/Tabelle2[[#This Row],[Anzahl Lieferscheine]]</f>
        <v>0.40600000000000003</v>
      </c>
      <c r="N30" s="1">
        <f>Tabelle2[[#This Row],[Menge t P2O5]]/Tabelle2[[#This Row],[Anzahl Lieferscheine]]</f>
        <v>0.33350000000000002</v>
      </c>
    </row>
    <row r="31" spans="1:14" x14ac:dyDescent="0.2">
      <c r="A31" s="2" t="s">
        <v>5</v>
      </c>
      <c r="B31" s="2" t="s">
        <v>27</v>
      </c>
      <c r="C31" s="2" t="s">
        <v>25</v>
      </c>
      <c r="D31" s="2" t="s">
        <v>25</v>
      </c>
      <c r="E31" s="2" t="s">
        <v>26</v>
      </c>
      <c r="F31" s="2" t="s">
        <v>61</v>
      </c>
      <c r="G31" s="1">
        <v>7535.0900000000011</v>
      </c>
      <c r="H31" s="1">
        <v>3096.3199999999997</v>
      </c>
      <c r="I31" s="4">
        <v>19</v>
      </c>
      <c r="J31" s="2" t="s">
        <v>66</v>
      </c>
      <c r="K31" s="1">
        <f>Tabelle2[[#This Row],[Menge kg Nges]]/1000</f>
        <v>7.5350900000000012</v>
      </c>
      <c r="L31" s="1">
        <f>Tabelle2[[#This Row],[Menge kg P2O5]]/1000</f>
        <v>3.0963199999999995</v>
      </c>
      <c r="M31" s="1">
        <f>Tabelle2[[#This Row],[Menge t Nges]]/Tabelle2[[#This Row],[Anzahl Lieferscheine]]</f>
        <v>0.39658368421052637</v>
      </c>
      <c r="N31" s="1">
        <f>Tabelle2[[#This Row],[Menge t P2O5]]/Tabelle2[[#This Row],[Anzahl Lieferscheine]]</f>
        <v>0.16296421052631577</v>
      </c>
    </row>
    <row r="32" spans="1:14" x14ac:dyDescent="0.2">
      <c r="A32" s="2" t="s">
        <v>5</v>
      </c>
      <c r="B32" s="2" t="s">
        <v>28</v>
      </c>
      <c r="C32" s="2" t="s">
        <v>6</v>
      </c>
      <c r="D32" s="2" t="s">
        <v>7</v>
      </c>
      <c r="E32" s="2" t="s">
        <v>9</v>
      </c>
      <c r="F32" s="2" t="s">
        <v>61</v>
      </c>
      <c r="G32" s="1">
        <v>1499</v>
      </c>
      <c r="H32" s="1">
        <v>618</v>
      </c>
      <c r="I32" s="4">
        <v>4</v>
      </c>
      <c r="J32" s="2" t="s">
        <v>66</v>
      </c>
      <c r="K32" s="1">
        <f>Tabelle2[[#This Row],[Menge kg Nges]]/1000</f>
        <v>1.4990000000000001</v>
      </c>
      <c r="L32" s="1">
        <f>Tabelle2[[#This Row],[Menge kg P2O5]]/1000</f>
        <v>0.61799999999999999</v>
      </c>
      <c r="M32" s="1">
        <f>Tabelle2[[#This Row],[Menge t Nges]]/Tabelle2[[#This Row],[Anzahl Lieferscheine]]</f>
        <v>0.37475000000000003</v>
      </c>
      <c r="N32" s="1">
        <f>Tabelle2[[#This Row],[Menge t P2O5]]/Tabelle2[[#This Row],[Anzahl Lieferscheine]]</f>
        <v>0.1545</v>
      </c>
    </row>
    <row r="33" spans="1:14" x14ac:dyDescent="0.2">
      <c r="A33" s="2" t="s">
        <v>5</v>
      </c>
      <c r="B33" s="2" t="s">
        <v>28</v>
      </c>
      <c r="C33" s="2" t="s">
        <v>6</v>
      </c>
      <c r="D33" s="2" t="s">
        <v>7</v>
      </c>
      <c r="E33" s="2" t="s">
        <v>11</v>
      </c>
      <c r="F33" s="2" t="s">
        <v>61</v>
      </c>
      <c r="G33" s="1">
        <v>5789.6</v>
      </c>
      <c r="H33" s="1">
        <v>2881.34</v>
      </c>
      <c r="I33" s="4">
        <v>8</v>
      </c>
      <c r="J33" s="2" t="s">
        <v>66</v>
      </c>
      <c r="K33" s="1">
        <f>Tabelle2[[#This Row],[Menge kg Nges]]/1000</f>
        <v>5.7896000000000001</v>
      </c>
      <c r="L33" s="1">
        <f>Tabelle2[[#This Row],[Menge kg P2O5]]/1000</f>
        <v>2.8813400000000002</v>
      </c>
      <c r="M33" s="1">
        <f>Tabelle2[[#This Row],[Menge t Nges]]/Tabelle2[[#This Row],[Anzahl Lieferscheine]]</f>
        <v>0.72370000000000001</v>
      </c>
      <c r="N33" s="1">
        <f>Tabelle2[[#This Row],[Menge t P2O5]]/Tabelle2[[#This Row],[Anzahl Lieferscheine]]</f>
        <v>0.36016750000000003</v>
      </c>
    </row>
    <row r="34" spans="1:14" x14ac:dyDescent="0.2">
      <c r="A34" s="2" t="s">
        <v>5</v>
      </c>
      <c r="B34" s="2" t="s">
        <v>28</v>
      </c>
      <c r="C34" s="2" t="s">
        <v>6</v>
      </c>
      <c r="D34" s="2" t="s">
        <v>7</v>
      </c>
      <c r="E34" s="2" t="s">
        <v>12</v>
      </c>
      <c r="F34" s="2" t="s">
        <v>61</v>
      </c>
      <c r="G34" s="1">
        <v>19460.11</v>
      </c>
      <c r="H34" s="1">
        <v>4628.55</v>
      </c>
      <c r="I34" s="4">
        <v>12</v>
      </c>
      <c r="J34" s="2" t="s">
        <v>66</v>
      </c>
      <c r="K34" s="1">
        <f>Tabelle2[[#This Row],[Menge kg Nges]]/1000</f>
        <v>19.46011</v>
      </c>
      <c r="L34" s="1">
        <f>Tabelle2[[#This Row],[Menge kg P2O5]]/1000</f>
        <v>4.6285500000000006</v>
      </c>
      <c r="M34" s="1">
        <f>Tabelle2[[#This Row],[Menge t Nges]]/Tabelle2[[#This Row],[Anzahl Lieferscheine]]</f>
        <v>1.6216758333333334</v>
      </c>
      <c r="N34" s="1">
        <f>Tabelle2[[#This Row],[Menge t P2O5]]/Tabelle2[[#This Row],[Anzahl Lieferscheine]]</f>
        <v>0.38571250000000007</v>
      </c>
    </row>
    <row r="35" spans="1:14" x14ac:dyDescent="0.2">
      <c r="A35" s="2" t="s">
        <v>5</v>
      </c>
      <c r="B35" s="2" t="s">
        <v>28</v>
      </c>
      <c r="C35" s="2" t="s">
        <v>6</v>
      </c>
      <c r="D35" s="2" t="s">
        <v>15</v>
      </c>
      <c r="E35" s="2" t="s">
        <v>8</v>
      </c>
      <c r="F35" s="2" t="s">
        <v>61</v>
      </c>
      <c r="G35" s="1">
        <v>1837.5</v>
      </c>
      <c r="H35" s="1">
        <v>1383</v>
      </c>
      <c r="I35" s="4">
        <v>2</v>
      </c>
      <c r="J35" s="2" t="s">
        <v>66</v>
      </c>
      <c r="K35" s="1">
        <f>Tabelle2[[#This Row],[Menge kg Nges]]/1000</f>
        <v>1.8374999999999999</v>
      </c>
      <c r="L35" s="1">
        <f>Tabelle2[[#This Row],[Menge kg P2O5]]/1000</f>
        <v>1.383</v>
      </c>
      <c r="M35" s="1">
        <f>Tabelle2[[#This Row],[Menge t Nges]]/Tabelle2[[#This Row],[Anzahl Lieferscheine]]</f>
        <v>0.91874999999999996</v>
      </c>
      <c r="N35" s="1">
        <f>Tabelle2[[#This Row],[Menge t P2O5]]/Tabelle2[[#This Row],[Anzahl Lieferscheine]]</f>
        <v>0.6915</v>
      </c>
    </row>
    <row r="36" spans="1:14" x14ac:dyDescent="0.2">
      <c r="A36" s="2" t="s">
        <v>5</v>
      </c>
      <c r="B36" s="2" t="s">
        <v>28</v>
      </c>
      <c r="C36" s="2" t="s">
        <v>6</v>
      </c>
      <c r="D36" s="2" t="s">
        <v>15</v>
      </c>
      <c r="E36" s="2" t="s">
        <v>18</v>
      </c>
      <c r="F36" s="2" t="s">
        <v>61</v>
      </c>
      <c r="G36" s="1">
        <v>5908.75</v>
      </c>
      <c r="H36" s="1">
        <v>3990.35</v>
      </c>
      <c r="I36" s="4">
        <v>8</v>
      </c>
      <c r="J36" s="2" t="s">
        <v>66</v>
      </c>
      <c r="K36" s="1">
        <f>Tabelle2[[#This Row],[Menge kg Nges]]/1000</f>
        <v>5.9087500000000004</v>
      </c>
      <c r="L36" s="1">
        <f>Tabelle2[[#This Row],[Menge kg P2O5]]/1000</f>
        <v>3.9903499999999998</v>
      </c>
      <c r="M36" s="1">
        <f>Tabelle2[[#This Row],[Menge t Nges]]/Tabelle2[[#This Row],[Anzahl Lieferscheine]]</f>
        <v>0.73859375000000005</v>
      </c>
      <c r="N36" s="1">
        <f>Tabelle2[[#This Row],[Menge t P2O5]]/Tabelle2[[#This Row],[Anzahl Lieferscheine]]</f>
        <v>0.49879374999999998</v>
      </c>
    </row>
    <row r="37" spans="1:14" x14ac:dyDescent="0.2">
      <c r="A37" s="2" t="s">
        <v>5</v>
      </c>
      <c r="B37" s="2" t="s">
        <v>28</v>
      </c>
      <c r="C37" s="2" t="s">
        <v>6</v>
      </c>
      <c r="D37" s="2" t="s">
        <v>15</v>
      </c>
      <c r="E37" s="2" t="s">
        <v>19</v>
      </c>
      <c r="F37" s="2" t="s">
        <v>61</v>
      </c>
      <c r="G37" s="1">
        <v>964</v>
      </c>
      <c r="H37" s="1">
        <v>706</v>
      </c>
      <c r="I37" s="4">
        <v>2</v>
      </c>
      <c r="J37" s="2" t="s">
        <v>66</v>
      </c>
      <c r="K37" s="1">
        <f>Tabelle2[[#This Row],[Menge kg Nges]]/1000</f>
        <v>0.96399999999999997</v>
      </c>
      <c r="L37" s="1">
        <f>Tabelle2[[#This Row],[Menge kg P2O5]]/1000</f>
        <v>0.70599999999999996</v>
      </c>
      <c r="M37" s="1">
        <f>Tabelle2[[#This Row],[Menge t Nges]]/Tabelle2[[#This Row],[Anzahl Lieferscheine]]</f>
        <v>0.48199999999999998</v>
      </c>
      <c r="N37" s="1">
        <f>Tabelle2[[#This Row],[Menge t P2O5]]/Tabelle2[[#This Row],[Anzahl Lieferscheine]]</f>
        <v>0.35299999999999998</v>
      </c>
    </row>
    <row r="38" spans="1:14" x14ac:dyDescent="0.2">
      <c r="A38" s="2" t="s">
        <v>5</v>
      </c>
      <c r="B38" s="2" t="s">
        <v>28</v>
      </c>
      <c r="C38" s="2" t="s">
        <v>6</v>
      </c>
      <c r="D38" s="2" t="s">
        <v>15</v>
      </c>
      <c r="E38" s="2" t="s">
        <v>21</v>
      </c>
      <c r="F38" s="2" t="s">
        <v>61</v>
      </c>
      <c r="G38" s="1">
        <v>4415.2</v>
      </c>
      <c r="H38" s="1">
        <v>2576</v>
      </c>
      <c r="I38" s="4">
        <v>9</v>
      </c>
      <c r="J38" s="2" t="s">
        <v>66</v>
      </c>
      <c r="K38" s="1">
        <f>Tabelle2[[#This Row],[Menge kg Nges]]/1000</f>
        <v>4.4151999999999996</v>
      </c>
      <c r="L38" s="1">
        <f>Tabelle2[[#This Row],[Menge kg P2O5]]/1000</f>
        <v>2.5760000000000001</v>
      </c>
      <c r="M38" s="1">
        <f>Tabelle2[[#This Row],[Menge t Nges]]/Tabelle2[[#This Row],[Anzahl Lieferscheine]]</f>
        <v>0.49057777777777772</v>
      </c>
      <c r="N38" s="1">
        <f>Tabelle2[[#This Row],[Menge t P2O5]]/Tabelle2[[#This Row],[Anzahl Lieferscheine]]</f>
        <v>0.28622222222222221</v>
      </c>
    </row>
    <row r="39" spans="1:14" x14ac:dyDescent="0.2">
      <c r="A39" s="2" t="s">
        <v>5</v>
      </c>
      <c r="B39" s="2" t="s">
        <v>28</v>
      </c>
      <c r="C39" s="2" t="s">
        <v>6</v>
      </c>
      <c r="D39" s="2" t="s">
        <v>15</v>
      </c>
      <c r="E39" s="2" t="s">
        <v>9</v>
      </c>
      <c r="F39" s="2" t="s">
        <v>61</v>
      </c>
      <c r="G39" s="1">
        <v>1498.7</v>
      </c>
      <c r="H39" s="1">
        <v>899.25</v>
      </c>
      <c r="I39" s="4">
        <v>5</v>
      </c>
      <c r="J39" s="2" t="s">
        <v>66</v>
      </c>
      <c r="K39" s="1">
        <f>Tabelle2[[#This Row],[Menge kg Nges]]/1000</f>
        <v>1.4987000000000001</v>
      </c>
      <c r="L39" s="1">
        <f>Tabelle2[[#This Row],[Menge kg P2O5]]/1000</f>
        <v>0.89924999999999999</v>
      </c>
      <c r="M39" s="1">
        <f>Tabelle2[[#This Row],[Menge t Nges]]/Tabelle2[[#This Row],[Anzahl Lieferscheine]]</f>
        <v>0.29974000000000001</v>
      </c>
      <c r="N39" s="1">
        <f>Tabelle2[[#This Row],[Menge t P2O5]]/Tabelle2[[#This Row],[Anzahl Lieferscheine]]</f>
        <v>0.17985000000000001</v>
      </c>
    </row>
    <row r="40" spans="1:14" x14ac:dyDescent="0.2">
      <c r="A40" s="2" t="s">
        <v>5</v>
      </c>
      <c r="B40" s="2" t="s">
        <v>28</v>
      </c>
      <c r="C40" s="2" t="s">
        <v>6</v>
      </c>
      <c r="D40" s="2" t="s">
        <v>15</v>
      </c>
      <c r="E40" s="2" t="s">
        <v>10</v>
      </c>
      <c r="F40" s="2" t="s">
        <v>61</v>
      </c>
      <c r="G40" s="1">
        <v>850</v>
      </c>
      <c r="H40" s="1">
        <v>340</v>
      </c>
      <c r="I40" s="4">
        <v>2</v>
      </c>
      <c r="J40" s="2" t="s">
        <v>66</v>
      </c>
      <c r="K40" s="1">
        <f>Tabelle2[[#This Row],[Menge kg Nges]]/1000</f>
        <v>0.85</v>
      </c>
      <c r="L40" s="1">
        <f>Tabelle2[[#This Row],[Menge kg P2O5]]/1000</f>
        <v>0.34</v>
      </c>
      <c r="M40" s="1">
        <f>Tabelle2[[#This Row],[Menge t Nges]]/Tabelle2[[#This Row],[Anzahl Lieferscheine]]</f>
        <v>0.42499999999999999</v>
      </c>
      <c r="N40" s="1">
        <f>Tabelle2[[#This Row],[Menge t P2O5]]/Tabelle2[[#This Row],[Anzahl Lieferscheine]]</f>
        <v>0.17</v>
      </c>
    </row>
    <row r="41" spans="1:14" x14ac:dyDescent="0.2">
      <c r="A41" s="2" t="s">
        <v>5</v>
      </c>
      <c r="B41" s="2" t="s">
        <v>28</v>
      </c>
      <c r="C41" s="2" t="s">
        <v>25</v>
      </c>
      <c r="D41" s="2" t="s">
        <v>25</v>
      </c>
      <c r="E41" s="2" t="s">
        <v>26</v>
      </c>
      <c r="F41" s="2" t="s">
        <v>61</v>
      </c>
      <c r="G41" s="1">
        <v>9911.25</v>
      </c>
      <c r="H41" s="1">
        <v>4104.75</v>
      </c>
      <c r="I41" s="4">
        <v>12</v>
      </c>
      <c r="J41" s="2" t="s">
        <v>66</v>
      </c>
      <c r="K41" s="1">
        <f>Tabelle2[[#This Row],[Menge kg Nges]]/1000</f>
        <v>9.9112500000000008</v>
      </c>
      <c r="L41" s="1">
        <f>Tabelle2[[#This Row],[Menge kg P2O5]]/1000</f>
        <v>4.1047500000000001</v>
      </c>
      <c r="M41" s="1">
        <f>Tabelle2[[#This Row],[Menge t Nges]]/Tabelle2[[#This Row],[Anzahl Lieferscheine]]</f>
        <v>0.8259375000000001</v>
      </c>
      <c r="N41" s="1">
        <f>Tabelle2[[#This Row],[Menge t P2O5]]/Tabelle2[[#This Row],[Anzahl Lieferscheine]]</f>
        <v>0.34206249999999999</v>
      </c>
    </row>
    <row r="42" spans="1:14" x14ac:dyDescent="0.2">
      <c r="A42" s="2" t="s">
        <v>29</v>
      </c>
      <c r="B42" s="2" t="s">
        <v>29</v>
      </c>
      <c r="C42" s="2" t="s">
        <v>6</v>
      </c>
      <c r="D42" s="2" t="s">
        <v>7</v>
      </c>
      <c r="E42" s="2" t="s">
        <v>9</v>
      </c>
      <c r="F42" s="2" t="s">
        <v>61</v>
      </c>
      <c r="G42" s="1">
        <v>23504.04</v>
      </c>
      <c r="H42" s="1">
        <v>9933.52</v>
      </c>
      <c r="I42" s="4">
        <v>77</v>
      </c>
      <c r="J42" s="2" t="s">
        <v>66</v>
      </c>
      <c r="K42" s="1">
        <f>Tabelle2[[#This Row],[Menge kg Nges]]/1000</f>
        <v>23.50404</v>
      </c>
      <c r="L42" s="1">
        <f>Tabelle2[[#This Row],[Menge kg P2O5]]/1000</f>
        <v>9.9335199999999997</v>
      </c>
      <c r="M42" s="1">
        <f>Tabelle2[[#This Row],[Menge t Nges]]/Tabelle2[[#This Row],[Anzahl Lieferscheine]]</f>
        <v>0.3052472727272727</v>
      </c>
      <c r="N42" s="1">
        <f>Tabelle2[[#This Row],[Menge t P2O5]]/Tabelle2[[#This Row],[Anzahl Lieferscheine]]</f>
        <v>0.12900675324675323</v>
      </c>
    </row>
    <row r="43" spans="1:14" x14ac:dyDescent="0.2">
      <c r="A43" s="2" t="s">
        <v>29</v>
      </c>
      <c r="B43" s="2" t="s">
        <v>29</v>
      </c>
      <c r="C43" s="2" t="s">
        <v>6</v>
      </c>
      <c r="D43" s="2" t="s">
        <v>7</v>
      </c>
      <c r="E43" s="2" t="s">
        <v>10</v>
      </c>
      <c r="F43" s="2" t="s">
        <v>61</v>
      </c>
      <c r="G43" s="1">
        <v>2529</v>
      </c>
      <c r="H43" s="1">
        <v>1011</v>
      </c>
      <c r="I43" s="4">
        <v>7</v>
      </c>
      <c r="J43" s="2" t="s">
        <v>66</v>
      </c>
      <c r="K43" s="1">
        <f>Tabelle2[[#This Row],[Menge kg Nges]]/1000</f>
        <v>2.5289999999999999</v>
      </c>
      <c r="L43" s="1">
        <f>Tabelle2[[#This Row],[Menge kg P2O5]]/1000</f>
        <v>1.0109999999999999</v>
      </c>
      <c r="M43" s="1">
        <f>Tabelle2[[#This Row],[Menge t Nges]]/Tabelle2[[#This Row],[Anzahl Lieferscheine]]</f>
        <v>0.36128571428571427</v>
      </c>
      <c r="N43" s="1">
        <f>Tabelle2[[#This Row],[Menge t P2O5]]/Tabelle2[[#This Row],[Anzahl Lieferscheine]]</f>
        <v>0.14442857142857141</v>
      </c>
    </row>
    <row r="44" spans="1:14" x14ac:dyDescent="0.2">
      <c r="A44" s="2" t="s">
        <v>29</v>
      </c>
      <c r="B44" s="2" t="s">
        <v>29</v>
      </c>
      <c r="C44" s="2" t="s">
        <v>6</v>
      </c>
      <c r="D44" s="2" t="s">
        <v>7</v>
      </c>
      <c r="E44" s="2" t="s">
        <v>11</v>
      </c>
      <c r="F44" s="2" t="s">
        <v>61</v>
      </c>
      <c r="G44" s="1">
        <v>7656.9000000000005</v>
      </c>
      <c r="H44" s="1">
        <v>3553.42</v>
      </c>
      <c r="I44" s="4">
        <v>43</v>
      </c>
      <c r="J44" s="2" t="s">
        <v>66</v>
      </c>
      <c r="K44" s="1">
        <f>Tabelle2[[#This Row],[Menge kg Nges]]/1000</f>
        <v>7.6569000000000003</v>
      </c>
      <c r="L44" s="1">
        <f>Tabelle2[[#This Row],[Menge kg P2O5]]/1000</f>
        <v>3.55342</v>
      </c>
      <c r="M44" s="1">
        <f>Tabelle2[[#This Row],[Menge t Nges]]/Tabelle2[[#This Row],[Anzahl Lieferscheine]]</f>
        <v>0.17806744186046511</v>
      </c>
      <c r="N44" s="1">
        <f>Tabelle2[[#This Row],[Menge t P2O5]]/Tabelle2[[#This Row],[Anzahl Lieferscheine]]</f>
        <v>8.2637674418604645E-2</v>
      </c>
    </row>
    <row r="45" spans="1:14" x14ac:dyDescent="0.2">
      <c r="A45" s="2" t="s">
        <v>29</v>
      </c>
      <c r="B45" s="2" t="s">
        <v>29</v>
      </c>
      <c r="C45" s="2" t="s">
        <v>6</v>
      </c>
      <c r="D45" s="2" t="s">
        <v>7</v>
      </c>
      <c r="E45" s="2" t="s">
        <v>12</v>
      </c>
      <c r="F45" s="2" t="s">
        <v>61</v>
      </c>
      <c r="G45" s="1">
        <v>21503.320000000003</v>
      </c>
      <c r="H45" s="1">
        <v>8357.39</v>
      </c>
      <c r="I45" s="4">
        <v>58</v>
      </c>
      <c r="J45" s="2" t="s">
        <v>66</v>
      </c>
      <c r="K45" s="1">
        <f>Tabelle2[[#This Row],[Menge kg Nges]]/1000</f>
        <v>21.503320000000002</v>
      </c>
      <c r="L45" s="1">
        <f>Tabelle2[[#This Row],[Menge kg P2O5]]/1000</f>
        <v>8.3573899999999988</v>
      </c>
      <c r="M45" s="1">
        <f>Tabelle2[[#This Row],[Menge t Nges]]/Tabelle2[[#This Row],[Anzahl Lieferscheine]]</f>
        <v>0.37074689655172416</v>
      </c>
      <c r="N45" s="1">
        <f>Tabelle2[[#This Row],[Menge t P2O5]]/Tabelle2[[#This Row],[Anzahl Lieferscheine]]</f>
        <v>0.14409293103448273</v>
      </c>
    </row>
    <row r="46" spans="1:14" x14ac:dyDescent="0.2">
      <c r="A46" s="2" t="s">
        <v>29</v>
      </c>
      <c r="B46" s="2" t="s">
        <v>29</v>
      </c>
      <c r="C46" s="2" t="s">
        <v>6</v>
      </c>
      <c r="D46" s="2" t="s">
        <v>7</v>
      </c>
      <c r="E46" s="2" t="s">
        <v>13</v>
      </c>
      <c r="F46" s="2" t="s">
        <v>61</v>
      </c>
      <c r="G46" s="1">
        <v>5348.74</v>
      </c>
      <c r="H46" s="1">
        <v>3198.24</v>
      </c>
      <c r="I46" s="4">
        <v>22</v>
      </c>
      <c r="J46" s="2" t="s">
        <v>66</v>
      </c>
      <c r="K46" s="1">
        <f>Tabelle2[[#This Row],[Menge kg Nges]]/1000</f>
        <v>5.3487399999999994</v>
      </c>
      <c r="L46" s="1">
        <f>Tabelle2[[#This Row],[Menge kg P2O5]]/1000</f>
        <v>3.1982399999999997</v>
      </c>
      <c r="M46" s="1">
        <f>Tabelle2[[#This Row],[Menge t Nges]]/Tabelle2[[#This Row],[Anzahl Lieferscheine]]</f>
        <v>0.24312454545454543</v>
      </c>
      <c r="N46" s="1">
        <f>Tabelle2[[#This Row],[Menge t P2O5]]/Tabelle2[[#This Row],[Anzahl Lieferscheine]]</f>
        <v>0.14537454545454545</v>
      </c>
    </row>
    <row r="47" spans="1:14" x14ac:dyDescent="0.2">
      <c r="A47" s="2" t="s">
        <v>29</v>
      </c>
      <c r="B47" s="2" t="s">
        <v>29</v>
      </c>
      <c r="C47" s="2" t="s">
        <v>6</v>
      </c>
      <c r="D47" s="2" t="s">
        <v>7</v>
      </c>
      <c r="E47" s="2" t="s">
        <v>14</v>
      </c>
      <c r="F47" s="2" t="s">
        <v>61</v>
      </c>
      <c r="G47" s="1">
        <v>589.5</v>
      </c>
      <c r="H47" s="1">
        <v>309</v>
      </c>
      <c r="I47" s="4">
        <v>4</v>
      </c>
      <c r="J47" s="2" t="s">
        <v>66</v>
      </c>
      <c r="K47" s="1">
        <f>Tabelle2[[#This Row],[Menge kg Nges]]/1000</f>
        <v>0.58950000000000002</v>
      </c>
      <c r="L47" s="1">
        <f>Tabelle2[[#This Row],[Menge kg P2O5]]/1000</f>
        <v>0.309</v>
      </c>
      <c r="M47" s="1">
        <f>Tabelle2[[#This Row],[Menge t Nges]]/Tabelle2[[#This Row],[Anzahl Lieferscheine]]</f>
        <v>0.14737500000000001</v>
      </c>
      <c r="N47" s="1">
        <f>Tabelle2[[#This Row],[Menge t P2O5]]/Tabelle2[[#This Row],[Anzahl Lieferscheine]]</f>
        <v>7.7249999999999999E-2</v>
      </c>
    </row>
    <row r="48" spans="1:14" x14ac:dyDescent="0.2">
      <c r="A48" s="2" t="s">
        <v>29</v>
      </c>
      <c r="B48" s="2" t="s">
        <v>29</v>
      </c>
      <c r="C48" s="2" t="s">
        <v>6</v>
      </c>
      <c r="D48" s="2" t="s">
        <v>15</v>
      </c>
      <c r="E48" s="2" t="s">
        <v>20</v>
      </c>
      <c r="F48" s="2" t="s">
        <v>61</v>
      </c>
      <c r="G48" s="1">
        <v>299.20000000000005</v>
      </c>
      <c r="H48" s="1">
        <v>170</v>
      </c>
      <c r="I48" s="4">
        <v>2</v>
      </c>
      <c r="J48" s="2" t="s">
        <v>66</v>
      </c>
      <c r="K48" s="1">
        <f>Tabelle2[[#This Row],[Menge kg Nges]]/1000</f>
        <v>0.29920000000000002</v>
      </c>
      <c r="L48" s="1">
        <f>Tabelle2[[#This Row],[Menge kg P2O5]]/1000</f>
        <v>0.17</v>
      </c>
      <c r="M48" s="1">
        <f>Tabelle2[[#This Row],[Menge t Nges]]/Tabelle2[[#This Row],[Anzahl Lieferscheine]]</f>
        <v>0.14960000000000001</v>
      </c>
      <c r="N48" s="1">
        <f>Tabelle2[[#This Row],[Menge t P2O5]]/Tabelle2[[#This Row],[Anzahl Lieferscheine]]</f>
        <v>8.5000000000000006E-2</v>
      </c>
    </row>
    <row r="49" spans="1:14" x14ac:dyDescent="0.2">
      <c r="A49" s="2" t="s">
        <v>29</v>
      </c>
      <c r="B49" s="2" t="s">
        <v>29</v>
      </c>
      <c r="C49" s="2" t="s">
        <v>6</v>
      </c>
      <c r="D49" s="2" t="s">
        <v>15</v>
      </c>
      <c r="E49" s="2" t="s">
        <v>21</v>
      </c>
      <c r="F49" s="2" t="s">
        <v>61</v>
      </c>
      <c r="G49" s="1">
        <v>7841.5700000000006</v>
      </c>
      <c r="H49" s="1">
        <v>4594.2699999999995</v>
      </c>
      <c r="I49" s="4">
        <v>24</v>
      </c>
      <c r="J49" s="2" t="s">
        <v>66</v>
      </c>
      <c r="K49" s="1">
        <f>Tabelle2[[#This Row],[Menge kg Nges]]/1000</f>
        <v>7.8415700000000008</v>
      </c>
      <c r="L49" s="1">
        <f>Tabelle2[[#This Row],[Menge kg P2O5]]/1000</f>
        <v>4.5942699999999999</v>
      </c>
      <c r="M49" s="1">
        <f>Tabelle2[[#This Row],[Menge t Nges]]/Tabelle2[[#This Row],[Anzahl Lieferscheine]]</f>
        <v>0.32673208333333337</v>
      </c>
      <c r="N49" s="1">
        <f>Tabelle2[[#This Row],[Menge t P2O5]]/Tabelle2[[#This Row],[Anzahl Lieferscheine]]</f>
        <v>0.19142791666666667</v>
      </c>
    </row>
    <row r="50" spans="1:14" x14ac:dyDescent="0.2">
      <c r="A50" s="2" t="s">
        <v>29</v>
      </c>
      <c r="B50" s="2" t="s">
        <v>29</v>
      </c>
      <c r="C50" s="2" t="s">
        <v>6</v>
      </c>
      <c r="D50" s="2" t="s">
        <v>15</v>
      </c>
      <c r="E50" s="2" t="s">
        <v>9</v>
      </c>
      <c r="F50" s="2" t="s">
        <v>61</v>
      </c>
      <c r="G50" s="1">
        <v>2134.5</v>
      </c>
      <c r="H50" s="1">
        <v>955.45</v>
      </c>
      <c r="I50" s="4">
        <v>5</v>
      </c>
      <c r="J50" s="2" t="s">
        <v>66</v>
      </c>
      <c r="K50" s="1">
        <f>Tabelle2[[#This Row],[Menge kg Nges]]/1000</f>
        <v>2.1345000000000001</v>
      </c>
      <c r="L50" s="1">
        <f>Tabelle2[[#This Row],[Menge kg P2O5]]/1000</f>
        <v>0.95545000000000002</v>
      </c>
      <c r="M50" s="1">
        <f>Tabelle2[[#This Row],[Menge t Nges]]/Tabelle2[[#This Row],[Anzahl Lieferscheine]]</f>
        <v>0.4269</v>
      </c>
      <c r="N50" s="1">
        <f>Tabelle2[[#This Row],[Menge t P2O5]]/Tabelle2[[#This Row],[Anzahl Lieferscheine]]</f>
        <v>0.19109000000000001</v>
      </c>
    </row>
    <row r="51" spans="1:14" x14ac:dyDescent="0.2">
      <c r="A51" s="2" t="s">
        <v>29</v>
      </c>
      <c r="B51" s="2" t="s">
        <v>29</v>
      </c>
      <c r="C51" s="2" t="s">
        <v>6</v>
      </c>
      <c r="D51" s="2" t="s">
        <v>15</v>
      </c>
      <c r="E51" s="2" t="s">
        <v>31</v>
      </c>
      <c r="F51" s="2" t="s">
        <v>61</v>
      </c>
      <c r="G51" s="1">
        <v>840</v>
      </c>
      <c r="H51" s="1">
        <v>462</v>
      </c>
      <c r="I51" s="4">
        <v>2</v>
      </c>
      <c r="J51" s="2" t="s">
        <v>66</v>
      </c>
      <c r="K51" s="1">
        <f>Tabelle2[[#This Row],[Menge kg Nges]]/1000</f>
        <v>0.84</v>
      </c>
      <c r="L51" s="1">
        <f>Tabelle2[[#This Row],[Menge kg P2O5]]/1000</f>
        <v>0.46200000000000002</v>
      </c>
      <c r="M51" s="1">
        <f>Tabelle2[[#This Row],[Menge t Nges]]/Tabelle2[[#This Row],[Anzahl Lieferscheine]]</f>
        <v>0.42</v>
      </c>
      <c r="N51" s="1">
        <f>Tabelle2[[#This Row],[Menge t P2O5]]/Tabelle2[[#This Row],[Anzahl Lieferscheine]]</f>
        <v>0.23100000000000001</v>
      </c>
    </row>
    <row r="52" spans="1:14" x14ac:dyDescent="0.2">
      <c r="A52" s="2" t="s">
        <v>29</v>
      </c>
      <c r="B52" s="2" t="s">
        <v>29</v>
      </c>
      <c r="C52" s="2" t="s">
        <v>25</v>
      </c>
      <c r="D52" s="2" t="s">
        <v>25</v>
      </c>
      <c r="E52" s="2" t="s">
        <v>26</v>
      </c>
      <c r="F52" s="2" t="s">
        <v>61</v>
      </c>
      <c r="G52" s="1">
        <v>113505.89</v>
      </c>
      <c r="H52" s="1">
        <v>50436.499999999993</v>
      </c>
      <c r="I52" s="4">
        <v>190</v>
      </c>
      <c r="J52" s="2" t="s">
        <v>66</v>
      </c>
      <c r="K52" s="1">
        <f>Tabelle2[[#This Row],[Menge kg Nges]]/1000</f>
        <v>113.50588999999999</v>
      </c>
      <c r="L52" s="1">
        <f>Tabelle2[[#This Row],[Menge kg P2O5]]/1000</f>
        <v>50.436499999999995</v>
      </c>
      <c r="M52" s="1">
        <f>Tabelle2[[#This Row],[Menge t Nges]]/Tabelle2[[#This Row],[Anzahl Lieferscheine]]</f>
        <v>0.59739942105263155</v>
      </c>
      <c r="N52" s="1">
        <f>Tabelle2[[#This Row],[Menge t P2O5]]/Tabelle2[[#This Row],[Anzahl Lieferscheine]]</f>
        <v>0.26545526315789469</v>
      </c>
    </row>
    <row r="53" spans="1:14" x14ac:dyDescent="0.2">
      <c r="A53" s="2" t="s">
        <v>29</v>
      </c>
      <c r="B53" s="2" t="s">
        <v>32</v>
      </c>
      <c r="C53" s="2" t="s">
        <v>6</v>
      </c>
      <c r="D53" s="2" t="s">
        <v>7</v>
      </c>
      <c r="E53" s="2" t="s">
        <v>11</v>
      </c>
      <c r="F53" s="2" t="s">
        <v>61</v>
      </c>
      <c r="G53" s="1">
        <v>55.02</v>
      </c>
      <c r="H53" s="1">
        <v>21.42</v>
      </c>
      <c r="I53" s="4">
        <v>1</v>
      </c>
      <c r="J53" s="2" t="s">
        <v>66</v>
      </c>
      <c r="K53" s="1">
        <f>Tabelle2[[#This Row],[Menge kg Nges]]/1000</f>
        <v>5.5020000000000006E-2</v>
      </c>
      <c r="L53" s="1">
        <f>Tabelle2[[#This Row],[Menge kg P2O5]]/1000</f>
        <v>2.1420000000000002E-2</v>
      </c>
      <c r="M53" s="1">
        <f>Tabelle2[[#This Row],[Menge t Nges]]/Tabelle2[[#This Row],[Anzahl Lieferscheine]]</f>
        <v>5.5020000000000006E-2</v>
      </c>
      <c r="N53" s="1">
        <f>Tabelle2[[#This Row],[Menge t P2O5]]/Tabelle2[[#This Row],[Anzahl Lieferscheine]]</f>
        <v>2.1420000000000002E-2</v>
      </c>
    </row>
    <row r="54" spans="1:14" x14ac:dyDescent="0.2">
      <c r="A54" s="2" t="s">
        <v>29</v>
      </c>
      <c r="B54" s="2" t="s">
        <v>32</v>
      </c>
      <c r="C54" s="2" t="s">
        <v>6</v>
      </c>
      <c r="D54" s="2" t="s">
        <v>7</v>
      </c>
      <c r="E54" s="2" t="s">
        <v>14</v>
      </c>
      <c r="F54" s="2" t="s">
        <v>61</v>
      </c>
      <c r="G54" s="1">
        <v>59.4</v>
      </c>
      <c r="H54" s="1">
        <v>39.6</v>
      </c>
      <c r="I54" s="4">
        <v>1</v>
      </c>
      <c r="J54" s="2" t="s">
        <v>66</v>
      </c>
      <c r="K54" s="1">
        <f>Tabelle2[[#This Row],[Menge kg Nges]]/1000</f>
        <v>5.9400000000000001E-2</v>
      </c>
      <c r="L54" s="1">
        <f>Tabelle2[[#This Row],[Menge kg P2O5]]/1000</f>
        <v>3.9600000000000003E-2</v>
      </c>
      <c r="M54" s="1">
        <f>Tabelle2[[#This Row],[Menge t Nges]]/Tabelle2[[#This Row],[Anzahl Lieferscheine]]</f>
        <v>5.9400000000000001E-2</v>
      </c>
      <c r="N54" s="1">
        <f>Tabelle2[[#This Row],[Menge t P2O5]]/Tabelle2[[#This Row],[Anzahl Lieferscheine]]</f>
        <v>3.9600000000000003E-2</v>
      </c>
    </row>
    <row r="55" spans="1:14" x14ac:dyDescent="0.2">
      <c r="A55" s="2" t="s">
        <v>29</v>
      </c>
      <c r="B55" s="2" t="s">
        <v>32</v>
      </c>
      <c r="C55" s="2" t="s">
        <v>6</v>
      </c>
      <c r="D55" s="2" t="s">
        <v>15</v>
      </c>
      <c r="E55" s="2" t="s">
        <v>20</v>
      </c>
      <c r="F55" s="2" t="s">
        <v>61</v>
      </c>
      <c r="G55" s="1">
        <v>168.96</v>
      </c>
      <c r="H55" s="1">
        <v>96</v>
      </c>
      <c r="I55" s="4">
        <v>4</v>
      </c>
      <c r="J55" s="2" t="s">
        <v>66</v>
      </c>
      <c r="K55" s="1">
        <f>Tabelle2[[#This Row],[Menge kg Nges]]/1000</f>
        <v>0.16896</v>
      </c>
      <c r="L55" s="1">
        <f>Tabelle2[[#This Row],[Menge kg P2O5]]/1000</f>
        <v>9.6000000000000002E-2</v>
      </c>
      <c r="M55" s="1">
        <f>Tabelle2[[#This Row],[Menge t Nges]]/Tabelle2[[#This Row],[Anzahl Lieferscheine]]</f>
        <v>4.224E-2</v>
      </c>
      <c r="N55" s="1">
        <f>Tabelle2[[#This Row],[Menge t P2O5]]/Tabelle2[[#This Row],[Anzahl Lieferscheine]]</f>
        <v>2.4E-2</v>
      </c>
    </row>
    <row r="56" spans="1:14" x14ac:dyDescent="0.2">
      <c r="A56" s="2" t="s">
        <v>29</v>
      </c>
      <c r="B56" s="2" t="s">
        <v>32</v>
      </c>
      <c r="C56" s="2" t="s">
        <v>6</v>
      </c>
      <c r="D56" s="2" t="s">
        <v>15</v>
      </c>
      <c r="E56" s="2" t="s">
        <v>21</v>
      </c>
      <c r="F56" s="2" t="s">
        <v>61</v>
      </c>
      <c r="G56" s="1">
        <v>488</v>
      </c>
      <c r="H56" s="1">
        <v>300</v>
      </c>
      <c r="I56" s="4">
        <v>2</v>
      </c>
      <c r="J56" s="2" t="s">
        <v>66</v>
      </c>
      <c r="K56" s="1">
        <f>Tabelle2[[#This Row],[Menge kg Nges]]/1000</f>
        <v>0.48799999999999999</v>
      </c>
      <c r="L56" s="1">
        <f>Tabelle2[[#This Row],[Menge kg P2O5]]/1000</f>
        <v>0.3</v>
      </c>
      <c r="M56" s="1">
        <f>Tabelle2[[#This Row],[Menge t Nges]]/Tabelle2[[#This Row],[Anzahl Lieferscheine]]</f>
        <v>0.24399999999999999</v>
      </c>
      <c r="N56" s="1">
        <f>Tabelle2[[#This Row],[Menge t P2O5]]/Tabelle2[[#This Row],[Anzahl Lieferscheine]]</f>
        <v>0.15</v>
      </c>
    </row>
    <row r="57" spans="1:14" x14ac:dyDescent="0.2">
      <c r="A57" s="2" t="s">
        <v>29</v>
      </c>
      <c r="B57" s="2" t="s">
        <v>32</v>
      </c>
      <c r="C57" s="2" t="s">
        <v>6</v>
      </c>
      <c r="D57" s="2" t="s">
        <v>15</v>
      </c>
      <c r="E57" s="2" t="s">
        <v>9</v>
      </c>
      <c r="F57" s="2" t="s">
        <v>61</v>
      </c>
      <c r="G57" s="1">
        <v>1165</v>
      </c>
      <c r="H57" s="1">
        <v>512.59999999999991</v>
      </c>
      <c r="I57" s="4">
        <v>4</v>
      </c>
      <c r="J57" s="2" t="s">
        <v>66</v>
      </c>
      <c r="K57" s="1">
        <f>Tabelle2[[#This Row],[Menge kg Nges]]/1000</f>
        <v>1.165</v>
      </c>
      <c r="L57" s="1">
        <f>Tabelle2[[#This Row],[Menge kg P2O5]]/1000</f>
        <v>0.51259999999999994</v>
      </c>
      <c r="M57" s="1">
        <f>Tabelle2[[#This Row],[Menge t Nges]]/Tabelle2[[#This Row],[Anzahl Lieferscheine]]</f>
        <v>0.29125000000000001</v>
      </c>
      <c r="N57" s="1">
        <f>Tabelle2[[#This Row],[Menge t P2O5]]/Tabelle2[[#This Row],[Anzahl Lieferscheine]]</f>
        <v>0.12814999999999999</v>
      </c>
    </row>
    <row r="58" spans="1:14" x14ac:dyDescent="0.2">
      <c r="A58" s="2" t="s">
        <v>29</v>
      </c>
      <c r="B58" s="2" t="s">
        <v>32</v>
      </c>
      <c r="C58" s="2" t="s">
        <v>25</v>
      </c>
      <c r="D58" s="2" t="s">
        <v>25</v>
      </c>
      <c r="E58" s="2" t="s">
        <v>26</v>
      </c>
      <c r="F58" s="2" t="s">
        <v>61</v>
      </c>
      <c r="G58" s="1">
        <v>5544.0000000000009</v>
      </c>
      <c r="H58" s="1">
        <v>2520</v>
      </c>
      <c r="I58" s="4">
        <v>13</v>
      </c>
      <c r="J58" s="2" t="s">
        <v>66</v>
      </c>
      <c r="K58" s="1">
        <f>Tabelle2[[#This Row],[Menge kg Nges]]/1000</f>
        <v>5.5440000000000005</v>
      </c>
      <c r="L58" s="1">
        <f>Tabelle2[[#This Row],[Menge kg P2O5]]/1000</f>
        <v>2.52</v>
      </c>
      <c r="M58" s="1">
        <f>Tabelle2[[#This Row],[Menge t Nges]]/Tabelle2[[#This Row],[Anzahl Lieferscheine]]</f>
        <v>0.4264615384615385</v>
      </c>
      <c r="N58" s="1">
        <f>Tabelle2[[#This Row],[Menge t P2O5]]/Tabelle2[[#This Row],[Anzahl Lieferscheine]]</f>
        <v>0.19384615384615383</v>
      </c>
    </row>
    <row r="59" spans="1:14" x14ac:dyDescent="0.2">
      <c r="A59" s="2" t="s">
        <v>29</v>
      </c>
      <c r="B59" s="2" t="s">
        <v>27</v>
      </c>
      <c r="C59" s="2" t="s">
        <v>6</v>
      </c>
      <c r="D59" s="2" t="s">
        <v>30</v>
      </c>
      <c r="E59" s="2" t="s">
        <v>26</v>
      </c>
      <c r="F59" s="2" t="s">
        <v>61</v>
      </c>
      <c r="G59" s="1">
        <v>2907.1</v>
      </c>
      <c r="H59" s="1">
        <v>1533.6000000000001</v>
      </c>
      <c r="I59" s="4">
        <v>14</v>
      </c>
      <c r="J59" s="2" t="s">
        <v>66</v>
      </c>
      <c r="K59" s="1">
        <f>Tabelle2[[#This Row],[Menge kg Nges]]/1000</f>
        <v>2.9070999999999998</v>
      </c>
      <c r="L59" s="1">
        <f>Tabelle2[[#This Row],[Menge kg P2O5]]/1000</f>
        <v>1.5336000000000001</v>
      </c>
      <c r="M59" s="1">
        <f>Tabelle2[[#This Row],[Menge t Nges]]/Tabelle2[[#This Row],[Anzahl Lieferscheine]]</f>
        <v>0.20764999999999997</v>
      </c>
      <c r="N59" s="1">
        <f>Tabelle2[[#This Row],[Menge t P2O5]]/Tabelle2[[#This Row],[Anzahl Lieferscheine]]</f>
        <v>0.10954285714285715</v>
      </c>
    </row>
    <row r="60" spans="1:14" x14ac:dyDescent="0.2">
      <c r="A60" s="2" t="s">
        <v>29</v>
      </c>
      <c r="B60" s="2" t="s">
        <v>27</v>
      </c>
      <c r="C60" s="2" t="s">
        <v>6</v>
      </c>
      <c r="D60" s="2" t="s">
        <v>7</v>
      </c>
      <c r="E60" s="2" t="s">
        <v>9</v>
      </c>
      <c r="F60" s="2" t="s">
        <v>61</v>
      </c>
      <c r="G60" s="1">
        <v>1932.5</v>
      </c>
      <c r="H60" s="1">
        <v>801.3599999999999</v>
      </c>
      <c r="I60" s="4">
        <v>6</v>
      </c>
      <c r="J60" s="2" t="s">
        <v>66</v>
      </c>
      <c r="K60" s="1">
        <f>Tabelle2[[#This Row],[Menge kg Nges]]/1000</f>
        <v>1.9325000000000001</v>
      </c>
      <c r="L60" s="1">
        <f>Tabelle2[[#This Row],[Menge kg P2O5]]/1000</f>
        <v>0.80135999999999985</v>
      </c>
      <c r="M60" s="1">
        <f>Tabelle2[[#This Row],[Menge t Nges]]/Tabelle2[[#This Row],[Anzahl Lieferscheine]]</f>
        <v>0.32208333333333333</v>
      </c>
      <c r="N60" s="1">
        <f>Tabelle2[[#This Row],[Menge t P2O5]]/Tabelle2[[#This Row],[Anzahl Lieferscheine]]</f>
        <v>0.13355999999999998</v>
      </c>
    </row>
    <row r="61" spans="1:14" x14ac:dyDescent="0.2">
      <c r="A61" s="2" t="s">
        <v>29</v>
      </c>
      <c r="B61" s="2" t="s">
        <v>27</v>
      </c>
      <c r="C61" s="2" t="s">
        <v>6</v>
      </c>
      <c r="D61" s="2" t="s">
        <v>7</v>
      </c>
      <c r="E61" s="2" t="s">
        <v>12</v>
      </c>
      <c r="F61" s="2" t="s">
        <v>61</v>
      </c>
      <c r="G61" s="1">
        <v>6658.51</v>
      </c>
      <c r="H61" s="1">
        <v>2605.7200000000003</v>
      </c>
      <c r="I61" s="4">
        <v>4</v>
      </c>
      <c r="J61" s="2" t="s">
        <v>66</v>
      </c>
      <c r="K61" s="1">
        <f>Tabelle2[[#This Row],[Menge kg Nges]]/1000</f>
        <v>6.6585100000000006</v>
      </c>
      <c r="L61" s="1">
        <f>Tabelle2[[#This Row],[Menge kg P2O5]]/1000</f>
        <v>2.6057200000000003</v>
      </c>
      <c r="M61" s="1">
        <f>Tabelle2[[#This Row],[Menge t Nges]]/Tabelle2[[#This Row],[Anzahl Lieferscheine]]</f>
        <v>1.6646275000000001</v>
      </c>
      <c r="N61" s="1">
        <f>Tabelle2[[#This Row],[Menge t P2O5]]/Tabelle2[[#This Row],[Anzahl Lieferscheine]]</f>
        <v>0.65143000000000006</v>
      </c>
    </row>
    <row r="62" spans="1:14" x14ac:dyDescent="0.2">
      <c r="A62" s="2" t="s">
        <v>29</v>
      </c>
      <c r="B62" s="2" t="s">
        <v>27</v>
      </c>
      <c r="C62" s="2" t="s">
        <v>6</v>
      </c>
      <c r="D62" s="2" t="s">
        <v>7</v>
      </c>
      <c r="E62" s="2" t="s">
        <v>13</v>
      </c>
      <c r="F62" s="2" t="s">
        <v>61</v>
      </c>
      <c r="G62" s="1">
        <v>5060.5999999999995</v>
      </c>
      <c r="H62" s="1">
        <v>2834.2000000000007</v>
      </c>
      <c r="I62" s="4">
        <v>18</v>
      </c>
      <c r="J62" s="2" t="s">
        <v>66</v>
      </c>
      <c r="K62" s="1">
        <f>Tabelle2[[#This Row],[Menge kg Nges]]/1000</f>
        <v>5.0605999999999991</v>
      </c>
      <c r="L62" s="1">
        <f>Tabelle2[[#This Row],[Menge kg P2O5]]/1000</f>
        <v>2.8342000000000009</v>
      </c>
      <c r="M62" s="1">
        <f>Tabelle2[[#This Row],[Menge t Nges]]/Tabelle2[[#This Row],[Anzahl Lieferscheine]]</f>
        <v>0.28114444444444442</v>
      </c>
      <c r="N62" s="1">
        <f>Tabelle2[[#This Row],[Menge t P2O5]]/Tabelle2[[#This Row],[Anzahl Lieferscheine]]</f>
        <v>0.1574555555555556</v>
      </c>
    </row>
    <row r="63" spans="1:14" x14ac:dyDescent="0.2">
      <c r="A63" s="2" t="s">
        <v>29</v>
      </c>
      <c r="B63" s="2" t="s">
        <v>27</v>
      </c>
      <c r="C63" s="2" t="s">
        <v>6</v>
      </c>
      <c r="D63" s="2" t="s">
        <v>15</v>
      </c>
      <c r="E63" s="2" t="s">
        <v>21</v>
      </c>
      <c r="F63" s="2" t="s">
        <v>61</v>
      </c>
      <c r="G63" s="1">
        <v>2135</v>
      </c>
      <c r="H63" s="1">
        <v>1312.5</v>
      </c>
      <c r="I63" s="4">
        <v>5</v>
      </c>
      <c r="J63" s="2" t="s">
        <v>66</v>
      </c>
      <c r="K63" s="1">
        <f>Tabelle2[[#This Row],[Menge kg Nges]]/1000</f>
        <v>2.1349999999999998</v>
      </c>
      <c r="L63" s="1">
        <f>Tabelle2[[#This Row],[Menge kg P2O5]]/1000</f>
        <v>1.3125</v>
      </c>
      <c r="M63" s="1">
        <f>Tabelle2[[#This Row],[Menge t Nges]]/Tabelle2[[#This Row],[Anzahl Lieferscheine]]</f>
        <v>0.42699999999999994</v>
      </c>
      <c r="N63" s="1">
        <f>Tabelle2[[#This Row],[Menge t P2O5]]/Tabelle2[[#This Row],[Anzahl Lieferscheine]]</f>
        <v>0.26250000000000001</v>
      </c>
    </row>
    <row r="64" spans="1:14" x14ac:dyDescent="0.2">
      <c r="A64" s="2" t="s">
        <v>29</v>
      </c>
      <c r="B64" s="2" t="s">
        <v>27</v>
      </c>
      <c r="C64" s="2" t="s">
        <v>6</v>
      </c>
      <c r="D64" s="2" t="s">
        <v>15</v>
      </c>
      <c r="E64" s="2" t="s">
        <v>9</v>
      </c>
      <c r="F64" s="2" t="s">
        <v>61</v>
      </c>
      <c r="G64" s="1">
        <v>240</v>
      </c>
      <c r="H64" s="1">
        <v>105.6</v>
      </c>
      <c r="I64" s="4">
        <v>1</v>
      </c>
      <c r="J64" s="2" t="s">
        <v>66</v>
      </c>
      <c r="K64" s="1">
        <f>Tabelle2[[#This Row],[Menge kg Nges]]/1000</f>
        <v>0.24</v>
      </c>
      <c r="L64" s="1">
        <f>Tabelle2[[#This Row],[Menge kg P2O5]]/1000</f>
        <v>0.1056</v>
      </c>
      <c r="M64" s="1">
        <f>Tabelle2[[#This Row],[Menge t Nges]]/Tabelle2[[#This Row],[Anzahl Lieferscheine]]</f>
        <v>0.24</v>
      </c>
      <c r="N64" s="1">
        <f>Tabelle2[[#This Row],[Menge t P2O5]]/Tabelle2[[#This Row],[Anzahl Lieferscheine]]</f>
        <v>0.1056</v>
      </c>
    </row>
    <row r="65" spans="1:14" x14ac:dyDescent="0.2">
      <c r="A65" s="2" t="s">
        <v>29</v>
      </c>
      <c r="B65" s="2" t="s">
        <v>27</v>
      </c>
      <c r="C65" s="2" t="s">
        <v>25</v>
      </c>
      <c r="D65" s="2" t="s">
        <v>25</v>
      </c>
      <c r="E65" s="2" t="s">
        <v>26</v>
      </c>
      <c r="F65" s="2" t="s">
        <v>61</v>
      </c>
      <c r="G65" s="1">
        <v>42240.479999999981</v>
      </c>
      <c r="H65" s="1">
        <v>23286.649999999994</v>
      </c>
      <c r="I65" s="4">
        <v>58</v>
      </c>
      <c r="J65" s="2" t="s">
        <v>66</v>
      </c>
      <c r="K65" s="1">
        <f>Tabelle2[[#This Row],[Menge kg Nges]]/1000</f>
        <v>42.240479999999984</v>
      </c>
      <c r="L65" s="1">
        <f>Tabelle2[[#This Row],[Menge kg P2O5]]/1000</f>
        <v>23.286649999999995</v>
      </c>
      <c r="M65" s="1">
        <f>Tabelle2[[#This Row],[Menge t Nges]]/Tabelle2[[#This Row],[Anzahl Lieferscheine]]</f>
        <v>0.72828413793103419</v>
      </c>
      <c r="N65" s="1">
        <f>Tabelle2[[#This Row],[Menge t P2O5]]/Tabelle2[[#This Row],[Anzahl Lieferscheine]]</f>
        <v>0.40149396551724126</v>
      </c>
    </row>
    <row r="66" spans="1:14" x14ac:dyDescent="0.2">
      <c r="A66" s="2" t="s">
        <v>29</v>
      </c>
      <c r="B66" s="2" t="s">
        <v>33</v>
      </c>
      <c r="C66" s="2" t="s">
        <v>6</v>
      </c>
      <c r="D66" s="2" t="s">
        <v>7</v>
      </c>
      <c r="E66" s="2" t="s">
        <v>9</v>
      </c>
      <c r="F66" s="2" t="s">
        <v>61</v>
      </c>
      <c r="G66" s="1">
        <v>5488.4000000000005</v>
      </c>
      <c r="H66" s="1">
        <v>2599.4</v>
      </c>
      <c r="I66" s="4">
        <v>31</v>
      </c>
      <c r="J66" s="2" t="s">
        <v>66</v>
      </c>
      <c r="K66" s="1">
        <f>Tabelle2[[#This Row],[Menge kg Nges]]/1000</f>
        <v>5.4884000000000004</v>
      </c>
      <c r="L66" s="1">
        <f>Tabelle2[[#This Row],[Menge kg P2O5]]/1000</f>
        <v>2.5994000000000002</v>
      </c>
      <c r="M66" s="1">
        <f>Tabelle2[[#This Row],[Menge t Nges]]/Tabelle2[[#This Row],[Anzahl Lieferscheine]]</f>
        <v>0.17704516129032261</v>
      </c>
      <c r="N66" s="1">
        <f>Tabelle2[[#This Row],[Menge t P2O5]]/Tabelle2[[#This Row],[Anzahl Lieferscheine]]</f>
        <v>8.3851612903225806E-2</v>
      </c>
    </row>
    <row r="67" spans="1:14" x14ac:dyDescent="0.2">
      <c r="A67" s="2" t="s">
        <v>29</v>
      </c>
      <c r="B67" s="2" t="s">
        <v>33</v>
      </c>
      <c r="C67" s="2" t="s">
        <v>6</v>
      </c>
      <c r="D67" s="2" t="s">
        <v>15</v>
      </c>
      <c r="E67" s="2" t="s">
        <v>16</v>
      </c>
      <c r="F67" s="2" t="s">
        <v>61</v>
      </c>
      <c r="G67" s="1">
        <v>431.20000000000005</v>
      </c>
      <c r="H67" s="1">
        <v>394.1</v>
      </c>
      <c r="I67" s="4">
        <v>2</v>
      </c>
      <c r="J67" s="2" t="s">
        <v>66</v>
      </c>
      <c r="K67" s="1">
        <f>Tabelle2[[#This Row],[Menge kg Nges]]/1000</f>
        <v>0.43120000000000003</v>
      </c>
      <c r="L67" s="1">
        <f>Tabelle2[[#This Row],[Menge kg P2O5]]/1000</f>
        <v>0.39410000000000001</v>
      </c>
      <c r="M67" s="1">
        <f>Tabelle2[[#This Row],[Menge t Nges]]/Tabelle2[[#This Row],[Anzahl Lieferscheine]]</f>
        <v>0.21560000000000001</v>
      </c>
      <c r="N67" s="1">
        <f>Tabelle2[[#This Row],[Menge t P2O5]]/Tabelle2[[#This Row],[Anzahl Lieferscheine]]</f>
        <v>0.19705</v>
      </c>
    </row>
    <row r="68" spans="1:14" x14ac:dyDescent="0.2">
      <c r="A68" s="2" t="s">
        <v>29</v>
      </c>
      <c r="B68" s="2" t="s">
        <v>33</v>
      </c>
      <c r="C68" s="2" t="s">
        <v>6</v>
      </c>
      <c r="D68" s="2" t="s">
        <v>15</v>
      </c>
      <c r="E68" s="2" t="s">
        <v>21</v>
      </c>
      <c r="F68" s="2" t="s">
        <v>61</v>
      </c>
      <c r="G68" s="1">
        <v>329.4</v>
      </c>
      <c r="H68" s="1">
        <v>202.5</v>
      </c>
      <c r="I68" s="4">
        <v>3</v>
      </c>
      <c r="J68" s="2" t="s">
        <v>66</v>
      </c>
      <c r="K68" s="1">
        <f>Tabelle2[[#This Row],[Menge kg Nges]]/1000</f>
        <v>0.32939999999999997</v>
      </c>
      <c r="L68" s="1">
        <f>Tabelle2[[#This Row],[Menge kg P2O5]]/1000</f>
        <v>0.20250000000000001</v>
      </c>
      <c r="M68" s="1">
        <f>Tabelle2[[#This Row],[Menge t Nges]]/Tabelle2[[#This Row],[Anzahl Lieferscheine]]</f>
        <v>0.10979999999999999</v>
      </c>
      <c r="N68" s="1">
        <f>Tabelle2[[#This Row],[Menge t P2O5]]/Tabelle2[[#This Row],[Anzahl Lieferscheine]]</f>
        <v>6.7500000000000004E-2</v>
      </c>
    </row>
    <row r="69" spans="1:14" x14ac:dyDescent="0.2">
      <c r="A69" s="2" t="s">
        <v>29</v>
      </c>
      <c r="B69" s="2" t="s">
        <v>33</v>
      </c>
      <c r="C69" s="2" t="s">
        <v>6</v>
      </c>
      <c r="D69" s="2" t="s">
        <v>15</v>
      </c>
      <c r="E69" s="2" t="s">
        <v>10</v>
      </c>
      <c r="F69" s="2" t="s">
        <v>61</v>
      </c>
      <c r="G69" s="1">
        <v>142.56</v>
      </c>
      <c r="H69" s="1">
        <v>60.89</v>
      </c>
      <c r="I69" s="4">
        <v>1</v>
      </c>
      <c r="J69" s="2" t="s">
        <v>66</v>
      </c>
      <c r="K69" s="1">
        <f>Tabelle2[[#This Row],[Menge kg Nges]]/1000</f>
        <v>0.14255999999999999</v>
      </c>
      <c r="L69" s="1">
        <f>Tabelle2[[#This Row],[Menge kg P2O5]]/1000</f>
        <v>6.089E-2</v>
      </c>
      <c r="M69" s="1">
        <f>Tabelle2[[#This Row],[Menge t Nges]]/Tabelle2[[#This Row],[Anzahl Lieferscheine]]</f>
        <v>0.14255999999999999</v>
      </c>
      <c r="N69" s="1">
        <f>Tabelle2[[#This Row],[Menge t P2O5]]/Tabelle2[[#This Row],[Anzahl Lieferscheine]]</f>
        <v>6.089E-2</v>
      </c>
    </row>
    <row r="70" spans="1:14" x14ac:dyDescent="0.2">
      <c r="A70" s="2" t="s">
        <v>29</v>
      </c>
      <c r="B70" s="2" t="s">
        <v>33</v>
      </c>
      <c r="C70" s="2" t="s">
        <v>25</v>
      </c>
      <c r="D70" s="2" t="s">
        <v>25</v>
      </c>
      <c r="E70" s="2" t="s">
        <v>26</v>
      </c>
      <c r="F70" s="2" t="s">
        <v>61</v>
      </c>
      <c r="G70" s="1">
        <v>544</v>
      </c>
      <c r="H70" s="1">
        <v>238.1</v>
      </c>
      <c r="I70" s="4">
        <v>3</v>
      </c>
      <c r="J70" s="2" t="s">
        <v>66</v>
      </c>
      <c r="K70" s="1">
        <f>Tabelle2[[#This Row],[Menge kg Nges]]/1000</f>
        <v>0.54400000000000004</v>
      </c>
      <c r="L70" s="1">
        <f>Tabelle2[[#This Row],[Menge kg P2O5]]/1000</f>
        <v>0.23810000000000001</v>
      </c>
      <c r="M70" s="1">
        <f>Tabelle2[[#This Row],[Menge t Nges]]/Tabelle2[[#This Row],[Anzahl Lieferscheine]]</f>
        <v>0.18133333333333335</v>
      </c>
      <c r="N70" s="1">
        <f>Tabelle2[[#This Row],[Menge t P2O5]]/Tabelle2[[#This Row],[Anzahl Lieferscheine]]</f>
        <v>7.9366666666666669E-2</v>
      </c>
    </row>
    <row r="71" spans="1:14" x14ac:dyDescent="0.2">
      <c r="A71" s="2" t="s">
        <v>29</v>
      </c>
      <c r="B71" s="2" t="s">
        <v>34</v>
      </c>
      <c r="C71" s="2" t="s">
        <v>6</v>
      </c>
      <c r="D71" s="2" t="s">
        <v>7</v>
      </c>
      <c r="E71" s="2" t="s">
        <v>9</v>
      </c>
      <c r="F71" s="2" t="s">
        <v>61</v>
      </c>
      <c r="G71" s="1">
        <v>800</v>
      </c>
      <c r="H71" s="1">
        <v>384</v>
      </c>
      <c r="I71" s="4">
        <v>1</v>
      </c>
      <c r="J71" s="2" t="s">
        <v>66</v>
      </c>
      <c r="K71" s="1">
        <f>Tabelle2[[#This Row],[Menge kg Nges]]/1000</f>
        <v>0.8</v>
      </c>
      <c r="L71" s="1">
        <f>Tabelle2[[#This Row],[Menge kg P2O5]]/1000</f>
        <v>0.38400000000000001</v>
      </c>
      <c r="M71" s="1">
        <f>Tabelle2[[#This Row],[Menge t Nges]]/Tabelle2[[#This Row],[Anzahl Lieferscheine]]</f>
        <v>0.8</v>
      </c>
      <c r="N71" s="1">
        <f>Tabelle2[[#This Row],[Menge t P2O5]]/Tabelle2[[#This Row],[Anzahl Lieferscheine]]</f>
        <v>0.38400000000000001</v>
      </c>
    </row>
    <row r="72" spans="1:14" x14ac:dyDescent="0.2">
      <c r="A72" s="2" t="s">
        <v>32</v>
      </c>
      <c r="B72" s="2" t="s">
        <v>5</v>
      </c>
      <c r="C72" s="2" t="s">
        <v>25</v>
      </c>
      <c r="D72" s="2" t="s">
        <v>25</v>
      </c>
      <c r="E72" s="2" t="s">
        <v>26</v>
      </c>
      <c r="F72" s="2" t="s">
        <v>61</v>
      </c>
      <c r="G72" s="1">
        <v>5224.08</v>
      </c>
      <c r="H72" s="1">
        <v>2216.9100000000003</v>
      </c>
      <c r="I72" s="4">
        <v>6</v>
      </c>
      <c r="J72" s="2" t="s">
        <v>66</v>
      </c>
      <c r="K72" s="1">
        <f>Tabelle2[[#This Row],[Menge kg Nges]]/1000</f>
        <v>5.2240799999999998</v>
      </c>
      <c r="L72" s="1">
        <f>Tabelle2[[#This Row],[Menge kg P2O5]]/1000</f>
        <v>2.2169100000000004</v>
      </c>
      <c r="M72" s="1">
        <f>Tabelle2[[#This Row],[Menge t Nges]]/Tabelle2[[#This Row],[Anzahl Lieferscheine]]</f>
        <v>0.87068000000000001</v>
      </c>
      <c r="N72" s="1">
        <f>Tabelle2[[#This Row],[Menge t P2O5]]/Tabelle2[[#This Row],[Anzahl Lieferscheine]]</f>
        <v>0.36948500000000006</v>
      </c>
    </row>
    <row r="73" spans="1:14" x14ac:dyDescent="0.2">
      <c r="A73" s="2" t="s">
        <v>32</v>
      </c>
      <c r="B73" s="2" t="s">
        <v>29</v>
      </c>
      <c r="C73" s="2" t="s">
        <v>6</v>
      </c>
      <c r="D73" s="2" t="s">
        <v>7</v>
      </c>
      <c r="E73" s="2" t="s">
        <v>11</v>
      </c>
      <c r="F73" s="2" t="s">
        <v>61</v>
      </c>
      <c r="G73" s="1">
        <v>548.09999999999991</v>
      </c>
      <c r="H73" s="1">
        <v>223.29999999999998</v>
      </c>
      <c r="I73" s="4">
        <v>3</v>
      </c>
      <c r="J73" s="2" t="s">
        <v>66</v>
      </c>
      <c r="K73" s="1">
        <f>Tabelle2[[#This Row],[Menge kg Nges]]/1000</f>
        <v>0.54809999999999992</v>
      </c>
      <c r="L73" s="1">
        <f>Tabelle2[[#This Row],[Menge kg P2O5]]/1000</f>
        <v>0.22329999999999997</v>
      </c>
      <c r="M73" s="1">
        <f>Tabelle2[[#This Row],[Menge t Nges]]/Tabelle2[[#This Row],[Anzahl Lieferscheine]]</f>
        <v>0.18269999999999997</v>
      </c>
      <c r="N73" s="1">
        <f>Tabelle2[[#This Row],[Menge t P2O5]]/Tabelle2[[#This Row],[Anzahl Lieferscheine]]</f>
        <v>7.4433333333333324E-2</v>
      </c>
    </row>
    <row r="74" spans="1:14" x14ac:dyDescent="0.2">
      <c r="A74" s="2" t="s">
        <v>32</v>
      </c>
      <c r="B74" s="2" t="s">
        <v>29</v>
      </c>
      <c r="C74" s="2" t="s">
        <v>6</v>
      </c>
      <c r="D74" s="2" t="s">
        <v>7</v>
      </c>
      <c r="E74" s="2" t="s">
        <v>12</v>
      </c>
      <c r="F74" s="2" t="s">
        <v>61</v>
      </c>
      <c r="G74" s="1">
        <v>648</v>
      </c>
      <c r="H74" s="1">
        <v>374.4</v>
      </c>
      <c r="I74" s="4">
        <v>2</v>
      </c>
      <c r="J74" s="2" t="s">
        <v>66</v>
      </c>
      <c r="K74" s="1">
        <f>Tabelle2[[#This Row],[Menge kg Nges]]/1000</f>
        <v>0.64800000000000002</v>
      </c>
      <c r="L74" s="1">
        <f>Tabelle2[[#This Row],[Menge kg P2O5]]/1000</f>
        <v>0.37439999999999996</v>
      </c>
      <c r="M74" s="1">
        <f>Tabelle2[[#This Row],[Menge t Nges]]/Tabelle2[[#This Row],[Anzahl Lieferscheine]]</f>
        <v>0.32400000000000001</v>
      </c>
      <c r="N74" s="1">
        <f>Tabelle2[[#This Row],[Menge t P2O5]]/Tabelle2[[#This Row],[Anzahl Lieferscheine]]</f>
        <v>0.18719999999999998</v>
      </c>
    </row>
    <row r="75" spans="1:14" x14ac:dyDescent="0.2">
      <c r="A75" s="2" t="s">
        <v>32</v>
      </c>
      <c r="B75" s="2" t="s">
        <v>29</v>
      </c>
      <c r="C75" s="2" t="s">
        <v>6</v>
      </c>
      <c r="D75" s="2" t="s">
        <v>15</v>
      </c>
      <c r="E75" s="2" t="s">
        <v>18</v>
      </c>
      <c r="F75" s="2" t="s">
        <v>61</v>
      </c>
      <c r="G75" s="1">
        <v>369.6</v>
      </c>
      <c r="H75" s="1">
        <v>299.2</v>
      </c>
      <c r="I75" s="4">
        <v>1</v>
      </c>
      <c r="J75" s="2" t="s">
        <v>66</v>
      </c>
      <c r="K75" s="1">
        <f>Tabelle2[[#This Row],[Menge kg Nges]]/1000</f>
        <v>0.36960000000000004</v>
      </c>
      <c r="L75" s="1">
        <f>Tabelle2[[#This Row],[Menge kg P2O5]]/1000</f>
        <v>0.29919999999999997</v>
      </c>
      <c r="M75" s="1">
        <f>Tabelle2[[#This Row],[Menge t Nges]]/Tabelle2[[#This Row],[Anzahl Lieferscheine]]</f>
        <v>0.36960000000000004</v>
      </c>
      <c r="N75" s="1">
        <f>Tabelle2[[#This Row],[Menge t P2O5]]/Tabelle2[[#This Row],[Anzahl Lieferscheine]]</f>
        <v>0.29919999999999997</v>
      </c>
    </row>
    <row r="76" spans="1:14" x14ac:dyDescent="0.2">
      <c r="A76" s="2" t="s">
        <v>32</v>
      </c>
      <c r="B76" s="2" t="s">
        <v>29</v>
      </c>
      <c r="C76" s="2" t="s">
        <v>6</v>
      </c>
      <c r="D76" s="2" t="s">
        <v>15</v>
      </c>
      <c r="E76" s="2" t="s">
        <v>20</v>
      </c>
      <c r="F76" s="2" t="s">
        <v>61</v>
      </c>
      <c r="G76" s="1">
        <v>414.79999999999995</v>
      </c>
      <c r="H76" s="1">
        <v>305</v>
      </c>
      <c r="I76" s="4">
        <v>2</v>
      </c>
      <c r="J76" s="2" t="s">
        <v>66</v>
      </c>
      <c r="K76" s="1">
        <f>Tabelle2[[#This Row],[Menge kg Nges]]/1000</f>
        <v>0.41479999999999995</v>
      </c>
      <c r="L76" s="1">
        <f>Tabelle2[[#This Row],[Menge kg P2O5]]/1000</f>
        <v>0.30499999999999999</v>
      </c>
      <c r="M76" s="1">
        <f>Tabelle2[[#This Row],[Menge t Nges]]/Tabelle2[[#This Row],[Anzahl Lieferscheine]]</f>
        <v>0.20739999999999997</v>
      </c>
      <c r="N76" s="1">
        <f>Tabelle2[[#This Row],[Menge t P2O5]]/Tabelle2[[#This Row],[Anzahl Lieferscheine]]</f>
        <v>0.1525</v>
      </c>
    </row>
    <row r="77" spans="1:14" x14ac:dyDescent="0.2">
      <c r="A77" s="2" t="s">
        <v>32</v>
      </c>
      <c r="B77" s="2" t="s">
        <v>29</v>
      </c>
      <c r="C77" s="2" t="s">
        <v>25</v>
      </c>
      <c r="D77" s="2" t="s">
        <v>25</v>
      </c>
      <c r="E77" s="2" t="s">
        <v>26</v>
      </c>
      <c r="F77" s="2" t="s">
        <v>61</v>
      </c>
      <c r="G77" s="1">
        <v>6202.2899999999991</v>
      </c>
      <c r="H77" s="1">
        <v>2607.9700000000003</v>
      </c>
      <c r="I77" s="4">
        <v>11</v>
      </c>
      <c r="J77" s="2" t="s">
        <v>66</v>
      </c>
      <c r="K77" s="1">
        <f>Tabelle2[[#This Row],[Menge kg Nges]]/1000</f>
        <v>6.2022899999999987</v>
      </c>
      <c r="L77" s="1">
        <f>Tabelle2[[#This Row],[Menge kg P2O5]]/1000</f>
        <v>2.6079700000000003</v>
      </c>
      <c r="M77" s="1">
        <f>Tabelle2[[#This Row],[Menge t Nges]]/Tabelle2[[#This Row],[Anzahl Lieferscheine]]</f>
        <v>0.56384454545454532</v>
      </c>
      <c r="N77" s="1">
        <f>Tabelle2[[#This Row],[Menge t P2O5]]/Tabelle2[[#This Row],[Anzahl Lieferscheine]]</f>
        <v>0.23708818181818184</v>
      </c>
    </row>
    <row r="78" spans="1:14" x14ac:dyDescent="0.2">
      <c r="A78" s="2" t="s">
        <v>32</v>
      </c>
      <c r="B78" s="2" t="s">
        <v>32</v>
      </c>
      <c r="C78" s="2" t="s">
        <v>6</v>
      </c>
      <c r="D78" s="2" t="s">
        <v>7</v>
      </c>
      <c r="E78" s="2" t="s">
        <v>8</v>
      </c>
      <c r="F78" s="2" t="s">
        <v>61</v>
      </c>
      <c r="G78" s="1">
        <v>84254.589999999982</v>
      </c>
      <c r="H78" s="1">
        <v>34205.600000000006</v>
      </c>
      <c r="I78" s="4">
        <v>206</v>
      </c>
      <c r="J78" s="2" t="s">
        <v>66</v>
      </c>
      <c r="K78" s="1">
        <f>Tabelle2[[#This Row],[Menge kg Nges]]/1000</f>
        <v>84.254589999999979</v>
      </c>
      <c r="L78" s="1">
        <f>Tabelle2[[#This Row],[Menge kg P2O5]]/1000</f>
        <v>34.205600000000004</v>
      </c>
      <c r="M78" s="1">
        <f>Tabelle2[[#This Row],[Menge t Nges]]/Tabelle2[[#This Row],[Anzahl Lieferscheine]]</f>
        <v>0.40900286407766978</v>
      </c>
      <c r="N78" s="1">
        <f>Tabelle2[[#This Row],[Menge t P2O5]]/Tabelle2[[#This Row],[Anzahl Lieferscheine]]</f>
        <v>0.16604660194174758</v>
      </c>
    </row>
    <row r="79" spans="1:14" x14ac:dyDescent="0.2">
      <c r="A79" s="2" t="s">
        <v>32</v>
      </c>
      <c r="B79" s="2" t="s">
        <v>32</v>
      </c>
      <c r="C79" s="2" t="s">
        <v>6</v>
      </c>
      <c r="D79" s="2" t="s">
        <v>7</v>
      </c>
      <c r="E79" s="2" t="s">
        <v>9</v>
      </c>
      <c r="F79" s="2" t="s">
        <v>61</v>
      </c>
      <c r="G79" s="1">
        <v>108092.58</v>
      </c>
      <c r="H79" s="1">
        <v>47181.040000000008</v>
      </c>
      <c r="I79" s="4">
        <v>391</v>
      </c>
      <c r="J79" s="2" t="s">
        <v>66</v>
      </c>
      <c r="K79" s="1">
        <f>Tabelle2[[#This Row],[Menge kg Nges]]/1000</f>
        <v>108.09258</v>
      </c>
      <c r="L79" s="1">
        <f>Tabelle2[[#This Row],[Menge kg P2O5]]/1000</f>
        <v>47.18104000000001</v>
      </c>
      <c r="M79" s="1">
        <f>Tabelle2[[#This Row],[Menge t Nges]]/Tabelle2[[#This Row],[Anzahl Lieferscheine]]</f>
        <v>0.27645161125319695</v>
      </c>
      <c r="N79" s="1">
        <f>Tabelle2[[#This Row],[Menge t P2O5]]/Tabelle2[[#This Row],[Anzahl Lieferscheine]]</f>
        <v>0.12066762148337598</v>
      </c>
    </row>
    <row r="80" spans="1:14" x14ac:dyDescent="0.2">
      <c r="A80" s="2" t="s">
        <v>32</v>
      </c>
      <c r="B80" s="2" t="s">
        <v>32</v>
      </c>
      <c r="C80" s="2" t="s">
        <v>6</v>
      </c>
      <c r="D80" s="2" t="s">
        <v>7</v>
      </c>
      <c r="E80" s="2" t="s">
        <v>10</v>
      </c>
      <c r="F80" s="2" t="s">
        <v>61</v>
      </c>
      <c r="G80" s="1">
        <v>14120.519999999999</v>
      </c>
      <c r="H80" s="1">
        <v>5759.82</v>
      </c>
      <c r="I80" s="4">
        <v>45</v>
      </c>
      <c r="J80" s="2" t="s">
        <v>66</v>
      </c>
      <c r="K80" s="1">
        <f>Tabelle2[[#This Row],[Menge kg Nges]]/1000</f>
        <v>14.120519999999999</v>
      </c>
      <c r="L80" s="1">
        <f>Tabelle2[[#This Row],[Menge kg P2O5]]/1000</f>
        <v>5.7598199999999995</v>
      </c>
      <c r="M80" s="1">
        <f>Tabelle2[[#This Row],[Menge t Nges]]/Tabelle2[[#This Row],[Anzahl Lieferscheine]]</f>
        <v>0.31378933333333331</v>
      </c>
      <c r="N80" s="1">
        <f>Tabelle2[[#This Row],[Menge t P2O5]]/Tabelle2[[#This Row],[Anzahl Lieferscheine]]</f>
        <v>0.127996</v>
      </c>
    </row>
    <row r="81" spans="1:14" x14ac:dyDescent="0.2">
      <c r="A81" s="2" t="s">
        <v>32</v>
      </c>
      <c r="B81" s="2" t="s">
        <v>32</v>
      </c>
      <c r="C81" s="2" t="s">
        <v>6</v>
      </c>
      <c r="D81" s="2" t="s">
        <v>7</v>
      </c>
      <c r="E81" s="2" t="s">
        <v>11</v>
      </c>
      <c r="F81" s="2" t="s">
        <v>61</v>
      </c>
      <c r="G81" s="1">
        <v>89385.449999999983</v>
      </c>
      <c r="H81" s="1">
        <v>40059.199999999997</v>
      </c>
      <c r="I81" s="4">
        <v>250</v>
      </c>
      <c r="J81" s="2" t="s">
        <v>66</v>
      </c>
      <c r="K81" s="1">
        <f>Tabelle2[[#This Row],[Menge kg Nges]]/1000</f>
        <v>89.385449999999977</v>
      </c>
      <c r="L81" s="1">
        <f>Tabelle2[[#This Row],[Menge kg P2O5]]/1000</f>
        <v>40.059199999999997</v>
      </c>
      <c r="M81" s="1">
        <f>Tabelle2[[#This Row],[Menge t Nges]]/Tabelle2[[#This Row],[Anzahl Lieferscheine]]</f>
        <v>0.35754179999999991</v>
      </c>
      <c r="N81" s="1">
        <f>Tabelle2[[#This Row],[Menge t P2O5]]/Tabelle2[[#This Row],[Anzahl Lieferscheine]]</f>
        <v>0.16023679999999998</v>
      </c>
    </row>
    <row r="82" spans="1:14" x14ac:dyDescent="0.2">
      <c r="A82" s="2" t="s">
        <v>32</v>
      </c>
      <c r="B82" s="2" t="s">
        <v>32</v>
      </c>
      <c r="C82" s="2" t="s">
        <v>6</v>
      </c>
      <c r="D82" s="2" t="s">
        <v>7</v>
      </c>
      <c r="E82" s="2" t="s">
        <v>12</v>
      </c>
      <c r="F82" s="2" t="s">
        <v>61</v>
      </c>
      <c r="G82" s="1">
        <v>151016.14000000004</v>
      </c>
      <c r="H82" s="1">
        <v>67449.510000000009</v>
      </c>
      <c r="I82" s="4">
        <v>378</v>
      </c>
      <c r="J82" s="2" t="s">
        <v>66</v>
      </c>
      <c r="K82" s="1">
        <f>Tabelle2[[#This Row],[Menge kg Nges]]/1000</f>
        <v>151.01614000000004</v>
      </c>
      <c r="L82" s="1">
        <f>Tabelle2[[#This Row],[Menge kg P2O5]]/1000</f>
        <v>67.449510000000004</v>
      </c>
      <c r="M82" s="1">
        <f>Tabelle2[[#This Row],[Menge t Nges]]/Tabelle2[[#This Row],[Anzahl Lieferscheine]]</f>
        <v>0.39951359788359797</v>
      </c>
      <c r="N82" s="1">
        <f>Tabelle2[[#This Row],[Menge t P2O5]]/Tabelle2[[#This Row],[Anzahl Lieferscheine]]</f>
        <v>0.17843785714285715</v>
      </c>
    </row>
    <row r="83" spans="1:14" x14ac:dyDescent="0.2">
      <c r="A83" s="2" t="s">
        <v>32</v>
      </c>
      <c r="B83" s="2" t="s">
        <v>32</v>
      </c>
      <c r="C83" s="2" t="s">
        <v>6</v>
      </c>
      <c r="D83" s="2" t="s">
        <v>7</v>
      </c>
      <c r="E83" s="2" t="s">
        <v>13</v>
      </c>
      <c r="F83" s="2" t="s">
        <v>61</v>
      </c>
      <c r="G83" s="1">
        <v>55259.760000000009</v>
      </c>
      <c r="H83" s="1">
        <v>30969.819999999989</v>
      </c>
      <c r="I83" s="4">
        <v>210</v>
      </c>
      <c r="J83" s="2" t="s">
        <v>66</v>
      </c>
      <c r="K83" s="1">
        <f>Tabelle2[[#This Row],[Menge kg Nges]]/1000</f>
        <v>55.259760000000007</v>
      </c>
      <c r="L83" s="1">
        <f>Tabelle2[[#This Row],[Menge kg P2O5]]/1000</f>
        <v>30.969819999999988</v>
      </c>
      <c r="M83" s="1">
        <f>Tabelle2[[#This Row],[Menge t Nges]]/Tabelle2[[#This Row],[Anzahl Lieferscheine]]</f>
        <v>0.26314171428571431</v>
      </c>
      <c r="N83" s="1">
        <f>Tabelle2[[#This Row],[Menge t P2O5]]/Tabelle2[[#This Row],[Anzahl Lieferscheine]]</f>
        <v>0.14747533333333326</v>
      </c>
    </row>
    <row r="84" spans="1:14" x14ac:dyDescent="0.2">
      <c r="A84" s="2" t="s">
        <v>32</v>
      </c>
      <c r="B84" s="2" t="s">
        <v>32</v>
      </c>
      <c r="C84" s="2" t="s">
        <v>6</v>
      </c>
      <c r="D84" s="2" t="s">
        <v>7</v>
      </c>
      <c r="E84" s="2" t="s">
        <v>14</v>
      </c>
      <c r="F84" s="2" t="s">
        <v>61</v>
      </c>
      <c r="G84" s="1">
        <v>46160.510000000009</v>
      </c>
      <c r="H84" s="1">
        <v>24186.46</v>
      </c>
      <c r="I84" s="4">
        <v>122</v>
      </c>
      <c r="J84" s="2" t="s">
        <v>66</v>
      </c>
      <c r="K84" s="1">
        <f>Tabelle2[[#This Row],[Menge kg Nges]]/1000</f>
        <v>46.160510000000009</v>
      </c>
      <c r="L84" s="1">
        <f>Tabelle2[[#This Row],[Menge kg P2O5]]/1000</f>
        <v>24.18646</v>
      </c>
      <c r="M84" s="1">
        <f>Tabelle2[[#This Row],[Menge t Nges]]/Tabelle2[[#This Row],[Anzahl Lieferscheine]]</f>
        <v>0.37836483606557386</v>
      </c>
      <c r="N84" s="1">
        <f>Tabelle2[[#This Row],[Menge t P2O5]]/Tabelle2[[#This Row],[Anzahl Lieferscheine]]</f>
        <v>0.19824967213114755</v>
      </c>
    </row>
    <row r="85" spans="1:14" x14ac:dyDescent="0.2">
      <c r="A85" s="2" t="s">
        <v>32</v>
      </c>
      <c r="B85" s="2" t="s">
        <v>32</v>
      </c>
      <c r="C85" s="2" t="s">
        <v>6</v>
      </c>
      <c r="D85" s="2" t="s">
        <v>15</v>
      </c>
      <c r="E85" s="2" t="s">
        <v>8</v>
      </c>
      <c r="F85" s="2" t="s">
        <v>61</v>
      </c>
      <c r="G85" s="1">
        <v>4545.7</v>
      </c>
      <c r="H85" s="1">
        <v>2620.1999999999998</v>
      </c>
      <c r="I85" s="4">
        <v>14</v>
      </c>
      <c r="J85" s="2" t="s">
        <v>66</v>
      </c>
      <c r="K85" s="1">
        <f>Tabelle2[[#This Row],[Menge kg Nges]]/1000</f>
        <v>4.5457000000000001</v>
      </c>
      <c r="L85" s="1">
        <f>Tabelle2[[#This Row],[Menge kg P2O5]]/1000</f>
        <v>2.6201999999999996</v>
      </c>
      <c r="M85" s="1">
        <f>Tabelle2[[#This Row],[Menge t Nges]]/Tabelle2[[#This Row],[Anzahl Lieferscheine]]</f>
        <v>0.32469285714285717</v>
      </c>
      <c r="N85" s="1">
        <f>Tabelle2[[#This Row],[Menge t P2O5]]/Tabelle2[[#This Row],[Anzahl Lieferscheine]]</f>
        <v>0.18715714285714283</v>
      </c>
    </row>
    <row r="86" spans="1:14" x14ac:dyDescent="0.2">
      <c r="A86" s="2" t="s">
        <v>32</v>
      </c>
      <c r="B86" s="2" t="s">
        <v>32</v>
      </c>
      <c r="C86" s="2" t="s">
        <v>6</v>
      </c>
      <c r="D86" s="2" t="s">
        <v>15</v>
      </c>
      <c r="E86" s="2" t="s">
        <v>16</v>
      </c>
      <c r="F86" s="2" t="s">
        <v>61</v>
      </c>
      <c r="G86" s="1">
        <v>9594.5</v>
      </c>
      <c r="H86" s="1">
        <v>8705.880000000001</v>
      </c>
      <c r="I86" s="4">
        <v>27</v>
      </c>
      <c r="J86" s="2" t="s">
        <v>66</v>
      </c>
      <c r="K86" s="1">
        <f>Tabelle2[[#This Row],[Menge kg Nges]]/1000</f>
        <v>9.5945</v>
      </c>
      <c r="L86" s="1">
        <f>Tabelle2[[#This Row],[Menge kg P2O5]]/1000</f>
        <v>8.7058800000000005</v>
      </c>
      <c r="M86" s="1">
        <f>Tabelle2[[#This Row],[Menge t Nges]]/Tabelle2[[#This Row],[Anzahl Lieferscheine]]</f>
        <v>0.35535185185185186</v>
      </c>
      <c r="N86" s="1">
        <f>Tabelle2[[#This Row],[Menge t P2O5]]/Tabelle2[[#This Row],[Anzahl Lieferscheine]]</f>
        <v>0.32244</v>
      </c>
    </row>
    <row r="87" spans="1:14" x14ac:dyDescent="0.2">
      <c r="A87" s="2" t="s">
        <v>32</v>
      </c>
      <c r="B87" s="2" t="s">
        <v>32</v>
      </c>
      <c r="C87" s="2" t="s">
        <v>6</v>
      </c>
      <c r="D87" s="2" t="s">
        <v>15</v>
      </c>
      <c r="E87" s="2" t="s">
        <v>17</v>
      </c>
      <c r="F87" s="2" t="s">
        <v>61</v>
      </c>
      <c r="G87" s="1">
        <v>14661.6</v>
      </c>
      <c r="H87" s="1">
        <v>6749.9900000000007</v>
      </c>
      <c r="I87" s="4">
        <v>53</v>
      </c>
      <c r="J87" s="2" t="s">
        <v>66</v>
      </c>
      <c r="K87" s="1">
        <f>Tabelle2[[#This Row],[Menge kg Nges]]/1000</f>
        <v>14.6616</v>
      </c>
      <c r="L87" s="1">
        <f>Tabelle2[[#This Row],[Menge kg P2O5]]/1000</f>
        <v>6.7499900000000004</v>
      </c>
      <c r="M87" s="1">
        <f>Tabelle2[[#This Row],[Menge t Nges]]/Tabelle2[[#This Row],[Anzahl Lieferscheine]]</f>
        <v>0.27663396226415093</v>
      </c>
      <c r="N87" s="1">
        <f>Tabelle2[[#This Row],[Menge t P2O5]]/Tabelle2[[#This Row],[Anzahl Lieferscheine]]</f>
        <v>0.12735830188679245</v>
      </c>
    </row>
    <row r="88" spans="1:14" x14ac:dyDescent="0.2">
      <c r="A88" s="2" t="s">
        <v>32</v>
      </c>
      <c r="B88" s="2" t="s">
        <v>32</v>
      </c>
      <c r="C88" s="2" t="s">
        <v>6</v>
      </c>
      <c r="D88" s="2" t="s">
        <v>15</v>
      </c>
      <c r="E88" s="2" t="s">
        <v>35</v>
      </c>
      <c r="F88" s="2" t="s">
        <v>61</v>
      </c>
      <c r="G88" s="1">
        <v>3749</v>
      </c>
      <c r="H88" s="1">
        <v>2797.2000000000003</v>
      </c>
      <c r="I88" s="4">
        <v>6</v>
      </c>
      <c r="J88" s="2" t="s">
        <v>66</v>
      </c>
      <c r="K88" s="1">
        <f>Tabelle2[[#This Row],[Menge kg Nges]]/1000</f>
        <v>3.7490000000000001</v>
      </c>
      <c r="L88" s="1">
        <f>Tabelle2[[#This Row],[Menge kg P2O5]]/1000</f>
        <v>2.7972000000000001</v>
      </c>
      <c r="M88" s="1">
        <f>Tabelle2[[#This Row],[Menge t Nges]]/Tabelle2[[#This Row],[Anzahl Lieferscheine]]</f>
        <v>0.62483333333333335</v>
      </c>
      <c r="N88" s="1">
        <f>Tabelle2[[#This Row],[Menge t P2O5]]/Tabelle2[[#This Row],[Anzahl Lieferscheine]]</f>
        <v>0.4662</v>
      </c>
    </row>
    <row r="89" spans="1:14" x14ac:dyDescent="0.2">
      <c r="A89" s="2" t="s">
        <v>32</v>
      </c>
      <c r="B89" s="2" t="s">
        <v>32</v>
      </c>
      <c r="C89" s="2" t="s">
        <v>6</v>
      </c>
      <c r="D89" s="2" t="s">
        <v>15</v>
      </c>
      <c r="E89" s="2" t="s">
        <v>18</v>
      </c>
      <c r="F89" s="2" t="s">
        <v>61</v>
      </c>
      <c r="G89" s="1">
        <v>82612.479999999996</v>
      </c>
      <c r="H89" s="1">
        <v>55560.21</v>
      </c>
      <c r="I89" s="4">
        <v>203</v>
      </c>
      <c r="J89" s="2" t="s">
        <v>66</v>
      </c>
      <c r="K89" s="1">
        <f>Tabelle2[[#This Row],[Menge kg Nges]]/1000</f>
        <v>82.612479999999991</v>
      </c>
      <c r="L89" s="1">
        <f>Tabelle2[[#This Row],[Menge kg P2O5]]/1000</f>
        <v>55.560209999999998</v>
      </c>
      <c r="M89" s="1">
        <f>Tabelle2[[#This Row],[Menge t Nges]]/Tabelle2[[#This Row],[Anzahl Lieferscheine]]</f>
        <v>0.40695802955665022</v>
      </c>
      <c r="N89" s="1">
        <f>Tabelle2[[#This Row],[Menge t P2O5]]/Tabelle2[[#This Row],[Anzahl Lieferscheine]]</f>
        <v>0.27369561576354678</v>
      </c>
    </row>
    <row r="90" spans="1:14" x14ac:dyDescent="0.2">
      <c r="A90" s="2" t="s">
        <v>32</v>
      </c>
      <c r="B90" s="2" t="s">
        <v>32</v>
      </c>
      <c r="C90" s="2" t="s">
        <v>6</v>
      </c>
      <c r="D90" s="2" t="s">
        <v>15</v>
      </c>
      <c r="E90" s="2" t="s">
        <v>19</v>
      </c>
      <c r="F90" s="2" t="s">
        <v>61</v>
      </c>
      <c r="G90" s="1">
        <v>1973.8600000000001</v>
      </c>
      <c r="H90" s="1">
        <v>1927.3</v>
      </c>
      <c r="I90" s="4">
        <v>12</v>
      </c>
      <c r="J90" s="2" t="s">
        <v>66</v>
      </c>
      <c r="K90" s="1">
        <f>Tabelle2[[#This Row],[Menge kg Nges]]/1000</f>
        <v>1.9738600000000002</v>
      </c>
      <c r="L90" s="1">
        <f>Tabelle2[[#This Row],[Menge kg P2O5]]/1000</f>
        <v>1.9273</v>
      </c>
      <c r="M90" s="1">
        <f>Tabelle2[[#This Row],[Menge t Nges]]/Tabelle2[[#This Row],[Anzahl Lieferscheine]]</f>
        <v>0.16448833333333335</v>
      </c>
      <c r="N90" s="1">
        <f>Tabelle2[[#This Row],[Menge t P2O5]]/Tabelle2[[#This Row],[Anzahl Lieferscheine]]</f>
        <v>0.16060833333333333</v>
      </c>
    </row>
    <row r="91" spans="1:14" x14ac:dyDescent="0.2">
      <c r="A91" s="2" t="s">
        <v>32</v>
      </c>
      <c r="B91" s="2" t="s">
        <v>32</v>
      </c>
      <c r="C91" s="2" t="s">
        <v>6</v>
      </c>
      <c r="D91" s="2" t="s">
        <v>15</v>
      </c>
      <c r="E91" s="2" t="s">
        <v>20</v>
      </c>
      <c r="F91" s="2" t="s">
        <v>61</v>
      </c>
      <c r="G91" s="1">
        <v>30383.550000000003</v>
      </c>
      <c r="H91" s="1">
        <v>25909.530000000002</v>
      </c>
      <c r="I91" s="4">
        <v>297</v>
      </c>
      <c r="J91" s="2" t="s">
        <v>66</v>
      </c>
      <c r="K91" s="1">
        <f>Tabelle2[[#This Row],[Menge kg Nges]]/1000</f>
        <v>30.383550000000003</v>
      </c>
      <c r="L91" s="1">
        <f>Tabelle2[[#This Row],[Menge kg P2O5]]/1000</f>
        <v>25.909530000000004</v>
      </c>
      <c r="M91" s="1">
        <f>Tabelle2[[#This Row],[Menge t Nges]]/Tabelle2[[#This Row],[Anzahl Lieferscheine]]</f>
        <v>0.10230151515151516</v>
      </c>
      <c r="N91" s="1">
        <f>Tabelle2[[#This Row],[Menge t P2O5]]/Tabelle2[[#This Row],[Anzahl Lieferscheine]]</f>
        <v>8.7237474747474758E-2</v>
      </c>
    </row>
    <row r="92" spans="1:14" x14ac:dyDescent="0.2">
      <c r="A92" s="2" t="s">
        <v>32</v>
      </c>
      <c r="B92" s="2" t="s">
        <v>32</v>
      </c>
      <c r="C92" s="2" t="s">
        <v>6</v>
      </c>
      <c r="D92" s="2" t="s">
        <v>15</v>
      </c>
      <c r="E92" s="2" t="s">
        <v>21</v>
      </c>
      <c r="F92" s="2" t="s">
        <v>61</v>
      </c>
      <c r="G92" s="1">
        <v>62357.959999999992</v>
      </c>
      <c r="H92" s="1">
        <v>36842</v>
      </c>
      <c r="I92" s="4">
        <v>177</v>
      </c>
      <c r="J92" s="2" t="s">
        <v>66</v>
      </c>
      <c r="K92" s="1">
        <f>Tabelle2[[#This Row],[Menge kg Nges]]/1000</f>
        <v>62.357959999999991</v>
      </c>
      <c r="L92" s="1">
        <f>Tabelle2[[#This Row],[Menge kg P2O5]]/1000</f>
        <v>36.841999999999999</v>
      </c>
      <c r="M92" s="1">
        <f>Tabelle2[[#This Row],[Menge t Nges]]/Tabelle2[[#This Row],[Anzahl Lieferscheine]]</f>
        <v>0.35230485875706208</v>
      </c>
      <c r="N92" s="1">
        <f>Tabelle2[[#This Row],[Menge t P2O5]]/Tabelle2[[#This Row],[Anzahl Lieferscheine]]</f>
        <v>0.20814689265536723</v>
      </c>
    </row>
    <row r="93" spans="1:14" x14ac:dyDescent="0.2">
      <c r="A93" s="2" t="s">
        <v>32</v>
      </c>
      <c r="B93" s="2" t="s">
        <v>32</v>
      </c>
      <c r="C93" s="2" t="s">
        <v>6</v>
      </c>
      <c r="D93" s="2" t="s">
        <v>15</v>
      </c>
      <c r="E93" s="2" t="s">
        <v>9</v>
      </c>
      <c r="F93" s="2" t="s">
        <v>61</v>
      </c>
      <c r="G93" s="1">
        <v>22858.820000000011</v>
      </c>
      <c r="H93" s="1">
        <v>11002.399999999998</v>
      </c>
      <c r="I93" s="4">
        <v>104</v>
      </c>
      <c r="J93" s="2" t="s">
        <v>66</v>
      </c>
      <c r="K93" s="1">
        <f>Tabelle2[[#This Row],[Menge kg Nges]]/1000</f>
        <v>22.858820000000012</v>
      </c>
      <c r="L93" s="1">
        <f>Tabelle2[[#This Row],[Menge kg P2O5]]/1000</f>
        <v>11.002399999999998</v>
      </c>
      <c r="M93" s="1">
        <f>Tabelle2[[#This Row],[Menge t Nges]]/Tabelle2[[#This Row],[Anzahl Lieferscheine]]</f>
        <v>0.21979634615384627</v>
      </c>
      <c r="N93" s="1">
        <f>Tabelle2[[#This Row],[Menge t P2O5]]/Tabelle2[[#This Row],[Anzahl Lieferscheine]]</f>
        <v>0.10579230769230767</v>
      </c>
    </row>
    <row r="94" spans="1:14" x14ac:dyDescent="0.2">
      <c r="A94" s="2" t="s">
        <v>32</v>
      </c>
      <c r="B94" s="2" t="s">
        <v>32</v>
      </c>
      <c r="C94" s="2" t="s">
        <v>6</v>
      </c>
      <c r="D94" s="2" t="s">
        <v>15</v>
      </c>
      <c r="E94" s="2" t="s">
        <v>10</v>
      </c>
      <c r="F94" s="2" t="s">
        <v>61</v>
      </c>
      <c r="G94" s="1">
        <v>14392.55</v>
      </c>
      <c r="H94" s="1">
        <v>6256.2700000000013</v>
      </c>
      <c r="I94" s="4">
        <v>41</v>
      </c>
      <c r="J94" s="2" t="s">
        <v>66</v>
      </c>
      <c r="K94" s="1">
        <f>Tabelle2[[#This Row],[Menge kg Nges]]/1000</f>
        <v>14.39255</v>
      </c>
      <c r="L94" s="1">
        <f>Tabelle2[[#This Row],[Menge kg P2O5]]/1000</f>
        <v>6.2562700000000016</v>
      </c>
      <c r="M94" s="1">
        <f>Tabelle2[[#This Row],[Menge t Nges]]/Tabelle2[[#This Row],[Anzahl Lieferscheine]]</f>
        <v>0.35103780487804875</v>
      </c>
      <c r="N94" s="1">
        <f>Tabelle2[[#This Row],[Menge t P2O5]]/Tabelle2[[#This Row],[Anzahl Lieferscheine]]</f>
        <v>0.15259195121951225</v>
      </c>
    </row>
    <row r="95" spans="1:14" x14ac:dyDescent="0.2">
      <c r="A95" s="2" t="s">
        <v>32</v>
      </c>
      <c r="B95" s="2" t="s">
        <v>32</v>
      </c>
      <c r="C95" s="2" t="s">
        <v>6</v>
      </c>
      <c r="D95" s="2" t="s">
        <v>15</v>
      </c>
      <c r="E95" s="2" t="s">
        <v>23</v>
      </c>
      <c r="F95" s="2" t="s">
        <v>61</v>
      </c>
      <c r="G95" s="1">
        <v>1270.2</v>
      </c>
      <c r="H95" s="1">
        <v>558.45000000000005</v>
      </c>
      <c r="I95" s="4">
        <v>7</v>
      </c>
      <c r="J95" s="2" t="s">
        <v>66</v>
      </c>
      <c r="K95" s="1">
        <f>Tabelle2[[#This Row],[Menge kg Nges]]/1000</f>
        <v>1.2702</v>
      </c>
      <c r="L95" s="1">
        <f>Tabelle2[[#This Row],[Menge kg P2O5]]/1000</f>
        <v>0.55845</v>
      </c>
      <c r="M95" s="1">
        <f>Tabelle2[[#This Row],[Menge t Nges]]/Tabelle2[[#This Row],[Anzahl Lieferscheine]]</f>
        <v>0.18145714285714284</v>
      </c>
      <c r="N95" s="1">
        <f>Tabelle2[[#This Row],[Menge t P2O5]]/Tabelle2[[#This Row],[Anzahl Lieferscheine]]</f>
        <v>7.9778571428571435E-2</v>
      </c>
    </row>
    <row r="96" spans="1:14" x14ac:dyDescent="0.2">
      <c r="A96" s="2" t="s">
        <v>32</v>
      </c>
      <c r="B96" s="2" t="s">
        <v>32</v>
      </c>
      <c r="C96" s="2" t="s">
        <v>6</v>
      </c>
      <c r="D96" s="2" t="s">
        <v>15</v>
      </c>
      <c r="E96" s="2" t="s">
        <v>12</v>
      </c>
      <c r="F96" s="2" t="s">
        <v>61</v>
      </c>
      <c r="G96" s="1">
        <v>1371.8999999999999</v>
      </c>
      <c r="H96" s="1">
        <v>1235.2</v>
      </c>
      <c r="I96" s="4">
        <v>7</v>
      </c>
      <c r="J96" s="2" t="s">
        <v>66</v>
      </c>
      <c r="K96" s="1">
        <f>Tabelle2[[#This Row],[Menge kg Nges]]/1000</f>
        <v>1.3718999999999999</v>
      </c>
      <c r="L96" s="1">
        <f>Tabelle2[[#This Row],[Menge kg P2O5]]/1000</f>
        <v>1.2352000000000001</v>
      </c>
      <c r="M96" s="1">
        <f>Tabelle2[[#This Row],[Menge t Nges]]/Tabelle2[[#This Row],[Anzahl Lieferscheine]]</f>
        <v>0.19598571428571426</v>
      </c>
      <c r="N96" s="1">
        <f>Tabelle2[[#This Row],[Menge t P2O5]]/Tabelle2[[#This Row],[Anzahl Lieferscheine]]</f>
        <v>0.17645714285714287</v>
      </c>
    </row>
    <row r="97" spans="1:14" x14ac:dyDescent="0.2">
      <c r="A97" s="2" t="s">
        <v>32</v>
      </c>
      <c r="B97" s="2" t="s">
        <v>32</v>
      </c>
      <c r="C97" s="2" t="s">
        <v>6</v>
      </c>
      <c r="D97" s="2" t="s">
        <v>15</v>
      </c>
      <c r="E97" s="2" t="s">
        <v>13</v>
      </c>
      <c r="F97" s="2" t="s">
        <v>61</v>
      </c>
      <c r="G97" s="1">
        <v>4363.3999999999996</v>
      </c>
      <c r="H97" s="1">
        <v>3231.7</v>
      </c>
      <c r="I97" s="4">
        <v>16</v>
      </c>
      <c r="J97" s="2" t="s">
        <v>66</v>
      </c>
      <c r="K97" s="1">
        <f>Tabelle2[[#This Row],[Menge kg Nges]]/1000</f>
        <v>4.3633999999999995</v>
      </c>
      <c r="L97" s="1">
        <f>Tabelle2[[#This Row],[Menge kg P2O5]]/1000</f>
        <v>3.2317</v>
      </c>
      <c r="M97" s="1">
        <f>Tabelle2[[#This Row],[Menge t Nges]]/Tabelle2[[#This Row],[Anzahl Lieferscheine]]</f>
        <v>0.27271249999999997</v>
      </c>
      <c r="N97" s="1">
        <f>Tabelle2[[#This Row],[Menge t P2O5]]/Tabelle2[[#This Row],[Anzahl Lieferscheine]]</f>
        <v>0.20198125</v>
      </c>
    </row>
    <row r="98" spans="1:14" x14ac:dyDescent="0.2">
      <c r="A98" s="2" t="s">
        <v>32</v>
      </c>
      <c r="B98" s="2" t="s">
        <v>32</v>
      </c>
      <c r="C98" s="2" t="s">
        <v>6</v>
      </c>
      <c r="D98" s="2" t="s">
        <v>15</v>
      </c>
      <c r="E98" s="2" t="s">
        <v>14</v>
      </c>
      <c r="F98" s="2" t="s">
        <v>61</v>
      </c>
      <c r="G98" s="1">
        <v>368</v>
      </c>
      <c r="H98" s="1">
        <v>240</v>
      </c>
      <c r="I98" s="4">
        <v>1</v>
      </c>
      <c r="J98" s="2" t="s">
        <v>66</v>
      </c>
      <c r="K98" s="1">
        <f>Tabelle2[[#This Row],[Menge kg Nges]]/1000</f>
        <v>0.36799999999999999</v>
      </c>
      <c r="L98" s="1">
        <f>Tabelle2[[#This Row],[Menge kg P2O5]]/1000</f>
        <v>0.24</v>
      </c>
      <c r="M98" s="1">
        <f>Tabelle2[[#This Row],[Menge t Nges]]/Tabelle2[[#This Row],[Anzahl Lieferscheine]]</f>
        <v>0.36799999999999999</v>
      </c>
      <c r="N98" s="1">
        <f>Tabelle2[[#This Row],[Menge t P2O5]]/Tabelle2[[#This Row],[Anzahl Lieferscheine]]</f>
        <v>0.24</v>
      </c>
    </row>
    <row r="99" spans="1:14" x14ac:dyDescent="0.2">
      <c r="A99" s="2" t="s">
        <v>32</v>
      </c>
      <c r="B99" s="2" t="s">
        <v>32</v>
      </c>
      <c r="C99" s="2" t="s">
        <v>6</v>
      </c>
      <c r="D99" s="2" t="s">
        <v>15</v>
      </c>
      <c r="E99" s="2" t="s">
        <v>24</v>
      </c>
      <c r="F99" s="2" t="s">
        <v>61</v>
      </c>
      <c r="G99" s="1">
        <v>448</v>
      </c>
      <c r="H99" s="1">
        <v>368</v>
      </c>
      <c r="I99" s="4">
        <v>1</v>
      </c>
      <c r="J99" s="2" t="s">
        <v>66</v>
      </c>
      <c r="K99" s="1">
        <f>Tabelle2[[#This Row],[Menge kg Nges]]/1000</f>
        <v>0.44800000000000001</v>
      </c>
      <c r="L99" s="1">
        <f>Tabelle2[[#This Row],[Menge kg P2O5]]/1000</f>
        <v>0.36799999999999999</v>
      </c>
      <c r="M99" s="1">
        <f>Tabelle2[[#This Row],[Menge t Nges]]/Tabelle2[[#This Row],[Anzahl Lieferscheine]]</f>
        <v>0.44800000000000001</v>
      </c>
      <c r="N99" s="1">
        <f>Tabelle2[[#This Row],[Menge t P2O5]]/Tabelle2[[#This Row],[Anzahl Lieferscheine]]</f>
        <v>0.36799999999999999</v>
      </c>
    </row>
    <row r="100" spans="1:14" x14ac:dyDescent="0.2">
      <c r="A100" s="2" t="s">
        <v>32</v>
      </c>
      <c r="B100" s="2" t="s">
        <v>32</v>
      </c>
      <c r="C100" s="2" t="s">
        <v>6</v>
      </c>
      <c r="D100" s="2" t="s">
        <v>15</v>
      </c>
      <c r="E100" s="2" t="s">
        <v>31</v>
      </c>
      <c r="F100" s="2" t="s">
        <v>61</v>
      </c>
      <c r="G100" s="1">
        <v>860</v>
      </c>
      <c r="H100" s="1">
        <v>322.39999999999998</v>
      </c>
      <c r="I100" s="4">
        <v>7</v>
      </c>
      <c r="J100" s="2" t="s">
        <v>66</v>
      </c>
      <c r="K100" s="1">
        <f>Tabelle2[[#This Row],[Menge kg Nges]]/1000</f>
        <v>0.86</v>
      </c>
      <c r="L100" s="1">
        <f>Tabelle2[[#This Row],[Menge kg P2O5]]/1000</f>
        <v>0.32239999999999996</v>
      </c>
      <c r="M100" s="1">
        <f>Tabelle2[[#This Row],[Menge t Nges]]/Tabelle2[[#This Row],[Anzahl Lieferscheine]]</f>
        <v>0.12285714285714286</v>
      </c>
      <c r="N100" s="1">
        <f>Tabelle2[[#This Row],[Menge t P2O5]]/Tabelle2[[#This Row],[Anzahl Lieferscheine]]</f>
        <v>4.6057142857142852E-2</v>
      </c>
    </row>
    <row r="101" spans="1:14" x14ac:dyDescent="0.2">
      <c r="A101" s="2" t="s">
        <v>32</v>
      </c>
      <c r="B101" s="2" t="s">
        <v>32</v>
      </c>
      <c r="C101" s="2" t="s">
        <v>25</v>
      </c>
      <c r="D101" s="2" t="s">
        <v>25</v>
      </c>
      <c r="E101" s="2" t="s">
        <v>26</v>
      </c>
      <c r="F101" s="2" t="s">
        <v>61</v>
      </c>
      <c r="G101" s="1">
        <v>537507.37999999966</v>
      </c>
      <c r="H101" s="1">
        <v>221745.11000000007</v>
      </c>
      <c r="I101" s="4">
        <v>1434</v>
      </c>
      <c r="J101" s="2" t="s">
        <v>66</v>
      </c>
      <c r="K101" s="1">
        <f>Tabelle2[[#This Row],[Menge kg Nges]]/1000</f>
        <v>537.50737999999967</v>
      </c>
      <c r="L101" s="1">
        <f>Tabelle2[[#This Row],[Menge kg P2O5]]/1000</f>
        <v>221.74511000000007</v>
      </c>
      <c r="M101" s="1">
        <f>Tabelle2[[#This Row],[Menge t Nges]]/Tabelle2[[#This Row],[Anzahl Lieferscheine]]</f>
        <v>0.37483080892608067</v>
      </c>
      <c r="N101" s="1">
        <f>Tabelle2[[#This Row],[Menge t P2O5]]/Tabelle2[[#This Row],[Anzahl Lieferscheine]]</f>
        <v>0.15463396792189685</v>
      </c>
    </row>
    <row r="102" spans="1:14" x14ac:dyDescent="0.2">
      <c r="A102" s="2" t="s">
        <v>32</v>
      </c>
      <c r="B102" s="2" t="s">
        <v>36</v>
      </c>
      <c r="C102" s="2" t="s">
        <v>25</v>
      </c>
      <c r="D102" s="2" t="s">
        <v>25</v>
      </c>
      <c r="E102" s="2" t="s">
        <v>26</v>
      </c>
      <c r="F102" s="2" t="s">
        <v>61</v>
      </c>
      <c r="G102" s="1">
        <v>11730</v>
      </c>
      <c r="H102" s="1">
        <v>7820</v>
      </c>
      <c r="I102" s="4">
        <v>1</v>
      </c>
      <c r="J102" s="2" t="s">
        <v>66</v>
      </c>
      <c r="K102" s="1">
        <f>Tabelle2[[#This Row],[Menge kg Nges]]/1000</f>
        <v>11.73</v>
      </c>
      <c r="L102" s="1">
        <f>Tabelle2[[#This Row],[Menge kg P2O5]]/1000</f>
        <v>7.82</v>
      </c>
      <c r="M102" s="1">
        <f>Tabelle2[[#This Row],[Menge t Nges]]/Tabelle2[[#This Row],[Anzahl Lieferscheine]]</f>
        <v>11.73</v>
      </c>
      <c r="N102" s="1">
        <f>Tabelle2[[#This Row],[Menge t P2O5]]/Tabelle2[[#This Row],[Anzahl Lieferscheine]]</f>
        <v>7.82</v>
      </c>
    </row>
    <row r="103" spans="1:14" x14ac:dyDescent="0.2">
      <c r="A103" s="2" t="s">
        <v>32</v>
      </c>
      <c r="B103" s="2" t="s">
        <v>27</v>
      </c>
      <c r="C103" s="2" t="s">
        <v>6</v>
      </c>
      <c r="D103" s="2" t="s">
        <v>7</v>
      </c>
      <c r="E103" s="2" t="s">
        <v>11</v>
      </c>
      <c r="F103" s="2" t="s">
        <v>61</v>
      </c>
      <c r="G103" s="1">
        <v>750</v>
      </c>
      <c r="H103" s="1">
        <v>350</v>
      </c>
      <c r="I103" s="4">
        <v>2</v>
      </c>
      <c r="J103" s="2" t="s">
        <v>66</v>
      </c>
      <c r="K103" s="1">
        <f>Tabelle2[[#This Row],[Menge kg Nges]]/1000</f>
        <v>0.75</v>
      </c>
      <c r="L103" s="1">
        <f>Tabelle2[[#This Row],[Menge kg P2O5]]/1000</f>
        <v>0.35</v>
      </c>
      <c r="M103" s="1">
        <f>Tabelle2[[#This Row],[Menge t Nges]]/Tabelle2[[#This Row],[Anzahl Lieferscheine]]</f>
        <v>0.375</v>
      </c>
      <c r="N103" s="1">
        <f>Tabelle2[[#This Row],[Menge t P2O5]]/Tabelle2[[#This Row],[Anzahl Lieferscheine]]</f>
        <v>0.17499999999999999</v>
      </c>
    </row>
    <row r="104" spans="1:14" x14ac:dyDescent="0.2">
      <c r="A104" s="2" t="s">
        <v>32</v>
      </c>
      <c r="B104" s="2" t="s">
        <v>27</v>
      </c>
      <c r="C104" s="2" t="s">
        <v>6</v>
      </c>
      <c r="D104" s="2" t="s">
        <v>15</v>
      </c>
      <c r="E104" s="2" t="s">
        <v>18</v>
      </c>
      <c r="F104" s="2" t="s">
        <v>61</v>
      </c>
      <c r="G104" s="1">
        <v>7520.39</v>
      </c>
      <c r="H104" s="1">
        <v>4806.84</v>
      </c>
      <c r="I104" s="4">
        <v>16</v>
      </c>
      <c r="J104" s="2" t="s">
        <v>66</v>
      </c>
      <c r="K104" s="1">
        <f>Tabelle2[[#This Row],[Menge kg Nges]]/1000</f>
        <v>7.5203899999999999</v>
      </c>
      <c r="L104" s="1">
        <f>Tabelle2[[#This Row],[Menge kg P2O5]]/1000</f>
        <v>4.8068400000000002</v>
      </c>
      <c r="M104" s="1">
        <f>Tabelle2[[#This Row],[Menge t Nges]]/Tabelle2[[#This Row],[Anzahl Lieferscheine]]</f>
        <v>0.47002437499999999</v>
      </c>
      <c r="N104" s="1">
        <f>Tabelle2[[#This Row],[Menge t P2O5]]/Tabelle2[[#This Row],[Anzahl Lieferscheine]]</f>
        <v>0.30042750000000001</v>
      </c>
    </row>
    <row r="105" spans="1:14" x14ac:dyDescent="0.2">
      <c r="A105" s="2" t="s">
        <v>32</v>
      </c>
      <c r="B105" s="2" t="s">
        <v>27</v>
      </c>
      <c r="C105" s="2" t="s">
        <v>6</v>
      </c>
      <c r="D105" s="2" t="s">
        <v>15</v>
      </c>
      <c r="E105" s="2" t="s">
        <v>20</v>
      </c>
      <c r="F105" s="2" t="s">
        <v>61</v>
      </c>
      <c r="G105" s="1">
        <v>1350</v>
      </c>
      <c r="H105" s="1">
        <v>850</v>
      </c>
      <c r="I105" s="4">
        <v>1</v>
      </c>
      <c r="J105" s="2" t="s">
        <v>66</v>
      </c>
      <c r="K105" s="1">
        <f>Tabelle2[[#This Row],[Menge kg Nges]]/1000</f>
        <v>1.35</v>
      </c>
      <c r="L105" s="1">
        <f>Tabelle2[[#This Row],[Menge kg P2O5]]/1000</f>
        <v>0.85</v>
      </c>
      <c r="M105" s="1">
        <f>Tabelle2[[#This Row],[Menge t Nges]]/Tabelle2[[#This Row],[Anzahl Lieferscheine]]</f>
        <v>1.35</v>
      </c>
      <c r="N105" s="1">
        <f>Tabelle2[[#This Row],[Menge t P2O5]]/Tabelle2[[#This Row],[Anzahl Lieferscheine]]</f>
        <v>0.85</v>
      </c>
    </row>
    <row r="106" spans="1:14" x14ac:dyDescent="0.2">
      <c r="A106" s="2" t="s">
        <v>32</v>
      </c>
      <c r="B106" s="2" t="s">
        <v>27</v>
      </c>
      <c r="C106" s="2" t="s">
        <v>6</v>
      </c>
      <c r="D106" s="2" t="s">
        <v>15</v>
      </c>
      <c r="E106" s="2" t="s">
        <v>21</v>
      </c>
      <c r="F106" s="2" t="s">
        <v>61</v>
      </c>
      <c r="G106" s="1">
        <v>510</v>
      </c>
      <c r="H106" s="1">
        <v>300</v>
      </c>
      <c r="I106" s="4">
        <v>1</v>
      </c>
      <c r="J106" s="2" t="s">
        <v>66</v>
      </c>
      <c r="K106" s="1">
        <f>Tabelle2[[#This Row],[Menge kg Nges]]/1000</f>
        <v>0.51</v>
      </c>
      <c r="L106" s="1">
        <f>Tabelle2[[#This Row],[Menge kg P2O5]]/1000</f>
        <v>0.3</v>
      </c>
      <c r="M106" s="1">
        <f>Tabelle2[[#This Row],[Menge t Nges]]/Tabelle2[[#This Row],[Anzahl Lieferscheine]]</f>
        <v>0.51</v>
      </c>
      <c r="N106" s="1">
        <f>Tabelle2[[#This Row],[Menge t P2O5]]/Tabelle2[[#This Row],[Anzahl Lieferscheine]]</f>
        <v>0.3</v>
      </c>
    </row>
    <row r="107" spans="1:14" x14ac:dyDescent="0.2">
      <c r="A107" s="2" t="s">
        <v>32</v>
      </c>
      <c r="B107" s="2" t="s">
        <v>27</v>
      </c>
      <c r="C107" s="2" t="s">
        <v>6</v>
      </c>
      <c r="D107" s="2" t="s">
        <v>15</v>
      </c>
      <c r="E107" s="2" t="s">
        <v>9</v>
      </c>
      <c r="F107" s="2" t="s">
        <v>61</v>
      </c>
      <c r="G107" s="1">
        <v>98</v>
      </c>
      <c r="H107" s="1">
        <v>64</v>
      </c>
      <c r="I107" s="4">
        <v>1</v>
      </c>
      <c r="J107" s="2" t="s">
        <v>66</v>
      </c>
      <c r="K107" s="1">
        <f>Tabelle2[[#This Row],[Menge kg Nges]]/1000</f>
        <v>9.8000000000000004E-2</v>
      </c>
      <c r="L107" s="1">
        <f>Tabelle2[[#This Row],[Menge kg P2O5]]/1000</f>
        <v>6.4000000000000001E-2</v>
      </c>
      <c r="M107" s="1">
        <f>Tabelle2[[#This Row],[Menge t Nges]]/Tabelle2[[#This Row],[Anzahl Lieferscheine]]</f>
        <v>9.8000000000000004E-2</v>
      </c>
      <c r="N107" s="1">
        <f>Tabelle2[[#This Row],[Menge t P2O5]]/Tabelle2[[#This Row],[Anzahl Lieferscheine]]</f>
        <v>6.4000000000000001E-2</v>
      </c>
    </row>
    <row r="108" spans="1:14" x14ac:dyDescent="0.2">
      <c r="A108" s="2" t="s">
        <v>32</v>
      </c>
      <c r="B108" s="2" t="s">
        <v>33</v>
      </c>
      <c r="C108" s="2" t="s">
        <v>6</v>
      </c>
      <c r="D108" s="2" t="s">
        <v>7</v>
      </c>
      <c r="E108" s="2" t="s">
        <v>9</v>
      </c>
      <c r="F108" s="2" t="s">
        <v>61</v>
      </c>
      <c r="G108" s="1">
        <v>285.60000000000002</v>
      </c>
      <c r="H108" s="1">
        <v>117.6</v>
      </c>
      <c r="I108" s="4">
        <v>1</v>
      </c>
      <c r="J108" s="2" t="s">
        <v>66</v>
      </c>
      <c r="K108" s="1">
        <f>Tabelle2[[#This Row],[Menge kg Nges]]/1000</f>
        <v>0.28560000000000002</v>
      </c>
      <c r="L108" s="1">
        <f>Tabelle2[[#This Row],[Menge kg P2O5]]/1000</f>
        <v>0.1176</v>
      </c>
      <c r="M108" s="1">
        <f>Tabelle2[[#This Row],[Menge t Nges]]/Tabelle2[[#This Row],[Anzahl Lieferscheine]]</f>
        <v>0.28560000000000002</v>
      </c>
      <c r="N108" s="1">
        <f>Tabelle2[[#This Row],[Menge t P2O5]]/Tabelle2[[#This Row],[Anzahl Lieferscheine]]</f>
        <v>0.1176</v>
      </c>
    </row>
    <row r="109" spans="1:14" x14ac:dyDescent="0.2">
      <c r="A109" s="2" t="s">
        <v>32</v>
      </c>
      <c r="B109" s="2" t="s">
        <v>33</v>
      </c>
      <c r="C109" s="2" t="s">
        <v>6</v>
      </c>
      <c r="D109" s="2" t="s">
        <v>7</v>
      </c>
      <c r="E109" s="2" t="s">
        <v>11</v>
      </c>
      <c r="F109" s="2" t="s">
        <v>61</v>
      </c>
      <c r="G109" s="1">
        <v>464.40000000000003</v>
      </c>
      <c r="H109" s="1">
        <v>178.2</v>
      </c>
      <c r="I109" s="4">
        <v>2</v>
      </c>
      <c r="J109" s="2" t="s">
        <v>66</v>
      </c>
      <c r="K109" s="1">
        <f>Tabelle2[[#This Row],[Menge kg Nges]]/1000</f>
        <v>0.46440000000000003</v>
      </c>
      <c r="L109" s="1">
        <f>Tabelle2[[#This Row],[Menge kg P2O5]]/1000</f>
        <v>0.1782</v>
      </c>
      <c r="M109" s="1">
        <f>Tabelle2[[#This Row],[Menge t Nges]]/Tabelle2[[#This Row],[Anzahl Lieferscheine]]</f>
        <v>0.23220000000000002</v>
      </c>
      <c r="N109" s="1">
        <f>Tabelle2[[#This Row],[Menge t P2O5]]/Tabelle2[[#This Row],[Anzahl Lieferscheine]]</f>
        <v>8.9099999999999999E-2</v>
      </c>
    </row>
    <row r="110" spans="1:14" x14ac:dyDescent="0.2">
      <c r="A110" s="2" t="s">
        <v>32</v>
      </c>
      <c r="B110" s="2" t="s">
        <v>33</v>
      </c>
      <c r="C110" s="2" t="s">
        <v>6</v>
      </c>
      <c r="D110" s="2" t="s">
        <v>7</v>
      </c>
      <c r="E110" s="2" t="s">
        <v>12</v>
      </c>
      <c r="F110" s="2" t="s">
        <v>61</v>
      </c>
      <c r="G110" s="1">
        <v>28224</v>
      </c>
      <c r="H110" s="1">
        <v>16307.199999999999</v>
      </c>
      <c r="I110" s="4">
        <v>28</v>
      </c>
      <c r="J110" s="2" t="s">
        <v>66</v>
      </c>
      <c r="K110" s="1">
        <f>Tabelle2[[#This Row],[Menge kg Nges]]/1000</f>
        <v>28.224</v>
      </c>
      <c r="L110" s="1">
        <f>Tabelle2[[#This Row],[Menge kg P2O5]]/1000</f>
        <v>16.307199999999998</v>
      </c>
      <c r="M110" s="1">
        <f>Tabelle2[[#This Row],[Menge t Nges]]/Tabelle2[[#This Row],[Anzahl Lieferscheine]]</f>
        <v>1.008</v>
      </c>
      <c r="N110" s="1">
        <f>Tabelle2[[#This Row],[Menge t P2O5]]/Tabelle2[[#This Row],[Anzahl Lieferscheine]]</f>
        <v>0.58239999999999992</v>
      </c>
    </row>
    <row r="111" spans="1:14" x14ac:dyDescent="0.2">
      <c r="A111" s="2" t="s">
        <v>32</v>
      </c>
      <c r="B111" s="2" t="s">
        <v>33</v>
      </c>
      <c r="C111" s="2" t="s">
        <v>6</v>
      </c>
      <c r="D111" s="2" t="s">
        <v>7</v>
      </c>
      <c r="E111" s="2" t="s">
        <v>14</v>
      </c>
      <c r="F111" s="2" t="s">
        <v>61</v>
      </c>
      <c r="G111" s="1">
        <v>297</v>
      </c>
      <c r="H111" s="1">
        <v>144</v>
      </c>
      <c r="I111" s="4">
        <v>2</v>
      </c>
      <c r="J111" s="2" t="s">
        <v>66</v>
      </c>
      <c r="K111" s="1">
        <f>Tabelle2[[#This Row],[Menge kg Nges]]/1000</f>
        <v>0.29699999999999999</v>
      </c>
      <c r="L111" s="1">
        <f>Tabelle2[[#This Row],[Menge kg P2O5]]/1000</f>
        <v>0.14399999999999999</v>
      </c>
      <c r="M111" s="1">
        <f>Tabelle2[[#This Row],[Menge t Nges]]/Tabelle2[[#This Row],[Anzahl Lieferscheine]]</f>
        <v>0.14849999999999999</v>
      </c>
      <c r="N111" s="1">
        <f>Tabelle2[[#This Row],[Menge t P2O5]]/Tabelle2[[#This Row],[Anzahl Lieferscheine]]</f>
        <v>7.1999999999999995E-2</v>
      </c>
    </row>
    <row r="112" spans="1:14" x14ac:dyDescent="0.2">
      <c r="A112" s="2" t="s">
        <v>32</v>
      </c>
      <c r="B112" s="2" t="s">
        <v>33</v>
      </c>
      <c r="C112" s="2" t="s">
        <v>6</v>
      </c>
      <c r="D112" s="2" t="s">
        <v>15</v>
      </c>
      <c r="E112" s="2" t="s">
        <v>8</v>
      </c>
      <c r="F112" s="2" t="s">
        <v>61</v>
      </c>
      <c r="G112" s="1">
        <v>1960</v>
      </c>
      <c r="H112" s="1">
        <v>784</v>
      </c>
      <c r="I112" s="4">
        <v>4</v>
      </c>
      <c r="J112" s="2" t="s">
        <v>66</v>
      </c>
      <c r="K112" s="1">
        <f>Tabelle2[[#This Row],[Menge kg Nges]]/1000</f>
        <v>1.96</v>
      </c>
      <c r="L112" s="1">
        <f>Tabelle2[[#This Row],[Menge kg P2O5]]/1000</f>
        <v>0.78400000000000003</v>
      </c>
      <c r="M112" s="1">
        <f>Tabelle2[[#This Row],[Menge t Nges]]/Tabelle2[[#This Row],[Anzahl Lieferscheine]]</f>
        <v>0.49</v>
      </c>
      <c r="N112" s="1">
        <f>Tabelle2[[#This Row],[Menge t P2O5]]/Tabelle2[[#This Row],[Anzahl Lieferscheine]]</f>
        <v>0.19600000000000001</v>
      </c>
    </row>
    <row r="113" spans="1:14" x14ac:dyDescent="0.2">
      <c r="A113" s="2" t="s">
        <v>32</v>
      </c>
      <c r="B113" s="2" t="s">
        <v>33</v>
      </c>
      <c r="C113" s="2" t="s">
        <v>6</v>
      </c>
      <c r="D113" s="2" t="s">
        <v>15</v>
      </c>
      <c r="E113" s="2" t="s">
        <v>18</v>
      </c>
      <c r="F113" s="2" t="s">
        <v>61</v>
      </c>
      <c r="G113" s="1">
        <v>160</v>
      </c>
      <c r="H113" s="1">
        <v>112</v>
      </c>
      <c r="I113" s="4">
        <v>1</v>
      </c>
      <c r="J113" s="2" t="s">
        <v>66</v>
      </c>
      <c r="K113" s="1">
        <f>Tabelle2[[#This Row],[Menge kg Nges]]/1000</f>
        <v>0.16</v>
      </c>
      <c r="L113" s="1">
        <f>Tabelle2[[#This Row],[Menge kg P2O5]]/1000</f>
        <v>0.112</v>
      </c>
      <c r="M113" s="1">
        <f>Tabelle2[[#This Row],[Menge t Nges]]/Tabelle2[[#This Row],[Anzahl Lieferscheine]]</f>
        <v>0.16</v>
      </c>
      <c r="N113" s="1">
        <f>Tabelle2[[#This Row],[Menge t P2O5]]/Tabelle2[[#This Row],[Anzahl Lieferscheine]]</f>
        <v>0.112</v>
      </c>
    </row>
    <row r="114" spans="1:14" x14ac:dyDescent="0.2">
      <c r="A114" s="2" t="s">
        <v>32</v>
      </c>
      <c r="B114" s="2" t="s">
        <v>33</v>
      </c>
      <c r="C114" s="2" t="s">
        <v>6</v>
      </c>
      <c r="D114" s="2" t="s">
        <v>15</v>
      </c>
      <c r="E114" s="2" t="s">
        <v>19</v>
      </c>
      <c r="F114" s="2" t="s">
        <v>61</v>
      </c>
      <c r="G114" s="1">
        <v>173.7</v>
      </c>
      <c r="H114" s="1">
        <v>165</v>
      </c>
      <c r="I114" s="4">
        <v>1</v>
      </c>
      <c r="J114" s="2" t="s">
        <v>66</v>
      </c>
      <c r="K114" s="1">
        <f>Tabelle2[[#This Row],[Menge kg Nges]]/1000</f>
        <v>0.17369999999999999</v>
      </c>
      <c r="L114" s="1">
        <f>Tabelle2[[#This Row],[Menge kg P2O5]]/1000</f>
        <v>0.16500000000000001</v>
      </c>
      <c r="M114" s="1">
        <f>Tabelle2[[#This Row],[Menge t Nges]]/Tabelle2[[#This Row],[Anzahl Lieferscheine]]</f>
        <v>0.17369999999999999</v>
      </c>
      <c r="N114" s="1">
        <f>Tabelle2[[#This Row],[Menge t P2O5]]/Tabelle2[[#This Row],[Anzahl Lieferscheine]]</f>
        <v>0.16500000000000001</v>
      </c>
    </row>
    <row r="115" spans="1:14" x14ac:dyDescent="0.2">
      <c r="A115" s="2" t="s">
        <v>32</v>
      </c>
      <c r="B115" s="2" t="s">
        <v>33</v>
      </c>
      <c r="C115" s="2" t="s">
        <v>6</v>
      </c>
      <c r="D115" s="2" t="s">
        <v>15</v>
      </c>
      <c r="E115" s="2" t="s">
        <v>20</v>
      </c>
      <c r="F115" s="2" t="s">
        <v>61</v>
      </c>
      <c r="G115" s="1">
        <v>424</v>
      </c>
      <c r="H115" s="1">
        <v>689</v>
      </c>
      <c r="I115" s="4">
        <v>6</v>
      </c>
      <c r="J115" s="2" t="s">
        <v>66</v>
      </c>
      <c r="K115" s="1">
        <f>Tabelle2[[#This Row],[Menge kg Nges]]/1000</f>
        <v>0.42399999999999999</v>
      </c>
      <c r="L115" s="1">
        <f>Tabelle2[[#This Row],[Menge kg P2O5]]/1000</f>
        <v>0.68899999999999995</v>
      </c>
      <c r="M115" s="1">
        <f>Tabelle2[[#This Row],[Menge t Nges]]/Tabelle2[[#This Row],[Anzahl Lieferscheine]]</f>
        <v>7.0666666666666669E-2</v>
      </c>
      <c r="N115" s="1">
        <f>Tabelle2[[#This Row],[Menge t P2O5]]/Tabelle2[[#This Row],[Anzahl Lieferscheine]]</f>
        <v>0.11483333333333333</v>
      </c>
    </row>
    <row r="116" spans="1:14" x14ac:dyDescent="0.2">
      <c r="A116" s="2" t="s">
        <v>32</v>
      </c>
      <c r="B116" s="2" t="s">
        <v>33</v>
      </c>
      <c r="C116" s="2" t="s">
        <v>25</v>
      </c>
      <c r="D116" s="2" t="s">
        <v>25</v>
      </c>
      <c r="E116" s="2" t="s">
        <v>26</v>
      </c>
      <c r="F116" s="2" t="s">
        <v>61</v>
      </c>
      <c r="G116" s="1">
        <v>3095.2</v>
      </c>
      <c r="H116" s="1">
        <v>1557.3999999999999</v>
      </c>
      <c r="I116" s="4">
        <v>21</v>
      </c>
      <c r="J116" s="2" t="s">
        <v>66</v>
      </c>
      <c r="K116" s="1">
        <f>Tabelle2[[#This Row],[Menge kg Nges]]/1000</f>
        <v>3.0951999999999997</v>
      </c>
      <c r="L116" s="1">
        <f>Tabelle2[[#This Row],[Menge kg P2O5]]/1000</f>
        <v>1.5573999999999999</v>
      </c>
      <c r="M116" s="1">
        <f>Tabelle2[[#This Row],[Menge t Nges]]/Tabelle2[[#This Row],[Anzahl Lieferscheine]]</f>
        <v>0.14739047619047618</v>
      </c>
      <c r="N116" s="1">
        <f>Tabelle2[[#This Row],[Menge t P2O5]]/Tabelle2[[#This Row],[Anzahl Lieferscheine]]</f>
        <v>7.4161904761904762E-2</v>
      </c>
    </row>
    <row r="117" spans="1:14" x14ac:dyDescent="0.2">
      <c r="A117" s="2" t="s">
        <v>32</v>
      </c>
      <c r="B117" s="2" t="s">
        <v>34</v>
      </c>
      <c r="C117" s="2" t="s">
        <v>6</v>
      </c>
      <c r="D117" s="2" t="s">
        <v>7</v>
      </c>
      <c r="E117" s="2" t="s">
        <v>9</v>
      </c>
      <c r="F117" s="2" t="s">
        <v>61</v>
      </c>
      <c r="G117" s="1">
        <v>83.6</v>
      </c>
      <c r="H117" s="1">
        <v>34.200000000000003</v>
      </c>
      <c r="I117" s="4">
        <v>1</v>
      </c>
      <c r="J117" s="2" t="s">
        <v>66</v>
      </c>
      <c r="K117" s="1">
        <f>Tabelle2[[#This Row],[Menge kg Nges]]/1000</f>
        <v>8.3599999999999994E-2</v>
      </c>
      <c r="L117" s="1">
        <f>Tabelle2[[#This Row],[Menge kg P2O5]]/1000</f>
        <v>3.4200000000000001E-2</v>
      </c>
      <c r="M117" s="1">
        <f>Tabelle2[[#This Row],[Menge t Nges]]/Tabelle2[[#This Row],[Anzahl Lieferscheine]]</f>
        <v>8.3599999999999994E-2</v>
      </c>
      <c r="N117" s="1">
        <f>Tabelle2[[#This Row],[Menge t P2O5]]/Tabelle2[[#This Row],[Anzahl Lieferscheine]]</f>
        <v>3.4200000000000001E-2</v>
      </c>
    </row>
    <row r="118" spans="1:14" x14ac:dyDescent="0.2">
      <c r="A118" s="2" t="s">
        <v>32</v>
      </c>
      <c r="B118" s="2" t="s">
        <v>34</v>
      </c>
      <c r="C118" s="2" t="s">
        <v>6</v>
      </c>
      <c r="D118" s="2" t="s">
        <v>7</v>
      </c>
      <c r="E118" s="2" t="s">
        <v>10</v>
      </c>
      <c r="F118" s="2" t="s">
        <v>61</v>
      </c>
      <c r="G118" s="1">
        <v>451</v>
      </c>
      <c r="H118" s="1">
        <v>184.5</v>
      </c>
      <c r="I118" s="4">
        <v>2</v>
      </c>
      <c r="J118" s="2" t="s">
        <v>66</v>
      </c>
      <c r="K118" s="1">
        <f>Tabelle2[[#This Row],[Menge kg Nges]]/1000</f>
        <v>0.45100000000000001</v>
      </c>
      <c r="L118" s="1">
        <f>Tabelle2[[#This Row],[Menge kg P2O5]]/1000</f>
        <v>0.1845</v>
      </c>
      <c r="M118" s="1">
        <f>Tabelle2[[#This Row],[Menge t Nges]]/Tabelle2[[#This Row],[Anzahl Lieferscheine]]</f>
        <v>0.22550000000000001</v>
      </c>
      <c r="N118" s="1">
        <f>Tabelle2[[#This Row],[Menge t P2O5]]/Tabelle2[[#This Row],[Anzahl Lieferscheine]]</f>
        <v>9.2249999999999999E-2</v>
      </c>
    </row>
    <row r="119" spans="1:14" x14ac:dyDescent="0.2">
      <c r="A119" s="2" t="s">
        <v>32</v>
      </c>
      <c r="B119" s="2" t="s">
        <v>34</v>
      </c>
      <c r="C119" s="2" t="s">
        <v>6</v>
      </c>
      <c r="D119" s="2" t="s">
        <v>7</v>
      </c>
      <c r="E119" s="2" t="s">
        <v>11</v>
      </c>
      <c r="F119" s="2" t="s">
        <v>61</v>
      </c>
      <c r="G119" s="1">
        <v>3850.64</v>
      </c>
      <c r="H119" s="1">
        <v>1871.75</v>
      </c>
      <c r="I119" s="4">
        <v>8</v>
      </c>
      <c r="J119" s="2" t="s">
        <v>66</v>
      </c>
      <c r="K119" s="1">
        <f>Tabelle2[[#This Row],[Menge kg Nges]]/1000</f>
        <v>3.8506399999999998</v>
      </c>
      <c r="L119" s="1">
        <f>Tabelle2[[#This Row],[Menge kg P2O5]]/1000</f>
        <v>1.87175</v>
      </c>
      <c r="M119" s="1">
        <f>Tabelle2[[#This Row],[Menge t Nges]]/Tabelle2[[#This Row],[Anzahl Lieferscheine]]</f>
        <v>0.48132999999999998</v>
      </c>
      <c r="N119" s="1">
        <f>Tabelle2[[#This Row],[Menge t P2O5]]/Tabelle2[[#This Row],[Anzahl Lieferscheine]]</f>
        <v>0.23396875</v>
      </c>
    </row>
    <row r="120" spans="1:14" x14ac:dyDescent="0.2">
      <c r="A120" s="2" t="s">
        <v>32</v>
      </c>
      <c r="B120" s="2" t="s">
        <v>34</v>
      </c>
      <c r="C120" s="2" t="s">
        <v>6</v>
      </c>
      <c r="D120" s="2" t="s">
        <v>7</v>
      </c>
      <c r="E120" s="2" t="s">
        <v>12</v>
      </c>
      <c r="F120" s="2" t="s">
        <v>61</v>
      </c>
      <c r="G120" s="1">
        <v>907.5</v>
      </c>
      <c r="H120" s="1">
        <v>337.5</v>
      </c>
      <c r="I120" s="4">
        <v>2</v>
      </c>
      <c r="J120" s="2" t="s">
        <v>66</v>
      </c>
      <c r="K120" s="1">
        <f>Tabelle2[[#This Row],[Menge kg Nges]]/1000</f>
        <v>0.90749999999999997</v>
      </c>
      <c r="L120" s="1">
        <f>Tabelle2[[#This Row],[Menge kg P2O5]]/1000</f>
        <v>0.33750000000000002</v>
      </c>
      <c r="M120" s="1">
        <f>Tabelle2[[#This Row],[Menge t Nges]]/Tabelle2[[#This Row],[Anzahl Lieferscheine]]</f>
        <v>0.45374999999999999</v>
      </c>
      <c r="N120" s="1">
        <f>Tabelle2[[#This Row],[Menge t P2O5]]/Tabelle2[[#This Row],[Anzahl Lieferscheine]]</f>
        <v>0.16875000000000001</v>
      </c>
    </row>
    <row r="121" spans="1:14" x14ac:dyDescent="0.2">
      <c r="A121" s="2" t="s">
        <v>32</v>
      </c>
      <c r="B121" s="2" t="s">
        <v>34</v>
      </c>
      <c r="C121" s="2" t="s">
        <v>6</v>
      </c>
      <c r="D121" s="2" t="s">
        <v>7</v>
      </c>
      <c r="E121" s="2" t="s">
        <v>13</v>
      </c>
      <c r="F121" s="2" t="s">
        <v>61</v>
      </c>
      <c r="G121" s="1">
        <v>590</v>
      </c>
      <c r="H121" s="1">
        <v>326</v>
      </c>
      <c r="I121" s="4">
        <v>3</v>
      </c>
      <c r="J121" s="2" t="s">
        <v>66</v>
      </c>
      <c r="K121" s="1">
        <f>Tabelle2[[#This Row],[Menge kg Nges]]/1000</f>
        <v>0.59</v>
      </c>
      <c r="L121" s="1">
        <f>Tabelle2[[#This Row],[Menge kg P2O5]]/1000</f>
        <v>0.32600000000000001</v>
      </c>
      <c r="M121" s="1">
        <f>Tabelle2[[#This Row],[Menge t Nges]]/Tabelle2[[#This Row],[Anzahl Lieferscheine]]</f>
        <v>0.19666666666666666</v>
      </c>
      <c r="N121" s="1">
        <f>Tabelle2[[#This Row],[Menge t P2O5]]/Tabelle2[[#This Row],[Anzahl Lieferscheine]]</f>
        <v>0.10866666666666668</v>
      </c>
    </row>
    <row r="122" spans="1:14" x14ac:dyDescent="0.2">
      <c r="A122" s="2" t="s">
        <v>32</v>
      </c>
      <c r="B122" s="2" t="s">
        <v>34</v>
      </c>
      <c r="C122" s="2" t="s">
        <v>6</v>
      </c>
      <c r="D122" s="2" t="s">
        <v>7</v>
      </c>
      <c r="E122" s="2" t="s">
        <v>14</v>
      </c>
      <c r="F122" s="2" t="s">
        <v>61</v>
      </c>
      <c r="G122" s="1">
        <v>740.5</v>
      </c>
      <c r="H122" s="1">
        <v>317.5</v>
      </c>
      <c r="I122" s="4">
        <v>3</v>
      </c>
      <c r="J122" s="2" t="s">
        <v>66</v>
      </c>
      <c r="K122" s="1">
        <f>Tabelle2[[#This Row],[Menge kg Nges]]/1000</f>
        <v>0.74050000000000005</v>
      </c>
      <c r="L122" s="1">
        <f>Tabelle2[[#This Row],[Menge kg P2O5]]/1000</f>
        <v>0.3175</v>
      </c>
      <c r="M122" s="1">
        <f>Tabelle2[[#This Row],[Menge t Nges]]/Tabelle2[[#This Row],[Anzahl Lieferscheine]]</f>
        <v>0.24683333333333335</v>
      </c>
      <c r="N122" s="1">
        <f>Tabelle2[[#This Row],[Menge t P2O5]]/Tabelle2[[#This Row],[Anzahl Lieferscheine]]</f>
        <v>0.10583333333333333</v>
      </c>
    </row>
    <row r="123" spans="1:14" x14ac:dyDescent="0.2">
      <c r="A123" s="2" t="s">
        <v>32</v>
      </c>
      <c r="B123" s="2" t="s">
        <v>34</v>
      </c>
      <c r="C123" s="2" t="s">
        <v>6</v>
      </c>
      <c r="D123" s="2" t="s">
        <v>15</v>
      </c>
      <c r="E123" s="2" t="s">
        <v>18</v>
      </c>
      <c r="F123" s="2" t="s">
        <v>61</v>
      </c>
      <c r="G123" s="1">
        <v>2267.96</v>
      </c>
      <c r="H123" s="1">
        <v>1424.38</v>
      </c>
      <c r="I123" s="4">
        <v>6</v>
      </c>
      <c r="J123" s="2" t="s">
        <v>66</v>
      </c>
      <c r="K123" s="1">
        <f>Tabelle2[[#This Row],[Menge kg Nges]]/1000</f>
        <v>2.26796</v>
      </c>
      <c r="L123" s="1">
        <f>Tabelle2[[#This Row],[Menge kg P2O5]]/1000</f>
        <v>1.4243800000000002</v>
      </c>
      <c r="M123" s="1">
        <f>Tabelle2[[#This Row],[Menge t Nges]]/Tabelle2[[#This Row],[Anzahl Lieferscheine]]</f>
        <v>0.37799333333333335</v>
      </c>
      <c r="N123" s="1">
        <f>Tabelle2[[#This Row],[Menge t P2O5]]/Tabelle2[[#This Row],[Anzahl Lieferscheine]]</f>
        <v>0.2373966666666667</v>
      </c>
    </row>
    <row r="124" spans="1:14" x14ac:dyDescent="0.2">
      <c r="A124" s="2" t="s">
        <v>32</v>
      </c>
      <c r="B124" s="2" t="s">
        <v>34</v>
      </c>
      <c r="C124" s="2" t="s">
        <v>6</v>
      </c>
      <c r="D124" s="2" t="s">
        <v>15</v>
      </c>
      <c r="E124" s="2" t="s">
        <v>20</v>
      </c>
      <c r="F124" s="2" t="s">
        <v>61</v>
      </c>
      <c r="G124" s="1">
        <v>1629.8000000000002</v>
      </c>
      <c r="H124" s="1">
        <v>1290.25</v>
      </c>
      <c r="I124" s="4">
        <v>14</v>
      </c>
      <c r="J124" s="2" t="s">
        <v>66</v>
      </c>
      <c r="K124" s="1">
        <f>Tabelle2[[#This Row],[Menge kg Nges]]/1000</f>
        <v>1.6298000000000001</v>
      </c>
      <c r="L124" s="1">
        <f>Tabelle2[[#This Row],[Menge kg P2O5]]/1000</f>
        <v>1.2902499999999999</v>
      </c>
      <c r="M124" s="1">
        <f>Tabelle2[[#This Row],[Menge t Nges]]/Tabelle2[[#This Row],[Anzahl Lieferscheine]]</f>
        <v>0.11641428571428572</v>
      </c>
      <c r="N124" s="1">
        <f>Tabelle2[[#This Row],[Menge t P2O5]]/Tabelle2[[#This Row],[Anzahl Lieferscheine]]</f>
        <v>9.2160714285714276E-2</v>
      </c>
    </row>
    <row r="125" spans="1:14" x14ac:dyDescent="0.2">
      <c r="A125" s="2" t="s">
        <v>32</v>
      </c>
      <c r="B125" s="2" t="s">
        <v>34</v>
      </c>
      <c r="C125" s="2" t="s">
        <v>6</v>
      </c>
      <c r="D125" s="2" t="s">
        <v>15</v>
      </c>
      <c r="E125" s="2" t="s">
        <v>21</v>
      </c>
      <c r="F125" s="2" t="s">
        <v>61</v>
      </c>
      <c r="G125" s="1">
        <v>597.79999999999995</v>
      </c>
      <c r="H125" s="1">
        <v>364.2</v>
      </c>
      <c r="I125" s="4">
        <v>2</v>
      </c>
      <c r="J125" s="2" t="s">
        <v>66</v>
      </c>
      <c r="K125" s="1">
        <f>Tabelle2[[#This Row],[Menge kg Nges]]/1000</f>
        <v>0.5978</v>
      </c>
      <c r="L125" s="1">
        <f>Tabelle2[[#This Row],[Menge kg P2O5]]/1000</f>
        <v>0.36419999999999997</v>
      </c>
      <c r="M125" s="1">
        <f>Tabelle2[[#This Row],[Menge t Nges]]/Tabelle2[[#This Row],[Anzahl Lieferscheine]]</f>
        <v>0.2989</v>
      </c>
      <c r="N125" s="1">
        <f>Tabelle2[[#This Row],[Menge t P2O5]]/Tabelle2[[#This Row],[Anzahl Lieferscheine]]</f>
        <v>0.18209999999999998</v>
      </c>
    </row>
    <row r="126" spans="1:14" x14ac:dyDescent="0.2">
      <c r="A126" s="2" t="s">
        <v>32</v>
      </c>
      <c r="B126" s="2" t="s">
        <v>34</v>
      </c>
      <c r="C126" s="2" t="s">
        <v>6</v>
      </c>
      <c r="D126" s="2" t="s">
        <v>15</v>
      </c>
      <c r="E126" s="2" t="s">
        <v>9</v>
      </c>
      <c r="F126" s="2" t="s">
        <v>61</v>
      </c>
      <c r="G126" s="1">
        <v>420.1</v>
      </c>
      <c r="H126" s="1">
        <v>268.39999999999998</v>
      </c>
      <c r="I126" s="4">
        <v>5</v>
      </c>
      <c r="J126" s="2" t="s">
        <v>66</v>
      </c>
      <c r="K126" s="1">
        <f>Tabelle2[[#This Row],[Menge kg Nges]]/1000</f>
        <v>0.42010000000000003</v>
      </c>
      <c r="L126" s="1">
        <f>Tabelle2[[#This Row],[Menge kg P2O5]]/1000</f>
        <v>0.26839999999999997</v>
      </c>
      <c r="M126" s="1">
        <f>Tabelle2[[#This Row],[Menge t Nges]]/Tabelle2[[#This Row],[Anzahl Lieferscheine]]</f>
        <v>8.4020000000000011E-2</v>
      </c>
      <c r="N126" s="1">
        <f>Tabelle2[[#This Row],[Menge t P2O5]]/Tabelle2[[#This Row],[Anzahl Lieferscheine]]</f>
        <v>5.3679999999999992E-2</v>
      </c>
    </row>
    <row r="127" spans="1:14" x14ac:dyDescent="0.2">
      <c r="A127" s="2" t="s">
        <v>32</v>
      </c>
      <c r="B127" s="2" t="s">
        <v>34</v>
      </c>
      <c r="C127" s="2" t="s">
        <v>6</v>
      </c>
      <c r="D127" s="2" t="s">
        <v>15</v>
      </c>
      <c r="E127" s="2" t="s">
        <v>10</v>
      </c>
      <c r="F127" s="2" t="s">
        <v>61</v>
      </c>
      <c r="G127" s="1">
        <v>587.25</v>
      </c>
      <c r="H127" s="1">
        <v>250.85</v>
      </c>
      <c r="I127" s="4">
        <v>2</v>
      </c>
      <c r="J127" s="2" t="s">
        <v>66</v>
      </c>
      <c r="K127" s="1">
        <f>Tabelle2[[#This Row],[Menge kg Nges]]/1000</f>
        <v>0.58725000000000005</v>
      </c>
      <c r="L127" s="1">
        <f>Tabelle2[[#This Row],[Menge kg P2O5]]/1000</f>
        <v>0.25085000000000002</v>
      </c>
      <c r="M127" s="1">
        <f>Tabelle2[[#This Row],[Menge t Nges]]/Tabelle2[[#This Row],[Anzahl Lieferscheine]]</f>
        <v>0.29362500000000002</v>
      </c>
      <c r="N127" s="1">
        <f>Tabelle2[[#This Row],[Menge t P2O5]]/Tabelle2[[#This Row],[Anzahl Lieferscheine]]</f>
        <v>0.12542500000000001</v>
      </c>
    </row>
    <row r="128" spans="1:14" x14ac:dyDescent="0.2">
      <c r="A128" s="2" t="s">
        <v>32</v>
      </c>
      <c r="B128" s="2" t="s">
        <v>34</v>
      </c>
      <c r="C128" s="2" t="s">
        <v>25</v>
      </c>
      <c r="D128" s="2" t="s">
        <v>25</v>
      </c>
      <c r="E128" s="2" t="s">
        <v>26</v>
      </c>
      <c r="F128" s="2" t="s">
        <v>61</v>
      </c>
      <c r="G128" s="1">
        <v>390</v>
      </c>
      <c r="H128" s="1">
        <v>332.8</v>
      </c>
      <c r="I128" s="4">
        <v>6</v>
      </c>
      <c r="J128" s="2" t="s">
        <v>66</v>
      </c>
      <c r="K128" s="1">
        <f>Tabelle2[[#This Row],[Menge kg Nges]]/1000</f>
        <v>0.39</v>
      </c>
      <c r="L128" s="1">
        <f>Tabelle2[[#This Row],[Menge kg P2O5]]/1000</f>
        <v>0.33279999999999998</v>
      </c>
      <c r="M128" s="1">
        <f>Tabelle2[[#This Row],[Menge t Nges]]/Tabelle2[[#This Row],[Anzahl Lieferscheine]]</f>
        <v>6.5000000000000002E-2</v>
      </c>
      <c r="N128" s="1">
        <f>Tabelle2[[#This Row],[Menge t P2O5]]/Tabelle2[[#This Row],[Anzahl Lieferscheine]]</f>
        <v>5.5466666666666664E-2</v>
      </c>
    </row>
    <row r="129" spans="1:14" x14ac:dyDescent="0.2">
      <c r="A129" s="2" t="s">
        <v>32</v>
      </c>
      <c r="B129" s="2" t="s">
        <v>39</v>
      </c>
      <c r="C129" s="2" t="s">
        <v>6</v>
      </c>
      <c r="D129" s="2" t="s">
        <v>15</v>
      </c>
      <c r="E129" s="2" t="s">
        <v>21</v>
      </c>
      <c r="F129" s="2" t="s">
        <v>61</v>
      </c>
      <c r="G129" s="1">
        <v>170</v>
      </c>
      <c r="H129" s="1">
        <v>100</v>
      </c>
      <c r="I129" s="4">
        <v>1</v>
      </c>
      <c r="J129" s="2" t="s">
        <v>66</v>
      </c>
      <c r="K129" s="1">
        <f>Tabelle2[[#This Row],[Menge kg Nges]]/1000</f>
        <v>0.17</v>
      </c>
      <c r="L129" s="1">
        <f>Tabelle2[[#This Row],[Menge kg P2O5]]/1000</f>
        <v>0.1</v>
      </c>
      <c r="M129" s="1">
        <f>Tabelle2[[#This Row],[Menge t Nges]]/Tabelle2[[#This Row],[Anzahl Lieferscheine]]</f>
        <v>0.17</v>
      </c>
      <c r="N129" s="1">
        <f>Tabelle2[[#This Row],[Menge t P2O5]]/Tabelle2[[#This Row],[Anzahl Lieferscheine]]</f>
        <v>0.1</v>
      </c>
    </row>
    <row r="130" spans="1:14" x14ac:dyDescent="0.2">
      <c r="A130" s="2" t="s">
        <v>32</v>
      </c>
      <c r="B130" s="2" t="s">
        <v>40</v>
      </c>
      <c r="C130" s="2" t="s">
        <v>6</v>
      </c>
      <c r="D130" s="2" t="s">
        <v>15</v>
      </c>
      <c r="E130" s="2" t="s">
        <v>18</v>
      </c>
      <c r="F130" s="2" t="s">
        <v>61</v>
      </c>
      <c r="G130" s="1">
        <v>200</v>
      </c>
      <c r="H130" s="1">
        <v>125</v>
      </c>
      <c r="I130" s="4">
        <v>1</v>
      </c>
      <c r="J130" s="2" t="s">
        <v>66</v>
      </c>
      <c r="K130" s="1">
        <f>Tabelle2[[#This Row],[Menge kg Nges]]/1000</f>
        <v>0.2</v>
      </c>
      <c r="L130" s="1">
        <f>Tabelle2[[#This Row],[Menge kg P2O5]]/1000</f>
        <v>0.125</v>
      </c>
      <c r="M130" s="1">
        <f>Tabelle2[[#This Row],[Menge t Nges]]/Tabelle2[[#This Row],[Anzahl Lieferscheine]]</f>
        <v>0.2</v>
      </c>
      <c r="N130" s="1">
        <f>Tabelle2[[#This Row],[Menge t P2O5]]/Tabelle2[[#This Row],[Anzahl Lieferscheine]]</f>
        <v>0.125</v>
      </c>
    </row>
    <row r="131" spans="1:14" x14ac:dyDescent="0.2">
      <c r="A131" s="2" t="s">
        <v>32</v>
      </c>
      <c r="B131" s="2" t="s">
        <v>40</v>
      </c>
      <c r="C131" s="2" t="s">
        <v>6</v>
      </c>
      <c r="D131" s="2" t="s">
        <v>15</v>
      </c>
      <c r="E131" s="2" t="s">
        <v>10</v>
      </c>
      <c r="F131" s="2" t="s">
        <v>61</v>
      </c>
      <c r="G131" s="1">
        <v>240</v>
      </c>
      <c r="H131" s="1">
        <v>102</v>
      </c>
      <c r="I131" s="4">
        <v>1</v>
      </c>
      <c r="J131" s="2" t="s">
        <v>66</v>
      </c>
      <c r="K131" s="1">
        <f>Tabelle2[[#This Row],[Menge kg Nges]]/1000</f>
        <v>0.24</v>
      </c>
      <c r="L131" s="1">
        <f>Tabelle2[[#This Row],[Menge kg P2O5]]/1000</f>
        <v>0.10199999999999999</v>
      </c>
      <c r="M131" s="1">
        <f>Tabelle2[[#This Row],[Menge t Nges]]/Tabelle2[[#This Row],[Anzahl Lieferscheine]]</f>
        <v>0.24</v>
      </c>
      <c r="N131" s="1">
        <f>Tabelle2[[#This Row],[Menge t P2O5]]/Tabelle2[[#This Row],[Anzahl Lieferscheine]]</f>
        <v>0.10199999999999999</v>
      </c>
    </row>
    <row r="132" spans="1:14" x14ac:dyDescent="0.2">
      <c r="A132" s="2" t="s">
        <v>32</v>
      </c>
      <c r="B132" s="2" t="s">
        <v>40</v>
      </c>
      <c r="C132" s="2" t="s">
        <v>25</v>
      </c>
      <c r="D132" s="2" t="s">
        <v>25</v>
      </c>
      <c r="E132" s="2" t="s">
        <v>26</v>
      </c>
      <c r="F132" s="2" t="s">
        <v>61</v>
      </c>
      <c r="G132" s="1">
        <v>3200</v>
      </c>
      <c r="H132" s="1">
        <v>1568</v>
      </c>
      <c r="I132" s="4">
        <v>9</v>
      </c>
      <c r="J132" s="2" t="s">
        <v>66</v>
      </c>
      <c r="K132" s="1">
        <f>Tabelle2[[#This Row],[Menge kg Nges]]/1000</f>
        <v>3.2</v>
      </c>
      <c r="L132" s="1">
        <f>Tabelle2[[#This Row],[Menge kg P2O5]]/1000</f>
        <v>1.5680000000000001</v>
      </c>
      <c r="M132" s="1">
        <f>Tabelle2[[#This Row],[Menge t Nges]]/Tabelle2[[#This Row],[Anzahl Lieferscheine]]</f>
        <v>0.35555555555555557</v>
      </c>
      <c r="N132" s="1">
        <f>Tabelle2[[#This Row],[Menge t P2O5]]/Tabelle2[[#This Row],[Anzahl Lieferscheine]]</f>
        <v>0.17422222222222222</v>
      </c>
    </row>
    <row r="133" spans="1:14" x14ac:dyDescent="0.2">
      <c r="A133" s="2" t="s">
        <v>32</v>
      </c>
      <c r="B133" s="2" t="s">
        <v>28</v>
      </c>
      <c r="C133" s="2" t="s">
        <v>6</v>
      </c>
      <c r="D133" s="2" t="s">
        <v>15</v>
      </c>
      <c r="E133" s="2" t="s">
        <v>18</v>
      </c>
      <c r="F133" s="2" t="s">
        <v>61</v>
      </c>
      <c r="G133" s="1">
        <v>477.6</v>
      </c>
      <c r="H133" s="1">
        <v>299.04000000000002</v>
      </c>
      <c r="I133" s="4">
        <v>1</v>
      </c>
      <c r="J133" s="2" t="s">
        <v>66</v>
      </c>
      <c r="K133" s="1">
        <f>Tabelle2[[#This Row],[Menge kg Nges]]/1000</f>
        <v>0.47760000000000002</v>
      </c>
      <c r="L133" s="1">
        <f>Tabelle2[[#This Row],[Menge kg P2O5]]/1000</f>
        <v>0.29904000000000003</v>
      </c>
      <c r="M133" s="1">
        <f>Tabelle2[[#This Row],[Menge t Nges]]/Tabelle2[[#This Row],[Anzahl Lieferscheine]]</f>
        <v>0.47760000000000002</v>
      </c>
      <c r="N133" s="1">
        <f>Tabelle2[[#This Row],[Menge t P2O5]]/Tabelle2[[#This Row],[Anzahl Lieferscheine]]</f>
        <v>0.29904000000000003</v>
      </c>
    </row>
    <row r="134" spans="1:14" x14ac:dyDescent="0.2">
      <c r="A134" s="2" t="s">
        <v>32</v>
      </c>
      <c r="B134" s="2" t="s">
        <v>28</v>
      </c>
      <c r="C134" s="2" t="s">
        <v>6</v>
      </c>
      <c r="D134" s="2" t="s">
        <v>15</v>
      </c>
      <c r="E134" s="2" t="s">
        <v>9</v>
      </c>
      <c r="F134" s="2" t="s">
        <v>61</v>
      </c>
      <c r="G134" s="1">
        <v>378.1</v>
      </c>
      <c r="H134" s="1">
        <v>156.75</v>
      </c>
      <c r="I134" s="4">
        <v>1</v>
      </c>
      <c r="J134" s="2" t="s">
        <v>66</v>
      </c>
      <c r="K134" s="1">
        <f>Tabelle2[[#This Row],[Menge kg Nges]]/1000</f>
        <v>0.37810000000000005</v>
      </c>
      <c r="L134" s="1">
        <f>Tabelle2[[#This Row],[Menge kg P2O5]]/1000</f>
        <v>0.15675</v>
      </c>
      <c r="M134" s="1">
        <f>Tabelle2[[#This Row],[Menge t Nges]]/Tabelle2[[#This Row],[Anzahl Lieferscheine]]</f>
        <v>0.37810000000000005</v>
      </c>
      <c r="N134" s="1">
        <f>Tabelle2[[#This Row],[Menge t P2O5]]/Tabelle2[[#This Row],[Anzahl Lieferscheine]]</f>
        <v>0.15675</v>
      </c>
    </row>
    <row r="135" spans="1:14" x14ac:dyDescent="0.2">
      <c r="A135" s="2" t="s">
        <v>32</v>
      </c>
      <c r="B135" s="2" t="s">
        <v>28</v>
      </c>
      <c r="C135" s="2" t="s">
        <v>25</v>
      </c>
      <c r="D135" s="2" t="s">
        <v>25</v>
      </c>
      <c r="E135" s="2" t="s">
        <v>26</v>
      </c>
      <c r="F135" s="2" t="s">
        <v>61</v>
      </c>
      <c r="G135" s="1">
        <v>20119.8</v>
      </c>
      <c r="H135" s="1">
        <v>7523.68</v>
      </c>
      <c r="I135" s="4">
        <v>8</v>
      </c>
      <c r="J135" s="2" t="s">
        <v>66</v>
      </c>
      <c r="K135" s="1">
        <f>Tabelle2[[#This Row],[Menge kg Nges]]/1000</f>
        <v>20.119799999999998</v>
      </c>
      <c r="L135" s="1">
        <f>Tabelle2[[#This Row],[Menge kg P2O5]]/1000</f>
        <v>7.5236800000000006</v>
      </c>
      <c r="M135" s="1">
        <f>Tabelle2[[#This Row],[Menge t Nges]]/Tabelle2[[#This Row],[Anzahl Lieferscheine]]</f>
        <v>2.5149749999999997</v>
      </c>
      <c r="N135" s="1">
        <f>Tabelle2[[#This Row],[Menge t P2O5]]/Tabelle2[[#This Row],[Anzahl Lieferscheine]]</f>
        <v>0.94046000000000007</v>
      </c>
    </row>
    <row r="136" spans="1:14" x14ac:dyDescent="0.2">
      <c r="A136" s="2" t="s">
        <v>32</v>
      </c>
      <c r="B136" s="2" t="s">
        <v>41</v>
      </c>
      <c r="C136" s="2" t="s">
        <v>6</v>
      </c>
      <c r="D136" s="2" t="s">
        <v>7</v>
      </c>
      <c r="E136" s="2" t="s">
        <v>11</v>
      </c>
      <c r="F136" s="2" t="s">
        <v>61</v>
      </c>
      <c r="G136" s="1">
        <v>340.4</v>
      </c>
      <c r="H136" s="1">
        <v>170.2</v>
      </c>
      <c r="I136" s="4">
        <v>1</v>
      </c>
      <c r="J136" s="2" t="s">
        <v>66</v>
      </c>
      <c r="K136" s="1">
        <f>Tabelle2[[#This Row],[Menge kg Nges]]/1000</f>
        <v>0.34039999999999998</v>
      </c>
      <c r="L136" s="1">
        <f>Tabelle2[[#This Row],[Menge kg P2O5]]/1000</f>
        <v>0.17019999999999999</v>
      </c>
      <c r="M136" s="1">
        <f>Tabelle2[[#This Row],[Menge t Nges]]/Tabelle2[[#This Row],[Anzahl Lieferscheine]]</f>
        <v>0.34039999999999998</v>
      </c>
      <c r="N136" s="1">
        <f>Tabelle2[[#This Row],[Menge t P2O5]]/Tabelle2[[#This Row],[Anzahl Lieferscheine]]</f>
        <v>0.17019999999999999</v>
      </c>
    </row>
    <row r="137" spans="1:14" x14ac:dyDescent="0.2">
      <c r="A137" s="2" t="s">
        <v>32</v>
      </c>
      <c r="B137" s="2" t="s">
        <v>41</v>
      </c>
      <c r="C137" s="2" t="s">
        <v>6</v>
      </c>
      <c r="D137" s="2" t="s">
        <v>7</v>
      </c>
      <c r="E137" s="2" t="s">
        <v>12</v>
      </c>
      <c r="F137" s="2" t="s">
        <v>61</v>
      </c>
      <c r="G137" s="1">
        <v>3211</v>
      </c>
      <c r="H137" s="1">
        <v>1854.4</v>
      </c>
      <c r="I137" s="4">
        <v>7</v>
      </c>
      <c r="J137" s="2" t="s">
        <v>66</v>
      </c>
      <c r="K137" s="1">
        <f>Tabelle2[[#This Row],[Menge kg Nges]]/1000</f>
        <v>3.2109999999999999</v>
      </c>
      <c r="L137" s="1">
        <f>Tabelle2[[#This Row],[Menge kg P2O5]]/1000</f>
        <v>1.8544</v>
      </c>
      <c r="M137" s="1">
        <f>Tabelle2[[#This Row],[Menge t Nges]]/Tabelle2[[#This Row],[Anzahl Lieferscheine]]</f>
        <v>0.45871428571428569</v>
      </c>
      <c r="N137" s="1">
        <f>Tabelle2[[#This Row],[Menge t P2O5]]/Tabelle2[[#This Row],[Anzahl Lieferscheine]]</f>
        <v>0.26491428571428571</v>
      </c>
    </row>
    <row r="138" spans="1:14" x14ac:dyDescent="0.2">
      <c r="A138" s="2" t="s">
        <v>32</v>
      </c>
      <c r="B138" s="2" t="s">
        <v>41</v>
      </c>
      <c r="C138" s="2" t="s">
        <v>6</v>
      </c>
      <c r="D138" s="2" t="s">
        <v>15</v>
      </c>
      <c r="E138" s="2" t="s">
        <v>16</v>
      </c>
      <c r="F138" s="2" t="s">
        <v>61</v>
      </c>
      <c r="G138" s="1">
        <v>686.4</v>
      </c>
      <c r="H138" s="1">
        <v>624</v>
      </c>
      <c r="I138" s="4">
        <v>1</v>
      </c>
      <c r="J138" s="2" t="s">
        <v>66</v>
      </c>
      <c r="K138" s="1">
        <f>Tabelle2[[#This Row],[Menge kg Nges]]/1000</f>
        <v>0.68640000000000001</v>
      </c>
      <c r="L138" s="1">
        <f>Tabelle2[[#This Row],[Menge kg P2O5]]/1000</f>
        <v>0.624</v>
      </c>
      <c r="M138" s="1">
        <f>Tabelle2[[#This Row],[Menge t Nges]]/Tabelle2[[#This Row],[Anzahl Lieferscheine]]</f>
        <v>0.68640000000000001</v>
      </c>
      <c r="N138" s="1">
        <f>Tabelle2[[#This Row],[Menge t P2O5]]/Tabelle2[[#This Row],[Anzahl Lieferscheine]]</f>
        <v>0.624</v>
      </c>
    </row>
    <row r="139" spans="1:14" x14ac:dyDescent="0.2">
      <c r="A139" s="2" t="s">
        <v>32</v>
      </c>
      <c r="B139" s="2" t="s">
        <v>41</v>
      </c>
      <c r="C139" s="2" t="s">
        <v>6</v>
      </c>
      <c r="D139" s="2" t="s">
        <v>15</v>
      </c>
      <c r="E139" s="2" t="s">
        <v>20</v>
      </c>
      <c r="F139" s="2" t="s">
        <v>61</v>
      </c>
      <c r="G139" s="1">
        <v>93.6</v>
      </c>
      <c r="H139" s="1">
        <v>90</v>
      </c>
      <c r="I139" s="4">
        <v>1</v>
      </c>
      <c r="J139" s="2" t="s">
        <v>66</v>
      </c>
      <c r="K139" s="1">
        <f>Tabelle2[[#This Row],[Menge kg Nges]]/1000</f>
        <v>9.3599999999999989E-2</v>
      </c>
      <c r="L139" s="1">
        <f>Tabelle2[[#This Row],[Menge kg P2O5]]/1000</f>
        <v>0.09</v>
      </c>
      <c r="M139" s="1">
        <f>Tabelle2[[#This Row],[Menge t Nges]]/Tabelle2[[#This Row],[Anzahl Lieferscheine]]</f>
        <v>9.3599999999999989E-2</v>
      </c>
      <c r="N139" s="1">
        <f>Tabelle2[[#This Row],[Menge t P2O5]]/Tabelle2[[#This Row],[Anzahl Lieferscheine]]</f>
        <v>0.09</v>
      </c>
    </row>
    <row r="140" spans="1:14" x14ac:dyDescent="0.2">
      <c r="A140" s="2" t="s">
        <v>32</v>
      </c>
      <c r="B140" s="2" t="s">
        <v>41</v>
      </c>
      <c r="C140" s="2" t="s">
        <v>6</v>
      </c>
      <c r="D140" s="2" t="s">
        <v>15</v>
      </c>
      <c r="E140" s="2" t="s">
        <v>21</v>
      </c>
      <c r="F140" s="2" t="s">
        <v>61</v>
      </c>
      <c r="G140" s="1">
        <v>1632</v>
      </c>
      <c r="H140" s="1">
        <v>960</v>
      </c>
      <c r="I140" s="4">
        <v>2</v>
      </c>
      <c r="J140" s="2" t="s">
        <v>66</v>
      </c>
      <c r="K140" s="1">
        <f>Tabelle2[[#This Row],[Menge kg Nges]]/1000</f>
        <v>1.6319999999999999</v>
      </c>
      <c r="L140" s="1">
        <f>Tabelle2[[#This Row],[Menge kg P2O5]]/1000</f>
        <v>0.96</v>
      </c>
      <c r="M140" s="1">
        <f>Tabelle2[[#This Row],[Menge t Nges]]/Tabelle2[[#This Row],[Anzahl Lieferscheine]]</f>
        <v>0.81599999999999995</v>
      </c>
      <c r="N140" s="1">
        <f>Tabelle2[[#This Row],[Menge t P2O5]]/Tabelle2[[#This Row],[Anzahl Lieferscheine]]</f>
        <v>0.48</v>
      </c>
    </row>
    <row r="141" spans="1:14" x14ac:dyDescent="0.2">
      <c r="A141" s="2" t="s">
        <v>32</v>
      </c>
      <c r="B141" s="2" t="s">
        <v>41</v>
      </c>
      <c r="C141" s="2" t="s">
        <v>25</v>
      </c>
      <c r="D141" s="2" t="s">
        <v>25</v>
      </c>
      <c r="E141" s="2" t="s">
        <v>26</v>
      </c>
      <c r="F141" s="2" t="s">
        <v>61</v>
      </c>
      <c r="G141" s="1">
        <v>1299.5999999999999</v>
      </c>
      <c r="H141" s="1">
        <v>547.20000000000005</v>
      </c>
      <c r="I141" s="4">
        <v>1</v>
      </c>
      <c r="J141" s="2" t="s">
        <v>66</v>
      </c>
      <c r="K141" s="1">
        <f>Tabelle2[[#This Row],[Menge kg Nges]]/1000</f>
        <v>1.2995999999999999</v>
      </c>
      <c r="L141" s="1">
        <f>Tabelle2[[#This Row],[Menge kg P2O5]]/1000</f>
        <v>0.54720000000000002</v>
      </c>
      <c r="M141" s="1">
        <f>Tabelle2[[#This Row],[Menge t Nges]]/Tabelle2[[#This Row],[Anzahl Lieferscheine]]</f>
        <v>1.2995999999999999</v>
      </c>
      <c r="N141" s="1">
        <f>Tabelle2[[#This Row],[Menge t P2O5]]/Tabelle2[[#This Row],[Anzahl Lieferscheine]]</f>
        <v>0.54720000000000002</v>
      </c>
    </row>
    <row r="142" spans="1:14" x14ac:dyDescent="0.2">
      <c r="A142" s="2" t="s">
        <v>32</v>
      </c>
      <c r="B142" s="2" t="s">
        <v>42</v>
      </c>
      <c r="C142" s="2" t="s">
        <v>6</v>
      </c>
      <c r="D142" s="2" t="s">
        <v>7</v>
      </c>
      <c r="E142" s="2" t="s">
        <v>9</v>
      </c>
      <c r="F142" s="2" t="s">
        <v>61</v>
      </c>
      <c r="G142" s="1">
        <v>6708.2500000000009</v>
      </c>
      <c r="H142" s="1">
        <v>3314.6000000000004</v>
      </c>
      <c r="I142" s="4">
        <v>19</v>
      </c>
      <c r="J142" s="2" t="s">
        <v>66</v>
      </c>
      <c r="K142" s="1">
        <f>Tabelle2[[#This Row],[Menge kg Nges]]/1000</f>
        <v>6.7082500000000005</v>
      </c>
      <c r="L142" s="1">
        <f>Tabelle2[[#This Row],[Menge kg P2O5]]/1000</f>
        <v>3.3146000000000004</v>
      </c>
      <c r="M142" s="1">
        <f>Tabelle2[[#This Row],[Menge t Nges]]/Tabelle2[[#This Row],[Anzahl Lieferscheine]]</f>
        <v>0.35306578947368422</v>
      </c>
      <c r="N142" s="1">
        <f>Tabelle2[[#This Row],[Menge t P2O5]]/Tabelle2[[#This Row],[Anzahl Lieferscheine]]</f>
        <v>0.17445263157894739</v>
      </c>
    </row>
    <row r="143" spans="1:14" x14ac:dyDescent="0.2">
      <c r="A143" s="2" t="s">
        <v>32</v>
      </c>
      <c r="B143" s="2" t="s">
        <v>42</v>
      </c>
      <c r="C143" s="2" t="s">
        <v>6</v>
      </c>
      <c r="D143" s="2" t="s">
        <v>7</v>
      </c>
      <c r="E143" s="2" t="s">
        <v>11</v>
      </c>
      <c r="F143" s="2" t="s">
        <v>61</v>
      </c>
      <c r="G143" s="1">
        <v>948.8</v>
      </c>
      <c r="H143" s="1">
        <v>450.8</v>
      </c>
      <c r="I143" s="4">
        <v>3</v>
      </c>
      <c r="J143" s="2" t="s">
        <v>66</v>
      </c>
      <c r="K143" s="1">
        <f>Tabelle2[[#This Row],[Menge kg Nges]]/1000</f>
        <v>0.94879999999999998</v>
      </c>
      <c r="L143" s="1">
        <f>Tabelle2[[#This Row],[Menge kg P2O5]]/1000</f>
        <v>0.45080000000000003</v>
      </c>
      <c r="M143" s="1">
        <f>Tabelle2[[#This Row],[Menge t Nges]]/Tabelle2[[#This Row],[Anzahl Lieferscheine]]</f>
        <v>0.31626666666666664</v>
      </c>
      <c r="N143" s="1">
        <f>Tabelle2[[#This Row],[Menge t P2O5]]/Tabelle2[[#This Row],[Anzahl Lieferscheine]]</f>
        <v>0.15026666666666669</v>
      </c>
    </row>
    <row r="144" spans="1:14" x14ac:dyDescent="0.2">
      <c r="A144" s="2" t="s">
        <v>32</v>
      </c>
      <c r="B144" s="2" t="s">
        <v>42</v>
      </c>
      <c r="C144" s="2" t="s">
        <v>6</v>
      </c>
      <c r="D144" s="2" t="s">
        <v>7</v>
      </c>
      <c r="E144" s="2" t="s">
        <v>12</v>
      </c>
      <c r="F144" s="2" t="s">
        <v>61</v>
      </c>
      <c r="G144" s="1">
        <v>7263.4</v>
      </c>
      <c r="H144" s="1">
        <v>3405.6</v>
      </c>
      <c r="I144" s="4">
        <v>15</v>
      </c>
      <c r="J144" s="2" t="s">
        <v>66</v>
      </c>
      <c r="K144" s="1">
        <f>Tabelle2[[#This Row],[Menge kg Nges]]/1000</f>
        <v>7.2633999999999999</v>
      </c>
      <c r="L144" s="1">
        <f>Tabelle2[[#This Row],[Menge kg P2O5]]/1000</f>
        <v>3.4055999999999997</v>
      </c>
      <c r="M144" s="1">
        <f>Tabelle2[[#This Row],[Menge t Nges]]/Tabelle2[[#This Row],[Anzahl Lieferscheine]]</f>
        <v>0.48422666666666664</v>
      </c>
      <c r="N144" s="1">
        <f>Tabelle2[[#This Row],[Menge t P2O5]]/Tabelle2[[#This Row],[Anzahl Lieferscheine]]</f>
        <v>0.22703999999999999</v>
      </c>
    </row>
    <row r="145" spans="1:14" x14ac:dyDescent="0.2">
      <c r="A145" s="2" t="s">
        <v>32</v>
      </c>
      <c r="B145" s="2" t="s">
        <v>42</v>
      </c>
      <c r="C145" s="2" t="s">
        <v>6</v>
      </c>
      <c r="D145" s="2" t="s">
        <v>7</v>
      </c>
      <c r="E145" s="2" t="s">
        <v>14</v>
      </c>
      <c r="F145" s="2" t="s">
        <v>61</v>
      </c>
      <c r="G145" s="1">
        <v>330</v>
      </c>
      <c r="H145" s="1">
        <v>190</v>
      </c>
      <c r="I145" s="4">
        <v>1</v>
      </c>
      <c r="J145" s="2" t="s">
        <v>66</v>
      </c>
      <c r="K145" s="1">
        <f>Tabelle2[[#This Row],[Menge kg Nges]]/1000</f>
        <v>0.33</v>
      </c>
      <c r="L145" s="1">
        <f>Tabelle2[[#This Row],[Menge kg P2O5]]/1000</f>
        <v>0.19</v>
      </c>
      <c r="M145" s="1">
        <f>Tabelle2[[#This Row],[Menge t Nges]]/Tabelle2[[#This Row],[Anzahl Lieferscheine]]</f>
        <v>0.33</v>
      </c>
      <c r="N145" s="1">
        <f>Tabelle2[[#This Row],[Menge t P2O5]]/Tabelle2[[#This Row],[Anzahl Lieferscheine]]</f>
        <v>0.19</v>
      </c>
    </row>
    <row r="146" spans="1:14" x14ac:dyDescent="0.2">
      <c r="A146" s="2" t="s">
        <v>32</v>
      </c>
      <c r="B146" s="2" t="s">
        <v>42</v>
      </c>
      <c r="C146" s="2" t="s">
        <v>6</v>
      </c>
      <c r="D146" s="2" t="s">
        <v>15</v>
      </c>
      <c r="E146" s="2" t="s">
        <v>8</v>
      </c>
      <c r="F146" s="2" t="s">
        <v>61</v>
      </c>
      <c r="G146" s="1">
        <v>90</v>
      </c>
      <c r="H146" s="1">
        <v>150</v>
      </c>
      <c r="I146" s="4">
        <v>1</v>
      </c>
      <c r="J146" s="2" t="s">
        <v>66</v>
      </c>
      <c r="K146" s="1">
        <f>Tabelle2[[#This Row],[Menge kg Nges]]/1000</f>
        <v>0.09</v>
      </c>
      <c r="L146" s="1">
        <f>Tabelle2[[#This Row],[Menge kg P2O5]]/1000</f>
        <v>0.15</v>
      </c>
      <c r="M146" s="1">
        <f>Tabelle2[[#This Row],[Menge t Nges]]/Tabelle2[[#This Row],[Anzahl Lieferscheine]]</f>
        <v>0.09</v>
      </c>
      <c r="N146" s="1">
        <f>Tabelle2[[#This Row],[Menge t P2O5]]/Tabelle2[[#This Row],[Anzahl Lieferscheine]]</f>
        <v>0.15</v>
      </c>
    </row>
    <row r="147" spans="1:14" x14ac:dyDescent="0.2">
      <c r="A147" s="2" t="s">
        <v>32</v>
      </c>
      <c r="B147" s="2" t="s">
        <v>42</v>
      </c>
      <c r="C147" s="2" t="s">
        <v>6</v>
      </c>
      <c r="D147" s="2" t="s">
        <v>15</v>
      </c>
      <c r="E147" s="2" t="s">
        <v>16</v>
      </c>
      <c r="F147" s="2" t="s">
        <v>61</v>
      </c>
      <c r="G147" s="1">
        <v>837</v>
      </c>
      <c r="H147" s="1">
        <v>765</v>
      </c>
      <c r="I147" s="4">
        <v>6</v>
      </c>
      <c r="J147" s="2" t="s">
        <v>66</v>
      </c>
      <c r="K147" s="1">
        <f>Tabelle2[[#This Row],[Menge kg Nges]]/1000</f>
        <v>0.83699999999999997</v>
      </c>
      <c r="L147" s="1">
        <f>Tabelle2[[#This Row],[Menge kg P2O5]]/1000</f>
        <v>0.76500000000000001</v>
      </c>
      <c r="M147" s="1">
        <f>Tabelle2[[#This Row],[Menge t Nges]]/Tabelle2[[#This Row],[Anzahl Lieferscheine]]</f>
        <v>0.13949999999999999</v>
      </c>
      <c r="N147" s="1">
        <f>Tabelle2[[#This Row],[Menge t P2O5]]/Tabelle2[[#This Row],[Anzahl Lieferscheine]]</f>
        <v>0.1275</v>
      </c>
    </row>
    <row r="148" spans="1:14" x14ac:dyDescent="0.2">
      <c r="A148" s="2" t="s">
        <v>32</v>
      </c>
      <c r="B148" s="2" t="s">
        <v>42</v>
      </c>
      <c r="C148" s="2" t="s">
        <v>6</v>
      </c>
      <c r="D148" s="2" t="s">
        <v>15</v>
      </c>
      <c r="E148" s="2" t="s">
        <v>18</v>
      </c>
      <c r="F148" s="2" t="s">
        <v>61</v>
      </c>
      <c r="G148" s="1">
        <v>8159.45</v>
      </c>
      <c r="H148" s="1">
        <v>5144.2</v>
      </c>
      <c r="I148" s="4">
        <v>11</v>
      </c>
      <c r="J148" s="2" t="s">
        <v>66</v>
      </c>
      <c r="K148" s="1">
        <f>Tabelle2[[#This Row],[Menge kg Nges]]/1000</f>
        <v>8.1594499999999996</v>
      </c>
      <c r="L148" s="1">
        <f>Tabelle2[[#This Row],[Menge kg P2O5]]/1000</f>
        <v>5.1441999999999997</v>
      </c>
      <c r="M148" s="1">
        <f>Tabelle2[[#This Row],[Menge t Nges]]/Tabelle2[[#This Row],[Anzahl Lieferscheine]]</f>
        <v>0.74176818181818183</v>
      </c>
      <c r="N148" s="1">
        <f>Tabelle2[[#This Row],[Menge t P2O5]]/Tabelle2[[#This Row],[Anzahl Lieferscheine]]</f>
        <v>0.46765454545454543</v>
      </c>
    </row>
    <row r="149" spans="1:14" x14ac:dyDescent="0.2">
      <c r="A149" s="2" t="s">
        <v>32</v>
      </c>
      <c r="B149" s="2" t="s">
        <v>42</v>
      </c>
      <c r="C149" s="2" t="s">
        <v>6</v>
      </c>
      <c r="D149" s="2" t="s">
        <v>15</v>
      </c>
      <c r="E149" s="2" t="s">
        <v>19</v>
      </c>
      <c r="F149" s="2" t="s">
        <v>61</v>
      </c>
      <c r="G149" s="1">
        <v>1116</v>
      </c>
      <c r="H149" s="1">
        <v>900</v>
      </c>
      <c r="I149" s="4">
        <v>7</v>
      </c>
      <c r="J149" s="2" t="s">
        <v>66</v>
      </c>
      <c r="K149" s="1">
        <f>Tabelle2[[#This Row],[Menge kg Nges]]/1000</f>
        <v>1.1160000000000001</v>
      </c>
      <c r="L149" s="1">
        <f>Tabelle2[[#This Row],[Menge kg P2O5]]/1000</f>
        <v>0.9</v>
      </c>
      <c r="M149" s="1">
        <f>Tabelle2[[#This Row],[Menge t Nges]]/Tabelle2[[#This Row],[Anzahl Lieferscheine]]</f>
        <v>0.15942857142857145</v>
      </c>
      <c r="N149" s="1">
        <f>Tabelle2[[#This Row],[Menge t P2O5]]/Tabelle2[[#This Row],[Anzahl Lieferscheine]]</f>
        <v>0.12857142857142859</v>
      </c>
    </row>
    <row r="150" spans="1:14" x14ac:dyDescent="0.2">
      <c r="A150" s="2" t="s">
        <v>32</v>
      </c>
      <c r="B150" s="2" t="s">
        <v>42</v>
      </c>
      <c r="C150" s="2" t="s">
        <v>6</v>
      </c>
      <c r="D150" s="2" t="s">
        <v>15</v>
      </c>
      <c r="E150" s="2" t="s">
        <v>20</v>
      </c>
      <c r="F150" s="2" t="s">
        <v>61</v>
      </c>
      <c r="G150" s="1">
        <v>329.34000000000003</v>
      </c>
      <c r="H150" s="1">
        <v>240.8</v>
      </c>
      <c r="I150" s="4">
        <v>3</v>
      </c>
      <c r="J150" s="2" t="s">
        <v>66</v>
      </c>
      <c r="K150" s="1">
        <f>Tabelle2[[#This Row],[Menge kg Nges]]/1000</f>
        <v>0.32934000000000002</v>
      </c>
      <c r="L150" s="1">
        <f>Tabelle2[[#This Row],[Menge kg P2O5]]/1000</f>
        <v>0.24080000000000001</v>
      </c>
      <c r="M150" s="1">
        <f>Tabelle2[[#This Row],[Menge t Nges]]/Tabelle2[[#This Row],[Anzahl Lieferscheine]]</f>
        <v>0.10978</v>
      </c>
      <c r="N150" s="1">
        <f>Tabelle2[[#This Row],[Menge t P2O5]]/Tabelle2[[#This Row],[Anzahl Lieferscheine]]</f>
        <v>8.0266666666666667E-2</v>
      </c>
    </row>
    <row r="151" spans="1:14" x14ac:dyDescent="0.2">
      <c r="A151" s="2" t="s">
        <v>32</v>
      </c>
      <c r="B151" s="2" t="s">
        <v>42</v>
      </c>
      <c r="C151" s="2" t="s">
        <v>6</v>
      </c>
      <c r="D151" s="2" t="s">
        <v>15</v>
      </c>
      <c r="E151" s="2" t="s">
        <v>21</v>
      </c>
      <c r="F151" s="2" t="s">
        <v>61</v>
      </c>
      <c r="G151" s="1">
        <v>204</v>
      </c>
      <c r="H151" s="1">
        <v>120</v>
      </c>
      <c r="I151" s="4">
        <v>1</v>
      </c>
      <c r="J151" s="2" t="s">
        <v>66</v>
      </c>
      <c r="K151" s="1">
        <f>Tabelle2[[#This Row],[Menge kg Nges]]/1000</f>
        <v>0.20399999999999999</v>
      </c>
      <c r="L151" s="1">
        <f>Tabelle2[[#This Row],[Menge kg P2O5]]/1000</f>
        <v>0.12</v>
      </c>
      <c r="M151" s="1">
        <f>Tabelle2[[#This Row],[Menge t Nges]]/Tabelle2[[#This Row],[Anzahl Lieferscheine]]</f>
        <v>0.20399999999999999</v>
      </c>
      <c r="N151" s="1">
        <f>Tabelle2[[#This Row],[Menge t P2O5]]/Tabelle2[[#This Row],[Anzahl Lieferscheine]]</f>
        <v>0.12</v>
      </c>
    </row>
    <row r="152" spans="1:14" x14ac:dyDescent="0.2">
      <c r="A152" s="2" t="s">
        <v>32</v>
      </c>
      <c r="B152" s="2" t="s">
        <v>42</v>
      </c>
      <c r="C152" s="2" t="s">
        <v>6</v>
      </c>
      <c r="D152" s="2" t="s">
        <v>15</v>
      </c>
      <c r="E152" s="2" t="s">
        <v>9</v>
      </c>
      <c r="F152" s="2" t="s">
        <v>61</v>
      </c>
      <c r="G152" s="1">
        <v>477.6</v>
      </c>
      <c r="H152" s="1">
        <v>198</v>
      </c>
      <c r="I152" s="4">
        <v>1</v>
      </c>
      <c r="J152" s="2" t="s">
        <v>66</v>
      </c>
      <c r="K152" s="1">
        <f>Tabelle2[[#This Row],[Menge kg Nges]]/1000</f>
        <v>0.47760000000000002</v>
      </c>
      <c r="L152" s="1">
        <f>Tabelle2[[#This Row],[Menge kg P2O5]]/1000</f>
        <v>0.19800000000000001</v>
      </c>
      <c r="M152" s="1">
        <f>Tabelle2[[#This Row],[Menge t Nges]]/Tabelle2[[#This Row],[Anzahl Lieferscheine]]</f>
        <v>0.47760000000000002</v>
      </c>
      <c r="N152" s="1">
        <f>Tabelle2[[#This Row],[Menge t P2O5]]/Tabelle2[[#This Row],[Anzahl Lieferscheine]]</f>
        <v>0.19800000000000001</v>
      </c>
    </row>
    <row r="153" spans="1:14" x14ac:dyDescent="0.2">
      <c r="A153" s="2" t="s">
        <v>32</v>
      </c>
      <c r="B153" s="2" t="s">
        <v>42</v>
      </c>
      <c r="C153" s="2" t="s">
        <v>25</v>
      </c>
      <c r="D153" s="2" t="s">
        <v>25</v>
      </c>
      <c r="E153" s="2" t="s">
        <v>26</v>
      </c>
      <c r="F153" s="2" t="s">
        <v>61</v>
      </c>
      <c r="G153" s="1">
        <v>13865.2</v>
      </c>
      <c r="H153" s="1">
        <v>5485.5999999999995</v>
      </c>
      <c r="I153" s="4">
        <v>24</v>
      </c>
      <c r="J153" s="2" t="s">
        <v>66</v>
      </c>
      <c r="K153" s="1">
        <f>Tabelle2[[#This Row],[Menge kg Nges]]/1000</f>
        <v>13.865200000000002</v>
      </c>
      <c r="L153" s="1">
        <f>Tabelle2[[#This Row],[Menge kg P2O5]]/1000</f>
        <v>5.4855999999999998</v>
      </c>
      <c r="M153" s="1">
        <f>Tabelle2[[#This Row],[Menge t Nges]]/Tabelle2[[#This Row],[Anzahl Lieferscheine]]</f>
        <v>0.57771666666666677</v>
      </c>
      <c r="N153" s="1">
        <f>Tabelle2[[#This Row],[Menge t P2O5]]/Tabelle2[[#This Row],[Anzahl Lieferscheine]]</f>
        <v>0.22856666666666667</v>
      </c>
    </row>
    <row r="154" spans="1:14" x14ac:dyDescent="0.2">
      <c r="A154" s="2" t="s">
        <v>43</v>
      </c>
      <c r="B154" s="2" t="s">
        <v>43</v>
      </c>
      <c r="C154" s="2" t="s">
        <v>6</v>
      </c>
      <c r="D154" s="2" t="s">
        <v>30</v>
      </c>
      <c r="E154" s="2" t="s">
        <v>26</v>
      </c>
      <c r="F154" s="2" t="s">
        <v>61</v>
      </c>
      <c r="G154" s="1">
        <v>13366.559999999998</v>
      </c>
      <c r="H154" s="1">
        <v>6513.34</v>
      </c>
      <c r="I154" s="4">
        <v>80</v>
      </c>
      <c r="J154" s="2" t="s">
        <v>66</v>
      </c>
      <c r="K154" s="1">
        <f>Tabelle2[[#This Row],[Menge kg Nges]]/1000</f>
        <v>13.366559999999998</v>
      </c>
      <c r="L154" s="1">
        <f>Tabelle2[[#This Row],[Menge kg P2O5]]/1000</f>
        <v>6.5133400000000004</v>
      </c>
      <c r="M154" s="1">
        <f>Tabelle2[[#This Row],[Menge t Nges]]/Tabelle2[[#This Row],[Anzahl Lieferscheine]]</f>
        <v>0.16708199999999998</v>
      </c>
      <c r="N154" s="1">
        <f>Tabelle2[[#This Row],[Menge t P2O5]]/Tabelle2[[#This Row],[Anzahl Lieferscheine]]</f>
        <v>8.141675000000001E-2</v>
      </c>
    </row>
    <row r="155" spans="1:14" x14ac:dyDescent="0.2">
      <c r="A155" s="2" t="s">
        <v>43</v>
      </c>
      <c r="B155" s="2" t="s">
        <v>43</v>
      </c>
      <c r="C155" s="2" t="s">
        <v>6</v>
      </c>
      <c r="D155" s="2" t="s">
        <v>7</v>
      </c>
      <c r="E155" s="2" t="s">
        <v>8</v>
      </c>
      <c r="F155" s="2" t="s">
        <v>61</v>
      </c>
      <c r="G155" s="1">
        <v>31.36</v>
      </c>
      <c r="H155" s="1">
        <v>28</v>
      </c>
      <c r="I155" s="4">
        <v>1</v>
      </c>
      <c r="J155" s="2" t="s">
        <v>66</v>
      </c>
      <c r="K155" s="1">
        <f>Tabelle2[[#This Row],[Menge kg Nges]]/1000</f>
        <v>3.1359999999999999E-2</v>
      </c>
      <c r="L155" s="1">
        <f>Tabelle2[[#This Row],[Menge kg P2O5]]/1000</f>
        <v>2.8000000000000001E-2</v>
      </c>
      <c r="M155" s="1">
        <f>Tabelle2[[#This Row],[Menge t Nges]]/Tabelle2[[#This Row],[Anzahl Lieferscheine]]</f>
        <v>3.1359999999999999E-2</v>
      </c>
      <c r="N155" s="1">
        <f>Tabelle2[[#This Row],[Menge t P2O5]]/Tabelle2[[#This Row],[Anzahl Lieferscheine]]</f>
        <v>2.8000000000000001E-2</v>
      </c>
    </row>
    <row r="156" spans="1:14" x14ac:dyDescent="0.2">
      <c r="A156" s="2" t="s">
        <v>43</v>
      </c>
      <c r="B156" s="2" t="s">
        <v>43</v>
      </c>
      <c r="C156" s="2" t="s">
        <v>6</v>
      </c>
      <c r="D156" s="2" t="s">
        <v>7</v>
      </c>
      <c r="E156" s="2" t="s">
        <v>9</v>
      </c>
      <c r="F156" s="2" t="s">
        <v>61</v>
      </c>
      <c r="G156" s="1">
        <v>2329.11</v>
      </c>
      <c r="H156" s="1">
        <v>977.29000000000008</v>
      </c>
      <c r="I156" s="4">
        <v>10</v>
      </c>
      <c r="J156" s="2" t="s">
        <v>66</v>
      </c>
      <c r="K156" s="1">
        <f>Tabelle2[[#This Row],[Menge kg Nges]]/1000</f>
        <v>2.32911</v>
      </c>
      <c r="L156" s="1">
        <f>Tabelle2[[#This Row],[Menge kg P2O5]]/1000</f>
        <v>0.9772900000000001</v>
      </c>
      <c r="M156" s="1">
        <f>Tabelle2[[#This Row],[Menge t Nges]]/Tabelle2[[#This Row],[Anzahl Lieferscheine]]</f>
        <v>0.23291100000000001</v>
      </c>
      <c r="N156" s="1">
        <f>Tabelle2[[#This Row],[Menge t P2O5]]/Tabelle2[[#This Row],[Anzahl Lieferscheine]]</f>
        <v>9.772900000000001E-2</v>
      </c>
    </row>
    <row r="157" spans="1:14" x14ac:dyDescent="0.2">
      <c r="A157" s="2" t="s">
        <v>43</v>
      </c>
      <c r="B157" s="2" t="s">
        <v>43</v>
      </c>
      <c r="C157" s="2" t="s">
        <v>6</v>
      </c>
      <c r="D157" s="2" t="s">
        <v>7</v>
      </c>
      <c r="E157" s="2" t="s">
        <v>11</v>
      </c>
      <c r="F157" s="2" t="s">
        <v>61</v>
      </c>
      <c r="G157" s="1">
        <v>8689.7700000000023</v>
      </c>
      <c r="H157" s="1">
        <v>4300.4399999999996</v>
      </c>
      <c r="I157" s="4">
        <v>53</v>
      </c>
      <c r="J157" s="2" t="s">
        <v>66</v>
      </c>
      <c r="K157" s="1">
        <f>Tabelle2[[#This Row],[Menge kg Nges]]/1000</f>
        <v>8.6897700000000029</v>
      </c>
      <c r="L157" s="1">
        <f>Tabelle2[[#This Row],[Menge kg P2O5]]/1000</f>
        <v>4.30044</v>
      </c>
      <c r="M157" s="1">
        <f>Tabelle2[[#This Row],[Menge t Nges]]/Tabelle2[[#This Row],[Anzahl Lieferscheine]]</f>
        <v>0.16395792452830193</v>
      </c>
      <c r="N157" s="1">
        <f>Tabelle2[[#This Row],[Menge t P2O5]]/Tabelle2[[#This Row],[Anzahl Lieferscheine]]</f>
        <v>8.114037735849057E-2</v>
      </c>
    </row>
    <row r="158" spans="1:14" x14ac:dyDescent="0.2">
      <c r="A158" s="2" t="s">
        <v>43</v>
      </c>
      <c r="B158" s="2" t="s">
        <v>43</v>
      </c>
      <c r="C158" s="2" t="s">
        <v>6</v>
      </c>
      <c r="D158" s="2" t="s">
        <v>7</v>
      </c>
      <c r="E158" s="2" t="s">
        <v>12</v>
      </c>
      <c r="F158" s="2" t="s">
        <v>61</v>
      </c>
      <c r="G158" s="1">
        <v>14989.98</v>
      </c>
      <c r="H158" s="1">
        <v>5422.5100000000011</v>
      </c>
      <c r="I158" s="4">
        <v>63</v>
      </c>
      <c r="J158" s="2" t="s">
        <v>66</v>
      </c>
      <c r="K158" s="1">
        <f>Tabelle2[[#This Row],[Menge kg Nges]]/1000</f>
        <v>14.989979999999999</v>
      </c>
      <c r="L158" s="1">
        <f>Tabelle2[[#This Row],[Menge kg P2O5]]/1000</f>
        <v>5.4225100000000008</v>
      </c>
      <c r="M158" s="1">
        <f>Tabelle2[[#This Row],[Menge t Nges]]/Tabelle2[[#This Row],[Anzahl Lieferscheine]]</f>
        <v>0.23793619047619047</v>
      </c>
      <c r="N158" s="1">
        <f>Tabelle2[[#This Row],[Menge t P2O5]]/Tabelle2[[#This Row],[Anzahl Lieferscheine]]</f>
        <v>8.6071587301587316E-2</v>
      </c>
    </row>
    <row r="159" spans="1:14" x14ac:dyDescent="0.2">
      <c r="A159" s="2" t="s">
        <v>43</v>
      </c>
      <c r="B159" s="2" t="s">
        <v>43</v>
      </c>
      <c r="C159" s="2" t="s">
        <v>6</v>
      </c>
      <c r="D159" s="2" t="s">
        <v>7</v>
      </c>
      <c r="E159" s="2" t="s">
        <v>13</v>
      </c>
      <c r="F159" s="2" t="s">
        <v>61</v>
      </c>
      <c r="G159" s="1">
        <v>15364.589999999998</v>
      </c>
      <c r="H159" s="1">
        <v>8115.51</v>
      </c>
      <c r="I159" s="4">
        <v>93</v>
      </c>
      <c r="J159" s="2" t="s">
        <v>66</v>
      </c>
      <c r="K159" s="1">
        <f>Tabelle2[[#This Row],[Menge kg Nges]]/1000</f>
        <v>15.364589999999998</v>
      </c>
      <c r="L159" s="1">
        <f>Tabelle2[[#This Row],[Menge kg P2O5]]/1000</f>
        <v>8.1155100000000004</v>
      </c>
      <c r="M159" s="1">
        <f>Tabelle2[[#This Row],[Menge t Nges]]/Tabelle2[[#This Row],[Anzahl Lieferscheine]]</f>
        <v>0.1652106451612903</v>
      </c>
      <c r="N159" s="1">
        <f>Tabelle2[[#This Row],[Menge t P2O5]]/Tabelle2[[#This Row],[Anzahl Lieferscheine]]</f>
        <v>8.7263548387096782E-2</v>
      </c>
    </row>
    <row r="160" spans="1:14" x14ac:dyDescent="0.2">
      <c r="A160" s="2" t="s">
        <v>43</v>
      </c>
      <c r="B160" s="2" t="s">
        <v>43</v>
      </c>
      <c r="C160" s="2" t="s">
        <v>6</v>
      </c>
      <c r="D160" s="2" t="s">
        <v>7</v>
      </c>
      <c r="E160" s="2" t="s">
        <v>14</v>
      </c>
      <c r="F160" s="2" t="s">
        <v>61</v>
      </c>
      <c r="G160" s="1">
        <v>2440.5</v>
      </c>
      <c r="H160" s="1">
        <v>1014.75</v>
      </c>
      <c r="I160" s="4">
        <v>8</v>
      </c>
      <c r="J160" s="2" t="s">
        <v>66</v>
      </c>
      <c r="K160" s="1">
        <f>Tabelle2[[#This Row],[Menge kg Nges]]/1000</f>
        <v>2.4405000000000001</v>
      </c>
      <c r="L160" s="1">
        <f>Tabelle2[[#This Row],[Menge kg P2O5]]/1000</f>
        <v>1.01475</v>
      </c>
      <c r="M160" s="1">
        <f>Tabelle2[[#This Row],[Menge t Nges]]/Tabelle2[[#This Row],[Anzahl Lieferscheine]]</f>
        <v>0.30506250000000001</v>
      </c>
      <c r="N160" s="1">
        <f>Tabelle2[[#This Row],[Menge t P2O5]]/Tabelle2[[#This Row],[Anzahl Lieferscheine]]</f>
        <v>0.12684375000000001</v>
      </c>
    </row>
    <row r="161" spans="1:14" x14ac:dyDescent="0.2">
      <c r="A161" s="2" t="s">
        <v>43</v>
      </c>
      <c r="B161" s="2" t="s">
        <v>43</v>
      </c>
      <c r="C161" s="2" t="s">
        <v>6</v>
      </c>
      <c r="D161" s="2" t="s">
        <v>15</v>
      </c>
      <c r="E161" s="2" t="s">
        <v>17</v>
      </c>
      <c r="F161" s="2" t="s">
        <v>61</v>
      </c>
      <c r="G161" s="1">
        <v>40</v>
      </c>
      <c r="H161" s="1">
        <v>15</v>
      </c>
      <c r="I161" s="4">
        <v>1</v>
      </c>
      <c r="J161" s="2" t="s">
        <v>66</v>
      </c>
      <c r="K161" s="1">
        <f>Tabelle2[[#This Row],[Menge kg Nges]]/1000</f>
        <v>0.04</v>
      </c>
      <c r="L161" s="1">
        <f>Tabelle2[[#This Row],[Menge kg P2O5]]/1000</f>
        <v>1.4999999999999999E-2</v>
      </c>
      <c r="M161" s="1">
        <f>Tabelle2[[#This Row],[Menge t Nges]]/Tabelle2[[#This Row],[Anzahl Lieferscheine]]</f>
        <v>0.04</v>
      </c>
      <c r="N161" s="1">
        <f>Tabelle2[[#This Row],[Menge t P2O5]]/Tabelle2[[#This Row],[Anzahl Lieferscheine]]</f>
        <v>1.4999999999999999E-2</v>
      </c>
    </row>
    <row r="162" spans="1:14" x14ac:dyDescent="0.2">
      <c r="A162" s="2" t="s">
        <v>43</v>
      </c>
      <c r="B162" s="2" t="s">
        <v>43</v>
      </c>
      <c r="C162" s="2" t="s">
        <v>6</v>
      </c>
      <c r="D162" s="2" t="s">
        <v>15</v>
      </c>
      <c r="E162" s="2" t="s">
        <v>19</v>
      </c>
      <c r="F162" s="2" t="s">
        <v>61</v>
      </c>
      <c r="G162" s="1">
        <v>171.96</v>
      </c>
      <c r="H162" s="1">
        <v>126.12</v>
      </c>
      <c r="I162" s="4">
        <v>1</v>
      </c>
      <c r="J162" s="2" t="s">
        <v>66</v>
      </c>
      <c r="K162" s="1">
        <f>Tabelle2[[#This Row],[Menge kg Nges]]/1000</f>
        <v>0.17196</v>
      </c>
      <c r="L162" s="1">
        <f>Tabelle2[[#This Row],[Menge kg P2O5]]/1000</f>
        <v>0.12612000000000001</v>
      </c>
      <c r="M162" s="1">
        <f>Tabelle2[[#This Row],[Menge t Nges]]/Tabelle2[[#This Row],[Anzahl Lieferscheine]]</f>
        <v>0.17196</v>
      </c>
      <c r="N162" s="1">
        <f>Tabelle2[[#This Row],[Menge t P2O5]]/Tabelle2[[#This Row],[Anzahl Lieferscheine]]</f>
        <v>0.12612000000000001</v>
      </c>
    </row>
    <row r="163" spans="1:14" x14ac:dyDescent="0.2">
      <c r="A163" s="2" t="s">
        <v>43</v>
      </c>
      <c r="B163" s="2" t="s">
        <v>43</v>
      </c>
      <c r="C163" s="2" t="s">
        <v>6</v>
      </c>
      <c r="D163" s="2" t="s">
        <v>15</v>
      </c>
      <c r="E163" s="2" t="s">
        <v>13</v>
      </c>
      <c r="F163" s="2" t="s">
        <v>61</v>
      </c>
      <c r="G163" s="1">
        <v>124</v>
      </c>
      <c r="H163" s="1">
        <v>112</v>
      </c>
      <c r="I163" s="4">
        <v>1</v>
      </c>
      <c r="J163" s="2" t="s">
        <v>66</v>
      </c>
      <c r="K163" s="1">
        <f>Tabelle2[[#This Row],[Menge kg Nges]]/1000</f>
        <v>0.124</v>
      </c>
      <c r="L163" s="1">
        <f>Tabelle2[[#This Row],[Menge kg P2O5]]/1000</f>
        <v>0.112</v>
      </c>
      <c r="M163" s="1">
        <f>Tabelle2[[#This Row],[Menge t Nges]]/Tabelle2[[#This Row],[Anzahl Lieferscheine]]</f>
        <v>0.124</v>
      </c>
      <c r="N163" s="1">
        <f>Tabelle2[[#This Row],[Menge t P2O5]]/Tabelle2[[#This Row],[Anzahl Lieferscheine]]</f>
        <v>0.112</v>
      </c>
    </row>
    <row r="164" spans="1:14" x14ac:dyDescent="0.2">
      <c r="A164" s="2" t="s">
        <v>43</v>
      </c>
      <c r="B164" s="2" t="s">
        <v>36</v>
      </c>
      <c r="C164" s="2" t="s">
        <v>6</v>
      </c>
      <c r="D164" s="2" t="s">
        <v>30</v>
      </c>
      <c r="E164" s="2" t="s">
        <v>26</v>
      </c>
      <c r="F164" s="2" t="s">
        <v>61</v>
      </c>
      <c r="G164" s="1">
        <v>2057.25</v>
      </c>
      <c r="H164" s="1">
        <v>1089.25</v>
      </c>
      <c r="I164" s="4">
        <v>15</v>
      </c>
      <c r="J164" s="2" t="s">
        <v>66</v>
      </c>
      <c r="K164" s="1">
        <f>Tabelle2[[#This Row],[Menge kg Nges]]/1000</f>
        <v>2.0572499999999998</v>
      </c>
      <c r="L164" s="1">
        <f>Tabelle2[[#This Row],[Menge kg P2O5]]/1000</f>
        <v>1.0892500000000001</v>
      </c>
      <c r="M164" s="1">
        <f>Tabelle2[[#This Row],[Menge t Nges]]/Tabelle2[[#This Row],[Anzahl Lieferscheine]]</f>
        <v>0.13714999999999999</v>
      </c>
      <c r="N164" s="1">
        <f>Tabelle2[[#This Row],[Menge t P2O5]]/Tabelle2[[#This Row],[Anzahl Lieferscheine]]</f>
        <v>7.2616666666666677E-2</v>
      </c>
    </row>
    <row r="165" spans="1:14" x14ac:dyDescent="0.2">
      <c r="A165" s="2" t="s">
        <v>43</v>
      </c>
      <c r="B165" s="2" t="s">
        <v>36</v>
      </c>
      <c r="C165" s="2" t="s">
        <v>6</v>
      </c>
      <c r="D165" s="2" t="s">
        <v>7</v>
      </c>
      <c r="E165" s="2" t="s">
        <v>9</v>
      </c>
      <c r="F165" s="2" t="s">
        <v>61</v>
      </c>
      <c r="G165" s="1">
        <v>180</v>
      </c>
      <c r="H165" s="1">
        <v>72</v>
      </c>
      <c r="I165" s="4">
        <v>1</v>
      </c>
      <c r="J165" s="2" t="s">
        <v>66</v>
      </c>
      <c r="K165" s="1">
        <f>Tabelle2[[#This Row],[Menge kg Nges]]/1000</f>
        <v>0.18</v>
      </c>
      <c r="L165" s="1">
        <f>Tabelle2[[#This Row],[Menge kg P2O5]]/1000</f>
        <v>7.1999999999999995E-2</v>
      </c>
      <c r="M165" s="1">
        <f>Tabelle2[[#This Row],[Menge t Nges]]/Tabelle2[[#This Row],[Anzahl Lieferscheine]]</f>
        <v>0.18</v>
      </c>
      <c r="N165" s="1">
        <f>Tabelle2[[#This Row],[Menge t P2O5]]/Tabelle2[[#This Row],[Anzahl Lieferscheine]]</f>
        <v>7.1999999999999995E-2</v>
      </c>
    </row>
    <row r="166" spans="1:14" x14ac:dyDescent="0.2">
      <c r="A166" s="2" t="s">
        <v>43</v>
      </c>
      <c r="B166" s="2" t="s">
        <v>36</v>
      </c>
      <c r="C166" s="2" t="s">
        <v>6</v>
      </c>
      <c r="D166" s="2" t="s">
        <v>7</v>
      </c>
      <c r="E166" s="2" t="s">
        <v>11</v>
      </c>
      <c r="F166" s="2" t="s">
        <v>61</v>
      </c>
      <c r="G166" s="1">
        <v>2271.5</v>
      </c>
      <c r="H166" s="1">
        <v>1111.8500000000001</v>
      </c>
      <c r="I166" s="4">
        <v>14</v>
      </c>
      <c r="J166" s="2" t="s">
        <v>66</v>
      </c>
      <c r="K166" s="1">
        <f>Tabelle2[[#This Row],[Menge kg Nges]]/1000</f>
        <v>2.2715000000000001</v>
      </c>
      <c r="L166" s="1">
        <f>Tabelle2[[#This Row],[Menge kg P2O5]]/1000</f>
        <v>1.1118500000000002</v>
      </c>
      <c r="M166" s="1">
        <f>Tabelle2[[#This Row],[Menge t Nges]]/Tabelle2[[#This Row],[Anzahl Lieferscheine]]</f>
        <v>0.16225000000000001</v>
      </c>
      <c r="N166" s="1">
        <f>Tabelle2[[#This Row],[Menge t P2O5]]/Tabelle2[[#This Row],[Anzahl Lieferscheine]]</f>
        <v>7.9417857142857165E-2</v>
      </c>
    </row>
    <row r="167" spans="1:14" x14ac:dyDescent="0.2">
      <c r="A167" s="2" t="s">
        <v>43</v>
      </c>
      <c r="B167" s="2" t="s">
        <v>36</v>
      </c>
      <c r="C167" s="2" t="s">
        <v>6</v>
      </c>
      <c r="D167" s="2" t="s">
        <v>7</v>
      </c>
      <c r="E167" s="2" t="s">
        <v>12</v>
      </c>
      <c r="F167" s="2" t="s">
        <v>61</v>
      </c>
      <c r="G167" s="1">
        <v>3151.9</v>
      </c>
      <c r="H167" s="1">
        <v>1178.75</v>
      </c>
      <c r="I167" s="4">
        <v>18</v>
      </c>
      <c r="J167" s="2" t="s">
        <v>66</v>
      </c>
      <c r="K167" s="1">
        <f>Tabelle2[[#This Row],[Menge kg Nges]]/1000</f>
        <v>3.1518999999999999</v>
      </c>
      <c r="L167" s="1">
        <f>Tabelle2[[#This Row],[Menge kg P2O5]]/1000</f>
        <v>1.17875</v>
      </c>
      <c r="M167" s="1">
        <f>Tabelle2[[#This Row],[Menge t Nges]]/Tabelle2[[#This Row],[Anzahl Lieferscheine]]</f>
        <v>0.17510555555555554</v>
      </c>
      <c r="N167" s="1">
        <f>Tabelle2[[#This Row],[Menge t P2O5]]/Tabelle2[[#This Row],[Anzahl Lieferscheine]]</f>
        <v>6.5486111111111106E-2</v>
      </c>
    </row>
    <row r="168" spans="1:14" x14ac:dyDescent="0.2">
      <c r="A168" s="2" t="s">
        <v>43</v>
      </c>
      <c r="B168" s="2" t="s">
        <v>36</v>
      </c>
      <c r="C168" s="2" t="s">
        <v>6</v>
      </c>
      <c r="D168" s="2" t="s">
        <v>7</v>
      </c>
      <c r="E168" s="2" t="s">
        <v>13</v>
      </c>
      <c r="F168" s="2" t="s">
        <v>61</v>
      </c>
      <c r="G168" s="1">
        <v>1525.28</v>
      </c>
      <c r="H168" s="1">
        <v>872.18</v>
      </c>
      <c r="I168" s="4">
        <v>9</v>
      </c>
      <c r="J168" s="2" t="s">
        <v>66</v>
      </c>
      <c r="K168" s="1">
        <f>Tabelle2[[#This Row],[Menge kg Nges]]/1000</f>
        <v>1.52528</v>
      </c>
      <c r="L168" s="1">
        <f>Tabelle2[[#This Row],[Menge kg P2O5]]/1000</f>
        <v>0.87217999999999996</v>
      </c>
      <c r="M168" s="1">
        <f>Tabelle2[[#This Row],[Menge t Nges]]/Tabelle2[[#This Row],[Anzahl Lieferscheine]]</f>
        <v>0.16947555555555555</v>
      </c>
      <c r="N168" s="1">
        <f>Tabelle2[[#This Row],[Menge t P2O5]]/Tabelle2[[#This Row],[Anzahl Lieferscheine]]</f>
        <v>9.6908888888888878E-2</v>
      </c>
    </row>
    <row r="169" spans="1:14" x14ac:dyDescent="0.2">
      <c r="A169" s="2" t="s">
        <v>43</v>
      </c>
      <c r="B169" s="2" t="s">
        <v>36</v>
      </c>
      <c r="C169" s="2" t="s">
        <v>6</v>
      </c>
      <c r="D169" s="2" t="s">
        <v>7</v>
      </c>
      <c r="E169" s="2" t="s">
        <v>14</v>
      </c>
      <c r="F169" s="2" t="s">
        <v>61</v>
      </c>
      <c r="G169" s="1">
        <v>920</v>
      </c>
      <c r="H169" s="1">
        <v>340</v>
      </c>
      <c r="I169" s="4">
        <v>3</v>
      </c>
      <c r="J169" s="2" t="s">
        <v>66</v>
      </c>
      <c r="K169" s="1">
        <f>Tabelle2[[#This Row],[Menge kg Nges]]/1000</f>
        <v>0.92</v>
      </c>
      <c r="L169" s="1">
        <f>Tabelle2[[#This Row],[Menge kg P2O5]]/1000</f>
        <v>0.34</v>
      </c>
      <c r="M169" s="1">
        <f>Tabelle2[[#This Row],[Menge t Nges]]/Tabelle2[[#This Row],[Anzahl Lieferscheine]]</f>
        <v>0.3066666666666667</v>
      </c>
      <c r="N169" s="1">
        <f>Tabelle2[[#This Row],[Menge t P2O5]]/Tabelle2[[#This Row],[Anzahl Lieferscheine]]</f>
        <v>0.11333333333333334</v>
      </c>
    </row>
    <row r="170" spans="1:14" x14ac:dyDescent="0.2">
      <c r="A170" s="2" t="s">
        <v>43</v>
      </c>
      <c r="B170" s="2" t="s">
        <v>36</v>
      </c>
      <c r="C170" s="2" t="s">
        <v>6</v>
      </c>
      <c r="D170" s="2" t="s">
        <v>15</v>
      </c>
      <c r="E170" s="2" t="s">
        <v>16</v>
      </c>
      <c r="F170" s="2" t="s">
        <v>61</v>
      </c>
      <c r="G170" s="1">
        <v>125</v>
      </c>
      <c r="H170" s="1">
        <v>115</v>
      </c>
      <c r="I170" s="4">
        <v>1</v>
      </c>
      <c r="J170" s="2" t="s">
        <v>66</v>
      </c>
      <c r="K170" s="1">
        <f>Tabelle2[[#This Row],[Menge kg Nges]]/1000</f>
        <v>0.125</v>
      </c>
      <c r="L170" s="1">
        <f>Tabelle2[[#This Row],[Menge kg P2O5]]/1000</f>
        <v>0.115</v>
      </c>
      <c r="M170" s="1">
        <f>Tabelle2[[#This Row],[Menge t Nges]]/Tabelle2[[#This Row],[Anzahl Lieferscheine]]</f>
        <v>0.125</v>
      </c>
      <c r="N170" s="1">
        <f>Tabelle2[[#This Row],[Menge t P2O5]]/Tabelle2[[#This Row],[Anzahl Lieferscheine]]</f>
        <v>0.115</v>
      </c>
    </row>
    <row r="171" spans="1:14" x14ac:dyDescent="0.2">
      <c r="A171" s="2" t="s">
        <v>43</v>
      </c>
      <c r="B171" s="2" t="s">
        <v>36</v>
      </c>
      <c r="C171" s="2" t="s">
        <v>6</v>
      </c>
      <c r="D171" s="2" t="s">
        <v>15</v>
      </c>
      <c r="E171" s="2" t="s">
        <v>18</v>
      </c>
      <c r="F171" s="2" t="s">
        <v>61</v>
      </c>
      <c r="G171" s="1">
        <v>100.8</v>
      </c>
      <c r="H171" s="1">
        <v>81.599999999999994</v>
      </c>
      <c r="I171" s="4">
        <v>1</v>
      </c>
      <c r="J171" s="2" t="s">
        <v>66</v>
      </c>
      <c r="K171" s="1">
        <f>Tabelle2[[#This Row],[Menge kg Nges]]/1000</f>
        <v>0.1008</v>
      </c>
      <c r="L171" s="1">
        <f>Tabelle2[[#This Row],[Menge kg P2O5]]/1000</f>
        <v>8.1599999999999992E-2</v>
      </c>
      <c r="M171" s="1">
        <f>Tabelle2[[#This Row],[Menge t Nges]]/Tabelle2[[#This Row],[Anzahl Lieferscheine]]</f>
        <v>0.1008</v>
      </c>
      <c r="N171" s="1">
        <f>Tabelle2[[#This Row],[Menge t P2O5]]/Tabelle2[[#This Row],[Anzahl Lieferscheine]]</f>
        <v>8.1599999999999992E-2</v>
      </c>
    </row>
    <row r="172" spans="1:14" x14ac:dyDescent="0.2">
      <c r="A172" s="2" t="s">
        <v>43</v>
      </c>
      <c r="B172" s="2" t="s">
        <v>36</v>
      </c>
      <c r="C172" s="2" t="s">
        <v>6</v>
      </c>
      <c r="D172" s="2" t="s">
        <v>15</v>
      </c>
      <c r="E172" s="2" t="s">
        <v>19</v>
      </c>
      <c r="F172" s="2" t="s">
        <v>61</v>
      </c>
      <c r="G172" s="1">
        <v>232.14</v>
      </c>
      <c r="H172" s="1">
        <v>170.26</v>
      </c>
      <c r="I172" s="4">
        <v>1</v>
      </c>
      <c r="J172" s="2" t="s">
        <v>66</v>
      </c>
      <c r="K172" s="1">
        <f>Tabelle2[[#This Row],[Menge kg Nges]]/1000</f>
        <v>0.23213999999999999</v>
      </c>
      <c r="L172" s="1">
        <f>Tabelle2[[#This Row],[Menge kg P2O5]]/1000</f>
        <v>0.17025999999999999</v>
      </c>
      <c r="M172" s="1">
        <f>Tabelle2[[#This Row],[Menge t Nges]]/Tabelle2[[#This Row],[Anzahl Lieferscheine]]</f>
        <v>0.23213999999999999</v>
      </c>
      <c r="N172" s="1">
        <f>Tabelle2[[#This Row],[Menge t P2O5]]/Tabelle2[[#This Row],[Anzahl Lieferscheine]]</f>
        <v>0.17025999999999999</v>
      </c>
    </row>
    <row r="173" spans="1:14" x14ac:dyDescent="0.2">
      <c r="A173" s="2" t="s">
        <v>43</v>
      </c>
      <c r="B173" s="2" t="s">
        <v>37</v>
      </c>
      <c r="C173" s="2" t="s">
        <v>6</v>
      </c>
      <c r="D173" s="2" t="s">
        <v>30</v>
      </c>
      <c r="E173" s="2" t="s">
        <v>26</v>
      </c>
      <c r="F173" s="2" t="s">
        <v>61</v>
      </c>
      <c r="G173" s="1">
        <v>1550.59</v>
      </c>
      <c r="H173" s="1">
        <v>962.6</v>
      </c>
      <c r="I173" s="4">
        <v>9</v>
      </c>
      <c r="J173" s="2" t="s">
        <v>66</v>
      </c>
      <c r="K173" s="1">
        <f>Tabelle2[[#This Row],[Menge kg Nges]]/1000</f>
        <v>1.5505899999999999</v>
      </c>
      <c r="L173" s="1">
        <f>Tabelle2[[#This Row],[Menge kg P2O5]]/1000</f>
        <v>0.96260000000000001</v>
      </c>
      <c r="M173" s="1">
        <f>Tabelle2[[#This Row],[Menge t Nges]]/Tabelle2[[#This Row],[Anzahl Lieferscheine]]</f>
        <v>0.17228777777777776</v>
      </c>
      <c r="N173" s="1">
        <f>Tabelle2[[#This Row],[Menge t P2O5]]/Tabelle2[[#This Row],[Anzahl Lieferscheine]]</f>
        <v>0.10695555555555555</v>
      </c>
    </row>
    <row r="174" spans="1:14" x14ac:dyDescent="0.2">
      <c r="A174" s="2" t="s">
        <v>43</v>
      </c>
      <c r="B174" s="2" t="s">
        <v>37</v>
      </c>
      <c r="C174" s="2" t="s">
        <v>6</v>
      </c>
      <c r="D174" s="2" t="s">
        <v>7</v>
      </c>
      <c r="E174" s="2" t="s">
        <v>9</v>
      </c>
      <c r="F174" s="2" t="s">
        <v>61</v>
      </c>
      <c r="G174" s="1">
        <v>762.12</v>
      </c>
      <c r="H174" s="1">
        <v>321.67</v>
      </c>
      <c r="I174" s="4">
        <v>3</v>
      </c>
      <c r="J174" s="2" t="s">
        <v>66</v>
      </c>
      <c r="K174" s="1">
        <f>Tabelle2[[#This Row],[Menge kg Nges]]/1000</f>
        <v>0.76212000000000002</v>
      </c>
      <c r="L174" s="1">
        <f>Tabelle2[[#This Row],[Menge kg P2O5]]/1000</f>
        <v>0.32167000000000001</v>
      </c>
      <c r="M174" s="1">
        <f>Tabelle2[[#This Row],[Menge t Nges]]/Tabelle2[[#This Row],[Anzahl Lieferscheine]]</f>
        <v>0.25403999999999999</v>
      </c>
      <c r="N174" s="1">
        <f>Tabelle2[[#This Row],[Menge t P2O5]]/Tabelle2[[#This Row],[Anzahl Lieferscheine]]</f>
        <v>0.10722333333333334</v>
      </c>
    </row>
    <row r="175" spans="1:14" x14ac:dyDescent="0.2">
      <c r="A175" s="2" t="s">
        <v>43</v>
      </c>
      <c r="B175" s="2" t="s">
        <v>37</v>
      </c>
      <c r="C175" s="2" t="s">
        <v>6</v>
      </c>
      <c r="D175" s="2" t="s">
        <v>7</v>
      </c>
      <c r="E175" s="2" t="s">
        <v>11</v>
      </c>
      <c r="F175" s="2" t="s">
        <v>61</v>
      </c>
      <c r="G175" s="1">
        <v>1010</v>
      </c>
      <c r="H175" s="1">
        <v>499.8</v>
      </c>
      <c r="I175" s="4">
        <v>5</v>
      </c>
      <c r="J175" s="2" t="s">
        <v>66</v>
      </c>
      <c r="K175" s="1">
        <f>Tabelle2[[#This Row],[Menge kg Nges]]/1000</f>
        <v>1.01</v>
      </c>
      <c r="L175" s="1">
        <f>Tabelle2[[#This Row],[Menge kg P2O5]]/1000</f>
        <v>0.49980000000000002</v>
      </c>
      <c r="M175" s="1">
        <f>Tabelle2[[#This Row],[Menge t Nges]]/Tabelle2[[#This Row],[Anzahl Lieferscheine]]</f>
        <v>0.20200000000000001</v>
      </c>
      <c r="N175" s="1">
        <f>Tabelle2[[#This Row],[Menge t P2O5]]/Tabelle2[[#This Row],[Anzahl Lieferscheine]]</f>
        <v>9.9960000000000007E-2</v>
      </c>
    </row>
    <row r="176" spans="1:14" x14ac:dyDescent="0.2">
      <c r="A176" s="2" t="s">
        <v>43</v>
      </c>
      <c r="B176" s="2" t="s">
        <v>37</v>
      </c>
      <c r="C176" s="2" t="s">
        <v>6</v>
      </c>
      <c r="D176" s="2" t="s">
        <v>7</v>
      </c>
      <c r="E176" s="2" t="s">
        <v>12</v>
      </c>
      <c r="F176" s="2" t="s">
        <v>61</v>
      </c>
      <c r="G176" s="1">
        <v>1857.0000000000002</v>
      </c>
      <c r="H176" s="1">
        <v>682.56</v>
      </c>
      <c r="I176" s="4">
        <v>13</v>
      </c>
      <c r="J176" s="2" t="s">
        <v>66</v>
      </c>
      <c r="K176" s="1">
        <f>Tabelle2[[#This Row],[Menge kg Nges]]/1000</f>
        <v>1.8570000000000002</v>
      </c>
      <c r="L176" s="1">
        <f>Tabelle2[[#This Row],[Menge kg P2O5]]/1000</f>
        <v>0.68255999999999994</v>
      </c>
      <c r="M176" s="1">
        <f>Tabelle2[[#This Row],[Menge t Nges]]/Tabelle2[[#This Row],[Anzahl Lieferscheine]]</f>
        <v>0.14284615384615387</v>
      </c>
      <c r="N176" s="1">
        <f>Tabelle2[[#This Row],[Menge t P2O5]]/Tabelle2[[#This Row],[Anzahl Lieferscheine]]</f>
        <v>5.2504615384615379E-2</v>
      </c>
    </row>
    <row r="177" spans="1:14" x14ac:dyDescent="0.2">
      <c r="A177" s="2" t="s">
        <v>43</v>
      </c>
      <c r="B177" s="2" t="s">
        <v>37</v>
      </c>
      <c r="C177" s="2" t="s">
        <v>6</v>
      </c>
      <c r="D177" s="2" t="s">
        <v>7</v>
      </c>
      <c r="E177" s="2" t="s">
        <v>13</v>
      </c>
      <c r="F177" s="2" t="s">
        <v>61</v>
      </c>
      <c r="G177" s="1">
        <v>3210.28</v>
      </c>
      <c r="H177" s="1">
        <v>1796.05</v>
      </c>
      <c r="I177" s="4">
        <v>18</v>
      </c>
      <c r="J177" s="2" t="s">
        <v>66</v>
      </c>
      <c r="K177" s="1">
        <f>Tabelle2[[#This Row],[Menge kg Nges]]/1000</f>
        <v>3.21028</v>
      </c>
      <c r="L177" s="1">
        <f>Tabelle2[[#This Row],[Menge kg P2O5]]/1000</f>
        <v>1.7960499999999999</v>
      </c>
      <c r="M177" s="1">
        <f>Tabelle2[[#This Row],[Menge t Nges]]/Tabelle2[[#This Row],[Anzahl Lieferscheine]]</f>
        <v>0.17834888888888889</v>
      </c>
      <c r="N177" s="1">
        <f>Tabelle2[[#This Row],[Menge t P2O5]]/Tabelle2[[#This Row],[Anzahl Lieferscheine]]</f>
        <v>9.9780555555555553E-2</v>
      </c>
    </row>
    <row r="178" spans="1:14" x14ac:dyDescent="0.2">
      <c r="A178" s="2" t="s">
        <v>43</v>
      </c>
      <c r="B178" s="2" t="s">
        <v>37</v>
      </c>
      <c r="C178" s="2" t="s">
        <v>6</v>
      </c>
      <c r="D178" s="2" t="s">
        <v>7</v>
      </c>
      <c r="E178" s="2" t="s">
        <v>14</v>
      </c>
      <c r="F178" s="2" t="s">
        <v>61</v>
      </c>
      <c r="G178" s="1">
        <v>316.8</v>
      </c>
      <c r="H178" s="1">
        <v>220.8</v>
      </c>
      <c r="I178" s="4">
        <v>3</v>
      </c>
      <c r="J178" s="2" t="s">
        <v>66</v>
      </c>
      <c r="K178" s="1">
        <f>Tabelle2[[#This Row],[Menge kg Nges]]/1000</f>
        <v>0.31680000000000003</v>
      </c>
      <c r="L178" s="1">
        <f>Tabelle2[[#This Row],[Menge kg P2O5]]/1000</f>
        <v>0.22080000000000002</v>
      </c>
      <c r="M178" s="1">
        <f>Tabelle2[[#This Row],[Menge t Nges]]/Tabelle2[[#This Row],[Anzahl Lieferscheine]]</f>
        <v>0.10560000000000001</v>
      </c>
      <c r="N178" s="1">
        <f>Tabelle2[[#This Row],[Menge t P2O5]]/Tabelle2[[#This Row],[Anzahl Lieferscheine]]</f>
        <v>7.3600000000000013E-2</v>
      </c>
    </row>
    <row r="179" spans="1:14" x14ac:dyDescent="0.2">
      <c r="A179" s="2" t="s">
        <v>43</v>
      </c>
      <c r="B179" s="2" t="s">
        <v>37</v>
      </c>
      <c r="C179" s="2" t="s">
        <v>6</v>
      </c>
      <c r="D179" s="2" t="s">
        <v>15</v>
      </c>
      <c r="E179" s="2" t="s">
        <v>16</v>
      </c>
      <c r="F179" s="2" t="s">
        <v>61</v>
      </c>
      <c r="G179" s="1">
        <v>58.25</v>
      </c>
      <c r="H179" s="1">
        <v>53.25</v>
      </c>
      <c r="I179" s="4">
        <v>1</v>
      </c>
      <c r="J179" s="2" t="s">
        <v>66</v>
      </c>
      <c r="K179" s="1">
        <f>Tabelle2[[#This Row],[Menge kg Nges]]/1000</f>
        <v>5.8250000000000003E-2</v>
      </c>
      <c r="L179" s="1">
        <f>Tabelle2[[#This Row],[Menge kg P2O5]]/1000</f>
        <v>5.3249999999999999E-2</v>
      </c>
      <c r="M179" s="1">
        <f>Tabelle2[[#This Row],[Menge t Nges]]/Tabelle2[[#This Row],[Anzahl Lieferscheine]]</f>
        <v>5.8250000000000003E-2</v>
      </c>
      <c r="N179" s="1">
        <f>Tabelle2[[#This Row],[Menge t P2O5]]/Tabelle2[[#This Row],[Anzahl Lieferscheine]]</f>
        <v>5.3249999999999999E-2</v>
      </c>
    </row>
    <row r="180" spans="1:14" x14ac:dyDescent="0.2">
      <c r="A180" s="2" t="s">
        <v>43</v>
      </c>
      <c r="B180" s="2" t="s">
        <v>37</v>
      </c>
      <c r="C180" s="2" t="s">
        <v>6</v>
      </c>
      <c r="D180" s="2" t="s">
        <v>15</v>
      </c>
      <c r="E180" s="2" t="s">
        <v>18</v>
      </c>
      <c r="F180" s="2" t="s">
        <v>61</v>
      </c>
      <c r="G180" s="1">
        <v>823.2</v>
      </c>
      <c r="H180" s="1">
        <v>666.4</v>
      </c>
      <c r="I180" s="4">
        <v>2</v>
      </c>
      <c r="J180" s="2" t="s">
        <v>66</v>
      </c>
      <c r="K180" s="1">
        <f>Tabelle2[[#This Row],[Menge kg Nges]]/1000</f>
        <v>0.82320000000000004</v>
      </c>
      <c r="L180" s="1">
        <f>Tabelle2[[#This Row],[Menge kg P2O5]]/1000</f>
        <v>0.66639999999999999</v>
      </c>
      <c r="M180" s="1">
        <f>Tabelle2[[#This Row],[Menge t Nges]]/Tabelle2[[#This Row],[Anzahl Lieferscheine]]</f>
        <v>0.41160000000000002</v>
      </c>
      <c r="N180" s="1">
        <f>Tabelle2[[#This Row],[Menge t P2O5]]/Tabelle2[[#This Row],[Anzahl Lieferscheine]]</f>
        <v>0.3332</v>
      </c>
    </row>
    <row r="181" spans="1:14" x14ac:dyDescent="0.2">
      <c r="A181" s="2" t="s">
        <v>43</v>
      </c>
      <c r="B181" s="2" t="s">
        <v>37</v>
      </c>
      <c r="C181" s="2" t="s">
        <v>6</v>
      </c>
      <c r="D181" s="2" t="s">
        <v>15</v>
      </c>
      <c r="E181" s="2" t="s">
        <v>19</v>
      </c>
      <c r="F181" s="2" t="s">
        <v>61</v>
      </c>
      <c r="G181" s="1">
        <v>729.64</v>
      </c>
      <c r="H181" s="1">
        <v>569.02</v>
      </c>
      <c r="I181" s="4">
        <v>2</v>
      </c>
      <c r="J181" s="2" t="s">
        <v>66</v>
      </c>
      <c r="K181" s="1">
        <f>Tabelle2[[#This Row],[Menge kg Nges]]/1000</f>
        <v>0.72963999999999996</v>
      </c>
      <c r="L181" s="1">
        <f>Tabelle2[[#This Row],[Menge kg P2O5]]/1000</f>
        <v>0.56901999999999997</v>
      </c>
      <c r="M181" s="1">
        <f>Tabelle2[[#This Row],[Menge t Nges]]/Tabelle2[[#This Row],[Anzahl Lieferscheine]]</f>
        <v>0.36481999999999998</v>
      </c>
      <c r="N181" s="1">
        <f>Tabelle2[[#This Row],[Menge t P2O5]]/Tabelle2[[#This Row],[Anzahl Lieferscheine]]</f>
        <v>0.28450999999999999</v>
      </c>
    </row>
    <row r="182" spans="1:14" x14ac:dyDescent="0.2">
      <c r="A182" s="2" t="s">
        <v>43</v>
      </c>
      <c r="B182" s="2" t="s">
        <v>37</v>
      </c>
      <c r="C182" s="2" t="s">
        <v>6</v>
      </c>
      <c r="D182" s="2" t="s">
        <v>15</v>
      </c>
      <c r="E182" s="2" t="s">
        <v>9</v>
      </c>
      <c r="F182" s="2" t="s">
        <v>61</v>
      </c>
      <c r="G182" s="1">
        <v>190.28</v>
      </c>
      <c r="H182" s="1">
        <v>170.4</v>
      </c>
      <c r="I182" s="4">
        <v>1</v>
      </c>
      <c r="J182" s="2" t="s">
        <v>66</v>
      </c>
      <c r="K182" s="1">
        <f>Tabelle2[[#This Row],[Menge kg Nges]]/1000</f>
        <v>0.19028</v>
      </c>
      <c r="L182" s="1">
        <f>Tabelle2[[#This Row],[Menge kg P2O5]]/1000</f>
        <v>0.1704</v>
      </c>
      <c r="M182" s="1">
        <f>Tabelle2[[#This Row],[Menge t Nges]]/Tabelle2[[#This Row],[Anzahl Lieferscheine]]</f>
        <v>0.19028</v>
      </c>
      <c r="N182" s="1">
        <f>Tabelle2[[#This Row],[Menge t P2O5]]/Tabelle2[[#This Row],[Anzahl Lieferscheine]]</f>
        <v>0.1704</v>
      </c>
    </row>
    <row r="183" spans="1:14" x14ac:dyDescent="0.2">
      <c r="A183" s="2" t="s">
        <v>43</v>
      </c>
      <c r="B183" s="2" t="s">
        <v>40</v>
      </c>
      <c r="C183" s="2" t="s">
        <v>6</v>
      </c>
      <c r="D183" s="2" t="s">
        <v>7</v>
      </c>
      <c r="E183" s="2" t="s">
        <v>12</v>
      </c>
      <c r="F183" s="2" t="s">
        <v>61</v>
      </c>
      <c r="G183" s="1">
        <v>935.33</v>
      </c>
      <c r="H183" s="1">
        <v>378.64000000000004</v>
      </c>
      <c r="I183" s="4">
        <v>7</v>
      </c>
      <c r="J183" s="2" t="s">
        <v>66</v>
      </c>
      <c r="K183" s="1">
        <f>Tabelle2[[#This Row],[Menge kg Nges]]/1000</f>
        <v>0.93532999999999999</v>
      </c>
      <c r="L183" s="1">
        <f>Tabelle2[[#This Row],[Menge kg P2O5]]/1000</f>
        <v>0.37864000000000003</v>
      </c>
      <c r="M183" s="1">
        <f>Tabelle2[[#This Row],[Menge t Nges]]/Tabelle2[[#This Row],[Anzahl Lieferscheine]]</f>
        <v>0.13361857142857142</v>
      </c>
      <c r="N183" s="1">
        <f>Tabelle2[[#This Row],[Menge t P2O5]]/Tabelle2[[#This Row],[Anzahl Lieferscheine]]</f>
        <v>5.4091428571428575E-2</v>
      </c>
    </row>
    <row r="184" spans="1:14" x14ac:dyDescent="0.2">
      <c r="A184" s="2" t="s">
        <v>43</v>
      </c>
      <c r="B184" s="2" t="s">
        <v>40</v>
      </c>
      <c r="C184" s="2" t="s">
        <v>6</v>
      </c>
      <c r="D184" s="2" t="s">
        <v>15</v>
      </c>
      <c r="E184" s="2" t="s">
        <v>18</v>
      </c>
      <c r="F184" s="2" t="s">
        <v>61</v>
      </c>
      <c r="G184" s="1">
        <v>707.90000000000009</v>
      </c>
      <c r="H184" s="1">
        <v>461.35</v>
      </c>
      <c r="I184" s="4">
        <v>3</v>
      </c>
      <c r="J184" s="2" t="s">
        <v>66</v>
      </c>
      <c r="K184" s="1">
        <f>Tabelle2[[#This Row],[Menge kg Nges]]/1000</f>
        <v>0.70790000000000008</v>
      </c>
      <c r="L184" s="1">
        <f>Tabelle2[[#This Row],[Menge kg P2O5]]/1000</f>
        <v>0.46135000000000004</v>
      </c>
      <c r="M184" s="1">
        <f>Tabelle2[[#This Row],[Menge t Nges]]/Tabelle2[[#This Row],[Anzahl Lieferscheine]]</f>
        <v>0.23596666666666669</v>
      </c>
      <c r="N184" s="1">
        <f>Tabelle2[[#This Row],[Menge t P2O5]]/Tabelle2[[#This Row],[Anzahl Lieferscheine]]</f>
        <v>0.15378333333333336</v>
      </c>
    </row>
    <row r="185" spans="1:14" x14ac:dyDescent="0.2">
      <c r="A185" s="2" t="s">
        <v>43</v>
      </c>
      <c r="B185" s="2" t="s">
        <v>40</v>
      </c>
      <c r="C185" s="2" t="s">
        <v>6</v>
      </c>
      <c r="D185" s="2" t="s">
        <v>15</v>
      </c>
      <c r="E185" s="2" t="s">
        <v>19</v>
      </c>
      <c r="F185" s="2" t="s">
        <v>61</v>
      </c>
      <c r="G185" s="1">
        <v>341.05</v>
      </c>
      <c r="H185" s="1">
        <v>250.13</v>
      </c>
      <c r="I185" s="4">
        <v>1</v>
      </c>
      <c r="J185" s="2" t="s">
        <v>66</v>
      </c>
      <c r="K185" s="1">
        <f>Tabelle2[[#This Row],[Menge kg Nges]]/1000</f>
        <v>0.34105000000000002</v>
      </c>
      <c r="L185" s="1">
        <f>Tabelle2[[#This Row],[Menge kg P2O5]]/1000</f>
        <v>0.25013000000000002</v>
      </c>
      <c r="M185" s="1">
        <f>Tabelle2[[#This Row],[Menge t Nges]]/Tabelle2[[#This Row],[Anzahl Lieferscheine]]</f>
        <v>0.34105000000000002</v>
      </c>
      <c r="N185" s="1">
        <f>Tabelle2[[#This Row],[Menge t P2O5]]/Tabelle2[[#This Row],[Anzahl Lieferscheine]]</f>
        <v>0.25013000000000002</v>
      </c>
    </row>
    <row r="186" spans="1:14" x14ac:dyDescent="0.2">
      <c r="A186" s="2" t="s">
        <v>43</v>
      </c>
      <c r="B186" s="2" t="s">
        <v>40</v>
      </c>
      <c r="C186" s="2" t="s">
        <v>6</v>
      </c>
      <c r="D186" s="2" t="s">
        <v>15</v>
      </c>
      <c r="E186" s="2" t="s">
        <v>13</v>
      </c>
      <c r="F186" s="2" t="s">
        <v>61</v>
      </c>
      <c r="G186" s="1">
        <v>260</v>
      </c>
      <c r="H186" s="1">
        <v>240</v>
      </c>
      <c r="I186" s="4">
        <v>1</v>
      </c>
      <c r="J186" s="2" t="s">
        <v>66</v>
      </c>
      <c r="K186" s="1">
        <f>Tabelle2[[#This Row],[Menge kg Nges]]/1000</f>
        <v>0.26</v>
      </c>
      <c r="L186" s="1">
        <f>Tabelle2[[#This Row],[Menge kg P2O5]]/1000</f>
        <v>0.24</v>
      </c>
      <c r="M186" s="1">
        <f>Tabelle2[[#This Row],[Menge t Nges]]/Tabelle2[[#This Row],[Anzahl Lieferscheine]]</f>
        <v>0.26</v>
      </c>
      <c r="N186" s="1">
        <f>Tabelle2[[#This Row],[Menge t P2O5]]/Tabelle2[[#This Row],[Anzahl Lieferscheine]]</f>
        <v>0.24</v>
      </c>
    </row>
    <row r="187" spans="1:14" x14ac:dyDescent="0.2">
      <c r="A187" s="2" t="s">
        <v>43</v>
      </c>
      <c r="B187" s="2" t="s">
        <v>42</v>
      </c>
      <c r="C187" s="2" t="s">
        <v>6</v>
      </c>
      <c r="D187" s="2" t="s">
        <v>7</v>
      </c>
      <c r="E187" s="2" t="s">
        <v>10</v>
      </c>
      <c r="F187" s="2" t="s">
        <v>61</v>
      </c>
      <c r="G187" s="1">
        <v>571.20000000000005</v>
      </c>
      <c r="H187" s="1">
        <v>253.68</v>
      </c>
      <c r="I187" s="4">
        <v>3</v>
      </c>
      <c r="J187" s="2" t="s">
        <v>66</v>
      </c>
      <c r="K187" s="1">
        <f>Tabelle2[[#This Row],[Menge kg Nges]]/1000</f>
        <v>0.57120000000000004</v>
      </c>
      <c r="L187" s="1">
        <f>Tabelle2[[#This Row],[Menge kg P2O5]]/1000</f>
        <v>0.25368000000000002</v>
      </c>
      <c r="M187" s="1">
        <f>Tabelle2[[#This Row],[Menge t Nges]]/Tabelle2[[#This Row],[Anzahl Lieferscheine]]</f>
        <v>0.19040000000000001</v>
      </c>
      <c r="N187" s="1">
        <f>Tabelle2[[#This Row],[Menge t P2O5]]/Tabelle2[[#This Row],[Anzahl Lieferscheine]]</f>
        <v>8.456000000000001E-2</v>
      </c>
    </row>
    <row r="188" spans="1:14" x14ac:dyDescent="0.2">
      <c r="A188" s="2" t="s">
        <v>43</v>
      </c>
      <c r="B188" s="2" t="s">
        <v>42</v>
      </c>
      <c r="C188" s="2" t="s">
        <v>6</v>
      </c>
      <c r="D188" s="2" t="s">
        <v>7</v>
      </c>
      <c r="E188" s="2" t="s">
        <v>11</v>
      </c>
      <c r="F188" s="2" t="s">
        <v>61</v>
      </c>
      <c r="G188" s="1">
        <v>257.88</v>
      </c>
      <c r="H188" s="1">
        <v>130.19999999999999</v>
      </c>
      <c r="I188" s="4">
        <v>2</v>
      </c>
      <c r="J188" s="2" t="s">
        <v>66</v>
      </c>
      <c r="K188" s="1">
        <f>Tabelle2[[#This Row],[Menge kg Nges]]/1000</f>
        <v>0.25788</v>
      </c>
      <c r="L188" s="1">
        <f>Tabelle2[[#This Row],[Menge kg P2O5]]/1000</f>
        <v>0.13019999999999998</v>
      </c>
      <c r="M188" s="1">
        <f>Tabelle2[[#This Row],[Menge t Nges]]/Tabelle2[[#This Row],[Anzahl Lieferscheine]]</f>
        <v>0.12894</v>
      </c>
      <c r="N188" s="1">
        <f>Tabelle2[[#This Row],[Menge t P2O5]]/Tabelle2[[#This Row],[Anzahl Lieferscheine]]</f>
        <v>6.5099999999999991E-2</v>
      </c>
    </row>
    <row r="189" spans="1:14" x14ac:dyDescent="0.2">
      <c r="A189" s="2" t="s">
        <v>43</v>
      </c>
      <c r="B189" s="2" t="s">
        <v>42</v>
      </c>
      <c r="C189" s="2" t="s">
        <v>6</v>
      </c>
      <c r="D189" s="2" t="s">
        <v>7</v>
      </c>
      <c r="E189" s="2" t="s">
        <v>13</v>
      </c>
      <c r="F189" s="2" t="s">
        <v>61</v>
      </c>
      <c r="G189" s="1">
        <v>1108.8000000000002</v>
      </c>
      <c r="H189" s="1">
        <v>660.8</v>
      </c>
      <c r="I189" s="4">
        <v>8</v>
      </c>
      <c r="J189" s="2" t="s">
        <v>66</v>
      </c>
      <c r="K189" s="1">
        <f>Tabelle2[[#This Row],[Menge kg Nges]]/1000</f>
        <v>1.1088000000000002</v>
      </c>
      <c r="L189" s="1">
        <f>Tabelle2[[#This Row],[Menge kg P2O5]]/1000</f>
        <v>0.66079999999999994</v>
      </c>
      <c r="M189" s="1">
        <f>Tabelle2[[#This Row],[Menge t Nges]]/Tabelle2[[#This Row],[Anzahl Lieferscheine]]</f>
        <v>0.13860000000000003</v>
      </c>
      <c r="N189" s="1">
        <f>Tabelle2[[#This Row],[Menge t P2O5]]/Tabelle2[[#This Row],[Anzahl Lieferscheine]]</f>
        <v>8.2599999999999993E-2</v>
      </c>
    </row>
    <row r="190" spans="1:14" x14ac:dyDescent="0.2">
      <c r="A190" s="2" t="s">
        <v>43</v>
      </c>
      <c r="B190" s="2" t="s">
        <v>42</v>
      </c>
      <c r="C190" s="2" t="s">
        <v>6</v>
      </c>
      <c r="D190" s="2" t="s">
        <v>7</v>
      </c>
      <c r="E190" s="2" t="s">
        <v>14</v>
      </c>
      <c r="F190" s="2" t="s">
        <v>61</v>
      </c>
      <c r="G190" s="1">
        <v>504</v>
      </c>
      <c r="H190" s="1">
        <v>322</v>
      </c>
      <c r="I190" s="4">
        <v>2</v>
      </c>
      <c r="J190" s="2" t="s">
        <v>66</v>
      </c>
      <c r="K190" s="1">
        <f>Tabelle2[[#This Row],[Menge kg Nges]]/1000</f>
        <v>0.504</v>
      </c>
      <c r="L190" s="1">
        <f>Tabelle2[[#This Row],[Menge kg P2O5]]/1000</f>
        <v>0.32200000000000001</v>
      </c>
      <c r="M190" s="1">
        <f>Tabelle2[[#This Row],[Menge t Nges]]/Tabelle2[[#This Row],[Anzahl Lieferscheine]]</f>
        <v>0.252</v>
      </c>
      <c r="N190" s="1">
        <f>Tabelle2[[#This Row],[Menge t P2O5]]/Tabelle2[[#This Row],[Anzahl Lieferscheine]]</f>
        <v>0.161</v>
      </c>
    </row>
    <row r="191" spans="1:14" x14ac:dyDescent="0.2">
      <c r="A191" s="2" t="s">
        <v>43</v>
      </c>
      <c r="B191" s="2" t="s">
        <v>42</v>
      </c>
      <c r="C191" s="2" t="s">
        <v>6</v>
      </c>
      <c r="D191" s="2" t="s">
        <v>15</v>
      </c>
      <c r="E191" s="2" t="s">
        <v>16</v>
      </c>
      <c r="F191" s="2" t="s">
        <v>61</v>
      </c>
      <c r="G191" s="1">
        <v>490.33</v>
      </c>
      <c r="H191" s="1">
        <v>448.24</v>
      </c>
      <c r="I191" s="4">
        <v>3</v>
      </c>
      <c r="J191" s="2" t="s">
        <v>66</v>
      </c>
      <c r="K191" s="1">
        <f>Tabelle2[[#This Row],[Menge kg Nges]]/1000</f>
        <v>0.49032999999999999</v>
      </c>
      <c r="L191" s="1">
        <f>Tabelle2[[#This Row],[Menge kg P2O5]]/1000</f>
        <v>0.44824000000000003</v>
      </c>
      <c r="M191" s="1">
        <f>Tabelle2[[#This Row],[Menge t Nges]]/Tabelle2[[#This Row],[Anzahl Lieferscheine]]</f>
        <v>0.16344333333333333</v>
      </c>
      <c r="N191" s="1">
        <f>Tabelle2[[#This Row],[Menge t P2O5]]/Tabelle2[[#This Row],[Anzahl Lieferscheine]]</f>
        <v>0.14941333333333334</v>
      </c>
    </row>
    <row r="192" spans="1:14" x14ac:dyDescent="0.2">
      <c r="A192" s="2" t="s">
        <v>43</v>
      </c>
      <c r="B192" s="2" t="s">
        <v>42</v>
      </c>
      <c r="C192" s="2" t="s">
        <v>6</v>
      </c>
      <c r="D192" s="2" t="s">
        <v>15</v>
      </c>
      <c r="E192" s="2" t="s">
        <v>18</v>
      </c>
      <c r="F192" s="2" t="s">
        <v>61</v>
      </c>
      <c r="G192" s="1">
        <v>4230.4900000000007</v>
      </c>
      <c r="H192" s="1">
        <v>3357.1</v>
      </c>
      <c r="I192" s="4">
        <v>8</v>
      </c>
      <c r="J192" s="2" t="s">
        <v>66</v>
      </c>
      <c r="K192" s="1">
        <f>Tabelle2[[#This Row],[Menge kg Nges]]/1000</f>
        <v>4.2304900000000005</v>
      </c>
      <c r="L192" s="1">
        <f>Tabelle2[[#This Row],[Menge kg P2O5]]/1000</f>
        <v>3.3571</v>
      </c>
      <c r="M192" s="1">
        <f>Tabelle2[[#This Row],[Menge t Nges]]/Tabelle2[[#This Row],[Anzahl Lieferscheine]]</f>
        <v>0.52881125000000007</v>
      </c>
      <c r="N192" s="1">
        <f>Tabelle2[[#This Row],[Menge t P2O5]]/Tabelle2[[#This Row],[Anzahl Lieferscheine]]</f>
        <v>0.4196375</v>
      </c>
    </row>
    <row r="193" spans="1:14" x14ac:dyDescent="0.2">
      <c r="A193" s="2" t="s">
        <v>43</v>
      </c>
      <c r="B193" s="2" t="s">
        <v>42</v>
      </c>
      <c r="C193" s="2" t="s">
        <v>6</v>
      </c>
      <c r="D193" s="2" t="s">
        <v>15</v>
      </c>
      <c r="E193" s="2" t="s">
        <v>19</v>
      </c>
      <c r="F193" s="2" t="s">
        <v>61</v>
      </c>
      <c r="G193" s="1">
        <v>163.36000000000001</v>
      </c>
      <c r="H193" s="1">
        <v>119.81</v>
      </c>
      <c r="I193" s="4">
        <v>1</v>
      </c>
      <c r="J193" s="2" t="s">
        <v>66</v>
      </c>
      <c r="K193" s="1">
        <f>Tabelle2[[#This Row],[Menge kg Nges]]/1000</f>
        <v>0.16336000000000001</v>
      </c>
      <c r="L193" s="1">
        <f>Tabelle2[[#This Row],[Menge kg P2O5]]/1000</f>
        <v>0.11981</v>
      </c>
      <c r="M193" s="1">
        <f>Tabelle2[[#This Row],[Menge t Nges]]/Tabelle2[[#This Row],[Anzahl Lieferscheine]]</f>
        <v>0.16336000000000001</v>
      </c>
      <c r="N193" s="1">
        <f>Tabelle2[[#This Row],[Menge t P2O5]]/Tabelle2[[#This Row],[Anzahl Lieferscheine]]</f>
        <v>0.11981</v>
      </c>
    </row>
    <row r="194" spans="1:14" x14ac:dyDescent="0.2">
      <c r="A194" s="2" t="s">
        <v>36</v>
      </c>
      <c r="B194" s="2" t="s">
        <v>43</v>
      </c>
      <c r="C194" s="2" t="s">
        <v>6</v>
      </c>
      <c r="D194" s="2" t="s">
        <v>30</v>
      </c>
      <c r="E194" s="2" t="s">
        <v>26</v>
      </c>
      <c r="F194" s="2" t="s">
        <v>61</v>
      </c>
      <c r="G194" s="1">
        <v>465.65</v>
      </c>
      <c r="H194" s="1">
        <v>192.7</v>
      </c>
      <c r="I194" s="4">
        <v>3</v>
      </c>
      <c r="J194" s="2" t="s">
        <v>66</v>
      </c>
      <c r="K194" s="1">
        <f>Tabelle2[[#This Row],[Menge kg Nges]]/1000</f>
        <v>0.46564999999999995</v>
      </c>
      <c r="L194" s="1">
        <f>Tabelle2[[#This Row],[Menge kg P2O5]]/1000</f>
        <v>0.19269999999999998</v>
      </c>
      <c r="M194" s="1">
        <f>Tabelle2[[#This Row],[Menge t Nges]]/Tabelle2[[#This Row],[Anzahl Lieferscheine]]</f>
        <v>0.15521666666666664</v>
      </c>
      <c r="N194" s="1">
        <f>Tabelle2[[#This Row],[Menge t P2O5]]/Tabelle2[[#This Row],[Anzahl Lieferscheine]]</f>
        <v>6.4233333333333323E-2</v>
      </c>
    </row>
    <row r="195" spans="1:14" x14ac:dyDescent="0.2">
      <c r="A195" s="2" t="s">
        <v>36</v>
      </c>
      <c r="B195" s="2" t="s">
        <v>43</v>
      </c>
      <c r="C195" s="2" t="s">
        <v>6</v>
      </c>
      <c r="D195" s="2" t="s">
        <v>7</v>
      </c>
      <c r="E195" s="2" t="s">
        <v>11</v>
      </c>
      <c r="F195" s="2" t="s">
        <v>61</v>
      </c>
      <c r="G195" s="1">
        <v>112.5</v>
      </c>
      <c r="H195" s="1">
        <v>63</v>
      </c>
      <c r="I195" s="4">
        <v>1</v>
      </c>
      <c r="J195" s="2" t="s">
        <v>66</v>
      </c>
      <c r="K195" s="1">
        <f>Tabelle2[[#This Row],[Menge kg Nges]]/1000</f>
        <v>0.1125</v>
      </c>
      <c r="L195" s="1">
        <f>Tabelle2[[#This Row],[Menge kg P2O5]]/1000</f>
        <v>6.3E-2</v>
      </c>
      <c r="M195" s="1">
        <f>Tabelle2[[#This Row],[Menge t Nges]]/Tabelle2[[#This Row],[Anzahl Lieferscheine]]</f>
        <v>0.1125</v>
      </c>
      <c r="N195" s="1">
        <f>Tabelle2[[#This Row],[Menge t P2O5]]/Tabelle2[[#This Row],[Anzahl Lieferscheine]]</f>
        <v>6.3E-2</v>
      </c>
    </row>
    <row r="196" spans="1:14" x14ac:dyDescent="0.2">
      <c r="A196" s="2" t="s">
        <v>36</v>
      </c>
      <c r="B196" s="2" t="s">
        <v>43</v>
      </c>
      <c r="C196" s="2" t="s">
        <v>6</v>
      </c>
      <c r="D196" s="2" t="s">
        <v>7</v>
      </c>
      <c r="E196" s="2" t="s">
        <v>12</v>
      </c>
      <c r="F196" s="2" t="s">
        <v>61</v>
      </c>
      <c r="G196" s="1">
        <v>6425.0999999999995</v>
      </c>
      <c r="H196" s="1">
        <v>2777.2000000000003</v>
      </c>
      <c r="I196" s="4">
        <v>39</v>
      </c>
      <c r="J196" s="2" t="s">
        <v>66</v>
      </c>
      <c r="K196" s="1">
        <f>Tabelle2[[#This Row],[Menge kg Nges]]/1000</f>
        <v>6.4250999999999996</v>
      </c>
      <c r="L196" s="1">
        <f>Tabelle2[[#This Row],[Menge kg P2O5]]/1000</f>
        <v>2.7772000000000001</v>
      </c>
      <c r="M196" s="1">
        <f>Tabelle2[[#This Row],[Menge t Nges]]/Tabelle2[[#This Row],[Anzahl Lieferscheine]]</f>
        <v>0.16474615384615385</v>
      </c>
      <c r="N196" s="1">
        <f>Tabelle2[[#This Row],[Menge t P2O5]]/Tabelle2[[#This Row],[Anzahl Lieferscheine]]</f>
        <v>7.1210256410256412E-2</v>
      </c>
    </row>
    <row r="197" spans="1:14" x14ac:dyDescent="0.2">
      <c r="A197" s="2" t="s">
        <v>36</v>
      </c>
      <c r="B197" s="2" t="s">
        <v>43</v>
      </c>
      <c r="C197" s="2" t="s">
        <v>6</v>
      </c>
      <c r="D197" s="2" t="s">
        <v>7</v>
      </c>
      <c r="E197" s="2" t="s">
        <v>13</v>
      </c>
      <c r="F197" s="2" t="s">
        <v>61</v>
      </c>
      <c r="G197" s="1">
        <v>3684.4800000000009</v>
      </c>
      <c r="H197" s="1">
        <v>1872.6</v>
      </c>
      <c r="I197" s="4">
        <v>23</v>
      </c>
      <c r="J197" s="2" t="s">
        <v>66</v>
      </c>
      <c r="K197" s="1">
        <f>Tabelle2[[#This Row],[Menge kg Nges]]/1000</f>
        <v>3.6844800000000011</v>
      </c>
      <c r="L197" s="1">
        <f>Tabelle2[[#This Row],[Menge kg P2O5]]/1000</f>
        <v>1.8725999999999998</v>
      </c>
      <c r="M197" s="1">
        <f>Tabelle2[[#This Row],[Menge t Nges]]/Tabelle2[[#This Row],[Anzahl Lieferscheine]]</f>
        <v>0.16019478260869571</v>
      </c>
      <c r="N197" s="1">
        <f>Tabelle2[[#This Row],[Menge t P2O5]]/Tabelle2[[#This Row],[Anzahl Lieferscheine]]</f>
        <v>8.1417391304347816E-2</v>
      </c>
    </row>
    <row r="198" spans="1:14" x14ac:dyDescent="0.2">
      <c r="A198" s="2" t="s">
        <v>36</v>
      </c>
      <c r="B198" s="2" t="s">
        <v>43</v>
      </c>
      <c r="C198" s="2" t="s">
        <v>6</v>
      </c>
      <c r="D198" s="2" t="s">
        <v>15</v>
      </c>
      <c r="E198" s="2" t="s">
        <v>24</v>
      </c>
      <c r="F198" s="2" t="s">
        <v>61</v>
      </c>
      <c r="G198" s="1">
        <v>98</v>
      </c>
      <c r="H198" s="1">
        <v>80.5</v>
      </c>
      <c r="I198" s="4">
        <v>1</v>
      </c>
      <c r="J198" s="2" t="s">
        <v>66</v>
      </c>
      <c r="K198" s="1">
        <f>Tabelle2[[#This Row],[Menge kg Nges]]/1000</f>
        <v>9.8000000000000004E-2</v>
      </c>
      <c r="L198" s="1">
        <f>Tabelle2[[#This Row],[Menge kg P2O5]]/1000</f>
        <v>8.0500000000000002E-2</v>
      </c>
      <c r="M198" s="1">
        <f>Tabelle2[[#This Row],[Menge t Nges]]/Tabelle2[[#This Row],[Anzahl Lieferscheine]]</f>
        <v>9.8000000000000004E-2</v>
      </c>
      <c r="N198" s="1">
        <f>Tabelle2[[#This Row],[Menge t P2O5]]/Tabelle2[[#This Row],[Anzahl Lieferscheine]]</f>
        <v>8.0500000000000002E-2</v>
      </c>
    </row>
    <row r="199" spans="1:14" x14ac:dyDescent="0.2">
      <c r="A199" s="2" t="s">
        <v>36</v>
      </c>
      <c r="B199" s="2" t="s">
        <v>43</v>
      </c>
      <c r="C199" s="2" t="s">
        <v>25</v>
      </c>
      <c r="D199" s="2" t="s">
        <v>25</v>
      </c>
      <c r="E199" s="2" t="s">
        <v>26</v>
      </c>
      <c r="F199" s="2" t="s">
        <v>61</v>
      </c>
      <c r="G199" s="1">
        <v>4364.4800000000005</v>
      </c>
      <c r="H199" s="1">
        <v>831.68000000000006</v>
      </c>
      <c r="I199" s="4">
        <v>12</v>
      </c>
      <c r="J199" s="2" t="s">
        <v>66</v>
      </c>
      <c r="K199" s="1">
        <f>Tabelle2[[#This Row],[Menge kg Nges]]/1000</f>
        <v>4.3644800000000004</v>
      </c>
      <c r="L199" s="1">
        <f>Tabelle2[[#This Row],[Menge kg P2O5]]/1000</f>
        <v>0.83168000000000009</v>
      </c>
      <c r="M199" s="1">
        <f>Tabelle2[[#This Row],[Menge t Nges]]/Tabelle2[[#This Row],[Anzahl Lieferscheine]]</f>
        <v>0.36370666666666668</v>
      </c>
      <c r="N199" s="1">
        <f>Tabelle2[[#This Row],[Menge t P2O5]]/Tabelle2[[#This Row],[Anzahl Lieferscheine]]</f>
        <v>6.9306666666666669E-2</v>
      </c>
    </row>
    <row r="200" spans="1:14" x14ac:dyDescent="0.2">
      <c r="A200" s="2" t="s">
        <v>36</v>
      </c>
      <c r="B200" s="2" t="s">
        <v>36</v>
      </c>
      <c r="C200" s="2" t="s">
        <v>6</v>
      </c>
      <c r="D200" s="2" t="s">
        <v>30</v>
      </c>
      <c r="E200" s="2" t="s">
        <v>26</v>
      </c>
      <c r="F200" s="2" t="s">
        <v>61</v>
      </c>
      <c r="G200" s="1">
        <v>11238.000000000002</v>
      </c>
      <c r="H200" s="1">
        <v>5265.4800000000014</v>
      </c>
      <c r="I200" s="4">
        <v>66</v>
      </c>
      <c r="J200" s="2" t="s">
        <v>66</v>
      </c>
      <c r="K200" s="1">
        <f>Tabelle2[[#This Row],[Menge kg Nges]]/1000</f>
        <v>11.238000000000001</v>
      </c>
      <c r="L200" s="1">
        <f>Tabelle2[[#This Row],[Menge kg P2O5]]/1000</f>
        <v>5.265480000000001</v>
      </c>
      <c r="M200" s="1">
        <f>Tabelle2[[#This Row],[Menge t Nges]]/Tabelle2[[#This Row],[Anzahl Lieferscheine]]</f>
        <v>0.1702727272727273</v>
      </c>
      <c r="N200" s="1">
        <f>Tabelle2[[#This Row],[Menge t P2O5]]/Tabelle2[[#This Row],[Anzahl Lieferscheine]]</f>
        <v>7.9780000000000018E-2</v>
      </c>
    </row>
    <row r="201" spans="1:14" x14ac:dyDescent="0.2">
      <c r="A201" s="2" t="s">
        <v>36</v>
      </c>
      <c r="B201" s="2" t="s">
        <v>36</v>
      </c>
      <c r="C201" s="2" t="s">
        <v>6</v>
      </c>
      <c r="D201" s="2" t="s">
        <v>7</v>
      </c>
      <c r="E201" s="2" t="s">
        <v>9</v>
      </c>
      <c r="F201" s="2" t="s">
        <v>61</v>
      </c>
      <c r="G201" s="1">
        <v>3367.6000000000004</v>
      </c>
      <c r="H201" s="1">
        <v>1401.6999999999998</v>
      </c>
      <c r="I201" s="4">
        <v>19</v>
      </c>
      <c r="J201" s="2" t="s">
        <v>66</v>
      </c>
      <c r="K201" s="1">
        <f>Tabelle2[[#This Row],[Menge kg Nges]]/1000</f>
        <v>3.3676000000000004</v>
      </c>
      <c r="L201" s="1">
        <f>Tabelle2[[#This Row],[Menge kg P2O5]]/1000</f>
        <v>1.4016999999999997</v>
      </c>
      <c r="M201" s="1">
        <f>Tabelle2[[#This Row],[Menge t Nges]]/Tabelle2[[#This Row],[Anzahl Lieferscheine]]</f>
        <v>0.17724210526315792</v>
      </c>
      <c r="N201" s="1">
        <f>Tabelle2[[#This Row],[Menge t P2O5]]/Tabelle2[[#This Row],[Anzahl Lieferscheine]]</f>
        <v>7.3773684210526297E-2</v>
      </c>
    </row>
    <row r="202" spans="1:14" x14ac:dyDescent="0.2">
      <c r="A202" s="2" t="s">
        <v>36</v>
      </c>
      <c r="B202" s="2" t="s">
        <v>36</v>
      </c>
      <c r="C202" s="2" t="s">
        <v>6</v>
      </c>
      <c r="D202" s="2" t="s">
        <v>7</v>
      </c>
      <c r="E202" s="2" t="s">
        <v>11</v>
      </c>
      <c r="F202" s="2" t="s">
        <v>61</v>
      </c>
      <c r="G202" s="1">
        <v>1357.6</v>
      </c>
      <c r="H202" s="1">
        <v>760.5</v>
      </c>
      <c r="I202" s="4">
        <v>10</v>
      </c>
      <c r="J202" s="2" t="s">
        <v>66</v>
      </c>
      <c r="K202" s="1">
        <f>Tabelle2[[#This Row],[Menge kg Nges]]/1000</f>
        <v>1.3575999999999999</v>
      </c>
      <c r="L202" s="1">
        <f>Tabelle2[[#This Row],[Menge kg P2O5]]/1000</f>
        <v>0.76049999999999995</v>
      </c>
      <c r="M202" s="1">
        <f>Tabelle2[[#This Row],[Menge t Nges]]/Tabelle2[[#This Row],[Anzahl Lieferscheine]]</f>
        <v>0.13575999999999999</v>
      </c>
      <c r="N202" s="1">
        <f>Tabelle2[[#This Row],[Menge t P2O5]]/Tabelle2[[#This Row],[Anzahl Lieferscheine]]</f>
        <v>7.6049999999999993E-2</v>
      </c>
    </row>
    <row r="203" spans="1:14" x14ac:dyDescent="0.2">
      <c r="A203" s="2" t="s">
        <v>36</v>
      </c>
      <c r="B203" s="2" t="s">
        <v>36</v>
      </c>
      <c r="C203" s="2" t="s">
        <v>6</v>
      </c>
      <c r="D203" s="2" t="s">
        <v>7</v>
      </c>
      <c r="E203" s="2" t="s">
        <v>12</v>
      </c>
      <c r="F203" s="2" t="s">
        <v>61</v>
      </c>
      <c r="G203" s="1">
        <v>24840.16</v>
      </c>
      <c r="H203" s="1">
        <v>10448.650000000003</v>
      </c>
      <c r="I203" s="4">
        <v>145</v>
      </c>
      <c r="J203" s="2" t="s">
        <v>66</v>
      </c>
      <c r="K203" s="1">
        <f>Tabelle2[[#This Row],[Menge kg Nges]]/1000</f>
        <v>24.840160000000001</v>
      </c>
      <c r="L203" s="1">
        <f>Tabelle2[[#This Row],[Menge kg P2O5]]/1000</f>
        <v>10.448650000000002</v>
      </c>
      <c r="M203" s="1">
        <f>Tabelle2[[#This Row],[Menge t Nges]]/Tabelle2[[#This Row],[Anzahl Lieferscheine]]</f>
        <v>0.17131144827586209</v>
      </c>
      <c r="N203" s="1">
        <f>Tabelle2[[#This Row],[Menge t P2O5]]/Tabelle2[[#This Row],[Anzahl Lieferscheine]]</f>
        <v>7.2059655172413806E-2</v>
      </c>
    </row>
    <row r="204" spans="1:14" x14ac:dyDescent="0.2">
      <c r="A204" s="2" t="s">
        <v>36</v>
      </c>
      <c r="B204" s="2" t="s">
        <v>36</v>
      </c>
      <c r="C204" s="2" t="s">
        <v>6</v>
      </c>
      <c r="D204" s="2" t="s">
        <v>7</v>
      </c>
      <c r="E204" s="2" t="s">
        <v>13</v>
      </c>
      <c r="F204" s="2" t="s">
        <v>61</v>
      </c>
      <c r="G204" s="1">
        <v>11847.999999999996</v>
      </c>
      <c r="H204" s="1">
        <v>6044.1</v>
      </c>
      <c r="I204" s="4">
        <v>83</v>
      </c>
      <c r="J204" s="2" t="s">
        <v>66</v>
      </c>
      <c r="K204" s="1">
        <f>Tabelle2[[#This Row],[Menge kg Nges]]/1000</f>
        <v>11.847999999999997</v>
      </c>
      <c r="L204" s="1">
        <f>Tabelle2[[#This Row],[Menge kg P2O5]]/1000</f>
        <v>6.0441000000000003</v>
      </c>
      <c r="M204" s="1">
        <f>Tabelle2[[#This Row],[Menge t Nges]]/Tabelle2[[#This Row],[Anzahl Lieferscheine]]</f>
        <v>0.14274698795180721</v>
      </c>
      <c r="N204" s="1">
        <f>Tabelle2[[#This Row],[Menge t P2O5]]/Tabelle2[[#This Row],[Anzahl Lieferscheine]]</f>
        <v>7.2820481927710845E-2</v>
      </c>
    </row>
    <row r="205" spans="1:14" x14ac:dyDescent="0.2">
      <c r="A205" s="2" t="s">
        <v>36</v>
      </c>
      <c r="B205" s="2" t="s">
        <v>36</v>
      </c>
      <c r="C205" s="2" t="s">
        <v>6</v>
      </c>
      <c r="D205" s="2" t="s">
        <v>15</v>
      </c>
      <c r="E205" s="2" t="s">
        <v>35</v>
      </c>
      <c r="F205" s="2" t="s">
        <v>61</v>
      </c>
      <c r="G205" s="1">
        <v>152.9</v>
      </c>
      <c r="H205" s="1">
        <v>107.9</v>
      </c>
      <c r="I205" s="4">
        <v>1</v>
      </c>
      <c r="J205" s="2" t="s">
        <v>66</v>
      </c>
      <c r="K205" s="1">
        <f>Tabelle2[[#This Row],[Menge kg Nges]]/1000</f>
        <v>0.15290000000000001</v>
      </c>
      <c r="L205" s="1">
        <f>Tabelle2[[#This Row],[Menge kg P2O5]]/1000</f>
        <v>0.10790000000000001</v>
      </c>
      <c r="M205" s="1">
        <f>Tabelle2[[#This Row],[Menge t Nges]]/Tabelle2[[#This Row],[Anzahl Lieferscheine]]</f>
        <v>0.15290000000000001</v>
      </c>
      <c r="N205" s="1">
        <f>Tabelle2[[#This Row],[Menge t P2O5]]/Tabelle2[[#This Row],[Anzahl Lieferscheine]]</f>
        <v>0.10790000000000001</v>
      </c>
    </row>
    <row r="206" spans="1:14" x14ac:dyDescent="0.2">
      <c r="A206" s="2" t="s">
        <v>36</v>
      </c>
      <c r="B206" s="2" t="s">
        <v>36</v>
      </c>
      <c r="C206" s="2" t="s">
        <v>6</v>
      </c>
      <c r="D206" s="2" t="s">
        <v>15</v>
      </c>
      <c r="E206" s="2" t="s">
        <v>18</v>
      </c>
      <c r="F206" s="2" t="s">
        <v>61</v>
      </c>
      <c r="G206" s="1">
        <v>397.76</v>
      </c>
      <c r="H206" s="1">
        <v>280.81999999999994</v>
      </c>
      <c r="I206" s="4">
        <v>4</v>
      </c>
      <c r="J206" s="2" t="s">
        <v>66</v>
      </c>
      <c r="K206" s="1">
        <f>Tabelle2[[#This Row],[Menge kg Nges]]/1000</f>
        <v>0.39776</v>
      </c>
      <c r="L206" s="1">
        <f>Tabelle2[[#This Row],[Menge kg P2O5]]/1000</f>
        <v>0.28081999999999996</v>
      </c>
      <c r="M206" s="1">
        <f>Tabelle2[[#This Row],[Menge t Nges]]/Tabelle2[[#This Row],[Anzahl Lieferscheine]]</f>
        <v>9.9440000000000001E-2</v>
      </c>
      <c r="N206" s="1">
        <f>Tabelle2[[#This Row],[Menge t P2O5]]/Tabelle2[[#This Row],[Anzahl Lieferscheine]]</f>
        <v>7.020499999999999E-2</v>
      </c>
    </row>
    <row r="207" spans="1:14" x14ac:dyDescent="0.2">
      <c r="A207" s="2" t="s">
        <v>36</v>
      </c>
      <c r="B207" s="2" t="s">
        <v>36</v>
      </c>
      <c r="C207" s="2" t="s">
        <v>6</v>
      </c>
      <c r="D207" s="2" t="s">
        <v>15</v>
      </c>
      <c r="E207" s="2" t="s">
        <v>20</v>
      </c>
      <c r="F207" s="2" t="s">
        <v>61</v>
      </c>
      <c r="G207" s="1">
        <v>102</v>
      </c>
      <c r="H207" s="1">
        <v>75</v>
      </c>
      <c r="I207" s="4">
        <v>2</v>
      </c>
      <c r="J207" s="2" t="s">
        <v>66</v>
      </c>
      <c r="K207" s="1">
        <f>Tabelle2[[#This Row],[Menge kg Nges]]/1000</f>
        <v>0.10199999999999999</v>
      </c>
      <c r="L207" s="1">
        <f>Tabelle2[[#This Row],[Menge kg P2O5]]/1000</f>
        <v>7.4999999999999997E-2</v>
      </c>
      <c r="M207" s="1">
        <f>Tabelle2[[#This Row],[Menge t Nges]]/Tabelle2[[#This Row],[Anzahl Lieferscheine]]</f>
        <v>5.0999999999999997E-2</v>
      </c>
      <c r="N207" s="1">
        <f>Tabelle2[[#This Row],[Menge t P2O5]]/Tabelle2[[#This Row],[Anzahl Lieferscheine]]</f>
        <v>3.7499999999999999E-2</v>
      </c>
    </row>
    <row r="208" spans="1:14" x14ac:dyDescent="0.2">
      <c r="A208" s="2" t="s">
        <v>36</v>
      </c>
      <c r="B208" s="2" t="s">
        <v>36</v>
      </c>
      <c r="C208" s="2" t="s">
        <v>6</v>
      </c>
      <c r="D208" s="2" t="s">
        <v>15</v>
      </c>
      <c r="E208" s="2" t="s">
        <v>9</v>
      </c>
      <c r="F208" s="2" t="s">
        <v>61</v>
      </c>
      <c r="G208" s="1">
        <v>147.19999999999999</v>
      </c>
      <c r="H208" s="1">
        <v>96</v>
      </c>
      <c r="I208" s="4">
        <v>2</v>
      </c>
      <c r="J208" s="2" t="s">
        <v>66</v>
      </c>
      <c r="K208" s="1">
        <f>Tabelle2[[#This Row],[Menge kg Nges]]/1000</f>
        <v>0.1472</v>
      </c>
      <c r="L208" s="1">
        <f>Tabelle2[[#This Row],[Menge kg P2O5]]/1000</f>
        <v>9.6000000000000002E-2</v>
      </c>
      <c r="M208" s="1">
        <f>Tabelle2[[#This Row],[Menge t Nges]]/Tabelle2[[#This Row],[Anzahl Lieferscheine]]</f>
        <v>7.3599999999999999E-2</v>
      </c>
      <c r="N208" s="1">
        <f>Tabelle2[[#This Row],[Menge t P2O5]]/Tabelle2[[#This Row],[Anzahl Lieferscheine]]</f>
        <v>4.8000000000000001E-2</v>
      </c>
    </row>
    <row r="209" spans="1:14" x14ac:dyDescent="0.2">
      <c r="A209" s="2" t="s">
        <v>36</v>
      </c>
      <c r="B209" s="2" t="s">
        <v>36</v>
      </c>
      <c r="C209" s="2" t="s">
        <v>6</v>
      </c>
      <c r="D209" s="2" t="s">
        <v>15</v>
      </c>
      <c r="E209" s="2" t="s">
        <v>24</v>
      </c>
      <c r="F209" s="2" t="s">
        <v>61</v>
      </c>
      <c r="G209" s="1">
        <v>511</v>
      </c>
      <c r="H209" s="1">
        <v>419.75</v>
      </c>
      <c r="I209" s="4">
        <v>2</v>
      </c>
      <c r="J209" s="2" t="s">
        <v>66</v>
      </c>
      <c r="K209" s="1">
        <f>Tabelle2[[#This Row],[Menge kg Nges]]/1000</f>
        <v>0.51100000000000001</v>
      </c>
      <c r="L209" s="1">
        <f>Tabelle2[[#This Row],[Menge kg P2O5]]/1000</f>
        <v>0.41975000000000001</v>
      </c>
      <c r="M209" s="1">
        <f>Tabelle2[[#This Row],[Menge t Nges]]/Tabelle2[[#This Row],[Anzahl Lieferscheine]]</f>
        <v>0.2555</v>
      </c>
      <c r="N209" s="1">
        <f>Tabelle2[[#This Row],[Menge t P2O5]]/Tabelle2[[#This Row],[Anzahl Lieferscheine]]</f>
        <v>0.20987500000000001</v>
      </c>
    </row>
    <row r="210" spans="1:14" x14ac:dyDescent="0.2">
      <c r="A210" s="2" t="s">
        <v>36</v>
      </c>
      <c r="B210" s="2" t="s">
        <v>36</v>
      </c>
      <c r="C210" s="2" t="s">
        <v>25</v>
      </c>
      <c r="D210" s="2" t="s">
        <v>25</v>
      </c>
      <c r="E210" s="2" t="s">
        <v>26</v>
      </c>
      <c r="F210" s="2" t="s">
        <v>61</v>
      </c>
      <c r="G210" s="1">
        <v>937.5</v>
      </c>
      <c r="H210" s="1">
        <v>199.5</v>
      </c>
      <c r="I210" s="4">
        <v>4</v>
      </c>
      <c r="J210" s="2" t="s">
        <v>66</v>
      </c>
      <c r="K210" s="1">
        <f>Tabelle2[[#This Row],[Menge kg Nges]]/1000</f>
        <v>0.9375</v>
      </c>
      <c r="L210" s="1">
        <f>Tabelle2[[#This Row],[Menge kg P2O5]]/1000</f>
        <v>0.19950000000000001</v>
      </c>
      <c r="M210" s="1">
        <f>Tabelle2[[#This Row],[Menge t Nges]]/Tabelle2[[#This Row],[Anzahl Lieferscheine]]</f>
        <v>0.234375</v>
      </c>
      <c r="N210" s="1">
        <f>Tabelle2[[#This Row],[Menge t P2O5]]/Tabelle2[[#This Row],[Anzahl Lieferscheine]]</f>
        <v>4.9875000000000003E-2</v>
      </c>
    </row>
    <row r="211" spans="1:14" x14ac:dyDescent="0.2">
      <c r="A211" s="2" t="s">
        <v>36</v>
      </c>
      <c r="B211" s="2" t="s">
        <v>44</v>
      </c>
      <c r="C211" s="2" t="s">
        <v>6</v>
      </c>
      <c r="D211" s="2" t="s">
        <v>7</v>
      </c>
      <c r="E211" s="2" t="s">
        <v>12</v>
      </c>
      <c r="F211" s="2" t="s">
        <v>61</v>
      </c>
      <c r="G211" s="1">
        <v>2060</v>
      </c>
      <c r="H211" s="1">
        <v>838</v>
      </c>
      <c r="I211" s="4">
        <v>6</v>
      </c>
      <c r="J211" s="2" t="s">
        <v>66</v>
      </c>
      <c r="K211" s="1">
        <f>Tabelle2[[#This Row],[Menge kg Nges]]/1000</f>
        <v>2.06</v>
      </c>
      <c r="L211" s="1">
        <f>Tabelle2[[#This Row],[Menge kg P2O5]]/1000</f>
        <v>0.83799999999999997</v>
      </c>
      <c r="M211" s="1">
        <f>Tabelle2[[#This Row],[Menge t Nges]]/Tabelle2[[#This Row],[Anzahl Lieferscheine]]</f>
        <v>0.34333333333333332</v>
      </c>
      <c r="N211" s="1">
        <f>Tabelle2[[#This Row],[Menge t P2O5]]/Tabelle2[[#This Row],[Anzahl Lieferscheine]]</f>
        <v>0.13966666666666666</v>
      </c>
    </row>
    <row r="212" spans="1:14" x14ac:dyDescent="0.2">
      <c r="A212" s="2" t="s">
        <v>36</v>
      </c>
      <c r="B212" s="2" t="s">
        <v>37</v>
      </c>
      <c r="C212" s="2" t="s">
        <v>6</v>
      </c>
      <c r="D212" s="2" t="s">
        <v>30</v>
      </c>
      <c r="E212" s="2" t="s">
        <v>26</v>
      </c>
      <c r="F212" s="2" t="s">
        <v>61</v>
      </c>
      <c r="G212" s="1">
        <v>593.4</v>
      </c>
      <c r="H212" s="1">
        <v>216.1</v>
      </c>
      <c r="I212" s="4">
        <v>5</v>
      </c>
      <c r="J212" s="2" t="s">
        <v>66</v>
      </c>
      <c r="K212" s="1">
        <f>Tabelle2[[#This Row],[Menge kg Nges]]/1000</f>
        <v>0.59339999999999993</v>
      </c>
      <c r="L212" s="1">
        <f>Tabelle2[[#This Row],[Menge kg P2O5]]/1000</f>
        <v>0.21609999999999999</v>
      </c>
      <c r="M212" s="1">
        <f>Tabelle2[[#This Row],[Menge t Nges]]/Tabelle2[[#This Row],[Anzahl Lieferscheine]]</f>
        <v>0.11867999999999998</v>
      </c>
      <c r="N212" s="1">
        <f>Tabelle2[[#This Row],[Menge t P2O5]]/Tabelle2[[#This Row],[Anzahl Lieferscheine]]</f>
        <v>4.3219999999999995E-2</v>
      </c>
    </row>
    <row r="213" spans="1:14" x14ac:dyDescent="0.2">
      <c r="A213" s="2" t="s">
        <v>36</v>
      </c>
      <c r="B213" s="2" t="s">
        <v>37</v>
      </c>
      <c r="C213" s="2" t="s">
        <v>6</v>
      </c>
      <c r="D213" s="2" t="s">
        <v>7</v>
      </c>
      <c r="E213" s="2" t="s">
        <v>9</v>
      </c>
      <c r="F213" s="2" t="s">
        <v>61</v>
      </c>
      <c r="G213" s="1">
        <v>1713.4</v>
      </c>
      <c r="H213" s="1">
        <v>704.3</v>
      </c>
      <c r="I213" s="4">
        <v>9</v>
      </c>
      <c r="J213" s="2" t="s">
        <v>66</v>
      </c>
      <c r="K213" s="1">
        <f>Tabelle2[[#This Row],[Menge kg Nges]]/1000</f>
        <v>1.7134</v>
      </c>
      <c r="L213" s="1">
        <f>Tabelle2[[#This Row],[Menge kg P2O5]]/1000</f>
        <v>0.70429999999999993</v>
      </c>
      <c r="M213" s="1">
        <f>Tabelle2[[#This Row],[Menge t Nges]]/Tabelle2[[#This Row],[Anzahl Lieferscheine]]</f>
        <v>0.19037777777777778</v>
      </c>
      <c r="N213" s="1">
        <f>Tabelle2[[#This Row],[Menge t P2O5]]/Tabelle2[[#This Row],[Anzahl Lieferscheine]]</f>
        <v>7.825555555555555E-2</v>
      </c>
    </row>
    <row r="214" spans="1:14" x14ac:dyDescent="0.2">
      <c r="A214" s="2" t="s">
        <v>36</v>
      </c>
      <c r="B214" s="2" t="s">
        <v>37</v>
      </c>
      <c r="C214" s="2" t="s">
        <v>6</v>
      </c>
      <c r="D214" s="2" t="s">
        <v>7</v>
      </c>
      <c r="E214" s="2" t="s">
        <v>11</v>
      </c>
      <c r="F214" s="2" t="s">
        <v>61</v>
      </c>
      <c r="G214" s="1">
        <v>263</v>
      </c>
      <c r="H214" s="1">
        <v>130</v>
      </c>
      <c r="I214" s="4">
        <v>1</v>
      </c>
      <c r="J214" s="2" t="s">
        <v>66</v>
      </c>
      <c r="K214" s="1">
        <f>Tabelle2[[#This Row],[Menge kg Nges]]/1000</f>
        <v>0.26300000000000001</v>
      </c>
      <c r="L214" s="1">
        <f>Tabelle2[[#This Row],[Menge kg P2O5]]/1000</f>
        <v>0.13</v>
      </c>
      <c r="M214" s="1">
        <f>Tabelle2[[#This Row],[Menge t Nges]]/Tabelle2[[#This Row],[Anzahl Lieferscheine]]</f>
        <v>0.26300000000000001</v>
      </c>
      <c r="N214" s="1">
        <f>Tabelle2[[#This Row],[Menge t P2O5]]/Tabelle2[[#This Row],[Anzahl Lieferscheine]]</f>
        <v>0.13</v>
      </c>
    </row>
    <row r="215" spans="1:14" x14ac:dyDescent="0.2">
      <c r="A215" s="2" t="s">
        <v>36</v>
      </c>
      <c r="B215" s="2" t="s">
        <v>37</v>
      </c>
      <c r="C215" s="2" t="s">
        <v>6</v>
      </c>
      <c r="D215" s="2" t="s">
        <v>7</v>
      </c>
      <c r="E215" s="2" t="s">
        <v>12</v>
      </c>
      <c r="F215" s="2" t="s">
        <v>61</v>
      </c>
      <c r="G215" s="1">
        <v>10557.2</v>
      </c>
      <c r="H215" s="1">
        <v>3941.2</v>
      </c>
      <c r="I215" s="4">
        <v>32</v>
      </c>
      <c r="J215" s="2" t="s">
        <v>66</v>
      </c>
      <c r="K215" s="1">
        <f>Tabelle2[[#This Row],[Menge kg Nges]]/1000</f>
        <v>10.5572</v>
      </c>
      <c r="L215" s="1">
        <f>Tabelle2[[#This Row],[Menge kg P2O5]]/1000</f>
        <v>3.9411999999999998</v>
      </c>
      <c r="M215" s="1">
        <f>Tabelle2[[#This Row],[Menge t Nges]]/Tabelle2[[#This Row],[Anzahl Lieferscheine]]</f>
        <v>0.3299125</v>
      </c>
      <c r="N215" s="1">
        <f>Tabelle2[[#This Row],[Menge t P2O5]]/Tabelle2[[#This Row],[Anzahl Lieferscheine]]</f>
        <v>0.12316249999999999</v>
      </c>
    </row>
    <row r="216" spans="1:14" x14ac:dyDescent="0.2">
      <c r="A216" s="2" t="s">
        <v>36</v>
      </c>
      <c r="B216" s="2" t="s">
        <v>37</v>
      </c>
      <c r="C216" s="2" t="s">
        <v>6</v>
      </c>
      <c r="D216" s="2" t="s">
        <v>7</v>
      </c>
      <c r="E216" s="2" t="s">
        <v>13</v>
      </c>
      <c r="F216" s="2" t="s">
        <v>61</v>
      </c>
      <c r="G216" s="1">
        <v>2833.65</v>
      </c>
      <c r="H216" s="1">
        <v>1435.5</v>
      </c>
      <c r="I216" s="4">
        <v>15</v>
      </c>
      <c r="J216" s="2" t="s">
        <v>66</v>
      </c>
      <c r="K216" s="1">
        <f>Tabelle2[[#This Row],[Menge kg Nges]]/1000</f>
        <v>2.83365</v>
      </c>
      <c r="L216" s="1">
        <f>Tabelle2[[#This Row],[Menge kg P2O5]]/1000</f>
        <v>1.4355</v>
      </c>
      <c r="M216" s="1">
        <f>Tabelle2[[#This Row],[Menge t Nges]]/Tabelle2[[#This Row],[Anzahl Lieferscheine]]</f>
        <v>0.18890999999999999</v>
      </c>
      <c r="N216" s="1">
        <f>Tabelle2[[#This Row],[Menge t P2O5]]/Tabelle2[[#This Row],[Anzahl Lieferscheine]]</f>
        <v>9.5699999999999993E-2</v>
      </c>
    </row>
    <row r="217" spans="1:14" x14ac:dyDescent="0.2">
      <c r="A217" s="2" t="s">
        <v>36</v>
      </c>
      <c r="B217" s="2" t="s">
        <v>37</v>
      </c>
      <c r="C217" s="2" t="s">
        <v>6</v>
      </c>
      <c r="D217" s="2" t="s">
        <v>15</v>
      </c>
      <c r="E217" s="2" t="s">
        <v>17</v>
      </c>
      <c r="F217" s="2" t="s">
        <v>61</v>
      </c>
      <c r="G217" s="1">
        <v>143.10000000000002</v>
      </c>
      <c r="H217" s="1">
        <v>62.099999999999994</v>
      </c>
      <c r="I217" s="4">
        <v>3</v>
      </c>
      <c r="J217" s="2" t="s">
        <v>66</v>
      </c>
      <c r="K217" s="1">
        <f>Tabelle2[[#This Row],[Menge kg Nges]]/1000</f>
        <v>0.14310000000000003</v>
      </c>
      <c r="L217" s="1">
        <f>Tabelle2[[#This Row],[Menge kg P2O5]]/1000</f>
        <v>6.2099999999999995E-2</v>
      </c>
      <c r="M217" s="1">
        <f>Tabelle2[[#This Row],[Menge t Nges]]/Tabelle2[[#This Row],[Anzahl Lieferscheine]]</f>
        <v>4.7700000000000013E-2</v>
      </c>
      <c r="N217" s="1">
        <f>Tabelle2[[#This Row],[Menge t P2O5]]/Tabelle2[[#This Row],[Anzahl Lieferscheine]]</f>
        <v>2.07E-2</v>
      </c>
    </row>
    <row r="218" spans="1:14" x14ac:dyDescent="0.2">
      <c r="A218" s="2" t="s">
        <v>36</v>
      </c>
      <c r="B218" s="2" t="s">
        <v>37</v>
      </c>
      <c r="C218" s="2" t="s">
        <v>6</v>
      </c>
      <c r="D218" s="2" t="s">
        <v>15</v>
      </c>
      <c r="E218" s="2" t="s">
        <v>9</v>
      </c>
      <c r="F218" s="2" t="s">
        <v>61</v>
      </c>
      <c r="G218" s="1">
        <v>59.7</v>
      </c>
      <c r="H218" s="1">
        <v>24.75</v>
      </c>
      <c r="I218" s="4">
        <v>1</v>
      </c>
      <c r="J218" s="2" t="s">
        <v>66</v>
      </c>
      <c r="K218" s="1">
        <f>Tabelle2[[#This Row],[Menge kg Nges]]/1000</f>
        <v>5.9700000000000003E-2</v>
      </c>
      <c r="L218" s="1">
        <f>Tabelle2[[#This Row],[Menge kg P2O5]]/1000</f>
        <v>2.4750000000000001E-2</v>
      </c>
      <c r="M218" s="1">
        <f>Tabelle2[[#This Row],[Menge t Nges]]/Tabelle2[[#This Row],[Anzahl Lieferscheine]]</f>
        <v>5.9700000000000003E-2</v>
      </c>
      <c r="N218" s="1">
        <f>Tabelle2[[#This Row],[Menge t P2O5]]/Tabelle2[[#This Row],[Anzahl Lieferscheine]]</f>
        <v>2.4750000000000001E-2</v>
      </c>
    </row>
    <row r="219" spans="1:14" x14ac:dyDescent="0.2">
      <c r="A219" s="2" t="s">
        <v>36</v>
      </c>
      <c r="B219" s="2" t="s">
        <v>37</v>
      </c>
      <c r="C219" s="2" t="s">
        <v>25</v>
      </c>
      <c r="D219" s="2" t="s">
        <v>25</v>
      </c>
      <c r="E219" s="2" t="s">
        <v>26</v>
      </c>
      <c r="F219" s="2" t="s">
        <v>61</v>
      </c>
      <c r="G219" s="1">
        <v>2824.17</v>
      </c>
      <c r="H219" s="1">
        <v>802.47</v>
      </c>
      <c r="I219" s="4">
        <v>11</v>
      </c>
      <c r="J219" s="2" t="s">
        <v>66</v>
      </c>
      <c r="K219" s="1">
        <f>Tabelle2[[#This Row],[Menge kg Nges]]/1000</f>
        <v>2.8241700000000001</v>
      </c>
      <c r="L219" s="1">
        <f>Tabelle2[[#This Row],[Menge kg P2O5]]/1000</f>
        <v>0.80247000000000002</v>
      </c>
      <c r="M219" s="1">
        <f>Tabelle2[[#This Row],[Menge t Nges]]/Tabelle2[[#This Row],[Anzahl Lieferscheine]]</f>
        <v>0.25674272727272729</v>
      </c>
      <c r="N219" s="1">
        <f>Tabelle2[[#This Row],[Menge t P2O5]]/Tabelle2[[#This Row],[Anzahl Lieferscheine]]</f>
        <v>7.2951818181818187E-2</v>
      </c>
    </row>
    <row r="220" spans="1:14" x14ac:dyDescent="0.2">
      <c r="A220" s="2" t="s">
        <v>36</v>
      </c>
      <c r="B220" s="2" t="s">
        <v>40</v>
      </c>
      <c r="C220" s="2" t="s">
        <v>6</v>
      </c>
      <c r="D220" s="2" t="s">
        <v>7</v>
      </c>
      <c r="E220" s="2" t="s">
        <v>9</v>
      </c>
      <c r="F220" s="2" t="s">
        <v>61</v>
      </c>
      <c r="G220" s="1">
        <v>363</v>
      </c>
      <c r="H220" s="1">
        <v>148.5</v>
      </c>
      <c r="I220" s="4">
        <v>1</v>
      </c>
      <c r="J220" s="2" t="s">
        <v>66</v>
      </c>
      <c r="K220" s="1">
        <f>Tabelle2[[#This Row],[Menge kg Nges]]/1000</f>
        <v>0.36299999999999999</v>
      </c>
      <c r="L220" s="1">
        <f>Tabelle2[[#This Row],[Menge kg P2O5]]/1000</f>
        <v>0.14849999999999999</v>
      </c>
      <c r="M220" s="1">
        <f>Tabelle2[[#This Row],[Menge t Nges]]/Tabelle2[[#This Row],[Anzahl Lieferscheine]]</f>
        <v>0.36299999999999999</v>
      </c>
      <c r="N220" s="1">
        <f>Tabelle2[[#This Row],[Menge t P2O5]]/Tabelle2[[#This Row],[Anzahl Lieferscheine]]</f>
        <v>0.14849999999999999</v>
      </c>
    </row>
    <row r="221" spans="1:14" x14ac:dyDescent="0.2">
      <c r="A221" s="2" t="s">
        <v>36</v>
      </c>
      <c r="B221" s="2" t="s">
        <v>40</v>
      </c>
      <c r="C221" s="2" t="s">
        <v>6</v>
      </c>
      <c r="D221" s="2" t="s">
        <v>7</v>
      </c>
      <c r="E221" s="2" t="s">
        <v>12</v>
      </c>
      <c r="F221" s="2" t="s">
        <v>61</v>
      </c>
      <c r="G221" s="1">
        <v>3427</v>
      </c>
      <c r="H221" s="1">
        <v>1246</v>
      </c>
      <c r="I221" s="4">
        <v>8</v>
      </c>
      <c r="J221" s="2" t="s">
        <v>66</v>
      </c>
      <c r="K221" s="1">
        <f>Tabelle2[[#This Row],[Menge kg Nges]]/1000</f>
        <v>3.427</v>
      </c>
      <c r="L221" s="1">
        <f>Tabelle2[[#This Row],[Menge kg P2O5]]/1000</f>
        <v>1.246</v>
      </c>
      <c r="M221" s="1">
        <f>Tabelle2[[#This Row],[Menge t Nges]]/Tabelle2[[#This Row],[Anzahl Lieferscheine]]</f>
        <v>0.42837500000000001</v>
      </c>
      <c r="N221" s="1">
        <f>Tabelle2[[#This Row],[Menge t P2O5]]/Tabelle2[[#This Row],[Anzahl Lieferscheine]]</f>
        <v>0.15575</v>
      </c>
    </row>
    <row r="222" spans="1:14" x14ac:dyDescent="0.2">
      <c r="A222" s="2" t="s">
        <v>36</v>
      </c>
      <c r="B222" s="2" t="s">
        <v>40</v>
      </c>
      <c r="C222" s="2" t="s">
        <v>6</v>
      </c>
      <c r="D222" s="2" t="s">
        <v>15</v>
      </c>
      <c r="E222" s="2" t="s">
        <v>18</v>
      </c>
      <c r="F222" s="2" t="s">
        <v>61</v>
      </c>
      <c r="G222" s="1">
        <v>544.32000000000005</v>
      </c>
      <c r="H222" s="1">
        <v>440.64</v>
      </c>
      <c r="I222" s="4">
        <v>2</v>
      </c>
      <c r="J222" s="2" t="s">
        <v>66</v>
      </c>
      <c r="K222" s="1">
        <f>Tabelle2[[#This Row],[Menge kg Nges]]/1000</f>
        <v>0.54432000000000003</v>
      </c>
      <c r="L222" s="1">
        <f>Tabelle2[[#This Row],[Menge kg P2O5]]/1000</f>
        <v>0.44063999999999998</v>
      </c>
      <c r="M222" s="1">
        <f>Tabelle2[[#This Row],[Menge t Nges]]/Tabelle2[[#This Row],[Anzahl Lieferscheine]]</f>
        <v>0.27216000000000001</v>
      </c>
      <c r="N222" s="1">
        <f>Tabelle2[[#This Row],[Menge t P2O5]]/Tabelle2[[#This Row],[Anzahl Lieferscheine]]</f>
        <v>0.22031999999999999</v>
      </c>
    </row>
    <row r="223" spans="1:14" x14ac:dyDescent="0.2">
      <c r="A223" s="2" t="s">
        <v>36</v>
      </c>
      <c r="B223" s="2" t="s">
        <v>40</v>
      </c>
      <c r="C223" s="2" t="s">
        <v>6</v>
      </c>
      <c r="D223" s="2" t="s">
        <v>15</v>
      </c>
      <c r="E223" s="2" t="s">
        <v>20</v>
      </c>
      <c r="F223" s="2" t="s">
        <v>61</v>
      </c>
      <c r="G223" s="1">
        <v>465.6</v>
      </c>
      <c r="H223" s="1">
        <v>335</v>
      </c>
      <c r="I223" s="4">
        <v>3</v>
      </c>
      <c r="J223" s="2" t="s">
        <v>66</v>
      </c>
      <c r="K223" s="1">
        <f>Tabelle2[[#This Row],[Menge kg Nges]]/1000</f>
        <v>0.46560000000000001</v>
      </c>
      <c r="L223" s="1">
        <f>Tabelle2[[#This Row],[Menge kg P2O5]]/1000</f>
        <v>0.33500000000000002</v>
      </c>
      <c r="M223" s="1">
        <f>Tabelle2[[#This Row],[Menge t Nges]]/Tabelle2[[#This Row],[Anzahl Lieferscheine]]</f>
        <v>0.1552</v>
      </c>
      <c r="N223" s="1">
        <f>Tabelle2[[#This Row],[Menge t P2O5]]/Tabelle2[[#This Row],[Anzahl Lieferscheine]]</f>
        <v>0.11166666666666668</v>
      </c>
    </row>
    <row r="224" spans="1:14" x14ac:dyDescent="0.2">
      <c r="A224" s="2" t="s">
        <v>36</v>
      </c>
      <c r="B224" s="2" t="s">
        <v>40</v>
      </c>
      <c r="C224" s="2" t="s">
        <v>25</v>
      </c>
      <c r="D224" s="2" t="s">
        <v>25</v>
      </c>
      <c r="E224" s="2" t="s">
        <v>26</v>
      </c>
      <c r="F224" s="2" t="s">
        <v>61</v>
      </c>
      <c r="G224" s="1">
        <v>2199.7399999999998</v>
      </c>
      <c r="H224" s="1">
        <v>1070.8399999999999</v>
      </c>
      <c r="I224" s="4">
        <v>13</v>
      </c>
      <c r="J224" s="2" t="s">
        <v>66</v>
      </c>
      <c r="K224" s="1">
        <f>Tabelle2[[#This Row],[Menge kg Nges]]/1000</f>
        <v>2.1997399999999998</v>
      </c>
      <c r="L224" s="1">
        <f>Tabelle2[[#This Row],[Menge kg P2O5]]/1000</f>
        <v>1.07084</v>
      </c>
      <c r="M224" s="1">
        <f>Tabelle2[[#This Row],[Menge t Nges]]/Tabelle2[[#This Row],[Anzahl Lieferscheine]]</f>
        <v>0.16921076923076922</v>
      </c>
      <c r="N224" s="1">
        <f>Tabelle2[[#This Row],[Menge t P2O5]]/Tabelle2[[#This Row],[Anzahl Lieferscheine]]</f>
        <v>8.2372307692307689E-2</v>
      </c>
    </row>
    <row r="225" spans="1:14" x14ac:dyDescent="0.2">
      <c r="A225" s="2" t="s">
        <v>36</v>
      </c>
      <c r="B225" s="2" t="s">
        <v>42</v>
      </c>
      <c r="C225" s="2" t="s">
        <v>6</v>
      </c>
      <c r="D225" s="2" t="s">
        <v>7</v>
      </c>
      <c r="E225" s="2" t="s">
        <v>12</v>
      </c>
      <c r="F225" s="2" t="s">
        <v>61</v>
      </c>
      <c r="G225" s="1">
        <v>6715.8000000000011</v>
      </c>
      <c r="H225" s="1">
        <v>2047.5</v>
      </c>
      <c r="I225" s="4">
        <v>10</v>
      </c>
      <c r="J225" s="2" t="s">
        <v>66</v>
      </c>
      <c r="K225" s="1">
        <f>Tabelle2[[#This Row],[Menge kg Nges]]/1000</f>
        <v>6.7158000000000007</v>
      </c>
      <c r="L225" s="1">
        <f>Tabelle2[[#This Row],[Menge kg P2O5]]/1000</f>
        <v>2.0474999999999999</v>
      </c>
      <c r="M225" s="1">
        <f>Tabelle2[[#This Row],[Menge t Nges]]/Tabelle2[[#This Row],[Anzahl Lieferscheine]]</f>
        <v>0.67158000000000007</v>
      </c>
      <c r="N225" s="1">
        <f>Tabelle2[[#This Row],[Menge t P2O5]]/Tabelle2[[#This Row],[Anzahl Lieferscheine]]</f>
        <v>0.20474999999999999</v>
      </c>
    </row>
    <row r="226" spans="1:14" x14ac:dyDescent="0.2">
      <c r="A226" s="2" t="s">
        <v>36</v>
      </c>
      <c r="B226" s="2" t="s">
        <v>42</v>
      </c>
      <c r="C226" s="2" t="s">
        <v>6</v>
      </c>
      <c r="D226" s="2" t="s">
        <v>7</v>
      </c>
      <c r="E226" s="2" t="s">
        <v>13</v>
      </c>
      <c r="F226" s="2" t="s">
        <v>61</v>
      </c>
      <c r="G226" s="1">
        <v>1761.2</v>
      </c>
      <c r="H226" s="1">
        <v>890.4</v>
      </c>
      <c r="I226" s="4">
        <v>9</v>
      </c>
      <c r="J226" s="2" t="s">
        <v>66</v>
      </c>
      <c r="K226" s="1">
        <f>Tabelle2[[#This Row],[Menge kg Nges]]/1000</f>
        <v>1.7612000000000001</v>
      </c>
      <c r="L226" s="1">
        <f>Tabelle2[[#This Row],[Menge kg P2O5]]/1000</f>
        <v>0.89039999999999997</v>
      </c>
      <c r="M226" s="1">
        <f>Tabelle2[[#This Row],[Menge t Nges]]/Tabelle2[[#This Row],[Anzahl Lieferscheine]]</f>
        <v>0.19568888888888891</v>
      </c>
      <c r="N226" s="1">
        <f>Tabelle2[[#This Row],[Menge t P2O5]]/Tabelle2[[#This Row],[Anzahl Lieferscheine]]</f>
        <v>9.8933333333333331E-2</v>
      </c>
    </row>
    <row r="227" spans="1:14" x14ac:dyDescent="0.2">
      <c r="A227" s="2" t="s">
        <v>36</v>
      </c>
      <c r="B227" s="2" t="s">
        <v>42</v>
      </c>
      <c r="C227" s="2" t="s">
        <v>25</v>
      </c>
      <c r="D227" s="2" t="s">
        <v>25</v>
      </c>
      <c r="E227" s="2" t="s">
        <v>26</v>
      </c>
      <c r="F227" s="2" t="s">
        <v>61</v>
      </c>
      <c r="G227" s="1">
        <v>214173.81</v>
      </c>
      <c r="H227" s="1">
        <v>40812.210000000006</v>
      </c>
      <c r="I227" s="4">
        <v>4</v>
      </c>
      <c r="J227" s="2" t="s">
        <v>66</v>
      </c>
      <c r="K227" s="1">
        <f>Tabelle2[[#This Row],[Menge kg Nges]]/1000</f>
        <v>214.17381</v>
      </c>
      <c r="L227" s="1">
        <f>Tabelle2[[#This Row],[Menge kg P2O5]]/1000</f>
        <v>40.812210000000007</v>
      </c>
      <c r="M227" s="1">
        <f>Tabelle2[[#This Row],[Menge t Nges]]/Tabelle2[[#This Row],[Anzahl Lieferscheine]]</f>
        <v>53.543452500000001</v>
      </c>
      <c r="N227" s="1">
        <f>Tabelle2[[#This Row],[Menge t P2O5]]/Tabelle2[[#This Row],[Anzahl Lieferscheine]]</f>
        <v>10.203052500000002</v>
      </c>
    </row>
    <row r="228" spans="1:14" x14ac:dyDescent="0.2">
      <c r="A228" s="2" t="s">
        <v>27</v>
      </c>
      <c r="B228" s="2" t="s">
        <v>5</v>
      </c>
      <c r="C228" s="2" t="s">
        <v>6</v>
      </c>
      <c r="D228" s="2" t="s">
        <v>7</v>
      </c>
      <c r="E228" s="2" t="s">
        <v>9</v>
      </c>
      <c r="F228" s="2" t="s">
        <v>61</v>
      </c>
      <c r="G228" s="1">
        <v>2145.3999999999996</v>
      </c>
      <c r="H228" s="1">
        <v>886.2</v>
      </c>
      <c r="I228" s="4">
        <v>5</v>
      </c>
      <c r="J228" s="2" t="s">
        <v>66</v>
      </c>
      <c r="K228" s="1">
        <f>Tabelle2[[#This Row],[Menge kg Nges]]/1000</f>
        <v>2.1453999999999995</v>
      </c>
      <c r="L228" s="1">
        <f>Tabelle2[[#This Row],[Menge kg P2O5]]/1000</f>
        <v>0.8862000000000001</v>
      </c>
      <c r="M228" s="1">
        <f>Tabelle2[[#This Row],[Menge t Nges]]/Tabelle2[[#This Row],[Anzahl Lieferscheine]]</f>
        <v>0.42907999999999991</v>
      </c>
      <c r="N228" s="1">
        <f>Tabelle2[[#This Row],[Menge t P2O5]]/Tabelle2[[#This Row],[Anzahl Lieferscheine]]</f>
        <v>0.17724000000000001</v>
      </c>
    </row>
    <row r="229" spans="1:14" x14ac:dyDescent="0.2">
      <c r="A229" s="2" t="s">
        <v>27</v>
      </c>
      <c r="B229" s="2" t="s">
        <v>5</v>
      </c>
      <c r="C229" s="2" t="s">
        <v>6</v>
      </c>
      <c r="D229" s="2" t="s">
        <v>7</v>
      </c>
      <c r="E229" s="2" t="s">
        <v>12</v>
      </c>
      <c r="F229" s="2" t="s">
        <v>61</v>
      </c>
      <c r="G229" s="1">
        <v>8751.3000000000011</v>
      </c>
      <c r="H229" s="1">
        <v>3697.2</v>
      </c>
      <c r="I229" s="4">
        <v>14</v>
      </c>
      <c r="J229" s="2" t="s">
        <v>66</v>
      </c>
      <c r="K229" s="1">
        <f>Tabelle2[[#This Row],[Menge kg Nges]]/1000</f>
        <v>8.7513000000000005</v>
      </c>
      <c r="L229" s="1">
        <f>Tabelle2[[#This Row],[Menge kg P2O5]]/1000</f>
        <v>3.6971999999999996</v>
      </c>
      <c r="M229" s="1">
        <f>Tabelle2[[#This Row],[Menge t Nges]]/Tabelle2[[#This Row],[Anzahl Lieferscheine]]</f>
        <v>0.62509285714285723</v>
      </c>
      <c r="N229" s="1">
        <f>Tabelle2[[#This Row],[Menge t P2O5]]/Tabelle2[[#This Row],[Anzahl Lieferscheine]]</f>
        <v>0.26408571428571426</v>
      </c>
    </row>
    <row r="230" spans="1:14" x14ac:dyDescent="0.2">
      <c r="A230" s="2" t="s">
        <v>27</v>
      </c>
      <c r="B230" s="2" t="s">
        <v>5</v>
      </c>
      <c r="C230" s="2" t="s">
        <v>6</v>
      </c>
      <c r="D230" s="2" t="s">
        <v>7</v>
      </c>
      <c r="E230" s="2" t="s">
        <v>14</v>
      </c>
      <c r="F230" s="2" t="s">
        <v>61</v>
      </c>
      <c r="G230" s="1">
        <v>825.3</v>
      </c>
      <c r="H230" s="1">
        <v>353.70000000000005</v>
      </c>
      <c r="I230" s="4">
        <v>3</v>
      </c>
      <c r="J230" s="2" t="s">
        <v>66</v>
      </c>
      <c r="K230" s="1">
        <f>Tabelle2[[#This Row],[Menge kg Nges]]/1000</f>
        <v>0.82529999999999992</v>
      </c>
      <c r="L230" s="1">
        <f>Tabelle2[[#This Row],[Menge kg P2O5]]/1000</f>
        <v>0.35370000000000007</v>
      </c>
      <c r="M230" s="1">
        <f>Tabelle2[[#This Row],[Menge t Nges]]/Tabelle2[[#This Row],[Anzahl Lieferscheine]]</f>
        <v>0.27509999999999996</v>
      </c>
      <c r="N230" s="1">
        <f>Tabelle2[[#This Row],[Menge t P2O5]]/Tabelle2[[#This Row],[Anzahl Lieferscheine]]</f>
        <v>0.11790000000000002</v>
      </c>
    </row>
    <row r="231" spans="1:14" x14ac:dyDescent="0.2">
      <c r="A231" s="2" t="s">
        <v>27</v>
      </c>
      <c r="B231" s="2" t="s">
        <v>5</v>
      </c>
      <c r="C231" s="2" t="s">
        <v>6</v>
      </c>
      <c r="D231" s="2" t="s">
        <v>15</v>
      </c>
      <c r="E231" s="2" t="s">
        <v>21</v>
      </c>
      <c r="F231" s="2" t="s">
        <v>61</v>
      </c>
      <c r="G231" s="1">
        <v>2120</v>
      </c>
      <c r="H231" s="1">
        <v>1236</v>
      </c>
      <c r="I231" s="4">
        <v>7</v>
      </c>
      <c r="J231" s="2" t="s">
        <v>66</v>
      </c>
      <c r="K231" s="1">
        <f>Tabelle2[[#This Row],[Menge kg Nges]]/1000</f>
        <v>2.12</v>
      </c>
      <c r="L231" s="1">
        <f>Tabelle2[[#This Row],[Menge kg P2O5]]/1000</f>
        <v>1.236</v>
      </c>
      <c r="M231" s="1">
        <f>Tabelle2[[#This Row],[Menge t Nges]]/Tabelle2[[#This Row],[Anzahl Lieferscheine]]</f>
        <v>0.30285714285714288</v>
      </c>
      <c r="N231" s="1">
        <f>Tabelle2[[#This Row],[Menge t P2O5]]/Tabelle2[[#This Row],[Anzahl Lieferscheine]]</f>
        <v>0.17657142857142857</v>
      </c>
    </row>
    <row r="232" spans="1:14" x14ac:dyDescent="0.2">
      <c r="A232" s="2" t="s">
        <v>27</v>
      </c>
      <c r="B232" s="2" t="s">
        <v>5</v>
      </c>
      <c r="C232" s="2" t="s">
        <v>6</v>
      </c>
      <c r="D232" s="2" t="s">
        <v>15</v>
      </c>
      <c r="E232" s="2" t="s">
        <v>9</v>
      </c>
      <c r="F232" s="2" t="s">
        <v>61</v>
      </c>
      <c r="G232" s="1">
        <v>600</v>
      </c>
      <c r="H232" s="1">
        <v>480</v>
      </c>
      <c r="I232" s="4">
        <v>1</v>
      </c>
      <c r="J232" s="2" t="s">
        <v>66</v>
      </c>
      <c r="K232" s="1">
        <f>Tabelle2[[#This Row],[Menge kg Nges]]/1000</f>
        <v>0.6</v>
      </c>
      <c r="L232" s="1">
        <f>Tabelle2[[#This Row],[Menge kg P2O5]]/1000</f>
        <v>0.48</v>
      </c>
      <c r="M232" s="1">
        <f>Tabelle2[[#This Row],[Menge t Nges]]/Tabelle2[[#This Row],[Anzahl Lieferscheine]]</f>
        <v>0.6</v>
      </c>
      <c r="N232" s="1">
        <f>Tabelle2[[#This Row],[Menge t P2O5]]/Tabelle2[[#This Row],[Anzahl Lieferscheine]]</f>
        <v>0.48</v>
      </c>
    </row>
    <row r="233" spans="1:14" x14ac:dyDescent="0.2">
      <c r="A233" s="2" t="s">
        <v>27</v>
      </c>
      <c r="B233" s="2" t="s">
        <v>5</v>
      </c>
      <c r="C233" s="2" t="s">
        <v>25</v>
      </c>
      <c r="D233" s="2" t="s">
        <v>25</v>
      </c>
      <c r="E233" s="2" t="s">
        <v>26</v>
      </c>
      <c r="F233" s="2" t="s">
        <v>61</v>
      </c>
      <c r="G233" s="1">
        <v>4233.0999999999995</v>
      </c>
      <c r="H233" s="1">
        <v>4760.03</v>
      </c>
      <c r="I233" s="4">
        <v>11</v>
      </c>
      <c r="J233" s="2" t="s">
        <v>66</v>
      </c>
      <c r="K233" s="1">
        <f>Tabelle2[[#This Row],[Menge kg Nges]]/1000</f>
        <v>4.2330999999999994</v>
      </c>
      <c r="L233" s="1">
        <f>Tabelle2[[#This Row],[Menge kg P2O5]]/1000</f>
        <v>4.7600299999999995</v>
      </c>
      <c r="M233" s="1">
        <f>Tabelle2[[#This Row],[Menge t Nges]]/Tabelle2[[#This Row],[Anzahl Lieferscheine]]</f>
        <v>0.38482727272727268</v>
      </c>
      <c r="N233" s="1">
        <f>Tabelle2[[#This Row],[Menge t P2O5]]/Tabelle2[[#This Row],[Anzahl Lieferscheine]]</f>
        <v>0.43272999999999995</v>
      </c>
    </row>
    <row r="234" spans="1:14" x14ac:dyDescent="0.2">
      <c r="A234" s="2" t="s">
        <v>27</v>
      </c>
      <c r="B234" s="2" t="s">
        <v>29</v>
      </c>
      <c r="C234" s="2" t="s">
        <v>6</v>
      </c>
      <c r="D234" s="2" t="s">
        <v>7</v>
      </c>
      <c r="E234" s="2" t="s">
        <v>8</v>
      </c>
      <c r="F234" s="2" t="s">
        <v>61</v>
      </c>
      <c r="G234" s="1">
        <v>651</v>
      </c>
      <c r="H234" s="1">
        <v>260.39999999999998</v>
      </c>
      <c r="I234" s="4">
        <v>1</v>
      </c>
      <c r="J234" s="2" t="s">
        <v>66</v>
      </c>
      <c r="K234" s="1">
        <f>Tabelle2[[#This Row],[Menge kg Nges]]/1000</f>
        <v>0.65100000000000002</v>
      </c>
      <c r="L234" s="1">
        <f>Tabelle2[[#This Row],[Menge kg P2O5]]/1000</f>
        <v>0.26039999999999996</v>
      </c>
      <c r="M234" s="1">
        <f>Tabelle2[[#This Row],[Menge t Nges]]/Tabelle2[[#This Row],[Anzahl Lieferscheine]]</f>
        <v>0.65100000000000002</v>
      </c>
      <c r="N234" s="1">
        <f>Tabelle2[[#This Row],[Menge t P2O5]]/Tabelle2[[#This Row],[Anzahl Lieferscheine]]</f>
        <v>0.26039999999999996</v>
      </c>
    </row>
    <row r="235" spans="1:14" x14ac:dyDescent="0.2">
      <c r="A235" s="2" t="s">
        <v>27</v>
      </c>
      <c r="B235" s="2" t="s">
        <v>29</v>
      </c>
      <c r="C235" s="2" t="s">
        <v>6</v>
      </c>
      <c r="D235" s="2" t="s">
        <v>7</v>
      </c>
      <c r="E235" s="2" t="s">
        <v>10</v>
      </c>
      <c r="F235" s="2" t="s">
        <v>61</v>
      </c>
      <c r="G235" s="1">
        <v>696</v>
      </c>
      <c r="H235" s="1">
        <v>264</v>
      </c>
      <c r="I235" s="4">
        <v>2</v>
      </c>
      <c r="J235" s="2" t="s">
        <v>66</v>
      </c>
      <c r="K235" s="1">
        <f>Tabelle2[[#This Row],[Menge kg Nges]]/1000</f>
        <v>0.69599999999999995</v>
      </c>
      <c r="L235" s="1">
        <f>Tabelle2[[#This Row],[Menge kg P2O5]]/1000</f>
        <v>0.26400000000000001</v>
      </c>
      <c r="M235" s="1">
        <f>Tabelle2[[#This Row],[Menge t Nges]]/Tabelle2[[#This Row],[Anzahl Lieferscheine]]</f>
        <v>0.34799999999999998</v>
      </c>
      <c r="N235" s="1">
        <f>Tabelle2[[#This Row],[Menge t P2O5]]/Tabelle2[[#This Row],[Anzahl Lieferscheine]]</f>
        <v>0.13200000000000001</v>
      </c>
    </row>
    <row r="236" spans="1:14" x14ac:dyDescent="0.2">
      <c r="A236" s="2" t="s">
        <v>27</v>
      </c>
      <c r="B236" s="2" t="s">
        <v>29</v>
      </c>
      <c r="C236" s="2" t="s">
        <v>6</v>
      </c>
      <c r="D236" s="2" t="s">
        <v>7</v>
      </c>
      <c r="E236" s="2" t="s">
        <v>11</v>
      </c>
      <c r="F236" s="2" t="s">
        <v>61</v>
      </c>
      <c r="G236" s="1">
        <v>427.5</v>
      </c>
      <c r="H236" s="1">
        <v>239.4</v>
      </c>
      <c r="I236" s="4">
        <v>3</v>
      </c>
      <c r="J236" s="2" t="s">
        <v>66</v>
      </c>
      <c r="K236" s="1">
        <f>Tabelle2[[#This Row],[Menge kg Nges]]/1000</f>
        <v>0.42749999999999999</v>
      </c>
      <c r="L236" s="1">
        <f>Tabelle2[[#This Row],[Menge kg P2O5]]/1000</f>
        <v>0.2394</v>
      </c>
      <c r="M236" s="1">
        <f>Tabelle2[[#This Row],[Menge t Nges]]/Tabelle2[[#This Row],[Anzahl Lieferscheine]]</f>
        <v>0.14249999999999999</v>
      </c>
      <c r="N236" s="1">
        <f>Tabelle2[[#This Row],[Menge t P2O5]]/Tabelle2[[#This Row],[Anzahl Lieferscheine]]</f>
        <v>7.9799999999999996E-2</v>
      </c>
    </row>
    <row r="237" spans="1:14" x14ac:dyDescent="0.2">
      <c r="A237" s="2" t="s">
        <v>27</v>
      </c>
      <c r="B237" s="2" t="s">
        <v>29</v>
      </c>
      <c r="C237" s="2" t="s">
        <v>6</v>
      </c>
      <c r="D237" s="2" t="s">
        <v>7</v>
      </c>
      <c r="E237" s="2" t="s">
        <v>12</v>
      </c>
      <c r="F237" s="2" t="s">
        <v>61</v>
      </c>
      <c r="G237" s="1">
        <v>4442</v>
      </c>
      <c r="H237" s="1">
        <v>2120</v>
      </c>
      <c r="I237" s="4">
        <v>11</v>
      </c>
      <c r="J237" s="2" t="s">
        <v>66</v>
      </c>
      <c r="K237" s="1">
        <f>Tabelle2[[#This Row],[Menge kg Nges]]/1000</f>
        <v>4.4420000000000002</v>
      </c>
      <c r="L237" s="1">
        <f>Tabelle2[[#This Row],[Menge kg P2O5]]/1000</f>
        <v>2.12</v>
      </c>
      <c r="M237" s="1">
        <f>Tabelle2[[#This Row],[Menge t Nges]]/Tabelle2[[#This Row],[Anzahl Lieferscheine]]</f>
        <v>0.40381818181818185</v>
      </c>
      <c r="N237" s="1">
        <f>Tabelle2[[#This Row],[Menge t P2O5]]/Tabelle2[[#This Row],[Anzahl Lieferscheine]]</f>
        <v>0.19272727272727275</v>
      </c>
    </row>
    <row r="238" spans="1:14" x14ac:dyDescent="0.2">
      <c r="A238" s="2" t="s">
        <v>27</v>
      </c>
      <c r="B238" s="2" t="s">
        <v>29</v>
      </c>
      <c r="C238" s="2" t="s">
        <v>6</v>
      </c>
      <c r="D238" s="2" t="s">
        <v>7</v>
      </c>
      <c r="E238" s="2" t="s">
        <v>14</v>
      </c>
      <c r="F238" s="2" t="s">
        <v>61</v>
      </c>
      <c r="G238" s="1">
        <v>2527.2000000000003</v>
      </c>
      <c r="H238" s="1">
        <v>1614.6000000000001</v>
      </c>
      <c r="I238" s="4">
        <v>4</v>
      </c>
      <c r="J238" s="2" t="s">
        <v>66</v>
      </c>
      <c r="K238" s="1">
        <f>Tabelle2[[#This Row],[Menge kg Nges]]/1000</f>
        <v>2.5272000000000001</v>
      </c>
      <c r="L238" s="1">
        <f>Tabelle2[[#This Row],[Menge kg P2O5]]/1000</f>
        <v>1.6146</v>
      </c>
      <c r="M238" s="1">
        <f>Tabelle2[[#This Row],[Menge t Nges]]/Tabelle2[[#This Row],[Anzahl Lieferscheine]]</f>
        <v>0.63180000000000003</v>
      </c>
      <c r="N238" s="1">
        <f>Tabelle2[[#This Row],[Menge t P2O5]]/Tabelle2[[#This Row],[Anzahl Lieferscheine]]</f>
        <v>0.40365000000000001</v>
      </c>
    </row>
    <row r="239" spans="1:14" x14ac:dyDescent="0.2">
      <c r="A239" s="2" t="s">
        <v>27</v>
      </c>
      <c r="B239" s="2" t="s">
        <v>29</v>
      </c>
      <c r="C239" s="2" t="s">
        <v>6</v>
      </c>
      <c r="D239" s="2" t="s">
        <v>15</v>
      </c>
      <c r="E239" s="2" t="s">
        <v>8</v>
      </c>
      <c r="F239" s="2" t="s">
        <v>61</v>
      </c>
      <c r="G239" s="1">
        <v>70</v>
      </c>
      <c r="H239" s="1">
        <v>43</v>
      </c>
      <c r="I239" s="4">
        <v>1</v>
      </c>
      <c r="J239" s="2" t="s">
        <v>66</v>
      </c>
      <c r="K239" s="1">
        <f>Tabelle2[[#This Row],[Menge kg Nges]]/1000</f>
        <v>7.0000000000000007E-2</v>
      </c>
      <c r="L239" s="1">
        <f>Tabelle2[[#This Row],[Menge kg P2O5]]/1000</f>
        <v>4.2999999999999997E-2</v>
      </c>
      <c r="M239" s="1">
        <f>Tabelle2[[#This Row],[Menge t Nges]]/Tabelle2[[#This Row],[Anzahl Lieferscheine]]</f>
        <v>7.0000000000000007E-2</v>
      </c>
      <c r="N239" s="1">
        <f>Tabelle2[[#This Row],[Menge t P2O5]]/Tabelle2[[#This Row],[Anzahl Lieferscheine]]</f>
        <v>4.2999999999999997E-2</v>
      </c>
    </row>
    <row r="240" spans="1:14" x14ac:dyDescent="0.2">
      <c r="A240" s="2" t="s">
        <v>27</v>
      </c>
      <c r="B240" s="2" t="s">
        <v>29</v>
      </c>
      <c r="C240" s="2" t="s">
        <v>6</v>
      </c>
      <c r="D240" s="2" t="s">
        <v>15</v>
      </c>
      <c r="E240" s="2" t="s">
        <v>18</v>
      </c>
      <c r="F240" s="2" t="s">
        <v>61</v>
      </c>
      <c r="G240" s="1">
        <v>678.5</v>
      </c>
      <c r="H240" s="1">
        <v>413</v>
      </c>
      <c r="I240" s="4">
        <v>1</v>
      </c>
      <c r="J240" s="2" t="s">
        <v>66</v>
      </c>
      <c r="K240" s="1">
        <f>Tabelle2[[#This Row],[Menge kg Nges]]/1000</f>
        <v>0.67849999999999999</v>
      </c>
      <c r="L240" s="1">
        <f>Tabelle2[[#This Row],[Menge kg P2O5]]/1000</f>
        <v>0.41299999999999998</v>
      </c>
      <c r="M240" s="1">
        <f>Tabelle2[[#This Row],[Menge t Nges]]/Tabelle2[[#This Row],[Anzahl Lieferscheine]]</f>
        <v>0.67849999999999999</v>
      </c>
      <c r="N240" s="1">
        <f>Tabelle2[[#This Row],[Menge t P2O5]]/Tabelle2[[#This Row],[Anzahl Lieferscheine]]</f>
        <v>0.41299999999999998</v>
      </c>
    </row>
    <row r="241" spans="1:14" x14ac:dyDescent="0.2">
      <c r="A241" s="2" t="s">
        <v>27</v>
      </c>
      <c r="B241" s="2" t="s">
        <v>29</v>
      </c>
      <c r="C241" s="2" t="s">
        <v>6</v>
      </c>
      <c r="D241" s="2" t="s">
        <v>15</v>
      </c>
      <c r="E241" s="2" t="s">
        <v>9</v>
      </c>
      <c r="F241" s="2" t="s">
        <v>61</v>
      </c>
      <c r="G241" s="1">
        <v>628.72</v>
      </c>
      <c r="H241" s="1">
        <v>330.6</v>
      </c>
      <c r="I241" s="4">
        <v>3</v>
      </c>
      <c r="J241" s="2" t="s">
        <v>66</v>
      </c>
      <c r="K241" s="1">
        <f>Tabelle2[[#This Row],[Menge kg Nges]]/1000</f>
        <v>0.62872000000000006</v>
      </c>
      <c r="L241" s="1">
        <f>Tabelle2[[#This Row],[Menge kg P2O5]]/1000</f>
        <v>0.3306</v>
      </c>
      <c r="M241" s="1">
        <f>Tabelle2[[#This Row],[Menge t Nges]]/Tabelle2[[#This Row],[Anzahl Lieferscheine]]</f>
        <v>0.20957333333333336</v>
      </c>
      <c r="N241" s="1">
        <f>Tabelle2[[#This Row],[Menge t P2O5]]/Tabelle2[[#This Row],[Anzahl Lieferscheine]]</f>
        <v>0.11020000000000001</v>
      </c>
    </row>
    <row r="242" spans="1:14" x14ac:dyDescent="0.2">
      <c r="A242" s="2" t="s">
        <v>27</v>
      </c>
      <c r="B242" s="2" t="s">
        <v>29</v>
      </c>
      <c r="C242" s="2" t="s">
        <v>25</v>
      </c>
      <c r="D242" s="2" t="s">
        <v>25</v>
      </c>
      <c r="E242" s="2" t="s">
        <v>26</v>
      </c>
      <c r="F242" s="2" t="s">
        <v>61</v>
      </c>
      <c r="G242" s="1">
        <v>44559.700000000004</v>
      </c>
      <c r="H242" s="1">
        <v>19168.269999999997</v>
      </c>
      <c r="I242" s="4">
        <v>80</v>
      </c>
      <c r="J242" s="2" t="s">
        <v>66</v>
      </c>
      <c r="K242" s="1">
        <f>Tabelle2[[#This Row],[Menge kg Nges]]/1000</f>
        <v>44.559700000000007</v>
      </c>
      <c r="L242" s="1">
        <f>Tabelle2[[#This Row],[Menge kg P2O5]]/1000</f>
        <v>19.168269999999996</v>
      </c>
      <c r="M242" s="1">
        <f>Tabelle2[[#This Row],[Menge t Nges]]/Tabelle2[[#This Row],[Anzahl Lieferscheine]]</f>
        <v>0.55699625000000008</v>
      </c>
      <c r="N242" s="1">
        <f>Tabelle2[[#This Row],[Menge t P2O5]]/Tabelle2[[#This Row],[Anzahl Lieferscheine]]</f>
        <v>0.23960337499999995</v>
      </c>
    </row>
    <row r="243" spans="1:14" x14ac:dyDescent="0.2">
      <c r="A243" s="2" t="s">
        <v>27</v>
      </c>
      <c r="B243" s="2" t="s">
        <v>32</v>
      </c>
      <c r="C243" s="2" t="s">
        <v>6</v>
      </c>
      <c r="D243" s="2" t="s">
        <v>7</v>
      </c>
      <c r="E243" s="2" t="s">
        <v>10</v>
      </c>
      <c r="F243" s="2" t="s">
        <v>61</v>
      </c>
      <c r="G243" s="1">
        <v>886.72</v>
      </c>
      <c r="H243" s="1">
        <v>395.5200000000001</v>
      </c>
      <c r="I243" s="4">
        <v>9</v>
      </c>
      <c r="J243" s="2" t="s">
        <v>66</v>
      </c>
      <c r="K243" s="1">
        <f>Tabelle2[[#This Row],[Menge kg Nges]]/1000</f>
        <v>0.88672000000000006</v>
      </c>
      <c r="L243" s="1">
        <f>Tabelle2[[#This Row],[Menge kg P2O5]]/1000</f>
        <v>0.39552000000000009</v>
      </c>
      <c r="M243" s="1">
        <f>Tabelle2[[#This Row],[Menge t Nges]]/Tabelle2[[#This Row],[Anzahl Lieferscheine]]</f>
        <v>9.8524444444444456E-2</v>
      </c>
      <c r="N243" s="1">
        <f>Tabelle2[[#This Row],[Menge t P2O5]]/Tabelle2[[#This Row],[Anzahl Lieferscheine]]</f>
        <v>4.3946666666666676E-2</v>
      </c>
    </row>
    <row r="244" spans="1:14" x14ac:dyDescent="0.2">
      <c r="A244" s="2" t="s">
        <v>27</v>
      </c>
      <c r="B244" s="2" t="s">
        <v>32</v>
      </c>
      <c r="C244" s="2" t="s">
        <v>6</v>
      </c>
      <c r="D244" s="2" t="s">
        <v>15</v>
      </c>
      <c r="E244" s="2" t="s">
        <v>10</v>
      </c>
      <c r="F244" s="2" t="s">
        <v>61</v>
      </c>
      <c r="G244" s="1">
        <v>2062.98</v>
      </c>
      <c r="H244" s="1">
        <v>1379.7</v>
      </c>
      <c r="I244" s="4">
        <v>1</v>
      </c>
      <c r="J244" s="2" t="s">
        <v>66</v>
      </c>
      <c r="K244" s="1">
        <f>Tabelle2[[#This Row],[Menge kg Nges]]/1000</f>
        <v>2.06298</v>
      </c>
      <c r="L244" s="1">
        <f>Tabelle2[[#This Row],[Menge kg P2O5]]/1000</f>
        <v>1.3797000000000001</v>
      </c>
      <c r="M244" s="1">
        <f>Tabelle2[[#This Row],[Menge t Nges]]/Tabelle2[[#This Row],[Anzahl Lieferscheine]]</f>
        <v>2.06298</v>
      </c>
      <c r="N244" s="1">
        <f>Tabelle2[[#This Row],[Menge t P2O5]]/Tabelle2[[#This Row],[Anzahl Lieferscheine]]</f>
        <v>1.3797000000000001</v>
      </c>
    </row>
    <row r="245" spans="1:14" x14ac:dyDescent="0.2">
      <c r="A245" s="2" t="s">
        <v>27</v>
      </c>
      <c r="B245" s="2" t="s">
        <v>32</v>
      </c>
      <c r="C245" s="2" t="s">
        <v>25</v>
      </c>
      <c r="D245" s="2" t="s">
        <v>25</v>
      </c>
      <c r="E245" s="2" t="s">
        <v>26</v>
      </c>
      <c r="F245" s="2" t="s">
        <v>61</v>
      </c>
      <c r="G245" s="1">
        <v>2178.71</v>
      </c>
      <c r="H245" s="1">
        <v>920.85</v>
      </c>
      <c r="I245" s="4">
        <v>5</v>
      </c>
      <c r="J245" s="2" t="s">
        <v>66</v>
      </c>
      <c r="K245" s="1">
        <f>Tabelle2[[#This Row],[Menge kg Nges]]/1000</f>
        <v>2.1787100000000001</v>
      </c>
      <c r="L245" s="1">
        <f>Tabelle2[[#This Row],[Menge kg P2O5]]/1000</f>
        <v>0.92085000000000006</v>
      </c>
      <c r="M245" s="1">
        <f>Tabelle2[[#This Row],[Menge t Nges]]/Tabelle2[[#This Row],[Anzahl Lieferscheine]]</f>
        <v>0.43574200000000002</v>
      </c>
      <c r="N245" s="1">
        <f>Tabelle2[[#This Row],[Menge t P2O5]]/Tabelle2[[#This Row],[Anzahl Lieferscheine]]</f>
        <v>0.18417</v>
      </c>
    </row>
    <row r="246" spans="1:14" x14ac:dyDescent="0.2">
      <c r="A246" s="2" t="s">
        <v>27</v>
      </c>
      <c r="B246" s="2" t="s">
        <v>27</v>
      </c>
      <c r="C246" s="2" t="s">
        <v>6</v>
      </c>
      <c r="D246" s="2" t="s">
        <v>7</v>
      </c>
      <c r="E246" s="2" t="s">
        <v>8</v>
      </c>
      <c r="F246" s="2" t="s">
        <v>61</v>
      </c>
      <c r="G246" s="1">
        <v>145277.56000000006</v>
      </c>
      <c r="H246" s="1">
        <v>65450.549999999988</v>
      </c>
      <c r="I246" s="4">
        <v>493</v>
      </c>
      <c r="J246" s="2" t="s">
        <v>66</v>
      </c>
      <c r="K246" s="1">
        <f>Tabelle2[[#This Row],[Menge kg Nges]]/1000</f>
        <v>145.27756000000005</v>
      </c>
      <c r="L246" s="1">
        <f>Tabelle2[[#This Row],[Menge kg P2O5]]/1000</f>
        <v>65.450549999999993</v>
      </c>
      <c r="M246" s="1">
        <f>Tabelle2[[#This Row],[Menge t Nges]]/Tabelle2[[#This Row],[Anzahl Lieferscheine]]</f>
        <v>0.29468064908722119</v>
      </c>
      <c r="N246" s="1">
        <f>Tabelle2[[#This Row],[Menge t P2O5]]/Tabelle2[[#This Row],[Anzahl Lieferscheine]]</f>
        <v>0.13275973630831642</v>
      </c>
    </row>
    <row r="247" spans="1:14" x14ac:dyDescent="0.2">
      <c r="A247" s="2" t="s">
        <v>27</v>
      </c>
      <c r="B247" s="2" t="s">
        <v>27</v>
      </c>
      <c r="C247" s="2" t="s">
        <v>6</v>
      </c>
      <c r="D247" s="2" t="s">
        <v>7</v>
      </c>
      <c r="E247" s="2" t="s">
        <v>9</v>
      </c>
      <c r="F247" s="2" t="s">
        <v>61</v>
      </c>
      <c r="G247" s="1">
        <v>92986.919999999984</v>
      </c>
      <c r="H247" s="1">
        <v>38123.020000000033</v>
      </c>
      <c r="I247" s="4">
        <v>447</v>
      </c>
      <c r="J247" s="2" t="s">
        <v>66</v>
      </c>
      <c r="K247" s="1">
        <f>Tabelle2[[#This Row],[Menge kg Nges]]/1000</f>
        <v>92.986919999999984</v>
      </c>
      <c r="L247" s="1">
        <f>Tabelle2[[#This Row],[Menge kg P2O5]]/1000</f>
        <v>38.123020000000032</v>
      </c>
      <c r="M247" s="1">
        <f>Tabelle2[[#This Row],[Menge t Nges]]/Tabelle2[[#This Row],[Anzahl Lieferscheine]]</f>
        <v>0.20802442953020131</v>
      </c>
      <c r="N247" s="1">
        <f>Tabelle2[[#This Row],[Menge t P2O5]]/Tabelle2[[#This Row],[Anzahl Lieferscheine]]</f>
        <v>8.5286398210290895E-2</v>
      </c>
    </row>
    <row r="248" spans="1:14" x14ac:dyDescent="0.2">
      <c r="A248" s="2" t="s">
        <v>27</v>
      </c>
      <c r="B248" s="2" t="s">
        <v>27</v>
      </c>
      <c r="C248" s="2" t="s">
        <v>6</v>
      </c>
      <c r="D248" s="2" t="s">
        <v>7</v>
      </c>
      <c r="E248" s="2" t="s">
        <v>10</v>
      </c>
      <c r="F248" s="2" t="s">
        <v>61</v>
      </c>
      <c r="G248" s="1">
        <v>14453.350000000002</v>
      </c>
      <c r="H248" s="1">
        <v>5865.75</v>
      </c>
      <c r="I248" s="4">
        <v>41</v>
      </c>
      <c r="J248" s="2" t="s">
        <v>66</v>
      </c>
      <c r="K248" s="1">
        <f>Tabelle2[[#This Row],[Menge kg Nges]]/1000</f>
        <v>14.453350000000002</v>
      </c>
      <c r="L248" s="1">
        <f>Tabelle2[[#This Row],[Menge kg P2O5]]/1000</f>
        <v>5.8657500000000002</v>
      </c>
      <c r="M248" s="1">
        <f>Tabelle2[[#This Row],[Menge t Nges]]/Tabelle2[[#This Row],[Anzahl Lieferscheine]]</f>
        <v>0.35252073170731713</v>
      </c>
      <c r="N248" s="1">
        <f>Tabelle2[[#This Row],[Menge t P2O5]]/Tabelle2[[#This Row],[Anzahl Lieferscheine]]</f>
        <v>0.14306707317073172</v>
      </c>
    </row>
    <row r="249" spans="1:14" x14ac:dyDescent="0.2">
      <c r="A249" s="2" t="s">
        <v>27</v>
      </c>
      <c r="B249" s="2" t="s">
        <v>27</v>
      </c>
      <c r="C249" s="2" t="s">
        <v>6</v>
      </c>
      <c r="D249" s="2" t="s">
        <v>7</v>
      </c>
      <c r="E249" s="2" t="s">
        <v>11</v>
      </c>
      <c r="F249" s="2" t="s">
        <v>61</v>
      </c>
      <c r="G249" s="1">
        <v>106395.54</v>
      </c>
      <c r="H249" s="1">
        <v>52290.630000000034</v>
      </c>
      <c r="I249" s="4">
        <v>592</v>
      </c>
      <c r="J249" s="2" t="s">
        <v>66</v>
      </c>
      <c r="K249" s="1">
        <f>Tabelle2[[#This Row],[Menge kg Nges]]/1000</f>
        <v>106.39554</v>
      </c>
      <c r="L249" s="1">
        <f>Tabelle2[[#This Row],[Menge kg P2O5]]/1000</f>
        <v>52.290630000000036</v>
      </c>
      <c r="M249" s="1">
        <f>Tabelle2[[#This Row],[Menge t Nges]]/Tabelle2[[#This Row],[Anzahl Lieferscheine]]</f>
        <v>0.17972219594594593</v>
      </c>
      <c r="N249" s="1">
        <f>Tabelle2[[#This Row],[Menge t P2O5]]/Tabelle2[[#This Row],[Anzahl Lieferscheine]]</f>
        <v>8.8328766891891952E-2</v>
      </c>
    </row>
    <row r="250" spans="1:14" x14ac:dyDescent="0.2">
      <c r="A250" s="2" t="s">
        <v>27</v>
      </c>
      <c r="B250" s="2" t="s">
        <v>27</v>
      </c>
      <c r="C250" s="2" t="s">
        <v>6</v>
      </c>
      <c r="D250" s="2" t="s">
        <v>7</v>
      </c>
      <c r="E250" s="2" t="s">
        <v>12</v>
      </c>
      <c r="F250" s="2" t="s">
        <v>61</v>
      </c>
      <c r="G250" s="1">
        <v>162923.87999999998</v>
      </c>
      <c r="H250" s="1">
        <v>77020.779999999912</v>
      </c>
      <c r="I250" s="4">
        <v>567</v>
      </c>
      <c r="J250" s="2" t="s">
        <v>66</v>
      </c>
      <c r="K250" s="1">
        <f>Tabelle2[[#This Row],[Menge kg Nges]]/1000</f>
        <v>162.92387999999997</v>
      </c>
      <c r="L250" s="1">
        <f>Tabelle2[[#This Row],[Menge kg P2O5]]/1000</f>
        <v>77.020779999999917</v>
      </c>
      <c r="M250" s="1">
        <f>Tabelle2[[#This Row],[Menge t Nges]]/Tabelle2[[#This Row],[Anzahl Lieferscheine]]</f>
        <v>0.28734370370370366</v>
      </c>
      <c r="N250" s="1">
        <f>Tabelle2[[#This Row],[Menge t P2O5]]/Tabelle2[[#This Row],[Anzahl Lieferscheine]]</f>
        <v>0.13583911816578467</v>
      </c>
    </row>
    <row r="251" spans="1:14" x14ac:dyDescent="0.2">
      <c r="A251" s="2" t="s">
        <v>27</v>
      </c>
      <c r="B251" s="2" t="s">
        <v>27</v>
      </c>
      <c r="C251" s="2" t="s">
        <v>6</v>
      </c>
      <c r="D251" s="2" t="s">
        <v>7</v>
      </c>
      <c r="E251" s="2" t="s">
        <v>13</v>
      </c>
      <c r="F251" s="2" t="s">
        <v>61</v>
      </c>
      <c r="G251" s="1">
        <v>56969.26</v>
      </c>
      <c r="H251" s="1">
        <v>34401.189999999988</v>
      </c>
      <c r="I251" s="4">
        <v>301</v>
      </c>
      <c r="J251" s="2" t="s">
        <v>66</v>
      </c>
      <c r="K251" s="1">
        <f>Tabelle2[[#This Row],[Menge kg Nges]]/1000</f>
        <v>56.969260000000006</v>
      </c>
      <c r="L251" s="1">
        <f>Tabelle2[[#This Row],[Menge kg P2O5]]/1000</f>
        <v>34.401189999999986</v>
      </c>
      <c r="M251" s="1">
        <f>Tabelle2[[#This Row],[Menge t Nges]]/Tabelle2[[#This Row],[Anzahl Lieferscheine]]</f>
        <v>0.18926664451827244</v>
      </c>
      <c r="N251" s="1">
        <f>Tabelle2[[#This Row],[Menge t P2O5]]/Tabelle2[[#This Row],[Anzahl Lieferscheine]]</f>
        <v>0.11428966777408633</v>
      </c>
    </row>
    <row r="252" spans="1:14" x14ac:dyDescent="0.2">
      <c r="A252" s="2" t="s">
        <v>27</v>
      </c>
      <c r="B252" s="2" t="s">
        <v>27</v>
      </c>
      <c r="C252" s="2" t="s">
        <v>6</v>
      </c>
      <c r="D252" s="2" t="s">
        <v>7</v>
      </c>
      <c r="E252" s="2" t="s">
        <v>14</v>
      </c>
      <c r="F252" s="2" t="s">
        <v>61</v>
      </c>
      <c r="G252" s="1">
        <v>141794.73000000007</v>
      </c>
      <c r="H252" s="1">
        <v>75926.070000000007</v>
      </c>
      <c r="I252" s="4">
        <v>605</v>
      </c>
      <c r="J252" s="2" t="s">
        <v>66</v>
      </c>
      <c r="K252" s="1">
        <f>Tabelle2[[#This Row],[Menge kg Nges]]/1000</f>
        <v>141.79473000000007</v>
      </c>
      <c r="L252" s="1">
        <f>Tabelle2[[#This Row],[Menge kg P2O5]]/1000</f>
        <v>75.92607000000001</v>
      </c>
      <c r="M252" s="1">
        <f>Tabelle2[[#This Row],[Menge t Nges]]/Tabelle2[[#This Row],[Anzahl Lieferscheine]]</f>
        <v>0.23437145454545466</v>
      </c>
      <c r="N252" s="1">
        <f>Tabelle2[[#This Row],[Menge t P2O5]]/Tabelle2[[#This Row],[Anzahl Lieferscheine]]</f>
        <v>0.12549763636363637</v>
      </c>
    </row>
    <row r="253" spans="1:14" x14ac:dyDescent="0.2">
      <c r="A253" s="2" t="s">
        <v>27</v>
      </c>
      <c r="B253" s="2" t="s">
        <v>27</v>
      </c>
      <c r="C253" s="2" t="s">
        <v>6</v>
      </c>
      <c r="D253" s="2" t="s">
        <v>15</v>
      </c>
      <c r="E253" s="2" t="s">
        <v>8</v>
      </c>
      <c r="F253" s="2" t="s">
        <v>61</v>
      </c>
      <c r="G253" s="1">
        <v>1436.75</v>
      </c>
      <c r="H253" s="1">
        <v>1113.7</v>
      </c>
      <c r="I253" s="4">
        <v>3</v>
      </c>
      <c r="J253" s="2" t="s">
        <v>66</v>
      </c>
      <c r="K253" s="1">
        <f>Tabelle2[[#This Row],[Menge kg Nges]]/1000</f>
        <v>1.43675</v>
      </c>
      <c r="L253" s="1">
        <f>Tabelle2[[#This Row],[Menge kg P2O5]]/1000</f>
        <v>1.1137000000000001</v>
      </c>
      <c r="M253" s="1">
        <f>Tabelle2[[#This Row],[Menge t Nges]]/Tabelle2[[#This Row],[Anzahl Lieferscheine]]</f>
        <v>0.47891666666666666</v>
      </c>
      <c r="N253" s="1">
        <f>Tabelle2[[#This Row],[Menge t P2O5]]/Tabelle2[[#This Row],[Anzahl Lieferscheine]]</f>
        <v>0.37123333333333336</v>
      </c>
    </row>
    <row r="254" spans="1:14" x14ac:dyDescent="0.2">
      <c r="A254" s="2" t="s">
        <v>27</v>
      </c>
      <c r="B254" s="2" t="s">
        <v>27</v>
      </c>
      <c r="C254" s="2" t="s">
        <v>6</v>
      </c>
      <c r="D254" s="2" t="s">
        <v>15</v>
      </c>
      <c r="E254" s="2" t="s">
        <v>16</v>
      </c>
      <c r="F254" s="2" t="s">
        <v>61</v>
      </c>
      <c r="G254" s="1">
        <v>5633.21</v>
      </c>
      <c r="H254" s="1">
        <v>5142.2</v>
      </c>
      <c r="I254" s="4">
        <v>48</v>
      </c>
      <c r="J254" s="2" t="s">
        <v>66</v>
      </c>
      <c r="K254" s="1">
        <f>Tabelle2[[#This Row],[Menge kg Nges]]/1000</f>
        <v>5.6332100000000001</v>
      </c>
      <c r="L254" s="1">
        <f>Tabelle2[[#This Row],[Menge kg P2O5]]/1000</f>
        <v>5.1421999999999999</v>
      </c>
      <c r="M254" s="1">
        <f>Tabelle2[[#This Row],[Menge t Nges]]/Tabelle2[[#This Row],[Anzahl Lieferscheine]]</f>
        <v>0.11735854166666666</v>
      </c>
      <c r="N254" s="1">
        <f>Tabelle2[[#This Row],[Menge t P2O5]]/Tabelle2[[#This Row],[Anzahl Lieferscheine]]</f>
        <v>0.10712916666666666</v>
      </c>
    </row>
    <row r="255" spans="1:14" x14ac:dyDescent="0.2">
      <c r="A255" s="2" t="s">
        <v>27</v>
      </c>
      <c r="B255" s="2" t="s">
        <v>27</v>
      </c>
      <c r="C255" s="2" t="s">
        <v>6</v>
      </c>
      <c r="D255" s="2" t="s">
        <v>15</v>
      </c>
      <c r="E255" s="2" t="s">
        <v>17</v>
      </c>
      <c r="F255" s="2" t="s">
        <v>61</v>
      </c>
      <c r="G255" s="1">
        <v>420.66</v>
      </c>
      <c r="H255" s="1">
        <v>283.86</v>
      </c>
      <c r="I255" s="4">
        <v>1</v>
      </c>
      <c r="J255" s="2" t="s">
        <v>66</v>
      </c>
      <c r="K255" s="1">
        <f>Tabelle2[[#This Row],[Menge kg Nges]]/1000</f>
        <v>0.42066000000000003</v>
      </c>
      <c r="L255" s="1">
        <f>Tabelle2[[#This Row],[Menge kg P2O5]]/1000</f>
        <v>0.28386</v>
      </c>
      <c r="M255" s="1">
        <f>Tabelle2[[#This Row],[Menge t Nges]]/Tabelle2[[#This Row],[Anzahl Lieferscheine]]</f>
        <v>0.42066000000000003</v>
      </c>
      <c r="N255" s="1">
        <f>Tabelle2[[#This Row],[Menge t P2O5]]/Tabelle2[[#This Row],[Anzahl Lieferscheine]]</f>
        <v>0.28386</v>
      </c>
    </row>
    <row r="256" spans="1:14" x14ac:dyDescent="0.2">
      <c r="A256" s="2" t="s">
        <v>27</v>
      </c>
      <c r="B256" s="2" t="s">
        <v>27</v>
      </c>
      <c r="C256" s="2" t="s">
        <v>6</v>
      </c>
      <c r="D256" s="2" t="s">
        <v>15</v>
      </c>
      <c r="E256" s="2" t="s">
        <v>18</v>
      </c>
      <c r="F256" s="2" t="s">
        <v>61</v>
      </c>
      <c r="G256" s="1">
        <v>31925.369999999995</v>
      </c>
      <c r="H256" s="1">
        <v>26010.239999999998</v>
      </c>
      <c r="I256" s="4">
        <v>91</v>
      </c>
      <c r="J256" s="2" t="s">
        <v>66</v>
      </c>
      <c r="K256" s="1">
        <f>Tabelle2[[#This Row],[Menge kg Nges]]/1000</f>
        <v>31.925369999999994</v>
      </c>
      <c r="L256" s="1">
        <f>Tabelle2[[#This Row],[Menge kg P2O5]]/1000</f>
        <v>26.01024</v>
      </c>
      <c r="M256" s="1">
        <f>Tabelle2[[#This Row],[Menge t Nges]]/Tabelle2[[#This Row],[Anzahl Lieferscheine]]</f>
        <v>0.35082824175824168</v>
      </c>
      <c r="N256" s="1">
        <f>Tabelle2[[#This Row],[Menge t P2O5]]/Tabelle2[[#This Row],[Anzahl Lieferscheine]]</f>
        <v>0.28582681318681319</v>
      </c>
    </row>
    <row r="257" spans="1:14" x14ac:dyDescent="0.2">
      <c r="A257" s="2" t="s">
        <v>27</v>
      </c>
      <c r="B257" s="2" t="s">
        <v>27</v>
      </c>
      <c r="C257" s="2" t="s">
        <v>6</v>
      </c>
      <c r="D257" s="2" t="s">
        <v>15</v>
      </c>
      <c r="E257" s="2" t="s">
        <v>19</v>
      </c>
      <c r="F257" s="2" t="s">
        <v>61</v>
      </c>
      <c r="G257" s="1">
        <v>5697.59</v>
      </c>
      <c r="H257" s="1">
        <v>5079.17</v>
      </c>
      <c r="I257" s="4">
        <v>15</v>
      </c>
      <c r="J257" s="2" t="s">
        <v>66</v>
      </c>
      <c r="K257" s="1">
        <f>Tabelle2[[#This Row],[Menge kg Nges]]/1000</f>
        <v>5.6975899999999999</v>
      </c>
      <c r="L257" s="1">
        <f>Tabelle2[[#This Row],[Menge kg P2O5]]/1000</f>
        <v>5.0791700000000004</v>
      </c>
      <c r="M257" s="1">
        <f>Tabelle2[[#This Row],[Menge t Nges]]/Tabelle2[[#This Row],[Anzahl Lieferscheine]]</f>
        <v>0.37983933333333331</v>
      </c>
      <c r="N257" s="1">
        <f>Tabelle2[[#This Row],[Menge t P2O5]]/Tabelle2[[#This Row],[Anzahl Lieferscheine]]</f>
        <v>0.33861133333333338</v>
      </c>
    </row>
    <row r="258" spans="1:14" x14ac:dyDescent="0.2">
      <c r="A258" s="2" t="s">
        <v>27</v>
      </c>
      <c r="B258" s="2" t="s">
        <v>27</v>
      </c>
      <c r="C258" s="2" t="s">
        <v>6</v>
      </c>
      <c r="D258" s="2" t="s">
        <v>15</v>
      </c>
      <c r="E258" s="2" t="s">
        <v>20</v>
      </c>
      <c r="F258" s="2" t="s">
        <v>61</v>
      </c>
      <c r="G258" s="1">
        <v>13815.599999999993</v>
      </c>
      <c r="H258" s="1">
        <v>8462.4</v>
      </c>
      <c r="I258" s="4">
        <v>151</v>
      </c>
      <c r="J258" s="2" t="s">
        <v>66</v>
      </c>
      <c r="K258" s="1">
        <f>Tabelle2[[#This Row],[Menge kg Nges]]/1000</f>
        <v>13.815599999999993</v>
      </c>
      <c r="L258" s="1">
        <f>Tabelle2[[#This Row],[Menge kg P2O5]]/1000</f>
        <v>8.4623999999999988</v>
      </c>
      <c r="M258" s="1">
        <f>Tabelle2[[#This Row],[Menge t Nges]]/Tabelle2[[#This Row],[Anzahl Lieferscheine]]</f>
        <v>9.1494039735099286E-2</v>
      </c>
      <c r="N258" s="1">
        <f>Tabelle2[[#This Row],[Menge t P2O5]]/Tabelle2[[#This Row],[Anzahl Lieferscheine]]</f>
        <v>5.6042384105960255E-2</v>
      </c>
    </row>
    <row r="259" spans="1:14" x14ac:dyDescent="0.2">
      <c r="A259" s="2" t="s">
        <v>27</v>
      </c>
      <c r="B259" s="2" t="s">
        <v>27</v>
      </c>
      <c r="C259" s="2" t="s">
        <v>6</v>
      </c>
      <c r="D259" s="2" t="s">
        <v>15</v>
      </c>
      <c r="E259" s="2" t="s">
        <v>21</v>
      </c>
      <c r="F259" s="2" t="s">
        <v>61</v>
      </c>
      <c r="G259" s="1">
        <v>39393.390000000007</v>
      </c>
      <c r="H259" s="1">
        <v>22929.890000000003</v>
      </c>
      <c r="I259" s="4">
        <v>196</v>
      </c>
      <c r="J259" s="2" t="s">
        <v>66</v>
      </c>
      <c r="K259" s="1">
        <f>Tabelle2[[#This Row],[Menge kg Nges]]/1000</f>
        <v>39.393390000000004</v>
      </c>
      <c r="L259" s="1">
        <f>Tabelle2[[#This Row],[Menge kg P2O5]]/1000</f>
        <v>22.929890000000004</v>
      </c>
      <c r="M259" s="1">
        <f>Tabelle2[[#This Row],[Menge t Nges]]/Tabelle2[[#This Row],[Anzahl Lieferscheine]]</f>
        <v>0.20098668367346942</v>
      </c>
      <c r="N259" s="1">
        <f>Tabelle2[[#This Row],[Menge t P2O5]]/Tabelle2[[#This Row],[Anzahl Lieferscheine]]</f>
        <v>0.11698923469387756</v>
      </c>
    </row>
    <row r="260" spans="1:14" x14ac:dyDescent="0.2">
      <c r="A260" s="2" t="s">
        <v>27</v>
      </c>
      <c r="B260" s="2" t="s">
        <v>27</v>
      </c>
      <c r="C260" s="2" t="s">
        <v>6</v>
      </c>
      <c r="D260" s="2" t="s">
        <v>15</v>
      </c>
      <c r="E260" s="2" t="s">
        <v>9</v>
      </c>
      <c r="F260" s="2" t="s">
        <v>61</v>
      </c>
      <c r="G260" s="1">
        <v>23134.159999999989</v>
      </c>
      <c r="H260" s="1">
        <v>12571.910000000002</v>
      </c>
      <c r="I260" s="4">
        <v>101</v>
      </c>
      <c r="J260" s="2" t="s">
        <v>66</v>
      </c>
      <c r="K260" s="1">
        <f>Tabelle2[[#This Row],[Menge kg Nges]]/1000</f>
        <v>23.134159999999987</v>
      </c>
      <c r="L260" s="1">
        <f>Tabelle2[[#This Row],[Menge kg P2O5]]/1000</f>
        <v>12.571910000000001</v>
      </c>
      <c r="M260" s="1">
        <f>Tabelle2[[#This Row],[Menge t Nges]]/Tabelle2[[#This Row],[Anzahl Lieferscheine]]</f>
        <v>0.22905108910891075</v>
      </c>
      <c r="N260" s="1">
        <f>Tabelle2[[#This Row],[Menge t P2O5]]/Tabelle2[[#This Row],[Anzahl Lieferscheine]]</f>
        <v>0.12447435643564357</v>
      </c>
    </row>
    <row r="261" spans="1:14" x14ac:dyDescent="0.2">
      <c r="A261" s="2" t="s">
        <v>27</v>
      </c>
      <c r="B261" s="2" t="s">
        <v>27</v>
      </c>
      <c r="C261" s="2" t="s">
        <v>6</v>
      </c>
      <c r="D261" s="2" t="s">
        <v>15</v>
      </c>
      <c r="E261" s="2" t="s">
        <v>10</v>
      </c>
      <c r="F261" s="2" t="s">
        <v>61</v>
      </c>
      <c r="G261" s="1">
        <v>9685.75</v>
      </c>
      <c r="H261" s="1">
        <v>4349.33</v>
      </c>
      <c r="I261" s="4">
        <v>18</v>
      </c>
      <c r="J261" s="2" t="s">
        <v>66</v>
      </c>
      <c r="K261" s="1">
        <f>Tabelle2[[#This Row],[Menge kg Nges]]/1000</f>
        <v>9.6857500000000005</v>
      </c>
      <c r="L261" s="1">
        <f>Tabelle2[[#This Row],[Menge kg P2O5]]/1000</f>
        <v>4.3493300000000001</v>
      </c>
      <c r="M261" s="1">
        <f>Tabelle2[[#This Row],[Menge t Nges]]/Tabelle2[[#This Row],[Anzahl Lieferscheine]]</f>
        <v>0.53809722222222223</v>
      </c>
      <c r="N261" s="1">
        <f>Tabelle2[[#This Row],[Menge t P2O5]]/Tabelle2[[#This Row],[Anzahl Lieferscheine]]</f>
        <v>0.24162944444444445</v>
      </c>
    </row>
    <row r="262" spans="1:14" x14ac:dyDescent="0.2">
      <c r="A262" s="2" t="s">
        <v>27</v>
      </c>
      <c r="B262" s="2" t="s">
        <v>27</v>
      </c>
      <c r="C262" s="2" t="s">
        <v>6</v>
      </c>
      <c r="D262" s="2" t="s">
        <v>15</v>
      </c>
      <c r="E262" s="2" t="s">
        <v>23</v>
      </c>
      <c r="F262" s="2" t="s">
        <v>61</v>
      </c>
      <c r="G262" s="1">
        <v>205.2</v>
      </c>
      <c r="H262" s="1">
        <v>84.64</v>
      </c>
      <c r="I262" s="4">
        <v>2</v>
      </c>
      <c r="J262" s="2" t="s">
        <v>66</v>
      </c>
      <c r="K262" s="1">
        <f>Tabelle2[[#This Row],[Menge kg Nges]]/1000</f>
        <v>0.20519999999999999</v>
      </c>
      <c r="L262" s="1">
        <f>Tabelle2[[#This Row],[Menge kg P2O5]]/1000</f>
        <v>8.4640000000000007E-2</v>
      </c>
      <c r="M262" s="1">
        <f>Tabelle2[[#This Row],[Menge t Nges]]/Tabelle2[[#This Row],[Anzahl Lieferscheine]]</f>
        <v>0.1026</v>
      </c>
      <c r="N262" s="1">
        <f>Tabelle2[[#This Row],[Menge t P2O5]]/Tabelle2[[#This Row],[Anzahl Lieferscheine]]</f>
        <v>4.2320000000000003E-2</v>
      </c>
    </row>
    <row r="263" spans="1:14" x14ac:dyDescent="0.2">
      <c r="A263" s="2" t="s">
        <v>27</v>
      </c>
      <c r="B263" s="2" t="s">
        <v>27</v>
      </c>
      <c r="C263" s="2" t="s">
        <v>6</v>
      </c>
      <c r="D263" s="2" t="s">
        <v>15</v>
      </c>
      <c r="E263" s="2" t="s">
        <v>57</v>
      </c>
      <c r="F263" s="2" t="s">
        <v>61</v>
      </c>
      <c r="G263" s="1">
        <v>715</v>
      </c>
      <c r="H263" s="1">
        <v>637</v>
      </c>
      <c r="I263" s="4">
        <v>3</v>
      </c>
      <c r="J263" s="2" t="s">
        <v>66</v>
      </c>
      <c r="K263" s="1">
        <f>Tabelle2[[#This Row],[Menge kg Nges]]/1000</f>
        <v>0.71499999999999997</v>
      </c>
      <c r="L263" s="1">
        <f>Tabelle2[[#This Row],[Menge kg P2O5]]/1000</f>
        <v>0.63700000000000001</v>
      </c>
      <c r="M263" s="1">
        <f>Tabelle2[[#This Row],[Menge t Nges]]/Tabelle2[[#This Row],[Anzahl Lieferscheine]]</f>
        <v>0.23833333333333331</v>
      </c>
      <c r="N263" s="1">
        <f>Tabelle2[[#This Row],[Menge t P2O5]]/Tabelle2[[#This Row],[Anzahl Lieferscheine]]</f>
        <v>0.21233333333333335</v>
      </c>
    </row>
    <row r="264" spans="1:14" x14ac:dyDescent="0.2">
      <c r="A264" s="2" t="s">
        <v>27</v>
      </c>
      <c r="B264" s="2" t="s">
        <v>27</v>
      </c>
      <c r="C264" s="2" t="s">
        <v>6</v>
      </c>
      <c r="D264" s="2" t="s">
        <v>15</v>
      </c>
      <c r="E264" s="2" t="s">
        <v>12</v>
      </c>
      <c r="F264" s="2" t="s">
        <v>61</v>
      </c>
      <c r="G264" s="1">
        <v>3215.94</v>
      </c>
      <c r="H264" s="1">
        <v>2886.1000000000004</v>
      </c>
      <c r="I264" s="4">
        <v>8</v>
      </c>
      <c r="J264" s="2" t="s">
        <v>66</v>
      </c>
      <c r="K264" s="1">
        <f>Tabelle2[[#This Row],[Menge kg Nges]]/1000</f>
        <v>3.2159400000000002</v>
      </c>
      <c r="L264" s="1">
        <f>Tabelle2[[#This Row],[Menge kg P2O5]]/1000</f>
        <v>2.8861000000000003</v>
      </c>
      <c r="M264" s="1">
        <f>Tabelle2[[#This Row],[Menge t Nges]]/Tabelle2[[#This Row],[Anzahl Lieferscheine]]</f>
        <v>0.40199250000000003</v>
      </c>
      <c r="N264" s="1">
        <f>Tabelle2[[#This Row],[Menge t P2O5]]/Tabelle2[[#This Row],[Anzahl Lieferscheine]]</f>
        <v>0.36076250000000004</v>
      </c>
    </row>
    <row r="265" spans="1:14" x14ac:dyDescent="0.2">
      <c r="A265" s="2" t="s">
        <v>27</v>
      </c>
      <c r="B265" s="2" t="s">
        <v>27</v>
      </c>
      <c r="C265" s="2" t="s">
        <v>6</v>
      </c>
      <c r="D265" s="2" t="s">
        <v>15</v>
      </c>
      <c r="E265" s="2" t="s">
        <v>13</v>
      </c>
      <c r="F265" s="2" t="s">
        <v>61</v>
      </c>
      <c r="G265" s="1">
        <v>405.65999999999997</v>
      </c>
      <c r="H265" s="1">
        <v>341.58000000000004</v>
      </c>
      <c r="I265" s="4">
        <v>3</v>
      </c>
      <c r="J265" s="2" t="s">
        <v>66</v>
      </c>
      <c r="K265" s="1">
        <f>Tabelle2[[#This Row],[Menge kg Nges]]/1000</f>
        <v>0.40565999999999997</v>
      </c>
      <c r="L265" s="1">
        <f>Tabelle2[[#This Row],[Menge kg P2O5]]/1000</f>
        <v>0.34158000000000005</v>
      </c>
      <c r="M265" s="1">
        <f>Tabelle2[[#This Row],[Menge t Nges]]/Tabelle2[[#This Row],[Anzahl Lieferscheine]]</f>
        <v>0.13521999999999998</v>
      </c>
      <c r="N265" s="1">
        <f>Tabelle2[[#This Row],[Menge t P2O5]]/Tabelle2[[#This Row],[Anzahl Lieferscheine]]</f>
        <v>0.11386000000000002</v>
      </c>
    </row>
    <row r="266" spans="1:14" x14ac:dyDescent="0.2">
      <c r="A266" s="2" t="s">
        <v>27</v>
      </c>
      <c r="B266" s="2" t="s">
        <v>27</v>
      </c>
      <c r="C266" s="2" t="s">
        <v>6</v>
      </c>
      <c r="D266" s="2" t="s">
        <v>15</v>
      </c>
      <c r="E266" s="2" t="s">
        <v>14</v>
      </c>
      <c r="F266" s="2" t="s">
        <v>61</v>
      </c>
      <c r="G266" s="1">
        <v>933.48</v>
      </c>
      <c r="H266" s="1">
        <v>862.58</v>
      </c>
      <c r="I266" s="4">
        <v>11</v>
      </c>
      <c r="J266" s="2" t="s">
        <v>66</v>
      </c>
      <c r="K266" s="1">
        <f>Tabelle2[[#This Row],[Menge kg Nges]]/1000</f>
        <v>0.93347999999999998</v>
      </c>
      <c r="L266" s="1">
        <f>Tabelle2[[#This Row],[Menge kg P2O5]]/1000</f>
        <v>0.86258000000000001</v>
      </c>
      <c r="M266" s="1">
        <f>Tabelle2[[#This Row],[Menge t Nges]]/Tabelle2[[#This Row],[Anzahl Lieferscheine]]</f>
        <v>8.4861818181818177E-2</v>
      </c>
      <c r="N266" s="1">
        <f>Tabelle2[[#This Row],[Menge t P2O5]]/Tabelle2[[#This Row],[Anzahl Lieferscheine]]</f>
        <v>7.8416363636363631E-2</v>
      </c>
    </row>
    <row r="267" spans="1:14" x14ac:dyDescent="0.2">
      <c r="A267" s="2" t="s">
        <v>27</v>
      </c>
      <c r="B267" s="2" t="s">
        <v>27</v>
      </c>
      <c r="C267" s="2" t="s">
        <v>6</v>
      </c>
      <c r="D267" s="2" t="s">
        <v>15</v>
      </c>
      <c r="E267" s="2" t="s">
        <v>31</v>
      </c>
      <c r="F267" s="2" t="s">
        <v>61</v>
      </c>
      <c r="G267" s="1">
        <v>64.8</v>
      </c>
      <c r="H267" s="1">
        <v>26.73</v>
      </c>
      <c r="I267" s="4">
        <v>2</v>
      </c>
      <c r="J267" s="2" t="s">
        <v>66</v>
      </c>
      <c r="K267" s="1">
        <f>Tabelle2[[#This Row],[Menge kg Nges]]/1000</f>
        <v>6.4799999999999996E-2</v>
      </c>
      <c r="L267" s="1">
        <f>Tabelle2[[#This Row],[Menge kg P2O5]]/1000</f>
        <v>2.673E-2</v>
      </c>
      <c r="M267" s="1">
        <f>Tabelle2[[#This Row],[Menge t Nges]]/Tabelle2[[#This Row],[Anzahl Lieferscheine]]</f>
        <v>3.2399999999999998E-2</v>
      </c>
      <c r="N267" s="1">
        <f>Tabelle2[[#This Row],[Menge t P2O5]]/Tabelle2[[#This Row],[Anzahl Lieferscheine]]</f>
        <v>1.3365E-2</v>
      </c>
    </row>
    <row r="268" spans="1:14" x14ac:dyDescent="0.2">
      <c r="A268" s="2" t="s">
        <v>27</v>
      </c>
      <c r="B268" s="2" t="s">
        <v>27</v>
      </c>
      <c r="C268" s="2" t="s">
        <v>25</v>
      </c>
      <c r="D268" s="2" t="s">
        <v>25</v>
      </c>
      <c r="E268" s="2" t="s">
        <v>26</v>
      </c>
      <c r="F268" s="2" t="s">
        <v>61</v>
      </c>
      <c r="G268" s="1">
        <v>499876.64000000036</v>
      </c>
      <c r="H268" s="1">
        <v>231639.17000000019</v>
      </c>
      <c r="I268" s="4">
        <v>1248</v>
      </c>
      <c r="J268" s="2" t="s">
        <v>66</v>
      </c>
      <c r="K268" s="1">
        <f>Tabelle2[[#This Row],[Menge kg Nges]]/1000</f>
        <v>499.87664000000035</v>
      </c>
      <c r="L268" s="1">
        <f>Tabelle2[[#This Row],[Menge kg P2O5]]/1000</f>
        <v>231.63917000000018</v>
      </c>
      <c r="M268" s="1">
        <f>Tabelle2[[#This Row],[Menge t Nges]]/Tabelle2[[#This Row],[Anzahl Lieferscheine]]</f>
        <v>0.40054217948717979</v>
      </c>
      <c r="N268" s="1">
        <f>Tabelle2[[#This Row],[Menge t P2O5]]/Tabelle2[[#This Row],[Anzahl Lieferscheine]]</f>
        <v>0.18560830929487193</v>
      </c>
    </row>
    <row r="269" spans="1:14" x14ac:dyDescent="0.2">
      <c r="A269" s="2" t="s">
        <v>27</v>
      </c>
      <c r="B269" s="2" t="s">
        <v>44</v>
      </c>
      <c r="C269" s="2" t="s">
        <v>6</v>
      </c>
      <c r="D269" s="2" t="s">
        <v>15</v>
      </c>
      <c r="E269" s="2" t="s">
        <v>10</v>
      </c>
      <c r="F269" s="2" t="s">
        <v>61</v>
      </c>
      <c r="G269" s="1">
        <v>456</v>
      </c>
      <c r="H269" s="1">
        <v>239.4</v>
      </c>
      <c r="I269" s="4">
        <v>1</v>
      </c>
      <c r="J269" s="2" t="s">
        <v>66</v>
      </c>
      <c r="K269" s="1">
        <f>Tabelle2[[#This Row],[Menge kg Nges]]/1000</f>
        <v>0.45600000000000002</v>
      </c>
      <c r="L269" s="1">
        <f>Tabelle2[[#This Row],[Menge kg P2O5]]/1000</f>
        <v>0.2394</v>
      </c>
      <c r="M269" s="1">
        <f>Tabelle2[[#This Row],[Menge t Nges]]/Tabelle2[[#This Row],[Anzahl Lieferscheine]]</f>
        <v>0.45600000000000002</v>
      </c>
      <c r="N269" s="1">
        <f>Tabelle2[[#This Row],[Menge t P2O5]]/Tabelle2[[#This Row],[Anzahl Lieferscheine]]</f>
        <v>0.2394</v>
      </c>
    </row>
    <row r="270" spans="1:14" x14ac:dyDescent="0.2">
      <c r="A270" s="2" t="s">
        <v>27</v>
      </c>
      <c r="B270" s="2" t="s">
        <v>46</v>
      </c>
      <c r="C270" s="2" t="s">
        <v>6</v>
      </c>
      <c r="D270" s="2" t="s">
        <v>7</v>
      </c>
      <c r="E270" s="2" t="s">
        <v>12</v>
      </c>
      <c r="F270" s="2" t="s">
        <v>61</v>
      </c>
      <c r="G270" s="1">
        <v>333.3</v>
      </c>
      <c r="H270" s="1">
        <v>92.4</v>
      </c>
      <c r="I270" s="4">
        <v>2</v>
      </c>
      <c r="J270" s="2" t="s">
        <v>66</v>
      </c>
      <c r="K270" s="1">
        <f>Tabelle2[[#This Row],[Menge kg Nges]]/1000</f>
        <v>0.33329999999999999</v>
      </c>
      <c r="L270" s="1">
        <f>Tabelle2[[#This Row],[Menge kg P2O5]]/1000</f>
        <v>9.240000000000001E-2</v>
      </c>
      <c r="M270" s="1">
        <f>Tabelle2[[#This Row],[Menge t Nges]]/Tabelle2[[#This Row],[Anzahl Lieferscheine]]</f>
        <v>0.16664999999999999</v>
      </c>
      <c r="N270" s="1">
        <f>Tabelle2[[#This Row],[Menge t P2O5]]/Tabelle2[[#This Row],[Anzahl Lieferscheine]]</f>
        <v>4.6200000000000005E-2</v>
      </c>
    </row>
    <row r="271" spans="1:14" x14ac:dyDescent="0.2">
      <c r="A271" s="2" t="s">
        <v>27</v>
      </c>
      <c r="B271" s="2" t="s">
        <v>46</v>
      </c>
      <c r="C271" s="2" t="s">
        <v>25</v>
      </c>
      <c r="D271" s="2" t="s">
        <v>25</v>
      </c>
      <c r="E271" s="2" t="s">
        <v>26</v>
      </c>
      <c r="F271" s="2" t="s">
        <v>61</v>
      </c>
      <c r="G271" s="1">
        <v>986.31999999999994</v>
      </c>
      <c r="H271" s="1">
        <v>404.1</v>
      </c>
      <c r="I271" s="4">
        <v>4</v>
      </c>
      <c r="J271" s="2" t="s">
        <v>66</v>
      </c>
      <c r="K271" s="1">
        <f>Tabelle2[[#This Row],[Menge kg Nges]]/1000</f>
        <v>0.98631999999999997</v>
      </c>
      <c r="L271" s="1">
        <f>Tabelle2[[#This Row],[Menge kg P2O5]]/1000</f>
        <v>0.40410000000000001</v>
      </c>
      <c r="M271" s="1">
        <f>Tabelle2[[#This Row],[Menge t Nges]]/Tabelle2[[#This Row],[Anzahl Lieferscheine]]</f>
        <v>0.24657999999999999</v>
      </c>
      <c r="N271" s="1">
        <f>Tabelle2[[#This Row],[Menge t P2O5]]/Tabelle2[[#This Row],[Anzahl Lieferscheine]]</f>
        <v>0.101025</v>
      </c>
    </row>
    <row r="272" spans="1:14" x14ac:dyDescent="0.2">
      <c r="A272" s="2" t="s">
        <v>27</v>
      </c>
      <c r="B272" s="2" t="s">
        <v>34</v>
      </c>
      <c r="C272" s="2" t="s">
        <v>6</v>
      </c>
      <c r="D272" s="2" t="s">
        <v>7</v>
      </c>
      <c r="E272" s="2" t="s">
        <v>8</v>
      </c>
      <c r="F272" s="2" t="s">
        <v>61</v>
      </c>
      <c r="G272" s="1">
        <v>315</v>
      </c>
      <c r="H272" s="1">
        <v>147</v>
      </c>
      <c r="I272" s="4">
        <v>2</v>
      </c>
      <c r="J272" s="2" t="s">
        <v>66</v>
      </c>
      <c r="K272" s="1">
        <f>Tabelle2[[#This Row],[Menge kg Nges]]/1000</f>
        <v>0.315</v>
      </c>
      <c r="L272" s="1">
        <f>Tabelle2[[#This Row],[Menge kg P2O5]]/1000</f>
        <v>0.14699999999999999</v>
      </c>
      <c r="M272" s="1">
        <f>Tabelle2[[#This Row],[Menge t Nges]]/Tabelle2[[#This Row],[Anzahl Lieferscheine]]</f>
        <v>0.1575</v>
      </c>
      <c r="N272" s="1">
        <f>Tabelle2[[#This Row],[Menge t P2O5]]/Tabelle2[[#This Row],[Anzahl Lieferscheine]]</f>
        <v>7.3499999999999996E-2</v>
      </c>
    </row>
    <row r="273" spans="1:14" x14ac:dyDescent="0.2">
      <c r="A273" s="2" t="s">
        <v>27</v>
      </c>
      <c r="B273" s="2" t="s">
        <v>34</v>
      </c>
      <c r="C273" s="2" t="s">
        <v>6</v>
      </c>
      <c r="D273" s="2" t="s">
        <v>7</v>
      </c>
      <c r="E273" s="2" t="s">
        <v>11</v>
      </c>
      <c r="F273" s="2" t="s">
        <v>61</v>
      </c>
      <c r="G273" s="1">
        <v>414.9</v>
      </c>
      <c r="H273" s="1">
        <v>152.80000000000001</v>
      </c>
      <c r="I273" s="4">
        <v>4</v>
      </c>
      <c r="J273" s="2" t="s">
        <v>66</v>
      </c>
      <c r="K273" s="1">
        <f>Tabelle2[[#This Row],[Menge kg Nges]]/1000</f>
        <v>0.41489999999999999</v>
      </c>
      <c r="L273" s="1">
        <f>Tabelle2[[#This Row],[Menge kg P2O5]]/1000</f>
        <v>0.15280000000000002</v>
      </c>
      <c r="M273" s="1">
        <f>Tabelle2[[#This Row],[Menge t Nges]]/Tabelle2[[#This Row],[Anzahl Lieferscheine]]</f>
        <v>0.103725</v>
      </c>
      <c r="N273" s="1">
        <f>Tabelle2[[#This Row],[Menge t P2O5]]/Tabelle2[[#This Row],[Anzahl Lieferscheine]]</f>
        <v>3.8200000000000005E-2</v>
      </c>
    </row>
    <row r="274" spans="1:14" x14ac:dyDescent="0.2">
      <c r="A274" s="2" t="s">
        <v>27</v>
      </c>
      <c r="B274" s="2" t="s">
        <v>34</v>
      </c>
      <c r="C274" s="2" t="s">
        <v>6</v>
      </c>
      <c r="D274" s="2" t="s">
        <v>7</v>
      </c>
      <c r="E274" s="2" t="s">
        <v>13</v>
      </c>
      <c r="F274" s="2" t="s">
        <v>61</v>
      </c>
      <c r="G274" s="1">
        <v>3103</v>
      </c>
      <c r="H274" s="1">
        <v>1551.5</v>
      </c>
      <c r="I274" s="4">
        <v>3</v>
      </c>
      <c r="J274" s="2" t="s">
        <v>66</v>
      </c>
      <c r="K274" s="1">
        <f>Tabelle2[[#This Row],[Menge kg Nges]]/1000</f>
        <v>3.1030000000000002</v>
      </c>
      <c r="L274" s="1">
        <f>Tabelle2[[#This Row],[Menge kg P2O5]]/1000</f>
        <v>1.5515000000000001</v>
      </c>
      <c r="M274" s="1">
        <f>Tabelle2[[#This Row],[Menge t Nges]]/Tabelle2[[#This Row],[Anzahl Lieferscheine]]</f>
        <v>1.0343333333333333</v>
      </c>
      <c r="N274" s="1">
        <f>Tabelle2[[#This Row],[Menge t P2O5]]/Tabelle2[[#This Row],[Anzahl Lieferscheine]]</f>
        <v>0.51716666666666666</v>
      </c>
    </row>
    <row r="275" spans="1:14" x14ac:dyDescent="0.2">
      <c r="A275" s="2" t="s">
        <v>27</v>
      </c>
      <c r="B275" s="2" t="s">
        <v>34</v>
      </c>
      <c r="C275" s="2" t="s">
        <v>6</v>
      </c>
      <c r="D275" s="2" t="s">
        <v>15</v>
      </c>
      <c r="E275" s="2" t="s">
        <v>21</v>
      </c>
      <c r="F275" s="2" t="s">
        <v>61</v>
      </c>
      <c r="G275" s="1">
        <v>285.60000000000002</v>
      </c>
      <c r="H275" s="1">
        <v>168</v>
      </c>
      <c r="I275" s="4">
        <v>2</v>
      </c>
      <c r="J275" s="2" t="s">
        <v>66</v>
      </c>
      <c r="K275" s="1">
        <f>Tabelle2[[#This Row],[Menge kg Nges]]/1000</f>
        <v>0.28560000000000002</v>
      </c>
      <c r="L275" s="1">
        <f>Tabelle2[[#This Row],[Menge kg P2O5]]/1000</f>
        <v>0.16800000000000001</v>
      </c>
      <c r="M275" s="1">
        <f>Tabelle2[[#This Row],[Menge t Nges]]/Tabelle2[[#This Row],[Anzahl Lieferscheine]]</f>
        <v>0.14280000000000001</v>
      </c>
      <c r="N275" s="1">
        <f>Tabelle2[[#This Row],[Menge t P2O5]]/Tabelle2[[#This Row],[Anzahl Lieferscheine]]</f>
        <v>8.4000000000000005E-2</v>
      </c>
    </row>
    <row r="276" spans="1:14" x14ac:dyDescent="0.2">
      <c r="A276" s="2" t="s">
        <v>27</v>
      </c>
      <c r="B276" s="2" t="s">
        <v>34</v>
      </c>
      <c r="C276" s="2" t="s">
        <v>25</v>
      </c>
      <c r="D276" s="2" t="s">
        <v>25</v>
      </c>
      <c r="E276" s="2" t="s">
        <v>26</v>
      </c>
      <c r="F276" s="2" t="s">
        <v>61</v>
      </c>
      <c r="G276" s="1">
        <v>160.63999999999999</v>
      </c>
      <c r="H276" s="1">
        <v>178.12</v>
      </c>
      <c r="I276" s="4">
        <v>2</v>
      </c>
      <c r="J276" s="2" t="s">
        <v>66</v>
      </c>
      <c r="K276" s="1">
        <f>Tabelle2[[#This Row],[Menge kg Nges]]/1000</f>
        <v>0.16063999999999998</v>
      </c>
      <c r="L276" s="1">
        <f>Tabelle2[[#This Row],[Menge kg P2O5]]/1000</f>
        <v>0.17812</v>
      </c>
      <c r="M276" s="1">
        <f>Tabelle2[[#This Row],[Menge t Nges]]/Tabelle2[[#This Row],[Anzahl Lieferscheine]]</f>
        <v>8.0319999999999989E-2</v>
      </c>
      <c r="N276" s="1">
        <f>Tabelle2[[#This Row],[Menge t P2O5]]/Tabelle2[[#This Row],[Anzahl Lieferscheine]]</f>
        <v>8.906E-2</v>
      </c>
    </row>
    <row r="277" spans="1:14" x14ac:dyDescent="0.2">
      <c r="A277" s="2" t="s">
        <v>27</v>
      </c>
      <c r="B277" s="2" t="s">
        <v>45</v>
      </c>
      <c r="C277" s="2" t="s">
        <v>25</v>
      </c>
      <c r="D277" s="2" t="s">
        <v>25</v>
      </c>
      <c r="E277" s="2" t="s">
        <v>26</v>
      </c>
      <c r="F277" s="2" t="s">
        <v>61</v>
      </c>
      <c r="G277" s="1">
        <v>1276.8</v>
      </c>
      <c r="H277" s="1">
        <v>506</v>
      </c>
      <c r="I277" s="4">
        <v>2</v>
      </c>
      <c r="J277" s="2" t="s">
        <v>66</v>
      </c>
      <c r="K277" s="1">
        <f>Tabelle2[[#This Row],[Menge kg Nges]]/1000</f>
        <v>1.2767999999999999</v>
      </c>
      <c r="L277" s="1">
        <f>Tabelle2[[#This Row],[Menge kg P2O5]]/1000</f>
        <v>0.50600000000000001</v>
      </c>
      <c r="M277" s="1">
        <f>Tabelle2[[#This Row],[Menge t Nges]]/Tabelle2[[#This Row],[Anzahl Lieferscheine]]</f>
        <v>0.63839999999999997</v>
      </c>
      <c r="N277" s="1">
        <f>Tabelle2[[#This Row],[Menge t P2O5]]/Tabelle2[[#This Row],[Anzahl Lieferscheine]]</f>
        <v>0.253</v>
      </c>
    </row>
    <row r="278" spans="1:14" x14ac:dyDescent="0.2">
      <c r="A278" s="2" t="s">
        <v>27</v>
      </c>
      <c r="B278" s="2" t="s">
        <v>37</v>
      </c>
      <c r="C278" s="2" t="s">
        <v>6</v>
      </c>
      <c r="D278" s="2" t="s">
        <v>7</v>
      </c>
      <c r="E278" s="2" t="s">
        <v>10</v>
      </c>
      <c r="F278" s="2" t="s">
        <v>61</v>
      </c>
      <c r="G278" s="1">
        <v>1168.2</v>
      </c>
      <c r="H278" s="1">
        <v>611.1</v>
      </c>
      <c r="I278" s="4">
        <v>14</v>
      </c>
      <c r="J278" s="2" t="s">
        <v>66</v>
      </c>
      <c r="K278" s="1">
        <f>Tabelle2[[#This Row],[Menge kg Nges]]/1000</f>
        <v>1.1682000000000001</v>
      </c>
      <c r="L278" s="1">
        <f>Tabelle2[[#This Row],[Menge kg P2O5]]/1000</f>
        <v>0.61109999999999998</v>
      </c>
      <c r="M278" s="1">
        <f>Tabelle2[[#This Row],[Menge t Nges]]/Tabelle2[[#This Row],[Anzahl Lieferscheine]]</f>
        <v>8.3442857142857152E-2</v>
      </c>
      <c r="N278" s="1">
        <f>Tabelle2[[#This Row],[Menge t P2O5]]/Tabelle2[[#This Row],[Anzahl Lieferscheine]]</f>
        <v>4.3650000000000001E-2</v>
      </c>
    </row>
    <row r="279" spans="1:14" x14ac:dyDescent="0.2">
      <c r="A279" s="2" t="s">
        <v>27</v>
      </c>
      <c r="B279" s="2" t="s">
        <v>37</v>
      </c>
      <c r="C279" s="2" t="s">
        <v>6</v>
      </c>
      <c r="D279" s="2" t="s">
        <v>15</v>
      </c>
      <c r="E279" s="2" t="s">
        <v>10</v>
      </c>
      <c r="F279" s="2" t="s">
        <v>61</v>
      </c>
      <c r="G279" s="1">
        <v>130</v>
      </c>
      <c r="H279" s="1">
        <v>68.25</v>
      </c>
      <c r="I279" s="4">
        <v>2</v>
      </c>
      <c r="J279" s="2" t="s">
        <v>66</v>
      </c>
      <c r="K279" s="1">
        <f>Tabelle2[[#This Row],[Menge kg Nges]]/1000</f>
        <v>0.13</v>
      </c>
      <c r="L279" s="1">
        <f>Tabelle2[[#This Row],[Menge kg P2O5]]/1000</f>
        <v>6.8250000000000005E-2</v>
      </c>
      <c r="M279" s="1">
        <f>Tabelle2[[#This Row],[Menge t Nges]]/Tabelle2[[#This Row],[Anzahl Lieferscheine]]</f>
        <v>6.5000000000000002E-2</v>
      </c>
      <c r="N279" s="1">
        <f>Tabelle2[[#This Row],[Menge t P2O5]]/Tabelle2[[#This Row],[Anzahl Lieferscheine]]</f>
        <v>3.4125000000000003E-2</v>
      </c>
    </row>
    <row r="280" spans="1:14" x14ac:dyDescent="0.2">
      <c r="A280" s="2" t="s">
        <v>27</v>
      </c>
      <c r="B280" s="2" t="s">
        <v>40</v>
      </c>
      <c r="C280" s="2" t="s">
        <v>6</v>
      </c>
      <c r="D280" s="2" t="s">
        <v>7</v>
      </c>
      <c r="E280" s="2" t="s">
        <v>10</v>
      </c>
      <c r="F280" s="2" t="s">
        <v>61</v>
      </c>
      <c r="G280" s="1">
        <v>1023.3</v>
      </c>
      <c r="H280" s="1">
        <v>511.62</v>
      </c>
      <c r="I280" s="4">
        <v>18</v>
      </c>
      <c r="J280" s="2" t="s">
        <v>66</v>
      </c>
      <c r="K280" s="1">
        <f>Tabelle2[[#This Row],[Menge kg Nges]]/1000</f>
        <v>1.0232999999999999</v>
      </c>
      <c r="L280" s="1">
        <f>Tabelle2[[#This Row],[Menge kg P2O5]]/1000</f>
        <v>0.51161999999999996</v>
      </c>
      <c r="M280" s="1">
        <f>Tabelle2[[#This Row],[Menge t Nges]]/Tabelle2[[#This Row],[Anzahl Lieferscheine]]</f>
        <v>5.6849999999999991E-2</v>
      </c>
      <c r="N280" s="1">
        <f>Tabelle2[[#This Row],[Menge t P2O5]]/Tabelle2[[#This Row],[Anzahl Lieferscheine]]</f>
        <v>2.8423333333333332E-2</v>
      </c>
    </row>
    <row r="281" spans="1:14" x14ac:dyDescent="0.2">
      <c r="A281" s="2" t="s">
        <v>27</v>
      </c>
      <c r="B281" s="2" t="s">
        <v>40</v>
      </c>
      <c r="C281" s="2" t="s">
        <v>6</v>
      </c>
      <c r="D281" s="2" t="s">
        <v>15</v>
      </c>
      <c r="E281" s="2" t="s">
        <v>20</v>
      </c>
      <c r="F281" s="2" t="s">
        <v>61</v>
      </c>
      <c r="G281" s="1">
        <v>264</v>
      </c>
      <c r="H281" s="1">
        <v>150</v>
      </c>
      <c r="I281" s="4">
        <v>1</v>
      </c>
      <c r="J281" s="2" t="s">
        <v>66</v>
      </c>
      <c r="K281" s="1">
        <f>Tabelle2[[#This Row],[Menge kg Nges]]/1000</f>
        <v>0.26400000000000001</v>
      </c>
      <c r="L281" s="1">
        <f>Tabelle2[[#This Row],[Menge kg P2O5]]/1000</f>
        <v>0.15</v>
      </c>
      <c r="M281" s="1">
        <f>Tabelle2[[#This Row],[Menge t Nges]]/Tabelle2[[#This Row],[Anzahl Lieferscheine]]</f>
        <v>0.26400000000000001</v>
      </c>
      <c r="N281" s="1">
        <f>Tabelle2[[#This Row],[Menge t P2O5]]/Tabelle2[[#This Row],[Anzahl Lieferscheine]]</f>
        <v>0.15</v>
      </c>
    </row>
    <row r="282" spans="1:14" x14ac:dyDescent="0.2">
      <c r="A282" s="2" t="s">
        <v>27</v>
      </c>
      <c r="B282" s="2" t="s">
        <v>40</v>
      </c>
      <c r="C282" s="2" t="s">
        <v>6</v>
      </c>
      <c r="D282" s="2" t="s">
        <v>15</v>
      </c>
      <c r="E282" s="2" t="s">
        <v>10</v>
      </c>
      <c r="F282" s="2" t="s">
        <v>61</v>
      </c>
      <c r="G282" s="1">
        <v>1806</v>
      </c>
      <c r="H282" s="1">
        <v>948.15000000000009</v>
      </c>
      <c r="I282" s="4">
        <v>6</v>
      </c>
      <c r="J282" s="2" t="s">
        <v>66</v>
      </c>
      <c r="K282" s="1">
        <f>Tabelle2[[#This Row],[Menge kg Nges]]/1000</f>
        <v>1.806</v>
      </c>
      <c r="L282" s="1">
        <f>Tabelle2[[#This Row],[Menge kg P2O5]]/1000</f>
        <v>0.94815000000000005</v>
      </c>
      <c r="M282" s="1">
        <f>Tabelle2[[#This Row],[Menge t Nges]]/Tabelle2[[#This Row],[Anzahl Lieferscheine]]</f>
        <v>0.30099999999999999</v>
      </c>
      <c r="N282" s="1">
        <f>Tabelle2[[#This Row],[Menge t P2O5]]/Tabelle2[[#This Row],[Anzahl Lieferscheine]]</f>
        <v>0.158025</v>
      </c>
    </row>
    <row r="283" spans="1:14" x14ac:dyDescent="0.2">
      <c r="A283" s="2" t="s">
        <v>27</v>
      </c>
      <c r="B283" s="2" t="s">
        <v>28</v>
      </c>
      <c r="C283" s="2" t="s">
        <v>6</v>
      </c>
      <c r="D283" s="2" t="s">
        <v>7</v>
      </c>
      <c r="E283" s="2" t="s">
        <v>9</v>
      </c>
      <c r="F283" s="2" t="s">
        <v>61</v>
      </c>
      <c r="G283" s="1">
        <v>193.6</v>
      </c>
      <c r="H283" s="1">
        <v>79.2</v>
      </c>
      <c r="I283" s="4">
        <v>2</v>
      </c>
      <c r="J283" s="2" t="s">
        <v>66</v>
      </c>
      <c r="K283" s="1">
        <f>Tabelle2[[#This Row],[Menge kg Nges]]/1000</f>
        <v>0.19359999999999999</v>
      </c>
      <c r="L283" s="1">
        <f>Tabelle2[[#This Row],[Menge kg P2O5]]/1000</f>
        <v>7.9200000000000007E-2</v>
      </c>
      <c r="M283" s="1">
        <f>Tabelle2[[#This Row],[Menge t Nges]]/Tabelle2[[#This Row],[Anzahl Lieferscheine]]</f>
        <v>9.6799999999999997E-2</v>
      </c>
      <c r="N283" s="1">
        <f>Tabelle2[[#This Row],[Menge t P2O5]]/Tabelle2[[#This Row],[Anzahl Lieferscheine]]</f>
        <v>3.9600000000000003E-2</v>
      </c>
    </row>
    <row r="284" spans="1:14" x14ac:dyDescent="0.2">
      <c r="A284" s="2" t="s">
        <v>27</v>
      </c>
      <c r="B284" s="2" t="s">
        <v>28</v>
      </c>
      <c r="C284" s="2" t="s">
        <v>6</v>
      </c>
      <c r="D284" s="2" t="s">
        <v>7</v>
      </c>
      <c r="E284" s="2" t="s">
        <v>11</v>
      </c>
      <c r="F284" s="2" t="s">
        <v>61</v>
      </c>
      <c r="G284" s="1">
        <v>97.5</v>
      </c>
      <c r="H284" s="1">
        <v>45</v>
      </c>
      <c r="I284" s="4">
        <v>2</v>
      </c>
      <c r="J284" s="2" t="s">
        <v>66</v>
      </c>
      <c r="K284" s="1">
        <f>Tabelle2[[#This Row],[Menge kg Nges]]/1000</f>
        <v>9.7500000000000003E-2</v>
      </c>
      <c r="L284" s="1">
        <f>Tabelle2[[#This Row],[Menge kg P2O5]]/1000</f>
        <v>4.4999999999999998E-2</v>
      </c>
      <c r="M284" s="1">
        <f>Tabelle2[[#This Row],[Menge t Nges]]/Tabelle2[[#This Row],[Anzahl Lieferscheine]]</f>
        <v>4.8750000000000002E-2</v>
      </c>
      <c r="N284" s="1">
        <f>Tabelle2[[#This Row],[Menge t P2O5]]/Tabelle2[[#This Row],[Anzahl Lieferscheine]]</f>
        <v>2.2499999999999999E-2</v>
      </c>
    </row>
    <row r="285" spans="1:14" x14ac:dyDescent="0.2">
      <c r="A285" s="2" t="s">
        <v>27</v>
      </c>
      <c r="B285" s="2" t="s">
        <v>28</v>
      </c>
      <c r="C285" s="2" t="s">
        <v>25</v>
      </c>
      <c r="D285" s="2" t="s">
        <v>25</v>
      </c>
      <c r="E285" s="2" t="s">
        <v>26</v>
      </c>
      <c r="F285" s="2" t="s">
        <v>61</v>
      </c>
      <c r="G285" s="1">
        <v>239.34</v>
      </c>
      <c r="H285" s="1">
        <v>98.46</v>
      </c>
      <c r="I285" s="4">
        <v>2</v>
      </c>
      <c r="J285" s="2" t="s">
        <v>66</v>
      </c>
      <c r="K285" s="1">
        <f>Tabelle2[[#This Row],[Menge kg Nges]]/1000</f>
        <v>0.23934</v>
      </c>
      <c r="L285" s="1">
        <f>Tabelle2[[#This Row],[Menge kg P2O5]]/1000</f>
        <v>9.8459999999999992E-2</v>
      </c>
      <c r="M285" s="1">
        <f>Tabelle2[[#This Row],[Menge t Nges]]/Tabelle2[[#This Row],[Anzahl Lieferscheine]]</f>
        <v>0.11967</v>
      </c>
      <c r="N285" s="1">
        <f>Tabelle2[[#This Row],[Menge t P2O5]]/Tabelle2[[#This Row],[Anzahl Lieferscheine]]</f>
        <v>4.9229999999999996E-2</v>
      </c>
    </row>
    <row r="286" spans="1:14" x14ac:dyDescent="0.2">
      <c r="A286" s="2" t="s">
        <v>27</v>
      </c>
      <c r="B286" s="2" t="s">
        <v>42</v>
      </c>
      <c r="C286" s="2" t="s">
        <v>6</v>
      </c>
      <c r="D286" s="2" t="s">
        <v>15</v>
      </c>
      <c r="E286" s="2" t="s">
        <v>10</v>
      </c>
      <c r="F286" s="2" t="s">
        <v>61</v>
      </c>
      <c r="G286" s="1">
        <v>430</v>
      </c>
      <c r="H286" s="1">
        <v>225.75</v>
      </c>
      <c r="I286" s="4">
        <v>2</v>
      </c>
      <c r="J286" s="2" t="s">
        <v>66</v>
      </c>
      <c r="K286" s="1">
        <f>Tabelle2[[#This Row],[Menge kg Nges]]/1000</f>
        <v>0.43</v>
      </c>
      <c r="L286" s="1">
        <f>Tabelle2[[#This Row],[Menge kg P2O5]]/1000</f>
        <v>0.22575000000000001</v>
      </c>
      <c r="M286" s="1">
        <f>Tabelle2[[#This Row],[Menge t Nges]]/Tabelle2[[#This Row],[Anzahl Lieferscheine]]</f>
        <v>0.215</v>
      </c>
      <c r="N286" s="1">
        <f>Tabelle2[[#This Row],[Menge t P2O5]]/Tabelle2[[#This Row],[Anzahl Lieferscheine]]</f>
        <v>0.112875</v>
      </c>
    </row>
    <row r="287" spans="1:14" x14ac:dyDescent="0.2">
      <c r="A287" s="2" t="s">
        <v>33</v>
      </c>
      <c r="B287" s="2" t="s">
        <v>29</v>
      </c>
      <c r="C287" s="2" t="s">
        <v>6</v>
      </c>
      <c r="D287" s="2" t="s">
        <v>15</v>
      </c>
      <c r="E287" s="2" t="s">
        <v>18</v>
      </c>
      <c r="F287" s="2" t="s">
        <v>61</v>
      </c>
      <c r="G287" s="1">
        <v>403.8</v>
      </c>
      <c r="H287" s="1">
        <v>311.39999999999998</v>
      </c>
      <c r="I287" s="4">
        <v>2</v>
      </c>
      <c r="J287" s="2" t="s">
        <v>66</v>
      </c>
      <c r="K287" s="1">
        <f>Tabelle2[[#This Row],[Menge kg Nges]]/1000</f>
        <v>0.40379999999999999</v>
      </c>
      <c r="L287" s="1">
        <f>Tabelle2[[#This Row],[Menge kg P2O5]]/1000</f>
        <v>0.31139999999999995</v>
      </c>
      <c r="M287" s="1">
        <f>Tabelle2[[#This Row],[Menge t Nges]]/Tabelle2[[#This Row],[Anzahl Lieferscheine]]</f>
        <v>0.2019</v>
      </c>
      <c r="N287" s="1">
        <f>Tabelle2[[#This Row],[Menge t P2O5]]/Tabelle2[[#This Row],[Anzahl Lieferscheine]]</f>
        <v>0.15569999999999998</v>
      </c>
    </row>
    <row r="288" spans="1:14" x14ac:dyDescent="0.2">
      <c r="A288" s="2" t="s">
        <v>33</v>
      </c>
      <c r="B288" s="2" t="s">
        <v>29</v>
      </c>
      <c r="C288" s="2" t="s">
        <v>6</v>
      </c>
      <c r="D288" s="2" t="s">
        <v>15</v>
      </c>
      <c r="E288" s="2" t="s">
        <v>20</v>
      </c>
      <c r="F288" s="2" t="s">
        <v>61</v>
      </c>
      <c r="G288" s="1">
        <v>290.5</v>
      </c>
      <c r="H288" s="1">
        <v>257.5</v>
      </c>
      <c r="I288" s="4">
        <v>4</v>
      </c>
      <c r="J288" s="2" t="s">
        <v>66</v>
      </c>
      <c r="K288" s="1">
        <f>Tabelle2[[#This Row],[Menge kg Nges]]/1000</f>
        <v>0.29049999999999998</v>
      </c>
      <c r="L288" s="1">
        <f>Tabelle2[[#This Row],[Menge kg P2O5]]/1000</f>
        <v>0.25750000000000001</v>
      </c>
      <c r="M288" s="1">
        <f>Tabelle2[[#This Row],[Menge t Nges]]/Tabelle2[[#This Row],[Anzahl Lieferscheine]]</f>
        <v>7.2624999999999995E-2</v>
      </c>
      <c r="N288" s="1">
        <f>Tabelle2[[#This Row],[Menge t P2O5]]/Tabelle2[[#This Row],[Anzahl Lieferscheine]]</f>
        <v>6.4375000000000002E-2</v>
      </c>
    </row>
    <row r="289" spans="1:14" x14ac:dyDescent="0.2">
      <c r="A289" s="2" t="s">
        <v>33</v>
      </c>
      <c r="B289" s="2" t="s">
        <v>29</v>
      </c>
      <c r="C289" s="2" t="s">
        <v>6</v>
      </c>
      <c r="D289" s="2" t="s">
        <v>15</v>
      </c>
      <c r="E289" s="2" t="s">
        <v>21</v>
      </c>
      <c r="F289" s="2" t="s">
        <v>61</v>
      </c>
      <c r="G289" s="1">
        <v>660.28</v>
      </c>
      <c r="H289" s="1">
        <v>362.44</v>
      </c>
      <c r="I289" s="4">
        <v>2</v>
      </c>
      <c r="J289" s="2" t="s">
        <v>66</v>
      </c>
      <c r="K289" s="1">
        <f>Tabelle2[[#This Row],[Menge kg Nges]]/1000</f>
        <v>0.66027999999999998</v>
      </c>
      <c r="L289" s="1">
        <f>Tabelle2[[#This Row],[Menge kg P2O5]]/1000</f>
        <v>0.36243999999999998</v>
      </c>
      <c r="M289" s="1">
        <f>Tabelle2[[#This Row],[Menge t Nges]]/Tabelle2[[#This Row],[Anzahl Lieferscheine]]</f>
        <v>0.33013999999999999</v>
      </c>
      <c r="N289" s="1">
        <f>Tabelle2[[#This Row],[Menge t P2O5]]/Tabelle2[[#This Row],[Anzahl Lieferscheine]]</f>
        <v>0.18121999999999999</v>
      </c>
    </row>
    <row r="290" spans="1:14" x14ac:dyDescent="0.2">
      <c r="A290" s="2" t="s">
        <v>33</v>
      </c>
      <c r="B290" s="2" t="s">
        <v>29</v>
      </c>
      <c r="C290" s="2" t="s">
        <v>25</v>
      </c>
      <c r="D290" s="2" t="s">
        <v>25</v>
      </c>
      <c r="E290" s="2" t="s">
        <v>26</v>
      </c>
      <c r="F290" s="2" t="s">
        <v>61</v>
      </c>
      <c r="G290" s="1">
        <v>7847.97</v>
      </c>
      <c r="H290" s="1">
        <v>3171.78</v>
      </c>
      <c r="I290" s="4">
        <v>14</v>
      </c>
      <c r="J290" s="2" t="s">
        <v>66</v>
      </c>
      <c r="K290" s="1">
        <f>Tabelle2[[#This Row],[Menge kg Nges]]/1000</f>
        <v>7.8479700000000001</v>
      </c>
      <c r="L290" s="1">
        <f>Tabelle2[[#This Row],[Menge kg P2O5]]/1000</f>
        <v>3.17178</v>
      </c>
      <c r="M290" s="1">
        <f>Tabelle2[[#This Row],[Menge t Nges]]/Tabelle2[[#This Row],[Anzahl Lieferscheine]]</f>
        <v>0.56056928571428577</v>
      </c>
      <c r="N290" s="1">
        <f>Tabelle2[[#This Row],[Menge t P2O5]]/Tabelle2[[#This Row],[Anzahl Lieferscheine]]</f>
        <v>0.22655571428571428</v>
      </c>
    </row>
    <row r="291" spans="1:14" x14ac:dyDescent="0.2">
      <c r="A291" s="2" t="s">
        <v>33</v>
      </c>
      <c r="B291" s="2" t="s">
        <v>32</v>
      </c>
      <c r="C291" s="2" t="s">
        <v>6</v>
      </c>
      <c r="D291" s="2" t="s">
        <v>7</v>
      </c>
      <c r="E291" s="2" t="s">
        <v>9</v>
      </c>
      <c r="F291" s="2" t="s">
        <v>61</v>
      </c>
      <c r="G291" s="1">
        <v>480</v>
      </c>
      <c r="H291" s="1">
        <v>285</v>
      </c>
      <c r="I291" s="4">
        <v>3</v>
      </c>
      <c r="J291" s="2" t="s">
        <v>66</v>
      </c>
      <c r="K291" s="1">
        <f>Tabelle2[[#This Row],[Menge kg Nges]]/1000</f>
        <v>0.48</v>
      </c>
      <c r="L291" s="1">
        <f>Tabelle2[[#This Row],[Menge kg P2O5]]/1000</f>
        <v>0.28499999999999998</v>
      </c>
      <c r="M291" s="1">
        <f>Tabelle2[[#This Row],[Menge t Nges]]/Tabelle2[[#This Row],[Anzahl Lieferscheine]]</f>
        <v>0.16</v>
      </c>
      <c r="N291" s="1">
        <f>Tabelle2[[#This Row],[Menge t P2O5]]/Tabelle2[[#This Row],[Anzahl Lieferscheine]]</f>
        <v>9.4999999999999987E-2</v>
      </c>
    </row>
    <row r="292" spans="1:14" x14ac:dyDescent="0.2">
      <c r="A292" s="2" t="s">
        <v>33</v>
      </c>
      <c r="B292" s="2" t="s">
        <v>32</v>
      </c>
      <c r="C292" s="2" t="s">
        <v>6</v>
      </c>
      <c r="D292" s="2" t="s">
        <v>15</v>
      </c>
      <c r="E292" s="2" t="s">
        <v>18</v>
      </c>
      <c r="F292" s="2" t="s">
        <v>61</v>
      </c>
      <c r="G292" s="1">
        <v>252</v>
      </c>
      <c r="H292" s="1">
        <v>204</v>
      </c>
      <c r="I292" s="4">
        <v>1</v>
      </c>
      <c r="J292" s="2" t="s">
        <v>66</v>
      </c>
      <c r="K292" s="1">
        <f>Tabelle2[[#This Row],[Menge kg Nges]]/1000</f>
        <v>0.252</v>
      </c>
      <c r="L292" s="1">
        <f>Tabelle2[[#This Row],[Menge kg P2O5]]/1000</f>
        <v>0.20399999999999999</v>
      </c>
      <c r="M292" s="1">
        <f>Tabelle2[[#This Row],[Menge t Nges]]/Tabelle2[[#This Row],[Anzahl Lieferscheine]]</f>
        <v>0.252</v>
      </c>
      <c r="N292" s="1">
        <f>Tabelle2[[#This Row],[Menge t P2O5]]/Tabelle2[[#This Row],[Anzahl Lieferscheine]]</f>
        <v>0.20399999999999999</v>
      </c>
    </row>
    <row r="293" spans="1:14" x14ac:dyDescent="0.2">
      <c r="A293" s="2" t="s">
        <v>33</v>
      </c>
      <c r="B293" s="2" t="s">
        <v>32</v>
      </c>
      <c r="C293" s="2" t="s">
        <v>6</v>
      </c>
      <c r="D293" s="2" t="s">
        <v>15</v>
      </c>
      <c r="E293" s="2" t="s">
        <v>20</v>
      </c>
      <c r="F293" s="2" t="s">
        <v>61</v>
      </c>
      <c r="G293" s="1">
        <v>124.8</v>
      </c>
      <c r="H293" s="1">
        <v>110.4</v>
      </c>
      <c r="I293" s="4">
        <v>1</v>
      </c>
      <c r="J293" s="2" t="s">
        <v>66</v>
      </c>
      <c r="K293" s="1">
        <f>Tabelle2[[#This Row],[Menge kg Nges]]/1000</f>
        <v>0.12479999999999999</v>
      </c>
      <c r="L293" s="1">
        <f>Tabelle2[[#This Row],[Menge kg P2O5]]/1000</f>
        <v>0.11040000000000001</v>
      </c>
      <c r="M293" s="1">
        <f>Tabelle2[[#This Row],[Menge t Nges]]/Tabelle2[[#This Row],[Anzahl Lieferscheine]]</f>
        <v>0.12479999999999999</v>
      </c>
      <c r="N293" s="1">
        <f>Tabelle2[[#This Row],[Menge t P2O5]]/Tabelle2[[#This Row],[Anzahl Lieferscheine]]</f>
        <v>0.11040000000000001</v>
      </c>
    </row>
    <row r="294" spans="1:14" x14ac:dyDescent="0.2">
      <c r="A294" s="2" t="s">
        <v>33</v>
      </c>
      <c r="B294" s="2" t="s">
        <v>32</v>
      </c>
      <c r="C294" s="2" t="s">
        <v>6</v>
      </c>
      <c r="D294" s="2" t="s">
        <v>15</v>
      </c>
      <c r="E294" s="2" t="s">
        <v>21</v>
      </c>
      <c r="F294" s="2" t="s">
        <v>61</v>
      </c>
      <c r="G294" s="1">
        <v>689.71999999999991</v>
      </c>
      <c r="H294" s="1">
        <v>420.97</v>
      </c>
      <c r="I294" s="4">
        <v>2</v>
      </c>
      <c r="J294" s="2" t="s">
        <v>66</v>
      </c>
      <c r="K294" s="1">
        <f>Tabelle2[[#This Row],[Menge kg Nges]]/1000</f>
        <v>0.68971999999999989</v>
      </c>
      <c r="L294" s="1">
        <f>Tabelle2[[#This Row],[Menge kg P2O5]]/1000</f>
        <v>0.42097000000000001</v>
      </c>
      <c r="M294" s="1">
        <f>Tabelle2[[#This Row],[Menge t Nges]]/Tabelle2[[#This Row],[Anzahl Lieferscheine]]</f>
        <v>0.34485999999999994</v>
      </c>
      <c r="N294" s="1">
        <f>Tabelle2[[#This Row],[Menge t P2O5]]/Tabelle2[[#This Row],[Anzahl Lieferscheine]]</f>
        <v>0.21048500000000001</v>
      </c>
    </row>
    <row r="295" spans="1:14" x14ac:dyDescent="0.2">
      <c r="A295" s="2" t="s">
        <v>33</v>
      </c>
      <c r="B295" s="2" t="s">
        <v>32</v>
      </c>
      <c r="C295" s="2" t="s">
        <v>25</v>
      </c>
      <c r="D295" s="2" t="s">
        <v>25</v>
      </c>
      <c r="E295" s="2" t="s">
        <v>26</v>
      </c>
      <c r="F295" s="2" t="s">
        <v>61</v>
      </c>
      <c r="G295" s="1">
        <v>16017.349999999997</v>
      </c>
      <c r="H295" s="1">
        <v>6551.96</v>
      </c>
      <c r="I295" s="4">
        <v>36</v>
      </c>
      <c r="J295" s="2" t="s">
        <v>66</v>
      </c>
      <c r="K295" s="1">
        <f>Tabelle2[[#This Row],[Menge kg Nges]]/1000</f>
        <v>16.017349999999997</v>
      </c>
      <c r="L295" s="1">
        <f>Tabelle2[[#This Row],[Menge kg P2O5]]/1000</f>
        <v>6.5519600000000002</v>
      </c>
      <c r="M295" s="1">
        <f>Tabelle2[[#This Row],[Menge t Nges]]/Tabelle2[[#This Row],[Anzahl Lieferscheine]]</f>
        <v>0.4449263888888888</v>
      </c>
      <c r="N295" s="1">
        <f>Tabelle2[[#This Row],[Menge t P2O5]]/Tabelle2[[#This Row],[Anzahl Lieferscheine]]</f>
        <v>0.1819988888888889</v>
      </c>
    </row>
    <row r="296" spans="1:14" x14ac:dyDescent="0.2">
      <c r="A296" s="2" t="s">
        <v>33</v>
      </c>
      <c r="B296" s="2" t="s">
        <v>33</v>
      </c>
      <c r="C296" s="2" t="s">
        <v>6</v>
      </c>
      <c r="D296" s="2" t="s">
        <v>7</v>
      </c>
      <c r="E296" s="2" t="s">
        <v>8</v>
      </c>
      <c r="F296" s="2" t="s">
        <v>61</v>
      </c>
      <c r="G296" s="1">
        <v>31069.879999999994</v>
      </c>
      <c r="H296" s="1">
        <v>9995.48</v>
      </c>
      <c r="I296" s="4">
        <v>65</v>
      </c>
      <c r="J296" s="2" t="s">
        <v>66</v>
      </c>
      <c r="K296" s="1">
        <f>Tabelle2[[#This Row],[Menge kg Nges]]/1000</f>
        <v>31.069879999999994</v>
      </c>
      <c r="L296" s="1">
        <f>Tabelle2[[#This Row],[Menge kg P2O5]]/1000</f>
        <v>9.9954799999999988</v>
      </c>
      <c r="M296" s="1">
        <f>Tabelle2[[#This Row],[Menge t Nges]]/Tabelle2[[#This Row],[Anzahl Lieferscheine]]</f>
        <v>0.47799815384615374</v>
      </c>
      <c r="N296" s="1">
        <f>Tabelle2[[#This Row],[Menge t P2O5]]/Tabelle2[[#This Row],[Anzahl Lieferscheine]]</f>
        <v>0.15377661538461537</v>
      </c>
    </row>
    <row r="297" spans="1:14" x14ac:dyDescent="0.2">
      <c r="A297" s="2" t="s">
        <v>33</v>
      </c>
      <c r="B297" s="2" t="s">
        <v>33</v>
      </c>
      <c r="C297" s="2" t="s">
        <v>6</v>
      </c>
      <c r="D297" s="2" t="s">
        <v>7</v>
      </c>
      <c r="E297" s="2" t="s">
        <v>9</v>
      </c>
      <c r="F297" s="2" t="s">
        <v>61</v>
      </c>
      <c r="G297" s="1">
        <v>17575.300000000003</v>
      </c>
      <c r="H297" s="1">
        <v>7412.5</v>
      </c>
      <c r="I297" s="4">
        <v>73</v>
      </c>
      <c r="J297" s="2" t="s">
        <v>66</v>
      </c>
      <c r="K297" s="1">
        <f>Tabelle2[[#This Row],[Menge kg Nges]]/1000</f>
        <v>17.575300000000002</v>
      </c>
      <c r="L297" s="1">
        <f>Tabelle2[[#This Row],[Menge kg P2O5]]/1000</f>
        <v>7.4124999999999996</v>
      </c>
      <c r="M297" s="1">
        <f>Tabelle2[[#This Row],[Menge t Nges]]/Tabelle2[[#This Row],[Anzahl Lieferscheine]]</f>
        <v>0.24075753424657537</v>
      </c>
      <c r="N297" s="1">
        <f>Tabelle2[[#This Row],[Menge t P2O5]]/Tabelle2[[#This Row],[Anzahl Lieferscheine]]</f>
        <v>0.10154109589041095</v>
      </c>
    </row>
    <row r="298" spans="1:14" x14ac:dyDescent="0.2">
      <c r="A298" s="2" t="s">
        <v>33</v>
      </c>
      <c r="B298" s="2" t="s">
        <v>33</v>
      </c>
      <c r="C298" s="2" t="s">
        <v>6</v>
      </c>
      <c r="D298" s="2" t="s">
        <v>7</v>
      </c>
      <c r="E298" s="2" t="s">
        <v>11</v>
      </c>
      <c r="F298" s="2" t="s">
        <v>61</v>
      </c>
      <c r="G298" s="1">
        <v>7642.9999999999991</v>
      </c>
      <c r="H298" s="1">
        <v>3529.4</v>
      </c>
      <c r="I298" s="4">
        <v>36</v>
      </c>
      <c r="J298" s="2" t="s">
        <v>66</v>
      </c>
      <c r="K298" s="1">
        <f>Tabelle2[[#This Row],[Menge kg Nges]]/1000</f>
        <v>7.6429999999999989</v>
      </c>
      <c r="L298" s="1">
        <f>Tabelle2[[#This Row],[Menge kg P2O5]]/1000</f>
        <v>3.5293999999999999</v>
      </c>
      <c r="M298" s="1">
        <f>Tabelle2[[#This Row],[Menge t Nges]]/Tabelle2[[#This Row],[Anzahl Lieferscheine]]</f>
        <v>0.21230555555555553</v>
      </c>
      <c r="N298" s="1">
        <f>Tabelle2[[#This Row],[Menge t P2O5]]/Tabelle2[[#This Row],[Anzahl Lieferscheine]]</f>
        <v>9.8038888888888884E-2</v>
      </c>
    </row>
    <row r="299" spans="1:14" x14ac:dyDescent="0.2">
      <c r="A299" s="2" t="s">
        <v>33</v>
      </c>
      <c r="B299" s="2" t="s">
        <v>33</v>
      </c>
      <c r="C299" s="2" t="s">
        <v>6</v>
      </c>
      <c r="D299" s="2" t="s">
        <v>7</v>
      </c>
      <c r="E299" s="2" t="s">
        <v>12</v>
      </c>
      <c r="F299" s="2" t="s">
        <v>61</v>
      </c>
      <c r="G299" s="1">
        <v>5729.7199999999993</v>
      </c>
      <c r="H299" s="1">
        <v>1978.7</v>
      </c>
      <c r="I299" s="4">
        <v>20</v>
      </c>
      <c r="J299" s="2" t="s">
        <v>66</v>
      </c>
      <c r="K299" s="1">
        <f>Tabelle2[[#This Row],[Menge kg Nges]]/1000</f>
        <v>5.7297199999999995</v>
      </c>
      <c r="L299" s="1">
        <f>Tabelle2[[#This Row],[Menge kg P2O5]]/1000</f>
        <v>1.9787000000000001</v>
      </c>
      <c r="M299" s="1">
        <f>Tabelle2[[#This Row],[Menge t Nges]]/Tabelle2[[#This Row],[Anzahl Lieferscheine]]</f>
        <v>0.28648599999999996</v>
      </c>
      <c r="N299" s="1">
        <f>Tabelle2[[#This Row],[Menge t P2O5]]/Tabelle2[[#This Row],[Anzahl Lieferscheine]]</f>
        <v>9.8935000000000009E-2</v>
      </c>
    </row>
    <row r="300" spans="1:14" x14ac:dyDescent="0.2">
      <c r="A300" s="2" t="s">
        <v>33</v>
      </c>
      <c r="B300" s="2" t="s">
        <v>33</v>
      </c>
      <c r="C300" s="2" t="s">
        <v>6</v>
      </c>
      <c r="D300" s="2" t="s">
        <v>7</v>
      </c>
      <c r="E300" s="2" t="s">
        <v>13</v>
      </c>
      <c r="F300" s="2" t="s">
        <v>61</v>
      </c>
      <c r="G300" s="1">
        <v>5649.24</v>
      </c>
      <c r="H300" s="1">
        <v>3552.4700000000003</v>
      </c>
      <c r="I300" s="4">
        <v>28</v>
      </c>
      <c r="J300" s="2" t="s">
        <v>66</v>
      </c>
      <c r="K300" s="1">
        <f>Tabelle2[[#This Row],[Menge kg Nges]]/1000</f>
        <v>5.6492399999999998</v>
      </c>
      <c r="L300" s="1">
        <f>Tabelle2[[#This Row],[Menge kg P2O5]]/1000</f>
        <v>3.5524700000000005</v>
      </c>
      <c r="M300" s="1">
        <f>Tabelle2[[#This Row],[Menge t Nges]]/Tabelle2[[#This Row],[Anzahl Lieferscheine]]</f>
        <v>0.20175857142857143</v>
      </c>
      <c r="N300" s="1">
        <f>Tabelle2[[#This Row],[Menge t P2O5]]/Tabelle2[[#This Row],[Anzahl Lieferscheine]]</f>
        <v>0.1268739285714286</v>
      </c>
    </row>
    <row r="301" spans="1:14" x14ac:dyDescent="0.2">
      <c r="A301" s="2" t="s">
        <v>33</v>
      </c>
      <c r="B301" s="2" t="s">
        <v>33</v>
      </c>
      <c r="C301" s="2" t="s">
        <v>6</v>
      </c>
      <c r="D301" s="2" t="s">
        <v>7</v>
      </c>
      <c r="E301" s="2" t="s">
        <v>14</v>
      </c>
      <c r="F301" s="2" t="s">
        <v>61</v>
      </c>
      <c r="G301" s="1">
        <v>8854.7000000000007</v>
      </c>
      <c r="H301" s="1">
        <v>4248.5</v>
      </c>
      <c r="I301" s="4">
        <v>28</v>
      </c>
      <c r="J301" s="2" t="s">
        <v>66</v>
      </c>
      <c r="K301" s="1">
        <f>Tabelle2[[#This Row],[Menge kg Nges]]/1000</f>
        <v>8.8547000000000011</v>
      </c>
      <c r="L301" s="1">
        <f>Tabelle2[[#This Row],[Menge kg P2O5]]/1000</f>
        <v>4.2484999999999999</v>
      </c>
      <c r="M301" s="1">
        <f>Tabelle2[[#This Row],[Menge t Nges]]/Tabelle2[[#This Row],[Anzahl Lieferscheine]]</f>
        <v>0.31623928571428578</v>
      </c>
      <c r="N301" s="1">
        <f>Tabelle2[[#This Row],[Menge t P2O5]]/Tabelle2[[#This Row],[Anzahl Lieferscheine]]</f>
        <v>0.15173214285714284</v>
      </c>
    </row>
    <row r="302" spans="1:14" x14ac:dyDescent="0.2">
      <c r="A302" s="2" t="s">
        <v>33</v>
      </c>
      <c r="B302" s="2" t="s">
        <v>33</v>
      </c>
      <c r="C302" s="2" t="s">
        <v>6</v>
      </c>
      <c r="D302" s="2" t="s">
        <v>15</v>
      </c>
      <c r="E302" s="2" t="s">
        <v>35</v>
      </c>
      <c r="F302" s="2" t="s">
        <v>61</v>
      </c>
      <c r="G302" s="1">
        <v>380.8</v>
      </c>
      <c r="H302" s="1">
        <v>271.60000000000002</v>
      </c>
      <c r="I302" s="4">
        <v>2</v>
      </c>
      <c r="J302" s="2" t="s">
        <v>66</v>
      </c>
      <c r="K302" s="1">
        <f>Tabelle2[[#This Row],[Menge kg Nges]]/1000</f>
        <v>0.38080000000000003</v>
      </c>
      <c r="L302" s="1">
        <f>Tabelle2[[#This Row],[Menge kg P2O5]]/1000</f>
        <v>0.27160000000000001</v>
      </c>
      <c r="M302" s="1">
        <f>Tabelle2[[#This Row],[Menge t Nges]]/Tabelle2[[#This Row],[Anzahl Lieferscheine]]</f>
        <v>0.19040000000000001</v>
      </c>
      <c r="N302" s="1">
        <f>Tabelle2[[#This Row],[Menge t P2O5]]/Tabelle2[[#This Row],[Anzahl Lieferscheine]]</f>
        <v>0.1358</v>
      </c>
    </row>
    <row r="303" spans="1:14" x14ac:dyDescent="0.2">
      <c r="A303" s="2" t="s">
        <v>33</v>
      </c>
      <c r="B303" s="2" t="s">
        <v>33</v>
      </c>
      <c r="C303" s="2" t="s">
        <v>6</v>
      </c>
      <c r="D303" s="2" t="s">
        <v>15</v>
      </c>
      <c r="E303" s="2" t="s">
        <v>18</v>
      </c>
      <c r="F303" s="2" t="s">
        <v>61</v>
      </c>
      <c r="G303" s="1">
        <v>17462.730000000003</v>
      </c>
      <c r="H303" s="1">
        <v>12364.65</v>
      </c>
      <c r="I303" s="4">
        <v>69</v>
      </c>
      <c r="J303" s="2" t="s">
        <v>66</v>
      </c>
      <c r="K303" s="1">
        <f>Tabelle2[[#This Row],[Menge kg Nges]]/1000</f>
        <v>17.462730000000004</v>
      </c>
      <c r="L303" s="1">
        <f>Tabelle2[[#This Row],[Menge kg P2O5]]/1000</f>
        <v>12.364649999999999</v>
      </c>
      <c r="M303" s="1">
        <f>Tabelle2[[#This Row],[Menge t Nges]]/Tabelle2[[#This Row],[Anzahl Lieferscheine]]</f>
        <v>0.25308304347826094</v>
      </c>
      <c r="N303" s="1">
        <f>Tabelle2[[#This Row],[Menge t P2O5]]/Tabelle2[[#This Row],[Anzahl Lieferscheine]]</f>
        <v>0.1791978260869565</v>
      </c>
    </row>
    <row r="304" spans="1:14" x14ac:dyDescent="0.2">
      <c r="A304" s="2" t="s">
        <v>33</v>
      </c>
      <c r="B304" s="2" t="s">
        <v>33</v>
      </c>
      <c r="C304" s="2" t="s">
        <v>6</v>
      </c>
      <c r="D304" s="2" t="s">
        <v>15</v>
      </c>
      <c r="E304" s="2" t="s">
        <v>19</v>
      </c>
      <c r="F304" s="2" t="s">
        <v>61</v>
      </c>
      <c r="G304" s="1">
        <v>262.44</v>
      </c>
      <c r="H304" s="1">
        <v>291.60000000000002</v>
      </c>
      <c r="I304" s="4">
        <v>1</v>
      </c>
      <c r="J304" s="2" t="s">
        <v>66</v>
      </c>
      <c r="K304" s="1">
        <f>Tabelle2[[#This Row],[Menge kg Nges]]/1000</f>
        <v>0.26244000000000001</v>
      </c>
      <c r="L304" s="1">
        <f>Tabelle2[[#This Row],[Menge kg P2O5]]/1000</f>
        <v>0.29160000000000003</v>
      </c>
      <c r="M304" s="1">
        <f>Tabelle2[[#This Row],[Menge t Nges]]/Tabelle2[[#This Row],[Anzahl Lieferscheine]]</f>
        <v>0.26244000000000001</v>
      </c>
      <c r="N304" s="1">
        <f>Tabelle2[[#This Row],[Menge t P2O5]]/Tabelle2[[#This Row],[Anzahl Lieferscheine]]</f>
        <v>0.29160000000000003</v>
      </c>
    </row>
    <row r="305" spans="1:14" x14ac:dyDescent="0.2">
      <c r="A305" s="2" t="s">
        <v>33</v>
      </c>
      <c r="B305" s="2" t="s">
        <v>33</v>
      </c>
      <c r="C305" s="2" t="s">
        <v>6</v>
      </c>
      <c r="D305" s="2" t="s">
        <v>15</v>
      </c>
      <c r="E305" s="2" t="s">
        <v>20</v>
      </c>
      <c r="F305" s="2" t="s">
        <v>61</v>
      </c>
      <c r="G305" s="1">
        <v>2121.04</v>
      </c>
      <c r="H305" s="1">
        <v>1771.5999999999997</v>
      </c>
      <c r="I305" s="4">
        <v>41</v>
      </c>
      <c r="J305" s="2" t="s">
        <v>66</v>
      </c>
      <c r="K305" s="1">
        <f>Tabelle2[[#This Row],[Menge kg Nges]]/1000</f>
        <v>2.1210399999999998</v>
      </c>
      <c r="L305" s="1">
        <f>Tabelle2[[#This Row],[Menge kg P2O5]]/1000</f>
        <v>1.7715999999999996</v>
      </c>
      <c r="M305" s="1">
        <f>Tabelle2[[#This Row],[Menge t Nges]]/Tabelle2[[#This Row],[Anzahl Lieferscheine]]</f>
        <v>5.1732682926829261E-2</v>
      </c>
      <c r="N305" s="1">
        <f>Tabelle2[[#This Row],[Menge t P2O5]]/Tabelle2[[#This Row],[Anzahl Lieferscheine]]</f>
        <v>4.3209756097560968E-2</v>
      </c>
    </row>
    <row r="306" spans="1:14" x14ac:dyDescent="0.2">
      <c r="A306" s="2" t="s">
        <v>33</v>
      </c>
      <c r="B306" s="2" t="s">
        <v>33</v>
      </c>
      <c r="C306" s="2" t="s">
        <v>6</v>
      </c>
      <c r="D306" s="2" t="s">
        <v>15</v>
      </c>
      <c r="E306" s="2" t="s">
        <v>21</v>
      </c>
      <c r="F306" s="2" t="s">
        <v>61</v>
      </c>
      <c r="G306" s="1">
        <v>3623.46</v>
      </c>
      <c r="H306" s="1">
        <v>2080.62</v>
      </c>
      <c r="I306" s="4">
        <v>19</v>
      </c>
      <c r="J306" s="2" t="s">
        <v>66</v>
      </c>
      <c r="K306" s="1">
        <f>Tabelle2[[#This Row],[Menge kg Nges]]/1000</f>
        <v>3.6234600000000001</v>
      </c>
      <c r="L306" s="1">
        <f>Tabelle2[[#This Row],[Menge kg P2O5]]/1000</f>
        <v>2.0806199999999997</v>
      </c>
      <c r="M306" s="1">
        <f>Tabelle2[[#This Row],[Menge t Nges]]/Tabelle2[[#This Row],[Anzahl Lieferscheine]]</f>
        <v>0.19070842105263158</v>
      </c>
      <c r="N306" s="1">
        <f>Tabelle2[[#This Row],[Menge t P2O5]]/Tabelle2[[#This Row],[Anzahl Lieferscheine]]</f>
        <v>0.10950631578947367</v>
      </c>
    </row>
    <row r="307" spans="1:14" x14ac:dyDescent="0.2">
      <c r="A307" s="2" t="s">
        <v>33</v>
      </c>
      <c r="B307" s="2" t="s">
        <v>33</v>
      </c>
      <c r="C307" s="2" t="s">
        <v>6</v>
      </c>
      <c r="D307" s="2" t="s">
        <v>15</v>
      </c>
      <c r="E307" s="2" t="s">
        <v>9</v>
      </c>
      <c r="F307" s="2" t="s">
        <v>61</v>
      </c>
      <c r="G307" s="1">
        <v>720.38</v>
      </c>
      <c r="H307" s="1">
        <v>298.64999999999998</v>
      </c>
      <c r="I307" s="4">
        <v>3</v>
      </c>
      <c r="J307" s="2" t="s">
        <v>66</v>
      </c>
      <c r="K307" s="1">
        <f>Tabelle2[[#This Row],[Menge kg Nges]]/1000</f>
        <v>0.72038000000000002</v>
      </c>
      <c r="L307" s="1">
        <f>Tabelle2[[#This Row],[Menge kg P2O5]]/1000</f>
        <v>0.29864999999999997</v>
      </c>
      <c r="M307" s="1">
        <f>Tabelle2[[#This Row],[Menge t Nges]]/Tabelle2[[#This Row],[Anzahl Lieferscheine]]</f>
        <v>0.24012666666666668</v>
      </c>
      <c r="N307" s="1">
        <f>Tabelle2[[#This Row],[Menge t P2O5]]/Tabelle2[[#This Row],[Anzahl Lieferscheine]]</f>
        <v>9.9549999999999986E-2</v>
      </c>
    </row>
    <row r="308" spans="1:14" x14ac:dyDescent="0.2">
      <c r="A308" s="2" t="s">
        <v>33</v>
      </c>
      <c r="B308" s="2" t="s">
        <v>33</v>
      </c>
      <c r="C308" s="2" t="s">
        <v>6</v>
      </c>
      <c r="D308" s="2" t="s">
        <v>15</v>
      </c>
      <c r="E308" s="2" t="s">
        <v>10</v>
      </c>
      <c r="F308" s="2" t="s">
        <v>61</v>
      </c>
      <c r="G308" s="1">
        <v>486</v>
      </c>
      <c r="H308" s="1">
        <v>207.6</v>
      </c>
      <c r="I308" s="4">
        <v>1</v>
      </c>
      <c r="J308" s="2" t="s">
        <v>66</v>
      </c>
      <c r="K308" s="1">
        <f>Tabelle2[[#This Row],[Menge kg Nges]]/1000</f>
        <v>0.48599999999999999</v>
      </c>
      <c r="L308" s="1">
        <f>Tabelle2[[#This Row],[Menge kg P2O5]]/1000</f>
        <v>0.20760000000000001</v>
      </c>
      <c r="M308" s="1">
        <f>Tabelle2[[#This Row],[Menge t Nges]]/Tabelle2[[#This Row],[Anzahl Lieferscheine]]</f>
        <v>0.48599999999999999</v>
      </c>
      <c r="N308" s="1">
        <f>Tabelle2[[#This Row],[Menge t P2O5]]/Tabelle2[[#This Row],[Anzahl Lieferscheine]]</f>
        <v>0.20760000000000001</v>
      </c>
    </row>
    <row r="309" spans="1:14" x14ac:dyDescent="0.2">
      <c r="A309" s="2" t="s">
        <v>33</v>
      </c>
      <c r="B309" s="2" t="s">
        <v>33</v>
      </c>
      <c r="C309" s="2" t="s">
        <v>6</v>
      </c>
      <c r="D309" s="2" t="s">
        <v>15</v>
      </c>
      <c r="E309" s="2" t="s">
        <v>23</v>
      </c>
      <c r="F309" s="2" t="s">
        <v>61</v>
      </c>
      <c r="G309" s="1">
        <v>72</v>
      </c>
      <c r="H309" s="1">
        <v>29.7</v>
      </c>
      <c r="I309" s="4">
        <v>1</v>
      </c>
      <c r="J309" s="2" t="s">
        <v>66</v>
      </c>
      <c r="K309" s="1">
        <f>Tabelle2[[#This Row],[Menge kg Nges]]/1000</f>
        <v>7.1999999999999995E-2</v>
      </c>
      <c r="L309" s="1">
        <f>Tabelle2[[#This Row],[Menge kg P2O5]]/1000</f>
        <v>2.9700000000000001E-2</v>
      </c>
      <c r="M309" s="1">
        <f>Tabelle2[[#This Row],[Menge t Nges]]/Tabelle2[[#This Row],[Anzahl Lieferscheine]]</f>
        <v>7.1999999999999995E-2</v>
      </c>
      <c r="N309" s="1">
        <f>Tabelle2[[#This Row],[Menge t P2O5]]/Tabelle2[[#This Row],[Anzahl Lieferscheine]]</f>
        <v>2.9700000000000001E-2</v>
      </c>
    </row>
    <row r="310" spans="1:14" x14ac:dyDescent="0.2">
      <c r="A310" s="2" t="s">
        <v>33</v>
      </c>
      <c r="B310" s="2" t="s">
        <v>33</v>
      </c>
      <c r="C310" s="2" t="s">
        <v>6</v>
      </c>
      <c r="D310" s="2" t="s">
        <v>15</v>
      </c>
      <c r="E310" s="2" t="s">
        <v>12</v>
      </c>
      <c r="F310" s="2" t="s">
        <v>61</v>
      </c>
      <c r="G310" s="1">
        <v>873.6</v>
      </c>
      <c r="H310" s="1">
        <v>784</v>
      </c>
      <c r="I310" s="4">
        <v>2</v>
      </c>
      <c r="J310" s="2" t="s">
        <v>66</v>
      </c>
      <c r="K310" s="1">
        <f>Tabelle2[[#This Row],[Menge kg Nges]]/1000</f>
        <v>0.87360000000000004</v>
      </c>
      <c r="L310" s="1">
        <f>Tabelle2[[#This Row],[Menge kg P2O5]]/1000</f>
        <v>0.78400000000000003</v>
      </c>
      <c r="M310" s="1">
        <f>Tabelle2[[#This Row],[Menge t Nges]]/Tabelle2[[#This Row],[Anzahl Lieferscheine]]</f>
        <v>0.43680000000000002</v>
      </c>
      <c r="N310" s="1">
        <f>Tabelle2[[#This Row],[Menge t P2O5]]/Tabelle2[[#This Row],[Anzahl Lieferscheine]]</f>
        <v>0.39200000000000002</v>
      </c>
    </row>
    <row r="311" spans="1:14" x14ac:dyDescent="0.2">
      <c r="A311" s="2" t="s">
        <v>33</v>
      </c>
      <c r="B311" s="2" t="s">
        <v>33</v>
      </c>
      <c r="C311" s="2" t="s">
        <v>6</v>
      </c>
      <c r="D311" s="2" t="s">
        <v>15</v>
      </c>
      <c r="E311" s="2" t="s">
        <v>13</v>
      </c>
      <c r="F311" s="2" t="s">
        <v>61</v>
      </c>
      <c r="G311" s="1">
        <v>243.8</v>
      </c>
      <c r="H311" s="1">
        <v>147.19999999999999</v>
      </c>
      <c r="I311" s="4">
        <v>1</v>
      </c>
      <c r="J311" s="2" t="s">
        <v>66</v>
      </c>
      <c r="K311" s="1">
        <f>Tabelle2[[#This Row],[Menge kg Nges]]/1000</f>
        <v>0.24380000000000002</v>
      </c>
      <c r="L311" s="1">
        <f>Tabelle2[[#This Row],[Menge kg P2O5]]/1000</f>
        <v>0.1472</v>
      </c>
      <c r="M311" s="1">
        <f>Tabelle2[[#This Row],[Menge t Nges]]/Tabelle2[[#This Row],[Anzahl Lieferscheine]]</f>
        <v>0.24380000000000002</v>
      </c>
      <c r="N311" s="1">
        <f>Tabelle2[[#This Row],[Menge t P2O5]]/Tabelle2[[#This Row],[Anzahl Lieferscheine]]</f>
        <v>0.1472</v>
      </c>
    </row>
    <row r="312" spans="1:14" x14ac:dyDescent="0.2">
      <c r="A312" s="2" t="s">
        <v>33</v>
      </c>
      <c r="B312" s="2" t="s">
        <v>33</v>
      </c>
      <c r="C312" s="2" t="s">
        <v>6</v>
      </c>
      <c r="D312" s="2" t="s">
        <v>15</v>
      </c>
      <c r="E312" s="2" t="s">
        <v>14</v>
      </c>
      <c r="F312" s="2" t="s">
        <v>61</v>
      </c>
      <c r="G312" s="1">
        <v>280.8</v>
      </c>
      <c r="H312" s="1">
        <v>198</v>
      </c>
      <c r="I312" s="4">
        <v>2</v>
      </c>
      <c r="J312" s="2" t="s">
        <v>66</v>
      </c>
      <c r="K312" s="1">
        <f>Tabelle2[[#This Row],[Menge kg Nges]]/1000</f>
        <v>0.28079999999999999</v>
      </c>
      <c r="L312" s="1">
        <f>Tabelle2[[#This Row],[Menge kg P2O5]]/1000</f>
        <v>0.19800000000000001</v>
      </c>
      <c r="M312" s="1">
        <f>Tabelle2[[#This Row],[Menge t Nges]]/Tabelle2[[#This Row],[Anzahl Lieferscheine]]</f>
        <v>0.1404</v>
      </c>
      <c r="N312" s="1">
        <f>Tabelle2[[#This Row],[Menge t P2O5]]/Tabelle2[[#This Row],[Anzahl Lieferscheine]]</f>
        <v>9.9000000000000005E-2</v>
      </c>
    </row>
    <row r="313" spans="1:14" x14ac:dyDescent="0.2">
      <c r="A313" s="2" t="s">
        <v>33</v>
      </c>
      <c r="B313" s="2" t="s">
        <v>33</v>
      </c>
      <c r="C313" s="2" t="s">
        <v>25</v>
      </c>
      <c r="D313" s="2" t="s">
        <v>25</v>
      </c>
      <c r="E313" s="2" t="s">
        <v>26</v>
      </c>
      <c r="F313" s="2" t="s">
        <v>61</v>
      </c>
      <c r="G313" s="1">
        <v>56861.87000000001</v>
      </c>
      <c r="H313" s="1">
        <v>26535.519999999986</v>
      </c>
      <c r="I313" s="4">
        <v>157</v>
      </c>
      <c r="J313" s="2" t="s">
        <v>66</v>
      </c>
      <c r="K313" s="1">
        <f>Tabelle2[[#This Row],[Menge kg Nges]]/1000</f>
        <v>56.86187000000001</v>
      </c>
      <c r="L313" s="1">
        <f>Tabelle2[[#This Row],[Menge kg P2O5]]/1000</f>
        <v>26.535519999999988</v>
      </c>
      <c r="M313" s="1">
        <f>Tabelle2[[#This Row],[Menge t Nges]]/Tabelle2[[#This Row],[Anzahl Lieferscheine]]</f>
        <v>0.36217751592356695</v>
      </c>
      <c r="N313" s="1">
        <f>Tabelle2[[#This Row],[Menge t P2O5]]/Tabelle2[[#This Row],[Anzahl Lieferscheine]]</f>
        <v>0.16901605095541394</v>
      </c>
    </row>
    <row r="314" spans="1:14" x14ac:dyDescent="0.2">
      <c r="A314" s="2" t="s">
        <v>33</v>
      </c>
      <c r="B314" s="2" t="s">
        <v>46</v>
      </c>
      <c r="C314" s="2" t="s">
        <v>6</v>
      </c>
      <c r="D314" s="2" t="s">
        <v>15</v>
      </c>
      <c r="E314" s="2" t="s">
        <v>20</v>
      </c>
      <c r="F314" s="2" t="s">
        <v>61</v>
      </c>
      <c r="G314" s="1">
        <v>218.39999999999998</v>
      </c>
      <c r="H314" s="1">
        <v>240</v>
      </c>
      <c r="I314" s="4">
        <v>2</v>
      </c>
      <c r="J314" s="2" t="s">
        <v>66</v>
      </c>
      <c r="K314" s="1">
        <f>Tabelle2[[#This Row],[Menge kg Nges]]/1000</f>
        <v>0.21839999999999998</v>
      </c>
      <c r="L314" s="1">
        <f>Tabelle2[[#This Row],[Menge kg P2O5]]/1000</f>
        <v>0.24</v>
      </c>
      <c r="M314" s="1">
        <f>Tabelle2[[#This Row],[Menge t Nges]]/Tabelle2[[#This Row],[Anzahl Lieferscheine]]</f>
        <v>0.10919999999999999</v>
      </c>
      <c r="N314" s="1">
        <f>Tabelle2[[#This Row],[Menge t P2O5]]/Tabelle2[[#This Row],[Anzahl Lieferscheine]]</f>
        <v>0.12</v>
      </c>
    </row>
    <row r="315" spans="1:14" x14ac:dyDescent="0.2">
      <c r="A315" s="2" t="s">
        <v>33</v>
      </c>
      <c r="B315" s="2" t="s">
        <v>46</v>
      </c>
      <c r="C315" s="2" t="s">
        <v>25</v>
      </c>
      <c r="D315" s="2" t="s">
        <v>25</v>
      </c>
      <c r="E315" s="2" t="s">
        <v>26</v>
      </c>
      <c r="F315" s="2" t="s">
        <v>61</v>
      </c>
      <c r="G315" s="1">
        <v>20581.669999999998</v>
      </c>
      <c r="H315" s="1">
        <v>7325.6799999999994</v>
      </c>
      <c r="I315" s="4">
        <v>38</v>
      </c>
      <c r="J315" s="2" t="s">
        <v>66</v>
      </c>
      <c r="K315" s="1">
        <f>Tabelle2[[#This Row],[Menge kg Nges]]/1000</f>
        <v>20.581669999999999</v>
      </c>
      <c r="L315" s="1">
        <f>Tabelle2[[#This Row],[Menge kg P2O5]]/1000</f>
        <v>7.3256799999999993</v>
      </c>
      <c r="M315" s="1">
        <f>Tabelle2[[#This Row],[Menge t Nges]]/Tabelle2[[#This Row],[Anzahl Lieferscheine]]</f>
        <v>0.54162289473684211</v>
      </c>
      <c r="N315" s="1">
        <f>Tabelle2[[#This Row],[Menge t P2O5]]/Tabelle2[[#This Row],[Anzahl Lieferscheine]]</f>
        <v>0.19278105263157894</v>
      </c>
    </row>
    <row r="316" spans="1:14" x14ac:dyDescent="0.2">
      <c r="A316" s="2" t="s">
        <v>44</v>
      </c>
      <c r="B316" s="2" t="s">
        <v>44</v>
      </c>
      <c r="C316" s="2" t="s">
        <v>6</v>
      </c>
      <c r="D316" s="2" t="s">
        <v>7</v>
      </c>
      <c r="E316" s="2" t="s">
        <v>9</v>
      </c>
      <c r="F316" s="2" t="s">
        <v>61</v>
      </c>
      <c r="G316" s="1">
        <v>1753.3999999999996</v>
      </c>
      <c r="H316" s="1">
        <v>720.09999999999991</v>
      </c>
      <c r="I316" s="4">
        <v>8</v>
      </c>
      <c r="J316" s="2" t="s">
        <v>66</v>
      </c>
      <c r="K316" s="1">
        <f>Tabelle2[[#This Row],[Menge kg Nges]]/1000</f>
        <v>1.7533999999999996</v>
      </c>
      <c r="L316" s="1">
        <f>Tabelle2[[#This Row],[Menge kg P2O5]]/1000</f>
        <v>0.72009999999999996</v>
      </c>
      <c r="M316" s="1">
        <f>Tabelle2[[#This Row],[Menge t Nges]]/Tabelle2[[#This Row],[Anzahl Lieferscheine]]</f>
        <v>0.21917499999999995</v>
      </c>
      <c r="N316" s="1">
        <f>Tabelle2[[#This Row],[Menge t P2O5]]/Tabelle2[[#This Row],[Anzahl Lieferscheine]]</f>
        <v>9.0012499999999995E-2</v>
      </c>
    </row>
    <row r="317" spans="1:14" x14ac:dyDescent="0.2">
      <c r="A317" s="2" t="s">
        <v>44</v>
      </c>
      <c r="B317" s="2" t="s">
        <v>44</v>
      </c>
      <c r="C317" s="2" t="s">
        <v>6</v>
      </c>
      <c r="D317" s="2" t="s">
        <v>7</v>
      </c>
      <c r="E317" s="2" t="s">
        <v>12</v>
      </c>
      <c r="F317" s="2" t="s">
        <v>61</v>
      </c>
      <c r="G317" s="1">
        <v>2352</v>
      </c>
      <c r="H317" s="1">
        <v>1480.1</v>
      </c>
      <c r="I317" s="4">
        <v>9</v>
      </c>
      <c r="J317" s="2" t="s">
        <v>66</v>
      </c>
      <c r="K317" s="1">
        <f>Tabelle2[[#This Row],[Menge kg Nges]]/1000</f>
        <v>2.3519999999999999</v>
      </c>
      <c r="L317" s="1">
        <f>Tabelle2[[#This Row],[Menge kg P2O5]]/1000</f>
        <v>1.4801</v>
      </c>
      <c r="M317" s="1">
        <f>Tabelle2[[#This Row],[Menge t Nges]]/Tabelle2[[#This Row],[Anzahl Lieferscheine]]</f>
        <v>0.26133333333333331</v>
      </c>
      <c r="N317" s="1">
        <f>Tabelle2[[#This Row],[Menge t P2O5]]/Tabelle2[[#This Row],[Anzahl Lieferscheine]]</f>
        <v>0.16445555555555555</v>
      </c>
    </row>
    <row r="318" spans="1:14" x14ac:dyDescent="0.2">
      <c r="A318" s="2" t="s">
        <v>44</v>
      </c>
      <c r="B318" s="2" t="s">
        <v>44</v>
      </c>
      <c r="C318" s="2" t="s">
        <v>6</v>
      </c>
      <c r="D318" s="2" t="s">
        <v>7</v>
      </c>
      <c r="E318" s="2" t="s">
        <v>14</v>
      </c>
      <c r="F318" s="2" t="s">
        <v>61</v>
      </c>
      <c r="G318" s="1">
        <v>6763.5</v>
      </c>
      <c r="H318" s="1">
        <v>2705.3999999999996</v>
      </c>
      <c r="I318" s="4">
        <v>25</v>
      </c>
      <c r="J318" s="2" t="s">
        <v>66</v>
      </c>
      <c r="K318" s="1">
        <f>Tabelle2[[#This Row],[Menge kg Nges]]/1000</f>
        <v>6.7634999999999996</v>
      </c>
      <c r="L318" s="1">
        <f>Tabelle2[[#This Row],[Menge kg P2O5]]/1000</f>
        <v>2.7053999999999996</v>
      </c>
      <c r="M318" s="1">
        <f>Tabelle2[[#This Row],[Menge t Nges]]/Tabelle2[[#This Row],[Anzahl Lieferscheine]]</f>
        <v>0.27054</v>
      </c>
      <c r="N318" s="1">
        <f>Tabelle2[[#This Row],[Menge t P2O5]]/Tabelle2[[#This Row],[Anzahl Lieferscheine]]</f>
        <v>0.10821599999999998</v>
      </c>
    </row>
    <row r="319" spans="1:14" x14ac:dyDescent="0.2">
      <c r="A319" s="2" t="s">
        <v>44</v>
      </c>
      <c r="B319" s="2" t="s">
        <v>44</v>
      </c>
      <c r="C319" s="2" t="s">
        <v>6</v>
      </c>
      <c r="D319" s="2" t="s">
        <v>15</v>
      </c>
      <c r="E319" s="2" t="s">
        <v>18</v>
      </c>
      <c r="F319" s="2" t="s">
        <v>61</v>
      </c>
      <c r="G319" s="1">
        <v>1461.6</v>
      </c>
      <c r="H319" s="1">
        <v>1183.2</v>
      </c>
      <c r="I319" s="4">
        <v>1</v>
      </c>
      <c r="J319" s="2" t="s">
        <v>66</v>
      </c>
      <c r="K319" s="1">
        <f>Tabelle2[[#This Row],[Menge kg Nges]]/1000</f>
        <v>1.4616</v>
      </c>
      <c r="L319" s="1">
        <f>Tabelle2[[#This Row],[Menge kg P2O5]]/1000</f>
        <v>1.1832</v>
      </c>
      <c r="M319" s="1">
        <f>Tabelle2[[#This Row],[Menge t Nges]]/Tabelle2[[#This Row],[Anzahl Lieferscheine]]</f>
        <v>1.4616</v>
      </c>
      <c r="N319" s="1">
        <f>Tabelle2[[#This Row],[Menge t P2O5]]/Tabelle2[[#This Row],[Anzahl Lieferscheine]]</f>
        <v>1.1832</v>
      </c>
    </row>
    <row r="320" spans="1:14" x14ac:dyDescent="0.2">
      <c r="A320" s="2" t="s">
        <v>44</v>
      </c>
      <c r="B320" s="2" t="s">
        <v>44</v>
      </c>
      <c r="C320" s="2" t="s">
        <v>6</v>
      </c>
      <c r="D320" s="2" t="s">
        <v>15</v>
      </c>
      <c r="E320" s="2" t="s">
        <v>9</v>
      </c>
      <c r="F320" s="2" t="s">
        <v>61</v>
      </c>
      <c r="G320" s="1">
        <v>393.76</v>
      </c>
      <c r="H320" s="1">
        <v>256.8</v>
      </c>
      <c r="I320" s="4">
        <v>2</v>
      </c>
      <c r="J320" s="2" t="s">
        <v>66</v>
      </c>
      <c r="K320" s="1">
        <f>Tabelle2[[#This Row],[Menge kg Nges]]/1000</f>
        <v>0.39376</v>
      </c>
      <c r="L320" s="1">
        <f>Tabelle2[[#This Row],[Menge kg P2O5]]/1000</f>
        <v>0.25680000000000003</v>
      </c>
      <c r="M320" s="1">
        <f>Tabelle2[[#This Row],[Menge t Nges]]/Tabelle2[[#This Row],[Anzahl Lieferscheine]]</f>
        <v>0.19688</v>
      </c>
      <c r="N320" s="1">
        <f>Tabelle2[[#This Row],[Menge t P2O5]]/Tabelle2[[#This Row],[Anzahl Lieferscheine]]</f>
        <v>0.12840000000000001</v>
      </c>
    </row>
    <row r="321" spans="1:14" x14ac:dyDescent="0.2">
      <c r="A321" s="2" t="s">
        <v>44</v>
      </c>
      <c r="B321" s="2" t="s">
        <v>44</v>
      </c>
      <c r="C321" s="2" t="s">
        <v>6</v>
      </c>
      <c r="D321" s="2" t="s">
        <v>15</v>
      </c>
      <c r="E321" s="2" t="s">
        <v>10</v>
      </c>
      <c r="F321" s="2" t="s">
        <v>61</v>
      </c>
      <c r="G321" s="1">
        <v>1701</v>
      </c>
      <c r="H321" s="1">
        <v>726.6</v>
      </c>
      <c r="I321" s="4">
        <v>2</v>
      </c>
      <c r="J321" s="2" t="s">
        <v>66</v>
      </c>
      <c r="K321" s="1">
        <f>Tabelle2[[#This Row],[Menge kg Nges]]/1000</f>
        <v>1.7010000000000001</v>
      </c>
      <c r="L321" s="1">
        <f>Tabelle2[[#This Row],[Menge kg P2O5]]/1000</f>
        <v>0.72660000000000002</v>
      </c>
      <c r="M321" s="1">
        <f>Tabelle2[[#This Row],[Menge t Nges]]/Tabelle2[[#This Row],[Anzahl Lieferscheine]]</f>
        <v>0.85050000000000003</v>
      </c>
      <c r="N321" s="1">
        <f>Tabelle2[[#This Row],[Menge t P2O5]]/Tabelle2[[#This Row],[Anzahl Lieferscheine]]</f>
        <v>0.36330000000000001</v>
      </c>
    </row>
    <row r="322" spans="1:14" x14ac:dyDescent="0.2">
      <c r="A322" s="2" t="s">
        <v>44</v>
      </c>
      <c r="B322" s="2" t="s">
        <v>47</v>
      </c>
      <c r="C322" s="2" t="s">
        <v>6</v>
      </c>
      <c r="D322" s="2" t="s">
        <v>7</v>
      </c>
      <c r="E322" s="2" t="s">
        <v>14</v>
      </c>
      <c r="F322" s="2" t="s">
        <v>61</v>
      </c>
      <c r="G322" s="1">
        <v>157.5</v>
      </c>
      <c r="H322" s="1">
        <v>63</v>
      </c>
      <c r="I322" s="4">
        <v>1</v>
      </c>
      <c r="J322" s="2" t="s">
        <v>66</v>
      </c>
      <c r="K322" s="1">
        <f>Tabelle2[[#This Row],[Menge kg Nges]]/1000</f>
        <v>0.1575</v>
      </c>
      <c r="L322" s="1">
        <f>Tabelle2[[#This Row],[Menge kg P2O5]]/1000</f>
        <v>6.3E-2</v>
      </c>
      <c r="M322" s="1">
        <f>Tabelle2[[#This Row],[Menge t Nges]]/Tabelle2[[#This Row],[Anzahl Lieferscheine]]</f>
        <v>0.1575</v>
      </c>
      <c r="N322" s="1">
        <f>Tabelle2[[#This Row],[Menge t P2O5]]/Tabelle2[[#This Row],[Anzahl Lieferscheine]]</f>
        <v>6.3E-2</v>
      </c>
    </row>
    <row r="323" spans="1:14" x14ac:dyDescent="0.2">
      <c r="A323" s="2" t="s">
        <v>44</v>
      </c>
      <c r="B323" s="2" t="s">
        <v>37</v>
      </c>
      <c r="C323" s="2" t="s">
        <v>6</v>
      </c>
      <c r="D323" s="2" t="s">
        <v>7</v>
      </c>
      <c r="E323" s="2" t="s">
        <v>14</v>
      </c>
      <c r="F323" s="2" t="s">
        <v>61</v>
      </c>
      <c r="G323" s="1">
        <v>1026</v>
      </c>
      <c r="H323" s="1">
        <v>410.4</v>
      </c>
      <c r="I323" s="4">
        <v>5</v>
      </c>
      <c r="J323" s="2" t="s">
        <v>66</v>
      </c>
      <c r="K323" s="1">
        <f>Tabelle2[[#This Row],[Menge kg Nges]]/1000</f>
        <v>1.026</v>
      </c>
      <c r="L323" s="1">
        <f>Tabelle2[[#This Row],[Menge kg P2O5]]/1000</f>
        <v>0.41039999999999999</v>
      </c>
      <c r="M323" s="1">
        <f>Tabelle2[[#This Row],[Menge t Nges]]/Tabelle2[[#This Row],[Anzahl Lieferscheine]]</f>
        <v>0.20519999999999999</v>
      </c>
      <c r="N323" s="1">
        <f>Tabelle2[[#This Row],[Menge t P2O5]]/Tabelle2[[#This Row],[Anzahl Lieferscheine]]</f>
        <v>8.208E-2</v>
      </c>
    </row>
    <row r="324" spans="1:14" x14ac:dyDescent="0.2">
      <c r="A324" s="2" t="s">
        <v>48</v>
      </c>
      <c r="B324" s="2" t="s">
        <v>48</v>
      </c>
      <c r="C324" s="2" t="s">
        <v>6</v>
      </c>
      <c r="D324" s="2" t="s">
        <v>7</v>
      </c>
      <c r="E324" s="2" t="s">
        <v>8</v>
      </c>
      <c r="F324" s="2" t="s">
        <v>61</v>
      </c>
      <c r="G324" s="1">
        <v>44579.5</v>
      </c>
      <c r="H324" s="1">
        <v>14010.7</v>
      </c>
      <c r="I324" s="4">
        <v>19</v>
      </c>
      <c r="J324" s="2" t="s">
        <v>66</v>
      </c>
      <c r="K324" s="1">
        <f>Tabelle2[[#This Row],[Menge kg Nges]]/1000</f>
        <v>44.579500000000003</v>
      </c>
      <c r="L324" s="1">
        <f>Tabelle2[[#This Row],[Menge kg P2O5]]/1000</f>
        <v>14.0107</v>
      </c>
      <c r="M324" s="1">
        <f>Tabelle2[[#This Row],[Menge t Nges]]/Tabelle2[[#This Row],[Anzahl Lieferscheine]]</f>
        <v>2.3462894736842106</v>
      </c>
      <c r="N324" s="1">
        <f>Tabelle2[[#This Row],[Menge t P2O5]]/Tabelle2[[#This Row],[Anzahl Lieferscheine]]</f>
        <v>0.73740526315789479</v>
      </c>
    </row>
    <row r="325" spans="1:14" x14ac:dyDescent="0.2">
      <c r="A325" s="2" t="s">
        <v>48</v>
      </c>
      <c r="B325" s="2" t="s">
        <v>48</v>
      </c>
      <c r="C325" s="2" t="s">
        <v>6</v>
      </c>
      <c r="D325" s="2" t="s">
        <v>7</v>
      </c>
      <c r="E325" s="2" t="s">
        <v>9</v>
      </c>
      <c r="F325" s="2" t="s">
        <v>61</v>
      </c>
      <c r="G325" s="1">
        <v>23189.9</v>
      </c>
      <c r="H325" s="1">
        <v>9707.4</v>
      </c>
      <c r="I325" s="4">
        <v>6</v>
      </c>
      <c r="J325" s="2" t="s">
        <v>66</v>
      </c>
      <c r="K325" s="1">
        <f>Tabelle2[[#This Row],[Menge kg Nges]]/1000</f>
        <v>23.189900000000002</v>
      </c>
      <c r="L325" s="1">
        <f>Tabelle2[[#This Row],[Menge kg P2O5]]/1000</f>
        <v>9.7073999999999998</v>
      </c>
      <c r="M325" s="1">
        <f>Tabelle2[[#This Row],[Menge t Nges]]/Tabelle2[[#This Row],[Anzahl Lieferscheine]]</f>
        <v>3.8649833333333334</v>
      </c>
      <c r="N325" s="1">
        <f>Tabelle2[[#This Row],[Menge t P2O5]]/Tabelle2[[#This Row],[Anzahl Lieferscheine]]</f>
        <v>1.6178999999999999</v>
      </c>
    </row>
    <row r="326" spans="1:14" x14ac:dyDescent="0.2">
      <c r="A326" s="2" t="s">
        <v>48</v>
      </c>
      <c r="B326" s="2" t="s">
        <v>48</v>
      </c>
      <c r="C326" s="2" t="s">
        <v>6</v>
      </c>
      <c r="D326" s="2" t="s">
        <v>7</v>
      </c>
      <c r="E326" s="2" t="s">
        <v>12</v>
      </c>
      <c r="F326" s="2" t="s">
        <v>61</v>
      </c>
      <c r="G326" s="1">
        <v>5310</v>
      </c>
      <c r="H326" s="1">
        <v>3363</v>
      </c>
      <c r="I326" s="4">
        <v>2</v>
      </c>
      <c r="J326" s="2" t="s">
        <v>66</v>
      </c>
      <c r="K326" s="1">
        <f>Tabelle2[[#This Row],[Menge kg Nges]]/1000</f>
        <v>5.31</v>
      </c>
      <c r="L326" s="1">
        <f>Tabelle2[[#This Row],[Menge kg P2O5]]/1000</f>
        <v>3.363</v>
      </c>
      <c r="M326" s="1">
        <f>Tabelle2[[#This Row],[Menge t Nges]]/Tabelle2[[#This Row],[Anzahl Lieferscheine]]</f>
        <v>2.6549999999999998</v>
      </c>
      <c r="N326" s="1">
        <f>Tabelle2[[#This Row],[Menge t P2O5]]/Tabelle2[[#This Row],[Anzahl Lieferscheine]]</f>
        <v>1.6815</v>
      </c>
    </row>
    <row r="327" spans="1:14" x14ac:dyDescent="0.2">
      <c r="A327" s="2" t="s">
        <v>48</v>
      </c>
      <c r="B327" s="2" t="s">
        <v>48</v>
      </c>
      <c r="C327" s="2" t="s">
        <v>6</v>
      </c>
      <c r="D327" s="2" t="s">
        <v>15</v>
      </c>
      <c r="E327" s="2" t="s">
        <v>20</v>
      </c>
      <c r="F327" s="2" t="s">
        <v>61</v>
      </c>
      <c r="G327" s="1">
        <v>126.72</v>
      </c>
      <c r="H327" s="1">
        <v>72</v>
      </c>
      <c r="I327" s="4">
        <v>2</v>
      </c>
      <c r="J327" s="2" t="s">
        <v>66</v>
      </c>
      <c r="K327" s="1">
        <f>Tabelle2[[#This Row],[Menge kg Nges]]/1000</f>
        <v>0.12672</v>
      </c>
      <c r="L327" s="1">
        <f>Tabelle2[[#This Row],[Menge kg P2O5]]/1000</f>
        <v>7.1999999999999995E-2</v>
      </c>
      <c r="M327" s="1">
        <f>Tabelle2[[#This Row],[Menge t Nges]]/Tabelle2[[#This Row],[Anzahl Lieferscheine]]</f>
        <v>6.336E-2</v>
      </c>
      <c r="N327" s="1">
        <f>Tabelle2[[#This Row],[Menge t P2O5]]/Tabelle2[[#This Row],[Anzahl Lieferscheine]]</f>
        <v>3.5999999999999997E-2</v>
      </c>
    </row>
    <row r="328" spans="1:14" x14ac:dyDescent="0.2">
      <c r="A328" s="2" t="s">
        <v>48</v>
      </c>
      <c r="B328" s="2" t="s">
        <v>48</v>
      </c>
      <c r="C328" s="2" t="s">
        <v>25</v>
      </c>
      <c r="D328" s="2" t="s">
        <v>25</v>
      </c>
      <c r="E328" s="2" t="s">
        <v>26</v>
      </c>
      <c r="F328" s="2" t="s">
        <v>61</v>
      </c>
      <c r="G328" s="1">
        <v>6871.6</v>
      </c>
      <c r="H328" s="1">
        <v>3190.4</v>
      </c>
      <c r="I328" s="4">
        <v>9</v>
      </c>
      <c r="J328" s="2" t="s">
        <v>66</v>
      </c>
      <c r="K328" s="1">
        <f>Tabelle2[[#This Row],[Menge kg Nges]]/1000</f>
        <v>6.8715999999999999</v>
      </c>
      <c r="L328" s="1">
        <f>Tabelle2[[#This Row],[Menge kg P2O5]]/1000</f>
        <v>3.1903999999999999</v>
      </c>
      <c r="M328" s="1">
        <f>Tabelle2[[#This Row],[Menge t Nges]]/Tabelle2[[#This Row],[Anzahl Lieferscheine]]</f>
        <v>0.76351111111111114</v>
      </c>
      <c r="N328" s="1">
        <f>Tabelle2[[#This Row],[Menge t P2O5]]/Tabelle2[[#This Row],[Anzahl Lieferscheine]]</f>
        <v>0.35448888888888885</v>
      </c>
    </row>
    <row r="329" spans="1:14" x14ac:dyDescent="0.2">
      <c r="A329" s="2" t="s">
        <v>48</v>
      </c>
      <c r="B329" s="2" t="s">
        <v>48</v>
      </c>
      <c r="C329" s="2" t="s">
        <v>25</v>
      </c>
      <c r="D329" s="2" t="s">
        <v>25</v>
      </c>
      <c r="E329" s="2" t="s">
        <v>26</v>
      </c>
      <c r="F329" s="2" t="s">
        <v>62</v>
      </c>
      <c r="G329" s="1">
        <v>3003</v>
      </c>
      <c r="H329" s="1">
        <v>1386</v>
      </c>
      <c r="I329" s="4">
        <v>1</v>
      </c>
      <c r="J329" s="2" t="s">
        <v>66</v>
      </c>
      <c r="K329" s="1">
        <f>Tabelle2[[#This Row],[Menge kg Nges]]/1000</f>
        <v>3.0030000000000001</v>
      </c>
      <c r="L329" s="1">
        <f>Tabelle2[[#This Row],[Menge kg P2O5]]/1000</f>
        <v>1.3859999999999999</v>
      </c>
      <c r="M329" s="1">
        <f>Tabelle2[[#This Row],[Menge t Nges]]/Tabelle2[[#This Row],[Anzahl Lieferscheine]]</f>
        <v>3.0030000000000001</v>
      </c>
      <c r="N329" s="1">
        <f>Tabelle2[[#This Row],[Menge t P2O5]]/Tabelle2[[#This Row],[Anzahl Lieferscheine]]</f>
        <v>1.3859999999999999</v>
      </c>
    </row>
    <row r="330" spans="1:14" x14ac:dyDescent="0.2">
      <c r="A330" s="2" t="s">
        <v>49</v>
      </c>
      <c r="B330" s="2" t="s">
        <v>49</v>
      </c>
      <c r="C330" s="2" t="s">
        <v>6</v>
      </c>
      <c r="D330" s="2" t="s">
        <v>7</v>
      </c>
      <c r="E330" s="2" t="s">
        <v>9</v>
      </c>
      <c r="F330" s="2" t="s">
        <v>61</v>
      </c>
      <c r="G330" s="1">
        <v>1870.4799999999998</v>
      </c>
      <c r="H330" s="1">
        <v>938.3</v>
      </c>
      <c r="I330" s="4">
        <v>11</v>
      </c>
      <c r="J330" s="2" t="s">
        <v>66</v>
      </c>
      <c r="K330" s="1">
        <f>Tabelle2[[#This Row],[Menge kg Nges]]/1000</f>
        <v>1.8704799999999997</v>
      </c>
      <c r="L330" s="1">
        <f>Tabelle2[[#This Row],[Menge kg P2O5]]/1000</f>
        <v>0.93829999999999991</v>
      </c>
      <c r="M330" s="1">
        <f>Tabelle2[[#This Row],[Menge t Nges]]/Tabelle2[[#This Row],[Anzahl Lieferscheine]]</f>
        <v>0.17004363636363634</v>
      </c>
      <c r="N330" s="1">
        <f>Tabelle2[[#This Row],[Menge t P2O5]]/Tabelle2[[#This Row],[Anzahl Lieferscheine]]</f>
        <v>8.5299999999999987E-2</v>
      </c>
    </row>
    <row r="331" spans="1:14" x14ac:dyDescent="0.2">
      <c r="A331" s="2" t="s">
        <v>49</v>
      </c>
      <c r="B331" s="2" t="s">
        <v>49</v>
      </c>
      <c r="C331" s="2" t="s">
        <v>6</v>
      </c>
      <c r="D331" s="2" t="s">
        <v>7</v>
      </c>
      <c r="E331" s="2" t="s">
        <v>10</v>
      </c>
      <c r="F331" s="2" t="s">
        <v>61</v>
      </c>
      <c r="G331" s="1">
        <v>422.4</v>
      </c>
      <c r="H331" s="1">
        <v>172.8</v>
      </c>
      <c r="I331" s="4">
        <v>3</v>
      </c>
      <c r="J331" s="2" t="s">
        <v>66</v>
      </c>
      <c r="K331" s="1">
        <f>Tabelle2[[#This Row],[Menge kg Nges]]/1000</f>
        <v>0.4224</v>
      </c>
      <c r="L331" s="1">
        <f>Tabelle2[[#This Row],[Menge kg P2O5]]/1000</f>
        <v>0.17280000000000001</v>
      </c>
      <c r="M331" s="1">
        <f>Tabelle2[[#This Row],[Menge t Nges]]/Tabelle2[[#This Row],[Anzahl Lieferscheine]]</f>
        <v>0.14080000000000001</v>
      </c>
      <c r="N331" s="1">
        <f>Tabelle2[[#This Row],[Menge t P2O5]]/Tabelle2[[#This Row],[Anzahl Lieferscheine]]</f>
        <v>5.7600000000000005E-2</v>
      </c>
    </row>
    <row r="332" spans="1:14" x14ac:dyDescent="0.2">
      <c r="A332" s="2" t="s">
        <v>49</v>
      </c>
      <c r="B332" s="2" t="s">
        <v>49</v>
      </c>
      <c r="C332" s="2" t="s">
        <v>6</v>
      </c>
      <c r="D332" s="2" t="s">
        <v>7</v>
      </c>
      <c r="E332" s="2" t="s">
        <v>11</v>
      </c>
      <c r="F332" s="2" t="s">
        <v>61</v>
      </c>
      <c r="G332" s="1">
        <v>1371.6</v>
      </c>
      <c r="H332" s="1">
        <v>601.6</v>
      </c>
      <c r="I332" s="4">
        <v>5</v>
      </c>
      <c r="J332" s="2" t="s">
        <v>66</v>
      </c>
      <c r="K332" s="1">
        <f>Tabelle2[[#This Row],[Menge kg Nges]]/1000</f>
        <v>1.3715999999999999</v>
      </c>
      <c r="L332" s="1">
        <f>Tabelle2[[#This Row],[Menge kg P2O5]]/1000</f>
        <v>0.60160000000000002</v>
      </c>
      <c r="M332" s="1">
        <f>Tabelle2[[#This Row],[Menge t Nges]]/Tabelle2[[#This Row],[Anzahl Lieferscheine]]</f>
        <v>0.27432000000000001</v>
      </c>
      <c r="N332" s="1">
        <f>Tabelle2[[#This Row],[Menge t P2O5]]/Tabelle2[[#This Row],[Anzahl Lieferscheine]]</f>
        <v>0.12032000000000001</v>
      </c>
    </row>
    <row r="333" spans="1:14" x14ac:dyDescent="0.2">
      <c r="A333" s="2" t="s">
        <v>49</v>
      </c>
      <c r="B333" s="2" t="s">
        <v>49</v>
      </c>
      <c r="C333" s="2" t="s">
        <v>6</v>
      </c>
      <c r="D333" s="2" t="s">
        <v>7</v>
      </c>
      <c r="E333" s="2" t="s">
        <v>12</v>
      </c>
      <c r="F333" s="2" t="s">
        <v>61</v>
      </c>
      <c r="G333" s="1">
        <v>8799.5</v>
      </c>
      <c r="H333" s="1">
        <v>3260.5</v>
      </c>
      <c r="I333" s="4">
        <v>20</v>
      </c>
      <c r="J333" s="2" t="s">
        <v>66</v>
      </c>
      <c r="K333" s="1">
        <f>Tabelle2[[#This Row],[Menge kg Nges]]/1000</f>
        <v>8.7995000000000001</v>
      </c>
      <c r="L333" s="1">
        <f>Tabelle2[[#This Row],[Menge kg P2O5]]/1000</f>
        <v>3.2605</v>
      </c>
      <c r="M333" s="1">
        <f>Tabelle2[[#This Row],[Menge t Nges]]/Tabelle2[[#This Row],[Anzahl Lieferscheine]]</f>
        <v>0.439975</v>
      </c>
      <c r="N333" s="1">
        <f>Tabelle2[[#This Row],[Menge t P2O5]]/Tabelle2[[#This Row],[Anzahl Lieferscheine]]</f>
        <v>0.163025</v>
      </c>
    </row>
    <row r="334" spans="1:14" x14ac:dyDescent="0.2">
      <c r="A334" s="2" t="s">
        <v>49</v>
      </c>
      <c r="B334" s="2" t="s">
        <v>49</v>
      </c>
      <c r="C334" s="2" t="s">
        <v>6</v>
      </c>
      <c r="D334" s="2" t="s">
        <v>15</v>
      </c>
      <c r="E334" s="2" t="s">
        <v>18</v>
      </c>
      <c r="F334" s="2" t="s">
        <v>61</v>
      </c>
      <c r="G334" s="1">
        <v>1808.1</v>
      </c>
      <c r="H334" s="1">
        <v>1389.8999999999999</v>
      </c>
      <c r="I334" s="4">
        <v>22</v>
      </c>
      <c r="J334" s="2" t="s">
        <v>66</v>
      </c>
      <c r="K334" s="1">
        <f>Tabelle2[[#This Row],[Menge kg Nges]]/1000</f>
        <v>1.8080999999999998</v>
      </c>
      <c r="L334" s="1">
        <f>Tabelle2[[#This Row],[Menge kg P2O5]]/1000</f>
        <v>1.3898999999999999</v>
      </c>
      <c r="M334" s="1">
        <f>Tabelle2[[#This Row],[Menge t Nges]]/Tabelle2[[#This Row],[Anzahl Lieferscheine]]</f>
        <v>8.2186363636363627E-2</v>
      </c>
      <c r="N334" s="1">
        <f>Tabelle2[[#This Row],[Menge t P2O5]]/Tabelle2[[#This Row],[Anzahl Lieferscheine]]</f>
        <v>6.3177272727272721E-2</v>
      </c>
    </row>
    <row r="335" spans="1:14" x14ac:dyDescent="0.2">
      <c r="A335" s="2" t="s">
        <v>49</v>
      </c>
      <c r="B335" s="2" t="s">
        <v>49</v>
      </c>
      <c r="C335" s="2" t="s">
        <v>6</v>
      </c>
      <c r="D335" s="2" t="s">
        <v>15</v>
      </c>
      <c r="E335" s="2" t="s">
        <v>19</v>
      </c>
      <c r="F335" s="2" t="s">
        <v>61</v>
      </c>
      <c r="G335" s="1">
        <v>402.5</v>
      </c>
      <c r="H335" s="1">
        <v>404.8</v>
      </c>
      <c r="I335" s="4">
        <v>3</v>
      </c>
      <c r="J335" s="2" t="s">
        <v>66</v>
      </c>
      <c r="K335" s="1">
        <f>Tabelle2[[#This Row],[Menge kg Nges]]/1000</f>
        <v>0.40250000000000002</v>
      </c>
      <c r="L335" s="1">
        <f>Tabelle2[[#This Row],[Menge kg P2O5]]/1000</f>
        <v>0.40479999999999999</v>
      </c>
      <c r="M335" s="1">
        <f>Tabelle2[[#This Row],[Menge t Nges]]/Tabelle2[[#This Row],[Anzahl Lieferscheine]]</f>
        <v>0.13416666666666668</v>
      </c>
      <c r="N335" s="1">
        <f>Tabelle2[[#This Row],[Menge t P2O5]]/Tabelle2[[#This Row],[Anzahl Lieferscheine]]</f>
        <v>0.13493333333333332</v>
      </c>
    </row>
    <row r="336" spans="1:14" x14ac:dyDescent="0.2">
      <c r="A336" s="2" t="s">
        <v>49</v>
      </c>
      <c r="B336" s="2" t="s">
        <v>49</v>
      </c>
      <c r="C336" s="2" t="s">
        <v>6</v>
      </c>
      <c r="D336" s="2" t="s">
        <v>15</v>
      </c>
      <c r="E336" s="2" t="s">
        <v>9</v>
      </c>
      <c r="F336" s="2" t="s">
        <v>61</v>
      </c>
      <c r="G336" s="1">
        <v>353.49999999999994</v>
      </c>
      <c r="H336" s="1">
        <v>192.72</v>
      </c>
      <c r="I336" s="4">
        <v>3</v>
      </c>
      <c r="J336" s="2" t="s">
        <v>66</v>
      </c>
      <c r="K336" s="1">
        <f>Tabelle2[[#This Row],[Menge kg Nges]]/1000</f>
        <v>0.35349999999999993</v>
      </c>
      <c r="L336" s="1">
        <f>Tabelle2[[#This Row],[Menge kg P2O5]]/1000</f>
        <v>0.19272</v>
      </c>
      <c r="M336" s="1">
        <f>Tabelle2[[#This Row],[Menge t Nges]]/Tabelle2[[#This Row],[Anzahl Lieferscheine]]</f>
        <v>0.1178333333333333</v>
      </c>
      <c r="N336" s="1">
        <f>Tabelle2[[#This Row],[Menge t P2O5]]/Tabelle2[[#This Row],[Anzahl Lieferscheine]]</f>
        <v>6.4240000000000005E-2</v>
      </c>
    </row>
    <row r="337" spans="1:14" x14ac:dyDescent="0.2">
      <c r="A337" s="2" t="s">
        <v>49</v>
      </c>
      <c r="B337" s="2" t="s">
        <v>49</v>
      </c>
      <c r="C337" s="2" t="s">
        <v>6</v>
      </c>
      <c r="D337" s="2" t="s">
        <v>15</v>
      </c>
      <c r="E337" s="2" t="s">
        <v>10</v>
      </c>
      <c r="F337" s="2" t="s">
        <v>61</v>
      </c>
      <c r="G337" s="1">
        <v>121.5</v>
      </c>
      <c r="H337" s="1">
        <v>51.9</v>
      </c>
      <c r="I337" s="4">
        <v>1</v>
      </c>
      <c r="J337" s="2" t="s">
        <v>66</v>
      </c>
      <c r="K337" s="1">
        <f>Tabelle2[[#This Row],[Menge kg Nges]]/1000</f>
        <v>0.1215</v>
      </c>
      <c r="L337" s="1">
        <f>Tabelle2[[#This Row],[Menge kg P2O5]]/1000</f>
        <v>5.1900000000000002E-2</v>
      </c>
      <c r="M337" s="1">
        <f>Tabelle2[[#This Row],[Menge t Nges]]/Tabelle2[[#This Row],[Anzahl Lieferscheine]]</f>
        <v>0.1215</v>
      </c>
      <c r="N337" s="1">
        <f>Tabelle2[[#This Row],[Menge t P2O5]]/Tabelle2[[#This Row],[Anzahl Lieferscheine]]</f>
        <v>5.1900000000000002E-2</v>
      </c>
    </row>
    <row r="338" spans="1:14" x14ac:dyDescent="0.2">
      <c r="A338" s="2" t="s">
        <v>49</v>
      </c>
      <c r="B338" s="2" t="s">
        <v>37</v>
      </c>
      <c r="C338" s="2" t="s">
        <v>6</v>
      </c>
      <c r="D338" s="2" t="s">
        <v>7</v>
      </c>
      <c r="E338" s="2" t="s">
        <v>12</v>
      </c>
      <c r="F338" s="2" t="s">
        <v>61</v>
      </c>
      <c r="G338" s="1">
        <v>4864</v>
      </c>
      <c r="H338" s="1">
        <v>1404</v>
      </c>
      <c r="I338" s="4">
        <v>12</v>
      </c>
      <c r="J338" s="2" t="s">
        <v>66</v>
      </c>
      <c r="K338" s="1">
        <f>Tabelle2[[#This Row],[Menge kg Nges]]/1000</f>
        <v>4.8639999999999999</v>
      </c>
      <c r="L338" s="1">
        <f>Tabelle2[[#This Row],[Menge kg P2O5]]/1000</f>
        <v>1.4039999999999999</v>
      </c>
      <c r="M338" s="1">
        <f>Tabelle2[[#This Row],[Menge t Nges]]/Tabelle2[[#This Row],[Anzahl Lieferscheine]]</f>
        <v>0.40533333333333332</v>
      </c>
      <c r="N338" s="1">
        <f>Tabelle2[[#This Row],[Menge t P2O5]]/Tabelle2[[#This Row],[Anzahl Lieferscheine]]</f>
        <v>0.11699999999999999</v>
      </c>
    </row>
    <row r="339" spans="1:14" x14ac:dyDescent="0.2">
      <c r="A339" s="2" t="s">
        <v>49</v>
      </c>
      <c r="B339" s="2" t="s">
        <v>37</v>
      </c>
      <c r="C339" s="2" t="s">
        <v>6</v>
      </c>
      <c r="D339" s="2" t="s">
        <v>15</v>
      </c>
      <c r="E339" s="2" t="s">
        <v>9</v>
      </c>
      <c r="F339" s="2" t="s">
        <v>61</v>
      </c>
      <c r="G339" s="1">
        <v>147.19999999999999</v>
      </c>
      <c r="H339" s="1">
        <v>96</v>
      </c>
      <c r="I339" s="4">
        <v>1</v>
      </c>
      <c r="J339" s="2" t="s">
        <v>66</v>
      </c>
      <c r="K339" s="1">
        <f>Tabelle2[[#This Row],[Menge kg Nges]]/1000</f>
        <v>0.1472</v>
      </c>
      <c r="L339" s="1">
        <f>Tabelle2[[#This Row],[Menge kg P2O5]]/1000</f>
        <v>9.6000000000000002E-2</v>
      </c>
      <c r="M339" s="1">
        <f>Tabelle2[[#This Row],[Menge t Nges]]/Tabelle2[[#This Row],[Anzahl Lieferscheine]]</f>
        <v>0.1472</v>
      </c>
      <c r="N339" s="1">
        <f>Tabelle2[[#This Row],[Menge t P2O5]]/Tabelle2[[#This Row],[Anzahl Lieferscheine]]</f>
        <v>9.6000000000000002E-2</v>
      </c>
    </row>
    <row r="340" spans="1:14" x14ac:dyDescent="0.2">
      <c r="A340" s="2" t="s">
        <v>49</v>
      </c>
      <c r="B340" s="2" t="s">
        <v>39</v>
      </c>
      <c r="C340" s="2" t="s">
        <v>6</v>
      </c>
      <c r="D340" s="2" t="s">
        <v>7</v>
      </c>
      <c r="E340" s="2" t="s">
        <v>12</v>
      </c>
      <c r="F340" s="2" t="s">
        <v>61</v>
      </c>
      <c r="G340" s="1">
        <v>760</v>
      </c>
      <c r="H340" s="1">
        <v>210</v>
      </c>
      <c r="I340" s="4">
        <v>1</v>
      </c>
      <c r="J340" s="2" t="s">
        <v>66</v>
      </c>
      <c r="K340" s="1">
        <f>Tabelle2[[#This Row],[Menge kg Nges]]/1000</f>
        <v>0.76</v>
      </c>
      <c r="L340" s="1">
        <f>Tabelle2[[#This Row],[Menge kg P2O5]]/1000</f>
        <v>0.21</v>
      </c>
      <c r="M340" s="1">
        <f>Tabelle2[[#This Row],[Menge t Nges]]/Tabelle2[[#This Row],[Anzahl Lieferscheine]]</f>
        <v>0.76</v>
      </c>
      <c r="N340" s="1">
        <f>Tabelle2[[#This Row],[Menge t P2O5]]/Tabelle2[[#This Row],[Anzahl Lieferscheine]]</f>
        <v>0.21</v>
      </c>
    </row>
    <row r="341" spans="1:14" x14ac:dyDescent="0.2">
      <c r="A341" s="2" t="s">
        <v>49</v>
      </c>
      <c r="B341" s="2" t="s">
        <v>42</v>
      </c>
      <c r="C341" s="2" t="s">
        <v>6</v>
      </c>
      <c r="D341" s="2" t="s">
        <v>15</v>
      </c>
      <c r="E341" s="2" t="s">
        <v>19</v>
      </c>
      <c r="F341" s="2" t="s">
        <v>61</v>
      </c>
      <c r="G341" s="1">
        <v>175</v>
      </c>
      <c r="H341" s="1">
        <v>176</v>
      </c>
      <c r="I341" s="4">
        <v>1</v>
      </c>
      <c r="J341" s="2" t="s">
        <v>66</v>
      </c>
      <c r="K341" s="1">
        <f>Tabelle2[[#This Row],[Menge kg Nges]]/1000</f>
        <v>0.17499999999999999</v>
      </c>
      <c r="L341" s="1">
        <f>Tabelle2[[#This Row],[Menge kg P2O5]]/1000</f>
        <v>0.17599999999999999</v>
      </c>
      <c r="M341" s="1">
        <f>Tabelle2[[#This Row],[Menge t Nges]]/Tabelle2[[#This Row],[Anzahl Lieferscheine]]</f>
        <v>0.17499999999999999</v>
      </c>
      <c r="N341" s="1">
        <f>Tabelle2[[#This Row],[Menge t P2O5]]/Tabelle2[[#This Row],[Anzahl Lieferscheine]]</f>
        <v>0.17599999999999999</v>
      </c>
    </row>
    <row r="342" spans="1:14" x14ac:dyDescent="0.2">
      <c r="A342" s="2" t="s">
        <v>47</v>
      </c>
      <c r="B342" s="2" t="s">
        <v>47</v>
      </c>
      <c r="C342" s="2" t="s">
        <v>6</v>
      </c>
      <c r="D342" s="2" t="s">
        <v>7</v>
      </c>
      <c r="E342" s="2" t="s">
        <v>8</v>
      </c>
      <c r="F342" s="2" t="s">
        <v>61</v>
      </c>
      <c r="G342" s="1">
        <v>13237.46</v>
      </c>
      <c r="H342" s="1">
        <v>5271.56</v>
      </c>
      <c r="I342" s="4">
        <v>20</v>
      </c>
      <c r="J342" s="2" t="s">
        <v>66</v>
      </c>
      <c r="K342" s="1">
        <f>Tabelle2[[#This Row],[Menge kg Nges]]/1000</f>
        <v>13.237459999999999</v>
      </c>
      <c r="L342" s="1">
        <f>Tabelle2[[#This Row],[Menge kg P2O5]]/1000</f>
        <v>5.27156</v>
      </c>
      <c r="M342" s="1">
        <f>Tabelle2[[#This Row],[Menge t Nges]]/Tabelle2[[#This Row],[Anzahl Lieferscheine]]</f>
        <v>0.66187299999999993</v>
      </c>
      <c r="N342" s="1">
        <f>Tabelle2[[#This Row],[Menge t P2O5]]/Tabelle2[[#This Row],[Anzahl Lieferscheine]]</f>
        <v>0.26357799999999998</v>
      </c>
    </row>
    <row r="343" spans="1:14" x14ac:dyDescent="0.2">
      <c r="A343" s="2" t="s">
        <v>47</v>
      </c>
      <c r="B343" s="2" t="s">
        <v>47</v>
      </c>
      <c r="C343" s="2" t="s">
        <v>6</v>
      </c>
      <c r="D343" s="2" t="s">
        <v>7</v>
      </c>
      <c r="E343" s="2" t="s">
        <v>9</v>
      </c>
      <c r="F343" s="2" t="s">
        <v>61</v>
      </c>
      <c r="G343" s="1">
        <v>30424.69</v>
      </c>
      <c r="H343" s="1">
        <v>12770.560000000001</v>
      </c>
      <c r="I343" s="4">
        <v>66</v>
      </c>
      <c r="J343" s="2" t="s">
        <v>66</v>
      </c>
      <c r="K343" s="1">
        <f>Tabelle2[[#This Row],[Menge kg Nges]]/1000</f>
        <v>30.424689999999998</v>
      </c>
      <c r="L343" s="1">
        <f>Tabelle2[[#This Row],[Menge kg P2O5]]/1000</f>
        <v>12.770560000000001</v>
      </c>
      <c r="M343" s="1">
        <f>Tabelle2[[#This Row],[Menge t Nges]]/Tabelle2[[#This Row],[Anzahl Lieferscheine]]</f>
        <v>0.46098015151515148</v>
      </c>
      <c r="N343" s="1">
        <f>Tabelle2[[#This Row],[Menge t P2O5]]/Tabelle2[[#This Row],[Anzahl Lieferscheine]]</f>
        <v>0.19349333333333335</v>
      </c>
    </row>
    <row r="344" spans="1:14" x14ac:dyDescent="0.2">
      <c r="A344" s="2" t="s">
        <v>47</v>
      </c>
      <c r="B344" s="2" t="s">
        <v>47</v>
      </c>
      <c r="C344" s="2" t="s">
        <v>6</v>
      </c>
      <c r="D344" s="2" t="s">
        <v>7</v>
      </c>
      <c r="E344" s="2" t="s">
        <v>10</v>
      </c>
      <c r="F344" s="2" t="s">
        <v>61</v>
      </c>
      <c r="G344" s="1">
        <v>1344.6</v>
      </c>
      <c r="H344" s="1">
        <v>527.4</v>
      </c>
      <c r="I344" s="4">
        <v>9</v>
      </c>
      <c r="J344" s="2" t="s">
        <v>66</v>
      </c>
      <c r="K344" s="1">
        <f>Tabelle2[[#This Row],[Menge kg Nges]]/1000</f>
        <v>1.3446</v>
      </c>
      <c r="L344" s="1">
        <f>Tabelle2[[#This Row],[Menge kg P2O5]]/1000</f>
        <v>0.52739999999999998</v>
      </c>
      <c r="M344" s="1">
        <f>Tabelle2[[#This Row],[Menge t Nges]]/Tabelle2[[#This Row],[Anzahl Lieferscheine]]</f>
        <v>0.14940000000000001</v>
      </c>
      <c r="N344" s="1">
        <f>Tabelle2[[#This Row],[Menge t P2O5]]/Tabelle2[[#This Row],[Anzahl Lieferscheine]]</f>
        <v>5.8599999999999999E-2</v>
      </c>
    </row>
    <row r="345" spans="1:14" x14ac:dyDescent="0.2">
      <c r="A345" s="2" t="s">
        <v>47</v>
      </c>
      <c r="B345" s="2" t="s">
        <v>47</v>
      </c>
      <c r="C345" s="2" t="s">
        <v>6</v>
      </c>
      <c r="D345" s="2" t="s">
        <v>7</v>
      </c>
      <c r="E345" s="2" t="s">
        <v>11</v>
      </c>
      <c r="F345" s="2" t="s">
        <v>61</v>
      </c>
      <c r="G345" s="1">
        <v>13181.48</v>
      </c>
      <c r="H345" s="1">
        <v>6629.3200000000006</v>
      </c>
      <c r="I345" s="4">
        <v>15</v>
      </c>
      <c r="J345" s="2" t="s">
        <v>66</v>
      </c>
      <c r="K345" s="1">
        <f>Tabelle2[[#This Row],[Menge kg Nges]]/1000</f>
        <v>13.181479999999999</v>
      </c>
      <c r="L345" s="1">
        <f>Tabelle2[[#This Row],[Menge kg P2O5]]/1000</f>
        <v>6.6293200000000008</v>
      </c>
      <c r="M345" s="1">
        <f>Tabelle2[[#This Row],[Menge t Nges]]/Tabelle2[[#This Row],[Anzahl Lieferscheine]]</f>
        <v>0.87876533333333329</v>
      </c>
      <c r="N345" s="1">
        <f>Tabelle2[[#This Row],[Menge t P2O5]]/Tabelle2[[#This Row],[Anzahl Lieferscheine]]</f>
        <v>0.44195466666666672</v>
      </c>
    </row>
    <row r="346" spans="1:14" x14ac:dyDescent="0.2">
      <c r="A346" s="2" t="s">
        <v>47</v>
      </c>
      <c r="B346" s="2" t="s">
        <v>47</v>
      </c>
      <c r="C346" s="2" t="s">
        <v>6</v>
      </c>
      <c r="D346" s="2" t="s">
        <v>7</v>
      </c>
      <c r="E346" s="2" t="s">
        <v>12</v>
      </c>
      <c r="F346" s="2" t="s">
        <v>61</v>
      </c>
      <c r="G346" s="1">
        <v>10039.77</v>
      </c>
      <c r="H346" s="1">
        <v>5162.2100000000009</v>
      </c>
      <c r="I346" s="4">
        <v>57</v>
      </c>
      <c r="J346" s="2" t="s">
        <v>66</v>
      </c>
      <c r="K346" s="1">
        <f>Tabelle2[[#This Row],[Menge kg Nges]]/1000</f>
        <v>10.039770000000001</v>
      </c>
      <c r="L346" s="1">
        <f>Tabelle2[[#This Row],[Menge kg P2O5]]/1000</f>
        <v>5.1622100000000009</v>
      </c>
      <c r="M346" s="1">
        <f>Tabelle2[[#This Row],[Menge t Nges]]/Tabelle2[[#This Row],[Anzahl Lieferscheine]]</f>
        <v>0.1761363157894737</v>
      </c>
      <c r="N346" s="1">
        <f>Tabelle2[[#This Row],[Menge t P2O5]]/Tabelle2[[#This Row],[Anzahl Lieferscheine]]</f>
        <v>9.0565087719298262E-2</v>
      </c>
    </row>
    <row r="347" spans="1:14" x14ac:dyDescent="0.2">
      <c r="A347" s="2" t="s">
        <v>47</v>
      </c>
      <c r="B347" s="2" t="s">
        <v>47</v>
      </c>
      <c r="C347" s="2" t="s">
        <v>6</v>
      </c>
      <c r="D347" s="2" t="s">
        <v>7</v>
      </c>
      <c r="E347" s="2" t="s">
        <v>13</v>
      </c>
      <c r="F347" s="2" t="s">
        <v>61</v>
      </c>
      <c r="G347" s="1">
        <v>987</v>
      </c>
      <c r="H347" s="1">
        <v>672</v>
      </c>
      <c r="I347" s="4">
        <v>2</v>
      </c>
      <c r="J347" s="2" t="s">
        <v>66</v>
      </c>
      <c r="K347" s="1">
        <f>Tabelle2[[#This Row],[Menge kg Nges]]/1000</f>
        <v>0.98699999999999999</v>
      </c>
      <c r="L347" s="1">
        <f>Tabelle2[[#This Row],[Menge kg P2O5]]/1000</f>
        <v>0.67200000000000004</v>
      </c>
      <c r="M347" s="1">
        <f>Tabelle2[[#This Row],[Menge t Nges]]/Tabelle2[[#This Row],[Anzahl Lieferscheine]]</f>
        <v>0.49349999999999999</v>
      </c>
      <c r="N347" s="1">
        <f>Tabelle2[[#This Row],[Menge t P2O5]]/Tabelle2[[#This Row],[Anzahl Lieferscheine]]</f>
        <v>0.33600000000000002</v>
      </c>
    </row>
    <row r="348" spans="1:14" x14ac:dyDescent="0.2">
      <c r="A348" s="2" t="s">
        <v>47</v>
      </c>
      <c r="B348" s="2" t="s">
        <v>47</v>
      </c>
      <c r="C348" s="2" t="s">
        <v>6</v>
      </c>
      <c r="D348" s="2" t="s">
        <v>7</v>
      </c>
      <c r="E348" s="2" t="s">
        <v>14</v>
      </c>
      <c r="F348" s="2" t="s">
        <v>61</v>
      </c>
      <c r="G348" s="1">
        <v>3632.4</v>
      </c>
      <c r="H348" s="1">
        <v>2350.1</v>
      </c>
      <c r="I348" s="4">
        <v>14</v>
      </c>
      <c r="J348" s="2" t="s">
        <v>66</v>
      </c>
      <c r="K348" s="1">
        <f>Tabelle2[[#This Row],[Menge kg Nges]]/1000</f>
        <v>3.6324000000000001</v>
      </c>
      <c r="L348" s="1">
        <f>Tabelle2[[#This Row],[Menge kg P2O5]]/1000</f>
        <v>2.3500999999999999</v>
      </c>
      <c r="M348" s="1">
        <f>Tabelle2[[#This Row],[Menge t Nges]]/Tabelle2[[#This Row],[Anzahl Lieferscheine]]</f>
        <v>0.25945714285714289</v>
      </c>
      <c r="N348" s="1">
        <f>Tabelle2[[#This Row],[Menge t P2O5]]/Tabelle2[[#This Row],[Anzahl Lieferscheine]]</f>
        <v>0.16786428571428572</v>
      </c>
    </row>
    <row r="349" spans="1:14" x14ac:dyDescent="0.2">
      <c r="A349" s="2" t="s">
        <v>47</v>
      </c>
      <c r="B349" s="2" t="s">
        <v>47</v>
      </c>
      <c r="C349" s="2" t="s">
        <v>6</v>
      </c>
      <c r="D349" s="2" t="s">
        <v>15</v>
      </c>
      <c r="E349" s="2" t="s">
        <v>16</v>
      </c>
      <c r="F349" s="2" t="s">
        <v>61</v>
      </c>
      <c r="G349" s="1">
        <v>3372.26</v>
      </c>
      <c r="H349" s="1">
        <v>2990.0300000000007</v>
      </c>
      <c r="I349" s="4">
        <v>15</v>
      </c>
      <c r="J349" s="2" t="s">
        <v>66</v>
      </c>
      <c r="K349" s="1">
        <f>Tabelle2[[#This Row],[Menge kg Nges]]/1000</f>
        <v>3.3722600000000003</v>
      </c>
      <c r="L349" s="1">
        <f>Tabelle2[[#This Row],[Menge kg P2O5]]/1000</f>
        <v>2.9900300000000009</v>
      </c>
      <c r="M349" s="1">
        <f>Tabelle2[[#This Row],[Menge t Nges]]/Tabelle2[[#This Row],[Anzahl Lieferscheine]]</f>
        <v>0.22481733333333334</v>
      </c>
      <c r="N349" s="1">
        <f>Tabelle2[[#This Row],[Menge t P2O5]]/Tabelle2[[#This Row],[Anzahl Lieferscheine]]</f>
        <v>0.19933533333333339</v>
      </c>
    </row>
    <row r="350" spans="1:14" x14ac:dyDescent="0.2">
      <c r="A350" s="2" t="s">
        <v>47</v>
      </c>
      <c r="B350" s="2" t="s">
        <v>47</v>
      </c>
      <c r="C350" s="2" t="s">
        <v>6</v>
      </c>
      <c r="D350" s="2" t="s">
        <v>15</v>
      </c>
      <c r="E350" s="2" t="s">
        <v>17</v>
      </c>
      <c r="F350" s="2" t="s">
        <v>61</v>
      </c>
      <c r="G350" s="1">
        <v>114.47999999999996</v>
      </c>
      <c r="H350" s="1">
        <v>49.68</v>
      </c>
      <c r="I350" s="4">
        <v>11</v>
      </c>
      <c r="J350" s="2" t="s">
        <v>66</v>
      </c>
      <c r="K350" s="1">
        <f>Tabelle2[[#This Row],[Menge kg Nges]]/1000</f>
        <v>0.11447999999999996</v>
      </c>
      <c r="L350" s="1">
        <f>Tabelle2[[#This Row],[Menge kg P2O5]]/1000</f>
        <v>4.9680000000000002E-2</v>
      </c>
      <c r="M350" s="1">
        <f>Tabelle2[[#This Row],[Menge t Nges]]/Tabelle2[[#This Row],[Anzahl Lieferscheine]]</f>
        <v>1.0407272727272723E-2</v>
      </c>
      <c r="N350" s="1">
        <f>Tabelle2[[#This Row],[Menge t P2O5]]/Tabelle2[[#This Row],[Anzahl Lieferscheine]]</f>
        <v>4.5163636363636369E-3</v>
      </c>
    </row>
    <row r="351" spans="1:14" x14ac:dyDescent="0.2">
      <c r="A351" s="2" t="s">
        <v>47</v>
      </c>
      <c r="B351" s="2" t="s">
        <v>47</v>
      </c>
      <c r="C351" s="2" t="s">
        <v>6</v>
      </c>
      <c r="D351" s="2" t="s">
        <v>15</v>
      </c>
      <c r="E351" s="2" t="s">
        <v>19</v>
      </c>
      <c r="F351" s="2" t="s">
        <v>61</v>
      </c>
      <c r="G351" s="1">
        <v>297</v>
      </c>
      <c r="H351" s="1">
        <v>330</v>
      </c>
      <c r="I351" s="4">
        <v>2</v>
      </c>
      <c r="J351" s="2" t="s">
        <v>66</v>
      </c>
      <c r="K351" s="1">
        <f>Tabelle2[[#This Row],[Menge kg Nges]]/1000</f>
        <v>0.29699999999999999</v>
      </c>
      <c r="L351" s="1">
        <f>Tabelle2[[#This Row],[Menge kg P2O5]]/1000</f>
        <v>0.33</v>
      </c>
      <c r="M351" s="1">
        <f>Tabelle2[[#This Row],[Menge t Nges]]/Tabelle2[[#This Row],[Anzahl Lieferscheine]]</f>
        <v>0.14849999999999999</v>
      </c>
      <c r="N351" s="1">
        <f>Tabelle2[[#This Row],[Menge t P2O5]]/Tabelle2[[#This Row],[Anzahl Lieferscheine]]</f>
        <v>0.16500000000000001</v>
      </c>
    </row>
    <row r="352" spans="1:14" x14ac:dyDescent="0.2">
      <c r="A352" s="2" t="s">
        <v>47</v>
      </c>
      <c r="B352" s="2" t="s">
        <v>47</v>
      </c>
      <c r="C352" s="2" t="s">
        <v>6</v>
      </c>
      <c r="D352" s="2" t="s">
        <v>15</v>
      </c>
      <c r="E352" s="2" t="s">
        <v>20</v>
      </c>
      <c r="F352" s="2" t="s">
        <v>61</v>
      </c>
      <c r="G352" s="1">
        <v>2039.9199999999998</v>
      </c>
      <c r="H352" s="1">
        <v>1417</v>
      </c>
      <c r="I352" s="4">
        <v>30</v>
      </c>
      <c r="J352" s="2" t="s">
        <v>66</v>
      </c>
      <c r="K352" s="1">
        <f>Tabelle2[[#This Row],[Menge kg Nges]]/1000</f>
        <v>2.03992</v>
      </c>
      <c r="L352" s="1">
        <f>Tabelle2[[#This Row],[Menge kg P2O5]]/1000</f>
        <v>1.417</v>
      </c>
      <c r="M352" s="1">
        <f>Tabelle2[[#This Row],[Menge t Nges]]/Tabelle2[[#This Row],[Anzahl Lieferscheine]]</f>
        <v>6.7997333333333326E-2</v>
      </c>
      <c r="N352" s="1">
        <f>Tabelle2[[#This Row],[Menge t P2O5]]/Tabelle2[[#This Row],[Anzahl Lieferscheine]]</f>
        <v>4.7233333333333336E-2</v>
      </c>
    </row>
    <row r="353" spans="1:14" x14ac:dyDescent="0.2">
      <c r="A353" s="2" t="s">
        <v>47</v>
      </c>
      <c r="B353" s="2" t="s">
        <v>47</v>
      </c>
      <c r="C353" s="2" t="s">
        <v>6</v>
      </c>
      <c r="D353" s="2" t="s">
        <v>15</v>
      </c>
      <c r="E353" s="2" t="s">
        <v>21</v>
      </c>
      <c r="F353" s="2" t="s">
        <v>61</v>
      </c>
      <c r="G353" s="1">
        <v>3022.58</v>
      </c>
      <c r="H353" s="1">
        <v>1727.3</v>
      </c>
      <c r="I353" s="4">
        <v>3</v>
      </c>
      <c r="J353" s="2" t="s">
        <v>66</v>
      </c>
      <c r="K353" s="1">
        <f>Tabelle2[[#This Row],[Menge kg Nges]]/1000</f>
        <v>3.02258</v>
      </c>
      <c r="L353" s="1">
        <f>Tabelle2[[#This Row],[Menge kg P2O5]]/1000</f>
        <v>1.7273000000000001</v>
      </c>
      <c r="M353" s="1">
        <f>Tabelle2[[#This Row],[Menge t Nges]]/Tabelle2[[#This Row],[Anzahl Lieferscheine]]</f>
        <v>1.0075266666666667</v>
      </c>
      <c r="N353" s="1">
        <f>Tabelle2[[#This Row],[Menge t P2O5]]/Tabelle2[[#This Row],[Anzahl Lieferscheine]]</f>
        <v>0.57576666666666665</v>
      </c>
    </row>
    <row r="354" spans="1:14" x14ac:dyDescent="0.2">
      <c r="A354" s="2" t="s">
        <v>47</v>
      </c>
      <c r="B354" s="2" t="s">
        <v>47</v>
      </c>
      <c r="C354" s="2" t="s">
        <v>6</v>
      </c>
      <c r="D354" s="2" t="s">
        <v>15</v>
      </c>
      <c r="E354" s="2" t="s">
        <v>9</v>
      </c>
      <c r="F354" s="2" t="s">
        <v>61</v>
      </c>
      <c r="G354" s="1">
        <v>5637.22</v>
      </c>
      <c r="H354" s="1">
        <v>2768.75</v>
      </c>
      <c r="I354" s="4">
        <v>24</v>
      </c>
      <c r="J354" s="2" t="s">
        <v>66</v>
      </c>
      <c r="K354" s="1">
        <f>Tabelle2[[#This Row],[Menge kg Nges]]/1000</f>
        <v>5.6372200000000001</v>
      </c>
      <c r="L354" s="1">
        <f>Tabelle2[[#This Row],[Menge kg P2O5]]/1000</f>
        <v>2.7687499999999998</v>
      </c>
      <c r="M354" s="1">
        <f>Tabelle2[[#This Row],[Menge t Nges]]/Tabelle2[[#This Row],[Anzahl Lieferscheine]]</f>
        <v>0.23488416666666667</v>
      </c>
      <c r="N354" s="1">
        <f>Tabelle2[[#This Row],[Menge t P2O5]]/Tabelle2[[#This Row],[Anzahl Lieferscheine]]</f>
        <v>0.11536458333333333</v>
      </c>
    </row>
    <row r="355" spans="1:14" x14ac:dyDescent="0.2">
      <c r="A355" s="2" t="s">
        <v>47</v>
      </c>
      <c r="B355" s="2" t="s">
        <v>47</v>
      </c>
      <c r="C355" s="2" t="s">
        <v>6</v>
      </c>
      <c r="D355" s="2" t="s">
        <v>15</v>
      </c>
      <c r="E355" s="2" t="s">
        <v>23</v>
      </c>
      <c r="F355" s="2" t="s">
        <v>61</v>
      </c>
      <c r="G355" s="1">
        <v>576</v>
      </c>
      <c r="H355" s="1">
        <v>237.6</v>
      </c>
      <c r="I355" s="4">
        <v>5</v>
      </c>
      <c r="J355" s="2" t="s">
        <v>66</v>
      </c>
      <c r="K355" s="1">
        <f>Tabelle2[[#This Row],[Menge kg Nges]]/1000</f>
        <v>0.57599999999999996</v>
      </c>
      <c r="L355" s="1">
        <f>Tabelle2[[#This Row],[Menge kg P2O5]]/1000</f>
        <v>0.23760000000000001</v>
      </c>
      <c r="M355" s="1">
        <f>Tabelle2[[#This Row],[Menge t Nges]]/Tabelle2[[#This Row],[Anzahl Lieferscheine]]</f>
        <v>0.1152</v>
      </c>
      <c r="N355" s="1">
        <f>Tabelle2[[#This Row],[Menge t P2O5]]/Tabelle2[[#This Row],[Anzahl Lieferscheine]]</f>
        <v>4.752E-2</v>
      </c>
    </row>
    <row r="356" spans="1:14" x14ac:dyDescent="0.2">
      <c r="A356" s="2" t="s">
        <v>47</v>
      </c>
      <c r="B356" s="2" t="s">
        <v>47</v>
      </c>
      <c r="C356" s="2" t="s">
        <v>6</v>
      </c>
      <c r="D356" s="2" t="s">
        <v>15</v>
      </c>
      <c r="E356" s="2" t="s">
        <v>12</v>
      </c>
      <c r="F356" s="2" t="s">
        <v>61</v>
      </c>
      <c r="G356" s="1">
        <v>67.7</v>
      </c>
      <c r="H356" s="1">
        <v>60.76</v>
      </c>
      <c r="I356" s="4">
        <v>1</v>
      </c>
      <c r="J356" s="2" t="s">
        <v>66</v>
      </c>
      <c r="K356" s="1">
        <f>Tabelle2[[#This Row],[Menge kg Nges]]/1000</f>
        <v>6.7699999999999996E-2</v>
      </c>
      <c r="L356" s="1">
        <f>Tabelle2[[#This Row],[Menge kg P2O5]]/1000</f>
        <v>6.0759999999999995E-2</v>
      </c>
      <c r="M356" s="1">
        <f>Tabelle2[[#This Row],[Menge t Nges]]/Tabelle2[[#This Row],[Anzahl Lieferscheine]]</f>
        <v>6.7699999999999996E-2</v>
      </c>
      <c r="N356" s="1">
        <f>Tabelle2[[#This Row],[Menge t P2O5]]/Tabelle2[[#This Row],[Anzahl Lieferscheine]]</f>
        <v>6.0759999999999995E-2</v>
      </c>
    </row>
    <row r="357" spans="1:14" x14ac:dyDescent="0.2">
      <c r="A357" s="2" t="s">
        <v>47</v>
      </c>
      <c r="B357" s="2" t="s">
        <v>47</v>
      </c>
      <c r="C357" s="2" t="s">
        <v>25</v>
      </c>
      <c r="D357" s="2" t="s">
        <v>25</v>
      </c>
      <c r="E357" s="2" t="s">
        <v>26</v>
      </c>
      <c r="F357" s="2" t="s">
        <v>61</v>
      </c>
      <c r="G357" s="1">
        <v>65728.639999999999</v>
      </c>
      <c r="H357" s="1">
        <v>26134.19</v>
      </c>
      <c r="I357" s="4">
        <v>82</v>
      </c>
      <c r="J357" s="2" t="s">
        <v>66</v>
      </c>
      <c r="K357" s="1">
        <f>Tabelle2[[#This Row],[Menge kg Nges]]/1000</f>
        <v>65.728639999999999</v>
      </c>
      <c r="L357" s="1">
        <f>Tabelle2[[#This Row],[Menge kg P2O5]]/1000</f>
        <v>26.13419</v>
      </c>
      <c r="M357" s="1">
        <f>Tabelle2[[#This Row],[Menge t Nges]]/Tabelle2[[#This Row],[Anzahl Lieferscheine]]</f>
        <v>0.80156878048780489</v>
      </c>
      <c r="N357" s="1">
        <f>Tabelle2[[#This Row],[Menge t P2O5]]/Tabelle2[[#This Row],[Anzahl Lieferscheine]]</f>
        <v>0.31870963414634146</v>
      </c>
    </row>
    <row r="358" spans="1:14" x14ac:dyDescent="0.2">
      <c r="A358" s="2" t="s">
        <v>47</v>
      </c>
      <c r="B358" s="2" t="s">
        <v>37</v>
      </c>
      <c r="C358" s="2" t="s">
        <v>6</v>
      </c>
      <c r="D358" s="2" t="s">
        <v>15</v>
      </c>
      <c r="E358" s="2" t="s">
        <v>9</v>
      </c>
      <c r="F358" s="2" t="s">
        <v>61</v>
      </c>
      <c r="G358" s="1">
        <v>95.68</v>
      </c>
      <c r="H358" s="1">
        <v>62.4</v>
      </c>
      <c r="I358" s="4">
        <v>1</v>
      </c>
      <c r="J358" s="2" t="s">
        <v>66</v>
      </c>
      <c r="K358" s="1">
        <f>Tabelle2[[#This Row],[Menge kg Nges]]/1000</f>
        <v>9.5680000000000001E-2</v>
      </c>
      <c r="L358" s="1">
        <f>Tabelle2[[#This Row],[Menge kg P2O5]]/1000</f>
        <v>6.2399999999999997E-2</v>
      </c>
      <c r="M358" s="1">
        <f>Tabelle2[[#This Row],[Menge t Nges]]/Tabelle2[[#This Row],[Anzahl Lieferscheine]]</f>
        <v>9.5680000000000001E-2</v>
      </c>
      <c r="N358" s="1">
        <f>Tabelle2[[#This Row],[Menge t P2O5]]/Tabelle2[[#This Row],[Anzahl Lieferscheine]]</f>
        <v>6.2399999999999997E-2</v>
      </c>
    </row>
    <row r="359" spans="1:14" x14ac:dyDescent="0.2">
      <c r="A359" s="2" t="s">
        <v>47</v>
      </c>
      <c r="B359" s="2" t="s">
        <v>37</v>
      </c>
      <c r="C359" s="2" t="s">
        <v>25</v>
      </c>
      <c r="D359" s="2" t="s">
        <v>25</v>
      </c>
      <c r="E359" s="2" t="s">
        <v>26</v>
      </c>
      <c r="F359" s="2" t="s">
        <v>61</v>
      </c>
      <c r="G359" s="1">
        <v>1592.22</v>
      </c>
      <c r="H359" s="1">
        <v>790.16</v>
      </c>
      <c r="I359" s="4">
        <v>2</v>
      </c>
      <c r="J359" s="2" t="s">
        <v>66</v>
      </c>
      <c r="K359" s="1">
        <f>Tabelle2[[#This Row],[Menge kg Nges]]/1000</f>
        <v>1.59222</v>
      </c>
      <c r="L359" s="1">
        <f>Tabelle2[[#This Row],[Menge kg P2O5]]/1000</f>
        <v>0.79015999999999997</v>
      </c>
      <c r="M359" s="1">
        <f>Tabelle2[[#This Row],[Menge t Nges]]/Tabelle2[[#This Row],[Anzahl Lieferscheine]]</f>
        <v>0.79610999999999998</v>
      </c>
      <c r="N359" s="1">
        <f>Tabelle2[[#This Row],[Menge t P2O5]]/Tabelle2[[#This Row],[Anzahl Lieferscheine]]</f>
        <v>0.39507999999999999</v>
      </c>
    </row>
    <row r="360" spans="1:14" x14ac:dyDescent="0.2">
      <c r="A360" s="2" t="s">
        <v>47</v>
      </c>
      <c r="B360" s="2" t="s">
        <v>42</v>
      </c>
      <c r="C360" s="2" t="s">
        <v>6</v>
      </c>
      <c r="D360" s="2" t="s">
        <v>7</v>
      </c>
      <c r="E360" s="2" t="s">
        <v>8</v>
      </c>
      <c r="F360" s="2" t="s">
        <v>61</v>
      </c>
      <c r="G360" s="1">
        <v>3093.7200000000003</v>
      </c>
      <c r="H360" s="1">
        <v>1307.3200000000004</v>
      </c>
      <c r="I360" s="4">
        <v>23</v>
      </c>
      <c r="J360" s="2" t="s">
        <v>66</v>
      </c>
      <c r="K360" s="1">
        <f>Tabelle2[[#This Row],[Menge kg Nges]]/1000</f>
        <v>3.0937200000000002</v>
      </c>
      <c r="L360" s="1">
        <f>Tabelle2[[#This Row],[Menge kg P2O5]]/1000</f>
        <v>1.3073200000000005</v>
      </c>
      <c r="M360" s="1">
        <f>Tabelle2[[#This Row],[Menge t Nges]]/Tabelle2[[#This Row],[Anzahl Lieferscheine]]</f>
        <v>0.13450956521739132</v>
      </c>
      <c r="N360" s="1">
        <f>Tabelle2[[#This Row],[Menge t P2O5]]/Tabelle2[[#This Row],[Anzahl Lieferscheine]]</f>
        <v>5.6840000000000022E-2</v>
      </c>
    </row>
    <row r="361" spans="1:14" x14ac:dyDescent="0.2">
      <c r="A361" s="2" t="s">
        <v>47</v>
      </c>
      <c r="B361" s="2" t="s">
        <v>42</v>
      </c>
      <c r="C361" s="2" t="s">
        <v>6</v>
      </c>
      <c r="D361" s="2" t="s">
        <v>7</v>
      </c>
      <c r="E361" s="2" t="s">
        <v>9</v>
      </c>
      <c r="F361" s="2" t="s">
        <v>61</v>
      </c>
      <c r="G361" s="1">
        <v>429.52000000000004</v>
      </c>
      <c r="H361" s="1">
        <v>145.6</v>
      </c>
      <c r="I361" s="4">
        <v>4</v>
      </c>
      <c r="J361" s="2" t="s">
        <v>66</v>
      </c>
      <c r="K361" s="1">
        <f>Tabelle2[[#This Row],[Menge kg Nges]]/1000</f>
        <v>0.42952000000000001</v>
      </c>
      <c r="L361" s="1">
        <f>Tabelle2[[#This Row],[Menge kg P2O5]]/1000</f>
        <v>0.14560000000000001</v>
      </c>
      <c r="M361" s="1">
        <f>Tabelle2[[#This Row],[Menge t Nges]]/Tabelle2[[#This Row],[Anzahl Lieferscheine]]</f>
        <v>0.10738</v>
      </c>
      <c r="N361" s="1">
        <f>Tabelle2[[#This Row],[Menge t P2O5]]/Tabelle2[[#This Row],[Anzahl Lieferscheine]]</f>
        <v>3.6400000000000002E-2</v>
      </c>
    </row>
    <row r="362" spans="1:14" x14ac:dyDescent="0.2">
      <c r="A362" s="2" t="s">
        <v>47</v>
      </c>
      <c r="B362" s="2" t="s">
        <v>42</v>
      </c>
      <c r="C362" s="2" t="s">
        <v>25</v>
      </c>
      <c r="D362" s="2" t="s">
        <v>25</v>
      </c>
      <c r="E362" s="2" t="s">
        <v>26</v>
      </c>
      <c r="F362" s="2" t="s">
        <v>61</v>
      </c>
      <c r="G362" s="1">
        <v>10337.040000000001</v>
      </c>
      <c r="H362" s="1">
        <v>3371.2</v>
      </c>
      <c r="I362" s="4">
        <v>17</v>
      </c>
      <c r="J362" s="2" t="s">
        <v>66</v>
      </c>
      <c r="K362" s="1">
        <f>Tabelle2[[#This Row],[Menge kg Nges]]/1000</f>
        <v>10.33704</v>
      </c>
      <c r="L362" s="1">
        <f>Tabelle2[[#This Row],[Menge kg P2O5]]/1000</f>
        <v>3.3712</v>
      </c>
      <c r="M362" s="1">
        <f>Tabelle2[[#This Row],[Menge t Nges]]/Tabelle2[[#This Row],[Anzahl Lieferscheine]]</f>
        <v>0.60806117647058822</v>
      </c>
      <c r="N362" s="1">
        <f>Tabelle2[[#This Row],[Menge t P2O5]]/Tabelle2[[#This Row],[Anzahl Lieferscheine]]</f>
        <v>0.19830588235294117</v>
      </c>
    </row>
    <row r="363" spans="1:14" x14ac:dyDescent="0.2">
      <c r="A363" s="2" t="s">
        <v>46</v>
      </c>
      <c r="B363" s="2" t="s">
        <v>33</v>
      </c>
      <c r="C363" s="2" t="s">
        <v>6</v>
      </c>
      <c r="D363" s="2" t="s">
        <v>7</v>
      </c>
      <c r="E363" s="2" t="s">
        <v>9</v>
      </c>
      <c r="F363" s="2" t="s">
        <v>61</v>
      </c>
      <c r="G363" s="1">
        <v>49.5</v>
      </c>
      <c r="H363" s="1">
        <v>20.25</v>
      </c>
      <c r="I363" s="4">
        <v>1</v>
      </c>
      <c r="J363" s="2" t="s">
        <v>66</v>
      </c>
      <c r="K363" s="1">
        <f>Tabelle2[[#This Row],[Menge kg Nges]]/1000</f>
        <v>4.9500000000000002E-2</v>
      </c>
      <c r="L363" s="1">
        <f>Tabelle2[[#This Row],[Menge kg P2O5]]/1000</f>
        <v>2.0250000000000001E-2</v>
      </c>
      <c r="M363" s="1">
        <f>Tabelle2[[#This Row],[Menge t Nges]]/Tabelle2[[#This Row],[Anzahl Lieferscheine]]</f>
        <v>4.9500000000000002E-2</v>
      </c>
      <c r="N363" s="1">
        <f>Tabelle2[[#This Row],[Menge t P2O5]]/Tabelle2[[#This Row],[Anzahl Lieferscheine]]</f>
        <v>2.0250000000000001E-2</v>
      </c>
    </row>
    <row r="364" spans="1:14" x14ac:dyDescent="0.2">
      <c r="A364" s="2" t="s">
        <v>46</v>
      </c>
      <c r="B364" s="2" t="s">
        <v>46</v>
      </c>
      <c r="C364" s="2" t="s">
        <v>6</v>
      </c>
      <c r="D364" s="2" t="s">
        <v>7</v>
      </c>
      <c r="E364" s="2" t="s">
        <v>8</v>
      </c>
      <c r="F364" s="2" t="s">
        <v>61</v>
      </c>
      <c r="G364" s="1">
        <v>25501.19</v>
      </c>
      <c r="H364" s="1">
        <v>9315.68</v>
      </c>
      <c r="I364" s="4">
        <v>14</v>
      </c>
      <c r="J364" s="2" t="s">
        <v>66</v>
      </c>
      <c r="K364" s="1">
        <f>Tabelle2[[#This Row],[Menge kg Nges]]/1000</f>
        <v>25.501189999999998</v>
      </c>
      <c r="L364" s="1">
        <f>Tabelle2[[#This Row],[Menge kg P2O5]]/1000</f>
        <v>9.3156800000000004</v>
      </c>
      <c r="M364" s="1">
        <f>Tabelle2[[#This Row],[Menge t Nges]]/Tabelle2[[#This Row],[Anzahl Lieferscheine]]</f>
        <v>1.8215135714285713</v>
      </c>
      <c r="N364" s="1">
        <f>Tabelle2[[#This Row],[Menge t P2O5]]/Tabelle2[[#This Row],[Anzahl Lieferscheine]]</f>
        <v>0.66540571428571427</v>
      </c>
    </row>
    <row r="365" spans="1:14" x14ac:dyDescent="0.2">
      <c r="A365" s="2" t="s">
        <v>46</v>
      </c>
      <c r="B365" s="2" t="s">
        <v>46</v>
      </c>
      <c r="C365" s="2" t="s">
        <v>6</v>
      </c>
      <c r="D365" s="2" t="s">
        <v>7</v>
      </c>
      <c r="E365" s="2" t="s">
        <v>9</v>
      </c>
      <c r="F365" s="2" t="s">
        <v>61</v>
      </c>
      <c r="G365" s="1">
        <v>47917.039999999994</v>
      </c>
      <c r="H365" s="1">
        <v>19213.440000000002</v>
      </c>
      <c r="I365" s="4">
        <v>195</v>
      </c>
      <c r="J365" s="2" t="s">
        <v>66</v>
      </c>
      <c r="K365" s="1">
        <f>Tabelle2[[#This Row],[Menge kg Nges]]/1000</f>
        <v>47.917039999999993</v>
      </c>
      <c r="L365" s="1">
        <f>Tabelle2[[#This Row],[Menge kg P2O5]]/1000</f>
        <v>19.213440000000002</v>
      </c>
      <c r="M365" s="1">
        <f>Tabelle2[[#This Row],[Menge t Nges]]/Tabelle2[[#This Row],[Anzahl Lieferscheine]]</f>
        <v>0.24572841025641021</v>
      </c>
      <c r="N365" s="1">
        <f>Tabelle2[[#This Row],[Menge t P2O5]]/Tabelle2[[#This Row],[Anzahl Lieferscheine]]</f>
        <v>9.8530461538461553E-2</v>
      </c>
    </row>
    <row r="366" spans="1:14" x14ac:dyDescent="0.2">
      <c r="A366" s="2" t="s">
        <v>46</v>
      </c>
      <c r="B366" s="2" t="s">
        <v>46</v>
      </c>
      <c r="C366" s="2" t="s">
        <v>6</v>
      </c>
      <c r="D366" s="2" t="s">
        <v>7</v>
      </c>
      <c r="E366" s="2" t="s">
        <v>10</v>
      </c>
      <c r="F366" s="2" t="s">
        <v>61</v>
      </c>
      <c r="G366" s="1">
        <v>6621.2999999999993</v>
      </c>
      <c r="H366" s="1">
        <v>2637.1</v>
      </c>
      <c r="I366" s="4">
        <v>8</v>
      </c>
      <c r="J366" s="2" t="s">
        <v>66</v>
      </c>
      <c r="K366" s="1">
        <f>Tabelle2[[#This Row],[Menge kg Nges]]/1000</f>
        <v>6.6212999999999989</v>
      </c>
      <c r="L366" s="1">
        <f>Tabelle2[[#This Row],[Menge kg P2O5]]/1000</f>
        <v>2.6370999999999998</v>
      </c>
      <c r="M366" s="1">
        <f>Tabelle2[[#This Row],[Menge t Nges]]/Tabelle2[[#This Row],[Anzahl Lieferscheine]]</f>
        <v>0.82766249999999986</v>
      </c>
      <c r="N366" s="1">
        <f>Tabelle2[[#This Row],[Menge t P2O5]]/Tabelle2[[#This Row],[Anzahl Lieferscheine]]</f>
        <v>0.32963749999999997</v>
      </c>
    </row>
    <row r="367" spans="1:14" x14ac:dyDescent="0.2">
      <c r="A367" s="2" t="s">
        <v>46</v>
      </c>
      <c r="B367" s="2" t="s">
        <v>46</v>
      </c>
      <c r="C367" s="2" t="s">
        <v>6</v>
      </c>
      <c r="D367" s="2" t="s">
        <v>7</v>
      </c>
      <c r="E367" s="2" t="s">
        <v>11</v>
      </c>
      <c r="F367" s="2" t="s">
        <v>61</v>
      </c>
      <c r="G367" s="1">
        <v>13206.94</v>
      </c>
      <c r="H367" s="1">
        <v>6873.6399999999985</v>
      </c>
      <c r="I367" s="4">
        <v>18</v>
      </c>
      <c r="J367" s="2" t="s">
        <v>66</v>
      </c>
      <c r="K367" s="1">
        <f>Tabelle2[[#This Row],[Menge kg Nges]]/1000</f>
        <v>13.206940000000001</v>
      </c>
      <c r="L367" s="1">
        <f>Tabelle2[[#This Row],[Menge kg P2O5]]/1000</f>
        <v>6.8736399999999982</v>
      </c>
      <c r="M367" s="1">
        <f>Tabelle2[[#This Row],[Menge t Nges]]/Tabelle2[[#This Row],[Anzahl Lieferscheine]]</f>
        <v>0.73371888888888892</v>
      </c>
      <c r="N367" s="1">
        <f>Tabelle2[[#This Row],[Menge t P2O5]]/Tabelle2[[#This Row],[Anzahl Lieferscheine]]</f>
        <v>0.38186888888888881</v>
      </c>
    </row>
    <row r="368" spans="1:14" x14ac:dyDescent="0.2">
      <c r="A368" s="2" t="s">
        <v>46</v>
      </c>
      <c r="B368" s="2" t="s">
        <v>46</v>
      </c>
      <c r="C368" s="2" t="s">
        <v>6</v>
      </c>
      <c r="D368" s="2" t="s">
        <v>7</v>
      </c>
      <c r="E368" s="2" t="s">
        <v>12</v>
      </c>
      <c r="F368" s="2" t="s">
        <v>61</v>
      </c>
      <c r="G368" s="1">
        <v>945</v>
      </c>
      <c r="H368" s="1">
        <v>396</v>
      </c>
      <c r="I368" s="4">
        <v>2</v>
      </c>
      <c r="J368" s="2" t="s">
        <v>66</v>
      </c>
      <c r="K368" s="1">
        <f>Tabelle2[[#This Row],[Menge kg Nges]]/1000</f>
        <v>0.94499999999999995</v>
      </c>
      <c r="L368" s="1">
        <f>Tabelle2[[#This Row],[Menge kg P2O5]]/1000</f>
        <v>0.39600000000000002</v>
      </c>
      <c r="M368" s="1">
        <f>Tabelle2[[#This Row],[Menge t Nges]]/Tabelle2[[#This Row],[Anzahl Lieferscheine]]</f>
        <v>0.47249999999999998</v>
      </c>
      <c r="N368" s="1">
        <f>Tabelle2[[#This Row],[Menge t P2O5]]/Tabelle2[[#This Row],[Anzahl Lieferscheine]]</f>
        <v>0.19800000000000001</v>
      </c>
    </row>
    <row r="369" spans="1:14" x14ac:dyDescent="0.2">
      <c r="A369" s="2" t="s">
        <v>46</v>
      </c>
      <c r="B369" s="2" t="s">
        <v>46</v>
      </c>
      <c r="C369" s="2" t="s">
        <v>6</v>
      </c>
      <c r="D369" s="2" t="s">
        <v>7</v>
      </c>
      <c r="E369" s="2" t="s">
        <v>13</v>
      </c>
      <c r="F369" s="2" t="s">
        <v>61</v>
      </c>
      <c r="G369" s="1">
        <v>3184.6200000000003</v>
      </c>
      <c r="H369" s="1">
        <v>1761.54</v>
      </c>
      <c r="I369" s="4">
        <v>7</v>
      </c>
      <c r="J369" s="2" t="s">
        <v>66</v>
      </c>
      <c r="K369" s="1">
        <f>Tabelle2[[#This Row],[Menge kg Nges]]/1000</f>
        <v>3.1846200000000002</v>
      </c>
      <c r="L369" s="1">
        <f>Tabelle2[[#This Row],[Menge kg P2O5]]/1000</f>
        <v>1.7615399999999999</v>
      </c>
      <c r="M369" s="1">
        <f>Tabelle2[[#This Row],[Menge t Nges]]/Tabelle2[[#This Row],[Anzahl Lieferscheine]]</f>
        <v>0.45494571428571434</v>
      </c>
      <c r="N369" s="1">
        <f>Tabelle2[[#This Row],[Menge t P2O5]]/Tabelle2[[#This Row],[Anzahl Lieferscheine]]</f>
        <v>0.25164857142857139</v>
      </c>
    </row>
    <row r="370" spans="1:14" x14ac:dyDescent="0.2">
      <c r="A370" s="2" t="s">
        <v>46</v>
      </c>
      <c r="B370" s="2" t="s">
        <v>46</v>
      </c>
      <c r="C370" s="2" t="s">
        <v>6</v>
      </c>
      <c r="D370" s="2" t="s">
        <v>15</v>
      </c>
      <c r="E370" s="2" t="s">
        <v>8</v>
      </c>
      <c r="F370" s="2" t="s">
        <v>61</v>
      </c>
      <c r="G370" s="1">
        <v>1020.6</v>
      </c>
      <c r="H370" s="1">
        <v>528.6</v>
      </c>
      <c r="I370" s="4">
        <v>3</v>
      </c>
      <c r="J370" s="2" t="s">
        <v>66</v>
      </c>
      <c r="K370" s="1">
        <f>Tabelle2[[#This Row],[Menge kg Nges]]/1000</f>
        <v>1.0206</v>
      </c>
      <c r="L370" s="1">
        <f>Tabelle2[[#This Row],[Menge kg P2O5]]/1000</f>
        <v>0.52860000000000007</v>
      </c>
      <c r="M370" s="1">
        <f>Tabelle2[[#This Row],[Menge t Nges]]/Tabelle2[[#This Row],[Anzahl Lieferscheine]]</f>
        <v>0.3402</v>
      </c>
      <c r="N370" s="1">
        <f>Tabelle2[[#This Row],[Menge t P2O5]]/Tabelle2[[#This Row],[Anzahl Lieferscheine]]</f>
        <v>0.17620000000000002</v>
      </c>
    </row>
    <row r="371" spans="1:14" x14ac:dyDescent="0.2">
      <c r="A371" s="2" t="s">
        <v>46</v>
      </c>
      <c r="B371" s="2" t="s">
        <v>46</v>
      </c>
      <c r="C371" s="2" t="s">
        <v>6</v>
      </c>
      <c r="D371" s="2" t="s">
        <v>15</v>
      </c>
      <c r="E371" s="2" t="s">
        <v>18</v>
      </c>
      <c r="F371" s="2" t="s">
        <v>61</v>
      </c>
      <c r="G371" s="1">
        <v>1518.5</v>
      </c>
      <c r="H371" s="1">
        <v>1015</v>
      </c>
      <c r="I371" s="4">
        <v>4</v>
      </c>
      <c r="J371" s="2" t="s">
        <v>66</v>
      </c>
      <c r="K371" s="1">
        <f>Tabelle2[[#This Row],[Menge kg Nges]]/1000</f>
        <v>1.5185</v>
      </c>
      <c r="L371" s="1">
        <f>Tabelle2[[#This Row],[Menge kg P2O5]]/1000</f>
        <v>1.0149999999999999</v>
      </c>
      <c r="M371" s="1">
        <f>Tabelle2[[#This Row],[Menge t Nges]]/Tabelle2[[#This Row],[Anzahl Lieferscheine]]</f>
        <v>0.37962499999999999</v>
      </c>
      <c r="N371" s="1">
        <f>Tabelle2[[#This Row],[Menge t P2O5]]/Tabelle2[[#This Row],[Anzahl Lieferscheine]]</f>
        <v>0.25374999999999998</v>
      </c>
    </row>
    <row r="372" spans="1:14" x14ac:dyDescent="0.2">
      <c r="A372" s="2" t="s">
        <v>46</v>
      </c>
      <c r="B372" s="2" t="s">
        <v>46</v>
      </c>
      <c r="C372" s="2" t="s">
        <v>6</v>
      </c>
      <c r="D372" s="2" t="s">
        <v>15</v>
      </c>
      <c r="E372" s="2" t="s">
        <v>20</v>
      </c>
      <c r="F372" s="2" t="s">
        <v>61</v>
      </c>
      <c r="G372" s="1">
        <v>1313.5</v>
      </c>
      <c r="H372" s="1">
        <v>772.25</v>
      </c>
      <c r="I372" s="4">
        <v>5</v>
      </c>
      <c r="J372" s="2" t="s">
        <v>66</v>
      </c>
      <c r="K372" s="1">
        <f>Tabelle2[[#This Row],[Menge kg Nges]]/1000</f>
        <v>1.3134999999999999</v>
      </c>
      <c r="L372" s="1">
        <f>Tabelle2[[#This Row],[Menge kg P2O5]]/1000</f>
        <v>0.77224999999999999</v>
      </c>
      <c r="M372" s="1">
        <f>Tabelle2[[#This Row],[Menge t Nges]]/Tabelle2[[#This Row],[Anzahl Lieferscheine]]</f>
        <v>0.26269999999999999</v>
      </c>
      <c r="N372" s="1">
        <f>Tabelle2[[#This Row],[Menge t P2O5]]/Tabelle2[[#This Row],[Anzahl Lieferscheine]]</f>
        <v>0.15445</v>
      </c>
    </row>
    <row r="373" spans="1:14" x14ac:dyDescent="0.2">
      <c r="A373" s="2" t="s">
        <v>46</v>
      </c>
      <c r="B373" s="2" t="s">
        <v>46</v>
      </c>
      <c r="C373" s="2" t="s">
        <v>6</v>
      </c>
      <c r="D373" s="2" t="s">
        <v>15</v>
      </c>
      <c r="E373" s="2" t="s">
        <v>21</v>
      </c>
      <c r="F373" s="2" t="s">
        <v>61</v>
      </c>
      <c r="G373" s="1">
        <v>272</v>
      </c>
      <c r="H373" s="1">
        <v>160</v>
      </c>
      <c r="I373" s="4">
        <v>1</v>
      </c>
      <c r="J373" s="2" t="s">
        <v>66</v>
      </c>
      <c r="K373" s="1">
        <f>Tabelle2[[#This Row],[Menge kg Nges]]/1000</f>
        <v>0.27200000000000002</v>
      </c>
      <c r="L373" s="1">
        <f>Tabelle2[[#This Row],[Menge kg P2O5]]/1000</f>
        <v>0.16</v>
      </c>
      <c r="M373" s="1">
        <f>Tabelle2[[#This Row],[Menge t Nges]]/Tabelle2[[#This Row],[Anzahl Lieferscheine]]</f>
        <v>0.27200000000000002</v>
      </c>
      <c r="N373" s="1">
        <f>Tabelle2[[#This Row],[Menge t P2O5]]/Tabelle2[[#This Row],[Anzahl Lieferscheine]]</f>
        <v>0.16</v>
      </c>
    </row>
    <row r="374" spans="1:14" x14ac:dyDescent="0.2">
      <c r="A374" s="2" t="s">
        <v>46</v>
      </c>
      <c r="B374" s="2" t="s">
        <v>46</v>
      </c>
      <c r="C374" s="2" t="s">
        <v>6</v>
      </c>
      <c r="D374" s="2" t="s">
        <v>15</v>
      </c>
      <c r="E374" s="2" t="s">
        <v>9</v>
      </c>
      <c r="F374" s="2" t="s">
        <v>61</v>
      </c>
      <c r="G374" s="1">
        <v>12020.64</v>
      </c>
      <c r="H374" s="1">
        <v>7712.16</v>
      </c>
      <c r="I374" s="4">
        <v>53</v>
      </c>
      <c r="J374" s="2" t="s">
        <v>66</v>
      </c>
      <c r="K374" s="1">
        <f>Tabelle2[[#This Row],[Menge kg Nges]]/1000</f>
        <v>12.02064</v>
      </c>
      <c r="L374" s="1">
        <f>Tabelle2[[#This Row],[Menge kg P2O5]]/1000</f>
        <v>7.7121599999999999</v>
      </c>
      <c r="M374" s="1">
        <f>Tabelle2[[#This Row],[Menge t Nges]]/Tabelle2[[#This Row],[Anzahl Lieferscheine]]</f>
        <v>0.2268045283018868</v>
      </c>
      <c r="N374" s="1">
        <f>Tabelle2[[#This Row],[Menge t P2O5]]/Tabelle2[[#This Row],[Anzahl Lieferscheine]]</f>
        <v>0.14551245283018868</v>
      </c>
    </row>
    <row r="375" spans="1:14" x14ac:dyDescent="0.2">
      <c r="A375" s="2" t="s">
        <v>46</v>
      </c>
      <c r="B375" s="2" t="s">
        <v>46</v>
      </c>
      <c r="C375" s="2" t="s">
        <v>25</v>
      </c>
      <c r="D375" s="2" t="s">
        <v>25</v>
      </c>
      <c r="E375" s="2" t="s">
        <v>26</v>
      </c>
      <c r="F375" s="2" t="s">
        <v>61</v>
      </c>
      <c r="G375" s="1">
        <v>46495.950000000012</v>
      </c>
      <c r="H375" s="1">
        <v>18112.07</v>
      </c>
      <c r="I375" s="4">
        <v>47</v>
      </c>
      <c r="J375" s="2" t="s">
        <v>66</v>
      </c>
      <c r="K375" s="1">
        <f>Tabelle2[[#This Row],[Menge kg Nges]]/1000</f>
        <v>46.495950000000015</v>
      </c>
      <c r="L375" s="1">
        <f>Tabelle2[[#This Row],[Menge kg P2O5]]/1000</f>
        <v>18.112069999999999</v>
      </c>
      <c r="M375" s="1">
        <f>Tabelle2[[#This Row],[Menge t Nges]]/Tabelle2[[#This Row],[Anzahl Lieferscheine]]</f>
        <v>0.98927553191489392</v>
      </c>
      <c r="N375" s="1">
        <f>Tabelle2[[#This Row],[Menge t P2O5]]/Tabelle2[[#This Row],[Anzahl Lieferscheine]]</f>
        <v>0.38536319148936171</v>
      </c>
    </row>
    <row r="376" spans="1:14" x14ac:dyDescent="0.2">
      <c r="A376" s="2" t="s">
        <v>46</v>
      </c>
      <c r="B376" s="2" t="s">
        <v>45</v>
      </c>
      <c r="C376" s="2" t="s">
        <v>6</v>
      </c>
      <c r="D376" s="2" t="s">
        <v>7</v>
      </c>
      <c r="E376" s="2" t="s">
        <v>12</v>
      </c>
      <c r="F376" s="2" t="s">
        <v>61</v>
      </c>
      <c r="G376" s="1">
        <v>300</v>
      </c>
      <c r="H376" s="1">
        <v>190</v>
      </c>
      <c r="I376" s="4">
        <v>2</v>
      </c>
      <c r="J376" s="2" t="s">
        <v>66</v>
      </c>
      <c r="K376" s="1">
        <f>Tabelle2[[#This Row],[Menge kg Nges]]/1000</f>
        <v>0.3</v>
      </c>
      <c r="L376" s="1">
        <f>Tabelle2[[#This Row],[Menge kg P2O5]]/1000</f>
        <v>0.19</v>
      </c>
      <c r="M376" s="1">
        <f>Tabelle2[[#This Row],[Menge t Nges]]/Tabelle2[[#This Row],[Anzahl Lieferscheine]]</f>
        <v>0.15</v>
      </c>
      <c r="N376" s="1">
        <f>Tabelle2[[#This Row],[Menge t P2O5]]/Tabelle2[[#This Row],[Anzahl Lieferscheine]]</f>
        <v>9.5000000000000001E-2</v>
      </c>
    </row>
    <row r="377" spans="1:14" x14ac:dyDescent="0.2">
      <c r="A377" s="2" t="s">
        <v>34</v>
      </c>
      <c r="B377" s="2" t="s">
        <v>5</v>
      </c>
      <c r="C377" s="2" t="s">
        <v>6</v>
      </c>
      <c r="D377" s="2" t="s">
        <v>30</v>
      </c>
      <c r="E377" s="2" t="s">
        <v>26</v>
      </c>
      <c r="F377" s="2" t="s">
        <v>61</v>
      </c>
      <c r="G377" s="1">
        <v>1762.4900000000002</v>
      </c>
      <c r="H377" s="1">
        <v>960.61</v>
      </c>
      <c r="I377" s="4">
        <v>5</v>
      </c>
      <c r="J377" s="2" t="s">
        <v>66</v>
      </c>
      <c r="K377" s="1">
        <f>Tabelle2[[#This Row],[Menge kg Nges]]/1000</f>
        <v>1.7624900000000003</v>
      </c>
      <c r="L377" s="1">
        <f>Tabelle2[[#This Row],[Menge kg P2O5]]/1000</f>
        <v>0.96060999999999996</v>
      </c>
      <c r="M377" s="1">
        <f>Tabelle2[[#This Row],[Menge t Nges]]/Tabelle2[[#This Row],[Anzahl Lieferscheine]]</f>
        <v>0.35249800000000009</v>
      </c>
      <c r="N377" s="1">
        <f>Tabelle2[[#This Row],[Menge t P2O5]]/Tabelle2[[#This Row],[Anzahl Lieferscheine]]</f>
        <v>0.19212199999999999</v>
      </c>
    </row>
    <row r="378" spans="1:14" x14ac:dyDescent="0.2">
      <c r="A378" s="2" t="s">
        <v>34</v>
      </c>
      <c r="B378" s="2" t="s">
        <v>5</v>
      </c>
      <c r="C378" s="2" t="s">
        <v>6</v>
      </c>
      <c r="D378" s="2" t="s">
        <v>7</v>
      </c>
      <c r="E378" s="2" t="s">
        <v>11</v>
      </c>
      <c r="F378" s="2" t="s">
        <v>61</v>
      </c>
      <c r="G378" s="1">
        <v>1102.4000000000001</v>
      </c>
      <c r="H378" s="1">
        <v>439.9</v>
      </c>
      <c r="I378" s="4">
        <v>2</v>
      </c>
      <c r="J378" s="2" t="s">
        <v>66</v>
      </c>
      <c r="K378" s="1">
        <f>Tabelle2[[#This Row],[Menge kg Nges]]/1000</f>
        <v>1.1024</v>
      </c>
      <c r="L378" s="1">
        <f>Tabelle2[[#This Row],[Menge kg P2O5]]/1000</f>
        <v>0.43989999999999996</v>
      </c>
      <c r="M378" s="1">
        <f>Tabelle2[[#This Row],[Menge t Nges]]/Tabelle2[[#This Row],[Anzahl Lieferscheine]]</f>
        <v>0.55120000000000002</v>
      </c>
      <c r="N378" s="1">
        <f>Tabelle2[[#This Row],[Menge t P2O5]]/Tabelle2[[#This Row],[Anzahl Lieferscheine]]</f>
        <v>0.21994999999999998</v>
      </c>
    </row>
    <row r="379" spans="1:14" x14ac:dyDescent="0.2">
      <c r="A379" s="2" t="s">
        <v>34</v>
      </c>
      <c r="B379" s="2" t="s">
        <v>5</v>
      </c>
      <c r="C379" s="2" t="s">
        <v>6</v>
      </c>
      <c r="D379" s="2" t="s">
        <v>7</v>
      </c>
      <c r="E379" s="2" t="s">
        <v>13</v>
      </c>
      <c r="F379" s="2" t="s">
        <v>61</v>
      </c>
      <c r="G379" s="1">
        <v>1860</v>
      </c>
      <c r="H379" s="1">
        <v>1140</v>
      </c>
      <c r="I379" s="4">
        <v>11</v>
      </c>
      <c r="J379" s="2" t="s">
        <v>66</v>
      </c>
      <c r="K379" s="1">
        <f>Tabelle2[[#This Row],[Menge kg Nges]]/1000</f>
        <v>1.86</v>
      </c>
      <c r="L379" s="1">
        <f>Tabelle2[[#This Row],[Menge kg P2O5]]/1000</f>
        <v>1.1399999999999999</v>
      </c>
      <c r="M379" s="1">
        <f>Tabelle2[[#This Row],[Menge t Nges]]/Tabelle2[[#This Row],[Anzahl Lieferscheine]]</f>
        <v>0.1690909090909091</v>
      </c>
      <c r="N379" s="1">
        <f>Tabelle2[[#This Row],[Menge t P2O5]]/Tabelle2[[#This Row],[Anzahl Lieferscheine]]</f>
        <v>0.10363636363636362</v>
      </c>
    </row>
    <row r="380" spans="1:14" x14ac:dyDescent="0.2">
      <c r="A380" s="2" t="s">
        <v>34</v>
      </c>
      <c r="B380" s="2" t="s">
        <v>5</v>
      </c>
      <c r="C380" s="2" t="s">
        <v>6</v>
      </c>
      <c r="D380" s="2" t="s">
        <v>15</v>
      </c>
      <c r="E380" s="2" t="s">
        <v>18</v>
      </c>
      <c r="F380" s="2" t="s">
        <v>61</v>
      </c>
      <c r="G380" s="1">
        <v>1039</v>
      </c>
      <c r="H380" s="1">
        <v>738</v>
      </c>
      <c r="I380" s="4">
        <v>1</v>
      </c>
      <c r="J380" s="2" t="s">
        <v>66</v>
      </c>
      <c r="K380" s="1">
        <f>Tabelle2[[#This Row],[Menge kg Nges]]/1000</f>
        <v>1.0389999999999999</v>
      </c>
      <c r="L380" s="1">
        <f>Tabelle2[[#This Row],[Menge kg P2O5]]/1000</f>
        <v>0.73799999999999999</v>
      </c>
      <c r="M380" s="1">
        <f>Tabelle2[[#This Row],[Menge t Nges]]/Tabelle2[[#This Row],[Anzahl Lieferscheine]]</f>
        <v>1.0389999999999999</v>
      </c>
      <c r="N380" s="1">
        <f>Tabelle2[[#This Row],[Menge t P2O5]]/Tabelle2[[#This Row],[Anzahl Lieferscheine]]</f>
        <v>0.73799999999999999</v>
      </c>
    </row>
    <row r="381" spans="1:14" x14ac:dyDescent="0.2">
      <c r="A381" s="2" t="s">
        <v>34</v>
      </c>
      <c r="B381" s="2" t="s">
        <v>29</v>
      </c>
      <c r="C381" s="2" t="s">
        <v>6</v>
      </c>
      <c r="D381" s="2" t="s">
        <v>30</v>
      </c>
      <c r="E381" s="2" t="s">
        <v>26</v>
      </c>
      <c r="F381" s="2" t="s">
        <v>61</v>
      </c>
      <c r="G381" s="1">
        <v>31992.589999999997</v>
      </c>
      <c r="H381" s="1">
        <v>15326.049999999996</v>
      </c>
      <c r="I381" s="4">
        <v>79</v>
      </c>
      <c r="J381" s="2" t="s">
        <v>66</v>
      </c>
      <c r="K381" s="1">
        <f>Tabelle2[[#This Row],[Menge kg Nges]]/1000</f>
        <v>31.992589999999996</v>
      </c>
      <c r="L381" s="1">
        <f>Tabelle2[[#This Row],[Menge kg P2O5]]/1000</f>
        <v>15.326049999999995</v>
      </c>
      <c r="M381" s="1">
        <f>Tabelle2[[#This Row],[Menge t Nges]]/Tabelle2[[#This Row],[Anzahl Lieferscheine]]</f>
        <v>0.40496949367088603</v>
      </c>
      <c r="N381" s="1">
        <f>Tabelle2[[#This Row],[Menge t P2O5]]/Tabelle2[[#This Row],[Anzahl Lieferscheine]]</f>
        <v>0.19400063291139233</v>
      </c>
    </row>
    <row r="382" spans="1:14" x14ac:dyDescent="0.2">
      <c r="A382" s="2" t="s">
        <v>34</v>
      </c>
      <c r="B382" s="2" t="s">
        <v>29</v>
      </c>
      <c r="C382" s="2" t="s">
        <v>6</v>
      </c>
      <c r="D382" s="2" t="s">
        <v>7</v>
      </c>
      <c r="E382" s="2" t="s">
        <v>8</v>
      </c>
      <c r="F382" s="2" t="s">
        <v>61</v>
      </c>
      <c r="G382" s="1">
        <v>5075.45</v>
      </c>
      <c r="H382" s="1">
        <v>2247</v>
      </c>
      <c r="I382" s="4">
        <v>8</v>
      </c>
      <c r="J382" s="2" t="s">
        <v>66</v>
      </c>
      <c r="K382" s="1">
        <f>Tabelle2[[#This Row],[Menge kg Nges]]/1000</f>
        <v>5.07545</v>
      </c>
      <c r="L382" s="1">
        <f>Tabelle2[[#This Row],[Menge kg P2O5]]/1000</f>
        <v>2.2469999999999999</v>
      </c>
      <c r="M382" s="1">
        <f>Tabelle2[[#This Row],[Menge t Nges]]/Tabelle2[[#This Row],[Anzahl Lieferscheine]]</f>
        <v>0.63443125</v>
      </c>
      <c r="N382" s="1">
        <f>Tabelle2[[#This Row],[Menge t P2O5]]/Tabelle2[[#This Row],[Anzahl Lieferscheine]]</f>
        <v>0.28087499999999999</v>
      </c>
    </row>
    <row r="383" spans="1:14" x14ac:dyDescent="0.2">
      <c r="A383" s="2" t="s">
        <v>34</v>
      </c>
      <c r="B383" s="2" t="s">
        <v>29</v>
      </c>
      <c r="C383" s="2" t="s">
        <v>6</v>
      </c>
      <c r="D383" s="2" t="s">
        <v>7</v>
      </c>
      <c r="E383" s="2" t="s">
        <v>9</v>
      </c>
      <c r="F383" s="2" t="s">
        <v>61</v>
      </c>
      <c r="G383" s="1">
        <v>1100.0999999999999</v>
      </c>
      <c r="H383" s="1">
        <v>461.1</v>
      </c>
      <c r="I383" s="4">
        <v>4</v>
      </c>
      <c r="J383" s="2" t="s">
        <v>66</v>
      </c>
      <c r="K383" s="1">
        <f>Tabelle2[[#This Row],[Menge kg Nges]]/1000</f>
        <v>1.1000999999999999</v>
      </c>
      <c r="L383" s="1">
        <f>Tabelle2[[#This Row],[Menge kg P2O5]]/1000</f>
        <v>0.46110000000000001</v>
      </c>
      <c r="M383" s="1">
        <f>Tabelle2[[#This Row],[Menge t Nges]]/Tabelle2[[#This Row],[Anzahl Lieferscheine]]</f>
        <v>0.27502499999999996</v>
      </c>
      <c r="N383" s="1">
        <f>Tabelle2[[#This Row],[Menge t P2O5]]/Tabelle2[[#This Row],[Anzahl Lieferscheine]]</f>
        <v>0.115275</v>
      </c>
    </row>
    <row r="384" spans="1:14" x14ac:dyDescent="0.2">
      <c r="A384" s="2" t="s">
        <v>34</v>
      </c>
      <c r="B384" s="2" t="s">
        <v>29</v>
      </c>
      <c r="C384" s="2" t="s">
        <v>6</v>
      </c>
      <c r="D384" s="2" t="s">
        <v>7</v>
      </c>
      <c r="E384" s="2" t="s">
        <v>11</v>
      </c>
      <c r="F384" s="2" t="s">
        <v>61</v>
      </c>
      <c r="G384" s="1">
        <v>3015</v>
      </c>
      <c r="H384" s="1">
        <v>1530.5</v>
      </c>
      <c r="I384" s="4">
        <v>7</v>
      </c>
      <c r="J384" s="2" t="s">
        <v>66</v>
      </c>
      <c r="K384" s="1">
        <f>Tabelle2[[#This Row],[Menge kg Nges]]/1000</f>
        <v>3.0150000000000001</v>
      </c>
      <c r="L384" s="1">
        <f>Tabelle2[[#This Row],[Menge kg P2O5]]/1000</f>
        <v>1.5305</v>
      </c>
      <c r="M384" s="1">
        <f>Tabelle2[[#This Row],[Menge t Nges]]/Tabelle2[[#This Row],[Anzahl Lieferscheine]]</f>
        <v>0.43071428571428572</v>
      </c>
      <c r="N384" s="1">
        <f>Tabelle2[[#This Row],[Menge t P2O5]]/Tabelle2[[#This Row],[Anzahl Lieferscheine]]</f>
        <v>0.21864285714285714</v>
      </c>
    </row>
    <row r="385" spans="1:14" x14ac:dyDescent="0.2">
      <c r="A385" s="2" t="s">
        <v>34</v>
      </c>
      <c r="B385" s="2" t="s">
        <v>29</v>
      </c>
      <c r="C385" s="2" t="s">
        <v>6</v>
      </c>
      <c r="D385" s="2" t="s">
        <v>7</v>
      </c>
      <c r="E385" s="2" t="s">
        <v>12</v>
      </c>
      <c r="F385" s="2" t="s">
        <v>61</v>
      </c>
      <c r="G385" s="1">
        <v>6831.6</v>
      </c>
      <c r="H385" s="1">
        <v>2756.6</v>
      </c>
      <c r="I385" s="4">
        <v>29</v>
      </c>
      <c r="J385" s="2" t="s">
        <v>66</v>
      </c>
      <c r="K385" s="1">
        <f>Tabelle2[[#This Row],[Menge kg Nges]]/1000</f>
        <v>6.8316000000000008</v>
      </c>
      <c r="L385" s="1">
        <f>Tabelle2[[#This Row],[Menge kg P2O5]]/1000</f>
        <v>2.7565999999999997</v>
      </c>
      <c r="M385" s="1">
        <f>Tabelle2[[#This Row],[Menge t Nges]]/Tabelle2[[#This Row],[Anzahl Lieferscheine]]</f>
        <v>0.23557241379310348</v>
      </c>
      <c r="N385" s="1">
        <f>Tabelle2[[#This Row],[Menge t P2O5]]/Tabelle2[[#This Row],[Anzahl Lieferscheine]]</f>
        <v>9.505517241379309E-2</v>
      </c>
    </row>
    <row r="386" spans="1:14" x14ac:dyDescent="0.2">
      <c r="A386" s="2" t="s">
        <v>34</v>
      </c>
      <c r="B386" s="2" t="s">
        <v>29</v>
      </c>
      <c r="C386" s="2" t="s">
        <v>6</v>
      </c>
      <c r="D386" s="2" t="s">
        <v>7</v>
      </c>
      <c r="E386" s="2" t="s">
        <v>13</v>
      </c>
      <c r="F386" s="2" t="s">
        <v>61</v>
      </c>
      <c r="G386" s="1">
        <v>3036.0399999999995</v>
      </c>
      <c r="H386" s="1">
        <v>1588.4</v>
      </c>
      <c r="I386" s="4">
        <v>11</v>
      </c>
      <c r="J386" s="2" t="s">
        <v>66</v>
      </c>
      <c r="K386" s="1">
        <f>Tabelle2[[#This Row],[Menge kg Nges]]/1000</f>
        <v>3.0360399999999994</v>
      </c>
      <c r="L386" s="1">
        <f>Tabelle2[[#This Row],[Menge kg P2O5]]/1000</f>
        <v>1.5884</v>
      </c>
      <c r="M386" s="1">
        <f>Tabelle2[[#This Row],[Menge t Nges]]/Tabelle2[[#This Row],[Anzahl Lieferscheine]]</f>
        <v>0.27600363636363628</v>
      </c>
      <c r="N386" s="1">
        <f>Tabelle2[[#This Row],[Menge t P2O5]]/Tabelle2[[#This Row],[Anzahl Lieferscheine]]</f>
        <v>0.1444</v>
      </c>
    </row>
    <row r="387" spans="1:14" x14ac:dyDescent="0.2">
      <c r="A387" s="2" t="s">
        <v>34</v>
      </c>
      <c r="B387" s="2" t="s">
        <v>29</v>
      </c>
      <c r="C387" s="2" t="s">
        <v>6</v>
      </c>
      <c r="D387" s="2" t="s">
        <v>7</v>
      </c>
      <c r="E387" s="2" t="s">
        <v>14</v>
      </c>
      <c r="F387" s="2" t="s">
        <v>61</v>
      </c>
      <c r="G387" s="1">
        <v>1880.7</v>
      </c>
      <c r="H387" s="1">
        <v>857.2</v>
      </c>
      <c r="I387" s="4">
        <v>6</v>
      </c>
      <c r="J387" s="2" t="s">
        <v>66</v>
      </c>
      <c r="K387" s="1">
        <f>Tabelle2[[#This Row],[Menge kg Nges]]/1000</f>
        <v>1.8807</v>
      </c>
      <c r="L387" s="1">
        <f>Tabelle2[[#This Row],[Menge kg P2O5]]/1000</f>
        <v>0.85720000000000007</v>
      </c>
      <c r="M387" s="1">
        <f>Tabelle2[[#This Row],[Menge t Nges]]/Tabelle2[[#This Row],[Anzahl Lieferscheine]]</f>
        <v>0.31345000000000001</v>
      </c>
      <c r="N387" s="1">
        <f>Tabelle2[[#This Row],[Menge t P2O5]]/Tabelle2[[#This Row],[Anzahl Lieferscheine]]</f>
        <v>0.14286666666666667</v>
      </c>
    </row>
    <row r="388" spans="1:14" x14ac:dyDescent="0.2">
      <c r="A388" s="2" t="s">
        <v>34</v>
      </c>
      <c r="B388" s="2" t="s">
        <v>29</v>
      </c>
      <c r="C388" s="2" t="s">
        <v>6</v>
      </c>
      <c r="D388" s="2" t="s">
        <v>15</v>
      </c>
      <c r="E388" s="2" t="s">
        <v>8</v>
      </c>
      <c r="F388" s="2" t="s">
        <v>61</v>
      </c>
      <c r="G388" s="1">
        <v>553</v>
      </c>
      <c r="H388" s="1">
        <v>434</v>
      </c>
      <c r="I388" s="4">
        <v>2</v>
      </c>
      <c r="J388" s="2" t="s">
        <v>66</v>
      </c>
      <c r="K388" s="1">
        <f>Tabelle2[[#This Row],[Menge kg Nges]]/1000</f>
        <v>0.55300000000000005</v>
      </c>
      <c r="L388" s="1">
        <f>Tabelle2[[#This Row],[Menge kg P2O5]]/1000</f>
        <v>0.434</v>
      </c>
      <c r="M388" s="1">
        <f>Tabelle2[[#This Row],[Menge t Nges]]/Tabelle2[[#This Row],[Anzahl Lieferscheine]]</f>
        <v>0.27650000000000002</v>
      </c>
      <c r="N388" s="1">
        <f>Tabelle2[[#This Row],[Menge t P2O5]]/Tabelle2[[#This Row],[Anzahl Lieferscheine]]</f>
        <v>0.217</v>
      </c>
    </row>
    <row r="389" spans="1:14" x14ac:dyDescent="0.2">
      <c r="A389" s="2" t="s">
        <v>34</v>
      </c>
      <c r="B389" s="2" t="s">
        <v>29</v>
      </c>
      <c r="C389" s="2" t="s">
        <v>6</v>
      </c>
      <c r="D389" s="2" t="s">
        <v>15</v>
      </c>
      <c r="E389" s="2" t="s">
        <v>18</v>
      </c>
      <c r="F389" s="2" t="s">
        <v>61</v>
      </c>
      <c r="G389" s="1">
        <v>2840.8799999999997</v>
      </c>
      <c r="H389" s="1">
        <v>1860.2200000000003</v>
      </c>
      <c r="I389" s="4">
        <v>7</v>
      </c>
      <c r="J389" s="2" t="s">
        <v>66</v>
      </c>
      <c r="K389" s="1">
        <f>Tabelle2[[#This Row],[Menge kg Nges]]/1000</f>
        <v>2.8408799999999998</v>
      </c>
      <c r="L389" s="1">
        <f>Tabelle2[[#This Row],[Menge kg P2O5]]/1000</f>
        <v>1.8602200000000002</v>
      </c>
      <c r="M389" s="1">
        <f>Tabelle2[[#This Row],[Menge t Nges]]/Tabelle2[[#This Row],[Anzahl Lieferscheine]]</f>
        <v>0.40583999999999998</v>
      </c>
      <c r="N389" s="1">
        <f>Tabelle2[[#This Row],[Menge t P2O5]]/Tabelle2[[#This Row],[Anzahl Lieferscheine]]</f>
        <v>0.26574571428571431</v>
      </c>
    </row>
    <row r="390" spans="1:14" x14ac:dyDescent="0.2">
      <c r="A390" s="2" t="s">
        <v>34</v>
      </c>
      <c r="B390" s="2" t="s">
        <v>29</v>
      </c>
      <c r="C390" s="2" t="s">
        <v>6</v>
      </c>
      <c r="D390" s="2" t="s">
        <v>15</v>
      </c>
      <c r="E390" s="2" t="s">
        <v>19</v>
      </c>
      <c r="F390" s="2" t="s">
        <v>61</v>
      </c>
      <c r="G390" s="1">
        <v>378</v>
      </c>
      <c r="H390" s="1">
        <v>420</v>
      </c>
      <c r="I390" s="4">
        <v>2</v>
      </c>
      <c r="J390" s="2" t="s">
        <v>66</v>
      </c>
      <c r="K390" s="1">
        <f>Tabelle2[[#This Row],[Menge kg Nges]]/1000</f>
        <v>0.378</v>
      </c>
      <c r="L390" s="1">
        <f>Tabelle2[[#This Row],[Menge kg P2O5]]/1000</f>
        <v>0.42</v>
      </c>
      <c r="M390" s="1">
        <f>Tabelle2[[#This Row],[Menge t Nges]]/Tabelle2[[#This Row],[Anzahl Lieferscheine]]</f>
        <v>0.189</v>
      </c>
      <c r="N390" s="1">
        <f>Tabelle2[[#This Row],[Menge t P2O5]]/Tabelle2[[#This Row],[Anzahl Lieferscheine]]</f>
        <v>0.21</v>
      </c>
    </row>
    <row r="391" spans="1:14" x14ac:dyDescent="0.2">
      <c r="A391" s="2" t="s">
        <v>34</v>
      </c>
      <c r="B391" s="2" t="s">
        <v>29</v>
      </c>
      <c r="C391" s="2" t="s">
        <v>6</v>
      </c>
      <c r="D391" s="2" t="s">
        <v>15</v>
      </c>
      <c r="E391" s="2" t="s">
        <v>21</v>
      </c>
      <c r="F391" s="2" t="s">
        <v>61</v>
      </c>
      <c r="G391" s="1">
        <v>2938.92</v>
      </c>
      <c r="H391" s="1">
        <v>1662.02</v>
      </c>
      <c r="I391" s="4">
        <v>7</v>
      </c>
      <c r="J391" s="2" t="s">
        <v>66</v>
      </c>
      <c r="K391" s="1">
        <f>Tabelle2[[#This Row],[Menge kg Nges]]/1000</f>
        <v>2.93892</v>
      </c>
      <c r="L391" s="1">
        <f>Tabelle2[[#This Row],[Menge kg P2O5]]/1000</f>
        <v>1.6620200000000001</v>
      </c>
      <c r="M391" s="1">
        <f>Tabelle2[[#This Row],[Menge t Nges]]/Tabelle2[[#This Row],[Anzahl Lieferscheine]]</f>
        <v>0.41984571428571427</v>
      </c>
      <c r="N391" s="1">
        <f>Tabelle2[[#This Row],[Menge t P2O5]]/Tabelle2[[#This Row],[Anzahl Lieferscheine]]</f>
        <v>0.23743142857142857</v>
      </c>
    </row>
    <row r="392" spans="1:14" x14ac:dyDescent="0.2">
      <c r="A392" s="2" t="s">
        <v>34</v>
      </c>
      <c r="B392" s="2" t="s">
        <v>29</v>
      </c>
      <c r="C392" s="2" t="s">
        <v>6</v>
      </c>
      <c r="D392" s="2" t="s">
        <v>15</v>
      </c>
      <c r="E392" s="2" t="s">
        <v>9</v>
      </c>
      <c r="F392" s="2" t="s">
        <v>61</v>
      </c>
      <c r="G392" s="1">
        <v>1623</v>
      </c>
      <c r="H392" s="1">
        <v>690</v>
      </c>
      <c r="I392" s="4">
        <v>3</v>
      </c>
      <c r="J392" s="2" t="s">
        <v>66</v>
      </c>
      <c r="K392" s="1">
        <f>Tabelle2[[#This Row],[Menge kg Nges]]/1000</f>
        <v>1.623</v>
      </c>
      <c r="L392" s="1">
        <f>Tabelle2[[#This Row],[Menge kg P2O5]]/1000</f>
        <v>0.69</v>
      </c>
      <c r="M392" s="1">
        <f>Tabelle2[[#This Row],[Menge t Nges]]/Tabelle2[[#This Row],[Anzahl Lieferscheine]]</f>
        <v>0.54100000000000004</v>
      </c>
      <c r="N392" s="1">
        <f>Tabelle2[[#This Row],[Menge t P2O5]]/Tabelle2[[#This Row],[Anzahl Lieferscheine]]</f>
        <v>0.22999999999999998</v>
      </c>
    </row>
    <row r="393" spans="1:14" x14ac:dyDescent="0.2">
      <c r="A393" s="2" t="s">
        <v>34</v>
      </c>
      <c r="B393" s="2" t="s">
        <v>29</v>
      </c>
      <c r="C393" s="2" t="s">
        <v>25</v>
      </c>
      <c r="D393" s="2" t="s">
        <v>25</v>
      </c>
      <c r="E393" s="2" t="s">
        <v>26</v>
      </c>
      <c r="F393" s="2" t="s">
        <v>61</v>
      </c>
      <c r="G393" s="1">
        <v>3696.15</v>
      </c>
      <c r="H393" s="1">
        <v>1789.25</v>
      </c>
      <c r="I393" s="4">
        <v>8</v>
      </c>
      <c r="J393" s="2" t="s">
        <v>66</v>
      </c>
      <c r="K393" s="1">
        <f>Tabelle2[[#This Row],[Menge kg Nges]]/1000</f>
        <v>3.6961500000000003</v>
      </c>
      <c r="L393" s="1">
        <f>Tabelle2[[#This Row],[Menge kg P2O5]]/1000</f>
        <v>1.78925</v>
      </c>
      <c r="M393" s="1">
        <f>Tabelle2[[#This Row],[Menge t Nges]]/Tabelle2[[#This Row],[Anzahl Lieferscheine]]</f>
        <v>0.46201875000000003</v>
      </c>
      <c r="N393" s="1">
        <f>Tabelle2[[#This Row],[Menge t P2O5]]/Tabelle2[[#This Row],[Anzahl Lieferscheine]]</f>
        <v>0.22365625</v>
      </c>
    </row>
    <row r="394" spans="1:14" x14ac:dyDescent="0.2">
      <c r="A394" s="2" t="s">
        <v>34</v>
      </c>
      <c r="B394" s="2" t="s">
        <v>32</v>
      </c>
      <c r="C394" s="2" t="s">
        <v>6</v>
      </c>
      <c r="D394" s="2" t="s">
        <v>30</v>
      </c>
      <c r="E394" s="2" t="s">
        <v>26</v>
      </c>
      <c r="F394" s="2" t="s">
        <v>61</v>
      </c>
      <c r="G394" s="1">
        <v>159472.67000000004</v>
      </c>
      <c r="H394" s="1">
        <v>72786.989999999962</v>
      </c>
      <c r="I394" s="4">
        <v>442</v>
      </c>
      <c r="J394" s="2" t="s">
        <v>66</v>
      </c>
      <c r="K394" s="1">
        <f>Tabelle2[[#This Row],[Menge kg Nges]]/1000</f>
        <v>159.47267000000005</v>
      </c>
      <c r="L394" s="1">
        <f>Tabelle2[[#This Row],[Menge kg P2O5]]/1000</f>
        <v>72.78698999999996</v>
      </c>
      <c r="M394" s="1">
        <f>Tabelle2[[#This Row],[Menge t Nges]]/Tabelle2[[#This Row],[Anzahl Lieferscheine]]</f>
        <v>0.36079789592760192</v>
      </c>
      <c r="N394" s="1">
        <f>Tabelle2[[#This Row],[Menge t P2O5]]/Tabelle2[[#This Row],[Anzahl Lieferscheine]]</f>
        <v>0.16467644796380082</v>
      </c>
    </row>
    <row r="395" spans="1:14" x14ac:dyDescent="0.2">
      <c r="A395" s="2" t="s">
        <v>34</v>
      </c>
      <c r="B395" s="2" t="s">
        <v>32</v>
      </c>
      <c r="C395" s="2" t="s">
        <v>6</v>
      </c>
      <c r="D395" s="2" t="s">
        <v>7</v>
      </c>
      <c r="E395" s="2" t="s">
        <v>8</v>
      </c>
      <c r="F395" s="2" t="s">
        <v>61</v>
      </c>
      <c r="G395" s="1">
        <v>13895.2</v>
      </c>
      <c r="H395" s="1">
        <v>6183.95</v>
      </c>
      <c r="I395" s="4">
        <v>32</v>
      </c>
      <c r="J395" s="2" t="s">
        <v>66</v>
      </c>
      <c r="K395" s="1">
        <f>Tabelle2[[#This Row],[Menge kg Nges]]/1000</f>
        <v>13.895200000000001</v>
      </c>
      <c r="L395" s="1">
        <f>Tabelle2[[#This Row],[Menge kg P2O5]]/1000</f>
        <v>6.1839499999999994</v>
      </c>
      <c r="M395" s="1">
        <f>Tabelle2[[#This Row],[Menge t Nges]]/Tabelle2[[#This Row],[Anzahl Lieferscheine]]</f>
        <v>0.43422500000000003</v>
      </c>
      <c r="N395" s="1">
        <f>Tabelle2[[#This Row],[Menge t P2O5]]/Tabelle2[[#This Row],[Anzahl Lieferscheine]]</f>
        <v>0.19324843749999998</v>
      </c>
    </row>
    <row r="396" spans="1:14" x14ac:dyDescent="0.2">
      <c r="A396" s="2" t="s">
        <v>34</v>
      </c>
      <c r="B396" s="2" t="s">
        <v>32</v>
      </c>
      <c r="C396" s="2" t="s">
        <v>6</v>
      </c>
      <c r="D396" s="2" t="s">
        <v>7</v>
      </c>
      <c r="E396" s="2" t="s">
        <v>9</v>
      </c>
      <c r="F396" s="2" t="s">
        <v>61</v>
      </c>
      <c r="G396" s="1">
        <v>5111.95</v>
      </c>
      <c r="H396" s="1">
        <v>2174.5099999999998</v>
      </c>
      <c r="I396" s="4">
        <v>21</v>
      </c>
      <c r="J396" s="2" t="s">
        <v>66</v>
      </c>
      <c r="K396" s="1">
        <f>Tabelle2[[#This Row],[Menge kg Nges]]/1000</f>
        <v>5.1119500000000002</v>
      </c>
      <c r="L396" s="1">
        <f>Tabelle2[[#This Row],[Menge kg P2O5]]/1000</f>
        <v>2.1745099999999997</v>
      </c>
      <c r="M396" s="1">
        <f>Tabelle2[[#This Row],[Menge t Nges]]/Tabelle2[[#This Row],[Anzahl Lieferscheine]]</f>
        <v>0.24342619047619049</v>
      </c>
      <c r="N396" s="1">
        <f>Tabelle2[[#This Row],[Menge t P2O5]]/Tabelle2[[#This Row],[Anzahl Lieferscheine]]</f>
        <v>0.10354809523809523</v>
      </c>
    </row>
    <row r="397" spans="1:14" x14ac:dyDescent="0.2">
      <c r="A397" s="2" t="s">
        <v>34</v>
      </c>
      <c r="B397" s="2" t="s">
        <v>32</v>
      </c>
      <c r="C397" s="2" t="s">
        <v>6</v>
      </c>
      <c r="D397" s="2" t="s">
        <v>7</v>
      </c>
      <c r="E397" s="2" t="s">
        <v>11</v>
      </c>
      <c r="F397" s="2" t="s">
        <v>61</v>
      </c>
      <c r="G397" s="1">
        <v>26311.969999999994</v>
      </c>
      <c r="H397" s="1">
        <v>11992.279999999999</v>
      </c>
      <c r="I397" s="4">
        <v>82</v>
      </c>
      <c r="J397" s="2" t="s">
        <v>66</v>
      </c>
      <c r="K397" s="1">
        <f>Tabelle2[[#This Row],[Menge kg Nges]]/1000</f>
        <v>26.311969999999995</v>
      </c>
      <c r="L397" s="1">
        <f>Tabelle2[[#This Row],[Menge kg P2O5]]/1000</f>
        <v>11.992279999999999</v>
      </c>
      <c r="M397" s="1">
        <f>Tabelle2[[#This Row],[Menge t Nges]]/Tabelle2[[#This Row],[Anzahl Lieferscheine]]</f>
        <v>0.32087768292682922</v>
      </c>
      <c r="N397" s="1">
        <f>Tabelle2[[#This Row],[Menge t P2O5]]/Tabelle2[[#This Row],[Anzahl Lieferscheine]]</f>
        <v>0.14624731707317074</v>
      </c>
    </row>
    <row r="398" spans="1:14" x14ac:dyDescent="0.2">
      <c r="A398" s="2" t="s">
        <v>34</v>
      </c>
      <c r="B398" s="2" t="s">
        <v>32</v>
      </c>
      <c r="C398" s="2" t="s">
        <v>6</v>
      </c>
      <c r="D398" s="2" t="s">
        <v>7</v>
      </c>
      <c r="E398" s="2" t="s">
        <v>12</v>
      </c>
      <c r="F398" s="2" t="s">
        <v>61</v>
      </c>
      <c r="G398" s="1">
        <v>36655.37000000001</v>
      </c>
      <c r="H398" s="1">
        <v>15489.659999999998</v>
      </c>
      <c r="I398" s="4">
        <v>96</v>
      </c>
      <c r="J398" s="2" t="s">
        <v>66</v>
      </c>
      <c r="K398" s="1">
        <f>Tabelle2[[#This Row],[Menge kg Nges]]/1000</f>
        <v>36.655370000000012</v>
      </c>
      <c r="L398" s="1">
        <f>Tabelle2[[#This Row],[Menge kg P2O5]]/1000</f>
        <v>15.489659999999999</v>
      </c>
      <c r="M398" s="1">
        <f>Tabelle2[[#This Row],[Menge t Nges]]/Tabelle2[[#This Row],[Anzahl Lieferscheine]]</f>
        <v>0.38182677083333344</v>
      </c>
      <c r="N398" s="1">
        <f>Tabelle2[[#This Row],[Menge t P2O5]]/Tabelle2[[#This Row],[Anzahl Lieferscheine]]</f>
        <v>0.161350625</v>
      </c>
    </row>
    <row r="399" spans="1:14" x14ac:dyDescent="0.2">
      <c r="A399" s="2" t="s">
        <v>34</v>
      </c>
      <c r="B399" s="2" t="s">
        <v>32</v>
      </c>
      <c r="C399" s="2" t="s">
        <v>6</v>
      </c>
      <c r="D399" s="2" t="s">
        <v>7</v>
      </c>
      <c r="E399" s="2" t="s">
        <v>13</v>
      </c>
      <c r="F399" s="2" t="s">
        <v>61</v>
      </c>
      <c r="G399" s="1">
        <v>23976.039999999997</v>
      </c>
      <c r="H399" s="1">
        <v>12863.599999999995</v>
      </c>
      <c r="I399" s="4">
        <v>67</v>
      </c>
      <c r="J399" s="2" t="s">
        <v>66</v>
      </c>
      <c r="K399" s="1">
        <f>Tabelle2[[#This Row],[Menge kg Nges]]/1000</f>
        <v>23.976039999999998</v>
      </c>
      <c r="L399" s="1">
        <f>Tabelle2[[#This Row],[Menge kg P2O5]]/1000</f>
        <v>12.863599999999995</v>
      </c>
      <c r="M399" s="1">
        <f>Tabelle2[[#This Row],[Menge t Nges]]/Tabelle2[[#This Row],[Anzahl Lieferscheine]]</f>
        <v>0.35785134328358204</v>
      </c>
      <c r="N399" s="1">
        <f>Tabelle2[[#This Row],[Menge t P2O5]]/Tabelle2[[#This Row],[Anzahl Lieferscheine]]</f>
        <v>0.19199402985074618</v>
      </c>
    </row>
    <row r="400" spans="1:14" x14ac:dyDescent="0.2">
      <c r="A400" s="2" t="s">
        <v>34</v>
      </c>
      <c r="B400" s="2" t="s">
        <v>32</v>
      </c>
      <c r="C400" s="2" t="s">
        <v>6</v>
      </c>
      <c r="D400" s="2" t="s">
        <v>7</v>
      </c>
      <c r="E400" s="2" t="s">
        <v>14</v>
      </c>
      <c r="F400" s="2" t="s">
        <v>61</v>
      </c>
      <c r="G400" s="1">
        <v>31230.11</v>
      </c>
      <c r="H400" s="1">
        <v>15709.389999999996</v>
      </c>
      <c r="I400" s="4">
        <v>86</v>
      </c>
      <c r="J400" s="2" t="s">
        <v>66</v>
      </c>
      <c r="K400" s="1">
        <f>Tabelle2[[#This Row],[Menge kg Nges]]/1000</f>
        <v>31.23011</v>
      </c>
      <c r="L400" s="1">
        <f>Tabelle2[[#This Row],[Menge kg P2O5]]/1000</f>
        <v>15.709389999999996</v>
      </c>
      <c r="M400" s="1">
        <f>Tabelle2[[#This Row],[Menge t Nges]]/Tabelle2[[#This Row],[Anzahl Lieferscheine]]</f>
        <v>0.36314081395348835</v>
      </c>
      <c r="N400" s="1">
        <f>Tabelle2[[#This Row],[Menge t P2O5]]/Tabelle2[[#This Row],[Anzahl Lieferscheine]]</f>
        <v>0.18266732558139528</v>
      </c>
    </row>
    <row r="401" spans="1:14" x14ac:dyDescent="0.2">
      <c r="A401" s="2" t="s">
        <v>34</v>
      </c>
      <c r="B401" s="2" t="s">
        <v>32</v>
      </c>
      <c r="C401" s="2" t="s">
        <v>6</v>
      </c>
      <c r="D401" s="2" t="s">
        <v>15</v>
      </c>
      <c r="E401" s="2" t="s">
        <v>8</v>
      </c>
      <c r="F401" s="2" t="s">
        <v>61</v>
      </c>
      <c r="G401" s="1">
        <v>4712.8999999999996</v>
      </c>
      <c r="H401" s="1">
        <v>3881.2</v>
      </c>
      <c r="I401" s="4">
        <v>7</v>
      </c>
      <c r="J401" s="2" t="s">
        <v>66</v>
      </c>
      <c r="K401" s="1">
        <f>Tabelle2[[#This Row],[Menge kg Nges]]/1000</f>
        <v>4.7128999999999994</v>
      </c>
      <c r="L401" s="1">
        <f>Tabelle2[[#This Row],[Menge kg P2O5]]/1000</f>
        <v>3.8811999999999998</v>
      </c>
      <c r="M401" s="1">
        <f>Tabelle2[[#This Row],[Menge t Nges]]/Tabelle2[[#This Row],[Anzahl Lieferscheine]]</f>
        <v>0.67327142857142852</v>
      </c>
      <c r="N401" s="1">
        <f>Tabelle2[[#This Row],[Menge t P2O5]]/Tabelle2[[#This Row],[Anzahl Lieferscheine]]</f>
        <v>0.55445714285714287</v>
      </c>
    </row>
    <row r="402" spans="1:14" x14ac:dyDescent="0.2">
      <c r="A402" s="2" t="s">
        <v>34</v>
      </c>
      <c r="B402" s="2" t="s">
        <v>32</v>
      </c>
      <c r="C402" s="2" t="s">
        <v>6</v>
      </c>
      <c r="D402" s="2" t="s">
        <v>15</v>
      </c>
      <c r="E402" s="2" t="s">
        <v>16</v>
      </c>
      <c r="F402" s="2" t="s">
        <v>61</v>
      </c>
      <c r="G402" s="1">
        <v>1753.4499999999998</v>
      </c>
      <c r="H402" s="1">
        <v>1574.81</v>
      </c>
      <c r="I402" s="4">
        <v>5</v>
      </c>
      <c r="J402" s="2" t="s">
        <v>66</v>
      </c>
      <c r="K402" s="1">
        <f>Tabelle2[[#This Row],[Menge kg Nges]]/1000</f>
        <v>1.7534499999999997</v>
      </c>
      <c r="L402" s="1">
        <f>Tabelle2[[#This Row],[Menge kg P2O5]]/1000</f>
        <v>1.57481</v>
      </c>
      <c r="M402" s="1">
        <f>Tabelle2[[#This Row],[Menge t Nges]]/Tabelle2[[#This Row],[Anzahl Lieferscheine]]</f>
        <v>0.35068999999999995</v>
      </c>
      <c r="N402" s="1">
        <f>Tabelle2[[#This Row],[Menge t P2O5]]/Tabelle2[[#This Row],[Anzahl Lieferscheine]]</f>
        <v>0.31496200000000002</v>
      </c>
    </row>
    <row r="403" spans="1:14" x14ac:dyDescent="0.2">
      <c r="A403" s="2" t="s">
        <v>34</v>
      </c>
      <c r="B403" s="2" t="s">
        <v>32</v>
      </c>
      <c r="C403" s="2" t="s">
        <v>6</v>
      </c>
      <c r="D403" s="2" t="s">
        <v>15</v>
      </c>
      <c r="E403" s="2" t="s">
        <v>17</v>
      </c>
      <c r="F403" s="2" t="s">
        <v>61</v>
      </c>
      <c r="G403" s="1">
        <v>318</v>
      </c>
      <c r="H403" s="1">
        <v>138</v>
      </c>
      <c r="I403" s="4">
        <v>1</v>
      </c>
      <c r="J403" s="2" t="s">
        <v>66</v>
      </c>
      <c r="K403" s="1">
        <f>Tabelle2[[#This Row],[Menge kg Nges]]/1000</f>
        <v>0.318</v>
      </c>
      <c r="L403" s="1">
        <f>Tabelle2[[#This Row],[Menge kg P2O5]]/1000</f>
        <v>0.13800000000000001</v>
      </c>
      <c r="M403" s="1">
        <f>Tabelle2[[#This Row],[Menge t Nges]]/Tabelle2[[#This Row],[Anzahl Lieferscheine]]</f>
        <v>0.318</v>
      </c>
      <c r="N403" s="1">
        <f>Tabelle2[[#This Row],[Menge t P2O5]]/Tabelle2[[#This Row],[Anzahl Lieferscheine]]</f>
        <v>0.13800000000000001</v>
      </c>
    </row>
    <row r="404" spans="1:14" x14ac:dyDescent="0.2">
      <c r="A404" s="2" t="s">
        <v>34</v>
      </c>
      <c r="B404" s="2" t="s">
        <v>32</v>
      </c>
      <c r="C404" s="2" t="s">
        <v>6</v>
      </c>
      <c r="D404" s="2" t="s">
        <v>15</v>
      </c>
      <c r="E404" s="2" t="s">
        <v>18</v>
      </c>
      <c r="F404" s="2" t="s">
        <v>61</v>
      </c>
      <c r="G404" s="1">
        <v>11594.89</v>
      </c>
      <c r="H404" s="1">
        <v>7816.7199999999984</v>
      </c>
      <c r="I404" s="4">
        <v>33</v>
      </c>
      <c r="J404" s="2" t="s">
        <v>66</v>
      </c>
      <c r="K404" s="1">
        <f>Tabelle2[[#This Row],[Menge kg Nges]]/1000</f>
        <v>11.594889999999999</v>
      </c>
      <c r="L404" s="1">
        <f>Tabelle2[[#This Row],[Menge kg P2O5]]/1000</f>
        <v>7.8167199999999983</v>
      </c>
      <c r="M404" s="1">
        <f>Tabelle2[[#This Row],[Menge t Nges]]/Tabelle2[[#This Row],[Anzahl Lieferscheine]]</f>
        <v>0.35136030303030302</v>
      </c>
      <c r="N404" s="1">
        <f>Tabelle2[[#This Row],[Menge t P2O5]]/Tabelle2[[#This Row],[Anzahl Lieferscheine]]</f>
        <v>0.23687030303030299</v>
      </c>
    </row>
    <row r="405" spans="1:14" x14ac:dyDescent="0.2">
      <c r="A405" s="2" t="s">
        <v>34</v>
      </c>
      <c r="B405" s="2" t="s">
        <v>32</v>
      </c>
      <c r="C405" s="2" t="s">
        <v>6</v>
      </c>
      <c r="D405" s="2" t="s">
        <v>15</v>
      </c>
      <c r="E405" s="2" t="s">
        <v>19</v>
      </c>
      <c r="F405" s="2" t="s">
        <v>61</v>
      </c>
      <c r="G405" s="1">
        <v>60.75</v>
      </c>
      <c r="H405" s="1">
        <v>67.5</v>
      </c>
      <c r="I405" s="4">
        <v>1</v>
      </c>
      <c r="J405" s="2" t="s">
        <v>66</v>
      </c>
      <c r="K405" s="1">
        <f>Tabelle2[[#This Row],[Menge kg Nges]]/1000</f>
        <v>6.0749999999999998E-2</v>
      </c>
      <c r="L405" s="1">
        <f>Tabelle2[[#This Row],[Menge kg P2O5]]/1000</f>
        <v>6.7500000000000004E-2</v>
      </c>
      <c r="M405" s="1">
        <f>Tabelle2[[#This Row],[Menge t Nges]]/Tabelle2[[#This Row],[Anzahl Lieferscheine]]</f>
        <v>6.0749999999999998E-2</v>
      </c>
      <c r="N405" s="1">
        <f>Tabelle2[[#This Row],[Menge t P2O5]]/Tabelle2[[#This Row],[Anzahl Lieferscheine]]</f>
        <v>6.7500000000000004E-2</v>
      </c>
    </row>
    <row r="406" spans="1:14" x14ac:dyDescent="0.2">
      <c r="A406" s="2" t="s">
        <v>34</v>
      </c>
      <c r="B406" s="2" t="s">
        <v>32</v>
      </c>
      <c r="C406" s="2" t="s">
        <v>6</v>
      </c>
      <c r="D406" s="2" t="s">
        <v>15</v>
      </c>
      <c r="E406" s="2" t="s">
        <v>20</v>
      </c>
      <c r="F406" s="2" t="s">
        <v>61</v>
      </c>
      <c r="G406" s="1">
        <v>735.19999999999993</v>
      </c>
      <c r="H406" s="1">
        <v>582.5</v>
      </c>
      <c r="I406" s="4">
        <v>12</v>
      </c>
      <c r="J406" s="2" t="s">
        <v>66</v>
      </c>
      <c r="K406" s="1">
        <f>Tabelle2[[#This Row],[Menge kg Nges]]/1000</f>
        <v>0.73519999999999996</v>
      </c>
      <c r="L406" s="1">
        <f>Tabelle2[[#This Row],[Menge kg P2O5]]/1000</f>
        <v>0.58250000000000002</v>
      </c>
      <c r="M406" s="1">
        <f>Tabelle2[[#This Row],[Menge t Nges]]/Tabelle2[[#This Row],[Anzahl Lieferscheine]]</f>
        <v>6.1266666666666664E-2</v>
      </c>
      <c r="N406" s="1">
        <f>Tabelle2[[#This Row],[Menge t P2O5]]/Tabelle2[[#This Row],[Anzahl Lieferscheine]]</f>
        <v>4.854166666666667E-2</v>
      </c>
    </row>
    <row r="407" spans="1:14" x14ac:dyDescent="0.2">
      <c r="A407" s="2" t="s">
        <v>34</v>
      </c>
      <c r="B407" s="2" t="s">
        <v>32</v>
      </c>
      <c r="C407" s="2" t="s">
        <v>6</v>
      </c>
      <c r="D407" s="2" t="s">
        <v>15</v>
      </c>
      <c r="E407" s="2" t="s">
        <v>21</v>
      </c>
      <c r="F407" s="2" t="s">
        <v>61</v>
      </c>
      <c r="G407" s="1">
        <v>7517.619999999999</v>
      </c>
      <c r="H407" s="1">
        <v>4647.26</v>
      </c>
      <c r="I407" s="4">
        <v>18</v>
      </c>
      <c r="J407" s="2" t="s">
        <v>66</v>
      </c>
      <c r="K407" s="1">
        <f>Tabelle2[[#This Row],[Menge kg Nges]]/1000</f>
        <v>7.5176199999999991</v>
      </c>
      <c r="L407" s="1">
        <f>Tabelle2[[#This Row],[Menge kg P2O5]]/1000</f>
        <v>4.6472600000000002</v>
      </c>
      <c r="M407" s="1">
        <f>Tabelle2[[#This Row],[Menge t Nges]]/Tabelle2[[#This Row],[Anzahl Lieferscheine]]</f>
        <v>0.41764555555555549</v>
      </c>
      <c r="N407" s="1">
        <f>Tabelle2[[#This Row],[Menge t P2O5]]/Tabelle2[[#This Row],[Anzahl Lieferscheine]]</f>
        <v>0.25818111111111114</v>
      </c>
    </row>
    <row r="408" spans="1:14" x14ac:dyDescent="0.2">
      <c r="A408" s="2" t="s">
        <v>34</v>
      </c>
      <c r="B408" s="2" t="s">
        <v>32</v>
      </c>
      <c r="C408" s="2" t="s">
        <v>6</v>
      </c>
      <c r="D408" s="2" t="s">
        <v>15</v>
      </c>
      <c r="E408" s="2" t="s">
        <v>9</v>
      </c>
      <c r="F408" s="2" t="s">
        <v>61</v>
      </c>
      <c r="G408" s="1">
        <v>1218.92</v>
      </c>
      <c r="H408" s="1">
        <v>550.12</v>
      </c>
      <c r="I408" s="4">
        <v>5</v>
      </c>
      <c r="J408" s="2" t="s">
        <v>66</v>
      </c>
      <c r="K408" s="1">
        <f>Tabelle2[[#This Row],[Menge kg Nges]]/1000</f>
        <v>1.21892</v>
      </c>
      <c r="L408" s="1">
        <f>Tabelle2[[#This Row],[Menge kg P2O5]]/1000</f>
        <v>0.55012000000000005</v>
      </c>
      <c r="M408" s="1">
        <f>Tabelle2[[#This Row],[Menge t Nges]]/Tabelle2[[#This Row],[Anzahl Lieferscheine]]</f>
        <v>0.243784</v>
      </c>
      <c r="N408" s="1">
        <f>Tabelle2[[#This Row],[Menge t P2O5]]/Tabelle2[[#This Row],[Anzahl Lieferscheine]]</f>
        <v>0.11002400000000001</v>
      </c>
    </row>
    <row r="409" spans="1:14" x14ac:dyDescent="0.2">
      <c r="A409" s="2" t="s">
        <v>34</v>
      </c>
      <c r="B409" s="2" t="s">
        <v>32</v>
      </c>
      <c r="C409" s="2" t="s">
        <v>6</v>
      </c>
      <c r="D409" s="2" t="s">
        <v>15</v>
      </c>
      <c r="E409" s="2" t="s">
        <v>13</v>
      </c>
      <c r="F409" s="2" t="s">
        <v>61</v>
      </c>
      <c r="G409" s="1">
        <v>1366.4</v>
      </c>
      <c r="H409" s="1">
        <v>805.5</v>
      </c>
      <c r="I409" s="4">
        <v>3</v>
      </c>
      <c r="J409" s="2" t="s">
        <v>66</v>
      </c>
      <c r="K409" s="1">
        <f>Tabelle2[[#This Row],[Menge kg Nges]]/1000</f>
        <v>1.3664000000000001</v>
      </c>
      <c r="L409" s="1">
        <f>Tabelle2[[#This Row],[Menge kg P2O5]]/1000</f>
        <v>0.80549999999999999</v>
      </c>
      <c r="M409" s="1">
        <f>Tabelle2[[#This Row],[Menge t Nges]]/Tabelle2[[#This Row],[Anzahl Lieferscheine]]</f>
        <v>0.45546666666666669</v>
      </c>
      <c r="N409" s="1">
        <f>Tabelle2[[#This Row],[Menge t P2O5]]/Tabelle2[[#This Row],[Anzahl Lieferscheine]]</f>
        <v>0.26850000000000002</v>
      </c>
    </row>
    <row r="410" spans="1:14" x14ac:dyDescent="0.2">
      <c r="A410" s="2" t="s">
        <v>34</v>
      </c>
      <c r="B410" s="2" t="s">
        <v>32</v>
      </c>
      <c r="C410" s="2" t="s">
        <v>6</v>
      </c>
      <c r="D410" s="2" t="s">
        <v>15</v>
      </c>
      <c r="E410" s="2" t="s">
        <v>14</v>
      </c>
      <c r="F410" s="2" t="s">
        <v>61</v>
      </c>
      <c r="G410" s="1">
        <v>2099</v>
      </c>
      <c r="H410" s="1">
        <v>1315</v>
      </c>
      <c r="I410" s="4">
        <v>4</v>
      </c>
      <c r="J410" s="2" t="s">
        <v>66</v>
      </c>
      <c r="K410" s="1">
        <f>Tabelle2[[#This Row],[Menge kg Nges]]/1000</f>
        <v>2.0990000000000002</v>
      </c>
      <c r="L410" s="1">
        <f>Tabelle2[[#This Row],[Menge kg P2O5]]/1000</f>
        <v>1.3149999999999999</v>
      </c>
      <c r="M410" s="1">
        <f>Tabelle2[[#This Row],[Menge t Nges]]/Tabelle2[[#This Row],[Anzahl Lieferscheine]]</f>
        <v>0.52475000000000005</v>
      </c>
      <c r="N410" s="1">
        <f>Tabelle2[[#This Row],[Menge t P2O5]]/Tabelle2[[#This Row],[Anzahl Lieferscheine]]</f>
        <v>0.32874999999999999</v>
      </c>
    </row>
    <row r="411" spans="1:14" x14ac:dyDescent="0.2">
      <c r="A411" s="2" t="s">
        <v>34</v>
      </c>
      <c r="B411" s="2" t="s">
        <v>32</v>
      </c>
      <c r="C411" s="2" t="s">
        <v>25</v>
      </c>
      <c r="D411" s="2" t="s">
        <v>25</v>
      </c>
      <c r="E411" s="2" t="s">
        <v>26</v>
      </c>
      <c r="F411" s="2" t="s">
        <v>61</v>
      </c>
      <c r="G411" s="1">
        <v>10993.2</v>
      </c>
      <c r="H411" s="1">
        <v>5300.6</v>
      </c>
      <c r="I411" s="4">
        <v>29</v>
      </c>
      <c r="J411" s="2" t="s">
        <v>66</v>
      </c>
      <c r="K411" s="1">
        <f>Tabelle2[[#This Row],[Menge kg Nges]]/1000</f>
        <v>10.9932</v>
      </c>
      <c r="L411" s="1">
        <f>Tabelle2[[#This Row],[Menge kg P2O5]]/1000</f>
        <v>5.3006000000000002</v>
      </c>
      <c r="M411" s="1">
        <f>Tabelle2[[#This Row],[Menge t Nges]]/Tabelle2[[#This Row],[Anzahl Lieferscheine]]</f>
        <v>0.37907586206896549</v>
      </c>
      <c r="N411" s="1">
        <f>Tabelle2[[#This Row],[Menge t P2O5]]/Tabelle2[[#This Row],[Anzahl Lieferscheine]]</f>
        <v>0.18277931034482758</v>
      </c>
    </row>
    <row r="412" spans="1:14" x14ac:dyDescent="0.2">
      <c r="A412" s="2" t="s">
        <v>34</v>
      </c>
      <c r="B412" s="2" t="s">
        <v>27</v>
      </c>
      <c r="C412" s="2" t="s">
        <v>6</v>
      </c>
      <c r="D412" s="2" t="s">
        <v>30</v>
      </c>
      <c r="E412" s="2" t="s">
        <v>26</v>
      </c>
      <c r="F412" s="2" t="s">
        <v>61</v>
      </c>
      <c r="G412" s="1">
        <v>116327.28999999998</v>
      </c>
      <c r="H412" s="1">
        <v>57888.089999999982</v>
      </c>
      <c r="I412" s="4">
        <v>353</v>
      </c>
      <c r="J412" s="2" t="s">
        <v>66</v>
      </c>
      <c r="K412" s="1">
        <f>Tabelle2[[#This Row],[Menge kg Nges]]/1000</f>
        <v>116.32728999999998</v>
      </c>
      <c r="L412" s="1">
        <f>Tabelle2[[#This Row],[Menge kg P2O5]]/1000</f>
        <v>57.888089999999984</v>
      </c>
      <c r="M412" s="1">
        <f>Tabelle2[[#This Row],[Menge t Nges]]/Tabelle2[[#This Row],[Anzahl Lieferscheine]]</f>
        <v>0.32953906515580728</v>
      </c>
      <c r="N412" s="1">
        <f>Tabelle2[[#This Row],[Menge t P2O5]]/Tabelle2[[#This Row],[Anzahl Lieferscheine]]</f>
        <v>0.16398892351274783</v>
      </c>
    </row>
    <row r="413" spans="1:14" x14ac:dyDescent="0.2">
      <c r="A413" s="2" t="s">
        <v>34</v>
      </c>
      <c r="B413" s="2" t="s">
        <v>27</v>
      </c>
      <c r="C413" s="2" t="s">
        <v>6</v>
      </c>
      <c r="D413" s="2" t="s">
        <v>7</v>
      </c>
      <c r="E413" s="2" t="s">
        <v>8</v>
      </c>
      <c r="F413" s="2" t="s">
        <v>61</v>
      </c>
      <c r="G413" s="1">
        <v>11417.070000000002</v>
      </c>
      <c r="H413" s="1">
        <v>5717.6399999999994</v>
      </c>
      <c r="I413" s="4">
        <v>33</v>
      </c>
      <c r="J413" s="2" t="s">
        <v>66</v>
      </c>
      <c r="K413" s="1">
        <f>Tabelle2[[#This Row],[Menge kg Nges]]/1000</f>
        <v>11.417070000000001</v>
      </c>
      <c r="L413" s="1">
        <f>Tabelle2[[#This Row],[Menge kg P2O5]]/1000</f>
        <v>5.7176399999999994</v>
      </c>
      <c r="M413" s="1">
        <f>Tabelle2[[#This Row],[Menge t Nges]]/Tabelle2[[#This Row],[Anzahl Lieferscheine]]</f>
        <v>0.34597181818181821</v>
      </c>
      <c r="N413" s="1">
        <f>Tabelle2[[#This Row],[Menge t P2O5]]/Tabelle2[[#This Row],[Anzahl Lieferscheine]]</f>
        <v>0.17326181818181816</v>
      </c>
    </row>
    <row r="414" spans="1:14" x14ac:dyDescent="0.2">
      <c r="A414" s="2" t="s">
        <v>34</v>
      </c>
      <c r="B414" s="2" t="s">
        <v>27</v>
      </c>
      <c r="C414" s="2" t="s">
        <v>6</v>
      </c>
      <c r="D414" s="2" t="s">
        <v>7</v>
      </c>
      <c r="E414" s="2" t="s">
        <v>9</v>
      </c>
      <c r="F414" s="2" t="s">
        <v>61</v>
      </c>
      <c r="G414" s="1">
        <v>5550.25</v>
      </c>
      <c r="H414" s="1">
        <v>2435</v>
      </c>
      <c r="I414" s="4">
        <v>14</v>
      </c>
      <c r="J414" s="2" t="s">
        <v>66</v>
      </c>
      <c r="K414" s="1">
        <f>Tabelle2[[#This Row],[Menge kg Nges]]/1000</f>
        <v>5.5502500000000001</v>
      </c>
      <c r="L414" s="1">
        <f>Tabelle2[[#This Row],[Menge kg P2O5]]/1000</f>
        <v>2.4350000000000001</v>
      </c>
      <c r="M414" s="1">
        <f>Tabelle2[[#This Row],[Menge t Nges]]/Tabelle2[[#This Row],[Anzahl Lieferscheine]]</f>
        <v>0.39644642857142859</v>
      </c>
      <c r="N414" s="1">
        <f>Tabelle2[[#This Row],[Menge t P2O5]]/Tabelle2[[#This Row],[Anzahl Lieferscheine]]</f>
        <v>0.17392857142857143</v>
      </c>
    </row>
    <row r="415" spans="1:14" x14ac:dyDescent="0.2">
      <c r="A415" s="2" t="s">
        <v>34</v>
      </c>
      <c r="B415" s="2" t="s">
        <v>27</v>
      </c>
      <c r="C415" s="2" t="s">
        <v>6</v>
      </c>
      <c r="D415" s="2" t="s">
        <v>7</v>
      </c>
      <c r="E415" s="2" t="s">
        <v>11</v>
      </c>
      <c r="F415" s="2" t="s">
        <v>61</v>
      </c>
      <c r="G415" s="1">
        <v>21318.140000000003</v>
      </c>
      <c r="H415" s="1">
        <v>10178.179999999997</v>
      </c>
      <c r="I415" s="4">
        <v>86</v>
      </c>
      <c r="J415" s="2" t="s">
        <v>66</v>
      </c>
      <c r="K415" s="1">
        <f>Tabelle2[[#This Row],[Menge kg Nges]]/1000</f>
        <v>21.318140000000003</v>
      </c>
      <c r="L415" s="1">
        <f>Tabelle2[[#This Row],[Menge kg P2O5]]/1000</f>
        <v>10.178179999999996</v>
      </c>
      <c r="M415" s="1">
        <f>Tabelle2[[#This Row],[Menge t Nges]]/Tabelle2[[#This Row],[Anzahl Lieferscheine]]</f>
        <v>0.24788534883720933</v>
      </c>
      <c r="N415" s="1">
        <f>Tabelle2[[#This Row],[Menge t P2O5]]/Tabelle2[[#This Row],[Anzahl Lieferscheine]]</f>
        <v>0.11835093023255809</v>
      </c>
    </row>
    <row r="416" spans="1:14" x14ac:dyDescent="0.2">
      <c r="A416" s="2" t="s">
        <v>34</v>
      </c>
      <c r="B416" s="2" t="s">
        <v>27</v>
      </c>
      <c r="C416" s="2" t="s">
        <v>6</v>
      </c>
      <c r="D416" s="2" t="s">
        <v>7</v>
      </c>
      <c r="E416" s="2" t="s">
        <v>12</v>
      </c>
      <c r="F416" s="2" t="s">
        <v>61</v>
      </c>
      <c r="G416" s="1">
        <v>25950.37</v>
      </c>
      <c r="H416" s="1">
        <v>11273.52</v>
      </c>
      <c r="I416" s="4">
        <v>64</v>
      </c>
      <c r="J416" s="2" t="s">
        <v>66</v>
      </c>
      <c r="K416" s="1">
        <f>Tabelle2[[#This Row],[Menge kg Nges]]/1000</f>
        <v>25.950369999999999</v>
      </c>
      <c r="L416" s="1">
        <f>Tabelle2[[#This Row],[Menge kg P2O5]]/1000</f>
        <v>11.273520000000001</v>
      </c>
      <c r="M416" s="1">
        <f>Tabelle2[[#This Row],[Menge t Nges]]/Tabelle2[[#This Row],[Anzahl Lieferscheine]]</f>
        <v>0.40547453124999999</v>
      </c>
      <c r="N416" s="1">
        <f>Tabelle2[[#This Row],[Menge t P2O5]]/Tabelle2[[#This Row],[Anzahl Lieferscheine]]</f>
        <v>0.17614875000000002</v>
      </c>
    </row>
    <row r="417" spans="1:14" x14ac:dyDescent="0.2">
      <c r="A417" s="2" t="s">
        <v>34</v>
      </c>
      <c r="B417" s="2" t="s">
        <v>27</v>
      </c>
      <c r="C417" s="2" t="s">
        <v>6</v>
      </c>
      <c r="D417" s="2" t="s">
        <v>7</v>
      </c>
      <c r="E417" s="2" t="s">
        <v>13</v>
      </c>
      <c r="F417" s="2" t="s">
        <v>61</v>
      </c>
      <c r="G417" s="1">
        <v>11598.25</v>
      </c>
      <c r="H417" s="1">
        <v>6735.1100000000006</v>
      </c>
      <c r="I417" s="4">
        <v>64</v>
      </c>
      <c r="J417" s="2" t="s">
        <v>66</v>
      </c>
      <c r="K417" s="1">
        <f>Tabelle2[[#This Row],[Menge kg Nges]]/1000</f>
        <v>11.59825</v>
      </c>
      <c r="L417" s="1">
        <f>Tabelle2[[#This Row],[Menge kg P2O5]]/1000</f>
        <v>6.7351100000000006</v>
      </c>
      <c r="M417" s="1">
        <f>Tabelle2[[#This Row],[Menge t Nges]]/Tabelle2[[#This Row],[Anzahl Lieferscheine]]</f>
        <v>0.18122265625</v>
      </c>
      <c r="N417" s="1">
        <f>Tabelle2[[#This Row],[Menge t P2O5]]/Tabelle2[[#This Row],[Anzahl Lieferscheine]]</f>
        <v>0.10523609375000001</v>
      </c>
    </row>
    <row r="418" spans="1:14" x14ac:dyDescent="0.2">
      <c r="A418" s="2" t="s">
        <v>34</v>
      </c>
      <c r="B418" s="2" t="s">
        <v>27</v>
      </c>
      <c r="C418" s="2" t="s">
        <v>6</v>
      </c>
      <c r="D418" s="2" t="s">
        <v>7</v>
      </c>
      <c r="E418" s="2" t="s">
        <v>14</v>
      </c>
      <c r="F418" s="2" t="s">
        <v>61</v>
      </c>
      <c r="G418" s="1">
        <v>9846.65</v>
      </c>
      <c r="H418" s="1">
        <v>4734.7000000000007</v>
      </c>
      <c r="I418" s="4">
        <v>48</v>
      </c>
      <c r="J418" s="2" t="s">
        <v>66</v>
      </c>
      <c r="K418" s="1">
        <f>Tabelle2[[#This Row],[Menge kg Nges]]/1000</f>
        <v>9.8466500000000003</v>
      </c>
      <c r="L418" s="1">
        <f>Tabelle2[[#This Row],[Menge kg P2O5]]/1000</f>
        <v>4.734700000000001</v>
      </c>
      <c r="M418" s="1">
        <f>Tabelle2[[#This Row],[Menge t Nges]]/Tabelle2[[#This Row],[Anzahl Lieferscheine]]</f>
        <v>0.20513854166666667</v>
      </c>
      <c r="N418" s="1">
        <f>Tabelle2[[#This Row],[Menge t P2O5]]/Tabelle2[[#This Row],[Anzahl Lieferscheine]]</f>
        <v>9.863958333333335E-2</v>
      </c>
    </row>
    <row r="419" spans="1:14" x14ac:dyDescent="0.2">
      <c r="A419" s="2" t="s">
        <v>34</v>
      </c>
      <c r="B419" s="2" t="s">
        <v>27</v>
      </c>
      <c r="C419" s="2" t="s">
        <v>6</v>
      </c>
      <c r="D419" s="2" t="s">
        <v>15</v>
      </c>
      <c r="E419" s="2" t="s">
        <v>8</v>
      </c>
      <c r="F419" s="2" t="s">
        <v>61</v>
      </c>
      <c r="G419" s="1">
        <v>9279.75</v>
      </c>
      <c r="H419" s="1">
        <v>7546.5</v>
      </c>
      <c r="I419" s="4">
        <v>15</v>
      </c>
      <c r="J419" s="2" t="s">
        <v>66</v>
      </c>
      <c r="K419" s="1">
        <f>Tabelle2[[#This Row],[Menge kg Nges]]/1000</f>
        <v>9.2797499999999999</v>
      </c>
      <c r="L419" s="1">
        <f>Tabelle2[[#This Row],[Menge kg P2O5]]/1000</f>
        <v>7.5465</v>
      </c>
      <c r="M419" s="1">
        <f>Tabelle2[[#This Row],[Menge t Nges]]/Tabelle2[[#This Row],[Anzahl Lieferscheine]]</f>
        <v>0.61865000000000003</v>
      </c>
      <c r="N419" s="1">
        <f>Tabelle2[[#This Row],[Menge t P2O5]]/Tabelle2[[#This Row],[Anzahl Lieferscheine]]</f>
        <v>0.50309999999999999</v>
      </c>
    </row>
    <row r="420" spans="1:14" x14ac:dyDescent="0.2">
      <c r="A420" s="2" t="s">
        <v>34</v>
      </c>
      <c r="B420" s="2" t="s">
        <v>27</v>
      </c>
      <c r="C420" s="2" t="s">
        <v>6</v>
      </c>
      <c r="D420" s="2" t="s">
        <v>15</v>
      </c>
      <c r="E420" s="2" t="s">
        <v>16</v>
      </c>
      <c r="F420" s="2" t="s">
        <v>61</v>
      </c>
      <c r="G420" s="1">
        <v>5999.75</v>
      </c>
      <c r="H420" s="1">
        <v>5484.75</v>
      </c>
      <c r="I420" s="4">
        <v>12</v>
      </c>
      <c r="J420" s="2" t="s">
        <v>66</v>
      </c>
      <c r="K420" s="1">
        <f>Tabelle2[[#This Row],[Menge kg Nges]]/1000</f>
        <v>5.9997499999999997</v>
      </c>
      <c r="L420" s="1">
        <f>Tabelle2[[#This Row],[Menge kg P2O5]]/1000</f>
        <v>5.48475</v>
      </c>
      <c r="M420" s="1">
        <f>Tabelle2[[#This Row],[Menge t Nges]]/Tabelle2[[#This Row],[Anzahl Lieferscheine]]</f>
        <v>0.49997916666666664</v>
      </c>
      <c r="N420" s="1">
        <f>Tabelle2[[#This Row],[Menge t P2O5]]/Tabelle2[[#This Row],[Anzahl Lieferscheine]]</f>
        <v>0.45706249999999998</v>
      </c>
    </row>
    <row r="421" spans="1:14" x14ac:dyDescent="0.2">
      <c r="A421" s="2" t="s">
        <v>34</v>
      </c>
      <c r="B421" s="2" t="s">
        <v>27</v>
      </c>
      <c r="C421" s="2" t="s">
        <v>6</v>
      </c>
      <c r="D421" s="2" t="s">
        <v>15</v>
      </c>
      <c r="E421" s="2" t="s">
        <v>17</v>
      </c>
      <c r="F421" s="2" t="s">
        <v>61</v>
      </c>
      <c r="G421" s="1">
        <v>3622.96</v>
      </c>
      <c r="H421" s="1">
        <v>1558.72</v>
      </c>
      <c r="I421" s="4">
        <v>17</v>
      </c>
      <c r="J421" s="2" t="s">
        <v>66</v>
      </c>
      <c r="K421" s="1">
        <f>Tabelle2[[#This Row],[Menge kg Nges]]/1000</f>
        <v>3.62296</v>
      </c>
      <c r="L421" s="1">
        <f>Tabelle2[[#This Row],[Menge kg P2O5]]/1000</f>
        <v>1.5587200000000001</v>
      </c>
      <c r="M421" s="1">
        <f>Tabelle2[[#This Row],[Menge t Nges]]/Tabelle2[[#This Row],[Anzahl Lieferscheine]]</f>
        <v>0.21311529411764707</v>
      </c>
      <c r="N421" s="1">
        <f>Tabelle2[[#This Row],[Menge t P2O5]]/Tabelle2[[#This Row],[Anzahl Lieferscheine]]</f>
        <v>9.1689411764705894E-2</v>
      </c>
    </row>
    <row r="422" spans="1:14" x14ac:dyDescent="0.2">
      <c r="A422" s="2" t="s">
        <v>34</v>
      </c>
      <c r="B422" s="2" t="s">
        <v>27</v>
      </c>
      <c r="C422" s="2" t="s">
        <v>6</v>
      </c>
      <c r="D422" s="2" t="s">
        <v>15</v>
      </c>
      <c r="E422" s="2" t="s">
        <v>18</v>
      </c>
      <c r="F422" s="2" t="s">
        <v>61</v>
      </c>
      <c r="G422" s="1">
        <v>9717.7999999999975</v>
      </c>
      <c r="H422" s="1">
        <v>6528.7899999999991</v>
      </c>
      <c r="I422" s="4">
        <v>20</v>
      </c>
      <c r="J422" s="2" t="s">
        <v>66</v>
      </c>
      <c r="K422" s="1">
        <f>Tabelle2[[#This Row],[Menge kg Nges]]/1000</f>
        <v>9.7177999999999969</v>
      </c>
      <c r="L422" s="1">
        <f>Tabelle2[[#This Row],[Menge kg P2O5]]/1000</f>
        <v>6.528789999999999</v>
      </c>
      <c r="M422" s="1">
        <f>Tabelle2[[#This Row],[Menge t Nges]]/Tabelle2[[#This Row],[Anzahl Lieferscheine]]</f>
        <v>0.48588999999999982</v>
      </c>
      <c r="N422" s="1">
        <f>Tabelle2[[#This Row],[Menge t P2O5]]/Tabelle2[[#This Row],[Anzahl Lieferscheine]]</f>
        <v>0.32643949999999994</v>
      </c>
    </row>
    <row r="423" spans="1:14" x14ac:dyDescent="0.2">
      <c r="A423" s="2" t="s">
        <v>34</v>
      </c>
      <c r="B423" s="2" t="s">
        <v>27</v>
      </c>
      <c r="C423" s="2" t="s">
        <v>6</v>
      </c>
      <c r="D423" s="2" t="s">
        <v>15</v>
      </c>
      <c r="E423" s="2" t="s">
        <v>19</v>
      </c>
      <c r="F423" s="2" t="s">
        <v>61</v>
      </c>
      <c r="G423" s="1">
        <v>22086.400000000001</v>
      </c>
      <c r="H423" s="1">
        <v>23737.9</v>
      </c>
      <c r="I423" s="4">
        <v>34</v>
      </c>
      <c r="J423" s="2" t="s">
        <v>66</v>
      </c>
      <c r="K423" s="1">
        <f>Tabelle2[[#This Row],[Menge kg Nges]]/1000</f>
        <v>22.086400000000001</v>
      </c>
      <c r="L423" s="1">
        <f>Tabelle2[[#This Row],[Menge kg P2O5]]/1000</f>
        <v>23.7379</v>
      </c>
      <c r="M423" s="1">
        <f>Tabelle2[[#This Row],[Menge t Nges]]/Tabelle2[[#This Row],[Anzahl Lieferscheine]]</f>
        <v>0.64960000000000007</v>
      </c>
      <c r="N423" s="1">
        <f>Tabelle2[[#This Row],[Menge t P2O5]]/Tabelle2[[#This Row],[Anzahl Lieferscheine]]</f>
        <v>0.69817352941176469</v>
      </c>
    </row>
    <row r="424" spans="1:14" x14ac:dyDescent="0.2">
      <c r="A424" s="2" t="s">
        <v>34</v>
      </c>
      <c r="B424" s="2" t="s">
        <v>27</v>
      </c>
      <c r="C424" s="2" t="s">
        <v>6</v>
      </c>
      <c r="D424" s="2" t="s">
        <v>15</v>
      </c>
      <c r="E424" s="2" t="s">
        <v>20</v>
      </c>
      <c r="F424" s="2" t="s">
        <v>61</v>
      </c>
      <c r="G424" s="1">
        <v>622</v>
      </c>
      <c r="H424" s="1">
        <v>423</v>
      </c>
      <c r="I424" s="4">
        <v>6</v>
      </c>
      <c r="J424" s="2" t="s">
        <v>66</v>
      </c>
      <c r="K424" s="1">
        <f>Tabelle2[[#This Row],[Menge kg Nges]]/1000</f>
        <v>0.622</v>
      </c>
      <c r="L424" s="1">
        <f>Tabelle2[[#This Row],[Menge kg P2O5]]/1000</f>
        <v>0.42299999999999999</v>
      </c>
      <c r="M424" s="1">
        <f>Tabelle2[[#This Row],[Menge t Nges]]/Tabelle2[[#This Row],[Anzahl Lieferscheine]]</f>
        <v>0.10366666666666667</v>
      </c>
      <c r="N424" s="1">
        <f>Tabelle2[[#This Row],[Menge t P2O5]]/Tabelle2[[#This Row],[Anzahl Lieferscheine]]</f>
        <v>7.0499999999999993E-2</v>
      </c>
    </row>
    <row r="425" spans="1:14" x14ac:dyDescent="0.2">
      <c r="A425" s="2" t="s">
        <v>34</v>
      </c>
      <c r="B425" s="2" t="s">
        <v>27</v>
      </c>
      <c r="C425" s="2" t="s">
        <v>6</v>
      </c>
      <c r="D425" s="2" t="s">
        <v>15</v>
      </c>
      <c r="E425" s="2" t="s">
        <v>21</v>
      </c>
      <c r="F425" s="2" t="s">
        <v>61</v>
      </c>
      <c r="G425" s="1">
        <v>28798.510000000013</v>
      </c>
      <c r="H425" s="1">
        <v>17111.07</v>
      </c>
      <c r="I425" s="4">
        <v>67</v>
      </c>
      <c r="J425" s="2" t="s">
        <v>66</v>
      </c>
      <c r="K425" s="1">
        <f>Tabelle2[[#This Row],[Menge kg Nges]]/1000</f>
        <v>28.798510000000014</v>
      </c>
      <c r="L425" s="1">
        <f>Tabelle2[[#This Row],[Menge kg P2O5]]/1000</f>
        <v>17.111069999999998</v>
      </c>
      <c r="M425" s="1">
        <f>Tabelle2[[#This Row],[Menge t Nges]]/Tabelle2[[#This Row],[Anzahl Lieferscheine]]</f>
        <v>0.4298285074626868</v>
      </c>
      <c r="N425" s="1">
        <f>Tabelle2[[#This Row],[Menge t P2O5]]/Tabelle2[[#This Row],[Anzahl Lieferscheine]]</f>
        <v>0.25538910447761193</v>
      </c>
    </row>
    <row r="426" spans="1:14" x14ac:dyDescent="0.2">
      <c r="A426" s="2" t="s">
        <v>34</v>
      </c>
      <c r="B426" s="2" t="s">
        <v>27</v>
      </c>
      <c r="C426" s="2" t="s">
        <v>6</v>
      </c>
      <c r="D426" s="2" t="s">
        <v>15</v>
      </c>
      <c r="E426" s="2" t="s">
        <v>9</v>
      </c>
      <c r="F426" s="2" t="s">
        <v>61</v>
      </c>
      <c r="G426" s="1">
        <v>4512.2999999999993</v>
      </c>
      <c r="H426" s="1">
        <v>2311.6</v>
      </c>
      <c r="I426" s="4">
        <v>19</v>
      </c>
      <c r="J426" s="2" t="s">
        <v>66</v>
      </c>
      <c r="K426" s="1">
        <f>Tabelle2[[#This Row],[Menge kg Nges]]/1000</f>
        <v>4.5122999999999989</v>
      </c>
      <c r="L426" s="1">
        <f>Tabelle2[[#This Row],[Menge kg P2O5]]/1000</f>
        <v>2.3115999999999999</v>
      </c>
      <c r="M426" s="1">
        <f>Tabelle2[[#This Row],[Menge t Nges]]/Tabelle2[[#This Row],[Anzahl Lieferscheine]]</f>
        <v>0.23748947368421047</v>
      </c>
      <c r="N426" s="1">
        <f>Tabelle2[[#This Row],[Menge t P2O5]]/Tabelle2[[#This Row],[Anzahl Lieferscheine]]</f>
        <v>0.12166315789473683</v>
      </c>
    </row>
    <row r="427" spans="1:14" x14ac:dyDescent="0.2">
      <c r="A427" s="2" t="s">
        <v>34</v>
      </c>
      <c r="B427" s="2" t="s">
        <v>27</v>
      </c>
      <c r="C427" s="2" t="s">
        <v>6</v>
      </c>
      <c r="D427" s="2" t="s">
        <v>15</v>
      </c>
      <c r="E427" s="2" t="s">
        <v>10</v>
      </c>
      <c r="F427" s="2" t="s">
        <v>61</v>
      </c>
      <c r="G427" s="1">
        <v>610.20000000000005</v>
      </c>
      <c r="H427" s="1">
        <v>262.60000000000002</v>
      </c>
      <c r="I427" s="4">
        <v>3</v>
      </c>
      <c r="J427" s="2" t="s">
        <v>66</v>
      </c>
      <c r="K427" s="1">
        <f>Tabelle2[[#This Row],[Menge kg Nges]]/1000</f>
        <v>0.61020000000000008</v>
      </c>
      <c r="L427" s="1">
        <f>Tabelle2[[#This Row],[Menge kg P2O5]]/1000</f>
        <v>0.2626</v>
      </c>
      <c r="M427" s="1">
        <f>Tabelle2[[#This Row],[Menge t Nges]]/Tabelle2[[#This Row],[Anzahl Lieferscheine]]</f>
        <v>0.20340000000000003</v>
      </c>
      <c r="N427" s="1">
        <f>Tabelle2[[#This Row],[Menge t P2O5]]/Tabelle2[[#This Row],[Anzahl Lieferscheine]]</f>
        <v>8.7533333333333338E-2</v>
      </c>
    </row>
    <row r="428" spans="1:14" x14ac:dyDescent="0.2">
      <c r="A428" s="2" t="s">
        <v>34</v>
      </c>
      <c r="B428" s="2" t="s">
        <v>27</v>
      </c>
      <c r="C428" s="2" t="s">
        <v>6</v>
      </c>
      <c r="D428" s="2" t="s">
        <v>15</v>
      </c>
      <c r="E428" s="2" t="s">
        <v>23</v>
      </c>
      <c r="F428" s="2" t="s">
        <v>61</v>
      </c>
      <c r="G428" s="1">
        <v>320</v>
      </c>
      <c r="H428" s="1">
        <v>132</v>
      </c>
      <c r="I428" s="4">
        <v>2</v>
      </c>
      <c r="J428" s="2" t="s">
        <v>66</v>
      </c>
      <c r="K428" s="1">
        <f>Tabelle2[[#This Row],[Menge kg Nges]]/1000</f>
        <v>0.32</v>
      </c>
      <c r="L428" s="1">
        <f>Tabelle2[[#This Row],[Menge kg P2O5]]/1000</f>
        <v>0.13200000000000001</v>
      </c>
      <c r="M428" s="1">
        <f>Tabelle2[[#This Row],[Menge t Nges]]/Tabelle2[[#This Row],[Anzahl Lieferscheine]]</f>
        <v>0.16</v>
      </c>
      <c r="N428" s="1">
        <f>Tabelle2[[#This Row],[Menge t P2O5]]/Tabelle2[[#This Row],[Anzahl Lieferscheine]]</f>
        <v>6.6000000000000003E-2</v>
      </c>
    </row>
    <row r="429" spans="1:14" x14ac:dyDescent="0.2">
      <c r="A429" s="2" t="s">
        <v>34</v>
      </c>
      <c r="B429" s="2" t="s">
        <v>27</v>
      </c>
      <c r="C429" s="2" t="s">
        <v>6</v>
      </c>
      <c r="D429" s="2" t="s">
        <v>15</v>
      </c>
      <c r="E429" s="2" t="s">
        <v>12</v>
      </c>
      <c r="F429" s="2" t="s">
        <v>61</v>
      </c>
      <c r="G429" s="1">
        <v>436.8</v>
      </c>
      <c r="H429" s="1">
        <v>392</v>
      </c>
      <c r="I429" s="4">
        <v>1</v>
      </c>
      <c r="J429" s="2" t="s">
        <v>66</v>
      </c>
      <c r="K429" s="1">
        <f>Tabelle2[[#This Row],[Menge kg Nges]]/1000</f>
        <v>0.43680000000000002</v>
      </c>
      <c r="L429" s="1">
        <f>Tabelle2[[#This Row],[Menge kg P2O5]]/1000</f>
        <v>0.39200000000000002</v>
      </c>
      <c r="M429" s="1">
        <f>Tabelle2[[#This Row],[Menge t Nges]]/Tabelle2[[#This Row],[Anzahl Lieferscheine]]</f>
        <v>0.43680000000000002</v>
      </c>
      <c r="N429" s="1">
        <f>Tabelle2[[#This Row],[Menge t P2O5]]/Tabelle2[[#This Row],[Anzahl Lieferscheine]]</f>
        <v>0.39200000000000002</v>
      </c>
    </row>
    <row r="430" spans="1:14" x14ac:dyDescent="0.2">
      <c r="A430" s="2" t="s">
        <v>34</v>
      </c>
      <c r="B430" s="2" t="s">
        <v>27</v>
      </c>
      <c r="C430" s="2" t="s">
        <v>6</v>
      </c>
      <c r="D430" s="2" t="s">
        <v>15</v>
      </c>
      <c r="E430" s="2" t="s">
        <v>13</v>
      </c>
      <c r="F430" s="2" t="s">
        <v>61</v>
      </c>
      <c r="G430" s="1">
        <v>3825.9999999999995</v>
      </c>
      <c r="H430" s="1">
        <v>2119.2999999999997</v>
      </c>
      <c r="I430" s="4">
        <v>12</v>
      </c>
      <c r="J430" s="2" t="s">
        <v>66</v>
      </c>
      <c r="K430" s="1">
        <f>Tabelle2[[#This Row],[Menge kg Nges]]/1000</f>
        <v>3.8259999999999996</v>
      </c>
      <c r="L430" s="1">
        <f>Tabelle2[[#This Row],[Menge kg P2O5]]/1000</f>
        <v>2.1192999999999995</v>
      </c>
      <c r="M430" s="1">
        <f>Tabelle2[[#This Row],[Menge t Nges]]/Tabelle2[[#This Row],[Anzahl Lieferscheine]]</f>
        <v>0.3188333333333333</v>
      </c>
      <c r="N430" s="1">
        <f>Tabelle2[[#This Row],[Menge t P2O5]]/Tabelle2[[#This Row],[Anzahl Lieferscheine]]</f>
        <v>0.17660833333333328</v>
      </c>
    </row>
    <row r="431" spans="1:14" x14ac:dyDescent="0.2">
      <c r="A431" s="2" t="s">
        <v>34</v>
      </c>
      <c r="B431" s="2" t="s">
        <v>27</v>
      </c>
      <c r="C431" s="2" t="s">
        <v>6</v>
      </c>
      <c r="D431" s="2" t="s">
        <v>15</v>
      </c>
      <c r="E431" s="2" t="s">
        <v>14</v>
      </c>
      <c r="F431" s="2" t="s">
        <v>61</v>
      </c>
      <c r="G431" s="1">
        <v>1374.1</v>
      </c>
      <c r="H431" s="1">
        <v>703.8</v>
      </c>
      <c r="I431" s="4">
        <v>4</v>
      </c>
      <c r="J431" s="2" t="s">
        <v>66</v>
      </c>
      <c r="K431" s="1">
        <f>Tabelle2[[#This Row],[Menge kg Nges]]/1000</f>
        <v>1.3740999999999999</v>
      </c>
      <c r="L431" s="1">
        <f>Tabelle2[[#This Row],[Menge kg P2O5]]/1000</f>
        <v>0.70379999999999998</v>
      </c>
      <c r="M431" s="1">
        <f>Tabelle2[[#This Row],[Menge t Nges]]/Tabelle2[[#This Row],[Anzahl Lieferscheine]]</f>
        <v>0.34352499999999997</v>
      </c>
      <c r="N431" s="1">
        <f>Tabelle2[[#This Row],[Menge t P2O5]]/Tabelle2[[#This Row],[Anzahl Lieferscheine]]</f>
        <v>0.17595</v>
      </c>
    </row>
    <row r="432" spans="1:14" x14ac:dyDescent="0.2">
      <c r="A432" s="2" t="s">
        <v>34</v>
      </c>
      <c r="B432" s="2" t="s">
        <v>27</v>
      </c>
      <c r="C432" s="2" t="s">
        <v>6</v>
      </c>
      <c r="D432" s="2" t="s">
        <v>15</v>
      </c>
      <c r="E432" s="2" t="s">
        <v>31</v>
      </c>
      <c r="F432" s="2" t="s">
        <v>61</v>
      </c>
      <c r="G432" s="1">
        <v>576</v>
      </c>
      <c r="H432" s="1">
        <v>244.79999999999998</v>
      </c>
      <c r="I432" s="4">
        <v>2</v>
      </c>
      <c r="J432" s="2" t="s">
        <v>66</v>
      </c>
      <c r="K432" s="1">
        <f>Tabelle2[[#This Row],[Menge kg Nges]]/1000</f>
        <v>0.57599999999999996</v>
      </c>
      <c r="L432" s="1">
        <f>Tabelle2[[#This Row],[Menge kg P2O5]]/1000</f>
        <v>0.24479999999999999</v>
      </c>
      <c r="M432" s="1">
        <f>Tabelle2[[#This Row],[Menge t Nges]]/Tabelle2[[#This Row],[Anzahl Lieferscheine]]</f>
        <v>0.28799999999999998</v>
      </c>
      <c r="N432" s="1">
        <f>Tabelle2[[#This Row],[Menge t P2O5]]/Tabelle2[[#This Row],[Anzahl Lieferscheine]]</f>
        <v>0.12239999999999999</v>
      </c>
    </row>
    <row r="433" spans="1:14" x14ac:dyDescent="0.2">
      <c r="A433" s="2" t="s">
        <v>34</v>
      </c>
      <c r="B433" s="2" t="s">
        <v>27</v>
      </c>
      <c r="C433" s="2" t="s">
        <v>25</v>
      </c>
      <c r="D433" s="2" t="s">
        <v>25</v>
      </c>
      <c r="E433" s="2" t="s">
        <v>26</v>
      </c>
      <c r="F433" s="2" t="s">
        <v>61</v>
      </c>
      <c r="G433" s="1">
        <v>34066.93</v>
      </c>
      <c r="H433" s="1">
        <v>16176.09</v>
      </c>
      <c r="I433" s="4">
        <v>41</v>
      </c>
      <c r="J433" s="2" t="s">
        <v>66</v>
      </c>
      <c r="K433" s="1">
        <f>Tabelle2[[#This Row],[Menge kg Nges]]/1000</f>
        <v>34.066929999999999</v>
      </c>
      <c r="L433" s="1">
        <f>Tabelle2[[#This Row],[Menge kg P2O5]]/1000</f>
        <v>16.176089999999999</v>
      </c>
      <c r="M433" s="1">
        <f>Tabelle2[[#This Row],[Menge t Nges]]/Tabelle2[[#This Row],[Anzahl Lieferscheine]]</f>
        <v>0.83090073170731704</v>
      </c>
      <c r="N433" s="1">
        <f>Tabelle2[[#This Row],[Menge t P2O5]]/Tabelle2[[#This Row],[Anzahl Lieferscheine]]</f>
        <v>0.39453878048780483</v>
      </c>
    </row>
    <row r="434" spans="1:14" x14ac:dyDescent="0.2">
      <c r="A434" s="2" t="s">
        <v>34</v>
      </c>
      <c r="B434" s="2" t="s">
        <v>33</v>
      </c>
      <c r="C434" s="2" t="s">
        <v>6</v>
      </c>
      <c r="D434" s="2" t="s">
        <v>30</v>
      </c>
      <c r="E434" s="2" t="s">
        <v>26</v>
      </c>
      <c r="F434" s="2" t="s">
        <v>61</v>
      </c>
      <c r="G434" s="1">
        <v>2265.15</v>
      </c>
      <c r="H434" s="1">
        <v>1475.7800000000002</v>
      </c>
      <c r="I434" s="4">
        <v>5</v>
      </c>
      <c r="J434" s="2" t="s">
        <v>66</v>
      </c>
      <c r="K434" s="1">
        <f>Tabelle2[[#This Row],[Menge kg Nges]]/1000</f>
        <v>2.2651500000000002</v>
      </c>
      <c r="L434" s="1">
        <f>Tabelle2[[#This Row],[Menge kg P2O5]]/1000</f>
        <v>1.4757800000000001</v>
      </c>
      <c r="M434" s="1">
        <f>Tabelle2[[#This Row],[Menge t Nges]]/Tabelle2[[#This Row],[Anzahl Lieferscheine]]</f>
        <v>0.45303000000000004</v>
      </c>
      <c r="N434" s="1">
        <f>Tabelle2[[#This Row],[Menge t P2O5]]/Tabelle2[[#This Row],[Anzahl Lieferscheine]]</f>
        <v>0.29515600000000003</v>
      </c>
    </row>
    <row r="435" spans="1:14" x14ac:dyDescent="0.2">
      <c r="A435" s="2" t="s">
        <v>34</v>
      </c>
      <c r="B435" s="2" t="s">
        <v>33</v>
      </c>
      <c r="C435" s="2" t="s">
        <v>6</v>
      </c>
      <c r="D435" s="2" t="s">
        <v>7</v>
      </c>
      <c r="E435" s="2" t="s">
        <v>8</v>
      </c>
      <c r="F435" s="2" t="s">
        <v>61</v>
      </c>
      <c r="G435" s="1">
        <v>446.5</v>
      </c>
      <c r="H435" s="1">
        <v>190</v>
      </c>
      <c r="I435" s="4">
        <v>1</v>
      </c>
      <c r="J435" s="2" t="s">
        <v>66</v>
      </c>
      <c r="K435" s="1">
        <f>Tabelle2[[#This Row],[Menge kg Nges]]/1000</f>
        <v>0.44650000000000001</v>
      </c>
      <c r="L435" s="1">
        <f>Tabelle2[[#This Row],[Menge kg P2O5]]/1000</f>
        <v>0.19</v>
      </c>
      <c r="M435" s="1">
        <f>Tabelle2[[#This Row],[Menge t Nges]]/Tabelle2[[#This Row],[Anzahl Lieferscheine]]</f>
        <v>0.44650000000000001</v>
      </c>
      <c r="N435" s="1">
        <f>Tabelle2[[#This Row],[Menge t P2O5]]/Tabelle2[[#This Row],[Anzahl Lieferscheine]]</f>
        <v>0.19</v>
      </c>
    </row>
    <row r="436" spans="1:14" x14ac:dyDescent="0.2">
      <c r="A436" s="2" t="s">
        <v>34</v>
      </c>
      <c r="B436" s="2" t="s">
        <v>33</v>
      </c>
      <c r="C436" s="2" t="s">
        <v>6</v>
      </c>
      <c r="D436" s="2" t="s">
        <v>15</v>
      </c>
      <c r="E436" s="2" t="s">
        <v>8</v>
      </c>
      <c r="F436" s="2" t="s">
        <v>61</v>
      </c>
      <c r="G436" s="1">
        <v>2173.5</v>
      </c>
      <c r="H436" s="1">
        <v>1983</v>
      </c>
      <c r="I436" s="4">
        <v>9</v>
      </c>
      <c r="J436" s="2" t="s">
        <v>66</v>
      </c>
      <c r="K436" s="1">
        <f>Tabelle2[[#This Row],[Menge kg Nges]]/1000</f>
        <v>2.1735000000000002</v>
      </c>
      <c r="L436" s="1">
        <f>Tabelle2[[#This Row],[Menge kg P2O5]]/1000</f>
        <v>1.9830000000000001</v>
      </c>
      <c r="M436" s="1">
        <f>Tabelle2[[#This Row],[Menge t Nges]]/Tabelle2[[#This Row],[Anzahl Lieferscheine]]</f>
        <v>0.24150000000000002</v>
      </c>
      <c r="N436" s="1">
        <f>Tabelle2[[#This Row],[Menge t P2O5]]/Tabelle2[[#This Row],[Anzahl Lieferscheine]]</f>
        <v>0.22033333333333335</v>
      </c>
    </row>
    <row r="437" spans="1:14" x14ac:dyDescent="0.2">
      <c r="A437" s="2" t="s">
        <v>34</v>
      </c>
      <c r="B437" s="2" t="s">
        <v>33</v>
      </c>
      <c r="C437" s="2" t="s">
        <v>6</v>
      </c>
      <c r="D437" s="2" t="s">
        <v>15</v>
      </c>
      <c r="E437" s="2" t="s">
        <v>18</v>
      </c>
      <c r="F437" s="2" t="s">
        <v>61</v>
      </c>
      <c r="G437" s="1">
        <v>1655.19</v>
      </c>
      <c r="H437" s="1">
        <v>1069.3799999999999</v>
      </c>
      <c r="I437" s="4">
        <v>4</v>
      </c>
      <c r="J437" s="2" t="s">
        <v>66</v>
      </c>
      <c r="K437" s="1">
        <f>Tabelle2[[#This Row],[Menge kg Nges]]/1000</f>
        <v>1.6551900000000002</v>
      </c>
      <c r="L437" s="1">
        <f>Tabelle2[[#This Row],[Menge kg P2O5]]/1000</f>
        <v>1.0693799999999998</v>
      </c>
      <c r="M437" s="1">
        <f>Tabelle2[[#This Row],[Menge t Nges]]/Tabelle2[[#This Row],[Anzahl Lieferscheine]]</f>
        <v>0.41379750000000004</v>
      </c>
      <c r="N437" s="1">
        <f>Tabelle2[[#This Row],[Menge t P2O5]]/Tabelle2[[#This Row],[Anzahl Lieferscheine]]</f>
        <v>0.26734499999999994</v>
      </c>
    </row>
    <row r="438" spans="1:14" x14ac:dyDescent="0.2">
      <c r="A438" s="2" t="s">
        <v>34</v>
      </c>
      <c r="B438" s="2" t="s">
        <v>33</v>
      </c>
      <c r="C438" s="2" t="s">
        <v>6</v>
      </c>
      <c r="D438" s="2" t="s">
        <v>15</v>
      </c>
      <c r="E438" s="2" t="s">
        <v>21</v>
      </c>
      <c r="F438" s="2" t="s">
        <v>61</v>
      </c>
      <c r="G438" s="1">
        <v>7692.4999999999982</v>
      </c>
      <c r="H438" s="1">
        <v>4793.75</v>
      </c>
      <c r="I438" s="4">
        <v>12</v>
      </c>
      <c r="J438" s="2" t="s">
        <v>66</v>
      </c>
      <c r="K438" s="1">
        <f>Tabelle2[[#This Row],[Menge kg Nges]]/1000</f>
        <v>7.6924999999999981</v>
      </c>
      <c r="L438" s="1">
        <f>Tabelle2[[#This Row],[Menge kg P2O5]]/1000</f>
        <v>4.7937500000000002</v>
      </c>
      <c r="M438" s="1">
        <f>Tabelle2[[#This Row],[Menge t Nges]]/Tabelle2[[#This Row],[Anzahl Lieferscheine]]</f>
        <v>0.64104166666666651</v>
      </c>
      <c r="N438" s="1">
        <f>Tabelle2[[#This Row],[Menge t P2O5]]/Tabelle2[[#This Row],[Anzahl Lieferscheine]]</f>
        <v>0.39947916666666666</v>
      </c>
    </row>
    <row r="439" spans="1:14" x14ac:dyDescent="0.2">
      <c r="A439" s="2" t="s">
        <v>34</v>
      </c>
      <c r="B439" s="2" t="s">
        <v>46</v>
      </c>
      <c r="C439" s="2" t="s">
        <v>6</v>
      </c>
      <c r="D439" s="2" t="s">
        <v>30</v>
      </c>
      <c r="E439" s="2" t="s">
        <v>26</v>
      </c>
      <c r="F439" s="2" t="s">
        <v>61</v>
      </c>
      <c r="G439" s="1">
        <v>2778.2</v>
      </c>
      <c r="H439" s="1">
        <v>1645.75</v>
      </c>
      <c r="I439" s="4">
        <v>5</v>
      </c>
      <c r="J439" s="2" t="s">
        <v>66</v>
      </c>
      <c r="K439" s="1">
        <f>Tabelle2[[#This Row],[Menge kg Nges]]/1000</f>
        <v>2.7782</v>
      </c>
      <c r="L439" s="1">
        <f>Tabelle2[[#This Row],[Menge kg P2O5]]/1000</f>
        <v>1.64575</v>
      </c>
      <c r="M439" s="1">
        <f>Tabelle2[[#This Row],[Menge t Nges]]/Tabelle2[[#This Row],[Anzahl Lieferscheine]]</f>
        <v>0.55564000000000002</v>
      </c>
      <c r="N439" s="1">
        <f>Tabelle2[[#This Row],[Menge t P2O5]]/Tabelle2[[#This Row],[Anzahl Lieferscheine]]</f>
        <v>0.32915</v>
      </c>
    </row>
    <row r="440" spans="1:14" x14ac:dyDescent="0.2">
      <c r="A440" s="2" t="s">
        <v>34</v>
      </c>
      <c r="B440" s="2" t="s">
        <v>46</v>
      </c>
      <c r="C440" s="2" t="s">
        <v>6</v>
      </c>
      <c r="D440" s="2" t="s">
        <v>15</v>
      </c>
      <c r="E440" s="2" t="s">
        <v>21</v>
      </c>
      <c r="F440" s="2" t="s">
        <v>61</v>
      </c>
      <c r="G440" s="1">
        <v>1428</v>
      </c>
      <c r="H440" s="1">
        <v>840</v>
      </c>
      <c r="I440" s="4">
        <v>2</v>
      </c>
      <c r="J440" s="2" t="s">
        <v>66</v>
      </c>
      <c r="K440" s="1">
        <f>Tabelle2[[#This Row],[Menge kg Nges]]/1000</f>
        <v>1.4279999999999999</v>
      </c>
      <c r="L440" s="1">
        <f>Tabelle2[[#This Row],[Menge kg P2O5]]/1000</f>
        <v>0.84</v>
      </c>
      <c r="M440" s="1">
        <f>Tabelle2[[#This Row],[Menge t Nges]]/Tabelle2[[#This Row],[Anzahl Lieferscheine]]</f>
        <v>0.71399999999999997</v>
      </c>
      <c r="N440" s="1">
        <f>Tabelle2[[#This Row],[Menge t P2O5]]/Tabelle2[[#This Row],[Anzahl Lieferscheine]]</f>
        <v>0.42</v>
      </c>
    </row>
    <row r="441" spans="1:14" x14ac:dyDescent="0.2">
      <c r="A441" s="2" t="s">
        <v>34</v>
      </c>
      <c r="B441" s="2" t="s">
        <v>34</v>
      </c>
      <c r="C441" s="2" t="s">
        <v>6</v>
      </c>
      <c r="D441" s="2" t="s">
        <v>30</v>
      </c>
      <c r="E441" s="2" t="s">
        <v>26</v>
      </c>
      <c r="F441" s="2" t="s">
        <v>61</v>
      </c>
      <c r="G441" s="1">
        <v>569713.92000000016</v>
      </c>
      <c r="H441" s="1">
        <v>258830.91000000015</v>
      </c>
      <c r="I441" s="4">
        <v>1848</v>
      </c>
      <c r="J441" s="2" t="s">
        <v>66</v>
      </c>
      <c r="K441" s="1">
        <f>Tabelle2[[#This Row],[Menge kg Nges]]/1000</f>
        <v>569.71392000000014</v>
      </c>
      <c r="L441" s="1">
        <f>Tabelle2[[#This Row],[Menge kg P2O5]]/1000</f>
        <v>258.83091000000013</v>
      </c>
      <c r="M441" s="1">
        <f>Tabelle2[[#This Row],[Menge t Nges]]/Tabelle2[[#This Row],[Anzahl Lieferscheine]]</f>
        <v>0.30828675324675331</v>
      </c>
      <c r="N441" s="1">
        <f>Tabelle2[[#This Row],[Menge t P2O5]]/Tabelle2[[#This Row],[Anzahl Lieferscheine]]</f>
        <v>0.14006001623376629</v>
      </c>
    </row>
    <row r="442" spans="1:14" x14ac:dyDescent="0.2">
      <c r="A442" s="2" t="s">
        <v>34</v>
      </c>
      <c r="B442" s="2" t="s">
        <v>34</v>
      </c>
      <c r="C442" s="2" t="s">
        <v>6</v>
      </c>
      <c r="D442" s="2" t="s">
        <v>7</v>
      </c>
      <c r="E442" s="2" t="s">
        <v>8</v>
      </c>
      <c r="F442" s="2" t="s">
        <v>61</v>
      </c>
      <c r="G442" s="1">
        <v>130498.3</v>
      </c>
      <c r="H442" s="1">
        <v>53122.86</v>
      </c>
      <c r="I442" s="4">
        <v>148</v>
      </c>
      <c r="J442" s="2" t="s">
        <v>66</v>
      </c>
      <c r="K442" s="1">
        <f>Tabelle2[[#This Row],[Menge kg Nges]]/1000</f>
        <v>130.4983</v>
      </c>
      <c r="L442" s="1">
        <f>Tabelle2[[#This Row],[Menge kg P2O5]]/1000</f>
        <v>53.122860000000003</v>
      </c>
      <c r="M442" s="1">
        <f>Tabelle2[[#This Row],[Menge t Nges]]/Tabelle2[[#This Row],[Anzahl Lieferscheine]]</f>
        <v>0.88174527027027028</v>
      </c>
      <c r="N442" s="1">
        <f>Tabelle2[[#This Row],[Menge t P2O5]]/Tabelle2[[#This Row],[Anzahl Lieferscheine]]</f>
        <v>0.35893824324324325</v>
      </c>
    </row>
    <row r="443" spans="1:14" x14ac:dyDescent="0.2">
      <c r="A443" s="2" t="s">
        <v>34</v>
      </c>
      <c r="B443" s="2" t="s">
        <v>34</v>
      </c>
      <c r="C443" s="2" t="s">
        <v>6</v>
      </c>
      <c r="D443" s="2" t="s">
        <v>7</v>
      </c>
      <c r="E443" s="2" t="s">
        <v>9</v>
      </c>
      <c r="F443" s="2" t="s">
        <v>61</v>
      </c>
      <c r="G443" s="1">
        <v>91803.09</v>
      </c>
      <c r="H443" s="1">
        <v>37715.65</v>
      </c>
      <c r="I443" s="4">
        <v>134</v>
      </c>
      <c r="J443" s="2" t="s">
        <v>66</v>
      </c>
      <c r="K443" s="1">
        <f>Tabelle2[[#This Row],[Menge kg Nges]]/1000</f>
        <v>91.803089999999997</v>
      </c>
      <c r="L443" s="1">
        <f>Tabelle2[[#This Row],[Menge kg P2O5]]/1000</f>
        <v>37.715650000000004</v>
      </c>
      <c r="M443" s="1">
        <f>Tabelle2[[#This Row],[Menge t Nges]]/Tabelle2[[#This Row],[Anzahl Lieferscheine]]</f>
        <v>0.68509768656716419</v>
      </c>
      <c r="N443" s="1">
        <f>Tabelle2[[#This Row],[Menge t P2O5]]/Tabelle2[[#This Row],[Anzahl Lieferscheine]]</f>
        <v>0.28146007462686568</v>
      </c>
    </row>
    <row r="444" spans="1:14" x14ac:dyDescent="0.2">
      <c r="A444" s="2" t="s">
        <v>34</v>
      </c>
      <c r="B444" s="2" t="s">
        <v>34</v>
      </c>
      <c r="C444" s="2" t="s">
        <v>6</v>
      </c>
      <c r="D444" s="2" t="s">
        <v>7</v>
      </c>
      <c r="E444" s="2" t="s">
        <v>50</v>
      </c>
      <c r="F444" s="2" t="s">
        <v>61</v>
      </c>
      <c r="G444" s="1">
        <v>373.20000000000005</v>
      </c>
      <c r="H444" s="1">
        <v>152.9</v>
      </c>
      <c r="I444" s="4">
        <v>5</v>
      </c>
      <c r="J444" s="2" t="s">
        <v>66</v>
      </c>
      <c r="K444" s="1">
        <f>Tabelle2[[#This Row],[Menge kg Nges]]/1000</f>
        <v>0.37320000000000003</v>
      </c>
      <c r="L444" s="1">
        <f>Tabelle2[[#This Row],[Menge kg P2O5]]/1000</f>
        <v>0.15290000000000001</v>
      </c>
      <c r="M444" s="1">
        <f>Tabelle2[[#This Row],[Menge t Nges]]/Tabelle2[[#This Row],[Anzahl Lieferscheine]]</f>
        <v>7.4640000000000012E-2</v>
      </c>
      <c r="N444" s="1">
        <f>Tabelle2[[#This Row],[Menge t P2O5]]/Tabelle2[[#This Row],[Anzahl Lieferscheine]]</f>
        <v>3.0580000000000003E-2</v>
      </c>
    </row>
    <row r="445" spans="1:14" x14ac:dyDescent="0.2">
      <c r="A445" s="2" t="s">
        <v>34</v>
      </c>
      <c r="B445" s="2" t="s">
        <v>34</v>
      </c>
      <c r="C445" s="2" t="s">
        <v>6</v>
      </c>
      <c r="D445" s="2" t="s">
        <v>7</v>
      </c>
      <c r="E445" s="2" t="s">
        <v>10</v>
      </c>
      <c r="F445" s="2" t="s">
        <v>61</v>
      </c>
      <c r="G445" s="1">
        <v>9989.6299999999992</v>
      </c>
      <c r="H445" s="1">
        <v>4091.34</v>
      </c>
      <c r="I445" s="4">
        <v>7</v>
      </c>
      <c r="J445" s="2" t="s">
        <v>66</v>
      </c>
      <c r="K445" s="1">
        <f>Tabelle2[[#This Row],[Menge kg Nges]]/1000</f>
        <v>9.98963</v>
      </c>
      <c r="L445" s="1">
        <f>Tabelle2[[#This Row],[Menge kg P2O5]]/1000</f>
        <v>4.0913399999999998</v>
      </c>
      <c r="M445" s="1">
        <f>Tabelle2[[#This Row],[Menge t Nges]]/Tabelle2[[#This Row],[Anzahl Lieferscheine]]</f>
        <v>1.42709</v>
      </c>
      <c r="N445" s="1">
        <f>Tabelle2[[#This Row],[Menge t P2O5]]/Tabelle2[[#This Row],[Anzahl Lieferscheine]]</f>
        <v>0.58447714285714281</v>
      </c>
    </row>
    <row r="446" spans="1:14" x14ac:dyDescent="0.2">
      <c r="A446" s="2" t="s">
        <v>34</v>
      </c>
      <c r="B446" s="2" t="s">
        <v>34</v>
      </c>
      <c r="C446" s="2" t="s">
        <v>6</v>
      </c>
      <c r="D446" s="2" t="s">
        <v>7</v>
      </c>
      <c r="E446" s="2" t="s">
        <v>11</v>
      </c>
      <c r="F446" s="2" t="s">
        <v>61</v>
      </c>
      <c r="G446" s="1">
        <v>112018.01</v>
      </c>
      <c r="H446" s="1">
        <v>50919.7</v>
      </c>
      <c r="I446" s="4">
        <v>348</v>
      </c>
      <c r="J446" s="2" t="s">
        <v>66</v>
      </c>
      <c r="K446" s="1">
        <f>Tabelle2[[#This Row],[Menge kg Nges]]/1000</f>
        <v>112.01800999999999</v>
      </c>
      <c r="L446" s="1">
        <f>Tabelle2[[#This Row],[Menge kg P2O5]]/1000</f>
        <v>50.919699999999999</v>
      </c>
      <c r="M446" s="1">
        <f>Tabelle2[[#This Row],[Menge t Nges]]/Tabelle2[[#This Row],[Anzahl Lieferscheine]]</f>
        <v>0.32189083333333329</v>
      </c>
      <c r="N446" s="1">
        <f>Tabelle2[[#This Row],[Menge t P2O5]]/Tabelle2[[#This Row],[Anzahl Lieferscheine]]</f>
        <v>0.14632097701149424</v>
      </c>
    </row>
    <row r="447" spans="1:14" x14ac:dyDescent="0.2">
      <c r="A447" s="2" t="s">
        <v>34</v>
      </c>
      <c r="B447" s="2" t="s">
        <v>34</v>
      </c>
      <c r="C447" s="2" t="s">
        <v>6</v>
      </c>
      <c r="D447" s="2" t="s">
        <v>7</v>
      </c>
      <c r="E447" s="2" t="s">
        <v>12</v>
      </c>
      <c r="F447" s="2" t="s">
        <v>61</v>
      </c>
      <c r="G447" s="1">
        <v>137915.88999999996</v>
      </c>
      <c r="H447" s="1">
        <v>59018.550000000025</v>
      </c>
      <c r="I447" s="4">
        <v>350</v>
      </c>
      <c r="J447" s="2" t="s">
        <v>66</v>
      </c>
      <c r="K447" s="1">
        <f>Tabelle2[[#This Row],[Menge kg Nges]]/1000</f>
        <v>137.91588999999996</v>
      </c>
      <c r="L447" s="1">
        <f>Tabelle2[[#This Row],[Menge kg P2O5]]/1000</f>
        <v>59.018550000000026</v>
      </c>
      <c r="M447" s="1">
        <f>Tabelle2[[#This Row],[Menge t Nges]]/Tabelle2[[#This Row],[Anzahl Lieferscheine]]</f>
        <v>0.39404539999999988</v>
      </c>
      <c r="N447" s="1">
        <f>Tabelle2[[#This Row],[Menge t P2O5]]/Tabelle2[[#This Row],[Anzahl Lieferscheine]]</f>
        <v>0.16862442857142865</v>
      </c>
    </row>
    <row r="448" spans="1:14" x14ac:dyDescent="0.2">
      <c r="A448" s="2" t="s">
        <v>34</v>
      </c>
      <c r="B448" s="2" t="s">
        <v>34</v>
      </c>
      <c r="C448" s="2" t="s">
        <v>6</v>
      </c>
      <c r="D448" s="2" t="s">
        <v>7</v>
      </c>
      <c r="E448" s="2" t="s">
        <v>13</v>
      </c>
      <c r="F448" s="2" t="s">
        <v>61</v>
      </c>
      <c r="G448" s="1">
        <v>67401.049999999988</v>
      </c>
      <c r="H448" s="1">
        <v>37748.850000000013</v>
      </c>
      <c r="I448" s="4">
        <v>196</v>
      </c>
      <c r="J448" s="2" t="s">
        <v>66</v>
      </c>
      <c r="K448" s="1">
        <f>Tabelle2[[#This Row],[Menge kg Nges]]/1000</f>
        <v>67.401049999999984</v>
      </c>
      <c r="L448" s="1">
        <f>Tabelle2[[#This Row],[Menge kg P2O5]]/1000</f>
        <v>37.748850000000012</v>
      </c>
      <c r="M448" s="1">
        <f>Tabelle2[[#This Row],[Menge t Nges]]/Tabelle2[[#This Row],[Anzahl Lieferscheine]]</f>
        <v>0.34388290816326522</v>
      </c>
      <c r="N448" s="1">
        <f>Tabelle2[[#This Row],[Menge t P2O5]]/Tabelle2[[#This Row],[Anzahl Lieferscheine]]</f>
        <v>0.19259617346938782</v>
      </c>
    </row>
    <row r="449" spans="1:14" x14ac:dyDescent="0.2">
      <c r="A449" s="2" t="s">
        <v>34</v>
      </c>
      <c r="B449" s="2" t="s">
        <v>34</v>
      </c>
      <c r="C449" s="2" t="s">
        <v>6</v>
      </c>
      <c r="D449" s="2" t="s">
        <v>7</v>
      </c>
      <c r="E449" s="2" t="s">
        <v>14</v>
      </c>
      <c r="F449" s="2" t="s">
        <v>61</v>
      </c>
      <c r="G449" s="1">
        <v>74010.820000000007</v>
      </c>
      <c r="H449" s="1">
        <v>34639.14999999998</v>
      </c>
      <c r="I449" s="4">
        <v>213</v>
      </c>
      <c r="J449" s="2" t="s">
        <v>66</v>
      </c>
      <c r="K449" s="1">
        <f>Tabelle2[[#This Row],[Menge kg Nges]]/1000</f>
        <v>74.01082000000001</v>
      </c>
      <c r="L449" s="1">
        <f>Tabelle2[[#This Row],[Menge kg P2O5]]/1000</f>
        <v>34.639149999999979</v>
      </c>
      <c r="M449" s="1">
        <f>Tabelle2[[#This Row],[Menge t Nges]]/Tabelle2[[#This Row],[Anzahl Lieferscheine]]</f>
        <v>0.34746863849765264</v>
      </c>
      <c r="N449" s="1">
        <f>Tabelle2[[#This Row],[Menge t P2O5]]/Tabelle2[[#This Row],[Anzahl Lieferscheine]]</f>
        <v>0.16262511737089191</v>
      </c>
    </row>
    <row r="450" spans="1:14" x14ac:dyDescent="0.2">
      <c r="A450" s="2" t="s">
        <v>34</v>
      </c>
      <c r="B450" s="2" t="s">
        <v>34</v>
      </c>
      <c r="C450" s="2" t="s">
        <v>6</v>
      </c>
      <c r="D450" s="2" t="s">
        <v>15</v>
      </c>
      <c r="E450" s="2" t="s">
        <v>8</v>
      </c>
      <c r="F450" s="2" t="s">
        <v>61</v>
      </c>
      <c r="G450" s="1">
        <v>7925.5</v>
      </c>
      <c r="H450" s="1">
        <v>6019</v>
      </c>
      <c r="I450" s="4">
        <v>14</v>
      </c>
      <c r="J450" s="2" t="s">
        <v>66</v>
      </c>
      <c r="K450" s="1">
        <f>Tabelle2[[#This Row],[Menge kg Nges]]/1000</f>
        <v>7.9255000000000004</v>
      </c>
      <c r="L450" s="1">
        <f>Tabelle2[[#This Row],[Menge kg P2O5]]/1000</f>
        <v>6.0190000000000001</v>
      </c>
      <c r="M450" s="1">
        <f>Tabelle2[[#This Row],[Menge t Nges]]/Tabelle2[[#This Row],[Anzahl Lieferscheine]]</f>
        <v>0.56610714285714292</v>
      </c>
      <c r="N450" s="1">
        <f>Tabelle2[[#This Row],[Menge t P2O5]]/Tabelle2[[#This Row],[Anzahl Lieferscheine]]</f>
        <v>0.42992857142857144</v>
      </c>
    </row>
    <row r="451" spans="1:14" x14ac:dyDescent="0.2">
      <c r="A451" s="2" t="s">
        <v>34</v>
      </c>
      <c r="B451" s="2" t="s">
        <v>34</v>
      </c>
      <c r="C451" s="2" t="s">
        <v>6</v>
      </c>
      <c r="D451" s="2" t="s">
        <v>15</v>
      </c>
      <c r="E451" s="2" t="s">
        <v>16</v>
      </c>
      <c r="F451" s="2" t="s">
        <v>61</v>
      </c>
      <c r="G451" s="1">
        <v>2756.3199999999997</v>
      </c>
      <c r="H451" s="1">
        <v>2218.88</v>
      </c>
      <c r="I451" s="4">
        <v>8</v>
      </c>
      <c r="J451" s="2" t="s">
        <v>66</v>
      </c>
      <c r="K451" s="1">
        <f>Tabelle2[[#This Row],[Menge kg Nges]]/1000</f>
        <v>2.7563199999999997</v>
      </c>
      <c r="L451" s="1">
        <f>Tabelle2[[#This Row],[Menge kg P2O5]]/1000</f>
        <v>2.21888</v>
      </c>
      <c r="M451" s="1">
        <f>Tabelle2[[#This Row],[Menge t Nges]]/Tabelle2[[#This Row],[Anzahl Lieferscheine]]</f>
        <v>0.34453999999999996</v>
      </c>
      <c r="N451" s="1">
        <f>Tabelle2[[#This Row],[Menge t P2O5]]/Tabelle2[[#This Row],[Anzahl Lieferscheine]]</f>
        <v>0.27736</v>
      </c>
    </row>
    <row r="452" spans="1:14" x14ac:dyDescent="0.2">
      <c r="A452" s="2" t="s">
        <v>34</v>
      </c>
      <c r="B452" s="2" t="s">
        <v>34</v>
      </c>
      <c r="C452" s="2" t="s">
        <v>6</v>
      </c>
      <c r="D452" s="2" t="s">
        <v>15</v>
      </c>
      <c r="E452" s="2" t="s">
        <v>17</v>
      </c>
      <c r="F452" s="2" t="s">
        <v>61</v>
      </c>
      <c r="G452" s="1">
        <v>2791.68</v>
      </c>
      <c r="H452" s="1">
        <v>1236.8300000000002</v>
      </c>
      <c r="I452" s="4">
        <v>15</v>
      </c>
      <c r="J452" s="2" t="s">
        <v>66</v>
      </c>
      <c r="K452" s="1">
        <f>Tabelle2[[#This Row],[Menge kg Nges]]/1000</f>
        <v>2.7916799999999999</v>
      </c>
      <c r="L452" s="1">
        <f>Tabelle2[[#This Row],[Menge kg P2O5]]/1000</f>
        <v>1.2368300000000001</v>
      </c>
      <c r="M452" s="1">
        <f>Tabelle2[[#This Row],[Menge t Nges]]/Tabelle2[[#This Row],[Anzahl Lieferscheine]]</f>
        <v>0.186112</v>
      </c>
      <c r="N452" s="1">
        <f>Tabelle2[[#This Row],[Menge t P2O5]]/Tabelle2[[#This Row],[Anzahl Lieferscheine]]</f>
        <v>8.2455333333333339E-2</v>
      </c>
    </row>
    <row r="453" spans="1:14" x14ac:dyDescent="0.2">
      <c r="A453" s="2" t="s">
        <v>34</v>
      </c>
      <c r="B453" s="2" t="s">
        <v>34</v>
      </c>
      <c r="C453" s="2" t="s">
        <v>6</v>
      </c>
      <c r="D453" s="2" t="s">
        <v>15</v>
      </c>
      <c r="E453" s="2" t="s">
        <v>18</v>
      </c>
      <c r="F453" s="2" t="s">
        <v>61</v>
      </c>
      <c r="G453" s="1">
        <v>24225.1</v>
      </c>
      <c r="H453" s="1">
        <v>16711.030000000002</v>
      </c>
      <c r="I453" s="4">
        <v>46</v>
      </c>
      <c r="J453" s="2" t="s">
        <v>66</v>
      </c>
      <c r="K453" s="1">
        <f>Tabelle2[[#This Row],[Menge kg Nges]]/1000</f>
        <v>24.225099999999998</v>
      </c>
      <c r="L453" s="1">
        <f>Tabelle2[[#This Row],[Menge kg P2O5]]/1000</f>
        <v>16.711030000000001</v>
      </c>
      <c r="M453" s="1">
        <f>Tabelle2[[#This Row],[Menge t Nges]]/Tabelle2[[#This Row],[Anzahl Lieferscheine]]</f>
        <v>0.52663260869565209</v>
      </c>
      <c r="N453" s="1">
        <f>Tabelle2[[#This Row],[Menge t P2O5]]/Tabelle2[[#This Row],[Anzahl Lieferscheine]]</f>
        <v>0.36328326086956525</v>
      </c>
    </row>
    <row r="454" spans="1:14" x14ac:dyDescent="0.2">
      <c r="A454" s="2" t="s">
        <v>34</v>
      </c>
      <c r="B454" s="2" t="s">
        <v>34</v>
      </c>
      <c r="C454" s="2" t="s">
        <v>6</v>
      </c>
      <c r="D454" s="2" t="s">
        <v>15</v>
      </c>
      <c r="E454" s="2" t="s">
        <v>19</v>
      </c>
      <c r="F454" s="2" t="s">
        <v>61</v>
      </c>
      <c r="G454" s="1">
        <v>5240.58</v>
      </c>
      <c r="H454" s="1">
        <v>4714.34</v>
      </c>
      <c r="I454" s="4">
        <v>9</v>
      </c>
      <c r="J454" s="2" t="s">
        <v>66</v>
      </c>
      <c r="K454" s="1">
        <f>Tabelle2[[#This Row],[Menge kg Nges]]/1000</f>
        <v>5.2405799999999996</v>
      </c>
      <c r="L454" s="1">
        <f>Tabelle2[[#This Row],[Menge kg P2O5]]/1000</f>
        <v>4.71434</v>
      </c>
      <c r="M454" s="1">
        <f>Tabelle2[[#This Row],[Menge t Nges]]/Tabelle2[[#This Row],[Anzahl Lieferscheine]]</f>
        <v>0.58228666666666662</v>
      </c>
      <c r="N454" s="1">
        <f>Tabelle2[[#This Row],[Menge t P2O5]]/Tabelle2[[#This Row],[Anzahl Lieferscheine]]</f>
        <v>0.52381555555555559</v>
      </c>
    </row>
    <row r="455" spans="1:14" x14ac:dyDescent="0.2">
      <c r="A455" s="2" t="s">
        <v>34</v>
      </c>
      <c r="B455" s="2" t="s">
        <v>34</v>
      </c>
      <c r="C455" s="2" t="s">
        <v>6</v>
      </c>
      <c r="D455" s="2" t="s">
        <v>15</v>
      </c>
      <c r="E455" s="2" t="s">
        <v>20</v>
      </c>
      <c r="F455" s="2" t="s">
        <v>61</v>
      </c>
      <c r="G455" s="1">
        <v>6511.8600000000015</v>
      </c>
      <c r="H455" s="1">
        <v>4398.16</v>
      </c>
      <c r="I455" s="4">
        <v>86</v>
      </c>
      <c r="J455" s="2" t="s">
        <v>66</v>
      </c>
      <c r="K455" s="1">
        <f>Tabelle2[[#This Row],[Menge kg Nges]]/1000</f>
        <v>6.5118600000000013</v>
      </c>
      <c r="L455" s="1">
        <f>Tabelle2[[#This Row],[Menge kg P2O5]]/1000</f>
        <v>4.3981599999999998</v>
      </c>
      <c r="M455" s="1">
        <f>Tabelle2[[#This Row],[Menge t Nges]]/Tabelle2[[#This Row],[Anzahl Lieferscheine]]</f>
        <v>7.5719302325581411E-2</v>
      </c>
      <c r="N455" s="1">
        <f>Tabelle2[[#This Row],[Menge t P2O5]]/Tabelle2[[#This Row],[Anzahl Lieferscheine]]</f>
        <v>5.1141395348837208E-2</v>
      </c>
    </row>
    <row r="456" spans="1:14" x14ac:dyDescent="0.2">
      <c r="A456" s="2" t="s">
        <v>34</v>
      </c>
      <c r="B456" s="2" t="s">
        <v>34</v>
      </c>
      <c r="C456" s="2" t="s">
        <v>6</v>
      </c>
      <c r="D456" s="2" t="s">
        <v>15</v>
      </c>
      <c r="E456" s="2" t="s">
        <v>21</v>
      </c>
      <c r="F456" s="2" t="s">
        <v>61</v>
      </c>
      <c r="G456" s="1">
        <v>30278.920000000002</v>
      </c>
      <c r="H456" s="1">
        <v>17871.36</v>
      </c>
      <c r="I456" s="4">
        <v>88</v>
      </c>
      <c r="J456" s="2" t="s">
        <v>66</v>
      </c>
      <c r="K456" s="1">
        <f>Tabelle2[[#This Row],[Menge kg Nges]]/1000</f>
        <v>30.278920000000003</v>
      </c>
      <c r="L456" s="1">
        <f>Tabelle2[[#This Row],[Menge kg P2O5]]/1000</f>
        <v>17.871359999999999</v>
      </c>
      <c r="M456" s="1">
        <f>Tabelle2[[#This Row],[Menge t Nges]]/Tabelle2[[#This Row],[Anzahl Lieferscheine]]</f>
        <v>0.34407863636363639</v>
      </c>
      <c r="N456" s="1">
        <f>Tabelle2[[#This Row],[Menge t P2O5]]/Tabelle2[[#This Row],[Anzahl Lieferscheine]]</f>
        <v>0.20308363636363636</v>
      </c>
    </row>
    <row r="457" spans="1:14" x14ac:dyDescent="0.2">
      <c r="A457" s="2" t="s">
        <v>34</v>
      </c>
      <c r="B457" s="2" t="s">
        <v>34</v>
      </c>
      <c r="C457" s="2" t="s">
        <v>6</v>
      </c>
      <c r="D457" s="2" t="s">
        <v>15</v>
      </c>
      <c r="E457" s="2" t="s">
        <v>9</v>
      </c>
      <c r="F457" s="2" t="s">
        <v>61</v>
      </c>
      <c r="G457" s="1">
        <v>11907.61</v>
      </c>
      <c r="H457" s="1">
        <v>5992.6500000000005</v>
      </c>
      <c r="I457" s="4">
        <v>60</v>
      </c>
      <c r="J457" s="2" t="s">
        <v>66</v>
      </c>
      <c r="K457" s="1">
        <f>Tabelle2[[#This Row],[Menge kg Nges]]/1000</f>
        <v>11.90761</v>
      </c>
      <c r="L457" s="1">
        <f>Tabelle2[[#This Row],[Menge kg P2O5]]/1000</f>
        <v>5.9926500000000003</v>
      </c>
      <c r="M457" s="1">
        <f>Tabelle2[[#This Row],[Menge t Nges]]/Tabelle2[[#This Row],[Anzahl Lieferscheine]]</f>
        <v>0.19846016666666666</v>
      </c>
      <c r="N457" s="1">
        <f>Tabelle2[[#This Row],[Menge t P2O5]]/Tabelle2[[#This Row],[Anzahl Lieferscheine]]</f>
        <v>9.9877500000000008E-2</v>
      </c>
    </row>
    <row r="458" spans="1:14" x14ac:dyDescent="0.2">
      <c r="A458" s="2" t="s">
        <v>34</v>
      </c>
      <c r="B458" s="2" t="s">
        <v>34</v>
      </c>
      <c r="C458" s="2" t="s">
        <v>6</v>
      </c>
      <c r="D458" s="2" t="s">
        <v>15</v>
      </c>
      <c r="E458" s="2" t="s">
        <v>50</v>
      </c>
      <c r="F458" s="2" t="s">
        <v>61</v>
      </c>
      <c r="G458" s="1">
        <v>184.73</v>
      </c>
      <c r="H458" s="1">
        <v>77.14</v>
      </c>
      <c r="I458" s="4">
        <v>1</v>
      </c>
      <c r="J458" s="2" t="s">
        <v>66</v>
      </c>
      <c r="K458" s="1">
        <f>Tabelle2[[#This Row],[Menge kg Nges]]/1000</f>
        <v>0.18472999999999998</v>
      </c>
      <c r="L458" s="1">
        <f>Tabelle2[[#This Row],[Menge kg P2O5]]/1000</f>
        <v>7.714E-2</v>
      </c>
      <c r="M458" s="1">
        <f>Tabelle2[[#This Row],[Menge t Nges]]/Tabelle2[[#This Row],[Anzahl Lieferscheine]]</f>
        <v>0.18472999999999998</v>
      </c>
      <c r="N458" s="1">
        <f>Tabelle2[[#This Row],[Menge t P2O5]]/Tabelle2[[#This Row],[Anzahl Lieferscheine]]</f>
        <v>7.714E-2</v>
      </c>
    </row>
    <row r="459" spans="1:14" x14ac:dyDescent="0.2">
      <c r="A459" s="2" t="s">
        <v>34</v>
      </c>
      <c r="B459" s="2" t="s">
        <v>34</v>
      </c>
      <c r="C459" s="2" t="s">
        <v>6</v>
      </c>
      <c r="D459" s="2" t="s">
        <v>15</v>
      </c>
      <c r="E459" s="2" t="s">
        <v>22</v>
      </c>
      <c r="F459" s="2" t="s">
        <v>61</v>
      </c>
      <c r="G459" s="1">
        <v>280.27999999999997</v>
      </c>
      <c r="H459" s="1">
        <v>117.04</v>
      </c>
      <c r="I459" s="4">
        <v>1</v>
      </c>
      <c r="J459" s="2" t="s">
        <v>66</v>
      </c>
      <c r="K459" s="1">
        <f>Tabelle2[[#This Row],[Menge kg Nges]]/1000</f>
        <v>0.28027999999999997</v>
      </c>
      <c r="L459" s="1">
        <f>Tabelle2[[#This Row],[Menge kg P2O5]]/1000</f>
        <v>0.11704000000000001</v>
      </c>
      <c r="M459" s="1">
        <f>Tabelle2[[#This Row],[Menge t Nges]]/Tabelle2[[#This Row],[Anzahl Lieferscheine]]</f>
        <v>0.28027999999999997</v>
      </c>
      <c r="N459" s="1">
        <f>Tabelle2[[#This Row],[Menge t P2O5]]/Tabelle2[[#This Row],[Anzahl Lieferscheine]]</f>
        <v>0.11704000000000001</v>
      </c>
    </row>
    <row r="460" spans="1:14" x14ac:dyDescent="0.2">
      <c r="A460" s="2" t="s">
        <v>34</v>
      </c>
      <c r="B460" s="2" t="s">
        <v>34</v>
      </c>
      <c r="C460" s="2" t="s">
        <v>6</v>
      </c>
      <c r="D460" s="2" t="s">
        <v>15</v>
      </c>
      <c r="E460" s="2" t="s">
        <v>10</v>
      </c>
      <c r="F460" s="2" t="s">
        <v>61</v>
      </c>
      <c r="G460" s="1">
        <v>2236.54</v>
      </c>
      <c r="H460" s="1">
        <v>980.27</v>
      </c>
      <c r="I460" s="4">
        <v>15</v>
      </c>
      <c r="J460" s="2" t="s">
        <v>66</v>
      </c>
      <c r="K460" s="1">
        <f>Tabelle2[[#This Row],[Menge kg Nges]]/1000</f>
        <v>2.2365399999999998</v>
      </c>
      <c r="L460" s="1">
        <f>Tabelle2[[#This Row],[Menge kg P2O5]]/1000</f>
        <v>0.98026999999999997</v>
      </c>
      <c r="M460" s="1">
        <f>Tabelle2[[#This Row],[Menge t Nges]]/Tabelle2[[#This Row],[Anzahl Lieferscheine]]</f>
        <v>0.14910266666666666</v>
      </c>
      <c r="N460" s="1">
        <f>Tabelle2[[#This Row],[Menge t P2O5]]/Tabelle2[[#This Row],[Anzahl Lieferscheine]]</f>
        <v>6.5351333333333331E-2</v>
      </c>
    </row>
    <row r="461" spans="1:14" x14ac:dyDescent="0.2">
      <c r="A461" s="2" t="s">
        <v>34</v>
      </c>
      <c r="B461" s="2" t="s">
        <v>34</v>
      </c>
      <c r="C461" s="2" t="s">
        <v>6</v>
      </c>
      <c r="D461" s="2" t="s">
        <v>15</v>
      </c>
      <c r="E461" s="2" t="s">
        <v>23</v>
      </c>
      <c r="F461" s="2" t="s">
        <v>61</v>
      </c>
      <c r="G461" s="1">
        <v>908</v>
      </c>
      <c r="H461" s="1">
        <v>374.55</v>
      </c>
      <c r="I461" s="4">
        <v>8</v>
      </c>
      <c r="J461" s="2" t="s">
        <v>66</v>
      </c>
      <c r="K461" s="1">
        <f>Tabelle2[[#This Row],[Menge kg Nges]]/1000</f>
        <v>0.90800000000000003</v>
      </c>
      <c r="L461" s="1">
        <f>Tabelle2[[#This Row],[Menge kg P2O5]]/1000</f>
        <v>0.37454999999999999</v>
      </c>
      <c r="M461" s="1">
        <f>Tabelle2[[#This Row],[Menge t Nges]]/Tabelle2[[#This Row],[Anzahl Lieferscheine]]</f>
        <v>0.1135</v>
      </c>
      <c r="N461" s="1">
        <f>Tabelle2[[#This Row],[Menge t P2O5]]/Tabelle2[[#This Row],[Anzahl Lieferscheine]]</f>
        <v>4.6818749999999999E-2</v>
      </c>
    </row>
    <row r="462" spans="1:14" x14ac:dyDescent="0.2">
      <c r="A462" s="2" t="s">
        <v>34</v>
      </c>
      <c r="B462" s="2" t="s">
        <v>34</v>
      </c>
      <c r="C462" s="2" t="s">
        <v>6</v>
      </c>
      <c r="D462" s="2" t="s">
        <v>15</v>
      </c>
      <c r="E462" s="2" t="s">
        <v>12</v>
      </c>
      <c r="F462" s="2" t="s">
        <v>61</v>
      </c>
      <c r="G462" s="1">
        <v>458.64000000000004</v>
      </c>
      <c r="H462" s="1">
        <v>411.59999999999997</v>
      </c>
      <c r="I462" s="4">
        <v>3</v>
      </c>
      <c r="J462" s="2" t="s">
        <v>66</v>
      </c>
      <c r="K462" s="1">
        <f>Tabelle2[[#This Row],[Menge kg Nges]]/1000</f>
        <v>0.45864000000000005</v>
      </c>
      <c r="L462" s="1">
        <f>Tabelle2[[#This Row],[Menge kg P2O5]]/1000</f>
        <v>0.41159999999999997</v>
      </c>
      <c r="M462" s="1">
        <f>Tabelle2[[#This Row],[Menge t Nges]]/Tabelle2[[#This Row],[Anzahl Lieferscheine]]</f>
        <v>0.15288000000000002</v>
      </c>
      <c r="N462" s="1">
        <f>Tabelle2[[#This Row],[Menge t P2O5]]/Tabelle2[[#This Row],[Anzahl Lieferscheine]]</f>
        <v>0.13719999999999999</v>
      </c>
    </row>
    <row r="463" spans="1:14" x14ac:dyDescent="0.2">
      <c r="A463" s="2" t="s">
        <v>34</v>
      </c>
      <c r="B463" s="2" t="s">
        <v>34</v>
      </c>
      <c r="C463" s="2" t="s">
        <v>6</v>
      </c>
      <c r="D463" s="2" t="s">
        <v>15</v>
      </c>
      <c r="E463" s="2" t="s">
        <v>13</v>
      </c>
      <c r="F463" s="2" t="s">
        <v>61</v>
      </c>
      <c r="G463" s="1">
        <v>4744.22</v>
      </c>
      <c r="H463" s="1">
        <v>3289.8499999999995</v>
      </c>
      <c r="I463" s="4">
        <v>22</v>
      </c>
      <c r="J463" s="2" t="s">
        <v>66</v>
      </c>
      <c r="K463" s="1">
        <f>Tabelle2[[#This Row],[Menge kg Nges]]/1000</f>
        <v>4.7442200000000003</v>
      </c>
      <c r="L463" s="1">
        <f>Tabelle2[[#This Row],[Menge kg P2O5]]/1000</f>
        <v>3.2898499999999995</v>
      </c>
      <c r="M463" s="1">
        <f>Tabelle2[[#This Row],[Menge t Nges]]/Tabelle2[[#This Row],[Anzahl Lieferscheine]]</f>
        <v>0.21564636363636366</v>
      </c>
      <c r="N463" s="1">
        <f>Tabelle2[[#This Row],[Menge t P2O5]]/Tabelle2[[#This Row],[Anzahl Lieferscheine]]</f>
        <v>0.14953863636363635</v>
      </c>
    </row>
    <row r="464" spans="1:14" x14ac:dyDescent="0.2">
      <c r="A464" s="2" t="s">
        <v>34</v>
      </c>
      <c r="B464" s="2" t="s">
        <v>34</v>
      </c>
      <c r="C464" s="2" t="s">
        <v>6</v>
      </c>
      <c r="D464" s="2" t="s">
        <v>15</v>
      </c>
      <c r="E464" s="2" t="s">
        <v>14</v>
      </c>
      <c r="F464" s="2" t="s">
        <v>61</v>
      </c>
      <c r="G464" s="1">
        <v>1080</v>
      </c>
      <c r="H464" s="1">
        <v>468</v>
      </c>
      <c r="I464" s="4">
        <v>1</v>
      </c>
      <c r="J464" s="2" t="s">
        <v>66</v>
      </c>
      <c r="K464" s="1">
        <f>Tabelle2[[#This Row],[Menge kg Nges]]/1000</f>
        <v>1.08</v>
      </c>
      <c r="L464" s="1">
        <f>Tabelle2[[#This Row],[Menge kg P2O5]]/1000</f>
        <v>0.46800000000000003</v>
      </c>
      <c r="M464" s="1">
        <f>Tabelle2[[#This Row],[Menge t Nges]]/Tabelle2[[#This Row],[Anzahl Lieferscheine]]</f>
        <v>1.08</v>
      </c>
      <c r="N464" s="1">
        <f>Tabelle2[[#This Row],[Menge t P2O5]]/Tabelle2[[#This Row],[Anzahl Lieferscheine]]</f>
        <v>0.46800000000000003</v>
      </c>
    </row>
    <row r="465" spans="1:14" x14ac:dyDescent="0.2">
      <c r="A465" s="2" t="s">
        <v>34</v>
      </c>
      <c r="B465" s="2" t="s">
        <v>34</v>
      </c>
      <c r="C465" s="2" t="s">
        <v>6</v>
      </c>
      <c r="D465" s="2" t="s">
        <v>15</v>
      </c>
      <c r="E465" s="2" t="s">
        <v>31</v>
      </c>
      <c r="F465" s="2" t="s">
        <v>61</v>
      </c>
      <c r="G465" s="1">
        <v>666.4</v>
      </c>
      <c r="H465" s="1">
        <v>245</v>
      </c>
      <c r="I465" s="4">
        <v>3</v>
      </c>
      <c r="J465" s="2" t="s">
        <v>66</v>
      </c>
      <c r="K465" s="1">
        <f>Tabelle2[[#This Row],[Menge kg Nges]]/1000</f>
        <v>0.66639999999999999</v>
      </c>
      <c r="L465" s="1">
        <f>Tabelle2[[#This Row],[Menge kg P2O5]]/1000</f>
        <v>0.245</v>
      </c>
      <c r="M465" s="1">
        <f>Tabelle2[[#This Row],[Menge t Nges]]/Tabelle2[[#This Row],[Anzahl Lieferscheine]]</f>
        <v>0.22213333333333332</v>
      </c>
      <c r="N465" s="1">
        <f>Tabelle2[[#This Row],[Menge t P2O5]]/Tabelle2[[#This Row],[Anzahl Lieferscheine]]</f>
        <v>8.1666666666666665E-2</v>
      </c>
    </row>
    <row r="466" spans="1:14" x14ac:dyDescent="0.2">
      <c r="A466" s="2" t="s">
        <v>34</v>
      </c>
      <c r="B466" s="2" t="s">
        <v>34</v>
      </c>
      <c r="C466" s="2" t="s">
        <v>25</v>
      </c>
      <c r="D466" s="2" t="s">
        <v>25</v>
      </c>
      <c r="E466" s="2" t="s">
        <v>26</v>
      </c>
      <c r="F466" s="2" t="s">
        <v>61</v>
      </c>
      <c r="G466" s="1">
        <v>37030.550000000003</v>
      </c>
      <c r="H466" s="1">
        <v>21341.730000000003</v>
      </c>
      <c r="I466" s="4">
        <v>67</v>
      </c>
      <c r="J466" s="2" t="s">
        <v>66</v>
      </c>
      <c r="K466" s="1">
        <f>Tabelle2[[#This Row],[Menge kg Nges]]/1000</f>
        <v>37.030550000000005</v>
      </c>
      <c r="L466" s="1">
        <f>Tabelle2[[#This Row],[Menge kg P2O5]]/1000</f>
        <v>21.341730000000002</v>
      </c>
      <c r="M466" s="1">
        <f>Tabelle2[[#This Row],[Menge t Nges]]/Tabelle2[[#This Row],[Anzahl Lieferscheine]]</f>
        <v>0.5526947761194031</v>
      </c>
      <c r="N466" s="1">
        <f>Tabelle2[[#This Row],[Menge t P2O5]]/Tabelle2[[#This Row],[Anzahl Lieferscheine]]</f>
        <v>0.3185332835820896</v>
      </c>
    </row>
    <row r="467" spans="1:14" x14ac:dyDescent="0.2">
      <c r="A467" s="2" t="s">
        <v>34</v>
      </c>
      <c r="B467" s="2" t="s">
        <v>45</v>
      </c>
      <c r="C467" s="2" t="s">
        <v>6</v>
      </c>
      <c r="D467" s="2" t="s">
        <v>30</v>
      </c>
      <c r="E467" s="2" t="s">
        <v>26</v>
      </c>
      <c r="F467" s="2" t="s">
        <v>61</v>
      </c>
      <c r="G467" s="1">
        <v>1000</v>
      </c>
      <c r="H467" s="1">
        <v>625</v>
      </c>
      <c r="I467" s="4">
        <v>1</v>
      </c>
      <c r="J467" s="2" t="s">
        <v>66</v>
      </c>
      <c r="K467" s="1">
        <f>Tabelle2[[#This Row],[Menge kg Nges]]/1000</f>
        <v>1</v>
      </c>
      <c r="L467" s="1">
        <f>Tabelle2[[#This Row],[Menge kg P2O5]]/1000</f>
        <v>0.625</v>
      </c>
      <c r="M467" s="1">
        <f>Tabelle2[[#This Row],[Menge t Nges]]/Tabelle2[[#This Row],[Anzahl Lieferscheine]]</f>
        <v>1</v>
      </c>
      <c r="N467" s="1">
        <f>Tabelle2[[#This Row],[Menge t P2O5]]/Tabelle2[[#This Row],[Anzahl Lieferscheine]]</f>
        <v>0.625</v>
      </c>
    </row>
    <row r="468" spans="1:14" x14ac:dyDescent="0.2">
      <c r="A468" s="2" t="s">
        <v>34</v>
      </c>
      <c r="B468" s="2" t="s">
        <v>45</v>
      </c>
      <c r="C468" s="2" t="s">
        <v>6</v>
      </c>
      <c r="D468" s="2" t="s">
        <v>7</v>
      </c>
      <c r="E468" s="2" t="s">
        <v>11</v>
      </c>
      <c r="F468" s="2" t="s">
        <v>61</v>
      </c>
      <c r="G468" s="1">
        <v>460.35</v>
      </c>
      <c r="H468" s="1">
        <v>174.15</v>
      </c>
      <c r="I468" s="4">
        <v>1</v>
      </c>
      <c r="J468" s="2" t="s">
        <v>66</v>
      </c>
      <c r="K468" s="1">
        <f>Tabelle2[[#This Row],[Menge kg Nges]]/1000</f>
        <v>0.46035000000000004</v>
      </c>
      <c r="L468" s="1">
        <f>Tabelle2[[#This Row],[Menge kg P2O5]]/1000</f>
        <v>0.17415</v>
      </c>
      <c r="M468" s="1">
        <f>Tabelle2[[#This Row],[Menge t Nges]]/Tabelle2[[#This Row],[Anzahl Lieferscheine]]</f>
        <v>0.46035000000000004</v>
      </c>
      <c r="N468" s="1">
        <f>Tabelle2[[#This Row],[Menge t P2O5]]/Tabelle2[[#This Row],[Anzahl Lieferscheine]]</f>
        <v>0.17415</v>
      </c>
    </row>
    <row r="469" spans="1:14" x14ac:dyDescent="0.2">
      <c r="A469" s="2" t="s">
        <v>34</v>
      </c>
      <c r="B469" s="2" t="s">
        <v>51</v>
      </c>
      <c r="C469" s="2" t="s">
        <v>6</v>
      </c>
      <c r="D469" s="2" t="s">
        <v>30</v>
      </c>
      <c r="E469" s="2" t="s">
        <v>26</v>
      </c>
      <c r="F469" s="2" t="s">
        <v>61</v>
      </c>
      <c r="G469" s="1">
        <v>685.8</v>
      </c>
      <c r="H469" s="1">
        <v>235.9</v>
      </c>
      <c r="I469" s="4">
        <v>2</v>
      </c>
      <c r="J469" s="2" t="s">
        <v>66</v>
      </c>
      <c r="K469" s="1">
        <f>Tabelle2[[#This Row],[Menge kg Nges]]/1000</f>
        <v>0.68579999999999997</v>
      </c>
      <c r="L469" s="1">
        <f>Tabelle2[[#This Row],[Menge kg P2O5]]/1000</f>
        <v>0.2359</v>
      </c>
      <c r="M469" s="1">
        <f>Tabelle2[[#This Row],[Menge t Nges]]/Tabelle2[[#This Row],[Anzahl Lieferscheine]]</f>
        <v>0.34289999999999998</v>
      </c>
      <c r="N469" s="1">
        <f>Tabelle2[[#This Row],[Menge t P2O5]]/Tabelle2[[#This Row],[Anzahl Lieferscheine]]</f>
        <v>0.11795</v>
      </c>
    </row>
    <row r="470" spans="1:14" x14ac:dyDescent="0.2">
      <c r="A470" s="2" t="s">
        <v>34</v>
      </c>
      <c r="B470" s="2" t="s">
        <v>51</v>
      </c>
      <c r="C470" s="2" t="s">
        <v>6</v>
      </c>
      <c r="D470" s="2" t="s">
        <v>7</v>
      </c>
      <c r="E470" s="2" t="s">
        <v>11</v>
      </c>
      <c r="F470" s="2" t="s">
        <v>61</v>
      </c>
      <c r="G470" s="1">
        <v>226.8</v>
      </c>
      <c r="H470" s="1">
        <v>94.5</v>
      </c>
      <c r="I470" s="4">
        <v>1</v>
      </c>
      <c r="J470" s="2" t="s">
        <v>66</v>
      </c>
      <c r="K470" s="1">
        <f>Tabelle2[[#This Row],[Menge kg Nges]]/1000</f>
        <v>0.2268</v>
      </c>
      <c r="L470" s="1">
        <f>Tabelle2[[#This Row],[Menge kg P2O5]]/1000</f>
        <v>9.4500000000000001E-2</v>
      </c>
      <c r="M470" s="1">
        <f>Tabelle2[[#This Row],[Menge t Nges]]/Tabelle2[[#This Row],[Anzahl Lieferscheine]]</f>
        <v>0.2268</v>
      </c>
      <c r="N470" s="1">
        <f>Tabelle2[[#This Row],[Menge t P2O5]]/Tabelle2[[#This Row],[Anzahl Lieferscheine]]</f>
        <v>9.4500000000000001E-2</v>
      </c>
    </row>
    <row r="471" spans="1:14" x14ac:dyDescent="0.2">
      <c r="A471" s="2" t="s">
        <v>34</v>
      </c>
      <c r="B471" s="2" t="s">
        <v>51</v>
      </c>
      <c r="C471" s="2" t="s">
        <v>6</v>
      </c>
      <c r="D471" s="2" t="s">
        <v>7</v>
      </c>
      <c r="E471" s="2" t="s">
        <v>12</v>
      </c>
      <c r="F471" s="2" t="s">
        <v>61</v>
      </c>
      <c r="G471" s="1">
        <v>1836</v>
      </c>
      <c r="H471" s="1">
        <v>796</v>
      </c>
      <c r="I471" s="4">
        <v>16</v>
      </c>
      <c r="J471" s="2" t="s">
        <v>66</v>
      </c>
      <c r="K471" s="1">
        <f>Tabelle2[[#This Row],[Menge kg Nges]]/1000</f>
        <v>1.8360000000000001</v>
      </c>
      <c r="L471" s="1">
        <f>Tabelle2[[#This Row],[Menge kg P2O5]]/1000</f>
        <v>0.79600000000000004</v>
      </c>
      <c r="M471" s="1">
        <f>Tabelle2[[#This Row],[Menge t Nges]]/Tabelle2[[#This Row],[Anzahl Lieferscheine]]</f>
        <v>0.11475</v>
      </c>
      <c r="N471" s="1">
        <f>Tabelle2[[#This Row],[Menge t P2O5]]/Tabelle2[[#This Row],[Anzahl Lieferscheine]]</f>
        <v>4.9750000000000003E-2</v>
      </c>
    </row>
    <row r="472" spans="1:14" x14ac:dyDescent="0.2">
      <c r="A472" s="2" t="s">
        <v>34</v>
      </c>
      <c r="B472" s="2" t="s">
        <v>52</v>
      </c>
      <c r="C472" s="2" t="s">
        <v>6</v>
      </c>
      <c r="D472" s="2" t="s">
        <v>7</v>
      </c>
      <c r="E472" s="2" t="s">
        <v>12</v>
      </c>
      <c r="F472" s="2" t="s">
        <v>61</v>
      </c>
      <c r="G472" s="1">
        <v>4111.9800000000005</v>
      </c>
      <c r="H472" s="1">
        <v>1559.07</v>
      </c>
      <c r="I472" s="4">
        <v>15</v>
      </c>
      <c r="J472" s="2" t="s">
        <v>66</v>
      </c>
      <c r="K472" s="1">
        <f>Tabelle2[[#This Row],[Menge kg Nges]]/1000</f>
        <v>4.1119800000000009</v>
      </c>
      <c r="L472" s="1">
        <f>Tabelle2[[#This Row],[Menge kg P2O5]]/1000</f>
        <v>1.55907</v>
      </c>
      <c r="M472" s="1">
        <f>Tabelle2[[#This Row],[Menge t Nges]]/Tabelle2[[#This Row],[Anzahl Lieferscheine]]</f>
        <v>0.27413200000000004</v>
      </c>
      <c r="N472" s="1">
        <f>Tabelle2[[#This Row],[Menge t P2O5]]/Tabelle2[[#This Row],[Anzahl Lieferscheine]]</f>
        <v>0.103938</v>
      </c>
    </row>
    <row r="473" spans="1:14" x14ac:dyDescent="0.2">
      <c r="A473" s="2" t="s">
        <v>34</v>
      </c>
      <c r="B473" s="2" t="s">
        <v>52</v>
      </c>
      <c r="C473" s="2" t="s">
        <v>6</v>
      </c>
      <c r="D473" s="2" t="s">
        <v>15</v>
      </c>
      <c r="E473" s="2" t="s">
        <v>8</v>
      </c>
      <c r="F473" s="2" t="s">
        <v>61</v>
      </c>
      <c r="G473" s="1">
        <v>93.75</v>
      </c>
      <c r="H473" s="1">
        <v>107.5</v>
      </c>
      <c r="I473" s="4">
        <v>1</v>
      </c>
      <c r="J473" s="2" t="s">
        <v>66</v>
      </c>
      <c r="K473" s="1">
        <f>Tabelle2[[#This Row],[Menge kg Nges]]/1000</f>
        <v>9.375E-2</v>
      </c>
      <c r="L473" s="1">
        <f>Tabelle2[[#This Row],[Menge kg P2O5]]/1000</f>
        <v>0.1075</v>
      </c>
      <c r="M473" s="1">
        <f>Tabelle2[[#This Row],[Menge t Nges]]/Tabelle2[[#This Row],[Anzahl Lieferscheine]]</f>
        <v>9.375E-2</v>
      </c>
      <c r="N473" s="1">
        <f>Tabelle2[[#This Row],[Menge t P2O5]]/Tabelle2[[#This Row],[Anzahl Lieferscheine]]</f>
        <v>0.1075</v>
      </c>
    </row>
    <row r="474" spans="1:14" x14ac:dyDescent="0.2">
      <c r="A474" s="2" t="s">
        <v>34</v>
      </c>
      <c r="B474" s="2" t="s">
        <v>52</v>
      </c>
      <c r="C474" s="2" t="s">
        <v>6</v>
      </c>
      <c r="D474" s="2" t="s">
        <v>15</v>
      </c>
      <c r="E474" s="2" t="s">
        <v>18</v>
      </c>
      <c r="F474" s="2" t="s">
        <v>61</v>
      </c>
      <c r="G474" s="1">
        <v>117.6</v>
      </c>
      <c r="H474" s="1">
        <v>95.2</v>
      </c>
      <c r="I474" s="4">
        <v>1</v>
      </c>
      <c r="J474" s="2" t="s">
        <v>66</v>
      </c>
      <c r="K474" s="1">
        <f>Tabelle2[[#This Row],[Menge kg Nges]]/1000</f>
        <v>0.1176</v>
      </c>
      <c r="L474" s="1">
        <f>Tabelle2[[#This Row],[Menge kg P2O5]]/1000</f>
        <v>9.5200000000000007E-2</v>
      </c>
      <c r="M474" s="1">
        <f>Tabelle2[[#This Row],[Menge t Nges]]/Tabelle2[[#This Row],[Anzahl Lieferscheine]]</f>
        <v>0.1176</v>
      </c>
      <c r="N474" s="1">
        <f>Tabelle2[[#This Row],[Menge t P2O5]]/Tabelle2[[#This Row],[Anzahl Lieferscheine]]</f>
        <v>9.5200000000000007E-2</v>
      </c>
    </row>
    <row r="475" spans="1:14" x14ac:dyDescent="0.2">
      <c r="A475" s="2" t="s">
        <v>34</v>
      </c>
      <c r="B475" s="2" t="s">
        <v>37</v>
      </c>
      <c r="C475" s="2" t="s">
        <v>6</v>
      </c>
      <c r="D475" s="2" t="s">
        <v>30</v>
      </c>
      <c r="E475" s="2" t="s">
        <v>26</v>
      </c>
      <c r="F475" s="2" t="s">
        <v>61</v>
      </c>
      <c r="G475" s="1">
        <v>2052</v>
      </c>
      <c r="H475" s="1">
        <v>780</v>
      </c>
      <c r="I475" s="4">
        <v>2</v>
      </c>
      <c r="J475" s="2" t="s">
        <v>66</v>
      </c>
      <c r="K475" s="1">
        <f>Tabelle2[[#This Row],[Menge kg Nges]]/1000</f>
        <v>2.052</v>
      </c>
      <c r="L475" s="1">
        <f>Tabelle2[[#This Row],[Menge kg P2O5]]/1000</f>
        <v>0.78</v>
      </c>
      <c r="M475" s="1">
        <f>Tabelle2[[#This Row],[Menge t Nges]]/Tabelle2[[#This Row],[Anzahl Lieferscheine]]</f>
        <v>1.026</v>
      </c>
      <c r="N475" s="1">
        <f>Tabelle2[[#This Row],[Menge t P2O5]]/Tabelle2[[#This Row],[Anzahl Lieferscheine]]</f>
        <v>0.39</v>
      </c>
    </row>
    <row r="476" spans="1:14" x14ac:dyDescent="0.2">
      <c r="A476" s="2" t="s">
        <v>34</v>
      </c>
      <c r="B476" s="2" t="s">
        <v>38</v>
      </c>
      <c r="C476" s="2" t="s">
        <v>6</v>
      </c>
      <c r="D476" s="2" t="s">
        <v>30</v>
      </c>
      <c r="E476" s="2" t="s">
        <v>26</v>
      </c>
      <c r="F476" s="2" t="s">
        <v>61</v>
      </c>
      <c r="G476" s="1">
        <v>414.48</v>
      </c>
      <c r="H476" s="1">
        <v>303.82</v>
      </c>
      <c r="I476" s="4">
        <v>1</v>
      </c>
      <c r="J476" s="2" t="s">
        <v>66</v>
      </c>
      <c r="K476" s="1">
        <f>Tabelle2[[#This Row],[Menge kg Nges]]/1000</f>
        <v>0.41448000000000002</v>
      </c>
      <c r="L476" s="1">
        <f>Tabelle2[[#This Row],[Menge kg P2O5]]/1000</f>
        <v>0.30381999999999998</v>
      </c>
      <c r="M476" s="1">
        <f>Tabelle2[[#This Row],[Menge t Nges]]/Tabelle2[[#This Row],[Anzahl Lieferscheine]]</f>
        <v>0.41448000000000002</v>
      </c>
      <c r="N476" s="1">
        <f>Tabelle2[[#This Row],[Menge t P2O5]]/Tabelle2[[#This Row],[Anzahl Lieferscheine]]</f>
        <v>0.30381999999999998</v>
      </c>
    </row>
    <row r="477" spans="1:14" x14ac:dyDescent="0.2">
      <c r="A477" s="2" t="s">
        <v>34</v>
      </c>
      <c r="B477" s="2" t="s">
        <v>38</v>
      </c>
      <c r="C477" s="2" t="s">
        <v>6</v>
      </c>
      <c r="D477" s="2" t="s">
        <v>15</v>
      </c>
      <c r="E477" s="2" t="s">
        <v>21</v>
      </c>
      <c r="F477" s="2" t="s">
        <v>61</v>
      </c>
      <c r="G477" s="1">
        <v>624</v>
      </c>
      <c r="H477" s="1">
        <v>360</v>
      </c>
      <c r="I477" s="4">
        <v>1</v>
      </c>
      <c r="J477" s="2" t="s">
        <v>66</v>
      </c>
      <c r="K477" s="1">
        <f>Tabelle2[[#This Row],[Menge kg Nges]]/1000</f>
        <v>0.624</v>
      </c>
      <c r="L477" s="1">
        <f>Tabelle2[[#This Row],[Menge kg P2O5]]/1000</f>
        <v>0.36</v>
      </c>
      <c r="M477" s="1">
        <f>Tabelle2[[#This Row],[Menge t Nges]]/Tabelle2[[#This Row],[Anzahl Lieferscheine]]</f>
        <v>0.624</v>
      </c>
      <c r="N477" s="1">
        <f>Tabelle2[[#This Row],[Menge t P2O5]]/Tabelle2[[#This Row],[Anzahl Lieferscheine]]</f>
        <v>0.36</v>
      </c>
    </row>
    <row r="478" spans="1:14" x14ac:dyDescent="0.2">
      <c r="A478" s="2" t="s">
        <v>34</v>
      </c>
      <c r="B478" s="2" t="s">
        <v>39</v>
      </c>
      <c r="C478" s="2" t="s">
        <v>6</v>
      </c>
      <c r="D478" s="2" t="s">
        <v>30</v>
      </c>
      <c r="E478" s="2" t="s">
        <v>26</v>
      </c>
      <c r="F478" s="2" t="s">
        <v>61</v>
      </c>
      <c r="G478" s="1">
        <v>3664.82</v>
      </c>
      <c r="H478" s="1">
        <v>1567.8999999999996</v>
      </c>
      <c r="I478" s="4">
        <v>13</v>
      </c>
      <c r="J478" s="2" t="s">
        <v>66</v>
      </c>
      <c r="K478" s="1">
        <f>Tabelle2[[#This Row],[Menge kg Nges]]/1000</f>
        <v>3.6648200000000002</v>
      </c>
      <c r="L478" s="1">
        <f>Tabelle2[[#This Row],[Menge kg P2O5]]/1000</f>
        <v>1.5678999999999996</v>
      </c>
      <c r="M478" s="1">
        <f>Tabelle2[[#This Row],[Menge t Nges]]/Tabelle2[[#This Row],[Anzahl Lieferscheine]]</f>
        <v>0.2819092307692308</v>
      </c>
      <c r="N478" s="1">
        <f>Tabelle2[[#This Row],[Menge t P2O5]]/Tabelle2[[#This Row],[Anzahl Lieferscheine]]</f>
        <v>0.12060769230769228</v>
      </c>
    </row>
    <row r="479" spans="1:14" x14ac:dyDescent="0.2">
      <c r="A479" s="2" t="s">
        <v>34</v>
      </c>
      <c r="B479" s="2" t="s">
        <v>39</v>
      </c>
      <c r="C479" s="2" t="s">
        <v>6</v>
      </c>
      <c r="D479" s="2" t="s">
        <v>7</v>
      </c>
      <c r="E479" s="2" t="s">
        <v>9</v>
      </c>
      <c r="F479" s="2" t="s">
        <v>61</v>
      </c>
      <c r="G479" s="1">
        <v>108.8</v>
      </c>
      <c r="H479" s="1">
        <v>60.4</v>
      </c>
      <c r="I479" s="4">
        <v>1</v>
      </c>
      <c r="J479" s="2" t="s">
        <v>66</v>
      </c>
      <c r="K479" s="1">
        <f>Tabelle2[[#This Row],[Menge kg Nges]]/1000</f>
        <v>0.10879999999999999</v>
      </c>
      <c r="L479" s="1">
        <f>Tabelle2[[#This Row],[Menge kg P2O5]]/1000</f>
        <v>6.0399999999999995E-2</v>
      </c>
      <c r="M479" s="1">
        <f>Tabelle2[[#This Row],[Menge t Nges]]/Tabelle2[[#This Row],[Anzahl Lieferscheine]]</f>
        <v>0.10879999999999999</v>
      </c>
      <c r="N479" s="1">
        <f>Tabelle2[[#This Row],[Menge t P2O5]]/Tabelle2[[#This Row],[Anzahl Lieferscheine]]</f>
        <v>6.0399999999999995E-2</v>
      </c>
    </row>
    <row r="480" spans="1:14" x14ac:dyDescent="0.2">
      <c r="A480" s="2" t="s">
        <v>34</v>
      </c>
      <c r="B480" s="2" t="s">
        <v>39</v>
      </c>
      <c r="C480" s="2" t="s">
        <v>6</v>
      </c>
      <c r="D480" s="2" t="s">
        <v>7</v>
      </c>
      <c r="E480" s="2" t="s">
        <v>11</v>
      </c>
      <c r="F480" s="2" t="s">
        <v>61</v>
      </c>
      <c r="G480" s="1">
        <v>1796.4</v>
      </c>
      <c r="H480" s="1">
        <v>826.5</v>
      </c>
      <c r="I480" s="4">
        <v>5</v>
      </c>
      <c r="J480" s="2" t="s">
        <v>66</v>
      </c>
      <c r="K480" s="1">
        <f>Tabelle2[[#This Row],[Menge kg Nges]]/1000</f>
        <v>1.7964</v>
      </c>
      <c r="L480" s="1">
        <f>Tabelle2[[#This Row],[Menge kg P2O5]]/1000</f>
        <v>0.82650000000000001</v>
      </c>
      <c r="M480" s="1">
        <f>Tabelle2[[#This Row],[Menge t Nges]]/Tabelle2[[#This Row],[Anzahl Lieferscheine]]</f>
        <v>0.35927999999999999</v>
      </c>
      <c r="N480" s="1">
        <f>Tabelle2[[#This Row],[Menge t P2O5]]/Tabelle2[[#This Row],[Anzahl Lieferscheine]]</f>
        <v>0.1653</v>
      </c>
    </row>
    <row r="481" spans="1:14" x14ac:dyDescent="0.2">
      <c r="A481" s="2" t="s">
        <v>34</v>
      </c>
      <c r="B481" s="2" t="s">
        <v>39</v>
      </c>
      <c r="C481" s="2" t="s">
        <v>6</v>
      </c>
      <c r="D481" s="2" t="s">
        <v>7</v>
      </c>
      <c r="E481" s="2" t="s">
        <v>12</v>
      </c>
      <c r="F481" s="2" t="s">
        <v>61</v>
      </c>
      <c r="G481" s="1">
        <v>3008.08</v>
      </c>
      <c r="H481" s="1">
        <v>1113.0500000000002</v>
      </c>
      <c r="I481" s="4">
        <v>6</v>
      </c>
      <c r="J481" s="2" t="s">
        <v>66</v>
      </c>
      <c r="K481" s="1">
        <f>Tabelle2[[#This Row],[Menge kg Nges]]/1000</f>
        <v>3.0080800000000001</v>
      </c>
      <c r="L481" s="1">
        <f>Tabelle2[[#This Row],[Menge kg P2O5]]/1000</f>
        <v>1.1130500000000001</v>
      </c>
      <c r="M481" s="1">
        <f>Tabelle2[[#This Row],[Menge t Nges]]/Tabelle2[[#This Row],[Anzahl Lieferscheine]]</f>
        <v>0.50134666666666672</v>
      </c>
      <c r="N481" s="1">
        <f>Tabelle2[[#This Row],[Menge t P2O5]]/Tabelle2[[#This Row],[Anzahl Lieferscheine]]</f>
        <v>0.18550833333333336</v>
      </c>
    </row>
    <row r="482" spans="1:14" x14ac:dyDescent="0.2">
      <c r="A482" s="2" t="s">
        <v>34</v>
      </c>
      <c r="B482" s="2" t="s">
        <v>39</v>
      </c>
      <c r="C482" s="2" t="s">
        <v>6</v>
      </c>
      <c r="D482" s="2" t="s">
        <v>7</v>
      </c>
      <c r="E482" s="2" t="s">
        <v>14</v>
      </c>
      <c r="F482" s="2" t="s">
        <v>61</v>
      </c>
      <c r="G482" s="1">
        <v>385</v>
      </c>
      <c r="H482" s="1">
        <v>175</v>
      </c>
      <c r="I482" s="4">
        <v>2</v>
      </c>
      <c r="J482" s="2" t="s">
        <v>66</v>
      </c>
      <c r="K482" s="1">
        <f>Tabelle2[[#This Row],[Menge kg Nges]]/1000</f>
        <v>0.38500000000000001</v>
      </c>
      <c r="L482" s="1">
        <f>Tabelle2[[#This Row],[Menge kg P2O5]]/1000</f>
        <v>0.17499999999999999</v>
      </c>
      <c r="M482" s="1">
        <f>Tabelle2[[#This Row],[Menge t Nges]]/Tabelle2[[#This Row],[Anzahl Lieferscheine]]</f>
        <v>0.1925</v>
      </c>
      <c r="N482" s="1">
        <f>Tabelle2[[#This Row],[Menge t P2O5]]/Tabelle2[[#This Row],[Anzahl Lieferscheine]]</f>
        <v>8.7499999999999994E-2</v>
      </c>
    </row>
    <row r="483" spans="1:14" x14ac:dyDescent="0.2">
      <c r="A483" s="2" t="s">
        <v>34</v>
      </c>
      <c r="B483" s="2" t="s">
        <v>53</v>
      </c>
      <c r="C483" s="2" t="s">
        <v>6</v>
      </c>
      <c r="D483" s="2" t="s">
        <v>30</v>
      </c>
      <c r="E483" s="2" t="s">
        <v>26</v>
      </c>
      <c r="F483" s="2" t="s">
        <v>61</v>
      </c>
      <c r="G483" s="1">
        <v>131.04</v>
      </c>
      <c r="H483" s="1">
        <v>53.97</v>
      </c>
      <c r="I483" s="4">
        <v>1</v>
      </c>
      <c r="J483" s="2" t="s">
        <v>66</v>
      </c>
      <c r="K483" s="1">
        <f>Tabelle2[[#This Row],[Menge kg Nges]]/1000</f>
        <v>0.13103999999999999</v>
      </c>
      <c r="L483" s="1">
        <f>Tabelle2[[#This Row],[Menge kg P2O5]]/1000</f>
        <v>5.3969999999999997E-2</v>
      </c>
      <c r="M483" s="1">
        <f>Tabelle2[[#This Row],[Menge t Nges]]/Tabelle2[[#This Row],[Anzahl Lieferscheine]]</f>
        <v>0.13103999999999999</v>
      </c>
      <c r="N483" s="1">
        <f>Tabelle2[[#This Row],[Menge t P2O5]]/Tabelle2[[#This Row],[Anzahl Lieferscheine]]</f>
        <v>5.3969999999999997E-2</v>
      </c>
    </row>
    <row r="484" spans="1:14" x14ac:dyDescent="0.2">
      <c r="A484" s="2" t="s">
        <v>34</v>
      </c>
      <c r="B484" s="2" t="s">
        <v>28</v>
      </c>
      <c r="C484" s="2" t="s">
        <v>6</v>
      </c>
      <c r="D484" s="2" t="s">
        <v>30</v>
      </c>
      <c r="E484" s="2" t="s">
        <v>26</v>
      </c>
      <c r="F484" s="2" t="s">
        <v>61</v>
      </c>
      <c r="G484" s="1">
        <v>6766.8</v>
      </c>
      <c r="H484" s="1">
        <v>3950.73</v>
      </c>
      <c r="I484" s="4">
        <v>9</v>
      </c>
      <c r="J484" s="2" t="s">
        <v>66</v>
      </c>
      <c r="K484" s="1">
        <f>Tabelle2[[#This Row],[Menge kg Nges]]/1000</f>
        <v>6.7667999999999999</v>
      </c>
      <c r="L484" s="1">
        <f>Tabelle2[[#This Row],[Menge kg P2O5]]/1000</f>
        <v>3.9507300000000001</v>
      </c>
      <c r="M484" s="1">
        <f>Tabelle2[[#This Row],[Menge t Nges]]/Tabelle2[[#This Row],[Anzahl Lieferscheine]]</f>
        <v>0.75186666666666668</v>
      </c>
      <c r="N484" s="1">
        <f>Tabelle2[[#This Row],[Menge t P2O5]]/Tabelle2[[#This Row],[Anzahl Lieferscheine]]</f>
        <v>0.43897000000000003</v>
      </c>
    </row>
    <row r="485" spans="1:14" x14ac:dyDescent="0.2">
      <c r="A485" s="2" t="s">
        <v>34</v>
      </c>
      <c r="B485" s="2" t="s">
        <v>28</v>
      </c>
      <c r="C485" s="2" t="s">
        <v>6</v>
      </c>
      <c r="D485" s="2" t="s">
        <v>15</v>
      </c>
      <c r="E485" s="2" t="s">
        <v>18</v>
      </c>
      <c r="F485" s="2" t="s">
        <v>61</v>
      </c>
      <c r="G485" s="1">
        <v>1288.23</v>
      </c>
      <c r="H485" s="1">
        <v>952.2</v>
      </c>
      <c r="I485" s="4">
        <v>1</v>
      </c>
      <c r="J485" s="2" t="s">
        <v>66</v>
      </c>
      <c r="K485" s="1">
        <f>Tabelle2[[#This Row],[Menge kg Nges]]/1000</f>
        <v>1.28823</v>
      </c>
      <c r="L485" s="1">
        <f>Tabelle2[[#This Row],[Menge kg P2O5]]/1000</f>
        <v>0.95220000000000005</v>
      </c>
      <c r="M485" s="1">
        <f>Tabelle2[[#This Row],[Menge t Nges]]/Tabelle2[[#This Row],[Anzahl Lieferscheine]]</f>
        <v>1.28823</v>
      </c>
      <c r="N485" s="1">
        <f>Tabelle2[[#This Row],[Menge t P2O5]]/Tabelle2[[#This Row],[Anzahl Lieferscheine]]</f>
        <v>0.95220000000000005</v>
      </c>
    </row>
    <row r="486" spans="1:14" x14ac:dyDescent="0.2">
      <c r="A486" s="2" t="s">
        <v>34</v>
      </c>
      <c r="B486" s="2" t="s">
        <v>28</v>
      </c>
      <c r="C486" s="2" t="s">
        <v>6</v>
      </c>
      <c r="D486" s="2" t="s">
        <v>15</v>
      </c>
      <c r="E486" s="2" t="s">
        <v>21</v>
      </c>
      <c r="F486" s="2" t="s">
        <v>61</v>
      </c>
      <c r="G486" s="1">
        <v>3545.7400000000002</v>
      </c>
      <c r="H486" s="1">
        <v>2217.11</v>
      </c>
      <c r="I486" s="4">
        <v>7</v>
      </c>
      <c r="J486" s="2" t="s">
        <v>66</v>
      </c>
      <c r="K486" s="1">
        <f>Tabelle2[[#This Row],[Menge kg Nges]]/1000</f>
        <v>3.5457400000000003</v>
      </c>
      <c r="L486" s="1">
        <f>Tabelle2[[#This Row],[Menge kg P2O5]]/1000</f>
        <v>2.2171099999999999</v>
      </c>
      <c r="M486" s="1">
        <f>Tabelle2[[#This Row],[Menge t Nges]]/Tabelle2[[#This Row],[Anzahl Lieferscheine]]</f>
        <v>0.50653428571428571</v>
      </c>
      <c r="N486" s="1">
        <f>Tabelle2[[#This Row],[Menge t P2O5]]/Tabelle2[[#This Row],[Anzahl Lieferscheine]]</f>
        <v>0.31673000000000001</v>
      </c>
    </row>
    <row r="487" spans="1:14" x14ac:dyDescent="0.2">
      <c r="A487" s="2" t="s">
        <v>34</v>
      </c>
      <c r="B487" s="2" t="s">
        <v>28</v>
      </c>
      <c r="C487" s="2" t="s">
        <v>6</v>
      </c>
      <c r="D487" s="2" t="s">
        <v>15</v>
      </c>
      <c r="E487" s="2" t="s">
        <v>13</v>
      </c>
      <c r="F487" s="2" t="s">
        <v>61</v>
      </c>
      <c r="G487" s="1">
        <v>655.20000000000005</v>
      </c>
      <c r="H487" s="1">
        <v>348</v>
      </c>
      <c r="I487" s="4">
        <v>4</v>
      </c>
      <c r="J487" s="2" t="s">
        <v>66</v>
      </c>
      <c r="K487" s="1">
        <f>Tabelle2[[#This Row],[Menge kg Nges]]/1000</f>
        <v>0.6552</v>
      </c>
      <c r="L487" s="1">
        <f>Tabelle2[[#This Row],[Menge kg P2O5]]/1000</f>
        <v>0.34799999999999998</v>
      </c>
      <c r="M487" s="1">
        <f>Tabelle2[[#This Row],[Menge t Nges]]/Tabelle2[[#This Row],[Anzahl Lieferscheine]]</f>
        <v>0.1638</v>
      </c>
      <c r="N487" s="1">
        <f>Tabelle2[[#This Row],[Menge t P2O5]]/Tabelle2[[#This Row],[Anzahl Lieferscheine]]</f>
        <v>8.6999999999999994E-2</v>
      </c>
    </row>
    <row r="488" spans="1:14" x14ac:dyDescent="0.2">
      <c r="A488" s="2" t="s">
        <v>34</v>
      </c>
      <c r="B488" s="2" t="s">
        <v>41</v>
      </c>
      <c r="C488" s="2" t="s">
        <v>6</v>
      </c>
      <c r="D488" s="2" t="s">
        <v>30</v>
      </c>
      <c r="E488" s="2" t="s">
        <v>26</v>
      </c>
      <c r="F488" s="2" t="s">
        <v>61</v>
      </c>
      <c r="G488" s="1">
        <v>4058.5300000000007</v>
      </c>
      <c r="H488" s="1">
        <v>1802.02</v>
      </c>
      <c r="I488" s="4">
        <v>22</v>
      </c>
      <c r="J488" s="2" t="s">
        <v>66</v>
      </c>
      <c r="K488" s="1">
        <f>Tabelle2[[#This Row],[Menge kg Nges]]/1000</f>
        <v>4.0585300000000011</v>
      </c>
      <c r="L488" s="1">
        <f>Tabelle2[[#This Row],[Menge kg P2O5]]/1000</f>
        <v>1.80202</v>
      </c>
      <c r="M488" s="1">
        <f>Tabelle2[[#This Row],[Menge t Nges]]/Tabelle2[[#This Row],[Anzahl Lieferscheine]]</f>
        <v>0.1844786363636364</v>
      </c>
      <c r="N488" s="1">
        <f>Tabelle2[[#This Row],[Menge t P2O5]]/Tabelle2[[#This Row],[Anzahl Lieferscheine]]</f>
        <v>8.1909999999999997E-2</v>
      </c>
    </row>
    <row r="489" spans="1:14" x14ac:dyDescent="0.2">
      <c r="A489" s="2" t="s">
        <v>34</v>
      </c>
      <c r="B489" s="2" t="s">
        <v>41</v>
      </c>
      <c r="C489" s="2" t="s">
        <v>6</v>
      </c>
      <c r="D489" s="2" t="s">
        <v>7</v>
      </c>
      <c r="E489" s="2" t="s">
        <v>9</v>
      </c>
      <c r="F489" s="2" t="s">
        <v>61</v>
      </c>
      <c r="G489" s="1">
        <v>88</v>
      </c>
      <c r="H489" s="1">
        <v>36</v>
      </c>
      <c r="I489" s="4">
        <v>1</v>
      </c>
      <c r="J489" s="2" t="s">
        <v>66</v>
      </c>
      <c r="K489" s="1">
        <f>Tabelle2[[#This Row],[Menge kg Nges]]/1000</f>
        <v>8.7999999999999995E-2</v>
      </c>
      <c r="L489" s="1">
        <f>Tabelle2[[#This Row],[Menge kg P2O5]]/1000</f>
        <v>3.5999999999999997E-2</v>
      </c>
      <c r="M489" s="1">
        <f>Tabelle2[[#This Row],[Menge t Nges]]/Tabelle2[[#This Row],[Anzahl Lieferscheine]]</f>
        <v>8.7999999999999995E-2</v>
      </c>
      <c r="N489" s="1">
        <f>Tabelle2[[#This Row],[Menge t P2O5]]/Tabelle2[[#This Row],[Anzahl Lieferscheine]]</f>
        <v>3.5999999999999997E-2</v>
      </c>
    </row>
    <row r="490" spans="1:14" x14ac:dyDescent="0.2">
      <c r="A490" s="2" t="s">
        <v>34</v>
      </c>
      <c r="B490" s="2" t="s">
        <v>41</v>
      </c>
      <c r="C490" s="2" t="s">
        <v>6</v>
      </c>
      <c r="D490" s="2" t="s">
        <v>7</v>
      </c>
      <c r="E490" s="2" t="s">
        <v>12</v>
      </c>
      <c r="F490" s="2" t="s">
        <v>61</v>
      </c>
      <c r="G490" s="1">
        <v>2881.4799999999996</v>
      </c>
      <c r="H490" s="1">
        <v>1038.9399999999998</v>
      </c>
      <c r="I490" s="4">
        <v>12</v>
      </c>
      <c r="J490" s="2" t="s">
        <v>66</v>
      </c>
      <c r="K490" s="1">
        <f>Tabelle2[[#This Row],[Menge kg Nges]]/1000</f>
        <v>2.8814799999999994</v>
      </c>
      <c r="L490" s="1">
        <f>Tabelle2[[#This Row],[Menge kg P2O5]]/1000</f>
        <v>1.0389399999999998</v>
      </c>
      <c r="M490" s="1">
        <f>Tabelle2[[#This Row],[Menge t Nges]]/Tabelle2[[#This Row],[Anzahl Lieferscheine]]</f>
        <v>0.24012333333333327</v>
      </c>
      <c r="N490" s="1">
        <f>Tabelle2[[#This Row],[Menge t P2O5]]/Tabelle2[[#This Row],[Anzahl Lieferscheine]]</f>
        <v>8.6578333333333313E-2</v>
      </c>
    </row>
    <row r="491" spans="1:14" x14ac:dyDescent="0.2">
      <c r="A491" s="2" t="s">
        <v>34</v>
      </c>
      <c r="B491" s="2" t="s">
        <v>41</v>
      </c>
      <c r="C491" s="2" t="s">
        <v>6</v>
      </c>
      <c r="D491" s="2" t="s">
        <v>7</v>
      </c>
      <c r="E491" s="2" t="s">
        <v>13</v>
      </c>
      <c r="F491" s="2" t="s">
        <v>61</v>
      </c>
      <c r="G491" s="1">
        <v>355.2</v>
      </c>
      <c r="H491" s="1">
        <v>199.2</v>
      </c>
      <c r="I491" s="4">
        <v>1</v>
      </c>
      <c r="J491" s="2" t="s">
        <v>66</v>
      </c>
      <c r="K491" s="1">
        <f>Tabelle2[[#This Row],[Menge kg Nges]]/1000</f>
        <v>0.35520000000000002</v>
      </c>
      <c r="L491" s="1">
        <f>Tabelle2[[#This Row],[Menge kg P2O5]]/1000</f>
        <v>0.19919999999999999</v>
      </c>
      <c r="M491" s="1">
        <f>Tabelle2[[#This Row],[Menge t Nges]]/Tabelle2[[#This Row],[Anzahl Lieferscheine]]</f>
        <v>0.35520000000000002</v>
      </c>
      <c r="N491" s="1">
        <f>Tabelle2[[#This Row],[Menge t P2O5]]/Tabelle2[[#This Row],[Anzahl Lieferscheine]]</f>
        <v>0.19919999999999999</v>
      </c>
    </row>
    <row r="492" spans="1:14" x14ac:dyDescent="0.2">
      <c r="A492" s="2" t="s">
        <v>34</v>
      </c>
      <c r="B492" s="2" t="s">
        <v>41</v>
      </c>
      <c r="C492" s="2" t="s">
        <v>6</v>
      </c>
      <c r="D492" s="2" t="s">
        <v>7</v>
      </c>
      <c r="E492" s="2" t="s">
        <v>14</v>
      </c>
      <c r="F492" s="2" t="s">
        <v>61</v>
      </c>
      <c r="G492" s="1">
        <v>3265</v>
      </c>
      <c r="H492" s="1">
        <v>1345</v>
      </c>
      <c r="I492" s="4">
        <v>11</v>
      </c>
      <c r="J492" s="2" t="s">
        <v>66</v>
      </c>
      <c r="K492" s="1">
        <f>Tabelle2[[#This Row],[Menge kg Nges]]/1000</f>
        <v>3.2650000000000001</v>
      </c>
      <c r="L492" s="1">
        <f>Tabelle2[[#This Row],[Menge kg P2O5]]/1000</f>
        <v>1.345</v>
      </c>
      <c r="M492" s="1">
        <f>Tabelle2[[#This Row],[Menge t Nges]]/Tabelle2[[#This Row],[Anzahl Lieferscheine]]</f>
        <v>0.29681818181818181</v>
      </c>
      <c r="N492" s="1">
        <f>Tabelle2[[#This Row],[Menge t P2O5]]/Tabelle2[[#This Row],[Anzahl Lieferscheine]]</f>
        <v>0.12227272727272727</v>
      </c>
    </row>
    <row r="493" spans="1:14" x14ac:dyDescent="0.2">
      <c r="A493" s="2" t="s">
        <v>34</v>
      </c>
      <c r="B493" s="2" t="s">
        <v>41</v>
      </c>
      <c r="C493" s="2" t="s">
        <v>6</v>
      </c>
      <c r="D493" s="2" t="s">
        <v>15</v>
      </c>
      <c r="E493" s="2" t="s">
        <v>18</v>
      </c>
      <c r="F493" s="2" t="s">
        <v>61</v>
      </c>
      <c r="G493" s="1">
        <v>21.84</v>
      </c>
      <c r="H493" s="1">
        <v>17.68</v>
      </c>
      <c r="I493" s="4">
        <v>1</v>
      </c>
      <c r="J493" s="2" t="s">
        <v>66</v>
      </c>
      <c r="K493" s="1">
        <f>Tabelle2[[#This Row],[Menge kg Nges]]/1000</f>
        <v>2.1839999999999998E-2</v>
      </c>
      <c r="L493" s="1">
        <f>Tabelle2[[#This Row],[Menge kg P2O5]]/1000</f>
        <v>1.7680000000000001E-2</v>
      </c>
      <c r="M493" s="1">
        <f>Tabelle2[[#This Row],[Menge t Nges]]/Tabelle2[[#This Row],[Anzahl Lieferscheine]]</f>
        <v>2.1839999999999998E-2</v>
      </c>
      <c r="N493" s="1">
        <f>Tabelle2[[#This Row],[Menge t P2O5]]/Tabelle2[[#This Row],[Anzahl Lieferscheine]]</f>
        <v>1.7680000000000001E-2</v>
      </c>
    </row>
    <row r="494" spans="1:14" x14ac:dyDescent="0.2">
      <c r="A494" s="2" t="s">
        <v>34</v>
      </c>
      <c r="B494" s="2" t="s">
        <v>41</v>
      </c>
      <c r="C494" s="2" t="s">
        <v>6</v>
      </c>
      <c r="D494" s="2" t="s">
        <v>15</v>
      </c>
      <c r="E494" s="2" t="s">
        <v>19</v>
      </c>
      <c r="F494" s="2" t="s">
        <v>61</v>
      </c>
      <c r="G494" s="1">
        <v>202.5</v>
      </c>
      <c r="H494" s="1">
        <v>225</v>
      </c>
      <c r="I494" s="4">
        <v>2</v>
      </c>
      <c r="J494" s="2" t="s">
        <v>66</v>
      </c>
      <c r="K494" s="1">
        <f>Tabelle2[[#This Row],[Menge kg Nges]]/1000</f>
        <v>0.20250000000000001</v>
      </c>
      <c r="L494" s="1">
        <f>Tabelle2[[#This Row],[Menge kg P2O5]]/1000</f>
        <v>0.22500000000000001</v>
      </c>
      <c r="M494" s="1">
        <f>Tabelle2[[#This Row],[Menge t Nges]]/Tabelle2[[#This Row],[Anzahl Lieferscheine]]</f>
        <v>0.10125000000000001</v>
      </c>
      <c r="N494" s="1">
        <f>Tabelle2[[#This Row],[Menge t P2O5]]/Tabelle2[[#This Row],[Anzahl Lieferscheine]]</f>
        <v>0.1125</v>
      </c>
    </row>
    <row r="495" spans="1:14" x14ac:dyDescent="0.2">
      <c r="A495" s="2" t="s">
        <v>34</v>
      </c>
      <c r="B495" s="2" t="s">
        <v>41</v>
      </c>
      <c r="C495" s="2" t="s">
        <v>6</v>
      </c>
      <c r="D495" s="2" t="s">
        <v>15</v>
      </c>
      <c r="E495" s="2" t="s">
        <v>21</v>
      </c>
      <c r="F495" s="2" t="s">
        <v>61</v>
      </c>
      <c r="G495" s="1">
        <v>203</v>
      </c>
      <c r="H495" s="1">
        <v>120</v>
      </c>
      <c r="I495" s="4">
        <v>1</v>
      </c>
      <c r="J495" s="2" t="s">
        <v>66</v>
      </c>
      <c r="K495" s="1">
        <f>Tabelle2[[#This Row],[Menge kg Nges]]/1000</f>
        <v>0.20300000000000001</v>
      </c>
      <c r="L495" s="1">
        <f>Tabelle2[[#This Row],[Menge kg P2O5]]/1000</f>
        <v>0.12</v>
      </c>
      <c r="M495" s="1">
        <f>Tabelle2[[#This Row],[Menge t Nges]]/Tabelle2[[#This Row],[Anzahl Lieferscheine]]</f>
        <v>0.20300000000000001</v>
      </c>
      <c r="N495" s="1">
        <f>Tabelle2[[#This Row],[Menge t P2O5]]/Tabelle2[[#This Row],[Anzahl Lieferscheine]]</f>
        <v>0.12</v>
      </c>
    </row>
    <row r="496" spans="1:14" x14ac:dyDescent="0.2">
      <c r="A496" s="2" t="s">
        <v>34</v>
      </c>
      <c r="B496" s="2" t="s">
        <v>42</v>
      </c>
      <c r="C496" s="2" t="s">
        <v>6</v>
      </c>
      <c r="D496" s="2" t="s">
        <v>30</v>
      </c>
      <c r="E496" s="2" t="s">
        <v>26</v>
      </c>
      <c r="F496" s="2" t="s">
        <v>61</v>
      </c>
      <c r="G496" s="1">
        <v>7537.9999999999991</v>
      </c>
      <c r="H496" s="1">
        <v>3526.8700000000003</v>
      </c>
      <c r="I496" s="4">
        <v>26</v>
      </c>
      <c r="J496" s="2" t="s">
        <v>66</v>
      </c>
      <c r="K496" s="1">
        <f>Tabelle2[[#This Row],[Menge kg Nges]]/1000</f>
        <v>7.5379999999999994</v>
      </c>
      <c r="L496" s="1">
        <f>Tabelle2[[#This Row],[Menge kg P2O5]]/1000</f>
        <v>3.5268700000000002</v>
      </c>
      <c r="M496" s="1">
        <f>Tabelle2[[#This Row],[Menge t Nges]]/Tabelle2[[#This Row],[Anzahl Lieferscheine]]</f>
        <v>0.28992307692307689</v>
      </c>
      <c r="N496" s="1">
        <f>Tabelle2[[#This Row],[Menge t P2O5]]/Tabelle2[[#This Row],[Anzahl Lieferscheine]]</f>
        <v>0.13564884615384615</v>
      </c>
    </row>
    <row r="497" spans="1:14" x14ac:dyDescent="0.2">
      <c r="A497" s="2" t="s">
        <v>34</v>
      </c>
      <c r="B497" s="2" t="s">
        <v>42</v>
      </c>
      <c r="C497" s="2" t="s">
        <v>6</v>
      </c>
      <c r="D497" s="2" t="s">
        <v>7</v>
      </c>
      <c r="E497" s="2" t="s">
        <v>9</v>
      </c>
      <c r="F497" s="2" t="s">
        <v>61</v>
      </c>
      <c r="G497" s="1">
        <v>1057.8000000000002</v>
      </c>
      <c r="H497" s="1">
        <v>438.2</v>
      </c>
      <c r="I497" s="4">
        <v>5</v>
      </c>
      <c r="J497" s="2" t="s">
        <v>66</v>
      </c>
      <c r="K497" s="1">
        <f>Tabelle2[[#This Row],[Menge kg Nges]]/1000</f>
        <v>1.0578000000000001</v>
      </c>
      <c r="L497" s="1">
        <f>Tabelle2[[#This Row],[Menge kg P2O5]]/1000</f>
        <v>0.43819999999999998</v>
      </c>
      <c r="M497" s="1">
        <f>Tabelle2[[#This Row],[Menge t Nges]]/Tabelle2[[#This Row],[Anzahl Lieferscheine]]</f>
        <v>0.21156000000000003</v>
      </c>
      <c r="N497" s="1">
        <f>Tabelle2[[#This Row],[Menge t P2O5]]/Tabelle2[[#This Row],[Anzahl Lieferscheine]]</f>
        <v>8.7639999999999996E-2</v>
      </c>
    </row>
    <row r="498" spans="1:14" x14ac:dyDescent="0.2">
      <c r="A498" s="2" t="s">
        <v>34</v>
      </c>
      <c r="B498" s="2" t="s">
        <v>42</v>
      </c>
      <c r="C498" s="2" t="s">
        <v>6</v>
      </c>
      <c r="D498" s="2" t="s">
        <v>7</v>
      </c>
      <c r="E498" s="2" t="s">
        <v>11</v>
      </c>
      <c r="F498" s="2" t="s">
        <v>61</v>
      </c>
      <c r="G498" s="1">
        <v>1883.7</v>
      </c>
      <c r="H498" s="1">
        <v>821.6400000000001</v>
      </c>
      <c r="I498" s="4">
        <v>6</v>
      </c>
      <c r="J498" s="2" t="s">
        <v>66</v>
      </c>
      <c r="K498" s="1">
        <f>Tabelle2[[#This Row],[Menge kg Nges]]/1000</f>
        <v>1.8837000000000002</v>
      </c>
      <c r="L498" s="1">
        <f>Tabelle2[[#This Row],[Menge kg P2O5]]/1000</f>
        <v>0.82164000000000015</v>
      </c>
      <c r="M498" s="1">
        <f>Tabelle2[[#This Row],[Menge t Nges]]/Tabelle2[[#This Row],[Anzahl Lieferscheine]]</f>
        <v>0.31395000000000001</v>
      </c>
      <c r="N498" s="1">
        <f>Tabelle2[[#This Row],[Menge t P2O5]]/Tabelle2[[#This Row],[Anzahl Lieferscheine]]</f>
        <v>0.13694000000000003</v>
      </c>
    </row>
    <row r="499" spans="1:14" x14ac:dyDescent="0.2">
      <c r="A499" s="2" t="s">
        <v>34</v>
      </c>
      <c r="B499" s="2" t="s">
        <v>42</v>
      </c>
      <c r="C499" s="2" t="s">
        <v>6</v>
      </c>
      <c r="D499" s="2" t="s">
        <v>7</v>
      </c>
      <c r="E499" s="2" t="s">
        <v>12</v>
      </c>
      <c r="F499" s="2" t="s">
        <v>61</v>
      </c>
      <c r="G499" s="1">
        <v>8435.489999999998</v>
      </c>
      <c r="H499" s="1">
        <v>3729.88</v>
      </c>
      <c r="I499" s="4">
        <v>30</v>
      </c>
      <c r="J499" s="2" t="s">
        <v>66</v>
      </c>
      <c r="K499" s="1">
        <f>Tabelle2[[#This Row],[Menge kg Nges]]/1000</f>
        <v>8.4354899999999979</v>
      </c>
      <c r="L499" s="1">
        <f>Tabelle2[[#This Row],[Menge kg P2O5]]/1000</f>
        <v>3.7298800000000001</v>
      </c>
      <c r="M499" s="1">
        <f>Tabelle2[[#This Row],[Menge t Nges]]/Tabelle2[[#This Row],[Anzahl Lieferscheine]]</f>
        <v>0.28118299999999991</v>
      </c>
      <c r="N499" s="1">
        <f>Tabelle2[[#This Row],[Menge t P2O5]]/Tabelle2[[#This Row],[Anzahl Lieferscheine]]</f>
        <v>0.12432933333333333</v>
      </c>
    </row>
    <row r="500" spans="1:14" x14ac:dyDescent="0.2">
      <c r="A500" s="2" t="s">
        <v>34</v>
      </c>
      <c r="B500" s="2" t="s">
        <v>42</v>
      </c>
      <c r="C500" s="2" t="s">
        <v>6</v>
      </c>
      <c r="D500" s="2" t="s">
        <v>7</v>
      </c>
      <c r="E500" s="2" t="s">
        <v>13</v>
      </c>
      <c r="F500" s="2" t="s">
        <v>61</v>
      </c>
      <c r="G500" s="1">
        <v>5151.8</v>
      </c>
      <c r="H500" s="1">
        <v>3058.1</v>
      </c>
      <c r="I500" s="4">
        <v>10</v>
      </c>
      <c r="J500" s="2" t="s">
        <v>66</v>
      </c>
      <c r="K500" s="1">
        <f>Tabelle2[[#This Row],[Menge kg Nges]]/1000</f>
        <v>5.1518000000000006</v>
      </c>
      <c r="L500" s="1">
        <f>Tabelle2[[#This Row],[Menge kg P2O5]]/1000</f>
        <v>3.0581</v>
      </c>
      <c r="M500" s="1">
        <f>Tabelle2[[#This Row],[Menge t Nges]]/Tabelle2[[#This Row],[Anzahl Lieferscheine]]</f>
        <v>0.51518000000000008</v>
      </c>
      <c r="N500" s="1">
        <f>Tabelle2[[#This Row],[Menge t P2O5]]/Tabelle2[[#This Row],[Anzahl Lieferscheine]]</f>
        <v>0.30581000000000003</v>
      </c>
    </row>
    <row r="501" spans="1:14" x14ac:dyDescent="0.2">
      <c r="A501" s="2" t="s">
        <v>34</v>
      </c>
      <c r="B501" s="2" t="s">
        <v>42</v>
      </c>
      <c r="C501" s="2" t="s">
        <v>6</v>
      </c>
      <c r="D501" s="2" t="s">
        <v>7</v>
      </c>
      <c r="E501" s="2" t="s">
        <v>14</v>
      </c>
      <c r="F501" s="2" t="s">
        <v>61</v>
      </c>
      <c r="G501" s="1">
        <v>260.39999999999998</v>
      </c>
      <c r="H501" s="1">
        <v>130.80000000000001</v>
      </c>
      <c r="I501" s="4">
        <v>1</v>
      </c>
      <c r="J501" s="2" t="s">
        <v>66</v>
      </c>
      <c r="K501" s="1">
        <f>Tabelle2[[#This Row],[Menge kg Nges]]/1000</f>
        <v>0.26039999999999996</v>
      </c>
      <c r="L501" s="1">
        <f>Tabelle2[[#This Row],[Menge kg P2O5]]/1000</f>
        <v>0.1308</v>
      </c>
      <c r="M501" s="1">
        <f>Tabelle2[[#This Row],[Menge t Nges]]/Tabelle2[[#This Row],[Anzahl Lieferscheine]]</f>
        <v>0.26039999999999996</v>
      </c>
      <c r="N501" s="1">
        <f>Tabelle2[[#This Row],[Menge t P2O5]]/Tabelle2[[#This Row],[Anzahl Lieferscheine]]</f>
        <v>0.1308</v>
      </c>
    </row>
    <row r="502" spans="1:14" x14ac:dyDescent="0.2">
      <c r="A502" s="2" t="s">
        <v>34</v>
      </c>
      <c r="B502" s="2" t="s">
        <v>42</v>
      </c>
      <c r="C502" s="2" t="s">
        <v>6</v>
      </c>
      <c r="D502" s="2" t="s">
        <v>15</v>
      </c>
      <c r="E502" s="2" t="s">
        <v>16</v>
      </c>
      <c r="F502" s="2" t="s">
        <v>61</v>
      </c>
      <c r="G502" s="1">
        <v>460.35</v>
      </c>
      <c r="H502" s="1">
        <v>359.91</v>
      </c>
      <c r="I502" s="4">
        <v>1</v>
      </c>
      <c r="J502" s="2" t="s">
        <v>66</v>
      </c>
      <c r="K502" s="1">
        <f>Tabelle2[[#This Row],[Menge kg Nges]]/1000</f>
        <v>0.46035000000000004</v>
      </c>
      <c r="L502" s="1">
        <f>Tabelle2[[#This Row],[Menge kg P2O5]]/1000</f>
        <v>0.35991000000000001</v>
      </c>
      <c r="M502" s="1">
        <f>Tabelle2[[#This Row],[Menge t Nges]]/Tabelle2[[#This Row],[Anzahl Lieferscheine]]</f>
        <v>0.46035000000000004</v>
      </c>
      <c r="N502" s="1">
        <f>Tabelle2[[#This Row],[Menge t P2O5]]/Tabelle2[[#This Row],[Anzahl Lieferscheine]]</f>
        <v>0.35991000000000001</v>
      </c>
    </row>
    <row r="503" spans="1:14" x14ac:dyDescent="0.2">
      <c r="A503" s="2" t="s">
        <v>34</v>
      </c>
      <c r="B503" s="2" t="s">
        <v>42</v>
      </c>
      <c r="C503" s="2" t="s">
        <v>6</v>
      </c>
      <c r="D503" s="2" t="s">
        <v>15</v>
      </c>
      <c r="E503" s="2" t="s">
        <v>18</v>
      </c>
      <c r="F503" s="2" t="s">
        <v>61</v>
      </c>
      <c r="G503" s="1">
        <v>4816.97</v>
      </c>
      <c r="H503" s="1">
        <v>3168.62</v>
      </c>
      <c r="I503" s="4">
        <v>14</v>
      </c>
      <c r="J503" s="2" t="s">
        <v>66</v>
      </c>
      <c r="K503" s="1">
        <f>Tabelle2[[#This Row],[Menge kg Nges]]/1000</f>
        <v>4.8169700000000004</v>
      </c>
      <c r="L503" s="1">
        <f>Tabelle2[[#This Row],[Menge kg P2O5]]/1000</f>
        <v>3.1686199999999998</v>
      </c>
      <c r="M503" s="1">
        <f>Tabelle2[[#This Row],[Menge t Nges]]/Tabelle2[[#This Row],[Anzahl Lieferscheine]]</f>
        <v>0.34406928571428574</v>
      </c>
      <c r="N503" s="1">
        <f>Tabelle2[[#This Row],[Menge t P2O5]]/Tabelle2[[#This Row],[Anzahl Lieferscheine]]</f>
        <v>0.22632999999999998</v>
      </c>
    </row>
    <row r="504" spans="1:14" x14ac:dyDescent="0.2">
      <c r="A504" s="2" t="s">
        <v>34</v>
      </c>
      <c r="B504" s="2" t="s">
        <v>42</v>
      </c>
      <c r="C504" s="2" t="s">
        <v>6</v>
      </c>
      <c r="D504" s="2" t="s">
        <v>15</v>
      </c>
      <c r="E504" s="2" t="s">
        <v>19</v>
      </c>
      <c r="F504" s="2" t="s">
        <v>61</v>
      </c>
      <c r="G504" s="1">
        <v>594</v>
      </c>
      <c r="H504" s="1">
        <v>660</v>
      </c>
      <c r="I504" s="4">
        <v>3</v>
      </c>
      <c r="J504" s="2" t="s">
        <v>66</v>
      </c>
      <c r="K504" s="1">
        <f>Tabelle2[[#This Row],[Menge kg Nges]]/1000</f>
        <v>0.59399999999999997</v>
      </c>
      <c r="L504" s="1">
        <f>Tabelle2[[#This Row],[Menge kg P2O5]]/1000</f>
        <v>0.66</v>
      </c>
      <c r="M504" s="1">
        <f>Tabelle2[[#This Row],[Menge t Nges]]/Tabelle2[[#This Row],[Anzahl Lieferscheine]]</f>
        <v>0.19799999999999998</v>
      </c>
      <c r="N504" s="1">
        <f>Tabelle2[[#This Row],[Menge t P2O5]]/Tabelle2[[#This Row],[Anzahl Lieferscheine]]</f>
        <v>0.22</v>
      </c>
    </row>
    <row r="505" spans="1:14" x14ac:dyDescent="0.2">
      <c r="A505" s="2" t="s">
        <v>34</v>
      </c>
      <c r="B505" s="2" t="s">
        <v>42</v>
      </c>
      <c r="C505" s="2" t="s">
        <v>6</v>
      </c>
      <c r="D505" s="2" t="s">
        <v>15</v>
      </c>
      <c r="E505" s="2" t="s">
        <v>20</v>
      </c>
      <c r="F505" s="2" t="s">
        <v>61</v>
      </c>
      <c r="G505" s="1">
        <v>280</v>
      </c>
      <c r="H505" s="1">
        <v>184</v>
      </c>
      <c r="I505" s="4">
        <v>1</v>
      </c>
      <c r="J505" s="2" t="s">
        <v>66</v>
      </c>
      <c r="K505" s="1">
        <f>Tabelle2[[#This Row],[Menge kg Nges]]/1000</f>
        <v>0.28000000000000003</v>
      </c>
      <c r="L505" s="1">
        <f>Tabelle2[[#This Row],[Menge kg P2O5]]/1000</f>
        <v>0.184</v>
      </c>
      <c r="M505" s="1">
        <f>Tabelle2[[#This Row],[Menge t Nges]]/Tabelle2[[#This Row],[Anzahl Lieferscheine]]</f>
        <v>0.28000000000000003</v>
      </c>
      <c r="N505" s="1">
        <f>Tabelle2[[#This Row],[Menge t P2O5]]/Tabelle2[[#This Row],[Anzahl Lieferscheine]]</f>
        <v>0.184</v>
      </c>
    </row>
    <row r="506" spans="1:14" x14ac:dyDescent="0.2">
      <c r="A506" s="2" t="s">
        <v>34</v>
      </c>
      <c r="B506" s="2" t="s">
        <v>42</v>
      </c>
      <c r="C506" s="2" t="s">
        <v>6</v>
      </c>
      <c r="D506" s="2" t="s">
        <v>15</v>
      </c>
      <c r="E506" s="2" t="s">
        <v>21</v>
      </c>
      <c r="F506" s="2" t="s">
        <v>61</v>
      </c>
      <c r="G506" s="1">
        <v>612</v>
      </c>
      <c r="H506" s="1">
        <v>360</v>
      </c>
      <c r="I506" s="4">
        <v>1</v>
      </c>
      <c r="J506" s="2" t="s">
        <v>66</v>
      </c>
      <c r="K506" s="1">
        <f>Tabelle2[[#This Row],[Menge kg Nges]]/1000</f>
        <v>0.61199999999999999</v>
      </c>
      <c r="L506" s="1">
        <f>Tabelle2[[#This Row],[Menge kg P2O5]]/1000</f>
        <v>0.36</v>
      </c>
      <c r="M506" s="1">
        <f>Tabelle2[[#This Row],[Menge t Nges]]/Tabelle2[[#This Row],[Anzahl Lieferscheine]]</f>
        <v>0.61199999999999999</v>
      </c>
      <c r="N506" s="1">
        <f>Tabelle2[[#This Row],[Menge t P2O5]]/Tabelle2[[#This Row],[Anzahl Lieferscheine]]</f>
        <v>0.36</v>
      </c>
    </row>
    <row r="507" spans="1:14" x14ac:dyDescent="0.2">
      <c r="A507" s="2" t="s">
        <v>34</v>
      </c>
      <c r="B507" s="2" t="s">
        <v>42</v>
      </c>
      <c r="C507" s="2" t="s">
        <v>6</v>
      </c>
      <c r="D507" s="2" t="s">
        <v>15</v>
      </c>
      <c r="E507" s="2" t="s">
        <v>9</v>
      </c>
      <c r="F507" s="2" t="s">
        <v>61</v>
      </c>
      <c r="G507" s="1">
        <v>292.5</v>
      </c>
      <c r="H507" s="1">
        <v>112.5</v>
      </c>
      <c r="I507" s="4">
        <v>1</v>
      </c>
      <c r="J507" s="2" t="s">
        <v>66</v>
      </c>
      <c r="K507" s="1">
        <f>Tabelle2[[#This Row],[Menge kg Nges]]/1000</f>
        <v>0.29249999999999998</v>
      </c>
      <c r="L507" s="1">
        <f>Tabelle2[[#This Row],[Menge kg P2O5]]/1000</f>
        <v>0.1125</v>
      </c>
      <c r="M507" s="1">
        <f>Tabelle2[[#This Row],[Menge t Nges]]/Tabelle2[[#This Row],[Anzahl Lieferscheine]]</f>
        <v>0.29249999999999998</v>
      </c>
      <c r="N507" s="1">
        <f>Tabelle2[[#This Row],[Menge t P2O5]]/Tabelle2[[#This Row],[Anzahl Lieferscheine]]</f>
        <v>0.1125</v>
      </c>
    </row>
    <row r="508" spans="1:14" x14ac:dyDescent="0.2">
      <c r="A508" s="2" t="s">
        <v>34</v>
      </c>
      <c r="B508" s="2" t="s">
        <v>42</v>
      </c>
      <c r="C508" s="2" t="s">
        <v>6</v>
      </c>
      <c r="D508" s="2" t="s">
        <v>15</v>
      </c>
      <c r="E508" s="2" t="s">
        <v>10</v>
      </c>
      <c r="F508" s="2" t="s">
        <v>61</v>
      </c>
      <c r="G508" s="1">
        <v>97.5</v>
      </c>
      <c r="H508" s="1">
        <v>44.75</v>
      </c>
      <c r="I508" s="4">
        <v>1</v>
      </c>
      <c r="J508" s="2" t="s">
        <v>66</v>
      </c>
      <c r="K508" s="1">
        <f>Tabelle2[[#This Row],[Menge kg Nges]]/1000</f>
        <v>9.7500000000000003E-2</v>
      </c>
      <c r="L508" s="1">
        <f>Tabelle2[[#This Row],[Menge kg P2O5]]/1000</f>
        <v>4.4749999999999998E-2</v>
      </c>
      <c r="M508" s="1">
        <f>Tabelle2[[#This Row],[Menge t Nges]]/Tabelle2[[#This Row],[Anzahl Lieferscheine]]</f>
        <v>9.7500000000000003E-2</v>
      </c>
      <c r="N508" s="1">
        <f>Tabelle2[[#This Row],[Menge t P2O5]]/Tabelle2[[#This Row],[Anzahl Lieferscheine]]</f>
        <v>4.4749999999999998E-2</v>
      </c>
    </row>
    <row r="509" spans="1:14" x14ac:dyDescent="0.2">
      <c r="A509" s="2" t="s">
        <v>45</v>
      </c>
      <c r="B509" s="2" t="s">
        <v>5</v>
      </c>
      <c r="C509" s="2" t="s">
        <v>6</v>
      </c>
      <c r="D509" s="2" t="s">
        <v>15</v>
      </c>
      <c r="E509" s="2" t="s">
        <v>9</v>
      </c>
      <c r="F509" s="2" t="s">
        <v>61</v>
      </c>
      <c r="G509" s="1">
        <v>1012</v>
      </c>
      <c r="H509" s="1">
        <v>660</v>
      </c>
      <c r="I509" s="4">
        <v>1</v>
      </c>
      <c r="J509" s="2" t="s">
        <v>66</v>
      </c>
      <c r="K509" s="1">
        <f>Tabelle2[[#This Row],[Menge kg Nges]]/1000</f>
        <v>1.012</v>
      </c>
      <c r="L509" s="1">
        <f>Tabelle2[[#This Row],[Menge kg P2O5]]/1000</f>
        <v>0.66</v>
      </c>
      <c r="M509" s="1">
        <f>Tabelle2[[#This Row],[Menge t Nges]]/Tabelle2[[#This Row],[Anzahl Lieferscheine]]</f>
        <v>1.012</v>
      </c>
      <c r="N509" s="1">
        <f>Tabelle2[[#This Row],[Menge t P2O5]]/Tabelle2[[#This Row],[Anzahl Lieferscheine]]</f>
        <v>0.66</v>
      </c>
    </row>
    <row r="510" spans="1:14" x14ac:dyDescent="0.2">
      <c r="A510" s="2" t="s">
        <v>45</v>
      </c>
      <c r="B510" s="2" t="s">
        <v>27</v>
      </c>
      <c r="C510" s="2" t="s">
        <v>6</v>
      </c>
      <c r="D510" s="2" t="s">
        <v>7</v>
      </c>
      <c r="E510" s="2" t="s">
        <v>9</v>
      </c>
      <c r="F510" s="2" t="s">
        <v>61</v>
      </c>
      <c r="G510" s="1">
        <v>102</v>
      </c>
      <c r="H510" s="1">
        <v>42</v>
      </c>
      <c r="I510" s="4">
        <v>1</v>
      </c>
      <c r="J510" s="2" t="s">
        <v>66</v>
      </c>
      <c r="K510" s="1">
        <f>Tabelle2[[#This Row],[Menge kg Nges]]/1000</f>
        <v>0.10199999999999999</v>
      </c>
      <c r="L510" s="1">
        <f>Tabelle2[[#This Row],[Menge kg P2O5]]/1000</f>
        <v>4.2000000000000003E-2</v>
      </c>
      <c r="M510" s="1">
        <f>Tabelle2[[#This Row],[Menge t Nges]]/Tabelle2[[#This Row],[Anzahl Lieferscheine]]</f>
        <v>0.10199999999999999</v>
      </c>
      <c r="N510" s="1">
        <f>Tabelle2[[#This Row],[Menge t P2O5]]/Tabelle2[[#This Row],[Anzahl Lieferscheine]]</f>
        <v>4.2000000000000003E-2</v>
      </c>
    </row>
    <row r="511" spans="1:14" x14ac:dyDescent="0.2">
      <c r="A511" s="2" t="s">
        <v>45</v>
      </c>
      <c r="B511" s="2" t="s">
        <v>27</v>
      </c>
      <c r="C511" s="2" t="s">
        <v>6</v>
      </c>
      <c r="D511" s="2" t="s">
        <v>7</v>
      </c>
      <c r="E511" s="2" t="s">
        <v>10</v>
      </c>
      <c r="F511" s="2" t="s">
        <v>61</v>
      </c>
      <c r="G511" s="1">
        <v>132</v>
      </c>
      <c r="H511" s="1">
        <v>54</v>
      </c>
      <c r="I511" s="4">
        <v>1</v>
      </c>
      <c r="J511" s="2" t="s">
        <v>66</v>
      </c>
      <c r="K511" s="1">
        <f>Tabelle2[[#This Row],[Menge kg Nges]]/1000</f>
        <v>0.13200000000000001</v>
      </c>
      <c r="L511" s="1">
        <f>Tabelle2[[#This Row],[Menge kg P2O5]]/1000</f>
        <v>5.3999999999999999E-2</v>
      </c>
      <c r="M511" s="1">
        <f>Tabelle2[[#This Row],[Menge t Nges]]/Tabelle2[[#This Row],[Anzahl Lieferscheine]]</f>
        <v>0.13200000000000001</v>
      </c>
      <c r="N511" s="1">
        <f>Tabelle2[[#This Row],[Menge t P2O5]]/Tabelle2[[#This Row],[Anzahl Lieferscheine]]</f>
        <v>5.3999999999999999E-2</v>
      </c>
    </row>
    <row r="512" spans="1:14" x14ac:dyDescent="0.2">
      <c r="A512" s="2" t="s">
        <v>45</v>
      </c>
      <c r="B512" s="2" t="s">
        <v>27</v>
      </c>
      <c r="C512" s="2" t="s">
        <v>6</v>
      </c>
      <c r="D512" s="2" t="s">
        <v>15</v>
      </c>
      <c r="E512" s="2" t="s">
        <v>9</v>
      </c>
      <c r="F512" s="2" t="s">
        <v>61</v>
      </c>
      <c r="G512" s="1">
        <v>218.9</v>
      </c>
      <c r="H512" s="1">
        <v>90.75</v>
      </c>
      <c r="I512" s="4">
        <v>1</v>
      </c>
      <c r="J512" s="2" t="s">
        <v>66</v>
      </c>
      <c r="K512" s="1">
        <f>Tabelle2[[#This Row],[Menge kg Nges]]/1000</f>
        <v>0.21890000000000001</v>
      </c>
      <c r="L512" s="1">
        <f>Tabelle2[[#This Row],[Menge kg P2O5]]/1000</f>
        <v>9.0749999999999997E-2</v>
      </c>
      <c r="M512" s="1">
        <f>Tabelle2[[#This Row],[Menge t Nges]]/Tabelle2[[#This Row],[Anzahl Lieferscheine]]</f>
        <v>0.21890000000000001</v>
      </c>
      <c r="N512" s="1">
        <f>Tabelle2[[#This Row],[Menge t P2O5]]/Tabelle2[[#This Row],[Anzahl Lieferscheine]]</f>
        <v>9.0749999999999997E-2</v>
      </c>
    </row>
    <row r="513" spans="1:14" x14ac:dyDescent="0.2">
      <c r="A513" s="2" t="s">
        <v>45</v>
      </c>
      <c r="B513" s="2" t="s">
        <v>45</v>
      </c>
      <c r="C513" s="2" t="s">
        <v>6</v>
      </c>
      <c r="D513" s="2" t="s">
        <v>7</v>
      </c>
      <c r="E513" s="2" t="s">
        <v>8</v>
      </c>
      <c r="F513" s="2" t="s">
        <v>61</v>
      </c>
      <c r="G513" s="1">
        <v>11246.49</v>
      </c>
      <c r="H513" s="1">
        <v>7585.8899999999994</v>
      </c>
      <c r="I513" s="4">
        <v>16</v>
      </c>
      <c r="J513" s="2" t="s">
        <v>66</v>
      </c>
      <c r="K513" s="1">
        <f>Tabelle2[[#This Row],[Menge kg Nges]]/1000</f>
        <v>11.24649</v>
      </c>
      <c r="L513" s="1">
        <f>Tabelle2[[#This Row],[Menge kg P2O5]]/1000</f>
        <v>7.5858899999999991</v>
      </c>
      <c r="M513" s="1">
        <f>Tabelle2[[#This Row],[Menge t Nges]]/Tabelle2[[#This Row],[Anzahl Lieferscheine]]</f>
        <v>0.70290562499999998</v>
      </c>
      <c r="N513" s="1">
        <f>Tabelle2[[#This Row],[Menge t P2O5]]/Tabelle2[[#This Row],[Anzahl Lieferscheine]]</f>
        <v>0.47411812499999995</v>
      </c>
    </row>
    <row r="514" spans="1:14" x14ac:dyDescent="0.2">
      <c r="A514" s="2" t="s">
        <v>45</v>
      </c>
      <c r="B514" s="2" t="s">
        <v>45</v>
      </c>
      <c r="C514" s="2" t="s">
        <v>6</v>
      </c>
      <c r="D514" s="2" t="s">
        <v>7</v>
      </c>
      <c r="E514" s="2" t="s">
        <v>9</v>
      </c>
      <c r="F514" s="2" t="s">
        <v>61</v>
      </c>
      <c r="G514" s="1">
        <v>7508.4</v>
      </c>
      <c r="H514" s="1">
        <v>3028.6</v>
      </c>
      <c r="I514" s="4">
        <v>16</v>
      </c>
      <c r="J514" s="2" t="s">
        <v>66</v>
      </c>
      <c r="K514" s="1">
        <f>Tabelle2[[#This Row],[Menge kg Nges]]/1000</f>
        <v>7.5084</v>
      </c>
      <c r="L514" s="1">
        <f>Tabelle2[[#This Row],[Menge kg P2O5]]/1000</f>
        <v>3.0286</v>
      </c>
      <c r="M514" s="1">
        <f>Tabelle2[[#This Row],[Menge t Nges]]/Tabelle2[[#This Row],[Anzahl Lieferscheine]]</f>
        <v>0.469275</v>
      </c>
      <c r="N514" s="1">
        <f>Tabelle2[[#This Row],[Menge t P2O5]]/Tabelle2[[#This Row],[Anzahl Lieferscheine]]</f>
        <v>0.1892875</v>
      </c>
    </row>
    <row r="515" spans="1:14" x14ac:dyDescent="0.2">
      <c r="A515" s="2" t="s">
        <v>45</v>
      </c>
      <c r="B515" s="2" t="s">
        <v>45</v>
      </c>
      <c r="C515" s="2" t="s">
        <v>6</v>
      </c>
      <c r="D515" s="2" t="s">
        <v>7</v>
      </c>
      <c r="E515" s="2" t="s">
        <v>12</v>
      </c>
      <c r="F515" s="2" t="s">
        <v>61</v>
      </c>
      <c r="G515" s="1">
        <v>8943</v>
      </c>
      <c r="H515" s="1">
        <v>4801.3</v>
      </c>
      <c r="I515" s="4">
        <v>21</v>
      </c>
      <c r="J515" s="2" t="s">
        <v>66</v>
      </c>
      <c r="K515" s="1">
        <f>Tabelle2[[#This Row],[Menge kg Nges]]/1000</f>
        <v>8.9429999999999996</v>
      </c>
      <c r="L515" s="1">
        <f>Tabelle2[[#This Row],[Menge kg P2O5]]/1000</f>
        <v>4.8013000000000003</v>
      </c>
      <c r="M515" s="1">
        <f>Tabelle2[[#This Row],[Menge t Nges]]/Tabelle2[[#This Row],[Anzahl Lieferscheine]]</f>
        <v>0.42585714285714282</v>
      </c>
      <c r="N515" s="1">
        <f>Tabelle2[[#This Row],[Menge t P2O5]]/Tabelle2[[#This Row],[Anzahl Lieferscheine]]</f>
        <v>0.22863333333333336</v>
      </c>
    </row>
    <row r="516" spans="1:14" x14ac:dyDescent="0.2">
      <c r="A516" s="2" t="s">
        <v>45</v>
      </c>
      <c r="B516" s="2" t="s">
        <v>45</v>
      </c>
      <c r="C516" s="2" t="s">
        <v>6</v>
      </c>
      <c r="D516" s="2" t="s">
        <v>7</v>
      </c>
      <c r="E516" s="2" t="s">
        <v>14</v>
      </c>
      <c r="F516" s="2" t="s">
        <v>61</v>
      </c>
      <c r="G516" s="1">
        <v>1512</v>
      </c>
      <c r="H516" s="1">
        <v>966</v>
      </c>
      <c r="I516" s="4">
        <v>6</v>
      </c>
      <c r="J516" s="2" t="s">
        <v>66</v>
      </c>
      <c r="K516" s="1">
        <f>Tabelle2[[#This Row],[Menge kg Nges]]/1000</f>
        <v>1.512</v>
      </c>
      <c r="L516" s="1">
        <f>Tabelle2[[#This Row],[Menge kg P2O5]]/1000</f>
        <v>0.96599999999999997</v>
      </c>
      <c r="M516" s="1">
        <f>Tabelle2[[#This Row],[Menge t Nges]]/Tabelle2[[#This Row],[Anzahl Lieferscheine]]</f>
        <v>0.252</v>
      </c>
      <c r="N516" s="1">
        <f>Tabelle2[[#This Row],[Menge t P2O5]]/Tabelle2[[#This Row],[Anzahl Lieferscheine]]</f>
        <v>0.161</v>
      </c>
    </row>
    <row r="517" spans="1:14" x14ac:dyDescent="0.2">
      <c r="A517" s="2" t="s">
        <v>45</v>
      </c>
      <c r="B517" s="2" t="s">
        <v>45</v>
      </c>
      <c r="C517" s="2" t="s">
        <v>6</v>
      </c>
      <c r="D517" s="2" t="s">
        <v>15</v>
      </c>
      <c r="E517" s="2" t="s">
        <v>16</v>
      </c>
      <c r="F517" s="2" t="s">
        <v>61</v>
      </c>
      <c r="G517" s="1">
        <v>600</v>
      </c>
      <c r="H517" s="1">
        <v>520</v>
      </c>
      <c r="I517" s="4">
        <v>1</v>
      </c>
      <c r="J517" s="2" t="s">
        <v>66</v>
      </c>
      <c r="K517" s="1">
        <f>Tabelle2[[#This Row],[Menge kg Nges]]/1000</f>
        <v>0.6</v>
      </c>
      <c r="L517" s="1">
        <f>Tabelle2[[#This Row],[Menge kg P2O5]]/1000</f>
        <v>0.52</v>
      </c>
      <c r="M517" s="1">
        <f>Tabelle2[[#This Row],[Menge t Nges]]/Tabelle2[[#This Row],[Anzahl Lieferscheine]]</f>
        <v>0.6</v>
      </c>
      <c r="N517" s="1">
        <f>Tabelle2[[#This Row],[Menge t P2O5]]/Tabelle2[[#This Row],[Anzahl Lieferscheine]]</f>
        <v>0.52</v>
      </c>
    </row>
    <row r="518" spans="1:14" x14ac:dyDescent="0.2">
      <c r="A518" s="2" t="s">
        <v>45</v>
      </c>
      <c r="B518" s="2" t="s">
        <v>45</v>
      </c>
      <c r="C518" s="2" t="s">
        <v>6</v>
      </c>
      <c r="D518" s="2" t="s">
        <v>15</v>
      </c>
      <c r="E518" s="2" t="s">
        <v>18</v>
      </c>
      <c r="F518" s="2" t="s">
        <v>61</v>
      </c>
      <c r="G518" s="1">
        <v>588</v>
      </c>
      <c r="H518" s="1">
        <v>476</v>
      </c>
      <c r="I518" s="4">
        <v>1</v>
      </c>
      <c r="J518" s="2" t="s">
        <v>66</v>
      </c>
      <c r="K518" s="1">
        <f>Tabelle2[[#This Row],[Menge kg Nges]]/1000</f>
        <v>0.58799999999999997</v>
      </c>
      <c r="L518" s="1">
        <f>Tabelle2[[#This Row],[Menge kg P2O5]]/1000</f>
        <v>0.47599999999999998</v>
      </c>
      <c r="M518" s="1">
        <f>Tabelle2[[#This Row],[Menge t Nges]]/Tabelle2[[#This Row],[Anzahl Lieferscheine]]</f>
        <v>0.58799999999999997</v>
      </c>
      <c r="N518" s="1">
        <f>Tabelle2[[#This Row],[Menge t P2O5]]/Tabelle2[[#This Row],[Anzahl Lieferscheine]]</f>
        <v>0.47599999999999998</v>
      </c>
    </row>
    <row r="519" spans="1:14" x14ac:dyDescent="0.2">
      <c r="A519" s="2" t="s">
        <v>45</v>
      </c>
      <c r="B519" s="2" t="s">
        <v>45</v>
      </c>
      <c r="C519" s="2" t="s">
        <v>6</v>
      </c>
      <c r="D519" s="2" t="s">
        <v>15</v>
      </c>
      <c r="E519" s="2" t="s">
        <v>19</v>
      </c>
      <c r="F519" s="2" t="s">
        <v>61</v>
      </c>
      <c r="G519" s="1">
        <v>216</v>
      </c>
      <c r="H519" s="1">
        <v>240</v>
      </c>
      <c r="I519" s="4">
        <v>1</v>
      </c>
      <c r="J519" s="2" t="s">
        <v>66</v>
      </c>
      <c r="K519" s="1">
        <f>Tabelle2[[#This Row],[Menge kg Nges]]/1000</f>
        <v>0.216</v>
      </c>
      <c r="L519" s="1">
        <f>Tabelle2[[#This Row],[Menge kg P2O5]]/1000</f>
        <v>0.24</v>
      </c>
      <c r="M519" s="1">
        <f>Tabelle2[[#This Row],[Menge t Nges]]/Tabelle2[[#This Row],[Anzahl Lieferscheine]]</f>
        <v>0.216</v>
      </c>
      <c r="N519" s="1">
        <f>Tabelle2[[#This Row],[Menge t P2O5]]/Tabelle2[[#This Row],[Anzahl Lieferscheine]]</f>
        <v>0.24</v>
      </c>
    </row>
    <row r="520" spans="1:14" x14ac:dyDescent="0.2">
      <c r="A520" s="2" t="s">
        <v>45</v>
      </c>
      <c r="B520" s="2" t="s">
        <v>45</v>
      </c>
      <c r="C520" s="2" t="s">
        <v>6</v>
      </c>
      <c r="D520" s="2" t="s">
        <v>15</v>
      </c>
      <c r="E520" s="2" t="s">
        <v>20</v>
      </c>
      <c r="F520" s="2" t="s">
        <v>61</v>
      </c>
      <c r="G520" s="1">
        <v>1101.5999999999999</v>
      </c>
      <c r="H520" s="1">
        <v>810</v>
      </c>
      <c r="I520" s="4">
        <v>1</v>
      </c>
      <c r="J520" s="2" t="s">
        <v>66</v>
      </c>
      <c r="K520" s="1">
        <f>Tabelle2[[#This Row],[Menge kg Nges]]/1000</f>
        <v>1.1015999999999999</v>
      </c>
      <c r="L520" s="1">
        <f>Tabelle2[[#This Row],[Menge kg P2O5]]/1000</f>
        <v>0.81</v>
      </c>
      <c r="M520" s="1">
        <f>Tabelle2[[#This Row],[Menge t Nges]]/Tabelle2[[#This Row],[Anzahl Lieferscheine]]</f>
        <v>1.1015999999999999</v>
      </c>
      <c r="N520" s="1">
        <f>Tabelle2[[#This Row],[Menge t P2O5]]/Tabelle2[[#This Row],[Anzahl Lieferscheine]]</f>
        <v>0.81</v>
      </c>
    </row>
    <row r="521" spans="1:14" x14ac:dyDescent="0.2">
      <c r="A521" s="2" t="s">
        <v>45</v>
      </c>
      <c r="B521" s="2" t="s">
        <v>45</v>
      </c>
      <c r="C521" s="2" t="s">
        <v>6</v>
      </c>
      <c r="D521" s="2" t="s">
        <v>15</v>
      </c>
      <c r="E521" s="2" t="s">
        <v>9</v>
      </c>
      <c r="F521" s="2" t="s">
        <v>61</v>
      </c>
      <c r="G521" s="1">
        <v>184</v>
      </c>
      <c r="H521" s="1">
        <v>120</v>
      </c>
      <c r="I521" s="4">
        <v>1</v>
      </c>
      <c r="J521" s="2" t="s">
        <v>66</v>
      </c>
      <c r="K521" s="1">
        <f>Tabelle2[[#This Row],[Menge kg Nges]]/1000</f>
        <v>0.184</v>
      </c>
      <c r="L521" s="1">
        <f>Tabelle2[[#This Row],[Menge kg P2O5]]/1000</f>
        <v>0.12</v>
      </c>
      <c r="M521" s="1">
        <f>Tabelle2[[#This Row],[Menge t Nges]]/Tabelle2[[#This Row],[Anzahl Lieferscheine]]</f>
        <v>0.184</v>
      </c>
      <c r="N521" s="1">
        <f>Tabelle2[[#This Row],[Menge t P2O5]]/Tabelle2[[#This Row],[Anzahl Lieferscheine]]</f>
        <v>0.12</v>
      </c>
    </row>
    <row r="522" spans="1:14" x14ac:dyDescent="0.2">
      <c r="A522" s="2" t="s">
        <v>51</v>
      </c>
      <c r="B522" s="2" t="s">
        <v>32</v>
      </c>
      <c r="C522" s="2" t="s">
        <v>6</v>
      </c>
      <c r="D522" s="2" t="s">
        <v>30</v>
      </c>
      <c r="E522" s="2" t="s">
        <v>26</v>
      </c>
      <c r="F522" s="2" t="s">
        <v>61</v>
      </c>
      <c r="G522" s="1">
        <v>729</v>
      </c>
      <c r="H522" s="1">
        <v>466.08</v>
      </c>
      <c r="I522" s="4">
        <v>1</v>
      </c>
      <c r="J522" s="2" t="s">
        <v>66</v>
      </c>
      <c r="K522" s="1">
        <f>Tabelle2[[#This Row],[Menge kg Nges]]/1000</f>
        <v>0.72899999999999998</v>
      </c>
      <c r="L522" s="1">
        <f>Tabelle2[[#This Row],[Menge kg P2O5]]/1000</f>
        <v>0.46607999999999999</v>
      </c>
      <c r="M522" s="1">
        <f>Tabelle2[[#This Row],[Menge t Nges]]/Tabelle2[[#This Row],[Anzahl Lieferscheine]]</f>
        <v>0.72899999999999998</v>
      </c>
      <c r="N522" s="1">
        <f>Tabelle2[[#This Row],[Menge t P2O5]]/Tabelle2[[#This Row],[Anzahl Lieferscheine]]</f>
        <v>0.46607999999999999</v>
      </c>
    </row>
    <row r="523" spans="1:14" x14ac:dyDescent="0.2">
      <c r="A523" s="2" t="s">
        <v>51</v>
      </c>
      <c r="B523" s="2" t="s">
        <v>32</v>
      </c>
      <c r="C523" s="2" t="s">
        <v>6</v>
      </c>
      <c r="D523" s="2" t="s">
        <v>15</v>
      </c>
      <c r="E523" s="2" t="s">
        <v>21</v>
      </c>
      <c r="F523" s="2" t="s">
        <v>61</v>
      </c>
      <c r="G523" s="1">
        <v>408</v>
      </c>
      <c r="H523" s="1">
        <v>240</v>
      </c>
      <c r="I523" s="4">
        <v>1</v>
      </c>
      <c r="J523" s="2" t="s">
        <v>66</v>
      </c>
      <c r="K523" s="1">
        <f>Tabelle2[[#This Row],[Menge kg Nges]]/1000</f>
        <v>0.40799999999999997</v>
      </c>
      <c r="L523" s="1">
        <f>Tabelle2[[#This Row],[Menge kg P2O5]]/1000</f>
        <v>0.24</v>
      </c>
      <c r="M523" s="1">
        <f>Tabelle2[[#This Row],[Menge t Nges]]/Tabelle2[[#This Row],[Anzahl Lieferscheine]]</f>
        <v>0.40799999999999997</v>
      </c>
      <c r="N523" s="1">
        <f>Tabelle2[[#This Row],[Menge t P2O5]]/Tabelle2[[#This Row],[Anzahl Lieferscheine]]</f>
        <v>0.24</v>
      </c>
    </row>
    <row r="524" spans="1:14" x14ac:dyDescent="0.2">
      <c r="A524" s="2" t="s">
        <v>51</v>
      </c>
      <c r="B524" s="2" t="s">
        <v>27</v>
      </c>
      <c r="C524" s="2" t="s">
        <v>6</v>
      </c>
      <c r="D524" s="2" t="s">
        <v>15</v>
      </c>
      <c r="E524" s="2" t="s">
        <v>18</v>
      </c>
      <c r="F524" s="2" t="s">
        <v>61</v>
      </c>
      <c r="G524" s="1">
        <v>644</v>
      </c>
      <c r="H524" s="1">
        <v>428.4</v>
      </c>
      <c r="I524" s="4">
        <v>2</v>
      </c>
      <c r="J524" s="2" t="s">
        <v>66</v>
      </c>
      <c r="K524" s="1">
        <f>Tabelle2[[#This Row],[Menge kg Nges]]/1000</f>
        <v>0.64400000000000002</v>
      </c>
      <c r="L524" s="1">
        <f>Tabelle2[[#This Row],[Menge kg P2O5]]/1000</f>
        <v>0.4284</v>
      </c>
      <c r="M524" s="1">
        <f>Tabelle2[[#This Row],[Menge t Nges]]/Tabelle2[[#This Row],[Anzahl Lieferscheine]]</f>
        <v>0.32200000000000001</v>
      </c>
      <c r="N524" s="1">
        <f>Tabelle2[[#This Row],[Menge t P2O5]]/Tabelle2[[#This Row],[Anzahl Lieferscheine]]</f>
        <v>0.2142</v>
      </c>
    </row>
    <row r="525" spans="1:14" x14ac:dyDescent="0.2">
      <c r="A525" s="2" t="s">
        <v>51</v>
      </c>
      <c r="B525" s="2" t="s">
        <v>33</v>
      </c>
      <c r="C525" s="2" t="s">
        <v>6</v>
      </c>
      <c r="D525" s="2" t="s">
        <v>15</v>
      </c>
      <c r="E525" s="2" t="s">
        <v>18</v>
      </c>
      <c r="F525" s="2" t="s">
        <v>61</v>
      </c>
      <c r="G525" s="1">
        <v>840</v>
      </c>
      <c r="H525" s="1">
        <v>546</v>
      </c>
      <c r="I525" s="4">
        <v>1</v>
      </c>
      <c r="J525" s="2" t="s">
        <v>66</v>
      </c>
      <c r="K525" s="1">
        <f>Tabelle2[[#This Row],[Menge kg Nges]]/1000</f>
        <v>0.84</v>
      </c>
      <c r="L525" s="1">
        <f>Tabelle2[[#This Row],[Menge kg P2O5]]/1000</f>
        <v>0.54600000000000004</v>
      </c>
      <c r="M525" s="1">
        <f>Tabelle2[[#This Row],[Menge t Nges]]/Tabelle2[[#This Row],[Anzahl Lieferscheine]]</f>
        <v>0.84</v>
      </c>
      <c r="N525" s="1">
        <f>Tabelle2[[#This Row],[Menge t P2O5]]/Tabelle2[[#This Row],[Anzahl Lieferscheine]]</f>
        <v>0.54600000000000004</v>
      </c>
    </row>
    <row r="526" spans="1:14" x14ac:dyDescent="0.2">
      <c r="A526" s="2" t="s">
        <v>51</v>
      </c>
      <c r="B526" s="2" t="s">
        <v>34</v>
      </c>
      <c r="C526" s="2" t="s">
        <v>6</v>
      </c>
      <c r="D526" s="2" t="s">
        <v>30</v>
      </c>
      <c r="E526" s="2" t="s">
        <v>26</v>
      </c>
      <c r="F526" s="2" t="s">
        <v>61</v>
      </c>
      <c r="G526" s="1">
        <v>54.04</v>
      </c>
      <c r="H526" s="1">
        <v>35</v>
      </c>
      <c r="I526" s="4">
        <v>1</v>
      </c>
      <c r="J526" s="2" t="s">
        <v>66</v>
      </c>
      <c r="K526" s="1">
        <f>Tabelle2[[#This Row],[Menge kg Nges]]/1000</f>
        <v>5.4039999999999998E-2</v>
      </c>
      <c r="L526" s="1">
        <f>Tabelle2[[#This Row],[Menge kg P2O5]]/1000</f>
        <v>3.5000000000000003E-2</v>
      </c>
      <c r="M526" s="1">
        <f>Tabelle2[[#This Row],[Menge t Nges]]/Tabelle2[[#This Row],[Anzahl Lieferscheine]]</f>
        <v>5.4039999999999998E-2</v>
      </c>
      <c r="N526" s="1">
        <f>Tabelle2[[#This Row],[Menge t P2O5]]/Tabelle2[[#This Row],[Anzahl Lieferscheine]]</f>
        <v>3.5000000000000003E-2</v>
      </c>
    </row>
    <row r="527" spans="1:14" x14ac:dyDescent="0.2">
      <c r="A527" s="2" t="s">
        <v>51</v>
      </c>
      <c r="B527" s="2" t="s">
        <v>34</v>
      </c>
      <c r="C527" s="2" t="s">
        <v>6</v>
      </c>
      <c r="D527" s="2" t="s">
        <v>15</v>
      </c>
      <c r="E527" s="2" t="s">
        <v>18</v>
      </c>
      <c r="F527" s="2" t="s">
        <v>61</v>
      </c>
      <c r="G527" s="1">
        <v>114.24</v>
      </c>
      <c r="H527" s="1">
        <v>92.48</v>
      </c>
      <c r="I527" s="4">
        <v>1</v>
      </c>
      <c r="J527" s="2" t="s">
        <v>66</v>
      </c>
      <c r="K527" s="1">
        <f>Tabelle2[[#This Row],[Menge kg Nges]]/1000</f>
        <v>0.11423999999999999</v>
      </c>
      <c r="L527" s="1">
        <f>Tabelle2[[#This Row],[Menge kg P2O5]]/1000</f>
        <v>9.2480000000000007E-2</v>
      </c>
      <c r="M527" s="1">
        <f>Tabelle2[[#This Row],[Menge t Nges]]/Tabelle2[[#This Row],[Anzahl Lieferscheine]]</f>
        <v>0.11423999999999999</v>
      </c>
      <c r="N527" s="1">
        <f>Tabelle2[[#This Row],[Menge t P2O5]]/Tabelle2[[#This Row],[Anzahl Lieferscheine]]</f>
        <v>9.2480000000000007E-2</v>
      </c>
    </row>
    <row r="528" spans="1:14" x14ac:dyDescent="0.2">
      <c r="A528" s="2" t="s">
        <v>51</v>
      </c>
      <c r="B528" s="2" t="s">
        <v>34</v>
      </c>
      <c r="C528" s="2" t="s">
        <v>6</v>
      </c>
      <c r="D528" s="2" t="s">
        <v>15</v>
      </c>
      <c r="E528" s="2" t="s">
        <v>20</v>
      </c>
      <c r="F528" s="2" t="s">
        <v>61</v>
      </c>
      <c r="G528" s="1">
        <v>111</v>
      </c>
      <c r="H528" s="1">
        <v>97.2</v>
      </c>
      <c r="I528" s="4">
        <v>1</v>
      </c>
      <c r="J528" s="2" t="s">
        <v>66</v>
      </c>
      <c r="K528" s="1">
        <f>Tabelle2[[#This Row],[Menge kg Nges]]/1000</f>
        <v>0.111</v>
      </c>
      <c r="L528" s="1">
        <f>Tabelle2[[#This Row],[Menge kg P2O5]]/1000</f>
        <v>9.7200000000000009E-2</v>
      </c>
      <c r="M528" s="1">
        <f>Tabelle2[[#This Row],[Menge t Nges]]/Tabelle2[[#This Row],[Anzahl Lieferscheine]]</f>
        <v>0.111</v>
      </c>
      <c r="N528" s="1">
        <f>Tabelle2[[#This Row],[Menge t P2O5]]/Tabelle2[[#This Row],[Anzahl Lieferscheine]]</f>
        <v>9.7200000000000009E-2</v>
      </c>
    </row>
    <row r="529" spans="1:14" x14ac:dyDescent="0.2">
      <c r="A529" s="2" t="s">
        <v>51</v>
      </c>
      <c r="B529" s="2" t="s">
        <v>51</v>
      </c>
      <c r="C529" s="2" t="s">
        <v>6</v>
      </c>
      <c r="D529" s="2" t="s">
        <v>30</v>
      </c>
      <c r="E529" s="2" t="s">
        <v>26</v>
      </c>
      <c r="F529" s="2" t="s">
        <v>61</v>
      </c>
      <c r="G529" s="1">
        <v>30757.65</v>
      </c>
      <c r="H529" s="1">
        <v>14590.059999999996</v>
      </c>
      <c r="I529" s="4">
        <v>129</v>
      </c>
      <c r="J529" s="2" t="s">
        <v>66</v>
      </c>
      <c r="K529" s="1">
        <f>Tabelle2[[#This Row],[Menge kg Nges]]/1000</f>
        <v>30.757650000000002</v>
      </c>
      <c r="L529" s="1">
        <f>Tabelle2[[#This Row],[Menge kg P2O5]]/1000</f>
        <v>14.590059999999996</v>
      </c>
      <c r="M529" s="1">
        <f>Tabelle2[[#This Row],[Menge t Nges]]/Tabelle2[[#This Row],[Anzahl Lieferscheine]]</f>
        <v>0.23843139534883723</v>
      </c>
      <c r="N529" s="1">
        <f>Tabelle2[[#This Row],[Menge t P2O5]]/Tabelle2[[#This Row],[Anzahl Lieferscheine]]</f>
        <v>0.11310124031007748</v>
      </c>
    </row>
    <row r="530" spans="1:14" x14ac:dyDescent="0.2">
      <c r="A530" s="2" t="s">
        <v>51</v>
      </c>
      <c r="B530" s="2" t="s">
        <v>51</v>
      </c>
      <c r="C530" s="2" t="s">
        <v>6</v>
      </c>
      <c r="D530" s="2" t="s">
        <v>7</v>
      </c>
      <c r="E530" s="2" t="s">
        <v>9</v>
      </c>
      <c r="F530" s="2" t="s">
        <v>61</v>
      </c>
      <c r="G530" s="1">
        <v>348</v>
      </c>
      <c r="H530" s="1">
        <v>140</v>
      </c>
      <c r="I530" s="4">
        <v>3</v>
      </c>
      <c r="J530" s="2" t="s">
        <v>66</v>
      </c>
      <c r="K530" s="1">
        <f>Tabelle2[[#This Row],[Menge kg Nges]]/1000</f>
        <v>0.34799999999999998</v>
      </c>
      <c r="L530" s="1">
        <f>Tabelle2[[#This Row],[Menge kg P2O5]]/1000</f>
        <v>0.14000000000000001</v>
      </c>
      <c r="M530" s="1">
        <f>Tabelle2[[#This Row],[Menge t Nges]]/Tabelle2[[#This Row],[Anzahl Lieferscheine]]</f>
        <v>0.11599999999999999</v>
      </c>
      <c r="N530" s="1">
        <f>Tabelle2[[#This Row],[Menge t P2O5]]/Tabelle2[[#This Row],[Anzahl Lieferscheine]]</f>
        <v>4.6666666666666669E-2</v>
      </c>
    </row>
    <row r="531" spans="1:14" x14ac:dyDescent="0.2">
      <c r="A531" s="2" t="s">
        <v>51</v>
      </c>
      <c r="B531" s="2" t="s">
        <v>51</v>
      </c>
      <c r="C531" s="2" t="s">
        <v>6</v>
      </c>
      <c r="D531" s="2" t="s">
        <v>7</v>
      </c>
      <c r="E531" s="2" t="s">
        <v>11</v>
      </c>
      <c r="F531" s="2" t="s">
        <v>61</v>
      </c>
      <c r="G531" s="1">
        <v>5549.7400000000007</v>
      </c>
      <c r="H531" s="1">
        <v>2494.38</v>
      </c>
      <c r="I531" s="4">
        <v>32</v>
      </c>
      <c r="J531" s="2" t="s">
        <v>66</v>
      </c>
      <c r="K531" s="1">
        <f>Tabelle2[[#This Row],[Menge kg Nges]]/1000</f>
        <v>5.5497400000000008</v>
      </c>
      <c r="L531" s="1">
        <f>Tabelle2[[#This Row],[Menge kg P2O5]]/1000</f>
        <v>2.49438</v>
      </c>
      <c r="M531" s="1">
        <f>Tabelle2[[#This Row],[Menge t Nges]]/Tabelle2[[#This Row],[Anzahl Lieferscheine]]</f>
        <v>0.17342937500000002</v>
      </c>
      <c r="N531" s="1">
        <f>Tabelle2[[#This Row],[Menge t P2O5]]/Tabelle2[[#This Row],[Anzahl Lieferscheine]]</f>
        <v>7.7949375000000001E-2</v>
      </c>
    </row>
    <row r="532" spans="1:14" x14ac:dyDescent="0.2">
      <c r="A532" s="2" t="s">
        <v>51</v>
      </c>
      <c r="B532" s="2" t="s">
        <v>51</v>
      </c>
      <c r="C532" s="2" t="s">
        <v>6</v>
      </c>
      <c r="D532" s="2" t="s">
        <v>7</v>
      </c>
      <c r="E532" s="2" t="s">
        <v>12</v>
      </c>
      <c r="F532" s="2" t="s">
        <v>61</v>
      </c>
      <c r="G532" s="1">
        <v>14786.439999999999</v>
      </c>
      <c r="H532" s="1">
        <v>5845.45</v>
      </c>
      <c r="I532" s="4">
        <v>68</v>
      </c>
      <c r="J532" s="2" t="s">
        <v>66</v>
      </c>
      <c r="K532" s="1">
        <f>Tabelle2[[#This Row],[Menge kg Nges]]/1000</f>
        <v>14.786439999999999</v>
      </c>
      <c r="L532" s="1">
        <f>Tabelle2[[#This Row],[Menge kg P2O5]]/1000</f>
        <v>5.8454499999999996</v>
      </c>
      <c r="M532" s="1">
        <f>Tabelle2[[#This Row],[Menge t Nges]]/Tabelle2[[#This Row],[Anzahl Lieferscheine]]</f>
        <v>0.21744764705882352</v>
      </c>
      <c r="N532" s="1">
        <f>Tabelle2[[#This Row],[Menge t P2O5]]/Tabelle2[[#This Row],[Anzahl Lieferscheine]]</f>
        <v>8.5962499999999997E-2</v>
      </c>
    </row>
    <row r="533" spans="1:14" x14ac:dyDescent="0.2">
      <c r="A533" s="2" t="s">
        <v>51</v>
      </c>
      <c r="B533" s="2" t="s">
        <v>51</v>
      </c>
      <c r="C533" s="2" t="s">
        <v>6</v>
      </c>
      <c r="D533" s="2" t="s">
        <v>7</v>
      </c>
      <c r="E533" s="2" t="s">
        <v>13</v>
      </c>
      <c r="F533" s="2" t="s">
        <v>61</v>
      </c>
      <c r="G533" s="1">
        <v>625.5</v>
      </c>
      <c r="H533" s="1">
        <v>287.7</v>
      </c>
      <c r="I533" s="4">
        <v>2</v>
      </c>
      <c r="J533" s="2" t="s">
        <v>66</v>
      </c>
      <c r="K533" s="1">
        <f>Tabelle2[[#This Row],[Menge kg Nges]]/1000</f>
        <v>0.62549999999999994</v>
      </c>
      <c r="L533" s="1">
        <f>Tabelle2[[#This Row],[Menge kg P2O5]]/1000</f>
        <v>0.28770000000000001</v>
      </c>
      <c r="M533" s="1">
        <f>Tabelle2[[#This Row],[Menge t Nges]]/Tabelle2[[#This Row],[Anzahl Lieferscheine]]</f>
        <v>0.31274999999999997</v>
      </c>
      <c r="N533" s="1">
        <f>Tabelle2[[#This Row],[Menge t P2O5]]/Tabelle2[[#This Row],[Anzahl Lieferscheine]]</f>
        <v>0.14385000000000001</v>
      </c>
    </row>
    <row r="534" spans="1:14" x14ac:dyDescent="0.2">
      <c r="A534" s="2" t="s">
        <v>51</v>
      </c>
      <c r="B534" s="2" t="s">
        <v>51</v>
      </c>
      <c r="C534" s="2" t="s">
        <v>6</v>
      </c>
      <c r="D534" s="2" t="s">
        <v>7</v>
      </c>
      <c r="E534" s="2" t="s">
        <v>14</v>
      </c>
      <c r="F534" s="2" t="s">
        <v>61</v>
      </c>
      <c r="G534" s="1">
        <v>2802.2000000000003</v>
      </c>
      <c r="H534" s="1">
        <v>1317</v>
      </c>
      <c r="I534" s="4">
        <v>8</v>
      </c>
      <c r="J534" s="2" t="s">
        <v>66</v>
      </c>
      <c r="K534" s="1">
        <f>Tabelle2[[#This Row],[Menge kg Nges]]/1000</f>
        <v>2.8022000000000005</v>
      </c>
      <c r="L534" s="1">
        <f>Tabelle2[[#This Row],[Menge kg P2O5]]/1000</f>
        <v>1.3169999999999999</v>
      </c>
      <c r="M534" s="1">
        <f>Tabelle2[[#This Row],[Menge t Nges]]/Tabelle2[[#This Row],[Anzahl Lieferscheine]]</f>
        <v>0.35027500000000006</v>
      </c>
      <c r="N534" s="1">
        <f>Tabelle2[[#This Row],[Menge t P2O5]]/Tabelle2[[#This Row],[Anzahl Lieferscheine]]</f>
        <v>0.16462499999999999</v>
      </c>
    </row>
    <row r="535" spans="1:14" x14ac:dyDescent="0.2">
      <c r="A535" s="2" t="s">
        <v>51</v>
      </c>
      <c r="B535" s="2" t="s">
        <v>51</v>
      </c>
      <c r="C535" s="2" t="s">
        <v>6</v>
      </c>
      <c r="D535" s="2" t="s">
        <v>15</v>
      </c>
      <c r="E535" s="2" t="s">
        <v>18</v>
      </c>
      <c r="F535" s="2" t="s">
        <v>61</v>
      </c>
      <c r="G535" s="1">
        <v>3825.77</v>
      </c>
      <c r="H535" s="1">
        <v>2417.4899999999998</v>
      </c>
      <c r="I535" s="4">
        <v>25</v>
      </c>
      <c r="J535" s="2" t="s">
        <v>66</v>
      </c>
      <c r="K535" s="1">
        <f>Tabelle2[[#This Row],[Menge kg Nges]]/1000</f>
        <v>3.8257699999999999</v>
      </c>
      <c r="L535" s="1">
        <f>Tabelle2[[#This Row],[Menge kg P2O5]]/1000</f>
        <v>2.4174899999999999</v>
      </c>
      <c r="M535" s="1">
        <f>Tabelle2[[#This Row],[Menge t Nges]]/Tabelle2[[#This Row],[Anzahl Lieferscheine]]</f>
        <v>0.15303079999999999</v>
      </c>
      <c r="N535" s="1">
        <f>Tabelle2[[#This Row],[Menge t P2O5]]/Tabelle2[[#This Row],[Anzahl Lieferscheine]]</f>
        <v>9.6699599999999997E-2</v>
      </c>
    </row>
    <row r="536" spans="1:14" x14ac:dyDescent="0.2">
      <c r="A536" s="2" t="s">
        <v>51</v>
      </c>
      <c r="B536" s="2" t="s">
        <v>51</v>
      </c>
      <c r="C536" s="2" t="s">
        <v>6</v>
      </c>
      <c r="D536" s="2" t="s">
        <v>15</v>
      </c>
      <c r="E536" s="2" t="s">
        <v>21</v>
      </c>
      <c r="F536" s="2" t="s">
        <v>61</v>
      </c>
      <c r="G536" s="1">
        <v>1931.2</v>
      </c>
      <c r="H536" s="1">
        <v>1136</v>
      </c>
      <c r="I536" s="4">
        <v>7</v>
      </c>
      <c r="J536" s="2" t="s">
        <v>66</v>
      </c>
      <c r="K536" s="1">
        <f>Tabelle2[[#This Row],[Menge kg Nges]]/1000</f>
        <v>1.9312</v>
      </c>
      <c r="L536" s="1">
        <f>Tabelle2[[#This Row],[Menge kg P2O5]]/1000</f>
        <v>1.1359999999999999</v>
      </c>
      <c r="M536" s="1">
        <f>Tabelle2[[#This Row],[Menge t Nges]]/Tabelle2[[#This Row],[Anzahl Lieferscheine]]</f>
        <v>0.27588571428571429</v>
      </c>
      <c r="N536" s="1">
        <f>Tabelle2[[#This Row],[Menge t P2O5]]/Tabelle2[[#This Row],[Anzahl Lieferscheine]]</f>
        <v>0.16228571428571428</v>
      </c>
    </row>
    <row r="537" spans="1:14" x14ac:dyDescent="0.2">
      <c r="A537" s="2" t="s">
        <v>51</v>
      </c>
      <c r="B537" s="2" t="s">
        <v>51</v>
      </c>
      <c r="C537" s="2" t="s">
        <v>6</v>
      </c>
      <c r="D537" s="2" t="s">
        <v>15</v>
      </c>
      <c r="E537" s="2" t="s">
        <v>10</v>
      </c>
      <c r="F537" s="2" t="s">
        <v>61</v>
      </c>
      <c r="G537" s="1">
        <v>372.6</v>
      </c>
      <c r="H537" s="1">
        <v>159.16</v>
      </c>
      <c r="I537" s="4">
        <v>2</v>
      </c>
      <c r="J537" s="2" t="s">
        <v>66</v>
      </c>
      <c r="K537" s="1">
        <f>Tabelle2[[#This Row],[Menge kg Nges]]/1000</f>
        <v>0.37260000000000004</v>
      </c>
      <c r="L537" s="1">
        <f>Tabelle2[[#This Row],[Menge kg P2O5]]/1000</f>
        <v>0.15916</v>
      </c>
      <c r="M537" s="1">
        <f>Tabelle2[[#This Row],[Menge t Nges]]/Tabelle2[[#This Row],[Anzahl Lieferscheine]]</f>
        <v>0.18630000000000002</v>
      </c>
      <c r="N537" s="1">
        <f>Tabelle2[[#This Row],[Menge t P2O5]]/Tabelle2[[#This Row],[Anzahl Lieferscheine]]</f>
        <v>7.9579999999999998E-2</v>
      </c>
    </row>
    <row r="538" spans="1:14" x14ac:dyDescent="0.2">
      <c r="A538" s="2" t="s">
        <v>51</v>
      </c>
      <c r="B538" s="2" t="s">
        <v>52</v>
      </c>
      <c r="C538" s="2" t="s">
        <v>6</v>
      </c>
      <c r="D538" s="2" t="s">
        <v>30</v>
      </c>
      <c r="E538" s="2" t="s">
        <v>26</v>
      </c>
      <c r="F538" s="2" t="s">
        <v>61</v>
      </c>
      <c r="G538" s="1">
        <v>132</v>
      </c>
      <c r="H538" s="1">
        <v>57.6</v>
      </c>
      <c r="I538" s="4">
        <v>1</v>
      </c>
      <c r="J538" s="2" t="s">
        <v>66</v>
      </c>
      <c r="K538" s="1">
        <f>Tabelle2[[#This Row],[Menge kg Nges]]/1000</f>
        <v>0.13200000000000001</v>
      </c>
      <c r="L538" s="1">
        <f>Tabelle2[[#This Row],[Menge kg P2O5]]/1000</f>
        <v>5.7599999999999998E-2</v>
      </c>
      <c r="M538" s="1">
        <f>Tabelle2[[#This Row],[Menge t Nges]]/Tabelle2[[#This Row],[Anzahl Lieferscheine]]</f>
        <v>0.13200000000000001</v>
      </c>
      <c r="N538" s="1">
        <f>Tabelle2[[#This Row],[Menge t P2O5]]/Tabelle2[[#This Row],[Anzahl Lieferscheine]]</f>
        <v>5.7599999999999998E-2</v>
      </c>
    </row>
    <row r="539" spans="1:14" x14ac:dyDescent="0.2">
      <c r="A539" s="2" t="s">
        <v>51</v>
      </c>
      <c r="B539" s="2" t="s">
        <v>52</v>
      </c>
      <c r="C539" s="2" t="s">
        <v>6</v>
      </c>
      <c r="D539" s="2" t="s">
        <v>7</v>
      </c>
      <c r="E539" s="2" t="s">
        <v>12</v>
      </c>
      <c r="F539" s="2" t="s">
        <v>61</v>
      </c>
      <c r="G539" s="1">
        <v>216</v>
      </c>
      <c r="H539" s="1">
        <v>136.80000000000001</v>
      </c>
      <c r="I539" s="4">
        <v>3</v>
      </c>
      <c r="J539" s="2" t="s">
        <v>66</v>
      </c>
      <c r="K539" s="1">
        <f>Tabelle2[[#This Row],[Menge kg Nges]]/1000</f>
        <v>0.216</v>
      </c>
      <c r="L539" s="1">
        <f>Tabelle2[[#This Row],[Menge kg P2O5]]/1000</f>
        <v>0.1368</v>
      </c>
      <c r="M539" s="1">
        <f>Tabelle2[[#This Row],[Menge t Nges]]/Tabelle2[[#This Row],[Anzahl Lieferscheine]]</f>
        <v>7.1999999999999995E-2</v>
      </c>
      <c r="N539" s="1">
        <f>Tabelle2[[#This Row],[Menge t P2O5]]/Tabelle2[[#This Row],[Anzahl Lieferscheine]]</f>
        <v>4.5600000000000002E-2</v>
      </c>
    </row>
    <row r="540" spans="1:14" x14ac:dyDescent="0.2">
      <c r="A540" s="2" t="s">
        <v>51</v>
      </c>
      <c r="B540" s="2" t="s">
        <v>52</v>
      </c>
      <c r="C540" s="2" t="s">
        <v>6</v>
      </c>
      <c r="D540" s="2" t="s">
        <v>15</v>
      </c>
      <c r="E540" s="2" t="s">
        <v>18</v>
      </c>
      <c r="F540" s="2" t="s">
        <v>61</v>
      </c>
      <c r="G540" s="1">
        <v>1351.2</v>
      </c>
      <c r="H540" s="1">
        <v>902.40000000000009</v>
      </c>
      <c r="I540" s="4">
        <v>7</v>
      </c>
      <c r="J540" s="2" t="s">
        <v>66</v>
      </c>
      <c r="K540" s="1">
        <f>Tabelle2[[#This Row],[Menge kg Nges]]/1000</f>
        <v>1.3512</v>
      </c>
      <c r="L540" s="1">
        <f>Tabelle2[[#This Row],[Menge kg P2O5]]/1000</f>
        <v>0.90240000000000009</v>
      </c>
      <c r="M540" s="1">
        <f>Tabelle2[[#This Row],[Menge t Nges]]/Tabelle2[[#This Row],[Anzahl Lieferscheine]]</f>
        <v>0.19302857142857141</v>
      </c>
      <c r="N540" s="1">
        <f>Tabelle2[[#This Row],[Menge t P2O5]]/Tabelle2[[#This Row],[Anzahl Lieferscheine]]</f>
        <v>0.12891428571428573</v>
      </c>
    </row>
    <row r="541" spans="1:14" x14ac:dyDescent="0.2">
      <c r="A541" s="2" t="s">
        <v>51</v>
      </c>
      <c r="B541" s="2" t="s">
        <v>52</v>
      </c>
      <c r="C541" s="2" t="s">
        <v>6</v>
      </c>
      <c r="D541" s="2" t="s">
        <v>15</v>
      </c>
      <c r="E541" s="2" t="s">
        <v>21</v>
      </c>
      <c r="F541" s="2" t="s">
        <v>61</v>
      </c>
      <c r="G541" s="1">
        <v>136</v>
      </c>
      <c r="H541" s="1">
        <v>80</v>
      </c>
      <c r="I541" s="4">
        <v>1</v>
      </c>
      <c r="J541" s="2" t="s">
        <v>66</v>
      </c>
      <c r="K541" s="1">
        <f>Tabelle2[[#This Row],[Menge kg Nges]]/1000</f>
        <v>0.13600000000000001</v>
      </c>
      <c r="L541" s="1">
        <f>Tabelle2[[#This Row],[Menge kg P2O5]]/1000</f>
        <v>0.08</v>
      </c>
      <c r="M541" s="1">
        <f>Tabelle2[[#This Row],[Menge t Nges]]/Tabelle2[[#This Row],[Anzahl Lieferscheine]]</f>
        <v>0.13600000000000001</v>
      </c>
      <c r="N541" s="1">
        <f>Tabelle2[[#This Row],[Menge t P2O5]]/Tabelle2[[#This Row],[Anzahl Lieferscheine]]</f>
        <v>0.08</v>
      </c>
    </row>
    <row r="542" spans="1:14" x14ac:dyDescent="0.2">
      <c r="A542" s="2" t="s">
        <v>51</v>
      </c>
      <c r="B542" s="2" t="s">
        <v>39</v>
      </c>
      <c r="C542" s="2" t="s">
        <v>6</v>
      </c>
      <c r="D542" s="2" t="s">
        <v>7</v>
      </c>
      <c r="E542" s="2" t="s">
        <v>9</v>
      </c>
      <c r="F542" s="2" t="s">
        <v>61</v>
      </c>
      <c r="G542" s="1">
        <v>86</v>
      </c>
      <c r="H542" s="1">
        <v>34</v>
      </c>
      <c r="I542" s="4">
        <v>1</v>
      </c>
      <c r="J542" s="2" t="s">
        <v>66</v>
      </c>
      <c r="K542" s="1">
        <f>Tabelle2[[#This Row],[Menge kg Nges]]/1000</f>
        <v>8.5999999999999993E-2</v>
      </c>
      <c r="L542" s="1">
        <f>Tabelle2[[#This Row],[Menge kg P2O5]]/1000</f>
        <v>3.4000000000000002E-2</v>
      </c>
      <c r="M542" s="1">
        <f>Tabelle2[[#This Row],[Menge t Nges]]/Tabelle2[[#This Row],[Anzahl Lieferscheine]]</f>
        <v>8.5999999999999993E-2</v>
      </c>
      <c r="N542" s="1">
        <f>Tabelle2[[#This Row],[Menge t P2O5]]/Tabelle2[[#This Row],[Anzahl Lieferscheine]]</f>
        <v>3.4000000000000002E-2</v>
      </c>
    </row>
    <row r="543" spans="1:14" x14ac:dyDescent="0.2">
      <c r="A543" s="2" t="s">
        <v>51</v>
      </c>
      <c r="B543" s="2" t="s">
        <v>39</v>
      </c>
      <c r="C543" s="2" t="s">
        <v>6</v>
      </c>
      <c r="D543" s="2" t="s">
        <v>7</v>
      </c>
      <c r="E543" s="2" t="s">
        <v>12</v>
      </c>
      <c r="F543" s="2" t="s">
        <v>61</v>
      </c>
      <c r="G543" s="1">
        <v>228</v>
      </c>
      <c r="H543" s="1">
        <v>72</v>
      </c>
      <c r="I543" s="4">
        <v>1</v>
      </c>
      <c r="J543" s="2" t="s">
        <v>66</v>
      </c>
      <c r="K543" s="1">
        <f>Tabelle2[[#This Row],[Menge kg Nges]]/1000</f>
        <v>0.22800000000000001</v>
      </c>
      <c r="L543" s="1">
        <f>Tabelle2[[#This Row],[Menge kg P2O5]]/1000</f>
        <v>7.1999999999999995E-2</v>
      </c>
      <c r="M543" s="1">
        <f>Tabelle2[[#This Row],[Menge t Nges]]/Tabelle2[[#This Row],[Anzahl Lieferscheine]]</f>
        <v>0.22800000000000001</v>
      </c>
      <c r="N543" s="1">
        <f>Tabelle2[[#This Row],[Menge t P2O5]]/Tabelle2[[#This Row],[Anzahl Lieferscheine]]</f>
        <v>7.1999999999999995E-2</v>
      </c>
    </row>
    <row r="544" spans="1:14" x14ac:dyDescent="0.2">
      <c r="A544" s="2" t="s">
        <v>52</v>
      </c>
      <c r="B544" s="2" t="s">
        <v>5</v>
      </c>
      <c r="C544" s="2" t="s">
        <v>6</v>
      </c>
      <c r="D544" s="2" t="s">
        <v>7</v>
      </c>
      <c r="E544" s="2" t="s">
        <v>9</v>
      </c>
      <c r="F544" s="2" t="s">
        <v>61</v>
      </c>
      <c r="G544" s="1">
        <v>180.4</v>
      </c>
      <c r="H544" s="1">
        <v>73.8</v>
      </c>
      <c r="I544" s="4">
        <v>1</v>
      </c>
      <c r="J544" s="2" t="s">
        <v>66</v>
      </c>
      <c r="K544" s="1">
        <f>Tabelle2[[#This Row],[Menge kg Nges]]/1000</f>
        <v>0.1804</v>
      </c>
      <c r="L544" s="1">
        <f>Tabelle2[[#This Row],[Menge kg P2O5]]/1000</f>
        <v>7.3799999999999991E-2</v>
      </c>
      <c r="M544" s="1">
        <f>Tabelle2[[#This Row],[Menge t Nges]]/Tabelle2[[#This Row],[Anzahl Lieferscheine]]</f>
        <v>0.1804</v>
      </c>
      <c r="N544" s="1">
        <f>Tabelle2[[#This Row],[Menge t P2O5]]/Tabelle2[[#This Row],[Anzahl Lieferscheine]]</f>
        <v>7.3799999999999991E-2</v>
      </c>
    </row>
    <row r="545" spans="1:14" x14ac:dyDescent="0.2">
      <c r="A545" s="2" t="s">
        <v>52</v>
      </c>
      <c r="B545" s="2" t="s">
        <v>5</v>
      </c>
      <c r="C545" s="2" t="s">
        <v>6</v>
      </c>
      <c r="D545" s="2" t="s">
        <v>15</v>
      </c>
      <c r="E545" s="2" t="s">
        <v>21</v>
      </c>
      <c r="F545" s="2" t="s">
        <v>61</v>
      </c>
      <c r="G545" s="1">
        <v>367.2</v>
      </c>
      <c r="H545" s="1">
        <v>216</v>
      </c>
      <c r="I545" s="4">
        <v>1</v>
      </c>
      <c r="J545" s="2" t="s">
        <v>66</v>
      </c>
      <c r="K545" s="1">
        <f>Tabelle2[[#This Row],[Menge kg Nges]]/1000</f>
        <v>0.36719999999999997</v>
      </c>
      <c r="L545" s="1">
        <f>Tabelle2[[#This Row],[Menge kg P2O5]]/1000</f>
        <v>0.216</v>
      </c>
      <c r="M545" s="1">
        <f>Tabelle2[[#This Row],[Menge t Nges]]/Tabelle2[[#This Row],[Anzahl Lieferscheine]]</f>
        <v>0.36719999999999997</v>
      </c>
      <c r="N545" s="1">
        <f>Tabelle2[[#This Row],[Menge t P2O5]]/Tabelle2[[#This Row],[Anzahl Lieferscheine]]</f>
        <v>0.216</v>
      </c>
    </row>
    <row r="546" spans="1:14" x14ac:dyDescent="0.2">
      <c r="A546" s="2" t="s">
        <v>52</v>
      </c>
      <c r="B546" s="2" t="s">
        <v>32</v>
      </c>
      <c r="C546" s="2" t="s">
        <v>6</v>
      </c>
      <c r="D546" s="2" t="s">
        <v>7</v>
      </c>
      <c r="E546" s="2" t="s">
        <v>12</v>
      </c>
      <c r="F546" s="2" t="s">
        <v>61</v>
      </c>
      <c r="G546" s="1">
        <v>2954.3700000000003</v>
      </c>
      <c r="H546" s="1">
        <v>1054.22</v>
      </c>
      <c r="I546" s="4">
        <v>11</v>
      </c>
      <c r="J546" s="2" t="s">
        <v>66</v>
      </c>
      <c r="K546" s="1">
        <f>Tabelle2[[#This Row],[Menge kg Nges]]/1000</f>
        <v>2.9543700000000004</v>
      </c>
      <c r="L546" s="1">
        <f>Tabelle2[[#This Row],[Menge kg P2O5]]/1000</f>
        <v>1.0542199999999999</v>
      </c>
      <c r="M546" s="1">
        <f>Tabelle2[[#This Row],[Menge t Nges]]/Tabelle2[[#This Row],[Anzahl Lieferscheine]]</f>
        <v>0.26857909090909093</v>
      </c>
      <c r="N546" s="1">
        <f>Tabelle2[[#This Row],[Menge t P2O5]]/Tabelle2[[#This Row],[Anzahl Lieferscheine]]</f>
        <v>9.5838181818181808E-2</v>
      </c>
    </row>
    <row r="547" spans="1:14" x14ac:dyDescent="0.2">
      <c r="A547" s="2" t="s">
        <v>52</v>
      </c>
      <c r="B547" s="2" t="s">
        <v>27</v>
      </c>
      <c r="C547" s="2" t="s">
        <v>6</v>
      </c>
      <c r="D547" s="2" t="s">
        <v>15</v>
      </c>
      <c r="E547" s="2" t="s">
        <v>21</v>
      </c>
      <c r="F547" s="2" t="s">
        <v>61</v>
      </c>
      <c r="G547" s="1">
        <v>510</v>
      </c>
      <c r="H547" s="1">
        <v>300</v>
      </c>
      <c r="I547" s="4">
        <v>1</v>
      </c>
      <c r="J547" s="2" t="s">
        <v>66</v>
      </c>
      <c r="K547" s="1">
        <f>Tabelle2[[#This Row],[Menge kg Nges]]/1000</f>
        <v>0.51</v>
      </c>
      <c r="L547" s="1">
        <f>Tabelle2[[#This Row],[Menge kg P2O5]]/1000</f>
        <v>0.3</v>
      </c>
      <c r="M547" s="1">
        <f>Tabelle2[[#This Row],[Menge t Nges]]/Tabelle2[[#This Row],[Anzahl Lieferscheine]]</f>
        <v>0.51</v>
      </c>
      <c r="N547" s="1">
        <f>Tabelle2[[#This Row],[Menge t P2O5]]/Tabelle2[[#This Row],[Anzahl Lieferscheine]]</f>
        <v>0.3</v>
      </c>
    </row>
    <row r="548" spans="1:14" x14ac:dyDescent="0.2">
      <c r="A548" s="2" t="s">
        <v>52</v>
      </c>
      <c r="B548" s="2" t="s">
        <v>34</v>
      </c>
      <c r="C548" s="2" t="s">
        <v>6</v>
      </c>
      <c r="D548" s="2" t="s">
        <v>30</v>
      </c>
      <c r="E548" s="2" t="s">
        <v>26</v>
      </c>
      <c r="F548" s="2" t="s">
        <v>61</v>
      </c>
      <c r="G548" s="1">
        <v>330</v>
      </c>
      <c r="H548" s="1">
        <v>126</v>
      </c>
      <c r="I548" s="4">
        <v>1</v>
      </c>
      <c r="J548" s="2" t="s">
        <v>66</v>
      </c>
      <c r="K548" s="1">
        <f>Tabelle2[[#This Row],[Menge kg Nges]]/1000</f>
        <v>0.33</v>
      </c>
      <c r="L548" s="1">
        <f>Tabelle2[[#This Row],[Menge kg P2O5]]/1000</f>
        <v>0.126</v>
      </c>
      <c r="M548" s="1">
        <f>Tabelle2[[#This Row],[Menge t Nges]]/Tabelle2[[#This Row],[Anzahl Lieferscheine]]</f>
        <v>0.33</v>
      </c>
      <c r="N548" s="1">
        <f>Tabelle2[[#This Row],[Menge t P2O5]]/Tabelle2[[#This Row],[Anzahl Lieferscheine]]</f>
        <v>0.126</v>
      </c>
    </row>
    <row r="549" spans="1:14" x14ac:dyDescent="0.2">
      <c r="A549" s="2" t="s">
        <v>52</v>
      </c>
      <c r="B549" s="2" t="s">
        <v>51</v>
      </c>
      <c r="C549" s="2" t="s">
        <v>6</v>
      </c>
      <c r="D549" s="2" t="s">
        <v>30</v>
      </c>
      <c r="E549" s="2" t="s">
        <v>26</v>
      </c>
      <c r="F549" s="2" t="s">
        <v>61</v>
      </c>
      <c r="G549" s="1">
        <v>275</v>
      </c>
      <c r="H549" s="1">
        <v>105</v>
      </c>
      <c r="I549" s="4">
        <v>1</v>
      </c>
      <c r="J549" s="2" t="s">
        <v>66</v>
      </c>
      <c r="K549" s="1">
        <f>Tabelle2[[#This Row],[Menge kg Nges]]/1000</f>
        <v>0.27500000000000002</v>
      </c>
      <c r="L549" s="1">
        <f>Tabelle2[[#This Row],[Menge kg P2O5]]/1000</f>
        <v>0.105</v>
      </c>
      <c r="M549" s="1">
        <f>Tabelle2[[#This Row],[Menge t Nges]]/Tabelle2[[#This Row],[Anzahl Lieferscheine]]</f>
        <v>0.27500000000000002</v>
      </c>
      <c r="N549" s="1">
        <f>Tabelle2[[#This Row],[Menge t P2O5]]/Tabelle2[[#This Row],[Anzahl Lieferscheine]]</f>
        <v>0.105</v>
      </c>
    </row>
    <row r="550" spans="1:14" x14ac:dyDescent="0.2">
      <c r="A550" s="2" t="s">
        <v>52</v>
      </c>
      <c r="B550" s="2" t="s">
        <v>51</v>
      </c>
      <c r="C550" s="2" t="s">
        <v>6</v>
      </c>
      <c r="D550" s="2" t="s">
        <v>7</v>
      </c>
      <c r="E550" s="2" t="s">
        <v>14</v>
      </c>
      <c r="F550" s="2" t="s">
        <v>61</v>
      </c>
      <c r="G550" s="1">
        <v>238.5</v>
      </c>
      <c r="H550" s="1">
        <v>100.7</v>
      </c>
      <c r="I550" s="4">
        <v>1</v>
      </c>
      <c r="J550" s="2" t="s">
        <v>66</v>
      </c>
      <c r="K550" s="1">
        <f>Tabelle2[[#This Row],[Menge kg Nges]]/1000</f>
        <v>0.23849999999999999</v>
      </c>
      <c r="L550" s="1">
        <f>Tabelle2[[#This Row],[Menge kg P2O5]]/1000</f>
        <v>0.1007</v>
      </c>
      <c r="M550" s="1">
        <f>Tabelle2[[#This Row],[Menge t Nges]]/Tabelle2[[#This Row],[Anzahl Lieferscheine]]</f>
        <v>0.23849999999999999</v>
      </c>
      <c r="N550" s="1">
        <f>Tabelle2[[#This Row],[Menge t P2O5]]/Tabelle2[[#This Row],[Anzahl Lieferscheine]]</f>
        <v>0.1007</v>
      </c>
    </row>
    <row r="551" spans="1:14" x14ac:dyDescent="0.2">
      <c r="A551" s="2" t="s">
        <v>52</v>
      </c>
      <c r="B551" s="2" t="s">
        <v>51</v>
      </c>
      <c r="C551" s="2" t="s">
        <v>6</v>
      </c>
      <c r="D551" s="2" t="s">
        <v>15</v>
      </c>
      <c r="E551" s="2" t="s">
        <v>8</v>
      </c>
      <c r="F551" s="2" t="s">
        <v>61</v>
      </c>
      <c r="G551" s="1">
        <v>239.82</v>
      </c>
      <c r="H551" s="1">
        <v>105.6</v>
      </c>
      <c r="I551" s="4">
        <v>2</v>
      </c>
      <c r="J551" s="2" t="s">
        <v>66</v>
      </c>
      <c r="K551" s="1">
        <f>Tabelle2[[#This Row],[Menge kg Nges]]/1000</f>
        <v>0.23982000000000001</v>
      </c>
      <c r="L551" s="1">
        <f>Tabelle2[[#This Row],[Menge kg P2O5]]/1000</f>
        <v>0.1056</v>
      </c>
      <c r="M551" s="1">
        <f>Tabelle2[[#This Row],[Menge t Nges]]/Tabelle2[[#This Row],[Anzahl Lieferscheine]]</f>
        <v>0.11991</v>
      </c>
      <c r="N551" s="1">
        <f>Tabelle2[[#This Row],[Menge t P2O5]]/Tabelle2[[#This Row],[Anzahl Lieferscheine]]</f>
        <v>5.28E-2</v>
      </c>
    </row>
    <row r="552" spans="1:14" x14ac:dyDescent="0.2">
      <c r="A552" s="2" t="s">
        <v>52</v>
      </c>
      <c r="B552" s="2" t="s">
        <v>52</v>
      </c>
      <c r="C552" s="2" t="s">
        <v>6</v>
      </c>
      <c r="D552" s="2" t="s">
        <v>30</v>
      </c>
      <c r="E552" s="2" t="s">
        <v>26</v>
      </c>
      <c r="F552" s="2" t="s">
        <v>61</v>
      </c>
      <c r="G552" s="1">
        <v>398.08000000000004</v>
      </c>
      <c r="H552" s="1">
        <v>158.19999999999999</v>
      </c>
      <c r="I552" s="4">
        <v>2</v>
      </c>
      <c r="J552" s="2" t="s">
        <v>66</v>
      </c>
      <c r="K552" s="1">
        <f>Tabelle2[[#This Row],[Menge kg Nges]]/1000</f>
        <v>0.39808000000000004</v>
      </c>
      <c r="L552" s="1">
        <f>Tabelle2[[#This Row],[Menge kg P2O5]]/1000</f>
        <v>0.15819999999999998</v>
      </c>
      <c r="M552" s="1">
        <f>Tabelle2[[#This Row],[Menge t Nges]]/Tabelle2[[#This Row],[Anzahl Lieferscheine]]</f>
        <v>0.19904000000000002</v>
      </c>
      <c r="N552" s="1">
        <f>Tabelle2[[#This Row],[Menge t P2O5]]/Tabelle2[[#This Row],[Anzahl Lieferscheine]]</f>
        <v>7.909999999999999E-2</v>
      </c>
    </row>
    <row r="553" spans="1:14" x14ac:dyDescent="0.2">
      <c r="A553" s="2" t="s">
        <v>52</v>
      </c>
      <c r="B553" s="2" t="s">
        <v>52</v>
      </c>
      <c r="C553" s="2" t="s">
        <v>6</v>
      </c>
      <c r="D553" s="2" t="s">
        <v>7</v>
      </c>
      <c r="E553" s="2" t="s">
        <v>8</v>
      </c>
      <c r="F553" s="2" t="s">
        <v>61</v>
      </c>
      <c r="G553" s="1">
        <v>48735.67</v>
      </c>
      <c r="H553" s="1">
        <v>23161.399999999998</v>
      </c>
      <c r="I553" s="4">
        <v>71</v>
      </c>
      <c r="J553" s="2" t="s">
        <v>66</v>
      </c>
      <c r="K553" s="1">
        <f>Tabelle2[[#This Row],[Menge kg Nges]]/1000</f>
        <v>48.735669999999999</v>
      </c>
      <c r="L553" s="1">
        <f>Tabelle2[[#This Row],[Menge kg P2O5]]/1000</f>
        <v>23.161399999999997</v>
      </c>
      <c r="M553" s="1">
        <f>Tabelle2[[#This Row],[Menge t Nges]]/Tabelle2[[#This Row],[Anzahl Lieferscheine]]</f>
        <v>0.6864178873239436</v>
      </c>
      <c r="N553" s="1">
        <f>Tabelle2[[#This Row],[Menge t P2O5]]/Tabelle2[[#This Row],[Anzahl Lieferscheine]]</f>
        <v>0.32621690140845067</v>
      </c>
    </row>
    <row r="554" spans="1:14" x14ac:dyDescent="0.2">
      <c r="A554" s="2" t="s">
        <v>52</v>
      </c>
      <c r="B554" s="2" t="s">
        <v>52</v>
      </c>
      <c r="C554" s="2" t="s">
        <v>6</v>
      </c>
      <c r="D554" s="2" t="s">
        <v>7</v>
      </c>
      <c r="E554" s="2" t="s">
        <v>9</v>
      </c>
      <c r="F554" s="2" t="s">
        <v>61</v>
      </c>
      <c r="G554" s="1">
        <v>11634.55</v>
      </c>
      <c r="H554" s="1">
        <v>4373.1200000000008</v>
      </c>
      <c r="I554" s="4">
        <v>33</v>
      </c>
      <c r="J554" s="2" t="s">
        <v>66</v>
      </c>
      <c r="K554" s="1">
        <f>Tabelle2[[#This Row],[Menge kg Nges]]/1000</f>
        <v>11.634549999999999</v>
      </c>
      <c r="L554" s="1">
        <f>Tabelle2[[#This Row],[Menge kg P2O5]]/1000</f>
        <v>4.373120000000001</v>
      </c>
      <c r="M554" s="1">
        <f>Tabelle2[[#This Row],[Menge t Nges]]/Tabelle2[[#This Row],[Anzahl Lieferscheine]]</f>
        <v>0.35256212121212116</v>
      </c>
      <c r="N554" s="1">
        <f>Tabelle2[[#This Row],[Menge t P2O5]]/Tabelle2[[#This Row],[Anzahl Lieferscheine]]</f>
        <v>0.1325187878787879</v>
      </c>
    </row>
    <row r="555" spans="1:14" x14ac:dyDescent="0.2">
      <c r="A555" s="2" t="s">
        <v>52</v>
      </c>
      <c r="B555" s="2" t="s">
        <v>52</v>
      </c>
      <c r="C555" s="2" t="s">
        <v>6</v>
      </c>
      <c r="D555" s="2" t="s">
        <v>7</v>
      </c>
      <c r="E555" s="2" t="s">
        <v>54</v>
      </c>
      <c r="F555" s="2" t="s">
        <v>61</v>
      </c>
      <c r="G555" s="1">
        <v>81.599999999999994</v>
      </c>
      <c r="H555" s="1">
        <v>33.6</v>
      </c>
      <c r="I555" s="4">
        <v>1</v>
      </c>
      <c r="J555" s="2" t="s">
        <v>66</v>
      </c>
      <c r="K555" s="1">
        <f>Tabelle2[[#This Row],[Menge kg Nges]]/1000</f>
        <v>8.1599999999999992E-2</v>
      </c>
      <c r="L555" s="1">
        <f>Tabelle2[[#This Row],[Menge kg P2O5]]/1000</f>
        <v>3.3600000000000005E-2</v>
      </c>
      <c r="M555" s="1">
        <f>Tabelle2[[#This Row],[Menge t Nges]]/Tabelle2[[#This Row],[Anzahl Lieferscheine]]</f>
        <v>8.1599999999999992E-2</v>
      </c>
      <c r="N555" s="1">
        <f>Tabelle2[[#This Row],[Menge t P2O5]]/Tabelle2[[#This Row],[Anzahl Lieferscheine]]</f>
        <v>3.3600000000000005E-2</v>
      </c>
    </row>
    <row r="556" spans="1:14" x14ac:dyDescent="0.2">
      <c r="A556" s="2" t="s">
        <v>52</v>
      </c>
      <c r="B556" s="2" t="s">
        <v>52</v>
      </c>
      <c r="C556" s="2" t="s">
        <v>6</v>
      </c>
      <c r="D556" s="2" t="s">
        <v>7</v>
      </c>
      <c r="E556" s="2" t="s">
        <v>10</v>
      </c>
      <c r="F556" s="2" t="s">
        <v>61</v>
      </c>
      <c r="G556" s="1">
        <v>71.680000000000007</v>
      </c>
      <c r="H556" s="1">
        <v>31.36</v>
      </c>
      <c r="I556" s="4">
        <v>1</v>
      </c>
      <c r="J556" s="2" t="s">
        <v>66</v>
      </c>
      <c r="K556" s="1">
        <f>Tabelle2[[#This Row],[Menge kg Nges]]/1000</f>
        <v>7.1680000000000008E-2</v>
      </c>
      <c r="L556" s="1">
        <f>Tabelle2[[#This Row],[Menge kg P2O5]]/1000</f>
        <v>3.1359999999999999E-2</v>
      </c>
      <c r="M556" s="1">
        <f>Tabelle2[[#This Row],[Menge t Nges]]/Tabelle2[[#This Row],[Anzahl Lieferscheine]]</f>
        <v>7.1680000000000008E-2</v>
      </c>
      <c r="N556" s="1">
        <f>Tabelle2[[#This Row],[Menge t P2O5]]/Tabelle2[[#This Row],[Anzahl Lieferscheine]]</f>
        <v>3.1359999999999999E-2</v>
      </c>
    </row>
    <row r="557" spans="1:14" x14ac:dyDescent="0.2">
      <c r="A557" s="2" t="s">
        <v>52</v>
      </c>
      <c r="B557" s="2" t="s">
        <v>52</v>
      </c>
      <c r="C557" s="2" t="s">
        <v>6</v>
      </c>
      <c r="D557" s="2" t="s">
        <v>7</v>
      </c>
      <c r="E557" s="2" t="s">
        <v>11</v>
      </c>
      <c r="F557" s="2" t="s">
        <v>61</v>
      </c>
      <c r="G557" s="1">
        <v>19640.249999999993</v>
      </c>
      <c r="H557" s="1">
        <v>8230.8700000000026</v>
      </c>
      <c r="I557" s="4">
        <v>76</v>
      </c>
      <c r="J557" s="2" t="s">
        <v>66</v>
      </c>
      <c r="K557" s="1">
        <f>Tabelle2[[#This Row],[Menge kg Nges]]/1000</f>
        <v>19.640249999999991</v>
      </c>
      <c r="L557" s="1">
        <f>Tabelle2[[#This Row],[Menge kg P2O5]]/1000</f>
        <v>8.230870000000003</v>
      </c>
      <c r="M557" s="1">
        <f>Tabelle2[[#This Row],[Menge t Nges]]/Tabelle2[[#This Row],[Anzahl Lieferscheine]]</f>
        <v>0.25842434210526305</v>
      </c>
      <c r="N557" s="1">
        <f>Tabelle2[[#This Row],[Menge t P2O5]]/Tabelle2[[#This Row],[Anzahl Lieferscheine]]</f>
        <v>0.10830092105263162</v>
      </c>
    </row>
    <row r="558" spans="1:14" x14ac:dyDescent="0.2">
      <c r="A558" s="2" t="s">
        <v>52</v>
      </c>
      <c r="B558" s="2" t="s">
        <v>52</v>
      </c>
      <c r="C558" s="2" t="s">
        <v>6</v>
      </c>
      <c r="D558" s="2" t="s">
        <v>7</v>
      </c>
      <c r="E558" s="2" t="s">
        <v>12</v>
      </c>
      <c r="F558" s="2" t="s">
        <v>61</v>
      </c>
      <c r="G558" s="1">
        <v>36045.639999999992</v>
      </c>
      <c r="H558" s="1">
        <v>15719.83</v>
      </c>
      <c r="I558" s="4">
        <v>163</v>
      </c>
      <c r="J558" s="2" t="s">
        <v>66</v>
      </c>
      <c r="K558" s="1">
        <f>Tabelle2[[#This Row],[Menge kg Nges]]/1000</f>
        <v>36.045639999999992</v>
      </c>
      <c r="L558" s="1">
        <f>Tabelle2[[#This Row],[Menge kg P2O5]]/1000</f>
        <v>15.71983</v>
      </c>
      <c r="M558" s="1">
        <f>Tabelle2[[#This Row],[Menge t Nges]]/Tabelle2[[#This Row],[Anzahl Lieferscheine]]</f>
        <v>0.22113889570552142</v>
      </c>
      <c r="N558" s="1">
        <f>Tabelle2[[#This Row],[Menge t P2O5]]/Tabelle2[[#This Row],[Anzahl Lieferscheine]]</f>
        <v>9.6440674846625773E-2</v>
      </c>
    </row>
    <row r="559" spans="1:14" x14ac:dyDescent="0.2">
      <c r="A559" s="2" t="s">
        <v>52</v>
      </c>
      <c r="B559" s="2" t="s">
        <v>52</v>
      </c>
      <c r="C559" s="2" t="s">
        <v>6</v>
      </c>
      <c r="D559" s="2" t="s">
        <v>7</v>
      </c>
      <c r="E559" s="2" t="s">
        <v>13</v>
      </c>
      <c r="F559" s="2" t="s">
        <v>61</v>
      </c>
      <c r="G559" s="1">
        <v>3180.3900000000003</v>
      </c>
      <c r="H559" s="1">
        <v>1604.28</v>
      </c>
      <c r="I559" s="4">
        <v>19</v>
      </c>
      <c r="J559" s="2" t="s">
        <v>66</v>
      </c>
      <c r="K559" s="1">
        <f>Tabelle2[[#This Row],[Menge kg Nges]]/1000</f>
        <v>3.1803900000000005</v>
      </c>
      <c r="L559" s="1">
        <f>Tabelle2[[#This Row],[Menge kg P2O5]]/1000</f>
        <v>1.6042799999999999</v>
      </c>
      <c r="M559" s="1">
        <f>Tabelle2[[#This Row],[Menge t Nges]]/Tabelle2[[#This Row],[Anzahl Lieferscheine]]</f>
        <v>0.16738894736842108</v>
      </c>
      <c r="N559" s="1">
        <f>Tabelle2[[#This Row],[Menge t P2O5]]/Tabelle2[[#This Row],[Anzahl Lieferscheine]]</f>
        <v>8.44357894736842E-2</v>
      </c>
    </row>
    <row r="560" spans="1:14" x14ac:dyDescent="0.2">
      <c r="A560" s="2" t="s">
        <v>52</v>
      </c>
      <c r="B560" s="2" t="s">
        <v>52</v>
      </c>
      <c r="C560" s="2" t="s">
        <v>6</v>
      </c>
      <c r="D560" s="2" t="s">
        <v>7</v>
      </c>
      <c r="E560" s="2" t="s">
        <v>14</v>
      </c>
      <c r="F560" s="2" t="s">
        <v>61</v>
      </c>
      <c r="G560" s="1">
        <v>6167.9</v>
      </c>
      <c r="H560" s="1">
        <v>2686.4</v>
      </c>
      <c r="I560" s="4">
        <v>34</v>
      </c>
      <c r="J560" s="2" t="s">
        <v>66</v>
      </c>
      <c r="K560" s="1">
        <f>Tabelle2[[#This Row],[Menge kg Nges]]/1000</f>
        <v>6.1678999999999995</v>
      </c>
      <c r="L560" s="1">
        <f>Tabelle2[[#This Row],[Menge kg P2O5]]/1000</f>
        <v>2.6863999999999999</v>
      </c>
      <c r="M560" s="1">
        <f>Tabelle2[[#This Row],[Menge t Nges]]/Tabelle2[[#This Row],[Anzahl Lieferscheine]]</f>
        <v>0.18140882352941176</v>
      </c>
      <c r="N560" s="1">
        <f>Tabelle2[[#This Row],[Menge t P2O5]]/Tabelle2[[#This Row],[Anzahl Lieferscheine]]</f>
        <v>7.9011764705882351E-2</v>
      </c>
    </row>
    <row r="561" spans="1:14" x14ac:dyDescent="0.2">
      <c r="A561" s="2" t="s">
        <v>52</v>
      </c>
      <c r="B561" s="2" t="s">
        <v>52</v>
      </c>
      <c r="C561" s="2" t="s">
        <v>6</v>
      </c>
      <c r="D561" s="2" t="s">
        <v>15</v>
      </c>
      <c r="E561" s="2" t="s">
        <v>8</v>
      </c>
      <c r="F561" s="2" t="s">
        <v>61</v>
      </c>
      <c r="G561" s="1">
        <v>386.12</v>
      </c>
      <c r="H561" s="1">
        <v>168.95999999999998</v>
      </c>
      <c r="I561" s="4">
        <v>3</v>
      </c>
      <c r="J561" s="2" t="s">
        <v>66</v>
      </c>
      <c r="K561" s="1">
        <f>Tabelle2[[#This Row],[Menge kg Nges]]/1000</f>
        <v>0.38612000000000002</v>
      </c>
      <c r="L561" s="1">
        <f>Tabelle2[[#This Row],[Menge kg P2O5]]/1000</f>
        <v>0.16895999999999997</v>
      </c>
      <c r="M561" s="1">
        <f>Tabelle2[[#This Row],[Menge t Nges]]/Tabelle2[[#This Row],[Anzahl Lieferscheine]]</f>
        <v>0.12870666666666666</v>
      </c>
      <c r="N561" s="1">
        <f>Tabelle2[[#This Row],[Menge t P2O5]]/Tabelle2[[#This Row],[Anzahl Lieferscheine]]</f>
        <v>5.6319999999999988E-2</v>
      </c>
    </row>
    <row r="562" spans="1:14" x14ac:dyDescent="0.2">
      <c r="A562" s="2" t="s">
        <v>52</v>
      </c>
      <c r="B562" s="2" t="s">
        <v>52</v>
      </c>
      <c r="C562" s="2" t="s">
        <v>6</v>
      </c>
      <c r="D562" s="2" t="s">
        <v>15</v>
      </c>
      <c r="E562" s="2" t="s">
        <v>17</v>
      </c>
      <c r="F562" s="2" t="s">
        <v>61</v>
      </c>
      <c r="G562" s="1">
        <v>758.74</v>
      </c>
      <c r="H562" s="1">
        <v>402.38</v>
      </c>
      <c r="I562" s="4">
        <v>1</v>
      </c>
      <c r="J562" s="2" t="s">
        <v>66</v>
      </c>
      <c r="K562" s="1">
        <f>Tabelle2[[#This Row],[Menge kg Nges]]/1000</f>
        <v>0.75873999999999997</v>
      </c>
      <c r="L562" s="1">
        <f>Tabelle2[[#This Row],[Menge kg P2O5]]/1000</f>
        <v>0.40238000000000002</v>
      </c>
      <c r="M562" s="1">
        <f>Tabelle2[[#This Row],[Menge t Nges]]/Tabelle2[[#This Row],[Anzahl Lieferscheine]]</f>
        <v>0.75873999999999997</v>
      </c>
      <c r="N562" s="1">
        <f>Tabelle2[[#This Row],[Menge t P2O5]]/Tabelle2[[#This Row],[Anzahl Lieferscheine]]</f>
        <v>0.40238000000000002</v>
      </c>
    </row>
    <row r="563" spans="1:14" x14ac:dyDescent="0.2">
      <c r="A563" s="2" t="s">
        <v>52</v>
      </c>
      <c r="B563" s="2" t="s">
        <v>52</v>
      </c>
      <c r="C563" s="2" t="s">
        <v>6</v>
      </c>
      <c r="D563" s="2" t="s">
        <v>15</v>
      </c>
      <c r="E563" s="2" t="s">
        <v>18</v>
      </c>
      <c r="F563" s="2" t="s">
        <v>61</v>
      </c>
      <c r="G563" s="1">
        <v>1411.2</v>
      </c>
      <c r="H563" s="1">
        <v>1142.3999999999999</v>
      </c>
      <c r="I563" s="4">
        <v>12</v>
      </c>
      <c r="J563" s="2" t="s">
        <v>66</v>
      </c>
      <c r="K563" s="1">
        <f>Tabelle2[[#This Row],[Menge kg Nges]]/1000</f>
        <v>1.4112</v>
      </c>
      <c r="L563" s="1">
        <f>Tabelle2[[#This Row],[Menge kg P2O5]]/1000</f>
        <v>1.1423999999999999</v>
      </c>
      <c r="M563" s="1">
        <f>Tabelle2[[#This Row],[Menge t Nges]]/Tabelle2[[#This Row],[Anzahl Lieferscheine]]</f>
        <v>0.1176</v>
      </c>
      <c r="N563" s="1">
        <f>Tabelle2[[#This Row],[Menge t P2O5]]/Tabelle2[[#This Row],[Anzahl Lieferscheine]]</f>
        <v>9.5199999999999993E-2</v>
      </c>
    </row>
    <row r="564" spans="1:14" x14ac:dyDescent="0.2">
      <c r="A564" s="2" t="s">
        <v>52</v>
      </c>
      <c r="B564" s="2" t="s">
        <v>52</v>
      </c>
      <c r="C564" s="2" t="s">
        <v>6</v>
      </c>
      <c r="D564" s="2" t="s">
        <v>15</v>
      </c>
      <c r="E564" s="2" t="s">
        <v>20</v>
      </c>
      <c r="F564" s="2" t="s">
        <v>61</v>
      </c>
      <c r="G564" s="1">
        <v>553.85</v>
      </c>
      <c r="H564" s="1">
        <v>411.13</v>
      </c>
      <c r="I564" s="4">
        <v>2</v>
      </c>
      <c r="J564" s="2" t="s">
        <v>66</v>
      </c>
      <c r="K564" s="1">
        <f>Tabelle2[[#This Row],[Menge kg Nges]]/1000</f>
        <v>0.55385000000000006</v>
      </c>
      <c r="L564" s="1">
        <f>Tabelle2[[#This Row],[Menge kg P2O5]]/1000</f>
        <v>0.41113</v>
      </c>
      <c r="M564" s="1">
        <f>Tabelle2[[#This Row],[Menge t Nges]]/Tabelle2[[#This Row],[Anzahl Lieferscheine]]</f>
        <v>0.27692500000000003</v>
      </c>
      <c r="N564" s="1">
        <f>Tabelle2[[#This Row],[Menge t P2O5]]/Tabelle2[[#This Row],[Anzahl Lieferscheine]]</f>
        <v>0.205565</v>
      </c>
    </row>
    <row r="565" spans="1:14" x14ac:dyDescent="0.2">
      <c r="A565" s="2" t="s">
        <v>52</v>
      </c>
      <c r="B565" s="2" t="s">
        <v>52</v>
      </c>
      <c r="C565" s="2" t="s">
        <v>6</v>
      </c>
      <c r="D565" s="2" t="s">
        <v>15</v>
      </c>
      <c r="E565" s="2" t="s">
        <v>21</v>
      </c>
      <c r="F565" s="2" t="s">
        <v>61</v>
      </c>
      <c r="G565" s="1">
        <v>4347.63</v>
      </c>
      <c r="H565" s="1">
        <v>2520.65</v>
      </c>
      <c r="I565" s="4">
        <v>10</v>
      </c>
      <c r="J565" s="2" t="s">
        <v>66</v>
      </c>
      <c r="K565" s="1">
        <f>Tabelle2[[#This Row],[Menge kg Nges]]/1000</f>
        <v>4.3476300000000005</v>
      </c>
      <c r="L565" s="1">
        <f>Tabelle2[[#This Row],[Menge kg P2O5]]/1000</f>
        <v>2.5206500000000003</v>
      </c>
      <c r="M565" s="1">
        <f>Tabelle2[[#This Row],[Menge t Nges]]/Tabelle2[[#This Row],[Anzahl Lieferscheine]]</f>
        <v>0.43476300000000007</v>
      </c>
      <c r="N565" s="1">
        <f>Tabelle2[[#This Row],[Menge t P2O5]]/Tabelle2[[#This Row],[Anzahl Lieferscheine]]</f>
        <v>0.25206500000000004</v>
      </c>
    </row>
    <row r="566" spans="1:14" x14ac:dyDescent="0.2">
      <c r="A566" s="2" t="s">
        <v>52</v>
      </c>
      <c r="B566" s="2" t="s">
        <v>52</v>
      </c>
      <c r="C566" s="2" t="s">
        <v>6</v>
      </c>
      <c r="D566" s="2" t="s">
        <v>15</v>
      </c>
      <c r="E566" s="2" t="s">
        <v>9</v>
      </c>
      <c r="F566" s="2" t="s">
        <v>61</v>
      </c>
      <c r="G566" s="1">
        <v>4911.82</v>
      </c>
      <c r="H566" s="1">
        <v>2762.92</v>
      </c>
      <c r="I566" s="4">
        <v>7</v>
      </c>
      <c r="J566" s="2" t="s">
        <v>66</v>
      </c>
      <c r="K566" s="1">
        <f>Tabelle2[[#This Row],[Menge kg Nges]]/1000</f>
        <v>4.9118199999999996</v>
      </c>
      <c r="L566" s="1">
        <f>Tabelle2[[#This Row],[Menge kg P2O5]]/1000</f>
        <v>2.7629200000000003</v>
      </c>
      <c r="M566" s="1">
        <f>Tabelle2[[#This Row],[Menge t Nges]]/Tabelle2[[#This Row],[Anzahl Lieferscheine]]</f>
        <v>0.70168857142857133</v>
      </c>
      <c r="N566" s="1">
        <f>Tabelle2[[#This Row],[Menge t P2O5]]/Tabelle2[[#This Row],[Anzahl Lieferscheine]]</f>
        <v>0.39470285714285719</v>
      </c>
    </row>
    <row r="567" spans="1:14" x14ac:dyDescent="0.2">
      <c r="A567" s="2" t="s">
        <v>52</v>
      </c>
      <c r="B567" s="2" t="s">
        <v>52</v>
      </c>
      <c r="C567" s="2" t="s">
        <v>6</v>
      </c>
      <c r="D567" s="2" t="s">
        <v>15</v>
      </c>
      <c r="E567" s="2" t="s">
        <v>13</v>
      </c>
      <c r="F567" s="2" t="s">
        <v>61</v>
      </c>
      <c r="G567" s="1">
        <v>300</v>
      </c>
      <c r="H567" s="1">
        <v>210</v>
      </c>
      <c r="I567" s="4">
        <v>2</v>
      </c>
      <c r="J567" s="2" t="s">
        <v>66</v>
      </c>
      <c r="K567" s="1">
        <f>Tabelle2[[#This Row],[Menge kg Nges]]/1000</f>
        <v>0.3</v>
      </c>
      <c r="L567" s="1">
        <f>Tabelle2[[#This Row],[Menge kg P2O5]]/1000</f>
        <v>0.21</v>
      </c>
      <c r="M567" s="1">
        <f>Tabelle2[[#This Row],[Menge t Nges]]/Tabelle2[[#This Row],[Anzahl Lieferscheine]]</f>
        <v>0.15</v>
      </c>
      <c r="N567" s="1">
        <f>Tabelle2[[#This Row],[Menge t P2O5]]/Tabelle2[[#This Row],[Anzahl Lieferscheine]]</f>
        <v>0.105</v>
      </c>
    </row>
    <row r="568" spans="1:14" x14ac:dyDescent="0.2">
      <c r="A568" s="2" t="s">
        <v>52</v>
      </c>
      <c r="B568" s="2" t="s">
        <v>52</v>
      </c>
      <c r="C568" s="2" t="s">
        <v>25</v>
      </c>
      <c r="D568" s="2" t="s">
        <v>25</v>
      </c>
      <c r="E568" s="2" t="s">
        <v>26</v>
      </c>
      <c r="F568" s="2" t="s">
        <v>61</v>
      </c>
      <c r="G568" s="1">
        <v>14364.61</v>
      </c>
      <c r="H568" s="1">
        <v>6572.1399999999994</v>
      </c>
      <c r="I568" s="4">
        <v>11</v>
      </c>
      <c r="J568" s="2" t="s">
        <v>66</v>
      </c>
      <c r="K568" s="1">
        <f>Tabelle2[[#This Row],[Menge kg Nges]]/1000</f>
        <v>14.364610000000001</v>
      </c>
      <c r="L568" s="1">
        <f>Tabelle2[[#This Row],[Menge kg P2O5]]/1000</f>
        <v>6.5721399999999992</v>
      </c>
      <c r="M568" s="1">
        <f>Tabelle2[[#This Row],[Menge t Nges]]/Tabelle2[[#This Row],[Anzahl Lieferscheine]]</f>
        <v>1.3058736363636365</v>
      </c>
      <c r="N568" s="1">
        <f>Tabelle2[[#This Row],[Menge t P2O5]]/Tabelle2[[#This Row],[Anzahl Lieferscheine]]</f>
        <v>0.59746727272727262</v>
      </c>
    </row>
    <row r="569" spans="1:14" x14ac:dyDescent="0.2">
      <c r="A569" s="2" t="s">
        <v>52</v>
      </c>
      <c r="B569" s="2" t="s">
        <v>28</v>
      </c>
      <c r="C569" s="2" t="s">
        <v>6</v>
      </c>
      <c r="D569" s="2" t="s">
        <v>15</v>
      </c>
      <c r="E569" s="2" t="s">
        <v>8</v>
      </c>
      <c r="F569" s="2" t="s">
        <v>61</v>
      </c>
      <c r="G569" s="1">
        <v>595.16999999999996</v>
      </c>
      <c r="H569" s="1">
        <v>257.76</v>
      </c>
      <c r="I569" s="4">
        <v>1</v>
      </c>
      <c r="J569" s="2" t="s">
        <v>66</v>
      </c>
      <c r="K569" s="1">
        <f>Tabelle2[[#This Row],[Menge kg Nges]]/1000</f>
        <v>0.59516999999999998</v>
      </c>
      <c r="L569" s="1">
        <f>Tabelle2[[#This Row],[Menge kg P2O5]]/1000</f>
        <v>0.25775999999999999</v>
      </c>
      <c r="M569" s="1">
        <f>Tabelle2[[#This Row],[Menge t Nges]]/Tabelle2[[#This Row],[Anzahl Lieferscheine]]</f>
        <v>0.59516999999999998</v>
      </c>
      <c r="N569" s="1">
        <f>Tabelle2[[#This Row],[Menge t P2O5]]/Tabelle2[[#This Row],[Anzahl Lieferscheine]]</f>
        <v>0.25775999999999999</v>
      </c>
    </row>
    <row r="570" spans="1:14" x14ac:dyDescent="0.2">
      <c r="A570" s="2" t="s">
        <v>52</v>
      </c>
      <c r="B570" s="2" t="s">
        <v>42</v>
      </c>
      <c r="C570" s="2" t="s">
        <v>6</v>
      </c>
      <c r="D570" s="2" t="s">
        <v>15</v>
      </c>
      <c r="E570" s="2" t="s">
        <v>9</v>
      </c>
      <c r="F570" s="2" t="s">
        <v>61</v>
      </c>
      <c r="G570" s="1">
        <v>219.6</v>
      </c>
      <c r="H570" s="1">
        <v>142.19999999999999</v>
      </c>
      <c r="I570" s="4">
        <v>1</v>
      </c>
      <c r="J570" s="2" t="s">
        <v>66</v>
      </c>
      <c r="K570" s="1">
        <f>Tabelle2[[#This Row],[Menge kg Nges]]/1000</f>
        <v>0.21959999999999999</v>
      </c>
      <c r="L570" s="1">
        <f>Tabelle2[[#This Row],[Menge kg P2O5]]/1000</f>
        <v>0.14219999999999999</v>
      </c>
      <c r="M570" s="1">
        <f>Tabelle2[[#This Row],[Menge t Nges]]/Tabelle2[[#This Row],[Anzahl Lieferscheine]]</f>
        <v>0.21959999999999999</v>
      </c>
      <c r="N570" s="1">
        <f>Tabelle2[[#This Row],[Menge t P2O5]]/Tabelle2[[#This Row],[Anzahl Lieferscheine]]</f>
        <v>0.14219999999999999</v>
      </c>
    </row>
    <row r="571" spans="1:14" x14ac:dyDescent="0.2">
      <c r="A571" s="2" t="s">
        <v>37</v>
      </c>
      <c r="B571" s="2" t="s">
        <v>32</v>
      </c>
      <c r="C571" s="2" t="s">
        <v>6</v>
      </c>
      <c r="D571" s="2" t="s">
        <v>7</v>
      </c>
      <c r="E571" s="2" t="s">
        <v>14</v>
      </c>
      <c r="F571" s="2" t="s">
        <v>61</v>
      </c>
      <c r="G571" s="1">
        <v>975</v>
      </c>
      <c r="H571" s="1">
        <v>475</v>
      </c>
      <c r="I571" s="4">
        <v>1</v>
      </c>
      <c r="J571" s="2" t="s">
        <v>66</v>
      </c>
      <c r="K571" s="1">
        <f>Tabelle2[[#This Row],[Menge kg Nges]]/1000</f>
        <v>0.97499999999999998</v>
      </c>
      <c r="L571" s="1">
        <f>Tabelle2[[#This Row],[Menge kg P2O5]]/1000</f>
        <v>0.47499999999999998</v>
      </c>
      <c r="M571" s="1">
        <f>Tabelle2[[#This Row],[Menge t Nges]]/Tabelle2[[#This Row],[Anzahl Lieferscheine]]</f>
        <v>0.97499999999999998</v>
      </c>
      <c r="N571" s="1">
        <f>Tabelle2[[#This Row],[Menge t P2O5]]/Tabelle2[[#This Row],[Anzahl Lieferscheine]]</f>
        <v>0.47499999999999998</v>
      </c>
    </row>
    <row r="572" spans="1:14" x14ac:dyDescent="0.2">
      <c r="A572" s="2" t="s">
        <v>37</v>
      </c>
      <c r="B572" s="2" t="s">
        <v>32</v>
      </c>
      <c r="C572" s="2" t="s">
        <v>6</v>
      </c>
      <c r="D572" s="2" t="s">
        <v>15</v>
      </c>
      <c r="E572" s="2" t="s">
        <v>20</v>
      </c>
      <c r="F572" s="2" t="s">
        <v>61</v>
      </c>
      <c r="G572" s="1">
        <v>1064.8</v>
      </c>
      <c r="H572" s="1">
        <v>605</v>
      </c>
      <c r="I572" s="4">
        <v>10</v>
      </c>
      <c r="J572" s="2" t="s">
        <v>66</v>
      </c>
      <c r="K572" s="1">
        <f>Tabelle2[[#This Row],[Menge kg Nges]]/1000</f>
        <v>1.0648</v>
      </c>
      <c r="L572" s="1">
        <f>Tabelle2[[#This Row],[Menge kg P2O5]]/1000</f>
        <v>0.60499999999999998</v>
      </c>
      <c r="M572" s="1">
        <f>Tabelle2[[#This Row],[Menge t Nges]]/Tabelle2[[#This Row],[Anzahl Lieferscheine]]</f>
        <v>0.10647999999999999</v>
      </c>
      <c r="N572" s="1">
        <f>Tabelle2[[#This Row],[Menge t P2O5]]/Tabelle2[[#This Row],[Anzahl Lieferscheine]]</f>
        <v>6.0499999999999998E-2</v>
      </c>
    </row>
    <row r="573" spans="1:14" x14ac:dyDescent="0.2">
      <c r="A573" s="2" t="s">
        <v>37</v>
      </c>
      <c r="B573" s="2" t="s">
        <v>43</v>
      </c>
      <c r="C573" s="2" t="s">
        <v>6</v>
      </c>
      <c r="D573" s="2" t="s">
        <v>7</v>
      </c>
      <c r="E573" s="2" t="s">
        <v>11</v>
      </c>
      <c r="F573" s="2" t="s">
        <v>61</v>
      </c>
      <c r="G573" s="1">
        <v>469.8</v>
      </c>
      <c r="H573" s="1">
        <v>182.7</v>
      </c>
      <c r="I573" s="4">
        <v>8</v>
      </c>
      <c r="J573" s="2" t="s">
        <v>66</v>
      </c>
      <c r="K573" s="1">
        <f>Tabelle2[[#This Row],[Menge kg Nges]]/1000</f>
        <v>0.4698</v>
      </c>
      <c r="L573" s="1">
        <f>Tabelle2[[#This Row],[Menge kg P2O5]]/1000</f>
        <v>0.1827</v>
      </c>
      <c r="M573" s="1">
        <f>Tabelle2[[#This Row],[Menge t Nges]]/Tabelle2[[#This Row],[Anzahl Lieferscheine]]</f>
        <v>5.8724999999999999E-2</v>
      </c>
      <c r="N573" s="1">
        <f>Tabelle2[[#This Row],[Menge t P2O5]]/Tabelle2[[#This Row],[Anzahl Lieferscheine]]</f>
        <v>2.28375E-2</v>
      </c>
    </row>
    <row r="574" spans="1:14" x14ac:dyDescent="0.2">
      <c r="A574" s="2" t="s">
        <v>37</v>
      </c>
      <c r="B574" s="2" t="s">
        <v>43</v>
      </c>
      <c r="C574" s="2" t="s">
        <v>6</v>
      </c>
      <c r="D574" s="2" t="s">
        <v>7</v>
      </c>
      <c r="E574" s="2" t="s">
        <v>13</v>
      </c>
      <c r="F574" s="2" t="s">
        <v>61</v>
      </c>
      <c r="G574" s="1">
        <v>428.8</v>
      </c>
      <c r="H574" s="1">
        <v>271.2</v>
      </c>
      <c r="I574" s="4">
        <v>2</v>
      </c>
      <c r="J574" s="2" t="s">
        <v>66</v>
      </c>
      <c r="K574" s="1">
        <f>Tabelle2[[#This Row],[Menge kg Nges]]/1000</f>
        <v>0.42880000000000001</v>
      </c>
      <c r="L574" s="1">
        <f>Tabelle2[[#This Row],[Menge kg P2O5]]/1000</f>
        <v>0.2712</v>
      </c>
      <c r="M574" s="1">
        <f>Tabelle2[[#This Row],[Menge t Nges]]/Tabelle2[[#This Row],[Anzahl Lieferscheine]]</f>
        <v>0.21440000000000001</v>
      </c>
      <c r="N574" s="1">
        <f>Tabelle2[[#This Row],[Menge t P2O5]]/Tabelle2[[#This Row],[Anzahl Lieferscheine]]</f>
        <v>0.1356</v>
      </c>
    </row>
    <row r="575" spans="1:14" x14ac:dyDescent="0.2">
      <c r="A575" s="2" t="s">
        <v>37</v>
      </c>
      <c r="B575" s="2" t="s">
        <v>36</v>
      </c>
      <c r="C575" s="2" t="s">
        <v>6</v>
      </c>
      <c r="D575" s="2" t="s">
        <v>7</v>
      </c>
      <c r="E575" s="2" t="s">
        <v>9</v>
      </c>
      <c r="F575" s="2" t="s">
        <v>61</v>
      </c>
      <c r="G575" s="1">
        <v>717.91000000000008</v>
      </c>
      <c r="H575" s="1">
        <v>303.77999999999997</v>
      </c>
      <c r="I575" s="4">
        <v>3</v>
      </c>
      <c r="J575" s="2" t="s">
        <v>66</v>
      </c>
      <c r="K575" s="1">
        <f>Tabelle2[[#This Row],[Menge kg Nges]]/1000</f>
        <v>0.71791000000000005</v>
      </c>
      <c r="L575" s="1">
        <f>Tabelle2[[#This Row],[Menge kg P2O5]]/1000</f>
        <v>0.30377999999999999</v>
      </c>
      <c r="M575" s="1">
        <f>Tabelle2[[#This Row],[Menge t Nges]]/Tabelle2[[#This Row],[Anzahl Lieferscheine]]</f>
        <v>0.23930333333333334</v>
      </c>
      <c r="N575" s="1">
        <f>Tabelle2[[#This Row],[Menge t P2O5]]/Tabelle2[[#This Row],[Anzahl Lieferscheine]]</f>
        <v>0.10126</v>
      </c>
    </row>
    <row r="576" spans="1:14" x14ac:dyDescent="0.2">
      <c r="A576" s="2" t="s">
        <v>37</v>
      </c>
      <c r="B576" s="2" t="s">
        <v>36</v>
      </c>
      <c r="C576" s="2" t="s">
        <v>6</v>
      </c>
      <c r="D576" s="2" t="s">
        <v>7</v>
      </c>
      <c r="E576" s="2" t="s">
        <v>11</v>
      </c>
      <c r="F576" s="2" t="s">
        <v>61</v>
      </c>
      <c r="G576" s="1">
        <v>854</v>
      </c>
      <c r="H576" s="1">
        <v>415</v>
      </c>
      <c r="I576" s="4">
        <v>3</v>
      </c>
      <c r="J576" s="2" t="s">
        <v>66</v>
      </c>
      <c r="K576" s="1">
        <f>Tabelle2[[#This Row],[Menge kg Nges]]/1000</f>
        <v>0.85399999999999998</v>
      </c>
      <c r="L576" s="1">
        <f>Tabelle2[[#This Row],[Menge kg P2O5]]/1000</f>
        <v>0.41499999999999998</v>
      </c>
      <c r="M576" s="1">
        <f>Tabelle2[[#This Row],[Menge t Nges]]/Tabelle2[[#This Row],[Anzahl Lieferscheine]]</f>
        <v>0.28466666666666668</v>
      </c>
      <c r="N576" s="1">
        <f>Tabelle2[[#This Row],[Menge t P2O5]]/Tabelle2[[#This Row],[Anzahl Lieferscheine]]</f>
        <v>0.13833333333333334</v>
      </c>
    </row>
    <row r="577" spans="1:14" x14ac:dyDescent="0.2">
      <c r="A577" s="2" t="s">
        <v>37</v>
      </c>
      <c r="B577" s="2" t="s">
        <v>36</v>
      </c>
      <c r="C577" s="2" t="s">
        <v>6</v>
      </c>
      <c r="D577" s="2" t="s">
        <v>7</v>
      </c>
      <c r="E577" s="2" t="s">
        <v>12</v>
      </c>
      <c r="F577" s="2" t="s">
        <v>61</v>
      </c>
      <c r="G577" s="1">
        <v>4810.74</v>
      </c>
      <c r="H577" s="1">
        <v>1740</v>
      </c>
      <c r="I577" s="4">
        <v>26</v>
      </c>
      <c r="J577" s="2" t="s">
        <v>66</v>
      </c>
      <c r="K577" s="1">
        <f>Tabelle2[[#This Row],[Menge kg Nges]]/1000</f>
        <v>4.81074</v>
      </c>
      <c r="L577" s="1">
        <f>Tabelle2[[#This Row],[Menge kg P2O5]]/1000</f>
        <v>1.74</v>
      </c>
      <c r="M577" s="1">
        <f>Tabelle2[[#This Row],[Menge t Nges]]/Tabelle2[[#This Row],[Anzahl Lieferscheine]]</f>
        <v>0.18502846153846153</v>
      </c>
      <c r="N577" s="1">
        <f>Tabelle2[[#This Row],[Menge t P2O5]]/Tabelle2[[#This Row],[Anzahl Lieferscheine]]</f>
        <v>6.6923076923076918E-2</v>
      </c>
    </row>
    <row r="578" spans="1:14" x14ac:dyDescent="0.2">
      <c r="A578" s="2" t="s">
        <v>37</v>
      </c>
      <c r="B578" s="2" t="s">
        <v>36</v>
      </c>
      <c r="C578" s="2" t="s">
        <v>6</v>
      </c>
      <c r="D578" s="2" t="s">
        <v>7</v>
      </c>
      <c r="E578" s="2" t="s">
        <v>13</v>
      </c>
      <c r="F578" s="2" t="s">
        <v>61</v>
      </c>
      <c r="G578" s="1">
        <v>4392.2</v>
      </c>
      <c r="H578" s="1">
        <v>2442</v>
      </c>
      <c r="I578" s="4">
        <v>30</v>
      </c>
      <c r="J578" s="2" t="s">
        <v>66</v>
      </c>
      <c r="K578" s="1">
        <f>Tabelle2[[#This Row],[Menge kg Nges]]/1000</f>
        <v>4.3921999999999999</v>
      </c>
      <c r="L578" s="1">
        <f>Tabelle2[[#This Row],[Menge kg P2O5]]/1000</f>
        <v>2.4420000000000002</v>
      </c>
      <c r="M578" s="1">
        <f>Tabelle2[[#This Row],[Menge t Nges]]/Tabelle2[[#This Row],[Anzahl Lieferscheine]]</f>
        <v>0.14640666666666666</v>
      </c>
      <c r="N578" s="1">
        <f>Tabelle2[[#This Row],[Menge t P2O5]]/Tabelle2[[#This Row],[Anzahl Lieferscheine]]</f>
        <v>8.14E-2</v>
      </c>
    </row>
    <row r="579" spans="1:14" x14ac:dyDescent="0.2">
      <c r="A579" s="2" t="s">
        <v>37</v>
      </c>
      <c r="B579" s="2" t="s">
        <v>36</v>
      </c>
      <c r="C579" s="2" t="s">
        <v>6</v>
      </c>
      <c r="D579" s="2" t="s">
        <v>7</v>
      </c>
      <c r="E579" s="2" t="s">
        <v>14</v>
      </c>
      <c r="F579" s="2" t="s">
        <v>61</v>
      </c>
      <c r="G579" s="1">
        <v>4172.75</v>
      </c>
      <c r="H579" s="1">
        <v>1711.1499999999999</v>
      </c>
      <c r="I579" s="4">
        <v>19</v>
      </c>
      <c r="J579" s="2" t="s">
        <v>66</v>
      </c>
      <c r="K579" s="1">
        <f>Tabelle2[[#This Row],[Menge kg Nges]]/1000</f>
        <v>4.1727499999999997</v>
      </c>
      <c r="L579" s="1">
        <f>Tabelle2[[#This Row],[Menge kg P2O5]]/1000</f>
        <v>1.7111499999999999</v>
      </c>
      <c r="M579" s="1">
        <f>Tabelle2[[#This Row],[Menge t Nges]]/Tabelle2[[#This Row],[Anzahl Lieferscheine]]</f>
        <v>0.21961842105263157</v>
      </c>
      <c r="N579" s="1">
        <f>Tabelle2[[#This Row],[Menge t P2O5]]/Tabelle2[[#This Row],[Anzahl Lieferscheine]]</f>
        <v>9.0060526315789466E-2</v>
      </c>
    </row>
    <row r="580" spans="1:14" x14ac:dyDescent="0.2">
      <c r="A580" s="2" t="s">
        <v>37</v>
      </c>
      <c r="B580" s="2" t="s">
        <v>44</v>
      </c>
      <c r="C580" s="2" t="s">
        <v>6</v>
      </c>
      <c r="D580" s="2" t="s">
        <v>7</v>
      </c>
      <c r="E580" s="2" t="s">
        <v>9</v>
      </c>
      <c r="F580" s="2" t="s">
        <v>61</v>
      </c>
      <c r="G580" s="1">
        <v>885.36000000000013</v>
      </c>
      <c r="H580" s="1">
        <v>392.68</v>
      </c>
      <c r="I580" s="4">
        <v>8</v>
      </c>
      <c r="J580" s="2" t="s">
        <v>66</v>
      </c>
      <c r="K580" s="1">
        <f>Tabelle2[[#This Row],[Menge kg Nges]]/1000</f>
        <v>0.88536000000000015</v>
      </c>
      <c r="L580" s="1">
        <f>Tabelle2[[#This Row],[Menge kg P2O5]]/1000</f>
        <v>0.39268000000000003</v>
      </c>
      <c r="M580" s="1">
        <f>Tabelle2[[#This Row],[Menge t Nges]]/Tabelle2[[#This Row],[Anzahl Lieferscheine]]</f>
        <v>0.11067000000000002</v>
      </c>
      <c r="N580" s="1">
        <f>Tabelle2[[#This Row],[Menge t P2O5]]/Tabelle2[[#This Row],[Anzahl Lieferscheine]]</f>
        <v>4.9085000000000004E-2</v>
      </c>
    </row>
    <row r="581" spans="1:14" x14ac:dyDescent="0.2">
      <c r="A581" s="2" t="s">
        <v>37</v>
      </c>
      <c r="B581" s="2" t="s">
        <v>44</v>
      </c>
      <c r="C581" s="2" t="s">
        <v>6</v>
      </c>
      <c r="D581" s="2" t="s">
        <v>7</v>
      </c>
      <c r="E581" s="2" t="s">
        <v>11</v>
      </c>
      <c r="F581" s="2" t="s">
        <v>61</v>
      </c>
      <c r="G581" s="1">
        <v>1500</v>
      </c>
      <c r="H581" s="1">
        <v>660</v>
      </c>
      <c r="I581" s="4">
        <v>1</v>
      </c>
      <c r="J581" s="2" t="s">
        <v>66</v>
      </c>
      <c r="K581" s="1">
        <f>Tabelle2[[#This Row],[Menge kg Nges]]/1000</f>
        <v>1.5</v>
      </c>
      <c r="L581" s="1">
        <f>Tabelle2[[#This Row],[Menge kg P2O5]]/1000</f>
        <v>0.66</v>
      </c>
      <c r="M581" s="1">
        <f>Tabelle2[[#This Row],[Menge t Nges]]/Tabelle2[[#This Row],[Anzahl Lieferscheine]]</f>
        <v>1.5</v>
      </c>
      <c r="N581" s="1">
        <f>Tabelle2[[#This Row],[Menge t P2O5]]/Tabelle2[[#This Row],[Anzahl Lieferscheine]]</f>
        <v>0.66</v>
      </c>
    </row>
    <row r="582" spans="1:14" x14ac:dyDescent="0.2">
      <c r="A582" s="2" t="s">
        <v>37</v>
      </c>
      <c r="B582" s="2" t="s">
        <v>44</v>
      </c>
      <c r="C582" s="2" t="s">
        <v>6</v>
      </c>
      <c r="D582" s="2" t="s">
        <v>7</v>
      </c>
      <c r="E582" s="2" t="s">
        <v>12</v>
      </c>
      <c r="F582" s="2" t="s">
        <v>61</v>
      </c>
      <c r="G582" s="1">
        <v>975</v>
      </c>
      <c r="H582" s="1">
        <v>466.25</v>
      </c>
      <c r="I582" s="4">
        <v>2</v>
      </c>
      <c r="J582" s="2" t="s">
        <v>66</v>
      </c>
      <c r="K582" s="1">
        <f>Tabelle2[[#This Row],[Menge kg Nges]]/1000</f>
        <v>0.97499999999999998</v>
      </c>
      <c r="L582" s="1">
        <f>Tabelle2[[#This Row],[Menge kg P2O5]]/1000</f>
        <v>0.46625</v>
      </c>
      <c r="M582" s="1">
        <f>Tabelle2[[#This Row],[Menge t Nges]]/Tabelle2[[#This Row],[Anzahl Lieferscheine]]</f>
        <v>0.48749999999999999</v>
      </c>
      <c r="N582" s="1">
        <f>Tabelle2[[#This Row],[Menge t P2O5]]/Tabelle2[[#This Row],[Anzahl Lieferscheine]]</f>
        <v>0.233125</v>
      </c>
    </row>
    <row r="583" spans="1:14" x14ac:dyDescent="0.2">
      <c r="A583" s="2" t="s">
        <v>37</v>
      </c>
      <c r="B583" s="2" t="s">
        <v>44</v>
      </c>
      <c r="C583" s="2" t="s">
        <v>6</v>
      </c>
      <c r="D583" s="2" t="s">
        <v>7</v>
      </c>
      <c r="E583" s="2" t="s">
        <v>14</v>
      </c>
      <c r="F583" s="2" t="s">
        <v>61</v>
      </c>
      <c r="G583" s="1">
        <v>5514.54</v>
      </c>
      <c r="H583" s="1">
        <v>2241.36</v>
      </c>
      <c r="I583" s="4">
        <v>20</v>
      </c>
      <c r="J583" s="2" t="s">
        <v>66</v>
      </c>
      <c r="K583" s="1">
        <f>Tabelle2[[#This Row],[Menge kg Nges]]/1000</f>
        <v>5.5145400000000002</v>
      </c>
      <c r="L583" s="1">
        <f>Tabelle2[[#This Row],[Menge kg P2O5]]/1000</f>
        <v>2.2413600000000002</v>
      </c>
      <c r="M583" s="1">
        <f>Tabelle2[[#This Row],[Menge t Nges]]/Tabelle2[[#This Row],[Anzahl Lieferscheine]]</f>
        <v>0.275727</v>
      </c>
      <c r="N583" s="1">
        <f>Tabelle2[[#This Row],[Menge t P2O5]]/Tabelle2[[#This Row],[Anzahl Lieferscheine]]</f>
        <v>0.11206800000000001</v>
      </c>
    </row>
    <row r="584" spans="1:14" x14ac:dyDescent="0.2">
      <c r="A584" s="2" t="s">
        <v>37</v>
      </c>
      <c r="B584" s="2" t="s">
        <v>44</v>
      </c>
      <c r="C584" s="2" t="s">
        <v>6</v>
      </c>
      <c r="D584" s="2" t="s">
        <v>15</v>
      </c>
      <c r="E584" s="2" t="s">
        <v>10</v>
      </c>
      <c r="F584" s="2" t="s">
        <v>61</v>
      </c>
      <c r="G584" s="1">
        <v>759.5</v>
      </c>
      <c r="H584" s="1">
        <v>496</v>
      </c>
      <c r="I584" s="4">
        <v>3</v>
      </c>
      <c r="J584" s="2" t="s">
        <v>66</v>
      </c>
      <c r="K584" s="1">
        <f>Tabelle2[[#This Row],[Menge kg Nges]]/1000</f>
        <v>0.75949999999999995</v>
      </c>
      <c r="L584" s="1">
        <f>Tabelle2[[#This Row],[Menge kg P2O5]]/1000</f>
        <v>0.496</v>
      </c>
      <c r="M584" s="1">
        <f>Tabelle2[[#This Row],[Menge t Nges]]/Tabelle2[[#This Row],[Anzahl Lieferscheine]]</f>
        <v>0.25316666666666665</v>
      </c>
      <c r="N584" s="1">
        <f>Tabelle2[[#This Row],[Menge t P2O5]]/Tabelle2[[#This Row],[Anzahl Lieferscheine]]</f>
        <v>0.16533333333333333</v>
      </c>
    </row>
    <row r="585" spans="1:14" x14ac:dyDescent="0.2">
      <c r="A585" s="2" t="s">
        <v>37</v>
      </c>
      <c r="B585" s="2" t="s">
        <v>44</v>
      </c>
      <c r="C585" s="2" t="s">
        <v>25</v>
      </c>
      <c r="D585" s="2" t="s">
        <v>25</v>
      </c>
      <c r="E585" s="2" t="s">
        <v>26</v>
      </c>
      <c r="F585" s="2" t="s">
        <v>61</v>
      </c>
      <c r="G585" s="1">
        <v>19030.399999999998</v>
      </c>
      <c r="H585" s="1">
        <v>10949</v>
      </c>
      <c r="I585" s="4">
        <v>41</v>
      </c>
      <c r="J585" s="2" t="s">
        <v>66</v>
      </c>
      <c r="K585" s="1">
        <f>Tabelle2[[#This Row],[Menge kg Nges]]/1000</f>
        <v>19.030399999999997</v>
      </c>
      <c r="L585" s="1">
        <f>Tabelle2[[#This Row],[Menge kg P2O5]]/1000</f>
        <v>10.949</v>
      </c>
      <c r="M585" s="1">
        <f>Tabelle2[[#This Row],[Menge t Nges]]/Tabelle2[[#This Row],[Anzahl Lieferscheine]]</f>
        <v>0.46415609756097553</v>
      </c>
      <c r="N585" s="1">
        <f>Tabelle2[[#This Row],[Menge t P2O5]]/Tabelle2[[#This Row],[Anzahl Lieferscheine]]</f>
        <v>0.26704878048780489</v>
      </c>
    </row>
    <row r="586" spans="1:14" x14ac:dyDescent="0.2">
      <c r="A586" s="2" t="s">
        <v>37</v>
      </c>
      <c r="B586" s="2" t="s">
        <v>49</v>
      </c>
      <c r="C586" s="2" t="s">
        <v>6</v>
      </c>
      <c r="D586" s="2" t="s">
        <v>7</v>
      </c>
      <c r="E586" s="2" t="s">
        <v>11</v>
      </c>
      <c r="F586" s="2" t="s">
        <v>61</v>
      </c>
      <c r="G586" s="1">
        <v>510</v>
      </c>
      <c r="H586" s="1">
        <v>195</v>
      </c>
      <c r="I586" s="4">
        <v>1</v>
      </c>
      <c r="J586" s="2" t="s">
        <v>66</v>
      </c>
      <c r="K586" s="1">
        <f>Tabelle2[[#This Row],[Menge kg Nges]]/1000</f>
        <v>0.51</v>
      </c>
      <c r="L586" s="1">
        <f>Tabelle2[[#This Row],[Menge kg P2O5]]/1000</f>
        <v>0.19500000000000001</v>
      </c>
      <c r="M586" s="1">
        <f>Tabelle2[[#This Row],[Menge t Nges]]/Tabelle2[[#This Row],[Anzahl Lieferscheine]]</f>
        <v>0.51</v>
      </c>
      <c r="N586" s="1">
        <f>Tabelle2[[#This Row],[Menge t P2O5]]/Tabelle2[[#This Row],[Anzahl Lieferscheine]]</f>
        <v>0.19500000000000001</v>
      </c>
    </row>
    <row r="587" spans="1:14" x14ac:dyDescent="0.2">
      <c r="A587" s="2" t="s">
        <v>37</v>
      </c>
      <c r="B587" s="2" t="s">
        <v>49</v>
      </c>
      <c r="C587" s="2" t="s">
        <v>6</v>
      </c>
      <c r="D587" s="2" t="s">
        <v>7</v>
      </c>
      <c r="E587" s="2" t="s">
        <v>12</v>
      </c>
      <c r="F587" s="2" t="s">
        <v>61</v>
      </c>
      <c r="G587" s="1">
        <v>1275.0999999999999</v>
      </c>
      <c r="H587" s="1">
        <v>583.59999999999991</v>
      </c>
      <c r="I587" s="4">
        <v>6</v>
      </c>
      <c r="J587" s="2" t="s">
        <v>66</v>
      </c>
      <c r="K587" s="1">
        <f>Tabelle2[[#This Row],[Menge kg Nges]]/1000</f>
        <v>1.2750999999999999</v>
      </c>
      <c r="L587" s="1">
        <f>Tabelle2[[#This Row],[Menge kg P2O5]]/1000</f>
        <v>0.5835999999999999</v>
      </c>
      <c r="M587" s="1">
        <f>Tabelle2[[#This Row],[Menge t Nges]]/Tabelle2[[#This Row],[Anzahl Lieferscheine]]</f>
        <v>0.21251666666666666</v>
      </c>
      <c r="N587" s="1">
        <f>Tabelle2[[#This Row],[Menge t P2O5]]/Tabelle2[[#This Row],[Anzahl Lieferscheine]]</f>
        <v>9.7266666666666654E-2</v>
      </c>
    </row>
    <row r="588" spans="1:14" x14ac:dyDescent="0.2">
      <c r="A588" s="2" t="s">
        <v>37</v>
      </c>
      <c r="B588" s="2" t="s">
        <v>49</v>
      </c>
      <c r="C588" s="2" t="s">
        <v>6</v>
      </c>
      <c r="D588" s="2" t="s">
        <v>7</v>
      </c>
      <c r="E588" s="2" t="s">
        <v>13</v>
      </c>
      <c r="F588" s="2" t="s">
        <v>61</v>
      </c>
      <c r="G588" s="1">
        <v>176.4</v>
      </c>
      <c r="H588" s="1">
        <v>84</v>
      </c>
      <c r="I588" s="4">
        <v>1</v>
      </c>
      <c r="J588" s="2" t="s">
        <v>66</v>
      </c>
      <c r="K588" s="1">
        <f>Tabelle2[[#This Row],[Menge kg Nges]]/1000</f>
        <v>0.1764</v>
      </c>
      <c r="L588" s="1">
        <f>Tabelle2[[#This Row],[Menge kg P2O5]]/1000</f>
        <v>8.4000000000000005E-2</v>
      </c>
      <c r="M588" s="1">
        <f>Tabelle2[[#This Row],[Menge t Nges]]/Tabelle2[[#This Row],[Anzahl Lieferscheine]]</f>
        <v>0.1764</v>
      </c>
      <c r="N588" s="1">
        <f>Tabelle2[[#This Row],[Menge t P2O5]]/Tabelle2[[#This Row],[Anzahl Lieferscheine]]</f>
        <v>8.4000000000000005E-2</v>
      </c>
    </row>
    <row r="589" spans="1:14" x14ac:dyDescent="0.2">
      <c r="A589" s="2" t="s">
        <v>37</v>
      </c>
      <c r="B589" s="2" t="s">
        <v>49</v>
      </c>
      <c r="C589" s="2" t="s">
        <v>6</v>
      </c>
      <c r="D589" s="2" t="s">
        <v>7</v>
      </c>
      <c r="E589" s="2" t="s">
        <v>14</v>
      </c>
      <c r="F589" s="2" t="s">
        <v>61</v>
      </c>
      <c r="G589" s="1">
        <v>5240</v>
      </c>
      <c r="H589" s="1">
        <v>1712.9999999999998</v>
      </c>
      <c r="I589" s="4">
        <v>26</v>
      </c>
      <c r="J589" s="2" t="s">
        <v>66</v>
      </c>
      <c r="K589" s="1">
        <f>Tabelle2[[#This Row],[Menge kg Nges]]/1000</f>
        <v>5.24</v>
      </c>
      <c r="L589" s="1">
        <f>Tabelle2[[#This Row],[Menge kg P2O5]]/1000</f>
        <v>1.7129999999999999</v>
      </c>
      <c r="M589" s="1">
        <f>Tabelle2[[#This Row],[Menge t Nges]]/Tabelle2[[#This Row],[Anzahl Lieferscheine]]</f>
        <v>0.20153846153846156</v>
      </c>
      <c r="N589" s="1">
        <f>Tabelle2[[#This Row],[Menge t P2O5]]/Tabelle2[[#This Row],[Anzahl Lieferscheine]]</f>
        <v>6.5884615384615375E-2</v>
      </c>
    </row>
    <row r="590" spans="1:14" x14ac:dyDescent="0.2">
      <c r="A590" s="2" t="s">
        <v>37</v>
      </c>
      <c r="B590" s="2" t="s">
        <v>47</v>
      </c>
      <c r="C590" s="2" t="s">
        <v>6</v>
      </c>
      <c r="D590" s="2" t="s">
        <v>7</v>
      </c>
      <c r="E590" s="2" t="s">
        <v>9</v>
      </c>
      <c r="F590" s="2" t="s">
        <v>61</v>
      </c>
      <c r="G590" s="1">
        <v>580</v>
      </c>
      <c r="H590" s="1">
        <v>240</v>
      </c>
      <c r="I590" s="4">
        <v>1</v>
      </c>
      <c r="J590" s="2" t="s">
        <v>66</v>
      </c>
      <c r="K590" s="1">
        <f>Tabelle2[[#This Row],[Menge kg Nges]]/1000</f>
        <v>0.57999999999999996</v>
      </c>
      <c r="L590" s="1">
        <f>Tabelle2[[#This Row],[Menge kg P2O5]]/1000</f>
        <v>0.24</v>
      </c>
      <c r="M590" s="1">
        <f>Tabelle2[[#This Row],[Menge t Nges]]/Tabelle2[[#This Row],[Anzahl Lieferscheine]]</f>
        <v>0.57999999999999996</v>
      </c>
      <c r="N590" s="1">
        <f>Tabelle2[[#This Row],[Menge t P2O5]]/Tabelle2[[#This Row],[Anzahl Lieferscheine]]</f>
        <v>0.24</v>
      </c>
    </row>
    <row r="591" spans="1:14" x14ac:dyDescent="0.2">
      <c r="A591" s="2" t="s">
        <v>37</v>
      </c>
      <c r="B591" s="2" t="s">
        <v>47</v>
      </c>
      <c r="C591" s="2" t="s">
        <v>6</v>
      </c>
      <c r="D591" s="2" t="s">
        <v>7</v>
      </c>
      <c r="E591" s="2" t="s">
        <v>12</v>
      </c>
      <c r="F591" s="2" t="s">
        <v>61</v>
      </c>
      <c r="G591" s="1">
        <v>444</v>
      </c>
      <c r="H591" s="1">
        <v>168</v>
      </c>
      <c r="I591" s="4">
        <v>1</v>
      </c>
      <c r="J591" s="2" t="s">
        <v>66</v>
      </c>
      <c r="K591" s="1">
        <f>Tabelle2[[#This Row],[Menge kg Nges]]/1000</f>
        <v>0.44400000000000001</v>
      </c>
      <c r="L591" s="1">
        <f>Tabelle2[[#This Row],[Menge kg P2O5]]/1000</f>
        <v>0.16800000000000001</v>
      </c>
      <c r="M591" s="1">
        <f>Tabelle2[[#This Row],[Menge t Nges]]/Tabelle2[[#This Row],[Anzahl Lieferscheine]]</f>
        <v>0.44400000000000001</v>
      </c>
      <c r="N591" s="1">
        <f>Tabelle2[[#This Row],[Menge t P2O5]]/Tabelle2[[#This Row],[Anzahl Lieferscheine]]</f>
        <v>0.16800000000000001</v>
      </c>
    </row>
    <row r="592" spans="1:14" x14ac:dyDescent="0.2">
      <c r="A592" s="2" t="s">
        <v>37</v>
      </c>
      <c r="B592" s="2" t="s">
        <v>47</v>
      </c>
      <c r="C592" s="2" t="s">
        <v>6</v>
      </c>
      <c r="D592" s="2" t="s">
        <v>7</v>
      </c>
      <c r="E592" s="2" t="s">
        <v>14</v>
      </c>
      <c r="F592" s="2" t="s">
        <v>61</v>
      </c>
      <c r="G592" s="1">
        <v>873.6</v>
      </c>
      <c r="H592" s="1">
        <v>473.2</v>
      </c>
      <c r="I592" s="4">
        <v>3</v>
      </c>
      <c r="J592" s="2" t="s">
        <v>66</v>
      </c>
      <c r="K592" s="1">
        <f>Tabelle2[[#This Row],[Menge kg Nges]]/1000</f>
        <v>0.87360000000000004</v>
      </c>
      <c r="L592" s="1">
        <f>Tabelle2[[#This Row],[Menge kg P2O5]]/1000</f>
        <v>0.47320000000000001</v>
      </c>
      <c r="M592" s="1">
        <f>Tabelle2[[#This Row],[Menge t Nges]]/Tabelle2[[#This Row],[Anzahl Lieferscheine]]</f>
        <v>0.29120000000000001</v>
      </c>
      <c r="N592" s="1">
        <f>Tabelle2[[#This Row],[Menge t P2O5]]/Tabelle2[[#This Row],[Anzahl Lieferscheine]]</f>
        <v>0.15773333333333334</v>
      </c>
    </row>
    <row r="593" spans="1:14" x14ac:dyDescent="0.2">
      <c r="A593" s="2" t="s">
        <v>37</v>
      </c>
      <c r="B593" s="2" t="s">
        <v>47</v>
      </c>
      <c r="C593" s="2" t="s">
        <v>6</v>
      </c>
      <c r="D593" s="2" t="s">
        <v>15</v>
      </c>
      <c r="E593" s="2" t="s">
        <v>21</v>
      </c>
      <c r="F593" s="2" t="s">
        <v>61</v>
      </c>
      <c r="G593" s="1">
        <v>356.7</v>
      </c>
      <c r="H593" s="1">
        <v>194.3</v>
      </c>
      <c r="I593" s="4">
        <v>1</v>
      </c>
      <c r="J593" s="2" t="s">
        <v>66</v>
      </c>
      <c r="K593" s="1">
        <f>Tabelle2[[#This Row],[Menge kg Nges]]/1000</f>
        <v>0.35669999999999996</v>
      </c>
      <c r="L593" s="1">
        <f>Tabelle2[[#This Row],[Menge kg P2O5]]/1000</f>
        <v>0.1943</v>
      </c>
      <c r="M593" s="1">
        <f>Tabelle2[[#This Row],[Menge t Nges]]/Tabelle2[[#This Row],[Anzahl Lieferscheine]]</f>
        <v>0.35669999999999996</v>
      </c>
      <c r="N593" s="1">
        <f>Tabelle2[[#This Row],[Menge t P2O5]]/Tabelle2[[#This Row],[Anzahl Lieferscheine]]</f>
        <v>0.1943</v>
      </c>
    </row>
    <row r="594" spans="1:14" x14ac:dyDescent="0.2">
      <c r="A594" s="2" t="s">
        <v>37</v>
      </c>
      <c r="B594" s="2" t="s">
        <v>47</v>
      </c>
      <c r="C594" s="2" t="s">
        <v>25</v>
      </c>
      <c r="D594" s="2" t="s">
        <v>25</v>
      </c>
      <c r="E594" s="2" t="s">
        <v>26</v>
      </c>
      <c r="F594" s="2" t="s">
        <v>61</v>
      </c>
      <c r="G594" s="1">
        <v>348.4</v>
      </c>
      <c r="H594" s="1">
        <v>201</v>
      </c>
      <c r="I594" s="4">
        <v>1</v>
      </c>
      <c r="J594" s="2" t="s">
        <v>66</v>
      </c>
      <c r="K594" s="1">
        <f>Tabelle2[[#This Row],[Menge kg Nges]]/1000</f>
        <v>0.34839999999999999</v>
      </c>
      <c r="L594" s="1">
        <f>Tabelle2[[#This Row],[Menge kg P2O5]]/1000</f>
        <v>0.20100000000000001</v>
      </c>
      <c r="M594" s="1">
        <f>Tabelle2[[#This Row],[Menge t Nges]]/Tabelle2[[#This Row],[Anzahl Lieferscheine]]</f>
        <v>0.34839999999999999</v>
      </c>
      <c r="N594" s="1">
        <f>Tabelle2[[#This Row],[Menge t P2O5]]/Tabelle2[[#This Row],[Anzahl Lieferscheine]]</f>
        <v>0.20100000000000001</v>
      </c>
    </row>
    <row r="595" spans="1:14" x14ac:dyDescent="0.2">
      <c r="A595" s="2" t="s">
        <v>37</v>
      </c>
      <c r="B595" s="2" t="s">
        <v>37</v>
      </c>
      <c r="C595" s="2" t="s">
        <v>6</v>
      </c>
      <c r="D595" s="2" t="s">
        <v>7</v>
      </c>
      <c r="E595" s="2" t="s">
        <v>8</v>
      </c>
      <c r="F595" s="2" t="s">
        <v>61</v>
      </c>
      <c r="G595" s="1">
        <v>4413.09</v>
      </c>
      <c r="H595" s="1">
        <v>1680.1200000000003</v>
      </c>
      <c r="I595" s="4">
        <v>16</v>
      </c>
      <c r="J595" s="2" t="s">
        <v>66</v>
      </c>
      <c r="K595" s="1">
        <f>Tabelle2[[#This Row],[Menge kg Nges]]/1000</f>
        <v>4.4130900000000004</v>
      </c>
      <c r="L595" s="1">
        <f>Tabelle2[[#This Row],[Menge kg P2O5]]/1000</f>
        <v>1.6801200000000003</v>
      </c>
      <c r="M595" s="1">
        <f>Tabelle2[[#This Row],[Menge t Nges]]/Tabelle2[[#This Row],[Anzahl Lieferscheine]]</f>
        <v>0.27581812500000003</v>
      </c>
      <c r="N595" s="1">
        <f>Tabelle2[[#This Row],[Menge t P2O5]]/Tabelle2[[#This Row],[Anzahl Lieferscheine]]</f>
        <v>0.10500750000000002</v>
      </c>
    </row>
    <row r="596" spans="1:14" x14ac:dyDescent="0.2">
      <c r="A596" s="2" t="s">
        <v>37</v>
      </c>
      <c r="B596" s="2" t="s">
        <v>37</v>
      </c>
      <c r="C596" s="2" t="s">
        <v>6</v>
      </c>
      <c r="D596" s="2" t="s">
        <v>7</v>
      </c>
      <c r="E596" s="2" t="s">
        <v>9</v>
      </c>
      <c r="F596" s="2" t="s">
        <v>61</v>
      </c>
      <c r="G596" s="1">
        <v>57044.89999999998</v>
      </c>
      <c r="H596" s="1">
        <v>23919.559999999994</v>
      </c>
      <c r="I596" s="4">
        <v>216</v>
      </c>
      <c r="J596" s="2" t="s">
        <v>66</v>
      </c>
      <c r="K596" s="1">
        <f>Tabelle2[[#This Row],[Menge kg Nges]]/1000</f>
        <v>57.044899999999977</v>
      </c>
      <c r="L596" s="1">
        <f>Tabelle2[[#This Row],[Menge kg P2O5]]/1000</f>
        <v>23.919559999999993</v>
      </c>
      <c r="M596" s="1">
        <f>Tabelle2[[#This Row],[Menge t Nges]]/Tabelle2[[#This Row],[Anzahl Lieferscheine]]</f>
        <v>0.26409675925925913</v>
      </c>
      <c r="N596" s="1">
        <f>Tabelle2[[#This Row],[Menge t P2O5]]/Tabelle2[[#This Row],[Anzahl Lieferscheine]]</f>
        <v>0.11073870370370367</v>
      </c>
    </row>
    <row r="597" spans="1:14" x14ac:dyDescent="0.2">
      <c r="A597" s="2" t="s">
        <v>37</v>
      </c>
      <c r="B597" s="2" t="s">
        <v>37</v>
      </c>
      <c r="C597" s="2" t="s">
        <v>6</v>
      </c>
      <c r="D597" s="2" t="s">
        <v>7</v>
      </c>
      <c r="E597" s="2" t="s">
        <v>10</v>
      </c>
      <c r="F597" s="2" t="s">
        <v>61</v>
      </c>
      <c r="G597" s="1">
        <v>10852</v>
      </c>
      <c r="H597" s="1">
        <v>4271</v>
      </c>
      <c r="I597" s="4">
        <v>31</v>
      </c>
      <c r="J597" s="2" t="s">
        <v>66</v>
      </c>
      <c r="K597" s="1">
        <f>Tabelle2[[#This Row],[Menge kg Nges]]/1000</f>
        <v>10.852</v>
      </c>
      <c r="L597" s="1">
        <f>Tabelle2[[#This Row],[Menge kg P2O5]]/1000</f>
        <v>4.2709999999999999</v>
      </c>
      <c r="M597" s="1">
        <f>Tabelle2[[#This Row],[Menge t Nges]]/Tabelle2[[#This Row],[Anzahl Lieferscheine]]</f>
        <v>0.35006451612903228</v>
      </c>
      <c r="N597" s="1">
        <f>Tabelle2[[#This Row],[Menge t P2O5]]/Tabelle2[[#This Row],[Anzahl Lieferscheine]]</f>
        <v>0.1377741935483871</v>
      </c>
    </row>
    <row r="598" spans="1:14" x14ac:dyDescent="0.2">
      <c r="A598" s="2" t="s">
        <v>37</v>
      </c>
      <c r="B598" s="2" t="s">
        <v>37</v>
      </c>
      <c r="C598" s="2" t="s">
        <v>6</v>
      </c>
      <c r="D598" s="2" t="s">
        <v>7</v>
      </c>
      <c r="E598" s="2" t="s">
        <v>11</v>
      </c>
      <c r="F598" s="2" t="s">
        <v>61</v>
      </c>
      <c r="G598" s="1">
        <v>47513.359999999993</v>
      </c>
      <c r="H598" s="1">
        <v>20735.649999999994</v>
      </c>
      <c r="I598" s="4">
        <v>235</v>
      </c>
      <c r="J598" s="2" t="s">
        <v>66</v>
      </c>
      <c r="K598" s="1">
        <f>Tabelle2[[#This Row],[Menge kg Nges]]/1000</f>
        <v>47.513359999999992</v>
      </c>
      <c r="L598" s="1">
        <f>Tabelle2[[#This Row],[Menge kg P2O5]]/1000</f>
        <v>20.735649999999993</v>
      </c>
      <c r="M598" s="1">
        <f>Tabelle2[[#This Row],[Menge t Nges]]/Tabelle2[[#This Row],[Anzahl Lieferscheine]]</f>
        <v>0.20218451063829784</v>
      </c>
      <c r="N598" s="1">
        <f>Tabelle2[[#This Row],[Menge t P2O5]]/Tabelle2[[#This Row],[Anzahl Lieferscheine]]</f>
        <v>8.8236808510638268E-2</v>
      </c>
    </row>
    <row r="599" spans="1:14" x14ac:dyDescent="0.2">
      <c r="A599" s="2" t="s">
        <v>37</v>
      </c>
      <c r="B599" s="2" t="s">
        <v>37</v>
      </c>
      <c r="C599" s="2" t="s">
        <v>6</v>
      </c>
      <c r="D599" s="2" t="s">
        <v>7</v>
      </c>
      <c r="E599" s="2" t="s">
        <v>12</v>
      </c>
      <c r="F599" s="2" t="s">
        <v>61</v>
      </c>
      <c r="G599" s="1">
        <v>516283.12999999942</v>
      </c>
      <c r="H599" s="1">
        <v>196603.78999999986</v>
      </c>
      <c r="I599" s="4">
        <v>2193</v>
      </c>
      <c r="J599" s="2" t="s">
        <v>66</v>
      </c>
      <c r="K599" s="1">
        <f>Tabelle2[[#This Row],[Menge kg Nges]]/1000</f>
        <v>516.28312999999946</v>
      </c>
      <c r="L599" s="1">
        <f>Tabelle2[[#This Row],[Menge kg P2O5]]/1000</f>
        <v>196.60378999999986</v>
      </c>
      <c r="M599" s="1">
        <f>Tabelle2[[#This Row],[Menge t Nges]]/Tabelle2[[#This Row],[Anzahl Lieferscheine]]</f>
        <v>0.23542322389420861</v>
      </c>
      <c r="N599" s="1">
        <f>Tabelle2[[#This Row],[Menge t P2O5]]/Tabelle2[[#This Row],[Anzahl Lieferscheine]]</f>
        <v>8.9650611035111655E-2</v>
      </c>
    </row>
    <row r="600" spans="1:14" x14ac:dyDescent="0.2">
      <c r="A600" s="2" t="s">
        <v>37</v>
      </c>
      <c r="B600" s="2" t="s">
        <v>37</v>
      </c>
      <c r="C600" s="2" t="s">
        <v>6</v>
      </c>
      <c r="D600" s="2" t="s">
        <v>7</v>
      </c>
      <c r="E600" s="2" t="s">
        <v>13</v>
      </c>
      <c r="F600" s="2" t="s">
        <v>61</v>
      </c>
      <c r="G600" s="1">
        <v>93155.349999999977</v>
      </c>
      <c r="H600" s="1">
        <v>49271.820000000007</v>
      </c>
      <c r="I600" s="4">
        <v>444</v>
      </c>
      <c r="J600" s="2" t="s">
        <v>66</v>
      </c>
      <c r="K600" s="1">
        <f>Tabelle2[[#This Row],[Menge kg Nges]]/1000</f>
        <v>93.15534999999997</v>
      </c>
      <c r="L600" s="1">
        <f>Tabelle2[[#This Row],[Menge kg P2O5]]/1000</f>
        <v>49.271820000000005</v>
      </c>
      <c r="M600" s="1">
        <f>Tabelle2[[#This Row],[Menge t Nges]]/Tabelle2[[#This Row],[Anzahl Lieferscheine]]</f>
        <v>0.20980934684684677</v>
      </c>
      <c r="N600" s="1">
        <f>Tabelle2[[#This Row],[Menge t P2O5]]/Tabelle2[[#This Row],[Anzahl Lieferscheine]]</f>
        <v>0.11097256756756758</v>
      </c>
    </row>
    <row r="601" spans="1:14" x14ac:dyDescent="0.2">
      <c r="A601" s="2" t="s">
        <v>37</v>
      </c>
      <c r="B601" s="2" t="s">
        <v>37</v>
      </c>
      <c r="C601" s="2" t="s">
        <v>6</v>
      </c>
      <c r="D601" s="2" t="s">
        <v>7</v>
      </c>
      <c r="E601" s="2" t="s">
        <v>14</v>
      </c>
      <c r="F601" s="2" t="s">
        <v>61</v>
      </c>
      <c r="G601" s="1">
        <v>160302.94000000012</v>
      </c>
      <c r="H601" s="1">
        <v>73175.959999999977</v>
      </c>
      <c r="I601" s="4">
        <v>770</v>
      </c>
      <c r="J601" s="2" t="s">
        <v>66</v>
      </c>
      <c r="K601" s="1">
        <f>Tabelle2[[#This Row],[Menge kg Nges]]/1000</f>
        <v>160.30294000000012</v>
      </c>
      <c r="L601" s="1">
        <f>Tabelle2[[#This Row],[Menge kg P2O5]]/1000</f>
        <v>73.175959999999975</v>
      </c>
      <c r="M601" s="1">
        <f>Tabelle2[[#This Row],[Menge t Nges]]/Tabelle2[[#This Row],[Anzahl Lieferscheine]]</f>
        <v>0.20818563636363652</v>
      </c>
      <c r="N601" s="1">
        <f>Tabelle2[[#This Row],[Menge t P2O5]]/Tabelle2[[#This Row],[Anzahl Lieferscheine]]</f>
        <v>9.5033714285714249E-2</v>
      </c>
    </row>
    <row r="602" spans="1:14" x14ac:dyDescent="0.2">
      <c r="A602" s="2" t="s">
        <v>37</v>
      </c>
      <c r="B602" s="2" t="s">
        <v>37</v>
      </c>
      <c r="C602" s="2" t="s">
        <v>6</v>
      </c>
      <c r="D602" s="2" t="s">
        <v>15</v>
      </c>
      <c r="E602" s="2" t="s">
        <v>8</v>
      </c>
      <c r="F602" s="2" t="s">
        <v>61</v>
      </c>
      <c r="G602" s="1">
        <v>127.4</v>
      </c>
      <c r="H602" s="1">
        <v>52</v>
      </c>
      <c r="I602" s="4">
        <v>1</v>
      </c>
      <c r="J602" s="2" t="s">
        <v>66</v>
      </c>
      <c r="K602" s="1">
        <f>Tabelle2[[#This Row],[Menge kg Nges]]/1000</f>
        <v>0.12740000000000001</v>
      </c>
      <c r="L602" s="1">
        <f>Tabelle2[[#This Row],[Menge kg P2O5]]/1000</f>
        <v>5.1999999999999998E-2</v>
      </c>
      <c r="M602" s="1">
        <f>Tabelle2[[#This Row],[Menge t Nges]]/Tabelle2[[#This Row],[Anzahl Lieferscheine]]</f>
        <v>0.12740000000000001</v>
      </c>
      <c r="N602" s="1">
        <f>Tabelle2[[#This Row],[Menge t P2O5]]/Tabelle2[[#This Row],[Anzahl Lieferscheine]]</f>
        <v>5.1999999999999998E-2</v>
      </c>
    </row>
    <row r="603" spans="1:14" x14ac:dyDescent="0.2">
      <c r="A603" s="2" t="s">
        <v>37</v>
      </c>
      <c r="B603" s="2" t="s">
        <v>37</v>
      </c>
      <c r="C603" s="2" t="s">
        <v>6</v>
      </c>
      <c r="D603" s="2" t="s">
        <v>15</v>
      </c>
      <c r="E603" s="2" t="s">
        <v>16</v>
      </c>
      <c r="F603" s="2" t="s">
        <v>61</v>
      </c>
      <c r="G603" s="1">
        <v>174.75</v>
      </c>
      <c r="H603" s="1">
        <v>159.75</v>
      </c>
      <c r="I603" s="4">
        <v>1</v>
      </c>
      <c r="J603" s="2" t="s">
        <v>66</v>
      </c>
      <c r="K603" s="1">
        <f>Tabelle2[[#This Row],[Menge kg Nges]]/1000</f>
        <v>0.17474999999999999</v>
      </c>
      <c r="L603" s="1">
        <f>Tabelle2[[#This Row],[Menge kg P2O5]]/1000</f>
        <v>0.15975</v>
      </c>
      <c r="M603" s="1">
        <f>Tabelle2[[#This Row],[Menge t Nges]]/Tabelle2[[#This Row],[Anzahl Lieferscheine]]</f>
        <v>0.17474999999999999</v>
      </c>
      <c r="N603" s="1">
        <f>Tabelle2[[#This Row],[Menge t P2O5]]/Tabelle2[[#This Row],[Anzahl Lieferscheine]]</f>
        <v>0.15975</v>
      </c>
    </row>
    <row r="604" spans="1:14" x14ac:dyDescent="0.2">
      <c r="A604" s="2" t="s">
        <v>37</v>
      </c>
      <c r="B604" s="2" t="s">
        <v>37</v>
      </c>
      <c r="C604" s="2" t="s">
        <v>6</v>
      </c>
      <c r="D604" s="2" t="s">
        <v>15</v>
      </c>
      <c r="E604" s="2" t="s">
        <v>18</v>
      </c>
      <c r="F604" s="2" t="s">
        <v>61</v>
      </c>
      <c r="G604" s="1">
        <v>6761.4</v>
      </c>
      <c r="H604" s="1">
        <v>5151.3999999999996</v>
      </c>
      <c r="I604" s="4">
        <v>20</v>
      </c>
      <c r="J604" s="2" t="s">
        <v>66</v>
      </c>
      <c r="K604" s="1">
        <f>Tabelle2[[#This Row],[Menge kg Nges]]/1000</f>
        <v>6.7614000000000001</v>
      </c>
      <c r="L604" s="1">
        <f>Tabelle2[[#This Row],[Menge kg P2O5]]/1000</f>
        <v>5.1513999999999998</v>
      </c>
      <c r="M604" s="1">
        <f>Tabelle2[[#This Row],[Menge t Nges]]/Tabelle2[[#This Row],[Anzahl Lieferscheine]]</f>
        <v>0.33806999999999998</v>
      </c>
      <c r="N604" s="1">
        <f>Tabelle2[[#This Row],[Menge t P2O5]]/Tabelle2[[#This Row],[Anzahl Lieferscheine]]</f>
        <v>0.25756999999999997</v>
      </c>
    </row>
    <row r="605" spans="1:14" x14ac:dyDescent="0.2">
      <c r="A605" s="2" t="s">
        <v>37</v>
      </c>
      <c r="B605" s="2" t="s">
        <v>37</v>
      </c>
      <c r="C605" s="2" t="s">
        <v>6</v>
      </c>
      <c r="D605" s="2" t="s">
        <v>15</v>
      </c>
      <c r="E605" s="2" t="s">
        <v>19</v>
      </c>
      <c r="F605" s="2" t="s">
        <v>61</v>
      </c>
      <c r="G605" s="1">
        <v>585</v>
      </c>
      <c r="H605" s="1">
        <v>602</v>
      </c>
      <c r="I605" s="4">
        <v>6</v>
      </c>
      <c r="J605" s="2" t="s">
        <v>66</v>
      </c>
      <c r="K605" s="1">
        <f>Tabelle2[[#This Row],[Menge kg Nges]]/1000</f>
        <v>0.58499999999999996</v>
      </c>
      <c r="L605" s="1">
        <f>Tabelle2[[#This Row],[Menge kg P2O5]]/1000</f>
        <v>0.60199999999999998</v>
      </c>
      <c r="M605" s="1">
        <f>Tabelle2[[#This Row],[Menge t Nges]]/Tabelle2[[#This Row],[Anzahl Lieferscheine]]</f>
        <v>9.7499999999999989E-2</v>
      </c>
      <c r="N605" s="1">
        <f>Tabelle2[[#This Row],[Menge t P2O5]]/Tabelle2[[#This Row],[Anzahl Lieferscheine]]</f>
        <v>0.10033333333333333</v>
      </c>
    </row>
    <row r="606" spans="1:14" x14ac:dyDescent="0.2">
      <c r="A606" s="2" t="s">
        <v>37</v>
      </c>
      <c r="B606" s="2" t="s">
        <v>37</v>
      </c>
      <c r="C606" s="2" t="s">
        <v>6</v>
      </c>
      <c r="D606" s="2" t="s">
        <v>15</v>
      </c>
      <c r="E606" s="2" t="s">
        <v>20</v>
      </c>
      <c r="F606" s="2" t="s">
        <v>61</v>
      </c>
      <c r="G606" s="1">
        <v>2299.92</v>
      </c>
      <c r="H606" s="1">
        <v>1479.2</v>
      </c>
      <c r="I606" s="4">
        <v>41</v>
      </c>
      <c r="J606" s="2" t="s">
        <v>66</v>
      </c>
      <c r="K606" s="1">
        <f>Tabelle2[[#This Row],[Menge kg Nges]]/1000</f>
        <v>2.2999200000000002</v>
      </c>
      <c r="L606" s="1">
        <f>Tabelle2[[#This Row],[Menge kg P2O5]]/1000</f>
        <v>1.4792000000000001</v>
      </c>
      <c r="M606" s="1">
        <f>Tabelle2[[#This Row],[Menge t Nges]]/Tabelle2[[#This Row],[Anzahl Lieferscheine]]</f>
        <v>5.6095609756097564E-2</v>
      </c>
      <c r="N606" s="1">
        <f>Tabelle2[[#This Row],[Menge t P2O5]]/Tabelle2[[#This Row],[Anzahl Lieferscheine]]</f>
        <v>3.6078048780487808E-2</v>
      </c>
    </row>
    <row r="607" spans="1:14" x14ac:dyDescent="0.2">
      <c r="A607" s="2" t="s">
        <v>37</v>
      </c>
      <c r="B607" s="2" t="s">
        <v>37</v>
      </c>
      <c r="C607" s="2" t="s">
        <v>6</v>
      </c>
      <c r="D607" s="2" t="s">
        <v>15</v>
      </c>
      <c r="E607" s="2" t="s">
        <v>21</v>
      </c>
      <c r="F607" s="2" t="s">
        <v>61</v>
      </c>
      <c r="G607" s="1">
        <v>14855.44</v>
      </c>
      <c r="H607" s="1">
        <v>7935.5500000000011</v>
      </c>
      <c r="I607" s="4">
        <v>64</v>
      </c>
      <c r="J607" s="2" t="s">
        <v>66</v>
      </c>
      <c r="K607" s="1">
        <f>Tabelle2[[#This Row],[Menge kg Nges]]/1000</f>
        <v>14.85544</v>
      </c>
      <c r="L607" s="1">
        <f>Tabelle2[[#This Row],[Menge kg P2O5]]/1000</f>
        <v>7.935550000000001</v>
      </c>
      <c r="M607" s="1">
        <f>Tabelle2[[#This Row],[Menge t Nges]]/Tabelle2[[#This Row],[Anzahl Lieferscheine]]</f>
        <v>0.23211625</v>
      </c>
      <c r="N607" s="1">
        <f>Tabelle2[[#This Row],[Menge t P2O5]]/Tabelle2[[#This Row],[Anzahl Lieferscheine]]</f>
        <v>0.12399296875000002</v>
      </c>
    </row>
    <row r="608" spans="1:14" x14ac:dyDescent="0.2">
      <c r="A608" s="2" t="s">
        <v>37</v>
      </c>
      <c r="B608" s="2" t="s">
        <v>37</v>
      </c>
      <c r="C608" s="2" t="s">
        <v>6</v>
      </c>
      <c r="D608" s="2" t="s">
        <v>15</v>
      </c>
      <c r="E608" s="2" t="s">
        <v>9</v>
      </c>
      <c r="F608" s="2" t="s">
        <v>61</v>
      </c>
      <c r="G608" s="1">
        <v>2035.5600000000002</v>
      </c>
      <c r="H608" s="1">
        <v>966.3</v>
      </c>
      <c r="I608" s="4">
        <v>10</v>
      </c>
      <c r="J608" s="2" t="s">
        <v>66</v>
      </c>
      <c r="K608" s="1">
        <f>Tabelle2[[#This Row],[Menge kg Nges]]/1000</f>
        <v>2.0355600000000003</v>
      </c>
      <c r="L608" s="1">
        <f>Tabelle2[[#This Row],[Menge kg P2O5]]/1000</f>
        <v>0.96629999999999994</v>
      </c>
      <c r="M608" s="1">
        <f>Tabelle2[[#This Row],[Menge t Nges]]/Tabelle2[[#This Row],[Anzahl Lieferscheine]]</f>
        <v>0.20355600000000001</v>
      </c>
      <c r="N608" s="1">
        <f>Tabelle2[[#This Row],[Menge t P2O5]]/Tabelle2[[#This Row],[Anzahl Lieferscheine]]</f>
        <v>9.6629999999999994E-2</v>
      </c>
    </row>
    <row r="609" spans="1:14" x14ac:dyDescent="0.2">
      <c r="A609" s="2" t="s">
        <v>37</v>
      </c>
      <c r="B609" s="2" t="s">
        <v>37</v>
      </c>
      <c r="C609" s="2" t="s">
        <v>6</v>
      </c>
      <c r="D609" s="2" t="s">
        <v>15</v>
      </c>
      <c r="E609" s="2" t="s">
        <v>10</v>
      </c>
      <c r="F609" s="2" t="s">
        <v>61</v>
      </c>
      <c r="G609" s="1">
        <v>198.6</v>
      </c>
      <c r="H609" s="1">
        <v>111.4</v>
      </c>
      <c r="I609" s="4">
        <v>2</v>
      </c>
      <c r="J609" s="2" t="s">
        <v>66</v>
      </c>
      <c r="K609" s="1">
        <f>Tabelle2[[#This Row],[Menge kg Nges]]/1000</f>
        <v>0.1986</v>
      </c>
      <c r="L609" s="1">
        <f>Tabelle2[[#This Row],[Menge kg P2O5]]/1000</f>
        <v>0.1114</v>
      </c>
      <c r="M609" s="1">
        <f>Tabelle2[[#This Row],[Menge t Nges]]/Tabelle2[[#This Row],[Anzahl Lieferscheine]]</f>
        <v>9.9299999999999999E-2</v>
      </c>
      <c r="N609" s="1">
        <f>Tabelle2[[#This Row],[Menge t P2O5]]/Tabelle2[[#This Row],[Anzahl Lieferscheine]]</f>
        <v>5.57E-2</v>
      </c>
    </row>
    <row r="610" spans="1:14" x14ac:dyDescent="0.2">
      <c r="A610" s="2" t="s">
        <v>37</v>
      </c>
      <c r="B610" s="2" t="s">
        <v>37</v>
      </c>
      <c r="C610" s="2" t="s">
        <v>6</v>
      </c>
      <c r="D610" s="2" t="s">
        <v>15</v>
      </c>
      <c r="E610" s="2" t="s">
        <v>23</v>
      </c>
      <c r="F610" s="2" t="s">
        <v>61</v>
      </c>
      <c r="G610" s="1">
        <v>536.16</v>
      </c>
      <c r="H610" s="1">
        <v>221.15</v>
      </c>
      <c r="I610" s="4">
        <v>4</v>
      </c>
      <c r="J610" s="2" t="s">
        <v>66</v>
      </c>
      <c r="K610" s="1">
        <f>Tabelle2[[#This Row],[Menge kg Nges]]/1000</f>
        <v>0.53615999999999997</v>
      </c>
      <c r="L610" s="1">
        <f>Tabelle2[[#This Row],[Menge kg P2O5]]/1000</f>
        <v>0.22115000000000001</v>
      </c>
      <c r="M610" s="1">
        <f>Tabelle2[[#This Row],[Menge t Nges]]/Tabelle2[[#This Row],[Anzahl Lieferscheine]]</f>
        <v>0.13403999999999999</v>
      </c>
      <c r="N610" s="1">
        <f>Tabelle2[[#This Row],[Menge t P2O5]]/Tabelle2[[#This Row],[Anzahl Lieferscheine]]</f>
        <v>5.5287500000000003E-2</v>
      </c>
    </row>
    <row r="611" spans="1:14" x14ac:dyDescent="0.2">
      <c r="A611" s="2" t="s">
        <v>37</v>
      </c>
      <c r="B611" s="2" t="s">
        <v>37</v>
      </c>
      <c r="C611" s="2" t="s">
        <v>6</v>
      </c>
      <c r="D611" s="2" t="s">
        <v>15</v>
      </c>
      <c r="E611" s="2" t="s">
        <v>24</v>
      </c>
      <c r="F611" s="2" t="s">
        <v>61</v>
      </c>
      <c r="G611" s="1">
        <v>1560.4</v>
      </c>
      <c r="H611" s="1">
        <v>958.8</v>
      </c>
      <c r="I611" s="4">
        <v>1</v>
      </c>
      <c r="J611" s="2" t="s">
        <v>66</v>
      </c>
      <c r="K611" s="1">
        <f>Tabelle2[[#This Row],[Menge kg Nges]]/1000</f>
        <v>1.5604</v>
      </c>
      <c r="L611" s="1">
        <f>Tabelle2[[#This Row],[Menge kg P2O5]]/1000</f>
        <v>0.95879999999999999</v>
      </c>
      <c r="M611" s="1">
        <f>Tabelle2[[#This Row],[Menge t Nges]]/Tabelle2[[#This Row],[Anzahl Lieferscheine]]</f>
        <v>1.5604</v>
      </c>
      <c r="N611" s="1">
        <f>Tabelle2[[#This Row],[Menge t P2O5]]/Tabelle2[[#This Row],[Anzahl Lieferscheine]]</f>
        <v>0.95879999999999999</v>
      </c>
    </row>
    <row r="612" spans="1:14" x14ac:dyDescent="0.2">
      <c r="A612" s="2" t="s">
        <v>37</v>
      </c>
      <c r="B612" s="2" t="s">
        <v>37</v>
      </c>
      <c r="C612" s="2" t="s">
        <v>25</v>
      </c>
      <c r="D612" s="2" t="s">
        <v>25</v>
      </c>
      <c r="E612" s="2" t="s">
        <v>26</v>
      </c>
      <c r="F612" s="2" t="s">
        <v>61</v>
      </c>
      <c r="G612" s="1">
        <v>115015.29000000005</v>
      </c>
      <c r="H612" s="1">
        <v>38901.430000000022</v>
      </c>
      <c r="I612" s="4">
        <v>350</v>
      </c>
      <c r="J612" s="2" t="s">
        <v>66</v>
      </c>
      <c r="K612" s="1">
        <f>Tabelle2[[#This Row],[Menge kg Nges]]/1000</f>
        <v>115.01529000000005</v>
      </c>
      <c r="L612" s="1">
        <f>Tabelle2[[#This Row],[Menge kg P2O5]]/1000</f>
        <v>38.901430000000019</v>
      </c>
      <c r="M612" s="1">
        <f>Tabelle2[[#This Row],[Menge t Nges]]/Tabelle2[[#This Row],[Anzahl Lieferscheine]]</f>
        <v>0.32861511428571444</v>
      </c>
      <c r="N612" s="1">
        <f>Tabelle2[[#This Row],[Menge t P2O5]]/Tabelle2[[#This Row],[Anzahl Lieferscheine]]</f>
        <v>0.11114694285714291</v>
      </c>
    </row>
    <row r="613" spans="1:14" x14ac:dyDescent="0.2">
      <c r="A613" s="2" t="s">
        <v>37</v>
      </c>
      <c r="B613" s="2" t="s">
        <v>38</v>
      </c>
      <c r="C613" s="2" t="s">
        <v>6</v>
      </c>
      <c r="D613" s="2" t="s">
        <v>7</v>
      </c>
      <c r="E613" s="2" t="s">
        <v>12</v>
      </c>
      <c r="F613" s="2" t="s">
        <v>61</v>
      </c>
      <c r="G613" s="1">
        <v>1752</v>
      </c>
      <c r="H613" s="1">
        <v>677</v>
      </c>
      <c r="I613" s="4">
        <v>3</v>
      </c>
      <c r="J613" s="2" t="s">
        <v>66</v>
      </c>
      <c r="K613" s="1">
        <f>Tabelle2[[#This Row],[Menge kg Nges]]/1000</f>
        <v>1.752</v>
      </c>
      <c r="L613" s="1">
        <f>Tabelle2[[#This Row],[Menge kg P2O5]]/1000</f>
        <v>0.67700000000000005</v>
      </c>
      <c r="M613" s="1">
        <f>Tabelle2[[#This Row],[Menge t Nges]]/Tabelle2[[#This Row],[Anzahl Lieferscheine]]</f>
        <v>0.58399999999999996</v>
      </c>
      <c r="N613" s="1">
        <f>Tabelle2[[#This Row],[Menge t P2O5]]/Tabelle2[[#This Row],[Anzahl Lieferscheine]]</f>
        <v>0.22566666666666668</v>
      </c>
    </row>
    <row r="614" spans="1:14" x14ac:dyDescent="0.2">
      <c r="A614" s="2" t="s">
        <v>37</v>
      </c>
      <c r="B614" s="2" t="s">
        <v>38</v>
      </c>
      <c r="C614" s="2" t="s">
        <v>6</v>
      </c>
      <c r="D614" s="2" t="s">
        <v>15</v>
      </c>
      <c r="E614" s="2" t="s">
        <v>20</v>
      </c>
      <c r="F614" s="2" t="s">
        <v>61</v>
      </c>
      <c r="G614" s="1">
        <v>102</v>
      </c>
      <c r="H614" s="1">
        <v>75</v>
      </c>
      <c r="I614" s="4">
        <v>1</v>
      </c>
      <c r="J614" s="2" t="s">
        <v>66</v>
      </c>
      <c r="K614" s="1">
        <f>Tabelle2[[#This Row],[Menge kg Nges]]/1000</f>
        <v>0.10199999999999999</v>
      </c>
      <c r="L614" s="1">
        <f>Tabelle2[[#This Row],[Menge kg P2O5]]/1000</f>
        <v>7.4999999999999997E-2</v>
      </c>
      <c r="M614" s="1">
        <f>Tabelle2[[#This Row],[Menge t Nges]]/Tabelle2[[#This Row],[Anzahl Lieferscheine]]</f>
        <v>0.10199999999999999</v>
      </c>
      <c r="N614" s="1">
        <f>Tabelle2[[#This Row],[Menge t P2O5]]/Tabelle2[[#This Row],[Anzahl Lieferscheine]]</f>
        <v>7.4999999999999997E-2</v>
      </c>
    </row>
    <row r="615" spans="1:14" x14ac:dyDescent="0.2">
      <c r="A615" s="2" t="s">
        <v>37</v>
      </c>
      <c r="B615" s="2" t="s">
        <v>38</v>
      </c>
      <c r="C615" s="2" t="s">
        <v>6</v>
      </c>
      <c r="D615" s="2" t="s">
        <v>15</v>
      </c>
      <c r="E615" s="2" t="s">
        <v>21</v>
      </c>
      <c r="F615" s="2" t="s">
        <v>61</v>
      </c>
      <c r="G615" s="1">
        <v>994.76</v>
      </c>
      <c r="H615" s="1">
        <v>542.1</v>
      </c>
      <c r="I615" s="4">
        <v>4</v>
      </c>
      <c r="J615" s="2" t="s">
        <v>66</v>
      </c>
      <c r="K615" s="1">
        <f>Tabelle2[[#This Row],[Menge kg Nges]]/1000</f>
        <v>0.99475999999999998</v>
      </c>
      <c r="L615" s="1">
        <f>Tabelle2[[#This Row],[Menge kg P2O5]]/1000</f>
        <v>0.54210000000000003</v>
      </c>
      <c r="M615" s="1">
        <f>Tabelle2[[#This Row],[Menge t Nges]]/Tabelle2[[#This Row],[Anzahl Lieferscheine]]</f>
        <v>0.24868999999999999</v>
      </c>
      <c r="N615" s="1">
        <f>Tabelle2[[#This Row],[Menge t P2O5]]/Tabelle2[[#This Row],[Anzahl Lieferscheine]]</f>
        <v>0.13552500000000001</v>
      </c>
    </row>
    <row r="616" spans="1:14" x14ac:dyDescent="0.2">
      <c r="A616" s="2" t="s">
        <v>37</v>
      </c>
      <c r="B616" s="2" t="s">
        <v>38</v>
      </c>
      <c r="C616" s="2" t="s">
        <v>6</v>
      </c>
      <c r="D616" s="2" t="s">
        <v>15</v>
      </c>
      <c r="E616" s="2" t="s">
        <v>24</v>
      </c>
      <c r="F616" s="2" t="s">
        <v>61</v>
      </c>
      <c r="G616" s="1">
        <v>763.6</v>
      </c>
      <c r="H616" s="1">
        <v>469.2</v>
      </c>
      <c r="I616" s="4">
        <v>1</v>
      </c>
      <c r="J616" s="2" t="s">
        <v>66</v>
      </c>
      <c r="K616" s="1">
        <f>Tabelle2[[#This Row],[Menge kg Nges]]/1000</f>
        <v>0.76360000000000006</v>
      </c>
      <c r="L616" s="1">
        <f>Tabelle2[[#This Row],[Menge kg P2O5]]/1000</f>
        <v>0.46920000000000001</v>
      </c>
      <c r="M616" s="1">
        <f>Tabelle2[[#This Row],[Menge t Nges]]/Tabelle2[[#This Row],[Anzahl Lieferscheine]]</f>
        <v>0.76360000000000006</v>
      </c>
      <c r="N616" s="1">
        <f>Tabelle2[[#This Row],[Menge t P2O5]]/Tabelle2[[#This Row],[Anzahl Lieferscheine]]</f>
        <v>0.46920000000000001</v>
      </c>
    </row>
    <row r="617" spans="1:14" x14ac:dyDescent="0.2">
      <c r="A617" s="2" t="s">
        <v>37</v>
      </c>
      <c r="B617" s="2" t="s">
        <v>38</v>
      </c>
      <c r="C617" s="2" t="s">
        <v>25</v>
      </c>
      <c r="D617" s="2" t="s">
        <v>25</v>
      </c>
      <c r="E617" s="2" t="s">
        <v>26</v>
      </c>
      <c r="F617" s="2" t="s">
        <v>61</v>
      </c>
      <c r="G617" s="1">
        <v>3529.2000000000016</v>
      </c>
      <c r="H617" s="1">
        <v>1983</v>
      </c>
      <c r="I617" s="4">
        <v>39</v>
      </c>
      <c r="J617" s="2" t="s">
        <v>66</v>
      </c>
      <c r="K617" s="1">
        <f>Tabelle2[[#This Row],[Menge kg Nges]]/1000</f>
        <v>3.5292000000000017</v>
      </c>
      <c r="L617" s="1">
        <f>Tabelle2[[#This Row],[Menge kg P2O5]]/1000</f>
        <v>1.9830000000000001</v>
      </c>
      <c r="M617" s="1">
        <f>Tabelle2[[#This Row],[Menge t Nges]]/Tabelle2[[#This Row],[Anzahl Lieferscheine]]</f>
        <v>9.0492307692307733E-2</v>
      </c>
      <c r="N617" s="1">
        <f>Tabelle2[[#This Row],[Menge t P2O5]]/Tabelle2[[#This Row],[Anzahl Lieferscheine]]</f>
        <v>5.0846153846153846E-2</v>
      </c>
    </row>
    <row r="618" spans="1:14" x14ac:dyDescent="0.2">
      <c r="A618" s="2" t="s">
        <v>37</v>
      </c>
      <c r="B618" s="2" t="s">
        <v>39</v>
      </c>
      <c r="C618" s="2" t="s">
        <v>6</v>
      </c>
      <c r="D618" s="2" t="s">
        <v>7</v>
      </c>
      <c r="E618" s="2" t="s">
        <v>9</v>
      </c>
      <c r="F618" s="2" t="s">
        <v>61</v>
      </c>
      <c r="G618" s="1">
        <v>2082.4499999999998</v>
      </c>
      <c r="H618" s="1">
        <v>850.80000000000007</v>
      </c>
      <c r="I618" s="4">
        <v>13</v>
      </c>
      <c r="J618" s="2" t="s">
        <v>66</v>
      </c>
      <c r="K618" s="1">
        <f>Tabelle2[[#This Row],[Menge kg Nges]]/1000</f>
        <v>2.0824499999999997</v>
      </c>
      <c r="L618" s="1">
        <f>Tabelle2[[#This Row],[Menge kg P2O5]]/1000</f>
        <v>0.85080000000000011</v>
      </c>
      <c r="M618" s="1">
        <f>Tabelle2[[#This Row],[Menge t Nges]]/Tabelle2[[#This Row],[Anzahl Lieferscheine]]</f>
        <v>0.1601884615384615</v>
      </c>
      <c r="N618" s="1">
        <f>Tabelle2[[#This Row],[Menge t P2O5]]/Tabelle2[[#This Row],[Anzahl Lieferscheine]]</f>
        <v>6.5446153846153848E-2</v>
      </c>
    </row>
    <row r="619" spans="1:14" x14ac:dyDescent="0.2">
      <c r="A619" s="2" t="s">
        <v>37</v>
      </c>
      <c r="B619" s="2" t="s">
        <v>39</v>
      </c>
      <c r="C619" s="2" t="s">
        <v>6</v>
      </c>
      <c r="D619" s="2" t="s">
        <v>7</v>
      </c>
      <c r="E619" s="2" t="s">
        <v>11</v>
      </c>
      <c r="F619" s="2" t="s">
        <v>61</v>
      </c>
      <c r="G619" s="1">
        <v>281.60000000000002</v>
      </c>
      <c r="H619" s="1">
        <v>114.4</v>
      </c>
      <c r="I619" s="4">
        <v>2</v>
      </c>
      <c r="J619" s="2" t="s">
        <v>66</v>
      </c>
      <c r="K619" s="1">
        <f>Tabelle2[[#This Row],[Menge kg Nges]]/1000</f>
        <v>0.28160000000000002</v>
      </c>
      <c r="L619" s="1">
        <f>Tabelle2[[#This Row],[Menge kg P2O5]]/1000</f>
        <v>0.1144</v>
      </c>
      <c r="M619" s="1">
        <f>Tabelle2[[#This Row],[Menge t Nges]]/Tabelle2[[#This Row],[Anzahl Lieferscheine]]</f>
        <v>0.14080000000000001</v>
      </c>
      <c r="N619" s="1">
        <f>Tabelle2[[#This Row],[Menge t P2O5]]/Tabelle2[[#This Row],[Anzahl Lieferscheine]]</f>
        <v>5.7200000000000001E-2</v>
      </c>
    </row>
    <row r="620" spans="1:14" x14ac:dyDescent="0.2">
      <c r="A620" s="2" t="s">
        <v>37</v>
      </c>
      <c r="B620" s="2" t="s">
        <v>39</v>
      </c>
      <c r="C620" s="2" t="s">
        <v>6</v>
      </c>
      <c r="D620" s="2" t="s">
        <v>7</v>
      </c>
      <c r="E620" s="2" t="s">
        <v>12</v>
      </c>
      <c r="F620" s="2" t="s">
        <v>61</v>
      </c>
      <c r="G620" s="1">
        <v>17146.89</v>
      </c>
      <c r="H620" s="1">
        <v>8337.33</v>
      </c>
      <c r="I620" s="4">
        <v>30</v>
      </c>
      <c r="J620" s="2" t="s">
        <v>66</v>
      </c>
      <c r="K620" s="1">
        <f>Tabelle2[[#This Row],[Menge kg Nges]]/1000</f>
        <v>17.146889999999999</v>
      </c>
      <c r="L620" s="1">
        <f>Tabelle2[[#This Row],[Menge kg P2O5]]/1000</f>
        <v>8.3373299999999997</v>
      </c>
      <c r="M620" s="1">
        <f>Tabelle2[[#This Row],[Menge t Nges]]/Tabelle2[[#This Row],[Anzahl Lieferscheine]]</f>
        <v>0.57156299999999993</v>
      </c>
      <c r="N620" s="1">
        <f>Tabelle2[[#This Row],[Menge t P2O5]]/Tabelle2[[#This Row],[Anzahl Lieferscheine]]</f>
        <v>0.27791099999999996</v>
      </c>
    </row>
    <row r="621" spans="1:14" x14ac:dyDescent="0.2">
      <c r="A621" s="2" t="s">
        <v>37</v>
      </c>
      <c r="B621" s="2" t="s">
        <v>39</v>
      </c>
      <c r="C621" s="2" t="s">
        <v>6</v>
      </c>
      <c r="D621" s="2" t="s">
        <v>7</v>
      </c>
      <c r="E621" s="2" t="s">
        <v>13</v>
      </c>
      <c r="F621" s="2" t="s">
        <v>61</v>
      </c>
      <c r="G621" s="1">
        <v>4219.2000000000007</v>
      </c>
      <c r="H621" s="1">
        <v>2920.2000000000007</v>
      </c>
      <c r="I621" s="4">
        <v>32</v>
      </c>
      <c r="J621" s="2" t="s">
        <v>66</v>
      </c>
      <c r="K621" s="1">
        <f>Tabelle2[[#This Row],[Menge kg Nges]]/1000</f>
        <v>4.2192000000000007</v>
      </c>
      <c r="L621" s="1">
        <f>Tabelle2[[#This Row],[Menge kg P2O5]]/1000</f>
        <v>2.9202000000000008</v>
      </c>
      <c r="M621" s="1">
        <f>Tabelle2[[#This Row],[Menge t Nges]]/Tabelle2[[#This Row],[Anzahl Lieferscheine]]</f>
        <v>0.13185000000000002</v>
      </c>
      <c r="N621" s="1">
        <f>Tabelle2[[#This Row],[Menge t P2O5]]/Tabelle2[[#This Row],[Anzahl Lieferscheine]]</f>
        <v>9.1256250000000025E-2</v>
      </c>
    </row>
    <row r="622" spans="1:14" x14ac:dyDescent="0.2">
      <c r="A622" s="2" t="s">
        <v>37</v>
      </c>
      <c r="B622" s="2" t="s">
        <v>39</v>
      </c>
      <c r="C622" s="2" t="s">
        <v>6</v>
      </c>
      <c r="D622" s="2" t="s">
        <v>7</v>
      </c>
      <c r="E622" s="2" t="s">
        <v>14</v>
      </c>
      <c r="F622" s="2" t="s">
        <v>61</v>
      </c>
      <c r="G622" s="1">
        <v>4313.7199999999993</v>
      </c>
      <c r="H622" s="1">
        <v>1735.5199999999998</v>
      </c>
      <c r="I622" s="4">
        <v>12</v>
      </c>
      <c r="J622" s="2" t="s">
        <v>66</v>
      </c>
      <c r="K622" s="1">
        <f>Tabelle2[[#This Row],[Menge kg Nges]]/1000</f>
        <v>4.3137199999999991</v>
      </c>
      <c r="L622" s="1">
        <f>Tabelle2[[#This Row],[Menge kg P2O5]]/1000</f>
        <v>1.7355199999999997</v>
      </c>
      <c r="M622" s="1">
        <f>Tabelle2[[#This Row],[Menge t Nges]]/Tabelle2[[#This Row],[Anzahl Lieferscheine]]</f>
        <v>0.35947666666666661</v>
      </c>
      <c r="N622" s="1">
        <f>Tabelle2[[#This Row],[Menge t P2O5]]/Tabelle2[[#This Row],[Anzahl Lieferscheine]]</f>
        <v>0.14462666666666665</v>
      </c>
    </row>
    <row r="623" spans="1:14" x14ac:dyDescent="0.2">
      <c r="A623" s="2" t="s">
        <v>37</v>
      </c>
      <c r="B623" s="2" t="s">
        <v>39</v>
      </c>
      <c r="C623" s="2" t="s">
        <v>6</v>
      </c>
      <c r="D623" s="2" t="s">
        <v>15</v>
      </c>
      <c r="E623" s="2" t="s">
        <v>8</v>
      </c>
      <c r="F623" s="2" t="s">
        <v>61</v>
      </c>
      <c r="G623" s="1">
        <v>871.42</v>
      </c>
      <c r="H623" s="1">
        <v>680.68</v>
      </c>
      <c r="I623" s="4">
        <v>1</v>
      </c>
      <c r="J623" s="2" t="s">
        <v>66</v>
      </c>
      <c r="K623" s="1">
        <f>Tabelle2[[#This Row],[Menge kg Nges]]/1000</f>
        <v>0.87141999999999997</v>
      </c>
      <c r="L623" s="1">
        <f>Tabelle2[[#This Row],[Menge kg P2O5]]/1000</f>
        <v>0.68067999999999995</v>
      </c>
      <c r="M623" s="1">
        <f>Tabelle2[[#This Row],[Menge t Nges]]/Tabelle2[[#This Row],[Anzahl Lieferscheine]]</f>
        <v>0.87141999999999997</v>
      </c>
      <c r="N623" s="1">
        <f>Tabelle2[[#This Row],[Menge t P2O5]]/Tabelle2[[#This Row],[Anzahl Lieferscheine]]</f>
        <v>0.68067999999999995</v>
      </c>
    </row>
    <row r="624" spans="1:14" x14ac:dyDescent="0.2">
      <c r="A624" s="2" t="s">
        <v>37</v>
      </c>
      <c r="B624" s="2" t="s">
        <v>39</v>
      </c>
      <c r="C624" s="2" t="s">
        <v>6</v>
      </c>
      <c r="D624" s="2" t="s">
        <v>15</v>
      </c>
      <c r="E624" s="2" t="s">
        <v>21</v>
      </c>
      <c r="F624" s="2" t="s">
        <v>61</v>
      </c>
      <c r="G624" s="1">
        <v>1742</v>
      </c>
      <c r="H624" s="1">
        <v>968</v>
      </c>
      <c r="I624" s="4">
        <v>3</v>
      </c>
      <c r="J624" s="2" t="s">
        <v>66</v>
      </c>
      <c r="K624" s="1">
        <f>Tabelle2[[#This Row],[Menge kg Nges]]/1000</f>
        <v>1.742</v>
      </c>
      <c r="L624" s="1">
        <f>Tabelle2[[#This Row],[Menge kg P2O5]]/1000</f>
        <v>0.96799999999999997</v>
      </c>
      <c r="M624" s="1">
        <f>Tabelle2[[#This Row],[Menge t Nges]]/Tabelle2[[#This Row],[Anzahl Lieferscheine]]</f>
        <v>0.58066666666666666</v>
      </c>
      <c r="N624" s="1">
        <f>Tabelle2[[#This Row],[Menge t P2O5]]/Tabelle2[[#This Row],[Anzahl Lieferscheine]]</f>
        <v>0.32266666666666666</v>
      </c>
    </row>
    <row r="625" spans="1:14" x14ac:dyDescent="0.2">
      <c r="A625" s="2" t="s">
        <v>37</v>
      </c>
      <c r="B625" s="2" t="s">
        <v>39</v>
      </c>
      <c r="C625" s="2" t="s">
        <v>25</v>
      </c>
      <c r="D625" s="2" t="s">
        <v>25</v>
      </c>
      <c r="E625" s="2" t="s">
        <v>26</v>
      </c>
      <c r="F625" s="2" t="s">
        <v>61</v>
      </c>
      <c r="G625" s="1">
        <v>232.96</v>
      </c>
      <c r="H625" s="1">
        <v>90.16</v>
      </c>
      <c r="I625" s="4">
        <v>1</v>
      </c>
      <c r="J625" s="2" t="s">
        <v>66</v>
      </c>
      <c r="K625" s="1">
        <f>Tabelle2[[#This Row],[Menge kg Nges]]/1000</f>
        <v>0.23296</v>
      </c>
      <c r="L625" s="1">
        <f>Tabelle2[[#This Row],[Menge kg P2O5]]/1000</f>
        <v>9.015999999999999E-2</v>
      </c>
      <c r="M625" s="1">
        <f>Tabelle2[[#This Row],[Menge t Nges]]/Tabelle2[[#This Row],[Anzahl Lieferscheine]]</f>
        <v>0.23296</v>
      </c>
      <c r="N625" s="1">
        <f>Tabelle2[[#This Row],[Menge t P2O5]]/Tabelle2[[#This Row],[Anzahl Lieferscheine]]</f>
        <v>9.015999999999999E-2</v>
      </c>
    </row>
    <row r="626" spans="1:14" x14ac:dyDescent="0.2">
      <c r="A626" s="2" t="s">
        <v>37</v>
      </c>
      <c r="B626" s="2" t="s">
        <v>40</v>
      </c>
      <c r="C626" s="2" t="s">
        <v>6</v>
      </c>
      <c r="D626" s="2" t="s">
        <v>7</v>
      </c>
      <c r="E626" s="2" t="s">
        <v>8</v>
      </c>
      <c r="F626" s="2" t="s">
        <v>61</v>
      </c>
      <c r="G626" s="1">
        <v>471.62</v>
      </c>
      <c r="H626" s="1">
        <v>177.37</v>
      </c>
      <c r="I626" s="4">
        <v>4</v>
      </c>
      <c r="J626" s="2" t="s">
        <v>66</v>
      </c>
      <c r="K626" s="1">
        <f>Tabelle2[[#This Row],[Menge kg Nges]]/1000</f>
        <v>0.47161999999999998</v>
      </c>
      <c r="L626" s="1">
        <f>Tabelle2[[#This Row],[Menge kg P2O5]]/1000</f>
        <v>0.17737</v>
      </c>
      <c r="M626" s="1">
        <f>Tabelle2[[#This Row],[Menge t Nges]]/Tabelle2[[#This Row],[Anzahl Lieferscheine]]</f>
        <v>0.117905</v>
      </c>
      <c r="N626" s="1">
        <f>Tabelle2[[#This Row],[Menge t P2O5]]/Tabelle2[[#This Row],[Anzahl Lieferscheine]]</f>
        <v>4.43425E-2</v>
      </c>
    </row>
    <row r="627" spans="1:14" x14ac:dyDescent="0.2">
      <c r="A627" s="2" t="s">
        <v>37</v>
      </c>
      <c r="B627" s="2" t="s">
        <v>40</v>
      </c>
      <c r="C627" s="2" t="s">
        <v>6</v>
      </c>
      <c r="D627" s="2" t="s">
        <v>7</v>
      </c>
      <c r="E627" s="2" t="s">
        <v>9</v>
      </c>
      <c r="F627" s="2" t="s">
        <v>61</v>
      </c>
      <c r="G627" s="1">
        <v>3433.4800000000005</v>
      </c>
      <c r="H627" s="1">
        <v>1441.36</v>
      </c>
      <c r="I627" s="4">
        <v>19</v>
      </c>
      <c r="J627" s="2" t="s">
        <v>66</v>
      </c>
      <c r="K627" s="1">
        <f>Tabelle2[[#This Row],[Menge kg Nges]]/1000</f>
        <v>3.4334800000000003</v>
      </c>
      <c r="L627" s="1">
        <f>Tabelle2[[#This Row],[Menge kg P2O5]]/1000</f>
        <v>1.44136</v>
      </c>
      <c r="M627" s="1">
        <f>Tabelle2[[#This Row],[Menge t Nges]]/Tabelle2[[#This Row],[Anzahl Lieferscheine]]</f>
        <v>0.18070947368421053</v>
      </c>
      <c r="N627" s="1">
        <f>Tabelle2[[#This Row],[Menge t P2O5]]/Tabelle2[[#This Row],[Anzahl Lieferscheine]]</f>
        <v>7.586105263157894E-2</v>
      </c>
    </row>
    <row r="628" spans="1:14" x14ac:dyDescent="0.2">
      <c r="A628" s="2" t="s">
        <v>37</v>
      </c>
      <c r="B628" s="2" t="s">
        <v>40</v>
      </c>
      <c r="C628" s="2" t="s">
        <v>6</v>
      </c>
      <c r="D628" s="2" t="s">
        <v>7</v>
      </c>
      <c r="E628" s="2" t="s">
        <v>11</v>
      </c>
      <c r="F628" s="2" t="s">
        <v>61</v>
      </c>
      <c r="G628" s="1">
        <v>13051.699999999999</v>
      </c>
      <c r="H628" s="1">
        <v>5242.18</v>
      </c>
      <c r="I628" s="4">
        <v>46</v>
      </c>
      <c r="J628" s="2" t="s">
        <v>66</v>
      </c>
      <c r="K628" s="1">
        <f>Tabelle2[[#This Row],[Menge kg Nges]]/1000</f>
        <v>13.051699999999999</v>
      </c>
      <c r="L628" s="1">
        <f>Tabelle2[[#This Row],[Menge kg P2O5]]/1000</f>
        <v>5.2421800000000003</v>
      </c>
      <c r="M628" s="1">
        <f>Tabelle2[[#This Row],[Menge t Nges]]/Tabelle2[[#This Row],[Anzahl Lieferscheine]]</f>
        <v>0.28373260869565214</v>
      </c>
      <c r="N628" s="1">
        <f>Tabelle2[[#This Row],[Menge t P2O5]]/Tabelle2[[#This Row],[Anzahl Lieferscheine]]</f>
        <v>0.1139604347826087</v>
      </c>
    </row>
    <row r="629" spans="1:14" x14ac:dyDescent="0.2">
      <c r="A629" s="2" t="s">
        <v>37</v>
      </c>
      <c r="B629" s="2" t="s">
        <v>40</v>
      </c>
      <c r="C629" s="2" t="s">
        <v>6</v>
      </c>
      <c r="D629" s="2" t="s">
        <v>7</v>
      </c>
      <c r="E629" s="2" t="s">
        <v>12</v>
      </c>
      <c r="F629" s="2" t="s">
        <v>61</v>
      </c>
      <c r="G629" s="1">
        <v>59113.429999999993</v>
      </c>
      <c r="H629" s="1">
        <v>22759.340000000011</v>
      </c>
      <c r="I629" s="4">
        <v>185</v>
      </c>
      <c r="J629" s="2" t="s">
        <v>66</v>
      </c>
      <c r="K629" s="1">
        <f>Tabelle2[[#This Row],[Menge kg Nges]]/1000</f>
        <v>59.113429999999994</v>
      </c>
      <c r="L629" s="1">
        <f>Tabelle2[[#This Row],[Menge kg P2O5]]/1000</f>
        <v>22.759340000000012</v>
      </c>
      <c r="M629" s="1">
        <f>Tabelle2[[#This Row],[Menge t Nges]]/Tabelle2[[#This Row],[Anzahl Lieferscheine]]</f>
        <v>0.31953205405405405</v>
      </c>
      <c r="N629" s="1">
        <f>Tabelle2[[#This Row],[Menge t P2O5]]/Tabelle2[[#This Row],[Anzahl Lieferscheine]]</f>
        <v>0.12302345945945953</v>
      </c>
    </row>
    <row r="630" spans="1:14" x14ac:dyDescent="0.2">
      <c r="A630" s="2" t="s">
        <v>37</v>
      </c>
      <c r="B630" s="2" t="s">
        <v>40</v>
      </c>
      <c r="C630" s="2" t="s">
        <v>6</v>
      </c>
      <c r="D630" s="2" t="s">
        <v>7</v>
      </c>
      <c r="E630" s="2" t="s">
        <v>13</v>
      </c>
      <c r="F630" s="2" t="s">
        <v>61</v>
      </c>
      <c r="G630" s="1">
        <v>15521.449999999999</v>
      </c>
      <c r="H630" s="1">
        <v>8204.35</v>
      </c>
      <c r="I630" s="4">
        <v>71</v>
      </c>
      <c r="J630" s="2" t="s">
        <v>66</v>
      </c>
      <c r="K630" s="1">
        <f>Tabelle2[[#This Row],[Menge kg Nges]]/1000</f>
        <v>15.52145</v>
      </c>
      <c r="L630" s="1">
        <f>Tabelle2[[#This Row],[Menge kg P2O5]]/1000</f>
        <v>8.2043499999999998</v>
      </c>
      <c r="M630" s="1">
        <f>Tabelle2[[#This Row],[Menge t Nges]]/Tabelle2[[#This Row],[Anzahl Lieferscheine]]</f>
        <v>0.21861197183098591</v>
      </c>
      <c r="N630" s="1">
        <f>Tabelle2[[#This Row],[Menge t P2O5]]/Tabelle2[[#This Row],[Anzahl Lieferscheine]]</f>
        <v>0.11555422535211267</v>
      </c>
    </row>
    <row r="631" spans="1:14" x14ac:dyDescent="0.2">
      <c r="A631" s="2" t="s">
        <v>37</v>
      </c>
      <c r="B631" s="2" t="s">
        <v>40</v>
      </c>
      <c r="C631" s="2" t="s">
        <v>6</v>
      </c>
      <c r="D631" s="2" t="s">
        <v>7</v>
      </c>
      <c r="E631" s="2" t="s">
        <v>14</v>
      </c>
      <c r="F631" s="2" t="s">
        <v>61</v>
      </c>
      <c r="G631" s="1">
        <v>62527.790000000015</v>
      </c>
      <c r="H631" s="1">
        <v>27536.549999999996</v>
      </c>
      <c r="I631" s="4">
        <v>200</v>
      </c>
      <c r="J631" s="2" t="s">
        <v>66</v>
      </c>
      <c r="K631" s="1">
        <f>Tabelle2[[#This Row],[Menge kg Nges]]/1000</f>
        <v>62.527790000000017</v>
      </c>
      <c r="L631" s="1">
        <f>Tabelle2[[#This Row],[Menge kg P2O5]]/1000</f>
        <v>27.536549999999995</v>
      </c>
      <c r="M631" s="1">
        <f>Tabelle2[[#This Row],[Menge t Nges]]/Tabelle2[[#This Row],[Anzahl Lieferscheine]]</f>
        <v>0.31263895000000008</v>
      </c>
      <c r="N631" s="1">
        <f>Tabelle2[[#This Row],[Menge t P2O5]]/Tabelle2[[#This Row],[Anzahl Lieferscheine]]</f>
        <v>0.13768274999999996</v>
      </c>
    </row>
    <row r="632" spans="1:14" x14ac:dyDescent="0.2">
      <c r="A632" s="2" t="s">
        <v>37</v>
      </c>
      <c r="B632" s="2" t="s">
        <v>40</v>
      </c>
      <c r="C632" s="2" t="s">
        <v>6</v>
      </c>
      <c r="D632" s="2" t="s">
        <v>15</v>
      </c>
      <c r="E632" s="2" t="s">
        <v>17</v>
      </c>
      <c r="F632" s="2" t="s">
        <v>61</v>
      </c>
      <c r="G632" s="1">
        <v>566.04</v>
      </c>
      <c r="H632" s="1">
        <v>245.64</v>
      </c>
      <c r="I632" s="4">
        <v>2</v>
      </c>
      <c r="J632" s="2" t="s">
        <v>66</v>
      </c>
      <c r="K632" s="1">
        <f>Tabelle2[[#This Row],[Menge kg Nges]]/1000</f>
        <v>0.56603999999999999</v>
      </c>
      <c r="L632" s="1">
        <f>Tabelle2[[#This Row],[Menge kg P2O5]]/1000</f>
        <v>0.24564</v>
      </c>
      <c r="M632" s="1">
        <f>Tabelle2[[#This Row],[Menge t Nges]]/Tabelle2[[#This Row],[Anzahl Lieferscheine]]</f>
        <v>0.28301999999999999</v>
      </c>
      <c r="N632" s="1">
        <f>Tabelle2[[#This Row],[Menge t P2O5]]/Tabelle2[[#This Row],[Anzahl Lieferscheine]]</f>
        <v>0.12282</v>
      </c>
    </row>
    <row r="633" spans="1:14" x14ac:dyDescent="0.2">
      <c r="A633" s="2" t="s">
        <v>37</v>
      </c>
      <c r="B633" s="2" t="s">
        <v>40</v>
      </c>
      <c r="C633" s="2" t="s">
        <v>6</v>
      </c>
      <c r="D633" s="2" t="s">
        <v>15</v>
      </c>
      <c r="E633" s="2" t="s">
        <v>35</v>
      </c>
      <c r="F633" s="2" t="s">
        <v>61</v>
      </c>
      <c r="G633" s="1">
        <v>267</v>
      </c>
      <c r="H633" s="1">
        <v>183.9</v>
      </c>
      <c r="I633" s="4">
        <v>1</v>
      </c>
      <c r="J633" s="2" t="s">
        <v>66</v>
      </c>
      <c r="K633" s="1">
        <f>Tabelle2[[#This Row],[Menge kg Nges]]/1000</f>
        <v>0.26700000000000002</v>
      </c>
      <c r="L633" s="1">
        <f>Tabelle2[[#This Row],[Menge kg P2O5]]/1000</f>
        <v>0.18390000000000001</v>
      </c>
      <c r="M633" s="1">
        <f>Tabelle2[[#This Row],[Menge t Nges]]/Tabelle2[[#This Row],[Anzahl Lieferscheine]]</f>
        <v>0.26700000000000002</v>
      </c>
      <c r="N633" s="1">
        <f>Tabelle2[[#This Row],[Menge t P2O5]]/Tabelle2[[#This Row],[Anzahl Lieferscheine]]</f>
        <v>0.18390000000000001</v>
      </c>
    </row>
    <row r="634" spans="1:14" x14ac:dyDescent="0.2">
      <c r="A634" s="2" t="s">
        <v>37</v>
      </c>
      <c r="B634" s="2" t="s">
        <v>40</v>
      </c>
      <c r="C634" s="2" t="s">
        <v>6</v>
      </c>
      <c r="D634" s="2" t="s">
        <v>15</v>
      </c>
      <c r="E634" s="2" t="s">
        <v>18</v>
      </c>
      <c r="F634" s="2" t="s">
        <v>61</v>
      </c>
      <c r="G634" s="1">
        <v>1546.3</v>
      </c>
      <c r="H634" s="1">
        <v>1154.0999999999999</v>
      </c>
      <c r="I634" s="4">
        <v>3</v>
      </c>
      <c r="J634" s="2" t="s">
        <v>66</v>
      </c>
      <c r="K634" s="1">
        <f>Tabelle2[[#This Row],[Menge kg Nges]]/1000</f>
        <v>1.5463</v>
      </c>
      <c r="L634" s="1">
        <f>Tabelle2[[#This Row],[Menge kg P2O5]]/1000</f>
        <v>1.1540999999999999</v>
      </c>
      <c r="M634" s="1">
        <f>Tabelle2[[#This Row],[Menge t Nges]]/Tabelle2[[#This Row],[Anzahl Lieferscheine]]</f>
        <v>0.5154333333333333</v>
      </c>
      <c r="N634" s="1">
        <f>Tabelle2[[#This Row],[Menge t P2O5]]/Tabelle2[[#This Row],[Anzahl Lieferscheine]]</f>
        <v>0.38469999999999999</v>
      </c>
    </row>
    <row r="635" spans="1:14" x14ac:dyDescent="0.2">
      <c r="A635" s="2" t="s">
        <v>37</v>
      </c>
      <c r="B635" s="2" t="s">
        <v>40</v>
      </c>
      <c r="C635" s="2" t="s">
        <v>6</v>
      </c>
      <c r="D635" s="2" t="s">
        <v>15</v>
      </c>
      <c r="E635" s="2" t="s">
        <v>19</v>
      </c>
      <c r="F635" s="2" t="s">
        <v>61</v>
      </c>
      <c r="G635" s="1">
        <v>405</v>
      </c>
      <c r="H635" s="1">
        <v>450</v>
      </c>
      <c r="I635" s="4">
        <v>2</v>
      </c>
      <c r="J635" s="2" t="s">
        <v>66</v>
      </c>
      <c r="K635" s="1">
        <f>Tabelle2[[#This Row],[Menge kg Nges]]/1000</f>
        <v>0.40500000000000003</v>
      </c>
      <c r="L635" s="1">
        <f>Tabelle2[[#This Row],[Menge kg P2O5]]/1000</f>
        <v>0.45</v>
      </c>
      <c r="M635" s="1">
        <f>Tabelle2[[#This Row],[Menge t Nges]]/Tabelle2[[#This Row],[Anzahl Lieferscheine]]</f>
        <v>0.20250000000000001</v>
      </c>
      <c r="N635" s="1">
        <f>Tabelle2[[#This Row],[Menge t P2O5]]/Tabelle2[[#This Row],[Anzahl Lieferscheine]]</f>
        <v>0.22500000000000001</v>
      </c>
    </row>
    <row r="636" spans="1:14" x14ac:dyDescent="0.2">
      <c r="A636" s="2" t="s">
        <v>37</v>
      </c>
      <c r="B636" s="2" t="s">
        <v>40</v>
      </c>
      <c r="C636" s="2" t="s">
        <v>6</v>
      </c>
      <c r="D636" s="2" t="s">
        <v>15</v>
      </c>
      <c r="E636" s="2" t="s">
        <v>20</v>
      </c>
      <c r="F636" s="2" t="s">
        <v>61</v>
      </c>
      <c r="G636" s="1">
        <v>238</v>
      </c>
      <c r="H636" s="1">
        <v>175</v>
      </c>
      <c r="I636" s="4">
        <v>2</v>
      </c>
      <c r="J636" s="2" t="s">
        <v>66</v>
      </c>
      <c r="K636" s="1">
        <f>Tabelle2[[#This Row],[Menge kg Nges]]/1000</f>
        <v>0.23799999999999999</v>
      </c>
      <c r="L636" s="1">
        <f>Tabelle2[[#This Row],[Menge kg P2O5]]/1000</f>
        <v>0.17499999999999999</v>
      </c>
      <c r="M636" s="1">
        <f>Tabelle2[[#This Row],[Menge t Nges]]/Tabelle2[[#This Row],[Anzahl Lieferscheine]]</f>
        <v>0.11899999999999999</v>
      </c>
      <c r="N636" s="1">
        <f>Tabelle2[[#This Row],[Menge t P2O5]]/Tabelle2[[#This Row],[Anzahl Lieferscheine]]</f>
        <v>8.7499999999999994E-2</v>
      </c>
    </row>
    <row r="637" spans="1:14" x14ac:dyDescent="0.2">
      <c r="A637" s="2" t="s">
        <v>37</v>
      </c>
      <c r="B637" s="2" t="s">
        <v>40</v>
      </c>
      <c r="C637" s="2" t="s">
        <v>6</v>
      </c>
      <c r="D637" s="2" t="s">
        <v>15</v>
      </c>
      <c r="E637" s="2" t="s">
        <v>21</v>
      </c>
      <c r="F637" s="2" t="s">
        <v>61</v>
      </c>
      <c r="G637" s="1">
        <v>2959.37</v>
      </c>
      <c r="H637" s="1">
        <v>1799.1</v>
      </c>
      <c r="I637" s="4">
        <v>12</v>
      </c>
      <c r="J637" s="2" t="s">
        <v>66</v>
      </c>
      <c r="K637" s="1">
        <f>Tabelle2[[#This Row],[Menge kg Nges]]/1000</f>
        <v>2.9593699999999998</v>
      </c>
      <c r="L637" s="1">
        <f>Tabelle2[[#This Row],[Menge kg P2O5]]/1000</f>
        <v>1.7990999999999999</v>
      </c>
      <c r="M637" s="1">
        <f>Tabelle2[[#This Row],[Menge t Nges]]/Tabelle2[[#This Row],[Anzahl Lieferscheine]]</f>
        <v>0.24661416666666666</v>
      </c>
      <c r="N637" s="1">
        <f>Tabelle2[[#This Row],[Menge t P2O5]]/Tabelle2[[#This Row],[Anzahl Lieferscheine]]</f>
        <v>0.149925</v>
      </c>
    </row>
    <row r="638" spans="1:14" x14ac:dyDescent="0.2">
      <c r="A638" s="2" t="s">
        <v>37</v>
      </c>
      <c r="B638" s="2" t="s">
        <v>40</v>
      </c>
      <c r="C638" s="2" t="s">
        <v>6</v>
      </c>
      <c r="D638" s="2" t="s">
        <v>15</v>
      </c>
      <c r="E638" s="2" t="s">
        <v>9</v>
      </c>
      <c r="F638" s="2" t="s">
        <v>61</v>
      </c>
      <c r="G638" s="1">
        <v>611.29999999999995</v>
      </c>
      <c r="H638" s="1">
        <v>327.75</v>
      </c>
      <c r="I638" s="4">
        <v>5</v>
      </c>
      <c r="J638" s="2" t="s">
        <v>66</v>
      </c>
      <c r="K638" s="1">
        <f>Tabelle2[[#This Row],[Menge kg Nges]]/1000</f>
        <v>0.61129999999999995</v>
      </c>
      <c r="L638" s="1">
        <f>Tabelle2[[#This Row],[Menge kg P2O5]]/1000</f>
        <v>0.32774999999999999</v>
      </c>
      <c r="M638" s="1">
        <f>Tabelle2[[#This Row],[Menge t Nges]]/Tabelle2[[#This Row],[Anzahl Lieferscheine]]</f>
        <v>0.12225999999999999</v>
      </c>
      <c r="N638" s="1">
        <f>Tabelle2[[#This Row],[Menge t P2O5]]/Tabelle2[[#This Row],[Anzahl Lieferscheine]]</f>
        <v>6.5549999999999997E-2</v>
      </c>
    </row>
    <row r="639" spans="1:14" x14ac:dyDescent="0.2">
      <c r="A639" s="2" t="s">
        <v>37</v>
      </c>
      <c r="B639" s="2" t="s">
        <v>40</v>
      </c>
      <c r="C639" s="2" t="s">
        <v>6</v>
      </c>
      <c r="D639" s="2" t="s">
        <v>15</v>
      </c>
      <c r="E639" s="2" t="s">
        <v>24</v>
      </c>
      <c r="F639" s="2" t="s">
        <v>61</v>
      </c>
      <c r="G639" s="1">
        <v>3618.8</v>
      </c>
      <c r="H639" s="1">
        <v>2223.6000000000004</v>
      </c>
      <c r="I639" s="4">
        <v>4</v>
      </c>
      <c r="J639" s="2" t="s">
        <v>66</v>
      </c>
      <c r="K639" s="1">
        <f>Tabelle2[[#This Row],[Menge kg Nges]]/1000</f>
        <v>3.6188000000000002</v>
      </c>
      <c r="L639" s="1">
        <f>Tabelle2[[#This Row],[Menge kg P2O5]]/1000</f>
        <v>2.2236000000000002</v>
      </c>
      <c r="M639" s="1">
        <f>Tabelle2[[#This Row],[Menge t Nges]]/Tabelle2[[#This Row],[Anzahl Lieferscheine]]</f>
        <v>0.90470000000000006</v>
      </c>
      <c r="N639" s="1">
        <f>Tabelle2[[#This Row],[Menge t P2O5]]/Tabelle2[[#This Row],[Anzahl Lieferscheine]]</f>
        <v>0.55590000000000006</v>
      </c>
    </row>
    <row r="640" spans="1:14" x14ac:dyDescent="0.2">
      <c r="A640" s="2" t="s">
        <v>37</v>
      </c>
      <c r="B640" s="2" t="s">
        <v>40</v>
      </c>
      <c r="C640" s="2" t="s">
        <v>25</v>
      </c>
      <c r="D640" s="2" t="s">
        <v>25</v>
      </c>
      <c r="E640" s="2" t="s">
        <v>26</v>
      </c>
      <c r="F640" s="2" t="s">
        <v>61</v>
      </c>
      <c r="G640" s="1">
        <v>21878.859999999993</v>
      </c>
      <c r="H640" s="1">
        <v>12097.839999999998</v>
      </c>
      <c r="I640" s="4">
        <v>59</v>
      </c>
      <c r="J640" s="2" t="s">
        <v>66</v>
      </c>
      <c r="K640" s="1">
        <f>Tabelle2[[#This Row],[Menge kg Nges]]/1000</f>
        <v>21.878859999999992</v>
      </c>
      <c r="L640" s="1">
        <f>Tabelle2[[#This Row],[Menge kg P2O5]]/1000</f>
        <v>12.097839999999998</v>
      </c>
      <c r="M640" s="1">
        <f>Tabelle2[[#This Row],[Menge t Nges]]/Tabelle2[[#This Row],[Anzahl Lieferscheine]]</f>
        <v>0.3708281355932202</v>
      </c>
      <c r="N640" s="1">
        <f>Tabelle2[[#This Row],[Menge t P2O5]]/Tabelle2[[#This Row],[Anzahl Lieferscheine]]</f>
        <v>0.2050481355932203</v>
      </c>
    </row>
    <row r="641" spans="1:14" x14ac:dyDescent="0.2">
      <c r="A641" s="2" t="s">
        <v>37</v>
      </c>
      <c r="B641" s="2" t="s">
        <v>28</v>
      </c>
      <c r="C641" s="2" t="s">
        <v>6</v>
      </c>
      <c r="D641" s="2" t="s">
        <v>7</v>
      </c>
      <c r="E641" s="2" t="s">
        <v>12</v>
      </c>
      <c r="F641" s="2" t="s">
        <v>61</v>
      </c>
      <c r="G641" s="1">
        <v>1261.4000000000001</v>
      </c>
      <c r="H641" s="1">
        <v>459.95</v>
      </c>
      <c r="I641" s="4">
        <v>4</v>
      </c>
      <c r="J641" s="2" t="s">
        <v>66</v>
      </c>
      <c r="K641" s="1">
        <f>Tabelle2[[#This Row],[Menge kg Nges]]/1000</f>
        <v>1.2614000000000001</v>
      </c>
      <c r="L641" s="1">
        <f>Tabelle2[[#This Row],[Menge kg P2O5]]/1000</f>
        <v>0.45994999999999997</v>
      </c>
      <c r="M641" s="1">
        <f>Tabelle2[[#This Row],[Menge t Nges]]/Tabelle2[[#This Row],[Anzahl Lieferscheine]]</f>
        <v>0.31535000000000002</v>
      </c>
      <c r="N641" s="1">
        <f>Tabelle2[[#This Row],[Menge t P2O5]]/Tabelle2[[#This Row],[Anzahl Lieferscheine]]</f>
        <v>0.11498749999999999</v>
      </c>
    </row>
    <row r="642" spans="1:14" x14ac:dyDescent="0.2">
      <c r="A642" s="2" t="s">
        <v>37</v>
      </c>
      <c r="B642" s="2" t="s">
        <v>41</v>
      </c>
      <c r="C642" s="2" t="s">
        <v>6</v>
      </c>
      <c r="D642" s="2" t="s">
        <v>7</v>
      </c>
      <c r="E642" s="2" t="s">
        <v>13</v>
      </c>
      <c r="F642" s="2" t="s">
        <v>61</v>
      </c>
      <c r="G642" s="1">
        <v>40</v>
      </c>
      <c r="H642" s="1">
        <v>20</v>
      </c>
      <c r="I642" s="4">
        <v>1</v>
      </c>
      <c r="J642" s="2" t="s">
        <v>66</v>
      </c>
      <c r="K642" s="1">
        <f>Tabelle2[[#This Row],[Menge kg Nges]]/1000</f>
        <v>0.04</v>
      </c>
      <c r="L642" s="1">
        <f>Tabelle2[[#This Row],[Menge kg P2O5]]/1000</f>
        <v>0.02</v>
      </c>
      <c r="M642" s="1">
        <f>Tabelle2[[#This Row],[Menge t Nges]]/Tabelle2[[#This Row],[Anzahl Lieferscheine]]</f>
        <v>0.04</v>
      </c>
      <c r="N642" s="1">
        <f>Tabelle2[[#This Row],[Menge t P2O5]]/Tabelle2[[#This Row],[Anzahl Lieferscheine]]</f>
        <v>0.02</v>
      </c>
    </row>
    <row r="643" spans="1:14" x14ac:dyDescent="0.2">
      <c r="A643" s="2" t="s">
        <v>37</v>
      </c>
      <c r="B643" s="2" t="s">
        <v>42</v>
      </c>
      <c r="C643" s="2" t="s">
        <v>6</v>
      </c>
      <c r="D643" s="2" t="s">
        <v>7</v>
      </c>
      <c r="E643" s="2" t="s">
        <v>9</v>
      </c>
      <c r="F643" s="2" t="s">
        <v>61</v>
      </c>
      <c r="G643" s="1">
        <v>1458</v>
      </c>
      <c r="H643" s="1">
        <v>599</v>
      </c>
      <c r="I643" s="4">
        <v>6</v>
      </c>
      <c r="J643" s="2" t="s">
        <v>66</v>
      </c>
      <c r="K643" s="1">
        <f>Tabelle2[[#This Row],[Menge kg Nges]]/1000</f>
        <v>1.458</v>
      </c>
      <c r="L643" s="1">
        <f>Tabelle2[[#This Row],[Menge kg P2O5]]/1000</f>
        <v>0.59899999999999998</v>
      </c>
      <c r="M643" s="1">
        <f>Tabelle2[[#This Row],[Menge t Nges]]/Tabelle2[[#This Row],[Anzahl Lieferscheine]]</f>
        <v>0.24299999999999999</v>
      </c>
      <c r="N643" s="1">
        <f>Tabelle2[[#This Row],[Menge t P2O5]]/Tabelle2[[#This Row],[Anzahl Lieferscheine]]</f>
        <v>9.9833333333333329E-2</v>
      </c>
    </row>
    <row r="644" spans="1:14" x14ac:dyDescent="0.2">
      <c r="A644" s="2" t="s">
        <v>37</v>
      </c>
      <c r="B644" s="2" t="s">
        <v>42</v>
      </c>
      <c r="C644" s="2" t="s">
        <v>6</v>
      </c>
      <c r="D644" s="2" t="s">
        <v>7</v>
      </c>
      <c r="E644" s="2" t="s">
        <v>11</v>
      </c>
      <c r="F644" s="2" t="s">
        <v>61</v>
      </c>
      <c r="G644" s="1">
        <v>168</v>
      </c>
      <c r="H644" s="1">
        <v>67.2</v>
      </c>
      <c r="I644" s="4">
        <v>1</v>
      </c>
      <c r="J644" s="2" t="s">
        <v>66</v>
      </c>
      <c r="K644" s="1">
        <f>Tabelle2[[#This Row],[Menge kg Nges]]/1000</f>
        <v>0.16800000000000001</v>
      </c>
      <c r="L644" s="1">
        <f>Tabelle2[[#This Row],[Menge kg P2O5]]/1000</f>
        <v>6.720000000000001E-2</v>
      </c>
      <c r="M644" s="1">
        <f>Tabelle2[[#This Row],[Menge t Nges]]/Tabelle2[[#This Row],[Anzahl Lieferscheine]]</f>
        <v>0.16800000000000001</v>
      </c>
      <c r="N644" s="1">
        <f>Tabelle2[[#This Row],[Menge t P2O5]]/Tabelle2[[#This Row],[Anzahl Lieferscheine]]</f>
        <v>6.720000000000001E-2</v>
      </c>
    </row>
    <row r="645" spans="1:14" x14ac:dyDescent="0.2">
      <c r="A645" s="2" t="s">
        <v>37</v>
      </c>
      <c r="B645" s="2" t="s">
        <v>42</v>
      </c>
      <c r="C645" s="2" t="s">
        <v>6</v>
      </c>
      <c r="D645" s="2" t="s">
        <v>7</v>
      </c>
      <c r="E645" s="2" t="s">
        <v>12</v>
      </c>
      <c r="F645" s="2" t="s">
        <v>61</v>
      </c>
      <c r="G645" s="1">
        <v>40348.090000000011</v>
      </c>
      <c r="H645" s="1">
        <v>16095.330000000002</v>
      </c>
      <c r="I645" s="4">
        <v>87</v>
      </c>
      <c r="J645" s="2" t="s">
        <v>66</v>
      </c>
      <c r="K645" s="1">
        <f>Tabelle2[[#This Row],[Menge kg Nges]]/1000</f>
        <v>40.348090000000013</v>
      </c>
      <c r="L645" s="1">
        <f>Tabelle2[[#This Row],[Menge kg P2O5]]/1000</f>
        <v>16.095330000000001</v>
      </c>
      <c r="M645" s="1">
        <f>Tabelle2[[#This Row],[Menge t Nges]]/Tabelle2[[#This Row],[Anzahl Lieferscheine]]</f>
        <v>0.46377114942528752</v>
      </c>
      <c r="N645" s="1">
        <f>Tabelle2[[#This Row],[Menge t P2O5]]/Tabelle2[[#This Row],[Anzahl Lieferscheine]]</f>
        <v>0.18500379310344828</v>
      </c>
    </row>
    <row r="646" spans="1:14" x14ac:dyDescent="0.2">
      <c r="A646" s="2" t="s">
        <v>37</v>
      </c>
      <c r="B646" s="2" t="s">
        <v>42</v>
      </c>
      <c r="C646" s="2" t="s">
        <v>6</v>
      </c>
      <c r="D646" s="2" t="s">
        <v>7</v>
      </c>
      <c r="E646" s="2" t="s">
        <v>13</v>
      </c>
      <c r="F646" s="2" t="s">
        <v>61</v>
      </c>
      <c r="G646" s="1">
        <v>19242.55999999999</v>
      </c>
      <c r="H646" s="1">
        <v>10233.700000000003</v>
      </c>
      <c r="I646" s="4">
        <v>56</v>
      </c>
      <c r="J646" s="2" t="s">
        <v>66</v>
      </c>
      <c r="K646" s="1">
        <f>Tabelle2[[#This Row],[Menge kg Nges]]/1000</f>
        <v>19.24255999999999</v>
      </c>
      <c r="L646" s="1">
        <f>Tabelle2[[#This Row],[Menge kg P2O5]]/1000</f>
        <v>10.233700000000002</v>
      </c>
      <c r="M646" s="1">
        <f>Tabelle2[[#This Row],[Menge t Nges]]/Tabelle2[[#This Row],[Anzahl Lieferscheine]]</f>
        <v>0.34361714285714268</v>
      </c>
      <c r="N646" s="1">
        <f>Tabelle2[[#This Row],[Menge t P2O5]]/Tabelle2[[#This Row],[Anzahl Lieferscheine]]</f>
        <v>0.1827446428571429</v>
      </c>
    </row>
    <row r="647" spans="1:14" x14ac:dyDescent="0.2">
      <c r="A647" s="2" t="s">
        <v>37</v>
      </c>
      <c r="B647" s="2" t="s">
        <v>42</v>
      </c>
      <c r="C647" s="2" t="s">
        <v>6</v>
      </c>
      <c r="D647" s="2" t="s">
        <v>7</v>
      </c>
      <c r="E647" s="2" t="s">
        <v>14</v>
      </c>
      <c r="F647" s="2" t="s">
        <v>61</v>
      </c>
      <c r="G647" s="1">
        <v>19700.089999999997</v>
      </c>
      <c r="H647" s="1">
        <v>8033.0499999999993</v>
      </c>
      <c r="I647" s="4">
        <v>43</v>
      </c>
      <c r="J647" s="2" t="s">
        <v>66</v>
      </c>
      <c r="K647" s="1">
        <f>Tabelle2[[#This Row],[Menge kg Nges]]/1000</f>
        <v>19.700089999999996</v>
      </c>
      <c r="L647" s="1">
        <f>Tabelle2[[#This Row],[Menge kg P2O5]]/1000</f>
        <v>8.0330499999999994</v>
      </c>
      <c r="M647" s="1">
        <f>Tabelle2[[#This Row],[Menge t Nges]]/Tabelle2[[#This Row],[Anzahl Lieferscheine]]</f>
        <v>0.45814162790697666</v>
      </c>
      <c r="N647" s="1">
        <f>Tabelle2[[#This Row],[Menge t P2O5]]/Tabelle2[[#This Row],[Anzahl Lieferscheine]]</f>
        <v>0.18681511627906974</v>
      </c>
    </row>
    <row r="648" spans="1:14" x14ac:dyDescent="0.2">
      <c r="A648" s="2" t="s">
        <v>37</v>
      </c>
      <c r="B648" s="2" t="s">
        <v>42</v>
      </c>
      <c r="C648" s="2" t="s">
        <v>6</v>
      </c>
      <c r="D648" s="2" t="s">
        <v>15</v>
      </c>
      <c r="E648" s="2" t="s">
        <v>16</v>
      </c>
      <c r="F648" s="2" t="s">
        <v>61</v>
      </c>
      <c r="G648" s="1">
        <v>466</v>
      </c>
      <c r="H648" s="1">
        <v>426</v>
      </c>
      <c r="I648" s="4">
        <v>1</v>
      </c>
      <c r="J648" s="2" t="s">
        <v>66</v>
      </c>
      <c r="K648" s="1">
        <f>Tabelle2[[#This Row],[Menge kg Nges]]/1000</f>
        <v>0.46600000000000003</v>
      </c>
      <c r="L648" s="1">
        <f>Tabelle2[[#This Row],[Menge kg P2O5]]/1000</f>
        <v>0.42599999999999999</v>
      </c>
      <c r="M648" s="1">
        <f>Tabelle2[[#This Row],[Menge t Nges]]/Tabelle2[[#This Row],[Anzahl Lieferscheine]]</f>
        <v>0.46600000000000003</v>
      </c>
      <c r="N648" s="1">
        <f>Tabelle2[[#This Row],[Menge t P2O5]]/Tabelle2[[#This Row],[Anzahl Lieferscheine]]</f>
        <v>0.42599999999999999</v>
      </c>
    </row>
    <row r="649" spans="1:14" x14ac:dyDescent="0.2">
      <c r="A649" s="2" t="s">
        <v>37</v>
      </c>
      <c r="B649" s="2" t="s">
        <v>42</v>
      </c>
      <c r="C649" s="2" t="s">
        <v>6</v>
      </c>
      <c r="D649" s="2" t="s">
        <v>15</v>
      </c>
      <c r="E649" s="2" t="s">
        <v>18</v>
      </c>
      <c r="F649" s="2" t="s">
        <v>61</v>
      </c>
      <c r="G649" s="1">
        <v>6408.2999999999993</v>
      </c>
      <c r="H649" s="1">
        <v>4476.0999999999995</v>
      </c>
      <c r="I649" s="4">
        <v>10</v>
      </c>
      <c r="J649" s="2" t="s">
        <v>66</v>
      </c>
      <c r="K649" s="1">
        <f>Tabelle2[[#This Row],[Menge kg Nges]]/1000</f>
        <v>6.4082999999999997</v>
      </c>
      <c r="L649" s="1">
        <f>Tabelle2[[#This Row],[Menge kg P2O5]]/1000</f>
        <v>4.4760999999999997</v>
      </c>
      <c r="M649" s="1">
        <f>Tabelle2[[#This Row],[Menge t Nges]]/Tabelle2[[#This Row],[Anzahl Lieferscheine]]</f>
        <v>0.64083000000000001</v>
      </c>
      <c r="N649" s="1">
        <f>Tabelle2[[#This Row],[Menge t P2O5]]/Tabelle2[[#This Row],[Anzahl Lieferscheine]]</f>
        <v>0.44760999999999995</v>
      </c>
    </row>
    <row r="650" spans="1:14" x14ac:dyDescent="0.2">
      <c r="A650" s="2" t="s">
        <v>37</v>
      </c>
      <c r="B650" s="2" t="s">
        <v>42</v>
      </c>
      <c r="C650" s="2" t="s">
        <v>6</v>
      </c>
      <c r="D650" s="2" t="s">
        <v>15</v>
      </c>
      <c r="E650" s="2" t="s">
        <v>20</v>
      </c>
      <c r="F650" s="2" t="s">
        <v>61</v>
      </c>
      <c r="G650" s="1">
        <v>52.8</v>
      </c>
      <c r="H650" s="1">
        <v>30</v>
      </c>
      <c r="I650" s="4">
        <v>1</v>
      </c>
      <c r="J650" s="2" t="s">
        <v>66</v>
      </c>
      <c r="K650" s="1">
        <f>Tabelle2[[#This Row],[Menge kg Nges]]/1000</f>
        <v>5.28E-2</v>
      </c>
      <c r="L650" s="1">
        <f>Tabelle2[[#This Row],[Menge kg P2O5]]/1000</f>
        <v>0.03</v>
      </c>
      <c r="M650" s="1">
        <f>Tabelle2[[#This Row],[Menge t Nges]]/Tabelle2[[#This Row],[Anzahl Lieferscheine]]</f>
        <v>5.28E-2</v>
      </c>
      <c r="N650" s="1">
        <f>Tabelle2[[#This Row],[Menge t P2O5]]/Tabelle2[[#This Row],[Anzahl Lieferscheine]]</f>
        <v>0.03</v>
      </c>
    </row>
    <row r="651" spans="1:14" x14ac:dyDescent="0.2">
      <c r="A651" s="2" t="s">
        <v>37</v>
      </c>
      <c r="B651" s="2" t="s">
        <v>42</v>
      </c>
      <c r="C651" s="2" t="s">
        <v>6</v>
      </c>
      <c r="D651" s="2" t="s">
        <v>15</v>
      </c>
      <c r="E651" s="2" t="s">
        <v>21</v>
      </c>
      <c r="F651" s="2" t="s">
        <v>61</v>
      </c>
      <c r="G651" s="1">
        <v>250</v>
      </c>
      <c r="H651" s="1">
        <v>132</v>
      </c>
      <c r="I651" s="4">
        <v>2</v>
      </c>
      <c r="J651" s="2" t="s">
        <v>66</v>
      </c>
      <c r="K651" s="1">
        <f>Tabelle2[[#This Row],[Menge kg Nges]]/1000</f>
        <v>0.25</v>
      </c>
      <c r="L651" s="1">
        <f>Tabelle2[[#This Row],[Menge kg P2O5]]/1000</f>
        <v>0.13200000000000001</v>
      </c>
      <c r="M651" s="1">
        <f>Tabelle2[[#This Row],[Menge t Nges]]/Tabelle2[[#This Row],[Anzahl Lieferscheine]]</f>
        <v>0.125</v>
      </c>
      <c r="N651" s="1">
        <f>Tabelle2[[#This Row],[Menge t P2O5]]/Tabelle2[[#This Row],[Anzahl Lieferscheine]]</f>
        <v>6.6000000000000003E-2</v>
      </c>
    </row>
    <row r="652" spans="1:14" x14ac:dyDescent="0.2">
      <c r="A652" s="2" t="s">
        <v>37</v>
      </c>
      <c r="B652" s="2" t="s">
        <v>42</v>
      </c>
      <c r="C652" s="2" t="s">
        <v>6</v>
      </c>
      <c r="D652" s="2" t="s">
        <v>15</v>
      </c>
      <c r="E652" s="2" t="s">
        <v>24</v>
      </c>
      <c r="F652" s="2" t="s">
        <v>61</v>
      </c>
      <c r="G652" s="1">
        <v>747</v>
      </c>
      <c r="H652" s="1">
        <v>459</v>
      </c>
      <c r="I652" s="4">
        <v>1</v>
      </c>
      <c r="J652" s="2" t="s">
        <v>66</v>
      </c>
      <c r="K652" s="1">
        <f>Tabelle2[[#This Row],[Menge kg Nges]]/1000</f>
        <v>0.747</v>
      </c>
      <c r="L652" s="1">
        <f>Tabelle2[[#This Row],[Menge kg P2O5]]/1000</f>
        <v>0.45900000000000002</v>
      </c>
      <c r="M652" s="1">
        <f>Tabelle2[[#This Row],[Menge t Nges]]/Tabelle2[[#This Row],[Anzahl Lieferscheine]]</f>
        <v>0.747</v>
      </c>
      <c r="N652" s="1">
        <f>Tabelle2[[#This Row],[Menge t P2O5]]/Tabelle2[[#This Row],[Anzahl Lieferscheine]]</f>
        <v>0.45900000000000002</v>
      </c>
    </row>
    <row r="653" spans="1:14" x14ac:dyDescent="0.2">
      <c r="A653" s="2" t="s">
        <v>37</v>
      </c>
      <c r="B653" s="2" t="s">
        <v>42</v>
      </c>
      <c r="C653" s="2" t="s">
        <v>25</v>
      </c>
      <c r="D653" s="2" t="s">
        <v>25</v>
      </c>
      <c r="E653" s="2" t="s">
        <v>26</v>
      </c>
      <c r="F653" s="2" t="s">
        <v>61</v>
      </c>
      <c r="G653" s="1">
        <v>87889.219999999972</v>
      </c>
      <c r="H653" s="1">
        <v>42441.599999999999</v>
      </c>
      <c r="I653" s="4">
        <v>45</v>
      </c>
      <c r="J653" s="2" t="s">
        <v>66</v>
      </c>
      <c r="K653" s="1">
        <f>Tabelle2[[#This Row],[Menge kg Nges]]/1000</f>
        <v>87.889219999999966</v>
      </c>
      <c r="L653" s="1">
        <f>Tabelle2[[#This Row],[Menge kg P2O5]]/1000</f>
        <v>42.441600000000001</v>
      </c>
      <c r="M653" s="1">
        <f>Tabelle2[[#This Row],[Menge t Nges]]/Tabelle2[[#This Row],[Anzahl Lieferscheine]]</f>
        <v>1.953093777777777</v>
      </c>
      <c r="N653" s="1">
        <f>Tabelle2[[#This Row],[Menge t P2O5]]/Tabelle2[[#This Row],[Anzahl Lieferscheine]]</f>
        <v>0.94314666666666669</v>
      </c>
    </row>
    <row r="654" spans="1:14" x14ac:dyDescent="0.2">
      <c r="A654" s="2" t="s">
        <v>38</v>
      </c>
      <c r="B654" s="2" t="s">
        <v>38</v>
      </c>
      <c r="C654" s="2" t="s">
        <v>6</v>
      </c>
      <c r="D654" s="2" t="s">
        <v>7</v>
      </c>
      <c r="E654" s="2" t="s">
        <v>8</v>
      </c>
      <c r="F654" s="2" t="s">
        <v>61</v>
      </c>
      <c r="G654" s="1">
        <v>65998.489999999991</v>
      </c>
      <c r="H654" s="1">
        <v>25115.899999999998</v>
      </c>
      <c r="I654" s="4">
        <v>98</v>
      </c>
      <c r="J654" s="2" t="s">
        <v>66</v>
      </c>
      <c r="K654" s="1">
        <f>Tabelle2[[#This Row],[Menge kg Nges]]/1000</f>
        <v>65.99848999999999</v>
      </c>
      <c r="L654" s="1">
        <f>Tabelle2[[#This Row],[Menge kg P2O5]]/1000</f>
        <v>25.115899999999996</v>
      </c>
      <c r="M654" s="1">
        <f>Tabelle2[[#This Row],[Menge t Nges]]/Tabelle2[[#This Row],[Anzahl Lieferscheine]]</f>
        <v>0.67345397959183662</v>
      </c>
      <c r="N654" s="1">
        <f>Tabelle2[[#This Row],[Menge t P2O5]]/Tabelle2[[#This Row],[Anzahl Lieferscheine]]</f>
        <v>0.25628469387755098</v>
      </c>
    </row>
    <row r="655" spans="1:14" x14ac:dyDescent="0.2">
      <c r="A655" s="2" t="s">
        <v>38</v>
      </c>
      <c r="B655" s="2" t="s">
        <v>38</v>
      </c>
      <c r="C655" s="2" t="s">
        <v>6</v>
      </c>
      <c r="D655" s="2" t="s">
        <v>7</v>
      </c>
      <c r="E655" s="2" t="s">
        <v>9</v>
      </c>
      <c r="F655" s="2" t="s">
        <v>61</v>
      </c>
      <c r="G655" s="1">
        <v>11966.68</v>
      </c>
      <c r="H655" s="1">
        <v>5015.5200000000004</v>
      </c>
      <c r="I655" s="4">
        <v>37</v>
      </c>
      <c r="J655" s="2" t="s">
        <v>66</v>
      </c>
      <c r="K655" s="1">
        <f>Tabelle2[[#This Row],[Menge kg Nges]]/1000</f>
        <v>11.96668</v>
      </c>
      <c r="L655" s="1">
        <f>Tabelle2[[#This Row],[Menge kg P2O5]]/1000</f>
        <v>5.0155200000000004</v>
      </c>
      <c r="M655" s="1">
        <f>Tabelle2[[#This Row],[Menge t Nges]]/Tabelle2[[#This Row],[Anzahl Lieferscheine]]</f>
        <v>0.32342378378378378</v>
      </c>
      <c r="N655" s="1">
        <f>Tabelle2[[#This Row],[Menge t P2O5]]/Tabelle2[[#This Row],[Anzahl Lieferscheine]]</f>
        <v>0.1355545945945946</v>
      </c>
    </row>
    <row r="656" spans="1:14" x14ac:dyDescent="0.2">
      <c r="A656" s="2" t="s">
        <v>38</v>
      </c>
      <c r="B656" s="2" t="s">
        <v>38</v>
      </c>
      <c r="C656" s="2" t="s">
        <v>6</v>
      </c>
      <c r="D656" s="2" t="s">
        <v>7</v>
      </c>
      <c r="E656" s="2" t="s">
        <v>10</v>
      </c>
      <c r="F656" s="2" t="s">
        <v>61</v>
      </c>
      <c r="G656" s="1">
        <v>2772.9</v>
      </c>
      <c r="H656" s="1">
        <v>1114.6499999999999</v>
      </c>
      <c r="I656" s="4">
        <v>16</v>
      </c>
      <c r="J656" s="2" t="s">
        <v>66</v>
      </c>
      <c r="K656" s="1">
        <f>Tabelle2[[#This Row],[Menge kg Nges]]/1000</f>
        <v>2.7728999999999999</v>
      </c>
      <c r="L656" s="1">
        <f>Tabelle2[[#This Row],[Menge kg P2O5]]/1000</f>
        <v>1.1146499999999999</v>
      </c>
      <c r="M656" s="1">
        <f>Tabelle2[[#This Row],[Menge t Nges]]/Tabelle2[[#This Row],[Anzahl Lieferscheine]]</f>
        <v>0.17330625</v>
      </c>
      <c r="N656" s="1">
        <f>Tabelle2[[#This Row],[Menge t P2O5]]/Tabelle2[[#This Row],[Anzahl Lieferscheine]]</f>
        <v>6.9665624999999995E-2</v>
      </c>
    </row>
    <row r="657" spans="1:14" x14ac:dyDescent="0.2">
      <c r="A657" s="2" t="s">
        <v>38</v>
      </c>
      <c r="B657" s="2" t="s">
        <v>38</v>
      </c>
      <c r="C657" s="2" t="s">
        <v>6</v>
      </c>
      <c r="D657" s="2" t="s">
        <v>7</v>
      </c>
      <c r="E657" s="2" t="s">
        <v>11</v>
      </c>
      <c r="F657" s="2" t="s">
        <v>61</v>
      </c>
      <c r="G657" s="1">
        <v>3210.2999999999997</v>
      </c>
      <c r="H657" s="1">
        <v>2056.34</v>
      </c>
      <c r="I657" s="4">
        <v>11</v>
      </c>
      <c r="J657" s="2" t="s">
        <v>66</v>
      </c>
      <c r="K657" s="1">
        <f>Tabelle2[[#This Row],[Menge kg Nges]]/1000</f>
        <v>3.2102999999999997</v>
      </c>
      <c r="L657" s="1">
        <f>Tabelle2[[#This Row],[Menge kg P2O5]]/1000</f>
        <v>2.0563400000000001</v>
      </c>
      <c r="M657" s="1">
        <f>Tabelle2[[#This Row],[Menge t Nges]]/Tabelle2[[#This Row],[Anzahl Lieferscheine]]</f>
        <v>0.29184545454545452</v>
      </c>
      <c r="N657" s="1">
        <f>Tabelle2[[#This Row],[Menge t P2O5]]/Tabelle2[[#This Row],[Anzahl Lieferscheine]]</f>
        <v>0.18694</v>
      </c>
    </row>
    <row r="658" spans="1:14" x14ac:dyDescent="0.2">
      <c r="A658" s="2" t="s">
        <v>38</v>
      </c>
      <c r="B658" s="2" t="s">
        <v>38</v>
      </c>
      <c r="C658" s="2" t="s">
        <v>6</v>
      </c>
      <c r="D658" s="2" t="s">
        <v>7</v>
      </c>
      <c r="E658" s="2" t="s">
        <v>12</v>
      </c>
      <c r="F658" s="2" t="s">
        <v>61</v>
      </c>
      <c r="G658" s="1">
        <v>28929.960000000003</v>
      </c>
      <c r="H658" s="1">
        <v>13831.990000000002</v>
      </c>
      <c r="I658" s="4">
        <v>45</v>
      </c>
      <c r="J658" s="2" t="s">
        <v>66</v>
      </c>
      <c r="K658" s="1">
        <f>Tabelle2[[#This Row],[Menge kg Nges]]/1000</f>
        <v>28.929960000000001</v>
      </c>
      <c r="L658" s="1">
        <f>Tabelle2[[#This Row],[Menge kg P2O5]]/1000</f>
        <v>13.831990000000001</v>
      </c>
      <c r="M658" s="1">
        <f>Tabelle2[[#This Row],[Menge t Nges]]/Tabelle2[[#This Row],[Anzahl Lieferscheine]]</f>
        <v>0.64288800000000001</v>
      </c>
      <c r="N658" s="1">
        <f>Tabelle2[[#This Row],[Menge t P2O5]]/Tabelle2[[#This Row],[Anzahl Lieferscheine]]</f>
        <v>0.30737755555555557</v>
      </c>
    </row>
    <row r="659" spans="1:14" x14ac:dyDescent="0.2">
      <c r="A659" s="2" t="s">
        <v>38</v>
      </c>
      <c r="B659" s="2" t="s">
        <v>38</v>
      </c>
      <c r="C659" s="2" t="s">
        <v>6</v>
      </c>
      <c r="D659" s="2" t="s">
        <v>7</v>
      </c>
      <c r="E659" s="2" t="s">
        <v>13</v>
      </c>
      <c r="F659" s="2" t="s">
        <v>61</v>
      </c>
      <c r="G659" s="1">
        <v>5460.8000000000011</v>
      </c>
      <c r="H659" s="1">
        <v>2974</v>
      </c>
      <c r="I659" s="4">
        <v>10</v>
      </c>
      <c r="J659" s="2" t="s">
        <v>66</v>
      </c>
      <c r="K659" s="1">
        <f>Tabelle2[[#This Row],[Menge kg Nges]]/1000</f>
        <v>5.4608000000000008</v>
      </c>
      <c r="L659" s="1">
        <f>Tabelle2[[#This Row],[Menge kg P2O5]]/1000</f>
        <v>2.9740000000000002</v>
      </c>
      <c r="M659" s="1">
        <f>Tabelle2[[#This Row],[Menge t Nges]]/Tabelle2[[#This Row],[Anzahl Lieferscheine]]</f>
        <v>0.54608000000000012</v>
      </c>
      <c r="N659" s="1">
        <f>Tabelle2[[#This Row],[Menge t P2O5]]/Tabelle2[[#This Row],[Anzahl Lieferscheine]]</f>
        <v>0.2974</v>
      </c>
    </row>
    <row r="660" spans="1:14" x14ac:dyDescent="0.2">
      <c r="A660" s="2" t="s">
        <v>38</v>
      </c>
      <c r="B660" s="2" t="s">
        <v>38</v>
      </c>
      <c r="C660" s="2" t="s">
        <v>6</v>
      </c>
      <c r="D660" s="2" t="s">
        <v>7</v>
      </c>
      <c r="E660" s="2" t="s">
        <v>14</v>
      </c>
      <c r="F660" s="2" t="s">
        <v>61</v>
      </c>
      <c r="G660" s="1">
        <v>12086.8</v>
      </c>
      <c r="H660" s="1">
        <v>6383.7000000000007</v>
      </c>
      <c r="I660" s="4">
        <v>39</v>
      </c>
      <c r="J660" s="2" t="s">
        <v>66</v>
      </c>
      <c r="K660" s="1">
        <f>Tabelle2[[#This Row],[Menge kg Nges]]/1000</f>
        <v>12.086799999999998</v>
      </c>
      <c r="L660" s="1">
        <f>Tabelle2[[#This Row],[Menge kg P2O5]]/1000</f>
        <v>6.383700000000001</v>
      </c>
      <c r="M660" s="1">
        <f>Tabelle2[[#This Row],[Menge t Nges]]/Tabelle2[[#This Row],[Anzahl Lieferscheine]]</f>
        <v>0.3099179487179487</v>
      </c>
      <c r="N660" s="1">
        <f>Tabelle2[[#This Row],[Menge t P2O5]]/Tabelle2[[#This Row],[Anzahl Lieferscheine]]</f>
        <v>0.1636846153846154</v>
      </c>
    </row>
    <row r="661" spans="1:14" x14ac:dyDescent="0.2">
      <c r="A661" s="2" t="s">
        <v>38</v>
      </c>
      <c r="B661" s="2" t="s">
        <v>38</v>
      </c>
      <c r="C661" s="2" t="s">
        <v>6</v>
      </c>
      <c r="D661" s="2" t="s">
        <v>15</v>
      </c>
      <c r="E661" s="2" t="s">
        <v>17</v>
      </c>
      <c r="F661" s="2" t="s">
        <v>61</v>
      </c>
      <c r="G661" s="1">
        <v>63.6</v>
      </c>
      <c r="H661" s="1">
        <v>27.6</v>
      </c>
      <c r="I661" s="4">
        <v>1</v>
      </c>
      <c r="J661" s="2" t="s">
        <v>66</v>
      </c>
      <c r="K661" s="1">
        <f>Tabelle2[[#This Row],[Menge kg Nges]]/1000</f>
        <v>6.3600000000000004E-2</v>
      </c>
      <c r="L661" s="1">
        <f>Tabelle2[[#This Row],[Menge kg P2O5]]/1000</f>
        <v>2.7600000000000003E-2</v>
      </c>
      <c r="M661" s="1">
        <f>Tabelle2[[#This Row],[Menge t Nges]]/Tabelle2[[#This Row],[Anzahl Lieferscheine]]</f>
        <v>6.3600000000000004E-2</v>
      </c>
      <c r="N661" s="1">
        <f>Tabelle2[[#This Row],[Menge t P2O5]]/Tabelle2[[#This Row],[Anzahl Lieferscheine]]</f>
        <v>2.7600000000000003E-2</v>
      </c>
    </row>
    <row r="662" spans="1:14" x14ac:dyDescent="0.2">
      <c r="A662" s="2" t="s">
        <v>38</v>
      </c>
      <c r="B662" s="2" t="s">
        <v>38</v>
      </c>
      <c r="C662" s="2" t="s">
        <v>6</v>
      </c>
      <c r="D662" s="2" t="s">
        <v>15</v>
      </c>
      <c r="E662" s="2" t="s">
        <v>35</v>
      </c>
      <c r="F662" s="2" t="s">
        <v>61</v>
      </c>
      <c r="G662" s="1">
        <v>781.2</v>
      </c>
      <c r="H662" s="1">
        <v>604.79999999999995</v>
      </c>
      <c r="I662" s="4">
        <v>2</v>
      </c>
      <c r="J662" s="2" t="s">
        <v>66</v>
      </c>
      <c r="K662" s="1">
        <f>Tabelle2[[#This Row],[Menge kg Nges]]/1000</f>
        <v>0.78120000000000001</v>
      </c>
      <c r="L662" s="1">
        <f>Tabelle2[[#This Row],[Menge kg P2O5]]/1000</f>
        <v>0.6048</v>
      </c>
      <c r="M662" s="1">
        <f>Tabelle2[[#This Row],[Menge t Nges]]/Tabelle2[[#This Row],[Anzahl Lieferscheine]]</f>
        <v>0.3906</v>
      </c>
      <c r="N662" s="1">
        <f>Tabelle2[[#This Row],[Menge t P2O5]]/Tabelle2[[#This Row],[Anzahl Lieferscheine]]</f>
        <v>0.3024</v>
      </c>
    </row>
    <row r="663" spans="1:14" x14ac:dyDescent="0.2">
      <c r="A663" s="2" t="s">
        <v>38</v>
      </c>
      <c r="B663" s="2" t="s">
        <v>38</v>
      </c>
      <c r="C663" s="2" t="s">
        <v>6</v>
      </c>
      <c r="D663" s="2" t="s">
        <v>15</v>
      </c>
      <c r="E663" s="2" t="s">
        <v>18</v>
      </c>
      <c r="F663" s="2" t="s">
        <v>61</v>
      </c>
      <c r="G663" s="1">
        <v>9576</v>
      </c>
      <c r="H663" s="1">
        <v>7375.7999999999984</v>
      </c>
      <c r="I663" s="4">
        <v>12</v>
      </c>
      <c r="J663" s="2" t="s">
        <v>66</v>
      </c>
      <c r="K663" s="1">
        <f>Tabelle2[[#This Row],[Menge kg Nges]]/1000</f>
        <v>9.5760000000000005</v>
      </c>
      <c r="L663" s="1">
        <f>Tabelle2[[#This Row],[Menge kg P2O5]]/1000</f>
        <v>7.3757999999999981</v>
      </c>
      <c r="M663" s="1">
        <f>Tabelle2[[#This Row],[Menge t Nges]]/Tabelle2[[#This Row],[Anzahl Lieferscheine]]</f>
        <v>0.79800000000000004</v>
      </c>
      <c r="N663" s="1">
        <f>Tabelle2[[#This Row],[Menge t P2O5]]/Tabelle2[[#This Row],[Anzahl Lieferscheine]]</f>
        <v>0.61464999999999981</v>
      </c>
    </row>
    <row r="664" spans="1:14" x14ac:dyDescent="0.2">
      <c r="A664" s="2" t="s">
        <v>38</v>
      </c>
      <c r="B664" s="2" t="s">
        <v>38</v>
      </c>
      <c r="C664" s="2" t="s">
        <v>6</v>
      </c>
      <c r="D664" s="2" t="s">
        <v>15</v>
      </c>
      <c r="E664" s="2" t="s">
        <v>19</v>
      </c>
      <c r="F664" s="2" t="s">
        <v>61</v>
      </c>
      <c r="G664" s="1">
        <v>108</v>
      </c>
      <c r="H664" s="1">
        <v>120</v>
      </c>
      <c r="I664" s="4">
        <v>1</v>
      </c>
      <c r="J664" s="2" t="s">
        <v>66</v>
      </c>
      <c r="K664" s="1">
        <f>Tabelle2[[#This Row],[Menge kg Nges]]/1000</f>
        <v>0.108</v>
      </c>
      <c r="L664" s="1">
        <f>Tabelle2[[#This Row],[Menge kg P2O5]]/1000</f>
        <v>0.12</v>
      </c>
      <c r="M664" s="1">
        <f>Tabelle2[[#This Row],[Menge t Nges]]/Tabelle2[[#This Row],[Anzahl Lieferscheine]]</f>
        <v>0.108</v>
      </c>
      <c r="N664" s="1">
        <f>Tabelle2[[#This Row],[Menge t P2O5]]/Tabelle2[[#This Row],[Anzahl Lieferscheine]]</f>
        <v>0.12</v>
      </c>
    </row>
    <row r="665" spans="1:14" x14ac:dyDescent="0.2">
      <c r="A665" s="2" t="s">
        <v>38</v>
      </c>
      <c r="B665" s="2" t="s">
        <v>38</v>
      </c>
      <c r="C665" s="2" t="s">
        <v>6</v>
      </c>
      <c r="D665" s="2" t="s">
        <v>15</v>
      </c>
      <c r="E665" s="2" t="s">
        <v>20</v>
      </c>
      <c r="F665" s="2" t="s">
        <v>61</v>
      </c>
      <c r="G665" s="1">
        <v>352</v>
      </c>
      <c r="H665" s="1">
        <v>200</v>
      </c>
      <c r="I665" s="4">
        <v>4</v>
      </c>
      <c r="J665" s="2" t="s">
        <v>66</v>
      </c>
      <c r="K665" s="1">
        <f>Tabelle2[[#This Row],[Menge kg Nges]]/1000</f>
        <v>0.35199999999999998</v>
      </c>
      <c r="L665" s="1">
        <f>Tabelle2[[#This Row],[Menge kg P2O5]]/1000</f>
        <v>0.2</v>
      </c>
      <c r="M665" s="1">
        <f>Tabelle2[[#This Row],[Menge t Nges]]/Tabelle2[[#This Row],[Anzahl Lieferscheine]]</f>
        <v>8.7999999999999995E-2</v>
      </c>
      <c r="N665" s="1">
        <f>Tabelle2[[#This Row],[Menge t P2O5]]/Tabelle2[[#This Row],[Anzahl Lieferscheine]]</f>
        <v>0.05</v>
      </c>
    </row>
    <row r="666" spans="1:14" x14ac:dyDescent="0.2">
      <c r="A666" s="2" t="s">
        <v>38</v>
      </c>
      <c r="B666" s="2" t="s">
        <v>38</v>
      </c>
      <c r="C666" s="2" t="s">
        <v>6</v>
      </c>
      <c r="D666" s="2" t="s">
        <v>15</v>
      </c>
      <c r="E666" s="2" t="s">
        <v>21</v>
      </c>
      <c r="F666" s="2" t="s">
        <v>61</v>
      </c>
      <c r="G666" s="1">
        <v>3890.64</v>
      </c>
      <c r="H666" s="1">
        <v>2397.0699999999997</v>
      </c>
      <c r="I666" s="4">
        <v>9</v>
      </c>
      <c r="J666" s="2" t="s">
        <v>66</v>
      </c>
      <c r="K666" s="1">
        <f>Tabelle2[[#This Row],[Menge kg Nges]]/1000</f>
        <v>3.8906399999999999</v>
      </c>
      <c r="L666" s="1">
        <f>Tabelle2[[#This Row],[Menge kg P2O5]]/1000</f>
        <v>2.3970699999999998</v>
      </c>
      <c r="M666" s="1">
        <f>Tabelle2[[#This Row],[Menge t Nges]]/Tabelle2[[#This Row],[Anzahl Lieferscheine]]</f>
        <v>0.43229333333333331</v>
      </c>
      <c r="N666" s="1">
        <f>Tabelle2[[#This Row],[Menge t P2O5]]/Tabelle2[[#This Row],[Anzahl Lieferscheine]]</f>
        <v>0.26634111111111108</v>
      </c>
    </row>
    <row r="667" spans="1:14" x14ac:dyDescent="0.2">
      <c r="A667" s="2" t="s">
        <v>38</v>
      </c>
      <c r="B667" s="2" t="s">
        <v>38</v>
      </c>
      <c r="C667" s="2" t="s">
        <v>6</v>
      </c>
      <c r="D667" s="2" t="s">
        <v>15</v>
      </c>
      <c r="E667" s="2" t="s">
        <v>9</v>
      </c>
      <c r="F667" s="2" t="s">
        <v>61</v>
      </c>
      <c r="G667" s="1">
        <v>1241.76</v>
      </c>
      <c r="H667" s="1">
        <v>514.79999999999995</v>
      </c>
      <c r="I667" s="4">
        <v>6</v>
      </c>
      <c r="J667" s="2" t="s">
        <v>66</v>
      </c>
      <c r="K667" s="1">
        <f>Tabelle2[[#This Row],[Menge kg Nges]]/1000</f>
        <v>1.24176</v>
      </c>
      <c r="L667" s="1">
        <f>Tabelle2[[#This Row],[Menge kg P2O5]]/1000</f>
        <v>0.51479999999999992</v>
      </c>
      <c r="M667" s="1">
        <f>Tabelle2[[#This Row],[Menge t Nges]]/Tabelle2[[#This Row],[Anzahl Lieferscheine]]</f>
        <v>0.20696000000000001</v>
      </c>
      <c r="N667" s="1">
        <f>Tabelle2[[#This Row],[Menge t P2O5]]/Tabelle2[[#This Row],[Anzahl Lieferscheine]]</f>
        <v>8.5799999999999987E-2</v>
      </c>
    </row>
    <row r="668" spans="1:14" x14ac:dyDescent="0.2">
      <c r="A668" s="2" t="s">
        <v>38</v>
      </c>
      <c r="B668" s="2" t="s">
        <v>38</v>
      </c>
      <c r="C668" s="2" t="s">
        <v>6</v>
      </c>
      <c r="D668" s="2" t="s">
        <v>15</v>
      </c>
      <c r="E668" s="2" t="s">
        <v>10</v>
      </c>
      <c r="F668" s="2" t="s">
        <v>61</v>
      </c>
      <c r="G668" s="1">
        <v>17349.590000000004</v>
      </c>
      <c r="H668" s="1">
        <v>7659.11</v>
      </c>
      <c r="I668" s="4">
        <v>26</v>
      </c>
      <c r="J668" s="2" t="s">
        <v>66</v>
      </c>
      <c r="K668" s="1">
        <f>Tabelle2[[#This Row],[Menge kg Nges]]/1000</f>
        <v>17.349590000000003</v>
      </c>
      <c r="L668" s="1">
        <f>Tabelle2[[#This Row],[Menge kg P2O5]]/1000</f>
        <v>7.6591100000000001</v>
      </c>
      <c r="M668" s="1">
        <f>Tabelle2[[#This Row],[Menge t Nges]]/Tabelle2[[#This Row],[Anzahl Lieferscheine]]</f>
        <v>0.6672919230769232</v>
      </c>
      <c r="N668" s="1">
        <f>Tabelle2[[#This Row],[Menge t P2O5]]/Tabelle2[[#This Row],[Anzahl Lieferscheine]]</f>
        <v>0.29458115384615385</v>
      </c>
    </row>
    <row r="669" spans="1:14" x14ac:dyDescent="0.2">
      <c r="A669" s="2" t="s">
        <v>38</v>
      </c>
      <c r="B669" s="2" t="s">
        <v>38</v>
      </c>
      <c r="C669" s="2" t="s">
        <v>6</v>
      </c>
      <c r="D669" s="2" t="s">
        <v>15</v>
      </c>
      <c r="E669" s="2" t="s">
        <v>23</v>
      </c>
      <c r="F669" s="2" t="s">
        <v>61</v>
      </c>
      <c r="G669" s="1">
        <v>96</v>
      </c>
      <c r="H669" s="1">
        <v>39.6</v>
      </c>
      <c r="I669" s="4">
        <v>1</v>
      </c>
      <c r="J669" s="2" t="s">
        <v>66</v>
      </c>
      <c r="K669" s="1">
        <f>Tabelle2[[#This Row],[Menge kg Nges]]/1000</f>
        <v>9.6000000000000002E-2</v>
      </c>
      <c r="L669" s="1">
        <f>Tabelle2[[#This Row],[Menge kg P2O5]]/1000</f>
        <v>3.9600000000000003E-2</v>
      </c>
      <c r="M669" s="1">
        <f>Tabelle2[[#This Row],[Menge t Nges]]/Tabelle2[[#This Row],[Anzahl Lieferscheine]]</f>
        <v>9.6000000000000002E-2</v>
      </c>
      <c r="N669" s="1">
        <f>Tabelle2[[#This Row],[Menge t P2O5]]/Tabelle2[[#This Row],[Anzahl Lieferscheine]]</f>
        <v>3.9600000000000003E-2</v>
      </c>
    </row>
    <row r="670" spans="1:14" x14ac:dyDescent="0.2">
      <c r="A670" s="2" t="s">
        <v>38</v>
      </c>
      <c r="B670" s="2" t="s">
        <v>38</v>
      </c>
      <c r="C670" s="2" t="s">
        <v>6</v>
      </c>
      <c r="D670" s="2" t="s">
        <v>15</v>
      </c>
      <c r="E670" s="2" t="s">
        <v>24</v>
      </c>
      <c r="F670" s="2" t="s">
        <v>61</v>
      </c>
      <c r="G670" s="1">
        <v>99.6</v>
      </c>
      <c r="H670" s="1">
        <v>61.2</v>
      </c>
      <c r="I670" s="4">
        <v>1</v>
      </c>
      <c r="J670" s="2" t="s">
        <v>66</v>
      </c>
      <c r="K670" s="1">
        <f>Tabelle2[[#This Row],[Menge kg Nges]]/1000</f>
        <v>9.9599999999999994E-2</v>
      </c>
      <c r="L670" s="1">
        <f>Tabelle2[[#This Row],[Menge kg P2O5]]/1000</f>
        <v>6.1200000000000004E-2</v>
      </c>
      <c r="M670" s="1">
        <f>Tabelle2[[#This Row],[Menge t Nges]]/Tabelle2[[#This Row],[Anzahl Lieferscheine]]</f>
        <v>9.9599999999999994E-2</v>
      </c>
      <c r="N670" s="1">
        <f>Tabelle2[[#This Row],[Menge t P2O5]]/Tabelle2[[#This Row],[Anzahl Lieferscheine]]</f>
        <v>6.1200000000000004E-2</v>
      </c>
    </row>
    <row r="671" spans="1:14" x14ac:dyDescent="0.2">
      <c r="A671" s="2" t="s">
        <v>38</v>
      </c>
      <c r="B671" s="2" t="s">
        <v>38</v>
      </c>
      <c r="C671" s="2" t="s">
        <v>25</v>
      </c>
      <c r="D671" s="2" t="s">
        <v>25</v>
      </c>
      <c r="E671" s="2" t="s">
        <v>26</v>
      </c>
      <c r="F671" s="2" t="s">
        <v>61</v>
      </c>
      <c r="G671" s="1">
        <v>53494.300000000017</v>
      </c>
      <c r="H671" s="1">
        <v>19015.389999999996</v>
      </c>
      <c r="I671" s="4">
        <v>62</v>
      </c>
      <c r="J671" s="2" t="s">
        <v>66</v>
      </c>
      <c r="K671" s="1">
        <f>Tabelle2[[#This Row],[Menge kg Nges]]/1000</f>
        <v>53.494300000000017</v>
      </c>
      <c r="L671" s="1">
        <f>Tabelle2[[#This Row],[Menge kg P2O5]]/1000</f>
        <v>19.015389999999996</v>
      </c>
      <c r="M671" s="1">
        <f>Tabelle2[[#This Row],[Menge t Nges]]/Tabelle2[[#This Row],[Anzahl Lieferscheine]]</f>
        <v>0.86281129032258097</v>
      </c>
      <c r="N671" s="1">
        <f>Tabelle2[[#This Row],[Menge t P2O5]]/Tabelle2[[#This Row],[Anzahl Lieferscheine]]</f>
        <v>0.30669983870967737</v>
      </c>
    </row>
    <row r="672" spans="1:14" x14ac:dyDescent="0.2">
      <c r="A672" s="2" t="s">
        <v>38</v>
      </c>
      <c r="B672" s="2" t="s">
        <v>40</v>
      </c>
      <c r="C672" s="2" t="s">
        <v>6</v>
      </c>
      <c r="D672" s="2" t="s">
        <v>7</v>
      </c>
      <c r="E672" s="2" t="s">
        <v>12</v>
      </c>
      <c r="F672" s="2" t="s">
        <v>61</v>
      </c>
      <c r="G672" s="1">
        <v>338.25</v>
      </c>
      <c r="H672" s="1">
        <v>117.75</v>
      </c>
      <c r="I672" s="4">
        <v>1</v>
      </c>
      <c r="J672" s="2" t="s">
        <v>66</v>
      </c>
      <c r="K672" s="1">
        <f>Tabelle2[[#This Row],[Menge kg Nges]]/1000</f>
        <v>0.33825</v>
      </c>
      <c r="L672" s="1">
        <f>Tabelle2[[#This Row],[Menge kg P2O5]]/1000</f>
        <v>0.11774999999999999</v>
      </c>
      <c r="M672" s="1">
        <f>Tabelle2[[#This Row],[Menge t Nges]]/Tabelle2[[#This Row],[Anzahl Lieferscheine]]</f>
        <v>0.33825</v>
      </c>
      <c r="N672" s="1">
        <f>Tabelle2[[#This Row],[Menge t P2O5]]/Tabelle2[[#This Row],[Anzahl Lieferscheine]]</f>
        <v>0.11774999999999999</v>
      </c>
    </row>
    <row r="673" spans="1:14" x14ac:dyDescent="0.2">
      <c r="A673" s="2" t="s">
        <v>38</v>
      </c>
      <c r="B673" s="2" t="s">
        <v>40</v>
      </c>
      <c r="C673" s="2" t="s">
        <v>6</v>
      </c>
      <c r="D673" s="2" t="s">
        <v>7</v>
      </c>
      <c r="E673" s="2" t="s">
        <v>14</v>
      </c>
      <c r="F673" s="2" t="s">
        <v>61</v>
      </c>
      <c r="G673" s="1">
        <v>840</v>
      </c>
      <c r="H673" s="1">
        <v>510</v>
      </c>
      <c r="I673" s="4">
        <v>1</v>
      </c>
      <c r="J673" s="2" t="s">
        <v>66</v>
      </c>
      <c r="K673" s="1">
        <f>Tabelle2[[#This Row],[Menge kg Nges]]/1000</f>
        <v>0.84</v>
      </c>
      <c r="L673" s="1">
        <f>Tabelle2[[#This Row],[Menge kg P2O5]]/1000</f>
        <v>0.51</v>
      </c>
      <c r="M673" s="1">
        <f>Tabelle2[[#This Row],[Menge t Nges]]/Tabelle2[[#This Row],[Anzahl Lieferscheine]]</f>
        <v>0.84</v>
      </c>
      <c r="N673" s="1">
        <f>Tabelle2[[#This Row],[Menge t P2O5]]/Tabelle2[[#This Row],[Anzahl Lieferscheine]]</f>
        <v>0.51</v>
      </c>
    </row>
    <row r="674" spans="1:14" x14ac:dyDescent="0.2">
      <c r="A674" s="2" t="s">
        <v>38</v>
      </c>
      <c r="B674" s="2" t="s">
        <v>40</v>
      </c>
      <c r="C674" s="2" t="s">
        <v>6</v>
      </c>
      <c r="D674" s="2" t="s">
        <v>15</v>
      </c>
      <c r="E674" s="2" t="s">
        <v>10</v>
      </c>
      <c r="F674" s="2" t="s">
        <v>61</v>
      </c>
      <c r="G674" s="1">
        <v>2494.8999999999996</v>
      </c>
      <c r="H674" s="1">
        <v>1073.58</v>
      </c>
      <c r="I674" s="4">
        <v>3</v>
      </c>
      <c r="J674" s="2" t="s">
        <v>66</v>
      </c>
      <c r="K674" s="1">
        <f>Tabelle2[[#This Row],[Menge kg Nges]]/1000</f>
        <v>2.4948999999999995</v>
      </c>
      <c r="L674" s="1">
        <f>Tabelle2[[#This Row],[Menge kg P2O5]]/1000</f>
        <v>1.07358</v>
      </c>
      <c r="M674" s="1">
        <f>Tabelle2[[#This Row],[Menge t Nges]]/Tabelle2[[#This Row],[Anzahl Lieferscheine]]</f>
        <v>0.83163333333333311</v>
      </c>
      <c r="N674" s="1">
        <f>Tabelle2[[#This Row],[Menge t P2O5]]/Tabelle2[[#This Row],[Anzahl Lieferscheine]]</f>
        <v>0.35786000000000001</v>
      </c>
    </row>
    <row r="675" spans="1:14" x14ac:dyDescent="0.2">
      <c r="A675" s="2" t="s">
        <v>38</v>
      </c>
      <c r="B675" s="2" t="s">
        <v>40</v>
      </c>
      <c r="C675" s="2" t="s">
        <v>25</v>
      </c>
      <c r="D675" s="2" t="s">
        <v>25</v>
      </c>
      <c r="E675" s="2" t="s">
        <v>26</v>
      </c>
      <c r="F675" s="2" t="s">
        <v>61</v>
      </c>
      <c r="G675" s="1">
        <v>0</v>
      </c>
      <c r="H675" s="1">
        <v>120</v>
      </c>
      <c r="I675" s="4">
        <v>1</v>
      </c>
      <c r="J675" s="2" t="s">
        <v>66</v>
      </c>
      <c r="K675" s="1">
        <f>Tabelle2[[#This Row],[Menge kg Nges]]/1000</f>
        <v>0</v>
      </c>
      <c r="L675" s="1">
        <f>Tabelle2[[#This Row],[Menge kg P2O5]]/1000</f>
        <v>0.12</v>
      </c>
      <c r="M675" s="1">
        <f>Tabelle2[[#This Row],[Menge t Nges]]/Tabelle2[[#This Row],[Anzahl Lieferscheine]]</f>
        <v>0</v>
      </c>
      <c r="N675" s="1">
        <f>Tabelle2[[#This Row],[Menge t P2O5]]/Tabelle2[[#This Row],[Anzahl Lieferscheine]]</f>
        <v>0.12</v>
      </c>
    </row>
    <row r="676" spans="1:14" x14ac:dyDescent="0.2">
      <c r="A676" s="2" t="s">
        <v>38</v>
      </c>
      <c r="B676" s="2" t="s">
        <v>42</v>
      </c>
      <c r="C676" s="2" t="s">
        <v>6</v>
      </c>
      <c r="D676" s="2" t="s">
        <v>7</v>
      </c>
      <c r="E676" s="2" t="s">
        <v>12</v>
      </c>
      <c r="F676" s="2" t="s">
        <v>61</v>
      </c>
      <c r="G676" s="1">
        <v>473.55</v>
      </c>
      <c r="H676" s="1">
        <v>164.85</v>
      </c>
      <c r="I676" s="4">
        <v>1</v>
      </c>
      <c r="J676" s="2" t="s">
        <v>66</v>
      </c>
      <c r="K676" s="1">
        <f>Tabelle2[[#This Row],[Menge kg Nges]]/1000</f>
        <v>0.47355000000000003</v>
      </c>
      <c r="L676" s="1">
        <f>Tabelle2[[#This Row],[Menge kg P2O5]]/1000</f>
        <v>0.16485</v>
      </c>
      <c r="M676" s="1">
        <f>Tabelle2[[#This Row],[Menge t Nges]]/Tabelle2[[#This Row],[Anzahl Lieferscheine]]</f>
        <v>0.47355000000000003</v>
      </c>
      <c r="N676" s="1">
        <f>Tabelle2[[#This Row],[Menge t P2O5]]/Tabelle2[[#This Row],[Anzahl Lieferscheine]]</f>
        <v>0.16485</v>
      </c>
    </row>
    <row r="677" spans="1:14" x14ac:dyDescent="0.2">
      <c r="A677" s="2" t="s">
        <v>38</v>
      </c>
      <c r="B677" s="2" t="s">
        <v>42</v>
      </c>
      <c r="C677" s="2" t="s">
        <v>6</v>
      </c>
      <c r="D677" s="2" t="s">
        <v>15</v>
      </c>
      <c r="E677" s="2" t="s">
        <v>20</v>
      </c>
      <c r="F677" s="2" t="s">
        <v>61</v>
      </c>
      <c r="G677" s="1">
        <v>102</v>
      </c>
      <c r="H677" s="1">
        <v>75</v>
      </c>
      <c r="I677" s="4">
        <v>1</v>
      </c>
      <c r="J677" s="2" t="s">
        <v>66</v>
      </c>
      <c r="K677" s="1">
        <f>Tabelle2[[#This Row],[Menge kg Nges]]/1000</f>
        <v>0.10199999999999999</v>
      </c>
      <c r="L677" s="1">
        <f>Tabelle2[[#This Row],[Menge kg P2O5]]/1000</f>
        <v>7.4999999999999997E-2</v>
      </c>
      <c r="M677" s="1">
        <f>Tabelle2[[#This Row],[Menge t Nges]]/Tabelle2[[#This Row],[Anzahl Lieferscheine]]</f>
        <v>0.10199999999999999</v>
      </c>
      <c r="N677" s="1">
        <f>Tabelle2[[#This Row],[Menge t P2O5]]/Tabelle2[[#This Row],[Anzahl Lieferscheine]]</f>
        <v>7.4999999999999997E-2</v>
      </c>
    </row>
    <row r="678" spans="1:14" x14ac:dyDescent="0.2">
      <c r="A678" s="2" t="s">
        <v>38</v>
      </c>
      <c r="B678" s="2" t="s">
        <v>42</v>
      </c>
      <c r="C678" s="2" t="s">
        <v>25</v>
      </c>
      <c r="D678" s="2" t="s">
        <v>25</v>
      </c>
      <c r="E678" s="2" t="s">
        <v>26</v>
      </c>
      <c r="F678" s="2" t="s">
        <v>61</v>
      </c>
      <c r="G678" s="1">
        <v>0</v>
      </c>
      <c r="H678" s="1">
        <v>240</v>
      </c>
      <c r="I678" s="4">
        <v>1</v>
      </c>
      <c r="J678" s="2" t="s">
        <v>66</v>
      </c>
      <c r="K678" s="1">
        <f>Tabelle2[[#This Row],[Menge kg Nges]]/1000</f>
        <v>0</v>
      </c>
      <c r="L678" s="1">
        <f>Tabelle2[[#This Row],[Menge kg P2O5]]/1000</f>
        <v>0.24</v>
      </c>
      <c r="M678" s="1">
        <f>Tabelle2[[#This Row],[Menge t Nges]]/Tabelle2[[#This Row],[Anzahl Lieferscheine]]</f>
        <v>0</v>
      </c>
      <c r="N678" s="1">
        <f>Tabelle2[[#This Row],[Menge t P2O5]]/Tabelle2[[#This Row],[Anzahl Lieferscheine]]</f>
        <v>0.24</v>
      </c>
    </row>
    <row r="679" spans="1:14" x14ac:dyDescent="0.2">
      <c r="A679" s="2" t="s">
        <v>39</v>
      </c>
      <c r="B679" s="2" t="s">
        <v>32</v>
      </c>
      <c r="C679" s="2" t="s">
        <v>6</v>
      </c>
      <c r="D679" s="2" t="s">
        <v>7</v>
      </c>
      <c r="E679" s="2" t="s">
        <v>8</v>
      </c>
      <c r="F679" s="2" t="s">
        <v>61</v>
      </c>
      <c r="G679" s="1">
        <v>637</v>
      </c>
      <c r="H679" s="1">
        <v>269.5</v>
      </c>
      <c r="I679" s="4">
        <v>3</v>
      </c>
      <c r="J679" s="2" t="s">
        <v>66</v>
      </c>
      <c r="K679" s="1">
        <f>Tabelle2[[#This Row],[Menge kg Nges]]/1000</f>
        <v>0.63700000000000001</v>
      </c>
      <c r="L679" s="1">
        <f>Tabelle2[[#This Row],[Menge kg P2O5]]/1000</f>
        <v>0.26950000000000002</v>
      </c>
      <c r="M679" s="1">
        <f>Tabelle2[[#This Row],[Menge t Nges]]/Tabelle2[[#This Row],[Anzahl Lieferscheine]]</f>
        <v>0.21233333333333335</v>
      </c>
      <c r="N679" s="1">
        <f>Tabelle2[[#This Row],[Menge t P2O5]]/Tabelle2[[#This Row],[Anzahl Lieferscheine]]</f>
        <v>8.9833333333333334E-2</v>
      </c>
    </row>
    <row r="680" spans="1:14" x14ac:dyDescent="0.2">
      <c r="A680" s="2" t="s">
        <v>39</v>
      </c>
      <c r="B680" s="2" t="s">
        <v>32</v>
      </c>
      <c r="C680" s="2" t="s">
        <v>6</v>
      </c>
      <c r="D680" s="2" t="s">
        <v>15</v>
      </c>
      <c r="E680" s="2" t="s">
        <v>18</v>
      </c>
      <c r="F680" s="2" t="s">
        <v>61</v>
      </c>
      <c r="G680" s="1">
        <v>401.1</v>
      </c>
      <c r="H680" s="1">
        <v>270.2</v>
      </c>
      <c r="I680" s="4">
        <v>1</v>
      </c>
      <c r="J680" s="2" t="s">
        <v>66</v>
      </c>
      <c r="K680" s="1">
        <f>Tabelle2[[#This Row],[Menge kg Nges]]/1000</f>
        <v>0.40110000000000001</v>
      </c>
      <c r="L680" s="1">
        <f>Tabelle2[[#This Row],[Menge kg P2O5]]/1000</f>
        <v>0.2702</v>
      </c>
      <c r="M680" s="1">
        <f>Tabelle2[[#This Row],[Menge t Nges]]/Tabelle2[[#This Row],[Anzahl Lieferscheine]]</f>
        <v>0.40110000000000001</v>
      </c>
      <c r="N680" s="1">
        <f>Tabelle2[[#This Row],[Menge t P2O5]]/Tabelle2[[#This Row],[Anzahl Lieferscheine]]</f>
        <v>0.2702</v>
      </c>
    </row>
    <row r="681" spans="1:14" x14ac:dyDescent="0.2">
      <c r="A681" s="2" t="s">
        <v>39</v>
      </c>
      <c r="B681" s="2" t="s">
        <v>49</v>
      </c>
      <c r="C681" s="2" t="s">
        <v>6</v>
      </c>
      <c r="D681" s="2" t="s">
        <v>7</v>
      </c>
      <c r="E681" s="2" t="s">
        <v>8</v>
      </c>
      <c r="F681" s="2" t="s">
        <v>61</v>
      </c>
      <c r="G681" s="1">
        <v>10260</v>
      </c>
      <c r="H681" s="1">
        <v>2835</v>
      </c>
      <c r="I681" s="4">
        <v>1</v>
      </c>
      <c r="J681" s="2" t="s">
        <v>66</v>
      </c>
      <c r="K681" s="1">
        <f>Tabelle2[[#This Row],[Menge kg Nges]]/1000</f>
        <v>10.26</v>
      </c>
      <c r="L681" s="1">
        <f>Tabelle2[[#This Row],[Menge kg P2O5]]/1000</f>
        <v>2.835</v>
      </c>
      <c r="M681" s="1">
        <f>Tabelle2[[#This Row],[Menge t Nges]]/Tabelle2[[#This Row],[Anzahl Lieferscheine]]</f>
        <v>10.26</v>
      </c>
      <c r="N681" s="1">
        <f>Tabelle2[[#This Row],[Menge t P2O5]]/Tabelle2[[#This Row],[Anzahl Lieferscheine]]</f>
        <v>2.835</v>
      </c>
    </row>
    <row r="682" spans="1:14" x14ac:dyDescent="0.2">
      <c r="A682" s="2" t="s">
        <v>39</v>
      </c>
      <c r="B682" s="2" t="s">
        <v>34</v>
      </c>
      <c r="C682" s="2" t="s">
        <v>6</v>
      </c>
      <c r="D682" s="2" t="s">
        <v>7</v>
      </c>
      <c r="E682" s="2" t="s">
        <v>8</v>
      </c>
      <c r="F682" s="2" t="s">
        <v>61</v>
      </c>
      <c r="G682" s="1">
        <v>910</v>
      </c>
      <c r="H682" s="1">
        <v>385</v>
      </c>
      <c r="I682" s="4">
        <v>6</v>
      </c>
      <c r="J682" s="2" t="s">
        <v>66</v>
      </c>
      <c r="K682" s="1">
        <f>Tabelle2[[#This Row],[Menge kg Nges]]/1000</f>
        <v>0.91</v>
      </c>
      <c r="L682" s="1">
        <f>Tabelle2[[#This Row],[Menge kg P2O5]]/1000</f>
        <v>0.38500000000000001</v>
      </c>
      <c r="M682" s="1">
        <f>Tabelle2[[#This Row],[Menge t Nges]]/Tabelle2[[#This Row],[Anzahl Lieferscheine]]</f>
        <v>0.15166666666666667</v>
      </c>
      <c r="N682" s="1">
        <f>Tabelle2[[#This Row],[Menge t P2O5]]/Tabelle2[[#This Row],[Anzahl Lieferscheine]]</f>
        <v>6.4166666666666664E-2</v>
      </c>
    </row>
    <row r="683" spans="1:14" x14ac:dyDescent="0.2">
      <c r="A683" s="2" t="s">
        <v>39</v>
      </c>
      <c r="B683" s="2" t="s">
        <v>34</v>
      </c>
      <c r="C683" s="2" t="s">
        <v>6</v>
      </c>
      <c r="D683" s="2" t="s">
        <v>7</v>
      </c>
      <c r="E683" s="2" t="s">
        <v>11</v>
      </c>
      <c r="F683" s="2" t="s">
        <v>61</v>
      </c>
      <c r="G683" s="1">
        <v>878.93999999999994</v>
      </c>
      <c r="H683" s="1">
        <v>331.53000000000003</v>
      </c>
      <c r="I683" s="4">
        <v>4</v>
      </c>
      <c r="J683" s="2" t="s">
        <v>66</v>
      </c>
      <c r="K683" s="1">
        <f>Tabelle2[[#This Row],[Menge kg Nges]]/1000</f>
        <v>0.87893999999999994</v>
      </c>
      <c r="L683" s="1">
        <f>Tabelle2[[#This Row],[Menge kg P2O5]]/1000</f>
        <v>0.33153000000000005</v>
      </c>
      <c r="M683" s="1">
        <f>Tabelle2[[#This Row],[Menge t Nges]]/Tabelle2[[#This Row],[Anzahl Lieferscheine]]</f>
        <v>0.21973499999999999</v>
      </c>
      <c r="N683" s="1">
        <f>Tabelle2[[#This Row],[Menge t P2O5]]/Tabelle2[[#This Row],[Anzahl Lieferscheine]]</f>
        <v>8.2882500000000012E-2</v>
      </c>
    </row>
    <row r="684" spans="1:14" x14ac:dyDescent="0.2">
      <c r="A684" s="2" t="s">
        <v>39</v>
      </c>
      <c r="B684" s="2" t="s">
        <v>34</v>
      </c>
      <c r="C684" s="2" t="s">
        <v>6</v>
      </c>
      <c r="D684" s="2" t="s">
        <v>7</v>
      </c>
      <c r="E684" s="2" t="s">
        <v>12</v>
      </c>
      <c r="F684" s="2" t="s">
        <v>61</v>
      </c>
      <c r="G684" s="1">
        <v>4353.6000000000004</v>
      </c>
      <c r="H684" s="1">
        <v>1734.3</v>
      </c>
      <c r="I684" s="4">
        <v>9</v>
      </c>
      <c r="J684" s="2" t="s">
        <v>66</v>
      </c>
      <c r="K684" s="1">
        <f>Tabelle2[[#This Row],[Menge kg Nges]]/1000</f>
        <v>4.3536000000000001</v>
      </c>
      <c r="L684" s="1">
        <f>Tabelle2[[#This Row],[Menge kg P2O5]]/1000</f>
        <v>1.7343</v>
      </c>
      <c r="M684" s="1">
        <f>Tabelle2[[#This Row],[Menge t Nges]]/Tabelle2[[#This Row],[Anzahl Lieferscheine]]</f>
        <v>0.48373333333333335</v>
      </c>
      <c r="N684" s="1">
        <f>Tabelle2[[#This Row],[Menge t P2O5]]/Tabelle2[[#This Row],[Anzahl Lieferscheine]]</f>
        <v>0.19269999999999998</v>
      </c>
    </row>
    <row r="685" spans="1:14" x14ac:dyDescent="0.2">
      <c r="A685" s="2" t="s">
        <v>39</v>
      </c>
      <c r="B685" s="2" t="s">
        <v>34</v>
      </c>
      <c r="C685" s="2" t="s">
        <v>6</v>
      </c>
      <c r="D685" s="2" t="s">
        <v>15</v>
      </c>
      <c r="E685" s="2" t="s">
        <v>18</v>
      </c>
      <c r="F685" s="2" t="s">
        <v>61</v>
      </c>
      <c r="G685" s="1">
        <v>630.29999999999995</v>
      </c>
      <c r="H685" s="1">
        <v>424.6</v>
      </c>
      <c r="I685" s="4">
        <v>2</v>
      </c>
      <c r="J685" s="2" t="s">
        <v>66</v>
      </c>
      <c r="K685" s="1">
        <f>Tabelle2[[#This Row],[Menge kg Nges]]/1000</f>
        <v>0.63029999999999997</v>
      </c>
      <c r="L685" s="1">
        <f>Tabelle2[[#This Row],[Menge kg P2O5]]/1000</f>
        <v>0.42460000000000003</v>
      </c>
      <c r="M685" s="1">
        <f>Tabelle2[[#This Row],[Menge t Nges]]/Tabelle2[[#This Row],[Anzahl Lieferscheine]]</f>
        <v>0.31514999999999999</v>
      </c>
      <c r="N685" s="1">
        <f>Tabelle2[[#This Row],[Menge t P2O5]]/Tabelle2[[#This Row],[Anzahl Lieferscheine]]</f>
        <v>0.21230000000000002</v>
      </c>
    </row>
    <row r="686" spans="1:14" x14ac:dyDescent="0.2">
      <c r="A686" s="2" t="s">
        <v>39</v>
      </c>
      <c r="B686" s="2" t="s">
        <v>34</v>
      </c>
      <c r="C686" s="2" t="s">
        <v>6</v>
      </c>
      <c r="D686" s="2" t="s">
        <v>15</v>
      </c>
      <c r="E686" s="2" t="s">
        <v>21</v>
      </c>
      <c r="F686" s="2" t="s">
        <v>61</v>
      </c>
      <c r="G686" s="1">
        <v>150.04</v>
      </c>
      <c r="H686" s="1">
        <v>137.97</v>
      </c>
      <c r="I686" s="4">
        <v>1</v>
      </c>
      <c r="J686" s="2" t="s">
        <v>66</v>
      </c>
      <c r="K686" s="1">
        <f>Tabelle2[[#This Row],[Menge kg Nges]]/1000</f>
        <v>0.15003999999999998</v>
      </c>
      <c r="L686" s="1">
        <f>Tabelle2[[#This Row],[Menge kg P2O5]]/1000</f>
        <v>0.13797000000000001</v>
      </c>
      <c r="M686" s="1">
        <f>Tabelle2[[#This Row],[Menge t Nges]]/Tabelle2[[#This Row],[Anzahl Lieferscheine]]</f>
        <v>0.15003999999999998</v>
      </c>
      <c r="N686" s="1">
        <f>Tabelle2[[#This Row],[Menge t P2O5]]/Tabelle2[[#This Row],[Anzahl Lieferscheine]]</f>
        <v>0.13797000000000001</v>
      </c>
    </row>
    <row r="687" spans="1:14" x14ac:dyDescent="0.2">
      <c r="A687" s="2" t="s">
        <v>39</v>
      </c>
      <c r="B687" s="2" t="s">
        <v>34</v>
      </c>
      <c r="C687" s="2" t="s">
        <v>6</v>
      </c>
      <c r="D687" s="2" t="s">
        <v>15</v>
      </c>
      <c r="E687" s="2" t="s">
        <v>9</v>
      </c>
      <c r="F687" s="2" t="s">
        <v>61</v>
      </c>
      <c r="G687" s="1">
        <v>477.36</v>
      </c>
      <c r="H687" s="1">
        <v>198.9</v>
      </c>
      <c r="I687" s="4">
        <v>1</v>
      </c>
      <c r="J687" s="2" t="s">
        <v>66</v>
      </c>
      <c r="K687" s="1">
        <f>Tabelle2[[#This Row],[Menge kg Nges]]/1000</f>
        <v>0.47736000000000001</v>
      </c>
      <c r="L687" s="1">
        <f>Tabelle2[[#This Row],[Menge kg P2O5]]/1000</f>
        <v>0.19889999999999999</v>
      </c>
      <c r="M687" s="1">
        <f>Tabelle2[[#This Row],[Menge t Nges]]/Tabelle2[[#This Row],[Anzahl Lieferscheine]]</f>
        <v>0.47736000000000001</v>
      </c>
      <c r="N687" s="1">
        <f>Tabelle2[[#This Row],[Menge t P2O5]]/Tabelle2[[#This Row],[Anzahl Lieferscheine]]</f>
        <v>0.19889999999999999</v>
      </c>
    </row>
    <row r="688" spans="1:14" x14ac:dyDescent="0.2">
      <c r="A688" s="2" t="s">
        <v>39</v>
      </c>
      <c r="B688" s="2" t="s">
        <v>52</v>
      </c>
      <c r="C688" s="2" t="s">
        <v>6</v>
      </c>
      <c r="D688" s="2" t="s">
        <v>7</v>
      </c>
      <c r="E688" s="2" t="s">
        <v>11</v>
      </c>
      <c r="F688" s="2" t="s">
        <v>61</v>
      </c>
      <c r="G688" s="1">
        <v>1197</v>
      </c>
      <c r="H688" s="1">
        <v>451.5</v>
      </c>
      <c r="I688" s="4">
        <v>4</v>
      </c>
      <c r="J688" s="2" t="s">
        <v>66</v>
      </c>
      <c r="K688" s="1">
        <f>Tabelle2[[#This Row],[Menge kg Nges]]/1000</f>
        <v>1.1970000000000001</v>
      </c>
      <c r="L688" s="1">
        <f>Tabelle2[[#This Row],[Menge kg P2O5]]/1000</f>
        <v>0.45150000000000001</v>
      </c>
      <c r="M688" s="1">
        <f>Tabelle2[[#This Row],[Menge t Nges]]/Tabelle2[[#This Row],[Anzahl Lieferscheine]]</f>
        <v>0.29925000000000002</v>
      </c>
      <c r="N688" s="1">
        <f>Tabelle2[[#This Row],[Menge t P2O5]]/Tabelle2[[#This Row],[Anzahl Lieferscheine]]</f>
        <v>0.112875</v>
      </c>
    </row>
    <row r="689" spans="1:14" x14ac:dyDescent="0.2">
      <c r="A689" s="2" t="s">
        <v>39</v>
      </c>
      <c r="B689" s="2" t="s">
        <v>37</v>
      </c>
      <c r="C689" s="2" t="s">
        <v>6</v>
      </c>
      <c r="D689" s="2" t="s">
        <v>7</v>
      </c>
      <c r="E689" s="2" t="s">
        <v>12</v>
      </c>
      <c r="F689" s="2" t="s">
        <v>61</v>
      </c>
      <c r="G689" s="1">
        <v>1396.5</v>
      </c>
      <c r="H689" s="1">
        <v>456</v>
      </c>
      <c r="I689" s="4">
        <v>2</v>
      </c>
      <c r="J689" s="2" t="s">
        <v>66</v>
      </c>
      <c r="K689" s="1">
        <f>Tabelle2[[#This Row],[Menge kg Nges]]/1000</f>
        <v>1.3965000000000001</v>
      </c>
      <c r="L689" s="1">
        <f>Tabelle2[[#This Row],[Menge kg P2O5]]/1000</f>
        <v>0.45600000000000002</v>
      </c>
      <c r="M689" s="1">
        <f>Tabelle2[[#This Row],[Menge t Nges]]/Tabelle2[[#This Row],[Anzahl Lieferscheine]]</f>
        <v>0.69825000000000004</v>
      </c>
      <c r="N689" s="1">
        <f>Tabelle2[[#This Row],[Menge t P2O5]]/Tabelle2[[#This Row],[Anzahl Lieferscheine]]</f>
        <v>0.22800000000000001</v>
      </c>
    </row>
    <row r="690" spans="1:14" x14ac:dyDescent="0.2">
      <c r="A690" s="2" t="s">
        <v>39</v>
      </c>
      <c r="B690" s="2" t="s">
        <v>39</v>
      </c>
      <c r="C690" s="2" t="s">
        <v>6</v>
      </c>
      <c r="D690" s="2" t="s">
        <v>7</v>
      </c>
      <c r="E690" s="2" t="s">
        <v>8</v>
      </c>
      <c r="F690" s="2" t="s">
        <v>61</v>
      </c>
      <c r="G690" s="1">
        <v>83606.579999999987</v>
      </c>
      <c r="H690" s="1">
        <v>35904.150000000009</v>
      </c>
      <c r="I690" s="4">
        <v>387</v>
      </c>
      <c r="J690" s="2" t="s">
        <v>66</v>
      </c>
      <c r="K690" s="1">
        <f>Tabelle2[[#This Row],[Menge kg Nges]]/1000</f>
        <v>83.606579999999994</v>
      </c>
      <c r="L690" s="1">
        <f>Tabelle2[[#This Row],[Menge kg P2O5]]/1000</f>
        <v>35.904150000000008</v>
      </c>
      <c r="M690" s="1">
        <f>Tabelle2[[#This Row],[Menge t Nges]]/Tabelle2[[#This Row],[Anzahl Lieferscheine]]</f>
        <v>0.21603767441860464</v>
      </c>
      <c r="N690" s="1">
        <f>Tabelle2[[#This Row],[Menge t P2O5]]/Tabelle2[[#This Row],[Anzahl Lieferscheine]]</f>
        <v>9.2775581395348861E-2</v>
      </c>
    </row>
    <row r="691" spans="1:14" x14ac:dyDescent="0.2">
      <c r="A691" s="2" t="s">
        <v>39</v>
      </c>
      <c r="B691" s="2" t="s">
        <v>39</v>
      </c>
      <c r="C691" s="2" t="s">
        <v>6</v>
      </c>
      <c r="D691" s="2" t="s">
        <v>7</v>
      </c>
      <c r="E691" s="2" t="s">
        <v>9</v>
      </c>
      <c r="F691" s="2" t="s">
        <v>61</v>
      </c>
      <c r="G691" s="1">
        <v>46585.030000000006</v>
      </c>
      <c r="H691" s="1">
        <v>18432.139999999996</v>
      </c>
      <c r="I691" s="4">
        <v>216</v>
      </c>
      <c r="J691" s="2" t="s">
        <v>66</v>
      </c>
      <c r="K691" s="1">
        <f>Tabelle2[[#This Row],[Menge kg Nges]]/1000</f>
        <v>46.585030000000003</v>
      </c>
      <c r="L691" s="1">
        <f>Tabelle2[[#This Row],[Menge kg P2O5]]/1000</f>
        <v>18.432139999999997</v>
      </c>
      <c r="M691" s="1">
        <f>Tabelle2[[#This Row],[Menge t Nges]]/Tabelle2[[#This Row],[Anzahl Lieferscheine]]</f>
        <v>0.2156714351851852</v>
      </c>
      <c r="N691" s="1">
        <f>Tabelle2[[#This Row],[Menge t P2O5]]/Tabelle2[[#This Row],[Anzahl Lieferscheine]]</f>
        <v>8.5333981481481469E-2</v>
      </c>
    </row>
    <row r="692" spans="1:14" x14ac:dyDescent="0.2">
      <c r="A692" s="2" t="s">
        <v>39</v>
      </c>
      <c r="B692" s="2" t="s">
        <v>39</v>
      </c>
      <c r="C692" s="2" t="s">
        <v>6</v>
      </c>
      <c r="D692" s="2" t="s">
        <v>7</v>
      </c>
      <c r="E692" s="2" t="s">
        <v>10</v>
      </c>
      <c r="F692" s="2" t="s">
        <v>61</v>
      </c>
      <c r="G692" s="1">
        <v>243.6</v>
      </c>
      <c r="H692" s="1">
        <v>92.4</v>
      </c>
      <c r="I692" s="4">
        <v>2</v>
      </c>
      <c r="J692" s="2" t="s">
        <v>66</v>
      </c>
      <c r="K692" s="1">
        <f>Tabelle2[[#This Row],[Menge kg Nges]]/1000</f>
        <v>0.24359999999999998</v>
      </c>
      <c r="L692" s="1">
        <f>Tabelle2[[#This Row],[Menge kg P2O5]]/1000</f>
        <v>9.240000000000001E-2</v>
      </c>
      <c r="M692" s="1">
        <f>Tabelle2[[#This Row],[Menge t Nges]]/Tabelle2[[#This Row],[Anzahl Lieferscheine]]</f>
        <v>0.12179999999999999</v>
      </c>
      <c r="N692" s="1">
        <f>Tabelle2[[#This Row],[Menge t P2O5]]/Tabelle2[[#This Row],[Anzahl Lieferscheine]]</f>
        <v>4.6200000000000005E-2</v>
      </c>
    </row>
    <row r="693" spans="1:14" x14ac:dyDescent="0.2">
      <c r="A693" s="2" t="s">
        <v>39</v>
      </c>
      <c r="B693" s="2" t="s">
        <v>39</v>
      </c>
      <c r="C693" s="2" t="s">
        <v>6</v>
      </c>
      <c r="D693" s="2" t="s">
        <v>7</v>
      </c>
      <c r="E693" s="2" t="s">
        <v>11</v>
      </c>
      <c r="F693" s="2" t="s">
        <v>61</v>
      </c>
      <c r="G693" s="1">
        <v>14293.529999999997</v>
      </c>
      <c r="H693" s="1">
        <v>6342</v>
      </c>
      <c r="I693" s="4">
        <v>61</v>
      </c>
      <c r="J693" s="2" t="s">
        <v>66</v>
      </c>
      <c r="K693" s="1">
        <f>Tabelle2[[#This Row],[Menge kg Nges]]/1000</f>
        <v>14.293529999999997</v>
      </c>
      <c r="L693" s="1">
        <f>Tabelle2[[#This Row],[Menge kg P2O5]]/1000</f>
        <v>6.3419999999999996</v>
      </c>
      <c r="M693" s="1">
        <f>Tabelle2[[#This Row],[Menge t Nges]]/Tabelle2[[#This Row],[Anzahl Lieferscheine]]</f>
        <v>0.23432016393442617</v>
      </c>
      <c r="N693" s="1">
        <f>Tabelle2[[#This Row],[Menge t P2O5]]/Tabelle2[[#This Row],[Anzahl Lieferscheine]]</f>
        <v>0.1039672131147541</v>
      </c>
    </row>
    <row r="694" spans="1:14" x14ac:dyDescent="0.2">
      <c r="A694" s="2" t="s">
        <v>39</v>
      </c>
      <c r="B694" s="2" t="s">
        <v>39</v>
      </c>
      <c r="C694" s="2" t="s">
        <v>6</v>
      </c>
      <c r="D694" s="2" t="s">
        <v>7</v>
      </c>
      <c r="E694" s="2" t="s">
        <v>12</v>
      </c>
      <c r="F694" s="2" t="s">
        <v>61</v>
      </c>
      <c r="G694" s="1">
        <v>28009.670000000006</v>
      </c>
      <c r="H694" s="1">
        <v>13881.570000000007</v>
      </c>
      <c r="I694" s="4">
        <v>96</v>
      </c>
      <c r="J694" s="2" t="s">
        <v>66</v>
      </c>
      <c r="K694" s="1">
        <f>Tabelle2[[#This Row],[Menge kg Nges]]/1000</f>
        <v>28.009670000000007</v>
      </c>
      <c r="L694" s="1">
        <f>Tabelle2[[#This Row],[Menge kg P2O5]]/1000</f>
        <v>13.881570000000007</v>
      </c>
      <c r="M694" s="1">
        <f>Tabelle2[[#This Row],[Menge t Nges]]/Tabelle2[[#This Row],[Anzahl Lieferscheine]]</f>
        <v>0.29176739583333339</v>
      </c>
      <c r="N694" s="1">
        <f>Tabelle2[[#This Row],[Menge t P2O5]]/Tabelle2[[#This Row],[Anzahl Lieferscheine]]</f>
        <v>0.14459968750000007</v>
      </c>
    </row>
    <row r="695" spans="1:14" x14ac:dyDescent="0.2">
      <c r="A695" s="2" t="s">
        <v>39</v>
      </c>
      <c r="B695" s="2" t="s">
        <v>39</v>
      </c>
      <c r="C695" s="2" t="s">
        <v>6</v>
      </c>
      <c r="D695" s="2" t="s">
        <v>7</v>
      </c>
      <c r="E695" s="2" t="s">
        <v>13</v>
      </c>
      <c r="F695" s="2" t="s">
        <v>61</v>
      </c>
      <c r="G695" s="1">
        <v>722.4</v>
      </c>
      <c r="H695" s="1">
        <v>378.4</v>
      </c>
      <c r="I695" s="4">
        <v>5</v>
      </c>
      <c r="J695" s="2" t="s">
        <v>66</v>
      </c>
      <c r="K695" s="1">
        <f>Tabelle2[[#This Row],[Menge kg Nges]]/1000</f>
        <v>0.72239999999999993</v>
      </c>
      <c r="L695" s="1">
        <f>Tabelle2[[#This Row],[Menge kg P2O5]]/1000</f>
        <v>0.37839999999999996</v>
      </c>
      <c r="M695" s="1">
        <f>Tabelle2[[#This Row],[Menge t Nges]]/Tabelle2[[#This Row],[Anzahl Lieferscheine]]</f>
        <v>0.14448</v>
      </c>
      <c r="N695" s="1">
        <f>Tabelle2[[#This Row],[Menge t P2O5]]/Tabelle2[[#This Row],[Anzahl Lieferscheine]]</f>
        <v>7.5679999999999997E-2</v>
      </c>
    </row>
    <row r="696" spans="1:14" x14ac:dyDescent="0.2">
      <c r="A696" s="2" t="s">
        <v>39</v>
      </c>
      <c r="B696" s="2" t="s">
        <v>39</v>
      </c>
      <c r="C696" s="2" t="s">
        <v>6</v>
      </c>
      <c r="D696" s="2" t="s">
        <v>7</v>
      </c>
      <c r="E696" s="2" t="s">
        <v>14</v>
      </c>
      <c r="F696" s="2" t="s">
        <v>61</v>
      </c>
      <c r="G696" s="1">
        <v>45817.75</v>
      </c>
      <c r="H696" s="1">
        <v>21127.72</v>
      </c>
      <c r="I696" s="4">
        <v>184</v>
      </c>
      <c r="J696" s="2" t="s">
        <v>66</v>
      </c>
      <c r="K696" s="1">
        <f>Tabelle2[[#This Row],[Menge kg Nges]]/1000</f>
        <v>45.817749999999997</v>
      </c>
      <c r="L696" s="1">
        <f>Tabelle2[[#This Row],[Menge kg P2O5]]/1000</f>
        <v>21.12772</v>
      </c>
      <c r="M696" s="1">
        <f>Tabelle2[[#This Row],[Menge t Nges]]/Tabelle2[[#This Row],[Anzahl Lieferscheine]]</f>
        <v>0.24900951086956519</v>
      </c>
      <c r="N696" s="1">
        <f>Tabelle2[[#This Row],[Menge t P2O5]]/Tabelle2[[#This Row],[Anzahl Lieferscheine]]</f>
        <v>0.1148245652173913</v>
      </c>
    </row>
    <row r="697" spans="1:14" x14ac:dyDescent="0.2">
      <c r="A697" s="2" t="s">
        <v>39</v>
      </c>
      <c r="B697" s="2" t="s">
        <v>39</v>
      </c>
      <c r="C697" s="2" t="s">
        <v>6</v>
      </c>
      <c r="D697" s="2" t="s">
        <v>15</v>
      </c>
      <c r="E697" s="2" t="s">
        <v>8</v>
      </c>
      <c r="F697" s="2" t="s">
        <v>61</v>
      </c>
      <c r="G697" s="1">
        <v>1411.2</v>
      </c>
      <c r="H697" s="1">
        <v>673.2</v>
      </c>
      <c r="I697" s="4">
        <v>17</v>
      </c>
      <c r="J697" s="2" t="s">
        <v>66</v>
      </c>
      <c r="K697" s="1">
        <f>Tabelle2[[#This Row],[Menge kg Nges]]/1000</f>
        <v>1.4112</v>
      </c>
      <c r="L697" s="1">
        <f>Tabelle2[[#This Row],[Menge kg P2O5]]/1000</f>
        <v>0.67320000000000002</v>
      </c>
      <c r="M697" s="1">
        <f>Tabelle2[[#This Row],[Menge t Nges]]/Tabelle2[[#This Row],[Anzahl Lieferscheine]]</f>
        <v>8.3011764705882354E-2</v>
      </c>
      <c r="N697" s="1">
        <f>Tabelle2[[#This Row],[Menge t P2O5]]/Tabelle2[[#This Row],[Anzahl Lieferscheine]]</f>
        <v>3.9600000000000003E-2</v>
      </c>
    </row>
    <row r="698" spans="1:14" x14ac:dyDescent="0.2">
      <c r="A698" s="2" t="s">
        <v>39</v>
      </c>
      <c r="B698" s="2" t="s">
        <v>39</v>
      </c>
      <c r="C698" s="2" t="s">
        <v>6</v>
      </c>
      <c r="D698" s="2" t="s">
        <v>15</v>
      </c>
      <c r="E698" s="2" t="s">
        <v>16</v>
      </c>
      <c r="F698" s="2" t="s">
        <v>61</v>
      </c>
      <c r="G698" s="1">
        <v>1505</v>
      </c>
      <c r="H698" s="1">
        <v>2086.61</v>
      </c>
      <c r="I698" s="4">
        <v>9</v>
      </c>
      <c r="J698" s="2" t="s">
        <v>66</v>
      </c>
      <c r="K698" s="1">
        <f>Tabelle2[[#This Row],[Menge kg Nges]]/1000</f>
        <v>1.5049999999999999</v>
      </c>
      <c r="L698" s="1">
        <f>Tabelle2[[#This Row],[Menge kg P2O5]]/1000</f>
        <v>2.0866100000000003</v>
      </c>
      <c r="M698" s="1">
        <f>Tabelle2[[#This Row],[Menge t Nges]]/Tabelle2[[#This Row],[Anzahl Lieferscheine]]</f>
        <v>0.16722222222222222</v>
      </c>
      <c r="N698" s="1">
        <f>Tabelle2[[#This Row],[Menge t P2O5]]/Tabelle2[[#This Row],[Anzahl Lieferscheine]]</f>
        <v>0.23184555555555558</v>
      </c>
    </row>
    <row r="699" spans="1:14" x14ac:dyDescent="0.2">
      <c r="A699" s="2" t="s">
        <v>39</v>
      </c>
      <c r="B699" s="2" t="s">
        <v>39</v>
      </c>
      <c r="C699" s="2" t="s">
        <v>6</v>
      </c>
      <c r="D699" s="2" t="s">
        <v>15</v>
      </c>
      <c r="E699" s="2" t="s">
        <v>17</v>
      </c>
      <c r="F699" s="2" t="s">
        <v>61</v>
      </c>
      <c r="G699" s="1">
        <v>302.10000000000002</v>
      </c>
      <c r="H699" s="1">
        <v>131.1</v>
      </c>
      <c r="I699" s="4">
        <v>6</v>
      </c>
      <c r="J699" s="2" t="s">
        <v>66</v>
      </c>
      <c r="K699" s="1">
        <f>Tabelle2[[#This Row],[Menge kg Nges]]/1000</f>
        <v>0.30210000000000004</v>
      </c>
      <c r="L699" s="1">
        <f>Tabelle2[[#This Row],[Menge kg P2O5]]/1000</f>
        <v>0.13109999999999999</v>
      </c>
      <c r="M699" s="1">
        <f>Tabelle2[[#This Row],[Menge t Nges]]/Tabelle2[[#This Row],[Anzahl Lieferscheine]]</f>
        <v>5.0350000000000006E-2</v>
      </c>
      <c r="N699" s="1">
        <f>Tabelle2[[#This Row],[Menge t P2O5]]/Tabelle2[[#This Row],[Anzahl Lieferscheine]]</f>
        <v>2.1849999999999998E-2</v>
      </c>
    </row>
    <row r="700" spans="1:14" x14ac:dyDescent="0.2">
      <c r="A700" s="2" t="s">
        <v>39</v>
      </c>
      <c r="B700" s="2" t="s">
        <v>39</v>
      </c>
      <c r="C700" s="2" t="s">
        <v>6</v>
      </c>
      <c r="D700" s="2" t="s">
        <v>15</v>
      </c>
      <c r="E700" s="2" t="s">
        <v>18</v>
      </c>
      <c r="F700" s="2" t="s">
        <v>61</v>
      </c>
      <c r="G700" s="1">
        <v>1381.35</v>
      </c>
      <c r="H700" s="1">
        <v>1028.7</v>
      </c>
      <c r="I700" s="4">
        <v>8</v>
      </c>
      <c r="J700" s="2" t="s">
        <v>66</v>
      </c>
      <c r="K700" s="1">
        <f>Tabelle2[[#This Row],[Menge kg Nges]]/1000</f>
        <v>1.3813499999999999</v>
      </c>
      <c r="L700" s="1">
        <f>Tabelle2[[#This Row],[Menge kg P2O5]]/1000</f>
        <v>1.0286999999999999</v>
      </c>
      <c r="M700" s="1">
        <f>Tabelle2[[#This Row],[Menge t Nges]]/Tabelle2[[#This Row],[Anzahl Lieferscheine]]</f>
        <v>0.17266874999999998</v>
      </c>
      <c r="N700" s="1">
        <f>Tabelle2[[#This Row],[Menge t P2O5]]/Tabelle2[[#This Row],[Anzahl Lieferscheine]]</f>
        <v>0.12858749999999999</v>
      </c>
    </row>
    <row r="701" spans="1:14" x14ac:dyDescent="0.2">
      <c r="A701" s="2" t="s">
        <v>39</v>
      </c>
      <c r="B701" s="2" t="s">
        <v>39</v>
      </c>
      <c r="C701" s="2" t="s">
        <v>6</v>
      </c>
      <c r="D701" s="2" t="s">
        <v>15</v>
      </c>
      <c r="E701" s="2" t="s">
        <v>19</v>
      </c>
      <c r="F701" s="2" t="s">
        <v>61</v>
      </c>
      <c r="G701" s="1">
        <v>216</v>
      </c>
      <c r="H701" s="1">
        <v>240</v>
      </c>
      <c r="I701" s="4">
        <v>2</v>
      </c>
      <c r="J701" s="2" t="s">
        <v>66</v>
      </c>
      <c r="K701" s="1">
        <f>Tabelle2[[#This Row],[Menge kg Nges]]/1000</f>
        <v>0.216</v>
      </c>
      <c r="L701" s="1">
        <f>Tabelle2[[#This Row],[Menge kg P2O5]]/1000</f>
        <v>0.24</v>
      </c>
      <c r="M701" s="1">
        <f>Tabelle2[[#This Row],[Menge t Nges]]/Tabelle2[[#This Row],[Anzahl Lieferscheine]]</f>
        <v>0.108</v>
      </c>
      <c r="N701" s="1">
        <f>Tabelle2[[#This Row],[Menge t P2O5]]/Tabelle2[[#This Row],[Anzahl Lieferscheine]]</f>
        <v>0.12</v>
      </c>
    </row>
    <row r="702" spans="1:14" x14ac:dyDescent="0.2">
      <c r="A702" s="2" t="s">
        <v>39</v>
      </c>
      <c r="B702" s="2" t="s">
        <v>39</v>
      </c>
      <c r="C702" s="2" t="s">
        <v>6</v>
      </c>
      <c r="D702" s="2" t="s">
        <v>15</v>
      </c>
      <c r="E702" s="2" t="s">
        <v>20</v>
      </c>
      <c r="F702" s="2" t="s">
        <v>61</v>
      </c>
      <c r="G702" s="1">
        <v>2274.630000000001</v>
      </c>
      <c r="H702" s="1">
        <v>1306.04</v>
      </c>
      <c r="I702" s="4">
        <v>34</v>
      </c>
      <c r="J702" s="2" t="s">
        <v>66</v>
      </c>
      <c r="K702" s="1">
        <f>Tabelle2[[#This Row],[Menge kg Nges]]/1000</f>
        <v>2.274630000000001</v>
      </c>
      <c r="L702" s="1">
        <f>Tabelle2[[#This Row],[Menge kg P2O5]]/1000</f>
        <v>1.3060399999999999</v>
      </c>
      <c r="M702" s="1">
        <f>Tabelle2[[#This Row],[Menge t Nges]]/Tabelle2[[#This Row],[Anzahl Lieferscheine]]</f>
        <v>6.6900882352941213E-2</v>
      </c>
      <c r="N702" s="1">
        <f>Tabelle2[[#This Row],[Menge t P2O5]]/Tabelle2[[#This Row],[Anzahl Lieferscheine]]</f>
        <v>3.8412941176470587E-2</v>
      </c>
    </row>
    <row r="703" spans="1:14" x14ac:dyDescent="0.2">
      <c r="A703" s="2" t="s">
        <v>39</v>
      </c>
      <c r="B703" s="2" t="s">
        <v>39</v>
      </c>
      <c r="C703" s="2" t="s">
        <v>6</v>
      </c>
      <c r="D703" s="2" t="s">
        <v>15</v>
      </c>
      <c r="E703" s="2" t="s">
        <v>21</v>
      </c>
      <c r="F703" s="2" t="s">
        <v>61</v>
      </c>
      <c r="G703" s="1">
        <v>426.45</v>
      </c>
      <c r="H703" s="1">
        <v>251.5</v>
      </c>
      <c r="I703" s="4">
        <v>3</v>
      </c>
      <c r="J703" s="2" t="s">
        <v>66</v>
      </c>
      <c r="K703" s="1">
        <f>Tabelle2[[#This Row],[Menge kg Nges]]/1000</f>
        <v>0.42645</v>
      </c>
      <c r="L703" s="1">
        <f>Tabelle2[[#This Row],[Menge kg P2O5]]/1000</f>
        <v>0.2515</v>
      </c>
      <c r="M703" s="1">
        <f>Tabelle2[[#This Row],[Menge t Nges]]/Tabelle2[[#This Row],[Anzahl Lieferscheine]]</f>
        <v>0.14215</v>
      </c>
      <c r="N703" s="1">
        <f>Tabelle2[[#This Row],[Menge t P2O5]]/Tabelle2[[#This Row],[Anzahl Lieferscheine]]</f>
        <v>8.3833333333333329E-2</v>
      </c>
    </row>
    <row r="704" spans="1:14" x14ac:dyDescent="0.2">
      <c r="A704" s="2" t="s">
        <v>39</v>
      </c>
      <c r="B704" s="2" t="s">
        <v>39</v>
      </c>
      <c r="C704" s="2" t="s">
        <v>6</v>
      </c>
      <c r="D704" s="2" t="s">
        <v>15</v>
      </c>
      <c r="E704" s="2" t="s">
        <v>9</v>
      </c>
      <c r="F704" s="2" t="s">
        <v>61</v>
      </c>
      <c r="G704" s="1">
        <v>4439.5599999999995</v>
      </c>
      <c r="H704" s="1">
        <v>2569.3799999999997</v>
      </c>
      <c r="I704" s="4">
        <v>26</v>
      </c>
      <c r="J704" s="2" t="s">
        <v>66</v>
      </c>
      <c r="K704" s="1">
        <f>Tabelle2[[#This Row],[Menge kg Nges]]/1000</f>
        <v>4.4395599999999993</v>
      </c>
      <c r="L704" s="1">
        <f>Tabelle2[[#This Row],[Menge kg P2O5]]/1000</f>
        <v>2.5693799999999998</v>
      </c>
      <c r="M704" s="1">
        <f>Tabelle2[[#This Row],[Menge t Nges]]/Tabelle2[[#This Row],[Anzahl Lieferscheine]]</f>
        <v>0.17075230769230768</v>
      </c>
      <c r="N704" s="1">
        <f>Tabelle2[[#This Row],[Menge t P2O5]]/Tabelle2[[#This Row],[Anzahl Lieferscheine]]</f>
        <v>9.8822307692307682E-2</v>
      </c>
    </row>
    <row r="705" spans="1:14" x14ac:dyDescent="0.2">
      <c r="A705" s="2" t="s">
        <v>39</v>
      </c>
      <c r="B705" s="2" t="s">
        <v>39</v>
      </c>
      <c r="C705" s="2" t="s">
        <v>6</v>
      </c>
      <c r="D705" s="2" t="s">
        <v>15</v>
      </c>
      <c r="E705" s="2" t="s">
        <v>10</v>
      </c>
      <c r="F705" s="2" t="s">
        <v>61</v>
      </c>
      <c r="G705" s="1">
        <v>862.65</v>
      </c>
      <c r="H705" s="1">
        <v>368.49</v>
      </c>
      <c r="I705" s="4">
        <v>12</v>
      </c>
      <c r="J705" s="2" t="s">
        <v>66</v>
      </c>
      <c r="K705" s="1">
        <f>Tabelle2[[#This Row],[Menge kg Nges]]/1000</f>
        <v>0.86265000000000003</v>
      </c>
      <c r="L705" s="1">
        <f>Tabelle2[[#This Row],[Menge kg P2O5]]/1000</f>
        <v>0.36848999999999998</v>
      </c>
      <c r="M705" s="1">
        <f>Tabelle2[[#This Row],[Menge t Nges]]/Tabelle2[[#This Row],[Anzahl Lieferscheine]]</f>
        <v>7.1887500000000007E-2</v>
      </c>
      <c r="N705" s="1">
        <f>Tabelle2[[#This Row],[Menge t P2O5]]/Tabelle2[[#This Row],[Anzahl Lieferscheine]]</f>
        <v>3.0707499999999999E-2</v>
      </c>
    </row>
    <row r="706" spans="1:14" x14ac:dyDescent="0.2">
      <c r="A706" s="2" t="s">
        <v>39</v>
      </c>
      <c r="B706" s="2" t="s">
        <v>39</v>
      </c>
      <c r="C706" s="2" t="s">
        <v>6</v>
      </c>
      <c r="D706" s="2" t="s">
        <v>15</v>
      </c>
      <c r="E706" s="2" t="s">
        <v>23</v>
      </c>
      <c r="F706" s="2" t="s">
        <v>61</v>
      </c>
      <c r="G706" s="1">
        <v>980</v>
      </c>
      <c r="H706" s="1">
        <v>404.25</v>
      </c>
      <c r="I706" s="4">
        <v>10</v>
      </c>
      <c r="J706" s="2" t="s">
        <v>66</v>
      </c>
      <c r="K706" s="1">
        <f>Tabelle2[[#This Row],[Menge kg Nges]]/1000</f>
        <v>0.98</v>
      </c>
      <c r="L706" s="1">
        <f>Tabelle2[[#This Row],[Menge kg P2O5]]/1000</f>
        <v>0.40425</v>
      </c>
      <c r="M706" s="1">
        <f>Tabelle2[[#This Row],[Menge t Nges]]/Tabelle2[[#This Row],[Anzahl Lieferscheine]]</f>
        <v>9.8000000000000004E-2</v>
      </c>
      <c r="N706" s="1">
        <f>Tabelle2[[#This Row],[Menge t P2O5]]/Tabelle2[[#This Row],[Anzahl Lieferscheine]]</f>
        <v>4.0425000000000003E-2</v>
      </c>
    </row>
    <row r="707" spans="1:14" x14ac:dyDescent="0.2">
      <c r="A707" s="2" t="s">
        <v>39</v>
      </c>
      <c r="B707" s="2" t="s">
        <v>39</v>
      </c>
      <c r="C707" s="2" t="s">
        <v>6</v>
      </c>
      <c r="D707" s="2" t="s">
        <v>15</v>
      </c>
      <c r="E707" s="2" t="s">
        <v>14</v>
      </c>
      <c r="F707" s="2" t="s">
        <v>61</v>
      </c>
      <c r="G707" s="1">
        <v>195</v>
      </c>
      <c r="H707" s="1">
        <v>175</v>
      </c>
      <c r="I707" s="4">
        <v>1</v>
      </c>
      <c r="J707" s="2" t="s">
        <v>66</v>
      </c>
      <c r="K707" s="1">
        <f>Tabelle2[[#This Row],[Menge kg Nges]]/1000</f>
        <v>0.19500000000000001</v>
      </c>
      <c r="L707" s="1">
        <f>Tabelle2[[#This Row],[Menge kg P2O5]]/1000</f>
        <v>0.17499999999999999</v>
      </c>
      <c r="M707" s="1">
        <f>Tabelle2[[#This Row],[Menge t Nges]]/Tabelle2[[#This Row],[Anzahl Lieferscheine]]</f>
        <v>0.19500000000000001</v>
      </c>
      <c r="N707" s="1">
        <f>Tabelle2[[#This Row],[Menge t P2O5]]/Tabelle2[[#This Row],[Anzahl Lieferscheine]]</f>
        <v>0.17499999999999999</v>
      </c>
    </row>
    <row r="708" spans="1:14" x14ac:dyDescent="0.2">
      <c r="A708" s="2" t="s">
        <v>39</v>
      </c>
      <c r="B708" s="2" t="s">
        <v>39</v>
      </c>
      <c r="C708" s="2" t="s">
        <v>6</v>
      </c>
      <c r="D708" s="2" t="s">
        <v>15</v>
      </c>
      <c r="E708" s="2" t="s">
        <v>31</v>
      </c>
      <c r="F708" s="2" t="s">
        <v>61</v>
      </c>
      <c r="G708" s="1">
        <v>176</v>
      </c>
      <c r="H708" s="1">
        <v>72.78</v>
      </c>
      <c r="I708" s="4">
        <v>5</v>
      </c>
      <c r="J708" s="2" t="s">
        <v>66</v>
      </c>
      <c r="K708" s="1">
        <f>Tabelle2[[#This Row],[Menge kg Nges]]/1000</f>
        <v>0.17599999999999999</v>
      </c>
      <c r="L708" s="1">
        <f>Tabelle2[[#This Row],[Menge kg P2O5]]/1000</f>
        <v>7.2779999999999997E-2</v>
      </c>
      <c r="M708" s="1">
        <f>Tabelle2[[#This Row],[Menge t Nges]]/Tabelle2[[#This Row],[Anzahl Lieferscheine]]</f>
        <v>3.5199999999999995E-2</v>
      </c>
      <c r="N708" s="1">
        <f>Tabelle2[[#This Row],[Menge t P2O5]]/Tabelle2[[#This Row],[Anzahl Lieferscheine]]</f>
        <v>1.4555999999999999E-2</v>
      </c>
    </row>
    <row r="709" spans="1:14" x14ac:dyDescent="0.2">
      <c r="A709" s="2" t="s">
        <v>39</v>
      </c>
      <c r="B709" s="2" t="s">
        <v>41</v>
      </c>
      <c r="C709" s="2" t="s">
        <v>6</v>
      </c>
      <c r="D709" s="2" t="s">
        <v>7</v>
      </c>
      <c r="E709" s="2" t="s">
        <v>8</v>
      </c>
      <c r="F709" s="2" t="s">
        <v>61</v>
      </c>
      <c r="G709" s="1">
        <v>585</v>
      </c>
      <c r="H709" s="1">
        <v>247.5</v>
      </c>
      <c r="I709" s="4">
        <v>3</v>
      </c>
      <c r="J709" s="2" t="s">
        <v>66</v>
      </c>
      <c r="K709" s="1">
        <f>Tabelle2[[#This Row],[Menge kg Nges]]/1000</f>
        <v>0.58499999999999996</v>
      </c>
      <c r="L709" s="1">
        <f>Tabelle2[[#This Row],[Menge kg P2O5]]/1000</f>
        <v>0.2475</v>
      </c>
      <c r="M709" s="1">
        <f>Tabelle2[[#This Row],[Menge t Nges]]/Tabelle2[[#This Row],[Anzahl Lieferscheine]]</f>
        <v>0.19499999999999998</v>
      </c>
      <c r="N709" s="1">
        <f>Tabelle2[[#This Row],[Menge t P2O5]]/Tabelle2[[#This Row],[Anzahl Lieferscheine]]</f>
        <v>8.2500000000000004E-2</v>
      </c>
    </row>
    <row r="710" spans="1:14" x14ac:dyDescent="0.2">
      <c r="A710" s="2" t="s">
        <v>39</v>
      </c>
      <c r="B710" s="2" t="s">
        <v>41</v>
      </c>
      <c r="C710" s="2" t="s">
        <v>6</v>
      </c>
      <c r="D710" s="2" t="s">
        <v>7</v>
      </c>
      <c r="E710" s="2" t="s">
        <v>14</v>
      </c>
      <c r="F710" s="2" t="s">
        <v>61</v>
      </c>
      <c r="G710" s="1">
        <v>1053</v>
      </c>
      <c r="H710" s="1">
        <v>540</v>
      </c>
      <c r="I710" s="4">
        <v>4</v>
      </c>
      <c r="J710" s="2" t="s">
        <v>66</v>
      </c>
      <c r="K710" s="1">
        <f>Tabelle2[[#This Row],[Menge kg Nges]]/1000</f>
        <v>1.0529999999999999</v>
      </c>
      <c r="L710" s="1">
        <f>Tabelle2[[#This Row],[Menge kg P2O5]]/1000</f>
        <v>0.54</v>
      </c>
      <c r="M710" s="1">
        <f>Tabelle2[[#This Row],[Menge t Nges]]/Tabelle2[[#This Row],[Anzahl Lieferscheine]]</f>
        <v>0.26324999999999998</v>
      </c>
      <c r="N710" s="1">
        <f>Tabelle2[[#This Row],[Menge t P2O5]]/Tabelle2[[#This Row],[Anzahl Lieferscheine]]</f>
        <v>0.13500000000000001</v>
      </c>
    </row>
    <row r="711" spans="1:14" x14ac:dyDescent="0.2">
      <c r="A711" s="2" t="s">
        <v>39</v>
      </c>
      <c r="B711" s="2" t="s">
        <v>41</v>
      </c>
      <c r="C711" s="2" t="s">
        <v>6</v>
      </c>
      <c r="D711" s="2" t="s">
        <v>15</v>
      </c>
      <c r="E711" s="2" t="s">
        <v>18</v>
      </c>
      <c r="F711" s="2" t="s">
        <v>61</v>
      </c>
      <c r="G711" s="1">
        <v>504</v>
      </c>
      <c r="H711" s="1">
        <v>408</v>
      </c>
      <c r="I711" s="4">
        <v>1</v>
      </c>
      <c r="J711" s="2" t="s">
        <v>66</v>
      </c>
      <c r="K711" s="1">
        <f>Tabelle2[[#This Row],[Menge kg Nges]]/1000</f>
        <v>0.504</v>
      </c>
      <c r="L711" s="1">
        <f>Tabelle2[[#This Row],[Menge kg P2O5]]/1000</f>
        <v>0.40799999999999997</v>
      </c>
      <c r="M711" s="1">
        <f>Tabelle2[[#This Row],[Menge t Nges]]/Tabelle2[[#This Row],[Anzahl Lieferscheine]]</f>
        <v>0.504</v>
      </c>
      <c r="N711" s="1">
        <f>Tabelle2[[#This Row],[Menge t P2O5]]/Tabelle2[[#This Row],[Anzahl Lieferscheine]]</f>
        <v>0.40799999999999997</v>
      </c>
    </row>
    <row r="712" spans="1:14" x14ac:dyDescent="0.2">
      <c r="A712" s="2" t="s">
        <v>39</v>
      </c>
      <c r="B712" s="2" t="s">
        <v>41</v>
      </c>
      <c r="C712" s="2" t="s">
        <v>6</v>
      </c>
      <c r="D712" s="2" t="s">
        <v>15</v>
      </c>
      <c r="E712" s="2" t="s">
        <v>9</v>
      </c>
      <c r="F712" s="2" t="s">
        <v>61</v>
      </c>
      <c r="G712" s="1">
        <v>59.7</v>
      </c>
      <c r="H712" s="1">
        <v>24.75</v>
      </c>
      <c r="I712" s="4">
        <v>1</v>
      </c>
      <c r="J712" s="2" t="s">
        <v>66</v>
      </c>
      <c r="K712" s="1">
        <f>Tabelle2[[#This Row],[Menge kg Nges]]/1000</f>
        <v>5.9700000000000003E-2</v>
      </c>
      <c r="L712" s="1">
        <f>Tabelle2[[#This Row],[Menge kg P2O5]]/1000</f>
        <v>2.4750000000000001E-2</v>
      </c>
      <c r="M712" s="1">
        <f>Tabelle2[[#This Row],[Menge t Nges]]/Tabelle2[[#This Row],[Anzahl Lieferscheine]]</f>
        <v>5.9700000000000003E-2</v>
      </c>
      <c r="N712" s="1">
        <f>Tabelle2[[#This Row],[Menge t P2O5]]/Tabelle2[[#This Row],[Anzahl Lieferscheine]]</f>
        <v>2.4750000000000001E-2</v>
      </c>
    </row>
    <row r="713" spans="1:14" x14ac:dyDescent="0.2">
      <c r="A713" s="2" t="s">
        <v>39</v>
      </c>
      <c r="B713" s="2" t="s">
        <v>42</v>
      </c>
      <c r="C713" s="2" t="s">
        <v>6</v>
      </c>
      <c r="D713" s="2" t="s">
        <v>7</v>
      </c>
      <c r="E713" s="2" t="s">
        <v>8</v>
      </c>
      <c r="F713" s="2" t="s">
        <v>61</v>
      </c>
      <c r="G713" s="1">
        <v>2211.6</v>
      </c>
      <c r="H713" s="1">
        <v>611.1</v>
      </c>
      <c r="I713" s="4">
        <v>2</v>
      </c>
      <c r="J713" s="2" t="s">
        <v>66</v>
      </c>
      <c r="K713" s="1">
        <f>Tabelle2[[#This Row],[Menge kg Nges]]/1000</f>
        <v>2.2115999999999998</v>
      </c>
      <c r="L713" s="1">
        <f>Tabelle2[[#This Row],[Menge kg P2O5]]/1000</f>
        <v>0.61109999999999998</v>
      </c>
      <c r="M713" s="1">
        <f>Tabelle2[[#This Row],[Menge t Nges]]/Tabelle2[[#This Row],[Anzahl Lieferscheine]]</f>
        <v>1.1057999999999999</v>
      </c>
      <c r="N713" s="1">
        <f>Tabelle2[[#This Row],[Menge t P2O5]]/Tabelle2[[#This Row],[Anzahl Lieferscheine]]</f>
        <v>0.30554999999999999</v>
      </c>
    </row>
    <row r="714" spans="1:14" x14ac:dyDescent="0.2">
      <c r="A714" s="2" t="s">
        <v>39</v>
      </c>
      <c r="B714" s="2" t="s">
        <v>42</v>
      </c>
      <c r="C714" s="2" t="s">
        <v>6</v>
      </c>
      <c r="D714" s="2" t="s">
        <v>7</v>
      </c>
      <c r="E714" s="2" t="s">
        <v>14</v>
      </c>
      <c r="F714" s="2" t="s">
        <v>61</v>
      </c>
      <c r="G714" s="1">
        <v>3017.6</v>
      </c>
      <c r="H714" s="1">
        <v>1326.8</v>
      </c>
      <c r="I714" s="4">
        <v>8</v>
      </c>
      <c r="J714" s="2" t="s">
        <v>66</v>
      </c>
      <c r="K714" s="1">
        <f>Tabelle2[[#This Row],[Menge kg Nges]]/1000</f>
        <v>3.0175999999999998</v>
      </c>
      <c r="L714" s="1">
        <f>Tabelle2[[#This Row],[Menge kg P2O5]]/1000</f>
        <v>1.3268</v>
      </c>
      <c r="M714" s="1">
        <f>Tabelle2[[#This Row],[Menge t Nges]]/Tabelle2[[#This Row],[Anzahl Lieferscheine]]</f>
        <v>0.37719999999999998</v>
      </c>
      <c r="N714" s="1">
        <f>Tabelle2[[#This Row],[Menge t P2O5]]/Tabelle2[[#This Row],[Anzahl Lieferscheine]]</f>
        <v>0.16585</v>
      </c>
    </row>
    <row r="715" spans="1:14" x14ac:dyDescent="0.2">
      <c r="A715" s="2" t="s">
        <v>39</v>
      </c>
      <c r="B715" s="2" t="s">
        <v>42</v>
      </c>
      <c r="C715" s="2" t="s">
        <v>6</v>
      </c>
      <c r="D715" s="2" t="s">
        <v>15</v>
      </c>
      <c r="E715" s="2" t="s">
        <v>18</v>
      </c>
      <c r="F715" s="2" t="s">
        <v>61</v>
      </c>
      <c r="G715" s="1">
        <v>419.03999999999996</v>
      </c>
      <c r="H715" s="1">
        <v>308.08000000000004</v>
      </c>
      <c r="I715" s="4">
        <v>2</v>
      </c>
      <c r="J715" s="2" t="s">
        <v>66</v>
      </c>
      <c r="K715" s="1">
        <f>Tabelle2[[#This Row],[Menge kg Nges]]/1000</f>
        <v>0.41903999999999997</v>
      </c>
      <c r="L715" s="1">
        <f>Tabelle2[[#This Row],[Menge kg P2O5]]/1000</f>
        <v>0.30808000000000002</v>
      </c>
      <c r="M715" s="1">
        <f>Tabelle2[[#This Row],[Menge t Nges]]/Tabelle2[[#This Row],[Anzahl Lieferscheine]]</f>
        <v>0.20951999999999998</v>
      </c>
      <c r="N715" s="1">
        <f>Tabelle2[[#This Row],[Menge t P2O5]]/Tabelle2[[#This Row],[Anzahl Lieferscheine]]</f>
        <v>0.15404000000000001</v>
      </c>
    </row>
    <row r="716" spans="1:14" x14ac:dyDescent="0.2">
      <c r="A716" s="2" t="s">
        <v>39</v>
      </c>
      <c r="B716" s="2" t="s">
        <v>42</v>
      </c>
      <c r="C716" s="2" t="s">
        <v>6</v>
      </c>
      <c r="D716" s="2" t="s">
        <v>15</v>
      </c>
      <c r="E716" s="2" t="s">
        <v>23</v>
      </c>
      <c r="F716" s="2" t="s">
        <v>61</v>
      </c>
      <c r="G716" s="1">
        <v>696</v>
      </c>
      <c r="H716" s="1">
        <v>287.10000000000002</v>
      </c>
      <c r="I716" s="4">
        <v>3</v>
      </c>
      <c r="J716" s="2" t="s">
        <v>66</v>
      </c>
      <c r="K716" s="1">
        <f>Tabelle2[[#This Row],[Menge kg Nges]]/1000</f>
        <v>0.69599999999999995</v>
      </c>
      <c r="L716" s="1">
        <f>Tabelle2[[#This Row],[Menge kg P2O5]]/1000</f>
        <v>0.28710000000000002</v>
      </c>
      <c r="M716" s="1">
        <f>Tabelle2[[#This Row],[Menge t Nges]]/Tabelle2[[#This Row],[Anzahl Lieferscheine]]</f>
        <v>0.23199999999999998</v>
      </c>
      <c r="N716" s="1">
        <f>Tabelle2[[#This Row],[Menge t P2O5]]/Tabelle2[[#This Row],[Anzahl Lieferscheine]]</f>
        <v>9.5700000000000007E-2</v>
      </c>
    </row>
    <row r="717" spans="1:14" x14ac:dyDescent="0.2">
      <c r="A717" s="2" t="s">
        <v>40</v>
      </c>
      <c r="B717" s="2" t="s">
        <v>29</v>
      </c>
      <c r="C717" s="2" t="s">
        <v>25</v>
      </c>
      <c r="D717" s="2" t="s">
        <v>25</v>
      </c>
      <c r="E717" s="2" t="s">
        <v>26</v>
      </c>
      <c r="F717" s="2" t="s">
        <v>61</v>
      </c>
      <c r="G717" s="1">
        <v>535.77</v>
      </c>
      <c r="H717" s="1">
        <v>158.57</v>
      </c>
      <c r="I717" s="4">
        <v>5</v>
      </c>
      <c r="J717" s="2" t="s">
        <v>66</v>
      </c>
      <c r="K717" s="1">
        <f>Tabelle2[[#This Row],[Menge kg Nges]]/1000</f>
        <v>0.53576999999999997</v>
      </c>
      <c r="L717" s="1">
        <f>Tabelle2[[#This Row],[Menge kg P2O5]]/1000</f>
        <v>0.15856999999999999</v>
      </c>
      <c r="M717" s="1">
        <f>Tabelle2[[#This Row],[Menge t Nges]]/Tabelle2[[#This Row],[Anzahl Lieferscheine]]</f>
        <v>0.107154</v>
      </c>
      <c r="N717" s="1">
        <f>Tabelle2[[#This Row],[Menge t P2O5]]/Tabelle2[[#This Row],[Anzahl Lieferscheine]]</f>
        <v>3.1713999999999999E-2</v>
      </c>
    </row>
    <row r="718" spans="1:14" x14ac:dyDescent="0.2">
      <c r="A718" s="2" t="s">
        <v>40</v>
      </c>
      <c r="B718" s="2" t="s">
        <v>32</v>
      </c>
      <c r="C718" s="2" t="s">
        <v>6</v>
      </c>
      <c r="D718" s="2" t="s">
        <v>7</v>
      </c>
      <c r="E718" s="2" t="s">
        <v>9</v>
      </c>
      <c r="F718" s="2" t="s">
        <v>61</v>
      </c>
      <c r="G718" s="1">
        <v>132</v>
      </c>
      <c r="H718" s="1">
        <v>54</v>
      </c>
      <c r="I718" s="4">
        <v>1</v>
      </c>
      <c r="J718" s="2" t="s">
        <v>66</v>
      </c>
      <c r="K718" s="1">
        <f>Tabelle2[[#This Row],[Menge kg Nges]]/1000</f>
        <v>0.13200000000000001</v>
      </c>
      <c r="L718" s="1">
        <f>Tabelle2[[#This Row],[Menge kg P2O5]]/1000</f>
        <v>5.3999999999999999E-2</v>
      </c>
      <c r="M718" s="1">
        <f>Tabelle2[[#This Row],[Menge t Nges]]/Tabelle2[[#This Row],[Anzahl Lieferscheine]]</f>
        <v>0.13200000000000001</v>
      </c>
      <c r="N718" s="1">
        <f>Tabelle2[[#This Row],[Menge t P2O5]]/Tabelle2[[#This Row],[Anzahl Lieferscheine]]</f>
        <v>5.3999999999999999E-2</v>
      </c>
    </row>
    <row r="719" spans="1:14" x14ac:dyDescent="0.2">
      <c r="A719" s="2" t="s">
        <v>40</v>
      </c>
      <c r="B719" s="2" t="s">
        <v>32</v>
      </c>
      <c r="C719" s="2" t="s">
        <v>6</v>
      </c>
      <c r="D719" s="2" t="s">
        <v>15</v>
      </c>
      <c r="E719" s="2" t="s">
        <v>21</v>
      </c>
      <c r="F719" s="2" t="s">
        <v>61</v>
      </c>
      <c r="G719" s="1">
        <v>5112</v>
      </c>
      <c r="H719" s="1">
        <v>3140</v>
      </c>
      <c r="I719" s="4">
        <v>3</v>
      </c>
      <c r="J719" s="2" t="s">
        <v>66</v>
      </c>
      <c r="K719" s="1">
        <f>Tabelle2[[#This Row],[Menge kg Nges]]/1000</f>
        <v>5.1120000000000001</v>
      </c>
      <c r="L719" s="1">
        <f>Tabelle2[[#This Row],[Menge kg P2O5]]/1000</f>
        <v>3.14</v>
      </c>
      <c r="M719" s="1">
        <f>Tabelle2[[#This Row],[Menge t Nges]]/Tabelle2[[#This Row],[Anzahl Lieferscheine]]</f>
        <v>1.704</v>
      </c>
      <c r="N719" s="1">
        <f>Tabelle2[[#This Row],[Menge t P2O5]]/Tabelle2[[#This Row],[Anzahl Lieferscheine]]</f>
        <v>1.0466666666666666</v>
      </c>
    </row>
    <row r="720" spans="1:14" x14ac:dyDescent="0.2">
      <c r="A720" s="2" t="s">
        <v>40</v>
      </c>
      <c r="B720" s="2" t="s">
        <v>36</v>
      </c>
      <c r="C720" s="2" t="s">
        <v>6</v>
      </c>
      <c r="D720" s="2" t="s">
        <v>7</v>
      </c>
      <c r="E720" s="2" t="s">
        <v>9</v>
      </c>
      <c r="F720" s="2" t="s">
        <v>61</v>
      </c>
      <c r="G720" s="1">
        <v>27.5</v>
      </c>
      <c r="H720" s="1">
        <v>11.25</v>
      </c>
      <c r="I720" s="4">
        <v>1</v>
      </c>
      <c r="J720" s="2" t="s">
        <v>66</v>
      </c>
      <c r="K720" s="1">
        <f>Tabelle2[[#This Row],[Menge kg Nges]]/1000</f>
        <v>2.75E-2</v>
      </c>
      <c r="L720" s="1">
        <f>Tabelle2[[#This Row],[Menge kg P2O5]]/1000</f>
        <v>1.125E-2</v>
      </c>
      <c r="M720" s="1">
        <f>Tabelle2[[#This Row],[Menge t Nges]]/Tabelle2[[#This Row],[Anzahl Lieferscheine]]</f>
        <v>2.75E-2</v>
      </c>
      <c r="N720" s="1">
        <f>Tabelle2[[#This Row],[Menge t P2O5]]/Tabelle2[[#This Row],[Anzahl Lieferscheine]]</f>
        <v>1.125E-2</v>
      </c>
    </row>
    <row r="721" spans="1:14" x14ac:dyDescent="0.2">
      <c r="A721" s="2" t="s">
        <v>40</v>
      </c>
      <c r="B721" s="2" t="s">
        <v>36</v>
      </c>
      <c r="C721" s="2" t="s">
        <v>6</v>
      </c>
      <c r="D721" s="2" t="s">
        <v>7</v>
      </c>
      <c r="E721" s="2" t="s">
        <v>13</v>
      </c>
      <c r="F721" s="2" t="s">
        <v>61</v>
      </c>
      <c r="G721" s="1">
        <v>109.2</v>
      </c>
      <c r="H721" s="1">
        <v>66.400000000000006</v>
      </c>
      <c r="I721" s="4">
        <v>1</v>
      </c>
      <c r="J721" s="2" t="s">
        <v>66</v>
      </c>
      <c r="K721" s="1">
        <f>Tabelle2[[#This Row],[Menge kg Nges]]/1000</f>
        <v>0.10920000000000001</v>
      </c>
      <c r="L721" s="1">
        <f>Tabelle2[[#This Row],[Menge kg P2O5]]/1000</f>
        <v>6.6400000000000001E-2</v>
      </c>
      <c r="M721" s="1">
        <f>Tabelle2[[#This Row],[Menge t Nges]]/Tabelle2[[#This Row],[Anzahl Lieferscheine]]</f>
        <v>0.10920000000000001</v>
      </c>
      <c r="N721" s="1">
        <f>Tabelle2[[#This Row],[Menge t P2O5]]/Tabelle2[[#This Row],[Anzahl Lieferscheine]]</f>
        <v>6.6400000000000001E-2</v>
      </c>
    </row>
    <row r="722" spans="1:14" x14ac:dyDescent="0.2">
      <c r="A722" s="2" t="s">
        <v>40</v>
      </c>
      <c r="B722" s="2" t="s">
        <v>36</v>
      </c>
      <c r="C722" s="2" t="s">
        <v>6</v>
      </c>
      <c r="D722" s="2" t="s">
        <v>7</v>
      </c>
      <c r="E722" s="2" t="s">
        <v>14</v>
      </c>
      <c r="F722" s="2" t="s">
        <v>61</v>
      </c>
      <c r="G722" s="1">
        <v>251.55</v>
      </c>
      <c r="H722" s="1">
        <v>89.7</v>
      </c>
      <c r="I722" s="4">
        <v>2</v>
      </c>
      <c r="J722" s="2" t="s">
        <v>66</v>
      </c>
      <c r="K722" s="1">
        <f>Tabelle2[[#This Row],[Menge kg Nges]]/1000</f>
        <v>0.25155</v>
      </c>
      <c r="L722" s="1">
        <f>Tabelle2[[#This Row],[Menge kg P2O5]]/1000</f>
        <v>8.9700000000000002E-2</v>
      </c>
      <c r="M722" s="1">
        <f>Tabelle2[[#This Row],[Menge t Nges]]/Tabelle2[[#This Row],[Anzahl Lieferscheine]]</f>
        <v>0.125775</v>
      </c>
      <c r="N722" s="1">
        <f>Tabelle2[[#This Row],[Menge t P2O5]]/Tabelle2[[#This Row],[Anzahl Lieferscheine]]</f>
        <v>4.4850000000000001E-2</v>
      </c>
    </row>
    <row r="723" spans="1:14" x14ac:dyDescent="0.2">
      <c r="A723" s="2" t="s">
        <v>40</v>
      </c>
      <c r="B723" s="2" t="s">
        <v>27</v>
      </c>
      <c r="C723" s="2" t="s">
        <v>6</v>
      </c>
      <c r="D723" s="2" t="s">
        <v>7</v>
      </c>
      <c r="E723" s="2" t="s">
        <v>10</v>
      </c>
      <c r="F723" s="2" t="s">
        <v>61</v>
      </c>
      <c r="G723" s="1">
        <v>471.5</v>
      </c>
      <c r="H723" s="1">
        <v>307.5</v>
      </c>
      <c r="I723" s="4">
        <v>1</v>
      </c>
      <c r="J723" s="2" t="s">
        <v>66</v>
      </c>
      <c r="K723" s="1">
        <f>Tabelle2[[#This Row],[Menge kg Nges]]/1000</f>
        <v>0.47149999999999997</v>
      </c>
      <c r="L723" s="1">
        <f>Tabelle2[[#This Row],[Menge kg P2O5]]/1000</f>
        <v>0.3075</v>
      </c>
      <c r="M723" s="1">
        <f>Tabelle2[[#This Row],[Menge t Nges]]/Tabelle2[[#This Row],[Anzahl Lieferscheine]]</f>
        <v>0.47149999999999997</v>
      </c>
      <c r="N723" s="1">
        <f>Tabelle2[[#This Row],[Menge t P2O5]]/Tabelle2[[#This Row],[Anzahl Lieferscheine]]</f>
        <v>0.3075</v>
      </c>
    </row>
    <row r="724" spans="1:14" x14ac:dyDescent="0.2">
      <c r="A724" s="2" t="s">
        <v>40</v>
      </c>
      <c r="B724" s="2" t="s">
        <v>33</v>
      </c>
      <c r="C724" s="2" t="s">
        <v>25</v>
      </c>
      <c r="D724" s="2" t="s">
        <v>25</v>
      </c>
      <c r="E724" s="2" t="s">
        <v>26</v>
      </c>
      <c r="F724" s="2" t="s">
        <v>61</v>
      </c>
      <c r="G724" s="1">
        <v>773.84999999999991</v>
      </c>
      <c r="H724" s="1">
        <v>229.07000000000002</v>
      </c>
      <c r="I724" s="4">
        <v>4</v>
      </c>
      <c r="J724" s="2" t="s">
        <v>66</v>
      </c>
      <c r="K724" s="1">
        <f>Tabelle2[[#This Row],[Menge kg Nges]]/1000</f>
        <v>0.77384999999999993</v>
      </c>
      <c r="L724" s="1">
        <f>Tabelle2[[#This Row],[Menge kg P2O5]]/1000</f>
        <v>0.22907000000000002</v>
      </c>
      <c r="M724" s="1">
        <f>Tabelle2[[#This Row],[Menge t Nges]]/Tabelle2[[#This Row],[Anzahl Lieferscheine]]</f>
        <v>0.19346249999999998</v>
      </c>
      <c r="N724" s="1">
        <f>Tabelle2[[#This Row],[Menge t P2O5]]/Tabelle2[[#This Row],[Anzahl Lieferscheine]]</f>
        <v>5.7267500000000006E-2</v>
      </c>
    </row>
    <row r="725" spans="1:14" x14ac:dyDescent="0.2">
      <c r="A725" s="2" t="s">
        <v>40</v>
      </c>
      <c r="B725" s="2" t="s">
        <v>47</v>
      </c>
      <c r="C725" s="2" t="s">
        <v>25</v>
      </c>
      <c r="D725" s="2" t="s">
        <v>25</v>
      </c>
      <c r="E725" s="2" t="s">
        <v>26</v>
      </c>
      <c r="F725" s="2" t="s">
        <v>61</v>
      </c>
      <c r="G725" s="1">
        <v>442.2</v>
      </c>
      <c r="H725" s="1">
        <v>130.9</v>
      </c>
      <c r="I725" s="4">
        <v>1</v>
      </c>
      <c r="J725" s="2" t="s">
        <v>66</v>
      </c>
      <c r="K725" s="1">
        <f>Tabelle2[[#This Row],[Menge kg Nges]]/1000</f>
        <v>0.44219999999999998</v>
      </c>
      <c r="L725" s="1">
        <f>Tabelle2[[#This Row],[Menge kg P2O5]]/1000</f>
        <v>0.13090000000000002</v>
      </c>
      <c r="M725" s="1">
        <f>Tabelle2[[#This Row],[Menge t Nges]]/Tabelle2[[#This Row],[Anzahl Lieferscheine]]</f>
        <v>0.44219999999999998</v>
      </c>
      <c r="N725" s="1">
        <f>Tabelle2[[#This Row],[Menge t P2O5]]/Tabelle2[[#This Row],[Anzahl Lieferscheine]]</f>
        <v>0.13090000000000002</v>
      </c>
    </row>
    <row r="726" spans="1:14" x14ac:dyDescent="0.2">
      <c r="A726" s="2" t="s">
        <v>40</v>
      </c>
      <c r="B726" s="2" t="s">
        <v>34</v>
      </c>
      <c r="C726" s="2" t="s">
        <v>25</v>
      </c>
      <c r="D726" s="2" t="s">
        <v>25</v>
      </c>
      <c r="E726" s="2" t="s">
        <v>26</v>
      </c>
      <c r="F726" s="2" t="s">
        <v>61</v>
      </c>
      <c r="G726" s="1">
        <v>759.78</v>
      </c>
      <c r="H726" s="1">
        <v>224.91000000000003</v>
      </c>
      <c r="I726" s="4">
        <v>5</v>
      </c>
      <c r="J726" s="2" t="s">
        <v>66</v>
      </c>
      <c r="K726" s="1">
        <f>Tabelle2[[#This Row],[Menge kg Nges]]/1000</f>
        <v>0.75978000000000001</v>
      </c>
      <c r="L726" s="1">
        <f>Tabelle2[[#This Row],[Menge kg P2O5]]/1000</f>
        <v>0.22491000000000003</v>
      </c>
      <c r="M726" s="1">
        <f>Tabelle2[[#This Row],[Menge t Nges]]/Tabelle2[[#This Row],[Anzahl Lieferscheine]]</f>
        <v>0.15195600000000001</v>
      </c>
      <c r="N726" s="1">
        <f>Tabelle2[[#This Row],[Menge t P2O5]]/Tabelle2[[#This Row],[Anzahl Lieferscheine]]</f>
        <v>4.4982000000000008E-2</v>
      </c>
    </row>
    <row r="727" spans="1:14" x14ac:dyDescent="0.2">
      <c r="A727" s="2" t="s">
        <v>40</v>
      </c>
      <c r="B727" s="2" t="s">
        <v>37</v>
      </c>
      <c r="C727" s="2" t="s">
        <v>6</v>
      </c>
      <c r="D727" s="2" t="s">
        <v>7</v>
      </c>
      <c r="E727" s="2" t="s">
        <v>8</v>
      </c>
      <c r="F727" s="2" t="s">
        <v>61</v>
      </c>
      <c r="G727" s="1">
        <v>181.54</v>
      </c>
      <c r="H727" s="1">
        <v>77.14</v>
      </c>
      <c r="I727" s="4">
        <v>1</v>
      </c>
      <c r="J727" s="2" t="s">
        <v>66</v>
      </c>
      <c r="K727" s="1">
        <f>Tabelle2[[#This Row],[Menge kg Nges]]/1000</f>
        <v>0.18153999999999998</v>
      </c>
      <c r="L727" s="1">
        <f>Tabelle2[[#This Row],[Menge kg P2O5]]/1000</f>
        <v>7.714E-2</v>
      </c>
      <c r="M727" s="1">
        <f>Tabelle2[[#This Row],[Menge t Nges]]/Tabelle2[[#This Row],[Anzahl Lieferscheine]]</f>
        <v>0.18153999999999998</v>
      </c>
      <c r="N727" s="1">
        <f>Tabelle2[[#This Row],[Menge t P2O5]]/Tabelle2[[#This Row],[Anzahl Lieferscheine]]</f>
        <v>7.714E-2</v>
      </c>
    </row>
    <row r="728" spans="1:14" x14ac:dyDescent="0.2">
      <c r="A728" s="2" t="s">
        <v>40</v>
      </c>
      <c r="B728" s="2" t="s">
        <v>37</v>
      </c>
      <c r="C728" s="2" t="s">
        <v>6</v>
      </c>
      <c r="D728" s="2" t="s">
        <v>7</v>
      </c>
      <c r="E728" s="2" t="s">
        <v>9</v>
      </c>
      <c r="F728" s="2" t="s">
        <v>61</v>
      </c>
      <c r="G728" s="1">
        <v>3772.1000000000004</v>
      </c>
      <c r="H728" s="1">
        <v>1562.6999999999998</v>
      </c>
      <c r="I728" s="4">
        <v>19</v>
      </c>
      <c r="J728" s="2" t="s">
        <v>66</v>
      </c>
      <c r="K728" s="1">
        <f>Tabelle2[[#This Row],[Menge kg Nges]]/1000</f>
        <v>3.7721000000000005</v>
      </c>
      <c r="L728" s="1">
        <f>Tabelle2[[#This Row],[Menge kg P2O5]]/1000</f>
        <v>1.5626999999999998</v>
      </c>
      <c r="M728" s="1">
        <f>Tabelle2[[#This Row],[Menge t Nges]]/Tabelle2[[#This Row],[Anzahl Lieferscheine]]</f>
        <v>0.19853157894736845</v>
      </c>
      <c r="N728" s="1">
        <f>Tabelle2[[#This Row],[Menge t P2O5]]/Tabelle2[[#This Row],[Anzahl Lieferscheine]]</f>
        <v>8.2247368421052625E-2</v>
      </c>
    </row>
    <row r="729" spans="1:14" x14ac:dyDescent="0.2">
      <c r="A729" s="2" t="s">
        <v>40</v>
      </c>
      <c r="B729" s="2" t="s">
        <v>37</v>
      </c>
      <c r="C729" s="2" t="s">
        <v>6</v>
      </c>
      <c r="D729" s="2" t="s">
        <v>7</v>
      </c>
      <c r="E729" s="2" t="s">
        <v>11</v>
      </c>
      <c r="F729" s="2" t="s">
        <v>61</v>
      </c>
      <c r="G729" s="1">
        <v>168</v>
      </c>
      <c r="H729" s="1">
        <v>120</v>
      </c>
      <c r="I729" s="4">
        <v>1</v>
      </c>
      <c r="J729" s="2" t="s">
        <v>66</v>
      </c>
      <c r="K729" s="1">
        <f>Tabelle2[[#This Row],[Menge kg Nges]]/1000</f>
        <v>0.16800000000000001</v>
      </c>
      <c r="L729" s="1">
        <f>Tabelle2[[#This Row],[Menge kg P2O5]]/1000</f>
        <v>0.12</v>
      </c>
      <c r="M729" s="1">
        <f>Tabelle2[[#This Row],[Menge t Nges]]/Tabelle2[[#This Row],[Anzahl Lieferscheine]]</f>
        <v>0.16800000000000001</v>
      </c>
      <c r="N729" s="1">
        <f>Tabelle2[[#This Row],[Menge t P2O5]]/Tabelle2[[#This Row],[Anzahl Lieferscheine]]</f>
        <v>0.12</v>
      </c>
    </row>
    <row r="730" spans="1:14" x14ac:dyDescent="0.2">
      <c r="A730" s="2" t="s">
        <v>40</v>
      </c>
      <c r="B730" s="2" t="s">
        <v>37</v>
      </c>
      <c r="C730" s="2" t="s">
        <v>6</v>
      </c>
      <c r="D730" s="2" t="s">
        <v>7</v>
      </c>
      <c r="E730" s="2" t="s">
        <v>12</v>
      </c>
      <c r="F730" s="2" t="s">
        <v>61</v>
      </c>
      <c r="G730" s="1">
        <v>27513.160000000003</v>
      </c>
      <c r="H730" s="1">
        <v>11175.370000000003</v>
      </c>
      <c r="I730" s="4">
        <v>83</v>
      </c>
      <c r="J730" s="2" t="s">
        <v>66</v>
      </c>
      <c r="K730" s="1">
        <f>Tabelle2[[#This Row],[Menge kg Nges]]/1000</f>
        <v>27.513160000000003</v>
      </c>
      <c r="L730" s="1">
        <f>Tabelle2[[#This Row],[Menge kg P2O5]]/1000</f>
        <v>11.175370000000003</v>
      </c>
      <c r="M730" s="1">
        <f>Tabelle2[[#This Row],[Menge t Nges]]/Tabelle2[[#This Row],[Anzahl Lieferscheine]]</f>
        <v>0.33148385542168679</v>
      </c>
      <c r="N730" s="1">
        <f>Tabelle2[[#This Row],[Menge t P2O5]]/Tabelle2[[#This Row],[Anzahl Lieferscheine]]</f>
        <v>0.13464301204819282</v>
      </c>
    </row>
    <row r="731" spans="1:14" x14ac:dyDescent="0.2">
      <c r="A731" s="2" t="s">
        <v>40</v>
      </c>
      <c r="B731" s="2" t="s">
        <v>37</v>
      </c>
      <c r="C731" s="2" t="s">
        <v>6</v>
      </c>
      <c r="D731" s="2" t="s">
        <v>7</v>
      </c>
      <c r="E731" s="2" t="s">
        <v>13</v>
      </c>
      <c r="F731" s="2" t="s">
        <v>61</v>
      </c>
      <c r="G731" s="1">
        <v>7754.01</v>
      </c>
      <c r="H731" s="1">
        <v>4383.58</v>
      </c>
      <c r="I731" s="4">
        <v>40</v>
      </c>
      <c r="J731" s="2" t="s">
        <v>66</v>
      </c>
      <c r="K731" s="1">
        <f>Tabelle2[[#This Row],[Menge kg Nges]]/1000</f>
        <v>7.7540100000000001</v>
      </c>
      <c r="L731" s="1">
        <f>Tabelle2[[#This Row],[Menge kg P2O5]]/1000</f>
        <v>4.3835800000000003</v>
      </c>
      <c r="M731" s="1">
        <f>Tabelle2[[#This Row],[Menge t Nges]]/Tabelle2[[#This Row],[Anzahl Lieferscheine]]</f>
        <v>0.19385025</v>
      </c>
      <c r="N731" s="1">
        <f>Tabelle2[[#This Row],[Menge t P2O5]]/Tabelle2[[#This Row],[Anzahl Lieferscheine]]</f>
        <v>0.10958950000000001</v>
      </c>
    </row>
    <row r="732" spans="1:14" x14ac:dyDescent="0.2">
      <c r="A732" s="2" t="s">
        <v>40</v>
      </c>
      <c r="B732" s="2" t="s">
        <v>37</v>
      </c>
      <c r="C732" s="2" t="s">
        <v>6</v>
      </c>
      <c r="D732" s="2" t="s">
        <v>7</v>
      </c>
      <c r="E732" s="2" t="s">
        <v>14</v>
      </c>
      <c r="F732" s="2" t="s">
        <v>61</v>
      </c>
      <c r="G732" s="1">
        <v>8950.159999999998</v>
      </c>
      <c r="H732" s="1">
        <v>3530.4400000000014</v>
      </c>
      <c r="I732" s="4">
        <v>35</v>
      </c>
      <c r="J732" s="2" t="s">
        <v>66</v>
      </c>
      <c r="K732" s="1">
        <f>Tabelle2[[#This Row],[Menge kg Nges]]/1000</f>
        <v>8.9501599999999986</v>
      </c>
      <c r="L732" s="1">
        <f>Tabelle2[[#This Row],[Menge kg P2O5]]/1000</f>
        <v>3.5304400000000014</v>
      </c>
      <c r="M732" s="1">
        <f>Tabelle2[[#This Row],[Menge t Nges]]/Tabelle2[[#This Row],[Anzahl Lieferscheine]]</f>
        <v>0.25571885714285708</v>
      </c>
      <c r="N732" s="1">
        <f>Tabelle2[[#This Row],[Menge t P2O5]]/Tabelle2[[#This Row],[Anzahl Lieferscheine]]</f>
        <v>0.10086971428571433</v>
      </c>
    </row>
    <row r="733" spans="1:14" x14ac:dyDescent="0.2">
      <c r="A733" s="2" t="s">
        <v>40</v>
      </c>
      <c r="B733" s="2" t="s">
        <v>37</v>
      </c>
      <c r="C733" s="2" t="s">
        <v>6</v>
      </c>
      <c r="D733" s="2" t="s">
        <v>15</v>
      </c>
      <c r="E733" s="2" t="s">
        <v>8</v>
      </c>
      <c r="F733" s="2" t="s">
        <v>61</v>
      </c>
      <c r="G733" s="1">
        <v>92.1</v>
      </c>
      <c r="H733" s="1">
        <v>54</v>
      </c>
      <c r="I733" s="4">
        <v>3</v>
      </c>
      <c r="J733" s="2" t="s">
        <v>66</v>
      </c>
      <c r="K733" s="1">
        <f>Tabelle2[[#This Row],[Menge kg Nges]]/1000</f>
        <v>9.2099999999999987E-2</v>
      </c>
      <c r="L733" s="1">
        <f>Tabelle2[[#This Row],[Menge kg P2O5]]/1000</f>
        <v>5.3999999999999999E-2</v>
      </c>
      <c r="M733" s="1">
        <f>Tabelle2[[#This Row],[Menge t Nges]]/Tabelle2[[#This Row],[Anzahl Lieferscheine]]</f>
        <v>3.0699999999999995E-2</v>
      </c>
      <c r="N733" s="1">
        <f>Tabelle2[[#This Row],[Menge t P2O5]]/Tabelle2[[#This Row],[Anzahl Lieferscheine]]</f>
        <v>1.7999999999999999E-2</v>
      </c>
    </row>
    <row r="734" spans="1:14" x14ac:dyDescent="0.2">
      <c r="A734" s="2" t="s">
        <v>40</v>
      </c>
      <c r="B734" s="2" t="s">
        <v>37</v>
      </c>
      <c r="C734" s="2" t="s">
        <v>6</v>
      </c>
      <c r="D734" s="2" t="s">
        <v>15</v>
      </c>
      <c r="E734" s="2" t="s">
        <v>18</v>
      </c>
      <c r="F734" s="2" t="s">
        <v>61</v>
      </c>
      <c r="G734" s="1">
        <v>28</v>
      </c>
      <c r="H734" s="1">
        <v>14</v>
      </c>
      <c r="I734" s="4">
        <v>1</v>
      </c>
      <c r="J734" s="2" t="s">
        <v>66</v>
      </c>
      <c r="K734" s="1">
        <f>Tabelle2[[#This Row],[Menge kg Nges]]/1000</f>
        <v>2.8000000000000001E-2</v>
      </c>
      <c r="L734" s="1">
        <f>Tabelle2[[#This Row],[Menge kg P2O5]]/1000</f>
        <v>1.4E-2</v>
      </c>
      <c r="M734" s="1">
        <f>Tabelle2[[#This Row],[Menge t Nges]]/Tabelle2[[#This Row],[Anzahl Lieferscheine]]</f>
        <v>2.8000000000000001E-2</v>
      </c>
      <c r="N734" s="1">
        <f>Tabelle2[[#This Row],[Menge t P2O5]]/Tabelle2[[#This Row],[Anzahl Lieferscheine]]</f>
        <v>1.4E-2</v>
      </c>
    </row>
    <row r="735" spans="1:14" x14ac:dyDescent="0.2">
      <c r="A735" s="2" t="s">
        <v>40</v>
      </c>
      <c r="B735" s="2" t="s">
        <v>37</v>
      </c>
      <c r="C735" s="2" t="s">
        <v>6</v>
      </c>
      <c r="D735" s="2" t="s">
        <v>15</v>
      </c>
      <c r="E735" s="2" t="s">
        <v>21</v>
      </c>
      <c r="F735" s="2" t="s">
        <v>61</v>
      </c>
      <c r="G735" s="1">
        <v>2490</v>
      </c>
      <c r="H735" s="1">
        <v>1500</v>
      </c>
      <c r="I735" s="4">
        <v>6</v>
      </c>
      <c r="J735" s="2" t="s">
        <v>66</v>
      </c>
      <c r="K735" s="1">
        <f>Tabelle2[[#This Row],[Menge kg Nges]]/1000</f>
        <v>2.4900000000000002</v>
      </c>
      <c r="L735" s="1">
        <f>Tabelle2[[#This Row],[Menge kg P2O5]]/1000</f>
        <v>1.5</v>
      </c>
      <c r="M735" s="1">
        <f>Tabelle2[[#This Row],[Menge t Nges]]/Tabelle2[[#This Row],[Anzahl Lieferscheine]]</f>
        <v>0.41500000000000004</v>
      </c>
      <c r="N735" s="1">
        <f>Tabelle2[[#This Row],[Menge t P2O5]]/Tabelle2[[#This Row],[Anzahl Lieferscheine]]</f>
        <v>0.25</v>
      </c>
    </row>
    <row r="736" spans="1:14" x14ac:dyDescent="0.2">
      <c r="A736" s="2" t="s">
        <v>40</v>
      </c>
      <c r="B736" s="2" t="s">
        <v>37</v>
      </c>
      <c r="C736" s="2" t="s">
        <v>25</v>
      </c>
      <c r="D736" s="2" t="s">
        <v>25</v>
      </c>
      <c r="E736" s="2" t="s">
        <v>26</v>
      </c>
      <c r="F736" s="2" t="s">
        <v>61</v>
      </c>
      <c r="G736" s="1">
        <v>1467.7</v>
      </c>
      <c r="H736" s="1">
        <v>708.25</v>
      </c>
      <c r="I736" s="4">
        <v>11</v>
      </c>
      <c r="J736" s="2" t="s">
        <v>66</v>
      </c>
      <c r="K736" s="1">
        <f>Tabelle2[[#This Row],[Menge kg Nges]]/1000</f>
        <v>1.4677</v>
      </c>
      <c r="L736" s="1">
        <f>Tabelle2[[#This Row],[Menge kg P2O5]]/1000</f>
        <v>0.70825000000000005</v>
      </c>
      <c r="M736" s="1">
        <f>Tabelle2[[#This Row],[Menge t Nges]]/Tabelle2[[#This Row],[Anzahl Lieferscheine]]</f>
        <v>0.13342727272727273</v>
      </c>
      <c r="N736" s="1">
        <f>Tabelle2[[#This Row],[Menge t P2O5]]/Tabelle2[[#This Row],[Anzahl Lieferscheine]]</f>
        <v>6.4386363636363644E-2</v>
      </c>
    </row>
    <row r="737" spans="1:14" x14ac:dyDescent="0.2">
      <c r="A737" s="2" t="s">
        <v>40</v>
      </c>
      <c r="B737" s="2" t="s">
        <v>38</v>
      </c>
      <c r="C737" s="2" t="s">
        <v>6</v>
      </c>
      <c r="D737" s="2" t="s">
        <v>7</v>
      </c>
      <c r="E737" s="2" t="s">
        <v>9</v>
      </c>
      <c r="F737" s="2" t="s">
        <v>61</v>
      </c>
      <c r="G737" s="1">
        <v>972</v>
      </c>
      <c r="H737" s="1">
        <v>391.20000000000005</v>
      </c>
      <c r="I737" s="4">
        <v>4</v>
      </c>
      <c r="J737" s="2" t="s">
        <v>66</v>
      </c>
      <c r="K737" s="1">
        <f>Tabelle2[[#This Row],[Menge kg Nges]]/1000</f>
        <v>0.97199999999999998</v>
      </c>
      <c r="L737" s="1">
        <f>Tabelle2[[#This Row],[Menge kg P2O5]]/1000</f>
        <v>0.39120000000000005</v>
      </c>
      <c r="M737" s="1">
        <f>Tabelle2[[#This Row],[Menge t Nges]]/Tabelle2[[#This Row],[Anzahl Lieferscheine]]</f>
        <v>0.24299999999999999</v>
      </c>
      <c r="N737" s="1">
        <f>Tabelle2[[#This Row],[Menge t P2O5]]/Tabelle2[[#This Row],[Anzahl Lieferscheine]]</f>
        <v>9.7800000000000012E-2</v>
      </c>
    </row>
    <row r="738" spans="1:14" x14ac:dyDescent="0.2">
      <c r="A738" s="2" t="s">
        <v>40</v>
      </c>
      <c r="B738" s="2" t="s">
        <v>38</v>
      </c>
      <c r="C738" s="2" t="s">
        <v>6</v>
      </c>
      <c r="D738" s="2" t="s">
        <v>7</v>
      </c>
      <c r="E738" s="2" t="s">
        <v>12</v>
      </c>
      <c r="F738" s="2" t="s">
        <v>61</v>
      </c>
      <c r="G738" s="1">
        <v>528</v>
      </c>
      <c r="H738" s="1">
        <v>334.4</v>
      </c>
      <c r="I738" s="4">
        <v>2</v>
      </c>
      <c r="J738" s="2" t="s">
        <v>66</v>
      </c>
      <c r="K738" s="1">
        <f>Tabelle2[[#This Row],[Menge kg Nges]]/1000</f>
        <v>0.52800000000000002</v>
      </c>
      <c r="L738" s="1">
        <f>Tabelle2[[#This Row],[Menge kg P2O5]]/1000</f>
        <v>0.33439999999999998</v>
      </c>
      <c r="M738" s="1">
        <f>Tabelle2[[#This Row],[Menge t Nges]]/Tabelle2[[#This Row],[Anzahl Lieferscheine]]</f>
        <v>0.26400000000000001</v>
      </c>
      <c r="N738" s="1">
        <f>Tabelle2[[#This Row],[Menge t P2O5]]/Tabelle2[[#This Row],[Anzahl Lieferscheine]]</f>
        <v>0.16719999999999999</v>
      </c>
    </row>
    <row r="739" spans="1:14" x14ac:dyDescent="0.2">
      <c r="A739" s="2" t="s">
        <v>40</v>
      </c>
      <c r="B739" s="2" t="s">
        <v>38</v>
      </c>
      <c r="C739" s="2" t="s">
        <v>6</v>
      </c>
      <c r="D739" s="2" t="s">
        <v>7</v>
      </c>
      <c r="E739" s="2" t="s">
        <v>14</v>
      </c>
      <c r="F739" s="2" t="s">
        <v>61</v>
      </c>
      <c r="G739" s="1">
        <v>532</v>
      </c>
      <c r="H739" s="1">
        <v>280</v>
      </c>
      <c r="I739" s="4">
        <v>1</v>
      </c>
      <c r="J739" s="2" t="s">
        <v>66</v>
      </c>
      <c r="K739" s="1">
        <f>Tabelle2[[#This Row],[Menge kg Nges]]/1000</f>
        <v>0.53200000000000003</v>
      </c>
      <c r="L739" s="1">
        <f>Tabelle2[[#This Row],[Menge kg P2O5]]/1000</f>
        <v>0.28000000000000003</v>
      </c>
      <c r="M739" s="1">
        <f>Tabelle2[[#This Row],[Menge t Nges]]/Tabelle2[[#This Row],[Anzahl Lieferscheine]]</f>
        <v>0.53200000000000003</v>
      </c>
      <c r="N739" s="1">
        <f>Tabelle2[[#This Row],[Menge t P2O5]]/Tabelle2[[#This Row],[Anzahl Lieferscheine]]</f>
        <v>0.28000000000000003</v>
      </c>
    </row>
    <row r="740" spans="1:14" x14ac:dyDescent="0.2">
      <c r="A740" s="2" t="s">
        <v>40</v>
      </c>
      <c r="B740" s="2" t="s">
        <v>38</v>
      </c>
      <c r="C740" s="2" t="s">
        <v>6</v>
      </c>
      <c r="D740" s="2" t="s">
        <v>15</v>
      </c>
      <c r="E740" s="2" t="s">
        <v>16</v>
      </c>
      <c r="F740" s="2" t="s">
        <v>61</v>
      </c>
      <c r="G740" s="1">
        <v>994.98</v>
      </c>
      <c r="H740" s="1">
        <v>909.42</v>
      </c>
      <c r="I740" s="4">
        <v>1</v>
      </c>
      <c r="J740" s="2" t="s">
        <v>66</v>
      </c>
      <c r="K740" s="1">
        <f>Tabelle2[[#This Row],[Menge kg Nges]]/1000</f>
        <v>0.99497999999999998</v>
      </c>
      <c r="L740" s="1">
        <f>Tabelle2[[#This Row],[Menge kg P2O5]]/1000</f>
        <v>0.90942000000000001</v>
      </c>
      <c r="M740" s="1">
        <f>Tabelle2[[#This Row],[Menge t Nges]]/Tabelle2[[#This Row],[Anzahl Lieferscheine]]</f>
        <v>0.99497999999999998</v>
      </c>
      <c r="N740" s="1">
        <f>Tabelle2[[#This Row],[Menge t P2O5]]/Tabelle2[[#This Row],[Anzahl Lieferscheine]]</f>
        <v>0.90942000000000001</v>
      </c>
    </row>
    <row r="741" spans="1:14" x14ac:dyDescent="0.2">
      <c r="A741" s="2" t="s">
        <v>40</v>
      </c>
      <c r="B741" s="2" t="s">
        <v>38</v>
      </c>
      <c r="C741" s="2" t="s">
        <v>6</v>
      </c>
      <c r="D741" s="2" t="s">
        <v>15</v>
      </c>
      <c r="E741" s="2" t="s">
        <v>21</v>
      </c>
      <c r="F741" s="2" t="s">
        <v>61</v>
      </c>
      <c r="G741" s="1">
        <v>3155.6000000000004</v>
      </c>
      <c r="H741" s="1">
        <v>1848</v>
      </c>
      <c r="I741" s="4">
        <v>8</v>
      </c>
      <c r="J741" s="2" t="s">
        <v>66</v>
      </c>
      <c r="K741" s="1">
        <f>Tabelle2[[#This Row],[Menge kg Nges]]/1000</f>
        <v>3.1556000000000002</v>
      </c>
      <c r="L741" s="1">
        <f>Tabelle2[[#This Row],[Menge kg P2O5]]/1000</f>
        <v>1.8480000000000001</v>
      </c>
      <c r="M741" s="1">
        <f>Tabelle2[[#This Row],[Menge t Nges]]/Tabelle2[[#This Row],[Anzahl Lieferscheine]]</f>
        <v>0.39445000000000002</v>
      </c>
      <c r="N741" s="1">
        <f>Tabelle2[[#This Row],[Menge t P2O5]]/Tabelle2[[#This Row],[Anzahl Lieferscheine]]</f>
        <v>0.23100000000000001</v>
      </c>
    </row>
    <row r="742" spans="1:14" x14ac:dyDescent="0.2">
      <c r="A742" s="2" t="s">
        <v>40</v>
      </c>
      <c r="B742" s="2" t="s">
        <v>38</v>
      </c>
      <c r="C742" s="2" t="s">
        <v>6</v>
      </c>
      <c r="D742" s="2" t="s">
        <v>15</v>
      </c>
      <c r="E742" s="2" t="s">
        <v>24</v>
      </c>
      <c r="F742" s="2" t="s">
        <v>61</v>
      </c>
      <c r="G742" s="1">
        <v>2044</v>
      </c>
      <c r="H742" s="1">
        <v>1679</v>
      </c>
      <c r="I742" s="4">
        <v>3</v>
      </c>
      <c r="J742" s="2" t="s">
        <v>66</v>
      </c>
      <c r="K742" s="1">
        <f>Tabelle2[[#This Row],[Menge kg Nges]]/1000</f>
        <v>2.044</v>
      </c>
      <c r="L742" s="1">
        <f>Tabelle2[[#This Row],[Menge kg P2O5]]/1000</f>
        <v>1.679</v>
      </c>
      <c r="M742" s="1">
        <f>Tabelle2[[#This Row],[Menge t Nges]]/Tabelle2[[#This Row],[Anzahl Lieferscheine]]</f>
        <v>0.68133333333333335</v>
      </c>
      <c r="N742" s="1">
        <f>Tabelle2[[#This Row],[Menge t P2O5]]/Tabelle2[[#This Row],[Anzahl Lieferscheine]]</f>
        <v>0.55966666666666665</v>
      </c>
    </row>
    <row r="743" spans="1:14" x14ac:dyDescent="0.2">
      <c r="A743" s="2" t="s">
        <v>40</v>
      </c>
      <c r="B743" s="2" t="s">
        <v>40</v>
      </c>
      <c r="C743" s="2" t="s">
        <v>6</v>
      </c>
      <c r="D743" s="2" t="s">
        <v>30</v>
      </c>
      <c r="E743" s="2" t="s">
        <v>26</v>
      </c>
      <c r="F743" s="2" t="s">
        <v>61</v>
      </c>
      <c r="G743" s="1">
        <v>3660.6000000000004</v>
      </c>
      <c r="H743" s="1">
        <v>1579.2</v>
      </c>
      <c r="I743" s="4">
        <v>14</v>
      </c>
      <c r="J743" s="2" t="s">
        <v>66</v>
      </c>
      <c r="K743" s="1">
        <f>Tabelle2[[#This Row],[Menge kg Nges]]/1000</f>
        <v>3.6606000000000005</v>
      </c>
      <c r="L743" s="1">
        <f>Tabelle2[[#This Row],[Menge kg P2O5]]/1000</f>
        <v>1.5791999999999999</v>
      </c>
      <c r="M743" s="1">
        <f>Tabelle2[[#This Row],[Menge t Nges]]/Tabelle2[[#This Row],[Anzahl Lieferscheine]]</f>
        <v>0.26147142857142863</v>
      </c>
      <c r="N743" s="1">
        <f>Tabelle2[[#This Row],[Menge t P2O5]]/Tabelle2[[#This Row],[Anzahl Lieferscheine]]</f>
        <v>0.1128</v>
      </c>
    </row>
    <row r="744" spans="1:14" x14ac:dyDescent="0.2">
      <c r="A744" s="2" t="s">
        <v>40</v>
      </c>
      <c r="B744" s="2" t="s">
        <v>40</v>
      </c>
      <c r="C744" s="2" t="s">
        <v>6</v>
      </c>
      <c r="D744" s="2" t="s">
        <v>7</v>
      </c>
      <c r="E744" s="2" t="s">
        <v>8</v>
      </c>
      <c r="F744" s="2" t="s">
        <v>61</v>
      </c>
      <c r="G744" s="1">
        <v>36172.520000000004</v>
      </c>
      <c r="H744" s="1">
        <v>14960.389999999994</v>
      </c>
      <c r="I744" s="4">
        <v>61</v>
      </c>
      <c r="J744" s="2" t="s">
        <v>66</v>
      </c>
      <c r="K744" s="1">
        <f>Tabelle2[[#This Row],[Menge kg Nges]]/1000</f>
        <v>36.172520000000006</v>
      </c>
      <c r="L744" s="1">
        <f>Tabelle2[[#This Row],[Menge kg P2O5]]/1000</f>
        <v>14.960389999999993</v>
      </c>
      <c r="M744" s="1">
        <f>Tabelle2[[#This Row],[Menge t Nges]]/Tabelle2[[#This Row],[Anzahl Lieferscheine]]</f>
        <v>0.59299213114754112</v>
      </c>
      <c r="N744" s="1">
        <f>Tabelle2[[#This Row],[Menge t P2O5]]/Tabelle2[[#This Row],[Anzahl Lieferscheine]]</f>
        <v>0.24525229508196711</v>
      </c>
    </row>
    <row r="745" spans="1:14" x14ac:dyDescent="0.2">
      <c r="A745" s="2" t="s">
        <v>40</v>
      </c>
      <c r="B745" s="2" t="s">
        <v>40</v>
      </c>
      <c r="C745" s="2" t="s">
        <v>6</v>
      </c>
      <c r="D745" s="2" t="s">
        <v>7</v>
      </c>
      <c r="E745" s="2" t="s">
        <v>9</v>
      </c>
      <c r="F745" s="2" t="s">
        <v>61</v>
      </c>
      <c r="G745" s="1">
        <v>137721.58999999997</v>
      </c>
      <c r="H745" s="1">
        <v>58158.920000000035</v>
      </c>
      <c r="I745" s="4">
        <v>488</v>
      </c>
      <c r="J745" s="2" t="s">
        <v>66</v>
      </c>
      <c r="K745" s="1">
        <f>Tabelle2[[#This Row],[Menge kg Nges]]/1000</f>
        <v>137.72158999999996</v>
      </c>
      <c r="L745" s="1">
        <f>Tabelle2[[#This Row],[Menge kg P2O5]]/1000</f>
        <v>58.158920000000037</v>
      </c>
      <c r="M745" s="1">
        <f>Tabelle2[[#This Row],[Menge t Nges]]/Tabelle2[[#This Row],[Anzahl Lieferscheine]]</f>
        <v>0.28221637295081958</v>
      </c>
      <c r="N745" s="1">
        <f>Tabelle2[[#This Row],[Menge t P2O5]]/Tabelle2[[#This Row],[Anzahl Lieferscheine]]</f>
        <v>0.11917811475409844</v>
      </c>
    </row>
    <row r="746" spans="1:14" x14ac:dyDescent="0.2">
      <c r="A746" s="2" t="s">
        <v>40</v>
      </c>
      <c r="B746" s="2" t="s">
        <v>40</v>
      </c>
      <c r="C746" s="2" t="s">
        <v>6</v>
      </c>
      <c r="D746" s="2" t="s">
        <v>7</v>
      </c>
      <c r="E746" s="2" t="s">
        <v>50</v>
      </c>
      <c r="F746" s="2" t="s">
        <v>61</v>
      </c>
      <c r="G746" s="1">
        <v>2688.4</v>
      </c>
      <c r="H746" s="1">
        <v>1099.8</v>
      </c>
      <c r="I746" s="4">
        <v>7</v>
      </c>
      <c r="J746" s="2" t="s">
        <v>66</v>
      </c>
      <c r="K746" s="1">
        <f>Tabelle2[[#This Row],[Menge kg Nges]]/1000</f>
        <v>2.6884000000000001</v>
      </c>
      <c r="L746" s="1">
        <f>Tabelle2[[#This Row],[Menge kg P2O5]]/1000</f>
        <v>1.0997999999999999</v>
      </c>
      <c r="M746" s="1">
        <f>Tabelle2[[#This Row],[Menge t Nges]]/Tabelle2[[#This Row],[Anzahl Lieferscheine]]</f>
        <v>0.38405714285714287</v>
      </c>
      <c r="N746" s="1">
        <f>Tabelle2[[#This Row],[Menge t P2O5]]/Tabelle2[[#This Row],[Anzahl Lieferscheine]]</f>
        <v>0.15711428571428571</v>
      </c>
    </row>
    <row r="747" spans="1:14" x14ac:dyDescent="0.2">
      <c r="A747" s="2" t="s">
        <v>40</v>
      </c>
      <c r="B747" s="2" t="s">
        <v>40</v>
      </c>
      <c r="C747" s="2" t="s">
        <v>6</v>
      </c>
      <c r="D747" s="2" t="s">
        <v>7</v>
      </c>
      <c r="E747" s="2" t="s">
        <v>10</v>
      </c>
      <c r="F747" s="2" t="s">
        <v>61</v>
      </c>
      <c r="G747" s="1">
        <v>5777.56</v>
      </c>
      <c r="H747" s="1">
        <v>2259.02</v>
      </c>
      <c r="I747" s="4">
        <v>21</v>
      </c>
      <c r="J747" s="2" t="s">
        <v>66</v>
      </c>
      <c r="K747" s="1">
        <f>Tabelle2[[#This Row],[Menge kg Nges]]/1000</f>
        <v>5.7775600000000003</v>
      </c>
      <c r="L747" s="1">
        <f>Tabelle2[[#This Row],[Menge kg P2O5]]/1000</f>
        <v>2.25902</v>
      </c>
      <c r="M747" s="1">
        <f>Tabelle2[[#This Row],[Menge t Nges]]/Tabelle2[[#This Row],[Anzahl Lieferscheine]]</f>
        <v>0.27512190476190479</v>
      </c>
      <c r="N747" s="1">
        <f>Tabelle2[[#This Row],[Menge t P2O5]]/Tabelle2[[#This Row],[Anzahl Lieferscheine]]</f>
        <v>0.10757238095238095</v>
      </c>
    </row>
    <row r="748" spans="1:14" x14ac:dyDescent="0.2">
      <c r="A748" s="2" t="s">
        <v>40</v>
      </c>
      <c r="B748" s="2" t="s">
        <v>40</v>
      </c>
      <c r="C748" s="2" t="s">
        <v>6</v>
      </c>
      <c r="D748" s="2" t="s">
        <v>7</v>
      </c>
      <c r="E748" s="2" t="s">
        <v>11</v>
      </c>
      <c r="F748" s="2" t="s">
        <v>61</v>
      </c>
      <c r="G748" s="1">
        <v>50968.910000000011</v>
      </c>
      <c r="H748" s="1">
        <v>24283.379999999997</v>
      </c>
      <c r="I748" s="4">
        <v>137</v>
      </c>
      <c r="J748" s="2" t="s">
        <v>66</v>
      </c>
      <c r="K748" s="1">
        <f>Tabelle2[[#This Row],[Menge kg Nges]]/1000</f>
        <v>50.968910000000008</v>
      </c>
      <c r="L748" s="1">
        <f>Tabelle2[[#This Row],[Menge kg P2O5]]/1000</f>
        <v>24.283379999999998</v>
      </c>
      <c r="M748" s="1">
        <f>Tabelle2[[#This Row],[Menge t Nges]]/Tabelle2[[#This Row],[Anzahl Lieferscheine]]</f>
        <v>0.37203583941605844</v>
      </c>
      <c r="N748" s="1">
        <f>Tabelle2[[#This Row],[Menge t P2O5]]/Tabelle2[[#This Row],[Anzahl Lieferscheine]]</f>
        <v>0.17725094890510948</v>
      </c>
    </row>
    <row r="749" spans="1:14" x14ac:dyDescent="0.2">
      <c r="A749" s="2" t="s">
        <v>40</v>
      </c>
      <c r="B749" s="2" t="s">
        <v>40</v>
      </c>
      <c r="C749" s="2" t="s">
        <v>6</v>
      </c>
      <c r="D749" s="2" t="s">
        <v>7</v>
      </c>
      <c r="E749" s="2" t="s">
        <v>12</v>
      </c>
      <c r="F749" s="2" t="s">
        <v>61</v>
      </c>
      <c r="G749" s="1">
        <v>519928.67</v>
      </c>
      <c r="H749" s="1">
        <v>208906.18999999983</v>
      </c>
      <c r="I749" s="4">
        <v>1626</v>
      </c>
      <c r="J749" s="2" t="s">
        <v>66</v>
      </c>
      <c r="K749" s="1">
        <f>Tabelle2[[#This Row],[Menge kg Nges]]/1000</f>
        <v>519.92867000000001</v>
      </c>
      <c r="L749" s="1">
        <f>Tabelle2[[#This Row],[Menge kg P2O5]]/1000</f>
        <v>208.90618999999984</v>
      </c>
      <c r="M749" s="1">
        <f>Tabelle2[[#This Row],[Menge t Nges]]/Tabelle2[[#This Row],[Anzahl Lieferscheine]]</f>
        <v>0.31975932964329645</v>
      </c>
      <c r="N749" s="1">
        <f>Tabelle2[[#This Row],[Menge t P2O5]]/Tabelle2[[#This Row],[Anzahl Lieferscheine]]</f>
        <v>0.12847859163591627</v>
      </c>
    </row>
    <row r="750" spans="1:14" x14ac:dyDescent="0.2">
      <c r="A750" s="2" t="s">
        <v>40</v>
      </c>
      <c r="B750" s="2" t="s">
        <v>40</v>
      </c>
      <c r="C750" s="2" t="s">
        <v>6</v>
      </c>
      <c r="D750" s="2" t="s">
        <v>7</v>
      </c>
      <c r="E750" s="2" t="s">
        <v>13</v>
      </c>
      <c r="F750" s="2" t="s">
        <v>61</v>
      </c>
      <c r="G750" s="1">
        <v>145701.23999999987</v>
      </c>
      <c r="H750" s="1">
        <v>80710.37999999999</v>
      </c>
      <c r="I750" s="4">
        <v>629</v>
      </c>
      <c r="J750" s="2" t="s">
        <v>66</v>
      </c>
      <c r="K750" s="1">
        <f>Tabelle2[[#This Row],[Menge kg Nges]]/1000</f>
        <v>145.70123999999987</v>
      </c>
      <c r="L750" s="1">
        <f>Tabelle2[[#This Row],[Menge kg P2O5]]/1000</f>
        <v>80.710379999999986</v>
      </c>
      <c r="M750" s="1">
        <f>Tabelle2[[#This Row],[Menge t Nges]]/Tabelle2[[#This Row],[Anzahl Lieferscheine]]</f>
        <v>0.23163949125596164</v>
      </c>
      <c r="N750" s="1">
        <f>Tabelle2[[#This Row],[Menge t P2O5]]/Tabelle2[[#This Row],[Anzahl Lieferscheine]]</f>
        <v>0.12831538950715418</v>
      </c>
    </row>
    <row r="751" spans="1:14" x14ac:dyDescent="0.2">
      <c r="A751" s="2" t="s">
        <v>40</v>
      </c>
      <c r="B751" s="2" t="s">
        <v>40</v>
      </c>
      <c r="C751" s="2" t="s">
        <v>6</v>
      </c>
      <c r="D751" s="2" t="s">
        <v>7</v>
      </c>
      <c r="E751" s="2" t="s">
        <v>14</v>
      </c>
      <c r="F751" s="2" t="s">
        <v>61</v>
      </c>
      <c r="G751" s="1">
        <v>248806.58000000002</v>
      </c>
      <c r="H751" s="1">
        <v>113272.12999999998</v>
      </c>
      <c r="I751" s="4">
        <v>812</v>
      </c>
      <c r="J751" s="2" t="s">
        <v>66</v>
      </c>
      <c r="K751" s="1">
        <f>Tabelle2[[#This Row],[Menge kg Nges]]/1000</f>
        <v>248.80658000000003</v>
      </c>
      <c r="L751" s="1">
        <f>Tabelle2[[#This Row],[Menge kg P2O5]]/1000</f>
        <v>113.27212999999998</v>
      </c>
      <c r="M751" s="1">
        <f>Tabelle2[[#This Row],[Menge t Nges]]/Tabelle2[[#This Row],[Anzahl Lieferscheine]]</f>
        <v>0.30641204433497538</v>
      </c>
      <c r="N751" s="1">
        <f>Tabelle2[[#This Row],[Menge t P2O5]]/Tabelle2[[#This Row],[Anzahl Lieferscheine]]</f>
        <v>0.13949769704433496</v>
      </c>
    </row>
    <row r="752" spans="1:14" x14ac:dyDescent="0.2">
      <c r="A752" s="2" t="s">
        <v>40</v>
      </c>
      <c r="B752" s="2" t="s">
        <v>40</v>
      </c>
      <c r="C752" s="2" t="s">
        <v>6</v>
      </c>
      <c r="D752" s="2" t="s">
        <v>15</v>
      </c>
      <c r="E752" s="2" t="s">
        <v>8</v>
      </c>
      <c r="F752" s="2" t="s">
        <v>61</v>
      </c>
      <c r="G752" s="1">
        <v>27.63</v>
      </c>
      <c r="H752" s="1">
        <v>16.2</v>
      </c>
      <c r="I752" s="4">
        <v>1</v>
      </c>
      <c r="J752" s="2" t="s">
        <v>66</v>
      </c>
      <c r="K752" s="1">
        <f>Tabelle2[[#This Row],[Menge kg Nges]]/1000</f>
        <v>2.7629999999999998E-2</v>
      </c>
      <c r="L752" s="1">
        <f>Tabelle2[[#This Row],[Menge kg P2O5]]/1000</f>
        <v>1.6199999999999999E-2</v>
      </c>
      <c r="M752" s="1">
        <f>Tabelle2[[#This Row],[Menge t Nges]]/Tabelle2[[#This Row],[Anzahl Lieferscheine]]</f>
        <v>2.7629999999999998E-2</v>
      </c>
      <c r="N752" s="1">
        <f>Tabelle2[[#This Row],[Menge t P2O5]]/Tabelle2[[#This Row],[Anzahl Lieferscheine]]</f>
        <v>1.6199999999999999E-2</v>
      </c>
    </row>
    <row r="753" spans="1:14" x14ac:dyDescent="0.2">
      <c r="A753" s="2" t="s">
        <v>40</v>
      </c>
      <c r="B753" s="2" t="s">
        <v>40</v>
      </c>
      <c r="C753" s="2" t="s">
        <v>6</v>
      </c>
      <c r="D753" s="2" t="s">
        <v>15</v>
      </c>
      <c r="E753" s="2" t="s">
        <v>16</v>
      </c>
      <c r="F753" s="2" t="s">
        <v>61</v>
      </c>
      <c r="G753" s="1">
        <v>21756.440000000006</v>
      </c>
      <c r="H753" s="1">
        <v>19117.38</v>
      </c>
      <c r="I753" s="4">
        <v>59</v>
      </c>
      <c r="J753" s="2" t="s">
        <v>66</v>
      </c>
      <c r="K753" s="1">
        <f>Tabelle2[[#This Row],[Menge kg Nges]]/1000</f>
        <v>21.756440000000005</v>
      </c>
      <c r="L753" s="1">
        <f>Tabelle2[[#This Row],[Menge kg P2O5]]/1000</f>
        <v>19.117380000000001</v>
      </c>
      <c r="M753" s="1">
        <f>Tabelle2[[#This Row],[Menge t Nges]]/Tabelle2[[#This Row],[Anzahl Lieferscheine]]</f>
        <v>0.36875322033898311</v>
      </c>
      <c r="N753" s="1">
        <f>Tabelle2[[#This Row],[Menge t P2O5]]/Tabelle2[[#This Row],[Anzahl Lieferscheine]]</f>
        <v>0.32402338983050849</v>
      </c>
    </row>
    <row r="754" spans="1:14" x14ac:dyDescent="0.2">
      <c r="A754" s="2" t="s">
        <v>40</v>
      </c>
      <c r="B754" s="2" t="s">
        <v>40</v>
      </c>
      <c r="C754" s="2" t="s">
        <v>6</v>
      </c>
      <c r="D754" s="2" t="s">
        <v>15</v>
      </c>
      <c r="E754" s="2" t="s">
        <v>17</v>
      </c>
      <c r="F754" s="2" t="s">
        <v>61</v>
      </c>
      <c r="G754" s="1">
        <v>4660.0599999999995</v>
      </c>
      <c r="H754" s="1">
        <v>2035.73</v>
      </c>
      <c r="I754" s="4">
        <v>17</v>
      </c>
      <c r="J754" s="2" t="s">
        <v>66</v>
      </c>
      <c r="K754" s="1">
        <f>Tabelle2[[#This Row],[Menge kg Nges]]/1000</f>
        <v>4.6600599999999996</v>
      </c>
      <c r="L754" s="1">
        <f>Tabelle2[[#This Row],[Menge kg P2O5]]/1000</f>
        <v>2.03573</v>
      </c>
      <c r="M754" s="1">
        <f>Tabelle2[[#This Row],[Menge t Nges]]/Tabelle2[[#This Row],[Anzahl Lieferscheine]]</f>
        <v>0.2741211764705882</v>
      </c>
      <c r="N754" s="1">
        <f>Tabelle2[[#This Row],[Menge t P2O5]]/Tabelle2[[#This Row],[Anzahl Lieferscheine]]</f>
        <v>0.11974882352941177</v>
      </c>
    </row>
    <row r="755" spans="1:14" x14ac:dyDescent="0.2">
      <c r="A755" s="2" t="s">
        <v>40</v>
      </c>
      <c r="B755" s="2" t="s">
        <v>40</v>
      </c>
      <c r="C755" s="2" t="s">
        <v>6</v>
      </c>
      <c r="D755" s="2" t="s">
        <v>15</v>
      </c>
      <c r="E755" s="2" t="s">
        <v>35</v>
      </c>
      <c r="F755" s="2" t="s">
        <v>61</v>
      </c>
      <c r="G755" s="1">
        <v>372</v>
      </c>
      <c r="H755" s="1">
        <v>288</v>
      </c>
      <c r="I755" s="4">
        <v>2</v>
      </c>
      <c r="J755" s="2" t="s">
        <v>66</v>
      </c>
      <c r="K755" s="1">
        <f>Tabelle2[[#This Row],[Menge kg Nges]]/1000</f>
        <v>0.372</v>
      </c>
      <c r="L755" s="1">
        <f>Tabelle2[[#This Row],[Menge kg P2O5]]/1000</f>
        <v>0.28799999999999998</v>
      </c>
      <c r="M755" s="1">
        <f>Tabelle2[[#This Row],[Menge t Nges]]/Tabelle2[[#This Row],[Anzahl Lieferscheine]]</f>
        <v>0.186</v>
      </c>
      <c r="N755" s="1">
        <f>Tabelle2[[#This Row],[Menge t P2O5]]/Tabelle2[[#This Row],[Anzahl Lieferscheine]]</f>
        <v>0.14399999999999999</v>
      </c>
    </row>
    <row r="756" spans="1:14" x14ac:dyDescent="0.2">
      <c r="A756" s="2" t="s">
        <v>40</v>
      </c>
      <c r="B756" s="2" t="s">
        <v>40</v>
      </c>
      <c r="C756" s="2" t="s">
        <v>6</v>
      </c>
      <c r="D756" s="2" t="s">
        <v>15</v>
      </c>
      <c r="E756" s="2" t="s">
        <v>18</v>
      </c>
      <c r="F756" s="2" t="s">
        <v>61</v>
      </c>
      <c r="G756" s="1">
        <v>24468.39</v>
      </c>
      <c r="H756" s="1">
        <v>17435.580000000002</v>
      </c>
      <c r="I756" s="4">
        <v>61</v>
      </c>
      <c r="J756" s="2" t="s">
        <v>66</v>
      </c>
      <c r="K756" s="1">
        <f>Tabelle2[[#This Row],[Menge kg Nges]]/1000</f>
        <v>24.468389999999999</v>
      </c>
      <c r="L756" s="1">
        <f>Tabelle2[[#This Row],[Menge kg P2O5]]/1000</f>
        <v>17.435580000000002</v>
      </c>
      <c r="M756" s="1">
        <f>Tabelle2[[#This Row],[Menge t Nges]]/Tabelle2[[#This Row],[Anzahl Lieferscheine]]</f>
        <v>0.4011211475409836</v>
      </c>
      <c r="N756" s="1">
        <f>Tabelle2[[#This Row],[Menge t P2O5]]/Tabelle2[[#This Row],[Anzahl Lieferscheine]]</f>
        <v>0.28582918032786886</v>
      </c>
    </row>
    <row r="757" spans="1:14" x14ac:dyDescent="0.2">
      <c r="A757" s="2" t="s">
        <v>40</v>
      </c>
      <c r="B757" s="2" t="s">
        <v>40</v>
      </c>
      <c r="C757" s="2" t="s">
        <v>6</v>
      </c>
      <c r="D757" s="2" t="s">
        <v>15</v>
      </c>
      <c r="E757" s="2" t="s">
        <v>19</v>
      </c>
      <c r="F757" s="2" t="s">
        <v>61</v>
      </c>
      <c r="G757" s="1">
        <v>10739.28</v>
      </c>
      <c r="H757" s="1">
        <v>10073.720000000005</v>
      </c>
      <c r="I757" s="4">
        <v>34</v>
      </c>
      <c r="J757" s="2" t="s">
        <v>66</v>
      </c>
      <c r="K757" s="1">
        <f>Tabelle2[[#This Row],[Menge kg Nges]]/1000</f>
        <v>10.739280000000001</v>
      </c>
      <c r="L757" s="1">
        <f>Tabelle2[[#This Row],[Menge kg P2O5]]/1000</f>
        <v>10.073720000000005</v>
      </c>
      <c r="M757" s="1">
        <f>Tabelle2[[#This Row],[Menge t Nges]]/Tabelle2[[#This Row],[Anzahl Lieferscheine]]</f>
        <v>0.31586117647058826</v>
      </c>
      <c r="N757" s="1">
        <f>Tabelle2[[#This Row],[Menge t P2O5]]/Tabelle2[[#This Row],[Anzahl Lieferscheine]]</f>
        <v>0.29628588235294134</v>
      </c>
    </row>
    <row r="758" spans="1:14" x14ac:dyDescent="0.2">
      <c r="A758" s="2" t="s">
        <v>40</v>
      </c>
      <c r="B758" s="2" t="s">
        <v>40</v>
      </c>
      <c r="C758" s="2" t="s">
        <v>6</v>
      </c>
      <c r="D758" s="2" t="s">
        <v>15</v>
      </c>
      <c r="E758" s="2" t="s">
        <v>20</v>
      </c>
      <c r="F758" s="2" t="s">
        <v>61</v>
      </c>
      <c r="G758" s="1">
        <v>10264.920000000002</v>
      </c>
      <c r="H758" s="1">
        <v>7265</v>
      </c>
      <c r="I758" s="4">
        <v>62</v>
      </c>
      <c r="J758" s="2" t="s">
        <v>66</v>
      </c>
      <c r="K758" s="1">
        <f>Tabelle2[[#This Row],[Menge kg Nges]]/1000</f>
        <v>10.264920000000002</v>
      </c>
      <c r="L758" s="1">
        <f>Tabelle2[[#This Row],[Menge kg P2O5]]/1000</f>
        <v>7.2649999999999997</v>
      </c>
      <c r="M758" s="1">
        <f>Tabelle2[[#This Row],[Menge t Nges]]/Tabelle2[[#This Row],[Anzahl Lieferscheine]]</f>
        <v>0.16556322580645164</v>
      </c>
      <c r="N758" s="1">
        <f>Tabelle2[[#This Row],[Menge t P2O5]]/Tabelle2[[#This Row],[Anzahl Lieferscheine]]</f>
        <v>0.1171774193548387</v>
      </c>
    </row>
    <row r="759" spans="1:14" x14ac:dyDescent="0.2">
      <c r="A759" s="2" t="s">
        <v>40</v>
      </c>
      <c r="B759" s="2" t="s">
        <v>40</v>
      </c>
      <c r="C759" s="2" t="s">
        <v>6</v>
      </c>
      <c r="D759" s="2" t="s">
        <v>15</v>
      </c>
      <c r="E759" s="2" t="s">
        <v>21</v>
      </c>
      <c r="F759" s="2" t="s">
        <v>61</v>
      </c>
      <c r="G759" s="1">
        <v>57093</v>
      </c>
      <c r="H759" s="1">
        <v>35114.180000000008</v>
      </c>
      <c r="I759" s="4">
        <v>168</v>
      </c>
      <c r="J759" s="2" t="s">
        <v>66</v>
      </c>
      <c r="K759" s="1">
        <f>Tabelle2[[#This Row],[Menge kg Nges]]/1000</f>
        <v>57.093000000000004</v>
      </c>
      <c r="L759" s="1">
        <f>Tabelle2[[#This Row],[Menge kg P2O5]]/1000</f>
        <v>35.114180000000005</v>
      </c>
      <c r="M759" s="1">
        <f>Tabelle2[[#This Row],[Menge t Nges]]/Tabelle2[[#This Row],[Anzahl Lieferscheine]]</f>
        <v>0.33983928571428573</v>
      </c>
      <c r="N759" s="1">
        <f>Tabelle2[[#This Row],[Menge t P2O5]]/Tabelle2[[#This Row],[Anzahl Lieferscheine]]</f>
        <v>0.20901297619047621</v>
      </c>
    </row>
    <row r="760" spans="1:14" x14ac:dyDescent="0.2">
      <c r="A760" s="2" t="s">
        <v>40</v>
      </c>
      <c r="B760" s="2" t="s">
        <v>40</v>
      </c>
      <c r="C760" s="2" t="s">
        <v>6</v>
      </c>
      <c r="D760" s="2" t="s">
        <v>15</v>
      </c>
      <c r="E760" s="2" t="s">
        <v>9</v>
      </c>
      <c r="F760" s="2" t="s">
        <v>61</v>
      </c>
      <c r="G760" s="1">
        <v>6125.5600000000013</v>
      </c>
      <c r="H760" s="1">
        <v>3920.2000000000003</v>
      </c>
      <c r="I760" s="4">
        <v>35</v>
      </c>
      <c r="J760" s="2" t="s">
        <v>66</v>
      </c>
      <c r="K760" s="1">
        <f>Tabelle2[[#This Row],[Menge kg Nges]]/1000</f>
        <v>6.125560000000001</v>
      </c>
      <c r="L760" s="1">
        <f>Tabelle2[[#This Row],[Menge kg P2O5]]/1000</f>
        <v>3.9202000000000004</v>
      </c>
      <c r="M760" s="1">
        <f>Tabelle2[[#This Row],[Menge t Nges]]/Tabelle2[[#This Row],[Anzahl Lieferscheine]]</f>
        <v>0.17501600000000003</v>
      </c>
      <c r="N760" s="1">
        <f>Tabelle2[[#This Row],[Menge t P2O5]]/Tabelle2[[#This Row],[Anzahl Lieferscheine]]</f>
        <v>0.11200571428571429</v>
      </c>
    </row>
    <row r="761" spans="1:14" x14ac:dyDescent="0.2">
      <c r="A761" s="2" t="s">
        <v>40</v>
      </c>
      <c r="B761" s="2" t="s">
        <v>40</v>
      </c>
      <c r="C761" s="2" t="s">
        <v>6</v>
      </c>
      <c r="D761" s="2" t="s">
        <v>15</v>
      </c>
      <c r="E761" s="2" t="s">
        <v>10</v>
      </c>
      <c r="F761" s="2" t="s">
        <v>61</v>
      </c>
      <c r="G761" s="1">
        <v>2140.5</v>
      </c>
      <c r="H761" s="1">
        <v>1196.6000000000001</v>
      </c>
      <c r="I761" s="4">
        <v>9</v>
      </c>
      <c r="J761" s="2" t="s">
        <v>66</v>
      </c>
      <c r="K761" s="1">
        <f>Tabelle2[[#This Row],[Menge kg Nges]]/1000</f>
        <v>2.1404999999999998</v>
      </c>
      <c r="L761" s="1">
        <f>Tabelle2[[#This Row],[Menge kg P2O5]]/1000</f>
        <v>1.1966000000000001</v>
      </c>
      <c r="M761" s="1">
        <f>Tabelle2[[#This Row],[Menge t Nges]]/Tabelle2[[#This Row],[Anzahl Lieferscheine]]</f>
        <v>0.23783333333333331</v>
      </c>
      <c r="N761" s="1">
        <f>Tabelle2[[#This Row],[Menge t P2O5]]/Tabelle2[[#This Row],[Anzahl Lieferscheine]]</f>
        <v>0.13295555555555558</v>
      </c>
    </row>
    <row r="762" spans="1:14" x14ac:dyDescent="0.2">
      <c r="A762" s="2" t="s">
        <v>40</v>
      </c>
      <c r="B762" s="2" t="s">
        <v>40</v>
      </c>
      <c r="C762" s="2" t="s">
        <v>6</v>
      </c>
      <c r="D762" s="2" t="s">
        <v>15</v>
      </c>
      <c r="E762" s="2" t="s">
        <v>23</v>
      </c>
      <c r="F762" s="2" t="s">
        <v>61</v>
      </c>
      <c r="G762" s="1">
        <v>338.6</v>
      </c>
      <c r="H762" s="1">
        <v>234.3</v>
      </c>
      <c r="I762" s="4">
        <v>2</v>
      </c>
      <c r="J762" s="2" t="s">
        <v>66</v>
      </c>
      <c r="K762" s="1">
        <f>Tabelle2[[#This Row],[Menge kg Nges]]/1000</f>
        <v>0.33860000000000001</v>
      </c>
      <c r="L762" s="1">
        <f>Tabelle2[[#This Row],[Menge kg P2O5]]/1000</f>
        <v>0.23430000000000001</v>
      </c>
      <c r="M762" s="1">
        <f>Tabelle2[[#This Row],[Menge t Nges]]/Tabelle2[[#This Row],[Anzahl Lieferscheine]]</f>
        <v>0.16930000000000001</v>
      </c>
      <c r="N762" s="1">
        <f>Tabelle2[[#This Row],[Menge t P2O5]]/Tabelle2[[#This Row],[Anzahl Lieferscheine]]</f>
        <v>0.11715</v>
      </c>
    </row>
    <row r="763" spans="1:14" x14ac:dyDescent="0.2">
      <c r="A763" s="2" t="s">
        <v>40</v>
      </c>
      <c r="B763" s="2" t="s">
        <v>40</v>
      </c>
      <c r="C763" s="2" t="s">
        <v>6</v>
      </c>
      <c r="D763" s="2" t="s">
        <v>15</v>
      </c>
      <c r="E763" s="2" t="s">
        <v>12</v>
      </c>
      <c r="F763" s="2" t="s">
        <v>61</v>
      </c>
      <c r="G763" s="1">
        <v>936</v>
      </c>
      <c r="H763" s="1">
        <v>840</v>
      </c>
      <c r="I763" s="4">
        <v>2</v>
      </c>
      <c r="J763" s="2" t="s">
        <v>66</v>
      </c>
      <c r="K763" s="1">
        <f>Tabelle2[[#This Row],[Menge kg Nges]]/1000</f>
        <v>0.93600000000000005</v>
      </c>
      <c r="L763" s="1">
        <f>Tabelle2[[#This Row],[Menge kg P2O5]]/1000</f>
        <v>0.84</v>
      </c>
      <c r="M763" s="1">
        <f>Tabelle2[[#This Row],[Menge t Nges]]/Tabelle2[[#This Row],[Anzahl Lieferscheine]]</f>
        <v>0.46800000000000003</v>
      </c>
      <c r="N763" s="1">
        <f>Tabelle2[[#This Row],[Menge t P2O5]]/Tabelle2[[#This Row],[Anzahl Lieferscheine]]</f>
        <v>0.42</v>
      </c>
    </row>
    <row r="764" spans="1:14" x14ac:dyDescent="0.2">
      <c r="A764" s="2" t="s">
        <v>40</v>
      </c>
      <c r="B764" s="2" t="s">
        <v>40</v>
      </c>
      <c r="C764" s="2" t="s">
        <v>6</v>
      </c>
      <c r="D764" s="2" t="s">
        <v>15</v>
      </c>
      <c r="E764" s="2" t="s">
        <v>13</v>
      </c>
      <c r="F764" s="2" t="s">
        <v>61</v>
      </c>
      <c r="G764" s="1">
        <v>468</v>
      </c>
      <c r="H764" s="1">
        <v>420</v>
      </c>
      <c r="I764" s="4">
        <v>1</v>
      </c>
      <c r="J764" s="2" t="s">
        <v>66</v>
      </c>
      <c r="K764" s="1">
        <f>Tabelle2[[#This Row],[Menge kg Nges]]/1000</f>
        <v>0.46800000000000003</v>
      </c>
      <c r="L764" s="1">
        <f>Tabelle2[[#This Row],[Menge kg P2O5]]/1000</f>
        <v>0.42</v>
      </c>
      <c r="M764" s="1">
        <f>Tabelle2[[#This Row],[Menge t Nges]]/Tabelle2[[#This Row],[Anzahl Lieferscheine]]</f>
        <v>0.46800000000000003</v>
      </c>
      <c r="N764" s="1">
        <f>Tabelle2[[#This Row],[Menge t P2O5]]/Tabelle2[[#This Row],[Anzahl Lieferscheine]]</f>
        <v>0.42</v>
      </c>
    </row>
    <row r="765" spans="1:14" x14ac:dyDescent="0.2">
      <c r="A765" s="2" t="s">
        <v>40</v>
      </c>
      <c r="B765" s="2" t="s">
        <v>40</v>
      </c>
      <c r="C765" s="2" t="s">
        <v>6</v>
      </c>
      <c r="D765" s="2" t="s">
        <v>15</v>
      </c>
      <c r="E765" s="2" t="s">
        <v>14</v>
      </c>
      <c r="F765" s="2" t="s">
        <v>61</v>
      </c>
      <c r="G765" s="1">
        <v>1412.55</v>
      </c>
      <c r="H765" s="1">
        <v>877.95</v>
      </c>
      <c r="I765" s="4">
        <v>6</v>
      </c>
      <c r="J765" s="2" t="s">
        <v>66</v>
      </c>
      <c r="K765" s="1">
        <f>Tabelle2[[#This Row],[Menge kg Nges]]/1000</f>
        <v>1.41255</v>
      </c>
      <c r="L765" s="1">
        <f>Tabelle2[[#This Row],[Menge kg P2O5]]/1000</f>
        <v>0.87795000000000001</v>
      </c>
      <c r="M765" s="1">
        <f>Tabelle2[[#This Row],[Menge t Nges]]/Tabelle2[[#This Row],[Anzahl Lieferscheine]]</f>
        <v>0.235425</v>
      </c>
      <c r="N765" s="1">
        <f>Tabelle2[[#This Row],[Menge t P2O5]]/Tabelle2[[#This Row],[Anzahl Lieferscheine]]</f>
        <v>0.14632500000000001</v>
      </c>
    </row>
    <row r="766" spans="1:14" x14ac:dyDescent="0.2">
      <c r="A766" s="2" t="s">
        <v>40</v>
      </c>
      <c r="B766" s="2" t="s">
        <v>40</v>
      </c>
      <c r="C766" s="2" t="s">
        <v>6</v>
      </c>
      <c r="D766" s="2" t="s">
        <v>15</v>
      </c>
      <c r="E766" s="2" t="s">
        <v>24</v>
      </c>
      <c r="F766" s="2" t="s">
        <v>61</v>
      </c>
      <c r="G766" s="1">
        <v>7197.4</v>
      </c>
      <c r="H766" s="1">
        <v>5912.15</v>
      </c>
      <c r="I766" s="4">
        <v>18</v>
      </c>
      <c r="J766" s="2" t="s">
        <v>66</v>
      </c>
      <c r="K766" s="1">
        <f>Tabelle2[[#This Row],[Menge kg Nges]]/1000</f>
        <v>7.1974</v>
      </c>
      <c r="L766" s="1">
        <f>Tabelle2[[#This Row],[Menge kg P2O5]]/1000</f>
        <v>5.9121499999999996</v>
      </c>
      <c r="M766" s="1">
        <f>Tabelle2[[#This Row],[Menge t Nges]]/Tabelle2[[#This Row],[Anzahl Lieferscheine]]</f>
        <v>0.39985555555555558</v>
      </c>
      <c r="N766" s="1">
        <f>Tabelle2[[#This Row],[Menge t P2O5]]/Tabelle2[[#This Row],[Anzahl Lieferscheine]]</f>
        <v>0.32845277777777776</v>
      </c>
    </row>
    <row r="767" spans="1:14" x14ac:dyDescent="0.2">
      <c r="A767" s="2" t="s">
        <v>40</v>
      </c>
      <c r="B767" s="2" t="s">
        <v>40</v>
      </c>
      <c r="C767" s="2" t="s">
        <v>6</v>
      </c>
      <c r="D767" s="2" t="s">
        <v>15</v>
      </c>
      <c r="E767" s="2" t="s">
        <v>31</v>
      </c>
      <c r="F767" s="2" t="s">
        <v>61</v>
      </c>
      <c r="G767" s="1">
        <v>792</v>
      </c>
      <c r="H767" s="1">
        <v>326.70000000000005</v>
      </c>
      <c r="I767" s="4">
        <v>5</v>
      </c>
      <c r="J767" s="2" t="s">
        <v>66</v>
      </c>
      <c r="K767" s="1">
        <f>Tabelle2[[#This Row],[Menge kg Nges]]/1000</f>
        <v>0.79200000000000004</v>
      </c>
      <c r="L767" s="1">
        <f>Tabelle2[[#This Row],[Menge kg P2O5]]/1000</f>
        <v>0.32670000000000005</v>
      </c>
      <c r="M767" s="1">
        <f>Tabelle2[[#This Row],[Menge t Nges]]/Tabelle2[[#This Row],[Anzahl Lieferscheine]]</f>
        <v>0.15840000000000001</v>
      </c>
      <c r="N767" s="1">
        <f>Tabelle2[[#This Row],[Menge t P2O5]]/Tabelle2[[#This Row],[Anzahl Lieferscheine]]</f>
        <v>6.5340000000000009E-2</v>
      </c>
    </row>
    <row r="768" spans="1:14" x14ac:dyDescent="0.2">
      <c r="A768" s="2" t="s">
        <v>40</v>
      </c>
      <c r="B768" s="2" t="s">
        <v>40</v>
      </c>
      <c r="C768" s="2" t="s">
        <v>25</v>
      </c>
      <c r="D768" s="2" t="s">
        <v>25</v>
      </c>
      <c r="E768" s="2" t="s">
        <v>26</v>
      </c>
      <c r="F768" s="2" t="s">
        <v>61</v>
      </c>
      <c r="G768" s="1">
        <v>114678.36000000003</v>
      </c>
      <c r="H768" s="1">
        <v>51288.72</v>
      </c>
      <c r="I768" s="4">
        <v>277</v>
      </c>
      <c r="J768" s="2" t="s">
        <v>66</v>
      </c>
      <c r="K768" s="1">
        <f>Tabelle2[[#This Row],[Menge kg Nges]]/1000</f>
        <v>114.67836000000003</v>
      </c>
      <c r="L768" s="1">
        <f>Tabelle2[[#This Row],[Menge kg P2O5]]/1000</f>
        <v>51.288719999999998</v>
      </c>
      <c r="M768" s="1">
        <f>Tabelle2[[#This Row],[Menge t Nges]]/Tabelle2[[#This Row],[Anzahl Lieferscheine]]</f>
        <v>0.41400129963898924</v>
      </c>
      <c r="N768" s="1">
        <f>Tabelle2[[#This Row],[Menge t P2O5]]/Tabelle2[[#This Row],[Anzahl Lieferscheine]]</f>
        <v>0.18515783393501803</v>
      </c>
    </row>
    <row r="769" spans="1:14" x14ac:dyDescent="0.2">
      <c r="A769" s="2" t="s">
        <v>40</v>
      </c>
      <c r="B769" s="2" t="s">
        <v>42</v>
      </c>
      <c r="C769" s="2" t="s">
        <v>6</v>
      </c>
      <c r="D769" s="2" t="s">
        <v>7</v>
      </c>
      <c r="E769" s="2" t="s">
        <v>8</v>
      </c>
      <c r="F769" s="2" t="s">
        <v>61</v>
      </c>
      <c r="G769" s="1">
        <v>813.6</v>
      </c>
      <c r="H769" s="1">
        <v>344.12</v>
      </c>
      <c r="I769" s="4">
        <v>3</v>
      </c>
      <c r="J769" s="2" t="s">
        <v>66</v>
      </c>
      <c r="K769" s="1">
        <f>Tabelle2[[#This Row],[Menge kg Nges]]/1000</f>
        <v>0.81359999999999999</v>
      </c>
      <c r="L769" s="1">
        <f>Tabelle2[[#This Row],[Menge kg P2O5]]/1000</f>
        <v>0.34411999999999998</v>
      </c>
      <c r="M769" s="1">
        <f>Tabelle2[[#This Row],[Menge t Nges]]/Tabelle2[[#This Row],[Anzahl Lieferscheine]]</f>
        <v>0.2712</v>
      </c>
      <c r="N769" s="1">
        <f>Tabelle2[[#This Row],[Menge t P2O5]]/Tabelle2[[#This Row],[Anzahl Lieferscheine]]</f>
        <v>0.11470666666666667</v>
      </c>
    </row>
    <row r="770" spans="1:14" x14ac:dyDescent="0.2">
      <c r="A770" s="2" t="s">
        <v>40</v>
      </c>
      <c r="B770" s="2" t="s">
        <v>42</v>
      </c>
      <c r="C770" s="2" t="s">
        <v>6</v>
      </c>
      <c r="D770" s="2" t="s">
        <v>7</v>
      </c>
      <c r="E770" s="2" t="s">
        <v>9</v>
      </c>
      <c r="F770" s="2" t="s">
        <v>61</v>
      </c>
      <c r="G770" s="1">
        <v>2999.3999999999996</v>
      </c>
      <c r="H770" s="1">
        <v>1233.9000000000001</v>
      </c>
      <c r="I770" s="4">
        <v>20</v>
      </c>
      <c r="J770" s="2" t="s">
        <v>66</v>
      </c>
      <c r="K770" s="1">
        <f>Tabelle2[[#This Row],[Menge kg Nges]]/1000</f>
        <v>2.9993999999999996</v>
      </c>
      <c r="L770" s="1">
        <f>Tabelle2[[#This Row],[Menge kg P2O5]]/1000</f>
        <v>1.2339</v>
      </c>
      <c r="M770" s="1">
        <f>Tabelle2[[#This Row],[Menge t Nges]]/Tabelle2[[#This Row],[Anzahl Lieferscheine]]</f>
        <v>0.14996999999999999</v>
      </c>
      <c r="N770" s="1">
        <f>Tabelle2[[#This Row],[Menge t P2O5]]/Tabelle2[[#This Row],[Anzahl Lieferscheine]]</f>
        <v>6.1695E-2</v>
      </c>
    </row>
    <row r="771" spans="1:14" x14ac:dyDescent="0.2">
      <c r="A771" s="2" t="s">
        <v>40</v>
      </c>
      <c r="B771" s="2" t="s">
        <v>42</v>
      </c>
      <c r="C771" s="2" t="s">
        <v>6</v>
      </c>
      <c r="D771" s="2" t="s">
        <v>7</v>
      </c>
      <c r="E771" s="2" t="s">
        <v>11</v>
      </c>
      <c r="F771" s="2" t="s">
        <v>61</v>
      </c>
      <c r="G771" s="1">
        <v>1192.8</v>
      </c>
      <c r="H771" s="1">
        <v>594.6</v>
      </c>
      <c r="I771" s="4">
        <v>3</v>
      </c>
      <c r="J771" s="2" t="s">
        <v>66</v>
      </c>
      <c r="K771" s="1">
        <f>Tabelle2[[#This Row],[Menge kg Nges]]/1000</f>
        <v>1.1927999999999999</v>
      </c>
      <c r="L771" s="1">
        <f>Tabelle2[[#This Row],[Menge kg P2O5]]/1000</f>
        <v>0.59460000000000002</v>
      </c>
      <c r="M771" s="1">
        <f>Tabelle2[[#This Row],[Menge t Nges]]/Tabelle2[[#This Row],[Anzahl Lieferscheine]]</f>
        <v>0.39759999999999995</v>
      </c>
      <c r="N771" s="1">
        <f>Tabelle2[[#This Row],[Menge t P2O5]]/Tabelle2[[#This Row],[Anzahl Lieferscheine]]</f>
        <v>0.19820000000000002</v>
      </c>
    </row>
    <row r="772" spans="1:14" x14ac:dyDescent="0.2">
      <c r="A772" s="2" t="s">
        <v>40</v>
      </c>
      <c r="B772" s="2" t="s">
        <v>42</v>
      </c>
      <c r="C772" s="2" t="s">
        <v>6</v>
      </c>
      <c r="D772" s="2" t="s">
        <v>7</v>
      </c>
      <c r="E772" s="2" t="s">
        <v>12</v>
      </c>
      <c r="F772" s="2" t="s">
        <v>61</v>
      </c>
      <c r="G772" s="1">
        <v>18893.930000000004</v>
      </c>
      <c r="H772" s="1">
        <v>7402.0199999999995</v>
      </c>
      <c r="I772" s="4">
        <v>44</v>
      </c>
      <c r="J772" s="2" t="s">
        <v>66</v>
      </c>
      <c r="K772" s="1">
        <f>Tabelle2[[#This Row],[Menge kg Nges]]/1000</f>
        <v>18.893930000000005</v>
      </c>
      <c r="L772" s="1">
        <f>Tabelle2[[#This Row],[Menge kg P2O5]]/1000</f>
        <v>7.4020199999999994</v>
      </c>
      <c r="M772" s="1">
        <f>Tabelle2[[#This Row],[Menge t Nges]]/Tabelle2[[#This Row],[Anzahl Lieferscheine]]</f>
        <v>0.42940750000000011</v>
      </c>
      <c r="N772" s="1">
        <f>Tabelle2[[#This Row],[Menge t P2O5]]/Tabelle2[[#This Row],[Anzahl Lieferscheine]]</f>
        <v>0.16822772727272725</v>
      </c>
    </row>
    <row r="773" spans="1:14" x14ac:dyDescent="0.2">
      <c r="A773" s="2" t="s">
        <v>40</v>
      </c>
      <c r="B773" s="2" t="s">
        <v>42</v>
      </c>
      <c r="C773" s="2" t="s">
        <v>6</v>
      </c>
      <c r="D773" s="2" t="s">
        <v>7</v>
      </c>
      <c r="E773" s="2" t="s">
        <v>13</v>
      </c>
      <c r="F773" s="2" t="s">
        <v>61</v>
      </c>
      <c r="G773" s="1">
        <v>7230.6600000000017</v>
      </c>
      <c r="H773" s="1">
        <v>3332.1</v>
      </c>
      <c r="I773" s="4">
        <v>22</v>
      </c>
      <c r="J773" s="2" t="s">
        <v>66</v>
      </c>
      <c r="K773" s="1">
        <f>Tabelle2[[#This Row],[Menge kg Nges]]/1000</f>
        <v>7.2306600000000021</v>
      </c>
      <c r="L773" s="1">
        <f>Tabelle2[[#This Row],[Menge kg P2O5]]/1000</f>
        <v>3.3321000000000001</v>
      </c>
      <c r="M773" s="1">
        <f>Tabelle2[[#This Row],[Menge t Nges]]/Tabelle2[[#This Row],[Anzahl Lieferscheine]]</f>
        <v>0.32866636363636376</v>
      </c>
      <c r="N773" s="1">
        <f>Tabelle2[[#This Row],[Menge t P2O5]]/Tabelle2[[#This Row],[Anzahl Lieferscheine]]</f>
        <v>0.1514590909090909</v>
      </c>
    </row>
    <row r="774" spans="1:14" x14ac:dyDescent="0.2">
      <c r="A774" s="2" t="s">
        <v>40</v>
      </c>
      <c r="B774" s="2" t="s">
        <v>42</v>
      </c>
      <c r="C774" s="2" t="s">
        <v>6</v>
      </c>
      <c r="D774" s="2" t="s">
        <v>7</v>
      </c>
      <c r="E774" s="2" t="s">
        <v>14</v>
      </c>
      <c r="F774" s="2" t="s">
        <v>61</v>
      </c>
      <c r="G774" s="1">
        <v>7415.0400000000009</v>
      </c>
      <c r="H774" s="1">
        <v>3420.1800000000003</v>
      </c>
      <c r="I774" s="4">
        <v>26</v>
      </c>
      <c r="J774" s="2" t="s">
        <v>66</v>
      </c>
      <c r="K774" s="1">
        <f>Tabelle2[[#This Row],[Menge kg Nges]]/1000</f>
        <v>7.4150400000000012</v>
      </c>
      <c r="L774" s="1">
        <f>Tabelle2[[#This Row],[Menge kg P2O5]]/1000</f>
        <v>3.4201800000000002</v>
      </c>
      <c r="M774" s="1">
        <f>Tabelle2[[#This Row],[Menge t Nges]]/Tabelle2[[#This Row],[Anzahl Lieferscheine]]</f>
        <v>0.28519384615384619</v>
      </c>
      <c r="N774" s="1">
        <f>Tabelle2[[#This Row],[Menge t P2O5]]/Tabelle2[[#This Row],[Anzahl Lieferscheine]]</f>
        <v>0.13154538461538462</v>
      </c>
    </row>
    <row r="775" spans="1:14" x14ac:dyDescent="0.2">
      <c r="A775" s="2" t="s">
        <v>40</v>
      </c>
      <c r="B775" s="2" t="s">
        <v>42</v>
      </c>
      <c r="C775" s="2" t="s">
        <v>6</v>
      </c>
      <c r="D775" s="2" t="s">
        <v>15</v>
      </c>
      <c r="E775" s="2" t="s">
        <v>8</v>
      </c>
      <c r="F775" s="2" t="s">
        <v>61</v>
      </c>
      <c r="G775" s="1">
        <v>2261.96</v>
      </c>
      <c r="H775" s="1">
        <v>625.32000000000005</v>
      </c>
      <c r="I775" s="4">
        <v>1</v>
      </c>
      <c r="J775" s="2" t="s">
        <v>66</v>
      </c>
      <c r="K775" s="1">
        <f>Tabelle2[[#This Row],[Menge kg Nges]]/1000</f>
        <v>2.2619600000000002</v>
      </c>
      <c r="L775" s="1">
        <f>Tabelle2[[#This Row],[Menge kg P2O5]]/1000</f>
        <v>0.6253200000000001</v>
      </c>
      <c r="M775" s="1">
        <f>Tabelle2[[#This Row],[Menge t Nges]]/Tabelle2[[#This Row],[Anzahl Lieferscheine]]</f>
        <v>2.2619600000000002</v>
      </c>
      <c r="N775" s="1">
        <f>Tabelle2[[#This Row],[Menge t P2O5]]/Tabelle2[[#This Row],[Anzahl Lieferscheine]]</f>
        <v>0.6253200000000001</v>
      </c>
    </row>
    <row r="776" spans="1:14" x14ac:dyDescent="0.2">
      <c r="A776" s="2" t="s">
        <v>40</v>
      </c>
      <c r="B776" s="2" t="s">
        <v>42</v>
      </c>
      <c r="C776" s="2" t="s">
        <v>6</v>
      </c>
      <c r="D776" s="2" t="s">
        <v>15</v>
      </c>
      <c r="E776" s="2" t="s">
        <v>16</v>
      </c>
      <c r="F776" s="2" t="s">
        <v>61</v>
      </c>
      <c r="G776" s="1">
        <v>7039.15</v>
      </c>
      <c r="H776" s="1">
        <v>6436.15</v>
      </c>
      <c r="I776" s="4">
        <v>8</v>
      </c>
      <c r="J776" s="2" t="s">
        <v>66</v>
      </c>
      <c r="K776" s="1">
        <f>Tabelle2[[#This Row],[Menge kg Nges]]/1000</f>
        <v>7.0391499999999994</v>
      </c>
      <c r="L776" s="1">
        <f>Tabelle2[[#This Row],[Menge kg P2O5]]/1000</f>
        <v>6.4361499999999996</v>
      </c>
      <c r="M776" s="1">
        <f>Tabelle2[[#This Row],[Menge t Nges]]/Tabelle2[[#This Row],[Anzahl Lieferscheine]]</f>
        <v>0.87989374999999992</v>
      </c>
      <c r="N776" s="1">
        <f>Tabelle2[[#This Row],[Menge t P2O5]]/Tabelle2[[#This Row],[Anzahl Lieferscheine]]</f>
        <v>0.80451874999999995</v>
      </c>
    </row>
    <row r="777" spans="1:14" x14ac:dyDescent="0.2">
      <c r="A777" s="2" t="s">
        <v>40</v>
      </c>
      <c r="B777" s="2" t="s">
        <v>42</v>
      </c>
      <c r="C777" s="2" t="s">
        <v>6</v>
      </c>
      <c r="D777" s="2" t="s">
        <v>15</v>
      </c>
      <c r="E777" s="2" t="s">
        <v>17</v>
      </c>
      <c r="F777" s="2" t="s">
        <v>61</v>
      </c>
      <c r="G777" s="1">
        <v>143.1</v>
      </c>
      <c r="H777" s="1">
        <v>62.1</v>
      </c>
      <c r="I777" s="4">
        <v>1</v>
      </c>
      <c r="J777" s="2" t="s">
        <v>66</v>
      </c>
      <c r="K777" s="1">
        <f>Tabelle2[[#This Row],[Menge kg Nges]]/1000</f>
        <v>0.1431</v>
      </c>
      <c r="L777" s="1">
        <f>Tabelle2[[#This Row],[Menge kg P2O5]]/1000</f>
        <v>6.2100000000000002E-2</v>
      </c>
      <c r="M777" s="1">
        <f>Tabelle2[[#This Row],[Menge t Nges]]/Tabelle2[[#This Row],[Anzahl Lieferscheine]]</f>
        <v>0.1431</v>
      </c>
      <c r="N777" s="1">
        <f>Tabelle2[[#This Row],[Menge t P2O5]]/Tabelle2[[#This Row],[Anzahl Lieferscheine]]</f>
        <v>6.2100000000000002E-2</v>
      </c>
    </row>
    <row r="778" spans="1:14" x14ac:dyDescent="0.2">
      <c r="A778" s="2" t="s">
        <v>40</v>
      </c>
      <c r="B778" s="2" t="s">
        <v>42</v>
      </c>
      <c r="C778" s="2" t="s">
        <v>6</v>
      </c>
      <c r="D778" s="2" t="s">
        <v>15</v>
      </c>
      <c r="E778" s="2" t="s">
        <v>18</v>
      </c>
      <c r="F778" s="2" t="s">
        <v>61</v>
      </c>
      <c r="G778" s="1">
        <v>1308.3</v>
      </c>
      <c r="H778" s="1">
        <v>928.7</v>
      </c>
      <c r="I778" s="4">
        <v>3</v>
      </c>
      <c r="J778" s="2" t="s">
        <v>66</v>
      </c>
      <c r="K778" s="1">
        <f>Tabelle2[[#This Row],[Menge kg Nges]]/1000</f>
        <v>1.3083</v>
      </c>
      <c r="L778" s="1">
        <f>Tabelle2[[#This Row],[Menge kg P2O5]]/1000</f>
        <v>0.92870000000000008</v>
      </c>
      <c r="M778" s="1">
        <f>Tabelle2[[#This Row],[Menge t Nges]]/Tabelle2[[#This Row],[Anzahl Lieferscheine]]</f>
        <v>0.43609999999999999</v>
      </c>
      <c r="N778" s="1">
        <f>Tabelle2[[#This Row],[Menge t P2O5]]/Tabelle2[[#This Row],[Anzahl Lieferscheine]]</f>
        <v>0.30956666666666671</v>
      </c>
    </row>
    <row r="779" spans="1:14" x14ac:dyDescent="0.2">
      <c r="A779" s="2" t="s">
        <v>40</v>
      </c>
      <c r="B779" s="2" t="s">
        <v>42</v>
      </c>
      <c r="C779" s="2" t="s">
        <v>6</v>
      </c>
      <c r="D779" s="2" t="s">
        <v>15</v>
      </c>
      <c r="E779" s="2" t="s">
        <v>20</v>
      </c>
      <c r="F779" s="2" t="s">
        <v>61</v>
      </c>
      <c r="G779" s="1">
        <v>1763.76</v>
      </c>
      <c r="H779" s="1">
        <v>1296</v>
      </c>
      <c r="I779" s="4">
        <v>6</v>
      </c>
      <c r="J779" s="2" t="s">
        <v>66</v>
      </c>
      <c r="K779" s="1">
        <f>Tabelle2[[#This Row],[Menge kg Nges]]/1000</f>
        <v>1.76376</v>
      </c>
      <c r="L779" s="1">
        <f>Tabelle2[[#This Row],[Menge kg P2O5]]/1000</f>
        <v>1.296</v>
      </c>
      <c r="M779" s="1">
        <f>Tabelle2[[#This Row],[Menge t Nges]]/Tabelle2[[#This Row],[Anzahl Lieferscheine]]</f>
        <v>0.29396</v>
      </c>
      <c r="N779" s="1">
        <f>Tabelle2[[#This Row],[Menge t P2O5]]/Tabelle2[[#This Row],[Anzahl Lieferscheine]]</f>
        <v>0.216</v>
      </c>
    </row>
    <row r="780" spans="1:14" x14ac:dyDescent="0.2">
      <c r="A780" s="2" t="s">
        <v>40</v>
      </c>
      <c r="B780" s="2" t="s">
        <v>42</v>
      </c>
      <c r="C780" s="2" t="s">
        <v>6</v>
      </c>
      <c r="D780" s="2" t="s">
        <v>15</v>
      </c>
      <c r="E780" s="2" t="s">
        <v>21</v>
      </c>
      <c r="F780" s="2" t="s">
        <v>61</v>
      </c>
      <c r="G780" s="1">
        <v>545</v>
      </c>
      <c r="H780" s="1">
        <v>373.9</v>
      </c>
      <c r="I780" s="4">
        <v>2</v>
      </c>
      <c r="J780" s="2" t="s">
        <v>66</v>
      </c>
      <c r="K780" s="1">
        <f>Tabelle2[[#This Row],[Menge kg Nges]]/1000</f>
        <v>0.54500000000000004</v>
      </c>
      <c r="L780" s="1">
        <f>Tabelle2[[#This Row],[Menge kg P2O5]]/1000</f>
        <v>0.37389999999999995</v>
      </c>
      <c r="M780" s="1">
        <f>Tabelle2[[#This Row],[Menge t Nges]]/Tabelle2[[#This Row],[Anzahl Lieferscheine]]</f>
        <v>0.27250000000000002</v>
      </c>
      <c r="N780" s="1">
        <f>Tabelle2[[#This Row],[Menge t P2O5]]/Tabelle2[[#This Row],[Anzahl Lieferscheine]]</f>
        <v>0.18694999999999998</v>
      </c>
    </row>
    <row r="781" spans="1:14" x14ac:dyDescent="0.2">
      <c r="A781" s="2" t="s">
        <v>40</v>
      </c>
      <c r="B781" s="2" t="s">
        <v>42</v>
      </c>
      <c r="C781" s="2" t="s">
        <v>6</v>
      </c>
      <c r="D781" s="2" t="s">
        <v>15</v>
      </c>
      <c r="E781" s="2" t="s">
        <v>13</v>
      </c>
      <c r="F781" s="2" t="s">
        <v>61</v>
      </c>
      <c r="G781" s="1">
        <v>352.17</v>
      </c>
      <c r="H781" s="1">
        <v>316.05</v>
      </c>
      <c r="I781" s="4">
        <v>2</v>
      </c>
      <c r="J781" s="2" t="s">
        <v>66</v>
      </c>
      <c r="K781" s="1">
        <f>Tabelle2[[#This Row],[Menge kg Nges]]/1000</f>
        <v>0.35217000000000004</v>
      </c>
      <c r="L781" s="1">
        <f>Tabelle2[[#This Row],[Menge kg P2O5]]/1000</f>
        <v>0.31605</v>
      </c>
      <c r="M781" s="1">
        <f>Tabelle2[[#This Row],[Menge t Nges]]/Tabelle2[[#This Row],[Anzahl Lieferscheine]]</f>
        <v>0.17608500000000002</v>
      </c>
      <c r="N781" s="1">
        <f>Tabelle2[[#This Row],[Menge t P2O5]]/Tabelle2[[#This Row],[Anzahl Lieferscheine]]</f>
        <v>0.158025</v>
      </c>
    </row>
    <row r="782" spans="1:14" x14ac:dyDescent="0.2">
      <c r="A782" s="2" t="s">
        <v>40</v>
      </c>
      <c r="B782" s="2" t="s">
        <v>42</v>
      </c>
      <c r="C782" s="2" t="s">
        <v>6</v>
      </c>
      <c r="D782" s="2" t="s">
        <v>15</v>
      </c>
      <c r="E782" s="2" t="s">
        <v>24</v>
      </c>
      <c r="F782" s="2" t="s">
        <v>61</v>
      </c>
      <c r="G782" s="1">
        <v>728</v>
      </c>
      <c r="H782" s="1">
        <v>598</v>
      </c>
      <c r="I782" s="4">
        <v>1</v>
      </c>
      <c r="J782" s="2" t="s">
        <v>66</v>
      </c>
      <c r="K782" s="1">
        <f>Tabelle2[[#This Row],[Menge kg Nges]]/1000</f>
        <v>0.72799999999999998</v>
      </c>
      <c r="L782" s="1">
        <f>Tabelle2[[#This Row],[Menge kg P2O5]]/1000</f>
        <v>0.59799999999999998</v>
      </c>
      <c r="M782" s="1">
        <f>Tabelle2[[#This Row],[Menge t Nges]]/Tabelle2[[#This Row],[Anzahl Lieferscheine]]</f>
        <v>0.72799999999999998</v>
      </c>
      <c r="N782" s="1">
        <f>Tabelle2[[#This Row],[Menge t P2O5]]/Tabelle2[[#This Row],[Anzahl Lieferscheine]]</f>
        <v>0.59799999999999998</v>
      </c>
    </row>
    <row r="783" spans="1:14" x14ac:dyDescent="0.2">
      <c r="A783" s="2" t="s">
        <v>40</v>
      </c>
      <c r="B783" s="2" t="s">
        <v>42</v>
      </c>
      <c r="C783" s="2" t="s">
        <v>25</v>
      </c>
      <c r="D783" s="2" t="s">
        <v>25</v>
      </c>
      <c r="E783" s="2" t="s">
        <v>26</v>
      </c>
      <c r="F783" s="2" t="s">
        <v>61</v>
      </c>
      <c r="G783" s="1">
        <v>7630</v>
      </c>
      <c r="H783" s="1">
        <v>3378.55</v>
      </c>
      <c r="I783" s="4">
        <v>18</v>
      </c>
      <c r="J783" s="2" t="s">
        <v>66</v>
      </c>
      <c r="K783" s="1">
        <f>Tabelle2[[#This Row],[Menge kg Nges]]/1000</f>
        <v>7.63</v>
      </c>
      <c r="L783" s="1">
        <f>Tabelle2[[#This Row],[Menge kg P2O5]]/1000</f>
        <v>3.3785500000000002</v>
      </c>
      <c r="M783" s="1">
        <f>Tabelle2[[#This Row],[Menge t Nges]]/Tabelle2[[#This Row],[Anzahl Lieferscheine]]</f>
        <v>0.42388888888888887</v>
      </c>
      <c r="N783" s="1">
        <f>Tabelle2[[#This Row],[Menge t P2O5]]/Tabelle2[[#This Row],[Anzahl Lieferscheine]]</f>
        <v>0.18769722222222224</v>
      </c>
    </row>
    <row r="784" spans="1:14" x14ac:dyDescent="0.2">
      <c r="A784" s="2" t="s">
        <v>55</v>
      </c>
      <c r="B784" s="2" t="s">
        <v>55</v>
      </c>
      <c r="C784" s="2" t="s">
        <v>6</v>
      </c>
      <c r="D784" s="2" t="s">
        <v>7</v>
      </c>
      <c r="E784" s="2" t="s">
        <v>9</v>
      </c>
      <c r="F784" s="2" t="s">
        <v>61</v>
      </c>
      <c r="G784" s="1">
        <v>11177.599999999999</v>
      </c>
      <c r="H784" s="1">
        <v>4574.7</v>
      </c>
      <c r="I784" s="4">
        <v>9</v>
      </c>
      <c r="J784" s="2" t="s">
        <v>66</v>
      </c>
      <c r="K784" s="1">
        <f>Tabelle2[[#This Row],[Menge kg Nges]]/1000</f>
        <v>11.177599999999998</v>
      </c>
      <c r="L784" s="1">
        <f>Tabelle2[[#This Row],[Menge kg P2O5]]/1000</f>
        <v>4.5747</v>
      </c>
      <c r="M784" s="1">
        <f>Tabelle2[[#This Row],[Menge t Nges]]/Tabelle2[[#This Row],[Anzahl Lieferscheine]]</f>
        <v>1.2419555555555553</v>
      </c>
      <c r="N784" s="1">
        <f>Tabelle2[[#This Row],[Menge t P2O5]]/Tabelle2[[#This Row],[Anzahl Lieferscheine]]</f>
        <v>0.50829999999999997</v>
      </c>
    </row>
    <row r="785" spans="1:14" x14ac:dyDescent="0.2">
      <c r="A785" s="2" t="s">
        <v>55</v>
      </c>
      <c r="B785" s="2" t="s">
        <v>55</v>
      </c>
      <c r="C785" s="2" t="s">
        <v>6</v>
      </c>
      <c r="D785" s="2" t="s">
        <v>7</v>
      </c>
      <c r="E785" s="2" t="s">
        <v>11</v>
      </c>
      <c r="F785" s="2" t="s">
        <v>61</v>
      </c>
      <c r="G785" s="1">
        <v>7461.96</v>
      </c>
      <c r="H785" s="1">
        <v>4070.1600000000003</v>
      </c>
      <c r="I785" s="4">
        <v>16</v>
      </c>
      <c r="J785" s="2" t="s">
        <v>66</v>
      </c>
      <c r="K785" s="1">
        <f>Tabelle2[[#This Row],[Menge kg Nges]]/1000</f>
        <v>7.4619600000000004</v>
      </c>
      <c r="L785" s="1">
        <f>Tabelle2[[#This Row],[Menge kg P2O5]]/1000</f>
        <v>4.0701600000000004</v>
      </c>
      <c r="M785" s="1">
        <f>Tabelle2[[#This Row],[Menge t Nges]]/Tabelle2[[#This Row],[Anzahl Lieferscheine]]</f>
        <v>0.46637250000000002</v>
      </c>
      <c r="N785" s="1">
        <f>Tabelle2[[#This Row],[Menge t P2O5]]/Tabelle2[[#This Row],[Anzahl Lieferscheine]]</f>
        <v>0.25438500000000003</v>
      </c>
    </row>
    <row r="786" spans="1:14" x14ac:dyDescent="0.2">
      <c r="A786" s="2" t="s">
        <v>55</v>
      </c>
      <c r="B786" s="2" t="s">
        <v>55</v>
      </c>
      <c r="C786" s="2" t="s">
        <v>6</v>
      </c>
      <c r="D786" s="2" t="s">
        <v>7</v>
      </c>
      <c r="E786" s="2" t="s">
        <v>13</v>
      </c>
      <c r="F786" s="2" t="s">
        <v>61</v>
      </c>
      <c r="G786" s="1">
        <v>5094.72</v>
      </c>
      <c r="H786" s="1">
        <v>3396.48</v>
      </c>
      <c r="I786" s="4">
        <v>15</v>
      </c>
      <c r="J786" s="2" t="s">
        <v>66</v>
      </c>
      <c r="K786" s="1">
        <f>Tabelle2[[#This Row],[Menge kg Nges]]/1000</f>
        <v>5.0947200000000006</v>
      </c>
      <c r="L786" s="1">
        <f>Tabelle2[[#This Row],[Menge kg P2O5]]/1000</f>
        <v>3.3964799999999999</v>
      </c>
      <c r="M786" s="1">
        <f>Tabelle2[[#This Row],[Menge t Nges]]/Tabelle2[[#This Row],[Anzahl Lieferscheine]]</f>
        <v>0.33964800000000006</v>
      </c>
      <c r="N786" s="1">
        <f>Tabelle2[[#This Row],[Menge t P2O5]]/Tabelle2[[#This Row],[Anzahl Lieferscheine]]</f>
        <v>0.22643199999999999</v>
      </c>
    </row>
    <row r="787" spans="1:14" x14ac:dyDescent="0.2">
      <c r="A787" s="2" t="s">
        <v>55</v>
      </c>
      <c r="B787" s="2" t="s">
        <v>55</v>
      </c>
      <c r="C787" s="2" t="s">
        <v>6</v>
      </c>
      <c r="D787" s="2" t="s">
        <v>15</v>
      </c>
      <c r="E787" s="2" t="s">
        <v>9</v>
      </c>
      <c r="F787" s="2" t="s">
        <v>61</v>
      </c>
      <c r="G787" s="1">
        <v>877.28000000000009</v>
      </c>
      <c r="H787" s="1">
        <v>391.2</v>
      </c>
      <c r="I787" s="4">
        <v>3</v>
      </c>
      <c r="J787" s="2" t="s">
        <v>66</v>
      </c>
      <c r="K787" s="1">
        <f>Tabelle2[[#This Row],[Menge kg Nges]]/1000</f>
        <v>0.87728000000000006</v>
      </c>
      <c r="L787" s="1">
        <f>Tabelle2[[#This Row],[Menge kg P2O5]]/1000</f>
        <v>0.39119999999999999</v>
      </c>
      <c r="M787" s="1">
        <f>Tabelle2[[#This Row],[Menge t Nges]]/Tabelle2[[#This Row],[Anzahl Lieferscheine]]</f>
        <v>0.29242666666666667</v>
      </c>
      <c r="N787" s="1">
        <f>Tabelle2[[#This Row],[Menge t P2O5]]/Tabelle2[[#This Row],[Anzahl Lieferscheine]]</f>
        <v>0.13039999999999999</v>
      </c>
    </row>
    <row r="788" spans="1:14" x14ac:dyDescent="0.2">
      <c r="A788" s="2" t="s">
        <v>55</v>
      </c>
      <c r="B788" s="2" t="s">
        <v>55</v>
      </c>
      <c r="C788" s="2" t="s">
        <v>6</v>
      </c>
      <c r="D788" s="2" t="s">
        <v>15</v>
      </c>
      <c r="E788" s="2" t="s">
        <v>13</v>
      </c>
      <c r="F788" s="2" t="s">
        <v>61</v>
      </c>
      <c r="G788" s="1">
        <v>436.8</v>
      </c>
      <c r="H788" s="1">
        <v>392</v>
      </c>
      <c r="I788" s="4">
        <v>1</v>
      </c>
      <c r="J788" s="2" t="s">
        <v>66</v>
      </c>
      <c r="K788" s="1">
        <f>Tabelle2[[#This Row],[Menge kg Nges]]/1000</f>
        <v>0.43680000000000002</v>
      </c>
      <c r="L788" s="1">
        <f>Tabelle2[[#This Row],[Menge kg P2O5]]/1000</f>
        <v>0.39200000000000002</v>
      </c>
      <c r="M788" s="1">
        <f>Tabelle2[[#This Row],[Menge t Nges]]/Tabelle2[[#This Row],[Anzahl Lieferscheine]]</f>
        <v>0.43680000000000002</v>
      </c>
      <c r="N788" s="1">
        <f>Tabelle2[[#This Row],[Menge t P2O5]]/Tabelle2[[#This Row],[Anzahl Lieferscheine]]</f>
        <v>0.39200000000000002</v>
      </c>
    </row>
    <row r="789" spans="1:14" x14ac:dyDescent="0.2">
      <c r="A789" s="2" t="s">
        <v>55</v>
      </c>
      <c r="B789" s="2" t="s">
        <v>55</v>
      </c>
      <c r="C789" s="2" t="s">
        <v>6</v>
      </c>
      <c r="D789" s="2" t="s">
        <v>15</v>
      </c>
      <c r="E789" s="2" t="s">
        <v>31</v>
      </c>
      <c r="F789" s="2" t="s">
        <v>61</v>
      </c>
      <c r="G789" s="1">
        <v>80</v>
      </c>
      <c r="H789" s="1">
        <v>33</v>
      </c>
      <c r="I789" s="4">
        <v>1</v>
      </c>
      <c r="J789" s="2" t="s">
        <v>66</v>
      </c>
      <c r="K789" s="1">
        <f>Tabelle2[[#This Row],[Menge kg Nges]]/1000</f>
        <v>0.08</v>
      </c>
      <c r="L789" s="1">
        <f>Tabelle2[[#This Row],[Menge kg P2O5]]/1000</f>
        <v>3.3000000000000002E-2</v>
      </c>
      <c r="M789" s="1">
        <f>Tabelle2[[#This Row],[Menge t Nges]]/Tabelle2[[#This Row],[Anzahl Lieferscheine]]</f>
        <v>0.08</v>
      </c>
      <c r="N789" s="1">
        <f>Tabelle2[[#This Row],[Menge t P2O5]]/Tabelle2[[#This Row],[Anzahl Lieferscheine]]</f>
        <v>3.3000000000000002E-2</v>
      </c>
    </row>
    <row r="790" spans="1:14" x14ac:dyDescent="0.2">
      <c r="A790" s="2" t="s">
        <v>55</v>
      </c>
      <c r="B790" s="2" t="s">
        <v>55</v>
      </c>
      <c r="C790" s="2" t="s">
        <v>25</v>
      </c>
      <c r="D790" s="2" t="s">
        <v>25</v>
      </c>
      <c r="E790" s="2" t="s">
        <v>26</v>
      </c>
      <c r="F790" s="2" t="s">
        <v>61</v>
      </c>
      <c r="G790" s="1">
        <v>32334.91</v>
      </c>
      <c r="H790" s="1">
        <v>7876.91</v>
      </c>
      <c r="I790" s="4">
        <v>33</v>
      </c>
      <c r="J790" s="2" t="s">
        <v>66</v>
      </c>
      <c r="K790" s="1">
        <f>Tabelle2[[#This Row],[Menge kg Nges]]/1000</f>
        <v>32.334910000000001</v>
      </c>
      <c r="L790" s="1">
        <f>Tabelle2[[#This Row],[Menge kg P2O5]]/1000</f>
        <v>7.8769099999999996</v>
      </c>
      <c r="M790" s="1">
        <f>Tabelle2[[#This Row],[Menge t Nges]]/Tabelle2[[#This Row],[Anzahl Lieferscheine]]</f>
        <v>0.97984575757575765</v>
      </c>
      <c r="N790" s="1">
        <f>Tabelle2[[#This Row],[Menge t P2O5]]/Tabelle2[[#This Row],[Anzahl Lieferscheine]]</f>
        <v>0.23869424242424242</v>
      </c>
    </row>
    <row r="791" spans="1:14" x14ac:dyDescent="0.2">
      <c r="A791" s="2" t="s">
        <v>55</v>
      </c>
      <c r="B791" s="2" t="s">
        <v>42</v>
      </c>
      <c r="C791" s="2" t="s">
        <v>25</v>
      </c>
      <c r="D791" s="2" t="s">
        <v>25</v>
      </c>
      <c r="E791" s="2" t="s">
        <v>26</v>
      </c>
      <c r="F791" s="2" t="s">
        <v>61</v>
      </c>
      <c r="G791" s="1">
        <v>817.6</v>
      </c>
      <c r="H791" s="1">
        <v>197.1</v>
      </c>
      <c r="I791" s="4">
        <v>1</v>
      </c>
      <c r="J791" s="2" t="s">
        <v>66</v>
      </c>
      <c r="K791" s="1">
        <f>Tabelle2[[#This Row],[Menge kg Nges]]/1000</f>
        <v>0.81759999999999999</v>
      </c>
      <c r="L791" s="1">
        <f>Tabelle2[[#This Row],[Menge kg P2O5]]/1000</f>
        <v>0.1971</v>
      </c>
      <c r="M791" s="1">
        <f>Tabelle2[[#This Row],[Menge t Nges]]/Tabelle2[[#This Row],[Anzahl Lieferscheine]]</f>
        <v>0.81759999999999999</v>
      </c>
      <c r="N791" s="1">
        <f>Tabelle2[[#This Row],[Menge t P2O5]]/Tabelle2[[#This Row],[Anzahl Lieferscheine]]</f>
        <v>0.1971</v>
      </c>
    </row>
    <row r="792" spans="1:14" x14ac:dyDescent="0.2">
      <c r="A792" s="2" t="s">
        <v>53</v>
      </c>
      <c r="B792" s="2" t="s">
        <v>51</v>
      </c>
      <c r="C792" s="2" t="s">
        <v>6</v>
      </c>
      <c r="D792" s="2" t="s">
        <v>7</v>
      </c>
      <c r="E792" s="2" t="s">
        <v>12</v>
      </c>
      <c r="F792" s="2" t="s">
        <v>61</v>
      </c>
      <c r="G792" s="1">
        <v>1696</v>
      </c>
      <c r="H792" s="1">
        <v>669.92</v>
      </c>
      <c r="I792" s="4">
        <v>12</v>
      </c>
      <c r="J792" s="2" t="s">
        <v>66</v>
      </c>
      <c r="K792" s="1">
        <f>Tabelle2[[#This Row],[Menge kg Nges]]/1000</f>
        <v>1.696</v>
      </c>
      <c r="L792" s="1">
        <f>Tabelle2[[#This Row],[Menge kg P2O5]]/1000</f>
        <v>0.66991999999999996</v>
      </c>
      <c r="M792" s="1">
        <f>Tabelle2[[#This Row],[Menge t Nges]]/Tabelle2[[#This Row],[Anzahl Lieferscheine]]</f>
        <v>0.14133333333333334</v>
      </c>
      <c r="N792" s="1">
        <f>Tabelle2[[#This Row],[Menge t P2O5]]/Tabelle2[[#This Row],[Anzahl Lieferscheine]]</f>
        <v>5.5826666666666663E-2</v>
      </c>
    </row>
    <row r="793" spans="1:14" x14ac:dyDescent="0.2">
      <c r="A793" s="2" t="s">
        <v>53</v>
      </c>
      <c r="B793" s="2" t="s">
        <v>53</v>
      </c>
      <c r="C793" s="2" t="s">
        <v>6</v>
      </c>
      <c r="D793" s="2" t="s">
        <v>7</v>
      </c>
      <c r="E793" s="2" t="s">
        <v>9</v>
      </c>
      <c r="F793" s="2" t="s">
        <v>61</v>
      </c>
      <c r="G793" s="1">
        <v>105.4</v>
      </c>
      <c r="H793" s="1">
        <v>29.7</v>
      </c>
      <c r="I793" s="4">
        <v>2</v>
      </c>
      <c r="J793" s="2" t="s">
        <v>66</v>
      </c>
      <c r="K793" s="1">
        <f>Tabelle2[[#This Row],[Menge kg Nges]]/1000</f>
        <v>0.10540000000000001</v>
      </c>
      <c r="L793" s="1">
        <f>Tabelle2[[#This Row],[Menge kg P2O5]]/1000</f>
        <v>2.9700000000000001E-2</v>
      </c>
      <c r="M793" s="1">
        <f>Tabelle2[[#This Row],[Menge t Nges]]/Tabelle2[[#This Row],[Anzahl Lieferscheine]]</f>
        <v>5.2700000000000004E-2</v>
      </c>
      <c r="N793" s="1">
        <f>Tabelle2[[#This Row],[Menge t P2O5]]/Tabelle2[[#This Row],[Anzahl Lieferscheine]]</f>
        <v>1.485E-2</v>
      </c>
    </row>
    <row r="794" spans="1:14" x14ac:dyDescent="0.2">
      <c r="A794" s="2" t="s">
        <v>53</v>
      </c>
      <c r="B794" s="2" t="s">
        <v>53</v>
      </c>
      <c r="C794" s="2" t="s">
        <v>6</v>
      </c>
      <c r="D794" s="2" t="s">
        <v>7</v>
      </c>
      <c r="E794" s="2" t="s">
        <v>11</v>
      </c>
      <c r="F794" s="2" t="s">
        <v>61</v>
      </c>
      <c r="G794" s="1">
        <v>530.69999999999993</v>
      </c>
      <c r="H794" s="1">
        <v>221.79999999999998</v>
      </c>
      <c r="I794" s="4">
        <v>5</v>
      </c>
      <c r="J794" s="2" t="s">
        <v>66</v>
      </c>
      <c r="K794" s="1">
        <f>Tabelle2[[#This Row],[Menge kg Nges]]/1000</f>
        <v>0.53069999999999995</v>
      </c>
      <c r="L794" s="1">
        <f>Tabelle2[[#This Row],[Menge kg P2O5]]/1000</f>
        <v>0.22179999999999997</v>
      </c>
      <c r="M794" s="1">
        <f>Tabelle2[[#This Row],[Menge t Nges]]/Tabelle2[[#This Row],[Anzahl Lieferscheine]]</f>
        <v>0.10613999999999998</v>
      </c>
      <c r="N794" s="1">
        <f>Tabelle2[[#This Row],[Menge t P2O5]]/Tabelle2[[#This Row],[Anzahl Lieferscheine]]</f>
        <v>4.4359999999999997E-2</v>
      </c>
    </row>
    <row r="795" spans="1:14" x14ac:dyDescent="0.2">
      <c r="A795" s="2" t="s">
        <v>53</v>
      </c>
      <c r="B795" s="2" t="s">
        <v>53</v>
      </c>
      <c r="C795" s="2" t="s">
        <v>6</v>
      </c>
      <c r="D795" s="2" t="s">
        <v>7</v>
      </c>
      <c r="E795" s="2" t="s">
        <v>12</v>
      </c>
      <c r="F795" s="2" t="s">
        <v>61</v>
      </c>
      <c r="G795" s="1">
        <v>20068.780000000002</v>
      </c>
      <c r="H795" s="1">
        <v>7366.5600000000013</v>
      </c>
      <c r="I795" s="4">
        <v>91</v>
      </c>
      <c r="J795" s="2" t="s">
        <v>66</v>
      </c>
      <c r="K795" s="1">
        <f>Tabelle2[[#This Row],[Menge kg Nges]]/1000</f>
        <v>20.068780000000004</v>
      </c>
      <c r="L795" s="1">
        <f>Tabelle2[[#This Row],[Menge kg P2O5]]/1000</f>
        <v>7.3665600000000016</v>
      </c>
      <c r="M795" s="1">
        <f>Tabelle2[[#This Row],[Menge t Nges]]/Tabelle2[[#This Row],[Anzahl Lieferscheine]]</f>
        <v>0.22053604395604401</v>
      </c>
      <c r="N795" s="1">
        <f>Tabelle2[[#This Row],[Menge t P2O5]]/Tabelle2[[#This Row],[Anzahl Lieferscheine]]</f>
        <v>8.0951208791208804E-2</v>
      </c>
    </row>
    <row r="796" spans="1:14" x14ac:dyDescent="0.2">
      <c r="A796" s="2" t="s">
        <v>53</v>
      </c>
      <c r="B796" s="2" t="s">
        <v>53</v>
      </c>
      <c r="C796" s="2" t="s">
        <v>6</v>
      </c>
      <c r="D796" s="2" t="s">
        <v>15</v>
      </c>
      <c r="E796" s="2" t="s">
        <v>19</v>
      </c>
      <c r="F796" s="2" t="s">
        <v>61</v>
      </c>
      <c r="G796" s="1">
        <v>328.05</v>
      </c>
      <c r="H796" s="1">
        <v>364.5</v>
      </c>
      <c r="I796" s="4">
        <v>2</v>
      </c>
      <c r="J796" s="2" t="s">
        <v>66</v>
      </c>
      <c r="K796" s="1">
        <f>Tabelle2[[#This Row],[Menge kg Nges]]/1000</f>
        <v>0.32805000000000001</v>
      </c>
      <c r="L796" s="1">
        <f>Tabelle2[[#This Row],[Menge kg P2O5]]/1000</f>
        <v>0.36449999999999999</v>
      </c>
      <c r="M796" s="1">
        <f>Tabelle2[[#This Row],[Menge t Nges]]/Tabelle2[[#This Row],[Anzahl Lieferscheine]]</f>
        <v>0.164025</v>
      </c>
      <c r="N796" s="1">
        <f>Tabelle2[[#This Row],[Menge t P2O5]]/Tabelle2[[#This Row],[Anzahl Lieferscheine]]</f>
        <v>0.18225</v>
      </c>
    </row>
    <row r="797" spans="1:14" x14ac:dyDescent="0.2">
      <c r="A797" s="2" t="s">
        <v>53</v>
      </c>
      <c r="B797" s="2" t="s">
        <v>53</v>
      </c>
      <c r="C797" s="2" t="s">
        <v>6</v>
      </c>
      <c r="D797" s="2" t="s">
        <v>15</v>
      </c>
      <c r="E797" s="2" t="s">
        <v>9</v>
      </c>
      <c r="F797" s="2" t="s">
        <v>61</v>
      </c>
      <c r="G797" s="1">
        <v>843.90000000000009</v>
      </c>
      <c r="H797" s="1">
        <v>546.70000000000005</v>
      </c>
      <c r="I797" s="4">
        <v>3</v>
      </c>
      <c r="J797" s="2" t="s">
        <v>66</v>
      </c>
      <c r="K797" s="1">
        <f>Tabelle2[[#This Row],[Menge kg Nges]]/1000</f>
        <v>0.84390000000000009</v>
      </c>
      <c r="L797" s="1">
        <f>Tabelle2[[#This Row],[Menge kg P2O5]]/1000</f>
        <v>0.54670000000000007</v>
      </c>
      <c r="M797" s="1">
        <f>Tabelle2[[#This Row],[Menge t Nges]]/Tabelle2[[#This Row],[Anzahl Lieferscheine]]</f>
        <v>0.28130000000000005</v>
      </c>
      <c r="N797" s="1">
        <f>Tabelle2[[#This Row],[Menge t P2O5]]/Tabelle2[[#This Row],[Anzahl Lieferscheine]]</f>
        <v>0.18223333333333336</v>
      </c>
    </row>
    <row r="798" spans="1:14" x14ac:dyDescent="0.2">
      <c r="A798" s="2" t="s">
        <v>53</v>
      </c>
      <c r="B798" s="2" t="s">
        <v>56</v>
      </c>
      <c r="C798" s="2" t="s">
        <v>6</v>
      </c>
      <c r="D798" s="2" t="s">
        <v>7</v>
      </c>
      <c r="E798" s="2" t="s">
        <v>12</v>
      </c>
      <c r="F798" s="2" t="s">
        <v>61</v>
      </c>
      <c r="G798" s="1">
        <v>204.6</v>
      </c>
      <c r="H798" s="1">
        <v>77.400000000000006</v>
      </c>
      <c r="I798" s="4">
        <v>1</v>
      </c>
      <c r="J798" s="2" t="s">
        <v>66</v>
      </c>
      <c r="K798" s="1">
        <f>Tabelle2[[#This Row],[Menge kg Nges]]/1000</f>
        <v>0.2046</v>
      </c>
      <c r="L798" s="1">
        <f>Tabelle2[[#This Row],[Menge kg P2O5]]/1000</f>
        <v>7.740000000000001E-2</v>
      </c>
      <c r="M798" s="1">
        <f>Tabelle2[[#This Row],[Menge t Nges]]/Tabelle2[[#This Row],[Anzahl Lieferscheine]]</f>
        <v>0.2046</v>
      </c>
      <c r="N798" s="1">
        <f>Tabelle2[[#This Row],[Menge t P2O5]]/Tabelle2[[#This Row],[Anzahl Lieferscheine]]</f>
        <v>7.740000000000001E-2</v>
      </c>
    </row>
    <row r="799" spans="1:14" x14ac:dyDescent="0.2">
      <c r="A799" s="2" t="s">
        <v>28</v>
      </c>
      <c r="B799" s="2" t="s">
        <v>5</v>
      </c>
      <c r="C799" s="2" t="s">
        <v>6</v>
      </c>
      <c r="D799" s="2" t="s">
        <v>7</v>
      </c>
      <c r="E799" s="2" t="s">
        <v>9</v>
      </c>
      <c r="F799" s="2" t="s">
        <v>61</v>
      </c>
      <c r="G799" s="1">
        <v>850</v>
      </c>
      <c r="H799" s="1">
        <v>350</v>
      </c>
      <c r="I799" s="4">
        <v>2</v>
      </c>
      <c r="J799" s="2" t="s">
        <v>66</v>
      </c>
      <c r="K799" s="1">
        <f>Tabelle2[[#This Row],[Menge kg Nges]]/1000</f>
        <v>0.85</v>
      </c>
      <c r="L799" s="1">
        <f>Tabelle2[[#This Row],[Menge kg P2O5]]/1000</f>
        <v>0.35</v>
      </c>
      <c r="M799" s="1">
        <f>Tabelle2[[#This Row],[Menge t Nges]]/Tabelle2[[#This Row],[Anzahl Lieferscheine]]</f>
        <v>0.42499999999999999</v>
      </c>
      <c r="N799" s="1">
        <f>Tabelle2[[#This Row],[Menge t P2O5]]/Tabelle2[[#This Row],[Anzahl Lieferscheine]]</f>
        <v>0.17499999999999999</v>
      </c>
    </row>
    <row r="800" spans="1:14" x14ac:dyDescent="0.2">
      <c r="A800" s="2" t="s">
        <v>28</v>
      </c>
      <c r="B800" s="2" t="s">
        <v>5</v>
      </c>
      <c r="C800" s="2" t="s">
        <v>6</v>
      </c>
      <c r="D800" s="2" t="s">
        <v>7</v>
      </c>
      <c r="E800" s="2" t="s">
        <v>12</v>
      </c>
      <c r="F800" s="2" t="s">
        <v>61</v>
      </c>
      <c r="G800" s="1">
        <v>728</v>
      </c>
      <c r="H800" s="1">
        <v>458.64</v>
      </c>
      <c r="I800" s="4">
        <v>2</v>
      </c>
      <c r="J800" s="2" t="s">
        <v>66</v>
      </c>
      <c r="K800" s="1">
        <f>Tabelle2[[#This Row],[Menge kg Nges]]/1000</f>
        <v>0.72799999999999998</v>
      </c>
      <c r="L800" s="1">
        <f>Tabelle2[[#This Row],[Menge kg P2O5]]/1000</f>
        <v>0.45863999999999999</v>
      </c>
      <c r="M800" s="1">
        <f>Tabelle2[[#This Row],[Menge t Nges]]/Tabelle2[[#This Row],[Anzahl Lieferscheine]]</f>
        <v>0.36399999999999999</v>
      </c>
      <c r="N800" s="1">
        <f>Tabelle2[[#This Row],[Menge t P2O5]]/Tabelle2[[#This Row],[Anzahl Lieferscheine]]</f>
        <v>0.22932</v>
      </c>
    </row>
    <row r="801" spans="1:14" x14ac:dyDescent="0.2">
      <c r="A801" s="2" t="s">
        <v>28</v>
      </c>
      <c r="B801" s="2" t="s">
        <v>5</v>
      </c>
      <c r="C801" s="2" t="s">
        <v>6</v>
      </c>
      <c r="D801" s="2" t="s">
        <v>7</v>
      </c>
      <c r="E801" s="2" t="s">
        <v>14</v>
      </c>
      <c r="F801" s="2" t="s">
        <v>61</v>
      </c>
      <c r="G801" s="1">
        <v>4294.12</v>
      </c>
      <c r="H801" s="1">
        <v>1639.57</v>
      </c>
      <c r="I801" s="4">
        <v>13</v>
      </c>
      <c r="J801" s="2" t="s">
        <v>66</v>
      </c>
      <c r="K801" s="1">
        <f>Tabelle2[[#This Row],[Menge kg Nges]]/1000</f>
        <v>4.2941199999999995</v>
      </c>
      <c r="L801" s="1">
        <f>Tabelle2[[#This Row],[Menge kg P2O5]]/1000</f>
        <v>1.63957</v>
      </c>
      <c r="M801" s="1">
        <f>Tabelle2[[#This Row],[Menge t Nges]]/Tabelle2[[#This Row],[Anzahl Lieferscheine]]</f>
        <v>0.33031692307692306</v>
      </c>
      <c r="N801" s="1">
        <f>Tabelle2[[#This Row],[Menge t P2O5]]/Tabelle2[[#This Row],[Anzahl Lieferscheine]]</f>
        <v>0.12612076923076923</v>
      </c>
    </row>
    <row r="802" spans="1:14" x14ac:dyDescent="0.2">
      <c r="A802" s="2" t="s">
        <v>28</v>
      </c>
      <c r="B802" s="2" t="s">
        <v>5</v>
      </c>
      <c r="C802" s="2" t="s">
        <v>6</v>
      </c>
      <c r="D802" s="2" t="s">
        <v>15</v>
      </c>
      <c r="E802" s="2" t="s">
        <v>17</v>
      </c>
      <c r="F802" s="2" t="s">
        <v>61</v>
      </c>
      <c r="G802" s="1">
        <v>415.8</v>
      </c>
      <c r="H802" s="1">
        <v>105.6</v>
      </c>
      <c r="I802" s="4">
        <v>1</v>
      </c>
      <c r="J802" s="2" t="s">
        <v>66</v>
      </c>
      <c r="K802" s="1">
        <f>Tabelle2[[#This Row],[Menge kg Nges]]/1000</f>
        <v>0.4158</v>
      </c>
      <c r="L802" s="1">
        <f>Tabelle2[[#This Row],[Menge kg P2O5]]/1000</f>
        <v>0.1056</v>
      </c>
      <c r="M802" s="1">
        <f>Tabelle2[[#This Row],[Menge t Nges]]/Tabelle2[[#This Row],[Anzahl Lieferscheine]]</f>
        <v>0.4158</v>
      </c>
      <c r="N802" s="1">
        <f>Tabelle2[[#This Row],[Menge t P2O5]]/Tabelle2[[#This Row],[Anzahl Lieferscheine]]</f>
        <v>0.1056</v>
      </c>
    </row>
    <row r="803" spans="1:14" x14ac:dyDescent="0.2">
      <c r="A803" s="2" t="s">
        <v>28</v>
      </c>
      <c r="B803" s="2" t="s">
        <v>5</v>
      </c>
      <c r="C803" s="2" t="s">
        <v>6</v>
      </c>
      <c r="D803" s="2" t="s">
        <v>15</v>
      </c>
      <c r="E803" s="2" t="s">
        <v>18</v>
      </c>
      <c r="F803" s="2" t="s">
        <v>61</v>
      </c>
      <c r="G803" s="1">
        <v>1814.3999999999999</v>
      </c>
      <c r="H803" s="1">
        <v>1468.7999999999997</v>
      </c>
      <c r="I803" s="4">
        <v>7</v>
      </c>
      <c r="J803" s="2" t="s">
        <v>66</v>
      </c>
      <c r="K803" s="1">
        <f>Tabelle2[[#This Row],[Menge kg Nges]]/1000</f>
        <v>1.8143999999999998</v>
      </c>
      <c r="L803" s="1">
        <f>Tabelle2[[#This Row],[Menge kg P2O5]]/1000</f>
        <v>1.4687999999999997</v>
      </c>
      <c r="M803" s="1">
        <f>Tabelle2[[#This Row],[Menge t Nges]]/Tabelle2[[#This Row],[Anzahl Lieferscheine]]</f>
        <v>0.25919999999999999</v>
      </c>
      <c r="N803" s="1">
        <f>Tabelle2[[#This Row],[Menge t P2O5]]/Tabelle2[[#This Row],[Anzahl Lieferscheine]]</f>
        <v>0.20982857142857139</v>
      </c>
    </row>
    <row r="804" spans="1:14" x14ac:dyDescent="0.2">
      <c r="A804" s="2" t="s">
        <v>28</v>
      </c>
      <c r="B804" s="2" t="s">
        <v>5</v>
      </c>
      <c r="C804" s="2" t="s">
        <v>6</v>
      </c>
      <c r="D804" s="2" t="s">
        <v>15</v>
      </c>
      <c r="E804" s="2" t="s">
        <v>19</v>
      </c>
      <c r="F804" s="2" t="s">
        <v>61</v>
      </c>
      <c r="G804" s="1">
        <v>3875.26</v>
      </c>
      <c r="H804" s="1">
        <v>4349.12</v>
      </c>
      <c r="I804" s="4">
        <v>3</v>
      </c>
      <c r="J804" s="2" t="s">
        <v>66</v>
      </c>
      <c r="K804" s="1">
        <f>Tabelle2[[#This Row],[Menge kg Nges]]/1000</f>
        <v>3.8752600000000004</v>
      </c>
      <c r="L804" s="1">
        <f>Tabelle2[[#This Row],[Menge kg P2O5]]/1000</f>
        <v>4.3491200000000001</v>
      </c>
      <c r="M804" s="1">
        <f>Tabelle2[[#This Row],[Menge t Nges]]/Tabelle2[[#This Row],[Anzahl Lieferscheine]]</f>
        <v>1.2917533333333335</v>
      </c>
      <c r="N804" s="1">
        <f>Tabelle2[[#This Row],[Menge t P2O5]]/Tabelle2[[#This Row],[Anzahl Lieferscheine]]</f>
        <v>1.4497066666666667</v>
      </c>
    </row>
    <row r="805" spans="1:14" x14ac:dyDescent="0.2">
      <c r="A805" s="2" t="s">
        <v>28</v>
      </c>
      <c r="B805" s="2" t="s">
        <v>5</v>
      </c>
      <c r="C805" s="2" t="s">
        <v>6</v>
      </c>
      <c r="D805" s="2" t="s">
        <v>15</v>
      </c>
      <c r="E805" s="2" t="s">
        <v>9</v>
      </c>
      <c r="F805" s="2" t="s">
        <v>61</v>
      </c>
      <c r="G805" s="1">
        <v>537.29999999999995</v>
      </c>
      <c r="H805" s="1">
        <v>222.75</v>
      </c>
      <c r="I805" s="4">
        <v>1</v>
      </c>
      <c r="J805" s="2" t="s">
        <v>66</v>
      </c>
      <c r="K805" s="1">
        <f>Tabelle2[[#This Row],[Menge kg Nges]]/1000</f>
        <v>0.5373</v>
      </c>
      <c r="L805" s="1">
        <f>Tabelle2[[#This Row],[Menge kg P2O5]]/1000</f>
        <v>0.22275</v>
      </c>
      <c r="M805" s="1">
        <f>Tabelle2[[#This Row],[Menge t Nges]]/Tabelle2[[#This Row],[Anzahl Lieferscheine]]</f>
        <v>0.5373</v>
      </c>
      <c r="N805" s="1">
        <f>Tabelle2[[#This Row],[Menge t P2O5]]/Tabelle2[[#This Row],[Anzahl Lieferscheine]]</f>
        <v>0.22275</v>
      </c>
    </row>
    <row r="806" spans="1:14" x14ac:dyDescent="0.2">
      <c r="A806" s="2" t="s">
        <v>28</v>
      </c>
      <c r="B806" s="2" t="s">
        <v>5</v>
      </c>
      <c r="C806" s="2" t="s">
        <v>6</v>
      </c>
      <c r="D806" s="2" t="s">
        <v>15</v>
      </c>
      <c r="E806" s="2" t="s">
        <v>10</v>
      </c>
      <c r="F806" s="2" t="s">
        <v>61</v>
      </c>
      <c r="G806" s="1">
        <v>756</v>
      </c>
      <c r="H806" s="1">
        <v>322.2</v>
      </c>
      <c r="I806" s="4">
        <v>2</v>
      </c>
      <c r="J806" s="2" t="s">
        <v>66</v>
      </c>
      <c r="K806" s="1">
        <f>Tabelle2[[#This Row],[Menge kg Nges]]/1000</f>
        <v>0.75600000000000001</v>
      </c>
      <c r="L806" s="1">
        <f>Tabelle2[[#This Row],[Menge kg P2O5]]/1000</f>
        <v>0.32219999999999999</v>
      </c>
      <c r="M806" s="1">
        <f>Tabelle2[[#This Row],[Menge t Nges]]/Tabelle2[[#This Row],[Anzahl Lieferscheine]]</f>
        <v>0.378</v>
      </c>
      <c r="N806" s="1">
        <f>Tabelle2[[#This Row],[Menge t P2O5]]/Tabelle2[[#This Row],[Anzahl Lieferscheine]]</f>
        <v>0.16109999999999999</v>
      </c>
    </row>
    <row r="807" spans="1:14" x14ac:dyDescent="0.2">
      <c r="A807" s="2" t="s">
        <v>28</v>
      </c>
      <c r="B807" s="2" t="s">
        <v>5</v>
      </c>
      <c r="C807" s="2" t="s">
        <v>25</v>
      </c>
      <c r="D807" s="2" t="s">
        <v>25</v>
      </c>
      <c r="E807" s="2" t="s">
        <v>26</v>
      </c>
      <c r="F807" s="2" t="s">
        <v>61</v>
      </c>
      <c r="G807" s="1">
        <v>4141</v>
      </c>
      <c r="H807" s="1">
        <v>1010</v>
      </c>
      <c r="I807" s="4">
        <v>4</v>
      </c>
      <c r="J807" s="2" t="s">
        <v>66</v>
      </c>
      <c r="K807" s="1">
        <f>Tabelle2[[#This Row],[Menge kg Nges]]/1000</f>
        <v>4.141</v>
      </c>
      <c r="L807" s="1">
        <f>Tabelle2[[#This Row],[Menge kg P2O5]]/1000</f>
        <v>1.01</v>
      </c>
      <c r="M807" s="1">
        <f>Tabelle2[[#This Row],[Menge t Nges]]/Tabelle2[[#This Row],[Anzahl Lieferscheine]]</f>
        <v>1.03525</v>
      </c>
      <c r="N807" s="1">
        <f>Tabelle2[[#This Row],[Menge t P2O5]]/Tabelle2[[#This Row],[Anzahl Lieferscheine]]</f>
        <v>0.2525</v>
      </c>
    </row>
    <row r="808" spans="1:14" x14ac:dyDescent="0.2">
      <c r="A808" s="2" t="s">
        <v>28</v>
      </c>
      <c r="B808" s="2" t="s">
        <v>48</v>
      </c>
      <c r="C808" s="2" t="s">
        <v>25</v>
      </c>
      <c r="D808" s="2" t="s">
        <v>25</v>
      </c>
      <c r="E808" s="2" t="s">
        <v>26</v>
      </c>
      <c r="F808" s="2" t="s">
        <v>61</v>
      </c>
      <c r="G808" s="1">
        <v>2800.48</v>
      </c>
      <c r="H808" s="1">
        <v>1574</v>
      </c>
      <c r="I808" s="4">
        <v>2</v>
      </c>
      <c r="J808" s="2" t="s">
        <v>66</v>
      </c>
      <c r="K808" s="1">
        <f>Tabelle2[[#This Row],[Menge kg Nges]]/1000</f>
        <v>2.8004799999999999</v>
      </c>
      <c r="L808" s="1">
        <f>Tabelle2[[#This Row],[Menge kg P2O5]]/1000</f>
        <v>1.5740000000000001</v>
      </c>
      <c r="M808" s="1">
        <f>Tabelle2[[#This Row],[Menge t Nges]]/Tabelle2[[#This Row],[Anzahl Lieferscheine]]</f>
        <v>1.4002399999999999</v>
      </c>
      <c r="N808" s="1">
        <f>Tabelle2[[#This Row],[Menge t P2O5]]/Tabelle2[[#This Row],[Anzahl Lieferscheine]]</f>
        <v>0.78700000000000003</v>
      </c>
    </row>
    <row r="809" spans="1:14" x14ac:dyDescent="0.2">
      <c r="A809" s="2" t="s">
        <v>28</v>
      </c>
      <c r="B809" s="2" t="s">
        <v>45</v>
      </c>
      <c r="C809" s="2" t="s">
        <v>6</v>
      </c>
      <c r="D809" s="2" t="s">
        <v>7</v>
      </c>
      <c r="E809" s="2" t="s">
        <v>12</v>
      </c>
      <c r="F809" s="2" t="s">
        <v>61</v>
      </c>
      <c r="G809" s="1">
        <v>1170</v>
      </c>
      <c r="H809" s="1">
        <v>660.75</v>
      </c>
      <c r="I809" s="4">
        <v>3</v>
      </c>
      <c r="J809" s="2" t="s">
        <v>66</v>
      </c>
      <c r="K809" s="1">
        <f>Tabelle2[[#This Row],[Menge kg Nges]]/1000</f>
        <v>1.17</v>
      </c>
      <c r="L809" s="1">
        <f>Tabelle2[[#This Row],[Menge kg P2O5]]/1000</f>
        <v>0.66074999999999995</v>
      </c>
      <c r="M809" s="1">
        <f>Tabelle2[[#This Row],[Menge t Nges]]/Tabelle2[[#This Row],[Anzahl Lieferscheine]]</f>
        <v>0.38999999999999996</v>
      </c>
      <c r="N809" s="1">
        <f>Tabelle2[[#This Row],[Menge t P2O5]]/Tabelle2[[#This Row],[Anzahl Lieferscheine]]</f>
        <v>0.22024999999999997</v>
      </c>
    </row>
    <row r="810" spans="1:14" x14ac:dyDescent="0.2">
      <c r="A810" s="2" t="s">
        <v>28</v>
      </c>
      <c r="B810" s="2" t="s">
        <v>45</v>
      </c>
      <c r="C810" s="2" t="s">
        <v>6</v>
      </c>
      <c r="D810" s="2" t="s">
        <v>15</v>
      </c>
      <c r="E810" s="2" t="s">
        <v>20</v>
      </c>
      <c r="F810" s="2" t="s">
        <v>61</v>
      </c>
      <c r="G810" s="1">
        <v>204</v>
      </c>
      <c r="H810" s="1">
        <v>150</v>
      </c>
      <c r="I810" s="4">
        <v>1</v>
      </c>
      <c r="J810" s="2" t="s">
        <v>66</v>
      </c>
      <c r="K810" s="1">
        <f>Tabelle2[[#This Row],[Menge kg Nges]]/1000</f>
        <v>0.20399999999999999</v>
      </c>
      <c r="L810" s="1">
        <f>Tabelle2[[#This Row],[Menge kg P2O5]]/1000</f>
        <v>0.15</v>
      </c>
      <c r="M810" s="1">
        <f>Tabelle2[[#This Row],[Menge t Nges]]/Tabelle2[[#This Row],[Anzahl Lieferscheine]]</f>
        <v>0.20399999999999999</v>
      </c>
      <c r="N810" s="1">
        <f>Tabelle2[[#This Row],[Menge t P2O5]]/Tabelle2[[#This Row],[Anzahl Lieferscheine]]</f>
        <v>0.15</v>
      </c>
    </row>
    <row r="811" spans="1:14" x14ac:dyDescent="0.2">
      <c r="A811" s="2" t="s">
        <v>28</v>
      </c>
      <c r="B811" s="2" t="s">
        <v>28</v>
      </c>
      <c r="C811" s="2" t="s">
        <v>6</v>
      </c>
      <c r="D811" s="2" t="s">
        <v>7</v>
      </c>
      <c r="E811" s="2" t="s">
        <v>8</v>
      </c>
      <c r="F811" s="2" t="s">
        <v>61</v>
      </c>
      <c r="G811" s="1">
        <v>58609.100000000013</v>
      </c>
      <c r="H811" s="1">
        <v>20482.699999999997</v>
      </c>
      <c r="I811" s="4">
        <v>82</v>
      </c>
      <c r="J811" s="2" t="s">
        <v>66</v>
      </c>
      <c r="K811" s="1">
        <f>Tabelle2[[#This Row],[Menge kg Nges]]/1000</f>
        <v>58.609100000000012</v>
      </c>
      <c r="L811" s="1">
        <f>Tabelle2[[#This Row],[Menge kg P2O5]]/1000</f>
        <v>20.482699999999998</v>
      </c>
      <c r="M811" s="1">
        <f>Tabelle2[[#This Row],[Menge t Nges]]/Tabelle2[[#This Row],[Anzahl Lieferscheine]]</f>
        <v>0.71474512195121964</v>
      </c>
      <c r="N811" s="1">
        <f>Tabelle2[[#This Row],[Menge t P2O5]]/Tabelle2[[#This Row],[Anzahl Lieferscheine]]</f>
        <v>0.24978902439024386</v>
      </c>
    </row>
    <row r="812" spans="1:14" x14ac:dyDescent="0.2">
      <c r="A812" s="2" t="s">
        <v>28</v>
      </c>
      <c r="B812" s="2" t="s">
        <v>28</v>
      </c>
      <c r="C812" s="2" t="s">
        <v>6</v>
      </c>
      <c r="D812" s="2" t="s">
        <v>7</v>
      </c>
      <c r="E812" s="2" t="s">
        <v>9</v>
      </c>
      <c r="F812" s="2" t="s">
        <v>61</v>
      </c>
      <c r="G812" s="1">
        <v>66747.439999999973</v>
      </c>
      <c r="H812" s="1">
        <v>26674.2</v>
      </c>
      <c r="I812" s="4">
        <v>117</v>
      </c>
      <c r="J812" s="2" t="s">
        <v>66</v>
      </c>
      <c r="K812" s="1">
        <f>Tabelle2[[#This Row],[Menge kg Nges]]/1000</f>
        <v>66.747439999999969</v>
      </c>
      <c r="L812" s="1">
        <f>Tabelle2[[#This Row],[Menge kg P2O5]]/1000</f>
        <v>26.674199999999999</v>
      </c>
      <c r="M812" s="1">
        <f>Tabelle2[[#This Row],[Menge t Nges]]/Tabelle2[[#This Row],[Anzahl Lieferscheine]]</f>
        <v>0.57049094017093993</v>
      </c>
      <c r="N812" s="1">
        <f>Tabelle2[[#This Row],[Menge t P2O5]]/Tabelle2[[#This Row],[Anzahl Lieferscheine]]</f>
        <v>0.22798461538461537</v>
      </c>
    </row>
    <row r="813" spans="1:14" x14ac:dyDescent="0.2">
      <c r="A813" s="2" t="s">
        <v>28</v>
      </c>
      <c r="B813" s="2" t="s">
        <v>28</v>
      </c>
      <c r="C813" s="2" t="s">
        <v>6</v>
      </c>
      <c r="D813" s="2" t="s">
        <v>7</v>
      </c>
      <c r="E813" s="2" t="s">
        <v>10</v>
      </c>
      <c r="F813" s="2" t="s">
        <v>61</v>
      </c>
      <c r="G813" s="1">
        <v>6232.6</v>
      </c>
      <c r="H813" s="1">
        <v>2544.1999999999998</v>
      </c>
      <c r="I813" s="4">
        <v>12</v>
      </c>
      <c r="J813" s="2" t="s">
        <v>66</v>
      </c>
      <c r="K813" s="1">
        <f>Tabelle2[[#This Row],[Menge kg Nges]]/1000</f>
        <v>6.2326000000000006</v>
      </c>
      <c r="L813" s="1">
        <f>Tabelle2[[#This Row],[Menge kg P2O5]]/1000</f>
        <v>2.5442</v>
      </c>
      <c r="M813" s="1">
        <f>Tabelle2[[#This Row],[Menge t Nges]]/Tabelle2[[#This Row],[Anzahl Lieferscheine]]</f>
        <v>0.51938333333333342</v>
      </c>
      <c r="N813" s="1">
        <f>Tabelle2[[#This Row],[Menge t P2O5]]/Tabelle2[[#This Row],[Anzahl Lieferscheine]]</f>
        <v>0.21201666666666666</v>
      </c>
    </row>
    <row r="814" spans="1:14" x14ac:dyDescent="0.2">
      <c r="A814" s="2" t="s">
        <v>28</v>
      </c>
      <c r="B814" s="2" t="s">
        <v>28</v>
      </c>
      <c r="C814" s="2" t="s">
        <v>6</v>
      </c>
      <c r="D814" s="2" t="s">
        <v>7</v>
      </c>
      <c r="E814" s="2" t="s">
        <v>12</v>
      </c>
      <c r="F814" s="2" t="s">
        <v>61</v>
      </c>
      <c r="G814" s="1">
        <v>92017.600000000006</v>
      </c>
      <c r="H814" s="1">
        <v>52886.070000000007</v>
      </c>
      <c r="I814" s="4">
        <v>176</v>
      </c>
      <c r="J814" s="2" t="s">
        <v>66</v>
      </c>
      <c r="K814" s="1">
        <f>Tabelle2[[#This Row],[Menge kg Nges]]/1000</f>
        <v>92.017600000000002</v>
      </c>
      <c r="L814" s="1">
        <f>Tabelle2[[#This Row],[Menge kg P2O5]]/1000</f>
        <v>52.886070000000004</v>
      </c>
      <c r="M814" s="1">
        <f>Tabelle2[[#This Row],[Menge t Nges]]/Tabelle2[[#This Row],[Anzahl Lieferscheine]]</f>
        <v>0.5228272727272727</v>
      </c>
      <c r="N814" s="1">
        <f>Tabelle2[[#This Row],[Menge t P2O5]]/Tabelle2[[#This Row],[Anzahl Lieferscheine]]</f>
        <v>0.3004890340909091</v>
      </c>
    </row>
    <row r="815" spans="1:14" x14ac:dyDescent="0.2">
      <c r="A815" s="2" t="s">
        <v>28</v>
      </c>
      <c r="B815" s="2" t="s">
        <v>28</v>
      </c>
      <c r="C815" s="2" t="s">
        <v>6</v>
      </c>
      <c r="D815" s="2" t="s">
        <v>7</v>
      </c>
      <c r="E815" s="2" t="s">
        <v>13</v>
      </c>
      <c r="F815" s="2" t="s">
        <v>61</v>
      </c>
      <c r="G815" s="1">
        <v>6138</v>
      </c>
      <c r="H815" s="1">
        <v>4158</v>
      </c>
      <c r="I815" s="4">
        <v>6</v>
      </c>
      <c r="J815" s="2" t="s">
        <v>66</v>
      </c>
      <c r="K815" s="1">
        <f>Tabelle2[[#This Row],[Menge kg Nges]]/1000</f>
        <v>6.1379999999999999</v>
      </c>
      <c r="L815" s="1">
        <f>Tabelle2[[#This Row],[Menge kg P2O5]]/1000</f>
        <v>4.1580000000000004</v>
      </c>
      <c r="M815" s="1">
        <f>Tabelle2[[#This Row],[Menge t Nges]]/Tabelle2[[#This Row],[Anzahl Lieferscheine]]</f>
        <v>1.0229999999999999</v>
      </c>
      <c r="N815" s="1">
        <f>Tabelle2[[#This Row],[Menge t P2O5]]/Tabelle2[[#This Row],[Anzahl Lieferscheine]]</f>
        <v>0.69300000000000006</v>
      </c>
    </row>
    <row r="816" spans="1:14" x14ac:dyDescent="0.2">
      <c r="A816" s="2" t="s">
        <v>28</v>
      </c>
      <c r="B816" s="2" t="s">
        <v>28</v>
      </c>
      <c r="C816" s="2" t="s">
        <v>6</v>
      </c>
      <c r="D816" s="2" t="s">
        <v>7</v>
      </c>
      <c r="E816" s="2" t="s">
        <v>14</v>
      </c>
      <c r="F816" s="2" t="s">
        <v>61</v>
      </c>
      <c r="G816" s="1">
        <v>43752.11</v>
      </c>
      <c r="H816" s="1">
        <v>23524.719999999994</v>
      </c>
      <c r="I816" s="4">
        <v>74</v>
      </c>
      <c r="J816" s="2" t="s">
        <v>66</v>
      </c>
      <c r="K816" s="1">
        <f>Tabelle2[[#This Row],[Menge kg Nges]]/1000</f>
        <v>43.752110000000002</v>
      </c>
      <c r="L816" s="1">
        <f>Tabelle2[[#This Row],[Menge kg P2O5]]/1000</f>
        <v>23.524719999999995</v>
      </c>
      <c r="M816" s="1">
        <f>Tabelle2[[#This Row],[Menge t Nges]]/Tabelle2[[#This Row],[Anzahl Lieferscheine]]</f>
        <v>0.59124472972972975</v>
      </c>
      <c r="N816" s="1">
        <f>Tabelle2[[#This Row],[Menge t P2O5]]/Tabelle2[[#This Row],[Anzahl Lieferscheine]]</f>
        <v>0.31790162162162156</v>
      </c>
    </row>
    <row r="817" spans="1:14" x14ac:dyDescent="0.2">
      <c r="A817" s="2" t="s">
        <v>28</v>
      </c>
      <c r="B817" s="2" t="s">
        <v>28</v>
      </c>
      <c r="C817" s="2" t="s">
        <v>6</v>
      </c>
      <c r="D817" s="2" t="s">
        <v>15</v>
      </c>
      <c r="E817" s="2" t="s">
        <v>8</v>
      </c>
      <c r="F817" s="2" t="s">
        <v>61</v>
      </c>
      <c r="G817" s="1">
        <v>616</v>
      </c>
      <c r="H817" s="1">
        <v>728</v>
      </c>
      <c r="I817" s="4">
        <v>2</v>
      </c>
      <c r="J817" s="2" t="s">
        <v>66</v>
      </c>
      <c r="K817" s="1">
        <f>Tabelle2[[#This Row],[Menge kg Nges]]/1000</f>
        <v>0.61599999999999999</v>
      </c>
      <c r="L817" s="1">
        <f>Tabelle2[[#This Row],[Menge kg P2O5]]/1000</f>
        <v>0.72799999999999998</v>
      </c>
      <c r="M817" s="1">
        <f>Tabelle2[[#This Row],[Menge t Nges]]/Tabelle2[[#This Row],[Anzahl Lieferscheine]]</f>
        <v>0.308</v>
      </c>
      <c r="N817" s="1">
        <f>Tabelle2[[#This Row],[Menge t P2O5]]/Tabelle2[[#This Row],[Anzahl Lieferscheine]]</f>
        <v>0.36399999999999999</v>
      </c>
    </row>
    <row r="818" spans="1:14" x14ac:dyDescent="0.2">
      <c r="A818" s="2" t="s">
        <v>28</v>
      </c>
      <c r="B818" s="2" t="s">
        <v>28</v>
      </c>
      <c r="C818" s="2" t="s">
        <v>6</v>
      </c>
      <c r="D818" s="2" t="s">
        <v>15</v>
      </c>
      <c r="E818" s="2" t="s">
        <v>16</v>
      </c>
      <c r="F818" s="2" t="s">
        <v>61</v>
      </c>
      <c r="G818" s="1">
        <v>174.75</v>
      </c>
      <c r="H818" s="1">
        <v>159.75</v>
      </c>
      <c r="I818" s="4">
        <v>1</v>
      </c>
      <c r="J818" s="2" t="s">
        <v>66</v>
      </c>
      <c r="K818" s="1">
        <f>Tabelle2[[#This Row],[Menge kg Nges]]/1000</f>
        <v>0.17474999999999999</v>
      </c>
      <c r="L818" s="1">
        <f>Tabelle2[[#This Row],[Menge kg P2O5]]/1000</f>
        <v>0.15975</v>
      </c>
      <c r="M818" s="1">
        <f>Tabelle2[[#This Row],[Menge t Nges]]/Tabelle2[[#This Row],[Anzahl Lieferscheine]]</f>
        <v>0.17474999999999999</v>
      </c>
      <c r="N818" s="1">
        <f>Tabelle2[[#This Row],[Menge t P2O5]]/Tabelle2[[#This Row],[Anzahl Lieferscheine]]</f>
        <v>0.15975</v>
      </c>
    </row>
    <row r="819" spans="1:14" x14ac:dyDescent="0.2">
      <c r="A819" s="2" t="s">
        <v>28</v>
      </c>
      <c r="B819" s="2" t="s">
        <v>28</v>
      </c>
      <c r="C819" s="2" t="s">
        <v>6</v>
      </c>
      <c r="D819" s="2" t="s">
        <v>15</v>
      </c>
      <c r="E819" s="2" t="s">
        <v>17</v>
      </c>
      <c r="F819" s="2" t="s">
        <v>61</v>
      </c>
      <c r="G819" s="1">
        <v>4435.2</v>
      </c>
      <c r="H819" s="1">
        <v>1126.4000000000001</v>
      </c>
      <c r="I819" s="4">
        <v>8</v>
      </c>
      <c r="J819" s="2" t="s">
        <v>66</v>
      </c>
      <c r="K819" s="1">
        <f>Tabelle2[[#This Row],[Menge kg Nges]]/1000</f>
        <v>4.4352</v>
      </c>
      <c r="L819" s="1">
        <f>Tabelle2[[#This Row],[Menge kg P2O5]]/1000</f>
        <v>1.1264000000000001</v>
      </c>
      <c r="M819" s="1">
        <f>Tabelle2[[#This Row],[Menge t Nges]]/Tabelle2[[#This Row],[Anzahl Lieferscheine]]</f>
        <v>0.5544</v>
      </c>
      <c r="N819" s="1">
        <f>Tabelle2[[#This Row],[Menge t P2O5]]/Tabelle2[[#This Row],[Anzahl Lieferscheine]]</f>
        <v>0.14080000000000001</v>
      </c>
    </row>
    <row r="820" spans="1:14" x14ac:dyDescent="0.2">
      <c r="A820" s="2" t="s">
        <v>28</v>
      </c>
      <c r="B820" s="2" t="s">
        <v>28</v>
      </c>
      <c r="C820" s="2" t="s">
        <v>6</v>
      </c>
      <c r="D820" s="2" t="s">
        <v>15</v>
      </c>
      <c r="E820" s="2" t="s">
        <v>18</v>
      </c>
      <c r="F820" s="2" t="s">
        <v>61</v>
      </c>
      <c r="G820" s="1">
        <v>4365.8</v>
      </c>
      <c r="H820" s="1">
        <v>3913.2</v>
      </c>
      <c r="I820" s="4">
        <v>12</v>
      </c>
      <c r="J820" s="2" t="s">
        <v>66</v>
      </c>
      <c r="K820" s="1">
        <f>Tabelle2[[#This Row],[Menge kg Nges]]/1000</f>
        <v>4.3658000000000001</v>
      </c>
      <c r="L820" s="1">
        <f>Tabelle2[[#This Row],[Menge kg P2O5]]/1000</f>
        <v>3.9131999999999998</v>
      </c>
      <c r="M820" s="1">
        <f>Tabelle2[[#This Row],[Menge t Nges]]/Tabelle2[[#This Row],[Anzahl Lieferscheine]]</f>
        <v>0.36381666666666668</v>
      </c>
      <c r="N820" s="1">
        <f>Tabelle2[[#This Row],[Menge t P2O5]]/Tabelle2[[#This Row],[Anzahl Lieferscheine]]</f>
        <v>0.3261</v>
      </c>
    </row>
    <row r="821" spans="1:14" x14ac:dyDescent="0.2">
      <c r="A821" s="2" t="s">
        <v>28</v>
      </c>
      <c r="B821" s="2" t="s">
        <v>28</v>
      </c>
      <c r="C821" s="2" t="s">
        <v>6</v>
      </c>
      <c r="D821" s="2" t="s">
        <v>15</v>
      </c>
      <c r="E821" s="2" t="s">
        <v>19</v>
      </c>
      <c r="F821" s="2" t="s">
        <v>61</v>
      </c>
      <c r="G821" s="1">
        <v>4087.18</v>
      </c>
      <c r="H821" s="1">
        <v>4875</v>
      </c>
      <c r="I821" s="4">
        <v>6</v>
      </c>
      <c r="J821" s="2" t="s">
        <v>66</v>
      </c>
      <c r="K821" s="1">
        <f>Tabelle2[[#This Row],[Menge kg Nges]]/1000</f>
        <v>4.08718</v>
      </c>
      <c r="L821" s="1">
        <f>Tabelle2[[#This Row],[Menge kg P2O5]]/1000</f>
        <v>4.875</v>
      </c>
      <c r="M821" s="1">
        <f>Tabelle2[[#This Row],[Menge t Nges]]/Tabelle2[[#This Row],[Anzahl Lieferscheine]]</f>
        <v>0.68119666666666667</v>
      </c>
      <c r="N821" s="1">
        <f>Tabelle2[[#This Row],[Menge t P2O5]]/Tabelle2[[#This Row],[Anzahl Lieferscheine]]</f>
        <v>0.8125</v>
      </c>
    </row>
    <row r="822" spans="1:14" x14ac:dyDescent="0.2">
      <c r="A822" s="2" t="s">
        <v>28</v>
      </c>
      <c r="B822" s="2" t="s">
        <v>28</v>
      </c>
      <c r="C822" s="2" t="s">
        <v>6</v>
      </c>
      <c r="D822" s="2" t="s">
        <v>15</v>
      </c>
      <c r="E822" s="2" t="s">
        <v>20</v>
      </c>
      <c r="F822" s="2" t="s">
        <v>61</v>
      </c>
      <c r="G822" s="1">
        <v>4418.3999999999996</v>
      </c>
      <c r="H822" s="1">
        <v>2940</v>
      </c>
      <c r="I822" s="4">
        <v>13</v>
      </c>
      <c r="J822" s="2" t="s">
        <v>66</v>
      </c>
      <c r="K822" s="1">
        <f>Tabelle2[[#This Row],[Menge kg Nges]]/1000</f>
        <v>4.4183999999999992</v>
      </c>
      <c r="L822" s="1">
        <f>Tabelle2[[#This Row],[Menge kg P2O5]]/1000</f>
        <v>2.94</v>
      </c>
      <c r="M822" s="1">
        <f>Tabelle2[[#This Row],[Menge t Nges]]/Tabelle2[[#This Row],[Anzahl Lieferscheine]]</f>
        <v>0.33987692307692302</v>
      </c>
      <c r="N822" s="1">
        <f>Tabelle2[[#This Row],[Menge t P2O5]]/Tabelle2[[#This Row],[Anzahl Lieferscheine]]</f>
        <v>0.22615384615384615</v>
      </c>
    </row>
    <row r="823" spans="1:14" x14ac:dyDescent="0.2">
      <c r="A823" s="2" t="s">
        <v>28</v>
      </c>
      <c r="B823" s="2" t="s">
        <v>28</v>
      </c>
      <c r="C823" s="2" t="s">
        <v>6</v>
      </c>
      <c r="D823" s="2" t="s">
        <v>15</v>
      </c>
      <c r="E823" s="2" t="s">
        <v>21</v>
      </c>
      <c r="F823" s="2" t="s">
        <v>61</v>
      </c>
      <c r="G823" s="1">
        <v>13854.210000000001</v>
      </c>
      <c r="H823" s="1">
        <v>8211.66</v>
      </c>
      <c r="I823" s="4">
        <v>23</v>
      </c>
      <c r="J823" s="2" t="s">
        <v>66</v>
      </c>
      <c r="K823" s="1">
        <f>Tabelle2[[#This Row],[Menge kg Nges]]/1000</f>
        <v>13.85421</v>
      </c>
      <c r="L823" s="1">
        <f>Tabelle2[[#This Row],[Menge kg P2O5]]/1000</f>
        <v>8.2116600000000002</v>
      </c>
      <c r="M823" s="1">
        <f>Tabelle2[[#This Row],[Menge t Nges]]/Tabelle2[[#This Row],[Anzahl Lieferscheine]]</f>
        <v>0.60235695652173915</v>
      </c>
      <c r="N823" s="1">
        <f>Tabelle2[[#This Row],[Menge t P2O5]]/Tabelle2[[#This Row],[Anzahl Lieferscheine]]</f>
        <v>0.35702869565217393</v>
      </c>
    </row>
    <row r="824" spans="1:14" x14ac:dyDescent="0.2">
      <c r="A824" s="2" t="s">
        <v>28</v>
      </c>
      <c r="B824" s="2" t="s">
        <v>28</v>
      </c>
      <c r="C824" s="2" t="s">
        <v>6</v>
      </c>
      <c r="D824" s="2" t="s">
        <v>15</v>
      </c>
      <c r="E824" s="2" t="s">
        <v>9</v>
      </c>
      <c r="F824" s="2" t="s">
        <v>61</v>
      </c>
      <c r="G824" s="1">
        <v>30876.780000000002</v>
      </c>
      <c r="H824" s="1">
        <v>15771.149999999998</v>
      </c>
      <c r="I824" s="4">
        <v>94</v>
      </c>
      <c r="J824" s="2" t="s">
        <v>66</v>
      </c>
      <c r="K824" s="1">
        <f>Tabelle2[[#This Row],[Menge kg Nges]]/1000</f>
        <v>30.876780000000004</v>
      </c>
      <c r="L824" s="1">
        <f>Tabelle2[[#This Row],[Menge kg P2O5]]/1000</f>
        <v>15.771149999999999</v>
      </c>
      <c r="M824" s="1">
        <f>Tabelle2[[#This Row],[Menge t Nges]]/Tabelle2[[#This Row],[Anzahl Lieferscheine]]</f>
        <v>0.32847638297872345</v>
      </c>
      <c r="N824" s="1">
        <f>Tabelle2[[#This Row],[Menge t P2O5]]/Tabelle2[[#This Row],[Anzahl Lieferscheine]]</f>
        <v>0.16777819148936168</v>
      </c>
    </row>
    <row r="825" spans="1:14" x14ac:dyDescent="0.2">
      <c r="A825" s="2" t="s">
        <v>28</v>
      </c>
      <c r="B825" s="2" t="s">
        <v>28</v>
      </c>
      <c r="C825" s="2" t="s">
        <v>6</v>
      </c>
      <c r="D825" s="2" t="s">
        <v>15</v>
      </c>
      <c r="E825" s="2" t="s">
        <v>10</v>
      </c>
      <c r="F825" s="2" t="s">
        <v>61</v>
      </c>
      <c r="G825" s="1">
        <v>19537.2</v>
      </c>
      <c r="H825" s="1">
        <v>8340.1200000000008</v>
      </c>
      <c r="I825" s="4">
        <v>34</v>
      </c>
      <c r="J825" s="2" t="s">
        <v>66</v>
      </c>
      <c r="K825" s="1">
        <f>Tabelle2[[#This Row],[Menge kg Nges]]/1000</f>
        <v>19.537200000000002</v>
      </c>
      <c r="L825" s="1">
        <f>Tabelle2[[#This Row],[Menge kg P2O5]]/1000</f>
        <v>8.3401200000000006</v>
      </c>
      <c r="M825" s="1">
        <f>Tabelle2[[#This Row],[Menge t Nges]]/Tabelle2[[#This Row],[Anzahl Lieferscheine]]</f>
        <v>0.57462352941176476</v>
      </c>
      <c r="N825" s="1">
        <f>Tabelle2[[#This Row],[Menge t P2O5]]/Tabelle2[[#This Row],[Anzahl Lieferscheine]]</f>
        <v>0.24529764705882354</v>
      </c>
    </row>
    <row r="826" spans="1:14" x14ac:dyDescent="0.2">
      <c r="A826" s="2" t="s">
        <v>28</v>
      </c>
      <c r="B826" s="2" t="s">
        <v>28</v>
      </c>
      <c r="C826" s="2" t="s">
        <v>6</v>
      </c>
      <c r="D826" s="2" t="s">
        <v>15</v>
      </c>
      <c r="E826" s="2" t="s">
        <v>23</v>
      </c>
      <c r="F826" s="2" t="s">
        <v>61</v>
      </c>
      <c r="G826" s="1">
        <v>310</v>
      </c>
      <c r="H826" s="1">
        <v>127.87</v>
      </c>
      <c r="I826" s="4">
        <v>3</v>
      </c>
      <c r="J826" s="2" t="s">
        <v>66</v>
      </c>
      <c r="K826" s="1">
        <f>Tabelle2[[#This Row],[Menge kg Nges]]/1000</f>
        <v>0.31</v>
      </c>
      <c r="L826" s="1">
        <f>Tabelle2[[#This Row],[Menge kg P2O5]]/1000</f>
        <v>0.12787000000000001</v>
      </c>
      <c r="M826" s="1">
        <f>Tabelle2[[#This Row],[Menge t Nges]]/Tabelle2[[#This Row],[Anzahl Lieferscheine]]</f>
        <v>0.10333333333333333</v>
      </c>
      <c r="N826" s="1">
        <f>Tabelle2[[#This Row],[Menge t P2O5]]/Tabelle2[[#This Row],[Anzahl Lieferscheine]]</f>
        <v>4.2623333333333339E-2</v>
      </c>
    </row>
    <row r="827" spans="1:14" x14ac:dyDescent="0.2">
      <c r="A827" s="2" t="s">
        <v>28</v>
      </c>
      <c r="B827" s="2" t="s">
        <v>28</v>
      </c>
      <c r="C827" s="2" t="s">
        <v>25</v>
      </c>
      <c r="D827" s="2" t="s">
        <v>25</v>
      </c>
      <c r="E827" s="2" t="s">
        <v>26</v>
      </c>
      <c r="F827" s="2" t="s">
        <v>61</v>
      </c>
      <c r="G827" s="1">
        <v>138826.17000000001</v>
      </c>
      <c r="H827" s="1">
        <v>74758.160000000018</v>
      </c>
      <c r="I827" s="4">
        <v>182</v>
      </c>
      <c r="J827" s="2" t="s">
        <v>66</v>
      </c>
      <c r="K827" s="1">
        <f>Tabelle2[[#This Row],[Menge kg Nges]]/1000</f>
        <v>138.82617000000002</v>
      </c>
      <c r="L827" s="1">
        <f>Tabelle2[[#This Row],[Menge kg P2O5]]/1000</f>
        <v>74.758160000000018</v>
      </c>
      <c r="M827" s="1">
        <f>Tabelle2[[#This Row],[Menge t Nges]]/Tabelle2[[#This Row],[Anzahl Lieferscheine]]</f>
        <v>0.76278115384615397</v>
      </c>
      <c r="N827" s="1">
        <f>Tabelle2[[#This Row],[Menge t P2O5]]/Tabelle2[[#This Row],[Anzahl Lieferscheine]]</f>
        <v>0.41075912087912098</v>
      </c>
    </row>
    <row r="828" spans="1:14" x14ac:dyDescent="0.2">
      <c r="A828" s="2" t="s">
        <v>28</v>
      </c>
      <c r="B828" s="2" t="s">
        <v>56</v>
      </c>
      <c r="C828" s="2" t="s">
        <v>6</v>
      </c>
      <c r="D828" s="2" t="s">
        <v>15</v>
      </c>
      <c r="E828" s="2" t="s">
        <v>21</v>
      </c>
      <c r="F828" s="2" t="s">
        <v>61</v>
      </c>
      <c r="G828" s="1">
        <v>1365</v>
      </c>
      <c r="H828" s="1">
        <v>1105</v>
      </c>
      <c r="I828" s="4">
        <v>1</v>
      </c>
      <c r="J828" s="2" t="s">
        <v>66</v>
      </c>
      <c r="K828" s="1">
        <f>Tabelle2[[#This Row],[Menge kg Nges]]/1000</f>
        <v>1.365</v>
      </c>
      <c r="L828" s="1">
        <f>Tabelle2[[#This Row],[Menge kg P2O5]]/1000</f>
        <v>1.105</v>
      </c>
      <c r="M828" s="1">
        <f>Tabelle2[[#This Row],[Menge t Nges]]/Tabelle2[[#This Row],[Anzahl Lieferscheine]]</f>
        <v>1.365</v>
      </c>
      <c r="N828" s="1">
        <f>Tabelle2[[#This Row],[Menge t P2O5]]/Tabelle2[[#This Row],[Anzahl Lieferscheine]]</f>
        <v>1.105</v>
      </c>
    </row>
    <row r="829" spans="1:14" x14ac:dyDescent="0.2">
      <c r="A829" s="2" t="s">
        <v>28</v>
      </c>
      <c r="B829" s="2" t="s">
        <v>56</v>
      </c>
      <c r="C829" s="2" t="s">
        <v>25</v>
      </c>
      <c r="D829" s="2" t="s">
        <v>25</v>
      </c>
      <c r="E829" s="2" t="s">
        <v>26</v>
      </c>
      <c r="F829" s="2" t="s">
        <v>61</v>
      </c>
      <c r="G829" s="1">
        <v>50293.55</v>
      </c>
      <c r="H829" s="1">
        <v>20620.850000000002</v>
      </c>
      <c r="I829" s="4">
        <v>43</v>
      </c>
      <c r="J829" s="2" t="s">
        <v>66</v>
      </c>
      <c r="K829" s="1">
        <f>Tabelle2[[#This Row],[Menge kg Nges]]/1000</f>
        <v>50.293550000000003</v>
      </c>
      <c r="L829" s="1">
        <f>Tabelle2[[#This Row],[Menge kg P2O5]]/1000</f>
        <v>20.620850000000001</v>
      </c>
      <c r="M829" s="1">
        <f>Tabelle2[[#This Row],[Menge t Nges]]/Tabelle2[[#This Row],[Anzahl Lieferscheine]]</f>
        <v>1.1696174418604652</v>
      </c>
      <c r="N829" s="1">
        <f>Tabelle2[[#This Row],[Menge t P2O5]]/Tabelle2[[#This Row],[Anzahl Lieferscheine]]</f>
        <v>0.47955465116279072</v>
      </c>
    </row>
    <row r="830" spans="1:14" x14ac:dyDescent="0.2">
      <c r="A830" s="2" t="s">
        <v>56</v>
      </c>
      <c r="B830" s="2" t="s">
        <v>28</v>
      </c>
      <c r="C830" s="2" t="s">
        <v>6</v>
      </c>
      <c r="D830" s="2" t="s">
        <v>15</v>
      </c>
      <c r="E830" s="2" t="s">
        <v>18</v>
      </c>
      <c r="F830" s="2" t="s">
        <v>61</v>
      </c>
      <c r="G830" s="1">
        <v>1196.52</v>
      </c>
      <c r="H830" s="1">
        <v>549</v>
      </c>
      <c r="I830" s="4">
        <v>3</v>
      </c>
      <c r="J830" s="2" t="s">
        <v>66</v>
      </c>
      <c r="K830" s="1">
        <f>Tabelle2[[#This Row],[Menge kg Nges]]/1000</f>
        <v>1.19652</v>
      </c>
      <c r="L830" s="1">
        <f>Tabelle2[[#This Row],[Menge kg P2O5]]/1000</f>
        <v>0.54900000000000004</v>
      </c>
      <c r="M830" s="1">
        <f>Tabelle2[[#This Row],[Menge t Nges]]/Tabelle2[[#This Row],[Anzahl Lieferscheine]]</f>
        <v>0.39884000000000003</v>
      </c>
      <c r="N830" s="1">
        <f>Tabelle2[[#This Row],[Menge t P2O5]]/Tabelle2[[#This Row],[Anzahl Lieferscheine]]</f>
        <v>0.18300000000000002</v>
      </c>
    </row>
    <row r="831" spans="1:14" x14ac:dyDescent="0.2">
      <c r="A831" s="2" t="s">
        <v>56</v>
      </c>
      <c r="B831" s="2" t="s">
        <v>28</v>
      </c>
      <c r="C831" s="2" t="s">
        <v>6</v>
      </c>
      <c r="D831" s="2" t="s">
        <v>15</v>
      </c>
      <c r="E831" s="2" t="s">
        <v>9</v>
      </c>
      <c r="F831" s="2" t="s">
        <v>61</v>
      </c>
      <c r="G831" s="1">
        <v>1943.04</v>
      </c>
      <c r="H831" s="1">
        <v>1267.2</v>
      </c>
      <c r="I831" s="4">
        <v>10</v>
      </c>
      <c r="J831" s="2" t="s">
        <v>66</v>
      </c>
      <c r="K831" s="1">
        <f>Tabelle2[[#This Row],[Menge kg Nges]]/1000</f>
        <v>1.9430399999999999</v>
      </c>
      <c r="L831" s="1">
        <f>Tabelle2[[#This Row],[Menge kg P2O5]]/1000</f>
        <v>1.2672000000000001</v>
      </c>
      <c r="M831" s="1">
        <f>Tabelle2[[#This Row],[Menge t Nges]]/Tabelle2[[#This Row],[Anzahl Lieferscheine]]</f>
        <v>0.19430399999999998</v>
      </c>
      <c r="N831" s="1">
        <f>Tabelle2[[#This Row],[Menge t P2O5]]/Tabelle2[[#This Row],[Anzahl Lieferscheine]]</f>
        <v>0.12672</v>
      </c>
    </row>
    <row r="832" spans="1:14" x14ac:dyDescent="0.2">
      <c r="A832" s="2" t="s">
        <v>56</v>
      </c>
      <c r="B832" s="2" t="s">
        <v>28</v>
      </c>
      <c r="C832" s="2" t="s">
        <v>6</v>
      </c>
      <c r="D832" s="2" t="s">
        <v>15</v>
      </c>
      <c r="E832" s="2" t="s">
        <v>10</v>
      </c>
      <c r="F832" s="2" t="s">
        <v>61</v>
      </c>
      <c r="G832" s="1">
        <v>729</v>
      </c>
      <c r="H832" s="1">
        <v>311.39999999999998</v>
      </c>
      <c r="I832" s="4">
        <v>1</v>
      </c>
      <c r="J832" s="2" t="s">
        <v>66</v>
      </c>
      <c r="K832" s="1">
        <f>Tabelle2[[#This Row],[Menge kg Nges]]/1000</f>
        <v>0.72899999999999998</v>
      </c>
      <c r="L832" s="1">
        <f>Tabelle2[[#This Row],[Menge kg P2O5]]/1000</f>
        <v>0.31139999999999995</v>
      </c>
      <c r="M832" s="1">
        <f>Tabelle2[[#This Row],[Menge t Nges]]/Tabelle2[[#This Row],[Anzahl Lieferscheine]]</f>
        <v>0.72899999999999998</v>
      </c>
      <c r="N832" s="1">
        <f>Tabelle2[[#This Row],[Menge t P2O5]]/Tabelle2[[#This Row],[Anzahl Lieferscheine]]</f>
        <v>0.31139999999999995</v>
      </c>
    </row>
    <row r="833" spans="1:14" x14ac:dyDescent="0.2">
      <c r="A833" s="2" t="s">
        <v>56</v>
      </c>
      <c r="B833" s="2" t="s">
        <v>56</v>
      </c>
      <c r="C833" s="2" t="s">
        <v>6</v>
      </c>
      <c r="D833" s="2" t="s">
        <v>7</v>
      </c>
      <c r="E833" s="2" t="s">
        <v>8</v>
      </c>
      <c r="F833" s="2" t="s">
        <v>61</v>
      </c>
      <c r="G833" s="1">
        <v>34544.670000000013</v>
      </c>
      <c r="H833" s="1">
        <v>12644.419999999998</v>
      </c>
      <c r="I833" s="4">
        <v>21</v>
      </c>
      <c r="J833" s="2" t="s">
        <v>66</v>
      </c>
      <c r="K833" s="1">
        <f>Tabelle2[[#This Row],[Menge kg Nges]]/1000</f>
        <v>34.544670000000011</v>
      </c>
      <c r="L833" s="1">
        <f>Tabelle2[[#This Row],[Menge kg P2O5]]/1000</f>
        <v>12.644419999999998</v>
      </c>
      <c r="M833" s="1">
        <f>Tabelle2[[#This Row],[Menge t Nges]]/Tabelle2[[#This Row],[Anzahl Lieferscheine]]</f>
        <v>1.6449842857142862</v>
      </c>
      <c r="N833" s="1">
        <f>Tabelle2[[#This Row],[Menge t P2O5]]/Tabelle2[[#This Row],[Anzahl Lieferscheine]]</f>
        <v>0.60211523809523804</v>
      </c>
    </row>
    <row r="834" spans="1:14" x14ac:dyDescent="0.2">
      <c r="A834" s="2" t="s">
        <v>56</v>
      </c>
      <c r="B834" s="2" t="s">
        <v>56</v>
      </c>
      <c r="C834" s="2" t="s">
        <v>6</v>
      </c>
      <c r="D834" s="2" t="s">
        <v>7</v>
      </c>
      <c r="E834" s="2" t="s">
        <v>9</v>
      </c>
      <c r="F834" s="2" t="s">
        <v>61</v>
      </c>
      <c r="G834" s="1">
        <v>1263.3599999999999</v>
      </c>
      <c r="H834" s="1">
        <v>499.17000000000007</v>
      </c>
      <c r="I834" s="4">
        <v>14</v>
      </c>
      <c r="J834" s="2" t="s">
        <v>66</v>
      </c>
      <c r="K834" s="1">
        <f>Tabelle2[[#This Row],[Menge kg Nges]]/1000</f>
        <v>1.2633599999999998</v>
      </c>
      <c r="L834" s="1">
        <f>Tabelle2[[#This Row],[Menge kg P2O5]]/1000</f>
        <v>0.49917000000000006</v>
      </c>
      <c r="M834" s="1">
        <f>Tabelle2[[#This Row],[Menge t Nges]]/Tabelle2[[#This Row],[Anzahl Lieferscheine]]</f>
        <v>9.0239999999999987E-2</v>
      </c>
      <c r="N834" s="1">
        <f>Tabelle2[[#This Row],[Menge t P2O5]]/Tabelle2[[#This Row],[Anzahl Lieferscheine]]</f>
        <v>3.5655000000000006E-2</v>
      </c>
    </row>
    <row r="835" spans="1:14" x14ac:dyDescent="0.2">
      <c r="A835" s="2" t="s">
        <v>56</v>
      </c>
      <c r="B835" s="2" t="s">
        <v>56</v>
      </c>
      <c r="C835" s="2" t="s">
        <v>6</v>
      </c>
      <c r="D835" s="2" t="s">
        <v>15</v>
      </c>
      <c r="E835" s="2" t="s">
        <v>8</v>
      </c>
      <c r="F835" s="2" t="s">
        <v>61</v>
      </c>
      <c r="G835" s="1">
        <v>229.4</v>
      </c>
      <c r="H835" s="1">
        <v>154.65000000000003</v>
      </c>
      <c r="I835" s="4">
        <v>5</v>
      </c>
      <c r="J835" s="2" t="s">
        <v>66</v>
      </c>
      <c r="K835" s="1">
        <f>Tabelle2[[#This Row],[Menge kg Nges]]/1000</f>
        <v>0.22939999999999999</v>
      </c>
      <c r="L835" s="1">
        <f>Tabelle2[[#This Row],[Menge kg P2O5]]/1000</f>
        <v>0.15465000000000004</v>
      </c>
      <c r="M835" s="1">
        <f>Tabelle2[[#This Row],[Menge t Nges]]/Tabelle2[[#This Row],[Anzahl Lieferscheine]]</f>
        <v>4.5879999999999997E-2</v>
      </c>
      <c r="N835" s="1">
        <f>Tabelle2[[#This Row],[Menge t P2O5]]/Tabelle2[[#This Row],[Anzahl Lieferscheine]]</f>
        <v>3.0930000000000006E-2</v>
      </c>
    </row>
    <row r="836" spans="1:14" x14ac:dyDescent="0.2">
      <c r="A836" s="2" t="s">
        <v>56</v>
      </c>
      <c r="B836" s="2" t="s">
        <v>56</v>
      </c>
      <c r="C836" s="2" t="s">
        <v>6</v>
      </c>
      <c r="D836" s="2" t="s">
        <v>15</v>
      </c>
      <c r="E836" s="2" t="s">
        <v>18</v>
      </c>
      <c r="F836" s="2" t="s">
        <v>61</v>
      </c>
      <c r="G836" s="1">
        <v>6084.45</v>
      </c>
      <c r="H836" s="1">
        <v>3438.75</v>
      </c>
      <c r="I836" s="4">
        <v>12</v>
      </c>
      <c r="J836" s="2" t="s">
        <v>66</v>
      </c>
      <c r="K836" s="1">
        <f>Tabelle2[[#This Row],[Menge kg Nges]]/1000</f>
        <v>6.0844499999999995</v>
      </c>
      <c r="L836" s="1">
        <f>Tabelle2[[#This Row],[Menge kg P2O5]]/1000</f>
        <v>3.4387500000000002</v>
      </c>
      <c r="M836" s="1">
        <f>Tabelle2[[#This Row],[Menge t Nges]]/Tabelle2[[#This Row],[Anzahl Lieferscheine]]</f>
        <v>0.50703749999999992</v>
      </c>
      <c r="N836" s="1">
        <f>Tabelle2[[#This Row],[Menge t P2O5]]/Tabelle2[[#This Row],[Anzahl Lieferscheine]]</f>
        <v>0.2865625</v>
      </c>
    </row>
    <row r="837" spans="1:14" x14ac:dyDescent="0.2">
      <c r="A837" s="2" t="s">
        <v>56</v>
      </c>
      <c r="B837" s="2" t="s">
        <v>56</v>
      </c>
      <c r="C837" s="2" t="s">
        <v>6</v>
      </c>
      <c r="D837" s="2" t="s">
        <v>15</v>
      </c>
      <c r="E837" s="2" t="s">
        <v>19</v>
      </c>
      <c r="F837" s="2" t="s">
        <v>61</v>
      </c>
      <c r="G837" s="1">
        <v>6135.2400000000007</v>
      </c>
      <c r="H837" s="1">
        <v>6242.75</v>
      </c>
      <c r="I837" s="4">
        <v>18</v>
      </c>
      <c r="J837" s="2" t="s">
        <v>66</v>
      </c>
      <c r="K837" s="1">
        <f>Tabelle2[[#This Row],[Menge kg Nges]]/1000</f>
        <v>6.1352400000000005</v>
      </c>
      <c r="L837" s="1">
        <f>Tabelle2[[#This Row],[Menge kg P2O5]]/1000</f>
        <v>6.24275</v>
      </c>
      <c r="M837" s="1">
        <f>Tabelle2[[#This Row],[Menge t Nges]]/Tabelle2[[#This Row],[Anzahl Lieferscheine]]</f>
        <v>0.34084666666666669</v>
      </c>
      <c r="N837" s="1">
        <f>Tabelle2[[#This Row],[Menge t P2O5]]/Tabelle2[[#This Row],[Anzahl Lieferscheine]]</f>
        <v>0.34681944444444446</v>
      </c>
    </row>
    <row r="838" spans="1:14" x14ac:dyDescent="0.2">
      <c r="A838" s="2" t="s">
        <v>56</v>
      </c>
      <c r="B838" s="2" t="s">
        <v>56</v>
      </c>
      <c r="C838" s="2" t="s">
        <v>6</v>
      </c>
      <c r="D838" s="2" t="s">
        <v>15</v>
      </c>
      <c r="E838" s="2" t="s">
        <v>20</v>
      </c>
      <c r="F838" s="2" t="s">
        <v>61</v>
      </c>
      <c r="G838" s="1">
        <v>1943.9600000000003</v>
      </c>
      <c r="H838" s="1">
        <v>1287.25</v>
      </c>
      <c r="I838" s="4">
        <v>26</v>
      </c>
      <c r="J838" s="2" t="s">
        <v>66</v>
      </c>
      <c r="K838" s="1">
        <f>Tabelle2[[#This Row],[Menge kg Nges]]/1000</f>
        <v>1.9439600000000004</v>
      </c>
      <c r="L838" s="1">
        <f>Tabelle2[[#This Row],[Menge kg P2O5]]/1000</f>
        <v>1.28725</v>
      </c>
      <c r="M838" s="1">
        <f>Tabelle2[[#This Row],[Menge t Nges]]/Tabelle2[[#This Row],[Anzahl Lieferscheine]]</f>
        <v>7.4767692307692327E-2</v>
      </c>
      <c r="N838" s="1">
        <f>Tabelle2[[#This Row],[Menge t P2O5]]/Tabelle2[[#This Row],[Anzahl Lieferscheine]]</f>
        <v>4.9509615384615388E-2</v>
      </c>
    </row>
    <row r="839" spans="1:14" x14ac:dyDescent="0.2">
      <c r="A839" s="2" t="s">
        <v>56</v>
      </c>
      <c r="B839" s="2" t="s">
        <v>56</v>
      </c>
      <c r="C839" s="2" t="s">
        <v>6</v>
      </c>
      <c r="D839" s="2" t="s">
        <v>15</v>
      </c>
      <c r="E839" s="2" t="s">
        <v>9</v>
      </c>
      <c r="F839" s="2" t="s">
        <v>61</v>
      </c>
      <c r="G839" s="1">
        <v>22619.950000000004</v>
      </c>
      <c r="H839" s="1">
        <v>13846.839999999998</v>
      </c>
      <c r="I839" s="4">
        <v>153</v>
      </c>
      <c r="J839" s="2" t="s">
        <v>66</v>
      </c>
      <c r="K839" s="1">
        <f>Tabelle2[[#This Row],[Menge kg Nges]]/1000</f>
        <v>22.619950000000003</v>
      </c>
      <c r="L839" s="1">
        <f>Tabelle2[[#This Row],[Menge kg P2O5]]/1000</f>
        <v>13.846839999999998</v>
      </c>
      <c r="M839" s="1">
        <f>Tabelle2[[#This Row],[Menge t Nges]]/Tabelle2[[#This Row],[Anzahl Lieferscheine]]</f>
        <v>0.14784281045751635</v>
      </c>
      <c r="N839" s="1">
        <f>Tabelle2[[#This Row],[Menge t P2O5]]/Tabelle2[[#This Row],[Anzahl Lieferscheine]]</f>
        <v>9.0502222222222206E-2</v>
      </c>
    </row>
    <row r="840" spans="1:14" x14ac:dyDescent="0.2">
      <c r="A840" s="2" t="s">
        <v>56</v>
      </c>
      <c r="B840" s="2" t="s">
        <v>56</v>
      </c>
      <c r="C840" s="2" t="s">
        <v>6</v>
      </c>
      <c r="D840" s="2" t="s">
        <v>15</v>
      </c>
      <c r="E840" s="2" t="s">
        <v>10</v>
      </c>
      <c r="F840" s="2" t="s">
        <v>61</v>
      </c>
      <c r="G840" s="1">
        <v>1996.9399999999998</v>
      </c>
      <c r="H840" s="1">
        <v>855.0200000000001</v>
      </c>
      <c r="I840" s="4">
        <v>12</v>
      </c>
      <c r="J840" s="2" t="s">
        <v>66</v>
      </c>
      <c r="K840" s="1">
        <f>Tabelle2[[#This Row],[Menge kg Nges]]/1000</f>
        <v>1.9969399999999999</v>
      </c>
      <c r="L840" s="1">
        <f>Tabelle2[[#This Row],[Menge kg P2O5]]/1000</f>
        <v>0.85502000000000011</v>
      </c>
      <c r="M840" s="1">
        <f>Tabelle2[[#This Row],[Menge t Nges]]/Tabelle2[[#This Row],[Anzahl Lieferscheine]]</f>
        <v>0.16641166666666665</v>
      </c>
      <c r="N840" s="1">
        <f>Tabelle2[[#This Row],[Menge t P2O5]]/Tabelle2[[#This Row],[Anzahl Lieferscheine]]</f>
        <v>7.1251666666666671E-2</v>
      </c>
    </row>
    <row r="841" spans="1:14" x14ac:dyDescent="0.2">
      <c r="A841" s="2" t="s">
        <v>56</v>
      </c>
      <c r="B841" s="2" t="s">
        <v>56</v>
      </c>
      <c r="C841" s="2" t="s">
        <v>6</v>
      </c>
      <c r="D841" s="2" t="s">
        <v>15</v>
      </c>
      <c r="E841" s="2" t="s">
        <v>23</v>
      </c>
      <c r="F841" s="2" t="s">
        <v>61</v>
      </c>
      <c r="G841" s="1">
        <v>2236</v>
      </c>
      <c r="H841" s="1">
        <v>922.35</v>
      </c>
      <c r="I841" s="4">
        <v>12</v>
      </c>
      <c r="J841" s="2" t="s">
        <v>66</v>
      </c>
      <c r="K841" s="1">
        <f>Tabelle2[[#This Row],[Menge kg Nges]]/1000</f>
        <v>2.2360000000000002</v>
      </c>
      <c r="L841" s="1">
        <f>Tabelle2[[#This Row],[Menge kg P2O5]]/1000</f>
        <v>0.92235</v>
      </c>
      <c r="M841" s="1">
        <f>Tabelle2[[#This Row],[Menge t Nges]]/Tabelle2[[#This Row],[Anzahl Lieferscheine]]</f>
        <v>0.18633333333333335</v>
      </c>
      <c r="N841" s="1">
        <f>Tabelle2[[#This Row],[Menge t P2O5]]/Tabelle2[[#This Row],[Anzahl Lieferscheine]]</f>
        <v>7.68625E-2</v>
      </c>
    </row>
    <row r="842" spans="1:14" x14ac:dyDescent="0.2">
      <c r="A842" s="2" t="s">
        <v>56</v>
      </c>
      <c r="B842" s="2" t="s">
        <v>56</v>
      </c>
      <c r="C842" s="2" t="s">
        <v>6</v>
      </c>
      <c r="D842" s="2" t="s">
        <v>15</v>
      </c>
      <c r="E842" s="2" t="s">
        <v>31</v>
      </c>
      <c r="F842" s="2" t="s">
        <v>61</v>
      </c>
      <c r="G842" s="1">
        <v>120</v>
      </c>
      <c r="H842" s="1">
        <v>49.5</v>
      </c>
      <c r="I842" s="4">
        <v>2</v>
      </c>
      <c r="J842" s="2" t="s">
        <v>66</v>
      </c>
      <c r="K842" s="1">
        <f>Tabelle2[[#This Row],[Menge kg Nges]]/1000</f>
        <v>0.12</v>
      </c>
      <c r="L842" s="1">
        <f>Tabelle2[[#This Row],[Menge kg P2O5]]/1000</f>
        <v>4.9500000000000002E-2</v>
      </c>
      <c r="M842" s="1">
        <f>Tabelle2[[#This Row],[Menge t Nges]]/Tabelle2[[#This Row],[Anzahl Lieferscheine]]</f>
        <v>0.06</v>
      </c>
      <c r="N842" s="1">
        <f>Tabelle2[[#This Row],[Menge t P2O5]]/Tabelle2[[#This Row],[Anzahl Lieferscheine]]</f>
        <v>2.4750000000000001E-2</v>
      </c>
    </row>
    <row r="843" spans="1:14" x14ac:dyDescent="0.2">
      <c r="A843" s="2" t="s">
        <v>56</v>
      </c>
      <c r="B843" s="2" t="s">
        <v>56</v>
      </c>
      <c r="C843" s="2" t="s">
        <v>25</v>
      </c>
      <c r="D843" s="2" t="s">
        <v>25</v>
      </c>
      <c r="E843" s="2" t="s">
        <v>26</v>
      </c>
      <c r="F843" s="2" t="s">
        <v>61</v>
      </c>
      <c r="G843" s="1">
        <v>2227.5500000000002</v>
      </c>
      <c r="H843" s="1">
        <v>11516.3</v>
      </c>
      <c r="I843" s="4">
        <v>4</v>
      </c>
      <c r="J843" s="2" t="s">
        <v>66</v>
      </c>
      <c r="K843" s="1">
        <f>Tabelle2[[#This Row],[Menge kg Nges]]/1000</f>
        <v>2.2275500000000004</v>
      </c>
      <c r="L843" s="1">
        <f>Tabelle2[[#This Row],[Menge kg P2O5]]/1000</f>
        <v>11.516299999999999</v>
      </c>
      <c r="M843" s="1">
        <f>Tabelle2[[#This Row],[Menge t Nges]]/Tabelle2[[#This Row],[Anzahl Lieferscheine]]</f>
        <v>0.55688750000000009</v>
      </c>
      <c r="N843" s="1">
        <f>Tabelle2[[#This Row],[Menge t P2O5]]/Tabelle2[[#This Row],[Anzahl Lieferscheine]]</f>
        <v>2.8790749999999998</v>
      </c>
    </row>
    <row r="844" spans="1:14" x14ac:dyDescent="0.2">
      <c r="A844" s="2" t="s">
        <v>41</v>
      </c>
      <c r="B844" s="2" t="s">
        <v>32</v>
      </c>
      <c r="C844" s="2" t="s">
        <v>6</v>
      </c>
      <c r="D844" s="2" t="s">
        <v>30</v>
      </c>
      <c r="E844" s="2" t="s">
        <v>26</v>
      </c>
      <c r="F844" s="2" t="s">
        <v>61</v>
      </c>
      <c r="G844" s="1">
        <v>3124.27</v>
      </c>
      <c r="H844" s="1">
        <v>1324.68</v>
      </c>
      <c r="I844" s="4">
        <v>4</v>
      </c>
      <c r="J844" s="2" t="s">
        <v>66</v>
      </c>
      <c r="K844" s="1">
        <f>Tabelle2[[#This Row],[Menge kg Nges]]/1000</f>
        <v>3.1242700000000001</v>
      </c>
      <c r="L844" s="1">
        <f>Tabelle2[[#This Row],[Menge kg P2O5]]/1000</f>
        <v>1.3246800000000001</v>
      </c>
      <c r="M844" s="1">
        <f>Tabelle2[[#This Row],[Menge t Nges]]/Tabelle2[[#This Row],[Anzahl Lieferscheine]]</f>
        <v>0.78106750000000003</v>
      </c>
      <c r="N844" s="1">
        <f>Tabelle2[[#This Row],[Menge t P2O5]]/Tabelle2[[#This Row],[Anzahl Lieferscheine]]</f>
        <v>0.33117000000000002</v>
      </c>
    </row>
    <row r="845" spans="1:14" x14ac:dyDescent="0.2">
      <c r="A845" s="2" t="s">
        <v>41</v>
      </c>
      <c r="B845" s="2" t="s">
        <v>32</v>
      </c>
      <c r="C845" s="2" t="s">
        <v>6</v>
      </c>
      <c r="D845" s="2" t="s">
        <v>7</v>
      </c>
      <c r="E845" s="2" t="s">
        <v>8</v>
      </c>
      <c r="F845" s="2" t="s">
        <v>61</v>
      </c>
      <c r="G845" s="1">
        <v>6745.6</v>
      </c>
      <c r="H845" s="1">
        <v>2828.8</v>
      </c>
      <c r="I845" s="4">
        <v>16</v>
      </c>
      <c r="J845" s="2" t="s">
        <v>66</v>
      </c>
      <c r="K845" s="1">
        <f>Tabelle2[[#This Row],[Menge kg Nges]]/1000</f>
        <v>6.7456000000000005</v>
      </c>
      <c r="L845" s="1">
        <f>Tabelle2[[#This Row],[Menge kg P2O5]]/1000</f>
        <v>2.8288000000000002</v>
      </c>
      <c r="M845" s="1">
        <f>Tabelle2[[#This Row],[Menge t Nges]]/Tabelle2[[#This Row],[Anzahl Lieferscheine]]</f>
        <v>0.42160000000000003</v>
      </c>
      <c r="N845" s="1">
        <f>Tabelle2[[#This Row],[Menge t P2O5]]/Tabelle2[[#This Row],[Anzahl Lieferscheine]]</f>
        <v>0.17680000000000001</v>
      </c>
    </row>
    <row r="846" spans="1:14" x14ac:dyDescent="0.2">
      <c r="A846" s="2" t="s">
        <v>41</v>
      </c>
      <c r="B846" s="2" t="s">
        <v>32</v>
      </c>
      <c r="C846" s="2" t="s">
        <v>6</v>
      </c>
      <c r="D846" s="2" t="s">
        <v>7</v>
      </c>
      <c r="E846" s="2" t="s">
        <v>9</v>
      </c>
      <c r="F846" s="2" t="s">
        <v>61</v>
      </c>
      <c r="G846" s="1">
        <v>880</v>
      </c>
      <c r="H846" s="1">
        <v>360</v>
      </c>
      <c r="I846" s="4">
        <v>3</v>
      </c>
      <c r="J846" s="2" t="s">
        <v>66</v>
      </c>
      <c r="K846" s="1">
        <f>Tabelle2[[#This Row],[Menge kg Nges]]/1000</f>
        <v>0.88</v>
      </c>
      <c r="L846" s="1">
        <f>Tabelle2[[#This Row],[Menge kg P2O5]]/1000</f>
        <v>0.36</v>
      </c>
      <c r="M846" s="1">
        <f>Tabelle2[[#This Row],[Menge t Nges]]/Tabelle2[[#This Row],[Anzahl Lieferscheine]]</f>
        <v>0.29333333333333333</v>
      </c>
      <c r="N846" s="1">
        <f>Tabelle2[[#This Row],[Menge t P2O5]]/Tabelle2[[#This Row],[Anzahl Lieferscheine]]</f>
        <v>0.12</v>
      </c>
    </row>
    <row r="847" spans="1:14" x14ac:dyDescent="0.2">
      <c r="A847" s="2" t="s">
        <v>41</v>
      </c>
      <c r="B847" s="2" t="s">
        <v>32</v>
      </c>
      <c r="C847" s="2" t="s">
        <v>6</v>
      </c>
      <c r="D847" s="2" t="s">
        <v>7</v>
      </c>
      <c r="E847" s="2" t="s">
        <v>11</v>
      </c>
      <c r="F847" s="2" t="s">
        <v>61</v>
      </c>
      <c r="G847" s="1">
        <v>1020.6000000000001</v>
      </c>
      <c r="H847" s="1">
        <v>453.59999999999997</v>
      </c>
      <c r="I847" s="4">
        <v>4</v>
      </c>
      <c r="J847" s="2" t="s">
        <v>66</v>
      </c>
      <c r="K847" s="1">
        <f>Tabelle2[[#This Row],[Menge kg Nges]]/1000</f>
        <v>1.0206000000000002</v>
      </c>
      <c r="L847" s="1">
        <f>Tabelle2[[#This Row],[Menge kg P2O5]]/1000</f>
        <v>0.45359999999999995</v>
      </c>
      <c r="M847" s="1">
        <f>Tabelle2[[#This Row],[Menge t Nges]]/Tabelle2[[#This Row],[Anzahl Lieferscheine]]</f>
        <v>0.25515000000000004</v>
      </c>
      <c r="N847" s="1">
        <f>Tabelle2[[#This Row],[Menge t P2O5]]/Tabelle2[[#This Row],[Anzahl Lieferscheine]]</f>
        <v>0.11339999999999999</v>
      </c>
    </row>
    <row r="848" spans="1:14" x14ac:dyDescent="0.2">
      <c r="A848" s="2" t="s">
        <v>41</v>
      </c>
      <c r="B848" s="2" t="s">
        <v>32</v>
      </c>
      <c r="C848" s="2" t="s">
        <v>6</v>
      </c>
      <c r="D848" s="2" t="s">
        <v>7</v>
      </c>
      <c r="E848" s="2" t="s">
        <v>13</v>
      </c>
      <c r="F848" s="2" t="s">
        <v>61</v>
      </c>
      <c r="G848" s="1">
        <v>372</v>
      </c>
      <c r="H848" s="1">
        <v>252</v>
      </c>
      <c r="I848" s="4">
        <v>1</v>
      </c>
      <c r="J848" s="2" t="s">
        <v>66</v>
      </c>
      <c r="K848" s="1">
        <f>Tabelle2[[#This Row],[Menge kg Nges]]/1000</f>
        <v>0.372</v>
      </c>
      <c r="L848" s="1">
        <f>Tabelle2[[#This Row],[Menge kg P2O5]]/1000</f>
        <v>0.252</v>
      </c>
      <c r="M848" s="1">
        <f>Tabelle2[[#This Row],[Menge t Nges]]/Tabelle2[[#This Row],[Anzahl Lieferscheine]]</f>
        <v>0.372</v>
      </c>
      <c r="N848" s="1">
        <f>Tabelle2[[#This Row],[Menge t P2O5]]/Tabelle2[[#This Row],[Anzahl Lieferscheine]]</f>
        <v>0.252</v>
      </c>
    </row>
    <row r="849" spans="1:14" x14ac:dyDescent="0.2">
      <c r="A849" s="2" t="s">
        <v>41</v>
      </c>
      <c r="B849" s="2" t="s">
        <v>32</v>
      </c>
      <c r="C849" s="2" t="s">
        <v>6</v>
      </c>
      <c r="D849" s="2" t="s">
        <v>7</v>
      </c>
      <c r="E849" s="2" t="s">
        <v>14</v>
      </c>
      <c r="F849" s="2" t="s">
        <v>61</v>
      </c>
      <c r="G849" s="1">
        <v>2304</v>
      </c>
      <c r="H849" s="1">
        <v>1312</v>
      </c>
      <c r="I849" s="4">
        <v>3</v>
      </c>
      <c r="J849" s="2" t="s">
        <v>66</v>
      </c>
      <c r="K849" s="1">
        <f>Tabelle2[[#This Row],[Menge kg Nges]]/1000</f>
        <v>2.3039999999999998</v>
      </c>
      <c r="L849" s="1">
        <f>Tabelle2[[#This Row],[Menge kg P2O5]]/1000</f>
        <v>1.3120000000000001</v>
      </c>
      <c r="M849" s="1">
        <f>Tabelle2[[#This Row],[Menge t Nges]]/Tabelle2[[#This Row],[Anzahl Lieferscheine]]</f>
        <v>0.7679999999999999</v>
      </c>
      <c r="N849" s="1">
        <f>Tabelle2[[#This Row],[Menge t P2O5]]/Tabelle2[[#This Row],[Anzahl Lieferscheine]]</f>
        <v>0.43733333333333335</v>
      </c>
    </row>
    <row r="850" spans="1:14" x14ac:dyDescent="0.2">
      <c r="A850" s="2" t="s">
        <v>41</v>
      </c>
      <c r="B850" s="2" t="s">
        <v>32</v>
      </c>
      <c r="C850" s="2" t="s">
        <v>6</v>
      </c>
      <c r="D850" s="2" t="s">
        <v>15</v>
      </c>
      <c r="E850" s="2" t="s">
        <v>8</v>
      </c>
      <c r="F850" s="2" t="s">
        <v>61</v>
      </c>
      <c r="G850" s="1">
        <v>300</v>
      </c>
      <c r="H850" s="1">
        <v>200</v>
      </c>
      <c r="I850" s="4">
        <v>1</v>
      </c>
      <c r="J850" s="2" t="s">
        <v>66</v>
      </c>
      <c r="K850" s="1">
        <f>Tabelle2[[#This Row],[Menge kg Nges]]/1000</f>
        <v>0.3</v>
      </c>
      <c r="L850" s="1">
        <f>Tabelle2[[#This Row],[Menge kg P2O5]]/1000</f>
        <v>0.2</v>
      </c>
      <c r="M850" s="1">
        <f>Tabelle2[[#This Row],[Menge t Nges]]/Tabelle2[[#This Row],[Anzahl Lieferscheine]]</f>
        <v>0.3</v>
      </c>
      <c r="N850" s="1">
        <f>Tabelle2[[#This Row],[Menge t P2O5]]/Tabelle2[[#This Row],[Anzahl Lieferscheine]]</f>
        <v>0.2</v>
      </c>
    </row>
    <row r="851" spans="1:14" x14ac:dyDescent="0.2">
      <c r="A851" s="2" t="s">
        <v>41</v>
      </c>
      <c r="B851" s="2" t="s">
        <v>32</v>
      </c>
      <c r="C851" s="2" t="s">
        <v>6</v>
      </c>
      <c r="D851" s="2" t="s">
        <v>15</v>
      </c>
      <c r="E851" s="2" t="s">
        <v>16</v>
      </c>
      <c r="F851" s="2" t="s">
        <v>61</v>
      </c>
      <c r="G851" s="1">
        <v>132.99</v>
      </c>
      <c r="H851" s="1">
        <v>121.83</v>
      </c>
      <c r="I851" s="4">
        <v>2</v>
      </c>
      <c r="J851" s="2" t="s">
        <v>66</v>
      </c>
      <c r="K851" s="1">
        <f>Tabelle2[[#This Row],[Menge kg Nges]]/1000</f>
        <v>0.13299</v>
      </c>
      <c r="L851" s="1">
        <f>Tabelle2[[#This Row],[Menge kg P2O5]]/1000</f>
        <v>0.12182999999999999</v>
      </c>
      <c r="M851" s="1">
        <f>Tabelle2[[#This Row],[Menge t Nges]]/Tabelle2[[#This Row],[Anzahl Lieferscheine]]</f>
        <v>6.6494999999999999E-2</v>
      </c>
      <c r="N851" s="1">
        <f>Tabelle2[[#This Row],[Menge t P2O5]]/Tabelle2[[#This Row],[Anzahl Lieferscheine]]</f>
        <v>6.0914999999999997E-2</v>
      </c>
    </row>
    <row r="852" spans="1:14" x14ac:dyDescent="0.2">
      <c r="A852" s="2" t="s">
        <v>41</v>
      </c>
      <c r="B852" s="2" t="s">
        <v>27</v>
      </c>
      <c r="C852" s="2" t="s">
        <v>6</v>
      </c>
      <c r="D852" s="2" t="s">
        <v>15</v>
      </c>
      <c r="E852" s="2" t="s">
        <v>20</v>
      </c>
      <c r="F852" s="2" t="s">
        <v>61</v>
      </c>
      <c r="G852" s="1">
        <v>960</v>
      </c>
      <c r="H852" s="1">
        <v>780</v>
      </c>
      <c r="I852" s="4">
        <v>1</v>
      </c>
      <c r="J852" s="2" t="s">
        <v>66</v>
      </c>
      <c r="K852" s="1">
        <f>Tabelle2[[#This Row],[Menge kg Nges]]/1000</f>
        <v>0.96</v>
      </c>
      <c r="L852" s="1">
        <f>Tabelle2[[#This Row],[Menge kg P2O5]]/1000</f>
        <v>0.78</v>
      </c>
      <c r="M852" s="1">
        <f>Tabelle2[[#This Row],[Menge t Nges]]/Tabelle2[[#This Row],[Anzahl Lieferscheine]]</f>
        <v>0.96</v>
      </c>
      <c r="N852" s="1">
        <f>Tabelle2[[#This Row],[Menge t P2O5]]/Tabelle2[[#This Row],[Anzahl Lieferscheine]]</f>
        <v>0.78</v>
      </c>
    </row>
    <row r="853" spans="1:14" x14ac:dyDescent="0.2">
      <c r="A853" s="2" t="s">
        <v>41</v>
      </c>
      <c r="B853" s="2" t="s">
        <v>47</v>
      </c>
      <c r="C853" s="2" t="s">
        <v>6</v>
      </c>
      <c r="D853" s="2" t="s">
        <v>7</v>
      </c>
      <c r="E853" s="2" t="s">
        <v>9</v>
      </c>
      <c r="F853" s="2" t="s">
        <v>61</v>
      </c>
      <c r="G853" s="1">
        <v>829.40000000000009</v>
      </c>
      <c r="H853" s="1">
        <v>319</v>
      </c>
      <c r="I853" s="4">
        <v>3</v>
      </c>
      <c r="J853" s="2" t="s">
        <v>66</v>
      </c>
      <c r="K853" s="1">
        <f>Tabelle2[[#This Row],[Menge kg Nges]]/1000</f>
        <v>0.82940000000000014</v>
      </c>
      <c r="L853" s="1">
        <f>Tabelle2[[#This Row],[Menge kg P2O5]]/1000</f>
        <v>0.31900000000000001</v>
      </c>
      <c r="M853" s="1">
        <f>Tabelle2[[#This Row],[Menge t Nges]]/Tabelle2[[#This Row],[Anzahl Lieferscheine]]</f>
        <v>0.27646666666666669</v>
      </c>
      <c r="N853" s="1">
        <f>Tabelle2[[#This Row],[Menge t P2O5]]/Tabelle2[[#This Row],[Anzahl Lieferscheine]]</f>
        <v>0.10633333333333334</v>
      </c>
    </row>
    <row r="854" spans="1:14" x14ac:dyDescent="0.2">
      <c r="A854" s="2" t="s">
        <v>41</v>
      </c>
      <c r="B854" s="2" t="s">
        <v>34</v>
      </c>
      <c r="C854" s="2" t="s">
        <v>6</v>
      </c>
      <c r="D854" s="2" t="s">
        <v>7</v>
      </c>
      <c r="E854" s="2" t="s">
        <v>9</v>
      </c>
      <c r="F854" s="2" t="s">
        <v>61</v>
      </c>
      <c r="G854" s="1">
        <v>667</v>
      </c>
      <c r="H854" s="1">
        <v>276</v>
      </c>
      <c r="I854" s="4">
        <v>1</v>
      </c>
      <c r="J854" s="2" t="s">
        <v>66</v>
      </c>
      <c r="K854" s="1">
        <f>Tabelle2[[#This Row],[Menge kg Nges]]/1000</f>
        <v>0.66700000000000004</v>
      </c>
      <c r="L854" s="1">
        <f>Tabelle2[[#This Row],[Menge kg P2O5]]/1000</f>
        <v>0.27600000000000002</v>
      </c>
      <c r="M854" s="1">
        <f>Tabelle2[[#This Row],[Menge t Nges]]/Tabelle2[[#This Row],[Anzahl Lieferscheine]]</f>
        <v>0.66700000000000004</v>
      </c>
      <c r="N854" s="1">
        <f>Tabelle2[[#This Row],[Menge t P2O5]]/Tabelle2[[#This Row],[Anzahl Lieferscheine]]</f>
        <v>0.27600000000000002</v>
      </c>
    </row>
    <row r="855" spans="1:14" x14ac:dyDescent="0.2">
      <c r="A855" s="2" t="s">
        <v>41</v>
      </c>
      <c r="B855" s="2" t="s">
        <v>34</v>
      </c>
      <c r="C855" s="2" t="s">
        <v>6</v>
      </c>
      <c r="D855" s="2" t="s">
        <v>7</v>
      </c>
      <c r="E855" s="2" t="s">
        <v>10</v>
      </c>
      <c r="F855" s="2" t="s">
        <v>61</v>
      </c>
      <c r="G855" s="1">
        <v>242</v>
      </c>
      <c r="H855" s="1">
        <v>99</v>
      </c>
      <c r="I855" s="4">
        <v>1</v>
      </c>
      <c r="J855" s="2" t="s">
        <v>66</v>
      </c>
      <c r="K855" s="1">
        <f>Tabelle2[[#This Row],[Menge kg Nges]]/1000</f>
        <v>0.24199999999999999</v>
      </c>
      <c r="L855" s="1">
        <f>Tabelle2[[#This Row],[Menge kg P2O5]]/1000</f>
        <v>9.9000000000000005E-2</v>
      </c>
      <c r="M855" s="1">
        <f>Tabelle2[[#This Row],[Menge t Nges]]/Tabelle2[[#This Row],[Anzahl Lieferscheine]]</f>
        <v>0.24199999999999999</v>
      </c>
      <c r="N855" s="1">
        <f>Tabelle2[[#This Row],[Menge t P2O5]]/Tabelle2[[#This Row],[Anzahl Lieferscheine]]</f>
        <v>9.9000000000000005E-2</v>
      </c>
    </row>
    <row r="856" spans="1:14" x14ac:dyDescent="0.2">
      <c r="A856" s="2" t="s">
        <v>41</v>
      </c>
      <c r="B856" s="2" t="s">
        <v>34</v>
      </c>
      <c r="C856" s="2" t="s">
        <v>6</v>
      </c>
      <c r="D856" s="2" t="s">
        <v>7</v>
      </c>
      <c r="E856" s="2" t="s">
        <v>11</v>
      </c>
      <c r="F856" s="2" t="s">
        <v>61</v>
      </c>
      <c r="G856" s="1">
        <v>547</v>
      </c>
      <c r="H856" s="1">
        <v>226.5</v>
      </c>
      <c r="I856" s="4">
        <v>2</v>
      </c>
      <c r="J856" s="2" t="s">
        <v>66</v>
      </c>
      <c r="K856" s="1">
        <f>Tabelle2[[#This Row],[Menge kg Nges]]/1000</f>
        <v>0.54700000000000004</v>
      </c>
      <c r="L856" s="1">
        <f>Tabelle2[[#This Row],[Menge kg P2O5]]/1000</f>
        <v>0.22650000000000001</v>
      </c>
      <c r="M856" s="1">
        <f>Tabelle2[[#This Row],[Menge t Nges]]/Tabelle2[[#This Row],[Anzahl Lieferscheine]]</f>
        <v>0.27350000000000002</v>
      </c>
      <c r="N856" s="1">
        <f>Tabelle2[[#This Row],[Menge t P2O5]]/Tabelle2[[#This Row],[Anzahl Lieferscheine]]</f>
        <v>0.11325</v>
      </c>
    </row>
    <row r="857" spans="1:14" x14ac:dyDescent="0.2">
      <c r="A857" s="2" t="s">
        <v>41</v>
      </c>
      <c r="B857" s="2" t="s">
        <v>39</v>
      </c>
      <c r="C857" s="2" t="s">
        <v>6</v>
      </c>
      <c r="D857" s="2" t="s">
        <v>30</v>
      </c>
      <c r="E857" s="2" t="s">
        <v>26</v>
      </c>
      <c r="F857" s="2" t="s">
        <v>61</v>
      </c>
      <c r="G857" s="1">
        <v>424.8</v>
      </c>
      <c r="H857" s="1">
        <v>175.2</v>
      </c>
      <c r="I857" s="4">
        <v>1</v>
      </c>
      <c r="J857" s="2" t="s">
        <v>66</v>
      </c>
      <c r="K857" s="1">
        <f>Tabelle2[[#This Row],[Menge kg Nges]]/1000</f>
        <v>0.42480000000000001</v>
      </c>
      <c r="L857" s="1">
        <f>Tabelle2[[#This Row],[Menge kg P2O5]]/1000</f>
        <v>0.17519999999999999</v>
      </c>
      <c r="M857" s="1">
        <f>Tabelle2[[#This Row],[Menge t Nges]]/Tabelle2[[#This Row],[Anzahl Lieferscheine]]</f>
        <v>0.42480000000000001</v>
      </c>
      <c r="N857" s="1">
        <f>Tabelle2[[#This Row],[Menge t P2O5]]/Tabelle2[[#This Row],[Anzahl Lieferscheine]]</f>
        <v>0.17519999999999999</v>
      </c>
    </row>
    <row r="858" spans="1:14" x14ac:dyDescent="0.2">
      <c r="A858" s="2" t="s">
        <v>41</v>
      </c>
      <c r="B858" s="2" t="s">
        <v>39</v>
      </c>
      <c r="C858" s="2" t="s">
        <v>6</v>
      </c>
      <c r="D858" s="2" t="s">
        <v>7</v>
      </c>
      <c r="E858" s="2" t="s">
        <v>8</v>
      </c>
      <c r="F858" s="2" t="s">
        <v>61</v>
      </c>
      <c r="G858" s="1">
        <v>310</v>
      </c>
      <c r="H858" s="1">
        <v>130</v>
      </c>
      <c r="I858" s="4">
        <v>1</v>
      </c>
      <c r="J858" s="2" t="s">
        <v>66</v>
      </c>
      <c r="K858" s="1">
        <f>Tabelle2[[#This Row],[Menge kg Nges]]/1000</f>
        <v>0.31</v>
      </c>
      <c r="L858" s="1">
        <f>Tabelle2[[#This Row],[Menge kg P2O5]]/1000</f>
        <v>0.13</v>
      </c>
      <c r="M858" s="1">
        <f>Tabelle2[[#This Row],[Menge t Nges]]/Tabelle2[[#This Row],[Anzahl Lieferscheine]]</f>
        <v>0.31</v>
      </c>
      <c r="N858" s="1">
        <f>Tabelle2[[#This Row],[Menge t P2O5]]/Tabelle2[[#This Row],[Anzahl Lieferscheine]]</f>
        <v>0.13</v>
      </c>
    </row>
    <row r="859" spans="1:14" x14ac:dyDescent="0.2">
      <c r="A859" s="2" t="s">
        <v>41</v>
      </c>
      <c r="B859" s="2" t="s">
        <v>39</v>
      </c>
      <c r="C859" s="2" t="s">
        <v>6</v>
      </c>
      <c r="D859" s="2" t="s">
        <v>7</v>
      </c>
      <c r="E859" s="2" t="s">
        <v>9</v>
      </c>
      <c r="F859" s="2" t="s">
        <v>61</v>
      </c>
      <c r="G859" s="1">
        <v>187</v>
      </c>
      <c r="H859" s="1">
        <v>76.5</v>
      </c>
      <c r="I859" s="4">
        <v>1</v>
      </c>
      <c r="J859" s="2" t="s">
        <v>66</v>
      </c>
      <c r="K859" s="1">
        <f>Tabelle2[[#This Row],[Menge kg Nges]]/1000</f>
        <v>0.187</v>
      </c>
      <c r="L859" s="1">
        <f>Tabelle2[[#This Row],[Menge kg P2O5]]/1000</f>
        <v>7.6499999999999999E-2</v>
      </c>
      <c r="M859" s="1">
        <f>Tabelle2[[#This Row],[Menge t Nges]]/Tabelle2[[#This Row],[Anzahl Lieferscheine]]</f>
        <v>0.187</v>
      </c>
      <c r="N859" s="1">
        <f>Tabelle2[[#This Row],[Menge t P2O5]]/Tabelle2[[#This Row],[Anzahl Lieferscheine]]</f>
        <v>7.6499999999999999E-2</v>
      </c>
    </row>
    <row r="860" spans="1:14" x14ac:dyDescent="0.2">
      <c r="A860" s="2" t="s">
        <v>41</v>
      </c>
      <c r="B860" s="2" t="s">
        <v>39</v>
      </c>
      <c r="C860" s="2" t="s">
        <v>6</v>
      </c>
      <c r="D860" s="2" t="s">
        <v>7</v>
      </c>
      <c r="E860" s="2" t="s">
        <v>11</v>
      </c>
      <c r="F860" s="2" t="s">
        <v>61</v>
      </c>
      <c r="G860" s="1">
        <v>1174.8</v>
      </c>
      <c r="H860" s="1">
        <v>468.59999999999997</v>
      </c>
      <c r="I860" s="4">
        <v>5</v>
      </c>
      <c r="J860" s="2" t="s">
        <v>66</v>
      </c>
      <c r="K860" s="1">
        <f>Tabelle2[[#This Row],[Menge kg Nges]]/1000</f>
        <v>1.1747999999999998</v>
      </c>
      <c r="L860" s="1">
        <f>Tabelle2[[#This Row],[Menge kg P2O5]]/1000</f>
        <v>0.46859999999999996</v>
      </c>
      <c r="M860" s="1">
        <f>Tabelle2[[#This Row],[Menge t Nges]]/Tabelle2[[#This Row],[Anzahl Lieferscheine]]</f>
        <v>0.23495999999999997</v>
      </c>
      <c r="N860" s="1">
        <f>Tabelle2[[#This Row],[Menge t P2O5]]/Tabelle2[[#This Row],[Anzahl Lieferscheine]]</f>
        <v>9.3719999999999998E-2</v>
      </c>
    </row>
    <row r="861" spans="1:14" x14ac:dyDescent="0.2">
      <c r="A861" s="2" t="s">
        <v>41</v>
      </c>
      <c r="B861" s="2" t="s">
        <v>39</v>
      </c>
      <c r="C861" s="2" t="s">
        <v>6</v>
      </c>
      <c r="D861" s="2" t="s">
        <v>7</v>
      </c>
      <c r="E861" s="2" t="s">
        <v>12</v>
      </c>
      <c r="F861" s="2" t="s">
        <v>61</v>
      </c>
      <c r="G861" s="1">
        <v>2870</v>
      </c>
      <c r="H861" s="1">
        <v>1312</v>
      </c>
      <c r="I861" s="4">
        <v>17</v>
      </c>
      <c r="J861" s="2" t="s">
        <v>66</v>
      </c>
      <c r="K861" s="1">
        <f>Tabelle2[[#This Row],[Menge kg Nges]]/1000</f>
        <v>2.87</v>
      </c>
      <c r="L861" s="1">
        <f>Tabelle2[[#This Row],[Menge kg P2O5]]/1000</f>
        <v>1.3120000000000001</v>
      </c>
      <c r="M861" s="1">
        <f>Tabelle2[[#This Row],[Menge t Nges]]/Tabelle2[[#This Row],[Anzahl Lieferscheine]]</f>
        <v>0.16882352941176471</v>
      </c>
      <c r="N861" s="1">
        <f>Tabelle2[[#This Row],[Menge t P2O5]]/Tabelle2[[#This Row],[Anzahl Lieferscheine]]</f>
        <v>7.7176470588235291E-2</v>
      </c>
    </row>
    <row r="862" spans="1:14" x14ac:dyDescent="0.2">
      <c r="A862" s="2" t="s">
        <v>41</v>
      </c>
      <c r="B862" s="2" t="s">
        <v>39</v>
      </c>
      <c r="C862" s="2" t="s">
        <v>6</v>
      </c>
      <c r="D862" s="2" t="s">
        <v>7</v>
      </c>
      <c r="E862" s="2" t="s">
        <v>14</v>
      </c>
      <c r="F862" s="2" t="s">
        <v>61</v>
      </c>
      <c r="G862" s="1">
        <v>784</v>
      </c>
      <c r="H862" s="1">
        <v>392</v>
      </c>
      <c r="I862" s="4">
        <v>4</v>
      </c>
      <c r="J862" s="2" t="s">
        <v>66</v>
      </c>
      <c r="K862" s="1">
        <f>Tabelle2[[#This Row],[Menge kg Nges]]/1000</f>
        <v>0.78400000000000003</v>
      </c>
      <c r="L862" s="1">
        <f>Tabelle2[[#This Row],[Menge kg P2O5]]/1000</f>
        <v>0.39200000000000002</v>
      </c>
      <c r="M862" s="1">
        <f>Tabelle2[[#This Row],[Menge t Nges]]/Tabelle2[[#This Row],[Anzahl Lieferscheine]]</f>
        <v>0.19600000000000001</v>
      </c>
      <c r="N862" s="1">
        <f>Tabelle2[[#This Row],[Menge t P2O5]]/Tabelle2[[#This Row],[Anzahl Lieferscheine]]</f>
        <v>9.8000000000000004E-2</v>
      </c>
    </row>
    <row r="863" spans="1:14" x14ac:dyDescent="0.2">
      <c r="A863" s="2" t="s">
        <v>41</v>
      </c>
      <c r="B863" s="2" t="s">
        <v>39</v>
      </c>
      <c r="C863" s="2" t="s">
        <v>6</v>
      </c>
      <c r="D863" s="2" t="s">
        <v>15</v>
      </c>
      <c r="E863" s="2" t="s">
        <v>20</v>
      </c>
      <c r="F863" s="2" t="s">
        <v>61</v>
      </c>
      <c r="G863" s="1">
        <v>209.79</v>
      </c>
      <c r="H863" s="1">
        <v>119.22000000000001</v>
      </c>
      <c r="I863" s="4">
        <v>6</v>
      </c>
      <c r="J863" s="2" t="s">
        <v>66</v>
      </c>
      <c r="K863" s="1">
        <f>Tabelle2[[#This Row],[Menge kg Nges]]/1000</f>
        <v>0.20979</v>
      </c>
      <c r="L863" s="1">
        <f>Tabelle2[[#This Row],[Menge kg P2O5]]/1000</f>
        <v>0.11922000000000001</v>
      </c>
      <c r="M863" s="1">
        <f>Tabelle2[[#This Row],[Menge t Nges]]/Tabelle2[[#This Row],[Anzahl Lieferscheine]]</f>
        <v>3.4965000000000003E-2</v>
      </c>
      <c r="N863" s="1">
        <f>Tabelle2[[#This Row],[Menge t P2O5]]/Tabelle2[[#This Row],[Anzahl Lieferscheine]]</f>
        <v>1.9870000000000002E-2</v>
      </c>
    </row>
    <row r="864" spans="1:14" x14ac:dyDescent="0.2">
      <c r="A864" s="2" t="s">
        <v>41</v>
      </c>
      <c r="B864" s="2" t="s">
        <v>39</v>
      </c>
      <c r="C864" s="2" t="s">
        <v>6</v>
      </c>
      <c r="D864" s="2" t="s">
        <v>15</v>
      </c>
      <c r="E864" s="2" t="s">
        <v>21</v>
      </c>
      <c r="F864" s="2" t="s">
        <v>61</v>
      </c>
      <c r="G864" s="1">
        <v>240</v>
      </c>
      <c r="H864" s="1">
        <v>144</v>
      </c>
      <c r="I864" s="4">
        <v>2</v>
      </c>
      <c r="J864" s="2" t="s">
        <v>66</v>
      </c>
      <c r="K864" s="1">
        <f>Tabelle2[[#This Row],[Menge kg Nges]]/1000</f>
        <v>0.24</v>
      </c>
      <c r="L864" s="1">
        <f>Tabelle2[[#This Row],[Menge kg P2O5]]/1000</f>
        <v>0.14399999999999999</v>
      </c>
      <c r="M864" s="1">
        <f>Tabelle2[[#This Row],[Menge t Nges]]/Tabelle2[[#This Row],[Anzahl Lieferscheine]]</f>
        <v>0.12</v>
      </c>
      <c r="N864" s="1">
        <f>Tabelle2[[#This Row],[Menge t P2O5]]/Tabelle2[[#This Row],[Anzahl Lieferscheine]]</f>
        <v>7.1999999999999995E-2</v>
      </c>
    </row>
    <row r="865" spans="1:14" x14ac:dyDescent="0.2">
      <c r="A865" s="2" t="s">
        <v>41</v>
      </c>
      <c r="B865" s="2" t="s">
        <v>41</v>
      </c>
      <c r="C865" s="2" t="s">
        <v>6</v>
      </c>
      <c r="D865" s="2" t="s">
        <v>30</v>
      </c>
      <c r="E865" s="2" t="s">
        <v>26</v>
      </c>
      <c r="F865" s="2" t="s">
        <v>61</v>
      </c>
      <c r="G865" s="1">
        <v>27452.59</v>
      </c>
      <c r="H865" s="1">
        <v>12437.210000000001</v>
      </c>
      <c r="I865" s="4">
        <v>34</v>
      </c>
      <c r="J865" s="2" t="s">
        <v>66</v>
      </c>
      <c r="K865" s="1">
        <f>Tabelle2[[#This Row],[Menge kg Nges]]/1000</f>
        <v>27.452590000000001</v>
      </c>
      <c r="L865" s="1">
        <f>Tabelle2[[#This Row],[Menge kg P2O5]]/1000</f>
        <v>12.43721</v>
      </c>
      <c r="M865" s="1">
        <f>Tabelle2[[#This Row],[Menge t Nges]]/Tabelle2[[#This Row],[Anzahl Lieferscheine]]</f>
        <v>0.80742911764705882</v>
      </c>
      <c r="N865" s="1">
        <f>Tabelle2[[#This Row],[Menge t P2O5]]/Tabelle2[[#This Row],[Anzahl Lieferscheine]]</f>
        <v>0.36580029411764708</v>
      </c>
    </row>
    <row r="866" spans="1:14" x14ac:dyDescent="0.2">
      <c r="A866" s="2" t="s">
        <v>41</v>
      </c>
      <c r="B866" s="2" t="s">
        <v>41</v>
      </c>
      <c r="C866" s="2" t="s">
        <v>6</v>
      </c>
      <c r="D866" s="2" t="s">
        <v>7</v>
      </c>
      <c r="E866" s="2" t="s">
        <v>8</v>
      </c>
      <c r="F866" s="2" t="s">
        <v>61</v>
      </c>
      <c r="G866" s="1">
        <v>72790.500000000015</v>
      </c>
      <c r="H866" s="1">
        <v>30430.000000000004</v>
      </c>
      <c r="I866" s="4">
        <v>66</v>
      </c>
      <c r="J866" s="2" t="s">
        <v>66</v>
      </c>
      <c r="K866" s="1">
        <f>Tabelle2[[#This Row],[Menge kg Nges]]/1000</f>
        <v>72.790500000000009</v>
      </c>
      <c r="L866" s="1">
        <f>Tabelle2[[#This Row],[Menge kg P2O5]]/1000</f>
        <v>30.430000000000003</v>
      </c>
      <c r="M866" s="1">
        <f>Tabelle2[[#This Row],[Menge t Nges]]/Tabelle2[[#This Row],[Anzahl Lieferscheine]]</f>
        <v>1.1028863636363637</v>
      </c>
      <c r="N866" s="1">
        <f>Tabelle2[[#This Row],[Menge t P2O5]]/Tabelle2[[#This Row],[Anzahl Lieferscheine]]</f>
        <v>0.46106060606060612</v>
      </c>
    </row>
    <row r="867" spans="1:14" x14ac:dyDescent="0.2">
      <c r="A867" s="2" t="s">
        <v>41</v>
      </c>
      <c r="B867" s="2" t="s">
        <v>41</v>
      </c>
      <c r="C867" s="2" t="s">
        <v>6</v>
      </c>
      <c r="D867" s="2" t="s">
        <v>7</v>
      </c>
      <c r="E867" s="2" t="s">
        <v>9</v>
      </c>
      <c r="F867" s="2" t="s">
        <v>61</v>
      </c>
      <c r="G867" s="1">
        <v>70323.78</v>
      </c>
      <c r="H867" s="1">
        <v>30330.199999999997</v>
      </c>
      <c r="I867" s="4">
        <v>95</v>
      </c>
      <c r="J867" s="2" t="s">
        <v>66</v>
      </c>
      <c r="K867" s="1">
        <f>Tabelle2[[#This Row],[Menge kg Nges]]/1000</f>
        <v>70.323779999999999</v>
      </c>
      <c r="L867" s="1">
        <f>Tabelle2[[#This Row],[Menge kg P2O5]]/1000</f>
        <v>30.330199999999998</v>
      </c>
      <c r="M867" s="1">
        <f>Tabelle2[[#This Row],[Menge t Nges]]/Tabelle2[[#This Row],[Anzahl Lieferscheine]]</f>
        <v>0.74025031578947365</v>
      </c>
      <c r="N867" s="1">
        <f>Tabelle2[[#This Row],[Menge t P2O5]]/Tabelle2[[#This Row],[Anzahl Lieferscheine]]</f>
        <v>0.31926526315789472</v>
      </c>
    </row>
    <row r="868" spans="1:14" x14ac:dyDescent="0.2">
      <c r="A868" s="2" t="s">
        <v>41</v>
      </c>
      <c r="B868" s="2" t="s">
        <v>41</v>
      </c>
      <c r="C868" s="2" t="s">
        <v>6</v>
      </c>
      <c r="D868" s="2" t="s">
        <v>7</v>
      </c>
      <c r="E868" s="2" t="s">
        <v>50</v>
      </c>
      <c r="F868" s="2" t="s">
        <v>61</v>
      </c>
      <c r="G868" s="1">
        <v>2855.68</v>
      </c>
      <c r="H868" s="1">
        <v>1234.8799999999999</v>
      </c>
      <c r="I868" s="4">
        <v>4</v>
      </c>
      <c r="J868" s="2" t="s">
        <v>66</v>
      </c>
      <c r="K868" s="1">
        <f>Tabelle2[[#This Row],[Menge kg Nges]]/1000</f>
        <v>2.85568</v>
      </c>
      <c r="L868" s="1">
        <f>Tabelle2[[#This Row],[Menge kg P2O5]]/1000</f>
        <v>1.23488</v>
      </c>
      <c r="M868" s="1">
        <f>Tabelle2[[#This Row],[Menge t Nges]]/Tabelle2[[#This Row],[Anzahl Lieferscheine]]</f>
        <v>0.71392</v>
      </c>
      <c r="N868" s="1">
        <f>Tabelle2[[#This Row],[Menge t P2O5]]/Tabelle2[[#This Row],[Anzahl Lieferscheine]]</f>
        <v>0.30871999999999999</v>
      </c>
    </row>
    <row r="869" spans="1:14" x14ac:dyDescent="0.2">
      <c r="A869" s="2" t="s">
        <v>41</v>
      </c>
      <c r="B869" s="2" t="s">
        <v>41</v>
      </c>
      <c r="C869" s="2" t="s">
        <v>6</v>
      </c>
      <c r="D869" s="2" t="s">
        <v>7</v>
      </c>
      <c r="E869" s="2" t="s">
        <v>10</v>
      </c>
      <c r="F869" s="2" t="s">
        <v>61</v>
      </c>
      <c r="G869" s="1">
        <v>4243.5</v>
      </c>
      <c r="H869" s="1">
        <v>1876.4</v>
      </c>
      <c r="I869" s="4">
        <v>2</v>
      </c>
      <c r="J869" s="2" t="s">
        <v>66</v>
      </c>
      <c r="K869" s="1">
        <f>Tabelle2[[#This Row],[Menge kg Nges]]/1000</f>
        <v>4.2435</v>
      </c>
      <c r="L869" s="1">
        <f>Tabelle2[[#This Row],[Menge kg P2O5]]/1000</f>
        <v>1.8764000000000001</v>
      </c>
      <c r="M869" s="1">
        <f>Tabelle2[[#This Row],[Menge t Nges]]/Tabelle2[[#This Row],[Anzahl Lieferscheine]]</f>
        <v>2.12175</v>
      </c>
      <c r="N869" s="1">
        <f>Tabelle2[[#This Row],[Menge t P2O5]]/Tabelle2[[#This Row],[Anzahl Lieferscheine]]</f>
        <v>0.93820000000000003</v>
      </c>
    </row>
    <row r="870" spans="1:14" x14ac:dyDescent="0.2">
      <c r="A870" s="2" t="s">
        <v>41</v>
      </c>
      <c r="B870" s="2" t="s">
        <v>41</v>
      </c>
      <c r="C870" s="2" t="s">
        <v>6</v>
      </c>
      <c r="D870" s="2" t="s">
        <v>7</v>
      </c>
      <c r="E870" s="2" t="s">
        <v>11</v>
      </c>
      <c r="F870" s="2" t="s">
        <v>61</v>
      </c>
      <c r="G870" s="1">
        <v>17218.660000000003</v>
      </c>
      <c r="H870" s="1">
        <v>8128.9999999999991</v>
      </c>
      <c r="I870" s="4">
        <v>60</v>
      </c>
      <c r="J870" s="2" t="s">
        <v>66</v>
      </c>
      <c r="K870" s="1">
        <f>Tabelle2[[#This Row],[Menge kg Nges]]/1000</f>
        <v>17.218660000000003</v>
      </c>
      <c r="L870" s="1">
        <f>Tabelle2[[#This Row],[Menge kg P2O5]]/1000</f>
        <v>8.1289999999999996</v>
      </c>
      <c r="M870" s="1">
        <f>Tabelle2[[#This Row],[Menge t Nges]]/Tabelle2[[#This Row],[Anzahl Lieferscheine]]</f>
        <v>0.28697766666666674</v>
      </c>
      <c r="N870" s="1">
        <f>Tabelle2[[#This Row],[Menge t P2O5]]/Tabelle2[[#This Row],[Anzahl Lieferscheine]]</f>
        <v>0.13548333333333332</v>
      </c>
    </row>
    <row r="871" spans="1:14" x14ac:dyDescent="0.2">
      <c r="A871" s="2" t="s">
        <v>41</v>
      </c>
      <c r="B871" s="2" t="s">
        <v>41</v>
      </c>
      <c r="C871" s="2" t="s">
        <v>6</v>
      </c>
      <c r="D871" s="2" t="s">
        <v>7</v>
      </c>
      <c r="E871" s="2" t="s">
        <v>12</v>
      </c>
      <c r="F871" s="2" t="s">
        <v>61</v>
      </c>
      <c r="G871" s="1">
        <v>31634.76</v>
      </c>
      <c r="H871" s="1">
        <v>13384.439999999999</v>
      </c>
      <c r="I871" s="4">
        <v>74</v>
      </c>
      <c r="J871" s="2" t="s">
        <v>66</v>
      </c>
      <c r="K871" s="1">
        <f>Tabelle2[[#This Row],[Menge kg Nges]]/1000</f>
        <v>31.63476</v>
      </c>
      <c r="L871" s="1">
        <f>Tabelle2[[#This Row],[Menge kg P2O5]]/1000</f>
        <v>13.384439999999998</v>
      </c>
      <c r="M871" s="1">
        <f>Tabelle2[[#This Row],[Menge t Nges]]/Tabelle2[[#This Row],[Anzahl Lieferscheine]]</f>
        <v>0.42749675675675675</v>
      </c>
      <c r="N871" s="1">
        <f>Tabelle2[[#This Row],[Menge t P2O5]]/Tabelle2[[#This Row],[Anzahl Lieferscheine]]</f>
        <v>0.18087081081081077</v>
      </c>
    </row>
    <row r="872" spans="1:14" x14ac:dyDescent="0.2">
      <c r="A872" s="2" t="s">
        <v>41</v>
      </c>
      <c r="B872" s="2" t="s">
        <v>41</v>
      </c>
      <c r="C872" s="2" t="s">
        <v>6</v>
      </c>
      <c r="D872" s="2" t="s">
        <v>7</v>
      </c>
      <c r="E872" s="2" t="s">
        <v>13</v>
      </c>
      <c r="F872" s="2" t="s">
        <v>61</v>
      </c>
      <c r="G872" s="1">
        <v>21101.020000000004</v>
      </c>
      <c r="H872" s="1">
        <v>11902.850000000002</v>
      </c>
      <c r="I872" s="4">
        <v>44</v>
      </c>
      <c r="J872" s="2" t="s">
        <v>66</v>
      </c>
      <c r="K872" s="1">
        <f>Tabelle2[[#This Row],[Menge kg Nges]]/1000</f>
        <v>21.101020000000005</v>
      </c>
      <c r="L872" s="1">
        <f>Tabelle2[[#This Row],[Menge kg P2O5]]/1000</f>
        <v>11.902850000000003</v>
      </c>
      <c r="M872" s="1">
        <f>Tabelle2[[#This Row],[Menge t Nges]]/Tabelle2[[#This Row],[Anzahl Lieferscheine]]</f>
        <v>0.4795686363636365</v>
      </c>
      <c r="N872" s="1">
        <f>Tabelle2[[#This Row],[Menge t P2O5]]/Tabelle2[[#This Row],[Anzahl Lieferscheine]]</f>
        <v>0.27051931818181824</v>
      </c>
    </row>
    <row r="873" spans="1:14" x14ac:dyDescent="0.2">
      <c r="A873" s="2" t="s">
        <v>41</v>
      </c>
      <c r="B873" s="2" t="s">
        <v>41</v>
      </c>
      <c r="C873" s="2" t="s">
        <v>6</v>
      </c>
      <c r="D873" s="2" t="s">
        <v>7</v>
      </c>
      <c r="E873" s="2" t="s">
        <v>14</v>
      </c>
      <c r="F873" s="2" t="s">
        <v>61</v>
      </c>
      <c r="G873" s="1">
        <v>6293.4</v>
      </c>
      <c r="H873" s="1">
        <v>3347.2</v>
      </c>
      <c r="I873" s="4">
        <v>20</v>
      </c>
      <c r="J873" s="2" t="s">
        <v>66</v>
      </c>
      <c r="K873" s="1">
        <f>Tabelle2[[#This Row],[Menge kg Nges]]/1000</f>
        <v>6.2933999999999992</v>
      </c>
      <c r="L873" s="1">
        <f>Tabelle2[[#This Row],[Menge kg P2O5]]/1000</f>
        <v>3.3472</v>
      </c>
      <c r="M873" s="1">
        <f>Tabelle2[[#This Row],[Menge t Nges]]/Tabelle2[[#This Row],[Anzahl Lieferscheine]]</f>
        <v>0.31466999999999995</v>
      </c>
      <c r="N873" s="1">
        <f>Tabelle2[[#This Row],[Menge t P2O5]]/Tabelle2[[#This Row],[Anzahl Lieferscheine]]</f>
        <v>0.16736000000000001</v>
      </c>
    </row>
    <row r="874" spans="1:14" x14ac:dyDescent="0.2">
      <c r="A874" s="2" t="s">
        <v>41</v>
      </c>
      <c r="B874" s="2" t="s">
        <v>41</v>
      </c>
      <c r="C874" s="2" t="s">
        <v>6</v>
      </c>
      <c r="D874" s="2" t="s">
        <v>15</v>
      </c>
      <c r="E874" s="2" t="s">
        <v>18</v>
      </c>
      <c r="F874" s="2" t="s">
        <v>61</v>
      </c>
      <c r="G874" s="1">
        <v>1260</v>
      </c>
      <c r="H874" s="1">
        <v>1020</v>
      </c>
      <c r="I874" s="4">
        <v>6</v>
      </c>
      <c r="J874" s="2" t="s">
        <v>66</v>
      </c>
      <c r="K874" s="1">
        <f>Tabelle2[[#This Row],[Menge kg Nges]]/1000</f>
        <v>1.26</v>
      </c>
      <c r="L874" s="1">
        <f>Tabelle2[[#This Row],[Menge kg P2O5]]/1000</f>
        <v>1.02</v>
      </c>
      <c r="M874" s="1">
        <f>Tabelle2[[#This Row],[Menge t Nges]]/Tabelle2[[#This Row],[Anzahl Lieferscheine]]</f>
        <v>0.21</v>
      </c>
      <c r="N874" s="1">
        <f>Tabelle2[[#This Row],[Menge t P2O5]]/Tabelle2[[#This Row],[Anzahl Lieferscheine]]</f>
        <v>0.17</v>
      </c>
    </row>
    <row r="875" spans="1:14" x14ac:dyDescent="0.2">
      <c r="A875" s="2" t="s">
        <v>41</v>
      </c>
      <c r="B875" s="2" t="s">
        <v>41</v>
      </c>
      <c r="C875" s="2" t="s">
        <v>6</v>
      </c>
      <c r="D875" s="2" t="s">
        <v>15</v>
      </c>
      <c r="E875" s="2" t="s">
        <v>20</v>
      </c>
      <c r="F875" s="2" t="s">
        <v>61</v>
      </c>
      <c r="G875" s="1">
        <v>211.2</v>
      </c>
      <c r="H875" s="1">
        <v>120</v>
      </c>
      <c r="I875" s="4">
        <v>1</v>
      </c>
      <c r="J875" s="2" t="s">
        <v>66</v>
      </c>
      <c r="K875" s="1">
        <f>Tabelle2[[#This Row],[Menge kg Nges]]/1000</f>
        <v>0.2112</v>
      </c>
      <c r="L875" s="1">
        <f>Tabelle2[[#This Row],[Menge kg P2O5]]/1000</f>
        <v>0.12</v>
      </c>
      <c r="M875" s="1">
        <f>Tabelle2[[#This Row],[Menge t Nges]]/Tabelle2[[#This Row],[Anzahl Lieferscheine]]</f>
        <v>0.2112</v>
      </c>
      <c r="N875" s="1">
        <f>Tabelle2[[#This Row],[Menge t P2O5]]/Tabelle2[[#This Row],[Anzahl Lieferscheine]]</f>
        <v>0.12</v>
      </c>
    </row>
    <row r="876" spans="1:14" x14ac:dyDescent="0.2">
      <c r="A876" s="2" t="s">
        <v>41</v>
      </c>
      <c r="B876" s="2" t="s">
        <v>41</v>
      </c>
      <c r="C876" s="2" t="s">
        <v>6</v>
      </c>
      <c r="D876" s="2" t="s">
        <v>15</v>
      </c>
      <c r="E876" s="2" t="s">
        <v>21</v>
      </c>
      <c r="F876" s="2" t="s">
        <v>61</v>
      </c>
      <c r="G876" s="1">
        <v>1273.3</v>
      </c>
      <c r="H876" s="1">
        <v>737.7</v>
      </c>
      <c r="I876" s="4">
        <v>9</v>
      </c>
      <c r="J876" s="2" t="s">
        <v>66</v>
      </c>
      <c r="K876" s="1">
        <f>Tabelle2[[#This Row],[Menge kg Nges]]/1000</f>
        <v>1.2732999999999999</v>
      </c>
      <c r="L876" s="1">
        <f>Tabelle2[[#This Row],[Menge kg P2O5]]/1000</f>
        <v>0.73770000000000002</v>
      </c>
      <c r="M876" s="1">
        <f>Tabelle2[[#This Row],[Menge t Nges]]/Tabelle2[[#This Row],[Anzahl Lieferscheine]]</f>
        <v>0.14147777777777776</v>
      </c>
      <c r="N876" s="1">
        <f>Tabelle2[[#This Row],[Menge t P2O5]]/Tabelle2[[#This Row],[Anzahl Lieferscheine]]</f>
        <v>8.1966666666666674E-2</v>
      </c>
    </row>
    <row r="877" spans="1:14" x14ac:dyDescent="0.2">
      <c r="A877" s="2" t="s">
        <v>41</v>
      </c>
      <c r="B877" s="2" t="s">
        <v>41</v>
      </c>
      <c r="C877" s="2" t="s">
        <v>6</v>
      </c>
      <c r="D877" s="2" t="s">
        <v>15</v>
      </c>
      <c r="E877" s="2" t="s">
        <v>9</v>
      </c>
      <c r="F877" s="2" t="s">
        <v>61</v>
      </c>
      <c r="G877" s="1">
        <v>2903.2000000000003</v>
      </c>
      <c r="H877" s="1">
        <v>1326</v>
      </c>
      <c r="I877" s="4">
        <v>13</v>
      </c>
      <c r="J877" s="2" t="s">
        <v>66</v>
      </c>
      <c r="K877" s="1">
        <f>Tabelle2[[#This Row],[Menge kg Nges]]/1000</f>
        <v>2.9032000000000004</v>
      </c>
      <c r="L877" s="1">
        <f>Tabelle2[[#This Row],[Menge kg P2O5]]/1000</f>
        <v>1.3260000000000001</v>
      </c>
      <c r="M877" s="1">
        <f>Tabelle2[[#This Row],[Menge t Nges]]/Tabelle2[[#This Row],[Anzahl Lieferscheine]]</f>
        <v>0.22332307692307696</v>
      </c>
      <c r="N877" s="1">
        <f>Tabelle2[[#This Row],[Menge t P2O5]]/Tabelle2[[#This Row],[Anzahl Lieferscheine]]</f>
        <v>0.10200000000000001</v>
      </c>
    </row>
    <row r="878" spans="1:14" x14ac:dyDescent="0.2">
      <c r="A878" s="2" t="s">
        <v>41</v>
      </c>
      <c r="B878" s="2" t="s">
        <v>41</v>
      </c>
      <c r="C878" s="2" t="s">
        <v>6</v>
      </c>
      <c r="D878" s="2" t="s">
        <v>15</v>
      </c>
      <c r="E878" s="2" t="s">
        <v>10</v>
      </c>
      <c r="F878" s="2" t="s">
        <v>61</v>
      </c>
      <c r="G878" s="1">
        <v>729</v>
      </c>
      <c r="H878" s="1">
        <v>311.39999999999998</v>
      </c>
      <c r="I878" s="4">
        <v>1</v>
      </c>
      <c r="J878" s="2" t="s">
        <v>66</v>
      </c>
      <c r="K878" s="1">
        <f>Tabelle2[[#This Row],[Menge kg Nges]]/1000</f>
        <v>0.72899999999999998</v>
      </c>
      <c r="L878" s="1">
        <f>Tabelle2[[#This Row],[Menge kg P2O5]]/1000</f>
        <v>0.31139999999999995</v>
      </c>
      <c r="M878" s="1">
        <f>Tabelle2[[#This Row],[Menge t Nges]]/Tabelle2[[#This Row],[Anzahl Lieferscheine]]</f>
        <v>0.72899999999999998</v>
      </c>
      <c r="N878" s="1">
        <f>Tabelle2[[#This Row],[Menge t P2O5]]/Tabelle2[[#This Row],[Anzahl Lieferscheine]]</f>
        <v>0.31139999999999995</v>
      </c>
    </row>
    <row r="879" spans="1:14" x14ac:dyDescent="0.2">
      <c r="A879" s="2" t="s">
        <v>41</v>
      </c>
      <c r="B879" s="2" t="s">
        <v>41</v>
      </c>
      <c r="C879" s="2" t="s">
        <v>25</v>
      </c>
      <c r="D879" s="2" t="s">
        <v>25</v>
      </c>
      <c r="E879" s="2" t="s">
        <v>26</v>
      </c>
      <c r="F879" s="2" t="s">
        <v>61</v>
      </c>
      <c r="G879" s="1">
        <v>926.97000000000014</v>
      </c>
      <c r="H879" s="1">
        <v>6001.95</v>
      </c>
      <c r="I879" s="4">
        <v>28</v>
      </c>
      <c r="J879" s="2" t="s">
        <v>66</v>
      </c>
      <c r="K879" s="1">
        <f>Tabelle2[[#This Row],[Menge kg Nges]]/1000</f>
        <v>0.92697000000000018</v>
      </c>
      <c r="L879" s="1">
        <f>Tabelle2[[#This Row],[Menge kg P2O5]]/1000</f>
        <v>6.0019499999999999</v>
      </c>
      <c r="M879" s="1">
        <f>Tabelle2[[#This Row],[Menge t Nges]]/Tabelle2[[#This Row],[Anzahl Lieferscheine]]</f>
        <v>3.3106071428571436E-2</v>
      </c>
      <c r="N879" s="1">
        <f>Tabelle2[[#This Row],[Menge t P2O5]]/Tabelle2[[#This Row],[Anzahl Lieferscheine]]</f>
        <v>0.21435535714285714</v>
      </c>
    </row>
    <row r="880" spans="1:14" x14ac:dyDescent="0.2">
      <c r="A880" s="2" t="s">
        <v>41</v>
      </c>
      <c r="B880" s="2" t="s">
        <v>42</v>
      </c>
      <c r="C880" s="2" t="s">
        <v>6</v>
      </c>
      <c r="D880" s="2" t="s">
        <v>30</v>
      </c>
      <c r="E880" s="2" t="s">
        <v>26</v>
      </c>
      <c r="F880" s="2" t="s">
        <v>61</v>
      </c>
      <c r="G880" s="1">
        <v>6146.5899999999992</v>
      </c>
      <c r="H880" s="1">
        <v>3108.5099999999993</v>
      </c>
      <c r="I880" s="4">
        <v>18</v>
      </c>
      <c r="J880" s="2" t="s">
        <v>66</v>
      </c>
      <c r="K880" s="1">
        <f>Tabelle2[[#This Row],[Menge kg Nges]]/1000</f>
        <v>6.1465899999999989</v>
      </c>
      <c r="L880" s="1">
        <f>Tabelle2[[#This Row],[Menge kg P2O5]]/1000</f>
        <v>3.1085099999999994</v>
      </c>
      <c r="M880" s="1">
        <f>Tabelle2[[#This Row],[Menge t Nges]]/Tabelle2[[#This Row],[Anzahl Lieferscheine]]</f>
        <v>0.34147722222222215</v>
      </c>
      <c r="N880" s="1">
        <f>Tabelle2[[#This Row],[Menge t P2O5]]/Tabelle2[[#This Row],[Anzahl Lieferscheine]]</f>
        <v>0.17269499999999996</v>
      </c>
    </row>
    <row r="881" spans="1:14" x14ac:dyDescent="0.2">
      <c r="A881" s="2" t="s">
        <v>41</v>
      </c>
      <c r="B881" s="2" t="s">
        <v>42</v>
      </c>
      <c r="C881" s="2" t="s">
        <v>6</v>
      </c>
      <c r="D881" s="2" t="s">
        <v>7</v>
      </c>
      <c r="E881" s="2" t="s">
        <v>8</v>
      </c>
      <c r="F881" s="2" t="s">
        <v>61</v>
      </c>
      <c r="G881" s="1">
        <v>3605.2999999999997</v>
      </c>
      <c r="H881" s="1">
        <v>1511.8999999999999</v>
      </c>
      <c r="I881" s="4">
        <v>7</v>
      </c>
      <c r="J881" s="2" t="s">
        <v>66</v>
      </c>
      <c r="K881" s="1">
        <f>Tabelle2[[#This Row],[Menge kg Nges]]/1000</f>
        <v>3.6052999999999997</v>
      </c>
      <c r="L881" s="1">
        <f>Tabelle2[[#This Row],[Menge kg P2O5]]/1000</f>
        <v>1.5118999999999998</v>
      </c>
      <c r="M881" s="1">
        <f>Tabelle2[[#This Row],[Menge t Nges]]/Tabelle2[[#This Row],[Anzahl Lieferscheine]]</f>
        <v>0.51504285714285714</v>
      </c>
      <c r="N881" s="1">
        <f>Tabelle2[[#This Row],[Menge t P2O5]]/Tabelle2[[#This Row],[Anzahl Lieferscheine]]</f>
        <v>0.21598571428571425</v>
      </c>
    </row>
    <row r="882" spans="1:14" x14ac:dyDescent="0.2">
      <c r="A882" s="2" t="s">
        <v>41</v>
      </c>
      <c r="B882" s="2" t="s">
        <v>42</v>
      </c>
      <c r="C882" s="2" t="s">
        <v>6</v>
      </c>
      <c r="D882" s="2" t="s">
        <v>7</v>
      </c>
      <c r="E882" s="2" t="s">
        <v>9</v>
      </c>
      <c r="F882" s="2" t="s">
        <v>61</v>
      </c>
      <c r="G882" s="1">
        <v>4180.8</v>
      </c>
      <c r="H882" s="1">
        <v>1672.8</v>
      </c>
      <c r="I882" s="4">
        <v>4</v>
      </c>
      <c r="J882" s="2" t="s">
        <v>66</v>
      </c>
      <c r="K882" s="1">
        <f>Tabelle2[[#This Row],[Menge kg Nges]]/1000</f>
        <v>4.1808000000000005</v>
      </c>
      <c r="L882" s="1">
        <f>Tabelle2[[#This Row],[Menge kg P2O5]]/1000</f>
        <v>1.6728000000000001</v>
      </c>
      <c r="M882" s="1">
        <f>Tabelle2[[#This Row],[Menge t Nges]]/Tabelle2[[#This Row],[Anzahl Lieferscheine]]</f>
        <v>1.0452000000000001</v>
      </c>
      <c r="N882" s="1">
        <f>Tabelle2[[#This Row],[Menge t P2O5]]/Tabelle2[[#This Row],[Anzahl Lieferscheine]]</f>
        <v>0.41820000000000002</v>
      </c>
    </row>
    <row r="883" spans="1:14" x14ac:dyDescent="0.2">
      <c r="A883" s="2" t="s">
        <v>41</v>
      </c>
      <c r="B883" s="2" t="s">
        <v>42</v>
      </c>
      <c r="C883" s="2" t="s">
        <v>6</v>
      </c>
      <c r="D883" s="2" t="s">
        <v>7</v>
      </c>
      <c r="E883" s="2" t="s">
        <v>50</v>
      </c>
      <c r="F883" s="2" t="s">
        <v>61</v>
      </c>
      <c r="G883" s="1">
        <v>1108.8</v>
      </c>
      <c r="H883" s="1">
        <v>453.6</v>
      </c>
      <c r="I883" s="4">
        <v>4</v>
      </c>
      <c r="J883" s="2" t="s">
        <v>66</v>
      </c>
      <c r="K883" s="1">
        <f>Tabelle2[[#This Row],[Menge kg Nges]]/1000</f>
        <v>1.1088</v>
      </c>
      <c r="L883" s="1">
        <f>Tabelle2[[#This Row],[Menge kg P2O5]]/1000</f>
        <v>0.4536</v>
      </c>
      <c r="M883" s="1">
        <f>Tabelle2[[#This Row],[Menge t Nges]]/Tabelle2[[#This Row],[Anzahl Lieferscheine]]</f>
        <v>0.2772</v>
      </c>
      <c r="N883" s="1">
        <f>Tabelle2[[#This Row],[Menge t P2O5]]/Tabelle2[[#This Row],[Anzahl Lieferscheine]]</f>
        <v>0.1134</v>
      </c>
    </row>
    <row r="884" spans="1:14" x14ac:dyDescent="0.2">
      <c r="A884" s="2" t="s">
        <v>41</v>
      </c>
      <c r="B884" s="2" t="s">
        <v>42</v>
      </c>
      <c r="C884" s="2" t="s">
        <v>6</v>
      </c>
      <c r="D884" s="2" t="s">
        <v>7</v>
      </c>
      <c r="E884" s="2" t="s">
        <v>11</v>
      </c>
      <c r="F884" s="2" t="s">
        <v>61</v>
      </c>
      <c r="G884" s="1">
        <v>1366.75</v>
      </c>
      <c r="H884" s="1">
        <v>610.5</v>
      </c>
      <c r="I884" s="4">
        <v>3</v>
      </c>
      <c r="J884" s="2" t="s">
        <v>66</v>
      </c>
      <c r="K884" s="1">
        <f>Tabelle2[[#This Row],[Menge kg Nges]]/1000</f>
        <v>1.3667499999999999</v>
      </c>
      <c r="L884" s="1">
        <f>Tabelle2[[#This Row],[Menge kg P2O5]]/1000</f>
        <v>0.61050000000000004</v>
      </c>
      <c r="M884" s="1">
        <f>Tabelle2[[#This Row],[Menge t Nges]]/Tabelle2[[#This Row],[Anzahl Lieferscheine]]</f>
        <v>0.45558333333333328</v>
      </c>
      <c r="N884" s="1">
        <f>Tabelle2[[#This Row],[Menge t P2O5]]/Tabelle2[[#This Row],[Anzahl Lieferscheine]]</f>
        <v>0.20350000000000001</v>
      </c>
    </row>
    <row r="885" spans="1:14" x14ac:dyDescent="0.2">
      <c r="A885" s="2" t="s">
        <v>41</v>
      </c>
      <c r="B885" s="2" t="s">
        <v>42</v>
      </c>
      <c r="C885" s="2" t="s">
        <v>6</v>
      </c>
      <c r="D885" s="2" t="s">
        <v>7</v>
      </c>
      <c r="E885" s="2" t="s">
        <v>12</v>
      </c>
      <c r="F885" s="2" t="s">
        <v>61</v>
      </c>
      <c r="G885" s="1">
        <v>2282.4399999999996</v>
      </c>
      <c r="H885" s="1">
        <v>1015.1600000000001</v>
      </c>
      <c r="I885" s="4">
        <v>10</v>
      </c>
      <c r="J885" s="2" t="s">
        <v>66</v>
      </c>
      <c r="K885" s="1">
        <f>Tabelle2[[#This Row],[Menge kg Nges]]/1000</f>
        <v>2.2824399999999998</v>
      </c>
      <c r="L885" s="1">
        <f>Tabelle2[[#This Row],[Menge kg P2O5]]/1000</f>
        <v>1.0151600000000001</v>
      </c>
      <c r="M885" s="1">
        <f>Tabelle2[[#This Row],[Menge t Nges]]/Tabelle2[[#This Row],[Anzahl Lieferscheine]]</f>
        <v>0.22824399999999997</v>
      </c>
      <c r="N885" s="1">
        <f>Tabelle2[[#This Row],[Menge t P2O5]]/Tabelle2[[#This Row],[Anzahl Lieferscheine]]</f>
        <v>0.10151600000000001</v>
      </c>
    </row>
    <row r="886" spans="1:14" x14ac:dyDescent="0.2">
      <c r="A886" s="2" t="s">
        <v>41</v>
      </c>
      <c r="B886" s="2" t="s">
        <v>42</v>
      </c>
      <c r="C886" s="2" t="s">
        <v>6</v>
      </c>
      <c r="D886" s="2" t="s">
        <v>7</v>
      </c>
      <c r="E886" s="2" t="s">
        <v>13</v>
      </c>
      <c r="F886" s="2" t="s">
        <v>61</v>
      </c>
      <c r="G886" s="1">
        <v>3952.2400000000002</v>
      </c>
      <c r="H886" s="1">
        <v>2088.87</v>
      </c>
      <c r="I886" s="4">
        <v>16</v>
      </c>
      <c r="J886" s="2" t="s">
        <v>66</v>
      </c>
      <c r="K886" s="1">
        <f>Tabelle2[[#This Row],[Menge kg Nges]]/1000</f>
        <v>3.9522400000000002</v>
      </c>
      <c r="L886" s="1">
        <f>Tabelle2[[#This Row],[Menge kg P2O5]]/1000</f>
        <v>2.08887</v>
      </c>
      <c r="M886" s="1">
        <f>Tabelle2[[#This Row],[Menge t Nges]]/Tabelle2[[#This Row],[Anzahl Lieferscheine]]</f>
        <v>0.24701500000000001</v>
      </c>
      <c r="N886" s="1">
        <f>Tabelle2[[#This Row],[Menge t P2O5]]/Tabelle2[[#This Row],[Anzahl Lieferscheine]]</f>
        <v>0.130554375</v>
      </c>
    </row>
    <row r="887" spans="1:14" x14ac:dyDescent="0.2">
      <c r="A887" s="2" t="s">
        <v>41</v>
      </c>
      <c r="B887" s="2" t="s">
        <v>42</v>
      </c>
      <c r="C887" s="2" t="s">
        <v>6</v>
      </c>
      <c r="D887" s="2" t="s">
        <v>15</v>
      </c>
      <c r="E887" s="2" t="s">
        <v>18</v>
      </c>
      <c r="F887" s="2" t="s">
        <v>61</v>
      </c>
      <c r="G887" s="1">
        <v>151.19999999999999</v>
      </c>
      <c r="H887" s="1">
        <v>122.4</v>
      </c>
      <c r="I887" s="4">
        <v>1</v>
      </c>
      <c r="J887" s="2" t="s">
        <v>66</v>
      </c>
      <c r="K887" s="1">
        <f>Tabelle2[[#This Row],[Menge kg Nges]]/1000</f>
        <v>0.1512</v>
      </c>
      <c r="L887" s="1">
        <f>Tabelle2[[#This Row],[Menge kg P2O5]]/1000</f>
        <v>0.12240000000000001</v>
      </c>
      <c r="M887" s="1">
        <f>Tabelle2[[#This Row],[Menge t Nges]]/Tabelle2[[#This Row],[Anzahl Lieferscheine]]</f>
        <v>0.1512</v>
      </c>
      <c r="N887" s="1">
        <f>Tabelle2[[#This Row],[Menge t P2O5]]/Tabelle2[[#This Row],[Anzahl Lieferscheine]]</f>
        <v>0.12240000000000001</v>
      </c>
    </row>
    <row r="888" spans="1:14" x14ac:dyDescent="0.2">
      <c r="A888" s="2" t="s">
        <v>41</v>
      </c>
      <c r="B888" s="2" t="s">
        <v>42</v>
      </c>
      <c r="C888" s="2" t="s">
        <v>6</v>
      </c>
      <c r="D888" s="2" t="s">
        <v>15</v>
      </c>
      <c r="E888" s="2" t="s">
        <v>21</v>
      </c>
      <c r="F888" s="2" t="s">
        <v>61</v>
      </c>
      <c r="G888" s="1">
        <v>112.7</v>
      </c>
      <c r="H888" s="1">
        <v>61.9</v>
      </c>
      <c r="I888" s="4">
        <v>1</v>
      </c>
      <c r="J888" s="2" t="s">
        <v>66</v>
      </c>
      <c r="K888" s="1">
        <f>Tabelle2[[#This Row],[Menge kg Nges]]/1000</f>
        <v>0.11270000000000001</v>
      </c>
      <c r="L888" s="1">
        <f>Tabelle2[[#This Row],[Menge kg P2O5]]/1000</f>
        <v>6.1899999999999997E-2</v>
      </c>
      <c r="M888" s="1">
        <f>Tabelle2[[#This Row],[Menge t Nges]]/Tabelle2[[#This Row],[Anzahl Lieferscheine]]</f>
        <v>0.11270000000000001</v>
      </c>
      <c r="N888" s="1">
        <f>Tabelle2[[#This Row],[Menge t P2O5]]/Tabelle2[[#This Row],[Anzahl Lieferscheine]]</f>
        <v>6.1899999999999997E-2</v>
      </c>
    </row>
    <row r="889" spans="1:14" x14ac:dyDescent="0.2">
      <c r="A889" s="2" t="s">
        <v>41</v>
      </c>
      <c r="B889" s="2" t="s">
        <v>42</v>
      </c>
      <c r="C889" s="2" t="s">
        <v>25</v>
      </c>
      <c r="D889" s="2" t="s">
        <v>25</v>
      </c>
      <c r="E889" s="2" t="s">
        <v>26</v>
      </c>
      <c r="F889" s="2" t="s">
        <v>61</v>
      </c>
      <c r="G889" s="1">
        <v>1464.5899999999997</v>
      </c>
      <c r="H889" s="1">
        <v>8088</v>
      </c>
      <c r="I889" s="4">
        <v>35</v>
      </c>
      <c r="J889" s="2" t="s">
        <v>66</v>
      </c>
      <c r="K889" s="1">
        <f>Tabelle2[[#This Row],[Menge kg Nges]]/1000</f>
        <v>1.4645899999999996</v>
      </c>
      <c r="L889" s="1">
        <f>Tabelle2[[#This Row],[Menge kg P2O5]]/1000</f>
        <v>8.0879999999999992</v>
      </c>
      <c r="M889" s="1">
        <f>Tabelle2[[#This Row],[Menge t Nges]]/Tabelle2[[#This Row],[Anzahl Lieferscheine]]</f>
        <v>4.1845428571428561E-2</v>
      </c>
      <c r="N889" s="1">
        <f>Tabelle2[[#This Row],[Menge t P2O5]]/Tabelle2[[#This Row],[Anzahl Lieferscheine]]</f>
        <v>0.23108571428571426</v>
      </c>
    </row>
    <row r="890" spans="1:14" x14ac:dyDescent="0.2">
      <c r="A890" s="2" t="s">
        <v>42</v>
      </c>
      <c r="B890" s="2" t="s">
        <v>32</v>
      </c>
      <c r="C890" s="2" t="s">
        <v>6</v>
      </c>
      <c r="D890" s="2" t="s">
        <v>7</v>
      </c>
      <c r="E890" s="2" t="s">
        <v>8</v>
      </c>
      <c r="F890" s="2" t="s">
        <v>61</v>
      </c>
      <c r="G890" s="1">
        <v>2091</v>
      </c>
      <c r="H890" s="1">
        <v>707.75</v>
      </c>
      <c r="I890" s="4">
        <v>7</v>
      </c>
      <c r="J890" s="2" t="s">
        <v>66</v>
      </c>
      <c r="K890" s="1">
        <f>Tabelle2[[#This Row],[Menge kg Nges]]/1000</f>
        <v>2.0910000000000002</v>
      </c>
      <c r="L890" s="1">
        <f>Tabelle2[[#This Row],[Menge kg P2O5]]/1000</f>
        <v>0.70774999999999999</v>
      </c>
      <c r="M890" s="1">
        <f>Tabelle2[[#This Row],[Menge t Nges]]/Tabelle2[[#This Row],[Anzahl Lieferscheine]]</f>
        <v>0.29871428571428577</v>
      </c>
      <c r="N890" s="1">
        <f>Tabelle2[[#This Row],[Menge t P2O5]]/Tabelle2[[#This Row],[Anzahl Lieferscheine]]</f>
        <v>0.10110714285714285</v>
      </c>
    </row>
    <row r="891" spans="1:14" x14ac:dyDescent="0.2">
      <c r="A891" s="2" t="s">
        <v>42</v>
      </c>
      <c r="B891" s="2" t="s">
        <v>32</v>
      </c>
      <c r="C891" s="2" t="s">
        <v>6</v>
      </c>
      <c r="D891" s="2" t="s">
        <v>7</v>
      </c>
      <c r="E891" s="2" t="s">
        <v>10</v>
      </c>
      <c r="F891" s="2" t="s">
        <v>61</v>
      </c>
      <c r="G891" s="1">
        <v>646</v>
      </c>
      <c r="H891" s="1">
        <v>258.39999999999998</v>
      </c>
      <c r="I891" s="4">
        <v>1</v>
      </c>
      <c r="J891" s="2" t="s">
        <v>66</v>
      </c>
      <c r="K891" s="1">
        <f>Tabelle2[[#This Row],[Menge kg Nges]]/1000</f>
        <v>0.64600000000000002</v>
      </c>
      <c r="L891" s="1">
        <f>Tabelle2[[#This Row],[Menge kg P2O5]]/1000</f>
        <v>0.25839999999999996</v>
      </c>
      <c r="M891" s="1">
        <f>Tabelle2[[#This Row],[Menge t Nges]]/Tabelle2[[#This Row],[Anzahl Lieferscheine]]</f>
        <v>0.64600000000000002</v>
      </c>
      <c r="N891" s="1">
        <f>Tabelle2[[#This Row],[Menge t P2O5]]/Tabelle2[[#This Row],[Anzahl Lieferscheine]]</f>
        <v>0.25839999999999996</v>
      </c>
    </row>
    <row r="892" spans="1:14" x14ac:dyDescent="0.2">
      <c r="A892" s="2" t="s">
        <v>42</v>
      </c>
      <c r="B892" s="2" t="s">
        <v>32</v>
      </c>
      <c r="C892" s="2" t="s">
        <v>6</v>
      </c>
      <c r="D892" s="2" t="s">
        <v>7</v>
      </c>
      <c r="E892" s="2" t="s">
        <v>11</v>
      </c>
      <c r="F892" s="2" t="s">
        <v>61</v>
      </c>
      <c r="G892" s="1">
        <v>1139.5999999999999</v>
      </c>
      <c r="H892" s="1">
        <v>461.76</v>
      </c>
      <c r="I892" s="4">
        <v>2</v>
      </c>
      <c r="J892" s="2" t="s">
        <v>66</v>
      </c>
      <c r="K892" s="1">
        <f>Tabelle2[[#This Row],[Menge kg Nges]]/1000</f>
        <v>1.1395999999999999</v>
      </c>
      <c r="L892" s="1">
        <f>Tabelle2[[#This Row],[Menge kg P2O5]]/1000</f>
        <v>0.46176</v>
      </c>
      <c r="M892" s="1">
        <f>Tabelle2[[#This Row],[Menge t Nges]]/Tabelle2[[#This Row],[Anzahl Lieferscheine]]</f>
        <v>0.56979999999999997</v>
      </c>
      <c r="N892" s="1">
        <f>Tabelle2[[#This Row],[Menge t P2O5]]/Tabelle2[[#This Row],[Anzahl Lieferscheine]]</f>
        <v>0.23088</v>
      </c>
    </row>
    <row r="893" spans="1:14" x14ac:dyDescent="0.2">
      <c r="A893" s="2" t="s">
        <v>42</v>
      </c>
      <c r="B893" s="2" t="s">
        <v>32</v>
      </c>
      <c r="C893" s="2" t="s">
        <v>6</v>
      </c>
      <c r="D893" s="2" t="s">
        <v>7</v>
      </c>
      <c r="E893" s="2" t="s">
        <v>13</v>
      </c>
      <c r="F893" s="2" t="s">
        <v>61</v>
      </c>
      <c r="G893" s="1">
        <v>500</v>
      </c>
      <c r="H893" s="1">
        <v>300</v>
      </c>
      <c r="I893" s="4">
        <v>1</v>
      </c>
      <c r="J893" s="2" t="s">
        <v>66</v>
      </c>
      <c r="K893" s="1">
        <f>Tabelle2[[#This Row],[Menge kg Nges]]/1000</f>
        <v>0.5</v>
      </c>
      <c r="L893" s="1">
        <f>Tabelle2[[#This Row],[Menge kg P2O5]]/1000</f>
        <v>0.3</v>
      </c>
      <c r="M893" s="1">
        <f>Tabelle2[[#This Row],[Menge t Nges]]/Tabelle2[[#This Row],[Anzahl Lieferscheine]]</f>
        <v>0.5</v>
      </c>
      <c r="N893" s="1">
        <f>Tabelle2[[#This Row],[Menge t P2O5]]/Tabelle2[[#This Row],[Anzahl Lieferscheine]]</f>
        <v>0.3</v>
      </c>
    </row>
    <row r="894" spans="1:14" x14ac:dyDescent="0.2">
      <c r="A894" s="2" t="s">
        <v>42</v>
      </c>
      <c r="B894" s="2" t="s">
        <v>32</v>
      </c>
      <c r="C894" s="2" t="s">
        <v>6</v>
      </c>
      <c r="D894" s="2" t="s">
        <v>7</v>
      </c>
      <c r="E894" s="2" t="s">
        <v>14</v>
      </c>
      <c r="F894" s="2" t="s">
        <v>61</v>
      </c>
      <c r="G894" s="1">
        <v>4071</v>
      </c>
      <c r="H894" s="1">
        <v>2599.1999999999998</v>
      </c>
      <c r="I894" s="4">
        <v>16</v>
      </c>
      <c r="J894" s="2" t="s">
        <v>66</v>
      </c>
      <c r="K894" s="1">
        <f>Tabelle2[[#This Row],[Menge kg Nges]]/1000</f>
        <v>4.0709999999999997</v>
      </c>
      <c r="L894" s="1">
        <f>Tabelle2[[#This Row],[Menge kg P2O5]]/1000</f>
        <v>2.5991999999999997</v>
      </c>
      <c r="M894" s="1">
        <f>Tabelle2[[#This Row],[Menge t Nges]]/Tabelle2[[#This Row],[Anzahl Lieferscheine]]</f>
        <v>0.25443749999999998</v>
      </c>
      <c r="N894" s="1">
        <f>Tabelle2[[#This Row],[Menge t P2O5]]/Tabelle2[[#This Row],[Anzahl Lieferscheine]]</f>
        <v>0.16244999999999998</v>
      </c>
    </row>
    <row r="895" spans="1:14" x14ac:dyDescent="0.2">
      <c r="A895" s="2" t="s">
        <v>42</v>
      </c>
      <c r="B895" s="2" t="s">
        <v>32</v>
      </c>
      <c r="C895" s="2" t="s">
        <v>6</v>
      </c>
      <c r="D895" s="2" t="s">
        <v>15</v>
      </c>
      <c r="E895" s="2" t="s">
        <v>20</v>
      </c>
      <c r="F895" s="2" t="s">
        <v>61</v>
      </c>
      <c r="G895" s="1">
        <v>211.20000000000002</v>
      </c>
      <c r="H895" s="1">
        <v>120</v>
      </c>
      <c r="I895" s="4">
        <v>2</v>
      </c>
      <c r="J895" s="2" t="s">
        <v>66</v>
      </c>
      <c r="K895" s="1">
        <f>Tabelle2[[#This Row],[Menge kg Nges]]/1000</f>
        <v>0.21120000000000003</v>
      </c>
      <c r="L895" s="1">
        <f>Tabelle2[[#This Row],[Menge kg P2O5]]/1000</f>
        <v>0.12</v>
      </c>
      <c r="M895" s="1">
        <f>Tabelle2[[#This Row],[Menge t Nges]]/Tabelle2[[#This Row],[Anzahl Lieferscheine]]</f>
        <v>0.10560000000000001</v>
      </c>
      <c r="N895" s="1">
        <f>Tabelle2[[#This Row],[Menge t P2O5]]/Tabelle2[[#This Row],[Anzahl Lieferscheine]]</f>
        <v>0.06</v>
      </c>
    </row>
    <row r="896" spans="1:14" x14ac:dyDescent="0.2">
      <c r="A896" s="2" t="s">
        <v>42</v>
      </c>
      <c r="B896" s="2" t="s">
        <v>32</v>
      </c>
      <c r="C896" s="2" t="s">
        <v>25</v>
      </c>
      <c r="D896" s="2" t="s">
        <v>25</v>
      </c>
      <c r="E896" s="2" t="s">
        <v>26</v>
      </c>
      <c r="F896" s="2" t="s">
        <v>61</v>
      </c>
      <c r="G896" s="1">
        <v>25818.499999999989</v>
      </c>
      <c r="H896" s="1">
        <v>10846.980000000003</v>
      </c>
      <c r="I896" s="4">
        <v>57</v>
      </c>
      <c r="J896" s="2" t="s">
        <v>66</v>
      </c>
      <c r="K896" s="1">
        <f>Tabelle2[[#This Row],[Menge kg Nges]]/1000</f>
        <v>25.81849999999999</v>
      </c>
      <c r="L896" s="1">
        <f>Tabelle2[[#This Row],[Menge kg P2O5]]/1000</f>
        <v>10.846980000000004</v>
      </c>
      <c r="M896" s="1">
        <f>Tabelle2[[#This Row],[Menge t Nges]]/Tabelle2[[#This Row],[Anzahl Lieferscheine]]</f>
        <v>0.452956140350877</v>
      </c>
      <c r="N896" s="1">
        <f>Tabelle2[[#This Row],[Menge t P2O5]]/Tabelle2[[#This Row],[Anzahl Lieferscheine]]</f>
        <v>0.19029789473684217</v>
      </c>
    </row>
    <row r="897" spans="1:14" x14ac:dyDescent="0.2">
      <c r="A897" s="2" t="s">
        <v>42</v>
      </c>
      <c r="B897" s="2" t="s">
        <v>47</v>
      </c>
      <c r="C897" s="2" t="s">
        <v>6</v>
      </c>
      <c r="D897" s="2" t="s">
        <v>7</v>
      </c>
      <c r="E897" s="2" t="s">
        <v>14</v>
      </c>
      <c r="F897" s="2" t="s">
        <v>61</v>
      </c>
      <c r="G897" s="1">
        <v>8390.76</v>
      </c>
      <c r="H897" s="1">
        <v>3762.9199999999996</v>
      </c>
      <c r="I897" s="4">
        <v>32</v>
      </c>
      <c r="J897" s="2" t="s">
        <v>66</v>
      </c>
      <c r="K897" s="1">
        <f>Tabelle2[[#This Row],[Menge kg Nges]]/1000</f>
        <v>8.3907600000000002</v>
      </c>
      <c r="L897" s="1">
        <f>Tabelle2[[#This Row],[Menge kg P2O5]]/1000</f>
        <v>3.7629199999999998</v>
      </c>
      <c r="M897" s="1">
        <f>Tabelle2[[#This Row],[Menge t Nges]]/Tabelle2[[#This Row],[Anzahl Lieferscheine]]</f>
        <v>0.26221125000000001</v>
      </c>
      <c r="N897" s="1">
        <f>Tabelle2[[#This Row],[Menge t P2O5]]/Tabelle2[[#This Row],[Anzahl Lieferscheine]]</f>
        <v>0.11759124999999999</v>
      </c>
    </row>
    <row r="898" spans="1:14" x14ac:dyDescent="0.2">
      <c r="A898" s="2" t="s">
        <v>42</v>
      </c>
      <c r="B898" s="2" t="s">
        <v>47</v>
      </c>
      <c r="C898" s="2" t="s">
        <v>25</v>
      </c>
      <c r="D898" s="2" t="s">
        <v>25</v>
      </c>
      <c r="E898" s="2" t="s">
        <v>26</v>
      </c>
      <c r="F898" s="2" t="s">
        <v>61</v>
      </c>
      <c r="G898" s="1">
        <v>2206.4</v>
      </c>
      <c r="H898" s="1">
        <v>1041.6000000000001</v>
      </c>
      <c r="I898" s="4">
        <v>5</v>
      </c>
      <c r="J898" s="2" t="s">
        <v>66</v>
      </c>
      <c r="K898" s="1">
        <f>Tabelle2[[#This Row],[Menge kg Nges]]/1000</f>
        <v>2.2063999999999999</v>
      </c>
      <c r="L898" s="1">
        <f>Tabelle2[[#This Row],[Menge kg P2O5]]/1000</f>
        <v>1.0416000000000001</v>
      </c>
      <c r="M898" s="1">
        <f>Tabelle2[[#This Row],[Menge t Nges]]/Tabelle2[[#This Row],[Anzahl Lieferscheine]]</f>
        <v>0.44128000000000001</v>
      </c>
      <c r="N898" s="1">
        <f>Tabelle2[[#This Row],[Menge t P2O5]]/Tabelle2[[#This Row],[Anzahl Lieferscheine]]</f>
        <v>0.20832000000000001</v>
      </c>
    </row>
    <row r="899" spans="1:14" x14ac:dyDescent="0.2">
      <c r="A899" s="2" t="s">
        <v>42</v>
      </c>
      <c r="B899" s="2" t="s">
        <v>37</v>
      </c>
      <c r="C899" s="2" t="s">
        <v>6</v>
      </c>
      <c r="D899" s="2" t="s">
        <v>7</v>
      </c>
      <c r="E899" s="2" t="s">
        <v>12</v>
      </c>
      <c r="F899" s="2" t="s">
        <v>61</v>
      </c>
      <c r="G899" s="1">
        <v>602.1</v>
      </c>
      <c r="H899" s="1">
        <v>346.95</v>
      </c>
      <c r="I899" s="4">
        <v>3</v>
      </c>
      <c r="J899" s="2" t="s">
        <v>66</v>
      </c>
      <c r="K899" s="1">
        <f>Tabelle2[[#This Row],[Menge kg Nges]]/1000</f>
        <v>0.60209999999999997</v>
      </c>
      <c r="L899" s="1">
        <f>Tabelle2[[#This Row],[Menge kg P2O5]]/1000</f>
        <v>0.34694999999999998</v>
      </c>
      <c r="M899" s="1">
        <f>Tabelle2[[#This Row],[Menge t Nges]]/Tabelle2[[#This Row],[Anzahl Lieferscheine]]</f>
        <v>0.20069999999999999</v>
      </c>
      <c r="N899" s="1">
        <f>Tabelle2[[#This Row],[Menge t P2O5]]/Tabelle2[[#This Row],[Anzahl Lieferscheine]]</f>
        <v>0.11564999999999999</v>
      </c>
    </row>
    <row r="900" spans="1:14" x14ac:dyDescent="0.2">
      <c r="A900" s="2" t="s">
        <v>42</v>
      </c>
      <c r="B900" s="2" t="s">
        <v>37</v>
      </c>
      <c r="C900" s="2" t="s">
        <v>6</v>
      </c>
      <c r="D900" s="2" t="s">
        <v>7</v>
      </c>
      <c r="E900" s="2" t="s">
        <v>14</v>
      </c>
      <c r="F900" s="2" t="s">
        <v>61</v>
      </c>
      <c r="G900" s="1">
        <v>9047.08</v>
      </c>
      <c r="H900" s="1">
        <v>3930.4799999999996</v>
      </c>
      <c r="I900" s="4">
        <v>37</v>
      </c>
      <c r="J900" s="2" t="s">
        <v>66</v>
      </c>
      <c r="K900" s="1">
        <f>Tabelle2[[#This Row],[Menge kg Nges]]/1000</f>
        <v>9.0470799999999993</v>
      </c>
      <c r="L900" s="1">
        <f>Tabelle2[[#This Row],[Menge kg P2O5]]/1000</f>
        <v>3.9304799999999998</v>
      </c>
      <c r="M900" s="1">
        <f>Tabelle2[[#This Row],[Menge t Nges]]/Tabelle2[[#This Row],[Anzahl Lieferscheine]]</f>
        <v>0.24451567567567567</v>
      </c>
      <c r="N900" s="1">
        <f>Tabelle2[[#This Row],[Menge t P2O5]]/Tabelle2[[#This Row],[Anzahl Lieferscheine]]</f>
        <v>0.10622918918918918</v>
      </c>
    </row>
    <row r="901" spans="1:14" x14ac:dyDescent="0.2">
      <c r="A901" s="2" t="s">
        <v>42</v>
      </c>
      <c r="B901" s="2" t="s">
        <v>37</v>
      </c>
      <c r="C901" s="2" t="s">
        <v>6</v>
      </c>
      <c r="D901" s="2" t="s">
        <v>15</v>
      </c>
      <c r="E901" s="2" t="s">
        <v>20</v>
      </c>
      <c r="F901" s="2" t="s">
        <v>61</v>
      </c>
      <c r="G901" s="1">
        <v>114.24</v>
      </c>
      <c r="H901" s="1">
        <v>84</v>
      </c>
      <c r="I901" s="4">
        <v>1</v>
      </c>
      <c r="J901" s="2" t="s">
        <v>66</v>
      </c>
      <c r="K901" s="1">
        <f>Tabelle2[[#This Row],[Menge kg Nges]]/1000</f>
        <v>0.11423999999999999</v>
      </c>
      <c r="L901" s="1">
        <f>Tabelle2[[#This Row],[Menge kg P2O5]]/1000</f>
        <v>8.4000000000000005E-2</v>
      </c>
      <c r="M901" s="1">
        <f>Tabelle2[[#This Row],[Menge t Nges]]/Tabelle2[[#This Row],[Anzahl Lieferscheine]]</f>
        <v>0.11423999999999999</v>
      </c>
      <c r="N901" s="1">
        <f>Tabelle2[[#This Row],[Menge t P2O5]]/Tabelle2[[#This Row],[Anzahl Lieferscheine]]</f>
        <v>8.4000000000000005E-2</v>
      </c>
    </row>
    <row r="902" spans="1:14" x14ac:dyDescent="0.2">
      <c r="A902" s="2" t="s">
        <v>42</v>
      </c>
      <c r="B902" s="2" t="s">
        <v>37</v>
      </c>
      <c r="C902" s="2" t="s">
        <v>25</v>
      </c>
      <c r="D902" s="2" t="s">
        <v>25</v>
      </c>
      <c r="E902" s="2" t="s">
        <v>26</v>
      </c>
      <c r="F902" s="2" t="s">
        <v>61</v>
      </c>
      <c r="G902" s="1">
        <v>6951.5999999999995</v>
      </c>
      <c r="H902" s="1">
        <v>2237.37</v>
      </c>
      <c r="I902" s="4">
        <v>22</v>
      </c>
      <c r="J902" s="2" t="s">
        <v>66</v>
      </c>
      <c r="K902" s="1">
        <f>Tabelle2[[#This Row],[Menge kg Nges]]/1000</f>
        <v>6.9515999999999991</v>
      </c>
      <c r="L902" s="1">
        <f>Tabelle2[[#This Row],[Menge kg P2O5]]/1000</f>
        <v>2.2373699999999999</v>
      </c>
      <c r="M902" s="1">
        <f>Tabelle2[[#This Row],[Menge t Nges]]/Tabelle2[[#This Row],[Anzahl Lieferscheine]]</f>
        <v>0.31598181818181814</v>
      </c>
      <c r="N902" s="1">
        <f>Tabelle2[[#This Row],[Menge t P2O5]]/Tabelle2[[#This Row],[Anzahl Lieferscheine]]</f>
        <v>0.10169863636363635</v>
      </c>
    </row>
    <row r="903" spans="1:14" x14ac:dyDescent="0.2">
      <c r="A903" s="2" t="s">
        <v>42</v>
      </c>
      <c r="B903" s="2" t="s">
        <v>38</v>
      </c>
      <c r="C903" s="2" t="s">
        <v>6</v>
      </c>
      <c r="D903" s="2" t="s">
        <v>7</v>
      </c>
      <c r="E903" s="2" t="s">
        <v>9</v>
      </c>
      <c r="F903" s="2" t="s">
        <v>61</v>
      </c>
      <c r="G903" s="1">
        <v>924</v>
      </c>
      <c r="H903" s="1">
        <v>377.99999999999994</v>
      </c>
      <c r="I903" s="4">
        <v>5</v>
      </c>
      <c r="J903" s="2" t="s">
        <v>66</v>
      </c>
      <c r="K903" s="1">
        <f>Tabelle2[[#This Row],[Menge kg Nges]]/1000</f>
        <v>0.92400000000000004</v>
      </c>
      <c r="L903" s="1">
        <f>Tabelle2[[#This Row],[Menge kg P2O5]]/1000</f>
        <v>0.37799999999999995</v>
      </c>
      <c r="M903" s="1">
        <f>Tabelle2[[#This Row],[Menge t Nges]]/Tabelle2[[#This Row],[Anzahl Lieferscheine]]</f>
        <v>0.18480000000000002</v>
      </c>
      <c r="N903" s="1">
        <f>Tabelle2[[#This Row],[Menge t P2O5]]/Tabelle2[[#This Row],[Anzahl Lieferscheine]]</f>
        <v>7.5599999999999987E-2</v>
      </c>
    </row>
    <row r="904" spans="1:14" x14ac:dyDescent="0.2">
      <c r="A904" s="2" t="s">
        <v>42</v>
      </c>
      <c r="B904" s="2" t="s">
        <v>38</v>
      </c>
      <c r="C904" s="2" t="s">
        <v>6</v>
      </c>
      <c r="D904" s="2" t="s">
        <v>7</v>
      </c>
      <c r="E904" s="2" t="s">
        <v>12</v>
      </c>
      <c r="F904" s="2" t="s">
        <v>61</v>
      </c>
      <c r="G904" s="1">
        <v>1037.5</v>
      </c>
      <c r="H904" s="1">
        <v>330</v>
      </c>
      <c r="I904" s="4">
        <v>1</v>
      </c>
      <c r="J904" s="2" t="s">
        <v>66</v>
      </c>
      <c r="K904" s="1">
        <f>Tabelle2[[#This Row],[Menge kg Nges]]/1000</f>
        <v>1.0375000000000001</v>
      </c>
      <c r="L904" s="1">
        <f>Tabelle2[[#This Row],[Menge kg P2O5]]/1000</f>
        <v>0.33</v>
      </c>
      <c r="M904" s="1">
        <f>Tabelle2[[#This Row],[Menge t Nges]]/Tabelle2[[#This Row],[Anzahl Lieferscheine]]</f>
        <v>1.0375000000000001</v>
      </c>
      <c r="N904" s="1">
        <f>Tabelle2[[#This Row],[Menge t P2O5]]/Tabelle2[[#This Row],[Anzahl Lieferscheine]]</f>
        <v>0.33</v>
      </c>
    </row>
    <row r="905" spans="1:14" x14ac:dyDescent="0.2">
      <c r="A905" s="2" t="s">
        <v>42</v>
      </c>
      <c r="B905" s="2" t="s">
        <v>38</v>
      </c>
      <c r="C905" s="2" t="s">
        <v>6</v>
      </c>
      <c r="D905" s="2" t="s">
        <v>7</v>
      </c>
      <c r="E905" s="2" t="s">
        <v>14</v>
      </c>
      <c r="F905" s="2" t="s">
        <v>61</v>
      </c>
      <c r="G905" s="1">
        <v>961.52</v>
      </c>
      <c r="H905" s="1">
        <v>400.96</v>
      </c>
      <c r="I905" s="4">
        <v>2</v>
      </c>
      <c r="J905" s="2" t="s">
        <v>66</v>
      </c>
      <c r="K905" s="1">
        <f>Tabelle2[[#This Row],[Menge kg Nges]]/1000</f>
        <v>0.96151999999999993</v>
      </c>
      <c r="L905" s="1">
        <f>Tabelle2[[#This Row],[Menge kg P2O5]]/1000</f>
        <v>0.40095999999999998</v>
      </c>
      <c r="M905" s="1">
        <f>Tabelle2[[#This Row],[Menge t Nges]]/Tabelle2[[#This Row],[Anzahl Lieferscheine]]</f>
        <v>0.48075999999999997</v>
      </c>
      <c r="N905" s="1">
        <f>Tabelle2[[#This Row],[Menge t P2O5]]/Tabelle2[[#This Row],[Anzahl Lieferscheine]]</f>
        <v>0.20047999999999999</v>
      </c>
    </row>
    <row r="906" spans="1:14" x14ac:dyDescent="0.2">
      <c r="A906" s="2" t="s">
        <v>42</v>
      </c>
      <c r="B906" s="2" t="s">
        <v>38</v>
      </c>
      <c r="C906" s="2" t="s">
        <v>6</v>
      </c>
      <c r="D906" s="2" t="s">
        <v>15</v>
      </c>
      <c r="E906" s="2" t="s">
        <v>8</v>
      </c>
      <c r="F906" s="2" t="s">
        <v>61</v>
      </c>
      <c r="G906" s="1">
        <v>3372.25</v>
      </c>
      <c r="H906" s="1">
        <v>5094.25</v>
      </c>
      <c r="I906" s="4">
        <v>9</v>
      </c>
      <c r="J906" s="2" t="s">
        <v>66</v>
      </c>
      <c r="K906" s="1">
        <f>Tabelle2[[#This Row],[Menge kg Nges]]/1000</f>
        <v>3.3722500000000002</v>
      </c>
      <c r="L906" s="1">
        <f>Tabelle2[[#This Row],[Menge kg P2O5]]/1000</f>
        <v>5.0942499999999997</v>
      </c>
      <c r="M906" s="1">
        <f>Tabelle2[[#This Row],[Menge t Nges]]/Tabelle2[[#This Row],[Anzahl Lieferscheine]]</f>
        <v>0.37469444444444444</v>
      </c>
      <c r="N906" s="1">
        <f>Tabelle2[[#This Row],[Menge t P2O5]]/Tabelle2[[#This Row],[Anzahl Lieferscheine]]</f>
        <v>0.5660277777777778</v>
      </c>
    </row>
    <row r="907" spans="1:14" x14ac:dyDescent="0.2">
      <c r="A907" s="2" t="s">
        <v>42</v>
      </c>
      <c r="B907" s="2" t="s">
        <v>38</v>
      </c>
      <c r="C907" s="2" t="s">
        <v>6</v>
      </c>
      <c r="D907" s="2" t="s">
        <v>15</v>
      </c>
      <c r="E907" s="2" t="s">
        <v>21</v>
      </c>
      <c r="F907" s="2" t="s">
        <v>61</v>
      </c>
      <c r="G907" s="1">
        <v>408</v>
      </c>
      <c r="H907" s="1">
        <v>240</v>
      </c>
      <c r="I907" s="4">
        <v>1</v>
      </c>
      <c r="J907" s="2" t="s">
        <v>66</v>
      </c>
      <c r="K907" s="1">
        <f>Tabelle2[[#This Row],[Menge kg Nges]]/1000</f>
        <v>0.40799999999999997</v>
      </c>
      <c r="L907" s="1">
        <f>Tabelle2[[#This Row],[Menge kg P2O5]]/1000</f>
        <v>0.24</v>
      </c>
      <c r="M907" s="1">
        <f>Tabelle2[[#This Row],[Menge t Nges]]/Tabelle2[[#This Row],[Anzahl Lieferscheine]]</f>
        <v>0.40799999999999997</v>
      </c>
      <c r="N907" s="1">
        <f>Tabelle2[[#This Row],[Menge t P2O5]]/Tabelle2[[#This Row],[Anzahl Lieferscheine]]</f>
        <v>0.24</v>
      </c>
    </row>
    <row r="908" spans="1:14" x14ac:dyDescent="0.2">
      <c r="A908" s="2" t="s">
        <v>42</v>
      </c>
      <c r="B908" s="2" t="s">
        <v>38</v>
      </c>
      <c r="C908" s="2" t="s">
        <v>6</v>
      </c>
      <c r="D908" s="2" t="s">
        <v>15</v>
      </c>
      <c r="E908" s="2" t="s">
        <v>9</v>
      </c>
      <c r="F908" s="2" t="s">
        <v>61</v>
      </c>
      <c r="G908" s="1">
        <v>139.30000000000001</v>
      </c>
      <c r="H908" s="1">
        <v>57.75</v>
      </c>
      <c r="I908" s="4">
        <v>1</v>
      </c>
      <c r="J908" s="2" t="s">
        <v>66</v>
      </c>
      <c r="K908" s="1">
        <f>Tabelle2[[#This Row],[Menge kg Nges]]/1000</f>
        <v>0.13930000000000001</v>
      </c>
      <c r="L908" s="1">
        <f>Tabelle2[[#This Row],[Menge kg P2O5]]/1000</f>
        <v>5.7750000000000003E-2</v>
      </c>
      <c r="M908" s="1">
        <f>Tabelle2[[#This Row],[Menge t Nges]]/Tabelle2[[#This Row],[Anzahl Lieferscheine]]</f>
        <v>0.13930000000000001</v>
      </c>
      <c r="N908" s="1">
        <f>Tabelle2[[#This Row],[Menge t P2O5]]/Tabelle2[[#This Row],[Anzahl Lieferscheine]]</f>
        <v>5.7750000000000003E-2</v>
      </c>
    </row>
    <row r="909" spans="1:14" x14ac:dyDescent="0.2">
      <c r="A909" s="2" t="s">
        <v>42</v>
      </c>
      <c r="B909" s="2" t="s">
        <v>38</v>
      </c>
      <c r="C909" s="2" t="s">
        <v>25</v>
      </c>
      <c r="D909" s="2" t="s">
        <v>25</v>
      </c>
      <c r="E909" s="2" t="s">
        <v>26</v>
      </c>
      <c r="F909" s="2" t="s">
        <v>61</v>
      </c>
      <c r="G909" s="1">
        <v>8476.9</v>
      </c>
      <c r="H909" s="1">
        <v>4048.3900000000003</v>
      </c>
      <c r="I909" s="4">
        <v>23</v>
      </c>
      <c r="J909" s="2" t="s">
        <v>66</v>
      </c>
      <c r="K909" s="1">
        <f>Tabelle2[[#This Row],[Menge kg Nges]]/1000</f>
        <v>8.4768999999999988</v>
      </c>
      <c r="L909" s="1">
        <f>Tabelle2[[#This Row],[Menge kg P2O5]]/1000</f>
        <v>4.0483900000000004</v>
      </c>
      <c r="M909" s="1">
        <f>Tabelle2[[#This Row],[Menge t Nges]]/Tabelle2[[#This Row],[Anzahl Lieferscheine]]</f>
        <v>0.36856086956521733</v>
      </c>
      <c r="N909" s="1">
        <f>Tabelle2[[#This Row],[Menge t P2O5]]/Tabelle2[[#This Row],[Anzahl Lieferscheine]]</f>
        <v>0.17601695652173915</v>
      </c>
    </row>
    <row r="910" spans="1:14" x14ac:dyDescent="0.2">
      <c r="A910" s="2" t="s">
        <v>42</v>
      </c>
      <c r="B910" s="2" t="s">
        <v>39</v>
      </c>
      <c r="C910" s="2" t="s">
        <v>6</v>
      </c>
      <c r="D910" s="2" t="s">
        <v>7</v>
      </c>
      <c r="E910" s="2" t="s">
        <v>8</v>
      </c>
      <c r="F910" s="2" t="s">
        <v>61</v>
      </c>
      <c r="G910" s="1">
        <v>594</v>
      </c>
      <c r="H910" s="1">
        <v>217.8</v>
      </c>
      <c r="I910" s="4">
        <v>3</v>
      </c>
      <c r="J910" s="2" t="s">
        <v>66</v>
      </c>
      <c r="K910" s="1">
        <f>Tabelle2[[#This Row],[Menge kg Nges]]/1000</f>
        <v>0.59399999999999997</v>
      </c>
      <c r="L910" s="1">
        <f>Tabelle2[[#This Row],[Menge kg P2O5]]/1000</f>
        <v>0.21780000000000002</v>
      </c>
      <c r="M910" s="1">
        <f>Tabelle2[[#This Row],[Menge t Nges]]/Tabelle2[[#This Row],[Anzahl Lieferscheine]]</f>
        <v>0.19799999999999998</v>
      </c>
      <c r="N910" s="1">
        <f>Tabelle2[[#This Row],[Menge t P2O5]]/Tabelle2[[#This Row],[Anzahl Lieferscheine]]</f>
        <v>7.2600000000000012E-2</v>
      </c>
    </row>
    <row r="911" spans="1:14" x14ac:dyDescent="0.2">
      <c r="A911" s="2" t="s">
        <v>42</v>
      </c>
      <c r="B911" s="2" t="s">
        <v>39</v>
      </c>
      <c r="C911" s="2" t="s">
        <v>6</v>
      </c>
      <c r="D911" s="2" t="s">
        <v>7</v>
      </c>
      <c r="E911" s="2" t="s">
        <v>12</v>
      </c>
      <c r="F911" s="2" t="s">
        <v>61</v>
      </c>
      <c r="G911" s="1">
        <v>626</v>
      </c>
      <c r="H911" s="1">
        <v>318</v>
      </c>
      <c r="I911" s="4">
        <v>4</v>
      </c>
      <c r="J911" s="2" t="s">
        <v>66</v>
      </c>
      <c r="K911" s="1">
        <f>Tabelle2[[#This Row],[Menge kg Nges]]/1000</f>
        <v>0.626</v>
      </c>
      <c r="L911" s="1">
        <f>Tabelle2[[#This Row],[Menge kg P2O5]]/1000</f>
        <v>0.318</v>
      </c>
      <c r="M911" s="1">
        <f>Tabelle2[[#This Row],[Menge t Nges]]/Tabelle2[[#This Row],[Anzahl Lieferscheine]]</f>
        <v>0.1565</v>
      </c>
      <c r="N911" s="1">
        <f>Tabelle2[[#This Row],[Menge t P2O5]]/Tabelle2[[#This Row],[Anzahl Lieferscheine]]</f>
        <v>7.9500000000000001E-2</v>
      </c>
    </row>
    <row r="912" spans="1:14" x14ac:dyDescent="0.2">
      <c r="A912" s="2" t="s">
        <v>42</v>
      </c>
      <c r="B912" s="2" t="s">
        <v>39</v>
      </c>
      <c r="C912" s="2" t="s">
        <v>6</v>
      </c>
      <c r="D912" s="2" t="s">
        <v>7</v>
      </c>
      <c r="E912" s="2" t="s">
        <v>14</v>
      </c>
      <c r="F912" s="2" t="s">
        <v>61</v>
      </c>
      <c r="G912" s="1">
        <v>631.12</v>
      </c>
      <c r="H912" s="1">
        <v>307.27999999999997</v>
      </c>
      <c r="I912" s="4">
        <v>3</v>
      </c>
      <c r="J912" s="2" t="s">
        <v>66</v>
      </c>
      <c r="K912" s="1">
        <f>Tabelle2[[#This Row],[Menge kg Nges]]/1000</f>
        <v>0.63112000000000001</v>
      </c>
      <c r="L912" s="1">
        <f>Tabelle2[[#This Row],[Menge kg P2O5]]/1000</f>
        <v>0.30728</v>
      </c>
      <c r="M912" s="1">
        <f>Tabelle2[[#This Row],[Menge t Nges]]/Tabelle2[[#This Row],[Anzahl Lieferscheine]]</f>
        <v>0.21037333333333333</v>
      </c>
      <c r="N912" s="1">
        <f>Tabelle2[[#This Row],[Menge t P2O5]]/Tabelle2[[#This Row],[Anzahl Lieferscheine]]</f>
        <v>0.10242666666666667</v>
      </c>
    </row>
    <row r="913" spans="1:14" x14ac:dyDescent="0.2">
      <c r="A913" s="2" t="s">
        <v>42</v>
      </c>
      <c r="B913" s="2" t="s">
        <v>39</v>
      </c>
      <c r="C913" s="2" t="s">
        <v>6</v>
      </c>
      <c r="D913" s="2" t="s">
        <v>15</v>
      </c>
      <c r="E913" s="2" t="s">
        <v>13</v>
      </c>
      <c r="F913" s="2" t="s">
        <v>61</v>
      </c>
      <c r="G913" s="1">
        <v>110.4</v>
      </c>
      <c r="H913" s="1">
        <v>94.4</v>
      </c>
      <c r="I913" s="4">
        <v>1</v>
      </c>
      <c r="J913" s="2" t="s">
        <v>66</v>
      </c>
      <c r="K913" s="1">
        <f>Tabelle2[[#This Row],[Menge kg Nges]]/1000</f>
        <v>0.11040000000000001</v>
      </c>
      <c r="L913" s="1">
        <f>Tabelle2[[#This Row],[Menge kg P2O5]]/1000</f>
        <v>9.4400000000000012E-2</v>
      </c>
      <c r="M913" s="1">
        <f>Tabelle2[[#This Row],[Menge t Nges]]/Tabelle2[[#This Row],[Anzahl Lieferscheine]]</f>
        <v>0.11040000000000001</v>
      </c>
      <c r="N913" s="1">
        <f>Tabelle2[[#This Row],[Menge t P2O5]]/Tabelle2[[#This Row],[Anzahl Lieferscheine]]</f>
        <v>9.4400000000000012E-2</v>
      </c>
    </row>
    <row r="914" spans="1:14" x14ac:dyDescent="0.2">
      <c r="A914" s="2" t="s">
        <v>42</v>
      </c>
      <c r="B914" s="2" t="s">
        <v>39</v>
      </c>
      <c r="C914" s="2" t="s">
        <v>25</v>
      </c>
      <c r="D914" s="2" t="s">
        <v>25</v>
      </c>
      <c r="E914" s="2" t="s">
        <v>26</v>
      </c>
      <c r="F914" s="2" t="s">
        <v>61</v>
      </c>
      <c r="G914" s="1">
        <v>2937.6399999999994</v>
      </c>
      <c r="H914" s="1">
        <v>1301.1600000000003</v>
      </c>
      <c r="I914" s="4">
        <v>20</v>
      </c>
      <c r="J914" s="2" t="s">
        <v>66</v>
      </c>
      <c r="K914" s="1">
        <f>Tabelle2[[#This Row],[Menge kg Nges]]/1000</f>
        <v>2.9376399999999996</v>
      </c>
      <c r="L914" s="1">
        <f>Tabelle2[[#This Row],[Menge kg P2O5]]/1000</f>
        <v>1.3011600000000003</v>
      </c>
      <c r="M914" s="1">
        <f>Tabelle2[[#This Row],[Menge t Nges]]/Tabelle2[[#This Row],[Anzahl Lieferscheine]]</f>
        <v>0.14688199999999998</v>
      </c>
      <c r="N914" s="1">
        <f>Tabelle2[[#This Row],[Menge t P2O5]]/Tabelle2[[#This Row],[Anzahl Lieferscheine]]</f>
        <v>6.5058000000000019E-2</v>
      </c>
    </row>
    <row r="915" spans="1:14" x14ac:dyDescent="0.2">
      <c r="A915" s="2" t="s">
        <v>42</v>
      </c>
      <c r="B915" s="2" t="s">
        <v>40</v>
      </c>
      <c r="C915" s="2" t="s">
        <v>6</v>
      </c>
      <c r="D915" s="2" t="s">
        <v>7</v>
      </c>
      <c r="E915" s="2" t="s">
        <v>8</v>
      </c>
      <c r="F915" s="2" t="s">
        <v>61</v>
      </c>
      <c r="G915" s="1">
        <v>1245</v>
      </c>
      <c r="H915" s="1">
        <v>456.5</v>
      </c>
      <c r="I915" s="4">
        <v>1</v>
      </c>
      <c r="J915" s="2" t="s">
        <v>66</v>
      </c>
      <c r="K915" s="1">
        <f>Tabelle2[[#This Row],[Menge kg Nges]]/1000</f>
        <v>1.2450000000000001</v>
      </c>
      <c r="L915" s="1">
        <f>Tabelle2[[#This Row],[Menge kg P2O5]]/1000</f>
        <v>0.45650000000000002</v>
      </c>
      <c r="M915" s="1">
        <f>Tabelle2[[#This Row],[Menge t Nges]]/Tabelle2[[#This Row],[Anzahl Lieferscheine]]</f>
        <v>1.2450000000000001</v>
      </c>
      <c r="N915" s="1">
        <f>Tabelle2[[#This Row],[Menge t P2O5]]/Tabelle2[[#This Row],[Anzahl Lieferscheine]]</f>
        <v>0.45650000000000002</v>
      </c>
    </row>
    <row r="916" spans="1:14" x14ac:dyDescent="0.2">
      <c r="A916" s="2" t="s">
        <v>42</v>
      </c>
      <c r="B916" s="2" t="s">
        <v>40</v>
      </c>
      <c r="C916" s="2" t="s">
        <v>6</v>
      </c>
      <c r="D916" s="2" t="s">
        <v>7</v>
      </c>
      <c r="E916" s="2" t="s">
        <v>9</v>
      </c>
      <c r="F916" s="2" t="s">
        <v>61</v>
      </c>
      <c r="G916" s="1">
        <v>505.6</v>
      </c>
      <c r="H916" s="1">
        <v>208.2</v>
      </c>
      <c r="I916" s="4">
        <v>3</v>
      </c>
      <c r="J916" s="2" t="s">
        <v>66</v>
      </c>
      <c r="K916" s="1">
        <f>Tabelle2[[#This Row],[Menge kg Nges]]/1000</f>
        <v>0.50560000000000005</v>
      </c>
      <c r="L916" s="1">
        <f>Tabelle2[[#This Row],[Menge kg P2O5]]/1000</f>
        <v>0.2082</v>
      </c>
      <c r="M916" s="1">
        <f>Tabelle2[[#This Row],[Menge t Nges]]/Tabelle2[[#This Row],[Anzahl Lieferscheine]]</f>
        <v>0.16853333333333334</v>
      </c>
      <c r="N916" s="1">
        <f>Tabelle2[[#This Row],[Menge t P2O5]]/Tabelle2[[#This Row],[Anzahl Lieferscheine]]</f>
        <v>6.9400000000000003E-2</v>
      </c>
    </row>
    <row r="917" spans="1:14" x14ac:dyDescent="0.2">
      <c r="A917" s="2" t="s">
        <v>42</v>
      </c>
      <c r="B917" s="2" t="s">
        <v>40</v>
      </c>
      <c r="C917" s="2" t="s">
        <v>6</v>
      </c>
      <c r="D917" s="2" t="s">
        <v>7</v>
      </c>
      <c r="E917" s="2" t="s">
        <v>11</v>
      </c>
      <c r="F917" s="2" t="s">
        <v>61</v>
      </c>
      <c r="G917" s="1">
        <v>330</v>
      </c>
      <c r="H917" s="1">
        <v>130</v>
      </c>
      <c r="I917" s="4">
        <v>1</v>
      </c>
      <c r="J917" s="2" t="s">
        <v>66</v>
      </c>
      <c r="K917" s="1">
        <f>Tabelle2[[#This Row],[Menge kg Nges]]/1000</f>
        <v>0.33</v>
      </c>
      <c r="L917" s="1">
        <f>Tabelle2[[#This Row],[Menge kg P2O5]]/1000</f>
        <v>0.13</v>
      </c>
      <c r="M917" s="1">
        <f>Tabelle2[[#This Row],[Menge t Nges]]/Tabelle2[[#This Row],[Anzahl Lieferscheine]]</f>
        <v>0.33</v>
      </c>
      <c r="N917" s="1">
        <f>Tabelle2[[#This Row],[Menge t P2O5]]/Tabelle2[[#This Row],[Anzahl Lieferscheine]]</f>
        <v>0.13</v>
      </c>
    </row>
    <row r="918" spans="1:14" x14ac:dyDescent="0.2">
      <c r="A918" s="2" t="s">
        <v>42</v>
      </c>
      <c r="B918" s="2" t="s">
        <v>40</v>
      </c>
      <c r="C918" s="2" t="s">
        <v>6</v>
      </c>
      <c r="D918" s="2" t="s">
        <v>7</v>
      </c>
      <c r="E918" s="2" t="s">
        <v>12</v>
      </c>
      <c r="F918" s="2" t="s">
        <v>61</v>
      </c>
      <c r="G918" s="1">
        <v>5701.6</v>
      </c>
      <c r="H918" s="1">
        <v>1898.1999999999996</v>
      </c>
      <c r="I918" s="4">
        <v>27</v>
      </c>
      <c r="J918" s="2" t="s">
        <v>66</v>
      </c>
      <c r="K918" s="1">
        <f>Tabelle2[[#This Row],[Menge kg Nges]]/1000</f>
        <v>5.7016</v>
      </c>
      <c r="L918" s="1">
        <f>Tabelle2[[#This Row],[Menge kg P2O5]]/1000</f>
        <v>1.8981999999999997</v>
      </c>
      <c r="M918" s="1">
        <f>Tabelle2[[#This Row],[Menge t Nges]]/Tabelle2[[#This Row],[Anzahl Lieferscheine]]</f>
        <v>0.21117037037037037</v>
      </c>
      <c r="N918" s="1">
        <f>Tabelle2[[#This Row],[Menge t P2O5]]/Tabelle2[[#This Row],[Anzahl Lieferscheine]]</f>
        <v>7.0303703703703688E-2</v>
      </c>
    </row>
    <row r="919" spans="1:14" x14ac:dyDescent="0.2">
      <c r="A919" s="2" t="s">
        <v>42</v>
      </c>
      <c r="B919" s="2" t="s">
        <v>40</v>
      </c>
      <c r="C919" s="2" t="s">
        <v>6</v>
      </c>
      <c r="D919" s="2" t="s">
        <v>7</v>
      </c>
      <c r="E919" s="2" t="s">
        <v>13</v>
      </c>
      <c r="F919" s="2" t="s">
        <v>61</v>
      </c>
      <c r="G919" s="1">
        <v>512.5</v>
      </c>
      <c r="H919" s="1">
        <v>307.5</v>
      </c>
      <c r="I919" s="4">
        <v>3</v>
      </c>
      <c r="J919" s="2" t="s">
        <v>66</v>
      </c>
      <c r="K919" s="1">
        <f>Tabelle2[[#This Row],[Menge kg Nges]]/1000</f>
        <v>0.51249999999999996</v>
      </c>
      <c r="L919" s="1">
        <f>Tabelle2[[#This Row],[Menge kg P2O5]]/1000</f>
        <v>0.3075</v>
      </c>
      <c r="M919" s="1">
        <f>Tabelle2[[#This Row],[Menge t Nges]]/Tabelle2[[#This Row],[Anzahl Lieferscheine]]</f>
        <v>0.17083333333333331</v>
      </c>
      <c r="N919" s="1">
        <f>Tabelle2[[#This Row],[Menge t P2O5]]/Tabelle2[[#This Row],[Anzahl Lieferscheine]]</f>
        <v>0.10249999999999999</v>
      </c>
    </row>
    <row r="920" spans="1:14" x14ac:dyDescent="0.2">
      <c r="A920" s="2" t="s">
        <v>42</v>
      </c>
      <c r="B920" s="2" t="s">
        <v>40</v>
      </c>
      <c r="C920" s="2" t="s">
        <v>6</v>
      </c>
      <c r="D920" s="2" t="s">
        <v>7</v>
      </c>
      <c r="E920" s="2" t="s">
        <v>14</v>
      </c>
      <c r="F920" s="2" t="s">
        <v>61</v>
      </c>
      <c r="G920" s="1">
        <v>16335.480000000001</v>
      </c>
      <c r="H920" s="1">
        <v>6810.0200000000013</v>
      </c>
      <c r="I920" s="4">
        <v>58</v>
      </c>
      <c r="J920" s="2" t="s">
        <v>66</v>
      </c>
      <c r="K920" s="1">
        <f>Tabelle2[[#This Row],[Menge kg Nges]]/1000</f>
        <v>16.33548</v>
      </c>
      <c r="L920" s="1">
        <f>Tabelle2[[#This Row],[Menge kg P2O5]]/1000</f>
        <v>6.8100200000000015</v>
      </c>
      <c r="M920" s="1">
        <f>Tabelle2[[#This Row],[Menge t Nges]]/Tabelle2[[#This Row],[Anzahl Lieferscheine]]</f>
        <v>0.28164620689655173</v>
      </c>
      <c r="N920" s="1">
        <f>Tabelle2[[#This Row],[Menge t P2O5]]/Tabelle2[[#This Row],[Anzahl Lieferscheine]]</f>
        <v>0.11741413793103452</v>
      </c>
    </row>
    <row r="921" spans="1:14" x14ac:dyDescent="0.2">
      <c r="A921" s="2" t="s">
        <v>42</v>
      </c>
      <c r="B921" s="2" t="s">
        <v>40</v>
      </c>
      <c r="C921" s="2" t="s">
        <v>6</v>
      </c>
      <c r="D921" s="2" t="s">
        <v>15</v>
      </c>
      <c r="E921" s="2" t="s">
        <v>8</v>
      </c>
      <c r="F921" s="2" t="s">
        <v>61</v>
      </c>
      <c r="G921" s="1">
        <v>1786</v>
      </c>
      <c r="H921" s="1">
        <v>2698</v>
      </c>
      <c r="I921" s="4">
        <v>5</v>
      </c>
      <c r="J921" s="2" t="s">
        <v>66</v>
      </c>
      <c r="K921" s="1">
        <f>Tabelle2[[#This Row],[Menge kg Nges]]/1000</f>
        <v>1.786</v>
      </c>
      <c r="L921" s="1">
        <f>Tabelle2[[#This Row],[Menge kg P2O5]]/1000</f>
        <v>2.698</v>
      </c>
      <c r="M921" s="1">
        <f>Tabelle2[[#This Row],[Menge t Nges]]/Tabelle2[[#This Row],[Anzahl Lieferscheine]]</f>
        <v>0.35720000000000002</v>
      </c>
      <c r="N921" s="1">
        <f>Tabelle2[[#This Row],[Menge t P2O5]]/Tabelle2[[#This Row],[Anzahl Lieferscheine]]</f>
        <v>0.53959999999999997</v>
      </c>
    </row>
    <row r="922" spans="1:14" x14ac:dyDescent="0.2">
      <c r="A922" s="2" t="s">
        <v>42</v>
      </c>
      <c r="B922" s="2" t="s">
        <v>40</v>
      </c>
      <c r="C922" s="2" t="s">
        <v>6</v>
      </c>
      <c r="D922" s="2" t="s">
        <v>15</v>
      </c>
      <c r="E922" s="2" t="s">
        <v>21</v>
      </c>
      <c r="F922" s="2" t="s">
        <v>61</v>
      </c>
      <c r="G922" s="1">
        <v>876</v>
      </c>
      <c r="H922" s="1">
        <v>591</v>
      </c>
      <c r="I922" s="4">
        <v>2</v>
      </c>
      <c r="J922" s="2" t="s">
        <v>66</v>
      </c>
      <c r="K922" s="1">
        <f>Tabelle2[[#This Row],[Menge kg Nges]]/1000</f>
        <v>0.876</v>
      </c>
      <c r="L922" s="1">
        <f>Tabelle2[[#This Row],[Menge kg P2O5]]/1000</f>
        <v>0.59099999999999997</v>
      </c>
      <c r="M922" s="1">
        <f>Tabelle2[[#This Row],[Menge t Nges]]/Tabelle2[[#This Row],[Anzahl Lieferscheine]]</f>
        <v>0.438</v>
      </c>
      <c r="N922" s="1">
        <f>Tabelle2[[#This Row],[Menge t P2O5]]/Tabelle2[[#This Row],[Anzahl Lieferscheine]]</f>
        <v>0.29549999999999998</v>
      </c>
    </row>
    <row r="923" spans="1:14" x14ac:dyDescent="0.2">
      <c r="A923" s="2" t="s">
        <v>42</v>
      </c>
      <c r="B923" s="2" t="s">
        <v>40</v>
      </c>
      <c r="C923" s="2" t="s">
        <v>25</v>
      </c>
      <c r="D923" s="2" t="s">
        <v>25</v>
      </c>
      <c r="E923" s="2" t="s">
        <v>26</v>
      </c>
      <c r="F923" s="2" t="s">
        <v>61</v>
      </c>
      <c r="G923" s="1">
        <v>54939.760000000024</v>
      </c>
      <c r="H923" s="1">
        <v>26738.870000000003</v>
      </c>
      <c r="I923" s="4">
        <v>113</v>
      </c>
      <c r="J923" s="2" t="s">
        <v>66</v>
      </c>
      <c r="K923" s="1">
        <f>Tabelle2[[#This Row],[Menge kg Nges]]/1000</f>
        <v>54.939760000000021</v>
      </c>
      <c r="L923" s="1">
        <f>Tabelle2[[#This Row],[Menge kg P2O5]]/1000</f>
        <v>26.738870000000002</v>
      </c>
      <c r="M923" s="1">
        <f>Tabelle2[[#This Row],[Menge t Nges]]/Tabelle2[[#This Row],[Anzahl Lieferscheine]]</f>
        <v>0.48619256637168162</v>
      </c>
      <c r="N923" s="1">
        <f>Tabelle2[[#This Row],[Menge t P2O5]]/Tabelle2[[#This Row],[Anzahl Lieferscheine]]</f>
        <v>0.23662716814159293</v>
      </c>
    </row>
    <row r="924" spans="1:14" x14ac:dyDescent="0.2">
      <c r="A924" s="2" t="s">
        <v>42</v>
      </c>
      <c r="B924" s="2" t="s">
        <v>41</v>
      </c>
      <c r="C924" s="2" t="s">
        <v>6</v>
      </c>
      <c r="D924" s="2" t="s">
        <v>7</v>
      </c>
      <c r="E924" s="2" t="s">
        <v>12</v>
      </c>
      <c r="F924" s="2" t="s">
        <v>61</v>
      </c>
      <c r="G924" s="1">
        <v>586.79999999999995</v>
      </c>
      <c r="H924" s="1">
        <v>230.4</v>
      </c>
      <c r="I924" s="4">
        <v>2</v>
      </c>
      <c r="J924" s="2" t="s">
        <v>66</v>
      </c>
      <c r="K924" s="1">
        <f>Tabelle2[[#This Row],[Menge kg Nges]]/1000</f>
        <v>0.58679999999999999</v>
      </c>
      <c r="L924" s="1">
        <f>Tabelle2[[#This Row],[Menge kg P2O5]]/1000</f>
        <v>0.23039999999999999</v>
      </c>
      <c r="M924" s="1">
        <f>Tabelle2[[#This Row],[Menge t Nges]]/Tabelle2[[#This Row],[Anzahl Lieferscheine]]</f>
        <v>0.29339999999999999</v>
      </c>
      <c r="N924" s="1">
        <f>Tabelle2[[#This Row],[Menge t P2O5]]/Tabelle2[[#This Row],[Anzahl Lieferscheine]]</f>
        <v>0.1152</v>
      </c>
    </row>
    <row r="925" spans="1:14" x14ac:dyDescent="0.2">
      <c r="A925" s="2" t="s">
        <v>42</v>
      </c>
      <c r="B925" s="2" t="s">
        <v>41</v>
      </c>
      <c r="C925" s="2" t="s">
        <v>6</v>
      </c>
      <c r="D925" s="2" t="s">
        <v>7</v>
      </c>
      <c r="E925" s="2" t="s">
        <v>14</v>
      </c>
      <c r="F925" s="2" t="s">
        <v>61</v>
      </c>
      <c r="G925" s="1">
        <v>216</v>
      </c>
      <c r="H925" s="1">
        <v>138</v>
      </c>
      <c r="I925" s="4">
        <v>2</v>
      </c>
      <c r="J925" s="2" t="s">
        <v>66</v>
      </c>
      <c r="K925" s="1">
        <f>Tabelle2[[#This Row],[Menge kg Nges]]/1000</f>
        <v>0.216</v>
      </c>
      <c r="L925" s="1">
        <f>Tabelle2[[#This Row],[Menge kg P2O5]]/1000</f>
        <v>0.13800000000000001</v>
      </c>
      <c r="M925" s="1">
        <f>Tabelle2[[#This Row],[Menge t Nges]]/Tabelle2[[#This Row],[Anzahl Lieferscheine]]</f>
        <v>0.108</v>
      </c>
      <c r="N925" s="1">
        <f>Tabelle2[[#This Row],[Menge t P2O5]]/Tabelle2[[#This Row],[Anzahl Lieferscheine]]</f>
        <v>6.9000000000000006E-2</v>
      </c>
    </row>
    <row r="926" spans="1:14" x14ac:dyDescent="0.2">
      <c r="A926" s="2" t="s">
        <v>42</v>
      </c>
      <c r="B926" s="2" t="s">
        <v>41</v>
      </c>
      <c r="C926" s="2" t="s">
        <v>6</v>
      </c>
      <c r="D926" s="2" t="s">
        <v>15</v>
      </c>
      <c r="E926" s="2" t="s">
        <v>13</v>
      </c>
      <c r="F926" s="2" t="s">
        <v>61</v>
      </c>
      <c r="G926" s="1">
        <v>345</v>
      </c>
      <c r="H926" s="1">
        <v>295</v>
      </c>
      <c r="I926" s="4">
        <v>1</v>
      </c>
      <c r="J926" s="2" t="s">
        <v>66</v>
      </c>
      <c r="K926" s="1">
        <f>Tabelle2[[#This Row],[Menge kg Nges]]/1000</f>
        <v>0.34499999999999997</v>
      </c>
      <c r="L926" s="1">
        <f>Tabelle2[[#This Row],[Menge kg P2O5]]/1000</f>
        <v>0.29499999999999998</v>
      </c>
      <c r="M926" s="1">
        <f>Tabelle2[[#This Row],[Menge t Nges]]/Tabelle2[[#This Row],[Anzahl Lieferscheine]]</f>
        <v>0.34499999999999997</v>
      </c>
      <c r="N926" s="1">
        <f>Tabelle2[[#This Row],[Menge t P2O5]]/Tabelle2[[#This Row],[Anzahl Lieferscheine]]</f>
        <v>0.29499999999999998</v>
      </c>
    </row>
    <row r="927" spans="1:14" x14ac:dyDescent="0.2">
      <c r="A927" s="2" t="s">
        <v>42</v>
      </c>
      <c r="B927" s="2" t="s">
        <v>41</v>
      </c>
      <c r="C927" s="2" t="s">
        <v>25</v>
      </c>
      <c r="D927" s="2" t="s">
        <v>25</v>
      </c>
      <c r="E927" s="2" t="s">
        <v>26</v>
      </c>
      <c r="F927" s="2" t="s">
        <v>61</v>
      </c>
      <c r="G927" s="1">
        <v>1325.3500000000001</v>
      </c>
      <c r="H927" s="1">
        <v>731.75</v>
      </c>
      <c r="I927" s="4">
        <v>4</v>
      </c>
      <c r="J927" s="2" t="s">
        <v>66</v>
      </c>
      <c r="K927" s="1">
        <f>Tabelle2[[#This Row],[Menge kg Nges]]/1000</f>
        <v>1.32535</v>
      </c>
      <c r="L927" s="1">
        <f>Tabelle2[[#This Row],[Menge kg P2O5]]/1000</f>
        <v>0.73175000000000001</v>
      </c>
      <c r="M927" s="1">
        <f>Tabelle2[[#This Row],[Menge t Nges]]/Tabelle2[[#This Row],[Anzahl Lieferscheine]]</f>
        <v>0.33133750000000001</v>
      </c>
      <c r="N927" s="1">
        <f>Tabelle2[[#This Row],[Menge t P2O5]]/Tabelle2[[#This Row],[Anzahl Lieferscheine]]</f>
        <v>0.1829375</v>
      </c>
    </row>
    <row r="928" spans="1:14" x14ac:dyDescent="0.2">
      <c r="A928" s="2" t="s">
        <v>42</v>
      </c>
      <c r="B928" s="2" t="s">
        <v>42</v>
      </c>
      <c r="C928" s="2" t="s">
        <v>6</v>
      </c>
      <c r="D928" s="2" t="s">
        <v>7</v>
      </c>
      <c r="E928" s="2" t="s">
        <v>8</v>
      </c>
      <c r="F928" s="2" t="s">
        <v>61</v>
      </c>
      <c r="G928" s="1">
        <v>62673.919999999998</v>
      </c>
      <c r="H928" s="1">
        <v>24412.750000000007</v>
      </c>
      <c r="I928" s="4">
        <v>114</v>
      </c>
      <c r="J928" s="2" t="s">
        <v>66</v>
      </c>
      <c r="K928" s="1">
        <f>Tabelle2[[#This Row],[Menge kg Nges]]/1000</f>
        <v>62.673919999999995</v>
      </c>
      <c r="L928" s="1">
        <f>Tabelle2[[#This Row],[Menge kg P2O5]]/1000</f>
        <v>24.412750000000006</v>
      </c>
      <c r="M928" s="1">
        <f>Tabelle2[[#This Row],[Menge t Nges]]/Tabelle2[[#This Row],[Anzahl Lieferscheine]]</f>
        <v>0.54977122807017542</v>
      </c>
      <c r="N928" s="1">
        <f>Tabelle2[[#This Row],[Menge t P2O5]]/Tabelle2[[#This Row],[Anzahl Lieferscheine]]</f>
        <v>0.21414692982456146</v>
      </c>
    </row>
    <row r="929" spans="1:14" x14ac:dyDescent="0.2">
      <c r="A929" s="2" t="s">
        <v>42</v>
      </c>
      <c r="B929" s="2" t="s">
        <v>42</v>
      </c>
      <c r="C929" s="2" t="s">
        <v>6</v>
      </c>
      <c r="D929" s="2" t="s">
        <v>7</v>
      </c>
      <c r="E929" s="2" t="s">
        <v>9</v>
      </c>
      <c r="F929" s="2" t="s">
        <v>61</v>
      </c>
      <c r="G929" s="1">
        <v>101238.88</v>
      </c>
      <c r="H929" s="1">
        <v>41720.799999999974</v>
      </c>
      <c r="I929" s="4">
        <v>334</v>
      </c>
      <c r="J929" s="2" t="s">
        <v>66</v>
      </c>
      <c r="K929" s="1">
        <f>Tabelle2[[#This Row],[Menge kg Nges]]/1000</f>
        <v>101.23888000000001</v>
      </c>
      <c r="L929" s="1">
        <f>Tabelle2[[#This Row],[Menge kg P2O5]]/1000</f>
        <v>41.720799999999976</v>
      </c>
      <c r="M929" s="1">
        <f>Tabelle2[[#This Row],[Menge t Nges]]/Tabelle2[[#This Row],[Anzahl Lieferscheine]]</f>
        <v>0.30311041916167669</v>
      </c>
      <c r="N929" s="1">
        <f>Tabelle2[[#This Row],[Menge t P2O5]]/Tabelle2[[#This Row],[Anzahl Lieferscheine]]</f>
        <v>0.12491257485029933</v>
      </c>
    </row>
    <row r="930" spans="1:14" x14ac:dyDescent="0.2">
      <c r="A930" s="2" t="s">
        <v>42</v>
      </c>
      <c r="B930" s="2" t="s">
        <v>42</v>
      </c>
      <c r="C930" s="2" t="s">
        <v>6</v>
      </c>
      <c r="D930" s="2" t="s">
        <v>7</v>
      </c>
      <c r="E930" s="2" t="s">
        <v>50</v>
      </c>
      <c r="F930" s="2" t="s">
        <v>61</v>
      </c>
      <c r="G930" s="1">
        <v>1252.5</v>
      </c>
      <c r="H930" s="1">
        <v>516</v>
      </c>
      <c r="I930" s="4">
        <v>6</v>
      </c>
      <c r="J930" s="2" t="s">
        <v>66</v>
      </c>
      <c r="K930" s="1">
        <f>Tabelle2[[#This Row],[Menge kg Nges]]/1000</f>
        <v>1.2524999999999999</v>
      </c>
      <c r="L930" s="1">
        <f>Tabelle2[[#This Row],[Menge kg P2O5]]/1000</f>
        <v>0.51600000000000001</v>
      </c>
      <c r="M930" s="1">
        <f>Tabelle2[[#This Row],[Menge t Nges]]/Tabelle2[[#This Row],[Anzahl Lieferscheine]]</f>
        <v>0.20874999999999999</v>
      </c>
      <c r="N930" s="1">
        <f>Tabelle2[[#This Row],[Menge t P2O5]]/Tabelle2[[#This Row],[Anzahl Lieferscheine]]</f>
        <v>8.6000000000000007E-2</v>
      </c>
    </row>
    <row r="931" spans="1:14" x14ac:dyDescent="0.2">
      <c r="A931" s="2" t="s">
        <v>42</v>
      </c>
      <c r="B931" s="2" t="s">
        <v>42</v>
      </c>
      <c r="C931" s="2" t="s">
        <v>6</v>
      </c>
      <c r="D931" s="2" t="s">
        <v>7</v>
      </c>
      <c r="E931" s="2" t="s">
        <v>10</v>
      </c>
      <c r="F931" s="2" t="s">
        <v>61</v>
      </c>
      <c r="G931" s="1">
        <v>9675.8799999999992</v>
      </c>
      <c r="H931" s="1">
        <v>3766.3399999999997</v>
      </c>
      <c r="I931" s="4">
        <v>29</v>
      </c>
      <c r="J931" s="2" t="s">
        <v>66</v>
      </c>
      <c r="K931" s="1">
        <f>Tabelle2[[#This Row],[Menge kg Nges]]/1000</f>
        <v>9.6758799999999994</v>
      </c>
      <c r="L931" s="1">
        <f>Tabelle2[[#This Row],[Menge kg P2O5]]/1000</f>
        <v>3.7663399999999996</v>
      </c>
      <c r="M931" s="1">
        <f>Tabelle2[[#This Row],[Menge t Nges]]/Tabelle2[[#This Row],[Anzahl Lieferscheine]]</f>
        <v>0.33365103448275862</v>
      </c>
      <c r="N931" s="1">
        <f>Tabelle2[[#This Row],[Menge t P2O5]]/Tabelle2[[#This Row],[Anzahl Lieferscheine]]</f>
        <v>0.12987379310344827</v>
      </c>
    </row>
    <row r="932" spans="1:14" x14ac:dyDescent="0.2">
      <c r="A932" s="2" t="s">
        <v>42</v>
      </c>
      <c r="B932" s="2" t="s">
        <v>42</v>
      </c>
      <c r="C932" s="2" t="s">
        <v>6</v>
      </c>
      <c r="D932" s="2" t="s">
        <v>7</v>
      </c>
      <c r="E932" s="2" t="s">
        <v>11</v>
      </c>
      <c r="F932" s="2" t="s">
        <v>61</v>
      </c>
      <c r="G932" s="1">
        <v>24410.839999999997</v>
      </c>
      <c r="H932" s="1">
        <v>11594.449999999999</v>
      </c>
      <c r="I932" s="4">
        <v>77</v>
      </c>
      <c r="J932" s="2" t="s">
        <v>66</v>
      </c>
      <c r="K932" s="1">
        <f>Tabelle2[[#This Row],[Menge kg Nges]]/1000</f>
        <v>24.410839999999997</v>
      </c>
      <c r="L932" s="1">
        <f>Tabelle2[[#This Row],[Menge kg P2O5]]/1000</f>
        <v>11.594449999999998</v>
      </c>
      <c r="M932" s="1">
        <f>Tabelle2[[#This Row],[Menge t Nges]]/Tabelle2[[#This Row],[Anzahl Lieferscheine]]</f>
        <v>0.31702389610389609</v>
      </c>
      <c r="N932" s="1">
        <f>Tabelle2[[#This Row],[Menge t P2O5]]/Tabelle2[[#This Row],[Anzahl Lieferscheine]]</f>
        <v>0.1505772727272727</v>
      </c>
    </row>
    <row r="933" spans="1:14" x14ac:dyDescent="0.2">
      <c r="A933" s="2" t="s">
        <v>42</v>
      </c>
      <c r="B933" s="2" t="s">
        <v>42</v>
      </c>
      <c r="C933" s="2" t="s">
        <v>6</v>
      </c>
      <c r="D933" s="2" t="s">
        <v>7</v>
      </c>
      <c r="E933" s="2" t="s">
        <v>12</v>
      </c>
      <c r="F933" s="2" t="s">
        <v>61</v>
      </c>
      <c r="G933" s="1">
        <v>61214.05000000001</v>
      </c>
      <c r="H933" s="1">
        <v>26340.609999999986</v>
      </c>
      <c r="I933" s="4">
        <v>185</v>
      </c>
      <c r="J933" s="2" t="s">
        <v>66</v>
      </c>
      <c r="K933" s="1">
        <f>Tabelle2[[#This Row],[Menge kg Nges]]/1000</f>
        <v>61.214050000000007</v>
      </c>
      <c r="L933" s="1">
        <f>Tabelle2[[#This Row],[Menge kg P2O5]]/1000</f>
        <v>26.340609999999987</v>
      </c>
      <c r="M933" s="1">
        <f>Tabelle2[[#This Row],[Menge t Nges]]/Tabelle2[[#This Row],[Anzahl Lieferscheine]]</f>
        <v>0.33088675675675677</v>
      </c>
      <c r="N933" s="1">
        <f>Tabelle2[[#This Row],[Menge t P2O5]]/Tabelle2[[#This Row],[Anzahl Lieferscheine]]</f>
        <v>0.14238167567567561</v>
      </c>
    </row>
    <row r="934" spans="1:14" x14ac:dyDescent="0.2">
      <c r="A934" s="2" t="s">
        <v>42</v>
      </c>
      <c r="B934" s="2" t="s">
        <v>42</v>
      </c>
      <c r="C934" s="2" t="s">
        <v>6</v>
      </c>
      <c r="D934" s="2" t="s">
        <v>7</v>
      </c>
      <c r="E934" s="2" t="s">
        <v>13</v>
      </c>
      <c r="F934" s="2" t="s">
        <v>61</v>
      </c>
      <c r="G934" s="1">
        <v>19998.46</v>
      </c>
      <c r="H934" s="1">
        <v>11144.880000000001</v>
      </c>
      <c r="I934" s="4">
        <v>82</v>
      </c>
      <c r="J934" s="2" t="s">
        <v>66</v>
      </c>
      <c r="K934" s="1">
        <f>Tabelle2[[#This Row],[Menge kg Nges]]/1000</f>
        <v>19.998459999999998</v>
      </c>
      <c r="L934" s="1">
        <f>Tabelle2[[#This Row],[Menge kg P2O5]]/1000</f>
        <v>11.144880000000001</v>
      </c>
      <c r="M934" s="1">
        <f>Tabelle2[[#This Row],[Menge t Nges]]/Tabelle2[[#This Row],[Anzahl Lieferscheine]]</f>
        <v>0.24388365853658533</v>
      </c>
      <c r="N934" s="1">
        <f>Tabelle2[[#This Row],[Menge t P2O5]]/Tabelle2[[#This Row],[Anzahl Lieferscheine]]</f>
        <v>0.13591317073170733</v>
      </c>
    </row>
    <row r="935" spans="1:14" x14ac:dyDescent="0.2">
      <c r="A935" s="2" t="s">
        <v>42</v>
      </c>
      <c r="B935" s="2" t="s">
        <v>42</v>
      </c>
      <c r="C935" s="2" t="s">
        <v>6</v>
      </c>
      <c r="D935" s="2" t="s">
        <v>7</v>
      </c>
      <c r="E935" s="2" t="s">
        <v>14</v>
      </c>
      <c r="F935" s="2" t="s">
        <v>61</v>
      </c>
      <c r="G935" s="1">
        <v>88189.280000000028</v>
      </c>
      <c r="H935" s="1">
        <v>41078.37999999999</v>
      </c>
      <c r="I935" s="4">
        <v>333</v>
      </c>
      <c r="J935" s="2" t="s">
        <v>66</v>
      </c>
      <c r="K935" s="1">
        <f>Tabelle2[[#This Row],[Menge kg Nges]]/1000</f>
        <v>88.189280000000025</v>
      </c>
      <c r="L935" s="1">
        <f>Tabelle2[[#This Row],[Menge kg P2O5]]/1000</f>
        <v>41.078379999999989</v>
      </c>
      <c r="M935" s="1">
        <f>Tabelle2[[#This Row],[Menge t Nges]]/Tabelle2[[#This Row],[Anzahl Lieferscheine]]</f>
        <v>0.26483267267267274</v>
      </c>
      <c r="N935" s="1">
        <f>Tabelle2[[#This Row],[Menge t P2O5]]/Tabelle2[[#This Row],[Anzahl Lieferscheine]]</f>
        <v>0.12335849849849846</v>
      </c>
    </row>
    <row r="936" spans="1:14" x14ac:dyDescent="0.2">
      <c r="A936" s="2" t="s">
        <v>42</v>
      </c>
      <c r="B936" s="2" t="s">
        <v>42</v>
      </c>
      <c r="C936" s="2" t="s">
        <v>6</v>
      </c>
      <c r="D936" s="2" t="s">
        <v>15</v>
      </c>
      <c r="E936" s="2" t="s">
        <v>8</v>
      </c>
      <c r="F936" s="2" t="s">
        <v>61</v>
      </c>
      <c r="G936" s="1">
        <v>13609.280000000002</v>
      </c>
      <c r="H936" s="1">
        <v>9753.48</v>
      </c>
      <c r="I936" s="4">
        <v>27</v>
      </c>
      <c r="J936" s="2" t="s">
        <v>66</v>
      </c>
      <c r="K936" s="1">
        <f>Tabelle2[[#This Row],[Menge kg Nges]]/1000</f>
        <v>13.609280000000002</v>
      </c>
      <c r="L936" s="1">
        <f>Tabelle2[[#This Row],[Menge kg P2O5]]/1000</f>
        <v>9.7534799999999997</v>
      </c>
      <c r="M936" s="1">
        <f>Tabelle2[[#This Row],[Menge t Nges]]/Tabelle2[[#This Row],[Anzahl Lieferscheine]]</f>
        <v>0.5040474074074075</v>
      </c>
      <c r="N936" s="1">
        <f>Tabelle2[[#This Row],[Menge t P2O5]]/Tabelle2[[#This Row],[Anzahl Lieferscheine]]</f>
        <v>0.36124000000000001</v>
      </c>
    </row>
    <row r="937" spans="1:14" x14ac:dyDescent="0.2">
      <c r="A937" s="2" t="s">
        <v>42</v>
      </c>
      <c r="B937" s="2" t="s">
        <v>42</v>
      </c>
      <c r="C937" s="2" t="s">
        <v>6</v>
      </c>
      <c r="D937" s="2" t="s">
        <v>15</v>
      </c>
      <c r="E937" s="2" t="s">
        <v>16</v>
      </c>
      <c r="F937" s="2" t="s">
        <v>61</v>
      </c>
      <c r="G937" s="1">
        <v>2700.2900000000004</v>
      </c>
      <c r="H937" s="1">
        <v>2061.83</v>
      </c>
      <c r="I937" s="4">
        <v>11</v>
      </c>
      <c r="J937" s="2" t="s">
        <v>66</v>
      </c>
      <c r="K937" s="1">
        <f>Tabelle2[[#This Row],[Menge kg Nges]]/1000</f>
        <v>2.7002900000000003</v>
      </c>
      <c r="L937" s="1">
        <f>Tabelle2[[#This Row],[Menge kg P2O5]]/1000</f>
        <v>2.0618300000000001</v>
      </c>
      <c r="M937" s="1">
        <f>Tabelle2[[#This Row],[Menge t Nges]]/Tabelle2[[#This Row],[Anzahl Lieferscheine]]</f>
        <v>0.24548090909090911</v>
      </c>
      <c r="N937" s="1">
        <f>Tabelle2[[#This Row],[Menge t P2O5]]/Tabelle2[[#This Row],[Anzahl Lieferscheine]]</f>
        <v>0.18743909090909092</v>
      </c>
    </row>
    <row r="938" spans="1:14" x14ac:dyDescent="0.2">
      <c r="A938" s="2" t="s">
        <v>42</v>
      </c>
      <c r="B938" s="2" t="s">
        <v>42</v>
      </c>
      <c r="C938" s="2" t="s">
        <v>6</v>
      </c>
      <c r="D938" s="2" t="s">
        <v>15</v>
      </c>
      <c r="E938" s="2" t="s">
        <v>17</v>
      </c>
      <c r="F938" s="2" t="s">
        <v>61</v>
      </c>
      <c r="G938" s="1">
        <v>744.12</v>
      </c>
      <c r="H938" s="1">
        <v>322.92</v>
      </c>
      <c r="I938" s="4">
        <v>3</v>
      </c>
      <c r="J938" s="2" t="s">
        <v>66</v>
      </c>
      <c r="K938" s="1">
        <f>Tabelle2[[#This Row],[Menge kg Nges]]/1000</f>
        <v>0.74412</v>
      </c>
      <c r="L938" s="1">
        <f>Tabelle2[[#This Row],[Menge kg P2O5]]/1000</f>
        <v>0.32292000000000004</v>
      </c>
      <c r="M938" s="1">
        <f>Tabelle2[[#This Row],[Menge t Nges]]/Tabelle2[[#This Row],[Anzahl Lieferscheine]]</f>
        <v>0.24804000000000001</v>
      </c>
      <c r="N938" s="1">
        <f>Tabelle2[[#This Row],[Menge t P2O5]]/Tabelle2[[#This Row],[Anzahl Lieferscheine]]</f>
        <v>0.10764000000000001</v>
      </c>
    </row>
    <row r="939" spans="1:14" x14ac:dyDescent="0.2">
      <c r="A939" s="2" t="s">
        <v>42</v>
      </c>
      <c r="B939" s="2" t="s">
        <v>42</v>
      </c>
      <c r="C939" s="2" t="s">
        <v>6</v>
      </c>
      <c r="D939" s="2" t="s">
        <v>15</v>
      </c>
      <c r="E939" s="2" t="s">
        <v>18</v>
      </c>
      <c r="F939" s="2" t="s">
        <v>61</v>
      </c>
      <c r="G939" s="1">
        <v>10738.74</v>
      </c>
      <c r="H939" s="1">
        <v>8826.93</v>
      </c>
      <c r="I939" s="4">
        <v>41</v>
      </c>
      <c r="J939" s="2" t="s">
        <v>66</v>
      </c>
      <c r="K939" s="1">
        <f>Tabelle2[[#This Row],[Menge kg Nges]]/1000</f>
        <v>10.73874</v>
      </c>
      <c r="L939" s="1">
        <f>Tabelle2[[#This Row],[Menge kg P2O5]]/1000</f>
        <v>8.8269300000000008</v>
      </c>
      <c r="M939" s="1">
        <f>Tabelle2[[#This Row],[Menge t Nges]]/Tabelle2[[#This Row],[Anzahl Lieferscheine]]</f>
        <v>0.26192048780487803</v>
      </c>
      <c r="N939" s="1">
        <f>Tabelle2[[#This Row],[Menge t P2O5]]/Tabelle2[[#This Row],[Anzahl Lieferscheine]]</f>
        <v>0.21529097560975613</v>
      </c>
    </row>
    <row r="940" spans="1:14" x14ac:dyDescent="0.2">
      <c r="A940" s="2" t="s">
        <v>42</v>
      </c>
      <c r="B940" s="2" t="s">
        <v>42</v>
      </c>
      <c r="C940" s="2" t="s">
        <v>6</v>
      </c>
      <c r="D940" s="2" t="s">
        <v>15</v>
      </c>
      <c r="E940" s="2" t="s">
        <v>19</v>
      </c>
      <c r="F940" s="2" t="s">
        <v>61</v>
      </c>
      <c r="G940" s="1">
        <v>2840.14</v>
      </c>
      <c r="H940" s="1">
        <v>4572</v>
      </c>
      <c r="I940" s="4">
        <v>6</v>
      </c>
      <c r="J940" s="2" t="s">
        <v>66</v>
      </c>
      <c r="K940" s="1">
        <f>Tabelle2[[#This Row],[Menge kg Nges]]/1000</f>
        <v>2.8401399999999999</v>
      </c>
      <c r="L940" s="1">
        <f>Tabelle2[[#This Row],[Menge kg P2O5]]/1000</f>
        <v>4.5720000000000001</v>
      </c>
      <c r="M940" s="1">
        <f>Tabelle2[[#This Row],[Menge t Nges]]/Tabelle2[[#This Row],[Anzahl Lieferscheine]]</f>
        <v>0.47335666666666665</v>
      </c>
      <c r="N940" s="1">
        <f>Tabelle2[[#This Row],[Menge t P2O5]]/Tabelle2[[#This Row],[Anzahl Lieferscheine]]</f>
        <v>0.76200000000000001</v>
      </c>
    </row>
    <row r="941" spans="1:14" x14ac:dyDescent="0.2">
      <c r="A941" s="2" t="s">
        <v>42</v>
      </c>
      <c r="B941" s="2" t="s">
        <v>42</v>
      </c>
      <c r="C941" s="2" t="s">
        <v>6</v>
      </c>
      <c r="D941" s="2" t="s">
        <v>15</v>
      </c>
      <c r="E941" s="2" t="s">
        <v>20</v>
      </c>
      <c r="F941" s="2" t="s">
        <v>61</v>
      </c>
      <c r="G941" s="1">
        <v>13646.599999999997</v>
      </c>
      <c r="H941" s="1">
        <v>8790.9799999999977</v>
      </c>
      <c r="I941" s="4">
        <v>124</v>
      </c>
      <c r="J941" s="2" t="s">
        <v>66</v>
      </c>
      <c r="K941" s="1">
        <f>Tabelle2[[#This Row],[Menge kg Nges]]/1000</f>
        <v>13.646599999999996</v>
      </c>
      <c r="L941" s="1">
        <f>Tabelle2[[#This Row],[Menge kg P2O5]]/1000</f>
        <v>8.7909799999999976</v>
      </c>
      <c r="M941" s="1">
        <f>Tabelle2[[#This Row],[Menge t Nges]]/Tabelle2[[#This Row],[Anzahl Lieferscheine]]</f>
        <v>0.11005322580645158</v>
      </c>
      <c r="N941" s="1">
        <f>Tabelle2[[#This Row],[Menge t P2O5]]/Tabelle2[[#This Row],[Anzahl Lieferscheine]]</f>
        <v>7.0894999999999986E-2</v>
      </c>
    </row>
    <row r="942" spans="1:14" x14ac:dyDescent="0.2">
      <c r="A942" s="2" t="s">
        <v>42</v>
      </c>
      <c r="B942" s="2" t="s">
        <v>42</v>
      </c>
      <c r="C942" s="2" t="s">
        <v>6</v>
      </c>
      <c r="D942" s="2" t="s">
        <v>15</v>
      </c>
      <c r="E942" s="2" t="s">
        <v>21</v>
      </c>
      <c r="F942" s="2" t="s">
        <v>61</v>
      </c>
      <c r="G942" s="1">
        <v>10538.53</v>
      </c>
      <c r="H942" s="1">
        <v>6509.82</v>
      </c>
      <c r="I942" s="4">
        <v>30</v>
      </c>
      <c r="J942" s="2" t="s">
        <v>66</v>
      </c>
      <c r="K942" s="1">
        <f>Tabelle2[[#This Row],[Menge kg Nges]]/1000</f>
        <v>10.538530000000002</v>
      </c>
      <c r="L942" s="1">
        <f>Tabelle2[[#This Row],[Menge kg P2O5]]/1000</f>
        <v>6.5098199999999995</v>
      </c>
      <c r="M942" s="1">
        <f>Tabelle2[[#This Row],[Menge t Nges]]/Tabelle2[[#This Row],[Anzahl Lieferscheine]]</f>
        <v>0.35128433333333337</v>
      </c>
      <c r="N942" s="1">
        <f>Tabelle2[[#This Row],[Menge t P2O5]]/Tabelle2[[#This Row],[Anzahl Lieferscheine]]</f>
        <v>0.21699399999999999</v>
      </c>
    </row>
    <row r="943" spans="1:14" x14ac:dyDescent="0.2">
      <c r="A943" s="2" t="s">
        <v>42</v>
      </c>
      <c r="B943" s="2" t="s">
        <v>42</v>
      </c>
      <c r="C943" s="2" t="s">
        <v>6</v>
      </c>
      <c r="D943" s="2" t="s">
        <v>15</v>
      </c>
      <c r="E943" s="2" t="s">
        <v>9</v>
      </c>
      <c r="F943" s="2" t="s">
        <v>61</v>
      </c>
      <c r="G943" s="1">
        <v>8339</v>
      </c>
      <c r="H943" s="1">
        <v>4437.7800000000007</v>
      </c>
      <c r="I943" s="4">
        <v>49</v>
      </c>
      <c r="J943" s="2" t="s">
        <v>66</v>
      </c>
      <c r="K943" s="1">
        <f>Tabelle2[[#This Row],[Menge kg Nges]]/1000</f>
        <v>8.3390000000000004</v>
      </c>
      <c r="L943" s="1">
        <f>Tabelle2[[#This Row],[Menge kg P2O5]]/1000</f>
        <v>4.4377800000000009</v>
      </c>
      <c r="M943" s="1">
        <f>Tabelle2[[#This Row],[Menge t Nges]]/Tabelle2[[#This Row],[Anzahl Lieferscheine]]</f>
        <v>0.17018367346938776</v>
      </c>
      <c r="N943" s="1">
        <f>Tabelle2[[#This Row],[Menge t P2O5]]/Tabelle2[[#This Row],[Anzahl Lieferscheine]]</f>
        <v>9.0566938775510225E-2</v>
      </c>
    </row>
    <row r="944" spans="1:14" x14ac:dyDescent="0.2">
      <c r="A944" s="2" t="s">
        <v>42</v>
      </c>
      <c r="B944" s="2" t="s">
        <v>42</v>
      </c>
      <c r="C944" s="2" t="s">
        <v>6</v>
      </c>
      <c r="D944" s="2" t="s">
        <v>15</v>
      </c>
      <c r="E944" s="2" t="s">
        <v>10</v>
      </c>
      <c r="F944" s="2" t="s">
        <v>61</v>
      </c>
      <c r="G944" s="1">
        <v>4552.25</v>
      </c>
      <c r="H944" s="1">
        <v>1977.3400000000001</v>
      </c>
      <c r="I944" s="4">
        <v>15</v>
      </c>
      <c r="J944" s="2" t="s">
        <v>66</v>
      </c>
      <c r="K944" s="1">
        <f>Tabelle2[[#This Row],[Menge kg Nges]]/1000</f>
        <v>4.5522499999999999</v>
      </c>
      <c r="L944" s="1">
        <f>Tabelle2[[#This Row],[Menge kg P2O5]]/1000</f>
        <v>1.9773400000000001</v>
      </c>
      <c r="M944" s="1">
        <f>Tabelle2[[#This Row],[Menge t Nges]]/Tabelle2[[#This Row],[Anzahl Lieferscheine]]</f>
        <v>0.30348333333333333</v>
      </c>
      <c r="N944" s="1">
        <f>Tabelle2[[#This Row],[Menge t P2O5]]/Tabelle2[[#This Row],[Anzahl Lieferscheine]]</f>
        <v>0.13182266666666667</v>
      </c>
    </row>
    <row r="945" spans="1:14" x14ac:dyDescent="0.2">
      <c r="A945" s="2" t="s">
        <v>42</v>
      </c>
      <c r="B945" s="2" t="s">
        <v>42</v>
      </c>
      <c r="C945" s="2" t="s">
        <v>6</v>
      </c>
      <c r="D945" s="2" t="s">
        <v>15</v>
      </c>
      <c r="E945" s="2" t="s">
        <v>23</v>
      </c>
      <c r="F945" s="2" t="s">
        <v>61</v>
      </c>
      <c r="G945" s="1">
        <v>384</v>
      </c>
      <c r="H945" s="1">
        <v>257.39999999999998</v>
      </c>
      <c r="I945" s="4">
        <v>3</v>
      </c>
      <c r="J945" s="2" t="s">
        <v>66</v>
      </c>
      <c r="K945" s="1">
        <f>Tabelle2[[#This Row],[Menge kg Nges]]/1000</f>
        <v>0.38400000000000001</v>
      </c>
      <c r="L945" s="1">
        <f>Tabelle2[[#This Row],[Menge kg P2O5]]/1000</f>
        <v>0.25739999999999996</v>
      </c>
      <c r="M945" s="1">
        <f>Tabelle2[[#This Row],[Menge t Nges]]/Tabelle2[[#This Row],[Anzahl Lieferscheine]]</f>
        <v>0.128</v>
      </c>
      <c r="N945" s="1">
        <f>Tabelle2[[#This Row],[Menge t P2O5]]/Tabelle2[[#This Row],[Anzahl Lieferscheine]]</f>
        <v>8.5799999999999987E-2</v>
      </c>
    </row>
    <row r="946" spans="1:14" x14ac:dyDescent="0.2">
      <c r="A946" s="2" t="s">
        <v>42</v>
      </c>
      <c r="B946" s="2" t="s">
        <v>42</v>
      </c>
      <c r="C946" s="2" t="s">
        <v>6</v>
      </c>
      <c r="D946" s="2" t="s">
        <v>15</v>
      </c>
      <c r="E946" s="2" t="s">
        <v>57</v>
      </c>
      <c r="F946" s="2" t="s">
        <v>61</v>
      </c>
      <c r="G946" s="1">
        <v>931.5</v>
      </c>
      <c r="H946" s="1">
        <v>796.5</v>
      </c>
      <c r="I946" s="4">
        <v>3</v>
      </c>
      <c r="J946" s="2" t="s">
        <v>66</v>
      </c>
      <c r="K946" s="1">
        <f>Tabelle2[[#This Row],[Menge kg Nges]]/1000</f>
        <v>0.93149999999999999</v>
      </c>
      <c r="L946" s="1">
        <f>Tabelle2[[#This Row],[Menge kg P2O5]]/1000</f>
        <v>0.79649999999999999</v>
      </c>
      <c r="M946" s="1">
        <f>Tabelle2[[#This Row],[Menge t Nges]]/Tabelle2[[#This Row],[Anzahl Lieferscheine]]</f>
        <v>0.3105</v>
      </c>
      <c r="N946" s="1">
        <f>Tabelle2[[#This Row],[Menge t P2O5]]/Tabelle2[[#This Row],[Anzahl Lieferscheine]]</f>
        <v>0.26550000000000001</v>
      </c>
    </row>
    <row r="947" spans="1:14" x14ac:dyDescent="0.2">
      <c r="A947" s="2" t="s">
        <v>42</v>
      </c>
      <c r="B947" s="2" t="s">
        <v>42</v>
      </c>
      <c r="C947" s="2" t="s">
        <v>6</v>
      </c>
      <c r="D947" s="2" t="s">
        <v>15</v>
      </c>
      <c r="E947" s="2" t="s">
        <v>13</v>
      </c>
      <c r="F947" s="2" t="s">
        <v>61</v>
      </c>
      <c r="G947" s="1">
        <v>3811.2</v>
      </c>
      <c r="H947" s="1">
        <v>3302.8</v>
      </c>
      <c r="I947" s="4">
        <v>12</v>
      </c>
      <c r="J947" s="2" t="s">
        <v>66</v>
      </c>
      <c r="K947" s="1">
        <f>Tabelle2[[#This Row],[Menge kg Nges]]/1000</f>
        <v>3.8111999999999999</v>
      </c>
      <c r="L947" s="1">
        <f>Tabelle2[[#This Row],[Menge kg P2O5]]/1000</f>
        <v>3.3028000000000004</v>
      </c>
      <c r="M947" s="1">
        <f>Tabelle2[[#This Row],[Menge t Nges]]/Tabelle2[[#This Row],[Anzahl Lieferscheine]]</f>
        <v>0.31759999999999999</v>
      </c>
      <c r="N947" s="1">
        <f>Tabelle2[[#This Row],[Menge t P2O5]]/Tabelle2[[#This Row],[Anzahl Lieferscheine]]</f>
        <v>0.27523333333333339</v>
      </c>
    </row>
    <row r="948" spans="1:14" x14ac:dyDescent="0.2">
      <c r="A948" s="2" t="s">
        <v>42</v>
      </c>
      <c r="B948" s="2" t="s">
        <v>42</v>
      </c>
      <c r="C948" s="2" t="s">
        <v>6</v>
      </c>
      <c r="D948" s="2" t="s">
        <v>15</v>
      </c>
      <c r="E948" s="2" t="s">
        <v>14</v>
      </c>
      <c r="F948" s="2" t="s">
        <v>61</v>
      </c>
      <c r="G948" s="1">
        <v>490</v>
      </c>
      <c r="H948" s="1">
        <v>315</v>
      </c>
      <c r="I948" s="4">
        <v>1</v>
      </c>
      <c r="J948" s="2" t="s">
        <v>66</v>
      </c>
      <c r="K948" s="1">
        <f>Tabelle2[[#This Row],[Menge kg Nges]]/1000</f>
        <v>0.49</v>
      </c>
      <c r="L948" s="1">
        <f>Tabelle2[[#This Row],[Menge kg P2O5]]/1000</f>
        <v>0.315</v>
      </c>
      <c r="M948" s="1">
        <f>Tabelle2[[#This Row],[Menge t Nges]]/Tabelle2[[#This Row],[Anzahl Lieferscheine]]</f>
        <v>0.49</v>
      </c>
      <c r="N948" s="1">
        <f>Tabelle2[[#This Row],[Menge t P2O5]]/Tabelle2[[#This Row],[Anzahl Lieferscheine]]</f>
        <v>0.315</v>
      </c>
    </row>
    <row r="949" spans="1:14" x14ac:dyDescent="0.2">
      <c r="A949" s="2" t="s">
        <v>42</v>
      </c>
      <c r="B949" s="2" t="s">
        <v>42</v>
      </c>
      <c r="C949" s="2" t="s">
        <v>6</v>
      </c>
      <c r="D949" s="2" t="s">
        <v>15</v>
      </c>
      <c r="E949" s="2" t="s">
        <v>24</v>
      </c>
      <c r="F949" s="2" t="s">
        <v>61</v>
      </c>
      <c r="G949" s="1">
        <v>3007.2</v>
      </c>
      <c r="H949" s="1">
        <v>2470.1999999999998</v>
      </c>
      <c r="I949" s="4">
        <v>12</v>
      </c>
      <c r="J949" s="2" t="s">
        <v>66</v>
      </c>
      <c r="K949" s="1">
        <f>Tabelle2[[#This Row],[Menge kg Nges]]/1000</f>
        <v>3.0071999999999997</v>
      </c>
      <c r="L949" s="1">
        <f>Tabelle2[[#This Row],[Menge kg P2O5]]/1000</f>
        <v>2.4701999999999997</v>
      </c>
      <c r="M949" s="1">
        <f>Tabelle2[[#This Row],[Menge t Nges]]/Tabelle2[[#This Row],[Anzahl Lieferscheine]]</f>
        <v>0.25059999999999999</v>
      </c>
      <c r="N949" s="1">
        <f>Tabelle2[[#This Row],[Menge t P2O5]]/Tabelle2[[#This Row],[Anzahl Lieferscheine]]</f>
        <v>0.20584999999999998</v>
      </c>
    </row>
    <row r="950" spans="1:14" x14ac:dyDescent="0.2">
      <c r="A950" s="2" t="s">
        <v>42</v>
      </c>
      <c r="B950" s="2" t="s">
        <v>42</v>
      </c>
      <c r="C950" s="2" t="s">
        <v>25</v>
      </c>
      <c r="D950" s="2" t="s">
        <v>25</v>
      </c>
      <c r="E950" s="2" t="s">
        <v>26</v>
      </c>
      <c r="F950" s="2" t="s">
        <v>61</v>
      </c>
      <c r="G950" s="1">
        <v>670139.60999999894</v>
      </c>
      <c r="H950" s="1">
        <v>311465.54000000027</v>
      </c>
      <c r="I950" s="4">
        <v>1287</v>
      </c>
      <c r="J950" s="2" t="s">
        <v>66</v>
      </c>
      <c r="K950" s="1">
        <f>Tabelle2[[#This Row],[Menge kg Nges]]/1000</f>
        <v>670.13960999999892</v>
      </c>
      <c r="L950" s="1">
        <f>Tabelle2[[#This Row],[Menge kg P2O5]]/1000</f>
        <v>311.46554000000026</v>
      </c>
      <c r="M950" s="1">
        <f>Tabelle2[[#This Row],[Menge t Nges]]/Tabelle2[[#This Row],[Anzahl Lieferscheine]]</f>
        <v>0.52069899766899685</v>
      </c>
      <c r="N950" s="1">
        <f>Tabelle2[[#This Row],[Menge t P2O5]]/Tabelle2[[#This Row],[Anzahl Lieferscheine]]</f>
        <v>0.24200896658896678</v>
      </c>
    </row>
  </sheetData>
  <pageMargins left="0.7" right="0.7" top="0.78740157499999996" bottom="0.78740157499999996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A6259-8CC8-4F69-9BA0-40017D572C00}">
  <dimension ref="A1:N1001"/>
  <sheetViews>
    <sheetView workbookViewId="0">
      <selection activeCell="E43" sqref="A2:N1001"/>
    </sheetView>
  </sheetViews>
  <sheetFormatPr baseColWidth="10" defaultRowHeight="15" x14ac:dyDescent="0.2"/>
  <cols>
    <col min="1" max="1" width="16.5" bestFit="1" customWidth="1"/>
    <col min="2" max="2" width="18.5" bestFit="1" customWidth="1"/>
    <col min="3" max="3" width="14.33203125" bestFit="1" customWidth="1"/>
    <col min="4" max="4" width="16.1640625" bestFit="1" customWidth="1"/>
    <col min="5" max="5" width="36.5" bestFit="1" customWidth="1"/>
    <col min="6" max="6" width="16.5" bestFit="1" customWidth="1"/>
    <col min="7" max="7" width="15.5" bestFit="1" customWidth="1"/>
    <col min="8" max="8" width="15.83203125" bestFit="1" customWidth="1"/>
    <col min="9" max="9" width="20.1640625" bestFit="1" customWidth="1"/>
    <col min="10" max="10" width="6.5" bestFit="1" customWidth="1"/>
    <col min="11" max="11" width="14.5" bestFit="1" customWidth="1"/>
    <col min="12" max="12" width="14.6640625" bestFit="1" customWidth="1"/>
    <col min="13" max="13" width="22" bestFit="1" customWidth="1"/>
    <col min="14" max="14" width="22.5" bestFit="1" customWidth="1"/>
  </cols>
  <sheetData>
    <row r="1" spans="1:14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60</v>
      </c>
      <c r="G1" t="s">
        <v>58</v>
      </c>
      <c r="H1" t="s">
        <v>76</v>
      </c>
      <c r="I1" t="s">
        <v>75</v>
      </c>
      <c r="J1" t="s">
        <v>64</v>
      </c>
      <c r="K1" s="2" t="s">
        <v>77</v>
      </c>
      <c r="L1" s="2" t="s">
        <v>78</v>
      </c>
      <c r="M1" t="s">
        <v>79</v>
      </c>
      <c r="N1" t="s">
        <v>80</v>
      </c>
    </row>
    <row r="2" spans="1:14" x14ac:dyDescent="0.2">
      <c r="A2" s="2" t="s">
        <v>5</v>
      </c>
      <c r="B2" s="2" t="s">
        <v>5</v>
      </c>
      <c r="C2" s="2" t="s">
        <v>6</v>
      </c>
      <c r="D2" s="2" t="s">
        <v>7</v>
      </c>
      <c r="E2" s="2" t="s">
        <v>8</v>
      </c>
      <c r="F2" s="2" t="s">
        <v>61</v>
      </c>
      <c r="G2" s="1">
        <v>182284.44999999998</v>
      </c>
      <c r="H2" s="1">
        <v>62738.439999999995</v>
      </c>
      <c r="I2" s="4">
        <v>100</v>
      </c>
      <c r="J2" s="2" t="s">
        <v>67</v>
      </c>
      <c r="K2" s="1">
        <f>Tabelle3[[#This Row],[Menge kg Nges]]/1000</f>
        <v>182.28444999999999</v>
      </c>
      <c r="L2" s="1">
        <f>Tabelle3[[#This Row],[Menge kg P2O5]]/1000</f>
        <v>62.738439999999997</v>
      </c>
      <c r="M2" s="1">
        <f>Tabelle3[[#This Row],[Menge t Nges]]/Tabelle3[[#This Row],[Anzahl Lieferscheine]]</f>
        <v>1.8228445</v>
      </c>
      <c r="N2" s="1">
        <f>Tabelle3[[#This Row],[Menge t P2O5]]/Tabelle3[[#This Row],[Anzahl Lieferscheine]]</f>
        <v>0.62738439999999995</v>
      </c>
    </row>
    <row r="3" spans="1:14" x14ac:dyDescent="0.2">
      <c r="A3" s="2" t="s">
        <v>5</v>
      </c>
      <c r="B3" s="2" t="s">
        <v>5</v>
      </c>
      <c r="C3" s="2" t="s">
        <v>6</v>
      </c>
      <c r="D3" s="2" t="s">
        <v>7</v>
      </c>
      <c r="E3" s="2" t="s">
        <v>9</v>
      </c>
      <c r="F3" s="2" t="s">
        <v>61</v>
      </c>
      <c r="G3" s="1">
        <v>121101.91</v>
      </c>
      <c r="H3" s="1">
        <v>50543.65</v>
      </c>
      <c r="I3" s="4">
        <v>156</v>
      </c>
      <c r="J3" s="2" t="s">
        <v>67</v>
      </c>
      <c r="K3" s="1">
        <f>Tabelle3[[#This Row],[Menge kg Nges]]/1000</f>
        <v>121.10191</v>
      </c>
      <c r="L3" s="1">
        <f>Tabelle3[[#This Row],[Menge kg P2O5]]/1000</f>
        <v>50.54365</v>
      </c>
      <c r="M3" s="1">
        <f>Tabelle3[[#This Row],[Menge t Nges]]/Tabelle3[[#This Row],[Anzahl Lieferscheine]]</f>
        <v>0.77629429487179491</v>
      </c>
      <c r="N3" s="1">
        <f>Tabelle3[[#This Row],[Menge t P2O5]]/Tabelle3[[#This Row],[Anzahl Lieferscheine]]</f>
        <v>0.32399775641025641</v>
      </c>
    </row>
    <row r="4" spans="1:14" x14ac:dyDescent="0.2">
      <c r="A4" s="2" t="s">
        <v>5</v>
      </c>
      <c r="B4" s="2" t="s">
        <v>5</v>
      </c>
      <c r="C4" s="2" t="s">
        <v>6</v>
      </c>
      <c r="D4" s="2" t="s">
        <v>7</v>
      </c>
      <c r="E4" s="2" t="s">
        <v>50</v>
      </c>
      <c r="F4" s="2" t="s">
        <v>61</v>
      </c>
      <c r="G4" s="1">
        <v>88</v>
      </c>
      <c r="H4" s="1">
        <v>36</v>
      </c>
      <c r="I4" s="4">
        <v>1</v>
      </c>
      <c r="J4" s="2" t="s">
        <v>67</v>
      </c>
      <c r="K4" s="1">
        <f>Tabelle3[[#This Row],[Menge kg Nges]]/1000</f>
        <v>8.7999999999999995E-2</v>
      </c>
      <c r="L4" s="1">
        <f>Tabelle3[[#This Row],[Menge kg P2O5]]/1000</f>
        <v>3.5999999999999997E-2</v>
      </c>
      <c r="M4" s="1">
        <f>Tabelle3[[#This Row],[Menge t Nges]]/Tabelle3[[#This Row],[Anzahl Lieferscheine]]</f>
        <v>8.7999999999999995E-2</v>
      </c>
      <c r="N4" s="1">
        <f>Tabelle3[[#This Row],[Menge t P2O5]]/Tabelle3[[#This Row],[Anzahl Lieferscheine]]</f>
        <v>3.5999999999999997E-2</v>
      </c>
    </row>
    <row r="5" spans="1:14" x14ac:dyDescent="0.2">
      <c r="A5" s="2" t="s">
        <v>5</v>
      </c>
      <c r="B5" s="2" t="s">
        <v>5</v>
      </c>
      <c r="C5" s="2" t="s">
        <v>6</v>
      </c>
      <c r="D5" s="2" t="s">
        <v>7</v>
      </c>
      <c r="E5" s="2" t="s">
        <v>10</v>
      </c>
      <c r="F5" s="2" t="s">
        <v>61</v>
      </c>
      <c r="G5" s="1">
        <v>1434.0199999999998</v>
      </c>
      <c r="H5" s="1">
        <v>760.21</v>
      </c>
      <c r="I5" s="4">
        <v>14</v>
      </c>
      <c r="J5" s="2" t="s">
        <v>67</v>
      </c>
      <c r="K5" s="1">
        <f>Tabelle3[[#This Row],[Menge kg Nges]]/1000</f>
        <v>1.4340199999999999</v>
      </c>
      <c r="L5" s="1">
        <f>Tabelle3[[#This Row],[Menge kg P2O5]]/1000</f>
        <v>0.76021000000000005</v>
      </c>
      <c r="M5" s="1">
        <f>Tabelle3[[#This Row],[Menge t Nges]]/Tabelle3[[#This Row],[Anzahl Lieferscheine]]</f>
        <v>0.10242999999999999</v>
      </c>
      <c r="N5" s="1">
        <f>Tabelle3[[#This Row],[Menge t P2O5]]/Tabelle3[[#This Row],[Anzahl Lieferscheine]]</f>
        <v>5.4300714285714292E-2</v>
      </c>
    </row>
    <row r="6" spans="1:14" x14ac:dyDescent="0.2">
      <c r="A6" s="2" t="s">
        <v>5</v>
      </c>
      <c r="B6" s="2" t="s">
        <v>5</v>
      </c>
      <c r="C6" s="2" t="s">
        <v>6</v>
      </c>
      <c r="D6" s="2" t="s">
        <v>7</v>
      </c>
      <c r="E6" s="2" t="s">
        <v>11</v>
      </c>
      <c r="F6" s="2" t="s">
        <v>61</v>
      </c>
      <c r="G6" s="1">
        <v>25179.62</v>
      </c>
      <c r="H6" s="1">
        <v>12375.400000000001</v>
      </c>
      <c r="I6" s="4">
        <v>62</v>
      </c>
      <c r="J6" s="2" t="s">
        <v>67</v>
      </c>
      <c r="K6" s="1">
        <f>Tabelle3[[#This Row],[Menge kg Nges]]/1000</f>
        <v>25.17962</v>
      </c>
      <c r="L6" s="1">
        <f>Tabelle3[[#This Row],[Menge kg P2O5]]/1000</f>
        <v>12.375400000000001</v>
      </c>
      <c r="M6" s="1">
        <f>Tabelle3[[#This Row],[Menge t Nges]]/Tabelle3[[#This Row],[Anzahl Lieferscheine]]</f>
        <v>0.40612290322580646</v>
      </c>
      <c r="N6" s="1">
        <f>Tabelle3[[#This Row],[Menge t P2O5]]/Tabelle3[[#This Row],[Anzahl Lieferscheine]]</f>
        <v>0.19960322580645162</v>
      </c>
    </row>
    <row r="7" spans="1:14" x14ac:dyDescent="0.2">
      <c r="A7" s="2" t="s">
        <v>5</v>
      </c>
      <c r="B7" s="2" t="s">
        <v>5</v>
      </c>
      <c r="C7" s="2" t="s">
        <v>6</v>
      </c>
      <c r="D7" s="2" t="s">
        <v>7</v>
      </c>
      <c r="E7" s="2" t="s">
        <v>12</v>
      </c>
      <c r="F7" s="2" t="s">
        <v>61</v>
      </c>
      <c r="G7" s="1">
        <v>158464.85999999993</v>
      </c>
      <c r="H7" s="1">
        <v>88965.320000000036</v>
      </c>
      <c r="I7" s="4">
        <v>483</v>
      </c>
      <c r="J7" s="2" t="s">
        <v>67</v>
      </c>
      <c r="K7" s="1">
        <f>Tabelle3[[#This Row],[Menge kg Nges]]/1000</f>
        <v>158.46485999999993</v>
      </c>
      <c r="L7" s="1">
        <f>Tabelle3[[#This Row],[Menge kg P2O5]]/1000</f>
        <v>88.965320000000034</v>
      </c>
      <c r="M7" s="1">
        <f>Tabelle3[[#This Row],[Menge t Nges]]/Tabelle3[[#This Row],[Anzahl Lieferscheine]]</f>
        <v>0.32808459627329178</v>
      </c>
      <c r="N7" s="1">
        <f>Tabelle3[[#This Row],[Menge t P2O5]]/Tabelle3[[#This Row],[Anzahl Lieferscheine]]</f>
        <v>0.18419320910973092</v>
      </c>
    </row>
    <row r="8" spans="1:14" x14ac:dyDescent="0.2">
      <c r="A8" s="2" t="s">
        <v>5</v>
      </c>
      <c r="B8" s="2" t="s">
        <v>5</v>
      </c>
      <c r="C8" s="2" t="s">
        <v>6</v>
      </c>
      <c r="D8" s="2" t="s">
        <v>7</v>
      </c>
      <c r="E8" s="2" t="s">
        <v>13</v>
      </c>
      <c r="F8" s="2" t="s">
        <v>61</v>
      </c>
      <c r="G8" s="1">
        <v>8615.2000000000007</v>
      </c>
      <c r="H8" s="1">
        <v>5661.5</v>
      </c>
      <c r="I8" s="4">
        <v>38</v>
      </c>
      <c r="J8" s="2" t="s">
        <v>67</v>
      </c>
      <c r="K8" s="1">
        <f>Tabelle3[[#This Row],[Menge kg Nges]]/1000</f>
        <v>8.6152000000000015</v>
      </c>
      <c r="L8" s="1">
        <f>Tabelle3[[#This Row],[Menge kg P2O5]]/1000</f>
        <v>5.6615000000000002</v>
      </c>
      <c r="M8" s="1">
        <f>Tabelle3[[#This Row],[Menge t Nges]]/Tabelle3[[#This Row],[Anzahl Lieferscheine]]</f>
        <v>0.22671578947368426</v>
      </c>
      <c r="N8" s="1">
        <f>Tabelle3[[#This Row],[Menge t P2O5]]/Tabelle3[[#This Row],[Anzahl Lieferscheine]]</f>
        <v>0.14898684210526317</v>
      </c>
    </row>
    <row r="9" spans="1:14" x14ac:dyDescent="0.2">
      <c r="A9" s="2" t="s">
        <v>5</v>
      </c>
      <c r="B9" s="2" t="s">
        <v>5</v>
      </c>
      <c r="C9" s="2" t="s">
        <v>6</v>
      </c>
      <c r="D9" s="2" t="s">
        <v>7</v>
      </c>
      <c r="E9" s="2" t="s">
        <v>14</v>
      </c>
      <c r="F9" s="2" t="s">
        <v>61</v>
      </c>
      <c r="G9" s="1">
        <v>45426.3</v>
      </c>
      <c r="H9" s="1">
        <v>23772.6</v>
      </c>
      <c r="I9" s="4">
        <v>91</v>
      </c>
      <c r="J9" s="2" t="s">
        <v>67</v>
      </c>
      <c r="K9" s="1">
        <f>Tabelle3[[#This Row],[Menge kg Nges]]/1000</f>
        <v>45.426300000000005</v>
      </c>
      <c r="L9" s="1">
        <f>Tabelle3[[#This Row],[Menge kg P2O5]]/1000</f>
        <v>23.772599999999997</v>
      </c>
      <c r="M9" s="1">
        <f>Tabelle3[[#This Row],[Menge t Nges]]/Tabelle3[[#This Row],[Anzahl Lieferscheine]]</f>
        <v>0.49919010989010992</v>
      </c>
      <c r="N9" s="1">
        <f>Tabelle3[[#This Row],[Menge t P2O5]]/Tabelle3[[#This Row],[Anzahl Lieferscheine]]</f>
        <v>0.26123736263736258</v>
      </c>
    </row>
    <row r="10" spans="1:14" x14ac:dyDescent="0.2">
      <c r="A10" s="2" t="s">
        <v>5</v>
      </c>
      <c r="B10" s="2" t="s">
        <v>5</v>
      </c>
      <c r="C10" s="2" t="s">
        <v>6</v>
      </c>
      <c r="D10" s="2" t="s">
        <v>15</v>
      </c>
      <c r="E10" s="2" t="s">
        <v>8</v>
      </c>
      <c r="F10" s="2" t="s">
        <v>61</v>
      </c>
      <c r="G10" s="1">
        <v>2651.2999999999997</v>
      </c>
      <c r="H10" s="1">
        <v>2169.06</v>
      </c>
      <c r="I10" s="4">
        <v>7</v>
      </c>
      <c r="J10" s="2" t="s">
        <v>67</v>
      </c>
      <c r="K10" s="1">
        <f>Tabelle3[[#This Row],[Menge kg Nges]]/1000</f>
        <v>2.6512999999999995</v>
      </c>
      <c r="L10" s="1">
        <f>Tabelle3[[#This Row],[Menge kg P2O5]]/1000</f>
        <v>2.16906</v>
      </c>
      <c r="M10" s="1">
        <f>Tabelle3[[#This Row],[Menge t Nges]]/Tabelle3[[#This Row],[Anzahl Lieferscheine]]</f>
        <v>0.37875714285714279</v>
      </c>
      <c r="N10" s="1">
        <f>Tabelle3[[#This Row],[Menge t P2O5]]/Tabelle3[[#This Row],[Anzahl Lieferscheine]]</f>
        <v>0.3098657142857143</v>
      </c>
    </row>
    <row r="11" spans="1:14" x14ac:dyDescent="0.2">
      <c r="A11" s="2" t="s">
        <v>5</v>
      </c>
      <c r="B11" s="2" t="s">
        <v>5</v>
      </c>
      <c r="C11" s="2" t="s">
        <v>6</v>
      </c>
      <c r="D11" s="2" t="s">
        <v>15</v>
      </c>
      <c r="E11" s="2" t="s">
        <v>16</v>
      </c>
      <c r="F11" s="2" t="s">
        <v>61</v>
      </c>
      <c r="G11" s="1">
        <v>1283.75</v>
      </c>
      <c r="H11" s="1">
        <v>1172.25</v>
      </c>
      <c r="I11" s="4">
        <v>2</v>
      </c>
      <c r="J11" s="2" t="s">
        <v>67</v>
      </c>
      <c r="K11" s="1">
        <f>Tabelle3[[#This Row],[Menge kg Nges]]/1000</f>
        <v>1.2837499999999999</v>
      </c>
      <c r="L11" s="1">
        <f>Tabelle3[[#This Row],[Menge kg P2O5]]/1000</f>
        <v>1.17225</v>
      </c>
      <c r="M11" s="1">
        <f>Tabelle3[[#This Row],[Menge t Nges]]/Tabelle3[[#This Row],[Anzahl Lieferscheine]]</f>
        <v>0.64187499999999997</v>
      </c>
      <c r="N11" s="1">
        <f>Tabelle3[[#This Row],[Menge t P2O5]]/Tabelle3[[#This Row],[Anzahl Lieferscheine]]</f>
        <v>0.58612500000000001</v>
      </c>
    </row>
    <row r="12" spans="1:14" x14ac:dyDescent="0.2">
      <c r="A12" s="2" t="s">
        <v>5</v>
      </c>
      <c r="B12" s="2" t="s">
        <v>5</v>
      </c>
      <c r="C12" s="2" t="s">
        <v>6</v>
      </c>
      <c r="D12" s="2" t="s">
        <v>15</v>
      </c>
      <c r="E12" s="2" t="s">
        <v>17</v>
      </c>
      <c r="F12" s="2" t="s">
        <v>61</v>
      </c>
      <c r="G12" s="1">
        <v>7138.2000000000007</v>
      </c>
      <c r="H12" s="1">
        <v>3106.2</v>
      </c>
      <c r="I12" s="4">
        <v>10</v>
      </c>
      <c r="J12" s="2" t="s">
        <v>67</v>
      </c>
      <c r="K12" s="1">
        <f>Tabelle3[[#This Row],[Menge kg Nges]]/1000</f>
        <v>7.1382000000000003</v>
      </c>
      <c r="L12" s="1">
        <f>Tabelle3[[#This Row],[Menge kg P2O5]]/1000</f>
        <v>3.1061999999999999</v>
      </c>
      <c r="M12" s="1">
        <f>Tabelle3[[#This Row],[Menge t Nges]]/Tabelle3[[#This Row],[Anzahl Lieferscheine]]</f>
        <v>0.71382000000000001</v>
      </c>
      <c r="N12" s="1">
        <f>Tabelle3[[#This Row],[Menge t P2O5]]/Tabelle3[[#This Row],[Anzahl Lieferscheine]]</f>
        <v>0.31062000000000001</v>
      </c>
    </row>
    <row r="13" spans="1:14" x14ac:dyDescent="0.2">
      <c r="A13" s="2" t="s">
        <v>5</v>
      </c>
      <c r="B13" s="2" t="s">
        <v>5</v>
      </c>
      <c r="C13" s="2" t="s">
        <v>6</v>
      </c>
      <c r="D13" s="2" t="s">
        <v>15</v>
      </c>
      <c r="E13" s="2" t="s">
        <v>18</v>
      </c>
      <c r="F13" s="2" t="s">
        <v>61</v>
      </c>
      <c r="G13" s="1">
        <v>25953.250000000004</v>
      </c>
      <c r="H13" s="1">
        <v>19110.599999999999</v>
      </c>
      <c r="I13" s="4">
        <v>46</v>
      </c>
      <c r="J13" s="2" t="s">
        <v>67</v>
      </c>
      <c r="K13" s="1">
        <f>Tabelle3[[#This Row],[Menge kg Nges]]/1000</f>
        <v>25.953250000000004</v>
      </c>
      <c r="L13" s="1">
        <f>Tabelle3[[#This Row],[Menge kg P2O5]]/1000</f>
        <v>19.110599999999998</v>
      </c>
      <c r="M13" s="1">
        <f>Tabelle3[[#This Row],[Menge t Nges]]/Tabelle3[[#This Row],[Anzahl Lieferscheine]]</f>
        <v>0.56420108695652182</v>
      </c>
      <c r="N13" s="1">
        <f>Tabelle3[[#This Row],[Menge t P2O5]]/Tabelle3[[#This Row],[Anzahl Lieferscheine]]</f>
        <v>0.41544782608695646</v>
      </c>
    </row>
    <row r="14" spans="1:14" x14ac:dyDescent="0.2">
      <c r="A14" s="2" t="s">
        <v>5</v>
      </c>
      <c r="B14" s="2" t="s">
        <v>5</v>
      </c>
      <c r="C14" s="2" t="s">
        <v>6</v>
      </c>
      <c r="D14" s="2" t="s">
        <v>15</v>
      </c>
      <c r="E14" s="2" t="s">
        <v>19</v>
      </c>
      <c r="F14" s="2" t="s">
        <v>61</v>
      </c>
      <c r="G14" s="1">
        <v>14366.1</v>
      </c>
      <c r="H14" s="1">
        <v>11571.65</v>
      </c>
      <c r="I14" s="4">
        <v>27</v>
      </c>
      <c r="J14" s="2" t="s">
        <v>67</v>
      </c>
      <c r="K14" s="1">
        <f>Tabelle3[[#This Row],[Menge kg Nges]]/1000</f>
        <v>14.366100000000001</v>
      </c>
      <c r="L14" s="1">
        <f>Tabelle3[[#This Row],[Menge kg P2O5]]/1000</f>
        <v>11.57165</v>
      </c>
      <c r="M14" s="1">
        <f>Tabelle3[[#This Row],[Menge t Nges]]/Tabelle3[[#This Row],[Anzahl Lieferscheine]]</f>
        <v>0.53207777777777787</v>
      </c>
      <c r="N14" s="1">
        <f>Tabelle3[[#This Row],[Menge t P2O5]]/Tabelle3[[#This Row],[Anzahl Lieferscheine]]</f>
        <v>0.42857962962962964</v>
      </c>
    </row>
    <row r="15" spans="1:14" x14ac:dyDescent="0.2">
      <c r="A15" s="2" t="s">
        <v>5</v>
      </c>
      <c r="B15" s="2" t="s">
        <v>5</v>
      </c>
      <c r="C15" s="2" t="s">
        <v>6</v>
      </c>
      <c r="D15" s="2" t="s">
        <v>15</v>
      </c>
      <c r="E15" s="2" t="s">
        <v>20</v>
      </c>
      <c r="F15" s="2" t="s">
        <v>61</v>
      </c>
      <c r="G15" s="1">
        <v>8585.4500000000007</v>
      </c>
      <c r="H15" s="1">
        <v>7705</v>
      </c>
      <c r="I15" s="4">
        <v>45</v>
      </c>
      <c r="J15" s="2" t="s">
        <v>67</v>
      </c>
      <c r="K15" s="1">
        <f>Tabelle3[[#This Row],[Menge kg Nges]]/1000</f>
        <v>8.5854500000000016</v>
      </c>
      <c r="L15" s="1">
        <f>Tabelle3[[#This Row],[Menge kg P2O5]]/1000</f>
        <v>7.7050000000000001</v>
      </c>
      <c r="M15" s="1">
        <f>Tabelle3[[#This Row],[Menge t Nges]]/Tabelle3[[#This Row],[Anzahl Lieferscheine]]</f>
        <v>0.19078777777777781</v>
      </c>
      <c r="N15" s="1">
        <f>Tabelle3[[#This Row],[Menge t P2O5]]/Tabelle3[[#This Row],[Anzahl Lieferscheine]]</f>
        <v>0.17122222222222222</v>
      </c>
    </row>
    <row r="16" spans="1:14" x14ac:dyDescent="0.2">
      <c r="A16" s="2" t="s">
        <v>5</v>
      </c>
      <c r="B16" s="2" t="s">
        <v>5</v>
      </c>
      <c r="C16" s="2" t="s">
        <v>6</v>
      </c>
      <c r="D16" s="2" t="s">
        <v>15</v>
      </c>
      <c r="E16" s="2" t="s">
        <v>21</v>
      </c>
      <c r="F16" s="2" t="s">
        <v>61</v>
      </c>
      <c r="G16" s="1">
        <v>150065.45000000019</v>
      </c>
      <c r="H16" s="1">
        <v>88096.049999999945</v>
      </c>
      <c r="I16" s="4">
        <v>491</v>
      </c>
      <c r="J16" s="2" t="s">
        <v>67</v>
      </c>
      <c r="K16" s="1">
        <f>Tabelle3[[#This Row],[Menge kg Nges]]/1000</f>
        <v>150.0654500000002</v>
      </c>
      <c r="L16" s="1">
        <f>Tabelle3[[#This Row],[Menge kg P2O5]]/1000</f>
        <v>88.096049999999948</v>
      </c>
      <c r="M16" s="1">
        <f>Tabelle3[[#This Row],[Menge t Nges]]/Tabelle3[[#This Row],[Anzahl Lieferscheine]]</f>
        <v>0.30563228105906354</v>
      </c>
      <c r="N16" s="1">
        <f>Tabelle3[[#This Row],[Menge t P2O5]]/Tabelle3[[#This Row],[Anzahl Lieferscheine]]</f>
        <v>0.17942169042769848</v>
      </c>
    </row>
    <row r="17" spans="1:14" x14ac:dyDescent="0.2">
      <c r="A17" s="2" t="s">
        <v>5</v>
      </c>
      <c r="B17" s="2" t="s">
        <v>5</v>
      </c>
      <c r="C17" s="2" t="s">
        <v>6</v>
      </c>
      <c r="D17" s="2" t="s">
        <v>15</v>
      </c>
      <c r="E17" s="2" t="s">
        <v>9</v>
      </c>
      <c r="F17" s="2" t="s">
        <v>61</v>
      </c>
      <c r="G17" s="1">
        <v>23562.950000000004</v>
      </c>
      <c r="H17" s="1">
        <v>12667.25</v>
      </c>
      <c r="I17" s="4">
        <v>59</v>
      </c>
      <c r="J17" s="2" t="s">
        <v>67</v>
      </c>
      <c r="K17" s="1">
        <f>Tabelle3[[#This Row],[Menge kg Nges]]/1000</f>
        <v>23.562950000000004</v>
      </c>
      <c r="L17" s="1">
        <f>Tabelle3[[#This Row],[Menge kg P2O5]]/1000</f>
        <v>12.667249999999999</v>
      </c>
      <c r="M17" s="1">
        <f>Tabelle3[[#This Row],[Menge t Nges]]/Tabelle3[[#This Row],[Anzahl Lieferscheine]]</f>
        <v>0.39937203389830517</v>
      </c>
      <c r="N17" s="1">
        <f>Tabelle3[[#This Row],[Menge t P2O5]]/Tabelle3[[#This Row],[Anzahl Lieferscheine]]</f>
        <v>0.21469915254237287</v>
      </c>
    </row>
    <row r="18" spans="1:14" x14ac:dyDescent="0.2">
      <c r="A18" s="2" t="s">
        <v>5</v>
      </c>
      <c r="B18" s="2" t="s">
        <v>5</v>
      </c>
      <c r="C18" s="2" t="s">
        <v>6</v>
      </c>
      <c r="D18" s="2" t="s">
        <v>15</v>
      </c>
      <c r="E18" s="2" t="s">
        <v>10</v>
      </c>
      <c r="F18" s="2" t="s">
        <v>61</v>
      </c>
      <c r="G18" s="1">
        <v>12222.970000000001</v>
      </c>
      <c r="H18" s="1">
        <v>5407.95</v>
      </c>
      <c r="I18" s="4">
        <v>29</v>
      </c>
      <c r="J18" s="2" t="s">
        <v>67</v>
      </c>
      <c r="K18" s="1">
        <f>Tabelle3[[#This Row],[Menge kg Nges]]/1000</f>
        <v>12.222970000000002</v>
      </c>
      <c r="L18" s="1">
        <f>Tabelle3[[#This Row],[Menge kg P2O5]]/1000</f>
        <v>5.4079499999999996</v>
      </c>
      <c r="M18" s="1">
        <f>Tabelle3[[#This Row],[Menge t Nges]]/Tabelle3[[#This Row],[Anzahl Lieferscheine]]</f>
        <v>0.42148172413793111</v>
      </c>
      <c r="N18" s="1">
        <f>Tabelle3[[#This Row],[Menge t P2O5]]/Tabelle3[[#This Row],[Anzahl Lieferscheine]]</f>
        <v>0.1864810344827586</v>
      </c>
    </row>
    <row r="19" spans="1:14" x14ac:dyDescent="0.2">
      <c r="A19" s="2" t="s">
        <v>5</v>
      </c>
      <c r="B19" s="2" t="s">
        <v>5</v>
      </c>
      <c r="C19" s="2" t="s">
        <v>6</v>
      </c>
      <c r="D19" s="2" t="s">
        <v>15</v>
      </c>
      <c r="E19" s="2" t="s">
        <v>23</v>
      </c>
      <c r="F19" s="2" t="s">
        <v>61</v>
      </c>
      <c r="G19" s="1">
        <v>685</v>
      </c>
      <c r="H19" s="1">
        <v>300</v>
      </c>
      <c r="I19" s="4">
        <v>2</v>
      </c>
      <c r="J19" s="2" t="s">
        <v>67</v>
      </c>
      <c r="K19" s="1">
        <f>Tabelle3[[#This Row],[Menge kg Nges]]/1000</f>
        <v>0.68500000000000005</v>
      </c>
      <c r="L19" s="1">
        <f>Tabelle3[[#This Row],[Menge kg P2O5]]/1000</f>
        <v>0.3</v>
      </c>
      <c r="M19" s="1">
        <f>Tabelle3[[#This Row],[Menge t Nges]]/Tabelle3[[#This Row],[Anzahl Lieferscheine]]</f>
        <v>0.34250000000000003</v>
      </c>
      <c r="N19" s="1">
        <f>Tabelle3[[#This Row],[Menge t P2O5]]/Tabelle3[[#This Row],[Anzahl Lieferscheine]]</f>
        <v>0.15</v>
      </c>
    </row>
    <row r="20" spans="1:14" x14ac:dyDescent="0.2">
      <c r="A20" s="2" t="s">
        <v>5</v>
      </c>
      <c r="B20" s="2" t="s">
        <v>5</v>
      </c>
      <c r="C20" s="2" t="s">
        <v>6</v>
      </c>
      <c r="D20" s="2" t="s">
        <v>15</v>
      </c>
      <c r="E20" s="2" t="s">
        <v>12</v>
      </c>
      <c r="F20" s="2" t="s">
        <v>61</v>
      </c>
      <c r="G20" s="1">
        <v>1543.71</v>
      </c>
      <c r="H20" s="1">
        <v>969.42</v>
      </c>
      <c r="I20" s="4">
        <v>11</v>
      </c>
      <c r="J20" s="2" t="s">
        <v>67</v>
      </c>
      <c r="K20" s="1">
        <f>Tabelle3[[#This Row],[Menge kg Nges]]/1000</f>
        <v>1.5437100000000001</v>
      </c>
      <c r="L20" s="1">
        <f>Tabelle3[[#This Row],[Menge kg P2O5]]/1000</f>
        <v>0.96941999999999995</v>
      </c>
      <c r="M20" s="1">
        <f>Tabelle3[[#This Row],[Menge t Nges]]/Tabelle3[[#This Row],[Anzahl Lieferscheine]]</f>
        <v>0.14033727272727273</v>
      </c>
      <c r="N20" s="1">
        <f>Tabelle3[[#This Row],[Menge t P2O5]]/Tabelle3[[#This Row],[Anzahl Lieferscheine]]</f>
        <v>8.8129090909090907E-2</v>
      </c>
    </row>
    <row r="21" spans="1:14" x14ac:dyDescent="0.2">
      <c r="A21" s="2" t="s">
        <v>5</v>
      </c>
      <c r="B21" s="2" t="s">
        <v>5</v>
      </c>
      <c r="C21" s="2" t="s">
        <v>6</v>
      </c>
      <c r="D21" s="2" t="s">
        <v>15</v>
      </c>
      <c r="E21" s="2" t="s">
        <v>14</v>
      </c>
      <c r="F21" s="2" t="s">
        <v>61</v>
      </c>
      <c r="G21" s="1">
        <v>1671.9</v>
      </c>
      <c r="H21" s="1">
        <v>733.5</v>
      </c>
      <c r="I21" s="4">
        <v>5</v>
      </c>
      <c r="J21" s="2" t="s">
        <v>67</v>
      </c>
      <c r="K21" s="1">
        <f>Tabelle3[[#This Row],[Menge kg Nges]]/1000</f>
        <v>1.6719000000000002</v>
      </c>
      <c r="L21" s="1">
        <f>Tabelle3[[#This Row],[Menge kg P2O5]]/1000</f>
        <v>0.73350000000000004</v>
      </c>
      <c r="M21" s="1">
        <f>Tabelle3[[#This Row],[Menge t Nges]]/Tabelle3[[#This Row],[Anzahl Lieferscheine]]</f>
        <v>0.33438000000000001</v>
      </c>
      <c r="N21" s="1">
        <f>Tabelle3[[#This Row],[Menge t P2O5]]/Tabelle3[[#This Row],[Anzahl Lieferscheine]]</f>
        <v>0.1467</v>
      </c>
    </row>
    <row r="22" spans="1:14" x14ac:dyDescent="0.2">
      <c r="A22" s="2" t="s">
        <v>5</v>
      </c>
      <c r="B22" s="2" t="s">
        <v>5</v>
      </c>
      <c r="C22" s="2" t="s">
        <v>6</v>
      </c>
      <c r="D22" s="2" t="s">
        <v>15</v>
      </c>
      <c r="E22" s="2" t="s">
        <v>24</v>
      </c>
      <c r="F22" s="2" t="s">
        <v>61</v>
      </c>
      <c r="G22" s="1">
        <v>7061</v>
      </c>
      <c r="H22" s="1">
        <v>5892.5</v>
      </c>
      <c r="I22" s="4">
        <v>13</v>
      </c>
      <c r="J22" s="2" t="s">
        <v>67</v>
      </c>
      <c r="K22" s="1">
        <f>Tabelle3[[#This Row],[Menge kg Nges]]/1000</f>
        <v>7.0609999999999999</v>
      </c>
      <c r="L22" s="1">
        <f>Tabelle3[[#This Row],[Menge kg P2O5]]/1000</f>
        <v>5.8925000000000001</v>
      </c>
      <c r="M22" s="1">
        <f>Tabelle3[[#This Row],[Menge t Nges]]/Tabelle3[[#This Row],[Anzahl Lieferscheine]]</f>
        <v>0.5431538461538461</v>
      </c>
      <c r="N22" s="1">
        <f>Tabelle3[[#This Row],[Menge t P2O5]]/Tabelle3[[#This Row],[Anzahl Lieferscheine]]</f>
        <v>0.45326923076923076</v>
      </c>
    </row>
    <row r="23" spans="1:14" x14ac:dyDescent="0.2">
      <c r="A23" s="2" t="s">
        <v>5</v>
      </c>
      <c r="B23" s="2" t="s">
        <v>5</v>
      </c>
      <c r="C23" s="2" t="s">
        <v>25</v>
      </c>
      <c r="D23" s="2" t="s">
        <v>25</v>
      </c>
      <c r="E23" s="2" t="s">
        <v>26</v>
      </c>
      <c r="F23" s="2" t="s">
        <v>61</v>
      </c>
      <c r="G23" s="1">
        <v>78975.239999999976</v>
      </c>
      <c r="H23" s="1">
        <v>30103.910000000014</v>
      </c>
      <c r="I23" s="4">
        <v>168</v>
      </c>
      <c r="J23" s="2" t="s">
        <v>67</v>
      </c>
      <c r="K23" s="1">
        <f>Tabelle3[[#This Row],[Menge kg Nges]]/1000</f>
        <v>78.975239999999971</v>
      </c>
      <c r="L23" s="1">
        <f>Tabelle3[[#This Row],[Menge kg P2O5]]/1000</f>
        <v>30.103910000000013</v>
      </c>
      <c r="M23" s="1">
        <f>Tabelle3[[#This Row],[Menge t Nges]]/Tabelle3[[#This Row],[Anzahl Lieferscheine]]</f>
        <v>0.47009071428571414</v>
      </c>
      <c r="N23" s="1">
        <f>Tabelle3[[#This Row],[Menge t P2O5]]/Tabelle3[[#This Row],[Anzahl Lieferscheine]]</f>
        <v>0.17918994047619055</v>
      </c>
    </row>
    <row r="24" spans="1:14" x14ac:dyDescent="0.2">
      <c r="A24" s="2" t="s">
        <v>5</v>
      </c>
      <c r="B24" s="2" t="s">
        <v>32</v>
      </c>
      <c r="C24" s="2" t="s">
        <v>25</v>
      </c>
      <c r="D24" s="2" t="s">
        <v>25</v>
      </c>
      <c r="E24" s="2" t="s">
        <v>26</v>
      </c>
      <c r="F24" s="2" t="s">
        <v>61</v>
      </c>
      <c r="G24" s="1">
        <v>437</v>
      </c>
      <c r="H24" s="1">
        <v>175</v>
      </c>
      <c r="I24" s="4">
        <v>1</v>
      </c>
      <c r="J24" s="2" t="s">
        <v>67</v>
      </c>
      <c r="K24" s="1">
        <f>Tabelle3[[#This Row],[Menge kg Nges]]/1000</f>
        <v>0.437</v>
      </c>
      <c r="L24" s="1">
        <f>Tabelle3[[#This Row],[Menge kg P2O5]]/1000</f>
        <v>0.17499999999999999</v>
      </c>
      <c r="M24" s="1">
        <f>Tabelle3[[#This Row],[Menge t Nges]]/Tabelle3[[#This Row],[Anzahl Lieferscheine]]</f>
        <v>0.437</v>
      </c>
      <c r="N24" s="1">
        <f>Tabelle3[[#This Row],[Menge t P2O5]]/Tabelle3[[#This Row],[Anzahl Lieferscheine]]</f>
        <v>0.17499999999999999</v>
      </c>
    </row>
    <row r="25" spans="1:14" x14ac:dyDescent="0.2">
      <c r="A25" s="2" t="s">
        <v>5</v>
      </c>
      <c r="B25" s="2" t="s">
        <v>27</v>
      </c>
      <c r="C25" s="2" t="s">
        <v>6</v>
      </c>
      <c r="D25" s="2" t="s">
        <v>7</v>
      </c>
      <c r="E25" s="2" t="s">
        <v>8</v>
      </c>
      <c r="F25" s="2" t="s">
        <v>61</v>
      </c>
      <c r="G25" s="1">
        <v>1473.78</v>
      </c>
      <c r="H25" s="1">
        <v>522.72</v>
      </c>
      <c r="I25" s="4">
        <v>5</v>
      </c>
      <c r="J25" s="2" t="s">
        <v>67</v>
      </c>
      <c r="K25" s="1">
        <f>Tabelle3[[#This Row],[Menge kg Nges]]/1000</f>
        <v>1.4737799999999999</v>
      </c>
      <c r="L25" s="1">
        <f>Tabelle3[[#This Row],[Menge kg P2O5]]/1000</f>
        <v>0.52272000000000007</v>
      </c>
      <c r="M25" s="1">
        <f>Tabelle3[[#This Row],[Menge t Nges]]/Tabelle3[[#This Row],[Anzahl Lieferscheine]]</f>
        <v>0.29475599999999996</v>
      </c>
      <c r="N25" s="1">
        <f>Tabelle3[[#This Row],[Menge t P2O5]]/Tabelle3[[#This Row],[Anzahl Lieferscheine]]</f>
        <v>0.10454400000000001</v>
      </c>
    </row>
    <row r="26" spans="1:14" x14ac:dyDescent="0.2">
      <c r="A26" s="2" t="s">
        <v>5</v>
      </c>
      <c r="B26" s="2" t="s">
        <v>27</v>
      </c>
      <c r="C26" s="2" t="s">
        <v>6</v>
      </c>
      <c r="D26" s="2" t="s">
        <v>7</v>
      </c>
      <c r="E26" s="2" t="s">
        <v>9</v>
      </c>
      <c r="F26" s="2" t="s">
        <v>61</v>
      </c>
      <c r="G26" s="1">
        <v>1309</v>
      </c>
      <c r="H26" s="1">
        <v>535.5</v>
      </c>
      <c r="I26" s="4">
        <v>5</v>
      </c>
      <c r="J26" s="2" t="s">
        <v>67</v>
      </c>
      <c r="K26" s="1">
        <f>Tabelle3[[#This Row],[Menge kg Nges]]/1000</f>
        <v>1.3089999999999999</v>
      </c>
      <c r="L26" s="1">
        <f>Tabelle3[[#This Row],[Menge kg P2O5]]/1000</f>
        <v>0.53549999999999998</v>
      </c>
      <c r="M26" s="1">
        <f>Tabelle3[[#This Row],[Menge t Nges]]/Tabelle3[[#This Row],[Anzahl Lieferscheine]]</f>
        <v>0.26179999999999998</v>
      </c>
      <c r="N26" s="1">
        <f>Tabelle3[[#This Row],[Menge t P2O5]]/Tabelle3[[#This Row],[Anzahl Lieferscheine]]</f>
        <v>0.1071</v>
      </c>
    </row>
    <row r="27" spans="1:14" x14ac:dyDescent="0.2">
      <c r="A27" s="2" t="s">
        <v>5</v>
      </c>
      <c r="B27" s="2" t="s">
        <v>27</v>
      </c>
      <c r="C27" s="2" t="s">
        <v>6</v>
      </c>
      <c r="D27" s="2" t="s">
        <v>7</v>
      </c>
      <c r="E27" s="2" t="s">
        <v>13</v>
      </c>
      <c r="F27" s="2" t="s">
        <v>61</v>
      </c>
      <c r="G27" s="1">
        <v>1493.5000000000002</v>
      </c>
      <c r="H27" s="1">
        <v>926.99999999999989</v>
      </c>
      <c r="I27" s="4">
        <v>8</v>
      </c>
      <c r="J27" s="2" t="s">
        <v>67</v>
      </c>
      <c r="K27" s="1">
        <f>Tabelle3[[#This Row],[Menge kg Nges]]/1000</f>
        <v>1.4935000000000003</v>
      </c>
      <c r="L27" s="1">
        <f>Tabelle3[[#This Row],[Menge kg P2O5]]/1000</f>
        <v>0.92699999999999994</v>
      </c>
      <c r="M27" s="1">
        <f>Tabelle3[[#This Row],[Menge t Nges]]/Tabelle3[[#This Row],[Anzahl Lieferscheine]]</f>
        <v>0.18668750000000003</v>
      </c>
      <c r="N27" s="1">
        <f>Tabelle3[[#This Row],[Menge t P2O5]]/Tabelle3[[#This Row],[Anzahl Lieferscheine]]</f>
        <v>0.11587499999999999</v>
      </c>
    </row>
    <row r="28" spans="1:14" x14ac:dyDescent="0.2">
      <c r="A28" s="2" t="s">
        <v>5</v>
      </c>
      <c r="B28" s="2" t="s">
        <v>27</v>
      </c>
      <c r="C28" s="2" t="s">
        <v>6</v>
      </c>
      <c r="D28" s="2" t="s">
        <v>7</v>
      </c>
      <c r="E28" s="2" t="s">
        <v>14</v>
      </c>
      <c r="F28" s="2" t="s">
        <v>61</v>
      </c>
      <c r="G28" s="1">
        <v>133.91999999999999</v>
      </c>
      <c r="H28" s="1">
        <v>56.16</v>
      </c>
      <c r="I28" s="4">
        <v>1</v>
      </c>
      <c r="J28" s="2" t="s">
        <v>67</v>
      </c>
      <c r="K28" s="1">
        <f>Tabelle3[[#This Row],[Menge kg Nges]]/1000</f>
        <v>0.13391999999999998</v>
      </c>
      <c r="L28" s="1">
        <f>Tabelle3[[#This Row],[Menge kg P2O5]]/1000</f>
        <v>5.6159999999999995E-2</v>
      </c>
      <c r="M28" s="1">
        <f>Tabelle3[[#This Row],[Menge t Nges]]/Tabelle3[[#This Row],[Anzahl Lieferscheine]]</f>
        <v>0.13391999999999998</v>
      </c>
      <c r="N28" s="1">
        <f>Tabelle3[[#This Row],[Menge t P2O5]]/Tabelle3[[#This Row],[Anzahl Lieferscheine]]</f>
        <v>5.6159999999999995E-2</v>
      </c>
    </row>
    <row r="29" spans="1:14" x14ac:dyDescent="0.2">
      <c r="A29" s="2" t="s">
        <v>5</v>
      </c>
      <c r="B29" s="2" t="s">
        <v>27</v>
      </c>
      <c r="C29" s="2" t="s">
        <v>6</v>
      </c>
      <c r="D29" s="2" t="s">
        <v>15</v>
      </c>
      <c r="E29" s="2" t="s">
        <v>21</v>
      </c>
      <c r="F29" s="2" t="s">
        <v>61</v>
      </c>
      <c r="G29" s="1">
        <v>4530.6000000000004</v>
      </c>
      <c r="H29" s="1">
        <v>2617.5</v>
      </c>
      <c r="I29" s="4">
        <v>22</v>
      </c>
      <c r="J29" s="2" t="s">
        <v>67</v>
      </c>
      <c r="K29" s="1">
        <f>Tabelle3[[#This Row],[Menge kg Nges]]/1000</f>
        <v>4.5306000000000006</v>
      </c>
      <c r="L29" s="1">
        <f>Tabelle3[[#This Row],[Menge kg P2O5]]/1000</f>
        <v>2.6175000000000002</v>
      </c>
      <c r="M29" s="1">
        <f>Tabelle3[[#This Row],[Menge t Nges]]/Tabelle3[[#This Row],[Anzahl Lieferscheine]]</f>
        <v>0.20593636363636367</v>
      </c>
      <c r="N29" s="1">
        <f>Tabelle3[[#This Row],[Menge t P2O5]]/Tabelle3[[#This Row],[Anzahl Lieferscheine]]</f>
        <v>0.11897727272727274</v>
      </c>
    </row>
    <row r="30" spans="1:14" x14ac:dyDescent="0.2">
      <c r="A30" s="2" t="s">
        <v>5</v>
      </c>
      <c r="B30" s="2" t="s">
        <v>27</v>
      </c>
      <c r="C30" s="2" t="s">
        <v>6</v>
      </c>
      <c r="D30" s="2" t="s">
        <v>15</v>
      </c>
      <c r="E30" s="2" t="s">
        <v>9</v>
      </c>
      <c r="F30" s="2" t="s">
        <v>61</v>
      </c>
      <c r="G30" s="1">
        <v>199</v>
      </c>
      <c r="H30" s="1">
        <v>82.5</v>
      </c>
      <c r="I30" s="4">
        <v>1</v>
      </c>
      <c r="J30" s="2" t="s">
        <v>67</v>
      </c>
      <c r="K30" s="1">
        <f>Tabelle3[[#This Row],[Menge kg Nges]]/1000</f>
        <v>0.19900000000000001</v>
      </c>
      <c r="L30" s="1">
        <f>Tabelle3[[#This Row],[Menge kg P2O5]]/1000</f>
        <v>8.2500000000000004E-2</v>
      </c>
      <c r="M30" s="1">
        <f>Tabelle3[[#This Row],[Menge t Nges]]/Tabelle3[[#This Row],[Anzahl Lieferscheine]]</f>
        <v>0.19900000000000001</v>
      </c>
      <c r="N30" s="1">
        <f>Tabelle3[[#This Row],[Menge t P2O5]]/Tabelle3[[#This Row],[Anzahl Lieferscheine]]</f>
        <v>8.2500000000000004E-2</v>
      </c>
    </row>
    <row r="31" spans="1:14" x14ac:dyDescent="0.2">
      <c r="A31" s="2" t="s">
        <v>5</v>
      </c>
      <c r="B31" s="2" t="s">
        <v>27</v>
      </c>
      <c r="C31" s="2" t="s">
        <v>6</v>
      </c>
      <c r="D31" s="2" t="s">
        <v>15</v>
      </c>
      <c r="E31" s="2" t="s">
        <v>24</v>
      </c>
      <c r="F31" s="2" t="s">
        <v>61</v>
      </c>
      <c r="G31" s="1">
        <v>406</v>
      </c>
      <c r="H31" s="1">
        <v>333.5</v>
      </c>
      <c r="I31" s="4">
        <v>1</v>
      </c>
      <c r="J31" s="2" t="s">
        <v>67</v>
      </c>
      <c r="K31" s="1">
        <f>Tabelle3[[#This Row],[Menge kg Nges]]/1000</f>
        <v>0.40600000000000003</v>
      </c>
      <c r="L31" s="1">
        <f>Tabelle3[[#This Row],[Menge kg P2O5]]/1000</f>
        <v>0.33350000000000002</v>
      </c>
      <c r="M31" s="1">
        <f>Tabelle3[[#This Row],[Menge t Nges]]/Tabelle3[[#This Row],[Anzahl Lieferscheine]]</f>
        <v>0.40600000000000003</v>
      </c>
      <c r="N31" s="1">
        <f>Tabelle3[[#This Row],[Menge t P2O5]]/Tabelle3[[#This Row],[Anzahl Lieferscheine]]</f>
        <v>0.33350000000000002</v>
      </c>
    </row>
    <row r="32" spans="1:14" x14ac:dyDescent="0.2">
      <c r="A32" s="2" t="s">
        <v>5</v>
      </c>
      <c r="B32" s="2" t="s">
        <v>27</v>
      </c>
      <c r="C32" s="2" t="s">
        <v>25</v>
      </c>
      <c r="D32" s="2" t="s">
        <v>25</v>
      </c>
      <c r="E32" s="2" t="s">
        <v>26</v>
      </c>
      <c r="F32" s="2" t="s">
        <v>61</v>
      </c>
      <c r="G32" s="1">
        <v>10185.090000000002</v>
      </c>
      <c r="H32" s="1">
        <v>4164.5200000000004</v>
      </c>
      <c r="I32" s="4">
        <v>18</v>
      </c>
      <c r="J32" s="2" t="s">
        <v>67</v>
      </c>
      <c r="K32" s="1">
        <f>Tabelle3[[#This Row],[Menge kg Nges]]/1000</f>
        <v>10.185090000000002</v>
      </c>
      <c r="L32" s="1">
        <f>Tabelle3[[#This Row],[Menge kg P2O5]]/1000</f>
        <v>4.1645200000000004</v>
      </c>
      <c r="M32" s="1">
        <f>Tabelle3[[#This Row],[Menge t Nges]]/Tabelle3[[#This Row],[Anzahl Lieferscheine]]</f>
        <v>0.56583833333333344</v>
      </c>
      <c r="N32" s="1">
        <f>Tabelle3[[#This Row],[Menge t P2O5]]/Tabelle3[[#This Row],[Anzahl Lieferscheine]]</f>
        <v>0.23136222222222225</v>
      </c>
    </row>
    <row r="33" spans="1:14" x14ac:dyDescent="0.2">
      <c r="A33" s="2" t="s">
        <v>5</v>
      </c>
      <c r="B33" s="2" t="s">
        <v>45</v>
      </c>
      <c r="C33" s="2" t="s">
        <v>25</v>
      </c>
      <c r="D33" s="2" t="s">
        <v>25</v>
      </c>
      <c r="E33" s="2" t="s">
        <v>26</v>
      </c>
      <c r="F33" s="2" t="s">
        <v>61</v>
      </c>
      <c r="G33" s="1">
        <v>611.79999999999995</v>
      </c>
      <c r="H33" s="1">
        <v>245</v>
      </c>
      <c r="I33" s="4">
        <v>1</v>
      </c>
      <c r="J33" s="2" t="s">
        <v>67</v>
      </c>
      <c r="K33" s="1">
        <f>Tabelle3[[#This Row],[Menge kg Nges]]/1000</f>
        <v>0.6117999999999999</v>
      </c>
      <c r="L33" s="1">
        <f>Tabelle3[[#This Row],[Menge kg P2O5]]/1000</f>
        <v>0.245</v>
      </c>
      <c r="M33" s="1">
        <f>Tabelle3[[#This Row],[Menge t Nges]]/Tabelle3[[#This Row],[Anzahl Lieferscheine]]</f>
        <v>0.6117999999999999</v>
      </c>
      <c r="N33" s="1">
        <f>Tabelle3[[#This Row],[Menge t P2O5]]/Tabelle3[[#This Row],[Anzahl Lieferscheine]]</f>
        <v>0.245</v>
      </c>
    </row>
    <row r="34" spans="1:14" x14ac:dyDescent="0.2">
      <c r="A34" s="2" t="s">
        <v>5</v>
      </c>
      <c r="B34" s="2" t="s">
        <v>28</v>
      </c>
      <c r="C34" s="2" t="s">
        <v>6</v>
      </c>
      <c r="D34" s="2" t="s">
        <v>7</v>
      </c>
      <c r="E34" s="2" t="s">
        <v>9</v>
      </c>
      <c r="F34" s="2" t="s">
        <v>61</v>
      </c>
      <c r="G34" s="1">
        <v>1318.6</v>
      </c>
      <c r="H34" s="1">
        <v>541.79999999999995</v>
      </c>
      <c r="I34" s="4">
        <v>3</v>
      </c>
      <c r="J34" s="2" t="s">
        <v>67</v>
      </c>
      <c r="K34" s="1">
        <f>Tabelle3[[#This Row],[Menge kg Nges]]/1000</f>
        <v>1.3186</v>
      </c>
      <c r="L34" s="1">
        <f>Tabelle3[[#This Row],[Menge kg P2O5]]/1000</f>
        <v>0.54179999999999995</v>
      </c>
      <c r="M34" s="1">
        <f>Tabelle3[[#This Row],[Menge t Nges]]/Tabelle3[[#This Row],[Anzahl Lieferscheine]]</f>
        <v>0.43953333333333333</v>
      </c>
      <c r="N34" s="1">
        <f>Tabelle3[[#This Row],[Menge t P2O5]]/Tabelle3[[#This Row],[Anzahl Lieferscheine]]</f>
        <v>0.18059999999999998</v>
      </c>
    </row>
    <row r="35" spans="1:14" x14ac:dyDescent="0.2">
      <c r="A35" s="2" t="s">
        <v>5</v>
      </c>
      <c r="B35" s="2" t="s">
        <v>28</v>
      </c>
      <c r="C35" s="2" t="s">
        <v>6</v>
      </c>
      <c r="D35" s="2" t="s">
        <v>7</v>
      </c>
      <c r="E35" s="2" t="s">
        <v>11</v>
      </c>
      <c r="F35" s="2" t="s">
        <v>61</v>
      </c>
      <c r="G35" s="1">
        <v>2531.1</v>
      </c>
      <c r="H35" s="1">
        <v>1395.24</v>
      </c>
      <c r="I35" s="4">
        <v>2</v>
      </c>
      <c r="J35" s="2" t="s">
        <v>67</v>
      </c>
      <c r="K35" s="1">
        <f>Tabelle3[[#This Row],[Menge kg Nges]]/1000</f>
        <v>2.5310999999999999</v>
      </c>
      <c r="L35" s="1">
        <f>Tabelle3[[#This Row],[Menge kg P2O5]]/1000</f>
        <v>1.39524</v>
      </c>
      <c r="M35" s="1">
        <f>Tabelle3[[#This Row],[Menge t Nges]]/Tabelle3[[#This Row],[Anzahl Lieferscheine]]</f>
        <v>1.26555</v>
      </c>
      <c r="N35" s="1">
        <f>Tabelle3[[#This Row],[Menge t P2O5]]/Tabelle3[[#This Row],[Anzahl Lieferscheine]]</f>
        <v>0.69762000000000002</v>
      </c>
    </row>
    <row r="36" spans="1:14" x14ac:dyDescent="0.2">
      <c r="A36" s="2" t="s">
        <v>5</v>
      </c>
      <c r="B36" s="2" t="s">
        <v>28</v>
      </c>
      <c r="C36" s="2" t="s">
        <v>6</v>
      </c>
      <c r="D36" s="2" t="s">
        <v>7</v>
      </c>
      <c r="E36" s="2" t="s">
        <v>12</v>
      </c>
      <c r="F36" s="2" t="s">
        <v>61</v>
      </c>
      <c r="G36" s="1">
        <v>15763.869999999999</v>
      </c>
      <c r="H36" s="1">
        <v>3605.2500000000005</v>
      </c>
      <c r="I36" s="4">
        <v>8</v>
      </c>
      <c r="J36" s="2" t="s">
        <v>67</v>
      </c>
      <c r="K36" s="1">
        <f>Tabelle3[[#This Row],[Menge kg Nges]]/1000</f>
        <v>15.763869999999999</v>
      </c>
      <c r="L36" s="1">
        <f>Tabelle3[[#This Row],[Menge kg P2O5]]/1000</f>
        <v>3.6052500000000003</v>
      </c>
      <c r="M36" s="1">
        <f>Tabelle3[[#This Row],[Menge t Nges]]/Tabelle3[[#This Row],[Anzahl Lieferscheine]]</f>
        <v>1.9704837499999999</v>
      </c>
      <c r="N36" s="1">
        <f>Tabelle3[[#This Row],[Menge t P2O5]]/Tabelle3[[#This Row],[Anzahl Lieferscheine]]</f>
        <v>0.45065625000000004</v>
      </c>
    </row>
    <row r="37" spans="1:14" x14ac:dyDescent="0.2">
      <c r="A37" s="2" t="s">
        <v>5</v>
      </c>
      <c r="B37" s="2" t="s">
        <v>28</v>
      </c>
      <c r="C37" s="2" t="s">
        <v>6</v>
      </c>
      <c r="D37" s="2" t="s">
        <v>7</v>
      </c>
      <c r="E37" s="2" t="s">
        <v>13</v>
      </c>
      <c r="F37" s="2" t="s">
        <v>61</v>
      </c>
      <c r="G37" s="1">
        <v>208.8</v>
      </c>
      <c r="H37" s="1">
        <v>139.19999999999999</v>
      </c>
      <c r="I37" s="4">
        <v>1</v>
      </c>
      <c r="J37" s="2" t="s">
        <v>67</v>
      </c>
      <c r="K37" s="1">
        <f>Tabelle3[[#This Row],[Menge kg Nges]]/1000</f>
        <v>0.20880000000000001</v>
      </c>
      <c r="L37" s="1">
        <f>Tabelle3[[#This Row],[Menge kg P2O5]]/1000</f>
        <v>0.13919999999999999</v>
      </c>
      <c r="M37" s="1">
        <f>Tabelle3[[#This Row],[Menge t Nges]]/Tabelle3[[#This Row],[Anzahl Lieferscheine]]</f>
        <v>0.20880000000000001</v>
      </c>
      <c r="N37" s="1">
        <f>Tabelle3[[#This Row],[Menge t P2O5]]/Tabelle3[[#This Row],[Anzahl Lieferscheine]]</f>
        <v>0.13919999999999999</v>
      </c>
    </row>
    <row r="38" spans="1:14" x14ac:dyDescent="0.2">
      <c r="A38" s="2" t="s">
        <v>5</v>
      </c>
      <c r="B38" s="2" t="s">
        <v>28</v>
      </c>
      <c r="C38" s="2" t="s">
        <v>6</v>
      </c>
      <c r="D38" s="2" t="s">
        <v>15</v>
      </c>
      <c r="E38" s="2" t="s">
        <v>8</v>
      </c>
      <c r="F38" s="2" t="s">
        <v>61</v>
      </c>
      <c r="G38" s="1">
        <v>2583.75</v>
      </c>
      <c r="H38" s="1">
        <v>2054.1</v>
      </c>
      <c r="I38" s="4">
        <v>2</v>
      </c>
      <c r="J38" s="2" t="s">
        <v>67</v>
      </c>
      <c r="K38" s="1">
        <f>Tabelle3[[#This Row],[Menge kg Nges]]/1000</f>
        <v>2.5837500000000002</v>
      </c>
      <c r="L38" s="1">
        <f>Tabelle3[[#This Row],[Menge kg P2O5]]/1000</f>
        <v>2.0541</v>
      </c>
      <c r="M38" s="1">
        <f>Tabelle3[[#This Row],[Menge t Nges]]/Tabelle3[[#This Row],[Anzahl Lieferscheine]]</f>
        <v>1.2918750000000001</v>
      </c>
      <c r="N38" s="1">
        <f>Tabelle3[[#This Row],[Menge t P2O5]]/Tabelle3[[#This Row],[Anzahl Lieferscheine]]</f>
        <v>1.02705</v>
      </c>
    </row>
    <row r="39" spans="1:14" x14ac:dyDescent="0.2">
      <c r="A39" s="2" t="s">
        <v>5</v>
      </c>
      <c r="B39" s="2" t="s">
        <v>28</v>
      </c>
      <c r="C39" s="2" t="s">
        <v>6</v>
      </c>
      <c r="D39" s="2" t="s">
        <v>15</v>
      </c>
      <c r="E39" s="2" t="s">
        <v>17</v>
      </c>
      <c r="F39" s="2" t="s">
        <v>61</v>
      </c>
      <c r="G39" s="1">
        <v>814</v>
      </c>
      <c r="H39" s="1">
        <v>374</v>
      </c>
      <c r="I39" s="4">
        <v>1</v>
      </c>
      <c r="J39" s="2" t="s">
        <v>67</v>
      </c>
      <c r="K39" s="1">
        <f>Tabelle3[[#This Row],[Menge kg Nges]]/1000</f>
        <v>0.81399999999999995</v>
      </c>
      <c r="L39" s="1">
        <f>Tabelle3[[#This Row],[Menge kg P2O5]]/1000</f>
        <v>0.374</v>
      </c>
      <c r="M39" s="1">
        <f>Tabelle3[[#This Row],[Menge t Nges]]/Tabelle3[[#This Row],[Anzahl Lieferscheine]]</f>
        <v>0.81399999999999995</v>
      </c>
      <c r="N39" s="1">
        <f>Tabelle3[[#This Row],[Menge t P2O5]]/Tabelle3[[#This Row],[Anzahl Lieferscheine]]</f>
        <v>0.374</v>
      </c>
    </row>
    <row r="40" spans="1:14" x14ac:dyDescent="0.2">
      <c r="A40" s="2" t="s">
        <v>5</v>
      </c>
      <c r="B40" s="2" t="s">
        <v>28</v>
      </c>
      <c r="C40" s="2" t="s">
        <v>6</v>
      </c>
      <c r="D40" s="2" t="s">
        <v>15</v>
      </c>
      <c r="E40" s="2" t="s">
        <v>18</v>
      </c>
      <c r="F40" s="2" t="s">
        <v>61</v>
      </c>
      <c r="G40" s="1">
        <v>8209.25</v>
      </c>
      <c r="H40" s="1">
        <v>5498.25</v>
      </c>
      <c r="I40" s="4">
        <v>8</v>
      </c>
      <c r="J40" s="2" t="s">
        <v>67</v>
      </c>
      <c r="K40" s="1">
        <f>Tabelle3[[#This Row],[Menge kg Nges]]/1000</f>
        <v>8.2092500000000008</v>
      </c>
      <c r="L40" s="1">
        <f>Tabelle3[[#This Row],[Menge kg P2O5]]/1000</f>
        <v>5.4982499999999996</v>
      </c>
      <c r="M40" s="1">
        <f>Tabelle3[[#This Row],[Menge t Nges]]/Tabelle3[[#This Row],[Anzahl Lieferscheine]]</f>
        <v>1.0261562500000001</v>
      </c>
      <c r="N40" s="1">
        <f>Tabelle3[[#This Row],[Menge t P2O5]]/Tabelle3[[#This Row],[Anzahl Lieferscheine]]</f>
        <v>0.68728124999999995</v>
      </c>
    </row>
    <row r="41" spans="1:14" x14ac:dyDescent="0.2">
      <c r="A41" s="2" t="s">
        <v>5</v>
      </c>
      <c r="B41" s="2" t="s">
        <v>28</v>
      </c>
      <c r="C41" s="2" t="s">
        <v>6</v>
      </c>
      <c r="D41" s="2" t="s">
        <v>15</v>
      </c>
      <c r="E41" s="2" t="s">
        <v>20</v>
      </c>
      <c r="F41" s="2" t="s">
        <v>61</v>
      </c>
      <c r="G41" s="1">
        <v>613.76</v>
      </c>
      <c r="H41" s="1">
        <v>350.8</v>
      </c>
      <c r="I41" s="4">
        <v>2</v>
      </c>
      <c r="J41" s="2" t="s">
        <v>67</v>
      </c>
      <c r="K41" s="1">
        <f>Tabelle3[[#This Row],[Menge kg Nges]]/1000</f>
        <v>0.61375999999999997</v>
      </c>
      <c r="L41" s="1">
        <f>Tabelle3[[#This Row],[Menge kg P2O5]]/1000</f>
        <v>0.3508</v>
      </c>
      <c r="M41" s="1">
        <f>Tabelle3[[#This Row],[Menge t Nges]]/Tabelle3[[#This Row],[Anzahl Lieferscheine]]</f>
        <v>0.30687999999999999</v>
      </c>
      <c r="N41" s="1">
        <f>Tabelle3[[#This Row],[Menge t P2O5]]/Tabelle3[[#This Row],[Anzahl Lieferscheine]]</f>
        <v>0.1754</v>
      </c>
    </row>
    <row r="42" spans="1:14" x14ac:dyDescent="0.2">
      <c r="A42" s="2" t="s">
        <v>5</v>
      </c>
      <c r="B42" s="2" t="s">
        <v>28</v>
      </c>
      <c r="C42" s="2" t="s">
        <v>6</v>
      </c>
      <c r="D42" s="2" t="s">
        <v>15</v>
      </c>
      <c r="E42" s="2" t="s">
        <v>21</v>
      </c>
      <c r="F42" s="2" t="s">
        <v>61</v>
      </c>
      <c r="G42" s="1">
        <v>5716.3</v>
      </c>
      <c r="H42" s="1">
        <v>3353</v>
      </c>
      <c r="I42" s="4">
        <v>11</v>
      </c>
      <c r="J42" s="2" t="s">
        <v>67</v>
      </c>
      <c r="K42" s="1">
        <f>Tabelle3[[#This Row],[Menge kg Nges]]/1000</f>
        <v>5.7163000000000004</v>
      </c>
      <c r="L42" s="1">
        <f>Tabelle3[[#This Row],[Menge kg P2O5]]/1000</f>
        <v>3.3530000000000002</v>
      </c>
      <c r="M42" s="1">
        <f>Tabelle3[[#This Row],[Menge t Nges]]/Tabelle3[[#This Row],[Anzahl Lieferscheine]]</f>
        <v>0.51966363636363644</v>
      </c>
      <c r="N42" s="1">
        <f>Tabelle3[[#This Row],[Menge t P2O5]]/Tabelle3[[#This Row],[Anzahl Lieferscheine]]</f>
        <v>0.30481818181818182</v>
      </c>
    </row>
    <row r="43" spans="1:14" x14ac:dyDescent="0.2">
      <c r="A43" s="2" t="s">
        <v>5</v>
      </c>
      <c r="B43" s="2" t="s">
        <v>28</v>
      </c>
      <c r="C43" s="2" t="s">
        <v>6</v>
      </c>
      <c r="D43" s="2" t="s">
        <v>15</v>
      </c>
      <c r="E43" s="2" t="s">
        <v>9</v>
      </c>
      <c r="F43" s="2" t="s">
        <v>61</v>
      </c>
      <c r="G43" s="1">
        <v>766.9</v>
      </c>
      <c r="H43" s="1">
        <v>405</v>
      </c>
      <c r="I43" s="4">
        <v>3</v>
      </c>
      <c r="J43" s="2" t="s">
        <v>67</v>
      </c>
      <c r="K43" s="1">
        <f>Tabelle3[[#This Row],[Menge kg Nges]]/1000</f>
        <v>0.76690000000000003</v>
      </c>
      <c r="L43" s="1">
        <f>Tabelle3[[#This Row],[Menge kg P2O5]]/1000</f>
        <v>0.40500000000000003</v>
      </c>
      <c r="M43" s="1">
        <f>Tabelle3[[#This Row],[Menge t Nges]]/Tabelle3[[#This Row],[Anzahl Lieferscheine]]</f>
        <v>0.25563333333333332</v>
      </c>
      <c r="N43" s="1">
        <f>Tabelle3[[#This Row],[Menge t P2O5]]/Tabelle3[[#This Row],[Anzahl Lieferscheine]]</f>
        <v>0.13500000000000001</v>
      </c>
    </row>
    <row r="44" spans="1:14" x14ac:dyDescent="0.2">
      <c r="A44" s="2" t="s">
        <v>5</v>
      </c>
      <c r="B44" s="2" t="s">
        <v>28</v>
      </c>
      <c r="C44" s="2" t="s">
        <v>6</v>
      </c>
      <c r="D44" s="2" t="s">
        <v>15</v>
      </c>
      <c r="E44" s="2" t="s">
        <v>10</v>
      </c>
      <c r="F44" s="2" t="s">
        <v>61</v>
      </c>
      <c r="G44" s="1">
        <v>1442</v>
      </c>
      <c r="H44" s="1">
        <v>724</v>
      </c>
      <c r="I44" s="4">
        <v>3</v>
      </c>
      <c r="J44" s="2" t="s">
        <v>67</v>
      </c>
      <c r="K44" s="1">
        <f>Tabelle3[[#This Row],[Menge kg Nges]]/1000</f>
        <v>1.4419999999999999</v>
      </c>
      <c r="L44" s="1">
        <f>Tabelle3[[#This Row],[Menge kg P2O5]]/1000</f>
        <v>0.72399999999999998</v>
      </c>
      <c r="M44" s="1">
        <f>Tabelle3[[#This Row],[Menge t Nges]]/Tabelle3[[#This Row],[Anzahl Lieferscheine]]</f>
        <v>0.48066666666666663</v>
      </c>
      <c r="N44" s="1">
        <f>Tabelle3[[#This Row],[Menge t P2O5]]/Tabelle3[[#This Row],[Anzahl Lieferscheine]]</f>
        <v>0.24133333333333332</v>
      </c>
    </row>
    <row r="45" spans="1:14" x14ac:dyDescent="0.2">
      <c r="A45" s="2" t="s">
        <v>5</v>
      </c>
      <c r="B45" s="2" t="s">
        <v>28</v>
      </c>
      <c r="C45" s="2" t="s">
        <v>25</v>
      </c>
      <c r="D45" s="2" t="s">
        <v>25</v>
      </c>
      <c r="E45" s="2" t="s">
        <v>26</v>
      </c>
      <c r="F45" s="2" t="s">
        <v>61</v>
      </c>
      <c r="G45" s="1">
        <v>14163.17</v>
      </c>
      <c r="H45" s="1">
        <v>5671.75</v>
      </c>
      <c r="I45" s="4">
        <v>14</v>
      </c>
      <c r="J45" s="2" t="s">
        <v>67</v>
      </c>
      <c r="K45" s="1">
        <f>Tabelle3[[#This Row],[Menge kg Nges]]/1000</f>
        <v>14.163170000000001</v>
      </c>
      <c r="L45" s="1">
        <f>Tabelle3[[#This Row],[Menge kg P2O5]]/1000</f>
        <v>5.6717500000000003</v>
      </c>
      <c r="M45" s="1">
        <f>Tabelle3[[#This Row],[Menge t Nges]]/Tabelle3[[#This Row],[Anzahl Lieferscheine]]</f>
        <v>1.011655</v>
      </c>
      <c r="N45" s="1">
        <f>Tabelle3[[#This Row],[Menge t P2O5]]/Tabelle3[[#This Row],[Anzahl Lieferscheine]]</f>
        <v>0.40512500000000001</v>
      </c>
    </row>
    <row r="46" spans="1:14" x14ac:dyDescent="0.2">
      <c r="A46" s="2" t="s">
        <v>29</v>
      </c>
      <c r="B46" s="2" t="s">
        <v>29</v>
      </c>
      <c r="C46" s="2" t="s">
        <v>6</v>
      </c>
      <c r="D46" s="2" t="s">
        <v>7</v>
      </c>
      <c r="E46" s="2" t="s">
        <v>9</v>
      </c>
      <c r="F46" s="2" t="s">
        <v>61</v>
      </c>
      <c r="G46" s="1">
        <v>25554.98</v>
      </c>
      <c r="H46" s="1">
        <v>10828.4</v>
      </c>
      <c r="I46" s="4">
        <v>75</v>
      </c>
      <c r="J46" s="2" t="s">
        <v>67</v>
      </c>
      <c r="K46" s="1">
        <f>Tabelle3[[#This Row],[Menge kg Nges]]/1000</f>
        <v>25.55498</v>
      </c>
      <c r="L46" s="1">
        <f>Tabelle3[[#This Row],[Menge kg P2O5]]/1000</f>
        <v>10.8284</v>
      </c>
      <c r="M46" s="1">
        <f>Tabelle3[[#This Row],[Menge t Nges]]/Tabelle3[[#This Row],[Anzahl Lieferscheine]]</f>
        <v>0.3407330666666667</v>
      </c>
      <c r="N46" s="1">
        <f>Tabelle3[[#This Row],[Menge t P2O5]]/Tabelle3[[#This Row],[Anzahl Lieferscheine]]</f>
        <v>0.14437866666666668</v>
      </c>
    </row>
    <row r="47" spans="1:14" x14ac:dyDescent="0.2">
      <c r="A47" s="2" t="s">
        <v>29</v>
      </c>
      <c r="B47" s="2" t="s">
        <v>29</v>
      </c>
      <c r="C47" s="2" t="s">
        <v>6</v>
      </c>
      <c r="D47" s="2" t="s">
        <v>7</v>
      </c>
      <c r="E47" s="2" t="s">
        <v>10</v>
      </c>
      <c r="F47" s="2" t="s">
        <v>61</v>
      </c>
      <c r="G47" s="1">
        <v>3568</v>
      </c>
      <c r="H47" s="1">
        <v>1437</v>
      </c>
      <c r="I47" s="4">
        <v>9</v>
      </c>
      <c r="J47" s="2" t="s">
        <v>67</v>
      </c>
      <c r="K47" s="1">
        <f>Tabelle3[[#This Row],[Menge kg Nges]]/1000</f>
        <v>3.5680000000000001</v>
      </c>
      <c r="L47" s="1">
        <f>Tabelle3[[#This Row],[Menge kg P2O5]]/1000</f>
        <v>1.4370000000000001</v>
      </c>
      <c r="M47" s="1">
        <f>Tabelle3[[#This Row],[Menge t Nges]]/Tabelle3[[#This Row],[Anzahl Lieferscheine]]</f>
        <v>0.39644444444444443</v>
      </c>
      <c r="N47" s="1">
        <f>Tabelle3[[#This Row],[Menge t P2O5]]/Tabelle3[[#This Row],[Anzahl Lieferscheine]]</f>
        <v>0.15966666666666668</v>
      </c>
    </row>
    <row r="48" spans="1:14" x14ac:dyDescent="0.2">
      <c r="A48" s="2" t="s">
        <v>29</v>
      </c>
      <c r="B48" s="2" t="s">
        <v>29</v>
      </c>
      <c r="C48" s="2" t="s">
        <v>6</v>
      </c>
      <c r="D48" s="2" t="s">
        <v>7</v>
      </c>
      <c r="E48" s="2" t="s">
        <v>11</v>
      </c>
      <c r="F48" s="2" t="s">
        <v>61</v>
      </c>
      <c r="G48" s="1">
        <v>5472.6900000000005</v>
      </c>
      <c r="H48" s="1">
        <v>2584.1500000000005</v>
      </c>
      <c r="I48" s="4">
        <v>22</v>
      </c>
      <c r="J48" s="2" t="s">
        <v>67</v>
      </c>
      <c r="K48" s="1">
        <f>Tabelle3[[#This Row],[Menge kg Nges]]/1000</f>
        <v>5.4726900000000009</v>
      </c>
      <c r="L48" s="1">
        <f>Tabelle3[[#This Row],[Menge kg P2O5]]/1000</f>
        <v>2.5841500000000006</v>
      </c>
      <c r="M48" s="1">
        <f>Tabelle3[[#This Row],[Menge t Nges]]/Tabelle3[[#This Row],[Anzahl Lieferscheine]]</f>
        <v>0.2487586363636364</v>
      </c>
      <c r="N48" s="1">
        <f>Tabelle3[[#This Row],[Menge t P2O5]]/Tabelle3[[#This Row],[Anzahl Lieferscheine]]</f>
        <v>0.11746136363636367</v>
      </c>
    </row>
    <row r="49" spans="1:14" x14ac:dyDescent="0.2">
      <c r="A49" s="2" t="s">
        <v>29</v>
      </c>
      <c r="B49" s="2" t="s">
        <v>29</v>
      </c>
      <c r="C49" s="2" t="s">
        <v>6</v>
      </c>
      <c r="D49" s="2" t="s">
        <v>7</v>
      </c>
      <c r="E49" s="2" t="s">
        <v>12</v>
      </c>
      <c r="F49" s="2" t="s">
        <v>61</v>
      </c>
      <c r="G49" s="1">
        <v>31891.740000000005</v>
      </c>
      <c r="H49" s="1">
        <v>12512.67</v>
      </c>
      <c r="I49" s="4">
        <v>75</v>
      </c>
      <c r="J49" s="2" t="s">
        <v>67</v>
      </c>
      <c r="K49" s="1">
        <f>Tabelle3[[#This Row],[Menge kg Nges]]/1000</f>
        <v>31.891740000000006</v>
      </c>
      <c r="L49" s="1">
        <f>Tabelle3[[#This Row],[Menge kg P2O5]]/1000</f>
        <v>12.51267</v>
      </c>
      <c r="M49" s="1">
        <f>Tabelle3[[#This Row],[Menge t Nges]]/Tabelle3[[#This Row],[Anzahl Lieferscheine]]</f>
        <v>0.42522320000000008</v>
      </c>
      <c r="N49" s="1">
        <f>Tabelle3[[#This Row],[Menge t P2O5]]/Tabelle3[[#This Row],[Anzahl Lieferscheine]]</f>
        <v>0.1668356</v>
      </c>
    </row>
    <row r="50" spans="1:14" x14ac:dyDescent="0.2">
      <c r="A50" s="2" t="s">
        <v>29</v>
      </c>
      <c r="B50" s="2" t="s">
        <v>29</v>
      </c>
      <c r="C50" s="2" t="s">
        <v>6</v>
      </c>
      <c r="D50" s="2" t="s">
        <v>7</v>
      </c>
      <c r="E50" s="2" t="s">
        <v>13</v>
      </c>
      <c r="F50" s="2" t="s">
        <v>61</v>
      </c>
      <c r="G50" s="1">
        <v>4949.1499999999996</v>
      </c>
      <c r="H50" s="1">
        <v>3006.12</v>
      </c>
      <c r="I50" s="4">
        <v>21</v>
      </c>
      <c r="J50" s="2" t="s">
        <v>67</v>
      </c>
      <c r="K50" s="1">
        <f>Tabelle3[[#This Row],[Menge kg Nges]]/1000</f>
        <v>4.9491499999999995</v>
      </c>
      <c r="L50" s="1">
        <f>Tabelle3[[#This Row],[Menge kg P2O5]]/1000</f>
        <v>3.0061199999999997</v>
      </c>
      <c r="M50" s="1">
        <f>Tabelle3[[#This Row],[Menge t Nges]]/Tabelle3[[#This Row],[Anzahl Lieferscheine]]</f>
        <v>0.23567380952380951</v>
      </c>
      <c r="N50" s="1">
        <f>Tabelle3[[#This Row],[Menge t P2O5]]/Tabelle3[[#This Row],[Anzahl Lieferscheine]]</f>
        <v>0.1431485714285714</v>
      </c>
    </row>
    <row r="51" spans="1:14" x14ac:dyDescent="0.2">
      <c r="A51" s="2" t="s">
        <v>29</v>
      </c>
      <c r="B51" s="2" t="s">
        <v>29</v>
      </c>
      <c r="C51" s="2" t="s">
        <v>6</v>
      </c>
      <c r="D51" s="2" t="s">
        <v>7</v>
      </c>
      <c r="E51" s="2" t="s">
        <v>14</v>
      </c>
      <c r="F51" s="2" t="s">
        <v>61</v>
      </c>
      <c r="G51" s="1">
        <v>6003.5</v>
      </c>
      <c r="H51" s="1">
        <v>2683</v>
      </c>
      <c r="I51" s="4">
        <v>14</v>
      </c>
      <c r="J51" s="2" t="s">
        <v>67</v>
      </c>
      <c r="K51" s="1">
        <f>Tabelle3[[#This Row],[Menge kg Nges]]/1000</f>
        <v>6.0034999999999998</v>
      </c>
      <c r="L51" s="1">
        <f>Tabelle3[[#This Row],[Menge kg P2O5]]/1000</f>
        <v>2.6829999999999998</v>
      </c>
      <c r="M51" s="1">
        <f>Tabelle3[[#This Row],[Menge t Nges]]/Tabelle3[[#This Row],[Anzahl Lieferscheine]]</f>
        <v>0.42882142857142858</v>
      </c>
      <c r="N51" s="1">
        <f>Tabelle3[[#This Row],[Menge t P2O5]]/Tabelle3[[#This Row],[Anzahl Lieferscheine]]</f>
        <v>0.19164285714285714</v>
      </c>
    </row>
    <row r="52" spans="1:14" x14ac:dyDescent="0.2">
      <c r="A52" s="2" t="s">
        <v>29</v>
      </c>
      <c r="B52" s="2" t="s">
        <v>29</v>
      </c>
      <c r="C52" s="2" t="s">
        <v>6</v>
      </c>
      <c r="D52" s="2" t="s">
        <v>15</v>
      </c>
      <c r="E52" s="2" t="s">
        <v>20</v>
      </c>
      <c r="F52" s="2" t="s">
        <v>61</v>
      </c>
      <c r="G52" s="1">
        <v>498</v>
      </c>
      <c r="H52" s="1">
        <v>315</v>
      </c>
      <c r="I52" s="4">
        <v>5</v>
      </c>
      <c r="J52" s="2" t="s">
        <v>67</v>
      </c>
      <c r="K52" s="1">
        <f>Tabelle3[[#This Row],[Menge kg Nges]]/1000</f>
        <v>0.498</v>
      </c>
      <c r="L52" s="1">
        <f>Tabelle3[[#This Row],[Menge kg P2O5]]/1000</f>
        <v>0.315</v>
      </c>
      <c r="M52" s="1">
        <f>Tabelle3[[#This Row],[Menge t Nges]]/Tabelle3[[#This Row],[Anzahl Lieferscheine]]</f>
        <v>9.9599999999999994E-2</v>
      </c>
      <c r="N52" s="1">
        <f>Tabelle3[[#This Row],[Menge t P2O5]]/Tabelle3[[#This Row],[Anzahl Lieferscheine]]</f>
        <v>6.3E-2</v>
      </c>
    </row>
    <row r="53" spans="1:14" x14ac:dyDescent="0.2">
      <c r="A53" s="2" t="s">
        <v>29</v>
      </c>
      <c r="B53" s="2" t="s">
        <v>29</v>
      </c>
      <c r="C53" s="2" t="s">
        <v>6</v>
      </c>
      <c r="D53" s="2" t="s">
        <v>15</v>
      </c>
      <c r="E53" s="2" t="s">
        <v>21</v>
      </c>
      <c r="F53" s="2" t="s">
        <v>61</v>
      </c>
      <c r="G53" s="1">
        <v>7275.170000000001</v>
      </c>
      <c r="H53" s="1">
        <v>4245.3900000000003</v>
      </c>
      <c r="I53" s="4">
        <v>22</v>
      </c>
      <c r="J53" s="2" t="s">
        <v>67</v>
      </c>
      <c r="K53" s="1">
        <f>Tabelle3[[#This Row],[Menge kg Nges]]/1000</f>
        <v>7.275170000000001</v>
      </c>
      <c r="L53" s="1">
        <f>Tabelle3[[#This Row],[Menge kg P2O5]]/1000</f>
        <v>4.2453900000000004</v>
      </c>
      <c r="M53" s="1">
        <f>Tabelle3[[#This Row],[Menge t Nges]]/Tabelle3[[#This Row],[Anzahl Lieferscheine]]</f>
        <v>0.33068954545454549</v>
      </c>
      <c r="N53" s="1">
        <f>Tabelle3[[#This Row],[Menge t P2O5]]/Tabelle3[[#This Row],[Anzahl Lieferscheine]]</f>
        <v>0.19297227272727274</v>
      </c>
    </row>
    <row r="54" spans="1:14" x14ac:dyDescent="0.2">
      <c r="A54" s="2" t="s">
        <v>29</v>
      </c>
      <c r="B54" s="2" t="s">
        <v>29</v>
      </c>
      <c r="C54" s="2" t="s">
        <v>6</v>
      </c>
      <c r="D54" s="2" t="s">
        <v>15</v>
      </c>
      <c r="E54" s="2" t="s">
        <v>9</v>
      </c>
      <c r="F54" s="2" t="s">
        <v>61</v>
      </c>
      <c r="G54" s="1">
        <v>2111.5</v>
      </c>
      <c r="H54" s="1">
        <v>931.45</v>
      </c>
      <c r="I54" s="4">
        <v>7</v>
      </c>
      <c r="J54" s="2" t="s">
        <v>67</v>
      </c>
      <c r="K54" s="1">
        <f>Tabelle3[[#This Row],[Menge kg Nges]]/1000</f>
        <v>2.1114999999999999</v>
      </c>
      <c r="L54" s="1">
        <f>Tabelle3[[#This Row],[Menge kg P2O5]]/1000</f>
        <v>0.93145</v>
      </c>
      <c r="M54" s="1">
        <f>Tabelle3[[#This Row],[Menge t Nges]]/Tabelle3[[#This Row],[Anzahl Lieferscheine]]</f>
        <v>0.30164285714285716</v>
      </c>
      <c r="N54" s="1">
        <f>Tabelle3[[#This Row],[Menge t P2O5]]/Tabelle3[[#This Row],[Anzahl Lieferscheine]]</f>
        <v>0.13306428571428572</v>
      </c>
    </row>
    <row r="55" spans="1:14" x14ac:dyDescent="0.2">
      <c r="A55" s="2" t="s">
        <v>29</v>
      </c>
      <c r="B55" s="2" t="s">
        <v>29</v>
      </c>
      <c r="C55" s="2" t="s">
        <v>6</v>
      </c>
      <c r="D55" s="2" t="s">
        <v>15</v>
      </c>
      <c r="E55" s="2" t="s">
        <v>10</v>
      </c>
      <c r="F55" s="2" t="s">
        <v>61</v>
      </c>
      <c r="G55" s="1">
        <v>567</v>
      </c>
      <c r="H55" s="1">
        <v>242.2</v>
      </c>
      <c r="I55" s="4">
        <v>2</v>
      </c>
      <c r="J55" s="2" t="s">
        <v>67</v>
      </c>
      <c r="K55" s="1">
        <f>Tabelle3[[#This Row],[Menge kg Nges]]/1000</f>
        <v>0.56699999999999995</v>
      </c>
      <c r="L55" s="1">
        <f>Tabelle3[[#This Row],[Menge kg P2O5]]/1000</f>
        <v>0.2422</v>
      </c>
      <c r="M55" s="1">
        <f>Tabelle3[[#This Row],[Menge t Nges]]/Tabelle3[[#This Row],[Anzahl Lieferscheine]]</f>
        <v>0.28349999999999997</v>
      </c>
      <c r="N55" s="1">
        <f>Tabelle3[[#This Row],[Menge t P2O5]]/Tabelle3[[#This Row],[Anzahl Lieferscheine]]</f>
        <v>0.1211</v>
      </c>
    </row>
    <row r="56" spans="1:14" x14ac:dyDescent="0.2">
      <c r="A56" s="2" t="s">
        <v>29</v>
      </c>
      <c r="B56" s="2" t="s">
        <v>29</v>
      </c>
      <c r="C56" s="2" t="s">
        <v>6</v>
      </c>
      <c r="D56" s="2" t="s">
        <v>15</v>
      </c>
      <c r="E56" s="2" t="s">
        <v>13</v>
      </c>
      <c r="F56" s="2" t="s">
        <v>61</v>
      </c>
      <c r="G56" s="1">
        <v>229.32</v>
      </c>
      <c r="H56" s="1">
        <v>205.8</v>
      </c>
      <c r="I56" s="4">
        <v>1</v>
      </c>
      <c r="J56" s="2" t="s">
        <v>67</v>
      </c>
      <c r="K56" s="1">
        <f>Tabelle3[[#This Row],[Menge kg Nges]]/1000</f>
        <v>0.22932</v>
      </c>
      <c r="L56" s="1">
        <f>Tabelle3[[#This Row],[Menge kg P2O5]]/1000</f>
        <v>0.20580000000000001</v>
      </c>
      <c r="M56" s="1">
        <f>Tabelle3[[#This Row],[Menge t Nges]]/Tabelle3[[#This Row],[Anzahl Lieferscheine]]</f>
        <v>0.22932</v>
      </c>
      <c r="N56" s="1">
        <f>Tabelle3[[#This Row],[Menge t P2O5]]/Tabelle3[[#This Row],[Anzahl Lieferscheine]]</f>
        <v>0.20580000000000001</v>
      </c>
    </row>
    <row r="57" spans="1:14" x14ac:dyDescent="0.2">
      <c r="A57" s="2" t="s">
        <v>29</v>
      </c>
      <c r="B57" s="2" t="s">
        <v>29</v>
      </c>
      <c r="C57" s="2" t="s">
        <v>6</v>
      </c>
      <c r="D57" s="2" t="s">
        <v>15</v>
      </c>
      <c r="E57" s="2" t="s">
        <v>31</v>
      </c>
      <c r="F57" s="2" t="s">
        <v>61</v>
      </c>
      <c r="G57" s="1">
        <v>480</v>
      </c>
      <c r="H57" s="1">
        <v>198</v>
      </c>
      <c r="I57" s="4">
        <v>2</v>
      </c>
      <c r="J57" s="2" t="s">
        <v>67</v>
      </c>
      <c r="K57" s="1">
        <f>Tabelle3[[#This Row],[Menge kg Nges]]/1000</f>
        <v>0.48</v>
      </c>
      <c r="L57" s="1">
        <f>Tabelle3[[#This Row],[Menge kg P2O5]]/1000</f>
        <v>0.19800000000000001</v>
      </c>
      <c r="M57" s="1">
        <f>Tabelle3[[#This Row],[Menge t Nges]]/Tabelle3[[#This Row],[Anzahl Lieferscheine]]</f>
        <v>0.24</v>
      </c>
      <c r="N57" s="1">
        <f>Tabelle3[[#This Row],[Menge t P2O5]]/Tabelle3[[#This Row],[Anzahl Lieferscheine]]</f>
        <v>9.9000000000000005E-2</v>
      </c>
    </row>
    <row r="58" spans="1:14" x14ac:dyDescent="0.2">
      <c r="A58" s="2" t="s">
        <v>29</v>
      </c>
      <c r="B58" s="2" t="s">
        <v>29</v>
      </c>
      <c r="C58" s="2" t="s">
        <v>25</v>
      </c>
      <c r="D58" s="2" t="s">
        <v>25</v>
      </c>
      <c r="E58" s="2" t="s">
        <v>26</v>
      </c>
      <c r="F58" s="2" t="s">
        <v>61</v>
      </c>
      <c r="G58" s="1">
        <v>18061.110000000004</v>
      </c>
      <c r="H58" s="1">
        <v>9968.4199999999983</v>
      </c>
      <c r="I58" s="4">
        <v>49</v>
      </c>
      <c r="J58" s="2" t="s">
        <v>67</v>
      </c>
      <c r="K58" s="1">
        <f>Tabelle3[[#This Row],[Menge kg Nges]]/1000</f>
        <v>18.061110000000003</v>
      </c>
      <c r="L58" s="1">
        <f>Tabelle3[[#This Row],[Menge kg P2O5]]/1000</f>
        <v>9.9684199999999983</v>
      </c>
      <c r="M58" s="1">
        <f>Tabelle3[[#This Row],[Menge t Nges]]/Tabelle3[[#This Row],[Anzahl Lieferscheine]]</f>
        <v>0.36859408163265311</v>
      </c>
      <c r="N58" s="1">
        <f>Tabelle3[[#This Row],[Menge t P2O5]]/Tabelle3[[#This Row],[Anzahl Lieferscheine]]</f>
        <v>0.20343714285714282</v>
      </c>
    </row>
    <row r="59" spans="1:14" x14ac:dyDescent="0.2">
      <c r="A59" s="2" t="s">
        <v>29</v>
      </c>
      <c r="B59" s="2" t="s">
        <v>32</v>
      </c>
      <c r="C59" s="2" t="s">
        <v>6</v>
      </c>
      <c r="D59" s="2" t="s">
        <v>7</v>
      </c>
      <c r="E59" s="2" t="s">
        <v>11</v>
      </c>
      <c r="F59" s="2" t="s">
        <v>61</v>
      </c>
      <c r="G59" s="1">
        <v>65.5</v>
      </c>
      <c r="H59" s="1">
        <v>25.5</v>
      </c>
      <c r="I59" s="4">
        <v>1</v>
      </c>
      <c r="J59" s="2" t="s">
        <v>67</v>
      </c>
      <c r="K59" s="1">
        <f>Tabelle3[[#This Row],[Menge kg Nges]]/1000</f>
        <v>6.5500000000000003E-2</v>
      </c>
      <c r="L59" s="1">
        <f>Tabelle3[[#This Row],[Menge kg P2O5]]/1000</f>
        <v>2.5499999999999998E-2</v>
      </c>
      <c r="M59" s="1">
        <f>Tabelle3[[#This Row],[Menge t Nges]]/Tabelle3[[#This Row],[Anzahl Lieferscheine]]</f>
        <v>6.5500000000000003E-2</v>
      </c>
      <c r="N59" s="1">
        <f>Tabelle3[[#This Row],[Menge t P2O5]]/Tabelle3[[#This Row],[Anzahl Lieferscheine]]</f>
        <v>2.5499999999999998E-2</v>
      </c>
    </row>
    <row r="60" spans="1:14" x14ac:dyDescent="0.2">
      <c r="A60" s="2" t="s">
        <v>29</v>
      </c>
      <c r="B60" s="2" t="s">
        <v>32</v>
      </c>
      <c r="C60" s="2" t="s">
        <v>6</v>
      </c>
      <c r="D60" s="2" t="s">
        <v>15</v>
      </c>
      <c r="E60" s="2" t="s">
        <v>20</v>
      </c>
      <c r="F60" s="2" t="s">
        <v>61</v>
      </c>
      <c r="G60" s="1">
        <v>119.67999999999999</v>
      </c>
      <c r="H60" s="1">
        <v>68</v>
      </c>
      <c r="I60" s="4">
        <v>3</v>
      </c>
      <c r="J60" s="2" t="s">
        <v>67</v>
      </c>
      <c r="K60" s="1">
        <f>Tabelle3[[#This Row],[Menge kg Nges]]/1000</f>
        <v>0.11967999999999999</v>
      </c>
      <c r="L60" s="1">
        <f>Tabelle3[[#This Row],[Menge kg P2O5]]/1000</f>
        <v>6.8000000000000005E-2</v>
      </c>
      <c r="M60" s="1">
        <f>Tabelle3[[#This Row],[Menge t Nges]]/Tabelle3[[#This Row],[Anzahl Lieferscheine]]</f>
        <v>3.9893333333333329E-2</v>
      </c>
      <c r="N60" s="1">
        <f>Tabelle3[[#This Row],[Menge t P2O5]]/Tabelle3[[#This Row],[Anzahl Lieferscheine]]</f>
        <v>2.2666666666666668E-2</v>
      </c>
    </row>
    <row r="61" spans="1:14" x14ac:dyDescent="0.2">
      <c r="A61" s="2" t="s">
        <v>29</v>
      </c>
      <c r="B61" s="2" t="s">
        <v>32</v>
      </c>
      <c r="C61" s="2" t="s">
        <v>6</v>
      </c>
      <c r="D61" s="2" t="s">
        <v>15</v>
      </c>
      <c r="E61" s="2" t="s">
        <v>21</v>
      </c>
      <c r="F61" s="2" t="s">
        <v>61</v>
      </c>
      <c r="G61" s="1">
        <v>244</v>
      </c>
      <c r="H61" s="1">
        <v>150</v>
      </c>
      <c r="I61" s="4">
        <v>1</v>
      </c>
      <c r="J61" s="2" t="s">
        <v>67</v>
      </c>
      <c r="K61" s="1">
        <f>Tabelle3[[#This Row],[Menge kg Nges]]/1000</f>
        <v>0.24399999999999999</v>
      </c>
      <c r="L61" s="1">
        <f>Tabelle3[[#This Row],[Menge kg P2O5]]/1000</f>
        <v>0.15</v>
      </c>
      <c r="M61" s="1">
        <f>Tabelle3[[#This Row],[Menge t Nges]]/Tabelle3[[#This Row],[Anzahl Lieferscheine]]</f>
        <v>0.24399999999999999</v>
      </c>
      <c r="N61" s="1">
        <f>Tabelle3[[#This Row],[Menge t P2O5]]/Tabelle3[[#This Row],[Anzahl Lieferscheine]]</f>
        <v>0.15</v>
      </c>
    </row>
    <row r="62" spans="1:14" x14ac:dyDescent="0.2">
      <c r="A62" s="2" t="s">
        <v>29</v>
      </c>
      <c r="B62" s="2" t="s">
        <v>32</v>
      </c>
      <c r="C62" s="2" t="s">
        <v>6</v>
      </c>
      <c r="D62" s="2" t="s">
        <v>15</v>
      </c>
      <c r="E62" s="2" t="s">
        <v>9</v>
      </c>
      <c r="F62" s="2" t="s">
        <v>61</v>
      </c>
      <c r="G62" s="1">
        <v>1810</v>
      </c>
      <c r="H62" s="1">
        <v>796.4</v>
      </c>
      <c r="I62" s="4">
        <v>8</v>
      </c>
      <c r="J62" s="2" t="s">
        <v>67</v>
      </c>
      <c r="K62" s="1">
        <f>Tabelle3[[#This Row],[Menge kg Nges]]/1000</f>
        <v>1.81</v>
      </c>
      <c r="L62" s="1">
        <f>Tabelle3[[#This Row],[Menge kg P2O5]]/1000</f>
        <v>0.7964</v>
      </c>
      <c r="M62" s="1">
        <f>Tabelle3[[#This Row],[Menge t Nges]]/Tabelle3[[#This Row],[Anzahl Lieferscheine]]</f>
        <v>0.22625000000000001</v>
      </c>
      <c r="N62" s="1">
        <f>Tabelle3[[#This Row],[Menge t P2O5]]/Tabelle3[[#This Row],[Anzahl Lieferscheine]]</f>
        <v>9.955E-2</v>
      </c>
    </row>
    <row r="63" spans="1:14" x14ac:dyDescent="0.2">
      <c r="A63" s="2" t="s">
        <v>29</v>
      </c>
      <c r="B63" s="2" t="s">
        <v>32</v>
      </c>
      <c r="C63" s="2" t="s">
        <v>25</v>
      </c>
      <c r="D63" s="2" t="s">
        <v>25</v>
      </c>
      <c r="E63" s="2" t="s">
        <v>26</v>
      </c>
      <c r="F63" s="2" t="s">
        <v>61</v>
      </c>
      <c r="G63" s="1">
        <v>4206.4000000000005</v>
      </c>
      <c r="H63" s="1">
        <v>1912</v>
      </c>
      <c r="I63" s="4">
        <v>8</v>
      </c>
      <c r="J63" s="2" t="s">
        <v>67</v>
      </c>
      <c r="K63" s="1">
        <f>Tabelle3[[#This Row],[Menge kg Nges]]/1000</f>
        <v>4.2064000000000004</v>
      </c>
      <c r="L63" s="1">
        <f>Tabelle3[[#This Row],[Menge kg P2O5]]/1000</f>
        <v>1.9119999999999999</v>
      </c>
      <c r="M63" s="1">
        <f>Tabelle3[[#This Row],[Menge t Nges]]/Tabelle3[[#This Row],[Anzahl Lieferscheine]]</f>
        <v>0.52580000000000005</v>
      </c>
      <c r="N63" s="1">
        <f>Tabelle3[[#This Row],[Menge t P2O5]]/Tabelle3[[#This Row],[Anzahl Lieferscheine]]</f>
        <v>0.23899999999999999</v>
      </c>
    </row>
    <row r="64" spans="1:14" x14ac:dyDescent="0.2">
      <c r="A64" s="2" t="s">
        <v>29</v>
      </c>
      <c r="B64" s="2" t="s">
        <v>27</v>
      </c>
      <c r="C64" s="2" t="s">
        <v>6</v>
      </c>
      <c r="D64" s="2" t="s">
        <v>30</v>
      </c>
      <c r="E64" s="2" t="s">
        <v>26</v>
      </c>
      <c r="F64" s="2" t="s">
        <v>61</v>
      </c>
      <c r="G64" s="1">
        <v>85</v>
      </c>
      <c r="H64" s="1">
        <v>45</v>
      </c>
      <c r="I64" s="4">
        <v>1</v>
      </c>
      <c r="J64" s="2" t="s">
        <v>67</v>
      </c>
      <c r="K64" s="1">
        <f>Tabelle3[[#This Row],[Menge kg Nges]]/1000</f>
        <v>8.5000000000000006E-2</v>
      </c>
      <c r="L64" s="1">
        <f>Tabelle3[[#This Row],[Menge kg P2O5]]/1000</f>
        <v>4.4999999999999998E-2</v>
      </c>
      <c r="M64" s="1">
        <f>Tabelle3[[#This Row],[Menge t Nges]]/Tabelle3[[#This Row],[Anzahl Lieferscheine]]</f>
        <v>8.5000000000000006E-2</v>
      </c>
      <c r="N64" s="1">
        <f>Tabelle3[[#This Row],[Menge t P2O5]]/Tabelle3[[#This Row],[Anzahl Lieferscheine]]</f>
        <v>4.4999999999999998E-2</v>
      </c>
    </row>
    <row r="65" spans="1:14" x14ac:dyDescent="0.2">
      <c r="A65" s="2" t="s">
        <v>29</v>
      </c>
      <c r="B65" s="2" t="s">
        <v>27</v>
      </c>
      <c r="C65" s="2" t="s">
        <v>6</v>
      </c>
      <c r="D65" s="2" t="s">
        <v>7</v>
      </c>
      <c r="E65" s="2" t="s">
        <v>9</v>
      </c>
      <c r="F65" s="2" t="s">
        <v>61</v>
      </c>
      <c r="G65" s="1">
        <v>2307.8000000000002</v>
      </c>
      <c r="H65" s="1">
        <v>961.4</v>
      </c>
      <c r="I65" s="4">
        <v>7</v>
      </c>
      <c r="J65" s="2" t="s">
        <v>67</v>
      </c>
      <c r="K65" s="1">
        <f>Tabelle3[[#This Row],[Menge kg Nges]]/1000</f>
        <v>2.3078000000000003</v>
      </c>
      <c r="L65" s="1">
        <f>Tabelle3[[#This Row],[Menge kg P2O5]]/1000</f>
        <v>0.96140000000000003</v>
      </c>
      <c r="M65" s="1">
        <f>Tabelle3[[#This Row],[Menge t Nges]]/Tabelle3[[#This Row],[Anzahl Lieferscheine]]</f>
        <v>0.3296857142857143</v>
      </c>
      <c r="N65" s="1">
        <f>Tabelle3[[#This Row],[Menge t P2O5]]/Tabelle3[[#This Row],[Anzahl Lieferscheine]]</f>
        <v>0.13734285714285716</v>
      </c>
    </row>
    <row r="66" spans="1:14" x14ac:dyDescent="0.2">
      <c r="A66" s="2" t="s">
        <v>29</v>
      </c>
      <c r="B66" s="2" t="s">
        <v>27</v>
      </c>
      <c r="C66" s="2" t="s">
        <v>6</v>
      </c>
      <c r="D66" s="2" t="s">
        <v>7</v>
      </c>
      <c r="E66" s="2" t="s">
        <v>12</v>
      </c>
      <c r="F66" s="2" t="s">
        <v>61</v>
      </c>
      <c r="G66" s="1">
        <v>7307.4</v>
      </c>
      <c r="H66" s="1">
        <v>2857.66</v>
      </c>
      <c r="I66" s="4">
        <v>7</v>
      </c>
      <c r="J66" s="2" t="s">
        <v>67</v>
      </c>
      <c r="K66" s="1">
        <f>Tabelle3[[#This Row],[Menge kg Nges]]/1000</f>
        <v>7.3073999999999995</v>
      </c>
      <c r="L66" s="1">
        <f>Tabelle3[[#This Row],[Menge kg P2O5]]/1000</f>
        <v>2.8576599999999996</v>
      </c>
      <c r="M66" s="1">
        <f>Tabelle3[[#This Row],[Menge t Nges]]/Tabelle3[[#This Row],[Anzahl Lieferscheine]]</f>
        <v>1.0439142857142856</v>
      </c>
      <c r="N66" s="1">
        <f>Tabelle3[[#This Row],[Menge t P2O5]]/Tabelle3[[#This Row],[Anzahl Lieferscheine]]</f>
        <v>0.4082371428571428</v>
      </c>
    </row>
    <row r="67" spans="1:14" x14ac:dyDescent="0.2">
      <c r="A67" s="2" t="s">
        <v>29</v>
      </c>
      <c r="B67" s="2" t="s">
        <v>27</v>
      </c>
      <c r="C67" s="2" t="s">
        <v>6</v>
      </c>
      <c r="D67" s="2" t="s">
        <v>7</v>
      </c>
      <c r="E67" s="2" t="s">
        <v>13</v>
      </c>
      <c r="F67" s="2" t="s">
        <v>61</v>
      </c>
      <c r="G67" s="1">
        <v>10418.760000000002</v>
      </c>
      <c r="H67" s="1">
        <v>6188.1100000000006</v>
      </c>
      <c r="I67" s="4">
        <v>38</v>
      </c>
      <c r="J67" s="2" t="s">
        <v>67</v>
      </c>
      <c r="K67" s="1">
        <f>Tabelle3[[#This Row],[Menge kg Nges]]/1000</f>
        <v>10.418760000000002</v>
      </c>
      <c r="L67" s="1">
        <f>Tabelle3[[#This Row],[Menge kg P2O5]]/1000</f>
        <v>6.1881100000000009</v>
      </c>
      <c r="M67" s="1">
        <f>Tabelle3[[#This Row],[Menge t Nges]]/Tabelle3[[#This Row],[Anzahl Lieferscheine]]</f>
        <v>0.27417789473684218</v>
      </c>
      <c r="N67" s="1">
        <f>Tabelle3[[#This Row],[Menge t P2O5]]/Tabelle3[[#This Row],[Anzahl Lieferscheine]]</f>
        <v>0.16284500000000002</v>
      </c>
    </row>
    <row r="68" spans="1:14" x14ac:dyDescent="0.2">
      <c r="A68" s="2" t="s">
        <v>29</v>
      </c>
      <c r="B68" s="2" t="s">
        <v>27</v>
      </c>
      <c r="C68" s="2" t="s">
        <v>6</v>
      </c>
      <c r="D68" s="2" t="s">
        <v>15</v>
      </c>
      <c r="E68" s="2" t="s">
        <v>21</v>
      </c>
      <c r="F68" s="2" t="s">
        <v>61</v>
      </c>
      <c r="G68" s="1">
        <v>2422</v>
      </c>
      <c r="H68" s="1">
        <v>1470</v>
      </c>
      <c r="I68" s="4">
        <v>5</v>
      </c>
      <c r="J68" s="2" t="s">
        <v>67</v>
      </c>
      <c r="K68" s="1">
        <f>Tabelle3[[#This Row],[Menge kg Nges]]/1000</f>
        <v>2.4220000000000002</v>
      </c>
      <c r="L68" s="1">
        <f>Tabelle3[[#This Row],[Menge kg P2O5]]/1000</f>
        <v>1.47</v>
      </c>
      <c r="M68" s="1">
        <f>Tabelle3[[#This Row],[Menge t Nges]]/Tabelle3[[#This Row],[Anzahl Lieferscheine]]</f>
        <v>0.48440000000000005</v>
      </c>
      <c r="N68" s="1">
        <f>Tabelle3[[#This Row],[Menge t P2O5]]/Tabelle3[[#This Row],[Anzahl Lieferscheine]]</f>
        <v>0.29399999999999998</v>
      </c>
    </row>
    <row r="69" spans="1:14" x14ac:dyDescent="0.2">
      <c r="A69" s="2" t="s">
        <v>29</v>
      </c>
      <c r="B69" s="2" t="s">
        <v>27</v>
      </c>
      <c r="C69" s="2" t="s">
        <v>6</v>
      </c>
      <c r="D69" s="2" t="s">
        <v>15</v>
      </c>
      <c r="E69" s="2" t="s">
        <v>9</v>
      </c>
      <c r="F69" s="2" t="s">
        <v>61</v>
      </c>
      <c r="G69" s="1">
        <v>1301.2</v>
      </c>
      <c r="H69" s="1">
        <v>553.29999999999995</v>
      </c>
      <c r="I69" s="4">
        <v>7</v>
      </c>
      <c r="J69" s="2" t="s">
        <v>67</v>
      </c>
      <c r="K69" s="1">
        <f>Tabelle3[[#This Row],[Menge kg Nges]]/1000</f>
        <v>1.3012000000000001</v>
      </c>
      <c r="L69" s="1">
        <f>Tabelle3[[#This Row],[Menge kg P2O5]]/1000</f>
        <v>0.5532999999999999</v>
      </c>
      <c r="M69" s="1">
        <f>Tabelle3[[#This Row],[Menge t Nges]]/Tabelle3[[#This Row],[Anzahl Lieferscheine]]</f>
        <v>0.18588571428571429</v>
      </c>
      <c r="N69" s="1">
        <f>Tabelle3[[#This Row],[Menge t P2O5]]/Tabelle3[[#This Row],[Anzahl Lieferscheine]]</f>
        <v>7.9042857142857123E-2</v>
      </c>
    </row>
    <row r="70" spans="1:14" x14ac:dyDescent="0.2">
      <c r="A70" s="2" t="s">
        <v>29</v>
      </c>
      <c r="B70" s="2" t="s">
        <v>33</v>
      </c>
      <c r="C70" s="2" t="s">
        <v>6</v>
      </c>
      <c r="D70" s="2" t="s">
        <v>7</v>
      </c>
      <c r="E70" s="2" t="s">
        <v>9</v>
      </c>
      <c r="F70" s="2" t="s">
        <v>61</v>
      </c>
      <c r="G70" s="1">
        <v>5668.8</v>
      </c>
      <c r="H70" s="1">
        <v>2672.3</v>
      </c>
      <c r="I70" s="4">
        <v>23</v>
      </c>
      <c r="J70" s="2" t="s">
        <v>67</v>
      </c>
      <c r="K70" s="1">
        <f>Tabelle3[[#This Row],[Menge kg Nges]]/1000</f>
        <v>5.6688000000000001</v>
      </c>
      <c r="L70" s="1">
        <f>Tabelle3[[#This Row],[Menge kg P2O5]]/1000</f>
        <v>2.6723000000000003</v>
      </c>
      <c r="M70" s="1">
        <f>Tabelle3[[#This Row],[Menge t Nges]]/Tabelle3[[#This Row],[Anzahl Lieferscheine]]</f>
        <v>0.2464695652173913</v>
      </c>
      <c r="N70" s="1">
        <f>Tabelle3[[#This Row],[Menge t P2O5]]/Tabelle3[[#This Row],[Anzahl Lieferscheine]]</f>
        <v>0.11618695652173915</v>
      </c>
    </row>
    <row r="71" spans="1:14" x14ac:dyDescent="0.2">
      <c r="A71" s="2" t="s">
        <v>29</v>
      </c>
      <c r="B71" s="2" t="s">
        <v>33</v>
      </c>
      <c r="C71" s="2" t="s">
        <v>6</v>
      </c>
      <c r="D71" s="2" t="s">
        <v>7</v>
      </c>
      <c r="E71" s="2" t="s">
        <v>11</v>
      </c>
      <c r="F71" s="2" t="s">
        <v>61</v>
      </c>
      <c r="G71" s="1">
        <v>78</v>
      </c>
      <c r="H71" s="1">
        <v>33</v>
      </c>
      <c r="I71" s="4">
        <v>1</v>
      </c>
      <c r="J71" s="2" t="s">
        <v>67</v>
      </c>
      <c r="K71" s="1">
        <f>Tabelle3[[#This Row],[Menge kg Nges]]/1000</f>
        <v>7.8E-2</v>
      </c>
      <c r="L71" s="1">
        <f>Tabelle3[[#This Row],[Menge kg P2O5]]/1000</f>
        <v>3.3000000000000002E-2</v>
      </c>
      <c r="M71" s="1">
        <f>Tabelle3[[#This Row],[Menge t Nges]]/Tabelle3[[#This Row],[Anzahl Lieferscheine]]</f>
        <v>7.8E-2</v>
      </c>
      <c r="N71" s="1">
        <f>Tabelle3[[#This Row],[Menge t P2O5]]/Tabelle3[[#This Row],[Anzahl Lieferscheine]]</f>
        <v>3.3000000000000002E-2</v>
      </c>
    </row>
    <row r="72" spans="1:14" x14ac:dyDescent="0.2">
      <c r="A72" s="2" t="s">
        <v>29</v>
      </c>
      <c r="B72" s="2" t="s">
        <v>33</v>
      </c>
      <c r="C72" s="2" t="s">
        <v>6</v>
      </c>
      <c r="D72" s="2" t="s">
        <v>15</v>
      </c>
      <c r="E72" s="2" t="s">
        <v>16</v>
      </c>
      <c r="F72" s="2" t="s">
        <v>61</v>
      </c>
      <c r="G72" s="1">
        <v>431.2</v>
      </c>
      <c r="H72" s="1">
        <v>394.1</v>
      </c>
      <c r="I72" s="4">
        <v>1</v>
      </c>
      <c r="J72" s="2" t="s">
        <v>67</v>
      </c>
      <c r="K72" s="1">
        <f>Tabelle3[[#This Row],[Menge kg Nges]]/1000</f>
        <v>0.43119999999999997</v>
      </c>
      <c r="L72" s="1">
        <f>Tabelle3[[#This Row],[Menge kg P2O5]]/1000</f>
        <v>0.39410000000000001</v>
      </c>
      <c r="M72" s="1">
        <f>Tabelle3[[#This Row],[Menge t Nges]]/Tabelle3[[#This Row],[Anzahl Lieferscheine]]</f>
        <v>0.43119999999999997</v>
      </c>
      <c r="N72" s="1">
        <f>Tabelle3[[#This Row],[Menge t P2O5]]/Tabelle3[[#This Row],[Anzahl Lieferscheine]]</f>
        <v>0.39410000000000001</v>
      </c>
    </row>
    <row r="73" spans="1:14" x14ac:dyDescent="0.2">
      <c r="A73" s="2" t="s">
        <v>29</v>
      </c>
      <c r="B73" s="2" t="s">
        <v>33</v>
      </c>
      <c r="C73" s="2" t="s">
        <v>6</v>
      </c>
      <c r="D73" s="2" t="s">
        <v>15</v>
      </c>
      <c r="E73" s="2" t="s">
        <v>17</v>
      </c>
      <c r="F73" s="2" t="s">
        <v>61</v>
      </c>
      <c r="G73" s="1">
        <v>76.319999999999993</v>
      </c>
      <c r="H73" s="1">
        <v>33.119999999999997</v>
      </c>
      <c r="I73" s="4">
        <v>1</v>
      </c>
      <c r="J73" s="2" t="s">
        <v>67</v>
      </c>
      <c r="K73" s="1">
        <f>Tabelle3[[#This Row],[Menge kg Nges]]/1000</f>
        <v>7.6319999999999999E-2</v>
      </c>
      <c r="L73" s="1">
        <f>Tabelle3[[#This Row],[Menge kg P2O5]]/1000</f>
        <v>3.3119999999999997E-2</v>
      </c>
      <c r="M73" s="1">
        <f>Tabelle3[[#This Row],[Menge t Nges]]/Tabelle3[[#This Row],[Anzahl Lieferscheine]]</f>
        <v>7.6319999999999999E-2</v>
      </c>
      <c r="N73" s="1">
        <f>Tabelle3[[#This Row],[Menge t P2O5]]/Tabelle3[[#This Row],[Anzahl Lieferscheine]]</f>
        <v>3.3119999999999997E-2</v>
      </c>
    </row>
    <row r="74" spans="1:14" x14ac:dyDescent="0.2">
      <c r="A74" s="2" t="s">
        <v>29</v>
      </c>
      <c r="B74" s="2" t="s">
        <v>33</v>
      </c>
      <c r="C74" s="2" t="s">
        <v>6</v>
      </c>
      <c r="D74" s="2" t="s">
        <v>15</v>
      </c>
      <c r="E74" s="2" t="s">
        <v>21</v>
      </c>
      <c r="F74" s="2" t="s">
        <v>61</v>
      </c>
      <c r="G74" s="1">
        <v>433.09999999999997</v>
      </c>
      <c r="H74" s="1">
        <v>266.25</v>
      </c>
      <c r="I74" s="4">
        <v>4</v>
      </c>
      <c r="J74" s="2" t="s">
        <v>67</v>
      </c>
      <c r="K74" s="1">
        <f>Tabelle3[[#This Row],[Menge kg Nges]]/1000</f>
        <v>0.43309999999999998</v>
      </c>
      <c r="L74" s="1">
        <f>Tabelle3[[#This Row],[Menge kg P2O5]]/1000</f>
        <v>0.26624999999999999</v>
      </c>
      <c r="M74" s="1">
        <f>Tabelle3[[#This Row],[Menge t Nges]]/Tabelle3[[#This Row],[Anzahl Lieferscheine]]</f>
        <v>0.108275</v>
      </c>
      <c r="N74" s="1">
        <f>Tabelle3[[#This Row],[Menge t P2O5]]/Tabelle3[[#This Row],[Anzahl Lieferscheine]]</f>
        <v>6.6562499999999997E-2</v>
      </c>
    </row>
    <row r="75" spans="1:14" x14ac:dyDescent="0.2">
      <c r="A75" s="2" t="s">
        <v>29</v>
      </c>
      <c r="B75" s="2" t="s">
        <v>33</v>
      </c>
      <c r="C75" s="2" t="s">
        <v>6</v>
      </c>
      <c r="D75" s="2" t="s">
        <v>15</v>
      </c>
      <c r="E75" s="2" t="s">
        <v>9</v>
      </c>
      <c r="F75" s="2" t="s">
        <v>61</v>
      </c>
      <c r="G75" s="1">
        <v>79.599999999999994</v>
      </c>
      <c r="H75" s="1">
        <v>33</v>
      </c>
      <c r="I75" s="4">
        <v>1</v>
      </c>
      <c r="J75" s="2" t="s">
        <v>67</v>
      </c>
      <c r="K75" s="1">
        <f>Tabelle3[[#This Row],[Menge kg Nges]]/1000</f>
        <v>7.959999999999999E-2</v>
      </c>
      <c r="L75" s="1">
        <f>Tabelle3[[#This Row],[Menge kg P2O5]]/1000</f>
        <v>3.3000000000000002E-2</v>
      </c>
      <c r="M75" s="1">
        <f>Tabelle3[[#This Row],[Menge t Nges]]/Tabelle3[[#This Row],[Anzahl Lieferscheine]]</f>
        <v>7.959999999999999E-2</v>
      </c>
      <c r="N75" s="1">
        <f>Tabelle3[[#This Row],[Menge t P2O5]]/Tabelle3[[#This Row],[Anzahl Lieferscheine]]</f>
        <v>3.3000000000000002E-2</v>
      </c>
    </row>
    <row r="76" spans="1:14" x14ac:dyDescent="0.2">
      <c r="A76" s="2" t="s">
        <v>29</v>
      </c>
      <c r="B76" s="2" t="s">
        <v>33</v>
      </c>
      <c r="C76" s="2" t="s">
        <v>6</v>
      </c>
      <c r="D76" s="2" t="s">
        <v>15</v>
      </c>
      <c r="E76" s="2" t="s">
        <v>23</v>
      </c>
      <c r="F76" s="2" t="s">
        <v>61</v>
      </c>
      <c r="G76" s="1">
        <v>384</v>
      </c>
      <c r="H76" s="1">
        <v>158.4</v>
      </c>
      <c r="I76" s="4">
        <v>1</v>
      </c>
      <c r="J76" s="2" t="s">
        <v>67</v>
      </c>
      <c r="K76" s="1">
        <f>Tabelle3[[#This Row],[Menge kg Nges]]/1000</f>
        <v>0.38400000000000001</v>
      </c>
      <c r="L76" s="1">
        <f>Tabelle3[[#This Row],[Menge kg P2O5]]/1000</f>
        <v>0.15840000000000001</v>
      </c>
      <c r="M76" s="1">
        <f>Tabelle3[[#This Row],[Menge t Nges]]/Tabelle3[[#This Row],[Anzahl Lieferscheine]]</f>
        <v>0.38400000000000001</v>
      </c>
      <c r="N76" s="1">
        <f>Tabelle3[[#This Row],[Menge t P2O5]]/Tabelle3[[#This Row],[Anzahl Lieferscheine]]</f>
        <v>0.15840000000000001</v>
      </c>
    </row>
    <row r="77" spans="1:14" x14ac:dyDescent="0.2">
      <c r="A77" s="2" t="s">
        <v>32</v>
      </c>
      <c r="B77" s="2" t="s">
        <v>5</v>
      </c>
      <c r="C77" s="2" t="s">
        <v>6</v>
      </c>
      <c r="D77" s="2" t="s">
        <v>15</v>
      </c>
      <c r="E77" s="2" t="s">
        <v>10</v>
      </c>
      <c r="F77" s="2" t="s">
        <v>61</v>
      </c>
      <c r="G77" s="1">
        <v>324</v>
      </c>
      <c r="H77" s="1">
        <v>138.4</v>
      </c>
      <c r="I77" s="4">
        <v>2</v>
      </c>
      <c r="J77" s="2" t="s">
        <v>67</v>
      </c>
      <c r="K77" s="1">
        <f>Tabelle3[[#This Row],[Menge kg Nges]]/1000</f>
        <v>0.32400000000000001</v>
      </c>
      <c r="L77" s="1">
        <f>Tabelle3[[#This Row],[Menge kg P2O5]]/1000</f>
        <v>0.1384</v>
      </c>
      <c r="M77" s="1">
        <f>Tabelle3[[#This Row],[Menge t Nges]]/Tabelle3[[#This Row],[Anzahl Lieferscheine]]</f>
        <v>0.16200000000000001</v>
      </c>
      <c r="N77" s="1">
        <f>Tabelle3[[#This Row],[Menge t P2O5]]/Tabelle3[[#This Row],[Anzahl Lieferscheine]]</f>
        <v>6.9199999999999998E-2</v>
      </c>
    </row>
    <row r="78" spans="1:14" x14ac:dyDescent="0.2">
      <c r="A78" s="2" t="s">
        <v>32</v>
      </c>
      <c r="B78" s="2" t="s">
        <v>5</v>
      </c>
      <c r="C78" s="2" t="s">
        <v>25</v>
      </c>
      <c r="D78" s="2" t="s">
        <v>25</v>
      </c>
      <c r="E78" s="2" t="s">
        <v>26</v>
      </c>
      <c r="F78" s="2" t="s">
        <v>61</v>
      </c>
      <c r="G78" s="1">
        <v>9335.85</v>
      </c>
      <c r="H78" s="1">
        <v>17918.669999999998</v>
      </c>
      <c r="I78" s="4">
        <v>50</v>
      </c>
      <c r="J78" s="2" t="s">
        <v>67</v>
      </c>
      <c r="K78" s="1">
        <f>Tabelle3[[#This Row],[Menge kg Nges]]/1000</f>
        <v>9.3358500000000006</v>
      </c>
      <c r="L78" s="1">
        <f>Tabelle3[[#This Row],[Menge kg P2O5]]/1000</f>
        <v>17.918669999999999</v>
      </c>
      <c r="M78" s="1">
        <f>Tabelle3[[#This Row],[Menge t Nges]]/Tabelle3[[#This Row],[Anzahl Lieferscheine]]</f>
        <v>0.18671700000000002</v>
      </c>
      <c r="N78" s="1">
        <f>Tabelle3[[#This Row],[Menge t P2O5]]/Tabelle3[[#This Row],[Anzahl Lieferscheine]]</f>
        <v>0.35837339999999995</v>
      </c>
    </row>
    <row r="79" spans="1:14" x14ac:dyDescent="0.2">
      <c r="A79" s="2" t="s">
        <v>32</v>
      </c>
      <c r="B79" s="2" t="s">
        <v>29</v>
      </c>
      <c r="C79" s="2" t="s">
        <v>6</v>
      </c>
      <c r="D79" s="2" t="s">
        <v>7</v>
      </c>
      <c r="E79" s="2" t="s">
        <v>8</v>
      </c>
      <c r="F79" s="2" t="s">
        <v>61</v>
      </c>
      <c r="G79" s="1">
        <v>360</v>
      </c>
      <c r="H79" s="1">
        <v>165</v>
      </c>
      <c r="I79" s="4">
        <v>2</v>
      </c>
      <c r="J79" s="2" t="s">
        <v>67</v>
      </c>
      <c r="K79" s="1">
        <f>Tabelle3[[#This Row],[Menge kg Nges]]/1000</f>
        <v>0.36</v>
      </c>
      <c r="L79" s="1">
        <f>Tabelle3[[#This Row],[Menge kg P2O5]]/1000</f>
        <v>0.16500000000000001</v>
      </c>
      <c r="M79" s="1">
        <f>Tabelle3[[#This Row],[Menge t Nges]]/Tabelle3[[#This Row],[Anzahl Lieferscheine]]</f>
        <v>0.18</v>
      </c>
      <c r="N79" s="1">
        <f>Tabelle3[[#This Row],[Menge t P2O5]]/Tabelle3[[#This Row],[Anzahl Lieferscheine]]</f>
        <v>8.2500000000000004E-2</v>
      </c>
    </row>
    <row r="80" spans="1:14" x14ac:dyDescent="0.2">
      <c r="A80" s="2" t="s">
        <v>32</v>
      </c>
      <c r="B80" s="2" t="s">
        <v>29</v>
      </c>
      <c r="C80" s="2" t="s">
        <v>6</v>
      </c>
      <c r="D80" s="2" t="s">
        <v>7</v>
      </c>
      <c r="E80" s="2" t="s">
        <v>9</v>
      </c>
      <c r="F80" s="2" t="s">
        <v>61</v>
      </c>
      <c r="G80" s="1">
        <v>425</v>
      </c>
      <c r="H80" s="1">
        <v>175</v>
      </c>
      <c r="I80" s="4">
        <v>1</v>
      </c>
      <c r="J80" s="2" t="s">
        <v>67</v>
      </c>
      <c r="K80" s="1">
        <f>Tabelle3[[#This Row],[Menge kg Nges]]/1000</f>
        <v>0.42499999999999999</v>
      </c>
      <c r="L80" s="1">
        <f>Tabelle3[[#This Row],[Menge kg P2O5]]/1000</f>
        <v>0.17499999999999999</v>
      </c>
      <c r="M80" s="1">
        <f>Tabelle3[[#This Row],[Menge t Nges]]/Tabelle3[[#This Row],[Anzahl Lieferscheine]]</f>
        <v>0.42499999999999999</v>
      </c>
      <c r="N80" s="1">
        <f>Tabelle3[[#This Row],[Menge t P2O5]]/Tabelle3[[#This Row],[Anzahl Lieferscheine]]</f>
        <v>0.17499999999999999</v>
      </c>
    </row>
    <row r="81" spans="1:14" x14ac:dyDescent="0.2">
      <c r="A81" s="2" t="s">
        <v>32</v>
      </c>
      <c r="B81" s="2" t="s">
        <v>29</v>
      </c>
      <c r="C81" s="2" t="s">
        <v>6</v>
      </c>
      <c r="D81" s="2" t="s">
        <v>7</v>
      </c>
      <c r="E81" s="2" t="s">
        <v>11</v>
      </c>
      <c r="F81" s="2" t="s">
        <v>61</v>
      </c>
      <c r="G81" s="1">
        <v>359.1</v>
      </c>
      <c r="H81" s="1">
        <v>146.30000000000001</v>
      </c>
      <c r="I81" s="4">
        <v>1</v>
      </c>
      <c r="J81" s="2" t="s">
        <v>67</v>
      </c>
      <c r="K81" s="1">
        <f>Tabelle3[[#This Row],[Menge kg Nges]]/1000</f>
        <v>0.35910000000000003</v>
      </c>
      <c r="L81" s="1">
        <f>Tabelle3[[#This Row],[Menge kg P2O5]]/1000</f>
        <v>0.14630000000000001</v>
      </c>
      <c r="M81" s="1">
        <f>Tabelle3[[#This Row],[Menge t Nges]]/Tabelle3[[#This Row],[Anzahl Lieferscheine]]</f>
        <v>0.35910000000000003</v>
      </c>
      <c r="N81" s="1">
        <f>Tabelle3[[#This Row],[Menge t P2O5]]/Tabelle3[[#This Row],[Anzahl Lieferscheine]]</f>
        <v>0.14630000000000001</v>
      </c>
    </row>
    <row r="82" spans="1:14" x14ac:dyDescent="0.2">
      <c r="A82" s="2" t="s">
        <v>32</v>
      </c>
      <c r="B82" s="2" t="s">
        <v>29</v>
      </c>
      <c r="C82" s="2" t="s">
        <v>6</v>
      </c>
      <c r="D82" s="2" t="s">
        <v>7</v>
      </c>
      <c r="E82" s="2" t="s">
        <v>12</v>
      </c>
      <c r="F82" s="2" t="s">
        <v>61</v>
      </c>
      <c r="G82" s="1">
        <v>405</v>
      </c>
      <c r="H82" s="1">
        <v>234</v>
      </c>
      <c r="I82" s="4">
        <v>1</v>
      </c>
      <c r="J82" s="2" t="s">
        <v>67</v>
      </c>
      <c r="K82" s="1">
        <f>Tabelle3[[#This Row],[Menge kg Nges]]/1000</f>
        <v>0.40500000000000003</v>
      </c>
      <c r="L82" s="1">
        <f>Tabelle3[[#This Row],[Menge kg P2O5]]/1000</f>
        <v>0.23400000000000001</v>
      </c>
      <c r="M82" s="1">
        <f>Tabelle3[[#This Row],[Menge t Nges]]/Tabelle3[[#This Row],[Anzahl Lieferscheine]]</f>
        <v>0.40500000000000003</v>
      </c>
      <c r="N82" s="1">
        <f>Tabelle3[[#This Row],[Menge t P2O5]]/Tabelle3[[#This Row],[Anzahl Lieferscheine]]</f>
        <v>0.23400000000000001</v>
      </c>
    </row>
    <row r="83" spans="1:14" x14ac:dyDescent="0.2">
      <c r="A83" s="2" t="s">
        <v>32</v>
      </c>
      <c r="B83" s="2" t="s">
        <v>29</v>
      </c>
      <c r="C83" s="2" t="s">
        <v>6</v>
      </c>
      <c r="D83" s="2" t="s">
        <v>15</v>
      </c>
      <c r="E83" s="2" t="s">
        <v>20</v>
      </c>
      <c r="F83" s="2" t="s">
        <v>61</v>
      </c>
      <c r="G83" s="1">
        <v>414.79999999999995</v>
      </c>
      <c r="H83" s="1">
        <v>305</v>
      </c>
      <c r="I83" s="4">
        <v>2</v>
      </c>
      <c r="J83" s="2" t="s">
        <v>67</v>
      </c>
      <c r="K83" s="1">
        <f>Tabelle3[[#This Row],[Menge kg Nges]]/1000</f>
        <v>0.41479999999999995</v>
      </c>
      <c r="L83" s="1">
        <f>Tabelle3[[#This Row],[Menge kg P2O5]]/1000</f>
        <v>0.30499999999999999</v>
      </c>
      <c r="M83" s="1">
        <f>Tabelle3[[#This Row],[Menge t Nges]]/Tabelle3[[#This Row],[Anzahl Lieferscheine]]</f>
        <v>0.20739999999999997</v>
      </c>
      <c r="N83" s="1">
        <f>Tabelle3[[#This Row],[Menge t P2O5]]/Tabelle3[[#This Row],[Anzahl Lieferscheine]]</f>
        <v>0.1525</v>
      </c>
    </row>
    <row r="84" spans="1:14" x14ac:dyDescent="0.2">
      <c r="A84" s="2" t="s">
        <v>32</v>
      </c>
      <c r="B84" s="2" t="s">
        <v>29</v>
      </c>
      <c r="C84" s="2" t="s">
        <v>6</v>
      </c>
      <c r="D84" s="2" t="s">
        <v>15</v>
      </c>
      <c r="E84" s="2" t="s">
        <v>12</v>
      </c>
      <c r="F84" s="2" t="s">
        <v>61</v>
      </c>
      <c r="G84" s="1">
        <v>225</v>
      </c>
      <c r="H84" s="1">
        <v>168.5</v>
      </c>
      <c r="I84" s="4">
        <v>1</v>
      </c>
      <c r="J84" s="2" t="s">
        <v>67</v>
      </c>
      <c r="K84" s="1">
        <f>Tabelle3[[#This Row],[Menge kg Nges]]/1000</f>
        <v>0.22500000000000001</v>
      </c>
      <c r="L84" s="1">
        <f>Tabelle3[[#This Row],[Menge kg P2O5]]/1000</f>
        <v>0.16850000000000001</v>
      </c>
      <c r="M84" s="1">
        <f>Tabelle3[[#This Row],[Menge t Nges]]/Tabelle3[[#This Row],[Anzahl Lieferscheine]]</f>
        <v>0.22500000000000001</v>
      </c>
      <c r="N84" s="1">
        <f>Tabelle3[[#This Row],[Menge t P2O5]]/Tabelle3[[#This Row],[Anzahl Lieferscheine]]</f>
        <v>0.16850000000000001</v>
      </c>
    </row>
    <row r="85" spans="1:14" x14ac:dyDescent="0.2">
      <c r="A85" s="2" t="s">
        <v>32</v>
      </c>
      <c r="B85" s="2" t="s">
        <v>29</v>
      </c>
      <c r="C85" s="2" t="s">
        <v>25</v>
      </c>
      <c r="D85" s="2" t="s">
        <v>25</v>
      </c>
      <c r="E85" s="2" t="s">
        <v>26</v>
      </c>
      <c r="F85" s="2" t="s">
        <v>61</v>
      </c>
      <c r="G85" s="1">
        <v>71136.749999999985</v>
      </c>
      <c r="H85" s="1">
        <v>42925.959999999977</v>
      </c>
      <c r="I85" s="4">
        <v>182</v>
      </c>
      <c r="J85" s="2" t="s">
        <v>67</v>
      </c>
      <c r="K85" s="1">
        <f>Tabelle3[[#This Row],[Menge kg Nges]]/1000</f>
        <v>71.136749999999992</v>
      </c>
      <c r="L85" s="1">
        <f>Tabelle3[[#This Row],[Menge kg P2O5]]/1000</f>
        <v>42.925959999999975</v>
      </c>
      <c r="M85" s="1">
        <f>Tabelle3[[#This Row],[Menge t Nges]]/Tabelle3[[#This Row],[Anzahl Lieferscheine]]</f>
        <v>0.39086126373626368</v>
      </c>
      <c r="N85" s="1">
        <f>Tabelle3[[#This Row],[Menge t P2O5]]/Tabelle3[[#This Row],[Anzahl Lieferscheine]]</f>
        <v>0.23585692307692294</v>
      </c>
    </row>
    <row r="86" spans="1:14" x14ac:dyDescent="0.2">
      <c r="A86" s="2" t="s">
        <v>32</v>
      </c>
      <c r="B86" s="2" t="s">
        <v>32</v>
      </c>
      <c r="C86" s="2" t="s">
        <v>6</v>
      </c>
      <c r="D86" s="2" t="s">
        <v>7</v>
      </c>
      <c r="E86" s="2" t="s">
        <v>8</v>
      </c>
      <c r="F86" s="2" t="s">
        <v>61</v>
      </c>
      <c r="G86" s="1">
        <v>90338.949999999968</v>
      </c>
      <c r="H86" s="1">
        <v>36565.450000000004</v>
      </c>
      <c r="I86" s="4">
        <v>198</v>
      </c>
      <c r="J86" s="2" t="s">
        <v>67</v>
      </c>
      <c r="K86" s="1">
        <f>Tabelle3[[#This Row],[Menge kg Nges]]/1000</f>
        <v>90.338949999999969</v>
      </c>
      <c r="L86" s="1">
        <f>Tabelle3[[#This Row],[Menge kg P2O5]]/1000</f>
        <v>36.565450000000006</v>
      </c>
      <c r="M86" s="1">
        <f>Tabelle3[[#This Row],[Menge t Nges]]/Tabelle3[[#This Row],[Anzahl Lieferscheine]]</f>
        <v>0.4562573232323231</v>
      </c>
      <c r="N86" s="1">
        <f>Tabelle3[[#This Row],[Menge t P2O5]]/Tabelle3[[#This Row],[Anzahl Lieferscheine]]</f>
        <v>0.18467398989898992</v>
      </c>
    </row>
    <row r="87" spans="1:14" x14ac:dyDescent="0.2">
      <c r="A87" s="2" t="s">
        <v>32</v>
      </c>
      <c r="B87" s="2" t="s">
        <v>32</v>
      </c>
      <c r="C87" s="2" t="s">
        <v>6</v>
      </c>
      <c r="D87" s="2" t="s">
        <v>7</v>
      </c>
      <c r="E87" s="2" t="s">
        <v>9</v>
      </c>
      <c r="F87" s="2" t="s">
        <v>61</v>
      </c>
      <c r="G87" s="1">
        <v>117960.83</v>
      </c>
      <c r="H87" s="1">
        <v>50802.12999999999</v>
      </c>
      <c r="I87" s="4">
        <v>426</v>
      </c>
      <c r="J87" s="2" t="s">
        <v>67</v>
      </c>
      <c r="K87" s="1">
        <f>Tabelle3[[#This Row],[Menge kg Nges]]/1000</f>
        <v>117.96083</v>
      </c>
      <c r="L87" s="1">
        <f>Tabelle3[[#This Row],[Menge kg P2O5]]/1000</f>
        <v>50.802129999999991</v>
      </c>
      <c r="M87" s="1">
        <f>Tabelle3[[#This Row],[Menge t Nges]]/Tabelle3[[#This Row],[Anzahl Lieferscheine]]</f>
        <v>0.27690335680751171</v>
      </c>
      <c r="N87" s="1">
        <f>Tabelle3[[#This Row],[Menge t P2O5]]/Tabelle3[[#This Row],[Anzahl Lieferscheine]]</f>
        <v>0.11925382629107979</v>
      </c>
    </row>
    <row r="88" spans="1:14" x14ac:dyDescent="0.2">
      <c r="A88" s="2" t="s">
        <v>32</v>
      </c>
      <c r="B88" s="2" t="s">
        <v>32</v>
      </c>
      <c r="C88" s="2" t="s">
        <v>6</v>
      </c>
      <c r="D88" s="2" t="s">
        <v>7</v>
      </c>
      <c r="E88" s="2" t="s">
        <v>10</v>
      </c>
      <c r="F88" s="2" t="s">
        <v>61</v>
      </c>
      <c r="G88" s="1">
        <v>17421.04</v>
      </c>
      <c r="H88" s="1">
        <v>7184.8900000000012</v>
      </c>
      <c r="I88" s="4">
        <v>54</v>
      </c>
      <c r="J88" s="2" t="s">
        <v>67</v>
      </c>
      <c r="K88" s="1">
        <f>Tabelle3[[#This Row],[Menge kg Nges]]/1000</f>
        <v>17.421040000000001</v>
      </c>
      <c r="L88" s="1">
        <f>Tabelle3[[#This Row],[Menge kg P2O5]]/1000</f>
        <v>7.1848900000000011</v>
      </c>
      <c r="M88" s="1">
        <f>Tabelle3[[#This Row],[Menge t Nges]]/Tabelle3[[#This Row],[Anzahl Lieferscheine]]</f>
        <v>0.32261185185185187</v>
      </c>
      <c r="N88" s="1">
        <f>Tabelle3[[#This Row],[Menge t P2O5]]/Tabelle3[[#This Row],[Anzahl Lieferscheine]]</f>
        <v>0.13305351851851854</v>
      </c>
    </row>
    <row r="89" spans="1:14" x14ac:dyDescent="0.2">
      <c r="A89" s="2" t="s">
        <v>32</v>
      </c>
      <c r="B89" s="2" t="s">
        <v>32</v>
      </c>
      <c r="C89" s="2" t="s">
        <v>6</v>
      </c>
      <c r="D89" s="2" t="s">
        <v>7</v>
      </c>
      <c r="E89" s="2" t="s">
        <v>11</v>
      </c>
      <c r="F89" s="2" t="s">
        <v>61</v>
      </c>
      <c r="G89" s="1">
        <v>98253.469999999987</v>
      </c>
      <c r="H89" s="1">
        <v>45897.7</v>
      </c>
      <c r="I89" s="4">
        <v>269</v>
      </c>
      <c r="J89" s="2" t="s">
        <v>67</v>
      </c>
      <c r="K89" s="1">
        <f>Tabelle3[[#This Row],[Menge kg Nges]]/1000</f>
        <v>98.253469999999993</v>
      </c>
      <c r="L89" s="1">
        <f>Tabelle3[[#This Row],[Menge kg P2O5]]/1000</f>
        <v>45.8977</v>
      </c>
      <c r="M89" s="1">
        <f>Tabelle3[[#This Row],[Menge t Nges]]/Tabelle3[[#This Row],[Anzahl Lieferscheine]]</f>
        <v>0.36525453531598512</v>
      </c>
      <c r="N89" s="1">
        <f>Tabelle3[[#This Row],[Menge t P2O5]]/Tabelle3[[#This Row],[Anzahl Lieferscheine]]</f>
        <v>0.17062342007434944</v>
      </c>
    </row>
    <row r="90" spans="1:14" x14ac:dyDescent="0.2">
      <c r="A90" s="2" t="s">
        <v>32</v>
      </c>
      <c r="B90" s="2" t="s">
        <v>32</v>
      </c>
      <c r="C90" s="2" t="s">
        <v>6</v>
      </c>
      <c r="D90" s="2" t="s">
        <v>7</v>
      </c>
      <c r="E90" s="2" t="s">
        <v>12</v>
      </c>
      <c r="F90" s="2" t="s">
        <v>61</v>
      </c>
      <c r="G90" s="1">
        <v>147403.79999999996</v>
      </c>
      <c r="H90" s="1">
        <v>65057.909999999996</v>
      </c>
      <c r="I90" s="4">
        <v>360</v>
      </c>
      <c r="J90" s="2" t="s">
        <v>67</v>
      </c>
      <c r="K90" s="1">
        <f>Tabelle3[[#This Row],[Menge kg Nges]]/1000</f>
        <v>147.40379999999996</v>
      </c>
      <c r="L90" s="1">
        <f>Tabelle3[[#This Row],[Menge kg P2O5]]/1000</f>
        <v>65.057909999999993</v>
      </c>
      <c r="M90" s="1">
        <f>Tabelle3[[#This Row],[Menge t Nges]]/Tabelle3[[#This Row],[Anzahl Lieferscheine]]</f>
        <v>0.4094549999999999</v>
      </c>
      <c r="N90" s="1">
        <f>Tabelle3[[#This Row],[Menge t P2O5]]/Tabelle3[[#This Row],[Anzahl Lieferscheine]]</f>
        <v>0.18071641666666666</v>
      </c>
    </row>
    <row r="91" spans="1:14" x14ac:dyDescent="0.2">
      <c r="A91" s="2" t="s">
        <v>32</v>
      </c>
      <c r="B91" s="2" t="s">
        <v>32</v>
      </c>
      <c r="C91" s="2" t="s">
        <v>6</v>
      </c>
      <c r="D91" s="2" t="s">
        <v>7</v>
      </c>
      <c r="E91" s="2" t="s">
        <v>13</v>
      </c>
      <c r="F91" s="2" t="s">
        <v>61</v>
      </c>
      <c r="G91" s="1">
        <v>43914.909999999989</v>
      </c>
      <c r="H91" s="1">
        <v>24124.600000000002</v>
      </c>
      <c r="I91" s="4">
        <v>172</v>
      </c>
      <c r="J91" s="2" t="s">
        <v>67</v>
      </c>
      <c r="K91" s="1">
        <f>Tabelle3[[#This Row],[Menge kg Nges]]/1000</f>
        <v>43.914909999999992</v>
      </c>
      <c r="L91" s="1">
        <f>Tabelle3[[#This Row],[Menge kg P2O5]]/1000</f>
        <v>24.124600000000001</v>
      </c>
      <c r="M91" s="1">
        <f>Tabelle3[[#This Row],[Menge t Nges]]/Tabelle3[[#This Row],[Anzahl Lieferscheine]]</f>
        <v>0.25531924418604646</v>
      </c>
      <c r="N91" s="1">
        <f>Tabelle3[[#This Row],[Menge t P2O5]]/Tabelle3[[#This Row],[Anzahl Lieferscheine]]</f>
        <v>0.1402593023255814</v>
      </c>
    </row>
    <row r="92" spans="1:14" x14ac:dyDescent="0.2">
      <c r="A92" s="2" t="s">
        <v>32</v>
      </c>
      <c r="B92" s="2" t="s">
        <v>32</v>
      </c>
      <c r="C92" s="2" t="s">
        <v>6</v>
      </c>
      <c r="D92" s="2" t="s">
        <v>7</v>
      </c>
      <c r="E92" s="2" t="s">
        <v>14</v>
      </c>
      <c r="F92" s="2" t="s">
        <v>61</v>
      </c>
      <c r="G92" s="1">
        <v>53379.869999999988</v>
      </c>
      <c r="H92" s="1">
        <v>28969.150000000005</v>
      </c>
      <c r="I92" s="4">
        <v>153</v>
      </c>
      <c r="J92" s="2" t="s">
        <v>67</v>
      </c>
      <c r="K92" s="1">
        <f>Tabelle3[[#This Row],[Menge kg Nges]]/1000</f>
        <v>53.37986999999999</v>
      </c>
      <c r="L92" s="1">
        <f>Tabelle3[[#This Row],[Menge kg P2O5]]/1000</f>
        <v>28.969150000000006</v>
      </c>
      <c r="M92" s="1">
        <f>Tabelle3[[#This Row],[Menge t Nges]]/Tabelle3[[#This Row],[Anzahl Lieferscheine]]</f>
        <v>0.34888803921568623</v>
      </c>
      <c r="N92" s="1">
        <f>Tabelle3[[#This Row],[Menge t P2O5]]/Tabelle3[[#This Row],[Anzahl Lieferscheine]]</f>
        <v>0.18934084967320267</v>
      </c>
    </row>
    <row r="93" spans="1:14" x14ac:dyDescent="0.2">
      <c r="A93" s="2" t="s">
        <v>32</v>
      </c>
      <c r="B93" s="2" t="s">
        <v>32</v>
      </c>
      <c r="C93" s="2" t="s">
        <v>6</v>
      </c>
      <c r="D93" s="2" t="s">
        <v>15</v>
      </c>
      <c r="E93" s="2" t="s">
        <v>8</v>
      </c>
      <c r="F93" s="2" t="s">
        <v>61</v>
      </c>
      <c r="G93" s="1">
        <v>9110</v>
      </c>
      <c r="H93" s="1">
        <v>4160</v>
      </c>
      <c r="I93" s="4">
        <v>12</v>
      </c>
      <c r="J93" s="2" t="s">
        <v>67</v>
      </c>
      <c r="K93" s="1">
        <f>Tabelle3[[#This Row],[Menge kg Nges]]/1000</f>
        <v>9.11</v>
      </c>
      <c r="L93" s="1">
        <f>Tabelle3[[#This Row],[Menge kg P2O5]]/1000</f>
        <v>4.16</v>
      </c>
      <c r="M93" s="1">
        <f>Tabelle3[[#This Row],[Menge t Nges]]/Tabelle3[[#This Row],[Anzahl Lieferscheine]]</f>
        <v>0.75916666666666666</v>
      </c>
      <c r="N93" s="1">
        <f>Tabelle3[[#This Row],[Menge t P2O5]]/Tabelle3[[#This Row],[Anzahl Lieferscheine]]</f>
        <v>0.34666666666666668</v>
      </c>
    </row>
    <row r="94" spans="1:14" x14ac:dyDescent="0.2">
      <c r="A94" s="2" t="s">
        <v>32</v>
      </c>
      <c r="B94" s="2" t="s">
        <v>32</v>
      </c>
      <c r="C94" s="2" t="s">
        <v>6</v>
      </c>
      <c r="D94" s="2" t="s">
        <v>15</v>
      </c>
      <c r="E94" s="2" t="s">
        <v>16</v>
      </c>
      <c r="F94" s="2" t="s">
        <v>61</v>
      </c>
      <c r="G94" s="1">
        <v>9513</v>
      </c>
      <c r="H94" s="1">
        <v>8629.880000000001</v>
      </c>
      <c r="I94" s="4">
        <v>26</v>
      </c>
      <c r="J94" s="2" t="s">
        <v>67</v>
      </c>
      <c r="K94" s="1">
        <f>Tabelle3[[#This Row],[Menge kg Nges]]/1000</f>
        <v>9.5129999999999999</v>
      </c>
      <c r="L94" s="1">
        <f>Tabelle3[[#This Row],[Menge kg P2O5]]/1000</f>
        <v>8.6298800000000018</v>
      </c>
      <c r="M94" s="1">
        <f>Tabelle3[[#This Row],[Menge t Nges]]/Tabelle3[[#This Row],[Anzahl Lieferscheine]]</f>
        <v>0.36588461538461536</v>
      </c>
      <c r="N94" s="1">
        <f>Tabelle3[[#This Row],[Menge t P2O5]]/Tabelle3[[#This Row],[Anzahl Lieferscheine]]</f>
        <v>0.33191846153846161</v>
      </c>
    </row>
    <row r="95" spans="1:14" x14ac:dyDescent="0.2">
      <c r="A95" s="2" t="s">
        <v>32</v>
      </c>
      <c r="B95" s="2" t="s">
        <v>32</v>
      </c>
      <c r="C95" s="2" t="s">
        <v>6</v>
      </c>
      <c r="D95" s="2" t="s">
        <v>15</v>
      </c>
      <c r="E95" s="2" t="s">
        <v>17</v>
      </c>
      <c r="F95" s="2" t="s">
        <v>61</v>
      </c>
      <c r="G95" s="1">
        <v>14826.099999999999</v>
      </c>
      <c r="H95" s="1">
        <v>6643.43</v>
      </c>
      <c r="I95" s="4">
        <v>57</v>
      </c>
      <c r="J95" s="2" t="s">
        <v>67</v>
      </c>
      <c r="K95" s="1">
        <f>Tabelle3[[#This Row],[Menge kg Nges]]/1000</f>
        <v>14.826099999999999</v>
      </c>
      <c r="L95" s="1">
        <f>Tabelle3[[#This Row],[Menge kg P2O5]]/1000</f>
        <v>6.6434300000000004</v>
      </c>
      <c r="M95" s="1">
        <f>Tabelle3[[#This Row],[Menge t Nges]]/Tabelle3[[#This Row],[Anzahl Lieferscheine]]</f>
        <v>0.26010701754385962</v>
      </c>
      <c r="N95" s="1">
        <f>Tabelle3[[#This Row],[Menge t P2O5]]/Tabelle3[[#This Row],[Anzahl Lieferscheine]]</f>
        <v>0.11655140350877194</v>
      </c>
    </row>
    <row r="96" spans="1:14" x14ac:dyDescent="0.2">
      <c r="A96" s="2" t="s">
        <v>32</v>
      </c>
      <c r="B96" s="2" t="s">
        <v>32</v>
      </c>
      <c r="C96" s="2" t="s">
        <v>6</v>
      </c>
      <c r="D96" s="2" t="s">
        <v>15</v>
      </c>
      <c r="E96" s="2" t="s">
        <v>35</v>
      </c>
      <c r="F96" s="2" t="s">
        <v>61</v>
      </c>
      <c r="G96" s="1">
        <v>3595.5</v>
      </c>
      <c r="H96" s="1">
        <v>2587.7000000000003</v>
      </c>
      <c r="I96" s="4">
        <v>9</v>
      </c>
      <c r="J96" s="2" t="s">
        <v>67</v>
      </c>
      <c r="K96" s="1">
        <f>Tabelle3[[#This Row],[Menge kg Nges]]/1000</f>
        <v>3.5954999999999999</v>
      </c>
      <c r="L96" s="1">
        <f>Tabelle3[[#This Row],[Menge kg P2O5]]/1000</f>
        <v>2.5877000000000003</v>
      </c>
      <c r="M96" s="1">
        <f>Tabelle3[[#This Row],[Menge t Nges]]/Tabelle3[[#This Row],[Anzahl Lieferscheine]]</f>
        <v>0.39949999999999997</v>
      </c>
      <c r="N96" s="1">
        <f>Tabelle3[[#This Row],[Menge t P2O5]]/Tabelle3[[#This Row],[Anzahl Lieferscheine]]</f>
        <v>0.28752222222222223</v>
      </c>
    </row>
    <row r="97" spans="1:14" x14ac:dyDescent="0.2">
      <c r="A97" s="2" t="s">
        <v>32</v>
      </c>
      <c r="B97" s="2" t="s">
        <v>32</v>
      </c>
      <c r="C97" s="2" t="s">
        <v>6</v>
      </c>
      <c r="D97" s="2" t="s">
        <v>15</v>
      </c>
      <c r="E97" s="2" t="s">
        <v>18</v>
      </c>
      <c r="F97" s="2" t="s">
        <v>61</v>
      </c>
      <c r="G97" s="1">
        <v>87506.00999999998</v>
      </c>
      <c r="H97" s="1">
        <v>58631.19000000001</v>
      </c>
      <c r="I97" s="4">
        <v>189</v>
      </c>
      <c r="J97" s="2" t="s">
        <v>67</v>
      </c>
      <c r="K97" s="1">
        <f>Tabelle3[[#This Row],[Menge kg Nges]]/1000</f>
        <v>87.506009999999975</v>
      </c>
      <c r="L97" s="1">
        <f>Tabelle3[[#This Row],[Menge kg P2O5]]/1000</f>
        <v>58.631190000000011</v>
      </c>
      <c r="M97" s="1">
        <f>Tabelle3[[#This Row],[Menge t Nges]]/Tabelle3[[#This Row],[Anzahl Lieferscheine]]</f>
        <v>0.4629947619047618</v>
      </c>
      <c r="N97" s="1">
        <f>Tabelle3[[#This Row],[Menge t P2O5]]/Tabelle3[[#This Row],[Anzahl Lieferscheine]]</f>
        <v>0.31021793650793655</v>
      </c>
    </row>
    <row r="98" spans="1:14" x14ac:dyDescent="0.2">
      <c r="A98" s="2" t="s">
        <v>32</v>
      </c>
      <c r="B98" s="2" t="s">
        <v>32</v>
      </c>
      <c r="C98" s="2" t="s">
        <v>6</v>
      </c>
      <c r="D98" s="2" t="s">
        <v>15</v>
      </c>
      <c r="E98" s="2" t="s">
        <v>19</v>
      </c>
      <c r="F98" s="2" t="s">
        <v>61</v>
      </c>
      <c r="G98" s="1">
        <v>1916.3400000000001</v>
      </c>
      <c r="H98" s="1">
        <v>1891.15</v>
      </c>
      <c r="I98" s="4">
        <v>8</v>
      </c>
      <c r="J98" s="2" t="s">
        <v>67</v>
      </c>
      <c r="K98" s="1">
        <f>Tabelle3[[#This Row],[Menge kg Nges]]/1000</f>
        <v>1.9163400000000002</v>
      </c>
      <c r="L98" s="1">
        <f>Tabelle3[[#This Row],[Menge kg P2O5]]/1000</f>
        <v>1.8911500000000001</v>
      </c>
      <c r="M98" s="1">
        <f>Tabelle3[[#This Row],[Menge t Nges]]/Tabelle3[[#This Row],[Anzahl Lieferscheine]]</f>
        <v>0.23954250000000002</v>
      </c>
      <c r="N98" s="1">
        <f>Tabelle3[[#This Row],[Menge t P2O5]]/Tabelle3[[#This Row],[Anzahl Lieferscheine]]</f>
        <v>0.23639375000000001</v>
      </c>
    </row>
    <row r="99" spans="1:14" x14ac:dyDescent="0.2">
      <c r="A99" s="2" t="s">
        <v>32</v>
      </c>
      <c r="B99" s="2" t="s">
        <v>32</v>
      </c>
      <c r="C99" s="2" t="s">
        <v>6</v>
      </c>
      <c r="D99" s="2" t="s">
        <v>15</v>
      </c>
      <c r="E99" s="2" t="s">
        <v>20</v>
      </c>
      <c r="F99" s="2" t="s">
        <v>61</v>
      </c>
      <c r="G99" s="1">
        <v>37348.720000000001</v>
      </c>
      <c r="H99" s="1">
        <v>31298.749999999993</v>
      </c>
      <c r="I99" s="4">
        <v>363</v>
      </c>
      <c r="J99" s="2" t="s">
        <v>67</v>
      </c>
      <c r="K99" s="1">
        <f>Tabelle3[[#This Row],[Menge kg Nges]]/1000</f>
        <v>37.34872</v>
      </c>
      <c r="L99" s="1">
        <f>Tabelle3[[#This Row],[Menge kg P2O5]]/1000</f>
        <v>31.298749999999991</v>
      </c>
      <c r="M99" s="1">
        <f>Tabelle3[[#This Row],[Menge t Nges]]/Tabelle3[[#This Row],[Anzahl Lieferscheine]]</f>
        <v>0.10288903581267218</v>
      </c>
      <c r="N99" s="1">
        <f>Tabelle3[[#This Row],[Menge t P2O5]]/Tabelle3[[#This Row],[Anzahl Lieferscheine]]</f>
        <v>8.6222451790633578E-2</v>
      </c>
    </row>
    <row r="100" spans="1:14" x14ac:dyDescent="0.2">
      <c r="A100" s="2" t="s">
        <v>32</v>
      </c>
      <c r="B100" s="2" t="s">
        <v>32</v>
      </c>
      <c r="C100" s="2" t="s">
        <v>6</v>
      </c>
      <c r="D100" s="2" t="s">
        <v>15</v>
      </c>
      <c r="E100" s="2" t="s">
        <v>21</v>
      </c>
      <c r="F100" s="2" t="s">
        <v>61</v>
      </c>
      <c r="G100" s="1">
        <v>64642.739999999991</v>
      </c>
      <c r="H100" s="1">
        <v>37851.5</v>
      </c>
      <c r="I100" s="4">
        <v>171</v>
      </c>
      <c r="J100" s="2" t="s">
        <v>67</v>
      </c>
      <c r="K100" s="1">
        <f>Tabelle3[[#This Row],[Menge kg Nges]]/1000</f>
        <v>64.642739999999989</v>
      </c>
      <c r="L100" s="1">
        <f>Tabelle3[[#This Row],[Menge kg P2O5]]/1000</f>
        <v>37.851500000000001</v>
      </c>
      <c r="M100" s="1">
        <f>Tabelle3[[#This Row],[Menge t Nges]]/Tabelle3[[#This Row],[Anzahl Lieferscheine]]</f>
        <v>0.37802771929824552</v>
      </c>
      <c r="N100" s="1">
        <f>Tabelle3[[#This Row],[Menge t P2O5]]/Tabelle3[[#This Row],[Anzahl Lieferscheine]]</f>
        <v>0.22135380116959066</v>
      </c>
    </row>
    <row r="101" spans="1:14" x14ac:dyDescent="0.2">
      <c r="A101" s="2" t="s">
        <v>32</v>
      </c>
      <c r="B101" s="2" t="s">
        <v>32</v>
      </c>
      <c r="C101" s="2" t="s">
        <v>6</v>
      </c>
      <c r="D101" s="2" t="s">
        <v>15</v>
      </c>
      <c r="E101" s="2" t="s">
        <v>9</v>
      </c>
      <c r="F101" s="2" t="s">
        <v>61</v>
      </c>
      <c r="G101" s="1">
        <v>22886.670000000002</v>
      </c>
      <c r="H101" s="1">
        <v>11508.82</v>
      </c>
      <c r="I101" s="4">
        <v>99</v>
      </c>
      <c r="J101" s="2" t="s">
        <v>67</v>
      </c>
      <c r="K101" s="1">
        <f>Tabelle3[[#This Row],[Menge kg Nges]]/1000</f>
        <v>22.886670000000002</v>
      </c>
      <c r="L101" s="1">
        <f>Tabelle3[[#This Row],[Menge kg P2O5]]/1000</f>
        <v>11.50882</v>
      </c>
      <c r="M101" s="1">
        <f>Tabelle3[[#This Row],[Menge t Nges]]/Tabelle3[[#This Row],[Anzahl Lieferscheine]]</f>
        <v>0.23117848484848488</v>
      </c>
      <c r="N101" s="1">
        <f>Tabelle3[[#This Row],[Menge t P2O5]]/Tabelle3[[#This Row],[Anzahl Lieferscheine]]</f>
        <v>0.11625070707070707</v>
      </c>
    </row>
    <row r="102" spans="1:14" x14ac:dyDescent="0.2">
      <c r="A102" s="2" t="s">
        <v>32</v>
      </c>
      <c r="B102" s="2" t="s">
        <v>32</v>
      </c>
      <c r="C102" s="2" t="s">
        <v>6</v>
      </c>
      <c r="D102" s="2" t="s">
        <v>15</v>
      </c>
      <c r="E102" s="2" t="s">
        <v>10</v>
      </c>
      <c r="F102" s="2" t="s">
        <v>61</v>
      </c>
      <c r="G102" s="1">
        <v>14726.35</v>
      </c>
      <c r="H102" s="1">
        <v>6430.4100000000017</v>
      </c>
      <c r="I102" s="4">
        <v>37</v>
      </c>
      <c r="J102" s="2" t="s">
        <v>67</v>
      </c>
      <c r="K102" s="1">
        <f>Tabelle3[[#This Row],[Menge kg Nges]]/1000</f>
        <v>14.72635</v>
      </c>
      <c r="L102" s="1">
        <f>Tabelle3[[#This Row],[Menge kg P2O5]]/1000</f>
        <v>6.430410000000002</v>
      </c>
      <c r="M102" s="1">
        <f>Tabelle3[[#This Row],[Menge t Nges]]/Tabelle3[[#This Row],[Anzahl Lieferscheine]]</f>
        <v>0.39800945945945948</v>
      </c>
      <c r="N102" s="1">
        <f>Tabelle3[[#This Row],[Menge t P2O5]]/Tabelle3[[#This Row],[Anzahl Lieferscheine]]</f>
        <v>0.17379486486486492</v>
      </c>
    </row>
    <row r="103" spans="1:14" x14ac:dyDescent="0.2">
      <c r="A103" s="2" t="s">
        <v>32</v>
      </c>
      <c r="B103" s="2" t="s">
        <v>32</v>
      </c>
      <c r="C103" s="2" t="s">
        <v>6</v>
      </c>
      <c r="D103" s="2" t="s">
        <v>15</v>
      </c>
      <c r="E103" s="2" t="s">
        <v>23</v>
      </c>
      <c r="F103" s="2" t="s">
        <v>61</v>
      </c>
      <c r="G103" s="1">
        <v>964</v>
      </c>
      <c r="H103" s="1">
        <v>397.65000000000003</v>
      </c>
      <c r="I103" s="4">
        <v>6</v>
      </c>
      <c r="J103" s="2" t="s">
        <v>67</v>
      </c>
      <c r="K103" s="1">
        <f>Tabelle3[[#This Row],[Menge kg Nges]]/1000</f>
        <v>0.96399999999999997</v>
      </c>
      <c r="L103" s="1">
        <f>Tabelle3[[#This Row],[Menge kg P2O5]]/1000</f>
        <v>0.39765000000000006</v>
      </c>
      <c r="M103" s="1">
        <f>Tabelle3[[#This Row],[Menge t Nges]]/Tabelle3[[#This Row],[Anzahl Lieferscheine]]</f>
        <v>0.16066666666666665</v>
      </c>
      <c r="N103" s="1">
        <f>Tabelle3[[#This Row],[Menge t P2O5]]/Tabelle3[[#This Row],[Anzahl Lieferscheine]]</f>
        <v>6.6275000000000014E-2</v>
      </c>
    </row>
    <row r="104" spans="1:14" x14ac:dyDescent="0.2">
      <c r="A104" s="2" t="s">
        <v>32</v>
      </c>
      <c r="B104" s="2" t="s">
        <v>32</v>
      </c>
      <c r="C104" s="2" t="s">
        <v>6</v>
      </c>
      <c r="D104" s="2" t="s">
        <v>15</v>
      </c>
      <c r="E104" s="2" t="s">
        <v>12</v>
      </c>
      <c r="F104" s="2" t="s">
        <v>61</v>
      </c>
      <c r="G104" s="1">
        <v>1136.58</v>
      </c>
      <c r="H104" s="1">
        <v>962.52</v>
      </c>
      <c r="I104" s="4">
        <v>4</v>
      </c>
      <c r="J104" s="2" t="s">
        <v>67</v>
      </c>
      <c r="K104" s="1">
        <f>Tabelle3[[#This Row],[Menge kg Nges]]/1000</f>
        <v>1.1365799999999999</v>
      </c>
      <c r="L104" s="1">
        <f>Tabelle3[[#This Row],[Menge kg P2O5]]/1000</f>
        <v>0.96251999999999993</v>
      </c>
      <c r="M104" s="1">
        <f>Tabelle3[[#This Row],[Menge t Nges]]/Tabelle3[[#This Row],[Anzahl Lieferscheine]]</f>
        <v>0.28414499999999998</v>
      </c>
      <c r="N104" s="1">
        <f>Tabelle3[[#This Row],[Menge t P2O5]]/Tabelle3[[#This Row],[Anzahl Lieferscheine]]</f>
        <v>0.24062999999999998</v>
      </c>
    </row>
    <row r="105" spans="1:14" x14ac:dyDescent="0.2">
      <c r="A105" s="2" t="s">
        <v>32</v>
      </c>
      <c r="B105" s="2" t="s">
        <v>32</v>
      </c>
      <c r="C105" s="2" t="s">
        <v>6</v>
      </c>
      <c r="D105" s="2" t="s">
        <v>15</v>
      </c>
      <c r="E105" s="2" t="s">
        <v>13</v>
      </c>
      <c r="F105" s="2" t="s">
        <v>61</v>
      </c>
      <c r="G105" s="1">
        <v>3601.54</v>
      </c>
      <c r="H105" s="1">
        <v>2793.28</v>
      </c>
      <c r="I105" s="4">
        <v>11</v>
      </c>
      <c r="J105" s="2" t="s">
        <v>67</v>
      </c>
      <c r="K105" s="1">
        <f>Tabelle3[[#This Row],[Menge kg Nges]]/1000</f>
        <v>3.60154</v>
      </c>
      <c r="L105" s="1">
        <f>Tabelle3[[#This Row],[Menge kg P2O5]]/1000</f>
        <v>2.7932800000000002</v>
      </c>
      <c r="M105" s="1">
        <f>Tabelle3[[#This Row],[Menge t Nges]]/Tabelle3[[#This Row],[Anzahl Lieferscheine]]</f>
        <v>0.32741272727272724</v>
      </c>
      <c r="N105" s="1">
        <f>Tabelle3[[#This Row],[Menge t P2O5]]/Tabelle3[[#This Row],[Anzahl Lieferscheine]]</f>
        <v>0.25393454545454547</v>
      </c>
    </row>
    <row r="106" spans="1:14" x14ac:dyDescent="0.2">
      <c r="A106" s="2" t="s">
        <v>32</v>
      </c>
      <c r="B106" s="2" t="s">
        <v>32</v>
      </c>
      <c r="C106" s="2" t="s">
        <v>6</v>
      </c>
      <c r="D106" s="2" t="s">
        <v>15</v>
      </c>
      <c r="E106" s="2" t="s">
        <v>14</v>
      </c>
      <c r="F106" s="2" t="s">
        <v>61</v>
      </c>
      <c r="G106" s="1">
        <v>368</v>
      </c>
      <c r="H106" s="1">
        <v>240</v>
      </c>
      <c r="I106" s="4">
        <v>1</v>
      </c>
      <c r="J106" s="2" t="s">
        <v>67</v>
      </c>
      <c r="K106" s="1">
        <f>Tabelle3[[#This Row],[Menge kg Nges]]/1000</f>
        <v>0.36799999999999999</v>
      </c>
      <c r="L106" s="1">
        <f>Tabelle3[[#This Row],[Menge kg P2O5]]/1000</f>
        <v>0.24</v>
      </c>
      <c r="M106" s="1">
        <f>Tabelle3[[#This Row],[Menge t Nges]]/Tabelle3[[#This Row],[Anzahl Lieferscheine]]</f>
        <v>0.36799999999999999</v>
      </c>
      <c r="N106" s="1">
        <f>Tabelle3[[#This Row],[Menge t P2O5]]/Tabelle3[[#This Row],[Anzahl Lieferscheine]]</f>
        <v>0.24</v>
      </c>
    </row>
    <row r="107" spans="1:14" x14ac:dyDescent="0.2">
      <c r="A107" s="2" t="s">
        <v>32</v>
      </c>
      <c r="B107" s="2" t="s">
        <v>32</v>
      </c>
      <c r="C107" s="2" t="s">
        <v>6</v>
      </c>
      <c r="D107" s="2" t="s">
        <v>15</v>
      </c>
      <c r="E107" s="2" t="s">
        <v>24</v>
      </c>
      <c r="F107" s="2" t="s">
        <v>61</v>
      </c>
      <c r="G107" s="1">
        <v>1260</v>
      </c>
      <c r="H107" s="1">
        <v>1035</v>
      </c>
      <c r="I107" s="4">
        <v>2</v>
      </c>
      <c r="J107" s="2" t="s">
        <v>67</v>
      </c>
      <c r="K107" s="1">
        <f>Tabelle3[[#This Row],[Menge kg Nges]]/1000</f>
        <v>1.26</v>
      </c>
      <c r="L107" s="1">
        <f>Tabelle3[[#This Row],[Menge kg P2O5]]/1000</f>
        <v>1.0349999999999999</v>
      </c>
      <c r="M107" s="1">
        <f>Tabelle3[[#This Row],[Menge t Nges]]/Tabelle3[[#This Row],[Anzahl Lieferscheine]]</f>
        <v>0.63</v>
      </c>
      <c r="N107" s="1">
        <f>Tabelle3[[#This Row],[Menge t P2O5]]/Tabelle3[[#This Row],[Anzahl Lieferscheine]]</f>
        <v>0.51749999999999996</v>
      </c>
    </row>
    <row r="108" spans="1:14" x14ac:dyDescent="0.2">
      <c r="A108" s="2" t="s">
        <v>32</v>
      </c>
      <c r="B108" s="2" t="s">
        <v>32</v>
      </c>
      <c r="C108" s="2" t="s">
        <v>6</v>
      </c>
      <c r="D108" s="2" t="s">
        <v>15</v>
      </c>
      <c r="E108" s="2" t="s">
        <v>31</v>
      </c>
      <c r="F108" s="2" t="s">
        <v>61</v>
      </c>
      <c r="G108" s="1">
        <v>613.6</v>
      </c>
      <c r="H108" s="1">
        <v>232.8</v>
      </c>
      <c r="I108" s="4">
        <v>8</v>
      </c>
      <c r="J108" s="2" t="s">
        <v>67</v>
      </c>
      <c r="K108" s="1">
        <f>Tabelle3[[#This Row],[Menge kg Nges]]/1000</f>
        <v>0.61360000000000003</v>
      </c>
      <c r="L108" s="1">
        <f>Tabelle3[[#This Row],[Menge kg P2O5]]/1000</f>
        <v>0.23280000000000001</v>
      </c>
      <c r="M108" s="1">
        <f>Tabelle3[[#This Row],[Menge t Nges]]/Tabelle3[[#This Row],[Anzahl Lieferscheine]]</f>
        <v>7.6700000000000004E-2</v>
      </c>
      <c r="N108" s="1">
        <f>Tabelle3[[#This Row],[Menge t P2O5]]/Tabelle3[[#This Row],[Anzahl Lieferscheine]]</f>
        <v>2.9100000000000001E-2</v>
      </c>
    </row>
    <row r="109" spans="1:14" x14ac:dyDescent="0.2">
      <c r="A109" s="2" t="s">
        <v>32</v>
      </c>
      <c r="B109" s="2" t="s">
        <v>32</v>
      </c>
      <c r="C109" s="2" t="s">
        <v>25</v>
      </c>
      <c r="D109" s="2" t="s">
        <v>25</v>
      </c>
      <c r="E109" s="2" t="s">
        <v>26</v>
      </c>
      <c r="F109" s="2" t="s">
        <v>61</v>
      </c>
      <c r="G109" s="1">
        <v>461265.91999999987</v>
      </c>
      <c r="H109" s="1">
        <v>245646.40000000026</v>
      </c>
      <c r="I109" s="4">
        <v>1423</v>
      </c>
      <c r="J109" s="2" t="s">
        <v>67</v>
      </c>
      <c r="K109" s="1">
        <f>Tabelle3[[#This Row],[Menge kg Nges]]/1000</f>
        <v>461.26591999999988</v>
      </c>
      <c r="L109" s="1">
        <f>Tabelle3[[#This Row],[Menge kg P2O5]]/1000</f>
        <v>245.64640000000026</v>
      </c>
      <c r="M109" s="1">
        <f>Tabelle3[[#This Row],[Menge t Nges]]/Tabelle3[[#This Row],[Anzahl Lieferscheine]]</f>
        <v>0.32415033028812362</v>
      </c>
      <c r="N109" s="1">
        <f>Tabelle3[[#This Row],[Menge t P2O5]]/Tabelle3[[#This Row],[Anzahl Lieferscheine]]</f>
        <v>0.17262572030920609</v>
      </c>
    </row>
    <row r="110" spans="1:14" x14ac:dyDescent="0.2">
      <c r="A110" s="2" t="s">
        <v>32</v>
      </c>
      <c r="B110" s="2" t="s">
        <v>36</v>
      </c>
      <c r="C110" s="2" t="s">
        <v>25</v>
      </c>
      <c r="D110" s="2" t="s">
        <v>25</v>
      </c>
      <c r="E110" s="2" t="s">
        <v>26</v>
      </c>
      <c r="F110" s="2" t="s">
        <v>61</v>
      </c>
      <c r="G110" s="1">
        <v>11836.4</v>
      </c>
      <c r="H110" s="1">
        <v>7890</v>
      </c>
      <c r="I110" s="4">
        <v>3</v>
      </c>
      <c r="J110" s="2" t="s">
        <v>67</v>
      </c>
      <c r="K110" s="1">
        <f>Tabelle3[[#This Row],[Menge kg Nges]]/1000</f>
        <v>11.836399999999999</v>
      </c>
      <c r="L110" s="1">
        <f>Tabelle3[[#This Row],[Menge kg P2O5]]/1000</f>
        <v>7.89</v>
      </c>
      <c r="M110" s="1">
        <f>Tabelle3[[#This Row],[Menge t Nges]]/Tabelle3[[#This Row],[Anzahl Lieferscheine]]</f>
        <v>3.9454666666666665</v>
      </c>
      <c r="N110" s="1">
        <f>Tabelle3[[#This Row],[Menge t P2O5]]/Tabelle3[[#This Row],[Anzahl Lieferscheine]]</f>
        <v>2.63</v>
      </c>
    </row>
    <row r="111" spans="1:14" x14ac:dyDescent="0.2">
      <c r="A111" s="2" t="s">
        <v>32</v>
      </c>
      <c r="B111" s="2" t="s">
        <v>27</v>
      </c>
      <c r="C111" s="2" t="s">
        <v>6</v>
      </c>
      <c r="D111" s="2" t="s">
        <v>7</v>
      </c>
      <c r="E111" s="2" t="s">
        <v>11</v>
      </c>
      <c r="F111" s="2" t="s">
        <v>61</v>
      </c>
      <c r="G111" s="1">
        <v>435</v>
      </c>
      <c r="H111" s="1">
        <v>203</v>
      </c>
      <c r="I111" s="4">
        <v>1</v>
      </c>
      <c r="J111" s="2" t="s">
        <v>67</v>
      </c>
      <c r="K111" s="1">
        <f>Tabelle3[[#This Row],[Menge kg Nges]]/1000</f>
        <v>0.435</v>
      </c>
      <c r="L111" s="1">
        <f>Tabelle3[[#This Row],[Menge kg P2O5]]/1000</f>
        <v>0.20300000000000001</v>
      </c>
      <c r="M111" s="1">
        <f>Tabelle3[[#This Row],[Menge t Nges]]/Tabelle3[[#This Row],[Anzahl Lieferscheine]]</f>
        <v>0.435</v>
      </c>
      <c r="N111" s="1">
        <f>Tabelle3[[#This Row],[Menge t P2O5]]/Tabelle3[[#This Row],[Anzahl Lieferscheine]]</f>
        <v>0.20300000000000001</v>
      </c>
    </row>
    <row r="112" spans="1:14" x14ac:dyDescent="0.2">
      <c r="A112" s="2" t="s">
        <v>32</v>
      </c>
      <c r="B112" s="2" t="s">
        <v>27</v>
      </c>
      <c r="C112" s="2" t="s">
        <v>6</v>
      </c>
      <c r="D112" s="2" t="s">
        <v>15</v>
      </c>
      <c r="E112" s="2" t="s">
        <v>18</v>
      </c>
      <c r="F112" s="2" t="s">
        <v>61</v>
      </c>
      <c r="G112" s="1">
        <v>7006.09</v>
      </c>
      <c r="H112" s="1">
        <v>4762.29</v>
      </c>
      <c r="I112" s="4">
        <v>16</v>
      </c>
      <c r="J112" s="2" t="s">
        <v>67</v>
      </c>
      <c r="K112" s="1">
        <f>Tabelle3[[#This Row],[Menge kg Nges]]/1000</f>
        <v>7.0060900000000004</v>
      </c>
      <c r="L112" s="1">
        <f>Tabelle3[[#This Row],[Menge kg P2O5]]/1000</f>
        <v>4.7622900000000001</v>
      </c>
      <c r="M112" s="1">
        <f>Tabelle3[[#This Row],[Menge t Nges]]/Tabelle3[[#This Row],[Anzahl Lieferscheine]]</f>
        <v>0.43788062500000002</v>
      </c>
      <c r="N112" s="1">
        <f>Tabelle3[[#This Row],[Menge t P2O5]]/Tabelle3[[#This Row],[Anzahl Lieferscheine]]</f>
        <v>0.29764312500000001</v>
      </c>
    </row>
    <row r="113" spans="1:14" x14ac:dyDescent="0.2">
      <c r="A113" s="2" t="s">
        <v>32</v>
      </c>
      <c r="B113" s="2" t="s">
        <v>27</v>
      </c>
      <c r="C113" s="2" t="s">
        <v>6</v>
      </c>
      <c r="D113" s="2" t="s">
        <v>15</v>
      </c>
      <c r="E113" s="2" t="s">
        <v>20</v>
      </c>
      <c r="F113" s="2" t="s">
        <v>61</v>
      </c>
      <c r="G113" s="1">
        <v>1944</v>
      </c>
      <c r="H113" s="1">
        <v>1224</v>
      </c>
      <c r="I113" s="4">
        <v>2</v>
      </c>
      <c r="J113" s="2" t="s">
        <v>67</v>
      </c>
      <c r="K113" s="1">
        <f>Tabelle3[[#This Row],[Menge kg Nges]]/1000</f>
        <v>1.944</v>
      </c>
      <c r="L113" s="1">
        <f>Tabelle3[[#This Row],[Menge kg P2O5]]/1000</f>
        <v>1.224</v>
      </c>
      <c r="M113" s="1">
        <f>Tabelle3[[#This Row],[Menge t Nges]]/Tabelle3[[#This Row],[Anzahl Lieferscheine]]</f>
        <v>0.97199999999999998</v>
      </c>
      <c r="N113" s="1">
        <f>Tabelle3[[#This Row],[Menge t P2O5]]/Tabelle3[[#This Row],[Anzahl Lieferscheine]]</f>
        <v>0.61199999999999999</v>
      </c>
    </row>
    <row r="114" spans="1:14" x14ac:dyDescent="0.2">
      <c r="A114" s="2" t="s">
        <v>32</v>
      </c>
      <c r="B114" s="2" t="s">
        <v>27</v>
      </c>
      <c r="C114" s="2" t="s">
        <v>6</v>
      </c>
      <c r="D114" s="2" t="s">
        <v>15</v>
      </c>
      <c r="E114" s="2" t="s">
        <v>21</v>
      </c>
      <c r="F114" s="2" t="s">
        <v>61</v>
      </c>
      <c r="G114" s="1">
        <v>1768</v>
      </c>
      <c r="H114" s="1">
        <v>1040</v>
      </c>
      <c r="I114" s="4">
        <v>5</v>
      </c>
      <c r="J114" s="2" t="s">
        <v>67</v>
      </c>
      <c r="K114" s="1">
        <f>Tabelle3[[#This Row],[Menge kg Nges]]/1000</f>
        <v>1.768</v>
      </c>
      <c r="L114" s="1">
        <f>Tabelle3[[#This Row],[Menge kg P2O5]]/1000</f>
        <v>1.04</v>
      </c>
      <c r="M114" s="1">
        <f>Tabelle3[[#This Row],[Menge t Nges]]/Tabelle3[[#This Row],[Anzahl Lieferscheine]]</f>
        <v>0.35360000000000003</v>
      </c>
      <c r="N114" s="1">
        <f>Tabelle3[[#This Row],[Menge t P2O5]]/Tabelle3[[#This Row],[Anzahl Lieferscheine]]</f>
        <v>0.20800000000000002</v>
      </c>
    </row>
    <row r="115" spans="1:14" x14ac:dyDescent="0.2">
      <c r="A115" s="2" t="s">
        <v>32</v>
      </c>
      <c r="B115" s="2" t="s">
        <v>27</v>
      </c>
      <c r="C115" s="2" t="s">
        <v>25</v>
      </c>
      <c r="D115" s="2" t="s">
        <v>25</v>
      </c>
      <c r="E115" s="2" t="s">
        <v>26</v>
      </c>
      <c r="F115" s="2" t="s">
        <v>61</v>
      </c>
      <c r="G115" s="1">
        <v>162975.82000000004</v>
      </c>
      <c r="H115" s="1">
        <v>82767.520000000048</v>
      </c>
      <c r="I115" s="4">
        <v>354</v>
      </c>
      <c r="J115" s="2" t="s">
        <v>67</v>
      </c>
      <c r="K115" s="1">
        <f>Tabelle3[[#This Row],[Menge kg Nges]]/1000</f>
        <v>162.97582000000003</v>
      </c>
      <c r="L115" s="1">
        <f>Tabelle3[[#This Row],[Menge kg P2O5]]/1000</f>
        <v>82.767520000000047</v>
      </c>
      <c r="M115" s="1">
        <f>Tabelle3[[#This Row],[Menge t Nges]]/Tabelle3[[#This Row],[Anzahl Lieferscheine]]</f>
        <v>0.46038367231638427</v>
      </c>
      <c r="N115" s="1">
        <f>Tabelle3[[#This Row],[Menge t P2O5]]/Tabelle3[[#This Row],[Anzahl Lieferscheine]]</f>
        <v>0.23380655367231651</v>
      </c>
    </row>
    <row r="116" spans="1:14" x14ac:dyDescent="0.2">
      <c r="A116" s="2" t="s">
        <v>32</v>
      </c>
      <c r="B116" s="2" t="s">
        <v>33</v>
      </c>
      <c r="C116" s="2" t="s">
        <v>6</v>
      </c>
      <c r="D116" s="2" t="s">
        <v>7</v>
      </c>
      <c r="E116" s="2" t="s">
        <v>8</v>
      </c>
      <c r="F116" s="2" t="s">
        <v>61</v>
      </c>
      <c r="G116" s="1">
        <v>596.4</v>
      </c>
      <c r="H116" s="1">
        <v>250.4</v>
      </c>
      <c r="I116" s="4">
        <v>2</v>
      </c>
      <c r="J116" s="2" t="s">
        <v>67</v>
      </c>
      <c r="K116" s="1">
        <f>Tabelle3[[#This Row],[Menge kg Nges]]/1000</f>
        <v>0.59639999999999993</v>
      </c>
      <c r="L116" s="1">
        <f>Tabelle3[[#This Row],[Menge kg P2O5]]/1000</f>
        <v>0.25040000000000001</v>
      </c>
      <c r="M116" s="1">
        <f>Tabelle3[[#This Row],[Menge t Nges]]/Tabelle3[[#This Row],[Anzahl Lieferscheine]]</f>
        <v>0.29819999999999997</v>
      </c>
      <c r="N116" s="1">
        <f>Tabelle3[[#This Row],[Menge t P2O5]]/Tabelle3[[#This Row],[Anzahl Lieferscheine]]</f>
        <v>0.12520000000000001</v>
      </c>
    </row>
    <row r="117" spans="1:14" x14ac:dyDescent="0.2">
      <c r="A117" s="2" t="s">
        <v>32</v>
      </c>
      <c r="B117" s="2" t="s">
        <v>33</v>
      </c>
      <c r="C117" s="2" t="s">
        <v>6</v>
      </c>
      <c r="D117" s="2" t="s">
        <v>7</v>
      </c>
      <c r="E117" s="2" t="s">
        <v>11</v>
      </c>
      <c r="F117" s="2" t="s">
        <v>61</v>
      </c>
      <c r="G117" s="1">
        <v>259.2</v>
      </c>
      <c r="H117" s="1">
        <v>96</v>
      </c>
      <c r="I117" s="4">
        <v>1</v>
      </c>
      <c r="J117" s="2" t="s">
        <v>67</v>
      </c>
      <c r="K117" s="1">
        <f>Tabelle3[[#This Row],[Menge kg Nges]]/1000</f>
        <v>0.25919999999999999</v>
      </c>
      <c r="L117" s="1">
        <f>Tabelle3[[#This Row],[Menge kg P2O5]]/1000</f>
        <v>9.6000000000000002E-2</v>
      </c>
      <c r="M117" s="1">
        <f>Tabelle3[[#This Row],[Menge t Nges]]/Tabelle3[[#This Row],[Anzahl Lieferscheine]]</f>
        <v>0.25919999999999999</v>
      </c>
      <c r="N117" s="1">
        <f>Tabelle3[[#This Row],[Menge t P2O5]]/Tabelle3[[#This Row],[Anzahl Lieferscheine]]</f>
        <v>9.6000000000000002E-2</v>
      </c>
    </row>
    <row r="118" spans="1:14" x14ac:dyDescent="0.2">
      <c r="A118" s="2" t="s">
        <v>32</v>
      </c>
      <c r="B118" s="2" t="s">
        <v>33</v>
      </c>
      <c r="C118" s="2" t="s">
        <v>6</v>
      </c>
      <c r="D118" s="2" t="s">
        <v>7</v>
      </c>
      <c r="E118" s="2" t="s">
        <v>12</v>
      </c>
      <c r="F118" s="2" t="s">
        <v>61</v>
      </c>
      <c r="G118" s="1">
        <v>27193.5</v>
      </c>
      <c r="H118" s="1">
        <v>15711.8</v>
      </c>
      <c r="I118" s="4">
        <v>26</v>
      </c>
      <c r="J118" s="2" t="s">
        <v>67</v>
      </c>
      <c r="K118" s="1">
        <f>Tabelle3[[#This Row],[Menge kg Nges]]/1000</f>
        <v>27.1935</v>
      </c>
      <c r="L118" s="1">
        <f>Tabelle3[[#This Row],[Menge kg P2O5]]/1000</f>
        <v>15.711799999999998</v>
      </c>
      <c r="M118" s="1">
        <f>Tabelle3[[#This Row],[Menge t Nges]]/Tabelle3[[#This Row],[Anzahl Lieferscheine]]</f>
        <v>1.0459038461538461</v>
      </c>
      <c r="N118" s="1">
        <f>Tabelle3[[#This Row],[Menge t P2O5]]/Tabelle3[[#This Row],[Anzahl Lieferscheine]]</f>
        <v>0.60429999999999995</v>
      </c>
    </row>
    <row r="119" spans="1:14" x14ac:dyDescent="0.2">
      <c r="A119" s="2" t="s">
        <v>32</v>
      </c>
      <c r="B119" s="2" t="s">
        <v>33</v>
      </c>
      <c r="C119" s="2" t="s">
        <v>6</v>
      </c>
      <c r="D119" s="2" t="s">
        <v>7</v>
      </c>
      <c r="E119" s="2" t="s">
        <v>14</v>
      </c>
      <c r="F119" s="2" t="s">
        <v>61</v>
      </c>
      <c r="G119" s="1">
        <v>346.5</v>
      </c>
      <c r="H119" s="1">
        <v>168</v>
      </c>
      <c r="I119" s="4">
        <v>1</v>
      </c>
      <c r="J119" s="2" t="s">
        <v>67</v>
      </c>
      <c r="K119" s="1">
        <f>Tabelle3[[#This Row],[Menge kg Nges]]/1000</f>
        <v>0.34649999999999997</v>
      </c>
      <c r="L119" s="1">
        <f>Tabelle3[[#This Row],[Menge kg P2O5]]/1000</f>
        <v>0.16800000000000001</v>
      </c>
      <c r="M119" s="1">
        <f>Tabelle3[[#This Row],[Menge t Nges]]/Tabelle3[[#This Row],[Anzahl Lieferscheine]]</f>
        <v>0.34649999999999997</v>
      </c>
      <c r="N119" s="1">
        <f>Tabelle3[[#This Row],[Menge t P2O5]]/Tabelle3[[#This Row],[Anzahl Lieferscheine]]</f>
        <v>0.16800000000000001</v>
      </c>
    </row>
    <row r="120" spans="1:14" x14ac:dyDescent="0.2">
      <c r="A120" s="2" t="s">
        <v>32</v>
      </c>
      <c r="B120" s="2" t="s">
        <v>33</v>
      </c>
      <c r="C120" s="2" t="s">
        <v>6</v>
      </c>
      <c r="D120" s="2" t="s">
        <v>15</v>
      </c>
      <c r="E120" s="2" t="s">
        <v>8</v>
      </c>
      <c r="F120" s="2" t="s">
        <v>61</v>
      </c>
      <c r="G120" s="1">
        <v>1067.5</v>
      </c>
      <c r="H120" s="1">
        <v>457.5</v>
      </c>
      <c r="I120" s="4">
        <v>3</v>
      </c>
      <c r="J120" s="2" t="s">
        <v>67</v>
      </c>
      <c r="K120" s="1">
        <f>Tabelle3[[#This Row],[Menge kg Nges]]/1000</f>
        <v>1.0674999999999999</v>
      </c>
      <c r="L120" s="1">
        <f>Tabelle3[[#This Row],[Menge kg P2O5]]/1000</f>
        <v>0.45750000000000002</v>
      </c>
      <c r="M120" s="1">
        <f>Tabelle3[[#This Row],[Menge t Nges]]/Tabelle3[[#This Row],[Anzahl Lieferscheine]]</f>
        <v>0.35583333333333328</v>
      </c>
      <c r="N120" s="1">
        <f>Tabelle3[[#This Row],[Menge t P2O5]]/Tabelle3[[#This Row],[Anzahl Lieferscheine]]</f>
        <v>0.1525</v>
      </c>
    </row>
    <row r="121" spans="1:14" x14ac:dyDescent="0.2">
      <c r="A121" s="2" t="s">
        <v>32</v>
      </c>
      <c r="B121" s="2" t="s">
        <v>33</v>
      </c>
      <c r="C121" s="2" t="s">
        <v>6</v>
      </c>
      <c r="D121" s="2" t="s">
        <v>15</v>
      </c>
      <c r="E121" s="2" t="s">
        <v>18</v>
      </c>
      <c r="F121" s="2" t="s">
        <v>61</v>
      </c>
      <c r="G121" s="1">
        <v>160</v>
      </c>
      <c r="H121" s="1">
        <v>112</v>
      </c>
      <c r="I121" s="4">
        <v>1</v>
      </c>
      <c r="J121" s="2" t="s">
        <v>67</v>
      </c>
      <c r="K121" s="1">
        <f>Tabelle3[[#This Row],[Menge kg Nges]]/1000</f>
        <v>0.16</v>
      </c>
      <c r="L121" s="1">
        <f>Tabelle3[[#This Row],[Menge kg P2O5]]/1000</f>
        <v>0.112</v>
      </c>
      <c r="M121" s="1">
        <f>Tabelle3[[#This Row],[Menge t Nges]]/Tabelle3[[#This Row],[Anzahl Lieferscheine]]</f>
        <v>0.16</v>
      </c>
      <c r="N121" s="1">
        <f>Tabelle3[[#This Row],[Menge t P2O5]]/Tabelle3[[#This Row],[Anzahl Lieferscheine]]</f>
        <v>0.112</v>
      </c>
    </row>
    <row r="122" spans="1:14" x14ac:dyDescent="0.2">
      <c r="A122" s="2" t="s">
        <v>32</v>
      </c>
      <c r="B122" s="2" t="s">
        <v>33</v>
      </c>
      <c r="C122" s="2" t="s">
        <v>6</v>
      </c>
      <c r="D122" s="2" t="s">
        <v>15</v>
      </c>
      <c r="E122" s="2" t="s">
        <v>19</v>
      </c>
      <c r="F122" s="2" t="s">
        <v>61</v>
      </c>
      <c r="G122" s="1">
        <v>283.70999999999998</v>
      </c>
      <c r="H122" s="1">
        <v>269.5</v>
      </c>
      <c r="I122" s="4">
        <v>2</v>
      </c>
      <c r="J122" s="2" t="s">
        <v>67</v>
      </c>
      <c r="K122" s="1">
        <f>Tabelle3[[#This Row],[Menge kg Nges]]/1000</f>
        <v>0.28370999999999996</v>
      </c>
      <c r="L122" s="1">
        <f>Tabelle3[[#This Row],[Menge kg P2O5]]/1000</f>
        <v>0.26950000000000002</v>
      </c>
      <c r="M122" s="1">
        <f>Tabelle3[[#This Row],[Menge t Nges]]/Tabelle3[[#This Row],[Anzahl Lieferscheine]]</f>
        <v>0.14185499999999998</v>
      </c>
      <c r="N122" s="1">
        <f>Tabelle3[[#This Row],[Menge t P2O5]]/Tabelle3[[#This Row],[Anzahl Lieferscheine]]</f>
        <v>0.13475000000000001</v>
      </c>
    </row>
    <row r="123" spans="1:14" x14ac:dyDescent="0.2">
      <c r="A123" s="2" t="s">
        <v>32</v>
      </c>
      <c r="B123" s="2" t="s">
        <v>33</v>
      </c>
      <c r="C123" s="2" t="s">
        <v>6</v>
      </c>
      <c r="D123" s="2" t="s">
        <v>15</v>
      </c>
      <c r="E123" s="2" t="s">
        <v>20</v>
      </c>
      <c r="F123" s="2" t="s">
        <v>61</v>
      </c>
      <c r="G123" s="1">
        <v>507</v>
      </c>
      <c r="H123" s="1">
        <v>767</v>
      </c>
      <c r="I123" s="4">
        <v>7</v>
      </c>
      <c r="J123" s="2" t="s">
        <v>67</v>
      </c>
      <c r="K123" s="1">
        <f>Tabelle3[[#This Row],[Menge kg Nges]]/1000</f>
        <v>0.50700000000000001</v>
      </c>
      <c r="L123" s="1">
        <f>Tabelle3[[#This Row],[Menge kg P2O5]]/1000</f>
        <v>0.76700000000000002</v>
      </c>
      <c r="M123" s="1">
        <f>Tabelle3[[#This Row],[Menge t Nges]]/Tabelle3[[#This Row],[Anzahl Lieferscheine]]</f>
        <v>7.2428571428571425E-2</v>
      </c>
      <c r="N123" s="1">
        <f>Tabelle3[[#This Row],[Menge t P2O5]]/Tabelle3[[#This Row],[Anzahl Lieferscheine]]</f>
        <v>0.10957142857142857</v>
      </c>
    </row>
    <row r="124" spans="1:14" x14ac:dyDescent="0.2">
      <c r="A124" s="2" t="s">
        <v>32</v>
      </c>
      <c r="B124" s="2" t="s">
        <v>33</v>
      </c>
      <c r="C124" s="2" t="s">
        <v>25</v>
      </c>
      <c r="D124" s="2" t="s">
        <v>25</v>
      </c>
      <c r="E124" s="2" t="s">
        <v>26</v>
      </c>
      <c r="F124" s="2" t="s">
        <v>61</v>
      </c>
      <c r="G124" s="1">
        <v>4014.96</v>
      </c>
      <c r="H124" s="1">
        <v>1888.34</v>
      </c>
      <c r="I124" s="4">
        <v>18</v>
      </c>
      <c r="J124" s="2" t="s">
        <v>67</v>
      </c>
      <c r="K124" s="1">
        <f>Tabelle3[[#This Row],[Menge kg Nges]]/1000</f>
        <v>4.0149600000000003</v>
      </c>
      <c r="L124" s="1">
        <f>Tabelle3[[#This Row],[Menge kg P2O5]]/1000</f>
        <v>1.8883399999999999</v>
      </c>
      <c r="M124" s="1">
        <f>Tabelle3[[#This Row],[Menge t Nges]]/Tabelle3[[#This Row],[Anzahl Lieferscheine]]</f>
        <v>0.22305333333333335</v>
      </c>
      <c r="N124" s="1">
        <f>Tabelle3[[#This Row],[Menge t P2O5]]/Tabelle3[[#This Row],[Anzahl Lieferscheine]]</f>
        <v>0.10490777777777777</v>
      </c>
    </row>
    <row r="125" spans="1:14" x14ac:dyDescent="0.2">
      <c r="A125" s="2" t="s">
        <v>32</v>
      </c>
      <c r="B125" s="2" t="s">
        <v>49</v>
      </c>
      <c r="C125" s="2" t="s">
        <v>25</v>
      </c>
      <c r="D125" s="2" t="s">
        <v>25</v>
      </c>
      <c r="E125" s="2" t="s">
        <v>26</v>
      </c>
      <c r="F125" s="2" t="s">
        <v>61</v>
      </c>
      <c r="G125" s="1">
        <v>47.88</v>
      </c>
      <c r="H125" s="1">
        <v>21.96</v>
      </c>
      <c r="I125" s="4">
        <v>2</v>
      </c>
      <c r="J125" s="2" t="s">
        <v>67</v>
      </c>
      <c r="K125" s="1">
        <f>Tabelle3[[#This Row],[Menge kg Nges]]/1000</f>
        <v>4.7880000000000006E-2</v>
      </c>
      <c r="L125" s="1">
        <f>Tabelle3[[#This Row],[Menge kg P2O5]]/1000</f>
        <v>2.196E-2</v>
      </c>
      <c r="M125" s="1">
        <f>Tabelle3[[#This Row],[Menge t Nges]]/Tabelle3[[#This Row],[Anzahl Lieferscheine]]</f>
        <v>2.3940000000000003E-2</v>
      </c>
      <c r="N125" s="1">
        <f>Tabelle3[[#This Row],[Menge t P2O5]]/Tabelle3[[#This Row],[Anzahl Lieferscheine]]</f>
        <v>1.098E-2</v>
      </c>
    </row>
    <row r="126" spans="1:14" x14ac:dyDescent="0.2">
      <c r="A126" s="2" t="s">
        <v>32</v>
      </c>
      <c r="B126" s="2" t="s">
        <v>47</v>
      </c>
      <c r="C126" s="2" t="s">
        <v>25</v>
      </c>
      <c r="D126" s="2" t="s">
        <v>25</v>
      </c>
      <c r="E126" s="2" t="s">
        <v>26</v>
      </c>
      <c r="F126" s="2" t="s">
        <v>61</v>
      </c>
      <c r="G126" s="1">
        <v>0</v>
      </c>
      <c r="H126" s="1">
        <v>470.56</v>
      </c>
      <c r="I126" s="4">
        <v>2</v>
      </c>
      <c r="J126" s="2" t="s">
        <v>67</v>
      </c>
      <c r="K126" s="1">
        <f>Tabelle3[[#This Row],[Menge kg Nges]]/1000</f>
        <v>0</v>
      </c>
      <c r="L126" s="1">
        <f>Tabelle3[[#This Row],[Menge kg P2O5]]/1000</f>
        <v>0.47055999999999998</v>
      </c>
      <c r="M126" s="1">
        <f>Tabelle3[[#This Row],[Menge t Nges]]/Tabelle3[[#This Row],[Anzahl Lieferscheine]]</f>
        <v>0</v>
      </c>
      <c r="N126" s="1">
        <f>Tabelle3[[#This Row],[Menge t P2O5]]/Tabelle3[[#This Row],[Anzahl Lieferscheine]]</f>
        <v>0.23527999999999999</v>
      </c>
    </row>
    <row r="127" spans="1:14" x14ac:dyDescent="0.2">
      <c r="A127" s="2" t="s">
        <v>32</v>
      </c>
      <c r="B127" s="2" t="s">
        <v>34</v>
      </c>
      <c r="C127" s="2" t="s">
        <v>6</v>
      </c>
      <c r="D127" s="2" t="s">
        <v>7</v>
      </c>
      <c r="E127" s="2" t="s">
        <v>9</v>
      </c>
      <c r="F127" s="2" t="s">
        <v>61</v>
      </c>
      <c r="G127" s="1">
        <v>1155</v>
      </c>
      <c r="H127" s="1">
        <v>472.5</v>
      </c>
      <c r="I127" s="4">
        <v>4</v>
      </c>
      <c r="J127" s="2" t="s">
        <v>67</v>
      </c>
      <c r="K127" s="1">
        <f>Tabelle3[[#This Row],[Menge kg Nges]]/1000</f>
        <v>1.155</v>
      </c>
      <c r="L127" s="1">
        <f>Tabelle3[[#This Row],[Menge kg P2O5]]/1000</f>
        <v>0.47249999999999998</v>
      </c>
      <c r="M127" s="1">
        <f>Tabelle3[[#This Row],[Menge t Nges]]/Tabelle3[[#This Row],[Anzahl Lieferscheine]]</f>
        <v>0.28875000000000001</v>
      </c>
      <c r="N127" s="1">
        <f>Tabelle3[[#This Row],[Menge t P2O5]]/Tabelle3[[#This Row],[Anzahl Lieferscheine]]</f>
        <v>0.11812499999999999</v>
      </c>
    </row>
    <row r="128" spans="1:14" x14ac:dyDescent="0.2">
      <c r="A128" s="2" t="s">
        <v>32</v>
      </c>
      <c r="B128" s="2" t="s">
        <v>34</v>
      </c>
      <c r="C128" s="2" t="s">
        <v>6</v>
      </c>
      <c r="D128" s="2" t="s">
        <v>7</v>
      </c>
      <c r="E128" s="2" t="s">
        <v>10</v>
      </c>
      <c r="F128" s="2" t="s">
        <v>61</v>
      </c>
      <c r="G128" s="1">
        <v>1255.0999999999999</v>
      </c>
      <c r="H128" s="1">
        <v>497.29999999999995</v>
      </c>
      <c r="I128" s="4">
        <v>4</v>
      </c>
      <c r="J128" s="2" t="s">
        <v>67</v>
      </c>
      <c r="K128" s="1">
        <f>Tabelle3[[#This Row],[Menge kg Nges]]/1000</f>
        <v>1.2550999999999999</v>
      </c>
      <c r="L128" s="1">
        <f>Tabelle3[[#This Row],[Menge kg P2O5]]/1000</f>
        <v>0.49729999999999996</v>
      </c>
      <c r="M128" s="1">
        <f>Tabelle3[[#This Row],[Menge t Nges]]/Tabelle3[[#This Row],[Anzahl Lieferscheine]]</f>
        <v>0.31377499999999997</v>
      </c>
      <c r="N128" s="1">
        <f>Tabelle3[[#This Row],[Menge t P2O5]]/Tabelle3[[#This Row],[Anzahl Lieferscheine]]</f>
        <v>0.12432499999999999</v>
      </c>
    </row>
    <row r="129" spans="1:14" x14ac:dyDescent="0.2">
      <c r="A129" s="2" t="s">
        <v>32</v>
      </c>
      <c r="B129" s="2" t="s">
        <v>34</v>
      </c>
      <c r="C129" s="2" t="s">
        <v>6</v>
      </c>
      <c r="D129" s="2" t="s">
        <v>7</v>
      </c>
      <c r="E129" s="2" t="s">
        <v>11</v>
      </c>
      <c r="F129" s="2" t="s">
        <v>61</v>
      </c>
      <c r="G129" s="1">
        <v>5125.76</v>
      </c>
      <c r="H129" s="1">
        <v>2627.95</v>
      </c>
      <c r="I129" s="4">
        <v>7</v>
      </c>
      <c r="J129" s="2" t="s">
        <v>67</v>
      </c>
      <c r="K129" s="1">
        <f>Tabelle3[[#This Row],[Menge kg Nges]]/1000</f>
        <v>5.1257600000000005</v>
      </c>
      <c r="L129" s="1">
        <f>Tabelle3[[#This Row],[Menge kg P2O5]]/1000</f>
        <v>2.6279499999999998</v>
      </c>
      <c r="M129" s="1">
        <f>Tabelle3[[#This Row],[Menge t Nges]]/Tabelle3[[#This Row],[Anzahl Lieferscheine]]</f>
        <v>0.73225142857142866</v>
      </c>
      <c r="N129" s="1">
        <f>Tabelle3[[#This Row],[Menge t P2O5]]/Tabelle3[[#This Row],[Anzahl Lieferscheine]]</f>
        <v>0.37542142857142852</v>
      </c>
    </row>
    <row r="130" spans="1:14" x14ac:dyDescent="0.2">
      <c r="A130" s="2" t="s">
        <v>32</v>
      </c>
      <c r="B130" s="2" t="s">
        <v>34</v>
      </c>
      <c r="C130" s="2" t="s">
        <v>6</v>
      </c>
      <c r="D130" s="2" t="s">
        <v>7</v>
      </c>
      <c r="E130" s="2" t="s">
        <v>12</v>
      </c>
      <c r="F130" s="2" t="s">
        <v>61</v>
      </c>
      <c r="G130" s="1">
        <v>618</v>
      </c>
      <c r="H130" s="1">
        <v>245.85</v>
      </c>
      <c r="I130" s="4">
        <v>3</v>
      </c>
      <c r="J130" s="2" t="s">
        <v>67</v>
      </c>
      <c r="K130" s="1">
        <f>Tabelle3[[#This Row],[Menge kg Nges]]/1000</f>
        <v>0.61799999999999999</v>
      </c>
      <c r="L130" s="1">
        <f>Tabelle3[[#This Row],[Menge kg P2O5]]/1000</f>
        <v>0.24584999999999999</v>
      </c>
      <c r="M130" s="1">
        <f>Tabelle3[[#This Row],[Menge t Nges]]/Tabelle3[[#This Row],[Anzahl Lieferscheine]]</f>
        <v>0.20599999999999999</v>
      </c>
      <c r="N130" s="1">
        <f>Tabelle3[[#This Row],[Menge t P2O5]]/Tabelle3[[#This Row],[Anzahl Lieferscheine]]</f>
        <v>8.1949999999999995E-2</v>
      </c>
    </row>
    <row r="131" spans="1:14" x14ac:dyDescent="0.2">
      <c r="A131" s="2" t="s">
        <v>32</v>
      </c>
      <c r="B131" s="2" t="s">
        <v>34</v>
      </c>
      <c r="C131" s="2" t="s">
        <v>6</v>
      </c>
      <c r="D131" s="2" t="s">
        <v>7</v>
      </c>
      <c r="E131" s="2" t="s">
        <v>13</v>
      </c>
      <c r="F131" s="2" t="s">
        <v>61</v>
      </c>
      <c r="G131" s="1">
        <v>590</v>
      </c>
      <c r="H131" s="1">
        <v>326</v>
      </c>
      <c r="I131" s="4">
        <v>3</v>
      </c>
      <c r="J131" s="2" t="s">
        <v>67</v>
      </c>
      <c r="K131" s="1">
        <f>Tabelle3[[#This Row],[Menge kg Nges]]/1000</f>
        <v>0.59</v>
      </c>
      <c r="L131" s="1">
        <f>Tabelle3[[#This Row],[Menge kg P2O5]]/1000</f>
        <v>0.32600000000000001</v>
      </c>
      <c r="M131" s="1">
        <f>Tabelle3[[#This Row],[Menge t Nges]]/Tabelle3[[#This Row],[Anzahl Lieferscheine]]</f>
        <v>0.19666666666666666</v>
      </c>
      <c r="N131" s="1">
        <f>Tabelle3[[#This Row],[Menge t P2O5]]/Tabelle3[[#This Row],[Anzahl Lieferscheine]]</f>
        <v>0.10866666666666668</v>
      </c>
    </row>
    <row r="132" spans="1:14" x14ac:dyDescent="0.2">
      <c r="A132" s="2" t="s">
        <v>32</v>
      </c>
      <c r="B132" s="2" t="s">
        <v>34</v>
      </c>
      <c r="C132" s="2" t="s">
        <v>6</v>
      </c>
      <c r="D132" s="2" t="s">
        <v>7</v>
      </c>
      <c r="E132" s="2" t="s">
        <v>14</v>
      </c>
      <c r="F132" s="2" t="s">
        <v>61</v>
      </c>
      <c r="G132" s="1">
        <v>500</v>
      </c>
      <c r="H132" s="1">
        <v>220</v>
      </c>
      <c r="I132" s="4">
        <v>2</v>
      </c>
      <c r="J132" s="2" t="s">
        <v>67</v>
      </c>
      <c r="K132" s="1">
        <f>Tabelle3[[#This Row],[Menge kg Nges]]/1000</f>
        <v>0.5</v>
      </c>
      <c r="L132" s="1">
        <f>Tabelle3[[#This Row],[Menge kg P2O5]]/1000</f>
        <v>0.22</v>
      </c>
      <c r="M132" s="1">
        <f>Tabelle3[[#This Row],[Menge t Nges]]/Tabelle3[[#This Row],[Anzahl Lieferscheine]]</f>
        <v>0.25</v>
      </c>
      <c r="N132" s="1">
        <f>Tabelle3[[#This Row],[Menge t P2O5]]/Tabelle3[[#This Row],[Anzahl Lieferscheine]]</f>
        <v>0.11</v>
      </c>
    </row>
    <row r="133" spans="1:14" x14ac:dyDescent="0.2">
      <c r="A133" s="2" t="s">
        <v>32</v>
      </c>
      <c r="B133" s="2" t="s">
        <v>34</v>
      </c>
      <c r="C133" s="2" t="s">
        <v>6</v>
      </c>
      <c r="D133" s="2" t="s">
        <v>15</v>
      </c>
      <c r="E133" s="2" t="s">
        <v>18</v>
      </c>
      <c r="F133" s="2" t="s">
        <v>61</v>
      </c>
      <c r="G133" s="1">
        <v>1396.62</v>
      </c>
      <c r="H133" s="1">
        <v>881.43999999999994</v>
      </c>
      <c r="I133" s="4">
        <v>5</v>
      </c>
      <c r="J133" s="2" t="s">
        <v>67</v>
      </c>
      <c r="K133" s="1">
        <f>Tabelle3[[#This Row],[Menge kg Nges]]/1000</f>
        <v>1.39662</v>
      </c>
      <c r="L133" s="1">
        <f>Tabelle3[[#This Row],[Menge kg P2O5]]/1000</f>
        <v>0.88143999999999989</v>
      </c>
      <c r="M133" s="1">
        <f>Tabelle3[[#This Row],[Menge t Nges]]/Tabelle3[[#This Row],[Anzahl Lieferscheine]]</f>
        <v>0.27932400000000002</v>
      </c>
      <c r="N133" s="1">
        <f>Tabelle3[[#This Row],[Menge t P2O5]]/Tabelle3[[#This Row],[Anzahl Lieferscheine]]</f>
        <v>0.17628799999999997</v>
      </c>
    </row>
    <row r="134" spans="1:14" x14ac:dyDescent="0.2">
      <c r="A134" s="2" t="s">
        <v>32</v>
      </c>
      <c r="B134" s="2" t="s">
        <v>34</v>
      </c>
      <c r="C134" s="2" t="s">
        <v>6</v>
      </c>
      <c r="D134" s="2" t="s">
        <v>15</v>
      </c>
      <c r="E134" s="2" t="s">
        <v>20</v>
      </c>
      <c r="F134" s="2" t="s">
        <v>61</v>
      </c>
      <c r="G134" s="1">
        <v>1950.02</v>
      </c>
      <c r="H134" s="1">
        <v>1510.3</v>
      </c>
      <c r="I134" s="4">
        <v>11</v>
      </c>
      <c r="J134" s="2" t="s">
        <v>67</v>
      </c>
      <c r="K134" s="1">
        <f>Tabelle3[[#This Row],[Menge kg Nges]]/1000</f>
        <v>1.9500200000000001</v>
      </c>
      <c r="L134" s="1">
        <f>Tabelle3[[#This Row],[Menge kg P2O5]]/1000</f>
        <v>1.5103</v>
      </c>
      <c r="M134" s="1">
        <f>Tabelle3[[#This Row],[Menge t Nges]]/Tabelle3[[#This Row],[Anzahl Lieferscheine]]</f>
        <v>0.17727454545454546</v>
      </c>
      <c r="N134" s="1">
        <f>Tabelle3[[#This Row],[Menge t P2O5]]/Tabelle3[[#This Row],[Anzahl Lieferscheine]]</f>
        <v>0.13730000000000001</v>
      </c>
    </row>
    <row r="135" spans="1:14" x14ac:dyDescent="0.2">
      <c r="A135" s="2" t="s">
        <v>32</v>
      </c>
      <c r="B135" s="2" t="s">
        <v>34</v>
      </c>
      <c r="C135" s="2" t="s">
        <v>6</v>
      </c>
      <c r="D135" s="2" t="s">
        <v>15</v>
      </c>
      <c r="E135" s="2" t="s">
        <v>9</v>
      </c>
      <c r="F135" s="2" t="s">
        <v>61</v>
      </c>
      <c r="G135" s="1">
        <v>224.1</v>
      </c>
      <c r="H135" s="1">
        <v>140.4</v>
      </c>
      <c r="I135" s="4">
        <v>4</v>
      </c>
      <c r="J135" s="2" t="s">
        <v>67</v>
      </c>
      <c r="K135" s="1">
        <f>Tabelle3[[#This Row],[Menge kg Nges]]/1000</f>
        <v>0.22409999999999999</v>
      </c>
      <c r="L135" s="1">
        <f>Tabelle3[[#This Row],[Menge kg P2O5]]/1000</f>
        <v>0.1404</v>
      </c>
      <c r="M135" s="1">
        <f>Tabelle3[[#This Row],[Menge t Nges]]/Tabelle3[[#This Row],[Anzahl Lieferscheine]]</f>
        <v>5.6024999999999998E-2</v>
      </c>
      <c r="N135" s="1">
        <f>Tabelle3[[#This Row],[Menge t P2O5]]/Tabelle3[[#This Row],[Anzahl Lieferscheine]]</f>
        <v>3.5099999999999999E-2</v>
      </c>
    </row>
    <row r="136" spans="1:14" x14ac:dyDescent="0.2">
      <c r="A136" s="2" t="s">
        <v>32</v>
      </c>
      <c r="B136" s="2" t="s">
        <v>34</v>
      </c>
      <c r="C136" s="2" t="s">
        <v>6</v>
      </c>
      <c r="D136" s="2" t="s">
        <v>15</v>
      </c>
      <c r="E136" s="2" t="s">
        <v>10</v>
      </c>
      <c r="F136" s="2" t="s">
        <v>61</v>
      </c>
      <c r="G136" s="1">
        <v>283.5</v>
      </c>
      <c r="H136" s="1">
        <v>121.1</v>
      </c>
      <c r="I136" s="4">
        <v>1</v>
      </c>
      <c r="J136" s="2" t="s">
        <v>67</v>
      </c>
      <c r="K136" s="1">
        <f>Tabelle3[[#This Row],[Menge kg Nges]]/1000</f>
        <v>0.28349999999999997</v>
      </c>
      <c r="L136" s="1">
        <f>Tabelle3[[#This Row],[Menge kg P2O5]]/1000</f>
        <v>0.1211</v>
      </c>
      <c r="M136" s="1">
        <f>Tabelle3[[#This Row],[Menge t Nges]]/Tabelle3[[#This Row],[Anzahl Lieferscheine]]</f>
        <v>0.28349999999999997</v>
      </c>
      <c r="N136" s="1">
        <f>Tabelle3[[#This Row],[Menge t P2O5]]/Tabelle3[[#This Row],[Anzahl Lieferscheine]]</f>
        <v>0.1211</v>
      </c>
    </row>
    <row r="137" spans="1:14" x14ac:dyDescent="0.2">
      <c r="A137" s="2" t="s">
        <v>32</v>
      </c>
      <c r="B137" s="2" t="s">
        <v>34</v>
      </c>
      <c r="C137" s="2" t="s">
        <v>25</v>
      </c>
      <c r="D137" s="2" t="s">
        <v>25</v>
      </c>
      <c r="E137" s="2" t="s">
        <v>26</v>
      </c>
      <c r="F137" s="2" t="s">
        <v>61</v>
      </c>
      <c r="G137" s="1">
        <v>29688.32</v>
      </c>
      <c r="H137" s="1">
        <v>18761.7</v>
      </c>
      <c r="I137" s="4">
        <v>50</v>
      </c>
      <c r="J137" s="2" t="s">
        <v>67</v>
      </c>
      <c r="K137" s="1">
        <f>Tabelle3[[#This Row],[Menge kg Nges]]/1000</f>
        <v>29.688320000000001</v>
      </c>
      <c r="L137" s="1">
        <f>Tabelle3[[#This Row],[Menge kg P2O5]]/1000</f>
        <v>18.761700000000001</v>
      </c>
      <c r="M137" s="1">
        <f>Tabelle3[[#This Row],[Menge t Nges]]/Tabelle3[[#This Row],[Anzahl Lieferscheine]]</f>
        <v>0.59376640000000003</v>
      </c>
      <c r="N137" s="1">
        <f>Tabelle3[[#This Row],[Menge t P2O5]]/Tabelle3[[#This Row],[Anzahl Lieferscheine]]</f>
        <v>0.37523400000000001</v>
      </c>
    </row>
    <row r="138" spans="1:14" x14ac:dyDescent="0.2">
      <c r="A138" s="2" t="s">
        <v>32</v>
      </c>
      <c r="B138" s="2" t="s">
        <v>37</v>
      </c>
      <c r="C138" s="2" t="s">
        <v>6</v>
      </c>
      <c r="D138" s="2" t="s">
        <v>7</v>
      </c>
      <c r="E138" s="2" t="s">
        <v>12</v>
      </c>
      <c r="F138" s="2" t="s">
        <v>61</v>
      </c>
      <c r="G138" s="1">
        <v>150</v>
      </c>
      <c r="H138" s="1">
        <v>75</v>
      </c>
      <c r="I138" s="4">
        <v>1</v>
      </c>
      <c r="J138" s="2" t="s">
        <v>67</v>
      </c>
      <c r="K138" s="1">
        <f>Tabelle3[[#This Row],[Menge kg Nges]]/1000</f>
        <v>0.15</v>
      </c>
      <c r="L138" s="1">
        <f>Tabelle3[[#This Row],[Menge kg P2O5]]/1000</f>
        <v>7.4999999999999997E-2</v>
      </c>
      <c r="M138" s="1">
        <f>Tabelle3[[#This Row],[Menge t Nges]]/Tabelle3[[#This Row],[Anzahl Lieferscheine]]</f>
        <v>0.15</v>
      </c>
      <c r="N138" s="1">
        <f>Tabelle3[[#This Row],[Menge t P2O5]]/Tabelle3[[#This Row],[Anzahl Lieferscheine]]</f>
        <v>7.4999999999999997E-2</v>
      </c>
    </row>
    <row r="139" spans="1:14" x14ac:dyDescent="0.2">
      <c r="A139" s="2" t="s">
        <v>32</v>
      </c>
      <c r="B139" s="2" t="s">
        <v>37</v>
      </c>
      <c r="C139" s="2" t="s">
        <v>25</v>
      </c>
      <c r="D139" s="2" t="s">
        <v>25</v>
      </c>
      <c r="E139" s="2" t="s">
        <v>26</v>
      </c>
      <c r="F139" s="2" t="s">
        <v>61</v>
      </c>
      <c r="G139" s="1">
        <v>4997.9500000000007</v>
      </c>
      <c r="H139" s="1">
        <v>2722.82</v>
      </c>
      <c r="I139" s="4">
        <v>43</v>
      </c>
      <c r="J139" s="2" t="s">
        <v>67</v>
      </c>
      <c r="K139" s="1">
        <f>Tabelle3[[#This Row],[Menge kg Nges]]/1000</f>
        <v>4.9979500000000003</v>
      </c>
      <c r="L139" s="1">
        <f>Tabelle3[[#This Row],[Menge kg P2O5]]/1000</f>
        <v>2.72282</v>
      </c>
      <c r="M139" s="1">
        <f>Tabelle3[[#This Row],[Menge t Nges]]/Tabelle3[[#This Row],[Anzahl Lieferscheine]]</f>
        <v>0.11623139534883721</v>
      </c>
      <c r="N139" s="1">
        <f>Tabelle3[[#This Row],[Menge t P2O5]]/Tabelle3[[#This Row],[Anzahl Lieferscheine]]</f>
        <v>6.3321395348837212E-2</v>
      </c>
    </row>
    <row r="140" spans="1:14" x14ac:dyDescent="0.2">
      <c r="A140" s="2" t="s">
        <v>32</v>
      </c>
      <c r="B140" s="2" t="s">
        <v>38</v>
      </c>
      <c r="C140" s="2" t="s">
        <v>25</v>
      </c>
      <c r="D140" s="2" t="s">
        <v>25</v>
      </c>
      <c r="E140" s="2" t="s">
        <v>26</v>
      </c>
      <c r="F140" s="2" t="s">
        <v>61</v>
      </c>
      <c r="G140" s="1">
        <v>3093.5</v>
      </c>
      <c r="H140" s="1">
        <v>2148.37</v>
      </c>
      <c r="I140" s="4">
        <v>5</v>
      </c>
      <c r="J140" s="2" t="s">
        <v>67</v>
      </c>
      <c r="K140" s="1">
        <f>Tabelle3[[#This Row],[Menge kg Nges]]/1000</f>
        <v>3.0935000000000001</v>
      </c>
      <c r="L140" s="1">
        <f>Tabelle3[[#This Row],[Menge kg P2O5]]/1000</f>
        <v>2.1483699999999999</v>
      </c>
      <c r="M140" s="1">
        <f>Tabelle3[[#This Row],[Menge t Nges]]/Tabelle3[[#This Row],[Anzahl Lieferscheine]]</f>
        <v>0.61870000000000003</v>
      </c>
      <c r="N140" s="1">
        <f>Tabelle3[[#This Row],[Menge t P2O5]]/Tabelle3[[#This Row],[Anzahl Lieferscheine]]</f>
        <v>0.429674</v>
      </c>
    </row>
    <row r="141" spans="1:14" x14ac:dyDescent="0.2">
      <c r="A141" s="2" t="s">
        <v>32</v>
      </c>
      <c r="B141" s="2" t="s">
        <v>39</v>
      </c>
      <c r="C141" s="2" t="s">
        <v>6</v>
      </c>
      <c r="D141" s="2" t="s">
        <v>15</v>
      </c>
      <c r="E141" s="2" t="s">
        <v>21</v>
      </c>
      <c r="F141" s="2" t="s">
        <v>61</v>
      </c>
      <c r="G141" s="1">
        <v>153</v>
      </c>
      <c r="H141" s="1">
        <v>90</v>
      </c>
      <c r="I141" s="4">
        <v>1</v>
      </c>
      <c r="J141" s="2" t="s">
        <v>67</v>
      </c>
      <c r="K141" s="1">
        <f>Tabelle3[[#This Row],[Menge kg Nges]]/1000</f>
        <v>0.153</v>
      </c>
      <c r="L141" s="1">
        <f>Tabelle3[[#This Row],[Menge kg P2O5]]/1000</f>
        <v>0.09</v>
      </c>
      <c r="M141" s="1">
        <f>Tabelle3[[#This Row],[Menge t Nges]]/Tabelle3[[#This Row],[Anzahl Lieferscheine]]</f>
        <v>0.153</v>
      </c>
      <c r="N141" s="1">
        <f>Tabelle3[[#This Row],[Menge t P2O5]]/Tabelle3[[#This Row],[Anzahl Lieferscheine]]</f>
        <v>0.09</v>
      </c>
    </row>
    <row r="142" spans="1:14" x14ac:dyDescent="0.2">
      <c r="A142" s="2" t="s">
        <v>32</v>
      </c>
      <c r="B142" s="2" t="s">
        <v>39</v>
      </c>
      <c r="C142" s="2" t="s">
        <v>25</v>
      </c>
      <c r="D142" s="2" t="s">
        <v>25</v>
      </c>
      <c r="E142" s="2" t="s">
        <v>26</v>
      </c>
      <c r="F142" s="2" t="s">
        <v>61</v>
      </c>
      <c r="G142" s="1">
        <v>4578.1500000000005</v>
      </c>
      <c r="H142" s="1">
        <v>2143.1099999999997</v>
      </c>
      <c r="I142" s="4">
        <v>24</v>
      </c>
      <c r="J142" s="2" t="s">
        <v>67</v>
      </c>
      <c r="K142" s="1">
        <f>Tabelle3[[#This Row],[Menge kg Nges]]/1000</f>
        <v>4.5781500000000008</v>
      </c>
      <c r="L142" s="1">
        <f>Tabelle3[[#This Row],[Menge kg P2O5]]/1000</f>
        <v>2.1431099999999996</v>
      </c>
      <c r="M142" s="1">
        <f>Tabelle3[[#This Row],[Menge t Nges]]/Tabelle3[[#This Row],[Anzahl Lieferscheine]]</f>
        <v>0.19075625000000004</v>
      </c>
      <c r="N142" s="1">
        <f>Tabelle3[[#This Row],[Menge t P2O5]]/Tabelle3[[#This Row],[Anzahl Lieferscheine]]</f>
        <v>8.929624999999998E-2</v>
      </c>
    </row>
    <row r="143" spans="1:14" x14ac:dyDescent="0.2">
      <c r="A143" s="2" t="s">
        <v>32</v>
      </c>
      <c r="B143" s="2" t="s">
        <v>40</v>
      </c>
      <c r="C143" s="2" t="s">
        <v>6</v>
      </c>
      <c r="D143" s="2" t="s">
        <v>7</v>
      </c>
      <c r="E143" s="2" t="s">
        <v>10</v>
      </c>
      <c r="F143" s="2" t="s">
        <v>61</v>
      </c>
      <c r="G143" s="1">
        <v>223.6</v>
      </c>
      <c r="H143" s="1">
        <v>88.4</v>
      </c>
      <c r="I143" s="4">
        <v>1</v>
      </c>
      <c r="J143" s="2" t="s">
        <v>67</v>
      </c>
      <c r="K143" s="1">
        <f>Tabelle3[[#This Row],[Menge kg Nges]]/1000</f>
        <v>0.22359999999999999</v>
      </c>
      <c r="L143" s="1">
        <f>Tabelle3[[#This Row],[Menge kg P2O5]]/1000</f>
        <v>8.8400000000000006E-2</v>
      </c>
      <c r="M143" s="1">
        <f>Tabelle3[[#This Row],[Menge t Nges]]/Tabelle3[[#This Row],[Anzahl Lieferscheine]]</f>
        <v>0.22359999999999999</v>
      </c>
      <c r="N143" s="1">
        <f>Tabelle3[[#This Row],[Menge t P2O5]]/Tabelle3[[#This Row],[Anzahl Lieferscheine]]</f>
        <v>8.8400000000000006E-2</v>
      </c>
    </row>
    <row r="144" spans="1:14" x14ac:dyDescent="0.2">
      <c r="A144" s="2" t="s">
        <v>32</v>
      </c>
      <c r="B144" s="2" t="s">
        <v>40</v>
      </c>
      <c r="C144" s="2" t="s">
        <v>6</v>
      </c>
      <c r="D144" s="2" t="s">
        <v>15</v>
      </c>
      <c r="E144" s="2" t="s">
        <v>20</v>
      </c>
      <c r="F144" s="2" t="s">
        <v>61</v>
      </c>
      <c r="G144" s="1">
        <v>187.2</v>
      </c>
      <c r="H144" s="1">
        <v>180</v>
      </c>
      <c r="I144" s="4">
        <v>1</v>
      </c>
      <c r="J144" s="2" t="s">
        <v>67</v>
      </c>
      <c r="K144" s="1">
        <f>Tabelle3[[#This Row],[Menge kg Nges]]/1000</f>
        <v>0.18719999999999998</v>
      </c>
      <c r="L144" s="1">
        <f>Tabelle3[[#This Row],[Menge kg P2O5]]/1000</f>
        <v>0.18</v>
      </c>
      <c r="M144" s="1">
        <f>Tabelle3[[#This Row],[Menge t Nges]]/Tabelle3[[#This Row],[Anzahl Lieferscheine]]</f>
        <v>0.18719999999999998</v>
      </c>
      <c r="N144" s="1">
        <f>Tabelle3[[#This Row],[Menge t P2O5]]/Tabelle3[[#This Row],[Anzahl Lieferscheine]]</f>
        <v>0.18</v>
      </c>
    </row>
    <row r="145" spans="1:14" x14ac:dyDescent="0.2">
      <c r="A145" s="2" t="s">
        <v>32</v>
      </c>
      <c r="B145" s="2" t="s">
        <v>40</v>
      </c>
      <c r="C145" s="2" t="s">
        <v>25</v>
      </c>
      <c r="D145" s="2" t="s">
        <v>25</v>
      </c>
      <c r="E145" s="2" t="s">
        <v>26</v>
      </c>
      <c r="F145" s="2" t="s">
        <v>61</v>
      </c>
      <c r="G145" s="1">
        <v>26199.66</v>
      </c>
      <c r="H145" s="1">
        <v>16443.800000000003</v>
      </c>
      <c r="I145" s="4">
        <v>68</v>
      </c>
      <c r="J145" s="2" t="s">
        <v>67</v>
      </c>
      <c r="K145" s="1">
        <f>Tabelle3[[#This Row],[Menge kg Nges]]/1000</f>
        <v>26.199660000000002</v>
      </c>
      <c r="L145" s="1">
        <f>Tabelle3[[#This Row],[Menge kg P2O5]]/1000</f>
        <v>16.443800000000003</v>
      </c>
      <c r="M145" s="1">
        <f>Tabelle3[[#This Row],[Menge t Nges]]/Tabelle3[[#This Row],[Anzahl Lieferscheine]]</f>
        <v>0.38528911764705887</v>
      </c>
      <c r="N145" s="1">
        <f>Tabelle3[[#This Row],[Menge t P2O5]]/Tabelle3[[#This Row],[Anzahl Lieferscheine]]</f>
        <v>0.24182058823529418</v>
      </c>
    </row>
    <row r="146" spans="1:14" x14ac:dyDescent="0.2">
      <c r="A146" s="2" t="s">
        <v>32</v>
      </c>
      <c r="B146" s="2" t="s">
        <v>28</v>
      </c>
      <c r="C146" s="2" t="s">
        <v>6</v>
      </c>
      <c r="D146" s="2" t="s">
        <v>7</v>
      </c>
      <c r="E146" s="2" t="s">
        <v>11</v>
      </c>
      <c r="F146" s="2" t="s">
        <v>61</v>
      </c>
      <c r="G146" s="1">
        <v>1848</v>
      </c>
      <c r="H146" s="1">
        <v>1008</v>
      </c>
      <c r="I146" s="4">
        <v>1</v>
      </c>
      <c r="J146" s="2" t="s">
        <v>67</v>
      </c>
      <c r="K146" s="1">
        <f>Tabelle3[[#This Row],[Menge kg Nges]]/1000</f>
        <v>1.8480000000000001</v>
      </c>
      <c r="L146" s="1">
        <f>Tabelle3[[#This Row],[Menge kg P2O5]]/1000</f>
        <v>1.008</v>
      </c>
      <c r="M146" s="1">
        <f>Tabelle3[[#This Row],[Menge t Nges]]/Tabelle3[[#This Row],[Anzahl Lieferscheine]]</f>
        <v>1.8480000000000001</v>
      </c>
      <c r="N146" s="1">
        <f>Tabelle3[[#This Row],[Menge t P2O5]]/Tabelle3[[#This Row],[Anzahl Lieferscheine]]</f>
        <v>1.008</v>
      </c>
    </row>
    <row r="147" spans="1:14" x14ac:dyDescent="0.2">
      <c r="A147" s="2" t="s">
        <v>32</v>
      </c>
      <c r="B147" s="2" t="s">
        <v>28</v>
      </c>
      <c r="C147" s="2" t="s">
        <v>6</v>
      </c>
      <c r="D147" s="2" t="s">
        <v>15</v>
      </c>
      <c r="E147" s="2" t="s">
        <v>21</v>
      </c>
      <c r="F147" s="2" t="s">
        <v>61</v>
      </c>
      <c r="G147" s="1">
        <v>325.66000000000003</v>
      </c>
      <c r="H147" s="1">
        <v>203.49</v>
      </c>
      <c r="I147" s="4">
        <v>1</v>
      </c>
      <c r="J147" s="2" t="s">
        <v>67</v>
      </c>
      <c r="K147" s="1">
        <f>Tabelle3[[#This Row],[Menge kg Nges]]/1000</f>
        <v>0.32566000000000001</v>
      </c>
      <c r="L147" s="1">
        <f>Tabelle3[[#This Row],[Menge kg P2O5]]/1000</f>
        <v>0.20349</v>
      </c>
      <c r="M147" s="1">
        <f>Tabelle3[[#This Row],[Menge t Nges]]/Tabelle3[[#This Row],[Anzahl Lieferscheine]]</f>
        <v>0.32566000000000001</v>
      </c>
      <c r="N147" s="1">
        <f>Tabelle3[[#This Row],[Menge t P2O5]]/Tabelle3[[#This Row],[Anzahl Lieferscheine]]</f>
        <v>0.20349</v>
      </c>
    </row>
    <row r="148" spans="1:14" x14ac:dyDescent="0.2">
      <c r="A148" s="2" t="s">
        <v>32</v>
      </c>
      <c r="B148" s="2" t="s">
        <v>28</v>
      </c>
      <c r="C148" s="2" t="s">
        <v>25</v>
      </c>
      <c r="D148" s="2" t="s">
        <v>25</v>
      </c>
      <c r="E148" s="2" t="s">
        <v>26</v>
      </c>
      <c r="F148" s="2" t="s">
        <v>61</v>
      </c>
      <c r="G148" s="1">
        <v>57343.099999999991</v>
      </c>
      <c r="H148" s="1">
        <v>23486.41</v>
      </c>
      <c r="I148" s="4">
        <v>47</v>
      </c>
      <c r="J148" s="2" t="s">
        <v>67</v>
      </c>
      <c r="K148" s="1">
        <f>Tabelle3[[#This Row],[Menge kg Nges]]/1000</f>
        <v>57.343099999999993</v>
      </c>
      <c r="L148" s="1">
        <f>Tabelle3[[#This Row],[Menge kg P2O5]]/1000</f>
        <v>23.486409999999999</v>
      </c>
      <c r="M148" s="1">
        <f>Tabelle3[[#This Row],[Menge t Nges]]/Tabelle3[[#This Row],[Anzahl Lieferscheine]]</f>
        <v>1.2200659574468085</v>
      </c>
      <c r="N148" s="1">
        <f>Tabelle3[[#This Row],[Menge t P2O5]]/Tabelle3[[#This Row],[Anzahl Lieferscheine]]</f>
        <v>0.49971085106382979</v>
      </c>
    </row>
    <row r="149" spans="1:14" x14ac:dyDescent="0.2">
      <c r="A149" s="2" t="s">
        <v>32</v>
      </c>
      <c r="B149" s="2" t="s">
        <v>41</v>
      </c>
      <c r="C149" s="2" t="s">
        <v>6</v>
      </c>
      <c r="D149" s="2" t="s">
        <v>7</v>
      </c>
      <c r="E149" s="2" t="s">
        <v>11</v>
      </c>
      <c r="F149" s="2" t="s">
        <v>61</v>
      </c>
      <c r="G149" s="1">
        <v>345</v>
      </c>
      <c r="H149" s="1">
        <v>172.5</v>
      </c>
      <c r="I149" s="4">
        <v>2</v>
      </c>
      <c r="J149" s="2" t="s">
        <v>67</v>
      </c>
      <c r="K149" s="1">
        <f>Tabelle3[[#This Row],[Menge kg Nges]]/1000</f>
        <v>0.34499999999999997</v>
      </c>
      <c r="L149" s="1">
        <f>Tabelle3[[#This Row],[Menge kg P2O5]]/1000</f>
        <v>0.17249999999999999</v>
      </c>
      <c r="M149" s="1">
        <f>Tabelle3[[#This Row],[Menge t Nges]]/Tabelle3[[#This Row],[Anzahl Lieferscheine]]</f>
        <v>0.17249999999999999</v>
      </c>
      <c r="N149" s="1">
        <f>Tabelle3[[#This Row],[Menge t P2O5]]/Tabelle3[[#This Row],[Anzahl Lieferscheine]]</f>
        <v>8.6249999999999993E-2</v>
      </c>
    </row>
    <row r="150" spans="1:14" x14ac:dyDescent="0.2">
      <c r="A150" s="2" t="s">
        <v>32</v>
      </c>
      <c r="B150" s="2" t="s">
        <v>41</v>
      </c>
      <c r="C150" s="2" t="s">
        <v>6</v>
      </c>
      <c r="D150" s="2" t="s">
        <v>7</v>
      </c>
      <c r="E150" s="2" t="s">
        <v>12</v>
      </c>
      <c r="F150" s="2" t="s">
        <v>61</v>
      </c>
      <c r="G150" s="1">
        <v>3359.6</v>
      </c>
      <c r="H150" s="1">
        <v>1940</v>
      </c>
      <c r="I150" s="4">
        <v>7</v>
      </c>
      <c r="J150" s="2" t="s">
        <v>67</v>
      </c>
      <c r="K150" s="1">
        <f>Tabelle3[[#This Row],[Menge kg Nges]]/1000</f>
        <v>3.3595999999999999</v>
      </c>
      <c r="L150" s="1">
        <f>Tabelle3[[#This Row],[Menge kg P2O5]]/1000</f>
        <v>1.94</v>
      </c>
      <c r="M150" s="1">
        <f>Tabelle3[[#This Row],[Menge t Nges]]/Tabelle3[[#This Row],[Anzahl Lieferscheine]]</f>
        <v>0.47994285714285712</v>
      </c>
      <c r="N150" s="1">
        <f>Tabelle3[[#This Row],[Menge t P2O5]]/Tabelle3[[#This Row],[Anzahl Lieferscheine]]</f>
        <v>0.27714285714285714</v>
      </c>
    </row>
    <row r="151" spans="1:14" x14ac:dyDescent="0.2">
      <c r="A151" s="2" t="s">
        <v>32</v>
      </c>
      <c r="B151" s="2" t="s">
        <v>41</v>
      </c>
      <c r="C151" s="2" t="s">
        <v>6</v>
      </c>
      <c r="D151" s="2" t="s">
        <v>15</v>
      </c>
      <c r="E151" s="2" t="s">
        <v>16</v>
      </c>
      <c r="F151" s="2" t="s">
        <v>61</v>
      </c>
      <c r="G151" s="1">
        <v>686.4</v>
      </c>
      <c r="H151" s="1">
        <v>624</v>
      </c>
      <c r="I151" s="4">
        <v>1</v>
      </c>
      <c r="J151" s="2" t="s">
        <v>67</v>
      </c>
      <c r="K151" s="1">
        <f>Tabelle3[[#This Row],[Menge kg Nges]]/1000</f>
        <v>0.68640000000000001</v>
      </c>
      <c r="L151" s="1">
        <f>Tabelle3[[#This Row],[Menge kg P2O5]]/1000</f>
        <v>0.624</v>
      </c>
      <c r="M151" s="1">
        <f>Tabelle3[[#This Row],[Menge t Nges]]/Tabelle3[[#This Row],[Anzahl Lieferscheine]]</f>
        <v>0.68640000000000001</v>
      </c>
      <c r="N151" s="1">
        <f>Tabelle3[[#This Row],[Menge t P2O5]]/Tabelle3[[#This Row],[Anzahl Lieferscheine]]</f>
        <v>0.624</v>
      </c>
    </row>
    <row r="152" spans="1:14" x14ac:dyDescent="0.2">
      <c r="A152" s="2" t="s">
        <v>32</v>
      </c>
      <c r="B152" s="2" t="s">
        <v>41</v>
      </c>
      <c r="C152" s="2" t="s">
        <v>6</v>
      </c>
      <c r="D152" s="2" t="s">
        <v>15</v>
      </c>
      <c r="E152" s="2" t="s">
        <v>21</v>
      </c>
      <c r="F152" s="2" t="s">
        <v>61</v>
      </c>
      <c r="G152" s="1">
        <v>850</v>
      </c>
      <c r="H152" s="1">
        <v>500</v>
      </c>
      <c r="I152" s="4">
        <v>1</v>
      </c>
      <c r="J152" s="2" t="s">
        <v>67</v>
      </c>
      <c r="K152" s="1">
        <f>Tabelle3[[#This Row],[Menge kg Nges]]/1000</f>
        <v>0.85</v>
      </c>
      <c r="L152" s="1">
        <f>Tabelle3[[#This Row],[Menge kg P2O5]]/1000</f>
        <v>0.5</v>
      </c>
      <c r="M152" s="1">
        <f>Tabelle3[[#This Row],[Menge t Nges]]/Tabelle3[[#This Row],[Anzahl Lieferscheine]]</f>
        <v>0.85</v>
      </c>
      <c r="N152" s="1">
        <f>Tabelle3[[#This Row],[Menge t P2O5]]/Tabelle3[[#This Row],[Anzahl Lieferscheine]]</f>
        <v>0.5</v>
      </c>
    </row>
    <row r="153" spans="1:14" x14ac:dyDescent="0.2">
      <c r="A153" s="2" t="s">
        <v>32</v>
      </c>
      <c r="B153" s="2" t="s">
        <v>42</v>
      </c>
      <c r="C153" s="2" t="s">
        <v>6</v>
      </c>
      <c r="D153" s="2" t="s">
        <v>7</v>
      </c>
      <c r="E153" s="2" t="s">
        <v>9</v>
      </c>
      <c r="F153" s="2" t="s">
        <v>61</v>
      </c>
      <c r="G153" s="1">
        <v>8198.4</v>
      </c>
      <c r="H153" s="1">
        <v>4050</v>
      </c>
      <c r="I153" s="4">
        <v>22</v>
      </c>
      <c r="J153" s="2" t="s">
        <v>67</v>
      </c>
      <c r="K153" s="1">
        <f>Tabelle3[[#This Row],[Menge kg Nges]]/1000</f>
        <v>8.1983999999999995</v>
      </c>
      <c r="L153" s="1">
        <f>Tabelle3[[#This Row],[Menge kg P2O5]]/1000</f>
        <v>4.05</v>
      </c>
      <c r="M153" s="1">
        <f>Tabelle3[[#This Row],[Menge t Nges]]/Tabelle3[[#This Row],[Anzahl Lieferscheine]]</f>
        <v>0.37265454545454541</v>
      </c>
      <c r="N153" s="1">
        <f>Tabelle3[[#This Row],[Menge t P2O5]]/Tabelle3[[#This Row],[Anzahl Lieferscheine]]</f>
        <v>0.18409090909090908</v>
      </c>
    </row>
    <row r="154" spans="1:14" x14ac:dyDescent="0.2">
      <c r="A154" s="2" t="s">
        <v>32</v>
      </c>
      <c r="B154" s="2" t="s">
        <v>42</v>
      </c>
      <c r="C154" s="2" t="s">
        <v>6</v>
      </c>
      <c r="D154" s="2" t="s">
        <v>7</v>
      </c>
      <c r="E154" s="2" t="s">
        <v>11</v>
      </c>
      <c r="F154" s="2" t="s">
        <v>61</v>
      </c>
      <c r="G154" s="1">
        <v>2801.4199999999996</v>
      </c>
      <c r="H154" s="1">
        <v>1341.84</v>
      </c>
      <c r="I154" s="4">
        <v>4</v>
      </c>
      <c r="J154" s="2" t="s">
        <v>67</v>
      </c>
      <c r="K154" s="1">
        <f>Tabelle3[[#This Row],[Menge kg Nges]]/1000</f>
        <v>2.8014199999999998</v>
      </c>
      <c r="L154" s="1">
        <f>Tabelle3[[#This Row],[Menge kg P2O5]]/1000</f>
        <v>1.3418399999999999</v>
      </c>
      <c r="M154" s="1">
        <f>Tabelle3[[#This Row],[Menge t Nges]]/Tabelle3[[#This Row],[Anzahl Lieferscheine]]</f>
        <v>0.70035499999999995</v>
      </c>
      <c r="N154" s="1">
        <f>Tabelle3[[#This Row],[Menge t P2O5]]/Tabelle3[[#This Row],[Anzahl Lieferscheine]]</f>
        <v>0.33545999999999998</v>
      </c>
    </row>
    <row r="155" spans="1:14" x14ac:dyDescent="0.2">
      <c r="A155" s="2" t="s">
        <v>32</v>
      </c>
      <c r="B155" s="2" t="s">
        <v>42</v>
      </c>
      <c r="C155" s="2" t="s">
        <v>6</v>
      </c>
      <c r="D155" s="2" t="s">
        <v>7</v>
      </c>
      <c r="E155" s="2" t="s">
        <v>12</v>
      </c>
      <c r="F155" s="2" t="s">
        <v>61</v>
      </c>
      <c r="G155" s="1">
        <v>7423.8</v>
      </c>
      <c r="H155" s="1">
        <v>3644.8</v>
      </c>
      <c r="I155" s="4">
        <v>16</v>
      </c>
      <c r="J155" s="2" t="s">
        <v>67</v>
      </c>
      <c r="K155" s="1">
        <f>Tabelle3[[#This Row],[Menge kg Nges]]/1000</f>
        <v>7.4238</v>
      </c>
      <c r="L155" s="1">
        <f>Tabelle3[[#This Row],[Menge kg P2O5]]/1000</f>
        <v>3.6448</v>
      </c>
      <c r="M155" s="1">
        <f>Tabelle3[[#This Row],[Menge t Nges]]/Tabelle3[[#This Row],[Anzahl Lieferscheine]]</f>
        <v>0.4639875</v>
      </c>
      <c r="N155" s="1">
        <f>Tabelle3[[#This Row],[Menge t P2O5]]/Tabelle3[[#This Row],[Anzahl Lieferscheine]]</f>
        <v>0.2278</v>
      </c>
    </row>
    <row r="156" spans="1:14" x14ac:dyDescent="0.2">
      <c r="A156" s="2" t="s">
        <v>32</v>
      </c>
      <c r="B156" s="2" t="s">
        <v>42</v>
      </c>
      <c r="C156" s="2" t="s">
        <v>6</v>
      </c>
      <c r="D156" s="2" t="s">
        <v>7</v>
      </c>
      <c r="E156" s="2" t="s">
        <v>14</v>
      </c>
      <c r="F156" s="2" t="s">
        <v>61</v>
      </c>
      <c r="G156" s="1">
        <v>70.56</v>
      </c>
      <c r="H156" s="1">
        <v>47.52</v>
      </c>
      <c r="I156" s="4">
        <v>1</v>
      </c>
      <c r="J156" s="2" t="s">
        <v>67</v>
      </c>
      <c r="K156" s="1">
        <f>Tabelle3[[#This Row],[Menge kg Nges]]/1000</f>
        <v>7.0559999999999998E-2</v>
      </c>
      <c r="L156" s="1">
        <f>Tabelle3[[#This Row],[Menge kg P2O5]]/1000</f>
        <v>4.752E-2</v>
      </c>
      <c r="M156" s="1">
        <f>Tabelle3[[#This Row],[Menge t Nges]]/Tabelle3[[#This Row],[Anzahl Lieferscheine]]</f>
        <v>7.0559999999999998E-2</v>
      </c>
      <c r="N156" s="1">
        <f>Tabelle3[[#This Row],[Menge t P2O5]]/Tabelle3[[#This Row],[Anzahl Lieferscheine]]</f>
        <v>4.752E-2</v>
      </c>
    </row>
    <row r="157" spans="1:14" x14ac:dyDescent="0.2">
      <c r="A157" s="2" t="s">
        <v>32</v>
      </c>
      <c r="B157" s="2" t="s">
        <v>42</v>
      </c>
      <c r="C157" s="2" t="s">
        <v>6</v>
      </c>
      <c r="D157" s="2" t="s">
        <v>15</v>
      </c>
      <c r="E157" s="2" t="s">
        <v>8</v>
      </c>
      <c r="F157" s="2" t="s">
        <v>61</v>
      </c>
      <c r="G157" s="1">
        <v>105</v>
      </c>
      <c r="H157" s="1">
        <v>175</v>
      </c>
      <c r="I157" s="4">
        <v>1</v>
      </c>
      <c r="J157" s="2" t="s">
        <v>67</v>
      </c>
      <c r="K157" s="1">
        <f>Tabelle3[[#This Row],[Menge kg Nges]]/1000</f>
        <v>0.105</v>
      </c>
      <c r="L157" s="1">
        <f>Tabelle3[[#This Row],[Menge kg P2O5]]/1000</f>
        <v>0.17499999999999999</v>
      </c>
      <c r="M157" s="1">
        <f>Tabelle3[[#This Row],[Menge t Nges]]/Tabelle3[[#This Row],[Anzahl Lieferscheine]]</f>
        <v>0.105</v>
      </c>
      <c r="N157" s="1">
        <f>Tabelle3[[#This Row],[Menge t P2O5]]/Tabelle3[[#This Row],[Anzahl Lieferscheine]]</f>
        <v>0.17499999999999999</v>
      </c>
    </row>
    <row r="158" spans="1:14" x14ac:dyDescent="0.2">
      <c r="A158" s="2" t="s">
        <v>32</v>
      </c>
      <c r="B158" s="2" t="s">
        <v>42</v>
      </c>
      <c r="C158" s="2" t="s">
        <v>6</v>
      </c>
      <c r="D158" s="2" t="s">
        <v>15</v>
      </c>
      <c r="E158" s="2" t="s">
        <v>16</v>
      </c>
      <c r="F158" s="2" t="s">
        <v>61</v>
      </c>
      <c r="G158" s="1">
        <v>1306.7999999999997</v>
      </c>
      <c r="H158" s="1">
        <v>1193.3999999999999</v>
      </c>
      <c r="I158" s="4">
        <v>14</v>
      </c>
      <c r="J158" s="2" t="s">
        <v>67</v>
      </c>
      <c r="K158" s="1">
        <f>Tabelle3[[#This Row],[Menge kg Nges]]/1000</f>
        <v>1.3067999999999997</v>
      </c>
      <c r="L158" s="1">
        <f>Tabelle3[[#This Row],[Menge kg P2O5]]/1000</f>
        <v>1.1933999999999998</v>
      </c>
      <c r="M158" s="1">
        <f>Tabelle3[[#This Row],[Menge t Nges]]/Tabelle3[[#This Row],[Anzahl Lieferscheine]]</f>
        <v>9.334285714285713E-2</v>
      </c>
      <c r="N158" s="1">
        <f>Tabelle3[[#This Row],[Menge t P2O5]]/Tabelle3[[#This Row],[Anzahl Lieferscheine]]</f>
        <v>8.5242857142857134E-2</v>
      </c>
    </row>
    <row r="159" spans="1:14" x14ac:dyDescent="0.2">
      <c r="A159" s="2" t="s">
        <v>32</v>
      </c>
      <c r="B159" s="2" t="s">
        <v>42</v>
      </c>
      <c r="C159" s="2" t="s">
        <v>6</v>
      </c>
      <c r="D159" s="2" t="s">
        <v>15</v>
      </c>
      <c r="E159" s="2" t="s">
        <v>18</v>
      </c>
      <c r="F159" s="2" t="s">
        <v>61</v>
      </c>
      <c r="G159" s="1">
        <v>7882.95</v>
      </c>
      <c r="H159" s="1">
        <v>4933.2</v>
      </c>
      <c r="I159" s="4">
        <v>13</v>
      </c>
      <c r="J159" s="2" t="s">
        <v>67</v>
      </c>
      <c r="K159" s="1">
        <f>Tabelle3[[#This Row],[Menge kg Nges]]/1000</f>
        <v>7.8829500000000001</v>
      </c>
      <c r="L159" s="1">
        <f>Tabelle3[[#This Row],[Menge kg P2O5]]/1000</f>
        <v>4.9332000000000003</v>
      </c>
      <c r="M159" s="1">
        <f>Tabelle3[[#This Row],[Menge t Nges]]/Tabelle3[[#This Row],[Anzahl Lieferscheine]]</f>
        <v>0.60638076923076922</v>
      </c>
      <c r="N159" s="1">
        <f>Tabelle3[[#This Row],[Menge t P2O5]]/Tabelle3[[#This Row],[Anzahl Lieferscheine]]</f>
        <v>0.3794769230769231</v>
      </c>
    </row>
    <row r="160" spans="1:14" x14ac:dyDescent="0.2">
      <c r="A160" s="2" t="s">
        <v>32</v>
      </c>
      <c r="B160" s="2" t="s">
        <v>42</v>
      </c>
      <c r="C160" s="2" t="s">
        <v>6</v>
      </c>
      <c r="D160" s="2" t="s">
        <v>15</v>
      </c>
      <c r="E160" s="2" t="s">
        <v>19</v>
      </c>
      <c r="F160" s="2" t="s">
        <v>61</v>
      </c>
      <c r="G160" s="1">
        <v>639.84</v>
      </c>
      <c r="H160" s="1">
        <v>720</v>
      </c>
      <c r="I160" s="4">
        <v>2</v>
      </c>
      <c r="J160" s="2" t="s">
        <v>67</v>
      </c>
      <c r="K160" s="1">
        <f>Tabelle3[[#This Row],[Menge kg Nges]]/1000</f>
        <v>0.63984000000000008</v>
      </c>
      <c r="L160" s="1">
        <f>Tabelle3[[#This Row],[Menge kg P2O5]]/1000</f>
        <v>0.72</v>
      </c>
      <c r="M160" s="1">
        <f>Tabelle3[[#This Row],[Menge t Nges]]/Tabelle3[[#This Row],[Anzahl Lieferscheine]]</f>
        <v>0.31992000000000004</v>
      </c>
      <c r="N160" s="1">
        <f>Tabelle3[[#This Row],[Menge t P2O5]]/Tabelle3[[#This Row],[Anzahl Lieferscheine]]</f>
        <v>0.36</v>
      </c>
    </row>
    <row r="161" spans="1:14" x14ac:dyDescent="0.2">
      <c r="A161" s="2" t="s">
        <v>32</v>
      </c>
      <c r="B161" s="2" t="s">
        <v>42</v>
      </c>
      <c r="C161" s="2" t="s">
        <v>6</v>
      </c>
      <c r="D161" s="2" t="s">
        <v>15</v>
      </c>
      <c r="E161" s="2" t="s">
        <v>20</v>
      </c>
      <c r="F161" s="2" t="s">
        <v>61</v>
      </c>
      <c r="G161" s="1">
        <v>298.54000000000002</v>
      </c>
      <c r="H161" s="1">
        <v>212</v>
      </c>
      <c r="I161" s="4">
        <v>3</v>
      </c>
      <c r="J161" s="2" t="s">
        <v>67</v>
      </c>
      <c r="K161" s="1">
        <f>Tabelle3[[#This Row],[Menge kg Nges]]/1000</f>
        <v>0.29854000000000003</v>
      </c>
      <c r="L161" s="1">
        <f>Tabelle3[[#This Row],[Menge kg P2O5]]/1000</f>
        <v>0.21199999999999999</v>
      </c>
      <c r="M161" s="1">
        <f>Tabelle3[[#This Row],[Menge t Nges]]/Tabelle3[[#This Row],[Anzahl Lieferscheine]]</f>
        <v>9.9513333333333343E-2</v>
      </c>
      <c r="N161" s="1">
        <f>Tabelle3[[#This Row],[Menge t P2O5]]/Tabelle3[[#This Row],[Anzahl Lieferscheine]]</f>
        <v>7.0666666666666669E-2</v>
      </c>
    </row>
    <row r="162" spans="1:14" x14ac:dyDescent="0.2">
      <c r="A162" s="2" t="s">
        <v>32</v>
      </c>
      <c r="B162" s="2" t="s">
        <v>42</v>
      </c>
      <c r="C162" s="2" t="s">
        <v>6</v>
      </c>
      <c r="D162" s="2" t="s">
        <v>15</v>
      </c>
      <c r="E162" s="2" t="s">
        <v>21</v>
      </c>
      <c r="F162" s="2" t="s">
        <v>61</v>
      </c>
      <c r="G162" s="1">
        <v>2482</v>
      </c>
      <c r="H162" s="1">
        <v>1460</v>
      </c>
      <c r="I162" s="4">
        <v>5</v>
      </c>
      <c r="J162" s="2" t="s">
        <v>67</v>
      </c>
      <c r="K162" s="1">
        <f>Tabelle3[[#This Row],[Menge kg Nges]]/1000</f>
        <v>2.4820000000000002</v>
      </c>
      <c r="L162" s="1">
        <f>Tabelle3[[#This Row],[Menge kg P2O5]]/1000</f>
        <v>1.46</v>
      </c>
      <c r="M162" s="1">
        <f>Tabelle3[[#This Row],[Menge t Nges]]/Tabelle3[[#This Row],[Anzahl Lieferscheine]]</f>
        <v>0.49640000000000006</v>
      </c>
      <c r="N162" s="1">
        <f>Tabelle3[[#This Row],[Menge t P2O5]]/Tabelle3[[#This Row],[Anzahl Lieferscheine]]</f>
        <v>0.29199999999999998</v>
      </c>
    </row>
    <row r="163" spans="1:14" x14ac:dyDescent="0.2">
      <c r="A163" s="2" t="s">
        <v>32</v>
      </c>
      <c r="B163" s="2" t="s">
        <v>42</v>
      </c>
      <c r="C163" s="2" t="s">
        <v>6</v>
      </c>
      <c r="D163" s="2" t="s">
        <v>15</v>
      </c>
      <c r="E163" s="2" t="s">
        <v>9</v>
      </c>
      <c r="F163" s="2" t="s">
        <v>61</v>
      </c>
      <c r="G163" s="1">
        <v>358.20000000000005</v>
      </c>
      <c r="H163" s="1">
        <v>148.5</v>
      </c>
      <c r="I163" s="4">
        <v>2</v>
      </c>
      <c r="J163" s="2" t="s">
        <v>67</v>
      </c>
      <c r="K163" s="1">
        <f>Tabelle3[[#This Row],[Menge kg Nges]]/1000</f>
        <v>0.35820000000000002</v>
      </c>
      <c r="L163" s="1">
        <f>Tabelle3[[#This Row],[Menge kg P2O5]]/1000</f>
        <v>0.14849999999999999</v>
      </c>
      <c r="M163" s="1">
        <f>Tabelle3[[#This Row],[Menge t Nges]]/Tabelle3[[#This Row],[Anzahl Lieferscheine]]</f>
        <v>0.17910000000000001</v>
      </c>
      <c r="N163" s="1">
        <f>Tabelle3[[#This Row],[Menge t P2O5]]/Tabelle3[[#This Row],[Anzahl Lieferscheine]]</f>
        <v>7.4249999999999997E-2</v>
      </c>
    </row>
    <row r="164" spans="1:14" x14ac:dyDescent="0.2">
      <c r="A164" s="2" t="s">
        <v>32</v>
      </c>
      <c r="B164" s="2" t="s">
        <v>42</v>
      </c>
      <c r="C164" s="2" t="s">
        <v>25</v>
      </c>
      <c r="D164" s="2" t="s">
        <v>25</v>
      </c>
      <c r="E164" s="2" t="s">
        <v>26</v>
      </c>
      <c r="F164" s="2" t="s">
        <v>61</v>
      </c>
      <c r="G164" s="1">
        <v>417524.25999999978</v>
      </c>
      <c r="H164" s="1">
        <v>194264.65999999986</v>
      </c>
      <c r="I164" s="4">
        <v>550</v>
      </c>
      <c r="J164" s="2" t="s">
        <v>67</v>
      </c>
      <c r="K164" s="1">
        <f>Tabelle3[[#This Row],[Menge kg Nges]]/1000</f>
        <v>417.5242599999998</v>
      </c>
      <c r="L164" s="1">
        <f>Tabelle3[[#This Row],[Menge kg P2O5]]/1000</f>
        <v>194.26465999999985</v>
      </c>
      <c r="M164" s="1">
        <f>Tabelle3[[#This Row],[Menge t Nges]]/Tabelle3[[#This Row],[Anzahl Lieferscheine]]</f>
        <v>0.75913501818181783</v>
      </c>
      <c r="N164" s="1">
        <f>Tabelle3[[#This Row],[Menge t P2O5]]/Tabelle3[[#This Row],[Anzahl Lieferscheine]]</f>
        <v>0.35320847272727246</v>
      </c>
    </row>
    <row r="165" spans="1:14" x14ac:dyDescent="0.2">
      <c r="A165" s="2" t="s">
        <v>43</v>
      </c>
      <c r="B165" s="2" t="s">
        <v>43</v>
      </c>
      <c r="C165" s="2" t="s">
        <v>6</v>
      </c>
      <c r="D165" s="2" t="s">
        <v>30</v>
      </c>
      <c r="E165" s="2" t="s">
        <v>26</v>
      </c>
      <c r="F165" s="2" t="s">
        <v>61</v>
      </c>
      <c r="G165" s="1">
        <v>13493.65</v>
      </c>
      <c r="H165" s="1">
        <v>6526.1100000000006</v>
      </c>
      <c r="I165" s="4">
        <v>83</v>
      </c>
      <c r="J165" s="2" t="s">
        <v>67</v>
      </c>
      <c r="K165" s="1">
        <f>Tabelle3[[#This Row],[Menge kg Nges]]/1000</f>
        <v>13.493649999999999</v>
      </c>
      <c r="L165" s="1">
        <f>Tabelle3[[#This Row],[Menge kg P2O5]]/1000</f>
        <v>6.526110000000001</v>
      </c>
      <c r="M165" s="1">
        <f>Tabelle3[[#This Row],[Menge t Nges]]/Tabelle3[[#This Row],[Anzahl Lieferscheine]]</f>
        <v>0.16257409638554216</v>
      </c>
      <c r="N165" s="1">
        <f>Tabelle3[[#This Row],[Menge t P2O5]]/Tabelle3[[#This Row],[Anzahl Lieferscheine]]</f>
        <v>7.8627831325301212E-2</v>
      </c>
    </row>
    <row r="166" spans="1:14" x14ac:dyDescent="0.2">
      <c r="A166" s="2" t="s">
        <v>43</v>
      </c>
      <c r="B166" s="2" t="s">
        <v>43</v>
      </c>
      <c r="C166" s="2" t="s">
        <v>6</v>
      </c>
      <c r="D166" s="2" t="s">
        <v>7</v>
      </c>
      <c r="E166" s="2" t="s">
        <v>8</v>
      </c>
      <c r="F166" s="2" t="s">
        <v>61</v>
      </c>
      <c r="G166" s="1">
        <v>31.36</v>
      </c>
      <c r="H166" s="1">
        <v>28</v>
      </c>
      <c r="I166" s="4">
        <v>1</v>
      </c>
      <c r="J166" s="2" t="s">
        <v>67</v>
      </c>
      <c r="K166" s="1">
        <f>Tabelle3[[#This Row],[Menge kg Nges]]/1000</f>
        <v>3.1359999999999999E-2</v>
      </c>
      <c r="L166" s="1">
        <f>Tabelle3[[#This Row],[Menge kg P2O5]]/1000</f>
        <v>2.8000000000000001E-2</v>
      </c>
      <c r="M166" s="1">
        <f>Tabelle3[[#This Row],[Menge t Nges]]/Tabelle3[[#This Row],[Anzahl Lieferscheine]]</f>
        <v>3.1359999999999999E-2</v>
      </c>
      <c r="N166" s="1">
        <f>Tabelle3[[#This Row],[Menge t P2O5]]/Tabelle3[[#This Row],[Anzahl Lieferscheine]]</f>
        <v>2.8000000000000001E-2</v>
      </c>
    </row>
    <row r="167" spans="1:14" x14ac:dyDescent="0.2">
      <c r="A167" s="2" t="s">
        <v>43</v>
      </c>
      <c r="B167" s="2" t="s">
        <v>43</v>
      </c>
      <c r="C167" s="2" t="s">
        <v>6</v>
      </c>
      <c r="D167" s="2" t="s">
        <v>7</v>
      </c>
      <c r="E167" s="2" t="s">
        <v>9</v>
      </c>
      <c r="F167" s="2" t="s">
        <v>61</v>
      </c>
      <c r="G167" s="1">
        <v>2557.56</v>
      </c>
      <c r="H167" s="1">
        <v>1071.5</v>
      </c>
      <c r="I167" s="4">
        <v>15</v>
      </c>
      <c r="J167" s="2" t="s">
        <v>67</v>
      </c>
      <c r="K167" s="1">
        <f>Tabelle3[[#This Row],[Menge kg Nges]]/1000</f>
        <v>2.5575600000000001</v>
      </c>
      <c r="L167" s="1">
        <f>Tabelle3[[#This Row],[Menge kg P2O5]]/1000</f>
        <v>1.0714999999999999</v>
      </c>
      <c r="M167" s="1">
        <f>Tabelle3[[#This Row],[Menge t Nges]]/Tabelle3[[#This Row],[Anzahl Lieferscheine]]</f>
        <v>0.17050400000000002</v>
      </c>
      <c r="N167" s="1">
        <f>Tabelle3[[#This Row],[Menge t P2O5]]/Tabelle3[[#This Row],[Anzahl Lieferscheine]]</f>
        <v>7.1433333333333321E-2</v>
      </c>
    </row>
    <row r="168" spans="1:14" x14ac:dyDescent="0.2">
      <c r="A168" s="2" t="s">
        <v>43</v>
      </c>
      <c r="B168" s="2" t="s">
        <v>43</v>
      </c>
      <c r="C168" s="2" t="s">
        <v>6</v>
      </c>
      <c r="D168" s="2" t="s">
        <v>7</v>
      </c>
      <c r="E168" s="2" t="s">
        <v>11</v>
      </c>
      <c r="F168" s="2" t="s">
        <v>61</v>
      </c>
      <c r="G168" s="1">
        <v>7698.6900000000005</v>
      </c>
      <c r="H168" s="1">
        <v>3669.1800000000007</v>
      </c>
      <c r="I168" s="4">
        <v>44</v>
      </c>
      <c r="J168" s="2" t="s">
        <v>67</v>
      </c>
      <c r="K168" s="1">
        <f>Tabelle3[[#This Row],[Menge kg Nges]]/1000</f>
        <v>7.6986900000000009</v>
      </c>
      <c r="L168" s="1">
        <f>Tabelle3[[#This Row],[Menge kg P2O5]]/1000</f>
        <v>3.6691800000000008</v>
      </c>
      <c r="M168" s="1">
        <f>Tabelle3[[#This Row],[Menge t Nges]]/Tabelle3[[#This Row],[Anzahl Lieferscheine]]</f>
        <v>0.17497022727272729</v>
      </c>
      <c r="N168" s="1">
        <f>Tabelle3[[#This Row],[Menge t P2O5]]/Tabelle3[[#This Row],[Anzahl Lieferscheine]]</f>
        <v>8.3390454545454559E-2</v>
      </c>
    </row>
    <row r="169" spans="1:14" x14ac:dyDescent="0.2">
      <c r="A169" s="2" t="s">
        <v>43</v>
      </c>
      <c r="B169" s="2" t="s">
        <v>43</v>
      </c>
      <c r="C169" s="2" t="s">
        <v>6</v>
      </c>
      <c r="D169" s="2" t="s">
        <v>7</v>
      </c>
      <c r="E169" s="2" t="s">
        <v>12</v>
      </c>
      <c r="F169" s="2" t="s">
        <v>61</v>
      </c>
      <c r="G169" s="1">
        <v>16063.21</v>
      </c>
      <c r="H169" s="1">
        <v>6132.36</v>
      </c>
      <c r="I169" s="4">
        <v>65</v>
      </c>
      <c r="J169" s="2" t="s">
        <v>67</v>
      </c>
      <c r="K169" s="1">
        <f>Tabelle3[[#This Row],[Menge kg Nges]]/1000</f>
        <v>16.063209999999998</v>
      </c>
      <c r="L169" s="1">
        <f>Tabelle3[[#This Row],[Menge kg P2O5]]/1000</f>
        <v>6.1323599999999994</v>
      </c>
      <c r="M169" s="1">
        <f>Tabelle3[[#This Row],[Menge t Nges]]/Tabelle3[[#This Row],[Anzahl Lieferscheine]]</f>
        <v>0.24712630769230767</v>
      </c>
      <c r="N169" s="1">
        <f>Tabelle3[[#This Row],[Menge t P2O5]]/Tabelle3[[#This Row],[Anzahl Lieferscheine]]</f>
        <v>9.4343999999999983E-2</v>
      </c>
    </row>
    <row r="170" spans="1:14" x14ac:dyDescent="0.2">
      <c r="A170" s="2" t="s">
        <v>43</v>
      </c>
      <c r="B170" s="2" t="s">
        <v>43</v>
      </c>
      <c r="C170" s="2" t="s">
        <v>6</v>
      </c>
      <c r="D170" s="2" t="s">
        <v>7</v>
      </c>
      <c r="E170" s="2" t="s">
        <v>13</v>
      </c>
      <c r="F170" s="2" t="s">
        <v>61</v>
      </c>
      <c r="G170" s="1">
        <v>18466.620000000003</v>
      </c>
      <c r="H170" s="1">
        <v>9653.1299999999992</v>
      </c>
      <c r="I170" s="4">
        <v>103</v>
      </c>
      <c r="J170" s="2" t="s">
        <v>67</v>
      </c>
      <c r="K170" s="1">
        <f>Tabelle3[[#This Row],[Menge kg Nges]]/1000</f>
        <v>18.466620000000002</v>
      </c>
      <c r="L170" s="1">
        <f>Tabelle3[[#This Row],[Menge kg P2O5]]/1000</f>
        <v>9.6531299999999991</v>
      </c>
      <c r="M170" s="1">
        <f>Tabelle3[[#This Row],[Menge t Nges]]/Tabelle3[[#This Row],[Anzahl Lieferscheine]]</f>
        <v>0.17928757281553401</v>
      </c>
      <c r="N170" s="1">
        <f>Tabelle3[[#This Row],[Menge t P2O5]]/Tabelle3[[#This Row],[Anzahl Lieferscheine]]</f>
        <v>9.3719708737864074E-2</v>
      </c>
    </row>
    <row r="171" spans="1:14" x14ac:dyDescent="0.2">
      <c r="A171" s="2" t="s">
        <v>43</v>
      </c>
      <c r="B171" s="2" t="s">
        <v>43</v>
      </c>
      <c r="C171" s="2" t="s">
        <v>6</v>
      </c>
      <c r="D171" s="2" t="s">
        <v>7</v>
      </c>
      <c r="E171" s="2" t="s">
        <v>14</v>
      </c>
      <c r="F171" s="2" t="s">
        <v>61</v>
      </c>
      <c r="G171" s="1">
        <v>1008</v>
      </c>
      <c r="H171" s="1">
        <v>512</v>
      </c>
      <c r="I171" s="4">
        <v>5</v>
      </c>
      <c r="J171" s="2" t="s">
        <v>67</v>
      </c>
      <c r="K171" s="1">
        <f>Tabelle3[[#This Row],[Menge kg Nges]]/1000</f>
        <v>1.008</v>
      </c>
      <c r="L171" s="1">
        <f>Tabelle3[[#This Row],[Menge kg P2O5]]/1000</f>
        <v>0.51200000000000001</v>
      </c>
      <c r="M171" s="1">
        <f>Tabelle3[[#This Row],[Menge t Nges]]/Tabelle3[[#This Row],[Anzahl Lieferscheine]]</f>
        <v>0.2016</v>
      </c>
      <c r="N171" s="1">
        <f>Tabelle3[[#This Row],[Menge t P2O5]]/Tabelle3[[#This Row],[Anzahl Lieferscheine]]</f>
        <v>0.1024</v>
      </c>
    </row>
    <row r="172" spans="1:14" x14ac:dyDescent="0.2">
      <c r="A172" s="2" t="s">
        <v>43</v>
      </c>
      <c r="B172" s="2" t="s">
        <v>43</v>
      </c>
      <c r="C172" s="2" t="s">
        <v>6</v>
      </c>
      <c r="D172" s="2" t="s">
        <v>15</v>
      </c>
      <c r="E172" s="2" t="s">
        <v>19</v>
      </c>
      <c r="F172" s="2" t="s">
        <v>61</v>
      </c>
      <c r="G172" s="1">
        <v>171.96</v>
      </c>
      <c r="H172" s="1">
        <v>126.12</v>
      </c>
      <c r="I172" s="4">
        <v>1</v>
      </c>
      <c r="J172" s="2" t="s">
        <v>67</v>
      </c>
      <c r="K172" s="1">
        <f>Tabelle3[[#This Row],[Menge kg Nges]]/1000</f>
        <v>0.17196</v>
      </c>
      <c r="L172" s="1">
        <f>Tabelle3[[#This Row],[Menge kg P2O5]]/1000</f>
        <v>0.12612000000000001</v>
      </c>
      <c r="M172" s="1">
        <f>Tabelle3[[#This Row],[Menge t Nges]]/Tabelle3[[#This Row],[Anzahl Lieferscheine]]</f>
        <v>0.17196</v>
      </c>
      <c r="N172" s="1">
        <f>Tabelle3[[#This Row],[Menge t P2O5]]/Tabelle3[[#This Row],[Anzahl Lieferscheine]]</f>
        <v>0.12612000000000001</v>
      </c>
    </row>
    <row r="173" spans="1:14" x14ac:dyDescent="0.2">
      <c r="A173" s="2" t="s">
        <v>43</v>
      </c>
      <c r="B173" s="2" t="s">
        <v>43</v>
      </c>
      <c r="C173" s="2" t="s">
        <v>6</v>
      </c>
      <c r="D173" s="2" t="s">
        <v>15</v>
      </c>
      <c r="E173" s="2" t="s">
        <v>13</v>
      </c>
      <c r="F173" s="2" t="s">
        <v>61</v>
      </c>
      <c r="G173" s="1">
        <v>124</v>
      </c>
      <c r="H173" s="1">
        <v>112</v>
      </c>
      <c r="I173" s="4">
        <v>1</v>
      </c>
      <c r="J173" s="2" t="s">
        <v>67</v>
      </c>
      <c r="K173" s="1">
        <f>Tabelle3[[#This Row],[Menge kg Nges]]/1000</f>
        <v>0.124</v>
      </c>
      <c r="L173" s="1">
        <f>Tabelle3[[#This Row],[Menge kg P2O5]]/1000</f>
        <v>0.112</v>
      </c>
      <c r="M173" s="1">
        <f>Tabelle3[[#This Row],[Menge t Nges]]/Tabelle3[[#This Row],[Anzahl Lieferscheine]]</f>
        <v>0.124</v>
      </c>
      <c r="N173" s="1">
        <f>Tabelle3[[#This Row],[Menge t P2O5]]/Tabelle3[[#This Row],[Anzahl Lieferscheine]]</f>
        <v>0.112</v>
      </c>
    </row>
    <row r="174" spans="1:14" x14ac:dyDescent="0.2">
      <c r="A174" s="2" t="s">
        <v>43</v>
      </c>
      <c r="B174" s="2" t="s">
        <v>36</v>
      </c>
      <c r="C174" s="2" t="s">
        <v>6</v>
      </c>
      <c r="D174" s="2" t="s">
        <v>30</v>
      </c>
      <c r="E174" s="2" t="s">
        <v>26</v>
      </c>
      <c r="F174" s="2" t="s">
        <v>61</v>
      </c>
      <c r="G174" s="1">
        <v>2527.0500000000002</v>
      </c>
      <c r="H174" s="1">
        <v>1478.65</v>
      </c>
      <c r="I174" s="4">
        <v>22</v>
      </c>
      <c r="J174" s="2" t="s">
        <v>67</v>
      </c>
      <c r="K174" s="1">
        <f>Tabelle3[[#This Row],[Menge kg Nges]]/1000</f>
        <v>2.52705</v>
      </c>
      <c r="L174" s="1">
        <f>Tabelle3[[#This Row],[Menge kg P2O5]]/1000</f>
        <v>1.47865</v>
      </c>
      <c r="M174" s="1">
        <f>Tabelle3[[#This Row],[Menge t Nges]]/Tabelle3[[#This Row],[Anzahl Lieferscheine]]</f>
        <v>0.11486590909090909</v>
      </c>
      <c r="N174" s="1">
        <f>Tabelle3[[#This Row],[Menge t P2O5]]/Tabelle3[[#This Row],[Anzahl Lieferscheine]]</f>
        <v>6.7211363636363639E-2</v>
      </c>
    </row>
    <row r="175" spans="1:14" x14ac:dyDescent="0.2">
      <c r="A175" s="2" t="s">
        <v>43</v>
      </c>
      <c r="B175" s="2" t="s">
        <v>36</v>
      </c>
      <c r="C175" s="2" t="s">
        <v>6</v>
      </c>
      <c r="D175" s="2" t="s">
        <v>7</v>
      </c>
      <c r="E175" s="2" t="s">
        <v>11</v>
      </c>
      <c r="F175" s="2" t="s">
        <v>61</v>
      </c>
      <c r="G175" s="1">
        <v>2200</v>
      </c>
      <c r="H175" s="1">
        <v>1064.7</v>
      </c>
      <c r="I175" s="4">
        <v>11</v>
      </c>
      <c r="J175" s="2" t="s">
        <v>67</v>
      </c>
      <c r="K175" s="1">
        <f>Tabelle3[[#This Row],[Menge kg Nges]]/1000</f>
        <v>2.2000000000000002</v>
      </c>
      <c r="L175" s="1">
        <f>Tabelle3[[#This Row],[Menge kg P2O5]]/1000</f>
        <v>1.0647</v>
      </c>
      <c r="M175" s="1">
        <f>Tabelle3[[#This Row],[Menge t Nges]]/Tabelle3[[#This Row],[Anzahl Lieferscheine]]</f>
        <v>0.2</v>
      </c>
      <c r="N175" s="1">
        <f>Tabelle3[[#This Row],[Menge t P2O5]]/Tabelle3[[#This Row],[Anzahl Lieferscheine]]</f>
        <v>9.6790909090909094E-2</v>
      </c>
    </row>
    <row r="176" spans="1:14" x14ac:dyDescent="0.2">
      <c r="A176" s="2" t="s">
        <v>43</v>
      </c>
      <c r="B176" s="2" t="s">
        <v>36</v>
      </c>
      <c r="C176" s="2" t="s">
        <v>6</v>
      </c>
      <c r="D176" s="2" t="s">
        <v>7</v>
      </c>
      <c r="E176" s="2" t="s">
        <v>12</v>
      </c>
      <c r="F176" s="2" t="s">
        <v>61</v>
      </c>
      <c r="G176" s="1">
        <v>3473.8</v>
      </c>
      <c r="H176" s="1">
        <v>1349.1999999999998</v>
      </c>
      <c r="I176" s="4">
        <v>17</v>
      </c>
      <c r="J176" s="2" t="s">
        <v>67</v>
      </c>
      <c r="K176" s="1">
        <f>Tabelle3[[#This Row],[Menge kg Nges]]/1000</f>
        <v>3.4738000000000002</v>
      </c>
      <c r="L176" s="1">
        <f>Tabelle3[[#This Row],[Menge kg P2O5]]/1000</f>
        <v>1.3491999999999997</v>
      </c>
      <c r="M176" s="1">
        <f>Tabelle3[[#This Row],[Menge t Nges]]/Tabelle3[[#This Row],[Anzahl Lieferscheine]]</f>
        <v>0.20434117647058825</v>
      </c>
      <c r="N176" s="1">
        <f>Tabelle3[[#This Row],[Menge t P2O5]]/Tabelle3[[#This Row],[Anzahl Lieferscheine]]</f>
        <v>7.9364705882352921E-2</v>
      </c>
    </row>
    <row r="177" spans="1:14" x14ac:dyDescent="0.2">
      <c r="A177" s="2" t="s">
        <v>43</v>
      </c>
      <c r="B177" s="2" t="s">
        <v>36</v>
      </c>
      <c r="C177" s="2" t="s">
        <v>6</v>
      </c>
      <c r="D177" s="2" t="s">
        <v>7</v>
      </c>
      <c r="E177" s="2" t="s">
        <v>13</v>
      </c>
      <c r="F177" s="2" t="s">
        <v>61</v>
      </c>
      <c r="G177" s="1">
        <v>3619.4</v>
      </c>
      <c r="H177" s="1">
        <v>1998.1</v>
      </c>
      <c r="I177" s="4">
        <v>21</v>
      </c>
      <c r="J177" s="2" t="s">
        <v>67</v>
      </c>
      <c r="K177" s="1">
        <f>Tabelle3[[#This Row],[Menge kg Nges]]/1000</f>
        <v>3.6194000000000002</v>
      </c>
      <c r="L177" s="1">
        <f>Tabelle3[[#This Row],[Menge kg P2O5]]/1000</f>
        <v>1.9981</v>
      </c>
      <c r="M177" s="1">
        <f>Tabelle3[[#This Row],[Menge t Nges]]/Tabelle3[[#This Row],[Anzahl Lieferscheine]]</f>
        <v>0.17235238095238095</v>
      </c>
      <c r="N177" s="1">
        <f>Tabelle3[[#This Row],[Menge t P2O5]]/Tabelle3[[#This Row],[Anzahl Lieferscheine]]</f>
        <v>9.514761904761905E-2</v>
      </c>
    </row>
    <row r="178" spans="1:14" x14ac:dyDescent="0.2">
      <c r="A178" s="2" t="s">
        <v>43</v>
      </c>
      <c r="B178" s="2" t="s">
        <v>36</v>
      </c>
      <c r="C178" s="2" t="s">
        <v>6</v>
      </c>
      <c r="D178" s="2" t="s">
        <v>7</v>
      </c>
      <c r="E178" s="2" t="s">
        <v>14</v>
      </c>
      <c r="F178" s="2" t="s">
        <v>61</v>
      </c>
      <c r="G178" s="1">
        <v>184</v>
      </c>
      <c r="H178" s="1">
        <v>68</v>
      </c>
      <c r="I178" s="4">
        <v>1</v>
      </c>
      <c r="J178" s="2" t="s">
        <v>67</v>
      </c>
      <c r="K178" s="1">
        <f>Tabelle3[[#This Row],[Menge kg Nges]]/1000</f>
        <v>0.184</v>
      </c>
      <c r="L178" s="1">
        <f>Tabelle3[[#This Row],[Menge kg P2O5]]/1000</f>
        <v>6.8000000000000005E-2</v>
      </c>
      <c r="M178" s="1">
        <f>Tabelle3[[#This Row],[Menge t Nges]]/Tabelle3[[#This Row],[Anzahl Lieferscheine]]</f>
        <v>0.184</v>
      </c>
      <c r="N178" s="1">
        <f>Tabelle3[[#This Row],[Menge t P2O5]]/Tabelle3[[#This Row],[Anzahl Lieferscheine]]</f>
        <v>6.8000000000000005E-2</v>
      </c>
    </row>
    <row r="179" spans="1:14" x14ac:dyDescent="0.2">
      <c r="A179" s="2" t="s">
        <v>43</v>
      </c>
      <c r="B179" s="2" t="s">
        <v>36</v>
      </c>
      <c r="C179" s="2" t="s">
        <v>6</v>
      </c>
      <c r="D179" s="2" t="s">
        <v>15</v>
      </c>
      <c r="E179" s="2" t="s">
        <v>16</v>
      </c>
      <c r="F179" s="2" t="s">
        <v>61</v>
      </c>
      <c r="G179" s="1">
        <v>125</v>
      </c>
      <c r="H179" s="1">
        <v>115</v>
      </c>
      <c r="I179" s="4">
        <v>1</v>
      </c>
      <c r="J179" s="2" t="s">
        <v>67</v>
      </c>
      <c r="K179" s="1">
        <f>Tabelle3[[#This Row],[Menge kg Nges]]/1000</f>
        <v>0.125</v>
      </c>
      <c r="L179" s="1">
        <f>Tabelle3[[#This Row],[Menge kg P2O5]]/1000</f>
        <v>0.115</v>
      </c>
      <c r="M179" s="1">
        <f>Tabelle3[[#This Row],[Menge t Nges]]/Tabelle3[[#This Row],[Anzahl Lieferscheine]]</f>
        <v>0.125</v>
      </c>
      <c r="N179" s="1">
        <f>Tabelle3[[#This Row],[Menge t P2O5]]/Tabelle3[[#This Row],[Anzahl Lieferscheine]]</f>
        <v>0.115</v>
      </c>
    </row>
    <row r="180" spans="1:14" x14ac:dyDescent="0.2">
      <c r="A180" s="2" t="s">
        <v>43</v>
      </c>
      <c r="B180" s="2" t="s">
        <v>36</v>
      </c>
      <c r="C180" s="2" t="s">
        <v>6</v>
      </c>
      <c r="D180" s="2" t="s">
        <v>15</v>
      </c>
      <c r="E180" s="2" t="s">
        <v>18</v>
      </c>
      <c r="F180" s="2" t="s">
        <v>61</v>
      </c>
      <c r="G180" s="1">
        <v>176.39999999999998</v>
      </c>
      <c r="H180" s="1">
        <v>142.80000000000001</v>
      </c>
      <c r="I180" s="4">
        <v>2</v>
      </c>
      <c r="J180" s="2" t="s">
        <v>67</v>
      </c>
      <c r="K180" s="1">
        <f>Tabelle3[[#This Row],[Menge kg Nges]]/1000</f>
        <v>0.17639999999999997</v>
      </c>
      <c r="L180" s="1">
        <f>Tabelle3[[#This Row],[Menge kg P2O5]]/1000</f>
        <v>0.14280000000000001</v>
      </c>
      <c r="M180" s="1">
        <f>Tabelle3[[#This Row],[Menge t Nges]]/Tabelle3[[#This Row],[Anzahl Lieferscheine]]</f>
        <v>8.8199999999999987E-2</v>
      </c>
      <c r="N180" s="1">
        <f>Tabelle3[[#This Row],[Menge t P2O5]]/Tabelle3[[#This Row],[Anzahl Lieferscheine]]</f>
        <v>7.1400000000000005E-2</v>
      </c>
    </row>
    <row r="181" spans="1:14" x14ac:dyDescent="0.2">
      <c r="A181" s="2" t="s">
        <v>43</v>
      </c>
      <c r="B181" s="2" t="s">
        <v>36</v>
      </c>
      <c r="C181" s="2" t="s">
        <v>6</v>
      </c>
      <c r="D181" s="2" t="s">
        <v>15</v>
      </c>
      <c r="E181" s="2" t="s">
        <v>19</v>
      </c>
      <c r="F181" s="2" t="s">
        <v>61</v>
      </c>
      <c r="G181" s="1">
        <v>236.44</v>
      </c>
      <c r="H181" s="1">
        <v>173.41</v>
      </c>
      <c r="I181" s="4">
        <v>1</v>
      </c>
      <c r="J181" s="2" t="s">
        <v>67</v>
      </c>
      <c r="K181" s="1">
        <f>Tabelle3[[#This Row],[Menge kg Nges]]/1000</f>
        <v>0.23644000000000001</v>
      </c>
      <c r="L181" s="1">
        <f>Tabelle3[[#This Row],[Menge kg P2O5]]/1000</f>
        <v>0.17341000000000001</v>
      </c>
      <c r="M181" s="1">
        <f>Tabelle3[[#This Row],[Menge t Nges]]/Tabelle3[[#This Row],[Anzahl Lieferscheine]]</f>
        <v>0.23644000000000001</v>
      </c>
      <c r="N181" s="1">
        <f>Tabelle3[[#This Row],[Menge t P2O5]]/Tabelle3[[#This Row],[Anzahl Lieferscheine]]</f>
        <v>0.17341000000000001</v>
      </c>
    </row>
    <row r="182" spans="1:14" x14ac:dyDescent="0.2">
      <c r="A182" s="2" t="s">
        <v>43</v>
      </c>
      <c r="B182" s="2" t="s">
        <v>37</v>
      </c>
      <c r="C182" s="2" t="s">
        <v>6</v>
      </c>
      <c r="D182" s="2" t="s">
        <v>30</v>
      </c>
      <c r="E182" s="2" t="s">
        <v>26</v>
      </c>
      <c r="F182" s="2" t="s">
        <v>61</v>
      </c>
      <c r="G182" s="1">
        <v>1699.99</v>
      </c>
      <c r="H182" s="1">
        <v>978.43999999999994</v>
      </c>
      <c r="I182" s="4">
        <v>9</v>
      </c>
      <c r="J182" s="2" t="s">
        <v>67</v>
      </c>
      <c r="K182" s="1">
        <f>Tabelle3[[#This Row],[Menge kg Nges]]/1000</f>
        <v>1.6999900000000001</v>
      </c>
      <c r="L182" s="1">
        <f>Tabelle3[[#This Row],[Menge kg P2O5]]/1000</f>
        <v>0.97843999999999998</v>
      </c>
      <c r="M182" s="1">
        <f>Tabelle3[[#This Row],[Menge t Nges]]/Tabelle3[[#This Row],[Anzahl Lieferscheine]]</f>
        <v>0.18888777777777779</v>
      </c>
      <c r="N182" s="1">
        <f>Tabelle3[[#This Row],[Menge t P2O5]]/Tabelle3[[#This Row],[Anzahl Lieferscheine]]</f>
        <v>0.10871555555555555</v>
      </c>
    </row>
    <row r="183" spans="1:14" x14ac:dyDescent="0.2">
      <c r="A183" s="2" t="s">
        <v>43</v>
      </c>
      <c r="B183" s="2" t="s">
        <v>37</v>
      </c>
      <c r="C183" s="2" t="s">
        <v>6</v>
      </c>
      <c r="D183" s="2" t="s">
        <v>7</v>
      </c>
      <c r="E183" s="2" t="s">
        <v>9</v>
      </c>
      <c r="F183" s="2" t="s">
        <v>61</v>
      </c>
      <c r="G183" s="1">
        <v>351.25</v>
      </c>
      <c r="H183" s="1">
        <v>150.75</v>
      </c>
      <c r="I183" s="4">
        <v>2</v>
      </c>
      <c r="J183" s="2" t="s">
        <v>67</v>
      </c>
      <c r="K183" s="1">
        <f>Tabelle3[[#This Row],[Menge kg Nges]]/1000</f>
        <v>0.35125000000000001</v>
      </c>
      <c r="L183" s="1">
        <f>Tabelle3[[#This Row],[Menge kg P2O5]]/1000</f>
        <v>0.15075</v>
      </c>
      <c r="M183" s="1">
        <f>Tabelle3[[#This Row],[Menge t Nges]]/Tabelle3[[#This Row],[Anzahl Lieferscheine]]</f>
        <v>0.175625</v>
      </c>
      <c r="N183" s="1">
        <f>Tabelle3[[#This Row],[Menge t P2O5]]/Tabelle3[[#This Row],[Anzahl Lieferscheine]]</f>
        <v>7.5374999999999998E-2</v>
      </c>
    </row>
    <row r="184" spans="1:14" x14ac:dyDescent="0.2">
      <c r="A184" s="2" t="s">
        <v>43</v>
      </c>
      <c r="B184" s="2" t="s">
        <v>37</v>
      </c>
      <c r="C184" s="2" t="s">
        <v>6</v>
      </c>
      <c r="D184" s="2" t="s">
        <v>7</v>
      </c>
      <c r="E184" s="2" t="s">
        <v>11</v>
      </c>
      <c r="F184" s="2" t="s">
        <v>61</v>
      </c>
      <c r="G184" s="1">
        <v>1364.8000000000002</v>
      </c>
      <c r="H184" s="1">
        <v>680.4</v>
      </c>
      <c r="I184" s="4">
        <v>9</v>
      </c>
      <c r="J184" s="2" t="s">
        <v>67</v>
      </c>
      <c r="K184" s="1">
        <f>Tabelle3[[#This Row],[Menge kg Nges]]/1000</f>
        <v>1.3648000000000002</v>
      </c>
      <c r="L184" s="1">
        <f>Tabelle3[[#This Row],[Menge kg P2O5]]/1000</f>
        <v>0.6804</v>
      </c>
      <c r="M184" s="1">
        <f>Tabelle3[[#This Row],[Menge t Nges]]/Tabelle3[[#This Row],[Anzahl Lieferscheine]]</f>
        <v>0.15164444444444447</v>
      </c>
      <c r="N184" s="1">
        <f>Tabelle3[[#This Row],[Menge t P2O5]]/Tabelle3[[#This Row],[Anzahl Lieferscheine]]</f>
        <v>7.5600000000000001E-2</v>
      </c>
    </row>
    <row r="185" spans="1:14" x14ac:dyDescent="0.2">
      <c r="A185" s="2" t="s">
        <v>43</v>
      </c>
      <c r="B185" s="2" t="s">
        <v>37</v>
      </c>
      <c r="C185" s="2" t="s">
        <v>6</v>
      </c>
      <c r="D185" s="2" t="s">
        <v>7</v>
      </c>
      <c r="E185" s="2" t="s">
        <v>12</v>
      </c>
      <c r="F185" s="2" t="s">
        <v>61</v>
      </c>
      <c r="G185" s="1">
        <v>1344</v>
      </c>
      <c r="H185" s="1">
        <v>593.4</v>
      </c>
      <c r="I185" s="4">
        <v>7</v>
      </c>
      <c r="J185" s="2" t="s">
        <v>67</v>
      </c>
      <c r="K185" s="1">
        <f>Tabelle3[[#This Row],[Menge kg Nges]]/1000</f>
        <v>1.3440000000000001</v>
      </c>
      <c r="L185" s="1">
        <f>Tabelle3[[#This Row],[Menge kg P2O5]]/1000</f>
        <v>0.59339999999999993</v>
      </c>
      <c r="M185" s="1">
        <f>Tabelle3[[#This Row],[Menge t Nges]]/Tabelle3[[#This Row],[Anzahl Lieferscheine]]</f>
        <v>0.192</v>
      </c>
      <c r="N185" s="1">
        <f>Tabelle3[[#This Row],[Menge t P2O5]]/Tabelle3[[#This Row],[Anzahl Lieferscheine]]</f>
        <v>8.4771428571428567E-2</v>
      </c>
    </row>
    <row r="186" spans="1:14" x14ac:dyDescent="0.2">
      <c r="A186" s="2" t="s">
        <v>43</v>
      </c>
      <c r="B186" s="2" t="s">
        <v>37</v>
      </c>
      <c r="C186" s="2" t="s">
        <v>6</v>
      </c>
      <c r="D186" s="2" t="s">
        <v>7</v>
      </c>
      <c r="E186" s="2" t="s">
        <v>13</v>
      </c>
      <c r="F186" s="2" t="s">
        <v>61</v>
      </c>
      <c r="G186" s="1">
        <v>2506.58</v>
      </c>
      <c r="H186" s="1">
        <v>1274.6999999999998</v>
      </c>
      <c r="I186" s="4">
        <v>13</v>
      </c>
      <c r="J186" s="2" t="s">
        <v>67</v>
      </c>
      <c r="K186" s="1">
        <f>Tabelle3[[#This Row],[Menge kg Nges]]/1000</f>
        <v>2.50658</v>
      </c>
      <c r="L186" s="1">
        <f>Tabelle3[[#This Row],[Menge kg P2O5]]/1000</f>
        <v>1.2746999999999997</v>
      </c>
      <c r="M186" s="1">
        <f>Tabelle3[[#This Row],[Menge t Nges]]/Tabelle3[[#This Row],[Anzahl Lieferscheine]]</f>
        <v>0.19281384615384617</v>
      </c>
      <c r="N186" s="1">
        <f>Tabelle3[[#This Row],[Menge t P2O5]]/Tabelle3[[#This Row],[Anzahl Lieferscheine]]</f>
        <v>9.805384615384613E-2</v>
      </c>
    </row>
    <row r="187" spans="1:14" x14ac:dyDescent="0.2">
      <c r="A187" s="2" t="s">
        <v>43</v>
      </c>
      <c r="B187" s="2" t="s">
        <v>37</v>
      </c>
      <c r="C187" s="2" t="s">
        <v>6</v>
      </c>
      <c r="D187" s="2" t="s">
        <v>7</v>
      </c>
      <c r="E187" s="2" t="s">
        <v>14</v>
      </c>
      <c r="F187" s="2" t="s">
        <v>61</v>
      </c>
      <c r="G187" s="1">
        <v>520.79999999999995</v>
      </c>
      <c r="H187" s="1">
        <v>340.4</v>
      </c>
      <c r="I187" s="4">
        <v>3</v>
      </c>
      <c r="J187" s="2" t="s">
        <v>67</v>
      </c>
      <c r="K187" s="1">
        <f>Tabelle3[[#This Row],[Menge kg Nges]]/1000</f>
        <v>0.52079999999999993</v>
      </c>
      <c r="L187" s="1">
        <f>Tabelle3[[#This Row],[Menge kg P2O5]]/1000</f>
        <v>0.34039999999999998</v>
      </c>
      <c r="M187" s="1">
        <f>Tabelle3[[#This Row],[Menge t Nges]]/Tabelle3[[#This Row],[Anzahl Lieferscheine]]</f>
        <v>0.17359999999999998</v>
      </c>
      <c r="N187" s="1">
        <f>Tabelle3[[#This Row],[Menge t P2O5]]/Tabelle3[[#This Row],[Anzahl Lieferscheine]]</f>
        <v>0.11346666666666666</v>
      </c>
    </row>
    <row r="188" spans="1:14" x14ac:dyDescent="0.2">
      <c r="A188" s="2" t="s">
        <v>43</v>
      </c>
      <c r="B188" s="2" t="s">
        <v>37</v>
      </c>
      <c r="C188" s="2" t="s">
        <v>6</v>
      </c>
      <c r="D188" s="2" t="s">
        <v>15</v>
      </c>
      <c r="E188" s="2" t="s">
        <v>18</v>
      </c>
      <c r="F188" s="2" t="s">
        <v>61</v>
      </c>
      <c r="G188" s="1">
        <v>823.2</v>
      </c>
      <c r="H188" s="1">
        <v>666.4</v>
      </c>
      <c r="I188" s="4">
        <v>2</v>
      </c>
      <c r="J188" s="2" t="s">
        <v>67</v>
      </c>
      <c r="K188" s="1">
        <f>Tabelle3[[#This Row],[Menge kg Nges]]/1000</f>
        <v>0.82320000000000004</v>
      </c>
      <c r="L188" s="1">
        <f>Tabelle3[[#This Row],[Menge kg P2O5]]/1000</f>
        <v>0.66639999999999999</v>
      </c>
      <c r="M188" s="1">
        <f>Tabelle3[[#This Row],[Menge t Nges]]/Tabelle3[[#This Row],[Anzahl Lieferscheine]]</f>
        <v>0.41160000000000002</v>
      </c>
      <c r="N188" s="1">
        <f>Tabelle3[[#This Row],[Menge t P2O5]]/Tabelle3[[#This Row],[Anzahl Lieferscheine]]</f>
        <v>0.3332</v>
      </c>
    </row>
    <row r="189" spans="1:14" x14ac:dyDescent="0.2">
      <c r="A189" s="2" t="s">
        <v>43</v>
      </c>
      <c r="B189" s="2" t="s">
        <v>37</v>
      </c>
      <c r="C189" s="2" t="s">
        <v>6</v>
      </c>
      <c r="D189" s="2" t="s">
        <v>15</v>
      </c>
      <c r="E189" s="2" t="s">
        <v>19</v>
      </c>
      <c r="F189" s="2" t="s">
        <v>61</v>
      </c>
      <c r="G189" s="1">
        <v>877.24</v>
      </c>
      <c r="H189" s="1">
        <v>677.28</v>
      </c>
      <c r="I189" s="4">
        <v>3</v>
      </c>
      <c r="J189" s="2" t="s">
        <v>67</v>
      </c>
      <c r="K189" s="1">
        <f>Tabelle3[[#This Row],[Menge kg Nges]]/1000</f>
        <v>0.87724000000000002</v>
      </c>
      <c r="L189" s="1">
        <f>Tabelle3[[#This Row],[Menge kg P2O5]]/1000</f>
        <v>0.67727999999999999</v>
      </c>
      <c r="M189" s="1">
        <f>Tabelle3[[#This Row],[Menge t Nges]]/Tabelle3[[#This Row],[Anzahl Lieferscheine]]</f>
        <v>0.29241333333333336</v>
      </c>
      <c r="N189" s="1">
        <f>Tabelle3[[#This Row],[Menge t P2O5]]/Tabelle3[[#This Row],[Anzahl Lieferscheine]]</f>
        <v>0.22575999999999999</v>
      </c>
    </row>
    <row r="190" spans="1:14" x14ac:dyDescent="0.2">
      <c r="A190" s="2" t="s">
        <v>43</v>
      </c>
      <c r="B190" s="2" t="s">
        <v>37</v>
      </c>
      <c r="C190" s="2" t="s">
        <v>6</v>
      </c>
      <c r="D190" s="2" t="s">
        <v>15</v>
      </c>
      <c r="E190" s="2" t="s">
        <v>21</v>
      </c>
      <c r="F190" s="2" t="s">
        <v>61</v>
      </c>
      <c r="G190" s="1">
        <v>571.20000000000005</v>
      </c>
      <c r="H190" s="1">
        <v>336</v>
      </c>
      <c r="I190" s="4">
        <v>2</v>
      </c>
      <c r="J190" s="2" t="s">
        <v>67</v>
      </c>
      <c r="K190" s="1">
        <f>Tabelle3[[#This Row],[Menge kg Nges]]/1000</f>
        <v>0.57120000000000004</v>
      </c>
      <c r="L190" s="1">
        <f>Tabelle3[[#This Row],[Menge kg P2O5]]/1000</f>
        <v>0.33600000000000002</v>
      </c>
      <c r="M190" s="1">
        <f>Tabelle3[[#This Row],[Menge t Nges]]/Tabelle3[[#This Row],[Anzahl Lieferscheine]]</f>
        <v>0.28560000000000002</v>
      </c>
      <c r="N190" s="1">
        <f>Tabelle3[[#This Row],[Menge t P2O5]]/Tabelle3[[#This Row],[Anzahl Lieferscheine]]</f>
        <v>0.16800000000000001</v>
      </c>
    </row>
    <row r="191" spans="1:14" x14ac:dyDescent="0.2">
      <c r="A191" s="2" t="s">
        <v>43</v>
      </c>
      <c r="B191" s="2" t="s">
        <v>37</v>
      </c>
      <c r="C191" s="2" t="s">
        <v>6</v>
      </c>
      <c r="D191" s="2" t="s">
        <v>15</v>
      </c>
      <c r="E191" s="2" t="s">
        <v>9</v>
      </c>
      <c r="F191" s="2" t="s">
        <v>61</v>
      </c>
      <c r="G191" s="1">
        <v>190.28</v>
      </c>
      <c r="H191" s="1">
        <v>170.4</v>
      </c>
      <c r="I191" s="4">
        <v>1</v>
      </c>
      <c r="J191" s="2" t="s">
        <v>67</v>
      </c>
      <c r="K191" s="1">
        <f>Tabelle3[[#This Row],[Menge kg Nges]]/1000</f>
        <v>0.19028</v>
      </c>
      <c r="L191" s="1">
        <f>Tabelle3[[#This Row],[Menge kg P2O5]]/1000</f>
        <v>0.1704</v>
      </c>
      <c r="M191" s="1">
        <f>Tabelle3[[#This Row],[Menge t Nges]]/Tabelle3[[#This Row],[Anzahl Lieferscheine]]</f>
        <v>0.19028</v>
      </c>
      <c r="N191" s="1">
        <f>Tabelle3[[#This Row],[Menge t P2O5]]/Tabelle3[[#This Row],[Anzahl Lieferscheine]]</f>
        <v>0.1704</v>
      </c>
    </row>
    <row r="192" spans="1:14" x14ac:dyDescent="0.2">
      <c r="A192" s="2" t="s">
        <v>43</v>
      </c>
      <c r="B192" s="2" t="s">
        <v>40</v>
      </c>
      <c r="C192" s="2" t="s">
        <v>6</v>
      </c>
      <c r="D192" s="2" t="s">
        <v>7</v>
      </c>
      <c r="E192" s="2" t="s">
        <v>11</v>
      </c>
      <c r="F192" s="2" t="s">
        <v>61</v>
      </c>
      <c r="G192" s="1">
        <v>73.8</v>
      </c>
      <c r="H192" s="1">
        <v>31.2</v>
      </c>
      <c r="I192" s="4">
        <v>1</v>
      </c>
      <c r="J192" s="2" t="s">
        <v>67</v>
      </c>
      <c r="K192" s="1">
        <f>Tabelle3[[#This Row],[Menge kg Nges]]/1000</f>
        <v>7.3799999999999991E-2</v>
      </c>
      <c r="L192" s="1">
        <f>Tabelle3[[#This Row],[Menge kg P2O5]]/1000</f>
        <v>3.1199999999999999E-2</v>
      </c>
      <c r="M192" s="1">
        <f>Tabelle3[[#This Row],[Menge t Nges]]/Tabelle3[[#This Row],[Anzahl Lieferscheine]]</f>
        <v>7.3799999999999991E-2</v>
      </c>
      <c r="N192" s="1">
        <f>Tabelle3[[#This Row],[Menge t P2O5]]/Tabelle3[[#This Row],[Anzahl Lieferscheine]]</f>
        <v>3.1199999999999999E-2</v>
      </c>
    </row>
    <row r="193" spans="1:14" x14ac:dyDescent="0.2">
      <c r="A193" s="2" t="s">
        <v>43</v>
      </c>
      <c r="B193" s="2" t="s">
        <v>40</v>
      </c>
      <c r="C193" s="2" t="s">
        <v>6</v>
      </c>
      <c r="D193" s="2" t="s">
        <v>7</v>
      </c>
      <c r="E193" s="2" t="s">
        <v>12</v>
      </c>
      <c r="F193" s="2" t="s">
        <v>61</v>
      </c>
      <c r="G193" s="1">
        <v>163.27000000000001</v>
      </c>
      <c r="H193" s="1">
        <v>72.45</v>
      </c>
      <c r="I193" s="4">
        <v>1</v>
      </c>
      <c r="J193" s="2" t="s">
        <v>67</v>
      </c>
      <c r="K193" s="1">
        <f>Tabelle3[[#This Row],[Menge kg Nges]]/1000</f>
        <v>0.16327</v>
      </c>
      <c r="L193" s="1">
        <f>Tabelle3[[#This Row],[Menge kg P2O5]]/1000</f>
        <v>7.2450000000000001E-2</v>
      </c>
      <c r="M193" s="1">
        <f>Tabelle3[[#This Row],[Menge t Nges]]/Tabelle3[[#This Row],[Anzahl Lieferscheine]]</f>
        <v>0.16327</v>
      </c>
      <c r="N193" s="1">
        <f>Tabelle3[[#This Row],[Menge t P2O5]]/Tabelle3[[#This Row],[Anzahl Lieferscheine]]</f>
        <v>7.2450000000000001E-2</v>
      </c>
    </row>
    <row r="194" spans="1:14" x14ac:dyDescent="0.2">
      <c r="A194" s="2" t="s">
        <v>43</v>
      </c>
      <c r="B194" s="2" t="s">
        <v>40</v>
      </c>
      <c r="C194" s="2" t="s">
        <v>6</v>
      </c>
      <c r="D194" s="2" t="s">
        <v>7</v>
      </c>
      <c r="E194" s="2" t="s">
        <v>13</v>
      </c>
      <c r="F194" s="2" t="s">
        <v>61</v>
      </c>
      <c r="G194" s="1">
        <v>81</v>
      </c>
      <c r="H194" s="1">
        <v>49.68</v>
      </c>
      <c r="I194" s="4">
        <v>1</v>
      </c>
      <c r="J194" s="2" t="s">
        <v>67</v>
      </c>
      <c r="K194" s="1">
        <f>Tabelle3[[#This Row],[Menge kg Nges]]/1000</f>
        <v>8.1000000000000003E-2</v>
      </c>
      <c r="L194" s="1">
        <f>Tabelle3[[#This Row],[Menge kg P2O5]]/1000</f>
        <v>4.9680000000000002E-2</v>
      </c>
      <c r="M194" s="1">
        <f>Tabelle3[[#This Row],[Menge t Nges]]/Tabelle3[[#This Row],[Anzahl Lieferscheine]]</f>
        <v>8.1000000000000003E-2</v>
      </c>
      <c r="N194" s="1">
        <f>Tabelle3[[#This Row],[Menge t P2O5]]/Tabelle3[[#This Row],[Anzahl Lieferscheine]]</f>
        <v>4.9680000000000002E-2</v>
      </c>
    </row>
    <row r="195" spans="1:14" x14ac:dyDescent="0.2">
      <c r="A195" s="2" t="s">
        <v>43</v>
      </c>
      <c r="B195" s="2" t="s">
        <v>40</v>
      </c>
      <c r="C195" s="2" t="s">
        <v>6</v>
      </c>
      <c r="D195" s="2" t="s">
        <v>15</v>
      </c>
      <c r="E195" s="2" t="s">
        <v>18</v>
      </c>
      <c r="F195" s="2" t="s">
        <v>61</v>
      </c>
      <c r="G195" s="1">
        <v>617.9</v>
      </c>
      <c r="H195" s="1">
        <v>388.6</v>
      </c>
      <c r="I195" s="4">
        <v>2</v>
      </c>
      <c r="J195" s="2" t="s">
        <v>67</v>
      </c>
      <c r="K195" s="1">
        <f>Tabelle3[[#This Row],[Menge kg Nges]]/1000</f>
        <v>0.6179</v>
      </c>
      <c r="L195" s="1">
        <f>Tabelle3[[#This Row],[Menge kg P2O5]]/1000</f>
        <v>0.3886</v>
      </c>
      <c r="M195" s="1">
        <f>Tabelle3[[#This Row],[Menge t Nges]]/Tabelle3[[#This Row],[Anzahl Lieferscheine]]</f>
        <v>0.30895</v>
      </c>
      <c r="N195" s="1">
        <f>Tabelle3[[#This Row],[Menge t P2O5]]/Tabelle3[[#This Row],[Anzahl Lieferscheine]]</f>
        <v>0.1943</v>
      </c>
    </row>
    <row r="196" spans="1:14" x14ac:dyDescent="0.2">
      <c r="A196" s="2" t="s">
        <v>43</v>
      </c>
      <c r="B196" s="2" t="s">
        <v>40</v>
      </c>
      <c r="C196" s="2" t="s">
        <v>6</v>
      </c>
      <c r="D196" s="2" t="s">
        <v>15</v>
      </c>
      <c r="E196" s="2" t="s">
        <v>19</v>
      </c>
      <c r="F196" s="2" t="s">
        <v>61</v>
      </c>
      <c r="G196" s="1">
        <v>660.75</v>
      </c>
      <c r="H196" s="1">
        <v>606.98</v>
      </c>
      <c r="I196" s="4">
        <v>2</v>
      </c>
      <c r="J196" s="2" t="s">
        <v>67</v>
      </c>
      <c r="K196" s="1">
        <f>Tabelle3[[#This Row],[Menge kg Nges]]/1000</f>
        <v>0.66074999999999995</v>
      </c>
      <c r="L196" s="1">
        <f>Tabelle3[[#This Row],[Menge kg P2O5]]/1000</f>
        <v>0.60697999999999996</v>
      </c>
      <c r="M196" s="1">
        <f>Tabelle3[[#This Row],[Menge t Nges]]/Tabelle3[[#This Row],[Anzahl Lieferscheine]]</f>
        <v>0.33037499999999997</v>
      </c>
      <c r="N196" s="1">
        <f>Tabelle3[[#This Row],[Menge t P2O5]]/Tabelle3[[#This Row],[Anzahl Lieferscheine]]</f>
        <v>0.30348999999999998</v>
      </c>
    </row>
    <row r="197" spans="1:14" x14ac:dyDescent="0.2">
      <c r="A197" s="2" t="s">
        <v>43</v>
      </c>
      <c r="B197" s="2" t="s">
        <v>40</v>
      </c>
      <c r="C197" s="2" t="s">
        <v>6</v>
      </c>
      <c r="D197" s="2" t="s">
        <v>15</v>
      </c>
      <c r="E197" s="2" t="s">
        <v>13</v>
      </c>
      <c r="F197" s="2" t="s">
        <v>61</v>
      </c>
      <c r="G197" s="1">
        <v>260</v>
      </c>
      <c r="H197" s="1">
        <v>240</v>
      </c>
      <c r="I197" s="4">
        <v>1</v>
      </c>
      <c r="J197" s="2" t="s">
        <v>67</v>
      </c>
      <c r="K197" s="1">
        <f>Tabelle3[[#This Row],[Menge kg Nges]]/1000</f>
        <v>0.26</v>
      </c>
      <c r="L197" s="1">
        <f>Tabelle3[[#This Row],[Menge kg P2O5]]/1000</f>
        <v>0.24</v>
      </c>
      <c r="M197" s="1">
        <f>Tabelle3[[#This Row],[Menge t Nges]]/Tabelle3[[#This Row],[Anzahl Lieferscheine]]</f>
        <v>0.26</v>
      </c>
      <c r="N197" s="1">
        <f>Tabelle3[[#This Row],[Menge t P2O5]]/Tabelle3[[#This Row],[Anzahl Lieferscheine]]</f>
        <v>0.24</v>
      </c>
    </row>
    <row r="198" spans="1:14" x14ac:dyDescent="0.2">
      <c r="A198" s="2" t="s">
        <v>43</v>
      </c>
      <c r="B198" s="2" t="s">
        <v>42</v>
      </c>
      <c r="C198" s="2" t="s">
        <v>6</v>
      </c>
      <c r="D198" s="2" t="s">
        <v>30</v>
      </c>
      <c r="E198" s="2" t="s">
        <v>26</v>
      </c>
      <c r="F198" s="2" t="s">
        <v>61</v>
      </c>
      <c r="G198" s="1">
        <v>149.85</v>
      </c>
      <c r="H198" s="1">
        <v>56.43</v>
      </c>
      <c r="I198" s="4">
        <v>1</v>
      </c>
      <c r="J198" s="2" t="s">
        <v>67</v>
      </c>
      <c r="K198" s="1">
        <f>Tabelle3[[#This Row],[Menge kg Nges]]/1000</f>
        <v>0.14984999999999998</v>
      </c>
      <c r="L198" s="1">
        <f>Tabelle3[[#This Row],[Menge kg P2O5]]/1000</f>
        <v>5.6430000000000001E-2</v>
      </c>
      <c r="M198" s="1">
        <f>Tabelle3[[#This Row],[Menge t Nges]]/Tabelle3[[#This Row],[Anzahl Lieferscheine]]</f>
        <v>0.14984999999999998</v>
      </c>
      <c r="N198" s="1">
        <f>Tabelle3[[#This Row],[Menge t P2O5]]/Tabelle3[[#This Row],[Anzahl Lieferscheine]]</f>
        <v>5.6430000000000001E-2</v>
      </c>
    </row>
    <row r="199" spans="1:14" x14ac:dyDescent="0.2">
      <c r="A199" s="2" t="s">
        <v>43</v>
      </c>
      <c r="B199" s="2" t="s">
        <v>42</v>
      </c>
      <c r="C199" s="2" t="s">
        <v>6</v>
      </c>
      <c r="D199" s="2" t="s">
        <v>7</v>
      </c>
      <c r="E199" s="2" t="s">
        <v>10</v>
      </c>
      <c r="F199" s="2" t="s">
        <v>61</v>
      </c>
      <c r="G199" s="1">
        <v>550.79999999999995</v>
      </c>
      <c r="H199" s="1">
        <v>244.62</v>
      </c>
      <c r="I199" s="4">
        <v>3</v>
      </c>
      <c r="J199" s="2" t="s">
        <v>67</v>
      </c>
      <c r="K199" s="1">
        <f>Tabelle3[[#This Row],[Menge kg Nges]]/1000</f>
        <v>0.55079999999999996</v>
      </c>
      <c r="L199" s="1">
        <f>Tabelle3[[#This Row],[Menge kg P2O5]]/1000</f>
        <v>0.24462</v>
      </c>
      <c r="M199" s="1">
        <f>Tabelle3[[#This Row],[Menge t Nges]]/Tabelle3[[#This Row],[Anzahl Lieferscheine]]</f>
        <v>0.18359999999999999</v>
      </c>
      <c r="N199" s="1">
        <f>Tabelle3[[#This Row],[Menge t P2O5]]/Tabelle3[[#This Row],[Anzahl Lieferscheine]]</f>
        <v>8.1540000000000001E-2</v>
      </c>
    </row>
    <row r="200" spans="1:14" x14ac:dyDescent="0.2">
      <c r="A200" s="2" t="s">
        <v>43</v>
      </c>
      <c r="B200" s="2" t="s">
        <v>42</v>
      </c>
      <c r="C200" s="2" t="s">
        <v>6</v>
      </c>
      <c r="D200" s="2" t="s">
        <v>7</v>
      </c>
      <c r="E200" s="2" t="s">
        <v>11</v>
      </c>
      <c r="F200" s="2" t="s">
        <v>61</v>
      </c>
      <c r="G200" s="1">
        <v>248.67000000000002</v>
      </c>
      <c r="H200" s="1">
        <v>125.55000000000001</v>
      </c>
      <c r="I200" s="4">
        <v>2</v>
      </c>
      <c r="J200" s="2" t="s">
        <v>67</v>
      </c>
      <c r="K200" s="1">
        <f>Tabelle3[[#This Row],[Menge kg Nges]]/1000</f>
        <v>0.24867</v>
      </c>
      <c r="L200" s="1">
        <f>Tabelle3[[#This Row],[Menge kg P2O5]]/1000</f>
        <v>0.12555000000000002</v>
      </c>
      <c r="M200" s="1">
        <f>Tabelle3[[#This Row],[Menge t Nges]]/Tabelle3[[#This Row],[Anzahl Lieferscheine]]</f>
        <v>0.124335</v>
      </c>
      <c r="N200" s="1">
        <f>Tabelle3[[#This Row],[Menge t P2O5]]/Tabelle3[[#This Row],[Anzahl Lieferscheine]]</f>
        <v>6.2775000000000011E-2</v>
      </c>
    </row>
    <row r="201" spans="1:14" x14ac:dyDescent="0.2">
      <c r="A201" s="2" t="s">
        <v>43</v>
      </c>
      <c r="B201" s="2" t="s">
        <v>42</v>
      </c>
      <c r="C201" s="2" t="s">
        <v>6</v>
      </c>
      <c r="D201" s="2" t="s">
        <v>7</v>
      </c>
      <c r="E201" s="2" t="s">
        <v>13</v>
      </c>
      <c r="F201" s="2" t="s">
        <v>61</v>
      </c>
      <c r="G201" s="1">
        <v>2825.4</v>
      </c>
      <c r="H201" s="1">
        <v>1567.48</v>
      </c>
      <c r="I201" s="4">
        <v>11</v>
      </c>
      <c r="J201" s="2" t="s">
        <v>67</v>
      </c>
      <c r="K201" s="1">
        <f>Tabelle3[[#This Row],[Menge kg Nges]]/1000</f>
        <v>2.8254000000000001</v>
      </c>
      <c r="L201" s="1">
        <f>Tabelle3[[#This Row],[Menge kg P2O5]]/1000</f>
        <v>1.56748</v>
      </c>
      <c r="M201" s="1">
        <f>Tabelle3[[#This Row],[Menge t Nges]]/Tabelle3[[#This Row],[Anzahl Lieferscheine]]</f>
        <v>0.25685454545454545</v>
      </c>
      <c r="N201" s="1">
        <f>Tabelle3[[#This Row],[Menge t P2O5]]/Tabelle3[[#This Row],[Anzahl Lieferscheine]]</f>
        <v>0.14249818181818183</v>
      </c>
    </row>
    <row r="202" spans="1:14" x14ac:dyDescent="0.2">
      <c r="A202" s="2" t="s">
        <v>43</v>
      </c>
      <c r="B202" s="2" t="s">
        <v>42</v>
      </c>
      <c r="C202" s="2" t="s">
        <v>6</v>
      </c>
      <c r="D202" s="2" t="s">
        <v>7</v>
      </c>
      <c r="E202" s="2" t="s">
        <v>14</v>
      </c>
      <c r="F202" s="2" t="s">
        <v>61</v>
      </c>
      <c r="G202" s="1">
        <v>1093.5</v>
      </c>
      <c r="H202" s="1">
        <v>704.7</v>
      </c>
      <c r="I202" s="4">
        <v>4</v>
      </c>
      <c r="J202" s="2" t="s">
        <v>67</v>
      </c>
      <c r="K202" s="1">
        <f>Tabelle3[[#This Row],[Menge kg Nges]]/1000</f>
        <v>1.0934999999999999</v>
      </c>
      <c r="L202" s="1">
        <f>Tabelle3[[#This Row],[Menge kg P2O5]]/1000</f>
        <v>0.70469999999999999</v>
      </c>
      <c r="M202" s="1">
        <f>Tabelle3[[#This Row],[Menge t Nges]]/Tabelle3[[#This Row],[Anzahl Lieferscheine]]</f>
        <v>0.27337499999999998</v>
      </c>
      <c r="N202" s="1">
        <f>Tabelle3[[#This Row],[Menge t P2O5]]/Tabelle3[[#This Row],[Anzahl Lieferscheine]]</f>
        <v>0.176175</v>
      </c>
    </row>
    <row r="203" spans="1:14" x14ac:dyDescent="0.2">
      <c r="A203" s="2" t="s">
        <v>43</v>
      </c>
      <c r="B203" s="2" t="s">
        <v>42</v>
      </c>
      <c r="C203" s="2" t="s">
        <v>6</v>
      </c>
      <c r="D203" s="2" t="s">
        <v>15</v>
      </c>
      <c r="E203" s="2" t="s">
        <v>16</v>
      </c>
      <c r="F203" s="2" t="s">
        <v>61</v>
      </c>
      <c r="G203" s="1">
        <v>656.56999999999994</v>
      </c>
      <c r="H203" s="1">
        <v>600.21</v>
      </c>
      <c r="I203" s="4">
        <v>4</v>
      </c>
      <c r="J203" s="2" t="s">
        <v>67</v>
      </c>
      <c r="K203" s="1">
        <f>Tabelle3[[#This Row],[Menge kg Nges]]/1000</f>
        <v>0.65656999999999999</v>
      </c>
      <c r="L203" s="1">
        <f>Tabelle3[[#This Row],[Menge kg P2O5]]/1000</f>
        <v>0.60021000000000002</v>
      </c>
      <c r="M203" s="1">
        <f>Tabelle3[[#This Row],[Menge t Nges]]/Tabelle3[[#This Row],[Anzahl Lieferscheine]]</f>
        <v>0.1641425</v>
      </c>
      <c r="N203" s="1">
        <f>Tabelle3[[#This Row],[Menge t P2O5]]/Tabelle3[[#This Row],[Anzahl Lieferscheine]]</f>
        <v>0.15005250000000001</v>
      </c>
    </row>
    <row r="204" spans="1:14" x14ac:dyDescent="0.2">
      <c r="A204" s="2" t="s">
        <v>43</v>
      </c>
      <c r="B204" s="2" t="s">
        <v>42</v>
      </c>
      <c r="C204" s="2" t="s">
        <v>6</v>
      </c>
      <c r="D204" s="2" t="s">
        <v>15</v>
      </c>
      <c r="E204" s="2" t="s">
        <v>18</v>
      </c>
      <c r="F204" s="2" t="s">
        <v>61</v>
      </c>
      <c r="G204" s="1">
        <v>992.71</v>
      </c>
      <c r="H204" s="1">
        <v>803.62</v>
      </c>
      <c r="I204" s="4">
        <v>1</v>
      </c>
      <c r="J204" s="2" t="s">
        <v>67</v>
      </c>
      <c r="K204" s="1">
        <f>Tabelle3[[#This Row],[Menge kg Nges]]/1000</f>
        <v>0.99270999999999998</v>
      </c>
      <c r="L204" s="1">
        <f>Tabelle3[[#This Row],[Menge kg P2O5]]/1000</f>
        <v>0.80362</v>
      </c>
      <c r="M204" s="1">
        <f>Tabelle3[[#This Row],[Menge t Nges]]/Tabelle3[[#This Row],[Anzahl Lieferscheine]]</f>
        <v>0.99270999999999998</v>
      </c>
      <c r="N204" s="1">
        <f>Tabelle3[[#This Row],[Menge t P2O5]]/Tabelle3[[#This Row],[Anzahl Lieferscheine]]</f>
        <v>0.80362</v>
      </c>
    </row>
    <row r="205" spans="1:14" x14ac:dyDescent="0.2">
      <c r="A205" s="2" t="s">
        <v>43</v>
      </c>
      <c r="B205" s="2" t="s">
        <v>42</v>
      </c>
      <c r="C205" s="2" t="s">
        <v>6</v>
      </c>
      <c r="D205" s="2" t="s">
        <v>15</v>
      </c>
      <c r="E205" s="2" t="s">
        <v>19</v>
      </c>
      <c r="F205" s="2" t="s">
        <v>61</v>
      </c>
      <c r="G205" s="1">
        <v>164.79</v>
      </c>
      <c r="H205" s="1">
        <v>120.86</v>
      </c>
      <c r="I205" s="4">
        <v>1</v>
      </c>
      <c r="J205" s="2" t="s">
        <v>67</v>
      </c>
      <c r="K205" s="1">
        <f>Tabelle3[[#This Row],[Menge kg Nges]]/1000</f>
        <v>0.16478999999999999</v>
      </c>
      <c r="L205" s="1">
        <f>Tabelle3[[#This Row],[Menge kg P2O5]]/1000</f>
        <v>0.12086</v>
      </c>
      <c r="M205" s="1">
        <f>Tabelle3[[#This Row],[Menge t Nges]]/Tabelle3[[#This Row],[Anzahl Lieferscheine]]</f>
        <v>0.16478999999999999</v>
      </c>
      <c r="N205" s="1">
        <f>Tabelle3[[#This Row],[Menge t P2O5]]/Tabelle3[[#This Row],[Anzahl Lieferscheine]]</f>
        <v>0.12086</v>
      </c>
    </row>
    <row r="206" spans="1:14" x14ac:dyDescent="0.2">
      <c r="A206" s="2" t="s">
        <v>36</v>
      </c>
      <c r="B206" s="2" t="s">
        <v>43</v>
      </c>
      <c r="C206" s="2" t="s">
        <v>6</v>
      </c>
      <c r="D206" s="2" t="s">
        <v>30</v>
      </c>
      <c r="E206" s="2" t="s">
        <v>26</v>
      </c>
      <c r="F206" s="2" t="s">
        <v>61</v>
      </c>
      <c r="G206" s="1">
        <v>2081.88</v>
      </c>
      <c r="H206" s="1">
        <v>871.8</v>
      </c>
      <c r="I206" s="4">
        <v>10</v>
      </c>
      <c r="J206" s="2" t="s">
        <v>67</v>
      </c>
      <c r="K206" s="1">
        <f>Tabelle3[[#This Row],[Menge kg Nges]]/1000</f>
        <v>2.08188</v>
      </c>
      <c r="L206" s="1">
        <f>Tabelle3[[#This Row],[Menge kg P2O5]]/1000</f>
        <v>0.87179999999999991</v>
      </c>
      <c r="M206" s="1">
        <f>Tabelle3[[#This Row],[Menge t Nges]]/Tabelle3[[#This Row],[Anzahl Lieferscheine]]</f>
        <v>0.20818799999999998</v>
      </c>
      <c r="N206" s="1">
        <f>Tabelle3[[#This Row],[Menge t P2O5]]/Tabelle3[[#This Row],[Anzahl Lieferscheine]]</f>
        <v>8.7179999999999994E-2</v>
      </c>
    </row>
    <row r="207" spans="1:14" x14ac:dyDescent="0.2">
      <c r="A207" s="2" t="s">
        <v>36</v>
      </c>
      <c r="B207" s="2" t="s">
        <v>43</v>
      </c>
      <c r="C207" s="2" t="s">
        <v>6</v>
      </c>
      <c r="D207" s="2" t="s">
        <v>7</v>
      </c>
      <c r="E207" s="2" t="s">
        <v>11</v>
      </c>
      <c r="F207" s="2" t="s">
        <v>61</v>
      </c>
      <c r="G207" s="1">
        <v>112.5</v>
      </c>
      <c r="H207" s="1">
        <v>63</v>
      </c>
      <c r="I207" s="4">
        <v>1</v>
      </c>
      <c r="J207" s="2" t="s">
        <v>67</v>
      </c>
      <c r="K207" s="1">
        <f>Tabelle3[[#This Row],[Menge kg Nges]]/1000</f>
        <v>0.1125</v>
      </c>
      <c r="L207" s="1">
        <f>Tabelle3[[#This Row],[Menge kg P2O5]]/1000</f>
        <v>6.3E-2</v>
      </c>
      <c r="M207" s="1">
        <f>Tabelle3[[#This Row],[Menge t Nges]]/Tabelle3[[#This Row],[Anzahl Lieferscheine]]</f>
        <v>0.1125</v>
      </c>
      <c r="N207" s="1">
        <f>Tabelle3[[#This Row],[Menge t P2O5]]/Tabelle3[[#This Row],[Anzahl Lieferscheine]]</f>
        <v>6.3E-2</v>
      </c>
    </row>
    <row r="208" spans="1:14" x14ac:dyDescent="0.2">
      <c r="A208" s="2" t="s">
        <v>36</v>
      </c>
      <c r="B208" s="2" t="s">
        <v>43</v>
      </c>
      <c r="C208" s="2" t="s">
        <v>6</v>
      </c>
      <c r="D208" s="2" t="s">
        <v>7</v>
      </c>
      <c r="E208" s="2" t="s">
        <v>12</v>
      </c>
      <c r="F208" s="2" t="s">
        <v>61</v>
      </c>
      <c r="G208" s="1">
        <v>5520.5999999999995</v>
      </c>
      <c r="H208" s="1">
        <v>2416</v>
      </c>
      <c r="I208" s="4">
        <v>41</v>
      </c>
      <c r="J208" s="2" t="s">
        <v>67</v>
      </c>
      <c r="K208" s="1">
        <f>Tabelle3[[#This Row],[Menge kg Nges]]/1000</f>
        <v>5.5205999999999991</v>
      </c>
      <c r="L208" s="1">
        <f>Tabelle3[[#This Row],[Menge kg P2O5]]/1000</f>
        <v>2.4159999999999999</v>
      </c>
      <c r="M208" s="1">
        <f>Tabelle3[[#This Row],[Menge t Nges]]/Tabelle3[[#This Row],[Anzahl Lieferscheine]]</f>
        <v>0.13464878048780485</v>
      </c>
      <c r="N208" s="1">
        <f>Tabelle3[[#This Row],[Menge t P2O5]]/Tabelle3[[#This Row],[Anzahl Lieferscheine]]</f>
        <v>5.892682926829268E-2</v>
      </c>
    </row>
    <row r="209" spans="1:14" x14ac:dyDescent="0.2">
      <c r="A209" s="2" t="s">
        <v>36</v>
      </c>
      <c r="B209" s="2" t="s">
        <v>43</v>
      </c>
      <c r="C209" s="2" t="s">
        <v>6</v>
      </c>
      <c r="D209" s="2" t="s">
        <v>7</v>
      </c>
      <c r="E209" s="2" t="s">
        <v>13</v>
      </c>
      <c r="F209" s="2" t="s">
        <v>61</v>
      </c>
      <c r="G209" s="1">
        <v>168</v>
      </c>
      <c r="H209" s="1">
        <v>96.6</v>
      </c>
      <c r="I209" s="4">
        <v>1</v>
      </c>
      <c r="J209" s="2" t="s">
        <v>67</v>
      </c>
      <c r="K209" s="1">
        <f>Tabelle3[[#This Row],[Menge kg Nges]]/1000</f>
        <v>0.16800000000000001</v>
      </c>
      <c r="L209" s="1">
        <f>Tabelle3[[#This Row],[Menge kg P2O5]]/1000</f>
        <v>9.6599999999999991E-2</v>
      </c>
      <c r="M209" s="1">
        <f>Tabelle3[[#This Row],[Menge t Nges]]/Tabelle3[[#This Row],[Anzahl Lieferscheine]]</f>
        <v>0.16800000000000001</v>
      </c>
      <c r="N209" s="1">
        <f>Tabelle3[[#This Row],[Menge t P2O5]]/Tabelle3[[#This Row],[Anzahl Lieferscheine]]</f>
        <v>9.6599999999999991E-2</v>
      </c>
    </row>
    <row r="210" spans="1:14" x14ac:dyDescent="0.2">
      <c r="A210" s="2" t="s">
        <v>36</v>
      </c>
      <c r="B210" s="2" t="s">
        <v>43</v>
      </c>
      <c r="C210" s="2" t="s">
        <v>6</v>
      </c>
      <c r="D210" s="2" t="s">
        <v>7</v>
      </c>
      <c r="E210" s="2" t="s">
        <v>14</v>
      </c>
      <c r="F210" s="2" t="s">
        <v>61</v>
      </c>
      <c r="G210" s="1">
        <v>2812.8</v>
      </c>
      <c r="H210" s="1">
        <v>1406.4</v>
      </c>
      <c r="I210" s="4">
        <v>25</v>
      </c>
      <c r="J210" s="2" t="s">
        <v>67</v>
      </c>
      <c r="K210" s="1">
        <f>Tabelle3[[#This Row],[Menge kg Nges]]/1000</f>
        <v>2.8128000000000002</v>
      </c>
      <c r="L210" s="1">
        <f>Tabelle3[[#This Row],[Menge kg P2O5]]/1000</f>
        <v>1.4064000000000001</v>
      </c>
      <c r="M210" s="1">
        <f>Tabelle3[[#This Row],[Menge t Nges]]/Tabelle3[[#This Row],[Anzahl Lieferscheine]]</f>
        <v>0.112512</v>
      </c>
      <c r="N210" s="1">
        <f>Tabelle3[[#This Row],[Menge t P2O5]]/Tabelle3[[#This Row],[Anzahl Lieferscheine]]</f>
        <v>5.6256E-2</v>
      </c>
    </row>
    <row r="211" spans="1:14" x14ac:dyDescent="0.2">
      <c r="A211" s="2" t="s">
        <v>36</v>
      </c>
      <c r="B211" s="2" t="s">
        <v>43</v>
      </c>
      <c r="C211" s="2" t="s">
        <v>6</v>
      </c>
      <c r="D211" s="2" t="s">
        <v>15</v>
      </c>
      <c r="E211" s="2" t="s">
        <v>24</v>
      </c>
      <c r="F211" s="2" t="s">
        <v>61</v>
      </c>
      <c r="G211" s="1">
        <v>112</v>
      </c>
      <c r="H211" s="1">
        <v>92</v>
      </c>
      <c r="I211" s="4">
        <v>1</v>
      </c>
      <c r="J211" s="2" t="s">
        <v>67</v>
      </c>
      <c r="K211" s="1">
        <f>Tabelle3[[#This Row],[Menge kg Nges]]/1000</f>
        <v>0.112</v>
      </c>
      <c r="L211" s="1">
        <f>Tabelle3[[#This Row],[Menge kg P2O5]]/1000</f>
        <v>9.1999999999999998E-2</v>
      </c>
      <c r="M211" s="1">
        <f>Tabelle3[[#This Row],[Menge t Nges]]/Tabelle3[[#This Row],[Anzahl Lieferscheine]]</f>
        <v>0.112</v>
      </c>
      <c r="N211" s="1">
        <f>Tabelle3[[#This Row],[Menge t P2O5]]/Tabelle3[[#This Row],[Anzahl Lieferscheine]]</f>
        <v>9.1999999999999998E-2</v>
      </c>
    </row>
    <row r="212" spans="1:14" x14ac:dyDescent="0.2">
      <c r="A212" s="2" t="s">
        <v>36</v>
      </c>
      <c r="B212" s="2" t="s">
        <v>43</v>
      </c>
      <c r="C212" s="2" t="s">
        <v>25</v>
      </c>
      <c r="D212" s="2" t="s">
        <v>25</v>
      </c>
      <c r="E212" s="2" t="s">
        <v>26</v>
      </c>
      <c r="F212" s="2" t="s">
        <v>61</v>
      </c>
      <c r="G212" s="1">
        <v>1524.72</v>
      </c>
      <c r="H212" s="1">
        <v>334.91999999999996</v>
      </c>
      <c r="I212" s="4">
        <v>5</v>
      </c>
      <c r="J212" s="2" t="s">
        <v>67</v>
      </c>
      <c r="K212" s="1">
        <f>Tabelle3[[#This Row],[Menge kg Nges]]/1000</f>
        <v>1.5247200000000001</v>
      </c>
      <c r="L212" s="1">
        <f>Tabelle3[[#This Row],[Menge kg P2O5]]/1000</f>
        <v>0.33491999999999994</v>
      </c>
      <c r="M212" s="1">
        <f>Tabelle3[[#This Row],[Menge t Nges]]/Tabelle3[[#This Row],[Anzahl Lieferscheine]]</f>
        <v>0.30494399999999999</v>
      </c>
      <c r="N212" s="1">
        <f>Tabelle3[[#This Row],[Menge t P2O5]]/Tabelle3[[#This Row],[Anzahl Lieferscheine]]</f>
        <v>6.6983999999999988E-2</v>
      </c>
    </row>
    <row r="213" spans="1:14" x14ac:dyDescent="0.2">
      <c r="A213" s="2" t="s">
        <v>36</v>
      </c>
      <c r="B213" s="2" t="s">
        <v>36</v>
      </c>
      <c r="C213" s="2" t="s">
        <v>6</v>
      </c>
      <c r="D213" s="2" t="s">
        <v>30</v>
      </c>
      <c r="E213" s="2" t="s">
        <v>26</v>
      </c>
      <c r="F213" s="2" t="s">
        <v>61</v>
      </c>
      <c r="G213" s="1">
        <v>10454.39</v>
      </c>
      <c r="H213" s="1">
        <v>4710.07</v>
      </c>
      <c r="I213" s="4">
        <v>60</v>
      </c>
      <c r="J213" s="2" t="s">
        <v>67</v>
      </c>
      <c r="K213" s="1">
        <f>Tabelle3[[#This Row],[Menge kg Nges]]/1000</f>
        <v>10.45439</v>
      </c>
      <c r="L213" s="1">
        <f>Tabelle3[[#This Row],[Menge kg P2O5]]/1000</f>
        <v>4.71007</v>
      </c>
      <c r="M213" s="1">
        <f>Tabelle3[[#This Row],[Menge t Nges]]/Tabelle3[[#This Row],[Anzahl Lieferscheine]]</f>
        <v>0.17423983333333334</v>
      </c>
      <c r="N213" s="1">
        <f>Tabelle3[[#This Row],[Menge t P2O5]]/Tabelle3[[#This Row],[Anzahl Lieferscheine]]</f>
        <v>7.8501166666666664E-2</v>
      </c>
    </row>
    <row r="214" spans="1:14" x14ac:dyDescent="0.2">
      <c r="A214" s="2" t="s">
        <v>36</v>
      </c>
      <c r="B214" s="2" t="s">
        <v>36</v>
      </c>
      <c r="C214" s="2" t="s">
        <v>6</v>
      </c>
      <c r="D214" s="2" t="s">
        <v>7</v>
      </c>
      <c r="E214" s="2" t="s">
        <v>9</v>
      </c>
      <c r="F214" s="2" t="s">
        <v>61</v>
      </c>
      <c r="G214" s="1">
        <v>3854.2</v>
      </c>
      <c r="H214" s="1">
        <v>1597.4</v>
      </c>
      <c r="I214" s="4">
        <v>20</v>
      </c>
      <c r="J214" s="2" t="s">
        <v>67</v>
      </c>
      <c r="K214" s="1">
        <f>Tabelle3[[#This Row],[Menge kg Nges]]/1000</f>
        <v>3.8541999999999996</v>
      </c>
      <c r="L214" s="1">
        <f>Tabelle3[[#This Row],[Menge kg P2O5]]/1000</f>
        <v>1.5974000000000002</v>
      </c>
      <c r="M214" s="1">
        <f>Tabelle3[[#This Row],[Menge t Nges]]/Tabelle3[[#This Row],[Anzahl Lieferscheine]]</f>
        <v>0.19270999999999999</v>
      </c>
      <c r="N214" s="1">
        <f>Tabelle3[[#This Row],[Menge t P2O5]]/Tabelle3[[#This Row],[Anzahl Lieferscheine]]</f>
        <v>7.987000000000001E-2</v>
      </c>
    </row>
    <row r="215" spans="1:14" x14ac:dyDescent="0.2">
      <c r="A215" s="2" t="s">
        <v>36</v>
      </c>
      <c r="B215" s="2" t="s">
        <v>36</v>
      </c>
      <c r="C215" s="2" t="s">
        <v>6</v>
      </c>
      <c r="D215" s="2" t="s">
        <v>7</v>
      </c>
      <c r="E215" s="2" t="s">
        <v>11</v>
      </c>
      <c r="F215" s="2" t="s">
        <v>61</v>
      </c>
      <c r="G215" s="1">
        <v>1521.6</v>
      </c>
      <c r="H215" s="1">
        <v>847.68000000000006</v>
      </c>
      <c r="I215" s="4">
        <v>10</v>
      </c>
      <c r="J215" s="2" t="s">
        <v>67</v>
      </c>
      <c r="K215" s="1">
        <f>Tabelle3[[#This Row],[Menge kg Nges]]/1000</f>
        <v>1.5215999999999998</v>
      </c>
      <c r="L215" s="1">
        <f>Tabelle3[[#This Row],[Menge kg P2O5]]/1000</f>
        <v>0.8476800000000001</v>
      </c>
      <c r="M215" s="1">
        <f>Tabelle3[[#This Row],[Menge t Nges]]/Tabelle3[[#This Row],[Anzahl Lieferscheine]]</f>
        <v>0.15215999999999999</v>
      </c>
      <c r="N215" s="1">
        <f>Tabelle3[[#This Row],[Menge t P2O5]]/Tabelle3[[#This Row],[Anzahl Lieferscheine]]</f>
        <v>8.476800000000001E-2</v>
      </c>
    </row>
    <row r="216" spans="1:14" x14ac:dyDescent="0.2">
      <c r="A216" s="2" t="s">
        <v>36</v>
      </c>
      <c r="B216" s="2" t="s">
        <v>36</v>
      </c>
      <c r="C216" s="2" t="s">
        <v>6</v>
      </c>
      <c r="D216" s="2" t="s">
        <v>7</v>
      </c>
      <c r="E216" s="2" t="s">
        <v>12</v>
      </c>
      <c r="F216" s="2" t="s">
        <v>61</v>
      </c>
      <c r="G216" s="1">
        <v>26358.189999999973</v>
      </c>
      <c r="H216" s="1">
        <v>11089.909999999998</v>
      </c>
      <c r="I216" s="4">
        <v>147</v>
      </c>
      <c r="J216" s="2" t="s">
        <v>67</v>
      </c>
      <c r="K216" s="1">
        <f>Tabelle3[[#This Row],[Menge kg Nges]]/1000</f>
        <v>26.358189999999972</v>
      </c>
      <c r="L216" s="1">
        <f>Tabelle3[[#This Row],[Menge kg P2O5]]/1000</f>
        <v>11.089909999999998</v>
      </c>
      <c r="M216" s="1">
        <f>Tabelle3[[#This Row],[Menge t Nges]]/Tabelle3[[#This Row],[Anzahl Lieferscheine]]</f>
        <v>0.17930741496598621</v>
      </c>
      <c r="N216" s="1">
        <f>Tabelle3[[#This Row],[Menge t P2O5]]/Tabelle3[[#This Row],[Anzahl Lieferscheine]]</f>
        <v>7.5441564625850333E-2</v>
      </c>
    </row>
    <row r="217" spans="1:14" x14ac:dyDescent="0.2">
      <c r="A217" s="2" t="s">
        <v>36</v>
      </c>
      <c r="B217" s="2" t="s">
        <v>36</v>
      </c>
      <c r="C217" s="2" t="s">
        <v>6</v>
      </c>
      <c r="D217" s="2" t="s">
        <v>7</v>
      </c>
      <c r="E217" s="2" t="s">
        <v>13</v>
      </c>
      <c r="F217" s="2" t="s">
        <v>61</v>
      </c>
      <c r="G217" s="1">
        <v>5999.5</v>
      </c>
      <c r="H217" s="1">
        <v>3112.8999999999992</v>
      </c>
      <c r="I217" s="4">
        <v>52</v>
      </c>
      <c r="J217" s="2" t="s">
        <v>67</v>
      </c>
      <c r="K217" s="1">
        <f>Tabelle3[[#This Row],[Menge kg Nges]]/1000</f>
        <v>5.9995000000000003</v>
      </c>
      <c r="L217" s="1">
        <f>Tabelle3[[#This Row],[Menge kg P2O5]]/1000</f>
        <v>3.1128999999999993</v>
      </c>
      <c r="M217" s="1">
        <f>Tabelle3[[#This Row],[Menge t Nges]]/Tabelle3[[#This Row],[Anzahl Lieferscheine]]</f>
        <v>0.11537500000000001</v>
      </c>
      <c r="N217" s="1">
        <f>Tabelle3[[#This Row],[Menge t P2O5]]/Tabelle3[[#This Row],[Anzahl Lieferscheine]]</f>
        <v>5.9863461538461525E-2</v>
      </c>
    </row>
    <row r="218" spans="1:14" x14ac:dyDescent="0.2">
      <c r="A218" s="2" t="s">
        <v>36</v>
      </c>
      <c r="B218" s="2" t="s">
        <v>36</v>
      </c>
      <c r="C218" s="2" t="s">
        <v>6</v>
      </c>
      <c r="D218" s="2" t="s">
        <v>7</v>
      </c>
      <c r="E218" s="2" t="s">
        <v>14</v>
      </c>
      <c r="F218" s="2" t="s">
        <v>61</v>
      </c>
      <c r="G218" s="1">
        <v>4680.7999999999993</v>
      </c>
      <c r="H218" s="1">
        <v>2346.3999999999996</v>
      </c>
      <c r="I218" s="4">
        <v>44</v>
      </c>
      <c r="J218" s="2" t="s">
        <v>67</v>
      </c>
      <c r="K218" s="1">
        <f>Tabelle3[[#This Row],[Menge kg Nges]]/1000</f>
        <v>4.6807999999999996</v>
      </c>
      <c r="L218" s="1">
        <f>Tabelle3[[#This Row],[Menge kg P2O5]]/1000</f>
        <v>2.3463999999999996</v>
      </c>
      <c r="M218" s="1">
        <f>Tabelle3[[#This Row],[Menge t Nges]]/Tabelle3[[#This Row],[Anzahl Lieferscheine]]</f>
        <v>0.10638181818181817</v>
      </c>
      <c r="N218" s="1">
        <f>Tabelle3[[#This Row],[Menge t P2O5]]/Tabelle3[[#This Row],[Anzahl Lieferscheine]]</f>
        <v>5.3327272727272716E-2</v>
      </c>
    </row>
    <row r="219" spans="1:14" x14ac:dyDescent="0.2">
      <c r="A219" s="2" t="s">
        <v>36</v>
      </c>
      <c r="B219" s="2" t="s">
        <v>36</v>
      </c>
      <c r="C219" s="2" t="s">
        <v>6</v>
      </c>
      <c r="D219" s="2" t="s">
        <v>15</v>
      </c>
      <c r="E219" s="2" t="s">
        <v>17</v>
      </c>
      <c r="F219" s="2" t="s">
        <v>61</v>
      </c>
      <c r="G219" s="1">
        <v>22.26</v>
      </c>
      <c r="H219" s="1">
        <v>9.66</v>
      </c>
      <c r="I219" s="4">
        <v>1</v>
      </c>
      <c r="J219" s="2" t="s">
        <v>67</v>
      </c>
      <c r="K219" s="1">
        <f>Tabelle3[[#This Row],[Menge kg Nges]]/1000</f>
        <v>2.2260000000000002E-2</v>
      </c>
      <c r="L219" s="1">
        <f>Tabelle3[[#This Row],[Menge kg P2O5]]/1000</f>
        <v>9.6600000000000002E-3</v>
      </c>
      <c r="M219" s="1">
        <f>Tabelle3[[#This Row],[Menge t Nges]]/Tabelle3[[#This Row],[Anzahl Lieferscheine]]</f>
        <v>2.2260000000000002E-2</v>
      </c>
      <c r="N219" s="1">
        <f>Tabelle3[[#This Row],[Menge t P2O5]]/Tabelle3[[#This Row],[Anzahl Lieferscheine]]</f>
        <v>9.6600000000000002E-3</v>
      </c>
    </row>
    <row r="220" spans="1:14" x14ac:dyDescent="0.2">
      <c r="A220" s="2" t="s">
        <v>36</v>
      </c>
      <c r="B220" s="2" t="s">
        <v>36</v>
      </c>
      <c r="C220" s="2" t="s">
        <v>6</v>
      </c>
      <c r="D220" s="2" t="s">
        <v>15</v>
      </c>
      <c r="E220" s="2" t="s">
        <v>35</v>
      </c>
      <c r="F220" s="2" t="s">
        <v>61</v>
      </c>
      <c r="G220" s="1">
        <v>152.9</v>
      </c>
      <c r="H220" s="1">
        <v>107.9</v>
      </c>
      <c r="I220" s="4">
        <v>1</v>
      </c>
      <c r="J220" s="2" t="s">
        <v>67</v>
      </c>
      <c r="K220" s="1">
        <f>Tabelle3[[#This Row],[Menge kg Nges]]/1000</f>
        <v>0.15290000000000001</v>
      </c>
      <c r="L220" s="1">
        <f>Tabelle3[[#This Row],[Menge kg P2O5]]/1000</f>
        <v>0.10790000000000001</v>
      </c>
      <c r="M220" s="1">
        <f>Tabelle3[[#This Row],[Menge t Nges]]/Tabelle3[[#This Row],[Anzahl Lieferscheine]]</f>
        <v>0.15290000000000001</v>
      </c>
      <c r="N220" s="1">
        <f>Tabelle3[[#This Row],[Menge t P2O5]]/Tabelle3[[#This Row],[Anzahl Lieferscheine]]</f>
        <v>0.10790000000000001</v>
      </c>
    </row>
    <row r="221" spans="1:14" x14ac:dyDescent="0.2">
      <c r="A221" s="2" t="s">
        <v>36</v>
      </c>
      <c r="B221" s="2" t="s">
        <v>36</v>
      </c>
      <c r="C221" s="2" t="s">
        <v>6</v>
      </c>
      <c r="D221" s="2" t="s">
        <v>15</v>
      </c>
      <c r="E221" s="2" t="s">
        <v>18</v>
      </c>
      <c r="F221" s="2" t="s">
        <v>61</v>
      </c>
      <c r="G221" s="1">
        <v>272.16000000000003</v>
      </c>
      <c r="H221" s="1">
        <v>220.32</v>
      </c>
      <c r="I221" s="4">
        <v>2</v>
      </c>
      <c r="J221" s="2" t="s">
        <v>67</v>
      </c>
      <c r="K221" s="1">
        <f>Tabelle3[[#This Row],[Menge kg Nges]]/1000</f>
        <v>0.27216000000000001</v>
      </c>
      <c r="L221" s="1">
        <f>Tabelle3[[#This Row],[Menge kg P2O5]]/1000</f>
        <v>0.22031999999999999</v>
      </c>
      <c r="M221" s="1">
        <f>Tabelle3[[#This Row],[Menge t Nges]]/Tabelle3[[#This Row],[Anzahl Lieferscheine]]</f>
        <v>0.13608000000000001</v>
      </c>
      <c r="N221" s="1">
        <f>Tabelle3[[#This Row],[Menge t P2O5]]/Tabelle3[[#This Row],[Anzahl Lieferscheine]]</f>
        <v>0.11015999999999999</v>
      </c>
    </row>
    <row r="222" spans="1:14" x14ac:dyDescent="0.2">
      <c r="A222" s="2" t="s">
        <v>36</v>
      </c>
      <c r="B222" s="2" t="s">
        <v>36</v>
      </c>
      <c r="C222" s="2" t="s">
        <v>6</v>
      </c>
      <c r="D222" s="2" t="s">
        <v>15</v>
      </c>
      <c r="E222" s="2" t="s">
        <v>20</v>
      </c>
      <c r="F222" s="2" t="s">
        <v>61</v>
      </c>
      <c r="G222" s="1">
        <v>102</v>
      </c>
      <c r="H222" s="1">
        <v>75</v>
      </c>
      <c r="I222" s="4">
        <v>2</v>
      </c>
      <c r="J222" s="2" t="s">
        <v>67</v>
      </c>
      <c r="K222" s="1">
        <f>Tabelle3[[#This Row],[Menge kg Nges]]/1000</f>
        <v>0.10199999999999999</v>
      </c>
      <c r="L222" s="1">
        <f>Tabelle3[[#This Row],[Menge kg P2O5]]/1000</f>
        <v>7.4999999999999997E-2</v>
      </c>
      <c r="M222" s="1">
        <f>Tabelle3[[#This Row],[Menge t Nges]]/Tabelle3[[#This Row],[Anzahl Lieferscheine]]</f>
        <v>5.0999999999999997E-2</v>
      </c>
      <c r="N222" s="1">
        <f>Tabelle3[[#This Row],[Menge t P2O5]]/Tabelle3[[#This Row],[Anzahl Lieferscheine]]</f>
        <v>3.7499999999999999E-2</v>
      </c>
    </row>
    <row r="223" spans="1:14" x14ac:dyDescent="0.2">
      <c r="A223" s="2" t="s">
        <v>36</v>
      </c>
      <c r="B223" s="2" t="s">
        <v>36</v>
      </c>
      <c r="C223" s="2" t="s">
        <v>6</v>
      </c>
      <c r="D223" s="2" t="s">
        <v>15</v>
      </c>
      <c r="E223" s="2" t="s">
        <v>9</v>
      </c>
      <c r="F223" s="2" t="s">
        <v>61</v>
      </c>
      <c r="G223" s="1">
        <v>139.83999999999997</v>
      </c>
      <c r="H223" s="1">
        <v>91.2</v>
      </c>
      <c r="I223" s="4">
        <v>3</v>
      </c>
      <c r="J223" s="2" t="s">
        <v>67</v>
      </c>
      <c r="K223" s="1">
        <f>Tabelle3[[#This Row],[Menge kg Nges]]/1000</f>
        <v>0.13983999999999996</v>
      </c>
      <c r="L223" s="1">
        <f>Tabelle3[[#This Row],[Menge kg P2O5]]/1000</f>
        <v>9.1200000000000003E-2</v>
      </c>
      <c r="M223" s="1">
        <f>Tabelle3[[#This Row],[Menge t Nges]]/Tabelle3[[#This Row],[Anzahl Lieferscheine]]</f>
        <v>4.6613333333333319E-2</v>
      </c>
      <c r="N223" s="1">
        <f>Tabelle3[[#This Row],[Menge t P2O5]]/Tabelle3[[#This Row],[Anzahl Lieferscheine]]</f>
        <v>3.04E-2</v>
      </c>
    </row>
    <row r="224" spans="1:14" x14ac:dyDescent="0.2">
      <c r="A224" s="2" t="s">
        <v>36</v>
      </c>
      <c r="B224" s="2" t="s">
        <v>36</v>
      </c>
      <c r="C224" s="2" t="s">
        <v>6</v>
      </c>
      <c r="D224" s="2" t="s">
        <v>15</v>
      </c>
      <c r="E224" s="2" t="s">
        <v>24</v>
      </c>
      <c r="F224" s="2" t="s">
        <v>61</v>
      </c>
      <c r="G224" s="1">
        <v>511</v>
      </c>
      <c r="H224" s="1">
        <v>419.75</v>
      </c>
      <c r="I224" s="4">
        <v>3</v>
      </c>
      <c r="J224" s="2" t="s">
        <v>67</v>
      </c>
      <c r="K224" s="1">
        <f>Tabelle3[[#This Row],[Menge kg Nges]]/1000</f>
        <v>0.51100000000000001</v>
      </c>
      <c r="L224" s="1">
        <f>Tabelle3[[#This Row],[Menge kg P2O5]]/1000</f>
        <v>0.41975000000000001</v>
      </c>
      <c r="M224" s="1">
        <f>Tabelle3[[#This Row],[Menge t Nges]]/Tabelle3[[#This Row],[Anzahl Lieferscheine]]</f>
        <v>0.17033333333333334</v>
      </c>
      <c r="N224" s="1">
        <f>Tabelle3[[#This Row],[Menge t P2O5]]/Tabelle3[[#This Row],[Anzahl Lieferscheine]]</f>
        <v>0.13991666666666666</v>
      </c>
    </row>
    <row r="225" spans="1:14" x14ac:dyDescent="0.2">
      <c r="A225" s="2" t="s">
        <v>36</v>
      </c>
      <c r="B225" s="2" t="s">
        <v>36</v>
      </c>
      <c r="C225" s="2" t="s">
        <v>25</v>
      </c>
      <c r="D225" s="2" t="s">
        <v>25</v>
      </c>
      <c r="E225" s="2" t="s">
        <v>26</v>
      </c>
      <c r="F225" s="2" t="s">
        <v>61</v>
      </c>
      <c r="G225" s="1">
        <v>527.4</v>
      </c>
      <c r="H225" s="1">
        <v>108.9</v>
      </c>
      <c r="I225" s="4">
        <v>1</v>
      </c>
      <c r="J225" s="2" t="s">
        <v>67</v>
      </c>
      <c r="K225" s="1">
        <f>Tabelle3[[#This Row],[Menge kg Nges]]/1000</f>
        <v>0.52739999999999998</v>
      </c>
      <c r="L225" s="1">
        <f>Tabelle3[[#This Row],[Menge kg P2O5]]/1000</f>
        <v>0.10890000000000001</v>
      </c>
      <c r="M225" s="1">
        <f>Tabelle3[[#This Row],[Menge t Nges]]/Tabelle3[[#This Row],[Anzahl Lieferscheine]]</f>
        <v>0.52739999999999998</v>
      </c>
      <c r="N225" s="1">
        <f>Tabelle3[[#This Row],[Menge t P2O5]]/Tabelle3[[#This Row],[Anzahl Lieferscheine]]</f>
        <v>0.10890000000000001</v>
      </c>
    </row>
    <row r="226" spans="1:14" x14ac:dyDescent="0.2">
      <c r="A226" s="2" t="s">
        <v>36</v>
      </c>
      <c r="B226" s="2" t="s">
        <v>44</v>
      </c>
      <c r="C226" s="2" t="s">
        <v>6</v>
      </c>
      <c r="D226" s="2" t="s">
        <v>7</v>
      </c>
      <c r="E226" s="2" t="s">
        <v>12</v>
      </c>
      <c r="F226" s="2" t="s">
        <v>61</v>
      </c>
      <c r="G226" s="1">
        <v>1874.5</v>
      </c>
      <c r="H226" s="1">
        <v>776.3</v>
      </c>
      <c r="I226" s="4">
        <v>6</v>
      </c>
      <c r="J226" s="2" t="s">
        <v>67</v>
      </c>
      <c r="K226" s="1">
        <f>Tabelle3[[#This Row],[Menge kg Nges]]/1000</f>
        <v>1.8745000000000001</v>
      </c>
      <c r="L226" s="1">
        <f>Tabelle3[[#This Row],[Menge kg P2O5]]/1000</f>
        <v>0.77629999999999999</v>
      </c>
      <c r="M226" s="1">
        <f>Tabelle3[[#This Row],[Menge t Nges]]/Tabelle3[[#This Row],[Anzahl Lieferscheine]]</f>
        <v>0.31241666666666668</v>
      </c>
      <c r="N226" s="1">
        <f>Tabelle3[[#This Row],[Menge t P2O5]]/Tabelle3[[#This Row],[Anzahl Lieferscheine]]</f>
        <v>0.12938333333333332</v>
      </c>
    </row>
    <row r="227" spans="1:14" x14ac:dyDescent="0.2">
      <c r="A227" s="2" t="s">
        <v>36</v>
      </c>
      <c r="B227" s="2" t="s">
        <v>37</v>
      </c>
      <c r="C227" s="2" t="s">
        <v>6</v>
      </c>
      <c r="D227" s="2" t="s">
        <v>30</v>
      </c>
      <c r="E227" s="2" t="s">
        <v>26</v>
      </c>
      <c r="F227" s="2" t="s">
        <v>61</v>
      </c>
      <c r="G227" s="1">
        <v>1423.6</v>
      </c>
      <c r="H227" s="1">
        <v>594.20000000000005</v>
      </c>
      <c r="I227" s="4">
        <v>7</v>
      </c>
      <c r="J227" s="2" t="s">
        <v>67</v>
      </c>
      <c r="K227" s="1">
        <f>Tabelle3[[#This Row],[Menge kg Nges]]/1000</f>
        <v>1.4236</v>
      </c>
      <c r="L227" s="1">
        <f>Tabelle3[[#This Row],[Menge kg P2O5]]/1000</f>
        <v>0.59420000000000006</v>
      </c>
      <c r="M227" s="1">
        <f>Tabelle3[[#This Row],[Menge t Nges]]/Tabelle3[[#This Row],[Anzahl Lieferscheine]]</f>
        <v>0.20337142857142856</v>
      </c>
      <c r="N227" s="1">
        <f>Tabelle3[[#This Row],[Menge t P2O5]]/Tabelle3[[#This Row],[Anzahl Lieferscheine]]</f>
        <v>8.48857142857143E-2</v>
      </c>
    </row>
    <row r="228" spans="1:14" x14ac:dyDescent="0.2">
      <c r="A228" s="2" t="s">
        <v>36</v>
      </c>
      <c r="B228" s="2" t="s">
        <v>37</v>
      </c>
      <c r="C228" s="2" t="s">
        <v>6</v>
      </c>
      <c r="D228" s="2" t="s">
        <v>7</v>
      </c>
      <c r="E228" s="2" t="s">
        <v>9</v>
      </c>
      <c r="F228" s="2" t="s">
        <v>61</v>
      </c>
      <c r="G228" s="1">
        <v>1867.5</v>
      </c>
      <c r="H228" s="1">
        <v>760.44999999999993</v>
      </c>
      <c r="I228" s="4">
        <v>8</v>
      </c>
      <c r="J228" s="2" t="s">
        <v>67</v>
      </c>
      <c r="K228" s="1">
        <f>Tabelle3[[#This Row],[Menge kg Nges]]/1000</f>
        <v>1.8674999999999999</v>
      </c>
      <c r="L228" s="1">
        <f>Tabelle3[[#This Row],[Menge kg P2O5]]/1000</f>
        <v>0.76044999999999996</v>
      </c>
      <c r="M228" s="1">
        <f>Tabelle3[[#This Row],[Menge t Nges]]/Tabelle3[[#This Row],[Anzahl Lieferscheine]]</f>
        <v>0.23343749999999999</v>
      </c>
      <c r="N228" s="1">
        <f>Tabelle3[[#This Row],[Menge t P2O5]]/Tabelle3[[#This Row],[Anzahl Lieferscheine]]</f>
        <v>9.5056249999999995E-2</v>
      </c>
    </row>
    <row r="229" spans="1:14" x14ac:dyDescent="0.2">
      <c r="A229" s="2" t="s">
        <v>36</v>
      </c>
      <c r="B229" s="2" t="s">
        <v>37</v>
      </c>
      <c r="C229" s="2" t="s">
        <v>6</v>
      </c>
      <c r="D229" s="2" t="s">
        <v>7</v>
      </c>
      <c r="E229" s="2" t="s">
        <v>11</v>
      </c>
      <c r="F229" s="2" t="s">
        <v>61</v>
      </c>
      <c r="G229" s="1">
        <v>560</v>
      </c>
      <c r="H229" s="1">
        <v>292</v>
      </c>
      <c r="I229" s="4">
        <v>3</v>
      </c>
      <c r="J229" s="2" t="s">
        <v>67</v>
      </c>
      <c r="K229" s="1">
        <f>Tabelle3[[#This Row],[Menge kg Nges]]/1000</f>
        <v>0.56000000000000005</v>
      </c>
      <c r="L229" s="1">
        <f>Tabelle3[[#This Row],[Menge kg P2O5]]/1000</f>
        <v>0.29199999999999998</v>
      </c>
      <c r="M229" s="1">
        <f>Tabelle3[[#This Row],[Menge t Nges]]/Tabelle3[[#This Row],[Anzahl Lieferscheine]]</f>
        <v>0.18666666666666668</v>
      </c>
      <c r="N229" s="1">
        <f>Tabelle3[[#This Row],[Menge t P2O5]]/Tabelle3[[#This Row],[Anzahl Lieferscheine]]</f>
        <v>9.7333333333333327E-2</v>
      </c>
    </row>
    <row r="230" spans="1:14" x14ac:dyDescent="0.2">
      <c r="A230" s="2" t="s">
        <v>36</v>
      </c>
      <c r="B230" s="2" t="s">
        <v>37</v>
      </c>
      <c r="C230" s="2" t="s">
        <v>6</v>
      </c>
      <c r="D230" s="2" t="s">
        <v>7</v>
      </c>
      <c r="E230" s="2" t="s">
        <v>12</v>
      </c>
      <c r="F230" s="2" t="s">
        <v>61</v>
      </c>
      <c r="G230" s="1">
        <v>6740.9000000000005</v>
      </c>
      <c r="H230" s="1">
        <v>2758.6</v>
      </c>
      <c r="I230" s="4">
        <v>31</v>
      </c>
      <c r="J230" s="2" t="s">
        <v>67</v>
      </c>
      <c r="K230" s="1">
        <f>Tabelle3[[#This Row],[Menge kg Nges]]/1000</f>
        <v>6.7409000000000008</v>
      </c>
      <c r="L230" s="1">
        <f>Tabelle3[[#This Row],[Menge kg P2O5]]/1000</f>
        <v>2.7585999999999999</v>
      </c>
      <c r="M230" s="1">
        <f>Tabelle3[[#This Row],[Menge t Nges]]/Tabelle3[[#This Row],[Anzahl Lieferscheine]]</f>
        <v>0.21744838709677422</v>
      </c>
      <c r="N230" s="1">
        <f>Tabelle3[[#This Row],[Menge t P2O5]]/Tabelle3[[#This Row],[Anzahl Lieferscheine]]</f>
        <v>8.8987096774193544E-2</v>
      </c>
    </row>
    <row r="231" spans="1:14" x14ac:dyDescent="0.2">
      <c r="A231" s="2" t="s">
        <v>36</v>
      </c>
      <c r="B231" s="2" t="s">
        <v>37</v>
      </c>
      <c r="C231" s="2" t="s">
        <v>6</v>
      </c>
      <c r="D231" s="2" t="s">
        <v>7</v>
      </c>
      <c r="E231" s="2" t="s">
        <v>13</v>
      </c>
      <c r="F231" s="2" t="s">
        <v>61</v>
      </c>
      <c r="G231" s="1">
        <v>402.5</v>
      </c>
      <c r="H231" s="1">
        <v>207</v>
      </c>
      <c r="I231" s="4">
        <v>4</v>
      </c>
      <c r="J231" s="2" t="s">
        <v>67</v>
      </c>
      <c r="K231" s="1">
        <f>Tabelle3[[#This Row],[Menge kg Nges]]/1000</f>
        <v>0.40250000000000002</v>
      </c>
      <c r="L231" s="1">
        <f>Tabelle3[[#This Row],[Menge kg P2O5]]/1000</f>
        <v>0.20699999999999999</v>
      </c>
      <c r="M231" s="1">
        <f>Tabelle3[[#This Row],[Menge t Nges]]/Tabelle3[[#This Row],[Anzahl Lieferscheine]]</f>
        <v>0.10062500000000001</v>
      </c>
      <c r="N231" s="1">
        <f>Tabelle3[[#This Row],[Menge t P2O5]]/Tabelle3[[#This Row],[Anzahl Lieferscheine]]</f>
        <v>5.1749999999999997E-2</v>
      </c>
    </row>
    <row r="232" spans="1:14" x14ac:dyDescent="0.2">
      <c r="A232" s="2" t="s">
        <v>36</v>
      </c>
      <c r="B232" s="2" t="s">
        <v>37</v>
      </c>
      <c r="C232" s="2" t="s">
        <v>6</v>
      </c>
      <c r="D232" s="2" t="s">
        <v>7</v>
      </c>
      <c r="E232" s="2" t="s">
        <v>14</v>
      </c>
      <c r="F232" s="2" t="s">
        <v>61</v>
      </c>
      <c r="G232" s="1">
        <v>2406.3999999999996</v>
      </c>
      <c r="H232" s="1">
        <v>1203.1999999999998</v>
      </c>
      <c r="I232" s="4">
        <v>16</v>
      </c>
      <c r="J232" s="2" t="s">
        <v>67</v>
      </c>
      <c r="K232" s="1">
        <f>Tabelle3[[#This Row],[Menge kg Nges]]/1000</f>
        <v>2.4063999999999997</v>
      </c>
      <c r="L232" s="1">
        <f>Tabelle3[[#This Row],[Menge kg P2O5]]/1000</f>
        <v>1.2031999999999998</v>
      </c>
      <c r="M232" s="1">
        <f>Tabelle3[[#This Row],[Menge t Nges]]/Tabelle3[[#This Row],[Anzahl Lieferscheine]]</f>
        <v>0.15039999999999998</v>
      </c>
      <c r="N232" s="1">
        <f>Tabelle3[[#This Row],[Menge t P2O5]]/Tabelle3[[#This Row],[Anzahl Lieferscheine]]</f>
        <v>7.5199999999999989E-2</v>
      </c>
    </row>
    <row r="233" spans="1:14" x14ac:dyDescent="0.2">
      <c r="A233" s="2" t="s">
        <v>36</v>
      </c>
      <c r="B233" s="2" t="s">
        <v>37</v>
      </c>
      <c r="C233" s="2" t="s">
        <v>6</v>
      </c>
      <c r="D233" s="2" t="s">
        <v>15</v>
      </c>
      <c r="E233" s="2" t="s">
        <v>17</v>
      </c>
      <c r="F233" s="2" t="s">
        <v>61</v>
      </c>
      <c r="G233" s="1">
        <v>95.4</v>
      </c>
      <c r="H233" s="1">
        <v>41.4</v>
      </c>
      <c r="I233" s="4">
        <v>2</v>
      </c>
      <c r="J233" s="2" t="s">
        <v>67</v>
      </c>
      <c r="K233" s="1">
        <f>Tabelle3[[#This Row],[Menge kg Nges]]/1000</f>
        <v>9.5400000000000013E-2</v>
      </c>
      <c r="L233" s="1">
        <f>Tabelle3[[#This Row],[Menge kg P2O5]]/1000</f>
        <v>4.1399999999999999E-2</v>
      </c>
      <c r="M233" s="1">
        <f>Tabelle3[[#This Row],[Menge t Nges]]/Tabelle3[[#This Row],[Anzahl Lieferscheine]]</f>
        <v>4.7700000000000006E-2</v>
      </c>
      <c r="N233" s="1">
        <f>Tabelle3[[#This Row],[Menge t P2O5]]/Tabelle3[[#This Row],[Anzahl Lieferscheine]]</f>
        <v>2.07E-2</v>
      </c>
    </row>
    <row r="234" spans="1:14" x14ac:dyDescent="0.2">
      <c r="A234" s="2" t="s">
        <v>36</v>
      </c>
      <c r="B234" s="2" t="s">
        <v>37</v>
      </c>
      <c r="C234" s="2" t="s">
        <v>6</v>
      </c>
      <c r="D234" s="2" t="s">
        <v>15</v>
      </c>
      <c r="E234" s="2" t="s">
        <v>9</v>
      </c>
      <c r="F234" s="2" t="s">
        <v>61</v>
      </c>
      <c r="G234" s="1">
        <v>62.56</v>
      </c>
      <c r="H234" s="1">
        <v>40.799999999999997</v>
      </c>
      <c r="I234" s="4">
        <v>1</v>
      </c>
      <c r="J234" s="2" t="s">
        <v>67</v>
      </c>
      <c r="K234" s="1">
        <f>Tabelle3[[#This Row],[Menge kg Nges]]/1000</f>
        <v>6.2560000000000004E-2</v>
      </c>
      <c r="L234" s="1">
        <f>Tabelle3[[#This Row],[Menge kg P2O5]]/1000</f>
        <v>4.0799999999999996E-2</v>
      </c>
      <c r="M234" s="1">
        <f>Tabelle3[[#This Row],[Menge t Nges]]/Tabelle3[[#This Row],[Anzahl Lieferscheine]]</f>
        <v>6.2560000000000004E-2</v>
      </c>
      <c r="N234" s="1">
        <f>Tabelle3[[#This Row],[Menge t P2O5]]/Tabelle3[[#This Row],[Anzahl Lieferscheine]]</f>
        <v>4.0799999999999996E-2</v>
      </c>
    </row>
    <row r="235" spans="1:14" x14ac:dyDescent="0.2">
      <c r="A235" s="2" t="s">
        <v>36</v>
      </c>
      <c r="B235" s="2" t="s">
        <v>37</v>
      </c>
      <c r="C235" s="2" t="s">
        <v>25</v>
      </c>
      <c r="D235" s="2" t="s">
        <v>25</v>
      </c>
      <c r="E235" s="2" t="s">
        <v>26</v>
      </c>
      <c r="F235" s="2" t="s">
        <v>61</v>
      </c>
      <c r="G235" s="1">
        <v>1692.92</v>
      </c>
      <c r="H235" s="1">
        <v>513.62</v>
      </c>
      <c r="I235" s="4">
        <v>10</v>
      </c>
      <c r="J235" s="2" t="s">
        <v>67</v>
      </c>
      <c r="K235" s="1">
        <f>Tabelle3[[#This Row],[Menge kg Nges]]/1000</f>
        <v>1.69292</v>
      </c>
      <c r="L235" s="1">
        <f>Tabelle3[[#This Row],[Menge kg P2O5]]/1000</f>
        <v>0.51361999999999997</v>
      </c>
      <c r="M235" s="1">
        <f>Tabelle3[[#This Row],[Menge t Nges]]/Tabelle3[[#This Row],[Anzahl Lieferscheine]]</f>
        <v>0.169292</v>
      </c>
      <c r="N235" s="1">
        <f>Tabelle3[[#This Row],[Menge t P2O5]]/Tabelle3[[#This Row],[Anzahl Lieferscheine]]</f>
        <v>5.1361999999999998E-2</v>
      </c>
    </row>
    <row r="236" spans="1:14" x14ac:dyDescent="0.2">
      <c r="A236" s="2" t="s">
        <v>36</v>
      </c>
      <c r="B236" s="2" t="s">
        <v>38</v>
      </c>
      <c r="C236" s="2" t="s">
        <v>6</v>
      </c>
      <c r="D236" s="2" t="s">
        <v>15</v>
      </c>
      <c r="E236" s="2" t="s">
        <v>18</v>
      </c>
      <c r="F236" s="2" t="s">
        <v>61</v>
      </c>
      <c r="G236" s="1">
        <v>3132.3</v>
      </c>
      <c r="H236" s="1">
        <v>2105.6999999999998</v>
      </c>
      <c r="I236" s="4">
        <v>3</v>
      </c>
      <c r="J236" s="2" t="s">
        <v>67</v>
      </c>
      <c r="K236" s="1">
        <f>Tabelle3[[#This Row],[Menge kg Nges]]/1000</f>
        <v>3.1323000000000003</v>
      </c>
      <c r="L236" s="1">
        <f>Tabelle3[[#This Row],[Menge kg P2O5]]/1000</f>
        <v>2.1056999999999997</v>
      </c>
      <c r="M236" s="1">
        <f>Tabelle3[[#This Row],[Menge t Nges]]/Tabelle3[[#This Row],[Anzahl Lieferscheine]]</f>
        <v>1.0441</v>
      </c>
      <c r="N236" s="1">
        <f>Tabelle3[[#This Row],[Menge t P2O5]]/Tabelle3[[#This Row],[Anzahl Lieferscheine]]</f>
        <v>0.70189999999999986</v>
      </c>
    </row>
    <row r="237" spans="1:14" x14ac:dyDescent="0.2">
      <c r="A237" s="2" t="s">
        <v>36</v>
      </c>
      <c r="B237" s="2" t="s">
        <v>40</v>
      </c>
      <c r="C237" s="2" t="s">
        <v>6</v>
      </c>
      <c r="D237" s="2" t="s">
        <v>7</v>
      </c>
      <c r="E237" s="2" t="s">
        <v>9</v>
      </c>
      <c r="F237" s="2" t="s">
        <v>61</v>
      </c>
      <c r="G237" s="1">
        <v>228.8</v>
      </c>
      <c r="H237" s="1">
        <v>93.6</v>
      </c>
      <c r="I237" s="4">
        <v>1</v>
      </c>
      <c r="J237" s="2" t="s">
        <v>67</v>
      </c>
      <c r="K237" s="1">
        <f>Tabelle3[[#This Row],[Menge kg Nges]]/1000</f>
        <v>0.2288</v>
      </c>
      <c r="L237" s="1">
        <f>Tabelle3[[#This Row],[Menge kg P2O5]]/1000</f>
        <v>9.3599999999999989E-2</v>
      </c>
      <c r="M237" s="1">
        <f>Tabelle3[[#This Row],[Menge t Nges]]/Tabelle3[[#This Row],[Anzahl Lieferscheine]]</f>
        <v>0.2288</v>
      </c>
      <c r="N237" s="1">
        <f>Tabelle3[[#This Row],[Menge t P2O5]]/Tabelle3[[#This Row],[Anzahl Lieferscheine]]</f>
        <v>9.3599999999999989E-2</v>
      </c>
    </row>
    <row r="238" spans="1:14" x14ac:dyDescent="0.2">
      <c r="A238" s="2" t="s">
        <v>36</v>
      </c>
      <c r="B238" s="2" t="s">
        <v>40</v>
      </c>
      <c r="C238" s="2" t="s">
        <v>6</v>
      </c>
      <c r="D238" s="2" t="s">
        <v>7</v>
      </c>
      <c r="E238" s="2" t="s">
        <v>12</v>
      </c>
      <c r="F238" s="2" t="s">
        <v>61</v>
      </c>
      <c r="G238" s="1">
        <v>3651.3</v>
      </c>
      <c r="H238" s="1">
        <v>1352.9</v>
      </c>
      <c r="I238" s="4">
        <v>14</v>
      </c>
      <c r="J238" s="2" t="s">
        <v>67</v>
      </c>
      <c r="K238" s="1">
        <f>Tabelle3[[#This Row],[Menge kg Nges]]/1000</f>
        <v>3.6513</v>
      </c>
      <c r="L238" s="1">
        <f>Tabelle3[[#This Row],[Menge kg P2O5]]/1000</f>
        <v>1.3529</v>
      </c>
      <c r="M238" s="1">
        <f>Tabelle3[[#This Row],[Menge t Nges]]/Tabelle3[[#This Row],[Anzahl Lieferscheine]]</f>
        <v>0.26080714285714285</v>
      </c>
      <c r="N238" s="1">
        <f>Tabelle3[[#This Row],[Menge t P2O5]]/Tabelle3[[#This Row],[Anzahl Lieferscheine]]</f>
        <v>9.6635714285714283E-2</v>
      </c>
    </row>
    <row r="239" spans="1:14" x14ac:dyDescent="0.2">
      <c r="A239" s="2" t="s">
        <v>36</v>
      </c>
      <c r="B239" s="2" t="s">
        <v>40</v>
      </c>
      <c r="C239" s="2" t="s">
        <v>6</v>
      </c>
      <c r="D239" s="2" t="s">
        <v>15</v>
      </c>
      <c r="E239" s="2" t="s">
        <v>20</v>
      </c>
      <c r="F239" s="2" t="s">
        <v>61</v>
      </c>
      <c r="G239" s="1">
        <v>973.6</v>
      </c>
      <c r="H239" s="1">
        <v>725.14</v>
      </c>
      <c r="I239" s="4">
        <v>3</v>
      </c>
      <c r="J239" s="2" t="s">
        <v>67</v>
      </c>
      <c r="K239" s="1">
        <f>Tabelle3[[#This Row],[Menge kg Nges]]/1000</f>
        <v>0.97360000000000002</v>
      </c>
      <c r="L239" s="1">
        <f>Tabelle3[[#This Row],[Menge kg P2O5]]/1000</f>
        <v>0.72514000000000001</v>
      </c>
      <c r="M239" s="1">
        <f>Tabelle3[[#This Row],[Menge t Nges]]/Tabelle3[[#This Row],[Anzahl Lieferscheine]]</f>
        <v>0.32453333333333334</v>
      </c>
      <c r="N239" s="1">
        <f>Tabelle3[[#This Row],[Menge t P2O5]]/Tabelle3[[#This Row],[Anzahl Lieferscheine]]</f>
        <v>0.24171333333333334</v>
      </c>
    </row>
    <row r="240" spans="1:14" x14ac:dyDescent="0.2">
      <c r="A240" s="2" t="s">
        <v>36</v>
      </c>
      <c r="B240" s="2" t="s">
        <v>40</v>
      </c>
      <c r="C240" s="2" t="s">
        <v>25</v>
      </c>
      <c r="D240" s="2" t="s">
        <v>25</v>
      </c>
      <c r="E240" s="2" t="s">
        <v>26</v>
      </c>
      <c r="F240" s="2" t="s">
        <v>61</v>
      </c>
      <c r="G240" s="1">
        <v>4199</v>
      </c>
      <c r="H240" s="1">
        <v>1766</v>
      </c>
      <c r="I240" s="4">
        <v>25</v>
      </c>
      <c r="J240" s="2" t="s">
        <v>67</v>
      </c>
      <c r="K240" s="1">
        <f>Tabelle3[[#This Row],[Menge kg Nges]]/1000</f>
        <v>4.1989999999999998</v>
      </c>
      <c r="L240" s="1">
        <f>Tabelle3[[#This Row],[Menge kg P2O5]]/1000</f>
        <v>1.766</v>
      </c>
      <c r="M240" s="1">
        <f>Tabelle3[[#This Row],[Menge t Nges]]/Tabelle3[[#This Row],[Anzahl Lieferscheine]]</f>
        <v>0.16796</v>
      </c>
      <c r="N240" s="1">
        <f>Tabelle3[[#This Row],[Menge t P2O5]]/Tabelle3[[#This Row],[Anzahl Lieferscheine]]</f>
        <v>7.0639999999999994E-2</v>
      </c>
    </row>
    <row r="241" spans="1:14" x14ac:dyDescent="0.2">
      <c r="A241" s="2" t="s">
        <v>36</v>
      </c>
      <c r="B241" s="2" t="s">
        <v>42</v>
      </c>
      <c r="C241" s="2" t="s">
        <v>6</v>
      </c>
      <c r="D241" s="2" t="s">
        <v>7</v>
      </c>
      <c r="E241" s="2" t="s">
        <v>9</v>
      </c>
      <c r="F241" s="2" t="s">
        <v>61</v>
      </c>
      <c r="G241" s="1">
        <v>459</v>
      </c>
      <c r="H241" s="1">
        <v>189</v>
      </c>
      <c r="I241" s="4">
        <v>2</v>
      </c>
      <c r="J241" s="2" t="s">
        <v>67</v>
      </c>
      <c r="K241" s="1">
        <f>Tabelle3[[#This Row],[Menge kg Nges]]/1000</f>
        <v>0.45900000000000002</v>
      </c>
      <c r="L241" s="1">
        <f>Tabelle3[[#This Row],[Menge kg P2O5]]/1000</f>
        <v>0.189</v>
      </c>
      <c r="M241" s="1">
        <f>Tabelle3[[#This Row],[Menge t Nges]]/Tabelle3[[#This Row],[Anzahl Lieferscheine]]</f>
        <v>0.22950000000000001</v>
      </c>
      <c r="N241" s="1">
        <f>Tabelle3[[#This Row],[Menge t P2O5]]/Tabelle3[[#This Row],[Anzahl Lieferscheine]]</f>
        <v>9.4500000000000001E-2</v>
      </c>
    </row>
    <row r="242" spans="1:14" x14ac:dyDescent="0.2">
      <c r="A242" s="2" t="s">
        <v>36</v>
      </c>
      <c r="B242" s="2" t="s">
        <v>42</v>
      </c>
      <c r="C242" s="2" t="s">
        <v>6</v>
      </c>
      <c r="D242" s="2" t="s">
        <v>7</v>
      </c>
      <c r="E242" s="2" t="s">
        <v>12</v>
      </c>
      <c r="F242" s="2" t="s">
        <v>61</v>
      </c>
      <c r="G242" s="1">
        <v>6499.6000000000013</v>
      </c>
      <c r="H242" s="1">
        <v>2112.7000000000003</v>
      </c>
      <c r="I242" s="4">
        <v>19</v>
      </c>
      <c r="J242" s="2" t="s">
        <v>67</v>
      </c>
      <c r="K242" s="1">
        <f>Tabelle3[[#This Row],[Menge kg Nges]]/1000</f>
        <v>6.4996000000000009</v>
      </c>
      <c r="L242" s="1">
        <f>Tabelle3[[#This Row],[Menge kg P2O5]]/1000</f>
        <v>2.1127000000000002</v>
      </c>
      <c r="M242" s="1">
        <f>Tabelle3[[#This Row],[Menge t Nges]]/Tabelle3[[#This Row],[Anzahl Lieferscheine]]</f>
        <v>0.34208421052631582</v>
      </c>
      <c r="N242" s="1">
        <f>Tabelle3[[#This Row],[Menge t P2O5]]/Tabelle3[[#This Row],[Anzahl Lieferscheine]]</f>
        <v>0.11119473684210528</v>
      </c>
    </row>
    <row r="243" spans="1:14" x14ac:dyDescent="0.2">
      <c r="A243" s="2" t="s">
        <v>36</v>
      </c>
      <c r="B243" s="2" t="s">
        <v>42</v>
      </c>
      <c r="C243" s="2" t="s">
        <v>6</v>
      </c>
      <c r="D243" s="2" t="s">
        <v>7</v>
      </c>
      <c r="E243" s="2" t="s">
        <v>13</v>
      </c>
      <c r="F243" s="2" t="s">
        <v>61</v>
      </c>
      <c r="G243" s="1">
        <v>1606.5</v>
      </c>
      <c r="H243" s="1">
        <v>826.2</v>
      </c>
      <c r="I243" s="4">
        <v>3</v>
      </c>
      <c r="J243" s="2" t="s">
        <v>67</v>
      </c>
      <c r="K243" s="1">
        <f>Tabelle3[[#This Row],[Menge kg Nges]]/1000</f>
        <v>1.6065</v>
      </c>
      <c r="L243" s="1">
        <f>Tabelle3[[#This Row],[Menge kg P2O5]]/1000</f>
        <v>0.82620000000000005</v>
      </c>
      <c r="M243" s="1">
        <f>Tabelle3[[#This Row],[Menge t Nges]]/Tabelle3[[#This Row],[Anzahl Lieferscheine]]</f>
        <v>0.53549999999999998</v>
      </c>
      <c r="N243" s="1">
        <f>Tabelle3[[#This Row],[Menge t P2O5]]/Tabelle3[[#This Row],[Anzahl Lieferscheine]]</f>
        <v>0.27540000000000003</v>
      </c>
    </row>
    <row r="244" spans="1:14" x14ac:dyDescent="0.2">
      <c r="A244" s="2" t="s">
        <v>36</v>
      </c>
      <c r="B244" s="2" t="s">
        <v>42</v>
      </c>
      <c r="C244" s="2" t="s">
        <v>6</v>
      </c>
      <c r="D244" s="2" t="s">
        <v>7</v>
      </c>
      <c r="E244" s="2" t="s">
        <v>14</v>
      </c>
      <c r="F244" s="2" t="s">
        <v>61</v>
      </c>
      <c r="G244" s="1">
        <v>2678.4</v>
      </c>
      <c r="H244" s="1">
        <v>1339.2</v>
      </c>
      <c r="I244" s="4">
        <v>11</v>
      </c>
      <c r="J244" s="2" t="s">
        <v>67</v>
      </c>
      <c r="K244" s="1">
        <f>Tabelle3[[#This Row],[Menge kg Nges]]/1000</f>
        <v>2.6783999999999999</v>
      </c>
      <c r="L244" s="1">
        <f>Tabelle3[[#This Row],[Menge kg P2O5]]/1000</f>
        <v>1.3391999999999999</v>
      </c>
      <c r="M244" s="1">
        <f>Tabelle3[[#This Row],[Menge t Nges]]/Tabelle3[[#This Row],[Anzahl Lieferscheine]]</f>
        <v>0.24349090909090909</v>
      </c>
      <c r="N244" s="1">
        <f>Tabelle3[[#This Row],[Menge t P2O5]]/Tabelle3[[#This Row],[Anzahl Lieferscheine]]</f>
        <v>0.12174545454545455</v>
      </c>
    </row>
    <row r="245" spans="1:14" x14ac:dyDescent="0.2">
      <c r="A245" s="2" t="s">
        <v>36</v>
      </c>
      <c r="B245" s="2" t="s">
        <v>42</v>
      </c>
      <c r="C245" s="2" t="s">
        <v>25</v>
      </c>
      <c r="D245" s="2" t="s">
        <v>25</v>
      </c>
      <c r="E245" s="2" t="s">
        <v>26</v>
      </c>
      <c r="F245" s="2" t="s">
        <v>61</v>
      </c>
      <c r="G245" s="1">
        <v>230480.78000000003</v>
      </c>
      <c r="H245" s="1">
        <v>47610.83</v>
      </c>
      <c r="I245" s="4">
        <v>5</v>
      </c>
      <c r="J245" s="2" t="s">
        <v>67</v>
      </c>
      <c r="K245" s="1">
        <f>Tabelle3[[#This Row],[Menge kg Nges]]/1000</f>
        <v>230.48078000000004</v>
      </c>
      <c r="L245" s="1">
        <f>Tabelle3[[#This Row],[Menge kg P2O5]]/1000</f>
        <v>47.61083</v>
      </c>
      <c r="M245" s="1">
        <f>Tabelle3[[#This Row],[Menge t Nges]]/Tabelle3[[#This Row],[Anzahl Lieferscheine]]</f>
        <v>46.096156000000008</v>
      </c>
      <c r="N245" s="1">
        <f>Tabelle3[[#This Row],[Menge t P2O5]]/Tabelle3[[#This Row],[Anzahl Lieferscheine]]</f>
        <v>9.5221660000000004</v>
      </c>
    </row>
    <row r="246" spans="1:14" x14ac:dyDescent="0.2">
      <c r="A246" s="2" t="s">
        <v>27</v>
      </c>
      <c r="B246" s="2" t="s">
        <v>5</v>
      </c>
      <c r="C246" s="2" t="s">
        <v>6</v>
      </c>
      <c r="D246" s="2" t="s">
        <v>7</v>
      </c>
      <c r="E246" s="2" t="s">
        <v>9</v>
      </c>
      <c r="F246" s="2" t="s">
        <v>61</v>
      </c>
      <c r="G246" s="1">
        <v>2669.8599999999997</v>
      </c>
      <c r="H246" s="1">
        <v>1145.0700000000002</v>
      </c>
      <c r="I246" s="4">
        <v>9</v>
      </c>
      <c r="J246" s="2" t="s">
        <v>67</v>
      </c>
      <c r="K246" s="1">
        <f>Tabelle3[[#This Row],[Menge kg Nges]]/1000</f>
        <v>2.6698599999999995</v>
      </c>
      <c r="L246" s="1">
        <f>Tabelle3[[#This Row],[Menge kg P2O5]]/1000</f>
        <v>1.1450700000000003</v>
      </c>
      <c r="M246" s="1">
        <f>Tabelle3[[#This Row],[Menge t Nges]]/Tabelle3[[#This Row],[Anzahl Lieferscheine]]</f>
        <v>0.29665111111111103</v>
      </c>
      <c r="N246" s="1">
        <f>Tabelle3[[#This Row],[Menge t P2O5]]/Tabelle3[[#This Row],[Anzahl Lieferscheine]]</f>
        <v>0.12723000000000004</v>
      </c>
    </row>
    <row r="247" spans="1:14" x14ac:dyDescent="0.2">
      <c r="A247" s="2" t="s">
        <v>27</v>
      </c>
      <c r="B247" s="2" t="s">
        <v>5</v>
      </c>
      <c r="C247" s="2" t="s">
        <v>6</v>
      </c>
      <c r="D247" s="2" t="s">
        <v>7</v>
      </c>
      <c r="E247" s="2" t="s">
        <v>10</v>
      </c>
      <c r="F247" s="2" t="s">
        <v>61</v>
      </c>
      <c r="G247" s="1">
        <v>585.20000000000005</v>
      </c>
      <c r="H247" s="1">
        <v>239.39999999999998</v>
      </c>
      <c r="I247" s="4">
        <v>2</v>
      </c>
      <c r="J247" s="2" t="s">
        <v>67</v>
      </c>
      <c r="K247" s="1">
        <f>Tabelle3[[#This Row],[Menge kg Nges]]/1000</f>
        <v>0.58520000000000005</v>
      </c>
      <c r="L247" s="1">
        <f>Tabelle3[[#This Row],[Menge kg P2O5]]/1000</f>
        <v>0.23939999999999997</v>
      </c>
      <c r="M247" s="1">
        <f>Tabelle3[[#This Row],[Menge t Nges]]/Tabelle3[[#This Row],[Anzahl Lieferscheine]]</f>
        <v>0.29260000000000003</v>
      </c>
      <c r="N247" s="1">
        <f>Tabelle3[[#This Row],[Menge t P2O5]]/Tabelle3[[#This Row],[Anzahl Lieferscheine]]</f>
        <v>0.11969999999999999</v>
      </c>
    </row>
    <row r="248" spans="1:14" x14ac:dyDescent="0.2">
      <c r="A248" s="2" t="s">
        <v>27</v>
      </c>
      <c r="B248" s="2" t="s">
        <v>5</v>
      </c>
      <c r="C248" s="2" t="s">
        <v>6</v>
      </c>
      <c r="D248" s="2" t="s">
        <v>7</v>
      </c>
      <c r="E248" s="2" t="s">
        <v>12</v>
      </c>
      <c r="F248" s="2" t="s">
        <v>61</v>
      </c>
      <c r="G248" s="1">
        <v>10424</v>
      </c>
      <c r="H248" s="1">
        <v>4064</v>
      </c>
      <c r="I248" s="4">
        <v>16</v>
      </c>
      <c r="J248" s="2" t="s">
        <v>67</v>
      </c>
      <c r="K248" s="1">
        <f>Tabelle3[[#This Row],[Menge kg Nges]]/1000</f>
        <v>10.423999999999999</v>
      </c>
      <c r="L248" s="1">
        <f>Tabelle3[[#This Row],[Menge kg P2O5]]/1000</f>
        <v>4.0640000000000001</v>
      </c>
      <c r="M248" s="1">
        <f>Tabelle3[[#This Row],[Menge t Nges]]/Tabelle3[[#This Row],[Anzahl Lieferscheine]]</f>
        <v>0.65149999999999997</v>
      </c>
      <c r="N248" s="1">
        <f>Tabelle3[[#This Row],[Menge t P2O5]]/Tabelle3[[#This Row],[Anzahl Lieferscheine]]</f>
        <v>0.254</v>
      </c>
    </row>
    <row r="249" spans="1:14" x14ac:dyDescent="0.2">
      <c r="A249" s="2" t="s">
        <v>27</v>
      </c>
      <c r="B249" s="2" t="s">
        <v>5</v>
      </c>
      <c r="C249" s="2" t="s">
        <v>6</v>
      </c>
      <c r="D249" s="2" t="s">
        <v>7</v>
      </c>
      <c r="E249" s="2" t="s">
        <v>14</v>
      </c>
      <c r="F249" s="2" t="s">
        <v>61</v>
      </c>
      <c r="G249" s="1">
        <v>783.3</v>
      </c>
      <c r="H249" s="1">
        <v>335.7</v>
      </c>
      <c r="I249" s="4">
        <v>3</v>
      </c>
      <c r="J249" s="2" t="s">
        <v>67</v>
      </c>
      <c r="K249" s="1">
        <f>Tabelle3[[#This Row],[Menge kg Nges]]/1000</f>
        <v>0.7833</v>
      </c>
      <c r="L249" s="1">
        <f>Tabelle3[[#This Row],[Menge kg P2O5]]/1000</f>
        <v>0.3357</v>
      </c>
      <c r="M249" s="1">
        <f>Tabelle3[[#This Row],[Menge t Nges]]/Tabelle3[[#This Row],[Anzahl Lieferscheine]]</f>
        <v>0.2611</v>
      </c>
      <c r="N249" s="1">
        <f>Tabelle3[[#This Row],[Menge t P2O5]]/Tabelle3[[#This Row],[Anzahl Lieferscheine]]</f>
        <v>0.1119</v>
      </c>
    </row>
    <row r="250" spans="1:14" x14ac:dyDescent="0.2">
      <c r="A250" s="2" t="s">
        <v>27</v>
      </c>
      <c r="B250" s="2" t="s">
        <v>5</v>
      </c>
      <c r="C250" s="2" t="s">
        <v>6</v>
      </c>
      <c r="D250" s="2" t="s">
        <v>15</v>
      </c>
      <c r="E250" s="2" t="s">
        <v>18</v>
      </c>
      <c r="F250" s="2" t="s">
        <v>61</v>
      </c>
      <c r="G250" s="1">
        <v>607.75</v>
      </c>
      <c r="H250" s="1">
        <v>446.5</v>
      </c>
      <c r="I250" s="4">
        <v>1</v>
      </c>
      <c r="J250" s="2" t="s">
        <v>67</v>
      </c>
      <c r="K250" s="1">
        <f>Tabelle3[[#This Row],[Menge kg Nges]]/1000</f>
        <v>0.60775000000000001</v>
      </c>
      <c r="L250" s="1">
        <f>Tabelle3[[#This Row],[Menge kg P2O5]]/1000</f>
        <v>0.44650000000000001</v>
      </c>
      <c r="M250" s="1">
        <f>Tabelle3[[#This Row],[Menge t Nges]]/Tabelle3[[#This Row],[Anzahl Lieferscheine]]</f>
        <v>0.60775000000000001</v>
      </c>
      <c r="N250" s="1">
        <f>Tabelle3[[#This Row],[Menge t P2O5]]/Tabelle3[[#This Row],[Anzahl Lieferscheine]]</f>
        <v>0.44650000000000001</v>
      </c>
    </row>
    <row r="251" spans="1:14" x14ac:dyDescent="0.2">
      <c r="A251" s="2" t="s">
        <v>27</v>
      </c>
      <c r="B251" s="2" t="s">
        <v>5</v>
      </c>
      <c r="C251" s="2" t="s">
        <v>6</v>
      </c>
      <c r="D251" s="2" t="s">
        <v>15</v>
      </c>
      <c r="E251" s="2" t="s">
        <v>21</v>
      </c>
      <c r="F251" s="2" t="s">
        <v>61</v>
      </c>
      <c r="G251" s="1">
        <v>4168.8999999999996</v>
      </c>
      <c r="H251" s="1">
        <v>2388.5500000000002</v>
      </c>
      <c r="I251" s="4">
        <v>13</v>
      </c>
      <c r="J251" s="2" t="s">
        <v>67</v>
      </c>
      <c r="K251" s="1">
        <f>Tabelle3[[#This Row],[Menge kg Nges]]/1000</f>
        <v>4.1688999999999998</v>
      </c>
      <c r="L251" s="1">
        <f>Tabelle3[[#This Row],[Menge kg P2O5]]/1000</f>
        <v>2.3885500000000004</v>
      </c>
      <c r="M251" s="1">
        <f>Tabelle3[[#This Row],[Menge t Nges]]/Tabelle3[[#This Row],[Anzahl Lieferscheine]]</f>
        <v>0.32068461538461535</v>
      </c>
      <c r="N251" s="1">
        <f>Tabelle3[[#This Row],[Menge t P2O5]]/Tabelle3[[#This Row],[Anzahl Lieferscheine]]</f>
        <v>0.18373461538461541</v>
      </c>
    </row>
    <row r="252" spans="1:14" x14ac:dyDescent="0.2">
      <c r="A252" s="2" t="s">
        <v>27</v>
      </c>
      <c r="B252" s="2" t="s">
        <v>5</v>
      </c>
      <c r="C252" s="2" t="s">
        <v>6</v>
      </c>
      <c r="D252" s="2" t="s">
        <v>15</v>
      </c>
      <c r="E252" s="2" t="s">
        <v>9</v>
      </c>
      <c r="F252" s="2" t="s">
        <v>61</v>
      </c>
      <c r="G252" s="1">
        <v>906.72</v>
      </c>
      <c r="H252" s="1">
        <v>709.6</v>
      </c>
      <c r="I252" s="4">
        <v>2</v>
      </c>
      <c r="J252" s="2" t="s">
        <v>67</v>
      </c>
      <c r="K252" s="1">
        <f>Tabelle3[[#This Row],[Menge kg Nges]]/1000</f>
        <v>0.90672000000000008</v>
      </c>
      <c r="L252" s="1">
        <f>Tabelle3[[#This Row],[Menge kg P2O5]]/1000</f>
        <v>0.70960000000000001</v>
      </c>
      <c r="M252" s="1">
        <f>Tabelle3[[#This Row],[Menge t Nges]]/Tabelle3[[#This Row],[Anzahl Lieferscheine]]</f>
        <v>0.45336000000000004</v>
      </c>
      <c r="N252" s="1">
        <f>Tabelle3[[#This Row],[Menge t P2O5]]/Tabelle3[[#This Row],[Anzahl Lieferscheine]]</f>
        <v>0.3548</v>
      </c>
    </row>
    <row r="253" spans="1:14" x14ac:dyDescent="0.2">
      <c r="A253" s="2" t="s">
        <v>27</v>
      </c>
      <c r="B253" s="2" t="s">
        <v>5</v>
      </c>
      <c r="C253" s="2" t="s">
        <v>25</v>
      </c>
      <c r="D253" s="2" t="s">
        <v>25</v>
      </c>
      <c r="E253" s="2" t="s">
        <v>26</v>
      </c>
      <c r="F253" s="2" t="s">
        <v>61</v>
      </c>
      <c r="G253" s="1">
        <v>3044.06</v>
      </c>
      <c r="H253" s="1">
        <v>2999.99</v>
      </c>
      <c r="I253" s="4">
        <v>10</v>
      </c>
      <c r="J253" s="2" t="s">
        <v>67</v>
      </c>
      <c r="K253" s="1">
        <f>Tabelle3[[#This Row],[Menge kg Nges]]/1000</f>
        <v>3.04406</v>
      </c>
      <c r="L253" s="1">
        <f>Tabelle3[[#This Row],[Menge kg P2O5]]/1000</f>
        <v>2.9999899999999999</v>
      </c>
      <c r="M253" s="1">
        <f>Tabelle3[[#This Row],[Menge t Nges]]/Tabelle3[[#This Row],[Anzahl Lieferscheine]]</f>
        <v>0.30440600000000001</v>
      </c>
      <c r="N253" s="1">
        <f>Tabelle3[[#This Row],[Menge t P2O5]]/Tabelle3[[#This Row],[Anzahl Lieferscheine]]</f>
        <v>0.29999900000000002</v>
      </c>
    </row>
    <row r="254" spans="1:14" x14ac:dyDescent="0.2">
      <c r="A254" s="2" t="s">
        <v>27</v>
      </c>
      <c r="B254" s="2" t="s">
        <v>29</v>
      </c>
      <c r="C254" s="2" t="s">
        <v>6</v>
      </c>
      <c r="D254" s="2" t="s">
        <v>7</v>
      </c>
      <c r="E254" s="2" t="s">
        <v>8</v>
      </c>
      <c r="F254" s="2" t="s">
        <v>61</v>
      </c>
      <c r="G254" s="1">
        <v>27321.620000000003</v>
      </c>
      <c r="H254" s="1">
        <v>11699.990000000002</v>
      </c>
      <c r="I254" s="4">
        <v>45</v>
      </c>
      <c r="J254" s="2" t="s">
        <v>67</v>
      </c>
      <c r="K254" s="1">
        <f>Tabelle3[[#This Row],[Menge kg Nges]]/1000</f>
        <v>27.321620000000003</v>
      </c>
      <c r="L254" s="1">
        <f>Tabelle3[[#This Row],[Menge kg P2O5]]/1000</f>
        <v>11.699990000000001</v>
      </c>
      <c r="M254" s="1">
        <f>Tabelle3[[#This Row],[Menge t Nges]]/Tabelle3[[#This Row],[Anzahl Lieferscheine]]</f>
        <v>0.60714711111111119</v>
      </c>
      <c r="N254" s="1">
        <f>Tabelle3[[#This Row],[Menge t P2O5]]/Tabelle3[[#This Row],[Anzahl Lieferscheine]]</f>
        <v>0.25999977777777783</v>
      </c>
    </row>
    <row r="255" spans="1:14" x14ac:dyDescent="0.2">
      <c r="A255" s="2" t="s">
        <v>27</v>
      </c>
      <c r="B255" s="2" t="s">
        <v>29</v>
      </c>
      <c r="C255" s="2" t="s">
        <v>6</v>
      </c>
      <c r="D255" s="2" t="s">
        <v>7</v>
      </c>
      <c r="E255" s="2" t="s">
        <v>9</v>
      </c>
      <c r="F255" s="2" t="s">
        <v>61</v>
      </c>
      <c r="G255" s="1">
        <v>406</v>
      </c>
      <c r="H255" s="1">
        <v>168</v>
      </c>
      <c r="I255" s="4">
        <v>1</v>
      </c>
      <c r="J255" s="2" t="s">
        <v>67</v>
      </c>
      <c r="K255" s="1">
        <f>Tabelle3[[#This Row],[Menge kg Nges]]/1000</f>
        <v>0.40600000000000003</v>
      </c>
      <c r="L255" s="1">
        <f>Tabelle3[[#This Row],[Menge kg P2O5]]/1000</f>
        <v>0.16800000000000001</v>
      </c>
      <c r="M255" s="1">
        <f>Tabelle3[[#This Row],[Menge t Nges]]/Tabelle3[[#This Row],[Anzahl Lieferscheine]]</f>
        <v>0.40600000000000003</v>
      </c>
      <c r="N255" s="1">
        <f>Tabelle3[[#This Row],[Menge t P2O5]]/Tabelle3[[#This Row],[Anzahl Lieferscheine]]</f>
        <v>0.16800000000000001</v>
      </c>
    </row>
    <row r="256" spans="1:14" x14ac:dyDescent="0.2">
      <c r="A256" s="2" t="s">
        <v>27</v>
      </c>
      <c r="B256" s="2" t="s">
        <v>29</v>
      </c>
      <c r="C256" s="2" t="s">
        <v>6</v>
      </c>
      <c r="D256" s="2" t="s">
        <v>7</v>
      </c>
      <c r="E256" s="2" t="s">
        <v>10</v>
      </c>
      <c r="F256" s="2" t="s">
        <v>61</v>
      </c>
      <c r="G256" s="1">
        <v>606.1</v>
      </c>
      <c r="H256" s="1">
        <v>229.9</v>
      </c>
      <c r="I256" s="4">
        <v>1</v>
      </c>
      <c r="J256" s="2" t="s">
        <v>67</v>
      </c>
      <c r="K256" s="1">
        <f>Tabelle3[[#This Row],[Menge kg Nges]]/1000</f>
        <v>0.60609999999999997</v>
      </c>
      <c r="L256" s="1">
        <f>Tabelle3[[#This Row],[Menge kg P2O5]]/1000</f>
        <v>0.22989999999999999</v>
      </c>
      <c r="M256" s="1">
        <f>Tabelle3[[#This Row],[Menge t Nges]]/Tabelle3[[#This Row],[Anzahl Lieferscheine]]</f>
        <v>0.60609999999999997</v>
      </c>
      <c r="N256" s="1">
        <f>Tabelle3[[#This Row],[Menge t P2O5]]/Tabelle3[[#This Row],[Anzahl Lieferscheine]]</f>
        <v>0.22989999999999999</v>
      </c>
    </row>
    <row r="257" spans="1:14" x14ac:dyDescent="0.2">
      <c r="A257" s="2" t="s">
        <v>27</v>
      </c>
      <c r="B257" s="2" t="s">
        <v>29</v>
      </c>
      <c r="C257" s="2" t="s">
        <v>6</v>
      </c>
      <c r="D257" s="2" t="s">
        <v>7</v>
      </c>
      <c r="E257" s="2" t="s">
        <v>11</v>
      </c>
      <c r="F257" s="2" t="s">
        <v>61</v>
      </c>
      <c r="G257" s="1">
        <v>1239</v>
      </c>
      <c r="H257" s="1">
        <v>685.2</v>
      </c>
      <c r="I257" s="4">
        <v>2</v>
      </c>
      <c r="J257" s="2" t="s">
        <v>67</v>
      </c>
      <c r="K257" s="1">
        <f>Tabelle3[[#This Row],[Menge kg Nges]]/1000</f>
        <v>1.2390000000000001</v>
      </c>
      <c r="L257" s="1">
        <f>Tabelle3[[#This Row],[Menge kg P2O5]]/1000</f>
        <v>0.68520000000000003</v>
      </c>
      <c r="M257" s="1">
        <f>Tabelle3[[#This Row],[Menge t Nges]]/Tabelle3[[#This Row],[Anzahl Lieferscheine]]</f>
        <v>0.61950000000000005</v>
      </c>
      <c r="N257" s="1">
        <f>Tabelle3[[#This Row],[Menge t P2O5]]/Tabelle3[[#This Row],[Anzahl Lieferscheine]]</f>
        <v>0.34260000000000002</v>
      </c>
    </row>
    <row r="258" spans="1:14" x14ac:dyDescent="0.2">
      <c r="A258" s="2" t="s">
        <v>27</v>
      </c>
      <c r="B258" s="2" t="s">
        <v>29</v>
      </c>
      <c r="C258" s="2" t="s">
        <v>6</v>
      </c>
      <c r="D258" s="2" t="s">
        <v>7</v>
      </c>
      <c r="E258" s="2" t="s">
        <v>12</v>
      </c>
      <c r="F258" s="2" t="s">
        <v>61</v>
      </c>
      <c r="G258" s="1">
        <v>7222.6</v>
      </c>
      <c r="H258" s="1">
        <v>3675</v>
      </c>
      <c r="I258" s="4">
        <v>19</v>
      </c>
      <c r="J258" s="2" t="s">
        <v>67</v>
      </c>
      <c r="K258" s="1">
        <f>Tabelle3[[#This Row],[Menge kg Nges]]/1000</f>
        <v>7.2226000000000008</v>
      </c>
      <c r="L258" s="1">
        <f>Tabelle3[[#This Row],[Menge kg P2O5]]/1000</f>
        <v>3.6749999999999998</v>
      </c>
      <c r="M258" s="1">
        <f>Tabelle3[[#This Row],[Menge t Nges]]/Tabelle3[[#This Row],[Anzahl Lieferscheine]]</f>
        <v>0.38013684210526322</v>
      </c>
      <c r="N258" s="1">
        <f>Tabelle3[[#This Row],[Menge t P2O5]]/Tabelle3[[#This Row],[Anzahl Lieferscheine]]</f>
        <v>0.19342105263157894</v>
      </c>
    </row>
    <row r="259" spans="1:14" x14ac:dyDescent="0.2">
      <c r="A259" s="2" t="s">
        <v>27</v>
      </c>
      <c r="B259" s="2" t="s">
        <v>29</v>
      </c>
      <c r="C259" s="2" t="s">
        <v>6</v>
      </c>
      <c r="D259" s="2" t="s">
        <v>7</v>
      </c>
      <c r="E259" s="2" t="s">
        <v>13</v>
      </c>
      <c r="F259" s="2" t="s">
        <v>61</v>
      </c>
      <c r="G259" s="1">
        <v>303.8</v>
      </c>
      <c r="H259" s="1">
        <v>207.7</v>
      </c>
      <c r="I259" s="4">
        <v>2</v>
      </c>
      <c r="J259" s="2" t="s">
        <v>67</v>
      </c>
      <c r="K259" s="1">
        <f>Tabelle3[[#This Row],[Menge kg Nges]]/1000</f>
        <v>0.30380000000000001</v>
      </c>
      <c r="L259" s="1">
        <f>Tabelle3[[#This Row],[Menge kg P2O5]]/1000</f>
        <v>0.2077</v>
      </c>
      <c r="M259" s="1">
        <f>Tabelle3[[#This Row],[Menge t Nges]]/Tabelle3[[#This Row],[Anzahl Lieferscheine]]</f>
        <v>0.15190000000000001</v>
      </c>
      <c r="N259" s="1">
        <f>Tabelle3[[#This Row],[Menge t P2O5]]/Tabelle3[[#This Row],[Anzahl Lieferscheine]]</f>
        <v>0.10385</v>
      </c>
    </row>
    <row r="260" spans="1:14" x14ac:dyDescent="0.2">
      <c r="A260" s="2" t="s">
        <v>27</v>
      </c>
      <c r="B260" s="2" t="s">
        <v>29</v>
      </c>
      <c r="C260" s="2" t="s">
        <v>6</v>
      </c>
      <c r="D260" s="2" t="s">
        <v>7</v>
      </c>
      <c r="E260" s="2" t="s">
        <v>14</v>
      </c>
      <c r="F260" s="2" t="s">
        <v>61</v>
      </c>
      <c r="G260" s="1">
        <v>3735.4</v>
      </c>
      <c r="H260" s="1">
        <v>2372.1999999999998</v>
      </c>
      <c r="I260" s="4">
        <v>11</v>
      </c>
      <c r="J260" s="2" t="s">
        <v>67</v>
      </c>
      <c r="K260" s="1">
        <f>Tabelle3[[#This Row],[Menge kg Nges]]/1000</f>
        <v>3.7354000000000003</v>
      </c>
      <c r="L260" s="1">
        <f>Tabelle3[[#This Row],[Menge kg P2O5]]/1000</f>
        <v>2.3721999999999999</v>
      </c>
      <c r="M260" s="1">
        <f>Tabelle3[[#This Row],[Menge t Nges]]/Tabelle3[[#This Row],[Anzahl Lieferscheine]]</f>
        <v>0.33958181818181821</v>
      </c>
      <c r="N260" s="1">
        <f>Tabelle3[[#This Row],[Menge t P2O5]]/Tabelle3[[#This Row],[Anzahl Lieferscheine]]</f>
        <v>0.21565454545454543</v>
      </c>
    </row>
    <row r="261" spans="1:14" x14ac:dyDescent="0.2">
      <c r="A261" s="2" t="s">
        <v>27</v>
      </c>
      <c r="B261" s="2" t="s">
        <v>29</v>
      </c>
      <c r="C261" s="2" t="s">
        <v>6</v>
      </c>
      <c r="D261" s="2" t="s">
        <v>15</v>
      </c>
      <c r="E261" s="2" t="s">
        <v>8</v>
      </c>
      <c r="F261" s="2" t="s">
        <v>61</v>
      </c>
      <c r="G261" s="1">
        <v>245</v>
      </c>
      <c r="H261" s="1">
        <v>150.5</v>
      </c>
      <c r="I261" s="4">
        <v>2</v>
      </c>
      <c r="J261" s="2" t="s">
        <v>67</v>
      </c>
      <c r="K261" s="1">
        <f>Tabelle3[[#This Row],[Menge kg Nges]]/1000</f>
        <v>0.245</v>
      </c>
      <c r="L261" s="1">
        <f>Tabelle3[[#This Row],[Menge kg P2O5]]/1000</f>
        <v>0.15049999999999999</v>
      </c>
      <c r="M261" s="1">
        <f>Tabelle3[[#This Row],[Menge t Nges]]/Tabelle3[[#This Row],[Anzahl Lieferscheine]]</f>
        <v>0.1225</v>
      </c>
      <c r="N261" s="1">
        <f>Tabelle3[[#This Row],[Menge t P2O5]]/Tabelle3[[#This Row],[Anzahl Lieferscheine]]</f>
        <v>7.5249999999999997E-2</v>
      </c>
    </row>
    <row r="262" spans="1:14" x14ac:dyDescent="0.2">
      <c r="A262" s="2" t="s">
        <v>27</v>
      </c>
      <c r="B262" s="2" t="s">
        <v>29</v>
      </c>
      <c r="C262" s="2" t="s">
        <v>6</v>
      </c>
      <c r="D262" s="2" t="s">
        <v>15</v>
      </c>
      <c r="E262" s="2" t="s">
        <v>18</v>
      </c>
      <c r="F262" s="2" t="s">
        <v>61</v>
      </c>
      <c r="G262" s="1">
        <v>678.5</v>
      </c>
      <c r="H262" s="1">
        <v>413</v>
      </c>
      <c r="I262" s="4">
        <v>1</v>
      </c>
      <c r="J262" s="2" t="s">
        <v>67</v>
      </c>
      <c r="K262" s="1">
        <f>Tabelle3[[#This Row],[Menge kg Nges]]/1000</f>
        <v>0.67849999999999999</v>
      </c>
      <c r="L262" s="1">
        <f>Tabelle3[[#This Row],[Menge kg P2O5]]/1000</f>
        <v>0.41299999999999998</v>
      </c>
      <c r="M262" s="1">
        <f>Tabelle3[[#This Row],[Menge t Nges]]/Tabelle3[[#This Row],[Anzahl Lieferscheine]]</f>
        <v>0.67849999999999999</v>
      </c>
      <c r="N262" s="1">
        <f>Tabelle3[[#This Row],[Menge t P2O5]]/Tabelle3[[#This Row],[Anzahl Lieferscheine]]</f>
        <v>0.41299999999999998</v>
      </c>
    </row>
    <row r="263" spans="1:14" x14ac:dyDescent="0.2">
      <c r="A263" s="2" t="s">
        <v>27</v>
      </c>
      <c r="B263" s="2" t="s">
        <v>29</v>
      </c>
      <c r="C263" s="2" t="s">
        <v>6</v>
      </c>
      <c r="D263" s="2" t="s">
        <v>15</v>
      </c>
      <c r="E263" s="2" t="s">
        <v>21</v>
      </c>
      <c r="F263" s="2" t="s">
        <v>61</v>
      </c>
      <c r="G263" s="1">
        <v>508.8</v>
      </c>
      <c r="H263" s="1">
        <v>304.8</v>
      </c>
      <c r="I263" s="4">
        <v>4</v>
      </c>
      <c r="J263" s="2" t="s">
        <v>67</v>
      </c>
      <c r="K263" s="1">
        <f>Tabelle3[[#This Row],[Menge kg Nges]]/1000</f>
        <v>0.50880000000000003</v>
      </c>
      <c r="L263" s="1">
        <f>Tabelle3[[#This Row],[Menge kg P2O5]]/1000</f>
        <v>0.30480000000000002</v>
      </c>
      <c r="M263" s="1">
        <f>Tabelle3[[#This Row],[Menge t Nges]]/Tabelle3[[#This Row],[Anzahl Lieferscheine]]</f>
        <v>0.12720000000000001</v>
      </c>
      <c r="N263" s="1">
        <f>Tabelle3[[#This Row],[Menge t P2O5]]/Tabelle3[[#This Row],[Anzahl Lieferscheine]]</f>
        <v>7.6200000000000004E-2</v>
      </c>
    </row>
    <row r="264" spans="1:14" x14ac:dyDescent="0.2">
      <c r="A264" s="2" t="s">
        <v>27</v>
      </c>
      <c r="B264" s="2" t="s">
        <v>29</v>
      </c>
      <c r="C264" s="2" t="s">
        <v>6</v>
      </c>
      <c r="D264" s="2" t="s">
        <v>15</v>
      </c>
      <c r="E264" s="2" t="s">
        <v>9</v>
      </c>
      <c r="F264" s="2" t="s">
        <v>61</v>
      </c>
      <c r="G264" s="1">
        <v>445.76</v>
      </c>
      <c r="H264" s="1">
        <v>184.8</v>
      </c>
      <c r="I264" s="4">
        <v>1</v>
      </c>
      <c r="J264" s="2" t="s">
        <v>67</v>
      </c>
      <c r="K264" s="1">
        <f>Tabelle3[[#This Row],[Menge kg Nges]]/1000</f>
        <v>0.44575999999999999</v>
      </c>
      <c r="L264" s="1">
        <f>Tabelle3[[#This Row],[Menge kg P2O5]]/1000</f>
        <v>0.18480000000000002</v>
      </c>
      <c r="M264" s="1">
        <f>Tabelle3[[#This Row],[Menge t Nges]]/Tabelle3[[#This Row],[Anzahl Lieferscheine]]</f>
        <v>0.44575999999999999</v>
      </c>
      <c r="N264" s="1">
        <f>Tabelle3[[#This Row],[Menge t P2O5]]/Tabelle3[[#This Row],[Anzahl Lieferscheine]]</f>
        <v>0.18480000000000002</v>
      </c>
    </row>
    <row r="265" spans="1:14" x14ac:dyDescent="0.2">
      <c r="A265" s="2" t="s">
        <v>27</v>
      </c>
      <c r="B265" s="2" t="s">
        <v>29</v>
      </c>
      <c r="C265" s="2" t="s">
        <v>6</v>
      </c>
      <c r="D265" s="2" t="s">
        <v>15</v>
      </c>
      <c r="E265" s="2" t="s">
        <v>10</v>
      </c>
      <c r="F265" s="2" t="s">
        <v>61</v>
      </c>
      <c r="G265" s="1">
        <v>421.2</v>
      </c>
      <c r="H265" s="1">
        <v>179.92</v>
      </c>
      <c r="I265" s="4">
        <v>1</v>
      </c>
      <c r="J265" s="2" t="s">
        <v>67</v>
      </c>
      <c r="K265" s="1">
        <f>Tabelle3[[#This Row],[Menge kg Nges]]/1000</f>
        <v>0.42119999999999996</v>
      </c>
      <c r="L265" s="1">
        <f>Tabelle3[[#This Row],[Menge kg P2O5]]/1000</f>
        <v>0.17992</v>
      </c>
      <c r="M265" s="1">
        <f>Tabelle3[[#This Row],[Menge t Nges]]/Tabelle3[[#This Row],[Anzahl Lieferscheine]]</f>
        <v>0.42119999999999996</v>
      </c>
      <c r="N265" s="1">
        <f>Tabelle3[[#This Row],[Menge t P2O5]]/Tabelle3[[#This Row],[Anzahl Lieferscheine]]</f>
        <v>0.17992</v>
      </c>
    </row>
    <row r="266" spans="1:14" x14ac:dyDescent="0.2">
      <c r="A266" s="2" t="s">
        <v>27</v>
      </c>
      <c r="B266" s="2" t="s">
        <v>29</v>
      </c>
      <c r="C266" s="2" t="s">
        <v>25</v>
      </c>
      <c r="D266" s="2" t="s">
        <v>25</v>
      </c>
      <c r="E266" s="2" t="s">
        <v>26</v>
      </c>
      <c r="F266" s="2" t="s">
        <v>61</v>
      </c>
      <c r="G266" s="1">
        <v>19375.300000000003</v>
      </c>
      <c r="H266" s="1">
        <v>7060.9000000000005</v>
      </c>
      <c r="I266" s="4">
        <v>29</v>
      </c>
      <c r="J266" s="2" t="s">
        <v>67</v>
      </c>
      <c r="K266" s="1">
        <f>Tabelle3[[#This Row],[Menge kg Nges]]/1000</f>
        <v>19.375300000000003</v>
      </c>
      <c r="L266" s="1">
        <f>Tabelle3[[#This Row],[Menge kg P2O5]]/1000</f>
        <v>7.0609000000000002</v>
      </c>
      <c r="M266" s="1">
        <f>Tabelle3[[#This Row],[Menge t Nges]]/Tabelle3[[#This Row],[Anzahl Lieferscheine]]</f>
        <v>0.66811379310344843</v>
      </c>
      <c r="N266" s="1">
        <f>Tabelle3[[#This Row],[Menge t P2O5]]/Tabelle3[[#This Row],[Anzahl Lieferscheine]]</f>
        <v>0.24347931034482759</v>
      </c>
    </row>
    <row r="267" spans="1:14" x14ac:dyDescent="0.2">
      <c r="A267" s="2" t="s">
        <v>27</v>
      </c>
      <c r="B267" s="2" t="s">
        <v>32</v>
      </c>
      <c r="C267" s="2" t="s">
        <v>6</v>
      </c>
      <c r="D267" s="2" t="s">
        <v>7</v>
      </c>
      <c r="E267" s="2" t="s">
        <v>8</v>
      </c>
      <c r="F267" s="2" t="s">
        <v>61</v>
      </c>
      <c r="G267" s="1">
        <v>8170.9199999999992</v>
      </c>
      <c r="H267" s="1">
        <v>3510.1400000000003</v>
      </c>
      <c r="I267" s="4">
        <v>8</v>
      </c>
      <c r="J267" s="2" t="s">
        <v>67</v>
      </c>
      <c r="K267" s="1">
        <f>Tabelle3[[#This Row],[Menge kg Nges]]/1000</f>
        <v>8.1709199999999989</v>
      </c>
      <c r="L267" s="1">
        <f>Tabelle3[[#This Row],[Menge kg P2O5]]/1000</f>
        <v>3.5101400000000003</v>
      </c>
      <c r="M267" s="1">
        <f>Tabelle3[[#This Row],[Menge t Nges]]/Tabelle3[[#This Row],[Anzahl Lieferscheine]]</f>
        <v>1.0213649999999999</v>
      </c>
      <c r="N267" s="1">
        <f>Tabelle3[[#This Row],[Menge t P2O5]]/Tabelle3[[#This Row],[Anzahl Lieferscheine]]</f>
        <v>0.43876750000000003</v>
      </c>
    </row>
    <row r="268" spans="1:14" x14ac:dyDescent="0.2">
      <c r="A268" s="2" t="s">
        <v>27</v>
      </c>
      <c r="B268" s="2" t="s">
        <v>32</v>
      </c>
      <c r="C268" s="2" t="s">
        <v>6</v>
      </c>
      <c r="D268" s="2" t="s">
        <v>7</v>
      </c>
      <c r="E268" s="2" t="s">
        <v>10</v>
      </c>
      <c r="F268" s="2" t="s">
        <v>61</v>
      </c>
      <c r="G268" s="1">
        <v>1012.6800000000001</v>
      </c>
      <c r="H268" s="1">
        <v>438.48</v>
      </c>
      <c r="I268" s="4">
        <v>11</v>
      </c>
      <c r="J268" s="2" t="s">
        <v>67</v>
      </c>
      <c r="K268" s="1">
        <f>Tabelle3[[#This Row],[Menge kg Nges]]/1000</f>
        <v>1.01268</v>
      </c>
      <c r="L268" s="1">
        <f>Tabelle3[[#This Row],[Menge kg P2O5]]/1000</f>
        <v>0.43848000000000004</v>
      </c>
      <c r="M268" s="1">
        <f>Tabelle3[[#This Row],[Menge t Nges]]/Tabelle3[[#This Row],[Anzahl Lieferscheine]]</f>
        <v>9.2061818181818189E-2</v>
      </c>
      <c r="N268" s="1">
        <f>Tabelle3[[#This Row],[Menge t P2O5]]/Tabelle3[[#This Row],[Anzahl Lieferscheine]]</f>
        <v>3.9861818181818186E-2</v>
      </c>
    </row>
    <row r="269" spans="1:14" x14ac:dyDescent="0.2">
      <c r="A269" s="2" t="s">
        <v>27</v>
      </c>
      <c r="B269" s="2" t="s">
        <v>32</v>
      </c>
      <c r="C269" s="2" t="s">
        <v>6</v>
      </c>
      <c r="D269" s="2" t="s">
        <v>15</v>
      </c>
      <c r="E269" s="2" t="s">
        <v>10</v>
      </c>
      <c r="F269" s="2" t="s">
        <v>61</v>
      </c>
      <c r="G269" s="1">
        <v>1786.6599999999999</v>
      </c>
      <c r="H269" s="1">
        <v>1194.9000000000001</v>
      </c>
      <c r="I269" s="4">
        <v>2</v>
      </c>
      <c r="J269" s="2" t="s">
        <v>67</v>
      </c>
      <c r="K269" s="1">
        <f>Tabelle3[[#This Row],[Menge kg Nges]]/1000</f>
        <v>1.7866599999999999</v>
      </c>
      <c r="L269" s="1">
        <f>Tabelle3[[#This Row],[Menge kg P2O5]]/1000</f>
        <v>1.1949000000000001</v>
      </c>
      <c r="M269" s="1">
        <f>Tabelle3[[#This Row],[Menge t Nges]]/Tabelle3[[#This Row],[Anzahl Lieferscheine]]</f>
        <v>0.89332999999999996</v>
      </c>
      <c r="N269" s="1">
        <f>Tabelle3[[#This Row],[Menge t P2O5]]/Tabelle3[[#This Row],[Anzahl Lieferscheine]]</f>
        <v>0.59745000000000004</v>
      </c>
    </row>
    <row r="270" spans="1:14" x14ac:dyDescent="0.2">
      <c r="A270" s="2" t="s">
        <v>27</v>
      </c>
      <c r="B270" s="2" t="s">
        <v>27</v>
      </c>
      <c r="C270" s="2" t="s">
        <v>6</v>
      </c>
      <c r="D270" s="2" t="s">
        <v>7</v>
      </c>
      <c r="E270" s="2" t="s">
        <v>8</v>
      </c>
      <c r="F270" s="2" t="s">
        <v>61</v>
      </c>
      <c r="G270" s="1">
        <v>264300.46000000002</v>
      </c>
      <c r="H270" s="1">
        <v>121238.17000000001</v>
      </c>
      <c r="I270" s="4">
        <v>637</v>
      </c>
      <c r="J270" s="2" t="s">
        <v>67</v>
      </c>
      <c r="K270" s="1">
        <f>Tabelle3[[#This Row],[Menge kg Nges]]/1000</f>
        <v>264.30046000000004</v>
      </c>
      <c r="L270" s="1">
        <f>Tabelle3[[#This Row],[Menge kg P2O5]]/1000</f>
        <v>121.23817000000001</v>
      </c>
      <c r="M270" s="1">
        <f>Tabelle3[[#This Row],[Menge t Nges]]/Tabelle3[[#This Row],[Anzahl Lieferscheine]]</f>
        <v>0.41491437990580854</v>
      </c>
      <c r="N270" s="1">
        <f>Tabelle3[[#This Row],[Menge t P2O5]]/Tabelle3[[#This Row],[Anzahl Lieferscheine]]</f>
        <v>0.19032679748822609</v>
      </c>
    </row>
    <row r="271" spans="1:14" x14ac:dyDescent="0.2">
      <c r="A271" s="2" t="s">
        <v>27</v>
      </c>
      <c r="B271" s="2" t="s">
        <v>27</v>
      </c>
      <c r="C271" s="2" t="s">
        <v>6</v>
      </c>
      <c r="D271" s="2" t="s">
        <v>7</v>
      </c>
      <c r="E271" s="2" t="s">
        <v>9</v>
      </c>
      <c r="F271" s="2" t="s">
        <v>61</v>
      </c>
      <c r="G271" s="1">
        <v>96901.290000000037</v>
      </c>
      <c r="H271" s="1">
        <v>39620.339999999975</v>
      </c>
      <c r="I271" s="4">
        <v>458</v>
      </c>
      <c r="J271" s="2" t="s">
        <v>67</v>
      </c>
      <c r="K271" s="1">
        <f>Tabelle3[[#This Row],[Menge kg Nges]]/1000</f>
        <v>96.901290000000031</v>
      </c>
      <c r="L271" s="1">
        <f>Tabelle3[[#This Row],[Menge kg P2O5]]/1000</f>
        <v>39.620339999999977</v>
      </c>
      <c r="M271" s="1">
        <f>Tabelle3[[#This Row],[Menge t Nges]]/Tabelle3[[#This Row],[Anzahl Lieferscheine]]</f>
        <v>0.21157486899563327</v>
      </c>
      <c r="N271" s="1">
        <f>Tabelle3[[#This Row],[Menge t P2O5]]/Tabelle3[[#This Row],[Anzahl Lieferscheine]]</f>
        <v>8.6507292576419162E-2</v>
      </c>
    </row>
    <row r="272" spans="1:14" x14ac:dyDescent="0.2">
      <c r="A272" s="2" t="s">
        <v>27</v>
      </c>
      <c r="B272" s="2" t="s">
        <v>27</v>
      </c>
      <c r="C272" s="2" t="s">
        <v>6</v>
      </c>
      <c r="D272" s="2" t="s">
        <v>7</v>
      </c>
      <c r="E272" s="2" t="s">
        <v>10</v>
      </c>
      <c r="F272" s="2" t="s">
        <v>61</v>
      </c>
      <c r="G272" s="1">
        <v>15085.520000000002</v>
      </c>
      <c r="H272" s="1">
        <v>6138.16</v>
      </c>
      <c r="I272" s="4">
        <v>51</v>
      </c>
      <c r="J272" s="2" t="s">
        <v>67</v>
      </c>
      <c r="K272" s="1">
        <f>Tabelle3[[#This Row],[Menge kg Nges]]/1000</f>
        <v>15.085520000000002</v>
      </c>
      <c r="L272" s="1">
        <f>Tabelle3[[#This Row],[Menge kg P2O5]]/1000</f>
        <v>6.1381600000000001</v>
      </c>
      <c r="M272" s="1">
        <f>Tabelle3[[#This Row],[Menge t Nges]]/Tabelle3[[#This Row],[Anzahl Lieferscheine]]</f>
        <v>0.29579450980392163</v>
      </c>
      <c r="N272" s="1">
        <f>Tabelle3[[#This Row],[Menge t P2O5]]/Tabelle3[[#This Row],[Anzahl Lieferscheine]]</f>
        <v>0.12035607843137255</v>
      </c>
    </row>
    <row r="273" spans="1:14" x14ac:dyDescent="0.2">
      <c r="A273" s="2" t="s">
        <v>27</v>
      </c>
      <c r="B273" s="2" t="s">
        <v>27</v>
      </c>
      <c r="C273" s="2" t="s">
        <v>6</v>
      </c>
      <c r="D273" s="2" t="s">
        <v>7</v>
      </c>
      <c r="E273" s="2" t="s">
        <v>11</v>
      </c>
      <c r="F273" s="2" t="s">
        <v>61</v>
      </c>
      <c r="G273" s="1">
        <v>109051.48000000004</v>
      </c>
      <c r="H273" s="1">
        <v>53037.689999999988</v>
      </c>
      <c r="I273" s="4">
        <v>586</v>
      </c>
      <c r="J273" s="2" t="s">
        <v>67</v>
      </c>
      <c r="K273" s="1">
        <f>Tabelle3[[#This Row],[Menge kg Nges]]/1000</f>
        <v>109.05148000000004</v>
      </c>
      <c r="L273" s="1">
        <f>Tabelle3[[#This Row],[Menge kg P2O5]]/1000</f>
        <v>53.037689999999991</v>
      </c>
      <c r="M273" s="1">
        <f>Tabelle3[[#This Row],[Menge t Nges]]/Tabelle3[[#This Row],[Anzahl Lieferscheine]]</f>
        <v>0.18609467576791816</v>
      </c>
      <c r="N273" s="1">
        <f>Tabelle3[[#This Row],[Menge t P2O5]]/Tabelle3[[#This Row],[Anzahl Lieferscheine]]</f>
        <v>9.0508003412969273E-2</v>
      </c>
    </row>
    <row r="274" spans="1:14" x14ac:dyDescent="0.2">
      <c r="A274" s="2" t="s">
        <v>27</v>
      </c>
      <c r="B274" s="2" t="s">
        <v>27</v>
      </c>
      <c r="C274" s="2" t="s">
        <v>6</v>
      </c>
      <c r="D274" s="2" t="s">
        <v>7</v>
      </c>
      <c r="E274" s="2" t="s">
        <v>12</v>
      </c>
      <c r="F274" s="2" t="s">
        <v>61</v>
      </c>
      <c r="G274" s="1">
        <v>158479.40999999989</v>
      </c>
      <c r="H274" s="1">
        <v>71862.730000000025</v>
      </c>
      <c r="I274" s="4">
        <v>602</v>
      </c>
      <c r="J274" s="2" t="s">
        <v>67</v>
      </c>
      <c r="K274" s="1">
        <f>Tabelle3[[#This Row],[Menge kg Nges]]/1000</f>
        <v>158.47940999999989</v>
      </c>
      <c r="L274" s="1">
        <f>Tabelle3[[#This Row],[Menge kg P2O5]]/1000</f>
        <v>71.862730000000028</v>
      </c>
      <c r="M274" s="1">
        <f>Tabelle3[[#This Row],[Menge t Nges]]/Tabelle3[[#This Row],[Anzahl Lieferscheine]]</f>
        <v>0.26325483388704302</v>
      </c>
      <c r="N274" s="1">
        <f>Tabelle3[[#This Row],[Menge t P2O5]]/Tabelle3[[#This Row],[Anzahl Lieferscheine]]</f>
        <v>0.11937330564784057</v>
      </c>
    </row>
    <row r="275" spans="1:14" x14ac:dyDescent="0.2">
      <c r="A275" s="2" t="s">
        <v>27</v>
      </c>
      <c r="B275" s="2" t="s">
        <v>27</v>
      </c>
      <c r="C275" s="2" t="s">
        <v>6</v>
      </c>
      <c r="D275" s="2" t="s">
        <v>7</v>
      </c>
      <c r="E275" s="2" t="s">
        <v>13</v>
      </c>
      <c r="F275" s="2" t="s">
        <v>61</v>
      </c>
      <c r="G275" s="1">
        <v>60297.600000000006</v>
      </c>
      <c r="H275" s="1">
        <v>36785.599999999991</v>
      </c>
      <c r="I275" s="4">
        <v>322</v>
      </c>
      <c r="J275" s="2" t="s">
        <v>67</v>
      </c>
      <c r="K275" s="1">
        <f>Tabelle3[[#This Row],[Menge kg Nges]]/1000</f>
        <v>60.297600000000003</v>
      </c>
      <c r="L275" s="1">
        <f>Tabelle3[[#This Row],[Menge kg P2O5]]/1000</f>
        <v>36.785599999999988</v>
      </c>
      <c r="M275" s="1">
        <f>Tabelle3[[#This Row],[Menge t Nges]]/Tabelle3[[#This Row],[Anzahl Lieferscheine]]</f>
        <v>0.18725962732919255</v>
      </c>
      <c r="N275" s="1">
        <f>Tabelle3[[#This Row],[Menge t P2O5]]/Tabelle3[[#This Row],[Anzahl Lieferscheine]]</f>
        <v>0.11424099378881984</v>
      </c>
    </row>
    <row r="276" spans="1:14" x14ac:dyDescent="0.2">
      <c r="A276" s="2" t="s">
        <v>27</v>
      </c>
      <c r="B276" s="2" t="s">
        <v>27</v>
      </c>
      <c r="C276" s="2" t="s">
        <v>6</v>
      </c>
      <c r="D276" s="2" t="s">
        <v>7</v>
      </c>
      <c r="E276" s="2" t="s">
        <v>14</v>
      </c>
      <c r="F276" s="2" t="s">
        <v>61</v>
      </c>
      <c r="G276" s="1">
        <v>137743.72000000003</v>
      </c>
      <c r="H276" s="1">
        <v>72868.530000000013</v>
      </c>
      <c r="I276" s="4">
        <v>578</v>
      </c>
      <c r="J276" s="2" t="s">
        <v>67</v>
      </c>
      <c r="K276" s="1">
        <f>Tabelle3[[#This Row],[Menge kg Nges]]/1000</f>
        <v>137.74372000000002</v>
      </c>
      <c r="L276" s="1">
        <f>Tabelle3[[#This Row],[Menge kg P2O5]]/1000</f>
        <v>72.868530000000007</v>
      </c>
      <c r="M276" s="1">
        <f>Tabelle3[[#This Row],[Menge t Nges]]/Tabelle3[[#This Row],[Anzahl Lieferscheine]]</f>
        <v>0.2383109342560554</v>
      </c>
      <c r="N276" s="1">
        <f>Tabelle3[[#This Row],[Menge t P2O5]]/Tabelle3[[#This Row],[Anzahl Lieferscheine]]</f>
        <v>0.12607012110726645</v>
      </c>
    </row>
    <row r="277" spans="1:14" x14ac:dyDescent="0.2">
      <c r="A277" s="2" t="s">
        <v>27</v>
      </c>
      <c r="B277" s="2" t="s">
        <v>27</v>
      </c>
      <c r="C277" s="2" t="s">
        <v>6</v>
      </c>
      <c r="D277" s="2" t="s">
        <v>15</v>
      </c>
      <c r="E277" s="2" t="s">
        <v>8</v>
      </c>
      <c r="F277" s="2" t="s">
        <v>61</v>
      </c>
      <c r="G277" s="1">
        <v>1450.3</v>
      </c>
      <c r="H277" s="1">
        <v>982.4</v>
      </c>
      <c r="I277" s="4">
        <v>4</v>
      </c>
      <c r="J277" s="2" t="s">
        <v>67</v>
      </c>
      <c r="K277" s="1">
        <f>Tabelle3[[#This Row],[Menge kg Nges]]/1000</f>
        <v>1.4502999999999999</v>
      </c>
      <c r="L277" s="1">
        <f>Tabelle3[[#This Row],[Menge kg P2O5]]/1000</f>
        <v>0.98239999999999994</v>
      </c>
      <c r="M277" s="1">
        <f>Tabelle3[[#This Row],[Menge t Nges]]/Tabelle3[[#This Row],[Anzahl Lieferscheine]]</f>
        <v>0.36257499999999998</v>
      </c>
      <c r="N277" s="1">
        <f>Tabelle3[[#This Row],[Menge t P2O5]]/Tabelle3[[#This Row],[Anzahl Lieferscheine]]</f>
        <v>0.24559999999999998</v>
      </c>
    </row>
    <row r="278" spans="1:14" x14ac:dyDescent="0.2">
      <c r="A278" s="2" t="s">
        <v>27</v>
      </c>
      <c r="B278" s="2" t="s">
        <v>27</v>
      </c>
      <c r="C278" s="2" t="s">
        <v>6</v>
      </c>
      <c r="D278" s="2" t="s">
        <v>15</v>
      </c>
      <c r="E278" s="2" t="s">
        <v>16</v>
      </c>
      <c r="F278" s="2" t="s">
        <v>61</v>
      </c>
      <c r="G278" s="1">
        <v>7888.9600000000009</v>
      </c>
      <c r="H278" s="1">
        <v>7224.3499999999995</v>
      </c>
      <c r="I278" s="4">
        <v>48</v>
      </c>
      <c r="J278" s="2" t="s">
        <v>67</v>
      </c>
      <c r="K278" s="1">
        <f>Tabelle3[[#This Row],[Menge kg Nges]]/1000</f>
        <v>7.8889600000000009</v>
      </c>
      <c r="L278" s="1">
        <f>Tabelle3[[#This Row],[Menge kg P2O5]]/1000</f>
        <v>7.2243499999999994</v>
      </c>
      <c r="M278" s="1">
        <f>Tabelle3[[#This Row],[Menge t Nges]]/Tabelle3[[#This Row],[Anzahl Lieferscheine]]</f>
        <v>0.16435333333333335</v>
      </c>
      <c r="N278" s="1">
        <f>Tabelle3[[#This Row],[Menge t P2O5]]/Tabelle3[[#This Row],[Anzahl Lieferscheine]]</f>
        <v>0.15050729166666665</v>
      </c>
    </row>
    <row r="279" spans="1:14" x14ac:dyDescent="0.2">
      <c r="A279" s="2" t="s">
        <v>27</v>
      </c>
      <c r="B279" s="2" t="s">
        <v>27</v>
      </c>
      <c r="C279" s="2" t="s">
        <v>6</v>
      </c>
      <c r="D279" s="2" t="s">
        <v>15</v>
      </c>
      <c r="E279" s="2" t="s">
        <v>17</v>
      </c>
      <c r="F279" s="2" t="s">
        <v>61</v>
      </c>
      <c r="G279" s="1">
        <v>2145.9</v>
      </c>
      <c r="H279" s="1">
        <v>1428.9</v>
      </c>
      <c r="I279" s="4">
        <v>7</v>
      </c>
      <c r="J279" s="2" t="s">
        <v>67</v>
      </c>
      <c r="K279" s="1">
        <f>Tabelle3[[#This Row],[Menge kg Nges]]/1000</f>
        <v>2.1459000000000001</v>
      </c>
      <c r="L279" s="1">
        <f>Tabelle3[[#This Row],[Menge kg P2O5]]/1000</f>
        <v>1.4289000000000001</v>
      </c>
      <c r="M279" s="1">
        <f>Tabelle3[[#This Row],[Menge t Nges]]/Tabelle3[[#This Row],[Anzahl Lieferscheine]]</f>
        <v>0.30655714285714286</v>
      </c>
      <c r="N279" s="1">
        <f>Tabelle3[[#This Row],[Menge t P2O5]]/Tabelle3[[#This Row],[Anzahl Lieferscheine]]</f>
        <v>0.20412857142857144</v>
      </c>
    </row>
    <row r="280" spans="1:14" x14ac:dyDescent="0.2">
      <c r="A280" s="2" t="s">
        <v>27</v>
      </c>
      <c r="B280" s="2" t="s">
        <v>27</v>
      </c>
      <c r="C280" s="2" t="s">
        <v>6</v>
      </c>
      <c r="D280" s="2" t="s">
        <v>15</v>
      </c>
      <c r="E280" s="2" t="s">
        <v>18</v>
      </c>
      <c r="F280" s="2" t="s">
        <v>61</v>
      </c>
      <c r="G280" s="1">
        <v>45104.530000000028</v>
      </c>
      <c r="H280" s="1">
        <v>37384.639999999999</v>
      </c>
      <c r="I280" s="4">
        <v>88</v>
      </c>
      <c r="J280" s="2" t="s">
        <v>67</v>
      </c>
      <c r="K280" s="1">
        <f>Tabelle3[[#This Row],[Menge kg Nges]]/1000</f>
        <v>45.104530000000025</v>
      </c>
      <c r="L280" s="1">
        <f>Tabelle3[[#This Row],[Menge kg P2O5]]/1000</f>
        <v>37.384639999999997</v>
      </c>
      <c r="M280" s="1">
        <f>Tabelle3[[#This Row],[Menge t Nges]]/Tabelle3[[#This Row],[Anzahl Lieferscheine]]</f>
        <v>0.51255147727272754</v>
      </c>
      <c r="N280" s="1">
        <f>Tabelle3[[#This Row],[Menge t P2O5]]/Tabelle3[[#This Row],[Anzahl Lieferscheine]]</f>
        <v>0.42482545454545451</v>
      </c>
    </row>
    <row r="281" spans="1:14" x14ac:dyDescent="0.2">
      <c r="A281" s="2" t="s">
        <v>27</v>
      </c>
      <c r="B281" s="2" t="s">
        <v>27</v>
      </c>
      <c r="C281" s="2" t="s">
        <v>6</v>
      </c>
      <c r="D281" s="2" t="s">
        <v>15</v>
      </c>
      <c r="E281" s="2" t="s">
        <v>19</v>
      </c>
      <c r="F281" s="2" t="s">
        <v>61</v>
      </c>
      <c r="G281" s="1">
        <v>6109.26</v>
      </c>
      <c r="H281" s="1">
        <v>6172.68</v>
      </c>
      <c r="I281" s="4">
        <v>10</v>
      </c>
      <c r="J281" s="2" t="s">
        <v>67</v>
      </c>
      <c r="K281" s="1">
        <f>Tabelle3[[#This Row],[Menge kg Nges]]/1000</f>
        <v>6.1092599999999999</v>
      </c>
      <c r="L281" s="1">
        <f>Tabelle3[[#This Row],[Menge kg P2O5]]/1000</f>
        <v>6.1726800000000006</v>
      </c>
      <c r="M281" s="1">
        <f>Tabelle3[[#This Row],[Menge t Nges]]/Tabelle3[[#This Row],[Anzahl Lieferscheine]]</f>
        <v>0.61092599999999997</v>
      </c>
      <c r="N281" s="1">
        <f>Tabelle3[[#This Row],[Menge t P2O5]]/Tabelle3[[#This Row],[Anzahl Lieferscheine]]</f>
        <v>0.61726800000000004</v>
      </c>
    </row>
    <row r="282" spans="1:14" x14ac:dyDescent="0.2">
      <c r="A282" s="2" t="s">
        <v>27</v>
      </c>
      <c r="B282" s="2" t="s">
        <v>27</v>
      </c>
      <c r="C282" s="2" t="s">
        <v>6</v>
      </c>
      <c r="D282" s="2" t="s">
        <v>15</v>
      </c>
      <c r="E282" s="2" t="s">
        <v>20</v>
      </c>
      <c r="F282" s="2" t="s">
        <v>61</v>
      </c>
      <c r="G282" s="1">
        <v>14995.479999999992</v>
      </c>
      <c r="H282" s="1">
        <v>8978.7800000000007</v>
      </c>
      <c r="I282" s="4">
        <v>128</v>
      </c>
      <c r="J282" s="2" t="s">
        <v>67</v>
      </c>
      <c r="K282" s="1">
        <f>Tabelle3[[#This Row],[Menge kg Nges]]/1000</f>
        <v>14.995479999999992</v>
      </c>
      <c r="L282" s="1">
        <f>Tabelle3[[#This Row],[Menge kg P2O5]]/1000</f>
        <v>8.9787800000000004</v>
      </c>
      <c r="M282" s="1">
        <f>Tabelle3[[#This Row],[Menge t Nges]]/Tabelle3[[#This Row],[Anzahl Lieferscheine]]</f>
        <v>0.11715218749999994</v>
      </c>
      <c r="N282" s="1">
        <f>Tabelle3[[#This Row],[Menge t P2O5]]/Tabelle3[[#This Row],[Anzahl Lieferscheine]]</f>
        <v>7.0146718750000003E-2</v>
      </c>
    </row>
    <row r="283" spans="1:14" x14ac:dyDescent="0.2">
      <c r="A283" s="2" t="s">
        <v>27</v>
      </c>
      <c r="B283" s="2" t="s">
        <v>27</v>
      </c>
      <c r="C283" s="2" t="s">
        <v>6</v>
      </c>
      <c r="D283" s="2" t="s">
        <v>15</v>
      </c>
      <c r="E283" s="2" t="s">
        <v>21</v>
      </c>
      <c r="F283" s="2" t="s">
        <v>61</v>
      </c>
      <c r="G283" s="1">
        <v>44899.32</v>
      </c>
      <c r="H283" s="1">
        <v>26324.660000000007</v>
      </c>
      <c r="I283" s="4">
        <v>194</v>
      </c>
      <c r="J283" s="2" t="s">
        <v>67</v>
      </c>
      <c r="K283" s="1">
        <f>Tabelle3[[#This Row],[Menge kg Nges]]/1000</f>
        <v>44.899320000000003</v>
      </c>
      <c r="L283" s="1">
        <f>Tabelle3[[#This Row],[Menge kg P2O5]]/1000</f>
        <v>26.324660000000009</v>
      </c>
      <c r="M283" s="1">
        <f>Tabelle3[[#This Row],[Menge t Nges]]/Tabelle3[[#This Row],[Anzahl Lieferscheine]]</f>
        <v>0.231439793814433</v>
      </c>
      <c r="N283" s="1">
        <f>Tabelle3[[#This Row],[Menge t P2O5]]/Tabelle3[[#This Row],[Anzahl Lieferscheine]]</f>
        <v>0.13569412371134026</v>
      </c>
    </row>
    <row r="284" spans="1:14" x14ac:dyDescent="0.2">
      <c r="A284" s="2" t="s">
        <v>27</v>
      </c>
      <c r="B284" s="2" t="s">
        <v>27</v>
      </c>
      <c r="C284" s="2" t="s">
        <v>6</v>
      </c>
      <c r="D284" s="2" t="s">
        <v>15</v>
      </c>
      <c r="E284" s="2" t="s">
        <v>9</v>
      </c>
      <c r="F284" s="2" t="s">
        <v>61</v>
      </c>
      <c r="G284" s="1">
        <v>22834.140000000007</v>
      </c>
      <c r="H284" s="1">
        <v>12064.470000000001</v>
      </c>
      <c r="I284" s="4">
        <v>104</v>
      </c>
      <c r="J284" s="2" t="s">
        <v>67</v>
      </c>
      <c r="K284" s="1">
        <f>Tabelle3[[#This Row],[Menge kg Nges]]/1000</f>
        <v>22.834140000000005</v>
      </c>
      <c r="L284" s="1">
        <f>Tabelle3[[#This Row],[Menge kg P2O5]]/1000</f>
        <v>12.064470000000002</v>
      </c>
      <c r="M284" s="1">
        <f>Tabelle3[[#This Row],[Menge t Nges]]/Tabelle3[[#This Row],[Anzahl Lieferscheine]]</f>
        <v>0.21955903846153851</v>
      </c>
      <c r="N284" s="1">
        <f>Tabelle3[[#This Row],[Menge t P2O5]]/Tabelle3[[#This Row],[Anzahl Lieferscheine]]</f>
        <v>0.11600451923076925</v>
      </c>
    </row>
    <row r="285" spans="1:14" x14ac:dyDescent="0.2">
      <c r="A285" s="2" t="s">
        <v>27</v>
      </c>
      <c r="B285" s="2" t="s">
        <v>27</v>
      </c>
      <c r="C285" s="2" t="s">
        <v>6</v>
      </c>
      <c r="D285" s="2" t="s">
        <v>15</v>
      </c>
      <c r="E285" s="2" t="s">
        <v>10</v>
      </c>
      <c r="F285" s="2" t="s">
        <v>61</v>
      </c>
      <c r="G285" s="1">
        <v>11320.000000000002</v>
      </c>
      <c r="H285" s="1">
        <v>4876.28</v>
      </c>
      <c r="I285" s="4">
        <v>36</v>
      </c>
      <c r="J285" s="2" t="s">
        <v>67</v>
      </c>
      <c r="K285" s="1">
        <f>Tabelle3[[#This Row],[Menge kg Nges]]/1000</f>
        <v>11.320000000000002</v>
      </c>
      <c r="L285" s="1">
        <f>Tabelle3[[#This Row],[Menge kg P2O5]]/1000</f>
        <v>4.8762799999999995</v>
      </c>
      <c r="M285" s="1">
        <f>Tabelle3[[#This Row],[Menge t Nges]]/Tabelle3[[#This Row],[Anzahl Lieferscheine]]</f>
        <v>0.31444444444444453</v>
      </c>
      <c r="N285" s="1">
        <f>Tabelle3[[#This Row],[Menge t P2O5]]/Tabelle3[[#This Row],[Anzahl Lieferscheine]]</f>
        <v>0.1354522222222222</v>
      </c>
    </row>
    <row r="286" spans="1:14" x14ac:dyDescent="0.2">
      <c r="A286" s="2" t="s">
        <v>27</v>
      </c>
      <c r="B286" s="2" t="s">
        <v>27</v>
      </c>
      <c r="C286" s="2" t="s">
        <v>6</v>
      </c>
      <c r="D286" s="2" t="s">
        <v>15</v>
      </c>
      <c r="E286" s="2" t="s">
        <v>23</v>
      </c>
      <c r="F286" s="2" t="s">
        <v>61</v>
      </c>
      <c r="G286" s="1">
        <v>204.8</v>
      </c>
      <c r="H286" s="1">
        <v>84.48</v>
      </c>
      <c r="I286" s="4">
        <v>2</v>
      </c>
      <c r="J286" s="2" t="s">
        <v>67</v>
      </c>
      <c r="K286" s="1">
        <f>Tabelle3[[#This Row],[Menge kg Nges]]/1000</f>
        <v>0.20480000000000001</v>
      </c>
      <c r="L286" s="1">
        <f>Tabelle3[[#This Row],[Menge kg P2O5]]/1000</f>
        <v>8.448E-2</v>
      </c>
      <c r="M286" s="1">
        <f>Tabelle3[[#This Row],[Menge t Nges]]/Tabelle3[[#This Row],[Anzahl Lieferscheine]]</f>
        <v>0.1024</v>
      </c>
      <c r="N286" s="1">
        <f>Tabelle3[[#This Row],[Menge t P2O5]]/Tabelle3[[#This Row],[Anzahl Lieferscheine]]</f>
        <v>4.224E-2</v>
      </c>
    </row>
    <row r="287" spans="1:14" x14ac:dyDescent="0.2">
      <c r="A287" s="2" t="s">
        <v>27</v>
      </c>
      <c r="B287" s="2" t="s">
        <v>27</v>
      </c>
      <c r="C287" s="2" t="s">
        <v>6</v>
      </c>
      <c r="D287" s="2" t="s">
        <v>15</v>
      </c>
      <c r="E287" s="2" t="s">
        <v>57</v>
      </c>
      <c r="F287" s="2" t="s">
        <v>61</v>
      </c>
      <c r="G287" s="1">
        <v>577.5</v>
      </c>
      <c r="H287" s="1">
        <v>514.5</v>
      </c>
      <c r="I287" s="4">
        <v>3</v>
      </c>
      <c r="J287" s="2" t="s">
        <v>67</v>
      </c>
      <c r="K287" s="1">
        <f>Tabelle3[[#This Row],[Menge kg Nges]]/1000</f>
        <v>0.57750000000000001</v>
      </c>
      <c r="L287" s="1">
        <f>Tabelle3[[#This Row],[Menge kg P2O5]]/1000</f>
        <v>0.51449999999999996</v>
      </c>
      <c r="M287" s="1">
        <f>Tabelle3[[#This Row],[Menge t Nges]]/Tabelle3[[#This Row],[Anzahl Lieferscheine]]</f>
        <v>0.1925</v>
      </c>
      <c r="N287" s="1">
        <f>Tabelle3[[#This Row],[Menge t P2O5]]/Tabelle3[[#This Row],[Anzahl Lieferscheine]]</f>
        <v>0.17149999999999999</v>
      </c>
    </row>
    <row r="288" spans="1:14" x14ac:dyDescent="0.2">
      <c r="A288" s="2" t="s">
        <v>27</v>
      </c>
      <c r="B288" s="2" t="s">
        <v>27</v>
      </c>
      <c r="C288" s="2" t="s">
        <v>6</v>
      </c>
      <c r="D288" s="2" t="s">
        <v>15</v>
      </c>
      <c r="E288" s="2" t="s">
        <v>12</v>
      </c>
      <c r="F288" s="2" t="s">
        <v>61</v>
      </c>
      <c r="G288" s="1">
        <v>4516.6000000000004</v>
      </c>
      <c r="H288" s="1">
        <v>3919</v>
      </c>
      <c r="I288" s="4">
        <v>8</v>
      </c>
      <c r="J288" s="2" t="s">
        <v>67</v>
      </c>
      <c r="K288" s="1">
        <f>Tabelle3[[#This Row],[Menge kg Nges]]/1000</f>
        <v>4.5166000000000004</v>
      </c>
      <c r="L288" s="1">
        <f>Tabelle3[[#This Row],[Menge kg P2O5]]/1000</f>
        <v>3.919</v>
      </c>
      <c r="M288" s="1">
        <f>Tabelle3[[#This Row],[Menge t Nges]]/Tabelle3[[#This Row],[Anzahl Lieferscheine]]</f>
        <v>0.56457500000000005</v>
      </c>
      <c r="N288" s="1">
        <f>Tabelle3[[#This Row],[Menge t P2O5]]/Tabelle3[[#This Row],[Anzahl Lieferscheine]]</f>
        <v>0.489875</v>
      </c>
    </row>
    <row r="289" spans="1:14" x14ac:dyDescent="0.2">
      <c r="A289" s="2" t="s">
        <v>27</v>
      </c>
      <c r="B289" s="2" t="s">
        <v>27</v>
      </c>
      <c r="C289" s="2" t="s">
        <v>6</v>
      </c>
      <c r="D289" s="2" t="s">
        <v>15</v>
      </c>
      <c r="E289" s="2" t="s">
        <v>13</v>
      </c>
      <c r="F289" s="2" t="s">
        <v>61</v>
      </c>
      <c r="G289" s="1">
        <v>491.4</v>
      </c>
      <c r="H289" s="1">
        <v>441</v>
      </c>
      <c r="I289" s="4">
        <v>4</v>
      </c>
      <c r="J289" s="2" t="s">
        <v>67</v>
      </c>
      <c r="K289" s="1">
        <f>Tabelle3[[#This Row],[Menge kg Nges]]/1000</f>
        <v>0.4914</v>
      </c>
      <c r="L289" s="1">
        <f>Tabelle3[[#This Row],[Menge kg P2O5]]/1000</f>
        <v>0.441</v>
      </c>
      <c r="M289" s="1">
        <f>Tabelle3[[#This Row],[Menge t Nges]]/Tabelle3[[#This Row],[Anzahl Lieferscheine]]</f>
        <v>0.12285</v>
      </c>
      <c r="N289" s="1">
        <f>Tabelle3[[#This Row],[Menge t P2O5]]/Tabelle3[[#This Row],[Anzahl Lieferscheine]]</f>
        <v>0.11025</v>
      </c>
    </row>
    <row r="290" spans="1:14" x14ac:dyDescent="0.2">
      <c r="A290" s="2" t="s">
        <v>27</v>
      </c>
      <c r="B290" s="2" t="s">
        <v>27</v>
      </c>
      <c r="C290" s="2" t="s">
        <v>6</v>
      </c>
      <c r="D290" s="2" t="s">
        <v>15</v>
      </c>
      <c r="E290" s="2" t="s">
        <v>14</v>
      </c>
      <c r="F290" s="2" t="s">
        <v>61</v>
      </c>
      <c r="G290" s="1">
        <v>1297.76</v>
      </c>
      <c r="H290" s="1">
        <v>880</v>
      </c>
      <c r="I290" s="4">
        <v>9</v>
      </c>
      <c r="J290" s="2" t="s">
        <v>67</v>
      </c>
      <c r="K290" s="1">
        <f>Tabelle3[[#This Row],[Menge kg Nges]]/1000</f>
        <v>1.29776</v>
      </c>
      <c r="L290" s="1">
        <f>Tabelle3[[#This Row],[Menge kg P2O5]]/1000</f>
        <v>0.88</v>
      </c>
      <c r="M290" s="1">
        <f>Tabelle3[[#This Row],[Menge t Nges]]/Tabelle3[[#This Row],[Anzahl Lieferscheine]]</f>
        <v>0.14419555555555555</v>
      </c>
      <c r="N290" s="1">
        <f>Tabelle3[[#This Row],[Menge t P2O5]]/Tabelle3[[#This Row],[Anzahl Lieferscheine]]</f>
        <v>9.7777777777777783E-2</v>
      </c>
    </row>
    <row r="291" spans="1:14" x14ac:dyDescent="0.2">
      <c r="A291" s="2" t="s">
        <v>27</v>
      </c>
      <c r="B291" s="2" t="s">
        <v>27</v>
      </c>
      <c r="C291" s="2" t="s">
        <v>6</v>
      </c>
      <c r="D291" s="2" t="s">
        <v>15</v>
      </c>
      <c r="E291" s="2" t="s">
        <v>31</v>
      </c>
      <c r="F291" s="2" t="s">
        <v>61</v>
      </c>
      <c r="G291" s="1">
        <v>388</v>
      </c>
      <c r="H291" s="1">
        <v>160.05000000000001</v>
      </c>
      <c r="I291" s="4">
        <v>2</v>
      </c>
      <c r="J291" s="2" t="s">
        <v>67</v>
      </c>
      <c r="K291" s="1">
        <f>Tabelle3[[#This Row],[Menge kg Nges]]/1000</f>
        <v>0.38800000000000001</v>
      </c>
      <c r="L291" s="1">
        <f>Tabelle3[[#This Row],[Menge kg P2O5]]/1000</f>
        <v>0.16005</v>
      </c>
      <c r="M291" s="1">
        <f>Tabelle3[[#This Row],[Menge t Nges]]/Tabelle3[[#This Row],[Anzahl Lieferscheine]]</f>
        <v>0.19400000000000001</v>
      </c>
      <c r="N291" s="1">
        <f>Tabelle3[[#This Row],[Menge t P2O5]]/Tabelle3[[#This Row],[Anzahl Lieferscheine]]</f>
        <v>8.0024999999999999E-2</v>
      </c>
    </row>
    <row r="292" spans="1:14" x14ac:dyDescent="0.2">
      <c r="A292" s="2" t="s">
        <v>27</v>
      </c>
      <c r="B292" s="2" t="s">
        <v>27</v>
      </c>
      <c r="C292" s="2" t="s">
        <v>25</v>
      </c>
      <c r="D292" s="2" t="s">
        <v>25</v>
      </c>
      <c r="E292" s="2" t="s">
        <v>26</v>
      </c>
      <c r="F292" s="2" t="s">
        <v>61</v>
      </c>
      <c r="G292" s="1">
        <v>204902.94</v>
      </c>
      <c r="H292" s="1">
        <v>121748.53999999992</v>
      </c>
      <c r="I292" s="4">
        <v>724</v>
      </c>
      <c r="J292" s="2" t="s">
        <v>67</v>
      </c>
      <c r="K292" s="1">
        <f>Tabelle3[[#This Row],[Menge kg Nges]]/1000</f>
        <v>204.90294</v>
      </c>
      <c r="L292" s="1">
        <f>Tabelle3[[#This Row],[Menge kg P2O5]]/1000</f>
        <v>121.74853999999992</v>
      </c>
      <c r="M292" s="1">
        <f>Tabelle3[[#This Row],[Menge t Nges]]/Tabelle3[[#This Row],[Anzahl Lieferscheine]]</f>
        <v>0.28301511049723754</v>
      </c>
      <c r="N292" s="1">
        <f>Tabelle3[[#This Row],[Menge t P2O5]]/Tabelle3[[#This Row],[Anzahl Lieferscheine]]</f>
        <v>0.16816096685082862</v>
      </c>
    </row>
    <row r="293" spans="1:14" x14ac:dyDescent="0.2">
      <c r="A293" s="2" t="s">
        <v>27</v>
      </c>
      <c r="B293" s="2" t="s">
        <v>44</v>
      </c>
      <c r="C293" s="2" t="s">
        <v>6</v>
      </c>
      <c r="D293" s="2" t="s">
        <v>15</v>
      </c>
      <c r="E293" s="2" t="s">
        <v>10</v>
      </c>
      <c r="F293" s="2" t="s">
        <v>61</v>
      </c>
      <c r="G293" s="1">
        <v>134.4</v>
      </c>
      <c r="H293" s="1">
        <v>89.6</v>
      </c>
      <c r="I293" s="4">
        <v>1</v>
      </c>
      <c r="J293" s="2" t="s">
        <v>67</v>
      </c>
      <c r="K293" s="1">
        <f>Tabelle3[[#This Row],[Menge kg Nges]]/1000</f>
        <v>0.13440000000000002</v>
      </c>
      <c r="L293" s="1">
        <f>Tabelle3[[#This Row],[Menge kg P2O5]]/1000</f>
        <v>8.9599999999999999E-2</v>
      </c>
      <c r="M293" s="1">
        <f>Tabelle3[[#This Row],[Menge t Nges]]/Tabelle3[[#This Row],[Anzahl Lieferscheine]]</f>
        <v>0.13440000000000002</v>
      </c>
      <c r="N293" s="1">
        <f>Tabelle3[[#This Row],[Menge t P2O5]]/Tabelle3[[#This Row],[Anzahl Lieferscheine]]</f>
        <v>8.9599999999999999E-2</v>
      </c>
    </row>
    <row r="294" spans="1:14" x14ac:dyDescent="0.2">
      <c r="A294" s="2" t="s">
        <v>27</v>
      </c>
      <c r="B294" s="2" t="s">
        <v>46</v>
      </c>
      <c r="C294" s="2" t="s">
        <v>25</v>
      </c>
      <c r="D294" s="2" t="s">
        <v>25</v>
      </c>
      <c r="E294" s="2" t="s">
        <v>26</v>
      </c>
      <c r="F294" s="2" t="s">
        <v>61</v>
      </c>
      <c r="G294" s="1">
        <v>632</v>
      </c>
      <c r="H294" s="1">
        <v>279</v>
      </c>
      <c r="I294" s="4">
        <v>1</v>
      </c>
      <c r="J294" s="2" t="s">
        <v>67</v>
      </c>
      <c r="K294" s="1">
        <f>Tabelle3[[#This Row],[Menge kg Nges]]/1000</f>
        <v>0.63200000000000001</v>
      </c>
      <c r="L294" s="1">
        <f>Tabelle3[[#This Row],[Menge kg P2O5]]/1000</f>
        <v>0.27900000000000003</v>
      </c>
      <c r="M294" s="1">
        <f>Tabelle3[[#This Row],[Menge t Nges]]/Tabelle3[[#This Row],[Anzahl Lieferscheine]]</f>
        <v>0.63200000000000001</v>
      </c>
      <c r="N294" s="1">
        <f>Tabelle3[[#This Row],[Menge t P2O5]]/Tabelle3[[#This Row],[Anzahl Lieferscheine]]</f>
        <v>0.27900000000000003</v>
      </c>
    </row>
    <row r="295" spans="1:14" x14ac:dyDescent="0.2">
      <c r="A295" s="2" t="s">
        <v>27</v>
      </c>
      <c r="B295" s="2" t="s">
        <v>34</v>
      </c>
      <c r="C295" s="2" t="s">
        <v>6</v>
      </c>
      <c r="D295" s="2" t="s">
        <v>7</v>
      </c>
      <c r="E295" s="2" t="s">
        <v>8</v>
      </c>
      <c r="F295" s="2" t="s">
        <v>61</v>
      </c>
      <c r="G295" s="1">
        <v>190.25</v>
      </c>
      <c r="H295" s="1">
        <v>95</v>
      </c>
      <c r="I295" s="4">
        <v>2</v>
      </c>
      <c r="J295" s="2" t="s">
        <v>67</v>
      </c>
      <c r="K295" s="1">
        <f>Tabelle3[[#This Row],[Menge kg Nges]]/1000</f>
        <v>0.19025</v>
      </c>
      <c r="L295" s="1">
        <f>Tabelle3[[#This Row],[Menge kg P2O5]]/1000</f>
        <v>9.5000000000000001E-2</v>
      </c>
      <c r="M295" s="1">
        <f>Tabelle3[[#This Row],[Menge t Nges]]/Tabelle3[[#This Row],[Anzahl Lieferscheine]]</f>
        <v>9.5125000000000001E-2</v>
      </c>
      <c r="N295" s="1">
        <f>Tabelle3[[#This Row],[Menge t P2O5]]/Tabelle3[[#This Row],[Anzahl Lieferscheine]]</f>
        <v>4.7500000000000001E-2</v>
      </c>
    </row>
    <row r="296" spans="1:14" x14ac:dyDescent="0.2">
      <c r="A296" s="2" t="s">
        <v>27</v>
      </c>
      <c r="B296" s="2" t="s">
        <v>34</v>
      </c>
      <c r="C296" s="2" t="s">
        <v>6</v>
      </c>
      <c r="D296" s="2" t="s">
        <v>7</v>
      </c>
      <c r="E296" s="2" t="s">
        <v>9</v>
      </c>
      <c r="F296" s="2" t="s">
        <v>61</v>
      </c>
      <c r="G296" s="1">
        <v>110</v>
      </c>
      <c r="H296" s="1">
        <v>45</v>
      </c>
      <c r="I296" s="4">
        <v>1</v>
      </c>
      <c r="J296" s="2" t="s">
        <v>67</v>
      </c>
      <c r="K296" s="1">
        <f>Tabelle3[[#This Row],[Menge kg Nges]]/1000</f>
        <v>0.11</v>
      </c>
      <c r="L296" s="1">
        <f>Tabelle3[[#This Row],[Menge kg P2O5]]/1000</f>
        <v>4.4999999999999998E-2</v>
      </c>
      <c r="M296" s="1">
        <f>Tabelle3[[#This Row],[Menge t Nges]]/Tabelle3[[#This Row],[Anzahl Lieferscheine]]</f>
        <v>0.11</v>
      </c>
      <c r="N296" s="1">
        <f>Tabelle3[[#This Row],[Menge t P2O5]]/Tabelle3[[#This Row],[Anzahl Lieferscheine]]</f>
        <v>4.4999999999999998E-2</v>
      </c>
    </row>
    <row r="297" spans="1:14" x14ac:dyDescent="0.2">
      <c r="A297" s="2" t="s">
        <v>27</v>
      </c>
      <c r="B297" s="2" t="s">
        <v>34</v>
      </c>
      <c r="C297" s="2" t="s">
        <v>6</v>
      </c>
      <c r="D297" s="2" t="s">
        <v>7</v>
      </c>
      <c r="E297" s="2" t="s">
        <v>12</v>
      </c>
      <c r="F297" s="2" t="s">
        <v>61</v>
      </c>
      <c r="G297" s="1">
        <v>1080</v>
      </c>
      <c r="H297" s="1">
        <v>675</v>
      </c>
      <c r="I297" s="4">
        <v>1</v>
      </c>
      <c r="J297" s="2" t="s">
        <v>67</v>
      </c>
      <c r="K297" s="1">
        <f>Tabelle3[[#This Row],[Menge kg Nges]]/1000</f>
        <v>1.08</v>
      </c>
      <c r="L297" s="1">
        <f>Tabelle3[[#This Row],[Menge kg P2O5]]/1000</f>
        <v>0.67500000000000004</v>
      </c>
      <c r="M297" s="1">
        <f>Tabelle3[[#This Row],[Menge t Nges]]/Tabelle3[[#This Row],[Anzahl Lieferscheine]]</f>
        <v>1.08</v>
      </c>
      <c r="N297" s="1">
        <f>Tabelle3[[#This Row],[Menge t P2O5]]/Tabelle3[[#This Row],[Anzahl Lieferscheine]]</f>
        <v>0.67500000000000004</v>
      </c>
    </row>
    <row r="298" spans="1:14" x14ac:dyDescent="0.2">
      <c r="A298" s="2" t="s">
        <v>27</v>
      </c>
      <c r="B298" s="2" t="s">
        <v>34</v>
      </c>
      <c r="C298" s="2" t="s">
        <v>6</v>
      </c>
      <c r="D298" s="2" t="s">
        <v>7</v>
      </c>
      <c r="E298" s="2" t="s">
        <v>13</v>
      </c>
      <c r="F298" s="2" t="s">
        <v>61</v>
      </c>
      <c r="G298" s="1">
        <v>2942.5</v>
      </c>
      <c r="H298" s="1">
        <v>1551.5</v>
      </c>
      <c r="I298" s="4">
        <v>4</v>
      </c>
      <c r="J298" s="2" t="s">
        <v>67</v>
      </c>
      <c r="K298" s="1">
        <f>Tabelle3[[#This Row],[Menge kg Nges]]/1000</f>
        <v>2.9424999999999999</v>
      </c>
      <c r="L298" s="1">
        <f>Tabelle3[[#This Row],[Menge kg P2O5]]/1000</f>
        <v>1.5515000000000001</v>
      </c>
      <c r="M298" s="1">
        <f>Tabelle3[[#This Row],[Menge t Nges]]/Tabelle3[[#This Row],[Anzahl Lieferscheine]]</f>
        <v>0.73562499999999997</v>
      </c>
      <c r="N298" s="1">
        <f>Tabelle3[[#This Row],[Menge t P2O5]]/Tabelle3[[#This Row],[Anzahl Lieferscheine]]</f>
        <v>0.38787500000000003</v>
      </c>
    </row>
    <row r="299" spans="1:14" x14ac:dyDescent="0.2">
      <c r="A299" s="2" t="s">
        <v>27</v>
      </c>
      <c r="B299" s="2" t="s">
        <v>34</v>
      </c>
      <c r="C299" s="2" t="s">
        <v>25</v>
      </c>
      <c r="D299" s="2" t="s">
        <v>25</v>
      </c>
      <c r="E299" s="2" t="s">
        <v>26</v>
      </c>
      <c r="F299" s="2" t="s">
        <v>61</v>
      </c>
      <c r="G299" s="1">
        <v>1459.2</v>
      </c>
      <c r="H299" s="1">
        <v>522.70000000000005</v>
      </c>
      <c r="I299" s="4">
        <v>2</v>
      </c>
      <c r="J299" s="2" t="s">
        <v>67</v>
      </c>
      <c r="K299" s="1">
        <f>Tabelle3[[#This Row],[Menge kg Nges]]/1000</f>
        <v>1.4592000000000001</v>
      </c>
      <c r="L299" s="1">
        <f>Tabelle3[[#This Row],[Menge kg P2O5]]/1000</f>
        <v>0.52270000000000005</v>
      </c>
      <c r="M299" s="1">
        <f>Tabelle3[[#This Row],[Menge t Nges]]/Tabelle3[[#This Row],[Anzahl Lieferscheine]]</f>
        <v>0.72960000000000003</v>
      </c>
      <c r="N299" s="1">
        <f>Tabelle3[[#This Row],[Menge t P2O5]]/Tabelle3[[#This Row],[Anzahl Lieferscheine]]</f>
        <v>0.26135000000000003</v>
      </c>
    </row>
    <row r="300" spans="1:14" x14ac:dyDescent="0.2">
      <c r="A300" s="2" t="s">
        <v>27</v>
      </c>
      <c r="B300" s="2" t="s">
        <v>45</v>
      </c>
      <c r="C300" s="2" t="s">
        <v>6</v>
      </c>
      <c r="D300" s="2" t="s">
        <v>7</v>
      </c>
      <c r="E300" s="2" t="s">
        <v>8</v>
      </c>
      <c r="F300" s="2" t="s">
        <v>61</v>
      </c>
      <c r="G300" s="1">
        <v>1468.72</v>
      </c>
      <c r="H300" s="1">
        <v>653.52</v>
      </c>
      <c r="I300" s="4">
        <v>2</v>
      </c>
      <c r="J300" s="2" t="s">
        <v>67</v>
      </c>
      <c r="K300" s="1">
        <f>Tabelle3[[#This Row],[Menge kg Nges]]/1000</f>
        <v>1.46872</v>
      </c>
      <c r="L300" s="1">
        <f>Tabelle3[[#This Row],[Menge kg P2O5]]/1000</f>
        <v>0.65351999999999999</v>
      </c>
      <c r="M300" s="1">
        <f>Tabelle3[[#This Row],[Menge t Nges]]/Tabelle3[[#This Row],[Anzahl Lieferscheine]]</f>
        <v>0.73436000000000001</v>
      </c>
      <c r="N300" s="1">
        <f>Tabelle3[[#This Row],[Menge t P2O5]]/Tabelle3[[#This Row],[Anzahl Lieferscheine]]</f>
        <v>0.32675999999999999</v>
      </c>
    </row>
    <row r="301" spans="1:14" x14ac:dyDescent="0.2">
      <c r="A301" s="2" t="s">
        <v>27</v>
      </c>
      <c r="B301" s="2" t="s">
        <v>45</v>
      </c>
      <c r="C301" s="2" t="s">
        <v>6</v>
      </c>
      <c r="D301" s="2" t="s">
        <v>7</v>
      </c>
      <c r="E301" s="2" t="s">
        <v>9</v>
      </c>
      <c r="F301" s="2" t="s">
        <v>61</v>
      </c>
      <c r="G301" s="1">
        <v>660</v>
      </c>
      <c r="H301" s="1">
        <v>270</v>
      </c>
      <c r="I301" s="4">
        <v>1</v>
      </c>
      <c r="J301" s="2" t="s">
        <v>67</v>
      </c>
      <c r="K301" s="1">
        <f>Tabelle3[[#This Row],[Menge kg Nges]]/1000</f>
        <v>0.66</v>
      </c>
      <c r="L301" s="1">
        <f>Tabelle3[[#This Row],[Menge kg P2O5]]/1000</f>
        <v>0.27</v>
      </c>
      <c r="M301" s="1">
        <f>Tabelle3[[#This Row],[Menge t Nges]]/Tabelle3[[#This Row],[Anzahl Lieferscheine]]</f>
        <v>0.66</v>
      </c>
      <c r="N301" s="1">
        <f>Tabelle3[[#This Row],[Menge t P2O5]]/Tabelle3[[#This Row],[Anzahl Lieferscheine]]</f>
        <v>0.27</v>
      </c>
    </row>
    <row r="302" spans="1:14" x14ac:dyDescent="0.2">
      <c r="A302" s="2" t="s">
        <v>27</v>
      </c>
      <c r="B302" s="2" t="s">
        <v>37</v>
      </c>
      <c r="C302" s="2" t="s">
        <v>6</v>
      </c>
      <c r="D302" s="2" t="s">
        <v>7</v>
      </c>
      <c r="E302" s="2" t="s">
        <v>10</v>
      </c>
      <c r="F302" s="2" t="s">
        <v>61</v>
      </c>
      <c r="G302" s="1">
        <v>1328.8</v>
      </c>
      <c r="H302" s="1">
        <v>543.59999999999991</v>
      </c>
      <c r="I302" s="4">
        <v>19</v>
      </c>
      <c r="J302" s="2" t="s">
        <v>67</v>
      </c>
      <c r="K302" s="1">
        <f>Tabelle3[[#This Row],[Menge kg Nges]]/1000</f>
        <v>1.3288</v>
      </c>
      <c r="L302" s="1">
        <f>Tabelle3[[#This Row],[Menge kg P2O5]]/1000</f>
        <v>0.54359999999999986</v>
      </c>
      <c r="M302" s="1">
        <f>Tabelle3[[#This Row],[Menge t Nges]]/Tabelle3[[#This Row],[Anzahl Lieferscheine]]</f>
        <v>6.9936842105263158E-2</v>
      </c>
      <c r="N302" s="1">
        <f>Tabelle3[[#This Row],[Menge t P2O5]]/Tabelle3[[#This Row],[Anzahl Lieferscheine]]</f>
        <v>2.8610526315789465E-2</v>
      </c>
    </row>
    <row r="303" spans="1:14" x14ac:dyDescent="0.2">
      <c r="A303" s="2" t="s">
        <v>27</v>
      </c>
      <c r="B303" s="2" t="s">
        <v>37</v>
      </c>
      <c r="C303" s="2" t="s">
        <v>6</v>
      </c>
      <c r="D303" s="2" t="s">
        <v>15</v>
      </c>
      <c r="E303" s="2" t="s">
        <v>10</v>
      </c>
      <c r="F303" s="2" t="s">
        <v>61</v>
      </c>
      <c r="G303" s="1">
        <v>103.5</v>
      </c>
      <c r="H303" s="1">
        <v>69</v>
      </c>
      <c r="I303" s="4">
        <v>3</v>
      </c>
      <c r="J303" s="2" t="s">
        <v>67</v>
      </c>
      <c r="K303" s="1">
        <f>Tabelle3[[#This Row],[Menge kg Nges]]/1000</f>
        <v>0.10349999999999999</v>
      </c>
      <c r="L303" s="1">
        <f>Tabelle3[[#This Row],[Menge kg P2O5]]/1000</f>
        <v>6.9000000000000006E-2</v>
      </c>
      <c r="M303" s="1">
        <f>Tabelle3[[#This Row],[Menge t Nges]]/Tabelle3[[#This Row],[Anzahl Lieferscheine]]</f>
        <v>3.4499999999999996E-2</v>
      </c>
      <c r="N303" s="1">
        <f>Tabelle3[[#This Row],[Menge t P2O5]]/Tabelle3[[#This Row],[Anzahl Lieferscheine]]</f>
        <v>2.3000000000000003E-2</v>
      </c>
    </row>
    <row r="304" spans="1:14" x14ac:dyDescent="0.2">
      <c r="A304" s="2" t="s">
        <v>27</v>
      </c>
      <c r="B304" s="2" t="s">
        <v>40</v>
      </c>
      <c r="C304" s="2" t="s">
        <v>6</v>
      </c>
      <c r="D304" s="2" t="s">
        <v>7</v>
      </c>
      <c r="E304" s="2" t="s">
        <v>10</v>
      </c>
      <c r="F304" s="2" t="s">
        <v>61</v>
      </c>
      <c r="G304" s="1">
        <v>1099.45</v>
      </c>
      <c r="H304" s="1">
        <v>449.76</v>
      </c>
      <c r="I304" s="4">
        <v>17</v>
      </c>
      <c r="J304" s="2" t="s">
        <v>67</v>
      </c>
      <c r="K304" s="1">
        <f>Tabelle3[[#This Row],[Menge kg Nges]]/1000</f>
        <v>1.09945</v>
      </c>
      <c r="L304" s="1">
        <f>Tabelle3[[#This Row],[Menge kg P2O5]]/1000</f>
        <v>0.44975999999999999</v>
      </c>
      <c r="M304" s="1">
        <f>Tabelle3[[#This Row],[Menge t Nges]]/Tabelle3[[#This Row],[Anzahl Lieferscheine]]</f>
        <v>6.4673529411764713E-2</v>
      </c>
      <c r="N304" s="1">
        <f>Tabelle3[[#This Row],[Menge t P2O5]]/Tabelle3[[#This Row],[Anzahl Lieferscheine]]</f>
        <v>2.6456470588235293E-2</v>
      </c>
    </row>
    <row r="305" spans="1:14" x14ac:dyDescent="0.2">
      <c r="A305" s="2" t="s">
        <v>27</v>
      </c>
      <c r="B305" s="2" t="s">
        <v>40</v>
      </c>
      <c r="C305" s="2" t="s">
        <v>6</v>
      </c>
      <c r="D305" s="2" t="s">
        <v>15</v>
      </c>
      <c r="E305" s="2" t="s">
        <v>10</v>
      </c>
      <c r="F305" s="2" t="s">
        <v>61</v>
      </c>
      <c r="G305" s="1">
        <v>1657.5</v>
      </c>
      <c r="H305" s="1">
        <v>1105</v>
      </c>
      <c r="I305" s="4">
        <v>8</v>
      </c>
      <c r="J305" s="2" t="s">
        <v>67</v>
      </c>
      <c r="K305" s="1">
        <f>Tabelle3[[#This Row],[Menge kg Nges]]/1000</f>
        <v>1.6575</v>
      </c>
      <c r="L305" s="1">
        <f>Tabelle3[[#This Row],[Menge kg P2O5]]/1000</f>
        <v>1.105</v>
      </c>
      <c r="M305" s="1">
        <f>Tabelle3[[#This Row],[Menge t Nges]]/Tabelle3[[#This Row],[Anzahl Lieferscheine]]</f>
        <v>0.2071875</v>
      </c>
      <c r="N305" s="1">
        <f>Tabelle3[[#This Row],[Menge t P2O5]]/Tabelle3[[#This Row],[Anzahl Lieferscheine]]</f>
        <v>0.138125</v>
      </c>
    </row>
    <row r="306" spans="1:14" x14ac:dyDescent="0.2">
      <c r="A306" s="2" t="s">
        <v>27</v>
      </c>
      <c r="B306" s="2" t="s">
        <v>28</v>
      </c>
      <c r="C306" s="2" t="s">
        <v>6</v>
      </c>
      <c r="D306" s="2" t="s">
        <v>7</v>
      </c>
      <c r="E306" s="2" t="s">
        <v>9</v>
      </c>
      <c r="F306" s="2" t="s">
        <v>61</v>
      </c>
      <c r="G306" s="1">
        <v>246.4</v>
      </c>
      <c r="H306" s="1">
        <v>100.8</v>
      </c>
      <c r="I306" s="4">
        <v>1</v>
      </c>
      <c r="J306" s="2" t="s">
        <v>67</v>
      </c>
      <c r="K306" s="1">
        <f>Tabelle3[[#This Row],[Menge kg Nges]]/1000</f>
        <v>0.24640000000000001</v>
      </c>
      <c r="L306" s="1">
        <f>Tabelle3[[#This Row],[Menge kg P2O5]]/1000</f>
        <v>0.1008</v>
      </c>
      <c r="M306" s="1">
        <f>Tabelle3[[#This Row],[Menge t Nges]]/Tabelle3[[#This Row],[Anzahl Lieferscheine]]</f>
        <v>0.24640000000000001</v>
      </c>
      <c r="N306" s="1">
        <f>Tabelle3[[#This Row],[Menge t P2O5]]/Tabelle3[[#This Row],[Anzahl Lieferscheine]]</f>
        <v>0.1008</v>
      </c>
    </row>
    <row r="307" spans="1:14" x14ac:dyDescent="0.2">
      <c r="A307" s="2" t="s">
        <v>27</v>
      </c>
      <c r="B307" s="2" t="s">
        <v>28</v>
      </c>
      <c r="C307" s="2" t="s">
        <v>6</v>
      </c>
      <c r="D307" s="2" t="s">
        <v>7</v>
      </c>
      <c r="E307" s="2" t="s">
        <v>11</v>
      </c>
      <c r="F307" s="2" t="s">
        <v>61</v>
      </c>
      <c r="G307" s="1">
        <v>253.5</v>
      </c>
      <c r="H307" s="1">
        <v>117</v>
      </c>
      <c r="I307" s="4">
        <v>4</v>
      </c>
      <c r="J307" s="2" t="s">
        <v>67</v>
      </c>
      <c r="K307" s="1">
        <f>Tabelle3[[#This Row],[Menge kg Nges]]/1000</f>
        <v>0.2535</v>
      </c>
      <c r="L307" s="1">
        <f>Tabelle3[[#This Row],[Menge kg P2O5]]/1000</f>
        <v>0.11700000000000001</v>
      </c>
      <c r="M307" s="1">
        <f>Tabelle3[[#This Row],[Menge t Nges]]/Tabelle3[[#This Row],[Anzahl Lieferscheine]]</f>
        <v>6.3375000000000001E-2</v>
      </c>
      <c r="N307" s="1">
        <f>Tabelle3[[#This Row],[Menge t P2O5]]/Tabelle3[[#This Row],[Anzahl Lieferscheine]]</f>
        <v>2.9250000000000002E-2</v>
      </c>
    </row>
    <row r="308" spans="1:14" x14ac:dyDescent="0.2">
      <c r="A308" s="2" t="s">
        <v>27</v>
      </c>
      <c r="B308" s="2" t="s">
        <v>28</v>
      </c>
      <c r="C308" s="2" t="s">
        <v>6</v>
      </c>
      <c r="D308" s="2" t="s">
        <v>15</v>
      </c>
      <c r="E308" s="2" t="s">
        <v>9</v>
      </c>
      <c r="F308" s="2" t="s">
        <v>61</v>
      </c>
      <c r="G308" s="1">
        <v>176.64</v>
      </c>
      <c r="H308" s="1">
        <v>115.2</v>
      </c>
      <c r="I308" s="4">
        <v>1</v>
      </c>
      <c r="J308" s="2" t="s">
        <v>67</v>
      </c>
      <c r="K308" s="1">
        <f>Tabelle3[[#This Row],[Menge kg Nges]]/1000</f>
        <v>0.17663999999999999</v>
      </c>
      <c r="L308" s="1">
        <f>Tabelle3[[#This Row],[Menge kg P2O5]]/1000</f>
        <v>0.1152</v>
      </c>
      <c r="M308" s="1">
        <f>Tabelle3[[#This Row],[Menge t Nges]]/Tabelle3[[#This Row],[Anzahl Lieferscheine]]</f>
        <v>0.17663999999999999</v>
      </c>
      <c r="N308" s="1">
        <f>Tabelle3[[#This Row],[Menge t P2O5]]/Tabelle3[[#This Row],[Anzahl Lieferscheine]]</f>
        <v>0.1152</v>
      </c>
    </row>
    <row r="309" spans="1:14" x14ac:dyDescent="0.2">
      <c r="A309" s="2" t="s">
        <v>27</v>
      </c>
      <c r="B309" s="2" t="s">
        <v>28</v>
      </c>
      <c r="C309" s="2" t="s">
        <v>25</v>
      </c>
      <c r="D309" s="2" t="s">
        <v>25</v>
      </c>
      <c r="E309" s="2" t="s">
        <v>26</v>
      </c>
      <c r="F309" s="2" t="s">
        <v>61</v>
      </c>
      <c r="G309" s="1">
        <v>487.06</v>
      </c>
      <c r="H309" s="1">
        <v>195.95999999999998</v>
      </c>
      <c r="I309" s="4">
        <v>3</v>
      </c>
      <c r="J309" s="2" t="s">
        <v>67</v>
      </c>
      <c r="K309" s="1">
        <f>Tabelle3[[#This Row],[Menge kg Nges]]/1000</f>
        <v>0.48705999999999999</v>
      </c>
      <c r="L309" s="1">
        <f>Tabelle3[[#This Row],[Menge kg P2O5]]/1000</f>
        <v>0.19595999999999997</v>
      </c>
      <c r="M309" s="1">
        <f>Tabelle3[[#This Row],[Menge t Nges]]/Tabelle3[[#This Row],[Anzahl Lieferscheine]]</f>
        <v>0.16235333333333332</v>
      </c>
      <c r="N309" s="1">
        <f>Tabelle3[[#This Row],[Menge t P2O5]]/Tabelle3[[#This Row],[Anzahl Lieferscheine]]</f>
        <v>6.5319999999999989E-2</v>
      </c>
    </row>
    <row r="310" spans="1:14" x14ac:dyDescent="0.2">
      <c r="A310" s="2" t="s">
        <v>27</v>
      </c>
      <c r="B310" s="2" t="s">
        <v>42</v>
      </c>
      <c r="C310" s="2" t="s">
        <v>6</v>
      </c>
      <c r="D310" s="2" t="s">
        <v>7</v>
      </c>
      <c r="E310" s="2" t="s">
        <v>10</v>
      </c>
      <c r="F310" s="2" t="s">
        <v>61</v>
      </c>
      <c r="G310" s="1">
        <v>30.25</v>
      </c>
      <c r="H310" s="1">
        <v>12.37</v>
      </c>
      <c r="I310" s="4">
        <v>1</v>
      </c>
      <c r="J310" s="2" t="s">
        <v>67</v>
      </c>
      <c r="K310" s="1">
        <f>Tabelle3[[#This Row],[Menge kg Nges]]/1000</f>
        <v>3.0249999999999999E-2</v>
      </c>
      <c r="L310" s="1">
        <f>Tabelle3[[#This Row],[Menge kg P2O5]]/1000</f>
        <v>1.2369999999999999E-2</v>
      </c>
      <c r="M310" s="1">
        <f>Tabelle3[[#This Row],[Menge t Nges]]/Tabelle3[[#This Row],[Anzahl Lieferscheine]]</f>
        <v>3.0249999999999999E-2</v>
      </c>
      <c r="N310" s="1">
        <f>Tabelle3[[#This Row],[Menge t P2O5]]/Tabelle3[[#This Row],[Anzahl Lieferscheine]]</f>
        <v>1.2369999999999999E-2</v>
      </c>
    </row>
    <row r="311" spans="1:14" x14ac:dyDescent="0.2">
      <c r="A311" s="2" t="s">
        <v>27</v>
      </c>
      <c r="B311" s="2" t="s">
        <v>42</v>
      </c>
      <c r="C311" s="2" t="s">
        <v>6</v>
      </c>
      <c r="D311" s="2" t="s">
        <v>15</v>
      </c>
      <c r="E311" s="2" t="s">
        <v>10</v>
      </c>
      <c r="F311" s="2" t="s">
        <v>61</v>
      </c>
      <c r="G311" s="1">
        <v>585</v>
      </c>
      <c r="H311" s="1">
        <v>390</v>
      </c>
      <c r="I311" s="4">
        <v>3</v>
      </c>
      <c r="J311" s="2" t="s">
        <v>67</v>
      </c>
      <c r="K311" s="1">
        <f>Tabelle3[[#This Row],[Menge kg Nges]]/1000</f>
        <v>0.58499999999999996</v>
      </c>
      <c r="L311" s="1">
        <f>Tabelle3[[#This Row],[Menge kg P2O5]]/1000</f>
        <v>0.39</v>
      </c>
      <c r="M311" s="1">
        <f>Tabelle3[[#This Row],[Menge t Nges]]/Tabelle3[[#This Row],[Anzahl Lieferscheine]]</f>
        <v>0.19499999999999998</v>
      </c>
      <c r="N311" s="1">
        <f>Tabelle3[[#This Row],[Menge t P2O5]]/Tabelle3[[#This Row],[Anzahl Lieferscheine]]</f>
        <v>0.13</v>
      </c>
    </row>
    <row r="312" spans="1:14" x14ac:dyDescent="0.2">
      <c r="A312" s="2" t="s">
        <v>33</v>
      </c>
      <c r="B312" s="2" t="s">
        <v>29</v>
      </c>
      <c r="C312" s="2" t="s">
        <v>6</v>
      </c>
      <c r="D312" s="2" t="s">
        <v>7</v>
      </c>
      <c r="E312" s="2" t="s">
        <v>9</v>
      </c>
      <c r="F312" s="2" t="s">
        <v>61</v>
      </c>
      <c r="G312" s="1">
        <v>910.80000000000007</v>
      </c>
      <c r="H312" s="1">
        <v>372.59999999999997</v>
      </c>
      <c r="I312" s="4">
        <v>3</v>
      </c>
      <c r="J312" s="2" t="s">
        <v>67</v>
      </c>
      <c r="K312" s="1">
        <f>Tabelle3[[#This Row],[Menge kg Nges]]/1000</f>
        <v>0.91080000000000005</v>
      </c>
      <c r="L312" s="1">
        <f>Tabelle3[[#This Row],[Menge kg P2O5]]/1000</f>
        <v>0.37259999999999999</v>
      </c>
      <c r="M312" s="1">
        <f>Tabelle3[[#This Row],[Menge t Nges]]/Tabelle3[[#This Row],[Anzahl Lieferscheine]]</f>
        <v>0.30360000000000004</v>
      </c>
      <c r="N312" s="1">
        <f>Tabelle3[[#This Row],[Menge t P2O5]]/Tabelle3[[#This Row],[Anzahl Lieferscheine]]</f>
        <v>0.12419999999999999</v>
      </c>
    </row>
    <row r="313" spans="1:14" x14ac:dyDescent="0.2">
      <c r="A313" s="2" t="s">
        <v>33</v>
      </c>
      <c r="B313" s="2" t="s">
        <v>29</v>
      </c>
      <c r="C313" s="2" t="s">
        <v>6</v>
      </c>
      <c r="D313" s="2" t="s">
        <v>7</v>
      </c>
      <c r="E313" s="2" t="s">
        <v>14</v>
      </c>
      <c r="F313" s="2" t="s">
        <v>61</v>
      </c>
      <c r="G313" s="1">
        <v>216</v>
      </c>
      <c r="H313" s="1">
        <v>96</v>
      </c>
      <c r="I313" s="4">
        <v>1</v>
      </c>
      <c r="J313" s="2" t="s">
        <v>67</v>
      </c>
      <c r="K313" s="1">
        <f>Tabelle3[[#This Row],[Menge kg Nges]]/1000</f>
        <v>0.216</v>
      </c>
      <c r="L313" s="1">
        <f>Tabelle3[[#This Row],[Menge kg P2O5]]/1000</f>
        <v>9.6000000000000002E-2</v>
      </c>
      <c r="M313" s="1">
        <f>Tabelle3[[#This Row],[Menge t Nges]]/Tabelle3[[#This Row],[Anzahl Lieferscheine]]</f>
        <v>0.216</v>
      </c>
      <c r="N313" s="1">
        <f>Tabelle3[[#This Row],[Menge t P2O5]]/Tabelle3[[#This Row],[Anzahl Lieferscheine]]</f>
        <v>9.6000000000000002E-2</v>
      </c>
    </row>
    <row r="314" spans="1:14" x14ac:dyDescent="0.2">
      <c r="A314" s="2" t="s">
        <v>33</v>
      </c>
      <c r="B314" s="2" t="s">
        <v>29</v>
      </c>
      <c r="C314" s="2" t="s">
        <v>6</v>
      </c>
      <c r="D314" s="2" t="s">
        <v>15</v>
      </c>
      <c r="E314" s="2" t="s">
        <v>18</v>
      </c>
      <c r="F314" s="2" t="s">
        <v>61</v>
      </c>
      <c r="G314" s="1">
        <v>411.6</v>
      </c>
      <c r="H314" s="1">
        <v>258</v>
      </c>
      <c r="I314" s="4">
        <v>2</v>
      </c>
      <c r="J314" s="2" t="s">
        <v>67</v>
      </c>
      <c r="K314" s="1">
        <f>Tabelle3[[#This Row],[Menge kg Nges]]/1000</f>
        <v>0.41160000000000002</v>
      </c>
      <c r="L314" s="1">
        <f>Tabelle3[[#This Row],[Menge kg P2O5]]/1000</f>
        <v>0.25800000000000001</v>
      </c>
      <c r="M314" s="1">
        <f>Tabelle3[[#This Row],[Menge t Nges]]/Tabelle3[[#This Row],[Anzahl Lieferscheine]]</f>
        <v>0.20580000000000001</v>
      </c>
      <c r="N314" s="1">
        <f>Tabelle3[[#This Row],[Menge t P2O5]]/Tabelle3[[#This Row],[Anzahl Lieferscheine]]</f>
        <v>0.129</v>
      </c>
    </row>
    <row r="315" spans="1:14" x14ac:dyDescent="0.2">
      <c r="A315" s="2" t="s">
        <v>33</v>
      </c>
      <c r="B315" s="2" t="s">
        <v>29</v>
      </c>
      <c r="C315" s="2" t="s">
        <v>6</v>
      </c>
      <c r="D315" s="2" t="s">
        <v>15</v>
      </c>
      <c r="E315" s="2" t="s">
        <v>19</v>
      </c>
      <c r="F315" s="2" t="s">
        <v>61</v>
      </c>
      <c r="G315" s="1">
        <v>82.5</v>
      </c>
      <c r="H315" s="1">
        <v>76</v>
      </c>
      <c r="I315" s="4">
        <v>1</v>
      </c>
      <c r="J315" s="2" t="s">
        <v>67</v>
      </c>
      <c r="K315" s="1">
        <f>Tabelle3[[#This Row],[Menge kg Nges]]/1000</f>
        <v>8.2500000000000004E-2</v>
      </c>
      <c r="L315" s="1">
        <f>Tabelle3[[#This Row],[Menge kg P2O5]]/1000</f>
        <v>7.5999999999999998E-2</v>
      </c>
      <c r="M315" s="1">
        <f>Tabelle3[[#This Row],[Menge t Nges]]/Tabelle3[[#This Row],[Anzahl Lieferscheine]]</f>
        <v>8.2500000000000004E-2</v>
      </c>
      <c r="N315" s="1">
        <f>Tabelle3[[#This Row],[Menge t P2O5]]/Tabelle3[[#This Row],[Anzahl Lieferscheine]]</f>
        <v>7.5999999999999998E-2</v>
      </c>
    </row>
    <row r="316" spans="1:14" x14ac:dyDescent="0.2">
      <c r="A316" s="2" t="s">
        <v>33</v>
      </c>
      <c r="B316" s="2" t="s">
        <v>29</v>
      </c>
      <c r="C316" s="2" t="s">
        <v>6</v>
      </c>
      <c r="D316" s="2" t="s">
        <v>15</v>
      </c>
      <c r="E316" s="2" t="s">
        <v>20</v>
      </c>
      <c r="F316" s="2" t="s">
        <v>61</v>
      </c>
      <c r="G316" s="1">
        <v>262</v>
      </c>
      <c r="H316" s="1">
        <v>235</v>
      </c>
      <c r="I316" s="4">
        <v>2</v>
      </c>
      <c r="J316" s="2" t="s">
        <v>67</v>
      </c>
      <c r="K316" s="1">
        <f>Tabelle3[[#This Row],[Menge kg Nges]]/1000</f>
        <v>0.26200000000000001</v>
      </c>
      <c r="L316" s="1">
        <f>Tabelle3[[#This Row],[Menge kg P2O5]]/1000</f>
        <v>0.23499999999999999</v>
      </c>
      <c r="M316" s="1">
        <f>Tabelle3[[#This Row],[Menge t Nges]]/Tabelle3[[#This Row],[Anzahl Lieferscheine]]</f>
        <v>0.13100000000000001</v>
      </c>
      <c r="N316" s="1">
        <f>Tabelle3[[#This Row],[Menge t P2O5]]/Tabelle3[[#This Row],[Anzahl Lieferscheine]]</f>
        <v>0.11749999999999999</v>
      </c>
    </row>
    <row r="317" spans="1:14" x14ac:dyDescent="0.2">
      <c r="A317" s="2" t="s">
        <v>33</v>
      </c>
      <c r="B317" s="2" t="s">
        <v>29</v>
      </c>
      <c r="C317" s="2" t="s">
        <v>6</v>
      </c>
      <c r="D317" s="2" t="s">
        <v>15</v>
      </c>
      <c r="E317" s="2" t="s">
        <v>21</v>
      </c>
      <c r="F317" s="2" t="s">
        <v>61</v>
      </c>
      <c r="G317" s="1">
        <v>1300.5999999999999</v>
      </c>
      <c r="H317" s="1">
        <v>738.25</v>
      </c>
      <c r="I317" s="4">
        <v>4</v>
      </c>
      <c r="J317" s="2" t="s">
        <v>67</v>
      </c>
      <c r="K317" s="1">
        <f>Tabelle3[[#This Row],[Menge kg Nges]]/1000</f>
        <v>1.3006</v>
      </c>
      <c r="L317" s="1">
        <f>Tabelle3[[#This Row],[Menge kg P2O5]]/1000</f>
        <v>0.73824999999999996</v>
      </c>
      <c r="M317" s="1">
        <f>Tabelle3[[#This Row],[Menge t Nges]]/Tabelle3[[#This Row],[Anzahl Lieferscheine]]</f>
        <v>0.32514999999999999</v>
      </c>
      <c r="N317" s="1">
        <f>Tabelle3[[#This Row],[Menge t P2O5]]/Tabelle3[[#This Row],[Anzahl Lieferscheine]]</f>
        <v>0.18456249999999999</v>
      </c>
    </row>
    <row r="318" spans="1:14" x14ac:dyDescent="0.2">
      <c r="A318" s="2" t="s">
        <v>33</v>
      </c>
      <c r="B318" s="2" t="s">
        <v>29</v>
      </c>
      <c r="C318" s="2" t="s">
        <v>25</v>
      </c>
      <c r="D318" s="2" t="s">
        <v>25</v>
      </c>
      <c r="E318" s="2" t="s">
        <v>26</v>
      </c>
      <c r="F318" s="2" t="s">
        <v>61</v>
      </c>
      <c r="G318" s="1">
        <v>4348.76</v>
      </c>
      <c r="H318" s="1">
        <v>1747.4</v>
      </c>
      <c r="I318" s="4">
        <v>12</v>
      </c>
      <c r="J318" s="2" t="s">
        <v>67</v>
      </c>
      <c r="K318" s="1">
        <f>Tabelle3[[#This Row],[Menge kg Nges]]/1000</f>
        <v>4.3487600000000004</v>
      </c>
      <c r="L318" s="1">
        <f>Tabelle3[[#This Row],[Menge kg P2O5]]/1000</f>
        <v>1.7474000000000001</v>
      </c>
      <c r="M318" s="1">
        <f>Tabelle3[[#This Row],[Menge t Nges]]/Tabelle3[[#This Row],[Anzahl Lieferscheine]]</f>
        <v>0.3623966666666667</v>
      </c>
      <c r="N318" s="1">
        <f>Tabelle3[[#This Row],[Menge t P2O5]]/Tabelle3[[#This Row],[Anzahl Lieferscheine]]</f>
        <v>0.14561666666666667</v>
      </c>
    </row>
    <row r="319" spans="1:14" x14ac:dyDescent="0.2">
      <c r="A319" s="2" t="s">
        <v>33</v>
      </c>
      <c r="B319" s="2" t="s">
        <v>32</v>
      </c>
      <c r="C319" s="2" t="s">
        <v>6</v>
      </c>
      <c r="D319" s="2" t="s">
        <v>7</v>
      </c>
      <c r="E319" s="2" t="s">
        <v>8</v>
      </c>
      <c r="F319" s="2" t="s">
        <v>61</v>
      </c>
      <c r="G319" s="1">
        <v>164.1</v>
      </c>
      <c r="H319" s="1">
        <v>52.5</v>
      </c>
      <c r="I319" s="4">
        <v>1</v>
      </c>
      <c r="J319" s="2" t="s">
        <v>67</v>
      </c>
      <c r="K319" s="1">
        <f>Tabelle3[[#This Row],[Menge kg Nges]]/1000</f>
        <v>0.1641</v>
      </c>
      <c r="L319" s="1">
        <f>Tabelle3[[#This Row],[Menge kg P2O5]]/1000</f>
        <v>5.2499999999999998E-2</v>
      </c>
      <c r="M319" s="1">
        <f>Tabelle3[[#This Row],[Menge t Nges]]/Tabelle3[[#This Row],[Anzahl Lieferscheine]]</f>
        <v>0.1641</v>
      </c>
      <c r="N319" s="1">
        <f>Tabelle3[[#This Row],[Menge t P2O5]]/Tabelle3[[#This Row],[Anzahl Lieferscheine]]</f>
        <v>5.2499999999999998E-2</v>
      </c>
    </row>
    <row r="320" spans="1:14" x14ac:dyDescent="0.2">
      <c r="A320" s="2" t="s">
        <v>33</v>
      </c>
      <c r="B320" s="2" t="s">
        <v>32</v>
      </c>
      <c r="C320" s="2" t="s">
        <v>6</v>
      </c>
      <c r="D320" s="2" t="s">
        <v>7</v>
      </c>
      <c r="E320" s="2" t="s">
        <v>9</v>
      </c>
      <c r="F320" s="2" t="s">
        <v>61</v>
      </c>
      <c r="G320" s="1">
        <v>320</v>
      </c>
      <c r="H320" s="1">
        <v>190</v>
      </c>
      <c r="I320" s="4">
        <v>1</v>
      </c>
      <c r="J320" s="2" t="s">
        <v>67</v>
      </c>
      <c r="K320" s="1">
        <f>Tabelle3[[#This Row],[Menge kg Nges]]/1000</f>
        <v>0.32</v>
      </c>
      <c r="L320" s="1">
        <f>Tabelle3[[#This Row],[Menge kg P2O5]]/1000</f>
        <v>0.19</v>
      </c>
      <c r="M320" s="1">
        <f>Tabelle3[[#This Row],[Menge t Nges]]/Tabelle3[[#This Row],[Anzahl Lieferscheine]]</f>
        <v>0.32</v>
      </c>
      <c r="N320" s="1">
        <f>Tabelle3[[#This Row],[Menge t P2O5]]/Tabelle3[[#This Row],[Anzahl Lieferscheine]]</f>
        <v>0.19</v>
      </c>
    </row>
    <row r="321" spans="1:14" x14ac:dyDescent="0.2">
      <c r="A321" s="2" t="s">
        <v>33</v>
      </c>
      <c r="B321" s="2" t="s">
        <v>32</v>
      </c>
      <c r="C321" s="2" t="s">
        <v>6</v>
      </c>
      <c r="D321" s="2" t="s">
        <v>15</v>
      </c>
      <c r="E321" s="2" t="s">
        <v>18</v>
      </c>
      <c r="F321" s="2" t="s">
        <v>61</v>
      </c>
      <c r="G321" s="1">
        <v>252</v>
      </c>
      <c r="H321" s="1">
        <v>204</v>
      </c>
      <c r="I321" s="4">
        <v>1</v>
      </c>
      <c r="J321" s="2" t="s">
        <v>67</v>
      </c>
      <c r="K321" s="1">
        <f>Tabelle3[[#This Row],[Menge kg Nges]]/1000</f>
        <v>0.252</v>
      </c>
      <c r="L321" s="1">
        <f>Tabelle3[[#This Row],[Menge kg P2O5]]/1000</f>
        <v>0.20399999999999999</v>
      </c>
      <c r="M321" s="1">
        <f>Tabelle3[[#This Row],[Menge t Nges]]/Tabelle3[[#This Row],[Anzahl Lieferscheine]]</f>
        <v>0.252</v>
      </c>
      <c r="N321" s="1">
        <f>Tabelle3[[#This Row],[Menge t P2O5]]/Tabelle3[[#This Row],[Anzahl Lieferscheine]]</f>
        <v>0.20399999999999999</v>
      </c>
    </row>
    <row r="322" spans="1:14" x14ac:dyDescent="0.2">
      <c r="A322" s="2" t="s">
        <v>33</v>
      </c>
      <c r="B322" s="2" t="s">
        <v>32</v>
      </c>
      <c r="C322" s="2" t="s">
        <v>6</v>
      </c>
      <c r="D322" s="2" t="s">
        <v>15</v>
      </c>
      <c r="E322" s="2" t="s">
        <v>20</v>
      </c>
      <c r="F322" s="2" t="s">
        <v>61</v>
      </c>
      <c r="G322" s="1">
        <v>236.6</v>
      </c>
      <c r="H322" s="1">
        <v>209.3</v>
      </c>
      <c r="I322" s="4">
        <v>2</v>
      </c>
      <c r="J322" s="2" t="s">
        <v>67</v>
      </c>
      <c r="K322" s="1">
        <f>Tabelle3[[#This Row],[Menge kg Nges]]/1000</f>
        <v>0.2366</v>
      </c>
      <c r="L322" s="1">
        <f>Tabelle3[[#This Row],[Menge kg P2O5]]/1000</f>
        <v>0.20930000000000001</v>
      </c>
      <c r="M322" s="1">
        <f>Tabelle3[[#This Row],[Menge t Nges]]/Tabelle3[[#This Row],[Anzahl Lieferscheine]]</f>
        <v>0.1183</v>
      </c>
      <c r="N322" s="1">
        <f>Tabelle3[[#This Row],[Menge t P2O5]]/Tabelle3[[#This Row],[Anzahl Lieferscheine]]</f>
        <v>0.10465000000000001</v>
      </c>
    </row>
    <row r="323" spans="1:14" x14ac:dyDescent="0.2">
      <c r="A323" s="2" t="s">
        <v>33</v>
      </c>
      <c r="B323" s="2" t="s">
        <v>32</v>
      </c>
      <c r="C323" s="2" t="s">
        <v>6</v>
      </c>
      <c r="D323" s="2" t="s">
        <v>15</v>
      </c>
      <c r="E323" s="2" t="s">
        <v>21</v>
      </c>
      <c r="F323" s="2" t="s">
        <v>61</v>
      </c>
      <c r="G323" s="1">
        <v>595.79999999999995</v>
      </c>
      <c r="H323" s="1">
        <v>363.6</v>
      </c>
      <c r="I323" s="4">
        <v>1</v>
      </c>
      <c r="J323" s="2" t="s">
        <v>67</v>
      </c>
      <c r="K323" s="1">
        <f>Tabelle3[[#This Row],[Menge kg Nges]]/1000</f>
        <v>0.5958</v>
      </c>
      <c r="L323" s="1">
        <f>Tabelle3[[#This Row],[Menge kg P2O5]]/1000</f>
        <v>0.36360000000000003</v>
      </c>
      <c r="M323" s="1">
        <f>Tabelle3[[#This Row],[Menge t Nges]]/Tabelle3[[#This Row],[Anzahl Lieferscheine]]</f>
        <v>0.5958</v>
      </c>
      <c r="N323" s="1">
        <f>Tabelle3[[#This Row],[Menge t P2O5]]/Tabelle3[[#This Row],[Anzahl Lieferscheine]]</f>
        <v>0.36360000000000003</v>
      </c>
    </row>
    <row r="324" spans="1:14" x14ac:dyDescent="0.2">
      <c r="A324" s="2" t="s">
        <v>33</v>
      </c>
      <c r="B324" s="2" t="s">
        <v>32</v>
      </c>
      <c r="C324" s="2" t="s">
        <v>25</v>
      </c>
      <c r="D324" s="2" t="s">
        <v>25</v>
      </c>
      <c r="E324" s="2" t="s">
        <v>26</v>
      </c>
      <c r="F324" s="2" t="s">
        <v>61</v>
      </c>
      <c r="G324" s="1">
        <v>13339.659999999998</v>
      </c>
      <c r="H324" s="1">
        <v>5458.78</v>
      </c>
      <c r="I324" s="4">
        <v>32</v>
      </c>
      <c r="J324" s="2" t="s">
        <v>67</v>
      </c>
      <c r="K324" s="1">
        <f>Tabelle3[[#This Row],[Menge kg Nges]]/1000</f>
        <v>13.339659999999999</v>
      </c>
      <c r="L324" s="1">
        <f>Tabelle3[[#This Row],[Menge kg P2O5]]/1000</f>
        <v>5.45878</v>
      </c>
      <c r="M324" s="1">
        <f>Tabelle3[[#This Row],[Menge t Nges]]/Tabelle3[[#This Row],[Anzahl Lieferscheine]]</f>
        <v>0.41686437499999995</v>
      </c>
      <c r="N324" s="1">
        <f>Tabelle3[[#This Row],[Menge t P2O5]]/Tabelle3[[#This Row],[Anzahl Lieferscheine]]</f>
        <v>0.170586875</v>
      </c>
    </row>
    <row r="325" spans="1:14" x14ac:dyDescent="0.2">
      <c r="A325" s="2" t="s">
        <v>33</v>
      </c>
      <c r="B325" s="2" t="s">
        <v>27</v>
      </c>
      <c r="C325" s="2" t="s">
        <v>25</v>
      </c>
      <c r="D325" s="2" t="s">
        <v>25</v>
      </c>
      <c r="E325" s="2" t="s">
        <v>26</v>
      </c>
      <c r="F325" s="2" t="s">
        <v>61</v>
      </c>
      <c r="G325" s="1">
        <v>276.04000000000002</v>
      </c>
      <c r="H325" s="1">
        <v>127.87</v>
      </c>
      <c r="I325" s="4">
        <v>1</v>
      </c>
      <c r="J325" s="2" t="s">
        <v>67</v>
      </c>
      <c r="K325" s="1">
        <f>Tabelle3[[#This Row],[Menge kg Nges]]/1000</f>
        <v>0.27604000000000001</v>
      </c>
      <c r="L325" s="1">
        <f>Tabelle3[[#This Row],[Menge kg P2O5]]/1000</f>
        <v>0.12787000000000001</v>
      </c>
      <c r="M325" s="1">
        <f>Tabelle3[[#This Row],[Menge t Nges]]/Tabelle3[[#This Row],[Anzahl Lieferscheine]]</f>
        <v>0.27604000000000001</v>
      </c>
      <c r="N325" s="1">
        <f>Tabelle3[[#This Row],[Menge t P2O5]]/Tabelle3[[#This Row],[Anzahl Lieferscheine]]</f>
        <v>0.12787000000000001</v>
      </c>
    </row>
    <row r="326" spans="1:14" x14ac:dyDescent="0.2">
      <c r="A326" s="2" t="s">
        <v>33</v>
      </c>
      <c r="B326" s="2" t="s">
        <v>33</v>
      </c>
      <c r="C326" s="2" t="s">
        <v>6</v>
      </c>
      <c r="D326" s="2" t="s">
        <v>7</v>
      </c>
      <c r="E326" s="2" t="s">
        <v>8</v>
      </c>
      <c r="F326" s="2" t="s">
        <v>61</v>
      </c>
      <c r="G326" s="1">
        <v>32108.899999999998</v>
      </c>
      <c r="H326" s="1">
        <v>10272.5</v>
      </c>
      <c r="I326" s="4">
        <v>59</v>
      </c>
      <c r="J326" s="2" t="s">
        <v>67</v>
      </c>
      <c r="K326" s="1">
        <f>Tabelle3[[#This Row],[Menge kg Nges]]/1000</f>
        <v>32.108899999999998</v>
      </c>
      <c r="L326" s="1">
        <f>Tabelle3[[#This Row],[Menge kg P2O5]]/1000</f>
        <v>10.272500000000001</v>
      </c>
      <c r="M326" s="1">
        <f>Tabelle3[[#This Row],[Menge t Nges]]/Tabelle3[[#This Row],[Anzahl Lieferscheine]]</f>
        <v>0.54421864406779663</v>
      </c>
      <c r="N326" s="1">
        <f>Tabelle3[[#This Row],[Menge t P2O5]]/Tabelle3[[#This Row],[Anzahl Lieferscheine]]</f>
        <v>0.17411016949152544</v>
      </c>
    </row>
    <row r="327" spans="1:14" x14ac:dyDescent="0.2">
      <c r="A327" s="2" t="s">
        <v>33</v>
      </c>
      <c r="B327" s="2" t="s">
        <v>33</v>
      </c>
      <c r="C327" s="2" t="s">
        <v>6</v>
      </c>
      <c r="D327" s="2" t="s">
        <v>7</v>
      </c>
      <c r="E327" s="2" t="s">
        <v>9</v>
      </c>
      <c r="F327" s="2" t="s">
        <v>61</v>
      </c>
      <c r="G327" s="1">
        <v>16243.2</v>
      </c>
      <c r="H327" s="1">
        <v>6841.1</v>
      </c>
      <c r="I327" s="4">
        <v>60</v>
      </c>
      <c r="J327" s="2" t="s">
        <v>67</v>
      </c>
      <c r="K327" s="1">
        <f>Tabelle3[[#This Row],[Menge kg Nges]]/1000</f>
        <v>16.243200000000002</v>
      </c>
      <c r="L327" s="1">
        <f>Tabelle3[[#This Row],[Menge kg P2O5]]/1000</f>
        <v>6.8411</v>
      </c>
      <c r="M327" s="1">
        <f>Tabelle3[[#This Row],[Menge t Nges]]/Tabelle3[[#This Row],[Anzahl Lieferscheine]]</f>
        <v>0.27072000000000002</v>
      </c>
      <c r="N327" s="1">
        <f>Tabelle3[[#This Row],[Menge t P2O5]]/Tabelle3[[#This Row],[Anzahl Lieferscheine]]</f>
        <v>0.11401833333333333</v>
      </c>
    </row>
    <row r="328" spans="1:14" x14ac:dyDescent="0.2">
      <c r="A328" s="2" t="s">
        <v>33</v>
      </c>
      <c r="B328" s="2" t="s">
        <v>33</v>
      </c>
      <c r="C328" s="2" t="s">
        <v>6</v>
      </c>
      <c r="D328" s="2" t="s">
        <v>7</v>
      </c>
      <c r="E328" s="2" t="s">
        <v>50</v>
      </c>
      <c r="F328" s="2" t="s">
        <v>61</v>
      </c>
      <c r="G328" s="1">
        <v>397.29999999999995</v>
      </c>
      <c r="H328" s="1">
        <v>164.39999999999998</v>
      </c>
      <c r="I328" s="4">
        <v>3</v>
      </c>
      <c r="J328" s="2" t="s">
        <v>67</v>
      </c>
      <c r="K328" s="1">
        <f>Tabelle3[[#This Row],[Menge kg Nges]]/1000</f>
        <v>0.39729999999999993</v>
      </c>
      <c r="L328" s="1">
        <f>Tabelle3[[#This Row],[Menge kg P2O5]]/1000</f>
        <v>0.16439999999999999</v>
      </c>
      <c r="M328" s="1">
        <f>Tabelle3[[#This Row],[Menge t Nges]]/Tabelle3[[#This Row],[Anzahl Lieferscheine]]</f>
        <v>0.13243333333333332</v>
      </c>
      <c r="N328" s="1">
        <f>Tabelle3[[#This Row],[Menge t P2O5]]/Tabelle3[[#This Row],[Anzahl Lieferscheine]]</f>
        <v>5.4799999999999995E-2</v>
      </c>
    </row>
    <row r="329" spans="1:14" x14ac:dyDescent="0.2">
      <c r="A329" s="2" t="s">
        <v>33</v>
      </c>
      <c r="B329" s="2" t="s">
        <v>33</v>
      </c>
      <c r="C329" s="2" t="s">
        <v>6</v>
      </c>
      <c r="D329" s="2" t="s">
        <v>7</v>
      </c>
      <c r="E329" s="2" t="s">
        <v>11</v>
      </c>
      <c r="F329" s="2" t="s">
        <v>61</v>
      </c>
      <c r="G329" s="1">
        <v>7262.5999999999985</v>
      </c>
      <c r="H329" s="1">
        <v>3321.92</v>
      </c>
      <c r="I329" s="4">
        <v>30</v>
      </c>
      <c r="J329" s="2" t="s">
        <v>67</v>
      </c>
      <c r="K329" s="1">
        <f>Tabelle3[[#This Row],[Menge kg Nges]]/1000</f>
        <v>7.2625999999999982</v>
      </c>
      <c r="L329" s="1">
        <f>Tabelle3[[#This Row],[Menge kg P2O5]]/1000</f>
        <v>3.32192</v>
      </c>
      <c r="M329" s="1">
        <f>Tabelle3[[#This Row],[Menge t Nges]]/Tabelle3[[#This Row],[Anzahl Lieferscheine]]</f>
        <v>0.24208666666666662</v>
      </c>
      <c r="N329" s="1">
        <f>Tabelle3[[#This Row],[Menge t P2O5]]/Tabelle3[[#This Row],[Anzahl Lieferscheine]]</f>
        <v>0.11073066666666667</v>
      </c>
    </row>
    <row r="330" spans="1:14" x14ac:dyDescent="0.2">
      <c r="A330" s="2" t="s">
        <v>33</v>
      </c>
      <c r="B330" s="2" t="s">
        <v>33</v>
      </c>
      <c r="C330" s="2" t="s">
        <v>6</v>
      </c>
      <c r="D330" s="2" t="s">
        <v>7</v>
      </c>
      <c r="E330" s="2" t="s">
        <v>12</v>
      </c>
      <c r="F330" s="2" t="s">
        <v>61</v>
      </c>
      <c r="G330" s="1">
        <v>5116.5599999999995</v>
      </c>
      <c r="H330" s="1">
        <v>1774.2</v>
      </c>
      <c r="I330" s="4">
        <v>19</v>
      </c>
      <c r="J330" s="2" t="s">
        <v>67</v>
      </c>
      <c r="K330" s="1">
        <f>Tabelle3[[#This Row],[Menge kg Nges]]/1000</f>
        <v>5.1165599999999998</v>
      </c>
      <c r="L330" s="1">
        <f>Tabelle3[[#This Row],[Menge kg P2O5]]/1000</f>
        <v>1.7742</v>
      </c>
      <c r="M330" s="1">
        <f>Tabelle3[[#This Row],[Menge t Nges]]/Tabelle3[[#This Row],[Anzahl Lieferscheine]]</f>
        <v>0.26929263157894734</v>
      </c>
      <c r="N330" s="1">
        <f>Tabelle3[[#This Row],[Menge t P2O5]]/Tabelle3[[#This Row],[Anzahl Lieferscheine]]</f>
        <v>9.3378947368421047E-2</v>
      </c>
    </row>
    <row r="331" spans="1:14" x14ac:dyDescent="0.2">
      <c r="A331" s="2" t="s">
        <v>33</v>
      </c>
      <c r="B331" s="2" t="s">
        <v>33</v>
      </c>
      <c r="C331" s="2" t="s">
        <v>6</v>
      </c>
      <c r="D331" s="2" t="s">
        <v>7</v>
      </c>
      <c r="E331" s="2" t="s">
        <v>13</v>
      </c>
      <c r="F331" s="2" t="s">
        <v>61</v>
      </c>
      <c r="G331" s="1">
        <v>7554.23</v>
      </c>
      <c r="H331" s="1">
        <v>4426.079999999999</v>
      </c>
      <c r="I331" s="4">
        <v>26</v>
      </c>
      <c r="J331" s="2" t="s">
        <v>67</v>
      </c>
      <c r="K331" s="1">
        <f>Tabelle3[[#This Row],[Menge kg Nges]]/1000</f>
        <v>7.5542299999999996</v>
      </c>
      <c r="L331" s="1">
        <f>Tabelle3[[#This Row],[Menge kg P2O5]]/1000</f>
        <v>4.4260799999999989</v>
      </c>
      <c r="M331" s="1">
        <f>Tabelle3[[#This Row],[Menge t Nges]]/Tabelle3[[#This Row],[Anzahl Lieferscheine]]</f>
        <v>0.29054730769230769</v>
      </c>
      <c r="N331" s="1">
        <f>Tabelle3[[#This Row],[Menge t P2O5]]/Tabelle3[[#This Row],[Anzahl Lieferscheine]]</f>
        <v>0.17023384615384612</v>
      </c>
    </row>
    <row r="332" spans="1:14" x14ac:dyDescent="0.2">
      <c r="A332" s="2" t="s">
        <v>33</v>
      </c>
      <c r="B332" s="2" t="s">
        <v>33</v>
      </c>
      <c r="C332" s="2" t="s">
        <v>6</v>
      </c>
      <c r="D332" s="2" t="s">
        <v>7</v>
      </c>
      <c r="E332" s="2" t="s">
        <v>14</v>
      </c>
      <c r="F332" s="2" t="s">
        <v>61</v>
      </c>
      <c r="G332" s="1">
        <v>4934.5999999999995</v>
      </c>
      <c r="H332" s="1">
        <v>2571.5</v>
      </c>
      <c r="I332" s="4">
        <v>21</v>
      </c>
      <c r="J332" s="2" t="s">
        <v>67</v>
      </c>
      <c r="K332" s="1">
        <f>Tabelle3[[#This Row],[Menge kg Nges]]/1000</f>
        <v>4.9345999999999997</v>
      </c>
      <c r="L332" s="1">
        <f>Tabelle3[[#This Row],[Menge kg P2O5]]/1000</f>
        <v>2.5714999999999999</v>
      </c>
      <c r="M332" s="1">
        <f>Tabelle3[[#This Row],[Menge t Nges]]/Tabelle3[[#This Row],[Anzahl Lieferscheine]]</f>
        <v>0.23498095238095237</v>
      </c>
      <c r="N332" s="1">
        <f>Tabelle3[[#This Row],[Menge t P2O5]]/Tabelle3[[#This Row],[Anzahl Lieferscheine]]</f>
        <v>0.12245238095238095</v>
      </c>
    </row>
    <row r="333" spans="1:14" x14ac:dyDescent="0.2">
      <c r="A333" s="2" t="s">
        <v>33</v>
      </c>
      <c r="B333" s="2" t="s">
        <v>33</v>
      </c>
      <c r="C333" s="2" t="s">
        <v>6</v>
      </c>
      <c r="D333" s="2" t="s">
        <v>15</v>
      </c>
      <c r="E333" s="2" t="s">
        <v>18</v>
      </c>
      <c r="F333" s="2" t="s">
        <v>61</v>
      </c>
      <c r="G333" s="1">
        <v>13853.910000000002</v>
      </c>
      <c r="H333" s="1">
        <v>9465.6100000000024</v>
      </c>
      <c r="I333" s="4">
        <v>54</v>
      </c>
      <c r="J333" s="2" t="s">
        <v>67</v>
      </c>
      <c r="K333" s="1">
        <f>Tabelle3[[#This Row],[Menge kg Nges]]/1000</f>
        <v>13.853910000000001</v>
      </c>
      <c r="L333" s="1">
        <f>Tabelle3[[#This Row],[Menge kg P2O5]]/1000</f>
        <v>9.4656100000000016</v>
      </c>
      <c r="M333" s="1">
        <f>Tabelle3[[#This Row],[Menge t Nges]]/Tabelle3[[#This Row],[Anzahl Lieferscheine]]</f>
        <v>0.25655388888888891</v>
      </c>
      <c r="N333" s="1">
        <f>Tabelle3[[#This Row],[Menge t P2O5]]/Tabelle3[[#This Row],[Anzahl Lieferscheine]]</f>
        <v>0.1752890740740741</v>
      </c>
    </row>
    <row r="334" spans="1:14" x14ac:dyDescent="0.2">
      <c r="A334" s="2" t="s">
        <v>33</v>
      </c>
      <c r="B334" s="2" t="s">
        <v>33</v>
      </c>
      <c r="C334" s="2" t="s">
        <v>6</v>
      </c>
      <c r="D334" s="2" t="s">
        <v>15</v>
      </c>
      <c r="E334" s="2" t="s">
        <v>19</v>
      </c>
      <c r="F334" s="2" t="s">
        <v>61</v>
      </c>
      <c r="G334" s="1">
        <v>2607</v>
      </c>
      <c r="H334" s="1">
        <v>2458</v>
      </c>
      <c r="I334" s="4">
        <v>15</v>
      </c>
      <c r="J334" s="2" t="s">
        <v>67</v>
      </c>
      <c r="K334" s="1">
        <f>Tabelle3[[#This Row],[Menge kg Nges]]/1000</f>
        <v>2.6070000000000002</v>
      </c>
      <c r="L334" s="1">
        <f>Tabelle3[[#This Row],[Menge kg P2O5]]/1000</f>
        <v>2.4580000000000002</v>
      </c>
      <c r="M334" s="1">
        <f>Tabelle3[[#This Row],[Menge t Nges]]/Tabelle3[[#This Row],[Anzahl Lieferscheine]]</f>
        <v>0.17380000000000001</v>
      </c>
      <c r="N334" s="1">
        <f>Tabelle3[[#This Row],[Menge t P2O5]]/Tabelle3[[#This Row],[Anzahl Lieferscheine]]</f>
        <v>0.16386666666666669</v>
      </c>
    </row>
    <row r="335" spans="1:14" x14ac:dyDescent="0.2">
      <c r="A335" s="2" t="s">
        <v>33</v>
      </c>
      <c r="B335" s="2" t="s">
        <v>33</v>
      </c>
      <c r="C335" s="2" t="s">
        <v>6</v>
      </c>
      <c r="D335" s="2" t="s">
        <v>15</v>
      </c>
      <c r="E335" s="2" t="s">
        <v>20</v>
      </c>
      <c r="F335" s="2" t="s">
        <v>61</v>
      </c>
      <c r="G335" s="1">
        <v>2776.86</v>
      </c>
      <c r="H335" s="1">
        <v>2161.4499999999998</v>
      </c>
      <c r="I335" s="4">
        <v>38</v>
      </c>
      <c r="J335" s="2" t="s">
        <v>67</v>
      </c>
      <c r="K335" s="1">
        <f>Tabelle3[[#This Row],[Menge kg Nges]]/1000</f>
        <v>2.7768600000000001</v>
      </c>
      <c r="L335" s="1">
        <f>Tabelle3[[#This Row],[Menge kg P2O5]]/1000</f>
        <v>2.1614499999999999</v>
      </c>
      <c r="M335" s="1">
        <f>Tabelle3[[#This Row],[Menge t Nges]]/Tabelle3[[#This Row],[Anzahl Lieferscheine]]</f>
        <v>7.307526315789474E-2</v>
      </c>
      <c r="N335" s="1">
        <f>Tabelle3[[#This Row],[Menge t P2O5]]/Tabelle3[[#This Row],[Anzahl Lieferscheine]]</f>
        <v>5.6880263157894732E-2</v>
      </c>
    </row>
    <row r="336" spans="1:14" x14ac:dyDescent="0.2">
      <c r="A336" s="2" t="s">
        <v>33</v>
      </c>
      <c r="B336" s="2" t="s">
        <v>33</v>
      </c>
      <c r="C336" s="2" t="s">
        <v>6</v>
      </c>
      <c r="D336" s="2" t="s">
        <v>15</v>
      </c>
      <c r="E336" s="2" t="s">
        <v>21</v>
      </c>
      <c r="F336" s="2" t="s">
        <v>61</v>
      </c>
      <c r="G336" s="1">
        <v>3849.4999999999991</v>
      </c>
      <c r="H336" s="1">
        <v>2221</v>
      </c>
      <c r="I336" s="4">
        <v>14</v>
      </c>
      <c r="J336" s="2" t="s">
        <v>67</v>
      </c>
      <c r="K336" s="1">
        <f>Tabelle3[[#This Row],[Menge kg Nges]]/1000</f>
        <v>3.849499999999999</v>
      </c>
      <c r="L336" s="1">
        <f>Tabelle3[[#This Row],[Menge kg P2O5]]/1000</f>
        <v>2.2210000000000001</v>
      </c>
      <c r="M336" s="1">
        <f>Tabelle3[[#This Row],[Menge t Nges]]/Tabelle3[[#This Row],[Anzahl Lieferscheine]]</f>
        <v>0.27496428571428566</v>
      </c>
      <c r="N336" s="1">
        <f>Tabelle3[[#This Row],[Menge t P2O5]]/Tabelle3[[#This Row],[Anzahl Lieferscheine]]</f>
        <v>0.15864285714285714</v>
      </c>
    </row>
    <row r="337" spans="1:14" x14ac:dyDescent="0.2">
      <c r="A337" s="2" t="s">
        <v>33</v>
      </c>
      <c r="B337" s="2" t="s">
        <v>33</v>
      </c>
      <c r="C337" s="2" t="s">
        <v>6</v>
      </c>
      <c r="D337" s="2" t="s">
        <v>15</v>
      </c>
      <c r="E337" s="2" t="s">
        <v>9</v>
      </c>
      <c r="F337" s="2" t="s">
        <v>61</v>
      </c>
      <c r="G337" s="1">
        <v>889.3</v>
      </c>
      <c r="H337" s="1">
        <v>505.94</v>
      </c>
      <c r="I337" s="4">
        <v>5</v>
      </c>
      <c r="J337" s="2" t="s">
        <v>67</v>
      </c>
      <c r="K337" s="1">
        <f>Tabelle3[[#This Row],[Menge kg Nges]]/1000</f>
        <v>0.88929999999999998</v>
      </c>
      <c r="L337" s="1">
        <f>Tabelle3[[#This Row],[Menge kg P2O5]]/1000</f>
        <v>0.50593999999999995</v>
      </c>
      <c r="M337" s="1">
        <f>Tabelle3[[#This Row],[Menge t Nges]]/Tabelle3[[#This Row],[Anzahl Lieferscheine]]</f>
        <v>0.17785999999999999</v>
      </c>
      <c r="N337" s="1">
        <f>Tabelle3[[#This Row],[Menge t P2O5]]/Tabelle3[[#This Row],[Anzahl Lieferscheine]]</f>
        <v>0.10118799999999999</v>
      </c>
    </row>
    <row r="338" spans="1:14" x14ac:dyDescent="0.2">
      <c r="A338" s="2" t="s">
        <v>33</v>
      </c>
      <c r="B338" s="2" t="s">
        <v>33</v>
      </c>
      <c r="C338" s="2" t="s">
        <v>6</v>
      </c>
      <c r="D338" s="2" t="s">
        <v>15</v>
      </c>
      <c r="E338" s="2" t="s">
        <v>23</v>
      </c>
      <c r="F338" s="2" t="s">
        <v>61</v>
      </c>
      <c r="G338" s="1">
        <v>256</v>
      </c>
      <c r="H338" s="1">
        <v>105.6</v>
      </c>
      <c r="I338" s="4">
        <v>1</v>
      </c>
      <c r="J338" s="2" t="s">
        <v>67</v>
      </c>
      <c r="K338" s="1">
        <f>Tabelle3[[#This Row],[Menge kg Nges]]/1000</f>
        <v>0.25600000000000001</v>
      </c>
      <c r="L338" s="1">
        <f>Tabelle3[[#This Row],[Menge kg P2O5]]/1000</f>
        <v>0.1056</v>
      </c>
      <c r="M338" s="1">
        <f>Tabelle3[[#This Row],[Menge t Nges]]/Tabelle3[[#This Row],[Anzahl Lieferscheine]]</f>
        <v>0.25600000000000001</v>
      </c>
      <c r="N338" s="1">
        <f>Tabelle3[[#This Row],[Menge t P2O5]]/Tabelle3[[#This Row],[Anzahl Lieferscheine]]</f>
        <v>0.1056</v>
      </c>
    </row>
    <row r="339" spans="1:14" x14ac:dyDescent="0.2">
      <c r="A339" s="2" t="s">
        <v>33</v>
      </c>
      <c r="B339" s="2" t="s">
        <v>33</v>
      </c>
      <c r="C339" s="2" t="s">
        <v>6</v>
      </c>
      <c r="D339" s="2" t="s">
        <v>15</v>
      </c>
      <c r="E339" s="2" t="s">
        <v>12</v>
      </c>
      <c r="F339" s="2" t="s">
        <v>61</v>
      </c>
      <c r="G339" s="1">
        <v>436.8</v>
      </c>
      <c r="H339" s="1">
        <v>392</v>
      </c>
      <c r="I339" s="4">
        <v>1</v>
      </c>
      <c r="J339" s="2" t="s">
        <v>67</v>
      </c>
      <c r="K339" s="1">
        <f>Tabelle3[[#This Row],[Menge kg Nges]]/1000</f>
        <v>0.43680000000000002</v>
      </c>
      <c r="L339" s="1">
        <f>Tabelle3[[#This Row],[Menge kg P2O5]]/1000</f>
        <v>0.39200000000000002</v>
      </c>
      <c r="M339" s="1">
        <f>Tabelle3[[#This Row],[Menge t Nges]]/Tabelle3[[#This Row],[Anzahl Lieferscheine]]</f>
        <v>0.43680000000000002</v>
      </c>
      <c r="N339" s="1">
        <f>Tabelle3[[#This Row],[Menge t P2O5]]/Tabelle3[[#This Row],[Anzahl Lieferscheine]]</f>
        <v>0.39200000000000002</v>
      </c>
    </row>
    <row r="340" spans="1:14" x14ac:dyDescent="0.2">
      <c r="A340" s="2" t="s">
        <v>33</v>
      </c>
      <c r="B340" s="2" t="s">
        <v>33</v>
      </c>
      <c r="C340" s="2" t="s">
        <v>6</v>
      </c>
      <c r="D340" s="2" t="s">
        <v>15</v>
      </c>
      <c r="E340" s="2" t="s">
        <v>13</v>
      </c>
      <c r="F340" s="2" t="s">
        <v>61</v>
      </c>
      <c r="G340" s="1">
        <v>159</v>
      </c>
      <c r="H340" s="1">
        <v>96</v>
      </c>
      <c r="I340" s="4">
        <v>1</v>
      </c>
      <c r="J340" s="2" t="s">
        <v>67</v>
      </c>
      <c r="K340" s="1">
        <f>Tabelle3[[#This Row],[Menge kg Nges]]/1000</f>
        <v>0.159</v>
      </c>
      <c r="L340" s="1">
        <f>Tabelle3[[#This Row],[Menge kg P2O5]]/1000</f>
        <v>9.6000000000000002E-2</v>
      </c>
      <c r="M340" s="1">
        <f>Tabelle3[[#This Row],[Menge t Nges]]/Tabelle3[[#This Row],[Anzahl Lieferscheine]]</f>
        <v>0.159</v>
      </c>
      <c r="N340" s="1">
        <f>Tabelle3[[#This Row],[Menge t P2O5]]/Tabelle3[[#This Row],[Anzahl Lieferscheine]]</f>
        <v>9.6000000000000002E-2</v>
      </c>
    </row>
    <row r="341" spans="1:14" x14ac:dyDescent="0.2">
      <c r="A341" s="2" t="s">
        <v>33</v>
      </c>
      <c r="B341" s="2" t="s">
        <v>33</v>
      </c>
      <c r="C341" s="2" t="s">
        <v>6</v>
      </c>
      <c r="D341" s="2" t="s">
        <v>15</v>
      </c>
      <c r="E341" s="2" t="s">
        <v>14</v>
      </c>
      <c r="F341" s="2" t="s">
        <v>61</v>
      </c>
      <c r="G341" s="1">
        <v>491.4</v>
      </c>
      <c r="H341" s="1">
        <v>346.5</v>
      </c>
      <c r="I341" s="4">
        <v>2</v>
      </c>
      <c r="J341" s="2" t="s">
        <v>67</v>
      </c>
      <c r="K341" s="1">
        <f>Tabelle3[[#This Row],[Menge kg Nges]]/1000</f>
        <v>0.4914</v>
      </c>
      <c r="L341" s="1">
        <f>Tabelle3[[#This Row],[Menge kg P2O5]]/1000</f>
        <v>0.34649999999999997</v>
      </c>
      <c r="M341" s="1">
        <f>Tabelle3[[#This Row],[Menge t Nges]]/Tabelle3[[#This Row],[Anzahl Lieferscheine]]</f>
        <v>0.2457</v>
      </c>
      <c r="N341" s="1">
        <f>Tabelle3[[#This Row],[Menge t P2O5]]/Tabelle3[[#This Row],[Anzahl Lieferscheine]]</f>
        <v>0.17324999999999999</v>
      </c>
    </row>
    <row r="342" spans="1:14" x14ac:dyDescent="0.2">
      <c r="A342" s="2" t="s">
        <v>33</v>
      </c>
      <c r="B342" s="2" t="s">
        <v>33</v>
      </c>
      <c r="C342" s="2" t="s">
        <v>25</v>
      </c>
      <c r="D342" s="2" t="s">
        <v>25</v>
      </c>
      <c r="E342" s="2" t="s">
        <v>26</v>
      </c>
      <c r="F342" s="2" t="s">
        <v>61</v>
      </c>
      <c r="G342" s="1">
        <v>54376.020000000011</v>
      </c>
      <c r="H342" s="1">
        <v>27584.870000000003</v>
      </c>
      <c r="I342" s="4">
        <v>174</v>
      </c>
      <c r="J342" s="2" t="s">
        <v>67</v>
      </c>
      <c r="K342" s="1">
        <f>Tabelle3[[#This Row],[Menge kg Nges]]/1000</f>
        <v>54.376020000000011</v>
      </c>
      <c r="L342" s="1">
        <f>Tabelle3[[#This Row],[Menge kg P2O5]]/1000</f>
        <v>27.584870000000002</v>
      </c>
      <c r="M342" s="1">
        <f>Tabelle3[[#This Row],[Menge t Nges]]/Tabelle3[[#This Row],[Anzahl Lieferscheine]]</f>
        <v>0.31250586206896558</v>
      </c>
      <c r="N342" s="1">
        <f>Tabelle3[[#This Row],[Menge t P2O5]]/Tabelle3[[#This Row],[Anzahl Lieferscheine]]</f>
        <v>0.15853373563218393</v>
      </c>
    </row>
    <row r="343" spans="1:14" x14ac:dyDescent="0.2">
      <c r="A343" s="2" t="s">
        <v>33</v>
      </c>
      <c r="B343" s="2" t="s">
        <v>46</v>
      </c>
      <c r="C343" s="2" t="s">
        <v>6</v>
      </c>
      <c r="D343" s="2" t="s">
        <v>15</v>
      </c>
      <c r="E343" s="2" t="s">
        <v>20</v>
      </c>
      <c r="F343" s="2" t="s">
        <v>61</v>
      </c>
      <c r="G343" s="1">
        <v>218.4</v>
      </c>
      <c r="H343" s="1">
        <v>240</v>
      </c>
      <c r="I343" s="4">
        <v>1</v>
      </c>
      <c r="J343" s="2" t="s">
        <v>67</v>
      </c>
      <c r="K343" s="1">
        <f>Tabelle3[[#This Row],[Menge kg Nges]]/1000</f>
        <v>0.21840000000000001</v>
      </c>
      <c r="L343" s="1">
        <f>Tabelle3[[#This Row],[Menge kg P2O5]]/1000</f>
        <v>0.24</v>
      </c>
      <c r="M343" s="1">
        <f>Tabelle3[[#This Row],[Menge t Nges]]/Tabelle3[[#This Row],[Anzahl Lieferscheine]]</f>
        <v>0.21840000000000001</v>
      </c>
      <c r="N343" s="1">
        <f>Tabelle3[[#This Row],[Menge t P2O5]]/Tabelle3[[#This Row],[Anzahl Lieferscheine]]</f>
        <v>0.24</v>
      </c>
    </row>
    <row r="344" spans="1:14" x14ac:dyDescent="0.2">
      <c r="A344" s="2" t="s">
        <v>33</v>
      </c>
      <c r="B344" s="2" t="s">
        <v>46</v>
      </c>
      <c r="C344" s="2" t="s">
        <v>25</v>
      </c>
      <c r="D344" s="2" t="s">
        <v>25</v>
      </c>
      <c r="E344" s="2" t="s">
        <v>26</v>
      </c>
      <c r="F344" s="2" t="s">
        <v>61</v>
      </c>
      <c r="G344" s="1">
        <v>18275.25</v>
      </c>
      <c r="H344" s="1">
        <v>6504.7499999999991</v>
      </c>
      <c r="I344" s="4">
        <v>35</v>
      </c>
      <c r="J344" s="2" t="s">
        <v>67</v>
      </c>
      <c r="K344" s="1">
        <f>Tabelle3[[#This Row],[Menge kg Nges]]/1000</f>
        <v>18.27525</v>
      </c>
      <c r="L344" s="1">
        <f>Tabelle3[[#This Row],[Menge kg P2O5]]/1000</f>
        <v>6.5047499999999987</v>
      </c>
      <c r="M344" s="1">
        <f>Tabelle3[[#This Row],[Menge t Nges]]/Tabelle3[[#This Row],[Anzahl Lieferscheine]]</f>
        <v>0.52215</v>
      </c>
      <c r="N344" s="1">
        <f>Tabelle3[[#This Row],[Menge t P2O5]]/Tabelle3[[#This Row],[Anzahl Lieferscheine]]</f>
        <v>0.18584999999999996</v>
      </c>
    </row>
    <row r="345" spans="1:14" x14ac:dyDescent="0.2">
      <c r="A345" s="2" t="s">
        <v>44</v>
      </c>
      <c r="B345" s="2" t="s">
        <v>44</v>
      </c>
      <c r="C345" s="2" t="s">
        <v>6</v>
      </c>
      <c r="D345" s="2" t="s">
        <v>7</v>
      </c>
      <c r="E345" s="2" t="s">
        <v>9</v>
      </c>
      <c r="F345" s="2" t="s">
        <v>61</v>
      </c>
      <c r="G345" s="1">
        <v>1109.08</v>
      </c>
      <c r="H345" s="1">
        <v>431.40000000000003</v>
      </c>
      <c r="I345" s="4">
        <v>5</v>
      </c>
      <c r="J345" s="2" t="s">
        <v>67</v>
      </c>
      <c r="K345" s="1">
        <f>Tabelle3[[#This Row],[Menge kg Nges]]/1000</f>
        <v>1.1090799999999998</v>
      </c>
      <c r="L345" s="1">
        <f>Tabelle3[[#This Row],[Menge kg P2O5]]/1000</f>
        <v>0.43140000000000006</v>
      </c>
      <c r="M345" s="1">
        <f>Tabelle3[[#This Row],[Menge t Nges]]/Tabelle3[[#This Row],[Anzahl Lieferscheine]]</f>
        <v>0.22181599999999996</v>
      </c>
      <c r="N345" s="1">
        <f>Tabelle3[[#This Row],[Menge t P2O5]]/Tabelle3[[#This Row],[Anzahl Lieferscheine]]</f>
        <v>8.6280000000000009E-2</v>
      </c>
    </row>
    <row r="346" spans="1:14" x14ac:dyDescent="0.2">
      <c r="A346" s="2" t="s">
        <v>44</v>
      </c>
      <c r="B346" s="2" t="s">
        <v>44</v>
      </c>
      <c r="C346" s="2" t="s">
        <v>6</v>
      </c>
      <c r="D346" s="2" t="s">
        <v>7</v>
      </c>
      <c r="E346" s="2" t="s">
        <v>10</v>
      </c>
      <c r="F346" s="2" t="s">
        <v>61</v>
      </c>
      <c r="G346" s="1">
        <v>484</v>
      </c>
      <c r="H346" s="1">
        <v>198</v>
      </c>
      <c r="I346" s="4">
        <v>1</v>
      </c>
      <c r="J346" s="2" t="s">
        <v>67</v>
      </c>
      <c r="K346" s="1">
        <f>Tabelle3[[#This Row],[Menge kg Nges]]/1000</f>
        <v>0.48399999999999999</v>
      </c>
      <c r="L346" s="1">
        <f>Tabelle3[[#This Row],[Menge kg P2O5]]/1000</f>
        <v>0.19800000000000001</v>
      </c>
      <c r="M346" s="1">
        <f>Tabelle3[[#This Row],[Menge t Nges]]/Tabelle3[[#This Row],[Anzahl Lieferscheine]]</f>
        <v>0.48399999999999999</v>
      </c>
      <c r="N346" s="1">
        <f>Tabelle3[[#This Row],[Menge t P2O5]]/Tabelle3[[#This Row],[Anzahl Lieferscheine]]</f>
        <v>0.19800000000000001</v>
      </c>
    </row>
    <row r="347" spans="1:14" x14ac:dyDescent="0.2">
      <c r="A347" s="2" t="s">
        <v>44</v>
      </c>
      <c r="B347" s="2" t="s">
        <v>44</v>
      </c>
      <c r="C347" s="2" t="s">
        <v>6</v>
      </c>
      <c r="D347" s="2" t="s">
        <v>7</v>
      </c>
      <c r="E347" s="2" t="s">
        <v>14</v>
      </c>
      <c r="F347" s="2" t="s">
        <v>61</v>
      </c>
      <c r="G347" s="1">
        <v>6903</v>
      </c>
      <c r="H347" s="1">
        <v>2761.2</v>
      </c>
      <c r="I347" s="4">
        <v>26</v>
      </c>
      <c r="J347" s="2" t="s">
        <v>67</v>
      </c>
      <c r="K347" s="1">
        <f>Tabelle3[[#This Row],[Menge kg Nges]]/1000</f>
        <v>6.9029999999999996</v>
      </c>
      <c r="L347" s="1">
        <f>Tabelle3[[#This Row],[Menge kg P2O5]]/1000</f>
        <v>2.7611999999999997</v>
      </c>
      <c r="M347" s="1">
        <f>Tabelle3[[#This Row],[Menge t Nges]]/Tabelle3[[#This Row],[Anzahl Lieferscheine]]</f>
        <v>0.26549999999999996</v>
      </c>
      <c r="N347" s="1">
        <f>Tabelle3[[#This Row],[Menge t P2O5]]/Tabelle3[[#This Row],[Anzahl Lieferscheine]]</f>
        <v>0.10619999999999999</v>
      </c>
    </row>
    <row r="348" spans="1:14" x14ac:dyDescent="0.2">
      <c r="A348" s="2" t="s">
        <v>44</v>
      </c>
      <c r="B348" s="2" t="s">
        <v>44</v>
      </c>
      <c r="C348" s="2" t="s">
        <v>6</v>
      </c>
      <c r="D348" s="2" t="s">
        <v>15</v>
      </c>
      <c r="E348" s="2" t="s">
        <v>18</v>
      </c>
      <c r="F348" s="2" t="s">
        <v>61</v>
      </c>
      <c r="G348" s="1">
        <v>1293.5999999999999</v>
      </c>
      <c r="H348" s="1">
        <v>1047.2</v>
      </c>
      <c r="I348" s="4">
        <v>1</v>
      </c>
      <c r="J348" s="2" t="s">
        <v>67</v>
      </c>
      <c r="K348" s="1">
        <f>Tabelle3[[#This Row],[Menge kg Nges]]/1000</f>
        <v>1.2935999999999999</v>
      </c>
      <c r="L348" s="1">
        <f>Tabelle3[[#This Row],[Menge kg P2O5]]/1000</f>
        <v>1.0472000000000001</v>
      </c>
      <c r="M348" s="1">
        <f>Tabelle3[[#This Row],[Menge t Nges]]/Tabelle3[[#This Row],[Anzahl Lieferscheine]]</f>
        <v>1.2935999999999999</v>
      </c>
      <c r="N348" s="1">
        <f>Tabelle3[[#This Row],[Menge t P2O5]]/Tabelle3[[#This Row],[Anzahl Lieferscheine]]</f>
        <v>1.0472000000000001</v>
      </c>
    </row>
    <row r="349" spans="1:14" x14ac:dyDescent="0.2">
      <c r="A349" s="2" t="s">
        <v>44</v>
      </c>
      <c r="B349" s="2" t="s">
        <v>44</v>
      </c>
      <c r="C349" s="2" t="s">
        <v>6</v>
      </c>
      <c r="D349" s="2" t="s">
        <v>15</v>
      </c>
      <c r="E349" s="2" t="s">
        <v>9</v>
      </c>
      <c r="F349" s="2" t="s">
        <v>61</v>
      </c>
      <c r="G349" s="1">
        <v>44.16</v>
      </c>
      <c r="H349" s="1">
        <v>28.8</v>
      </c>
      <c r="I349" s="4">
        <v>1</v>
      </c>
      <c r="J349" s="2" t="s">
        <v>67</v>
      </c>
      <c r="K349" s="1">
        <f>Tabelle3[[#This Row],[Menge kg Nges]]/1000</f>
        <v>4.4159999999999998E-2</v>
      </c>
      <c r="L349" s="1">
        <f>Tabelle3[[#This Row],[Menge kg P2O5]]/1000</f>
        <v>2.8799999999999999E-2</v>
      </c>
      <c r="M349" s="1">
        <f>Tabelle3[[#This Row],[Menge t Nges]]/Tabelle3[[#This Row],[Anzahl Lieferscheine]]</f>
        <v>4.4159999999999998E-2</v>
      </c>
      <c r="N349" s="1">
        <f>Tabelle3[[#This Row],[Menge t P2O5]]/Tabelle3[[#This Row],[Anzahl Lieferscheine]]</f>
        <v>2.8799999999999999E-2</v>
      </c>
    </row>
    <row r="350" spans="1:14" x14ac:dyDescent="0.2">
      <c r="A350" s="2" t="s">
        <v>44</v>
      </c>
      <c r="B350" s="2" t="s">
        <v>44</v>
      </c>
      <c r="C350" s="2" t="s">
        <v>6</v>
      </c>
      <c r="D350" s="2" t="s">
        <v>15</v>
      </c>
      <c r="E350" s="2" t="s">
        <v>10</v>
      </c>
      <c r="F350" s="2" t="s">
        <v>61</v>
      </c>
      <c r="G350" s="1">
        <v>769.5</v>
      </c>
      <c r="H350" s="1">
        <v>328.7</v>
      </c>
      <c r="I350" s="4">
        <v>1</v>
      </c>
      <c r="J350" s="2" t="s">
        <v>67</v>
      </c>
      <c r="K350" s="1">
        <f>Tabelle3[[#This Row],[Menge kg Nges]]/1000</f>
        <v>0.76949999999999996</v>
      </c>
      <c r="L350" s="1">
        <f>Tabelle3[[#This Row],[Menge kg P2O5]]/1000</f>
        <v>0.32869999999999999</v>
      </c>
      <c r="M350" s="1">
        <f>Tabelle3[[#This Row],[Menge t Nges]]/Tabelle3[[#This Row],[Anzahl Lieferscheine]]</f>
        <v>0.76949999999999996</v>
      </c>
      <c r="N350" s="1">
        <f>Tabelle3[[#This Row],[Menge t P2O5]]/Tabelle3[[#This Row],[Anzahl Lieferscheine]]</f>
        <v>0.32869999999999999</v>
      </c>
    </row>
    <row r="351" spans="1:14" x14ac:dyDescent="0.2">
      <c r="A351" s="2" t="s">
        <v>44</v>
      </c>
      <c r="B351" s="2" t="s">
        <v>47</v>
      </c>
      <c r="C351" s="2" t="s">
        <v>6</v>
      </c>
      <c r="D351" s="2" t="s">
        <v>7</v>
      </c>
      <c r="E351" s="2" t="s">
        <v>14</v>
      </c>
      <c r="F351" s="2" t="s">
        <v>61</v>
      </c>
      <c r="G351" s="1">
        <v>189</v>
      </c>
      <c r="H351" s="1">
        <v>75.599999999999994</v>
      </c>
      <c r="I351" s="4">
        <v>1</v>
      </c>
      <c r="J351" s="2" t="s">
        <v>67</v>
      </c>
      <c r="K351" s="1">
        <f>Tabelle3[[#This Row],[Menge kg Nges]]/1000</f>
        <v>0.189</v>
      </c>
      <c r="L351" s="1">
        <f>Tabelle3[[#This Row],[Menge kg P2O5]]/1000</f>
        <v>7.5600000000000001E-2</v>
      </c>
      <c r="M351" s="1">
        <f>Tabelle3[[#This Row],[Menge t Nges]]/Tabelle3[[#This Row],[Anzahl Lieferscheine]]</f>
        <v>0.189</v>
      </c>
      <c r="N351" s="1">
        <f>Tabelle3[[#This Row],[Menge t P2O5]]/Tabelle3[[#This Row],[Anzahl Lieferscheine]]</f>
        <v>7.5600000000000001E-2</v>
      </c>
    </row>
    <row r="352" spans="1:14" x14ac:dyDescent="0.2">
      <c r="A352" s="2" t="s">
        <v>44</v>
      </c>
      <c r="B352" s="2" t="s">
        <v>37</v>
      </c>
      <c r="C352" s="2" t="s">
        <v>6</v>
      </c>
      <c r="D352" s="2" t="s">
        <v>7</v>
      </c>
      <c r="E352" s="2" t="s">
        <v>10</v>
      </c>
      <c r="F352" s="2" t="s">
        <v>61</v>
      </c>
      <c r="G352" s="1">
        <v>440.3</v>
      </c>
      <c r="H352" s="1">
        <v>218.3</v>
      </c>
      <c r="I352" s="4">
        <v>3</v>
      </c>
      <c r="J352" s="2" t="s">
        <v>67</v>
      </c>
      <c r="K352" s="1">
        <f>Tabelle3[[#This Row],[Menge kg Nges]]/1000</f>
        <v>0.44030000000000002</v>
      </c>
      <c r="L352" s="1">
        <f>Tabelle3[[#This Row],[Menge kg P2O5]]/1000</f>
        <v>0.21830000000000002</v>
      </c>
      <c r="M352" s="1">
        <f>Tabelle3[[#This Row],[Menge t Nges]]/Tabelle3[[#This Row],[Anzahl Lieferscheine]]</f>
        <v>0.14676666666666668</v>
      </c>
      <c r="N352" s="1">
        <f>Tabelle3[[#This Row],[Menge t P2O5]]/Tabelle3[[#This Row],[Anzahl Lieferscheine]]</f>
        <v>7.2766666666666674E-2</v>
      </c>
    </row>
    <row r="353" spans="1:14" x14ac:dyDescent="0.2">
      <c r="A353" s="2" t="s">
        <v>44</v>
      </c>
      <c r="B353" s="2" t="s">
        <v>37</v>
      </c>
      <c r="C353" s="2" t="s">
        <v>6</v>
      </c>
      <c r="D353" s="2" t="s">
        <v>7</v>
      </c>
      <c r="E353" s="2" t="s">
        <v>14</v>
      </c>
      <c r="F353" s="2" t="s">
        <v>61</v>
      </c>
      <c r="G353" s="1">
        <v>1026</v>
      </c>
      <c r="H353" s="1">
        <v>410.4</v>
      </c>
      <c r="I353" s="4">
        <v>5</v>
      </c>
      <c r="J353" s="2" t="s">
        <v>67</v>
      </c>
      <c r="K353" s="1">
        <f>Tabelle3[[#This Row],[Menge kg Nges]]/1000</f>
        <v>1.026</v>
      </c>
      <c r="L353" s="1">
        <f>Tabelle3[[#This Row],[Menge kg P2O5]]/1000</f>
        <v>0.41039999999999999</v>
      </c>
      <c r="M353" s="1">
        <f>Tabelle3[[#This Row],[Menge t Nges]]/Tabelle3[[#This Row],[Anzahl Lieferscheine]]</f>
        <v>0.20519999999999999</v>
      </c>
      <c r="N353" s="1">
        <f>Tabelle3[[#This Row],[Menge t P2O5]]/Tabelle3[[#This Row],[Anzahl Lieferscheine]]</f>
        <v>8.208E-2</v>
      </c>
    </row>
    <row r="354" spans="1:14" x14ac:dyDescent="0.2">
      <c r="A354" s="2" t="s">
        <v>48</v>
      </c>
      <c r="B354" s="2" t="s">
        <v>48</v>
      </c>
      <c r="C354" s="2" t="s">
        <v>6</v>
      </c>
      <c r="D354" s="2" t="s">
        <v>7</v>
      </c>
      <c r="E354" s="2" t="s">
        <v>8</v>
      </c>
      <c r="F354" s="2" t="s">
        <v>61</v>
      </c>
      <c r="G354" s="1">
        <v>57020.25</v>
      </c>
      <c r="H354" s="1">
        <v>17920.650000000001</v>
      </c>
      <c r="I354" s="4">
        <v>14</v>
      </c>
      <c r="J354" s="2" t="s">
        <v>67</v>
      </c>
      <c r="K354" s="1">
        <f>Tabelle3[[#This Row],[Menge kg Nges]]/1000</f>
        <v>57.020249999999997</v>
      </c>
      <c r="L354" s="1">
        <f>Tabelle3[[#This Row],[Menge kg P2O5]]/1000</f>
        <v>17.920650000000002</v>
      </c>
      <c r="M354" s="1">
        <f>Tabelle3[[#This Row],[Menge t Nges]]/Tabelle3[[#This Row],[Anzahl Lieferscheine]]</f>
        <v>4.0728749999999998</v>
      </c>
      <c r="N354" s="1">
        <f>Tabelle3[[#This Row],[Menge t P2O5]]/Tabelle3[[#This Row],[Anzahl Lieferscheine]]</f>
        <v>1.2800464285714288</v>
      </c>
    </row>
    <row r="355" spans="1:14" x14ac:dyDescent="0.2">
      <c r="A355" s="2" t="s">
        <v>48</v>
      </c>
      <c r="B355" s="2" t="s">
        <v>48</v>
      </c>
      <c r="C355" s="2" t="s">
        <v>6</v>
      </c>
      <c r="D355" s="2" t="s">
        <v>7</v>
      </c>
      <c r="E355" s="2" t="s">
        <v>9</v>
      </c>
      <c r="F355" s="2" t="s">
        <v>61</v>
      </c>
      <c r="G355" s="1">
        <v>31591.86</v>
      </c>
      <c r="H355" s="1">
        <v>13145.999999999998</v>
      </c>
      <c r="I355" s="4">
        <v>7</v>
      </c>
      <c r="J355" s="2" t="s">
        <v>67</v>
      </c>
      <c r="K355" s="1">
        <f>Tabelle3[[#This Row],[Menge kg Nges]]/1000</f>
        <v>31.59186</v>
      </c>
      <c r="L355" s="1">
        <f>Tabelle3[[#This Row],[Menge kg P2O5]]/1000</f>
        <v>13.145999999999999</v>
      </c>
      <c r="M355" s="1">
        <f>Tabelle3[[#This Row],[Menge t Nges]]/Tabelle3[[#This Row],[Anzahl Lieferscheine]]</f>
        <v>4.5131228571428572</v>
      </c>
      <c r="N355" s="1">
        <f>Tabelle3[[#This Row],[Menge t P2O5]]/Tabelle3[[#This Row],[Anzahl Lieferscheine]]</f>
        <v>1.8779999999999999</v>
      </c>
    </row>
    <row r="356" spans="1:14" x14ac:dyDescent="0.2">
      <c r="A356" s="2" t="s">
        <v>48</v>
      </c>
      <c r="B356" s="2" t="s">
        <v>48</v>
      </c>
      <c r="C356" s="2" t="s">
        <v>6</v>
      </c>
      <c r="D356" s="2" t="s">
        <v>7</v>
      </c>
      <c r="E356" s="2" t="s">
        <v>12</v>
      </c>
      <c r="F356" s="2" t="s">
        <v>61</v>
      </c>
      <c r="G356" s="1">
        <v>7650</v>
      </c>
      <c r="H356" s="1">
        <v>4845</v>
      </c>
      <c r="I356" s="4">
        <v>1</v>
      </c>
      <c r="J356" s="2" t="s">
        <v>67</v>
      </c>
      <c r="K356" s="1">
        <f>Tabelle3[[#This Row],[Menge kg Nges]]/1000</f>
        <v>7.65</v>
      </c>
      <c r="L356" s="1">
        <f>Tabelle3[[#This Row],[Menge kg P2O5]]/1000</f>
        <v>4.8449999999999998</v>
      </c>
      <c r="M356" s="1">
        <f>Tabelle3[[#This Row],[Menge t Nges]]/Tabelle3[[#This Row],[Anzahl Lieferscheine]]</f>
        <v>7.65</v>
      </c>
      <c r="N356" s="1">
        <f>Tabelle3[[#This Row],[Menge t P2O5]]/Tabelle3[[#This Row],[Anzahl Lieferscheine]]</f>
        <v>4.8449999999999998</v>
      </c>
    </row>
    <row r="357" spans="1:14" x14ac:dyDescent="0.2">
      <c r="A357" s="2" t="s">
        <v>48</v>
      </c>
      <c r="B357" s="2" t="s">
        <v>48</v>
      </c>
      <c r="C357" s="2" t="s">
        <v>6</v>
      </c>
      <c r="D357" s="2" t="s">
        <v>15</v>
      </c>
      <c r="E357" s="2" t="s">
        <v>20</v>
      </c>
      <c r="F357" s="2" t="s">
        <v>61</v>
      </c>
      <c r="G357" s="1">
        <v>5549.28</v>
      </c>
      <c r="H357" s="1">
        <v>3153</v>
      </c>
      <c r="I357" s="4">
        <v>10</v>
      </c>
      <c r="J357" s="2" t="s">
        <v>67</v>
      </c>
      <c r="K357" s="1">
        <f>Tabelle3[[#This Row],[Menge kg Nges]]/1000</f>
        <v>5.5492799999999995</v>
      </c>
      <c r="L357" s="1">
        <f>Tabelle3[[#This Row],[Menge kg P2O5]]/1000</f>
        <v>3.153</v>
      </c>
      <c r="M357" s="1">
        <f>Tabelle3[[#This Row],[Menge t Nges]]/Tabelle3[[#This Row],[Anzahl Lieferscheine]]</f>
        <v>0.55492799999999998</v>
      </c>
      <c r="N357" s="1">
        <f>Tabelle3[[#This Row],[Menge t P2O5]]/Tabelle3[[#This Row],[Anzahl Lieferscheine]]</f>
        <v>0.31530000000000002</v>
      </c>
    </row>
    <row r="358" spans="1:14" x14ac:dyDescent="0.2">
      <c r="A358" s="2" t="s">
        <v>48</v>
      </c>
      <c r="B358" s="2" t="s">
        <v>48</v>
      </c>
      <c r="C358" s="2" t="s">
        <v>25</v>
      </c>
      <c r="D358" s="2" t="s">
        <v>25</v>
      </c>
      <c r="E358" s="2" t="s">
        <v>26</v>
      </c>
      <c r="F358" s="2" t="s">
        <v>61</v>
      </c>
      <c r="G358" s="1">
        <v>46820.299999999996</v>
      </c>
      <c r="H358" s="1">
        <v>20572.5</v>
      </c>
      <c r="I358" s="4">
        <v>17</v>
      </c>
      <c r="J358" s="2" t="s">
        <v>67</v>
      </c>
      <c r="K358" s="1">
        <f>Tabelle3[[#This Row],[Menge kg Nges]]/1000</f>
        <v>46.820299999999996</v>
      </c>
      <c r="L358" s="1">
        <f>Tabelle3[[#This Row],[Menge kg P2O5]]/1000</f>
        <v>20.572500000000002</v>
      </c>
      <c r="M358" s="1">
        <f>Tabelle3[[#This Row],[Menge t Nges]]/Tabelle3[[#This Row],[Anzahl Lieferscheine]]</f>
        <v>2.7541352941176469</v>
      </c>
      <c r="N358" s="1">
        <f>Tabelle3[[#This Row],[Menge t P2O5]]/Tabelle3[[#This Row],[Anzahl Lieferscheine]]</f>
        <v>1.2101470588235295</v>
      </c>
    </row>
    <row r="359" spans="1:14" x14ac:dyDescent="0.2">
      <c r="A359" s="2" t="s">
        <v>48</v>
      </c>
      <c r="B359" s="2" t="s">
        <v>28</v>
      </c>
      <c r="C359" s="2" t="s">
        <v>6</v>
      </c>
      <c r="D359" s="2" t="s">
        <v>15</v>
      </c>
      <c r="E359" s="2" t="s">
        <v>20</v>
      </c>
      <c r="F359" s="2" t="s">
        <v>61</v>
      </c>
      <c r="G359" s="1">
        <v>616</v>
      </c>
      <c r="H359" s="1">
        <v>350</v>
      </c>
      <c r="I359" s="4">
        <v>2</v>
      </c>
      <c r="J359" s="2" t="s">
        <v>67</v>
      </c>
      <c r="K359" s="1">
        <f>Tabelle3[[#This Row],[Menge kg Nges]]/1000</f>
        <v>0.61599999999999999</v>
      </c>
      <c r="L359" s="1">
        <f>Tabelle3[[#This Row],[Menge kg P2O5]]/1000</f>
        <v>0.35</v>
      </c>
      <c r="M359" s="1">
        <f>Tabelle3[[#This Row],[Menge t Nges]]/Tabelle3[[#This Row],[Anzahl Lieferscheine]]</f>
        <v>0.308</v>
      </c>
      <c r="N359" s="1">
        <f>Tabelle3[[#This Row],[Menge t P2O5]]/Tabelle3[[#This Row],[Anzahl Lieferscheine]]</f>
        <v>0.17499999999999999</v>
      </c>
    </row>
    <row r="360" spans="1:14" x14ac:dyDescent="0.2">
      <c r="A360" s="2" t="s">
        <v>49</v>
      </c>
      <c r="B360" s="2" t="s">
        <v>49</v>
      </c>
      <c r="C360" s="2" t="s">
        <v>6</v>
      </c>
      <c r="D360" s="2" t="s">
        <v>7</v>
      </c>
      <c r="E360" s="2" t="s">
        <v>9</v>
      </c>
      <c r="F360" s="2" t="s">
        <v>61</v>
      </c>
      <c r="G360" s="1">
        <v>1858.2700000000002</v>
      </c>
      <c r="H360" s="1">
        <v>865.45</v>
      </c>
      <c r="I360" s="4">
        <v>15</v>
      </c>
      <c r="J360" s="2" t="s">
        <v>67</v>
      </c>
      <c r="K360" s="1">
        <f>Tabelle3[[#This Row],[Menge kg Nges]]/1000</f>
        <v>1.8582700000000003</v>
      </c>
      <c r="L360" s="1">
        <f>Tabelle3[[#This Row],[Menge kg P2O5]]/1000</f>
        <v>0.86545000000000005</v>
      </c>
      <c r="M360" s="1">
        <f>Tabelle3[[#This Row],[Menge t Nges]]/Tabelle3[[#This Row],[Anzahl Lieferscheine]]</f>
        <v>0.12388466666666668</v>
      </c>
      <c r="N360" s="1">
        <f>Tabelle3[[#This Row],[Menge t P2O5]]/Tabelle3[[#This Row],[Anzahl Lieferscheine]]</f>
        <v>5.7696666666666667E-2</v>
      </c>
    </row>
    <row r="361" spans="1:14" x14ac:dyDescent="0.2">
      <c r="A361" s="2" t="s">
        <v>49</v>
      </c>
      <c r="B361" s="2" t="s">
        <v>49</v>
      </c>
      <c r="C361" s="2" t="s">
        <v>6</v>
      </c>
      <c r="D361" s="2" t="s">
        <v>7</v>
      </c>
      <c r="E361" s="2" t="s">
        <v>10</v>
      </c>
      <c r="F361" s="2" t="s">
        <v>61</v>
      </c>
      <c r="G361" s="1">
        <v>387.20000000000005</v>
      </c>
      <c r="H361" s="1">
        <v>158.4</v>
      </c>
      <c r="I361" s="4">
        <v>4</v>
      </c>
      <c r="J361" s="2" t="s">
        <v>67</v>
      </c>
      <c r="K361" s="1">
        <f>Tabelle3[[#This Row],[Menge kg Nges]]/1000</f>
        <v>0.38720000000000004</v>
      </c>
      <c r="L361" s="1">
        <f>Tabelle3[[#This Row],[Menge kg P2O5]]/1000</f>
        <v>0.15840000000000001</v>
      </c>
      <c r="M361" s="1">
        <f>Tabelle3[[#This Row],[Menge t Nges]]/Tabelle3[[#This Row],[Anzahl Lieferscheine]]</f>
        <v>9.6800000000000011E-2</v>
      </c>
      <c r="N361" s="1">
        <f>Tabelle3[[#This Row],[Menge t P2O5]]/Tabelle3[[#This Row],[Anzahl Lieferscheine]]</f>
        <v>3.9600000000000003E-2</v>
      </c>
    </row>
    <row r="362" spans="1:14" x14ac:dyDescent="0.2">
      <c r="A362" s="2" t="s">
        <v>49</v>
      </c>
      <c r="B362" s="2" t="s">
        <v>49</v>
      </c>
      <c r="C362" s="2" t="s">
        <v>6</v>
      </c>
      <c r="D362" s="2" t="s">
        <v>7</v>
      </c>
      <c r="E362" s="2" t="s">
        <v>11</v>
      </c>
      <c r="F362" s="2" t="s">
        <v>61</v>
      </c>
      <c r="G362" s="1">
        <v>921.6</v>
      </c>
      <c r="H362" s="1">
        <v>457.6</v>
      </c>
      <c r="I362" s="4">
        <v>6</v>
      </c>
      <c r="J362" s="2" t="s">
        <v>67</v>
      </c>
      <c r="K362" s="1">
        <f>Tabelle3[[#This Row],[Menge kg Nges]]/1000</f>
        <v>0.92159999999999997</v>
      </c>
      <c r="L362" s="1">
        <f>Tabelle3[[#This Row],[Menge kg P2O5]]/1000</f>
        <v>0.45760000000000001</v>
      </c>
      <c r="M362" s="1">
        <f>Tabelle3[[#This Row],[Menge t Nges]]/Tabelle3[[#This Row],[Anzahl Lieferscheine]]</f>
        <v>0.15359999999999999</v>
      </c>
      <c r="N362" s="1">
        <f>Tabelle3[[#This Row],[Menge t P2O5]]/Tabelle3[[#This Row],[Anzahl Lieferscheine]]</f>
        <v>7.6266666666666663E-2</v>
      </c>
    </row>
    <row r="363" spans="1:14" x14ac:dyDescent="0.2">
      <c r="A363" s="2" t="s">
        <v>49</v>
      </c>
      <c r="B363" s="2" t="s">
        <v>49</v>
      </c>
      <c r="C363" s="2" t="s">
        <v>6</v>
      </c>
      <c r="D363" s="2" t="s">
        <v>7</v>
      </c>
      <c r="E363" s="2" t="s">
        <v>12</v>
      </c>
      <c r="F363" s="2" t="s">
        <v>61</v>
      </c>
      <c r="G363" s="1">
        <v>5897.6</v>
      </c>
      <c r="H363" s="1">
        <v>2209</v>
      </c>
      <c r="I363" s="4">
        <v>18</v>
      </c>
      <c r="J363" s="2" t="s">
        <v>67</v>
      </c>
      <c r="K363" s="1">
        <f>Tabelle3[[#This Row],[Menge kg Nges]]/1000</f>
        <v>5.8976000000000006</v>
      </c>
      <c r="L363" s="1">
        <f>Tabelle3[[#This Row],[Menge kg P2O5]]/1000</f>
        <v>2.2090000000000001</v>
      </c>
      <c r="M363" s="1">
        <f>Tabelle3[[#This Row],[Menge t Nges]]/Tabelle3[[#This Row],[Anzahl Lieferscheine]]</f>
        <v>0.32764444444444446</v>
      </c>
      <c r="N363" s="1">
        <f>Tabelle3[[#This Row],[Menge t P2O5]]/Tabelle3[[#This Row],[Anzahl Lieferscheine]]</f>
        <v>0.12272222222222223</v>
      </c>
    </row>
    <row r="364" spans="1:14" x14ac:dyDescent="0.2">
      <c r="A364" s="2" t="s">
        <v>49</v>
      </c>
      <c r="B364" s="2" t="s">
        <v>49</v>
      </c>
      <c r="C364" s="2" t="s">
        <v>6</v>
      </c>
      <c r="D364" s="2" t="s">
        <v>15</v>
      </c>
      <c r="E364" s="2" t="s">
        <v>18</v>
      </c>
      <c r="F364" s="2" t="s">
        <v>61</v>
      </c>
      <c r="G364" s="1">
        <v>1778.7</v>
      </c>
      <c r="H364" s="1">
        <v>1367.3000000000002</v>
      </c>
      <c r="I364" s="4">
        <v>21</v>
      </c>
      <c r="J364" s="2" t="s">
        <v>67</v>
      </c>
      <c r="K364" s="1">
        <f>Tabelle3[[#This Row],[Menge kg Nges]]/1000</f>
        <v>1.7786999999999999</v>
      </c>
      <c r="L364" s="1">
        <f>Tabelle3[[#This Row],[Menge kg P2O5]]/1000</f>
        <v>1.3673000000000002</v>
      </c>
      <c r="M364" s="1">
        <f>Tabelle3[[#This Row],[Menge t Nges]]/Tabelle3[[#This Row],[Anzahl Lieferscheine]]</f>
        <v>8.4699999999999998E-2</v>
      </c>
      <c r="N364" s="1">
        <f>Tabelle3[[#This Row],[Menge t P2O5]]/Tabelle3[[#This Row],[Anzahl Lieferscheine]]</f>
        <v>6.5109523809523812E-2</v>
      </c>
    </row>
    <row r="365" spans="1:14" x14ac:dyDescent="0.2">
      <c r="A365" s="2" t="s">
        <v>49</v>
      </c>
      <c r="B365" s="2" t="s">
        <v>49</v>
      </c>
      <c r="C365" s="2" t="s">
        <v>6</v>
      </c>
      <c r="D365" s="2" t="s">
        <v>15</v>
      </c>
      <c r="E365" s="2" t="s">
        <v>19</v>
      </c>
      <c r="F365" s="2" t="s">
        <v>61</v>
      </c>
      <c r="G365" s="1">
        <v>682.5</v>
      </c>
      <c r="H365" s="1">
        <v>686.4</v>
      </c>
      <c r="I365" s="4">
        <v>2</v>
      </c>
      <c r="J365" s="2" t="s">
        <v>67</v>
      </c>
      <c r="K365" s="1">
        <f>Tabelle3[[#This Row],[Menge kg Nges]]/1000</f>
        <v>0.6825</v>
      </c>
      <c r="L365" s="1">
        <f>Tabelle3[[#This Row],[Menge kg P2O5]]/1000</f>
        <v>0.68640000000000001</v>
      </c>
      <c r="M365" s="1">
        <f>Tabelle3[[#This Row],[Menge t Nges]]/Tabelle3[[#This Row],[Anzahl Lieferscheine]]</f>
        <v>0.34125</v>
      </c>
      <c r="N365" s="1">
        <f>Tabelle3[[#This Row],[Menge t P2O5]]/Tabelle3[[#This Row],[Anzahl Lieferscheine]]</f>
        <v>0.34320000000000001</v>
      </c>
    </row>
    <row r="366" spans="1:14" x14ac:dyDescent="0.2">
      <c r="A366" s="2" t="s">
        <v>49</v>
      </c>
      <c r="B366" s="2" t="s">
        <v>49</v>
      </c>
      <c r="C366" s="2" t="s">
        <v>6</v>
      </c>
      <c r="D366" s="2" t="s">
        <v>15</v>
      </c>
      <c r="E366" s="2" t="s">
        <v>20</v>
      </c>
      <c r="F366" s="2" t="s">
        <v>61</v>
      </c>
      <c r="G366" s="1">
        <v>8.8000000000000007</v>
      </c>
      <c r="H366" s="1">
        <v>5</v>
      </c>
      <c r="I366" s="4">
        <v>1</v>
      </c>
      <c r="J366" s="2" t="s">
        <v>67</v>
      </c>
      <c r="K366" s="1">
        <f>Tabelle3[[#This Row],[Menge kg Nges]]/1000</f>
        <v>8.8000000000000005E-3</v>
      </c>
      <c r="L366" s="1">
        <f>Tabelle3[[#This Row],[Menge kg P2O5]]/1000</f>
        <v>5.0000000000000001E-3</v>
      </c>
      <c r="M366" s="1">
        <f>Tabelle3[[#This Row],[Menge t Nges]]/Tabelle3[[#This Row],[Anzahl Lieferscheine]]</f>
        <v>8.8000000000000005E-3</v>
      </c>
      <c r="N366" s="1">
        <f>Tabelle3[[#This Row],[Menge t P2O5]]/Tabelle3[[#This Row],[Anzahl Lieferscheine]]</f>
        <v>5.0000000000000001E-3</v>
      </c>
    </row>
    <row r="367" spans="1:14" x14ac:dyDescent="0.2">
      <c r="A367" s="2" t="s">
        <v>49</v>
      </c>
      <c r="B367" s="2" t="s">
        <v>49</v>
      </c>
      <c r="C367" s="2" t="s">
        <v>6</v>
      </c>
      <c r="D367" s="2" t="s">
        <v>15</v>
      </c>
      <c r="E367" s="2" t="s">
        <v>9</v>
      </c>
      <c r="F367" s="2" t="s">
        <v>61</v>
      </c>
      <c r="G367" s="1">
        <v>274.15999999999997</v>
      </c>
      <c r="H367" s="1">
        <v>178.8</v>
      </c>
      <c r="I367" s="4">
        <v>3</v>
      </c>
      <c r="J367" s="2" t="s">
        <v>67</v>
      </c>
      <c r="K367" s="1">
        <f>Tabelle3[[#This Row],[Menge kg Nges]]/1000</f>
        <v>0.27415999999999996</v>
      </c>
      <c r="L367" s="1">
        <f>Tabelle3[[#This Row],[Menge kg P2O5]]/1000</f>
        <v>0.17880000000000001</v>
      </c>
      <c r="M367" s="1">
        <f>Tabelle3[[#This Row],[Menge t Nges]]/Tabelle3[[#This Row],[Anzahl Lieferscheine]]</f>
        <v>9.1386666666666658E-2</v>
      </c>
      <c r="N367" s="1">
        <f>Tabelle3[[#This Row],[Menge t P2O5]]/Tabelle3[[#This Row],[Anzahl Lieferscheine]]</f>
        <v>5.9600000000000007E-2</v>
      </c>
    </row>
    <row r="368" spans="1:14" x14ac:dyDescent="0.2">
      <c r="A368" s="2" t="s">
        <v>49</v>
      </c>
      <c r="B368" s="2" t="s">
        <v>37</v>
      </c>
      <c r="C368" s="2" t="s">
        <v>6</v>
      </c>
      <c r="D368" s="2" t="s">
        <v>7</v>
      </c>
      <c r="E368" s="2" t="s">
        <v>12</v>
      </c>
      <c r="F368" s="2" t="s">
        <v>61</v>
      </c>
      <c r="G368" s="1">
        <v>616</v>
      </c>
      <c r="H368" s="1">
        <v>231</v>
      </c>
      <c r="I368" s="4">
        <v>2</v>
      </c>
      <c r="J368" s="2" t="s">
        <v>67</v>
      </c>
      <c r="K368" s="1">
        <f>Tabelle3[[#This Row],[Menge kg Nges]]/1000</f>
        <v>0.61599999999999999</v>
      </c>
      <c r="L368" s="1">
        <f>Tabelle3[[#This Row],[Menge kg P2O5]]/1000</f>
        <v>0.23100000000000001</v>
      </c>
      <c r="M368" s="1">
        <f>Tabelle3[[#This Row],[Menge t Nges]]/Tabelle3[[#This Row],[Anzahl Lieferscheine]]</f>
        <v>0.308</v>
      </c>
      <c r="N368" s="1">
        <f>Tabelle3[[#This Row],[Menge t P2O5]]/Tabelle3[[#This Row],[Anzahl Lieferscheine]]</f>
        <v>0.11550000000000001</v>
      </c>
    </row>
    <row r="369" spans="1:14" x14ac:dyDescent="0.2">
      <c r="A369" s="2" t="s">
        <v>49</v>
      </c>
      <c r="B369" s="2" t="s">
        <v>37</v>
      </c>
      <c r="C369" s="2" t="s">
        <v>6</v>
      </c>
      <c r="D369" s="2" t="s">
        <v>15</v>
      </c>
      <c r="E369" s="2" t="s">
        <v>9</v>
      </c>
      <c r="F369" s="2" t="s">
        <v>61</v>
      </c>
      <c r="G369" s="1">
        <v>147.19999999999999</v>
      </c>
      <c r="H369" s="1">
        <v>96</v>
      </c>
      <c r="I369" s="4">
        <v>1</v>
      </c>
      <c r="J369" s="2" t="s">
        <v>67</v>
      </c>
      <c r="K369" s="1">
        <f>Tabelle3[[#This Row],[Menge kg Nges]]/1000</f>
        <v>0.1472</v>
      </c>
      <c r="L369" s="1">
        <f>Tabelle3[[#This Row],[Menge kg P2O5]]/1000</f>
        <v>9.6000000000000002E-2</v>
      </c>
      <c r="M369" s="1">
        <f>Tabelle3[[#This Row],[Menge t Nges]]/Tabelle3[[#This Row],[Anzahl Lieferscheine]]</f>
        <v>0.1472</v>
      </c>
      <c r="N369" s="1">
        <f>Tabelle3[[#This Row],[Menge t P2O5]]/Tabelle3[[#This Row],[Anzahl Lieferscheine]]</f>
        <v>9.6000000000000002E-2</v>
      </c>
    </row>
    <row r="370" spans="1:14" x14ac:dyDescent="0.2">
      <c r="A370" s="2" t="s">
        <v>49</v>
      </c>
      <c r="B370" s="2" t="s">
        <v>42</v>
      </c>
      <c r="C370" s="2" t="s">
        <v>6</v>
      </c>
      <c r="D370" s="2" t="s">
        <v>7</v>
      </c>
      <c r="E370" s="2" t="s">
        <v>12</v>
      </c>
      <c r="F370" s="2" t="s">
        <v>61</v>
      </c>
      <c r="G370" s="1">
        <v>864</v>
      </c>
      <c r="H370" s="1">
        <v>324</v>
      </c>
      <c r="I370" s="4">
        <v>1</v>
      </c>
      <c r="J370" s="2" t="s">
        <v>67</v>
      </c>
      <c r="K370" s="1">
        <f>Tabelle3[[#This Row],[Menge kg Nges]]/1000</f>
        <v>0.86399999999999999</v>
      </c>
      <c r="L370" s="1">
        <f>Tabelle3[[#This Row],[Menge kg P2O5]]/1000</f>
        <v>0.32400000000000001</v>
      </c>
      <c r="M370" s="1">
        <f>Tabelle3[[#This Row],[Menge t Nges]]/Tabelle3[[#This Row],[Anzahl Lieferscheine]]</f>
        <v>0.86399999999999999</v>
      </c>
      <c r="N370" s="1">
        <f>Tabelle3[[#This Row],[Menge t P2O5]]/Tabelle3[[#This Row],[Anzahl Lieferscheine]]</f>
        <v>0.32400000000000001</v>
      </c>
    </row>
    <row r="371" spans="1:14" x14ac:dyDescent="0.2">
      <c r="A371" s="2" t="s">
        <v>47</v>
      </c>
      <c r="B371" s="2" t="s">
        <v>47</v>
      </c>
      <c r="C371" s="2" t="s">
        <v>6</v>
      </c>
      <c r="D371" s="2" t="s">
        <v>7</v>
      </c>
      <c r="E371" s="2" t="s">
        <v>8</v>
      </c>
      <c r="F371" s="2" t="s">
        <v>61</v>
      </c>
      <c r="G371" s="1">
        <v>20573.200000000004</v>
      </c>
      <c r="H371" s="1">
        <v>6715.6599999999989</v>
      </c>
      <c r="I371" s="4">
        <v>19</v>
      </c>
      <c r="J371" s="2" t="s">
        <v>67</v>
      </c>
      <c r="K371" s="1">
        <f>Tabelle3[[#This Row],[Menge kg Nges]]/1000</f>
        <v>20.573200000000003</v>
      </c>
      <c r="L371" s="1">
        <f>Tabelle3[[#This Row],[Menge kg P2O5]]/1000</f>
        <v>6.7156599999999989</v>
      </c>
      <c r="M371" s="1">
        <f>Tabelle3[[#This Row],[Menge t Nges]]/Tabelle3[[#This Row],[Anzahl Lieferscheine]]</f>
        <v>1.0828000000000002</v>
      </c>
      <c r="N371" s="1">
        <f>Tabelle3[[#This Row],[Menge t P2O5]]/Tabelle3[[#This Row],[Anzahl Lieferscheine]]</f>
        <v>0.35345578947368417</v>
      </c>
    </row>
    <row r="372" spans="1:14" x14ac:dyDescent="0.2">
      <c r="A372" s="2" t="s">
        <v>47</v>
      </c>
      <c r="B372" s="2" t="s">
        <v>47</v>
      </c>
      <c r="C372" s="2" t="s">
        <v>6</v>
      </c>
      <c r="D372" s="2" t="s">
        <v>7</v>
      </c>
      <c r="E372" s="2" t="s">
        <v>9</v>
      </c>
      <c r="F372" s="2" t="s">
        <v>61</v>
      </c>
      <c r="G372" s="1">
        <v>31257.200000000001</v>
      </c>
      <c r="H372" s="1">
        <v>13176.63</v>
      </c>
      <c r="I372" s="4">
        <v>75</v>
      </c>
      <c r="J372" s="2" t="s">
        <v>67</v>
      </c>
      <c r="K372" s="1">
        <f>Tabelle3[[#This Row],[Menge kg Nges]]/1000</f>
        <v>31.257200000000001</v>
      </c>
      <c r="L372" s="1">
        <f>Tabelle3[[#This Row],[Menge kg P2O5]]/1000</f>
        <v>13.176629999999999</v>
      </c>
      <c r="M372" s="1">
        <f>Tabelle3[[#This Row],[Menge t Nges]]/Tabelle3[[#This Row],[Anzahl Lieferscheine]]</f>
        <v>0.41676266666666667</v>
      </c>
      <c r="N372" s="1">
        <f>Tabelle3[[#This Row],[Menge t P2O5]]/Tabelle3[[#This Row],[Anzahl Lieferscheine]]</f>
        <v>0.17568839999999999</v>
      </c>
    </row>
    <row r="373" spans="1:14" x14ac:dyDescent="0.2">
      <c r="A373" s="2" t="s">
        <v>47</v>
      </c>
      <c r="B373" s="2" t="s">
        <v>47</v>
      </c>
      <c r="C373" s="2" t="s">
        <v>6</v>
      </c>
      <c r="D373" s="2" t="s">
        <v>7</v>
      </c>
      <c r="E373" s="2" t="s">
        <v>10</v>
      </c>
      <c r="F373" s="2" t="s">
        <v>61</v>
      </c>
      <c r="G373" s="1">
        <v>625.6</v>
      </c>
      <c r="H373" s="1">
        <v>251.2</v>
      </c>
      <c r="I373" s="4">
        <v>4</v>
      </c>
      <c r="J373" s="2" t="s">
        <v>67</v>
      </c>
      <c r="K373" s="1">
        <f>Tabelle3[[#This Row],[Menge kg Nges]]/1000</f>
        <v>0.62560000000000004</v>
      </c>
      <c r="L373" s="1">
        <f>Tabelle3[[#This Row],[Menge kg P2O5]]/1000</f>
        <v>0.25119999999999998</v>
      </c>
      <c r="M373" s="1">
        <f>Tabelle3[[#This Row],[Menge t Nges]]/Tabelle3[[#This Row],[Anzahl Lieferscheine]]</f>
        <v>0.15640000000000001</v>
      </c>
      <c r="N373" s="1">
        <f>Tabelle3[[#This Row],[Menge t P2O5]]/Tabelle3[[#This Row],[Anzahl Lieferscheine]]</f>
        <v>6.2799999999999995E-2</v>
      </c>
    </row>
    <row r="374" spans="1:14" x14ac:dyDescent="0.2">
      <c r="A374" s="2" t="s">
        <v>47</v>
      </c>
      <c r="B374" s="2" t="s">
        <v>47</v>
      </c>
      <c r="C374" s="2" t="s">
        <v>6</v>
      </c>
      <c r="D374" s="2" t="s">
        <v>7</v>
      </c>
      <c r="E374" s="2" t="s">
        <v>11</v>
      </c>
      <c r="F374" s="2" t="s">
        <v>61</v>
      </c>
      <c r="G374" s="1">
        <v>20720.879999999997</v>
      </c>
      <c r="H374" s="1">
        <v>10962.119999999999</v>
      </c>
      <c r="I374" s="4">
        <v>13</v>
      </c>
      <c r="J374" s="2" t="s">
        <v>67</v>
      </c>
      <c r="K374" s="1">
        <f>Tabelle3[[#This Row],[Menge kg Nges]]/1000</f>
        <v>20.720879999999998</v>
      </c>
      <c r="L374" s="1">
        <f>Tabelle3[[#This Row],[Menge kg P2O5]]/1000</f>
        <v>10.962119999999999</v>
      </c>
      <c r="M374" s="1">
        <f>Tabelle3[[#This Row],[Menge t Nges]]/Tabelle3[[#This Row],[Anzahl Lieferscheine]]</f>
        <v>1.593913846153846</v>
      </c>
      <c r="N374" s="1">
        <f>Tabelle3[[#This Row],[Menge t P2O5]]/Tabelle3[[#This Row],[Anzahl Lieferscheine]]</f>
        <v>0.84323999999999988</v>
      </c>
    </row>
    <row r="375" spans="1:14" x14ac:dyDescent="0.2">
      <c r="A375" s="2" t="s">
        <v>47</v>
      </c>
      <c r="B375" s="2" t="s">
        <v>47</v>
      </c>
      <c r="C375" s="2" t="s">
        <v>6</v>
      </c>
      <c r="D375" s="2" t="s">
        <v>7</v>
      </c>
      <c r="E375" s="2" t="s">
        <v>12</v>
      </c>
      <c r="F375" s="2" t="s">
        <v>61</v>
      </c>
      <c r="G375" s="1">
        <v>11902.580000000002</v>
      </c>
      <c r="H375" s="1">
        <v>6270.7900000000009</v>
      </c>
      <c r="I375" s="4">
        <v>56</v>
      </c>
      <c r="J375" s="2" t="s">
        <v>67</v>
      </c>
      <c r="K375" s="1">
        <f>Tabelle3[[#This Row],[Menge kg Nges]]/1000</f>
        <v>11.902580000000002</v>
      </c>
      <c r="L375" s="1">
        <f>Tabelle3[[#This Row],[Menge kg P2O5]]/1000</f>
        <v>6.2707900000000008</v>
      </c>
      <c r="M375" s="1">
        <f>Tabelle3[[#This Row],[Menge t Nges]]/Tabelle3[[#This Row],[Anzahl Lieferscheine]]</f>
        <v>0.21254607142857146</v>
      </c>
      <c r="N375" s="1">
        <f>Tabelle3[[#This Row],[Menge t P2O5]]/Tabelle3[[#This Row],[Anzahl Lieferscheine]]</f>
        <v>0.11197839285714287</v>
      </c>
    </row>
    <row r="376" spans="1:14" x14ac:dyDescent="0.2">
      <c r="A376" s="2" t="s">
        <v>47</v>
      </c>
      <c r="B376" s="2" t="s">
        <v>47</v>
      </c>
      <c r="C376" s="2" t="s">
        <v>6</v>
      </c>
      <c r="D376" s="2" t="s">
        <v>7</v>
      </c>
      <c r="E376" s="2" t="s">
        <v>13</v>
      </c>
      <c r="F376" s="2" t="s">
        <v>61</v>
      </c>
      <c r="G376" s="1">
        <v>1278.4000000000001</v>
      </c>
      <c r="H376" s="1">
        <v>870.40000000000009</v>
      </c>
      <c r="I376" s="4">
        <v>2</v>
      </c>
      <c r="J376" s="2" t="s">
        <v>67</v>
      </c>
      <c r="K376" s="1">
        <f>Tabelle3[[#This Row],[Menge kg Nges]]/1000</f>
        <v>1.2784</v>
      </c>
      <c r="L376" s="1">
        <f>Tabelle3[[#This Row],[Menge kg P2O5]]/1000</f>
        <v>0.87040000000000006</v>
      </c>
      <c r="M376" s="1">
        <f>Tabelle3[[#This Row],[Menge t Nges]]/Tabelle3[[#This Row],[Anzahl Lieferscheine]]</f>
        <v>0.63919999999999999</v>
      </c>
      <c r="N376" s="1">
        <f>Tabelle3[[#This Row],[Menge t P2O5]]/Tabelle3[[#This Row],[Anzahl Lieferscheine]]</f>
        <v>0.43520000000000003</v>
      </c>
    </row>
    <row r="377" spans="1:14" x14ac:dyDescent="0.2">
      <c r="A377" s="2" t="s">
        <v>47</v>
      </c>
      <c r="B377" s="2" t="s">
        <v>47</v>
      </c>
      <c r="C377" s="2" t="s">
        <v>6</v>
      </c>
      <c r="D377" s="2" t="s">
        <v>7</v>
      </c>
      <c r="E377" s="2" t="s">
        <v>14</v>
      </c>
      <c r="F377" s="2" t="s">
        <v>61</v>
      </c>
      <c r="G377" s="1">
        <v>6867</v>
      </c>
      <c r="H377" s="1">
        <v>4488.5</v>
      </c>
      <c r="I377" s="4">
        <v>14</v>
      </c>
      <c r="J377" s="2" t="s">
        <v>67</v>
      </c>
      <c r="K377" s="1">
        <f>Tabelle3[[#This Row],[Menge kg Nges]]/1000</f>
        <v>6.867</v>
      </c>
      <c r="L377" s="1">
        <f>Tabelle3[[#This Row],[Menge kg P2O5]]/1000</f>
        <v>4.4885000000000002</v>
      </c>
      <c r="M377" s="1">
        <f>Tabelle3[[#This Row],[Menge t Nges]]/Tabelle3[[#This Row],[Anzahl Lieferscheine]]</f>
        <v>0.49049999999999999</v>
      </c>
      <c r="N377" s="1">
        <f>Tabelle3[[#This Row],[Menge t P2O5]]/Tabelle3[[#This Row],[Anzahl Lieferscheine]]</f>
        <v>0.32060714285714287</v>
      </c>
    </row>
    <row r="378" spans="1:14" x14ac:dyDescent="0.2">
      <c r="A378" s="2" t="s">
        <v>47</v>
      </c>
      <c r="B378" s="2" t="s">
        <v>47</v>
      </c>
      <c r="C378" s="2" t="s">
        <v>6</v>
      </c>
      <c r="D378" s="2" t="s">
        <v>15</v>
      </c>
      <c r="E378" s="2" t="s">
        <v>16</v>
      </c>
      <c r="F378" s="2" t="s">
        <v>61</v>
      </c>
      <c r="G378" s="1">
        <v>6916.7800000000007</v>
      </c>
      <c r="H378" s="1">
        <v>6152.7699999999995</v>
      </c>
      <c r="I378" s="4">
        <v>15</v>
      </c>
      <c r="J378" s="2" t="s">
        <v>67</v>
      </c>
      <c r="K378" s="1">
        <f>Tabelle3[[#This Row],[Menge kg Nges]]/1000</f>
        <v>6.916780000000001</v>
      </c>
      <c r="L378" s="1">
        <f>Tabelle3[[#This Row],[Menge kg P2O5]]/1000</f>
        <v>6.1527699999999994</v>
      </c>
      <c r="M378" s="1">
        <f>Tabelle3[[#This Row],[Menge t Nges]]/Tabelle3[[#This Row],[Anzahl Lieferscheine]]</f>
        <v>0.46111866666666673</v>
      </c>
      <c r="N378" s="1">
        <f>Tabelle3[[#This Row],[Menge t P2O5]]/Tabelle3[[#This Row],[Anzahl Lieferscheine]]</f>
        <v>0.41018466666666664</v>
      </c>
    </row>
    <row r="379" spans="1:14" x14ac:dyDescent="0.2">
      <c r="A379" s="2" t="s">
        <v>47</v>
      </c>
      <c r="B379" s="2" t="s">
        <v>47</v>
      </c>
      <c r="C379" s="2" t="s">
        <v>6</v>
      </c>
      <c r="D379" s="2" t="s">
        <v>15</v>
      </c>
      <c r="E379" s="2" t="s">
        <v>17</v>
      </c>
      <c r="F379" s="2" t="s">
        <v>61</v>
      </c>
      <c r="G379" s="1">
        <v>106.53000000000002</v>
      </c>
      <c r="H379" s="1">
        <v>46.230000000000011</v>
      </c>
      <c r="I379" s="4">
        <v>12</v>
      </c>
      <c r="J379" s="2" t="s">
        <v>67</v>
      </c>
      <c r="K379" s="1">
        <f>Tabelle3[[#This Row],[Menge kg Nges]]/1000</f>
        <v>0.10653000000000001</v>
      </c>
      <c r="L379" s="1">
        <f>Tabelle3[[#This Row],[Menge kg P2O5]]/1000</f>
        <v>4.6230000000000014E-2</v>
      </c>
      <c r="M379" s="1">
        <f>Tabelle3[[#This Row],[Menge t Nges]]/Tabelle3[[#This Row],[Anzahl Lieferscheine]]</f>
        <v>8.8775000000000017E-3</v>
      </c>
      <c r="N379" s="1">
        <f>Tabelle3[[#This Row],[Menge t P2O5]]/Tabelle3[[#This Row],[Anzahl Lieferscheine]]</f>
        <v>3.8525000000000013E-3</v>
      </c>
    </row>
    <row r="380" spans="1:14" x14ac:dyDescent="0.2">
      <c r="A380" s="2" t="s">
        <v>47</v>
      </c>
      <c r="B380" s="2" t="s">
        <v>47</v>
      </c>
      <c r="C380" s="2" t="s">
        <v>6</v>
      </c>
      <c r="D380" s="2" t="s">
        <v>15</v>
      </c>
      <c r="E380" s="2" t="s">
        <v>19</v>
      </c>
      <c r="F380" s="2" t="s">
        <v>61</v>
      </c>
      <c r="G380" s="1">
        <v>290.25</v>
      </c>
      <c r="H380" s="1">
        <v>322.5</v>
      </c>
      <c r="I380" s="4">
        <v>2</v>
      </c>
      <c r="J380" s="2" t="s">
        <v>67</v>
      </c>
      <c r="K380" s="1">
        <f>Tabelle3[[#This Row],[Menge kg Nges]]/1000</f>
        <v>0.29025000000000001</v>
      </c>
      <c r="L380" s="1">
        <f>Tabelle3[[#This Row],[Menge kg P2O5]]/1000</f>
        <v>0.32250000000000001</v>
      </c>
      <c r="M380" s="1">
        <f>Tabelle3[[#This Row],[Menge t Nges]]/Tabelle3[[#This Row],[Anzahl Lieferscheine]]</f>
        <v>0.145125</v>
      </c>
      <c r="N380" s="1">
        <f>Tabelle3[[#This Row],[Menge t P2O5]]/Tabelle3[[#This Row],[Anzahl Lieferscheine]]</f>
        <v>0.16125</v>
      </c>
    </row>
    <row r="381" spans="1:14" x14ac:dyDescent="0.2">
      <c r="A381" s="2" t="s">
        <v>47</v>
      </c>
      <c r="B381" s="2" t="s">
        <v>47</v>
      </c>
      <c r="C381" s="2" t="s">
        <v>6</v>
      </c>
      <c r="D381" s="2" t="s">
        <v>15</v>
      </c>
      <c r="E381" s="2" t="s">
        <v>20</v>
      </c>
      <c r="F381" s="2" t="s">
        <v>61</v>
      </c>
      <c r="G381" s="1">
        <v>1075.0000000000002</v>
      </c>
      <c r="H381" s="1">
        <v>711.25</v>
      </c>
      <c r="I381" s="4">
        <v>26</v>
      </c>
      <c r="J381" s="2" t="s">
        <v>67</v>
      </c>
      <c r="K381" s="1">
        <f>Tabelle3[[#This Row],[Menge kg Nges]]/1000</f>
        <v>1.0750000000000002</v>
      </c>
      <c r="L381" s="1">
        <f>Tabelle3[[#This Row],[Menge kg P2O5]]/1000</f>
        <v>0.71125000000000005</v>
      </c>
      <c r="M381" s="1">
        <f>Tabelle3[[#This Row],[Menge t Nges]]/Tabelle3[[#This Row],[Anzahl Lieferscheine]]</f>
        <v>4.1346153846153852E-2</v>
      </c>
      <c r="N381" s="1">
        <f>Tabelle3[[#This Row],[Menge t P2O5]]/Tabelle3[[#This Row],[Anzahl Lieferscheine]]</f>
        <v>2.7355769230769232E-2</v>
      </c>
    </row>
    <row r="382" spans="1:14" x14ac:dyDescent="0.2">
      <c r="A382" s="2" t="s">
        <v>47</v>
      </c>
      <c r="B382" s="2" t="s">
        <v>47</v>
      </c>
      <c r="C382" s="2" t="s">
        <v>6</v>
      </c>
      <c r="D382" s="2" t="s">
        <v>15</v>
      </c>
      <c r="E382" s="2" t="s">
        <v>21</v>
      </c>
      <c r="F382" s="2" t="s">
        <v>61</v>
      </c>
      <c r="G382" s="1">
        <v>1756.39</v>
      </c>
      <c r="H382" s="1">
        <v>1010</v>
      </c>
      <c r="I382" s="4">
        <v>1</v>
      </c>
      <c r="J382" s="2" t="s">
        <v>67</v>
      </c>
      <c r="K382" s="1">
        <f>Tabelle3[[#This Row],[Menge kg Nges]]/1000</f>
        <v>1.7563900000000001</v>
      </c>
      <c r="L382" s="1">
        <f>Tabelle3[[#This Row],[Menge kg P2O5]]/1000</f>
        <v>1.01</v>
      </c>
      <c r="M382" s="1">
        <f>Tabelle3[[#This Row],[Menge t Nges]]/Tabelle3[[#This Row],[Anzahl Lieferscheine]]</f>
        <v>1.7563900000000001</v>
      </c>
      <c r="N382" s="1">
        <f>Tabelle3[[#This Row],[Menge t P2O5]]/Tabelle3[[#This Row],[Anzahl Lieferscheine]]</f>
        <v>1.01</v>
      </c>
    </row>
    <row r="383" spans="1:14" x14ac:dyDescent="0.2">
      <c r="A383" s="2" t="s">
        <v>47</v>
      </c>
      <c r="B383" s="2" t="s">
        <v>47</v>
      </c>
      <c r="C383" s="2" t="s">
        <v>6</v>
      </c>
      <c r="D383" s="2" t="s">
        <v>15</v>
      </c>
      <c r="E383" s="2" t="s">
        <v>9</v>
      </c>
      <c r="F383" s="2" t="s">
        <v>61</v>
      </c>
      <c r="G383" s="1">
        <v>6094.66</v>
      </c>
      <c r="H383" s="1">
        <v>3430.9500000000003</v>
      </c>
      <c r="I383" s="4">
        <v>28</v>
      </c>
      <c r="J383" s="2" t="s">
        <v>67</v>
      </c>
      <c r="K383" s="1">
        <f>Tabelle3[[#This Row],[Menge kg Nges]]/1000</f>
        <v>6.0946600000000002</v>
      </c>
      <c r="L383" s="1">
        <f>Tabelle3[[#This Row],[Menge kg P2O5]]/1000</f>
        <v>3.4309500000000002</v>
      </c>
      <c r="M383" s="1">
        <f>Tabelle3[[#This Row],[Menge t Nges]]/Tabelle3[[#This Row],[Anzahl Lieferscheine]]</f>
        <v>0.21766642857142857</v>
      </c>
      <c r="N383" s="1">
        <f>Tabelle3[[#This Row],[Menge t P2O5]]/Tabelle3[[#This Row],[Anzahl Lieferscheine]]</f>
        <v>0.12253392857142857</v>
      </c>
    </row>
    <row r="384" spans="1:14" x14ac:dyDescent="0.2">
      <c r="A384" s="2" t="s">
        <v>47</v>
      </c>
      <c r="B384" s="2" t="s">
        <v>47</v>
      </c>
      <c r="C384" s="2" t="s">
        <v>6</v>
      </c>
      <c r="D384" s="2" t="s">
        <v>15</v>
      </c>
      <c r="E384" s="2" t="s">
        <v>10</v>
      </c>
      <c r="F384" s="2" t="s">
        <v>61</v>
      </c>
      <c r="G384" s="1">
        <v>121.5</v>
      </c>
      <c r="H384" s="1">
        <v>51.9</v>
      </c>
      <c r="I384" s="4">
        <v>1</v>
      </c>
      <c r="J384" s="2" t="s">
        <v>67</v>
      </c>
      <c r="K384" s="1">
        <f>Tabelle3[[#This Row],[Menge kg Nges]]/1000</f>
        <v>0.1215</v>
      </c>
      <c r="L384" s="1">
        <f>Tabelle3[[#This Row],[Menge kg P2O5]]/1000</f>
        <v>5.1900000000000002E-2</v>
      </c>
      <c r="M384" s="1">
        <f>Tabelle3[[#This Row],[Menge t Nges]]/Tabelle3[[#This Row],[Anzahl Lieferscheine]]</f>
        <v>0.1215</v>
      </c>
      <c r="N384" s="1">
        <f>Tabelle3[[#This Row],[Menge t P2O5]]/Tabelle3[[#This Row],[Anzahl Lieferscheine]]</f>
        <v>5.1900000000000002E-2</v>
      </c>
    </row>
    <row r="385" spans="1:14" x14ac:dyDescent="0.2">
      <c r="A385" s="2" t="s">
        <v>47</v>
      </c>
      <c r="B385" s="2" t="s">
        <v>47</v>
      </c>
      <c r="C385" s="2" t="s">
        <v>6</v>
      </c>
      <c r="D385" s="2" t="s">
        <v>15</v>
      </c>
      <c r="E385" s="2" t="s">
        <v>23</v>
      </c>
      <c r="F385" s="2" t="s">
        <v>61</v>
      </c>
      <c r="G385" s="1">
        <v>1850</v>
      </c>
      <c r="H385" s="1">
        <v>1126.3699999999999</v>
      </c>
      <c r="I385" s="4">
        <v>2</v>
      </c>
      <c r="J385" s="2" t="s">
        <v>67</v>
      </c>
      <c r="K385" s="1">
        <f>Tabelle3[[#This Row],[Menge kg Nges]]/1000</f>
        <v>1.85</v>
      </c>
      <c r="L385" s="1">
        <f>Tabelle3[[#This Row],[Menge kg P2O5]]/1000</f>
        <v>1.1263699999999999</v>
      </c>
      <c r="M385" s="1">
        <f>Tabelle3[[#This Row],[Menge t Nges]]/Tabelle3[[#This Row],[Anzahl Lieferscheine]]</f>
        <v>0.92500000000000004</v>
      </c>
      <c r="N385" s="1">
        <f>Tabelle3[[#This Row],[Menge t P2O5]]/Tabelle3[[#This Row],[Anzahl Lieferscheine]]</f>
        <v>0.56318499999999994</v>
      </c>
    </row>
    <row r="386" spans="1:14" x14ac:dyDescent="0.2">
      <c r="A386" s="2" t="s">
        <v>47</v>
      </c>
      <c r="B386" s="2" t="s">
        <v>47</v>
      </c>
      <c r="C386" s="2" t="s">
        <v>25</v>
      </c>
      <c r="D386" s="2" t="s">
        <v>25</v>
      </c>
      <c r="E386" s="2" t="s">
        <v>26</v>
      </c>
      <c r="F386" s="2" t="s">
        <v>61</v>
      </c>
      <c r="G386" s="1">
        <v>56441.19</v>
      </c>
      <c r="H386" s="1">
        <v>20117.990000000002</v>
      </c>
      <c r="I386" s="4">
        <v>82</v>
      </c>
      <c r="J386" s="2" t="s">
        <v>67</v>
      </c>
      <c r="K386" s="1">
        <f>Tabelle3[[#This Row],[Menge kg Nges]]/1000</f>
        <v>56.441189999999999</v>
      </c>
      <c r="L386" s="1">
        <f>Tabelle3[[#This Row],[Menge kg P2O5]]/1000</f>
        <v>20.117990000000002</v>
      </c>
      <c r="M386" s="1">
        <f>Tabelle3[[#This Row],[Menge t Nges]]/Tabelle3[[#This Row],[Anzahl Lieferscheine]]</f>
        <v>0.68830719512195115</v>
      </c>
      <c r="N386" s="1">
        <f>Tabelle3[[#This Row],[Menge t P2O5]]/Tabelle3[[#This Row],[Anzahl Lieferscheine]]</f>
        <v>0.24534134146341466</v>
      </c>
    </row>
    <row r="387" spans="1:14" x14ac:dyDescent="0.2">
      <c r="A387" s="2" t="s">
        <v>47</v>
      </c>
      <c r="B387" s="2" t="s">
        <v>37</v>
      </c>
      <c r="C387" s="2" t="s">
        <v>6</v>
      </c>
      <c r="D387" s="2" t="s">
        <v>15</v>
      </c>
      <c r="E387" s="2" t="s">
        <v>8</v>
      </c>
      <c r="F387" s="2" t="s">
        <v>61</v>
      </c>
      <c r="G387" s="1">
        <v>141</v>
      </c>
      <c r="H387" s="1">
        <v>213</v>
      </c>
      <c r="I387" s="4">
        <v>1</v>
      </c>
      <c r="J387" s="2" t="s">
        <v>67</v>
      </c>
      <c r="K387" s="1">
        <f>Tabelle3[[#This Row],[Menge kg Nges]]/1000</f>
        <v>0.14099999999999999</v>
      </c>
      <c r="L387" s="1">
        <f>Tabelle3[[#This Row],[Menge kg P2O5]]/1000</f>
        <v>0.21299999999999999</v>
      </c>
      <c r="M387" s="1">
        <f>Tabelle3[[#This Row],[Menge t Nges]]/Tabelle3[[#This Row],[Anzahl Lieferscheine]]</f>
        <v>0.14099999999999999</v>
      </c>
      <c r="N387" s="1">
        <f>Tabelle3[[#This Row],[Menge t P2O5]]/Tabelle3[[#This Row],[Anzahl Lieferscheine]]</f>
        <v>0.21299999999999999</v>
      </c>
    </row>
    <row r="388" spans="1:14" x14ac:dyDescent="0.2">
      <c r="A388" s="2" t="s">
        <v>47</v>
      </c>
      <c r="B388" s="2" t="s">
        <v>42</v>
      </c>
      <c r="C388" s="2" t="s">
        <v>6</v>
      </c>
      <c r="D388" s="2" t="s">
        <v>7</v>
      </c>
      <c r="E388" s="2" t="s">
        <v>8</v>
      </c>
      <c r="F388" s="2" t="s">
        <v>61</v>
      </c>
      <c r="G388" s="1">
        <v>8653.7699999999986</v>
      </c>
      <c r="H388" s="1">
        <v>2827.17</v>
      </c>
      <c r="I388" s="4">
        <v>26</v>
      </c>
      <c r="J388" s="2" t="s">
        <v>67</v>
      </c>
      <c r="K388" s="1">
        <f>Tabelle3[[#This Row],[Menge kg Nges]]/1000</f>
        <v>8.653769999999998</v>
      </c>
      <c r="L388" s="1">
        <f>Tabelle3[[#This Row],[Menge kg P2O5]]/1000</f>
        <v>2.8271700000000002</v>
      </c>
      <c r="M388" s="1">
        <f>Tabelle3[[#This Row],[Menge t Nges]]/Tabelle3[[#This Row],[Anzahl Lieferscheine]]</f>
        <v>0.33283730769230763</v>
      </c>
      <c r="N388" s="1">
        <f>Tabelle3[[#This Row],[Menge t P2O5]]/Tabelle3[[#This Row],[Anzahl Lieferscheine]]</f>
        <v>0.1087373076923077</v>
      </c>
    </row>
    <row r="389" spans="1:14" x14ac:dyDescent="0.2">
      <c r="A389" s="2" t="s">
        <v>47</v>
      </c>
      <c r="B389" s="2" t="s">
        <v>42</v>
      </c>
      <c r="C389" s="2" t="s">
        <v>6</v>
      </c>
      <c r="D389" s="2" t="s">
        <v>7</v>
      </c>
      <c r="E389" s="2" t="s">
        <v>9</v>
      </c>
      <c r="F389" s="2" t="s">
        <v>61</v>
      </c>
      <c r="G389" s="1">
        <v>176.58</v>
      </c>
      <c r="H389" s="1">
        <v>43.2</v>
      </c>
      <c r="I389" s="4">
        <v>2</v>
      </c>
      <c r="J389" s="2" t="s">
        <v>67</v>
      </c>
      <c r="K389" s="1">
        <f>Tabelle3[[#This Row],[Menge kg Nges]]/1000</f>
        <v>0.17658000000000001</v>
      </c>
      <c r="L389" s="1">
        <f>Tabelle3[[#This Row],[Menge kg P2O5]]/1000</f>
        <v>4.3200000000000002E-2</v>
      </c>
      <c r="M389" s="1">
        <f>Tabelle3[[#This Row],[Menge t Nges]]/Tabelle3[[#This Row],[Anzahl Lieferscheine]]</f>
        <v>8.8290000000000007E-2</v>
      </c>
      <c r="N389" s="1">
        <f>Tabelle3[[#This Row],[Menge t P2O5]]/Tabelle3[[#This Row],[Anzahl Lieferscheine]]</f>
        <v>2.1600000000000001E-2</v>
      </c>
    </row>
    <row r="390" spans="1:14" x14ac:dyDescent="0.2">
      <c r="A390" s="2" t="s">
        <v>47</v>
      </c>
      <c r="B390" s="2" t="s">
        <v>42</v>
      </c>
      <c r="C390" s="2" t="s">
        <v>6</v>
      </c>
      <c r="D390" s="2" t="s">
        <v>15</v>
      </c>
      <c r="E390" s="2" t="s">
        <v>20</v>
      </c>
      <c r="F390" s="2" t="s">
        <v>61</v>
      </c>
      <c r="G390" s="1">
        <v>114.4</v>
      </c>
      <c r="H390" s="1">
        <v>65</v>
      </c>
      <c r="I390" s="4">
        <v>1</v>
      </c>
      <c r="J390" s="2" t="s">
        <v>67</v>
      </c>
      <c r="K390" s="1">
        <f>Tabelle3[[#This Row],[Menge kg Nges]]/1000</f>
        <v>0.1144</v>
      </c>
      <c r="L390" s="1">
        <f>Tabelle3[[#This Row],[Menge kg P2O5]]/1000</f>
        <v>6.5000000000000002E-2</v>
      </c>
      <c r="M390" s="1">
        <f>Tabelle3[[#This Row],[Menge t Nges]]/Tabelle3[[#This Row],[Anzahl Lieferscheine]]</f>
        <v>0.1144</v>
      </c>
      <c r="N390" s="1">
        <f>Tabelle3[[#This Row],[Menge t P2O5]]/Tabelle3[[#This Row],[Anzahl Lieferscheine]]</f>
        <v>6.5000000000000002E-2</v>
      </c>
    </row>
    <row r="391" spans="1:14" x14ac:dyDescent="0.2">
      <c r="A391" s="2" t="s">
        <v>47</v>
      </c>
      <c r="B391" s="2" t="s">
        <v>42</v>
      </c>
      <c r="C391" s="2" t="s">
        <v>25</v>
      </c>
      <c r="D391" s="2" t="s">
        <v>25</v>
      </c>
      <c r="E391" s="2" t="s">
        <v>26</v>
      </c>
      <c r="F391" s="2" t="s">
        <v>61</v>
      </c>
      <c r="G391" s="1">
        <v>4364.5499999999993</v>
      </c>
      <c r="H391" s="1">
        <v>1073.25</v>
      </c>
      <c r="I391" s="4">
        <v>21</v>
      </c>
      <c r="J391" s="2" t="s">
        <v>67</v>
      </c>
      <c r="K391" s="1">
        <f>Tabelle3[[#This Row],[Menge kg Nges]]/1000</f>
        <v>4.3645499999999995</v>
      </c>
      <c r="L391" s="1">
        <f>Tabelle3[[#This Row],[Menge kg P2O5]]/1000</f>
        <v>1.07325</v>
      </c>
      <c r="M391" s="1">
        <f>Tabelle3[[#This Row],[Menge t Nges]]/Tabelle3[[#This Row],[Anzahl Lieferscheine]]</f>
        <v>0.20783571428571426</v>
      </c>
      <c r="N391" s="1">
        <f>Tabelle3[[#This Row],[Menge t P2O5]]/Tabelle3[[#This Row],[Anzahl Lieferscheine]]</f>
        <v>5.1107142857142858E-2</v>
      </c>
    </row>
    <row r="392" spans="1:14" x14ac:dyDescent="0.2">
      <c r="A392" s="2" t="s">
        <v>46</v>
      </c>
      <c r="B392" s="2" t="s">
        <v>46</v>
      </c>
      <c r="C392" s="2" t="s">
        <v>6</v>
      </c>
      <c r="D392" s="2" t="s">
        <v>7</v>
      </c>
      <c r="E392" s="2" t="s">
        <v>8</v>
      </c>
      <c r="F392" s="2" t="s">
        <v>61</v>
      </c>
      <c r="G392" s="1">
        <v>76822.409999999974</v>
      </c>
      <c r="H392" s="1">
        <v>25065.130000000008</v>
      </c>
      <c r="I392" s="4">
        <v>61</v>
      </c>
      <c r="J392" s="2" t="s">
        <v>67</v>
      </c>
      <c r="K392" s="1">
        <f>Tabelle3[[#This Row],[Menge kg Nges]]/1000</f>
        <v>76.822409999999977</v>
      </c>
      <c r="L392" s="1">
        <f>Tabelle3[[#This Row],[Menge kg P2O5]]/1000</f>
        <v>25.065130000000007</v>
      </c>
      <c r="M392" s="1">
        <f>Tabelle3[[#This Row],[Menge t Nges]]/Tabelle3[[#This Row],[Anzahl Lieferscheine]]</f>
        <v>1.2593837704918029</v>
      </c>
      <c r="N392" s="1">
        <f>Tabelle3[[#This Row],[Menge t P2O5]]/Tabelle3[[#This Row],[Anzahl Lieferscheine]]</f>
        <v>0.41090377049180338</v>
      </c>
    </row>
    <row r="393" spans="1:14" x14ac:dyDescent="0.2">
      <c r="A393" s="2" t="s">
        <v>46</v>
      </c>
      <c r="B393" s="2" t="s">
        <v>46</v>
      </c>
      <c r="C393" s="2" t="s">
        <v>6</v>
      </c>
      <c r="D393" s="2" t="s">
        <v>7</v>
      </c>
      <c r="E393" s="2" t="s">
        <v>9</v>
      </c>
      <c r="F393" s="2" t="s">
        <v>61</v>
      </c>
      <c r="G393" s="1">
        <v>52768.42</v>
      </c>
      <c r="H393" s="1">
        <v>21351.030000000002</v>
      </c>
      <c r="I393" s="4">
        <v>194</v>
      </c>
      <c r="J393" s="2" t="s">
        <v>67</v>
      </c>
      <c r="K393" s="1">
        <f>Tabelle3[[#This Row],[Menge kg Nges]]/1000</f>
        <v>52.768419999999999</v>
      </c>
      <c r="L393" s="1">
        <f>Tabelle3[[#This Row],[Menge kg P2O5]]/1000</f>
        <v>21.351030000000002</v>
      </c>
      <c r="M393" s="1">
        <f>Tabelle3[[#This Row],[Menge t Nges]]/Tabelle3[[#This Row],[Anzahl Lieferscheine]]</f>
        <v>0.27200216494845358</v>
      </c>
      <c r="N393" s="1">
        <f>Tabelle3[[#This Row],[Menge t P2O5]]/Tabelle3[[#This Row],[Anzahl Lieferscheine]]</f>
        <v>0.11005685567010311</v>
      </c>
    </row>
    <row r="394" spans="1:14" x14ac:dyDescent="0.2">
      <c r="A394" s="2" t="s">
        <v>46</v>
      </c>
      <c r="B394" s="2" t="s">
        <v>46</v>
      </c>
      <c r="C394" s="2" t="s">
        <v>6</v>
      </c>
      <c r="D394" s="2" t="s">
        <v>7</v>
      </c>
      <c r="E394" s="2" t="s">
        <v>50</v>
      </c>
      <c r="F394" s="2" t="s">
        <v>61</v>
      </c>
      <c r="G394" s="1">
        <v>440</v>
      </c>
      <c r="H394" s="1">
        <v>180</v>
      </c>
      <c r="I394" s="4">
        <v>1</v>
      </c>
      <c r="J394" s="2" t="s">
        <v>67</v>
      </c>
      <c r="K394" s="1">
        <f>Tabelle3[[#This Row],[Menge kg Nges]]/1000</f>
        <v>0.44</v>
      </c>
      <c r="L394" s="1">
        <f>Tabelle3[[#This Row],[Menge kg P2O5]]/1000</f>
        <v>0.18</v>
      </c>
      <c r="M394" s="1">
        <f>Tabelle3[[#This Row],[Menge t Nges]]/Tabelle3[[#This Row],[Anzahl Lieferscheine]]</f>
        <v>0.44</v>
      </c>
      <c r="N394" s="1">
        <f>Tabelle3[[#This Row],[Menge t P2O5]]/Tabelle3[[#This Row],[Anzahl Lieferscheine]]</f>
        <v>0.18</v>
      </c>
    </row>
    <row r="395" spans="1:14" x14ac:dyDescent="0.2">
      <c r="A395" s="2" t="s">
        <v>46</v>
      </c>
      <c r="B395" s="2" t="s">
        <v>46</v>
      </c>
      <c r="C395" s="2" t="s">
        <v>6</v>
      </c>
      <c r="D395" s="2" t="s">
        <v>7</v>
      </c>
      <c r="E395" s="2" t="s">
        <v>10</v>
      </c>
      <c r="F395" s="2" t="s">
        <v>61</v>
      </c>
      <c r="G395" s="1">
        <v>5601</v>
      </c>
      <c r="H395" s="1">
        <v>2571.5</v>
      </c>
      <c r="I395" s="4">
        <v>4</v>
      </c>
      <c r="J395" s="2" t="s">
        <v>67</v>
      </c>
      <c r="K395" s="1">
        <f>Tabelle3[[#This Row],[Menge kg Nges]]/1000</f>
        <v>5.601</v>
      </c>
      <c r="L395" s="1">
        <f>Tabelle3[[#This Row],[Menge kg P2O5]]/1000</f>
        <v>2.5714999999999999</v>
      </c>
      <c r="M395" s="1">
        <f>Tabelle3[[#This Row],[Menge t Nges]]/Tabelle3[[#This Row],[Anzahl Lieferscheine]]</f>
        <v>1.40025</v>
      </c>
      <c r="N395" s="1">
        <f>Tabelle3[[#This Row],[Menge t P2O5]]/Tabelle3[[#This Row],[Anzahl Lieferscheine]]</f>
        <v>0.64287499999999997</v>
      </c>
    </row>
    <row r="396" spans="1:14" x14ac:dyDescent="0.2">
      <c r="A396" s="2" t="s">
        <v>46</v>
      </c>
      <c r="B396" s="2" t="s">
        <v>46</v>
      </c>
      <c r="C396" s="2" t="s">
        <v>6</v>
      </c>
      <c r="D396" s="2" t="s">
        <v>7</v>
      </c>
      <c r="E396" s="2" t="s">
        <v>11</v>
      </c>
      <c r="F396" s="2" t="s">
        <v>61</v>
      </c>
      <c r="G396" s="1">
        <v>16066.33</v>
      </c>
      <c r="H396" s="1">
        <v>8130.53</v>
      </c>
      <c r="I396" s="4">
        <v>17</v>
      </c>
      <c r="J396" s="2" t="s">
        <v>67</v>
      </c>
      <c r="K396" s="1">
        <f>Tabelle3[[#This Row],[Menge kg Nges]]/1000</f>
        <v>16.066330000000001</v>
      </c>
      <c r="L396" s="1">
        <f>Tabelle3[[#This Row],[Menge kg P2O5]]/1000</f>
        <v>8.1305300000000003</v>
      </c>
      <c r="M396" s="1">
        <f>Tabelle3[[#This Row],[Menge t Nges]]/Tabelle3[[#This Row],[Anzahl Lieferscheine]]</f>
        <v>0.94507823529411772</v>
      </c>
      <c r="N396" s="1">
        <f>Tabelle3[[#This Row],[Menge t P2O5]]/Tabelle3[[#This Row],[Anzahl Lieferscheine]]</f>
        <v>0.47826647058823529</v>
      </c>
    </row>
    <row r="397" spans="1:14" x14ac:dyDescent="0.2">
      <c r="A397" s="2" t="s">
        <v>46</v>
      </c>
      <c r="B397" s="2" t="s">
        <v>46</v>
      </c>
      <c r="C397" s="2" t="s">
        <v>6</v>
      </c>
      <c r="D397" s="2" t="s">
        <v>7</v>
      </c>
      <c r="E397" s="2" t="s">
        <v>12</v>
      </c>
      <c r="F397" s="2" t="s">
        <v>61</v>
      </c>
      <c r="G397" s="1">
        <v>897</v>
      </c>
      <c r="H397" s="1">
        <v>381</v>
      </c>
      <c r="I397" s="4">
        <v>2</v>
      </c>
      <c r="J397" s="2" t="s">
        <v>67</v>
      </c>
      <c r="K397" s="1">
        <f>Tabelle3[[#This Row],[Menge kg Nges]]/1000</f>
        <v>0.89700000000000002</v>
      </c>
      <c r="L397" s="1">
        <f>Tabelle3[[#This Row],[Menge kg P2O5]]/1000</f>
        <v>0.38100000000000001</v>
      </c>
      <c r="M397" s="1">
        <f>Tabelle3[[#This Row],[Menge t Nges]]/Tabelle3[[#This Row],[Anzahl Lieferscheine]]</f>
        <v>0.44850000000000001</v>
      </c>
      <c r="N397" s="1">
        <f>Tabelle3[[#This Row],[Menge t P2O5]]/Tabelle3[[#This Row],[Anzahl Lieferscheine]]</f>
        <v>0.1905</v>
      </c>
    </row>
    <row r="398" spans="1:14" x14ac:dyDescent="0.2">
      <c r="A398" s="2" t="s">
        <v>46</v>
      </c>
      <c r="B398" s="2" t="s">
        <v>46</v>
      </c>
      <c r="C398" s="2" t="s">
        <v>6</v>
      </c>
      <c r="D398" s="2" t="s">
        <v>7</v>
      </c>
      <c r="E398" s="2" t="s">
        <v>13</v>
      </c>
      <c r="F398" s="2" t="s">
        <v>61</v>
      </c>
      <c r="G398" s="1">
        <v>3245.5</v>
      </c>
      <c r="H398" s="1">
        <v>1800.5</v>
      </c>
      <c r="I398" s="4">
        <v>8</v>
      </c>
      <c r="J398" s="2" t="s">
        <v>67</v>
      </c>
      <c r="K398" s="1">
        <f>Tabelle3[[#This Row],[Menge kg Nges]]/1000</f>
        <v>3.2454999999999998</v>
      </c>
      <c r="L398" s="1">
        <f>Tabelle3[[#This Row],[Menge kg P2O5]]/1000</f>
        <v>1.8005</v>
      </c>
      <c r="M398" s="1">
        <f>Tabelle3[[#This Row],[Menge t Nges]]/Tabelle3[[#This Row],[Anzahl Lieferscheine]]</f>
        <v>0.40568749999999998</v>
      </c>
      <c r="N398" s="1">
        <f>Tabelle3[[#This Row],[Menge t P2O5]]/Tabelle3[[#This Row],[Anzahl Lieferscheine]]</f>
        <v>0.2250625</v>
      </c>
    </row>
    <row r="399" spans="1:14" x14ac:dyDescent="0.2">
      <c r="A399" s="2" t="s">
        <v>46</v>
      </c>
      <c r="B399" s="2" t="s">
        <v>46</v>
      </c>
      <c r="C399" s="2" t="s">
        <v>6</v>
      </c>
      <c r="D399" s="2" t="s">
        <v>15</v>
      </c>
      <c r="E399" s="2" t="s">
        <v>8</v>
      </c>
      <c r="F399" s="2" t="s">
        <v>61</v>
      </c>
      <c r="G399" s="1">
        <v>519.75</v>
      </c>
      <c r="H399" s="1">
        <v>244.75</v>
      </c>
      <c r="I399" s="4">
        <v>2</v>
      </c>
      <c r="J399" s="2" t="s">
        <v>67</v>
      </c>
      <c r="K399" s="1">
        <f>Tabelle3[[#This Row],[Menge kg Nges]]/1000</f>
        <v>0.51975000000000005</v>
      </c>
      <c r="L399" s="1">
        <f>Tabelle3[[#This Row],[Menge kg P2O5]]/1000</f>
        <v>0.24475</v>
      </c>
      <c r="M399" s="1">
        <f>Tabelle3[[#This Row],[Menge t Nges]]/Tabelle3[[#This Row],[Anzahl Lieferscheine]]</f>
        <v>0.25987500000000002</v>
      </c>
      <c r="N399" s="1">
        <f>Tabelle3[[#This Row],[Menge t P2O5]]/Tabelle3[[#This Row],[Anzahl Lieferscheine]]</f>
        <v>0.122375</v>
      </c>
    </row>
    <row r="400" spans="1:14" x14ac:dyDescent="0.2">
      <c r="A400" s="2" t="s">
        <v>46</v>
      </c>
      <c r="B400" s="2" t="s">
        <v>46</v>
      </c>
      <c r="C400" s="2" t="s">
        <v>6</v>
      </c>
      <c r="D400" s="2" t="s">
        <v>15</v>
      </c>
      <c r="E400" s="2" t="s">
        <v>17</v>
      </c>
      <c r="F400" s="2" t="s">
        <v>61</v>
      </c>
      <c r="G400" s="1">
        <v>477</v>
      </c>
      <c r="H400" s="1">
        <v>207</v>
      </c>
      <c r="I400" s="4">
        <v>1</v>
      </c>
      <c r="J400" s="2" t="s">
        <v>67</v>
      </c>
      <c r="K400" s="1">
        <f>Tabelle3[[#This Row],[Menge kg Nges]]/1000</f>
        <v>0.47699999999999998</v>
      </c>
      <c r="L400" s="1">
        <f>Tabelle3[[#This Row],[Menge kg P2O5]]/1000</f>
        <v>0.20699999999999999</v>
      </c>
      <c r="M400" s="1">
        <f>Tabelle3[[#This Row],[Menge t Nges]]/Tabelle3[[#This Row],[Anzahl Lieferscheine]]</f>
        <v>0.47699999999999998</v>
      </c>
      <c r="N400" s="1">
        <f>Tabelle3[[#This Row],[Menge t P2O5]]/Tabelle3[[#This Row],[Anzahl Lieferscheine]]</f>
        <v>0.20699999999999999</v>
      </c>
    </row>
    <row r="401" spans="1:14" x14ac:dyDescent="0.2">
      <c r="A401" s="2" t="s">
        <v>46</v>
      </c>
      <c r="B401" s="2" t="s">
        <v>46</v>
      </c>
      <c r="C401" s="2" t="s">
        <v>6</v>
      </c>
      <c r="D401" s="2" t="s">
        <v>15</v>
      </c>
      <c r="E401" s="2" t="s">
        <v>18</v>
      </c>
      <c r="F401" s="2" t="s">
        <v>61</v>
      </c>
      <c r="G401" s="1">
        <v>1350.5</v>
      </c>
      <c r="H401" s="1">
        <v>879</v>
      </c>
      <c r="I401" s="4">
        <v>3</v>
      </c>
      <c r="J401" s="2" t="s">
        <v>67</v>
      </c>
      <c r="K401" s="1">
        <f>Tabelle3[[#This Row],[Menge kg Nges]]/1000</f>
        <v>1.3505</v>
      </c>
      <c r="L401" s="1">
        <f>Tabelle3[[#This Row],[Menge kg P2O5]]/1000</f>
        <v>0.879</v>
      </c>
      <c r="M401" s="1">
        <f>Tabelle3[[#This Row],[Menge t Nges]]/Tabelle3[[#This Row],[Anzahl Lieferscheine]]</f>
        <v>0.45016666666666666</v>
      </c>
      <c r="N401" s="1">
        <f>Tabelle3[[#This Row],[Menge t P2O5]]/Tabelle3[[#This Row],[Anzahl Lieferscheine]]</f>
        <v>0.29299999999999998</v>
      </c>
    </row>
    <row r="402" spans="1:14" x14ac:dyDescent="0.2">
      <c r="A402" s="2" t="s">
        <v>46</v>
      </c>
      <c r="B402" s="2" t="s">
        <v>46</v>
      </c>
      <c r="C402" s="2" t="s">
        <v>6</v>
      </c>
      <c r="D402" s="2" t="s">
        <v>15</v>
      </c>
      <c r="E402" s="2" t="s">
        <v>20</v>
      </c>
      <c r="F402" s="2" t="s">
        <v>61</v>
      </c>
      <c r="G402" s="1">
        <v>2006.22</v>
      </c>
      <c r="H402" s="1">
        <v>1192.55</v>
      </c>
      <c r="I402" s="4">
        <v>11</v>
      </c>
      <c r="J402" s="2" t="s">
        <v>67</v>
      </c>
      <c r="K402" s="1">
        <f>Tabelle3[[#This Row],[Menge kg Nges]]/1000</f>
        <v>2.0062199999999999</v>
      </c>
      <c r="L402" s="1">
        <f>Tabelle3[[#This Row],[Menge kg P2O5]]/1000</f>
        <v>1.19255</v>
      </c>
      <c r="M402" s="1">
        <f>Tabelle3[[#This Row],[Menge t Nges]]/Tabelle3[[#This Row],[Anzahl Lieferscheine]]</f>
        <v>0.18238363636363636</v>
      </c>
      <c r="N402" s="1">
        <f>Tabelle3[[#This Row],[Menge t P2O5]]/Tabelle3[[#This Row],[Anzahl Lieferscheine]]</f>
        <v>0.10841363636363636</v>
      </c>
    </row>
    <row r="403" spans="1:14" x14ac:dyDescent="0.2">
      <c r="A403" s="2" t="s">
        <v>46</v>
      </c>
      <c r="B403" s="2" t="s">
        <v>46</v>
      </c>
      <c r="C403" s="2" t="s">
        <v>6</v>
      </c>
      <c r="D403" s="2" t="s">
        <v>15</v>
      </c>
      <c r="E403" s="2" t="s">
        <v>21</v>
      </c>
      <c r="F403" s="2" t="s">
        <v>61</v>
      </c>
      <c r="G403" s="1">
        <v>1598.4</v>
      </c>
      <c r="H403" s="1">
        <v>937.5</v>
      </c>
      <c r="I403" s="4">
        <v>3</v>
      </c>
      <c r="J403" s="2" t="s">
        <v>67</v>
      </c>
      <c r="K403" s="1">
        <f>Tabelle3[[#This Row],[Menge kg Nges]]/1000</f>
        <v>1.5984</v>
      </c>
      <c r="L403" s="1">
        <f>Tabelle3[[#This Row],[Menge kg P2O5]]/1000</f>
        <v>0.9375</v>
      </c>
      <c r="M403" s="1">
        <f>Tabelle3[[#This Row],[Menge t Nges]]/Tabelle3[[#This Row],[Anzahl Lieferscheine]]</f>
        <v>0.53280000000000005</v>
      </c>
      <c r="N403" s="1">
        <f>Tabelle3[[#This Row],[Menge t P2O5]]/Tabelle3[[#This Row],[Anzahl Lieferscheine]]</f>
        <v>0.3125</v>
      </c>
    </row>
    <row r="404" spans="1:14" x14ac:dyDescent="0.2">
      <c r="A404" s="2" t="s">
        <v>46</v>
      </c>
      <c r="B404" s="2" t="s">
        <v>46</v>
      </c>
      <c r="C404" s="2" t="s">
        <v>6</v>
      </c>
      <c r="D404" s="2" t="s">
        <v>15</v>
      </c>
      <c r="E404" s="2" t="s">
        <v>9</v>
      </c>
      <c r="F404" s="2" t="s">
        <v>61</v>
      </c>
      <c r="G404" s="1">
        <v>7335.27</v>
      </c>
      <c r="H404" s="1">
        <v>5267.1200000000008</v>
      </c>
      <c r="I404" s="4">
        <v>35</v>
      </c>
      <c r="J404" s="2" t="s">
        <v>67</v>
      </c>
      <c r="K404" s="1">
        <f>Tabelle3[[#This Row],[Menge kg Nges]]/1000</f>
        <v>7.3352700000000004</v>
      </c>
      <c r="L404" s="1">
        <f>Tabelle3[[#This Row],[Menge kg P2O5]]/1000</f>
        <v>5.2671200000000011</v>
      </c>
      <c r="M404" s="1">
        <f>Tabelle3[[#This Row],[Menge t Nges]]/Tabelle3[[#This Row],[Anzahl Lieferscheine]]</f>
        <v>0.20957914285714288</v>
      </c>
      <c r="N404" s="1">
        <f>Tabelle3[[#This Row],[Menge t P2O5]]/Tabelle3[[#This Row],[Anzahl Lieferscheine]]</f>
        <v>0.15048914285714288</v>
      </c>
    </row>
    <row r="405" spans="1:14" x14ac:dyDescent="0.2">
      <c r="A405" s="2" t="s">
        <v>46</v>
      </c>
      <c r="B405" s="2" t="s">
        <v>46</v>
      </c>
      <c r="C405" s="2" t="s">
        <v>6</v>
      </c>
      <c r="D405" s="2" t="s">
        <v>15</v>
      </c>
      <c r="E405" s="2" t="s">
        <v>10</v>
      </c>
      <c r="F405" s="2" t="s">
        <v>61</v>
      </c>
      <c r="G405" s="1">
        <v>24.3</v>
      </c>
      <c r="H405" s="1">
        <v>10.38</v>
      </c>
      <c r="I405" s="4">
        <v>1</v>
      </c>
      <c r="J405" s="2" t="s">
        <v>67</v>
      </c>
      <c r="K405" s="1">
        <f>Tabelle3[[#This Row],[Menge kg Nges]]/1000</f>
        <v>2.4300000000000002E-2</v>
      </c>
      <c r="L405" s="1">
        <f>Tabelle3[[#This Row],[Menge kg P2O5]]/1000</f>
        <v>1.038E-2</v>
      </c>
      <c r="M405" s="1">
        <f>Tabelle3[[#This Row],[Menge t Nges]]/Tabelle3[[#This Row],[Anzahl Lieferscheine]]</f>
        <v>2.4300000000000002E-2</v>
      </c>
      <c r="N405" s="1">
        <f>Tabelle3[[#This Row],[Menge t P2O5]]/Tabelle3[[#This Row],[Anzahl Lieferscheine]]</f>
        <v>1.038E-2</v>
      </c>
    </row>
    <row r="406" spans="1:14" x14ac:dyDescent="0.2">
      <c r="A406" s="2" t="s">
        <v>46</v>
      </c>
      <c r="B406" s="2" t="s">
        <v>46</v>
      </c>
      <c r="C406" s="2" t="s">
        <v>25</v>
      </c>
      <c r="D406" s="2" t="s">
        <v>25</v>
      </c>
      <c r="E406" s="2" t="s">
        <v>26</v>
      </c>
      <c r="F406" s="2" t="s">
        <v>61</v>
      </c>
      <c r="G406" s="1">
        <v>13378.580000000002</v>
      </c>
      <c r="H406" s="1">
        <v>5420.1399999999994</v>
      </c>
      <c r="I406" s="4">
        <v>13</v>
      </c>
      <c r="J406" s="2" t="s">
        <v>67</v>
      </c>
      <c r="K406" s="1">
        <f>Tabelle3[[#This Row],[Menge kg Nges]]/1000</f>
        <v>13.378580000000001</v>
      </c>
      <c r="L406" s="1">
        <f>Tabelle3[[#This Row],[Menge kg P2O5]]/1000</f>
        <v>5.4201399999999991</v>
      </c>
      <c r="M406" s="1">
        <f>Tabelle3[[#This Row],[Menge t Nges]]/Tabelle3[[#This Row],[Anzahl Lieferscheine]]</f>
        <v>1.0291215384615386</v>
      </c>
      <c r="N406" s="1">
        <f>Tabelle3[[#This Row],[Menge t P2O5]]/Tabelle3[[#This Row],[Anzahl Lieferscheine]]</f>
        <v>0.4169338461538461</v>
      </c>
    </row>
    <row r="407" spans="1:14" x14ac:dyDescent="0.2">
      <c r="A407" s="2" t="s">
        <v>46</v>
      </c>
      <c r="B407" s="2" t="s">
        <v>45</v>
      </c>
      <c r="C407" s="2" t="s">
        <v>6</v>
      </c>
      <c r="D407" s="2" t="s">
        <v>7</v>
      </c>
      <c r="E407" s="2" t="s">
        <v>12</v>
      </c>
      <c r="F407" s="2" t="s">
        <v>61</v>
      </c>
      <c r="G407" s="1">
        <v>600</v>
      </c>
      <c r="H407" s="1">
        <v>380</v>
      </c>
      <c r="I407" s="4">
        <v>2</v>
      </c>
      <c r="J407" s="2" t="s">
        <v>67</v>
      </c>
      <c r="K407" s="1">
        <f>Tabelle3[[#This Row],[Menge kg Nges]]/1000</f>
        <v>0.6</v>
      </c>
      <c r="L407" s="1">
        <f>Tabelle3[[#This Row],[Menge kg P2O5]]/1000</f>
        <v>0.38</v>
      </c>
      <c r="M407" s="1">
        <f>Tabelle3[[#This Row],[Menge t Nges]]/Tabelle3[[#This Row],[Anzahl Lieferscheine]]</f>
        <v>0.3</v>
      </c>
      <c r="N407" s="1">
        <f>Tabelle3[[#This Row],[Menge t P2O5]]/Tabelle3[[#This Row],[Anzahl Lieferscheine]]</f>
        <v>0.19</v>
      </c>
    </row>
    <row r="408" spans="1:14" x14ac:dyDescent="0.2">
      <c r="A408" s="2" t="s">
        <v>34</v>
      </c>
      <c r="B408" s="2" t="s">
        <v>5</v>
      </c>
      <c r="C408" s="2" t="s">
        <v>6</v>
      </c>
      <c r="D408" s="2" t="s">
        <v>30</v>
      </c>
      <c r="E408" s="2" t="s">
        <v>26</v>
      </c>
      <c r="F408" s="2" t="s">
        <v>61</v>
      </c>
      <c r="G408" s="1">
        <v>1764.9900000000002</v>
      </c>
      <c r="H408" s="1">
        <v>960.61</v>
      </c>
      <c r="I408" s="4">
        <v>5</v>
      </c>
      <c r="J408" s="2" t="s">
        <v>67</v>
      </c>
      <c r="K408" s="1">
        <f>Tabelle3[[#This Row],[Menge kg Nges]]/1000</f>
        <v>1.7649900000000003</v>
      </c>
      <c r="L408" s="1">
        <f>Tabelle3[[#This Row],[Menge kg P2O5]]/1000</f>
        <v>0.96060999999999996</v>
      </c>
      <c r="M408" s="1">
        <f>Tabelle3[[#This Row],[Menge t Nges]]/Tabelle3[[#This Row],[Anzahl Lieferscheine]]</f>
        <v>0.35299800000000003</v>
      </c>
      <c r="N408" s="1">
        <f>Tabelle3[[#This Row],[Menge t P2O5]]/Tabelle3[[#This Row],[Anzahl Lieferscheine]]</f>
        <v>0.19212199999999999</v>
      </c>
    </row>
    <row r="409" spans="1:14" x14ac:dyDescent="0.2">
      <c r="A409" s="2" t="s">
        <v>34</v>
      </c>
      <c r="B409" s="2" t="s">
        <v>5</v>
      </c>
      <c r="C409" s="2" t="s">
        <v>6</v>
      </c>
      <c r="D409" s="2" t="s">
        <v>7</v>
      </c>
      <c r="E409" s="2" t="s">
        <v>11</v>
      </c>
      <c r="F409" s="2" t="s">
        <v>61</v>
      </c>
      <c r="G409" s="1">
        <v>1331.2</v>
      </c>
      <c r="H409" s="1">
        <v>531.20000000000005</v>
      </c>
      <c r="I409" s="4">
        <v>2</v>
      </c>
      <c r="J409" s="2" t="s">
        <v>67</v>
      </c>
      <c r="K409" s="1">
        <f>Tabelle3[[#This Row],[Menge kg Nges]]/1000</f>
        <v>1.3311999999999999</v>
      </c>
      <c r="L409" s="1">
        <f>Tabelle3[[#This Row],[Menge kg P2O5]]/1000</f>
        <v>0.53120000000000001</v>
      </c>
      <c r="M409" s="1">
        <f>Tabelle3[[#This Row],[Menge t Nges]]/Tabelle3[[#This Row],[Anzahl Lieferscheine]]</f>
        <v>0.66559999999999997</v>
      </c>
      <c r="N409" s="1">
        <f>Tabelle3[[#This Row],[Menge t P2O5]]/Tabelle3[[#This Row],[Anzahl Lieferscheine]]</f>
        <v>0.2656</v>
      </c>
    </row>
    <row r="410" spans="1:14" x14ac:dyDescent="0.2">
      <c r="A410" s="2" t="s">
        <v>34</v>
      </c>
      <c r="B410" s="2" t="s">
        <v>5</v>
      </c>
      <c r="C410" s="2" t="s">
        <v>6</v>
      </c>
      <c r="D410" s="2" t="s">
        <v>7</v>
      </c>
      <c r="E410" s="2" t="s">
        <v>13</v>
      </c>
      <c r="F410" s="2" t="s">
        <v>61</v>
      </c>
      <c r="G410" s="1">
        <v>2232</v>
      </c>
      <c r="H410" s="1">
        <v>1368</v>
      </c>
      <c r="I410" s="4">
        <v>10</v>
      </c>
      <c r="J410" s="2" t="s">
        <v>67</v>
      </c>
      <c r="K410" s="1">
        <f>Tabelle3[[#This Row],[Menge kg Nges]]/1000</f>
        <v>2.2320000000000002</v>
      </c>
      <c r="L410" s="1">
        <f>Tabelle3[[#This Row],[Menge kg P2O5]]/1000</f>
        <v>1.3680000000000001</v>
      </c>
      <c r="M410" s="1">
        <f>Tabelle3[[#This Row],[Menge t Nges]]/Tabelle3[[#This Row],[Anzahl Lieferscheine]]</f>
        <v>0.22320000000000001</v>
      </c>
      <c r="N410" s="1">
        <f>Tabelle3[[#This Row],[Menge t P2O5]]/Tabelle3[[#This Row],[Anzahl Lieferscheine]]</f>
        <v>0.1368</v>
      </c>
    </row>
    <row r="411" spans="1:14" x14ac:dyDescent="0.2">
      <c r="A411" s="2" t="s">
        <v>34</v>
      </c>
      <c r="B411" s="2" t="s">
        <v>5</v>
      </c>
      <c r="C411" s="2" t="s">
        <v>6</v>
      </c>
      <c r="D411" s="2" t="s">
        <v>15</v>
      </c>
      <c r="E411" s="2" t="s">
        <v>18</v>
      </c>
      <c r="F411" s="2" t="s">
        <v>61</v>
      </c>
      <c r="G411" s="1">
        <v>1039</v>
      </c>
      <c r="H411" s="1">
        <v>738</v>
      </c>
      <c r="I411" s="4">
        <v>1</v>
      </c>
      <c r="J411" s="2" t="s">
        <v>67</v>
      </c>
      <c r="K411" s="1">
        <f>Tabelle3[[#This Row],[Menge kg Nges]]/1000</f>
        <v>1.0389999999999999</v>
      </c>
      <c r="L411" s="1">
        <f>Tabelle3[[#This Row],[Menge kg P2O5]]/1000</f>
        <v>0.73799999999999999</v>
      </c>
      <c r="M411" s="1">
        <f>Tabelle3[[#This Row],[Menge t Nges]]/Tabelle3[[#This Row],[Anzahl Lieferscheine]]</f>
        <v>1.0389999999999999</v>
      </c>
      <c r="N411" s="1">
        <f>Tabelle3[[#This Row],[Menge t P2O5]]/Tabelle3[[#This Row],[Anzahl Lieferscheine]]</f>
        <v>0.73799999999999999</v>
      </c>
    </row>
    <row r="412" spans="1:14" x14ac:dyDescent="0.2">
      <c r="A412" s="2" t="s">
        <v>34</v>
      </c>
      <c r="B412" s="2" t="s">
        <v>29</v>
      </c>
      <c r="C412" s="2" t="s">
        <v>6</v>
      </c>
      <c r="D412" s="2" t="s">
        <v>30</v>
      </c>
      <c r="E412" s="2" t="s">
        <v>26</v>
      </c>
      <c r="F412" s="2" t="s">
        <v>61</v>
      </c>
      <c r="G412" s="1">
        <v>24167.249999999996</v>
      </c>
      <c r="H412" s="1">
        <v>11803.75</v>
      </c>
      <c r="I412" s="4">
        <v>65</v>
      </c>
      <c r="J412" s="2" t="s">
        <v>67</v>
      </c>
      <c r="K412" s="1">
        <f>Tabelle3[[#This Row],[Menge kg Nges]]/1000</f>
        <v>24.167249999999996</v>
      </c>
      <c r="L412" s="1">
        <f>Tabelle3[[#This Row],[Menge kg P2O5]]/1000</f>
        <v>11.803750000000001</v>
      </c>
      <c r="M412" s="1">
        <f>Tabelle3[[#This Row],[Menge t Nges]]/Tabelle3[[#This Row],[Anzahl Lieferscheine]]</f>
        <v>0.3718038461538461</v>
      </c>
      <c r="N412" s="1">
        <f>Tabelle3[[#This Row],[Menge t P2O5]]/Tabelle3[[#This Row],[Anzahl Lieferscheine]]</f>
        <v>0.18159615384615385</v>
      </c>
    </row>
    <row r="413" spans="1:14" x14ac:dyDescent="0.2">
      <c r="A413" s="2" t="s">
        <v>34</v>
      </c>
      <c r="B413" s="2" t="s">
        <v>29</v>
      </c>
      <c r="C413" s="2" t="s">
        <v>6</v>
      </c>
      <c r="D413" s="2" t="s">
        <v>7</v>
      </c>
      <c r="E413" s="2" t="s">
        <v>8</v>
      </c>
      <c r="F413" s="2" t="s">
        <v>61</v>
      </c>
      <c r="G413" s="1">
        <v>5348.75</v>
      </c>
      <c r="H413" s="1">
        <v>2442.5</v>
      </c>
      <c r="I413" s="4">
        <v>10</v>
      </c>
      <c r="J413" s="2" t="s">
        <v>67</v>
      </c>
      <c r="K413" s="1">
        <f>Tabelle3[[#This Row],[Menge kg Nges]]/1000</f>
        <v>5.3487499999999999</v>
      </c>
      <c r="L413" s="1">
        <f>Tabelle3[[#This Row],[Menge kg P2O5]]/1000</f>
        <v>2.4424999999999999</v>
      </c>
      <c r="M413" s="1">
        <f>Tabelle3[[#This Row],[Menge t Nges]]/Tabelle3[[#This Row],[Anzahl Lieferscheine]]</f>
        <v>0.53487499999999999</v>
      </c>
      <c r="N413" s="1">
        <f>Tabelle3[[#This Row],[Menge t P2O5]]/Tabelle3[[#This Row],[Anzahl Lieferscheine]]</f>
        <v>0.24424999999999999</v>
      </c>
    </row>
    <row r="414" spans="1:14" x14ac:dyDescent="0.2">
      <c r="A414" s="2" t="s">
        <v>34</v>
      </c>
      <c r="B414" s="2" t="s">
        <v>29</v>
      </c>
      <c r="C414" s="2" t="s">
        <v>6</v>
      </c>
      <c r="D414" s="2" t="s">
        <v>7</v>
      </c>
      <c r="E414" s="2" t="s">
        <v>9</v>
      </c>
      <c r="F414" s="2" t="s">
        <v>61</v>
      </c>
      <c r="G414" s="1">
        <v>1824</v>
      </c>
      <c r="H414" s="1">
        <v>768</v>
      </c>
      <c r="I414" s="4">
        <v>7</v>
      </c>
      <c r="J414" s="2" t="s">
        <v>67</v>
      </c>
      <c r="K414" s="1">
        <f>Tabelle3[[#This Row],[Menge kg Nges]]/1000</f>
        <v>1.8240000000000001</v>
      </c>
      <c r="L414" s="1">
        <f>Tabelle3[[#This Row],[Menge kg P2O5]]/1000</f>
        <v>0.76800000000000002</v>
      </c>
      <c r="M414" s="1">
        <f>Tabelle3[[#This Row],[Menge t Nges]]/Tabelle3[[#This Row],[Anzahl Lieferscheine]]</f>
        <v>0.26057142857142856</v>
      </c>
      <c r="N414" s="1">
        <f>Tabelle3[[#This Row],[Menge t P2O5]]/Tabelle3[[#This Row],[Anzahl Lieferscheine]]</f>
        <v>0.10971428571428572</v>
      </c>
    </row>
    <row r="415" spans="1:14" x14ac:dyDescent="0.2">
      <c r="A415" s="2" t="s">
        <v>34</v>
      </c>
      <c r="B415" s="2" t="s">
        <v>29</v>
      </c>
      <c r="C415" s="2" t="s">
        <v>6</v>
      </c>
      <c r="D415" s="2" t="s">
        <v>7</v>
      </c>
      <c r="E415" s="2" t="s">
        <v>11</v>
      </c>
      <c r="F415" s="2" t="s">
        <v>61</v>
      </c>
      <c r="G415" s="1">
        <v>4896.8500000000004</v>
      </c>
      <c r="H415" s="1">
        <v>1900.65</v>
      </c>
      <c r="I415" s="4">
        <v>10</v>
      </c>
      <c r="J415" s="2" t="s">
        <v>67</v>
      </c>
      <c r="K415" s="1">
        <f>Tabelle3[[#This Row],[Menge kg Nges]]/1000</f>
        <v>4.8968500000000006</v>
      </c>
      <c r="L415" s="1">
        <f>Tabelle3[[#This Row],[Menge kg P2O5]]/1000</f>
        <v>1.9006500000000002</v>
      </c>
      <c r="M415" s="1">
        <f>Tabelle3[[#This Row],[Menge t Nges]]/Tabelle3[[#This Row],[Anzahl Lieferscheine]]</f>
        <v>0.48968500000000004</v>
      </c>
      <c r="N415" s="1">
        <f>Tabelle3[[#This Row],[Menge t P2O5]]/Tabelle3[[#This Row],[Anzahl Lieferscheine]]</f>
        <v>0.19006500000000001</v>
      </c>
    </row>
    <row r="416" spans="1:14" x14ac:dyDescent="0.2">
      <c r="A416" s="2" t="s">
        <v>34</v>
      </c>
      <c r="B416" s="2" t="s">
        <v>29</v>
      </c>
      <c r="C416" s="2" t="s">
        <v>6</v>
      </c>
      <c r="D416" s="2" t="s">
        <v>7</v>
      </c>
      <c r="E416" s="2" t="s">
        <v>12</v>
      </c>
      <c r="F416" s="2" t="s">
        <v>61</v>
      </c>
      <c r="G416" s="1">
        <v>8716.9500000000007</v>
      </c>
      <c r="H416" s="1">
        <v>3415.3</v>
      </c>
      <c r="I416" s="4">
        <v>34</v>
      </c>
      <c r="J416" s="2" t="s">
        <v>67</v>
      </c>
      <c r="K416" s="1">
        <f>Tabelle3[[#This Row],[Menge kg Nges]]/1000</f>
        <v>8.7169500000000006</v>
      </c>
      <c r="L416" s="1">
        <f>Tabelle3[[#This Row],[Menge kg P2O5]]/1000</f>
        <v>3.4153000000000002</v>
      </c>
      <c r="M416" s="1">
        <f>Tabelle3[[#This Row],[Menge t Nges]]/Tabelle3[[#This Row],[Anzahl Lieferscheine]]</f>
        <v>0.25638088235294121</v>
      </c>
      <c r="N416" s="1">
        <f>Tabelle3[[#This Row],[Menge t P2O5]]/Tabelle3[[#This Row],[Anzahl Lieferscheine]]</f>
        <v>0.10045000000000001</v>
      </c>
    </row>
    <row r="417" spans="1:14" x14ac:dyDescent="0.2">
      <c r="A417" s="2" t="s">
        <v>34</v>
      </c>
      <c r="B417" s="2" t="s">
        <v>29</v>
      </c>
      <c r="C417" s="2" t="s">
        <v>6</v>
      </c>
      <c r="D417" s="2" t="s">
        <v>7</v>
      </c>
      <c r="E417" s="2" t="s">
        <v>13</v>
      </c>
      <c r="F417" s="2" t="s">
        <v>61</v>
      </c>
      <c r="G417" s="1">
        <v>2442.35</v>
      </c>
      <c r="H417" s="1">
        <v>1241.5899999999999</v>
      </c>
      <c r="I417" s="4">
        <v>10</v>
      </c>
      <c r="J417" s="2" t="s">
        <v>67</v>
      </c>
      <c r="K417" s="1">
        <f>Tabelle3[[#This Row],[Menge kg Nges]]/1000</f>
        <v>2.4423499999999998</v>
      </c>
      <c r="L417" s="1">
        <f>Tabelle3[[#This Row],[Menge kg P2O5]]/1000</f>
        <v>1.24159</v>
      </c>
      <c r="M417" s="1">
        <f>Tabelle3[[#This Row],[Menge t Nges]]/Tabelle3[[#This Row],[Anzahl Lieferscheine]]</f>
        <v>0.24423499999999998</v>
      </c>
      <c r="N417" s="1">
        <f>Tabelle3[[#This Row],[Menge t P2O5]]/Tabelle3[[#This Row],[Anzahl Lieferscheine]]</f>
        <v>0.12415899999999999</v>
      </c>
    </row>
    <row r="418" spans="1:14" x14ac:dyDescent="0.2">
      <c r="A418" s="2" t="s">
        <v>34</v>
      </c>
      <c r="B418" s="2" t="s">
        <v>29</v>
      </c>
      <c r="C418" s="2" t="s">
        <v>6</v>
      </c>
      <c r="D418" s="2" t="s">
        <v>7</v>
      </c>
      <c r="E418" s="2" t="s">
        <v>14</v>
      </c>
      <c r="F418" s="2" t="s">
        <v>61</v>
      </c>
      <c r="G418" s="1">
        <v>2332.52</v>
      </c>
      <c r="H418" s="1">
        <v>1052.2</v>
      </c>
      <c r="I418" s="4">
        <v>7</v>
      </c>
      <c r="J418" s="2" t="s">
        <v>67</v>
      </c>
      <c r="K418" s="1">
        <f>Tabelle3[[#This Row],[Menge kg Nges]]/1000</f>
        <v>2.3325200000000001</v>
      </c>
      <c r="L418" s="1">
        <f>Tabelle3[[#This Row],[Menge kg P2O5]]/1000</f>
        <v>1.0522</v>
      </c>
      <c r="M418" s="1">
        <f>Tabelle3[[#This Row],[Menge t Nges]]/Tabelle3[[#This Row],[Anzahl Lieferscheine]]</f>
        <v>0.33321714285714288</v>
      </c>
      <c r="N418" s="1">
        <f>Tabelle3[[#This Row],[Menge t P2O5]]/Tabelle3[[#This Row],[Anzahl Lieferscheine]]</f>
        <v>0.15031428571428571</v>
      </c>
    </row>
    <row r="419" spans="1:14" x14ac:dyDescent="0.2">
      <c r="A419" s="2" t="s">
        <v>34</v>
      </c>
      <c r="B419" s="2" t="s">
        <v>29</v>
      </c>
      <c r="C419" s="2" t="s">
        <v>6</v>
      </c>
      <c r="D419" s="2" t="s">
        <v>15</v>
      </c>
      <c r="E419" s="2" t="s">
        <v>8</v>
      </c>
      <c r="F419" s="2" t="s">
        <v>61</v>
      </c>
      <c r="G419" s="1">
        <v>1264</v>
      </c>
      <c r="H419" s="1">
        <v>992</v>
      </c>
      <c r="I419" s="4">
        <v>3</v>
      </c>
      <c r="J419" s="2" t="s">
        <v>67</v>
      </c>
      <c r="K419" s="1">
        <f>Tabelle3[[#This Row],[Menge kg Nges]]/1000</f>
        <v>1.264</v>
      </c>
      <c r="L419" s="1">
        <f>Tabelle3[[#This Row],[Menge kg P2O5]]/1000</f>
        <v>0.99199999999999999</v>
      </c>
      <c r="M419" s="1">
        <f>Tabelle3[[#This Row],[Menge t Nges]]/Tabelle3[[#This Row],[Anzahl Lieferscheine]]</f>
        <v>0.42133333333333334</v>
      </c>
      <c r="N419" s="1">
        <f>Tabelle3[[#This Row],[Menge t P2O5]]/Tabelle3[[#This Row],[Anzahl Lieferscheine]]</f>
        <v>0.33066666666666666</v>
      </c>
    </row>
    <row r="420" spans="1:14" x14ac:dyDescent="0.2">
      <c r="A420" s="2" t="s">
        <v>34</v>
      </c>
      <c r="B420" s="2" t="s">
        <v>29</v>
      </c>
      <c r="C420" s="2" t="s">
        <v>6</v>
      </c>
      <c r="D420" s="2" t="s">
        <v>15</v>
      </c>
      <c r="E420" s="2" t="s">
        <v>18</v>
      </c>
      <c r="F420" s="2" t="s">
        <v>61</v>
      </c>
      <c r="G420" s="1">
        <v>1575.03</v>
      </c>
      <c r="H420" s="1">
        <v>1029.52</v>
      </c>
      <c r="I420" s="4">
        <v>4</v>
      </c>
      <c r="J420" s="2" t="s">
        <v>67</v>
      </c>
      <c r="K420" s="1">
        <f>Tabelle3[[#This Row],[Menge kg Nges]]/1000</f>
        <v>1.5750299999999999</v>
      </c>
      <c r="L420" s="1">
        <f>Tabelle3[[#This Row],[Menge kg P2O5]]/1000</f>
        <v>1.02952</v>
      </c>
      <c r="M420" s="1">
        <f>Tabelle3[[#This Row],[Menge t Nges]]/Tabelle3[[#This Row],[Anzahl Lieferscheine]]</f>
        <v>0.39375749999999998</v>
      </c>
      <c r="N420" s="1">
        <f>Tabelle3[[#This Row],[Menge t P2O5]]/Tabelle3[[#This Row],[Anzahl Lieferscheine]]</f>
        <v>0.25738</v>
      </c>
    </row>
    <row r="421" spans="1:14" x14ac:dyDescent="0.2">
      <c r="A421" s="2" t="s">
        <v>34</v>
      </c>
      <c r="B421" s="2" t="s">
        <v>29</v>
      </c>
      <c r="C421" s="2" t="s">
        <v>6</v>
      </c>
      <c r="D421" s="2" t="s">
        <v>15</v>
      </c>
      <c r="E421" s="2" t="s">
        <v>19</v>
      </c>
      <c r="F421" s="2" t="s">
        <v>61</v>
      </c>
      <c r="G421" s="1">
        <v>378</v>
      </c>
      <c r="H421" s="1">
        <v>420</v>
      </c>
      <c r="I421" s="4">
        <v>3</v>
      </c>
      <c r="J421" s="2" t="s">
        <v>67</v>
      </c>
      <c r="K421" s="1">
        <f>Tabelle3[[#This Row],[Menge kg Nges]]/1000</f>
        <v>0.378</v>
      </c>
      <c r="L421" s="1">
        <f>Tabelle3[[#This Row],[Menge kg P2O5]]/1000</f>
        <v>0.42</v>
      </c>
      <c r="M421" s="1">
        <f>Tabelle3[[#This Row],[Menge t Nges]]/Tabelle3[[#This Row],[Anzahl Lieferscheine]]</f>
        <v>0.126</v>
      </c>
      <c r="N421" s="1">
        <f>Tabelle3[[#This Row],[Menge t P2O5]]/Tabelle3[[#This Row],[Anzahl Lieferscheine]]</f>
        <v>0.13999999999999999</v>
      </c>
    </row>
    <row r="422" spans="1:14" x14ac:dyDescent="0.2">
      <c r="A422" s="2" t="s">
        <v>34</v>
      </c>
      <c r="B422" s="2" t="s">
        <v>29</v>
      </c>
      <c r="C422" s="2" t="s">
        <v>6</v>
      </c>
      <c r="D422" s="2" t="s">
        <v>15</v>
      </c>
      <c r="E422" s="2" t="s">
        <v>21</v>
      </c>
      <c r="F422" s="2" t="s">
        <v>61</v>
      </c>
      <c r="G422" s="1">
        <v>2847.1200000000008</v>
      </c>
      <c r="H422" s="1">
        <v>1610.4199999999996</v>
      </c>
      <c r="I422" s="4">
        <v>10</v>
      </c>
      <c r="J422" s="2" t="s">
        <v>67</v>
      </c>
      <c r="K422" s="1">
        <f>Tabelle3[[#This Row],[Menge kg Nges]]/1000</f>
        <v>2.8471200000000008</v>
      </c>
      <c r="L422" s="1">
        <f>Tabelle3[[#This Row],[Menge kg P2O5]]/1000</f>
        <v>1.6104199999999995</v>
      </c>
      <c r="M422" s="1">
        <f>Tabelle3[[#This Row],[Menge t Nges]]/Tabelle3[[#This Row],[Anzahl Lieferscheine]]</f>
        <v>0.28471200000000008</v>
      </c>
      <c r="N422" s="1">
        <f>Tabelle3[[#This Row],[Menge t P2O5]]/Tabelle3[[#This Row],[Anzahl Lieferscheine]]</f>
        <v>0.16104199999999996</v>
      </c>
    </row>
    <row r="423" spans="1:14" x14ac:dyDescent="0.2">
      <c r="A423" s="2" t="s">
        <v>34</v>
      </c>
      <c r="B423" s="2" t="s">
        <v>29</v>
      </c>
      <c r="C423" s="2" t="s">
        <v>6</v>
      </c>
      <c r="D423" s="2" t="s">
        <v>15</v>
      </c>
      <c r="E423" s="2" t="s">
        <v>9</v>
      </c>
      <c r="F423" s="2" t="s">
        <v>61</v>
      </c>
      <c r="G423" s="1">
        <v>1577</v>
      </c>
      <c r="H423" s="1">
        <v>664</v>
      </c>
      <c r="I423" s="4">
        <v>3</v>
      </c>
      <c r="J423" s="2" t="s">
        <v>67</v>
      </c>
      <c r="K423" s="1">
        <f>Tabelle3[[#This Row],[Menge kg Nges]]/1000</f>
        <v>1.577</v>
      </c>
      <c r="L423" s="1">
        <f>Tabelle3[[#This Row],[Menge kg P2O5]]/1000</f>
        <v>0.66400000000000003</v>
      </c>
      <c r="M423" s="1">
        <f>Tabelle3[[#This Row],[Menge t Nges]]/Tabelle3[[#This Row],[Anzahl Lieferscheine]]</f>
        <v>0.52566666666666662</v>
      </c>
      <c r="N423" s="1">
        <f>Tabelle3[[#This Row],[Menge t P2O5]]/Tabelle3[[#This Row],[Anzahl Lieferscheine]]</f>
        <v>0.22133333333333335</v>
      </c>
    </row>
    <row r="424" spans="1:14" x14ac:dyDescent="0.2">
      <c r="A424" s="2" t="s">
        <v>34</v>
      </c>
      <c r="B424" s="2" t="s">
        <v>29</v>
      </c>
      <c r="C424" s="2" t="s">
        <v>6</v>
      </c>
      <c r="D424" s="2" t="s">
        <v>15</v>
      </c>
      <c r="E424" s="2" t="s">
        <v>13</v>
      </c>
      <c r="F424" s="2" t="s">
        <v>61</v>
      </c>
      <c r="G424" s="1">
        <v>368.08</v>
      </c>
      <c r="H424" s="1">
        <v>423.72</v>
      </c>
      <c r="I424" s="4">
        <v>1</v>
      </c>
      <c r="J424" s="2" t="s">
        <v>67</v>
      </c>
      <c r="K424" s="1">
        <f>Tabelle3[[#This Row],[Menge kg Nges]]/1000</f>
        <v>0.36807999999999996</v>
      </c>
      <c r="L424" s="1">
        <f>Tabelle3[[#This Row],[Menge kg P2O5]]/1000</f>
        <v>0.42372000000000004</v>
      </c>
      <c r="M424" s="1">
        <f>Tabelle3[[#This Row],[Menge t Nges]]/Tabelle3[[#This Row],[Anzahl Lieferscheine]]</f>
        <v>0.36807999999999996</v>
      </c>
      <c r="N424" s="1">
        <f>Tabelle3[[#This Row],[Menge t P2O5]]/Tabelle3[[#This Row],[Anzahl Lieferscheine]]</f>
        <v>0.42372000000000004</v>
      </c>
    </row>
    <row r="425" spans="1:14" x14ac:dyDescent="0.2">
      <c r="A425" s="2" t="s">
        <v>34</v>
      </c>
      <c r="B425" s="2" t="s">
        <v>32</v>
      </c>
      <c r="C425" s="2" t="s">
        <v>6</v>
      </c>
      <c r="D425" s="2" t="s">
        <v>30</v>
      </c>
      <c r="E425" s="2" t="s">
        <v>26</v>
      </c>
      <c r="F425" s="2" t="s">
        <v>61</v>
      </c>
      <c r="G425" s="1">
        <v>145471.84</v>
      </c>
      <c r="H425" s="1">
        <v>66504.130000000019</v>
      </c>
      <c r="I425" s="4">
        <v>389</v>
      </c>
      <c r="J425" s="2" t="s">
        <v>67</v>
      </c>
      <c r="K425" s="1">
        <f>Tabelle3[[#This Row],[Menge kg Nges]]/1000</f>
        <v>145.47183999999999</v>
      </c>
      <c r="L425" s="1">
        <f>Tabelle3[[#This Row],[Menge kg P2O5]]/1000</f>
        <v>66.504130000000018</v>
      </c>
      <c r="M425" s="1">
        <f>Tabelle3[[#This Row],[Menge t Nges]]/Tabelle3[[#This Row],[Anzahl Lieferscheine]]</f>
        <v>0.37396359897172232</v>
      </c>
      <c r="N425" s="1">
        <f>Tabelle3[[#This Row],[Menge t P2O5]]/Tabelle3[[#This Row],[Anzahl Lieferscheine]]</f>
        <v>0.17096177377892036</v>
      </c>
    </row>
    <row r="426" spans="1:14" x14ac:dyDescent="0.2">
      <c r="A426" s="2" t="s">
        <v>34</v>
      </c>
      <c r="B426" s="2" t="s">
        <v>32</v>
      </c>
      <c r="C426" s="2" t="s">
        <v>6</v>
      </c>
      <c r="D426" s="2" t="s">
        <v>7</v>
      </c>
      <c r="E426" s="2" t="s">
        <v>8</v>
      </c>
      <c r="F426" s="2" t="s">
        <v>61</v>
      </c>
      <c r="G426" s="1">
        <v>17994.25</v>
      </c>
      <c r="H426" s="1">
        <v>8037</v>
      </c>
      <c r="I426" s="4">
        <v>49</v>
      </c>
      <c r="J426" s="2" t="s">
        <v>67</v>
      </c>
      <c r="K426" s="1">
        <f>Tabelle3[[#This Row],[Menge kg Nges]]/1000</f>
        <v>17.994250000000001</v>
      </c>
      <c r="L426" s="1">
        <f>Tabelle3[[#This Row],[Menge kg P2O5]]/1000</f>
        <v>8.0370000000000008</v>
      </c>
      <c r="M426" s="1">
        <f>Tabelle3[[#This Row],[Menge t Nges]]/Tabelle3[[#This Row],[Anzahl Lieferscheine]]</f>
        <v>0.3672295918367347</v>
      </c>
      <c r="N426" s="1">
        <f>Tabelle3[[#This Row],[Menge t P2O5]]/Tabelle3[[#This Row],[Anzahl Lieferscheine]]</f>
        <v>0.16402040816326532</v>
      </c>
    </row>
    <row r="427" spans="1:14" x14ac:dyDescent="0.2">
      <c r="A427" s="2" t="s">
        <v>34</v>
      </c>
      <c r="B427" s="2" t="s">
        <v>32</v>
      </c>
      <c r="C427" s="2" t="s">
        <v>6</v>
      </c>
      <c r="D427" s="2" t="s">
        <v>7</v>
      </c>
      <c r="E427" s="2" t="s">
        <v>9</v>
      </c>
      <c r="F427" s="2" t="s">
        <v>61</v>
      </c>
      <c r="G427" s="1">
        <v>8073.5000000000009</v>
      </c>
      <c r="H427" s="1">
        <v>3367.7</v>
      </c>
      <c r="I427" s="4">
        <v>29</v>
      </c>
      <c r="J427" s="2" t="s">
        <v>67</v>
      </c>
      <c r="K427" s="1">
        <f>Tabelle3[[#This Row],[Menge kg Nges]]/1000</f>
        <v>8.073500000000001</v>
      </c>
      <c r="L427" s="1">
        <f>Tabelle3[[#This Row],[Menge kg P2O5]]/1000</f>
        <v>3.3676999999999997</v>
      </c>
      <c r="M427" s="1">
        <f>Tabelle3[[#This Row],[Menge t Nges]]/Tabelle3[[#This Row],[Anzahl Lieferscheine]]</f>
        <v>0.27839655172413796</v>
      </c>
      <c r="N427" s="1">
        <f>Tabelle3[[#This Row],[Menge t P2O5]]/Tabelle3[[#This Row],[Anzahl Lieferscheine]]</f>
        <v>0.11612758620689655</v>
      </c>
    </row>
    <row r="428" spans="1:14" x14ac:dyDescent="0.2">
      <c r="A428" s="2" t="s">
        <v>34</v>
      </c>
      <c r="B428" s="2" t="s">
        <v>32</v>
      </c>
      <c r="C428" s="2" t="s">
        <v>6</v>
      </c>
      <c r="D428" s="2" t="s">
        <v>7</v>
      </c>
      <c r="E428" s="2" t="s">
        <v>11</v>
      </c>
      <c r="F428" s="2" t="s">
        <v>61</v>
      </c>
      <c r="G428" s="1">
        <v>33312.409999999989</v>
      </c>
      <c r="H428" s="1">
        <v>15231.609999999999</v>
      </c>
      <c r="I428" s="4">
        <v>101</v>
      </c>
      <c r="J428" s="2" t="s">
        <v>67</v>
      </c>
      <c r="K428" s="1">
        <f>Tabelle3[[#This Row],[Menge kg Nges]]/1000</f>
        <v>33.312409999999986</v>
      </c>
      <c r="L428" s="1">
        <f>Tabelle3[[#This Row],[Menge kg P2O5]]/1000</f>
        <v>15.231609999999998</v>
      </c>
      <c r="M428" s="1">
        <f>Tabelle3[[#This Row],[Menge t Nges]]/Tabelle3[[#This Row],[Anzahl Lieferscheine]]</f>
        <v>0.32982584158415829</v>
      </c>
      <c r="N428" s="1">
        <f>Tabelle3[[#This Row],[Menge t P2O5]]/Tabelle3[[#This Row],[Anzahl Lieferscheine]]</f>
        <v>0.15080801980198019</v>
      </c>
    </row>
    <row r="429" spans="1:14" x14ac:dyDescent="0.2">
      <c r="A429" s="2" t="s">
        <v>34</v>
      </c>
      <c r="B429" s="2" t="s">
        <v>32</v>
      </c>
      <c r="C429" s="2" t="s">
        <v>6</v>
      </c>
      <c r="D429" s="2" t="s">
        <v>7</v>
      </c>
      <c r="E429" s="2" t="s">
        <v>12</v>
      </c>
      <c r="F429" s="2" t="s">
        <v>61</v>
      </c>
      <c r="G429" s="1">
        <v>34759.259999999995</v>
      </c>
      <c r="H429" s="1">
        <v>14950.939999999999</v>
      </c>
      <c r="I429" s="4">
        <v>92</v>
      </c>
      <c r="J429" s="2" t="s">
        <v>67</v>
      </c>
      <c r="K429" s="1">
        <f>Tabelle3[[#This Row],[Menge kg Nges]]/1000</f>
        <v>34.759259999999998</v>
      </c>
      <c r="L429" s="1">
        <f>Tabelle3[[#This Row],[Menge kg P2O5]]/1000</f>
        <v>14.950939999999999</v>
      </c>
      <c r="M429" s="1">
        <f>Tabelle3[[#This Row],[Menge t Nges]]/Tabelle3[[#This Row],[Anzahl Lieferscheine]]</f>
        <v>0.37781804347826087</v>
      </c>
      <c r="N429" s="1">
        <f>Tabelle3[[#This Row],[Menge t P2O5]]/Tabelle3[[#This Row],[Anzahl Lieferscheine]]</f>
        <v>0.16251021739130433</v>
      </c>
    </row>
    <row r="430" spans="1:14" x14ac:dyDescent="0.2">
      <c r="A430" s="2" t="s">
        <v>34</v>
      </c>
      <c r="B430" s="2" t="s">
        <v>32</v>
      </c>
      <c r="C430" s="2" t="s">
        <v>6</v>
      </c>
      <c r="D430" s="2" t="s">
        <v>7</v>
      </c>
      <c r="E430" s="2" t="s">
        <v>13</v>
      </c>
      <c r="F430" s="2" t="s">
        <v>61</v>
      </c>
      <c r="G430" s="1">
        <v>29290.010000000002</v>
      </c>
      <c r="H430" s="1">
        <v>15719.989999999998</v>
      </c>
      <c r="I430" s="4">
        <v>71</v>
      </c>
      <c r="J430" s="2" t="s">
        <v>67</v>
      </c>
      <c r="K430" s="1">
        <f>Tabelle3[[#This Row],[Menge kg Nges]]/1000</f>
        <v>29.290010000000002</v>
      </c>
      <c r="L430" s="1">
        <f>Tabelle3[[#This Row],[Menge kg P2O5]]/1000</f>
        <v>15.719989999999997</v>
      </c>
      <c r="M430" s="1">
        <f>Tabelle3[[#This Row],[Menge t Nges]]/Tabelle3[[#This Row],[Anzahl Lieferscheine]]</f>
        <v>0.41253535211267611</v>
      </c>
      <c r="N430" s="1">
        <f>Tabelle3[[#This Row],[Menge t P2O5]]/Tabelle3[[#This Row],[Anzahl Lieferscheine]]</f>
        <v>0.22140830985915488</v>
      </c>
    </row>
    <row r="431" spans="1:14" x14ac:dyDescent="0.2">
      <c r="A431" s="2" t="s">
        <v>34</v>
      </c>
      <c r="B431" s="2" t="s">
        <v>32</v>
      </c>
      <c r="C431" s="2" t="s">
        <v>6</v>
      </c>
      <c r="D431" s="2" t="s">
        <v>7</v>
      </c>
      <c r="E431" s="2" t="s">
        <v>14</v>
      </c>
      <c r="F431" s="2" t="s">
        <v>61</v>
      </c>
      <c r="G431" s="1">
        <v>36720.069999999992</v>
      </c>
      <c r="H431" s="1">
        <v>18759.180000000008</v>
      </c>
      <c r="I431" s="4">
        <v>85</v>
      </c>
      <c r="J431" s="2" t="s">
        <v>67</v>
      </c>
      <c r="K431" s="1">
        <f>Tabelle3[[#This Row],[Menge kg Nges]]/1000</f>
        <v>36.720069999999993</v>
      </c>
      <c r="L431" s="1">
        <f>Tabelle3[[#This Row],[Menge kg P2O5]]/1000</f>
        <v>18.759180000000008</v>
      </c>
      <c r="M431" s="1">
        <f>Tabelle3[[#This Row],[Menge t Nges]]/Tabelle3[[#This Row],[Anzahl Lieferscheine]]</f>
        <v>0.43200082352941166</v>
      </c>
      <c r="N431" s="1">
        <f>Tabelle3[[#This Row],[Menge t P2O5]]/Tabelle3[[#This Row],[Anzahl Lieferscheine]]</f>
        <v>0.22069623529411775</v>
      </c>
    </row>
    <row r="432" spans="1:14" x14ac:dyDescent="0.2">
      <c r="A432" s="2" t="s">
        <v>34</v>
      </c>
      <c r="B432" s="2" t="s">
        <v>32</v>
      </c>
      <c r="C432" s="2" t="s">
        <v>6</v>
      </c>
      <c r="D432" s="2" t="s">
        <v>15</v>
      </c>
      <c r="E432" s="2" t="s">
        <v>8</v>
      </c>
      <c r="F432" s="2" t="s">
        <v>61</v>
      </c>
      <c r="G432" s="1">
        <v>1098.5</v>
      </c>
      <c r="H432" s="1">
        <v>1126</v>
      </c>
      <c r="I432" s="4">
        <v>5</v>
      </c>
      <c r="J432" s="2" t="s">
        <v>67</v>
      </c>
      <c r="K432" s="1">
        <f>Tabelle3[[#This Row],[Menge kg Nges]]/1000</f>
        <v>1.0985</v>
      </c>
      <c r="L432" s="1">
        <f>Tabelle3[[#This Row],[Menge kg P2O5]]/1000</f>
        <v>1.1259999999999999</v>
      </c>
      <c r="M432" s="1">
        <f>Tabelle3[[#This Row],[Menge t Nges]]/Tabelle3[[#This Row],[Anzahl Lieferscheine]]</f>
        <v>0.21970000000000001</v>
      </c>
      <c r="N432" s="1">
        <f>Tabelle3[[#This Row],[Menge t P2O5]]/Tabelle3[[#This Row],[Anzahl Lieferscheine]]</f>
        <v>0.22519999999999998</v>
      </c>
    </row>
    <row r="433" spans="1:14" x14ac:dyDescent="0.2">
      <c r="A433" s="2" t="s">
        <v>34</v>
      </c>
      <c r="B433" s="2" t="s">
        <v>32</v>
      </c>
      <c r="C433" s="2" t="s">
        <v>6</v>
      </c>
      <c r="D433" s="2" t="s">
        <v>15</v>
      </c>
      <c r="E433" s="2" t="s">
        <v>16</v>
      </c>
      <c r="F433" s="2" t="s">
        <v>61</v>
      </c>
      <c r="G433" s="1">
        <v>1753.4499999999998</v>
      </c>
      <c r="H433" s="1">
        <v>1574.81</v>
      </c>
      <c r="I433" s="4">
        <v>5</v>
      </c>
      <c r="J433" s="2" t="s">
        <v>67</v>
      </c>
      <c r="K433" s="1">
        <f>Tabelle3[[#This Row],[Menge kg Nges]]/1000</f>
        <v>1.7534499999999997</v>
      </c>
      <c r="L433" s="1">
        <f>Tabelle3[[#This Row],[Menge kg P2O5]]/1000</f>
        <v>1.57481</v>
      </c>
      <c r="M433" s="1">
        <f>Tabelle3[[#This Row],[Menge t Nges]]/Tabelle3[[#This Row],[Anzahl Lieferscheine]]</f>
        <v>0.35068999999999995</v>
      </c>
      <c r="N433" s="1">
        <f>Tabelle3[[#This Row],[Menge t P2O5]]/Tabelle3[[#This Row],[Anzahl Lieferscheine]]</f>
        <v>0.31496200000000002</v>
      </c>
    </row>
    <row r="434" spans="1:14" x14ac:dyDescent="0.2">
      <c r="A434" s="2" t="s">
        <v>34</v>
      </c>
      <c r="B434" s="2" t="s">
        <v>32</v>
      </c>
      <c r="C434" s="2" t="s">
        <v>6</v>
      </c>
      <c r="D434" s="2" t="s">
        <v>15</v>
      </c>
      <c r="E434" s="2" t="s">
        <v>17</v>
      </c>
      <c r="F434" s="2" t="s">
        <v>61</v>
      </c>
      <c r="G434" s="1">
        <v>514.79999999999995</v>
      </c>
      <c r="H434" s="1">
        <v>234.4</v>
      </c>
      <c r="I434" s="4">
        <v>3</v>
      </c>
      <c r="J434" s="2" t="s">
        <v>67</v>
      </c>
      <c r="K434" s="1">
        <f>Tabelle3[[#This Row],[Menge kg Nges]]/1000</f>
        <v>0.51479999999999992</v>
      </c>
      <c r="L434" s="1">
        <f>Tabelle3[[#This Row],[Menge kg P2O5]]/1000</f>
        <v>0.2344</v>
      </c>
      <c r="M434" s="1">
        <f>Tabelle3[[#This Row],[Menge t Nges]]/Tabelle3[[#This Row],[Anzahl Lieferscheine]]</f>
        <v>0.17159999999999997</v>
      </c>
      <c r="N434" s="1">
        <f>Tabelle3[[#This Row],[Menge t P2O5]]/Tabelle3[[#This Row],[Anzahl Lieferscheine]]</f>
        <v>7.8133333333333332E-2</v>
      </c>
    </row>
    <row r="435" spans="1:14" x14ac:dyDescent="0.2">
      <c r="A435" s="2" t="s">
        <v>34</v>
      </c>
      <c r="B435" s="2" t="s">
        <v>32</v>
      </c>
      <c r="C435" s="2" t="s">
        <v>6</v>
      </c>
      <c r="D435" s="2" t="s">
        <v>15</v>
      </c>
      <c r="E435" s="2" t="s">
        <v>18</v>
      </c>
      <c r="F435" s="2" t="s">
        <v>61</v>
      </c>
      <c r="G435" s="1">
        <v>11419.67</v>
      </c>
      <c r="H435" s="1">
        <v>7659.2600000000011</v>
      </c>
      <c r="I435" s="4">
        <v>32</v>
      </c>
      <c r="J435" s="2" t="s">
        <v>67</v>
      </c>
      <c r="K435" s="1">
        <f>Tabelle3[[#This Row],[Menge kg Nges]]/1000</f>
        <v>11.41967</v>
      </c>
      <c r="L435" s="1">
        <f>Tabelle3[[#This Row],[Menge kg P2O5]]/1000</f>
        <v>7.6592600000000015</v>
      </c>
      <c r="M435" s="1">
        <f>Tabelle3[[#This Row],[Menge t Nges]]/Tabelle3[[#This Row],[Anzahl Lieferscheine]]</f>
        <v>0.3568646875</v>
      </c>
      <c r="N435" s="1">
        <f>Tabelle3[[#This Row],[Menge t P2O5]]/Tabelle3[[#This Row],[Anzahl Lieferscheine]]</f>
        <v>0.23935187500000005</v>
      </c>
    </row>
    <row r="436" spans="1:14" x14ac:dyDescent="0.2">
      <c r="A436" s="2" t="s">
        <v>34</v>
      </c>
      <c r="B436" s="2" t="s">
        <v>32</v>
      </c>
      <c r="C436" s="2" t="s">
        <v>6</v>
      </c>
      <c r="D436" s="2" t="s">
        <v>15</v>
      </c>
      <c r="E436" s="2" t="s">
        <v>19</v>
      </c>
      <c r="F436" s="2" t="s">
        <v>61</v>
      </c>
      <c r="G436" s="1">
        <v>337.5</v>
      </c>
      <c r="H436" s="1">
        <v>375</v>
      </c>
      <c r="I436" s="4">
        <v>2</v>
      </c>
      <c r="J436" s="2" t="s">
        <v>67</v>
      </c>
      <c r="K436" s="1">
        <f>Tabelle3[[#This Row],[Menge kg Nges]]/1000</f>
        <v>0.33750000000000002</v>
      </c>
      <c r="L436" s="1">
        <f>Tabelle3[[#This Row],[Menge kg P2O5]]/1000</f>
        <v>0.375</v>
      </c>
      <c r="M436" s="1">
        <f>Tabelle3[[#This Row],[Menge t Nges]]/Tabelle3[[#This Row],[Anzahl Lieferscheine]]</f>
        <v>0.16875000000000001</v>
      </c>
      <c r="N436" s="1">
        <f>Tabelle3[[#This Row],[Menge t P2O5]]/Tabelle3[[#This Row],[Anzahl Lieferscheine]]</f>
        <v>0.1875</v>
      </c>
    </row>
    <row r="437" spans="1:14" x14ac:dyDescent="0.2">
      <c r="A437" s="2" t="s">
        <v>34</v>
      </c>
      <c r="B437" s="2" t="s">
        <v>32</v>
      </c>
      <c r="C437" s="2" t="s">
        <v>6</v>
      </c>
      <c r="D437" s="2" t="s">
        <v>15</v>
      </c>
      <c r="E437" s="2" t="s">
        <v>20</v>
      </c>
      <c r="F437" s="2" t="s">
        <v>61</v>
      </c>
      <c r="G437" s="1">
        <v>95.039999999999992</v>
      </c>
      <c r="H437" s="1">
        <v>54</v>
      </c>
      <c r="I437" s="4">
        <v>3</v>
      </c>
      <c r="J437" s="2" t="s">
        <v>67</v>
      </c>
      <c r="K437" s="1">
        <f>Tabelle3[[#This Row],[Menge kg Nges]]/1000</f>
        <v>9.5039999999999986E-2</v>
      </c>
      <c r="L437" s="1">
        <f>Tabelle3[[#This Row],[Menge kg P2O5]]/1000</f>
        <v>5.3999999999999999E-2</v>
      </c>
      <c r="M437" s="1">
        <f>Tabelle3[[#This Row],[Menge t Nges]]/Tabelle3[[#This Row],[Anzahl Lieferscheine]]</f>
        <v>3.1679999999999993E-2</v>
      </c>
      <c r="N437" s="1">
        <f>Tabelle3[[#This Row],[Menge t P2O5]]/Tabelle3[[#This Row],[Anzahl Lieferscheine]]</f>
        <v>1.7999999999999999E-2</v>
      </c>
    </row>
    <row r="438" spans="1:14" x14ac:dyDescent="0.2">
      <c r="A438" s="2" t="s">
        <v>34</v>
      </c>
      <c r="B438" s="2" t="s">
        <v>32</v>
      </c>
      <c r="C438" s="2" t="s">
        <v>6</v>
      </c>
      <c r="D438" s="2" t="s">
        <v>15</v>
      </c>
      <c r="E438" s="2" t="s">
        <v>21</v>
      </c>
      <c r="F438" s="2" t="s">
        <v>61</v>
      </c>
      <c r="G438" s="1">
        <v>10042.06</v>
      </c>
      <c r="H438" s="1">
        <v>6022.2000000000007</v>
      </c>
      <c r="I438" s="4">
        <v>20</v>
      </c>
      <c r="J438" s="2" t="s">
        <v>67</v>
      </c>
      <c r="K438" s="1">
        <f>Tabelle3[[#This Row],[Menge kg Nges]]/1000</f>
        <v>10.042059999999999</v>
      </c>
      <c r="L438" s="1">
        <f>Tabelle3[[#This Row],[Menge kg P2O5]]/1000</f>
        <v>6.0222000000000007</v>
      </c>
      <c r="M438" s="1">
        <f>Tabelle3[[#This Row],[Menge t Nges]]/Tabelle3[[#This Row],[Anzahl Lieferscheine]]</f>
        <v>0.50210299999999997</v>
      </c>
      <c r="N438" s="1">
        <f>Tabelle3[[#This Row],[Menge t P2O5]]/Tabelle3[[#This Row],[Anzahl Lieferscheine]]</f>
        <v>0.30111000000000004</v>
      </c>
    </row>
    <row r="439" spans="1:14" x14ac:dyDescent="0.2">
      <c r="A439" s="2" t="s">
        <v>34</v>
      </c>
      <c r="B439" s="2" t="s">
        <v>32</v>
      </c>
      <c r="C439" s="2" t="s">
        <v>6</v>
      </c>
      <c r="D439" s="2" t="s">
        <v>15</v>
      </c>
      <c r="E439" s="2" t="s">
        <v>9</v>
      </c>
      <c r="F439" s="2" t="s">
        <v>61</v>
      </c>
      <c r="G439" s="1">
        <v>1737.6700000000003</v>
      </c>
      <c r="H439" s="1">
        <v>815.69</v>
      </c>
      <c r="I439" s="4">
        <v>7</v>
      </c>
      <c r="J439" s="2" t="s">
        <v>67</v>
      </c>
      <c r="K439" s="1">
        <f>Tabelle3[[#This Row],[Menge kg Nges]]/1000</f>
        <v>1.7376700000000003</v>
      </c>
      <c r="L439" s="1">
        <f>Tabelle3[[#This Row],[Menge kg P2O5]]/1000</f>
        <v>0.81569000000000003</v>
      </c>
      <c r="M439" s="1">
        <f>Tabelle3[[#This Row],[Menge t Nges]]/Tabelle3[[#This Row],[Anzahl Lieferscheine]]</f>
        <v>0.24823857142857148</v>
      </c>
      <c r="N439" s="1">
        <f>Tabelle3[[#This Row],[Menge t P2O5]]/Tabelle3[[#This Row],[Anzahl Lieferscheine]]</f>
        <v>0.11652714285714286</v>
      </c>
    </row>
    <row r="440" spans="1:14" x14ac:dyDescent="0.2">
      <c r="A440" s="2" t="s">
        <v>34</v>
      </c>
      <c r="B440" s="2" t="s">
        <v>32</v>
      </c>
      <c r="C440" s="2" t="s">
        <v>6</v>
      </c>
      <c r="D440" s="2" t="s">
        <v>15</v>
      </c>
      <c r="E440" s="2" t="s">
        <v>10</v>
      </c>
      <c r="F440" s="2" t="s">
        <v>61</v>
      </c>
      <c r="G440" s="1">
        <v>356.4</v>
      </c>
      <c r="H440" s="1">
        <v>152.24</v>
      </c>
      <c r="I440" s="4">
        <v>2</v>
      </c>
      <c r="J440" s="2" t="s">
        <v>67</v>
      </c>
      <c r="K440" s="1">
        <f>Tabelle3[[#This Row],[Menge kg Nges]]/1000</f>
        <v>0.35639999999999999</v>
      </c>
      <c r="L440" s="1">
        <f>Tabelle3[[#This Row],[Menge kg P2O5]]/1000</f>
        <v>0.15224000000000001</v>
      </c>
      <c r="M440" s="1">
        <f>Tabelle3[[#This Row],[Menge t Nges]]/Tabelle3[[#This Row],[Anzahl Lieferscheine]]</f>
        <v>0.1782</v>
      </c>
      <c r="N440" s="1">
        <f>Tabelle3[[#This Row],[Menge t P2O5]]/Tabelle3[[#This Row],[Anzahl Lieferscheine]]</f>
        <v>7.6120000000000007E-2</v>
      </c>
    </row>
    <row r="441" spans="1:14" x14ac:dyDescent="0.2">
      <c r="A441" s="2" t="s">
        <v>34</v>
      </c>
      <c r="B441" s="2" t="s">
        <v>32</v>
      </c>
      <c r="C441" s="2" t="s">
        <v>6</v>
      </c>
      <c r="D441" s="2" t="s">
        <v>15</v>
      </c>
      <c r="E441" s="2" t="s">
        <v>13</v>
      </c>
      <c r="F441" s="2" t="s">
        <v>61</v>
      </c>
      <c r="G441" s="1">
        <v>1656.8000000000002</v>
      </c>
      <c r="H441" s="1">
        <v>1060.3</v>
      </c>
      <c r="I441" s="4">
        <v>5</v>
      </c>
      <c r="J441" s="2" t="s">
        <v>67</v>
      </c>
      <c r="K441" s="1">
        <f>Tabelle3[[#This Row],[Menge kg Nges]]/1000</f>
        <v>1.6568000000000003</v>
      </c>
      <c r="L441" s="1">
        <f>Tabelle3[[#This Row],[Menge kg P2O5]]/1000</f>
        <v>1.0603</v>
      </c>
      <c r="M441" s="1">
        <f>Tabelle3[[#This Row],[Menge t Nges]]/Tabelle3[[#This Row],[Anzahl Lieferscheine]]</f>
        <v>0.33136000000000004</v>
      </c>
      <c r="N441" s="1">
        <f>Tabelle3[[#This Row],[Menge t P2O5]]/Tabelle3[[#This Row],[Anzahl Lieferscheine]]</f>
        <v>0.21206</v>
      </c>
    </row>
    <row r="442" spans="1:14" x14ac:dyDescent="0.2">
      <c r="A442" s="2" t="s">
        <v>34</v>
      </c>
      <c r="B442" s="2" t="s">
        <v>32</v>
      </c>
      <c r="C442" s="2" t="s">
        <v>6</v>
      </c>
      <c r="D442" s="2" t="s">
        <v>15</v>
      </c>
      <c r="E442" s="2" t="s">
        <v>14</v>
      </c>
      <c r="F442" s="2" t="s">
        <v>61</v>
      </c>
      <c r="G442" s="1">
        <v>1843</v>
      </c>
      <c r="H442" s="1">
        <v>1199</v>
      </c>
      <c r="I442" s="4">
        <v>3</v>
      </c>
      <c r="J442" s="2" t="s">
        <v>67</v>
      </c>
      <c r="K442" s="1">
        <f>Tabelle3[[#This Row],[Menge kg Nges]]/1000</f>
        <v>1.843</v>
      </c>
      <c r="L442" s="1">
        <f>Tabelle3[[#This Row],[Menge kg P2O5]]/1000</f>
        <v>1.1990000000000001</v>
      </c>
      <c r="M442" s="1">
        <f>Tabelle3[[#This Row],[Menge t Nges]]/Tabelle3[[#This Row],[Anzahl Lieferscheine]]</f>
        <v>0.61433333333333329</v>
      </c>
      <c r="N442" s="1">
        <f>Tabelle3[[#This Row],[Menge t P2O5]]/Tabelle3[[#This Row],[Anzahl Lieferscheine]]</f>
        <v>0.39966666666666667</v>
      </c>
    </row>
    <row r="443" spans="1:14" x14ac:dyDescent="0.2">
      <c r="A443" s="2" t="s">
        <v>34</v>
      </c>
      <c r="B443" s="2" t="s">
        <v>32</v>
      </c>
      <c r="C443" s="2" t="s">
        <v>25</v>
      </c>
      <c r="D443" s="2" t="s">
        <v>25</v>
      </c>
      <c r="E443" s="2" t="s">
        <v>26</v>
      </c>
      <c r="F443" s="2" t="s">
        <v>61</v>
      </c>
      <c r="G443" s="1">
        <v>1327.6</v>
      </c>
      <c r="H443" s="1">
        <v>1128</v>
      </c>
      <c r="I443" s="4">
        <v>11</v>
      </c>
      <c r="J443" s="2" t="s">
        <v>67</v>
      </c>
      <c r="K443" s="1">
        <f>Tabelle3[[#This Row],[Menge kg Nges]]/1000</f>
        <v>1.3275999999999999</v>
      </c>
      <c r="L443" s="1">
        <f>Tabelle3[[#This Row],[Menge kg P2O5]]/1000</f>
        <v>1.1279999999999999</v>
      </c>
      <c r="M443" s="1">
        <f>Tabelle3[[#This Row],[Menge t Nges]]/Tabelle3[[#This Row],[Anzahl Lieferscheine]]</f>
        <v>0.12069090909090908</v>
      </c>
      <c r="N443" s="1">
        <f>Tabelle3[[#This Row],[Menge t P2O5]]/Tabelle3[[#This Row],[Anzahl Lieferscheine]]</f>
        <v>0.10254545454545454</v>
      </c>
    </row>
    <row r="444" spans="1:14" x14ac:dyDescent="0.2">
      <c r="A444" s="2" t="s">
        <v>34</v>
      </c>
      <c r="B444" s="2" t="s">
        <v>27</v>
      </c>
      <c r="C444" s="2" t="s">
        <v>6</v>
      </c>
      <c r="D444" s="2" t="s">
        <v>30</v>
      </c>
      <c r="E444" s="2" t="s">
        <v>26</v>
      </c>
      <c r="F444" s="2" t="s">
        <v>61</v>
      </c>
      <c r="G444" s="1">
        <v>104004.48999999989</v>
      </c>
      <c r="H444" s="1">
        <v>51871.62999999999</v>
      </c>
      <c r="I444" s="4">
        <v>320</v>
      </c>
      <c r="J444" s="2" t="s">
        <v>67</v>
      </c>
      <c r="K444" s="1">
        <f>Tabelle3[[#This Row],[Menge kg Nges]]/1000</f>
        <v>104.00448999999989</v>
      </c>
      <c r="L444" s="1">
        <f>Tabelle3[[#This Row],[Menge kg P2O5]]/1000</f>
        <v>51.871629999999989</v>
      </c>
      <c r="M444" s="1">
        <f>Tabelle3[[#This Row],[Menge t Nges]]/Tabelle3[[#This Row],[Anzahl Lieferscheine]]</f>
        <v>0.32501403124999967</v>
      </c>
      <c r="N444" s="1">
        <f>Tabelle3[[#This Row],[Menge t P2O5]]/Tabelle3[[#This Row],[Anzahl Lieferscheine]]</f>
        <v>0.16209884374999997</v>
      </c>
    </row>
    <row r="445" spans="1:14" x14ac:dyDescent="0.2">
      <c r="A445" s="2" t="s">
        <v>34</v>
      </c>
      <c r="B445" s="2" t="s">
        <v>27</v>
      </c>
      <c r="C445" s="2" t="s">
        <v>6</v>
      </c>
      <c r="D445" s="2" t="s">
        <v>7</v>
      </c>
      <c r="E445" s="2" t="s">
        <v>8</v>
      </c>
      <c r="F445" s="2" t="s">
        <v>61</v>
      </c>
      <c r="G445" s="1">
        <v>20221.500000000004</v>
      </c>
      <c r="H445" s="1">
        <v>9730.1500000000015</v>
      </c>
      <c r="I445" s="4">
        <v>48</v>
      </c>
      <c r="J445" s="2" t="s">
        <v>67</v>
      </c>
      <c r="K445" s="1">
        <f>Tabelle3[[#This Row],[Menge kg Nges]]/1000</f>
        <v>20.221500000000002</v>
      </c>
      <c r="L445" s="1">
        <f>Tabelle3[[#This Row],[Menge kg P2O5]]/1000</f>
        <v>9.7301500000000019</v>
      </c>
      <c r="M445" s="1">
        <f>Tabelle3[[#This Row],[Menge t Nges]]/Tabelle3[[#This Row],[Anzahl Lieferscheine]]</f>
        <v>0.42128125000000005</v>
      </c>
      <c r="N445" s="1">
        <f>Tabelle3[[#This Row],[Menge t P2O5]]/Tabelle3[[#This Row],[Anzahl Lieferscheine]]</f>
        <v>0.20271145833333337</v>
      </c>
    </row>
    <row r="446" spans="1:14" x14ac:dyDescent="0.2">
      <c r="A446" s="2" t="s">
        <v>34</v>
      </c>
      <c r="B446" s="2" t="s">
        <v>27</v>
      </c>
      <c r="C446" s="2" t="s">
        <v>6</v>
      </c>
      <c r="D446" s="2" t="s">
        <v>7</v>
      </c>
      <c r="E446" s="2" t="s">
        <v>9</v>
      </c>
      <c r="F446" s="2" t="s">
        <v>61</v>
      </c>
      <c r="G446" s="1">
        <v>5509.1</v>
      </c>
      <c r="H446" s="1">
        <v>2337.6</v>
      </c>
      <c r="I446" s="4">
        <v>15</v>
      </c>
      <c r="J446" s="2" t="s">
        <v>67</v>
      </c>
      <c r="K446" s="1">
        <f>Tabelle3[[#This Row],[Menge kg Nges]]/1000</f>
        <v>5.5091000000000001</v>
      </c>
      <c r="L446" s="1">
        <f>Tabelle3[[#This Row],[Menge kg P2O5]]/1000</f>
        <v>2.3376000000000001</v>
      </c>
      <c r="M446" s="1">
        <f>Tabelle3[[#This Row],[Menge t Nges]]/Tabelle3[[#This Row],[Anzahl Lieferscheine]]</f>
        <v>0.36727333333333334</v>
      </c>
      <c r="N446" s="1">
        <f>Tabelle3[[#This Row],[Menge t P2O5]]/Tabelle3[[#This Row],[Anzahl Lieferscheine]]</f>
        <v>0.15584000000000001</v>
      </c>
    </row>
    <row r="447" spans="1:14" x14ac:dyDescent="0.2">
      <c r="A447" s="2" t="s">
        <v>34</v>
      </c>
      <c r="B447" s="2" t="s">
        <v>27</v>
      </c>
      <c r="C447" s="2" t="s">
        <v>6</v>
      </c>
      <c r="D447" s="2" t="s">
        <v>7</v>
      </c>
      <c r="E447" s="2" t="s">
        <v>10</v>
      </c>
      <c r="F447" s="2" t="s">
        <v>61</v>
      </c>
      <c r="G447" s="1">
        <v>105.6</v>
      </c>
      <c r="H447" s="1">
        <v>43.2</v>
      </c>
      <c r="I447" s="4">
        <v>1</v>
      </c>
      <c r="J447" s="2" t="s">
        <v>67</v>
      </c>
      <c r="K447" s="1">
        <f>Tabelle3[[#This Row],[Menge kg Nges]]/1000</f>
        <v>0.1056</v>
      </c>
      <c r="L447" s="1">
        <f>Tabelle3[[#This Row],[Menge kg P2O5]]/1000</f>
        <v>4.3200000000000002E-2</v>
      </c>
      <c r="M447" s="1">
        <f>Tabelle3[[#This Row],[Menge t Nges]]/Tabelle3[[#This Row],[Anzahl Lieferscheine]]</f>
        <v>0.1056</v>
      </c>
      <c r="N447" s="1">
        <f>Tabelle3[[#This Row],[Menge t P2O5]]/Tabelle3[[#This Row],[Anzahl Lieferscheine]]</f>
        <v>4.3200000000000002E-2</v>
      </c>
    </row>
    <row r="448" spans="1:14" x14ac:dyDescent="0.2">
      <c r="A448" s="2" t="s">
        <v>34</v>
      </c>
      <c r="B448" s="2" t="s">
        <v>27</v>
      </c>
      <c r="C448" s="2" t="s">
        <v>6</v>
      </c>
      <c r="D448" s="2" t="s">
        <v>7</v>
      </c>
      <c r="E448" s="2" t="s">
        <v>11</v>
      </c>
      <c r="F448" s="2" t="s">
        <v>61</v>
      </c>
      <c r="G448" s="1">
        <v>23857.82</v>
      </c>
      <c r="H448" s="1">
        <v>10855.350000000004</v>
      </c>
      <c r="I448" s="4">
        <v>100</v>
      </c>
      <c r="J448" s="2" t="s">
        <v>67</v>
      </c>
      <c r="K448" s="1">
        <f>Tabelle3[[#This Row],[Menge kg Nges]]/1000</f>
        <v>23.85782</v>
      </c>
      <c r="L448" s="1">
        <f>Tabelle3[[#This Row],[Menge kg P2O5]]/1000</f>
        <v>10.855350000000003</v>
      </c>
      <c r="M448" s="1">
        <f>Tabelle3[[#This Row],[Menge t Nges]]/Tabelle3[[#This Row],[Anzahl Lieferscheine]]</f>
        <v>0.23857819999999999</v>
      </c>
      <c r="N448" s="1">
        <f>Tabelle3[[#This Row],[Menge t P2O5]]/Tabelle3[[#This Row],[Anzahl Lieferscheine]]</f>
        <v>0.10855350000000002</v>
      </c>
    </row>
    <row r="449" spans="1:14" x14ac:dyDescent="0.2">
      <c r="A449" s="2" t="s">
        <v>34</v>
      </c>
      <c r="B449" s="2" t="s">
        <v>27</v>
      </c>
      <c r="C449" s="2" t="s">
        <v>6</v>
      </c>
      <c r="D449" s="2" t="s">
        <v>7</v>
      </c>
      <c r="E449" s="2" t="s">
        <v>12</v>
      </c>
      <c r="F449" s="2" t="s">
        <v>61</v>
      </c>
      <c r="G449" s="1">
        <v>32833.040000000008</v>
      </c>
      <c r="H449" s="1">
        <v>14431.239999999998</v>
      </c>
      <c r="I449" s="4">
        <v>93</v>
      </c>
      <c r="J449" s="2" t="s">
        <v>67</v>
      </c>
      <c r="K449" s="1">
        <f>Tabelle3[[#This Row],[Menge kg Nges]]/1000</f>
        <v>32.833040000000011</v>
      </c>
      <c r="L449" s="1">
        <f>Tabelle3[[#This Row],[Menge kg P2O5]]/1000</f>
        <v>14.431239999999997</v>
      </c>
      <c r="M449" s="1">
        <f>Tabelle3[[#This Row],[Menge t Nges]]/Tabelle3[[#This Row],[Anzahl Lieferscheine]]</f>
        <v>0.35304344086021516</v>
      </c>
      <c r="N449" s="1">
        <f>Tabelle3[[#This Row],[Menge t P2O5]]/Tabelle3[[#This Row],[Anzahl Lieferscheine]]</f>
        <v>0.15517462365591395</v>
      </c>
    </row>
    <row r="450" spans="1:14" x14ac:dyDescent="0.2">
      <c r="A450" s="2" t="s">
        <v>34</v>
      </c>
      <c r="B450" s="2" t="s">
        <v>27</v>
      </c>
      <c r="C450" s="2" t="s">
        <v>6</v>
      </c>
      <c r="D450" s="2" t="s">
        <v>7</v>
      </c>
      <c r="E450" s="2" t="s">
        <v>13</v>
      </c>
      <c r="F450" s="2" t="s">
        <v>61</v>
      </c>
      <c r="G450" s="1">
        <v>11963.539999999997</v>
      </c>
      <c r="H450" s="1">
        <v>6830.8500000000013</v>
      </c>
      <c r="I450" s="4">
        <v>61</v>
      </c>
      <c r="J450" s="2" t="s">
        <v>67</v>
      </c>
      <c r="K450" s="1">
        <f>Tabelle3[[#This Row],[Menge kg Nges]]/1000</f>
        <v>11.963539999999997</v>
      </c>
      <c r="L450" s="1">
        <f>Tabelle3[[#This Row],[Menge kg P2O5]]/1000</f>
        <v>6.8308500000000016</v>
      </c>
      <c r="M450" s="1">
        <f>Tabelle3[[#This Row],[Menge t Nges]]/Tabelle3[[#This Row],[Anzahl Lieferscheine]]</f>
        <v>0.19612360655737698</v>
      </c>
      <c r="N450" s="1">
        <f>Tabelle3[[#This Row],[Menge t P2O5]]/Tabelle3[[#This Row],[Anzahl Lieferscheine]]</f>
        <v>0.11198114754098364</v>
      </c>
    </row>
    <row r="451" spans="1:14" x14ac:dyDescent="0.2">
      <c r="A451" s="2" t="s">
        <v>34</v>
      </c>
      <c r="B451" s="2" t="s">
        <v>27</v>
      </c>
      <c r="C451" s="2" t="s">
        <v>6</v>
      </c>
      <c r="D451" s="2" t="s">
        <v>7</v>
      </c>
      <c r="E451" s="2" t="s">
        <v>14</v>
      </c>
      <c r="F451" s="2" t="s">
        <v>61</v>
      </c>
      <c r="G451" s="1">
        <v>8856.34</v>
      </c>
      <c r="H451" s="1">
        <v>4065.6499999999996</v>
      </c>
      <c r="I451" s="4">
        <v>27</v>
      </c>
      <c r="J451" s="2" t="s">
        <v>67</v>
      </c>
      <c r="K451" s="1">
        <f>Tabelle3[[#This Row],[Menge kg Nges]]/1000</f>
        <v>8.8563399999999994</v>
      </c>
      <c r="L451" s="1">
        <f>Tabelle3[[#This Row],[Menge kg P2O5]]/1000</f>
        <v>4.0656499999999998</v>
      </c>
      <c r="M451" s="1">
        <f>Tabelle3[[#This Row],[Menge t Nges]]/Tabelle3[[#This Row],[Anzahl Lieferscheine]]</f>
        <v>0.32801259259259258</v>
      </c>
      <c r="N451" s="1">
        <f>Tabelle3[[#This Row],[Menge t P2O5]]/Tabelle3[[#This Row],[Anzahl Lieferscheine]]</f>
        <v>0.15057962962962962</v>
      </c>
    </row>
    <row r="452" spans="1:14" x14ac:dyDescent="0.2">
      <c r="A452" s="2" t="s">
        <v>34</v>
      </c>
      <c r="B452" s="2" t="s">
        <v>27</v>
      </c>
      <c r="C452" s="2" t="s">
        <v>6</v>
      </c>
      <c r="D452" s="2" t="s">
        <v>15</v>
      </c>
      <c r="E452" s="2" t="s">
        <v>8</v>
      </c>
      <c r="F452" s="2" t="s">
        <v>61</v>
      </c>
      <c r="G452" s="1">
        <v>7503.25</v>
      </c>
      <c r="H452" s="1">
        <v>6187.5</v>
      </c>
      <c r="I452" s="4">
        <v>13</v>
      </c>
      <c r="J452" s="2" t="s">
        <v>67</v>
      </c>
      <c r="K452" s="1">
        <f>Tabelle3[[#This Row],[Menge kg Nges]]/1000</f>
        <v>7.5032500000000004</v>
      </c>
      <c r="L452" s="1">
        <f>Tabelle3[[#This Row],[Menge kg P2O5]]/1000</f>
        <v>6.1875</v>
      </c>
      <c r="M452" s="1">
        <f>Tabelle3[[#This Row],[Menge t Nges]]/Tabelle3[[#This Row],[Anzahl Lieferscheine]]</f>
        <v>0.57717307692307696</v>
      </c>
      <c r="N452" s="1">
        <f>Tabelle3[[#This Row],[Menge t P2O5]]/Tabelle3[[#This Row],[Anzahl Lieferscheine]]</f>
        <v>0.47596153846153844</v>
      </c>
    </row>
    <row r="453" spans="1:14" x14ac:dyDescent="0.2">
      <c r="A453" s="2" t="s">
        <v>34</v>
      </c>
      <c r="B453" s="2" t="s">
        <v>27</v>
      </c>
      <c r="C453" s="2" t="s">
        <v>6</v>
      </c>
      <c r="D453" s="2" t="s">
        <v>15</v>
      </c>
      <c r="E453" s="2" t="s">
        <v>16</v>
      </c>
      <c r="F453" s="2" t="s">
        <v>61</v>
      </c>
      <c r="G453" s="1">
        <v>5894.9000000000005</v>
      </c>
      <c r="H453" s="1">
        <v>5388.9</v>
      </c>
      <c r="I453" s="4">
        <v>12</v>
      </c>
      <c r="J453" s="2" t="s">
        <v>67</v>
      </c>
      <c r="K453" s="1">
        <f>Tabelle3[[#This Row],[Menge kg Nges]]/1000</f>
        <v>5.8949000000000007</v>
      </c>
      <c r="L453" s="1">
        <f>Tabelle3[[#This Row],[Menge kg P2O5]]/1000</f>
        <v>5.3888999999999996</v>
      </c>
      <c r="M453" s="1">
        <f>Tabelle3[[#This Row],[Menge t Nges]]/Tabelle3[[#This Row],[Anzahl Lieferscheine]]</f>
        <v>0.49124166666666674</v>
      </c>
      <c r="N453" s="1">
        <f>Tabelle3[[#This Row],[Menge t P2O5]]/Tabelle3[[#This Row],[Anzahl Lieferscheine]]</f>
        <v>0.44907499999999995</v>
      </c>
    </row>
    <row r="454" spans="1:14" x14ac:dyDescent="0.2">
      <c r="A454" s="2" t="s">
        <v>34</v>
      </c>
      <c r="B454" s="2" t="s">
        <v>27</v>
      </c>
      <c r="C454" s="2" t="s">
        <v>6</v>
      </c>
      <c r="D454" s="2" t="s">
        <v>15</v>
      </c>
      <c r="E454" s="2" t="s">
        <v>17</v>
      </c>
      <c r="F454" s="2" t="s">
        <v>61</v>
      </c>
      <c r="G454" s="1">
        <v>3395.4600000000005</v>
      </c>
      <c r="H454" s="1">
        <v>1480.2700000000002</v>
      </c>
      <c r="I454" s="4">
        <v>14</v>
      </c>
      <c r="J454" s="2" t="s">
        <v>67</v>
      </c>
      <c r="K454" s="1">
        <f>Tabelle3[[#This Row],[Menge kg Nges]]/1000</f>
        <v>3.3954600000000004</v>
      </c>
      <c r="L454" s="1">
        <f>Tabelle3[[#This Row],[Menge kg P2O5]]/1000</f>
        <v>1.4802700000000002</v>
      </c>
      <c r="M454" s="1">
        <f>Tabelle3[[#This Row],[Menge t Nges]]/Tabelle3[[#This Row],[Anzahl Lieferscheine]]</f>
        <v>0.24253285714285716</v>
      </c>
      <c r="N454" s="1">
        <f>Tabelle3[[#This Row],[Menge t P2O5]]/Tabelle3[[#This Row],[Anzahl Lieferscheine]]</f>
        <v>0.10573357142857144</v>
      </c>
    </row>
    <row r="455" spans="1:14" x14ac:dyDescent="0.2">
      <c r="A455" s="2" t="s">
        <v>34</v>
      </c>
      <c r="B455" s="2" t="s">
        <v>27</v>
      </c>
      <c r="C455" s="2" t="s">
        <v>6</v>
      </c>
      <c r="D455" s="2" t="s">
        <v>15</v>
      </c>
      <c r="E455" s="2" t="s">
        <v>18</v>
      </c>
      <c r="F455" s="2" t="s">
        <v>61</v>
      </c>
      <c r="G455" s="1">
        <v>9096.1999999999989</v>
      </c>
      <c r="H455" s="1">
        <v>6172.579999999999</v>
      </c>
      <c r="I455" s="4">
        <v>18</v>
      </c>
      <c r="J455" s="2" t="s">
        <v>67</v>
      </c>
      <c r="K455" s="1">
        <f>Tabelle3[[#This Row],[Menge kg Nges]]/1000</f>
        <v>9.0961999999999996</v>
      </c>
      <c r="L455" s="1">
        <f>Tabelle3[[#This Row],[Menge kg P2O5]]/1000</f>
        <v>6.1725799999999991</v>
      </c>
      <c r="M455" s="1">
        <f>Tabelle3[[#This Row],[Menge t Nges]]/Tabelle3[[#This Row],[Anzahl Lieferscheine]]</f>
        <v>0.50534444444444437</v>
      </c>
      <c r="N455" s="1">
        <f>Tabelle3[[#This Row],[Menge t P2O5]]/Tabelle3[[#This Row],[Anzahl Lieferscheine]]</f>
        <v>0.34292111111111107</v>
      </c>
    </row>
    <row r="456" spans="1:14" x14ac:dyDescent="0.2">
      <c r="A456" s="2" t="s">
        <v>34</v>
      </c>
      <c r="B456" s="2" t="s">
        <v>27</v>
      </c>
      <c r="C456" s="2" t="s">
        <v>6</v>
      </c>
      <c r="D456" s="2" t="s">
        <v>15</v>
      </c>
      <c r="E456" s="2" t="s">
        <v>19</v>
      </c>
      <c r="F456" s="2" t="s">
        <v>61</v>
      </c>
      <c r="G456" s="1">
        <v>19389.599999999999</v>
      </c>
      <c r="H456" s="1">
        <v>20649.3</v>
      </c>
      <c r="I456" s="4">
        <v>24</v>
      </c>
      <c r="J456" s="2" t="s">
        <v>67</v>
      </c>
      <c r="K456" s="1">
        <f>Tabelle3[[#This Row],[Menge kg Nges]]/1000</f>
        <v>19.389599999999998</v>
      </c>
      <c r="L456" s="1">
        <f>Tabelle3[[#This Row],[Menge kg P2O5]]/1000</f>
        <v>20.6493</v>
      </c>
      <c r="M456" s="1">
        <f>Tabelle3[[#This Row],[Menge t Nges]]/Tabelle3[[#This Row],[Anzahl Lieferscheine]]</f>
        <v>0.80789999999999995</v>
      </c>
      <c r="N456" s="1">
        <f>Tabelle3[[#This Row],[Menge t P2O5]]/Tabelle3[[#This Row],[Anzahl Lieferscheine]]</f>
        <v>0.86038749999999997</v>
      </c>
    </row>
    <row r="457" spans="1:14" x14ac:dyDescent="0.2">
      <c r="A457" s="2" t="s">
        <v>34</v>
      </c>
      <c r="B457" s="2" t="s">
        <v>27</v>
      </c>
      <c r="C457" s="2" t="s">
        <v>6</v>
      </c>
      <c r="D457" s="2" t="s">
        <v>15</v>
      </c>
      <c r="E457" s="2" t="s">
        <v>20</v>
      </c>
      <c r="F457" s="2" t="s">
        <v>61</v>
      </c>
      <c r="G457" s="1">
        <v>1132.8</v>
      </c>
      <c r="H457" s="1">
        <v>833.2</v>
      </c>
      <c r="I457" s="4">
        <v>8</v>
      </c>
      <c r="J457" s="2" t="s">
        <v>67</v>
      </c>
      <c r="K457" s="1">
        <f>Tabelle3[[#This Row],[Menge kg Nges]]/1000</f>
        <v>1.1328</v>
      </c>
      <c r="L457" s="1">
        <f>Tabelle3[[#This Row],[Menge kg P2O5]]/1000</f>
        <v>0.83320000000000005</v>
      </c>
      <c r="M457" s="1">
        <f>Tabelle3[[#This Row],[Menge t Nges]]/Tabelle3[[#This Row],[Anzahl Lieferscheine]]</f>
        <v>0.1416</v>
      </c>
      <c r="N457" s="1">
        <f>Tabelle3[[#This Row],[Menge t P2O5]]/Tabelle3[[#This Row],[Anzahl Lieferscheine]]</f>
        <v>0.10415000000000001</v>
      </c>
    </row>
    <row r="458" spans="1:14" x14ac:dyDescent="0.2">
      <c r="A458" s="2" t="s">
        <v>34</v>
      </c>
      <c r="B458" s="2" t="s">
        <v>27</v>
      </c>
      <c r="C458" s="2" t="s">
        <v>6</v>
      </c>
      <c r="D458" s="2" t="s">
        <v>15</v>
      </c>
      <c r="E458" s="2" t="s">
        <v>21</v>
      </c>
      <c r="F458" s="2" t="s">
        <v>61</v>
      </c>
      <c r="G458" s="1">
        <v>40841.600000000013</v>
      </c>
      <c r="H458" s="1">
        <v>24346.399999999991</v>
      </c>
      <c r="I458" s="4">
        <v>87</v>
      </c>
      <c r="J458" s="2" t="s">
        <v>67</v>
      </c>
      <c r="K458" s="1">
        <f>Tabelle3[[#This Row],[Menge kg Nges]]/1000</f>
        <v>40.841600000000014</v>
      </c>
      <c r="L458" s="1">
        <f>Tabelle3[[#This Row],[Menge kg P2O5]]/1000</f>
        <v>24.346399999999992</v>
      </c>
      <c r="M458" s="1">
        <f>Tabelle3[[#This Row],[Menge t Nges]]/Tabelle3[[#This Row],[Anzahl Lieferscheine]]</f>
        <v>0.4694436781609197</v>
      </c>
      <c r="N458" s="1">
        <f>Tabelle3[[#This Row],[Menge t P2O5]]/Tabelle3[[#This Row],[Anzahl Lieferscheine]]</f>
        <v>0.27984367816091943</v>
      </c>
    </row>
    <row r="459" spans="1:14" x14ac:dyDescent="0.2">
      <c r="A459" s="2" t="s">
        <v>34</v>
      </c>
      <c r="B459" s="2" t="s">
        <v>27</v>
      </c>
      <c r="C459" s="2" t="s">
        <v>6</v>
      </c>
      <c r="D459" s="2" t="s">
        <v>15</v>
      </c>
      <c r="E459" s="2" t="s">
        <v>9</v>
      </c>
      <c r="F459" s="2" t="s">
        <v>61</v>
      </c>
      <c r="G459" s="1">
        <v>8053.29</v>
      </c>
      <c r="H459" s="1">
        <v>4481.05</v>
      </c>
      <c r="I459" s="4">
        <v>37</v>
      </c>
      <c r="J459" s="2" t="s">
        <v>67</v>
      </c>
      <c r="K459" s="1">
        <f>Tabelle3[[#This Row],[Menge kg Nges]]/1000</f>
        <v>8.0532900000000005</v>
      </c>
      <c r="L459" s="1">
        <f>Tabelle3[[#This Row],[Menge kg P2O5]]/1000</f>
        <v>4.4810499999999998</v>
      </c>
      <c r="M459" s="1">
        <f>Tabelle3[[#This Row],[Menge t Nges]]/Tabelle3[[#This Row],[Anzahl Lieferscheine]]</f>
        <v>0.2176564864864865</v>
      </c>
      <c r="N459" s="1">
        <f>Tabelle3[[#This Row],[Menge t P2O5]]/Tabelle3[[#This Row],[Anzahl Lieferscheine]]</f>
        <v>0.12110945945945946</v>
      </c>
    </row>
    <row r="460" spans="1:14" x14ac:dyDescent="0.2">
      <c r="A460" s="2" t="s">
        <v>34</v>
      </c>
      <c r="B460" s="2" t="s">
        <v>27</v>
      </c>
      <c r="C460" s="2" t="s">
        <v>6</v>
      </c>
      <c r="D460" s="2" t="s">
        <v>15</v>
      </c>
      <c r="E460" s="2" t="s">
        <v>10</v>
      </c>
      <c r="F460" s="2" t="s">
        <v>61</v>
      </c>
      <c r="G460" s="1">
        <v>282.75</v>
      </c>
      <c r="H460" s="1">
        <v>121.05</v>
      </c>
      <c r="I460" s="4">
        <v>2</v>
      </c>
      <c r="J460" s="2" t="s">
        <v>67</v>
      </c>
      <c r="K460" s="1">
        <f>Tabelle3[[#This Row],[Menge kg Nges]]/1000</f>
        <v>0.28275</v>
      </c>
      <c r="L460" s="1">
        <f>Tabelle3[[#This Row],[Menge kg P2O5]]/1000</f>
        <v>0.12104999999999999</v>
      </c>
      <c r="M460" s="1">
        <f>Tabelle3[[#This Row],[Menge t Nges]]/Tabelle3[[#This Row],[Anzahl Lieferscheine]]</f>
        <v>0.141375</v>
      </c>
      <c r="N460" s="1">
        <f>Tabelle3[[#This Row],[Menge t P2O5]]/Tabelle3[[#This Row],[Anzahl Lieferscheine]]</f>
        <v>6.0524999999999995E-2</v>
      </c>
    </row>
    <row r="461" spans="1:14" x14ac:dyDescent="0.2">
      <c r="A461" s="2" t="s">
        <v>34</v>
      </c>
      <c r="B461" s="2" t="s">
        <v>27</v>
      </c>
      <c r="C461" s="2" t="s">
        <v>6</v>
      </c>
      <c r="D461" s="2" t="s">
        <v>15</v>
      </c>
      <c r="E461" s="2" t="s">
        <v>23</v>
      </c>
      <c r="F461" s="2" t="s">
        <v>61</v>
      </c>
      <c r="G461" s="1">
        <v>140</v>
      </c>
      <c r="H461" s="1">
        <v>57.75</v>
      </c>
      <c r="I461" s="4">
        <v>1</v>
      </c>
      <c r="J461" s="2" t="s">
        <v>67</v>
      </c>
      <c r="K461" s="1">
        <f>Tabelle3[[#This Row],[Menge kg Nges]]/1000</f>
        <v>0.14000000000000001</v>
      </c>
      <c r="L461" s="1">
        <f>Tabelle3[[#This Row],[Menge kg P2O5]]/1000</f>
        <v>5.7750000000000003E-2</v>
      </c>
      <c r="M461" s="1">
        <f>Tabelle3[[#This Row],[Menge t Nges]]/Tabelle3[[#This Row],[Anzahl Lieferscheine]]</f>
        <v>0.14000000000000001</v>
      </c>
      <c r="N461" s="1">
        <f>Tabelle3[[#This Row],[Menge t P2O5]]/Tabelle3[[#This Row],[Anzahl Lieferscheine]]</f>
        <v>5.7750000000000003E-2</v>
      </c>
    </row>
    <row r="462" spans="1:14" x14ac:dyDescent="0.2">
      <c r="A462" s="2" t="s">
        <v>34</v>
      </c>
      <c r="B462" s="2" t="s">
        <v>27</v>
      </c>
      <c r="C462" s="2" t="s">
        <v>6</v>
      </c>
      <c r="D462" s="2" t="s">
        <v>15</v>
      </c>
      <c r="E462" s="2" t="s">
        <v>12</v>
      </c>
      <c r="F462" s="2" t="s">
        <v>61</v>
      </c>
      <c r="G462" s="1">
        <v>382.2</v>
      </c>
      <c r="H462" s="1">
        <v>343</v>
      </c>
      <c r="I462" s="4">
        <v>1</v>
      </c>
      <c r="J462" s="2" t="s">
        <v>67</v>
      </c>
      <c r="K462" s="1">
        <f>Tabelle3[[#This Row],[Menge kg Nges]]/1000</f>
        <v>0.38219999999999998</v>
      </c>
      <c r="L462" s="1">
        <f>Tabelle3[[#This Row],[Menge kg P2O5]]/1000</f>
        <v>0.34300000000000003</v>
      </c>
      <c r="M462" s="1">
        <f>Tabelle3[[#This Row],[Menge t Nges]]/Tabelle3[[#This Row],[Anzahl Lieferscheine]]</f>
        <v>0.38219999999999998</v>
      </c>
      <c r="N462" s="1">
        <f>Tabelle3[[#This Row],[Menge t P2O5]]/Tabelle3[[#This Row],[Anzahl Lieferscheine]]</f>
        <v>0.34300000000000003</v>
      </c>
    </row>
    <row r="463" spans="1:14" x14ac:dyDescent="0.2">
      <c r="A463" s="2" t="s">
        <v>34</v>
      </c>
      <c r="B463" s="2" t="s">
        <v>27</v>
      </c>
      <c r="C463" s="2" t="s">
        <v>6</v>
      </c>
      <c r="D463" s="2" t="s">
        <v>15</v>
      </c>
      <c r="E463" s="2" t="s">
        <v>13</v>
      </c>
      <c r="F463" s="2" t="s">
        <v>61</v>
      </c>
      <c r="G463" s="1">
        <v>2262.1999999999998</v>
      </c>
      <c r="H463" s="1">
        <v>1249.8000000000002</v>
      </c>
      <c r="I463" s="4">
        <v>6</v>
      </c>
      <c r="J463" s="2" t="s">
        <v>67</v>
      </c>
      <c r="K463" s="1">
        <f>Tabelle3[[#This Row],[Menge kg Nges]]/1000</f>
        <v>2.2622</v>
      </c>
      <c r="L463" s="1">
        <f>Tabelle3[[#This Row],[Menge kg P2O5]]/1000</f>
        <v>1.2498000000000002</v>
      </c>
      <c r="M463" s="1">
        <f>Tabelle3[[#This Row],[Menge t Nges]]/Tabelle3[[#This Row],[Anzahl Lieferscheine]]</f>
        <v>0.37703333333333333</v>
      </c>
      <c r="N463" s="1">
        <f>Tabelle3[[#This Row],[Menge t P2O5]]/Tabelle3[[#This Row],[Anzahl Lieferscheine]]</f>
        <v>0.20830000000000004</v>
      </c>
    </row>
    <row r="464" spans="1:14" x14ac:dyDescent="0.2">
      <c r="A464" s="2" t="s">
        <v>34</v>
      </c>
      <c r="B464" s="2" t="s">
        <v>27</v>
      </c>
      <c r="C464" s="2" t="s">
        <v>6</v>
      </c>
      <c r="D464" s="2" t="s">
        <v>15</v>
      </c>
      <c r="E464" s="2" t="s">
        <v>14</v>
      </c>
      <c r="F464" s="2" t="s">
        <v>61</v>
      </c>
      <c r="G464" s="1">
        <v>385</v>
      </c>
      <c r="H464" s="1">
        <v>189</v>
      </c>
      <c r="I464" s="4">
        <v>1</v>
      </c>
      <c r="J464" s="2" t="s">
        <v>67</v>
      </c>
      <c r="K464" s="1">
        <f>Tabelle3[[#This Row],[Menge kg Nges]]/1000</f>
        <v>0.38500000000000001</v>
      </c>
      <c r="L464" s="1">
        <f>Tabelle3[[#This Row],[Menge kg P2O5]]/1000</f>
        <v>0.189</v>
      </c>
      <c r="M464" s="1">
        <f>Tabelle3[[#This Row],[Menge t Nges]]/Tabelle3[[#This Row],[Anzahl Lieferscheine]]</f>
        <v>0.38500000000000001</v>
      </c>
      <c r="N464" s="1">
        <f>Tabelle3[[#This Row],[Menge t P2O5]]/Tabelle3[[#This Row],[Anzahl Lieferscheine]]</f>
        <v>0.189</v>
      </c>
    </row>
    <row r="465" spans="1:14" x14ac:dyDescent="0.2">
      <c r="A465" s="2" t="s">
        <v>34</v>
      </c>
      <c r="B465" s="2" t="s">
        <v>27</v>
      </c>
      <c r="C465" s="2" t="s">
        <v>6</v>
      </c>
      <c r="D465" s="2" t="s">
        <v>15</v>
      </c>
      <c r="E465" s="2" t="s">
        <v>31</v>
      </c>
      <c r="F465" s="2" t="s">
        <v>61</v>
      </c>
      <c r="G465" s="1">
        <v>200</v>
      </c>
      <c r="H465" s="1">
        <v>85</v>
      </c>
      <c r="I465" s="4">
        <v>1</v>
      </c>
      <c r="J465" s="2" t="s">
        <v>67</v>
      </c>
      <c r="K465" s="1">
        <f>Tabelle3[[#This Row],[Menge kg Nges]]/1000</f>
        <v>0.2</v>
      </c>
      <c r="L465" s="1">
        <f>Tabelle3[[#This Row],[Menge kg P2O5]]/1000</f>
        <v>8.5000000000000006E-2</v>
      </c>
      <c r="M465" s="1">
        <f>Tabelle3[[#This Row],[Menge t Nges]]/Tabelle3[[#This Row],[Anzahl Lieferscheine]]</f>
        <v>0.2</v>
      </c>
      <c r="N465" s="1">
        <f>Tabelle3[[#This Row],[Menge t P2O5]]/Tabelle3[[#This Row],[Anzahl Lieferscheine]]</f>
        <v>8.5000000000000006E-2</v>
      </c>
    </row>
    <row r="466" spans="1:14" x14ac:dyDescent="0.2">
      <c r="A466" s="2" t="s">
        <v>34</v>
      </c>
      <c r="B466" s="2" t="s">
        <v>27</v>
      </c>
      <c r="C466" s="2" t="s">
        <v>25</v>
      </c>
      <c r="D466" s="2" t="s">
        <v>25</v>
      </c>
      <c r="E466" s="2" t="s">
        <v>26</v>
      </c>
      <c r="F466" s="2" t="s">
        <v>61</v>
      </c>
      <c r="G466" s="1">
        <v>628.32000000000005</v>
      </c>
      <c r="H466" s="1">
        <v>398.72</v>
      </c>
      <c r="I466" s="4">
        <v>1</v>
      </c>
      <c r="J466" s="2" t="s">
        <v>67</v>
      </c>
      <c r="K466" s="1">
        <f>Tabelle3[[#This Row],[Menge kg Nges]]/1000</f>
        <v>0.6283200000000001</v>
      </c>
      <c r="L466" s="1">
        <f>Tabelle3[[#This Row],[Menge kg P2O5]]/1000</f>
        <v>0.39872000000000002</v>
      </c>
      <c r="M466" s="1">
        <f>Tabelle3[[#This Row],[Menge t Nges]]/Tabelle3[[#This Row],[Anzahl Lieferscheine]]</f>
        <v>0.6283200000000001</v>
      </c>
      <c r="N466" s="1">
        <f>Tabelle3[[#This Row],[Menge t P2O5]]/Tabelle3[[#This Row],[Anzahl Lieferscheine]]</f>
        <v>0.39872000000000002</v>
      </c>
    </row>
    <row r="467" spans="1:14" x14ac:dyDescent="0.2">
      <c r="A467" s="2" t="s">
        <v>34</v>
      </c>
      <c r="B467" s="2" t="s">
        <v>33</v>
      </c>
      <c r="C467" s="2" t="s">
        <v>6</v>
      </c>
      <c r="D467" s="2" t="s">
        <v>30</v>
      </c>
      <c r="E467" s="2" t="s">
        <v>26</v>
      </c>
      <c r="F467" s="2" t="s">
        <v>61</v>
      </c>
      <c r="G467" s="1">
        <v>2236.66</v>
      </c>
      <c r="H467" s="1">
        <v>1466.52</v>
      </c>
      <c r="I467" s="4">
        <v>5</v>
      </c>
      <c r="J467" s="2" t="s">
        <v>67</v>
      </c>
      <c r="K467" s="1">
        <f>Tabelle3[[#This Row],[Menge kg Nges]]/1000</f>
        <v>2.2366599999999996</v>
      </c>
      <c r="L467" s="1">
        <f>Tabelle3[[#This Row],[Menge kg P2O5]]/1000</f>
        <v>1.46652</v>
      </c>
      <c r="M467" s="1">
        <f>Tabelle3[[#This Row],[Menge t Nges]]/Tabelle3[[#This Row],[Anzahl Lieferscheine]]</f>
        <v>0.44733199999999995</v>
      </c>
      <c r="N467" s="1">
        <f>Tabelle3[[#This Row],[Menge t P2O5]]/Tabelle3[[#This Row],[Anzahl Lieferscheine]]</f>
        <v>0.29330400000000001</v>
      </c>
    </row>
    <row r="468" spans="1:14" x14ac:dyDescent="0.2">
      <c r="A468" s="2" t="s">
        <v>34</v>
      </c>
      <c r="B468" s="2" t="s">
        <v>33</v>
      </c>
      <c r="C468" s="2" t="s">
        <v>6</v>
      </c>
      <c r="D468" s="2" t="s">
        <v>7</v>
      </c>
      <c r="E468" s="2" t="s">
        <v>8</v>
      </c>
      <c r="F468" s="2" t="s">
        <v>61</v>
      </c>
      <c r="G468" s="1">
        <v>893</v>
      </c>
      <c r="H468" s="1">
        <v>380</v>
      </c>
      <c r="I468" s="4">
        <v>4</v>
      </c>
      <c r="J468" s="2" t="s">
        <v>67</v>
      </c>
      <c r="K468" s="1">
        <f>Tabelle3[[#This Row],[Menge kg Nges]]/1000</f>
        <v>0.89300000000000002</v>
      </c>
      <c r="L468" s="1">
        <f>Tabelle3[[#This Row],[Menge kg P2O5]]/1000</f>
        <v>0.38</v>
      </c>
      <c r="M468" s="1">
        <f>Tabelle3[[#This Row],[Menge t Nges]]/Tabelle3[[#This Row],[Anzahl Lieferscheine]]</f>
        <v>0.22325</v>
      </c>
      <c r="N468" s="1">
        <f>Tabelle3[[#This Row],[Menge t P2O5]]/Tabelle3[[#This Row],[Anzahl Lieferscheine]]</f>
        <v>9.5000000000000001E-2</v>
      </c>
    </row>
    <row r="469" spans="1:14" x14ac:dyDescent="0.2">
      <c r="A469" s="2" t="s">
        <v>34</v>
      </c>
      <c r="B469" s="2" t="s">
        <v>33</v>
      </c>
      <c r="C469" s="2" t="s">
        <v>6</v>
      </c>
      <c r="D469" s="2" t="s">
        <v>7</v>
      </c>
      <c r="E469" s="2" t="s">
        <v>12</v>
      </c>
      <c r="F469" s="2" t="s">
        <v>61</v>
      </c>
      <c r="G469" s="1">
        <v>351</v>
      </c>
      <c r="H469" s="1">
        <v>171.6</v>
      </c>
      <c r="I469" s="4">
        <v>1</v>
      </c>
      <c r="J469" s="2" t="s">
        <v>67</v>
      </c>
      <c r="K469" s="1">
        <f>Tabelle3[[#This Row],[Menge kg Nges]]/1000</f>
        <v>0.35099999999999998</v>
      </c>
      <c r="L469" s="1">
        <f>Tabelle3[[#This Row],[Menge kg P2O5]]/1000</f>
        <v>0.1716</v>
      </c>
      <c r="M469" s="1">
        <f>Tabelle3[[#This Row],[Menge t Nges]]/Tabelle3[[#This Row],[Anzahl Lieferscheine]]</f>
        <v>0.35099999999999998</v>
      </c>
      <c r="N469" s="1">
        <f>Tabelle3[[#This Row],[Menge t P2O5]]/Tabelle3[[#This Row],[Anzahl Lieferscheine]]</f>
        <v>0.1716</v>
      </c>
    </row>
    <row r="470" spans="1:14" x14ac:dyDescent="0.2">
      <c r="A470" s="2" t="s">
        <v>34</v>
      </c>
      <c r="B470" s="2" t="s">
        <v>33</v>
      </c>
      <c r="C470" s="2" t="s">
        <v>6</v>
      </c>
      <c r="D470" s="2" t="s">
        <v>15</v>
      </c>
      <c r="E470" s="2" t="s">
        <v>8</v>
      </c>
      <c r="F470" s="2" t="s">
        <v>61</v>
      </c>
      <c r="G470" s="1">
        <v>1485</v>
      </c>
      <c r="H470" s="1">
        <v>1242</v>
      </c>
      <c r="I470" s="4">
        <v>6</v>
      </c>
      <c r="J470" s="2" t="s">
        <v>67</v>
      </c>
      <c r="K470" s="1">
        <f>Tabelle3[[#This Row],[Menge kg Nges]]/1000</f>
        <v>1.4850000000000001</v>
      </c>
      <c r="L470" s="1">
        <f>Tabelle3[[#This Row],[Menge kg P2O5]]/1000</f>
        <v>1.242</v>
      </c>
      <c r="M470" s="1">
        <f>Tabelle3[[#This Row],[Menge t Nges]]/Tabelle3[[#This Row],[Anzahl Lieferscheine]]</f>
        <v>0.24750000000000003</v>
      </c>
      <c r="N470" s="1">
        <f>Tabelle3[[#This Row],[Menge t P2O5]]/Tabelle3[[#This Row],[Anzahl Lieferscheine]]</f>
        <v>0.20699999999999999</v>
      </c>
    </row>
    <row r="471" spans="1:14" x14ac:dyDescent="0.2">
      <c r="A471" s="2" t="s">
        <v>34</v>
      </c>
      <c r="B471" s="2" t="s">
        <v>33</v>
      </c>
      <c r="C471" s="2" t="s">
        <v>6</v>
      </c>
      <c r="D471" s="2" t="s">
        <v>15</v>
      </c>
      <c r="E471" s="2" t="s">
        <v>18</v>
      </c>
      <c r="F471" s="2" t="s">
        <v>61</v>
      </c>
      <c r="G471" s="1">
        <v>1655.19</v>
      </c>
      <c r="H471" s="1">
        <v>1069.3799999999999</v>
      </c>
      <c r="I471" s="4">
        <v>4</v>
      </c>
      <c r="J471" s="2" t="s">
        <v>67</v>
      </c>
      <c r="K471" s="1">
        <f>Tabelle3[[#This Row],[Menge kg Nges]]/1000</f>
        <v>1.6551900000000002</v>
      </c>
      <c r="L471" s="1">
        <f>Tabelle3[[#This Row],[Menge kg P2O5]]/1000</f>
        <v>1.0693799999999998</v>
      </c>
      <c r="M471" s="1">
        <f>Tabelle3[[#This Row],[Menge t Nges]]/Tabelle3[[#This Row],[Anzahl Lieferscheine]]</f>
        <v>0.41379750000000004</v>
      </c>
      <c r="N471" s="1">
        <f>Tabelle3[[#This Row],[Menge t P2O5]]/Tabelle3[[#This Row],[Anzahl Lieferscheine]]</f>
        <v>0.26734499999999994</v>
      </c>
    </row>
    <row r="472" spans="1:14" x14ac:dyDescent="0.2">
      <c r="A472" s="2" t="s">
        <v>34</v>
      </c>
      <c r="B472" s="2" t="s">
        <v>46</v>
      </c>
      <c r="C472" s="2" t="s">
        <v>6</v>
      </c>
      <c r="D472" s="2" t="s">
        <v>30</v>
      </c>
      <c r="E472" s="2" t="s">
        <v>26</v>
      </c>
      <c r="F472" s="2" t="s">
        <v>61</v>
      </c>
      <c r="G472" s="1">
        <v>2337.52</v>
      </c>
      <c r="H472" s="1">
        <v>1384.7</v>
      </c>
      <c r="I472" s="4">
        <v>5</v>
      </c>
      <c r="J472" s="2" t="s">
        <v>67</v>
      </c>
      <c r="K472" s="1">
        <f>Tabelle3[[#This Row],[Menge kg Nges]]/1000</f>
        <v>2.33752</v>
      </c>
      <c r="L472" s="1">
        <f>Tabelle3[[#This Row],[Menge kg P2O5]]/1000</f>
        <v>1.3847</v>
      </c>
      <c r="M472" s="1">
        <f>Tabelle3[[#This Row],[Menge t Nges]]/Tabelle3[[#This Row],[Anzahl Lieferscheine]]</f>
        <v>0.46750400000000003</v>
      </c>
      <c r="N472" s="1">
        <f>Tabelle3[[#This Row],[Menge t P2O5]]/Tabelle3[[#This Row],[Anzahl Lieferscheine]]</f>
        <v>0.27694000000000002</v>
      </c>
    </row>
    <row r="473" spans="1:14" x14ac:dyDescent="0.2">
      <c r="A473" s="2" t="s">
        <v>34</v>
      </c>
      <c r="B473" s="2" t="s">
        <v>46</v>
      </c>
      <c r="C473" s="2" t="s">
        <v>6</v>
      </c>
      <c r="D473" s="2" t="s">
        <v>15</v>
      </c>
      <c r="E473" s="2" t="s">
        <v>21</v>
      </c>
      <c r="F473" s="2" t="s">
        <v>61</v>
      </c>
      <c r="G473" s="1">
        <v>1279.6199999999999</v>
      </c>
      <c r="H473" s="1">
        <v>773.76</v>
      </c>
      <c r="I473" s="4">
        <v>2</v>
      </c>
      <c r="J473" s="2" t="s">
        <v>67</v>
      </c>
      <c r="K473" s="1">
        <f>Tabelle3[[#This Row],[Menge kg Nges]]/1000</f>
        <v>1.27962</v>
      </c>
      <c r="L473" s="1">
        <f>Tabelle3[[#This Row],[Menge kg P2O5]]/1000</f>
        <v>0.77376</v>
      </c>
      <c r="M473" s="1">
        <f>Tabelle3[[#This Row],[Menge t Nges]]/Tabelle3[[#This Row],[Anzahl Lieferscheine]]</f>
        <v>0.63980999999999999</v>
      </c>
      <c r="N473" s="1">
        <f>Tabelle3[[#This Row],[Menge t P2O5]]/Tabelle3[[#This Row],[Anzahl Lieferscheine]]</f>
        <v>0.38688</v>
      </c>
    </row>
    <row r="474" spans="1:14" x14ac:dyDescent="0.2">
      <c r="A474" s="2" t="s">
        <v>34</v>
      </c>
      <c r="B474" s="2" t="s">
        <v>34</v>
      </c>
      <c r="C474" s="2" t="s">
        <v>6</v>
      </c>
      <c r="D474" s="2" t="s">
        <v>30</v>
      </c>
      <c r="E474" s="2" t="s">
        <v>26</v>
      </c>
      <c r="F474" s="2" t="s">
        <v>61</v>
      </c>
      <c r="G474" s="1">
        <v>492398.71999999956</v>
      </c>
      <c r="H474" s="1">
        <v>223799.04000000012</v>
      </c>
      <c r="I474" s="4">
        <v>1611</v>
      </c>
      <c r="J474" s="2" t="s">
        <v>67</v>
      </c>
      <c r="K474" s="1">
        <f>Tabelle3[[#This Row],[Menge kg Nges]]/1000</f>
        <v>492.39871999999957</v>
      </c>
      <c r="L474" s="1">
        <f>Tabelle3[[#This Row],[Menge kg P2O5]]/1000</f>
        <v>223.79904000000013</v>
      </c>
      <c r="M474" s="1">
        <f>Tabelle3[[#This Row],[Menge t Nges]]/Tabelle3[[#This Row],[Anzahl Lieferscheine]]</f>
        <v>0.30564787088764717</v>
      </c>
      <c r="N474" s="1">
        <f>Tabelle3[[#This Row],[Menge t P2O5]]/Tabelle3[[#This Row],[Anzahl Lieferscheine]]</f>
        <v>0.13891932960893863</v>
      </c>
    </row>
    <row r="475" spans="1:14" x14ac:dyDescent="0.2">
      <c r="A475" s="2" t="s">
        <v>34</v>
      </c>
      <c r="B475" s="2" t="s">
        <v>34</v>
      </c>
      <c r="C475" s="2" t="s">
        <v>6</v>
      </c>
      <c r="D475" s="2" t="s">
        <v>7</v>
      </c>
      <c r="E475" s="2" t="s">
        <v>8</v>
      </c>
      <c r="F475" s="2" t="s">
        <v>61</v>
      </c>
      <c r="G475" s="1">
        <v>196411.54999999996</v>
      </c>
      <c r="H475" s="1">
        <v>81579.139999999985</v>
      </c>
      <c r="I475" s="4">
        <v>169</v>
      </c>
      <c r="J475" s="2" t="s">
        <v>67</v>
      </c>
      <c r="K475" s="1">
        <f>Tabelle3[[#This Row],[Menge kg Nges]]/1000</f>
        <v>196.41154999999995</v>
      </c>
      <c r="L475" s="1">
        <f>Tabelle3[[#This Row],[Menge kg P2O5]]/1000</f>
        <v>81.579139999999981</v>
      </c>
      <c r="M475" s="1">
        <f>Tabelle3[[#This Row],[Menge t Nges]]/Tabelle3[[#This Row],[Anzahl Lieferscheine]]</f>
        <v>1.1621985207100589</v>
      </c>
      <c r="N475" s="1">
        <f>Tabelle3[[#This Row],[Menge t P2O5]]/Tabelle3[[#This Row],[Anzahl Lieferscheine]]</f>
        <v>0.48271680473372769</v>
      </c>
    </row>
    <row r="476" spans="1:14" x14ac:dyDescent="0.2">
      <c r="A476" s="2" t="s">
        <v>34</v>
      </c>
      <c r="B476" s="2" t="s">
        <v>34</v>
      </c>
      <c r="C476" s="2" t="s">
        <v>6</v>
      </c>
      <c r="D476" s="2" t="s">
        <v>7</v>
      </c>
      <c r="E476" s="2" t="s">
        <v>9</v>
      </c>
      <c r="F476" s="2" t="s">
        <v>61</v>
      </c>
      <c r="G476" s="1">
        <v>102623.49999999999</v>
      </c>
      <c r="H476" s="1">
        <v>42417.78</v>
      </c>
      <c r="I476" s="4">
        <v>144</v>
      </c>
      <c r="J476" s="2" t="s">
        <v>67</v>
      </c>
      <c r="K476" s="1">
        <f>Tabelle3[[#This Row],[Menge kg Nges]]/1000</f>
        <v>102.62349999999998</v>
      </c>
      <c r="L476" s="1">
        <f>Tabelle3[[#This Row],[Menge kg P2O5]]/1000</f>
        <v>42.41778</v>
      </c>
      <c r="M476" s="1">
        <f>Tabelle3[[#This Row],[Menge t Nges]]/Tabelle3[[#This Row],[Anzahl Lieferscheine]]</f>
        <v>0.71266319444444426</v>
      </c>
      <c r="N476" s="1">
        <f>Tabelle3[[#This Row],[Menge t P2O5]]/Tabelle3[[#This Row],[Anzahl Lieferscheine]]</f>
        <v>0.29456791666666665</v>
      </c>
    </row>
    <row r="477" spans="1:14" x14ac:dyDescent="0.2">
      <c r="A477" s="2" t="s">
        <v>34</v>
      </c>
      <c r="B477" s="2" t="s">
        <v>34</v>
      </c>
      <c r="C477" s="2" t="s">
        <v>6</v>
      </c>
      <c r="D477" s="2" t="s">
        <v>7</v>
      </c>
      <c r="E477" s="2" t="s">
        <v>50</v>
      </c>
      <c r="F477" s="2" t="s">
        <v>61</v>
      </c>
      <c r="G477" s="1">
        <v>859.00000000000011</v>
      </c>
      <c r="H477" s="1">
        <v>355.91999999999996</v>
      </c>
      <c r="I477" s="4">
        <v>6</v>
      </c>
      <c r="J477" s="2" t="s">
        <v>67</v>
      </c>
      <c r="K477" s="1">
        <f>Tabelle3[[#This Row],[Menge kg Nges]]/1000</f>
        <v>0.8590000000000001</v>
      </c>
      <c r="L477" s="1">
        <f>Tabelle3[[#This Row],[Menge kg P2O5]]/1000</f>
        <v>0.35591999999999996</v>
      </c>
      <c r="M477" s="1">
        <f>Tabelle3[[#This Row],[Menge t Nges]]/Tabelle3[[#This Row],[Anzahl Lieferscheine]]</f>
        <v>0.14316666666666669</v>
      </c>
      <c r="N477" s="1">
        <f>Tabelle3[[#This Row],[Menge t P2O5]]/Tabelle3[[#This Row],[Anzahl Lieferscheine]]</f>
        <v>5.9319999999999991E-2</v>
      </c>
    </row>
    <row r="478" spans="1:14" x14ac:dyDescent="0.2">
      <c r="A478" s="2" t="s">
        <v>34</v>
      </c>
      <c r="B478" s="2" t="s">
        <v>34</v>
      </c>
      <c r="C478" s="2" t="s">
        <v>6</v>
      </c>
      <c r="D478" s="2" t="s">
        <v>7</v>
      </c>
      <c r="E478" s="2" t="s">
        <v>10</v>
      </c>
      <c r="F478" s="2" t="s">
        <v>61</v>
      </c>
      <c r="G478" s="1">
        <v>9810.1299999999992</v>
      </c>
      <c r="H478" s="1">
        <v>4025.84</v>
      </c>
      <c r="I478" s="4">
        <v>9</v>
      </c>
      <c r="J478" s="2" t="s">
        <v>67</v>
      </c>
      <c r="K478" s="1">
        <f>Tabelle3[[#This Row],[Menge kg Nges]]/1000</f>
        <v>9.8101299999999991</v>
      </c>
      <c r="L478" s="1">
        <f>Tabelle3[[#This Row],[Menge kg P2O5]]/1000</f>
        <v>4.0258400000000005</v>
      </c>
      <c r="M478" s="1">
        <f>Tabelle3[[#This Row],[Menge t Nges]]/Tabelle3[[#This Row],[Anzahl Lieferscheine]]</f>
        <v>1.0900144444444444</v>
      </c>
      <c r="N478" s="1">
        <f>Tabelle3[[#This Row],[Menge t P2O5]]/Tabelle3[[#This Row],[Anzahl Lieferscheine]]</f>
        <v>0.44731555555555563</v>
      </c>
    </row>
    <row r="479" spans="1:14" x14ac:dyDescent="0.2">
      <c r="A479" s="2" t="s">
        <v>34</v>
      </c>
      <c r="B479" s="2" t="s">
        <v>34</v>
      </c>
      <c r="C479" s="2" t="s">
        <v>6</v>
      </c>
      <c r="D479" s="2" t="s">
        <v>7</v>
      </c>
      <c r="E479" s="2" t="s">
        <v>11</v>
      </c>
      <c r="F479" s="2" t="s">
        <v>61</v>
      </c>
      <c r="G479" s="1">
        <v>134388.02999999997</v>
      </c>
      <c r="H479" s="1">
        <v>60462.989999999983</v>
      </c>
      <c r="I479" s="4">
        <v>413</v>
      </c>
      <c r="J479" s="2" t="s">
        <v>67</v>
      </c>
      <c r="K479" s="1">
        <f>Tabelle3[[#This Row],[Menge kg Nges]]/1000</f>
        <v>134.38802999999996</v>
      </c>
      <c r="L479" s="1">
        <f>Tabelle3[[#This Row],[Menge kg P2O5]]/1000</f>
        <v>60.462989999999984</v>
      </c>
      <c r="M479" s="1">
        <f>Tabelle3[[#This Row],[Menge t Nges]]/Tabelle3[[#This Row],[Anzahl Lieferscheine]]</f>
        <v>0.32539474576271177</v>
      </c>
      <c r="N479" s="1">
        <f>Tabelle3[[#This Row],[Menge t P2O5]]/Tabelle3[[#This Row],[Anzahl Lieferscheine]]</f>
        <v>0.1463994915254237</v>
      </c>
    </row>
    <row r="480" spans="1:14" x14ac:dyDescent="0.2">
      <c r="A480" s="2" t="s">
        <v>34</v>
      </c>
      <c r="B480" s="2" t="s">
        <v>34</v>
      </c>
      <c r="C480" s="2" t="s">
        <v>6</v>
      </c>
      <c r="D480" s="2" t="s">
        <v>7</v>
      </c>
      <c r="E480" s="2" t="s">
        <v>12</v>
      </c>
      <c r="F480" s="2" t="s">
        <v>61</v>
      </c>
      <c r="G480" s="1">
        <v>160100.05999999997</v>
      </c>
      <c r="H480" s="1">
        <v>67677.589999999982</v>
      </c>
      <c r="I480" s="4">
        <v>410</v>
      </c>
      <c r="J480" s="2" t="s">
        <v>67</v>
      </c>
      <c r="K480" s="1">
        <f>Tabelle3[[#This Row],[Menge kg Nges]]/1000</f>
        <v>160.10005999999996</v>
      </c>
      <c r="L480" s="1">
        <f>Tabelle3[[#This Row],[Menge kg P2O5]]/1000</f>
        <v>67.677589999999981</v>
      </c>
      <c r="M480" s="1">
        <f>Tabelle3[[#This Row],[Menge t Nges]]/Tabelle3[[#This Row],[Anzahl Lieferscheine]]</f>
        <v>0.39048795121951207</v>
      </c>
      <c r="N480" s="1">
        <f>Tabelle3[[#This Row],[Menge t P2O5]]/Tabelle3[[#This Row],[Anzahl Lieferscheine]]</f>
        <v>0.16506729268292678</v>
      </c>
    </row>
    <row r="481" spans="1:14" x14ac:dyDescent="0.2">
      <c r="A481" s="2" t="s">
        <v>34</v>
      </c>
      <c r="B481" s="2" t="s">
        <v>34</v>
      </c>
      <c r="C481" s="2" t="s">
        <v>6</v>
      </c>
      <c r="D481" s="2" t="s">
        <v>7</v>
      </c>
      <c r="E481" s="2" t="s">
        <v>13</v>
      </c>
      <c r="F481" s="2" t="s">
        <v>61</v>
      </c>
      <c r="G481" s="1">
        <v>69534.080000000002</v>
      </c>
      <c r="H481" s="1">
        <v>38202.819999999992</v>
      </c>
      <c r="I481" s="4">
        <v>221</v>
      </c>
      <c r="J481" s="2" t="s">
        <v>67</v>
      </c>
      <c r="K481" s="1">
        <f>Tabelle3[[#This Row],[Menge kg Nges]]/1000</f>
        <v>69.534080000000003</v>
      </c>
      <c r="L481" s="1">
        <f>Tabelle3[[#This Row],[Menge kg P2O5]]/1000</f>
        <v>38.202819999999996</v>
      </c>
      <c r="M481" s="1">
        <f>Tabelle3[[#This Row],[Menge t Nges]]/Tabelle3[[#This Row],[Anzahl Lieferscheine]]</f>
        <v>0.31463384615384615</v>
      </c>
      <c r="N481" s="1">
        <f>Tabelle3[[#This Row],[Menge t P2O5]]/Tabelle3[[#This Row],[Anzahl Lieferscheine]]</f>
        <v>0.17286343891402714</v>
      </c>
    </row>
    <row r="482" spans="1:14" x14ac:dyDescent="0.2">
      <c r="A482" s="2" t="s">
        <v>34</v>
      </c>
      <c r="B482" s="2" t="s">
        <v>34</v>
      </c>
      <c r="C482" s="2" t="s">
        <v>6</v>
      </c>
      <c r="D482" s="2" t="s">
        <v>7</v>
      </c>
      <c r="E482" s="2" t="s">
        <v>14</v>
      </c>
      <c r="F482" s="2" t="s">
        <v>61</v>
      </c>
      <c r="G482" s="1">
        <v>91423.770000000019</v>
      </c>
      <c r="H482" s="1">
        <v>42631.62999999999</v>
      </c>
      <c r="I482" s="4">
        <v>233</v>
      </c>
      <c r="J482" s="2" t="s">
        <v>67</v>
      </c>
      <c r="K482" s="1">
        <f>Tabelle3[[#This Row],[Menge kg Nges]]/1000</f>
        <v>91.423770000000019</v>
      </c>
      <c r="L482" s="1">
        <f>Tabelle3[[#This Row],[Menge kg P2O5]]/1000</f>
        <v>42.631629999999987</v>
      </c>
      <c r="M482" s="1">
        <f>Tabelle3[[#This Row],[Menge t Nges]]/Tabelle3[[#This Row],[Anzahl Lieferscheine]]</f>
        <v>0.39237669527897001</v>
      </c>
      <c r="N482" s="1">
        <f>Tabelle3[[#This Row],[Menge t P2O5]]/Tabelle3[[#This Row],[Anzahl Lieferscheine]]</f>
        <v>0.18296836909871239</v>
      </c>
    </row>
    <row r="483" spans="1:14" x14ac:dyDescent="0.2">
      <c r="A483" s="2" t="s">
        <v>34</v>
      </c>
      <c r="B483" s="2" t="s">
        <v>34</v>
      </c>
      <c r="C483" s="2" t="s">
        <v>6</v>
      </c>
      <c r="D483" s="2" t="s">
        <v>15</v>
      </c>
      <c r="E483" s="2" t="s">
        <v>8</v>
      </c>
      <c r="F483" s="2" t="s">
        <v>61</v>
      </c>
      <c r="G483" s="1">
        <v>7856</v>
      </c>
      <c r="H483" s="1">
        <v>5768</v>
      </c>
      <c r="I483" s="4">
        <v>12</v>
      </c>
      <c r="J483" s="2" t="s">
        <v>67</v>
      </c>
      <c r="K483" s="1">
        <f>Tabelle3[[#This Row],[Menge kg Nges]]/1000</f>
        <v>7.8559999999999999</v>
      </c>
      <c r="L483" s="1">
        <f>Tabelle3[[#This Row],[Menge kg P2O5]]/1000</f>
        <v>5.7679999999999998</v>
      </c>
      <c r="M483" s="1">
        <f>Tabelle3[[#This Row],[Menge t Nges]]/Tabelle3[[#This Row],[Anzahl Lieferscheine]]</f>
        <v>0.65466666666666662</v>
      </c>
      <c r="N483" s="1">
        <f>Tabelle3[[#This Row],[Menge t P2O5]]/Tabelle3[[#This Row],[Anzahl Lieferscheine]]</f>
        <v>0.48066666666666663</v>
      </c>
    </row>
    <row r="484" spans="1:14" x14ac:dyDescent="0.2">
      <c r="A484" s="2" t="s">
        <v>34</v>
      </c>
      <c r="B484" s="2" t="s">
        <v>34</v>
      </c>
      <c r="C484" s="2" t="s">
        <v>6</v>
      </c>
      <c r="D484" s="2" t="s">
        <v>15</v>
      </c>
      <c r="E484" s="2" t="s">
        <v>16</v>
      </c>
      <c r="F484" s="2" t="s">
        <v>61</v>
      </c>
      <c r="G484" s="1">
        <v>2344.8099999999995</v>
      </c>
      <c r="H484" s="1">
        <v>1825.95</v>
      </c>
      <c r="I484" s="4">
        <v>12</v>
      </c>
      <c r="J484" s="2" t="s">
        <v>67</v>
      </c>
      <c r="K484" s="1">
        <f>Tabelle3[[#This Row],[Menge kg Nges]]/1000</f>
        <v>2.3448099999999994</v>
      </c>
      <c r="L484" s="1">
        <f>Tabelle3[[#This Row],[Menge kg P2O5]]/1000</f>
        <v>1.82595</v>
      </c>
      <c r="M484" s="1">
        <f>Tabelle3[[#This Row],[Menge t Nges]]/Tabelle3[[#This Row],[Anzahl Lieferscheine]]</f>
        <v>0.19540083333333327</v>
      </c>
      <c r="N484" s="1">
        <f>Tabelle3[[#This Row],[Menge t P2O5]]/Tabelle3[[#This Row],[Anzahl Lieferscheine]]</f>
        <v>0.15216250000000001</v>
      </c>
    </row>
    <row r="485" spans="1:14" x14ac:dyDescent="0.2">
      <c r="A485" s="2" t="s">
        <v>34</v>
      </c>
      <c r="B485" s="2" t="s">
        <v>34</v>
      </c>
      <c r="C485" s="2" t="s">
        <v>6</v>
      </c>
      <c r="D485" s="2" t="s">
        <v>15</v>
      </c>
      <c r="E485" s="2" t="s">
        <v>17</v>
      </c>
      <c r="F485" s="2" t="s">
        <v>61</v>
      </c>
      <c r="G485" s="1">
        <v>3375.18</v>
      </c>
      <c r="H485" s="1">
        <v>1472.6399999999999</v>
      </c>
      <c r="I485" s="4">
        <v>15</v>
      </c>
      <c r="J485" s="2" t="s">
        <v>67</v>
      </c>
      <c r="K485" s="1">
        <f>Tabelle3[[#This Row],[Menge kg Nges]]/1000</f>
        <v>3.3751799999999998</v>
      </c>
      <c r="L485" s="1">
        <f>Tabelle3[[#This Row],[Menge kg P2O5]]/1000</f>
        <v>1.4726399999999999</v>
      </c>
      <c r="M485" s="1">
        <f>Tabelle3[[#This Row],[Menge t Nges]]/Tabelle3[[#This Row],[Anzahl Lieferscheine]]</f>
        <v>0.22501199999999999</v>
      </c>
      <c r="N485" s="1">
        <f>Tabelle3[[#This Row],[Menge t P2O5]]/Tabelle3[[#This Row],[Anzahl Lieferscheine]]</f>
        <v>9.8175999999999999E-2</v>
      </c>
    </row>
    <row r="486" spans="1:14" x14ac:dyDescent="0.2">
      <c r="A486" s="2" t="s">
        <v>34</v>
      </c>
      <c r="B486" s="2" t="s">
        <v>34</v>
      </c>
      <c r="C486" s="2" t="s">
        <v>6</v>
      </c>
      <c r="D486" s="2" t="s">
        <v>15</v>
      </c>
      <c r="E486" s="2" t="s">
        <v>18</v>
      </c>
      <c r="F486" s="2" t="s">
        <v>61</v>
      </c>
      <c r="G486" s="1">
        <v>22368.249999999996</v>
      </c>
      <c r="H486" s="1">
        <v>15655.619999999999</v>
      </c>
      <c r="I486" s="4">
        <v>40</v>
      </c>
      <c r="J486" s="2" t="s">
        <v>67</v>
      </c>
      <c r="K486" s="1">
        <f>Tabelle3[[#This Row],[Menge kg Nges]]/1000</f>
        <v>22.368249999999996</v>
      </c>
      <c r="L486" s="1">
        <f>Tabelle3[[#This Row],[Menge kg P2O5]]/1000</f>
        <v>15.655619999999999</v>
      </c>
      <c r="M486" s="1">
        <f>Tabelle3[[#This Row],[Menge t Nges]]/Tabelle3[[#This Row],[Anzahl Lieferscheine]]</f>
        <v>0.5592062499999999</v>
      </c>
      <c r="N486" s="1">
        <f>Tabelle3[[#This Row],[Menge t P2O5]]/Tabelle3[[#This Row],[Anzahl Lieferscheine]]</f>
        <v>0.39139049999999997</v>
      </c>
    </row>
    <row r="487" spans="1:14" x14ac:dyDescent="0.2">
      <c r="A487" s="2" t="s">
        <v>34</v>
      </c>
      <c r="B487" s="2" t="s">
        <v>34</v>
      </c>
      <c r="C487" s="2" t="s">
        <v>6</v>
      </c>
      <c r="D487" s="2" t="s">
        <v>15</v>
      </c>
      <c r="E487" s="2" t="s">
        <v>19</v>
      </c>
      <c r="F487" s="2" t="s">
        <v>61</v>
      </c>
      <c r="G487" s="1">
        <v>4211.1100000000006</v>
      </c>
      <c r="H487" s="1">
        <v>3523.2799999999997</v>
      </c>
      <c r="I487" s="4">
        <v>9</v>
      </c>
      <c r="J487" s="2" t="s">
        <v>67</v>
      </c>
      <c r="K487" s="1">
        <f>Tabelle3[[#This Row],[Menge kg Nges]]/1000</f>
        <v>4.2111100000000006</v>
      </c>
      <c r="L487" s="1">
        <f>Tabelle3[[#This Row],[Menge kg P2O5]]/1000</f>
        <v>3.5232799999999997</v>
      </c>
      <c r="M487" s="1">
        <f>Tabelle3[[#This Row],[Menge t Nges]]/Tabelle3[[#This Row],[Anzahl Lieferscheine]]</f>
        <v>0.46790111111111116</v>
      </c>
      <c r="N487" s="1">
        <f>Tabelle3[[#This Row],[Menge t P2O5]]/Tabelle3[[#This Row],[Anzahl Lieferscheine]]</f>
        <v>0.39147555555555552</v>
      </c>
    </row>
    <row r="488" spans="1:14" x14ac:dyDescent="0.2">
      <c r="A488" s="2" t="s">
        <v>34</v>
      </c>
      <c r="B488" s="2" t="s">
        <v>34</v>
      </c>
      <c r="C488" s="2" t="s">
        <v>6</v>
      </c>
      <c r="D488" s="2" t="s">
        <v>15</v>
      </c>
      <c r="E488" s="2" t="s">
        <v>20</v>
      </c>
      <c r="F488" s="2" t="s">
        <v>61</v>
      </c>
      <c r="G488" s="1">
        <v>7472.6499999999978</v>
      </c>
      <c r="H488" s="1">
        <v>5124.0700000000006</v>
      </c>
      <c r="I488" s="4">
        <v>77</v>
      </c>
      <c r="J488" s="2" t="s">
        <v>67</v>
      </c>
      <c r="K488" s="1">
        <f>Tabelle3[[#This Row],[Menge kg Nges]]/1000</f>
        <v>7.472649999999998</v>
      </c>
      <c r="L488" s="1">
        <f>Tabelle3[[#This Row],[Menge kg P2O5]]/1000</f>
        <v>5.1240700000000006</v>
      </c>
      <c r="M488" s="1">
        <f>Tabelle3[[#This Row],[Menge t Nges]]/Tabelle3[[#This Row],[Anzahl Lieferscheine]]</f>
        <v>9.7047402597402577E-2</v>
      </c>
      <c r="N488" s="1">
        <f>Tabelle3[[#This Row],[Menge t P2O5]]/Tabelle3[[#This Row],[Anzahl Lieferscheine]]</f>
        <v>6.654636363636364E-2</v>
      </c>
    </row>
    <row r="489" spans="1:14" x14ac:dyDescent="0.2">
      <c r="A489" s="2" t="s">
        <v>34</v>
      </c>
      <c r="B489" s="2" t="s">
        <v>34</v>
      </c>
      <c r="C489" s="2" t="s">
        <v>6</v>
      </c>
      <c r="D489" s="2" t="s">
        <v>15</v>
      </c>
      <c r="E489" s="2" t="s">
        <v>21</v>
      </c>
      <c r="F489" s="2" t="s">
        <v>61</v>
      </c>
      <c r="G489" s="1">
        <v>24413.910000000003</v>
      </c>
      <c r="H489" s="1">
        <v>14447.680000000002</v>
      </c>
      <c r="I489" s="4">
        <v>70</v>
      </c>
      <c r="J489" s="2" t="s">
        <v>67</v>
      </c>
      <c r="K489" s="1">
        <f>Tabelle3[[#This Row],[Menge kg Nges]]/1000</f>
        <v>24.413910000000005</v>
      </c>
      <c r="L489" s="1">
        <f>Tabelle3[[#This Row],[Menge kg P2O5]]/1000</f>
        <v>14.447680000000002</v>
      </c>
      <c r="M489" s="1">
        <f>Tabelle3[[#This Row],[Menge t Nges]]/Tabelle3[[#This Row],[Anzahl Lieferscheine]]</f>
        <v>0.34877014285714292</v>
      </c>
      <c r="N489" s="1">
        <f>Tabelle3[[#This Row],[Menge t P2O5]]/Tabelle3[[#This Row],[Anzahl Lieferscheine]]</f>
        <v>0.20639542857142859</v>
      </c>
    </row>
    <row r="490" spans="1:14" x14ac:dyDescent="0.2">
      <c r="A490" s="2" t="s">
        <v>34</v>
      </c>
      <c r="B490" s="2" t="s">
        <v>34</v>
      </c>
      <c r="C490" s="2" t="s">
        <v>6</v>
      </c>
      <c r="D490" s="2" t="s">
        <v>15</v>
      </c>
      <c r="E490" s="2" t="s">
        <v>9</v>
      </c>
      <c r="F490" s="2" t="s">
        <v>61</v>
      </c>
      <c r="G490" s="1">
        <v>19631.330000000005</v>
      </c>
      <c r="H490" s="1">
        <v>9412.880000000001</v>
      </c>
      <c r="I490" s="4">
        <v>93</v>
      </c>
      <c r="J490" s="2" t="s">
        <v>67</v>
      </c>
      <c r="K490" s="1">
        <f>Tabelle3[[#This Row],[Menge kg Nges]]/1000</f>
        <v>19.631330000000005</v>
      </c>
      <c r="L490" s="1">
        <f>Tabelle3[[#This Row],[Menge kg P2O5]]/1000</f>
        <v>9.4128800000000012</v>
      </c>
      <c r="M490" s="1">
        <f>Tabelle3[[#This Row],[Menge t Nges]]/Tabelle3[[#This Row],[Anzahl Lieferscheine]]</f>
        <v>0.21108956989247318</v>
      </c>
      <c r="N490" s="1">
        <f>Tabelle3[[#This Row],[Menge t P2O5]]/Tabelle3[[#This Row],[Anzahl Lieferscheine]]</f>
        <v>0.10121376344086022</v>
      </c>
    </row>
    <row r="491" spans="1:14" x14ac:dyDescent="0.2">
      <c r="A491" s="2" t="s">
        <v>34</v>
      </c>
      <c r="B491" s="2" t="s">
        <v>34</v>
      </c>
      <c r="C491" s="2" t="s">
        <v>6</v>
      </c>
      <c r="D491" s="2" t="s">
        <v>15</v>
      </c>
      <c r="E491" s="2" t="s">
        <v>50</v>
      </c>
      <c r="F491" s="2" t="s">
        <v>61</v>
      </c>
      <c r="G491" s="1">
        <v>184.73</v>
      </c>
      <c r="H491" s="1">
        <v>77.14</v>
      </c>
      <c r="I491" s="4">
        <v>1</v>
      </c>
      <c r="J491" s="2" t="s">
        <v>67</v>
      </c>
      <c r="K491" s="1">
        <f>Tabelle3[[#This Row],[Menge kg Nges]]/1000</f>
        <v>0.18472999999999998</v>
      </c>
      <c r="L491" s="1">
        <f>Tabelle3[[#This Row],[Menge kg P2O5]]/1000</f>
        <v>7.714E-2</v>
      </c>
      <c r="M491" s="1">
        <f>Tabelle3[[#This Row],[Menge t Nges]]/Tabelle3[[#This Row],[Anzahl Lieferscheine]]</f>
        <v>0.18472999999999998</v>
      </c>
      <c r="N491" s="1">
        <f>Tabelle3[[#This Row],[Menge t P2O5]]/Tabelle3[[#This Row],[Anzahl Lieferscheine]]</f>
        <v>7.714E-2</v>
      </c>
    </row>
    <row r="492" spans="1:14" x14ac:dyDescent="0.2">
      <c r="A492" s="2" t="s">
        <v>34</v>
      </c>
      <c r="B492" s="2" t="s">
        <v>34</v>
      </c>
      <c r="C492" s="2" t="s">
        <v>6</v>
      </c>
      <c r="D492" s="2" t="s">
        <v>15</v>
      </c>
      <c r="E492" s="2" t="s">
        <v>10</v>
      </c>
      <c r="F492" s="2" t="s">
        <v>61</v>
      </c>
      <c r="G492" s="1">
        <v>4942.5300000000007</v>
      </c>
      <c r="H492" s="1">
        <v>2080.54</v>
      </c>
      <c r="I492" s="4">
        <v>13</v>
      </c>
      <c r="J492" s="2" t="s">
        <v>67</v>
      </c>
      <c r="K492" s="1">
        <f>Tabelle3[[#This Row],[Menge kg Nges]]/1000</f>
        <v>4.9425300000000005</v>
      </c>
      <c r="L492" s="1">
        <f>Tabelle3[[#This Row],[Menge kg P2O5]]/1000</f>
        <v>2.0805400000000001</v>
      </c>
      <c r="M492" s="1">
        <f>Tabelle3[[#This Row],[Menge t Nges]]/Tabelle3[[#This Row],[Anzahl Lieferscheine]]</f>
        <v>0.38019461538461541</v>
      </c>
      <c r="N492" s="1">
        <f>Tabelle3[[#This Row],[Menge t P2O5]]/Tabelle3[[#This Row],[Anzahl Lieferscheine]]</f>
        <v>0.16004153846153846</v>
      </c>
    </row>
    <row r="493" spans="1:14" x14ac:dyDescent="0.2">
      <c r="A493" s="2" t="s">
        <v>34</v>
      </c>
      <c r="B493" s="2" t="s">
        <v>34</v>
      </c>
      <c r="C493" s="2" t="s">
        <v>6</v>
      </c>
      <c r="D493" s="2" t="s">
        <v>15</v>
      </c>
      <c r="E493" s="2" t="s">
        <v>23</v>
      </c>
      <c r="F493" s="2" t="s">
        <v>61</v>
      </c>
      <c r="G493" s="1">
        <v>731.88</v>
      </c>
      <c r="H493" s="1">
        <v>320.94</v>
      </c>
      <c r="I493" s="4">
        <v>6</v>
      </c>
      <c r="J493" s="2" t="s">
        <v>67</v>
      </c>
      <c r="K493" s="1">
        <f>Tabelle3[[#This Row],[Menge kg Nges]]/1000</f>
        <v>0.73187999999999998</v>
      </c>
      <c r="L493" s="1">
        <f>Tabelle3[[#This Row],[Menge kg P2O5]]/1000</f>
        <v>0.32094</v>
      </c>
      <c r="M493" s="1">
        <f>Tabelle3[[#This Row],[Menge t Nges]]/Tabelle3[[#This Row],[Anzahl Lieferscheine]]</f>
        <v>0.12197999999999999</v>
      </c>
      <c r="N493" s="1">
        <f>Tabelle3[[#This Row],[Menge t P2O5]]/Tabelle3[[#This Row],[Anzahl Lieferscheine]]</f>
        <v>5.3490000000000003E-2</v>
      </c>
    </row>
    <row r="494" spans="1:14" x14ac:dyDescent="0.2">
      <c r="A494" s="2" t="s">
        <v>34</v>
      </c>
      <c r="B494" s="2" t="s">
        <v>34</v>
      </c>
      <c r="C494" s="2" t="s">
        <v>6</v>
      </c>
      <c r="D494" s="2" t="s">
        <v>15</v>
      </c>
      <c r="E494" s="2" t="s">
        <v>12</v>
      </c>
      <c r="F494" s="2" t="s">
        <v>61</v>
      </c>
      <c r="G494" s="1">
        <v>964.62000000000012</v>
      </c>
      <c r="H494" s="1">
        <v>814.8</v>
      </c>
      <c r="I494" s="4">
        <v>7</v>
      </c>
      <c r="J494" s="2" t="s">
        <v>67</v>
      </c>
      <c r="K494" s="1">
        <f>Tabelle3[[#This Row],[Menge kg Nges]]/1000</f>
        <v>0.96462000000000014</v>
      </c>
      <c r="L494" s="1">
        <f>Tabelle3[[#This Row],[Menge kg P2O5]]/1000</f>
        <v>0.81479999999999997</v>
      </c>
      <c r="M494" s="1">
        <f>Tabelle3[[#This Row],[Menge t Nges]]/Tabelle3[[#This Row],[Anzahl Lieferscheine]]</f>
        <v>0.13780285714285717</v>
      </c>
      <c r="N494" s="1">
        <f>Tabelle3[[#This Row],[Menge t P2O5]]/Tabelle3[[#This Row],[Anzahl Lieferscheine]]</f>
        <v>0.11639999999999999</v>
      </c>
    </row>
    <row r="495" spans="1:14" x14ac:dyDescent="0.2">
      <c r="A495" s="2" t="s">
        <v>34</v>
      </c>
      <c r="B495" s="2" t="s">
        <v>34</v>
      </c>
      <c r="C495" s="2" t="s">
        <v>6</v>
      </c>
      <c r="D495" s="2" t="s">
        <v>15</v>
      </c>
      <c r="E495" s="2" t="s">
        <v>13</v>
      </c>
      <c r="F495" s="2" t="s">
        <v>61</v>
      </c>
      <c r="G495" s="1">
        <v>6153.11</v>
      </c>
      <c r="H495" s="1">
        <v>3938.18</v>
      </c>
      <c r="I495" s="4">
        <v>28</v>
      </c>
      <c r="J495" s="2" t="s">
        <v>67</v>
      </c>
      <c r="K495" s="1">
        <f>Tabelle3[[#This Row],[Menge kg Nges]]/1000</f>
        <v>6.1531099999999999</v>
      </c>
      <c r="L495" s="1">
        <f>Tabelle3[[#This Row],[Menge kg P2O5]]/1000</f>
        <v>3.93818</v>
      </c>
      <c r="M495" s="1">
        <f>Tabelle3[[#This Row],[Menge t Nges]]/Tabelle3[[#This Row],[Anzahl Lieferscheine]]</f>
        <v>0.21975392857142856</v>
      </c>
      <c r="N495" s="1">
        <f>Tabelle3[[#This Row],[Menge t P2O5]]/Tabelle3[[#This Row],[Anzahl Lieferscheine]]</f>
        <v>0.14064928571428573</v>
      </c>
    </row>
    <row r="496" spans="1:14" x14ac:dyDescent="0.2">
      <c r="A496" s="2" t="s">
        <v>34</v>
      </c>
      <c r="B496" s="2" t="s">
        <v>34</v>
      </c>
      <c r="C496" s="2" t="s">
        <v>6</v>
      </c>
      <c r="D496" s="2" t="s">
        <v>15</v>
      </c>
      <c r="E496" s="2" t="s">
        <v>14</v>
      </c>
      <c r="F496" s="2" t="s">
        <v>61</v>
      </c>
      <c r="G496" s="1">
        <v>1533.2</v>
      </c>
      <c r="H496" s="1">
        <v>708.35</v>
      </c>
      <c r="I496" s="4">
        <v>2</v>
      </c>
      <c r="J496" s="2" t="s">
        <v>67</v>
      </c>
      <c r="K496" s="1">
        <f>Tabelle3[[#This Row],[Menge kg Nges]]/1000</f>
        <v>1.5332000000000001</v>
      </c>
      <c r="L496" s="1">
        <f>Tabelle3[[#This Row],[Menge kg P2O5]]/1000</f>
        <v>0.70835000000000004</v>
      </c>
      <c r="M496" s="1">
        <f>Tabelle3[[#This Row],[Menge t Nges]]/Tabelle3[[#This Row],[Anzahl Lieferscheine]]</f>
        <v>0.76660000000000006</v>
      </c>
      <c r="N496" s="1">
        <f>Tabelle3[[#This Row],[Menge t P2O5]]/Tabelle3[[#This Row],[Anzahl Lieferscheine]]</f>
        <v>0.35417500000000002</v>
      </c>
    </row>
    <row r="497" spans="1:14" x14ac:dyDescent="0.2">
      <c r="A497" s="2" t="s">
        <v>34</v>
      </c>
      <c r="B497" s="2" t="s">
        <v>34</v>
      </c>
      <c r="C497" s="2" t="s">
        <v>6</v>
      </c>
      <c r="D497" s="2" t="s">
        <v>15</v>
      </c>
      <c r="E497" s="2" t="s">
        <v>31</v>
      </c>
      <c r="F497" s="2" t="s">
        <v>61</v>
      </c>
      <c r="G497" s="1">
        <v>1240</v>
      </c>
      <c r="H497" s="1">
        <v>488</v>
      </c>
      <c r="I497" s="4">
        <v>3</v>
      </c>
      <c r="J497" s="2" t="s">
        <v>67</v>
      </c>
      <c r="K497" s="1">
        <f>Tabelle3[[#This Row],[Menge kg Nges]]/1000</f>
        <v>1.24</v>
      </c>
      <c r="L497" s="1">
        <f>Tabelle3[[#This Row],[Menge kg P2O5]]/1000</f>
        <v>0.48799999999999999</v>
      </c>
      <c r="M497" s="1">
        <f>Tabelle3[[#This Row],[Menge t Nges]]/Tabelle3[[#This Row],[Anzahl Lieferscheine]]</f>
        <v>0.41333333333333333</v>
      </c>
      <c r="N497" s="1">
        <f>Tabelle3[[#This Row],[Menge t P2O5]]/Tabelle3[[#This Row],[Anzahl Lieferscheine]]</f>
        <v>0.16266666666666665</v>
      </c>
    </row>
    <row r="498" spans="1:14" x14ac:dyDescent="0.2">
      <c r="A498" s="2" t="s">
        <v>34</v>
      </c>
      <c r="B498" s="2" t="s">
        <v>34</v>
      </c>
      <c r="C498" s="2" t="s">
        <v>25</v>
      </c>
      <c r="D498" s="2" t="s">
        <v>25</v>
      </c>
      <c r="E498" s="2" t="s">
        <v>26</v>
      </c>
      <c r="F498" s="2" t="s">
        <v>61</v>
      </c>
      <c r="G498" s="1">
        <v>16410.239999999998</v>
      </c>
      <c r="H498" s="1">
        <v>11023.949999999999</v>
      </c>
      <c r="I498" s="4">
        <v>46</v>
      </c>
      <c r="J498" s="2" t="s">
        <v>67</v>
      </c>
      <c r="K498" s="1">
        <f>Tabelle3[[#This Row],[Menge kg Nges]]/1000</f>
        <v>16.410239999999998</v>
      </c>
      <c r="L498" s="1">
        <f>Tabelle3[[#This Row],[Menge kg P2O5]]/1000</f>
        <v>11.023949999999999</v>
      </c>
      <c r="M498" s="1">
        <f>Tabelle3[[#This Row],[Menge t Nges]]/Tabelle3[[#This Row],[Anzahl Lieferscheine]]</f>
        <v>0.35674434782608694</v>
      </c>
      <c r="N498" s="1">
        <f>Tabelle3[[#This Row],[Menge t P2O5]]/Tabelle3[[#This Row],[Anzahl Lieferscheine]]</f>
        <v>0.23965108695652174</v>
      </c>
    </row>
    <row r="499" spans="1:14" x14ac:dyDescent="0.2">
      <c r="A499" s="2" t="s">
        <v>34</v>
      </c>
      <c r="B499" s="2" t="s">
        <v>45</v>
      </c>
      <c r="C499" s="2" t="s">
        <v>6</v>
      </c>
      <c r="D499" s="2" t="s">
        <v>30</v>
      </c>
      <c r="E499" s="2" t="s">
        <v>26</v>
      </c>
      <c r="F499" s="2" t="s">
        <v>61</v>
      </c>
      <c r="G499" s="1">
        <v>720</v>
      </c>
      <c r="H499" s="1">
        <v>450</v>
      </c>
      <c r="I499" s="4">
        <v>1</v>
      </c>
      <c r="J499" s="2" t="s">
        <v>67</v>
      </c>
      <c r="K499" s="1">
        <f>Tabelle3[[#This Row],[Menge kg Nges]]/1000</f>
        <v>0.72</v>
      </c>
      <c r="L499" s="1">
        <f>Tabelle3[[#This Row],[Menge kg P2O5]]/1000</f>
        <v>0.45</v>
      </c>
      <c r="M499" s="1">
        <f>Tabelle3[[#This Row],[Menge t Nges]]/Tabelle3[[#This Row],[Anzahl Lieferscheine]]</f>
        <v>0.72</v>
      </c>
      <c r="N499" s="1">
        <f>Tabelle3[[#This Row],[Menge t P2O5]]/Tabelle3[[#This Row],[Anzahl Lieferscheine]]</f>
        <v>0.45</v>
      </c>
    </row>
    <row r="500" spans="1:14" x14ac:dyDescent="0.2">
      <c r="A500" s="2" t="s">
        <v>34</v>
      </c>
      <c r="B500" s="2" t="s">
        <v>45</v>
      </c>
      <c r="C500" s="2" t="s">
        <v>6</v>
      </c>
      <c r="D500" s="2" t="s">
        <v>7</v>
      </c>
      <c r="E500" s="2" t="s">
        <v>11</v>
      </c>
      <c r="F500" s="2" t="s">
        <v>61</v>
      </c>
      <c r="G500" s="1">
        <v>460.35</v>
      </c>
      <c r="H500" s="1">
        <v>174.15</v>
      </c>
      <c r="I500" s="4">
        <v>1</v>
      </c>
      <c r="J500" s="2" t="s">
        <v>67</v>
      </c>
      <c r="K500" s="1">
        <f>Tabelle3[[#This Row],[Menge kg Nges]]/1000</f>
        <v>0.46035000000000004</v>
      </c>
      <c r="L500" s="1">
        <f>Tabelle3[[#This Row],[Menge kg P2O5]]/1000</f>
        <v>0.17415</v>
      </c>
      <c r="M500" s="1">
        <f>Tabelle3[[#This Row],[Menge t Nges]]/Tabelle3[[#This Row],[Anzahl Lieferscheine]]</f>
        <v>0.46035000000000004</v>
      </c>
      <c r="N500" s="1">
        <f>Tabelle3[[#This Row],[Menge t P2O5]]/Tabelle3[[#This Row],[Anzahl Lieferscheine]]</f>
        <v>0.17415</v>
      </c>
    </row>
    <row r="501" spans="1:14" x14ac:dyDescent="0.2">
      <c r="A501" s="2" t="s">
        <v>34</v>
      </c>
      <c r="B501" s="2" t="s">
        <v>51</v>
      </c>
      <c r="C501" s="2" t="s">
        <v>6</v>
      </c>
      <c r="D501" s="2" t="s">
        <v>30</v>
      </c>
      <c r="E501" s="2" t="s">
        <v>26</v>
      </c>
      <c r="F501" s="2" t="s">
        <v>61</v>
      </c>
      <c r="G501" s="1">
        <v>615.6</v>
      </c>
      <c r="H501" s="1">
        <v>205.7</v>
      </c>
      <c r="I501" s="4">
        <v>2</v>
      </c>
      <c r="J501" s="2" t="s">
        <v>67</v>
      </c>
      <c r="K501" s="1">
        <f>Tabelle3[[#This Row],[Menge kg Nges]]/1000</f>
        <v>0.61560000000000004</v>
      </c>
      <c r="L501" s="1">
        <f>Tabelle3[[#This Row],[Menge kg P2O5]]/1000</f>
        <v>0.20569999999999999</v>
      </c>
      <c r="M501" s="1">
        <f>Tabelle3[[#This Row],[Menge t Nges]]/Tabelle3[[#This Row],[Anzahl Lieferscheine]]</f>
        <v>0.30780000000000002</v>
      </c>
      <c r="N501" s="1">
        <f>Tabelle3[[#This Row],[Menge t P2O5]]/Tabelle3[[#This Row],[Anzahl Lieferscheine]]</f>
        <v>0.10285</v>
      </c>
    </row>
    <row r="502" spans="1:14" x14ac:dyDescent="0.2">
      <c r="A502" s="2" t="s">
        <v>34</v>
      </c>
      <c r="B502" s="2" t="s">
        <v>51</v>
      </c>
      <c r="C502" s="2" t="s">
        <v>6</v>
      </c>
      <c r="D502" s="2" t="s">
        <v>7</v>
      </c>
      <c r="E502" s="2" t="s">
        <v>9</v>
      </c>
      <c r="F502" s="2" t="s">
        <v>61</v>
      </c>
      <c r="G502" s="1">
        <v>483.9</v>
      </c>
      <c r="H502" s="1">
        <v>199.8</v>
      </c>
      <c r="I502" s="4">
        <v>3</v>
      </c>
      <c r="J502" s="2" t="s">
        <v>67</v>
      </c>
      <c r="K502" s="1">
        <f>Tabelle3[[#This Row],[Menge kg Nges]]/1000</f>
        <v>0.4839</v>
      </c>
      <c r="L502" s="1">
        <f>Tabelle3[[#This Row],[Menge kg P2O5]]/1000</f>
        <v>0.19980000000000001</v>
      </c>
      <c r="M502" s="1">
        <f>Tabelle3[[#This Row],[Menge t Nges]]/Tabelle3[[#This Row],[Anzahl Lieferscheine]]</f>
        <v>0.1613</v>
      </c>
      <c r="N502" s="1">
        <f>Tabelle3[[#This Row],[Menge t P2O5]]/Tabelle3[[#This Row],[Anzahl Lieferscheine]]</f>
        <v>6.6600000000000006E-2</v>
      </c>
    </row>
    <row r="503" spans="1:14" x14ac:dyDescent="0.2">
      <c r="A503" s="2" t="s">
        <v>34</v>
      </c>
      <c r="B503" s="2" t="s">
        <v>51</v>
      </c>
      <c r="C503" s="2" t="s">
        <v>6</v>
      </c>
      <c r="D503" s="2" t="s">
        <v>7</v>
      </c>
      <c r="E503" s="2" t="s">
        <v>12</v>
      </c>
      <c r="F503" s="2" t="s">
        <v>61</v>
      </c>
      <c r="G503" s="1">
        <v>1889.3999999999999</v>
      </c>
      <c r="H503" s="1">
        <v>815.90000000000009</v>
      </c>
      <c r="I503" s="4">
        <v>17</v>
      </c>
      <c r="J503" s="2" t="s">
        <v>67</v>
      </c>
      <c r="K503" s="1">
        <f>Tabelle3[[#This Row],[Menge kg Nges]]/1000</f>
        <v>1.8894</v>
      </c>
      <c r="L503" s="1">
        <f>Tabelle3[[#This Row],[Menge kg P2O5]]/1000</f>
        <v>0.81590000000000007</v>
      </c>
      <c r="M503" s="1">
        <f>Tabelle3[[#This Row],[Menge t Nges]]/Tabelle3[[#This Row],[Anzahl Lieferscheine]]</f>
        <v>0.11114117647058823</v>
      </c>
      <c r="N503" s="1">
        <f>Tabelle3[[#This Row],[Menge t P2O5]]/Tabelle3[[#This Row],[Anzahl Lieferscheine]]</f>
        <v>4.7994117647058826E-2</v>
      </c>
    </row>
    <row r="504" spans="1:14" x14ac:dyDescent="0.2">
      <c r="A504" s="2" t="s">
        <v>34</v>
      </c>
      <c r="B504" s="2" t="s">
        <v>51</v>
      </c>
      <c r="C504" s="2" t="s">
        <v>6</v>
      </c>
      <c r="D504" s="2" t="s">
        <v>15</v>
      </c>
      <c r="E504" s="2" t="s">
        <v>18</v>
      </c>
      <c r="F504" s="2" t="s">
        <v>61</v>
      </c>
      <c r="G504" s="1">
        <v>178.07999999999998</v>
      </c>
      <c r="H504" s="1">
        <v>144.16</v>
      </c>
      <c r="I504" s="4">
        <v>2</v>
      </c>
      <c r="J504" s="2" t="s">
        <v>67</v>
      </c>
      <c r="K504" s="1">
        <f>Tabelle3[[#This Row],[Menge kg Nges]]/1000</f>
        <v>0.17807999999999999</v>
      </c>
      <c r="L504" s="1">
        <f>Tabelle3[[#This Row],[Menge kg P2O5]]/1000</f>
        <v>0.14416000000000001</v>
      </c>
      <c r="M504" s="1">
        <f>Tabelle3[[#This Row],[Menge t Nges]]/Tabelle3[[#This Row],[Anzahl Lieferscheine]]</f>
        <v>8.9039999999999994E-2</v>
      </c>
      <c r="N504" s="1">
        <f>Tabelle3[[#This Row],[Menge t P2O5]]/Tabelle3[[#This Row],[Anzahl Lieferscheine]]</f>
        <v>7.2080000000000005E-2</v>
      </c>
    </row>
    <row r="505" spans="1:14" x14ac:dyDescent="0.2">
      <c r="A505" s="2" t="s">
        <v>34</v>
      </c>
      <c r="B505" s="2" t="s">
        <v>52</v>
      </c>
      <c r="C505" s="2" t="s">
        <v>6</v>
      </c>
      <c r="D505" s="2" t="s">
        <v>15</v>
      </c>
      <c r="E505" s="2" t="s">
        <v>18</v>
      </c>
      <c r="F505" s="2" t="s">
        <v>61</v>
      </c>
      <c r="G505" s="1">
        <v>151.19999999999999</v>
      </c>
      <c r="H505" s="1">
        <v>122.4</v>
      </c>
      <c r="I505" s="4">
        <v>1</v>
      </c>
      <c r="J505" s="2" t="s">
        <v>67</v>
      </c>
      <c r="K505" s="1">
        <f>Tabelle3[[#This Row],[Menge kg Nges]]/1000</f>
        <v>0.1512</v>
      </c>
      <c r="L505" s="1">
        <f>Tabelle3[[#This Row],[Menge kg P2O5]]/1000</f>
        <v>0.12240000000000001</v>
      </c>
      <c r="M505" s="1">
        <f>Tabelle3[[#This Row],[Menge t Nges]]/Tabelle3[[#This Row],[Anzahl Lieferscheine]]</f>
        <v>0.1512</v>
      </c>
      <c r="N505" s="1">
        <f>Tabelle3[[#This Row],[Menge t P2O5]]/Tabelle3[[#This Row],[Anzahl Lieferscheine]]</f>
        <v>0.12240000000000001</v>
      </c>
    </row>
    <row r="506" spans="1:14" x14ac:dyDescent="0.2">
      <c r="A506" s="2" t="s">
        <v>34</v>
      </c>
      <c r="B506" s="2" t="s">
        <v>52</v>
      </c>
      <c r="C506" s="2" t="s">
        <v>6</v>
      </c>
      <c r="D506" s="2" t="s">
        <v>15</v>
      </c>
      <c r="E506" s="2" t="s">
        <v>19</v>
      </c>
      <c r="F506" s="2" t="s">
        <v>61</v>
      </c>
      <c r="G506" s="1">
        <v>148.5</v>
      </c>
      <c r="H506" s="1">
        <v>165</v>
      </c>
      <c r="I506" s="4">
        <v>1</v>
      </c>
      <c r="J506" s="2" t="s">
        <v>67</v>
      </c>
      <c r="K506" s="1">
        <f>Tabelle3[[#This Row],[Menge kg Nges]]/1000</f>
        <v>0.14849999999999999</v>
      </c>
      <c r="L506" s="1">
        <f>Tabelle3[[#This Row],[Menge kg P2O5]]/1000</f>
        <v>0.16500000000000001</v>
      </c>
      <c r="M506" s="1">
        <f>Tabelle3[[#This Row],[Menge t Nges]]/Tabelle3[[#This Row],[Anzahl Lieferscheine]]</f>
        <v>0.14849999999999999</v>
      </c>
      <c r="N506" s="1">
        <f>Tabelle3[[#This Row],[Menge t P2O5]]/Tabelle3[[#This Row],[Anzahl Lieferscheine]]</f>
        <v>0.16500000000000001</v>
      </c>
    </row>
    <row r="507" spans="1:14" x14ac:dyDescent="0.2">
      <c r="A507" s="2" t="s">
        <v>34</v>
      </c>
      <c r="B507" s="2" t="s">
        <v>37</v>
      </c>
      <c r="C507" s="2" t="s">
        <v>6</v>
      </c>
      <c r="D507" s="2" t="s">
        <v>30</v>
      </c>
      <c r="E507" s="2" t="s">
        <v>26</v>
      </c>
      <c r="F507" s="2" t="s">
        <v>61</v>
      </c>
      <c r="G507" s="1">
        <v>1368</v>
      </c>
      <c r="H507" s="1">
        <v>518.5</v>
      </c>
      <c r="I507" s="4">
        <v>2</v>
      </c>
      <c r="J507" s="2" t="s">
        <v>67</v>
      </c>
      <c r="K507" s="1">
        <f>Tabelle3[[#This Row],[Menge kg Nges]]/1000</f>
        <v>1.3680000000000001</v>
      </c>
      <c r="L507" s="1">
        <f>Tabelle3[[#This Row],[Menge kg P2O5]]/1000</f>
        <v>0.51849999999999996</v>
      </c>
      <c r="M507" s="1">
        <f>Tabelle3[[#This Row],[Menge t Nges]]/Tabelle3[[#This Row],[Anzahl Lieferscheine]]</f>
        <v>0.68400000000000005</v>
      </c>
      <c r="N507" s="1">
        <f>Tabelle3[[#This Row],[Menge t P2O5]]/Tabelle3[[#This Row],[Anzahl Lieferscheine]]</f>
        <v>0.25924999999999998</v>
      </c>
    </row>
    <row r="508" spans="1:14" x14ac:dyDescent="0.2">
      <c r="A508" s="2" t="s">
        <v>34</v>
      </c>
      <c r="B508" s="2" t="s">
        <v>37</v>
      </c>
      <c r="C508" s="2" t="s">
        <v>6</v>
      </c>
      <c r="D508" s="2" t="s">
        <v>7</v>
      </c>
      <c r="E508" s="2" t="s">
        <v>12</v>
      </c>
      <c r="F508" s="2" t="s">
        <v>61</v>
      </c>
      <c r="G508" s="1">
        <v>897.75</v>
      </c>
      <c r="H508" s="1">
        <v>338.62</v>
      </c>
      <c r="I508" s="4">
        <v>1</v>
      </c>
      <c r="J508" s="2" t="s">
        <v>67</v>
      </c>
      <c r="K508" s="1">
        <f>Tabelle3[[#This Row],[Menge kg Nges]]/1000</f>
        <v>0.89775000000000005</v>
      </c>
      <c r="L508" s="1">
        <f>Tabelle3[[#This Row],[Menge kg P2O5]]/1000</f>
        <v>0.33862000000000003</v>
      </c>
      <c r="M508" s="1">
        <f>Tabelle3[[#This Row],[Menge t Nges]]/Tabelle3[[#This Row],[Anzahl Lieferscheine]]</f>
        <v>0.89775000000000005</v>
      </c>
      <c r="N508" s="1">
        <f>Tabelle3[[#This Row],[Menge t P2O5]]/Tabelle3[[#This Row],[Anzahl Lieferscheine]]</f>
        <v>0.33862000000000003</v>
      </c>
    </row>
    <row r="509" spans="1:14" x14ac:dyDescent="0.2">
      <c r="A509" s="2" t="s">
        <v>34</v>
      </c>
      <c r="B509" s="2" t="s">
        <v>38</v>
      </c>
      <c r="C509" s="2" t="s">
        <v>6</v>
      </c>
      <c r="D509" s="2" t="s">
        <v>15</v>
      </c>
      <c r="E509" s="2" t="s">
        <v>21</v>
      </c>
      <c r="F509" s="2" t="s">
        <v>61</v>
      </c>
      <c r="G509" s="1">
        <v>624</v>
      </c>
      <c r="H509" s="1">
        <v>360</v>
      </c>
      <c r="I509" s="4">
        <v>1</v>
      </c>
      <c r="J509" s="2" t="s">
        <v>67</v>
      </c>
      <c r="K509" s="1">
        <f>Tabelle3[[#This Row],[Menge kg Nges]]/1000</f>
        <v>0.624</v>
      </c>
      <c r="L509" s="1">
        <f>Tabelle3[[#This Row],[Menge kg P2O5]]/1000</f>
        <v>0.36</v>
      </c>
      <c r="M509" s="1">
        <f>Tabelle3[[#This Row],[Menge t Nges]]/Tabelle3[[#This Row],[Anzahl Lieferscheine]]</f>
        <v>0.624</v>
      </c>
      <c r="N509" s="1">
        <f>Tabelle3[[#This Row],[Menge t P2O5]]/Tabelle3[[#This Row],[Anzahl Lieferscheine]]</f>
        <v>0.36</v>
      </c>
    </row>
    <row r="510" spans="1:14" x14ac:dyDescent="0.2">
      <c r="A510" s="2" t="s">
        <v>34</v>
      </c>
      <c r="B510" s="2" t="s">
        <v>39</v>
      </c>
      <c r="C510" s="2" t="s">
        <v>6</v>
      </c>
      <c r="D510" s="2" t="s">
        <v>30</v>
      </c>
      <c r="E510" s="2" t="s">
        <v>26</v>
      </c>
      <c r="F510" s="2" t="s">
        <v>61</v>
      </c>
      <c r="G510" s="1">
        <v>2929.12</v>
      </c>
      <c r="H510" s="1">
        <v>1242.82</v>
      </c>
      <c r="I510" s="4">
        <v>12</v>
      </c>
      <c r="J510" s="2" t="s">
        <v>67</v>
      </c>
      <c r="K510" s="1">
        <f>Tabelle3[[#This Row],[Menge kg Nges]]/1000</f>
        <v>2.9291199999999997</v>
      </c>
      <c r="L510" s="1">
        <f>Tabelle3[[#This Row],[Menge kg P2O5]]/1000</f>
        <v>1.24282</v>
      </c>
      <c r="M510" s="1">
        <f>Tabelle3[[#This Row],[Menge t Nges]]/Tabelle3[[#This Row],[Anzahl Lieferscheine]]</f>
        <v>0.2440933333333333</v>
      </c>
      <c r="N510" s="1">
        <f>Tabelle3[[#This Row],[Menge t P2O5]]/Tabelle3[[#This Row],[Anzahl Lieferscheine]]</f>
        <v>0.10356833333333333</v>
      </c>
    </row>
    <row r="511" spans="1:14" x14ac:dyDescent="0.2">
      <c r="A511" s="2" t="s">
        <v>34</v>
      </c>
      <c r="B511" s="2" t="s">
        <v>39</v>
      </c>
      <c r="C511" s="2" t="s">
        <v>6</v>
      </c>
      <c r="D511" s="2" t="s">
        <v>7</v>
      </c>
      <c r="E511" s="2" t="s">
        <v>9</v>
      </c>
      <c r="F511" s="2" t="s">
        <v>61</v>
      </c>
      <c r="G511" s="1">
        <v>170</v>
      </c>
      <c r="H511" s="1">
        <v>70</v>
      </c>
      <c r="I511" s="4">
        <v>1</v>
      </c>
      <c r="J511" s="2" t="s">
        <v>67</v>
      </c>
      <c r="K511" s="1">
        <f>Tabelle3[[#This Row],[Menge kg Nges]]/1000</f>
        <v>0.17</v>
      </c>
      <c r="L511" s="1">
        <f>Tabelle3[[#This Row],[Menge kg P2O5]]/1000</f>
        <v>7.0000000000000007E-2</v>
      </c>
      <c r="M511" s="1">
        <f>Tabelle3[[#This Row],[Menge t Nges]]/Tabelle3[[#This Row],[Anzahl Lieferscheine]]</f>
        <v>0.17</v>
      </c>
      <c r="N511" s="1">
        <f>Tabelle3[[#This Row],[Menge t P2O5]]/Tabelle3[[#This Row],[Anzahl Lieferscheine]]</f>
        <v>7.0000000000000007E-2</v>
      </c>
    </row>
    <row r="512" spans="1:14" x14ac:dyDescent="0.2">
      <c r="A512" s="2" t="s">
        <v>34</v>
      </c>
      <c r="B512" s="2" t="s">
        <v>39</v>
      </c>
      <c r="C512" s="2" t="s">
        <v>6</v>
      </c>
      <c r="D512" s="2" t="s">
        <v>7</v>
      </c>
      <c r="E512" s="2" t="s">
        <v>11</v>
      </c>
      <c r="F512" s="2" t="s">
        <v>61</v>
      </c>
      <c r="G512" s="1">
        <v>1323.2</v>
      </c>
      <c r="H512" s="1">
        <v>692.4</v>
      </c>
      <c r="I512" s="4">
        <v>2</v>
      </c>
      <c r="J512" s="2" t="s">
        <v>67</v>
      </c>
      <c r="K512" s="1">
        <f>Tabelle3[[#This Row],[Menge kg Nges]]/1000</f>
        <v>1.3232000000000002</v>
      </c>
      <c r="L512" s="1">
        <f>Tabelle3[[#This Row],[Menge kg P2O5]]/1000</f>
        <v>0.69240000000000002</v>
      </c>
      <c r="M512" s="1">
        <f>Tabelle3[[#This Row],[Menge t Nges]]/Tabelle3[[#This Row],[Anzahl Lieferscheine]]</f>
        <v>0.66160000000000008</v>
      </c>
      <c r="N512" s="1">
        <f>Tabelle3[[#This Row],[Menge t P2O5]]/Tabelle3[[#This Row],[Anzahl Lieferscheine]]</f>
        <v>0.34620000000000001</v>
      </c>
    </row>
    <row r="513" spans="1:14" x14ac:dyDescent="0.2">
      <c r="A513" s="2" t="s">
        <v>34</v>
      </c>
      <c r="B513" s="2" t="s">
        <v>39</v>
      </c>
      <c r="C513" s="2" t="s">
        <v>6</v>
      </c>
      <c r="D513" s="2" t="s">
        <v>7</v>
      </c>
      <c r="E513" s="2" t="s">
        <v>12</v>
      </c>
      <c r="F513" s="2" t="s">
        <v>61</v>
      </c>
      <c r="G513" s="1">
        <v>2274.4499999999998</v>
      </c>
      <c r="H513" s="1">
        <v>832.95</v>
      </c>
      <c r="I513" s="4">
        <v>7</v>
      </c>
      <c r="J513" s="2" t="s">
        <v>67</v>
      </c>
      <c r="K513" s="1">
        <f>Tabelle3[[#This Row],[Menge kg Nges]]/1000</f>
        <v>2.2744499999999999</v>
      </c>
      <c r="L513" s="1">
        <f>Tabelle3[[#This Row],[Menge kg P2O5]]/1000</f>
        <v>0.83295000000000008</v>
      </c>
      <c r="M513" s="1">
        <f>Tabelle3[[#This Row],[Menge t Nges]]/Tabelle3[[#This Row],[Anzahl Lieferscheine]]</f>
        <v>0.32492142857142853</v>
      </c>
      <c r="N513" s="1">
        <f>Tabelle3[[#This Row],[Menge t P2O5]]/Tabelle3[[#This Row],[Anzahl Lieferscheine]]</f>
        <v>0.11899285714285715</v>
      </c>
    </row>
    <row r="514" spans="1:14" x14ac:dyDescent="0.2">
      <c r="A514" s="2" t="s">
        <v>34</v>
      </c>
      <c r="B514" s="2" t="s">
        <v>39</v>
      </c>
      <c r="C514" s="2" t="s">
        <v>6</v>
      </c>
      <c r="D514" s="2" t="s">
        <v>7</v>
      </c>
      <c r="E514" s="2" t="s">
        <v>14</v>
      </c>
      <c r="F514" s="2" t="s">
        <v>61</v>
      </c>
      <c r="G514" s="1">
        <v>1391.5</v>
      </c>
      <c r="H514" s="1">
        <v>609.70000000000005</v>
      </c>
      <c r="I514" s="4">
        <v>4</v>
      </c>
      <c r="J514" s="2" t="s">
        <v>67</v>
      </c>
      <c r="K514" s="1">
        <f>Tabelle3[[#This Row],[Menge kg Nges]]/1000</f>
        <v>1.3915</v>
      </c>
      <c r="L514" s="1">
        <f>Tabelle3[[#This Row],[Menge kg P2O5]]/1000</f>
        <v>0.60970000000000002</v>
      </c>
      <c r="M514" s="1">
        <f>Tabelle3[[#This Row],[Menge t Nges]]/Tabelle3[[#This Row],[Anzahl Lieferscheine]]</f>
        <v>0.34787499999999999</v>
      </c>
      <c r="N514" s="1">
        <f>Tabelle3[[#This Row],[Menge t P2O5]]/Tabelle3[[#This Row],[Anzahl Lieferscheine]]</f>
        <v>0.152425</v>
      </c>
    </row>
    <row r="515" spans="1:14" x14ac:dyDescent="0.2">
      <c r="A515" s="2" t="s">
        <v>34</v>
      </c>
      <c r="B515" s="2" t="s">
        <v>28</v>
      </c>
      <c r="C515" s="2" t="s">
        <v>6</v>
      </c>
      <c r="D515" s="2" t="s">
        <v>30</v>
      </c>
      <c r="E515" s="2" t="s">
        <v>26</v>
      </c>
      <c r="F515" s="2" t="s">
        <v>61</v>
      </c>
      <c r="G515" s="1">
        <v>6220.1200000000008</v>
      </c>
      <c r="H515" s="1">
        <v>3782.18</v>
      </c>
      <c r="I515" s="4">
        <v>9</v>
      </c>
      <c r="J515" s="2" t="s">
        <v>67</v>
      </c>
      <c r="K515" s="1">
        <f>Tabelle3[[#This Row],[Menge kg Nges]]/1000</f>
        <v>6.2201200000000005</v>
      </c>
      <c r="L515" s="1">
        <f>Tabelle3[[#This Row],[Menge kg P2O5]]/1000</f>
        <v>3.7821799999999999</v>
      </c>
      <c r="M515" s="1">
        <f>Tabelle3[[#This Row],[Menge t Nges]]/Tabelle3[[#This Row],[Anzahl Lieferscheine]]</f>
        <v>0.69112444444444454</v>
      </c>
      <c r="N515" s="1">
        <f>Tabelle3[[#This Row],[Menge t P2O5]]/Tabelle3[[#This Row],[Anzahl Lieferscheine]]</f>
        <v>0.42024222222222218</v>
      </c>
    </row>
    <row r="516" spans="1:14" x14ac:dyDescent="0.2">
      <c r="A516" s="2" t="s">
        <v>34</v>
      </c>
      <c r="B516" s="2" t="s">
        <v>28</v>
      </c>
      <c r="C516" s="2" t="s">
        <v>6</v>
      </c>
      <c r="D516" s="2" t="s">
        <v>7</v>
      </c>
      <c r="E516" s="2" t="s">
        <v>12</v>
      </c>
      <c r="F516" s="2" t="s">
        <v>61</v>
      </c>
      <c r="G516" s="1">
        <v>900</v>
      </c>
      <c r="H516" s="1">
        <v>570</v>
      </c>
      <c r="I516" s="4">
        <v>1</v>
      </c>
      <c r="J516" s="2" t="s">
        <v>67</v>
      </c>
      <c r="K516" s="1">
        <f>Tabelle3[[#This Row],[Menge kg Nges]]/1000</f>
        <v>0.9</v>
      </c>
      <c r="L516" s="1">
        <f>Tabelle3[[#This Row],[Menge kg P2O5]]/1000</f>
        <v>0.56999999999999995</v>
      </c>
      <c r="M516" s="1">
        <f>Tabelle3[[#This Row],[Menge t Nges]]/Tabelle3[[#This Row],[Anzahl Lieferscheine]]</f>
        <v>0.9</v>
      </c>
      <c r="N516" s="1">
        <f>Tabelle3[[#This Row],[Menge t P2O5]]/Tabelle3[[#This Row],[Anzahl Lieferscheine]]</f>
        <v>0.56999999999999995</v>
      </c>
    </row>
    <row r="517" spans="1:14" x14ac:dyDescent="0.2">
      <c r="A517" s="2" t="s">
        <v>34</v>
      </c>
      <c r="B517" s="2" t="s">
        <v>28</v>
      </c>
      <c r="C517" s="2" t="s">
        <v>6</v>
      </c>
      <c r="D517" s="2" t="s">
        <v>15</v>
      </c>
      <c r="E517" s="2" t="s">
        <v>18</v>
      </c>
      <c r="F517" s="2" t="s">
        <v>61</v>
      </c>
      <c r="G517" s="1">
        <v>1288.23</v>
      </c>
      <c r="H517" s="1">
        <v>952.2</v>
      </c>
      <c r="I517" s="4">
        <v>1</v>
      </c>
      <c r="J517" s="2" t="s">
        <v>67</v>
      </c>
      <c r="K517" s="1">
        <f>Tabelle3[[#This Row],[Menge kg Nges]]/1000</f>
        <v>1.28823</v>
      </c>
      <c r="L517" s="1">
        <f>Tabelle3[[#This Row],[Menge kg P2O5]]/1000</f>
        <v>0.95220000000000005</v>
      </c>
      <c r="M517" s="1">
        <f>Tabelle3[[#This Row],[Menge t Nges]]/Tabelle3[[#This Row],[Anzahl Lieferscheine]]</f>
        <v>1.28823</v>
      </c>
      <c r="N517" s="1">
        <f>Tabelle3[[#This Row],[Menge t P2O5]]/Tabelle3[[#This Row],[Anzahl Lieferscheine]]</f>
        <v>0.95220000000000005</v>
      </c>
    </row>
    <row r="518" spans="1:14" x14ac:dyDescent="0.2">
      <c r="A518" s="2" t="s">
        <v>34</v>
      </c>
      <c r="B518" s="2" t="s">
        <v>28</v>
      </c>
      <c r="C518" s="2" t="s">
        <v>6</v>
      </c>
      <c r="D518" s="2" t="s">
        <v>15</v>
      </c>
      <c r="E518" s="2" t="s">
        <v>21</v>
      </c>
      <c r="F518" s="2" t="s">
        <v>61</v>
      </c>
      <c r="G518" s="1">
        <v>3347.96</v>
      </c>
      <c r="H518" s="1">
        <v>2070.0400000000004</v>
      </c>
      <c r="I518" s="4">
        <v>6</v>
      </c>
      <c r="J518" s="2" t="s">
        <v>67</v>
      </c>
      <c r="K518" s="1">
        <f>Tabelle3[[#This Row],[Menge kg Nges]]/1000</f>
        <v>3.34796</v>
      </c>
      <c r="L518" s="1">
        <f>Tabelle3[[#This Row],[Menge kg P2O5]]/1000</f>
        <v>2.0700400000000005</v>
      </c>
      <c r="M518" s="1">
        <f>Tabelle3[[#This Row],[Menge t Nges]]/Tabelle3[[#This Row],[Anzahl Lieferscheine]]</f>
        <v>0.55799333333333334</v>
      </c>
      <c r="N518" s="1">
        <f>Tabelle3[[#This Row],[Menge t P2O5]]/Tabelle3[[#This Row],[Anzahl Lieferscheine]]</f>
        <v>0.34500666666666674</v>
      </c>
    </row>
    <row r="519" spans="1:14" x14ac:dyDescent="0.2">
      <c r="A519" s="2" t="s">
        <v>34</v>
      </c>
      <c r="B519" s="2" t="s">
        <v>28</v>
      </c>
      <c r="C519" s="2" t="s">
        <v>6</v>
      </c>
      <c r="D519" s="2" t="s">
        <v>15</v>
      </c>
      <c r="E519" s="2" t="s">
        <v>13</v>
      </c>
      <c r="F519" s="2" t="s">
        <v>61</v>
      </c>
      <c r="G519" s="1">
        <v>660</v>
      </c>
      <c r="H519" s="1">
        <v>346.8</v>
      </c>
      <c r="I519" s="4">
        <v>1</v>
      </c>
      <c r="J519" s="2" t="s">
        <v>67</v>
      </c>
      <c r="K519" s="1">
        <f>Tabelle3[[#This Row],[Menge kg Nges]]/1000</f>
        <v>0.66</v>
      </c>
      <c r="L519" s="1">
        <f>Tabelle3[[#This Row],[Menge kg P2O5]]/1000</f>
        <v>0.3468</v>
      </c>
      <c r="M519" s="1">
        <f>Tabelle3[[#This Row],[Menge t Nges]]/Tabelle3[[#This Row],[Anzahl Lieferscheine]]</f>
        <v>0.66</v>
      </c>
      <c r="N519" s="1">
        <f>Tabelle3[[#This Row],[Menge t P2O5]]/Tabelle3[[#This Row],[Anzahl Lieferscheine]]</f>
        <v>0.3468</v>
      </c>
    </row>
    <row r="520" spans="1:14" x14ac:dyDescent="0.2">
      <c r="A520" s="2" t="s">
        <v>34</v>
      </c>
      <c r="B520" s="2" t="s">
        <v>41</v>
      </c>
      <c r="C520" s="2" t="s">
        <v>6</v>
      </c>
      <c r="D520" s="2" t="s">
        <v>30</v>
      </c>
      <c r="E520" s="2" t="s">
        <v>26</v>
      </c>
      <c r="F520" s="2" t="s">
        <v>61</v>
      </c>
      <c r="G520" s="1">
        <v>5946.72</v>
      </c>
      <c r="H520" s="1">
        <v>2407.7200000000003</v>
      </c>
      <c r="I520" s="4">
        <v>21</v>
      </c>
      <c r="J520" s="2" t="s">
        <v>67</v>
      </c>
      <c r="K520" s="1">
        <f>Tabelle3[[#This Row],[Menge kg Nges]]/1000</f>
        <v>5.94672</v>
      </c>
      <c r="L520" s="1">
        <f>Tabelle3[[#This Row],[Menge kg P2O5]]/1000</f>
        <v>2.4077200000000003</v>
      </c>
      <c r="M520" s="1">
        <f>Tabelle3[[#This Row],[Menge t Nges]]/Tabelle3[[#This Row],[Anzahl Lieferscheine]]</f>
        <v>0.28317714285714285</v>
      </c>
      <c r="N520" s="1">
        <f>Tabelle3[[#This Row],[Menge t P2O5]]/Tabelle3[[#This Row],[Anzahl Lieferscheine]]</f>
        <v>0.11465333333333334</v>
      </c>
    </row>
    <row r="521" spans="1:14" x14ac:dyDescent="0.2">
      <c r="A521" s="2" t="s">
        <v>34</v>
      </c>
      <c r="B521" s="2" t="s">
        <v>41</v>
      </c>
      <c r="C521" s="2" t="s">
        <v>6</v>
      </c>
      <c r="D521" s="2" t="s">
        <v>7</v>
      </c>
      <c r="E521" s="2" t="s">
        <v>12</v>
      </c>
      <c r="F521" s="2" t="s">
        <v>61</v>
      </c>
      <c r="G521" s="1">
        <v>1263.6000000000001</v>
      </c>
      <c r="H521" s="1">
        <v>531</v>
      </c>
      <c r="I521" s="4">
        <v>11</v>
      </c>
      <c r="J521" s="2" t="s">
        <v>67</v>
      </c>
      <c r="K521" s="1">
        <f>Tabelle3[[#This Row],[Menge kg Nges]]/1000</f>
        <v>1.2636000000000001</v>
      </c>
      <c r="L521" s="1">
        <f>Tabelle3[[#This Row],[Menge kg P2O5]]/1000</f>
        <v>0.53100000000000003</v>
      </c>
      <c r="M521" s="1">
        <f>Tabelle3[[#This Row],[Menge t Nges]]/Tabelle3[[#This Row],[Anzahl Lieferscheine]]</f>
        <v>0.11487272727272728</v>
      </c>
      <c r="N521" s="1">
        <f>Tabelle3[[#This Row],[Menge t P2O5]]/Tabelle3[[#This Row],[Anzahl Lieferscheine]]</f>
        <v>4.8272727272727273E-2</v>
      </c>
    </row>
    <row r="522" spans="1:14" x14ac:dyDescent="0.2">
      <c r="A522" s="2" t="s">
        <v>34</v>
      </c>
      <c r="B522" s="2" t="s">
        <v>41</v>
      </c>
      <c r="C522" s="2" t="s">
        <v>6</v>
      </c>
      <c r="D522" s="2" t="s">
        <v>7</v>
      </c>
      <c r="E522" s="2" t="s">
        <v>13</v>
      </c>
      <c r="F522" s="2" t="s">
        <v>61</v>
      </c>
      <c r="G522" s="1">
        <v>355.2</v>
      </c>
      <c r="H522" s="1">
        <v>199.2</v>
      </c>
      <c r="I522" s="4">
        <v>1</v>
      </c>
      <c r="J522" s="2" t="s">
        <v>67</v>
      </c>
      <c r="K522" s="1">
        <f>Tabelle3[[#This Row],[Menge kg Nges]]/1000</f>
        <v>0.35520000000000002</v>
      </c>
      <c r="L522" s="1">
        <f>Tabelle3[[#This Row],[Menge kg P2O5]]/1000</f>
        <v>0.19919999999999999</v>
      </c>
      <c r="M522" s="1">
        <f>Tabelle3[[#This Row],[Menge t Nges]]/Tabelle3[[#This Row],[Anzahl Lieferscheine]]</f>
        <v>0.35520000000000002</v>
      </c>
      <c r="N522" s="1">
        <f>Tabelle3[[#This Row],[Menge t P2O5]]/Tabelle3[[#This Row],[Anzahl Lieferscheine]]</f>
        <v>0.19919999999999999</v>
      </c>
    </row>
    <row r="523" spans="1:14" x14ac:dyDescent="0.2">
      <c r="A523" s="2" t="s">
        <v>34</v>
      </c>
      <c r="B523" s="2" t="s">
        <v>41</v>
      </c>
      <c r="C523" s="2" t="s">
        <v>6</v>
      </c>
      <c r="D523" s="2" t="s">
        <v>7</v>
      </c>
      <c r="E523" s="2" t="s">
        <v>14</v>
      </c>
      <c r="F523" s="2" t="s">
        <v>61</v>
      </c>
      <c r="G523" s="1">
        <v>2886.5</v>
      </c>
      <c r="H523" s="1">
        <v>1164.25</v>
      </c>
      <c r="I523" s="4">
        <v>9</v>
      </c>
      <c r="J523" s="2" t="s">
        <v>67</v>
      </c>
      <c r="K523" s="1">
        <f>Tabelle3[[#This Row],[Menge kg Nges]]/1000</f>
        <v>2.8864999999999998</v>
      </c>
      <c r="L523" s="1">
        <f>Tabelle3[[#This Row],[Menge kg P2O5]]/1000</f>
        <v>1.16425</v>
      </c>
      <c r="M523" s="1">
        <f>Tabelle3[[#This Row],[Menge t Nges]]/Tabelle3[[#This Row],[Anzahl Lieferscheine]]</f>
        <v>0.32072222222222219</v>
      </c>
      <c r="N523" s="1">
        <f>Tabelle3[[#This Row],[Menge t P2O5]]/Tabelle3[[#This Row],[Anzahl Lieferscheine]]</f>
        <v>0.12936111111111112</v>
      </c>
    </row>
    <row r="524" spans="1:14" x14ac:dyDescent="0.2">
      <c r="A524" s="2" t="s">
        <v>34</v>
      </c>
      <c r="B524" s="2" t="s">
        <v>41</v>
      </c>
      <c r="C524" s="2" t="s">
        <v>6</v>
      </c>
      <c r="D524" s="2" t="s">
        <v>15</v>
      </c>
      <c r="E524" s="2" t="s">
        <v>18</v>
      </c>
      <c r="F524" s="2" t="s">
        <v>61</v>
      </c>
      <c r="G524" s="1">
        <v>84</v>
      </c>
      <c r="H524" s="1">
        <v>68</v>
      </c>
      <c r="I524" s="4">
        <v>1</v>
      </c>
      <c r="J524" s="2" t="s">
        <v>67</v>
      </c>
      <c r="K524" s="1">
        <f>Tabelle3[[#This Row],[Menge kg Nges]]/1000</f>
        <v>8.4000000000000005E-2</v>
      </c>
      <c r="L524" s="1">
        <f>Tabelle3[[#This Row],[Menge kg P2O5]]/1000</f>
        <v>6.8000000000000005E-2</v>
      </c>
      <c r="M524" s="1">
        <f>Tabelle3[[#This Row],[Menge t Nges]]/Tabelle3[[#This Row],[Anzahl Lieferscheine]]</f>
        <v>8.4000000000000005E-2</v>
      </c>
      <c r="N524" s="1">
        <f>Tabelle3[[#This Row],[Menge t P2O5]]/Tabelle3[[#This Row],[Anzahl Lieferscheine]]</f>
        <v>6.8000000000000005E-2</v>
      </c>
    </row>
    <row r="525" spans="1:14" x14ac:dyDescent="0.2">
      <c r="A525" s="2" t="s">
        <v>34</v>
      </c>
      <c r="B525" s="2" t="s">
        <v>41</v>
      </c>
      <c r="C525" s="2" t="s">
        <v>6</v>
      </c>
      <c r="D525" s="2" t="s">
        <v>15</v>
      </c>
      <c r="E525" s="2" t="s">
        <v>20</v>
      </c>
      <c r="F525" s="2" t="s">
        <v>61</v>
      </c>
      <c r="G525" s="1">
        <v>56.3</v>
      </c>
      <c r="H525" s="1">
        <v>41.4</v>
      </c>
      <c r="I525" s="4">
        <v>2</v>
      </c>
      <c r="J525" s="2" t="s">
        <v>67</v>
      </c>
      <c r="K525" s="1">
        <f>Tabelle3[[#This Row],[Menge kg Nges]]/1000</f>
        <v>5.6299999999999996E-2</v>
      </c>
      <c r="L525" s="1">
        <f>Tabelle3[[#This Row],[Menge kg P2O5]]/1000</f>
        <v>4.1399999999999999E-2</v>
      </c>
      <c r="M525" s="1">
        <f>Tabelle3[[#This Row],[Menge t Nges]]/Tabelle3[[#This Row],[Anzahl Lieferscheine]]</f>
        <v>2.8149999999999998E-2</v>
      </c>
      <c r="N525" s="1">
        <f>Tabelle3[[#This Row],[Menge t P2O5]]/Tabelle3[[#This Row],[Anzahl Lieferscheine]]</f>
        <v>2.07E-2</v>
      </c>
    </row>
    <row r="526" spans="1:14" x14ac:dyDescent="0.2">
      <c r="A526" s="2" t="s">
        <v>34</v>
      </c>
      <c r="B526" s="2" t="s">
        <v>41</v>
      </c>
      <c r="C526" s="2" t="s">
        <v>6</v>
      </c>
      <c r="D526" s="2" t="s">
        <v>15</v>
      </c>
      <c r="E526" s="2" t="s">
        <v>21</v>
      </c>
      <c r="F526" s="2" t="s">
        <v>61</v>
      </c>
      <c r="G526" s="1">
        <v>203</v>
      </c>
      <c r="H526" s="1">
        <v>120</v>
      </c>
      <c r="I526" s="4">
        <v>1</v>
      </c>
      <c r="J526" s="2" t="s">
        <v>67</v>
      </c>
      <c r="K526" s="1">
        <f>Tabelle3[[#This Row],[Menge kg Nges]]/1000</f>
        <v>0.20300000000000001</v>
      </c>
      <c r="L526" s="1">
        <f>Tabelle3[[#This Row],[Menge kg P2O5]]/1000</f>
        <v>0.12</v>
      </c>
      <c r="M526" s="1">
        <f>Tabelle3[[#This Row],[Menge t Nges]]/Tabelle3[[#This Row],[Anzahl Lieferscheine]]</f>
        <v>0.20300000000000001</v>
      </c>
      <c r="N526" s="1">
        <f>Tabelle3[[#This Row],[Menge t P2O5]]/Tabelle3[[#This Row],[Anzahl Lieferscheine]]</f>
        <v>0.12</v>
      </c>
    </row>
    <row r="527" spans="1:14" x14ac:dyDescent="0.2">
      <c r="A527" s="2" t="s">
        <v>34</v>
      </c>
      <c r="B527" s="2" t="s">
        <v>42</v>
      </c>
      <c r="C527" s="2" t="s">
        <v>6</v>
      </c>
      <c r="D527" s="2" t="s">
        <v>30</v>
      </c>
      <c r="E527" s="2" t="s">
        <v>26</v>
      </c>
      <c r="F527" s="2" t="s">
        <v>61</v>
      </c>
      <c r="G527" s="1">
        <v>8135.6999999999989</v>
      </c>
      <c r="H527" s="1">
        <v>3796.5600000000004</v>
      </c>
      <c r="I527" s="4">
        <v>30</v>
      </c>
      <c r="J527" s="2" t="s">
        <v>67</v>
      </c>
      <c r="K527" s="1">
        <f>Tabelle3[[#This Row],[Menge kg Nges]]/1000</f>
        <v>8.1356999999999982</v>
      </c>
      <c r="L527" s="1">
        <f>Tabelle3[[#This Row],[Menge kg P2O5]]/1000</f>
        <v>3.7965600000000004</v>
      </c>
      <c r="M527" s="1">
        <f>Tabelle3[[#This Row],[Menge t Nges]]/Tabelle3[[#This Row],[Anzahl Lieferscheine]]</f>
        <v>0.27118999999999993</v>
      </c>
      <c r="N527" s="1">
        <f>Tabelle3[[#This Row],[Menge t P2O5]]/Tabelle3[[#This Row],[Anzahl Lieferscheine]]</f>
        <v>0.12655200000000003</v>
      </c>
    </row>
    <row r="528" spans="1:14" x14ac:dyDescent="0.2">
      <c r="A528" s="2" t="s">
        <v>34</v>
      </c>
      <c r="B528" s="2" t="s">
        <v>42</v>
      </c>
      <c r="C528" s="2" t="s">
        <v>6</v>
      </c>
      <c r="D528" s="2" t="s">
        <v>7</v>
      </c>
      <c r="E528" s="2" t="s">
        <v>8</v>
      </c>
      <c r="F528" s="2" t="s">
        <v>61</v>
      </c>
      <c r="G528" s="1">
        <v>1527.6000000000001</v>
      </c>
      <c r="H528" s="1">
        <v>633.6</v>
      </c>
      <c r="I528" s="4">
        <v>7</v>
      </c>
      <c r="J528" s="2" t="s">
        <v>67</v>
      </c>
      <c r="K528" s="1">
        <f>Tabelle3[[#This Row],[Menge kg Nges]]/1000</f>
        <v>1.5276000000000001</v>
      </c>
      <c r="L528" s="1">
        <f>Tabelle3[[#This Row],[Menge kg P2O5]]/1000</f>
        <v>0.63360000000000005</v>
      </c>
      <c r="M528" s="1">
        <f>Tabelle3[[#This Row],[Menge t Nges]]/Tabelle3[[#This Row],[Anzahl Lieferscheine]]</f>
        <v>0.21822857142857144</v>
      </c>
      <c r="N528" s="1">
        <f>Tabelle3[[#This Row],[Menge t P2O5]]/Tabelle3[[#This Row],[Anzahl Lieferscheine]]</f>
        <v>9.0514285714285728E-2</v>
      </c>
    </row>
    <row r="529" spans="1:14" x14ac:dyDescent="0.2">
      <c r="A529" s="2" t="s">
        <v>34</v>
      </c>
      <c r="B529" s="2" t="s">
        <v>42</v>
      </c>
      <c r="C529" s="2" t="s">
        <v>6</v>
      </c>
      <c r="D529" s="2" t="s">
        <v>7</v>
      </c>
      <c r="E529" s="2" t="s">
        <v>9</v>
      </c>
      <c r="F529" s="2" t="s">
        <v>61</v>
      </c>
      <c r="G529" s="1">
        <v>939.19999999999993</v>
      </c>
      <c r="H529" s="1">
        <v>386.1</v>
      </c>
      <c r="I529" s="4">
        <v>3</v>
      </c>
      <c r="J529" s="2" t="s">
        <v>67</v>
      </c>
      <c r="K529" s="1">
        <f>Tabelle3[[#This Row],[Menge kg Nges]]/1000</f>
        <v>0.93919999999999992</v>
      </c>
      <c r="L529" s="1">
        <f>Tabelle3[[#This Row],[Menge kg P2O5]]/1000</f>
        <v>0.3861</v>
      </c>
      <c r="M529" s="1">
        <f>Tabelle3[[#This Row],[Menge t Nges]]/Tabelle3[[#This Row],[Anzahl Lieferscheine]]</f>
        <v>0.31306666666666666</v>
      </c>
      <c r="N529" s="1">
        <f>Tabelle3[[#This Row],[Menge t P2O5]]/Tabelle3[[#This Row],[Anzahl Lieferscheine]]</f>
        <v>0.12870000000000001</v>
      </c>
    </row>
    <row r="530" spans="1:14" x14ac:dyDescent="0.2">
      <c r="A530" s="2" t="s">
        <v>34</v>
      </c>
      <c r="B530" s="2" t="s">
        <v>42</v>
      </c>
      <c r="C530" s="2" t="s">
        <v>6</v>
      </c>
      <c r="D530" s="2" t="s">
        <v>7</v>
      </c>
      <c r="E530" s="2" t="s">
        <v>11</v>
      </c>
      <c r="F530" s="2" t="s">
        <v>61</v>
      </c>
      <c r="G530" s="1">
        <v>4606.5499999999993</v>
      </c>
      <c r="H530" s="1">
        <v>2089.04</v>
      </c>
      <c r="I530" s="4">
        <v>16</v>
      </c>
      <c r="J530" s="2" t="s">
        <v>67</v>
      </c>
      <c r="K530" s="1">
        <f>Tabelle3[[#This Row],[Menge kg Nges]]/1000</f>
        <v>4.6065499999999995</v>
      </c>
      <c r="L530" s="1">
        <f>Tabelle3[[#This Row],[Menge kg P2O5]]/1000</f>
        <v>2.0890399999999998</v>
      </c>
      <c r="M530" s="1">
        <f>Tabelle3[[#This Row],[Menge t Nges]]/Tabelle3[[#This Row],[Anzahl Lieferscheine]]</f>
        <v>0.28790937499999997</v>
      </c>
      <c r="N530" s="1">
        <f>Tabelle3[[#This Row],[Menge t P2O5]]/Tabelle3[[#This Row],[Anzahl Lieferscheine]]</f>
        <v>0.13056499999999999</v>
      </c>
    </row>
    <row r="531" spans="1:14" x14ac:dyDescent="0.2">
      <c r="A531" s="2" t="s">
        <v>34</v>
      </c>
      <c r="B531" s="2" t="s">
        <v>42</v>
      </c>
      <c r="C531" s="2" t="s">
        <v>6</v>
      </c>
      <c r="D531" s="2" t="s">
        <v>7</v>
      </c>
      <c r="E531" s="2" t="s">
        <v>12</v>
      </c>
      <c r="F531" s="2" t="s">
        <v>61</v>
      </c>
      <c r="G531" s="1">
        <v>7376.33</v>
      </c>
      <c r="H531" s="1">
        <v>3193.3600000000006</v>
      </c>
      <c r="I531" s="4">
        <v>27</v>
      </c>
      <c r="J531" s="2" t="s">
        <v>67</v>
      </c>
      <c r="K531" s="1">
        <f>Tabelle3[[#This Row],[Menge kg Nges]]/1000</f>
        <v>7.3763300000000003</v>
      </c>
      <c r="L531" s="1">
        <f>Tabelle3[[#This Row],[Menge kg P2O5]]/1000</f>
        <v>3.1933600000000006</v>
      </c>
      <c r="M531" s="1">
        <f>Tabelle3[[#This Row],[Menge t Nges]]/Tabelle3[[#This Row],[Anzahl Lieferscheine]]</f>
        <v>0.27319740740740744</v>
      </c>
      <c r="N531" s="1">
        <f>Tabelle3[[#This Row],[Menge t P2O5]]/Tabelle3[[#This Row],[Anzahl Lieferscheine]]</f>
        <v>0.11827259259259261</v>
      </c>
    </row>
    <row r="532" spans="1:14" x14ac:dyDescent="0.2">
      <c r="A532" s="2" t="s">
        <v>34</v>
      </c>
      <c r="B532" s="2" t="s">
        <v>42</v>
      </c>
      <c r="C532" s="2" t="s">
        <v>6</v>
      </c>
      <c r="D532" s="2" t="s">
        <v>7</v>
      </c>
      <c r="E532" s="2" t="s">
        <v>13</v>
      </c>
      <c r="F532" s="2" t="s">
        <v>61</v>
      </c>
      <c r="G532" s="1">
        <v>1085.0999999999999</v>
      </c>
      <c r="H532" s="1">
        <v>747.6</v>
      </c>
      <c r="I532" s="4">
        <v>3</v>
      </c>
      <c r="J532" s="2" t="s">
        <v>67</v>
      </c>
      <c r="K532" s="1">
        <f>Tabelle3[[#This Row],[Menge kg Nges]]/1000</f>
        <v>1.0851</v>
      </c>
      <c r="L532" s="1">
        <f>Tabelle3[[#This Row],[Menge kg P2O5]]/1000</f>
        <v>0.74760000000000004</v>
      </c>
      <c r="M532" s="1">
        <f>Tabelle3[[#This Row],[Menge t Nges]]/Tabelle3[[#This Row],[Anzahl Lieferscheine]]</f>
        <v>0.36169999999999997</v>
      </c>
      <c r="N532" s="1">
        <f>Tabelle3[[#This Row],[Menge t P2O5]]/Tabelle3[[#This Row],[Anzahl Lieferscheine]]</f>
        <v>0.2492</v>
      </c>
    </row>
    <row r="533" spans="1:14" x14ac:dyDescent="0.2">
      <c r="A533" s="2" t="s">
        <v>34</v>
      </c>
      <c r="B533" s="2" t="s">
        <v>42</v>
      </c>
      <c r="C533" s="2" t="s">
        <v>6</v>
      </c>
      <c r="D533" s="2" t="s">
        <v>7</v>
      </c>
      <c r="E533" s="2" t="s">
        <v>14</v>
      </c>
      <c r="F533" s="2" t="s">
        <v>61</v>
      </c>
      <c r="G533" s="1">
        <v>179.01</v>
      </c>
      <c r="H533" s="1">
        <v>74.97</v>
      </c>
      <c r="I533" s="4">
        <v>1</v>
      </c>
      <c r="J533" s="2" t="s">
        <v>67</v>
      </c>
      <c r="K533" s="1">
        <f>Tabelle3[[#This Row],[Menge kg Nges]]/1000</f>
        <v>0.17901</v>
      </c>
      <c r="L533" s="1">
        <f>Tabelle3[[#This Row],[Menge kg P2O5]]/1000</f>
        <v>7.4969999999999995E-2</v>
      </c>
      <c r="M533" s="1">
        <f>Tabelle3[[#This Row],[Menge t Nges]]/Tabelle3[[#This Row],[Anzahl Lieferscheine]]</f>
        <v>0.17901</v>
      </c>
      <c r="N533" s="1">
        <f>Tabelle3[[#This Row],[Menge t P2O5]]/Tabelle3[[#This Row],[Anzahl Lieferscheine]]</f>
        <v>7.4969999999999995E-2</v>
      </c>
    </row>
    <row r="534" spans="1:14" x14ac:dyDescent="0.2">
      <c r="A534" s="2" t="s">
        <v>34</v>
      </c>
      <c r="B534" s="2" t="s">
        <v>42</v>
      </c>
      <c r="C534" s="2" t="s">
        <v>6</v>
      </c>
      <c r="D534" s="2" t="s">
        <v>15</v>
      </c>
      <c r="E534" s="2" t="s">
        <v>16</v>
      </c>
      <c r="F534" s="2" t="s">
        <v>61</v>
      </c>
      <c r="G534" s="1">
        <v>460.35</v>
      </c>
      <c r="H534" s="1">
        <v>359.91</v>
      </c>
      <c r="I534" s="4">
        <v>1</v>
      </c>
      <c r="J534" s="2" t="s">
        <v>67</v>
      </c>
      <c r="K534" s="1">
        <f>Tabelle3[[#This Row],[Menge kg Nges]]/1000</f>
        <v>0.46035000000000004</v>
      </c>
      <c r="L534" s="1">
        <f>Tabelle3[[#This Row],[Menge kg P2O5]]/1000</f>
        <v>0.35991000000000001</v>
      </c>
      <c r="M534" s="1">
        <f>Tabelle3[[#This Row],[Menge t Nges]]/Tabelle3[[#This Row],[Anzahl Lieferscheine]]</f>
        <v>0.46035000000000004</v>
      </c>
      <c r="N534" s="1">
        <f>Tabelle3[[#This Row],[Menge t P2O5]]/Tabelle3[[#This Row],[Anzahl Lieferscheine]]</f>
        <v>0.35991000000000001</v>
      </c>
    </row>
    <row r="535" spans="1:14" x14ac:dyDescent="0.2">
      <c r="A535" s="2" t="s">
        <v>34</v>
      </c>
      <c r="B535" s="2" t="s">
        <v>42</v>
      </c>
      <c r="C535" s="2" t="s">
        <v>6</v>
      </c>
      <c r="D535" s="2" t="s">
        <v>15</v>
      </c>
      <c r="E535" s="2" t="s">
        <v>18</v>
      </c>
      <c r="F535" s="2" t="s">
        <v>61</v>
      </c>
      <c r="G535" s="1">
        <v>4558.1200000000008</v>
      </c>
      <c r="H535" s="1">
        <v>3016.69</v>
      </c>
      <c r="I535" s="4">
        <v>13</v>
      </c>
      <c r="J535" s="2" t="s">
        <v>67</v>
      </c>
      <c r="K535" s="1">
        <f>Tabelle3[[#This Row],[Menge kg Nges]]/1000</f>
        <v>4.5581200000000006</v>
      </c>
      <c r="L535" s="1">
        <f>Tabelle3[[#This Row],[Menge kg P2O5]]/1000</f>
        <v>3.0166900000000001</v>
      </c>
      <c r="M535" s="1">
        <f>Tabelle3[[#This Row],[Menge t Nges]]/Tabelle3[[#This Row],[Anzahl Lieferscheine]]</f>
        <v>0.35062461538461542</v>
      </c>
      <c r="N535" s="1">
        <f>Tabelle3[[#This Row],[Menge t P2O5]]/Tabelle3[[#This Row],[Anzahl Lieferscheine]]</f>
        <v>0.23205307692307692</v>
      </c>
    </row>
    <row r="536" spans="1:14" x14ac:dyDescent="0.2">
      <c r="A536" s="2" t="s">
        <v>34</v>
      </c>
      <c r="B536" s="2" t="s">
        <v>42</v>
      </c>
      <c r="C536" s="2" t="s">
        <v>6</v>
      </c>
      <c r="D536" s="2" t="s">
        <v>15</v>
      </c>
      <c r="E536" s="2" t="s">
        <v>19</v>
      </c>
      <c r="F536" s="2" t="s">
        <v>61</v>
      </c>
      <c r="G536" s="1">
        <v>594</v>
      </c>
      <c r="H536" s="1">
        <v>660</v>
      </c>
      <c r="I536" s="4">
        <v>3</v>
      </c>
      <c r="J536" s="2" t="s">
        <v>67</v>
      </c>
      <c r="K536" s="1">
        <f>Tabelle3[[#This Row],[Menge kg Nges]]/1000</f>
        <v>0.59399999999999997</v>
      </c>
      <c r="L536" s="1">
        <f>Tabelle3[[#This Row],[Menge kg P2O5]]/1000</f>
        <v>0.66</v>
      </c>
      <c r="M536" s="1">
        <f>Tabelle3[[#This Row],[Menge t Nges]]/Tabelle3[[#This Row],[Anzahl Lieferscheine]]</f>
        <v>0.19799999999999998</v>
      </c>
      <c r="N536" s="1">
        <f>Tabelle3[[#This Row],[Menge t P2O5]]/Tabelle3[[#This Row],[Anzahl Lieferscheine]]</f>
        <v>0.22</v>
      </c>
    </row>
    <row r="537" spans="1:14" x14ac:dyDescent="0.2">
      <c r="A537" s="2" t="s">
        <v>34</v>
      </c>
      <c r="B537" s="2" t="s">
        <v>42</v>
      </c>
      <c r="C537" s="2" t="s">
        <v>6</v>
      </c>
      <c r="D537" s="2" t="s">
        <v>15</v>
      </c>
      <c r="E537" s="2" t="s">
        <v>20</v>
      </c>
      <c r="F537" s="2" t="s">
        <v>61</v>
      </c>
      <c r="G537" s="1">
        <v>280</v>
      </c>
      <c r="H537" s="1">
        <v>184</v>
      </c>
      <c r="I537" s="4">
        <v>1</v>
      </c>
      <c r="J537" s="2" t="s">
        <v>67</v>
      </c>
      <c r="K537" s="1">
        <f>Tabelle3[[#This Row],[Menge kg Nges]]/1000</f>
        <v>0.28000000000000003</v>
      </c>
      <c r="L537" s="1">
        <f>Tabelle3[[#This Row],[Menge kg P2O5]]/1000</f>
        <v>0.184</v>
      </c>
      <c r="M537" s="1">
        <f>Tabelle3[[#This Row],[Menge t Nges]]/Tabelle3[[#This Row],[Anzahl Lieferscheine]]</f>
        <v>0.28000000000000003</v>
      </c>
      <c r="N537" s="1">
        <f>Tabelle3[[#This Row],[Menge t P2O5]]/Tabelle3[[#This Row],[Anzahl Lieferscheine]]</f>
        <v>0.184</v>
      </c>
    </row>
    <row r="538" spans="1:14" x14ac:dyDescent="0.2">
      <c r="A538" s="2" t="s">
        <v>34</v>
      </c>
      <c r="B538" s="2" t="s">
        <v>42</v>
      </c>
      <c r="C538" s="2" t="s">
        <v>6</v>
      </c>
      <c r="D538" s="2" t="s">
        <v>15</v>
      </c>
      <c r="E538" s="2" t="s">
        <v>21</v>
      </c>
      <c r="F538" s="2" t="s">
        <v>61</v>
      </c>
      <c r="G538" s="1">
        <v>904.8</v>
      </c>
      <c r="H538" s="1">
        <v>522.24</v>
      </c>
      <c r="I538" s="4">
        <v>2</v>
      </c>
      <c r="J538" s="2" t="s">
        <v>67</v>
      </c>
      <c r="K538" s="1">
        <f>Tabelle3[[#This Row],[Menge kg Nges]]/1000</f>
        <v>0.90479999999999994</v>
      </c>
      <c r="L538" s="1">
        <f>Tabelle3[[#This Row],[Menge kg P2O5]]/1000</f>
        <v>0.52224000000000004</v>
      </c>
      <c r="M538" s="1">
        <f>Tabelle3[[#This Row],[Menge t Nges]]/Tabelle3[[#This Row],[Anzahl Lieferscheine]]</f>
        <v>0.45239999999999997</v>
      </c>
      <c r="N538" s="1">
        <f>Tabelle3[[#This Row],[Menge t P2O5]]/Tabelle3[[#This Row],[Anzahl Lieferscheine]]</f>
        <v>0.26112000000000002</v>
      </c>
    </row>
    <row r="539" spans="1:14" x14ac:dyDescent="0.2">
      <c r="A539" s="2" t="s">
        <v>34</v>
      </c>
      <c r="B539" s="2" t="s">
        <v>42</v>
      </c>
      <c r="C539" s="2" t="s">
        <v>6</v>
      </c>
      <c r="D539" s="2" t="s">
        <v>15</v>
      </c>
      <c r="E539" s="2" t="s">
        <v>9</v>
      </c>
      <c r="F539" s="2" t="s">
        <v>61</v>
      </c>
      <c r="G539" s="1">
        <v>292.5</v>
      </c>
      <c r="H539" s="1">
        <v>112.5</v>
      </c>
      <c r="I539" s="4">
        <v>1</v>
      </c>
      <c r="J539" s="2" t="s">
        <v>67</v>
      </c>
      <c r="K539" s="1">
        <f>Tabelle3[[#This Row],[Menge kg Nges]]/1000</f>
        <v>0.29249999999999998</v>
      </c>
      <c r="L539" s="1">
        <f>Tabelle3[[#This Row],[Menge kg P2O5]]/1000</f>
        <v>0.1125</v>
      </c>
      <c r="M539" s="1">
        <f>Tabelle3[[#This Row],[Menge t Nges]]/Tabelle3[[#This Row],[Anzahl Lieferscheine]]</f>
        <v>0.29249999999999998</v>
      </c>
      <c r="N539" s="1">
        <f>Tabelle3[[#This Row],[Menge t P2O5]]/Tabelle3[[#This Row],[Anzahl Lieferscheine]]</f>
        <v>0.1125</v>
      </c>
    </row>
    <row r="540" spans="1:14" x14ac:dyDescent="0.2">
      <c r="A540" s="2" t="s">
        <v>45</v>
      </c>
      <c r="B540" s="2" t="s">
        <v>27</v>
      </c>
      <c r="C540" s="2" t="s">
        <v>6</v>
      </c>
      <c r="D540" s="2" t="s">
        <v>7</v>
      </c>
      <c r="E540" s="2" t="s">
        <v>9</v>
      </c>
      <c r="F540" s="2" t="s">
        <v>61</v>
      </c>
      <c r="G540" s="1">
        <v>170</v>
      </c>
      <c r="H540" s="1">
        <v>70</v>
      </c>
      <c r="I540" s="4">
        <v>1</v>
      </c>
      <c r="J540" s="2" t="s">
        <v>67</v>
      </c>
      <c r="K540" s="1">
        <f>Tabelle3[[#This Row],[Menge kg Nges]]/1000</f>
        <v>0.17</v>
      </c>
      <c r="L540" s="1">
        <f>Tabelle3[[#This Row],[Menge kg P2O5]]/1000</f>
        <v>7.0000000000000007E-2</v>
      </c>
      <c r="M540" s="1">
        <f>Tabelle3[[#This Row],[Menge t Nges]]/Tabelle3[[#This Row],[Anzahl Lieferscheine]]</f>
        <v>0.17</v>
      </c>
      <c r="N540" s="1">
        <f>Tabelle3[[#This Row],[Menge t P2O5]]/Tabelle3[[#This Row],[Anzahl Lieferscheine]]</f>
        <v>7.0000000000000007E-2</v>
      </c>
    </row>
    <row r="541" spans="1:14" x14ac:dyDescent="0.2">
      <c r="A541" s="2" t="s">
        <v>45</v>
      </c>
      <c r="B541" s="2" t="s">
        <v>27</v>
      </c>
      <c r="C541" s="2" t="s">
        <v>6</v>
      </c>
      <c r="D541" s="2" t="s">
        <v>15</v>
      </c>
      <c r="E541" s="2" t="s">
        <v>9</v>
      </c>
      <c r="F541" s="2" t="s">
        <v>61</v>
      </c>
      <c r="G541" s="1">
        <v>368</v>
      </c>
      <c r="H541" s="1">
        <v>240</v>
      </c>
      <c r="I541" s="4">
        <v>1</v>
      </c>
      <c r="J541" s="2" t="s">
        <v>67</v>
      </c>
      <c r="K541" s="1">
        <f>Tabelle3[[#This Row],[Menge kg Nges]]/1000</f>
        <v>0.36799999999999999</v>
      </c>
      <c r="L541" s="1">
        <f>Tabelle3[[#This Row],[Menge kg P2O5]]/1000</f>
        <v>0.24</v>
      </c>
      <c r="M541" s="1">
        <f>Tabelle3[[#This Row],[Menge t Nges]]/Tabelle3[[#This Row],[Anzahl Lieferscheine]]</f>
        <v>0.36799999999999999</v>
      </c>
      <c r="N541" s="1">
        <f>Tabelle3[[#This Row],[Menge t P2O5]]/Tabelle3[[#This Row],[Anzahl Lieferscheine]]</f>
        <v>0.24</v>
      </c>
    </row>
    <row r="542" spans="1:14" x14ac:dyDescent="0.2">
      <c r="A542" s="2" t="s">
        <v>45</v>
      </c>
      <c r="B542" s="2" t="s">
        <v>27</v>
      </c>
      <c r="C542" s="2" t="s">
        <v>25</v>
      </c>
      <c r="D542" s="2" t="s">
        <v>25</v>
      </c>
      <c r="E542" s="2" t="s">
        <v>26</v>
      </c>
      <c r="F542" s="2" t="s">
        <v>61</v>
      </c>
      <c r="G542" s="1">
        <v>0</v>
      </c>
      <c r="H542" s="1">
        <v>518.84</v>
      </c>
      <c r="I542" s="4">
        <v>2</v>
      </c>
      <c r="J542" s="2" t="s">
        <v>67</v>
      </c>
      <c r="K542" s="1">
        <f>Tabelle3[[#This Row],[Menge kg Nges]]/1000</f>
        <v>0</v>
      </c>
      <c r="L542" s="1">
        <f>Tabelle3[[#This Row],[Menge kg P2O5]]/1000</f>
        <v>0.51884000000000008</v>
      </c>
      <c r="M542" s="1">
        <f>Tabelle3[[#This Row],[Menge t Nges]]/Tabelle3[[#This Row],[Anzahl Lieferscheine]]</f>
        <v>0</v>
      </c>
      <c r="N542" s="1">
        <f>Tabelle3[[#This Row],[Menge t P2O5]]/Tabelle3[[#This Row],[Anzahl Lieferscheine]]</f>
        <v>0.25942000000000004</v>
      </c>
    </row>
    <row r="543" spans="1:14" x14ac:dyDescent="0.2">
      <c r="A543" s="2" t="s">
        <v>45</v>
      </c>
      <c r="B543" s="2" t="s">
        <v>46</v>
      </c>
      <c r="C543" s="2" t="s">
        <v>25</v>
      </c>
      <c r="D543" s="2" t="s">
        <v>25</v>
      </c>
      <c r="E543" s="2" t="s">
        <v>26</v>
      </c>
      <c r="F543" s="2" t="s">
        <v>61</v>
      </c>
      <c r="G543" s="1">
        <v>0</v>
      </c>
      <c r="H543" s="1">
        <v>470.9</v>
      </c>
      <c r="I543" s="4">
        <v>6</v>
      </c>
      <c r="J543" s="2" t="s">
        <v>67</v>
      </c>
      <c r="K543" s="1">
        <f>Tabelle3[[#This Row],[Menge kg Nges]]/1000</f>
        <v>0</v>
      </c>
      <c r="L543" s="1">
        <f>Tabelle3[[#This Row],[Menge kg P2O5]]/1000</f>
        <v>0.47089999999999999</v>
      </c>
      <c r="M543" s="1">
        <f>Tabelle3[[#This Row],[Menge t Nges]]/Tabelle3[[#This Row],[Anzahl Lieferscheine]]</f>
        <v>0</v>
      </c>
      <c r="N543" s="1">
        <f>Tabelle3[[#This Row],[Menge t P2O5]]/Tabelle3[[#This Row],[Anzahl Lieferscheine]]</f>
        <v>7.8483333333333336E-2</v>
      </c>
    </row>
    <row r="544" spans="1:14" x14ac:dyDescent="0.2">
      <c r="A544" s="2" t="s">
        <v>45</v>
      </c>
      <c r="B544" s="2" t="s">
        <v>45</v>
      </c>
      <c r="C544" s="2" t="s">
        <v>6</v>
      </c>
      <c r="D544" s="2" t="s">
        <v>7</v>
      </c>
      <c r="E544" s="2" t="s">
        <v>8</v>
      </c>
      <c r="F544" s="2" t="s">
        <v>61</v>
      </c>
      <c r="G544" s="1">
        <v>139.44</v>
      </c>
      <c r="H544" s="1">
        <v>43.68</v>
      </c>
      <c r="I544" s="4">
        <v>1</v>
      </c>
      <c r="J544" s="2" t="s">
        <v>67</v>
      </c>
      <c r="K544" s="1">
        <f>Tabelle3[[#This Row],[Menge kg Nges]]/1000</f>
        <v>0.13944000000000001</v>
      </c>
      <c r="L544" s="1">
        <f>Tabelle3[[#This Row],[Menge kg P2O5]]/1000</f>
        <v>4.3679999999999997E-2</v>
      </c>
      <c r="M544" s="1">
        <f>Tabelle3[[#This Row],[Menge t Nges]]/Tabelle3[[#This Row],[Anzahl Lieferscheine]]</f>
        <v>0.13944000000000001</v>
      </c>
      <c r="N544" s="1">
        <f>Tabelle3[[#This Row],[Menge t P2O5]]/Tabelle3[[#This Row],[Anzahl Lieferscheine]]</f>
        <v>4.3679999999999997E-2</v>
      </c>
    </row>
    <row r="545" spans="1:14" x14ac:dyDescent="0.2">
      <c r="A545" s="2" t="s">
        <v>45</v>
      </c>
      <c r="B545" s="2" t="s">
        <v>45</v>
      </c>
      <c r="C545" s="2" t="s">
        <v>6</v>
      </c>
      <c r="D545" s="2" t="s">
        <v>7</v>
      </c>
      <c r="E545" s="2" t="s">
        <v>9</v>
      </c>
      <c r="F545" s="2" t="s">
        <v>61</v>
      </c>
      <c r="G545" s="1">
        <v>34026.399999999994</v>
      </c>
      <c r="H545" s="1">
        <v>13930.800000000001</v>
      </c>
      <c r="I545" s="4">
        <v>31</v>
      </c>
      <c r="J545" s="2" t="s">
        <v>67</v>
      </c>
      <c r="K545" s="1">
        <f>Tabelle3[[#This Row],[Menge kg Nges]]/1000</f>
        <v>34.026399999999995</v>
      </c>
      <c r="L545" s="1">
        <f>Tabelle3[[#This Row],[Menge kg P2O5]]/1000</f>
        <v>13.930800000000001</v>
      </c>
      <c r="M545" s="1">
        <f>Tabelle3[[#This Row],[Menge t Nges]]/Tabelle3[[#This Row],[Anzahl Lieferscheine]]</f>
        <v>1.0976258064516127</v>
      </c>
      <c r="N545" s="1">
        <f>Tabelle3[[#This Row],[Menge t P2O5]]/Tabelle3[[#This Row],[Anzahl Lieferscheine]]</f>
        <v>0.44938064516129039</v>
      </c>
    </row>
    <row r="546" spans="1:14" x14ac:dyDescent="0.2">
      <c r="A546" s="2" t="s">
        <v>45</v>
      </c>
      <c r="B546" s="2" t="s">
        <v>45</v>
      </c>
      <c r="C546" s="2" t="s">
        <v>6</v>
      </c>
      <c r="D546" s="2" t="s">
        <v>7</v>
      </c>
      <c r="E546" s="2" t="s">
        <v>11</v>
      </c>
      <c r="F546" s="2" t="s">
        <v>61</v>
      </c>
      <c r="G546" s="1">
        <v>1453.3</v>
      </c>
      <c r="H546" s="1">
        <v>664.6</v>
      </c>
      <c r="I546" s="4">
        <v>7</v>
      </c>
      <c r="J546" s="2" t="s">
        <v>67</v>
      </c>
      <c r="K546" s="1">
        <f>Tabelle3[[#This Row],[Menge kg Nges]]/1000</f>
        <v>1.4533</v>
      </c>
      <c r="L546" s="1">
        <f>Tabelle3[[#This Row],[Menge kg P2O5]]/1000</f>
        <v>0.66459999999999997</v>
      </c>
      <c r="M546" s="1">
        <f>Tabelle3[[#This Row],[Menge t Nges]]/Tabelle3[[#This Row],[Anzahl Lieferscheine]]</f>
        <v>0.20761428571428572</v>
      </c>
      <c r="N546" s="1">
        <f>Tabelle3[[#This Row],[Menge t P2O5]]/Tabelle3[[#This Row],[Anzahl Lieferscheine]]</f>
        <v>9.4942857142857134E-2</v>
      </c>
    </row>
    <row r="547" spans="1:14" x14ac:dyDescent="0.2">
      <c r="A547" s="2" t="s">
        <v>45</v>
      </c>
      <c r="B547" s="2" t="s">
        <v>45</v>
      </c>
      <c r="C547" s="2" t="s">
        <v>6</v>
      </c>
      <c r="D547" s="2" t="s">
        <v>7</v>
      </c>
      <c r="E547" s="2" t="s">
        <v>12</v>
      </c>
      <c r="F547" s="2" t="s">
        <v>61</v>
      </c>
      <c r="G547" s="1">
        <v>28395.200000000001</v>
      </c>
      <c r="H547" s="1">
        <v>16685.489999999998</v>
      </c>
      <c r="I547" s="4">
        <v>113</v>
      </c>
      <c r="J547" s="2" t="s">
        <v>67</v>
      </c>
      <c r="K547" s="1">
        <f>Tabelle3[[#This Row],[Menge kg Nges]]/1000</f>
        <v>28.395199999999999</v>
      </c>
      <c r="L547" s="1">
        <f>Tabelle3[[#This Row],[Menge kg P2O5]]/1000</f>
        <v>16.685489999999998</v>
      </c>
      <c r="M547" s="1">
        <f>Tabelle3[[#This Row],[Menge t Nges]]/Tabelle3[[#This Row],[Anzahl Lieferscheine]]</f>
        <v>0.25128495575221238</v>
      </c>
      <c r="N547" s="1">
        <f>Tabelle3[[#This Row],[Menge t P2O5]]/Tabelle3[[#This Row],[Anzahl Lieferscheine]]</f>
        <v>0.14765920353982298</v>
      </c>
    </row>
    <row r="548" spans="1:14" x14ac:dyDescent="0.2">
      <c r="A548" s="2" t="s">
        <v>45</v>
      </c>
      <c r="B548" s="2" t="s">
        <v>45</v>
      </c>
      <c r="C548" s="2" t="s">
        <v>6</v>
      </c>
      <c r="D548" s="2" t="s">
        <v>7</v>
      </c>
      <c r="E548" s="2" t="s">
        <v>14</v>
      </c>
      <c r="F548" s="2" t="s">
        <v>61</v>
      </c>
      <c r="G548" s="1">
        <v>7403.3999999999987</v>
      </c>
      <c r="H548" s="1">
        <v>4902.6000000000004</v>
      </c>
      <c r="I548" s="4">
        <v>37</v>
      </c>
      <c r="J548" s="2" t="s">
        <v>67</v>
      </c>
      <c r="K548" s="1">
        <f>Tabelle3[[#This Row],[Menge kg Nges]]/1000</f>
        <v>7.4033999999999986</v>
      </c>
      <c r="L548" s="1">
        <f>Tabelle3[[#This Row],[Menge kg P2O5]]/1000</f>
        <v>4.9026000000000005</v>
      </c>
      <c r="M548" s="1">
        <f>Tabelle3[[#This Row],[Menge t Nges]]/Tabelle3[[#This Row],[Anzahl Lieferscheine]]</f>
        <v>0.20009189189189186</v>
      </c>
      <c r="N548" s="1">
        <f>Tabelle3[[#This Row],[Menge t P2O5]]/Tabelle3[[#This Row],[Anzahl Lieferscheine]]</f>
        <v>0.13250270270270273</v>
      </c>
    </row>
    <row r="549" spans="1:14" x14ac:dyDescent="0.2">
      <c r="A549" s="2" t="s">
        <v>45</v>
      </c>
      <c r="B549" s="2" t="s">
        <v>45</v>
      </c>
      <c r="C549" s="2" t="s">
        <v>6</v>
      </c>
      <c r="D549" s="2" t="s">
        <v>15</v>
      </c>
      <c r="E549" s="2" t="s">
        <v>16</v>
      </c>
      <c r="F549" s="2" t="s">
        <v>61</v>
      </c>
      <c r="G549" s="1">
        <v>405</v>
      </c>
      <c r="H549" s="1">
        <v>351</v>
      </c>
      <c r="I549" s="4">
        <v>2</v>
      </c>
      <c r="J549" s="2" t="s">
        <v>67</v>
      </c>
      <c r="K549" s="1">
        <f>Tabelle3[[#This Row],[Menge kg Nges]]/1000</f>
        <v>0.40500000000000003</v>
      </c>
      <c r="L549" s="1">
        <f>Tabelle3[[#This Row],[Menge kg P2O5]]/1000</f>
        <v>0.35099999999999998</v>
      </c>
      <c r="M549" s="1">
        <f>Tabelle3[[#This Row],[Menge t Nges]]/Tabelle3[[#This Row],[Anzahl Lieferscheine]]</f>
        <v>0.20250000000000001</v>
      </c>
      <c r="N549" s="1">
        <f>Tabelle3[[#This Row],[Menge t P2O5]]/Tabelle3[[#This Row],[Anzahl Lieferscheine]]</f>
        <v>0.17549999999999999</v>
      </c>
    </row>
    <row r="550" spans="1:14" x14ac:dyDescent="0.2">
      <c r="A550" s="2" t="s">
        <v>45</v>
      </c>
      <c r="B550" s="2" t="s">
        <v>45</v>
      </c>
      <c r="C550" s="2" t="s">
        <v>6</v>
      </c>
      <c r="D550" s="2" t="s">
        <v>15</v>
      </c>
      <c r="E550" s="2" t="s">
        <v>18</v>
      </c>
      <c r="F550" s="2" t="s">
        <v>61</v>
      </c>
      <c r="G550" s="1">
        <v>189</v>
      </c>
      <c r="H550" s="1">
        <v>153</v>
      </c>
      <c r="I550" s="4">
        <v>1</v>
      </c>
      <c r="J550" s="2" t="s">
        <v>67</v>
      </c>
      <c r="K550" s="1">
        <f>Tabelle3[[#This Row],[Menge kg Nges]]/1000</f>
        <v>0.189</v>
      </c>
      <c r="L550" s="1">
        <f>Tabelle3[[#This Row],[Menge kg P2O5]]/1000</f>
        <v>0.153</v>
      </c>
      <c r="M550" s="1">
        <f>Tabelle3[[#This Row],[Menge t Nges]]/Tabelle3[[#This Row],[Anzahl Lieferscheine]]</f>
        <v>0.189</v>
      </c>
      <c r="N550" s="1">
        <f>Tabelle3[[#This Row],[Menge t P2O5]]/Tabelle3[[#This Row],[Anzahl Lieferscheine]]</f>
        <v>0.153</v>
      </c>
    </row>
    <row r="551" spans="1:14" x14ac:dyDescent="0.2">
      <c r="A551" s="2" t="s">
        <v>45</v>
      </c>
      <c r="B551" s="2" t="s">
        <v>45</v>
      </c>
      <c r="C551" s="2" t="s">
        <v>6</v>
      </c>
      <c r="D551" s="2" t="s">
        <v>15</v>
      </c>
      <c r="E551" s="2" t="s">
        <v>19</v>
      </c>
      <c r="F551" s="2" t="s">
        <v>61</v>
      </c>
      <c r="G551" s="1">
        <v>216</v>
      </c>
      <c r="H551" s="1">
        <v>240</v>
      </c>
      <c r="I551" s="4">
        <v>1</v>
      </c>
      <c r="J551" s="2" t="s">
        <v>67</v>
      </c>
      <c r="K551" s="1">
        <f>Tabelle3[[#This Row],[Menge kg Nges]]/1000</f>
        <v>0.216</v>
      </c>
      <c r="L551" s="1">
        <f>Tabelle3[[#This Row],[Menge kg P2O5]]/1000</f>
        <v>0.24</v>
      </c>
      <c r="M551" s="1">
        <f>Tabelle3[[#This Row],[Menge t Nges]]/Tabelle3[[#This Row],[Anzahl Lieferscheine]]</f>
        <v>0.216</v>
      </c>
      <c r="N551" s="1">
        <f>Tabelle3[[#This Row],[Menge t P2O5]]/Tabelle3[[#This Row],[Anzahl Lieferscheine]]</f>
        <v>0.24</v>
      </c>
    </row>
    <row r="552" spans="1:14" x14ac:dyDescent="0.2">
      <c r="A552" s="2" t="s">
        <v>45</v>
      </c>
      <c r="B552" s="2" t="s">
        <v>45</v>
      </c>
      <c r="C552" s="2" t="s">
        <v>6</v>
      </c>
      <c r="D552" s="2" t="s">
        <v>15</v>
      </c>
      <c r="E552" s="2" t="s">
        <v>20</v>
      </c>
      <c r="F552" s="2" t="s">
        <v>61</v>
      </c>
      <c r="G552" s="1">
        <v>1200</v>
      </c>
      <c r="H552" s="1">
        <v>2400</v>
      </c>
      <c r="I552" s="4">
        <v>1</v>
      </c>
      <c r="J552" s="2" t="s">
        <v>67</v>
      </c>
      <c r="K552" s="1">
        <f>Tabelle3[[#This Row],[Menge kg Nges]]/1000</f>
        <v>1.2</v>
      </c>
      <c r="L552" s="1">
        <f>Tabelle3[[#This Row],[Menge kg P2O5]]/1000</f>
        <v>2.4</v>
      </c>
      <c r="M552" s="1">
        <f>Tabelle3[[#This Row],[Menge t Nges]]/Tabelle3[[#This Row],[Anzahl Lieferscheine]]</f>
        <v>1.2</v>
      </c>
      <c r="N552" s="1">
        <f>Tabelle3[[#This Row],[Menge t P2O5]]/Tabelle3[[#This Row],[Anzahl Lieferscheine]]</f>
        <v>2.4</v>
      </c>
    </row>
    <row r="553" spans="1:14" x14ac:dyDescent="0.2">
      <c r="A553" s="2" t="s">
        <v>45</v>
      </c>
      <c r="B553" s="2" t="s">
        <v>45</v>
      </c>
      <c r="C553" s="2" t="s">
        <v>6</v>
      </c>
      <c r="D553" s="2" t="s">
        <v>15</v>
      </c>
      <c r="E553" s="2" t="s">
        <v>9</v>
      </c>
      <c r="F553" s="2" t="s">
        <v>61</v>
      </c>
      <c r="G553" s="1">
        <v>1878.96</v>
      </c>
      <c r="H553" s="1">
        <v>1183.8</v>
      </c>
      <c r="I553" s="4">
        <v>5</v>
      </c>
      <c r="J553" s="2" t="s">
        <v>67</v>
      </c>
      <c r="K553" s="1">
        <f>Tabelle3[[#This Row],[Menge kg Nges]]/1000</f>
        <v>1.87896</v>
      </c>
      <c r="L553" s="1">
        <f>Tabelle3[[#This Row],[Menge kg P2O5]]/1000</f>
        <v>1.1838</v>
      </c>
      <c r="M553" s="1">
        <f>Tabelle3[[#This Row],[Menge t Nges]]/Tabelle3[[#This Row],[Anzahl Lieferscheine]]</f>
        <v>0.37579200000000001</v>
      </c>
      <c r="N553" s="1">
        <f>Tabelle3[[#This Row],[Menge t P2O5]]/Tabelle3[[#This Row],[Anzahl Lieferscheine]]</f>
        <v>0.23676</v>
      </c>
    </row>
    <row r="554" spans="1:14" x14ac:dyDescent="0.2">
      <c r="A554" s="2" t="s">
        <v>45</v>
      </c>
      <c r="B554" s="2" t="s">
        <v>45</v>
      </c>
      <c r="C554" s="2" t="s">
        <v>25</v>
      </c>
      <c r="D554" s="2" t="s">
        <v>25</v>
      </c>
      <c r="E554" s="2" t="s">
        <v>26</v>
      </c>
      <c r="F554" s="2" t="s">
        <v>61</v>
      </c>
      <c r="G554" s="1">
        <v>61689.42</v>
      </c>
      <c r="H554" s="1">
        <v>20610.809999999994</v>
      </c>
      <c r="I554" s="4">
        <v>32</v>
      </c>
      <c r="J554" s="2" t="s">
        <v>67</v>
      </c>
      <c r="K554" s="1">
        <f>Tabelle3[[#This Row],[Menge kg Nges]]/1000</f>
        <v>61.689419999999998</v>
      </c>
      <c r="L554" s="1">
        <f>Tabelle3[[#This Row],[Menge kg P2O5]]/1000</f>
        <v>20.610809999999994</v>
      </c>
      <c r="M554" s="1">
        <f>Tabelle3[[#This Row],[Menge t Nges]]/Tabelle3[[#This Row],[Anzahl Lieferscheine]]</f>
        <v>1.9277943749999999</v>
      </c>
      <c r="N554" s="1">
        <f>Tabelle3[[#This Row],[Menge t P2O5]]/Tabelle3[[#This Row],[Anzahl Lieferscheine]]</f>
        <v>0.6440878124999998</v>
      </c>
    </row>
    <row r="555" spans="1:14" x14ac:dyDescent="0.2">
      <c r="A555" s="2" t="s">
        <v>51</v>
      </c>
      <c r="B555" s="2" t="s">
        <v>32</v>
      </c>
      <c r="C555" s="2" t="s">
        <v>6</v>
      </c>
      <c r="D555" s="2" t="s">
        <v>30</v>
      </c>
      <c r="E555" s="2" t="s">
        <v>26</v>
      </c>
      <c r="F555" s="2" t="s">
        <v>61</v>
      </c>
      <c r="G555" s="1">
        <v>1129</v>
      </c>
      <c r="H555" s="1">
        <v>712.68</v>
      </c>
      <c r="I555" s="4">
        <v>2</v>
      </c>
      <c r="J555" s="2" t="s">
        <v>67</v>
      </c>
      <c r="K555" s="1">
        <f>Tabelle3[[#This Row],[Menge kg Nges]]/1000</f>
        <v>1.129</v>
      </c>
      <c r="L555" s="1">
        <f>Tabelle3[[#This Row],[Menge kg P2O5]]/1000</f>
        <v>0.71267999999999998</v>
      </c>
      <c r="M555" s="1">
        <f>Tabelle3[[#This Row],[Menge t Nges]]/Tabelle3[[#This Row],[Anzahl Lieferscheine]]</f>
        <v>0.5645</v>
      </c>
      <c r="N555" s="1">
        <f>Tabelle3[[#This Row],[Menge t P2O5]]/Tabelle3[[#This Row],[Anzahl Lieferscheine]]</f>
        <v>0.35633999999999999</v>
      </c>
    </row>
    <row r="556" spans="1:14" x14ac:dyDescent="0.2">
      <c r="A556" s="2" t="s">
        <v>51</v>
      </c>
      <c r="B556" s="2" t="s">
        <v>32</v>
      </c>
      <c r="C556" s="2" t="s">
        <v>6</v>
      </c>
      <c r="D556" s="2" t="s">
        <v>15</v>
      </c>
      <c r="E556" s="2" t="s">
        <v>18</v>
      </c>
      <c r="F556" s="2" t="s">
        <v>61</v>
      </c>
      <c r="G556" s="1">
        <v>322</v>
      </c>
      <c r="H556" s="1">
        <v>214.2</v>
      </c>
      <c r="I556" s="4">
        <v>2</v>
      </c>
      <c r="J556" s="2" t="s">
        <v>67</v>
      </c>
      <c r="K556" s="1">
        <f>Tabelle3[[#This Row],[Menge kg Nges]]/1000</f>
        <v>0.32200000000000001</v>
      </c>
      <c r="L556" s="1">
        <f>Tabelle3[[#This Row],[Menge kg P2O5]]/1000</f>
        <v>0.2142</v>
      </c>
      <c r="M556" s="1">
        <f>Tabelle3[[#This Row],[Menge t Nges]]/Tabelle3[[#This Row],[Anzahl Lieferscheine]]</f>
        <v>0.161</v>
      </c>
      <c r="N556" s="1">
        <f>Tabelle3[[#This Row],[Menge t P2O5]]/Tabelle3[[#This Row],[Anzahl Lieferscheine]]</f>
        <v>0.1071</v>
      </c>
    </row>
    <row r="557" spans="1:14" x14ac:dyDescent="0.2">
      <c r="A557" s="2" t="s">
        <v>51</v>
      </c>
      <c r="B557" s="2" t="s">
        <v>27</v>
      </c>
      <c r="C557" s="2" t="s">
        <v>6</v>
      </c>
      <c r="D557" s="2" t="s">
        <v>15</v>
      </c>
      <c r="E557" s="2" t="s">
        <v>18</v>
      </c>
      <c r="F557" s="2" t="s">
        <v>61</v>
      </c>
      <c r="G557" s="1">
        <v>368</v>
      </c>
      <c r="H557" s="1">
        <v>244.8</v>
      </c>
      <c r="I557" s="4">
        <v>1</v>
      </c>
      <c r="J557" s="2" t="s">
        <v>67</v>
      </c>
      <c r="K557" s="1">
        <f>Tabelle3[[#This Row],[Menge kg Nges]]/1000</f>
        <v>0.36799999999999999</v>
      </c>
      <c r="L557" s="1">
        <f>Tabelle3[[#This Row],[Menge kg P2O5]]/1000</f>
        <v>0.24480000000000002</v>
      </c>
      <c r="M557" s="1">
        <f>Tabelle3[[#This Row],[Menge t Nges]]/Tabelle3[[#This Row],[Anzahl Lieferscheine]]</f>
        <v>0.36799999999999999</v>
      </c>
      <c r="N557" s="1">
        <f>Tabelle3[[#This Row],[Menge t P2O5]]/Tabelle3[[#This Row],[Anzahl Lieferscheine]]</f>
        <v>0.24480000000000002</v>
      </c>
    </row>
    <row r="558" spans="1:14" x14ac:dyDescent="0.2">
      <c r="A558" s="2" t="s">
        <v>51</v>
      </c>
      <c r="B558" s="2" t="s">
        <v>33</v>
      </c>
      <c r="C558" s="2" t="s">
        <v>6</v>
      </c>
      <c r="D558" s="2" t="s">
        <v>15</v>
      </c>
      <c r="E558" s="2" t="s">
        <v>18</v>
      </c>
      <c r="F558" s="2" t="s">
        <v>61</v>
      </c>
      <c r="G558" s="1">
        <v>840</v>
      </c>
      <c r="H558" s="1">
        <v>546</v>
      </c>
      <c r="I558" s="4">
        <v>1</v>
      </c>
      <c r="J558" s="2" t="s">
        <v>67</v>
      </c>
      <c r="K558" s="1">
        <f>Tabelle3[[#This Row],[Menge kg Nges]]/1000</f>
        <v>0.84</v>
      </c>
      <c r="L558" s="1">
        <f>Tabelle3[[#This Row],[Menge kg P2O5]]/1000</f>
        <v>0.54600000000000004</v>
      </c>
      <c r="M558" s="1">
        <f>Tabelle3[[#This Row],[Menge t Nges]]/Tabelle3[[#This Row],[Anzahl Lieferscheine]]</f>
        <v>0.84</v>
      </c>
      <c r="N558" s="1">
        <f>Tabelle3[[#This Row],[Menge t P2O5]]/Tabelle3[[#This Row],[Anzahl Lieferscheine]]</f>
        <v>0.54600000000000004</v>
      </c>
    </row>
    <row r="559" spans="1:14" x14ac:dyDescent="0.2">
      <c r="A559" s="2" t="s">
        <v>51</v>
      </c>
      <c r="B559" s="2" t="s">
        <v>34</v>
      </c>
      <c r="C559" s="2" t="s">
        <v>6</v>
      </c>
      <c r="D559" s="2" t="s">
        <v>30</v>
      </c>
      <c r="E559" s="2" t="s">
        <v>26</v>
      </c>
      <c r="F559" s="2" t="s">
        <v>61</v>
      </c>
      <c r="G559" s="1">
        <v>57.9</v>
      </c>
      <c r="H559" s="1">
        <v>37.5</v>
      </c>
      <c r="I559" s="4">
        <v>1</v>
      </c>
      <c r="J559" s="2" t="s">
        <v>67</v>
      </c>
      <c r="K559" s="1">
        <f>Tabelle3[[#This Row],[Menge kg Nges]]/1000</f>
        <v>5.79E-2</v>
      </c>
      <c r="L559" s="1">
        <f>Tabelle3[[#This Row],[Menge kg P2O5]]/1000</f>
        <v>3.7499999999999999E-2</v>
      </c>
      <c r="M559" s="1">
        <f>Tabelle3[[#This Row],[Menge t Nges]]/Tabelle3[[#This Row],[Anzahl Lieferscheine]]</f>
        <v>5.79E-2</v>
      </c>
      <c r="N559" s="1">
        <f>Tabelle3[[#This Row],[Menge t P2O5]]/Tabelle3[[#This Row],[Anzahl Lieferscheine]]</f>
        <v>3.7499999999999999E-2</v>
      </c>
    </row>
    <row r="560" spans="1:14" x14ac:dyDescent="0.2">
      <c r="A560" s="2" t="s">
        <v>51</v>
      </c>
      <c r="B560" s="2" t="s">
        <v>34</v>
      </c>
      <c r="C560" s="2" t="s">
        <v>6</v>
      </c>
      <c r="D560" s="2" t="s">
        <v>15</v>
      </c>
      <c r="E560" s="2" t="s">
        <v>20</v>
      </c>
      <c r="F560" s="2" t="s">
        <v>61</v>
      </c>
      <c r="G560" s="1">
        <v>111</v>
      </c>
      <c r="H560" s="1">
        <v>97.2</v>
      </c>
      <c r="I560" s="4">
        <v>1</v>
      </c>
      <c r="J560" s="2" t="s">
        <v>67</v>
      </c>
      <c r="K560" s="1">
        <f>Tabelle3[[#This Row],[Menge kg Nges]]/1000</f>
        <v>0.111</v>
      </c>
      <c r="L560" s="1">
        <f>Tabelle3[[#This Row],[Menge kg P2O5]]/1000</f>
        <v>9.7200000000000009E-2</v>
      </c>
      <c r="M560" s="1">
        <f>Tabelle3[[#This Row],[Menge t Nges]]/Tabelle3[[#This Row],[Anzahl Lieferscheine]]</f>
        <v>0.111</v>
      </c>
      <c r="N560" s="1">
        <f>Tabelle3[[#This Row],[Menge t P2O5]]/Tabelle3[[#This Row],[Anzahl Lieferscheine]]</f>
        <v>9.7200000000000009E-2</v>
      </c>
    </row>
    <row r="561" spans="1:14" x14ac:dyDescent="0.2">
      <c r="A561" s="2" t="s">
        <v>51</v>
      </c>
      <c r="B561" s="2" t="s">
        <v>51</v>
      </c>
      <c r="C561" s="2" t="s">
        <v>6</v>
      </c>
      <c r="D561" s="2" t="s">
        <v>30</v>
      </c>
      <c r="E561" s="2" t="s">
        <v>26</v>
      </c>
      <c r="F561" s="2" t="s">
        <v>61</v>
      </c>
      <c r="G561" s="1">
        <v>27492.42</v>
      </c>
      <c r="H561" s="1">
        <v>12967.629999999996</v>
      </c>
      <c r="I561" s="4">
        <v>113</v>
      </c>
      <c r="J561" s="2" t="s">
        <v>67</v>
      </c>
      <c r="K561" s="1">
        <f>Tabelle3[[#This Row],[Menge kg Nges]]/1000</f>
        <v>27.492419999999999</v>
      </c>
      <c r="L561" s="1">
        <f>Tabelle3[[#This Row],[Menge kg P2O5]]/1000</f>
        <v>12.967629999999996</v>
      </c>
      <c r="M561" s="1">
        <f>Tabelle3[[#This Row],[Menge t Nges]]/Tabelle3[[#This Row],[Anzahl Lieferscheine]]</f>
        <v>0.24329575221238936</v>
      </c>
      <c r="N561" s="1">
        <f>Tabelle3[[#This Row],[Menge t P2O5]]/Tabelle3[[#This Row],[Anzahl Lieferscheine]]</f>
        <v>0.11475778761061943</v>
      </c>
    </row>
    <row r="562" spans="1:14" x14ac:dyDescent="0.2">
      <c r="A562" s="2" t="s">
        <v>51</v>
      </c>
      <c r="B562" s="2" t="s">
        <v>51</v>
      </c>
      <c r="C562" s="2" t="s">
        <v>6</v>
      </c>
      <c r="D562" s="2" t="s">
        <v>7</v>
      </c>
      <c r="E562" s="2" t="s">
        <v>9</v>
      </c>
      <c r="F562" s="2" t="s">
        <v>61</v>
      </c>
      <c r="G562" s="1">
        <v>435</v>
      </c>
      <c r="H562" s="1">
        <v>176</v>
      </c>
      <c r="I562" s="4">
        <v>4</v>
      </c>
      <c r="J562" s="2" t="s">
        <v>67</v>
      </c>
      <c r="K562" s="1">
        <f>Tabelle3[[#This Row],[Menge kg Nges]]/1000</f>
        <v>0.435</v>
      </c>
      <c r="L562" s="1">
        <f>Tabelle3[[#This Row],[Menge kg P2O5]]/1000</f>
        <v>0.17599999999999999</v>
      </c>
      <c r="M562" s="1">
        <f>Tabelle3[[#This Row],[Menge t Nges]]/Tabelle3[[#This Row],[Anzahl Lieferscheine]]</f>
        <v>0.10875</v>
      </c>
      <c r="N562" s="1">
        <f>Tabelle3[[#This Row],[Menge t P2O5]]/Tabelle3[[#This Row],[Anzahl Lieferscheine]]</f>
        <v>4.3999999999999997E-2</v>
      </c>
    </row>
    <row r="563" spans="1:14" x14ac:dyDescent="0.2">
      <c r="A563" s="2" t="s">
        <v>51</v>
      </c>
      <c r="B563" s="2" t="s">
        <v>51</v>
      </c>
      <c r="C563" s="2" t="s">
        <v>6</v>
      </c>
      <c r="D563" s="2" t="s">
        <v>7</v>
      </c>
      <c r="E563" s="2" t="s">
        <v>11</v>
      </c>
      <c r="F563" s="2" t="s">
        <v>61</v>
      </c>
      <c r="G563" s="1">
        <v>5586.0400000000009</v>
      </c>
      <c r="H563" s="1">
        <v>2552.6799999999998</v>
      </c>
      <c r="I563" s="4">
        <v>34</v>
      </c>
      <c r="J563" s="2" t="s">
        <v>67</v>
      </c>
      <c r="K563" s="1">
        <f>Tabelle3[[#This Row],[Menge kg Nges]]/1000</f>
        <v>5.5860400000000006</v>
      </c>
      <c r="L563" s="1">
        <f>Tabelle3[[#This Row],[Menge kg P2O5]]/1000</f>
        <v>2.5526799999999996</v>
      </c>
      <c r="M563" s="1">
        <f>Tabelle3[[#This Row],[Menge t Nges]]/Tabelle3[[#This Row],[Anzahl Lieferscheine]]</f>
        <v>0.16429529411764707</v>
      </c>
      <c r="N563" s="1">
        <f>Tabelle3[[#This Row],[Menge t P2O5]]/Tabelle3[[#This Row],[Anzahl Lieferscheine]]</f>
        <v>7.5078823529411753E-2</v>
      </c>
    </row>
    <row r="564" spans="1:14" x14ac:dyDescent="0.2">
      <c r="A564" s="2" t="s">
        <v>51</v>
      </c>
      <c r="B564" s="2" t="s">
        <v>51</v>
      </c>
      <c r="C564" s="2" t="s">
        <v>6</v>
      </c>
      <c r="D564" s="2" t="s">
        <v>7</v>
      </c>
      <c r="E564" s="2" t="s">
        <v>12</v>
      </c>
      <c r="F564" s="2" t="s">
        <v>61</v>
      </c>
      <c r="G564" s="1">
        <v>14077.539999999997</v>
      </c>
      <c r="H564" s="1">
        <v>5519.4500000000007</v>
      </c>
      <c r="I564" s="4">
        <v>59</v>
      </c>
      <c r="J564" s="2" t="s">
        <v>67</v>
      </c>
      <c r="K564" s="1">
        <f>Tabelle3[[#This Row],[Menge kg Nges]]/1000</f>
        <v>14.077539999999997</v>
      </c>
      <c r="L564" s="1">
        <f>Tabelle3[[#This Row],[Menge kg P2O5]]/1000</f>
        <v>5.5194500000000009</v>
      </c>
      <c r="M564" s="1">
        <f>Tabelle3[[#This Row],[Menge t Nges]]/Tabelle3[[#This Row],[Anzahl Lieferscheine]]</f>
        <v>0.23860237288135588</v>
      </c>
      <c r="N564" s="1">
        <f>Tabelle3[[#This Row],[Menge t P2O5]]/Tabelle3[[#This Row],[Anzahl Lieferscheine]]</f>
        <v>9.3550000000000008E-2</v>
      </c>
    </row>
    <row r="565" spans="1:14" x14ac:dyDescent="0.2">
      <c r="A565" s="2" t="s">
        <v>51</v>
      </c>
      <c r="B565" s="2" t="s">
        <v>51</v>
      </c>
      <c r="C565" s="2" t="s">
        <v>6</v>
      </c>
      <c r="D565" s="2" t="s">
        <v>7</v>
      </c>
      <c r="E565" s="2" t="s">
        <v>13</v>
      </c>
      <c r="F565" s="2" t="s">
        <v>61</v>
      </c>
      <c r="G565" s="1">
        <v>625.5</v>
      </c>
      <c r="H565" s="1">
        <v>287.7</v>
      </c>
      <c r="I565" s="4">
        <v>3</v>
      </c>
      <c r="J565" s="2" t="s">
        <v>67</v>
      </c>
      <c r="K565" s="1">
        <f>Tabelle3[[#This Row],[Menge kg Nges]]/1000</f>
        <v>0.62549999999999994</v>
      </c>
      <c r="L565" s="1">
        <f>Tabelle3[[#This Row],[Menge kg P2O5]]/1000</f>
        <v>0.28770000000000001</v>
      </c>
      <c r="M565" s="1">
        <f>Tabelle3[[#This Row],[Menge t Nges]]/Tabelle3[[#This Row],[Anzahl Lieferscheine]]</f>
        <v>0.20849999999999999</v>
      </c>
      <c r="N565" s="1">
        <f>Tabelle3[[#This Row],[Menge t P2O5]]/Tabelle3[[#This Row],[Anzahl Lieferscheine]]</f>
        <v>9.5899999999999999E-2</v>
      </c>
    </row>
    <row r="566" spans="1:14" x14ac:dyDescent="0.2">
      <c r="A566" s="2" t="s">
        <v>51</v>
      </c>
      <c r="B566" s="2" t="s">
        <v>51</v>
      </c>
      <c r="C566" s="2" t="s">
        <v>6</v>
      </c>
      <c r="D566" s="2" t="s">
        <v>7</v>
      </c>
      <c r="E566" s="2" t="s">
        <v>14</v>
      </c>
      <c r="F566" s="2" t="s">
        <v>61</v>
      </c>
      <c r="G566" s="1">
        <v>5705.6999999999989</v>
      </c>
      <c r="H566" s="1">
        <v>2521.5999999999995</v>
      </c>
      <c r="I566" s="4">
        <v>17</v>
      </c>
      <c r="J566" s="2" t="s">
        <v>67</v>
      </c>
      <c r="K566" s="1">
        <f>Tabelle3[[#This Row],[Menge kg Nges]]/1000</f>
        <v>5.7056999999999993</v>
      </c>
      <c r="L566" s="1">
        <f>Tabelle3[[#This Row],[Menge kg P2O5]]/1000</f>
        <v>2.5215999999999994</v>
      </c>
      <c r="M566" s="1">
        <f>Tabelle3[[#This Row],[Menge t Nges]]/Tabelle3[[#This Row],[Anzahl Lieferscheine]]</f>
        <v>0.33562941176470584</v>
      </c>
      <c r="N566" s="1">
        <f>Tabelle3[[#This Row],[Menge t P2O5]]/Tabelle3[[#This Row],[Anzahl Lieferscheine]]</f>
        <v>0.14832941176470585</v>
      </c>
    </row>
    <row r="567" spans="1:14" x14ac:dyDescent="0.2">
      <c r="A567" s="2" t="s">
        <v>51</v>
      </c>
      <c r="B567" s="2" t="s">
        <v>51</v>
      </c>
      <c r="C567" s="2" t="s">
        <v>6</v>
      </c>
      <c r="D567" s="2" t="s">
        <v>15</v>
      </c>
      <c r="E567" s="2" t="s">
        <v>16</v>
      </c>
      <c r="F567" s="2" t="s">
        <v>61</v>
      </c>
      <c r="G567" s="1">
        <v>448</v>
      </c>
      <c r="H567" s="1">
        <v>364</v>
      </c>
      <c r="I567" s="4">
        <v>3</v>
      </c>
      <c r="J567" s="2" t="s">
        <v>67</v>
      </c>
      <c r="K567" s="1">
        <f>Tabelle3[[#This Row],[Menge kg Nges]]/1000</f>
        <v>0.44800000000000001</v>
      </c>
      <c r="L567" s="1">
        <f>Tabelle3[[#This Row],[Menge kg P2O5]]/1000</f>
        <v>0.36399999999999999</v>
      </c>
      <c r="M567" s="1">
        <f>Tabelle3[[#This Row],[Menge t Nges]]/Tabelle3[[#This Row],[Anzahl Lieferscheine]]</f>
        <v>0.14933333333333335</v>
      </c>
      <c r="N567" s="1">
        <f>Tabelle3[[#This Row],[Menge t P2O5]]/Tabelle3[[#This Row],[Anzahl Lieferscheine]]</f>
        <v>0.12133333333333333</v>
      </c>
    </row>
    <row r="568" spans="1:14" x14ac:dyDescent="0.2">
      <c r="A568" s="2" t="s">
        <v>51</v>
      </c>
      <c r="B568" s="2" t="s">
        <v>51</v>
      </c>
      <c r="C568" s="2" t="s">
        <v>6</v>
      </c>
      <c r="D568" s="2" t="s">
        <v>15</v>
      </c>
      <c r="E568" s="2" t="s">
        <v>18</v>
      </c>
      <c r="F568" s="2" t="s">
        <v>61</v>
      </c>
      <c r="G568" s="1">
        <v>3654.87</v>
      </c>
      <c r="H568" s="1">
        <v>2271.6799999999998</v>
      </c>
      <c r="I568" s="4">
        <v>23</v>
      </c>
      <c r="J568" s="2" t="s">
        <v>67</v>
      </c>
      <c r="K568" s="1">
        <f>Tabelle3[[#This Row],[Menge kg Nges]]/1000</f>
        <v>3.6548699999999998</v>
      </c>
      <c r="L568" s="1">
        <f>Tabelle3[[#This Row],[Menge kg P2O5]]/1000</f>
        <v>2.2716799999999999</v>
      </c>
      <c r="M568" s="1">
        <f>Tabelle3[[#This Row],[Menge t Nges]]/Tabelle3[[#This Row],[Anzahl Lieferscheine]]</f>
        <v>0.15890739130434781</v>
      </c>
      <c r="N568" s="1">
        <f>Tabelle3[[#This Row],[Menge t P2O5]]/Tabelle3[[#This Row],[Anzahl Lieferscheine]]</f>
        <v>9.8768695652173916E-2</v>
      </c>
    </row>
    <row r="569" spans="1:14" x14ac:dyDescent="0.2">
      <c r="A569" s="2" t="s">
        <v>51</v>
      </c>
      <c r="B569" s="2" t="s">
        <v>51</v>
      </c>
      <c r="C569" s="2" t="s">
        <v>6</v>
      </c>
      <c r="D569" s="2" t="s">
        <v>15</v>
      </c>
      <c r="E569" s="2" t="s">
        <v>21</v>
      </c>
      <c r="F569" s="2" t="s">
        <v>61</v>
      </c>
      <c r="G569" s="1">
        <v>2216.8000000000002</v>
      </c>
      <c r="H569" s="1">
        <v>1304</v>
      </c>
      <c r="I569" s="4">
        <v>7</v>
      </c>
      <c r="J569" s="2" t="s">
        <v>67</v>
      </c>
      <c r="K569" s="1">
        <f>Tabelle3[[#This Row],[Menge kg Nges]]/1000</f>
        <v>2.2168000000000001</v>
      </c>
      <c r="L569" s="1">
        <f>Tabelle3[[#This Row],[Menge kg P2O5]]/1000</f>
        <v>1.304</v>
      </c>
      <c r="M569" s="1">
        <f>Tabelle3[[#This Row],[Menge t Nges]]/Tabelle3[[#This Row],[Anzahl Lieferscheine]]</f>
        <v>0.31668571428571429</v>
      </c>
      <c r="N569" s="1">
        <f>Tabelle3[[#This Row],[Menge t P2O5]]/Tabelle3[[#This Row],[Anzahl Lieferscheine]]</f>
        <v>0.1862857142857143</v>
      </c>
    </row>
    <row r="570" spans="1:14" x14ac:dyDescent="0.2">
      <c r="A570" s="2" t="s">
        <v>51</v>
      </c>
      <c r="B570" s="2" t="s">
        <v>52</v>
      </c>
      <c r="C570" s="2" t="s">
        <v>6</v>
      </c>
      <c r="D570" s="2" t="s">
        <v>30</v>
      </c>
      <c r="E570" s="2" t="s">
        <v>26</v>
      </c>
      <c r="F570" s="2" t="s">
        <v>61</v>
      </c>
      <c r="G570" s="1">
        <v>132</v>
      </c>
      <c r="H570" s="1">
        <v>57.6</v>
      </c>
      <c r="I570" s="4">
        <v>1</v>
      </c>
      <c r="J570" s="2" t="s">
        <v>67</v>
      </c>
      <c r="K570" s="1">
        <f>Tabelle3[[#This Row],[Menge kg Nges]]/1000</f>
        <v>0.13200000000000001</v>
      </c>
      <c r="L570" s="1">
        <f>Tabelle3[[#This Row],[Menge kg P2O5]]/1000</f>
        <v>5.7599999999999998E-2</v>
      </c>
      <c r="M570" s="1">
        <f>Tabelle3[[#This Row],[Menge t Nges]]/Tabelle3[[#This Row],[Anzahl Lieferscheine]]</f>
        <v>0.13200000000000001</v>
      </c>
      <c r="N570" s="1">
        <f>Tabelle3[[#This Row],[Menge t P2O5]]/Tabelle3[[#This Row],[Anzahl Lieferscheine]]</f>
        <v>5.7599999999999998E-2</v>
      </c>
    </row>
    <row r="571" spans="1:14" x14ac:dyDescent="0.2">
      <c r="A571" s="2" t="s">
        <v>51</v>
      </c>
      <c r="B571" s="2" t="s">
        <v>52</v>
      </c>
      <c r="C571" s="2" t="s">
        <v>6</v>
      </c>
      <c r="D571" s="2" t="s">
        <v>7</v>
      </c>
      <c r="E571" s="2" t="s">
        <v>12</v>
      </c>
      <c r="F571" s="2" t="s">
        <v>61</v>
      </c>
      <c r="G571" s="1">
        <v>255</v>
      </c>
      <c r="H571" s="1">
        <v>161.5</v>
      </c>
      <c r="I571" s="4">
        <v>2</v>
      </c>
      <c r="J571" s="2" t="s">
        <v>67</v>
      </c>
      <c r="K571" s="1">
        <f>Tabelle3[[#This Row],[Menge kg Nges]]/1000</f>
        <v>0.255</v>
      </c>
      <c r="L571" s="1">
        <f>Tabelle3[[#This Row],[Menge kg P2O5]]/1000</f>
        <v>0.1615</v>
      </c>
      <c r="M571" s="1">
        <f>Tabelle3[[#This Row],[Menge t Nges]]/Tabelle3[[#This Row],[Anzahl Lieferscheine]]</f>
        <v>0.1275</v>
      </c>
      <c r="N571" s="1">
        <f>Tabelle3[[#This Row],[Menge t P2O5]]/Tabelle3[[#This Row],[Anzahl Lieferscheine]]</f>
        <v>8.0750000000000002E-2</v>
      </c>
    </row>
    <row r="572" spans="1:14" x14ac:dyDescent="0.2">
      <c r="A572" s="2" t="s">
        <v>51</v>
      </c>
      <c r="B572" s="2" t="s">
        <v>52</v>
      </c>
      <c r="C572" s="2" t="s">
        <v>6</v>
      </c>
      <c r="D572" s="2" t="s">
        <v>15</v>
      </c>
      <c r="E572" s="2" t="s">
        <v>18</v>
      </c>
      <c r="F572" s="2" t="s">
        <v>61</v>
      </c>
      <c r="G572" s="1">
        <v>1578</v>
      </c>
      <c r="H572" s="1">
        <v>1025.7</v>
      </c>
      <c r="I572" s="4">
        <v>8</v>
      </c>
      <c r="J572" s="2" t="s">
        <v>67</v>
      </c>
      <c r="K572" s="1">
        <f>Tabelle3[[#This Row],[Menge kg Nges]]/1000</f>
        <v>1.5780000000000001</v>
      </c>
      <c r="L572" s="1">
        <f>Tabelle3[[#This Row],[Menge kg P2O5]]/1000</f>
        <v>1.0257000000000001</v>
      </c>
      <c r="M572" s="1">
        <f>Tabelle3[[#This Row],[Menge t Nges]]/Tabelle3[[#This Row],[Anzahl Lieferscheine]]</f>
        <v>0.19725000000000001</v>
      </c>
      <c r="N572" s="1">
        <f>Tabelle3[[#This Row],[Menge t P2O5]]/Tabelle3[[#This Row],[Anzahl Lieferscheine]]</f>
        <v>0.12821250000000001</v>
      </c>
    </row>
    <row r="573" spans="1:14" x14ac:dyDescent="0.2">
      <c r="A573" s="2" t="s">
        <v>51</v>
      </c>
      <c r="B573" s="2" t="s">
        <v>52</v>
      </c>
      <c r="C573" s="2" t="s">
        <v>6</v>
      </c>
      <c r="D573" s="2" t="s">
        <v>15</v>
      </c>
      <c r="E573" s="2" t="s">
        <v>21</v>
      </c>
      <c r="F573" s="2" t="s">
        <v>61</v>
      </c>
      <c r="G573" s="1">
        <v>163.19999999999999</v>
      </c>
      <c r="H573" s="1">
        <v>96</v>
      </c>
      <c r="I573" s="4">
        <v>1</v>
      </c>
      <c r="J573" s="2" t="s">
        <v>67</v>
      </c>
      <c r="K573" s="1">
        <f>Tabelle3[[#This Row],[Menge kg Nges]]/1000</f>
        <v>0.16319999999999998</v>
      </c>
      <c r="L573" s="1">
        <f>Tabelle3[[#This Row],[Menge kg P2O5]]/1000</f>
        <v>9.6000000000000002E-2</v>
      </c>
      <c r="M573" s="1">
        <f>Tabelle3[[#This Row],[Menge t Nges]]/Tabelle3[[#This Row],[Anzahl Lieferscheine]]</f>
        <v>0.16319999999999998</v>
      </c>
      <c r="N573" s="1">
        <f>Tabelle3[[#This Row],[Menge t P2O5]]/Tabelle3[[#This Row],[Anzahl Lieferscheine]]</f>
        <v>9.6000000000000002E-2</v>
      </c>
    </row>
    <row r="574" spans="1:14" x14ac:dyDescent="0.2">
      <c r="A574" s="2" t="s">
        <v>51</v>
      </c>
      <c r="B574" s="2" t="s">
        <v>39</v>
      </c>
      <c r="C574" s="2" t="s">
        <v>6</v>
      </c>
      <c r="D574" s="2" t="s">
        <v>7</v>
      </c>
      <c r="E574" s="2" t="s">
        <v>9</v>
      </c>
      <c r="F574" s="2" t="s">
        <v>61</v>
      </c>
      <c r="G574" s="1">
        <v>86</v>
      </c>
      <c r="H574" s="1">
        <v>34</v>
      </c>
      <c r="I574" s="4">
        <v>1</v>
      </c>
      <c r="J574" s="2" t="s">
        <v>67</v>
      </c>
      <c r="K574" s="1">
        <f>Tabelle3[[#This Row],[Menge kg Nges]]/1000</f>
        <v>8.5999999999999993E-2</v>
      </c>
      <c r="L574" s="1">
        <f>Tabelle3[[#This Row],[Menge kg P2O5]]/1000</f>
        <v>3.4000000000000002E-2</v>
      </c>
      <c r="M574" s="1">
        <f>Tabelle3[[#This Row],[Menge t Nges]]/Tabelle3[[#This Row],[Anzahl Lieferscheine]]</f>
        <v>8.5999999999999993E-2</v>
      </c>
      <c r="N574" s="1">
        <f>Tabelle3[[#This Row],[Menge t P2O5]]/Tabelle3[[#This Row],[Anzahl Lieferscheine]]</f>
        <v>3.4000000000000002E-2</v>
      </c>
    </row>
    <row r="575" spans="1:14" x14ac:dyDescent="0.2">
      <c r="A575" s="2" t="s">
        <v>51</v>
      </c>
      <c r="B575" s="2" t="s">
        <v>39</v>
      </c>
      <c r="C575" s="2" t="s">
        <v>6</v>
      </c>
      <c r="D575" s="2" t="s">
        <v>7</v>
      </c>
      <c r="E575" s="2" t="s">
        <v>12</v>
      </c>
      <c r="F575" s="2" t="s">
        <v>61</v>
      </c>
      <c r="G575" s="1">
        <v>228</v>
      </c>
      <c r="H575" s="1">
        <v>72</v>
      </c>
      <c r="I575" s="4">
        <v>1</v>
      </c>
      <c r="J575" s="2" t="s">
        <v>67</v>
      </c>
      <c r="K575" s="1">
        <f>Tabelle3[[#This Row],[Menge kg Nges]]/1000</f>
        <v>0.22800000000000001</v>
      </c>
      <c r="L575" s="1">
        <f>Tabelle3[[#This Row],[Menge kg P2O5]]/1000</f>
        <v>7.1999999999999995E-2</v>
      </c>
      <c r="M575" s="1">
        <f>Tabelle3[[#This Row],[Menge t Nges]]/Tabelle3[[#This Row],[Anzahl Lieferscheine]]</f>
        <v>0.22800000000000001</v>
      </c>
      <c r="N575" s="1">
        <f>Tabelle3[[#This Row],[Menge t P2O5]]/Tabelle3[[#This Row],[Anzahl Lieferscheine]]</f>
        <v>7.1999999999999995E-2</v>
      </c>
    </row>
    <row r="576" spans="1:14" x14ac:dyDescent="0.2">
      <c r="A576" s="2" t="s">
        <v>51</v>
      </c>
      <c r="B576" s="2" t="s">
        <v>56</v>
      </c>
      <c r="C576" s="2" t="s">
        <v>6</v>
      </c>
      <c r="D576" s="2" t="s">
        <v>7</v>
      </c>
      <c r="E576" s="2" t="s">
        <v>12</v>
      </c>
      <c r="F576" s="2" t="s">
        <v>61</v>
      </c>
      <c r="G576" s="1">
        <v>205.2</v>
      </c>
      <c r="H576" s="1">
        <v>64.8</v>
      </c>
      <c r="I576" s="4">
        <v>1</v>
      </c>
      <c r="J576" s="2" t="s">
        <v>67</v>
      </c>
      <c r="K576" s="1">
        <f>Tabelle3[[#This Row],[Menge kg Nges]]/1000</f>
        <v>0.20519999999999999</v>
      </c>
      <c r="L576" s="1">
        <f>Tabelle3[[#This Row],[Menge kg P2O5]]/1000</f>
        <v>6.4799999999999996E-2</v>
      </c>
      <c r="M576" s="1">
        <f>Tabelle3[[#This Row],[Menge t Nges]]/Tabelle3[[#This Row],[Anzahl Lieferscheine]]</f>
        <v>0.20519999999999999</v>
      </c>
      <c r="N576" s="1">
        <f>Tabelle3[[#This Row],[Menge t P2O5]]/Tabelle3[[#This Row],[Anzahl Lieferscheine]]</f>
        <v>6.4799999999999996E-2</v>
      </c>
    </row>
    <row r="577" spans="1:14" x14ac:dyDescent="0.2">
      <c r="A577" s="2" t="s">
        <v>51</v>
      </c>
      <c r="B577" s="2" t="s">
        <v>42</v>
      </c>
      <c r="C577" s="2" t="s">
        <v>6</v>
      </c>
      <c r="D577" s="2" t="s">
        <v>15</v>
      </c>
      <c r="E577" s="2" t="s">
        <v>18</v>
      </c>
      <c r="F577" s="2" t="s">
        <v>61</v>
      </c>
      <c r="G577" s="1">
        <v>480</v>
      </c>
      <c r="H577" s="1">
        <v>312</v>
      </c>
      <c r="I577" s="4">
        <v>1</v>
      </c>
      <c r="J577" s="2" t="s">
        <v>67</v>
      </c>
      <c r="K577" s="1">
        <f>Tabelle3[[#This Row],[Menge kg Nges]]/1000</f>
        <v>0.48</v>
      </c>
      <c r="L577" s="1">
        <f>Tabelle3[[#This Row],[Menge kg P2O5]]/1000</f>
        <v>0.312</v>
      </c>
      <c r="M577" s="1">
        <f>Tabelle3[[#This Row],[Menge t Nges]]/Tabelle3[[#This Row],[Anzahl Lieferscheine]]</f>
        <v>0.48</v>
      </c>
      <c r="N577" s="1">
        <f>Tabelle3[[#This Row],[Menge t P2O5]]/Tabelle3[[#This Row],[Anzahl Lieferscheine]]</f>
        <v>0.312</v>
      </c>
    </row>
    <row r="578" spans="1:14" x14ac:dyDescent="0.2">
      <c r="A578" s="2" t="s">
        <v>52</v>
      </c>
      <c r="B578" s="2" t="s">
        <v>5</v>
      </c>
      <c r="C578" s="2" t="s">
        <v>6</v>
      </c>
      <c r="D578" s="2" t="s">
        <v>7</v>
      </c>
      <c r="E578" s="2" t="s">
        <v>9</v>
      </c>
      <c r="F578" s="2" t="s">
        <v>61</v>
      </c>
      <c r="G578" s="1">
        <v>176</v>
      </c>
      <c r="H578" s="1">
        <v>72</v>
      </c>
      <c r="I578" s="4">
        <v>1</v>
      </c>
      <c r="J578" s="2" t="s">
        <v>67</v>
      </c>
      <c r="K578" s="1">
        <f>Tabelle3[[#This Row],[Menge kg Nges]]/1000</f>
        <v>0.17599999999999999</v>
      </c>
      <c r="L578" s="1">
        <f>Tabelle3[[#This Row],[Menge kg P2O5]]/1000</f>
        <v>7.1999999999999995E-2</v>
      </c>
      <c r="M578" s="1">
        <f>Tabelle3[[#This Row],[Menge t Nges]]/Tabelle3[[#This Row],[Anzahl Lieferscheine]]</f>
        <v>0.17599999999999999</v>
      </c>
      <c r="N578" s="1">
        <f>Tabelle3[[#This Row],[Menge t P2O5]]/Tabelle3[[#This Row],[Anzahl Lieferscheine]]</f>
        <v>7.1999999999999995E-2</v>
      </c>
    </row>
    <row r="579" spans="1:14" x14ac:dyDescent="0.2">
      <c r="A579" s="2" t="s">
        <v>52</v>
      </c>
      <c r="B579" s="2" t="s">
        <v>5</v>
      </c>
      <c r="C579" s="2" t="s">
        <v>6</v>
      </c>
      <c r="D579" s="2" t="s">
        <v>15</v>
      </c>
      <c r="E579" s="2" t="s">
        <v>21</v>
      </c>
      <c r="F579" s="2" t="s">
        <v>61</v>
      </c>
      <c r="G579" s="1">
        <v>367.2</v>
      </c>
      <c r="H579" s="1">
        <v>216</v>
      </c>
      <c r="I579" s="4">
        <v>1</v>
      </c>
      <c r="J579" s="2" t="s">
        <v>67</v>
      </c>
      <c r="K579" s="1">
        <f>Tabelle3[[#This Row],[Menge kg Nges]]/1000</f>
        <v>0.36719999999999997</v>
      </c>
      <c r="L579" s="1">
        <f>Tabelle3[[#This Row],[Menge kg P2O5]]/1000</f>
        <v>0.216</v>
      </c>
      <c r="M579" s="1">
        <f>Tabelle3[[#This Row],[Menge t Nges]]/Tabelle3[[#This Row],[Anzahl Lieferscheine]]</f>
        <v>0.36719999999999997</v>
      </c>
      <c r="N579" s="1">
        <f>Tabelle3[[#This Row],[Menge t P2O5]]/Tabelle3[[#This Row],[Anzahl Lieferscheine]]</f>
        <v>0.216</v>
      </c>
    </row>
    <row r="580" spans="1:14" x14ac:dyDescent="0.2">
      <c r="A580" s="2" t="s">
        <v>52</v>
      </c>
      <c r="B580" s="2" t="s">
        <v>29</v>
      </c>
      <c r="C580" s="2" t="s">
        <v>6</v>
      </c>
      <c r="D580" s="2" t="s">
        <v>15</v>
      </c>
      <c r="E580" s="2" t="s">
        <v>21</v>
      </c>
      <c r="F580" s="2" t="s">
        <v>61</v>
      </c>
      <c r="G580" s="1">
        <v>540</v>
      </c>
      <c r="H580" s="1">
        <v>320</v>
      </c>
      <c r="I580" s="4">
        <v>1</v>
      </c>
      <c r="J580" s="2" t="s">
        <v>67</v>
      </c>
      <c r="K580" s="1">
        <f>Tabelle3[[#This Row],[Menge kg Nges]]/1000</f>
        <v>0.54</v>
      </c>
      <c r="L580" s="1">
        <f>Tabelle3[[#This Row],[Menge kg P2O5]]/1000</f>
        <v>0.32</v>
      </c>
      <c r="M580" s="1">
        <f>Tabelle3[[#This Row],[Menge t Nges]]/Tabelle3[[#This Row],[Anzahl Lieferscheine]]</f>
        <v>0.54</v>
      </c>
      <c r="N580" s="1">
        <f>Tabelle3[[#This Row],[Menge t P2O5]]/Tabelle3[[#This Row],[Anzahl Lieferscheine]]</f>
        <v>0.32</v>
      </c>
    </row>
    <row r="581" spans="1:14" x14ac:dyDescent="0.2">
      <c r="A581" s="2" t="s">
        <v>52</v>
      </c>
      <c r="B581" s="2" t="s">
        <v>32</v>
      </c>
      <c r="C581" s="2" t="s">
        <v>6</v>
      </c>
      <c r="D581" s="2" t="s">
        <v>7</v>
      </c>
      <c r="E581" s="2" t="s">
        <v>12</v>
      </c>
      <c r="F581" s="2" t="s">
        <v>61</v>
      </c>
      <c r="G581" s="1">
        <v>3057.2100000000005</v>
      </c>
      <c r="H581" s="1">
        <v>1160.46</v>
      </c>
      <c r="I581" s="4">
        <v>14</v>
      </c>
      <c r="J581" s="2" t="s">
        <v>67</v>
      </c>
      <c r="K581" s="1">
        <f>Tabelle3[[#This Row],[Menge kg Nges]]/1000</f>
        <v>3.0572100000000004</v>
      </c>
      <c r="L581" s="1">
        <f>Tabelle3[[#This Row],[Menge kg P2O5]]/1000</f>
        <v>1.16046</v>
      </c>
      <c r="M581" s="1">
        <f>Tabelle3[[#This Row],[Menge t Nges]]/Tabelle3[[#This Row],[Anzahl Lieferscheine]]</f>
        <v>0.21837214285714288</v>
      </c>
      <c r="N581" s="1">
        <f>Tabelle3[[#This Row],[Menge t P2O5]]/Tabelle3[[#This Row],[Anzahl Lieferscheine]]</f>
        <v>8.2890000000000005E-2</v>
      </c>
    </row>
    <row r="582" spans="1:14" x14ac:dyDescent="0.2">
      <c r="A582" s="2" t="s">
        <v>52</v>
      </c>
      <c r="B582" s="2" t="s">
        <v>27</v>
      </c>
      <c r="C582" s="2" t="s">
        <v>6</v>
      </c>
      <c r="D582" s="2" t="s">
        <v>15</v>
      </c>
      <c r="E582" s="2" t="s">
        <v>21</v>
      </c>
      <c r="F582" s="2" t="s">
        <v>61</v>
      </c>
      <c r="G582" s="1">
        <v>510</v>
      </c>
      <c r="H582" s="1">
        <v>300</v>
      </c>
      <c r="I582" s="4">
        <v>1</v>
      </c>
      <c r="J582" s="2" t="s">
        <v>67</v>
      </c>
      <c r="K582" s="1">
        <f>Tabelle3[[#This Row],[Menge kg Nges]]/1000</f>
        <v>0.51</v>
      </c>
      <c r="L582" s="1">
        <f>Tabelle3[[#This Row],[Menge kg P2O5]]/1000</f>
        <v>0.3</v>
      </c>
      <c r="M582" s="1">
        <f>Tabelle3[[#This Row],[Menge t Nges]]/Tabelle3[[#This Row],[Anzahl Lieferscheine]]</f>
        <v>0.51</v>
      </c>
      <c r="N582" s="1">
        <f>Tabelle3[[#This Row],[Menge t P2O5]]/Tabelle3[[#This Row],[Anzahl Lieferscheine]]</f>
        <v>0.3</v>
      </c>
    </row>
    <row r="583" spans="1:14" x14ac:dyDescent="0.2">
      <c r="A583" s="2" t="s">
        <v>52</v>
      </c>
      <c r="B583" s="2" t="s">
        <v>51</v>
      </c>
      <c r="C583" s="2" t="s">
        <v>6</v>
      </c>
      <c r="D583" s="2" t="s">
        <v>7</v>
      </c>
      <c r="E583" s="2" t="s">
        <v>8</v>
      </c>
      <c r="F583" s="2" t="s">
        <v>61</v>
      </c>
      <c r="G583" s="1">
        <v>282.2</v>
      </c>
      <c r="H583" s="1">
        <v>113.05</v>
      </c>
      <c r="I583" s="4">
        <v>2</v>
      </c>
      <c r="J583" s="2" t="s">
        <v>67</v>
      </c>
      <c r="K583" s="1">
        <f>Tabelle3[[#This Row],[Menge kg Nges]]/1000</f>
        <v>0.28220000000000001</v>
      </c>
      <c r="L583" s="1">
        <f>Tabelle3[[#This Row],[Menge kg P2O5]]/1000</f>
        <v>0.11305</v>
      </c>
      <c r="M583" s="1">
        <f>Tabelle3[[#This Row],[Menge t Nges]]/Tabelle3[[#This Row],[Anzahl Lieferscheine]]</f>
        <v>0.1411</v>
      </c>
      <c r="N583" s="1">
        <f>Tabelle3[[#This Row],[Menge t P2O5]]/Tabelle3[[#This Row],[Anzahl Lieferscheine]]</f>
        <v>5.6524999999999999E-2</v>
      </c>
    </row>
    <row r="584" spans="1:14" x14ac:dyDescent="0.2">
      <c r="A584" s="2" t="s">
        <v>52</v>
      </c>
      <c r="B584" s="2" t="s">
        <v>51</v>
      </c>
      <c r="C584" s="2" t="s">
        <v>6</v>
      </c>
      <c r="D584" s="2" t="s">
        <v>7</v>
      </c>
      <c r="E584" s="2" t="s">
        <v>12</v>
      </c>
      <c r="F584" s="2" t="s">
        <v>61</v>
      </c>
      <c r="G584" s="1">
        <v>240</v>
      </c>
      <c r="H584" s="1">
        <v>152</v>
      </c>
      <c r="I584" s="4">
        <v>1</v>
      </c>
      <c r="J584" s="2" t="s">
        <v>67</v>
      </c>
      <c r="K584" s="1">
        <f>Tabelle3[[#This Row],[Menge kg Nges]]/1000</f>
        <v>0.24</v>
      </c>
      <c r="L584" s="1">
        <f>Tabelle3[[#This Row],[Menge kg P2O5]]/1000</f>
        <v>0.152</v>
      </c>
      <c r="M584" s="1">
        <f>Tabelle3[[#This Row],[Menge t Nges]]/Tabelle3[[#This Row],[Anzahl Lieferscheine]]</f>
        <v>0.24</v>
      </c>
      <c r="N584" s="1">
        <f>Tabelle3[[#This Row],[Menge t P2O5]]/Tabelle3[[#This Row],[Anzahl Lieferscheine]]</f>
        <v>0.152</v>
      </c>
    </row>
    <row r="585" spans="1:14" x14ac:dyDescent="0.2">
      <c r="A585" s="2" t="s">
        <v>52</v>
      </c>
      <c r="B585" s="2" t="s">
        <v>51</v>
      </c>
      <c r="C585" s="2" t="s">
        <v>6</v>
      </c>
      <c r="D585" s="2" t="s">
        <v>15</v>
      </c>
      <c r="E585" s="2" t="s">
        <v>8</v>
      </c>
      <c r="F585" s="2" t="s">
        <v>61</v>
      </c>
      <c r="G585" s="1">
        <v>126.94</v>
      </c>
      <c r="H585" s="1">
        <v>61.84</v>
      </c>
      <c r="I585" s="4">
        <v>1</v>
      </c>
      <c r="J585" s="2" t="s">
        <v>67</v>
      </c>
      <c r="K585" s="1">
        <f>Tabelle3[[#This Row],[Menge kg Nges]]/1000</f>
        <v>0.12694</v>
      </c>
      <c r="L585" s="1">
        <f>Tabelle3[[#This Row],[Menge kg P2O5]]/1000</f>
        <v>6.1840000000000006E-2</v>
      </c>
      <c r="M585" s="1">
        <f>Tabelle3[[#This Row],[Menge t Nges]]/Tabelle3[[#This Row],[Anzahl Lieferscheine]]</f>
        <v>0.12694</v>
      </c>
      <c r="N585" s="1">
        <f>Tabelle3[[#This Row],[Menge t P2O5]]/Tabelle3[[#This Row],[Anzahl Lieferscheine]]</f>
        <v>6.1840000000000006E-2</v>
      </c>
    </row>
    <row r="586" spans="1:14" x14ac:dyDescent="0.2">
      <c r="A586" s="2" t="s">
        <v>52</v>
      </c>
      <c r="B586" s="2" t="s">
        <v>52</v>
      </c>
      <c r="C586" s="2" t="s">
        <v>6</v>
      </c>
      <c r="D586" s="2" t="s">
        <v>30</v>
      </c>
      <c r="E586" s="2" t="s">
        <v>26</v>
      </c>
      <c r="F586" s="2" t="s">
        <v>61</v>
      </c>
      <c r="G586" s="1">
        <v>561.04</v>
      </c>
      <c r="H586" s="1">
        <v>226.1</v>
      </c>
      <c r="I586" s="4">
        <v>3</v>
      </c>
      <c r="J586" s="2" t="s">
        <v>67</v>
      </c>
      <c r="K586" s="1">
        <f>Tabelle3[[#This Row],[Menge kg Nges]]/1000</f>
        <v>0.56103999999999998</v>
      </c>
      <c r="L586" s="1">
        <f>Tabelle3[[#This Row],[Menge kg P2O5]]/1000</f>
        <v>0.2261</v>
      </c>
      <c r="M586" s="1">
        <f>Tabelle3[[#This Row],[Menge t Nges]]/Tabelle3[[#This Row],[Anzahl Lieferscheine]]</f>
        <v>0.18701333333333334</v>
      </c>
      <c r="N586" s="1">
        <f>Tabelle3[[#This Row],[Menge t P2O5]]/Tabelle3[[#This Row],[Anzahl Lieferscheine]]</f>
        <v>7.5366666666666665E-2</v>
      </c>
    </row>
    <row r="587" spans="1:14" x14ac:dyDescent="0.2">
      <c r="A587" s="2" t="s">
        <v>52</v>
      </c>
      <c r="B587" s="2" t="s">
        <v>52</v>
      </c>
      <c r="C587" s="2" t="s">
        <v>6</v>
      </c>
      <c r="D587" s="2" t="s">
        <v>7</v>
      </c>
      <c r="E587" s="2" t="s">
        <v>8</v>
      </c>
      <c r="F587" s="2" t="s">
        <v>61</v>
      </c>
      <c r="G587" s="1">
        <v>63027.740000000027</v>
      </c>
      <c r="H587" s="1">
        <v>27001.280000000006</v>
      </c>
      <c r="I587" s="4">
        <v>83</v>
      </c>
      <c r="J587" s="2" t="s">
        <v>67</v>
      </c>
      <c r="K587" s="1">
        <f>Tabelle3[[#This Row],[Menge kg Nges]]/1000</f>
        <v>63.02774000000003</v>
      </c>
      <c r="L587" s="1">
        <f>Tabelle3[[#This Row],[Menge kg P2O5]]/1000</f>
        <v>27.001280000000005</v>
      </c>
      <c r="M587" s="1">
        <f>Tabelle3[[#This Row],[Menge t Nges]]/Tabelle3[[#This Row],[Anzahl Lieferscheine]]</f>
        <v>0.75937036144578351</v>
      </c>
      <c r="N587" s="1">
        <f>Tabelle3[[#This Row],[Menge t P2O5]]/Tabelle3[[#This Row],[Anzahl Lieferscheine]]</f>
        <v>0.32531662650602416</v>
      </c>
    </row>
    <row r="588" spans="1:14" x14ac:dyDescent="0.2">
      <c r="A588" s="2" t="s">
        <v>52</v>
      </c>
      <c r="B588" s="2" t="s">
        <v>52</v>
      </c>
      <c r="C588" s="2" t="s">
        <v>6</v>
      </c>
      <c r="D588" s="2" t="s">
        <v>7</v>
      </c>
      <c r="E588" s="2" t="s">
        <v>9</v>
      </c>
      <c r="F588" s="2" t="s">
        <v>61</v>
      </c>
      <c r="G588" s="1">
        <v>11094.41</v>
      </c>
      <c r="H588" s="1">
        <v>4148.25</v>
      </c>
      <c r="I588" s="4">
        <v>31</v>
      </c>
      <c r="J588" s="2" t="s">
        <v>67</v>
      </c>
      <c r="K588" s="1">
        <f>Tabelle3[[#This Row],[Menge kg Nges]]/1000</f>
        <v>11.09441</v>
      </c>
      <c r="L588" s="1">
        <f>Tabelle3[[#This Row],[Menge kg P2O5]]/1000</f>
        <v>4.14825</v>
      </c>
      <c r="M588" s="1">
        <f>Tabelle3[[#This Row],[Menge t Nges]]/Tabelle3[[#This Row],[Anzahl Lieferscheine]]</f>
        <v>0.35788419354838708</v>
      </c>
      <c r="N588" s="1">
        <f>Tabelle3[[#This Row],[Menge t P2O5]]/Tabelle3[[#This Row],[Anzahl Lieferscheine]]</f>
        <v>0.13381451612903225</v>
      </c>
    </row>
    <row r="589" spans="1:14" x14ac:dyDescent="0.2">
      <c r="A589" s="2" t="s">
        <v>52</v>
      </c>
      <c r="B589" s="2" t="s">
        <v>52</v>
      </c>
      <c r="C589" s="2" t="s">
        <v>6</v>
      </c>
      <c r="D589" s="2" t="s">
        <v>7</v>
      </c>
      <c r="E589" s="2" t="s">
        <v>54</v>
      </c>
      <c r="F589" s="2" t="s">
        <v>61</v>
      </c>
      <c r="G589" s="1">
        <v>81.599999999999994</v>
      </c>
      <c r="H589" s="1">
        <v>33.6</v>
      </c>
      <c r="I589" s="4">
        <v>1</v>
      </c>
      <c r="J589" s="2" t="s">
        <v>67</v>
      </c>
      <c r="K589" s="1">
        <f>Tabelle3[[#This Row],[Menge kg Nges]]/1000</f>
        <v>8.1599999999999992E-2</v>
      </c>
      <c r="L589" s="1">
        <f>Tabelle3[[#This Row],[Menge kg P2O5]]/1000</f>
        <v>3.3600000000000005E-2</v>
      </c>
      <c r="M589" s="1">
        <f>Tabelle3[[#This Row],[Menge t Nges]]/Tabelle3[[#This Row],[Anzahl Lieferscheine]]</f>
        <v>8.1599999999999992E-2</v>
      </c>
      <c r="N589" s="1">
        <f>Tabelle3[[#This Row],[Menge t P2O5]]/Tabelle3[[#This Row],[Anzahl Lieferscheine]]</f>
        <v>3.3600000000000005E-2</v>
      </c>
    </row>
    <row r="590" spans="1:14" x14ac:dyDescent="0.2">
      <c r="A590" s="2" t="s">
        <v>52</v>
      </c>
      <c r="B590" s="2" t="s">
        <v>52</v>
      </c>
      <c r="C590" s="2" t="s">
        <v>6</v>
      </c>
      <c r="D590" s="2" t="s">
        <v>7</v>
      </c>
      <c r="E590" s="2" t="s">
        <v>10</v>
      </c>
      <c r="F590" s="2" t="s">
        <v>61</v>
      </c>
      <c r="G590" s="1">
        <v>81.92</v>
      </c>
      <c r="H590" s="1">
        <v>35.839999999999996</v>
      </c>
      <c r="I590" s="4">
        <v>2</v>
      </c>
      <c r="J590" s="2" t="s">
        <v>67</v>
      </c>
      <c r="K590" s="1">
        <f>Tabelle3[[#This Row],[Menge kg Nges]]/1000</f>
        <v>8.1920000000000007E-2</v>
      </c>
      <c r="L590" s="1">
        <f>Tabelle3[[#This Row],[Menge kg P2O5]]/1000</f>
        <v>3.5839999999999997E-2</v>
      </c>
      <c r="M590" s="1">
        <f>Tabelle3[[#This Row],[Menge t Nges]]/Tabelle3[[#This Row],[Anzahl Lieferscheine]]</f>
        <v>4.0960000000000003E-2</v>
      </c>
      <c r="N590" s="1">
        <f>Tabelle3[[#This Row],[Menge t P2O5]]/Tabelle3[[#This Row],[Anzahl Lieferscheine]]</f>
        <v>1.7919999999999998E-2</v>
      </c>
    </row>
    <row r="591" spans="1:14" x14ac:dyDescent="0.2">
      <c r="A591" s="2" t="s">
        <v>52</v>
      </c>
      <c r="B591" s="2" t="s">
        <v>52</v>
      </c>
      <c r="C591" s="2" t="s">
        <v>6</v>
      </c>
      <c r="D591" s="2" t="s">
        <v>7</v>
      </c>
      <c r="E591" s="2" t="s">
        <v>11</v>
      </c>
      <c r="F591" s="2" t="s">
        <v>61</v>
      </c>
      <c r="G591" s="1">
        <v>18649.809999999998</v>
      </c>
      <c r="H591" s="1">
        <v>7739.95</v>
      </c>
      <c r="I591" s="4">
        <v>78</v>
      </c>
      <c r="J591" s="2" t="s">
        <v>67</v>
      </c>
      <c r="K591" s="1">
        <f>Tabelle3[[#This Row],[Menge kg Nges]]/1000</f>
        <v>18.649809999999999</v>
      </c>
      <c r="L591" s="1">
        <f>Tabelle3[[#This Row],[Menge kg P2O5]]/1000</f>
        <v>7.7399499999999994</v>
      </c>
      <c r="M591" s="1">
        <f>Tabelle3[[#This Row],[Menge t Nges]]/Tabelle3[[#This Row],[Anzahl Lieferscheine]]</f>
        <v>0.23910012820512819</v>
      </c>
      <c r="N591" s="1">
        <f>Tabelle3[[#This Row],[Menge t P2O5]]/Tabelle3[[#This Row],[Anzahl Lieferscheine]]</f>
        <v>9.9230128205128193E-2</v>
      </c>
    </row>
    <row r="592" spans="1:14" x14ac:dyDescent="0.2">
      <c r="A592" s="2" t="s">
        <v>52</v>
      </c>
      <c r="B592" s="2" t="s">
        <v>52</v>
      </c>
      <c r="C592" s="2" t="s">
        <v>6</v>
      </c>
      <c r="D592" s="2" t="s">
        <v>7</v>
      </c>
      <c r="E592" s="2" t="s">
        <v>12</v>
      </c>
      <c r="F592" s="2" t="s">
        <v>61</v>
      </c>
      <c r="G592" s="1">
        <v>36306.950000000004</v>
      </c>
      <c r="H592" s="1">
        <v>14643.26</v>
      </c>
      <c r="I592" s="4">
        <v>138</v>
      </c>
      <c r="J592" s="2" t="s">
        <v>67</v>
      </c>
      <c r="K592" s="1">
        <f>Tabelle3[[#This Row],[Menge kg Nges]]/1000</f>
        <v>36.306950000000008</v>
      </c>
      <c r="L592" s="1">
        <f>Tabelle3[[#This Row],[Menge kg P2O5]]/1000</f>
        <v>14.64326</v>
      </c>
      <c r="M592" s="1">
        <f>Tabelle3[[#This Row],[Menge t Nges]]/Tabelle3[[#This Row],[Anzahl Lieferscheine]]</f>
        <v>0.26309384057971019</v>
      </c>
      <c r="N592" s="1">
        <f>Tabelle3[[#This Row],[Menge t P2O5]]/Tabelle3[[#This Row],[Anzahl Lieferscheine]]</f>
        <v>0.10611057971014493</v>
      </c>
    </row>
    <row r="593" spans="1:14" x14ac:dyDescent="0.2">
      <c r="A593" s="2" t="s">
        <v>52</v>
      </c>
      <c r="B593" s="2" t="s">
        <v>52</v>
      </c>
      <c r="C593" s="2" t="s">
        <v>6</v>
      </c>
      <c r="D593" s="2" t="s">
        <v>7</v>
      </c>
      <c r="E593" s="2" t="s">
        <v>13</v>
      </c>
      <c r="F593" s="2" t="s">
        <v>61</v>
      </c>
      <c r="G593" s="1">
        <v>3067.3</v>
      </c>
      <c r="H593" s="1">
        <v>1564.0099999999998</v>
      </c>
      <c r="I593" s="4">
        <v>14</v>
      </c>
      <c r="J593" s="2" t="s">
        <v>67</v>
      </c>
      <c r="K593" s="1">
        <f>Tabelle3[[#This Row],[Menge kg Nges]]/1000</f>
        <v>3.0673000000000004</v>
      </c>
      <c r="L593" s="1">
        <f>Tabelle3[[#This Row],[Menge kg P2O5]]/1000</f>
        <v>1.5640099999999997</v>
      </c>
      <c r="M593" s="1">
        <f>Tabelle3[[#This Row],[Menge t Nges]]/Tabelle3[[#This Row],[Anzahl Lieferscheine]]</f>
        <v>0.21909285714285717</v>
      </c>
      <c r="N593" s="1">
        <f>Tabelle3[[#This Row],[Menge t P2O5]]/Tabelle3[[#This Row],[Anzahl Lieferscheine]]</f>
        <v>0.11171499999999998</v>
      </c>
    </row>
    <row r="594" spans="1:14" x14ac:dyDescent="0.2">
      <c r="A594" s="2" t="s">
        <v>52</v>
      </c>
      <c r="B594" s="2" t="s">
        <v>52</v>
      </c>
      <c r="C594" s="2" t="s">
        <v>6</v>
      </c>
      <c r="D594" s="2" t="s">
        <v>7</v>
      </c>
      <c r="E594" s="2" t="s">
        <v>14</v>
      </c>
      <c r="F594" s="2" t="s">
        <v>61</v>
      </c>
      <c r="G594" s="1">
        <v>8360.0899999999983</v>
      </c>
      <c r="H594" s="1">
        <v>3487.26</v>
      </c>
      <c r="I594" s="4">
        <v>63</v>
      </c>
      <c r="J594" s="2" t="s">
        <v>67</v>
      </c>
      <c r="K594" s="1">
        <f>Tabelle3[[#This Row],[Menge kg Nges]]/1000</f>
        <v>8.3600899999999978</v>
      </c>
      <c r="L594" s="1">
        <f>Tabelle3[[#This Row],[Menge kg P2O5]]/1000</f>
        <v>3.48726</v>
      </c>
      <c r="M594" s="1">
        <f>Tabelle3[[#This Row],[Menge t Nges]]/Tabelle3[[#This Row],[Anzahl Lieferscheine]]</f>
        <v>0.13269984126984125</v>
      </c>
      <c r="N594" s="1">
        <f>Tabelle3[[#This Row],[Menge t P2O5]]/Tabelle3[[#This Row],[Anzahl Lieferscheine]]</f>
        <v>5.5353333333333331E-2</v>
      </c>
    </row>
    <row r="595" spans="1:14" x14ac:dyDescent="0.2">
      <c r="A595" s="2" t="s">
        <v>52</v>
      </c>
      <c r="B595" s="2" t="s">
        <v>52</v>
      </c>
      <c r="C595" s="2" t="s">
        <v>6</v>
      </c>
      <c r="D595" s="2" t="s">
        <v>15</v>
      </c>
      <c r="E595" s="2" t="s">
        <v>8</v>
      </c>
      <c r="F595" s="2" t="s">
        <v>61</v>
      </c>
      <c r="G595" s="1">
        <v>2098.54</v>
      </c>
      <c r="H595" s="1">
        <v>989.52</v>
      </c>
      <c r="I595" s="4">
        <v>15</v>
      </c>
      <c r="J595" s="2" t="s">
        <v>67</v>
      </c>
      <c r="K595" s="1">
        <f>Tabelle3[[#This Row],[Menge kg Nges]]/1000</f>
        <v>2.0985399999999998</v>
      </c>
      <c r="L595" s="1">
        <f>Tabelle3[[#This Row],[Menge kg P2O5]]/1000</f>
        <v>0.98951999999999996</v>
      </c>
      <c r="M595" s="1">
        <f>Tabelle3[[#This Row],[Menge t Nges]]/Tabelle3[[#This Row],[Anzahl Lieferscheine]]</f>
        <v>0.13990266666666665</v>
      </c>
      <c r="N595" s="1">
        <f>Tabelle3[[#This Row],[Menge t P2O5]]/Tabelle3[[#This Row],[Anzahl Lieferscheine]]</f>
        <v>6.5967999999999999E-2</v>
      </c>
    </row>
    <row r="596" spans="1:14" x14ac:dyDescent="0.2">
      <c r="A596" s="2" t="s">
        <v>52</v>
      </c>
      <c r="B596" s="2" t="s">
        <v>52</v>
      </c>
      <c r="C596" s="2" t="s">
        <v>6</v>
      </c>
      <c r="D596" s="2" t="s">
        <v>15</v>
      </c>
      <c r="E596" s="2" t="s">
        <v>17</v>
      </c>
      <c r="F596" s="2" t="s">
        <v>61</v>
      </c>
      <c r="G596" s="1">
        <v>758.74</v>
      </c>
      <c r="H596" s="1">
        <v>402.38</v>
      </c>
      <c r="I596" s="4">
        <v>1</v>
      </c>
      <c r="J596" s="2" t="s">
        <v>67</v>
      </c>
      <c r="K596" s="1">
        <f>Tabelle3[[#This Row],[Menge kg Nges]]/1000</f>
        <v>0.75873999999999997</v>
      </c>
      <c r="L596" s="1">
        <f>Tabelle3[[#This Row],[Menge kg P2O5]]/1000</f>
        <v>0.40238000000000002</v>
      </c>
      <c r="M596" s="1">
        <f>Tabelle3[[#This Row],[Menge t Nges]]/Tabelle3[[#This Row],[Anzahl Lieferscheine]]</f>
        <v>0.75873999999999997</v>
      </c>
      <c r="N596" s="1">
        <f>Tabelle3[[#This Row],[Menge t P2O5]]/Tabelle3[[#This Row],[Anzahl Lieferscheine]]</f>
        <v>0.40238000000000002</v>
      </c>
    </row>
    <row r="597" spans="1:14" x14ac:dyDescent="0.2">
      <c r="A597" s="2" t="s">
        <v>52</v>
      </c>
      <c r="B597" s="2" t="s">
        <v>52</v>
      </c>
      <c r="C597" s="2" t="s">
        <v>6</v>
      </c>
      <c r="D597" s="2" t="s">
        <v>15</v>
      </c>
      <c r="E597" s="2" t="s">
        <v>18</v>
      </c>
      <c r="F597" s="2" t="s">
        <v>61</v>
      </c>
      <c r="G597" s="1">
        <v>1486.7999999999997</v>
      </c>
      <c r="H597" s="1">
        <v>1203.5999999999997</v>
      </c>
      <c r="I597" s="4">
        <v>11</v>
      </c>
      <c r="J597" s="2" t="s">
        <v>67</v>
      </c>
      <c r="K597" s="1">
        <f>Tabelle3[[#This Row],[Menge kg Nges]]/1000</f>
        <v>1.4867999999999997</v>
      </c>
      <c r="L597" s="1">
        <f>Tabelle3[[#This Row],[Menge kg P2O5]]/1000</f>
        <v>1.2035999999999998</v>
      </c>
      <c r="M597" s="1">
        <f>Tabelle3[[#This Row],[Menge t Nges]]/Tabelle3[[#This Row],[Anzahl Lieferscheine]]</f>
        <v>0.13516363636363635</v>
      </c>
      <c r="N597" s="1">
        <f>Tabelle3[[#This Row],[Menge t P2O5]]/Tabelle3[[#This Row],[Anzahl Lieferscheine]]</f>
        <v>0.1094181818181818</v>
      </c>
    </row>
    <row r="598" spans="1:14" x14ac:dyDescent="0.2">
      <c r="A598" s="2" t="s">
        <v>52</v>
      </c>
      <c r="B598" s="2" t="s">
        <v>52</v>
      </c>
      <c r="C598" s="2" t="s">
        <v>6</v>
      </c>
      <c r="D598" s="2" t="s">
        <v>15</v>
      </c>
      <c r="E598" s="2" t="s">
        <v>20</v>
      </c>
      <c r="F598" s="2" t="s">
        <v>61</v>
      </c>
      <c r="G598" s="1">
        <v>608.96</v>
      </c>
      <c r="H598" s="1">
        <v>346</v>
      </c>
      <c r="I598" s="4">
        <v>2</v>
      </c>
      <c r="J598" s="2" t="s">
        <v>67</v>
      </c>
      <c r="K598" s="1">
        <f>Tabelle3[[#This Row],[Menge kg Nges]]/1000</f>
        <v>0.60896000000000006</v>
      </c>
      <c r="L598" s="1">
        <f>Tabelle3[[#This Row],[Menge kg P2O5]]/1000</f>
        <v>0.34599999999999997</v>
      </c>
      <c r="M598" s="1">
        <f>Tabelle3[[#This Row],[Menge t Nges]]/Tabelle3[[#This Row],[Anzahl Lieferscheine]]</f>
        <v>0.30448000000000003</v>
      </c>
      <c r="N598" s="1">
        <f>Tabelle3[[#This Row],[Menge t P2O5]]/Tabelle3[[#This Row],[Anzahl Lieferscheine]]</f>
        <v>0.17299999999999999</v>
      </c>
    </row>
    <row r="599" spans="1:14" x14ac:dyDescent="0.2">
      <c r="A599" s="2" t="s">
        <v>52</v>
      </c>
      <c r="B599" s="2" t="s">
        <v>52</v>
      </c>
      <c r="C599" s="2" t="s">
        <v>6</v>
      </c>
      <c r="D599" s="2" t="s">
        <v>15</v>
      </c>
      <c r="E599" s="2" t="s">
        <v>21</v>
      </c>
      <c r="F599" s="2" t="s">
        <v>61</v>
      </c>
      <c r="G599" s="1">
        <v>4377.2000000000007</v>
      </c>
      <c r="H599" s="1">
        <v>2506.8000000000002</v>
      </c>
      <c r="I599" s="4">
        <v>12</v>
      </c>
      <c r="J599" s="2" t="s">
        <v>67</v>
      </c>
      <c r="K599" s="1">
        <f>Tabelle3[[#This Row],[Menge kg Nges]]/1000</f>
        <v>4.3772000000000011</v>
      </c>
      <c r="L599" s="1">
        <f>Tabelle3[[#This Row],[Menge kg P2O5]]/1000</f>
        <v>2.5068000000000001</v>
      </c>
      <c r="M599" s="1">
        <f>Tabelle3[[#This Row],[Menge t Nges]]/Tabelle3[[#This Row],[Anzahl Lieferscheine]]</f>
        <v>0.36476666666666674</v>
      </c>
      <c r="N599" s="1">
        <f>Tabelle3[[#This Row],[Menge t P2O5]]/Tabelle3[[#This Row],[Anzahl Lieferscheine]]</f>
        <v>0.2089</v>
      </c>
    </row>
    <row r="600" spans="1:14" x14ac:dyDescent="0.2">
      <c r="A600" s="2" t="s">
        <v>52</v>
      </c>
      <c r="B600" s="2" t="s">
        <v>52</v>
      </c>
      <c r="C600" s="2" t="s">
        <v>6</v>
      </c>
      <c r="D600" s="2" t="s">
        <v>15</v>
      </c>
      <c r="E600" s="2" t="s">
        <v>9</v>
      </c>
      <c r="F600" s="2" t="s">
        <v>61</v>
      </c>
      <c r="G600" s="1">
        <v>5511.7999999999993</v>
      </c>
      <c r="H600" s="1">
        <v>3167.7700000000004</v>
      </c>
      <c r="I600" s="4">
        <v>11</v>
      </c>
      <c r="J600" s="2" t="s">
        <v>67</v>
      </c>
      <c r="K600" s="1">
        <f>Tabelle3[[#This Row],[Menge kg Nges]]/1000</f>
        <v>5.5117999999999991</v>
      </c>
      <c r="L600" s="1">
        <f>Tabelle3[[#This Row],[Menge kg P2O5]]/1000</f>
        <v>3.1677700000000004</v>
      </c>
      <c r="M600" s="1">
        <f>Tabelle3[[#This Row],[Menge t Nges]]/Tabelle3[[#This Row],[Anzahl Lieferscheine]]</f>
        <v>0.50107272727272723</v>
      </c>
      <c r="N600" s="1">
        <f>Tabelle3[[#This Row],[Menge t P2O5]]/Tabelle3[[#This Row],[Anzahl Lieferscheine]]</f>
        <v>0.28797909090909096</v>
      </c>
    </row>
    <row r="601" spans="1:14" x14ac:dyDescent="0.2">
      <c r="A601" s="2" t="s">
        <v>52</v>
      </c>
      <c r="B601" s="2" t="s">
        <v>52</v>
      </c>
      <c r="C601" s="2" t="s">
        <v>6</v>
      </c>
      <c r="D601" s="2" t="s">
        <v>15</v>
      </c>
      <c r="E601" s="2" t="s">
        <v>13</v>
      </c>
      <c r="F601" s="2" t="s">
        <v>61</v>
      </c>
      <c r="G601" s="1">
        <v>486</v>
      </c>
      <c r="H601" s="1">
        <v>340.2</v>
      </c>
      <c r="I601" s="4">
        <v>4</v>
      </c>
      <c r="J601" s="2" t="s">
        <v>67</v>
      </c>
      <c r="K601" s="1">
        <f>Tabelle3[[#This Row],[Menge kg Nges]]/1000</f>
        <v>0.48599999999999999</v>
      </c>
      <c r="L601" s="1">
        <f>Tabelle3[[#This Row],[Menge kg P2O5]]/1000</f>
        <v>0.3402</v>
      </c>
      <c r="M601" s="1">
        <f>Tabelle3[[#This Row],[Menge t Nges]]/Tabelle3[[#This Row],[Anzahl Lieferscheine]]</f>
        <v>0.1215</v>
      </c>
      <c r="N601" s="1">
        <f>Tabelle3[[#This Row],[Menge t P2O5]]/Tabelle3[[#This Row],[Anzahl Lieferscheine]]</f>
        <v>8.5050000000000001E-2</v>
      </c>
    </row>
    <row r="602" spans="1:14" x14ac:dyDescent="0.2">
      <c r="A602" s="2" t="s">
        <v>52</v>
      </c>
      <c r="B602" s="2" t="s">
        <v>52</v>
      </c>
      <c r="C602" s="2" t="s">
        <v>25</v>
      </c>
      <c r="D602" s="2" t="s">
        <v>25</v>
      </c>
      <c r="E602" s="2" t="s">
        <v>26</v>
      </c>
      <c r="F602" s="2" t="s">
        <v>61</v>
      </c>
      <c r="G602" s="1">
        <v>997.5</v>
      </c>
      <c r="H602" s="1">
        <v>432</v>
      </c>
      <c r="I602" s="4">
        <v>1</v>
      </c>
      <c r="J602" s="2" t="s">
        <v>67</v>
      </c>
      <c r="K602" s="1">
        <f>Tabelle3[[#This Row],[Menge kg Nges]]/1000</f>
        <v>0.99750000000000005</v>
      </c>
      <c r="L602" s="1">
        <f>Tabelle3[[#This Row],[Menge kg P2O5]]/1000</f>
        <v>0.432</v>
      </c>
      <c r="M602" s="1">
        <f>Tabelle3[[#This Row],[Menge t Nges]]/Tabelle3[[#This Row],[Anzahl Lieferscheine]]</f>
        <v>0.99750000000000005</v>
      </c>
      <c r="N602" s="1">
        <f>Tabelle3[[#This Row],[Menge t P2O5]]/Tabelle3[[#This Row],[Anzahl Lieferscheine]]</f>
        <v>0.432</v>
      </c>
    </row>
    <row r="603" spans="1:14" x14ac:dyDescent="0.2">
      <c r="A603" s="2" t="s">
        <v>52</v>
      </c>
      <c r="B603" s="2" t="s">
        <v>28</v>
      </c>
      <c r="C603" s="2" t="s">
        <v>6</v>
      </c>
      <c r="D603" s="2" t="s">
        <v>15</v>
      </c>
      <c r="E603" s="2" t="s">
        <v>8</v>
      </c>
      <c r="F603" s="2" t="s">
        <v>61</v>
      </c>
      <c r="G603" s="1">
        <v>595.16999999999996</v>
      </c>
      <c r="H603" s="1">
        <v>257.76</v>
      </c>
      <c r="I603" s="4">
        <v>1</v>
      </c>
      <c r="J603" s="2" t="s">
        <v>67</v>
      </c>
      <c r="K603" s="1">
        <f>Tabelle3[[#This Row],[Menge kg Nges]]/1000</f>
        <v>0.59516999999999998</v>
      </c>
      <c r="L603" s="1">
        <f>Tabelle3[[#This Row],[Menge kg P2O5]]/1000</f>
        <v>0.25775999999999999</v>
      </c>
      <c r="M603" s="1">
        <f>Tabelle3[[#This Row],[Menge t Nges]]/Tabelle3[[#This Row],[Anzahl Lieferscheine]]</f>
        <v>0.59516999999999998</v>
      </c>
      <c r="N603" s="1">
        <f>Tabelle3[[#This Row],[Menge t P2O5]]/Tabelle3[[#This Row],[Anzahl Lieferscheine]]</f>
        <v>0.25775999999999999</v>
      </c>
    </row>
    <row r="604" spans="1:14" x14ac:dyDescent="0.2">
      <c r="A604" s="2" t="s">
        <v>52</v>
      </c>
      <c r="B604" s="2" t="s">
        <v>42</v>
      </c>
      <c r="C604" s="2" t="s">
        <v>6</v>
      </c>
      <c r="D604" s="2" t="s">
        <v>15</v>
      </c>
      <c r="E604" s="2" t="s">
        <v>9</v>
      </c>
      <c r="F604" s="2" t="s">
        <v>61</v>
      </c>
      <c r="G604" s="1">
        <v>219.6</v>
      </c>
      <c r="H604" s="1">
        <v>142.19999999999999</v>
      </c>
      <c r="I604" s="4">
        <v>1</v>
      </c>
      <c r="J604" s="2" t="s">
        <v>67</v>
      </c>
      <c r="K604" s="1">
        <f>Tabelle3[[#This Row],[Menge kg Nges]]/1000</f>
        <v>0.21959999999999999</v>
      </c>
      <c r="L604" s="1">
        <f>Tabelle3[[#This Row],[Menge kg P2O5]]/1000</f>
        <v>0.14219999999999999</v>
      </c>
      <c r="M604" s="1">
        <f>Tabelle3[[#This Row],[Menge t Nges]]/Tabelle3[[#This Row],[Anzahl Lieferscheine]]</f>
        <v>0.21959999999999999</v>
      </c>
      <c r="N604" s="1">
        <f>Tabelle3[[#This Row],[Menge t P2O5]]/Tabelle3[[#This Row],[Anzahl Lieferscheine]]</f>
        <v>0.14219999999999999</v>
      </c>
    </row>
    <row r="605" spans="1:14" x14ac:dyDescent="0.2">
      <c r="A605" s="2" t="s">
        <v>37</v>
      </c>
      <c r="B605" s="2" t="s">
        <v>32</v>
      </c>
      <c r="C605" s="2" t="s">
        <v>6</v>
      </c>
      <c r="D605" s="2" t="s">
        <v>15</v>
      </c>
      <c r="E605" s="2" t="s">
        <v>20</v>
      </c>
      <c r="F605" s="2" t="s">
        <v>61</v>
      </c>
      <c r="G605" s="1">
        <v>8417.8400000000038</v>
      </c>
      <c r="H605" s="1">
        <v>5044</v>
      </c>
      <c r="I605" s="4">
        <v>33</v>
      </c>
      <c r="J605" s="2" t="s">
        <v>67</v>
      </c>
      <c r="K605" s="1">
        <f>Tabelle3[[#This Row],[Menge kg Nges]]/1000</f>
        <v>8.4178400000000035</v>
      </c>
      <c r="L605" s="1">
        <f>Tabelle3[[#This Row],[Menge kg P2O5]]/1000</f>
        <v>5.0439999999999996</v>
      </c>
      <c r="M605" s="1">
        <f>Tabelle3[[#This Row],[Menge t Nges]]/Tabelle3[[#This Row],[Anzahl Lieferscheine]]</f>
        <v>0.2550860606060607</v>
      </c>
      <c r="N605" s="1">
        <f>Tabelle3[[#This Row],[Menge t P2O5]]/Tabelle3[[#This Row],[Anzahl Lieferscheine]]</f>
        <v>0.15284848484848484</v>
      </c>
    </row>
    <row r="606" spans="1:14" x14ac:dyDescent="0.2">
      <c r="A606" s="2" t="s">
        <v>37</v>
      </c>
      <c r="B606" s="2" t="s">
        <v>43</v>
      </c>
      <c r="C606" s="2" t="s">
        <v>6</v>
      </c>
      <c r="D606" s="2" t="s">
        <v>7</v>
      </c>
      <c r="E606" s="2" t="s">
        <v>11</v>
      </c>
      <c r="F606" s="2" t="s">
        <v>61</v>
      </c>
      <c r="G606" s="1">
        <v>210</v>
      </c>
      <c r="H606" s="1">
        <v>90</v>
      </c>
      <c r="I606" s="4">
        <v>4</v>
      </c>
      <c r="J606" s="2" t="s">
        <v>67</v>
      </c>
      <c r="K606" s="1">
        <f>Tabelle3[[#This Row],[Menge kg Nges]]/1000</f>
        <v>0.21</v>
      </c>
      <c r="L606" s="1">
        <f>Tabelle3[[#This Row],[Menge kg P2O5]]/1000</f>
        <v>0.09</v>
      </c>
      <c r="M606" s="1">
        <f>Tabelle3[[#This Row],[Menge t Nges]]/Tabelle3[[#This Row],[Anzahl Lieferscheine]]</f>
        <v>5.2499999999999998E-2</v>
      </c>
      <c r="N606" s="1">
        <f>Tabelle3[[#This Row],[Menge t P2O5]]/Tabelle3[[#This Row],[Anzahl Lieferscheine]]</f>
        <v>2.2499999999999999E-2</v>
      </c>
    </row>
    <row r="607" spans="1:14" x14ac:dyDescent="0.2">
      <c r="A607" s="2" t="s">
        <v>37</v>
      </c>
      <c r="B607" s="2" t="s">
        <v>43</v>
      </c>
      <c r="C607" s="2" t="s">
        <v>6</v>
      </c>
      <c r="D607" s="2" t="s">
        <v>7</v>
      </c>
      <c r="E607" s="2" t="s">
        <v>12</v>
      </c>
      <c r="F607" s="2" t="s">
        <v>61</v>
      </c>
      <c r="G607" s="1">
        <v>104.4</v>
      </c>
      <c r="H607" s="1">
        <v>36</v>
      </c>
      <c r="I607" s="4">
        <v>1</v>
      </c>
      <c r="J607" s="2" t="s">
        <v>67</v>
      </c>
      <c r="K607" s="1">
        <f>Tabelle3[[#This Row],[Menge kg Nges]]/1000</f>
        <v>0.10440000000000001</v>
      </c>
      <c r="L607" s="1">
        <f>Tabelle3[[#This Row],[Menge kg P2O5]]/1000</f>
        <v>3.5999999999999997E-2</v>
      </c>
      <c r="M607" s="1">
        <f>Tabelle3[[#This Row],[Menge t Nges]]/Tabelle3[[#This Row],[Anzahl Lieferscheine]]</f>
        <v>0.10440000000000001</v>
      </c>
      <c r="N607" s="1">
        <f>Tabelle3[[#This Row],[Menge t P2O5]]/Tabelle3[[#This Row],[Anzahl Lieferscheine]]</f>
        <v>3.5999999999999997E-2</v>
      </c>
    </row>
    <row r="608" spans="1:14" x14ac:dyDescent="0.2">
      <c r="A608" s="2" t="s">
        <v>37</v>
      </c>
      <c r="B608" s="2" t="s">
        <v>43</v>
      </c>
      <c r="C608" s="2" t="s">
        <v>6</v>
      </c>
      <c r="D608" s="2" t="s">
        <v>7</v>
      </c>
      <c r="E608" s="2" t="s">
        <v>13</v>
      </c>
      <c r="F608" s="2" t="s">
        <v>61</v>
      </c>
      <c r="G608" s="1">
        <v>463.24</v>
      </c>
      <c r="H608" s="1">
        <v>235.07999999999998</v>
      </c>
      <c r="I608" s="4">
        <v>2</v>
      </c>
      <c r="J608" s="2" t="s">
        <v>67</v>
      </c>
      <c r="K608" s="1">
        <f>Tabelle3[[#This Row],[Menge kg Nges]]/1000</f>
        <v>0.46323999999999999</v>
      </c>
      <c r="L608" s="1">
        <f>Tabelle3[[#This Row],[Menge kg P2O5]]/1000</f>
        <v>0.23507999999999998</v>
      </c>
      <c r="M608" s="1">
        <f>Tabelle3[[#This Row],[Menge t Nges]]/Tabelle3[[#This Row],[Anzahl Lieferscheine]]</f>
        <v>0.23161999999999999</v>
      </c>
      <c r="N608" s="1">
        <f>Tabelle3[[#This Row],[Menge t P2O5]]/Tabelle3[[#This Row],[Anzahl Lieferscheine]]</f>
        <v>0.11753999999999999</v>
      </c>
    </row>
    <row r="609" spans="1:14" x14ac:dyDescent="0.2">
      <c r="A609" s="2" t="s">
        <v>37</v>
      </c>
      <c r="B609" s="2" t="s">
        <v>36</v>
      </c>
      <c r="C609" s="2" t="s">
        <v>6</v>
      </c>
      <c r="D609" s="2" t="s">
        <v>7</v>
      </c>
      <c r="E609" s="2" t="s">
        <v>9</v>
      </c>
      <c r="F609" s="2" t="s">
        <v>61</v>
      </c>
      <c r="G609" s="1">
        <v>577.6</v>
      </c>
      <c r="H609" s="1">
        <v>247.2</v>
      </c>
      <c r="I609" s="4">
        <v>4</v>
      </c>
      <c r="J609" s="2" t="s">
        <v>67</v>
      </c>
      <c r="K609" s="1">
        <f>Tabelle3[[#This Row],[Menge kg Nges]]/1000</f>
        <v>0.5776</v>
      </c>
      <c r="L609" s="1">
        <f>Tabelle3[[#This Row],[Menge kg P2O5]]/1000</f>
        <v>0.24719999999999998</v>
      </c>
      <c r="M609" s="1">
        <f>Tabelle3[[#This Row],[Menge t Nges]]/Tabelle3[[#This Row],[Anzahl Lieferscheine]]</f>
        <v>0.1444</v>
      </c>
      <c r="N609" s="1">
        <f>Tabelle3[[#This Row],[Menge t P2O5]]/Tabelle3[[#This Row],[Anzahl Lieferscheine]]</f>
        <v>6.1799999999999994E-2</v>
      </c>
    </row>
    <row r="610" spans="1:14" x14ac:dyDescent="0.2">
      <c r="A610" s="2" t="s">
        <v>37</v>
      </c>
      <c r="B610" s="2" t="s">
        <v>36</v>
      </c>
      <c r="C610" s="2" t="s">
        <v>6</v>
      </c>
      <c r="D610" s="2" t="s">
        <v>7</v>
      </c>
      <c r="E610" s="2" t="s">
        <v>11</v>
      </c>
      <c r="F610" s="2" t="s">
        <v>61</v>
      </c>
      <c r="G610" s="1">
        <v>1382</v>
      </c>
      <c r="H610" s="1">
        <v>613</v>
      </c>
      <c r="I610" s="4">
        <v>3</v>
      </c>
      <c r="J610" s="2" t="s">
        <v>67</v>
      </c>
      <c r="K610" s="1">
        <f>Tabelle3[[#This Row],[Menge kg Nges]]/1000</f>
        <v>1.3819999999999999</v>
      </c>
      <c r="L610" s="1">
        <f>Tabelle3[[#This Row],[Menge kg P2O5]]/1000</f>
        <v>0.61299999999999999</v>
      </c>
      <c r="M610" s="1">
        <f>Tabelle3[[#This Row],[Menge t Nges]]/Tabelle3[[#This Row],[Anzahl Lieferscheine]]</f>
        <v>0.46066666666666661</v>
      </c>
      <c r="N610" s="1">
        <f>Tabelle3[[#This Row],[Menge t P2O5]]/Tabelle3[[#This Row],[Anzahl Lieferscheine]]</f>
        <v>0.20433333333333334</v>
      </c>
    </row>
    <row r="611" spans="1:14" x14ac:dyDescent="0.2">
      <c r="A611" s="2" t="s">
        <v>37</v>
      </c>
      <c r="B611" s="2" t="s">
        <v>36</v>
      </c>
      <c r="C611" s="2" t="s">
        <v>6</v>
      </c>
      <c r="D611" s="2" t="s">
        <v>7</v>
      </c>
      <c r="E611" s="2" t="s">
        <v>12</v>
      </c>
      <c r="F611" s="2" t="s">
        <v>61</v>
      </c>
      <c r="G611" s="1">
        <v>6981.52</v>
      </c>
      <c r="H611" s="1">
        <v>2664.7400000000002</v>
      </c>
      <c r="I611" s="4">
        <v>27</v>
      </c>
      <c r="J611" s="2" t="s">
        <v>67</v>
      </c>
      <c r="K611" s="1">
        <f>Tabelle3[[#This Row],[Menge kg Nges]]/1000</f>
        <v>6.9815200000000006</v>
      </c>
      <c r="L611" s="1">
        <f>Tabelle3[[#This Row],[Menge kg P2O5]]/1000</f>
        <v>2.6647400000000001</v>
      </c>
      <c r="M611" s="1">
        <f>Tabelle3[[#This Row],[Menge t Nges]]/Tabelle3[[#This Row],[Anzahl Lieferscheine]]</f>
        <v>0.25857481481481481</v>
      </c>
      <c r="N611" s="1">
        <f>Tabelle3[[#This Row],[Menge t P2O5]]/Tabelle3[[#This Row],[Anzahl Lieferscheine]]</f>
        <v>9.8694074074074073E-2</v>
      </c>
    </row>
    <row r="612" spans="1:14" x14ac:dyDescent="0.2">
      <c r="A612" s="2" t="s">
        <v>37</v>
      </c>
      <c r="B612" s="2" t="s">
        <v>36</v>
      </c>
      <c r="C612" s="2" t="s">
        <v>6</v>
      </c>
      <c r="D612" s="2" t="s">
        <v>7</v>
      </c>
      <c r="E612" s="2" t="s">
        <v>13</v>
      </c>
      <c r="F612" s="2" t="s">
        <v>61</v>
      </c>
      <c r="G612" s="1">
        <v>3396.4</v>
      </c>
      <c r="H612" s="1">
        <v>1757.3999999999999</v>
      </c>
      <c r="I612" s="4">
        <v>27</v>
      </c>
      <c r="J612" s="2" t="s">
        <v>67</v>
      </c>
      <c r="K612" s="1">
        <f>Tabelle3[[#This Row],[Menge kg Nges]]/1000</f>
        <v>3.3964000000000003</v>
      </c>
      <c r="L612" s="1">
        <f>Tabelle3[[#This Row],[Menge kg P2O5]]/1000</f>
        <v>1.7573999999999999</v>
      </c>
      <c r="M612" s="1">
        <f>Tabelle3[[#This Row],[Menge t Nges]]/Tabelle3[[#This Row],[Anzahl Lieferscheine]]</f>
        <v>0.12579259259259259</v>
      </c>
      <c r="N612" s="1">
        <f>Tabelle3[[#This Row],[Menge t P2O5]]/Tabelle3[[#This Row],[Anzahl Lieferscheine]]</f>
        <v>6.5088888888888877E-2</v>
      </c>
    </row>
    <row r="613" spans="1:14" x14ac:dyDescent="0.2">
      <c r="A613" s="2" t="s">
        <v>37</v>
      </c>
      <c r="B613" s="2" t="s">
        <v>36</v>
      </c>
      <c r="C613" s="2" t="s">
        <v>6</v>
      </c>
      <c r="D613" s="2" t="s">
        <v>7</v>
      </c>
      <c r="E613" s="2" t="s">
        <v>14</v>
      </c>
      <c r="F613" s="2" t="s">
        <v>61</v>
      </c>
      <c r="G613" s="1">
        <v>3417.34</v>
      </c>
      <c r="H613" s="1">
        <v>1426.12</v>
      </c>
      <c r="I613" s="4">
        <v>18</v>
      </c>
      <c r="J613" s="2" t="s">
        <v>67</v>
      </c>
      <c r="K613" s="1">
        <f>Tabelle3[[#This Row],[Menge kg Nges]]/1000</f>
        <v>3.4173400000000003</v>
      </c>
      <c r="L613" s="1">
        <f>Tabelle3[[#This Row],[Menge kg P2O5]]/1000</f>
        <v>1.4261199999999998</v>
      </c>
      <c r="M613" s="1">
        <f>Tabelle3[[#This Row],[Menge t Nges]]/Tabelle3[[#This Row],[Anzahl Lieferscheine]]</f>
        <v>0.18985222222222223</v>
      </c>
      <c r="N613" s="1">
        <f>Tabelle3[[#This Row],[Menge t P2O5]]/Tabelle3[[#This Row],[Anzahl Lieferscheine]]</f>
        <v>7.9228888888888876E-2</v>
      </c>
    </row>
    <row r="614" spans="1:14" x14ac:dyDescent="0.2">
      <c r="A614" s="2" t="s">
        <v>37</v>
      </c>
      <c r="B614" s="2" t="s">
        <v>36</v>
      </c>
      <c r="C614" s="2" t="s">
        <v>6</v>
      </c>
      <c r="D614" s="2" t="s">
        <v>15</v>
      </c>
      <c r="E614" s="2" t="s">
        <v>20</v>
      </c>
      <c r="F614" s="2" t="s">
        <v>61</v>
      </c>
      <c r="G614" s="1">
        <v>475.20000000000005</v>
      </c>
      <c r="H614" s="1">
        <v>270</v>
      </c>
      <c r="I614" s="4">
        <v>6</v>
      </c>
      <c r="J614" s="2" t="s">
        <v>67</v>
      </c>
      <c r="K614" s="1">
        <f>Tabelle3[[#This Row],[Menge kg Nges]]/1000</f>
        <v>0.47520000000000007</v>
      </c>
      <c r="L614" s="1">
        <f>Tabelle3[[#This Row],[Menge kg P2O5]]/1000</f>
        <v>0.27</v>
      </c>
      <c r="M614" s="1">
        <f>Tabelle3[[#This Row],[Menge t Nges]]/Tabelle3[[#This Row],[Anzahl Lieferscheine]]</f>
        <v>7.9200000000000007E-2</v>
      </c>
      <c r="N614" s="1">
        <f>Tabelle3[[#This Row],[Menge t P2O5]]/Tabelle3[[#This Row],[Anzahl Lieferscheine]]</f>
        <v>4.5000000000000005E-2</v>
      </c>
    </row>
    <row r="615" spans="1:14" x14ac:dyDescent="0.2">
      <c r="A615" s="2" t="s">
        <v>37</v>
      </c>
      <c r="B615" s="2" t="s">
        <v>36</v>
      </c>
      <c r="C615" s="2" t="s">
        <v>6</v>
      </c>
      <c r="D615" s="2" t="s">
        <v>15</v>
      </c>
      <c r="E615" s="2" t="s">
        <v>21</v>
      </c>
      <c r="F615" s="2" t="s">
        <v>61</v>
      </c>
      <c r="G615" s="1">
        <v>2203.1999999999998</v>
      </c>
      <c r="H615" s="1">
        <v>1296</v>
      </c>
      <c r="I615" s="4">
        <v>2</v>
      </c>
      <c r="J615" s="2" t="s">
        <v>67</v>
      </c>
      <c r="K615" s="1">
        <f>Tabelle3[[#This Row],[Menge kg Nges]]/1000</f>
        <v>2.2031999999999998</v>
      </c>
      <c r="L615" s="1">
        <f>Tabelle3[[#This Row],[Menge kg P2O5]]/1000</f>
        <v>1.296</v>
      </c>
      <c r="M615" s="1">
        <f>Tabelle3[[#This Row],[Menge t Nges]]/Tabelle3[[#This Row],[Anzahl Lieferscheine]]</f>
        <v>1.1015999999999999</v>
      </c>
      <c r="N615" s="1">
        <f>Tabelle3[[#This Row],[Menge t P2O5]]/Tabelle3[[#This Row],[Anzahl Lieferscheine]]</f>
        <v>0.64800000000000002</v>
      </c>
    </row>
    <row r="616" spans="1:14" x14ac:dyDescent="0.2">
      <c r="A616" s="2" t="s">
        <v>37</v>
      </c>
      <c r="B616" s="2" t="s">
        <v>44</v>
      </c>
      <c r="C616" s="2" t="s">
        <v>6</v>
      </c>
      <c r="D616" s="2" t="s">
        <v>7</v>
      </c>
      <c r="E616" s="2" t="s">
        <v>9</v>
      </c>
      <c r="F616" s="2" t="s">
        <v>61</v>
      </c>
      <c r="G616" s="1">
        <v>382</v>
      </c>
      <c r="H616" s="1">
        <v>168</v>
      </c>
      <c r="I616" s="4">
        <v>3</v>
      </c>
      <c r="J616" s="2" t="s">
        <v>67</v>
      </c>
      <c r="K616" s="1">
        <f>Tabelle3[[#This Row],[Menge kg Nges]]/1000</f>
        <v>0.38200000000000001</v>
      </c>
      <c r="L616" s="1">
        <f>Tabelle3[[#This Row],[Menge kg P2O5]]/1000</f>
        <v>0.16800000000000001</v>
      </c>
      <c r="M616" s="1">
        <f>Tabelle3[[#This Row],[Menge t Nges]]/Tabelle3[[#This Row],[Anzahl Lieferscheine]]</f>
        <v>0.12733333333333333</v>
      </c>
      <c r="N616" s="1">
        <f>Tabelle3[[#This Row],[Menge t P2O5]]/Tabelle3[[#This Row],[Anzahl Lieferscheine]]</f>
        <v>5.6000000000000001E-2</v>
      </c>
    </row>
    <row r="617" spans="1:14" x14ac:dyDescent="0.2">
      <c r="A617" s="2" t="s">
        <v>37</v>
      </c>
      <c r="B617" s="2" t="s">
        <v>44</v>
      </c>
      <c r="C617" s="2" t="s">
        <v>6</v>
      </c>
      <c r="D617" s="2" t="s">
        <v>7</v>
      </c>
      <c r="E617" s="2" t="s">
        <v>11</v>
      </c>
      <c r="F617" s="2" t="s">
        <v>61</v>
      </c>
      <c r="G617" s="1">
        <v>750</v>
      </c>
      <c r="H617" s="1">
        <v>330</v>
      </c>
      <c r="I617" s="4">
        <v>1</v>
      </c>
      <c r="J617" s="2" t="s">
        <v>67</v>
      </c>
      <c r="K617" s="1">
        <f>Tabelle3[[#This Row],[Menge kg Nges]]/1000</f>
        <v>0.75</v>
      </c>
      <c r="L617" s="1">
        <f>Tabelle3[[#This Row],[Menge kg P2O5]]/1000</f>
        <v>0.33</v>
      </c>
      <c r="M617" s="1">
        <f>Tabelle3[[#This Row],[Menge t Nges]]/Tabelle3[[#This Row],[Anzahl Lieferscheine]]</f>
        <v>0.75</v>
      </c>
      <c r="N617" s="1">
        <f>Tabelle3[[#This Row],[Menge t P2O5]]/Tabelle3[[#This Row],[Anzahl Lieferscheine]]</f>
        <v>0.33</v>
      </c>
    </row>
    <row r="618" spans="1:14" x14ac:dyDescent="0.2">
      <c r="A618" s="2" t="s">
        <v>37</v>
      </c>
      <c r="B618" s="2" t="s">
        <v>44</v>
      </c>
      <c r="C618" s="2" t="s">
        <v>6</v>
      </c>
      <c r="D618" s="2" t="s">
        <v>7</v>
      </c>
      <c r="E618" s="2" t="s">
        <v>12</v>
      </c>
      <c r="F618" s="2" t="s">
        <v>61</v>
      </c>
      <c r="G618" s="1">
        <v>2836.8</v>
      </c>
      <c r="H618" s="1">
        <v>1292.27</v>
      </c>
      <c r="I618" s="4">
        <v>10</v>
      </c>
      <c r="J618" s="2" t="s">
        <v>67</v>
      </c>
      <c r="K618" s="1">
        <f>Tabelle3[[#This Row],[Menge kg Nges]]/1000</f>
        <v>2.8368000000000002</v>
      </c>
      <c r="L618" s="1">
        <f>Tabelle3[[#This Row],[Menge kg P2O5]]/1000</f>
        <v>1.29227</v>
      </c>
      <c r="M618" s="1">
        <f>Tabelle3[[#This Row],[Menge t Nges]]/Tabelle3[[#This Row],[Anzahl Lieferscheine]]</f>
        <v>0.28368000000000004</v>
      </c>
      <c r="N618" s="1">
        <f>Tabelle3[[#This Row],[Menge t P2O5]]/Tabelle3[[#This Row],[Anzahl Lieferscheine]]</f>
        <v>0.12922700000000001</v>
      </c>
    </row>
    <row r="619" spans="1:14" x14ac:dyDescent="0.2">
      <c r="A619" s="2" t="s">
        <v>37</v>
      </c>
      <c r="B619" s="2" t="s">
        <v>44</v>
      </c>
      <c r="C619" s="2" t="s">
        <v>6</v>
      </c>
      <c r="D619" s="2" t="s">
        <v>7</v>
      </c>
      <c r="E619" s="2" t="s">
        <v>14</v>
      </c>
      <c r="F619" s="2" t="s">
        <v>61</v>
      </c>
      <c r="G619" s="1">
        <v>7765.2</v>
      </c>
      <c r="H619" s="1">
        <v>3145.2999999999997</v>
      </c>
      <c r="I619" s="4">
        <v>24</v>
      </c>
      <c r="J619" s="2" t="s">
        <v>67</v>
      </c>
      <c r="K619" s="1">
        <f>Tabelle3[[#This Row],[Menge kg Nges]]/1000</f>
        <v>7.7652000000000001</v>
      </c>
      <c r="L619" s="1">
        <f>Tabelle3[[#This Row],[Menge kg P2O5]]/1000</f>
        <v>3.1452999999999998</v>
      </c>
      <c r="M619" s="1">
        <f>Tabelle3[[#This Row],[Menge t Nges]]/Tabelle3[[#This Row],[Anzahl Lieferscheine]]</f>
        <v>0.32355</v>
      </c>
      <c r="N619" s="1">
        <f>Tabelle3[[#This Row],[Menge t P2O5]]/Tabelle3[[#This Row],[Anzahl Lieferscheine]]</f>
        <v>0.13105416666666667</v>
      </c>
    </row>
    <row r="620" spans="1:14" x14ac:dyDescent="0.2">
      <c r="A620" s="2" t="s">
        <v>37</v>
      </c>
      <c r="B620" s="2" t="s">
        <v>44</v>
      </c>
      <c r="C620" s="2" t="s">
        <v>6</v>
      </c>
      <c r="D620" s="2" t="s">
        <v>15</v>
      </c>
      <c r="E620" s="2" t="s">
        <v>18</v>
      </c>
      <c r="F620" s="2" t="s">
        <v>61</v>
      </c>
      <c r="G620" s="1">
        <v>134.4</v>
      </c>
      <c r="H620" s="1">
        <v>108.8</v>
      </c>
      <c r="I620" s="4">
        <v>1</v>
      </c>
      <c r="J620" s="2" t="s">
        <v>67</v>
      </c>
      <c r="K620" s="1">
        <f>Tabelle3[[#This Row],[Menge kg Nges]]/1000</f>
        <v>0.13440000000000002</v>
      </c>
      <c r="L620" s="1">
        <f>Tabelle3[[#This Row],[Menge kg P2O5]]/1000</f>
        <v>0.10879999999999999</v>
      </c>
      <c r="M620" s="1">
        <f>Tabelle3[[#This Row],[Menge t Nges]]/Tabelle3[[#This Row],[Anzahl Lieferscheine]]</f>
        <v>0.13440000000000002</v>
      </c>
      <c r="N620" s="1">
        <f>Tabelle3[[#This Row],[Menge t P2O5]]/Tabelle3[[#This Row],[Anzahl Lieferscheine]]</f>
        <v>0.10879999999999999</v>
      </c>
    </row>
    <row r="621" spans="1:14" x14ac:dyDescent="0.2">
      <c r="A621" s="2" t="s">
        <v>37</v>
      </c>
      <c r="B621" s="2" t="s">
        <v>44</v>
      </c>
      <c r="C621" s="2" t="s">
        <v>6</v>
      </c>
      <c r="D621" s="2" t="s">
        <v>15</v>
      </c>
      <c r="E621" s="2" t="s">
        <v>20</v>
      </c>
      <c r="F621" s="2" t="s">
        <v>61</v>
      </c>
      <c r="G621" s="1">
        <v>102</v>
      </c>
      <c r="H621" s="1">
        <v>75</v>
      </c>
      <c r="I621" s="4">
        <v>1</v>
      </c>
      <c r="J621" s="2" t="s">
        <v>67</v>
      </c>
      <c r="K621" s="1">
        <f>Tabelle3[[#This Row],[Menge kg Nges]]/1000</f>
        <v>0.10199999999999999</v>
      </c>
      <c r="L621" s="1">
        <f>Tabelle3[[#This Row],[Menge kg P2O5]]/1000</f>
        <v>7.4999999999999997E-2</v>
      </c>
      <c r="M621" s="1">
        <f>Tabelle3[[#This Row],[Menge t Nges]]/Tabelle3[[#This Row],[Anzahl Lieferscheine]]</f>
        <v>0.10199999999999999</v>
      </c>
      <c r="N621" s="1">
        <f>Tabelle3[[#This Row],[Menge t P2O5]]/Tabelle3[[#This Row],[Anzahl Lieferscheine]]</f>
        <v>7.4999999999999997E-2</v>
      </c>
    </row>
    <row r="622" spans="1:14" x14ac:dyDescent="0.2">
      <c r="A622" s="2" t="s">
        <v>37</v>
      </c>
      <c r="B622" s="2" t="s">
        <v>44</v>
      </c>
      <c r="C622" s="2" t="s">
        <v>6</v>
      </c>
      <c r="D622" s="2" t="s">
        <v>15</v>
      </c>
      <c r="E622" s="2" t="s">
        <v>9</v>
      </c>
      <c r="F622" s="2" t="s">
        <v>61</v>
      </c>
      <c r="G622" s="1">
        <v>720.3</v>
      </c>
      <c r="H622" s="1">
        <v>470.4</v>
      </c>
      <c r="I622" s="4">
        <v>2</v>
      </c>
      <c r="J622" s="2" t="s">
        <v>67</v>
      </c>
      <c r="K622" s="1">
        <f>Tabelle3[[#This Row],[Menge kg Nges]]/1000</f>
        <v>0.72029999999999994</v>
      </c>
      <c r="L622" s="1">
        <f>Tabelle3[[#This Row],[Menge kg P2O5]]/1000</f>
        <v>0.47039999999999998</v>
      </c>
      <c r="M622" s="1">
        <f>Tabelle3[[#This Row],[Menge t Nges]]/Tabelle3[[#This Row],[Anzahl Lieferscheine]]</f>
        <v>0.36014999999999997</v>
      </c>
      <c r="N622" s="1">
        <f>Tabelle3[[#This Row],[Menge t P2O5]]/Tabelle3[[#This Row],[Anzahl Lieferscheine]]</f>
        <v>0.23519999999999999</v>
      </c>
    </row>
    <row r="623" spans="1:14" x14ac:dyDescent="0.2">
      <c r="A623" s="2" t="s">
        <v>37</v>
      </c>
      <c r="B623" s="2" t="s">
        <v>44</v>
      </c>
      <c r="C623" s="2" t="s">
        <v>25</v>
      </c>
      <c r="D623" s="2" t="s">
        <v>25</v>
      </c>
      <c r="E623" s="2" t="s">
        <v>26</v>
      </c>
      <c r="F623" s="2" t="s">
        <v>61</v>
      </c>
      <c r="G623" s="1">
        <v>0</v>
      </c>
      <c r="H623" s="1">
        <v>11490.63</v>
      </c>
      <c r="I623" s="4">
        <v>43</v>
      </c>
      <c r="J623" s="2" t="s">
        <v>67</v>
      </c>
      <c r="K623" s="1">
        <f>Tabelle3[[#This Row],[Menge kg Nges]]/1000</f>
        <v>0</v>
      </c>
      <c r="L623" s="1">
        <f>Tabelle3[[#This Row],[Menge kg P2O5]]/1000</f>
        <v>11.490629999999999</v>
      </c>
      <c r="M623" s="1">
        <f>Tabelle3[[#This Row],[Menge t Nges]]/Tabelle3[[#This Row],[Anzahl Lieferscheine]]</f>
        <v>0</v>
      </c>
      <c r="N623" s="1">
        <f>Tabelle3[[#This Row],[Menge t P2O5]]/Tabelle3[[#This Row],[Anzahl Lieferscheine]]</f>
        <v>0.26722395348837208</v>
      </c>
    </row>
    <row r="624" spans="1:14" x14ac:dyDescent="0.2">
      <c r="A624" s="2" t="s">
        <v>37</v>
      </c>
      <c r="B624" s="2" t="s">
        <v>49</v>
      </c>
      <c r="C624" s="2" t="s">
        <v>6</v>
      </c>
      <c r="D624" s="2" t="s">
        <v>7</v>
      </c>
      <c r="E624" s="2" t="s">
        <v>8</v>
      </c>
      <c r="F624" s="2" t="s">
        <v>61</v>
      </c>
      <c r="G624" s="1">
        <v>380</v>
      </c>
      <c r="H624" s="1">
        <v>105</v>
      </c>
      <c r="I624" s="4">
        <v>1</v>
      </c>
      <c r="J624" s="2" t="s">
        <v>67</v>
      </c>
      <c r="K624" s="1">
        <f>Tabelle3[[#This Row],[Menge kg Nges]]/1000</f>
        <v>0.38</v>
      </c>
      <c r="L624" s="1">
        <f>Tabelle3[[#This Row],[Menge kg P2O5]]/1000</f>
        <v>0.105</v>
      </c>
      <c r="M624" s="1">
        <f>Tabelle3[[#This Row],[Menge t Nges]]/Tabelle3[[#This Row],[Anzahl Lieferscheine]]</f>
        <v>0.38</v>
      </c>
      <c r="N624" s="1">
        <f>Tabelle3[[#This Row],[Menge t P2O5]]/Tabelle3[[#This Row],[Anzahl Lieferscheine]]</f>
        <v>0.105</v>
      </c>
    </row>
    <row r="625" spans="1:14" x14ac:dyDescent="0.2">
      <c r="A625" s="2" t="s">
        <v>37</v>
      </c>
      <c r="B625" s="2" t="s">
        <v>49</v>
      </c>
      <c r="C625" s="2" t="s">
        <v>6</v>
      </c>
      <c r="D625" s="2" t="s">
        <v>7</v>
      </c>
      <c r="E625" s="2" t="s">
        <v>11</v>
      </c>
      <c r="F625" s="2" t="s">
        <v>61</v>
      </c>
      <c r="G625" s="1">
        <v>510</v>
      </c>
      <c r="H625" s="1">
        <v>195</v>
      </c>
      <c r="I625" s="4">
        <v>1</v>
      </c>
      <c r="J625" s="2" t="s">
        <v>67</v>
      </c>
      <c r="K625" s="1">
        <f>Tabelle3[[#This Row],[Menge kg Nges]]/1000</f>
        <v>0.51</v>
      </c>
      <c r="L625" s="1">
        <f>Tabelle3[[#This Row],[Menge kg P2O5]]/1000</f>
        <v>0.19500000000000001</v>
      </c>
      <c r="M625" s="1">
        <f>Tabelle3[[#This Row],[Menge t Nges]]/Tabelle3[[#This Row],[Anzahl Lieferscheine]]</f>
        <v>0.51</v>
      </c>
      <c r="N625" s="1">
        <f>Tabelle3[[#This Row],[Menge t P2O5]]/Tabelle3[[#This Row],[Anzahl Lieferscheine]]</f>
        <v>0.19500000000000001</v>
      </c>
    </row>
    <row r="626" spans="1:14" x14ac:dyDescent="0.2">
      <c r="A626" s="2" t="s">
        <v>37</v>
      </c>
      <c r="B626" s="2" t="s">
        <v>49</v>
      </c>
      <c r="C626" s="2" t="s">
        <v>6</v>
      </c>
      <c r="D626" s="2" t="s">
        <v>7</v>
      </c>
      <c r="E626" s="2" t="s">
        <v>12</v>
      </c>
      <c r="F626" s="2" t="s">
        <v>61</v>
      </c>
      <c r="G626" s="1">
        <v>856.30000000000007</v>
      </c>
      <c r="H626" s="1">
        <v>374.59999999999997</v>
      </c>
      <c r="I626" s="4">
        <v>5</v>
      </c>
      <c r="J626" s="2" t="s">
        <v>67</v>
      </c>
      <c r="K626" s="1">
        <f>Tabelle3[[#This Row],[Menge kg Nges]]/1000</f>
        <v>0.85630000000000006</v>
      </c>
      <c r="L626" s="1">
        <f>Tabelle3[[#This Row],[Menge kg P2O5]]/1000</f>
        <v>0.37459999999999999</v>
      </c>
      <c r="M626" s="1">
        <f>Tabelle3[[#This Row],[Menge t Nges]]/Tabelle3[[#This Row],[Anzahl Lieferscheine]]</f>
        <v>0.17126000000000002</v>
      </c>
      <c r="N626" s="1">
        <f>Tabelle3[[#This Row],[Menge t P2O5]]/Tabelle3[[#This Row],[Anzahl Lieferscheine]]</f>
        <v>7.492E-2</v>
      </c>
    </row>
    <row r="627" spans="1:14" x14ac:dyDescent="0.2">
      <c r="A627" s="2" t="s">
        <v>37</v>
      </c>
      <c r="B627" s="2" t="s">
        <v>49</v>
      </c>
      <c r="C627" s="2" t="s">
        <v>6</v>
      </c>
      <c r="D627" s="2" t="s">
        <v>7</v>
      </c>
      <c r="E627" s="2" t="s">
        <v>14</v>
      </c>
      <c r="F627" s="2" t="s">
        <v>61</v>
      </c>
      <c r="G627" s="1">
        <v>5403.86</v>
      </c>
      <c r="H627" s="1">
        <v>1853.28</v>
      </c>
      <c r="I627" s="4">
        <v>24</v>
      </c>
      <c r="J627" s="2" t="s">
        <v>67</v>
      </c>
      <c r="K627" s="1">
        <f>Tabelle3[[#This Row],[Menge kg Nges]]/1000</f>
        <v>5.4038599999999999</v>
      </c>
      <c r="L627" s="1">
        <f>Tabelle3[[#This Row],[Menge kg P2O5]]/1000</f>
        <v>1.85328</v>
      </c>
      <c r="M627" s="1">
        <f>Tabelle3[[#This Row],[Menge t Nges]]/Tabelle3[[#This Row],[Anzahl Lieferscheine]]</f>
        <v>0.22516083333333334</v>
      </c>
      <c r="N627" s="1">
        <f>Tabelle3[[#This Row],[Menge t P2O5]]/Tabelle3[[#This Row],[Anzahl Lieferscheine]]</f>
        <v>7.7219999999999997E-2</v>
      </c>
    </row>
    <row r="628" spans="1:14" x14ac:dyDescent="0.2">
      <c r="A628" s="2" t="s">
        <v>37</v>
      </c>
      <c r="B628" s="2" t="s">
        <v>47</v>
      </c>
      <c r="C628" s="2" t="s">
        <v>6</v>
      </c>
      <c r="D628" s="2" t="s">
        <v>7</v>
      </c>
      <c r="E628" s="2" t="s">
        <v>9</v>
      </c>
      <c r="F628" s="2" t="s">
        <v>61</v>
      </c>
      <c r="G628" s="1">
        <v>290</v>
      </c>
      <c r="H628" s="1">
        <v>120</v>
      </c>
      <c r="I628" s="4">
        <v>1</v>
      </c>
      <c r="J628" s="2" t="s">
        <v>67</v>
      </c>
      <c r="K628" s="1">
        <f>Tabelle3[[#This Row],[Menge kg Nges]]/1000</f>
        <v>0.28999999999999998</v>
      </c>
      <c r="L628" s="1">
        <f>Tabelle3[[#This Row],[Menge kg P2O5]]/1000</f>
        <v>0.12</v>
      </c>
      <c r="M628" s="1">
        <f>Tabelle3[[#This Row],[Menge t Nges]]/Tabelle3[[#This Row],[Anzahl Lieferscheine]]</f>
        <v>0.28999999999999998</v>
      </c>
      <c r="N628" s="1">
        <f>Tabelle3[[#This Row],[Menge t P2O5]]/Tabelle3[[#This Row],[Anzahl Lieferscheine]]</f>
        <v>0.12</v>
      </c>
    </row>
    <row r="629" spans="1:14" x14ac:dyDescent="0.2">
      <c r="A629" s="2" t="s">
        <v>37</v>
      </c>
      <c r="B629" s="2" t="s">
        <v>47</v>
      </c>
      <c r="C629" s="2" t="s">
        <v>6</v>
      </c>
      <c r="D629" s="2" t="s">
        <v>7</v>
      </c>
      <c r="E629" s="2" t="s">
        <v>14</v>
      </c>
      <c r="F629" s="2" t="s">
        <v>61</v>
      </c>
      <c r="G629" s="1">
        <v>1037.5999999999999</v>
      </c>
      <c r="H629" s="1">
        <v>451.2</v>
      </c>
      <c r="I629" s="4">
        <v>4</v>
      </c>
      <c r="J629" s="2" t="s">
        <v>67</v>
      </c>
      <c r="K629" s="1">
        <f>Tabelle3[[#This Row],[Menge kg Nges]]/1000</f>
        <v>1.0375999999999999</v>
      </c>
      <c r="L629" s="1">
        <f>Tabelle3[[#This Row],[Menge kg P2O5]]/1000</f>
        <v>0.45119999999999999</v>
      </c>
      <c r="M629" s="1">
        <f>Tabelle3[[#This Row],[Menge t Nges]]/Tabelle3[[#This Row],[Anzahl Lieferscheine]]</f>
        <v>0.25939999999999996</v>
      </c>
      <c r="N629" s="1">
        <f>Tabelle3[[#This Row],[Menge t P2O5]]/Tabelle3[[#This Row],[Anzahl Lieferscheine]]</f>
        <v>0.1128</v>
      </c>
    </row>
    <row r="630" spans="1:14" x14ac:dyDescent="0.2">
      <c r="A630" s="2" t="s">
        <v>37</v>
      </c>
      <c r="B630" s="2" t="s">
        <v>47</v>
      </c>
      <c r="C630" s="2" t="s">
        <v>25</v>
      </c>
      <c r="D630" s="2" t="s">
        <v>25</v>
      </c>
      <c r="E630" s="2" t="s">
        <v>26</v>
      </c>
      <c r="F630" s="2" t="s">
        <v>61</v>
      </c>
      <c r="G630" s="1">
        <v>0</v>
      </c>
      <c r="H630" s="1">
        <v>204</v>
      </c>
      <c r="I630" s="4">
        <v>1</v>
      </c>
      <c r="J630" s="2" t="s">
        <v>67</v>
      </c>
      <c r="K630" s="1">
        <f>Tabelle3[[#This Row],[Menge kg Nges]]/1000</f>
        <v>0</v>
      </c>
      <c r="L630" s="1">
        <f>Tabelle3[[#This Row],[Menge kg P2O5]]/1000</f>
        <v>0.20399999999999999</v>
      </c>
      <c r="M630" s="1">
        <f>Tabelle3[[#This Row],[Menge t Nges]]/Tabelle3[[#This Row],[Anzahl Lieferscheine]]</f>
        <v>0</v>
      </c>
      <c r="N630" s="1">
        <f>Tabelle3[[#This Row],[Menge t P2O5]]/Tabelle3[[#This Row],[Anzahl Lieferscheine]]</f>
        <v>0.20399999999999999</v>
      </c>
    </row>
    <row r="631" spans="1:14" x14ac:dyDescent="0.2">
      <c r="A631" s="2" t="s">
        <v>37</v>
      </c>
      <c r="B631" s="2" t="s">
        <v>37</v>
      </c>
      <c r="C631" s="2" t="s">
        <v>6</v>
      </c>
      <c r="D631" s="2" t="s">
        <v>7</v>
      </c>
      <c r="E631" s="2" t="s">
        <v>8</v>
      </c>
      <c r="F631" s="2" t="s">
        <v>61</v>
      </c>
      <c r="G631" s="1">
        <v>24070.9</v>
      </c>
      <c r="H631" s="1">
        <v>8128.3</v>
      </c>
      <c r="I631" s="4">
        <v>37</v>
      </c>
      <c r="J631" s="2" t="s">
        <v>67</v>
      </c>
      <c r="K631" s="1">
        <f>Tabelle3[[#This Row],[Menge kg Nges]]/1000</f>
        <v>24.070900000000002</v>
      </c>
      <c r="L631" s="1">
        <f>Tabelle3[[#This Row],[Menge kg P2O5]]/1000</f>
        <v>8.1282999999999994</v>
      </c>
      <c r="M631" s="1">
        <f>Tabelle3[[#This Row],[Menge t Nges]]/Tabelle3[[#This Row],[Anzahl Lieferscheine]]</f>
        <v>0.65056486486486487</v>
      </c>
      <c r="N631" s="1">
        <f>Tabelle3[[#This Row],[Menge t P2O5]]/Tabelle3[[#This Row],[Anzahl Lieferscheine]]</f>
        <v>0.21968378378378378</v>
      </c>
    </row>
    <row r="632" spans="1:14" x14ac:dyDescent="0.2">
      <c r="A632" s="2" t="s">
        <v>37</v>
      </c>
      <c r="B632" s="2" t="s">
        <v>37</v>
      </c>
      <c r="C632" s="2" t="s">
        <v>6</v>
      </c>
      <c r="D632" s="2" t="s">
        <v>7</v>
      </c>
      <c r="E632" s="2" t="s">
        <v>9</v>
      </c>
      <c r="F632" s="2" t="s">
        <v>61</v>
      </c>
      <c r="G632" s="1">
        <v>63298.230000000018</v>
      </c>
      <c r="H632" s="1">
        <v>26465.16</v>
      </c>
      <c r="I632" s="4">
        <v>246</v>
      </c>
      <c r="J632" s="2" t="s">
        <v>67</v>
      </c>
      <c r="K632" s="1">
        <f>Tabelle3[[#This Row],[Menge kg Nges]]/1000</f>
        <v>63.298230000000018</v>
      </c>
      <c r="L632" s="1">
        <f>Tabelle3[[#This Row],[Menge kg P2O5]]/1000</f>
        <v>26.465160000000001</v>
      </c>
      <c r="M632" s="1">
        <f>Tabelle3[[#This Row],[Menge t Nges]]/Tabelle3[[#This Row],[Anzahl Lieferscheine]]</f>
        <v>0.25730987804878058</v>
      </c>
      <c r="N632" s="1">
        <f>Tabelle3[[#This Row],[Menge t P2O5]]/Tabelle3[[#This Row],[Anzahl Lieferscheine]]</f>
        <v>0.1075819512195122</v>
      </c>
    </row>
    <row r="633" spans="1:14" x14ac:dyDescent="0.2">
      <c r="A633" s="2" t="s">
        <v>37</v>
      </c>
      <c r="B633" s="2" t="s">
        <v>37</v>
      </c>
      <c r="C633" s="2" t="s">
        <v>6</v>
      </c>
      <c r="D633" s="2" t="s">
        <v>7</v>
      </c>
      <c r="E633" s="2" t="s">
        <v>50</v>
      </c>
      <c r="F633" s="2" t="s">
        <v>61</v>
      </c>
      <c r="G633" s="1">
        <v>220</v>
      </c>
      <c r="H633" s="1">
        <v>90</v>
      </c>
      <c r="I633" s="4">
        <v>1</v>
      </c>
      <c r="J633" s="2" t="s">
        <v>67</v>
      </c>
      <c r="K633" s="1">
        <f>Tabelle3[[#This Row],[Menge kg Nges]]/1000</f>
        <v>0.22</v>
      </c>
      <c r="L633" s="1">
        <f>Tabelle3[[#This Row],[Menge kg P2O5]]/1000</f>
        <v>0.09</v>
      </c>
      <c r="M633" s="1">
        <f>Tabelle3[[#This Row],[Menge t Nges]]/Tabelle3[[#This Row],[Anzahl Lieferscheine]]</f>
        <v>0.22</v>
      </c>
      <c r="N633" s="1">
        <f>Tabelle3[[#This Row],[Menge t P2O5]]/Tabelle3[[#This Row],[Anzahl Lieferscheine]]</f>
        <v>0.09</v>
      </c>
    </row>
    <row r="634" spans="1:14" x14ac:dyDescent="0.2">
      <c r="A634" s="2" t="s">
        <v>37</v>
      </c>
      <c r="B634" s="2" t="s">
        <v>37</v>
      </c>
      <c r="C634" s="2" t="s">
        <v>6</v>
      </c>
      <c r="D634" s="2" t="s">
        <v>7</v>
      </c>
      <c r="E634" s="2" t="s">
        <v>10</v>
      </c>
      <c r="F634" s="2" t="s">
        <v>61</v>
      </c>
      <c r="G634" s="1">
        <v>8810.5999999999985</v>
      </c>
      <c r="H634" s="1">
        <v>3569.2000000000003</v>
      </c>
      <c r="I634" s="4">
        <v>22</v>
      </c>
      <c r="J634" s="2" t="s">
        <v>67</v>
      </c>
      <c r="K634" s="1">
        <f>Tabelle3[[#This Row],[Menge kg Nges]]/1000</f>
        <v>8.8105999999999991</v>
      </c>
      <c r="L634" s="1">
        <f>Tabelle3[[#This Row],[Menge kg P2O5]]/1000</f>
        <v>3.5692000000000004</v>
      </c>
      <c r="M634" s="1">
        <f>Tabelle3[[#This Row],[Menge t Nges]]/Tabelle3[[#This Row],[Anzahl Lieferscheine]]</f>
        <v>0.40048181818181816</v>
      </c>
      <c r="N634" s="1">
        <f>Tabelle3[[#This Row],[Menge t P2O5]]/Tabelle3[[#This Row],[Anzahl Lieferscheine]]</f>
        <v>0.16223636363636365</v>
      </c>
    </row>
    <row r="635" spans="1:14" x14ac:dyDescent="0.2">
      <c r="A635" s="2" t="s">
        <v>37</v>
      </c>
      <c r="B635" s="2" t="s">
        <v>37</v>
      </c>
      <c r="C635" s="2" t="s">
        <v>6</v>
      </c>
      <c r="D635" s="2" t="s">
        <v>7</v>
      </c>
      <c r="E635" s="2" t="s">
        <v>11</v>
      </c>
      <c r="F635" s="2" t="s">
        <v>61</v>
      </c>
      <c r="G635" s="1">
        <v>43028.369999999988</v>
      </c>
      <c r="H635" s="1">
        <v>18880.990000000002</v>
      </c>
      <c r="I635" s="4">
        <v>218</v>
      </c>
      <c r="J635" s="2" t="s">
        <v>67</v>
      </c>
      <c r="K635" s="1">
        <f>Tabelle3[[#This Row],[Menge kg Nges]]/1000</f>
        <v>43.028369999999988</v>
      </c>
      <c r="L635" s="1">
        <f>Tabelle3[[#This Row],[Menge kg P2O5]]/1000</f>
        <v>18.880990000000001</v>
      </c>
      <c r="M635" s="1">
        <f>Tabelle3[[#This Row],[Menge t Nges]]/Tabelle3[[#This Row],[Anzahl Lieferscheine]]</f>
        <v>0.1973778440366972</v>
      </c>
      <c r="N635" s="1">
        <f>Tabelle3[[#This Row],[Menge t P2O5]]/Tabelle3[[#This Row],[Anzahl Lieferscheine]]</f>
        <v>8.6610045871559641E-2</v>
      </c>
    </row>
    <row r="636" spans="1:14" x14ac:dyDescent="0.2">
      <c r="A636" s="2" t="s">
        <v>37</v>
      </c>
      <c r="B636" s="2" t="s">
        <v>37</v>
      </c>
      <c r="C636" s="2" t="s">
        <v>6</v>
      </c>
      <c r="D636" s="2" t="s">
        <v>7</v>
      </c>
      <c r="E636" s="2" t="s">
        <v>12</v>
      </c>
      <c r="F636" s="2" t="s">
        <v>61</v>
      </c>
      <c r="G636" s="1">
        <v>507673.85</v>
      </c>
      <c r="H636" s="1">
        <v>193106.37000000011</v>
      </c>
      <c r="I636" s="4">
        <v>1991</v>
      </c>
      <c r="J636" s="2" t="s">
        <v>67</v>
      </c>
      <c r="K636" s="1">
        <f>Tabelle3[[#This Row],[Menge kg Nges]]/1000</f>
        <v>507.67384999999996</v>
      </c>
      <c r="L636" s="1">
        <f>Tabelle3[[#This Row],[Menge kg P2O5]]/1000</f>
        <v>193.10637000000011</v>
      </c>
      <c r="M636" s="1">
        <f>Tabelle3[[#This Row],[Menge t Nges]]/Tabelle3[[#This Row],[Anzahl Lieferscheine]]</f>
        <v>0.25498435459568053</v>
      </c>
      <c r="N636" s="1">
        <f>Tabelle3[[#This Row],[Menge t P2O5]]/Tabelle3[[#This Row],[Anzahl Lieferscheine]]</f>
        <v>9.6989638372677101E-2</v>
      </c>
    </row>
    <row r="637" spans="1:14" x14ac:dyDescent="0.2">
      <c r="A637" s="2" t="s">
        <v>37</v>
      </c>
      <c r="B637" s="2" t="s">
        <v>37</v>
      </c>
      <c r="C637" s="2" t="s">
        <v>6</v>
      </c>
      <c r="D637" s="2" t="s">
        <v>7</v>
      </c>
      <c r="E637" s="2" t="s">
        <v>13</v>
      </c>
      <c r="F637" s="2" t="s">
        <v>61</v>
      </c>
      <c r="G637" s="1">
        <v>98105.300000000017</v>
      </c>
      <c r="H637" s="1">
        <v>51754.33</v>
      </c>
      <c r="I637" s="4">
        <v>487</v>
      </c>
      <c r="J637" s="2" t="s">
        <v>67</v>
      </c>
      <c r="K637" s="1">
        <f>Tabelle3[[#This Row],[Menge kg Nges]]/1000</f>
        <v>98.105300000000014</v>
      </c>
      <c r="L637" s="1">
        <f>Tabelle3[[#This Row],[Menge kg P2O5]]/1000</f>
        <v>51.754330000000003</v>
      </c>
      <c r="M637" s="1">
        <f>Tabelle3[[#This Row],[Menge t Nges]]/Tabelle3[[#This Row],[Anzahl Lieferscheine]]</f>
        <v>0.20144825462012322</v>
      </c>
      <c r="N637" s="1">
        <f>Tabelle3[[#This Row],[Menge t P2O5]]/Tabelle3[[#This Row],[Anzahl Lieferscheine]]</f>
        <v>0.1062717248459959</v>
      </c>
    </row>
    <row r="638" spans="1:14" x14ac:dyDescent="0.2">
      <c r="A638" s="2" t="s">
        <v>37</v>
      </c>
      <c r="B638" s="2" t="s">
        <v>37</v>
      </c>
      <c r="C638" s="2" t="s">
        <v>6</v>
      </c>
      <c r="D638" s="2" t="s">
        <v>7</v>
      </c>
      <c r="E638" s="2" t="s">
        <v>14</v>
      </c>
      <c r="F638" s="2" t="s">
        <v>61</v>
      </c>
      <c r="G638" s="1">
        <v>151720.15999999995</v>
      </c>
      <c r="H638" s="1">
        <v>68699.670000000056</v>
      </c>
      <c r="I638" s="4">
        <v>687</v>
      </c>
      <c r="J638" s="2" t="s">
        <v>67</v>
      </c>
      <c r="K638" s="1">
        <f>Tabelle3[[#This Row],[Menge kg Nges]]/1000</f>
        <v>151.72015999999994</v>
      </c>
      <c r="L638" s="1">
        <f>Tabelle3[[#This Row],[Menge kg P2O5]]/1000</f>
        <v>68.699670000000054</v>
      </c>
      <c r="M638" s="1">
        <f>Tabelle3[[#This Row],[Menge t Nges]]/Tabelle3[[#This Row],[Anzahl Lieferscheine]]</f>
        <v>0.22084448326055303</v>
      </c>
      <c r="N638" s="1">
        <f>Tabelle3[[#This Row],[Menge t P2O5]]/Tabelle3[[#This Row],[Anzahl Lieferscheine]]</f>
        <v>9.9999519650655094E-2</v>
      </c>
    </row>
    <row r="639" spans="1:14" x14ac:dyDescent="0.2">
      <c r="A639" s="2" t="s">
        <v>37</v>
      </c>
      <c r="B639" s="2" t="s">
        <v>37</v>
      </c>
      <c r="C639" s="2" t="s">
        <v>6</v>
      </c>
      <c r="D639" s="2" t="s">
        <v>15</v>
      </c>
      <c r="E639" s="2" t="s">
        <v>8</v>
      </c>
      <c r="F639" s="2" t="s">
        <v>61</v>
      </c>
      <c r="G639" s="1">
        <v>127.4</v>
      </c>
      <c r="H639" s="1">
        <v>52</v>
      </c>
      <c r="I639" s="4">
        <v>1</v>
      </c>
      <c r="J639" s="2" t="s">
        <v>67</v>
      </c>
      <c r="K639" s="1">
        <f>Tabelle3[[#This Row],[Menge kg Nges]]/1000</f>
        <v>0.12740000000000001</v>
      </c>
      <c r="L639" s="1">
        <f>Tabelle3[[#This Row],[Menge kg P2O5]]/1000</f>
        <v>5.1999999999999998E-2</v>
      </c>
      <c r="M639" s="1">
        <f>Tabelle3[[#This Row],[Menge t Nges]]/Tabelle3[[#This Row],[Anzahl Lieferscheine]]</f>
        <v>0.12740000000000001</v>
      </c>
      <c r="N639" s="1">
        <f>Tabelle3[[#This Row],[Menge t P2O5]]/Tabelle3[[#This Row],[Anzahl Lieferscheine]]</f>
        <v>5.1999999999999998E-2</v>
      </c>
    </row>
    <row r="640" spans="1:14" x14ac:dyDescent="0.2">
      <c r="A640" s="2" t="s">
        <v>37</v>
      </c>
      <c r="B640" s="2" t="s">
        <v>37</v>
      </c>
      <c r="C640" s="2" t="s">
        <v>6</v>
      </c>
      <c r="D640" s="2" t="s">
        <v>15</v>
      </c>
      <c r="E640" s="2" t="s">
        <v>16</v>
      </c>
      <c r="F640" s="2" t="s">
        <v>61</v>
      </c>
      <c r="G640" s="1">
        <v>1632.75</v>
      </c>
      <c r="H640" s="1">
        <v>961.64999999999986</v>
      </c>
      <c r="I640" s="4">
        <v>7</v>
      </c>
      <c r="J640" s="2" t="s">
        <v>67</v>
      </c>
      <c r="K640" s="1">
        <f>Tabelle3[[#This Row],[Menge kg Nges]]/1000</f>
        <v>1.6327499999999999</v>
      </c>
      <c r="L640" s="1">
        <f>Tabelle3[[#This Row],[Menge kg P2O5]]/1000</f>
        <v>0.96164999999999989</v>
      </c>
      <c r="M640" s="1">
        <f>Tabelle3[[#This Row],[Menge t Nges]]/Tabelle3[[#This Row],[Anzahl Lieferscheine]]</f>
        <v>0.23324999999999999</v>
      </c>
      <c r="N640" s="1">
        <f>Tabelle3[[#This Row],[Menge t P2O5]]/Tabelle3[[#This Row],[Anzahl Lieferscheine]]</f>
        <v>0.13737857142857141</v>
      </c>
    </row>
    <row r="641" spans="1:14" x14ac:dyDescent="0.2">
      <c r="A641" s="2" t="s">
        <v>37</v>
      </c>
      <c r="B641" s="2" t="s">
        <v>37</v>
      </c>
      <c r="C641" s="2" t="s">
        <v>6</v>
      </c>
      <c r="D641" s="2" t="s">
        <v>15</v>
      </c>
      <c r="E641" s="2" t="s">
        <v>17</v>
      </c>
      <c r="F641" s="2" t="s">
        <v>61</v>
      </c>
      <c r="G641" s="1">
        <v>95.4</v>
      </c>
      <c r="H641" s="1">
        <v>41.4</v>
      </c>
      <c r="I641" s="4">
        <v>1</v>
      </c>
      <c r="J641" s="2" t="s">
        <v>67</v>
      </c>
      <c r="K641" s="1">
        <f>Tabelle3[[#This Row],[Menge kg Nges]]/1000</f>
        <v>9.5400000000000013E-2</v>
      </c>
      <c r="L641" s="1">
        <f>Tabelle3[[#This Row],[Menge kg P2O5]]/1000</f>
        <v>4.1399999999999999E-2</v>
      </c>
      <c r="M641" s="1">
        <f>Tabelle3[[#This Row],[Menge t Nges]]/Tabelle3[[#This Row],[Anzahl Lieferscheine]]</f>
        <v>9.5400000000000013E-2</v>
      </c>
      <c r="N641" s="1">
        <f>Tabelle3[[#This Row],[Menge t P2O5]]/Tabelle3[[#This Row],[Anzahl Lieferscheine]]</f>
        <v>4.1399999999999999E-2</v>
      </c>
    </row>
    <row r="642" spans="1:14" x14ac:dyDescent="0.2">
      <c r="A642" s="2" t="s">
        <v>37</v>
      </c>
      <c r="B642" s="2" t="s">
        <v>37</v>
      </c>
      <c r="C642" s="2" t="s">
        <v>6</v>
      </c>
      <c r="D642" s="2" t="s">
        <v>15</v>
      </c>
      <c r="E642" s="2" t="s">
        <v>18</v>
      </c>
      <c r="F642" s="2" t="s">
        <v>61</v>
      </c>
      <c r="G642" s="1">
        <v>6685.1100000000006</v>
      </c>
      <c r="H642" s="1">
        <v>5061.6000000000004</v>
      </c>
      <c r="I642" s="4">
        <v>19</v>
      </c>
      <c r="J642" s="2" t="s">
        <v>67</v>
      </c>
      <c r="K642" s="1">
        <f>Tabelle3[[#This Row],[Menge kg Nges]]/1000</f>
        <v>6.6851100000000008</v>
      </c>
      <c r="L642" s="1">
        <f>Tabelle3[[#This Row],[Menge kg P2O5]]/1000</f>
        <v>5.0616000000000003</v>
      </c>
      <c r="M642" s="1">
        <f>Tabelle3[[#This Row],[Menge t Nges]]/Tabelle3[[#This Row],[Anzahl Lieferscheine]]</f>
        <v>0.35184789473684214</v>
      </c>
      <c r="N642" s="1">
        <f>Tabelle3[[#This Row],[Menge t P2O5]]/Tabelle3[[#This Row],[Anzahl Lieferscheine]]</f>
        <v>0.26640000000000003</v>
      </c>
    </row>
    <row r="643" spans="1:14" x14ac:dyDescent="0.2">
      <c r="A643" s="2" t="s">
        <v>37</v>
      </c>
      <c r="B643" s="2" t="s">
        <v>37</v>
      </c>
      <c r="C643" s="2" t="s">
        <v>6</v>
      </c>
      <c r="D643" s="2" t="s">
        <v>15</v>
      </c>
      <c r="E643" s="2" t="s">
        <v>19</v>
      </c>
      <c r="F643" s="2" t="s">
        <v>61</v>
      </c>
      <c r="G643" s="1">
        <v>625.5</v>
      </c>
      <c r="H643" s="1">
        <v>674</v>
      </c>
      <c r="I643" s="4">
        <v>5</v>
      </c>
      <c r="J643" s="2" t="s">
        <v>67</v>
      </c>
      <c r="K643" s="1">
        <f>Tabelle3[[#This Row],[Menge kg Nges]]/1000</f>
        <v>0.62549999999999994</v>
      </c>
      <c r="L643" s="1">
        <f>Tabelle3[[#This Row],[Menge kg P2O5]]/1000</f>
        <v>0.67400000000000004</v>
      </c>
      <c r="M643" s="1">
        <f>Tabelle3[[#This Row],[Menge t Nges]]/Tabelle3[[#This Row],[Anzahl Lieferscheine]]</f>
        <v>0.12509999999999999</v>
      </c>
      <c r="N643" s="1">
        <f>Tabelle3[[#This Row],[Menge t P2O5]]/Tabelle3[[#This Row],[Anzahl Lieferscheine]]</f>
        <v>0.1348</v>
      </c>
    </row>
    <row r="644" spans="1:14" x14ac:dyDescent="0.2">
      <c r="A644" s="2" t="s">
        <v>37</v>
      </c>
      <c r="B644" s="2" t="s">
        <v>37</v>
      </c>
      <c r="C644" s="2" t="s">
        <v>6</v>
      </c>
      <c r="D644" s="2" t="s">
        <v>15</v>
      </c>
      <c r="E644" s="2" t="s">
        <v>20</v>
      </c>
      <c r="F644" s="2" t="s">
        <v>61</v>
      </c>
      <c r="G644" s="1">
        <v>10057.450000000004</v>
      </c>
      <c r="H644" s="1">
        <v>6283.2099999999991</v>
      </c>
      <c r="I644" s="4">
        <v>173</v>
      </c>
      <c r="J644" s="2" t="s">
        <v>67</v>
      </c>
      <c r="K644" s="1">
        <f>Tabelle3[[#This Row],[Menge kg Nges]]/1000</f>
        <v>10.057450000000005</v>
      </c>
      <c r="L644" s="1">
        <f>Tabelle3[[#This Row],[Menge kg P2O5]]/1000</f>
        <v>6.2832099999999995</v>
      </c>
      <c r="M644" s="1">
        <f>Tabelle3[[#This Row],[Menge t Nges]]/Tabelle3[[#This Row],[Anzahl Lieferscheine]]</f>
        <v>5.8135549132948001E-2</v>
      </c>
      <c r="N644" s="1">
        <f>Tabelle3[[#This Row],[Menge t P2O5]]/Tabelle3[[#This Row],[Anzahl Lieferscheine]]</f>
        <v>3.6319132947976875E-2</v>
      </c>
    </row>
    <row r="645" spans="1:14" x14ac:dyDescent="0.2">
      <c r="A645" s="2" t="s">
        <v>37</v>
      </c>
      <c r="B645" s="2" t="s">
        <v>37</v>
      </c>
      <c r="C645" s="2" t="s">
        <v>6</v>
      </c>
      <c r="D645" s="2" t="s">
        <v>15</v>
      </c>
      <c r="E645" s="2" t="s">
        <v>21</v>
      </c>
      <c r="F645" s="2" t="s">
        <v>61</v>
      </c>
      <c r="G645" s="1">
        <v>10741.21</v>
      </c>
      <c r="H645" s="1">
        <v>6126.38</v>
      </c>
      <c r="I645" s="4">
        <v>47</v>
      </c>
      <c r="J645" s="2" t="s">
        <v>67</v>
      </c>
      <c r="K645" s="1">
        <f>Tabelle3[[#This Row],[Menge kg Nges]]/1000</f>
        <v>10.741209999999999</v>
      </c>
      <c r="L645" s="1">
        <f>Tabelle3[[#This Row],[Menge kg P2O5]]/1000</f>
        <v>6.1263800000000002</v>
      </c>
      <c r="M645" s="1">
        <f>Tabelle3[[#This Row],[Menge t Nges]]/Tabelle3[[#This Row],[Anzahl Lieferscheine]]</f>
        <v>0.22853638297872339</v>
      </c>
      <c r="N645" s="1">
        <f>Tabelle3[[#This Row],[Menge t P2O5]]/Tabelle3[[#This Row],[Anzahl Lieferscheine]]</f>
        <v>0.13034851063829789</v>
      </c>
    </row>
    <row r="646" spans="1:14" x14ac:dyDescent="0.2">
      <c r="A646" s="2" t="s">
        <v>37</v>
      </c>
      <c r="B646" s="2" t="s">
        <v>37</v>
      </c>
      <c r="C646" s="2" t="s">
        <v>6</v>
      </c>
      <c r="D646" s="2" t="s">
        <v>15</v>
      </c>
      <c r="E646" s="2" t="s">
        <v>9</v>
      </c>
      <c r="F646" s="2" t="s">
        <v>61</v>
      </c>
      <c r="G646" s="1">
        <v>3670.86</v>
      </c>
      <c r="H646" s="1">
        <v>2026.3</v>
      </c>
      <c r="I646" s="4">
        <v>18</v>
      </c>
      <c r="J646" s="2" t="s">
        <v>67</v>
      </c>
      <c r="K646" s="1">
        <f>Tabelle3[[#This Row],[Menge kg Nges]]/1000</f>
        <v>3.6708600000000002</v>
      </c>
      <c r="L646" s="1">
        <f>Tabelle3[[#This Row],[Menge kg P2O5]]/1000</f>
        <v>2.0263</v>
      </c>
      <c r="M646" s="1">
        <f>Tabelle3[[#This Row],[Menge t Nges]]/Tabelle3[[#This Row],[Anzahl Lieferscheine]]</f>
        <v>0.20393666666666668</v>
      </c>
      <c r="N646" s="1">
        <f>Tabelle3[[#This Row],[Menge t P2O5]]/Tabelle3[[#This Row],[Anzahl Lieferscheine]]</f>
        <v>0.11257222222222223</v>
      </c>
    </row>
    <row r="647" spans="1:14" x14ac:dyDescent="0.2">
      <c r="A647" s="2" t="s">
        <v>37</v>
      </c>
      <c r="B647" s="2" t="s">
        <v>37</v>
      </c>
      <c r="C647" s="2" t="s">
        <v>6</v>
      </c>
      <c r="D647" s="2" t="s">
        <v>15</v>
      </c>
      <c r="E647" s="2" t="s">
        <v>10</v>
      </c>
      <c r="F647" s="2" t="s">
        <v>61</v>
      </c>
      <c r="G647" s="1">
        <v>254.12</v>
      </c>
      <c r="H647" s="1">
        <v>108.53999999999999</v>
      </c>
      <c r="I647" s="4">
        <v>4</v>
      </c>
      <c r="J647" s="2" t="s">
        <v>67</v>
      </c>
      <c r="K647" s="1">
        <f>Tabelle3[[#This Row],[Menge kg Nges]]/1000</f>
        <v>0.25412000000000001</v>
      </c>
      <c r="L647" s="1">
        <f>Tabelle3[[#This Row],[Menge kg P2O5]]/1000</f>
        <v>0.10854</v>
      </c>
      <c r="M647" s="1">
        <f>Tabelle3[[#This Row],[Menge t Nges]]/Tabelle3[[#This Row],[Anzahl Lieferscheine]]</f>
        <v>6.3530000000000003E-2</v>
      </c>
      <c r="N647" s="1">
        <f>Tabelle3[[#This Row],[Menge t P2O5]]/Tabelle3[[#This Row],[Anzahl Lieferscheine]]</f>
        <v>2.7134999999999999E-2</v>
      </c>
    </row>
    <row r="648" spans="1:14" x14ac:dyDescent="0.2">
      <c r="A648" s="2" t="s">
        <v>37</v>
      </c>
      <c r="B648" s="2" t="s">
        <v>37</v>
      </c>
      <c r="C648" s="2" t="s">
        <v>6</v>
      </c>
      <c r="D648" s="2" t="s">
        <v>15</v>
      </c>
      <c r="E648" s="2" t="s">
        <v>23</v>
      </c>
      <c r="F648" s="2" t="s">
        <v>61</v>
      </c>
      <c r="G648" s="1">
        <v>226.79999999999998</v>
      </c>
      <c r="H648" s="1">
        <v>93.54</v>
      </c>
      <c r="I648" s="4">
        <v>6</v>
      </c>
      <c r="J648" s="2" t="s">
        <v>67</v>
      </c>
      <c r="K648" s="1">
        <f>Tabelle3[[#This Row],[Menge kg Nges]]/1000</f>
        <v>0.22679999999999997</v>
      </c>
      <c r="L648" s="1">
        <f>Tabelle3[[#This Row],[Menge kg P2O5]]/1000</f>
        <v>9.3540000000000012E-2</v>
      </c>
      <c r="M648" s="1">
        <f>Tabelle3[[#This Row],[Menge t Nges]]/Tabelle3[[#This Row],[Anzahl Lieferscheine]]</f>
        <v>3.7799999999999993E-2</v>
      </c>
      <c r="N648" s="1">
        <f>Tabelle3[[#This Row],[Menge t P2O5]]/Tabelle3[[#This Row],[Anzahl Lieferscheine]]</f>
        <v>1.5590000000000001E-2</v>
      </c>
    </row>
    <row r="649" spans="1:14" x14ac:dyDescent="0.2">
      <c r="A649" s="2" t="s">
        <v>37</v>
      </c>
      <c r="B649" s="2" t="s">
        <v>37</v>
      </c>
      <c r="C649" s="2" t="s">
        <v>25</v>
      </c>
      <c r="D649" s="2" t="s">
        <v>25</v>
      </c>
      <c r="E649" s="2" t="s">
        <v>26</v>
      </c>
      <c r="F649" s="2" t="s">
        <v>61</v>
      </c>
      <c r="G649" s="1">
        <v>75796.059999999983</v>
      </c>
      <c r="H649" s="1">
        <v>40855.680000000037</v>
      </c>
      <c r="I649" s="4">
        <v>317</v>
      </c>
      <c r="J649" s="2" t="s">
        <v>67</v>
      </c>
      <c r="K649" s="1">
        <f>Tabelle3[[#This Row],[Menge kg Nges]]/1000</f>
        <v>75.796059999999983</v>
      </c>
      <c r="L649" s="1">
        <f>Tabelle3[[#This Row],[Menge kg P2O5]]/1000</f>
        <v>40.855680000000035</v>
      </c>
      <c r="M649" s="1">
        <f>Tabelle3[[#This Row],[Menge t Nges]]/Tabelle3[[#This Row],[Anzahl Lieferscheine]]</f>
        <v>0.23910429022082014</v>
      </c>
      <c r="N649" s="1">
        <f>Tabelle3[[#This Row],[Menge t P2O5]]/Tabelle3[[#This Row],[Anzahl Lieferscheine]]</f>
        <v>0.12888227129337551</v>
      </c>
    </row>
    <row r="650" spans="1:14" x14ac:dyDescent="0.2">
      <c r="A650" s="2" t="s">
        <v>37</v>
      </c>
      <c r="B650" s="2" t="s">
        <v>38</v>
      </c>
      <c r="C650" s="2" t="s">
        <v>6</v>
      </c>
      <c r="D650" s="2" t="s">
        <v>7</v>
      </c>
      <c r="E650" s="2" t="s">
        <v>9</v>
      </c>
      <c r="F650" s="2" t="s">
        <v>61</v>
      </c>
      <c r="G650" s="1">
        <v>725</v>
      </c>
      <c r="H650" s="1">
        <v>300</v>
      </c>
      <c r="I650" s="4">
        <v>1</v>
      </c>
      <c r="J650" s="2" t="s">
        <v>67</v>
      </c>
      <c r="K650" s="1">
        <f>Tabelle3[[#This Row],[Menge kg Nges]]/1000</f>
        <v>0.72499999999999998</v>
      </c>
      <c r="L650" s="1">
        <f>Tabelle3[[#This Row],[Menge kg P2O5]]/1000</f>
        <v>0.3</v>
      </c>
      <c r="M650" s="1">
        <f>Tabelle3[[#This Row],[Menge t Nges]]/Tabelle3[[#This Row],[Anzahl Lieferscheine]]</f>
        <v>0.72499999999999998</v>
      </c>
      <c r="N650" s="1">
        <f>Tabelle3[[#This Row],[Menge t P2O5]]/Tabelle3[[#This Row],[Anzahl Lieferscheine]]</f>
        <v>0.3</v>
      </c>
    </row>
    <row r="651" spans="1:14" x14ac:dyDescent="0.2">
      <c r="A651" s="2" t="s">
        <v>37</v>
      </c>
      <c r="B651" s="2" t="s">
        <v>38</v>
      </c>
      <c r="C651" s="2" t="s">
        <v>6</v>
      </c>
      <c r="D651" s="2" t="s">
        <v>15</v>
      </c>
      <c r="E651" s="2" t="s">
        <v>20</v>
      </c>
      <c r="F651" s="2" t="s">
        <v>61</v>
      </c>
      <c r="G651" s="1">
        <v>102</v>
      </c>
      <c r="H651" s="1">
        <v>75</v>
      </c>
      <c r="I651" s="4">
        <v>1</v>
      </c>
      <c r="J651" s="2" t="s">
        <v>67</v>
      </c>
      <c r="K651" s="1">
        <f>Tabelle3[[#This Row],[Menge kg Nges]]/1000</f>
        <v>0.10199999999999999</v>
      </c>
      <c r="L651" s="1">
        <f>Tabelle3[[#This Row],[Menge kg P2O5]]/1000</f>
        <v>7.4999999999999997E-2</v>
      </c>
      <c r="M651" s="1">
        <f>Tabelle3[[#This Row],[Menge t Nges]]/Tabelle3[[#This Row],[Anzahl Lieferscheine]]</f>
        <v>0.10199999999999999</v>
      </c>
      <c r="N651" s="1">
        <f>Tabelle3[[#This Row],[Menge t P2O5]]/Tabelle3[[#This Row],[Anzahl Lieferscheine]]</f>
        <v>7.4999999999999997E-2</v>
      </c>
    </row>
    <row r="652" spans="1:14" x14ac:dyDescent="0.2">
      <c r="A652" s="2" t="s">
        <v>37</v>
      </c>
      <c r="B652" s="2" t="s">
        <v>38</v>
      </c>
      <c r="C652" s="2" t="s">
        <v>6</v>
      </c>
      <c r="D652" s="2" t="s">
        <v>15</v>
      </c>
      <c r="E652" s="2" t="s">
        <v>21</v>
      </c>
      <c r="F652" s="2" t="s">
        <v>61</v>
      </c>
      <c r="G652" s="1">
        <v>979.68</v>
      </c>
      <c r="H652" s="1">
        <v>549.12</v>
      </c>
      <c r="I652" s="4">
        <v>4</v>
      </c>
      <c r="J652" s="2" t="s">
        <v>67</v>
      </c>
      <c r="K652" s="1">
        <f>Tabelle3[[#This Row],[Menge kg Nges]]/1000</f>
        <v>0.97968</v>
      </c>
      <c r="L652" s="1">
        <f>Tabelle3[[#This Row],[Menge kg P2O5]]/1000</f>
        <v>0.54912000000000005</v>
      </c>
      <c r="M652" s="1">
        <f>Tabelle3[[#This Row],[Menge t Nges]]/Tabelle3[[#This Row],[Anzahl Lieferscheine]]</f>
        <v>0.24492</v>
      </c>
      <c r="N652" s="1">
        <f>Tabelle3[[#This Row],[Menge t P2O5]]/Tabelle3[[#This Row],[Anzahl Lieferscheine]]</f>
        <v>0.13728000000000001</v>
      </c>
    </row>
    <row r="653" spans="1:14" x14ac:dyDescent="0.2">
      <c r="A653" s="2" t="s">
        <v>37</v>
      </c>
      <c r="B653" s="2" t="s">
        <v>38</v>
      </c>
      <c r="C653" s="2" t="s">
        <v>6</v>
      </c>
      <c r="D653" s="2" t="s">
        <v>15</v>
      </c>
      <c r="E653" s="2" t="s">
        <v>24</v>
      </c>
      <c r="F653" s="2" t="s">
        <v>61</v>
      </c>
      <c r="G653" s="1">
        <v>763.6</v>
      </c>
      <c r="H653" s="1">
        <v>469.2</v>
      </c>
      <c r="I653" s="4">
        <v>1</v>
      </c>
      <c r="J653" s="2" t="s">
        <v>67</v>
      </c>
      <c r="K653" s="1">
        <f>Tabelle3[[#This Row],[Menge kg Nges]]/1000</f>
        <v>0.76360000000000006</v>
      </c>
      <c r="L653" s="1">
        <f>Tabelle3[[#This Row],[Menge kg P2O5]]/1000</f>
        <v>0.46920000000000001</v>
      </c>
      <c r="M653" s="1">
        <f>Tabelle3[[#This Row],[Menge t Nges]]/Tabelle3[[#This Row],[Anzahl Lieferscheine]]</f>
        <v>0.76360000000000006</v>
      </c>
      <c r="N653" s="1">
        <f>Tabelle3[[#This Row],[Menge t P2O5]]/Tabelle3[[#This Row],[Anzahl Lieferscheine]]</f>
        <v>0.46920000000000001</v>
      </c>
    </row>
    <row r="654" spans="1:14" x14ac:dyDescent="0.2">
      <c r="A654" s="2" t="s">
        <v>37</v>
      </c>
      <c r="B654" s="2" t="s">
        <v>38</v>
      </c>
      <c r="C654" s="2" t="s">
        <v>25</v>
      </c>
      <c r="D654" s="2" t="s">
        <v>25</v>
      </c>
      <c r="E654" s="2" t="s">
        <v>26</v>
      </c>
      <c r="F654" s="2" t="s">
        <v>61</v>
      </c>
      <c r="G654" s="1">
        <v>0</v>
      </c>
      <c r="H654" s="1">
        <v>2794.8599999999997</v>
      </c>
      <c r="I654" s="4">
        <v>46</v>
      </c>
      <c r="J654" s="2" t="s">
        <v>67</v>
      </c>
      <c r="K654" s="1">
        <f>Tabelle3[[#This Row],[Menge kg Nges]]/1000</f>
        <v>0</v>
      </c>
      <c r="L654" s="1">
        <f>Tabelle3[[#This Row],[Menge kg P2O5]]/1000</f>
        <v>2.7948599999999995</v>
      </c>
      <c r="M654" s="1">
        <f>Tabelle3[[#This Row],[Menge t Nges]]/Tabelle3[[#This Row],[Anzahl Lieferscheine]]</f>
        <v>0</v>
      </c>
      <c r="N654" s="1">
        <f>Tabelle3[[#This Row],[Menge t P2O5]]/Tabelle3[[#This Row],[Anzahl Lieferscheine]]</f>
        <v>6.0757826086956512E-2</v>
      </c>
    </row>
    <row r="655" spans="1:14" x14ac:dyDescent="0.2">
      <c r="A655" s="2" t="s">
        <v>37</v>
      </c>
      <c r="B655" s="2" t="s">
        <v>39</v>
      </c>
      <c r="C655" s="2" t="s">
        <v>6</v>
      </c>
      <c r="D655" s="2" t="s">
        <v>7</v>
      </c>
      <c r="E655" s="2" t="s">
        <v>8</v>
      </c>
      <c r="F655" s="2" t="s">
        <v>61</v>
      </c>
      <c r="G655" s="1">
        <v>1817.28</v>
      </c>
      <c r="H655" s="1">
        <v>617.14</v>
      </c>
      <c r="I655" s="4">
        <v>5</v>
      </c>
      <c r="J655" s="2" t="s">
        <v>67</v>
      </c>
      <c r="K655" s="1">
        <f>Tabelle3[[#This Row],[Menge kg Nges]]/1000</f>
        <v>1.81728</v>
      </c>
      <c r="L655" s="1">
        <f>Tabelle3[[#This Row],[Menge kg P2O5]]/1000</f>
        <v>0.61714000000000002</v>
      </c>
      <c r="M655" s="1">
        <f>Tabelle3[[#This Row],[Menge t Nges]]/Tabelle3[[#This Row],[Anzahl Lieferscheine]]</f>
        <v>0.363456</v>
      </c>
      <c r="N655" s="1">
        <f>Tabelle3[[#This Row],[Menge t P2O5]]/Tabelle3[[#This Row],[Anzahl Lieferscheine]]</f>
        <v>0.12342800000000001</v>
      </c>
    </row>
    <row r="656" spans="1:14" x14ac:dyDescent="0.2">
      <c r="A656" s="2" t="s">
        <v>37</v>
      </c>
      <c r="B656" s="2" t="s">
        <v>39</v>
      </c>
      <c r="C656" s="2" t="s">
        <v>6</v>
      </c>
      <c r="D656" s="2" t="s">
        <v>7</v>
      </c>
      <c r="E656" s="2" t="s">
        <v>9</v>
      </c>
      <c r="F656" s="2" t="s">
        <v>61</v>
      </c>
      <c r="G656" s="1">
        <v>3048.9</v>
      </c>
      <c r="H656" s="1">
        <v>1261</v>
      </c>
      <c r="I656" s="4">
        <v>17</v>
      </c>
      <c r="J656" s="2" t="s">
        <v>67</v>
      </c>
      <c r="K656" s="1">
        <f>Tabelle3[[#This Row],[Menge kg Nges]]/1000</f>
        <v>3.0489000000000002</v>
      </c>
      <c r="L656" s="1">
        <f>Tabelle3[[#This Row],[Menge kg P2O5]]/1000</f>
        <v>1.2609999999999999</v>
      </c>
      <c r="M656" s="1">
        <f>Tabelle3[[#This Row],[Menge t Nges]]/Tabelle3[[#This Row],[Anzahl Lieferscheine]]</f>
        <v>0.17934705882352941</v>
      </c>
      <c r="N656" s="1">
        <f>Tabelle3[[#This Row],[Menge t P2O5]]/Tabelle3[[#This Row],[Anzahl Lieferscheine]]</f>
        <v>7.4176470588235288E-2</v>
      </c>
    </row>
    <row r="657" spans="1:14" x14ac:dyDescent="0.2">
      <c r="A657" s="2" t="s">
        <v>37</v>
      </c>
      <c r="B657" s="2" t="s">
        <v>39</v>
      </c>
      <c r="C657" s="2" t="s">
        <v>6</v>
      </c>
      <c r="D657" s="2" t="s">
        <v>7</v>
      </c>
      <c r="E657" s="2" t="s">
        <v>11</v>
      </c>
      <c r="F657" s="2" t="s">
        <v>61</v>
      </c>
      <c r="G657" s="1">
        <v>676.8</v>
      </c>
      <c r="H657" s="1">
        <v>273.3</v>
      </c>
      <c r="I657" s="4">
        <v>4</v>
      </c>
      <c r="J657" s="2" t="s">
        <v>67</v>
      </c>
      <c r="K657" s="1">
        <f>Tabelle3[[#This Row],[Menge kg Nges]]/1000</f>
        <v>0.67679999999999996</v>
      </c>
      <c r="L657" s="1">
        <f>Tabelle3[[#This Row],[Menge kg P2O5]]/1000</f>
        <v>0.27329999999999999</v>
      </c>
      <c r="M657" s="1">
        <f>Tabelle3[[#This Row],[Menge t Nges]]/Tabelle3[[#This Row],[Anzahl Lieferscheine]]</f>
        <v>0.16919999999999999</v>
      </c>
      <c r="N657" s="1">
        <f>Tabelle3[[#This Row],[Menge t P2O5]]/Tabelle3[[#This Row],[Anzahl Lieferscheine]]</f>
        <v>6.8324999999999997E-2</v>
      </c>
    </row>
    <row r="658" spans="1:14" x14ac:dyDescent="0.2">
      <c r="A658" s="2" t="s">
        <v>37</v>
      </c>
      <c r="B658" s="2" t="s">
        <v>39</v>
      </c>
      <c r="C658" s="2" t="s">
        <v>6</v>
      </c>
      <c r="D658" s="2" t="s">
        <v>7</v>
      </c>
      <c r="E658" s="2" t="s">
        <v>12</v>
      </c>
      <c r="F658" s="2" t="s">
        <v>61</v>
      </c>
      <c r="G658" s="1">
        <v>17862.489999999998</v>
      </c>
      <c r="H658" s="1">
        <v>8512.0999999999985</v>
      </c>
      <c r="I658" s="4">
        <v>31</v>
      </c>
      <c r="J658" s="2" t="s">
        <v>67</v>
      </c>
      <c r="K658" s="1">
        <f>Tabelle3[[#This Row],[Menge kg Nges]]/1000</f>
        <v>17.862489999999998</v>
      </c>
      <c r="L658" s="1">
        <f>Tabelle3[[#This Row],[Menge kg P2O5]]/1000</f>
        <v>8.5120999999999984</v>
      </c>
      <c r="M658" s="1">
        <f>Tabelle3[[#This Row],[Menge t Nges]]/Tabelle3[[#This Row],[Anzahl Lieferscheine]]</f>
        <v>0.57620935483870961</v>
      </c>
      <c r="N658" s="1">
        <f>Tabelle3[[#This Row],[Menge t P2O5]]/Tabelle3[[#This Row],[Anzahl Lieferscheine]]</f>
        <v>0.27458387096774189</v>
      </c>
    </row>
    <row r="659" spans="1:14" x14ac:dyDescent="0.2">
      <c r="A659" s="2" t="s">
        <v>37</v>
      </c>
      <c r="B659" s="2" t="s">
        <v>39</v>
      </c>
      <c r="C659" s="2" t="s">
        <v>6</v>
      </c>
      <c r="D659" s="2" t="s">
        <v>7</v>
      </c>
      <c r="E659" s="2" t="s">
        <v>13</v>
      </c>
      <c r="F659" s="2" t="s">
        <v>61</v>
      </c>
      <c r="G659" s="1">
        <v>4210.8</v>
      </c>
      <c r="H659" s="1">
        <v>2934.8</v>
      </c>
      <c r="I659" s="4">
        <v>32</v>
      </c>
      <c r="J659" s="2" t="s">
        <v>67</v>
      </c>
      <c r="K659" s="1">
        <f>Tabelle3[[#This Row],[Menge kg Nges]]/1000</f>
        <v>4.2107999999999999</v>
      </c>
      <c r="L659" s="1">
        <f>Tabelle3[[#This Row],[Menge kg P2O5]]/1000</f>
        <v>2.9348000000000001</v>
      </c>
      <c r="M659" s="1">
        <f>Tabelle3[[#This Row],[Menge t Nges]]/Tabelle3[[#This Row],[Anzahl Lieferscheine]]</f>
        <v>0.1315875</v>
      </c>
      <c r="N659" s="1">
        <f>Tabelle3[[#This Row],[Menge t P2O5]]/Tabelle3[[#This Row],[Anzahl Lieferscheine]]</f>
        <v>9.1712500000000002E-2</v>
      </c>
    </row>
    <row r="660" spans="1:14" x14ac:dyDescent="0.2">
      <c r="A660" s="2" t="s">
        <v>37</v>
      </c>
      <c r="B660" s="2" t="s">
        <v>39</v>
      </c>
      <c r="C660" s="2" t="s">
        <v>6</v>
      </c>
      <c r="D660" s="2" t="s">
        <v>7</v>
      </c>
      <c r="E660" s="2" t="s">
        <v>14</v>
      </c>
      <c r="F660" s="2" t="s">
        <v>61</v>
      </c>
      <c r="G660" s="1">
        <v>1752.78</v>
      </c>
      <c r="H660" s="1">
        <v>664.44</v>
      </c>
      <c r="I660" s="4">
        <v>7</v>
      </c>
      <c r="J660" s="2" t="s">
        <v>67</v>
      </c>
      <c r="K660" s="1">
        <f>Tabelle3[[#This Row],[Menge kg Nges]]/1000</f>
        <v>1.75278</v>
      </c>
      <c r="L660" s="1">
        <f>Tabelle3[[#This Row],[Menge kg P2O5]]/1000</f>
        <v>0.66444000000000003</v>
      </c>
      <c r="M660" s="1">
        <f>Tabelle3[[#This Row],[Menge t Nges]]/Tabelle3[[#This Row],[Anzahl Lieferscheine]]</f>
        <v>0.25039714285714287</v>
      </c>
      <c r="N660" s="1">
        <f>Tabelle3[[#This Row],[Menge t P2O5]]/Tabelle3[[#This Row],[Anzahl Lieferscheine]]</f>
        <v>9.4920000000000004E-2</v>
      </c>
    </row>
    <row r="661" spans="1:14" x14ac:dyDescent="0.2">
      <c r="A661" s="2" t="s">
        <v>37</v>
      </c>
      <c r="B661" s="2" t="s">
        <v>39</v>
      </c>
      <c r="C661" s="2" t="s">
        <v>6</v>
      </c>
      <c r="D661" s="2" t="s">
        <v>15</v>
      </c>
      <c r="E661" s="2" t="s">
        <v>8</v>
      </c>
      <c r="F661" s="2" t="s">
        <v>61</v>
      </c>
      <c r="G661" s="1">
        <v>1246.44</v>
      </c>
      <c r="H661" s="1">
        <v>727.56</v>
      </c>
      <c r="I661" s="4">
        <v>1</v>
      </c>
      <c r="J661" s="2" t="s">
        <v>67</v>
      </c>
      <c r="K661" s="1">
        <f>Tabelle3[[#This Row],[Menge kg Nges]]/1000</f>
        <v>1.24644</v>
      </c>
      <c r="L661" s="1">
        <f>Tabelle3[[#This Row],[Menge kg P2O5]]/1000</f>
        <v>0.72755999999999998</v>
      </c>
      <c r="M661" s="1">
        <f>Tabelle3[[#This Row],[Menge t Nges]]/Tabelle3[[#This Row],[Anzahl Lieferscheine]]</f>
        <v>1.24644</v>
      </c>
      <c r="N661" s="1">
        <f>Tabelle3[[#This Row],[Menge t P2O5]]/Tabelle3[[#This Row],[Anzahl Lieferscheine]]</f>
        <v>0.72755999999999998</v>
      </c>
    </row>
    <row r="662" spans="1:14" x14ac:dyDescent="0.2">
      <c r="A662" s="2" t="s">
        <v>37</v>
      </c>
      <c r="B662" s="2" t="s">
        <v>39</v>
      </c>
      <c r="C662" s="2" t="s">
        <v>6</v>
      </c>
      <c r="D662" s="2" t="s">
        <v>15</v>
      </c>
      <c r="E662" s="2" t="s">
        <v>20</v>
      </c>
      <c r="F662" s="2" t="s">
        <v>61</v>
      </c>
      <c r="G662" s="1">
        <v>137.28</v>
      </c>
      <c r="H662" s="1">
        <v>78</v>
      </c>
      <c r="I662" s="4">
        <v>7</v>
      </c>
      <c r="J662" s="2" t="s">
        <v>67</v>
      </c>
      <c r="K662" s="1">
        <f>Tabelle3[[#This Row],[Menge kg Nges]]/1000</f>
        <v>0.13728000000000001</v>
      </c>
      <c r="L662" s="1">
        <f>Tabelle3[[#This Row],[Menge kg P2O5]]/1000</f>
        <v>7.8E-2</v>
      </c>
      <c r="M662" s="1">
        <f>Tabelle3[[#This Row],[Menge t Nges]]/Tabelle3[[#This Row],[Anzahl Lieferscheine]]</f>
        <v>1.9611428571428575E-2</v>
      </c>
      <c r="N662" s="1">
        <f>Tabelle3[[#This Row],[Menge t P2O5]]/Tabelle3[[#This Row],[Anzahl Lieferscheine]]</f>
        <v>1.1142857142857144E-2</v>
      </c>
    </row>
    <row r="663" spans="1:14" x14ac:dyDescent="0.2">
      <c r="A663" s="2" t="s">
        <v>37</v>
      </c>
      <c r="B663" s="2" t="s">
        <v>39</v>
      </c>
      <c r="C663" s="2" t="s">
        <v>6</v>
      </c>
      <c r="D663" s="2" t="s">
        <v>15</v>
      </c>
      <c r="E663" s="2" t="s">
        <v>21</v>
      </c>
      <c r="F663" s="2" t="s">
        <v>61</v>
      </c>
      <c r="G663" s="1">
        <v>286</v>
      </c>
      <c r="H663" s="1">
        <v>152</v>
      </c>
      <c r="I663" s="4">
        <v>1</v>
      </c>
      <c r="J663" s="2" t="s">
        <v>67</v>
      </c>
      <c r="K663" s="1">
        <f>Tabelle3[[#This Row],[Menge kg Nges]]/1000</f>
        <v>0.28599999999999998</v>
      </c>
      <c r="L663" s="1">
        <f>Tabelle3[[#This Row],[Menge kg P2O5]]/1000</f>
        <v>0.152</v>
      </c>
      <c r="M663" s="1">
        <f>Tabelle3[[#This Row],[Menge t Nges]]/Tabelle3[[#This Row],[Anzahl Lieferscheine]]</f>
        <v>0.28599999999999998</v>
      </c>
      <c r="N663" s="1">
        <f>Tabelle3[[#This Row],[Menge t P2O5]]/Tabelle3[[#This Row],[Anzahl Lieferscheine]]</f>
        <v>0.152</v>
      </c>
    </row>
    <row r="664" spans="1:14" x14ac:dyDescent="0.2">
      <c r="A664" s="2" t="s">
        <v>37</v>
      </c>
      <c r="B664" s="2" t="s">
        <v>39</v>
      </c>
      <c r="C664" s="2" t="s">
        <v>6</v>
      </c>
      <c r="D664" s="2" t="s">
        <v>15</v>
      </c>
      <c r="E664" s="2" t="s">
        <v>9</v>
      </c>
      <c r="F664" s="2" t="s">
        <v>61</v>
      </c>
      <c r="G664" s="1">
        <v>294.39999999999998</v>
      </c>
      <c r="H664" s="1">
        <v>192</v>
      </c>
      <c r="I664" s="4">
        <v>1</v>
      </c>
      <c r="J664" s="2" t="s">
        <v>67</v>
      </c>
      <c r="K664" s="1">
        <f>Tabelle3[[#This Row],[Menge kg Nges]]/1000</f>
        <v>0.2944</v>
      </c>
      <c r="L664" s="1">
        <f>Tabelle3[[#This Row],[Menge kg P2O5]]/1000</f>
        <v>0.192</v>
      </c>
      <c r="M664" s="1">
        <f>Tabelle3[[#This Row],[Menge t Nges]]/Tabelle3[[#This Row],[Anzahl Lieferscheine]]</f>
        <v>0.2944</v>
      </c>
      <c r="N664" s="1">
        <f>Tabelle3[[#This Row],[Menge t P2O5]]/Tabelle3[[#This Row],[Anzahl Lieferscheine]]</f>
        <v>0.192</v>
      </c>
    </row>
    <row r="665" spans="1:14" x14ac:dyDescent="0.2">
      <c r="A665" s="2" t="s">
        <v>37</v>
      </c>
      <c r="B665" s="2" t="s">
        <v>39</v>
      </c>
      <c r="C665" s="2" t="s">
        <v>25</v>
      </c>
      <c r="D665" s="2" t="s">
        <v>25</v>
      </c>
      <c r="E665" s="2" t="s">
        <v>26</v>
      </c>
      <c r="F665" s="2" t="s">
        <v>61</v>
      </c>
      <c r="G665" s="1">
        <v>312</v>
      </c>
      <c r="H665" s="1">
        <v>174</v>
      </c>
      <c r="I665" s="4">
        <v>1</v>
      </c>
      <c r="J665" s="2" t="s">
        <v>67</v>
      </c>
      <c r="K665" s="1">
        <f>Tabelle3[[#This Row],[Menge kg Nges]]/1000</f>
        <v>0.312</v>
      </c>
      <c r="L665" s="1">
        <f>Tabelle3[[#This Row],[Menge kg P2O5]]/1000</f>
        <v>0.17399999999999999</v>
      </c>
      <c r="M665" s="1">
        <f>Tabelle3[[#This Row],[Menge t Nges]]/Tabelle3[[#This Row],[Anzahl Lieferscheine]]</f>
        <v>0.312</v>
      </c>
      <c r="N665" s="1">
        <f>Tabelle3[[#This Row],[Menge t P2O5]]/Tabelle3[[#This Row],[Anzahl Lieferscheine]]</f>
        <v>0.17399999999999999</v>
      </c>
    </row>
    <row r="666" spans="1:14" x14ac:dyDescent="0.2">
      <c r="A666" s="2" t="s">
        <v>37</v>
      </c>
      <c r="B666" s="2" t="s">
        <v>40</v>
      </c>
      <c r="C666" s="2" t="s">
        <v>6</v>
      </c>
      <c r="D666" s="2" t="s">
        <v>7</v>
      </c>
      <c r="E666" s="2" t="s">
        <v>8</v>
      </c>
      <c r="F666" s="2" t="s">
        <v>61</v>
      </c>
      <c r="G666" s="1">
        <v>180.6</v>
      </c>
      <c r="H666" s="1">
        <v>64.5</v>
      </c>
      <c r="I666" s="4">
        <v>2</v>
      </c>
      <c r="J666" s="2" t="s">
        <v>67</v>
      </c>
      <c r="K666" s="1">
        <f>Tabelle3[[#This Row],[Menge kg Nges]]/1000</f>
        <v>0.18059999999999998</v>
      </c>
      <c r="L666" s="1">
        <f>Tabelle3[[#This Row],[Menge kg P2O5]]/1000</f>
        <v>6.4500000000000002E-2</v>
      </c>
      <c r="M666" s="1">
        <f>Tabelle3[[#This Row],[Menge t Nges]]/Tabelle3[[#This Row],[Anzahl Lieferscheine]]</f>
        <v>9.0299999999999991E-2</v>
      </c>
      <c r="N666" s="1">
        <f>Tabelle3[[#This Row],[Menge t P2O5]]/Tabelle3[[#This Row],[Anzahl Lieferscheine]]</f>
        <v>3.2250000000000001E-2</v>
      </c>
    </row>
    <row r="667" spans="1:14" x14ac:dyDescent="0.2">
      <c r="A667" s="2" t="s">
        <v>37</v>
      </c>
      <c r="B667" s="2" t="s">
        <v>40</v>
      </c>
      <c r="C667" s="2" t="s">
        <v>6</v>
      </c>
      <c r="D667" s="2" t="s">
        <v>7</v>
      </c>
      <c r="E667" s="2" t="s">
        <v>9</v>
      </c>
      <c r="F667" s="2" t="s">
        <v>61</v>
      </c>
      <c r="G667" s="1">
        <v>8007.0499999999993</v>
      </c>
      <c r="H667" s="1">
        <v>3341.9</v>
      </c>
      <c r="I667" s="4">
        <v>32</v>
      </c>
      <c r="J667" s="2" t="s">
        <v>67</v>
      </c>
      <c r="K667" s="1">
        <f>Tabelle3[[#This Row],[Menge kg Nges]]/1000</f>
        <v>8.0070499999999996</v>
      </c>
      <c r="L667" s="1">
        <f>Tabelle3[[#This Row],[Menge kg P2O5]]/1000</f>
        <v>3.3418999999999999</v>
      </c>
      <c r="M667" s="1">
        <f>Tabelle3[[#This Row],[Menge t Nges]]/Tabelle3[[#This Row],[Anzahl Lieferscheine]]</f>
        <v>0.25022031249999999</v>
      </c>
      <c r="N667" s="1">
        <f>Tabelle3[[#This Row],[Menge t P2O5]]/Tabelle3[[#This Row],[Anzahl Lieferscheine]]</f>
        <v>0.104434375</v>
      </c>
    </row>
    <row r="668" spans="1:14" x14ac:dyDescent="0.2">
      <c r="A668" s="2" t="s">
        <v>37</v>
      </c>
      <c r="B668" s="2" t="s">
        <v>40</v>
      </c>
      <c r="C668" s="2" t="s">
        <v>6</v>
      </c>
      <c r="D668" s="2" t="s">
        <v>7</v>
      </c>
      <c r="E668" s="2" t="s">
        <v>11</v>
      </c>
      <c r="F668" s="2" t="s">
        <v>61</v>
      </c>
      <c r="G668" s="1">
        <v>16002.580000000002</v>
      </c>
      <c r="H668" s="1">
        <v>6309.7500000000027</v>
      </c>
      <c r="I668" s="4">
        <v>56</v>
      </c>
      <c r="J668" s="2" t="s">
        <v>67</v>
      </c>
      <c r="K668" s="1">
        <f>Tabelle3[[#This Row],[Menge kg Nges]]/1000</f>
        <v>16.002580000000002</v>
      </c>
      <c r="L668" s="1">
        <f>Tabelle3[[#This Row],[Menge kg P2O5]]/1000</f>
        <v>6.3097500000000029</v>
      </c>
      <c r="M668" s="1">
        <f>Tabelle3[[#This Row],[Menge t Nges]]/Tabelle3[[#This Row],[Anzahl Lieferscheine]]</f>
        <v>0.28576035714285719</v>
      </c>
      <c r="N668" s="1">
        <f>Tabelle3[[#This Row],[Menge t P2O5]]/Tabelle3[[#This Row],[Anzahl Lieferscheine]]</f>
        <v>0.11267410714285719</v>
      </c>
    </row>
    <row r="669" spans="1:14" x14ac:dyDescent="0.2">
      <c r="A669" s="2" t="s">
        <v>37</v>
      </c>
      <c r="B669" s="2" t="s">
        <v>40</v>
      </c>
      <c r="C669" s="2" t="s">
        <v>6</v>
      </c>
      <c r="D669" s="2" t="s">
        <v>7</v>
      </c>
      <c r="E669" s="2" t="s">
        <v>12</v>
      </c>
      <c r="F669" s="2" t="s">
        <v>61</v>
      </c>
      <c r="G669" s="1">
        <v>63792.100000000006</v>
      </c>
      <c r="H669" s="1">
        <v>24632.600000000009</v>
      </c>
      <c r="I669" s="4">
        <v>201</v>
      </c>
      <c r="J669" s="2" t="s">
        <v>67</v>
      </c>
      <c r="K669" s="1">
        <f>Tabelle3[[#This Row],[Menge kg Nges]]/1000</f>
        <v>63.792100000000005</v>
      </c>
      <c r="L669" s="1">
        <f>Tabelle3[[#This Row],[Menge kg P2O5]]/1000</f>
        <v>24.632600000000011</v>
      </c>
      <c r="M669" s="1">
        <f>Tabelle3[[#This Row],[Menge t Nges]]/Tabelle3[[#This Row],[Anzahl Lieferscheine]]</f>
        <v>0.31737363184079603</v>
      </c>
      <c r="N669" s="1">
        <f>Tabelle3[[#This Row],[Menge t P2O5]]/Tabelle3[[#This Row],[Anzahl Lieferscheine]]</f>
        <v>0.12255024875621896</v>
      </c>
    </row>
    <row r="670" spans="1:14" x14ac:dyDescent="0.2">
      <c r="A670" s="2" t="s">
        <v>37</v>
      </c>
      <c r="B670" s="2" t="s">
        <v>40</v>
      </c>
      <c r="C670" s="2" t="s">
        <v>6</v>
      </c>
      <c r="D670" s="2" t="s">
        <v>7</v>
      </c>
      <c r="E670" s="2" t="s">
        <v>13</v>
      </c>
      <c r="F670" s="2" t="s">
        <v>61</v>
      </c>
      <c r="G670" s="1">
        <v>14035.880000000001</v>
      </c>
      <c r="H670" s="1">
        <v>7835.7700000000023</v>
      </c>
      <c r="I670" s="4">
        <v>74</v>
      </c>
      <c r="J670" s="2" t="s">
        <v>67</v>
      </c>
      <c r="K670" s="1">
        <f>Tabelle3[[#This Row],[Menge kg Nges]]/1000</f>
        <v>14.035880000000001</v>
      </c>
      <c r="L670" s="1">
        <f>Tabelle3[[#This Row],[Menge kg P2O5]]/1000</f>
        <v>7.8357700000000019</v>
      </c>
      <c r="M670" s="1">
        <f>Tabelle3[[#This Row],[Menge t Nges]]/Tabelle3[[#This Row],[Anzahl Lieferscheine]]</f>
        <v>0.18967405405405408</v>
      </c>
      <c r="N670" s="1">
        <f>Tabelle3[[#This Row],[Menge t P2O5]]/Tabelle3[[#This Row],[Anzahl Lieferscheine]]</f>
        <v>0.10588878378378382</v>
      </c>
    </row>
    <row r="671" spans="1:14" x14ac:dyDescent="0.2">
      <c r="A671" s="2" t="s">
        <v>37</v>
      </c>
      <c r="B671" s="2" t="s">
        <v>40</v>
      </c>
      <c r="C671" s="2" t="s">
        <v>6</v>
      </c>
      <c r="D671" s="2" t="s">
        <v>7</v>
      </c>
      <c r="E671" s="2" t="s">
        <v>14</v>
      </c>
      <c r="F671" s="2" t="s">
        <v>61</v>
      </c>
      <c r="G671" s="1">
        <v>52716.809999999983</v>
      </c>
      <c r="H671" s="1">
        <v>23520.939999999991</v>
      </c>
      <c r="I671" s="4">
        <v>175</v>
      </c>
      <c r="J671" s="2" t="s">
        <v>67</v>
      </c>
      <c r="K671" s="1">
        <f>Tabelle3[[#This Row],[Menge kg Nges]]/1000</f>
        <v>52.716809999999981</v>
      </c>
      <c r="L671" s="1">
        <f>Tabelle3[[#This Row],[Menge kg P2O5]]/1000</f>
        <v>23.520939999999992</v>
      </c>
      <c r="M671" s="1">
        <f>Tabelle3[[#This Row],[Menge t Nges]]/Tabelle3[[#This Row],[Anzahl Lieferscheine]]</f>
        <v>0.3012389142857142</v>
      </c>
      <c r="N671" s="1">
        <f>Tabelle3[[#This Row],[Menge t P2O5]]/Tabelle3[[#This Row],[Anzahl Lieferscheine]]</f>
        <v>0.1344053714285714</v>
      </c>
    </row>
    <row r="672" spans="1:14" x14ac:dyDescent="0.2">
      <c r="A672" s="2" t="s">
        <v>37</v>
      </c>
      <c r="B672" s="2" t="s">
        <v>40</v>
      </c>
      <c r="C672" s="2" t="s">
        <v>6</v>
      </c>
      <c r="D672" s="2" t="s">
        <v>15</v>
      </c>
      <c r="E672" s="2" t="s">
        <v>17</v>
      </c>
      <c r="F672" s="2" t="s">
        <v>61</v>
      </c>
      <c r="G672" s="1">
        <v>693.24</v>
      </c>
      <c r="H672" s="1">
        <v>300.83999999999997</v>
      </c>
      <c r="I672" s="4">
        <v>2</v>
      </c>
      <c r="J672" s="2" t="s">
        <v>67</v>
      </c>
      <c r="K672" s="1">
        <f>Tabelle3[[#This Row],[Menge kg Nges]]/1000</f>
        <v>0.69323999999999997</v>
      </c>
      <c r="L672" s="1">
        <f>Tabelle3[[#This Row],[Menge kg P2O5]]/1000</f>
        <v>0.30084</v>
      </c>
      <c r="M672" s="1">
        <f>Tabelle3[[#This Row],[Menge t Nges]]/Tabelle3[[#This Row],[Anzahl Lieferscheine]]</f>
        <v>0.34661999999999998</v>
      </c>
      <c r="N672" s="1">
        <f>Tabelle3[[#This Row],[Menge t P2O5]]/Tabelle3[[#This Row],[Anzahl Lieferscheine]]</f>
        <v>0.15042</v>
      </c>
    </row>
    <row r="673" spans="1:14" x14ac:dyDescent="0.2">
      <c r="A673" s="2" t="s">
        <v>37</v>
      </c>
      <c r="B673" s="2" t="s">
        <v>40</v>
      </c>
      <c r="C673" s="2" t="s">
        <v>6</v>
      </c>
      <c r="D673" s="2" t="s">
        <v>15</v>
      </c>
      <c r="E673" s="2" t="s">
        <v>35</v>
      </c>
      <c r="F673" s="2" t="s">
        <v>61</v>
      </c>
      <c r="G673" s="1">
        <v>49.6</v>
      </c>
      <c r="H673" s="1">
        <v>38.4</v>
      </c>
      <c r="I673" s="4">
        <v>1</v>
      </c>
      <c r="J673" s="2" t="s">
        <v>67</v>
      </c>
      <c r="K673" s="1">
        <f>Tabelle3[[#This Row],[Menge kg Nges]]/1000</f>
        <v>4.9599999999999998E-2</v>
      </c>
      <c r="L673" s="1">
        <f>Tabelle3[[#This Row],[Menge kg P2O5]]/1000</f>
        <v>3.8399999999999997E-2</v>
      </c>
      <c r="M673" s="1">
        <f>Tabelle3[[#This Row],[Menge t Nges]]/Tabelle3[[#This Row],[Anzahl Lieferscheine]]</f>
        <v>4.9599999999999998E-2</v>
      </c>
      <c r="N673" s="1">
        <f>Tabelle3[[#This Row],[Menge t P2O5]]/Tabelle3[[#This Row],[Anzahl Lieferscheine]]</f>
        <v>3.8399999999999997E-2</v>
      </c>
    </row>
    <row r="674" spans="1:14" x14ac:dyDescent="0.2">
      <c r="A674" s="2" t="s">
        <v>37</v>
      </c>
      <c r="B674" s="2" t="s">
        <v>40</v>
      </c>
      <c r="C674" s="2" t="s">
        <v>6</v>
      </c>
      <c r="D674" s="2" t="s">
        <v>15</v>
      </c>
      <c r="E674" s="2" t="s">
        <v>18</v>
      </c>
      <c r="F674" s="2" t="s">
        <v>61</v>
      </c>
      <c r="G674" s="1">
        <v>982.8</v>
      </c>
      <c r="H674" s="1">
        <v>795.6</v>
      </c>
      <c r="I674" s="4">
        <v>3</v>
      </c>
      <c r="J674" s="2" t="s">
        <v>67</v>
      </c>
      <c r="K674" s="1">
        <f>Tabelle3[[#This Row],[Menge kg Nges]]/1000</f>
        <v>0.98280000000000001</v>
      </c>
      <c r="L674" s="1">
        <f>Tabelle3[[#This Row],[Menge kg P2O5]]/1000</f>
        <v>0.79559999999999997</v>
      </c>
      <c r="M674" s="1">
        <f>Tabelle3[[#This Row],[Menge t Nges]]/Tabelle3[[#This Row],[Anzahl Lieferscheine]]</f>
        <v>0.3276</v>
      </c>
      <c r="N674" s="1">
        <f>Tabelle3[[#This Row],[Menge t P2O5]]/Tabelle3[[#This Row],[Anzahl Lieferscheine]]</f>
        <v>0.26519999999999999</v>
      </c>
    </row>
    <row r="675" spans="1:14" x14ac:dyDescent="0.2">
      <c r="A675" s="2" t="s">
        <v>37</v>
      </c>
      <c r="B675" s="2" t="s">
        <v>40</v>
      </c>
      <c r="C675" s="2" t="s">
        <v>6</v>
      </c>
      <c r="D675" s="2" t="s">
        <v>15</v>
      </c>
      <c r="E675" s="2" t="s">
        <v>20</v>
      </c>
      <c r="F675" s="2" t="s">
        <v>61</v>
      </c>
      <c r="G675" s="1">
        <v>1962.0799999999995</v>
      </c>
      <c r="H675" s="1">
        <v>1263</v>
      </c>
      <c r="I675" s="4">
        <v>21</v>
      </c>
      <c r="J675" s="2" t="s">
        <v>67</v>
      </c>
      <c r="K675" s="1">
        <f>Tabelle3[[#This Row],[Menge kg Nges]]/1000</f>
        <v>1.9620799999999994</v>
      </c>
      <c r="L675" s="1">
        <f>Tabelle3[[#This Row],[Menge kg P2O5]]/1000</f>
        <v>1.2629999999999999</v>
      </c>
      <c r="M675" s="1">
        <f>Tabelle3[[#This Row],[Menge t Nges]]/Tabelle3[[#This Row],[Anzahl Lieferscheine]]</f>
        <v>9.343238095238092E-2</v>
      </c>
      <c r="N675" s="1">
        <f>Tabelle3[[#This Row],[Menge t P2O5]]/Tabelle3[[#This Row],[Anzahl Lieferscheine]]</f>
        <v>6.0142857142857137E-2</v>
      </c>
    </row>
    <row r="676" spans="1:14" x14ac:dyDescent="0.2">
      <c r="A676" s="2" t="s">
        <v>37</v>
      </c>
      <c r="B676" s="2" t="s">
        <v>40</v>
      </c>
      <c r="C676" s="2" t="s">
        <v>6</v>
      </c>
      <c r="D676" s="2" t="s">
        <v>15</v>
      </c>
      <c r="E676" s="2" t="s">
        <v>21</v>
      </c>
      <c r="F676" s="2" t="s">
        <v>61</v>
      </c>
      <c r="G676" s="1">
        <v>4053.25</v>
      </c>
      <c r="H676" s="1">
        <v>2463.2000000000003</v>
      </c>
      <c r="I676" s="4">
        <v>15</v>
      </c>
      <c r="J676" s="2" t="s">
        <v>67</v>
      </c>
      <c r="K676" s="1">
        <f>Tabelle3[[#This Row],[Menge kg Nges]]/1000</f>
        <v>4.0532500000000002</v>
      </c>
      <c r="L676" s="1">
        <f>Tabelle3[[#This Row],[Menge kg P2O5]]/1000</f>
        <v>2.4632000000000001</v>
      </c>
      <c r="M676" s="1">
        <f>Tabelle3[[#This Row],[Menge t Nges]]/Tabelle3[[#This Row],[Anzahl Lieferscheine]]</f>
        <v>0.27021666666666666</v>
      </c>
      <c r="N676" s="1">
        <f>Tabelle3[[#This Row],[Menge t P2O5]]/Tabelle3[[#This Row],[Anzahl Lieferscheine]]</f>
        <v>0.16421333333333335</v>
      </c>
    </row>
    <row r="677" spans="1:14" x14ac:dyDescent="0.2">
      <c r="A677" s="2" t="s">
        <v>37</v>
      </c>
      <c r="B677" s="2" t="s">
        <v>40</v>
      </c>
      <c r="C677" s="2" t="s">
        <v>6</v>
      </c>
      <c r="D677" s="2" t="s">
        <v>15</v>
      </c>
      <c r="E677" s="2" t="s">
        <v>9</v>
      </c>
      <c r="F677" s="2" t="s">
        <v>61</v>
      </c>
      <c r="G677" s="1">
        <v>1488.68</v>
      </c>
      <c r="H677" s="1">
        <v>813.9</v>
      </c>
      <c r="I677" s="4">
        <v>9</v>
      </c>
      <c r="J677" s="2" t="s">
        <v>67</v>
      </c>
      <c r="K677" s="1">
        <f>Tabelle3[[#This Row],[Menge kg Nges]]/1000</f>
        <v>1.48868</v>
      </c>
      <c r="L677" s="1">
        <f>Tabelle3[[#This Row],[Menge kg P2O5]]/1000</f>
        <v>0.81389999999999996</v>
      </c>
      <c r="M677" s="1">
        <f>Tabelle3[[#This Row],[Menge t Nges]]/Tabelle3[[#This Row],[Anzahl Lieferscheine]]</f>
        <v>0.16540888888888888</v>
      </c>
      <c r="N677" s="1">
        <f>Tabelle3[[#This Row],[Menge t P2O5]]/Tabelle3[[#This Row],[Anzahl Lieferscheine]]</f>
        <v>9.0433333333333324E-2</v>
      </c>
    </row>
    <row r="678" spans="1:14" x14ac:dyDescent="0.2">
      <c r="A678" s="2" t="s">
        <v>37</v>
      </c>
      <c r="B678" s="2" t="s">
        <v>40</v>
      </c>
      <c r="C678" s="2" t="s">
        <v>6</v>
      </c>
      <c r="D678" s="2" t="s">
        <v>15</v>
      </c>
      <c r="E678" s="2" t="s">
        <v>10</v>
      </c>
      <c r="F678" s="2" t="s">
        <v>61</v>
      </c>
      <c r="G678" s="1">
        <v>133.65</v>
      </c>
      <c r="H678" s="1">
        <v>57.09</v>
      </c>
      <c r="I678" s="4">
        <v>1</v>
      </c>
      <c r="J678" s="2" t="s">
        <v>67</v>
      </c>
      <c r="K678" s="1">
        <f>Tabelle3[[#This Row],[Menge kg Nges]]/1000</f>
        <v>0.13365000000000002</v>
      </c>
      <c r="L678" s="1">
        <f>Tabelle3[[#This Row],[Menge kg P2O5]]/1000</f>
        <v>5.7090000000000002E-2</v>
      </c>
      <c r="M678" s="1">
        <f>Tabelle3[[#This Row],[Menge t Nges]]/Tabelle3[[#This Row],[Anzahl Lieferscheine]]</f>
        <v>0.13365000000000002</v>
      </c>
      <c r="N678" s="1">
        <f>Tabelle3[[#This Row],[Menge t P2O5]]/Tabelle3[[#This Row],[Anzahl Lieferscheine]]</f>
        <v>5.7090000000000002E-2</v>
      </c>
    </row>
    <row r="679" spans="1:14" x14ac:dyDescent="0.2">
      <c r="A679" s="2" t="s">
        <v>37</v>
      </c>
      <c r="B679" s="2" t="s">
        <v>40</v>
      </c>
      <c r="C679" s="2" t="s">
        <v>6</v>
      </c>
      <c r="D679" s="2" t="s">
        <v>15</v>
      </c>
      <c r="E679" s="2" t="s">
        <v>23</v>
      </c>
      <c r="F679" s="2" t="s">
        <v>61</v>
      </c>
      <c r="G679" s="1">
        <v>120</v>
      </c>
      <c r="H679" s="1">
        <v>49.5</v>
      </c>
      <c r="I679" s="4">
        <v>1</v>
      </c>
      <c r="J679" s="2" t="s">
        <v>67</v>
      </c>
      <c r="K679" s="1">
        <f>Tabelle3[[#This Row],[Menge kg Nges]]/1000</f>
        <v>0.12</v>
      </c>
      <c r="L679" s="1">
        <f>Tabelle3[[#This Row],[Menge kg P2O5]]/1000</f>
        <v>4.9500000000000002E-2</v>
      </c>
      <c r="M679" s="1">
        <f>Tabelle3[[#This Row],[Menge t Nges]]/Tabelle3[[#This Row],[Anzahl Lieferscheine]]</f>
        <v>0.12</v>
      </c>
      <c r="N679" s="1">
        <f>Tabelle3[[#This Row],[Menge t P2O5]]/Tabelle3[[#This Row],[Anzahl Lieferscheine]]</f>
        <v>4.9500000000000002E-2</v>
      </c>
    </row>
    <row r="680" spans="1:14" x14ac:dyDescent="0.2">
      <c r="A680" s="2" t="s">
        <v>37</v>
      </c>
      <c r="B680" s="2" t="s">
        <v>40</v>
      </c>
      <c r="C680" s="2" t="s">
        <v>6</v>
      </c>
      <c r="D680" s="2" t="s">
        <v>15</v>
      </c>
      <c r="E680" s="2" t="s">
        <v>24</v>
      </c>
      <c r="F680" s="2" t="s">
        <v>61</v>
      </c>
      <c r="G680" s="1">
        <v>4548.3999999999996</v>
      </c>
      <c r="H680" s="1">
        <v>2794.8</v>
      </c>
      <c r="I680" s="4">
        <v>3</v>
      </c>
      <c r="J680" s="2" t="s">
        <v>67</v>
      </c>
      <c r="K680" s="1">
        <f>Tabelle3[[#This Row],[Menge kg Nges]]/1000</f>
        <v>4.5484</v>
      </c>
      <c r="L680" s="1">
        <f>Tabelle3[[#This Row],[Menge kg P2O5]]/1000</f>
        <v>2.7948000000000004</v>
      </c>
      <c r="M680" s="1">
        <f>Tabelle3[[#This Row],[Menge t Nges]]/Tabelle3[[#This Row],[Anzahl Lieferscheine]]</f>
        <v>1.5161333333333333</v>
      </c>
      <c r="N680" s="1">
        <f>Tabelle3[[#This Row],[Menge t P2O5]]/Tabelle3[[#This Row],[Anzahl Lieferscheine]]</f>
        <v>0.93160000000000009</v>
      </c>
    </row>
    <row r="681" spans="1:14" x14ac:dyDescent="0.2">
      <c r="A681" s="2" t="s">
        <v>37</v>
      </c>
      <c r="B681" s="2" t="s">
        <v>28</v>
      </c>
      <c r="C681" s="2" t="s">
        <v>6</v>
      </c>
      <c r="D681" s="2" t="s">
        <v>7</v>
      </c>
      <c r="E681" s="2" t="s">
        <v>12</v>
      </c>
      <c r="F681" s="2" t="s">
        <v>61</v>
      </c>
      <c r="G681" s="1">
        <v>1308.5999999999999</v>
      </c>
      <c r="H681" s="1">
        <v>459.95</v>
      </c>
      <c r="I681" s="4">
        <v>2</v>
      </c>
      <c r="J681" s="2" t="s">
        <v>67</v>
      </c>
      <c r="K681" s="1">
        <f>Tabelle3[[#This Row],[Menge kg Nges]]/1000</f>
        <v>1.3086</v>
      </c>
      <c r="L681" s="1">
        <f>Tabelle3[[#This Row],[Menge kg P2O5]]/1000</f>
        <v>0.45994999999999997</v>
      </c>
      <c r="M681" s="1">
        <f>Tabelle3[[#This Row],[Menge t Nges]]/Tabelle3[[#This Row],[Anzahl Lieferscheine]]</f>
        <v>0.65429999999999999</v>
      </c>
      <c r="N681" s="1">
        <f>Tabelle3[[#This Row],[Menge t P2O5]]/Tabelle3[[#This Row],[Anzahl Lieferscheine]]</f>
        <v>0.22997499999999998</v>
      </c>
    </row>
    <row r="682" spans="1:14" x14ac:dyDescent="0.2">
      <c r="A682" s="2" t="s">
        <v>37</v>
      </c>
      <c r="B682" s="2" t="s">
        <v>28</v>
      </c>
      <c r="C682" s="2" t="s">
        <v>6</v>
      </c>
      <c r="D682" s="2" t="s">
        <v>15</v>
      </c>
      <c r="E682" s="2" t="s">
        <v>20</v>
      </c>
      <c r="F682" s="2" t="s">
        <v>61</v>
      </c>
      <c r="G682" s="1">
        <v>21.12</v>
      </c>
      <c r="H682" s="1">
        <v>12</v>
      </c>
      <c r="I682" s="4">
        <v>1</v>
      </c>
      <c r="J682" s="2" t="s">
        <v>67</v>
      </c>
      <c r="K682" s="1">
        <f>Tabelle3[[#This Row],[Menge kg Nges]]/1000</f>
        <v>2.112E-2</v>
      </c>
      <c r="L682" s="1">
        <f>Tabelle3[[#This Row],[Menge kg P2O5]]/1000</f>
        <v>1.2E-2</v>
      </c>
      <c r="M682" s="1">
        <f>Tabelle3[[#This Row],[Menge t Nges]]/Tabelle3[[#This Row],[Anzahl Lieferscheine]]</f>
        <v>2.112E-2</v>
      </c>
      <c r="N682" s="1">
        <f>Tabelle3[[#This Row],[Menge t P2O5]]/Tabelle3[[#This Row],[Anzahl Lieferscheine]]</f>
        <v>1.2E-2</v>
      </c>
    </row>
    <row r="683" spans="1:14" x14ac:dyDescent="0.2">
      <c r="A683" s="2" t="s">
        <v>37</v>
      </c>
      <c r="B683" s="2" t="s">
        <v>41</v>
      </c>
      <c r="C683" s="2" t="s">
        <v>6</v>
      </c>
      <c r="D683" s="2" t="s">
        <v>7</v>
      </c>
      <c r="E683" s="2" t="s">
        <v>12</v>
      </c>
      <c r="F683" s="2" t="s">
        <v>61</v>
      </c>
      <c r="G683" s="1">
        <v>266.7</v>
      </c>
      <c r="H683" s="1">
        <v>138.6</v>
      </c>
      <c r="I683" s="4">
        <v>1</v>
      </c>
      <c r="J683" s="2" t="s">
        <v>67</v>
      </c>
      <c r="K683" s="1">
        <f>Tabelle3[[#This Row],[Menge kg Nges]]/1000</f>
        <v>0.26669999999999999</v>
      </c>
      <c r="L683" s="1">
        <f>Tabelle3[[#This Row],[Menge kg P2O5]]/1000</f>
        <v>0.1386</v>
      </c>
      <c r="M683" s="1">
        <f>Tabelle3[[#This Row],[Menge t Nges]]/Tabelle3[[#This Row],[Anzahl Lieferscheine]]</f>
        <v>0.26669999999999999</v>
      </c>
      <c r="N683" s="1">
        <f>Tabelle3[[#This Row],[Menge t P2O5]]/Tabelle3[[#This Row],[Anzahl Lieferscheine]]</f>
        <v>0.1386</v>
      </c>
    </row>
    <row r="684" spans="1:14" x14ac:dyDescent="0.2">
      <c r="A684" s="2" t="s">
        <v>37</v>
      </c>
      <c r="B684" s="2" t="s">
        <v>41</v>
      </c>
      <c r="C684" s="2" t="s">
        <v>6</v>
      </c>
      <c r="D684" s="2" t="s">
        <v>7</v>
      </c>
      <c r="E684" s="2" t="s">
        <v>13</v>
      </c>
      <c r="F684" s="2" t="s">
        <v>61</v>
      </c>
      <c r="G684" s="1">
        <v>200</v>
      </c>
      <c r="H684" s="1">
        <v>100</v>
      </c>
      <c r="I684" s="4">
        <v>1</v>
      </c>
      <c r="J684" s="2" t="s">
        <v>67</v>
      </c>
      <c r="K684" s="1">
        <f>Tabelle3[[#This Row],[Menge kg Nges]]/1000</f>
        <v>0.2</v>
      </c>
      <c r="L684" s="1">
        <f>Tabelle3[[#This Row],[Menge kg P2O5]]/1000</f>
        <v>0.1</v>
      </c>
      <c r="M684" s="1">
        <f>Tabelle3[[#This Row],[Menge t Nges]]/Tabelle3[[#This Row],[Anzahl Lieferscheine]]</f>
        <v>0.2</v>
      </c>
      <c r="N684" s="1">
        <f>Tabelle3[[#This Row],[Menge t P2O5]]/Tabelle3[[#This Row],[Anzahl Lieferscheine]]</f>
        <v>0.1</v>
      </c>
    </row>
    <row r="685" spans="1:14" x14ac:dyDescent="0.2">
      <c r="A685" s="2" t="s">
        <v>37</v>
      </c>
      <c r="B685" s="2" t="s">
        <v>42</v>
      </c>
      <c r="C685" s="2" t="s">
        <v>6</v>
      </c>
      <c r="D685" s="2" t="s">
        <v>7</v>
      </c>
      <c r="E685" s="2" t="s">
        <v>9</v>
      </c>
      <c r="F685" s="2" t="s">
        <v>61</v>
      </c>
      <c r="G685" s="1">
        <v>1510.9999999999998</v>
      </c>
      <c r="H685" s="1">
        <v>621.00000000000011</v>
      </c>
      <c r="I685" s="4">
        <v>9</v>
      </c>
      <c r="J685" s="2" t="s">
        <v>67</v>
      </c>
      <c r="K685" s="1">
        <f>Tabelle3[[#This Row],[Menge kg Nges]]/1000</f>
        <v>1.5109999999999997</v>
      </c>
      <c r="L685" s="1">
        <f>Tabelle3[[#This Row],[Menge kg P2O5]]/1000</f>
        <v>0.62100000000000011</v>
      </c>
      <c r="M685" s="1">
        <f>Tabelle3[[#This Row],[Menge t Nges]]/Tabelle3[[#This Row],[Anzahl Lieferscheine]]</f>
        <v>0.16788888888888887</v>
      </c>
      <c r="N685" s="1">
        <f>Tabelle3[[#This Row],[Menge t P2O5]]/Tabelle3[[#This Row],[Anzahl Lieferscheine]]</f>
        <v>6.9000000000000006E-2</v>
      </c>
    </row>
    <row r="686" spans="1:14" x14ac:dyDescent="0.2">
      <c r="A686" s="2" t="s">
        <v>37</v>
      </c>
      <c r="B686" s="2" t="s">
        <v>42</v>
      </c>
      <c r="C686" s="2" t="s">
        <v>6</v>
      </c>
      <c r="D686" s="2" t="s">
        <v>7</v>
      </c>
      <c r="E686" s="2" t="s">
        <v>10</v>
      </c>
      <c r="F686" s="2" t="s">
        <v>61</v>
      </c>
      <c r="G686" s="1">
        <v>178.2</v>
      </c>
      <c r="H686" s="1">
        <v>81</v>
      </c>
      <c r="I686" s="4">
        <v>1</v>
      </c>
      <c r="J686" s="2" t="s">
        <v>67</v>
      </c>
      <c r="K686" s="1">
        <f>Tabelle3[[#This Row],[Menge kg Nges]]/1000</f>
        <v>0.1782</v>
      </c>
      <c r="L686" s="1">
        <f>Tabelle3[[#This Row],[Menge kg P2O5]]/1000</f>
        <v>8.1000000000000003E-2</v>
      </c>
      <c r="M686" s="1">
        <f>Tabelle3[[#This Row],[Menge t Nges]]/Tabelle3[[#This Row],[Anzahl Lieferscheine]]</f>
        <v>0.1782</v>
      </c>
      <c r="N686" s="1">
        <f>Tabelle3[[#This Row],[Menge t P2O5]]/Tabelle3[[#This Row],[Anzahl Lieferscheine]]</f>
        <v>8.1000000000000003E-2</v>
      </c>
    </row>
    <row r="687" spans="1:14" x14ac:dyDescent="0.2">
      <c r="A687" s="2" t="s">
        <v>37</v>
      </c>
      <c r="B687" s="2" t="s">
        <v>42</v>
      </c>
      <c r="C687" s="2" t="s">
        <v>6</v>
      </c>
      <c r="D687" s="2" t="s">
        <v>7</v>
      </c>
      <c r="E687" s="2" t="s">
        <v>12</v>
      </c>
      <c r="F687" s="2" t="s">
        <v>61</v>
      </c>
      <c r="G687" s="1">
        <v>49930.369999999988</v>
      </c>
      <c r="H687" s="1">
        <v>20611.820000000011</v>
      </c>
      <c r="I687" s="4">
        <v>81</v>
      </c>
      <c r="J687" s="2" t="s">
        <v>67</v>
      </c>
      <c r="K687" s="1">
        <f>Tabelle3[[#This Row],[Menge kg Nges]]/1000</f>
        <v>49.930369999999989</v>
      </c>
      <c r="L687" s="1">
        <f>Tabelle3[[#This Row],[Menge kg P2O5]]/1000</f>
        <v>20.611820000000012</v>
      </c>
      <c r="M687" s="1">
        <f>Tabelle3[[#This Row],[Menge t Nges]]/Tabelle3[[#This Row],[Anzahl Lieferscheine]]</f>
        <v>0.61642432098765421</v>
      </c>
      <c r="N687" s="1">
        <f>Tabelle3[[#This Row],[Menge t P2O5]]/Tabelle3[[#This Row],[Anzahl Lieferscheine]]</f>
        <v>0.25446691358024709</v>
      </c>
    </row>
    <row r="688" spans="1:14" x14ac:dyDescent="0.2">
      <c r="A688" s="2" t="s">
        <v>37</v>
      </c>
      <c r="B688" s="2" t="s">
        <v>42</v>
      </c>
      <c r="C688" s="2" t="s">
        <v>6</v>
      </c>
      <c r="D688" s="2" t="s">
        <v>7</v>
      </c>
      <c r="E688" s="2" t="s">
        <v>13</v>
      </c>
      <c r="F688" s="2" t="s">
        <v>61</v>
      </c>
      <c r="G688" s="1">
        <v>21397.05</v>
      </c>
      <c r="H688" s="1">
        <v>11081</v>
      </c>
      <c r="I688" s="4">
        <v>55</v>
      </c>
      <c r="J688" s="2" t="s">
        <v>67</v>
      </c>
      <c r="K688" s="1">
        <f>Tabelle3[[#This Row],[Menge kg Nges]]/1000</f>
        <v>21.39705</v>
      </c>
      <c r="L688" s="1">
        <f>Tabelle3[[#This Row],[Menge kg P2O5]]/1000</f>
        <v>11.081</v>
      </c>
      <c r="M688" s="1">
        <f>Tabelle3[[#This Row],[Menge t Nges]]/Tabelle3[[#This Row],[Anzahl Lieferscheine]]</f>
        <v>0.38903727272727273</v>
      </c>
      <c r="N688" s="1">
        <f>Tabelle3[[#This Row],[Menge t P2O5]]/Tabelle3[[#This Row],[Anzahl Lieferscheine]]</f>
        <v>0.20147272727272728</v>
      </c>
    </row>
    <row r="689" spans="1:14" x14ac:dyDescent="0.2">
      <c r="A689" s="2" t="s">
        <v>37</v>
      </c>
      <c r="B689" s="2" t="s">
        <v>42</v>
      </c>
      <c r="C689" s="2" t="s">
        <v>6</v>
      </c>
      <c r="D689" s="2" t="s">
        <v>7</v>
      </c>
      <c r="E689" s="2" t="s">
        <v>14</v>
      </c>
      <c r="F689" s="2" t="s">
        <v>61</v>
      </c>
      <c r="G689" s="1">
        <v>13106.529999999999</v>
      </c>
      <c r="H689" s="1">
        <v>5770.2699999999959</v>
      </c>
      <c r="I689" s="4">
        <v>48</v>
      </c>
      <c r="J689" s="2" t="s">
        <v>67</v>
      </c>
      <c r="K689" s="1">
        <f>Tabelle3[[#This Row],[Menge kg Nges]]/1000</f>
        <v>13.106529999999999</v>
      </c>
      <c r="L689" s="1">
        <f>Tabelle3[[#This Row],[Menge kg P2O5]]/1000</f>
        <v>5.7702699999999956</v>
      </c>
      <c r="M689" s="1">
        <f>Tabelle3[[#This Row],[Menge t Nges]]/Tabelle3[[#This Row],[Anzahl Lieferscheine]]</f>
        <v>0.27305270833333334</v>
      </c>
      <c r="N689" s="1">
        <f>Tabelle3[[#This Row],[Menge t P2O5]]/Tabelle3[[#This Row],[Anzahl Lieferscheine]]</f>
        <v>0.12021395833333325</v>
      </c>
    </row>
    <row r="690" spans="1:14" x14ac:dyDescent="0.2">
      <c r="A690" s="2" t="s">
        <v>37</v>
      </c>
      <c r="B690" s="2" t="s">
        <v>42</v>
      </c>
      <c r="C690" s="2" t="s">
        <v>6</v>
      </c>
      <c r="D690" s="2" t="s">
        <v>15</v>
      </c>
      <c r="E690" s="2" t="s">
        <v>16</v>
      </c>
      <c r="F690" s="2" t="s">
        <v>61</v>
      </c>
      <c r="G690" s="1">
        <v>291.25</v>
      </c>
      <c r="H690" s="1">
        <v>266.25</v>
      </c>
      <c r="I690" s="4">
        <v>1</v>
      </c>
      <c r="J690" s="2" t="s">
        <v>67</v>
      </c>
      <c r="K690" s="1">
        <f>Tabelle3[[#This Row],[Menge kg Nges]]/1000</f>
        <v>0.29125000000000001</v>
      </c>
      <c r="L690" s="1">
        <f>Tabelle3[[#This Row],[Menge kg P2O5]]/1000</f>
        <v>0.26624999999999999</v>
      </c>
      <c r="M690" s="1">
        <f>Tabelle3[[#This Row],[Menge t Nges]]/Tabelle3[[#This Row],[Anzahl Lieferscheine]]</f>
        <v>0.29125000000000001</v>
      </c>
      <c r="N690" s="1">
        <f>Tabelle3[[#This Row],[Menge t P2O5]]/Tabelle3[[#This Row],[Anzahl Lieferscheine]]</f>
        <v>0.26624999999999999</v>
      </c>
    </row>
    <row r="691" spans="1:14" x14ac:dyDescent="0.2">
      <c r="A691" s="2" t="s">
        <v>37</v>
      </c>
      <c r="B691" s="2" t="s">
        <v>42</v>
      </c>
      <c r="C691" s="2" t="s">
        <v>6</v>
      </c>
      <c r="D691" s="2" t="s">
        <v>15</v>
      </c>
      <c r="E691" s="2" t="s">
        <v>18</v>
      </c>
      <c r="F691" s="2" t="s">
        <v>61</v>
      </c>
      <c r="G691" s="1">
        <v>1863.8</v>
      </c>
      <c r="H691" s="1">
        <v>1410</v>
      </c>
      <c r="I691" s="4">
        <v>5</v>
      </c>
      <c r="J691" s="2" t="s">
        <v>67</v>
      </c>
      <c r="K691" s="1">
        <f>Tabelle3[[#This Row],[Menge kg Nges]]/1000</f>
        <v>1.8637999999999999</v>
      </c>
      <c r="L691" s="1">
        <f>Tabelle3[[#This Row],[Menge kg P2O5]]/1000</f>
        <v>1.41</v>
      </c>
      <c r="M691" s="1">
        <f>Tabelle3[[#This Row],[Menge t Nges]]/Tabelle3[[#This Row],[Anzahl Lieferscheine]]</f>
        <v>0.37275999999999998</v>
      </c>
      <c r="N691" s="1">
        <f>Tabelle3[[#This Row],[Menge t P2O5]]/Tabelle3[[#This Row],[Anzahl Lieferscheine]]</f>
        <v>0.28199999999999997</v>
      </c>
    </row>
    <row r="692" spans="1:14" x14ac:dyDescent="0.2">
      <c r="A692" s="2" t="s">
        <v>37</v>
      </c>
      <c r="B692" s="2" t="s">
        <v>42</v>
      </c>
      <c r="C692" s="2" t="s">
        <v>6</v>
      </c>
      <c r="D692" s="2" t="s">
        <v>15</v>
      </c>
      <c r="E692" s="2" t="s">
        <v>19</v>
      </c>
      <c r="F692" s="2" t="s">
        <v>61</v>
      </c>
      <c r="G692" s="1">
        <v>395.19</v>
      </c>
      <c r="H692" s="1">
        <v>377.29</v>
      </c>
      <c r="I692" s="4">
        <v>1</v>
      </c>
      <c r="J692" s="2" t="s">
        <v>67</v>
      </c>
      <c r="K692" s="1">
        <f>Tabelle3[[#This Row],[Menge kg Nges]]/1000</f>
        <v>0.39518999999999999</v>
      </c>
      <c r="L692" s="1">
        <f>Tabelle3[[#This Row],[Menge kg P2O5]]/1000</f>
        <v>0.37729000000000001</v>
      </c>
      <c r="M692" s="1">
        <f>Tabelle3[[#This Row],[Menge t Nges]]/Tabelle3[[#This Row],[Anzahl Lieferscheine]]</f>
        <v>0.39518999999999999</v>
      </c>
      <c r="N692" s="1">
        <f>Tabelle3[[#This Row],[Menge t P2O5]]/Tabelle3[[#This Row],[Anzahl Lieferscheine]]</f>
        <v>0.37729000000000001</v>
      </c>
    </row>
    <row r="693" spans="1:14" x14ac:dyDescent="0.2">
      <c r="A693" s="2" t="s">
        <v>37</v>
      </c>
      <c r="B693" s="2" t="s">
        <v>42</v>
      </c>
      <c r="C693" s="2" t="s">
        <v>6</v>
      </c>
      <c r="D693" s="2" t="s">
        <v>15</v>
      </c>
      <c r="E693" s="2" t="s">
        <v>20</v>
      </c>
      <c r="F693" s="2" t="s">
        <v>61</v>
      </c>
      <c r="G693" s="1">
        <v>102</v>
      </c>
      <c r="H693" s="1">
        <v>75</v>
      </c>
      <c r="I693" s="4">
        <v>1</v>
      </c>
      <c r="J693" s="2" t="s">
        <v>67</v>
      </c>
      <c r="K693" s="1">
        <f>Tabelle3[[#This Row],[Menge kg Nges]]/1000</f>
        <v>0.10199999999999999</v>
      </c>
      <c r="L693" s="1">
        <f>Tabelle3[[#This Row],[Menge kg P2O5]]/1000</f>
        <v>7.4999999999999997E-2</v>
      </c>
      <c r="M693" s="1">
        <f>Tabelle3[[#This Row],[Menge t Nges]]/Tabelle3[[#This Row],[Anzahl Lieferscheine]]</f>
        <v>0.10199999999999999</v>
      </c>
      <c r="N693" s="1">
        <f>Tabelle3[[#This Row],[Menge t P2O5]]/Tabelle3[[#This Row],[Anzahl Lieferscheine]]</f>
        <v>7.4999999999999997E-2</v>
      </c>
    </row>
    <row r="694" spans="1:14" x14ac:dyDescent="0.2">
      <c r="A694" s="2" t="s">
        <v>37</v>
      </c>
      <c r="B694" s="2" t="s">
        <v>42</v>
      </c>
      <c r="C694" s="2" t="s">
        <v>6</v>
      </c>
      <c r="D694" s="2" t="s">
        <v>15</v>
      </c>
      <c r="E694" s="2" t="s">
        <v>21</v>
      </c>
      <c r="F694" s="2" t="s">
        <v>61</v>
      </c>
      <c r="G694" s="1">
        <v>125</v>
      </c>
      <c r="H694" s="1">
        <v>66</v>
      </c>
      <c r="I694" s="4">
        <v>1</v>
      </c>
      <c r="J694" s="2" t="s">
        <v>67</v>
      </c>
      <c r="K694" s="1">
        <f>Tabelle3[[#This Row],[Menge kg Nges]]/1000</f>
        <v>0.125</v>
      </c>
      <c r="L694" s="1">
        <f>Tabelle3[[#This Row],[Menge kg P2O5]]/1000</f>
        <v>6.6000000000000003E-2</v>
      </c>
      <c r="M694" s="1">
        <f>Tabelle3[[#This Row],[Menge t Nges]]/Tabelle3[[#This Row],[Anzahl Lieferscheine]]</f>
        <v>0.125</v>
      </c>
      <c r="N694" s="1">
        <f>Tabelle3[[#This Row],[Menge t P2O5]]/Tabelle3[[#This Row],[Anzahl Lieferscheine]]</f>
        <v>6.6000000000000003E-2</v>
      </c>
    </row>
    <row r="695" spans="1:14" x14ac:dyDescent="0.2">
      <c r="A695" s="2" t="s">
        <v>37</v>
      </c>
      <c r="B695" s="2" t="s">
        <v>42</v>
      </c>
      <c r="C695" s="2" t="s">
        <v>6</v>
      </c>
      <c r="D695" s="2" t="s">
        <v>15</v>
      </c>
      <c r="E695" s="2" t="s">
        <v>9</v>
      </c>
      <c r="F695" s="2" t="s">
        <v>61</v>
      </c>
      <c r="G695" s="1">
        <v>395.98</v>
      </c>
      <c r="H695" s="1">
        <v>181.65</v>
      </c>
      <c r="I695" s="4">
        <v>2</v>
      </c>
      <c r="J695" s="2" t="s">
        <v>67</v>
      </c>
      <c r="K695" s="1">
        <f>Tabelle3[[#This Row],[Menge kg Nges]]/1000</f>
        <v>0.39598</v>
      </c>
      <c r="L695" s="1">
        <f>Tabelle3[[#This Row],[Menge kg P2O5]]/1000</f>
        <v>0.18165000000000001</v>
      </c>
      <c r="M695" s="1">
        <f>Tabelle3[[#This Row],[Menge t Nges]]/Tabelle3[[#This Row],[Anzahl Lieferscheine]]</f>
        <v>0.19799</v>
      </c>
      <c r="N695" s="1">
        <f>Tabelle3[[#This Row],[Menge t P2O5]]/Tabelle3[[#This Row],[Anzahl Lieferscheine]]</f>
        <v>9.0825000000000003E-2</v>
      </c>
    </row>
    <row r="696" spans="1:14" x14ac:dyDescent="0.2">
      <c r="A696" s="2" t="s">
        <v>37</v>
      </c>
      <c r="B696" s="2" t="s">
        <v>42</v>
      </c>
      <c r="C696" s="2" t="s">
        <v>6</v>
      </c>
      <c r="D696" s="2" t="s">
        <v>15</v>
      </c>
      <c r="E696" s="2" t="s">
        <v>24</v>
      </c>
      <c r="F696" s="2" t="s">
        <v>61</v>
      </c>
      <c r="G696" s="1">
        <v>1527.2</v>
      </c>
      <c r="H696" s="1">
        <v>938.4</v>
      </c>
      <c r="I696" s="4">
        <v>1</v>
      </c>
      <c r="J696" s="2" t="s">
        <v>67</v>
      </c>
      <c r="K696" s="1">
        <f>Tabelle3[[#This Row],[Menge kg Nges]]/1000</f>
        <v>1.5272000000000001</v>
      </c>
      <c r="L696" s="1">
        <f>Tabelle3[[#This Row],[Menge kg P2O5]]/1000</f>
        <v>0.93840000000000001</v>
      </c>
      <c r="M696" s="1">
        <f>Tabelle3[[#This Row],[Menge t Nges]]/Tabelle3[[#This Row],[Anzahl Lieferscheine]]</f>
        <v>1.5272000000000001</v>
      </c>
      <c r="N696" s="1">
        <f>Tabelle3[[#This Row],[Menge t P2O5]]/Tabelle3[[#This Row],[Anzahl Lieferscheine]]</f>
        <v>0.93840000000000001</v>
      </c>
    </row>
    <row r="697" spans="1:14" x14ac:dyDescent="0.2">
      <c r="A697" s="2" t="s">
        <v>37</v>
      </c>
      <c r="B697" s="2" t="s">
        <v>42</v>
      </c>
      <c r="C697" s="2" t="s">
        <v>25</v>
      </c>
      <c r="D697" s="2" t="s">
        <v>25</v>
      </c>
      <c r="E697" s="2" t="s">
        <v>26</v>
      </c>
      <c r="F697" s="2" t="s">
        <v>61</v>
      </c>
      <c r="G697" s="1">
        <v>5103</v>
      </c>
      <c r="H697" s="1">
        <v>1032.75</v>
      </c>
      <c r="I697" s="4">
        <v>9</v>
      </c>
      <c r="J697" s="2" t="s">
        <v>67</v>
      </c>
      <c r="K697" s="1">
        <f>Tabelle3[[#This Row],[Menge kg Nges]]/1000</f>
        <v>5.1029999999999998</v>
      </c>
      <c r="L697" s="1">
        <f>Tabelle3[[#This Row],[Menge kg P2O5]]/1000</f>
        <v>1.0327500000000001</v>
      </c>
      <c r="M697" s="1">
        <f>Tabelle3[[#This Row],[Menge t Nges]]/Tabelle3[[#This Row],[Anzahl Lieferscheine]]</f>
        <v>0.56699999999999995</v>
      </c>
      <c r="N697" s="1">
        <f>Tabelle3[[#This Row],[Menge t P2O5]]/Tabelle3[[#This Row],[Anzahl Lieferscheine]]</f>
        <v>0.11475</v>
      </c>
    </row>
    <row r="698" spans="1:14" x14ac:dyDescent="0.2">
      <c r="A698" s="2" t="s">
        <v>38</v>
      </c>
      <c r="B698" s="2" t="s">
        <v>38</v>
      </c>
      <c r="C698" s="2" t="s">
        <v>6</v>
      </c>
      <c r="D698" s="2" t="s">
        <v>7</v>
      </c>
      <c r="E698" s="2" t="s">
        <v>8</v>
      </c>
      <c r="F698" s="2" t="s">
        <v>61</v>
      </c>
      <c r="G698" s="1">
        <v>41373.090000000004</v>
      </c>
      <c r="H698" s="1">
        <v>13573.999999999996</v>
      </c>
      <c r="I698" s="4">
        <v>50</v>
      </c>
      <c r="J698" s="2" t="s">
        <v>67</v>
      </c>
      <c r="K698" s="1">
        <f>Tabelle3[[#This Row],[Menge kg Nges]]/1000</f>
        <v>41.373090000000005</v>
      </c>
      <c r="L698" s="1">
        <f>Tabelle3[[#This Row],[Menge kg P2O5]]/1000</f>
        <v>13.573999999999996</v>
      </c>
      <c r="M698" s="1">
        <f>Tabelle3[[#This Row],[Menge t Nges]]/Tabelle3[[#This Row],[Anzahl Lieferscheine]]</f>
        <v>0.82746180000000014</v>
      </c>
      <c r="N698" s="1">
        <f>Tabelle3[[#This Row],[Menge t P2O5]]/Tabelle3[[#This Row],[Anzahl Lieferscheine]]</f>
        <v>0.27147999999999994</v>
      </c>
    </row>
    <row r="699" spans="1:14" x14ac:dyDescent="0.2">
      <c r="A699" s="2" t="s">
        <v>38</v>
      </c>
      <c r="B699" s="2" t="s">
        <v>38</v>
      </c>
      <c r="C699" s="2" t="s">
        <v>6</v>
      </c>
      <c r="D699" s="2" t="s">
        <v>7</v>
      </c>
      <c r="E699" s="2" t="s">
        <v>9</v>
      </c>
      <c r="F699" s="2" t="s">
        <v>61</v>
      </c>
      <c r="G699" s="1">
        <v>10790.9</v>
      </c>
      <c r="H699" s="1">
        <v>4746.4000000000005</v>
      </c>
      <c r="I699" s="4">
        <v>27</v>
      </c>
      <c r="J699" s="2" t="s">
        <v>67</v>
      </c>
      <c r="K699" s="1">
        <f>Tabelle3[[#This Row],[Menge kg Nges]]/1000</f>
        <v>10.790899999999999</v>
      </c>
      <c r="L699" s="1">
        <f>Tabelle3[[#This Row],[Menge kg P2O5]]/1000</f>
        <v>4.7464000000000004</v>
      </c>
      <c r="M699" s="1">
        <f>Tabelle3[[#This Row],[Menge t Nges]]/Tabelle3[[#This Row],[Anzahl Lieferscheine]]</f>
        <v>0.39966296296296294</v>
      </c>
      <c r="N699" s="1">
        <f>Tabelle3[[#This Row],[Menge t P2O5]]/Tabelle3[[#This Row],[Anzahl Lieferscheine]]</f>
        <v>0.17579259259259261</v>
      </c>
    </row>
    <row r="700" spans="1:14" x14ac:dyDescent="0.2">
      <c r="A700" s="2" t="s">
        <v>38</v>
      </c>
      <c r="B700" s="2" t="s">
        <v>38</v>
      </c>
      <c r="C700" s="2" t="s">
        <v>6</v>
      </c>
      <c r="D700" s="2" t="s">
        <v>7</v>
      </c>
      <c r="E700" s="2" t="s">
        <v>10</v>
      </c>
      <c r="F700" s="2" t="s">
        <v>61</v>
      </c>
      <c r="G700" s="1">
        <v>12046.699999999999</v>
      </c>
      <c r="H700" s="1">
        <v>4762.83</v>
      </c>
      <c r="I700" s="4">
        <v>20</v>
      </c>
      <c r="J700" s="2" t="s">
        <v>67</v>
      </c>
      <c r="K700" s="1">
        <f>Tabelle3[[#This Row],[Menge kg Nges]]/1000</f>
        <v>12.0467</v>
      </c>
      <c r="L700" s="1">
        <f>Tabelle3[[#This Row],[Menge kg P2O5]]/1000</f>
        <v>4.7628300000000001</v>
      </c>
      <c r="M700" s="1">
        <f>Tabelle3[[#This Row],[Menge t Nges]]/Tabelle3[[#This Row],[Anzahl Lieferscheine]]</f>
        <v>0.60233499999999995</v>
      </c>
      <c r="N700" s="1">
        <f>Tabelle3[[#This Row],[Menge t P2O5]]/Tabelle3[[#This Row],[Anzahl Lieferscheine]]</f>
        <v>0.23814150000000001</v>
      </c>
    </row>
    <row r="701" spans="1:14" x14ac:dyDescent="0.2">
      <c r="A701" s="2" t="s">
        <v>38</v>
      </c>
      <c r="B701" s="2" t="s">
        <v>38</v>
      </c>
      <c r="C701" s="2" t="s">
        <v>6</v>
      </c>
      <c r="D701" s="2" t="s">
        <v>7</v>
      </c>
      <c r="E701" s="2" t="s">
        <v>11</v>
      </c>
      <c r="F701" s="2" t="s">
        <v>61</v>
      </c>
      <c r="G701" s="1">
        <v>3585.2</v>
      </c>
      <c r="H701" s="1">
        <v>2290.1599999999994</v>
      </c>
      <c r="I701" s="4">
        <v>16</v>
      </c>
      <c r="J701" s="2" t="s">
        <v>67</v>
      </c>
      <c r="K701" s="1">
        <f>Tabelle3[[#This Row],[Menge kg Nges]]/1000</f>
        <v>3.5851999999999999</v>
      </c>
      <c r="L701" s="1">
        <f>Tabelle3[[#This Row],[Menge kg P2O5]]/1000</f>
        <v>2.2901599999999993</v>
      </c>
      <c r="M701" s="1">
        <f>Tabelle3[[#This Row],[Menge t Nges]]/Tabelle3[[#This Row],[Anzahl Lieferscheine]]</f>
        <v>0.224075</v>
      </c>
      <c r="N701" s="1">
        <f>Tabelle3[[#This Row],[Menge t P2O5]]/Tabelle3[[#This Row],[Anzahl Lieferscheine]]</f>
        <v>0.14313499999999996</v>
      </c>
    </row>
    <row r="702" spans="1:14" x14ac:dyDescent="0.2">
      <c r="A702" s="2" t="s">
        <v>38</v>
      </c>
      <c r="B702" s="2" t="s">
        <v>38</v>
      </c>
      <c r="C702" s="2" t="s">
        <v>6</v>
      </c>
      <c r="D702" s="2" t="s">
        <v>7</v>
      </c>
      <c r="E702" s="2" t="s">
        <v>12</v>
      </c>
      <c r="F702" s="2" t="s">
        <v>61</v>
      </c>
      <c r="G702" s="1">
        <v>28269.380000000008</v>
      </c>
      <c r="H702" s="1">
        <v>13315.569999999994</v>
      </c>
      <c r="I702" s="4">
        <v>42</v>
      </c>
      <c r="J702" s="2" t="s">
        <v>67</v>
      </c>
      <c r="K702" s="1">
        <f>Tabelle3[[#This Row],[Menge kg Nges]]/1000</f>
        <v>28.269380000000009</v>
      </c>
      <c r="L702" s="1">
        <f>Tabelle3[[#This Row],[Menge kg P2O5]]/1000</f>
        <v>13.315569999999994</v>
      </c>
      <c r="M702" s="1">
        <f>Tabelle3[[#This Row],[Menge t Nges]]/Tabelle3[[#This Row],[Anzahl Lieferscheine]]</f>
        <v>0.6730804761904764</v>
      </c>
      <c r="N702" s="1">
        <f>Tabelle3[[#This Row],[Menge t P2O5]]/Tabelle3[[#This Row],[Anzahl Lieferscheine]]</f>
        <v>0.31703738095238082</v>
      </c>
    </row>
    <row r="703" spans="1:14" x14ac:dyDescent="0.2">
      <c r="A703" s="2" t="s">
        <v>38</v>
      </c>
      <c r="B703" s="2" t="s">
        <v>38</v>
      </c>
      <c r="C703" s="2" t="s">
        <v>6</v>
      </c>
      <c r="D703" s="2" t="s">
        <v>7</v>
      </c>
      <c r="E703" s="2" t="s">
        <v>13</v>
      </c>
      <c r="F703" s="2" t="s">
        <v>61</v>
      </c>
      <c r="G703" s="1">
        <v>5055.6000000000004</v>
      </c>
      <c r="H703" s="1">
        <v>2509.6000000000004</v>
      </c>
      <c r="I703" s="4">
        <v>7</v>
      </c>
      <c r="J703" s="2" t="s">
        <v>67</v>
      </c>
      <c r="K703" s="1">
        <f>Tabelle3[[#This Row],[Menge kg Nges]]/1000</f>
        <v>5.0556000000000001</v>
      </c>
      <c r="L703" s="1">
        <f>Tabelle3[[#This Row],[Menge kg P2O5]]/1000</f>
        <v>2.5096000000000003</v>
      </c>
      <c r="M703" s="1">
        <f>Tabelle3[[#This Row],[Menge t Nges]]/Tabelle3[[#This Row],[Anzahl Lieferscheine]]</f>
        <v>0.72222857142857144</v>
      </c>
      <c r="N703" s="1">
        <f>Tabelle3[[#This Row],[Menge t P2O5]]/Tabelle3[[#This Row],[Anzahl Lieferscheine]]</f>
        <v>0.35851428571428573</v>
      </c>
    </row>
    <row r="704" spans="1:14" x14ac:dyDescent="0.2">
      <c r="A704" s="2" t="s">
        <v>38</v>
      </c>
      <c r="B704" s="2" t="s">
        <v>38</v>
      </c>
      <c r="C704" s="2" t="s">
        <v>6</v>
      </c>
      <c r="D704" s="2" t="s">
        <v>7</v>
      </c>
      <c r="E704" s="2" t="s">
        <v>14</v>
      </c>
      <c r="F704" s="2" t="s">
        <v>61</v>
      </c>
      <c r="G704" s="1">
        <v>11103</v>
      </c>
      <c r="H704" s="1">
        <v>5814.8</v>
      </c>
      <c r="I704" s="4">
        <v>33</v>
      </c>
      <c r="J704" s="2" t="s">
        <v>67</v>
      </c>
      <c r="K704" s="1">
        <f>Tabelle3[[#This Row],[Menge kg Nges]]/1000</f>
        <v>11.103</v>
      </c>
      <c r="L704" s="1">
        <f>Tabelle3[[#This Row],[Menge kg P2O5]]/1000</f>
        <v>5.8148</v>
      </c>
      <c r="M704" s="1">
        <f>Tabelle3[[#This Row],[Menge t Nges]]/Tabelle3[[#This Row],[Anzahl Lieferscheine]]</f>
        <v>0.33645454545454545</v>
      </c>
      <c r="N704" s="1">
        <f>Tabelle3[[#This Row],[Menge t P2O5]]/Tabelle3[[#This Row],[Anzahl Lieferscheine]]</f>
        <v>0.17620606060606062</v>
      </c>
    </row>
    <row r="705" spans="1:14" x14ac:dyDescent="0.2">
      <c r="A705" s="2" t="s">
        <v>38</v>
      </c>
      <c r="B705" s="2" t="s">
        <v>38</v>
      </c>
      <c r="C705" s="2" t="s">
        <v>6</v>
      </c>
      <c r="D705" s="2" t="s">
        <v>15</v>
      </c>
      <c r="E705" s="2" t="s">
        <v>35</v>
      </c>
      <c r="F705" s="2" t="s">
        <v>61</v>
      </c>
      <c r="G705" s="1">
        <v>1364</v>
      </c>
      <c r="H705" s="1">
        <v>1056</v>
      </c>
      <c r="I705" s="4">
        <v>2</v>
      </c>
      <c r="J705" s="2" t="s">
        <v>67</v>
      </c>
      <c r="K705" s="1">
        <f>Tabelle3[[#This Row],[Menge kg Nges]]/1000</f>
        <v>1.3640000000000001</v>
      </c>
      <c r="L705" s="1">
        <f>Tabelle3[[#This Row],[Menge kg P2O5]]/1000</f>
        <v>1.056</v>
      </c>
      <c r="M705" s="1">
        <f>Tabelle3[[#This Row],[Menge t Nges]]/Tabelle3[[#This Row],[Anzahl Lieferscheine]]</f>
        <v>0.68200000000000005</v>
      </c>
      <c r="N705" s="1">
        <f>Tabelle3[[#This Row],[Menge t P2O5]]/Tabelle3[[#This Row],[Anzahl Lieferscheine]]</f>
        <v>0.52800000000000002</v>
      </c>
    </row>
    <row r="706" spans="1:14" x14ac:dyDescent="0.2">
      <c r="A706" s="2" t="s">
        <v>38</v>
      </c>
      <c r="B706" s="2" t="s">
        <v>38</v>
      </c>
      <c r="C706" s="2" t="s">
        <v>6</v>
      </c>
      <c r="D706" s="2" t="s">
        <v>15</v>
      </c>
      <c r="E706" s="2" t="s">
        <v>18</v>
      </c>
      <c r="F706" s="2" t="s">
        <v>61</v>
      </c>
      <c r="G706" s="1">
        <v>20042.400000000001</v>
      </c>
      <c r="H706" s="1">
        <v>15437.419999999998</v>
      </c>
      <c r="I706" s="4">
        <v>13</v>
      </c>
      <c r="J706" s="2" t="s">
        <v>67</v>
      </c>
      <c r="K706" s="1">
        <f>Tabelle3[[#This Row],[Menge kg Nges]]/1000</f>
        <v>20.042400000000001</v>
      </c>
      <c r="L706" s="1">
        <f>Tabelle3[[#This Row],[Menge kg P2O5]]/1000</f>
        <v>15.437419999999998</v>
      </c>
      <c r="M706" s="1">
        <f>Tabelle3[[#This Row],[Menge t Nges]]/Tabelle3[[#This Row],[Anzahl Lieferscheine]]</f>
        <v>1.541723076923077</v>
      </c>
      <c r="N706" s="1">
        <f>Tabelle3[[#This Row],[Menge t P2O5]]/Tabelle3[[#This Row],[Anzahl Lieferscheine]]</f>
        <v>1.187493846153846</v>
      </c>
    </row>
    <row r="707" spans="1:14" x14ac:dyDescent="0.2">
      <c r="A707" s="2" t="s">
        <v>38</v>
      </c>
      <c r="B707" s="2" t="s">
        <v>38</v>
      </c>
      <c r="C707" s="2" t="s">
        <v>6</v>
      </c>
      <c r="D707" s="2" t="s">
        <v>15</v>
      </c>
      <c r="E707" s="2" t="s">
        <v>20</v>
      </c>
      <c r="F707" s="2" t="s">
        <v>61</v>
      </c>
      <c r="G707" s="1">
        <v>313.27999999999997</v>
      </c>
      <c r="H707" s="1">
        <v>178</v>
      </c>
      <c r="I707" s="4">
        <v>3</v>
      </c>
      <c r="J707" s="2" t="s">
        <v>67</v>
      </c>
      <c r="K707" s="1">
        <f>Tabelle3[[#This Row],[Menge kg Nges]]/1000</f>
        <v>0.31327999999999995</v>
      </c>
      <c r="L707" s="1">
        <f>Tabelle3[[#This Row],[Menge kg P2O5]]/1000</f>
        <v>0.17799999999999999</v>
      </c>
      <c r="M707" s="1">
        <f>Tabelle3[[#This Row],[Menge t Nges]]/Tabelle3[[#This Row],[Anzahl Lieferscheine]]</f>
        <v>0.10442666666666665</v>
      </c>
      <c r="N707" s="1">
        <f>Tabelle3[[#This Row],[Menge t P2O5]]/Tabelle3[[#This Row],[Anzahl Lieferscheine]]</f>
        <v>5.9333333333333328E-2</v>
      </c>
    </row>
    <row r="708" spans="1:14" x14ac:dyDescent="0.2">
      <c r="A708" s="2" t="s">
        <v>38</v>
      </c>
      <c r="B708" s="2" t="s">
        <v>38</v>
      </c>
      <c r="C708" s="2" t="s">
        <v>6</v>
      </c>
      <c r="D708" s="2" t="s">
        <v>15</v>
      </c>
      <c r="E708" s="2" t="s">
        <v>21</v>
      </c>
      <c r="F708" s="2" t="s">
        <v>61</v>
      </c>
      <c r="G708" s="1">
        <v>3865.0099999999998</v>
      </c>
      <c r="H708" s="1">
        <v>2438.34</v>
      </c>
      <c r="I708" s="4">
        <v>13</v>
      </c>
      <c r="J708" s="2" t="s">
        <v>67</v>
      </c>
      <c r="K708" s="1">
        <f>Tabelle3[[#This Row],[Menge kg Nges]]/1000</f>
        <v>3.8650099999999998</v>
      </c>
      <c r="L708" s="1">
        <f>Tabelle3[[#This Row],[Menge kg P2O5]]/1000</f>
        <v>2.4383400000000002</v>
      </c>
      <c r="M708" s="1">
        <f>Tabelle3[[#This Row],[Menge t Nges]]/Tabelle3[[#This Row],[Anzahl Lieferscheine]]</f>
        <v>0.29730846153846152</v>
      </c>
      <c r="N708" s="1">
        <f>Tabelle3[[#This Row],[Menge t P2O5]]/Tabelle3[[#This Row],[Anzahl Lieferscheine]]</f>
        <v>0.18756461538461539</v>
      </c>
    </row>
    <row r="709" spans="1:14" x14ac:dyDescent="0.2">
      <c r="A709" s="2" t="s">
        <v>38</v>
      </c>
      <c r="B709" s="2" t="s">
        <v>38</v>
      </c>
      <c r="C709" s="2" t="s">
        <v>6</v>
      </c>
      <c r="D709" s="2" t="s">
        <v>15</v>
      </c>
      <c r="E709" s="2" t="s">
        <v>9</v>
      </c>
      <c r="F709" s="2" t="s">
        <v>61</v>
      </c>
      <c r="G709" s="1">
        <v>3498.42</v>
      </c>
      <c r="H709" s="1">
        <v>1450.35</v>
      </c>
      <c r="I709" s="4">
        <v>7</v>
      </c>
      <c r="J709" s="2" t="s">
        <v>67</v>
      </c>
      <c r="K709" s="1">
        <f>Tabelle3[[#This Row],[Menge kg Nges]]/1000</f>
        <v>3.4984199999999999</v>
      </c>
      <c r="L709" s="1">
        <f>Tabelle3[[#This Row],[Menge kg P2O5]]/1000</f>
        <v>1.4503499999999998</v>
      </c>
      <c r="M709" s="1">
        <f>Tabelle3[[#This Row],[Menge t Nges]]/Tabelle3[[#This Row],[Anzahl Lieferscheine]]</f>
        <v>0.49977428571428567</v>
      </c>
      <c r="N709" s="1">
        <f>Tabelle3[[#This Row],[Menge t P2O5]]/Tabelle3[[#This Row],[Anzahl Lieferscheine]]</f>
        <v>0.20719285714285712</v>
      </c>
    </row>
    <row r="710" spans="1:14" x14ac:dyDescent="0.2">
      <c r="A710" s="2" t="s">
        <v>38</v>
      </c>
      <c r="B710" s="2" t="s">
        <v>38</v>
      </c>
      <c r="C710" s="2" t="s">
        <v>6</v>
      </c>
      <c r="D710" s="2" t="s">
        <v>15</v>
      </c>
      <c r="E710" s="2" t="s">
        <v>10</v>
      </c>
      <c r="F710" s="2" t="s">
        <v>61</v>
      </c>
      <c r="G710" s="1">
        <v>16420.870000000003</v>
      </c>
      <c r="H710" s="1">
        <v>7260.8799999999983</v>
      </c>
      <c r="I710" s="4">
        <v>23</v>
      </c>
      <c r="J710" s="2" t="s">
        <v>67</v>
      </c>
      <c r="K710" s="1">
        <f>Tabelle3[[#This Row],[Menge kg Nges]]/1000</f>
        <v>16.420870000000004</v>
      </c>
      <c r="L710" s="1">
        <f>Tabelle3[[#This Row],[Menge kg P2O5]]/1000</f>
        <v>7.2608799999999984</v>
      </c>
      <c r="M710" s="1">
        <f>Tabelle3[[#This Row],[Menge t Nges]]/Tabelle3[[#This Row],[Anzahl Lieferscheine]]</f>
        <v>0.71395086956521758</v>
      </c>
      <c r="N710" s="1">
        <f>Tabelle3[[#This Row],[Menge t P2O5]]/Tabelle3[[#This Row],[Anzahl Lieferscheine]]</f>
        <v>0.31569043478260861</v>
      </c>
    </row>
    <row r="711" spans="1:14" x14ac:dyDescent="0.2">
      <c r="A711" s="2" t="s">
        <v>38</v>
      </c>
      <c r="B711" s="2" t="s">
        <v>38</v>
      </c>
      <c r="C711" s="2" t="s">
        <v>6</v>
      </c>
      <c r="D711" s="2" t="s">
        <v>15</v>
      </c>
      <c r="E711" s="2" t="s">
        <v>23</v>
      </c>
      <c r="F711" s="2" t="s">
        <v>61</v>
      </c>
      <c r="G711" s="1">
        <v>96</v>
      </c>
      <c r="H711" s="1">
        <v>39.6</v>
      </c>
      <c r="I711" s="4">
        <v>1</v>
      </c>
      <c r="J711" s="2" t="s">
        <v>67</v>
      </c>
      <c r="K711" s="1">
        <f>Tabelle3[[#This Row],[Menge kg Nges]]/1000</f>
        <v>9.6000000000000002E-2</v>
      </c>
      <c r="L711" s="1">
        <f>Tabelle3[[#This Row],[Menge kg P2O5]]/1000</f>
        <v>3.9600000000000003E-2</v>
      </c>
      <c r="M711" s="1">
        <f>Tabelle3[[#This Row],[Menge t Nges]]/Tabelle3[[#This Row],[Anzahl Lieferscheine]]</f>
        <v>9.6000000000000002E-2</v>
      </c>
      <c r="N711" s="1">
        <f>Tabelle3[[#This Row],[Menge t P2O5]]/Tabelle3[[#This Row],[Anzahl Lieferscheine]]</f>
        <v>3.9600000000000003E-2</v>
      </c>
    </row>
    <row r="712" spans="1:14" x14ac:dyDescent="0.2">
      <c r="A712" s="2" t="s">
        <v>38</v>
      </c>
      <c r="B712" s="2" t="s">
        <v>38</v>
      </c>
      <c r="C712" s="2" t="s">
        <v>25</v>
      </c>
      <c r="D712" s="2" t="s">
        <v>25</v>
      </c>
      <c r="E712" s="2" t="s">
        <v>26</v>
      </c>
      <c r="F712" s="2" t="s">
        <v>61</v>
      </c>
      <c r="G712" s="1">
        <v>150847.84000000003</v>
      </c>
      <c r="H712" s="1">
        <v>53201.149999999994</v>
      </c>
      <c r="I712" s="4">
        <v>194</v>
      </c>
      <c r="J712" s="2" t="s">
        <v>67</v>
      </c>
      <c r="K712" s="1">
        <f>Tabelle3[[#This Row],[Menge kg Nges]]/1000</f>
        <v>150.84784000000002</v>
      </c>
      <c r="L712" s="1">
        <f>Tabelle3[[#This Row],[Menge kg P2O5]]/1000</f>
        <v>53.201149999999991</v>
      </c>
      <c r="M712" s="1">
        <f>Tabelle3[[#This Row],[Menge t Nges]]/Tabelle3[[#This Row],[Anzahl Lieferscheine]]</f>
        <v>0.7775661855670104</v>
      </c>
      <c r="N712" s="1">
        <f>Tabelle3[[#This Row],[Menge t P2O5]]/Tabelle3[[#This Row],[Anzahl Lieferscheine]]</f>
        <v>0.27423273195876285</v>
      </c>
    </row>
    <row r="713" spans="1:14" x14ac:dyDescent="0.2">
      <c r="A713" s="2" t="s">
        <v>38</v>
      </c>
      <c r="B713" s="2" t="s">
        <v>40</v>
      </c>
      <c r="C713" s="2" t="s">
        <v>6</v>
      </c>
      <c r="D713" s="2" t="s">
        <v>7</v>
      </c>
      <c r="E713" s="2" t="s">
        <v>12</v>
      </c>
      <c r="F713" s="2" t="s">
        <v>61</v>
      </c>
      <c r="G713" s="1">
        <v>4424.3099999999995</v>
      </c>
      <c r="H713" s="1">
        <v>1540.17</v>
      </c>
      <c r="I713" s="4">
        <v>3</v>
      </c>
      <c r="J713" s="2" t="s">
        <v>67</v>
      </c>
      <c r="K713" s="1">
        <f>Tabelle3[[#This Row],[Menge kg Nges]]/1000</f>
        <v>4.4243099999999993</v>
      </c>
      <c r="L713" s="1">
        <f>Tabelle3[[#This Row],[Menge kg P2O5]]/1000</f>
        <v>1.54017</v>
      </c>
      <c r="M713" s="1">
        <f>Tabelle3[[#This Row],[Menge t Nges]]/Tabelle3[[#This Row],[Anzahl Lieferscheine]]</f>
        <v>1.4747699999999997</v>
      </c>
      <c r="N713" s="1">
        <f>Tabelle3[[#This Row],[Menge t P2O5]]/Tabelle3[[#This Row],[Anzahl Lieferscheine]]</f>
        <v>0.51339000000000001</v>
      </c>
    </row>
    <row r="714" spans="1:14" x14ac:dyDescent="0.2">
      <c r="A714" s="2" t="s">
        <v>38</v>
      </c>
      <c r="B714" s="2" t="s">
        <v>40</v>
      </c>
      <c r="C714" s="2" t="s">
        <v>6</v>
      </c>
      <c r="D714" s="2" t="s">
        <v>7</v>
      </c>
      <c r="E714" s="2" t="s">
        <v>14</v>
      </c>
      <c r="F714" s="2" t="s">
        <v>61</v>
      </c>
      <c r="G714" s="1">
        <v>756</v>
      </c>
      <c r="H714" s="1">
        <v>459</v>
      </c>
      <c r="I714" s="4">
        <v>1</v>
      </c>
      <c r="J714" s="2" t="s">
        <v>67</v>
      </c>
      <c r="K714" s="1">
        <f>Tabelle3[[#This Row],[Menge kg Nges]]/1000</f>
        <v>0.75600000000000001</v>
      </c>
      <c r="L714" s="1">
        <f>Tabelle3[[#This Row],[Menge kg P2O5]]/1000</f>
        <v>0.45900000000000002</v>
      </c>
      <c r="M714" s="1">
        <f>Tabelle3[[#This Row],[Menge t Nges]]/Tabelle3[[#This Row],[Anzahl Lieferscheine]]</f>
        <v>0.75600000000000001</v>
      </c>
      <c r="N714" s="1">
        <f>Tabelle3[[#This Row],[Menge t P2O5]]/Tabelle3[[#This Row],[Anzahl Lieferscheine]]</f>
        <v>0.45900000000000002</v>
      </c>
    </row>
    <row r="715" spans="1:14" x14ac:dyDescent="0.2">
      <c r="A715" s="2" t="s">
        <v>38</v>
      </c>
      <c r="B715" s="2" t="s">
        <v>40</v>
      </c>
      <c r="C715" s="2" t="s">
        <v>25</v>
      </c>
      <c r="D715" s="2" t="s">
        <v>25</v>
      </c>
      <c r="E715" s="2" t="s">
        <v>26</v>
      </c>
      <c r="F715" s="2" t="s">
        <v>61</v>
      </c>
      <c r="G715" s="1">
        <v>940.4</v>
      </c>
      <c r="H715" s="1">
        <v>474.4</v>
      </c>
      <c r="I715" s="4">
        <v>2</v>
      </c>
      <c r="J715" s="2" t="s">
        <v>67</v>
      </c>
      <c r="K715" s="1">
        <f>Tabelle3[[#This Row],[Menge kg Nges]]/1000</f>
        <v>0.94040000000000001</v>
      </c>
      <c r="L715" s="1">
        <f>Tabelle3[[#This Row],[Menge kg P2O5]]/1000</f>
        <v>0.47439999999999999</v>
      </c>
      <c r="M715" s="1">
        <f>Tabelle3[[#This Row],[Menge t Nges]]/Tabelle3[[#This Row],[Anzahl Lieferscheine]]</f>
        <v>0.47020000000000001</v>
      </c>
      <c r="N715" s="1">
        <f>Tabelle3[[#This Row],[Menge t P2O5]]/Tabelle3[[#This Row],[Anzahl Lieferscheine]]</f>
        <v>0.23719999999999999</v>
      </c>
    </row>
    <row r="716" spans="1:14" x14ac:dyDescent="0.2">
      <c r="A716" s="2" t="s">
        <v>38</v>
      </c>
      <c r="B716" s="2" t="s">
        <v>42</v>
      </c>
      <c r="C716" s="2" t="s">
        <v>6</v>
      </c>
      <c r="D716" s="2" t="s">
        <v>7</v>
      </c>
      <c r="E716" s="2" t="s">
        <v>9</v>
      </c>
      <c r="F716" s="2" t="s">
        <v>61</v>
      </c>
      <c r="G716" s="1">
        <v>1414</v>
      </c>
      <c r="H716" s="1">
        <v>350</v>
      </c>
      <c r="I716" s="4">
        <v>2</v>
      </c>
      <c r="J716" s="2" t="s">
        <v>67</v>
      </c>
      <c r="K716" s="1">
        <f>Tabelle3[[#This Row],[Menge kg Nges]]/1000</f>
        <v>1.4139999999999999</v>
      </c>
      <c r="L716" s="1">
        <f>Tabelle3[[#This Row],[Menge kg P2O5]]/1000</f>
        <v>0.35</v>
      </c>
      <c r="M716" s="1">
        <f>Tabelle3[[#This Row],[Menge t Nges]]/Tabelle3[[#This Row],[Anzahl Lieferscheine]]</f>
        <v>0.70699999999999996</v>
      </c>
      <c r="N716" s="1">
        <f>Tabelle3[[#This Row],[Menge t P2O5]]/Tabelle3[[#This Row],[Anzahl Lieferscheine]]</f>
        <v>0.17499999999999999</v>
      </c>
    </row>
    <row r="717" spans="1:14" x14ac:dyDescent="0.2">
      <c r="A717" s="2" t="s">
        <v>38</v>
      </c>
      <c r="B717" s="2" t="s">
        <v>42</v>
      </c>
      <c r="C717" s="2" t="s">
        <v>6</v>
      </c>
      <c r="D717" s="2" t="s">
        <v>15</v>
      </c>
      <c r="E717" s="2" t="s">
        <v>20</v>
      </c>
      <c r="F717" s="2" t="s">
        <v>61</v>
      </c>
      <c r="G717" s="1">
        <v>102</v>
      </c>
      <c r="H717" s="1">
        <v>75</v>
      </c>
      <c r="I717" s="4">
        <v>1</v>
      </c>
      <c r="J717" s="2" t="s">
        <v>67</v>
      </c>
      <c r="K717" s="1">
        <f>Tabelle3[[#This Row],[Menge kg Nges]]/1000</f>
        <v>0.10199999999999999</v>
      </c>
      <c r="L717" s="1">
        <f>Tabelle3[[#This Row],[Menge kg P2O5]]/1000</f>
        <v>7.4999999999999997E-2</v>
      </c>
      <c r="M717" s="1">
        <f>Tabelle3[[#This Row],[Menge t Nges]]/Tabelle3[[#This Row],[Anzahl Lieferscheine]]</f>
        <v>0.10199999999999999</v>
      </c>
      <c r="N717" s="1">
        <f>Tabelle3[[#This Row],[Menge t P2O5]]/Tabelle3[[#This Row],[Anzahl Lieferscheine]]</f>
        <v>7.4999999999999997E-2</v>
      </c>
    </row>
    <row r="718" spans="1:14" x14ac:dyDescent="0.2">
      <c r="A718" s="2" t="s">
        <v>38</v>
      </c>
      <c r="B718" s="2" t="s">
        <v>42</v>
      </c>
      <c r="C718" s="2" t="s">
        <v>25</v>
      </c>
      <c r="D718" s="2" t="s">
        <v>25</v>
      </c>
      <c r="E718" s="2" t="s">
        <v>26</v>
      </c>
      <c r="F718" s="2" t="s">
        <v>61</v>
      </c>
      <c r="G718" s="1">
        <v>1490.4</v>
      </c>
      <c r="H718" s="1">
        <v>654.3599999999999</v>
      </c>
      <c r="I718" s="4">
        <v>3</v>
      </c>
      <c r="J718" s="2" t="s">
        <v>67</v>
      </c>
      <c r="K718" s="1">
        <f>Tabelle3[[#This Row],[Menge kg Nges]]/1000</f>
        <v>1.4904000000000002</v>
      </c>
      <c r="L718" s="1">
        <f>Tabelle3[[#This Row],[Menge kg P2O5]]/1000</f>
        <v>0.65435999999999994</v>
      </c>
      <c r="M718" s="1">
        <f>Tabelle3[[#This Row],[Menge t Nges]]/Tabelle3[[#This Row],[Anzahl Lieferscheine]]</f>
        <v>0.49680000000000007</v>
      </c>
      <c r="N718" s="1">
        <f>Tabelle3[[#This Row],[Menge t P2O5]]/Tabelle3[[#This Row],[Anzahl Lieferscheine]]</f>
        <v>0.21811999999999998</v>
      </c>
    </row>
    <row r="719" spans="1:14" x14ac:dyDescent="0.2">
      <c r="A719" s="2" t="s">
        <v>39</v>
      </c>
      <c r="B719" s="2" t="s">
        <v>32</v>
      </c>
      <c r="C719" s="2" t="s">
        <v>6</v>
      </c>
      <c r="D719" s="2" t="s">
        <v>7</v>
      </c>
      <c r="E719" s="2" t="s">
        <v>8</v>
      </c>
      <c r="F719" s="2" t="s">
        <v>61</v>
      </c>
      <c r="G719" s="1">
        <v>391.05</v>
      </c>
      <c r="H719" s="1">
        <v>183.67</v>
      </c>
      <c r="I719" s="4">
        <v>1</v>
      </c>
      <c r="J719" s="2" t="s">
        <v>67</v>
      </c>
      <c r="K719" s="1">
        <f>Tabelle3[[#This Row],[Menge kg Nges]]/1000</f>
        <v>0.39105000000000001</v>
      </c>
      <c r="L719" s="1">
        <f>Tabelle3[[#This Row],[Menge kg P2O5]]/1000</f>
        <v>0.18367</v>
      </c>
      <c r="M719" s="1">
        <f>Tabelle3[[#This Row],[Menge t Nges]]/Tabelle3[[#This Row],[Anzahl Lieferscheine]]</f>
        <v>0.39105000000000001</v>
      </c>
      <c r="N719" s="1">
        <f>Tabelle3[[#This Row],[Menge t P2O5]]/Tabelle3[[#This Row],[Anzahl Lieferscheine]]</f>
        <v>0.18367</v>
      </c>
    </row>
    <row r="720" spans="1:14" x14ac:dyDescent="0.2">
      <c r="A720" s="2" t="s">
        <v>39</v>
      </c>
      <c r="B720" s="2" t="s">
        <v>32</v>
      </c>
      <c r="C720" s="2" t="s">
        <v>6</v>
      </c>
      <c r="D720" s="2" t="s">
        <v>7</v>
      </c>
      <c r="E720" s="2" t="s">
        <v>12</v>
      </c>
      <c r="F720" s="2" t="s">
        <v>61</v>
      </c>
      <c r="G720" s="1">
        <v>287</v>
      </c>
      <c r="H720" s="1">
        <v>122.5</v>
      </c>
      <c r="I720" s="4">
        <v>1</v>
      </c>
      <c r="J720" s="2" t="s">
        <v>67</v>
      </c>
      <c r="K720" s="1">
        <f>Tabelle3[[#This Row],[Menge kg Nges]]/1000</f>
        <v>0.28699999999999998</v>
      </c>
      <c r="L720" s="1">
        <f>Tabelle3[[#This Row],[Menge kg P2O5]]/1000</f>
        <v>0.1225</v>
      </c>
      <c r="M720" s="1">
        <f>Tabelle3[[#This Row],[Menge t Nges]]/Tabelle3[[#This Row],[Anzahl Lieferscheine]]</f>
        <v>0.28699999999999998</v>
      </c>
      <c r="N720" s="1">
        <f>Tabelle3[[#This Row],[Menge t P2O5]]/Tabelle3[[#This Row],[Anzahl Lieferscheine]]</f>
        <v>0.1225</v>
      </c>
    </row>
    <row r="721" spans="1:14" x14ac:dyDescent="0.2">
      <c r="A721" s="2" t="s">
        <v>39</v>
      </c>
      <c r="B721" s="2" t="s">
        <v>32</v>
      </c>
      <c r="C721" s="2" t="s">
        <v>25</v>
      </c>
      <c r="D721" s="2" t="s">
        <v>25</v>
      </c>
      <c r="E721" s="2" t="s">
        <v>26</v>
      </c>
      <c r="F721" s="2" t="s">
        <v>61</v>
      </c>
      <c r="G721" s="1">
        <v>390</v>
      </c>
      <c r="H721" s="1">
        <v>75</v>
      </c>
      <c r="I721" s="4">
        <v>1</v>
      </c>
      <c r="J721" s="2" t="s">
        <v>67</v>
      </c>
      <c r="K721" s="1">
        <f>Tabelle3[[#This Row],[Menge kg Nges]]/1000</f>
        <v>0.39</v>
      </c>
      <c r="L721" s="1">
        <f>Tabelle3[[#This Row],[Menge kg P2O5]]/1000</f>
        <v>7.4999999999999997E-2</v>
      </c>
      <c r="M721" s="1">
        <f>Tabelle3[[#This Row],[Menge t Nges]]/Tabelle3[[#This Row],[Anzahl Lieferscheine]]</f>
        <v>0.39</v>
      </c>
      <c r="N721" s="1">
        <f>Tabelle3[[#This Row],[Menge t P2O5]]/Tabelle3[[#This Row],[Anzahl Lieferscheine]]</f>
        <v>7.4999999999999997E-2</v>
      </c>
    </row>
    <row r="722" spans="1:14" x14ac:dyDescent="0.2">
      <c r="A722" s="2" t="s">
        <v>39</v>
      </c>
      <c r="B722" s="2" t="s">
        <v>34</v>
      </c>
      <c r="C722" s="2" t="s">
        <v>6</v>
      </c>
      <c r="D722" s="2" t="s">
        <v>7</v>
      </c>
      <c r="E722" s="2" t="s">
        <v>8</v>
      </c>
      <c r="F722" s="2" t="s">
        <v>61</v>
      </c>
      <c r="G722" s="1">
        <v>957</v>
      </c>
      <c r="H722" s="1">
        <v>449.5</v>
      </c>
      <c r="I722" s="4">
        <v>4</v>
      </c>
      <c r="J722" s="2" t="s">
        <v>67</v>
      </c>
      <c r="K722" s="1">
        <f>Tabelle3[[#This Row],[Menge kg Nges]]/1000</f>
        <v>0.95699999999999996</v>
      </c>
      <c r="L722" s="1">
        <f>Tabelle3[[#This Row],[Menge kg P2O5]]/1000</f>
        <v>0.44950000000000001</v>
      </c>
      <c r="M722" s="1">
        <f>Tabelle3[[#This Row],[Menge t Nges]]/Tabelle3[[#This Row],[Anzahl Lieferscheine]]</f>
        <v>0.23924999999999999</v>
      </c>
      <c r="N722" s="1">
        <f>Tabelle3[[#This Row],[Menge t P2O5]]/Tabelle3[[#This Row],[Anzahl Lieferscheine]]</f>
        <v>0.112375</v>
      </c>
    </row>
    <row r="723" spans="1:14" x14ac:dyDescent="0.2">
      <c r="A723" s="2" t="s">
        <v>39</v>
      </c>
      <c r="B723" s="2" t="s">
        <v>34</v>
      </c>
      <c r="C723" s="2" t="s">
        <v>6</v>
      </c>
      <c r="D723" s="2" t="s">
        <v>7</v>
      </c>
      <c r="E723" s="2" t="s">
        <v>11</v>
      </c>
      <c r="F723" s="2" t="s">
        <v>61</v>
      </c>
      <c r="G723" s="1">
        <v>813.49</v>
      </c>
      <c r="H723" s="1">
        <v>306.89</v>
      </c>
      <c r="I723" s="4">
        <v>3</v>
      </c>
      <c r="J723" s="2" t="s">
        <v>67</v>
      </c>
      <c r="K723" s="1">
        <f>Tabelle3[[#This Row],[Menge kg Nges]]/1000</f>
        <v>0.81349000000000005</v>
      </c>
      <c r="L723" s="1">
        <f>Tabelle3[[#This Row],[Menge kg P2O5]]/1000</f>
        <v>0.30689</v>
      </c>
      <c r="M723" s="1">
        <f>Tabelle3[[#This Row],[Menge t Nges]]/Tabelle3[[#This Row],[Anzahl Lieferscheine]]</f>
        <v>0.27116333333333337</v>
      </c>
      <c r="N723" s="1">
        <f>Tabelle3[[#This Row],[Menge t P2O5]]/Tabelle3[[#This Row],[Anzahl Lieferscheine]]</f>
        <v>0.10229666666666666</v>
      </c>
    </row>
    <row r="724" spans="1:14" x14ac:dyDescent="0.2">
      <c r="A724" s="2" t="s">
        <v>39</v>
      </c>
      <c r="B724" s="2" t="s">
        <v>34</v>
      </c>
      <c r="C724" s="2" t="s">
        <v>6</v>
      </c>
      <c r="D724" s="2" t="s">
        <v>7</v>
      </c>
      <c r="E724" s="2" t="s">
        <v>12</v>
      </c>
      <c r="F724" s="2" t="s">
        <v>61</v>
      </c>
      <c r="G724" s="1">
        <v>4540.8</v>
      </c>
      <c r="H724" s="1">
        <v>1817.1</v>
      </c>
      <c r="I724" s="4">
        <v>8</v>
      </c>
      <c r="J724" s="2" t="s">
        <v>67</v>
      </c>
      <c r="K724" s="1">
        <f>Tabelle3[[#This Row],[Menge kg Nges]]/1000</f>
        <v>4.5407999999999999</v>
      </c>
      <c r="L724" s="1">
        <f>Tabelle3[[#This Row],[Menge kg P2O5]]/1000</f>
        <v>1.8170999999999999</v>
      </c>
      <c r="M724" s="1">
        <f>Tabelle3[[#This Row],[Menge t Nges]]/Tabelle3[[#This Row],[Anzahl Lieferscheine]]</f>
        <v>0.56759999999999999</v>
      </c>
      <c r="N724" s="1">
        <f>Tabelle3[[#This Row],[Menge t P2O5]]/Tabelle3[[#This Row],[Anzahl Lieferscheine]]</f>
        <v>0.22713749999999999</v>
      </c>
    </row>
    <row r="725" spans="1:14" x14ac:dyDescent="0.2">
      <c r="A725" s="2" t="s">
        <v>39</v>
      </c>
      <c r="B725" s="2" t="s">
        <v>34</v>
      </c>
      <c r="C725" s="2" t="s">
        <v>6</v>
      </c>
      <c r="D725" s="2" t="s">
        <v>7</v>
      </c>
      <c r="E725" s="2" t="s">
        <v>14</v>
      </c>
      <c r="F725" s="2" t="s">
        <v>61</v>
      </c>
      <c r="G725" s="1">
        <v>292.5</v>
      </c>
      <c r="H725" s="1">
        <v>97.5</v>
      </c>
      <c r="I725" s="4">
        <v>1</v>
      </c>
      <c r="J725" s="2" t="s">
        <v>67</v>
      </c>
      <c r="K725" s="1">
        <f>Tabelle3[[#This Row],[Menge kg Nges]]/1000</f>
        <v>0.29249999999999998</v>
      </c>
      <c r="L725" s="1">
        <f>Tabelle3[[#This Row],[Menge kg P2O5]]/1000</f>
        <v>9.7500000000000003E-2</v>
      </c>
      <c r="M725" s="1">
        <f>Tabelle3[[#This Row],[Menge t Nges]]/Tabelle3[[#This Row],[Anzahl Lieferscheine]]</f>
        <v>0.29249999999999998</v>
      </c>
      <c r="N725" s="1">
        <f>Tabelle3[[#This Row],[Menge t P2O5]]/Tabelle3[[#This Row],[Anzahl Lieferscheine]]</f>
        <v>9.7500000000000003E-2</v>
      </c>
    </row>
    <row r="726" spans="1:14" x14ac:dyDescent="0.2">
      <c r="A726" s="2" t="s">
        <v>39</v>
      </c>
      <c r="B726" s="2" t="s">
        <v>34</v>
      </c>
      <c r="C726" s="2" t="s">
        <v>6</v>
      </c>
      <c r="D726" s="2" t="s">
        <v>15</v>
      </c>
      <c r="E726" s="2" t="s">
        <v>18</v>
      </c>
      <c r="F726" s="2" t="s">
        <v>61</v>
      </c>
      <c r="G726" s="1">
        <v>630.29999999999995</v>
      </c>
      <c r="H726" s="1">
        <v>424.6</v>
      </c>
      <c r="I726" s="4">
        <v>2</v>
      </c>
      <c r="J726" s="2" t="s">
        <v>67</v>
      </c>
      <c r="K726" s="1">
        <f>Tabelle3[[#This Row],[Menge kg Nges]]/1000</f>
        <v>0.63029999999999997</v>
      </c>
      <c r="L726" s="1">
        <f>Tabelle3[[#This Row],[Menge kg P2O5]]/1000</f>
        <v>0.42460000000000003</v>
      </c>
      <c r="M726" s="1">
        <f>Tabelle3[[#This Row],[Menge t Nges]]/Tabelle3[[#This Row],[Anzahl Lieferscheine]]</f>
        <v>0.31514999999999999</v>
      </c>
      <c r="N726" s="1">
        <f>Tabelle3[[#This Row],[Menge t P2O5]]/Tabelle3[[#This Row],[Anzahl Lieferscheine]]</f>
        <v>0.21230000000000002</v>
      </c>
    </row>
    <row r="727" spans="1:14" x14ac:dyDescent="0.2">
      <c r="A727" s="2" t="s">
        <v>39</v>
      </c>
      <c r="B727" s="2" t="s">
        <v>34</v>
      </c>
      <c r="C727" s="2" t="s">
        <v>6</v>
      </c>
      <c r="D727" s="2" t="s">
        <v>15</v>
      </c>
      <c r="E727" s="2" t="s">
        <v>21</v>
      </c>
      <c r="F727" s="2" t="s">
        <v>61</v>
      </c>
      <c r="G727" s="1">
        <v>150.04</v>
      </c>
      <c r="H727" s="1">
        <v>137.97</v>
      </c>
      <c r="I727" s="4">
        <v>1</v>
      </c>
      <c r="J727" s="2" t="s">
        <v>67</v>
      </c>
      <c r="K727" s="1">
        <f>Tabelle3[[#This Row],[Menge kg Nges]]/1000</f>
        <v>0.15003999999999998</v>
      </c>
      <c r="L727" s="1">
        <f>Tabelle3[[#This Row],[Menge kg P2O5]]/1000</f>
        <v>0.13797000000000001</v>
      </c>
      <c r="M727" s="1">
        <f>Tabelle3[[#This Row],[Menge t Nges]]/Tabelle3[[#This Row],[Anzahl Lieferscheine]]</f>
        <v>0.15003999999999998</v>
      </c>
      <c r="N727" s="1">
        <f>Tabelle3[[#This Row],[Menge t P2O5]]/Tabelle3[[#This Row],[Anzahl Lieferscheine]]</f>
        <v>0.13797000000000001</v>
      </c>
    </row>
    <row r="728" spans="1:14" x14ac:dyDescent="0.2">
      <c r="A728" s="2" t="s">
        <v>39</v>
      </c>
      <c r="B728" s="2" t="s">
        <v>34</v>
      </c>
      <c r="C728" s="2" t="s">
        <v>6</v>
      </c>
      <c r="D728" s="2" t="s">
        <v>15</v>
      </c>
      <c r="E728" s="2" t="s">
        <v>9</v>
      </c>
      <c r="F728" s="2" t="s">
        <v>61</v>
      </c>
      <c r="G728" s="1">
        <v>477.36</v>
      </c>
      <c r="H728" s="1">
        <v>198.9</v>
      </c>
      <c r="I728" s="4">
        <v>1</v>
      </c>
      <c r="J728" s="2" t="s">
        <v>67</v>
      </c>
      <c r="K728" s="1">
        <f>Tabelle3[[#This Row],[Menge kg Nges]]/1000</f>
        <v>0.47736000000000001</v>
      </c>
      <c r="L728" s="1">
        <f>Tabelle3[[#This Row],[Menge kg P2O5]]/1000</f>
        <v>0.19889999999999999</v>
      </c>
      <c r="M728" s="1">
        <f>Tabelle3[[#This Row],[Menge t Nges]]/Tabelle3[[#This Row],[Anzahl Lieferscheine]]</f>
        <v>0.47736000000000001</v>
      </c>
      <c r="N728" s="1">
        <f>Tabelle3[[#This Row],[Menge t P2O5]]/Tabelle3[[#This Row],[Anzahl Lieferscheine]]</f>
        <v>0.19889999999999999</v>
      </c>
    </row>
    <row r="729" spans="1:14" x14ac:dyDescent="0.2">
      <c r="A729" s="2" t="s">
        <v>39</v>
      </c>
      <c r="B729" s="2" t="s">
        <v>37</v>
      </c>
      <c r="C729" s="2" t="s">
        <v>6</v>
      </c>
      <c r="D729" s="2" t="s">
        <v>7</v>
      </c>
      <c r="E729" s="2" t="s">
        <v>8</v>
      </c>
      <c r="F729" s="2" t="s">
        <v>61</v>
      </c>
      <c r="G729" s="1">
        <v>9469.6</v>
      </c>
      <c r="H729" s="1">
        <v>2616.6</v>
      </c>
      <c r="I729" s="4">
        <v>3</v>
      </c>
      <c r="J729" s="2" t="s">
        <v>67</v>
      </c>
      <c r="K729" s="1">
        <f>Tabelle3[[#This Row],[Menge kg Nges]]/1000</f>
        <v>9.4695999999999998</v>
      </c>
      <c r="L729" s="1">
        <f>Tabelle3[[#This Row],[Menge kg P2O5]]/1000</f>
        <v>2.6166</v>
      </c>
      <c r="M729" s="1">
        <f>Tabelle3[[#This Row],[Menge t Nges]]/Tabelle3[[#This Row],[Anzahl Lieferscheine]]</f>
        <v>3.1565333333333334</v>
      </c>
      <c r="N729" s="1">
        <f>Tabelle3[[#This Row],[Menge t P2O5]]/Tabelle3[[#This Row],[Anzahl Lieferscheine]]</f>
        <v>0.87219999999999998</v>
      </c>
    </row>
    <row r="730" spans="1:14" x14ac:dyDescent="0.2">
      <c r="A730" s="2" t="s">
        <v>39</v>
      </c>
      <c r="B730" s="2" t="s">
        <v>37</v>
      </c>
      <c r="C730" s="2" t="s">
        <v>6</v>
      </c>
      <c r="D730" s="2" t="s">
        <v>7</v>
      </c>
      <c r="E730" s="2" t="s">
        <v>11</v>
      </c>
      <c r="F730" s="2" t="s">
        <v>61</v>
      </c>
      <c r="G730" s="1">
        <v>570</v>
      </c>
      <c r="H730" s="1">
        <v>267.89999999999998</v>
      </c>
      <c r="I730" s="4">
        <v>2</v>
      </c>
      <c r="J730" s="2" t="s">
        <v>67</v>
      </c>
      <c r="K730" s="1">
        <f>Tabelle3[[#This Row],[Menge kg Nges]]/1000</f>
        <v>0.56999999999999995</v>
      </c>
      <c r="L730" s="1">
        <f>Tabelle3[[#This Row],[Menge kg P2O5]]/1000</f>
        <v>0.26789999999999997</v>
      </c>
      <c r="M730" s="1">
        <f>Tabelle3[[#This Row],[Menge t Nges]]/Tabelle3[[#This Row],[Anzahl Lieferscheine]]</f>
        <v>0.28499999999999998</v>
      </c>
      <c r="N730" s="1">
        <f>Tabelle3[[#This Row],[Menge t P2O5]]/Tabelle3[[#This Row],[Anzahl Lieferscheine]]</f>
        <v>0.13394999999999999</v>
      </c>
    </row>
    <row r="731" spans="1:14" x14ac:dyDescent="0.2">
      <c r="A731" s="2" t="s">
        <v>39</v>
      </c>
      <c r="B731" s="2" t="s">
        <v>39</v>
      </c>
      <c r="C731" s="2" t="s">
        <v>6</v>
      </c>
      <c r="D731" s="2" t="s">
        <v>7</v>
      </c>
      <c r="E731" s="2" t="s">
        <v>8</v>
      </c>
      <c r="F731" s="2" t="s">
        <v>61</v>
      </c>
      <c r="G731" s="1">
        <v>83367.469999999987</v>
      </c>
      <c r="H731" s="1">
        <v>37555.219999999994</v>
      </c>
      <c r="I731" s="4">
        <v>307</v>
      </c>
      <c r="J731" s="2" t="s">
        <v>67</v>
      </c>
      <c r="K731" s="1">
        <f>Tabelle3[[#This Row],[Menge kg Nges]]/1000</f>
        <v>83.367469999999983</v>
      </c>
      <c r="L731" s="1">
        <f>Tabelle3[[#This Row],[Menge kg P2O5]]/1000</f>
        <v>37.555219999999991</v>
      </c>
      <c r="M731" s="1">
        <f>Tabelle3[[#This Row],[Menge t Nges]]/Tabelle3[[#This Row],[Anzahl Lieferscheine]]</f>
        <v>0.2715552768729641</v>
      </c>
      <c r="N731" s="1">
        <f>Tabelle3[[#This Row],[Menge t P2O5]]/Tabelle3[[#This Row],[Anzahl Lieferscheine]]</f>
        <v>0.12232970684039085</v>
      </c>
    </row>
    <row r="732" spans="1:14" x14ac:dyDescent="0.2">
      <c r="A732" s="2" t="s">
        <v>39</v>
      </c>
      <c r="B732" s="2" t="s">
        <v>39</v>
      </c>
      <c r="C732" s="2" t="s">
        <v>6</v>
      </c>
      <c r="D732" s="2" t="s">
        <v>7</v>
      </c>
      <c r="E732" s="2" t="s">
        <v>9</v>
      </c>
      <c r="F732" s="2" t="s">
        <v>61</v>
      </c>
      <c r="G732" s="1">
        <v>57019.059999999976</v>
      </c>
      <c r="H732" s="1">
        <v>23603.050000000007</v>
      </c>
      <c r="I732" s="4">
        <v>231</v>
      </c>
      <c r="J732" s="2" t="s">
        <v>67</v>
      </c>
      <c r="K732" s="1">
        <f>Tabelle3[[#This Row],[Menge kg Nges]]/1000</f>
        <v>57.019059999999975</v>
      </c>
      <c r="L732" s="1">
        <f>Tabelle3[[#This Row],[Menge kg P2O5]]/1000</f>
        <v>23.603050000000007</v>
      </c>
      <c r="M732" s="1">
        <f>Tabelle3[[#This Row],[Menge t Nges]]/Tabelle3[[#This Row],[Anzahl Lieferscheine]]</f>
        <v>0.24683575757575746</v>
      </c>
      <c r="N732" s="1">
        <f>Tabelle3[[#This Row],[Menge t P2O5]]/Tabelle3[[#This Row],[Anzahl Lieferscheine]]</f>
        <v>0.10217770562770566</v>
      </c>
    </row>
    <row r="733" spans="1:14" x14ac:dyDescent="0.2">
      <c r="A733" s="2" t="s">
        <v>39</v>
      </c>
      <c r="B733" s="2" t="s">
        <v>39</v>
      </c>
      <c r="C733" s="2" t="s">
        <v>6</v>
      </c>
      <c r="D733" s="2" t="s">
        <v>7</v>
      </c>
      <c r="E733" s="2" t="s">
        <v>11</v>
      </c>
      <c r="F733" s="2" t="s">
        <v>61</v>
      </c>
      <c r="G733" s="1">
        <v>14304.859999999999</v>
      </c>
      <c r="H733" s="1">
        <v>6129.3200000000006</v>
      </c>
      <c r="I733" s="4">
        <v>54</v>
      </c>
      <c r="J733" s="2" t="s">
        <v>67</v>
      </c>
      <c r="K733" s="1">
        <f>Tabelle3[[#This Row],[Menge kg Nges]]/1000</f>
        <v>14.304859999999998</v>
      </c>
      <c r="L733" s="1">
        <f>Tabelle3[[#This Row],[Menge kg P2O5]]/1000</f>
        <v>6.1293200000000008</v>
      </c>
      <c r="M733" s="1">
        <f>Tabelle3[[#This Row],[Menge t Nges]]/Tabelle3[[#This Row],[Anzahl Lieferscheine]]</f>
        <v>0.26490481481481476</v>
      </c>
      <c r="N733" s="1">
        <f>Tabelle3[[#This Row],[Menge t P2O5]]/Tabelle3[[#This Row],[Anzahl Lieferscheine]]</f>
        <v>0.11350592592592594</v>
      </c>
    </row>
    <row r="734" spans="1:14" x14ac:dyDescent="0.2">
      <c r="A734" s="2" t="s">
        <v>39</v>
      </c>
      <c r="B734" s="2" t="s">
        <v>39</v>
      </c>
      <c r="C734" s="2" t="s">
        <v>6</v>
      </c>
      <c r="D734" s="2" t="s">
        <v>7</v>
      </c>
      <c r="E734" s="2" t="s">
        <v>12</v>
      </c>
      <c r="F734" s="2" t="s">
        <v>61</v>
      </c>
      <c r="G734" s="1">
        <v>34520.699999999997</v>
      </c>
      <c r="H734" s="1">
        <v>17345.099999999999</v>
      </c>
      <c r="I734" s="4">
        <v>161</v>
      </c>
      <c r="J734" s="2" t="s">
        <v>67</v>
      </c>
      <c r="K734" s="1">
        <f>Tabelle3[[#This Row],[Menge kg Nges]]/1000</f>
        <v>34.520699999999998</v>
      </c>
      <c r="L734" s="1">
        <f>Tabelle3[[#This Row],[Menge kg P2O5]]/1000</f>
        <v>17.345099999999999</v>
      </c>
      <c r="M734" s="1">
        <f>Tabelle3[[#This Row],[Menge t Nges]]/Tabelle3[[#This Row],[Anzahl Lieferscheine]]</f>
        <v>0.2144142857142857</v>
      </c>
      <c r="N734" s="1">
        <f>Tabelle3[[#This Row],[Menge t P2O5]]/Tabelle3[[#This Row],[Anzahl Lieferscheine]]</f>
        <v>0.1077335403726708</v>
      </c>
    </row>
    <row r="735" spans="1:14" x14ac:dyDescent="0.2">
      <c r="A735" s="2" t="s">
        <v>39</v>
      </c>
      <c r="B735" s="2" t="s">
        <v>39</v>
      </c>
      <c r="C735" s="2" t="s">
        <v>6</v>
      </c>
      <c r="D735" s="2" t="s">
        <v>7</v>
      </c>
      <c r="E735" s="2" t="s">
        <v>13</v>
      </c>
      <c r="F735" s="2" t="s">
        <v>61</v>
      </c>
      <c r="G735" s="1">
        <v>814.8</v>
      </c>
      <c r="H735" s="1">
        <v>426.8</v>
      </c>
      <c r="I735" s="4">
        <v>5</v>
      </c>
      <c r="J735" s="2" t="s">
        <v>67</v>
      </c>
      <c r="K735" s="1">
        <f>Tabelle3[[#This Row],[Menge kg Nges]]/1000</f>
        <v>0.81479999999999997</v>
      </c>
      <c r="L735" s="1">
        <f>Tabelle3[[#This Row],[Menge kg P2O5]]/1000</f>
        <v>0.42680000000000001</v>
      </c>
      <c r="M735" s="1">
        <f>Tabelle3[[#This Row],[Menge t Nges]]/Tabelle3[[#This Row],[Anzahl Lieferscheine]]</f>
        <v>0.16295999999999999</v>
      </c>
      <c r="N735" s="1">
        <f>Tabelle3[[#This Row],[Menge t P2O5]]/Tabelle3[[#This Row],[Anzahl Lieferscheine]]</f>
        <v>8.5360000000000005E-2</v>
      </c>
    </row>
    <row r="736" spans="1:14" x14ac:dyDescent="0.2">
      <c r="A736" s="2" t="s">
        <v>39</v>
      </c>
      <c r="B736" s="2" t="s">
        <v>39</v>
      </c>
      <c r="C736" s="2" t="s">
        <v>6</v>
      </c>
      <c r="D736" s="2" t="s">
        <v>7</v>
      </c>
      <c r="E736" s="2" t="s">
        <v>14</v>
      </c>
      <c r="F736" s="2" t="s">
        <v>61</v>
      </c>
      <c r="G736" s="1">
        <v>44674.99000000002</v>
      </c>
      <c r="H736" s="1">
        <v>20290.16</v>
      </c>
      <c r="I736" s="4">
        <v>199</v>
      </c>
      <c r="J736" s="2" t="s">
        <v>67</v>
      </c>
      <c r="K736" s="1">
        <f>Tabelle3[[#This Row],[Menge kg Nges]]/1000</f>
        <v>44.674990000000022</v>
      </c>
      <c r="L736" s="1">
        <f>Tabelle3[[#This Row],[Menge kg P2O5]]/1000</f>
        <v>20.29016</v>
      </c>
      <c r="M736" s="1">
        <f>Tabelle3[[#This Row],[Menge t Nges]]/Tabelle3[[#This Row],[Anzahl Lieferscheine]]</f>
        <v>0.22449743718592977</v>
      </c>
      <c r="N736" s="1">
        <f>Tabelle3[[#This Row],[Menge t P2O5]]/Tabelle3[[#This Row],[Anzahl Lieferscheine]]</f>
        <v>0.10196060301507538</v>
      </c>
    </row>
    <row r="737" spans="1:14" x14ac:dyDescent="0.2">
      <c r="A737" s="2" t="s">
        <v>39</v>
      </c>
      <c r="B737" s="2" t="s">
        <v>39</v>
      </c>
      <c r="C737" s="2" t="s">
        <v>6</v>
      </c>
      <c r="D737" s="2" t="s">
        <v>15</v>
      </c>
      <c r="E737" s="2" t="s">
        <v>8</v>
      </c>
      <c r="F737" s="2" t="s">
        <v>61</v>
      </c>
      <c r="G737" s="1">
        <v>1976.1</v>
      </c>
      <c r="H737" s="1">
        <v>941</v>
      </c>
      <c r="I737" s="4">
        <v>30</v>
      </c>
      <c r="J737" s="2" t="s">
        <v>67</v>
      </c>
      <c r="K737" s="1">
        <f>Tabelle3[[#This Row],[Menge kg Nges]]/1000</f>
        <v>1.9761</v>
      </c>
      <c r="L737" s="1">
        <f>Tabelle3[[#This Row],[Menge kg P2O5]]/1000</f>
        <v>0.94099999999999995</v>
      </c>
      <c r="M737" s="1">
        <f>Tabelle3[[#This Row],[Menge t Nges]]/Tabelle3[[#This Row],[Anzahl Lieferscheine]]</f>
        <v>6.5869999999999998E-2</v>
      </c>
      <c r="N737" s="1">
        <f>Tabelle3[[#This Row],[Menge t P2O5]]/Tabelle3[[#This Row],[Anzahl Lieferscheine]]</f>
        <v>3.1366666666666668E-2</v>
      </c>
    </row>
    <row r="738" spans="1:14" x14ac:dyDescent="0.2">
      <c r="A738" s="2" t="s">
        <v>39</v>
      </c>
      <c r="B738" s="2" t="s">
        <v>39</v>
      </c>
      <c r="C738" s="2" t="s">
        <v>6</v>
      </c>
      <c r="D738" s="2" t="s">
        <v>15</v>
      </c>
      <c r="E738" s="2" t="s">
        <v>16</v>
      </c>
      <c r="F738" s="2" t="s">
        <v>61</v>
      </c>
      <c r="G738" s="1">
        <v>929.67</v>
      </c>
      <c r="H738" s="1">
        <v>832.61999999999989</v>
      </c>
      <c r="I738" s="4">
        <v>5</v>
      </c>
      <c r="J738" s="2" t="s">
        <v>67</v>
      </c>
      <c r="K738" s="1">
        <f>Tabelle3[[#This Row],[Menge kg Nges]]/1000</f>
        <v>0.92967</v>
      </c>
      <c r="L738" s="1">
        <f>Tabelle3[[#This Row],[Menge kg P2O5]]/1000</f>
        <v>0.83261999999999992</v>
      </c>
      <c r="M738" s="1">
        <f>Tabelle3[[#This Row],[Menge t Nges]]/Tabelle3[[#This Row],[Anzahl Lieferscheine]]</f>
        <v>0.18593399999999999</v>
      </c>
      <c r="N738" s="1">
        <f>Tabelle3[[#This Row],[Menge t P2O5]]/Tabelle3[[#This Row],[Anzahl Lieferscheine]]</f>
        <v>0.16652399999999998</v>
      </c>
    </row>
    <row r="739" spans="1:14" x14ac:dyDescent="0.2">
      <c r="A739" s="2" t="s">
        <v>39</v>
      </c>
      <c r="B739" s="2" t="s">
        <v>39</v>
      </c>
      <c r="C739" s="2" t="s">
        <v>6</v>
      </c>
      <c r="D739" s="2" t="s">
        <v>15</v>
      </c>
      <c r="E739" s="2" t="s">
        <v>17</v>
      </c>
      <c r="F739" s="2" t="s">
        <v>61</v>
      </c>
      <c r="G739" s="1">
        <v>85.86</v>
      </c>
      <c r="H739" s="1">
        <v>37.26</v>
      </c>
      <c r="I739" s="4">
        <v>2</v>
      </c>
      <c r="J739" s="2" t="s">
        <v>67</v>
      </c>
      <c r="K739" s="1">
        <f>Tabelle3[[#This Row],[Menge kg Nges]]/1000</f>
        <v>8.5860000000000006E-2</v>
      </c>
      <c r="L739" s="1">
        <f>Tabelle3[[#This Row],[Menge kg P2O5]]/1000</f>
        <v>3.7260000000000001E-2</v>
      </c>
      <c r="M739" s="1">
        <f>Tabelle3[[#This Row],[Menge t Nges]]/Tabelle3[[#This Row],[Anzahl Lieferscheine]]</f>
        <v>4.2930000000000003E-2</v>
      </c>
      <c r="N739" s="1">
        <f>Tabelle3[[#This Row],[Menge t P2O5]]/Tabelle3[[#This Row],[Anzahl Lieferscheine]]</f>
        <v>1.8630000000000001E-2</v>
      </c>
    </row>
    <row r="740" spans="1:14" x14ac:dyDescent="0.2">
      <c r="A740" s="2" t="s">
        <v>39</v>
      </c>
      <c r="B740" s="2" t="s">
        <v>39</v>
      </c>
      <c r="C740" s="2" t="s">
        <v>6</v>
      </c>
      <c r="D740" s="2" t="s">
        <v>15</v>
      </c>
      <c r="E740" s="2" t="s">
        <v>18</v>
      </c>
      <c r="F740" s="2" t="s">
        <v>61</v>
      </c>
      <c r="G740" s="1">
        <v>1996.5900000000001</v>
      </c>
      <c r="H740" s="1">
        <v>1511.1799999999998</v>
      </c>
      <c r="I740" s="4">
        <v>11</v>
      </c>
      <c r="J740" s="2" t="s">
        <v>67</v>
      </c>
      <c r="K740" s="1">
        <f>Tabelle3[[#This Row],[Menge kg Nges]]/1000</f>
        <v>1.9965900000000001</v>
      </c>
      <c r="L740" s="1">
        <f>Tabelle3[[#This Row],[Menge kg P2O5]]/1000</f>
        <v>1.5111799999999997</v>
      </c>
      <c r="M740" s="1">
        <f>Tabelle3[[#This Row],[Menge t Nges]]/Tabelle3[[#This Row],[Anzahl Lieferscheine]]</f>
        <v>0.18150818181818182</v>
      </c>
      <c r="N740" s="1">
        <f>Tabelle3[[#This Row],[Menge t P2O5]]/Tabelle3[[#This Row],[Anzahl Lieferscheine]]</f>
        <v>0.13737999999999997</v>
      </c>
    </row>
    <row r="741" spans="1:14" x14ac:dyDescent="0.2">
      <c r="A741" s="2" t="s">
        <v>39</v>
      </c>
      <c r="B741" s="2" t="s">
        <v>39</v>
      </c>
      <c r="C741" s="2" t="s">
        <v>6</v>
      </c>
      <c r="D741" s="2" t="s">
        <v>15</v>
      </c>
      <c r="E741" s="2" t="s">
        <v>19</v>
      </c>
      <c r="F741" s="2" t="s">
        <v>61</v>
      </c>
      <c r="G741" s="1">
        <v>54</v>
      </c>
      <c r="H741" s="1">
        <v>60</v>
      </c>
      <c r="I741" s="4">
        <v>2</v>
      </c>
      <c r="J741" s="2" t="s">
        <v>67</v>
      </c>
      <c r="K741" s="1">
        <f>Tabelle3[[#This Row],[Menge kg Nges]]/1000</f>
        <v>5.3999999999999999E-2</v>
      </c>
      <c r="L741" s="1">
        <f>Tabelle3[[#This Row],[Menge kg P2O5]]/1000</f>
        <v>0.06</v>
      </c>
      <c r="M741" s="1">
        <f>Tabelle3[[#This Row],[Menge t Nges]]/Tabelle3[[#This Row],[Anzahl Lieferscheine]]</f>
        <v>2.7E-2</v>
      </c>
      <c r="N741" s="1">
        <f>Tabelle3[[#This Row],[Menge t P2O5]]/Tabelle3[[#This Row],[Anzahl Lieferscheine]]</f>
        <v>0.03</v>
      </c>
    </row>
    <row r="742" spans="1:14" x14ac:dyDescent="0.2">
      <c r="A742" s="2" t="s">
        <v>39</v>
      </c>
      <c r="B742" s="2" t="s">
        <v>39</v>
      </c>
      <c r="C742" s="2" t="s">
        <v>6</v>
      </c>
      <c r="D742" s="2" t="s">
        <v>15</v>
      </c>
      <c r="E742" s="2" t="s">
        <v>20</v>
      </c>
      <c r="F742" s="2" t="s">
        <v>61</v>
      </c>
      <c r="G742" s="1">
        <v>668.8</v>
      </c>
      <c r="H742" s="1">
        <v>380</v>
      </c>
      <c r="I742" s="4">
        <v>18</v>
      </c>
      <c r="J742" s="2" t="s">
        <v>67</v>
      </c>
      <c r="K742" s="1">
        <f>Tabelle3[[#This Row],[Menge kg Nges]]/1000</f>
        <v>0.66879999999999995</v>
      </c>
      <c r="L742" s="1">
        <f>Tabelle3[[#This Row],[Menge kg P2O5]]/1000</f>
        <v>0.38</v>
      </c>
      <c r="M742" s="1">
        <f>Tabelle3[[#This Row],[Menge t Nges]]/Tabelle3[[#This Row],[Anzahl Lieferscheine]]</f>
        <v>3.7155555555555553E-2</v>
      </c>
      <c r="N742" s="1">
        <f>Tabelle3[[#This Row],[Menge t P2O5]]/Tabelle3[[#This Row],[Anzahl Lieferscheine]]</f>
        <v>2.1111111111111112E-2</v>
      </c>
    </row>
    <row r="743" spans="1:14" x14ac:dyDescent="0.2">
      <c r="A743" s="2" t="s">
        <v>39</v>
      </c>
      <c r="B743" s="2" t="s">
        <v>39</v>
      </c>
      <c r="C743" s="2" t="s">
        <v>6</v>
      </c>
      <c r="D743" s="2" t="s">
        <v>15</v>
      </c>
      <c r="E743" s="2" t="s">
        <v>21</v>
      </c>
      <c r="F743" s="2" t="s">
        <v>61</v>
      </c>
      <c r="G743" s="1">
        <v>1848.9</v>
      </c>
      <c r="H743" s="1">
        <v>1085.4000000000001</v>
      </c>
      <c r="I743" s="4">
        <v>17</v>
      </c>
      <c r="J743" s="2" t="s">
        <v>67</v>
      </c>
      <c r="K743" s="1">
        <f>Tabelle3[[#This Row],[Menge kg Nges]]/1000</f>
        <v>1.8489</v>
      </c>
      <c r="L743" s="1">
        <f>Tabelle3[[#This Row],[Menge kg P2O5]]/1000</f>
        <v>1.0854000000000001</v>
      </c>
      <c r="M743" s="1">
        <f>Tabelle3[[#This Row],[Menge t Nges]]/Tabelle3[[#This Row],[Anzahl Lieferscheine]]</f>
        <v>0.10875882352941177</v>
      </c>
      <c r="N743" s="1">
        <f>Tabelle3[[#This Row],[Menge t P2O5]]/Tabelle3[[#This Row],[Anzahl Lieferscheine]]</f>
        <v>6.3847058823529423E-2</v>
      </c>
    </row>
    <row r="744" spans="1:14" x14ac:dyDescent="0.2">
      <c r="A744" s="2" t="s">
        <v>39</v>
      </c>
      <c r="B744" s="2" t="s">
        <v>39</v>
      </c>
      <c r="C744" s="2" t="s">
        <v>6</v>
      </c>
      <c r="D744" s="2" t="s">
        <v>15</v>
      </c>
      <c r="E744" s="2" t="s">
        <v>9</v>
      </c>
      <c r="F744" s="2" t="s">
        <v>61</v>
      </c>
      <c r="G744" s="1">
        <v>5307.1799999999985</v>
      </c>
      <c r="H744" s="1">
        <v>3157.65</v>
      </c>
      <c r="I744" s="4">
        <v>29</v>
      </c>
      <c r="J744" s="2" t="s">
        <v>67</v>
      </c>
      <c r="K744" s="1">
        <f>Tabelle3[[#This Row],[Menge kg Nges]]/1000</f>
        <v>5.3071799999999989</v>
      </c>
      <c r="L744" s="1">
        <f>Tabelle3[[#This Row],[Menge kg P2O5]]/1000</f>
        <v>3.1576500000000003</v>
      </c>
      <c r="M744" s="1">
        <f>Tabelle3[[#This Row],[Menge t Nges]]/Tabelle3[[#This Row],[Anzahl Lieferscheine]]</f>
        <v>0.1830062068965517</v>
      </c>
      <c r="N744" s="1">
        <f>Tabelle3[[#This Row],[Menge t P2O5]]/Tabelle3[[#This Row],[Anzahl Lieferscheine]]</f>
        <v>0.1088844827586207</v>
      </c>
    </row>
    <row r="745" spans="1:14" x14ac:dyDescent="0.2">
      <c r="A745" s="2" t="s">
        <v>39</v>
      </c>
      <c r="B745" s="2" t="s">
        <v>39</v>
      </c>
      <c r="C745" s="2" t="s">
        <v>6</v>
      </c>
      <c r="D745" s="2" t="s">
        <v>15</v>
      </c>
      <c r="E745" s="2" t="s">
        <v>10</v>
      </c>
      <c r="F745" s="2" t="s">
        <v>61</v>
      </c>
      <c r="G745" s="1">
        <v>919.35</v>
      </c>
      <c r="H745" s="1">
        <v>392.70999999999992</v>
      </c>
      <c r="I745" s="4">
        <v>13</v>
      </c>
      <c r="J745" s="2" t="s">
        <v>67</v>
      </c>
      <c r="K745" s="1">
        <f>Tabelle3[[#This Row],[Menge kg Nges]]/1000</f>
        <v>0.91935</v>
      </c>
      <c r="L745" s="1">
        <f>Tabelle3[[#This Row],[Menge kg P2O5]]/1000</f>
        <v>0.39270999999999995</v>
      </c>
      <c r="M745" s="1">
        <f>Tabelle3[[#This Row],[Menge t Nges]]/Tabelle3[[#This Row],[Anzahl Lieferscheine]]</f>
        <v>7.071923076923077E-2</v>
      </c>
      <c r="N745" s="1">
        <f>Tabelle3[[#This Row],[Menge t P2O5]]/Tabelle3[[#This Row],[Anzahl Lieferscheine]]</f>
        <v>3.0208461538461535E-2</v>
      </c>
    </row>
    <row r="746" spans="1:14" x14ac:dyDescent="0.2">
      <c r="A746" s="2" t="s">
        <v>39</v>
      </c>
      <c r="B746" s="2" t="s">
        <v>39</v>
      </c>
      <c r="C746" s="2" t="s">
        <v>6</v>
      </c>
      <c r="D746" s="2" t="s">
        <v>15</v>
      </c>
      <c r="E746" s="2" t="s">
        <v>23</v>
      </c>
      <c r="F746" s="2" t="s">
        <v>61</v>
      </c>
      <c r="G746" s="1">
        <v>792</v>
      </c>
      <c r="H746" s="1">
        <v>326.7</v>
      </c>
      <c r="I746" s="4">
        <v>9</v>
      </c>
      <c r="J746" s="2" t="s">
        <v>67</v>
      </c>
      <c r="K746" s="1">
        <f>Tabelle3[[#This Row],[Menge kg Nges]]/1000</f>
        <v>0.79200000000000004</v>
      </c>
      <c r="L746" s="1">
        <f>Tabelle3[[#This Row],[Menge kg P2O5]]/1000</f>
        <v>0.32669999999999999</v>
      </c>
      <c r="M746" s="1">
        <f>Tabelle3[[#This Row],[Menge t Nges]]/Tabelle3[[#This Row],[Anzahl Lieferscheine]]</f>
        <v>8.8000000000000009E-2</v>
      </c>
      <c r="N746" s="1">
        <f>Tabelle3[[#This Row],[Menge t P2O5]]/Tabelle3[[#This Row],[Anzahl Lieferscheine]]</f>
        <v>3.6299999999999999E-2</v>
      </c>
    </row>
    <row r="747" spans="1:14" x14ac:dyDescent="0.2">
      <c r="A747" s="2" t="s">
        <v>39</v>
      </c>
      <c r="B747" s="2" t="s">
        <v>39</v>
      </c>
      <c r="C747" s="2" t="s">
        <v>6</v>
      </c>
      <c r="D747" s="2" t="s">
        <v>15</v>
      </c>
      <c r="E747" s="2" t="s">
        <v>31</v>
      </c>
      <c r="F747" s="2" t="s">
        <v>61</v>
      </c>
      <c r="G747" s="1">
        <v>88</v>
      </c>
      <c r="H747" s="1">
        <v>36.480000000000004</v>
      </c>
      <c r="I747" s="4">
        <v>2</v>
      </c>
      <c r="J747" s="2" t="s">
        <v>67</v>
      </c>
      <c r="K747" s="1">
        <f>Tabelle3[[#This Row],[Menge kg Nges]]/1000</f>
        <v>8.7999999999999995E-2</v>
      </c>
      <c r="L747" s="1">
        <f>Tabelle3[[#This Row],[Menge kg P2O5]]/1000</f>
        <v>3.6480000000000005E-2</v>
      </c>
      <c r="M747" s="1">
        <f>Tabelle3[[#This Row],[Menge t Nges]]/Tabelle3[[#This Row],[Anzahl Lieferscheine]]</f>
        <v>4.3999999999999997E-2</v>
      </c>
      <c r="N747" s="1">
        <f>Tabelle3[[#This Row],[Menge t P2O5]]/Tabelle3[[#This Row],[Anzahl Lieferscheine]]</f>
        <v>1.8240000000000003E-2</v>
      </c>
    </row>
    <row r="748" spans="1:14" x14ac:dyDescent="0.2">
      <c r="A748" s="2" t="s">
        <v>39</v>
      </c>
      <c r="B748" s="2" t="s">
        <v>39</v>
      </c>
      <c r="C748" s="2" t="s">
        <v>25</v>
      </c>
      <c r="D748" s="2" t="s">
        <v>25</v>
      </c>
      <c r="E748" s="2" t="s">
        <v>26</v>
      </c>
      <c r="F748" s="2" t="s">
        <v>61</v>
      </c>
      <c r="G748" s="1">
        <v>8824.9</v>
      </c>
      <c r="H748" s="1">
        <v>2073.79</v>
      </c>
      <c r="I748" s="4">
        <v>20</v>
      </c>
      <c r="J748" s="2" t="s">
        <v>67</v>
      </c>
      <c r="K748" s="1">
        <f>Tabelle3[[#This Row],[Menge kg Nges]]/1000</f>
        <v>8.8248999999999995</v>
      </c>
      <c r="L748" s="1">
        <f>Tabelle3[[#This Row],[Menge kg P2O5]]/1000</f>
        <v>2.0737899999999998</v>
      </c>
      <c r="M748" s="1">
        <f>Tabelle3[[#This Row],[Menge t Nges]]/Tabelle3[[#This Row],[Anzahl Lieferscheine]]</f>
        <v>0.441245</v>
      </c>
      <c r="N748" s="1">
        <f>Tabelle3[[#This Row],[Menge t P2O5]]/Tabelle3[[#This Row],[Anzahl Lieferscheine]]</f>
        <v>0.10368949999999999</v>
      </c>
    </row>
    <row r="749" spans="1:14" x14ac:dyDescent="0.2">
      <c r="A749" s="2" t="s">
        <v>39</v>
      </c>
      <c r="B749" s="2" t="s">
        <v>41</v>
      </c>
      <c r="C749" s="2" t="s">
        <v>6</v>
      </c>
      <c r="D749" s="2" t="s">
        <v>7</v>
      </c>
      <c r="E749" s="2" t="s">
        <v>8</v>
      </c>
      <c r="F749" s="2" t="s">
        <v>61</v>
      </c>
      <c r="G749" s="1">
        <v>660</v>
      </c>
      <c r="H749" s="1">
        <v>310</v>
      </c>
      <c r="I749" s="4">
        <v>7</v>
      </c>
      <c r="J749" s="2" t="s">
        <v>67</v>
      </c>
      <c r="K749" s="1">
        <f>Tabelle3[[#This Row],[Menge kg Nges]]/1000</f>
        <v>0.66</v>
      </c>
      <c r="L749" s="1">
        <f>Tabelle3[[#This Row],[Menge kg P2O5]]/1000</f>
        <v>0.31</v>
      </c>
      <c r="M749" s="1">
        <f>Tabelle3[[#This Row],[Menge t Nges]]/Tabelle3[[#This Row],[Anzahl Lieferscheine]]</f>
        <v>9.4285714285714292E-2</v>
      </c>
      <c r="N749" s="1">
        <f>Tabelle3[[#This Row],[Menge t P2O5]]/Tabelle3[[#This Row],[Anzahl Lieferscheine]]</f>
        <v>4.4285714285714282E-2</v>
      </c>
    </row>
    <row r="750" spans="1:14" x14ac:dyDescent="0.2">
      <c r="A750" s="2" t="s">
        <v>39</v>
      </c>
      <c r="B750" s="2" t="s">
        <v>41</v>
      </c>
      <c r="C750" s="2" t="s">
        <v>6</v>
      </c>
      <c r="D750" s="2" t="s">
        <v>7</v>
      </c>
      <c r="E750" s="2" t="s">
        <v>14</v>
      </c>
      <c r="F750" s="2" t="s">
        <v>61</v>
      </c>
      <c r="G750" s="1">
        <v>974.5</v>
      </c>
      <c r="H750" s="1">
        <v>494.5</v>
      </c>
      <c r="I750" s="4">
        <v>5</v>
      </c>
      <c r="J750" s="2" t="s">
        <v>67</v>
      </c>
      <c r="K750" s="1">
        <f>Tabelle3[[#This Row],[Menge kg Nges]]/1000</f>
        <v>0.97450000000000003</v>
      </c>
      <c r="L750" s="1">
        <f>Tabelle3[[#This Row],[Menge kg P2O5]]/1000</f>
        <v>0.4945</v>
      </c>
      <c r="M750" s="1">
        <f>Tabelle3[[#This Row],[Menge t Nges]]/Tabelle3[[#This Row],[Anzahl Lieferscheine]]</f>
        <v>0.19490000000000002</v>
      </c>
      <c r="N750" s="1">
        <f>Tabelle3[[#This Row],[Menge t P2O5]]/Tabelle3[[#This Row],[Anzahl Lieferscheine]]</f>
        <v>9.8900000000000002E-2</v>
      </c>
    </row>
    <row r="751" spans="1:14" x14ac:dyDescent="0.2">
      <c r="A751" s="2" t="s">
        <v>39</v>
      </c>
      <c r="B751" s="2" t="s">
        <v>41</v>
      </c>
      <c r="C751" s="2" t="s">
        <v>6</v>
      </c>
      <c r="D751" s="2" t="s">
        <v>15</v>
      </c>
      <c r="E751" s="2" t="s">
        <v>18</v>
      </c>
      <c r="F751" s="2" t="s">
        <v>61</v>
      </c>
      <c r="G751" s="1">
        <v>336</v>
      </c>
      <c r="H751" s="1">
        <v>272</v>
      </c>
      <c r="I751" s="4">
        <v>1</v>
      </c>
      <c r="J751" s="2" t="s">
        <v>67</v>
      </c>
      <c r="K751" s="1">
        <f>Tabelle3[[#This Row],[Menge kg Nges]]/1000</f>
        <v>0.33600000000000002</v>
      </c>
      <c r="L751" s="1">
        <f>Tabelle3[[#This Row],[Menge kg P2O5]]/1000</f>
        <v>0.27200000000000002</v>
      </c>
      <c r="M751" s="1">
        <f>Tabelle3[[#This Row],[Menge t Nges]]/Tabelle3[[#This Row],[Anzahl Lieferscheine]]</f>
        <v>0.33600000000000002</v>
      </c>
      <c r="N751" s="1">
        <f>Tabelle3[[#This Row],[Menge t P2O5]]/Tabelle3[[#This Row],[Anzahl Lieferscheine]]</f>
        <v>0.27200000000000002</v>
      </c>
    </row>
    <row r="752" spans="1:14" x14ac:dyDescent="0.2">
      <c r="A752" s="2" t="s">
        <v>39</v>
      </c>
      <c r="B752" s="2" t="s">
        <v>41</v>
      </c>
      <c r="C752" s="2" t="s">
        <v>25</v>
      </c>
      <c r="D752" s="2" t="s">
        <v>25</v>
      </c>
      <c r="E752" s="2" t="s">
        <v>26</v>
      </c>
      <c r="F752" s="2" t="s">
        <v>61</v>
      </c>
      <c r="G752" s="1">
        <v>208</v>
      </c>
      <c r="H752" s="1">
        <v>40</v>
      </c>
      <c r="I752" s="4">
        <v>1</v>
      </c>
      <c r="J752" s="2" t="s">
        <v>67</v>
      </c>
      <c r="K752" s="1">
        <f>Tabelle3[[#This Row],[Menge kg Nges]]/1000</f>
        <v>0.20799999999999999</v>
      </c>
      <c r="L752" s="1">
        <f>Tabelle3[[#This Row],[Menge kg P2O5]]/1000</f>
        <v>0.04</v>
      </c>
      <c r="M752" s="1">
        <f>Tabelle3[[#This Row],[Menge t Nges]]/Tabelle3[[#This Row],[Anzahl Lieferscheine]]</f>
        <v>0.20799999999999999</v>
      </c>
      <c r="N752" s="1">
        <f>Tabelle3[[#This Row],[Menge t P2O5]]/Tabelle3[[#This Row],[Anzahl Lieferscheine]]</f>
        <v>0.04</v>
      </c>
    </row>
    <row r="753" spans="1:14" x14ac:dyDescent="0.2">
      <c r="A753" s="2" t="s">
        <v>39</v>
      </c>
      <c r="B753" s="2" t="s">
        <v>42</v>
      </c>
      <c r="C753" s="2" t="s">
        <v>6</v>
      </c>
      <c r="D753" s="2" t="s">
        <v>7</v>
      </c>
      <c r="E753" s="2" t="s">
        <v>8</v>
      </c>
      <c r="F753" s="2" t="s">
        <v>61</v>
      </c>
      <c r="G753" s="1">
        <v>2257.2000000000003</v>
      </c>
      <c r="H753" s="1">
        <v>623.69999999999993</v>
      </c>
      <c r="I753" s="4">
        <v>3</v>
      </c>
      <c r="J753" s="2" t="s">
        <v>67</v>
      </c>
      <c r="K753" s="1">
        <f>Tabelle3[[#This Row],[Menge kg Nges]]/1000</f>
        <v>2.2572000000000001</v>
      </c>
      <c r="L753" s="1">
        <f>Tabelle3[[#This Row],[Menge kg P2O5]]/1000</f>
        <v>0.62369999999999992</v>
      </c>
      <c r="M753" s="1">
        <f>Tabelle3[[#This Row],[Menge t Nges]]/Tabelle3[[#This Row],[Anzahl Lieferscheine]]</f>
        <v>0.75240000000000007</v>
      </c>
      <c r="N753" s="1">
        <f>Tabelle3[[#This Row],[Menge t P2O5]]/Tabelle3[[#This Row],[Anzahl Lieferscheine]]</f>
        <v>0.20789999999999997</v>
      </c>
    </row>
    <row r="754" spans="1:14" x14ac:dyDescent="0.2">
      <c r="A754" s="2" t="s">
        <v>39</v>
      </c>
      <c r="B754" s="2" t="s">
        <v>42</v>
      </c>
      <c r="C754" s="2" t="s">
        <v>6</v>
      </c>
      <c r="D754" s="2" t="s">
        <v>7</v>
      </c>
      <c r="E754" s="2" t="s">
        <v>14</v>
      </c>
      <c r="F754" s="2" t="s">
        <v>61</v>
      </c>
      <c r="G754" s="1">
        <v>2599.6</v>
      </c>
      <c r="H754" s="1">
        <v>1165.3</v>
      </c>
      <c r="I754" s="4">
        <v>7</v>
      </c>
      <c r="J754" s="2" t="s">
        <v>67</v>
      </c>
      <c r="K754" s="1">
        <f>Tabelle3[[#This Row],[Menge kg Nges]]/1000</f>
        <v>2.5995999999999997</v>
      </c>
      <c r="L754" s="1">
        <f>Tabelle3[[#This Row],[Menge kg P2O5]]/1000</f>
        <v>1.1653</v>
      </c>
      <c r="M754" s="1">
        <f>Tabelle3[[#This Row],[Menge t Nges]]/Tabelle3[[#This Row],[Anzahl Lieferscheine]]</f>
        <v>0.37137142857142852</v>
      </c>
      <c r="N754" s="1">
        <f>Tabelle3[[#This Row],[Menge t P2O5]]/Tabelle3[[#This Row],[Anzahl Lieferscheine]]</f>
        <v>0.16647142857142858</v>
      </c>
    </row>
    <row r="755" spans="1:14" x14ac:dyDescent="0.2">
      <c r="A755" s="2" t="s">
        <v>39</v>
      </c>
      <c r="B755" s="2" t="s">
        <v>42</v>
      </c>
      <c r="C755" s="2" t="s">
        <v>6</v>
      </c>
      <c r="D755" s="2" t="s">
        <v>15</v>
      </c>
      <c r="E755" s="2" t="s">
        <v>18</v>
      </c>
      <c r="F755" s="2" t="s">
        <v>61</v>
      </c>
      <c r="G755" s="1">
        <v>229.2</v>
      </c>
      <c r="H755" s="1">
        <v>154.4</v>
      </c>
      <c r="I755" s="4">
        <v>1</v>
      </c>
      <c r="J755" s="2" t="s">
        <v>67</v>
      </c>
      <c r="K755" s="1">
        <f>Tabelle3[[#This Row],[Menge kg Nges]]/1000</f>
        <v>0.22919999999999999</v>
      </c>
      <c r="L755" s="1">
        <f>Tabelle3[[#This Row],[Menge kg P2O5]]/1000</f>
        <v>0.15440000000000001</v>
      </c>
      <c r="M755" s="1">
        <f>Tabelle3[[#This Row],[Menge t Nges]]/Tabelle3[[#This Row],[Anzahl Lieferscheine]]</f>
        <v>0.22919999999999999</v>
      </c>
      <c r="N755" s="1">
        <f>Tabelle3[[#This Row],[Menge t P2O5]]/Tabelle3[[#This Row],[Anzahl Lieferscheine]]</f>
        <v>0.15440000000000001</v>
      </c>
    </row>
    <row r="756" spans="1:14" x14ac:dyDescent="0.2">
      <c r="A756" s="2" t="s">
        <v>39</v>
      </c>
      <c r="B756" s="2" t="s">
        <v>42</v>
      </c>
      <c r="C756" s="2" t="s">
        <v>6</v>
      </c>
      <c r="D756" s="2" t="s">
        <v>15</v>
      </c>
      <c r="E756" s="2" t="s">
        <v>23</v>
      </c>
      <c r="F756" s="2" t="s">
        <v>61</v>
      </c>
      <c r="G756" s="1">
        <v>80</v>
      </c>
      <c r="H756" s="1">
        <v>33</v>
      </c>
      <c r="I756" s="4">
        <v>1</v>
      </c>
      <c r="J756" s="2" t="s">
        <v>67</v>
      </c>
      <c r="K756" s="1">
        <f>Tabelle3[[#This Row],[Menge kg Nges]]/1000</f>
        <v>0.08</v>
      </c>
      <c r="L756" s="1">
        <f>Tabelle3[[#This Row],[Menge kg P2O5]]/1000</f>
        <v>3.3000000000000002E-2</v>
      </c>
      <c r="M756" s="1">
        <f>Tabelle3[[#This Row],[Menge t Nges]]/Tabelle3[[#This Row],[Anzahl Lieferscheine]]</f>
        <v>0.08</v>
      </c>
      <c r="N756" s="1">
        <f>Tabelle3[[#This Row],[Menge t P2O5]]/Tabelle3[[#This Row],[Anzahl Lieferscheine]]</f>
        <v>3.3000000000000002E-2</v>
      </c>
    </row>
    <row r="757" spans="1:14" x14ac:dyDescent="0.2">
      <c r="A757" s="2" t="s">
        <v>40</v>
      </c>
      <c r="B757" s="2" t="s">
        <v>29</v>
      </c>
      <c r="C757" s="2" t="s">
        <v>6</v>
      </c>
      <c r="D757" s="2" t="s">
        <v>7</v>
      </c>
      <c r="E757" s="2" t="s">
        <v>14</v>
      </c>
      <c r="F757" s="2" t="s">
        <v>61</v>
      </c>
      <c r="G757" s="1">
        <v>7410</v>
      </c>
      <c r="H757" s="1">
        <v>3458</v>
      </c>
      <c r="I757" s="4">
        <v>7</v>
      </c>
      <c r="J757" s="2" t="s">
        <v>67</v>
      </c>
      <c r="K757" s="1">
        <f>Tabelle3[[#This Row],[Menge kg Nges]]/1000</f>
        <v>7.41</v>
      </c>
      <c r="L757" s="1">
        <f>Tabelle3[[#This Row],[Menge kg P2O5]]/1000</f>
        <v>3.4580000000000002</v>
      </c>
      <c r="M757" s="1">
        <f>Tabelle3[[#This Row],[Menge t Nges]]/Tabelle3[[#This Row],[Anzahl Lieferscheine]]</f>
        <v>1.0585714285714285</v>
      </c>
      <c r="N757" s="1">
        <f>Tabelle3[[#This Row],[Menge t P2O5]]/Tabelle3[[#This Row],[Anzahl Lieferscheine]]</f>
        <v>0.49400000000000005</v>
      </c>
    </row>
    <row r="758" spans="1:14" x14ac:dyDescent="0.2">
      <c r="A758" s="2" t="s">
        <v>40</v>
      </c>
      <c r="B758" s="2" t="s">
        <v>29</v>
      </c>
      <c r="C758" s="2" t="s">
        <v>25</v>
      </c>
      <c r="D758" s="2" t="s">
        <v>25</v>
      </c>
      <c r="E758" s="2" t="s">
        <v>26</v>
      </c>
      <c r="F758" s="2" t="s">
        <v>61</v>
      </c>
      <c r="G758" s="1">
        <v>1725.5600000000002</v>
      </c>
      <c r="H758" s="1">
        <v>510.74999999999994</v>
      </c>
      <c r="I758" s="4">
        <v>16</v>
      </c>
      <c r="J758" s="2" t="s">
        <v>67</v>
      </c>
      <c r="K758" s="1">
        <f>Tabelle3[[#This Row],[Menge kg Nges]]/1000</f>
        <v>1.7255600000000002</v>
      </c>
      <c r="L758" s="1">
        <f>Tabelle3[[#This Row],[Menge kg P2O5]]/1000</f>
        <v>0.51074999999999993</v>
      </c>
      <c r="M758" s="1">
        <f>Tabelle3[[#This Row],[Menge t Nges]]/Tabelle3[[#This Row],[Anzahl Lieferscheine]]</f>
        <v>0.10784750000000001</v>
      </c>
      <c r="N758" s="1">
        <f>Tabelle3[[#This Row],[Menge t P2O5]]/Tabelle3[[#This Row],[Anzahl Lieferscheine]]</f>
        <v>3.1921874999999995E-2</v>
      </c>
    </row>
    <row r="759" spans="1:14" x14ac:dyDescent="0.2">
      <c r="A759" s="2" t="s">
        <v>40</v>
      </c>
      <c r="B759" s="2" t="s">
        <v>32</v>
      </c>
      <c r="C759" s="2" t="s">
        <v>6</v>
      </c>
      <c r="D759" s="2" t="s">
        <v>7</v>
      </c>
      <c r="E759" s="2" t="s">
        <v>8</v>
      </c>
      <c r="F759" s="2" t="s">
        <v>61</v>
      </c>
      <c r="G759" s="1">
        <v>1024.9000000000001</v>
      </c>
      <c r="H759" s="1">
        <v>360.1</v>
      </c>
      <c r="I759" s="4">
        <v>2</v>
      </c>
      <c r="J759" s="2" t="s">
        <v>67</v>
      </c>
      <c r="K759" s="1">
        <f>Tabelle3[[#This Row],[Menge kg Nges]]/1000</f>
        <v>1.0249000000000001</v>
      </c>
      <c r="L759" s="1">
        <f>Tabelle3[[#This Row],[Menge kg P2O5]]/1000</f>
        <v>0.36010000000000003</v>
      </c>
      <c r="M759" s="1">
        <f>Tabelle3[[#This Row],[Menge t Nges]]/Tabelle3[[#This Row],[Anzahl Lieferscheine]]</f>
        <v>0.51245000000000007</v>
      </c>
      <c r="N759" s="1">
        <f>Tabelle3[[#This Row],[Menge t P2O5]]/Tabelle3[[#This Row],[Anzahl Lieferscheine]]</f>
        <v>0.18005000000000002</v>
      </c>
    </row>
    <row r="760" spans="1:14" x14ac:dyDescent="0.2">
      <c r="A760" s="2" t="s">
        <v>40</v>
      </c>
      <c r="B760" s="2" t="s">
        <v>32</v>
      </c>
      <c r="C760" s="2" t="s">
        <v>6</v>
      </c>
      <c r="D760" s="2" t="s">
        <v>7</v>
      </c>
      <c r="E760" s="2" t="s">
        <v>9</v>
      </c>
      <c r="F760" s="2" t="s">
        <v>61</v>
      </c>
      <c r="G760" s="1">
        <v>330</v>
      </c>
      <c r="H760" s="1">
        <v>135</v>
      </c>
      <c r="I760" s="4">
        <v>1</v>
      </c>
      <c r="J760" s="2" t="s">
        <v>67</v>
      </c>
      <c r="K760" s="1">
        <f>Tabelle3[[#This Row],[Menge kg Nges]]/1000</f>
        <v>0.33</v>
      </c>
      <c r="L760" s="1">
        <f>Tabelle3[[#This Row],[Menge kg P2O5]]/1000</f>
        <v>0.13500000000000001</v>
      </c>
      <c r="M760" s="1">
        <f>Tabelle3[[#This Row],[Menge t Nges]]/Tabelle3[[#This Row],[Anzahl Lieferscheine]]</f>
        <v>0.33</v>
      </c>
      <c r="N760" s="1">
        <f>Tabelle3[[#This Row],[Menge t P2O5]]/Tabelle3[[#This Row],[Anzahl Lieferscheine]]</f>
        <v>0.13500000000000001</v>
      </c>
    </row>
    <row r="761" spans="1:14" x14ac:dyDescent="0.2">
      <c r="A761" s="2" t="s">
        <v>40</v>
      </c>
      <c r="B761" s="2" t="s">
        <v>32</v>
      </c>
      <c r="C761" s="2" t="s">
        <v>6</v>
      </c>
      <c r="D761" s="2" t="s">
        <v>15</v>
      </c>
      <c r="E761" s="2" t="s">
        <v>21</v>
      </c>
      <c r="F761" s="2" t="s">
        <v>61</v>
      </c>
      <c r="G761" s="1">
        <v>2242.4</v>
      </c>
      <c r="H761" s="1">
        <v>1444</v>
      </c>
      <c r="I761" s="4">
        <v>3</v>
      </c>
      <c r="J761" s="2" t="s">
        <v>67</v>
      </c>
      <c r="K761" s="1">
        <f>Tabelle3[[#This Row],[Menge kg Nges]]/1000</f>
        <v>2.2423999999999999</v>
      </c>
      <c r="L761" s="1">
        <f>Tabelle3[[#This Row],[Menge kg P2O5]]/1000</f>
        <v>1.444</v>
      </c>
      <c r="M761" s="1">
        <f>Tabelle3[[#This Row],[Menge t Nges]]/Tabelle3[[#This Row],[Anzahl Lieferscheine]]</f>
        <v>0.74746666666666661</v>
      </c>
      <c r="N761" s="1">
        <f>Tabelle3[[#This Row],[Menge t P2O5]]/Tabelle3[[#This Row],[Anzahl Lieferscheine]]</f>
        <v>0.48133333333333334</v>
      </c>
    </row>
    <row r="762" spans="1:14" x14ac:dyDescent="0.2">
      <c r="A762" s="2" t="s">
        <v>40</v>
      </c>
      <c r="B762" s="2" t="s">
        <v>32</v>
      </c>
      <c r="C762" s="2" t="s">
        <v>25</v>
      </c>
      <c r="D762" s="2" t="s">
        <v>25</v>
      </c>
      <c r="E762" s="2" t="s">
        <v>26</v>
      </c>
      <c r="F762" s="2" t="s">
        <v>61</v>
      </c>
      <c r="G762" s="1">
        <v>10065.719999999999</v>
      </c>
      <c r="H762" s="1">
        <v>2979.5100000000007</v>
      </c>
      <c r="I762" s="4">
        <v>39</v>
      </c>
      <c r="J762" s="2" t="s">
        <v>67</v>
      </c>
      <c r="K762" s="1">
        <f>Tabelle3[[#This Row],[Menge kg Nges]]/1000</f>
        <v>10.065719999999999</v>
      </c>
      <c r="L762" s="1">
        <f>Tabelle3[[#This Row],[Menge kg P2O5]]/1000</f>
        <v>2.9795100000000008</v>
      </c>
      <c r="M762" s="1">
        <f>Tabelle3[[#This Row],[Menge t Nges]]/Tabelle3[[#This Row],[Anzahl Lieferscheine]]</f>
        <v>0.25809538461538456</v>
      </c>
      <c r="N762" s="1">
        <f>Tabelle3[[#This Row],[Menge t P2O5]]/Tabelle3[[#This Row],[Anzahl Lieferscheine]]</f>
        <v>7.6397692307692333E-2</v>
      </c>
    </row>
    <row r="763" spans="1:14" x14ac:dyDescent="0.2">
      <c r="A763" s="2" t="s">
        <v>40</v>
      </c>
      <c r="B763" s="2" t="s">
        <v>43</v>
      </c>
      <c r="C763" s="2" t="s">
        <v>6</v>
      </c>
      <c r="D763" s="2" t="s">
        <v>7</v>
      </c>
      <c r="E763" s="2" t="s">
        <v>13</v>
      </c>
      <c r="F763" s="2" t="s">
        <v>61</v>
      </c>
      <c r="G763" s="1">
        <v>198</v>
      </c>
      <c r="H763" s="1">
        <v>90</v>
      </c>
      <c r="I763" s="4">
        <v>1</v>
      </c>
      <c r="J763" s="2" t="s">
        <v>67</v>
      </c>
      <c r="K763" s="1">
        <f>Tabelle3[[#This Row],[Menge kg Nges]]/1000</f>
        <v>0.19800000000000001</v>
      </c>
      <c r="L763" s="1">
        <f>Tabelle3[[#This Row],[Menge kg P2O5]]/1000</f>
        <v>0.09</v>
      </c>
      <c r="M763" s="1">
        <f>Tabelle3[[#This Row],[Menge t Nges]]/Tabelle3[[#This Row],[Anzahl Lieferscheine]]</f>
        <v>0.19800000000000001</v>
      </c>
      <c r="N763" s="1">
        <f>Tabelle3[[#This Row],[Menge t P2O5]]/Tabelle3[[#This Row],[Anzahl Lieferscheine]]</f>
        <v>0.09</v>
      </c>
    </row>
    <row r="764" spans="1:14" x14ac:dyDescent="0.2">
      <c r="A764" s="2" t="s">
        <v>40</v>
      </c>
      <c r="B764" s="2" t="s">
        <v>36</v>
      </c>
      <c r="C764" s="2" t="s">
        <v>6</v>
      </c>
      <c r="D764" s="2" t="s">
        <v>7</v>
      </c>
      <c r="E764" s="2" t="s">
        <v>9</v>
      </c>
      <c r="F764" s="2" t="s">
        <v>61</v>
      </c>
      <c r="G764" s="1">
        <v>1215.95</v>
      </c>
      <c r="H764" s="1">
        <v>502.65</v>
      </c>
      <c r="I764" s="4">
        <v>6</v>
      </c>
      <c r="J764" s="2" t="s">
        <v>67</v>
      </c>
      <c r="K764" s="1">
        <f>Tabelle3[[#This Row],[Menge kg Nges]]/1000</f>
        <v>1.2159500000000001</v>
      </c>
      <c r="L764" s="1">
        <f>Tabelle3[[#This Row],[Menge kg P2O5]]/1000</f>
        <v>0.50264999999999993</v>
      </c>
      <c r="M764" s="1">
        <f>Tabelle3[[#This Row],[Menge t Nges]]/Tabelle3[[#This Row],[Anzahl Lieferscheine]]</f>
        <v>0.20265833333333336</v>
      </c>
      <c r="N764" s="1">
        <f>Tabelle3[[#This Row],[Menge t P2O5]]/Tabelle3[[#This Row],[Anzahl Lieferscheine]]</f>
        <v>8.3774999999999988E-2</v>
      </c>
    </row>
    <row r="765" spans="1:14" x14ac:dyDescent="0.2">
      <c r="A765" s="2" t="s">
        <v>40</v>
      </c>
      <c r="B765" s="2" t="s">
        <v>36</v>
      </c>
      <c r="C765" s="2" t="s">
        <v>6</v>
      </c>
      <c r="D765" s="2" t="s">
        <v>7</v>
      </c>
      <c r="E765" s="2" t="s">
        <v>13</v>
      </c>
      <c r="F765" s="2" t="s">
        <v>61</v>
      </c>
      <c r="G765" s="1">
        <v>491.4</v>
      </c>
      <c r="H765" s="1">
        <v>298.8</v>
      </c>
      <c r="I765" s="4">
        <v>2</v>
      </c>
      <c r="J765" s="2" t="s">
        <v>67</v>
      </c>
      <c r="K765" s="1">
        <f>Tabelle3[[#This Row],[Menge kg Nges]]/1000</f>
        <v>0.4914</v>
      </c>
      <c r="L765" s="1">
        <f>Tabelle3[[#This Row],[Menge kg P2O5]]/1000</f>
        <v>0.29880000000000001</v>
      </c>
      <c r="M765" s="1">
        <f>Tabelle3[[#This Row],[Menge t Nges]]/Tabelle3[[#This Row],[Anzahl Lieferscheine]]</f>
        <v>0.2457</v>
      </c>
      <c r="N765" s="1">
        <f>Tabelle3[[#This Row],[Menge t P2O5]]/Tabelle3[[#This Row],[Anzahl Lieferscheine]]</f>
        <v>0.14940000000000001</v>
      </c>
    </row>
    <row r="766" spans="1:14" x14ac:dyDescent="0.2">
      <c r="A766" s="2" t="s">
        <v>40</v>
      </c>
      <c r="B766" s="2" t="s">
        <v>33</v>
      </c>
      <c r="C766" s="2" t="s">
        <v>25</v>
      </c>
      <c r="D766" s="2" t="s">
        <v>25</v>
      </c>
      <c r="E766" s="2" t="s">
        <v>26</v>
      </c>
      <c r="F766" s="2" t="s">
        <v>61</v>
      </c>
      <c r="G766" s="1">
        <v>541.07999999999993</v>
      </c>
      <c r="H766" s="1">
        <v>160.16</v>
      </c>
      <c r="I766" s="4">
        <v>2</v>
      </c>
      <c r="J766" s="2" t="s">
        <v>67</v>
      </c>
      <c r="K766" s="1">
        <f>Tabelle3[[#This Row],[Menge kg Nges]]/1000</f>
        <v>0.54107999999999989</v>
      </c>
      <c r="L766" s="1">
        <f>Tabelle3[[#This Row],[Menge kg P2O5]]/1000</f>
        <v>0.16016</v>
      </c>
      <c r="M766" s="1">
        <f>Tabelle3[[#This Row],[Menge t Nges]]/Tabelle3[[#This Row],[Anzahl Lieferscheine]]</f>
        <v>0.27053999999999995</v>
      </c>
      <c r="N766" s="1">
        <f>Tabelle3[[#This Row],[Menge t P2O5]]/Tabelle3[[#This Row],[Anzahl Lieferscheine]]</f>
        <v>8.0079999999999998E-2</v>
      </c>
    </row>
    <row r="767" spans="1:14" x14ac:dyDescent="0.2">
      <c r="A767" s="2" t="s">
        <v>40</v>
      </c>
      <c r="B767" s="2" t="s">
        <v>47</v>
      </c>
      <c r="C767" s="2" t="s">
        <v>6</v>
      </c>
      <c r="D767" s="2" t="s">
        <v>7</v>
      </c>
      <c r="E767" s="2" t="s">
        <v>13</v>
      </c>
      <c r="F767" s="2" t="s">
        <v>61</v>
      </c>
      <c r="G767" s="1">
        <v>1379.5</v>
      </c>
      <c r="H767" s="1">
        <v>667.5</v>
      </c>
      <c r="I767" s="4">
        <v>2</v>
      </c>
      <c r="J767" s="2" t="s">
        <v>67</v>
      </c>
      <c r="K767" s="1">
        <f>Tabelle3[[#This Row],[Menge kg Nges]]/1000</f>
        <v>1.3794999999999999</v>
      </c>
      <c r="L767" s="1">
        <f>Tabelle3[[#This Row],[Menge kg P2O5]]/1000</f>
        <v>0.66749999999999998</v>
      </c>
      <c r="M767" s="1">
        <f>Tabelle3[[#This Row],[Menge t Nges]]/Tabelle3[[#This Row],[Anzahl Lieferscheine]]</f>
        <v>0.68974999999999997</v>
      </c>
      <c r="N767" s="1">
        <f>Tabelle3[[#This Row],[Menge t P2O5]]/Tabelle3[[#This Row],[Anzahl Lieferscheine]]</f>
        <v>0.33374999999999999</v>
      </c>
    </row>
    <row r="768" spans="1:14" x14ac:dyDescent="0.2">
      <c r="A768" s="2" t="s">
        <v>40</v>
      </c>
      <c r="B768" s="2" t="s">
        <v>47</v>
      </c>
      <c r="C768" s="2" t="s">
        <v>25</v>
      </c>
      <c r="D768" s="2" t="s">
        <v>25</v>
      </c>
      <c r="E768" s="2" t="s">
        <v>26</v>
      </c>
      <c r="F768" s="2" t="s">
        <v>61</v>
      </c>
      <c r="G768" s="1">
        <v>2339.64</v>
      </c>
      <c r="H768" s="1">
        <v>692.57999999999993</v>
      </c>
      <c r="I768" s="4">
        <v>3</v>
      </c>
      <c r="J768" s="2" t="s">
        <v>67</v>
      </c>
      <c r="K768" s="1">
        <f>Tabelle3[[#This Row],[Menge kg Nges]]/1000</f>
        <v>2.3396399999999997</v>
      </c>
      <c r="L768" s="1">
        <f>Tabelle3[[#This Row],[Menge kg P2O5]]/1000</f>
        <v>0.69257999999999997</v>
      </c>
      <c r="M768" s="1">
        <f>Tabelle3[[#This Row],[Menge t Nges]]/Tabelle3[[#This Row],[Anzahl Lieferscheine]]</f>
        <v>0.77987999999999991</v>
      </c>
      <c r="N768" s="1">
        <f>Tabelle3[[#This Row],[Menge t P2O5]]/Tabelle3[[#This Row],[Anzahl Lieferscheine]]</f>
        <v>0.23085999999999998</v>
      </c>
    </row>
    <row r="769" spans="1:14" x14ac:dyDescent="0.2">
      <c r="A769" s="2" t="s">
        <v>40</v>
      </c>
      <c r="B769" s="2" t="s">
        <v>37</v>
      </c>
      <c r="C769" s="2" t="s">
        <v>6</v>
      </c>
      <c r="D769" s="2" t="s">
        <v>7</v>
      </c>
      <c r="E769" s="2" t="s">
        <v>9</v>
      </c>
      <c r="F769" s="2" t="s">
        <v>61</v>
      </c>
      <c r="G769" s="1">
        <v>4303.5</v>
      </c>
      <c r="H769" s="1">
        <v>1760.9499999999998</v>
      </c>
      <c r="I769" s="4">
        <v>19</v>
      </c>
      <c r="J769" s="2" t="s">
        <v>67</v>
      </c>
      <c r="K769" s="1">
        <f>Tabelle3[[#This Row],[Menge kg Nges]]/1000</f>
        <v>4.3034999999999997</v>
      </c>
      <c r="L769" s="1">
        <f>Tabelle3[[#This Row],[Menge kg P2O5]]/1000</f>
        <v>1.7609499999999998</v>
      </c>
      <c r="M769" s="1">
        <f>Tabelle3[[#This Row],[Menge t Nges]]/Tabelle3[[#This Row],[Anzahl Lieferscheine]]</f>
        <v>0.22649999999999998</v>
      </c>
      <c r="N769" s="1">
        <f>Tabelle3[[#This Row],[Menge t P2O5]]/Tabelle3[[#This Row],[Anzahl Lieferscheine]]</f>
        <v>9.2681578947368407E-2</v>
      </c>
    </row>
    <row r="770" spans="1:14" x14ac:dyDescent="0.2">
      <c r="A770" s="2" t="s">
        <v>40</v>
      </c>
      <c r="B770" s="2" t="s">
        <v>37</v>
      </c>
      <c r="C770" s="2" t="s">
        <v>6</v>
      </c>
      <c r="D770" s="2" t="s">
        <v>7</v>
      </c>
      <c r="E770" s="2" t="s">
        <v>11</v>
      </c>
      <c r="F770" s="2" t="s">
        <v>61</v>
      </c>
      <c r="G770" s="1">
        <v>343</v>
      </c>
      <c r="H770" s="1">
        <v>245</v>
      </c>
      <c r="I770" s="4">
        <v>1</v>
      </c>
      <c r="J770" s="2" t="s">
        <v>67</v>
      </c>
      <c r="K770" s="1">
        <f>Tabelle3[[#This Row],[Menge kg Nges]]/1000</f>
        <v>0.34300000000000003</v>
      </c>
      <c r="L770" s="1">
        <f>Tabelle3[[#This Row],[Menge kg P2O5]]/1000</f>
        <v>0.245</v>
      </c>
      <c r="M770" s="1">
        <f>Tabelle3[[#This Row],[Menge t Nges]]/Tabelle3[[#This Row],[Anzahl Lieferscheine]]</f>
        <v>0.34300000000000003</v>
      </c>
      <c r="N770" s="1">
        <f>Tabelle3[[#This Row],[Menge t P2O5]]/Tabelle3[[#This Row],[Anzahl Lieferscheine]]</f>
        <v>0.245</v>
      </c>
    </row>
    <row r="771" spans="1:14" x14ac:dyDescent="0.2">
      <c r="A771" s="2" t="s">
        <v>40</v>
      </c>
      <c r="B771" s="2" t="s">
        <v>37</v>
      </c>
      <c r="C771" s="2" t="s">
        <v>6</v>
      </c>
      <c r="D771" s="2" t="s">
        <v>7</v>
      </c>
      <c r="E771" s="2" t="s">
        <v>12</v>
      </c>
      <c r="F771" s="2" t="s">
        <v>61</v>
      </c>
      <c r="G771" s="1">
        <v>31483.87</v>
      </c>
      <c r="H771" s="1">
        <v>12730.600000000004</v>
      </c>
      <c r="I771" s="4">
        <v>98</v>
      </c>
      <c r="J771" s="2" t="s">
        <v>67</v>
      </c>
      <c r="K771" s="1">
        <f>Tabelle3[[#This Row],[Menge kg Nges]]/1000</f>
        <v>31.48387</v>
      </c>
      <c r="L771" s="1">
        <f>Tabelle3[[#This Row],[Menge kg P2O5]]/1000</f>
        <v>12.730600000000004</v>
      </c>
      <c r="M771" s="1">
        <f>Tabelle3[[#This Row],[Menge t Nges]]/Tabelle3[[#This Row],[Anzahl Lieferscheine]]</f>
        <v>0.32126397959183672</v>
      </c>
      <c r="N771" s="1">
        <f>Tabelle3[[#This Row],[Menge t P2O5]]/Tabelle3[[#This Row],[Anzahl Lieferscheine]]</f>
        <v>0.1299040816326531</v>
      </c>
    </row>
    <row r="772" spans="1:14" x14ac:dyDescent="0.2">
      <c r="A772" s="2" t="s">
        <v>40</v>
      </c>
      <c r="B772" s="2" t="s">
        <v>37</v>
      </c>
      <c r="C772" s="2" t="s">
        <v>6</v>
      </c>
      <c r="D772" s="2" t="s">
        <v>7</v>
      </c>
      <c r="E772" s="2" t="s">
        <v>13</v>
      </c>
      <c r="F772" s="2" t="s">
        <v>61</v>
      </c>
      <c r="G772" s="1">
        <v>9695.36</v>
      </c>
      <c r="H772" s="1">
        <v>5415.8599999999988</v>
      </c>
      <c r="I772" s="4">
        <v>48</v>
      </c>
      <c r="J772" s="2" t="s">
        <v>67</v>
      </c>
      <c r="K772" s="1">
        <f>Tabelle3[[#This Row],[Menge kg Nges]]/1000</f>
        <v>9.6953600000000009</v>
      </c>
      <c r="L772" s="1">
        <f>Tabelle3[[#This Row],[Menge kg P2O5]]/1000</f>
        <v>5.4158599999999986</v>
      </c>
      <c r="M772" s="1">
        <f>Tabelle3[[#This Row],[Menge t Nges]]/Tabelle3[[#This Row],[Anzahl Lieferscheine]]</f>
        <v>0.20198666666666668</v>
      </c>
      <c r="N772" s="1">
        <f>Tabelle3[[#This Row],[Menge t P2O5]]/Tabelle3[[#This Row],[Anzahl Lieferscheine]]</f>
        <v>0.11283041666666664</v>
      </c>
    </row>
    <row r="773" spans="1:14" x14ac:dyDescent="0.2">
      <c r="A773" s="2" t="s">
        <v>40</v>
      </c>
      <c r="B773" s="2" t="s">
        <v>37</v>
      </c>
      <c r="C773" s="2" t="s">
        <v>6</v>
      </c>
      <c r="D773" s="2" t="s">
        <v>7</v>
      </c>
      <c r="E773" s="2" t="s">
        <v>14</v>
      </c>
      <c r="F773" s="2" t="s">
        <v>61</v>
      </c>
      <c r="G773" s="1">
        <v>7447.83</v>
      </c>
      <c r="H773" s="1">
        <v>2925.3200000000011</v>
      </c>
      <c r="I773" s="4">
        <v>43</v>
      </c>
      <c r="J773" s="2" t="s">
        <v>67</v>
      </c>
      <c r="K773" s="1">
        <f>Tabelle3[[#This Row],[Menge kg Nges]]/1000</f>
        <v>7.4478299999999997</v>
      </c>
      <c r="L773" s="1">
        <f>Tabelle3[[#This Row],[Menge kg P2O5]]/1000</f>
        <v>2.925320000000001</v>
      </c>
      <c r="M773" s="1">
        <f>Tabelle3[[#This Row],[Menge t Nges]]/Tabelle3[[#This Row],[Anzahl Lieferscheine]]</f>
        <v>0.17320534883720928</v>
      </c>
      <c r="N773" s="1">
        <f>Tabelle3[[#This Row],[Menge t P2O5]]/Tabelle3[[#This Row],[Anzahl Lieferscheine]]</f>
        <v>6.8030697674418633E-2</v>
      </c>
    </row>
    <row r="774" spans="1:14" x14ac:dyDescent="0.2">
      <c r="A774" s="2" t="s">
        <v>40</v>
      </c>
      <c r="B774" s="2" t="s">
        <v>37</v>
      </c>
      <c r="C774" s="2" t="s">
        <v>6</v>
      </c>
      <c r="D774" s="2" t="s">
        <v>15</v>
      </c>
      <c r="E774" s="2" t="s">
        <v>8</v>
      </c>
      <c r="F774" s="2" t="s">
        <v>61</v>
      </c>
      <c r="G774" s="1">
        <v>119.72999999999999</v>
      </c>
      <c r="H774" s="1">
        <v>70.2</v>
      </c>
      <c r="I774" s="4">
        <v>4</v>
      </c>
      <c r="J774" s="2" t="s">
        <v>67</v>
      </c>
      <c r="K774" s="1">
        <f>Tabelle3[[#This Row],[Menge kg Nges]]/1000</f>
        <v>0.11972999999999999</v>
      </c>
      <c r="L774" s="1">
        <f>Tabelle3[[#This Row],[Menge kg P2O5]]/1000</f>
        <v>7.0199999999999999E-2</v>
      </c>
      <c r="M774" s="1">
        <f>Tabelle3[[#This Row],[Menge t Nges]]/Tabelle3[[#This Row],[Anzahl Lieferscheine]]</f>
        <v>2.9932499999999997E-2</v>
      </c>
      <c r="N774" s="1">
        <f>Tabelle3[[#This Row],[Menge t P2O5]]/Tabelle3[[#This Row],[Anzahl Lieferscheine]]</f>
        <v>1.755E-2</v>
      </c>
    </row>
    <row r="775" spans="1:14" x14ac:dyDescent="0.2">
      <c r="A775" s="2" t="s">
        <v>40</v>
      </c>
      <c r="B775" s="2" t="s">
        <v>37</v>
      </c>
      <c r="C775" s="2" t="s">
        <v>6</v>
      </c>
      <c r="D775" s="2" t="s">
        <v>15</v>
      </c>
      <c r="E775" s="2" t="s">
        <v>18</v>
      </c>
      <c r="F775" s="2" t="s">
        <v>61</v>
      </c>
      <c r="G775" s="1">
        <v>12</v>
      </c>
      <c r="H775" s="1">
        <v>6</v>
      </c>
      <c r="I775" s="4">
        <v>1</v>
      </c>
      <c r="J775" s="2" t="s">
        <v>67</v>
      </c>
      <c r="K775" s="1">
        <f>Tabelle3[[#This Row],[Menge kg Nges]]/1000</f>
        <v>1.2E-2</v>
      </c>
      <c r="L775" s="1">
        <f>Tabelle3[[#This Row],[Menge kg P2O5]]/1000</f>
        <v>6.0000000000000001E-3</v>
      </c>
      <c r="M775" s="1">
        <f>Tabelle3[[#This Row],[Menge t Nges]]/Tabelle3[[#This Row],[Anzahl Lieferscheine]]</f>
        <v>1.2E-2</v>
      </c>
      <c r="N775" s="1">
        <f>Tabelle3[[#This Row],[Menge t P2O5]]/Tabelle3[[#This Row],[Anzahl Lieferscheine]]</f>
        <v>6.0000000000000001E-3</v>
      </c>
    </row>
    <row r="776" spans="1:14" x14ac:dyDescent="0.2">
      <c r="A776" s="2" t="s">
        <v>40</v>
      </c>
      <c r="B776" s="2" t="s">
        <v>37</v>
      </c>
      <c r="C776" s="2" t="s">
        <v>6</v>
      </c>
      <c r="D776" s="2" t="s">
        <v>15</v>
      </c>
      <c r="E776" s="2" t="s">
        <v>21</v>
      </c>
      <c r="F776" s="2" t="s">
        <v>61</v>
      </c>
      <c r="G776" s="1">
        <v>744</v>
      </c>
      <c r="H776" s="1">
        <v>484</v>
      </c>
      <c r="I776" s="4">
        <v>2</v>
      </c>
      <c r="J776" s="2" t="s">
        <v>67</v>
      </c>
      <c r="K776" s="1">
        <f>Tabelle3[[#This Row],[Menge kg Nges]]/1000</f>
        <v>0.74399999999999999</v>
      </c>
      <c r="L776" s="1">
        <f>Tabelle3[[#This Row],[Menge kg P2O5]]/1000</f>
        <v>0.48399999999999999</v>
      </c>
      <c r="M776" s="1">
        <f>Tabelle3[[#This Row],[Menge t Nges]]/Tabelle3[[#This Row],[Anzahl Lieferscheine]]</f>
        <v>0.372</v>
      </c>
      <c r="N776" s="1">
        <f>Tabelle3[[#This Row],[Menge t P2O5]]/Tabelle3[[#This Row],[Anzahl Lieferscheine]]</f>
        <v>0.24199999999999999</v>
      </c>
    </row>
    <row r="777" spans="1:14" x14ac:dyDescent="0.2">
      <c r="A777" s="2" t="s">
        <v>40</v>
      </c>
      <c r="B777" s="2" t="s">
        <v>37</v>
      </c>
      <c r="C777" s="2" t="s">
        <v>25</v>
      </c>
      <c r="D777" s="2" t="s">
        <v>25</v>
      </c>
      <c r="E777" s="2" t="s">
        <v>26</v>
      </c>
      <c r="F777" s="2" t="s">
        <v>61</v>
      </c>
      <c r="G777" s="1">
        <v>855.3</v>
      </c>
      <c r="H777" s="1">
        <v>1562.58</v>
      </c>
      <c r="I777" s="4">
        <v>14</v>
      </c>
      <c r="J777" s="2" t="s">
        <v>67</v>
      </c>
      <c r="K777" s="1">
        <f>Tabelle3[[#This Row],[Menge kg Nges]]/1000</f>
        <v>0.85529999999999995</v>
      </c>
      <c r="L777" s="1">
        <f>Tabelle3[[#This Row],[Menge kg P2O5]]/1000</f>
        <v>1.5625799999999999</v>
      </c>
      <c r="M777" s="1">
        <f>Tabelle3[[#This Row],[Menge t Nges]]/Tabelle3[[#This Row],[Anzahl Lieferscheine]]</f>
        <v>6.1092857142857136E-2</v>
      </c>
      <c r="N777" s="1">
        <f>Tabelle3[[#This Row],[Menge t P2O5]]/Tabelle3[[#This Row],[Anzahl Lieferscheine]]</f>
        <v>0.11161285714285714</v>
      </c>
    </row>
    <row r="778" spans="1:14" x14ac:dyDescent="0.2">
      <c r="A778" s="2" t="s">
        <v>40</v>
      </c>
      <c r="B778" s="2" t="s">
        <v>38</v>
      </c>
      <c r="C778" s="2" t="s">
        <v>6</v>
      </c>
      <c r="D778" s="2" t="s">
        <v>7</v>
      </c>
      <c r="E778" s="2" t="s">
        <v>9</v>
      </c>
      <c r="F778" s="2" t="s">
        <v>61</v>
      </c>
      <c r="G778" s="1">
        <v>417.6</v>
      </c>
      <c r="H778" s="1">
        <v>172.8</v>
      </c>
      <c r="I778" s="4">
        <v>2</v>
      </c>
      <c r="J778" s="2" t="s">
        <v>67</v>
      </c>
      <c r="K778" s="1">
        <f>Tabelle3[[#This Row],[Menge kg Nges]]/1000</f>
        <v>0.41760000000000003</v>
      </c>
      <c r="L778" s="1">
        <f>Tabelle3[[#This Row],[Menge kg P2O5]]/1000</f>
        <v>0.17280000000000001</v>
      </c>
      <c r="M778" s="1">
        <f>Tabelle3[[#This Row],[Menge t Nges]]/Tabelle3[[#This Row],[Anzahl Lieferscheine]]</f>
        <v>0.20880000000000001</v>
      </c>
      <c r="N778" s="1">
        <f>Tabelle3[[#This Row],[Menge t P2O5]]/Tabelle3[[#This Row],[Anzahl Lieferscheine]]</f>
        <v>8.6400000000000005E-2</v>
      </c>
    </row>
    <row r="779" spans="1:14" x14ac:dyDescent="0.2">
      <c r="A779" s="2" t="s">
        <v>40</v>
      </c>
      <c r="B779" s="2" t="s">
        <v>38</v>
      </c>
      <c r="C779" s="2" t="s">
        <v>6</v>
      </c>
      <c r="D779" s="2" t="s">
        <v>7</v>
      </c>
      <c r="E779" s="2" t="s">
        <v>12</v>
      </c>
      <c r="F779" s="2" t="s">
        <v>61</v>
      </c>
      <c r="G779" s="1">
        <v>180</v>
      </c>
      <c r="H779" s="1">
        <v>114</v>
      </c>
      <c r="I779" s="4">
        <v>1</v>
      </c>
      <c r="J779" s="2" t="s">
        <v>67</v>
      </c>
      <c r="K779" s="1">
        <f>Tabelle3[[#This Row],[Menge kg Nges]]/1000</f>
        <v>0.18</v>
      </c>
      <c r="L779" s="1">
        <f>Tabelle3[[#This Row],[Menge kg P2O5]]/1000</f>
        <v>0.114</v>
      </c>
      <c r="M779" s="1">
        <f>Tabelle3[[#This Row],[Menge t Nges]]/Tabelle3[[#This Row],[Anzahl Lieferscheine]]</f>
        <v>0.18</v>
      </c>
      <c r="N779" s="1">
        <f>Tabelle3[[#This Row],[Menge t P2O5]]/Tabelle3[[#This Row],[Anzahl Lieferscheine]]</f>
        <v>0.114</v>
      </c>
    </row>
    <row r="780" spans="1:14" x14ac:dyDescent="0.2">
      <c r="A780" s="2" t="s">
        <v>40</v>
      </c>
      <c r="B780" s="2" t="s">
        <v>38</v>
      </c>
      <c r="C780" s="2" t="s">
        <v>6</v>
      </c>
      <c r="D780" s="2" t="s">
        <v>7</v>
      </c>
      <c r="E780" s="2" t="s">
        <v>14</v>
      </c>
      <c r="F780" s="2" t="s">
        <v>61</v>
      </c>
      <c r="G780" s="1">
        <v>972</v>
      </c>
      <c r="H780" s="1">
        <v>486</v>
      </c>
      <c r="I780" s="4">
        <v>2</v>
      </c>
      <c r="J780" s="2" t="s">
        <v>67</v>
      </c>
      <c r="K780" s="1">
        <f>Tabelle3[[#This Row],[Menge kg Nges]]/1000</f>
        <v>0.97199999999999998</v>
      </c>
      <c r="L780" s="1">
        <f>Tabelle3[[#This Row],[Menge kg P2O5]]/1000</f>
        <v>0.48599999999999999</v>
      </c>
      <c r="M780" s="1">
        <f>Tabelle3[[#This Row],[Menge t Nges]]/Tabelle3[[#This Row],[Anzahl Lieferscheine]]</f>
        <v>0.48599999999999999</v>
      </c>
      <c r="N780" s="1">
        <f>Tabelle3[[#This Row],[Menge t P2O5]]/Tabelle3[[#This Row],[Anzahl Lieferscheine]]</f>
        <v>0.24299999999999999</v>
      </c>
    </row>
    <row r="781" spans="1:14" x14ac:dyDescent="0.2">
      <c r="A781" s="2" t="s">
        <v>40</v>
      </c>
      <c r="B781" s="2" t="s">
        <v>38</v>
      </c>
      <c r="C781" s="2" t="s">
        <v>6</v>
      </c>
      <c r="D781" s="2" t="s">
        <v>15</v>
      </c>
      <c r="E781" s="2" t="s">
        <v>18</v>
      </c>
      <c r="F781" s="2" t="s">
        <v>61</v>
      </c>
      <c r="G781" s="1">
        <v>535.5</v>
      </c>
      <c r="H781" s="1">
        <v>395.5</v>
      </c>
      <c r="I781" s="4">
        <v>1</v>
      </c>
      <c r="J781" s="2" t="s">
        <v>67</v>
      </c>
      <c r="K781" s="1">
        <f>Tabelle3[[#This Row],[Menge kg Nges]]/1000</f>
        <v>0.53549999999999998</v>
      </c>
      <c r="L781" s="1">
        <f>Tabelle3[[#This Row],[Menge kg P2O5]]/1000</f>
        <v>0.39550000000000002</v>
      </c>
      <c r="M781" s="1">
        <f>Tabelle3[[#This Row],[Menge t Nges]]/Tabelle3[[#This Row],[Anzahl Lieferscheine]]</f>
        <v>0.53549999999999998</v>
      </c>
      <c r="N781" s="1">
        <f>Tabelle3[[#This Row],[Menge t P2O5]]/Tabelle3[[#This Row],[Anzahl Lieferscheine]]</f>
        <v>0.39550000000000002</v>
      </c>
    </row>
    <row r="782" spans="1:14" x14ac:dyDescent="0.2">
      <c r="A782" s="2" t="s">
        <v>40</v>
      </c>
      <c r="B782" s="2" t="s">
        <v>38</v>
      </c>
      <c r="C782" s="2" t="s">
        <v>6</v>
      </c>
      <c r="D782" s="2" t="s">
        <v>15</v>
      </c>
      <c r="E782" s="2" t="s">
        <v>21</v>
      </c>
      <c r="F782" s="2" t="s">
        <v>61</v>
      </c>
      <c r="G782" s="1">
        <v>2967.6</v>
      </c>
      <c r="H782" s="1">
        <v>1728</v>
      </c>
      <c r="I782" s="4">
        <v>8</v>
      </c>
      <c r="J782" s="2" t="s">
        <v>67</v>
      </c>
      <c r="K782" s="1">
        <f>Tabelle3[[#This Row],[Menge kg Nges]]/1000</f>
        <v>2.9676</v>
      </c>
      <c r="L782" s="1">
        <f>Tabelle3[[#This Row],[Menge kg P2O5]]/1000</f>
        <v>1.728</v>
      </c>
      <c r="M782" s="1">
        <f>Tabelle3[[#This Row],[Menge t Nges]]/Tabelle3[[#This Row],[Anzahl Lieferscheine]]</f>
        <v>0.37095</v>
      </c>
      <c r="N782" s="1">
        <f>Tabelle3[[#This Row],[Menge t P2O5]]/Tabelle3[[#This Row],[Anzahl Lieferscheine]]</f>
        <v>0.216</v>
      </c>
    </row>
    <row r="783" spans="1:14" x14ac:dyDescent="0.2">
      <c r="A783" s="2" t="s">
        <v>40</v>
      </c>
      <c r="B783" s="2" t="s">
        <v>38</v>
      </c>
      <c r="C783" s="2" t="s">
        <v>6</v>
      </c>
      <c r="D783" s="2" t="s">
        <v>15</v>
      </c>
      <c r="E783" s="2" t="s">
        <v>9</v>
      </c>
      <c r="F783" s="2" t="s">
        <v>61</v>
      </c>
      <c r="G783" s="1">
        <v>199</v>
      </c>
      <c r="H783" s="1">
        <v>82.5</v>
      </c>
      <c r="I783" s="4">
        <v>1</v>
      </c>
      <c r="J783" s="2" t="s">
        <v>67</v>
      </c>
      <c r="K783" s="1">
        <f>Tabelle3[[#This Row],[Menge kg Nges]]/1000</f>
        <v>0.19900000000000001</v>
      </c>
      <c r="L783" s="1">
        <f>Tabelle3[[#This Row],[Menge kg P2O5]]/1000</f>
        <v>8.2500000000000004E-2</v>
      </c>
      <c r="M783" s="1">
        <f>Tabelle3[[#This Row],[Menge t Nges]]/Tabelle3[[#This Row],[Anzahl Lieferscheine]]</f>
        <v>0.19900000000000001</v>
      </c>
      <c r="N783" s="1">
        <f>Tabelle3[[#This Row],[Menge t P2O5]]/Tabelle3[[#This Row],[Anzahl Lieferscheine]]</f>
        <v>8.2500000000000004E-2</v>
      </c>
    </row>
    <row r="784" spans="1:14" x14ac:dyDescent="0.2">
      <c r="A784" s="2" t="s">
        <v>40</v>
      </c>
      <c r="B784" s="2" t="s">
        <v>38</v>
      </c>
      <c r="C784" s="2" t="s">
        <v>6</v>
      </c>
      <c r="D784" s="2" t="s">
        <v>15</v>
      </c>
      <c r="E784" s="2" t="s">
        <v>24</v>
      </c>
      <c r="F784" s="2" t="s">
        <v>61</v>
      </c>
      <c r="G784" s="1">
        <v>2198</v>
      </c>
      <c r="H784" s="1">
        <v>1805.5</v>
      </c>
      <c r="I784" s="4">
        <v>4</v>
      </c>
      <c r="J784" s="2" t="s">
        <v>67</v>
      </c>
      <c r="K784" s="1">
        <f>Tabelle3[[#This Row],[Menge kg Nges]]/1000</f>
        <v>2.198</v>
      </c>
      <c r="L784" s="1">
        <f>Tabelle3[[#This Row],[Menge kg P2O5]]/1000</f>
        <v>1.8055000000000001</v>
      </c>
      <c r="M784" s="1">
        <f>Tabelle3[[#This Row],[Menge t Nges]]/Tabelle3[[#This Row],[Anzahl Lieferscheine]]</f>
        <v>0.54949999999999999</v>
      </c>
      <c r="N784" s="1">
        <f>Tabelle3[[#This Row],[Menge t P2O5]]/Tabelle3[[#This Row],[Anzahl Lieferscheine]]</f>
        <v>0.45137500000000003</v>
      </c>
    </row>
    <row r="785" spans="1:14" x14ac:dyDescent="0.2">
      <c r="A785" s="2" t="s">
        <v>40</v>
      </c>
      <c r="B785" s="2" t="s">
        <v>40</v>
      </c>
      <c r="C785" s="2" t="s">
        <v>6</v>
      </c>
      <c r="D785" s="2" t="s">
        <v>30</v>
      </c>
      <c r="E785" s="2" t="s">
        <v>26</v>
      </c>
      <c r="F785" s="2" t="s">
        <v>61</v>
      </c>
      <c r="G785" s="1">
        <v>4131.6100000000006</v>
      </c>
      <c r="H785" s="1">
        <v>1838.9500000000003</v>
      </c>
      <c r="I785" s="4">
        <v>17</v>
      </c>
      <c r="J785" s="2" t="s">
        <v>67</v>
      </c>
      <c r="K785" s="1">
        <f>Tabelle3[[#This Row],[Menge kg Nges]]/1000</f>
        <v>4.1316100000000002</v>
      </c>
      <c r="L785" s="1">
        <f>Tabelle3[[#This Row],[Menge kg P2O5]]/1000</f>
        <v>1.8389500000000003</v>
      </c>
      <c r="M785" s="1">
        <f>Tabelle3[[#This Row],[Menge t Nges]]/Tabelle3[[#This Row],[Anzahl Lieferscheine]]</f>
        <v>0.24303588235294118</v>
      </c>
      <c r="N785" s="1">
        <f>Tabelle3[[#This Row],[Menge t P2O5]]/Tabelle3[[#This Row],[Anzahl Lieferscheine]]</f>
        <v>0.10817352941176472</v>
      </c>
    </row>
    <row r="786" spans="1:14" x14ac:dyDescent="0.2">
      <c r="A786" s="2" t="s">
        <v>40</v>
      </c>
      <c r="B786" s="2" t="s">
        <v>40</v>
      </c>
      <c r="C786" s="2" t="s">
        <v>6</v>
      </c>
      <c r="D786" s="2" t="s">
        <v>7</v>
      </c>
      <c r="E786" s="2" t="s">
        <v>8</v>
      </c>
      <c r="F786" s="2" t="s">
        <v>61</v>
      </c>
      <c r="G786" s="1">
        <v>62806.019999999982</v>
      </c>
      <c r="H786" s="1">
        <v>25062.000000000007</v>
      </c>
      <c r="I786" s="4">
        <v>98</v>
      </c>
      <c r="J786" s="2" t="s">
        <v>67</v>
      </c>
      <c r="K786" s="1">
        <f>Tabelle3[[#This Row],[Menge kg Nges]]/1000</f>
        <v>62.806019999999982</v>
      </c>
      <c r="L786" s="1">
        <f>Tabelle3[[#This Row],[Menge kg P2O5]]/1000</f>
        <v>25.062000000000008</v>
      </c>
      <c r="M786" s="1">
        <f>Tabelle3[[#This Row],[Menge t Nges]]/Tabelle3[[#This Row],[Anzahl Lieferscheine]]</f>
        <v>0.64087775510204059</v>
      </c>
      <c r="N786" s="1">
        <f>Tabelle3[[#This Row],[Menge t P2O5]]/Tabelle3[[#This Row],[Anzahl Lieferscheine]]</f>
        <v>0.2557346938775511</v>
      </c>
    </row>
    <row r="787" spans="1:14" x14ac:dyDescent="0.2">
      <c r="A787" s="2" t="s">
        <v>40</v>
      </c>
      <c r="B787" s="2" t="s">
        <v>40</v>
      </c>
      <c r="C787" s="2" t="s">
        <v>6</v>
      </c>
      <c r="D787" s="2" t="s">
        <v>7</v>
      </c>
      <c r="E787" s="2" t="s">
        <v>9</v>
      </c>
      <c r="F787" s="2" t="s">
        <v>61</v>
      </c>
      <c r="G787" s="1">
        <v>149512.80000000002</v>
      </c>
      <c r="H787" s="1">
        <v>64606.299999999974</v>
      </c>
      <c r="I787" s="4">
        <v>541</v>
      </c>
      <c r="J787" s="2" t="s">
        <v>67</v>
      </c>
      <c r="K787" s="1">
        <f>Tabelle3[[#This Row],[Menge kg Nges]]/1000</f>
        <v>149.51280000000003</v>
      </c>
      <c r="L787" s="1">
        <f>Tabelle3[[#This Row],[Menge kg P2O5]]/1000</f>
        <v>64.606299999999976</v>
      </c>
      <c r="M787" s="1">
        <f>Tabelle3[[#This Row],[Menge t Nges]]/Tabelle3[[#This Row],[Anzahl Lieferscheine]]</f>
        <v>0.27636377079482444</v>
      </c>
      <c r="N787" s="1">
        <f>Tabelle3[[#This Row],[Menge t P2O5]]/Tabelle3[[#This Row],[Anzahl Lieferscheine]]</f>
        <v>0.1194201478743068</v>
      </c>
    </row>
    <row r="788" spans="1:14" x14ac:dyDescent="0.2">
      <c r="A788" s="2" t="s">
        <v>40</v>
      </c>
      <c r="B788" s="2" t="s">
        <v>40</v>
      </c>
      <c r="C788" s="2" t="s">
        <v>6</v>
      </c>
      <c r="D788" s="2" t="s">
        <v>7</v>
      </c>
      <c r="E788" s="2" t="s">
        <v>50</v>
      </c>
      <c r="F788" s="2" t="s">
        <v>61</v>
      </c>
      <c r="G788" s="1">
        <v>1419</v>
      </c>
      <c r="H788" s="1">
        <v>580.5</v>
      </c>
      <c r="I788" s="4">
        <v>3</v>
      </c>
      <c r="J788" s="2" t="s">
        <v>67</v>
      </c>
      <c r="K788" s="1">
        <f>Tabelle3[[#This Row],[Menge kg Nges]]/1000</f>
        <v>1.419</v>
      </c>
      <c r="L788" s="1">
        <f>Tabelle3[[#This Row],[Menge kg P2O5]]/1000</f>
        <v>0.58050000000000002</v>
      </c>
      <c r="M788" s="1">
        <f>Tabelle3[[#This Row],[Menge t Nges]]/Tabelle3[[#This Row],[Anzahl Lieferscheine]]</f>
        <v>0.47300000000000003</v>
      </c>
      <c r="N788" s="1">
        <f>Tabelle3[[#This Row],[Menge t P2O5]]/Tabelle3[[#This Row],[Anzahl Lieferscheine]]</f>
        <v>0.19350000000000001</v>
      </c>
    </row>
    <row r="789" spans="1:14" x14ac:dyDescent="0.2">
      <c r="A789" s="2" t="s">
        <v>40</v>
      </c>
      <c r="B789" s="2" t="s">
        <v>40</v>
      </c>
      <c r="C789" s="2" t="s">
        <v>6</v>
      </c>
      <c r="D789" s="2" t="s">
        <v>7</v>
      </c>
      <c r="E789" s="2" t="s">
        <v>10</v>
      </c>
      <c r="F789" s="2" t="s">
        <v>61</v>
      </c>
      <c r="G789" s="1">
        <v>8318.7000000000007</v>
      </c>
      <c r="H789" s="1">
        <v>3174.1099999999992</v>
      </c>
      <c r="I789" s="4">
        <v>23</v>
      </c>
      <c r="J789" s="2" t="s">
        <v>67</v>
      </c>
      <c r="K789" s="1">
        <f>Tabelle3[[#This Row],[Menge kg Nges]]/1000</f>
        <v>8.3187000000000015</v>
      </c>
      <c r="L789" s="1">
        <f>Tabelle3[[#This Row],[Menge kg P2O5]]/1000</f>
        <v>3.1741099999999993</v>
      </c>
      <c r="M789" s="1">
        <f>Tabelle3[[#This Row],[Menge t Nges]]/Tabelle3[[#This Row],[Anzahl Lieferscheine]]</f>
        <v>0.36168260869565222</v>
      </c>
      <c r="N789" s="1">
        <f>Tabelle3[[#This Row],[Menge t P2O5]]/Tabelle3[[#This Row],[Anzahl Lieferscheine]]</f>
        <v>0.13800478260869561</v>
      </c>
    </row>
    <row r="790" spans="1:14" x14ac:dyDescent="0.2">
      <c r="A790" s="2" t="s">
        <v>40</v>
      </c>
      <c r="B790" s="2" t="s">
        <v>40</v>
      </c>
      <c r="C790" s="2" t="s">
        <v>6</v>
      </c>
      <c r="D790" s="2" t="s">
        <v>7</v>
      </c>
      <c r="E790" s="2" t="s">
        <v>11</v>
      </c>
      <c r="F790" s="2" t="s">
        <v>61</v>
      </c>
      <c r="G790" s="1">
        <v>55543.810000000005</v>
      </c>
      <c r="H790" s="1">
        <v>27550.110000000004</v>
      </c>
      <c r="I790" s="4">
        <v>99</v>
      </c>
      <c r="J790" s="2" t="s">
        <v>67</v>
      </c>
      <c r="K790" s="1">
        <f>Tabelle3[[#This Row],[Menge kg Nges]]/1000</f>
        <v>55.543810000000008</v>
      </c>
      <c r="L790" s="1">
        <f>Tabelle3[[#This Row],[Menge kg P2O5]]/1000</f>
        <v>27.550110000000004</v>
      </c>
      <c r="M790" s="1">
        <f>Tabelle3[[#This Row],[Menge t Nges]]/Tabelle3[[#This Row],[Anzahl Lieferscheine]]</f>
        <v>0.56104858585858597</v>
      </c>
      <c r="N790" s="1">
        <f>Tabelle3[[#This Row],[Menge t P2O5]]/Tabelle3[[#This Row],[Anzahl Lieferscheine]]</f>
        <v>0.27828393939393942</v>
      </c>
    </row>
    <row r="791" spans="1:14" x14ac:dyDescent="0.2">
      <c r="A791" s="2" t="s">
        <v>40</v>
      </c>
      <c r="B791" s="2" t="s">
        <v>40</v>
      </c>
      <c r="C791" s="2" t="s">
        <v>6</v>
      </c>
      <c r="D791" s="2" t="s">
        <v>7</v>
      </c>
      <c r="E791" s="2" t="s">
        <v>12</v>
      </c>
      <c r="F791" s="2" t="s">
        <v>61</v>
      </c>
      <c r="G791" s="1">
        <v>502490.93000000034</v>
      </c>
      <c r="H791" s="1">
        <v>201779.12999999995</v>
      </c>
      <c r="I791" s="4">
        <v>1590</v>
      </c>
      <c r="J791" s="2" t="s">
        <v>67</v>
      </c>
      <c r="K791" s="1">
        <f>Tabelle3[[#This Row],[Menge kg Nges]]/1000</f>
        <v>502.49093000000033</v>
      </c>
      <c r="L791" s="1">
        <f>Tabelle3[[#This Row],[Menge kg P2O5]]/1000</f>
        <v>201.77912999999995</v>
      </c>
      <c r="M791" s="1">
        <f>Tabelle3[[#This Row],[Menge t Nges]]/Tabelle3[[#This Row],[Anzahl Lieferscheine]]</f>
        <v>0.31603203144654107</v>
      </c>
      <c r="N791" s="1">
        <f>Tabelle3[[#This Row],[Menge t P2O5]]/Tabelle3[[#This Row],[Anzahl Lieferscheine]]</f>
        <v>0.12690511320754713</v>
      </c>
    </row>
    <row r="792" spans="1:14" x14ac:dyDescent="0.2">
      <c r="A792" s="2" t="s">
        <v>40</v>
      </c>
      <c r="B792" s="2" t="s">
        <v>40</v>
      </c>
      <c r="C792" s="2" t="s">
        <v>6</v>
      </c>
      <c r="D792" s="2" t="s">
        <v>7</v>
      </c>
      <c r="E792" s="2" t="s">
        <v>13</v>
      </c>
      <c r="F792" s="2" t="s">
        <v>61</v>
      </c>
      <c r="G792" s="1">
        <v>144240.05999999994</v>
      </c>
      <c r="H792" s="1">
        <v>80558.060000000056</v>
      </c>
      <c r="I792" s="4">
        <v>583</v>
      </c>
      <c r="J792" s="2" t="s">
        <v>67</v>
      </c>
      <c r="K792" s="1">
        <f>Tabelle3[[#This Row],[Menge kg Nges]]/1000</f>
        <v>144.24005999999994</v>
      </c>
      <c r="L792" s="1">
        <f>Tabelle3[[#This Row],[Menge kg P2O5]]/1000</f>
        <v>80.558060000000054</v>
      </c>
      <c r="M792" s="1">
        <f>Tabelle3[[#This Row],[Menge t Nges]]/Tabelle3[[#This Row],[Anzahl Lieferscheine]]</f>
        <v>0.2474100514579759</v>
      </c>
      <c r="N792" s="1">
        <f>Tabelle3[[#This Row],[Menge t P2O5]]/Tabelle3[[#This Row],[Anzahl Lieferscheine]]</f>
        <v>0.13817849056603784</v>
      </c>
    </row>
    <row r="793" spans="1:14" x14ac:dyDescent="0.2">
      <c r="A793" s="2" t="s">
        <v>40</v>
      </c>
      <c r="B793" s="2" t="s">
        <v>40</v>
      </c>
      <c r="C793" s="2" t="s">
        <v>6</v>
      </c>
      <c r="D793" s="2" t="s">
        <v>7</v>
      </c>
      <c r="E793" s="2" t="s">
        <v>14</v>
      </c>
      <c r="F793" s="2" t="s">
        <v>61</v>
      </c>
      <c r="G793" s="1">
        <v>243979.44000000032</v>
      </c>
      <c r="H793" s="1">
        <v>113731.22000000015</v>
      </c>
      <c r="I793" s="4">
        <v>800</v>
      </c>
      <c r="J793" s="2" t="s">
        <v>67</v>
      </c>
      <c r="K793" s="1">
        <f>Tabelle3[[#This Row],[Menge kg Nges]]/1000</f>
        <v>243.97944000000032</v>
      </c>
      <c r="L793" s="1">
        <f>Tabelle3[[#This Row],[Menge kg P2O5]]/1000</f>
        <v>113.73122000000015</v>
      </c>
      <c r="M793" s="1">
        <f>Tabelle3[[#This Row],[Menge t Nges]]/Tabelle3[[#This Row],[Anzahl Lieferscheine]]</f>
        <v>0.30497430000000042</v>
      </c>
      <c r="N793" s="1">
        <f>Tabelle3[[#This Row],[Menge t P2O5]]/Tabelle3[[#This Row],[Anzahl Lieferscheine]]</f>
        <v>0.14216402500000019</v>
      </c>
    </row>
    <row r="794" spans="1:14" x14ac:dyDescent="0.2">
      <c r="A794" s="2" t="s">
        <v>40</v>
      </c>
      <c r="B794" s="2" t="s">
        <v>40</v>
      </c>
      <c r="C794" s="2" t="s">
        <v>6</v>
      </c>
      <c r="D794" s="2" t="s">
        <v>15</v>
      </c>
      <c r="E794" s="2" t="s">
        <v>8</v>
      </c>
      <c r="F794" s="2" t="s">
        <v>61</v>
      </c>
      <c r="G794" s="1">
        <v>505.73</v>
      </c>
      <c r="H794" s="1">
        <v>317.68</v>
      </c>
      <c r="I794" s="4">
        <v>4</v>
      </c>
      <c r="J794" s="2" t="s">
        <v>67</v>
      </c>
      <c r="K794" s="1">
        <f>Tabelle3[[#This Row],[Menge kg Nges]]/1000</f>
        <v>0.50573000000000001</v>
      </c>
      <c r="L794" s="1">
        <f>Tabelle3[[#This Row],[Menge kg P2O5]]/1000</f>
        <v>0.31768000000000002</v>
      </c>
      <c r="M794" s="1">
        <f>Tabelle3[[#This Row],[Menge t Nges]]/Tabelle3[[#This Row],[Anzahl Lieferscheine]]</f>
        <v>0.1264325</v>
      </c>
      <c r="N794" s="1">
        <f>Tabelle3[[#This Row],[Menge t P2O5]]/Tabelle3[[#This Row],[Anzahl Lieferscheine]]</f>
        <v>7.9420000000000004E-2</v>
      </c>
    </row>
    <row r="795" spans="1:14" x14ac:dyDescent="0.2">
      <c r="A795" s="2" t="s">
        <v>40</v>
      </c>
      <c r="B795" s="2" t="s">
        <v>40</v>
      </c>
      <c r="C795" s="2" t="s">
        <v>6</v>
      </c>
      <c r="D795" s="2" t="s">
        <v>15</v>
      </c>
      <c r="E795" s="2" t="s">
        <v>16</v>
      </c>
      <c r="F795" s="2" t="s">
        <v>61</v>
      </c>
      <c r="G795" s="1">
        <v>19514.439999999999</v>
      </c>
      <c r="H795" s="1">
        <v>17791.93</v>
      </c>
      <c r="I795" s="4">
        <v>55</v>
      </c>
      <c r="J795" s="2" t="s">
        <v>67</v>
      </c>
      <c r="K795" s="1">
        <f>Tabelle3[[#This Row],[Menge kg Nges]]/1000</f>
        <v>19.51444</v>
      </c>
      <c r="L795" s="1">
        <f>Tabelle3[[#This Row],[Menge kg P2O5]]/1000</f>
        <v>17.791930000000001</v>
      </c>
      <c r="M795" s="1">
        <f>Tabelle3[[#This Row],[Menge t Nges]]/Tabelle3[[#This Row],[Anzahl Lieferscheine]]</f>
        <v>0.35480800000000001</v>
      </c>
      <c r="N795" s="1">
        <f>Tabelle3[[#This Row],[Menge t P2O5]]/Tabelle3[[#This Row],[Anzahl Lieferscheine]]</f>
        <v>0.32348963636363637</v>
      </c>
    </row>
    <row r="796" spans="1:14" x14ac:dyDescent="0.2">
      <c r="A796" s="2" t="s">
        <v>40</v>
      </c>
      <c r="B796" s="2" t="s">
        <v>40</v>
      </c>
      <c r="C796" s="2" t="s">
        <v>6</v>
      </c>
      <c r="D796" s="2" t="s">
        <v>15</v>
      </c>
      <c r="E796" s="2" t="s">
        <v>17</v>
      </c>
      <c r="F796" s="2" t="s">
        <v>61</v>
      </c>
      <c r="G796" s="1">
        <v>4240.78</v>
      </c>
      <c r="H796" s="1">
        <v>1830.7200000000005</v>
      </c>
      <c r="I796" s="4">
        <v>21</v>
      </c>
      <c r="J796" s="2" t="s">
        <v>67</v>
      </c>
      <c r="K796" s="1">
        <f>Tabelle3[[#This Row],[Menge kg Nges]]/1000</f>
        <v>4.24078</v>
      </c>
      <c r="L796" s="1">
        <f>Tabelle3[[#This Row],[Menge kg P2O5]]/1000</f>
        <v>1.8307200000000006</v>
      </c>
      <c r="M796" s="1">
        <f>Tabelle3[[#This Row],[Menge t Nges]]/Tabelle3[[#This Row],[Anzahl Lieferscheine]]</f>
        <v>0.20194190476190477</v>
      </c>
      <c r="N796" s="1">
        <f>Tabelle3[[#This Row],[Menge t P2O5]]/Tabelle3[[#This Row],[Anzahl Lieferscheine]]</f>
        <v>8.7177142857142884E-2</v>
      </c>
    </row>
    <row r="797" spans="1:14" x14ac:dyDescent="0.2">
      <c r="A797" s="2" t="s">
        <v>40</v>
      </c>
      <c r="B797" s="2" t="s">
        <v>40</v>
      </c>
      <c r="C797" s="2" t="s">
        <v>6</v>
      </c>
      <c r="D797" s="2" t="s">
        <v>15</v>
      </c>
      <c r="E797" s="2" t="s">
        <v>35</v>
      </c>
      <c r="F797" s="2" t="s">
        <v>61</v>
      </c>
      <c r="G797" s="1">
        <v>86.8</v>
      </c>
      <c r="H797" s="1">
        <v>67.2</v>
      </c>
      <c r="I797" s="4">
        <v>1</v>
      </c>
      <c r="J797" s="2" t="s">
        <v>67</v>
      </c>
      <c r="K797" s="1">
        <f>Tabelle3[[#This Row],[Menge kg Nges]]/1000</f>
        <v>8.6800000000000002E-2</v>
      </c>
      <c r="L797" s="1">
        <f>Tabelle3[[#This Row],[Menge kg P2O5]]/1000</f>
        <v>6.720000000000001E-2</v>
      </c>
      <c r="M797" s="1">
        <f>Tabelle3[[#This Row],[Menge t Nges]]/Tabelle3[[#This Row],[Anzahl Lieferscheine]]</f>
        <v>8.6800000000000002E-2</v>
      </c>
      <c r="N797" s="1">
        <f>Tabelle3[[#This Row],[Menge t P2O5]]/Tabelle3[[#This Row],[Anzahl Lieferscheine]]</f>
        <v>6.720000000000001E-2</v>
      </c>
    </row>
    <row r="798" spans="1:14" x14ac:dyDescent="0.2">
      <c r="A798" s="2" t="s">
        <v>40</v>
      </c>
      <c r="B798" s="2" t="s">
        <v>40</v>
      </c>
      <c r="C798" s="2" t="s">
        <v>6</v>
      </c>
      <c r="D798" s="2" t="s">
        <v>15</v>
      </c>
      <c r="E798" s="2" t="s">
        <v>18</v>
      </c>
      <c r="F798" s="2" t="s">
        <v>61</v>
      </c>
      <c r="G798" s="1">
        <v>21044.38</v>
      </c>
      <c r="H798" s="1">
        <v>15324.19</v>
      </c>
      <c r="I798" s="4">
        <v>55</v>
      </c>
      <c r="J798" s="2" t="s">
        <v>67</v>
      </c>
      <c r="K798" s="1">
        <f>Tabelle3[[#This Row],[Menge kg Nges]]/1000</f>
        <v>21.04438</v>
      </c>
      <c r="L798" s="1">
        <f>Tabelle3[[#This Row],[Menge kg P2O5]]/1000</f>
        <v>15.32419</v>
      </c>
      <c r="M798" s="1">
        <f>Tabelle3[[#This Row],[Menge t Nges]]/Tabelle3[[#This Row],[Anzahl Lieferscheine]]</f>
        <v>0.38262509090909091</v>
      </c>
      <c r="N798" s="1">
        <f>Tabelle3[[#This Row],[Menge t P2O5]]/Tabelle3[[#This Row],[Anzahl Lieferscheine]]</f>
        <v>0.27862163636363635</v>
      </c>
    </row>
    <row r="799" spans="1:14" x14ac:dyDescent="0.2">
      <c r="A799" s="2" t="s">
        <v>40</v>
      </c>
      <c r="B799" s="2" t="s">
        <v>40</v>
      </c>
      <c r="C799" s="2" t="s">
        <v>6</v>
      </c>
      <c r="D799" s="2" t="s">
        <v>15</v>
      </c>
      <c r="E799" s="2" t="s">
        <v>19</v>
      </c>
      <c r="F799" s="2" t="s">
        <v>61</v>
      </c>
      <c r="G799" s="1">
        <v>13477.710000000001</v>
      </c>
      <c r="H799" s="1">
        <v>12399.88</v>
      </c>
      <c r="I799" s="4">
        <v>33</v>
      </c>
      <c r="J799" s="2" t="s">
        <v>67</v>
      </c>
      <c r="K799" s="1">
        <f>Tabelle3[[#This Row],[Menge kg Nges]]/1000</f>
        <v>13.47771</v>
      </c>
      <c r="L799" s="1">
        <f>Tabelle3[[#This Row],[Menge kg P2O5]]/1000</f>
        <v>12.39988</v>
      </c>
      <c r="M799" s="1">
        <f>Tabelle3[[#This Row],[Menge t Nges]]/Tabelle3[[#This Row],[Anzahl Lieferscheine]]</f>
        <v>0.40841545454545453</v>
      </c>
      <c r="N799" s="1">
        <f>Tabelle3[[#This Row],[Menge t P2O5]]/Tabelle3[[#This Row],[Anzahl Lieferscheine]]</f>
        <v>0.37575393939393936</v>
      </c>
    </row>
    <row r="800" spans="1:14" x14ac:dyDescent="0.2">
      <c r="A800" s="2" t="s">
        <v>40</v>
      </c>
      <c r="B800" s="2" t="s">
        <v>40</v>
      </c>
      <c r="C800" s="2" t="s">
        <v>6</v>
      </c>
      <c r="D800" s="2" t="s">
        <v>15</v>
      </c>
      <c r="E800" s="2" t="s">
        <v>20</v>
      </c>
      <c r="F800" s="2" t="s">
        <v>61</v>
      </c>
      <c r="G800" s="1">
        <v>13012.36</v>
      </c>
      <c r="H800" s="1">
        <v>8903.82</v>
      </c>
      <c r="I800" s="4">
        <v>64</v>
      </c>
      <c r="J800" s="2" t="s">
        <v>67</v>
      </c>
      <c r="K800" s="1">
        <f>Tabelle3[[#This Row],[Menge kg Nges]]/1000</f>
        <v>13.012360000000001</v>
      </c>
      <c r="L800" s="1">
        <f>Tabelle3[[#This Row],[Menge kg P2O5]]/1000</f>
        <v>8.9038199999999996</v>
      </c>
      <c r="M800" s="1">
        <f>Tabelle3[[#This Row],[Menge t Nges]]/Tabelle3[[#This Row],[Anzahl Lieferscheine]]</f>
        <v>0.20331812500000002</v>
      </c>
      <c r="N800" s="1">
        <f>Tabelle3[[#This Row],[Menge t P2O5]]/Tabelle3[[#This Row],[Anzahl Lieferscheine]]</f>
        <v>0.13912218749999999</v>
      </c>
    </row>
    <row r="801" spans="1:14" x14ac:dyDescent="0.2">
      <c r="A801" s="2" t="s">
        <v>40</v>
      </c>
      <c r="B801" s="2" t="s">
        <v>40</v>
      </c>
      <c r="C801" s="2" t="s">
        <v>6</v>
      </c>
      <c r="D801" s="2" t="s">
        <v>15</v>
      </c>
      <c r="E801" s="2" t="s">
        <v>21</v>
      </c>
      <c r="F801" s="2" t="s">
        <v>61</v>
      </c>
      <c r="G801" s="1">
        <v>60822.579999999994</v>
      </c>
      <c r="H801" s="1">
        <v>37799.830000000016</v>
      </c>
      <c r="I801" s="4">
        <v>160</v>
      </c>
      <c r="J801" s="2" t="s">
        <v>67</v>
      </c>
      <c r="K801" s="1">
        <f>Tabelle3[[#This Row],[Menge kg Nges]]/1000</f>
        <v>60.822579999999995</v>
      </c>
      <c r="L801" s="1">
        <f>Tabelle3[[#This Row],[Menge kg P2O5]]/1000</f>
        <v>37.799830000000014</v>
      </c>
      <c r="M801" s="1">
        <f>Tabelle3[[#This Row],[Menge t Nges]]/Tabelle3[[#This Row],[Anzahl Lieferscheine]]</f>
        <v>0.38014112499999997</v>
      </c>
      <c r="N801" s="1">
        <f>Tabelle3[[#This Row],[Menge t P2O5]]/Tabelle3[[#This Row],[Anzahl Lieferscheine]]</f>
        <v>0.23624893750000009</v>
      </c>
    </row>
    <row r="802" spans="1:14" x14ac:dyDescent="0.2">
      <c r="A802" s="2" t="s">
        <v>40</v>
      </c>
      <c r="B802" s="2" t="s">
        <v>40</v>
      </c>
      <c r="C802" s="2" t="s">
        <v>6</v>
      </c>
      <c r="D802" s="2" t="s">
        <v>15</v>
      </c>
      <c r="E802" s="2" t="s">
        <v>9</v>
      </c>
      <c r="F802" s="2" t="s">
        <v>61</v>
      </c>
      <c r="G802" s="1">
        <v>9050</v>
      </c>
      <c r="H802" s="1">
        <v>5451.04</v>
      </c>
      <c r="I802" s="4">
        <v>39</v>
      </c>
      <c r="J802" s="2" t="s">
        <v>67</v>
      </c>
      <c r="K802" s="1">
        <f>Tabelle3[[#This Row],[Menge kg Nges]]/1000</f>
        <v>9.0500000000000007</v>
      </c>
      <c r="L802" s="1">
        <f>Tabelle3[[#This Row],[Menge kg P2O5]]/1000</f>
        <v>5.4510399999999999</v>
      </c>
      <c r="M802" s="1">
        <f>Tabelle3[[#This Row],[Menge t Nges]]/Tabelle3[[#This Row],[Anzahl Lieferscheine]]</f>
        <v>0.23205128205128206</v>
      </c>
      <c r="N802" s="1">
        <f>Tabelle3[[#This Row],[Menge t P2O5]]/Tabelle3[[#This Row],[Anzahl Lieferscheine]]</f>
        <v>0.13977025641025639</v>
      </c>
    </row>
    <row r="803" spans="1:14" x14ac:dyDescent="0.2">
      <c r="A803" s="2" t="s">
        <v>40</v>
      </c>
      <c r="B803" s="2" t="s">
        <v>40</v>
      </c>
      <c r="C803" s="2" t="s">
        <v>6</v>
      </c>
      <c r="D803" s="2" t="s">
        <v>15</v>
      </c>
      <c r="E803" s="2" t="s">
        <v>10</v>
      </c>
      <c r="F803" s="2" t="s">
        <v>61</v>
      </c>
      <c r="G803" s="1">
        <v>3443</v>
      </c>
      <c r="H803" s="1">
        <v>1788.8799999999997</v>
      </c>
      <c r="I803" s="4">
        <v>13</v>
      </c>
      <c r="J803" s="2" t="s">
        <v>67</v>
      </c>
      <c r="K803" s="1">
        <f>Tabelle3[[#This Row],[Menge kg Nges]]/1000</f>
        <v>3.4430000000000001</v>
      </c>
      <c r="L803" s="1">
        <f>Tabelle3[[#This Row],[Menge kg P2O5]]/1000</f>
        <v>1.7888799999999996</v>
      </c>
      <c r="M803" s="1">
        <f>Tabelle3[[#This Row],[Menge t Nges]]/Tabelle3[[#This Row],[Anzahl Lieferscheine]]</f>
        <v>0.26484615384615384</v>
      </c>
      <c r="N803" s="1">
        <f>Tabelle3[[#This Row],[Menge t P2O5]]/Tabelle3[[#This Row],[Anzahl Lieferscheine]]</f>
        <v>0.13760615384615382</v>
      </c>
    </row>
    <row r="804" spans="1:14" x14ac:dyDescent="0.2">
      <c r="A804" s="2" t="s">
        <v>40</v>
      </c>
      <c r="B804" s="2" t="s">
        <v>40</v>
      </c>
      <c r="C804" s="2" t="s">
        <v>6</v>
      </c>
      <c r="D804" s="2" t="s">
        <v>15</v>
      </c>
      <c r="E804" s="2" t="s">
        <v>23</v>
      </c>
      <c r="F804" s="2" t="s">
        <v>61</v>
      </c>
      <c r="G804" s="1">
        <v>1640</v>
      </c>
      <c r="H804" s="1">
        <v>688.05000000000007</v>
      </c>
      <c r="I804" s="4">
        <v>6</v>
      </c>
      <c r="J804" s="2" t="s">
        <v>67</v>
      </c>
      <c r="K804" s="1">
        <f>Tabelle3[[#This Row],[Menge kg Nges]]/1000</f>
        <v>1.64</v>
      </c>
      <c r="L804" s="1">
        <f>Tabelle3[[#This Row],[Menge kg P2O5]]/1000</f>
        <v>0.68805000000000005</v>
      </c>
      <c r="M804" s="1">
        <f>Tabelle3[[#This Row],[Menge t Nges]]/Tabelle3[[#This Row],[Anzahl Lieferscheine]]</f>
        <v>0.27333333333333332</v>
      </c>
      <c r="N804" s="1">
        <f>Tabelle3[[#This Row],[Menge t P2O5]]/Tabelle3[[#This Row],[Anzahl Lieferscheine]]</f>
        <v>0.11467500000000001</v>
      </c>
    </row>
    <row r="805" spans="1:14" x14ac:dyDescent="0.2">
      <c r="A805" s="2" t="s">
        <v>40</v>
      </c>
      <c r="B805" s="2" t="s">
        <v>40</v>
      </c>
      <c r="C805" s="2" t="s">
        <v>6</v>
      </c>
      <c r="D805" s="2" t="s">
        <v>15</v>
      </c>
      <c r="E805" s="2" t="s">
        <v>12</v>
      </c>
      <c r="F805" s="2" t="s">
        <v>61</v>
      </c>
      <c r="G805" s="1">
        <v>942.24</v>
      </c>
      <c r="H805" s="1">
        <v>845.6</v>
      </c>
      <c r="I805" s="4">
        <v>3</v>
      </c>
      <c r="J805" s="2" t="s">
        <v>67</v>
      </c>
      <c r="K805" s="1">
        <f>Tabelle3[[#This Row],[Menge kg Nges]]/1000</f>
        <v>0.94223999999999997</v>
      </c>
      <c r="L805" s="1">
        <f>Tabelle3[[#This Row],[Menge kg P2O5]]/1000</f>
        <v>0.84560000000000002</v>
      </c>
      <c r="M805" s="1">
        <f>Tabelle3[[#This Row],[Menge t Nges]]/Tabelle3[[#This Row],[Anzahl Lieferscheine]]</f>
        <v>0.31407999999999997</v>
      </c>
      <c r="N805" s="1">
        <f>Tabelle3[[#This Row],[Menge t P2O5]]/Tabelle3[[#This Row],[Anzahl Lieferscheine]]</f>
        <v>0.28186666666666665</v>
      </c>
    </row>
    <row r="806" spans="1:14" x14ac:dyDescent="0.2">
      <c r="A806" s="2" t="s">
        <v>40</v>
      </c>
      <c r="B806" s="2" t="s">
        <v>40</v>
      </c>
      <c r="C806" s="2" t="s">
        <v>6</v>
      </c>
      <c r="D806" s="2" t="s">
        <v>15</v>
      </c>
      <c r="E806" s="2" t="s">
        <v>13</v>
      </c>
      <c r="F806" s="2" t="s">
        <v>61</v>
      </c>
      <c r="G806" s="1">
        <v>468</v>
      </c>
      <c r="H806" s="1">
        <v>420</v>
      </c>
      <c r="I806" s="4">
        <v>1</v>
      </c>
      <c r="J806" s="2" t="s">
        <v>67</v>
      </c>
      <c r="K806" s="1">
        <f>Tabelle3[[#This Row],[Menge kg Nges]]/1000</f>
        <v>0.46800000000000003</v>
      </c>
      <c r="L806" s="1">
        <f>Tabelle3[[#This Row],[Menge kg P2O5]]/1000</f>
        <v>0.42</v>
      </c>
      <c r="M806" s="1">
        <f>Tabelle3[[#This Row],[Menge t Nges]]/Tabelle3[[#This Row],[Anzahl Lieferscheine]]</f>
        <v>0.46800000000000003</v>
      </c>
      <c r="N806" s="1">
        <f>Tabelle3[[#This Row],[Menge t P2O5]]/Tabelle3[[#This Row],[Anzahl Lieferscheine]]</f>
        <v>0.42</v>
      </c>
    </row>
    <row r="807" spans="1:14" x14ac:dyDescent="0.2">
      <c r="A807" s="2" t="s">
        <v>40</v>
      </c>
      <c r="B807" s="2" t="s">
        <v>40</v>
      </c>
      <c r="C807" s="2" t="s">
        <v>6</v>
      </c>
      <c r="D807" s="2" t="s">
        <v>15</v>
      </c>
      <c r="E807" s="2" t="s">
        <v>14</v>
      </c>
      <c r="F807" s="2" t="s">
        <v>61</v>
      </c>
      <c r="G807" s="1">
        <v>568</v>
      </c>
      <c r="H807" s="1">
        <v>344</v>
      </c>
      <c r="I807" s="4">
        <v>1</v>
      </c>
      <c r="J807" s="2" t="s">
        <v>67</v>
      </c>
      <c r="K807" s="1">
        <f>Tabelle3[[#This Row],[Menge kg Nges]]/1000</f>
        <v>0.56799999999999995</v>
      </c>
      <c r="L807" s="1">
        <f>Tabelle3[[#This Row],[Menge kg P2O5]]/1000</f>
        <v>0.34399999999999997</v>
      </c>
      <c r="M807" s="1">
        <f>Tabelle3[[#This Row],[Menge t Nges]]/Tabelle3[[#This Row],[Anzahl Lieferscheine]]</f>
        <v>0.56799999999999995</v>
      </c>
      <c r="N807" s="1">
        <f>Tabelle3[[#This Row],[Menge t P2O5]]/Tabelle3[[#This Row],[Anzahl Lieferscheine]]</f>
        <v>0.34399999999999997</v>
      </c>
    </row>
    <row r="808" spans="1:14" x14ac:dyDescent="0.2">
      <c r="A808" s="2" t="s">
        <v>40</v>
      </c>
      <c r="B808" s="2" t="s">
        <v>40</v>
      </c>
      <c r="C808" s="2" t="s">
        <v>6</v>
      </c>
      <c r="D808" s="2" t="s">
        <v>15</v>
      </c>
      <c r="E808" s="2" t="s">
        <v>24</v>
      </c>
      <c r="F808" s="2" t="s">
        <v>61</v>
      </c>
      <c r="G808" s="1">
        <v>5055.3999999999996</v>
      </c>
      <c r="H808" s="1">
        <v>4152.6499999999996</v>
      </c>
      <c r="I808" s="4">
        <v>17</v>
      </c>
      <c r="J808" s="2" t="s">
        <v>67</v>
      </c>
      <c r="K808" s="1">
        <f>Tabelle3[[#This Row],[Menge kg Nges]]/1000</f>
        <v>5.0553999999999997</v>
      </c>
      <c r="L808" s="1">
        <f>Tabelle3[[#This Row],[Menge kg P2O5]]/1000</f>
        <v>4.1526499999999995</v>
      </c>
      <c r="M808" s="1">
        <f>Tabelle3[[#This Row],[Menge t Nges]]/Tabelle3[[#This Row],[Anzahl Lieferscheine]]</f>
        <v>0.2973764705882353</v>
      </c>
      <c r="N808" s="1">
        <f>Tabelle3[[#This Row],[Menge t P2O5]]/Tabelle3[[#This Row],[Anzahl Lieferscheine]]</f>
        <v>0.24427352941176467</v>
      </c>
    </row>
    <row r="809" spans="1:14" x14ac:dyDescent="0.2">
      <c r="A809" s="2" t="s">
        <v>40</v>
      </c>
      <c r="B809" s="2" t="s">
        <v>40</v>
      </c>
      <c r="C809" s="2" t="s">
        <v>25</v>
      </c>
      <c r="D809" s="2" t="s">
        <v>25</v>
      </c>
      <c r="E809" s="2" t="s">
        <v>26</v>
      </c>
      <c r="F809" s="2" t="s">
        <v>61</v>
      </c>
      <c r="G809" s="1">
        <v>95720.35000000002</v>
      </c>
      <c r="H809" s="1">
        <v>49316.36</v>
      </c>
      <c r="I809" s="4">
        <v>225</v>
      </c>
      <c r="J809" s="2" t="s">
        <v>67</v>
      </c>
      <c r="K809" s="1">
        <f>Tabelle3[[#This Row],[Menge kg Nges]]/1000</f>
        <v>95.720350000000025</v>
      </c>
      <c r="L809" s="1">
        <f>Tabelle3[[#This Row],[Menge kg P2O5]]/1000</f>
        <v>49.316360000000003</v>
      </c>
      <c r="M809" s="1">
        <f>Tabelle3[[#This Row],[Menge t Nges]]/Tabelle3[[#This Row],[Anzahl Lieferscheine]]</f>
        <v>0.4254237777777779</v>
      </c>
      <c r="N809" s="1">
        <f>Tabelle3[[#This Row],[Menge t P2O5]]/Tabelle3[[#This Row],[Anzahl Lieferscheine]]</f>
        <v>0.21918382222222224</v>
      </c>
    </row>
    <row r="810" spans="1:14" x14ac:dyDescent="0.2">
      <c r="A810" s="2" t="s">
        <v>40</v>
      </c>
      <c r="B810" s="2" t="s">
        <v>42</v>
      </c>
      <c r="C810" s="2" t="s">
        <v>6</v>
      </c>
      <c r="D810" s="2" t="s">
        <v>7</v>
      </c>
      <c r="E810" s="2" t="s">
        <v>8</v>
      </c>
      <c r="F810" s="2" t="s">
        <v>61</v>
      </c>
      <c r="G810" s="1">
        <v>1589.8500000000001</v>
      </c>
      <c r="H810" s="1">
        <v>601.04999999999995</v>
      </c>
      <c r="I810" s="4">
        <v>8</v>
      </c>
      <c r="J810" s="2" t="s">
        <v>67</v>
      </c>
      <c r="K810" s="1">
        <f>Tabelle3[[#This Row],[Menge kg Nges]]/1000</f>
        <v>1.5898500000000002</v>
      </c>
      <c r="L810" s="1">
        <f>Tabelle3[[#This Row],[Menge kg P2O5]]/1000</f>
        <v>0.60104999999999997</v>
      </c>
      <c r="M810" s="1">
        <f>Tabelle3[[#This Row],[Menge t Nges]]/Tabelle3[[#This Row],[Anzahl Lieferscheine]]</f>
        <v>0.19873125000000003</v>
      </c>
      <c r="N810" s="1">
        <f>Tabelle3[[#This Row],[Menge t P2O5]]/Tabelle3[[#This Row],[Anzahl Lieferscheine]]</f>
        <v>7.5131249999999997E-2</v>
      </c>
    </row>
    <row r="811" spans="1:14" x14ac:dyDescent="0.2">
      <c r="A811" s="2" t="s">
        <v>40</v>
      </c>
      <c r="B811" s="2" t="s">
        <v>42</v>
      </c>
      <c r="C811" s="2" t="s">
        <v>6</v>
      </c>
      <c r="D811" s="2" t="s">
        <v>7</v>
      </c>
      <c r="E811" s="2" t="s">
        <v>9</v>
      </c>
      <c r="F811" s="2" t="s">
        <v>61</v>
      </c>
      <c r="G811" s="1">
        <v>4716.7</v>
      </c>
      <c r="H811" s="1">
        <v>1942.15</v>
      </c>
      <c r="I811" s="4">
        <v>19</v>
      </c>
      <c r="J811" s="2" t="s">
        <v>67</v>
      </c>
      <c r="K811" s="1">
        <f>Tabelle3[[#This Row],[Menge kg Nges]]/1000</f>
        <v>4.7166999999999994</v>
      </c>
      <c r="L811" s="1">
        <f>Tabelle3[[#This Row],[Menge kg P2O5]]/1000</f>
        <v>1.94215</v>
      </c>
      <c r="M811" s="1">
        <f>Tabelle3[[#This Row],[Menge t Nges]]/Tabelle3[[#This Row],[Anzahl Lieferscheine]]</f>
        <v>0.24824736842105261</v>
      </c>
      <c r="N811" s="1">
        <f>Tabelle3[[#This Row],[Menge t P2O5]]/Tabelle3[[#This Row],[Anzahl Lieferscheine]]</f>
        <v>0.10221842105263158</v>
      </c>
    </row>
    <row r="812" spans="1:14" x14ac:dyDescent="0.2">
      <c r="A812" s="2" t="s">
        <v>40</v>
      </c>
      <c r="B812" s="2" t="s">
        <v>42</v>
      </c>
      <c r="C812" s="2" t="s">
        <v>6</v>
      </c>
      <c r="D812" s="2" t="s">
        <v>7</v>
      </c>
      <c r="E812" s="2" t="s">
        <v>11</v>
      </c>
      <c r="F812" s="2" t="s">
        <v>61</v>
      </c>
      <c r="G812" s="1">
        <v>1797.8</v>
      </c>
      <c r="H812" s="1">
        <v>960.4</v>
      </c>
      <c r="I812" s="4">
        <v>5</v>
      </c>
      <c r="J812" s="2" t="s">
        <v>67</v>
      </c>
      <c r="K812" s="1">
        <f>Tabelle3[[#This Row],[Menge kg Nges]]/1000</f>
        <v>1.7978000000000001</v>
      </c>
      <c r="L812" s="1">
        <f>Tabelle3[[#This Row],[Menge kg P2O5]]/1000</f>
        <v>0.96040000000000003</v>
      </c>
      <c r="M812" s="1">
        <f>Tabelle3[[#This Row],[Menge t Nges]]/Tabelle3[[#This Row],[Anzahl Lieferscheine]]</f>
        <v>0.35955999999999999</v>
      </c>
      <c r="N812" s="1">
        <f>Tabelle3[[#This Row],[Menge t P2O5]]/Tabelle3[[#This Row],[Anzahl Lieferscheine]]</f>
        <v>0.19208</v>
      </c>
    </row>
    <row r="813" spans="1:14" x14ac:dyDescent="0.2">
      <c r="A813" s="2" t="s">
        <v>40</v>
      </c>
      <c r="B813" s="2" t="s">
        <v>42</v>
      </c>
      <c r="C813" s="2" t="s">
        <v>6</v>
      </c>
      <c r="D813" s="2" t="s">
        <v>7</v>
      </c>
      <c r="E813" s="2" t="s">
        <v>12</v>
      </c>
      <c r="F813" s="2" t="s">
        <v>61</v>
      </c>
      <c r="G813" s="1">
        <v>33971.29</v>
      </c>
      <c r="H813" s="1">
        <v>12913.570000000002</v>
      </c>
      <c r="I813" s="4">
        <v>56</v>
      </c>
      <c r="J813" s="2" t="s">
        <v>67</v>
      </c>
      <c r="K813" s="1">
        <f>Tabelle3[[#This Row],[Menge kg Nges]]/1000</f>
        <v>33.971290000000003</v>
      </c>
      <c r="L813" s="1">
        <f>Tabelle3[[#This Row],[Menge kg P2O5]]/1000</f>
        <v>12.913570000000002</v>
      </c>
      <c r="M813" s="1">
        <f>Tabelle3[[#This Row],[Menge t Nges]]/Tabelle3[[#This Row],[Anzahl Lieferscheine]]</f>
        <v>0.60663017857142865</v>
      </c>
      <c r="N813" s="1">
        <f>Tabelle3[[#This Row],[Menge t P2O5]]/Tabelle3[[#This Row],[Anzahl Lieferscheine]]</f>
        <v>0.23059946428571432</v>
      </c>
    </row>
    <row r="814" spans="1:14" x14ac:dyDescent="0.2">
      <c r="A814" s="2" t="s">
        <v>40</v>
      </c>
      <c r="B814" s="2" t="s">
        <v>42</v>
      </c>
      <c r="C814" s="2" t="s">
        <v>6</v>
      </c>
      <c r="D814" s="2" t="s">
        <v>7</v>
      </c>
      <c r="E814" s="2" t="s">
        <v>13</v>
      </c>
      <c r="F814" s="2" t="s">
        <v>61</v>
      </c>
      <c r="G814" s="1">
        <v>5294.2999999999993</v>
      </c>
      <c r="H814" s="1">
        <v>2694.7699999999995</v>
      </c>
      <c r="I814" s="4">
        <v>23</v>
      </c>
      <c r="J814" s="2" t="s">
        <v>67</v>
      </c>
      <c r="K814" s="1">
        <f>Tabelle3[[#This Row],[Menge kg Nges]]/1000</f>
        <v>5.2942999999999989</v>
      </c>
      <c r="L814" s="1">
        <f>Tabelle3[[#This Row],[Menge kg P2O5]]/1000</f>
        <v>2.6947699999999997</v>
      </c>
      <c r="M814" s="1">
        <f>Tabelle3[[#This Row],[Menge t Nges]]/Tabelle3[[#This Row],[Anzahl Lieferscheine]]</f>
        <v>0.23018695652173909</v>
      </c>
      <c r="N814" s="1">
        <f>Tabelle3[[#This Row],[Menge t P2O5]]/Tabelle3[[#This Row],[Anzahl Lieferscheine]]</f>
        <v>0.11716391304347824</v>
      </c>
    </row>
    <row r="815" spans="1:14" x14ac:dyDescent="0.2">
      <c r="A815" s="2" t="s">
        <v>40</v>
      </c>
      <c r="B815" s="2" t="s">
        <v>42</v>
      </c>
      <c r="C815" s="2" t="s">
        <v>6</v>
      </c>
      <c r="D815" s="2" t="s">
        <v>7</v>
      </c>
      <c r="E815" s="2" t="s">
        <v>14</v>
      </c>
      <c r="F815" s="2" t="s">
        <v>61</v>
      </c>
      <c r="G815" s="1">
        <v>7773.68</v>
      </c>
      <c r="H815" s="1">
        <v>3536.3700000000003</v>
      </c>
      <c r="I815" s="4">
        <v>20</v>
      </c>
      <c r="J815" s="2" t="s">
        <v>67</v>
      </c>
      <c r="K815" s="1">
        <f>Tabelle3[[#This Row],[Menge kg Nges]]/1000</f>
        <v>7.7736800000000006</v>
      </c>
      <c r="L815" s="1">
        <f>Tabelle3[[#This Row],[Menge kg P2O5]]/1000</f>
        <v>3.5363700000000002</v>
      </c>
      <c r="M815" s="1">
        <f>Tabelle3[[#This Row],[Menge t Nges]]/Tabelle3[[#This Row],[Anzahl Lieferscheine]]</f>
        <v>0.38868400000000003</v>
      </c>
      <c r="N815" s="1">
        <f>Tabelle3[[#This Row],[Menge t P2O5]]/Tabelle3[[#This Row],[Anzahl Lieferscheine]]</f>
        <v>0.17681850000000002</v>
      </c>
    </row>
    <row r="816" spans="1:14" x14ac:dyDescent="0.2">
      <c r="A816" s="2" t="s">
        <v>40</v>
      </c>
      <c r="B816" s="2" t="s">
        <v>42</v>
      </c>
      <c r="C816" s="2" t="s">
        <v>6</v>
      </c>
      <c r="D816" s="2" t="s">
        <v>15</v>
      </c>
      <c r="E816" s="2" t="s">
        <v>8</v>
      </c>
      <c r="F816" s="2" t="s">
        <v>61</v>
      </c>
      <c r="G816" s="1">
        <v>1675.01</v>
      </c>
      <c r="H816" s="1">
        <v>621.86</v>
      </c>
      <c r="I816" s="4">
        <v>12</v>
      </c>
      <c r="J816" s="2" t="s">
        <v>67</v>
      </c>
      <c r="K816" s="1">
        <f>Tabelle3[[#This Row],[Menge kg Nges]]/1000</f>
        <v>1.6750099999999999</v>
      </c>
      <c r="L816" s="1">
        <f>Tabelle3[[#This Row],[Menge kg P2O5]]/1000</f>
        <v>0.62185999999999997</v>
      </c>
      <c r="M816" s="1">
        <f>Tabelle3[[#This Row],[Menge t Nges]]/Tabelle3[[#This Row],[Anzahl Lieferscheine]]</f>
        <v>0.13958416666666665</v>
      </c>
      <c r="N816" s="1">
        <f>Tabelle3[[#This Row],[Menge t P2O5]]/Tabelle3[[#This Row],[Anzahl Lieferscheine]]</f>
        <v>5.1821666666666662E-2</v>
      </c>
    </row>
    <row r="817" spans="1:14" x14ac:dyDescent="0.2">
      <c r="A817" s="2" t="s">
        <v>40</v>
      </c>
      <c r="B817" s="2" t="s">
        <v>42</v>
      </c>
      <c r="C817" s="2" t="s">
        <v>6</v>
      </c>
      <c r="D817" s="2" t="s">
        <v>15</v>
      </c>
      <c r="E817" s="2" t="s">
        <v>16</v>
      </c>
      <c r="F817" s="2" t="s">
        <v>61</v>
      </c>
      <c r="G817" s="1">
        <v>4468.5999999999995</v>
      </c>
      <c r="H817" s="1">
        <v>4066.9</v>
      </c>
      <c r="I817" s="4">
        <v>6</v>
      </c>
      <c r="J817" s="2" t="s">
        <v>67</v>
      </c>
      <c r="K817" s="1">
        <f>Tabelle3[[#This Row],[Menge kg Nges]]/1000</f>
        <v>4.4685999999999995</v>
      </c>
      <c r="L817" s="1">
        <f>Tabelle3[[#This Row],[Menge kg P2O5]]/1000</f>
        <v>4.0669000000000004</v>
      </c>
      <c r="M817" s="1">
        <f>Tabelle3[[#This Row],[Menge t Nges]]/Tabelle3[[#This Row],[Anzahl Lieferscheine]]</f>
        <v>0.74476666666666658</v>
      </c>
      <c r="N817" s="1">
        <f>Tabelle3[[#This Row],[Menge t P2O5]]/Tabelle3[[#This Row],[Anzahl Lieferscheine]]</f>
        <v>0.67781666666666673</v>
      </c>
    </row>
    <row r="818" spans="1:14" x14ac:dyDescent="0.2">
      <c r="A818" s="2" t="s">
        <v>40</v>
      </c>
      <c r="B818" s="2" t="s">
        <v>42</v>
      </c>
      <c r="C818" s="2" t="s">
        <v>6</v>
      </c>
      <c r="D818" s="2" t="s">
        <v>15</v>
      </c>
      <c r="E818" s="2" t="s">
        <v>18</v>
      </c>
      <c r="F818" s="2" t="s">
        <v>61</v>
      </c>
      <c r="G818" s="1">
        <v>868.66000000000008</v>
      </c>
      <c r="H818" s="1">
        <v>733.22</v>
      </c>
      <c r="I818" s="4">
        <v>2</v>
      </c>
      <c r="J818" s="2" t="s">
        <v>67</v>
      </c>
      <c r="K818" s="1">
        <f>Tabelle3[[#This Row],[Menge kg Nges]]/1000</f>
        <v>0.8686600000000001</v>
      </c>
      <c r="L818" s="1">
        <f>Tabelle3[[#This Row],[Menge kg P2O5]]/1000</f>
        <v>0.73321999999999998</v>
      </c>
      <c r="M818" s="1">
        <f>Tabelle3[[#This Row],[Menge t Nges]]/Tabelle3[[#This Row],[Anzahl Lieferscheine]]</f>
        <v>0.43433000000000005</v>
      </c>
      <c r="N818" s="1">
        <f>Tabelle3[[#This Row],[Menge t P2O5]]/Tabelle3[[#This Row],[Anzahl Lieferscheine]]</f>
        <v>0.36660999999999999</v>
      </c>
    </row>
    <row r="819" spans="1:14" x14ac:dyDescent="0.2">
      <c r="A819" s="2" t="s">
        <v>40</v>
      </c>
      <c r="B819" s="2" t="s">
        <v>42</v>
      </c>
      <c r="C819" s="2" t="s">
        <v>6</v>
      </c>
      <c r="D819" s="2" t="s">
        <v>15</v>
      </c>
      <c r="E819" s="2" t="s">
        <v>19</v>
      </c>
      <c r="F819" s="2" t="s">
        <v>61</v>
      </c>
      <c r="G819" s="1">
        <v>607.5</v>
      </c>
      <c r="H819" s="1">
        <v>675</v>
      </c>
      <c r="I819" s="4">
        <v>2</v>
      </c>
      <c r="J819" s="2" t="s">
        <v>67</v>
      </c>
      <c r="K819" s="1">
        <f>Tabelle3[[#This Row],[Menge kg Nges]]/1000</f>
        <v>0.60750000000000004</v>
      </c>
      <c r="L819" s="1">
        <f>Tabelle3[[#This Row],[Menge kg P2O5]]/1000</f>
        <v>0.67500000000000004</v>
      </c>
      <c r="M819" s="1">
        <f>Tabelle3[[#This Row],[Menge t Nges]]/Tabelle3[[#This Row],[Anzahl Lieferscheine]]</f>
        <v>0.30375000000000002</v>
      </c>
      <c r="N819" s="1">
        <f>Tabelle3[[#This Row],[Menge t P2O5]]/Tabelle3[[#This Row],[Anzahl Lieferscheine]]</f>
        <v>0.33750000000000002</v>
      </c>
    </row>
    <row r="820" spans="1:14" x14ac:dyDescent="0.2">
      <c r="A820" s="2" t="s">
        <v>40</v>
      </c>
      <c r="B820" s="2" t="s">
        <v>42</v>
      </c>
      <c r="C820" s="2" t="s">
        <v>6</v>
      </c>
      <c r="D820" s="2" t="s">
        <v>15</v>
      </c>
      <c r="E820" s="2" t="s">
        <v>20</v>
      </c>
      <c r="F820" s="2" t="s">
        <v>61</v>
      </c>
      <c r="G820" s="1">
        <v>375.36</v>
      </c>
      <c r="H820" s="1">
        <v>276</v>
      </c>
      <c r="I820" s="4">
        <v>1</v>
      </c>
      <c r="J820" s="2" t="s">
        <v>67</v>
      </c>
      <c r="K820" s="1">
        <f>Tabelle3[[#This Row],[Menge kg Nges]]/1000</f>
        <v>0.37536000000000003</v>
      </c>
      <c r="L820" s="1">
        <f>Tabelle3[[#This Row],[Menge kg P2O5]]/1000</f>
        <v>0.27600000000000002</v>
      </c>
      <c r="M820" s="1">
        <f>Tabelle3[[#This Row],[Menge t Nges]]/Tabelle3[[#This Row],[Anzahl Lieferscheine]]</f>
        <v>0.37536000000000003</v>
      </c>
      <c r="N820" s="1">
        <f>Tabelle3[[#This Row],[Menge t P2O5]]/Tabelle3[[#This Row],[Anzahl Lieferscheine]]</f>
        <v>0.27600000000000002</v>
      </c>
    </row>
    <row r="821" spans="1:14" x14ac:dyDescent="0.2">
      <c r="A821" s="2" t="s">
        <v>40</v>
      </c>
      <c r="B821" s="2" t="s">
        <v>42</v>
      </c>
      <c r="C821" s="2" t="s">
        <v>6</v>
      </c>
      <c r="D821" s="2" t="s">
        <v>15</v>
      </c>
      <c r="E821" s="2" t="s">
        <v>21</v>
      </c>
      <c r="F821" s="2" t="s">
        <v>61</v>
      </c>
      <c r="G821" s="1">
        <v>1886.05</v>
      </c>
      <c r="H821" s="1">
        <v>1219.9000000000001</v>
      </c>
      <c r="I821" s="4">
        <v>3</v>
      </c>
      <c r="J821" s="2" t="s">
        <v>67</v>
      </c>
      <c r="K821" s="1">
        <f>Tabelle3[[#This Row],[Menge kg Nges]]/1000</f>
        <v>1.88605</v>
      </c>
      <c r="L821" s="1">
        <f>Tabelle3[[#This Row],[Menge kg P2O5]]/1000</f>
        <v>1.2199</v>
      </c>
      <c r="M821" s="1">
        <f>Tabelle3[[#This Row],[Menge t Nges]]/Tabelle3[[#This Row],[Anzahl Lieferscheine]]</f>
        <v>0.62868333333333337</v>
      </c>
      <c r="N821" s="1">
        <f>Tabelle3[[#This Row],[Menge t P2O5]]/Tabelle3[[#This Row],[Anzahl Lieferscheine]]</f>
        <v>0.40663333333333335</v>
      </c>
    </row>
    <row r="822" spans="1:14" x14ac:dyDescent="0.2">
      <c r="A822" s="2" t="s">
        <v>40</v>
      </c>
      <c r="B822" s="2" t="s">
        <v>42</v>
      </c>
      <c r="C822" s="2" t="s">
        <v>6</v>
      </c>
      <c r="D822" s="2" t="s">
        <v>15</v>
      </c>
      <c r="E822" s="2" t="s">
        <v>13</v>
      </c>
      <c r="F822" s="2" t="s">
        <v>61</v>
      </c>
      <c r="G822" s="1">
        <v>603.43000000000006</v>
      </c>
      <c r="H822" s="1">
        <v>468.77</v>
      </c>
      <c r="I822" s="4">
        <v>2</v>
      </c>
      <c r="J822" s="2" t="s">
        <v>67</v>
      </c>
      <c r="K822" s="1">
        <f>Tabelle3[[#This Row],[Menge kg Nges]]/1000</f>
        <v>0.60343000000000002</v>
      </c>
      <c r="L822" s="1">
        <f>Tabelle3[[#This Row],[Menge kg P2O5]]/1000</f>
        <v>0.46876999999999996</v>
      </c>
      <c r="M822" s="1">
        <f>Tabelle3[[#This Row],[Menge t Nges]]/Tabelle3[[#This Row],[Anzahl Lieferscheine]]</f>
        <v>0.30171500000000001</v>
      </c>
      <c r="N822" s="1">
        <f>Tabelle3[[#This Row],[Menge t P2O5]]/Tabelle3[[#This Row],[Anzahl Lieferscheine]]</f>
        <v>0.23438499999999998</v>
      </c>
    </row>
    <row r="823" spans="1:14" x14ac:dyDescent="0.2">
      <c r="A823" s="2" t="s">
        <v>40</v>
      </c>
      <c r="B823" s="2" t="s">
        <v>42</v>
      </c>
      <c r="C823" s="2" t="s">
        <v>6</v>
      </c>
      <c r="D823" s="2" t="s">
        <v>15</v>
      </c>
      <c r="E823" s="2" t="s">
        <v>31</v>
      </c>
      <c r="F823" s="2" t="s">
        <v>61</v>
      </c>
      <c r="G823" s="1">
        <v>368</v>
      </c>
      <c r="H823" s="1">
        <v>151.80000000000001</v>
      </c>
      <c r="I823" s="4">
        <v>1</v>
      </c>
      <c r="J823" s="2" t="s">
        <v>67</v>
      </c>
      <c r="K823" s="1">
        <f>Tabelle3[[#This Row],[Menge kg Nges]]/1000</f>
        <v>0.36799999999999999</v>
      </c>
      <c r="L823" s="1">
        <f>Tabelle3[[#This Row],[Menge kg P2O5]]/1000</f>
        <v>0.15180000000000002</v>
      </c>
      <c r="M823" s="1">
        <f>Tabelle3[[#This Row],[Menge t Nges]]/Tabelle3[[#This Row],[Anzahl Lieferscheine]]</f>
        <v>0.36799999999999999</v>
      </c>
      <c r="N823" s="1">
        <f>Tabelle3[[#This Row],[Menge t P2O5]]/Tabelle3[[#This Row],[Anzahl Lieferscheine]]</f>
        <v>0.15180000000000002</v>
      </c>
    </row>
    <row r="824" spans="1:14" x14ac:dyDescent="0.2">
      <c r="A824" s="2" t="s">
        <v>40</v>
      </c>
      <c r="B824" s="2" t="s">
        <v>42</v>
      </c>
      <c r="C824" s="2" t="s">
        <v>25</v>
      </c>
      <c r="D824" s="2" t="s">
        <v>25</v>
      </c>
      <c r="E824" s="2" t="s">
        <v>26</v>
      </c>
      <c r="F824" s="2" t="s">
        <v>61</v>
      </c>
      <c r="G824" s="1">
        <v>30571.410000000003</v>
      </c>
      <c r="H824" s="1">
        <v>11790.81</v>
      </c>
      <c r="I824" s="4">
        <v>29</v>
      </c>
      <c r="J824" s="2" t="s">
        <v>67</v>
      </c>
      <c r="K824" s="1">
        <f>Tabelle3[[#This Row],[Menge kg Nges]]/1000</f>
        <v>30.571410000000004</v>
      </c>
      <c r="L824" s="1">
        <f>Tabelle3[[#This Row],[Menge kg P2O5]]/1000</f>
        <v>11.790809999999999</v>
      </c>
      <c r="M824" s="1">
        <f>Tabelle3[[#This Row],[Menge t Nges]]/Tabelle3[[#This Row],[Anzahl Lieferscheine]]</f>
        <v>1.054186551724138</v>
      </c>
      <c r="N824" s="1">
        <f>Tabelle3[[#This Row],[Menge t P2O5]]/Tabelle3[[#This Row],[Anzahl Lieferscheine]]</f>
        <v>0.40657965517241373</v>
      </c>
    </row>
    <row r="825" spans="1:14" x14ac:dyDescent="0.2">
      <c r="A825" s="2" t="s">
        <v>55</v>
      </c>
      <c r="B825" s="2" t="s">
        <v>55</v>
      </c>
      <c r="C825" s="2" t="s">
        <v>6</v>
      </c>
      <c r="D825" s="2" t="s">
        <v>7</v>
      </c>
      <c r="E825" s="2" t="s">
        <v>9</v>
      </c>
      <c r="F825" s="2" t="s">
        <v>61</v>
      </c>
      <c r="G825" s="1">
        <v>8839.7999999999993</v>
      </c>
      <c r="H825" s="1">
        <v>3601.15</v>
      </c>
      <c r="I825" s="4">
        <v>12</v>
      </c>
      <c r="J825" s="2" t="s">
        <v>67</v>
      </c>
      <c r="K825" s="1">
        <f>Tabelle3[[#This Row],[Menge kg Nges]]/1000</f>
        <v>8.8397999999999985</v>
      </c>
      <c r="L825" s="1">
        <f>Tabelle3[[#This Row],[Menge kg P2O5]]/1000</f>
        <v>3.6011500000000001</v>
      </c>
      <c r="M825" s="1">
        <f>Tabelle3[[#This Row],[Menge t Nges]]/Tabelle3[[#This Row],[Anzahl Lieferscheine]]</f>
        <v>0.73664999999999992</v>
      </c>
      <c r="N825" s="1">
        <f>Tabelle3[[#This Row],[Menge t P2O5]]/Tabelle3[[#This Row],[Anzahl Lieferscheine]]</f>
        <v>0.30009583333333334</v>
      </c>
    </row>
    <row r="826" spans="1:14" x14ac:dyDescent="0.2">
      <c r="A826" s="2" t="s">
        <v>55</v>
      </c>
      <c r="B826" s="2" t="s">
        <v>55</v>
      </c>
      <c r="C826" s="2" t="s">
        <v>6</v>
      </c>
      <c r="D826" s="2" t="s">
        <v>7</v>
      </c>
      <c r="E826" s="2" t="s">
        <v>10</v>
      </c>
      <c r="F826" s="2" t="s">
        <v>61</v>
      </c>
      <c r="G826" s="1">
        <v>1065.8</v>
      </c>
      <c r="H826" s="1">
        <v>429.92</v>
      </c>
      <c r="I826" s="4">
        <v>3</v>
      </c>
      <c r="J826" s="2" t="s">
        <v>67</v>
      </c>
      <c r="K826" s="1">
        <f>Tabelle3[[#This Row],[Menge kg Nges]]/1000</f>
        <v>1.0657999999999999</v>
      </c>
      <c r="L826" s="1">
        <f>Tabelle3[[#This Row],[Menge kg P2O5]]/1000</f>
        <v>0.42992000000000002</v>
      </c>
      <c r="M826" s="1">
        <f>Tabelle3[[#This Row],[Menge t Nges]]/Tabelle3[[#This Row],[Anzahl Lieferscheine]]</f>
        <v>0.35526666666666662</v>
      </c>
      <c r="N826" s="1">
        <f>Tabelle3[[#This Row],[Menge t P2O5]]/Tabelle3[[#This Row],[Anzahl Lieferscheine]]</f>
        <v>0.14330666666666667</v>
      </c>
    </row>
    <row r="827" spans="1:14" x14ac:dyDescent="0.2">
      <c r="A827" s="2" t="s">
        <v>55</v>
      </c>
      <c r="B827" s="2" t="s">
        <v>55</v>
      </c>
      <c r="C827" s="2" t="s">
        <v>6</v>
      </c>
      <c r="D827" s="2" t="s">
        <v>7</v>
      </c>
      <c r="E827" s="2" t="s">
        <v>11</v>
      </c>
      <c r="F827" s="2" t="s">
        <v>61</v>
      </c>
      <c r="G827" s="1">
        <v>8124.6000000000013</v>
      </c>
      <c r="H827" s="1">
        <v>4431.6000000000004</v>
      </c>
      <c r="I827" s="4">
        <v>18</v>
      </c>
      <c r="J827" s="2" t="s">
        <v>67</v>
      </c>
      <c r="K827" s="1">
        <f>Tabelle3[[#This Row],[Menge kg Nges]]/1000</f>
        <v>8.1246000000000009</v>
      </c>
      <c r="L827" s="1">
        <f>Tabelle3[[#This Row],[Menge kg P2O5]]/1000</f>
        <v>4.4316000000000004</v>
      </c>
      <c r="M827" s="1">
        <f>Tabelle3[[#This Row],[Menge t Nges]]/Tabelle3[[#This Row],[Anzahl Lieferscheine]]</f>
        <v>0.45136666666666669</v>
      </c>
      <c r="N827" s="1">
        <f>Tabelle3[[#This Row],[Menge t P2O5]]/Tabelle3[[#This Row],[Anzahl Lieferscheine]]</f>
        <v>0.24620000000000003</v>
      </c>
    </row>
    <row r="828" spans="1:14" x14ac:dyDescent="0.2">
      <c r="A828" s="2" t="s">
        <v>55</v>
      </c>
      <c r="B828" s="2" t="s">
        <v>55</v>
      </c>
      <c r="C828" s="2" t="s">
        <v>6</v>
      </c>
      <c r="D828" s="2" t="s">
        <v>7</v>
      </c>
      <c r="E828" s="2" t="s">
        <v>13</v>
      </c>
      <c r="F828" s="2" t="s">
        <v>61</v>
      </c>
      <c r="G828" s="1">
        <v>4656</v>
      </c>
      <c r="H828" s="1">
        <v>3104</v>
      </c>
      <c r="I828" s="4">
        <v>15</v>
      </c>
      <c r="J828" s="2" t="s">
        <v>67</v>
      </c>
      <c r="K828" s="1">
        <f>Tabelle3[[#This Row],[Menge kg Nges]]/1000</f>
        <v>4.6559999999999997</v>
      </c>
      <c r="L828" s="1">
        <f>Tabelle3[[#This Row],[Menge kg P2O5]]/1000</f>
        <v>3.1040000000000001</v>
      </c>
      <c r="M828" s="1">
        <f>Tabelle3[[#This Row],[Menge t Nges]]/Tabelle3[[#This Row],[Anzahl Lieferscheine]]</f>
        <v>0.31039999999999995</v>
      </c>
      <c r="N828" s="1">
        <f>Tabelle3[[#This Row],[Menge t P2O5]]/Tabelle3[[#This Row],[Anzahl Lieferscheine]]</f>
        <v>0.20693333333333333</v>
      </c>
    </row>
    <row r="829" spans="1:14" x14ac:dyDescent="0.2">
      <c r="A829" s="2" t="s">
        <v>55</v>
      </c>
      <c r="B829" s="2" t="s">
        <v>55</v>
      </c>
      <c r="C829" s="2" t="s">
        <v>6</v>
      </c>
      <c r="D829" s="2" t="s">
        <v>7</v>
      </c>
      <c r="E829" s="2" t="s">
        <v>14</v>
      </c>
      <c r="F829" s="2" t="s">
        <v>61</v>
      </c>
      <c r="G829" s="1">
        <v>607.5</v>
      </c>
      <c r="H829" s="1">
        <v>405</v>
      </c>
      <c r="I829" s="4">
        <v>1</v>
      </c>
      <c r="J829" s="2" t="s">
        <v>67</v>
      </c>
      <c r="K829" s="1">
        <f>Tabelle3[[#This Row],[Menge kg Nges]]/1000</f>
        <v>0.60750000000000004</v>
      </c>
      <c r="L829" s="1">
        <f>Tabelle3[[#This Row],[Menge kg P2O5]]/1000</f>
        <v>0.40500000000000003</v>
      </c>
      <c r="M829" s="1">
        <f>Tabelle3[[#This Row],[Menge t Nges]]/Tabelle3[[#This Row],[Anzahl Lieferscheine]]</f>
        <v>0.60750000000000004</v>
      </c>
      <c r="N829" s="1">
        <f>Tabelle3[[#This Row],[Menge t P2O5]]/Tabelle3[[#This Row],[Anzahl Lieferscheine]]</f>
        <v>0.40500000000000003</v>
      </c>
    </row>
    <row r="830" spans="1:14" x14ac:dyDescent="0.2">
      <c r="A830" s="2" t="s">
        <v>55</v>
      </c>
      <c r="B830" s="2" t="s">
        <v>55</v>
      </c>
      <c r="C830" s="2" t="s">
        <v>6</v>
      </c>
      <c r="D830" s="2" t="s">
        <v>15</v>
      </c>
      <c r="E830" s="2" t="s">
        <v>20</v>
      </c>
      <c r="F830" s="2" t="s">
        <v>61</v>
      </c>
      <c r="G830" s="1">
        <v>116.28</v>
      </c>
      <c r="H830" s="1">
        <v>85.5</v>
      </c>
      <c r="I830" s="4">
        <v>2</v>
      </c>
      <c r="J830" s="2" t="s">
        <v>67</v>
      </c>
      <c r="K830" s="1">
        <f>Tabelle3[[#This Row],[Menge kg Nges]]/1000</f>
        <v>0.11627999999999999</v>
      </c>
      <c r="L830" s="1">
        <f>Tabelle3[[#This Row],[Menge kg P2O5]]/1000</f>
        <v>8.5500000000000007E-2</v>
      </c>
      <c r="M830" s="1">
        <f>Tabelle3[[#This Row],[Menge t Nges]]/Tabelle3[[#This Row],[Anzahl Lieferscheine]]</f>
        <v>5.8139999999999997E-2</v>
      </c>
      <c r="N830" s="1">
        <f>Tabelle3[[#This Row],[Menge t P2O5]]/Tabelle3[[#This Row],[Anzahl Lieferscheine]]</f>
        <v>4.2750000000000003E-2</v>
      </c>
    </row>
    <row r="831" spans="1:14" x14ac:dyDescent="0.2">
      <c r="A831" s="2" t="s">
        <v>55</v>
      </c>
      <c r="B831" s="2" t="s">
        <v>55</v>
      </c>
      <c r="C831" s="2" t="s">
        <v>6</v>
      </c>
      <c r="D831" s="2" t="s">
        <v>15</v>
      </c>
      <c r="E831" s="2" t="s">
        <v>9</v>
      </c>
      <c r="F831" s="2" t="s">
        <v>61</v>
      </c>
      <c r="G831" s="1">
        <v>1748</v>
      </c>
      <c r="H831" s="1">
        <v>1140</v>
      </c>
      <c r="I831" s="4">
        <v>6</v>
      </c>
      <c r="J831" s="2" t="s">
        <v>67</v>
      </c>
      <c r="K831" s="1">
        <f>Tabelle3[[#This Row],[Menge kg Nges]]/1000</f>
        <v>1.748</v>
      </c>
      <c r="L831" s="1">
        <f>Tabelle3[[#This Row],[Menge kg P2O5]]/1000</f>
        <v>1.1399999999999999</v>
      </c>
      <c r="M831" s="1">
        <f>Tabelle3[[#This Row],[Menge t Nges]]/Tabelle3[[#This Row],[Anzahl Lieferscheine]]</f>
        <v>0.29133333333333333</v>
      </c>
      <c r="N831" s="1">
        <f>Tabelle3[[#This Row],[Menge t P2O5]]/Tabelle3[[#This Row],[Anzahl Lieferscheine]]</f>
        <v>0.18999999999999997</v>
      </c>
    </row>
    <row r="832" spans="1:14" x14ac:dyDescent="0.2">
      <c r="A832" s="2" t="s">
        <v>55</v>
      </c>
      <c r="B832" s="2" t="s">
        <v>55</v>
      </c>
      <c r="C832" s="2" t="s">
        <v>6</v>
      </c>
      <c r="D832" s="2" t="s">
        <v>15</v>
      </c>
      <c r="E832" s="2" t="s">
        <v>10</v>
      </c>
      <c r="F832" s="2" t="s">
        <v>61</v>
      </c>
      <c r="G832" s="1">
        <v>563.48</v>
      </c>
      <c r="H832" s="1">
        <v>240.68</v>
      </c>
      <c r="I832" s="4">
        <v>16</v>
      </c>
      <c r="J832" s="2" t="s">
        <v>67</v>
      </c>
      <c r="K832" s="1">
        <f>Tabelle3[[#This Row],[Menge kg Nges]]/1000</f>
        <v>0.56347999999999998</v>
      </c>
      <c r="L832" s="1">
        <f>Tabelle3[[#This Row],[Menge kg P2O5]]/1000</f>
        <v>0.24068000000000001</v>
      </c>
      <c r="M832" s="1">
        <f>Tabelle3[[#This Row],[Menge t Nges]]/Tabelle3[[#This Row],[Anzahl Lieferscheine]]</f>
        <v>3.5217499999999999E-2</v>
      </c>
      <c r="N832" s="1">
        <f>Tabelle3[[#This Row],[Menge t P2O5]]/Tabelle3[[#This Row],[Anzahl Lieferscheine]]</f>
        <v>1.50425E-2</v>
      </c>
    </row>
    <row r="833" spans="1:14" x14ac:dyDescent="0.2">
      <c r="A833" s="2" t="s">
        <v>55</v>
      </c>
      <c r="B833" s="2" t="s">
        <v>55</v>
      </c>
      <c r="C833" s="2" t="s">
        <v>6</v>
      </c>
      <c r="D833" s="2" t="s">
        <v>15</v>
      </c>
      <c r="E833" s="2" t="s">
        <v>23</v>
      </c>
      <c r="F833" s="2" t="s">
        <v>61</v>
      </c>
      <c r="G833" s="1">
        <v>32</v>
      </c>
      <c r="H833" s="1">
        <v>13.2</v>
      </c>
      <c r="I833" s="4">
        <v>3</v>
      </c>
      <c r="J833" s="2" t="s">
        <v>67</v>
      </c>
      <c r="K833" s="1">
        <f>Tabelle3[[#This Row],[Menge kg Nges]]/1000</f>
        <v>3.2000000000000001E-2</v>
      </c>
      <c r="L833" s="1">
        <f>Tabelle3[[#This Row],[Menge kg P2O5]]/1000</f>
        <v>1.32E-2</v>
      </c>
      <c r="M833" s="1">
        <f>Tabelle3[[#This Row],[Menge t Nges]]/Tabelle3[[#This Row],[Anzahl Lieferscheine]]</f>
        <v>1.0666666666666666E-2</v>
      </c>
      <c r="N833" s="1">
        <f>Tabelle3[[#This Row],[Menge t P2O5]]/Tabelle3[[#This Row],[Anzahl Lieferscheine]]</f>
        <v>4.4000000000000003E-3</v>
      </c>
    </row>
    <row r="834" spans="1:14" x14ac:dyDescent="0.2">
      <c r="A834" s="2" t="s">
        <v>55</v>
      </c>
      <c r="B834" s="2" t="s">
        <v>55</v>
      </c>
      <c r="C834" s="2" t="s">
        <v>6</v>
      </c>
      <c r="D834" s="2" t="s">
        <v>15</v>
      </c>
      <c r="E834" s="2" t="s">
        <v>13</v>
      </c>
      <c r="F834" s="2" t="s">
        <v>61</v>
      </c>
      <c r="G834" s="1">
        <v>1168.44</v>
      </c>
      <c r="H834" s="1">
        <v>1048.5999999999999</v>
      </c>
      <c r="I834" s="4">
        <v>5</v>
      </c>
      <c r="J834" s="2" t="s">
        <v>67</v>
      </c>
      <c r="K834" s="1">
        <f>Tabelle3[[#This Row],[Menge kg Nges]]/1000</f>
        <v>1.1684400000000001</v>
      </c>
      <c r="L834" s="1">
        <f>Tabelle3[[#This Row],[Menge kg P2O5]]/1000</f>
        <v>1.0486</v>
      </c>
      <c r="M834" s="1">
        <f>Tabelle3[[#This Row],[Menge t Nges]]/Tabelle3[[#This Row],[Anzahl Lieferscheine]]</f>
        <v>0.23368800000000003</v>
      </c>
      <c r="N834" s="1">
        <f>Tabelle3[[#This Row],[Menge t P2O5]]/Tabelle3[[#This Row],[Anzahl Lieferscheine]]</f>
        <v>0.20971999999999999</v>
      </c>
    </row>
    <row r="835" spans="1:14" x14ac:dyDescent="0.2">
      <c r="A835" s="2" t="s">
        <v>55</v>
      </c>
      <c r="B835" s="2" t="s">
        <v>55</v>
      </c>
      <c r="C835" s="2" t="s">
        <v>25</v>
      </c>
      <c r="D835" s="2" t="s">
        <v>25</v>
      </c>
      <c r="E835" s="2" t="s">
        <v>26</v>
      </c>
      <c r="F835" s="2" t="s">
        <v>61</v>
      </c>
      <c r="G835" s="1">
        <v>1305.5</v>
      </c>
      <c r="H835" s="1">
        <v>315.75</v>
      </c>
      <c r="I835" s="4">
        <v>3</v>
      </c>
      <c r="J835" s="2" t="s">
        <v>67</v>
      </c>
      <c r="K835" s="1">
        <f>Tabelle3[[#This Row],[Menge kg Nges]]/1000</f>
        <v>1.3055000000000001</v>
      </c>
      <c r="L835" s="1">
        <f>Tabelle3[[#This Row],[Menge kg P2O5]]/1000</f>
        <v>0.31574999999999998</v>
      </c>
      <c r="M835" s="1">
        <f>Tabelle3[[#This Row],[Menge t Nges]]/Tabelle3[[#This Row],[Anzahl Lieferscheine]]</f>
        <v>0.4351666666666667</v>
      </c>
      <c r="N835" s="1">
        <f>Tabelle3[[#This Row],[Menge t P2O5]]/Tabelle3[[#This Row],[Anzahl Lieferscheine]]</f>
        <v>0.10525</v>
      </c>
    </row>
    <row r="836" spans="1:14" x14ac:dyDescent="0.2">
      <c r="A836" s="2" t="s">
        <v>53</v>
      </c>
      <c r="B836" s="2" t="s">
        <v>51</v>
      </c>
      <c r="C836" s="2" t="s">
        <v>6</v>
      </c>
      <c r="D836" s="2" t="s">
        <v>7</v>
      </c>
      <c r="E836" s="2" t="s">
        <v>12</v>
      </c>
      <c r="F836" s="2" t="s">
        <v>61</v>
      </c>
      <c r="G836" s="1">
        <v>1092</v>
      </c>
      <c r="H836" s="1">
        <v>431.34000000000003</v>
      </c>
      <c r="I836" s="4">
        <v>10</v>
      </c>
      <c r="J836" s="2" t="s">
        <v>67</v>
      </c>
      <c r="K836" s="1">
        <f>Tabelle3[[#This Row],[Menge kg Nges]]/1000</f>
        <v>1.0920000000000001</v>
      </c>
      <c r="L836" s="1">
        <f>Tabelle3[[#This Row],[Menge kg P2O5]]/1000</f>
        <v>0.43134000000000006</v>
      </c>
      <c r="M836" s="1">
        <f>Tabelle3[[#This Row],[Menge t Nges]]/Tabelle3[[#This Row],[Anzahl Lieferscheine]]</f>
        <v>0.10920000000000001</v>
      </c>
      <c r="N836" s="1">
        <f>Tabelle3[[#This Row],[Menge t P2O5]]/Tabelle3[[#This Row],[Anzahl Lieferscheine]]</f>
        <v>4.3134000000000006E-2</v>
      </c>
    </row>
    <row r="837" spans="1:14" x14ac:dyDescent="0.2">
      <c r="A837" s="2" t="s">
        <v>53</v>
      </c>
      <c r="B837" s="2" t="s">
        <v>53</v>
      </c>
      <c r="C837" s="2" t="s">
        <v>6</v>
      </c>
      <c r="D837" s="2" t="s">
        <v>7</v>
      </c>
      <c r="E837" s="2" t="s">
        <v>9</v>
      </c>
      <c r="F837" s="2" t="s">
        <v>61</v>
      </c>
      <c r="G837" s="1">
        <v>227.68</v>
      </c>
      <c r="H837" s="1">
        <v>60.04</v>
      </c>
      <c r="I837" s="4">
        <v>3</v>
      </c>
      <c r="J837" s="2" t="s">
        <v>67</v>
      </c>
      <c r="K837" s="1">
        <f>Tabelle3[[#This Row],[Menge kg Nges]]/1000</f>
        <v>0.22767999999999999</v>
      </c>
      <c r="L837" s="1">
        <f>Tabelle3[[#This Row],[Menge kg P2O5]]/1000</f>
        <v>6.0039999999999996E-2</v>
      </c>
      <c r="M837" s="1">
        <f>Tabelle3[[#This Row],[Menge t Nges]]/Tabelle3[[#This Row],[Anzahl Lieferscheine]]</f>
        <v>7.5893333333333327E-2</v>
      </c>
      <c r="N837" s="1">
        <f>Tabelle3[[#This Row],[Menge t P2O5]]/Tabelle3[[#This Row],[Anzahl Lieferscheine]]</f>
        <v>2.0013333333333331E-2</v>
      </c>
    </row>
    <row r="838" spans="1:14" x14ac:dyDescent="0.2">
      <c r="A838" s="2" t="s">
        <v>53</v>
      </c>
      <c r="B838" s="2" t="s">
        <v>53</v>
      </c>
      <c r="C838" s="2" t="s">
        <v>6</v>
      </c>
      <c r="D838" s="2" t="s">
        <v>7</v>
      </c>
      <c r="E838" s="2" t="s">
        <v>11</v>
      </c>
      <c r="F838" s="2" t="s">
        <v>61</v>
      </c>
      <c r="G838" s="1">
        <v>670.19999999999993</v>
      </c>
      <c r="H838" s="1">
        <v>284.8</v>
      </c>
      <c r="I838" s="4">
        <v>7</v>
      </c>
      <c r="J838" s="2" t="s">
        <v>67</v>
      </c>
      <c r="K838" s="1">
        <f>Tabelle3[[#This Row],[Menge kg Nges]]/1000</f>
        <v>0.67019999999999991</v>
      </c>
      <c r="L838" s="1">
        <f>Tabelle3[[#This Row],[Menge kg P2O5]]/1000</f>
        <v>0.2848</v>
      </c>
      <c r="M838" s="1">
        <f>Tabelle3[[#This Row],[Menge t Nges]]/Tabelle3[[#This Row],[Anzahl Lieferscheine]]</f>
        <v>9.574285714285713E-2</v>
      </c>
      <c r="N838" s="1">
        <f>Tabelle3[[#This Row],[Menge t P2O5]]/Tabelle3[[#This Row],[Anzahl Lieferscheine]]</f>
        <v>4.0685714285714283E-2</v>
      </c>
    </row>
    <row r="839" spans="1:14" x14ac:dyDescent="0.2">
      <c r="A839" s="2" t="s">
        <v>53</v>
      </c>
      <c r="B839" s="2" t="s">
        <v>53</v>
      </c>
      <c r="C839" s="2" t="s">
        <v>6</v>
      </c>
      <c r="D839" s="2" t="s">
        <v>7</v>
      </c>
      <c r="E839" s="2" t="s">
        <v>12</v>
      </c>
      <c r="F839" s="2" t="s">
        <v>61</v>
      </c>
      <c r="G839" s="1">
        <v>18455.07</v>
      </c>
      <c r="H839" s="1">
        <v>6796.89</v>
      </c>
      <c r="I839" s="4">
        <v>84</v>
      </c>
      <c r="J839" s="2" t="s">
        <v>67</v>
      </c>
      <c r="K839" s="1">
        <f>Tabelle3[[#This Row],[Menge kg Nges]]/1000</f>
        <v>18.455069999999999</v>
      </c>
      <c r="L839" s="1">
        <f>Tabelle3[[#This Row],[Menge kg P2O5]]/1000</f>
        <v>6.7968900000000003</v>
      </c>
      <c r="M839" s="1">
        <f>Tabelle3[[#This Row],[Menge t Nges]]/Tabelle3[[#This Row],[Anzahl Lieferscheine]]</f>
        <v>0.21970321428571427</v>
      </c>
      <c r="N839" s="1">
        <f>Tabelle3[[#This Row],[Menge t P2O5]]/Tabelle3[[#This Row],[Anzahl Lieferscheine]]</f>
        <v>8.091535714285715E-2</v>
      </c>
    </row>
    <row r="840" spans="1:14" x14ac:dyDescent="0.2">
      <c r="A840" s="2" t="s">
        <v>53</v>
      </c>
      <c r="B840" s="2" t="s">
        <v>53</v>
      </c>
      <c r="C840" s="2" t="s">
        <v>6</v>
      </c>
      <c r="D840" s="2" t="s">
        <v>15</v>
      </c>
      <c r="E840" s="2" t="s">
        <v>19</v>
      </c>
      <c r="F840" s="2" t="s">
        <v>61</v>
      </c>
      <c r="G840" s="1">
        <v>226.8</v>
      </c>
      <c r="H840" s="1">
        <v>252</v>
      </c>
      <c r="I840" s="4">
        <v>1</v>
      </c>
      <c r="J840" s="2" t="s">
        <v>67</v>
      </c>
      <c r="K840" s="1">
        <f>Tabelle3[[#This Row],[Menge kg Nges]]/1000</f>
        <v>0.2268</v>
      </c>
      <c r="L840" s="1">
        <f>Tabelle3[[#This Row],[Menge kg P2O5]]/1000</f>
        <v>0.252</v>
      </c>
      <c r="M840" s="1">
        <f>Tabelle3[[#This Row],[Menge t Nges]]/Tabelle3[[#This Row],[Anzahl Lieferscheine]]</f>
        <v>0.2268</v>
      </c>
      <c r="N840" s="1">
        <f>Tabelle3[[#This Row],[Menge t P2O5]]/Tabelle3[[#This Row],[Anzahl Lieferscheine]]</f>
        <v>0.252</v>
      </c>
    </row>
    <row r="841" spans="1:14" x14ac:dyDescent="0.2">
      <c r="A841" s="2" t="s">
        <v>53</v>
      </c>
      <c r="B841" s="2" t="s">
        <v>53</v>
      </c>
      <c r="C841" s="2" t="s">
        <v>6</v>
      </c>
      <c r="D841" s="2" t="s">
        <v>15</v>
      </c>
      <c r="E841" s="2" t="s">
        <v>20</v>
      </c>
      <c r="F841" s="2" t="s">
        <v>61</v>
      </c>
      <c r="G841" s="1">
        <v>183.6</v>
      </c>
      <c r="H841" s="1">
        <v>135</v>
      </c>
      <c r="I841" s="4">
        <v>1</v>
      </c>
      <c r="J841" s="2" t="s">
        <v>67</v>
      </c>
      <c r="K841" s="1">
        <f>Tabelle3[[#This Row],[Menge kg Nges]]/1000</f>
        <v>0.18359999999999999</v>
      </c>
      <c r="L841" s="1">
        <f>Tabelle3[[#This Row],[Menge kg P2O5]]/1000</f>
        <v>0.13500000000000001</v>
      </c>
      <c r="M841" s="1">
        <f>Tabelle3[[#This Row],[Menge t Nges]]/Tabelle3[[#This Row],[Anzahl Lieferscheine]]</f>
        <v>0.18359999999999999</v>
      </c>
      <c r="N841" s="1">
        <f>Tabelle3[[#This Row],[Menge t P2O5]]/Tabelle3[[#This Row],[Anzahl Lieferscheine]]</f>
        <v>0.13500000000000001</v>
      </c>
    </row>
    <row r="842" spans="1:14" x14ac:dyDescent="0.2">
      <c r="A842" s="2" t="s">
        <v>53</v>
      </c>
      <c r="B842" s="2" t="s">
        <v>53</v>
      </c>
      <c r="C842" s="2" t="s">
        <v>6</v>
      </c>
      <c r="D842" s="2" t="s">
        <v>15</v>
      </c>
      <c r="E842" s="2" t="s">
        <v>9</v>
      </c>
      <c r="F842" s="2" t="s">
        <v>61</v>
      </c>
      <c r="G842" s="1">
        <v>604.70000000000005</v>
      </c>
      <c r="H842" s="1">
        <v>390.7</v>
      </c>
      <c r="I842" s="4">
        <v>2</v>
      </c>
      <c r="J842" s="2" t="s">
        <v>67</v>
      </c>
      <c r="K842" s="1">
        <f>Tabelle3[[#This Row],[Menge kg Nges]]/1000</f>
        <v>0.60470000000000002</v>
      </c>
      <c r="L842" s="1">
        <f>Tabelle3[[#This Row],[Menge kg P2O5]]/1000</f>
        <v>0.39069999999999999</v>
      </c>
      <c r="M842" s="1">
        <f>Tabelle3[[#This Row],[Menge t Nges]]/Tabelle3[[#This Row],[Anzahl Lieferscheine]]</f>
        <v>0.30235000000000001</v>
      </c>
      <c r="N842" s="1">
        <f>Tabelle3[[#This Row],[Menge t P2O5]]/Tabelle3[[#This Row],[Anzahl Lieferscheine]]</f>
        <v>0.19535</v>
      </c>
    </row>
    <row r="843" spans="1:14" x14ac:dyDescent="0.2">
      <c r="A843" s="2" t="s">
        <v>53</v>
      </c>
      <c r="B843" s="2" t="s">
        <v>56</v>
      </c>
      <c r="C843" s="2" t="s">
        <v>6</v>
      </c>
      <c r="D843" s="2" t="s">
        <v>7</v>
      </c>
      <c r="E843" s="2" t="s">
        <v>12</v>
      </c>
      <c r="F843" s="2" t="s">
        <v>61</v>
      </c>
      <c r="G843" s="1">
        <v>204.6</v>
      </c>
      <c r="H843" s="1">
        <v>77.400000000000006</v>
      </c>
      <c r="I843" s="4">
        <v>1</v>
      </c>
      <c r="J843" s="2" t="s">
        <v>67</v>
      </c>
      <c r="K843" s="1">
        <f>Tabelle3[[#This Row],[Menge kg Nges]]/1000</f>
        <v>0.2046</v>
      </c>
      <c r="L843" s="1">
        <f>Tabelle3[[#This Row],[Menge kg P2O5]]/1000</f>
        <v>7.740000000000001E-2</v>
      </c>
      <c r="M843" s="1">
        <f>Tabelle3[[#This Row],[Menge t Nges]]/Tabelle3[[#This Row],[Anzahl Lieferscheine]]</f>
        <v>0.2046</v>
      </c>
      <c r="N843" s="1">
        <f>Tabelle3[[#This Row],[Menge t P2O5]]/Tabelle3[[#This Row],[Anzahl Lieferscheine]]</f>
        <v>7.740000000000001E-2</v>
      </c>
    </row>
    <row r="844" spans="1:14" x14ac:dyDescent="0.2">
      <c r="A844" s="2" t="s">
        <v>28</v>
      </c>
      <c r="B844" s="2" t="s">
        <v>5</v>
      </c>
      <c r="C844" s="2" t="s">
        <v>6</v>
      </c>
      <c r="D844" s="2" t="s">
        <v>7</v>
      </c>
      <c r="E844" s="2" t="s">
        <v>9</v>
      </c>
      <c r="F844" s="2" t="s">
        <v>61</v>
      </c>
      <c r="G844" s="1">
        <v>680</v>
      </c>
      <c r="H844" s="1">
        <v>280</v>
      </c>
      <c r="I844" s="4">
        <v>1</v>
      </c>
      <c r="J844" s="2" t="s">
        <v>67</v>
      </c>
      <c r="K844" s="1">
        <f>Tabelle3[[#This Row],[Menge kg Nges]]/1000</f>
        <v>0.68</v>
      </c>
      <c r="L844" s="1">
        <f>Tabelle3[[#This Row],[Menge kg P2O5]]/1000</f>
        <v>0.28000000000000003</v>
      </c>
      <c r="M844" s="1">
        <f>Tabelle3[[#This Row],[Menge t Nges]]/Tabelle3[[#This Row],[Anzahl Lieferscheine]]</f>
        <v>0.68</v>
      </c>
      <c r="N844" s="1">
        <f>Tabelle3[[#This Row],[Menge t P2O5]]/Tabelle3[[#This Row],[Anzahl Lieferscheine]]</f>
        <v>0.28000000000000003</v>
      </c>
    </row>
    <row r="845" spans="1:14" x14ac:dyDescent="0.2">
      <c r="A845" s="2" t="s">
        <v>28</v>
      </c>
      <c r="B845" s="2" t="s">
        <v>5</v>
      </c>
      <c r="C845" s="2" t="s">
        <v>6</v>
      </c>
      <c r="D845" s="2" t="s">
        <v>7</v>
      </c>
      <c r="E845" s="2" t="s">
        <v>12</v>
      </c>
      <c r="F845" s="2" t="s">
        <v>61</v>
      </c>
      <c r="G845" s="1">
        <v>3898</v>
      </c>
      <c r="H845" s="1">
        <v>2464.6899999999996</v>
      </c>
      <c r="I845" s="4">
        <v>10</v>
      </c>
      <c r="J845" s="2" t="s">
        <v>67</v>
      </c>
      <c r="K845" s="1">
        <f>Tabelle3[[#This Row],[Menge kg Nges]]/1000</f>
        <v>3.8980000000000001</v>
      </c>
      <c r="L845" s="1">
        <f>Tabelle3[[#This Row],[Menge kg P2O5]]/1000</f>
        <v>2.4646899999999996</v>
      </c>
      <c r="M845" s="1">
        <f>Tabelle3[[#This Row],[Menge t Nges]]/Tabelle3[[#This Row],[Anzahl Lieferscheine]]</f>
        <v>0.38980000000000004</v>
      </c>
      <c r="N845" s="1">
        <f>Tabelle3[[#This Row],[Menge t P2O5]]/Tabelle3[[#This Row],[Anzahl Lieferscheine]]</f>
        <v>0.24646899999999997</v>
      </c>
    </row>
    <row r="846" spans="1:14" x14ac:dyDescent="0.2">
      <c r="A846" s="2" t="s">
        <v>28</v>
      </c>
      <c r="B846" s="2" t="s">
        <v>5</v>
      </c>
      <c r="C846" s="2" t="s">
        <v>6</v>
      </c>
      <c r="D846" s="2" t="s">
        <v>7</v>
      </c>
      <c r="E846" s="2" t="s">
        <v>14</v>
      </c>
      <c r="F846" s="2" t="s">
        <v>61</v>
      </c>
      <c r="G846" s="1">
        <v>5850.62</v>
      </c>
      <c r="H846" s="1">
        <v>2233.87</v>
      </c>
      <c r="I846" s="4">
        <v>13</v>
      </c>
      <c r="J846" s="2" t="s">
        <v>67</v>
      </c>
      <c r="K846" s="1">
        <f>Tabelle3[[#This Row],[Menge kg Nges]]/1000</f>
        <v>5.8506200000000002</v>
      </c>
      <c r="L846" s="1">
        <f>Tabelle3[[#This Row],[Menge kg P2O5]]/1000</f>
        <v>2.23387</v>
      </c>
      <c r="M846" s="1">
        <f>Tabelle3[[#This Row],[Menge t Nges]]/Tabelle3[[#This Row],[Anzahl Lieferscheine]]</f>
        <v>0.45004769230769232</v>
      </c>
      <c r="N846" s="1">
        <f>Tabelle3[[#This Row],[Menge t P2O5]]/Tabelle3[[#This Row],[Anzahl Lieferscheine]]</f>
        <v>0.17183615384615386</v>
      </c>
    </row>
    <row r="847" spans="1:14" x14ac:dyDescent="0.2">
      <c r="A847" s="2" t="s">
        <v>28</v>
      </c>
      <c r="B847" s="2" t="s">
        <v>5</v>
      </c>
      <c r="C847" s="2" t="s">
        <v>6</v>
      </c>
      <c r="D847" s="2" t="s">
        <v>15</v>
      </c>
      <c r="E847" s="2" t="s">
        <v>17</v>
      </c>
      <c r="F847" s="2" t="s">
        <v>61</v>
      </c>
      <c r="G847" s="1">
        <v>516.6</v>
      </c>
      <c r="H847" s="1">
        <v>131.19999999999999</v>
      </c>
      <c r="I847" s="4">
        <v>2</v>
      </c>
      <c r="J847" s="2" t="s">
        <v>67</v>
      </c>
      <c r="K847" s="1">
        <f>Tabelle3[[#This Row],[Menge kg Nges]]/1000</f>
        <v>0.51660000000000006</v>
      </c>
      <c r="L847" s="1">
        <f>Tabelle3[[#This Row],[Menge kg P2O5]]/1000</f>
        <v>0.13119999999999998</v>
      </c>
      <c r="M847" s="1">
        <f>Tabelle3[[#This Row],[Menge t Nges]]/Tabelle3[[#This Row],[Anzahl Lieferscheine]]</f>
        <v>0.25830000000000003</v>
      </c>
      <c r="N847" s="1">
        <f>Tabelle3[[#This Row],[Menge t P2O5]]/Tabelle3[[#This Row],[Anzahl Lieferscheine]]</f>
        <v>6.5599999999999992E-2</v>
      </c>
    </row>
    <row r="848" spans="1:14" x14ac:dyDescent="0.2">
      <c r="A848" s="2" t="s">
        <v>28</v>
      </c>
      <c r="B848" s="2" t="s">
        <v>5</v>
      </c>
      <c r="C848" s="2" t="s">
        <v>6</v>
      </c>
      <c r="D848" s="2" t="s">
        <v>15</v>
      </c>
      <c r="E848" s="2" t="s">
        <v>18</v>
      </c>
      <c r="F848" s="2" t="s">
        <v>61</v>
      </c>
      <c r="G848" s="1">
        <v>1327.2</v>
      </c>
      <c r="H848" s="1">
        <v>1074.4000000000001</v>
      </c>
      <c r="I848" s="4">
        <v>5</v>
      </c>
      <c r="J848" s="2" t="s">
        <v>67</v>
      </c>
      <c r="K848" s="1">
        <f>Tabelle3[[#This Row],[Menge kg Nges]]/1000</f>
        <v>1.3271999999999999</v>
      </c>
      <c r="L848" s="1">
        <f>Tabelle3[[#This Row],[Menge kg P2O5]]/1000</f>
        <v>1.0744</v>
      </c>
      <c r="M848" s="1">
        <f>Tabelle3[[#This Row],[Menge t Nges]]/Tabelle3[[#This Row],[Anzahl Lieferscheine]]</f>
        <v>0.26544000000000001</v>
      </c>
      <c r="N848" s="1">
        <f>Tabelle3[[#This Row],[Menge t P2O5]]/Tabelle3[[#This Row],[Anzahl Lieferscheine]]</f>
        <v>0.21488000000000002</v>
      </c>
    </row>
    <row r="849" spans="1:14" x14ac:dyDescent="0.2">
      <c r="A849" s="2" t="s">
        <v>28</v>
      </c>
      <c r="B849" s="2" t="s">
        <v>5</v>
      </c>
      <c r="C849" s="2" t="s">
        <v>6</v>
      </c>
      <c r="D849" s="2" t="s">
        <v>15</v>
      </c>
      <c r="E849" s="2" t="s">
        <v>19</v>
      </c>
      <c r="F849" s="2" t="s">
        <v>61</v>
      </c>
      <c r="G849" s="1">
        <v>3200.26</v>
      </c>
      <c r="H849" s="1">
        <v>3599.12</v>
      </c>
      <c r="I849" s="4">
        <v>2</v>
      </c>
      <c r="J849" s="2" t="s">
        <v>67</v>
      </c>
      <c r="K849" s="1">
        <f>Tabelle3[[#This Row],[Menge kg Nges]]/1000</f>
        <v>3.2002600000000001</v>
      </c>
      <c r="L849" s="1">
        <f>Tabelle3[[#This Row],[Menge kg P2O5]]/1000</f>
        <v>3.5991200000000001</v>
      </c>
      <c r="M849" s="1">
        <f>Tabelle3[[#This Row],[Menge t Nges]]/Tabelle3[[#This Row],[Anzahl Lieferscheine]]</f>
        <v>1.6001300000000001</v>
      </c>
      <c r="N849" s="1">
        <f>Tabelle3[[#This Row],[Menge t P2O5]]/Tabelle3[[#This Row],[Anzahl Lieferscheine]]</f>
        <v>1.79956</v>
      </c>
    </row>
    <row r="850" spans="1:14" x14ac:dyDescent="0.2">
      <c r="A850" s="2" t="s">
        <v>28</v>
      </c>
      <c r="B850" s="2" t="s">
        <v>5</v>
      </c>
      <c r="C850" s="2" t="s">
        <v>6</v>
      </c>
      <c r="D850" s="2" t="s">
        <v>15</v>
      </c>
      <c r="E850" s="2" t="s">
        <v>20</v>
      </c>
      <c r="F850" s="2" t="s">
        <v>61</v>
      </c>
      <c r="G850" s="1">
        <v>285.60000000000002</v>
      </c>
      <c r="H850" s="1">
        <v>210</v>
      </c>
      <c r="I850" s="4">
        <v>1</v>
      </c>
      <c r="J850" s="2" t="s">
        <v>67</v>
      </c>
      <c r="K850" s="1">
        <f>Tabelle3[[#This Row],[Menge kg Nges]]/1000</f>
        <v>0.28560000000000002</v>
      </c>
      <c r="L850" s="1">
        <f>Tabelle3[[#This Row],[Menge kg P2O5]]/1000</f>
        <v>0.21</v>
      </c>
      <c r="M850" s="1">
        <f>Tabelle3[[#This Row],[Menge t Nges]]/Tabelle3[[#This Row],[Anzahl Lieferscheine]]</f>
        <v>0.28560000000000002</v>
      </c>
      <c r="N850" s="1">
        <f>Tabelle3[[#This Row],[Menge t P2O5]]/Tabelle3[[#This Row],[Anzahl Lieferscheine]]</f>
        <v>0.21</v>
      </c>
    </row>
    <row r="851" spans="1:14" x14ac:dyDescent="0.2">
      <c r="A851" s="2" t="s">
        <v>28</v>
      </c>
      <c r="B851" s="2" t="s">
        <v>5</v>
      </c>
      <c r="C851" s="2" t="s">
        <v>6</v>
      </c>
      <c r="D851" s="2" t="s">
        <v>15</v>
      </c>
      <c r="E851" s="2" t="s">
        <v>9</v>
      </c>
      <c r="F851" s="2" t="s">
        <v>61</v>
      </c>
      <c r="G851" s="1">
        <v>1492.5</v>
      </c>
      <c r="H851" s="1">
        <v>618.75</v>
      </c>
      <c r="I851" s="4">
        <v>3</v>
      </c>
      <c r="J851" s="2" t="s">
        <v>67</v>
      </c>
      <c r="K851" s="1">
        <f>Tabelle3[[#This Row],[Menge kg Nges]]/1000</f>
        <v>1.4924999999999999</v>
      </c>
      <c r="L851" s="1">
        <f>Tabelle3[[#This Row],[Menge kg P2O5]]/1000</f>
        <v>0.61875000000000002</v>
      </c>
      <c r="M851" s="1">
        <f>Tabelle3[[#This Row],[Menge t Nges]]/Tabelle3[[#This Row],[Anzahl Lieferscheine]]</f>
        <v>0.4975</v>
      </c>
      <c r="N851" s="1">
        <f>Tabelle3[[#This Row],[Menge t P2O5]]/Tabelle3[[#This Row],[Anzahl Lieferscheine]]</f>
        <v>0.20625000000000002</v>
      </c>
    </row>
    <row r="852" spans="1:14" x14ac:dyDescent="0.2">
      <c r="A852" s="2" t="s">
        <v>28</v>
      </c>
      <c r="B852" s="2" t="s">
        <v>5</v>
      </c>
      <c r="C852" s="2" t="s">
        <v>6</v>
      </c>
      <c r="D852" s="2" t="s">
        <v>15</v>
      </c>
      <c r="E852" s="2" t="s">
        <v>10</v>
      </c>
      <c r="F852" s="2" t="s">
        <v>61</v>
      </c>
      <c r="G852" s="1">
        <v>445.5</v>
      </c>
      <c r="H852" s="1">
        <v>190.3</v>
      </c>
      <c r="I852" s="4">
        <v>2</v>
      </c>
      <c r="J852" s="2" t="s">
        <v>67</v>
      </c>
      <c r="K852" s="1">
        <f>Tabelle3[[#This Row],[Menge kg Nges]]/1000</f>
        <v>0.44550000000000001</v>
      </c>
      <c r="L852" s="1">
        <f>Tabelle3[[#This Row],[Menge kg P2O5]]/1000</f>
        <v>0.19030000000000002</v>
      </c>
      <c r="M852" s="1">
        <f>Tabelle3[[#This Row],[Menge t Nges]]/Tabelle3[[#This Row],[Anzahl Lieferscheine]]</f>
        <v>0.22275</v>
      </c>
      <c r="N852" s="1">
        <f>Tabelle3[[#This Row],[Menge t P2O5]]/Tabelle3[[#This Row],[Anzahl Lieferscheine]]</f>
        <v>9.5150000000000012E-2</v>
      </c>
    </row>
    <row r="853" spans="1:14" x14ac:dyDescent="0.2">
      <c r="A853" s="2" t="s">
        <v>28</v>
      </c>
      <c r="B853" s="2" t="s">
        <v>5</v>
      </c>
      <c r="C853" s="2" t="s">
        <v>25</v>
      </c>
      <c r="D853" s="2" t="s">
        <v>25</v>
      </c>
      <c r="E853" s="2" t="s">
        <v>26</v>
      </c>
      <c r="F853" s="2" t="s">
        <v>61</v>
      </c>
      <c r="G853" s="1">
        <v>14353.55</v>
      </c>
      <c r="H853" s="1">
        <v>4142.05</v>
      </c>
      <c r="I853" s="4">
        <v>8</v>
      </c>
      <c r="J853" s="2" t="s">
        <v>67</v>
      </c>
      <c r="K853" s="1">
        <f>Tabelle3[[#This Row],[Menge kg Nges]]/1000</f>
        <v>14.353549999999998</v>
      </c>
      <c r="L853" s="1">
        <f>Tabelle3[[#This Row],[Menge kg P2O5]]/1000</f>
        <v>4.1420500000000002</v>
      </c>
      <c r="M853" s="1">
        <f>Tabelle3[[#This Row],[Menge t Nges]]/Tabelle3[[#This Row],[Anzahl Lieferscheine]]</f>
        <v>1.7941937499999998</v>
      </c>
      <c r="N853" s="1">
        <f>Tabelle3[[#This Row],[Menge t P2O5]]/Tabelle3[[#This Row],[Anzahl Lieferscheine]]</f>
        <v>0.51775625000000003</v>
      </c>
    </row>
    <row r="854" spans="1:14" x14ac:dyDescent="0.2">
      <c r="A854" s="2" t="s">
        <v>28</v>
      </c>
      <c r="B854" s="2" t="s">
        <v>27</v>
      </c>
      <c r="C854" s="2" t="s">
        <v>6</v>
      </c>
      <c r="D854" s="2" t="s">
        <v>15</v>
      </c>
      <c r="E854" s="2" t="s">
        <v>20</v>
      </c>
      <c r="F854" s="2" t="s">
        <v>61</v>
      </c>
      <c r="G854" s="1">
        <v>880</v>
      </c>
      <c r="H854" s="1">
        <v>500</v>
      </c>
      <c r="I854" s="4">
        <v>1</v>
      </c>
      <c r="J854" s="2" t="s">
        <v>67</v>
      </c>
      <c r="K854" s="1">
        <f>Tabelle3[[#This Row],[Menge kg Nges]]/1000</f>
        <v>0.88</v>
      </c>
      <c r="L854" s="1">
        <f>Tabelle3[[#This Row],[Menge kg P2O5]]/1000</f>
        <v>0.5</v>
      </c>
      <c r="M854" s="1">
        <f>Tabelle3[[#This Row],[Menge t Nges]]/Tabelle3[[#This Row],[Anzahl Lieferscheine]]</f>
        <v>0.88</v>
      </c>
      <c r="N854" s="1">
        <f>Tabelle3[[#This Row],[Menge t P2O5]]/Tabelle3[[#This Row],[Anzahl Lieferscheine]]</f>
        <v>0.5</v>
      </c>
    </row>
    <row r="855" spans="1:14" x14ac:dyDescent="0.2">
      <c r="A855" s="2" t="s">
        <v>28</v>
      </c>
      <c r="B855" s="2" t="s">
        <v>48</v>
      </c>
      <c r="C855" s="2" t="s">
        <v>25</v>
      </c>
      <c r="D855" s="2" t="s">
        <v>25</v>
      </c>
      <c r="E855" s="2" t="s">
        <v>26</v>
      </c>
      <c r="F855" s="2" t="s">
        <v>61</v>
      </c>
      <c r="G855" s="1">
        <v>2.08</v>
      </c>
      <c r="H855" s="1">
        <v>78</v>
      </c>
      <c r="I855" s="4">
        <v>1</v>
      </c>
      <c r="J855" s="2" t="s">
        <v>67</v>
      </c>
      <c r="K855" s="1">
        <f>Tabelle3[[#This Row],[Menge kg Nges]]/1000</f>
        <v>2.0800000000000003E-3</v>
      </c>
      <c r="L855" s="1">
        <f>Tabelle3[[#This Row],[Menge kg P2O5]]/1000</f>
        <v>7.8E-2</v>
      </c>
      <c r="M855" s="1">
        <f>Tabelle3[[#This Row],[Menge t Nges]]/Tabelle3[[#This Row],[Anzahl Lieferscheine]]</f>
        <v>2.0800000000000003E-3</v>
      </c>
      <c r="N855" s="1">
        <f>Tabelle3[[#This Row],[Menge t P2O5]]/Tabelle3[[#This Row],[Anzahl Lieferscheine]]</f>
        <v>7.8E-2</v>
      </c>
    </row>
    <row r="856" spans="1:14" x14ac:dyDescent="0.2">
      <c r="A856" s="2" t="s">
        <v>28</v>
      </c>
      <c r="B856" s="2" t="s">
        <v>45</v>
      </c>
      <c r="C856" s="2" t="s">
        <v>6</v>
      </c>
      <c r="D856" s="2" t="s">
        <v>7</v>
      </c>
      <c r="E856" s="2" t="s">
        <v>12</v>
      </c>
      <c r="F856" s="2" t="s">
        <v>61</v>
      </c>
      <c r="G856" s="1">
        <v>1504</v>
      </c>
      <c r="H856" s="1">
        <v>872.02</v>
      </c>
      <c r="I856" s="4">
        <v>6</v>
      </c>
      <c r="J856" s="2" t="s">
        <v>67</v>
      </c>
      <c r="K856" s="1">
        <f>Tabelle3[[#This Row],[Menge kg Nges]]/1000</f>
        <v>1.504</v>
      </c>
      <c r="L856" s="1">
        <f>Tabelle3[[#This Row],[Menge kg P2O5]]/1000</f>
        <v>0.87202000000000002</v>
      </c>
      <c r="M856" s="1">
        <f>Tabelle3[[#This Row],[Menge t Nges]]/Tabelle3[[#This Row],[Anzahl Lieferscheine]]</f>
        <v>0.25066666666666665</v>
      </c>
      <c r="N856" s="1">
        <f>Tabelle3[[#This Row],[Menge t P2O5]]/Tabelle3[[#This Row],[Anzahl Lieferscheine]]</f>
        <v>0.14533666666666667</v>
      </c>
    </row>
    <row r="857" spans="1:14" x14ac:dyDescent="0.2">
      <c r="A857" s="2" t="s">
        <v>28</v>
      </c>
      <c r="B857" s="2" t="s">
        <v>45</v>
      </c>
      <c r="C857" s="2" t="s">
        <v>6</v>
      </c>
      <c r="D857" s="2" t="s">
        <v>15</v>
      </c>
      <c r="E857" s="2" t="s">
        <v>20</v>
      </c>
      <c r="F857" s="2" t="s">
        <v>61</v>
      </c>
      <c r="G857" s="1">
        <v>122.4</v>
      </c>
      <c r="H857" s="1">
        <v>90</v>
      </c>
      <c r="I857" s="4">
        <v>1</v>
      </c>
      <c r="J857" s="2" t="s">
        <v>67</v>
      </c>
      <c r="K857" s="1">
        <f>Tabelle3[[#This Row],[Menge kg Nges]]/1000</f>
        <v>0.12240000000000001</v>
      </c>
      <c r="L857" s="1">
        <f>Tabelle3[[#This Row],[Menge kg P2O5]]/1000</f>
        <v>0.09</v>
      </c>
      <c r="M857" s="1">
        <f>Tabelle3[[#This Row],[Menge t Nges]]/Tabelle3[[#This Row],[Anzahl Lieferscheine]]</f>
        <v>0.12240000000000001</v>
      </c>
      <c r="N857" s="1">
        <f>Tabelle3[[#This Row],[Menge t P2O5]]/Tabelle3[[#This Row],[Anzahl Lieferscheine]]</f>
        <v>0.09</v>
      </c>
    </row>
    <row r="858" spans="1:14" x14ac:dyDescent="0.2">
      <c r="A858" s="2" t="s">
        <v>28</v>
      </c>
      <c r="B858" s="2" t="s">
        <v>45</v>
      </c>
      <c r="C858" s="2" t="s">
        <v>6</v>
      </c>
      <c r="D858" s="2" t="s">
        <v>15</v>
      </c>
      <c r="E858" s="2" t="s">
        <v>21</v>
      </c>
      <c r="F858" s="2" t="s">
        <v>61</v>
      </c>
      <c r="G858" s="1">
        <v>3022.04</v>
      </c>
      <c r="H858" s="1">
        <v>1998.39</v>
      </c>
      <c r="I858" s="4">
        <v>7</v>
      </c>
      <c r="J858" s="2" t="s">
        <v>67</v>
      </c>
      <c r="K858" s="1">
        <f>Tabelle3[[#This Row],[Menge kg Nges]]/1000</f>
        <v>3.0220400000000001</v>
      </c>
      <c r="L858" s="1">
        <f>Tabelle3[[#This Row],[Menge kg P2O5]]/1000</f>
        <v>1.9983900000000001</v>
      </c>
      <c r="M858" s="1">
        <f>Tabelle3[[#This Row],[Menge t Nges]]/Tabelle3[[#This Row],[Anzahl Lieferscheine]]</f>
        <v>0.43171999999999999</v>
      </c>
      <c r="N858" s="1">
        <f>Tabelle3[[#This Row],[Menge t P2O5]]/Tabelle3[[#This Row],[Anzahl Lieferscheine]]</f>
        <v>0.28548428571428575</v>
      </c>
    </row>
    <row r="859" spans="1:14" x14ac:dyDescent="0.2">
      <c r="A859" s="2" t="s">
        <v>28</v>
      </c>
      <c r="B859" s="2" t="s">
        <v>28</v>
      </c>
      <c r="C859" s="2" t="s">
        <v>6</v>
      </c>
      <c r="D859" s="2" t="s">
        <v>7</v>
      </c>
      <c r="E859" s="2" t="s">
        <v>8</v>
      </c>
      <c r="F859" s="2" t="s">
        <v>61</v>
      </c>
      <c r="G859" s="1">
        <v>51278.29</v>
      </c>
      <c r="H859" s="1">
        <v>14025.740000000002</v>
      </c>
      <c r="I859" s="4">
        <v>63</v>
      </c>
      <c r="J859" s="2" t="s">
        <v>67</v>
      </c>
      <c r="K859" s="1">
        <f>Tabelle3[[#This Row],[Menge kg Nges]]/1000</f>
        <v>51.278289999999998</v>
      </c>
      <c r="L859" s="1">
        <f>Tabelle3[[#This Row],[Menge kg P2O5]]/1000</f>
        <v>14.025740000000001</v>
      </c>
      <c r="M859" s="1">
        <f>Tabelle3[[#This Row],[Menge t Nges]]/Tabelle3[[#This Row],[Anzahl Lieferscheine]]</f>
        <v>0.81394111111111112</v>
      </c>
      <c r="N859" s="1">
        <f>Tabelle3[[#This Row],[Menge t P2O5]]/Tabelle3[[#This Row],[Anzahl Lieferscheine]]</f>
        <v>0.22263079365079366</v>
      </c>
    </row>
    <row r="860" spans="1:14" x14ac:dyDescent="0.2">
      <c r="A860" s="2" t="s">
        <v>28</v>
      </c>
      <c r="B860" s="2" t="s">
        <v>28</v>
      </c>
      <c r="C860" s="2" t="s">
        <v>6</v>
      </c>
      <c r="D860" s="2" t="s">
        <v>7</v>
      </c>
      <c r="E860" s="2" t="s">
        <v>9</v>
      </c>
      <c r="F860" s="2" t="s">
        <v>61</v>
      </c>
      <c r="G860" s="1">
        <v>99542.38</v>
      </c>
      <c r="H860" s="1">
        <v>40332.47</v>
      </c>
      <c r="I860" s="4">
        <v>148</v>
      </c>
      <c r="J860" s="2" t="s">
        <v>67</v>
      </c>
      <c r="K860" s="1">
        <f>Tabelle3[[#This Row],[Menge kg Nges]]/1000</f>
        <v>99.542380000000009</v>
      </c>
      <c r="L860" s="1">
        <f>Tabelle3[[#This Row],[Menge kg P2O5]]/1000</f>
        <v>40.332470000000001</v>
      </c>
      <c r="M860" s="1">
        <f>Tabelle3[[#This Row],[Menge t Nges]]/Tabelle3[[#This Row],[Anzahl Lieferscheine]]</f>
        <v>0.67258364864864872</v>
      </c>
      <c r="N860" s="1">
        <f>Tabelle3[[#This Row],[Menge t P2O5]]/Tabelle3[[#This Row],[Anzahl Lieferscheine]]</f>
        <v>0.2725166891891892</v>
      </c>
    </row>
    <row r="861" spans="1:14" x14ac:dyDescent="0.2">
      <c r="A861" s="2" t="s">
        <v>28</v>
      </c>
      <c r="B861" s="2" t="s">
        <v>28</v>
      </c>
      <c r="C861" s="2" t="s">
        <v>6</v>
      </c>
      <c r="D861" s="2" t="s">
        <v>7</v>
      </c>
      <c r="E861" s="2" t="s">
        <v>10</v>
      </c>
      <c r="F861" s="2" t="s">
        <v>61</v>
      </c>
      <c r="G861" s="1">
        <v>5754.4</v>
      </c>
      <c r="H861" s="1">
        <v>2336.8000000000002</v>
      </c>
      <c r="I861" s="4">
        <v>8</v>
      </c>
      <c r="J861" s="2" t="s">
        <v>67</v>
      </c>
      <c r="K861" s="1">
        <f>Tabelle3[[#This Row],[Menge kg Nges]]/1000</f>
        <v>5.7543999999999995</v>
      </c>
      <c r="L861" s="1">
        <f>Tabelle3[[#This Row],[Menge kg P2O5]]/1000</f>
        <v>2.3368000000000002</v>
      </c>
      <c r="M861" s="1">
        <f>Tabelle3[[#This Row],[Menge t Nges]]/Tabelle3[[#This Row],[Anzahl Lieferscheine]]</f>
        <v>0.71929999999999994</v>
      </c>
      <c r="N861" s="1">
        <f>Tabelle3[[#This Row],[Menge t P2O5]]/Tabelle3[[#This Row],[Anzahl Lieferscheine]]</f>
        <v>0.29210000000000003</v>
      </c>
    </row>
    <row r="862" spans="1:14" x14ac:dyDescent="0.2">
      <c r="A862" s="2" t="s">
        <v>28</v>
      </c>
      <c r="B862" s="2" t="s">
        <v>28</v>
      </c>
      <c r="C862" s="2" t="s">
        <v>6</v>
      </c>
      <c r="D862" s="2" t="s">
        <v>7</v>
      </c>
      <c r="E862" s="2" t="s">
        <v>12</v>
      </c>
      <c r="F862" s="2" t="s">
        <v>61</v>
      </c>
      <c r="G862" s="1">
        <v>73469.100000000006</v>
      </c>
      <c r="H862" s="1">
        <v>44243.760000000009</v>
      </c>
      <c r="I862" s="4">
        <v>152</v>
      </c>
      <c r="J862" s="2" t="s">
        <v>67</v>
      </c>
      <c r="K862" s="1">
        <f>Tabelle3[[#This Row],[Menge kg Nges]]/1000</f>
        <v>73.469100000000012</v>
      </c>
      <c r="L862" s="1">
        <f>Tabelle3[[#This Row],[Menge kg P2O5]]/1000</f>
        <v>44.243760000000009</v>
      </c>
      <c r="M862" s="1">
        <f>Tabelle3[[#This Row],[Menge t Nges]]/Tabelle3[[#This Row],[Anzahl Lieferscheine]]</f>
        <v>0.48334934210526326</v>
      </c>
      <c r="N862" s="1">
        <f>Tabelle3[[#This Row],[Menge t P2O5]]/Tabelle3[[#This Row],[Anzahl Lieferscheine]]</f>
        <v>0.2910773684210527</v>
      </c>
    </row>
    <row r="863" spans="1:14" x14ac:dyDescent="0.2">
      <c r="A863" s="2" t="s">
        <v>28</v>
      </c>
      <c r="B863" s="2" t="s">
        <v>28</v>
      </c>
      <c r="C863" s="2" t="s">
        <v>6</v>
      </c>
      <c r="D863" s="2" t="s">
        <v>7</v>
      </c>
      <c r="E863" s="2" t="s">
        <v>13</v>
      </c>
      <c r="F863" s="2" t="s">
        <v>61</v>
      </c>
      <c r="G863" s="1">
        <v>5874.5</v>
      </c>
      <c r="H863" s="1">
        <v>3979.5</v>
      </c>
      <c r="I863" s="4">
        <v>10</v>
      </c>
      <c r="J863" s="2" t="s">
        <v>67</v>
      </c>
      <c r="K863" s="1">
        <f>Tabelle3[[#This Row],[Menge kg Nges]]/1000</f>
        <v>5.8745000000000003</v>
      </c>
      <c r="L863" s="1">
        <f>Tabelle3[[#This Row],[Menge kg P2O5]]/1000</f>
        <v>3.9794999999999998</v>
      </c>
      <c r="M863" s="1">
        <f>Tabelle3[[#This Row],[Menge t Nges]]/Tabelle3[[#This Row],[Anzahl Lieferscheine]]</f>
        <v>0.58745000000000003</v>
      </c>
      <c r="N863" s="1">
        <f>Tabelle3[[#This Row],[Menge t P2O5]]/Tabelle3[[#This Row],[Anzahl Lieferscheine]]</f>
        <v>0.39794999999999997</v>
      </c>
    </row>
    <row r="864" spans="1:14" x14ac:dyDescent="0.2">
      <c r="A864" s="2" t="s">
        <v>28</v>
      </c>
      <c r="B864" s="2" t="s">
        <v>28</v>
      </c>
      <c r="C864" s="2" t="s">
        <v>6</v>
      </c>
      <c r="D864" s="2" t="s">
        <v>7</v>
      </c>
      <c r="E864" s="2" t="s">
        <v>14</v>
      </c>
      <c r="F864" s="2" t="s">
        <v>61</v>
      </c>
      <c r="G864" s="1">
        <v>35649.939999999995</v>
      </c>
      <c r="H864" s="1">
        <v>18471.540000000005</v>
      </c>
      <c r="I864" s="4">
        <v>53</v>
      </c>
      <c r="J864" s="2" t="s">
        <v>67</v>
      </c>
      <c r="K864" s="1">
        <f>Tabelle3[[#This Row],[Menge kg Nges]]/1000</f>
        <v>35.649939999999994</v>
      </c>
      <c r="L864" s="1">
        <f>Tabelle3[[#This Row],[Menge kg P2O5]]/1000</f>
        <v>18.471540000000005</v>
      </c>
      <c r="M864" s="1">
        <f>Tabelle3[[#This Row],[Menge t Nges]]/Tabelle3[[#This Row],[Anzahl Lieferscheine]]</f>
        <v>0.67264037735849047</v>
      </c>
      <c r="N864" s="1">
        <f>Tabelle3[[#This Row],[Menge t P2O5]]/Tabelle3[[#This Row],[Anzahl Lieferscheine]]</f>
        <v>0.34851962264150954</v>
      </c>
    </row>
    <row r="865" spans="1:14" x14ac:dyDescent="0.2">
      <c r="A865" s="2" t="s">
        <v>28</v>
      </c>
      <c r="B865" s="2" t="s">
        <v>28</v>
      </c>
      <c r="C865" s="2" t="s">
        <v>6</v>
      </c>
      <c r="D865" s="2" t="s">
        <v>15</v>
      </c>
      <c r="E865" s="2" t="s">
        <v>16</v>
      </c>
      <c r="F865" s="2" t="s">
        <v>61</v>
      </c>
      <c r="G865" s="1">
        <v>1246.55</v>
      </c>
      <c r="H865" s="1">
        <v>1139.55</v>
      </c>
      <c r="I865" s="4">
        <v>4</v>
      </c>
      <c r="J865" s="2" t="s">
        <v>67</v>
      </c>
      <c r="K865" s="1">
        <f>Tabelle3[[#This Row],[Menge kg Nges]]/1000</f>
        <v>1.24655</v>
      </c>
      <c r="L865" s="1">
        <f>Tabelle3[[#This Row],[Menge kg P2O5]]/1000</f>
        <v>1.1395500000000001</v>
      </c>
      <c r="M865" s="1">
        <f>Tabelle3[[#This Row],[Menge t Nges]]/Tabelle3[[#This Row],[Anzahl Lieferscheine]]</f>
        <v>0.31163750000000001</v>
      </c>
      <c r="N865" s="1">
        <f>Tabelle3[[#This Row],[Menge t P2O5]]/Tabelle3[[#This Row],[Anzahl Lieferscheine]]</f>
        <v>0.28488750000000002</v>
      </c>
    </row>
    <row r="866" spans="1:14" x14ac:dyDescent="0.2">
      <c r="A866" s="2" t="s">
        <v>28</v>
      </c>
      <c r="B866" s="2" t="s">
        <v>28</v>
      </c>
      <c r="C866" s="2" t="s">
        <v>6</v>
      </c>
      <c r="D866" s="2" t="s">
        <v>15</v>
      </c>
      <c r="E866" s="2" t="s">
        <v>17</v>
      </c>
      <c r="F866" s="2" t="s">
        <v>61</v>
      </c>
      <c r="G866" s="1">
        <v>4989.6000000000004</v>
      </c>
      <c r="H866" s="1">
        <v>1267.2</v>
      </c>
      <c r="I866" s="4">
        <v>11</v>
      </c>
      <c r="J866" s="2" t="s">
        <v>67</v>
      </c>
      <c r="K866" s="1">
        <f>Tabelle3[[#This Row],[Menge kg Nges]]/1000</f>
        <v>4.9896000000000003</v>
      </c>
      <c r="L866" s="1">
        <f>Tabelle3[[#This Row],[Menge kg P2O5]]/1000</f>
        <v>1.2672000000000001</v>
      </c>
      <c r="M866" s="1">
        <f>Tabelle3[[#This Row],[Menge t Nges]]/Tabelle3[[#This Row],[Anzahl Lieferscheine]]</f>
        <v>0.4536</v>
      </c>
      <c r="N866" s="1">
        <f>Tabelle3[[#This Row],[Menge t P2O5]]/Tabelle3[[#This Row],[Anzahl Lieferscheine]]</f>
        <v>0.11520000000000001</v>
      </c>
    </row>
    <row r="867" spans="1:14" x14ac:dyDescent="0.2">
      <c r="A867" s="2" t="s">
        <v>28</v>
      </c>
      <c r="B867" s="2" t="s">
        <v>28</v>
      </c>
      <c r="C867" s="2" t="s">
        <v>6</v>
      </c>
      <c r="D867" s="2" t="s">
        <v>15</v>
      </c>
      <c r="E867" s="2" t="s">
        <v>18</v>
      </c>
      <c r="F867" s="2" t="s">
        <v>61</v>
      </c>
      <c r="G867" s="1">
        <v>7045.6</v>
      </c>
      <c r="H867" s="1">
        <v>6512.8</v>
      </c>
      <c r="I867" s="4">
        <v>13</v>
      </c>
      <c r="J867" s="2" t="s">
        <v>67</v>
      </c>
      <c r="K867" s="1">
        <f>Tabelle3[[#This Row],[Menge kg Nges]]/1000</f>
        <v>7.0456000000000003</v>
      </c>
      <c r="L867" s="1">
        <f>Tabelle3[[#This Row],[Menge kg P2O5]]/1000</f>
        <v>6.5128000000000004</v>
      </c>
      <c r="M867" s="1">
        <f>Tabelle3[[#This Row],[Menge t Nges]]/Tabelle3[[#This Row],[Anzahl Lieferscheine]]</f>
        <v>0.54196923076923076</v>
      </c>
      <c r="N867" s="1">
        <f>Tabelle3[[#This Row],[Menge t P2O5]]/Tabelle3[[#This Row],[Anzahl Lieferscheine]]</f>
        <v>0.50098461538461536</v>
      </c>
    </row>
    <row r="868" spans="1:14" x14ac:dyDescent="0.2">
      <c r="A868" s="2" t="s">
        <v>28</v>
      </c>
      <c r="B868" s="2" t="s">
        <v>28</v>
      </c>
      <c r="C868" s="2" t="s">
        <v>6</v>
      </c>
      <c r="D868" s="2" t="s">
        <v>15</v>
      </c>
      <c r="E868" s="2" t="s">
        <v>19</v>
      </c>
      <c r="F868" s="2" t="s">
        <v>61</v>
      </c>
      <c r="G868" s="1">
        <v>6412.5</v>
      </c>
      <c r="H868" s="1">
        <v>7125</v>
      </c>
      <c r="I868" s="4">
        <v>8</v>
      </c>
      <c r="J868" s="2" t="s">
        <v>67</v>
      </c>
      <c r="K868" s="1">
        <f>Tabelle3[[#This Row],[Menge kg Nges]]/1000</f>
        <v>6.4124999999999996</v>
      </c>
      <c r="L868" s="1">
        <f>Tabelle3[[#This Row],[Menge kg P2O5]]/1000</f>
        <v>7.125</v>
      </c>
      <c r="M868" s="1">
        <f>Tabelle3[[#This Row],[Menge t Nges]]/Tabelle3[[#This Row],[Anzahl Lieferscheine]]</f>
        <v>0.80156249999999996</v>
      </c>
      <c r="N868" s="1">
        <f>Tabelle3[[#This Row],[Menge t P2O5]]/Tabelle3[[#This Row],[Anzahl Lieferscheine]]</f>
        <v>0.890625</v>
      </c>
    </row>
    <row r="869" spans="1:14" x14ac:dyDescent="0.2">
      <c r="A869" s="2" t="s">
        <v>28</v>
      </c>
      <c r="B869" s="2" t="s">
        <v>28</v>
      </c>
      <c r="C869" s="2" t="s">
        <v>6</v>
      </c>
      <c r="D869" s="2" t="s">
        <v>15</v>
      </c>
      <c r="E869" s="2" t="s">
        <v>20</v>
      </c>
      <c r="F869" s="2" t="s">
        <v>61</v>
      </c>
      <c r="G869" s="1">
        <v>12117.279999999999</v>
      </c>
      <c r="H869" s="1">
        <v>7703</v>
      </c>
      <c r="I869" s="4">
        <v>25</v>
      </c>
      <c r="J869" s="2" t="s">
        <v>67</v>
      </c>
      <c r="K869" s="1">
        <f>Tabelle3[[#This Row],[Menge kg Nges]]/1000</f>
        <v>12.117279999999999</v>
      </c>
      <c r="L869" s="1">
        <f>Tabelle3[[#This Row],[Menge kg P2O5]]/1000</f>
        <v>7.7030000000000003</v>
      </c>
      <c r="M869" s="1">
        <f>Tabelle3[[#This Row],[Menge t Nges]]/Tabelle3[[#This Row],[Anzahl Lieferscheine]]</f>
        <v>0.48469119999999999</v>
      </c>
      <c r="N869" s="1">
        <f>Tabelle3[[#This Row],[Menge t P2O5]]/Tabelle3[[#This Row],[Anzahl Lieferscheine]]</f>
        <v>0.30812</v>
      </c>
    </row>
    <row r="870" spans="1:14" x14ac:dyDescent="0.2">
      <c r="A870" s="2" t="s">
        <v>28</v>
      </c>
      <c r="B870" s="2" t="s">
        <v>28</v>
      </c>
      <c r="C870" s="2" t="s">
        <v>6</v>
      </c>
      <c r="D870" s="2" t="s">
        <v>15</v>
      </c>
      <c r="E870" s="2" t="s">
        <v>21</v>
      </c>
      <c r="F870" s="2" t="s">
        <v>61</v>
      </c>
      <c r="G870" s="1">
        <v>13787.939999999999</v>
      </c>
      <c r="H870" s="1">
        <v>8145.44</v>
      </c>
      <c r="I870" s="4">
        <v>22</v>
      </c>
      <c r="J870" s="2" t="s">
        <v>67</v>
      </c>
      <c r="K870" s="1">
        <f>Tabelle3[[#This Row],[Menge kg Nges]]/1000</f>
        <v>13.787939999999999</v>
      </c>
      <c r="L870" s="1">
        <f>Tabelle3[[#This Row],[Menge kg P2O5]]/1000</f>
        <v>8.1454399999999989</v>
      </c>
      <c r="M870" s="1">
        <f>Tabelle3[[#This Row],[Menge t Nges]]/Tabelle3[[#This Row],[Anzahl Lieferscheine]]</f>
        <v>0.62672454545454537</v>
      </c>
      <c r="N870" s="1">
        <f>Tabelle3[[#This Row],[Menge t P2O5]]/Tabelle3[[#This Row],[Anzahl Lieferscheine]]</f>
        <v>0.3702472727272727</v>
      </c>
    </row>
    <row r="871" spans="1:14" x14ac:dyDescent="0.2">
      <c r="A871" s="2" t="s">
        <v>28</v>
      </c>
      <c r="B871" s="2" t="s">
        <v>28</v>
      </c>
      <c r="C871" s="2" t="s">
        <v>6</v>
      </c>
      <c r="D871" s="2" t="s">
        <v>15</v>
      </c>
      <c r="E871" s="2" t="s">
        <v>9</v>
      </c>
      <c r="F871" s="2" t="s">
        <v>61</v>
      </c>
      <c r="G871" s="1">
        <v>29344.78</v>
      </c>
      <c r="H871" s="1">
        <v>14664.650000000001</v>
      </c>
      <c r="I871" s="4">
        <v>81</v>
      </c>
      <c r="J871" s="2" t="s">
        <v>67</v>
      </c>
      <c r="K871" s="1">
        <f>Tabelle3[[#This Row],[Menge kg Nges]]/1000</f>
        <v>29.34478</v>
      </c>
      <c r="L871" s="1">
        <f>Tabelle3[[#This Row],[Menge kg P2O5]]/1000</f>
        <v>14.664650000000002</v>
      </c>
      <c r="M871" s="1">
        <f>Tabelle3[[#This Row],[Menge t Nges]]/Tabelle3[[#This Row],[Anzahl Lieferscheine]]</f>
        <v>0.36228123456790123</v>
      </c>
      <c r="N871" s="1">
        <f>Tabelle3[[#This Row],[Menge t P2O5]]/Tabelle3[[#This Row],[Anzahl Lieferscheine]]</f>
        <v>0.18104506172839507</v>
      </c>
    </row>
    <row r="872" spans="1:14" x14ac:dyDescent="0.2">
      <c r="A872" s="2" t="s">
        <v>28</v>
      </c>
      <c r="B872" s="2" t="s">
        <v>28</v>
      </c>
      <c r="C872" s="2" t="s">
        <v>6</v>
      </c>
      <c r="D872" s="2" t="s">
        <v>15</v>
      </c>
      <c r="E872" s="2" t="s">
        <v>10</v>
      </c>
      <c r="F872" s="2" t="s">
        <v>61</v>
      </c>
      <c r="G872" s="1">
        <v>20277</v>
      </c>
      <c r="H872" s="1">
        <v>8661.2000000000025</v>
      </c>
      <c r="I872" s="4">
        <v>37</v>
      </c>
      <c r="J872" s="2" t="s">
        <v>67</v>
      </c>
      <c r="K872" s="1">
        <f>Tabelle3[[#This Row],[Menge kg Nges]]/1000</f>
        <v>20.277000000000001</v>
      </c>
      <c r="L872" s="1">
        <f>Tabelle3[[#This Row],[Menge kg P2O5]]/1000</f>
        <v>8.6612000000000027</v>
      </c>
      <c r="M872" s="1">
        <f>Tabelle3[[#This Row],[Menge t Nges]]/Tabelle3[[#This Row],[Anzahl Lieferscheine]]</f>
        <v>0.5480270270270271</v>
      </c>
      <c r="N872" s="1">
        <f>Tabelle3[[#This Row],[Menge t P2O5]]/Tabelle3[[#This Row],[Anzahl Lieferscheine]]</f>
        <v>0.23408648648648656</v>
      </c>
    </row>
    <row r="873" spans="1:14" x14ac:dyDescent="0.2">
      <c r="A873" s="2" t="s">
        <v>28</v>
      </c>
      <c r="B873" s="2" t="s">
        <v>28</v>
      </c>
      <c r="C873" s="2" t="s">
        <v>6</v>
      </c>
      <c r="D873" s="2" t="s">
        <v>15</v>
      </c>
      <c r="E873" s="2" t="s">
        <v>23</v>
      </c>
      <c r="F873" s="2" t="s">
        <v>61</v>
      </c>
      <c r="G873" s="1">
        <v>60</v>
      </c>
      <c r="H873" s="1">
        <v>24.75</v>
      </c>
      <c r="I873" s="4">
        <v>2</v>
      </c>
      <c r="J873" s="2" t="s">
        <v>67</v>
      </c>
      <c r="K873" s="1">
        <f>Tabelle3[[#This Row],[Menge kg Nges]]/1000</f>
        <v>0.06</v>
      </c>
      <c r="L873" s="1">
        <f>Tabelle3[[#This Row],[Menge kg P2O5]]/1000</f>
        <v>2.4750000000000001E-2</v>
      </c>
      <c r="M873" s="1">
        <f>Tabelle3[[#This Row],[Menge t Nges]]/Tabelle3[[#This Row],[Anzahl Lieferscheine]]</f>
        <v>0.03</v>
      </c>
      <c r="N873" s="1">
        <f>Tabelle3[[#This Row],[Menge t P2O5]]/Tabelle3[[#This Row],[Anzahl Lieferscheine]]</f>
        <v>1.2375000000000001E-2</v>
      </c>
    </row>
    <row r="874" spans="1:14" x14ac:dyDescent="0.2">
      <c r="A874" s="2" t="s">
        <v>28</v>
      </c>
      <c r="B874" s="2" t="s">
        <v>28</v>
      </c>
      <c r="C874" s="2" t="s">
        <v>6</v>
      </c>
      <c r="D874" s="2" t="s">
        <v>15</v>
      </c>
      <c r="E874" s="2" t="s">
        <v>24</v>
      </c>
      <c r="F874" s="2" t="s">
        <v>61</v>
      </c>
      <c r="G874" s="1">
        <v>66.36</v>
      </c>
      <c r="H874" s="1">
        <v>58.31</v>
      </c>
      <c r="I874" s="4">
        <v>1</v>
      </c>
      <c r="J874" s="2" t="s">
        <v>67</v>
      </c>
      <c r="K874" s="1">
        <f>Tabelle3[[#This Row],[Menge kg Nges]]/1000</f>
        <v>6.6360000000000002E-2</v>
      </c>
      <c r="L874" s="1">
        <f>Tabelle3[[#This Row],[Menge kg P2O5]]/1000</f>
        <v>5.8310000000000001E-2</v>
      </c>
      <c r="M874" s="1">
        <f>Tabelle3[[#This Row],[Menge t Nges]]/Tabelle3[[#This Row],[Anzahl Lieferscheine]]</f>
        <v>6.6360000000000002E-2</v>
      </c>
      <c r="N874" s="1">
        <f>Tabelle3[[#This Row],[Menge t P2O5]]/Tabelle3[[#This Row],[Anzahl Lieferscheine]]</f>
        <v>5.8310000000000001E-2</v>
      </c>
    </row>
    <row r="875" spans="1:14" x14ac:dyDescent="0.2">
      <c r="A875" s="2" t="s">
        <v>28</v>
      </c>
      <c r="B875" s="2" t="s">
        <v>28</v>
      </c>
      <c r="C875" s="2" t="s">
        <v>25</v>
      </c>
      <c r="D875" s="2" t="s">
        <v>25</v>
      </c>
      <c r="E875" s="2" t="s">
        <v>26</v>
      </c>
      <c r="F875" s="2" t="s">
        <v>61</v>
      </c>
      <c r="G875" s="1">
        <v>144112.77000000002</v>
      </c>
      <c r="H875" s="1">
        <v>79293.650000000009</v>
      </c>
      <c r="I875" s="4">
        <v>174</v>
      </c>
      <c r="J875" s="2" t="s">
        <v>67</v>
      </c>
      <c r="K875" s="1">
        <f>Tabelle3[[#This Row],[Menge kg Nges]]/1000</f>
        <v>144.11277000000001</v>
      </c>
      <c r="L875" s="1">
        <f>Tabelle3[[#This Row],[Menge kg P2O5]]/1000</f>
        <v>79.293650000000014</v>
      </c>
      <c r="M875" s="1">
        <f>Tabelle3[[#This Row],[Menge t Nges]]/Tabelle3[[#This Row],[Anzahl Lieferscheine]]</f>
        <v>0.82823431034482764</v>
      </c>
      <c r="N875" s="1">
        <f>Tabelle3[[#This Row],[Menge t P2O5]]/Tabelle3[[#This Row],[Anzahl Lieferscheine]]</f>
        <v>0.45571063218390812</v>
      </c>
    </row>
    <row r="876" spans="1:14" x14ac:dyDescent="0.2">
      <c r="A876" s="2" t="s">
        <v>28</v>
      </c>
      <c r="B876" s="2" t="s">
        <v>56</v>
      </c>
      <c r="C876" s="2" t="s">
        <v>6</v>
      </c>
      <c r="D876" s="2" t="s">
        <v>15</v>
      </c>
      <c r="E876" s="2" t="s">
        <v>21</v>
      </c>
      <c r="F876" s="2" t="s">
        <v>61</v>
      </c>
      <c r="G876" s="1">
        <v>1365</v>
      </c>
      <c r="H876" s="1">
        <v>1105</v>
      </c>
      <c r="I876" s="4">
        <v>1</v>
      </c>
      <c r="J876" s="2" t="s">
        <v>67</v>
      </c>
      <c r="K876" s="1">
        <f>Tabelle3[[#This Row],[Menge kg Nges]]/1000</f>
        <v>1.365</v>
      </c>
      <c r="L876" s="1">
        <f>Tabelle3[[#This Row],[Menge kg P2O5]]/1000</f>
        <v>1.105</v>
      </c>
      <c r="M876" s="1">
        <f>Tabelle3[[#This Row],[Menge t Nges]]/Tabelle3[[#This Row],[Anzahl Lieferscheine]]</f>
        <v>1.365</v>
      </c>
      <c r="N876" s="1">
        <f>Tabelle3[[#This Row],[Menge t P2O5]]/Tabelle3[[#This Row],[Anzahl Lieferscheine]]</f>
        <v>1.105</v>
      </c>
    </row>
    <row r="877" spans="1:14" x14ac:dyDescent="0.2">
      <c r="A877" s="2" t="s">
        <v>28</v>
      </c>
      <c r="B877" s="2" t="s">
        <v>56</v>
      </c>
      <c r="C877" s="2" t="s">
        <v>25</v>
      </c>
      <c r="D877" s="2" t="s">
        <v>25</v>
      </c>
      <c r="E877" s="2" t="s">
        <v>26</v>
      </c>
      <c r="F877" s="2" t="s">
        <v>61</v>
      </c>
      <c r="G877" s="1">
        <v>11348.999999999998</v>
      </c>
      <c r="H877" s="1">
        <v>4636</v>
      </c>
      <c r="I877" s="4">
        <v>13</v>
      </c>
      <c r="J877" s="2" t="s">
        <v>67</v>
      </c>
      <c r="K877" s="1">
        <f>Tabelle3[[#This Row],[Menge kg Nges]]/1000</f>
        <v>11.348999999999998</v>
      </c>
      <c r="L877" s="1">
        <f>Tabelle3[[#This Row],[Menge kg P2O5]]/1000</f>
        <v>4.6360000000000001</v>
      </c>
      <c r="M877" s="1">
        <f>Tabelle3[[#This Row],[Menge t Nges]]/Tabelle3[[#This Row],[Anzahl Lieferscheine]]</f>
        <v>0.87299999999999989</v>
      </c>
      <c r="N877" s="1">
        <f>Tabelle3[[#This Row],[Menge t P2O5]]/Tabelle3[[#This Row],[Anzahl Lieferscheine]]</f>
        <v>0.35661538461538461</v>
      </c>
    </row>
    <row r="878" spans="1:14" x14ac:dyDescent="0.2">
      <c r="A878" s="2" t="s">
        <v>56</v>
      </c>
      <c r="B878" s="2" t="s">
        <v>28</v>
      </c>
      <c r="C878" s="2" t="s">
        <v>6</v>
      </c>
      <c r="D878" s="2" t="s">
        <v>15</v>
      </c>
      <c r="E878" s="2" t="s">
        <v>9</v>
      </c>
      <c r="F878" s="2" t="s">
        <v>61</v>
      </c>
      <c r="G878" s="1">
        <v>1928.32</v>
      </c>
      <c r="H878" s="1">
        <v>1257.5999999999999</v>
      </c>
      <c r="I878" s="4">
        <v>7</v>
      </c>
      <c r="J878" s="2" t="s">
        <v>67</v>
      </c>
      <c r="K878" s="1">
        <f>Tabelle3[[#This Row],[Menge kg Nges]]/1000</f>
        <v>1.92832</v>
      </c>
      <c r="L878" s="1">
        <f>Tabelle3[[#This Row],[Menge kg P2O5]]/1000</f>
        <v>1.2575999999999998</v>
      </c>
      <c r="M878" s="1">
        <f>Tabelle3[[#This Row],[Menge t Nges]]/Tabelle3[[#This Row],[Anzahl Lieferscheine]]</f>
        <v>0.27547428571428573</v>
      </c>
      <c r="N878" s="1">
        <f>Tabelle3[[#This Row],[Menge t P2O5]]/Tabelle3[[#This Row],[Anzahl Lieferscheine]]</f>
        <v>0.17965714285714282</v>
      </c>
    </row>
    <row r="879" spans="1:14" x14ac:dyDescent="0.2">
      <c r="A879" s="2" t="s">
        <v>56</v>
      </c>
      <c r="B879" s="2" t="s">
        <v>28</v>
      </c>
      <c r="C879" s="2" t="s">
        <v>6</v>
      </c>
      <c r="D879" s="2" t="s">
        <v>15</v>
      </c>
      <c r="E879" s="2" t="s">
        <v>10</v>
      </c>
      <c r="F879" s="2" t="s">
        <v>61</v>
      </c>
      <c r="G879" s="1">
        <v>1215</v>
      </c>
      <c r="H879" s="1">
        <v>519</v>
      </c>
      <c r="I879" s="4">
        <v>1</v>
      </c>
      <c r="J879" s="2" t="s">
        <v>67</v>
      </c>
      <c r="K879" s="1">
        <f>Tabelle3[[#This Row],[Menge kg Nges]]/1000</f>
        <v>1.2150000000000001</v>
      </c>
      <c r="L879" s="1">
        <f>Tabelle3[[#This Row],[Menge kg P2O5]]/1000</f>
        <v>0.51900000000000002</v>
      </c>
      <c r="M879" s="1">
        <f>Tabelle3[[#This Row],[Menge t Nges]]/Tabelle3[[#This Row],[Anzahl Lieferscheine]]</f>
        <v>1.2150000000000001</v>
      </c>
      <c r="N879" s="1">
        <f>Tabelle3[[#This Row],[Menge t P2O5]]/Tabelle3[[#This Row],[Anzahl Lieferscheine]]</f>
        <v>0.51900000000000002</v>
      </c>
    </row>
    <row r="880" spans="1:14" x14ac:dyDescent="0.2">
      <c r="A880" s="2" t="s">
        <v>56</v>
      </c>
      <c r="B880" s="2" t="s">
        <v>56</v>
      </c>
      <c r="C880" s="2" t="s">
        <v>6</v>
      </c>
      <c r="D880" s="2" t="s">
        <v>7</v>
      </c>
      <c r="E880" s="2" t="s">
        <v>8</v>
      </c>
      <c r="F880" s="2" t="s">
        <v>61</v>
      </c>
      <c r="G880" s="1">
        <v>35316.82</v>
      </c>
      <c r="H880" s="1">
        <v>12842.480000000001</v>
      </c>
      <c r="I880" s="4">
        <v>10</v>
      </c>
      <c r="J880" s="2" t="s">
        <v>67</v>
      </c>
      <c r="K880" s="1">
        <f>Tabelle3[[#This Row],[Menge kg Nges]]/1000</f>
        <v>35.31682</v>
      </c>
      <c r="L880" s="1">
        <f>Tabelle3[[#This Row],[Menge kg P2O5]]/1000</f>
        <v>12.842480000000002</v>
      </c>
      <c r="M880" s="1">
        <f>Tabelle3[[#This Row],[Menge t Nges]]/Tabelle3[[#This Row],[Anzahl Lieferscheine]]</f>
        <v>3.531682</v>
      </c>
      <c r="N880" s="1">
        <f>Tabelle3[[#This Row],[Menge t P2O5]]/Tabelle3[[#This Row],[Anzahl Lieferscheine]]</f>
        <v>1.2842480000000003</v>
      </c>
    </row>
    <row r="881" spans="1:14" x14ac:dyDescent="0.2">
      <c r="A881" s="2" t="s">
        <v>56</v>
      </c>
      <c r="B881" s="2" t="s">
        <v>56</v>
      </c>
      <c r="C881" s="2" t="s">
        <v>6</v>
      </c>
      <c r="D881" s="2" t="s">
        <v>7</v>
      </c>
      <c r="E881" s="2" t="s">
        <v>9</v>
      </c>
      <c r="F881" s="2" t="s">
        <v>61</v>
      </c>
      <c r="G881" s="1">
        <v>6873.6</v>
      </c>
      <c r="H881" s="1">
        <v>3013.3999999999996</v>
      </c>
      <c r="I881" s="4">
        <v>13</v>
      </c>
      <c r="J881" s="2" t="s">
        <v>67</v>
      </c>
      <c r="K881" s="1">
        <f>Tabelle3[[#This Row],[Menge kg Nges]]/1000</f>
        <v>6.8736000000000006</v>
      </c>
      <c r="L881" s="1">
        <f>Tabelle3[[#This Row],[Menge kg P2O5]]/1000</f>
        <v>3.0133999999999999</v>
      </c>
      <c r="M881" s="1">
        <f>Tabelle3[[#This Row],[Menge t Nges]]/Tabelle3[[#This Row],[Anzahl Lieferscheine]]</f>
        <v>0.5287384615384616</v>
      </c>
      <c r="N881" s="1">
        <f>Tabelle3[[#This Row],[Menge t P2O5]]/Tabelle3[[#This Row],[Anzahl Lieferscheine]]</f>
        <v>0.23179999999999998</v>
      </c>
    </row>
    <row r="882" spans="1:14" x14ac:dyDescent="0.2">
      <c r="A882" s="2" t="s">
        <v>56</v>
      </c>
      <c r="B882" s="2" t="s">
        <v>56</v>
      </c>
      <c r="C882" s="2" t="s">
        <v>6</v>
      </c>
      <c r="D882" s="2" t="s">
        <v>15</v>
      </c>
      <c r="E882" s="2" t="s">
        <v>8</v>
      </c>
      <c r="F882" s="2" t="s">
        <v>61</v>
      </c>
      <c r="G882" s="1">
        <v>430.89999999999992</v>
      </c>
      <c r="H882" s="1">
        <v>290.51</v>
      </c>
      <c r="I882" s="4">
        <v>9</v>
      </c>
      <c r="J882" s="2" t="s">
        <v>67</v>
      </c>
      <c r="K882" s="1">
        <f>Tabelle3[[#This Row],[Menge kg Nges]]/1000</f>
        <v>0.43089999999999989</v>
      </c>
      <c r="L882" s="1">
        <f>Tabelle3[[#This Row],[Menge kg P2O5]]/1000</f>
        <v>0.29050999999999999</v>
      </c>
      <c r="M882" s="1">
        <f>Tabelle3[[#This Row],[Menge t Nges]]/Tabelle3[[#This Row],[Anzahl Lieferscheine]]</f>
        <v>4.7877777777777769E-2</v>
      </c>
      <c r="N882" s="1">
        <f>Tabelle3[[#This Row],[Menge t P2O5]]/Tabelle3[[#This Row],[Anzahl Lieferscheine]]</f>
        <v>3.2278888888888885E-2</v>
      </c>
    </row>
    <row r="883" spans="1:14" x14ac:dyDescent="0.2">
      <c r="A883" s="2" t="s">
        <v>56</v>
      </c>
      <c r="B883" s="2" t="s">
        <v>56</v>
      </c>
      <c r="C883" s="2" t="s">
        <v>6</v>
      </c>
      <c r="D883" s="2" t="s">
        <v>15</v>
      </c>
      <c r="E883" s="2" t="s">
        <v>18</v>
      </c>
      <c r="F883" s="2" t="s">
        <v>61</v>
      </c>
      <c r="G883" s="1">
        <v>7733.58</v>
      </c>
      <c r="H883" s="1">
        <v>4901</v>
      </c>
      <c r="I883" s="4">
        <v>12</v>
      </c>
      <c r="J883" s="2" t="s">
        <v>67</v>
      </c>
      <c r="K883" s="1">
        <f>Tabelle3[[#This Row],[Menge kg Nges]]/1000</f>
        <v>7.7335799999999999</v>
      </c>
      <c r="L883" s="1">
        <f>Tabelle3[[#This Row],[Menge kg P2O5]]/1000</f>
        <v>4.9009999999999998</v>
      </c>
      <c r="M883" s="1">
        <f>Tabelle3[[#This Row],[Menge t Nges]]/Tabelle3[[#This Row],[Anzahl Lieferscheine]]</f>
        <v>0.64446499999999995</v>
      </c>
      <c r="N883" s="1">
        <f>Tabelle3[[#This Row],[Menge t P2O5]]/Tabelle3[[#This Row],[Anzahl Lieferscheine]]</f>
        <v>0.40841666666666665</v>
      </c>
    </row>
    <row r="884" spans="1:14" x14ac:dyDescent="0.2">
      <c r="A884" s="2" t="s">
        <v>56</v>
      </c>
      <c r="B884" s="2" t="s">
        <v>56</v>
      </c>
      <c r="C884" s="2" t="s">
        <v>6</v>
      </c>
      <c r="D884" s="2" t="s">
        <v>15</v>
      </c>
      <c r="E884" s="2" t="s">
        <v>19</v>
      </c>
      <c r="F884" s="2" t="s">
        <v>61</v>
      </c>
      <c r="G884" s="1">
        <v>15610.7</v>
      </c>
      <c r="H884" s="1">
        <v>16959.3</v>
      </c>
      <c r="I884" s="4">
        <v>18</v>
      </c>
      <c r="J884" s="2" t="s">
        <v>67</v>
      </c>
      <c r="K884" s="1">
        <f>Tabelle3[[#This Row],[Menge kg Nges]]/1000</f>
        <v>15.610700000000001</v>
      </c>
      <c r="L884" s="1">
        <f>Tabelle3[[#This Row],[Menge kg P2O5]]/1000</f>
        <v>16.959299999999999</v>
      </c>
      <c r="M884" s="1">
        <f>Tabelle3[[#This Row],[Menge t Nges]]/Tabelle3[[#This Row],[Anzahl Lieferscheine]]</f>
        <v>0.86726111111111115</v>
      </c>
      <c r="N884" s="1">
        <f>Tabelle3[[#This Row],[Menge t P2O5]]/Tabelle3[[#This Row],[Anzahl Lieferscheine]]</f>
        <v>0.94218333333333326</v>
      </c>
    </row>
    <row r="885" spans="1:14" x14ac:dyDescent="0.2">
      <c r="A885" s="2" t="s">
        <v>56</v>
      </c>
      <c r="B885" s="2" t="s">
        <v>56</v>
      </c>
      <c r="C885" s="2" t="s">
        <v>6</v>
      </c>
      <c r="D885" s="2" t="s">
        <v>15</v>
      </c>
      <c r="E885" s="2" t="s">
        <v>20</v>
      </c>
      <c r="F885" s="2" t="s">
        <v>61</v>
      </c>
      <c r="G885" s="1">
        <v>2642.7199999999993</v>
      </c>
      <c r="H885" s="1">
        <v>1792</v>
      </c>
      <c r="I885" s="4">
        <v>30</v>
      </c>
      <c r="J885" s="2" t="s">
        <v>67</v>
      </c>
      <c r="K885" s="1">
        <f>Tabelle3[[#This Row],[Menge kg Nges]]/1000</f>
        <v>2.6427199999999993</v>
      </c>
      <c r="L885" s="1">
        <f>Tabelle3[[#This Row],[Menge kg P2O5]]/1000</f>
        <v>1.792</v>
      </c>
      <c r="M885" s="1">
        <f>Tabelle3[[#This Row],[Menge t Nges]]/Tabelle3[[#This Row],[Anzahl Lieferscheine]]</f>
        <v>8.8090666666666637E-2</v>
      </c>
      <c r="N885" s="1">
        <f>Tabelle3[[#This Row],[Menge t P2O5]]/Tabelle3[[#This Row],[Anzahl Lieferscheine]]</f>
        <v>5.9733333333333333E-2</v>
      </c>
    </row>
    <row r="886" spans="1:14" x14ac:dyDescent="0.2">
      <c r="A886" s="2" t="s">
        <v>56</v>
      </c>
      <c r="B886" s="2" t="s">
        <v>56</v>
      </c>
      <c r="C886" s="2" t="s">
        <v>6</v>
      </c>
      <c r="D886" s="2" t="s">
        <v>15</v>
      </c>
      <c r="E886" s="2" t="s">
        <v>9</v>
      </c>
      <c r="F886" s="2" t="s">
        <v>61</v>
      </c>
      <c r="G886" s="1">
        <v>20151.71</v>
      </c>
      <c r="H886" s="1">
        <v>12176.659999999998</v>
      </c>
      <c r="I886" s="4">
        <v>141</v>
      </c>
      <c r="J886" s="2" t="s">
        <v>67</v>
      </c>
      <c r="K886" s="1">
        <f>Tabelle3[[#This Row],[Menge kg Nges]]/1000</f>
        <v>20.151709999999998</v>
      </c>
      <c r="L886" s="1">
        <f>Tabelle3[[#This Row],[Menge kg P2O5]]/1000</f>
        <v>12.176659999999998</v>
      </c>
      <c r="M886" s="1">
        <f>Tabelle3[[#This Row],[Menge t Nges]]/Tabelle3[[#This Row],[Anzahl Lieferscheine]]</f>
        <v>0.14291992907801418</v>
      </c>
      <c r="N886" s="1">
        <f>Tabelle3[[#This Row],[Menge t P2O5]]/Tabelle3[[#This Row],[Anzahl Lieferscheine]]</f>
        <v>8.6359290780141831E-2</v>
      </c>
    </row>
    <row r="887" spans="1:14" x14ac:dyDescent="0.2">
      <c r="A887" s="2" t="s">
        <v>56</v>
      </c>
      <c r="B887" s="2" t="s">
        <v>56</v>
      </c>
      <c r="C887" s="2" t="s">
        <v>6</v>
      </c>
      <c r="D887" s="2" t="s">
        <v>15</v>
      </c>
      <c r="E887" s="2" t="s">
        <v>10</v>
      </c>
      <c r="F887" s="2" t="s">
        <v>61</v>
      </c>
      <c r="G887" s="1">
        <v>271.35000000000002</v>
      </c>
      <c r="H887" s="1">
        <v>115.91</v>
      </c>
      <c r="I887" s="4">
        <v>4</v>
      </c>
      <c r="J887" s="2" t="s">
        <v>67</v>
      </c>
      <c r="K887" s="1">
        <f>Tabelle3[[#This Row],[Menge kg Nges]]/1000</f>
        <v>0.27135000000000004</v>
      </c>
      <c r="L887" s="1">
        <f>Tabelle3[[#This Row],[Menge kg P2O5]]/1000</f>
        <v>0.11591</v>
      </c>
      <c r="M887" s="1">
        <f>Tabelle3[[#This Row],[Menge t Nges]]/Tabelle3[[#This Row],[Anzahl Lieferscheine]]</f>
        <v>6.7837500000000009E-2</v>
      </c>
      <c r="N887" s="1">
        <f>Tabelle3[[#This Row],[Menge t P2O5]]/Tabelle3[[#This Row],[Anzahl Lieferscheine]]</f>
        <v>2.89775E-2</v>
      </c>
    </row>
    <row r="888" spans="1:14" x14ac:dyDescent="0.2">
      <c r="A888" s="2" t="s">
        <v>56</v>
      </c>
      <c r="B888" s="2" t="s">
        <v>56</v>
      </c>
      <c r="C888" s="2" t="s">
        <v>6</v>
      </c>
      <c r="D888" s="2" t="s">
        <v>15</v>
      </c>
      <c r="E888" s="2" t="s">
        <v>23</v>
      </c>
      <c r="F888" s="2" t="s">
        <v>61</v>
      </c>
      <c r="G888" s="1">
        <v>2020</v>
      </c>
      <c r="H888" s="1">
        <v>833.22</v>
      </c>
      <c r="I888" s="4">
        <v>22</v>
      </c>
      <c r="J888" s="2" t="s">
        <v>67</v>
      </c>
      <c r="K888" s="1">
        <f>Tabelle3[[#This Row],[Menge kg Nges]]/1000</f>
        <v>2.02</v>
      </c>
      <c r="L888" s="1">
        <f>Tabelle3[[#This Row],[Menge kg P2O5]]/1000</f>
        <v>0.83322000000000007</v>
      </c>
      <c r="M888" s="1">
        <f>Tabelle3[[#This Row],[Menge t Nges]]/Tabelle3[[#This Row],[Anzahl Lieferscheine]]</f>
        <v>9.1818181818181813E-2</v>
      </c>
      <c r="N888" s="1">
        <f>Tabelle3[[#This Row],[Menge t P2O5]]/Tabelle3[[#This Row],[Anzahl Lieferscheine]]</f>
        <v>3.7873636363636366E-2</v>
      </c>
    </row>
    <row r="889" spans="1:14" x14ac:dyDescent="0.2">
      <c r="A889" s="2" t="s">
        <v>56</v>
      </c>
      <c r="B889" s="2" t="s">
        <v>56</v>
      </c>
      <c r="C889" s="2" t="s">
        <v>6</v>
      </c>
      <c r="D889" s="2" t="s">
        <v>15</v>
      </c>
      <c r="E889" s="2" t="s">
        <v>31</v>
      </c>
      <c r="F889" s="2" t="s">
        <v>61</v>
      </c>
      <c r="G889" s="1">
        <v>741</v>
      </c>
      <c r="H889" s="1">
        <v>337.65</v>
      </c>
      <c r="I889" s="4">
        <v>7</v>
      </c>
      <c r="J889" s="2" t="s">
        <v>67</v>
      </c>
      <c r="K889" s="1">
        <f>Tabelle3[[#This Row],[Menge kg Nges]]/1000</f>
        <v>0.74099999999999999</v>
      </c>
      <c r="L889" s="1">
        <f>Tabelle3[[#This Row],[Menge kg P2O5]]/1000</f>
        <v>0.33764999999999995</v>
      </c>
      <c r="M889" s="1">
        <f>Tabelle3[[#This Row],[Menge t Nges]]/Tabelle3[[#This Row],[Anzahl Lieferscheine]]</f>
        <v>0.10585714285714286</v>
      </c>
      <c r="N889" s="1">
        <f>Tabelle3[[#This Row],[Menge t P2O5]]/Tabelle3[[#This Row],[Anzahl Lieferscheine]]</f>
        <v>4.8235714285714278E-2</v>
      </c>
    </row>
    <row r="890" spans="1:14" x14ac:dyDescent="0.2">
      <c r="A890" s="2" t="s">
        <v>56</v>
      </c>
      <c r="B890" s="2" t="s">
        <v>56</v>
      </c>
      <c r="C890" s="2" t="s">
        <v>25</v>
      </c>
      <c r="D890" s="2" t="s">
        <v>25</v>
      </c>
      <c r="E890" s="2" t="s">
        <v>26</v>
      </c>
      <c r="F890" s="2" t="s">
        <v>61</v>
      </c>
      <c r="G890" s="1">
        <v>8266.81</v>
      </c>
      <c r="H890" s="1">
        <v>2090.0199999999991</v>
      </c>
      <c r="I890" s="4">
        <v>50</v>
      </c>
      <c r="J890" s="2" t="s">
        <v>67</v>
      </c>
      <c r="K890" s="1">
        <f>Tabelle3[[#This Row],[Menge kg Nges]]/1000</f>
        <v>8.2668099999999995</v>
      </c>
      <c r="L890" s="1">
        <f>Tabelle3[[#This Row],[Menge kg P2O5]]/1000</f>
        <v>2.0900199999999991</v>
      </c>
      <c r="M890" s="1">
        <f>Tabelle3[[#This Row],[Menge t Nges]]/Tabelle3[[#This Row],[Anzahl Lieferscheine]]</f>
        <v>0.16533619999999999</v>
      </c>
      <c r="N890" s="1">
        <f>Tabelle3[[#This Row],[Menge t P2O5]]/Tabelle3[[#This Row],[Anzahl Lieferscheine]]</f>
        <v>4.1800399999999981E-2</v>
      </c>
    </row>
    <row r="891" spans="1:14" x14ac:dyDescent="0.2">
      <c r="A891" s="2" t="s">
        <v>41</v>
      </c>
      <c r="B891" s="2" t="s">
        <v>32</v>
      </c>
      <c r="C891" s="2" t="s">
        <v>6</v>
      </c>
      <c r="D891" s="2" t="s">
        <v>30</v>
      </c>
      <c r="E891" s="2" t="s">
        <v>26</v>
      </c>
      <c r="F891" s="2" t="s">
        <v>61</v>
      </c>
      <c r="G891" s="1">
        <v>154.44</v>
      </c>
      <c r="H891" s="1">
        <v>65.34</v>
      </c>
      <c r="I891" s="4">
        <v>1</v>
      </c>
      <c r="J891" s="2" t="s">
        <v>67</v>
      </c>
      <c r="K891" s="1">
        <f>Tabelle3[[#This Row],[Menge kg Nges]]/1000</f>
        <v>0.15443999999999999</v>
      </c>
      <c r="L891" s="1">
        <f>Tabelle3[[#This Row],[Menge kg P2O5]]/1000</f>
        <v>6.5340000000000009E-2</v>
      </c>
      <c r="M891" s="1">
        <f>Tabelle3[[#This Row],[Menge t Nges]]/Tabelle3[[#This Row],[Anzahl Lieferscheine]]</f>
        <v>0.15443999999999999</v>
      </c>
      <c r="N891" s="1">
        <f>Tabelle3[[#This Row],[Menge t P2O5]]/Tabelle3[[#This Row],[Anzahl Lieferscheine]]</f>
        <v>6.5340000000000009E-2</v>
      </c>
    </row>
    <row r="892" spans="1:14" x14ac:dyDescent="0.2">
      <c r="A892" s="2" t="s">
        <v>41</v>
      </c>
      <c r="B892" s="2" t="s">
        <v>32</v>
      </c>
      <c r="C892" s="2" t="s">
        <v>6</v>
      </c>
      <c r="D892" s="2" t="s">
        <v>7</v>
      </c>
      <c r="E892" s="2" t="s">
        <v>8</v>
      </c>
      <c r="F892" s="2" t="s">
        <v>61</v>
      </c>
      <c r="G892" s="1">
        <v>5031.7999999999993</v>
      </c>
      <c r="H892" s="1">
        <v>2043.6</v>
      </c>
      <c r="I892" s="4">
        <v>10</v>
      </c>
      <c r="J892" s="2" t="s">
        <v>67</v>
      </c>
      <c r="K892" s="1">
        <f>Tabelle3[[#This Row],[Menge kg Nges]]/1000</f>
        <v>5.0317999999999996</v>
      </c>
      <c r="L892" s="1">
        <f>Tabelle3[[#This Row],[Menge kg P2O5]]/1000</f>
        <v>2.0436000000000001</v>
      </c>
      <c r="M892" s="1">
        <f>Tabelle3[[#This Row],[Menge t Nges]]/Tabelle3[[#This Row],[Anzahl Lieferscheine]]</f>
        <v>0.50317999999999996</v>
      </c>
      <c r="N892" s="1">
        <f>Tabelle3[[#This Row],[Menge t P2O5]]/Tabelle3[[#This Row],[Anzahl Lieferscheine]]</f>
        <v>0.20436000000000001</v>
      </c>
    </row>
    <row r="893" spans="1:14" x14ac:dyDescent="0.2">
      <c r="A893" s="2" t="s">
        <v>41</v>
      </c>
      <c r="B893" s="2" t="s">
        <v>32</v>
      </c>
      <c r="C893" s="2" t="s">
        <v>6</v>
      </c>
      <c r="D893" s="2" t="s">
        <v>7</v>
      </c>
      <c r="E893" s="2" t="s">
        <v>9</v>
      </c>
      <c r="F893" s="2" t="s">
        <v>61</v>
      </c>
      <c r="G893" s="1">
        <v>396</v>
      </c>
      <c r="H893" s="1">
        <v>162</v>
      </c>
      <c r="I893" s="4">
        <v>1</v>
      </c>
      <c r="J893" s="2" t="s">
        <v>67</v>
      </c>
      <c r="K893" s="1">
        <f>Tabelle3[[#This Row],[Menge kg Nges]]/1000</f>
        <v>0.39600000000000002</v>
      </c>
      <c r="L893" s="1">
        <f>Tabelle3[[#This Row],[Menge kg P2O5]]/1000</f>
        <v>0.16200000000000001</v>
      </c>
      <c r="M893" s="1">
        <f>Tabelle3[[#This Row],[Menge t Nges]]/Tabelle3[[#This Row],[Anzahl Lieferscheine]]</f>
        <v>0.39600000000000002</v>
      </c>
      <c r="N893" s="1">
        <f>Tabelle3[[#This Row],[Menge t P2O5]]/Tabelle3[[#This Row],[Anzahl Lieferscheine]]</f>
        <v>0.16200000000000001</v>
      </c>
    </row>
    <row r="894" spans="1:14" x14ac:dyDescent="0.2">
      <c r="A894" s="2" t="s">
        <v>41</v>
      </c>
      <c r="B894" s="2" t="s">
        <v>32</v>
      </c>
      <c r="C894" s="2" t="s">
        <v>6</v>
      </c>
      <c r="D894" s="2" t="s">
        <v>7</v>
      </c>
      <c r="E894" s="2" t="s">
        <v>11</v>
      </c>
      <c r="F894" s="2" t="s">
        <v>61</v>
      </c>
      <c r="G894" s="1">
        <v>837</v>
      </c>
      <c r="H894" s="1">
        <v>372</v>
      </c>
      <c r="I894" s="4">
        <v>2</v>
      </c>
      <c r="J894" s="2" t="s">
        <v>67</v>
      </c>
      <c r="K894" s="1">
        <f>Tabelle3[[#This Row],[Menge kg Nges]]/1000</f>
        <v>0.83699999999999997</v>
      </c>
      <c r="L894" s="1">
        <f>Tabelle3[[#This Row],[Menge kg P2O5]]/1000</f>
        <v>0.372</v>
      </c>
      <c r="M894" s="1">
        <f>Tabelle3[[#This Row],[Menge t Nges]]/Tabelle3[[#This Row],[Anzahl Lieferscheine]]</f>
        <v>0.41849999999999998</v>
      </c>
      <c r="N894" s="1">
        <f>Tabelle3[[#This Row],[Menge t P2O5]]/Tabelle3[[#This Row],[Anzahl Lieferscheine]]</f>
        <v>0.186</v>
      </c>
    </row>
    <row r="895" spans="1:14" x14ac:dyDescent="0.2">
      <c r="A895" s="2" t="s">
        <v>41</v>
      </c>
      <c r="B895" s="2" t="s">
        <v>32</v>
      </c>
      <c r="C895" s="2" t="s">
        <v>6</v>
      </c>
      <c r="D895" s="2" t="s">
        <v>7</v>
      </c>
      <c r="E895" s="2" t="s">
        <v>13</v>
      </c>
      <c r="F895" s="2" t="s">
        <v>61</v>
      </c>
      <c r="G895" s="1">
        <v>301</v>
      </c>
      <c r="H895" s="1">
        <v>150</v>
      </c>
      <c r="I895" s="4">
        <v>1</v>
      </c>
      <c r="J895" s="2" t="s">
        <v>67</v>
      </c>
      <c r="K895" s="1">
        <f>Tabelle3[[#This Row],[Menge kg Nges]]/1000</f>
        <v>0.30099999999999999</v>
      </c>
      <c r="L895" s="1">
        <f>Tabelle3[[#This Row],[Menge kg P2O5]]/1000</f>
        <v>0.15</v>
      </c>
      <c r="M895" s="1">
        <f>Tabelle3[[#This Row],[Menge t Nges]]/Tabelle3[[#This Row],[Anzahl Lieferscheine]]</f>
        <v>0.30099999999999999</v>
      </c>
      <c r="N895" s="1">
        <f>Tabelle3[[#This Row],[Menge t P2O5]]/Tabelle3[[#This Row],[Anzahl Lieferscheine]]</f>
        <v>0.15</v>
      </c>
    </row>
    <row r="896" spans="1:14" x14ac:dyDescent="0.2">
      <c r="A896" s="2" t="s">
        <v>41</v>
      </c>
      <c r="B896" s="2" t="s">
        <v>32</v>
      </c>
      <c r="C896" s="2" t="s">
        <v>6</v>
      </c>
      <c r="D896" s="2" t="s">
        <v>7</v>
      </c>
      <c r="E896" s="2" t="s">
        <v>14</v>
      </c>
      <c r="F896" s="2" t="s">
        <v>61</v>
      </c>
      <c r="G896" s="1">
        <v>1500</v>
      </c>
      <c r="H896" s="1">
        <v>870</v>
      </c>
      <c r="I896" s="4">
        <v>1</v>
      </c>
      <c r="J896" s="2" t="s">
        <v>67</v>
      </c>
      <c r="K896" s="1">
        <f>Tabelle3[[#This Row],[Menge kg Nges]]/1000</f>
        <v>1.5</v>
      </c>
      <c r="L896" s="1">
        <f>Tabelle3[[#This Row],[Menge kg P2O5]]/1000</f>
        <v>0.87</v>
      </c>
      <c r="M896" s="1">
        <f>Tabelle3[[#This Row],[Menge t Nges]]/Tabelle3[[#This Row],[Anzahl Lieferscheine]]</f>
        <v>1.5</v>
      </c>
      <c r="N896" s="1">
        <f>Tabelle3[[#This Row],[Menge t P2O5]]/Tabelle3[[#This Row],[Anzahl Lieferscheine]]</f>
        <v>0.87</v>
      </c>
    </row>
    <row r="897" spans="1:14" x14ac:dyDescent="0.2">
      <c r="A897" s="2" t="s">
        <v>41</v>
      </c>
      <c r="B897" s="2" t="s">
        <v>27</v>
      </c>
      <c r="C897" s="2" t="s">
        <v>6</v>
      </c>
      <c r="D897" s="2" t="s">
        <v>15</v>
      </c>
      <c r="E897" s="2" t="s">
        <v>20</v>
      </c>
      <c r="F897" s="2" t="s">
        <v>61</v>
      </c>
      <c r="G897" s="1">
        <v>1889.2</v>
      </c>
      <c r="H897" s="1">
        <v>1603</v>
      </c>
      <c r="I897" s="4">
        <v>2</v>
      </c>
      <c r="J897" s="2" t="s">
        <v>67</v>
      </c>
      <c r="K897" s="1">
        <f>Tabelle3[[#This Row],[Menge kg Nges]]/1000</f>
        <v>1.8892</v>
      </c>
      <c r="L897" s="1">
        <f>Tabelle3[[#This Row],[Menge kg P2O5]]/1000</f>
        <v>1.603</v>
      </c>
      <c r="M897" s="1">
        <f>Tabelle3[[#This Row],[Menge t Nges]]/Tabelle3[[#This Row],[Anzahl Lieferscheine]]</f>
        <v>0.9446</v>
      </c>
      <c r="N897" s="1">
        <f>Tabelle3[[#This Row],[Menge t P2O5]]/Tabelle3[[#This Row],[Anzahl Lieferscheine]]</f>
        <v>0.80149999999999999</v>
      </c>
    </row>
    <row r="898" spans="1:14" x14ac:dyDescent="0.2">
      <c r="A898" s="2" t="s">
        <v>41</v>
      </c>
      <c r="B898" s="2" t="s">
        <v>47</v>
      </c>
      <c r="C898" s="2" t="s">
        <v>6</v>
      </c>
      <c r="D898" s="2" t="s">
        <v>30</v>
      </c>
      <c r="E898" s="2" t="s">
        <v>26</v>
      </c>
      <c r="F898" s="2" t="s">
        <v>61</v>
      </c>
      <c r="G898" s="1">
        <v>273.60000000000002</v>
      </c>
      <c r="H898" s="1">
        <v>110.16</v>
      </c>
      <c r="I898" s="4">
        <v>1</v>
      </c>
      <c r="J898" s="2" t="s">
        <v>67</v>
      </c>
      <c r="K898" s="1">
        <f>Tabelle3[[#This Row],[Menge kg Nges]]/1000</f>
        <v>0.27360000000000001</v>
      </c>
      <c r="L898" s="1">
        <f>Tabelle3[[#This Row],[Menge kg P2O5]]/1000</f>
        <v>0.11015999999999999</v>
      </c>
      <c r="M898" s="1">
        <f>Tabelle3[[#This Row],[Menge t Nges]]/Tabelle3[[#This Row],[Anzahl Lieferscheine]]</f>
        <v>0.27360000000000001</v>
      </c>
      <c r="N898" s="1">
        <f>Tabelle3[[#This Row],[Menge t P2O5]]/Tabelle3[[#This Row],[Anzahl Lieferscheine]]</f>
        <v>0.11015999999999999</v>
      </c>
    </row>
    <row r="899" spans="1:14" x14ac:dyDescent="0.2">
      <c r="A899" s="2" t="s">
        <v>41</v>
      </c>
      <c r="B899" s="2" t="s">
        <v>47</v>
      </c>
      <c r="C899" s="2" t="s">
        <v>6</v>
      </c>
      <c r="D899" s="2" t="s">
        <v>7</v>
      </c>
      <c r="E899" s="2" t="s">
        <v>9</v>
      </c>
      <c r="F899" s="2" t="s">
        <v>61</v>
      </c>
      <c r="G899" s="1">
        <v>642.20000000000005</v>
      </c>
      <c r="H899" s="1">
        <v>247</v>
      </c>
      <c r="I899" s="4">
        <v>2</v>
      </c>
      <c r="J899" s="2" t="s">
        <v>67</v>
      </c>
      <c r="K899" s="1">
        <f>Tabelle3[[#This Row],[Menge kg Nges]]/1000</f>
        <v>0.64219999999999999</v>
      </c>
      <c r="L899" s="1">
        <f>Tabelle3[[#This Row],[Menge kg P2O5]]/1000</f>
        <v>0.247</v>
      </c>
      <c r="M899" s="1">
        <f>Tabelle3[[#This Row],[Menge t Nges]]/Tabelle3[[#This Row],[Anzahl Lieferscheine]]</f>
        <v>0.3211</v>
      </c>
      <c r="N899" s="1">
        <f>Tabelle3[[#This Row],[Menge t P2O5]]/Tabelle3[[#This Row],[Anzahl Lieferscheine]]</f>
        <v>0.1235</v>
      </c>
    </row>
    <row r="900" spans="1:14" x14ac:dyDescent="0.2">
      <c r="A900" s="2" t="s">
        <v>41</v>
      </c>
      <c r="B900" s="2" t="s">
        <v>34</v>
      </c>
      <c r="C900" s="2" t="s">
        <v>6</v>
      </c>
      <c r="D900" s="2" t="s">
        <v>7</v>
      </c>
      <c r="E900" s="2" t="s">
        <v>8</v>
      </c>
      <c r="F900" s="2" t="s">
        <v>61</v>
      </c>
      <c r="G900" s="1">
        <v>1344</v>
      </c>
      <c r="H900" s="1">
        <v>552.6</v>
      </c>
      <c r="I900" s="4">
        <v>5</v>
      </c>
      <c r="J900" s="2" t="s">
        <v>67</v>
      </c>
      <c r="K900" s="1">
        <f>Tabelle3[[#This Row],[Menge kg Nges]]/1000</f>
        <v>1.3440000000000001</v>
      </c>
      <c r="L900" s="1">
        <f>Tabelle3[[#This Row],[Menge kg P2O5]]/1000</f>
        <v>0.55259999999999998</v>
      </c>
      <c r="M900" s="1">
        <f>Tabelle3[[#This Row],[Menge t Nges]]/Tabelle3[[#This Row],[Anzahl Lieferscheine]]</f>
        <v>0.26880000000000004</v>
      </c>
      <c r="N900" s="1">
        <f>Tabelle3[[#This Row],[Menge t P2O5]]/Tabelle3[[#This Row],[Anzahl Lieferscheine]]</f>
        <v>0.11051999999999999</v>
      </c>
    </row>
    <row r="901" spans="1:14" x14ac:dyDescent="0.2">
      <c r="A901" s="2" t="s">
        <v>41</v>
      </c>
      <c r="B901" s="2" t="s">
        <v>34</v>
      </c>
      <c r="C901" s="2" t="s">
        <v>6</v>
      </c>
      <c r="D901" s="2" t="s">
        <v>7</v>
      </c>
      <c r="E901" s="2" t="s">
        <v>9</v>
      </c>
      <c r="F901" s="2" t="s">
        <v>61</v>
      </c>
      <c r="G901" s="1">
        <v>330</v>
      </c>
      <c r="H901" s="1">
        <v>135</v>
      </c>
      <c r="I901" s="4">
        <v>1</v>
      </c>
      <c r="J901" s="2" t="s">
        <v>67</v>
      </c>
      <c r="K901" s="1">
        <f>Tabelle3[[#This Row],[Menge kg Nges]]/1000</f>
        <v>0.33</v>
      </c>
      <c r="L901" s="1">
        <f>Tabelle3[[#This Row],[Menge kg P2O5]]/1000</f>
        <v>0.13500000000000001</v>
      </c>
      <c r="M901" s="1">
        <f>Tabelle3[[#This Row],[Menge t Nges]]/Tabelle3[[#This Row],[Anzahl Lieferscheine]]</f>
        <v>0.33</v>
      </c>
      <c r="N901" s="1">
        <f>Tabelle3[[#This Row],[Menge t P2O5]]/Tabelle3[[#This Row],[Anzahl Lieferscheine]]</f>
        <v>0.13500000000000001</v>
      </c>
    </row>
    <row r="902" spans="1:14" x14ac:dyDescent="0.2">
      <c r="A902" s="2" t="s">
        <v>41</v>
      </c>
      <c r="B902" s="2" t="s">
        <v>34</v>
      </c>
      <c r="C902" s="2" t="s">
        <v>6</v>
      </c>
      <c r="D902" s="2" t="s">
        <v>7</v>
      </c>
      <c r="E902" s="2" t="s">
        <v>10</v>
      </c>
      <c r="F902" s="2" t="s">
        <v>61</v>
      </c>
      <c r="G902" s="1">
        <v>528</v>
      </c>
      <c r="H902" s="1">
        <v>216</v>
      </c>
      <c r="I902" s="4">
        <v>1</v>
      </c>
      <c r="J902" s="2" t="s">
        <v>67</v>
      </c>
      <c r="K902" s="1">
        <f>Tabelle3[[#This Row],[Menge kg Nges]]/1000</f>
        <v>0.52800000000000002</v>
      </c>
      <c r="L902" s="1">
        <f>Tabelle3[[#This Row],[Menge kg P2O5]]/1000</f>
        <v>0.216</v>
      </c>
      <c r="M902" s="1">
        <f>Tabelle3[[#This Row],[Menge t Nges]]/Tabelle3[[#This Row],[Anzahl Lieferscheine]]</f>
        <v>0.52800000000000002</v>
      </c>
      <c r="N902" s="1">
        <f>Tabelle3[[#This Row],[Menge t P2O5]]/Tabelle3[[#This Row],[Anzahl Lieferscheine]]</f>
        <v>0.216</v>
      </c>
    </row>
    <row r="903" spans="1:14" x14ac:dyDescent="0.2">
      <c r="A903" s="2" t="s">
        <v>41</v>
      </c>
      <c r="B903" s="2" t="s">
        <v>34</v>
      </c>
      <c r="C903" s="2" t="s">
        <v>6</v>
      </c>
      <c r="D903" s="2" t="s">
        <v>7</v>
      </c>
      <c r="E903" s="2" t="s">
        <v>11</v>
      </c>
      <c r="F903" s="2" t="s">
        <v>61</v>
      </c>
      <c r="G903" s="1">
        <v>1427</v>
      </c>
      <c r="H903" s="1">
        <v>744.5</v>
      </c>
      <c r="I903" s="4">
        <v>2</v>
      </c>
      <c r="J903" s="2" t="s">
        <v>67</v>
      </c>
      <c r="K903" s="1">
        <f>Tabelle3[[#This Row],[Menge kg Nges]]/1000</f>
        <v>1.427</v>
      </c>
      <c r="L903" s="1">
        <f>Tabelle3[[#This Row],[Menge kg P2O5]]/1000</f>
        <v>0.74450000000000005</v>
      </c>
      <c r="M903" s="1">
        <f>Tabelle3[[#This Row],[Menge t Nges]]/Tabelle3[[#This Row],[Anzahl Lieferscheine]]</f>
        <v>0.71350000000000002</v>
      </c>
      <c r="N903" s="1">
        <f>Tabelle3[[#This Row],[Menge t P2O5]]/Tabelle3[[#This Row],[Anzahl Lieferscheine]]</f>
        <v>0.37225000000000003</v>
      </c>
    </row>
    <row r="904" spans="1:14" x14ac:dyDescent="0.2">
      <c r="A904" s="2" t="s">
        <v>41</v>
      </c>
      <c r="B904" s="2" t="s">
        <v>34</v>
      </c>
      <c r="C904" s="2" t="s">
        <v>6</v>
      </c>
      <c r="D904" s="2" t="s">
        <v>7</v>
      </c>
      <c r="E904" s="2" t="s">
        <v>13</v>
      </c>
      <c r="F904" s="2" t="s">
        <v>61</v>
      </c>
      <c r="G904" s="1">
        <v>306.89999999999998</v>
      </c>
      <c r="H904" s="1">
        <v>207.9</v>
      </c>
      <c r="I904" s="4">
        <v>1</v>
      </c>
      <c r="J904" s="2" t="s">
        <v>67</v>
      </c>
      <c r="K904" s="1">
        <f>Tabelle3[[#This Row],[Menge kg Nges]]/1000</f>
        <v>0.30689999999999995</v>
      </c>
      <c r="L904" s="1">
        <f>Tabelle3[[#This Row],[Menge kg P2O5]]/1000</f>
        <v>0.2079</v>
      </c>
      <c r="M904" s="1">
        <f>Tabelle3[[#This Row],[Menge t Nges]]/Tabelle3[[#This Row],[Anzahl Lieferscheine]]</f>
        <v>0.30689999999999995</v>
      </c>
      <c r="N904" s="1">
        <f>Tabelle3[[#This Row],[Menge t P2O5]]/Tabelle3[[#This Row],[Anzahl Lieferscheine]]</f>
        <v>0.2079</v>
      </c>
    </row>
    <row r="905" spans="1:14" x14ac:dyDescent="0.2">
      <c r="A905" s="2" t="s">
        <v>41</v>
      </c>
      <c r="B905" s="2" t="s">
        <v>39</v>
      </c>
      <c r="C905" s="2" t="s">
        <v>6</v>
      </c>
      <c r="D905" s="2" t="s">
        <v>30</v>
      </c>
      <c r="E905" s="2" t="s">
        <v>26</v>
      </c>
      <c r="F905" s="2" t="s">
        <v>61</v>
      </c>
      <c r="G905" s="1">
        <v>158.85</v>
      </c>
      <c r="H905" s="1">
        <v>57.15</v>
      </c>
      <c r="I905" s="4">
        <v>1</v>
      </c>
      <c r="J905" s="2" t="s">
        <v>67</v>
      </c>
      <c r="K905" s="1">
        <f>Tabelle3[[#This Row],[Menge kg Nges]]/1000</f>
        <v>0.15884999999999999</v>
      </c>
      <c r="L905" s="1">
        <f>Tabelle3[[#This Row],[Menge kg P2O5]]/1000</f>
        <v>5.7149999999999999E-2</v>
      </c>
      <c r="M905" s="1">
        <f>Tabelle3[[#This Row],[Menge t Nges]]/Tabelle3[[#This Row],[Anzahl Lieferscheine]]</f>
        <v>0.15884999999999999</v>
      </c>
      <c r="N905" s="1">
        <f>Tabelle3[[#This Row],[Menge t P2O5]]/Tabelle3[[#This Row],[Anzahl Lieferscheine]]</f>
        <v>5.7149999999999999E-2</v>
      </c>
    </row>
    <row r="906" spans="1:14" x14ac:dyDescent="0.2">
      <c r="A906" s="2" t="s">
        <v>41</v>
      </c>
      <c r="B906" s="2" t="s">
        <v>39</v>
      </c>
      <c r="C906" s="2" t="s">
        <v>6</v>
      </c>
      <c r="D906" s="2" t="s">
        <v>7</v>
      </c>
      <c r="E906" s="2" t="s">
        <v>9</v>
      </c>
      <c r="F906" s="2" t="s">
        <v>61</v>
      </c>
      <c r="G906" s="1">
        <v>170</v>
      </c>
      <c r="H906" s="1">
        <v>70</v>
      </c>
      <c r="I906" s="4">
        <v>1</v>
      </c>
      <c r="J906" s="2" t="s">
        <v>67</v>
      </c>
      <c r="K906" s="1">
        <f>Tabelle3[[#This Row],[Menge kg Nges]]/1000</f>
        <v>0.17</v>
      </c>
      <c r="L906" s="1">
        <f>Tabelle3[[#This Row],[Menge kg P2O5]]/1000</f>
        <v>7.0000000000000007E-2</v>
      </c>
      <c r="M906" s="1">
        <f>Tabelle3[[#This Row],[Menge t Nges]]/Tabelle3[[#This Row],[Anzahl Lieferscheine]]</f>
        <v>0.17</v>
      </c>
      <c r="N906" s="1">
        <f>Tabelle3[[#This Row],[Menge t P2O5]]/Tabelle3[[#This Row],[Anzahl Lieferscheine]]</f>
        <v>7.0000000000000007E-2</v>
      </c>
    </row>
    <row r="907" spans="1:14" x14ac:dyDescent="0.2">
      <c r="A907" s="2" t="s">
        <v>41</v>
      </c>
      <c r="B907" s="2" t="s">
        <v>39</v>
      </c>
      <c r="C907" s="2" t="s">
        <v>6</v>
      </c>
      <c r="D907" s="2" t="s">
        <v>7</v>
      </c>
      <c r="E907" s="2" t="s">
        <v>11</v>
      </c>
      <c r="F907" s="2" t="s">
        <v>61</v>
      </c>
      <c r="G907" s="1">
        <v>534</v>
      </c>
      <c r="H907" s="1">
        <v>213</v>
      </c>
      <c r="I907" s="4">
        <v>3</v>
      </c>
      <c r="J907" s="2" t="s">
        <v>67</v>
      </c>
      <c r="K907" s="1">
        <f>Tabelle3[[#This Row],[Menge kg Nges]]/1000</f>
        <v>0.53400000000000003</v>
      </c>
      <c r="L907" s="1">
        <f>Tabelle3[[#This Row],[Menge kg P2O5]]/1000</f>
        <v>0.21299999999999999</v>
      </c>
      <c r="M907" s="1">
        <f>Tabelle3[[#This Row],[Menge t Nges]]/Tabelle3[[#This Row],[Anzahl Lieferscheine]]</f>
        <v>0.17800000000000002</v>
      </c>
      <c r="N907" s="1">
        <f>Tabelle3[[#This Row],[Menge t P2O5]]/Tabelle3[[#This Row],[Anzahl Lieferscheine]]</f>
        <v>7.0999999999999994E-2</v>
      </c>
    </row>
    <row r="908" spans="1:14" x14ac:dyDescent="0.2">
      <c r="A908" s="2" t="s">
        <v>41</v>
      </c>
      <c r="B908" s="2" t="s">
        <v>39</v>
      </c>
      <c r="C908" s="2" t="s">
        <v>6</v>
      </c>
      <c r="D908" s="2" t="s">
        <v>7</v>
      </c>
      <c r="E908" s="2" t="s">
        <v>12</v>
      </c>
      <c r="F908" s="2" t="s">
        <v>61</v>
      </c>
      <c r="G908" s="1">
        <v>2524.5</v>
      </c>
      <c r="H908" s="1">
        <v>1224</v>
      </c>
      <c r="I908" s="4">
        <v>16</v>
      </c>
      <c r="J908" s="2" t="s">
        <v>67</v>
      </c>
      <c r="K908" s="1">
        <f>Tabelle3[[#This Row],[Menge kg Nges]]/1000</f>
        <v>2.5245000000000002</v>
      </c>
      <c r="L908" s="1">
        <f>Tabelle3[[#This Row],[Menge kg P2O5]]/1000</f>
        <v>1.224</v>
      </c>
      <c r="M908" s="1">
        <f>Tabelle3[[#This Row],[Menge t Nges]]/Tabelle3[[#This Row],[Anzahl Lieferscheine]]</f>
        <v>0.15778125000000001</v>
      </c>
      <c r="N908" s="1">
        <f>Tabelle3[[#This Row],[Menge t P2O5]]/Tabelle3[[#This Row],[Anzahl Lieferscheine]]</f>
        <v>7.6499999999999999E-2</v>
      </c>
    </row>
    <row r="909" spans="1:14" x14ac:dyDescent="0.2">
      <c r="A909" s="2" t="s">
        <v>41</v>
      </c>
      <c r="B909" s="2" t="s">
        <v>39</v>
      </c>
      <c r="C909" s="2" t="s">
        <v>6</v>
      </c>
      <c r="D909" s="2" t="s">
        <v>7</v>
      </c>
      <c r="E909" s="2" t="s">
        <v>14</v>
      </c>
      <c r="F909" s="2" t="s">
        <v>61</v>
      </c>
      <c r="G909" s="1">
        <v>816</v>
      </c>
      <c r="H909" s="1">
        <v>384</v>
      </c>
      <c r="I909" s="4">
        <v>4</v>
      </c>
      <c r="J909" s="2" t="s">
        <v>67</v>
      </c>
      <c r="K909" s="1">
        <f>Tabelle3[[#This Row],[Menge kg Nges]]/1000</f>
        <v>0.81599999999999995</v>
      </c>
      <c r="L909" s="1">
        <f>Tabelle3[[#This Row],[Menge kg P2O5]]/1000</f>
        <v>0.38400000000000001</v>
      </c>
      <c r="M909" s="1">
        <f>Tabelle3[[#This Row],[Menge t Nges]]/Tabelle3[[#This Row],[Anzahl Lieferscheine]]</f>
        <v>0.20399999999999999</v>
      </c>
      <c r="N909" s="1">
        <f>Tabelle3[[#This Row],[Menge t P2O5]]/Tabelle3[[#This Row],[Anzahl Lieferscheine]]</f>
        <v>9.6000000000000002E-2</v>
      </c>
    </row>
    <row r="910" spans="1:14" x14ac:dyDescent="0.2">
      <c r="A910" s="2" t="s">
        <v>41</v>
      </c>
      <c r="B910" s="2" t="s">
        <v>39</v>
      </c>
      <c r="C910" s="2" t="s">
        <v>6</v>
      </c>
      <c r="D910" s="2" t="s">
        <v>15</v>
      </c>
      <c r="E910" s="2" t="s">
        <v>21</v>
      </c>
      <c r="F910" s="2" t="s">
        <v>61</v>
      </c>
      <c r="G910" s="1">
        <v>100</v>
      </c>
      <c r="H910" s="1">
        <v>60</v>
      </c>
      <c r="I910" s="4">
        <v>1</v>
      </c>
      <c r="J910" s="2" t="s">
        <v>67</v>
      </c>
      <c r="K910" s="1">
        <f>Tabelle3[[#This Row],[Menge kg Nges]]/1000</f>
        <v>0.1</v>
      </c>
      <c r="L910" s="1">
        <f>Tabelle3[[#This Row],[Menge kg P2O5]]/1000</f>
        <v>0.06</v>
      </c>
      <c r="M910" s="1">
        <f>Tabelle3[[#This Row],[Menge t Nges]]/Tabelle3[[#This Row],[Anzahl Lieferscheine]]</f>
        <v>0.1</v>
      </c>
      <c r="N910" s="1">
        <f>Tabelle3[[#This Row],[Menge t P2O5]]/Tabelle3[[#This Row],[Anzahl Lieferscheine]]</f>
        <v>0.06</v>
      </c>
    </row>
    <row r="911" spans="1:14" x14ac:dyDescent="0.2">
      <c r="A911" s="2" t="s">
        <v>41</v>
      </c>
      <c r="B911" s="2" t="s">
        <v>41</v>
      </c>
      <c r="C911" s="2" t="s">
        <v>6</v>
      </c>
      <c r="D911" s="2" t="s">
        <v>30</v>
      </c>
      <c r="E911" s="2" t="s">
        <v>26</v>
      </c>
      <c r="F911" s="2" t="s">
        <v>61</v>
      </c>
      <c r="G911" s="1">
        <v>18076.89</v>
      </c>
      <c r="H911" s="1">
        <v>8517.279999999997</v>
      </c>
      <c r="I911" s="4">
        <v>53</v>
      </c>
      <c r="J911" s="2" t="s">
        <v>67</v>
      </c>
      <c r="K911" s="1">
        <f>Tabelle3[[#This Row],[Menge kg Nges]]/1000</f>
        <v>18.076889999999999</v>
      </c>
      <c r="L911" s="1">
        <f>Tabelle3[[#This Row],[Menge kg P2O5]]/1000</f>
        <v>8.5172799999999977</v>
      </c>
      <c r="M911" s="1">
        <f>Tabelle3[[#This Row],[Menge t Nges]]/Tabelle3[[#This Row],[Anzahl Lieferscheine]]</f>
        <v>0.34107339622641508</v>
      </c>
      <c r="N911" s="1">
        <f>Tabelle3[[#This Row],[Menge t P2O5]]/Tabelle3[[#This Row],[Anzahl Lieferscheine]]</f>
        <v>0.16070339622641505</v>
      </c>
    </row>
    <row r="912" spans="1:14" x14ac:dyDescent="0.2">
      <c r="A912" s="2" t="s">
        <v>41</v>
      </c>
      <c r="B912" s="2" t="s">
        <v>41</v>
      </c>
      <c r="C912" s="2" t="s">
        <v>6</v>
      </c>
      <c r="D912" s="2" t="s">
        <v>7</v>
      </c>
      <c r="E912" s="2" t="s">
        <v>8</v>
      </c>
      <c r="F912" s="2" t="s">
        <v>61</v>
      </c>
      <c r="G912" s="1">
        <v>63971.700000000004</v>
      </c>
      <c r="H912" s="1">
        <v>25624.500000000004</v>
      </c>
      <c r="I912" s="4">
        <v>79</v>
      </c>
      <c r="J912" s="2" t="s">
        <v>67</v>
      </c>
      <c r="K912" s="1">
        <f>Tabelle3[[#This Row],[Menge kg Nges]]/1000</f>
        <v>63.971700000000006</v>
      </c>
      <c r="L912" s="1">
        <f>Tabelle3[[#This Row],[Menge kg P2O5]]/1000</f>
        <v>25.624500000000005</v>
      </c>
      <c r="M912" s="1">
        <f>Tabelle3[[#This Row],[Menge t Nges]]/Tabelle3[[#This Row],[Anzahl Lieferscheine]]</f>
        <v>0.80976835443037987</v>
      </c>
      <c r="N912" s="1">
        <f>Tabelle3[[#This Row],[Menge t P2O5]]/Tabelle3[[#This Row],[Anzahl Lieferscheine]]</f>
        <v>0.32436075949367094</v>
      </c>
    </row>
    <row r="913" spans="1:14" x14ac:dyDescent="0.2">
      <c r="A913" s="2" t="s">
        <v>41</v>
      </c>
      <c r="B913" s="2" t="s">
        <v>41</v>
      </c>
      <c r="C913" s="2" t="s">
        <v>6</v>
      </c>
      <c r="D913" s="2" t="s">
        <v>7</v>
      </c>
      <c r="E913" s="2" t="s">
        <v>9</v>
      </c>
      <c r="F913" s="2" t="s">
        <v>61</v>
      </c>
      <c r="G913" s="1">
        <v>68883.44</v>
      </c>
      <c r="H913" s="1">
        <v>29859.98</v>
      </c>
      <c r="I913" s="4">
        <v>78</v>
      </c>
      <c r="J913" s="2" t="s">
        <v>67</v>
      </c>
      <c r="K913" s="1">
        <f>Tabelle3[[#This Row],[Menge kg Nges]]/1000</f>
        <v>68.883440000000007</v>
      </c>
      <c r="L913" s="1">
        <f>Tabelle3[[#This Row],[Menge kg P2O5]]/1000</f>
        <v>29.85998</v>
      </c>
      <c r="M913" s="1">
        <f>Tabelle3[[#This Row],[Menge t Nges]]/Tabelle3[[#This Row],[Anzahl Lieferscheine]]</f>
        <v>0.88312102564102568</v>
      </c>
      <c r="N913" s="1">
        <f>Tabelle3[[#This Row],[Menge t P2O5]]/Tabelle3[[#This Row],[Anzahl Lieferscheine]]</f>
        <v>0.38282025641025641</v>
      </c>
    </row>
    <row r="914" spans="1:14" x14ac:dyDescent="0.2">
      <c r="A914" s="2" t="s">
        <v>41</v>
      </c>
      <c r="B914" s="2" t="s">
        <v>41</v>
      </c>
      <c r="C914" s="2" t="s">
        <v>6</v>
      </c>
      <c r="D914" s="2" t="s">
        <v>7</v>
      </c>
      <c r="E914" s="2" t="s">
        <v>50</v>
      </c>
      <c r="F914" s="2" t="s">
        <v>61</v>
      </c>
      <c r="G914" s="1">
        <v>4382.68</v>
      </c>
      <c r="H914" s="1">
        <v>1863.0800000000002</v>
      </c>
      <c r="I914" s="4">
        <v>6</v>
      </c>
      <c r="J914" s="2" t="s">
        <v>67</v>
      </c>
      <c r="K914" s="1">
        <f>Tabelle3[[#This Row],[Menge kg Nges]]/1000</f>
        <v>4.3826800000000006</v>
      </c>
      <c r="L914" s="1">
        <f>Tabelle3[[#This Row],[Menge kg P2O5]]/1000</f>
        <v>1.8630800000000001</v>
      </c>
      <c r="M914" s="1">
        <f>Tabelle3[[#This Row],[Menge t Nges]]/Tabelle3[[#This Row],[Anzahl Lieferscheine]]</f>
        <v>0.7304466666666668</v>
      </c>
      <c r="N914" s="1">
        <f>Tabelle3[[#This Row],[Menge t P2O5]]/Tabelle3[[#This Row],[Anzahl Lieferscheine]]</f>
        <v>0.31051333333333336</v>
      </c>
    </row>
    <row r="915" spans="1:14" x14ac:dyDescent="0.2">
      <c r="A915" s="2" t="s">
        <v>41</v>
      </c>
      <c r="B915" s="2" t="s">
        <v>41</v>
      </c>
      <c r="C915" s="2" t="s">
        <v>6</v>
      </c>
      <c r="D915" s="2" t="s">
        <v>7</v>
      </c>
      <c r="E915" s="2" t="s">
        <v>10</v>
      </c>
      <c r="F915" s="2" t="s">
        <v>61</v>
      </c>
      <c r="G915" s="1">
        <v>8100.2</v>
      </c>
      <c r="H915" s="1">
        <v>3091.8</v>
      </c>
      <c r="I915" s="4">
        <v>11</v>
      </c>
      <c r="J915" s="2" t="s">
        <v>67</v>
      </c>
      <c r="K915" s="1">
        <f>Tabelle3[[#This Row],[Menge kg Nges]]/1000</f>
        <v>8.1001999999999992</v>
      </c>
      <c r="L915" s="1">
        <f>Tabelle3[[#This Row],[Menge kg P2O5]]/1000</f>
        <v>3.0918000000000001</v>
      </c>
      <c r="M915" s="1">
        <f>Tabelle3[[#This Row],[Menge t Nges]]/Tabelle3[[#This Row],[Anzahl Lieferscheine]]</f>
        <v>0.73638181818181814</v>
      </c>
      <c r="N915" s="1">
        <f>Tabelle3[[#This Row],[Menge t P2O5]]/Tabelle3[[#This Row],[Anzahl Lieferscheine]]</f>
        <v>0.28107272727272731</v>
      </c>
    </row>
    <row r="916" spans="1:14" x14ac:dyDescent="0.2">
      <c r="A916" s="2" t="s">
        <v>41</v>
      </c>
      <c r="B916" s="2" t="s">
        <v>41</v>
      </c>
      <c r="C916" s="2" t="s">
        <v>6</v>
      </c>
      <c r="D916" s="2" t="s">
        <v>7</v>
      </c>
      <c r="E916" s="2" t="s">
        <v>11</v>
      </c>
      <c r="F916" s="2" t="s">
        <v>61</v>
      </c>
      <c r="G916" s="1">
        <v>14666.700000000003</v>
      </c>
      <c r="H916" s="1">
        <v>6897</v>
      </c>
      <c r="I916" s="4">
        <v>57</v>
      </c>
      <c r="J916" s="2" t="s">
        <v>67</v>
      </c>
      <c r="K916" s="1">
        <f>Tabelle3[[#This Row],[Menge kg Nges]]/1000</f>
        <v>14.666700000000002</v>
      </c>
      <c r="L916" s="1">
        <f>Tabelle3[[#This Row],[Menge kg P2O5]]/1000</f>
        <v>6.8970000000000002</v>
      </c>
      <c r="M916" s="1">
        <f>Tabelle3[[#This Row],[Menge t Nges]]/Tabelle3[[#This Row],[Anzahl Lieferscheine]]</f>
        <v>0.25731052631578949</v>
      </c>
      <c r="N916" s="1">
        <f>Tabelle3[[#This Row],[Menge t P2O5]]/Tabelle3[[#This Row],[Anzahl Lieferscheine]]</f>
        <v>0.12100000000000001</v>
      </c>
    </row>
    <row r="917" spans="1:14" x14ac:dyDescent="0.2">
      <c r="A917" s="2" t="s">
        <v>41</v>
      </c>
      <c r="B917" s="2" t="s">
        <v>41</v>
      </c>
      <c r="C917" s="2" t="s">
        <v>6</v>
      </c>
      <c r="D917" s="2" t="s">
        <v>7</v>
      </c>
      <c r="E917" s="2" t="s">
        <v>12</v>
      </c>
      <c r="F917" s="2" t="s">
        <v>61</v>
      </c>
      <c r="G917" s="1">
        <v>30387.57</v>
      </c>
      <c r="H917" s="1">
        <v>13010.919999999998</v>
      </c>
      <c r="I917" s="4">
        <v>74</v>
      </c>
      <c r="J917" s="2" t="s">
        <v>67</v>
      </c>
      <c r="K917" s="1">
        <f>Tabelle3[[#This Row],[Menge kg Nges]]/1000</f>
        <v>30.38757</v>
      </c>
      <c r="L917" s="1">
        <f>Tabelle3[[#This Row],[Menge kg P2O5]]/1000</f>
        <v>13.010919999999999</v>
      </c>
      <c r="M917" s="1">
        <f>Tabelle3[[#This Row],[Menge t Nges]]/Tabelle3[[#This Row],[Anzahl Lieferscheine]]</f>
        <v>0.41064283783783784</v>
      </c>
      <c r="N917" s="1">
        <f>Tabelle3[[#This Row],[Menge t P2O5]]/Tabelle3[[#This Row],[Anzahl Lieferscheine]]</f>
        <v>0.17582324324324322</v>
      </c>
    </row>
    <row r="918" spans="1:14" x14ac:dyDescent="0.2">
      <c r="A918" s="2" t="s">
        <v>41</v>
      </c>
      <c r="B918" s="2" t="s">
        <v>41</v>
      </c>
      <c r="C918" s="2" t="s">
        <v>6</v>
      </c>
      <c r="D918" s="2" t="s">
        <v>7</v>
      </c>
      <c r="E918" s="2" t="s">
        <v>13</v>
      </c>
      <c r="F918" s="2" t="s">
        <v>61</v>
      </c>
      <c r="G918" s="1">
        <v>20433.390000000003</v>
      </c>
      <c r="H918" s="1">
        <v>11750.35</v>
      </c>
      <c r="I918" s="4">
        <v>45</v>
      </c>
      <c r="J918" s="2" t="s">
        <v>67</v>
      </c>
      <c r="K918" s="1">
        <f>Tabelle3[[#This Row],[Menge kg Nges]]/1000</f>
        <v>20.433390000000003</v>
      </c>
      <c r="L918" s="1">
        <f>Tabelle3[[#This Row],[Menge kg P2O5]]/1000</f>
        <v>11.750350000000001</v>
      </c>
      <c r="M918" s="1">
        <f>Tabelle3[[#This Row],[Menge t Nges]]/Tabelle3[[#This Row],[Anzahl Lieferscheine]]</f>
        <v>0.45407533333333339</v>
      </c>
      <c r="N918" s="1">
        <f>Tabelle3[[#This Row],[Menge t P2O5]]/Tabelle3[[#This Row],[Anzahl Lieferscheine]]</f>
        <v>0.2611188888888889</v>
      </c>
    </row>
    <row r="919" spans="1:14" x14ac:dyDescent="0.2">
      <c r="A919" s="2" t="s">
        <v>41</v>
      </c>
      <c r="B919" s="2" t="s">
        <v>41</v>
      </c>
      <c r="C919" s="2" t="s">
        <v>6</v>
      </c>
      <c r="D919" s="2" t="s">
        <v>7</v>
      </c>
      <c r="E919" s="2" t="s">
        <v>14</v>
      </c>
      <c r="F919" s="2" t="s">
        <v>61</v>
      </c>
      <c r="G919" s="1">
        <v>7920.8</v>
      </c>
      <c r="H919" s="1">
        <v>4069.2</v>
      </c>
      <c r="I919" s="4">
        <v>29</v>
      </c>
      <c r="J919" s="2" t="s">
        <v>67</v>
      </c>
      <c r="K919" s="1">
        <f>Tabelle3[[#This Row],[Menge kg Nges]]/1000</f>
        <v>7.9207999999999998</v>
      </c>
      <c r="L919" s="1">
        <f>Tabelle3[[#This Row],[Menge kg P2O5]]/1000</f>
        <v>4.0691999999999995</v>
      </c>
      <c r="M919" s="1">
        <f>Tabelle3[[#This Row],[Menge t Nges]]/Tabelle3[[#This Row],[Anzahl Lieferscheine]]</f>
        <v>0.27313103448275861</v>
      </c>
      <c r="N919" s="1">
        <f>Tabelle3[[#This Row],[Menge t P2O5]]/Tabelle3[[#This Row],[Anzahl Lieferscheine]]</f>
        <v>0.14031724137931031</v>
      </c>
    </row>
    <row r="920" spans="1:14" x14ac:dyDescent="0.2">
      <c r="A920" s="2" t="s">
        <v>41</v>
      </c>
      <c r="B920" s="2" t="s">
        <v>41</v>
      </c>
      <c r="C920" s="2" t="s">
        <v>6</v>
      </c>
      <c r="D920" s="2" t="s">
        <v>15</v>
      </c>
      <c r="E920" s="2" t="s">
        <v>18</v>
      </c>
      <c r="F920" s="2" t="s">
        <v>61</v>
      </c>
      <c r="G920" s="1">
        <v>924</v>
      </c>
      <c r="H920" s="1">
        <v>748</v>
      </c>
      <c r="I920" s="4">
        <v>5</v>
      </c>
      <c r="J920" s="2" t="s">
        <v>67</v>
      </c>
      <c r="K920" s="1">
        <f>Tabelle3[[#This Row],[Menge kg Nges]]/1000</f>
        <v>0.92400000000000004</v>
      </c>
      <c r="L920" s="1">
        <f>Tabelle3[[#This Row],[Menge kg P2O5]]/1000</f>
        <v>0.748</v>
      </c>
      <c r="M920" s="1">
        <f>Tabelle3[[#This Row],[Menge t Nges]]/Tabelle3[[#This Row],[Anzahl Lieferscheine]]</f>
        <v>0.18480000000000002</v>
      </c>
      <c r="N920" s="1">
        <f>Tabelle3[[#This Row],[Menge t P2O5]]/Tabelle3[[#This Row],[Anzahl Lieferscheine]]</f>
        <v>0.14960000000000001</v>
      </c>
    </row>
    <row r="921" spans="1:14" x14ac:dyDescent="0.2">
      <c r="A921" s="2" t="s">
        <v>41</v>
      </c>
      <c r="B921" s="2" t="s">
        <v>41</v>
      </c>
      <c r="C921" s="2" t="s">
        <v>6</v>
      </c>
      <c r="D921" s="2" t="s">
        <v>15</v>
      </c>
      <c r="E921" s="2" t="s">
        <v>20</v>
      </c>
      <c r="F921" s="2" t="s">
        <v>61</v>
      </c>
      <c r="G921" s="1">
        <v>211.2</v>
      </c>
      <c r="H921" s="1">
        <v>120</v>
      </c>
      <c r="I921" s="4">
        <v>1</v>
      </c>
      <c r="J921" s="2" t="s">
        <v>67</v>
      </c>
      <c r="K921" s="1">
        <f>Tabelle3[[#This Row],[Menge kg Nges]]/1000</f>
        <v>0.2112</v>
      </c>
      <c r="L921" s="1">
        <f>Tabelle3[[#This Row],[Menge kg P2O5]]/1000</f>
        <v>0.12</v>
      </c>
      <c r="M921" s="1">
        <f>Tabelle3[[#This Row],[Menge t Nges]]/Tabelle3[[#This Row],[Anzahl Lieferscheine]]</f>
        <v>0.2112</v>
      </c>
      <c r="N921" s="1">
        <f>Tabelle3[[#This Row],[Menge t P2O5]]/Tabelle3[[#This Row],[Anzahl Lieferscheine]]</f>
        <v>0.12</v>
      </c>
    </row>
    <row r="922" spans="1:14" x14ac:dyDescent="0.2">
      <c r="A922" s="2" t="s">
        <v>41</v>
      </c>
      <c r="B922" s="2" t="s">
        <v>41</v>
      </c>
      <c r="C922" s="2" t="s">
        <v>6</v>
      </c>
      <c r="D922" s="2" t="s">
        <v>15</v>
      </c>
      <c r="E922" s="2" t="s">
        <v>21</v>
      </c>
      <c r="F922" s="2" t="s">
        <v>61</v>
      </c>
      <c r="G922" s="1">
        <v>1190.0999999999999</v>
      </c>
      <c r="H922" s="1">
        <v>689.7</v>
      </c>
      <c r="I922" s="4">
        <v>9</v>
      </c>
      <c r="J922" s="2" t="s">
        <v>67</v>
      </c>
      <c r="K922" s="1">
        <f>Tabelle3[[#This Row],[Menge kg Nges]]/1000</f>
        <v>1.1900999999999999</v>
      </c>
      <c r="L922" s="1">
        <f>Tabelle3[[#This Row],[Menge kg P2O5]]/1000</f>
        <v>0.68970000000000009</v>
      </c>
      <c r="M922" s="1">
        <f>Tabelle3[[#This Row],[Menge t Nges]]/Tabelle3[[#This Row],[Anzahl Lieferscheine]]</f>
        <v>0.13223333333333331</v>
      </c>
      <c r="N922" s="1">
        <f>Tabelle3[[#This Row],[Menge t P2O5]]/Tabelle3[[#This Row],[Anzahl Lieferscheine]]</f>
        <v>7.6633333333333345E-2</v>
      </c>
    </row>
    <row r="923" spans="1:14" x14ac:dyDescent="0.2">
      <c r="A923" s="2" t="s">
        <v>41</v>
      </c>
      <c r="B923" s="2" t="s">
        <v>41</v>
      </c>
      <c r="C923" s="2" t="s">
        <v>6</v>
      </c>
      <c r="D923" s="2" t="s">
        <v>15</v>
      </c>
      <c r="E923" s="2" t="s">
        <v>9</v>
      </c>
      <c r="F923" s="2" t="s">
        <v>61</v>
      </c>
      <c r="G923" s="1">
        <v>3344.4599999999996</v>
      </c>
      <c r="H923" s="1">
        <v>1696.0500000000002</v>
      </c>
      <c r="I923" s="4">
        <v>13</v>
      </c>
      <c r="J923" s="2" t="s">
        <v>67</v>
      </c>
      <c r="K923" s="1">
        <f>Tabelle3[[#This Row],[Menge kg Nges]]/1000</f>
        <v>3.3444599999999998</v>
      </c>
      <c r="L923" s="1">
        <f>Tabelle3[[#This Row],[Menge kg P2O5]]/1000</f>
        <v>1.6960500000000003</v>
      </c>
      <c r="M923" s="1">
        <f>Tabelle3[[#This Row],[Menge t Nges]]/Tabelle3[[#This Row],[Anzahl Lieferscheine]]</f>
        <v>0.25726615384615381</v>
      </c>
      <c r="N923" s="1">
        <f>Tabelle3[[#This Row],[Menge t P2O5]]/Tabelle3[[#This Row],[Anzahl Lieferscheine]]</f>
        <v>0.13046538461538465</v>
      </c>
    </row>
    <row r="924" spans="1:14" x14ac:dyDescent="0.2">
      <c r="A924" s="2" t="s">
        <v>41</v>
      </c>
      <c r="B924" s="2" t="s">
        <v>41</v>
      </c>
      <c r="C924" s="2" t="s">
        <v>6</v>
      </c>
      <c r="D924" s="2" t="s">
        <v>15</v>
      </c>
      <c r="E924" s="2" t="s">
        <v>10</v>
      </c>
      <c r="F924" s="2" t="s">
        <v>61</v>
      </c>
      <c r="G924" s="1">
        <v>1012.5</v>
      </c>
      <c r="H924" s="1">
        <v>432.5</v>
      </c>
      <c r="I924" s="4">
        <v>1</v>
      </c>
      <c r="J924" s="2" t="s">
        <v>67</v>
      </c>
      <c r="K924" s="1">
        <f>Tabelle3[[#This Row],[Menge kg Nges]]/1000</f>
        <v>1.0125</v>
      </c>
      <c r="L924" s="1">
        <f>Tabelle3[[#This Row],[Menge kg P2O5]]/1000</f>
        <v>0.4325</v>
      </c>
      <c r="M924" s="1">
        <f>Tabelle3[[#This Row],[Menge t Nges]]/Tabelle3[[#This Row],[Anzahl Lieferscheine]]</f>
        <v>1.0125</v>
      </c>
      <c r="N924" s="1">
        <f>Tabelle3[[#This Row],[Menge t P2O5]]/Tabelle3[[#This Row],[Anzahl Lieferscheine]]</f>
        <v>0.4325</v>
      </c>
    </row>
    <row r="925" spans="1:14" x14ac:dyDescent="0.2">
      <c r="A925" s="2" t="s">
        <v>41</v>
      </c>
      <c r="B925" s="2" t="s">
        <v>41</v>
      </c>
      <c r="C925" s="2" t="s">
        <v>25</v>
      </c>
      <c r="D925" s="2" t="s">
        <v>25</v>
      </c>
      <c r="E925" s="2" t="s">
        <v>26</v>
      </c>
      <c r="F925" s="2" t="s">
        <v>61</v>
      </c>
      <c r="G925" s="1">
        <v>4868.2700000000004</v>
      </c>
      <c r="H925" s="1">
        <v>9367.7499999999982</v>
      </c>
      <c r="I925" s="4">
        <v>28</v>
      </c>
      <c r="J925" s="2" t="s">
        <v>67</v>
      </c>
      <c r="K925" s="1">
        <f>Tabelle3[[#This Row],[Menge kg Nges]]/1000</f>
        <v>4.8682700000000008</v>
      </c>
      <c r="L925" s="1">
        <f>Tabelle3[[#This Row],[Menge kg P2O5]]/1000</f>
        <v>9.3677499999999974</v>
      </c>
      <c r="M925" s="1">
        <f>Tabelle3[[#This Row],[Menge t Nges]]/Tabelle3[[#This Row],[Anzahl Lieferscheine]]</f>
        <v>0.17386678571428574</v>
      </c>
      <c r="N925" s="1">
        <f>Tabelle3[[#This Row],[Menge t P2O5]]/Tabelle3[[#This Row],[Anzahl Lieferscheine]]</f>
        <v>0.33456249999999993</v>
      </c>
    </row>
    <row r="926" spans="1:14" x14ac:dyDescent="0.2">
      <c r="A926" s="2" t="s">
        <v>41</v>
      </c>
      <c r="B926" s="2" t="s">
        <v>42</v>
      </c>
      <c r="C926" s="2" t="s">
        <v>6</v>
      </c>
      <c r="D926" s="2" t="s">
        <v>30</v>
      </c>
      <c r="E926" s="2" t="s">
        <v>26</v>
      </c>
      <c r="F926" s="2" t="s">
        <v>61</v>
      </c>
      <c r="G926" s="1">
        <v>3874.7099999999991</v>
      </c>
      <c r="H926" s="1">
        <v>2252.1000000000004</v>
      </c>
      <c r="I926" s="4">
        <v>11</v>
      </c>
      <c r="J926" s="2" t="s">
        <v>67</v>
      </c>
      <c r="K926" s="1">
        <f>Tabelle3[[#This Row],[Menge kg Nges]]/1000</f>
        <v>3.874709999999999</v>
      </c>
      <c r="L926" s="1">
        <f>Tabelle3[[#This Row],[Menge kg P2O5]]/1000</f>
        <v>2.2521000000000004</v>
      </c>
      <c r="M926" s="1">
        <f>Tabelle3[[#This Row],[Menge t Nges]]/Tabelle3[[#This Row],[Anzahl Lieferscheine]]</f>
        <v>0.35224636363636352</v>
      </c>
      <c r="N926" s="1">
        <f>Tabelle3[[#This Row],[Menge t P2O5]]/Tabelle3[[#This Row],[Anzahl Lieferscheine]]</f>
        <v>0.20473636363636369</v>
      </c>
    </row>
    <row r="927" spans="1:14" x14ac:dyDescent="0.2">
      <c r="A927" s="2" t="s">
        <v>41</v>
      </c>
      <c r="B927" s="2" t="s">
        <v>42</v>
      </c>
      <c r="C927" s="2" t="s">
        <v>6</v>
      </c>
      <c r="D927" s="2" t="s">
        <v>7</v>
      </c>
      <c r="E927" s="2" t="s">
        <v>8</v>
      </c>
      <c r="F927" s="2" t="s">
        <v>61</v>
      </c>
      <c r="G927" s="1">
        <v>2024.2</v>
      </c>
      <c r="H927" s="1">
        <v>837.59999999999991</v>
      </c>
      <c r="I927" s="4">
        <v>4</v>
      </c>
      <c r="J927" s="2" t="s">
        <v>67</v>
      </c>
      <c r="K927" s="1">
        <f>Tabelle3[[#This Row],[Menge kg Nges]]/1000</f>
        <v>2.0242</v>
      </c>
      <c r="L927" s="1">
        <f>Tabelle3[[#This Row],[Menge kg P2O5]]/1000</f>
        <v>0.8375999999999999</v>
      </c>
      <c r="M927" s="1">
        <f>Tabelle3[[#This Row],[Menge t Nges]]/Tabelle3[[#This Row],[Anzahl Lieferscheine]]</f>
        <v>0.50605</v>
      </c>
      <c r="N927" s="1">
        <f>Tabelle3[[#This Row],[Menge t P2O5]]/Tabelle3[[#This Row],[Anzahl Lieferscheine]]</f>
        <v>0.20939999999999998</v>
      </c>
    </row>
    <row r="928" spans="1:14" x14ac:dyDescent="0.2">
      <c r="A928" s="2" t="s">
        <v>41</v>
      </c>
      <c r="B928" s="2" t="s">
        <v>42</v>
      </c>
      <c r="C928" s="2" t="s">
        <v>6</v>
      </c>
      <c r="D928" s="2" t="s">
        <v>7</v>
      </c>
      <c r="E928" s="2" t="s">
        <v>9</v>
      </c>
      <c r="F928" s="2" t="s">
        <v>61</v>
      </c>
      <c r="G928" s="1">
        <v>1794</v>
      </c>
      <c r="H928" s="1">
        <v>690</v>
      </c>
      <c r="I928" s="4">
        <v>2</v>
      </c>
      <c r="J928" s="2" t="s">
        <v>67</v>
      </c>
      <c r="K928" s="1">
        <f>Tabelle3[[#This Row],[Menge kg Nges]]/1000</f>
        <v>1.794</v>
      </c>
      <c r="L928" s="1">
        <f>Tabelle3[[#This Row],[Menge kg P2O5]]/1000</f>
        <v>0.69</v>
      </c>
      <c r="M928" s="1">
        <f>Tabelle3[[#This Row],[Menge t Nges]]/Tabelle3[[#This Row],[Anzahl Lieferscheine]]</f>
        <v>0.89700000000000002</v>
      </c>
      <c r="N928" s="1">
        <f>Tabelle3[[#This Row],[Menge t P2O5]]/Tabelle3[[#This Row],[Anzahl Lieferscheine]]</f>
        <v>0.34499999999999997</v>
      </c>
    </row>
    <row r="929" spans="1:14" x14ac:dyDescent="0.2">
      <c r="A929" s="2" t="s">
        <v>41</v>
      </c>
      <c r="B929" s="2" t="s">
        <v>42</v>
      </c>
      <c r="C929" s="2" t="s">
        <v>6</v>
      </c>
      <c r="D929" s="2" t="s">
        <v>7</v>
      </c>
      <c r="E929" s="2" t="s">
        <v>50</v>
      </c>
      <c r="F929" s="2" t="s">
        <v>61</v>
      </c>
      <c r="G929" s="1">
        <v>1223.2</v>
      </c>
      <c r="H929" s="1">
        <v>500.4</v>
      </c>
      <c r="I929" s="4">
        <v>4</v>
      </c>
      <c r="J929" s="2" t="s">
        <v>67</v>
      </c>
      <c r="K929" s="1">
        <f>Tabelle3[[#This Row],[Menge kg Nges]]/1000</f>
        <v>1.2232000000000001</v>
      </c>
      <c r="L929" s="1">
        <f>Tabelle3[[#This Row],[Menge kg P2O5]]/1000</f>
        <v>0.50039999999999996</v>
      </c>
      <c r="M929" s="1">
        <f>Tabelle3[[#This Row],[Menge t Nges]]/Tabelle3[[#This Row],[Anzahl Lieferscheine]]</f>
        <v>0.30580000000000002</v>
      </c>
      <c r="N929" s="1">
        <f>Tabelle3[[#This Row],[Menge t P2O5]]/Tabelle3[[#This Row],[Anzahl Lieferscheine]]</f>
        <v>0.12509999999999999</v>
      </c>
    </row>
    <row r="930" spans="1:14" x14ac:dyDescent="0.2">
      <c r="A930" s="2" t="s">
        <v>41</v>
      </c>
      <c r="B930" s="2" t="s">
        <v>42</v>
      </c>
      <c r="C930" s="2" t="s">
        <v>6</v>
      </c>
      <c r="D930" s="2" t="s">
        <v>7</v>
      </c>
      <c r="E930" s="2" t="s">
        <v>11</v>
      </c>
      <c r="F930" s="2" t="s">
        <v>61</v>
      </c>
      <c r="G930" s="1">
        <v>1639.25</v>
      </c>
      <c r="H930" s="1">
        <v>748.5</v>
      </c>
      <c r="I930" s="4">
        <v>4</v>
      </c>
      <c r="J930" s="2" t="s">
        <v>67</v>
      </c>
      <c r="K930" s="1">
        <f>Tabelle3[[#This Row],[Menge kg Nges]]/1000</f>
        <v>1.6392500000000001</v>
      </c>
      <c r="L930" s="1">
        <f>Tabelle3[[#This Row],[Menge kg P2O5]]/1000</f>
        <v>0.74850000000000005</v>
      </c>
      <c r="M930" s="1">
        <f>Tabelle3[[#This Row],[Menge t Nges]]/Tabelle3[[#This Row],[Anzahl Lieferscheine]]</f>
        <v>0.40981250000000002</v>
      </c>
      <c r="N930" s="1">
        <f>Tabelle3[[#This Row],[Menge t P2O5]]/Tabelle3[[#This Row],[Anzahl Lieferscheine]]</f>
        <v>0.18712500000000001</v>
      </c>
    </row>
    <row r="931" spans="1:14" x14ac:dyDescent="0.2">
      <c r="A931" s="2" t="s">
        <v>41</v>
      </c>
      <c r="B931" s="2" t="s">
        <v>42</v>
      </c>
      <c r="C931" s="2" t="s">
        <v>6</v>
      </c>
      <c r="D931" s="2" t="s">
        <v>7</v>
      </c>
      <c r="E931" s="2" t="s">
        <v>12</v>
      </c>
      <c r="F931" s="2" t="s">
        <v>61</v>
      </c>
      <c r="G931" s="1">
        <v>2441.7999999999997</v>
      </c>
      <c r="H931" s="1">
        <v>1170.1999999999998</v>
      </c>
      <c r="I931" s="4">
        <v>8</v>
      </c>
      <c r="J931" s="2" t="s">
        <v>67</v>
      </c>
      <c r="K931" s="1">
        <f>Tabelle3[[#This Row],[Menge kg Nges]]/1000</f>
        <v>2.4417999999999997</v>
      </c>
      <c r="L931" s="1">
        <f>Tabelle3[[#This Row],[Menge kg P2O5]]/1000</f>
        <v>1.1701999999999999</v>
      </c>
      <c r="M931" s="1">
        <f>Tabelle3[[#This Row],[Menge t Nges]]/Tabelle3[[#This Row],[Anzahl Lieferscheine]]</f>
        <v>0.30522499999999997</v>
      </c>
      <c r="N931" s="1">
        <f>Tabelle3[[#This Row],[Menge t P2O5]]/Tabelle3[[#This Row],[Anzahl Lieferscheine]]</f>
        <v>0.14627499999999999</v>
      </c>
    </row>
    <row r="932" spans="1:14" x14ac:dyDescent="0.2">
      <c r="A932" s="2" t="s">
        <v>41</v>
      </c>
      <c r="B932" s="2" t="s">
        <v>42</v>
      </c>
      <c r="C932" s="2" t="s">
        <v>6</v>
      </c>
      <c r="D932" s="2" t="s">
        <v>7</v>
      </c>
      <c r="E932" s="2" t="s">
        <v>13</v>
      </c>
      <c r="F932" s="2" t="s">
        <v>61</v>
      </c>
      <c r="G932" s="1">
        <v>2880.72</v>
      </c>
      <c r="H932" s="1">
        <v>1575.75</v>
      </c>
      <c r="I932" s="4">
        <v>10</v>
      </c>
      <c r="J932" s="2" t="s">
        <v>67</v>
      </c>
      <c r="K932" s="1">
        <f>Tabelle3[[#This Row],[Menge kg Nges]]/1000</f>
        <v>2.8807199999999997</v>
      </c>
      <c r="L932" s="1">
        <f>Tabelle3[[#This Row],[Menge kg P2O5]]/1000</f>
        <v>1.57575</v>
      </c>
      <c r="M932" s="1">
        <f>Tabelle3[[#This Row],[Menge t Nges]]/Tabelle3[[#This Row],[Anzahl Lieferscheine]]</f>
        <v>0.28807199999999999</v>
      </c>
      <c r="N932" s="1">
        <f>Tabelle3[[#This Row],[Menge t P2O5]]/Tabelle3[[#This Row],[Anzahl Lieferscheine]]</f>
        <v>0.15757499999999999</v>
      </c>
    </row>
    <row r="933" spans="1:14" x14ac:dyDescent="0.2">
      <c r="A933" s="2" t="s">
        <v>41</v>
      </c>
      <c r="B933" s="2" t="s">
        <v>42</v>
      </c>
      <c r="C933" s="2" t="s">
        <v>6</v>
      </c>
      <c r="D933" s="2" t="s">
        <v>15</v>
      </c>
      <c r="E933" s="2" t="s">
        <v>21</v>
      </c>
      <c r="F933" s="2" t="s">
        <v>61</v>
      </c>
      <c r="G933" s="1">
        <v>112.7</v>
      </c>
      <c r="H933" s="1">
        <v>61.9</v>
      </c>
      <c r="I933" s="4">
        <v>1</v>
      </c>
      <c r="J933" s="2" t="s">
        <v>67</v>
      </c>
      <c r="K933" s="1">
        <f>Tabelle3[[#This Row],[Menge kg Nges]]/1000</f>
        <v>0.11270000000000001</v>
      </c>
      <c r="L933" s="1">
        <f>Tabelle3[[#This Row],[Menge kg P2O5]]/1000</f>
        <v>6.1899999999999997E-2</v>
      </c>
      <c r="M933" s="1">
        <f>Tabelle3[[#This Row],[Menge t Nges]]/Tabelle3[[#This Row],[Anzahl Lieferscheine]]</f>
        <v>0.11270000000000001</v>
      </c>
      <c r="N933" s="1">
        <f>Tabelle3[[#This Row],[Menge t P2O5]]/Tabelle3[[#This Row],[Anzahl Lieferscheine]]</f>
        <v>6.1899999999999997E-2</v>
      </c>
    </row>
    <row r="934" spans="1:14" x14ac:dyDescent="0.2">
      <c r="A934" s="2" t="s">
        <v>41</v>
      </c>
      <c r="B934" s="2" t="s">
        <v>42</v>
      </c>
      <c r="C934" s="2" t="s">
        <v>25</v>
      </c>
      <c r="D934" s="2" t="s">
        <v>25</v>
      </c>
      <c r="E934" s="2" t="s">
        <v>26</v>
      </c>
      <c r="F934" s="2" t="s">
        <v>61</v>
      </c>
      <c r="G934" s="1">
        <v>2404.92</v>
      </c>
      <c r="H934" s="1">
        <v>7704.7600000000011</v>
      </c>
      <c r="I934" s="4">
        <v>30</v>
      </c>
      <c r="J934" s="2" t="s">
        <v>67</v>
      </c>
      <c r="K934" s="1">
        <f>Tabelle3[[#This Row],[Menge kg Nges]]/1000</f>
        <v>2.4049200000000002</v>
      </c>
      <c r="L934" s="1">
        <f>Tabelle3[[#This Row],[Menge kg P2O5]]/1000</f>
        <v>7.7047600000000012</v>
      </c>
      <c r="M934" s="1">
        <f>Tabelle3[[#This Row],[Menge t Nges]]/Tabelle3[[#This Row],[Anzahl Lieferscheine]]</f>
        <v>8.0163999999999999E-2</v>
      </c>
      <c r="N934" s="1">
        <f>Tabelle3[[#This Row],[Menge t P2O5]]/Tabelle3[[#This Row],[Anzahl Lieferscheine]]</f>
        <v>0.25682533333333335</v>
      </c>
    </row>
    <row r="935" spans="1:14" x14ac:dyDescent="0.2">
      <c r="A935" s="2" t="s">
        <v>42</v>
      </c>
      <c r="B935" s="2" t="s">
        <v>32</v>
      </c>
      <c r="C935" s="2" t="s">
        <v>6</v>
      </c>
      <c r="D935" s="2" t="s">
        <v>7</v>
      </c>
      <c r="E935" s="2" t="s">
        <v>10</v>
      </c>
      <c r="F935" s="2" t="s">
        <v>61</v>
      </c>
      <c r="G935" s="1">
        <v>208</v>
      </c>
      <c r="H935" s="1">
        <v>80</v>
      </c>
      <c r="I935" s="4">
        <v>1</v>
      </c>
      <c r="J935" s="2" t="s">
        <v>67</v>
      </c>
      <c r="K935" s="1">
        <f>Tabelle3[[#This Row],[Menge kg Nges]]/1000</f>
        <v>0.20799999999999999</v>
      </c>
      <c r="L935" s="1">
        <f>Tabelle3[[#This Row],[Menge kg P2O5]]/1000</f>
        <v>0.08</v>
      </c>
      <c r="M935" s="1">
        <f>Tabelle3[[#This Row],[Menge t Nges]]/Tabelle3[[#This Row],[Anzahl Lieferscheine]]</f>
        <v>0.20799999999999999</v>
      </c>
      <c r="N935" s="1">
        <f>Tabelle3[[#This Row],[Menge t P2O5]]/Tabelle3[[#This Row],[Anzahl Lieferscheine]]</f>
        <v>0.08</v>
      </c>
    </row>
    <row r="936" spans="1:14" x14ac:dyDescent="0.2">
      <c r="A936" s="2" t="s">
        <v>42</v>
      </c>
      <c r="B936" s="2" t="s">
        <v>32</v>
      </c>
      <c r="C936" s="2" t="s">
        <v>6</v>
      </c>
      <c r="D936" s="2" t="s">
        <v>7</v>
      </c>
      <c r="E936" s="2" t="s">
        <v>11</v>
      </c>
      <c r="F936" s="2" t="s">
        <v>61</v>
      </c>
      <c r="G936" s="1">
        <v>1224.3</v>
      </c>
      <c r="H936" s="1">
        <v>496.08</v>
      </c>
      <c r="I936" s="4">
        <v>3</v>
      </c>
      <c r="J936" s="2" t="s">
        <v>67</v>
      </c>
      <c r="K936" s="1">
        <f>Tabelle3[[#This Row],[Menge kg Nges]]/1000</f>
        <v>1.2242999999999999</v>
      </c>
      <c r="L936" s="1">
        <f>Tabelle3[[#This Row],[Menge kg P2O5]]/1000</f>
        <v>0.49607999999999997</v>
      </c>
      <c r="M936" s="1">
        <f>Tabelle3[[#This Row],[Menge t Nges]]/Tabelle3[[#This Row],[Anzahl Lieferscheine]]</f>
        <v>0.40809999999999996</v>
      </c>
      <c r="N936" s="1">
        <f>Tabelle3[[#This Row],[Menge t P2O5]]/Tabelle3[[#This Row],[Anzahl Lieferscheine]]</f>
        <v>0.16535999999999998</v>
      </c>
    </row>
    <row r="937" spans="1:14" x14ac:dyDescent="0.2">
      <c r="A937" s="2" t="s">
        <v>42</v>
      </c>
      <c r="B937" s="2" t="s">
        <v>32</v>
      </c>
      <c r="C937" s="2" t="s">
        <v>6</v>
      </c>
      <c r="D937" s="2" t="s">
        <v>7</v>
      </c>
      <c r="E937" s="2" t="s">
        <v>14</v>
      </c>
      <c r="F937" s="2" t="s">
        <v>61</v>
      </c>
      <c r="G937" s="1">
        <v>3331</v>
      </c>
      <c r="H937" s="1">
        <v>2146</v>
      </c>
      <c r="I937" s="4">
        <v>9</v>
      </c>
      <c r="J937" s="2" t="s">
        <v>67</v>
      </c>
      <c r="K937" s="1">
        <f>Tabelle3[[#This Row],[Menge kg Nges]]/1000</f>
        <v>3.331</v>
      </c>
      <c r="L937" s="1">
        <f>Tabelle3[[#This Row],[Menge kg P2O5]]/1000</f>
        <v>2.1459999999999999</v>
      </c>
      <c r="M937" s="1">
        <f>Tabelle3[[#This Row],[Menge t Nges]]/Tabelle3[[#This Row],[Anzahl Lieferscheine]]</f>
        <v>0.37011111111111111</v>
      </c>
      <c r="N937" s="1">
        <f>Tabelle3[[#This Row],[Menge t P2O5]]/Tabelle3[[#This Row],[Anzahl Lieferscheine]]</f>
        <v>0.23844444444444443</v>
      </c>
    </row>
    <row r="938" spans="1:14" x14ac:dyDescent="0.2">
      <c r="A938" s="2" t="s">
        <v>42</v>
      </c>
      <c r="B938" s="2" t="s">
        <v>32</v>
      </c>
      <c r="C938" s="2" t="s">
        <v>6</v>
      </c>
      <c r="D938" s="2" t="s">
        <v>15</v>
      </c>
      <c r="E938" s="2" t="s">
        <v>19</v>
      </c>
      <c r="F938" s="2" t="s">
        <v>61</v>
      </c>
      <c r="G938" s="1">
        <v>108</v>
      </c>
      <c r="H938" s="1">
        <v>120</v>
      </c>
      <c r="I938" s="4">
        <v>1</v>
      </c>
      <c r="J938" s="2" t="s">
        <v>67</v>
      </c>
      <c r="K938" s="1">
        <f>Tabelle3[[#This Row],[Menge kg Nges]]/1000</f>
        <v>0.108</v>
      </c>
      <c r="L938" s="1">
        <f>Tabelle3[[#This Row],[Menge kg P2O5]]/1000</f>
        <v>0.12</v>
      </c>
      <c r="M938" s="1">
        <f>Tabelle3[[#This Row],[Menge t Nges]]/Tabelle3[[#This Row],[Anzahl Lieferscheine]]</f>
        <v>0.108</v>
      </c>
      <c r="N938" s="1">
        <f>Tabelle3[[#This Row],[Menge t P2O5]]/Tabelle3[[#This Row],[Anzahl Lieferscheine]]</f>
        <v>0.12</v>
      </c>
    </row>
    <row r="939" spans="1:14" x14ac:dyDescent="0.2">
      <c r="A939" s="2" t="s">
        <v>42</v>
      </c>
      <c r="B939" s="2" t="s">
        <v>32</v>
      </c>
      <c r="C939" s="2" t="s">
        <v>6</v>
      </c>
      <c r="D939" s="2" t="s">
        <v>15</v>
      </c>
      <c r="E939" s="2" t="s">
        <v>20</v>
      </c>
      <c r="F939" s="2" t="s">
        <v>61</v>
      </c>
      <c r="G939" s="1">
        <v>228.8</v>
      </c>
      <c r="H939" s="1">
        <v>130</v>
      </c>
      <c r="I939" s="4">
        <v>2</v>
      </c>
      <c r="J939" s="2" t="s">
        <v>67</v>
      </c>
      <c r="K939" s="1">
        <f>Tabelle3[[#This Row],[Menge kg Nges]]/1000</f>
        <v>0.2288</v>
      </c>
      <c r="L939" s="1">
        <f>Tabelle3[[#This Row],[Menge kg P2O5]]/1000</f>
        <v>0.13</v>
      </c>
      <c r="M939" s="1">
        <f>Tabelle3[[#This Row],[Menge t Nges]]/Tabelle3[[#This Row],[Anzahl Lieferscheine]]</f>
        <v>0.1144</v>
      </c>
      <c r="N939" s="1">
        <f>Tabelle3[[#This Row],[Menge t P2O5]]/Tabelle3[[#This Row],[Anzahl Lieferscheine]]</f>
        <v>6.5000000000000002E-2</v>
      </c>
    </row>
    <row r="940" spans="1:14" x14ac:dyDescent="0.2">
      <c r="A940" s="2" t="s">
        <v>42</v>
      </c>
      <c r="B940" s="2" t="s">
        <v>32</v>
      </c>
      <c r="C940" s="2" t="s">
        <v>25</v>
      </c>
      <c r="D940" s="2" t="s">
        <v>25</v>
      </c>
      <c r="E940" s="2" t="s">
        <v>26</v>
      </c>
      <c r="F940" s="2" t="s">
        <v>61</v>
      </c>
      <c r="G940" s="1">
        <v>12040.949999999995</v>
      </c>
      <c r="H940" s="1">
        <v>4967.380000000001</v>
      </c>
      <c r="I940" s="4">
        <v>28</v>
      </c>
      <c r="J940" s="2" t="s">
        <v>67</v>
      </c>
      <c r="K940" s="1">
        <f>Tabelle3[[#This Row],[Menge kg Nges]]/1000</f>
        <v>12.040949999999995</v>
      </c>
      <c r="L940" s="1">
        <f>Tabelle3[[#This Row],[Menge kg P2O5]]/1000</f>
        <v>4.9673800000000012</v>
      </c>
      <c r="M940" s="1">
        <f>Tabelle3[[#This Row],[Menge t Nges]]/Tabelle3[[#This Row],[Anzahl Lieferscheine]]</f>
        <v>0.43003392857142841</v>
      </c>
      <c r="N940" s="1">
        <f>Tabelle3[[#This Row],[Menge t P2O5]]/Tabelle3[[#This Row],[Anzahl Lieferscheine]]</f>
        <v>0.1774064285714286</v>
      </c>
    </row>
    <row r="941" spans="1:14" x14ac:dyDescent="0.2">
      <c r="A941" s="2" t="s">
        <v>42</v>
      </c>
      <c r="B941" s="2" t="s">
        <v>36</v>
      </c>
      <c r="C941" s="2" t="s">
        <v>6</v>
      </c>
      <c r="D941" s="2" t="s">
        <v>7</v>
      </c>
      <c r="E941" s="2" t="s">
        <v>14</v>
      </c>
      <c r="F941" s="2" t="s">
        <v>61</v>
      </c>
      <c r="G941" s="1">
        <v>324</v>
      </c>
      <c r="H941" s="1">
        <v>135</v>
      </c>
      <c r="I941" s="4">
        <v>1</v>
      </c>
      <c r="J941" s="2" t="s">
        <v>67</v>
      </c>
      <c r="K941" s="1">
        <f>Tabelle3[[#This Row],[Menge kg Nges]]/1000</f>
        <v>0.32400000000000001</v>
      </c>
      <c r="L941" s="1">
        <f>Tabelle3[[#This Row],[Menge kg P2O5]]/1000</f>
        <v>0.13500000000000001</v>
      </c>
      <c r="M941" s="1">
        <f>Tabelle3[[#This Row],[Menge t Nges]]/Tabelle3[[#This Row],[Anzahl Lieferscheine]]</f>
        <v>0.32400000000000001</v>
      </c>
      <c r="N941" s="1">
        <f>Tabelle3[[#This Row],[Menge t P2O5]]/Tabelle3[[#This Row],[Anzahl Lieferscheine]]</f>
        <v>0.13500000000000001</v>
      </c>
    </row>
    <row r="942" spans="1:14" x14ac:dyDescent="0.2">
      <c r="A942" s="2" t="s">
        <v>42</v>
      </c>
      <c r="B942" s="2" t="s">
        <v>27</v>
      </c>
      <c r="C942" s="2" t="s">
        <v>6</v>
      </c>
      <c r="D942" s="2" t="s">
        <v>15</v>
      </c>
      <c r="E942" s="2" t="s">
        <v>20</v>
      </c>
      <c r="F942" s="2" t="s">
        <v>61</v>
      </c>
      <c r="G942" s="1">
        <v>853.60000000000025</v>
      </c>
      <c r="H942" s="1">
        <v>485</v>
      </c>
      <c r="I942" s="4">
        <v>11</v>
      </c>
      <c r="J942" s="2" t="s">
        <v>67</v>
      </c>
      <c r="K942" s="1">
        <f>Tabelle3[[#This Row],[Menge kg Nges]]/1000</f>
        <v>0.85360000000000025</v>
      </c>
      <c r="L942" s="1">
        <f>Tabelle3[[#This Row],[Menge kg P2O5]]/1000</f>
        <v>0.48499999999999999</v>
      </c>
      <c r="M942" s="1">
        <f>Tabelle3[[#This Row],[Menge t Nges]]/Tabelle3[[#This Row],[Anzahl Lieferscheine]]</f>
        <v>7.7600000000000016E-2</v>
      </c>
      <c r="N942" s="1">
        <f>Tabelle3[[#This Row],[Menge t P2O5]]/Tabelle3[[#This Row],[Anzahl Lieferscheine]]</f>
        <v>4.409090909090909E-2</v>
      </c>
    </row>
    <row r="943" spans="1:14" x14ac:dyDescent="0.2">
      <c r="A943" s="2" t="s">
        <v>42</v>
      </c>
      <c r="B943" s="2" t="s">
        <v>47</v>
      </c>
      <c r="C943" s="2" t="s">
        <v>6</v>
      </c>
      <c r="D943" s="2" t="s">
        <v>7</v>
      </c>
      <c r="E943" s="2" t="s">
        <v>14</v>
      </c>
      <c r="F943" s="2" t="s">
        <v>61</v>
      </c>
      <c r="G943" s="1">
        <v>9549.899999999996</v>
      </c>
      <c r="H943" s="1">
        <v>4892.13</v>
      </c>
      <c r="I943" s="4">
        <v>50</v>
      </c>
      <c r="J943" s="2" t="s">
        <v>67</v>
      </c>
      <c r="K943" s="1">
        <f>Tabelle3[[#This Row],[Menge kg Nges]]/1000</f>
        <v>9.5498999999999956</v>
      </c>
      <c r="L943" s="1">
        <f>Tabelle3[[#This Row],[Menge kg P2O5]]/1000</f>
        <v>4.8921299999999999</v>
      </c>
      <c r="M943" s="1">
        <f>Tabelle3[[#This Row],[Menge t Nges]]/Tabelle3[[#This Row],[Anzahl Lieferscheine]]</f>
        <v>0.19099799999999992</v>
      </c>
      <c r="N943" s="1">
        <f>Tabelle3[[#This Row],[Menge t P2O5]]/Tabelle3[[#This Row],[Anzahl Lieferscheine]]</f>
        <v>9.7842600000000002E-2</v>
      </c>
    </row>
    <row r="944" spans="1:14" x14ac:dyDescent="0.2">
      <c r="A944" s="2" t="s">
        <v>42</v>
      </c>
      <c r="B944" s="2" t="s">
        <v>47</v>
      </c>
      <c r="C944" s="2" t="s">
        <v>6</v>
      </c>
      <c r="D944" s="2" t="s">
        <v>15</v>
      </c>
      <c r="E944" s="2" t="s">
        <v>8</v>
      </c>
      <c r="F944" s="2" t="s">
        <v>61</v>
      </c>
      <c r="G944" s="1">
        <v>141</v>
      </c>
      <c r="H944" s="1">
        <v>213</v>
      </c>
      <c r="I944" s="4">
        <v>1</v>
      </c>
      <c r="J944" s="2" t="s">
        <v>67</v>
      </c>
      <c r="K944" s="1">
        <f>Tabelle3[[#This Row],[Menge kg Nges]]/1000</f>
        <v>0.14099999999999999</v>
      </c>
      <c r="L944" s="1">
        <f>Tabelle3[[#This Row],[Menge kg P2O5]]/1000</f>
        <v>0.21299999999999999</v>
      </c>
      <c r="M944" s="1">
        <f>Tabelle3[[#This Row],[Menge t Nges]]/Tabelle3[[#This Row],[Anzahl Lieferscheine]]</f>
        <v>0.14099999999999999</v>
      </c>
      <c r="N944" s="1">
        <f>Tabelle3[[#This Row],[Menge t P2O5]]/Tabelle3[[#This Row],[Anzahl Lieferscheine]]</f>
        <v>0.21299999999999999</v>
      </c>
    </row>
    <row r="945" spans="1:14" x14ac:dyDescent="0.2">
      <c r="A945" s="2" t="s">
        <v>42</v>
      </c>
      <c r="B945" s="2" t="s">
        <v>47</v>
      </c>
      <c r="C945" s="2" t="s">
        <v>6</v>
      </c>
      <c r="D945" s="2" t="s">
        <v>15</v>
      </c>
      <c r="E945" s="2" t="s">
        <v>20</v>
      </c>
      <c r="F945" s="2" t="s">
        <v>61</v>
      </c>
      <c r="G945" s="1">
        <v>114.4</v>
      </c>
      <c r="H945" s="1">
        <v>65</v>
      </c>
      <c r="I945" s="4">
        <v>1</v>
      </c>
      <c r="J945" s="2" t="s">
        <v>67</v>
      </c>
      <c r="K945" s="1">
        <f>Tabelle3[[#This Row],[Menge kg Nges]]/1000</f>
        <v>0.1144</v>
      </c>
      <c r="L945" s="1">
        <f>Tabelle3[[#This Row],[Menge kg P2O5]]/1000</f>
        <v>6.5000000000000002E-2</v>
      </c>
      <c r="M945" s="1">
        <f>Tabelle3[[#This Row],[Menge t Nges]]/Tabelle3[[#This Row],[Anzahl Lieferscheine]]</f>
        <v>0.1144</v>
      </c>
      <c r="N945" s="1">
        <f>Tabelle3[[#This Row],[Menge t P2O5]]/Tabelle3[[#This Row],[Anzahl Lieferscheine]]</f>
        <v>6.5000000000000002E-2</v>
      </c>
    </row>
    <row r="946" spans="1:14" x14ac:dyDescent="0.2">
      <c r="A946" s="2" t="s">
        <v>42</v>
      </c>
      <c r="B946" s="2" t="s">
        <v>47</v>
      </c>
      <c r="C946" s="2" t="s">
        <v>6</v>
      </c>
      <c r="D946" s="2" t="s">
        <v>15</v>
      </c>
      <c r="E946" s="2" t="s">
        <v>9</v>
      </c>
      <c r="F946" s="2" t="s">
        <v>61</v>
      </c>
      <c r="G946" s="1">
        <v>257.60000000000002</v>
      </c>
      <c r="H946" s="1">
        <v>168</v>
      </c>
      <c r="I946" s="4">
        <v>1</v>
      </c>
      <c r="J946" s="2" t="s">
        <v>67</v>
      </c>
      <c r="K946" s="1">
        <f>Tabelle3[[#This Row],[Menge kg Nges]]/1000</f>
        <v>0.2576</v>
      </c>
      <c r="L946" s="1">
        <f>Tabelle3[[#This Row],[Menge kg P2O5]]/1000</f>
        <v>0.16800000000000001</v>
      </c>
      <c r="M946" s="1">
        <f>Tabelle3[[#This Row],[Menge t Nges]]/Tabelle3[[#This Row],[Anzahl Lieferscheine]]</f>
        <v>0.2576</v>
      </c>
      <c r="N946" s="1">
        <f>Tabelle3[[#This Row],[Menge t P2O5]]/Tabelle3[[#This Row],[Anzahl Lieferscheine]]</f>
        <v>0.16800000000000001</v>
      </c>
    </row>
    <row r="947" spans="1:14" x14ac:dyDescent="0.2">
      <c r="A947" s="2" t="s">
        <v>42</v>
      </c>
      <c r="B947" s="2" t="s">
        <v>34</v>
      </c>
      <c r="C947" s="2" t="s">
        <v>6</v>
      </c>
      <c r="D947" s="2" t="s">
        <v>7</v>
      </c>
      <c r="E947" s="2" t="s">
        <v>9</v>
      </c>
      <c r="F947" s="2" t="s">
        <v>61</v>
      </c>
      <c r="G947" s="1">
        <v>220</v>
      </c>
      <c r="H947" s="1">
        <v>90</v>
      </c>
      <c r="I947" s="4">
        <v>1</v>
      </c>
      <c r="J947" s="2" t="s">
        <v>67</v>
      </c>
      <c r="K947" s="1">
        <f>Tabelle3[[#This Row],[Menge kg Nges]]/1000</f>
        <v>0.22</v>
      </c>
      <c r="L947" s="1">
        <f>Tabelle3[[#This Row],[Menge kg P2O5]]/1000</f>
        <v>0.09</v>
      </c>
      <c r="M947" s="1">
        <f>Tabelle3[[#This Row],[Menge t Nges]]/Tabelle3[[#This Row],[Anzahl Lieferscheine]]</f>
        <v>0.22</v>
      </c>
      <c r="N947" s="1">
        <f>Tabelle3[[#This Row],[Menge t P2O5]]/Tabelle3[[#This Row],[Anzahl Lieferscheine]]</f>
        <v>0.09</v>
      </c>
    </row>
    <row r="948" spans="1:14" x14ac:dyDescent="0.2">
      <c r="A948" s="2" t="s">
        <v>42</v>
      </c>
      <c r="B948" s="2" t="s">
        <v>37</v>
      </c>
      <c r="C948" s="2" t="s">
        <v>6</v>
      </c>
      <c r="D948" s="2" t="s">
        <v>7</v>
      </c>
      <c r="E948" s="2" t="s">
        <v>9</v>
      </c>
      <c r="F948" s="2" t="s">
        <v>61</v>
      </c>
      <c r="G948" s="1">
        <v>81.599999999999994</v>
      </c>
      <c r="H948" s="1">
        <v>33.6</v>
      </c>
      <c r="I948" s="4">
        <v>1</v>
      </c>
      <c r="J948" s="2" t="s">
        <v>67</v>
      </c>
      <c r="K948" s="1">
        <f>Tabelle3[[#This Row],[Menge kg Nges]]/1000</f>
        <v>8.1599999999999992E-2</v>
      </c>
      <c r="L948" s="1">
        <f>Tabelle3[[#This Row],[Menge kg P2O5]]/1000</f>
        <v>3.3600000000000005E-2</v>
      </c>
      <c r="M948" s="1">
        <f>Tabelle3[[#This Row],[Menge t Nges]]/Tabelle3[[#This Row],[Anzahl Lieferscheine]]</f>
        <v>8.1599999999999992E-2</v>
      </c>
      <c r="N948" s="1">
        <f>Tabelle3[[#This Row],[Menge t P2O5]]/Tabelle3[[#This Row],[Anzahl Lieferscheine]]</f>
        <v>3.3600000000000005E-2</v>
      </c>
    </row>
    <row r="949" spans="1:14" x14ac:dyDescent="0.2">
      <c r="A949" s="2" t="s">
        <v>42</v>
      </c>
      <c r="B949" s="2" t="s">
        <v>37</v>
      </c>
      <c r="C949" s="2" t="s">
        <v>6</v>
      </c>
      <c r="D949" s="2" t="s">
        <v>7</v>
      </c>
      <c r="E949" s="2" t="s">
        <v>12</v>
      </c>
      <c r="F949" s="2" t="s">
        <v>61</v>
      </c>
      <c r="G949" s="1">
        <v>468.3</v>
      </c>
      <c r="H949" s="1">
        <v>269.85000000000002</v>
      </c>
      <c r="I949" s="4">
        <v>2</v>
      </c>
      <c r="J949" s="2" t="s">
        <v>67</v>
      </c>
      <c r="K949" s="1">
        <f>Tabelle3[[#This Row],[Menge kg Nges]]/1000</f>
        <v>0.46829999999999999</v>
      </c>
      <c r="L949" s="1">
        <f>Tabelle3[[#This Row],[Menge kg P2O5]]/1000</f>
        <v>0.26985000000000003</v>
      </c>
      <c r="M949" s="1">
        <f>Tabelle3[[#This Row],[Menge t Nges]]/Tabelle3[[#This Row],[Anzahl Lieferscheine]]</f>
        <v>0.23415</v>
      </c>
      <c r="N949" s="1">
        <f>Tabelle3[[#This Row],[Menge t P2O5]]/Tabelle3[[#This Row],[Anzahl Lieferscheine]]</f>
        <v>0.13492500000000002</v>
      </c>
    </row>
    <row r="950" spans="1:14" x14ac:dyDescent="0.2">
      <c r="A950" s="2" t="s">
        <v>42</v>
      </c>
      <c r="B950" s="2" t="s">
        <v>37</v>
      </c>
      <c r="C950" s="2" t="s">
        <v>6</v>
      </c>
      <c r="D950" s="2" t="s">
        <v>7</v>
      </c>
      <c r="E950" s="2" t="s">
        <v>14</v>
      </c>
      <c r="F950" s="2" t="s">
        <v>61</v>
      </c>
      <c r="G950" s="1">
        <v>4534.9899999999989</v>
      </c>
      <c r="H950" s="1">
        <v>2050.0999999999995</v>
      </c>
      <c r="I950" s="4">
        <v>27</v>
      </c>
      <c r="J950" s="2" t="s">
        <v>67</v>
      </c>
      <c r="K950" s="1">
        <f>Tabelle3[[#This Row],[Menge kg Nges]]/1000</f>
        <v>4.5349899999999987</v>
      </c>
      <c r="L950" s="1">
        <f>Tabelle3[[#This Row],[Menge kg P2O5]]/1000</f>
        <v>2.0500999999999996</v>
      </c>
      <c r="M950" s="1">
        <f>Tabelle3[[#This Row],[Menge t Nges]]/Tabelle3[[#This Row],[Anzahl Lieferscheine]]</f>
        <v>0.16796259259259255</v>
      </c>
      <c r="N950" s="1">
        <f>Tabelle3[[#This Row],[Menge t P2O5]]/Tabelle3[[#This Row],[Anzahl Lieferscheine]]</f>
        <v>7.5929629629629611E-2</v>
      </c>
    </row>
    <row r="951" spans="1:14" x14ac:dyDescent="0.2">
      <c r="A951" s="2" t="s">
        <v>42</v>
      </c>
      <c r="B951" s="2" t="s">
        <v>37</v>
      </c>
      <c r="C951" s="2" t="s">
        <v>6</v>
      </c>
      <c r="D951" s="2" t="s">
        <v>15</v>
      </c>
      <c r="E951" s="2" t="s">
        <v>20</v>
      </c>
      <c r="F951" s="2" t="s">
        <v>61</v>
      </c>
      <c r="G951" s="1">
        <v>102</v>
      </c>
      <c r="H951" s="1">
        <v>75</v>
      </c>
      <c r="I951" s="4">
        <v>1</v>
      </c>
      <c r="J951" s="2" t="s">
        <v>67</v>
      </c>
      <c r="K951" s="1">
        <f>Tabelle3[[#This Row],[Menge kg Nges]]/1000</f>
        <v>0.10199999999999999</v>
      </c>
      <c r="L951" s="1">
        <f>Tabelle3[[#This Row],[Menge kg P2O5]]/1000</f>
        <v>7.4999999999999997E-2</v>
      </c>
      <c r="M951" s="1">
        <f>Tabelle3[[#This Row],[Menge t Nges]]/Tabelle3[[#This Row],[Anzahl Lieferscheine]]</f>
        <v>0.10199999999999999</v>
      </c>
      <c r="N951" s="1">
        <f>Tabelle3[[#This Row],[Menge t P2O5]]/Tabelle3[[#This Row],[Anzahl Lieferscheine]]</f>
        <v>7.4999999999999997E-2</v>
      </c>
    </row>
    <row r="952" spans="1:14" x14ac:dyDescent="0.2">
      <c r="A952" s="2" t="s">
        <v>42</v>
      </c>
      <c r="B952" s="2" t="s">
        <v>37</v>
      </c>
      <c r="C952" s="2" t="s">
        <v>6</v>
      </c>
      <c r="D952" s="2" t="s">
        <v>15</v>
      </c>
      <c r="E952" s="2" t="s">
        <v>9</v>
      </c>
      <c r="F952" s="2" t="s">
        <v>61</v>
      </c>
      <c r="G952" s="1">
        <v>214.92</v>
      </c>
      <c r="H952" s="1">
        <v>89.1</v>
      </c>
      <c r="I952" s="4">
        <v>1</v>
      </c>
      <c r="J952" s="2" t="s">
        <v>67</v>
      </c>
      <c r="K952" s="1">
        <f>Tabelle3[[#This Row],[Menge kg Nges]]/1000</f>
        <v>0.21492</v>
      </c>
      <c r="L952" s="1">
        <f>Tabelle3[[#This Row],[Menge kg P2O5]]/1000</f>
        <v>8.9099999999999999E-2</v>
      </c>
      <c r="M952" s="1">
        <f>Tabelle3[[#This Row],[Menge t Nges]]/Tabelle3[[#This Row],[Anzahl Lieferscheine]]</f>
        <v>0.21492</v>
      </c>
      <c r="N952" s="1">
        <f>Tabelle3[[#This Row],[Menge t P2O5]]/Tabelle3[[#This Row],[Anzahl Lieferscheine]]</f>
        <v>8.9099999999999999E-2</v>
      </c>
    </row>
    <row r="953" spans="1:14" x14ac:dyDescent="0.2">
      <c r="A953" s="2" t="s">
        <v>42</v>
      </c>
      <c r="B953" s="2" t="s">
        <v>37</v>
      </c>
      <c r="C953" s="2" t="s">
        <v>25</v>
      </c>
      <c r="D953" s="2" t="s">
        <v>25</v>
      </c>
      <c r="E953" s="2" t="s">
        <v>26</v>
      </c>
      <c r="F953" s="2" t="s">
        <v>61</v>
      </c>
      <c r="G953" s="1">
        <v>4310.1100000000006</v>
      </c>
      <c r="H953" s="1">
        <v>1662.19</v>
      </c>
      <c r="I953" s="4">
        <v>16</v>
      </c>
      <c r="J953" s="2" t="s">
        <v>67</v>
      </c>
      <c r="K953" s="1">
        <f>Tabelle3[[#This Row],[Menge kg Nges]]/1000</f>
        <v>4.3101100000000008</v>
      </c>
      <c r="L953" s="1">
        <f>Tabelle3[[#This Row],[Menge kg P2O5]]/1000</f>
        <v>1.6621900000000001</v>
      </c>
      <c r="M953" s="1">
        <f>Tabelle3[[#This Row],[Menge t Nges]]/Tabelle3[[#This Row],[Anzahl Lieferscheine]]</f>
        <v>0.26938187500000005</v>
      </c>
      <c r="N953" s="1">
        <f>Tabelle3[[#This Row],[Menge t P2O5]]/Tabelle3[[#This Row],[Anzahl Lieferscheine]]</f>
        <v>0.103886875</v>
      </c>
    </row>
    <row r="954" spans="1:14" x14ac:dyDescent="0.2">
      <c r="A954" s="2" t="s">
        <v>42</v>
      </c>
      <c r="B954" s="2" t="s">
        <v>38</v>
      </c>
      <c r="C954" s="2" t="s">
        <v>6</v>
      </c>
      <c r="D954" s="2" t="s">
        <v>7</v>
      </c>
      <c r="E954" s="2" t="s">
        <v>9</v>
      </c>
      <c r="F954" s="2" t="s">
        <v>61</v>
      </c>
      <c r="G954" s="1">
        <v>408.8</v>
      </c>
      <c r="H954" s="1">
        <v>168.6</v>
      </c>
      <c r="I954" s="4">
        <v>3</v>
      </c>
      <c r="J954" s="2" t="s">
        <v>67</v>
      </c>
      <c r="K954" s="1">
        <f>Tabelle3[[#This Row],[Menge kg Nges]]/1000</f>
        <v>0.4088</v>
      </c>
      <c r="L954" s="1">
        <f>Tabelle3[[#This Row],[Menge kg P2O5]]/1000</f>
        <v>0.1686</v>
      </c>
      <c r="M954" s="1">
        <f>Tabelle3[[#This Row],[Menge t Nges]]/Tabelle3[[#This Row],[Anzahl Lieferscheine]]</f>
        <v>0.13626666666666667</v>
      </c>
      <c r="N954" s="1">
        <f>Tabelle3[[#This Row],[Menge t P2O5]]/Tabelle3[[#This Row],[Anzahl Lieferscheine]]</f>
        <v>5.62E-2</v>
      </c>
    </row>
    <row r="955" spans="1:14" x14ac:dyDescent="0.2">
      <c r="A955" s="2" t="s">
        <v>42</v>
      </c>
      <c r="B955" s="2" t="s">
        <v>38</v>
      </c>
      <c r="C955" s="2" t="s">
        <v>6</v>
      </c>
      <c r="D955" s="2" t="s">
        <v>7</v>
      </c>
      <c r="E955" s="2" t="s">
        <v>10</v>
      </c>
      <c r="F955" s="2" t="s">
        <v>61</v>
      </c>
      <c r="G955" s="1">
        <v>2.2000000000000002</v>
      </c>
      <c r="H955" s="1">
        <v>0.9</v>
      </c>
      <c r="I955" s="4">
        <v>1</v>
      </c>
      <c r="J955" s="2" t="s">
        <v>67</v>
      </c>
      <c r="K955" s="1">
        <f>Tabelle3[[#This Row],[Menge kg Nges]]/1000</f>
        <v>2.2000000000000001E-3</v>
      </c>
      <c r="L955" s="1">
        <f>Tabelle3[[#This Row],[Menge kg P2O5]]/1000</f>
        <v>8.9999999999999998E-4</v>
      </c>
      <c r="M955" s="1">
        <f>Tabelle3[[#This Row],[Menge t Nges]]/Tabelle3[[#This Row],[Anzahl Lieferscheine]]</f>
        <v>2.2000000000000001E-3</v>
      </c>
      <c r="N955" s="1">
        <f>Tabelle3[[#This Row],[Menge t P2O5]]/Tabelle3[[#This Row],[Anzahl Lieferscheine]]</f>
        <v>8.9999999999999998E-4</v>
      </c>
    </row>
    <row r="956" spans="1:14" x14ac:dyDescent="0.2">
      <c r="A956" s="2" t="s">
        <v>42</v>
      </c>
      <c r="B956" s="2" t="s">
        <v>38</v>
      </c>
      <c r="C956" s="2" t="s">
        <v>6</v>
      </c>
      <c r="D956" s="2" t="s">
        <v>7</v>
      </c>
      <c r="E956" s="2" t="s">
        <v>14</v>
      </c>
      <c r="F956" s="2" t="s">
        <v>61</v>
      </c>
      <c r="G956" s="1">
        <v>1214.46</v>
      </c>
      <c r="H956" s="1">
        <v>506.52000000000004</v>
      </c>
      <c r="I956" s="4">
        <v>3</v>
      </c>
      <c r="J956" s="2" t="s">
        <v>67</v>
      </c>
      <c r="K956" s="1">
        <f>Tabelle3[[#This Row],[Menge kg Nges]]/1000</f>
        <v>1.2144600000000001</v>
      </c>
      <c r="L956" s="1">
        <f>Tabelle3[[#This Row],[Menge kg P2O5]]/1000</f>
        <v>0.50652000000000008</v>
      </c>
      <c r="M956" s="1">
        <f>Tabelle3[[#This Row],[Menge t Nges]]/Tabelle3[[#This Row],[Anzahl Lieferscheine]]</f>
        <v>0.40482000000000001</v>
      </c>
      <c r="N956" s="1">
        <f>Tabelle3[[#This Row],[Menge t P2O5]]/Tabelle3[[#This Row],[Anzahl Lieferscheine]]</f>
        <v>0.16884000000000002</v>
      </c>
    </row>
    <row r="957" spans="1:14" x14ac:dyDescent="0.2">
      <c r="A957" s="2" t="s">
        <v>42</v>
      </c>
      <c r="B957" s="2" t="s">
        <v>38</v>
      </c>
      <c r="C957" s="2" t="s">
        <v>6</v>
      </c>
      <c r="D957" s="2" t="s">
        <v>15</v>
      </c>
      <c r="E957" s="2" t="s">
        <v>8</v>
      </c>
      <c r="F957" s="2" t="s">
        <v>61</v>
      </c>
      <c r="G957" s="1">
        <v>2021</v>
      </c>
      <c r="H957" s="1">
        <v>3053</v>
      </c>
      <c r="I957" s="4">
        <v>6</v>
      </c>
      <c r="J957" s="2" t="s">
        <v>67</v>
      </c>
      <c r="K957" s="1">
        <f>Tabelle3[[#This Row],[Menge kg Nges]]/1000</f>
        <v>2.0209999999999999</v>
      </c>
      <c r="L957" s="1">
        <f>Tabelle3[[#This Row],[Menge kg P2O5]]/1000</f>
        <v>3.0529999999999999</v>
      </c>
      <c r="M957" s="1">
        <f>Tabelle3[[#This Row],[Menge t Nges]]/Tabelle3[[#This Row],[Anzahl Lieferscheine]]</f>
        <v>0.33683333333333332</v>
      </c>
      <c r="N957" s="1">
        <f>Tabelle3[[#This Row],[Menge t P2O5]]/Tabelle3[[#This Row],[Anzahl Lieferscheine]]</f>
        <v>0.50883333333333336</v>
      </c>
    </row>
    <row r="958" spans="1:14" x14ac:dyDescent="0.2">
      <c r="A958" s="2" t="s">
        <v>42</v>
      </c>
      <c r="B958" s="2" t="s">
        <v>38</v>
      </c>
      <c r="C958" s="2" t="s">
        <v>6</v>
      </c>
      <c r="D958" s="2" t="s">
        <v>15</v>
      </c>
      <c r="E958" s="2" t="s">
        <v>20</v>
      </c>
      <c r="F958" s="2" t="s">
        <v>61</v>
      </c>
      <c r="G958" s="1">
        <v>423</v>
      </c>
      <c r="H958" s="1">
        <v>639</v>
      </c>
      <c r="I958" s="4">
        <v>1</v>
      </c>
      <c r="J958" s="2" t="s">
        <v>67</v>
      </c>
      <c r="K958" s="1">
        <f>Tabelle3[[#This Row],[Menge kg Nges]]/1000</f>
        <v>0.42299999999999999</v>
      </c>
      <c r="L958" s="1">
        <f>Tabelle3[[#This Row],[Menge kg P2O5]]/1000</f>
        <v>0.63900000000000001</v>
      </c>
      <c r="M958" s="1">
        <f>Tabelle3[[#This Row],[Menge t Nges]]/Tabelle3[[#This Row],[Anzahl Lieferscheine]]</f>
        <v>0.42299999999999999</v>
      </c>
      <c r="N958" s="1">
        <f>Tabelle3[[#This Row],[Menge t P2O5]]/Tabelle3[[#This Row],[Anzahl Lieferscheine]]</f>
        <v>0.63900000000000001</v>
      </c>
    </row>
    <row r="959" spans="1:14" x14ac:dyDescent="0.2">
      <c r="A959" s="2" t="s">
        <v>42</v>
      </c>
      <c r="B959" s="2" t="s">
        <v>38</v>
      </c>
      <c r="C959" s="2" t="s">
        <v>25</v>
      </c>
      <c r="D959" s="2" t="s">
        <v>25</v>
      </c>
      <c r="E959" s="2" t="s">
        <v>26</v>
      </c>
      <c r="F959" s="2" t="s">
        <v>61</v>
      </c>
      <c r="G959" s="1">
        <v>8087.82</v>
      </c>
      <c r="H959" s="1">
        <v>4999.46</v>
      </c>
      <c r="I959" s="4">
        <v>20</v>
      </c>
      <c r="J959" s="2" t="s">
        <v>67</v>
      </c>
      <c r="K959" s="1">
        <f>Tabelle3[[#This Row],[Menge kg Nges]]/1000</f>
        <v>8.0878199999999989</v>
      </c>
      <c r="L959" s="1">
        <f>Tabelle3[[#This Row],[Menge kg P2O5]]/1000</f>
        <v>4.99946</v>
      </c>
      <c r="M959" s="1">
        <f>Tabelle3[[#This Row],[Menge t Nges]]/Tabelle3[[#This Row],[Anzahl Lieferscheine]]</f>
        <v>0.40439099999999994</v>
      </c>
      <c r="N959" s="1">
        <f>Tabelle3[[#This Row],[Menge t P2O5]]/Tabelle3[[#This Row],[Anzahl Lieferscheine]]</f>
        <v>0.249973</v>
      </c>
    </row>
    <row r="960" spans="1:14" x14ac:dyDescent="0.2">
      <c r="A960" s="2" t="s">
        <v>42</v>
      </c>
      <c r="B960" s="2" t="s">
        <v>39</v>
      </c>
      <c r="C960" s="2" t="s">
        <v>6</v>
      </c>
      <c r="D960" s="2" t="s">
        <v>7</v>
      </c>
      <c r="E960" s="2" t="s">
        <v>8</v>
      </c>
      <c r="F960" s="2" t="s">
        <v>61</v>
      </c>
      <c r="G960" s="1">
        <v>306</v>
      </c>
      <c r="H960" s="1">
        <v>112.2</v>
      </c>
      <c r="I960" s="4">
        <v>1</v>
      </c>
      <c r="J960" s="2" t="s">
        <v>67</v>
      </c>
      <c r="K960" s="1">
        <f>Tabelle3[[#This Row],[Menge kg Nges]]/1000</f>
        <v>0.30599999999999999</v>
      </c>
      <c r="L960" s="1">
        <f>Tabelle3[[#This Row],[Menge kg P2O5]]/1000</f>
        <v>0.11220000000000001</v>
      </c>
      <c r="M960" s="1">
        <f>Tabelle3[[#This Row],[Menge t Nges]]/Tabelle3[[#This Row],[Anzahl Lieferscheine]]</f>
        <v>0.30599999999999999</v>
      </c>
      <c r="N960" s="1">
        <f>Tabelle3[[#This Row],[Menge t P2O5]]/Tabelle3[[#This Row],[Anzahl Lieferscheine]]</f>
        <v>0.11220000000000001</v>
      </c>
    </row>
    <row r="961" spans="1:14" x14ac:dyDescent="0.2">
      <c r="A961" s="2" t="s">
        <v>42</v>
      </c>
      <c r="B961" s="2" t="s">
        <v>39</v>
      </c>
      <c r="C961" s="2" t="s">
        <v>6</v>
      </c>
      <c r="D961" s="2" t="s">
        <v>7</v>
      </c>
      <c r="E961" s="2" t="s">
        <v>12</v>
      </c>
      <c r="F961" s="2" t="s">
        <v>61</v>
      </c>
      <c r="G961" s="1">
        <v>746</v>
      </c>
      <c r="H961" s="1">
        <v>394</v>
      </c>
      <c r="I961" s="4">
        <v>4</v>
      </c>
      <c r="J961" s="2" t="s">
        <v>67</v>
      </c>
      <c r="K961" s="1">
        <f>Tabelle3[[#This Row],[Menge kg Nges]]/1000</f>
        <v>0.746</v>
      </c>
      <c r="L961" s="1">
        <f>Tabelle3[[#This Row],[Menge kg P2O5]]/1000</f>
        <v>0.39400000000000002</v>
      </c>
      <c r="M961" s="1">
        <f>Tabelle3[[#This Row],[Menge t Nges]]/Tabelle3[[#This Row],[Anzahl Lieferscheine]]</f>
        <v>0.1865</v>
      </c>
      <c r="N961" s="1">
        <f>Tabelle3[[#This Row],[Menge t P2O5]]/Tabelle3[[#This Row],[Anzahl Lieferscheine]]</f>
        <v>9.8500000000000004E-2</v>
      </c>
    </row>
    <row r="962" spans="1:14" x14ac:dyDescent="0.2">
      <c r="A962" s="2" t="s">
        <v>42</v>
      </c>
      <c r="B962" s="2" t="s">
        <v>39</v>
      </c>
      <c r="C962" s="2" t="s">
        <v>6</v>
      </c>
      <c r="D962" s="2" t="s">
        <v>7</v>
      </c>
      <c r="E962" s="2" t="s">
        <v>14</v>
      </c>
      <c r="F962" s="2" t="s">
        <v>61</v>
      </c>
      <c r="G962" s="1">
        <v>617.40000000000009</v>
      </c>
      <c r="H962" s="1">
        <v>300.60000000000002</v>
      </c>
      <c r="I962" s="4">
        <v>3</v>
      </c>
      <c r="J962" s="2" t="s">
        <v>67</v>
      </c>
      <c r="K962" s="1">
        <f>Tabelle3[[#This Row],[Menge kg Nges]]/1000</f>
        <v>0.61740000000000006</v>
      </c>
      <c r="L962" s="1">
        <f>Tabelle3[[#This Row],[Menge kg P2O5]]/1000</f>
        <v>0.30060000000000003</v>
      </c>
      <c r="M962" s="1">
        <f>Tabelle3[[#This Row],[Menge t Nges]]/Tabelle3[[#This Row],[Anzahl Lieferscheine]]</f>
        <v>0.20580000000000001</v>
      </c>
      <c r="N962" s="1">
        <f>Tabelle3[[#This Row],[Menge t P2O5]]/Tabelle3[[#This Row],[Anzahl Lieferscheine]]</f>
        <v>0.10020000000000001</v>
      </c>
    </row>
    <row r="963" spans="1:14" x14ac:dyDescent="0.2">
      <c r="A963" s="2" t="s">
        <v>42</v>
      </c>
      <c r="B963" s="2" t="s">
        <v>40</v>
      </c>
      <c r="C963" s="2" t="s">
        <v>6</v>
      </c>
      <c r="D963" s="2" t="s">
        <v>7</v>
      </c>
      <c r="E963" s="2" t="s">
        <v>8</v>
      </c>
      <c r="F963" s="2" t="s">
        <v>61</v>
      </c>
      <c r="G963" s="1">
        <v>1977.2</v>
      </c>
      <c r="H963" s="1">
        <v>686.5</v>
      </c>
      <c r="I963" s="4">
        <v>4</v>
      </c>
      <c r="J963" s="2" t="s">
        <v>67</v>
      </c>
      <c r="K963" s="1">
        <f>Tabelle3[[#This Row],[Menge kg Nges]]/1000</f>
        <v>1.9772000000000001</v>
      </c>
      <c r="L963" s="1">
        <f>Tabelle3[[#This Row],[Menge kg P2O5]]/1000</f>
        <v>0.6865</v>
      </c>
      <c r="M963" s="1">
        <f>Tabelle3[[#This Row],[Menge t Nges]]/Tabelle3[[#This Row],[Anzahl Lieferscheine]]</f>
        <v>0.49430000000000002</v>
      </c>
      <c r="N963" s="1">
        <f>Tabelle3[[#This Row],[Menge t P2O5]]/Tabelle3[[#This Row],[Anzahl Lieferscheine]]</f>
        <v>0.171625</v>
      </c>
    </row>
    <row r="964" spans="1:14" x14ac:dyDescent="0.2">
      <c r="A964" s="2" t="s">
        <v>42</v>
      </c>
      <c r="B964" s="2" t="s">
        <v>40</v>
      </c>
      <c r="C964" s="2" t="s">
        <v>6</v>
      </c>
      <c r="D964" s="2" t="s">
        <v>7</v>
      </c>
      <c r="E964" s="2" t="s">
        <v>9</v>
      </c>
      <c r="F964" s="2" t="s">
        <v>61</v>
      </c>
      <c r="G964" s="1">
        <v>774</v>
      </c>
      <c r="H964" s="1">
        <v>318</v>
      </c>
      <c r="I964" s="4">
        <v>5</v>
      </c>
      <c r="J964" s="2" t="s">
        <v>67</v>
      </c>
      <c r="K964" s="1">
        <f>Tabelle3[[#This Row],[Menge kg Nges]]/1000</f>
        <v>0.77400000000000002</v>
      </c>
      <c r="L964" s="1">
        <f>Tabelle3[[#This Row],[Menge kg P2O5]]/1000</f>
        <v>0.318</v>
      </c>
      <c r="M964" s="1">
        <f>Tabelle3[[#This Row],[Menge t Nges]]/Tabelle3[[#This Row],[Anzahl Lieferscheine]]</f>
        <v>0.15479999999999999</v>
      </c>
      <c r="N964" s="1">
        <f>Tabelle3[[#This Row],[Menge t P2O5]]/Tabelle3[[#This Row],[Anzahl Lieferscheine]]</f>
        <v>6.3600000000000004E-2</v>
      </c>
    </row>
    <row r="965" spans="1:14" x14ac:dyDescent="0.2">
      <c r="A965" s="2" t="s">
        <v>42</v>
      </c>
      <c r="B965" s="2" t="s">
        <v>40</v>
      </c>
      <c r="C965" s="2" t="s">
        <v>6</v>
      </c>
      <c r="D965" s="2" t="s">
        <v>7</v>
      </c>
      <c r="E965" s="2" t="s">
        <v>11</v>
      </c>
      <c r="F965" s="2" t="s">
        <v>61</v>
      </c>
      <c r="G965" s="1">
        <v>429</v>
      </c>
      <c r="H965" s="1">
        <v>169</v>
      </c>
      <c r="I965" s="4">
        <v>2</v>
      </c>
      <c r="J965" s="2" t="s">
        <v>67</v>
      </c>
      <c r="K965" s="1">
        <f>Tabelle3[[#This Row],[Menge kg Nges]]/1000</f>
        <v>0.42899999999999999</v>
      </c>
      <c r="L965" s="1">
        <f>Tabelle3[[#This Row],[Menge kg P2O5]]/1000</f>
        <v>0.16900000000000001</v>
      </c>
      <c r="M965" s="1">
        <f>Tabelle3[[#This Row],[Menge t Nges]]/Tabelle3[[#This Row],[Anzahl Lieferscheine]]</f>
        <v>0.2145</v>
      </c>
      <c r="N965" s="1">
        <f>Tabelle3[[#This Row],[Menge t P2O5]]/Tabelle3[[#This Row],[Anzahl Lieferscheine]]</f>
        <v>8.4500000000000006E-2</v>
      </c>
    </row>
    <row r="966" spans="1:14" x14ac:dyDescent="0.2">
      <c r="A966" s="2" t="s">
        <v>42</v>
      </c>
      <c r="B966" s="2" t="s">
        <v>40</v>
      </c>
      <c r="C966" s="2" t="s">
        <v>6</v>
      </c>
      <c r="D966" s="2" t="s">
        <v>7</v>
      </c>
      <c r="E966" s="2" t="s">
        <v>12</v>
      </c>
      <c r="F966" s="2" t="s">
        <v>61</v>
      </c>
      <c r="G966" s="1">
        <v>5713.5999999999995</v>
      </c>
      <c r="H966" s="1">
        <v>1902.4</v>
      </c>
      <c r="I966" s="4">
        <v>30</v>
      </c>
      <c r="J966" s="2" t="s">
        <v>67</v>
      </c>
      <c r="K966" s="1">
        <f>Tabelle3[[#This Row],[Menge kg Nges]]/1000</f>
        <v>5.7135999999999996</v>
      </c>
      <c r="L966" s="1">
        <f>Tabelle3[[#This Row],[Menge kg P2O5]]/1000</f>
        <v>1.9024000000000001</v>
      </c>
      <c r="M966" s="1">
        <f>Tabelle3[[#This Row],[Menge t Nges]]/Tabelle3[[#This Row],[Anzahl Lieferscheine]]</f>
        <v>0.19045333333333331</v>
      </c>
      <c r="N966" s="1">
        <f>Tabelle3[[#This Row],[Menge t P2O5]]/Tabelle3[[#This Row],[Anzahl Lieferscheine]]</f>
        <v>6.3413333333333335E-2</v>
      </c>
    </row>
    <row r="967" spans="1:14" x14ac:dyDescent="0.2">
      <c r="A967" s="2" t="s">
        <v>42</v>
      </c>
      <c r="B967" s="2" t="s">
        <v>40</v>
      </c>
      <c r="C967" s="2" t="s">
        <v>6</v>
      </c>
      <c r="D967" s="2" t="s">
        <v>7</v>
      </c>
      <c r="E967" s="2" t="s">
        <v>13</v>
      </c>
      <c r="F967" s="2" t="s">
        <v>61</v>
      </c>
      <c r="G967" s="1">
        <v>875</v>
      </c>
      <c r="H967" s="1">
        <v>525</v>
      </c>
      <c r="I967" s="4">
        <v>3</v>
      </c>
      <c r="J967" s="2" t="s">
        <v>67</v>
      </c>
      <c r="K967" s="1">
        <f>Tabelle3[[#This Row],[Menge kg Nges]]/1000</f>
        <v>0.875</v>
      </c>
      <c r="L967" s="1">
        <f>Tabelle3[[#This Row],[Menge kg P2O5]]/1000</f>
        <v>0.52500000000000002</v>
      </c>
      <c r="M967" s="1">
        <f>Tabelle3[[#This Row],[Menge t Nges]]/Tabelle3[[#This Row],[Anzahl Lieferscheine]]</f>
        <v>0.29166666666666669</v>
      </c>
      <c r="N967" s="1">
        <f>Tabelle3[[#This Row],[Menge t P2O5]]/Tabelle3[[#This Row],[Anzahl Lieferscheine]]</f>
        <v>0.17500000000000002</v>
      </c>
    </row>
    <row r="968" spans="1:14" x14ac:dyDescent="0.2">
      <c r="A968" s="2" t="s">
        <v>42</v>
      </c>
      <c r="B968" s="2" t="s">
        <v>40</v>
      </c>
      <c r="C968" s="2" t="s">
        <v>6</v>
      </c>
      <c r="D968" s="2" t="s">
        <v>7</v>
      </c>
      <c r="E968" s="2" t="s">
        <v>14</v>
      </c>
      <c r="F968" s="2" t="s">
        <v>61</v>
      </c>
      <c r="G968" s="1">
        <v>17998.809999999998</v>
      </c>
      <c r="H968" s="1">
        <v>7505.9299999999985</v>
      </c>
      <c r="I968" s="4">
        <v>42</v>
      </c>
      <c r="J968" s="2" t="s">
        <v>67</v>
      </c>
      <c r="K968" s="1">
        <f>Tabelle3[[#This Row],[Menge kg Nges]]/1000</f>
        <v>17.998809999999999</v>
      </c>
      <c r="L968" s="1">
        <f>Tabelle3[[#This Row],[Menge kg P2O5]]/1000</f>
        <v>7.5059299999999984</v>
      </c>
      <c r="M968" s="1">
        <f>Tabelle3[[#This Row],[Menge t Nges]]/Tabelle3[[#This Row],[Anzahl Lieferscheine]]</f>
        <v>0.4285430952380952</v>
      </c>
      <c r="N968" s="1">
        <f>Tabelle3[[#This Row],[Menge t P2O5]]/Tabelle3[[#This Row],[Anzahl Lieferscheine]]</f>
        <v>0.17871261904761901</v>
      </c>
    </row>
    <row r="969" spans="1:14" x14ac:dyDescent="0.2">
      <c r="A969" s="2" t="s">
        <v>42</v>
      </c>
      <c r="B969" s="2" t="s">
        <v>40</v>
      </c>
      <c r="C969" s="2" t="s">
        <v>6</v>
      </c>
      <c r="D969" s="2" t="s">
        <v>15</v>
      </c>
      <c r="E969" s="2" t="s">
        <v>8</v>
      </c>
      <c r="F969" s="2" t="s">
        <v>61</v>
      </c>
      <c r="G969" s="1">
        <v>1692</v>
      </c>
      <c r="H969" s="1">
        <v>2556</v>
      </c>
      <c r="I969" s="4">
        <v>4</v>
      </c>
      <c r="J969" s="2" t="s">
        <v>67</v>
      </c>
      <c r="K969" s="1">
        <f>Tabelle3[[#This Row],[Menge kg Nges]]/1000</f>
        <v>1.6919999999999999</v>
      </c>
      <c r="L969" s="1">
        <f>Tabelle3[[#This Row],[Menge kg P2O5]]/1000</f>
        <v>2.556</v>
      </c>
      <c r="M969" s="1">
        <f>Tabelle3[[#This Row],[Menge t Nges]]/Tabelle3[[#This Row],[Anzahl Lieferscheine]]</f>
        <v>0.42299999999999999</v>
      </c>
      <c r="N969" s="1">
        <f>Tabelle3[[#This Row],[Menge t P2O5]]/Tabelle3[[#This Row],[Anzahl Lieferscheine]]</f>
        <v>0.63900000000000001</v>
      </c>
    </row>
    <row r="970" spans="1:14" x14ac:dyDescent="0.2">
      <c r="A970" s="2" t="s">
        <v>42</v>
      </c>
      <c r="B970" s="2" t="s">
        <v>40</v>
      </c>
      <c r="C970" s="2" t="s">
        <v>6</v>
      </c>
      <c r="D970" s="2" t="s">
        <v>15</v>
      </c>
      <c r="E970" s="2" t="s">
        <v>21</v>
      </c>
      <c r="F970" s="2" t="s">
        <v>61</v>
      </c>
      <c r="G970" s="1">
        <v>1994.04</v>
      </c>
      <c r="H970" s="1">
        <v>1443.72</v>
      </c>
      <c r="I970" s="4">
        <v>5</v>
      </c>
      <c r="J970" s="2" t="s">
        <v>67</v>
      </c>
      <c r="K970" s="1">
        <f>Tabelle3[[#This Row],[Menge kg Nges]]/1000</f>
        <v>1.99404</v>
      </c>
      <c r="L970" s="1">
        <f>Tabelle3[[#This Row],[Menge kg P2O5]]/1000</f>
        <v>1.4437200000000001</v>
      </c>
      <c r="M970" s="1">
        <f>Tabelle3[[#This Row],[Menge t Nges]]/Tabelle3[[#This Row],[Anzahl Lieferscheine]]</f>
        <v>0.398808</v>
      </c>
      <c r="N970" s="1">
        <f>Tabelle3[[#This Row],[Menge t P2O5]]/Tabelle3[[#This Row],[Anzahl Lieferscheine]]</f>
        <v>0.288744</v>
      </c>
    </row>
    <row r="971" spans="1:14" x14ac:dyDescent="0.2">
      <c r="A971" s="2" t="s">
        <v>42</v>
      </c>
      <c r="B971" s="2" t="s">
        <v>40</v>
      </c>
      <c r="C971" s="2" t="s">
        <v>6</v>
      </c>
      <c r="D971" s="2" t="s">
        <v>15</v>
      </c>
      <c r="E971" s="2" t="s">
        <v>59</v>
      </c>
      <c r="F971" s="2" t="s">
        <v>61</v>
      </c>
      <c r="G971" s="1">
        <v>441.6</v>
      </c>
      <c r="H971" s="1">
        <v>288</v>
      </c>
      <c r="I971" s="4">
        <v>2</v>
      </c>
      <c r="J971" s="2" t="s">
        <v>67</v>
      </c>
      <c r="K971" s="1">
        <f>Tabelle3[[#This Row],[Menge kg Nges]]/1000</f>
        <v>0.44160000000000005</v>
      </c>
      <c r="L971" s="1">
        <f>Tabelle3[[#This Row],[Menge kg P2O5]]/1000</f>
        <v>0.28799999999999998</v>
      </c>
      <c r="M971" s="1">
        <f>Tabelle3[[#This Row],[Menge t Nges]]/Tabelle3[[#This Row],[Anzahl Lieferscheine]]</f>
        <v>0.22080000000000002</v>
      </c>
      <c r="N971" s="1">
        <f>Tabelle3[[#This Row],[Menge t P2O5]]/Tabelle3[[#This Row],[Anzahl Lieferscheine]]</f>
        <v>0.14399999999999999</v>
      </c>
    </row>
    <row r="972" spans="1:14" x14ac:dyDescent="0.2">
      <c r="A972" s="2" t="s">
        <v>42</v>
      </c>
      <c r="B972" s="2" t="s">
        <v>40</v>
      </c>
      <c r="C972" s="2" t="s">
        <v>25</v>
      </c>
      <c r="D972" s="2" t="s">
        <v>25</v>
      </c>
      <c r="E972" s="2" t="s">
        <v>26</v>
      </c>
      <c r="F972" s="2" t="s">
        <v>61</v>
      </c>
      <c r="G972" s="1">
        <v>37488.479999999996</v>
      </c>
      <c r="H972" s="1">
        <v>18866.159999999996</v>
      </c>
      <c r="I972" s="4">
        <v>78</v>
      </c>
      <c r="J972" s="2" t="s">
        <v>67</v>
      </c>
      <c r="K972" s="1">
        <f>Tabelle3[[#This Row],[Menge kg Nges]]/1000</f>
        <v>37.488479999999996</v>
      </c>
      <c r="L972" s="1">
        <f>Tabelle3[[#This Row],[Menge kg P2O5]]/1000</f>
        <v>18.866159999999997</v>
      </c>
      <c r="M972" s="1">
        <f>Tabelle3[[#This Row],[Menge t Nges]]/Tabelle3[[#This Row],[Anzahl Lieferscheine]]</f>
        <v>0.48062153846153838</v>
      </c>
      <c r="N972" s="1">
        <f>Tabelle3[[#This Row],[Menge t P2O5]]/Tabelle3[[#This Row],[Anzahl Lieferscheine]]</f>
        <v>0.24187384615384611</v>
      </c>
    </row>
    <row r="973" spans="1:14" x14ac:dyDescent="0.2">
      <c r="A973" s="2" t="s">
        <v>42</v>
      </c>
      <c r="B973" s="2" t="s">
        <v>41</v>
      </c>
      <c r="C973" s="2" t="s">
        <v>6</v>
      </c>
      <c r="D973" s="2" t="s">
        <v>7</v>
      </c>
      <c r="E973" s="2" t="s">
        <v>12</v>
      </c>
      <c r="F973" s="2" t="s">
        <v>61</v>
      </c>
      <c r="G973" s="1">
        <v>326</v>
      </c>
      <c r="H973" s="1">
        <v>128</v>
      </c>
      <c r="I973" s="4">
        <v>1</v>
      </c>
      <c r="J973" s="2" t="s">
        <v>67</v>
      </c>
      <c r="K973" s="1">
        <f>Tabelle3[[#This Row],[Menge kg Nges]]/1000</f>
        <v>0.32600000000000001</v>
      </c>
      <c r="L973" s="1">
        <f>Tabelle3[[#This Row],[Menge kg P2O5]]/1000</f>
        <v>0.128</v>
      </c>
      <c r="M973" s="1">
        <f>Tabelle3[[#This Row],[Menge t Nges]]/Tabelle3[[#This Row],[Anzahl Lieferscheine]]</f>
        <v>0.32600000000000001</v>
      </c>
      <c r="N973" s="1">
        <f>Tabelle3[[#This Row],[Menge t P2O5]]/Tabelle3[[#This Row],[Anzahl Lieferscheine]]</f>
        <v>0.128</v>
      </c>
    </row>
    <row r="974" spans="1:14" x14ac:dyDescent="0.2">
      <c r="A974" s="2" t="s">
        <v>42</v>
      </c>
      <c r="B974" s="2" t="s">
        <v>41</v>
      </c>
      <c r="C974" s="2" t="s">
        <v>6</v>
      </c>
      <c r="D974" s="2" t="s">
        <v>7</v>
      </c>
      <c r="E974" s="2" t="s">
        <v>14</v>
      </c>
      <c r="F974" s="2" t="s">
        <v>61</v>
      </c>
      <c r="G974" s="1">
        <v>1368</v>
      </c>
      <c r="H974" s="1">
        <v>874</v>
      </c>
      <c r="I974" s="4">
        <v>4</v>
      </c>
      <c r="J974" s="2" t="s">
        <v>67</v>
      </c>
      <c r="K974" s="1">
        <f>Tabelle3[[#This Row],[Menge kg Nges]]/1000</f>
        <v>1.3680000000000001</v>
      </c>
      <c r="L974" s="1">
        <f>Tabelle3[[#This Row],[Menge kg P2O5]]/1000</f>
        <v>0.874</v>
      </c>
      <c r="M974" s="1">
        <f>Tabelle3[[#This Row],[Menge t Nges]]/Tabelle3[[#This Row],[Anzahl Lieferscheine]]</f>
        <v>0.34200000000000003</v>
      </c>
      <c r="N974" s="1">
        <f>Tabelle3[[#This Row],[Menge t P2O5]]/Tabelle3[[#This Row],[Anzahl Lieferscheine]]</f>
        <v>0.2185</v>
      </c>
    </row>
    <row r="975" spans="1:14" x14ac:dyDescent="0.2">
      <c r="A975" s="2" t="s">
        <v>42</v>
      </c>
      <c r="B975" s="2" t="s">
        <v>41</v>
      </c>
      <c r="C975" s="2" t="s">
        <v>6</v>
      </c>
      <c r="D975" s="2" t="s">
        <v>15</v>
      </c>
      <c r="E975" s="2" t="s">
        <v>13</v>
      </c>
      <c r="F975" s="2" t="s">
        <v>61</v>
      </c>
      <c r="G975" s="1">
        <v>724.5</v>
      </c>
      <c r="H975" s="1">
        <v>619.5</v>
      </c>
      <c r="I975" s="4">
        <v>3</v>
      </c>
      <c r="J975" s="2" t="s">
        <v>67</v>
      </c>
      <c r="K975" s="1">
        <f>Tabelle3[[#This Row],[Menge kg Nges]]/1000</f>
        <v>0.72450000000000003</v>
      </c>
      <c r="L975" s="1">
        <f>Tabelle3[[#This Row],[Menge kg P2O5]]/1000</f>
        <v>0.61950000000000005</v>
      </c>
      <c r="M975" s="1">
        <f>Tabelle3[[#This Row],[Menge t Nges]]/Tabelle3[[#This Row],[Anzahl Lieferscheine]]</f>
        <v>0.24150000000000002</v>
      </c>
      <c r="N975" s="1">
        <f>Tabelle3[[#This Row],[Menge t P2O5]]/Tabelle3[[#This Row],[Anzahl Lieferscheine]]</f>
        <v>0.20650000000000002</v>
      </c>
    </row>
    <row r="976" spans="1:14" x14ac:dyDescent="0.2">
      <c r="A976" s="2" t="s">
        <v>42</v>
      </c>
      <c r="B976" s="2" t="s">
        <v>41</v>
      </c>
      <c r="C976" s="2" t="s">
        <v>25</v>
      </c>
      <c r="D976" s="2" t="s">
        <v>25</v>
      </c>
      <c r="E976" s="2" t="s">
        <v>26</v>
      </c>
      <c r="F976" s="2" t="s">
        <v>61</v>
      </c>
      <c r="G976" s="1">
        <v>166.44</v>
      </c>
      <c r="H976" s="1">
        <v>94.17</v>
      </c>
      <c r="I976" s="4">
        <v>2</v>
      </c>
      <c r="J976" s="2" t="s">
        <v>67</v>
      </c>
      <c r="K976" s="1">
        <f>Tabelle3[[#This Row],[Menge kg Nges]]/1000</f>
        <v>0.16644</v>
      </c>
      <c r="L976" s="1">
        <f>Tabelle3[[#This Row],[Menge kg P2O5]]/1000</f>
        <v>9.4170000000000004E-2</v>
      </c>
      <c r="M976" s="1">
        <f>Tabelle3[[#This Row],[Menge t Nges]]/Tabelle3[[#This Row],[Anzahl Lieferscheine]]</f>
        <v>8.3220000000000002E-2</v>
      </c>
      <c r="N976" s="1">
        <f>Tabelle3[[#This Row],[Menge t P2O5]]/Tabelle3[[#This Row],[Anzahl Lieferscheine]]</f>
        <v>4.7085000000000002E-2</v>
      </c>
    </row>
    <row r="977" spans="1:14" x14ac:dyDescent="0.2">
      <c r="A977" s="2" t="s">
        <v>42</v>
      </c>
      <c r="B977" s="2" t="s">
        <v>42</v>
      </c>
      <c r="C977" s="2" t="s">
        <v>6</v>
      </c>
      <c r="D977" s="2" t="s">
        <v>7</v>
      </c>
      <c r="E977" s="2" t="s">
        <v>8</v>
      </c>
      <c r="F977" s="2" t="s">
        <v>61</v>
      </c>
      <c r="G977" s="1">
        <v>61902.36</v>
      </c>
      <c r="H977" s="1">
        <v>24813.480000000003</v>
      </c>
      <c r="I977" s="4">
        <v>125</v>
      </c>
      <c r="J977" s="2" t="s">
        <v>67</v>
      </c>
      <c r="K977" s="1">
        <f>Tabelle3[[#This Row],[Menge kg Nges]]/1000</f>
        <v>61.902360000000002</v>
      </c>
      <c r="L977" s="1">
        <f>Tabelle3[[#This Row],[Menge kg P2O5]]/1000</f>
        <v>24.813480000000002</v>
      </c>
      <c r="M977" s="1">
        <f>Tabelle3[[#This Row],[Menge t Nges]]/Tabelle3[[#This Row],[Anzahl Lieferscheine]]</f>
        <v>0.49521888000000003</v>
      </c>
      <c r="N977" s="1">
        <f>Tabelle3[[#This Row],[Menge t P2O5]]/Tabelle3[[#This Row],[Anzahl Lieferscheine]]</f>
        <v>0.19850784000000002</v>
      </c>
    </row>
    <row r="978" spans="1:14" x14ac:dyDescent="0.2">
      <c r="A978" s="2" t="s">
        <v>42</v>
      </c>
      <c r="B978" s="2" t="s">
        <v>42</v>
      </c>
      <c r="C978" s="2" t="s">
        <v>6</v>
      </c>
      <c r="D978" s="2" t="s">
        <v>7</v>
      </c>
      <c r="E978" s="2" t="s">
        <v>9</v>
      </c>
      <c r="F978" s="2" t="s">
        <v>61</v>
      </c>
      <c r="G978" s="1">
        <v>109785.53000000001</v>
      </c>
      <c r="H978" s="1">
        <v>44709.090000000004</v>
      </c>
      <c r="I978" s="4">
        <v>332</v>
      </c>
      <c r="J978" s="2" t="s">
        <v>67</v>
      </c>
      <c r="K978" s="1">
        <f>Tabelle3[[#This Row],[Menge kg Nges]]/1000</f>
        <v>109.78553000000001</v>
      </c>
      <c r="L978" s="1">
        <f>Tabelle3[[#This Row],[Menge kg P2O5]]/1000</f>
        <v>44.709090000000003</v>
      </c>
      <c r="M978" s="1">
        <f>Tabelle3[[#This Row],[Menge t Nges]]/Tabelle3[[#This Row],[Anzahl Lieferscheine]]</f>
        <v>0.3306793072289157</v>
      </c>
      <c r="N978" s="1">
        <f>Tabelle3[[#This Row],[Menge t P2O5]]/Tabelle3[[#This Row],[Anzahl Lieferscheine]]</f>
        <v>0.13466593373493976</v>
      </c>
    </row>
    <row r="979" spans="1:14" x14ac:dyDescent="0.2">
      <c r="A979" s="2" t="s">
        <v>42</v>
      </c>
      <c r="B979" s="2" t="s">
        <v>42</v>
      </c>
      <c r="C979" s="2" t="s">
        <v>6</v>
      </c>
      <c r="D979" s="2" t="s">
        <v>7</v>
      </c>
      <c r="E979" s="2" t="s">
        <v>50</v>
      </c>
      <c r="F979" s="2" t="s">
        <v>61</v>
      </c>
      <c r="G979" s="1">
        <v>1017.8000000000001</v>
      </c>
      <c r="H979" s="1">
        <v>417.9</v>
      </c>
      <c r="I979" s="4">
        <v>6</v>
      </c>
      <c r="J979" s="2" t="s">
        <v>67</v>
      </c>
      <c r="K979" s="1">
        <f>Tabelle3[[#This Row],[Menge kg Nges]]/1000</f>
        <v>1.0178</v>
      </c>
      <c r="L979" s="1">
        <f>Tabelle3[[#This Row],[Menge kg P2O5]]/1000</f>
        <v>0.41789999999999999</v>
      </c>
      <c r="M979" s="1">
        <f>Tabelle3[[#This Row],[Menge t Nges]]/Tabelle3[[#This Row],[Anzahl Lieferscheine]]</f>
        <v>0.16963333333333333</v>
      </c>
      <c r="N979" s="1">
        <f>Tabelle3[[#This Row],[Menge t P2O5]]/Tabelle3[[#This Row],[Anzahl Lieferscheine]]</f>
        <v>6.9650000000000004E-2</v>
      </c>
    </row>
    <row r="980" spans="1:14" x14ac:dyDescent="0.2">
      <c r="A980" s="2" t="s">
        <v>42</v>
      </c>
      <c r="B980" s="2" t="s">
        <v>42</v>
      </c>
      <c r="C980" s="2" t="s">
        <v>6</v>
      </c>
      <c r="D980" s="2" t="s">
        <v>7</v>
      </c>
      <c r="E980" s="2" t="s">
        <v>10</v>
      </c>
      <c r="F980" s="2" t="s">
        <v>61</v>
      </c>
      <c r="G980" s="1">
        <v>11725.71</v>
      </c>
      <c r="H980" s="1">
        <v>4569.6200000000008</v>
      </c>
      <c r="I980" s="4">
        <v>33</v>
      </c>
      <c r="J980" s="2" t="s">
        <v>67</v>
      </c>
      <c r="K980" s="1">
        <f>Tabelle3[[#This Row],[Menge kg Nges]]/1000</f>
        <v>11.725709999999999</v>
      </c>
      <c r="L980" s="1">
        <f>Tabelle3[[#This Row],[Menge kg P2O5]]/1000</f>
        <v>4.5696200000000005</v>
      </c>
      <c r="M980" s="1">
        <f>Tabelle3[[#This Row],[Menge t Nges]]/Tabelle3[[#This Row],[Anzahl Lieferscheine]]</f>
        <v>0.35532454545454545</v>
      </c>
      <c r="N980" s="1">
        <f>Tabelle3[[#This Row],[Menge t P2O5]]/Tabelle3[[#This Row],[Anzahl Lieferscheine]]</f>
        <v>0.13847333333333334</v>
      </c>
    </row>
    <row r="981" spans="1:14" x14ac:dyDescent="0.2">
      <c r="A981" s="2" t="s">
        <v>42</v>
      </c>
      <c r="B981" s="2" t="s">
        <v>42</v>
      </c>
      <c r="C981" s="2" t="s">
        <v>6</v>
      </c>
      <c r="D981" s="2" t="s">
        <v>7</v>
      </c>
      <c r="E981" s="2" t="s">
        <v>11</v>
      </c>
      <c r="F981" s="2" t="s">
        <v>61</v>
      </c>
      <c r="G981" s="1">
        <v>23640.6</v>
      </c>
      <c r="H981" s="1">
        <v>11074.36</v>
      </c>
      <c r="I981" s="4">
        <v>67</v>
      </c>
      <c r="J981" s="2" t="s">
        <v>67</v>
      </c>
      <c r="K981" s="1">
        <f>Tabelle3[[#This Row],[Menge kg Nges]]/1000</f>
        <v>23.640599999999999</v>
      </c>
      <c r="L981" s="1">
        <f>Tabelle3[[#This Row],[Menge kg P2O5]]/1000</f>
        <v>11.07436</v>
      </c>
      <c r="M981" s="1">
        <f>Tabelle3[[#This Row],[Menge t Nges]]/Tabelle3[[#This Row],[Anzahl Lieferscheine]]</f>
        <v>0.35284477611940296</v>
      </c>
      <c r="N981" s="1">
        <f>Tabelle3[[#This Row],[Menge t P2O5]]/Tabelle3[[#This Row],[Anzahl Lieferscheine]]</f>
        <v>0.1652889552238806</v>
      </c>
    </row>
    <row r="982" spans="1:14" x14ac:dyDescent="0.2">
      <c r="A982" s="2" t="s">
        <v>42</v>
      </c>
      <c r="B982" s="2" t="s">
        <v>42</v>
      </c>
      <c r="C982" s="2" t="s">
        <v>6</v>
      </c>
      <c r="D982" s="2" t="s">
        <v>7</v>
      </c>
      <c r="E982" s="2" t="s">
        <v>12</v>
      </c>
      <c r="F982" s="2" t="s">
        <v>61</v>
      </c>
      <c r="G982" s="1">
        <v>56181.300000000017</v>
      </c>
      <c r="H982" s="1">
        <v>23867.01</v>
      </c>
      <c r="I982" s="4">
        <v>170</v>
      </c>
      <c r="J982" s="2" t="s">
        <v>67</v>
      </c>
      <c r="K982" s="1">
        <f>Tabelle3[[#This Row],[Menge kg Nges]]/1000</f>
        <v>56.181300000000014</v>
      </c>
      <c r="L982" s="1">
        <f>Tabelle3[[#This Row],[Menge kg P2O5]]/1000</f>
        <v>23.867009999999997</v>
      </c>
      <c r="M982" s="1">
        <f>Tabelle3[[#This Row],[Menge t Nges]]/Tabelle3[[#This Row],[Anzahl Lieferscheine]]</f>
        <v>0.33047823529411774</v>
      </c>
      <c r="N982" s="1">
        <f>Tabelle3[[#This Row],[Menge t P2O5]]/Tabelle3[[#This Row],[Anzahl Lieferscheine]]</f>
        <v>0.14039417647058822</v>
      </c>
    </row>
    <row r="983" spans="1:14" x14ac:dyDescent="0.2">
      <c r="A983" s="2" t="s">
        <v>42</v>
      </c>
      <c r="B983" s="2" t="s">
        <v>42</v>
      </c>
      <c r="C983" s="2" t="s">
        <v>6</v>
      </c>
      <c r="D983" s="2" t="s">
        <v>7</v>
      </c>
      <c r="E983" s="2" t="s">
        <v>13</v>
      </c>
      <c r="F983" s="2" t="s">
        <v>61</v>
      </c>
      <c r="G983" s="1">
        <v>18173.300000000003</v>
      </c>
      <c r="H983" s="1">
        <v>9621.9</v>
      </c>
      <c r="I983" s="4">
        <v>64</v>
      </c>
      <c r="J983" s="2" t="s">
        <v>67</v>
      </c>
      <c r="K983" s="1">
        <f>Tabelle3[[#This Row],[Menge kg Nges]]/1000</f>
        <v>18.173300000000005</v>
      </c>
      <c r="L983" s="1">
        <f>Tabelle3[[#This Row],[Menge kg P2O5]]/1000</f>
        <v>9.6219000000000001</v>
      </c>
      <c r="M983" s="1">
        <f>Tabelle3[[#This Row],[Menge t Nges]]/Tabelle3[[#This Row],[Anzahl Lieferscheine]]</f>
        <v>0.28395781250000007</v>
      </c>
      <c r="N983" s="1">
        <f>Tabelle3[[#This Row],[Menge t P2O5]]/Tabelle3[[#This Row],[Anzahl Lieferscheine]]</f>
        <v>0.1503421875</v>
      </c>
    </row>
    <row r="984" spans="1:14" x14ac:dyDescent="0.2">
      <c r="A984" s="2" t="s">
        <v>42</v>
      </c>
      <c r="B984" s="2" t="s">
        <v>42</v>
      </c>
      <c r="C984" s="2" t="s">
        <v>6</v>
      </c>
      <c r="D984" s="2" t="s">
        <v>7</v>
      </c>
      <c r="E984" s="2" t="s">
        <v>14</v>
      </c>
      <c r="F984" s="2" t="s">
        <v>61</v>
      </c>
      <c r="G984" s="1">
        <v>98109.480000000083</v>
      </c>
      <c r="H984" s="1">
        <v>44313.72</v>
      </c>
      <c r="I984" s="4">
        <v>339</v>
      </c>
      <c r="J984" s="2" t="s">
        <v>67</v>
      </c>
      <c r="K984" s="1">
        <f>Tabelle3[[#This Row],[Menge kg Nges]]/1000</f>
        <v>98.10948000000009</v>
      </c>
      <c r="L984" s="1">
        <f>Tabelle3[[#This Row],[Menge kg P2O5]]/1000</f>
        <v>44.313720000000004</v>
      </c>
      <c r="M984" s="1">
        <f>Tabelle3[[#This Row],[Menge t Nges]]/Tabelle3[[#This Row],[Anzahl Lieferscheine]]</f>
        <v>0.28940849557522152</v>
      </c>
      <c r="N984" s="1">
        <f>Tabelle3[[#This Row],[Menge t P2O5]]/Tabelle3[[#This Row],[Anzahl Lieferscheine]]</f>
        <v>0.13071893805309737</v>
      </c>
    </row>
    <row r="985" spans="1:14" x14ac:dyDescent="0.2">
      <c r="A985" s="2" t="s">
        <v>42</v>
      </c>
      <c r="B985" s="2" t="s">
        <v>42</v>
      </c>
      <c r="C985" s="2" t="s">
        <v>6</v>
      </c>
      <c r="D985" s="2" t="s">
        <v>15</v>
      </c>
      <c r="E985" s="2" t="s">
        <v>8</v>
      </c>
      <c r="F985" s="2" t="s">
        <v>61</v>
      </c>
      <c r="G985" s="1">
        <v>13272.42</v>
      </c>
      <c r="H985" s="1">
        <v>7018.66</v>
      </c>
      <c r="I985" s="4">
        <v>44</v>
      </c>
      <c r="J985" s="2" t="s">
        <v>67</v>
      </c>
      <c r="K985" s="1">
        <f>Tabelle3[[#This Row],[Menge kg Nges]]/1000</f>
        <v>13.27242</v>
      </c>
      <c r="L985" s="1">
        <f>Tabelle3[[#This Row],[Menge kg P2O5]]/1000</f>
        <v>7.0186599999999997</v>
      </c>
      <c r="M985" s="1">
        <f>Tabelle3[[#This Row],[Menge t Nges]]/Tabelle3[[#This Row],[Anzahl Lieferscheine]]</f>
        <v>0.3016459090909091</v>
      </c>
      <c r="N985" s="1">
        <f>Tabelle3[[#This Row],[Menge t P2O5]]/Tabelle3[[#This Row],[Anzahl Lieferscheine]]</f>
        <v>0.15951499999999999</v>
      </c>
    </row>
    <row r="986" spans="1:14" x14ac:dyDescent="0.2">
      <c r="A986" s="2" t="s">
        <v>42</v>
      </c>
      <c r="B986" s="2" t="s">
        <v>42</v>
      </c>
      <c r="C986" s="2" t="s">
        <v>6</v>
      </c>
      <c r="D986" s="2" t="s">
        <v>15</v>
      </c>
      <c r="E986" s="2" t="s">
        <v>16</v>
      </c>
      <c r="F986" s="2" t="s">
        <v>61</v>
      </c>
      <c r="G986" s="1">
        <v>2323</v>
      </c>
      <c r="H986" s="1">
        <v>1719.96</v>
      </c>
      <c r="I986" s="4">
        <v>5</v>
      </c>
      <c r="J986" s="2" t="s">
        <v>67</v>
      </c>
      <c r="K986" s="1">
        <f>Tabelle3[[#This Row],[Menge kg Nges]]/1000</f>
        <v>2.323</v>
      </c>
      <c r="L986" s="1">
        <f>Tabelle3[[#This Row],[Menge kg P2O5]]/1000</f>
        <v>1.7199599999999999</v>
      </c>
      <c r="M986" s="1">
        <f>Tabelle3[[#This Row],[Menge t Nges]]/Tabelle3[[#This Row],[Anzahl Lieferscheine]]</f>
        <v>0.46460000000000001</v>
      </c>
      <c r="N986" s="1">
        <f>Tabelle3[[#This Row],[Menge t P2O5]]/Tabelle3[[#This Row],[Anzahl Lieferscheine]]</f>
        <v>0.34399199999999996</v>
      </c>
    </row>
    <row r="987" spans="1:14" x14ac:dyDescent="0.2">
      <c r="A987" s="2" t="s">
        <v>42</v>
      </c>
      <c r="B987" s="2" t="s">
        <v>42</v>
      </c>
      <c r="C987" s="2" t="s">
        <v>6</v>
      </c>
      <c r="D987" s="2" t="s">
        <v>15</v>
      </c>
      <c r="E987" s="2" t="s">
        <v>17</v>
      </c>
      <c r="F987" s="2" t="s">
        <v>61</v>
      </c>
      <c r="G987" s="1">
        <v>979.44</v>
      </c>
      <c r="H987" s="1">
        <v>425.04</v>
      </c>
      <c r="I987" s="4">
        <v>6</v>
      </c>
      <c r="J987" s="2" t="s">
        <v>67</v>
      </c>
      <c r="K987" s="1">
        <f>Tabelle3[[#This Row],[Menge kg Nges]]/1000</f>
        <v>0.97944000000000009</v>
      </c>
      <c r="L987" s="1">
        <f>Tabelle3[[#This Row],[Menge kg P2O5]]/1000</f>
        <v>0.42504000000000003</v>
      </c>
      <c r="M987" s="1">
        <f>Tabelle3[[#This Row],[Menge t Nges]]/Tabelle3[[#This Row],[Anzahl Lieferscheine]]</f>
        <v>0.16324000000000002</v>
      </c>
      <c r="N987" s="1">
        <f>Tabelle3[[#This Row],[Menge t P2O5]]/Tabelle3[[#This Row],[Anzahl Lieferscheine]]</f>
        <v>7.084E-2</v>
      </c>
    </row>
    <row r="988" spans="1:14" x14ac:dyDescent="0.2">
      <c r="A988" s="2" t="s">
        <v>42</v>
      </c>
      <c r="B988" s="2" t="s">
        <v>42</v>
      </c>
      <c r="C988" s="2" t="s">
        <v>6</v>
      </c>
      <c r="D988" s="2" t="s">
        <v>15</v>
      </c>
      <c r="E988" s="2" t="s">
        <v>18</v>
      </c>
      <c r="F988" s="2" t="s">
        <v>61</v>
      </c>
      <c r="G988" s="1">
        <v>10989.900000000001</v>
      </c>
      <c r="H988" s="1">
        <v>9027.4500000000007</v>
      </c>
      <c r="I988" s="4">
        <v>38</v>
      </c>
      <c r="J988" s="2" t="s">
        <v>67</v>
      </c>
      <c r="K988" s="1">
        <f>Tabelle3[[#This Row],[Menge kg Nges]]/1000</f>
        <v>10.989900000000002</v>
      </c>
      <c r="L988" s="1">
        <f>Tabelle3[[#This Row],[Menge kg P2O5]]/1000</f>
        <v>9.02745</v>
      </c>
      <c r="M988" s="1">
        <f>Tabelle3[[#This Row],[Menge t Nges]]/Tabelle3[[#This Row],[Anzahl Lieferscheine]]</f>
        <v>0.28920789473684216</v>
      </c>
      <c r="N988" s="1">
        <f>Tabelle3[[#This Row],[Menge t P2O5]]/Tabelle3[[#This Row],[Anzahl Lieferscheine]]</f>
        <v>0.23756447368421052</v>
      </c>
    </row>
    <row r="989" spans="1:14" x14ac:dyDescent="0.2">
      <c r="A989" s="2" t="s">
        <v>42</v>
      </c>
      <c r="B989" s="2" t="s">
        <v>42</v>
      </c>
      <c r="C989" s="2" t="s">
        <v>6</v>
      </c>
      <c r="D989" s="2" t="s">
        <v>15</v>
      </c>
      <c r="E989" s="2" t="s">
        <v>19</v>
      </c>
      <c r="F989" s="2" t="s">
        <v>61</v>
      </c>
      <c r="G989" s="1">
        <v>2435.04</v>
      </c>
      <c r="H989" s="1">
        <v>3417</v>
      </c>
      <c r="I989" s="4">
        <v>10</v>
      </c>
      <c r="J989" s="2" t="s">
        <v>67</v>
      </c>
      <c r="K989" s="1">
        <f>Tabelle3[[#This Row],[Menge kg Nges]]/1000</f>
        <v>2.4350399999999999</v>
      </c>
      <c r="L989" s="1">
        <f>Tabelle3[[#This Row],[Menge kg P2O5]]/1000</f>
        <v>3.4169999999999998</v>
      </c>
      <c r="M989" s="1">
        <f>Tabelle3[[#This Row],[Menge t Nges]]/Tabelle3[[#This Row],[Anzahl Lieferscheine]]</f>
        <v>0.243504</v>
      </c>
      <c r="N989" s="1">
        <f>Tabelle3[[#This Row],[Menge t P2O5]]/Tabelle3[[#This Row],[Anzahl Lieferscheine]]</f>
        <v>0.3417</v>
      </c>
    </row>
    <row r="990" spans="1:14" x14ac:dyDescent="0.2">
      <c r="A990" s="2" t="s">
        <v>42</v>
      </c>
      <c r="B990" s="2" t="s">
        <v>42</v>
      </c>
      <c r="C990" s="2" t="s">
        <v>6</v>
      </c>
      <c r="D990" s="2" t="s">
        <v>15</v>
      </c>
      <c r="E990" s="2" t="s">
        <v>20</v>
      </c>
      <c r="F990" s="2" t="s">
        <v>61</v>
      </c>
      <c r="G990" s="1">
        <v>17644.740000000002</v>
      </c>
      <c r="H990" s="1">
        <v>11482.19</v>
      </c>
      <c r="I990" s="4">
        <v>141</v>
      </c>
      <c r="J990" s="2" t="s">
        <v>67</v>
      </c>
      <c r="K990" s="1">
        <f>Tabelle3[[#This Row],[Menge kg Nges]]/1000</f>
        <v>17.644740000000002</v>
      </c>
      <c r="L990" s="1">
        <f>Tabelle3[[#This Row],[Menge kg P2O5]]/1000</f>
        <v>11.482190000000001</v>
      </c>
      <c r="M990" s="1">
        <f>Tabelle3[[#This Row],[Menge t Nges]]/Tabelle3[[#This Row],[Anzahl Lieferscheine]]</f>
        <v>0.12514000000000003</v>
      </c>
      <c r="N990" s="1">
        <f>Tabelle3[[#This Row],[Menge t P2O5]]/Tabelle3[[#This Row],[Anzahl Lieferscheine]]</f>
        <v>8.1433971631205679E-2</v>
      </c>
    </row>
    <row r="991" spans="1:14" x14ac:dyDescent="0.2">
      <c r="A991" s="2" t="s">
        <v>42</v>
      </c>
      <c r="B991" s="2" t="s">
        <v>42</v>
      </c>
      <c r="C991" s="2" t="s">
        <v>6</v>
      </c>
      <c r="D991" s="2" t="s">
        <v>15</v>
      </c>
      <c r="E991" s="2" t="s">
        <v>21</v>
      </c>
      <c r="F991" s="2" t="s">
        <v>61</v>
      </c>
      <c r="G991" s="1">
        <v>10860.080000000002</v>
      </c>
      <c r="H991" s="1">
        <v>6654.04</v>
      </c>
      <c r="I991" s="4">
        <v>34</v>
      </c>
      <c r="J991" s="2" t="s">
        <v>67</v>
      </c>
      <c r="K991" s="1">
        <f>Tabelle3[[#This Row],[Menge kg Nges]]/1000</f>
        <v>10.860080000000002</v>
      </c>
      <c r="L991" s="1">
        <f>Tabelle3[[#This Row],[Menge kg P2O5]]/1000</f>
        <v>6.6540400000000002</v>
      </c>
      <c r="M991" s="1">
        <f>Tabelle3[[#This Row],[Menge t Nges]]/Tabelle3[[#This Row],[Anzahl Lieferscheine]]</f>
        <v>0.31941411764705885</v>
      </c>
      <c r="N991" s="1">
        <f>Tabelle3[[#This Row],[Menge t P2O5]]/Tabelle3[[#This Row],[Anzahl Lieferscheine]]</f>
        <v>0.19570705882352943</v>
      </c>
    </row>
    <row r="992" spans="1:14" x14ac:dyDescent="0.2">
      <c r="A992" s="2" t="s">
        <v>42</v>
      </c>
      <c r="B992" s="2" t="s">
        <v>42</v>
      </c>
      <c r="C992" s="2" t="s">
        <v>6</v>
      </c>
      <c r="D992" s="2" t="s">
        <v>15</v>
      </c>
      <c r="E992" s="2" t="s">
        <v>9</v>
      </c>
      <c r="F992" s="2" t="s">
        <v>61</v>
      </c>
      <c r="G992" s="1">
        <v>10117.450000000003</v>
      </c>
      <c r="H992" s="1">
        <v>5187.239999999998</v>
      </c>
      <c r="I992" s="4">
        <v>71</v>
      </c>
      <c r="J992" s="2" t="s">
        <v>67</v>
      </c>
      <c r="K992" s="1">
        <f>Tabelle3[[#This Row],[Menge kg Nges]]/1000</f>
        <v>10.117450000000003</v>
      </c>
      <c r="L992" s="1">
        <f>Tabelle3[[#This Row],[Menge kg P2O5]]/1000</f>
        <v>5.1872399999999983</v>
      </c>
      <c r="M992" s="1">
        <f>Tabelle3[[#This Row],[Menge t Nges]]/Tabelle3[[#This Row],[Anzahl Lieferscheine]]</f>
        <v>0.14249929577464793</v>
      </c>
      <c r="N992" s="1">
        <f>Tabelle3[[#This Row],[Menge t P2O5]]/Tabelle3[[#This Row],[Anzahl Lieferscheine]]</f>
        <v>7.3059718309859134E-2</v>
      </c>
    </row>
    <row r="993" spans="1:14" x14ac:dyDescent="0.2">
      <c r="A993" s="2" t="s">
        <v>42</v>
      </c>
      <c r="B993" s="2" t="s">
        <v>42</v>
      </c>
      <c r="C993" s="2" t="s">
        <v>6</v>
      </c>
      <c r="D993" s="2" t="s">
        <v>15</v>
      </c>
      <c r="E993" s="2" t="s">
        <v>59</v>
      </c>
      <c r="F993" s="2" t="s">
        <v>61</v>
      </c>
      <c r="G993" s="1">
        <v>220.8</v>
      </c>
      <c r="H993" s="1">
        <v>144</v>
      </c>
      <c r="I993" s="4">
        <v>1</v>
      </c>
      <c r="J993" s="2" t="s">
        <v>67</v>
      </c>
      <c r="K993" s="1">
        <f>Tabelle3[[#This Row],[Menge kg Nges]]/1000</f>
        <v>0.22080000000000002</v>
      </c>
      <c r="L993" s="1">
        <f>Tabelle3[[#This Row],[Menge kg P2O5]]/1000</f>
        <v>0.14399999999999999</v>
      </c>
      <c r="M993" s="1">
        <f>Tabelle3[[#This Row],[Menge t Nges]]/Tabelle3[[#This Row],[Anzahl Lieferscheine]]</f>
        <v>0.22080000000000002</v>
      </c>
      <c r="N993" s="1">
        <f>Tabelle3[[#This Row],[Menge t P2O5]]/Tabelle3[[#This Row],[Anzahl Lieferscheine]]</f>
        <v>0.14399999999999999</v>
      </c>
    </row>
    <row r="994" spans="1:14" x14ac:dyDescent="0.2">
      <c r="A994" s="2" t="s">
        <v>42</v>
      </c>
      <c r="B994" s="2" t="s">
        <v>42</v>
      </c>
      <c r="C994" s="2" t="s">
        <v>6</v>
      </c>
      <c r="D994" s="2" t="s">
        <v>15</v>
      </c>
      <c r="E994" s="2" t="s">
        <v>10</v>
      </c>
      <c r="F994" s="2" t="s">
        <v>61</v>
      </c>
      <c r="G994" s="1">
        <v>3394.1500000000005</v>
      </c>
      <c r="H994" s="1">
        <v>1484.3400000000001</v>
      </c>
      <c r="I994" s="4">
        <v>11</v>
      </c>
      <c r="J994" s="2" t="s">
        <v>67</v>
      </c>
      <c r="K994" s="1">
        <f>Tabelle3[[#This Row],[Menge kg Nges]]/1000</f>
        <v>3.3941500000000007</v>
      </c>
      <c r="L994" s="1">
        <f>Tabelle3[[#This Row],[Menge kg P2O5]]/1000</f>
        <v>1.4843400000000002</v>
      </c>
      <c r="M994" s="1">
        <f>Tabelle3[[#This Row],[Menge t Nges]]/Tabelle3[[#This Row],[Anzahl Lieferscheine]]</f>
        <v>0.30855909090909095</v>
      </c>
      <c r="N994" s="1">
        <f>Tabelle3[[#This Row],[Menge t P2O5]]/Tabelle3[[#This Row],[Anzahl Lieferscheine]]</f>
        <v>0.13494000000000003</v>
      </c>
    </row>
    <row r="995" spans="1:14" x14ac:dyDescent="0.2">
      <c r="A995" s="2" t="s">
        <v>42</v>
      </c>
      <c r="B995" s="2" t="s">
        <v>42</v>
      </c>
      <c r="C995" s="2" t="s">
        <v>6</v>
      </c>
      <c r="D995" s="2" t="s">
        <v>15</v>
      </c>
      <c r="E995" s="2" t="s">
        <v>23</v>
      </c>
      <c r="F995" s="2" t="s">
        <v>61</v>
      </c>
      <c r="G995" s="1">
        <v>192</v>
      </c>
      <c r="H995" s="1">
        <v>128.69999999999999</v>
      </c>
      <c r="I995" s="4">
        <v>2</v>
      </c>
      <c r="J995" s="2" t="s">
        <v>67</v>
      </c>
      <c r="K995" s="1">
        <f>Tabelle3[[#This Row],[Menge kg Nges]]/1000</f>
        <v>0.192</v>
      </c>
      <c r="L995" s="1">
        <f>Tabelle3[[#This Row],[Menge kg P2O5]]/1000</f>
        <v>0.12869999999999998</v>
      </c>
      <c r="M995" s="1">
        <f>Tabelle3[[#This Row],[Menge t Nges]]/Tabelle3[[#This Row],[Anzahl Lieferscheine]]</f>
        <v>9.6000000000000002E-2</v>
      </c>
      <c r="N995" s="1">
        <f>Tabelle3[[#This Row],[Menge t P2O5]]/Tabelle3[[#This Row],[Anzahl Lieferscheine]]</f>
        <v>6.4349999999999991E-2</v>
      </c>
    </row>
    <row r="996" spans="1:14" x14ac:dyDescent="0.2">
      <c r="A996" s="2" t="s">
        <v>42</v>
      </c>
      <c r="B996" s="2" t="s">
        <v>42</v>
      </c>
      <c r="C996" s="2" t="s">
        <v>6</v>
      </c>
      <c r="D996" s="2" t="s">
        <v>15</v>
      </c>
      <c r="E996" s="2" t="s">
        <v>57</v>
      </c>
      <c r="F996" s="2" t="s">
        <v>61</v>
      </c>
      <c r="G996" s="1">
        <v>448.5</v>
      </c>
      <c r="H996" s="1">
        <v>383.5</v>
      </c>
      <c r="I996" s="4">
        <v>2</v>
      </c>
      <c r="J996" s="2" t="s">
        <v>67</v>
      </c>
      <c r="K996" s="1">
        <f>Tabelle3[[#This Row],[Menge kg Nges]]/1000</f>
        <v>0.44850000000000001</v>
      </c>
      <c r="L996" s="1">
        <f>Tabelle3[[#This Row],[Menge kg P2O5]]/1000</f>
        <v>0.38350000000000001</v>
      </c>
      <c r="M996" s="1">
        <f>Tabelle3[[#This Row],[Menge t Nges]]/Tabelle3[[#This Row],[Anzahl Lieferscheine]]</f>
        <v>0.22425</v>
      </c>
      <c r="N996" s="1">
        <f>Tabelle3[[#This Row],[Menge t P2O5]]/Tabelle3[[#This Row],[Anzahl Lieferscheine]]</f>
        <v>0.19175</v>
      </c>
    </row>
    <row r="997" spans="1:14" x14ac:dyDescent="0.2">
      <c r="A997" s="2" t="s">
        <v>42</v>
      </c>
      <c r="B997" s="2" t="s">
        <v>42</v>
      </c>
      <c r="C997" s="2" t="s">
        <v>6</v>
      </c>
      <c r="D997" s="2" t="s">
        <v>15</v>
      </c>
      <c r="E997" s="2" t="s">
        <v>12</v>
      </c>
      <c r="F997" s="2" t="s">
        <v>61</v>
      </c>
      <c r="G997" s="1">
        <v>330.12</v>
      </c>
      <c r="H997" s="1">
        <v>338.8</v>
      </c>
      <c r="I997" s="4">
        <v>3</v>
      </c>
      <c r="J997" s="2" t="s">
        <v>67</v>
      </c>
      <c r="K997" s="1">
        <f>Tabelle3[[#This Row],[Menge kg Nges]]/1000</f>
        <v>0.33012000000000002</v>
      </c>
      <c r="L997" s="1">
        <f>Tabelle3[[#This Row],[Menge kg P2O5]]/1000</f>
        <v>0.33879999999999999</v>
      </c>
      <c r="M997" s="1">
        <f>Tabelle3[[#This Row],[Menge t Nges]]/Tabelle3[[#This Row],[Anzahl Lieferscheine]]</f>
        <v>0.11004000000000001</v>
      </c>
      <c r="N997" s="1">
        <f>Tabelle3[[#This Row],[Menge t P2O5]]/Tabelle3[[#This Row],[Anzahl Lieferscheine]]</f>
        <v>0.11293333333333333</v>
      </c>
    </row>
    <row r="998" spans="1:14" x14ac:dyDescent="0.2">
      <c r="A998" s="2" t="s">
        <v>42</v>
      </c>
      <c r="B998" s="2" t="s">
        <v>42</v>
      </c>
      <c r="C998" s="2" t="s">
        <v>6</v>
      </c>
      <c r="D998" s="2" t="s">
        <v>15</v>
      </c>
      <c r="E998" s="2" t="s">
        <v>13</v>
      </c>
      <c r="F998" s="2" t="s">
        <v>61</v>
      </c>
      <c r="G998" s="1">
        <v>3564.6</v>
      </c>
      <c r="H998" s="1">
        <v>3085</v>
      </c>
      <c r="I998" s="4">
        <v>10</v>
      </c>
      <c r="J998" s="2" t="s">
        <v>67</v>
      </c>
      <c r="K998" s="1">
        <f>Tabelle3[[#This Row],[Menge kg Nges]]/1000</f>
        <v>3.5646</v>
      </c>
      <c r="L998" s="1">
        <f>Tabelle3[[#This Row],[Menge kg P2O5]]/1000</f>
        <v>3.085</v>
      </c>
      <c r="M998" s="1">
        <f>Tabelle3[[#This Row],[Menge t Nges]]/Tabelle3[[#This Row],[Anzahl Lieferscheine]]</f>
        <v>0.35646</v>
      </c>
      <c r="N998" s="1">
        <f>Tabelle3[[#This Row],[Menge t P2O5]]/Tabelle3[[#This Row],[Anzahl Lieferscheine]]</f>
        <v>0.3085</v>
      </c>
    </row>
    <row r="999" spans="1:14" x14ac:dyDescent="0.2">
      <c r="A999" s="2" t="s">
        <v>42</v>
      </c>
      <c r="B999" s="2" t="s">
        <v>42</v>
      </c>
      <c r="C999" s="2" t="s">
        <v>6</v>
      </c>
      <c r="D999" s="2" t="s">
        <v>15</v>
      </c>
      <c r="E999" s="2" t="s">
        <v>14</v>
      </c>
      <c r="F999" s="2" t="s">
        <v>61</v>
      </c>
      <c r="G999" s="1">
        <v>564.20000000000005</v>
      </c>
      <c r="H999" s="1">
        <v>390.5</v>
      </c>
      <c r="I999" s="4">
        <v>2</v>
      </c>
      <c r="J999" s="2" t="s">
        <v>67</v>
      </c>
      <c r="K999" s="1">
        <f>Tabelle3[[#This Row],[Menge kg Nges]]/1000</f>
        <v>0.56420000000000003</v>
      </c>
      <c r="L999" s="1">
        <f>Tabelle3[[#This Row],[Menge kg P2O5]]/1000</f>
        <v>0.39050000000000001</v>
      </c>
      <c r="M999" s="1">
        <f>Tabelle3[[#This Row],[Menge t Nges]]/Tabelle3[[#This Row],[Anzahl Lieferscheine]]</f>
        <v>0.28210000000000002</v>
      </c>
      <c r="N999" s="1">
        <f>Tabelle3[[#This Row],[Menge t P2O5]]/Tabelle3[[#This Row],[Anzahl Lieferscheine]]</f>
        <v>0.19525000000000001</v>
      </c>
    </row>
    <row r="1000" spans="1:14" x14ac:dyDescent="0.2">
      <c r="A1000" s="2" t="s">
        <v>42</v>
      </c>
      <c r="B1000" s="2" t="s">
        <v>42</v>
      </c>
      <c r="C1000" s="2" t="s">
        <v>6</v>
      </c>
      <c r="D1000" s="2" t="s">
        <v>15</v>
      </c>
      <c r="E1000" s="2" t="s">
        <v>24</v>
      </c>
      <c r="F1000" s="2" t="s">
        <v>61</v>
      </c>
      <c r="G1000" s="1">
        <v>2673.9999999999995</v>
      </c>
      <c r="H1000" s="1">
        <v>2196.5</v>
      </c>
      <c r="I1000" s="4">
        <v>10</v>
      </c>
      <c r="J1000" s="2" t="s">
        <v>67</v>
      </c>
      <c r="K1000" s="1">
        <f>Tabelle3[[#This Row],[Menge kg Nges]]/1000</f>
        <v>2.6739999999999995</v>
      </c>
      <c r="L1000" s="1">
        <f>Tabelle3[[#This Row],[Menge kg P2O5]]/1000</f>
        <v>2.1964999999999999</v>
      </c>
      <c r="M1000" s="1">
        <f>Tabelle3[[#This Row],[Menge t Nges]]/Tabelle3[[#This Row],[Anzahl Lieferscheine]]</f>
        <v>0.26739999999999997</v>
      </c>
      <c r="N1000" s="1">
        <f>Tabelle3[[#This Row],[Menge t P2O5]]/Tabelle3[[#This Row],[Anzahl Lieferscheine]]</f>
        <v>0.21964999999999998</v>
      </c>
    </row>
    <row r="1001" spans="1:14" x14ac:dyDescent="0.2">
      <c r="A1001" s="2" t="s">
        <v>42</v>
      </c>
      <c r="B1001" s="2" t="s">
        <v>42</v>
      </c>
      <c r="C1001" s="2" t="s">
        <v>25</v>
      </c>
      <c r="D1001" s="2" t="s">
        <v>25</v>
      </c>
      <c r="E1001" s="2" t="s">
        <v>26</v>
      </c>
      <c r="F1001" s="2" t="s">
        <v>61</v>
      </c>
      <c r="G1001" s="1">
        <v>325230.02000000014</v>
      </c>
      <c r="H1001" s="1">
        <v>175991.51000000018</v>
      </c>
      <c r="I1001" s="4">
        <v>881</v>
      </c>
      <c r="J1001" s="2" t="s">
        <v>67</v>
      </c>
      <c r="K1001" s="1">
        <f>Tabelle3[[#This Row],[Menge kg Nges]]/1000</f>
        <v>325.23002000000014</v>
      </c>
      <c r="L1001" s="1">
        <f>Tabelle3[[#This Row],[Menge kg P2O5]]/1000</f>
        <v>175.99151000000018</v>
      </c>
      <c r="M1001" s="1">
        <f>Tabelle3[[#This Row],[Menge t Nges]]/Tabelle3[[#This Row],[Anzahl Lieferscheine]]</f>
        <v>0.36916006810442692</v>
      </c>
      <c r="N1001" s="1">
        <f>Tabelle3[[#This Row],[Menge t P2O5]]/Tabelle3[[#This Row],[Anzahl Lieferscheine]]</f>
        <v>0.19976334846765059</v>
      </c>
    </row>
  </sheetData>
  <pageMargins left="0.7" right="0.7" top="0.78740157499999996" bottom="0.78740157499999996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BAAFB-EF6D-4BBE-8069-97AC1ACE6AEC}">
  <dimension ref="A1:N1025"/>
  <sheetViews>
    <sheetView topLeftCell="A587" workbookViewId="0">
      <selection activeCell="C48" sqref="A2:N1025"/>
    </sheetView>
  </sheetViews>
  <sheetFormatPr baseColWidth="10" defaultRowHeight="15" x14ac:dyDescent="0.2"/>
  <cols>
    <col min="1" max="1" width="16.5" bestFit="1" customWidth="1"/>
    <col min="2" max="2" width="18.5" bestFit="1" customWidth="1"/>
    <col min="3" max="3" width="14.33203125" bestFit="1" customWidth="1"/>
    <col min="4" max="4" width="16.1640625" bestFit="1" customWidth="1"/>
    <col min="5" max="5" width="36.5" bestFit="1" customWidth="1"/>
    <col min="6" max="6" width="18.83203125" bestFit="1" customWidth="1"/>
    <col min="7" max="7" width="15.5" bestFit="1" customWidth="1"/>
    <col min="8" max="8" width="15.83203125" bestFit="1" customWidth="1"/>
    <col min="9" max="9" width="20.1640625" bestFit="1" customWidth="1"/>
    <col min="10" max="10" width="6.5" bestFit="1" customWidth="1"/>
    <col min="11" max="11" width="14.5" bestFit="1" customWidth="1"/>
    <col min="12" max="12" width="14.6640625" bestFit="1" customWidth="1"/>
    <col min="13" max="13" width="22" bestFit="1" customWidth="1"/>
    <col min="14" max="14" width="22.5" bestFit="1" customWidth="1"/>
  </cols>
  <sheetData>
    <row r="1" spans="1:14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60</v>
      </c>
      <c r="G1" t="s">
        <v>58</v>
      </c>
      <c r="H1" t="s">
        <v>76</v>
      </c>
      <c r="I1" t="s">
        <v>75</v>
      </c>
      <c r="J1" t="s">
        <v>64</v>
      </c>
      <c r="K1" s="2" t="s">
        <v>77</v>
      </c>
      <c r="L1" s="2" t="s">
        <v>78</v>
      </c>
      <c r="M1" t="s">
        <v>79</v>
      </c>
      <c r="N1" t="s">
        <v>80</v>
      </c>
    </row>
    <row r="2" spans="1:14" x14ac:dyDescent="0.2">
      <c r="A2" s="2" t="s">
        <v>5</v>
      </c>
      <c r="B2" s="2" t="s">
        <v>5</v>
      </c>
      <c r="C2" s="2" t="s">
        <v>6</v>
      </c>
      <c r="D2" s="2" t="s">
        <v>7</v>
      </c>
      <c r="E2" s="2" t="s">
        <v>8</v>
      </c>
      <c r="F2" s="2" t="s">
        <v>61</v>
      </c>
      <c r="G2" s="1">
        <v>205257.61000000004</v>
      </c>
      <c r="H2" s="1">
        <v>75466.12000000001</v>
      </c>
      <c r="I2" s="4">
        <v>140</v>
      </c>
      <c r="J2" s="2" t="s">
        <v>68</v>
      </c>
      <c r="K2" s="1">
        <f>Tabelle4[[#This Row],[Menge kg Nges]]/1000</f>
        <v>205.25761000000006</v>
      </c>
      <c r="L2" s="1">
        <f>Tabelle4[[#This Row],[Menge kg P2O5]]/1000</f>
        <v>75.466120000000004</v>
      </c>
      <c r="M2" s="1">
        <f>Tabelle4[[#This Row],[Menge t Nges]]/Tabelle4[[#This Row],[Anzahl Lieferscheine]]</f>
        <v>1.4661257857142862</v>
      </c>
      <c r="N2" s="1">
        <f>Tabelle4[[#This Row],[Menge t P2O5]]/Tabelle4[[#This Row],[Anzahl Lieferscheine]]</f>
        <v>0.53904371428571429</v>
      </c>
    </row>
    <row r="3" spans="1:14" x14ac:dyDescent="0.2">
      <c r="A3" s="2" t="s">
        <v>5</v>
      </c>
      <c r="B3" s="2" t="s">
        <v>5</v>
      </c>
      <c r="C3" s="2" t="s">
        <v>6</v>
      </c>
      <c r="D3" s="2" t="s">
        <v>7</v>
      </c>
      <c r="E3" s="2" t="s">
        <v>9</v>
      </c>
      <c r="F3" s="2" t="s">
        <v>61</v>
      </c>
      <c r="G3" s="1">
        <v>145519.33000000005</v>
      </c>
      <c r="H3" s="1">
        <v>63494.920000000006</v>
      </c>
      <c r="I3" s="4">
        <v>165</v>
      </c>
      <c r="J3" s="2" t="s">
        <v>68</v>
      </c>
      <c r="K3" s="1">
        <f>Tabelle4[[#This Row],[Menge kg Nges]]/1000</f>
        <v>145.51933000000005</v>
      </c>
      <c r="L3" s="1">
        <f>Tabelle4[[#This Row],[Menge kg P2O5]]/1000</f>
        <v>63.494920000000008</v>
      </c>
      <c r="M3" s="1">
        <f>Tabelle4[[#This Row],[Menge t Nges]]/Tabelle4[[#This Row],[Anzahl Lieferscheine]]</f>
        <v>0.88193533333333363</v>
      </c>
      <c r="N3" s="1">
        <f>Tabelle4[[#This Row],[Menge t P2O5]]/Tabelle4[[#This Row],[Anzahl Lieferscheine]]</f>
        <v>0.38481769696969703</v>
      </c>
    </row>
    <row r="4" spans="1:14" x14ac:dyDescent="0.2">
      <c r="A4" s="2" t="s">
        <v>5</v>
      </c>
      <c r="B4" s="2" t="s">
        <v>5</v>
      </c>
      <c r="C4" s="2" t="s">
        <v>6</v>
      </c>
      <c r="D4" s="2" t="s">
        <v>7</v>
      </c>
      <c r="E4" s="2" t="s">
        <v>10</v>
      </c>
      <c r="F4" s="2" t="s">
        <v>61</v>
      </c>
      <c r="G4" s="1">
        <v>1800.54</v>
      </c>
      <c r="H4" s="1">
        <v>865.96</v>
      </c>
      <c r="I4" s="4">
        <v>18</v>
      </c>
      <c r="J4" s="2" t="s">
        <v>68</v>
      </c>
      <c r="K4" s="1">
        <f>Tabelle4[[#This Row],[Menge kg Nges]]/1000</f>
        <v>1.80054</v>
      </c>
      <c r="L4" s="1">
        <f>Tabelle4[[#This Row],[Menge kg P2O5]]/1000</f>
        <v>0.86596000000000006</v>
      </c>
      <c r="M4" s="1">
        <f>Tabelle4[[#This Row],[Menge t Nges]]/Tabelle4[[#This Row],[Anzahl Lieferscheine]]</f>
        <v>0.10003000000000001</v>
      </c>
      <c r="N4" s="1">
        <f>Tabelle4[[#This Row],[Menge t P2O5]]/Tabelle4[[#This Row],[Anzahl Lieferscheine]]</f>
        <v>4.8108888888888895E-2</v>
      </c>
    </row>
    <row r="5" spans="1:14" x14ac:dyDescent="0.2">
      <c r="A5" s="2" t="s">
        <v>5</v>
      </c>
      <c r="B5" s="2" t="s">
        <v>5</v>
      </c>
      <c r="C5" s="2" t="s">
        <v>6</v>
      </c>
      <c r="D5" s="2" t="s">
        <v>7</v>
      </c>
      <c r="E5" s="2" t="s">
        <v>11</v>
      </c>
      <c r="F5" s="2" t="s">
        <v>61</v>
      </c>
      <c r="G5" s="1">
        <v>19938.640000000003</v>
      </c>
      <c r="H5" s="1">
        <v>9571.73</v>
      </c>
      <c r="I5" s="4">
        <v>54</v>
      </c>
      <c r="J5" s="2" t="s">
        <v>68</v>
      </c>
      <c r="K5" s="1">
        <f>Tabelle4[[#This Row],[Menge kg Nges]]/1000</f>
        <v>19.938640000000003</v>
      </c>
      <c r="L5" s="1">
        <f>Tabelle4[[#This Row],[Menge kg P2O5]]/1000</f>
        <v>9.5717299999999987</v>
      </c>
      <c r="M5" s="1">
        <f>Tabelle4[[#This Row],[Menge t Nges]]/Tabelle4[[#This Row],[Anzahl Lieferscheine]]</f>
        <v>0.3692340740740741</v>
      </c>
      <c r="N5" s="1">
        <f>Tabelle4[[#This Row],[Menge t P2O5]]/Tabelle4[[#This Row],[Anzahl Lieferscheine]]</f>
        <v>0.17725425925925922</v>
      </c>
    </row>
    <row r="6" spans="1:14" x14ac:dyDescent="0.2">
      <c r="A6" s="2" t="s">
        <v>5</v>
      </c>
      <c r="B6" s="2" t="s">
        <v>5</v>
      </c>
      <c r="C6" s="2" t="s">
        <v>6</v>
      </c>
      <c r="D6" s="2" t="s">
        <v>7</v>
      </c>
      <c r="E6" s="2" t="s">
        <v>12</v>
      </c>
      <c r="F6" s="2" t="s">
        <v>61</v>
      </c>
      <c r="G6" s="1">
        <v>185786.49999999997</v>
      </c>
      <c r="H6" s="1">
        <v>103343.74000000002</v>
      </c>
      <c r="I6" s="4">
        <v>519</v>
      </c>
      <c r="J6" s="2" t="s">
        <v>68</v>
      </c>
      <c r="K6" s="1">
        <f>Tabelle4[[#This Row],[Menge kg Nges]]/1000</f>
        <v>185.78649999999996</v>
      </c>
      <c r="L6" s="1">
        <f>Tabelle4[[#This Row],[Menge kg P2O5]]/1000</f>
        <v>103.34374000000003</v>
      </c>
      <c r="M6" s="1">
        <f>Tabelle4[[#This Row],[Menge t Nges]]/Tabelle4[[#This Row],[Anzahl Lieferscheine]]</f>
        <v>0.35797013487475909</v>
      </c>
      <c r="N6" s="1">
        <f>Tabelle4[[#This Row],[Menge t P2O5]]/Tabelle4[[#This Row],[Anzahl Lieferscheine]]</f>
        <v>0.1991208863198459</v>
      </c>
    </row>
    <row r="7" spans="1:14" x14ac:dyDescent="0.2">
      <c r="A7" s="2" t="s">
        <v>5</v>
      </c>
      <c r="B7" s="2" t="s">
        <v>5</v>
      </c>
      <c r="C7" s="2" t="s">
        <v>6</v>
      </c>
      <c r="D7" s="2" t="s">
        <v>7</v>
      </c>
      <c r="E7" s="2" t="s">
        <v>13</v>
      </c>
      <c r="F7" s="2" t="s">
        <v>61</v>
      </c>
      <c r="G7" s="1">
        <v>9330.5999999999985</v>
      </c>
      <c r="H7" s="1">
        <v>6254.7</v>
      </c>
      <c r="I7" s="4">
        <v>31</v>
      </c>
      <c r="J7" s="2" t="s">
        <v>68</v>
      </c>
      <c r="K7" s="1">
        <f>Tabelle4[[#This Row],[Menge kg Nges]]/1000</f>
        <v>9.3305999999999987</v>
      </c>
      <c r="L7" s="1">
        <f>Tabelle4[[#This Row],[Menge kg P2O5]]/1000</f>
        <v>6.2546999999999997</v>
      </c>
      <c r="M7" s="1">
        <f>Tabelle4[[#This Row],[Menge t Nges]]/Tabelle4[[#This Row],[Anzahl Lieferscheine]]</f>
        <v>0.3009870967741935</v>
      </c>
      <c r="N7" s="1">
        <f>Tabelle4[[#This Row],[Menge t P2O5]]/Tabelle4[[#This Row],[Anzahl Lieferscheine]]</f>
        <v>0.20176451612903226</v>
      </c>
    </row>
    <row r="8" spans="1:14" x14ac:dyDescent="0.2">
      <c r="A8" s="2" t="s">
        <v>5</v>
      </c>
      <c r="B8" s="2" t="s">
        <v>5</v>
      </c>
      <c r="C8" s="2" t="s">
        <v>6</v>
      </c>
      <c r="D8" s="2" t="s">
        <v>7</v>
      </c>
      <c r="E8" s="2" t="s">
        <v>14</v>
      </c>
      <c r="F8" s="2" t="s">
        <v>61</v>
      </c>
      <c r="G8" s="1">
        <v>37631.11</v>
      </c>
      <c r="H8" s="1">
        <v>19749.200000000004</v>
      </c>
      <c r="I8" s="4">
        <v>75</v>
      </c>
      <c r="J8" s="2" t="s">
        <v>68</v>
      </c>
      <c r="K8" s="1">
        <f>Tabelle4[[#This Row],[Menge kg Nges]]/1000</f>
        <v>37.63111</v>
      </c>
      <c r="L8" s="1">
        <f>Tabelle4[[#This Row],[Menge kg P2O5]]/1000</f>
        <v>19.749200000000005</v>
      </c>
      <c r="M8" s="1">
        <f>Tabelle4[[#This Row],[Menge t Nges]]/Tabelle4[[#This Row],[Anzahl Lieferscheine]]</f>
        <v>0.50174813333333335</v>
      </c>
      <c r="N8" s="1">
        <f>Tabelle4[[#This Row],[Menge t P2O5]]/Tabelle4[[#This Row],[Anzahl Lieferscheine]]</f>
        <v>0.26332266666666676</v>
      </c>
    </row>
    <row r="9" spans="1:14" x14ac:dyDescent="0.2">
      <c r="A9" s="2" t="s">
        <v>5</v>
      </c>
      <c r="B9" s="2" t="s">
        <v>5</v>
      </c>
      <c r="C9" s="2" t="s">
        <v>6</v>
      </c>
      <c r="D9" s="2" t="s">
        <v>15</v>
      </c>
      <c r="E9" s="2" t="s">
        <v>8</v>
      </c>
      <c r="F9" s="2" t="s">
        <v>61</v>
      </c>
      <c r="G9" s="1">
        <v>2061.25</v>
      </c>
      <c r="H9" s="1">
        <v>1523.44</v>
      </c>
      <c r="I9" s="4">
        <v>3</v>
      </c>
      <c r="J9" s="2" t="s">
        <v>68</v>
      </c>
      <c r="K9" s="1">
        <f>Tabelle4[[#This Row],[Menge kg Nges]]/1000</f>
        <v>2.0612499999999998</v>
      </c>
      <c r="L9" s="1">
        <f>Tabelle4[[#This Row],[Menge kg P2O5]]/1000</f>
        <v>1.5234400000000001</v>
      </c>
      <c r="M9" s="1">
        <f>Tabelle4[[#This Row],[Menge t Nges]]/Tabelle4[[#This Row],[Anzahl Lieferscheine]]</f>
        <v>0.68708333333333327</v>
      </c>
      <c r="N9" s="1">
        <f>Tabelle4[[#This Row],[Menge t P2O5]]/Tabelle4[[#This Row],[Anzahl Lieferscheine]]</f>
        <v>0.50781333333333334</v>
      </c>
    </row>
    <row r="10" spans="1:14" x14ac:dyDescent="0.2">
      <c r="A10" s="2" t="s">
        <v>5</v>
      </c>
      <c r="B10" s="2" t="s">
        <v>5</v>
      </c>
      <c r="C10" s="2" t="s">
        <v>6</v>
      </c>
      <c r="D10" s="2" t="s">
        <v>15</v>
      </c>
      <c r="E10" s="2" t="s">
        <v>16</v>
      </c>
      <c r="F10" s="2" t="s">
        <v>61</v>
      </c>
      <c r="G10" s="1">
        <v>2714.6</v>
      </c>
      <c r="H10" s="1">
        <v>2478.6</v>
      </c>
      <c r="I10" s="4">
        <v>4</v>
      </c>
      <c r="J10" s="2" t="s">
        <v>68</v>
      </c>
      <c r="K10" s="1">
        <f>Tabelle4[[#This Row],[Menge kg Nges]]/1000</f>
        <v>2.7145999999999999</v>
      </c>
      <c r="L10" s="1">
        <f>Tabelle4[[#This Row],[Menge kg P2O5]]/1000</f>
        <v>2.4785999999999997</v>
      </c>
      <c r="M10" s="1">
        <f>Tabelle4[[#This Row],[Menge t Nges]]/Tabelle4[[#This Row],[Anzahl Lieferscheine]]</f>
        <v>0.67864999999999998</v>
      </c>
      <c r="N10" s="1">
        <f>Tabelle4[[#This Row],[Menge t P2O5]]/Tabelle4[[#This Row],[Anzahl Lieferscheine]]</f>
        <v>0.61964999999999992</v>
      </c>
    </row>
    <row r="11" spans="1:14" x14ac:dyDescent="0.2">
      <c r="A11" s="2" t="s">
        <v>5</v>
      </c>
      <c r="B11" s="2" t="s">
        <v>5</v>
      </c>
      <c r="C11" s="2" t="s">
        <v>6</v>
      </c>
      <c r="D11" s="2" t="s">
        <v>15</v>
      </c>
      <c r="E11" s="2" t="s">
        <v>17</v>
      </c>
      <c r="F11" s="2" t="s">
        <v>61</v>
      </c>
      <c r="G11" s="1">
        <v>12795.34</v>
      </c>
      <c r="H11" s="1">
        <v>5548.9400000000005</v>
      </c>
      <c r="I11" s="4">
        <v>10</v>
      </c>
      <c r="J11" s="2" t="s">
        <v>68</v>
      </c>
      <c r="K11" s="1">
        <f>Tabelle4[[#This Row],[Menge kg Nges]]/1000</f>
        <v>12.795339999999999</v>
      </c>
      <c r="L11" s="1">
        <f>Tabelle4[[#This Row],[Menge kg P2O5]]/1000</f>
        <v>5.5489400000000009</v>
      </c>
      <c r="M11" s="1">
        <f>Tabelle4[[#This Row],[Menge t Nges]]/Tabelle4[[#This Row],[Anzahl Lieferscheine]]</f>
        <v>1.2795339999999999</v>
      </c>
      <c r="N11" s="1">
        <f>Tabelle4[[#This Row],[Menge t P2O5]]/Tabelle4[[#This Row],[Anzahl Lieferscheine]]</f>
        <v>0.55489400000000011</v>
      </c>
    </row>
    <row r="12" spans="1:14" x14ac:dyDescent="0.2">
      <c r="A12" s="2" t="s">
        <v>5</v>
      </c>
      <c r="B12" s="2" t="s">
        <v>5</v>
      </c>
      <c r="C12" s="2" t="s">
        <v>6</v>
      </c>
      <c r="D12" s="2" t="s">
        <v>15</v>
      </c>
      <c r="E12" s="2" t="s">
        <v>18</v>
      </c>
      <c r="F12" s="2" t="s">
        <v>61</v>
      </c>
      <c r="G12" s="1">
        <v>26306.799999999999</v>
      </c>
      <c r="H12" s="1">
        <v>19188.7</v>
      </c>
      <c r="I12" s="4">
        <v>42</v>
      </c>
      <c r="J12" s="2" t="s">
        <v>68</v>
      </c>
      <c r="K12" s="1">
        <f>Tabelle4[[#This Row],[Menge kg Nges]]/1000</f>
        <v>26.306799999999999</v>
      </c>
      <c r="L12" s="1">
        <f>Tabelle4[[#This Row],[Menge kg P2O5]]/1000</f>
        <v>19.188700000000001</v>
      </c>
      <c r="M12" s="1">
        <f>Tabelle4[[#This Row],[Menge t Nges]]/Tabelle4[[#This Row],[Anzahl Lieferscheine]]</f>
        <v>0.62635238095238088</v>
      </c>
      <c r="N12" s="1">
        <f>Tabelle4[[#This Row],[Menge t P2O5]]/Tabelle4[[#This Row],[Anzahl Lieferscheine]]</f>
        <v>0.45687380952380952</v>
      </c>
    </row>
    <row r="13" spans="1:14" x14ac:dyDescent="0.2">
      <c r="A13" s="2" t="s">
        <v>5</v>
      </c>
      <c r="B13" s="2" t="s">
        <v>5</v>
      </c>
      <c r="C13" s="2" t="s">
        <v>6</v>
      </c>
      <c r="D13" s="2" t="s">
        <v>15</v>
      </c>
      <c r="E13" s="2" t="s">
        <v>19</v>
      </c>
      <c r="F13" s="2" t="s">
        <v>61</v>
      </c>
      <c r="G13" s="1">
        <v>16797.099999999999</v>
      </c>
      <c r="H13" s="1">
        <v>12995.85</v>
      </c>
      <c r="I13" s="4">
        <v>28</v>
      </c>
      <c r="J13" s="2" t="s">
        <v>68</v>
      </c>
      <c r="K13" s="1">
        <f>Tabelle4[[#This Row],[Menge kg Nges]]/1000</f>
        <v>16.797099999999997</v>
      </c>
      <c r="L13" s="1">
        <f>Tabelle4[[#This Row],[Menge kg P2O5]]/1000</f>
        <v>12.995850000000001</v>
      </c>
      <c r="M13" s="1">
        <f>Tabelle4[[#This Row],[Menge t Nges]]/Tabelle4[[#This Row],[Anzahl Lieferscheine]]</f>
        <v>0.59989642857142844</v>
      </c>
      <c r="N13" s="1">
        <f>Tabelle4[[#This Row],[Menge t P2O5]]/Tabelle4[[#This Row],[Anzahl Lieferscheine]]</f>
        <v>0.46413750000000004</v>
      </c>
    </row>
    <row r="14" spans="1:14" x14ac:dyDescent="0.2">
      <c r="A14" s="2" t="s">
        <v>5</v>
      </c>
      <c r="B14" s="2" t="s">
        <v>5</v>
      </c>
      <c r="C14" s="2" t="s">
        <v>6</v>
      </c>
      <c r="D14" s="2" t="s">
        <v>15</v>
      </c>
      <c r="E14" s="2" t="s">
        <v>20</v>
      </c>
      <c r="F14" s="2" t="s">
        <v>61</v>
      </c>
      <c r="G14" s="1">
        <v>4484.9099999999989</v>
      </c>
      <c r="H14" s="1">
        <v>4138.96</v>
      </c>
      <c r="I14" s="4">
        <v>34</v>
      </c>
      <c r="J14" s="2" t="s">
        <v>68</v>
      </c>
      <c r="K14" s="1">
        <f>Tabelle4[[#This Row],[Menge kg Nges]]/1000</f>
        <v>4.4849099999999993</v>
      </c>
      <c r="L14" s="1">
        <f>Tabelle4[[#This Row],[Menge kg P2O5]]/1000</f>
        <v>4.13896</v>
      </c>
      <c r="M14" s="1">
        <f>Tabelle4[[#This Row],[Menge t Nges]]/Tabelle4[[#This Row],[Anzahl Lieferscheine]]</f>
        <v>0.13190911764705882</v>
      </c>
      <c r="N14" s="1">
        <f>Tabelle4[[#This Row],[Menge t P2O5]]/Tabelle4[[#This Row],[Anzahl Lieferscheine]]</f>
        <v>0.12173411764705883</v>
      </c>
    </row>
    <row r="15" spans="1:14" x14ac:dyDescent="0.2">
      <c r="A15" s="2" t="s">
        <v>5</v>
      </c>
      <c r="B15" s="2" t="s">
        <v>5</v>
      </c>
      <c r="C15" s="2" t="s">
        <v>6</v>
      </c>
      <c r="D15" s="2" t="s">
        <v>15</v>
      </c>
      <c r="E15" s="2" t="s">
        <v>21</v>
      </c>
      <c r="F15" s="2" t="s">
        <v>61</v>
      </c>
      <c r="G15" s="1">
        <v>144799.77000000008</v>
      </c>
      <c r="H15" s="1">
        <v>84554.890000000043</v>
      </c>
      <c r="I15" s="4">
        <v>467</v>
      </c>
      <c r="J15" s="2" t="s">
        <v>68</v>
      </c>
      <c r="K15" s="1">
        <f>Tabelle4[[#This Row],[Menge kg Nges]]/1000</f>
        <v>144.79977000000008</v>
      </c>
      <c r="L15" s="1">
        <f>Tabelle4[[#This Row],[Menge kg P2O5]]/1000</f>
        <v>84.554890000000043</v>
      </c>
      <c r="M15" s="1">
        <f>Tabelle4[[#This Row],[Menge t Nges]]/Tabelle4[[#This Row],[Anzahl Lieferscheine]]</f>
        <v>0.31006374732334063</v>
      </c>
      <c r="N15" s="1">
        <f>Tabelle4[[#This Row],[Menge t P2O5]]/Tabelle4[[#This Row],[Anzahl Lieferscheine]]</f>
        <v>0.18105972162740908</v>
      </c>
    </row>
    <row r="16" spans="1:14" x14ac:dyDescent="0.2">
      <c r="A16" s="2" t="s">
        <v>5</v>
      </c>
      <c r="B16" s="2" t="s">
        <v>5</v>
      </c>
      <c r="C16" s="2" t="s">
        <v>6</v>
      </c>
      <c r="D16" s="2" t="s">
        <v>15</v>
      </c>
      <c r="E16" s="2" t="s">
        <v>9</v>
      </c>
      <c r="F16" s="2" t="s">
        <v>61</v>
      </c>
      <c r="G16" s="1">
        <v>20570.599999999991</v>
      </c>
      <c r="H16" s="1">
        <v>10192.929999999998</v>
      </c>
      <c r="I16" s="4">
        <v>48</v>
      </c>
      <c r="J16" s="2" t="s">
        <v>68</v>
      </c>
      <c r="K16" s="1">
        <f>Tabelle4[[#This Row],[Menge kg Nges]]/1000</f>
        <v>20.570599999999992</v>
      </c>
      <c r="L16" s="1">
        <f>Tabelle4[[#This Row],[Menge kg P2O5]]/1000</f>
        <v>10.192929999999999</v>
      </c>
      <c r="M16" s="1">
        <f>Tabelle4[[#This Row],[Menge t Nges]]/Tabelle4[[#This Row],[Anzahl Lieferscheine]]</f>
        <v>0.42855416666666651</v>
      </c>
      <c r="N16" s="1">
        <f>Tabelle4[[#This Row],[Menge t P2O5]]/Tabelle4[[#This Row],[Anzahl Lieferscheine]]</f>
        <v>0.21235270833333331</v>
      </c>
    </row>
    <row r="17" spans="1:14" x14ac:dyDescent="0.2">
      <c r="A17" s="2" t="s">
        <v>5</v>
      </c>
      <c r="B17" s="2" t="s">
        <v>5</v>
      </c>
      <c r="C17" s="2" t="s">
        <v>6</v>
      </c>
      <c r="D17" s="2" t="s">
        <v>15</v>
      </c>
      <c r="E17" s="2" t="s">
        <v>10</v>
      </c>
      <c r="F17" s="2" t="s">
        <v>61</v>
      </c>
      <c r="G17" s="1">
        <v>8533.590000000002</v>
      </c>
      <c r="H17" s="1">
        <v>3751.8199999999988</v>
      </c>
      <c r="I17" s="4">
        <v>27</v>
      </c>
      <c r="J17" s="2" t="s">
        <v>68</v>
      </c>
      <c r="K17" s="1">
        <f>Tabelle4[[#This Row],[Menge kg Nges]]/1000</f>
        <v>8.533590000000002</v>
      </c>
      <c r="L17" s="1">
        <f>Tabelle4[[#This Row],[Menge kg P2O5]]/1000</f>
        <v>3.7518199999999986</v>
      </c>
      <c r="M17" s="1">
        <f>Tabelle4[[#This Row],[Menge t Nges]]/Tabelle4[[#This Row],[Anzahl Lieferscheine]]</f>
        <v>0.31605888888888894</v>
      </c>
      <c r="N17" s="1">
        <f>Tabelle4[[#This Row],[Menge t P2O5]]/Tabelle4[[#This Row],[Anzahl Lieferscheine]]</f>
        <v>0.13895629629629624</v>
      </c>
    </row>
    <row r="18" spans="1:14" x14ac:dyDescent="0.2">
      <c r="A18" s="2" t="s">
        <v>5</v>
      </c>
      <c r="B18" s="2" t="s">
        <v>5</v>
      </c>
      <c r="C18" s="2" t="s">
        <v>6</v>
      </c>
      <c r="D18" s="2" t="s">
        <v>15</v>
      </c>
      <c r="E18" s="2" t="s">
        <v>23</v>
      </c>
      <c r="F18" s="2" t="s">
        <v>61</v>
      </c>
      <c r="G18" s="1">
        <v>925</v>
      </c>
      <c r="H18" s="1">
        <v>400</v>
      </c>
      <c r="I18" s="4">
        <v>3</v>
      </c>
      <c r="J18" s="2" t="s">
        <v>68</v>
      </c>
      <c r="K18" s="1">
        <f>Tabelle4[[#This Row],[Menge kg Nges]]/1000</f>
        <v>0.92500000000000004</v>
      </c>
      <c r="L18" s="1">
        <f>Tabelle4[[#This Row],[Menge kg P2O5]]/1000</f>
        <v>0.4</v>
      </c>
      <c r="M18" s="1">
        <f>Tabelle4[[#This Row],[Menge t Nges]]/Tabelle4[[#This Row],[Anzahl Lieferscheine]]</f>
        <v>0.30833333333333335</v>
      </c>
      <c r="N18" s="1">
        <f>Tabelle4[[#This Row],[Menge t P2O5]]/Tabelle4[[#This Row],[Anzahl Lieferscheine]]</f>
        <v>0.13333333333333333</v>
      </c>
    </row>
    <row r="19" spans="1:14" x14ac:dyDescent="0.2">
      <c r="A19" s="2" t="s">
        <v>5</v>
      </c>
      <c r="B19" s="2" t="s">
        <v>5</v>
      </c>
      <c r="C19" s="2" t="s">
        <v>6</v>
      </c>
      <c r="D19" s="2" t="s">
        <v>15</v>
      </c>
      <c r="E19" s="2" t="s">
        <v>12</v>
      </c>
      <c r="F19" s="2" t="s">
        <v>61</v>
      </c>
      <c r="G19" s="1">
        <v>1709.07</v>
      </c>
      <c r="H19" s="1">
        <v>903.34</v>
      </c>
      <c r="I19" s="4">
        <v>11</v>
      </c>
      <c r="J19" s="2" t="s">
        <v>68</v>
      </c>
      <c r="K19" s="1">
        <f>Tabelle4[[#This Row],[Menge kg Nges]]/1000</f>
        <v>1.7090699999999999</v>
      </c>
      <c r="L19" s="1">
        <f>Tabelle4[[#This Row],[Menge kg P2O5]]/1000</f>
        <v>0.90334000000000003</v>
      </c>
      <c r="M19" s="1">
        <f>Tabelle4[[#This Row],[Menge t Nges]]/Tabelle4[[#This Row],[Anzahl Lieferscheine]]</f>
        <v>0.15536999999999998</v>
      </c>
      <c r="N19" s="1">
        <f>Tabelle4[[#This Row],[Menge t P2O5]]/Tabelle4[[#This Row],[Anzahl Lieferscheine]]</f>
        <v>8.2121818181818185E-2</v>
      </c>
    </row>
    <row r="20" spans="1:14" x14ac:dyDescent="0.2">
      <c r="A20" s="2" t="s">
        <v>5</v>
      </c>
      <c r="B20" s="2" t="s">
        <v>5</v>
      </c>
      <c r="C20" s="2" t="s">
        <v>6</v>
      </c>
      <c r="D20" s="2" t="s">
        <v>15</v>
      </c>
      <c r="E20" s="2" t="s">
        <v>14</v>
      </c>
      <c r="F20" s="2" t="s">
        <v>61</v>
      </c>
      <c r="G20" s="1">
        <v>1699.2</v>
      </c>
      <c r="H20" s="1">
        <v>758</v>
      </c>
      <c r="I20" s="4">
        <v>5</v>
      </c>
      <c r="J20" s="2" t="s">
        <v>68</v>
      </c>
      <c r="K20" s="1">
        <f>Tabelle4[[#This Row],[Menge kg Nges]]/1000</f>
        <v>1.6992</v>
      </c>
      <c r="L20" s="1">
        <f>Tabelle4[[#This Row],[Menge kg P2O5]]/1000</f>
        <v>0.75800000000000001</v>
      </c>
      <c r="M20" s="1">
        <f>Tabelle4[[#This Row],[Menge t Nges]]/Tabelle4[[#This Row],[Anzahl Lieferscheine]]</f>
        <v>0.33984000000000003</v>
      </c>
      <c r="N20" s="1">
        <f>Tabelle4[[#This Row],[Menge t P2O5]]/Tabelle4[[#This Row],[Anzahl Lieferscheine]]</f>
        <v>0.15160000000000001</v>
      </c>
    </row>
    <row r="21" spans="1:14" x14ac:dyDescent="0.2">
      <c r="A21" s="2" t="s">
        <v>5</v>
      </c>
      <c r="B21" s="2" t="s">
        <v>5</v>
      </c>
      <c r="C21" s="2" t="s">
        <v>6</v>
      </c>
      <c r="D21" s="2" t="s">
        <v>15</v>
      </c>
      <c r="E21" s="2" t="s">
        <v>24</v>
      </c>
      <c r="F21" s="2" t="s">
        <v>61</v>
      </c>
      <c r="G21" s="1">
        <v>7184</v>
      </c>
      <c r="H21" s="1">
        <v>6007.5</v>
      </c>
      <c r="I21" s="4">
        <v>16</v>
      </c>
      <c r="J21" s="2" t="s">
        <v>68</v>
      </c>
      <c r="K21" s="1">
        <f>Tabelle4[[#This Row],[Menge kg Nges]]/1000</f>
        <v>7.1840000000000002</v>
      </c>
      <c r="L21" s="1">
        <f>Tabelle4[[#This Row],[Menge kg P2O5]]/1000</f>
        <v>6.0075000000000003</v>
      </c>
      <c r="M21" s="1">
        <f>Tabelle4[[#This Row],[Menge t Nges]]/Tabelle4[[#This Row],[Anzahl Lieferscheine]]</f>
        <v>0.44900000000000001</v>
      </c>
      <c r="N21" s="1">
        <f>Tabelle4[[#This Row],[Menge t P2O5]]/Tabelle4[[#This Row],[Anzahl Lieferscheine]]</f>
        <v>0.37546875000000002</v>
      </c>
    </row>
    <row r="22" spans="1:14" x14ac:dyDescent="0.2">
      <c r="A22" s="2" t="s">
        <v>5</v>
      </c>
      <c r="B22" s="2" t="s">
        <v>5</v>
      </c>
      <c r="C22" s="2" t="s">
        <v>6</v>
      </c>
      <c r="D22" s="2" t="s">
        <v>15</v>
      </c>
      <c r="E22" s="2" t="s">
        <v>31</v>
      </c>
      <c r="F22" s="2" t="s">
        <v>61</v>
      </c>
      <c r="G22" s="1">
        <v>144</v>
      </c>
      <c r="H22" s="1">
        <v>81</v>
      </c>
      <c r="I22" s="4">
        <v>1</v>
      </c>
      <c r="J22" s="2" t="s">
        <v>68</v>
      </c>
      <c r="K22" s="1">
        <f>Tabelle4[[#This Row],[Menge kg Nges]]/1000</f>
        <v>0.14399999999999999</v>
      </c>
      <c r="L22" s="1">
        <f>Tabelle4[[#This Row],[Menge kg P2O5]]/1000</f>
        <v>8.1000000000000003E-2</v>
      </c>
      <c r="M22" s="1">
        <f>Tabelle4[[#This Row],[Menge t Nges]]/Tabelle4[[#This Row],[Anzahl Lieferscheine]]</f>
        <v>0.14399999999999999</v>
      </c>
      <c r="N22" s="1">
        <f>Tabelle4[[#This Row],[Menge t P2O5]]/Tabelle4[[#This Row],[Anzahl Lieferscheine]]</f>
        <v>8.1000000000000003E-2</v>
      </c>
    </row>
    <row r="23" spans="1:14" x14ac:dyDescent="0.2">
      <c r="A23" s="2" t="s">
        <v>5</v>
      </c>
      <c r="B23" s="2" t="s">
        <v>5</v>
      </c>
      <c r="C23" s="2" t="s">
        <v>25</v>
      </c>
      <c r="D23" s="2" t="s">
        <v>25</v>
      </c>
      <c r="E23" s="2" t="s">
        <v>26</v>
      </c>
      <c r="F23" s="2" t="s">
        <v>61</v>
      </c>
      <c r="G23" s="1">
        <v>70062.5</v>
      </c>
      <c r="H23" s="1">
        <v>29584.140000000007</v>
      </c>
      <c r="I23" s="4">
        <v>117</v>
      </c>
      <c r="J23" s="2" t="s">
        <v>68</v>
      </c>
      <c r="K23" s="1">
        <f>Tabelle4[[#This Row],[Menge kg Nges]]/1000</f>
        <v>70.0625</v>
      </c>
      <c r="L23" s="1">
        <f>Tabelle4[[#This Row],[Menge kg P2O5]]/1000</f>
        <v>29.584140000000005</v>
      </c>
      <c r="M23" s="1">
        <f>Tabelle4[[#This Row],[Menge t Nges]]/Tabelle4[[#This Row],[Anzahl Lieferscheine]]</f>
        <v>0.59882478632478631</v>
      </c>
      <c r="N23" s="1">
        <f>Tabelle4[[#This Row],[Menge t P2O5]]/Tabelle4[[#This Row],[Anzahl Lieferscheine]]</f>
        <v>0.25285589743589748</v>
      </c>
    </row>
    <row r="24" spans="1:14" x14ac:dyDescent="0.2">
      <c r="A24" s="2" t="s">
        <v>5</v>
      </c>
      <c r="B24" s="2" t="s">
        <v>27</v>
      </c>
      <c r="C24" s="2" t="s">
        <v>6</v>
      </c>
      <c r="D24" s="2" t="s">
        <v>7</v>
      </c>
      <c r="E24" s="2" t="s">
        <v>8</v>
      </c>
      <c r="F24" s="2" t="s">
        <v>61</v>
      </c>
      <c r="G24" s="1">
        <v>2057.4</v>
      </c>
      <c r="H24" s="1">
        <v>847.8</v>
      </c>
      <c r="I24" s="4">
        <v>4</v>
      </c>
      <c r="J24" s="2" t="s">
        <v>68</v>
      </c>
      <c r="K24" s="1">
        <f>Tabelle4[[#This Row],[Menge kg Nges]]/1000</f>
        <v>2.0573999999999999</v>
      </c>
      <c r="L24" s="1">
        <f>Tabelle4[[#This Row],[Menge kg P2O5]]/1000</f>
        <v>0.8478</v>
      </c>
      <c r="M24" s="1">
        <f>Tabelle4[[#This Row],[Menge t Nges]]/Tabelle4[[#This Row],[Anzahl Lieferscheine]]</f>
        <v>0.51434999999999997</v>
      </c>
      <c r="N24" s="1">
        <f>Tabelle4[[#This Row],[Menge t P2O5]]/Tabelle4[[#This Row],[Anzahl Lieferscheine]]</f>
        <v>0.21195</v>
      </c>
    </row>
    <row r="25" spans="1:14" x14ac:dyDescent="0.2">
      <c r="A25" s="2" t="s">
        <v>5</v>
      </c>
      <c r="B25" s="2" t="s">
        <v>27</v>
      </c>
      <c r="C25" s="2" t="s">
        <v>6</v>
      </c>
      <c r="D25" s="2" t="s">
        <v>7</v>
      </c>
      <c r="E25" s="2" t="s">
        <v>9</v>
      </c>
      <c r="F25" s="2" t="s">
        <v>61</v>
      </c>
      <c r="G25" s="1">
        <v>92.4</v>
      </c>
      <c r="H25" s="1">
        <v>37.799999999999997</v>
      </c>
      <c r="I25" s="4">
        <v>1</v>
      </c>
      <c r="J25" s="2" t="s">
        <v>68</v>
      </c>
      <c r="K25" s="1">
        <f>Tabelle4[[#This Row],[Menge kg Nges]]/1000</f>
        <v>9.240000000000001E-2</v>
      </c>
      <c r="L25" s="1">
        <f>Tabelle4[[#This Row],[Menge kg P2O5]]/1000</f>
        <v>3.78E-2</v>
      </c>
      <c r="M25" s="1">
        <f>Tabelle4[[#This Row],[Menge t Nges]]/Tabelle4[[#This Row],[Anzahl Lieferscheine]]</f>
        <v>9.240000000000001E-2</v>
      </c>
      <c r="N25" s="1">
        <f>Tabelle4[[#This Row],[Menge t P2O5]]/Tabelle4[[#This Row],[Anzahl Lieferscheine]]</f>
        <v>3.78E-2</v>
      </c>
    </row>
    <row r="26" spans="1:14" x14ac:dyDescent="0.2">
      <c r="A26" s="2" t="s">
        <v>5</v>
      </c>
      <c r="B26" s="2" t="s">
        <v>27</v>
      </c>
      <c r="C26" s="2" t="s">
        <v>6</v>
      </c>
      <c r="D26" s="2" t="s">
        <v>7</v>
      </c>
      <c r="E26" s="2" t="s">
        <v>13</v>
      </c>
      <c r="F26" s="2" t="s">
        <v>61</v>
      </c>
      <c r="G26" s="1">
        <v>2032.8000000000004</v>
      </c>
      <c r="H26" s="1">
        <v>1355.1999999999998</v>
      </c>
      <c r="I26" s="4">
        <v>18</v>
      </c>
      <c r="J26" s="2" t="s">
        <v>68</v>
      </c>
      <c r="K26" s="1">
        <f>Tabelle4[[#This Row],[Menge kg Nges]]/1000</f>
        <v>2.0328000000000004</v>
      </c>
      <c r="L26" s="1">
        <f>Tabelle4[[#This Row],[Menge kg P2O5]]/1000</f>
        <v>1.3551999999999997</v>
      </c>
      <c r="M26" s="1">
        <f>Tabelle4[[#This Row],[Menge t Nges]]/Tabelle4[[#This Row],[Anzahl Lieferscheine]]</f>
        <v>0.11293333333333336</v>
      </c>
      <c r="N26" s="1">
        <f>Tabelle4[[#This Row],[Menge t P2O5]]/Tabelle4[[#This Row],[Anzahl Lieferscheine]]</f>
        <v>7.5288888888888877E-2</v>
      </c>
    </row>
    <row r="27" spans="1:14" x14ac:dyDescent="0.2">
      <c r="A27" s="2" t="s">
        <v>5</v>
      </c>
      <c r="B27" s="2" t="s">
        <v>27</v>
      </c>
      <c r="C27" s="2" t="s">
        <v>6</v>
      </c>
      <c r="D27" s="2" t="s">
        <v>7</v>
      </c>
      <c r="E27" s="2" t="s">
        <v>14</v>
      </c>
      <c r="F27" s="2" t="s">
        <v>61</v>
      </c>
      <c r="G27" s="1">
        <v>117</v>
      </c>
      <c r="H27" s="1">
        <v>55.5</v>
      </c>
      <c r="I27" s="4">
        <v>1</v>
      </c>
      <c r="J27" s="2" t="s">
        <v>68</v>
      </c>
      <c r="K27" s="1">
        <f>Tabelle4[[#This Row],[Menge kg Nges]]/1000</f>
        <v>0.11700000000000001</v>
      </c>
      <c r="L27" s="1">
        <f>Tabelle4[[#This Row],[Menge kg P2O5]]/1000</f>
        <v>5.5500000000000001E-2</v>
      </c>
      <c r="M27" s="1">
        <f>Tabelle4[[#This Row],[Menge t Nges]]/Tabelle4[[#This Row],[Anzahl Lieferscheine]]</f>
        <v>0.11700000000000001</v>
      </c>
      <c r="N27" s="1">
        <f>Tabelle4[[#This Row],[Menge t P2O5]]/Tabelle4[[#This Row],[Anzahl Lieferscheine]]</f>
        <v>5.5500000000000001E-2</v>
      </c>
    </row>
    <row r="28" spans="1:14" x14ac:dyDescent="0.2">
      <c r="A28" s="2" t="s">
        <v>5</v>
      </c>
      <c r="B28" s="2" t="s">
        <v>27</v>
      </c>
      <c r="C28" s="2" t="s">
        <v>6</v>
      </c>
      <c r="D28" s="2" t="s">
        <v>15</v>
      </c>
      <c r="E28" s="2" t="s">
        <v>21</v>
      </c>
      <c r="F28" s="2" t="s">
        <v>61</v>
      </c>
      <c r="G28" s="1">
        <v>3738.6000000000004</v>
      </c>
      <c r="H28" s="1">
        <v>2135.9</v>
      </c>
      <c r="I28" s="4">
        <v>13</v>
      </c>
      <c r="J28" s="2" t="s">
        <v>68</v>
      </c>
      <c r="K28" s="1">
        <f>Tabelle4[[#This Row],[Menge kg Nges]]/1000</f>
        <v>3.7386000000000004</v>
      </c>
      <c r="L28" s="1">
        <f>Tabelle4[[#This Row],[Menge kg P2O5]]/1000</f>
        <v>2.1358999999999999</v>
      </c>
      <c r="M28" s="1">
        <f>Tabelle4[[#This Row],[Menge t Nges]]/Tabelle4[[#This Row],[Anzahl Lieferscheine]]</f>
        <v>0.28758461538461544</v>
      </c>
      <c r="N28" s="1">
        <f>Tabelle4[[#This Row],[Menge t P2O5]]/Tabelle4[[#This Row],[Anzahl Lieferscheine]]</f>
        <v>0.1643</v>
      </c>
    </row>
    <row r="29" spans="1:14" x14ac:dyDescent="0.2">
      <c r="A29" s="2" t="s">
        <v>5</v>
      </c>
      <c r="B29" s="2" t="s">
        <v>27</v>
      </c>
      <c r="C29" s="2" t="s">
        <v>6</v>
      </c>
      <c r="D29" s="2" t="s">
        <v>15</v>
      </c>
      <c r="E29" s="2" t="s">
        <v>24</v>
      </c>
      <c r="F29" s="2" t="s">
        <v>61</v>
      </c>
      <c r="G29" s="1">
        <v>406</v>
      </c>
      <c r="H29" s="1">
        <v>333.5</v>
      </c>
      <c r="I29" s="4">
        <v>1</v>
      </c>
      <c r="J29" s="2" t="s">
        <v>68</v>
      </c>
      <c r="K29" s="1">
        <f>Tabelle4[[#This Row],[Menge kg Nges]]/1000</f>
        <v>0.40600000000000003</v>
      </c>
      <c r="L29" s="1">
        <f>Tabelle4[[#This Row],[Menge kg P2O5]]/1000</f>
        <v>0.33350000000000002</v>
      </c>
      <c r="M29" s="1">
        <f>Tabelle4[[#This Row],[Menge t Nges]]/Tabelle4[[#This Row],[Anzahl Lieferscheine]]</f>
        <v>0.40600000000000003</v>
      </c>
      <c r="N29" s="1">
        <f>Tabelle4[[#This Row],[Menge t P2O5]]/Tabelle4[[#This Row],[Anzahl Lieferscheine]]</f>
        <v>0.33350000000000002</v>
      </c>
    </row>
    <row r="30" spans="1:14" x14ac:dyDescent="0.2">
      <c r="A30" s="2" t="s">
        <v>5</v>
      </c>
      <c r="B30" s="2" t="s">
        <v>27</v>
      </c>
      <c r="C30" s="2" t="s">
        <v>25</v>
      </c>
      <c r="D30" s="2" t="s">
        <v>25</v>
      </c>
      <c r="E30" s="2" t="s">
        <v>26</v>
      </c>
      <c r="F30" s="2" t="s">
        <v>61</v>
      </c>
      <c r="G30" s="1">
        <v>15025.099999999997</v>
      </c>
      <c r="H30" s="1">
        <v>6055.02</v>
      </c>
      <c r="I30" s="4">
        <v>29</v>
      </c>
      <c r="J30" s="2" t="s">
        <v>68</v>
      </c>
      <c r="K30" s="1">
        <f>Tabelle4[[#This Row],[Menge kg Nges]]/1000</f>
        <v>15.025099999999997</v>
      </c>
      <c r="L30" s="1">
        <f>Tabelle4[[#This Row],[Menge kg P2O5]]/1000</f>
        <v>6.0550200000000007</v>
      </c>
      <c r="M30" s="1">
        <f>Tabelle4[[#This Row],[Menge t Nges]]/Tabelle4[[#This Row],[Anzahl Lieferscheine]]</f>
        <v>0.51810689655172404</v>
      </c>
      <c r="N30" s="1">
        <f>Tabelle4[[#This Row],[Menge t P2O5]]/Tabelle4[[#This Row],[Anzahl Lieferscheine]]</f>
        <v>0.20879379310344831</v>
      </c>
    </row>
    <row r="31" spans="1:14" x14ac:dyDescent="0.2">
      <c r="A31" s="2" t="s">
        <v>5</v>
      </c>
      <c r="B31" s="2" t="s">
        <v>45</v>
      </c>
      <c r="C31" s="2" t="s">
        <v>25</v>
      </c>
      <c r="D31" s="2" t="s">
        <v>25</v>
      </c>
      <c r="E31" s="2" t="s">
        <v>26</v>
      </c>
      <c r="F31" s="2" t="s">
        <v>61</v>
      </c>
      <c r="G31" s="1">
        <v>1245.45</v>
      </c>
      <c r="H31" s="1">
        <v>498.75</v>
      </c>
      <c r="I31" s="4">
        <v>1</v>
      </c>
      <c r="J31" s="2" t="s">
        <v>68</v>
      </c>
      <c r="K31" s="1">
        <f>Tabelle4[[#This Row],[Menge kg Nges]]/1000</f>
        <v>1.2454499999999999</v>
      </c>
      <c r="L31" s="1">
        <f>Tabelle4[[#This Row],[Menge kg P2O5]]/1000</f>
        <v>0.49875000000000003</v>
      </c>
      <c r="M31" s="1">
        <f>Tabelle4[[#This Row],[Menge t Nges]]/Tabelle4[[#This Row],[Anzahl Lieferscheine]]</f>
        <v>1.2454499999999999</v>
      </c>
      <c r="N31" s="1">
        <f>Tabelle4[[#This Row],[Menge t P2O5]]/Tabelle4[[#This Row],[Anzahl Lieferscheine]]</f>
        <v>0.49875000000000003</v>
      </c>
    </row>
    <row r="32" spans="1:14" x14ac:dyDescent="0.2">
      <c r="A32" s="2" t="s">
        <v>5</v>
      </c>
      <c r="B32" s="2" t="s">
        <v>28</v>
      </c>
      <c r="C32" s="2" t="s">
        <v>6</v>
      </c>
      <c r="D32" s="2" t="s">
        <v>7</v>
      </c>
      <c r="E32" s="2" t="s">
        <v>9</v>
      </c>
      <c r="F32" s="2" t="s">
        <v>61</v>
      </c>
      <c r="G32" s="1">
        <v>11429.6</v>
      </c>
      <c r="H32" s="1">
        <v>4721</v>
      </c>
      <c r="I32" s="4">
        <v>6</v>
      </c>
      <c r="J32" s="2" t="s">
        <v>68</v>
      </c>
      <c r="K32" s="1">
        <f>Tabelle4[[#This Row],[Menge kg Nges]]/1000</f>
        <v>11.429600000000001</v>
      </c>
      <c r="L32" s="1">
        <f>Tabelle4[[#This Row],[Menge kg P2O5]]/1000</f>
        <v>4.7210000000000001</v>
      </c>
      <c r="M32" s="1">
        <f>Tabelle4[[#This Row],[Menge t Nges]]/Tabelle4[[#This Row],[Anzahl Lieferscheine]]</f>
        <v>1.9049333333333334</v>
      </c>
      <c r="N32" s="1">
        <f>Tabelle4[[#This Row],[Menge t P2O5]]/Tabelle4[[#This Row],[Anzahl Lieferscheine]]</f>
        <v>0.78683333333333338</v>
      </c>
    </row>
    <row r="33" spans="1:14" x14ac:dyDescent="0.2">
      <c r="A33" s="2" t="s">
        <v>5</v>
      </c>
      <c r="B33" s="2" t="s">
        <v>28</v>
      </c>
      <c r="C33" s="2" t="s">
        <v>6</v>
      </c>
      <c r="D33" s="2" t="s">
        <v>7</v>
      </c>
      <c r="E33" s="2" t="s">
        <v>11</v>
      </c>
      <c r="F33" s="2" t="s">
        <v>61</v>
      </c>
      <c r="G33" s="1">
        <v>5052</v>
      </c>
      <c r="H33" s="1">
        <v>2778.6</v>
      </c>
      <c r="I33" s="4">
        <v>1</v>
      </c>
      <c r="J33" s="2" t="s">
        <v>68</v>
      </c>
      <c r="K33" s="1">
        <f>Tabelle4[[#This Row],[Menge kg Nges]]/1000</f>
        <v>5.0519999999999996</v>
      </c>
      <c r="L33" s="1">
        <f>Tabelle4[[#This Row],[Menge kg P2O5]]/1000</f>
        <v>2.7786</v>
      </c>
      <c r="M33" s="1">
        <f>Tabelle4[[#This Row],[Menge t Nges]]/Tabelle4[[#This Row],[Anzahl Lieferscheine]]</f>
        <v>5.0519999999999996</v>
      </c>
      <c r="N33" s="1">
        <f>Tabelle4[[#This Row],[Menge t P2O5]]/Tabelle4[[#This Row],[Anzahl Lieferscheine]]</f>
        <v>2.7786</v>
      </c>
    </row>
    <row r="34" spans="1:14" x14ac:dyDescent="0.2">
      <c r="A34" s="2" t="s">
        <v>5</v>
      </c>
      <c r="B34" s="2" t="s">
        <v>28</v>
      </c>
      <c r="C34" s="2" t="s">
        <v>6</v>
      </c>
      <c r="D34" s="2" t="s">
        <v>7</v>
      </c>
      <c r="E34" s="2" t="s">
        <v>12</v>
      </c>
      <c r="F34" s="2" t="s">
        <v>61</v>
      </c>
      <c r="G34" s="1">
        <v>22237.489999999998</v>
      </c>
      <c r="H34" s="1">
        <v>4982</v>
      </c>
      <c r="I34" s="4">
        <v>9</v>
      </c>
      <c r="J34" s="2" t="s">
        <v>68</v>
      </c>
      <c r="K34" s="1">
        <f>Tabelle4[[#This Row],[Menge kg Nges]]/1000</f>
        <v>22.237489999999998</v>
      </c>
      <c r="L34" s="1">
        <f>Tabelle4[[#This Row],[Menge kg P2O5]]/1000</f>
        <v>4.9820000000000002</v>
      </c>
      <c r="M34" s="1">
        <f>Tabelle4[[#This Row],[Menge t Nges]]/Tabelle4[[#This Row],[Anzahl Lieferscheine]]</f>
        <v>2.4708322222222221</v>
      </c>
      <c r="N34" s="1">
        <f>Tabelle4[[#This Row],[Menge t P2O5]]/Tabelle4[[#This Row],[Anzahl Lieferscheine]]</f>
        <v>0.55355555555555558</v>
      </c>
    </row>
    <row r="35" spans="1:14" x14ac:dyDescent="0.2">
      <c r="A35" s="2" t="s">
        <v>5</v>
      </c>
      <c r="B35" s="2" t="s">
        <v>28</v>
      </c>
      <c r="C35" s="2" t="s">
        <v>6</v>
      </c>
      <c r="D35" s="2" t="s">
        <v>7</v>
      </c>
      <c r="E35" s="2" t="s">
        <v>13</v>
      </c>
      <c r="F35" s="2" t="s">
        <v>61</v>
      </c>
      <c r="G35" s="1">
        <v>4258.8</v>
      </c>
      <c r="H35" s="1">
        <v>2839.2</v>
      </c>
      <c r="I35" s="4">
        <v>5</v>
      </c>
      <c r="J35" s="2" t="s">
        <v>68</v>
      </c>
      <c r="K35" s="1">
        <f>Tabelle4[[#This Row],[Menge kg Nges]]/1000</f>
        <v>4.2587999999999999</v>
      </c>
      <c r="L35" s="1">
        <f>Tabelle4[[#This Row],[Menge kg P2O5]]/1000</f>
        <v>2.8391999999999999</v>
      </c>
      <c r="M35" s="1">
        <f>Tabelle4[[#This Row],[Menge t Nges]]/Tabelle4[[#This Row],[Anzahl Lieferscheine]]</f>
        <v>0.85175999999999996</v>
      </c>
      <c r="N35" s="1">
        <f>Tabelle4[[#This Row],[Menge t P2O5]]/Tabelle4[[#This Row],[Anzahl Lieferscheine]]</f>
        <v>0.56784000000000001</v>
      </c>
    </row>
    <row r="36" spans="1:14" x14ac:dyDescent="0.2">
      <c r="A36" s="2" t="s">
        <v>5</v>
      </c>
      <c r="B36" s="2" t="s">
        <v>28</v>
      </c>
      <c r="C36" s="2" t="s">
        <v>6</v>
      </c>
      <c r="D36" s="2" t="s">
        <v>15</v>
      </c>
      <c r="E36" s="2" t="s">
        <v>8</v>
      </c>
      <c r="F36" s="2" t="s">
        <v>61</v>
      </c>
      <c r="G36" s="1">
        <v>1312.5</v>
      </c>
      <c r="H36" s="1">
        <v>1243.1999999999998</v>
      </c>
      <c r="I36" s="4">
        <v>2</v>
      </c>
      <c r="J36" s="2" t="s">
        <v>68</v>
      </c>
      <c r="K36" s="1">
        <f>Tabelle4[[#This Row],[Menge kg Nges]]/1000</f>
        <v>1.3125</v>
      </c>
      <c r="L36" s="1">
        <f>Tabelle4[[#This Row],[Menge kg P2O5]]/1000</f>
        <v>1.2431999999999999</v>
      </c>
      <c r="M36" s="1">
        <f>Tabelle4[[#This Row],[Menge t Nges]]/Tabelle4[[#This Row],[Anzahl Lieferscheine]]</f>
        <v>0.65625</v>
      </c>
      <c r="N36" s="1">
        <f>Tabelle4[[#This Row],[Menge t P2O5]]/Tabelle4[[#This Row],[Anzahl Lieferscheine]]</f>
        <v>0.62159999999999993</v>
      </c>
    </row>
    <row r="37" spans="1:14" x14ac:dyDescent="0.2">
      <c r="A37" s="2" t="s">
        <v>5</v>
      </c>
      <c r="B37" s="2" t="s">
        <v>28</v>
      </c>
      <c r="C37" s="2" t="s">
        <v>6</v>
      </c>
      <c r="D37" s="2" t="s">
        <v>15</v>
      </c>
      <c r="E37" s="2" t="s">
        <v>17</v>
      </c>
      <c r="F37" s="2" t="s">
        <v>61</v>
      </c>
      <c r="G37" s="1">
        <v>999</v>
      </c>
      <c r="H37" s="1">
        <v>459</v>
      </c>
      <c r="I37" s="4">
        <v>2</v>
      </c>
      <c r="J37" s="2" t="s">
        <v>68</v>
      </c>
      <c r="K37" s="1">
        <f>Tabelle4[[#This Row],[Menge kg Nges]]/1000</f>
        <v>0.999</v>
      </c>
      <c r="L37" s="1">
        <f>Tabelle4[[#This Row],[Menge kg P2O5]]/1000</f>
        <v>0.45900000000000002</v>
      </c>
      <c r="M37" s="1">
        <f>Tabelle4[[#This Row],[Menge t Nges]]/Tabelle4[[#This Row],[Anzahl Lieferscheine]]</f>
        <v>0.4995</v>
      </c>
      <c r="N37" s="1">
        <f>Tabelle4[[#This Row],[Menge t P2O5]]/Tabelle4[[#This Row],[Anzahl Lieferscheine]]</f>
        <v>0.22950000000000001</v>
      </c>
    </row>
    <row r="38" spans="1:14" x14ac:dyDescent="0.2">
      <c r="A38" s="2" t="s">
        <v>5</v>
      </c>
      <c r="B38" s="2" t="s">
        <v>28</v>
      </c>
      <c r="C38" s="2" t="s">
        <v>6</v>
      </c>
      <c r="D38" s="2" t="s">
        <v>15</v>
      </c>
      <c r="E38" s="2" t="s">
        <v>18</v>
      </c>
      <c r="F38" s="2" t="s">
        <v>61</v>
      </c>
      <c r="G38" s="1">
        <v>8023.5</v>
      </c>
      <c r="H38" s="1">
        <v>5562.8</v>
      </c>
      <c r="I38" s="4">
        <v>11</v>
      </c>
      <c r="J38" s="2" t="s">
        <v>68</v>
      </c>
      <c r="K38" s="1">
        <f>Tabelle4[[#This Row],[Menge kg Nges]]/1000</f>
        <v>8.0235000000000003</v>
      </c>
      <c r="L38" s="1">
        <f>Tabelle4[[#This Row],[Menge kg P2O5]]/1000</f>
        <v>5.5628000000000002</v>
      </c>
      <c r="M38" s="1">
        <f>Tabelle4[[#This Row],[Menge t Nges]]/Tabelle4[[#This Row],[Anzahl Lieferscheine]]</f>
        <v>0.7294090909090909</v>
      </c>
      <c r="N38" s="1">
        <f>Tabelle4[[#This Row],[Menge t P2O5]]/Tabelle4[[#This Row],[Anzahl Lieferscheine]]</f>
        <v>0.50570909090909089</v>
      </c>
    </row>
    <row r="39" spans="1:14" x14ac:dyDescent="0.2">
      <c r="A39" s="2" t="s">
        <v>5</v>
      </c>
      <c r="B39" s="2" t="s">
        <v>28</v>
      </c>
      <c r="C39" s="2" t="s">
        <v>6</v>
      </c>
      <c r="D39" s="2" t="s">
        <v>15</v>
      </c>
      <c r="E39" s="2" t="s">
        <v>19</v>
      </c>
      <c r="F39" s="2" t="s">
        <v>61</v>
      </c>
      <c r="G39" s="1">
        <v>1893</v>
      </c>
      <c r="H39" s="1">
        <v>1214</v>
      </c>
      <c r="I39" s="4">
        <v>4</v>
      </c>
      <c r="J39" s="2" t="s">
        <v>68</v>
      </c>
      <c r="K39" s="1">
        <f>Tabelle4[[#This Row],[Menge kg Nges]]/1000</f>
        <v>1.893</v>
      </c>
      <c r="L39" s="1">
        <f>Tabelle4[[#This Row],[Menge kg P2O5]]/1000</f>
        <v>1.214</v>
      </c>
      <c r="M39" s="1">
        <f>Tabelle4[[#This Row],[Menge t Nges]]/Tabelle4[[#This Row],[Anzahl Lieferscheine]]</f>
        <v>0.47325</v>
      </c>
      <c r="N39" s="1">
        <f>Tabelle4[[#This Row],[Menge t P2O5]]/Tabelle4[[#This Row],[Anzahl Lieferscheine]]</f>
        <v>0.30349999999999999</v>
      </c>
    </row>
    <row r="40" spans="1:14" x14ac:dyDescent="0.2">
      <c r="A40" s="2" t="s">
        <v>5</v>
      </c>
      <c r="B40" s="2" t="s">
        <v>28</v>
      </c>
      <c r="C40" s="2" t="s">
        <v>6</v>
      </c>
      <c r="D40" s="2" t="s">
        <v>15</v>
      </c>
      <c r="E40" s="2" t="s">
        <v>20</v>
      </c>
      <c r="F40" s="2" t="s">
        <v>61</v>
      </c>
      <c r="G40" s="1">
        <v>2244.7999999999997</v>
      </c>
      <c r="H40" s="1">
        <v>1325.2</v>
      </c>
      <c r="I40" s="4">
        <v>11</v>
      </c>
      <c r="J40" s="2" t="s">
        <v>68</v>
      </c>
      <c r="K40" s="1">
        <f>Tabelle4[[#This Row],[Menge kg Nges]]/1000</f>
        <v>2.2447999999999997</v>
      </c>
      <c r="L40" s="1">
        <f>Tabelle4[[#This Row],[Menge kg P2O5]]/1000</f>
        <v>1.3252000000000002</v>
      </c>
      <c r="M40" s="1">
        <f>Tabelle4[[#This Row],[Menge t Nges]]/Tabelle4[[#This Row],[Anzahl Lieferscheine]]</f>
        <v>0.20407272727272724</v>
      </c>
      <c r="N40" s="1">
        <f>Tabelle4[[#This Row],[Menge t P2O5]]/Tabelle4[[#This Row],[Anzahl Lieferscheine]]</f>
        <v>0.12047272727272729</v>
      </c>
    </row>
    <row r="41" spans="1:14" x14ac:dyDescent="0.2">
      <c r="A41" s="2" t="s">
        <v>5</v>
      </c>
      <c r="B41" s="2" t="s">
        <v>28</v>
      </c>
      <c r="C41" s="2" t="s">
        <v>6</v>
      </c>
      <c r="D41" s="2" t="s">
        <v>15</v>
      </c>
      <c r="E41" s="2" t="s">
        <v>21</v>
      </c>
      <c r="F41" s="2" t="s">
        <v>61</v>
      </c>
      <c r="G41" s="1">
        <v>5152.4000000000005</v>
      </c>
      <c r="H41" s="1">
        <v>3023.2</v>
      </c>
      <c r="I41" s="4">
        <v>8</v>
      </c>
      <c r="J41" s="2" t="s">
        <v>68</v>
      </c>
      <c r="K41" s="1">
        <f>Tabelle4[[#This Row],[Menge kg Nges]]/1000</f>
        <v>5.152400000000001</v>
      </c>
      <c r="L41" s="1">
        <f>Tabelle4[[#This Row],[Menge kg P2O5]]/1000</f>
        <v>3.0231999999999997</v>
      </c>
      <c r="M41" s="1">
        <f>Tabelle4[[#This Row],[Menge t Nges]]/Tabelle4[[#This Row],[Anzahl Lieferscheine]]</f>
        <v>0.64405000000000012</v>
      </c>
      <c r="N41" s="1">
        <f>Tabelle4[[#This Row],[Menge t P2O5]]/Tabelle4[[#This Row],[Anzahl Lieferscheine]]</f>
        <v>0.37789999999999996</v>
      </c>
    </row>
    <row r="42" spans="1:14" x14ac:dyDescent="0.2">
      <c r="A42" s="2" t="s">
        <v>5</v>
      </c>
      <c r="B42" s="2" t="s">
        <v>28</v>
      </c>
      <c r="C42" s="2" t="s">
        <v>6</v>
      </c>
      <c r="D42" s="2" t="s">
        <v>15</v>
      </c>
      <c r="E42" s="2" t="s">
        <v>9</v>
      </c>
      <c r="F42" s="2" t="s">
        <v>61</v>
      </c>
      <c r="G42" s="1">
        <v>887</v>
      </c>
      <c r="H42" s="1">
        <v>418.7</v>
      </c>
      <c r="I42" s="4">
        <v>3</v>
      </c>
      <c r="J42" s="2" t="s">
        <v>68</v>
      </c>
      <c r="K42" s="1">
        <f>Tabelle4[[#This Row],[Menge kg Nges]]/1000</f>
        <v>0.88700000000000001</v>
      </c>
      <c r="L42" s="1">
        <f>Tabelle4[[#This Row],[Menge kg P2O5]]/1000</f>
        <v>0.41869999999999996</v>
      </c>
      <c r="M42" s="1">
        <f>Tabelle4[[#This Row],[Menge t Nges]]/Tabelle4[[#This Row],[Anzahl Lieferscheine]]</f>
        <v>0.29566666666666669</v>
      </c>
      <c r="N42" s="1">
        <f>Tabelle4[[#This Row],[Menge t P2O5]]/Tabelle4[[#This Row],[Anzahl Lieferscheine]]</f>
        <v>0.13956666666666664</v>
      </c>
    </row>
    <row r="43" spans="1:14" x14ac:dyDescent="0.2">
      <c r="A43" s="2" t="s">
        <v>5</v>
      </c>
      <c r="B43" s="2" t="s">
        <v>28</v>
      </c>
      <c r="C43" s="2" t="s">
        <v>6</v>
      </c>
      <c r="D43" s="2" t="s">
        <v>15</v>
      </c>
      <c r="E43" s="2" t="s">
        <v>10</v>
      </c>
      <c r="F43" s="2" t="s">
        <v>61</v>
      </c>
      <c r="G43" s="1">
        <v>850</v>
      </c>
      <c r="H43" s="1">
        <v>340</v>
      </c>
      <c r="I43" s="4">
        <v>2</v>
      </c>
      <c r="J43" s="2" t="s">
        <v>68</v>
      </c>
      <c r="K43" s="1">
        <f>Tabelle4[[#This Row],[Menge kg Nges]]/1000</f>
        <v>0.85</v>
      </c>
      <c r="L43" s="1">
        <f>Tabelle4[[#This Row],[Menge kg P2O5]]/1000</f>
        <v>0.34</v>
      </c>
      <c r="M43" s="1">
        <f>Tabelle4[[#This Row],[Menge t Nges]]/Tabelle4[[#This Row],[Anzahl Lieferscheine]]</f>
        <v>0.42499999999999999</v>
      </c>
      <c r="N43" s="1">
        <f>Tabelle4[[#This Row],[Menge t P2O5]]/Tabelle4[[#This Row],[Anzahl Lieferscheine]]</f>
        <v>0.17</v>
      </c>
    </row>
    <row r="44" spans="1:14" x14ac:dyDescent="0.2">
      <c r="A44" s="2" t="s">
        <v>5</v>
      </c>
      <c r="B44" s="2" t="s">
        <v>28</v>
      </c>
      <c r="C44" s="2" t="s">
        <v>25</v>
      </c>
      <c r="D44" s="2" t="s">
        <v>25</v>
      </c>
      <c r="E44" s="2" t="s">
        <v>26</v>
      </c>
      <c r="F44" s="2" t="s">
        <v>61</v>
      </c>
      <c r="G44" s="1">
        <v>7909.7</v>
      </c>
      <c r="H44" s="1">
        <v>3167.5</v>
      </c>
      <c r="I44" s="4">
        <v>5</v>
      </c>
      <c r="J44" s="2" t="s">
        <v>68</v>
      </c>
      <c r="K44" s="1">
        <f>Tabelle4[[#This Row],[Menge kg Nges]]/1000</f>
        <v>7.9097</v>
      </c>
      <c r="L44" s="1">
        <f>Tabelle4[[#This Row],[Menge kg P2O5]]/1000</f>
        <v>3.1675</v>
      </c>
      <c r="M44" s="1">
        <f>Tabelle4[[#This Row],[Menge t Nges]]/Tabelle4[[#This Row],[Anzahl Lieferscheine]]</f>
        <v>1.5819399999999999</v>
      </c>
      <c r="N44" s="1">
        <f>Tabelle4[[#This Row],[Menge t P2O5]]/Tabelle4[[#This Row],[Anzahl Lieferscheine]]</f>
        <v>0.63349999999999995</v>
      </c>
    </row>
    <row r="45" spans="1:14" x14ac:dyDescent="0.2">
      <c r="A45" s="2" t="s">
        <v>29</v>
      </c>
      <c r="B45" s="2" t="s">
        <v>29</v>
      </c>
      <c r="C45" s="2" t="s">
        <v>6</v>
      </c>
      <c r="D45" s="2" t="s">
        <v>7</v>
      </c>
      <c r="E45" s="2" t="s">
        <v>9</v>
      </c>
      <c r="F45" s="2" t="s">
        <v>61</v>
      </c>
      <c r="G45" s="1">
        <v>28914.799999999999</v>
      </c>
      <c r="H45" s="1">
        <v>12233.460000000003</v>
      </c>
      <c r="I45" s="4">
        <v>94</v>
      </c>
      <c r="J45" s="2" t="s">
        <v>68</v>
      </c>
      <c r="K45" s="1">
        <f>Tabelle4[[#This Row],[Menge kg Nges]]/1000</f>
        <v>28.9148</v>
      </c>
      <c r="L45" s="1">
        <f>Tabelle4[[#This Row],[Menge kg P2O5]]/1000</f>
        <v>12.233460000000003</v>
      </c>
      <c r="M45" s="1">
        <f>Tabelle4[[#This Row],[Menge t Nges]]/Tabelle4[[#This Row],[Anzahl Lieferscheine]]</f>
        <v>0.30760425531914892</v>
      </c>
      <c r="N45" s="1">
        <f>Tabelle4[[#This Row],[Menge t P2O5]]/Tabelle4[[#This Row],[Anzahl Lieferscheine]]</f>
        <v>0.13014319148936174</v>
      </c>
    </row>
    <row r="46" spans="1:14" x14ac:dyDescent="0.2">
      <c r="A46" s="2" t="s">
        <v>29</v>
      </c>
      <c r="B46" s="2" t="s">
        <v>29</v>
      </c>
      <c r="C46" s="2" t="s">
        <v>6</v>
      </c>
      <c r="D46" s="2" t="s">
        <v>7</v>
      </c>
      <c r="E46" s="2" t="s">
        <v>10</v>
      </c>
      <c r="F46" s="2" t="s">
        <v>61</v>
      </c>
      <c r="G46" s="1">
        <v>4145</v>
      </c>
      <c r="H46" s="1">
        <v>1667.3799999999999</v>
      </c>
      <c r="I46" s="4">
        <v>16</v>
      </c>
      <c r="J46" s="2" t="s">
        <v>68</v>
      </c>
      <c r="K46" s="1">
        <f>Tabelle4[[#This Row],[Menge kg Nges]]/1000</f>
        <v>4.1449999999999996</v>
      </c>
      <c r="L46" s="1">
        <f>Tabelle4[[#This Row],[Menge kg P2O5]]/1000</f>
        <v>1.6673799999999999</v>
      </c>
      <c r="M46" s="1">
        <f>Tabelle4[[#This Row],[Menge t Nges]]/Tabelle4[[#This Row],[Anzahl Lieferscheine]]</f>
        <v>0.25906249999999997</v>
      </c>
      <c r="N46" s="1">
        <f>Tabelle4[[#This Row],[Menge t P2O5]]/Tabelle4[[#This Row],[Anzahl Lieferscheine]]</f>
        <v>0.10421124999999999</v>
      </c>
    </row>
    <row r="47" spans="1:14" x14ac:dyDescent="0.2">
      <c r="A47" s="2" t="s">
        <v>29</v>
      </c>
      <c r="B47" s="2" t="s">
        <v>29</v>
      </c>
      <c r="C47" s="2" t="s">
        <v>6</v>
      </c>
      <c r="D47" s="2" t="s">
        <v>7</v>
      </c>
      <c r="E47" s="2" t="s">
        <v>11</v>
      </c>
      <c r="F47" s="2" t="s">
        <v>61</v>
      </c>
      <c r="G47" s="1">
        <v>5375.88</v>
      </c>
      <c r="H47" s="1">
        <v>2428.56</v>
      </c>
      <c r="I47" s="4">
        <v>33</v>
      </c>
      <c r="J47" s="2" t="s">
        <v>68</v>
      </c>
      <c r="K47" s="1">
        <f>Tabelle4[[#This Row],[Menge kg Nges]]/1000</f>
        <v>5.3758800000000004</v>
      </c>
      <c r="L47" s="1">
        <f>Tabelle4[[#This Row],[Menge kg P2O5]]/1000</f>
        <v>2.4285600000000001</v>
      </c>
      <c r="M47" s="1">
        <f>Tabelle4[[#This Row],[Menge t Nges]]/Tabelle4[[#This Row],[Anzahl Lieferscheine]]</f>
        <v>0.16290545454545455</v>
      </c>
      <c r="N47" s="1">
        <f>Tabelle4[[#This Row],[Menge t P2O5]]/Tabelle4[[#This Row],[Anzahl Lieferscheine]]</f>
        <v>7.3592727272727268E-2</v>
      </c>
    </row>
    <row r="48" spans="1:14" x14ac:dyDescent="0.2">
      <c r="A48" s="2" t="s">
        <v>29</v>
      </c>
      <c r="B48" s="2" t="s">
        <v>29</v>
      </c>
      <c r="C48" s="2" t="s">
        <v>6</v>
      </c>
      <c r="D48" s="2" t="s">
        <v>7</v>
      </c>
      <c r="E48" s="2" t="s">
        <v>12</v>
      </c>
      <c r="F48" s="2" t="s">
        <v>61</v>
      </c>
      <c r="G48" s="1">
        <v>28085.279999999999</v>
      </c>
      <c r="H48" s="1">
        <v>11023.380000000003</v>
      </c>
      <c r="I48" s="4">
        <v>74</v>
      </c>
      <c r="J48" s="2" t="s">
        <v>68</v>
      </c>
      <c r="K48" s="1">
        <f>Tabelle4[[#This Row],[Menge kg Nges]]/1000</f>
        <v>28.085279999999997</v>
      </c>
      <c r="L48" s="1">
        <f>Tabelle4[[#This Row],[Menge kg P2O5]]/1000</f>
        <v>11.023380000000003</v>
      </c>
      <c r="M48" s="1">
        <f>Tabelle4[[#This Row],[Menge t Nges]]/Tabelle4[[#This Row],[Anzahl Lieferscheine]]</f>
        <v>0.37953081081081075</v>
      </c>
      <c r="N48" s="1">
        <f>Tabelle4[[#This Row],[Menge t P2O5]]/Tabelle4[[#This Row],[Anzahl Lieferscheine]]</f>
        <v>0.14896459459459463</v>
      </c>
    </row>
    <row r="49" spans="1:14" x14ac:dyDescent="0.2">
      <c r="A49" s="2" t="s">
        <v>29</v>
      </c>
      <c r="B49" s="2" t="s">
        <v>29</v>
      </c>
      <c r="C49" s="2" t="s">
        <v>6</v>
      </c>
      <c r="D49" s="2" t="s">
        <v>7</v>
      </c>
      <c r="E49" s="2" t="s">
        <v>13</v>
      </c>
      <c r="F49" s="2" t="s">
        <v>61</v>
      </c>
      <c r="G49" s="1">
        <v>3864.73</v>
      </c>
      <c r="H49" s="1">
        <v>2271.85</v>
      </c>
      <c r="I49" s="4">
        <v>18</v>
      </c>
      <c r="J49" s="2" t="s">
        <v>68</v>
      </c>
      <c r="K49" s="1">
        <f>Tabelle4[[#This Row],[Menge kg Nges]]/1000</f>
        <v>3.8647300000000002</v>
      </c>
      <c r="L49" s="1">
        <f>Tabelle4[[#This Row],[Menge kg P2O5]]/1000</f>
        <v>2.2718499999999997</v>
      </c>
      <c r="M49" s="1">
        <f>Tabelle4[[#This Row],[Menge t Nges]]/Tabelle4[[#This Row],[Anzahl Lieferscheine]]</f>
        <v>0.21470722222222224</v>
      </c>
      <c r="N49" s="1">
        <f>Tabelle4[[#This Row],[Menge t P2O5]]/Tabelle4[[#This Row],[Anzahl Lieferscheine]]</f>
        <v>0.12621388888888888</v>
      </c>
    </row>
    <row r="50" spans="1:14" x14ac:dyDescent="0.2">
      <c r="A50" s="2" t="s">
        <v>29</v>
      </c>
      <c r="B50" s="2" t="s">
        <v>29</v>
      </c>
      <c r="C50" s="2" t="s">
        <v>6</v>
      </c>
      <c r="D50" s="2" t="s">
        <v>7</v>
      </c>
      <c r="E50" s="2" t="s">
        <v>14</v>
      </c>
      <c r="F50" s="2" t="s">
        <v>61</v>
      </c>
      <c r="G50" s="1">
        <v>6925.5</v>
      </c>
      <c r="H50" s="1">
        <v>3042</v>
      </c>
      <c r="I50" s="4">
        <v>17</v>
      </c>
      <c r="J50" s="2" t="s">
        <v>68</v>
      </c>
      <c r="K50" s="1">
        <f>Tabelle4[[#This Row],[Menge kg Nges]]/1000</f>
        <v>6.9255000000000004</v>
      </c>
      <c r="L50" s="1">
        <f>Tabelle4[[#This Row],[Menge kg P2O5]]/1000</f>
        <v>3.0419999999999998</v>
      </c>
      <c r="M50" s="1">
        <f>Tabelle4[[#This Row],[Menge t Nges]]/Tabelle4[[#This Row],[Anzahl Lieferscheine]]</f>
        <v>0.40738235294117647</v>
      </c>
      <c r="N50" s="1">
        <f>Tabelle4[[#This Row],[Menge t P2O5]]/Tabelle4[[#This Row],[Anzahl Lieferscheine]]</f>
        <v>0.17894117647058821</v>
      </c>
    </row>
    <row r="51" spans="1:14" x14ac:dyDescent="0.2">
      <c r="A51" s="2" t="s">
        <v>29</v>
      </c>
      <c r="B51" s="2" t="s">
        <v>29</v>
      </c>
      <c r="C51" s="2" t="s">
        <v>6</v>
      </c>
      <c r="D51" s="2" t="s">
        <v>15</v>
      </c>
      <c r="E51" s="2" t="s">
        <v>20</v>
      </c>
      <c r="F51" s="2" t="s">
        <v>61</v>
      </c>
      <c r="G51" s="1">
        <v>1218.1400000000001</v>
      </c>
      <c r="H51" s="1">
        <v>906.1</v>
      </c>
      <c r="I51" s="4">
        <v>4</v>
      </c>
      <c r="J51" s="2" t="s">
        <v>68</v>
      </c>
      <c r="K51" s="1">
        <f>Tabelle4[[#This Row],[Menge kg Nges]]/1000</f>
        <v>1.21814</v>
      </c>
      <c r="L51" s="1">
        <f>Tabelle4[[#This Row],[Menge kg P2O5]]/1000</f>
        <v>0.90610000000000002</v>
      </c>
      <c r="M51" s="1">
        <f>Tabelle4[[#This Row],[Menge t Nges]]/Tabelle4[[#This Row],[Anzahl Lieferscheine]]</f>
        <v>0.304535</v>
      </c>
      <c r="N51" s="1">
        <f>Tabelle4[[#This Row],[Menge t P2O5]]/Tabelle4[[#This Row],[Anzahl Lieferscheine]]</f>
        <v>0.226525</v>
      </c>
    </row>
    <row r="52" spans="1:14" x14ac:dyDescent="0.2">
      <c r="A52" s="2" t="s">
        <v>29</v>
      </c>
      <c r="B52" s="2" t="s">
        <v>29</v>
      </c>
      <c r="C52" s="2" t="s">
        <v>6</v>
      </c>
      <c r="D52" s="2" t="s">
        <v>15</v>
      </c>
      <c r="E52" s="2" t="s">
        <v>21</v>
      </c>
      <c r="F52" s="2" t="s">
        <v>61</v>
      </c>
      <c r="G52" s="1">
        <v>6093.62</v>
      </c>
      <c r="H52" s="1">
        <v>3594.91</v>
      </c>
      <c r="I52" s="4">
        <v>21</v>
      </c>
      <c r="J52" s="2" t="s">
        <v>68</v>
      </c>
      <c r="K52" s="1">
        <f>Tabelle4[[#This Row],[Menge kg Nges]]/1000</f>
        <v>6.0936199999999996</v>
      </c>
      <c r="L52" s="1">
        <f>Tabelle4[[#This Row],[Menge kg P2O5]]/1000</f>
        <v>3.59491</v>
      </c>
      <c r="M52" s="1">
        <f>Tabelle4[[#This Row],[Menge t Nges]]/Tabelle4[[#This Row],[Anzahl Lieferscheine]]</f>
        <v>0.29017238095238096</v>
      </c>
      <c r="N52" s="1">
        <f>Tabelle4[[#This Row],[Menge t P2O5]]/Tabelle4[[#This Row],[Anzahl Lieferscheine]]</f>
        <v>0.17118619047619049</v>
      </c>
    </row>
    <row r="53" spans="1:14" x14ac:dyDescent="0.2">
      <c r="A53" s="2" t="s">
        <v>29</v>
      </c>
      <c r="B53" s="2" t="s">
        <v>29</v>
      </c>
      <c r="C53" s="2" t="s">
        <v>6</v>
      </c>
      <c r="D53" s="2" t="s">
        <v>15</v>
      </c>
      <c r="E53" s="2" t="s">
        <v>9</v>
      </c>
      <c r="F53" s="2" t="s">
        <v>61</v>
      </c>
      <c r="G53" s="1">
        <v>2270.84</v>
      </c>
      <c r="H53" s="1">
        <v>1433.7</v>
      </c>
      <c r="I53" s="4">
        <v>4</v>
      </c>
      <c r="J53" s="2" t="s">
        <v>68</v>
      </c>
      <c r="K53" s="1">
        <f>Tabelle4[[#This Row],[Menge kg Nges]]/1000</f>
        <v>2.2708400000000002</v>
      </c>
      <c r="L53" s="1">
        <f>Tabelle4[[#This Row],[Menge kg P2O5]]/1000</f>
        <v>1.4337</v>
      </c>
      <c r="M53" s="1">
        <f>Tabelle4[[#This Row],[Menge t Nges]]/Tabelle4[[#This Row],[Anzahl Lieferscheine]]</f>
        <v>0.56771000000000005</v>
      </c>
      <c r="N53" s="1">
        <f>Tabelle4[[#This Row],[Menge t P2O5]]/Tabelle4[[#This Row],[Anzahl Lieferscheine]]</f>
        <v>0.35842499999999999</v>
      </c>
    </row>
    <row r="54" spans="1:14" x14ac:dyDescent="0.2">
      <c r="A54" s="2" t="s">
        <v>29</v>
      </c>
      <c r="B54" s="2" t="s">
        <v>29</v>
      </c>
      <c r="C54" s="2" t="s">
        <v>6</v>
      </c>
      <c r="D54" s="2" t="s">
        <v>15</v>
      </c>
      <c r="E54" s="2" t="s">
        <v>10</v>
      </c>
      <c r="F54" s="2" t="s">
        <v>61</v>
      </c>
      <c r="G54" s="1">
        <v>3167.1</v>
      </c>
      <c r="H54" s="1">
        <v>1352.86</v>
      </c>
      <c r="I54" s="4">
        <v>4</v>
      </c>
      <c r="J54" s="2" t="s">
        <v>68</v>
      </c>
      <c r="K54" s="1">
        <f>Tabelle4[[#This Row],[Menge kg Nges]]/1000</f>
        <v>3.1671</v>
      </c>
      <c r="L54" s="1">
        <f>Tabelle4[[#This Row],[Menge kg P2O5]]/1000</f>
        <v>1.35286</v>
      </c>
      <c r="M54" s="1">
        <f>Tabelle4[[#This Row],[Menge t Nges]]/Tabelle4[[#This Row],[Anzahl Lieferscheine]]</f>
        <v>0.79177500000000001</v>
      </c>
      <c r="N54" s="1">
        <f>Tabelle4[[#This Row],[Menge t P2O5]]/Tabelle4[[#This Row],[Anzahl Lieferscheine]]</f>
        <v>0.33821499999999999</v>
      </c>
    </row>
    <row r="55" spans="1:14" x14ac:dyDescent="0.2">
      <c r="A55" s="2" t="s">
        <v>29</v>
      </c>
      <c r="B55" s="2" t="s">
        <v>29</v>
      </c>
      <c r="C55" s="2" t="s">
        <v>6</v>
      </c>
      <c r="D55" s="2" t="s">
        <v>15</v>
      </c>
      <c r="E55" s="2" t="s">
        <v>13</v>
      </c>
      <c r="F55" s="2" t="s">
        <v>61</v>
      </c>
      <c r="G55" s="1">
        <v>229.32</v>
      </c>
      <c r="H55" s="1">
        <v>205.8</v>
      </c>
      <c r="I55" s="4">
        <v>1</v>
      </c>
      <c r="J55" s="2" t="s">
        <v>68</v>
      </c>
      <c r="K55" s="1">
        <f>Tabelle4[[#This Row],[Menge kg Nges]]/1000</f>
        <v>0.22932</v>
      </c>
      <c r="L55" s="1">
        <f>Tabelle4[[#This Row],[Menge kg P2O5]]/1000</f>
        <v>0.20580000000000001</v>
      </c>
      <c r="M55" s="1">
        <f>Tabelle4[[#This Row],[Menge t Nges]]/Tabelle4[[#This Row],[Anzahl Lieferscheine]]</f>
        <v>0.22932</v>
      </c>
      <c r="N55" s="1">
        <f>Tabelle4[[#This Row],[Menge t P2O5]]/Tabelle4[[#This Row],[Anzahl Lieferscheine]]</f>
        <v>0.20580000000000001</v>
      </c>
    </row>
    <row r="56" spans="1:14" x14ac:dyDescent="0.2">
      <c r="A56" s="2" t="s">
        <v>29</v>
      </c>
      <c r="B56" s="2" t="s">
        <v>29</v>
      </c>
      <c r="C56" s="2" t="s">
        <v>6</v>
      </c>
      <c r="D56" s="2" t="s">
        <v>15</v>
      </c>
      <c r="E56" s="2" t="s">
        <v>31</v>
      </c>
      <c r="F56" s="2" t="s">
        <v>61</v>
      </c>
      <c r="G56" s="1">
        <v>680</v>
      </c>
      <c r="H56" s="1">
        <v>280.5</v>
      </c>
      <c r="I56" s="4">
        <v>2</v>
      </c>
      <c r="J56" s="2" t="s">
        <v>68</v>
      </c>
      <c r="K56" s="1">
        <f>Tabelle4[[#This Row],[Menge kg Nges]]/1000</f>
        <v>0.68</v>
      </c>
      <c r="L56" s="1">
        <f>Tabelle4[[#This Row],[Menge kg P2O5]]/1000</f>
        <v>0.28050000000000003</v>
      </c>
      <c r="M56" s="1">
        <f>Tabelle4[[#This Row],[Menge t Nges]]/Tabelle4[[#This Row],[Anzahl Lieferscheine]]</f>
        <v>0.34</v>
      </c>
      <c r="N56" s="1">
        <f>Tabelle4[[#This Row],[Menge t P2O5]]/Tabelle4[[#This Row],[Anzahl Lieferscheine]]</f>
        <v>0.14025000000000001</v>
      </c>
    </row>
    <row r="57" spans="1:14" x14ac:dyDescent="0.2">
      <c r="A57" s="2" t="s">
        <v>29</v>
      </c>
      <c r="B57" s="2" t="s">
        <v>29</v>
      </c>
      <c r="C57" s="2" t="s">
        <v>25</v>
      </c>
      <c r="D57" s="2" t="s">
        <v>25</v>
      </c>
      <c r="E57" s="2" t="s">
        <v>26</v>
      </c>
      <c r="F57" s="2" t="s">
        <v>61</v>
      </c>
      <c r="G57" s="1">
        <v>22960.209999999988</v>
      </c>
      <c r="H57" s="1">
        <v>10881.52</v>
      </c>
      <c r="I57" s="4">
        <v>45</v>
      </c>
      <c r="J57" s="2" t="s">
        <v>68</v>
      </c>
      <c r="K57" s="1">
        <f>Tabelle4[[#This Row],[Menge kg Nges]]/1000</f>
        <v>22.960209999999989</v>
      </c>
      <c r="L57" s="1">
        <f>Tabelle4[[#This Row],[Menge kg P2O5]]/1000</f>
        <v>10.88152</v>
      </c>
      <c r="M57" s="1">
        <f>Tabelle4[[#This Row],[Menge t Nges]]/Tabelle4[[#This Row],[Anzahl Lieferscheine]]</f>
        <v>0.51022688888888867</v>
      </c>
      <c r="N57" s="1">
        <f>Tabelle4[[#This Row],[Menge t P2O5]]/Tabelle4[[#This Row],[Anzahl Lieferscheine]]</f>
        <v>0.24181155555555556</v>
      </c>
    </row>
    <row r="58" spans="1:14" x14ac:dyDescent="0.2">
      <c r="A58" s="2" t="s">
        <v>29</v>
      </c>
      <c r="B58" s="2" t="s">
        <v>32</v>
      </c>
      <c r="C58" s="2" t="s">
        <v>6</v>
      </c>
      <c r="D58" s="2" t="s">
        <v>7</v>
      </c>
      <c r="E58" s="2" t="s">
        <v>9</v>
      </c>
      <c r="F58" s="2" t="s">
        <v>61</v>
      </c>
      <c r="G58" s="1">
        <v>1985</v>
      </c>
      <c r="H58" s="1">
        <v>873.4</v>
      </c>
      <c r="I58" s="4">
        <v>5</v>
      </c>
      <c r="J58" s="2" t="s">
        <v>68</v>
      </c>
      <c r="K58" s="1">
        <f>Tabelle4[[#This Row],[Menge kg Nges]]/1000</f>
        <v>1.9850000000000001</v>
      </c>
      <c r="L58" s="1">
        <f>Tabelle4[[#This Row],[Menge kg P2O5]]/1000</f>
        <v>0.87339999999999995</v>
      </c>
      <c r="M58" s="1">
        <f>Tabelle4[[#This Row],[Menge t Nges]]/Tabelle4[[#This Row],[Anzahl Lieferscheine]]</f>
        <v>0.39700000000000002</v>
      </c>
      <c r="N58" s="1">
        <f>Tabelle4[[#This Row],[Menge t P2O5]]/Tabelle4[[#This Row],[Anzahl Lieferscheine]]</f>
        <v>0.17468</v>
      </c>
    </row>
    <row r="59" spans="1:14" x14ac:dyDescent="0.2">
      <c r="A59" s="2" t="s">
        <v>29</v>
      </c>
      <c r="B59" s="2" t="s">
        <v>32</v>
      </c>
      <c r="C59" s="2" t="s">
        <v>6</v>
      </c>
      <c r="D59" s="2" t="s">
        <v>7</v>
      </c>
      <c r="E59" s="2" t="s">
        <v>11</v>
      </c>
      <c r="F59" s="2" t="s">
        <v>61</v>
      </c>
      <c r="G59" s="1">
        <v>153.30000000000001</v>
      </c>
      <c r="H59" s="1">
        <v>63</v>
      </c>
      <c r="I59" s="4">
        <v>1</v>
      </c>
      <c r="J59" s="2" t="s">
        <v>68</v>
      </c>
      <c r="K59" s="1">
        <f>Tabelle4[[#This Row],[Menge kg Nges]]/1000</f>
        <v>0.15330000000000002</v>
      </c>
      <c r="L59" s="1">
        <f>Tabelle4[[#This Row],[Menge kg P2O5]]/1000</f>
        <v>6.3E-2</v>
      </c>
      <c r="M59" s="1">
        <f>Tabelle4[[#This Row],[Menge t Nges]]/Tabelle4[[#This Row],[Anzahl Lieferscheine]]</f>
        <v>0.15330000000000002</v>
      </c>
      <c r="N59" s="1">
        <f>Tabelle4[[#This Row],[Menge t P2O5]]/Tabelle4[[#This Row],[Anzahl Lieferscheine]]</f>
        <v>6.3E-2</v>
      </c>
    </row>
    <row r="60" spans="1:14" x14ac:dyDescent="0.2">
      <c r="A60" s="2" t="s">
        <v>29</v>
      </c>
      <c r="B60" s="2" t="s">
        <v>32</v>
      </c>
      <c r="C60" s="2" t="s">
        <v>6</v>
      </c>
      <c r="D60" s="2" t="s">
        <v>7</v>
      </c>
      <c r="E60" s="2" t="s">
        <v>12</v>
      </c>
      <c r="F60" s="2" t="s">
        <v>61</v>
      </c>
      <c r="G60" s="1">
        <v>685.25</v>
      </c>
      <c r="H60" s="1">
        <v>262.2</v>
      </c>
      <c r="I60" s="4">
        <v>4</v>
      </c>
      <c r="J60" s="2" t="s">
        <v>68</v>
      </c>
      <c r="K60" s="1">
        <f>Tabelle4[[#This Row],[Menge kg Nges]]/1000</f>
        <v>0.68525000000000003</v>
      </c>
      <c r="L60" s="1">
        <f>Tabelle4[[#This Row],[Menge kg P2O5]]/1000</f>
        <v>0.26219999999999999</v>
      </c>
      <c r="M60" s="1">
        <f>Tabelle4[[#This Row],[Menge t Nges]]/Tabelle4[[#This Row],[Anzahl Lieferscheine]]</f>
        <v>0.17131250000000001</v>
      </c>
      <c r="N60" s="1">
        <f>Tabelle4[[#This Row],[Menge t P2O5]]/Tabelle4[[#This Row],[Anzahl Lieferscheine]]</f>
        <v>6.5549999999999997E-2</v>
      </c>
    </row>
    <row r="61" spans="1:14" x14ac:dyDescent="0.2">
      <c r="A61" s="2" t="s">
        <v>29</v>
      </c>
      <c r="B61" s="2" t="s">
        <v>32</v>
      </c>
      <c r="C61" s="2" t="s">
        <v>6</v>
      </c>
      <c r="D61" s="2" t="s">
        <v>7</v>
      </c>
      <c r="E61" s="2" t="s">
        <v>14</v>
      </c>
      <c r="F61" s="2" t="s">
        <v>61</v>
      </c>
      <c r="G61" s="1">
        <v>270</v>
      </c>
      <c r="H61" s="1">
        <v>180</v>
      </c>
      <c r="I61" s="4">
        <v>1</v>
      </c>
      <c r="J61" s="2" t="s">
        <v>68</v>
      </c>
      <c r="K61" s="1">
        <f>Tabelle4[[#This Row],[Menge kg Nges]]/1000</f>
        <v>0.27</v>
      </c>
      <c r="L61" s="1">
        <f>Tabelle4[[#This Row],[Menge kg P2O5]]/1000</f>
        <v>0.18</v>
      </c>
      <c r="M61" s="1">
        <f>Tabelle4[[#This Row],[Menge t Nges]]/Tabelle4[[#This Row],[Anzahl Lieferscheine]]</f>
        <v>0.27</v>
      </c>
      <c r="N61" s="1">
        <f>Tabelle4[[#This Row],[Menge t P2O5]]/Tabelle4[[#This Row],[Anzahl Lieferscheine]]</f>
        <v>0.18</v>
      </c>
    </row>
    <row r="62" spans="1:14" x14ac:dyDescent="0.2">
      <c r="A62" s="2" t="s">
        <v>29</v>
      </c>
      <c r="B62" s="2" t="s">
        <v>32</v>
      </c>
      <c r="C62" s="2" t="s">
        <v>6</v>
      </c>
      <c r="D62" s="2" t="s">
        <v>15</v>
      </c>
      <c r="E62" s="2" t="s">
        <v>20</v>
      </c>
      <c r="F62" s="2" t="s">
        <v>61</v>
      </c>
      <c r="G62" s="1">
        <v>35.200000000000003</v>
      </c>
      <c r="H62" s="1">
        <v>20</v>
      </c>
      <c r="I62" s="4">
        <v>1</v>
      </c>
      <c r="J62" s="2" t="s">
        <v>68</v>
      </c>
      <c r="K62" s="1">
        <f>Tabelle4[[#This Row],[Menge kg Nges]]/1000</f>
        <v>3.5200000000000002E-2</v>
      </c>
      <c r="L62" s="1">
        <f>Tabelle4[[#This Row],[Menge kg P2O5]]/1000</f>
        <v>0.02</v>
      </c>
      <c r="M62" s="1">
        <f>Tabelle4[[#This Row],[Menge t Nges]]/Tabelle4[[#This Row],[Anzahl Lieferscheine]]</f>
        <v>3.5200000000000002E-2</v>
      </c>
      <c r="N62" s="1">
        <f>Tabelle4[[#This Row],[Menge t P2O5]]/Tabelle4[[#This Row],[Anzahl Lieferscheine]]</f>
        <v>0.02</v>
      </c>
    </row>
    <row r="63" spans="1:14" x14ac:dyDescent="0.2">
      <c r="A63" s="2" t="s">
        <v>29</v>
      </c>
      <c r="B63" s="2" t="s">
        <v>32</v>
      </c>
      <c r="C63" s="2" t="s">
        <v>6</v>
      </c>
      <c r="D63" s="2" t="s">
        <v>15</v>
      </c>
      <c r="E63" s="2" t="s">
        <v>21</v>
      </c>
      <c r="F63" s="2" t="s">
        <v>61</v>
      </c>
      <c r="G63" s="1">
        <v>219.6</v>
      </c>
      <c r="H63" s="1">
        <v>135</v>
      </c>
      <c r="I63" s="4">
        <v>1</v>
      </c>
      <c r="J63" s="2" t="s">
        <v>68</v>
      </c>
      <c r="K63" s="1">
        <f>Tabelle4[[#This Row],[Menge kg Nges]]/1000</f>
        <v>0.21959999999999999</v>
      </c>
      <c r="L63" s="1">
        <f>Tabelle4[[#This Row],[Menge kg P2O5]]/1000</f>
        <v>0.13500000000000001</v>
      </c>
      <c r="M63" s="1">
        <f>Tabelle4[[#This Row],[Menge t Nges]]/Tabelle4[[#This Row],[Anzahl Lieferscheine]]</f>
        <v>0.21959999999999999</v>
      </c>
      <c r="N63" s="1">
        <f>Tabelle4[[#This Row],[Menge t P2O5]]/Tabelle4[[#This Row],[Anzahl Lieferscheine]]</f>
        <v>0.13500000000000001</v>
      </c>
    </row>
    <row r="64" spans="1:14" x14ac:dyDescent="0.2">
      <c r="A64" s="2" t="s">
        <v>29</v>
      </c>
      <c r="B64" s="2" t="s">
        <v>32</v>
      </c>
      <c r="C64" s="2" t="s">
        <v>25</v>
      </c>
      <c r="D64" s="2" t="s">
        <v>25</v>
      </c>
      <c r="E64" s="2" t="s">
        <v>26</v>
      </c>
      <c r="F64" s="2" t="s">
        <v>61</v>
      </c>
      <c r="G64" s="1">
        <v>5407.6</v>
      </c>
      <c r="H64" s="1">
        <v>2458</v>
      </c>
      <c r="I64" s="4">
        <v>11</v>
      </c>
      <c r="J64" s="2" t="s">
        <v>68</v>
      </c>
      <c r="K64" s="1">
        <f>Tabelle4[[#This Row],[Menge kg Nges]]/1000</f>
        <v>5.4076000000000004</v>
      </c>
      <c r="L64" s="1">
        <f>Tabelle4[[#This Row],[Menge kg P2O5]]/1000</f>
        <v>2.4580000000000002</v>
      </c>
      <c r="M64" s="1">
        <f>Tabelle4[[#This Row],[Menge t Nges]]/Tabelle4[[#This Row],[Anzahl Lieferscheine]]</f>
        <v>0.49160000000000004</v>
      </c>
      <c r="N64" s="1">
        <f>Tabelle4[[#This Row],[Menge t P2O5]]/Tabelle4[[#This Row],[Anzahl Lieferscheine]]</f>
        <v>0.22345454545454546</v>
      </c>
    </row>
    <row r="65" spans="1:14" x14ac:dyDescent="0.2">
      <c r="A65" s="2" t="s">
        <v>29</v>
      </c>
      <c r="B65" s="2" t="s">
        <v>27</v>
      </c>
      <c r="C65" s="2" t="s">
        <v>6</v>
      </c>
      <c r="D65" s="2" t="s">
        <v>7</v>
      </c>
      <c r="E65" s="2" t="s">
        <v>9</v>
      </c>
      <c r="F65" s="2" t="s">
        <v>61</v>
      </c>
      <c r="G65" s="1">
        <v>3087.6000000000004</v>
      </c>
      <c r="H65" s="1">
        <v>1301.4000000000001</v>
      </c>
      <c r="I65" s="4">
        <v>15</v>
      </c>
      <c r="J65" s="2" t="s">
        <v>68</v>
      </c>
      <c r="K65" s="1">
        <f>Tabelle4[[#This Row],[Menge kg Nges]]/1000</f>
        <v>3.0876000000000006</v>
      </c>
      <c r="L65" s="1">
        <f>Tabelle4[[#This Row],[Menge kg P2O5]]/1000</f>
        <v>1.3014000000000001</v>
      </c>
      <c r="M65" s="1">
        <f>Tabelle4[[#This Row],[Menge t Nges]]/Tabelle4[[#This Row],[Anzahl Lieferscheine]]</f>
        <v>0.20584000000000005</v>
      </c>
      <c r="N65" s="1">
        <f>Tabelle4[[#This Row],[Menge t P2O5]]/Tabelle4[[#This Row],[Anzahl Lieferscheine]]</f>
        <v>8.6760000000000004E-2</v>
      </c>
    </row>
    <row r="66" spans="1:14" x14ac:dyDescent="0.2">
      <c r="A66" s="2" t="s">
        <v>29</v>
      </c>
      <c r="B66" s="2" t="s">
        <v>27</v>
      </c>
      <c r="C66" s="2" t="s">
        <v>6</v>
      </c>
      <c r="D66" s="2" t="s">
        <v>7</v>
      </c>
      <c r="E66" s="2" t="s">
        <v>12</v>
      </c>
      <c r="F66" s="2" t="s">
        <v>61</v>
      </c>
      <c r="G66" s="1">
        <v>7437.6500000000005</v>
      </c>
      <c r="H66" s="1">
        <v>2964.56</v>
      </c>
      <c r="I66" s="4">
        <v>6</v>
      </c>
      <c r="J66" s="2" t="s">
        <v>68</v>
      </c>
      <c r="K66" s="1">
        <f>Tabelle4[[#This Row],[Menge kg Nges]]/1000</f>
        <v>7.4376500000000005</v>
      </c>
      <c r="L66" s="1">
        <f>Tabelle4[[#This Row],[Menge kg P2O5]]/1000</f>
        <v>2.9645600000000001</v>
      </c>
      <c r="M66" s="1">
        <f>Tabelle4[[#This Row],[Menge t Nges]]/Tabelle4[[#This Row],[Anzahl Lieferscheine]]</f>
        <v>1.2396083333333334</v>
      </c>
      <c r="N66" s="1">
        <f>Tabelle4[[#This Row],[Menge t P2O5]]/Tabelle4[[#This Row],[Anzahl Lieferscheine]]</f>
        <v>0.49409333333333333</v>
      </c>
    </row>
    <row r="67" spans="1:14" x14ac:dyDescent="0.2">
      <c r="A67" s="2" t="s">
        <v>29</v>
      </c>
      <c r="B67" s="2" t="s">
        <v>27</v>
      </c>
      <c r="C67" s="2" t="s">
        <v>6</v>
      </c>
      <c r="D67" s="2" t="s">
        <v>7</v>
      </c>
      <c r="E67" s="2" t="s">
        <v>13</v>
      </c>
      <c r="F67" s="2" t="s">
        <v>61</v>
      </c>
      <c r="G67" s="1">
        <v>7785.53</v>
      </c>
      <c r="H67" s="1">
        <v>4657.8500000000013</v>
      </c>
      <c r="I67" s="4">
        <v>34</v>
      </c>
      <c r="J67" s="2" t="s">
        <v>68</v>
      </c>
      <c r="K67" s="1">
        <f>Tabelle4[[#This Row],[Menge kg Nges]]/1000</f>
        <v>7.7855299999999996</v>
      </c>
      <c r="L67" s="1">
        <f>Tabelle4[[#This Row],[Menge kg P2O5]]/1000</f>
        <v>4.6578500000000016</v>
      </c>
      <c r="M67" s="1">
        <f>Tabelle4[[#This Row],[Menge t Nges]]/Tabelle4[[#This Row],[Anzahl Lieferscheine]]</f>
        <v>0.22898617647058822</v>
      </c>
      <c r="N67" s="1">
        <f>Tabelle4[[#This Row],[Menge t P2O5]]/Tabelle4[[#This Row],[Anzahl Lieferscheine]]</f>
        <v>0.13699558823529417</v>
      </c>
    </row>
    <row r="68" spans="1:14" x14ac:dyDescent="0.2">
      <c r="A68" s="2" t="s">
        <v>29</v>
      </c>
      <c r="B68" s="2" t="s">
        <v>27</v>
      </c>
      <c r="C68" s="2" t="s">
        <v>6</v>
      </c>
      <c r="D68" s="2" t="s">
        <v>15</v>
      </c>
      <c r="E68" s="2" t="s">
        <v>21</v>
      </c>
      <c r="F68" s="2" t="s">
        <v>61</v>
      </c>
      <c r="G68" s="1">
        <v>2965.2</v>
      </c>
      <c r="H68" s="1">
        <v>1802.5</v>
      </c>
      <c r="I68" s="4">
        <v>8</v>
      </c>
      <c r="J68" s="2" t="s">
        <v>68</v>
      </c>
      <c r="K68" s="1">
        <f>Tabelle4[[#This Row],[Menge kg Nges]]/1000</f>
        <v>2.9651999999999998</v>
      </c>
      <c r="L68" s="1">
        <f>Tabelle4[[#This Row],[Menge kg P2O5]]/1000</f>
        <v>1.8025</v>
      </c>
      <c r="M68" s="1">
        <f>Tabelle4[[#This Row],[Menge t Nges]]/Tabelle4[[#This Row],[Anzahl Lieferscheine]]</f>
        <v>0.37064999999999998</v>
      </c>
      <c r="N68" s="1">
        <f>Tabelle4[[#This Row],[Menge t P2O5]]/Tabelle4[[#This Row],[Anzahl Lieferscheine]]</f>
        <v>0.2253125</v>
      </c>
    </row>
    <row r="69" spans="1:14" x14ac:dyDescent="0.2">
      <c r="A69" s="2" t="s">
        <v>29</v>
      </c>
      <c r="B69" s="2" t="s">
        <v>27</v>
      </c>
      <c r="C69" s="2" t="s">
        <v>25</v>
      </c>
      <c r="D69" s="2" t="s">
        <v>25</v>
      </c>
      <c r="E69" s="2" t="s">
        <v>26</v>
      </c>
      <c r="F69" s="2" t="s">
        <v>61</v>
      </c>
      <c r="G69" s="1">
        <v>294</v>
      </c>
      <c r="H69" s="1">
        <v>142.80000000000001</v>
      </c>
      <c r="I69" s="4">
        <v>1</v>
      </c>
      <c r="J69" s="2" t="s">
        <v>68</v>
      </c>
      <c r="K69" s="1">
        <f>Tabelle4[[#This Row],[Menge kg Nges]]/1000</f>
        <v>0.29399999999999998</v>
      </c>
      <c r="L69" s="1">
        <f>Tabelle4[[#This Row],[Menge kg P2O5]]/1000</f>
        <v>0.14280000000000001</v>
      </c>
      <c r="M69" s="1">
        <f>Tabelle4[[#This Row],[Menge t Nges]]/Tabelle4[[#This Row],[Anzahl Lieferscheine]]</f>
        <v>0.29399999999999998</v>
      </c>
      <c r="N69" s="1">
        <f>Tabelle4[[#This Row],[Menge t P2O5]]/Tabelle4[[#This Row],[Anzahl Lieferscheine]]</f>
        <v>0.14280000000000001</v>
      </c>
    </row>
    <row r="70" spans="1:14" x14ac:dyDescent="0.2">
      <c r="A70" s="2" t="s">
        <v>29</v>
      </c>
      <c r="B70" s="2" t="s">
        <v>33</v>
      </c>
      <c r="C70" s="2" t="s">
        <v>6</v>
      </c>
      <c r="D70" s="2" t="s">
        <v>7</v>
      </c>
      <c r="E70" s="2" t="s">
        <v>9</v>
      </c>
      <c r="F70" s="2" t="s">
        <v>61</v>
      </c>
      <c r="G70" s="1">
        <v>5577.3599999999988</v>
      </c>
      <c r="H70" s="1">
        <v>2630.26</v>
      </c>
      <c r="I70" s="4">
        <v>32</v>
      </c>
      <c r="J70" s="2" t="s">
        <v>68</v>
      </c>
      <c r="K70" s="1">
        <f>Tabelle4[[#This Row],[Menge kg Nges]]/1000</f>
        <v>5.5773599999999988</v>
      </c>
      <c r="L70" s="1">
        <f>Tabelle4[[#This Row],[Menge kg P2O5]]/1000</f>
        <v>2.6302600000000003</v>
      </c>
      <c r="M70" s="1">
        <f>Tabelle4[[#This Row],[Menge t Nges]]/Tabelle4[[#This Row],[Anzahl Lieferscheine]]</f>
        <v>0.17429249999999996</v>
      </c>
      <c r="N70" s="1">
        <f>Tabelle4[[#This Row],[Menge t P2O5]]/Tabelle4[[#This Row],[Anzahl Lieferscheine]]</f>
        <v>8.2195625000000008E-2</v>
      </c>
    </row>
    <row r="71" spans="1:14" x14ac:dyDescent="0.2">
      <c r="A71" s="2" t="s">
        <v>29</v>
      </c>
      <c r="B71" s="2" t="s">
        <v>33</v>
      </c>
      <c r="C71" s="2" t="s">
        <v>6</v>
      </c>
      <c r="D71" s="2" t="s">
        <v>15</v>
      </c>
      <c r="E71" s="2" t="s">
        <v>16</v>
      </c>
      <c r="F71" s="2" t="s">
        <v>61</v>
      </c>
      <c r="G71" s="1">
        <v>579.04</v>
      </c>
      <c r="H71" s="1">
        <v>529.22</v>
      </c>
      <c r="I71" s="4">
        <v>3</v>
      </c>
      <c r="J71" s="2" t="s">
        <v>68</v>
      </c>
      <c r="K71" s="1">
        <f>Tabelle4[[#This Row],[Menge kg Nges]]/1000</f>
        <v>0.57904</v>
      </c>
      <c r="L71" s="1">
        <f>Tabelle4[[#This Row],[Menge kg P2O5]]/1000</f>
        <v>0.52922000000000002</v>
      </c>
      <c r="M71" s="1">
        <f>Tabelle4[[#This Row],[Menge t Nges]]/Tabelle4[[#This Row],[Anzahl Lieferscheine]]</f>
        <v>0.19301333333333334</v>
      </c>
      <c r="N71" s="1">
        <f>Tabelle4[[#This Row],[Menge t P2O5]]/Tabelle4[[#This Row],[Anzahl Lieferscheine]]</f>
        <v>0.17640666666666668</v>
      </c>
    </row>
    <row r="72" spans="1:14" x14ac:dyDescent="0.2">
      <c r="A72" s="2" t="s">
        <v>29</v>
      </c>
      <c r="B72" s="2" t="s">
        <v>33</v>
      </c>
      <c r="C72" s="2" t="s">
        <v>6</v>
      </c>
      <c r="D72" s="2" t="s">
        <v>15</v>
      </c>
      <c r="E72" s="2" t="s">
        <v>21</v>
      </c>
      <c r="F72" s="2" t="s">
        <v>61</v>
      </c>
      <c r="G72" s="1">
        <v>427</v>
      </c>
      <c r="H72" s="1">
        <v>262.5</v>
      </c>
      <c r="I72" s="4">
        <v>3</v>
      </c>
      <c r="J72" s="2" t="s">
        <v>68</v>
      </c>
      <c r="K72" s="1">
        <f>Tabelle4[[#This Row],[Menge kg Nges]]/1000</f>
        <v>0.42699999999999999</v>
      </c>
      <c r="L72" s="1">
        <f>Tabelle4[[#This Row],[Menge kg P2O5]]/1000</f>
        <v>0.26250000000000001</v>
      </c>
      <c r="M72" s="1">
        <f>Tabelle4[[#This Row],[Menge t Nges]]/Tabelle4[[#This Row],[Anzahl Lieferscheine]]</f>
        <v>0.14233333333333334</v>
      </c>
      <c r="N72" s="1">
        <f>Tabelle4[[#This Row],[Menge t P2O5]]/Tabelle4[[#This Row],[Anzahl Lieferscheine]]</f>
        <v>8.7500000000000008E-2</v>
      </c>
    </row>
    <row r="73" spans="1:14" x14ac:dyDescent="0.2">
      <c r="A73" s="2" t="s">
        <v>29</v>
      </c>
      <c r="B73" s="2" t="s">
        <v>33</v>
      </c>
      <c r="C73" s="2" t="s">
        <v>6</v>
      </c>
      <c r="D73" s="2" t="s">
        <v>15</v>
      </c>
      <c r="E73" s="2" t="s">
        <v>9</v>
      </c>
      <c r="F73" s="2" t="s">
        <v>61</v>
      </c>
      <c r="G73" s="1">
        <v>266.65999999999997</v>
      </c>
      <c r="H73" s="1">
        <v>110.55</v>
      </c>
      <c r="I73" s="4">
        <v>2</v>
      </c>
      <c r="J73" s="2" t="s">
        <v>68</v>
      </c>
      <c r="K73" s="1">
        <f>Tabelle4[[#This Row],[Menge kg Nges]]/1000</f>
        <v>0.26665999999999995</v>
      </c>
      <c r="L73" s="1">
        <f>Tabelle4[[#This Row],[Menge kg P2O5]]/1000</f>
        <v>0.11055</v>
      </c>
      <c r="M73" s="1">
        <f>Tabelle4[[#This Row],[Menge t Nges]]/Tabelle4[[#This Row],[Anzahl Lieferscheine]]</f>
        <v>0.13332999999999998</v>
      </c>
      <c r="N73" s="1">
        <f>Tabelle4[[#This Row],[Menge t P2O5]]/Tabelle4[[#This Row],[Anzahl Lieferscheine]]</f>
        <v>5.5274999999999998E-2</v>
      </c>
    </row>
    <row r="74" spans="1:14" x14ac:dyDescent="0.2">
      <c r="A74" s="2" t="s">
        <v>32</v>
      </c>
      <c r="B74" s="2" t="s">
        <v>5</v>
      </c>
      <c r="C74" s="2" t="s">
        <v>6</v>
      </c>
      <c r="D74" s="2" t="s">
        <v>15</v>
      </c>
      <c r="E74" s="2" t="s">
        <v>9</v>
      </c>
      <c r="F74" s="2" t="s">
        <v>61</v>
      </c>
      <c r="G74" s="1">
        <v>736</v>
      </c>
      <c r="H74" s="1">
        <v>480</v>
      </c>
      <c r="I74" s="4">
        <v>1</v>
      </c>
      <c r="J74" s="2" t="s">
        <v>68</v>
      </c>
      <c r="K74" s="1">
        <f>Tabelle4[[#This Row],[Menge kg Nges]]/1000</f>
        <v>0.73599999999999999</v>
      </c>
      <c r="L74" s="1">
        <f>Tabelle4[[#This Row],[Menge kg P2O5]]/1000</f>
        <v>0.48</v>
      </c>
      <c r="M74" s="1">
        <f>Tabelle4[[#This Row],[Menge t Nges]]/Tabelle4[[#This Row],[Anzahl Lieferscheine]]</f>
        <v>0.73599999999999999</v>
      </c>
      <c r="N74" s="1">
        <f>Tabelle4[[#This Row],[Menge t P2O5]]/Tabelle4[[#This Row],[Anzahl Lieferscheine]]</f>
        <v>0.48</v>
      </c>
    </row>
    <row r="75" spans="1:14" x14ac:dyDescent="0.2">
      <c r="A75" s="2" t="s">
        <v>32</v>
      </c>
      <c r="B75" s="2" t="s">
        <v>5</v>
      </c>
      <c r="C75" s="2" t="s">
        <v>6</v>
      </c>
      <c r="D75" s="2" t="s">
        <v>15</v>
      </c>
      <c r="E75" s="2" t="s">
        <v>13</v>
      </c>
      <c r="F75" s="2" t="s">
        <v>61</v>
      </c>
      <c r="G75" s="1">
        <v>218.4</v>
      </c>
      <c r="H75" s="1">
        <v>196</v>
      </c>
      <c r="I75" s="4">
        <v>1</v>
      </c>
      <c r="J75" s="2" t="s">
        <v>68</v>
      </c>
      <c r="K75" s="1">
        <f>Tabelle4[[#This Row],[Menge kg Nges]]/1000</f>
        <v>0.21840000000000001</v>
      </c>
      <c r="L75" s="1">
        <f>Tabelle4[[#This Row],[Menge kg P2O5]]/1000</f>
        <v>0.19600000000000001</v>
      </c>
      <c r="M75" s="1">
        <f>Tabelle4[[#This Row],[Menge t Nges]]/Tabelle4[[#This Row],[Anzahl Lieferscheine]]</f>
        <v>0.21840000000000001</v>
      </c>
      <c r="N75" s="1">
        <f>Tabelle4[[#This Row],[Menge t P2O5]]/Tabelle4[[#This Row],[Anzahl Lieferscheine]]</f>
        <v>0.19600000000000001</v>
      </c>
    </row>
    <row r="76" spans="1:14" x14ac:dyDescent="0.2">
      <c r="A76" s="2" t="s">
        <v>32</v>
      </c>
      <c r="B76" s="2" t="s">
        <v>5</v>
      </c>
      <c r="C76" s="2" t="s">
        <v>25</v>
      </c>
      <c r="D76" s="2" t="s">
        <v>25</v>
      </c>
      <c r="E76" s="2" t="s">
        <v>26</v>
      </c>
      <c r="F76" s="2" t="s">
        <v>61</v>
      </c>
      <c r="G76" s="1">
        <v>36996.089999999997</v>
      </c>
      <c r="H76" s="1">
        <v>17171.810000000009</v>
      </c>
      <c r="I76" s="4">
        <v>42</v>
      </c>
      <c r="J76" s="2" t="s">
        <v>68</v>
      </c>
      <c r="K76" s="1">
        <f>Tabelle4[[#This Row],[Menge kg Nges]]/1000</f>
        <v>36.996089999999995</v>
      </c>
      <c r="L76" s="1">
        <f>Tabelle4[[#This Row],[Menge kg P2O5]]/1000</f>
        <v>17.171810000000008</v>
      </c>
      <c r="M76" s="1">
        <f>Tabelle4[[#This Row],[Menge t Nges]]/Tabelle4[[#This Row],[Anzahl Lieferscheine]]</f>
        <v>0.88085928571428562</v>
      </c>
      <c r="N76" s="1">
        <f>Tabelle4[[#This Row],[Menge t P2O5]]/Tabelle4[[#This Row],[Anzahl Lieferscheine]]</f>
        <v>0.40885261904761921</v>
      </c>
    </row>
    <row r="77" spans="1:14" x14ac:dyDescent="0.2">
      <c r="A77" s="2" t="s">
        <v>32</v>
      </c>
      <c r="B77" s="2" t="s">
        <v>29</v>
      </c>
      <c r="C77" s="2" t="s">
        <v>6</v>
      </c>
      <c r="D77" s="2" t="s">
        <v>7</v>
      </c>
      <c r="E77" s="2" t="s">
        <v>8</v>
      </c>
      <c r="F77" s="2" t="s">
        <v>61</v>
      </c>
      <c r="G77" s="1">
        <v>240</v>
      </c>
      <c r="H77" s="1">
        <v>110</v>
      </c>
      <c r="I77" s="4">
        <v>1</v>
      </c>
      <c r="J77" s="2" t="s">
        <v>68</v>
      </c>
      <c r="K77" s="1">
        <f>Tabelle4[[#This Row],[Menge kg Nges]]/1000</f>
        <v>0.24</v>
      </c>
      <c r="L77" s="1">
        <f>Tabelle4[[#This Row],[Menge kg P2O5]]/1000</f>
        <v>0.11</v>
      </c>
      <c r="M77" s="1">
        <f>Tabelle4[[#This Row],[Menge t Nges]]/Tabelle4[[#This Row],[Anzahl Lieferscheine]]</f>
        <v>0.24</v>
      </c>
      <c r="N77" s="1">
        <f>Tabelle4[[#This Row],[Menge t P2O5]]/Tabelle4[[#This Row],[Anzahl Lieferscheine]]</f>
        <v>0.11</v>
      </c>
    </row>
    <row r="78" spans="1:14" x14ac:dyDescent="0.2">
      <c r="A78" s="2" t="s">
        <v>32</v>
      </c>
      <c r="B78" s="2" t="s">
        <v>29</v>
      </c>
      <c r="C78" s="2" t="s">
        <v>6</v>
      </c>
      <c r="D78" s="2" t="s">
        <v>7</v>
      </c>
      <c r="E78" s="2" t="s">
        <v>9</v>
      </c>
      <c r="F78" s="2" t="s">
        <v>61</v>
      </c>
      <c r="G78" s="1">
        <v>595</v>
      </c>
      <c r="H78" s="1">
        <v>245</v>
      </c>
      <c r="I78" s="4">
        <v>2</v>
      </c>
      <c r="J78" s="2" t="s">
        <v>68</v>
      </c>
      <c r="K78" s="1">
        <f>Tabelle4[[#This Row],[Menge kg Nges]]/1000</f>
        <v>0.59499999999999997</v>
      </c>
      <c r="L78" s="1">
        <f>Tabelle4[[#This Row],[Menge kg P2O5]]/1000</f>
        <v>0.245</v>
      </c>
      <c r="M78" s="1">
        <f>Tabelle4[[#This Row],[Menge t Nges]]/Tabelle4[[#This Row],[Anzahl Lieferscheine]]</f>
        <v>0.29749999999999999</v>
      </c>
      <c r="N78" s="1">
        <f>Tabelle4[[#This Row],[Menge t P2O5]]/Tabelle4[[#This Row],[Anzahl Lieferscheine]]</f>
        <v>0.1225</v>
      </c>
    </row>
    <row r="79" spans="1:14" x14ac:dyDescent="0.2">
      <c r="A79" s="2" t="s">
        <v>32</v>
      </c>
      <c r="B79" s="2" t="s">
        <v>29</v>
      </c>
      <c r="C79" s="2" t="s">
        <v>6</v>
      </c>
      <c r="D79" s="2" t="s">
        <v>7</v>
      </c>
      <c r="E79" s="2" t="s">
        <v>11</v>
      </c>
      <c r="F79" s="2" t="s">
        <v>61</v>
      </c>
      <c r="G79" s="1">
        <v>337.9</v>
      </c>
      <c r="H79" s="1">
        <v>130.80000000000001</v>
      </c>
      <c r="I79" s="4">
        <v>2</v>
      </c>
      <c r="J79" s="2" t="s">
        <v>68</v>
      </c>
      <c r="K79" s="1">
        <f>Tabelle4[[#This Row],[Menge kg Nges]]/1000</f>
        <v>0.33789999999999998</v>
      </c>
      <c r="L79" s="1">
        <f>Tabelle4[[#This Row],[Menge kg P2O5]]/1000</f>
        <v>0.1308</v>
      </c>
      <c r="M79" s="1">
        <f>Tabelle4[[#This Row],[Menge t Nges]]/Tabelle4[[#This Row],[Anzahl Lieferscheine]]</f>
        <v>0.16894999999999999</v>
      </c>
      <c r="N79" s="1">
        <f>Tabelle4[[#This Row],[Menge t P2O5]]/Tabelle4[[#This Row],[Anzahl Lieferscheine]]</f>
        <v>6.54E-2</v>
      </c>
    </row>
    <row r="80" spans="1:14" x14ac:dyDescent="0.2">
      <c r="A80" s="2" t="s">
        <v>32</v>
      </c>
      <c r="B80" s="2" t="s">
        <v>29</v>
      </c>
      <c r="C80" s="2" t="s">
        <v>6</v>
      </c>
      <c r="D80" s="2" t="s">
        <v>7</v>
      </c>
      <c r="E80" s="2" t="s">
        <v>12</v>
      </c>
      <c r="F80" s="2" t="s">
        <v>61</v>
      </c>
      <c r="G80" s="1">
        <v>324</v>
      </c>
      <c r="H80" s="1">
        <v>187.2</v>
      </c>
      <c r="I80" s="4">
        <v>1</v>
      </c>
      <c r="J80" s="2" t="s">
        <v>68</v>
      </c>
      <c r="K80" s="1">
        <f>Tabelle4[[#This Row],[Menge kg Nges]]/1000</f>
        <v>0.32400000000000001</v>
      </c>
      <c r="L80" s="1">
        <f>Tabelle4[[#This Row],[Menge kg P2O5]]/1000</f>
        <v>0.18719999999999998</v>
      </c>
      <c r="M80" s="1">
        <f>Tabelle4[[#This Row],[Menge t Nges]]/Tabelle4[[#This Row],[Anzahl Lieferscheine]]</f>
        <v>0.32400000000000001</v>
      </c>
      <c r="N80" s="1">
        <f>Tabelle4[[#This Row],[Menge t P2O5]]/Tabelle4[[#This Row],[Anzahl Lieferscheine]]</f>
        <v>0.18719999999999998</v>
      </c>
    </row>
    <row r="81" spans="1:14" x14ac:dyDescent="0.2">
      <c r="A81" s="2" t="s">
        <v>32</v>
      </c>
      <c r="B81" s="2" t="s">
        <v>29</v>
      </c>
      <c r="C81" s="2" t="s">
        <v>6</v>
      </c>
      <c r="D81" s="2" t="s">
        <v>15</v>
      </c>
      <c r="E81" s="2" t="s">
        <v>20</v>
      </c>
      <c r="F81" s="2" t="s">
        <v>61</v>
      </c>
      <c r="G81" s="1">
        <v>414.79999999999995</v>
      </c>
      <c r="H81" s="1">
        <v>305</v>
      </c>
      <c r="I81" s="4">
        <v>2</v>
      </c>
      <c r="J81" s="2" t="s">
        <v>68</v>
      </c>
      <c r="K81" s="1">
        <f>Tabelle4[[#This Row],[Menge kg Nges]]/1000</f>
        <v>0.41479999999999995</v>
      </c>
      <c r="L81" s="1">
        <f>Tabelle4[[#This Row],[Menge kg P2O5]]/1000</f>
        <v>0.30499999999999999</v>
      </c>
      <c r="M81" s="1">
        <f>Tabelle4[[#This Row],[Menge t Nges]]/Tabelle4[[#This Row],[Anzahl Lieferscheine]]</f>
        <v>0.20739999999999997</v>
      </c>
      <c r="N81" s="1">
        <f>Tabelle4[[#This Row],[Menge t P2O5]]/Tabelle4[[#This Row],[Anzahl Lieferscheine]]</f>
        <v>0.1525</v>
      </c>
    </row>
    <row r="82" spans="1:14" x14ac:dyDescent="0.2">
      <c r="A82" s="2" t="s">
        <v>32</v>
      </c>
      <c r="B82" s="2" t="s">
        <v>29</v>
      </c>
      <c r="C82" s="2" t="s">
        <v>6</v>
      </c>
      <c r="D82" s="2" t="s">
        <v>15</v>
      </c>
      <c r="E82" s="2" t="s">
        <v>21</v>
      </c>
      <c r="F82" s="2" t="s">
        <v>61</v>
      </c>
      <c r="G82" s="1">
        <v>1301</v>
      </c>
      <c r="H82" s="1">
        <v>767.8</v>
      </c>
      <c r="I82" s="4">
        <v>4</v>
      </c>
      <c r="J82" s="2" t="s">
        <v>68</v>
      </c>
      <c r="K82" s="1">
        <f>Tabelle4[[#This Row],[Menge kg Nges]]/1000</f>
        <v>1.3009999999999999</v>
      </c>
      <c r="L82" s="1">
        <f>Tabelle4[[#This Row],[Menge kg P2O5]]/1000</f>
        <v>0.76779999999999993</v>
      </c>
      <c r="M82" s="1">
        <f>Tabelle4[[#This Row],[Menge t Nges]]/Tabelle4[[#This Row],[Anzahl Lieferscheine]]</f>
        <v>0.32524999999999998</v>
      </c>
      <c r="N82" s="1">
        <f>Tabelle4[[#This Row],[Menge t P2O5]]/Tabelle4[[#This Row],[Anzahl Lieferscheine]]</f>
        <v>0.19194999999999998</v>
      </c>
    </row>
    <row r="83" spans="1:14" x14ac:dyDescent="0.2">
      <c r="A83" s="2" t="s">
        <v>32</v>
      </c>
      <c r="B83" s="2" t="s">
        <v>29</v>
      </c>
      <c r="C83" s="2" t="s">
        <v>6</v>
      </c>
      <c r="D83" s="2" t="s">
        <v>15</v>
      </c>
      <c r="E83" s="2" t="s">
        <v>9</v>
      </c>
      <c r="F83" s="2" t="s">
        <v>61</v>
      </c>
      <c r="G83" s="1">
        <v>1012</v>
      </c>
      <c r="H83" s="1">
        <v>660</v>
      </c>
      <c r="I83" s="4">
        <v>2</v>
      </c>
      <c r="J83" s="2" t="s">
        <v>68</v>
      </c>
      <c r="K83" s="1">
        <f>Tabelle4[[#This Row],[Menge kg Nges]]/1000</f>
        <v>1.012</v>
      </c>
      <c r="L83" s="1">
        <f>Tabelle4[[#This Row],[Menge kg P2O5]]/1000</f>
        <v>0.66</v>
      </c>
      <c r="M83" s="1">
        <f>Tabelle4[[#This Row],[Menge t Nges]]/Tabelle4[[#This Row],[Anzahl Lieferscheine]]</f>
        <v>0.50600000000000001</v>
      </c>
      <c r="N83" s="1">
        <f>Tabelle4[[#This Row],[Menge t P2O5]]/Tabelle4[[#This Row],[Anzahl Lieferscheine]]</f>
        <v>0.33</v>
      </c>
    </row>
    <row r="84" spans="1:14" x14ac:dyDescent="0.2">
      <c r="A84" s="2" t="s">
        <v>32</v>
      </c>
      <c r="B84" s="2" t="s">
        <v>29</v>
      </c>
      <c r="C84" s="2" t="s">
        <v>6</v>
      </c>
      <c r="D84" s="2" t="s">
        <v>15</v>
      </c>
      <c r="E84" s="2" t="s">
        <v>10</v>
      </c>
      <c r="F84" s="2" t="s">
        <v>61</v>
      </c>
      <c r="G84" s="1">
        <v>364.5</v>
      </c>
      <c r="H84" s="1">
        <v>155.69999999999999</v>
      </c>
      <c r="I84" s="4">
        <v>2</v>
      </c>
      <c r="J84" s="2" t="s">
        <v>68</v>
      </c>
      <c r="K84" s="1">
        <f>Tabelle4[[#This Row],[Menge kg Nges]]/1000</f>
        <v>0.36449999999999999</v>
      </c>
      <c r="L84" s="1">
        <f>Tabelle4[[#This Row],[Menge kg P2O5]]/1000</f>
        <v>0.15569999999999998</v>
      </c>
      <c r="M84" s="1">
        <f>Tabelle4[[#This Row],[Menge t Nges]]/Tabelle4[[#This Row],[Anzahl Lieferscheine]]</f>
        <v>0.18225</v>
      </c>
      <c r="N84" s="1">
        <f>Tabelle4[[#This Row],[Menge t P2O5]]/Tabelle4[[#This Row],[Anzahl Lieferscheine]]</f>
        <v>7.7849999999999989E-2</v>
      </c>
    </row>
    <row r="85" spans="1:14" x14ac:dyDescent="0.2">
      <c r="A85" s="2" t="s">
        <v>32</v>
      </c>
      <c r="B85" s="2" t="s">
        <v>29</v>
      </c>
      <c r="C85" s="2" t="s">
        <v>6</v>
      </c>
      <c r="D85" s="2" t="s">
        <v>15</v>
      </c>
      <c r="E85" s="2" t="s">
        <v>12</v>
      </c>
      <c r="F85" s="2" t="s">
        <v>61</v>
      </c>
      <c r="G85" s="1">
        <v>225</v>
      </c>
      <c r="H85" s="1">
        <v>168.5</v>
      </c>
      <c r="I85" s="4">
        <v>1</v>
      </c>
      <c r="J85" s="2" t="s">
        <v>68</v>
      </c>
      <c r="K85" s="1">
        <f>Tabelle4[[#This Row],[Menge kg Nges]]/1000</f>
        <v>0.22500000000000001</v>
      </c>
      <c r="L85" s="1">
        <f>Tabelle4[[#This Row],[Menge kg P2O5]]/1000</f>
        <v>0.16850000000000001</v>
      </c>
      <c r="M85" s="1">
        <f>Tabelle4[[#This Row],[Menge t Nges]]/Tabelle4[[#This Row],[Anzahl Lieferscheine]]</f>
        <v>0.22500000000000001</v>
      </c>
      <c r="N85" s="1">
        <f>Tabelle4[[#This Row],[Menge t P2O5]]/Tabelle4[[#This Row],[Anzahl Lieferscheine]]</f>
        <v>0.16850000000000001</v>
      </c>
    </row>
    <row r="86" spans="1:14" x14ac:dyDescent="0.2">
      <c r="A86" s="2" t="s">
        <v>32</v>
      </c>
      <c r="B86" s="2" t="s">
        <v>29</v>
      </c>
      <c r="C86" s="2" t="s">
        <v>25</v>
      </c>
      <c r="D86" s="2" t="s">
        <v>25</v>
      </c>
      <c r="E86" s="2" t="s">
        <v>26</v>
      </c>
      <c r="F86" s="2" t="s">
        <v>61</v>
      </c>
      <c r="G86" s="1">
        <v>91063.77</v>
      </c>
      <c r="H86" s="1">
        <v>38965.609999999993</v>
      </c>
      <c r="I86" s="4">
        <v>171</v>
      </c>
      <c r="J86" s="2" t="s">
        <v>68</v>
      </c>
      <c r="K86" s="1">
        <f>Tabelle4[[#This Row],[Menge kg Nges]]/1000</f>
        <v>91.063770000000005</v>
      </c>
      <c r="L86" s="1">
        <f>Tabelle4[[#This Row],[Menge kg P2O5]]/1000</f>
        <v>38.965609999999991</v>
      </c>
      <c r="M86" s="1">
        <f>Tabelle4[[#This Row],[Menge t Nges]]/Tabelle4[[#This Row],[Anzahl Lieferscheine]]</f>
        <v>0.53253666666666666</v>
      </c>
      <c r="N86" s="1">
        <f>Tabelle4[[#This Row],[Menge t P2O5]]/Tabelle4[[#This Row],[Anzahl Lieferscheine]]</f>
        <v>0.22786906432748533</v>
      </c>
    </row>
    <row r="87" spans="1:14" x14ac:dyDescent="0.2">
      <c r="A87" s="2" t="s">
        <v>32</v>
      </c>
      <c r="B87" s="2" t="s">
        <v>32</v>
      </c>
      <c r="C87" s="2" t="s">
        <v>6</v>
      </c>
      <c r="D87" s="2" t="s">
        <v>7</v>
      </c>
      <c r="E87" s="2" t="s">
        <v>8</v>
      </c>
      <c r="F87" s="2" t="s">
        <v>61</v>
      </c>
      <c r="G87" s="1">
        <v>95810.3</v>
      </c>
      <c r="H87" s="1">
        <v>42231.6</v>
      </c>
      <c r="I87" s="4">
        <v>231</v>
      </c>
      <c r="J87" s="2" t="s">
        <v>68</v>
      </c>
      <c r="K87" s="1">
        <f>Tabelle4[[#This Row],[Menge kg Nges]]/1000</f>
        <v>95.810299999999998</v>
      </c>
      <c r="L87" s="1">
        <f>Tabelle4[[#This Row],[Menge kg P2O5]]/1000</f>
        <v>42.2316</v>
      </c>
      <c r="M87" s="1">
        <f>Tabelle4[[#This Row],[Menge t Nges]]/Tabelle4[[#This Row],[Anzahl Lieferscheine]]</f>
        <v>0.41476320346320344</v>
      </c>
      <c r="N87" s="1">
        <f>Tabelle4[[#This Row],[Menge t P2O5]]/Tabelle4[[#This Row],[Anzahl Lieferscheine]]</f>
        <v>0.18282077922077922</v>
      </c>
    </row>
    <row r="88" spans="1:14" x14ac:dyDescent="0.2">
      <c r="A88" s="2" t="s">
        <v>32</v>
      </c>
      <c r="B88" s="2" t="s">
        <v>32</v>
      </c>
      <c r="C88" s="2" t="s">
        <v>6</v>
      </c>
      <c r="D88" s="2" t="s">
        <v>7</v>
      </c>
      <c r="E88" s="2" t="s">
        <v>9</v>
      </c>
      <c r="F88" s="2" t="s">
        <v>61</v>
      </c>
      <c r="G88" s="1">
        <v>106809.05000000002</v>
      </c>
      <c r="H88" s="1">
        <v>45436.200000000004</v>
      </c>
      <c r="I88" s="4">
        <v>450</v>
      </c>
      <c r="J88" s="2" t="s">
        <v>68</v>
      </c>
      <c r="K88" s="1">
        <f>Tabelle4[[#This Row],[Menge kg Nges]]/1000</f>
        <v>106.80905000000001</v>
      </c>
      <c r="L88" s="1">
        <f>Tabelle4[[#This Row],[Menge kg P2O5]]/1000</f>
        <v>45.436200000000007</v>
      </c>
      <c r="M88" s="1">
        <f>Tabelle4[[#This Row],[Menge t Nges]]/Tabelle4[[#This Row],[Anzahl Lieferscheine]]</f>
        <v>0.23735344444444448</v>
      </c>
      <c r="N88" s="1">
        <f>Tabelle4[[#This Row],[Menge t P2O5]]/Tabelle4[[#This Row],[Anzahl Lieferscheine]]</f>
        <v>0.10096933333333334</v>
      </c>
    </row>
    <row r="89" spans="1:14" x14ac:dyDescent="0.2">
      <c r="A89" s="2" t="s">
        <v>32</v>
      </c>
      <c r="B89" s="2" t="s">
        <v>32</v>
      </c>
      <c r="C89" s="2" t="s">
        <v>6</v>
      </c>
      <c r="D89" s="2" t="s">
        <v>7</v>
      </c>
      <c r="E89" s="2" t="s">
        <v>10</v>
      </c>
      <c r="F89" s="2" t="s">
        <v>61</v>
      </c>
      <c r="G89" s="1">
        <v>18500.009999999998</v>
      </c>
      <c r="H89" s="1">
        <v>7716.75</v>
      </c>
      <c r="I89" s="4">
        <v>55</v>
      </c>
      <c r="J89" s="2" t="s">
        <v>68</v>
      </c>
      <c r="K89" s="1">
        <f>Tabelle4[[#This Row],[Menge kg Nges]]/1000</f>
        <v>18.50001</v>
      </c>
      <c r="L89" s="1">
        <f>Tabelle4[[#This Row],[Menge kg P2O5]]/1000</f>
        <v>7.7167500000000002</v>
      </c>
      <c r="M89" s="1">
        <f>Tabelle4[[#This Row],[Menge t Nges]]/Tabelle4[[#This Row],[Anzahl Lieferscheine]]</f>
        <v>0.33636381818181815</v>
      </c>
      <c r="N89" s="1">
        <f>Tabelle4[[#This Row],[Menge t P2O5]]/Tabelle4[[#This Row],[Anzahl Lieferscheine]]</f>
        <v>0.14030454545454546</v>
      </c>
    </row>
    <row r="90" spans="1:14" x14ac:dyDescent="0.2">
      <c r="A90" s="2" t="s">
        <v>32</v>
      </c>
      <c r="B90" s="2" t="s">
        <v>32</v>
      </c>
      <c r="C90" s="2" t="s">
        <v>6</v>
      </c>
      <c r="D90" s="2" t="s">
        <v>7</v>
      </c>
      <c r="E90" s="2" t="s">
        <v>11</v>
      </c>
      <c r="F90" s="2" t="s">
        <v>61</v>
      </c>
      <c r="G90" s="1">
        <v>110940.63999999998</v>
      </c>
      <c r="H90" s="1">
        <v>51321.42</v>
      </c>
      <c r="I90" s="4">
        <v>252</v>
      </c>
      <c r="J90" s="2" t="s">
        <v>68</v>
      </c>
      <c r="K90" s="1">
        <f>Tabelle4[[#This Row],[Menge kg Nges]]/1000</f>
        <v>110.94063999999999</v>
      </c>
      <c r="L90" s="1">
        <f>Tabelle4[[#This Row],[Menge kg P2O5]]/1000</f>
        <v>51.321419999999996</v>
      </c>
      <c r="M90" s="1">
        <f>Tabelle4[[#This Row],[Menge t Nges]]/Tabelle4[[#This Row],[Anzahl Lieferscheine]]</f>
        <v>0.44024063492063487</v>
      </c>
      <c r="N90" s="1">
        <f>Tabelle4[[#This Row],[Menge t P2O5]]/Tabelle4[[#This Row],[Anzahl Lieferscheine]]</f>
        <v>0.20365642857142854</v>
      </c>
    </row>
    <row r="91" spans="1:14" x14ac:dyDescent="0.2">
      <c r="A91" s="2" t="s">
        <v>32</v>
      </c>
      <c r="B91" s="2" t="s">
        <v>32</v>
      </c>
      <c r="C91" s="2" t="s">
        <v>6</v>
      </c>
      <c r="D91" s="2" t="s">
        <v>7</v>
      </c>
      <c r="E91" s="2" t="s">
        <v>12</v>
      </c>
      <c r="F91" s="2" t="s">
        <v>61</v>
      </c>
      <c r="G91" s="1">
        <v>148117.28000000003</v>
      </c>
      <c r="H91" s="1">
        <v>63303.460000000014</v>
      </c>
      <c r="I91" s="4">
        <v>354</v>
      </c>
      <c r="J91" s="2" t="s">
        <v>68</v>
      </c>
      <c r="K91" s="1">
        <f>Tabelle4[[#This Row],[Menge kg Nges]]/1000</f>
        <v>148.11728000000002</v>
      </c>
      <c r="L91" s="1">
        <f>Tabelle4[[#This Row],[Menge kg P2O5]]/1000</f>
        <v>63.303460000000015</v>
      </c>
      <c r="M91" s="1">
        <f>Tabelle4[[#This Row],[Menge t Nges]]/Tabelle4[[#This Row],[Anzahl Lieferscheine]]</f>
        <v>0.41841039548022607</v>
      </c>
      <c r="N91" s="1">
        <f>Tabelle4[[#This Row],[Menge t P2O5]]/Tabelle4[[#This Row],[Anzahl Lieferscheine]]</f>
        <v>0.17882333333333339</v>
      </c>
    </row>
    <row r="92" spans="1:14" x14ac:dyDescent="0.2">
      <c r="A92" s="2" t="s">
        <v>32</v>
      </c>
      <c r="B92" s="2" t="s">
        <v>32</v>
      </c>
      <c r="C92" s="2" t="s">
        <v>6</v>
      </c>
      <c r="D92" s="2" t="s">
        <v>7</v>
      </c>
      <c r="E92" s="2" t="s">
        <v>13</v>
      </c>
      <c r="F92" s="2" t="s">
        <v>61</v>
      </c>
      <c r="G92" s="1">
        <v>44268.309999999976</v>
      </c>
      <c r="H92" s="1">
        <v>25059.49</v>
      </c>
      <c r="I92" s="4">
        <v>156</v>
      </c>
      <c r="J92" s="2" t="s">
        <v>68</v>
      </c>
      <c r="K92" s="1">
        <f>Tabelle4[[#This Row],[Menge kg Nges]]/1000</f>
        <v>44.268309999999978</v>
      </c>
      <c r="L92" s="1">
        <f>Tabelle4[[#This Row],[Menge kg P2O5]]/1000</f>
        <v>25.05949</v>
      </c>
      <c r="M92" s="1">
        <f>Tabelle4[[#This Row],[Menge t Nges]]/Tabelle4[[#This Row],[Anzahl Lieferscheine]]</f>
        <v>0.28377121794871779</v>
      </c>
      <c r="N92" s="1">
        <f>Tabelle4[[#This Row],[Menge t P2O5]]/Tabelle4[[#This Row],[Anzahl Lieferscheine]]</f>
        <v>0.1606377564102564</v>
      </c>
    </row>
    <row r="93" spans="1:14" x14ac:dyDescent="0.2">
      <c r="A93" s="2" t="s">
        <v>32</v>
      </c>
      <c r="B93" s="2" t="s">
        <v>32</v>
      </c>
      <c r="C93" s="2" t="s">
        <v>6</v>
      </c>
      <c r="D93" s="2" t="s">
        <v>7</v>
      </c>
      <c r="E93" s="2" t="s">
        <v>14</v>
      </c>
      <c r="F93" s="2" t="s">
        <v>61</v>
      </c>
      <c r="G93" s="1">
        <v>55300.58</v>
      </c>
      <c r="H93" s="1">
        <v>29071.690000000006</v>
      </c>
      <c r="I93" s="4">
        <v>177</v>
      </c>
      <c r="J93" s="2" t="s">
        <v>68</v>
      </c>
      <c r="K93" s="1">
        <f>Tabelle4[[#This Row],[Menge kg Nges]]/1000</f>
        <v>55.300580000000004</v>
      </c>
      <c r="L93" s="1">
        <f>Tabelle4[[#This Row],[Menge kg P2O5]]/1000</f>
        <v>29.071690000000007</v>
      </c>
      <c r="M93" s="1">
        <f>Tabelle4[[#This Row],[Menge t Nges]]/Tabelle4[[#This Row],[Anzahl Lieferscheine]]</f>
        <v>0.31243265536723164</v>
      </c>
      <c r="N93" s="1">
        <f>Tabelle4[[#This Row],[Menge t P2O5]]/Tabelle4[[#This Row],[Anzahl Lieferscheine]]</f>
        <v>0.16424683615819213</v>
      </c>
    </row>
    <row r="94" spans="1:14" x14ac:dyDescent="0.2">
      <c r="A94" s="2" t="s">
        <v>32</v>
      </c>
      <c r="B94" s="2" t="s">
        <v>32</v>
      </c>
      <c r="C94" s="2" t="s">
        <v>6</v>
      </c>
      <c r="D94" s="2" t="s">
        <v>15</v>
      </c>
      <c r="E94" s="2" t="s">
        <v>8</v>
      </c>
      <c r="F94" s="2" t="s">
        <v>61</v>
      </c>
      <c r="G94" s="1">
        <v>9375.9699999999993</v>
      </c>
      <c r="H94" s="1">
        <v>5115.09</v>
      </c>
      <c r="I94" s="4">
        <v>15</v>
      </c>
      <c r="J94" s="2" t="s">
        <v>68</v>
      </c>
      <c r="K94" s="1">
        <f>Tabelle4[[#This Row],[Menge kg Nges]]/1000</f>
        <v>9.3759699999999988</v>
      </c>
      <c r="L94" s="1">
        <f>Tabelle4[[#This Row],[Menge kg P2O5]]/1000</f>
        <v>5.1150900000000004</v>
      </c>
      <c r="M94" s="1">
        <f>Tabelle4[[#This Row],[Menge t Nges]]/Tabelle4[[#This Row],[Anzahl Lieferscheine]]</f>
        <v>0.6250646666666666</v>
      </c>
      <c r="N94" s="1">
        <f>Tabelle4[[#This Row],[Menge t P2O5]]/Tabelle4[[#This Row],[Anzahl Lieferscheine]]</f>
        <v>0.34100600000000003</v>
      </c>
    </row>
    <row r="95" spans="1:14" x14ac:dyDescent="0.2">
      <c r="A95" s="2" t="s">
        <v>32</v>
      </c>
      <c r="B95" s="2" t="s">
        <v>32</v>
      </c>
      <c r="C95" s="2" t="s">
        <v>6</v>
      </c>
      <c r="D95" s="2" t="s">
        <v>15</v>
      </c>
      <c r="E95" s="2" t="s">
        <v>16</v>
      </c>
      <c r="F95" s="2" t="s">
        <v>61</v>
      </c>
      <c r="G95" s="1">
        <v>10459.349999999999</v>
      </c>
      <c r="H95" s="1">
        <v>9494.1099999999988</v>
      </c>
      <c r="I95" s="4">
        <v>34</v>
      </c>
      <c r="J95" s="2" t="s">
        <v>68</v>
      </c>
      <c r="K95" s="1">
        <f>Tabelle4[[#This Row],[Menge kg Nges]]/1000</f>
        <v>10.459349999999999</v>
      </c>
      <c r="L95" s="1">
        <f>Tabelle4[[#This Row],[Menge kg P2O5]]/1000</f>
        <v>9.4941099999999992</v>
      </c>
      <c r="M95" s="1">
        <f>Tabelle4[[#This Row],[Menge t Nges]]/Tabelle4[[#This Row],[Anzahl Lieferscheine]]</f>
        <v>0.30762794117647058</v>
      </c>
      <c r="N95" s="1">
        <f>Tabelle4[[#This Row],[Menge t P2O5]]/Tabelle4[[#This Row],[Anzahl Lieferscheine]]</f>
        <v>0.27923852941176469</v>
      </c>
    </row>
    <row r="96" spans="1:14" x14ac:dyDescent="0.2">
      <c r="A96" s="2" t="s">
        <v>32</v>
      </c>
      <c r="B96" s="2" t="s">
        <v>32</v>
      </c>
      <c r="C96" s="2" t="s">
        <v>6</v>
      </c>
      <c r="D96" s="2" t="s">
        <v>15</v>
      </c>
      <c r="E96" s="2" t="s">
        <v>17</v>
      </c>
      <c r="F96" s="2" t="s">
        <v>61</v>
      </c>
      <c r="G96" s="1">
        <v>13462.64</v>
      </c>
      <c r="H96" s="1">
        <v>5913.7000000000007</v>
      </c>
      <c r="I96" s="4">
        <v>56</v>
      </c>
      <c r="J96" s="2" t="s">
        <v>68</v>
      </c>
      <c r="K96" s="1">
        <f>Tabelle4[[#This Row],[Menge kg Nges]]/1000</f>
        <v>13.462639999999999</v>
      </c>
      <c r="L96" s="1">
        <f>Tabelle4[[#This Row],[Menge kg P2O5]]/1000</f>
        <v>5.9137000000000004</v>
      </c>
      <c r="M96" s="1">
        <f>Tabelle4[[#This Row],[Menge t Nges]]/Tabelle4[[#This Row],[Anzahl Lieferscheine]]</f>
        <v>0.24040428571428568</v>
      </c>
      <c r="N96" s="1">
        <f>Tabelle4[[#This Row],[Menge t P2O5]]/Tabelle4[[#This Row],[Anzahl Lieferscheine]]</f>
        <v>0.10560178571428572</v>
      </c>
    </row>
    <row r="97" spans="1:14" x14ac:dyDescent="0.2">
      <c r="A97" s="2" t="s">
        <v>32</v>
      </c>
      <c r="B97" s="2" t="s">
        <v>32</v>
      </c>
      <c r="C97" s="2" t="s">
        <v>6</v>
      </c>
      <c r="D97" s="2" t="s">
        <v>15</v>
      </c>
      <c r="E97" s="2" t="s">
        <v>35</v>
      </c>
      <c r="F97" s="2" t="s">
        <v>61</v>
      </c>
      <c r="G97" s="1">
        <v>5035.2999999999993</v>
      </c>
      <c r="H97" s="1">
        <v>3648.2999999999997</v>
      </c>
      <c r="I97" s="4">
        <v>11</v>
      </c>
      <c r="J97" s="2" t="s">
        <v>68</v>
      </c>
      <c r="K97" s="1">
        <f>Tabelle4[[#This Row],[Menge kg Nges]]/1000</f>
        <v>5.0352999999999994</v>
      </c>
      <c r="L97" s="1">
        <f>Tabelle4[[#This Row],[Menge kg P2O5]]/1000</f>
        <v>3.6482999999999999</v>
      </c>
      <c r="M97" s="1">
        <f>Tabelle4[[#This Row],[Menge t Nges]]/Tabelle4[[#This Row],[Anzahl Lieferscheine]]</f>
        <v>0.45775454545454541</v>
      </c>
      <c r="N97" s="1">
        <f>Tabelle4[[#This Row],[Menge t P2O5]]/Tabelle4[[#This Row],[Anzahl Lieferscheine]]</f>
        <v>0.33166363636363633</v>
      </c>
    </row>
    <row r="98" spans="1:14" x14ac:dyDescent="0.2">
      <c r="A98" s="2" t="s">
        <v>32</v>
      </c>
      <c r="B98" s="2" t="s">
        <v>32</v>
      </c>
      <c r="C98" s="2" t="s">
        <v>6</v>
      </c>
      <c r="D98" s="2" t="s">
        <v>15</v>
      </c>
      <c r="E98" s="2" t="s">
        <v>18</v>
      </c>
      <c r="F98" s="2" t="s">
        <v>61</v>
      </c>
      <c r="G98" s="1">
        <v>86919.00999999998</v>
      </c>
      <c r="H98" s="1">
        <v>58709.359999999986</v>
      </c>
      <c r="I98" s="4">
        <v>183</v>
      </c>
      <c r="J98" s="2" t="s">
        <v>68</v>
      </c>
      <c r="K98" s="1">
        <f>Tabelle4[[#This Row],[Menge kg Nges]]/1000</f>
        <v>86.919009999999986</v>
      </c>
      <c r="L98" s="1">
        <f>Tabelle4[[#This Row],[Menge kg P2O5]]/1000</f>
        <v>58.70935999999999</v>
      </c>
      <c r="M98" s="1">
        <f>Tabelle4[[#This Row],[Menge t Nges]]/Tabelle4[[#This Row],[Anzahl Lieferscheine]]</f>
        <v>0.47496726775956277</v>
      </c>
      <c r="N98" s="1">
        <f>Tabelle4[[#This Row],[Menge t P2O5]]/Tabelle4[[#This Row],[Anzahl Lieferscheine]]</f>
        <v>0.32081617486338793</v>
      </c>
    </row>
    <row r="99" spans="1:14" x14ac:dyDescent="0.2">
      <c r="A99" s="2" t="s">
        <v>32</v>
      </c>
      <c r="B99" s="2" t="s">
        <v>32</v>
      </c>
      <c r="C99" s="2" t="s">
        <v>6</v>
      </c>
      <c r="D99" s="2" t="s">
        <v>15</v>
      </c>
      <c r="E99" s="2" t="s">
        <v>19</v>
      </c>
      <c r="F99" s="2" t="s">
        <v>61</v>
      </c>
      <c r="G99" s="1">
        <v>940.18000000000006</v>
      </c>
      <c r="H99" s="1">
        <v>938.25</v>
      </c>
      <c r="I99" s="4">
        <v>10</v>
      </c>
      <c r="J99" s="2" t="s">
        <v>68</v>
      </c>
      <c r="K99" s="1">
        <f>Tabelle4[[#This Row],[Menge kg Nges]]/1000</f>
        <v>0.94018000000000002</v>
      </c>
      <c r="L99" s="1">
        <f>Tabelle4[[#This Row],[Menge kg P2O5]]/1000</f>
        <v>0.93825000000000003</v>
      </c>
      <c r="M99" s="1">
        <f>Tabelle4[[#This Row],[Menge t Nges]]/Tabelle4[[#This Row],[Anzahl Lieferscheine]]</f>
        <v>9.4018000000000004E-2</v>
      </c>
      <c r="N99" s="1">
        <f>Tabelle4[[#This Row],[Menge t P2O5]]/Tabelle4[[#This Row],[Anzahl Lieferscheine]]</f>
        <v>9.3825000000000006E-2</v>
      </c>
    </row>
    <row r="100" spans="1:14" x14ac:dyDescent="0.2">
      <c r="A100" s="2" t="s">
        <v>32</v>
      </c>
      <c r="B100" s="2" t="s">
        <v>32</v>
      </c>
      <c r="C100" s="2" t="s">
        <v>6</v>
      </c>
      <c r="D100" s="2" t="s">
        <v>15</v>
      </c>
      <c r="E100" s="2" t="s">
        <v>20</v>
      </c>
      <c r="F100" s="2" t="s">
        <v>61</v>
      </c>
      <c r="G100" s="1">
        <v>34826.629999999997</v>
      </c>
      <c r="H100" s="1">
        <v>28190.350000000006</v>
      </c>
      <c r="I100" s="4">
        <v>333</v>
      </c>
      <c r="J100" s="2" t="s">
        <v>68</v>
      </c>
      <c r="K100" s="1">
        <f>Tabelle4[[#This Row],[Menge kg Nges]]/1000</f>
        <v>34.826629999999994</v>
      </c>
      <c r="L100" s="1">
        <f>Tabelle4[[#This Row],[Menge kg P2O5]]/1000</f>
        <v>28.190350000000006</v>
      </c>
      <c r="M100" s="1">
        <f>Tabelle4[[#This Row],[Menge t Nges]]/Tabelle4[[#This Row],[Anzahl Lieferscheine]]</f>
        <v>0.10458447447447446</v>
      </c>
      <c r="N100" s="1">
        <f>Tabelle4[[#This Row],[Menge t P2O5]]/Tabelle4[[#This Row],[Anzahl Lieferscheine]]</f>
        <v>8.4655705705705728E-2</v>
      </c>
    </row>
    <row r="101" spans="1:14" x14ac:dyDescent="0.2">
      <c r="A101" s="2" t="s">
        <v>32</v>
      </c>
      <c r="B101" s="2" t="s">
        <v>32</v>
      </c>
      <c r="C101" s="2" t="s">
        <v>6</v>
      </c>
      <c r="D101" s="2" t="s">
        <v>15</v>
      </c>
      <c r="E101" s="2" t="s">
        <v>21</v>
      </c>
      <c r="F101" s="2" t="s">
        <v>61</v>
      </c>
      <c r="G101" s="1">
        <v>63237.549999999974</v>
      </c>
      <c r="H101" s="1">
        <v>36669.599999999999</v>
      </c>
      <c r="I101" s="4">
        <v>179</v>
      </c>
      <c r="J101" s="2" t="s">
        <v>68</v>
      </c>
      <c r="K101" s="1">
        <f>Tabelle4[[#This Row],[Menge kg Nges]]/1000</f>
        <v>63.23754999999997</v>
      </c>
      <c r="L101" s="1">
        <f>Tabelle4[[#This Row],[Menge kg P2O5]]/1000</f>
        <v>36.669599999999996</v>
      </c>
      <c r="M101" s="1">
        <f>Tabelle4[[#This Row],[Menge t Nges]]/Tabelle4[[#This Row],[Anzahl Lieferscheine]]</f>
        <v>0.35328240223463669</v>
      </c>
      <c r="N101" s="1">
        <f>Tabelle4[[#This Row],[Menge t P2O5]]/Tabelle4[[#This Row],[Anzahl Lieferscheine]]</f>
        <v>0.20485810055865919</v>
      </c>
    </row>
    <row r="102" spans="1:14" x14ac:dyDescent="0.2">
      <c r="A102" s="2" t="s">
        <v>32</v>
      </c>
      <c r="B102" s="2" t="s">
        <v>32</v>
      </c>
      <c r="C102" s="2" t="s">
        <v>6</v>
      </c>
      <c r="D102" s="2" t="s">
        <v>15</v>
      </c>
      <c r="E102" s="2" t="s">
        <v>9</v>
      </c>
      <c r="F102" s="2" t="s">
        <v>61</v>
      </c>
      <c r="G102" s="1">
        <v>19719.44000000001</v>
      </c>
      <c r="H102" s="1">
        <v>9888.91</v>
      </c>
      <c r="I102" s="4">
        <v>84</v>
      </c>
      <c r="J102" s="2" t="s">
        <v>68</v>
      </c>
      <c r="K102" s="1">
        <f>Tabelle4[[#This Row],[Menge kg Nges]]/1000</f>
        <v>19.719440000000009</v>
      </c>
      <c r="L102" s="1">
        <f>Tabelle4[[#This Row],[Menge kg P2O5]]/1000</f>
        <v>9.8889099999999992</v>
      </c>
      <c r="M102" s="1">
        <f>Tabelle4[[#This Row],[Menge t Nges]]/Tabelle4[[#This Row],[Anzahl Lieferscheine]]</f>
        <v>0.23475523809523821</v>
      </c>
      <c r="N102" s="1">
        <f>Tabelle4[[#This Row],[Menge t P2O5]]/Tabelle4[[#This Row],[Anzahl Lieferscheine]]</f>
        <v>0.11772511904761904</v>
      </c>
    </row>
    <row r="103" spans="1:14" x14ac:dyDescent="0.2">
      <c r="A103" s="2" t="s">
        <v>32</v>
      </c>
      <c r="B103" s="2" t="s">
        <v>32</v>
      </c>
      <c r="C103" s="2" t="s">
        <v>6</v>
      </c>
      <c r="D103" s="2" t="s">
        <v>15</v>
      </c>
      <c r="E103" s="2" t="s">
        <v>10</v>
      </c>
      <c r="F103" s="2" t="s">
        <v>61</v>
      </c>
      <c r="G103" s="1">
        <v>14098.400000000001</v>
      </c>
      <c r="H103" s="1">
        <v>6142.46</v>
      </c>
      <c r="I103" s="4">
        <v>38</v>
      </c>
      <c r="J103" s="2" t="s">
        <v>68</v>
      </c>
      <c r="K103" s="1">
        <f>Tabelle4[[#This Row],[Menge kg Nges]]/1000</f>
        <v>14.098400000000002</v>
      </c>
      <c r="L103" s="1">
        <f>Tabelle4[[#This Row],[Menge kg P2O5]]/1000</f>
        <v>6.1424599999999998</v>
      </c>
      <c r="M103" s="1">
        <f>Tabelle4[[#This Row],[Menge t Nges]]/Tabelle4[[#This Row],[Anzahl Lieferscheine]]</f>
        <v>0.37101052631578951</v>
      </c>
      <c r="N103" s="1">
        <f>Tabelle4[[#This Row],[Menge t P2O5]]/Tabelle4[[#This Row],[Anzahl Lieferscheine]]</f>
        <v>0.1616436842105263</v>
      </c>
    </row>
    <row r="104" spans="1:14" x14ac:dyDescent="0.2">
      <c r="A104" s="2" t="s">
        <v>32</v>
      </c>
      <c r="B104" s="2" t="s">
        <v>32</v>
      </c>
      <c r="C104" s="2" t="s">
        <v>6</v>
      </c>
      <c r="D104" s="2" t="s">
        <v>15</v>
      </c>
      <c r="E104" s="2" t="s">
        <v>23</v>
      </c>
      <c r="F104" s="2" t="s">
        <v>61</v>
      </c>
      <c r="G104" s="1">
        <v>1024</v>
      </c>
      <c r="H104" s="1">
        <v>422.40000000000003</v>
      </c>
      <c r="I104" s="4">
        <v>8</v>
      </c>
      <c r="J104" s="2" t="s">
        <v>68</v>
      </c>
      <c r="K104" s="1">
        <f>Tabelle4[[#This Row],[Menge kg Nges]]/1000</f>
        <v>1.024</v>
      </c>
      <c r="L104" s="1">
        <f>Tabelle4[[#This Row],[Menge kg P2O5]]/1000</f>
        <v>0.42240000000000005</v>
      </c>
      <c r="M104" s="1">
        <f>Tabelle4[[#This Row],[Menge t Nges]]/Tabelle4[[#This Row],[Anzahl Lieferscheine]]</f>
        <v>0.128</v>
      </c>
      <c r="N104" s="1">
        <f>Tabelle4[[#This Row],[Menge t P2O5]]/Tabelle4[[#This Row],[Anzahl Lieferscheine]]</f>
        <v>5.2800000000000007E-2</v>
      </c>
    </row>
    <row r="105" spans="1:14" x14ac:dyDescent="0.2">
      <c r="A105" s="2" t="s">
        <v>32</v>
      </c>
      <c r="B105" s="2" t="s">
        <v>32</v>
      </c>
      <c r="C105" s="2" t="s">
        <v>6</v>
      </c>
      <c r="D105" s="2" t="s">
        <v>15</v>
      </c>
      <c r="E105" s="2" t="s">
        <v>12</v>
      </c>
      <c r="F105" s="2" t="s">
        <v>61</v>
      </c>
      <c r="G105" s="1">
        <v>948.6</v>
      </c>
      <c r="H105" s="1">
        <v>793.81999999999994</v>
      </c>
      <c r="I105" s="4">
        <v>5</v>
      </c>
      <c r="J105" s="2" t="s">
        <v>68</v>
      </c>
      <c r="K105" s="1">
        <f>Tabelle4[[#This Row],[Menge kg Nges]]/1000</f>
        <v>0.9486</v>
      </c>
      <c r="L105" s="1">
        <f>Tabelle4[[#This Row],[Menge kg P2O5]]/1000</f>
        <v>0.79381999999999997</v>
      </c>
      <c r="M105" s="1">
        <f>Tabelle4[[#This Row],[Menge t Nges]]/Tabelle4[[#This Row],[Anzahl Lieferscheine]]</f>
        <v>0.18972</v>
      </c>
      <c r="N105" s="1">
        <f>Tabelle4[[#This Row],[Menge t P2O5]]/Tabelle4[[#This Row],[Anzahl Lieferscheine]]</f>
        <v>0.15876399999999999</v>
      </c>
    </row>
    <row r="106" spans="1:14" x14ac:dyDescent="0.2">
      <c r="A106" s="2" t="s">
        <v>32</v>
      </c>
      <c r="B106" s="2" t="s">
        <v>32</v>
      </c>
      <c r="C106" s="2" t="s">
        <v>6</v>
      </c>
      <c r="D106" s="2" t="s">
        <v>15</v>
      </c>
      <c r="E106" s="2" t="s">
        <v>13</v>
      </c>
      <c r="F106" s="2" t="s">
        <v>61</v>
      </c>
      <c r="G106" s="1">
        <v>2600.8000000000002</v>
      </c>
      <c r="H106" s="1">
        <v>2062.6</v>
      </c>
      <c r="I106" s="4">
        <v>9</v>
      </c>
      <c r="J106" s="2" t="s">
        <v>68</v>
      </c>
      <c r="K106" s="1">
        <f>Tabelle4[[#This Row],[Menge kg Nges]]/1000</f>
        <v>2.6008</v>
      </c>
      <c r="L106" s="1">
        <f>Tabelle4[[#This Row],[Menge kg P2O5]]/1000</f>
        <v>2.0625999999999998</v>
      </c>
      <c r="M106" s="1">
        <f>Tabelle4[[#This Row],[Menge t Nges]]/Tabelle4[[#This Row],[Anzahl Lieferscheine]]</f>
        <v>0.28897777777777778</v>
      </c>
      <c r="N106" s="1">
        <f>Tabelle4[[#This Row],[Menge t P2O5]]/Tabelle4[[#This Row],[Anzahl Lieferscheine]]</f>
        <v>0.22917777777777776</v>
      </c>
    </row>
    <row r="107" spans="1:14" x14ac:dyDescent="0.2">
      <c r="A107" s="2" t="s">
        <v>32</v>
      </c>
      <c r="B107" s="2" t="s">
        <v>32</v>
      </c>
      <c r="C107" s="2" t="s">
        <v>6</v>
      </c>
      <c r="D107" s="2" t="s">
        <v>15</v>
      </c>
      <c r="E107" s="2" t="s">
        <v>14</v>
      </c>
      <c r="F107" s="2" t="s">
        <v>61</v>
      </c>
      <c r="G107" s="1">
        <v>1219.3</v>
      </c>
      <c r="H107" s="1">
        <v>824.5</v>
      </c>
      <c r="I107" s="4">
        <v>4</v>
      </c>
      <c r="J107" s="2" t="s">
        <v>68</v>
      </c>
      <c r="K107" s="1">
        <f>Tabelle4[[#This Row],[Menge kg Nges]]/1000</f>
        <v>1.2193000000000001</v>
      </c>
      <c r="L107" s="1">
        <f>Tabelle4[[#This Row],[Menge kg P2O5]]/1000</f>
        <v>0.82450000000000001</v>
      </c>
      <c r="M107" s="1">
        <f>Tabelle4[[#This Row],[Menge t Nges]]/Tabelle4[[#This Row],[Anzahl Lieferscheine]]</f>
        <v>0.30482500000000001</v>
      </c>
      <c r="N107" s="1">
        <f>Tabelle4[[#This Row],[Menge t P2O5]]/Tabelle4[[#This Row],[Anzahl Lieferscheine]]</f>
        <v>0.206125</v>
      </c>
    </row>
    <row r="108" spans="1:14" x14ac:dyDescent="0.2">
      <c r="A108" s="2" t="s">
        <v>32</v>
      </c>
      <c r="B108" s="2" t="s">
        <v>32</v>
      </c>
      <c r="C108" s="2" t="s">
        <v>6</v>
      </c>
      <c r="D108" s="2" t="s">
        <v>15</v>
      </c>
      <c r="E108" s="2" t="s">
        <v>24</v>
      </c>
      <c r="F108" s="2" t="s">
        <v>61</v>
      </c>
      <c r="G108" s="1">
        <v>2520</v>
      </c>
      <c r="H108" s="1">
        <v>2070</v>
      </c>
      <c r="I108" s="4">
        <v>2</v>
      </c>
      <c r="J108" s="2" t="s">
        <v>68</v>
      </c>
      <c r="K108" s="1">
        <f>Tabelle4[[#This Row],[Menge kg Nges]]/1000</f>
        <v>2.52</v>
      </c>
      <c r="L108" s="1">
        <f>Tabelle4[[#This Row],[Menge kg P2O5]]/1000</f>
        <v>2.0699999999999998</v>
      </c>
      <c r="M108" s="1">
        <f>Tabelle4[[#This Row],[Menge t Nges]]/Tabelle4[[#This Row],[Anzahl Lieferscheine]]</f>
        <v>1.26</v>
      </c>
      <c r="N108" s="1">
        <f>Tabelle4[[#This Row],[Menge t P2O5]]/Tabelle4[[#This Row],[Anzahl Lieferscheine]]</f>
        <v>1.0349999999999999</v>
      </c>
    </row>
    <row r="109" spans="1:14" x14ac:dyDescent="0.2">
      <c r="A109" s="2" t="s">
        <v>32</v>
      </c>
      <c r="B109" s="2" t="s">
        <v>32</v>
      </c>
      <c r="C109" s="2" t="s">
        <v>6</v>
      </c>
      <c r="D109" s="2" t="s">
        <v>15</v>
      </c>
      <c r="E109" s="2" t="s">
        <v>31</v>
      </c>
      <c r="F109" s="2" t="s">
        <v>61</v>
      </c>
      <c r="G109" s="1">
        <v>416</v>
      </c>
      <c r="H109" s="1">
        <v>158.63999999999999</v>
      </c>
      <c r="I109" s="4">
        <v>5</v>
      </c>
      <c r="J109" s="2" t="s">
        <v>68</v>
      </c>
      <c r="K109" s="1">
        <f>Tabelle4[[#This Row],[Menge kg Nges]]/1000</f>
        <v>0.41599999999999998</v>
      </c>
      <c r="L109" s="1">
        <f>Tabelle4[[#This Row],[Menge kg P2O5]]/1000</f>
        <v>0.15863999999999998</v>
      </c>
      <c r="M109" s="1">
        <f>Tabelle4[[#This Row],[Menge t Nges]]/Tabelle4[[#This Row],[Anzahl Lieferscheine]]</f>
        <v>8.3199999999999996E-2</v>
      </c>
      <c r="N109" s="1">
        <f>Tabelle4[[#This Row],[Menge t P2O5]]/Tabelle4[[#This Row],[Anzahl Lieferscheine]]</f>
        <v>3.1727999999999992E-2</v>
      </c>
    </row>
    <row r="110" spans="1:14" x14ac:dyDescent="0.2">
      <c r="A110" s="2" t="s">
        <v>32</v>
      </c>
      <c r="B110" s="2" t="s">
        <v>32</v>
      </c>
      <c r="C110" s="2" t="s">
        <v>25</v>
      </c>
      <c r="D110" s="2" t="s">
        <v>25</v>
      </c>
      <c r="E110" s="2" t="s">
        <v>26</v>
      </c>
      <c r="F110" s="2" t="s">
        <v>61</v>
      </c>
      <c r="G110" s="1">
        <v>613469.23999999964</v>
      </c>
      <c r="H110" s="1">
        <v>263518.69000000029</v>
      </c>
      <c r="I110" s="4">
        <v>1426</v>
      </c>
      <c r="J110" s="2" t="s">
        <v>68</v>
      </c>
      <c r="K110" s="1">
        <f>Tabelle4[[#This Row],[Menge kg Nges]]/1000</f>
        <v>613.46923999999967</v>
      </c>
      <c r="L110" s="1">
        <f>Tabelle4[[#This Row],[Menge kg P2O5]]/1000</f>
        <v>263.51869000000028</v>
      </c>
      <c r="M110" s="1">
        <f>Tabelle4[[#This Row],[Menge t Nges]]/Tabelle4[[#This Row],[Anzahl Lieferscheine]]</f>
        <v>0.43020283309957902</v>
      </c>
      <c r="N110" s="1">
        <f>Tabelle4[[#This Row],[Menge t P2O5]]/Tabelle4[[#This Row],[Anzahl Lieferscheine]]</f>
        <v>0.18479571528751773</v>
      </c>
    </row>
    <row r="111" spans="1:14" x14ac:dyDescent="0.2">
      <c r="A111" s="2" t="s">
        <v>32</v>
      </c>
      <c r="B111" s="2" t="s">
        <v>36</v>
      </c>
      <c r="C111" s="2" t="s">
        <v>25</v>
      </c>
      <c r="D111" s="2" t="s">
        <v>25</v>
      </c>
      <c r="E111" s="2" t="s">
        <v>26</v>
      </c>
      <c r="F111" s="2" t="s">
        <v>61</v>
      </c>
      <c r="G111" s="1">
        <v>12570</v>
      </c>
      <c r="H111" s="1">
        <v>8380</v>
      </c>
      <c r="I111" s="4">
        <v>1</v>
      </c>
      <c r="J111" s="2" t="s">
        <v>68</v>
      </c>
      <c r="K111" s="1">
        <f>Tabelle4[[#This Row],[Menge kg Nges]]/1000</f>
        <v>12.57</v>
      </c>
      <c r="L111" s="1">
        <f>Tabelle4[[#This Row],[Menge kg P2O5]]/1000</f>
        <v>8.3800000000000008</v>
      </c>
      <c r="M111" s="1">
        <f>Tabelle4[[#This Row],[Menge t Nges]]/Tabelle4[[#This Row],[Anzahl Lieferscheine]]</f>
        <v>12.57</v>
      </c>
      <c r="N111" s="1">
        <f>Tabelle4[[#This Row],[Menge t P2O5]]/Tabelle4[[#This Row],[Anzahl Lieferscheine]]</f>
        <v>8.3800000000000008</v>
      </c>
    </row>
    <row r="112" spans="1:14" x14ac:dyDescent="0.2">
      <c r="A112" s="2" t="s">
        <v>32</v>
      </c>
      <c r="B112" s="2" t="s">
        <v>27</v>
      </c>
      <c r="C112" s="2" t="s">
        <v>6</v>
      </c>
      <c r="D112" s="2" t="s">
        <v>7</v>
      </c>
      <c r="E112" s="2" t="s">
        <v>11</v>
      </c>
      <c r="F112" s="2" t="s">
        <v>61</v>
      </c>
      <c r="G112" s="1">
        <v>570</v>
      </c>
      <c r="H112" s="1">
        <v>266</v>
      </c>
      <c r="I112" s="4">
        <v>1</v>
      </c>
      <c r="J112" s="2" t="s">
        <v>68</v>
      </c>
      <c r="K112" s="1">
        <f>Tabelle4[[#This Row],[Menge kg Nges]]/1000</f>
        <v>0.56999999999999995</v>
      </c>
      <c r="L112" s="1">
        <f>Tabelle4[[#This Row],[Menge kg P2O5]]/1000</f>
        <v>0.26600000000000001</v>
      </c>
      <c r="M112" s="1">
        <f>Tabelle4[[#This Row],[Menge t Nges]]/Tabelle4[[#This Row],[Anzahl Lieferscheine]]</f>
        <v>0.56999999999999995</v>
      </c>
      <c r="N112" s="1">
        <f>Tabelle4[[#This Row],[Menge t P2O5]]/Tabelle4[[#This Row],[Anzahl Lieferscheine]]</f>
        <v>0.26600000000000001</v>
      </c>
    </row>
    <row r="113" spans="1:14" x14ac:dyDescent="0.2">
      <c r="A113" s="2" t="s">
        <v>32</v>
      </c>
      <c r="B113" s="2" t="s">
        <v>27</v>
      </c>
      <c r="C113" s="2" t="s">
        <v>6</v>
      </c>
      <c r="D113" s="2" t="s">
        <v>15</v>
      </c>
      <c r="E113" s="2" t="s">
        <v>18</v>
      </c>
      <c r="F113" s="2" t="s">
        <v>61</v>
      </c>
      <c r="G113" s="1">
        <v>7751.7</v>
      </c>
      <c r="H113" s="1">
        <v>5259.65</v>
      </c>
      <c r="I113" s="4">
        <v>17</v>
      </c>
      <c r="J113" s="2" t="s">
        <v>68</v>
      </c>
      <c r="K113" s="1">
        <f>Tabelle4[[#This Row],[Menge kg Nges]]/1000</f>
        <v>7.7516999999999996</v>
      </c>
      <c r="L113" s="1">
        <f>Tabelle4[[#This Row],[Menge kg P2O5]]/1000</f>
        <v>5.2596499999999997</v>
      </c>
      <c r="M113" s="1">
        <f>Tabelle4[[#This Row],[Menge t Nges]]/Tabelle4[[#This Row],[Anzahl Lieferscheine]]</f>
        <v>0.45598235294117645</v>
      </c>
      <c r="N113" s="1">
        <f>Tabelle4[[#This Row],[Menge t P2O5]]/Tabelle4[[#This Row],[Anzahl Lieferscheine]]</f>
        <v>0.30939117647058823</v>
      </c>
    </row>
    <row r="114" spans="1:14" x14ac:dyDescent="0.2">
      <c r="A114" s="2" t="s">
        <v>32</v>
      </c>
      <c r="B114" s="2" t="s">
        <v>27</v>
      </c>
      <c r="C114" s="2" t="s">
        <v>6</v>
      </c>
      <c r="D114" s="2" t="s">
        <v>15</v>
      </c>
      <c r="E114" s="2" t="s">
        <v>20</v>
      </c>
      <c r="F114" s="2" t="s">
        <v>61</v>
      </c>
      <c r="G114" s="1">
        <v>2430</v>
      </c>
      <c r="H114" s="1">
        <v>1530</v>
      </c>
      <c r="I114" s="4">
        <v>1</v>
      </c>
      <c r="J114" s="2" t="s">
        <v>68</v>
      </c>
      <c r="K114" s="1">
        <f>Tabelle4[[#This Row],[Menge kg Nges]]/1000</f>
        <v>2.4300000000000002</v>
      </c>
      <c r="L114" s="1">
        <f>Tabelle4[[#This Row],[Menge kg P2O5]]/1000</f>
        <v>1.53</v>
      </c>
      <c r="M114" s="1">
        <f>Tabelle4[[#This Row],[Menge t Nges]]/Tabelle4[[#This Row],[Anzahl Lieferscheine]]</f>
        <v>2.4300000000000002</v>
      </c>
      <c r="N114" s="1">
        <f>Tabelle4[[#This Row],[Menge t P2O5]]/Tabelle4[[#This Row],[Anzahl Lieferscheine]]</f>
        <v>1.53</v>
      </c>
    </row>
    <row r="115" spans="1:14" x14ac:dyDescent="0.2">
      <c r="A115" s="2" t="s">
        <v>32</v>
      </c>
      <c r="B115" s="2" t="s">
        <v>27</v>
      </c>
      <c r="C115" s="2" t="s">
        <v>6</v>
      </c>
      <c r="D115" s="2" t="s">
        <v>15</v>
      </c>
      <c r="E115" s="2" t="s">
        <v>21</v>
      </c>
      <c r="F115" s="2" t="s">
        <v>61</v>
      </c>
      <c r="G115" s="1">
        <v>1785</v>
      </c>
      <c r="H115" s="1">
        <v>1050</v>
      </c>
      <c r="I115" s="4">
        <v>5</v>
      </c>
      <c r="J115" s="2" t="s">
        <v>68</v>
      </c>
      <c r="K115" s="1">
        <f>Tabelle4[[#This Row],[Menge kg Nges]]/1000</f>
        <v>1.7849999999999999</v>
      </c>
      <c r="L115" s="1">
        <f>Tabelle4[[#This Row],[Menge kg P2O5]]/1000</f>
        <v>1.05</v>
      </c>
      <c r="M115" s="1">
        <f>Tabelle4[[#This Row],[Menge t Nges]]/Tabelle4[[#This Row],[Anzahl Lieferscheine]]</f>
        <v>0.35699999999999998</v>
      </c>
      <c r="N115" s="1">
        <f>Tabelle4[[#This Row],[Menge t P2O5]]/Tabelle4[[#This Row],[Anzahl Lieferscheine]]</f>
        <v>0.21000000000000002</v>
      </c>
    </row>
    <row r="116" spans="1:14" x14ac:dyDescent="0.2">
      <c r="A116" s="2" t="s">
        <v>32</v>
      </c>
      <c r="B116" s="2" t="s">
        <v>27</v>
      </c>
      <c r="C116" s="2" t="s">
        <v>6</v>
      </c>
      <c r="D116" s="2" t="s">
        <v>15</v>
      </c>
      <c r="E116" s="2" t="s">
        <v>9</v>
      </c>
      <c r="F116" s="2" t="s">
        <v>61</v>
      </c>
      <c r="G116" s="1">
        <v>103.04</v>
      </c>
      <c r="H116" s="1">
        <v>67.2</v>
      </c>
      <c r="I116" s="4">
        <v>1</v>
      </c>
      <c r="J116" s="2" t="s">
        <v>68</v>
      </c>
      <c r="K116" s="1">
        <f>Tabelle4[[#This Row],[Menge kg Nges]]/1000</f>
        <v>0.10304000000000001</v>
      </c>
      <c r="L116" s="1">
        <f>Tabelle4[[#This Row],[Menge kg P2O5]]/1000</f>
        <v>6.720000000000001E-2</v>
      </c>
      <c r="M116" s="1">
        <f>Tabelle4[[#This Row],[Menge t Nges]]/Tabelle4[[#This Row],[Anzahl Lieferscheine]]</f>
        <v>0.10304000000000001</v>
      </c>
      <c r="N116" s="1">
        <f>Tabelle4[[#This Row],[Menge t P2O5]]/Tabelle4[[#This Row],[Anzahl Lieferscheine]]</f>
        <v>6.720000000000001E-2</v>
      </c>
    </row>
    <row r="117" spans="1:14" x14ac:dyDescent="0.2">
      <c r="A117" s="2" t="s">
        <v>32</v>
      </c>
      <c r="B117" s="2" t="s">
        <v>27</v>
      </c>
      <c r="C117" s="2" t="s">
        <v>6</v>
      </c>
      <c r="D117" s="2" t="s">
        <v>15</v>
      </c>
      <c r="E117" s="2" t="s">
        <v>10</v>
      </c>
      <c r="F117" s="2" t="s">
        <v>61</v>
      </c>
      <c r="G117" s="1">
        <v>81</v>
      </c>
      <c r="H117" s="1">
        <v>34.6</v>
      </c>
      <c r="I117" s="4">
        <v>1</v>
      </c>
      <c r="J117" s="2" t="s">
        <v>68</v>
      </c>
      <c r="K117" s="1">
        <f>Tabelle4[[#This Row],[Menge kg Nges]]/1000</f>
        <v>8.1000000000000003E-2</v>
      </c>
      <c r="L117" s="1">
        <f>Tabelle4[[#This Row],[Menge kg P2O5]]/1000</f>
        <v>3.4599999999999999E-2</v>
      </c>
      <c r="M117" s="1">
        <f>Tabelle4[[#This Row],[Menge t Nges]]/Tabelle4[[#This Row],[Anzahl Lieferscheine]]</f>
        <v>8.1000000000000003E-2</v>
      </c>
      <c r="N117" s="1">
        <f>Tabelle4[[#This Row],[Menge t P2O5]]/Tabelle4[[#This Row],[Anzahl Lieferscheine]]</f>
        <v>3.4599999999999999E-2</v>
      </c>
    </row>
    <row r="118" spans="1:14" x14ac:dyDescent="0.2">
      <c r="A118" s="2" t="s">
        <v>32</v>
      </c>
      <c r="B118" s="2" t="s">
        <v>27</v>
      </c>
      <c r="C118" s="2" t="s">
        <v>25</v>
      </c>
      <c r="D118" s="2" t="s">
        <v>25</v>
      </c>
      <c r="E118" s="2" t="s">
        <v>26</v>
      </c>
      <c r="F118" s="2" t="s">
        <v>61</v>
      </c>
      <c r="G118" s="1">
        <v>164325.28</v>
      </c>
      <c r="H118" s="1">
        <v>65418.079999999944</v>
      </c>
      <c r="I118" s="4">
        <v>353</v>
      </c>
      <c r="J118" s="2" t="s">
        <v>68</v>
      </c>
      <c r="K118" s="1">
        <f>Tabelle4[[#This Row],[Menge kg Nges]]/1000</f>
        <v>164.32527999999999</v>
      </c>
      <c r="L118" s="1">
        <f>Tabelle4[[#This Row],[Menge kg P2O5]]/1000</f>
        <v>65.418079999999946</v>
      </c>
      <c r="M118" s="1">
        <f>Tabelle4[[#This Row],[Menge t Nges]]/Tabelle4[[#This Row],[Anzahl Lieferscheine]]</f>
        <v>0.46551070821529744</v>
      </c>
      <c r="N118" s="1">
        <f>Tabelle4[[#This Row],[Menge t P2O5]]/Tabelle4[[#This Row],[Anzahl Lieferscheine]]</f>
        <v>0.18532033994334263</v>
      </c>
    </row>
    <row r="119" spans="1:14" x14ac:dyDescent="0.2">
      <c r="A119" s="2" t="s">
        <v>32</v>
      </c>
      <c r="B119" s="2" t="s">
        <v>33</v>
      </c>
      <c r="C119" s="2" t="s">
        <v>6</v>
      </c>
      <c r="D119" s="2" t="s">
        <v>7</v>
      </c>
      <c r="E119" s="2" t="s">
        <v>8</v>
      </c>
      <c r="F119" s="2" t="s">
        <v>61</v>
      </c>
      <c r="G119" s="1">
        <v>1440</v>
      </c>
      <c r="H119" s="1">
        <v>660</v>
      </c>
      <c r="I119" s="4">
        <v>1</v>
      </c>
      <c r="J119" s="2" t="s">
        <v>68</v>
      </c>
      <c r="K119" s="1">
        <f>Tabelle4[[#This Row],[Menge kg Nges]]/1000</f>
        <v>1.44</v>
      </c>
      <c r="L119" s="1">
        <f>Tabelle4[[#This Row],[Menge kg P2O5]]/1000</f>
        <v>0.66</v>
      </c>
      <c r="M119" s="1">
        <f>Tabelle4[[#This Row],[Menge t Nges]]/Tabelle4[[#This Row],[Anzahl Lieferscheine]]</f>
        <v>1.44</v>
      </c>
      <c r="N119" s="1">
        <f>Tabelle4[[#This Row],[Menge t P2O5]]/Tabelle4[[#This Row],[Anzahl Lieferscheine]]</f>
        <v>0.66</v>
      </c>
    </row>
    <row r="120" spans="1:14" x14ac:dyDescent="0.2">
      <c r="A120" s="2" t="s">
        <v>32</v>
      </c>
      <c r="B120" s="2" t="s">
        <v>33</v>
      </c>
      <c r="C120" s="2" t="s">
        <v>6</v>
      </c>
      <c r="D120" s="2" t="s">
        <v>7</v>
      </c>
      <c r="E120" s="2" t="s">
        <v>9</v>
      </c>
      <c r="F120" s="2" t="s">
        <v>61</v>
      </c>
      <c r="G120" s="1">
        <v>736.4</v>
      </c>
      <c r="H120" s="1">
        <v>304.39999999999998</v>
      </c>
      <c r="I120" s="4">
        <v>2</v>
      </c>
      <c r="J120" s="2" t="s">
        <v>68</v>
      </c>
      <c r="K120" s="1">
        <f>Tabelle4[[#This Row],[Menge kg Nges]]/1000</f>
        <v>0.73639999999999994</v>
      </c>
      <c r="L120" s="1">
        <f>Tabelle4[[#This Row],[Menge kg P2O5]]/1000</f>
        <v>0.3044</v>
      </c>
      <c r="M120" s="1">
        <f>Tabelle4[[#This Row],[Menge t Nges]]/Tabelle4[[#This Row],[Anzahl Lieferscheine]]</f>
        <v>0.36819999999999997</v>
      </c>
      <c r="N120" s="1">
        <f>Tabelle4[[#This Row],[Menge t P2O5]]/Tabelle4[[#This Row],[Anzahl Lieferscheine]]</f>
        <v>0.1522</v>
      </c>
    </row>
    <row r="121" spans="1:14" x14ac:dyDescent="0.2">
      <c r="A121" s="2" t="s">
        <v>32</v>
      </c>
      <c r="B121" s="2" t="s">
        <v>33</v>
      </c>
      <c r="C121" s="2" t="s">
        <v>6</v>
      </c>
      <c r="D121" s="2" t="s">
        <v>7</v>
      </c>
      <c r="E121" s="2" t="s">
        <v>12</v>
      </c>
      <c r="F121" s="2" t="s">
        <v>61</v>
      </c>
      <c r="G121" s="1">
        <v>27391.5</v>
      </c>
      <c r="H121" s="1">
        <v>15826.2</v>
      </c>
      <c r="I121" s="4">
        <v>23</v>
      </c>
      <c r="J121" s="2" t="s">
        <v>68</v>
      </c>
      <c r="K121" s="1">
        <f>Tabelle4[[#This Row],[Menge kg Nges]]/1000</f>
        <v>27.391500000000001</v>
      </c>
      <c r="L121" s="1">
        <f>Tabelle4[[#This Row],[Menge kg P2O5]]/1000</f>
        <v>15.8262</v>
      </c>
      <c r="M121" s="1">
        <f>Tabelle4[[#This Row],[Menge t Nges]]/Tabelle4[[#This Row],[Anzahl Lieferscheine]]</f>
        <v>1.1909347826086958</v>
      </c>
      <c r="N121" s="1">
        <f>Tabelle4[[#This Row],[Menge t P2O5]]/Tabelle4[[#This Row],[Anzahl Lieferscheine]]</f>
        <v>0.688095652173913</v>
      </c>
    </row>
    <row r="122" spans="1:14" x14ac:dyDescent="0.2">
      <c r="A122" s="2" t="s">
        <v>32</v>
      </c>
      <c r="B122" s="2" t="s">
        <v>33</v>
      </c>
      <c r="C122" s="2" t="s">
        <v>6</v>
      </c>
      <c r="D122" s="2" t="s">
        <v>7</v>
      </c>
      <c r="E122" s="2" t="s">
        <v>14</v>
      </c>
      <c r="F122" s="2" t="s">
        <v>61</v>
      </c>
      <c r="G122" s="1">
        <v>1072.5</v>
      </c>
      <c r="H122" s="1">
        <v>520</v>
      </c>
      <c r="I122" s="4">
        <v>4</v>
      </c>
      <c r="J122" s="2" t="s">
        <v>68</v>
      </c>
      <c r="K122" s="1">
        <f>Tabelle4[[#This Row],[Menge kg Nges]]/1000</f>
        <v>1.0725</v>
      </c>
      <c r="L122" s="1">
        <f>Tabelle4[[#This Row],[Menge kg P2O5]]/1000</f>
        <v>0.52</v>
      </c>
      <c r="M122" s="1">
        <f>Tabelle4[[#This Row],[Menge t Nges]]/Tabelle4[[#This Row],[Anzahl Lieferscheine]]</f>
        <v>0.268125</v>
      </c>
      <c r="N122" s="1">
        <f>Tabelle4[[#This Row],[Menge t P2O5]]/Tabelle4[[#This Row],[Anzahl Lieferscheine]]</f>
        <v>0.13</v>
      </c>
    </row>
    <row r="123" spans="1:14" x14ac:dyDescent="0.2">
      <c r="A123" s="2" t="s">
        <v>32</v>
      </c>
      <c r="B123" s="2" t="s">
        <v>33</v>
      </c>
      <c r="C123" s="2" t="s">
        <v>6</v>
      </c>
      <c r="D123" s="2" t="s">
        <v>15</v>
      </c>
      <c r="E123" s="2" t="s">
        <v>8</v>
      </c>
      <c r="F123" s="2" t="s">
        <v>61</v>
      </c>
      <c r="G123" s="1">
        <v>444</v>
      </c>
      <c r="H123" s="1">
        <v>216</v>
      </c>
      <c r="I123" s="4">
        <v>1</v>
      </c>
      <c r="J123" s="2" t="s">
        <v>68</v>
      </c>
      <c r="K123" s="1">
        <f>Tabelle4[[#This Row],[Menge kg Nges]]/1000</f>
        <v>0.44400000000000001</v>
      </c>
      <c r="L123" s="1">
        <f>Tabelle4[[#This Row],[Menge kg P2O5]]/1000</f>
        <v>0.216</v>
      </c>
      <c r="M123" s="1">
        <f>Tabelle4[[#This Row],[Menge t Nges]]/Tabelle4[[#This Row],[Anzahl Lieferscheine]]</f>
        <v>0.44400000000000001</v>
      </c>
      <c r="N123" s="1">
        <f>Tabelle4[[#This Row],[Menge t P2O5]]/Tabelle4[[#This Row],[Anzahl Lieferscheine]]</f>
        <v>0.216</v>
      </c>
    </row>
    <row r="124" spans="1:14" x14ac:dyDescent="0.2">
      <c r="A124" s="2" t="s">
        <v>32</v>
      </c>
      <c r="B124" s="2" t="s">
        <v>33</v>
      </c>
      <c r="C124" s="2" t="s">
        <v>6</v>
      </c>
      <c r="D124" s="2" t="s">
        <v>15</v>
      </c>
      <c r="E124" s="2" t="s">
        <v>18</v>
      </c>
      <c r="F124" s="2" t="s">
        <v>61</v>
      </c>
      <c r="G124" s="1">
        <v>1040</v>
      </c>
      <c r="H124" s="1">
        <v>728</v>
      </c>
      <c r="I124" s="4">
        <v>3</v>
      </c>
      <c r="J124" s="2" t="s">
        <v>68</v>
      </c>
      <c r="K124" s="1">
        <f>Tabelle4[[#This Row],[Menge kg Nges]]/1000</f>
        <v>1.04</v>
      </c>
      <c r="L124" s="1">
        <f>Tabelle4[[#This Row],[Menge kg P2O5]]/1000</f>
        <v>0.72799999999999998</v>
      </c>
      <c r="M124" s="1">
        <f>Tabelle4[[#This Row],[Menge t Nges]]/Tabelle4[[#This Row],[Anzahl Lieferscheine]]</f>
        <v>0.34666666666666668</v>
      </c>
      <c r="N124" s="1">
        <f>Tabelle4[[#This Row],[Menge t P2O5]]/Tabelle4[[#This Row],[Anzahl Lieferscheine]]</f>
        <v>0.24266666666666667</v>
      </c>
    </row>
    <row r="125" spans="1:14" x14ac:dyDescent="0.2">
      <c r="A125" s="2" t="s">
        <v>32</v>
      </c>
      <c r="B125" s="2" t="s">
        <v>33</v>
      </c>
      <c r="C125" s="2" t="s">
        <v>6</v>
      </c>
      <c r="D125" s="2" t="s">
        <v>15</v>
      </c>
      <c r="E125" s="2" t="s">
        <v>19</v>
      </c>
      <c r="F125" s="2" t="s">
        <v>61</v>
      </c>
      <c r="G125" s="1">
        <v>173.7</v>
      </c>
      <c r="H125" s="1">
        <v>165</v>
      </c>
      <c r="I125" s="4">
        <v>1</v>
      </c>
      <c r="J125" s="2" t="s">
        <v>68</v>
      </c>
      <c r="K125" s="1">
        <f>Tabelle4[[#This Row],[Menge kg Nges]]/1000</f>
        <v>0.17369999999999999</v>
      </c>
      <c r="L125" s="1">
        <f>Tabelle4[[#This Row],[Menge kg P2O5]]/1000</f>
        <v>0.16500000000000001</v>
      </c>
      <c r="M125" s="1">
        <f>Tabelle4[[#This Row],[Menge t Nges]]/Tabelle4[[#This Row],[Anzahl Lieferscheine]]</f>
        <v>0.17369999999999999</v>
      </c>
      <c r="N125" s="1">
        <f>Tabelle4[[#This Row],[Menge t P2O5]]/Tabelle4[[#This Row],[Anzahl Lieferscheine]]</f>
        <v>0.16500000000000001</v>
      </c>
    </row>
    <row r="126" spans="1:14" x14ac:dyDescent="0.2">
      <c r="A126" s="2" t="s">
        <v>32</v>
      </c>
      <c r="B126" s="2" t="s">
        <v>33</v>
      </c>
      <c r="C126" s="2" t="s">
        <v>6</v>
      </c>
      <c r="D126" s="2" t="s">
        <v>15</v>
      </c>
      <c r="E126" s="2" t="s">
        <v>20</v>
      </c>
      <c r="F126" s="2" t="s">
        <v>61</v>
      </c>
      <c r="G126" s="1">
        <v>320</v>
      </c>
      <c r="H126" s="1">
        <v>520</v>
      </c>
      <c r="I126" s="4">
        <v>4</v>
      </c>
      <c r="J126" s="2" t="s">
        <v>68</v>
      </c>
      <c r="K126" s="1">
        <f>Tabelle4[[#This Row],[Menge kg Nges]]/1000</f>
        <v>0.32</v>
      </c>
      <c r="L126" s="1">
        <f>Tabelle4[[#This Row],[Menge kg P2O5]]/1000</f>
        <v>0.52</v>
      </c>
      <c r="M126" s="1">
        <f>Tabelle4[[#This Row],[Menge t Nges]]/Tabelle4[[#This Row],[Anzahl Lieferscheine]]</f>
        <v>0.08</v>
      </c>
      <c r="N126" s="1">
        <f>Tabelle4[[#This Row],[Menge t P2O5]]/Tabelle4[[#This Row],[Anzahl Lieferscheine]]</f>
        <v>0.13</v>
      </c>
    </row>
    <row r="127" spans="1:14" x14ac:dyDescent="0.2">
      <c r="A127" s="2" t="s">
        <v>32</v>
      </c>
      <c r="B127" s="2" t="s">
        <v>33</v>
      </c>
      <c r="C127" s="2" t="s">
        <v>25</v>
      </c>
      <c r="D127" s="2" t="s">
        <v>25</v>
      </c>
      <c r="E127" s="2" t="s">
        <v>26</v>
      </c>
      <c r="F127" s="2" t="s">
        <v>61</v>
      </c>
      <c r="G127" s="1">
        <v>2135.7799999999997</v>
      </c>
      <c r="H127" s="1">
        <v>994.16</v>
      </c>
      <c r="I127" s="4">
        <v>8</v>
      </c>
      <c r="J127" s="2" t="s">
        <v>68</v>
      </c>
      <c r="K127" s="1">
        <f>Tabelle4[[#This Row],[Menge kg Nges]]/1000</f>
        <v>2.1357799999999996</v>
      </c>
      <c r="L127" s="1">
        <f>Tabelle4[[#This Row],[Menge kg P2O5]]/1000</f>
        <v>0.99415999999999993</v>
      </c>
      <c r="M127" s="1">
        <f>Tabelle4[[#This Row],[Menge t Nges]]/Tabelle4[[#This Row],[Anzahl Lieferscheine]]</f>
        <v>0.26697249999999995</v>
      </c>
      <c r="N127" s="1">
        <f>Tabelle4[[#This Row],[Menge t P2O5]]/Tabelle4[[#This Row],[Anzahl Lieferscheine]]</f>
        <v>0.12426999999999999</v>
      </c>
    </row>
    <row r="128" spans="1:14" x14ac:dyDescent="0.2">
      <c r="A128" s="2" t="s">
        <v>32</v>
      </c>
      <c r="B128" s="2" t="s">
        <v>49</v>
      </c>
      <c r="C128" s="2" t="s">
        <v>25</v>
      </c>
      <c r="D128" s="2" t="s">
        <v>25</v>
      </c>
      <c r="E128" s="2" t="s">
        <v>26</v>
      </c>
      <c r="F128" s="2" t="s">
        <v>61</v>
      </c>
      <c r="G128" s="1">
        <v>28.8</v>
      </c>
      <c r="H128" s="1">
        <v>14.1</v>
      </c>
      <c r="I128" s="4">
        <v>1</v>
      </c>
      <c r="J128" s="2" t="s">
        <v>68</v>
      </c>
      <c r="K128" s="1">
        <f>Tabelle4[[#This Row],[Menge kg Nges]]/1000</f>
        <v>2.8799999999999999E-2</v>
      </c>
      <c r="L128" s="1">
        <f>Tabelle4[[#This Row],[Menge kg P2O5]]/1000</f>
        <v>1.41E-2</v>
      </c>
      <c r="M128" s="1">
        <f>Tabelle4[[#This Row],[Menge t Nges]]/Tabelle4[[#This Row],[Anzahl Lieferscheine]]</f>
        <v>2.8799999999999999E-2</v>
      </c>
      <c r="N128" s="1">
        <f>Tabelle4[[#This Row],[Menge t P2O5]]/Tabelle4[[#This Row],[Anzahl Lieferscheine]]</f>
        <v>1.41E-2</v>
      </c>
    </row>
    <row r="129" spans="1:14" x14ac:dyDescent="0.2">
      <c r="A129" s="2" t="s">
        <v>32</v>
      </c>
      <c r="B129" s="2" t="s">
        <v>47</v>
      </c>
      <c r="C129" s="2" t="s">
        <v>25</v>
      </c>
      <c r="D129" s="2" t="s">
        <v>25</v>
      </c>
      <c r="E129" s="2" t="s">
        <v>26</v>
      </c>
      <c r="F129" s="2" t="s">
        <v>61</v>
      </c>
      <c r="G129" s="1">
        <v>273</v>
      </c>
      <c r="H129" s="1">
        <v>653.39</v>
      </c>
      <c r="I129" s="4">
        <v>5</v>
      </c>
      <c r="J129" s="2" t="s">
        <v>68</v>
      </c>
      <c r="K129" s="1">
        <f>Tabelle4[[#This Row],[Menge kg Nges]]/1000</f>
        <v>0.27300000000000002</v>
      </c>
      <c r="L129" s="1">
        <f>Tabelle4[[#This Row],[Menge kg P2O5]]/1000</f>
        <v>0.65339000000000003</v>
      </c>
      <c r="M129" s="1">
        <f>Tabelle4[[#This Row],[Menge t Nges]]/Tabelle4[[#This Row],[Anzahl Lieferscheine]]</f>
        <v>5.4600000000000003E-2</v>
      </c>
      <c r="N129" s="1">
        <f>Tabelle4[[#This Row],[Menge t P2O5]]/Tabelle4[[#This Row],[Anzahl Lieferscheine]]</f>
        <v>0.13067800000000002</v>
      </c>
    </row>
    <row r="130" spans="1:14" x14ac:dyDescent="0.2">
      <c r="A130" s="2" t="s">
        <v>32</v>
      </c>
      <c r="B130" s="2" t="s">
        <v>34</v>
      </c>
      <c r="C130" s="2" t="s">
        <v>6</v>
      </c>
      <c r="D130" s="2" t="s">
        <v>7</v>
      </c>
      <c r="E130" s="2" t="s">
        <v>9</v>
      </c>
      <c r="F130" s="2" t="s">
        <v>61</v>
      </c>
      <c r="G130" s="1">
        <v>1777.8999999999996</v>
      </c>
      <c r="H130" s="1">
        <v>728.8</v>
      </c>
      <c r="I130" s="4">
        <v>8</v>
      </c>
      <c r="J130" s="2" t="s">
        <v>68</v>
      </c>
      <c r="K130" s="1">
        <f>Tabelle4[[#This Row],[Menge kg Nges]]/1000</f>
        <v>1.7778999999999996</v>
      </c>
      <c r="L130" s="1">
        <f>Tabelle4[[#This Row],[Menge kg P2O5]]/1000</f>
        <v>0.7288</v>
      </c>
      <c r="M130" s="1">
        <f>Tabelle4[[#This Row],[Menge t Nges]]/Tabelle4[[#This Row],[Anzahl Lieferscheine]]</f>
        <v>0.22223749999999995</v>
      </c>
      <c r="N130" s="1">
        <f>Tabelle4[[#This Row],[Menge t P2O5]]/Tabelle4[[#This Row],[Anzahl Lieferscheine]]</f>
        <v>9.11E-2</v>
      </c>
    </row>
    <row r="131" spans="1:14" x14ac:dyDescent="0.2">
      <c r="A131" s="2" t="s">
        <v>32</v>
      </c>
      <c r="B131" s="2" t="s">
        <v>34</v>
      </c>
      <c r="C131" s="2" t="s">
        <v>6</v>
      </c>
      <c r="D131" s="2" t="s">
        <v>7</v>
      </c>
      <c r="E131" s="2" t="s">
        <v>10</v>
      </c>
      <c r="F131" s="2" t="s">
        <v>61</v>
      </c>
      <c r="G131" s="1">
        <v>841.05</v>
      </c>
      <c r="H131" s="1">
        <v>340.90000000000003</v>
      </c>
      <c r="I131" s="4">
        <v>3</v>
      </c>
      <c r="J131" s="2" t="s">
        <v>68</v>
      </c>
      <c r="K131" s="1">
        <f>Tabelle4[[#This Row],[Menge kg Nges]]/1000</f>
        <v>0.84104999999999996</v>
      </c>
      <c r="L131" s="1">
        <f>Tabelle4[[#This Row],[Menge kg P2O5]]/1000</f>
        <v>0.34090000000000004</v>
      </c>
      <c r="M131" s="1">
        <f>Tabelle4[[#This Row],[Menge t Nges]]/Tabelle4[[#This Row],[Anzahl Lieferscheine]]</f>
        <v>0.28034999999999999</v>
      </c>
      <c r="N131" s="1">
        <f>Tabelle4[[#This Row],[Menge t P2O5]]/Tabelle4[[#This Row],[Anzahl Lieferscheine]]</f>
        <v>0.11363333333333335</v>
      </c>
    </row>
    <row r="132" spans="1:14" x14ac:dyDescent="0.2">
      <c r="A132" s="2" t="s">
        <v>32</v>
      </c>
      <c r="B132" s="2" t="s">
        <v>34</v>
      </c>
      <c r="C132" s="2" t="s">
        <v>6</v>
      </c>
      <c r="D132" s="2" t="s">
        <v>7</v>
      </c>
      <c r="E132" s="2" t="s">
        <v>11</v>
      </c>
      <c r="F132" s="2" t="s">
        <v>61</v>
      </c>
      <c r="G132" s="1">
        <v>2750.8900000000003</v>
      </c>
      <c r="H132" s="1">
        <v>1497.53</v>
      </c>
      <c r="I132" s="4">
        <v>8</v>
      </c>
      <c r="J132" s="2" t="s">
        <v>68</v>
      </c>
      <c r="K132" s="1">
        <f>Tabelle4[[#This Row],[Menge kg Nges]]/1000</f>
        <v>2.7508900000000005</v>
      </c>
      <c r="L132" s="1">
        <f>Tabelle4[[#This Row],[Menge kg P2O5]]/1000</f>
        <v>1.49753</v>
      </c>
      <c r="M132" s="1">
        <f>Tabelle4[[#This Row],[Menge t Nges]]/Tabelle4[[#This Row],[Anzahl Lieferscheine]]</f>
        <v>0.34386125000000006</v>
      </c>
      <c r="N132" s="1">
        <f>Tabelle4[[#This Row],[Menge t P2O5]]/Tabelle4[[#This Row],[Anzahl Lieferscheine]]</f>
        <v>0.18719125</v>
      </c>
    </row>
    <row r="133" spans="1:14" x14ac:dyDescent="0.2">
      <c r="A133" s="2" t="s">
        <v>32</v>
      </c>
      <c r="B133" s="2" t="s">
        <v>34</v>
      </c>
      <c r="C133" s="2" t="s">
        <v>6</v>
      </c>
      <c r="D133" s="2" t="s">
        <v>7</v>
      </c>
      <c r="E133" s="2" t="s">
        <v>12</v>
      </c>
      <c r="F133" s="2" t="s">
        <v>61</v>
      </c>
      <c r="G133" s="1">
        <v>915.8</v>
      </c>
      <c r="H133" s="1">
        <v>480.2</v>
      </c>
      <c r="I133" s="4">
        <v>3</v>
      </c>
      <c r="J133" s="2" t="s">
        <v>68</v>
      </c>
      <c r="K133" s="1">
        <f>Tabelle4[[#This Row],[Menge kg Nges]]/1000</f>
        <v>0.91579999999999995</v>
      </c>
      <c r="L133" s="1">
        <f>Tabelle4[[#This Row],[Menge kg P2O5]]/1000</f>
        <v>0.48020000000000002</v>
      </c>
      <c r="M133" s="1">
        <f>Tabelle4[[#This Row],[Menge t Nges]]/Tabelle4[[#This Row],[Anzahl Lieferscheine]]</f>
        <v>0.30526666666666663</v>
      </c>
      <c r="N133" s="1">
        <f>Tabelle4[[#This Row],[Menge t P2O5]]/Tabelle4[[#This Row],[Anzahl Lieferscheine]]</f>
        <v>0.16006666666666666</v>
      </c>
    </row>
    <row r="134" spans="1:14" x14ac:dyDescent="0.2">
      <c r="A134" s="2" t="s">
        <v>32</v>
      </c>
      <c r="B134" s="2" t="s">
        <v>34</v>
      </c>
      <c r="C134" s="2" t="s">
        <v>6</v>
      </c>
      <c r="D134" s="2" t="s">
        <v>7</v>
      </c>
      <c r="E134" s="2" t="s">
        <v>14</v>
      </c>
      <c r="F134" s="2" t="s">
        <v>61</v>
      </c>
      <c r="G134" s="1">
        <v>1289</v>
      </c>
      <c r="H134" s="1">
        <v>545</v>
      </c>
      <c r="I134" s="4">
        <v>6</v>
      </c>
      <c r="J134" s="2" t="s">
        <v>68</v>
      </c>
      <c r="K134" s="1">
        <f>Tabelle4[[#This Row],[Menge kg Nges]]/1000</f>
        <v>1.2889999999999999</v>
      </c>
      <c r="L134" s="1">
        <f>Tabelle4[[#This Row],[Menge kg P2O5]]/1000</f>
        <v>0.54500000000000004</v>
      </c>
      <c r="M134" s="1">
        <f>Tabelle4[[#This Row],[Menge t Nges]]/Tabelle4[[#This Row],[Anzahl Lieferscheine]]</f>
        <v>0.21483333333333332</v>
      </c>
      <c r="N134" s="1">
        <f>Tabelle4[[#This Row],[Menge t P2O5]]/Tabelle4[[#This Row],[Anzahl Lieferscheine]]</f>
        <v>9.0833333333333335E-2</v>
      </c>
    </row>
    <row r="135" spans="1:14" x14ac:dyDescent="0.2">
      <c r="A135" s="2" t="s">
        <v>32</v>
      </c>
      <c r="B135" s="2" t="s">
        <v>34</v>
      </c>
      <c r="C135" s="2" t="s">
        <v>6</v>
      </c>
      <c r="D135" s="2" t="s">
        <v>15</v>
      </c>
      <c r="E135" s="2" t="s">
        <v>18</v>
      </c>
      <c r="F135" s="2" t="s">
        <v>61</v>
      </c>
      <c r="G135" s="1">
        <v>3974.76</v>
      </c>
      <c r="H135" s="1">
        <v>2520.1800000000003</v>
      </c>
      <c r="I135" s="4">
        <v>14</v>
      </c>
      <c r="J135" s="2" t="s">
        <v>68</v>
      </c>
      <c r="K135" s="1">
        <f>Tabelle4[[#This Row],[Menge kg Nges]]/1000</f>
        <v>3.9747600000000003</v>
      </c>
      <c r="L135" s="1">
        <f>Tabelle4[[#This Row],[Menge kg P2O5]]/1000</f>
        <v>2.5201800000000003</v>
      </c>
      <c r="M135" s="1">
        <f>Tabelle4[[#This Row],[Menge t Nges]]/Tabelle4[[#This Row],[Anzahl Lieferscheine]]</f>
        <v>0.28391142857142859</v>
      </c>
      <c r="N135" s="1">
        <f>Tabelle4[[#This Row],[Menge t P2O5]]/Tabelle4[[#This Row],[Anzahl Lieferscheine]]</f>
        <v>0.18001285714285717</v>
      </c>
    </row>
    <row r="136" spans="1:14" x14ac:dyDescent="0.2">
      <c r="A136" s="2" t="s">
        <v>32</v>
      </c>
      <c r="B136" s="2" t="s">
        <v>34</v>
      </c>
      <c r="C136" s="2" t="s">
        <v>6</v>
      </c>
      <c r="D136" s="2" t="s">
        <v>15</v>
      </c>
      <c r="E136" s="2" t="s">
        <v>20</v>
      </c>
      <c r="F136" s="2" t="s">
        <v>61</v>
      </c>
      <c r="G136" s="1">
        <v>1661.3</v>
      </c>
      <c r="H136" s="1">
        <v>1314.7</v>
      </c>
      <c r="I136" s="4">
        <v>4</v>
      </c>
      <c r="J136" s="2" t="s">
        <v>68</v>
      </c>
      <c r="K136" s="1">
        <f>Tabelle4[[#This Row],[Menge kg Nges]]/1000</f>
        <v>1.6613</v>
      </c>
      <c r="L136" s="1">
        <f>Tabelle4[[#This Row],[Menge kg P2O5]]/1000</f>
        <v>1.3147</v>
      </c>
      <c r="M136" s="1">
        <f>Tabelle4[[#This Row],[Menge t Nges]]/Tabelle4[[#This Row],[Anzahl Lieferscheine]]</f>
        <v>0.415325</v>
      </c>
      <c r="N136" s="1">
        <f>Tabelle4[[#This Row],[Menge t P2O5]]/Tabelle4[[#This Row],[Anzahl Lieferscheine]]</f>
        <v>0.32867499999999999</v>
      </c>
    </row>
    <row r="137" spans="1:14" x14ac:dyDescent="0.2">
      <c r="A137" s="2" t="s">
        <v>32</v>
      </c>
      <c r="B137" s="2" t="s">
        <v>34</v>
      </c>
      <c r="C137" s="2" t="s">
        <v>6</v>
      </c>
      <c r="D137" s="2" t="s">
        <v>15</v>
      </c>
      <c r="E137" s="2" t="s">
        <v>21</v>
      </c>
      <c r="F137" s="2" t="s">
        <v>61</v>
      </c>
      <c r="G137" s="1">
        <v>364.5</v>
      </c>
      <c r="H137" s="1">
        <v>162</v>
      </c>
      <c r="I137" s="4">
        <v>2</v>
      </c>
      <c r="J137" s="2" t="s">
        <v>68</v>
      </c>
      <c r="K137" s="1">
        <f>Tabelle4[[#This Row],[Menge kg Nges]]/1000</f>
        <v>0.36449999999999999</v>
      </c>
      <c r="L137" s="1">
        <f>Tabelle4[[#This Row],[Menge kg P2O5]]/1000</f>
        <v>0.16200000000000001</v>
      </c>
      <c r="M137" s="1">
        <f>Tabelle4[[#This Row],[Menge t Nges]]/Tabelle4[[#This Row],[Anzahl Lieferscheine]]</f>
        <v>0.18225</v>
      </c>
      <c r="N137" s="1">
        <f>Tabelle4[[#This Row],[Menge t P2O5]]/Tabelle4[[#This Row],[Anzahl Lieferscheine]]</f>
        <v>8.1000000000000003E-2</v>
      </c>
    </row>
    <row r="138" spans="1:14" x14ac:dyDescent="0.2">
      <c r="A138" s="2" t="s">
        <v>32</v>
      </c>
      <c r="B138" s="2" t="s">
        <v>34</v>
      </c>
      <c r="C138" s="2" t="s">
        <v>6</v>
      </c>
      <c r="D138" s="2" t="s">
        <v>15</v>
      </c>
      <c r="E138" s="2" t="s">
        <v>9</v>
      </c>
      <c r="F138" s="2" t="s">
        <v>61</v>
      </c>
      <c r="G138" s="1">
        <v>422.81</v>
      </c>
      <c r="H138" s="1">
        <v>200.76</v>
      </c>
      <c r="I138" s="4">
        <v>4</v>
      </c>
      <c r="J138" s="2" t="s">
        <v>68</v>
      </c>
      <c r="K138" s="1">
        <f>Tabelle4[[#This Row],[Menge kg Nges]]/1000</f>
        <v>0.42281000000000002</v>
      </c>
      <c r="L138" s="1">
        <f>Tabelle4[[#This Row],[Menge kg P2O5]]/1000</f>
        <v>0.20075999999999999</v>
      </c>
      <c r="M138" s="1">
        <f>Tabelle4[[#This Row],[Menge t Nges]]/Tabelle4[[#This Row],[Anzahl Lieferscheine]]</f>
        <v>0.1057025</v>
      </c>
      <c r="N138" s="1">
        <f>Tabelle4[[#This Row],[Menge t P2O5]]/Tabelle4[[#This Row],[Anzahl Lieferscheine]]</f>
        <v>5.0189999999999999E-2</v>
      </c>
    </row>
    <row r="139" spans="1:14" x14ac:dyDescent="0.2">
      <c r="A139" s="2" t="s">
        <v>32</v>
      </c>
      <c r="B139" s="2" t="s">
        <v>34</v>
      </c>
      <c r="C139" s="2" t="s">
        <v>6</v>
      </c>
      <c r="D139" s="2" t="s">
        <v>15</v>
      </c>
      <c r="E139" s="2" t="s">
        <v>10</v>
      </c>
      <c r="F139" s="2" t="s">
        <v>61</v>
      </c>
      <c r="G139" s="1">
        <v>150</v>
      </c>
      <c r="H139" s="1">
        <v>62.8</v>
      </c>
      <c r="I139" s="4">
        <v>1</v>
      </c>
      <c r="J139" s="2" t="s">
        <v>68</v>
      </c>
      <c r="K139" s="1">
        <f>Tabelle4[[#This Row],[Menge kg Nges]]/1000</f>
        <v>0.15</v>
      </c>
      <c r="L139" s="1">
        <f>Tabelle4[[#This Row],[Menge kg P2O5]]/1000</f>
        <v>6.2799999999999995E-2</v>
      </c>
      <c r="M139" s="1">
        <f>Tabelle4[[#This Row],[Menge t Nges]]/Tabelle4[[#This Row],[Anzahl Lieferscheine]]</f>
        <v>0.15</v>
      </c>
      <c r="N139" s="1">
        <f>Tabelle4[[#This Row],[Menge t P2O5]]/Tabelle4[[#This Row],[Anzahl Lieferscheine]]</f>
        <v>6.2799999999999995E-2</v>
      </c>
    </row>
    <row r="140" spans="1:14" x14ac:dyDescent="0.2">
      <c r="A140" s="2" t="s">
        <v>32</v>
      </c>
      <c r="B140" s="2" t="s">
        <v>34</v>
      </c>
      <c r="C140" s="2" t="s">
        <v>25</v>
      </c>
      <c r="D140" s="2" t="s">
        <v>25</v>
      </c>
      <c r="E140" s="2" t="s">
        <v>26</v>
      </c>
      <c r="F140" s="2" t="s">
        <v>61</v>
      </c>
      <c r="G140" s="1">
        <v>79838.010000000024</v>
      </c>
      <c r="H140" s="1">
        <v>47353.05</v>
      </c>
      <c r="I140" s="4">
        <v>36</v>
      </c>
      <c r="J140" s="2" t="s">
        <v>68</v>
      </c>
      <c r="K140" s="1">
        <f>Tabelle4[[#This Row],[Menge kg Nges]]/1000</f>
        <v>79.838010000000025</v>
      </c>
      <c r="L140" s="1">
        <f>Tabelle4[[#This Row],[Menge kg P2O5]]/1000</f>
        <v>47.353050000000003</v>
      </c>
      <c r="M140" s="1">
        <f>Tabelle4[[#This Row],[Menge t Nges]]/Tabelle4[[#This Row],[Anzahl Lieferscheine]]</f>
        <v>2.2177225000000007</v>
      </c>
      <c r="N140" s="1">
        <f>Tabelle4[[#This Row],[Menge t P2O5]]/Tabelle4[[#This Row],[Anzahl Lieferscheine]]</f>
        <v>1.3153625</v>
      </c>
    </row>
    <row r="141" spans="1:14" x14ac:dyDescent="0.2">
      <c r="A141" s="2" t="s">
        <v>32</v>
      </c>
      <c r="B141" s="2" t="s">
        <v>37</v>
      </c>
      <c r="C141" s="2" t="s">
        <v>25</v>
      </c>
      <c r="D141" s="2" t="s">
        <v>25</v>
      </c>
      <c r="E141" s="2" t="s">
        <v>26</v>
      </c>
      <c r="F141" s="2" t="s">
        <v>61</v>
      </c>
      <c r="G141" s="1">
        <v>5675.4100000000026</v>
      </c>
      <c r="H141" s="1">
        <v>2695.25</v>
      </c>
      <c r="I141" s="4">
        <v>33</v>
      </c>
      <c r="J141" s="2" t="s">
        <v>68</v>
      </c>
      <c r="K141" s="1">
        <f>Tabelle4[[#This Row],[Menge kg Nges]]/1000</f>
        <v>5.675410000000003</v>
      </c>
      <c r="L141" s="1">
        <f>Tabelle4[[#This Row],[Menge kg P2O5]]/1000</f>
        <v>2.6952500000000001</v>
      </c>
      <c r="M141" s="1">
        <f>Tabelle4[[#This Row],[Menge t Nges]]/Tabelle4[[#This Row],[Anzahl Lieferscheine]]</f>
        <v>0.17198212121212131</v>
      </c>
      <c r="N141" s="1">
        <f>Tabelle4[[#This Row],[Menge t P2O5]]/Tabelle4[[#This Row],[Anzahl Lieferscheine]]</f>
        <v>8.1674242424242427E-2</v>
      </c>
    </row>
    <row r="142" spans="1:14" x14ac:dyDescent="0.2">
      <c r="A142" s="2" t="s">
        <v>32</v>
      </c>
      <c r="B142" s="2" t="s">
        <v>38</v>
      </c>
      <c r="C142" s="2" t="s">
        <v>25</v>
      </c>
      <c r="D142" s="2" t="s">
        <v>25</v>
      </c>
      <c r="E142" s="2" t="s">
        <v>26</v>
      </c>
      <c r="F142" s="2" t="s">
        <v>61</v>
      </c>
      <c r="G142" s="1">
        <v>3428.49</v>
      </c>
      <c r="H142" s="1">
        <v>1701.12</v>
      </c>
      <c r="I142" s="4">
        <v>7</v>
      </c>
      <c r="J142" s="2" t="s">
        <v>68</v>
      </c>
      <c r="K142" s="1">
        <f>Tabelle4[[#This Row],[Menge kg Nges]]/1000</f>
        <v>3.4284899999999996</v>
      </c>
      <c r="L142" s="1">
        <f>Tabelle4[[#This Row],[Menge kg P2O5]]/1000</f>
        <v>1.70112</v>
      </c>
      <c r="M142" s="1">
        <f>Tabelle4[[#This Row],[Menge t Nges]]/Tabelle4[[#This Row],[Anzahl Lieferscheine]]</f>
        <v>0.48978428571428567</v>
      </c>
      <c r="N142" s="1">
        <f>Tabelle4[[#This Row],[Menge t P2O5]]/Tabelle4[[#This Row],[Anzahl Lieferscheine]]</f>
        <v>0.24301714285714285</v>
      </c>
    </row>
    <row r="143" spans="1:14" x14ac:dyDescent="0.2">
      <c r="A143" s="2" t="s">
        <v>32</v>
      </c>
      <c r="B143" s="2" t="s">
        <v>39</v>
      </c>
      <c r="C143" s="2" t="s">
        <v>6</v>
      </c>
      <c r="D143" s="2" t="s">
        <v>15</v>
      </c>
      <c r="E143" s="2" t="s">
        <v>21</v>
      </c>
      <c r="F143" s="2" t="s">
        <v>61</v>
      </c>
      <c r="G143" s="1">
        <v>121.5</v>
      </c>
      <c r="H143" s="1">
        <v>54</v>
      </c>
      <c r="I143" s="4">
        <v>1</v>
      </c>
      <c r="J143" s="2" t="s">
        <v>68</v>
      </c>
      <c r="K143" s="1">
        <f>Tabelle4[[#This Row],[Menge kg Nges]]/1000</f>
        <v>0.1215</v>
      </c>
      <c r="L143" s="1">
        <f>Tabelle4[[#This Row],[Menge kg P2O5]]/1000</f>
        <v>5.3999999999999999E-2</v>
      </c>
      <c r="M143" s="1">
        <f>Tabelle4[[#This Row],[Menge t Nges]]/Tabelle4[[#This Row],[Anzahl Lieferscheine]]</f>
        <v>0.1215</v>
      </c>
      <c r="N143" s="1">
        <f>Tabelle4[[#This Row],[Menge t P2O5]]/Tabelle4[[#This Row],[Anzahl Lieferscheine]]</f>
        <v>5.3999999999999999E-2</v>
      </c>
    </row>
    <row r="144" spans="1:14" x14ac:dyDescent="0.2">
      <c r="A144" s="2" t="s">
        <v>32</v>
      </c>
      <c r="B144" s="2" t="s">
        <v>39</v>
      </c>
      <c r="C144" s="2" t="s">
        <v>25</v>
      </c>
      <c r="D144" s="2" t="s">
        <v>25</v>
      </c>
      <c r="E144" s="2" t="s">
        <v>26</v>
      </c>
      <c r="F144" s="2" t="s">
        <v>61</v>
      </c>
      <c r="G144" s="1">
        <v>4913.7300000000014</v>
      </c>
      <c r="H144" s="1">
        <v>2232.81</v>
      </c>
      <c r="I144" s="4">
        <v>27</v>
      </c>
      <c r="J144" s="2" t="s">
        <v>68</v>
      </c>
      <c r="K144" s="1">
        <f>Tabelle4[[#This Row],[Menge kg Nges]]/1000</f>
        <v>4.913730000000001</v>
      </c>
      <c r="L144" s="1">
        <f>Tabelle4[[#This Row],[Menge kg P2O5]]/1000</f>
        <v>2.2328099999999997</v>
      </c>
      <c r="M144" s="1">
        <f>Tabelle4[[#This Row],[Menge t Nges]]/Tabelle4[[#This Row],[Anzahl Lieferscheine]]</f>
        <v>0.18199000000000004</v>
      </c>
      <c r="N144" s="1">
        <f>Tabelle4[[#This Row],[Menge t P2O5]]/Tabelle4[[#This Row],[Anzahl Lieferscheine]]</f>
        <v>8.2696666666666654E-2</v>
      </c>
    </row>
    <row r="145" spans="1:14" x14ac:dyDescent="0.2">
      <c r="A145" s="2" t="s">
        <v>32</v>
      </c>
      <c r="B145" s="2" t="s">
        <v>40</v>
      </c>
      <c r="C145" s="2" t="s">
        <v>6</v>
      </c>
      <c r="D145" s="2" t="s">
        <v>7</v>
      </c>
      <c r="E145" s="2" t="s">
        <v>10</v>
      </c>
      <c r="F145" s="2" t="s">
        <v>61</v>
      </c>
      <c r="G145" s="1">
        <v>68.8</v>
      </c>
      <c r="H145" s="1">
        <v>27.2</v>
      </c>
      <c r="I145" s="4">
        <v>1</v>
      </c>
      <c r="J145" s="2" t="s">
        <v>68</v>
      </c>
      <c r="K145" s="1">
        <f>Tabelle4[[#This Row],[Menge kg Nges]]/1000</f>
        <v>6.88E-2</v>
      </c>
      <c r="L145" s="1">
        <f>Tabelle4[[#This Row],[Menge kg P2O5]]/1000</f>
        <v>2.7199999999999998E-2</v>
      </c>
      <c r="M145" s="1">
        <f>Tabelle4[[#This Row],[Menge t Nges]]/Tabelle4[[#This Row],[Anzahl Lieferscheine]]</f>
        <v>6.88E-2</v>
      </c>
      <c r="N145" s="1">
        <f>Tabelle4[[#This Row],[Menge t P2O5]]/Tabelle4[[#This Row],[Anzahl Lieferscheine]]</f>
        <v>2.7199999999999998E-2</v>
      </c>
    </row>
    <row r="146" spans="1:14" x14ac:dyDescent="0.2">
      <c r="A146" s="2" t="s">
        <v>32</v>
      </c>
      <c r="B146" s="2" t="s">
        <v>40</v>
      </c>
      <c r="C146" s="2" t="s">
        <v>6</v>
      </c>
      <c r="D146" s="2" t="s">
        <v>7</v>
      </c>
      <c r="E146" s="2" t="s">
        <v>11</v>
      </c>
      <c r="F146" s="2" t="s">
        <v>61</v>
      </c>
      <c r="G146" s="1">
        <v>480</v>
      </c>
      <c r="H146" s="1">
        <v>247.5</v>
      </c>
      <c r="I146" s="4">
        <v>1</v>
      </c>
      <c r="J146" s="2" t="s">
        <v>68</v>
      </c>
      <c r="K146" s="1">
        <f>Tabelle4[[#This Row],[Menge kg Nges]]/1000</f>
        <v>0.48</v>
      </c>
      <c r="L146" s="1">
        <f>Tabelle4[[#This Row],[Menge kg P2O5]]/1000</f>
        <v>0.2475</v>
      </c>
      <c r="M146" s="1">
        <f>Tabelle4[[#This Row],[Menge t Nges]]/Tabelle4[[#This Row],[Anzahl Lieferscheine]]</f>
        <v>0.48</v>
      </c>
      <c r="N146" s="1">
        <f>Tabelle4[[#This Row],[Menge t P2O5]]/Tabelle4[[#This Row],[Anzahl Lieferscheine]]</f>
        <v>0.2475</v>
      </c>
    </row>
    <row r="147" spans="1:14" x14ac:dyDescent="0.2">
      <c r="A147" s="2" t="s">
        <v>32</v>
      </c>
      <c r="B147" s="2" t="s">
        <v>40</v>
      </c>
      <c r="C147" s="2" t="s">
        <v>6</v>
      </c>
      <c r="D147" s="2" t="s">
        <v>15</v>
      </c>
      <c r="E147" s="2" t="s">
        <v>18</v>
      </c>
      <c r="F147" s="2" t="s">
        <v>61</v>
      </c>
      <c r="G147" s="1">
        <v>197</v>
      </c>
      <c r="H147" s="1">
        <v>120</v>
      </c>
      <c r="I147" s="4">
        <v>1</v>
      </c>
      <c r="J147" s="2" t="s">
        <v>68</v>
      </c>
      <c r="K147" s="1">
        <f>Tabelle4[[#This Row],[Menge kg Nges]]/1000</f>
        <v>0.19700000000000001</v>
      </c>
      <c r="L147" s="1">
        <f>Tabelle4[[#This Row],[Menge kg P2O5]]/1000</f>
        <v>0.12</v>
      </c>
      <c r="M147" s="1">
        <f>Tabelle4[[#This Row],[Menge t Nges]]/Tabelle4[[#This Row],[Anzahl Lieferscheine]]</f>
        <v>0.19700000000000001</v>
      </c>
      <c r="N147" s="1">
        <f>Tabelle4[[#This Row],[Menge t P2O5]]/Tabelle4[[#This Row],[Anzahl Lieferscheine]]</f>
        <v>0.12</v>
      </c>
    </row>
    <row r="148" spans="1:14" x14ac:dyDescent="0.2">
      <c r="A148" s="2" t="s">
        <v>32</v>
      </c>
      <c r="B148" s="2" t="s">
        <v>40</v>
      </c>
      <c r="C148" s="2" t="s">
        <v>6</v>
      </c>
      <c r="D148" s="2" t="s">
        <v>15</v>
      </c>
      <c r="E148" s="2" t="s">
        <v>10</v>
      </c>
      <c r="F148" s="2" t="s">
        <v>61</v>
      </c>
      <c r="G148" s="1">
        <v>480</v>
      </c>
      <c r="H148" s="1">
        <v>204</v>
      </c>
      <c r="I148" s="4">
        <v>1</v>
      </c>
      <c r="J148" s="2" t="s">
        <v>68</v>
      </c>
      <c r="K148" s="1">
        <f>Tabelle4[[#This Row],[Menge kg Nges]]/1000</f>
        <v>0.48</v>
      </c>
      <c r="L148" s="1">
        <f>Tabelle4[[#This Row],[Menge kg P2O5]]/1000</f>
        <v>0.20399999999999999</v>
      </c>
      <c r="M148" s="1">
        <f>Tabelle4[[#This Row],[Menge t Nges]]/Tabelle4[[#This Row],[Anzahl Lieferscheine]]</f>
        <v>0.48</v>
      </c>
      <c r="N148" s="1">
        <f>Tabelle4[[#This Row],[Menge t P2O5]]/Tabelle4[[#This Row],[Anzahl Lieferscheine]]</f>
        <v>0.20399999999999999</v>
      </c>
    </row>
    <row r="149" spans="1:14" x14ac:dyDescent="0.2">
      <c r="A149" s="2" t="s">
        <v>32</v>
      </c>
      <c r="B149" s="2" t="s">
        <v>40</v>
      </c>
      <c r="C149" s="2" t="s">
        <v>25</v>
      </c>
      <c r="D149" s="2" t="s">
        <v>25</v>
      </c>
      <c r="E149" s="2" t="s">
        <v>26</v>
      </c>
      <c r="F149" s="2" t="s">
        <v>61</v>
      </c>
      <c r="G149" s="1">
        <v>25087.929999999993</v>
      </c>
      <c r="H149" s="1">
        <v>11820.730000000001</v>
      </c>
      <c r="I149" s="4">
        <v>60</v>
      </c>
      <c r="J149" s="2" t="s">
        <v>68</v>
      </c>
      <c r="K149" s="1">
        <f>Tabelle4[[#This Row],[Menge kg Nges]]/1000</f>
        <v>25.087929999999993</v>
      </c>
      <c r="L149" s="1">
        <f>Tabelle4[[#This Row],[Menge kg P2O5]]/1000</f>
        <v>11.820730000000001</v>
      </c>
      <c r="M149" s="1">
        <f>Tabelle4[[#This Row],[Menge t Nges]]/Tabelle4[[#This Row],[Anzahl Lieferscheine]]</f>
        <v>0.41813216666666653</v>
      </c>
      <c r="N149" s="1">
        <f>Tabelle4[[#This Row],[Menge t P2O5]]/Tabelle4[[#This Row],[Anzahl Lieferscheine]]</f>
        <v>0.19701216666666668</v>
      </c>
    </row>
    <row r="150" spans="1:14" x14ac:dyDescent="0.2">
      <c r="A150" s="2" t="s">
        <v>32</v>
      </c>
      <c r="B150" s="2" t="s">
        <v>28</v>
      </c>
      <c r="C150" s="2" t="s">
        <v>6</v>
      </c>
      <c r="D150" s="2" t="s">
        <v>15</v>
      </c>
      <c r="E150" s="2" t="s">
        <v>21</v>
      </c>
      <c r="F150" s="2" t="s">
        <v>61</v>
      </c>
      <c r="G150" s="1">
        <v>342.8</v>
      </c>
      <c r="H150" s="1">
        <v>214.2</v>
      </c>
      <c r="I150" s="4">
        <v>1</v>
      </c>
      <c r="J150" s="2" t="s">
        <v>68</v>
      </c>
      <c r="K150" s="1">
        <f>Tabelle4[[#This Row],[Menge kg Nges]]/1000</f>
        <v>0.34279999999999999</v>
      </c>
      <c r="L150" s="1">
        <f>Tabelle4[[#This Row],[Menge kg P2O5]]/1000</f>
        <v>0.2142</v>
      </c>
      <c r="M150" s="1">
        <f>Tabelle4[[#This Row],[Menge t Nges]]/Tabelle4[[#This Row],[Anzahl Lieferscheine]]</f>
        <v>0.34279999999999999</v>
      </c>
      <c r="N150" s="1">
        <f>Tabelle4[[#This Row],[Menge t P2O5]]/Tabelle4[[#This Row],[Anzahl Lieferscheine]]</f>
        <v>0.2142</v>
      </c>
    </row>
    <row r="151" spans="1:14" x14ac:dyDescent="0.2">
      <c r="A151" s="2" t="s">
        <v>32</v>
      </c>
      <c r="B151" s="2" t="s">
        <v>28</v>
      </c>
      <c r="C151" s="2" t="s">
        <v>25</v>
      </c>
      <c r="D151" s="2" t="s">
        <v>25</v>
      </c>
      <c r="E151" s="2" t="s">
        <v>26</v>
      </c>
      <c r="F151" s="2" t="s">
        <v>61</v>
      </c>
      <c r="G151" s="1">
        <v>67706.249999999985</v>
      </c>
      <c r="H151" s="1">
        <v>28270.560000000009</v>
      </c>
      <c r="I151" s="4">
        <v>65</v>
      </c>
      <c r="J151" s="2" t="s">
        <v>68</v>
      </c>
      <c r="K151" s="1">
        <f>Tabelle4[[#This Row],[Menge kg Nges]]/1000</f>
        <v>67.706249999999983</v>
      </c>
      <c r="L151" s="1">
        <f>Tabelle4[[#This Row],[Menge kg P2O5]]/1000</f>
        <v>28.27056000000001</v>
      </c>
      <c r="M151" s="1">
        <f>Tabelle4[[#This Row],[Menge t Nges]]/Tabelle4[[#This Row],[Anzahl Lieferscheine]]</f>
        <v>1.0416346153846152</v>
      </c>
      <c r="N151" s="1">
        <f>Tabelle4[[#This Row],[Menge t P2O5]]/Tabelle4[[#This Row],[Anzahl Lieferscheine]]</f>
        <v>0.43493169230769246</v>
      </c>
    </row>
    <row r="152" spans="1:14" x14ac:dyDescent="0.2">
      <c r="A152" s="2" t="s">
        <v>32</v>
      </c>
      <c r="B152" s="2" t="s">
        <v>41</v>
      </c>
      <c r="C152" s="2" t="s">
        <v>6</v>
      </c>
      <c r="D152" s="2" t="s">
        <v>7</v>
      </c>
      <c r="E152" s="2" t="s">
        <v>8</v>
      </c>
      <c r="F152" s="2" t="s">
        <v>61</v>
      </c>
      <c r="G152" s="1">
        <v>1740</v>
      </c>
      <c r="H152" s="1">
        <v>840</v>
      </c>
      <c r="I152" s="4">
        <v>4</v>
      </c>
      <c r="J152" s="2" t="s">
        <v>68</v>
      </c>
      <c r="K152" s="1">
        <f>Tabelle4[[#This Row],[Menge kg Nges]]/1000</f>
        <v>1.74</v>
      </c>
      <c r="L152" s="1">
        <f>Tabelle4[[#This Row],[Menge kg P2O5]]/1000</f>
        <v>0.84</v>
      </c>
      <c r="M152" s="1">
        <f>Tabelle4[[#This Row],[Menge t Nges]]/Tabelle4[[#This Row],[Anzahl Lieferscheine]]</f>
        <v>0.435</v>
      </c>
      <c r="N152" s="1">
        <f>Tabelle4[[#This Row],[Menge t P2O5]]/Tabelle4[[#This Row],[Anzahl Lieferscheine]]</f>
        <v>0.21</v>
      </c>
    </row>
    <row r="153" spans="1:14" x14ac:dyDescent="0.2">
      <c r="A153" s="2" t="s">
        <v>32</v>
      </c>
      <c r="B153" s="2" t="s">
        <v>41</v>
      </c>
      <c r="C153" s="2" t="s">
        <v>6</v>
      </c>
      <c r="D153" s="2" t="s">
        <v>7</v>
      </c>
      <c r="E153" s="2" t="s">
        <v>11</v>
      </c>
      <c r="F153" s="2" t="s">
        <v>61</v>
      </c>
      <c r="G153" s="1">
        <v>584.20000000000005</v>
      </c>
      <c r="H153" s="1">
        <v>292.10000000000002</v>
      </c>
      <c r="I153" s="4">
        <v>1</v>
      </c>
      <c r="J153" s="2" t="s">
        <v>68</v>
      </c>
      <c r="K153" s="1">
        <f>Tabelle4[[#This Row],[Menge kg Nges]]/1000</f>
        <v>0.58420000000000005</v>
      </c>
      <c r="L153" s="1">
        <f>Tabelle4[[#This Row],[Menge kg P2O5]]/1000</f>
        <v>0.29210000000000003</v>
      </c>
      <c r="M153" s="1">
        <f>Tabelle4[[#This Row],[Menge t Nges]]/Tabelle4[[#This Row],[Anzahl Lieferscheine]]</f>
        <v>0.58420000000000005</v>
      </c>
      <c r="N153" s="1">
        <f>Tabelle4[[#This Row],[Menge t P2O5]]/Tabelle4[[#This Row],[Anzahl Lieferscheine]]</f>
        <v>0.29210000000000003</v>
      </c>
    </row>
    <row r="154" spans="1:14" x14ac:dyDescent="0.2">
      <c r="A154" s="2" t="s">
        <v>32</v>
      </c>
      <c r="B154" s="2" t="s">
        <v>41</v>
      </c>
      <c r="C154" s="2" t="s">
        <v>6</v>
      </c>
      <c r="D154" s="2" t="s">
        <v>7</v>
      </c>
      <c r="E154" s="2" t="s">
        <v>12</v>
      </c>
      <c r="F154" s="2" t="s">
        <v>61</v>
      </c>
      <c r="G154" s="1">
        <v>2377.9</v>
      </c>
      <c r="H154" s="1">
        <v>1382.5</v>
      </c>
      <c r="I154" s="4">
        <v>6</v>
      </c>
      <c r="J154" s="2" t="s">
        <v>68</v>
      </c>
      <c r="K154" s="1">
        <f>Tabelle4[[#This Row],[Menge kg Nges]]/1000</f>
        <v>2.3778999999999999</v>
      </c>
      <c r="L154" s="1">
        <f>Tabelle4[[#This Row],[Menge kg P2O5]]/1000</f>
        <v>1.3825000000000001</v>
      </c>
      <c r="M154" s="1">
        <f>Tabelle4[[#This Row],[Menge t Nges]]/Tabelle4[[#This Row],[Anzahl Lieferscheine]]</f>
        <v>0.39631666666666665</v>
      </c>
      <c r="N154" s="1">
        <f>Tabelle4[[#This Row],[Menge t P2O5]]/Tabelle4[[#This Row],[Anzahl Lieferscheine]]</f>
        <v>0.23041666666666669</v>
      </c>
    </row>
    <row r="155" spans="1:14" x14ac:dyDescent="0.2">
      <c r="A155" s="2" t="s">
        <v>32</v>
      </c>
      <c r="B155" s="2" t="s">
        <v>41</v>
      </c>
      <c r="C155" s="2" t="s">
        <v>6</v>
      </c>
      <c r="D155" s="2" t="s">
        <v>7</v>
      </c>
      <c r="E155" s="2" t="s">
        <v>14</v>
      </c>
      <c r="F155" s="2" t="s">
        <v>61</v>
      </c>
      <c r="G155" s="1">
        <v>900</v>
      </c>
      <c r="H155" s="1">
        <v>450</v>
      </c>
      <c r="I155" s="4">
        <v>2</v>
      </c>
      <c r="J155" s="2" t="s">
        <v>68</v>
      </c>
      <c r="K155" s="1">
        <f>Tabelle4[[#This Row],[Menge kg Nges]]/1000</f>
        <v>0.9</v>
      </c>
      <c r="L155" s="1">
        <f>Tabelle4[[#This Row],[Menge kg P2O5]]/1000</f>
        <v>0.45</v>
      </c>
      <c r="M155" s="1">
        <f>Tabelle4[[#This Row],[Menge t Nges]]/Tabelle4[[#This Row],[Anzahl Lieferscheine]]</f>
        <v>0.45</v>
      </c>
      <c r="N155" s="1">
        <f>Tabelle4[[#This Row],[Menge t P2O5]]/Tabelle4[[#This Row],[Anzahl Lieferscheine]]</f>
        <v>0.22500000000000001</v>
      </c>
    </row>
    <row r="156" spans="1:14" x14ac:dyDescent="0.2">
      <c r="A156" s="2" t="s">
        <v>32</v>
      </c>
      <c r="B156" s="2" t="s">
        <v>41</v>
      </c>
      <c r="C156" s="2" t="s">
        <v>6</v>
      </c>
      <c r="D156" s="2" t="s">
        <v>15</v>
      </c>
      <c r="E156" s="2" t="s">
        <v>16</v>
      </c>
      <c r="F156" s="2" t="s">
        <v>61</v>
      </c>
      <c r="G156" s="1">
        <v>668.8</v>
      </c>
      <c r="H156" s="1">
        <v>608</v>
      </c>
      <c r="I156" s="4">
        <v>1</v>
      </c>
      <c r="J156" s="2" t="s">
        <v>68</v>
      </c>
      <c r="K156" s="1">
        <f>Tabelle4[[#This Row],[Menge kg Nges]]/1000</f>
        <v>0.66879999999999995</v>
      </c>
      <c r="L156" s="1">
        <f>Tabelle4[[#This Row],[Menge kg P2O5]]/1000</f>
        <v>0.60799999999999998</v>
      </c>
      <c r="M156" s="1">
        <f>Tabelle4[[#This Row],[Menge t Nges]]/Tabelle4[[#This Row],[Anzahl Lieferscheine]]</f>
        <v>0.66879999999999995</v>
      </c>
      <c r="N156" s="1">
        <f>Tabelle4[[#This Row],[Menge t P2O5]]/Tabelle4[[#This Row],[Anzahl Lieferscheine]]</f>
        <v>0.60799999999999998</v>
      </c>
    </row>
    <row r="157" spans="1:14" x14ac:dyDescent="0.2">
      <c r="A157" s="2" t="s">
        <v>32</v>
      </c>
      <c r="B157" s="2" t="s">
        <v>41</v>
      </c>
      <c r="C157" s="2" t="s">
        <v>6</v>
      </c>
      <c r="D157" s="2" t="s">
        <v>15</v>
      </c>
      <c r="E157" s="2" t="s">
        <v>21</v>
      </c>
      <c r="F157" s="2" t="s">
        <v>61</v>
      </c>
      <c r="G157" s="1">
        <v>935</v>
      </c>
      <c r="H157" s="1">
        <v>550</v>
      </c>
      <c r="I157" s="4">
        <v>1</v>
      </c>
      <c r="J157" s="2" t="s">
        <v>68</v>
      </c>
      <c r="K157" s="1">
        <f>Tabelle4[[#This Row],[Menge kg Nges]]/1000</f>
        <v>0.93500000000000005</v>
      </c>
      <c r="L157" s="1">
        <f>Tabelle4[[#This Row],[Menge kg P2O5]]/1000</f>
        <v>0.55000000000000004</v>
      </c>
      <c r="M157" s="1">
        <f>Tabelle4[[#This Row],[Menge t Nges]]/Tabelle4[[#This Row],[Anzahl Lieferscheine]]</f>
        <v>0.93500000000000005</v>
      </c>
      <c r="N157" s="1">
        <f>Tabelle4[[#This Row],[Menge t P2O5]]/Tabelle4[[#This Row],[Anzahl Lieferscheine]]</f>
        <v>0.55000000000000004</v>
      </c>
    </row>
    <row r="158" spans="1:14" x14ac:dyDescent="0.2">
      <c r="A158" s="2" t="s">
        <v>32</v>
      </c>
      <c r="B158" s="2" t="s">
        <v>41</v>
      </c>
      <c r="C158" s="2" t="s">
        <v>6</v>
      </c>
      <c r="D158" s="2" t="s">
        <v>15</v>
      </c>
      <c r="E158" s="2" t="s">
        <v>9</v>
      </c>
      <c r="F158" s="2" t="s">
        <v>61</v>
      </c>
      <c r="G158" s="1">
        <v>166.5</v>
      </c>
      <c r="H158" s="1">
        <v>67.5</v>
      </c>
      <c r="I158" s="4">
        <v>1</v>
      </c>
      <c r="J158" s="2" t="s">
        <v>68</v>
      </c>
      <c r="K158" s="1">
        <f>Tabelle4[[#This Row],[Menge kg Nges]]/1000</f>
        <v>0.16650000000000001</v>
      </c>
      <c r="L158" s="1">
        <f>Tabelle4[[#This Row],[Menge kg P2O5]]/1000</f>
        <v>6.7500000000000004E-2</v>
      </c>
      <c r="M158" s="1">
        <f>Tabelle4[[#This Row],[Menge t Nges]]/Tabelle4[[#This Row],[Anzahl Lieferscheine]]</f>
        <v>0.16650000000000001</v>
      </c>
      <c r="N158" s="1">
        <f>Tabelle4[[#This Row],[Menge t P2O5]]/Tabelle4[[#This Row],[Anzahl Lieferscheine]]</f>
        <v>6.7500000000000004E-2</v>
      </c>
    </row>
    <row r="159" spans="1:14" x14ac:dyDescent="0.2">
      <c r="A159" s="2" t="s">
        <v>32</v>
      </c>
      <c r="B159" s="2" t="s">
        <v>41</v>
      </c>
      <c r="C159" s="2" t="s">
        <v>25</v>
      </c>
      <c r="D159" s="2" t="s">
        <v>25</v>
      </c>
      <c r="E159" s="2" t="s">
        <v>26</v>
      </c>
      <c r="F159" s="2" t="s">
        <v>61</v>
      </c>
      <c r="G159" s="1">
        <v>100</v>
      </c>
      <c r="H159" s="1">
        <v>62.5</v>
      </c>
      <c r="I159" s="4">
        <v>1</v>
      </c>
      <c r="J159" s="2" t="s">
        <v>68</v>
      </c>
      <c r="K159" s="1">
        <f>Tabelle4[[#This Row],[Menge kg Nges]]/1000</f>
        <v>0.1</v>
      </c>
      <c r="L159" s="1">
        <f>Tabelle4[[#This Row],[Menge kg P2O5]]/1000</f>
        <v>6.25E-2</v>
      </c>
      <c r="M159" s="1">
        <f>Tabelle4[[#This Row],[Menge t Nges]]/Tabelle4[[#This Row],[Anzahl Lieferscheine]]</f>
        <v>0.1</v>
      </c>
      <c r="N159" s="1">
        <f>Tabelle4[[#This Row],[Menge t P2O5]]/Tabelle4[[#This Row],[Anzahl Lieferscheine]]</f>
        <v>6.25E-2</v>
      </c>
    </row>
    <row r="160" spans="1:14" x14ac:dyDescent="0.2">
      <c r="A160" s="2" t="s">
        <v>32</v>
      </c>
      <c r="B160" s="2" t="s">
        <v>42</v>
      </c>
      <c r="C160" s="2" t="s">
        <v>6</v>
      </c>
      <c r="D160" s="2" t="s">
        <v>7</v>
      </c>
      <c r="E160" s="2" t="s">
        <v>9</v>
      </c>
      <c r="F160" s="2" t="s">
        <v>61</v>
      </c>
      <c r="G160" s="1">
        <v>8841</v>
      </c>
      <c r="H160" s="1">
        <v>4403.7</v>
      </c>
      <c r="I160" s="4">
        <v>31</v>
      </c>
      <c r="J160" s="2" t="s">
        <v>68</v>
      </c>
      <c r="K160" s="1">
        <f>Tabelle4[[#This Row],[Menge kg Nges]]/1000</f>
        <v>8.8409999999999993</v>
      </c>
      <c r="L160" s="1">
        <f>Tabelle4[[#This Row],[Menge kg P2O5]]/1000</f>
        <v>4.4036999999999997</v>
      </c>
      <c r="M160" s="1">
        <f>Tabelle4[[#This Row],[Menge t Nges]]/Tabelle4[[#This Row],[Anzahl Lieferscheine]]</f>
        <v>0.28519354838709676</v>
      </c>
      <c r="N160" s="1">
        <f>Tabelle4[[#This Row],[Menge t P2O5]]/Tabelle4[[#This Row],[Anzahl Lieferscheine]]</f>
        <v>0.14205483870967742</v>
      </c>
    </row>
    <row r="161" spans="1:14" x14ac:dyDescent="0.2">
      <c r="A161" s="2" t="s">
        <v>32</v>
      </c>
      <c r="B161" s="2" t="s">
        <v>42</v>
      </c>
      <c r="C161" s="2" t="s">
        <v>6</v>
      </c>
      <c r="D161" s="2" t="s">
        <v>7</v>
      </c>
      <c r="E161" s="2" t="s">
        <v>11</v>
      </c>
      <c r="F161" s="2" t="s">
        <v>61</v>
      </c>
      <c r="G161" s="1">
        <v>1297.0999999999999</v>
      </c>
      <c r="H161" s="1">
        <v>619.70000000000005</v>
      </c>
      <c r="I161" s="4">
        <v>6</v>
      </c>
      <c r="J161" s="2" t="s">
        <v>68</v>
      </c>
      <c r="K161" s="1">
        <f>Tabelle4[[#This Row],[Menge kg Nges]]/1000</f>
        <v>1.2970999999999999</v>
      </c>
      <c r="L161" s="1">
        <f>Tabelle4[[#This Row],[Menge kg P2O5]]/1000</f>
        <v>0.61970000000000003</v>
      </c>
      <c r="M161" s="1">
        <f>Tabelle4[[#This Row],[Menge t Nges]]/Tabelle4[[#This Row],[Anzahl Lieferscheine]]</f>
        <v>0.21618333333333331</v>
      </c>
      <c r="N161" s="1">
        <f>Tabelle4[[#This Row],[Menge t P2O5]]/Tabelle4[[#This Row],[Anzahl Lieferscheine]]</f>
        <v>0.10328333333333334</v>
      </c>
    </row>
    <row r="162" spans="1:14" x14ac:dyDescent="0.2">
      <c r="A162" s="2" t="s">
        <v>32</v>
      </c>
      <c r="B162" s="2" t="s">
        <v>42</v>
      </c>
      <c r="C162" s="2" t="s">
        <v>6</v>
      </c>
      <c r="D162" s="2" t="s">
        <v>7</v>
      </c>
      <c r="E162" s="2" t="s">
        <v>12</v>
      </c>
      <c r="F162" s="2" t="s">
        <v>61</v>
      </c>
      <c r="G162" s="1">
        <v>7250.4</v>
      </c>
      <c r="H162" s="1">
        <v>3468.4</v>
      </c>
      <c r="I162" s="4">
        <v>16</v>
      </c>
      <c r="J162" s="2" t="s">
        <v>68</v>
      </c>
      <c r="K162" s="1">
        <f>Tabelle4[[#This Row],[Menge kg Nges]]/1000</f>
        <v>7.2504</v>
      </c>
      <c r="L162" s="1">
        <f>Tabelle4[[#This Row],[Menge kg P2O5]]/1000</f>
        <v>3.4683999999999999</v>
      </c>
      <c r="M162" s="1">
        <f>Tabelle4[[#This Row],[Menge t Nges]]/Tabelle4[[#This Row],[Anzahl Lieferscheine]]</f>
        <v>0.45315</v>
      </c>
      <c r="N162" s="1">
        <f>Tabelle4[[#This Row],[Menge t P2O5]]/Tabelle4[[#This Row],[Anzahl Lieferscheine]]</f>
        <v>0.216775</v>
      </c>
    </row>
    <row r="163" spans="1:14" x14ac:dyDescent="0.2">
      <c r="A163" s="2" t="s">
        <v>32</v>
      </c>
      <c r="B163" s="2" t="s">
        <v>42</v>
      </c>
      <c r="C163" s="2" t="s">
        <v>6</v>
      </c>
      <c r="D163" s="2" t="s">
        <v>7</v>
      </c>
      <c r="E163" s="2" t="s">
        <v>14</v>
      </c>
      <c r="F163" s="2" t="s">
        <v>61</v>
      </c>
      <c r="G163" s="1">
        <v>70.56</v>
      </c>
      <c r="H163" s="1">
        <v>47.52</v>
      </c>
      <c r="I163" s="4">
        <v>1</v>
      </c>
      <c r="J163" s="2" t="s">
        <v>68</v>
      </c>
      <c r="K163" s="1">
        <f>Tabelle4[[#This Row],[Menge kg Nges]]/1000</f>
        <v>7.0559999999999998E-2</v>
      </c>
      <c r="L163" s="1">
        <f>Tabelle4[[#This Row],[Menge kg P2O5]]/1000</f>
        <v>4.752E-2</v>
      </c>
      <c r="M163" s="1">
        <f>Tabelle4[[#This Row],[Menge t Nges]]/Tabelle4[[#This Row],[Anzahl Lieferscheine]]</f>
        <v>7.0559999999999998E-2</v>
      </c>
      <c r="N163" s="1">
        <f>Tabelle4[[#This Row],[Menge t P2O5]]/Tabelle4[[#This Row],[Anzahl Lieferscheine]]</f>
        <v>4.752E-2</v>
      </c>
    </row>
    <row r="164" spans="1:14" x14ac:dyDescent="0.2">
      <c r="A164" s="2" t="s">
        <v>32</v>
      </c>
      <c r="B164" s="2" t="s">
        <v>42</v>
      </c>
      <c r="C164" s="2" t="s">
        <v>6</v>
      </c>
      <c r="D164" s="2" t="s">
        <v>15</v>
      </c>
      <c r="E164" s="2" t="s">
        <v>8</v>
      </c>
      <c r="F164" s="2" t="s">
        <v>61</v>
      </c>
      <c r="G164" s="1">
        <v>228</v>
      </c>
      <c r="H164" s="1">
        <v>368</v>
      </c>
      <c r="I164" s="4">
        <v>2</v>
      </c>
      <c r="J164" s="2" t="s">
        <v>68</v>
      </c>
      <c r="K164" s="1">
        <f>Tabelle4[[#This Row],[Menge kg Nges]]/1000</f>
        <v>0.22800000000000001</v>
      </c>
      <c r="L164" s="1">
        <f>Tabelle4[[#This Row],[Menge kg P2O5]]/1000</f>
        <v>0.36799999999999999</v>
      </c>
      <c r="M164" s="1">
        <f>Tabelle4[[#This Row],[Menge t Nges]]/Tabelle4[[#This Row],[Anzahl Lieferscheine]]</f>
        <v>0.114</v>
      </c>
      <c r="N164" s="1">
        <f>Tabelle4[[#This Row],[Menge t P2O5]]/Tabelle4[[#This Row],[Anzahl Lieferscheine]]</f>
        <v>0.184</v>
      </c>
    </row>
    <row r="165" spans="1:14" x14ac:dyDescent="0.2">
      <c r="A165" s="2" t="s">
        <v>32</v>
      </c>
      <c r="B165" s="2" t="s">
        <v>42</v>
      </c>
      <c r="C165" s="2" t="s">
        <v>6</v>
      </c>
      <c r="D165" s="2" t="s">
        <v>15</v>
      </c>
      <c r="E165" s="2" t="s">
        <v>16</v>
      </c>
      <c r="F165" s="2" t="s">
        <v>61</v>
      </c>
      <c r="G165" s="1">
        <v>1480.0000000000002</v>
      </c>
      <c r="H165" s="1">
        <v>1360</v>
      </c>
      <c r="I165" s="4">
        <v>28</v>
      </c>
      <c r="J165" s="2" t="s">
        <v>68</v>
      </c>
      <c r="K165" s="1">
        <f>Tabelle4[[#This Row],[Menge kg Nges]]/1000</f>
        <v>1.4800000000000002</v>
      </c>
      <c r="L165" s="1">
        <f>Tabelle4[[#This Row],[Menge kg P2O5]]/1000</f>
        <v>1.36</v>
      </c>
      <c r="M165" s="1">
        <f>Tabelle4[[#This Row],[Menge t Nges]]/Tabelle4[[#This Row],[Anzahl Lieferscheine]]</f>
        <v>5.2857142857142866E-2</v>
      </c>
      <c r="N165" s="1">
        <f>Tabelle4[[#This Row],[Menge t P2O5]]/Tabelle4[[#This Row],[Anzahl Lieferscheine]]</f>
        <v>4.8571428571428578E-2</v>
      </c>
    </row>
    <row r="166" spans="1:14" x14ac:dyDescent="0.2">
      <c r="A166" s="2" t="s">
        <v>32</v>
      </c>
      <c r="B166" s="2" t="s">
        <v>42</v>
      </c>
      <c r="C166" s="2" t="s">
        <v>6</v>
      </c>
      <c r="D166" s="2" t="s">
        <v>15</v>
      </c>
      <c r="E166" s="2" t="s">
        <v>18</v>
      </c>
      <c r="F166" s="2" t="s">
        <v>61</v>
      </c>
      <c r="G166" s="1">
        <v>7233.65</v>
      </c>
      <c r="H166" s="1">
        <v>4480.5</v>
      </c>
      <c r="I166" s="4">
        <v>11</v>
      </c>
      <c r="J166" s="2" t="s">
        <v>68</v>
      </c>
      <c r="K166" s="1">
        <f>Tabelle4[[#This Row],[Menge kg Nges]]/1000</f>
        <v>7.2336499999999999</v>
      </c>
      <c r="L166" s="1">
        <f>Tabelle4[[#This Row],[Menge kg P2O5]]/1000</f>
        <v>4.4805000000000001</v>
      </c>
      <c r="M166" s="1">
        <f>Tabelle4[[#This Row],[Menge t Nges]]/Tabelle4[[#This Row],[Anzahl Lieferscheine]]</f>
        <v>0.6576045454545455</v>
      </c>
      <c r="N166" s="1">
        <f>Tabelle4[[#This Row],[Menge t P2O5]]/Tabelle4[[#This Row],[Anzahl Lieferscheine]]</f>
        <v>0.40731818181818186</v>
      </c>
    </row>
    <row r="167" spans="1:14" x14ac:dyDescent="0.2">
      <c r="A167" s="2" t="s">
        <v>32</v>
      </c>
      <c r="B167" s="2" t="s">
        <v>42</v>
      </c>
      <c r="C167" s="2" t="s">
        <v>6</v>
      </c>
      <c r="D167" s="2" t="s">
        <v>15</v>
      </c>
      <c r="E167" s="2" t="s">
        <v>19</v>
      </c>
      <c r="F167" s="2" t="s">
        <v>61</v>
      </c>
      <c r="G167" s="1">
        <v>810</v>
      </c>
      <c r="H167" s="1">
        <v>900</v>
      </c>
      <c r="I167" s="4">
        <v>3</v>
      </c>
      <c r="J167" s="2" t="s">
        <v>68</v>
      </c>
      <c r="K167" s="1">
        <f>Tabelle4[[#This Row],[Menge kg Nges]]/1000</f>
        <v>0.81</v>
      </c>
      <c r="L167" s="1">
        <f>Tabelle4[[#This Row],[Menge kg P2O5]]/1000</f>
        <v>0.9</v>
      </c>
      <c r="M167" s="1">
        <f>Tabelle4[[#This Row],[Menge t Nges]]/Tabelle4[[#This Row],[Anzahl Lieferscheine]]</f>
        <v>0.27</v>
      </c>
      <c r="N167" s="1">
        <f>Tabelle4[[#This Row],[Menge t P2O5]]/Tabelle4[[#This Row],[Anzahl Lieferscheine]]</f>
        <v>0.3</v>
      </c>
    </row>
    <row r="168" spans="1:14" x14ac:dyDescent="0.2">
      <c r="A168" s="2" t="s">
        <v>32</v>
      </c>
      <c r="B168" s="2" t="s">
        <v>42</v>
      </c>
      <c r="C168" s="2" t="s">
        <v>6</v>
      </c>
      <c r="D168" s="2" t="s">
        <v>15</v>
      </c>
      <c r="E168" s="2" t="s">
        <v>20</v>
      </c>
      <c r="F168" s="2" t="s">
        <v>61</v>
      </c>
      <c r="G168" s="1">
        <v>298.53999999999996</v>
      </c>
      <c r="H168" s="1">
        <v>212</v>
      </c>
      <c r="I168" s="4">
        <v>3</v>
      </c>
      <c r="J168" s="2" t="s">
        <v>68</v>
      </c>
      <c r="K168" s="1">
        <f>Tabelle4[[#This Row],[Menge kg Nges]]/1000</f>
        <v>0.29853999999999997</v>
      </c>
      <c r="L168" s="1">
        <f>Tabelle4[[#This Row],[Menge kg P2O5]]/1000</f>
        <v>0.21199999999999999</v>
      </c>
      <c r="M168" s="1">
        <f>Tabelle4[[#This Row],[Menge t Nges]]/Tabelle4[[#This Row],[Anzahl Lieferscheine]]</f>
        <v>9.9513333333333329E-2</v>
      </c>
      <c r="N168" s="1">
        <f>Tabelle4[[#This Row],[Menge t P2O5]]/Tabelle4[[#This Row],[Anzahl Lieferscheine]]</f>
        <v>7.0666666666666669E-2</v>
      </c>
    </row>
    <row r="169" spans="1:14" x14ac:dyDescent="0.2">
      <c r="A169" s="2" t="s">
        <v>32</v>
      </c>
      <c r="B169" s="2" t="s">
        <v>42</v>
      </c>
      <c r="C169" s="2" t="s">
        <v>6</v>
      </c>
      <c r="D169" s="2" t="s">
        <v>15</v>
      </c>
      <c r="E169" s="2" t="s">
        <v>21</v>
      </c>
      <c r="F169" s="2" t="s">
        <v>61</v>
      </c>
      <c r="G169" s="1">
        <v>960</v>
      </c>
      <c r="H169" s="1">
        <v>420</v>
      </c>
      <c r="I169" s="4">
        <v>2</v>
      </c>
      <c r="J169" s="2" t="s">
        <v>68</v>
      </c>
      <c r="K169" s="1">
        <f>Tabelle4[[#This Row],[Menge kg Nges]]/1000</f>
        <v>0.96</v>
      </c>
      <c r="L169" s="1">
        <f>Tabelle4[[#This Row],[Menge kg P2O5]]/1000</f>
        <v>0.42</v>
      </c>
      <c r="M169" s="1">
        <f>Tabelle4[[#This Row],[Menge t Nges]]/Tabelle4[[#This Row],[Anzahl Lieferscheine]]</f>
        <v>0.48</v>
      </c>
      <c r="N169" s="1">
        <f>Tabelle4[[#This Row],[Menge t P2O5]]/Tabelle4[[#This Row],[Anzahl Lieferscheine]]</f>
        <v>0.21</v>
      </c>
    </row>
    <row r="170" spans="1:14" x14ac:dyDescent="0.2">
      <c r="A170" s="2" t="s">
        <v>32</v>
      </c>
      <c r="B170" s="2" t="s">
        <v>42</v>
      </c>
      <c r="C170" s="2" t="s">
        <v>6</v>
      </c>
      <c r="D170" s="2" t="s">
        <v>15</v>
      </c>
      <c r="E170" s="2" t="s">
        <v>9</v>
      </c>
      <c r="F170" s="2" t="s">
        <v>61</v>
      </c>
      <c r="G170" s="1">
        <v>1337.28</v>
      </c>
      <c r="H170" s="1">
        <v>554.4</v>
      </c>
      <c r="I170" s="4">
        <v>3</v>
      </c>
      <c r="J170" s="2" t="s">
        <v>68</v>
      </c>
      <c r="K170" s="1">
        <f>Tabelle4[[#This Row],[Menge kg Nges]]/1000</f>
        <v>1.33728</v>
      </c>
      <c r="L170" s="1">
        <f>Tabelle4[[#This Row],[Menge kg P2O5]]/1000</f>
        <v>0.5544</v>
      </c>
      <c r="M170" s="1">
        <f>Tabelle4[[#This Row],[Menge t Nges]]/Tabelle4[[#This Row],[Anzahl Lieferscheine]]</f>
        <v>0.44575999999999999</v>
      </c>
      <c r="N170" s="1">
        <f>Tabelle4[[#This Row],[Menge t P2O5]]/Tabelle4[[#This Row],[Anzahl Lieferscheine]]</f>
        <v>0.18479999999999999</v>
      </c>
    </row>
    <row r="171" spans="1:14" x14ac:dyDescent="0.2">
      <c r="A171" s="2" t="s">
        <v>32</v>
      </c>
      <c r="B171" s="2" t="s">
        <v>42</v>
      </c>
      <c r="C171" s="2" t="s">
        <v>25</v>
      </c>
      <c r="D171" s="2" t="s">
        <v>25</v>
      </c>
      <c r="E171" s="2" t="s">
        <v>26</v>
      </c>
      <c r="F171" s="2" t="s">
        <v>61</v>
      </c>
      <c r="G171" s="1">
        <v>434811.8299999999</v>
      </c>
      <c r="H171" s="1">
        <v>189731.13000000015</v>
      </c>
      <c r="I171" s="4">
        <v>519</v>
      </c>
      <c r="J171" s="2" t="s">
        <v>68</v>
      </c>
      <c r="K171" s="1">
        <f>Tabelle4[[#This Row],[Menge kg Nges]]/1000</f>
        <v>434.81182999999987</v>
      </c>
      <c r="L171" s="1">
        <f>Tabelle4[[#This Row],[Menge kg P2O5]]/1000</f>
        <v>189.73113000000015</v>
      </c>
      <c r="M171" s="1">
        <f>Tabelle4[[#This Row],[Menge t Nges]]/Tabelle4[[#This Row],[Anzahl Lieferscheine]]</f>
        <v>0.8377877263969169</v>
      </c>
      <c r="N171" s="1">
        <f>Tabelle4[[#This Row],[Menge t P2O5]]/Tabelle4[[#This Row],[Anzahl Lieferscheine]]</f>
        <v>0.36557057803468235</v>
      </c>
    </row>
    <row r="172" spans="1:14" x14ac:dyDescent="0.2">
      <c r="A172" s="2" t="s">
        <v>43</v>
      </c>
      <c r="B172" s="2" t="s">
        <v>43</v>
      </c>
      <c r="C172" s="2" t="s">
        <v>6</v>
      </c>
      <c r="D172" s="2" t="s">
        <v>30</v>
      </c>
      <c r="E172" s="2" t="s">
        <v>26</v>
      </c>
      <c r="F172" s="2" t="s">
        <v>61</v>
      </c>
      <c r="G172" s="1">
        <v>11016.310000000003</v>
      </c>
      <c r="H172" s="1">
        <v>5397.7500000000009</v>
      </c>
      <c r="I172" s="4">
        <v>71</v>
      </c>
      <c r="J172" s="2" t="s">
        <v>68</v>
      </c>
      <c r="K172" s="1">
        <f>Tabelle4[[#This Row],[Menge kg Nges]]/1000</f>
        <v>11.016310000000002</v>
      </c>
      <c r="L172" s="1">
        <f>Tabelle4[[#This Row],[Menge kg P2O5]]/1000</f>
        <v>5.3977500000000012</v>
      </c>
      <c r="M172" s="1">
        <f>Tabelle4[[#This Row],[Menge t Nges]]/Tabelle4[[#This Row],[Anzahl Lieferscheine]]</f>
        <v>0.15515929577464793</v>
      </c>
      <c r="N172" s="1">
        <f>Tabelle4[[#This Row],[Menge t P2O5]]/Tabelle4[[#This Row],[Anzahl Lieferscheine]]</f>
        <v>7.6024647887323965E-2</v>
      </c>
    </row>
    <row r="173" spans="1:14" x14ac:dyDescent="0.2">
      <c r="A173" s="2" t="s">
        <v>43</v>
      </c>
      <c r="B173" s="2" t="s">
        <v>43</v>
      </c>
      <c r="C173" s="2" t="s">
        <v>6</v>
      </c>
      <c r="D173" s="2" t="s">
        <v>7</v>
      </c>
      <c r="E173" s="2" t="s">
        <v>8</v>
      </c>
      <c r="F173" s="2" t="s">
        <v>61</v>
      </c>
      <c r="G173" s="1">
        <v>31.36</v>
      </c>
      <c r="H173" s="1">
        <v>28</v>
      </c>
      <c r="I173" s="4">
        <v>1</v>
      </c>
      <c r="J173" s="2" t="s">
        <v>68</v>
      </c>
      <c r="K173" s="1">
        <f>Tabelle4[[#This Row],[Menge kg Nges]]/1000</f>
        <v>3.1359999999999999E-2</v>
      </c>
      <c r="L173" s="1">
        <f>Tabelle4[[#This Row],[Menge kg P2O5]]/1000</f>
        <v>2.8000000000000001E-2</v>
      </c>
      <c r="M173" s="1">
        <f>Tabelle4[[#This Row],[Menge t Nges]]/Tabelle4[[#This Row],[Anzahl Lieferscheine]]</f>
        <v>3.1359999999999999E-2</v>
      </c>
      <c r="N173" s="1">
        <f>Tabelle4[[#This Row],[Menge t P2O5]]/Tabelle4[[#This Row],[Anzahl Lieferscheine]]</f>
        <v>2.8000000000000001E-2</v>
      </c>
    </row>
    <row r="174" spans="1:14" x14ac:dyDescent="0.2">
      <c r="A174" s="2" t="s">
        <v>43</v>
      </c>
      <c r="B174" s="2" t="s">
        <v>43</v>
      </c>
      <c r="C174" s="2" t="s">
        <v>6</v>
      </c>
      <c r="D174" s="2" t="s">
        <v>7</v>
      </c>
      <c r="E174" s="2" t="s">
        <v>9</v>
      </c>
      <c r="F174" s="2" t="s">
        <v>61</v>
      </c>
      <c r="G174" s="1">
        <v>3068.48</v>
      </c>
      <c r="H174" s="1">
        <v>1285.44</v>
      </c>
      <c r="I174" s="4">
        <v>18</v>
      </c>
      <c r="J174" s="2" t="s">
        <v>68</v>
      </c>
      <c r="K174" s="1">
        <f>Tabelle4[[#This Row],[Menge kg Nges]]/1000</f>
        <v>3.0684800000000001</v>
      </c>
      <c r="L174" s="1">
        <f>Tabelle4[[#This Row],[Menge kg P2O5]]/1000</f>
        <v>1.2854400000000001</v>
      </c>
      <c r="M174" s="1">
        <f>Tabelle4[[#This Row],[Menge t Nges]]/Tabelle4[[#This Row],[Anzahl Lieferscheine]]</f>
        <v>0.17047111111111113</v>
      </c>
      <c r="N174" s="1">
        <f>Tabelle4[[#This Row],[Menge t P2O5]]/Tabelle4[[#This Row],[Anzahl Lieferscheine]]</f>
        <v>7.1413333333333343E-2</v>
      </c>
    </row>
    <row r="175" spans="1:14" x14ac:dyDescent="0.2">
      <c r="A175" s="2" t="s">
        <v>43</v>
      </c>
      <c r="B175" s="2" t="s">
        <v>43</v>
      </c>
      <c r="C175" s="2" t="s">
        <v>6</v>
      </c>
      <c r="D175" s="2" t="s">
        <v>7</v>
      </c>
      <c r="E175" s="2" t="s">
        <v>11</v>
      </c>
      <c r="F175" s="2" t="s">
        <v>61</v>
      </c>
      <c r="G175" s="1">
        <v>11120.599999999999</v>
      </c>
      <c r="H175" s="1">
        <v>5137.6099999999997</v>
      </c>
      <c r="I175" s="4">
        <v>63</v>
      </c>
      <c r="J175" s="2" t="s">
        <v>68</v>
      </c>
      <c r="K175" s="1">
        <f>Tabelle4[[#This Row],[Menge kg Nges]]/1000</f>
        <v>11.120599999999998</v>
      </c>
      <c r="L175" s="1">
        <f>Tabelle4[[#This Row],[Menge kg P2O5]]/1000</f>
        <v>5.1376099999999996</v>
      </c>
      <c r="M175" s="1">
        <f>Tabelle4[[#This Row],[Menge t Nges]]/Tabelle4[[#This Row],[Anzahl Lieferscheine]]</f>
        <v>0.1765174603174603</v>
      </c>
      <c r="N175" s="1">
        <f>Tabelle4[[#This Row],[Menge t P2O5]]/Tabelle4[[#This Row],[Anzahl Lieferscheine]]</f>
        <v>8.1549365079365069E-2</v>
      </c>
    </row>
    <row r="176" spans="1:14" x14ac:dyDescent="0.2">
      <c r="A176" s="2" t="s">
        <v>43</v>
      </c>
      <c r="B176" s="2" t="s">
        <v>43</v>
      </c>
      <c r="C176" s="2" t="s">
        <v>6</v>
      </c>
      <c r="D176" s="2" t="s">
        <v>7</v>
      </c>
      <c r="E176" s="2" t="s">
        <v>12</v>
      </c>
      <c r="F176" s="2" t="s">
        <v>61</v>
      </c>
      <c r="G176" s="1">
        <v>14838.340000000002</v>
      </c>
      <c r="H176" s="1">
        <v>5570.98</v>
      </c>
      <c r="I176" s="4">
        <v>55</v>
      </c>
      <c r="J176" s="2" t="s">
        <v>68</v>
      </c>
      <c r="K176" s="1">
        <f>Tabelle4[[#This Row],[Menge kg Nges]]/1000</f>
        <v>14.838340000000002</v>
      </c>
      <c r="L176" s="1">
        <f>Tabelle4[[#This Row],[Menge kg P2O5]]/1000</f>
        <v>5.5709799999999996</v>
      </c>
      <c r="M176" s="1">
        <f>Tabelle4[[#This Row],[Menge t Nges]]/Tabelle4[[#This Row],[Anzahl Lieferscheine]]</f>
        <v>0.26978800000000003</v>
      </c>
      <c r="N176" s="1">
        <f>Tabelle4[[#This Row],[Menge t P2O5]]/Tabelle4[[#This Row],[Anzahl Lieferscheine]]</f>
        <v>0.10129054545454545</v>
      </c>
    </row>
    <row r="177" spans="1:14" x14ac:dyDescent="0.2">
      <c r="A177" s="2" t="s">
        <v>43</v>
      </c>
      <c r="B177" s="2" t="s">
        <v>43</v>
      </c>
      <c r="C177" s="2" t="s">
        <v>6</v>
      </c>
      <c r="D177" s="2" t="s">
        <v>7</v>
      </c>
      <c r="E177" s="2" t="s">
        <v>13</v>
      </c>
      <c r="F177" s="2" t="s">
        <v>61</v>
      </c>
      <c r="G177" s="1">
        <v>20058.120000000003</v>
      </c>
      <c r="H177" s="1">
        <v>10463.219999999999</v>
      </c>
      <c r="I177" s="4">
        <v>114</v>
      </c>
      <c r="J177" s="2" t="s">
        <v>68</v>
      </c>
      <c r="K177" s="1">
        <f>Tabelle4[[#This Row],[Menge kg Nges]]/1000</f>
        <v>20.058120000000002</v>
      </c>
      <c r="L177" s="1">
        <f>Tabelle4[[#This Row],[Menge kg P2O5]]/1000</f>
        <v>10.46322</v>
      </c>
      <c r="M177" s="1">
        <f>Tabelle4[[#This Row],[Menge t Nges]]/Tabelle4[[#This Row],[Anzahl Lieferscheine]]</f>
        <v>0.17594842105263159</v>
      </c>
      <c r="N177" s="1">
        <f>Tabelle4[[#This Row],[Menge t P2O5]]/Tabelle4[[#This Row],[Anzahl Lieferscheine]]</f>
        <v>9.1782631578947366E-2</v>
      </c>
    </row>
    <row r="178" spans="1:14" x14ac:dyDescent="0.2">
      <c r="A178" s="2" t="s">
        <v>43</v>
      </c>
      <c r="B178" s="2" t="s">
        <v>43</v>
      </c>
      <c r="C178" s="2" t="s">
        <v>6</v>
      </c>
      <c r="D178" s="2" t="s">
        <v>7</v>
      </c>
      <c r="E178" s="2" t="s">
        <v>14</v>
      </c>
      <c r="F178" s="2" t="s">
        <v>61</v>
      </c>
      <c r="G178" s="1">
        <v>786</v>
      </c>
      <c r="H178" s="1">
        <v>531</v>
      </c>
      <c r="I178" s="4">
        <v>7</v>
      </c>
      <c r="J178" s="2" t="s">
        <v>68</v>
      </c>
      <c r="K178" s="1">
        <f>Tabelle4[[#This Row],[Menge kg Nges]]/1000</f>
        <v>0.78600000000000003</v>
      </c>
      <c r="L178" s="1">
        <f>Tabelle4[[#This Row],[Menge kg P2O5]]/1000</f>
        <v>0.53100000000000003</v>
      </c>
      <c r="M178" s="1">
        <f>Tabelle4[[#This Row],[Menge t Nges]]/Tabelle4[[#This Row],[Anzahl Lieferscheine]]</f>
        <v>0.11228571428571429</v>
      </c>
      <c r="N178" s="1">
        <f>Tabelle4[[#This Row],[Menge t P2O5]]/Tabelle4[[#This Row],[Anzahl Lieferscheine]]</f>
        <v>7.5857142857142859E-2</v>
      </c>
    </row>
    <row r="179" spans="1:14" x14ac:dyDescent="0.2">
      <c r="A179" s="2" t="s">
        <v>43</v>
      </c>
      <c r="B179" s="2" t="s">
        <v>43</v>
      </c>
      <c r="C179" s="2" t="s">
        <v>6</v>
      </c>
      <c r="D179" s="2" t="s">
        <v>15</v>
      </c>
      <c r="E179" s="2" t="s">
        <v>18</v>
      </c>
      <c r="F179" s="2" t="s">
        <v>61</v>
      </c>
      <c r="G179" s="1">
        <v>339.6</v>
      </c>
      <c r="H179" s="1">
        <v>262</v>
      </c>
      <c r="I179" s="4">
        <v>2</v>
      </c>
      <c r="J179" s="2" t="s">
        <v>68</v>
      </c>
      <c r="K179" s="1">
        <f>Tabelle4[[#This Row],[Menge kg Nges]]/1000</f>
        <v>0.33960000000000001</v>
      </c>
      <c r="L179" s="1">
        <f>Tabelle4[[#This Row],[Menge kg P2O5]]/1000</f>
        <v>0.26200000000000001</v>
      </c>
      <c r="M179" s="1">
        <f>Tabelle4[[#This Row],[Menge t Nges]]/Tabelle4[[#This Row],[Anzahl Lieferscheine]]</f>
        <v>0.16980000000000001</v>
      </c>
      <c r="N179" s="1">
        <f>Tabelle4[[#This Row],[Menge t P2O5]]/Tabelle4[[#This Row],[Anzahl Lieferscheine]]</f>
        <v>0.13100000000000001</v>
      </c>
    </row>
    <row r="180" spans="1:14" x14ac:dyDescent="0.2">
      <c r="A180" s="2" t="s">
        <v>43</v>
      </c>
      <c r="B180" s="2" t="s">
        <v>43</v>
      </c>
      <c r="C180" s="2" t="s">
        <v>6</v>
      </c>
      <c r="D180" s="2" t="s">
        <v>15</v>
      </c>
      <c r="E180" s="2" t="s">
        <v>9</v>
      </c>
      <c r="F180" s="2" t="s">
        <v>61</v>
      </c>
      <c r="G180" s="1">
        <v>88.32</v>
      </c>
      <c r="H180" s="1">
        <v>57.6</v>
      </c>
      <c r="I180" s="4">
        <v>2</v>
      </c>
      <c r="J180" s="2" t="s">
        <v>68</v>
      </c>
      <c r="K180" s="1">
        <f>Tabelle4[[#This Row],[Menge kg Nges]]/1000</f>
        <v>8.8319999999999996E-2</v>
      </c>
      <c r="L180" s="1">
        <f>Tabelle4[[#This Row],[Menge kg P2O5]]/1000</f>
        <v>5.7599999999999998E-2</v>
      </c>
      <c r="M180" s="1">
        <f>Tabelle4[[#This Row],[Menge t Nges]]/Tabelle4[[#This Row],[Anzahl Lieferscheine]]</f>
        <v>4.4159999999999998E-2</v>
      </c>
      <c r="N180" s="1">
        <f>Tabelle4[[#This Row],[Menge t P2O5]]/Tabelle4[[#This Row],[Anzahl Lieferscheine]]</f>
        <v>2.8799999999999999E-2</v>
      </c>
    </row>
    <row r="181" spans="1:14" x14ac:dyDescent="0.2">
      <c r="A181" s="2" t="s">
        <v>43</v>
      </c>
      <c r="B181" s="2" t="s">
        <v>43</v>
      </c>
      <c r="C181" s="2" t="s">
        <v>6</v>
      </c>
      <c r="D181" s="2" t="s">
        <v>15</v>
      </c>
      <c r="E181" s="2" t="s">
        <v>13</v>
      </c>
      <c r="F181" s="2" t="s">
        <v>61</v>
      </c>
      <c r="G181" s="1">
        <v>155</v>
      </c>
      <c r="H181" s="1">
        <v>140</v>
      </c>
      <c r="I181" s="4">
        <v>1</v>
      </c>
      <c r="J181" s="2" t="s">
        <v>68</v>
      </c>
      <c r="K181" s="1">
        <f>Tabelle4[[#This Row],[Menge kg Nges]]/1000</f>
        <v>0.155</v>
      </c>
      <c r="L181" s="1">
        <f>Tabelle4[[#This Row],[Menge kg P2O5]]/1000</f>
        <v>0.14000000000000001</v>
      </c>
      <c r="M181" s="1">
        <f>Tabelle4[[#This Row],[Menge t Nges]]/Tabelle4[[#This Row],[Anzahl Lieferscheine]]</f>
        <v>0.155</v>
      </c>
      <c r="N181" s="1">
        <f>Tabelle4[[#This Row],[Menge t P2O5]]/Tabelle4[[#This Row],[Anzahl Lieferscheine]]</f>
        <v>0.14000000000000001</v>
      </c>
    </row>
    <row r="182" spans="1:14" x14ac:dyDescent="0.2">
      <c r="A182" s="2" t="s">
        <v>43</v>
      </c>
      <c r="B182" s="2" t="s">
        <v>36</v>
      </c>
      <c r="C182" s="2" t="s">
        <v>6</v>
      </c>
      <c r="D182" s="2" t="s">
        <v>30</v>
      </c>
      <c r="E182" s="2" t="s">
        <v>26</v>
      </c>
      <c r="F182" s="2" t="s">
        <v>61</v>
      </c>
      <c r="G182" s="1">
        <v>2672.45</v>
      </c>
      <c r="H182" s="1">
        <v>1485.2499999999995</v>
      </c>
      <c r="I182" s="4">
        <v>22</v>
      </c>
      <c r="J182" s="2" t="s">
        <v>68</v>
      </c>
      <c r="K182" s="1">
        <f>Tabelle4[[#This Row],[Menge kg Nges]]/1000</f>
        <v>2.67245</v>
      </c>
      <c r="L182" s="1">
        <f>Tabelle4[[#This Row],[Menge kg P2O5]]/1000</f>
        <v>1.4852499999999995</v>
      </c>
      <c r="M182" s="1">
        <f>Tabelle4[[#This Row],[Menge t Nges]]/Tabelle4[[#This Row],[Anzahl Lieferscheine]]</f>
        <v>0.121475</v>
      </c>
      <c r="N182" s="1">
        <f>Tabelle4[[#This Row],[Menge t P2O5]]/Tabelle4[[#This Row],[Anzahl Lieferscheine]]</f>
        <v>6.7511363636363619E-2</v>
      </c>
    </row>
    <row r="183" spans="1:14" x14ac:dyDescent="0.2">
      <c r="A183" s="2" t="s">
        <v>43</v>
      </c>
      <c r="B183" s="2" t="s">
        <v>36</v>
      </c>
      <c r="C183" s="2" t="s">
        <v>6</v>
      </c>
      <c r="D183" s="2" t="s">
        <v>7</v>
      </c>
      <c r="E183" s="2" t="s">
        <v>11</v>
      </c>
      <c r="F183" s="2" t="s">
        <v>61</v>
      </c>
      <c r="G183" s="1">
        <v>2793.5199999999995</v>
      </c>
      <c r="H183" s="1">
        <v>1322.94</v>
      </c>
      <c r="I183" s="4">
        <v>16</v>
      </c>
      <c r="J183" s="2" t="s">
        <v>68</v>
      </c>
      <c r="K183" s="1">
        <f>Tabelle4[[#This Row],[Menge kg Nges]]/1000</f>
        <v>2.7935199999999996</v>
      </c>
      <c r="L183" s="1">
        <f>Tabelle4[[#This Row],[Menge kg P2O5]]/1000</f>
        <v>1.32294</v>
      </c>
      <c r="M183" s="1">
        <f>Tabelle4[[#This Row],[Menge t Nges]]/Tabelle4[[#This Row],[Anzahl Lieferscheine]]</f>
        <v>0.17459499999999997</v>
      </c>
      <c r="N183" s="1">
        <f>Tabelle4[[#This Row],[Menge t P2O5]]/Tabelle4[[#This Row],[Anzahl Lieferscheine]]</f>
        <v>8.268375E-2</v>
      </c>
    </row>
    <row r="184" spans="1:14" x14ac:dyDescent="0.2">
      <c r="A184" s="2" t="s">
        <v>43</v>
      </c>
      <c r="B184" s="2" t="s">
        <v>36</v>
      </c>
      <c r="C184" s="2" t="s">
        <v>6</v>
      </c>
      <c r="D184" s="2" t="s">
        <v>7</v>
      </c>
      <c r="E184" s="2" t="s">
        <v>12</v>
      </c>
      <c r="F184" s="2" t="s">
        <v>61</v>
      </c>
      <c r="G184" s="1">
        <v>2377.6000000000004</v>
      </c>
      <c r="H184" s="1">
        <v>950.6</v>
      </c>
      <c r="I184" s="4">
        <v>12</v>
      </c>
      <c r="J184" s="2" t="s">
        <v>68</v>
      </c>
      <c r="K184" s="1">
        <f>Tabelle4[[#This Row],[Menge kg Nges]]/1000</f>
        <v>2.3776000000000002</v>
      </c>
      <c r="L184" s="1">
        <f>Tabelle4[[#This Row],[Menge kg P2O5]]/1000</f>
        <v>0.9506</v>
      </c>
      <c r="M184" s="1">
        <f>Tabelle4[[#This Row],[Menge t Nges]]/Tabelle4[[#This Row],[Anzahl Lieferscheine]]</f>
        <v>0.19813333333333336</v>
      </c>
      <c r="N184" s="1">
        <f>Tabelle4[[#This Row],[Menge t P2O5]]/Tabelle4[[#This Row],[Anzahl Lieferscheine]]</f>
        <v>7.9216666666666671E-2</v>
      </c>
    </row>
    <row r="185" spans="1:14" x14ac:dyDescent="0.2">
      <c r="A185" s="2" t="s">
        <v>43</v>
      </c>
      <c r="B185" s="2" t="s">
        <v>36</v>
      </c>
      <c r="C185" s="2" t="s">
        <v>6</v>
      </c>
      <c r="D185" s="2" t="s">
        <v>7</v>
      </c>
      <c r="E185" s="2" t="s">
        <v>13</v>
      </c>
      <c r="F185" s="2" t="s">
        <v>61</v>
      </c>
      <c r="G185" s="1">
        <v>4291.6000000000004</v>
      </c>
      <c r="H185" s="1">
        <v>2357.5</v>
      </c>
      <c r="I185" s="4">
        <v>23</v>
      </c>
      <c r="J185" s="2" t="s">
        <v>68</v>
      </c>
      <c r="K185" s="1">
        <f>Tabelle4[[#This Row],[Menge kg Nges]]/1000</f>
        <v>4.2916000000000007</v>
      </c>
      <c r="L185" s="1">
        <f>Tabelle4[[#This Row],[Menge kg P2O5]]/1000</f>
        <v>2.3574999999999999</v>
      </c>
      <c r="M185" s="1">
        <f>Tabelle4[[#This Row],[Menge t Nges]]/Tabelle4[[#This Row],[Anzahl Lieferscheine]]</f>
        <v>0.18659130434782611</v>
      </c>
      <c r="N185" s="1">
        <f>Tabelle4[[#This Row],[Menge t P2O5]]/Tabelle4[[#This Row],[Anzahl Lieferscheine]]</f>
        <v>0.10249999999999999</v>
      </c>
    </row>
    <row r="186" spans="1:14" x14ac:dyDescent="0.2">
      <c r="A186" s="2" t="s">
        <v>43</v>
      </c>
      <c r="B186" s="2" t="s">
        <v>36</v>
      </c>
      <c r="C186" s="2" t="s">
        <v>6</v>
      </c>
      <c r="D186" s="2" t="s">
        <v>7</v>
      </c>
      <c r="E186" s="2" t="s">
        <v>14</v>
      </c>
      <c r="F186" s="2" t="s">
        <v>61</v>
      </c>
      <c r="G186" s="1">
        <v>296.31</v>
      </c>
      <c r="H186" s="1">
        <v>200.03</v>
      </c>
      <c r="I186" s="4">
        <v>3</v>
      </c>
      <c r="J186" s="2" t="s">
        <v>68</v>
      </c>
      <c r="K186" s="1">
        <f>Tabelle4[[#This Row],[Menge kg Nges]]/1000</f>
        <v>0.29631000000000002</v>
      </c>
      <c r="L186" s="1">
        <f>Tabelle4[[#This Row],[Menge kg P2O5]]/1000</f>
        <v>0.20003000000000001</v>
      </c>
      <c r="M186" s="1">
        <f>Tabelle4[[#This Row],[Menge t Nges]]/Tabelle4[[#This Row],[Anzahl Lieferscheine]]</f>
        <v>9.8770000000000011E-2</v>
      </c>
      <c r="N186" s="1">
        <f>Tabelle4[[#This Row],[Menge t P2O5]]/Tabelle4[[#This Row],[Anzahl Lieferscheine]]</f>
        <v>6.6676666666666676E-2</v>
      </c>
    </row>
    <row r="187" spans="1:14" x14ac:dyDescent="0.2">
      <c r="A187" s="2" t="s">
        <v>43</v>
      </c>
      <c r="B187" s="2" t="s">
        <v>36</v>
      </c>
      <c r="C187" s="2" t="s">
        <v>6</v>
      </c>
      <c r="D187" s="2" t="s">
        <v>15</v>
      </c>
      <c r="E187" s="2" t="s">
        <v>16</v>
      </c>
      <c r="F187" s="2" t="s">
        <v>61</v>
      </c>
      <c r="G187" s="1">
        <v>125</v>
      </c>
      <c r="H187" s="1">
        <v>115</v>
      </c>
      <c r="I187" s="4">
        <v>1</v>
      </c>
      <c r="J187" s="2" t="s">
        <v>68</v>
      </c>
      <c r="K187" s="1">
        <f>Tabelle4[[#This Row],[Menge kg Nges]]/1000</f>
        <v>0.125</v>
      </c>
      <c r="L187" s="1">
        <f>Tabelle4[[#This Row],[Menge kg P2O5]]/1000</f>
        <v>0.115</v>
      </c>
      <c r="M187" s="1">
        <f>Tabelle4[[#This Row],[Menge t Nges]]/Tabelle4[[#This Row],[Anzahl Lieferscheine]]</f>
        <v>0.125</v>
      </c>
      <c r="N187" s="1">
        <f>Tabelle4[[#This Row],[Menge t P2O5]]/Tabelle4[[#This Row],[Anzahl Lieferscheine]]</f>
        <v>0.115</v>
      </c>
    </row>
    <row r="188" spans="1:14" x14ac:dyDescent="0.2">
      <c r="A188" s="2" t="s">
        <v>43</v>
      </c>
      <c r="B188" s="2" t="s">
        <v>36</v>
      </c>
      <c r="C188" s="2" t="s">
        <v>6</v>
      </c>
      <c r="D188" s="2" t="s">
        <v>15</v>
      </c>
      <c r="E188" s="2" t="s">
        <v>18</v>
      </c>
      <c r="F188" s="2" t="s">
        <v>61</v>
      </c>
      <c r="G188" s="1">
        <v>578.91999999999996</v>
      </c>
      <c r="H188" s="1">
        <v>450.99999999999994</v>
      </c>
      <c r="I188" s="4">
        <v>4</v>
      </c>
      <c r="J188" s="2" t="s">
        <v>68</v>
      </c>
      <c r="K188" s="1">
        <f>Tabelle4[[#This Row],[Menge kg Nges]]/1000</f>
        <v>0.57891999999999999</v>
      </c>
      <c r="L188" s="1">
        <f>Tabelle4[[#This Row],[Menge kg P2O5]]/1000</f>
        <v>0.45099999999999996</v>
      </c>
      <c r="M188" s="1">
        <f>Tabelle4[[#This Row],[Menge t Nges]]/Tabelle4[[#This Row],[Anzahl Lieferscheine]]</f>
        <v>0.14473</v>
      </c>
      <c r="N188" s="1">
        <f>Tabelle4[[#This Row],[Menge t P2O5]]/Tabelle4[[#This Row],[Anzahl Lieferscheine]]</f>
        <v>0.11274999999999999</v>
      </c>
    </row>
    <row r="189" spans="1:14" x14ac:dyDescent="0.2">
      <c r="A189" s="2" t="s">
        <v>43</v>
      </c>
      <c r="B189" s="2" t="s">
        <v>44</v>
      </c>
      <c r="C189" s="2" t="s">
        <v>6</v>
      </c>
      <c r="D189" s="2" t="s">
        <v>7</v>
      </c>
      <c r="E189" s="2" t="s">
        <v>12</v>
      </c>
      <c r="F189" s="2" t="s">
        <v>61</v>
      </c>
      <c r="G189" s="1">
        <v>684</v>
      </c>
      <c r="H189" s="1">
        <v>234</v>
      </c>
      <c r="I189" s="4">
        <v>2</v>
      </c>
      <c r="J189" s="2" t="s">
        <v>68</v>
      </c>
      <c r="K189" s="1">
        <f>Tabelle4[[#This Row],[Menge kg Nges]]/1000</f>
        <v>0.68400000000000005</v>
      </c>
      <c r="L189" s="1">
        <f>Tabelle4[[#This Row],[Menge kg P2O5]]/1000</f>
        <v>0.23400000000000001</v>
      </c>
      <c r="M189" s="1">
        <f>Tabelle4[[#This Row],[Menge t Nges]]/Tabelle4[[#This Row],[Anzahl Lieferscheine]]</f>
        <v>0.34200000000000003</v>
      </c>
      <c r="N189" s="1">
        <f>Tabelle4[[#This Row],[Menge t P2O5]]/Tabelle4[[#This Row],[Anzahl Lieferscheine]]</f>
        <v>0.11700000000000001</v>
      </c>
    </row>
    <row r="190" spans="1:14" x14ac:dyDescent="0.2">
      <c r="A190" s="2" t="s">
        <v>43</v>
      </c>
      <c r="B190" s="2" t="s">
        <v>37</v>
      </c>
      <c r="C190" s="2" t="s">
        <v>6</v>
      </c>
      <c r="D190" s="2" t="s">
        <v>30</v>
      </c>
      <c r="E190" s="2" t="s">
        <v>26</v>
      </c>
      <c r="F190" s="2" t="s">
        <v>61</v>
      </c>
      <c r="G190" s="1">
        <v>463.99</v>
      </c>
      <c r="H190" s="1">
        <v>294</v>
      </c>
      <c r="I190" s="4">
        <v>5</v>
      </c>
      <c r="J190" s="2" t="s">
        <v>68</v>
      </c>
      <c r="K190" s="1">
        <f>Tabelle4[[#This Row],[Menge kg Nges]]/1000</f>
        <v>0.46399000000000001</v>
      </c>
      <c r="L190" s="1">
        <f>Tabelle4[[#This Row],[Menge kg P2O5]]/1000</f>
        <v>0.29399999999999998</v>
      </c>
      <c r="M190" s="1">
        <f>Tabelle4[[#This Row],[Menge t Nges]]/Tabelle4[[#This Row],[Anzahl Lieferscheine]]</f>
        <v>9.2798000000000005E-2</v>
      </c>
      <c r="N190" s="1">
        <f>Tabelle4[[#This Row],[Menge t P2O5]]/Tabelle4[[#This Row],[Anzahl Lieferscheine]]</f>
        <v>5.8799999999999998E-2</v>
      </c>
    </row>
    <row r="191" spans="1:14" x14ac:dyDescent="0.2">
      <c r="A191" s="2" t="s">
        <v>43</v>
      </c>
      <c r="B191" s="2" t="s">
        <v>37</v>
      </c>
      <c r="C191" s="2" t="s">
        <v>6</v>
      </c>
      <c r="D191" s="2" t="s">
        <v>7</v>
      </c>
      <c r="E191" s="2" t="s">
        <v>9</v>
      </c>
      <c r="F191" s="2" t="s">
        <v>61</v>
      </c>
      <c r="G191" s="1">
        <v>525.5</v>
      </c>
      <c r="H191" s="1">
        <v>217.2</v>
      </c>
      <c r="I191" s="4">
        <v>4</v>
      </c>
      <c r="J191" s="2" t="s">
        <v>68</v>
      </c>
      <c r="K191" s="1">
        <f>Tabelle4[[#This Row],[Menge kg Nges]]/1000</f>
        <v>0.52549999999999997</v>
      </c>
      <c r="L191" s="1">
        <f>Tabelle4[[#This Row],[Menge kg P2O5]]/1000</f>
        <v>0.21719999999999998</v>
      </c>
      <c r="M191" s="1">
        <f>Tabelle4[[#This Row],[Menge t Nges]]/Tabelle4[[#This Row],[Anzahl Lieferscheine]]</f>
        <v>0.13137499999999999</v>
      </c>
      <c r="N191" s="1">
        <f>Tabelle4[[#This Row],[Menge t P2O5]]/Tabelle4[[#This Row],[Anzahl Lieferscheine]]</f>
        <v>5.4299999999999994E-2</v>
      </c>
    </row>
    <row r="192" spans="1:14" x14ac:dyDescent="0.2">
      <c r="A192" s="2" t="s">
        <v>43</v>
      </c>
      <c r="B192" s="2" t="s">
        <v>37</v>
      </c>
      <c r="C192" s="2" t="s">
        <v>6</v>
      </c>
      <c r="D192" s="2" t="s">
        <v>7</v>
      </c>
      <c r="E192" s="2" t="s">
        <v>11</v>
      </c>
      <c r="F192" s="2" t="s">
        <v>61</v>
      </c>
      <c r="G192" s="1">
        <v>579</v>
      </c>
      <c r="H192" s="1">
        <v>259.8</v>
      </c>
      <c r="I192" s="4">
        <v>4</v>
      </c>
      <c r="J192" s="2" t="s">
        <v>68</v>
      </c>
      <c r="K192" s="1">
        <f>Tabelle4[[#This Row],[Menge kg Nges]]/1000</f>
        <v>0.57899999999999996</v>
      </c>
      <c r="L192" s="1">
        <f>Tabelle4[[#This Row],[Menge kg P2O5]]/1000</f>
        <v>0.25980000000000003</v>
      </c>
      <c r="M192" s="1">
        <f>Tabelle4[[#This Row],[Menge t Nges]]/Tabelle4[[#This Row],[Anzahl Lieferscheine]]</f>
        <v>0.14474999999999999</v>
      </c>
      <c r="N192" s="1">
        <f>Tabelle4[[#This Row],[Menge t P2O5]]/Tabelle4[[#This Row],[Anzahl Lieferscheine]]</f>
        <v>6.4950000000000008E-2</v>
      </c>
    </row>
    <row r="193" spans="1:14" x14ac:dyDescent="0.2">
      <c r="A193" s="2" t="s">
        <v>43</v>
      </c>
      <c r="B193" s="2" t="s">
        <v>37</v>
      </c>
      <c r="C193" s="2" t="s">
        <v>6</v>
      </c>
      <c r="D193" s="2" t="s">
        <v>7</v>
      </c>
      <c r="E193" s="2" t="s">
        <v>12</v>
      </c>
      <c r="F193" s="2" t="s">
        <v>61</v>
      </c>
      <c r="G193" s="1">
        <v>2943.2</v>
      </c>
      <c r="H193" s="1">
        <v>1038.5999999999999</v>
      </c>
      <c r="I193" s="4">
        <v>9</v>
      </c>
      <c r="J193" s="2" t="s">
        <v>68</v>
      </c>
      <c r="K193" s="1">
        <f>Tabelle4[[#This Row],[Menge kg Nges]]/1000</f>
        <v>2.9432</v>
      </c>
      <c r="L193" s="1">
        <f>Tabelle4[[#This Row],[Menge kg P2O5]]/1000</f>
        <v>1.0386</v>
      </c>
      <c r="M193" s="1">
        <f>Tabelle4[[#This Row],[Menge t Nges]]/Tabelle4[[#This Row],[Anzahl Lieferscheine]]</f>
        <v>0.32702222222222221</v>
      </c>
      <c r="N193" s="1">
        <f>Tabelle4[[#This Row],[Menge t P2O5]]/Tabelle4[[#This Row],[Anzahl Lieferscheine]]</f>
        <v>0.1154</v>
      </c>
    </row>
    <row r="194" spans="1:14" x14ac:dyDescent="0.2">
      <c r="A194" s="2" t="s">
        <v>43</v>
      </c>
      <c r="B194" s="2" t="s">
        <v>37</v>
      </c>
      <c r="C194" s="2" t="s">
        <v>6</v>
      </c>
      <c r="D194" s="2" t="s">
        <v>7</v>
      </c>
      <c r="E194" s="2" t="s">
        <v>13</v>
      </c>
      <c r="F194" s="2" t="s">
        <v>61</v>
      </c>
      <c r="G194" s="1">
        <v>3336.1800000000003</v>
      </c>
      <c r="H194" s="1">
        <v>1773.8999999999999</v>
      </c>
      <c r="I194" s="4">
        <v>16</v>
      </c>
      <c r="J194" s="2" t="s">
        <v>68</v>
      </c>
      <c r="K194" s="1">
        <f>Tabelle4[[#This Row],[Menge kg Nges]]/1000</f>
        <v>3.3361800000000001</v>
      </c>
      <c r="L194" s="1">
        <f>Tabelle4[[#This Row],[Menge kg P2O5]]/1000</f>
        <v>1.7738999999999998</v>
      </c>
      <c r="M194" s="1">
        <f>Tabelle4[[#This Row],[Menge t Nges]]/Tabelle4[[#This Row],[Anzahl Lieferscheine]]</f>
        <v>0.20851125000000001</v>
      </c>
      <c r="N194" s="1">
        <f>Tabelle4[[#This Row],[Menge t P2O5]]/Tabelle4[[#This Row],[Anzahl Lieferscheine]]</f>
        <v>0.11086874999999999</v>
      </c>
    </row>
    <row r="195" spans="1:14" x14ac:dyDescent="0.2">
      <c r="A195" s="2" t="s">
        <v>43</v>
      </c>
      <c r="B195" s="2" t="s">
        <v>37</v>
      </c>
      <c r="C195" s="2" t="s">
        <v>6</v>
      </c>
      <c r="D195" s="2" t="s">
        <v>7</v>
      </c>
      <c r="E195" s="2" t="s">
        <v>14</v>
      </c>
      <c r="F195" s="2" t="s">
        <v>61</v>
      </c>
      <c r="G195" s="1">
        <v>947.31</v>
      </c>
      <c r="H195" s="1">
        <v>618.02999999999986</v>
      </c>
      <c r="I195" s="4">
        <v>6</v>
      </c>
      <c r="J195" s="2" t="s">
        <v>68</v>
      </c>
      <c r="K195" s="1">
        <f>Tabelle4[[#This Row],[Menge kg Nges]]/1000</f>
        <v>0.94730999999999999</v>
      </c>
      <c r="L195" s="1">
        <f>Tabelle4[[#This Row],[Menge kg P2O5]]/1000</f>
        <v>0.61802999999999986</v>
      </c>
      <c r="M195" s="1">
        <f>Tabelle4[[#This Row],[Menge t Nges]]/Tabelle4[[#This Row],[Anzahl Lieferscheine]]</f>
        <v>0.157885</v>
      </c>
      <c r="N195" s="1">
        <f>Tabelle4[[#This Row],[Menge t P2O5]]/Tabelle4[[#This Row],[Anzahl Lieferscheine]]</f>
        <v>0.10300499999999997</v>
      </c>
    </row>
    <row r="196" spans="1:14" x14ac:dyDescent="0.2">
      <c r="A196" s="2" t="s">
        <v>43</v>
      </c>
      <c r="B196" s="2" t="s">
        <v>37</v>
      </c>
      <c r="C196" s="2" t="s">
        <v>6</v>
      </c>
      <c r="D196" s="2" t="s">
        <v>15</v>
      </c>
      <c r="E196" s="2" t="s">
        <v>18</v>
      </c>
      <c r="F196" s="2" t="s">
        <v>61</v>
      </c>
      <c r="G196" s="1">
        <v>579.15000000000009</v>
      </c>
      <c r="H196" s="1">
        <v>425.25</v>
      </c>
      <c r="I196" s="4">
        <v>3</v>
      </c>
      <c r="J196" s="2" t="s">
        <v>68</v>
      </c>
      <c r="K196" s="1">
        <f>Tabelle4[[#This Row],[Menge kg Nges]]/1000</f>
        <v>0.57915000000000005</v>
      </c>
      <c r="L196" s="1">
        <f>Tabelle4[[#This Row],[Menge kg P2O5]]/1000</f>
        <v>0.42525000000000002</v>
      </c>
      <c r="M196" s="1">
        <f>Tabelle4[[#This Row],[Menge t Nges]]/Tabelle4[[#This Row],[Anzahl Lieferscheine]]</f>
        <v>0.19305000000000003</v>
      </c>
      <c r="N196" s="1">
        <f>Tabelle4[[#This Row],[Menge t P2O5]]/Tabelle4[[#This Row],[Anzahl Lieferscheine]]</f>
        <v>0.14175000000000001</v>
      </c>
    </row>
    <row r="197" spans="1:14" x14ac:dyDescent="0.2">
      <c r="A197" s="2" t="s">
        <v>43</v>
      </c>
      <c r="B197" s="2" t="s">
        <v>37</v>
      </c>
      <c r="C197" s="2" t="s">
        <v>6</v>
      </c>
      <c r="D197" s="2" t="s">
        <v>15</v>
      </c>
      <c r="E197" s="2" t="s">
        <v>19</v>
      </c>
      <c r="F197" s="2" t="s">
        <v>61</v>
      </c>
      <c r="G197" s="1">
        <v>476</v>
      </c>
      <c r="H197" s="1">
        <v>383</v>
      </c>
      <c r="I197" s="4">
        <v>1</v>
      </c>
      <c r="J197" s="2" t="s">
        <v>68</v>
      </c>
      <c r="K197" s="1">
        <f>Tabelle4[[#This Row],[Menge kg Nges]]/1000</f>
        <v>0.47599999999999998</v>
      </c>
      <c r="L197" s="1">
        <f>Tabelle4[[#This Row],[Menge kg P2O5]]/1000</f>
        <v>0.38300000000000001</v>
      </c>
      <c r="M197" s="1">
        <f>Tabelle4[[#This Row],[Menge t Nges]]/Tabelle4[[#This Row],[Anzahl Lieferscheine]]</f>
        <v>0.47599999999999998</v>
      </c>
      <c r="N197" s="1">
        <f>Tabelle4[[#This Row],[Menge t P2O5]]/Tabelle4[[#This Row],[Anzahl Lieferscheine]]</f>
        <v>0.38300000000000001</v>
      </c>
    </row>
    <row r="198" spans="1:14" x14ac:dyDescent="0.2">
      <c r="A198" s="2" t="s">
        <v>43</v>
      </c>
      <c r="B198" s="2" t="s">
        <v>37</v>
      </c>
      <c r="C198" s="2" t="s">
        <v>6</v>
      </c>
      <c r="D198" s="2" t="s">
        <v>15</v>
      </c>
      <c r="E198" s="2" t="s">
        <v>21</v>
      </c>
      <c r="F198" s="2" t="s">
        <v>61</v>
      </c>
      <c r="G198" s="1">
        <v>1437.9</v>
      </c>
      <c r="H198" s="1">
        <v>861.6</v>
      </c>
      <c r="I198" s="4">
        <v>7</v>
      </c>
      <c r="J198" s="2" t="s">
        <v>68</v>
      </c>
      <c r="K198" s="1">
        <f>Tabelle4[[#This Row],[Menge kg Nges]]/1000</f>
        <v>1.4379000000000002</v>
      </c>
      <c r="L198" s="1">
        <f>Tabelle4[[#This Row],[Menge kg P2O5]]/1000</f>
        <v>0.86160000000000003</v>
      </c>
      <c r="M198" s="1">
        <f>Tabelle4[[#This Row],[Menge t Nges]]/Tabelle4[[#This Row],[Anzahl Lieferscheine]]</f>
        <v>0.20541428571428574</v>
      </c>
      <c r="N198" s="1">
        <f>Tabelle4[[#This Row],[Menge t P2O5]]/Tabelle4[[#This Row],[Anzahl Lieferscheine]]</f>
        <v>0.12308571428571428</v>
      </c>
    </row>
    <row r="199" spans="1:14" x14ac:dyDescent="0.2">
      <c r="A199" s="2" t="s">
        <v>43</v>
      </c>
      <c r="B199" s="2" t="s">
        <v>37</v>
      </c>
      <c r="C199" s="2" t="s">
        <v>6</v>
      </c>
      <c r="D199" s="2" t="s">
        <v>15</v>
      </c>
      <c r="E199" s="2" t="s">
        <v>9</v>
      </c>
      <c r="F199" s="2" t="s">
        <v>61</v>
      </c>
      <c r="G199" s="1">
        <v>214.4</v>
      </c>
      <c r="H199" s="1">
        <v>192</v>
      </c>
      <c r="I199" s="4">
        <v>1</v>
      </c>
      <c r="J199" s="2" t="s">
        <v>68</v>
      </c>
      <c r="K199" s="1">
        <f>Tabelle4[[#This Row],[Menge kg Nges]]/1000</f>
        <v>0.21440000000000001</v>
      </c>
      <c r="L199" s="1">
        <f>Tabelle4[[#This Row],[Menge kg P2O5]]/1000</f>
        <v>0.192</v>
      </c>
      <c r="M199" s="1">
        <f>Tabelle4[[#This Row],[Menge t Nges]]/Tabelle4[[#This Row],[Anzahl Lieferscheine]]</f>
        <v>0.21440000000000001</v>
      </c>
      <c r="N199" s="1">
        <f>Tabelle4[[#This Row],[Menge t P2O5]]/Tabelle4[[#This Row],[Anzahl Lieferscheine]]</f>
        <v>0.192</v>
      </c>
    </row>
    <row r="200" spans="1:14" x14ac:dyDescent="0.2">
      <c r="A200" s="2" t="s">
        <v>43</v>
      </c>
      <c r="B200" s="2" t="s">
        <v>38</v>
      </c>
      <c r="C200" s="2" t="s">
        <v>6</v>
      </c>
      <c r="D200" s="2" t="s">
        <v>15</v>
      </c>
      <c r="E200" s="2" t="s">
        <v>18</v>
      </c>
      <c r="F200" s="2" t="s">
        <v>61</v>
      </c>
      <c r="G200" s="1">
        <v>235.2</v>
      </c>
      <c r="H200" s="1">
        <v>190.4</v>
      </c>
      <c r="I200" s="4">
        <v>1</v>
      </c>
      <c r="J200" s="2" t="s">
        <v>68</v>
      </c>
      <c r="K200" s="1">
        <f>Tabelle4[[#This Row],[Menge kg Nges]]/1000</f>
        <v>0.23519999999999999</v>
      </c>
      <c r="L200" s="1">
        <f>Tabelle4[[#This Row],[Menge kg P2O5]]/1000</f>
        <v>0.19040000000000001</v>
      </c>
      <c r="M200" s="1">
        <f>Tabelle4[[#This Row],[Menge t Nges]]/Tabelle4[[#This Row],[Anzahl Lieferscheine]]</f>
        <v>0.23519999999999999</v>
      </c>
      <c r="N200" s="1">
        <f>Tabelle4[[#This Row],[Menge t P2O5]]/Tabelle4[[#This Row],[Anzahl Lieferscheine]]</f>
        <v>0.19040000000000001</v>
      </c>
    </row>
    <row r="201" spans="1:14" x14ac:dyDescent="0.2">
      <c r="A201" s="2" t="s">
        <v>43</v>
      </c>
      <c r="B201" s="2" t="s">
        <v>40</v>
      </c>
      <c r="C201" s="2" t="s">
        <v>6</v>
      </c>
      <c r="D201" s="2" t="s">
        <v>7</v>
      </c>
      <c r="E201" s="2" t="s">
        <v>11</v>
      </c>
      <c r="F201" s="2" t="s">
        <v>61</v>
      </c>
      <c r="G201" s="1">
        <v>181.12</v>
      </c>
      <c r="H201" s="1">
        <v>72.45</v>
      </c>
      <c r="I201" s="4">
        <v>1</v>
      </c>
      <c r="J201" s="2" t="s">
        <v>68</v>
      </c>
      <c r="K201" s="1">
        <f>Tabelle4[[#This Row],[Menge kg Nges]]/1000</f>
        <v>0.18112</v>
      </c>
      <c r="L201" s="1">
        <f>Tabelle4[[#This Row],[Menge kg P2O5]]/1000</f>
        <v>7.2450000000000001E-2</v>
      </c>
      <c r="M201" s="1">
        <f>Tabelle4[[#This Row],[Menge t Nges]]/Tabelle4[[#This Row],[Anzahl Lieferscheine]]</f>
        <v>0.18112</v>
      </c>
      <c r="N201" s="1">
        <f>Tabelle4[[#This Row],[Menge t P2O5]]/Tabelle4[[#This Row],[Anzahl Lieferscheine]]</f>
        <v>7.2450000000000001E-2</v>
      </c>
    </row>
    <row r="202" spans="1:14" x14ac:dyDescent="0.2">
      <c r="A202" s="2" t="s">
        <v>43</v>
      </c>
      <c r="B202" s="2" t="s">
        <v>40</v>
      </c>
      <c r="C202" s="2" t="s">
        <v>6</v>
      </c>
      <c r="D202" s="2" t="s">
        <v>7</v>
      </c>
      <c r="E202" s="2" t="s">
        <v>12</v>
      </c>
      <c r="F202" s="2" t="s">
        <v>61</v>
      </c>
      <c r="G202" s="1">
        <v>215.2</v>
      </c>
      <c r="H202" s="1">
        <v>114.24000000000001</v>
      </c>
      <c r="I202" s="4">
        <v>2</v>
      </c>
      <c r="J202" s="2" t="s">
        <v>68</v>
      </c>
      <c r="K202" s="1">
        <f>Tabelle4[[#This Row],[Menge kg Nges]]/1000</f>
        <v>0.2152</v>
      </c>
      <c r="L202" s="1">
        <f>Tabelle4[[#This Row],[Menge kg P2O5]]/1000</f>
        <v>0.11424000000000001</v>
      </c>
      <c r="M202" s="1">
        <f>Tabelle4[[#This Row],[Menge t Nges]]/Tabelle4[[#This Row],[Anzahl Lieferscheine]]</f>
        <v>0.1076</v>
      </c>
      <c r="N202" s="1">
        <f>Tabelle4[[#This Row],[Menge t P2O5]]/Tabelle4[[#This Row],[Anzahl Lieferscheine]]</f>
        <v>5.7120000000000004E-2</v>
      </c>
    </row>
    <row r="203" spans="1:14" x14ac:dyDescent="0.2">
      <c r="A203" s="2" t="s">
        <v>43</v>
      </c>
      <c r="B203" s="2" t="s">
        <v>40</v>
      </c>
      <c r="C203" s="2" t="s">
        <v>6</v>
      </c>
      <c r="D203" s="2" t="s">
        <v>7</v>
      </c>
      <c r="E203" s="2" t="s">
        <v>14</v>
      </c>
      <c r="F203" s="2" t="s">
        <v>61</v>
      </c>
      <c r="G203" s="1">
        <v>199.92</v>
      </c>
      <c r="H203" s="1">
        <v>134.96</v>
      </c>
      <c r="I203" s="4">
        <v>1</v>
      </c>
      <c r="J203" s="2" t="s">
        <v>68</v>
      </c>
      <c r="K203" s="1">
        <f>Tabelle4[[#This Row],[Menge kg Nges]]/1000</f>
        <v>0.19991999999999999</v>
      </c>
      <c r="L203" s="1">
        <f>Tabelle4[[#This Row],[Menge kg P2O5]]/1000</f>
        <v>0.13496</v>
      </c>
      <c r="M203" s="1">
        <f>Tabelle4[[#This Row],[Menge t Nges]]/Tabelle4[[#This Row],[Anzahl Lieferscheine]]</f>
        <v>0.19991999999999999</v>
      </c>
      <c r="N203" s="1">
        <f>Tabelle4[[#This Row],[Menge t P2O5]]/Tabelle4[[#This Row],[Anzahl Lieferscheine]]</f>
        <v>0.13496</v>
      </c>
    </row>
    <row r="204" spans="1:14" x14ac:dyDescent="0.2">
      <c r="A204" s="2" t="s">
        <v>43</v>
      </c>
      <c r="B204" s="2" t="s">
        <v>40</v>
      </c>
      <c r="C204" s="2" t="s">
        <v>6</v>
      </c>
      <c r="D204" s="2" t="s">
        <v>15</v>
      </c>
      <c r="E204" s="2" t="s">
        <v>18</v>
      </c>
      <c r="F204" s="2" t="s">
        <v>61</v>
      </c>
      <c r="G204" s="1">
        <v>617.9</v>
      </c>
      <c r="H204" s="1">
        <v>388.6</v>
      </c>
      <c r="I204" s="4">
        <v>2</v>
      </c>
      <c r="J204" s="2" t="s">
        <v>68</v>
      </c>
      <c r="K204" s="1">
        <f>Tabelle4[[#This Row],[Menge kg Nges]]/1000</f>
        <v>0.6179</v>
      </c>
      <c r="L204" s="1">
        <f>Tabelle4[[#This Row],[Menge kg P2O5]]/1000</f>
        <v>0.3886</v>
      </c>
      <c r="M204" s="1">
        <f>Tabelle4[[#This Row],[Menge t Nges]]/Tabelle4[[#This Row],[Anzahl Lieferscheine]]</f>
        <v>0.30895</v>
      </c>
      <c r="N204" s="1">
        <f>Tabelle4[[#This Row],[Menge t P2O5]]/Tabelle4[[#This Row],[Anzahl Lieferscheine]]</f>
        <v>0.1943</v>
      </c>
    </row>
    <row r="205" spans="1:14" x14ac:dyDescent="0.2">
      <c r="A205" s="2" t="s">
        <v>43</v>
      </c>
      <c r="B205" s="2" t="s">
        <v>40</v>
      </c>
      <c r="C205" s="2" t="s">
        <v>6</v>
      </c>
      <c r="D205" s="2" t="s">
        <v>15</v>
      </c>
      <c r="E205" s="2" t="s">
        <v>13</v>
      </c>
      <c r="F205" s="2" t="s">
        <v>61</v>
      </c>
      <c r="G205" s="1">
        <v>260</v>
      </c>
      <c r="H205" s="1">
        <v>240</v>
      </c>
      <c r="I205" s="4">
        <v>1</v>
      </c>
      <c r="J205" s="2" t="s">
        <v>68</v>
      </c>
      <c r="K205" s="1">
        <f>Tabelle4[[#This Row],[Menge kg Nges]]/1000</f>
        <v>0.26</v>
      </c>
      <c r="L205" s="1">
        <f>Tabelle4[[#This Row],[Menge kg P2O5]]/1000</f>
        <v>0.24</v>
      </c>
      <c r="M205" s="1">
        <f>Tabelle4[[#This Row],[Menge t Nges]]/Tabelle4[[#This Row],[Anzahl Lieferscheine]]</f>
        <v>0.26</v>
      </c>
      <c r="N205" s="1">
        <f>Tabelle4[[#This Row],[Menge t P2O5]]/Tabelle4[[#This Row],[Anzahl Lieferscheine]]</f>
        <v>0.24</v>
      </c>
    </row>
    <row r="206" spans="1:14" x14ac:dyDescent="0.2">
      <c r="A206" s="2" t="s">
        <v>43</v>
      </c>
      <c r="B206" s="2" t="s">
        <v>42</v>
      </c>
      <c r="C206" s="2" t="s">
        <v>6</v>
      </c>
      <c r="D206" s="2" t="s">
        <v>7</v>
      </c>
      <c r="E206" s="2" t="s">
        <v>10</v>
      </c>
      <c r="F206" s="2" t="s">
        <v>61</v>
      </c>
      <c r="G206" s="1">
        <v>550.79999999999995</v>
      </c>
      <c r="H206" s="1">
        <v>244.62</v>
      </c>
      <c r="I206" s="4">
        <v>3</v>
      </c>
      <c r="J206" s="2" t="s">
        <v>68</v>
      </c>
      <c r="K206" s="1">
        <f>Tabelle4[[#This Row],[Menge kg Nges]]/1000</f>
        <v>0.55079999999999996</v>
      </c>
      <c r="L206" s="1">
        <f>Tabelle4[[#This Row],[Menge kg P2O5]]/1000</f>
        <v>0.24462</v>
      </c>
      <c r="M206" s="1">
        <f>Tabelle4[[#This Row],[Menge t Nges]]/Tabelle4[[#This Row],[Anzahl Lieferscheine]]</f>
        <v>0.18359999999999999</v>
      </c>
      <c r="N206" s="1">
        <f>Tabelle4[[#This Row],[Menge t P2O5]]/Tabelle4[[#This Row],[Anzahl Lieferscheine]]</f>
        <v>8.1540000000000001E-2</v>
      </c>
    </row>
    <row r="207" spans="1:14" x14ac:dyDescent="0.2">
      <c r="A207" s="2" t="s">
        <v>43</v>
      </c>
      <c r="B207" s="2" t="s">
        <v>42</v>
      </c>
      <c r="C207" s="2" t="s">
        <v>6</v>
      </c>
      <c r="D207" s="2" t="s">
        <v>7</v>
      </c>
      <c r="E207" s="2" t="s">
        <v>11</v>
      </c>
      <c r="F207" s="2" t="s">
        <v>61</v>
      </c>
      <c r="G207" s="1">
        <v>808.67</v>
      </c>
      <c r="H207" s="1">
        <v>397.55000000000007</v>
      </c>
      <c r="I207" s="4">
        <v>5</v>
      </c>
      <c r="J207" s="2" t="s">
        <v>68</v>
      </c>
      <c r="K207" s="1">
        <f>Tabelle4[[#This Row],[Menge kg Nges]]/1000</f>
        <v>0.80867</v>
      </c>
      <c r="L207" s="1">
        <f>Tabelle4[[#This Row],[Menge kg P2O5]]/1000</f>
        <v>0.39755000000000007</v>
      </c>
      <c r="M207" s="1">
        <f>Tabelle4[[#This Row],[Menge t Nges]]/Tabelle4[[#This Row],[Anzahl Lieferscheine]]</f>
        <v>0.16173399999999999</v>
      </c>
      <c r="N207" s="1">
        <f>Tabelle4[[#This Row],[Menge t P2O5]]/Tabelle4[[#This Row],[Anzahl Lieferscheine]]</f>
        <v>7.9510000000000011E-2</v>
      </c>
    </row>
    <row r="208" spans="1:14" x14ac:dyDescent="0.2">
      <c r="A208" s="2" t="s">
        <v>43</v>
      </c>
      <c r="B208" s="2" t="s">
        <v>42</v>
      </c>
      <c r="C208" s="2" t="s">
        <v>6</v>
      </c>
      <c r="D208" s="2" t="s">
        <v>7</v>
      </c>
      <c r="E208" s="2" t="s">
        <v>13</v>
      </c>
      <c r="F208" s="2" t="s">
        <v>61</v>
      </c>
      <c r="G208" s="1">
        <v>2631</v>
      </c>
      <c r="H208" s="1">
        <v>1437.88</v>
      </c>
      <c r="I208" s="4">
        <v>7</v>
      </c>
      <c r="J208" s="2" t="s">
        <v>68</v>
      </c>
      <c r="K208" s="1">
        <f>Tabelle4[[#This Row],[Menge kg Nges]]/1000</f>
        <v>2.6309999999999998</v>
      </c>
      <c r="L208" s="1">
        <f>Tabelle4[[#This Row],[Menge kg P2O5]]/1000</f>
        <v>1.43788</v>
      </c>
      <c r="M208" s="1">
        <f>Tabelle4[[#This Row],[Menge t Nges]]/Tabelle4[[#This Row],[Anzahl Lieferscheine]]</f>
        <v>0.37585714285714283</v>
      </c>
      <c r="N208" s="1">
        <f>Tabelle4[[#This Row],[Menge t P2O5]]/Tabelle4[[#This Row],[Anzahl Lieferscheine]]</f>
        <v>0.20541142857142858</v>
      </c>
    </row>
    <row r="209" spans="1:14" x14ac:dyDescent="0.2">
      <c r="A209" s="2" t="s">
        <v>43</v>
      </c>
      <c r="B209" s="2" t="s">
        <v>42</v>
      </c>
      <c r="C209" s="2" t="s">
        <v>6</v>
      </c>
      <c r="D209" s="2" t="s">
        <v>7</v>
      </c>
      <c r="E209" s="2" t="s">
        <v>14</v>
      </c>
      <c r="F209" s="2" t="s">
        <v>61</v>
      </c>
      <c r="G209" s="1">
        <v>1009.92</v>
      </c>
      <c r="H209" s="1">
        <v>658.76</v>
      </c>
      <c r="I209" s="4">
        <v>6</v>
      </c>
      <c r="J209" s="2" t="s">
        <v>68</v>
      </c>
      <c r="K209" s="1">
        <f>Tabelle4[[#This Row],[Menge kg Nges]]/1000</f>
        <v>1.0099199999999999</v>
      </c>
      <c r="L209" s="1">
        <f>Tabelle4[[#This Row],[Menge kg P2O5]]/1000</f>
        <v>0.65876000000000001</v>
      </c>
      <c r="M209" s="1">
        <f>Tabelle4[[#This Row],[Menge t Nges]]/Tabelle4[[#This Row],[Anzahl Lieferscheine]]</f>
        <v>0.16832</v>
      </c>
      <c r="N209" s="1">
        <f>Tabelle4[[#This Row],[Menge t P2O5]]/Tabelle4[[#This Row],[Anzahl Lieferscheine]]</f>
        <v>0.10979333333333334</v>
      </c>
    </row>
    <row r="210" spans="1:14" x14ac:dyDescent="0.2">
      <c r="A210" s="2" t="s">
        <v>43</v>
      </c>
      <c r="B210" s="2" t="s">
        <v>42</v>
      </c>
      <c r="C210" s="2" t="s">
        <v>6</v>
      </c>
      <c r="D210" s="2" t="s">
        <v>15</v>
      </c>
      <c r="E210" s="2" t="s">
        <v>16</v>
      </c>
      <c r="F210" s="2" t="s">
        <v>61</v>
      </c>
      <c r="G210" s="1">
        <v>654.25</v>
      </c>
      <c r="H210" s="1">
        <v>598.09</v>
      </c>
      <c r="I210" s="4">
        <v>4</v>
      </c>
      <c r="J210" s="2" t="s">
        <v>68</v>
      </c>
      <c r="K210" s="1">
        <f>Tabelle4[[#This Row],[Menge kg Nges]]/1000</f>
        <v>0.65425</v>
      </c>
      <c r="L210" s="1">
        <f>Tabelle4[[#This Row],[Menge kg P2O5]]/1000</f>
        <v>0.59809000000000001</v>
      </c>
      <c r="M210" s="1">
        <f>Tabelle4[[#This Row],[Menge t Nges]]/Tabelle4[[#This Row],[Anzahl Lieferscheine]]</f>
        <v>0.1635625</v>
      </c>
      <c r="N210" s="1">
        <f>Tabelle4[[#This Row],[Menge t P2O5]]/Tabelle4[[#This Row],[Anzahl Lieferscheine]]</f>
        <v>0.1495225</v>
      </c>
    </row>
    <row r="211" spans="1:14" x14ac:dyDescent="0.2">
      <c r="A211" s="2" t="s">
        <v>43</v>
      </c>
      <c r="B211" s="2" t="s">
        <v>42</v>
      </c>
      <c r="C211" s="2" t="s">
        <v>6</v>
      </c>
      <c r="D211" s="2" t="s">
        <v>15</v>
      </c>
      <c r="E211" s="2" t="s">
        <v>18</v>
      </c>
      <c r="F211" s="2" t="s">
        <v>61</v>
      </c>
      <c r="G211" s="1">
        <v>326.04000000000002</v>
      </c>
      <c r="H211" s="1">
        <v>239.4</v>
      </c>
      <c r="I211" s="4">
        <v>1</v>
      </c>
      <c r="J211" s="2" t="s">
        <v>68</v>
      </c>
      <c r="K211" s="1">
        <f>Tabelle4[[#This Row],[Menge kg Nges]]/1000</f>
        <v>0.32604</v>
      </c>
      <c r="L211" s="1">
        <f>Tabelle4[[#This Row],[Menge kg P2O5]]/1000</f>
        <v>0.2394</v>
      </c>
      <c r="M211" s="1">
        <f>Tabelle4[[#This Row],[Menge t Nges]]/Tabelle4[[#This Row],[Anzahl Lieferscheine]]</f>
        <v>0.32604</v>
      </c>
      <c r="N211" s="1">
        <f>Tabelle4[[#This Row],[Menge t P2O5]]/Tabelle4[[#This Row],[Anzahl Lieferscheine]]</f>
        <v>0.2394</v>
      </c>
    </row>
    <row r="212" spans="1:14" x14ac:dyDescent="0.2">
      <c r="A212" s="2" t="s">
        <v>36</v>
      </c>
      <c r="B212" s="2" t="s">
        <v>43</v>
      </c>
      <c r="C212" s="2" t="s">
        <v>6</v>
      </c>
      <c r="D212" s="2" t="s">
        <v>30</v>
      </c>
      <c r="E212" s="2" t="s">
        <v>26</v>
      </c>
      <c r="F212" s="2" t="s">
        <v>61</v>
      </c>
      <c r="G212" s="1">
        <v>720</v>
      </c>
      <c r="H212" s="1">
        <v>256</v>
      </c>
      <c r="I212" s="4">
        <v>1</v>
      </c>
      <c r="J212" s="2" t="s">
        <v>68</v>
      </c>
      <c r="K212" s="1">
        <f>Tabelle4[[#This Row],[Menge kg Nges]]/1000</f>
        <v>0.72</v>
      </c>
      <c r="L212" s="1">
        <f>Tabelle4[[#This Row],[Menge kg P2O5]]/1000</f>
        <v>0.25600000000000001</v>
      </c>
      <c r="M212" s="1">
        <f>Tabelle4[[#This Row],[Menge t Nges]]/Tabelle4[[#This Row],[Anzahl Lieferscheine]]</f>
        <v>0.72</v>
      </c>
      <c r="N212" s="1">
        <f>Tabelle4[[#This Row],[Menge t P2O5]]/Tabelle4[[#This Row],[Anzahl Lieferscheine]]</f>
        <v>0.25600000000000001</v>
      </c>
    </row>
    <row r="213" spans="1:14" x14ac:dyDescent="0.2">
      <c r="A213" s="2" t="s">
        <v>36</v>
      </c>
      <c r="B213" s="2" t="s">
        <v>43</v>
      </c>
      <c r="C213" s="2" t="s">
        <v>6</v>
      </c>
      <c r="D213" s="2" t="s">
        <v>7</v>
      </c>
      <c r="E213" s="2" t="s">
        <v>9</v>
      </c>
      <c r="F213" s="2" t="s">
        <v>61</v>
      </c>
      <c r="G213" s="1">
        <v>154</v>
      </c>
      <c r="H213" s="1">
        <v>63</v>
      </c>
      <c r="I213" s="4">
        <v>1</v>
      </c>
      <c r="J213" s="2" t="s">
        <v>68</v>
      </c>
      <c r="K213" s="1">
        <f>Tabelle4[[#This Row],[Menge kg Nges]]/1000</f>
        <v>0.154</v>
      </c>
      <c r="L213" s="1">
        <f>Tabelle4[[#This Row],[Menge kg P2O5]]/1000</f>
        <v>6.3E-2</v>
      </c>
      <c r="M213" s="1">
        <f>Tabelle4[[#This Row],[Menge t Nges]]/Tabelle4[[#This Row],[Anzahl Lieferscheine]]</f>
        <v>0.154</v>
      </c>
      <c r="N213" s="1">
        <f>Tabelle4[[#This Row],[Menge t P2O5]]/Tabelle4[[#This Row],[Anzahl Lieferscheine]]</f>
        <v>6.3E-2</v>
      </c>
    </row>
    <row r="214" spans="1:14" x14ac:dyDescent="0.2">
      <c r="A214" s="2" t="s">
        <v>36</v>
      </c>
      <c r="B214" s="2" t="s">
        <v>43</v>
      </c>
      <c r="C214" s="2" t="s">
        <v>6</v>
      </c>
      <c r="D214" s="2" t="s">
        <v>7</v>
      </c>
      <c r="E214" s="2" t="s">
        <v>11</v>
      </c>
      <c r="F214" s="2" t="s">
        <v>61</v>
      </c>
      <c r="G214" s="1">
        <v>165</v>
      </c>
      <c r="H214" s="1">
        <v>90</v>
      </c>
      <c r="I214" s="4">
        <v>1</v>
      </c>
      <c r="J214" s="2" t="s">
        <v>68</v>
      </c>
      <c r="K214" s="1">
        <f>Tabelle4[[#This Row],[Menge kg Nges]]/1000</f>
        <v>0.16500000000000001</v>
      </c>
      <c r="L214" s="1">
        <f>Tabelle4[[#This Row],[Menge kg P2O5]]/1000</f>
        <v>0.09</v>
      </c>
      <c r="M214" s="1">
        <f>Tabelle4[[#This Row],[Menge t Nges]]/Tabelle4[[#This Row],[Anzahl Lieferscheine]]</f>
        <v>0.16500000000000001</v>
      </c>
      <c r="N214" s="1">
        <f>Tabelle4[[#This Row],[Menge t P2O5]]/Tabelle4[[#This Row],[Anzahl Lieferscheine]]</f>
        <v>0.09</v>
      </c>
    </row>
    <row r="215" spans="1:14" x14ac:dyDescent="0.2">
      <c r="A215" s="2" t="s">
        <v>36</v>
      </c>
      <c r="B215" s="2" t="s">
        <v>43</v>
      </c>
      <c r="C215" s="2" t="s">
        <v>6</v>
      </c>
      <c r="D215" s="2" t="s">
        <v>7</v>
      </c>
      <c r="E215" s="2" t="s">
        <v>12</v>
      </c>
      <c r="F215" s="2" t="s">
        <v>61</v>
      </c>
      <c r="G215" s="1">
        <v>6015.05</v>
      </c>
      <c r="H215" s="1">
        <v>2561.4999999999995</v>
      </c>
      <c r="I215" s="4">
        <v>41</v>
      </c>
      <c r="J215" s="2" t="s">
        <v>68</v>
      </c>
      <c r="K215" s="1">
        <f>Tabelle4[[#This Row],[Menge kg Nges]]/1000</f>
        <v>6.0150500000000005</v>
      </c>
      <c r="L215" s="1">
        <f>Tabelle4[[#This Row],[Menge kg P2O5]]/1000</f>
        <v>2.5614999999999997</v>
      </c>
      <c r="M215" s="1">
        <f>Tabelle4[[#This Row],[Menge t Nges]]/Tabelle4[[#This Row],[Anzahl Lieferscheine]]</f>
        <v>0.14670853658536587</v>
      </c>
      <c r="N215" s="1">
        <f>Tabelle4[[#This Row],[Menge t P2O5]]/Tabelle4[[#This Row],[Anzahl Lieferscheine]]</f>
        <v>6.2475609756097554E-2</v>
      </c>
    </row>
    <row r="216" spans="1:14" x14ac:dyDescent="0.2">
      <c r="A216" s="2" t="s">
        <v>36</v>
      </c>
      <c r="B216" s="2" t="s">
        <v>43</v>
      </c>
      <c r="C216" s="2" t="s">
        <v>6</v>
      </c>
      <c r="D216" s="2" t="s">
        <v>7</v>
      </c>
      <c r="E216" s="2" t="s">
        <v>13</v>
      </c>
      <c r="F216" s="2" t="s">
        <v>61</v>
      </c>
      <c r="G216" s="1">
        <v>168</v>
      </c>
      <c r="H216" s="1">
        <v>96.6</v>
      </c>
      <c r="I216" s="4">
        <v>1</v>
      </c>
      <c r="J216" s="2" t="s">
        <v>68</v>
      </c>
      <c r="K216" s="1">
        <f>Tabelle4[[#This Row],[Menge kg Nges]]/1000</f>
        <v>0.16800000000000001</v>
      </c>
      <c r="L216" s="1">
        <f>Tabelle4[[#This Row],[Menge kg P2O5]]/1000</f>
        <v>9.6599999999999991E-2</v>
      </c>
      <c r="M216" s="1">
        <f>Tabelle4[[#This Row],[Menge t Nges]]/Tabelle4[[#This Row],[Anzahl Lieferscheine]]</f>
        <v>0.16800000000000001</v>
      </c>
      <c r="N216" s="1">
        <f>Tabelle4[[#This Row],[Menge t P2O5]]/Tabelle4[[#This Row],[Anzahl Lieferscheine]]</f>
        <v>9.6599999999999991E-2</v>
      </c>
    </row>
    <row r="217" spans="1:14" x14ac:dyDescent="0.2">
      <c r="A217" s="2" t="s">
        <v>36</v>
      </c>
      <c r="B217" s="2" t="s">
        <v>43</v>
      </c>
      <c r="C217" s="2" t="s">
        <v>6</v>
      </c>
      <c r="D217" s="2" t="s">
        <v>7</v>
      </c>
      <c r="E217" s="2" t="s">
        <v>14</v>
      </c>
      <c r="F217" s="2" t="s">
        <v>61</v>
      </c>
      <c r="G217" s="1">
        <v>2864</v>
      </c>
      <c r="H217" s="1">
        <v>1432</v>
      </c>
      <c r="I217" s="4">
        <v>27</v>
      </c>
      <c r="J217" s="2" t="s">
        <v>68</v>
      </c>
      <c r="K217" s="1">
        <f>Tabelle4[[#This Row],[Menge kg Nges]]/1000</f>
        <v>2.8639999999999999</v>
      </c>
      <c r="L217" s="1">
        <f>Tabelle4[[#This Row],[Menge kg P2O5]]/1000</f>
        <v>1.4319999999999999</v>
      </c>
      <c r="M217" s="1">
        <f>Tabelle4[[#This Row],[Menge t Nges]]/Tabelle4[[#This Row],[Anzahl Lieferscheine]]</f>
        <v>0.10607407407407407</v>
      </c>
      <c r="N217" s="1">
        <f>Tabelle4[[#This Row],[Menge t P2O5]]/Tabelle4[[#This Row],[Anzahl Lieferscheine]]</f>
        <v>5.3037037037037035E-2</v>
      </c>
    </row>
    <row r="218" spans="1:14" x14ac:dyDescent="0.2">
      <c r="A218" s="2" t="s">
        <v>36</v>
      </c>
      <c r="B218" s="2" t="s">
        <v>43</v>
      </c>
      <c r="C218" s="2" t="s">
        <v>6</v>
      </c>
      <c r="D218" s="2" t="s">
        <v>15</v>
      </c>
      <c r="E218" s="2" t="s">
        <v>9</v>
      </c>
      <c r="F218" s="2" t="s">
        <v>61</v>
      </c>
      <c r="G218" s="1">
        <v>40.479999999999997</v>
      </c>
      <c r="H218" s="1">
        <v>26.4</v>
      </c>
      <c r="I218" s="4">
        <v>1</v>
      </c>
      <c r="J218" s="2" t="s">
        <v>68</v>
      </c>
      <c r="K218" s="1">
        <f>Tabelle4[[#This Row],[Menge kg Nges]]/1000</f>
        <v>4.0479999999999995E-2</v>
      </c>
      <c r="L218" s="1">
        <f>Tabelle4[[#This Row],[Menge kg P2O5]]/1000</f>
        <v>2.64E-2</v>
      </c>
      <c r="M218" s="1">
        <f>Tabelle4[[#This Row],[Menge t Nges]]/Tabelle4[[#This Row],[Anzahl Lieferscheine]]</f>
        <v>4.0479999999999995E-2</v>
      </c>
      <c r="N218" s="1">
        <f>Tabelle4[[#This Row],[Menge t P2O5]]/Tabelle4[[#This Row],[Anzahl Lieferscheine]]</f>
        <v>2.64E-2</v>
      </c>
    </row>
    <row r="219" spans="1:14" x14ac:dyDescent="0.2">
      <c r="A219" s="2" t="s">
        <v>36</v>
      </c>
      <c r="B219" s="2" t="s">
        <v>43</v>
      </c>
      <c r="C219" s="2" t="s">
        <v>6</v>
      </c>
      <c r="D219" s="2" t="s">
        <v>15</v>
      </c>
      <c r="E219" s="2" t="s">
        <v>24</v>
      </c>
      <c r="F219" s="2" t="s">
        <v>61</v>
      </c>
      <c r="G219" s="1">
        <v>112</v>
      </c>
      <c r="H219" s="1">
        <v>92</v>
      </c>
      <c r="I219" s="4">
        <v>1</v>
      </c>
      <c r="J219" s="2" t="s">
        <v>68</v>
      </c>
      <c r="K219" s="1">
        <f>Tabelle4[[#This Row],[Menge kg Nges]]/1000</f>
        <v>0.112</v>
      </c>
      <c r="L219" s="1">
        <f>Tabelle4[[#This Row],[Menge kg P2O5]]/1000</f>
        <v>9.1999999999999998E-2</v>
      </c>
      <c r="M219" s="1">
        <f>Tabelle4[[#This Row],[Menge t Nges]]/Tabelle4[[#This Row],[Anzahl Lieferscheine]]</f>
        <v>0.112</v>
      </c>
      <c r="N219" s="1">
        <f>Tabelle4[[#This Row],[Menge t P2O5]]/Tabelle4[[#This Row],[Anzahl Lieferscheine]]</f>
        <v>9.1999999999999998E-2</v>
      </c>
    </row>
    <row r="220" spans="1:14" x14ac:dyDescent="0.2">
      <c r="A220" s="2" t="s">
        <v>36</v>
      </c>
      <c r="B220" s="2" t="s">
        <v>43</v>
      </c>
      <c r="C220" s="2" t="s">
        <v>25</v>
      </c>
      <c r="D220" s="2" t="s">
        <v>25</v>
      </c>
      <c r="E220" s="2" t="s">
        <v>26</v>
      </c>
      <c r="F220" s="2" t="s">
        <v>61</v>
      </c>
      <c r="G220" s="1">
        <v>1781.8000000000002</v>
      </c>
      <c r="H220" s="1">
        <v>338.24</v>
      </c>
      <c r="I220" s="4">
        <v>5</v>
      </c>
      <c r="J220" s="2" t="s">
        <v>68</v>
      </c>
      <c r="K220" s="1">
        <f>Tabelle4[[#This Row],[Menge kg Nges]]/1000</f>
        <v>1.7818000000000003</v>
      </c>
      <c r="L220" s="1">
        <f>Tabelle4[[#This Row],[Menge kg P2O5]]/1000</f>
        <v>0.33823999999999999</v>
      </c>
      <c r="M220" s="1">
        <f>Tabelle4[[#This Row],[Menge t Nges]]/Tabelle4[[#This Row],[Anzahl Lieferscheine]]</f>
        <v>0.35636000000000007</v>
      </c>
      <c r="N220" s="1">
        <f>Tabelle4[[#This Row],[Menge t P2O5]]/Tabelle4[[#This Row],[Anzahl Lieferscheine]]</f>
        <v>6.7648E-2</v>
      </c>
    </row>
    <row r="221" spans="1:14" x14ac:dyDescent="0.2">
      <c r="A221" s="2" t="s">
        <v>36</v>
      </c>
      <c r="B221" s="2" t="s">
        <v>36</v>
      </c>
      <c r="C221" s="2" t="s">
        <v>6</v>
      </c>
      <c r="D221" s="2" t="s">
        <v>30</v>
      </c>
      <c r="E221" s="2" t="s">
        <v>26</v>
      </c>
      <c r="F221" s="2" t="s">
        <v>61</v>
      </c>
      <c r="G221" s="1">
        <v>11266.710000000001</v>
      </c>
      <c r="H221" s="1">
        <v>5196.76</v>
      </c>
      <c r="I221" s="4">
        <v>65</v>
      </c>
      <c r="J221" s="2" t="s">
        <v>68</v>
      </c>
      <c r="K221" s="1">
        <f>Tabelle4[[#This Row],[Menge kg Nges]]/1000</f>
        <v>11.266710000000002</v>
      </c>
      <c r="L221" s="1">
        <f>Tabelle4[[#This Row],[Menge kg P2O5]]/1000</f>
        <v>5.1967600000000003</v>
      </c>
      <c r="M221" s="1">
        <f>Tabelle4[[#This Row],[Menge t Nges]]/Tabelle4[[#This Row],[Anzahl Lieferscheine]]</f>
        <v>0.17333400000000002</v>
      </c>
      <c r="N221" s="1">
        <f>Tabelle4[[#This Row],[Menge t P2O5]]/Tabelle4[[#This Row],[Anzahl Lieferscheine]]</f>
        <v>7.9950153846153851E-2</v>
      </c>
    </row>
    <row r="222" spans="1:14" x14ac:dyDescent="0.2">
      <c r="A222" s="2" t="s">
        <v>36</v>
      </c>
      <c r="B222" s="2" t="s">
        <v>36</v>
      </c>
      <c r="C222" s="2" t="s">
        <v>6</v>
      </c>
      <c r="D222" s="2" t="s">
        <v>7</v>
      </c>
      <c r="E222" s="2" t="s">
        <v>9</v>
      </c>
      <c r="F222" s="2" t="s">
        <v>61</v>
      </c>
      <c r="G222" s="1">
        <v>4175.7000000000007</v>
      </c>
      <c r="H222" s="1">
        <v>1731.15</v>
      </c>
      <c r="I222" s="4">
        <v>26</v>
      </c>
      <c r="J222" s="2" t="s">
        <v>68</v>
      </c>
      <c r="K222" s="1">
        <f>Tabelle4[[#This Row],[Menge kg Nges]]/1000</f>
        <v>4.1757000000000009</v>
      </c>
      <c r="L222" s="1">
        <f>Tabelle4[[#This Row],[Menge kg P2O5]]/1000</f>
        <v>1.7311500000000002</v>
      </c>
      <c r="M222" s="1">
        <f>Tabelle4[[#This Row],[Menge t Nges]]/Tabelle4[[#This Row],[Anzahl Lieferscheine]]</f>
        <v>0.16060384615384618</v>
      </c>
      <c r="N222" s="1">
        <f>Tabelle4[[#This Row],[Menge t P2O5]]/Tabelle4[[#This Row],[Anzahl Lieferscheine]]</f>
        <v>6.6582692307692315E-2</v>
      </c>
    </row>
    <row r="223" spans="1:14" x14ac:dyDescent="0.2">
      <c r="A223" s="2" t="s">
        <v>36</v>
      </c>
      <c r="B223" s="2" t="s">
        <v>36</v>
      </c>
      <c r="C223" s="2" t="s">
        <v>6</v>
      </c>
      <c r="D223" s="2" t="s">
        <v>7</v>
      </c>
      <c r="E223" s="2" t="s">
        <v>11</v>
      </c>
      <c r="F223" s="2" t="s">
        <v>61</v>
      </c>
      <c r="G223" s="1">
        <v>1915.8999999999999</v>
      </c>
      <c r="H223" s="1">
        <v>1066.92</v>
      </c>
      <c r="I223" s="4">
        <v>14</v>
      </c>
      <c r="J223" s="2" t="s">
        <v>68</v>
      </c>
      <c r="K223" s="1">
        <f>Tabelle4[[#This Row],[Menge kg Nges]]/1000</f>
        <v>1.9158999999999999</v>
      </c>
      <c r="L223" s="1">
        <f>Tabelle4[[#This Row],[Menge kg P2O5]]/1000</f>
        <v>1.0669200000000001</v>
      </c>
      <c r="M223" s="1">
        <f>Tabelle4[[#This Row],[Menge t Nges]]/Tabelle4[[#This Row],[Anzahl Lieferscheine]]</f>
        <v>0.13685</v>
      </c>
      <c r="N223" s="1">
        <f>Tabelle4[[#This Row],[Menge t P2O5]]/Tabelle4[[#This Row],[Anzahl Lieferscheine]]</f>
        <v>7.6208571428571431E-2</v>
      </c>
    </row>
    <row r="224" spans="1:14" x14ac:dyDescent="0.2">
      <c r="A224" s="2" t="s">
        <v>36</v>
      </c>
      <c r="B224" s="2" t="s">
        <v>36</v>
      </c>
      <c r="C224" s="2" t="s">
        <v>6</v>
      </c>
      <c r="D224" s="2" t="s">
        <v>7</v>
      </c>
      <c r="E224" s="2" t="s">
        <v>12</v>
      </c>
      <c r="F224" s="2" t="s">
        <v>61</v>
      </c>
      <c r="G224" s="1">
        <v>28566.98000000001</v>
      </c>
      <c r="H224" s="1">
        <v>12055.789999999988</v>
      </c>
      <c r="I224" s="4">
        <v>167</v>
      </c>
      <c r="J224" s="2" t="s">
        <v>68</v>
      </c>
      <c r="K224" s="1">
        <f>Tabelle4[[#This Row],[Menge kg Nges]]/1000</f>
        <v>28.566980000000012</v>
      </c>
      <c r="L224" s="1">
        <f>Tabelle4[[#This Row],[Menge kg P2O5]]/1000</f>
        <v>12.055789999999988</v>
      </c>
      <c r="M224" s="1">
        <f>Tabelle4[[#This Row],[Menge t Nges]]/Tabelle4[[#This Row],[Anzahl Lieferscheine]]</f>
        <v>0.17105976047904198</v>
      </c>
      <c r="N224" s="1">
        <f>Tabelle4[[#This Row],[Menge t P2O5]]/Tabelle4[[#This Row],[Anzahl Lieferscheine]]</f>
        <v>7.219035928143705E-2</v>
      </c>
    </row>
    <row r="225" spans="1:14" x14ac:dyDescent="0.2">
      <c r="A225" s="2" t="s">
        <v>36</v>
      </c>
      <c r="B225" s="2" t="s">
        <v>36</v>
      </c>
      <c r="C225" s="2" t="s">
        <v>6</v>
      </c>
      <c r="D225" s="2" t="s">
        <v>7</v>
      </c>
      <c r="E225" s="2" t="s">
        <v>13</v>
      </c>
      <c r="F225" s="2" t="s">
        <v>61</v>
      </c>
      <c r="G225" s="1">
        <v>1921.5</v>
      </c>
      <c r="H225" s="1">
        <v>988.2</v>
      </c>
      <c r="I225" s="4">
        <v>9</v>
      </c>
      <c r="J225" s="2" t="s">
        <v>68</v>
      </c>
      <c r="K225" s="1">
        <f>Tabelle4[[#This Row],[Menge kg Nges]]/1000</f>
        <v>1.9215</v>
      </c>
      <c r="L225" s="1">
        <f>Tabelle4[[#This Row],[Menge kg P2O5]]/1000</f>
        <v>0.98820000000000008</v>
      </c>
      <c r="M225" s="1">
        <f>Tabelle4[[#This Row],[Menge t Nges]]/Tabelle4[[#This Row],[Anzahl Lieferscheine]]</f>
        <v>0.2135</v>
      </c>
      <c r="N225" s="1">
        <f>Tabelle4[[#This Row],[Menge t P2O5]]/Tabelle4[[#This Row],[Anzahl Lieferscheine]]</f>
        <v>0.10980000000000001</v>
      </c>
    </row>
    <row r="226" spans="1:14" x14ac:dyDescent="0.2">
      <c r="A226" s="2" t="s">
        <v>36</v>
      </c>
      <c r="B226" s="2" t="s">
        <v>36</v>
      </c>
      <c r="C226" s="2" t="s">
        <v>6</v>
      </c>
      <c r="D226" s="2" t="s">
        <v>7</v>
      </c>
      <c r="E226" s="2" t="s">
        <v>14</v>
      </c>
      <c r="F226" s="2" t="s">
        <v>61</v>
      </c>
      <c r="G226" s="1">
        <v>5184.3799999999992</v>
      </c>
      <c r="H226" s="1">
        <v>2670.08</v>
      </c>
      <c r="I226" s="4">
        <v>40</v>
      </c>
      <c r="J226" s="2" t="s">
        <v>68</v>
      </c>
      <c r="K226" s="1">
        <f>Tabelle4[[#This Row],[Menge kg Nges]]/1000</f>
        <v>5.1843799999999991</v>
      </c>
      <c r="L226" s="1">
        <f>Tabelle4[[#This Row],[Menge kg P2O5]]/1000</f>
        <v>2.67008</v>
      </c>
      <c r="M226" s="1">
        <f>Tabelle4[[#This Row],[Menge t Nges]]/Tabelle4[[#This Row],[Anzahl Lieferscheine]]</f>
        <v>0.12960949999999999</v>
      </c>
      <c r="N226" s="1">
        <f>Tabelle4[[#This Row],[Menge t P2O5]]/Tabelle4[[#This Row],[Anzahl Lieferscheine]]</f>
        <v>6.6752000000000006E-2</v>
      </c>
    </row>
    <row r="227" spans="1:14" x14ac:dyDescent="0.2">
      <c r="A227" s="2" t="s">
        <v>36</v>
      </c>
      <c r="B227" s="2" t="s">
        <v>36</v>
      </c>
      <c r="C227" s="2" t="s">
        <v>6</v>
      </c>
      <c r="D227" s="2" t="s">
        <v>15</v>
      </c>
      <c r="E227" s="2" t="s">
        <v>35</v>
      </c>
      <c r="F227" s="2" t="s">
        <v>61</v>
      </c>
      <c r="G227" s="1">
        <v>152.9</v>
      </c>
      <c r="H227" s="1">
        <v>107.9</v>
      </c>
      <c r="I227" s="4">
        <v>1</v>
      </c>
      <c r="J227" s="2" t="s">
        <v>68</v>
      </c>
      <c r="K227" s="1">
        <f>Tabelle4[[#This Row],[Menge kg Nges]]/1000</f>
        <v>0.15290000000000001</v>
      </c>
      <c r="L227" s="1">
        <f>Tabelle4[[#This Row],[Menge kg P2O5]]/1000</f>
        <v>0.10790000000000001</v>
      </c>
      <c r="M227" s="1">
        <f>Tabelle4[[#This Row],[Menge t Nges]]/Tabelle4[[#This Row],[Anzahl Lieferscheine]]</f>
        <v>0.15290000000000001</v>
      </c>
      <c r="N227" s="1">
        <f>Tabelle4[[#This Row],[Menge t P2O5]]/Tabelle4[[#This Row],[Anzahl Lieferscheine]]</f>
        <v>0.10790000000000001</v>
      </c>
    </row>
    <row r="228" spans="1:14" x14ac:dyDescent="0.2">
      <c r="A228" s="2" t="s">
        <v>36</v>
      </c>
      <c r="B228" s="2" t="s">
        <v>36</v>
      </c>
      <c r="C228" s="2" t="s">
        <v>6</v>
      </c>
      <c r="D228" s="2" t="s">
        <v>15</v>
      </c>
      <c r="E228" s="2" t="s">
        <v>18</v>
      </c>
      <c r="F228" s="2" t="s">
        <v>61</v>
      </c>
      <c r="G228" s="1">
        <v>271.64</v>
      </c>
      <c r="H228" s="1">
        <v>219.9</v>
      </c>
      <c r="I228" s="4">
        <v>2</v>
      </c>
      <c r="J228" s="2" t="s">
        <v>68</v>
      </c>
      <c r="K228" s="1">
        <f>Tabelle4[[#This Row],[Menge kg Nges]]/1000</f>
        <v>0.27163999999999999</v>
      </c>
      <c r="L228" s="1">
        <f>Tabelle4[[#This Row],[Menge kg P2O5]]/1000</f>
        <v>0.21990000000000001</v>
      </c>
      <c r="M228" s="1">
        <f>Tabelle4[[#This Row],[Menge t Nges]]/Tabelle4[[#This Row],[Anzahl Lieferscheine]]</f>
        <v>0.13582</v>
      </c>
      <c r="N228" s="1">
        <f>Tabelle4[[#This Row],[Menge t P2O5]]/Tabelle4[[#This Row],[Anzahl Lieferscheine]]</f>
        <v>0.10995000000000001</v>
      </c>
    </row>
    <row r="229" spans="1:14" x14ac:dyDescent="0.2">
      <c r="A229" s="2" t="s">
        <v>36</v>
      </c>
      <c r="B229" s="2" t="s">
        <v>36</v>
      </c>
      <c r="C229" s="2" t="s">
        <v>6</v>
      </c>
      <c r="D229" s="2" t="s">
        <v>15</v>
      </c>
      <c r="E229" s="2" t="s">
        <v>20</v>
      </c>
      <c r="F229" s="2" t="s">
        <v>61</v>
      </c>
      <c r="G229" s="1">
        <v>57.120000000000005</v>
      </c>
      <c r="H229" s="1">
        <v>42</v>
      </c>
      <c r="I229" s="4">
        <v>2</v>
      </c>
      <c r="J229" s="2" t="s">
        <v>68</v>
      </c>
      <c r="K229" s="1">
        <f>Tabelle4[[#This Row],[Menge kg Nges]]/1000</f>
        <v>5.7120000000000004E-2</v>
      </c>
      <c r="L229" s="1">
        <f>Tabelle4[[#This Row],[Menge kg P2O5]]/1000</f>
        <v>4.2000000000000003E-2</v>
      </c>
      <c r="M229" s="1">
        <f>Tabelle4[[#This Row],[Menge t Nges]]/Tabelle4[[#This Row],[Anzahl Lieferscheine]]</f>
        <v>2.8560000000000002E-2</v>
      </c>
      <c r="N229" s="1">
        <f>Tabelle4[[#This Row],[Menge t P2O5]]/Tabelle4[[#This Row],[Anzahl Lieferscheine]]</f>
        <v>2.1000000000000001E-2</v>
      </c>
    </row>
    <row r="230" spans="1:14" x14ac:dyDescent="0.2">
      <c r="A230" s="2" t="s">
        <v>36</v>
      </c>
      <c r="B230" s="2" t="s">
        <v>36</v>
      </c>
      <c r="C230" s="2" t="s">
        <v>6</v>
      </c>
      <c r="D230" s="2" t="s">
        <v>15</v>
      </c>
      <c r="E230" s="2" t="s">
        <v>9</v>
      </c>
      <c r="F230" s="2" t="s">
        <v>61</v>
      </c>
      <c r="G230" s="1">
        <v>40.479999999999997</v>
      </c>
      <c r="H230" s="1">
        <v>26.4</v>
      </c>
      <c r="I230" s="4">
        <v>1</v>
      </c>
      <c r="J230" s="2" t="s">
        <v>68</v>
      </c>
      <c r="K230" s="1">
        <f>Tabelle4[[#This Row],[Menge kg Nges]]/1000</f>
        <v>4.0479999999999995E-2</v>
      </c>
      <c r="L230" s="1">
        <f>Tabelle4[[#This Row],[Menge kg P2O5]]/1000</f>
        <v>2.64E-2</v>
      </c>
      <c r="M230" s="1">
        <f>Tabelle4[[#This Row],[Menge t Nges]]/Tabelle4[[#This Row],[Anzahl Lieferscheine]]</f>
        <v>4.0479999999999995E-2</v>
      </c>
      <c r="N230" s="1">
        <f>Tabelle4[[#This Row],[Menge t P2O5]]/Tabelle4[[#This Row],[Anzahl Lieferscheine]]</f>
        <v>2.64E-2</v>
      </c>
    </row>
    <row r="231" spans="1:14" x14ac:dyDescent="0.2">
      <c r="A231" s="2" t="s">
        <v>36</v>
      </c>
      <c r="B231" s="2" t="s">
        <v>36</v>
      </c>
      <c r="C231" s="2" t="s">
        <v>6</v>
      </c>
      <c r="D231" s="2" t="s">
        <v>15</v>
      </c>
      <c r="E231" s="2" t="s">
        <v>24</v>
      </c>
      <c r="F231" s="2" t="s">
        <v>61</v>
      </c>
      <c r="G231" s="1">
        <v>511</v>
      </c>
      <c r="H231" s="1">
        <v>419.75</v>
      </c>
      <c r="I231" s="4">
        <v>2</v>
      </c>
      <c r="J231" s="2" t="s">
        <v>68</v>
      </c>
      <c r="K231" s="1">
        <f>Tabelle4[[#This Row],[Menge kg Nges]]/1000</f>
        <v>0.51100000000000001</v>
      </c>
      <c r="L231" s="1">
        <f>Tabelle4[[#This Row],[Menge kg P2O5]]/1000</f>
        <v>0.41975000000000001</v>
      </c>
      <c r="M231" s="1">
        <f>Tabelle4[[#This Row],[Menge t Nges]]/Tabelle4[[#This Row],[Anzahl Lieferscheine]]</f>
        <v>0.2555</v>
      </c>
      <c r="N231" s="1">
        <f>Tabelle4[[#This Row],[Menge t P2O5]]/Tabelle4[[#This Row],[Anzahl Lieferscheine]]</f>
        <v>0.20987500000000001</v>
      </c>
    </row>
    <row r="232" spans="1:14" x14ac:dyDescent="0.2">
      <c r="A232" s="2" t="s">
        <v>36</v>
      </c>
      <c r="B232" s="2" t="s">
        <v>36</v>
      </c>
      <c r="C232" s="2" t="s">
        <v>25</v>
      </c>
      <c r="D232" s="2" t="s">
        <v>25</v>
      </c>
      <c r="E232" s="2" t="s">
        <v>26</v>
      </c>
      <c r="F232" s="2" t="s">
        <v>61</v>
      </c>
      <c r="G232" s="1">
        <v>690</v>
      </c>
      <c r="H232" s="1">
        <v>174.5</v>
      </c>
      <c r="I232" s="4">
        <v>3</v>
      </c>
      <c r="J232" s="2" t="s">
        <v>68</v>
      </c>
      <c r="K232" s="1">
        <f>Tabelle4[[#This Row],[Menge kg Nges]]/1000</f>
        <v>0.69</v>
      </c>
      <c r="L232" s="1">
        <f>Tabelle4[[#This Row],[Menge kg P2O5]]/1000</f>
        <v>0.17449999999999999</v>
      </c>
      <c r="M232" s="1">
        <f>Tabelle4[[#This Row],[Menge t Nges]]/Tabelle4[[#This Row],[Anzahl Lieferscheine]]</f>
        <v>0.22999999999999998</v>
      </c>
      <c r="N232" s="1">
        <f>Tabelle4[[#This Row],[Menge t P2O5]]/Tabelle4[[#This Row],[Anzahl Lieferscheine]]</f>
        <v>5.8166666666666665E-2</v>
      </c>
    </row>
    <row r="233" spans="1:14" x14ac:dyDescent="0.2">
      <c r="A233" s="2" t="s">
        <v>36</v>
      </c>
      <c r="B233" s="2" t="s">
        <v>44</v>
      </c>
      <c r="C233" s="2" t="s">
        <v>6</v>
      </c>
      <c r="D233" s="2" t="s">
        <v>7</v>
      </c>
      <c r="E233" s="2" t="s">
        <v>12</v>
      </c>
      <c r="F233" s="2" t="s">
        <v>61</v>
      </c>
      <c r="G233" s="1">
        <v>2106</v>
      </c>
      <c r="H233" s="1">
        <v>889.2</v>
      </c>
      <c r="I233" s="4">
        <v>9</v>
      </c>
      <c r="J233" s="2" t="s">
        <v>68</v>
      </c>
      <c r="K233" s="1">
        <f>Tabelle4[[#This Row],[Menge kg Nges]]/1000</f>
        <v>2.1059999999999999</v>
      </c>
      <c r="L233" s="1">
        <f>Tabelle4[[#This Row],[Menge kg P2O5]]/1000</f>
        <v>0.88919999999999999</v>
      </c>
      <c r="M233" s="1">
        <f>Tabelle4[[#This Row],[Menge t Nges]]/Tabelle4[[#This Row],[Anzahl Lieferscheine]]</f>
        <v>0.23399999999999999</v>
      </c>
      <c r="N233" s="1">
        <f>Tabelle4[[#This Row],[Menge t P2O5]]/Tabelle4[[#This Row],[Anzahl Lieferscheine]]</f>
        <v>9.8799999999999999E-2</v>
      </c>
    </row>
    <row r="234" spans="1:14" x14ac:dyDescent="0.2">
      <c r="A234" s="2" t="s">
        <v>36</v>
      </c>
      <c r="B234" s="2" t="s">
        <v>37</v>
      </c>
      <c r="C234" s="2" t="s">
        <v>6</v>
      </c>
      <c r="D234" s="2" t="s">
        <v>30</v>
      </c>
      <c r="E234" s="2" t="s">
        <v>26</v>
      </c>
      <c r="F234" s="2" t="s">
        <v>61</v>
      </c>
      <c r="G234" s="1">
        <v>384</v>
      </c>
      <c r="H234" s="1">
        <v>137.6</v>
      </c>
      <c r="I234" s="4">
        <v>3</v>
      </c>
      <c r="J234" s="2" t="s">
        <v>68</v>
      </c>
      <c r="K234" s="1">
        <f>Tabelle4[[#This Row],[Menge kg Nges]]/1000</f>
        <v>0.38400000000000001</v>
      </c>
      <c r="L234" s="1">
        <f>Tabelle4[[#This Row],[Menge kg P2O5]]/1000</f>
        <v>0.1376</v>
      </c>
      <c r="M234" s="1">
        <f>Tabelle4[[#This Row],[Menge t Nges]]/Tabelle4[[#This Row],[Anzahl Lieferscheine]]</f>
        <v>0.128</v>
      </c>
      <c r="N234" s="1">
        <f>Tabelle4[[#This Row],[Menge t P2O5]]/Tabelle4[[#This Row],[Anzahl Lieferscheine]]</f>
        <v>4.5866666666666667E-2</v>
      </c>
    </row>
    <row r="235" spans="1:14" x14ac:dyDescent="0.2">
      <c r="A235" s="2" t="s">
        <v>36</v>
      </c>
      <c r="B235" s="2" t="s">
        <v>37</v>
      </c>
      <c r="C235" s="2" t="s">
        <v>6</v>
      </c>
      <c r="D235" s="2" t="s">
        <v>7</v>
      </c>
      <c r="E235" s="2" t="s">
        <v>9</v>
      </c>
      <c r="F235" s="2" t="s">
        <v>61</v>
      </c>
      <c r="G235" s="1">
        <v>924</v>
      </c>
      <c r="H235" s="1">
        <v>378</v>
      </c>
      <c r="I235" s="4">
        <v>6</v>
      </c>
      <c r="J235" s="2" t="s">
        <v>68</v>
      </c>
      <c r="K235" s="1">
        <f>Tabelle4[[#This Row],[Menge kg Nges]]/1000</f>
        <v>0.92400000000000004</v>
      </c>
      <c r="L235" s="1">
        <f>Tabelle4[[#This Row],[Menge kg P2O5]]/1000</f>
        <v>0.378</v>
      </c>
      <c r="M235" s="1">
        <f>Tabelle4[[#This Row],[Menge t Nges]]/Tabelle4[[#This Row],[Anzahl Lieferscheine]]</f>
        <v>0.154</v>
      </c>
      <c r="N235" s="1">
        <f>Tabelle4[[#This Row],[Menge t P2O5]]/Tabelle4[[#This Row],[Anzahl Lieferscheine]]</f>
        <v>6.3E-2</v>
      </c>
    </row>
    <row r="236" spans="1:14" x14ac:dyDescent="0.2">
      <c r="A236" s="2" t="s">
        <v>36</v>
      </c>
      <c r="B236" s="2" t="s">
        <v>37</v>
      </c>
      <c r="C236" s="2" t="s">
        <v>6</v>
      </c>
      <c r="D236" s="2" t="s">
        <v>7</v>
      </c>
      <c r="E236" s="2" t="s">
        <v>11</v>
      </c>
      <c r="F236" s="2" t="s">
        <v>61</v>
      </c>
      <c r="G236" s="1">
        <v>395</v>
      </c>
      <c r="H236" s="1">
        <v>202</v>
      </c>
      <c r="I236" s="4">
        <v>2</v>
      </c>
      <c r="J236" s="2" t="s">
        <v>68</v>
      </c>
      <c r="K236" s="1">
        <f>Tabelle4[[#This Row],[Menge kg Nges]]/1000</f>
        <v>0.39500000000000002</v>
      </c>
      <c r="L236" s="1">
        <f>Tabelle4[[#This Row],[Menge kg P2O5]]/1000</f>
        <v>0.20200000000000001</v>
      </c>
      <c r="M236" s="1">
        <f>Tabelle4[[#This Row],[Menge t Nges]]/Tabelle4[[#This Row],[Anzahl Lieferscheine]]</f>
        <v>0.19750000000000001</v>
      </c>
      <c r="N236" s="1">
        <f>Tabelle4[[#This Row],[Menge t P2O5]]/Tabelle4[[#This Row],[Anzahl Lieferscheine]]</f>
        <v>0.10100000000000001</v>
      </c>
    </row>
    <row r="237" spans="1:14" x14ac:dyDescent="0.2">
      <c r="A237" s="2" t="s">
        <v>36</v>
      </c>
      <c r="B237" s="2" t="s">
        <v>37</v>
      </c>
      <c r="C237" s="2" t="s">
        <v>6</v>
      </c>
      <c r="D237" s="2" t="s">
        <v>7</v>
      </c>
      <c r="E237" s="2" t="s">
        <v>12</v>
      </c>
      <c r="F237" s="2" t="s">
        <v>61</v>
      </c>
      <c r="G237" s="1">
        <v>4405</v>
      </c>
      <c r="H237" s="1">
        <v>1746.5</v>
      </c>
      <c r="I237" s="4">
        <v>17</v>
      </c>
      <c r="J237" s="2" t="s">
        <v>68</v>
      </c>
      <c r="K237" s="1">
        <f>Tabelle4[[#This Row],[Menge kg Nges]]/1000</f>
        <v>4.4050000000000002</v>
      </c>
      <c r="L237" s="1">
        <f>Tabelle4[[#This Row],[Menge kg P2O5]]/1000</f>
        <v>1.7464999999999999</v>
      </c>
      <c r="M237" s="1">
        <f>Tabelle4[[#This Row],[Menge t Nges]]/Tabelle4[[#This Row],[Anzahl Lieferscheine]]</f>
        <v>0.25911764705882356</v>
      </c>
      <c r="N237" s="1">
        <f>Tabelle4[[#This Row],[Menge t P2O5]]/Tabelle4[[#This Row],[Anzahl Lieferscheine]]</f>
        <v>0.10273529411764705</v>
      </c>
    </row>
    <row r="238" spans="1:14" x14ac:dyDescent="0.2">
      <c r="A238" s="2" t="s">
        <v>36</v>
      </c>
      <c r="B238" s="2" t="s">
        <v>37</v>
      </c>
      <c r="C238" s="2" t="s">
        <v>6</v>
      </c>
      <c r="D238" s="2" t="s">
        <v>7</v>
      </c>
      <c r="E238" s="2" t="s">
        <v>13</v>
      </c>
      <c r="F238" s="2" t="s">
        <v>61</v>
      </c>
      <c r="G238" s="1">
        <v>437.5</v>
      </c>
      <c r="H238" s="1">
        <v>225</v>
      </c>
      <c r="I238" s="4">
        <v>3</v>
      </c>
      <c r="J238" s="2" t="s">
        <v>68</v>
      </c>
      <c r="K238" s="1">
        <f>Tabelle4[[#This Row],[Menge kg Nges]]/1000</f>
        <v>0.4375</v>
      </c>
      <c r="L238" s="1">
        <f>Tabelle4[[#This Row],[Menge kg P2O5]]/1000</f>
        <v>0.22500000000000001</v>
      </c>
      <c r="M238" s="1">
        <f>Tabelle4[[#This Row],[Menge t Nges]]/Tabelle4[[#This Row],[Anzahl Lieferscheine]]</f>
        <v>0.14583333333333334</v>
      </c>
      <c r="N238" s="1">
        <f>Tabelle4[[#This Row],[Menge t P2O5]]/Tabelle4[[#This Row],[Anzahl Lieferscheine]]</f>
        <v>7.4999999999999997E-2</v>
      </c>
    </row>
    <row r="239" spans="1:14" x14ac:dyDescent="0.2">
      <c r="A239" s="2" t="s">
        <v>36</v>
      </c>
      <c r="B239" s="2" t="s">
        <v>37</v>
      </c>
      <c r="C239" s="2" t="s">
        <v>6</v>
      </c>
      <c r="D239" s="2" t="s">
        <v>7</v>
      </c>
      <c r="E239" s="2" t="s">
        <v>14</v>
      </c>
      <c r="F239" s="2" t="s">
        <v>61</v>
      </c>
      <c r="G239" s="1">
        <v>3043.2000000000003</v>
      </c>
      <c r="H239" s="1">
        <v>1521.6000000000001</v>
      </c>
      <c r="I239" s="4">
        <v>14</v>
      </c>
      <c r="J239" s="2" t="s">
        <v>68</v>
      </c>
      <c r="K239" s="1">
        <f>Tabelle4[[#This Row],[Menge kg Nges]]/1000</f>
        <v>3.0432000000000001</v>
      </c>
      <c r="L239" s="1">
        <f>Tabelle4[[#This Row],[Menge kg P2O5]]/1000</f>
        <v>1.5216000000000001</v>
      </c>
      <c r="M239" s="1">
        <f>Tabelle4[[#This Row],[Menge t Nges]]/Tabelle4[[#This Row],[Anzahl Lieferscheine]]</f>
        <v>0.21737142857142858</v>
      </c>
      <c r="N239" s="1">
        <f>Tabelle4[[#This Row],[Menge t P2O5]]/Tabelle4[[#This Row],[Anzahl Lieferscheine]]</f>
        <v>0.10868571428571429</v>
      </c>
    </row>
    <row r="240" spans="1:14" x14ac:dyDescent="0.2">
      <c r="A240" s="2" t="s">
        <v>36</v>
      </c>
      <c r="B240" s="2" t="s">
        <v>37</v>
      </c>
      <c r="C240" s="2" t="s">
        <v>6</v>
      </c>
      <c r="D240" s="2" t="s">
        <v>15</v>
      </c>
      <c r="E240" s="2" t="s">
        <v>9</v>
      </c>
      <c r="F240" s="2" t="s">
        <v>61</v>
      </c>
      <c r="G240" s="1">
        <v>39.799999999999997</v>
      </c>
      <c r="H240" s="1">
        <v>16.5</v>
      </c>
      <c r="I240" s="4">
        <v>1</v>
      </c>
      <c r="J240" s="2" t="s">
        <v>68</v>
      </c>
      <c r="K240" s="1">
        <f>Tabelle4[[#This Row],[Menge kg Nges]]/1000</f>
        <v>3.9799999999999995E-2</v>
      </c>
      <c r="L240" s="1">
        <f>Tabelle4[[#This Row],[Menge kg P2O5]]/1000</f>
        <v>1.6500000000000001E-2</v>
      </c>
      <c r="M240" s="1">
        <f>Tabelle4[[#This Row],[Menge t Nges]]/Tabelle4[[#This Row],[Anzahl Lieferscheine]]</f>
        <v>3.9799999999999995E-2</v>
      </c>
      <c r="N240" s="1">
        <f>Tabelle4[[#This Row],[Menge t P2O5]]/Tabelle4[[#This Row],[Anzahl Lieferscheine]]</f>
        <v>1.6500000000000001E-2</v>
      </c>
    </row>
    <row r="241" spans="1:14" x14ac:dyDescent="0.2">
      <c r="A241" s="2" t="s">
        <v>36</v>
      </c>
      <c r="B241" s="2" t="s">
        <v>37</v>
      </c>
      <c r="C241" s="2" t="s">
        <v>25</v>
      </c>
      <c r="D241" s="2" t="s">
        <v>25</v>
      </c>
      <c r="E241" s="2" t="s">
        <v>26</v>
      </c>
      <c r="F241" s="2" t="s">
        <v>61</v>
      </c>
      <c r="G241" s="1">
        <v>2806.52</v>
      </c>
      <c r="H241" s="1">
        <v>1009.7</v>
      </c>
      <c r="I241" s="4">
        <v>22</v>
      </c>
      <c r="J241" s="2" t="s">
        <v>68</v>
      </c>
      <c r="K241" s="1">
        <f>Tabelle4[[#This Row],[Menge kg Nges]]/1000</f>
        <v>2.8065199999999999</v>
      </c>
      <c r="L241" s="1">
        <f>Tabelle4[[#This Row],[Menge kg P2O5]]/1000</f>
        <v>1.0097</v>
      </c>
      <c r="M241" s="1">
        <f>Tabelle4[[#This Row],[Menge t Nges]]/Tabelle4[[#This Row],[Anzahl Lieferscheine]]</f>
        <v>0.12756909090909091</v>
      </c>
      <c r="N241" s="1">
        <f>Tabelle4[[#This Row],[Menge t P2O5]]/Tabelle4[[#This Row],[Anzahl Lieferscheine]]</f>
        <v>4.5895454545454545E-2</v>
      </c>
    </row>
    <row r="242" spans="1:14" x14ac:dyDescent="0.2">
      <c r="A242" s="2" t="s">
        <v>36</v>
      </c>
      <c r="B242" s="2" t="s">
        <v>38</v>
      </c>
      <c r="C242" s="2" t="s">
        <v>6</v>
      </c>
      <c r="D242" s="2" t="s">
        <v>15</v>
      </c>
      <c r="E242" s="2" t="s">
        <v>18</v>
      </c>
      <c r="F242" s="2" t="s">
        <v>61</v>
      </c>
      <c r="G242" s="1">
        <v>753.6</v>
      </c>
      <c r="H242" s="1">
        <v>508.8</v>
      </c>
      <c r="I242" s="4">
        <v>1</v>
      </c>
      <c r="J242" s="2" t="s">
        <v>68</v>
      </c>
      <c r="K242" s="1">
        <f>Tabelle4[[#This Row],[Menge kg Nges]]/1000</f>
        <v>0.75360000000000005</v>
      </c>
      <c r="L242" s="1">
        <f>Tabelle4[[#This Row],[Menge kg P2O5]]/1000</f>
        <v>0.50880000000000003</v>
      </c>
      <c r="M242" s="1">
        <f>Tabelle4[[#This Row],[Menge t Nges]]/Tabelle4[[#This Row],[Anzahl Lieferscheine]]</f>
        <v>0.75360000000000005</v>
      </c>
      <c r="N242" s="1">
        <f>Tabelle4[[#This Row],[Menge t P2O5]]/Tabelle4[[#This Row],[Anzahl Lieferscheine]]</f>
        <v>0.50880000000000003</v>
      </c>
    </row>
    <row r="243" spans="1:14" x14ac:dyDescent="0.2">
      <c r="A243" s="2" t="s">
        <v>36</v>
      </c>
      <c r="B243" s="2" t="s">
        <v>38</v>
      </c>
      <c r="C243" s="2" t="s">
        <v>6</v>
      </c>
      <c r="D243" s="2" t="s">
        <v>15</v>
      </c>
      <c r="E243" s="2" t="s">
        <v>20</v>
      </c>
      <c r="F243" s="2" t="s">
        <v>61</v>
      </c>
      <c r="G243" s="1">
        <v>187.68</v>
      </c>
      <c r="H243" s="1">
        <v>138</v>
      </c>
      <c r="I243" s="4">
        <v>1</v>
      </c>
      <c r="J243" s="2" t="s">
        <v>68</v>
      </c>
      <c r="K243" s="1">
        <f>Tabelle4[[#This Row],[Menge kg Nges]]/1000</f>
        <v>0.18768000000000001</v>
      </c>
      <c r="L243" s="1">
        <f>Tabelle4[[#This Row],[Menge kg P2O5]]/1000</f>
        <v>0.13800000000000001</v>
      </c>
      <c r="M243" s="1">
        <f>Tabelle4[[#This Row],[Menge t Nges]]/Tabelle4[[#This Row],[Anzahl Lieferscheine]]</f>
        <v>0.18768000000000001</v>
      </c>
      <c r="N243" s="1">
        <f>Tabelle4[[#This Row],[Menge t P2O5]]/Tabelle4[[#This Row],[Anzahl Lieferscheine]]</f>
        <v>0.13800000000000001</v>
      </c>
    </row>
    <row r="244" spans="1:14" x14ac:dyDescent="0.2">
      <c r="A244" s="2" t="s">
        <v>36</v>
      </c>
      <c r="B244" s="2" t="s">
        <v>40</v>
      </c>
      <c r="C244" s="2" t="s">
        <v>6</v>
      </c>
      <c r="D244" s="2" t="s">
        <v>7</v>
      </c>
      <c r="E244" s="2" t="s">
        <v>9</v>
      </c>
      <c r="F244" s="2" t="s">
        <v>61</v>
      </c>
      <c r="G244" s="1">
        <v>484</v>
      </c>
      <c r="H244" s="1">
        <v>198</v>
      </c>
      <c r="I244" s="4">
        <v>3</v>
      </c>
      <c r="J244" s="2" t="s">
        <v>68</v>
      </c>
      <c r="K244" s="1">
        <f>Tabelle4[[#This Row],[Menge kg Nges]]/1000</f>
        <v>0.48399999999999999</v>
      </c>
      <c r="L244" s="1">
        <f>Tabelle4[[#This Row],[Menge kg P2O5]]/1000</f>
        <v>0.19800000000000001</v>
      </c>
      <c r="M244" s="1">
        <f>Tabelle4[[#This Row],[Menge t Nges]]/Tabelle4[[#This Row],[Anzahl Lieferscheine]]</f>
        <v>0.16133333333333333</v>
      </c>
      <c r="N244" s="1">
        <f>Tabelle4[[#This Row],[Menge t P2O5]]/Tabelle4[[#This Row],[Anzahl Lieferscheine]]</f>
        <v>6.6000000000000003E-2</v>
      </c>
    </row>
    <row r="245" spans="1:14" x14ac:dyDescent="0.2">
      <c r="A245" s="2" t="s">
        <v>36</v>
      </c>
      <c r="B245" s="2" t="s">
        <v>40</v>
      </c>
      <c r="C245" s="2" t="s">
        <v>6</v>
      </c>
      <c r="D245" s="2" t="s">
        <v>7</v>
      </c>
      <c r="E245" s="2" t="s">
        <v>12</v>
      </c>
      <c r="F245" s="2" t="s">
        <v>61</v>
      </c>
      <c r="G245" s="1">
        <v>3538.8</v>
      </c>
      <c r="H245" s="1">
        <v>1305.4000000000001</v>
      </c>
      <c r="I245" s="4">
        <v>12</v>
      </c>
      <c r="J245" s="2" t="s">
        <v>68</v>
      </c>
      <c r="K245" s="1">
        <f>Tabelle4[[#This Row],[Menge kg Nges]]/1000</f>
        <v>3.5388000000000002</v>
      </c>
      <c r="L245" s="1">
        <f>Tabelle4[[#This Row],[Menge kg P2O5]]/1000</f>
        <v>1.3054000000000001</v>
      </c>
      <c r="M245" s="1">
        <f>Tabelle4[[#This Row],[Menge t Nges]]/Tabelle4[[#This Row],[Anzahl Lieferscheine]]</f>
        <v>0.2949</v>
      </c>
      <c r="N245" s="1">
        <f>Tabelle4[[#This Row],[Menge t P2O5]]/Tabelle4[[#This Row],[Anzahl Lieferscheine]]</f>
        <v>0.10878333333333334</v>
      </c>
    </row>
    <row r="246" spans="1:14" x14ac:dyDescent="0.2">
      <c r="A246" s="2" t="s">
        <v>36</v>
      </c>
      <c r="B246" s="2" t="s">
        <v>40</v>
      </c>
      <c r="C246" s="2" t="s">
        <v>6</v>
      </c>
      <c r="D246" s="2" t="s">
        <v>7</v>
      </c>
      <c r="E246" s="2" t="s">
        <v>14</v>
      </c>
      <c r="F246" s="2" t="s">
        <v>61</v>
      </c>
      <c r="G246" s="1">
        <v>598.4</v>
      </c>
      <c r="H246" s="1">
        <v>299.2</v>
      </c>
      <c r="I246" s="4">
        <v>2</v>
      </c>
      <c r="J246" s="2" t="s">
        <v>68</v>
      </c>
      <c r="K246" s="1">
        <f>Tabelle4[[#This Row],[Menge kg Nges]]/1000</f>
        <v>0.59839999999999993</v>
      </c>
      <c r="L246" s="1">
        <f>Tabelle4[[#This Row],[Menge kg P2O5]]/1000</f>
        <v>0.29919999999999997</v>
      </c>
      <c r="M246" s="1">
        <f>Tabelle4[[#This Row],[Menge t Nges]]/Tabelle4[[#This Row],[Anzahl Lieferscheine]]</f>
        <v>0.29919999999999997</v>
      </c>
      <c r="N246" s="1">
        <f>Tabelle4[[#This Row],[Menge t P2O5]]/Tabelle4[[#This Row],[Anzahl Lieferscheine]]</f>
        <v>0.14959999999999998</v>
      </c>
    </row>
    <row r="247" spans="1:14" x14ac:dyDescent="0.2">
      <c r="A247" s="2" t="s">
        <v>36</v>
      </c>
      <c r="B247" s="2" t="s">
        <v>40</v>
      </c>
      <c r="C247" s="2" t="s">
        <v>6</v>
      </c>
      <c r="D247" s="2" t="s">
        <v>15</v>
      </c>
      <c r="E247" s="2" t="s">
        <v>18</v>
      </c>
      <c r="F247" s="2" t="s">
        <v>61</v>
      </c>
      <c r="G247" s="1">
        <v>268.8</v>
      </c>
      <c r="H247" s="1">
        <v>217.6</v>
      </c>
      <c r="I247" s="4">
        <v>1</v>
      </c>
      <c r="J247" s="2" t="s">
        <v>68</v>
      </c>
      <c r="K247" s="1">
        <f>Tabelle4[[#This Row],[Menge kg Nges]]/1000</f>
        <v>0.26880000000000004</v>
      </c>
      <c r="L247" s="1">
        <f>Tabelle4[[#This Row],[Menge kg P2O5]]/1000</f>
        <v>0.21759999999999999</v>
      </c>
      <c r="M247" s="1">
        <f>Tabelle4[[#This Row],[Menge t Nges]]/Tabelle4[[#This Row],[Anzahl Lieferscheine]]</f>
        <v>0.26880000000000004</v>
      </c>
      <c r="N247" s="1">
        <f>Tabelle4[[#This Row],[Menge t P2O5]]/Tabelle4[[#This Row],[Anzahl Lieferscheine]]</f>
        <v>0.21759999999999999</v>
      </c>
    </row>
    <row r="248" spans="1:14" x14ac:dyDescent="0.2">
      <c r="A248" s="2" t="s">
        <v>36</v>
      </c>
      <c r="B248" s="2" t="s">
        <v>40</v>
      </c>
      <c r="C248" s="2" t="s">
        <v>6</v>
      </c>
      <c r="D248" s="2" t="s">
        <v>15</v>
      </c>
      <c r="E248" s="2" t="s">
        <v>20</v>
      </c>
      <c r="F248" s="2" t="s">
        <v>61</v>
      </c>
      <c r="G248" s="1">
        <v>571.20000000000005</v>
      </c>
      <c r="H248" s="1">
        <v>420</v>
      </c>
      <c r="I248" s="4">
        <v>2</v>
      </c>
      <c r="J248" s="2" t="s">
        <v>68</v>
      </c>
      <c r="K248" s="1">
        <f>Tabelle4[[#This Row],[Menge kg Nges]]/1000</f>
        <v>0.57120000000000004</v>
      </c>
      <c r="L248" s="1">
        <f>Tabelle4[[#This Row],[Menge kg P2O5]]/1000</f>
        <v>0.42</v>
      </c>
      <c r="M248" s="1">
        <f>Tabelle4[[#This Row],[Menge t Nges]]/Tabelle4[[#This Row],[Anzahl Lieferscheine]]</f>
        <v>0.28560000000000002</v>
      </c>
      <c r="N248" s="1">
        <f>Tabelle4[[#This Row],[Menge t P2O5]]/Tabelle4[[#This Row],[Anzahl Lieferscheine]]</f>
        <v>0.21</v>
      </c>
    </row>
    <row r="249" spans="1:14" x14ac:dyDescent="0.2">
      <c r="A249" s="2" t="s">
        <v>36</v>
      </c>
      <c r="B249" s="2" t="s">
        <v>40</v>
      </c>
      <c r="C249" s="2" t="s">
        <v>25</v>
      </c>
      <c r="D249" s="2" t="s">
        <v>25</v>
      </c>
      <c r="E249" s="2" t="s">
        <v>26</v>
      </c>
      <c r="F249" s="2" t="s">
        <v>61</v>
      </c>
      <c r="G249" s="1">
        <v>1650</v>
      </c>
      <c r="H249" s="1">
        <v>774.5</v>
      </c>
      <c r="I249" s="4">
        <v>11</v>
      </c>
      <c r="J249" s="2" t="s">
        <v>68</v>
      </c>
      <c r="K249" s="1">
        <f>Tabelle4[[#This Row],[Menge kg Nges]]/1000</f>
        <v>1.65</v>
      </c>
      <c r="L249" s="1">
        <f>Tabelle4[[#This Row],[Menge kg P2O5]]/1000</f>
        <v>0.77449999999999997</v>
      </c>
      <c r="M249" s="1">
        <f>Tabelle4[[#This Row],[Menge t Nges]]/Tabelle4[[#This Row],[Anzahl Lieferscheine]]</f>
        <v>0.15</v>
      </c>
      <c r="N249" s="1">
        <f>Tabelle4[[#This Row],[Menge t P2O5]]/Tabelle4[[#This Row],[Anzahl Lieferscheine]]</f>
        <v>7.0409090909090907E-2</v>
      </c>
    </row>
    <row r="250" spans="1:14" x14ac:dyDescent="0.2">
      <c r="A250" s="2" t="s">
        <v>36</v>
      </c>
      <c r="B250" s="2" t="s">
        <v>42</v>
      </c>
      <c r="C250" s="2" t="s">
        <v>6</v>
      </c>
      <c r="D250" s="2" t="s">
        <v>7</v>
      </c>
      <c r="E250" s="2" t="s">
        <v>12</v>
      </c>
      <c r="F250" s="2" t="s">
        <v>61</v>
      </c>
      <c r="G250" s="1">
        <v>3321</v>
      </c>
      <c r="H250" s="1">
        <v>1012.5</v>
      </c>
      <c r="I250" s="4">
        <v>10</v>
      </c>
      <c r="J250" s="2" t="s">
        <v>68</v>
      </c>
      <c r="K250" s="1">
        <f>Tabelle4[[#This Row],[Menge kg Nges]]/1000</f>
        <v>3.3210000000000002</v>
      </c>
      <c r="L250" s="1">
        <f>Tabelle4[[#This Row],[Menge kg P2O5]]/1000</f>
        <v>1.0125</v>
      </c>
      <c r="M250" s="1">
        <f>Tabelle4[[#This Row],[Menge t Nges]]/Tabelle4[[#This Row],[Anzahl Lieferscheine]]</f>
        <v>0.33210000000000001</v>
      </c>
      <c r="N250" s="1">
        <f>Tabelle4[[#This Row],[Menge t P2O5]]/Tabelle4[[#This Row],[Anzahl Lieferscheine]]</f>
        <v>0.10124999999999999</v>
      </c>
    </row>
    <row r="251" spans="1:14" x14ac:dyDescent="0.2">
      <c r="A251" s="2" t="s">
        <v>36</v>
      </c>
      <c r="B251" s="2" t="s">
        <v>42</v>
      </c>
      <c r="C251" s="2" t="s">
        <v>6</v>
      </c>
      <c r="D251" s="2" t="s">
        <v>7</v>
      </c>
      <c r="E251" s="2" t="s">
        <v>14</v>
      </c>
      <c r="F251" s="2" t="s">
        <v>61</v>
      </c>
      <c r="G251" s="1">
        <v>777.59999999999991</v>
      </c>
      <c r="H251" s="1">
        <v>388.79999999999995</v>
      </c>
      <c r="I251" s="4">
        <v>2</v>
      </c>
      <c r="J251" s="2" t="s">
        <v>68</v>
      </c>
      <c r="K251" s="1">
        <f>Tabelle4[[#This Row],[Menge kg Nges]]/1000</f>
        <v>0.77759999999999996</v>
      </c>
      <c r="L251" s="1">
        <f>Tabelle4[[#This Row],[Menge kg P2O5]]/1000</f>
        <v>0.38879999999999998</v>
      </c>
      <c r="M251" s="1">
        <f>Tabelle4[[#This Row],[Menge t Nges]]/Tabelle4[[#This Row],[Anzahl Lieferscheine]]</f>
        <v>0.38879999999999998</v>
      </c>
      <c r="N251" s="1">
        <f>Tabelle4[[#This Row],[Menge t P2O5]]/Tabelle4[[#This Row],[Anzahl Lieferscheine]]</f>
        <v>0.19439999999999999</v>
      </c>
    </row>
    <row r="252" spans="1:14" x14ac:dyDescent="0.2">
      <c r="A252" s="2" t="s">
        <v>36</v>
      </c>
      <c r="B252" s="2" t="s">
        <v>42</v>
      </c>
      <c r="C252" s="2" t="s">
        <v>6</v>
      </c>
      <c r="D252" s="2" t="s">
        <v>15</v>
      </c>
      <c r="E252" s="2" t="s">
        <v>20</v>
      </c>
      <c r="F252" s="2" t="s">
        <v>61</v>
      </c>
      <c r="G252" s="1">
        <v>383.52</v>
      </c>
      <c r="H252" s="1">
        <v>282</v>
      </c>
      <c r="I252" s="4">
        <v>1</v>
      </c>
      <c r="J252" s="2" t="s">
        <v>68</v>
      </c>
      <c r="K252" s="1">
        <f>Tabelle4[[#This Row],[Menge kg Nges]]/1000</f>
        <v>0.38351999999999997</v>
      </c>
      <c r="L252" s="1">
        <f>Tabelle4[[#This Row],[Menge kg P2O5]]/1000</f>
        <v>0.28199999999999997</v>
      </c>
      <c r="M252" s="1">
        <f>Tabelle4[[#This Row],[Menge t Nges]]/Tabelle4[[#This Row],[Anzahl Lieferscheine]]</f>
        <v>0.38351999999999997</v>
      </c>
      <c r="N252" s="1">
        <f>Tabelle4[[#This Row],[Menge t P2O5]]/Tabelle4[[#This Row],[Anzahl Lieferscheine]]</f>
        <v>0.28199999999999997</v>
      </c>
    </row>
    <row r="253" spans="1:14" x14ac:dyDescent="0.2">
      <c r="A253" s="2" t="s">
        <v>36</v>
      </c>
      <c r="B253" s="2" t="s">
        <v>42</v>
      </c>
      <c r="C253" s="2" t="s">
        <v>25</v>
      </c>
      <c r="D253" s="2" t="s">
        <v>25</v>
      </c>
      <c r="E253" s="2" t="s">
        <v>26</v>
      </c>
      <c r="F253" s="2" t="s">
        <v>61</v>
      </c>
      <c r="G253" s="1">
        <v>235510.30000000002</v>
      </c>
      <c r="H253" s="1">
        <v>44707.040000000001</v>
      </c>
      <c r="I253" s="4">
        <v>4</v>
      </c>
      <c r="J253" s="2" t="s">
        <v>68</v>
      </c>
      <c r="K253" s="1">
        <f>Tabelle4[[#This Row],[Menge kg Nges]]/1000</f>
        <v>235.51030000000003</v>
      </c>
      <c r="L253" s="1">
        <f>Tabelle4[[#This Row],[Menge kg P2O5]]/1000</f>
        <v>44.707039999999999</v>
      </c>
      <c r="M253" s="1">
        <f>Tabelle4[[#This Row],[Menge t Nges]]/Tabelle4[[#This Row],[Anzahl Lieferscheine]]</f>
        <v>58.877575000000007</v>
      </c>
      <c r="N253" s="1">
        <f>Tabelle4[[#This Row],[Menge t P2O5]]/Tabelle4[[#This Row],[Anzahl Lieferscheine]]</f>
        <v>11.17676</v>
      </c>
    </row>
    <row r="254" spans="1:14" x14ac:dyDescent="0.2">
      <c r="A254" s="2" t="s">
        <v>27</v>
      </c>
      <c r="B254" s="2" t="s">
        <v>5</v>
      </c>
      <c r="C254" s="2" t="s">
        <v>6</v>
      </c>
      <c r="D254" s="2" t="s">
        <v>7</v>
      </c>
      <c r="E254" s="2" t="s">
        <v>8</v>
      </c>
      <c r="F254" s="2" t="s">
        <v>61</v>
      </c>
      <c r="G254" s="1">
        <v>104</v>
      </c>
      <c r="H254" s="1">
        <v>45</v>
      </c>
      <c r="I254" s="4">
        <v>1</v>
      </c>
      <c r="J254" s="2" t="s">
        <v>68</v>
      </c>
      <c r="K254" s="1">
        <f>Tabelle4[[#This Row],[Menge kg Nges]]/1000</f>
        <v>0.104</v>
      </c>
      <c r="L254" s="1">
        <f>Tabelle4[[#This Row],[Menge kg P2O5]]/1000</f>
        <v>4.4999999999999998E-2</v>
      </c>
      <c r="M254" s="1">
        <f>Tabelle4[[#This Row],[Menge t Nges]]/Tabelle4[[#This Row],[Anzahl Lieferscheine]]</f>
        <v>0.104</v>
      </c>
      <c r="N254" s="1">
        <f>Tabelle4[[#This Row],[Menge t P2O5]]/Tabelle4[[#This Row],[Anzahl Lieferscheine]]</f>
        <v>4.4999999999999998E-2</v>
      </c>
    </row>
    <row r="255" spans="1:14" x14ac:dyDescent="0.2">
      <c r="A255" s="2" t="s">
        <v>27</v>
      </c>
      <c r="B255" s="2" t="s">
        <v>5</v>
      </c>
      <c r="C255" s="2" t="s">
        <v>6</v>
      </c>
      <c r="D255" s="2" t="s">
        <v>7</v>
      </c>
      <c r="E255" s="2" t="s">
        <v>9</v>
      </c>
      <c r="F255" s="2" t="s">
        <v>61</v>
      </c>
      <c r="G255" s="1">
        <v>1041.3599999999999</v>
      </c>
      <c r="H255" s="1">
        <v>420.09999999999997</v>
      </c>
      <c r="I255" s="4">
        <v>6</v>
      </c>
      <c r="J255" s="2" t="s">
        <v>68</v>
      </c>
      <c r="K255" s="1">
        <f>Tabelle4[[#This Row],[Menge kg Nges]]/1000</f>
        <v>1.0413599999999998</v>
      </c>
      <c r="L255" s="1">
        <f>Tabelle4[[#This Row],[Menge kg P2O5]]/1000</f>
        <v>0.42009999999999997</v>
      </c>
      <c r="M255" s="1">
        <f>Tabelle4[[#This Row],[Menge t Nges]]/Tabelle4[[#This Row],[Anzahl Lieferscheine]]</f>
        <v>0.17355999999999996</v>
      </c>
      <c r="N255" s="1">
        <f>Tabelle4[[#This Row],[Menge t P2O5]]/Tabelle4[[#This Row],[Anzahl Lieferscheine]]</f>
        <v>7.0016666666666658E-2</v>
      </c>
    </row>
    <row r="256" spans="1:14" x14ac:dyDescent="0.2">
      <c r="A256" s="2" t="s">
        <v>27</v>
      </c>
      <c r="B256" s="2" t="s">
        <v>5</v>
      </c>
      <c r="C256" s="2" t="s">
        <v>6</v>
      </c>
      <c r="D256" s="2" t="s">
        <v>7</v>
      </c>
      <c r="E256" s="2" t="s">
        <v>12</v>
      </c>
      <c r="F256" s="2" t="s">
        <v>61</v>
      </c>
      <c r="G256" s="1">
        <v>9400.4599999999973</v>
      </c>
      <c r="H256" s="1">
        <v>3644.9</v>
      </c>
      <c r="I256" s="4">
        <v>19</v>
      </c>
      <c r="J256" s="2" t="s">
        <v>68</v>
      </c>
      <c r="K256" s="1">
        <f>Tabelle4[[#This Row],[Menge kg Nges]]/1000</f>
        <v>9.4004599999999972</v>
      </c>
      <c r="L256" s="1">
        <f>Tabelle4[[#This Row],[Menge kg P2O5]]/1000</f>
        <v>3.6449000000000003</v>
      </c>
      <c r="M256" s="1">
        <f>Tabelle4[[#This Row],[Menge t Nges]]/Tabelle4[[#This Row],[Anzahl Lieferscheine]]</f>
        <v>0.49476105263157882</v>
      </c>
      <c r="N256" s="1">
        <f>Tabelle4[[#This Row],[Menge t P2O5]]/Tabelle4[[#This Row],[Anzahl Lieferscheine]]</f>
        <v>0.19183684210526317</v>
      </c>
    </row>
    <row r="257" spans="1:14" x14ac:dyDescent="0.2">
      <c r="A257" s="2" t="s">
        <v>27</v>
      </c>
      <c r="B257" s="2" t="s">
        <v>5</v>
      </c>
      <c r="C257" s="2" t="s">
        <v>6</v>
      </c>
      <c r="D257" s="2" t="s">
        <v>7</v>
      </c>
      <c r="E257" s="2" t="s">
        <v>14</v>
      </c>
      <c r="F257" s="2" t="s">
        <v>61</v>
      </c>
      <c r="G257" s="1">
        <v>651</v>
      </c>
      <c r="H257" s="1">
        <v>279</v>
      </c>
      <c r="I257" s="4">
        <v>2</v>
      </c>
      <c r="J257" s="2" t="s">
        <v>68</v>
      </c>
      <c r="K257" s="1">
        <f>Tabelle4[[#This Row],[Menge kg Nges]]/1000</f>
        <v>0.65100000000000002</v>
      </c>
      <c r="L257" s="1">
        <f>Tabelle4[[#This Row],[Menge kg P2O5]]/1000</f>
        <v>0.27900000000000003</v>
      </c>
      <c r="M257" s="1">
        <f>Tabelle4[[#This Row],[Menge t Nges]]/Tabelle4[[#This Row],[Anzahl Lieferscheine]]</f>
        <v>0.32550000000000001</v>
      </c>
      <c r="N257" s="1">
        <f>Tabelle4[[#This Row],[Menge t P2O5]]/Tabelle4[[#This Row],[Anzahl Lieferscheine]]</f>
        <v>0.13950000000000001</v>
      </c>
    </row>
    <row r="258" spans="1:14" x14ac:dyDescent="0.2">
      <c r="A258" s="2" t="s">
        <v>27</v>
      </c>
      <c r="B258" s="2" t="s">
        <v>5</v>
      </c>
      <c r="C258" s="2" t="s">
        <v>6</v>
      </c>
      <c r="D258" s="2" t="s">
        <v>15</v>
      </c>
      <c r="E258" s="2" t="s">
        <v>18</v>
      </c>
      <c r="F258" s="2" t="s">
        <v>61</v>
      </c>
      <c r="G258" s="1">
        <v>607.75</v>
      </c>
      <c r="H258" s="1">
        <v>446.5</v>
      </c>
      <c r="I258" s="4">
        <v>1</v>
      </c>
      <c r="J258" s="2" t="s">
        <v>68</v>
      </c>
      <c r="K258" s="1">
        <f>Tabelle4[[#This Row],[Menge kg Nges]]/1000</f>
        <v>0.60775000000000001</v>
      </c>
      <c r="L258" s="1">
        <f>Tabelle4[[#This Row],[Menge kg P2O5]]/1000</f>
        <v>0.44650000000000001</v>
      </c>
      <c r="M258" s="1">
        <f>Tabelle4[[#This Row],[Menge t Nges]]/Tabelle4[[#This Row],[Anzahl Lieferscheine]]</f>
        <v>0.60775000000000001</v>
      </c>
      <c r="N258" s="1">
        <f>Tabelle4[[#This Row],[Menge t P2O5]]/Tabelle4[[#This Row],[Anzahl Lieferscheine]]</f>
        <v>0.44650000000000001</v>
      </c>
    </row>
    <row r="259" spans="1:14" x14ac:dyDescent="0.2">
      <c r="A259" s="2" t="s">
        <v>27</v>
      </c>
      <c r="B259" s="2" t="s">
        <v>5</v>
      </c>
      <c r="C259" s="2" t="s">
        <v>6</v>
      </c>
      <c r="D259" s="2" t="s">
        <v>15</v>
      </c>
      <c r="E259" s="2" t="s">
        <v>20</v>
      </c>
      <c r="F259" s="2" t="s">
        <v>61</v>
      </c>
      <c r="G259" s="1">
        <v>1144</v>
      </c>
      <c r="H259" s="1">
        <v>650</v>
      </c>
      <c r="I259" s="4">
        <v>3</v>
      </c>
      <c r="J259" s="2" t="s">
        <v>68</v>
      </c>
      <c r="K259" s="1">
        <f>Tabelle4[[#This Row],[Menge kg Nges]]/1000</f>
        <v>1.1439999999999999</v>
      </c>
      <c r="L259" s="1">
        <f>Tabelle4[[#This Row],[Menge kg P2O5]]/1000</f>
        <v>0.65</v>
      </c>
      <c r="M259" s="1">
        <f>Tabelle4[[#This Row],[Menge t Nges]]/Tabelle4[[#This Row],[Anzahl Lieferscheine]]</f>
        <v>0.3813333333333333</v>
      </c>
      <c r="N259" s="1">
        <f>Tabelle4[[#This Row],[Menge t P2O5]]/Tabelle4[[#This Row],[Anzahl Lieferscheine]]</f>
        <v>0.21666666666666667</v>
      </c>
    </row>
    <row r="260" spans="1:14" x14ac:dyDescent="0.2">
      <c r="A260" s="2" t="s">
        <v>27</v>
      </c>
      <c r="B260" s="2" t="s">
        <v>5</v>
      </c>
      <c r="C260" s="2" t="s">
        <v>6</v>
      </c>
      <c r="D260" s="2" t="s">
        <v>15</v>
      </c>
      <c r="E260" s="2" t="s">
        <v>21</v>
      </c>
      <c r="F260" s="2" t="s">
        <v>61</v>
      </c>
      <c r="G260" s="1">
        <v>3102.1800000000003</v>
      </c>
      <c r="H260" s="1">
        <v>1483</v>
      </c>
      <c r="I260" s="4">
        <v>9</v>
      </c>
      <c r="J260" s="2" t="s">
        <v>68</v>
      </c>
      <c r="K260" s="1">
        <f>Tabelle4[[#This Row],[Menge kg Nges]]/1000</f>
        <v>3.1021800000000002</v>
      </c>
      <c r="L260" s="1">
        <f>Tabelle4[[#This Row],[Menge kg P2O5]]/1000</f>
        <v>1.4830000000000001</v>
      </c>
      <c r="M260" s="1">
        <f>Tabelle4[[#This Row],[Menge t Nges]]/Tabelle4[[#This Row],[Anzahl Lieferscheine]]</f>
        <v>0.3446866666666667</v>
      </c>
      <c r="N260" s="1">
        <f>Tabelle4[[#This Row],[Menge t P2O5]]/Tabelle4[[#This Row],[Anzahl Lieferscheine]]</f>
        <v>0.1647777777777778</v>
      </c>
    </row>
    <row r="261" spans="1:14" x14ac:dyDescent="0.2">
      <c r="A261" s="2" t="s">
        <v>27</v>
      </c>
      <c r="B261" s="2" t="s">
        <v>5</v>
      </c>
      <c r="C261" s="2" t="s">
        <v>6</v>
      </c>
      <c r="D261" s="2" t="s">
        <v>15</v>
      </c>
      <c r="E261" s="2" t="s">
        <v>9</v>
      </c>
      <c r="F261" s="2" t="s">
        <v>61</v>
      </c>
      <c r="G261" s="1">
        <v>800</v>
      </c>
      <c r="H261" s="1">
        <v>640</v>
      </c>
      <c r="I261" s="4">
        <v>1</v>
      </c>
      <c r="J261" s="2" t="s">
        <v>68</v>
      </c>
      <c r="K261" s="1">
        <f>Tabelle4[[#This Row],[Menge kg Nges]]/1000</f>
        <v>0.8</v>
      </c>
      <c r="L261" s="1">
        <f>Tabelle4[[#This Row],[Menge kg P2O5]]/1000</f>
        <v>0.64</v>
      </c>
      <c r="M261" s="1">
        <f>Tabelle4[[#This Row],[Menge t Nges]]/Tabelle4[[#This Row],[Anzahl Lieferscheine]]</f>
        <v>0.8</v>
      </c>
      <c r="N261" s="1">
        <f>Tabelle4[[#This Row],[Menge t P2O5]]/Tabelle4[[#This Row],[Anzahl Lieferscheine]]</f>
        <v>0.64</v>
      </c>
    </row>
    <row r="262" spans="1:14" x14ac:dyDescent="0.2">
      <c r="A262" s="2" t="s">
        <v>27</v>
      </c>
      <c r="B262" s="2" t="s">
        <v>5</v>
      </c>
      <c r="C262" s="2" t="s">
        <v>25</v>
      </c>
      <c r="D262" s="2" t="s">
        <v>25</v>
      </c>
      <c r="E262" s="2" t="s">
        <v>26</v>
      </c>
      <c r="F262" s="2" t="s">
        <v>61</v>
      </c>
      <c r="G262" s="1">
        <v>6208.59</v>
      </c>
      <c r="H262" s="1">
        <v>2200.94</v>
      </c>
      <c r="I262" s="4">
        <v>9</v>
      </c>
      <c r="J262" s="2" t="s">
        <v>68</v>
      </c>
      <c r="K262" s="1">
        <f>Tabelle4[[#This Row],[Menge kg Nges]]/1000</f>
        <v>6.2085900000000001</v>
      </c>
      <c r="L262" s="1">
        <f>Tabelle4[[#This Row],[Menge kg P2O5]]/1000</f>
        <v>2.2009400000000001</v>
      </c>
      <c r="M262" s="1">
        <f>Tabelle4[[#This Row],[Menge t Nges]]/Tabelle4[[#This Row],[Anzahl Lieferscheine]]</f>
        <v>0.68984333333333336</v>
      </c>
      <c r="N262" s="1">
        <f>Tabelle4[[#This Row],[Menge t P2O5]]/Tabelle4[[#This Row],[Anzahl Lieferscheine]]</f>
        <v>0.2445488888888889</v>
      </c>
    </row>
    <row r="263" spans="1:14" x14ac:dyDescent="0.2">
      <c r="A263" s="2" t="s">
        <v>27</v>
      </c>
      <c r="B263" s="2" t="s">
        <v>29</v>
      </c>
      <c r="C263" s="2" t="s">
        <v>6</v>
      </c>
      <c r="D263" s="2" t="s">
        <v>7</v>
      </c>
      <c r="E263" s="2" t="s">
        <v>8</v>
      </c>
      <c r="F263" s="2" t="s">
        <v>61</v>
      </c>
      <c r="G263" s="1">
        <v>37642.25</v>
      </c>
      <c r="H263" s="1">
        <v>16189.740000000002</v>
      </c>
      <c r="I263" s="4">
        <v>77</v>
      </c>
      <c r="J263" s="2" t="s">
        <v>68</v>
      </c>
      <c r="K263" s="1">
        <f>Tabelle4[[#This Row],[Menge kg Nges]]/1000</f>
        <v>37.642249999999997</v>
      </c>
      <c r="L263" s="1">
        <f>Tabelle4[[#This Row],[Menge kg P2O5]]/1000</f>
        <v>16.18974</v>
      </c>
      <c r="M263" s="1">
        <f>Tabelle4[[#This Row],[Menge t Nges]]/Tabelle4[[#This Row],[Anzahl Lieferscheine]]</f>
        <v>0.48886038961038958</v>
      </c>
      <c r="N263" s="1">
        <f>Tabelle4[[#This Row],[Menge t P2O5]]/Tabelle4[[#This Row],[Anzahl Lieferscheine]]</f>
        <v>0.21025636363636363</v>
      </c>
    </row>
    <row r="264" spans="1:14" x14ac:dyDescent="0.2">
      <c r="A264" s="2" t="s">
        <v>27</v>
      </c>
      <c r="B264" s="2" t="s">
        <v>29</v>
      </c>
      <c r="C264" s="2" t="s">
        <v>6</v>
      </c>
      <c r="D264" s="2" t="s">
        <v>7</v>
      </c>
      <c r="E264" s="2" t="s">
        <v>9</v>
      </c>
      <c r="F264" s="2" t="s">
        <v>61</v>
      </c>
      <c r="G264" s="1">
        <v>613.70000000000005</v>
      </c>
      <c r="H264" s="1">
        <v>253.4</v>
      </c>
      <c r="I264" s="4">
        <v>2</v>
      </c>
      <c r="J264" s="2" t="s">
        <v>68</v>
      </c>
      <c r="K264" s="1">
        <f>Tabelle4[[#This Row],[Menge kg Nges]]/1000</f>
        <v>0.61370000000000002</v>
      </c>
      <c r="L264" s="1">
        <f>Tabelle4[[#This Row],[Menge kg P2O5]]/1000</f>
        <v>0.25340000000000001</v>
      </c>
      <c r="M264" s="1">
        <f>Tabelle4[[#This Row],[Menge t Nges]]/Tabelle4[[#This Row],[Anzahl Lieferscheine]]</f>
        <v>0.30685000000000001</v>
      </c>
      <c r="N264" s="1">
        <f>Tabelle4[[#This Row],[Menge t P2O5]]/Tabelle4[[#This Row],[Anzahl Lieferscheine]]</f>
        <v>0.12670000000000001</v>
      </c>
    </row>
    <row r="265" spans="1:14" x14ac:dyDescent="0.2">
      <c r="A265" s="2" t="s">
        <v>27</v>
      </c>
      <c r="B265" s="2" t="s">
        <v>29</v>
      </c>
      <c r="C265" s="2" t="s">
        <v>6</v>
      </c>
      <c r="D265" s="2" t="s">
        <v>7</v>
      </c>
      <c r="E265" s="2" t="s">
        <v>10</v>
      </c>
      <c r="F265" s="2" t="s">
        <v>61</v>
      </c>
      <c r="G265" s="1">
        <v>513.29999999999995</v>
      </c>
      <c r="H265" s="1">
        <v>194.7</v>
      </c>
      <c r="I265" s="4">
        <v>1</v>
      </c>
      <c r="J265" s="2" t="s">
        <v>68</v>
      </c>
      <c r="K265" s="1">
        <f>Tabelle4[[#This Row],[Menge kg Nges]]/1000</f>
        <v>0.51329999999999998</v>
      </c>
      <c r="L265" s="1">
        <f>Tabelle4[[#This Row],[Menge kg P2O5]]/1000</f>
        <v>0.19469999999999998</v>
      </c>
      <c r="M265" s="1">
        <f>Tabelle4[[#This Row],[Menge t Nges]]/Tabelle4[[#This Row],[Anzahl Lieferscheine]]</f>
        <v>0.51329999999999998</v>
      </c>
      <c r="N265" s="1">
        <f>Tabelle4[[#This Row],[Menge t P2O5]]/Tabelle4[[#This Row],[Anzahl Lieferscheine]]</f>
        <v>0.19469999999999998</v>
      </c>
    </row>
    <row r="266" spans="1:14" x14ac:dyDescent="0.2">
      <c r="A266" s="2" t="s">
        <v>27</v>
      </c>
      <c r="B266" s="2" t="s">
        <v>29</v>
      </c>
      <c r="C266" s="2" t="s">
        <v>6</v>
      </c>
      <c r="D266" s="2" t="s">
        <v>7</v>
      </c>
      <c r="E266" s="2" t="s">
        <v>11</v>
      </c>
      <c r="F266" s="2" t="s">
        <v>61</v>
      </c>
      <c r="G266" s="1">
        <v>973</v>
      </c>
      <c r="H266" s="1">
        <v>536.4</v>
      </c>
      <c r="I266" s="4">
        <v>2</v>
      </c>
      <c r="J266" s="2" t="s">
        <v>68</v>
      </c>
      <c r="K266" s="1">
        <f>Tabelle4[[#This Row],[Menge kg Nges]]/1000</f>
        <v>0.97299999999999998</v>
      </c>
      <c r="L266" s="1">
        <f>Tabelle4[[#This Row],[Menge kg P2O5]]/1000</f>
        <v>0.53639999999999999</v>
      </c>
      <c r="M266" s="1">
        <f>Tabelle4[[#This Row],[Menge t Nges]]/Tabelle4[[#This Row],[Anzahl Lieferscheine]]</f>
        <v>0.48649999999999999</v>
      </c>
      <c r="N266" s="1">
        <f>Tabelle4[[#This Row],[Menge t P2O5]]/Tabelle4[[#This Row],[Anzahl Lieferscheine]]</f>
        <v>0.26819999999999999</v>
      </c>
    </row>
    <row r="267" spans="1:14" x14ac:dyDescent="0.2">
      <c r="A267" s="2" t="s">
        <v>27</v>
      </c>
      <c r="B267" s="2" t="s">
        <v>29</v>
      </c>
      <c r="C267" s="2" t="s">
        <v>6</v>
      </c>
      <c r="D267" s="2" t="s">
        <v>7</v>
      </c>
      <c r="E267" s="2" t="s">
        <v>12</v>
      </c>
      <c r="F267" s="2" t="s">
        <v>61</v>
      </c>
      <c r="G267" s="1">
        <v>9086.7999999999993</v>
      </c>
      <c r="H267" s="1">
        <v>4480.5999999999995</v>
      </c>
      <c r="I267" s="4">
        <v>20</v>
      </c>
      <c r="J267" s="2" t="s">
        <v>68</v>
      </c>
      <c r="K267" s="1">
        <f>Tabelle4[[#This Row],[Menge kg Nges]]/1000</f>
        <v>9.0867999999999984</v>
      </c>
      <c r="L267" s="1">
        <f>Tabelle4[[#This Row],[Menge kg P2O5]]/1000</f>
        <v>4.480599999999999</v>
      </c>
      <c r="M267" s="1">
        <f>Tabelle4[[#This Row],[Menge t Nges]]/Tabelle4[[#This Row],[Anzahl Lieferscheine]]</f>
        <v>0.45433999999999991</v>
      </c>
      <c r="N267" s="1">
        <f>Tabelle4[[#This Row],[Menge t P2O5]]/Tabelle4[[#This Row],[Anzahl Lieferscheine]]</f>
        <v>0.22402999999999995</v>
      </c>
    </row>
    <row r="268" spans="1:14" x14ac:dyDescent="0.2">
      <c r="A268" s="2" t="s">
        <v>27</v>
      </c>
      <c r="B268" s="2" t="s">
        <v>29</v>
      </c>
      <c r="C268" s="2" t="s">
        <v>6</v>
      </c>
      <c r="D268" s="2" t="s">
        <v>7</v>
      </c>
      <c r="E268" s="2" t="s">
        <v>13</v>
      </c>
      <c r="F268" s="2" t="s">
        <v>61</v>
      </c>
      <c r="G268" s="1">
        <v>362.6</v>
      </c>
      <c r="H268" s="1">
        <v>247.89999999999998</v>
      </c>
      <c r="I268" s="4">
        <v>2</v>
      </c>
      <c r="J268" s="2" t="s">
        <v>68</v>
      </c>
      <c r="K268" s="1">
        <f>Tabelle4[[#This Row],[Menge kg Nges]]/1000</f>
        <v>0.36260000000000003</v>
      </c>
      <c r="L268" s="1">
        <f>Tabelle4[[#This Row],[Menge kg P2O5]]/1000</f>
        <v>0.24789999999999998</v>
      </c>
      <c r="M268" s="1">
        <f>Tabelle4[[#This Row],[Menge t Nges]]/Tabelle4[[#This Row],[Anzahl Lieferscheine]]</f>
        <v>0.18130000000000002</v>
      </c>
      <c r="N268" s="1">
        <f>Tabelle4[[#This Row],[Menge t P2O5]]/Tabelle4[[#This Row],[Anzahl Lieferscheine]]</f>
        <v>0.12394999999999999</v>
      </c>
    </row>
    <row r="269" spans="1:14" x14ac:dyDescent="0.2">
      <c r="A269" s="2" t="s">
        <v>27</v>
      </c>
      <c r="B269" s="2" t="s">
        <v>29</v>
      </c>
      <c r="C269" s="2" t="s">
        <v>6</v>
      </c>
      <c r="D269" s="2" t="s">
        <v>7</v>
      </c>
      <c r="E269" s="2" t="s">
        <v>14</v>
      </c>
      <c r="F269" s="2" t="s">
        <v>61</v>
      </c>
      <c r="G269" s="1">
        <v>2304.2399999999998</v>
      </c>
      <c r="H269" s="1">
        <v>1437.7</v>
      </c>
      <c r="I269" s="4">
        <v>8</v>
      </c>
      <c r="J269" s="2" t="s">
        <v>68</v>
      </c>
      <c r="K269" s="1">
        <f>Tabelle4[[#This Row],[Menge kg Nges]]/1000</f>
        <v>2.3042399999999996</v>
      </c>
      <c r="L269" s="1">
        <f>Tabelle4[[#This Row],[Menge kg P2O5]]/1000</f>
        <v>1.4377</v>
      </c>
      <c r="M269" s="1">
        <f>Tabelle4[[#This Row],[Menge t Nges]]/Tabelle4[[#This Row],[Anzahl Lieferscheine]]</f>
        <v>0.28802999999999995</v>
      </c>
      <c r="N269" s="1">
        <f>Tabelle4[[#This Row],[Menge t P2O5]]/Tabelle4[[#This Row],[Anzahl Lieferscheine]]</f>
        <v>0.1797125</v>
      </c>
    </row>
    <row r="270" spans="1:14" x14ac:dyDescent="0.2">
      <c r="A270" s="2" t="s">
        <v>27</v>
      </c>
      <c r="B270" s="2" t="s">
        <v>29</v>
      </c>
      <c r="C270" s="2" t="s">
        <v>6</v>
      </c>
      <c r="D270" s="2" t="s">
        <v>15</v>
      </c>
      <c r="E270" s="2" t="s">
        <v>8</v>
      </c>
      <c r="F270" s="2" t="s">
        <v>61</v>
      </c>
      <c r="G270" s="1">
        <v>385</v>
      </c>
      <c r="H270" s="1">
        <v>236.5</v>
      </c>
      <c r="I270" s="4">
        <v>2</v>
      </c>
      <c r="J270" s="2" t="s">
        <v>68</v>
      </c>
      <c r="K270" s="1">
        <f>Tabelle4[[#This Row],[Menge kg Nges]]/1000</f>
        <v>0.38500000000000001</v>
      </c>
      <c r="L270" s="1">
        <f>Tabelle4[[#This Row],[Menge kg P2O5]]/1000</f>
        <v>0.23649999999999999</v>
      </c>
      <c r="M270" s="1">
        <f>Tabelle4[[#This Row],[Menge t Nges]]/Tabelle4[[#This Row],[Anzahl Lieferscheine]]</f>
        <v>0.1925</v>
      </c>
      <c r="N270" s="1">
        <f>Tabelle4[[#This Row],[Menge t P2O5]]/Tabelle4[[#This Row],[Anzahl Lieferscheine]]</f>
        <v>0.11824999999999999</v>
      </c>
    </row>
    <row r="271" spans="1:14" x14ac:dyDescent="0.2">
      <c r="A271" s="2" t="s">
        <v>27</v>
      </c>
      <c r="B271" s="2" t="s">
        <v>29</v>
      </c>
      <c r="C271" s="2" t="s">
        <v>6</v>
      </c>
      <c r="D271" s="2" t="s">
        <v>15</v>
      </c>
      <c r="E271" s="2" t="s">
        <v>18</v>
      </c>
      <c r="F271" s="2" t="s">
        <v>61</v>
      </c>
      <c r="G271" s="1">
        <v>678.5</v>
      </c>
      <c r="H271" s="1">
        <v>413</v>
      </c>
      <c r="I271" s="4">
        <v>1</v>
      </c>
      <c r="J271" s="2" t="s">
        <v>68</v>
      </c>
      <c r="K271" s="1">
        <f>Tabelle4[[#This Row],[Menge kg Nges]]/1000</f>
        <v>0.67849999999999999</v>
      </c>
      <c r="L271" s="1">
        <f>Tabelle4[[#This Row],[Menge kg P2O5]]/1000</f>
        <v>0.41299999999999998</v>
      </c>
      <c r="M271" s="1">
        <f>Tabelle4[[#This Row],[Menge t Nges]]/Tabelle4[[#This Row],[Anzahl Lieferscheine]]</f>
        <v>0.67849999999999999</v>
      </c>
      <c r="N271" s="1">
        <f>Tabelle4[[#This Row],[Menge t P2O5]]/Tabelle4[[#This Row],[Anzahl Lieferscheine]]</f>
        <v>0.41299999999999998</v>
      </c>
    </row>
    <row r="272" spans="1:14" x14ac:dyDescent="0.2">
      <c r="A272" s="2" t="s">
        <v>27</v>
      </c>
      <c r="B272" s="2" t="s">
        <v>29</v>
      </c>
      <c r="C272" s="2" t="s">
        <v>6</v>
      </c>
      <c r="D272" s="2" t="s">
        <v>15</v>
      </c>
      <c r="E272" s="2" t="s">
        <v>21</v>
      </c>
      <c r="F272" s="2" t="s">
        <v>61</v>
      </c>
      <c r="G272" s="1">
        <v>306</v>
      </c>
      <c r="H272" s="1">
        <v>180</v>
      </c>
      <c r="I272" s="4">
        <v>2</v>
      </c>
      <c r="J272" s="2" t="s">
        <v>68</v>
      </c>
      <c r="K272" s="1">
        <f>Tabelle4[[#This Row],[Menge kg Nges]]/1000</f>
        <v>0.30599999999999999</v>
      </c>
      <c r="L272" s="1">
        <f>Tabelle4[[#This Row],[Menge kg P2O5]]/1000</f>
        <v>0.18</v>
      </c>
      <c r="M272" s="1">
        <f>Tabelle4[[#This Row],[Menge t Nges]]/Tabelle4[[#This Row],[Anzahl Lieferscheine]]</f>
        <v>0.153</v>
      </c>
      <c r="N272" s="1">
        <f>Tabelle4[[#This Row],[Menge t P2O5]]/Tabelle4[[#This Row],[Anzahl Lieferscheine]]</f>
        <v>0.09</v>
      </c>
    </row>
    <row r="273" spans="1:14" x14ac:dyDescent="0.2">
      <c r="A273" s="2" t="s">
        <v>27</v>
      </c>
      <c r="B273" s="2" t="s">
        <v>29</v>
      </c>
      <c r="C273" s="2" t="s">
        <v>6</v>
      </c>
      <c r="D273" s="2" t="s">
        <v>15</v>
      </c>
      <c r="E273" s="2" t="s">
        <v>9</v>
      </c>
      <c r="F273" s="2" t="s">
        <v>61</v>
      </c>
      <c r="G273" s="1">
        <v>318.39999999999998</v>
      </c>
      <c r="H273" s="1">
        <v>132</v>
      </c>
      <c r="I273" s="4">
        <v>1</v>
      </c>
      <c r="J273" s="2" t="s">
        <v>68</v>
      </c>
      <c r="K273" s="1">
        <f>Tabelle4[[#This Row],[Menge kg Nges]]/1000</f>
        <v>0.31839999999999996</v>
      </c>
      <c r="L273" s="1">
        <f>Tabelle4[[#This Row],[Menge kg P2O5]]/1000</f>
        <v>0.13200000000000001</v>
      </c>
      <c r="M273" s="1">
        <f>Tabelle4[[#This Row],[Menge t Nges]]/Tabelle4[[#This Row],[Anzahl Lieferscheine]]</f>
        <v>0.31839999999999996</v>
      </c>
      <c r="N273" s="1">
        <f>Tabelle4[[#This Row],[Menge t P2O5]]/Tabelle4[[#This Row],[Anzahl Lieferscheine]]</f>
        <v>0.13200000000000001</v>
      </c>
    </row>
    <row r="274" spans="1:14" x14ac:dyDescent="0.2">
      <c r="A274" s="2" t="s">
        <v>27</v>
      </c>
      <c r="B274" s="2" t="s">
        <v>29</v>
      </c>
      <c r="C274" s="2" t="s">
        <v>25</v>
      </c>
      <c r="D274" s="2" t="s">
        <v>25</v>
      </c>
      <c r="E274" s="2" t="s">
        <v>26</v>
      </c>
      <c r="F274" s="2" t="s">
        <v>61</v>
      </c>
      <c r="G274" s="1">
        <v>6093.4</v>
      </c>
      <c r="H274" s="1">
        <v>2956.8</v>
      </c>
      <c r="I274" s="4">
        <v>12</v>
      </c>
      <c r="J274" s="2" t="s">
        <v>68</v>
      </c>
      <c r="K274" s="1">
        <f>Tabelle4[[#This Row],[Menge kg Nges]]/1000</f>
        <v>6.0933999999999999</v>
      </c>
      <c r="L274" s="1">
        <f>Tabelle4[[#This Row],[Menge kg P2O5]]/1000</f>
        <v>2.9568000000000003</v>
      </c>
      <c r="M274" s="1">
        <f>Tabelle4[[#This Row],[Menge t Nges]]/Tabelle4[[#This Row],[Anzahl Lieferscheine]]</f>
        <v>0.50778333333333336</v>
      </c>
      <c r="N274" s="1">
        <f>Tabelle4[[#This Row],[Menge t P2O5]]/Tabelle4[[#This Row],[Anzahl Lieferscheine]]</f>
        <v>0.24640000000000004</v>
      </c>
    </row>
    <row r="275" spans="1:14" x14ac:dyDescent="0.2">
      <c r="A275" s="2" t="s">
        <v>27</v>
      </c>
      <c r="B275" s="2" t="s">
        <v>32</v>
      </c>
      <c r="C275" s="2" t="s">
        <v>6</v>
      </c>
      <c r="D275" s="2" t="s">
        <v>7</v>
      </c>
      <c r="E275" s="2" t="s">
        <v>8</v>
      </c>
      <c r="F275" s="2" t="s">
        <v>61</v>
      </c>
      <c r="G275" s="1">
        <v>3767.34</v>
      </c>
      <c r="H275" s="1">
        <v>1746.43</v>
      </c>
      <c r="I275" s="4">
        <v>8</v>
      </c>
      <c r="J275" s="2" t="s">
        <v>68</v>
      </c>
      <c r="K275" s="1">
        <f>Tabelle4[[#This Row],[Menge kg Nges]]/1000</f>
        <v>3.7673400000000004</v>
      </c>
      <c r="L275" s="1">
        <f>Tabelle4[[#This Row],[Menge kg P2O5]]/1000</f>
        <v>1.7464300000000001</v>
      </c>
      <c r="M275" s="1">
        <f>Tabelle4[[#This Row],[Menge t Nges]]/Tabelle4[[#This Row],[Anzahl Lieferscheine]]</f>
        <v>0.47091750000000004</v>
      </c>
      <c r="N275" s="1">
        <f>Tabelle4[[#This Row],[Menge t P2O5]]/Tabelle4[[#This Row],[Anzahl Lieferscheine]]</f>
        <v>0.21830375000000002</v>
      </c>
    </row>
    <row r="276" spans="1:14" x14ac:dyDescent="0.2">
      <c r="A276" s="2" t="s">
        <v>27</v>
      </c>
      <c r="B276" s="2" t="s">
        <v>32</v>
      </c>
      <c r="C276" s="2" t="s">
        <v>6</v>
      </c>
      <c r="D276" s="2" t="s">
        <v>7</v>
      </c>
      <c r="E276" s="2" t="s">
        <v>10</v>
      </c>
      <c r="F276" s="2" t="s">
        <v>61</v>
      </c>
      <c r="G276" s="1">
        <v>1474.4000000000003</v>
      </c>
      <c r="H276" s="1">
        <v>638.40000000000009</v>
      </c>
      <c r="I276" s="4">
        <v>15</v>
      </c>
      <c r="J276" s="2" t="s">
        <v>68</v>
      </c>
      <c r="K276" s="1">
        <f>Tabelle4[[#This Row],[Menge kg Nges]]/1000</f>
        <v>1.4744000000000004</v>
      </c>
      <c r="L276" s="1">
        <f>Tabelle4[[#This Row],[Menge kg P2O5]]/1000</f>
        <v>0.63840000000000008</v>
      </c>
      <c r="M276" s="1">
        <f>Tabelle4[[#This Row],[Menge t Nges]]/Tabelle4[[#This Row],[Anzahl Lieferscheine]]</f>
        <v>9.8293333333333358E-2</v>
      </c>
      <c r="N276" s="1">
        <f>Tabelle4[[#This Row],[Menge t P2O5]]/Tabelle4[[#This Row],[Anzahl Lieferscheine]]</f>
        <v>4.2560000000000008E-2</v>
      </c>
    </row>
    <row r="277" spans="1:14" x14ac:dyDescent="0.2">
      <c r="A277" s="2" t="s">
        <v>27</v>
      </c>
      <c r="B277" s="2" t="s">
        <v>32</v>
      </c>
      <c r="C277" s="2" t="s">
        <v>6</v>
      </c>
      <c r="D277" s="2" t="s">
        <v>15</v>
      </c>
      <c r="E277" s="2" t="s">
        <v>10</v>
      </c>
      <c r="F277" s="2" t="s">
        <v>61</v>
      </c>
      <c r="G277" s="1">
        <v>2876.24</v>
      </c>
      <c r="H277" s="1">
        <v>1923.6</v>
      </c>
      <c r="I277" s="4">
        <v>7</v>
      </c>
      <c r="J277" s="2" t="s">
        <v>68</v>
      </c>
      <c r="K277" s="1">
        <f>Tabelle4[[#This Row],[Menge kg Nges]]/1000</f>
        <v>2.8762399999999997</v>
      </c>
      <c r="L277" s="1">
        <f>Tabelle4[[#This Row],[Menge kg P2O5]]/1000</f>
        <v>1.9236</v>
      </c>
      <c r="M277" s="1">
        <f>Tabelle4[[#This Row],[Menge t Nges]]/Tabelle4[[#This Row],[Anzahl Lieferscheine]]</f>
        <v>0.41089142857142852</v>
      </c>
      <c r="N277" s="1">
        <f>Tabelle4[[#This Row],[Menge t P2O5]]/Tabelle4[[#This Row],[Anzahl Lieferscheine]]</f>
        <v>0.27479999999999999</v>
      </c>
    </row>
    <row r="278" spans="1:14" x14ac:dyDescent="0.2">
      <c r="A278" s="2" t="s">
        <v>27</v>
      </c>
      <c r="B278" s="2" t="s">
        <v>32</v>
      </c>
      <c r="C278" s="2" t="s">
        <v>25</v>
      </c>
      <c r="D278" s="2" t="s">
        <v>25</v>
      </c>
      <c r="E278" s="2" t="s">
        <v>26</v>
      </c>
      <c r="F278" s="2" t="s">
        <v>61</v>
      </c>
      <c r="G278" s="1">
        <v>48</v>
      </c>
      <c r="H278" s="1">
        <v>60.8</v>
      </c>
      <c r="I278" s="4">
        <v>1</v>
      </c>
      <c r="J278" s="2" t="s">
        <v>68</v>
      </c>
      <c r="K278" s="1">
        <f>Tabelle4[[#This Row],[Menge kg Nges]]/1000</f>
        <v>4.8000000000000001E-2</v>
      </c>
      <c r="L278" s="1">
        <f>Tabelle4[[#This Row],[Menge kg P2O5]]/1000</f>
        <v>6.08E-2</v>
      </c>
      <c r="M278" s="1">
        <f>Tabelle4[[#This Row],[Menge t Nges]]/Tabelle4[[#This Row],[Anzahl Lieferscheine]]</f>
        <v>4.8000000000000001E-2</v>
      </c>
      <c r="N278" s="1">
        <f>Tabelle4[[#This Row],[Menge t P2O5]]/Tabelle4[[#This Row],[Anzahl Lieferscheine]]</f>
        <v>6.08E-2</v>
      </c>
    </row>
    <row r="279" spans="1:14" x14ac:dyDescent="0.2">
      <c r="A279" s="2" t="s">
        <v>27</v>
      </c>
      <c r="B279" s="2" t="s">
        <v>27</v>
      </c>
      <c r="C279" s="2" t="s">
        <v>6</v>
      </c>
      <c r="D279" s="2" t="s">
        <v>7</v>
      </c>
      <c r="E279" s="2" t="s">
        <v>8</v>
      </c>
      <c r="F279" s="2" t="s">
        <v>61</v>
      </c>
      <c r="G279" s="1">
        <v>275740.73000000016</v>
      </c>
      <c r="H279" s="1">
        <v>130644.13999999998</v>
      </c>
      <c r="I279" s="4">
        <v>727</v>
      </c>
      <c r="J279" s="2" t="s">
        <v>68</v>
      </c>
      <c r="K279" s="1">
        <f>Tabelle4[[#This Row],[Menge kg Nges]]/1000</f>
        <v>275.74073000000016</v>
      </c>
      <c r="L279" s="1">
        <f>Tabelle4[[#This Row],[Menge kg P2O5]]/1000</f>
        <v>130.64413999999999</v>
      </c>
      <c r="M279" s="1">
        <f>Tabelle4[[#This Row],[Menge t Nges]]/Tabelle4[[#This Row],[Anzahl Lieferscheine]]</f>
        <v>0.37928573590096309</v>
      </c>
      <c r="N279" s="1">
        <f>Tabelle4[[#This Row],[Menge t P2O5]]/Tabelle4[[#This Row],[Anzahl Lieferscheine]]</f>
        <v>0.17970308115543326</v>
      </c>
    </row>
    <row r="280" spans="1:14" x14ac:dyDescent="0.2">
      <c r="A280" s="2" t="s">
        <v>27</v>
      </c>
      <c r="B280" s="2" t="s">
        <v>27</v>
      </c>
      <c r="C280" s="2" t="s">
        <v>6</v>
      </c>
      <c r="D280" s="2" t="s">
        <v>7</v>
      </c>
      <c r="E280" s="2" t="s">
        <v>9</v>
      </c>
      <c r="F280" s="2" t="s">
        <v>61</v>
      </c>
      <c r="G280" s="1">
        <v>114087.25999999995</v>
      </c>
      <c r="H280" s="1">
        <v>46996.13</v>
      </c>
      <c r="I280" s="4">
        <v>501</v>
      </c>
      <c r="J280" s="2" t="s">
        <v>68</v>
      </c>
      <c r="K280" s="1">
        <f>Tabelle4[[#This Row],[Menge kg Nges]]/1000</f>
        <v>114.08725999999996</v>
      </c>
      <c r="L280" s="1">
        <f>Tabelle4[[#This Row],[Menge kg P2O5]]/1000</f>
        <v>46.996130000000001</v>
      </c>
      <c r="M280" s="1">
        <f>Tabelle4[[#This Row],[Menge t Nges]]/Tabelle4[[#This Row],[Anzahl Lieferscheine]]</f>
        <v>0.22771908183632728</v>
      </c>
      <c r="N280" s="1">
        <f>Tabelle4[[#This Row],[Menge t P2O5]]/Tabelle4[[#This Row],[Anzahl Lieferscheine]]</f>
        <v>9.380465069860279E-2</v>
      </c>
    </row>
    <row r="281" spans="1:14" x14ac:dyDescent="0.2">
      <c r="A281" s="2" t="s">
        <v>27</v>
      </c>
      <c r="B281" s="2" t="s">
        <v>27</v>
      </c>
      <c r="C281" s="2" t="s">
        <v>6</v>
      </c>
      <c r="D281" s="2" t="s">
        <v>7</v>
      </c>
      <c r="E281" s="2" t="s">
        <v>10</v>
      </c>
      <c r="F281" s="2" t="s">
        <v>61</v>
      </c>
      <c r="G281" s="1">
        <v>13399.119999999997</v>
      </c>
      <c r="H281" s="1">
        <v>5438.32</v>
      </c>
      <c r="I281" s="4">
        <v>51</v>
      </c>
      <c r="J281" s="2" t="s">
        <v>68</v>
      </c>
      <c r="K281" s="1">
        <f>Tabelle4[[#This Row],[Menge kg Nges]]/1000</f>
        <v>13.399119999999996</v>
      </c>
      <c r="L281" s="1">
        <f>Tabelle4[[#This Row],[Menge kg P2O5]]/1000</f>
        <v>5.43832</v>
      </c>
      <c r="M281" s="1">
        <f>Tabelle4[[#This Row],[Menge t Nges]]/Tabelle4[[#This Row],[Anzahl Lieferscheine]]</f>
        <v>0.26272784313725484</v>
      </c>
      <c r="N281" s="1">
        <f>Tabelle4[[#This Row],[Menge t P2O5]]/Tabelle4[[#This Row],[Anzahl Lieferscheine]]</f>
        <v>0.10663372549019608</v>
      </c>
    </row>
    <row r="282" spans="1:14" x14ac:dyDescent="0.2">
      <c r="A282" s="2" t="s">
        <v>27</v>
      </c>
      <c r="B282" s="2" t="s">
        <v>27</v>
      </c>
      <c r="C282" s="2" t="s">
        <v>6</v>
      </c>
      <c r="D282" s="2" t="s">
        <v>7</v>
      </c>
      <c r="E282" s="2" t="s">
        <v>11</v>
      </c>
      <c r="F282" s="2" t="s">
        <v>61</v>
      </c>
      <c r="G282" s="1">
        <v>106848.74</v>
      </c>
      <c r="H282" s="1">
        <v>51699.359999999979</v>
      </c>
      <c r="I282" s="4">
        <v>560</v>
      </c>
      <c r="J282" s="2" t="s">
        <v>68</v>
      </c>
      <c r="K282" s="1">
        <f>Tabelle4[[#This Row],[Menge kg Nges]]/1000</f>
        <v>106.84874000000001</v>
      </c>
      <c r="L282" s="1">
        <f>Tabelle4[[#This Row],[Menge kg P2O5]]/1000</f>
        <v>51.699359999999977</v>
      </c>
      <c r="M282" s="1">
        <f>Tabelle4[[#This Row],[Menge t Nges]]/Tabelle4[[#This Row],[Anzahl Lieferscheine]]</f>
        <v>0.19080132142857145</v>
      </c>
      <c r="N282" s="1">
        <f>Tabelle4[[#This Row],[Menge t P2O5]]/Tabelle4[[#This Row],[Anzahl Lieferscheine]]</f>
        <v>9.2320285714285674E-2</v>
      </c>
    </row>
    <row r="283" spans="1:14" x14ac:dyDescent="0.2">
      <c r="A283" s="2" t="s">
        <v>27</v>
      </c>
      <c r="B283" s="2" t="s">
        <v>27</v>
      </c>
      <c r="C283" s="2" t="s">
        <v>6</v>
      </c>
      <c r="D283" s="2" t="s">
        <v>7</v>
      </c>
      <c r="E283" s="2" t="s">
        <v>12</v>
      </c>
      <c r="F283" s="2" t="s">
        <v>61</v>
      </c>
      <c r="G283" s="1">
        <v>144908.07999999993</v>
      </c>
      <c r="H283" s="1">
        <v>66341.680000000008</v>
      </c>
      <c r="I283" s="4">
        <v>529</v>
      </c>
      <c r="J283" s="2" t="s">
        <v>68</v>
      </c>
      <c r="K283" s="1">
        <f>Tabelle4[[#This Row],[Menge kg Nges]]/1000</f>
        <v>144.90807999999993</v>
      </c>
      <c r="L283" s="1">
        <f>Tabelle4[[#This Row],[Menge kg P2O5]]/1000</f>
        <v>66.341680000000011</v>
      </c>
      <c r="M283" s="1">
        <f>Tabelle4[[#This Row],[Menge t Nges]]/Tabelle4[[#This Row],[Anzahl Lieferscheine]]</f>
        <v>0.27392831758034014</v>
      </c>
      <c r="N283" s="1">
        <f>Tabelle4[[#This Row],[Menge t P2O5]]/Tabelle4[[#This Row],[Anzahl Lieferscheine]]</f>
        <v>0.12540960302457468</v>
      </c>
    </row>
    <row r="284" spans="1:14" x14ac:dyDescent="0.2">
      <c r="A284" s="2" t="s">
        <v>27</v>
      </c>
      <c r="B284" s="2" t="s">
        <v>27</v>
      </c>
      <c r="C284" s="2" t="s">
        <v>6</v>
      </c>
      <c r="D284" s="2" t="s">
        <v>7</v>
      </c>
      <c r="E284" s="2" t="s">
        <v>13</v>
      </c>
      <c r="F284" s="2" t="s">
        <v>61</v>
      </c>
      <c r="G284" s="1">
        <v>54063.060000000005</v>
      </c>
      <c r="H284" s="1">
        <v>33268.899999999987</v>
      </c>
      <c r="I284" s="4">
        <v>286</v>
      </c>
      <c r="J284" s="2" t="s">
        <v>68</v>
      </c>
      <c r="K284" s="1">
        <f>Tabelle4[[#This Row],[Menge kg Nges]]/1000</f>
        <v>54.063060000000007</v>
      </c>
      <c r="L284" s="1">
        <f>Tabelle4[[#This Row],[Menge kg P2O5]]/1000</f>
        <v>33.268899999999988</v>
      </c>
      <c r="M284" s="1">
        <f>Tabelle4[[#This Row],[Menge t Nges]]/Tabelle4[[#This Row],[Anzahl Lieferscheine]]</f>
        <v>0.18903167832167836</v>
      </c>
      <c r="N284" s="1">
        <f>Tabelle4[[#This Row],[Menge t P2O5]]/Tabelle4[[#This Row],[Anzahl Lieferscheine]]</f>
        <v>0.11632482517482513</v>
      </c>
    </row>
    <row r="285" spans="1:14" x14ac:dyDescent="0.2">
      <c r="A285" s="2" t="s">
        <v>27</v>
      </c>
      <c r="B285" s="2" t="s">
        <v>27</v>
      </c>
      <c r="C285" s="2" t="s">
        <v>6</v>
      </c>
      <c r="D285" s="2" t="s">
        <v>7</v>
      </c>
      <c r="E285" s="2" t="s">
        <v>14</v>
      </c>
      <c r="F285" s="2" t="s">
        <v>61</v>
      </c>
      <c r="G285" s="1">
        <v>146057.53000000014</v>
      </c>
      <c r="H285" s="1">
        <v>77816.770000000019</v>
      </c>
      <c r="I285" s="4">
        <v>628</v>
      </c>
      <c r="J285" s="2" t="s">
        <v>68</v>
      </c>
      <c r="K285" s="1">
        <f>Tabelle4[[#This Row],[Menge kg Nges]]/1000</f>
        <v>146.05753000000016</v>
      </c>
      <c r="L285" s="1">
        <f>Tabelle4[[#This Row],[Menge kg P2O5]]/1000</f>
        <v>77.81677000000002</v>
      </c>
      <c r="M285" s="1">
        <f>Tabelle4[[#This Row],[Menge t Nges]]/Tabelle4[[#This Row],[Anzahl Lieferscheine]]</f>
        <v>0.23257568471337606</v>
      </c>
      <c r="N285" s="1">
        <f>Tabelle4[[#This Row],[Menge t P2O5]]/Tabelle4[[#This Row],[Anzahl Lieferscheine]]</f>
        <v>0.12391205414012742</v>
      </c>
    </row>
    <row r="286" spans="1:14" x14ac:dyDescent="0.2">
      <c r="A286" s="2" t="s">
        <v>27</v>
      </c>
      <c r="B286" s="2" t="s">
        <v>27</v>
      </c>
      <c r="C286" s="2" t="s">
        <v>6</v>
      </c>
      <c r="D286" s="2" t="s">
        <v>15</v>
      </c>
      <c r="E286" s="2" t="s">
        <v>8</v>
      </c>
      <c r="F286" s="2" t="s">
        <v>61</v>
      </c>
      <c r="G286" s="1">
        <v>1831.77</v>
      </c>
      <c r="H286" s="1">
        <v>1169.98</v>
      </c>
      <c r="I286" s="4">
        <v>11</v>
      </c>
      <c r="J286" s="2" t="s">
        <v>68</v>
      </c>
      <c r="K286" s="1">
        <f>Tabelle4[[#This Row],[Menge kg Nges]]/1000</f>
        <v>1.8317699999999999</v>
      </c>
      <c r="L286" s="1">
        <f>Tabelle4[[#This Row],[Menge kg P2O5]]/1000</f>
        <v>1.16998</v>
      </c>
      <c r="M286" s="1">
        <f>Tabelle4[[#This Row],[Menge t Nges]]/Tabelle4[[#This Row],[Anzahl Lieferscheine]]</f>
        <v>0.16652454545454545</v>
      </c>
      <c r="N286" s="1">
        <f>Tabelle4[[#This Row],[Menge t P2O5]]/Tabelle4[[#This Row],[Anzahl Lieferscheine]]</f>
        <v>0.10636181818181818</v>
      </c>
    </row>
    <row r="287" spans="1:14" x14ac:dyDescent="0.2">
      <c r="A287" s="2" t="s">
        <v>27</v>
      </c>
      <c r="B287" s="2" t="s">
        <v>27</v>
      </c>
      <c r="C287" s="2" t="s">
        <v>6</v>
      </c>
      <c r="D287" s="2" t="s">
        <v>15</v>
      </c>
      <c r="E287" s="2" t="s">
        <v>16</v>
      </c>
      <c r="F287" s="2" t="s">
        <v>61</v>
      </c>
      <c r="G287" s="1">
        <v>6897.5799999999972</v>
      </c>
      <c r="H287" s="1">
        <v>6314.5499999999965</v>
      </c>
      <c r="I287" s="4">
        <v>49</v>
      </c>
      <c r="J287" s="2" t="s">
        <v>68</v>
      </c>
      <c r="K287" s="1">
        <f>Tabelle4[[#This Row],[Menge kg Nges]]/1000</f>
        <v>6.8975799999999969</v>
      </c>
      <c r="L287" s="1">
        <f>Tabelle4[[#This Row],[Menge kg P2O5]]/1000</f>
        <v>6.3145499999999961</v>
      </c>
      <c r="M287" s="1">
        <f>Tabelle4[[#This Row],[Menge t Nges]]/Tabelle4[[#This Row],[Anzahl Lieferscheine]]</f>
        <v>0.14076693877551014</v>
      </c>
      <c r="N287" s="1">
        <f>Tabelle4[[#This Row],[Menge t P2O5]]/Tabelle4[[#This Row],[Anzahl Lieferscheine]]</f>
        <v>0.12886836734693868</v>
      </c>
    </row>
    <row r="288" spans="1:14" x14ac:dyDescent="0.2">
      <c r="A288" s="2" t="s">
        <v>27</v>
      </c>
      <c r="B288" s="2" t="s">
        <v>27</v>
      </c>
      <c r="C288" s="2" t="s">
        <v>6</v>
      </c>
      <c r="D288" s="2" t="s">
        <v>15</v>
      </c>
      <c r="E288" s="2" t="s">
        <v>17</v>
      </c>
      <c r="F288" s="2" t="s">
        <v>61</v>
      </c>
      <c r="G288" s="1">
        <v>7189.9699999999993</v>
      </c>
      <c r="H288" s="1">
        <v>4541.57</v>
      </c>
      <c r="I288" s="4">
        <v>20</v>
      </c>
      <c r="J288" s="2" t="s">
        <v>68</v>
      </c>
      <c r="K288" s="1">
        <f>Tabelle4[[#This Row],[Menge kg Nges]]/1000</f>
        <v>7.1899699999999998</v>
      </c>
      <c r="L288" s="1">
        <f>Tabelle4[[#This Row],[Menge kg P2O5]]/1000</f>
        <v>4.5415700000000001</v>
      </c>
      <c r="M288" s="1">
        <f>Tabelle4[[#This Row],[Menge t Nges]]/Tabelle4[[#This Row],[Anzahl Lieferscheine]]</f>
        <v>0.3594985</v>
      </c>
      <c r="N288" s="1">
        <f>Tabelle4[[#This Row],[Menge t P2O5]]/Tabelle4[[#This Row],[Anzahl Lieferscheine]]</f>
        <v>0.22707850000000002</v>
      </c>
    </row>
    <row r="289" spans="1:14" x14ac:dyDescent="0.2">
      <c r="A289" s="2" t="s">
        <v>27</v>
      </c>
      <c r="B289" s="2" t="s">
        <v>27</v>
      </c>
      <c r="C289" s="2" t="s">
        <v>6</v>
      </c>
      <c r="D289" s="2" t="s">
        <v>15</v>
      </c>
      <c r="E289" s="2" t="s">
        <v>18</v>
      </c>
      <c r="F289" s="2" t="s">
        <v>61</v>
      </c>
      <c r="G289" s="1">
        <v>44806.030000000006</v>
      </c>
      <c r="H289" s="1">
        <v>36169.680000000008</v>
      </c>
      <c r="I289" s="4">
        <v>98</v>
      </c>
      <c r="J289" s="2" t="s">
        <v>68</v>
      </c>
      <c r="K289" s="1">
        <f>Tabelle4[[#This Row],[Menge kg Nges]]/1000</f>
        <v>44.806030000000007</v>
      </c>
      <c r="L289" s="1">
        <f>Tabelle4[[#This Row],[Menge kg P2O5]]/1000</f>
        <v>36.169680000000007</v>
      </c>
      <c r="M289" s="1">
        <f>Tabelle4[[#This Row],[Menge t Nges]]/Tabelle4[[#This Row],[Anzahl Lieferscheine]]</f>
        <v>0.45720438775510214</v>
      </c>
      <c r="N289" s="1">
        <f>Tabelle4[[#This Row],[Menge t P2O5]]/Tabelle4[[#This Row],[Anzahl Lieferscheine]]</f>
        <v>0.36907836734693883</v>
      </c>
    </row>
    <row r="290" spans="1:14" x14ac:dyDescent="0.2">
      <c r="A290" s="2" t="s">
        <v>27</v>
      </c>
      <c r="B290" s="2" t="s">
        <v>27</v>
      </c>
      <c r="C290" s="2" t="s">
        <v>6</v>
      </c>
      <c r="D290" s="2" t="s">
        <v>15</v>
      </c>
      <c r="E290" s="2" t="s">
        <v>19</v>
      </c>
      <c r="F290" s="2" t="s">
        <v>61</v>
      </c>
      <c r="G290" s="1">
        <v>5474.25</v>
      </c>
      <c r="H290" s="1">
        <v>6082.5</v>
      </c>
      <c r="I290" s="4">
        <v>10</v>
      </c>
      <c r="J290" s="2" t="s">
        <v>68</v>
      </c>
      <c r="K290" s="1">
        <f>Tabelle4[[#This Row],[Menge kg Nges]]/1000</f>
        <v>5.4742499999999996</v>
      </c>
      <c r="L290" s="1">
        <f>Tabelle4[[#This Row],[Menge kg P2O5]]/1000</f>
        <v>6.0824999999999996</v>
      </c>
      <c r="M290" s="1">
        <f>Tabelle4[[#This Row],[Menge t Nges]]/Tabelle4[[#This Row],[Anzahl Lieferscheine]]</f>
        <v>0.54742499999999994</v>
      </c>
      <c r="N290" s="1">
        <f>Tabelle4[[#This Row],[Menge t P2O5]]/Tabelle4[[#This Row],[Anzahl Lieferscheine]]</f>
        <v>0.60824999999999996</v>
      </c>
    </row>
    <row r="291" spans="1:14" x14ac:dyDescent="0.2">
      <c r="A291" s="2" t="s">
        <v>27</v>
      </c>
      <c r="B291" s="2" t="s">
        <v>27</v>
      </c>
      <c r="C291" s="2" t="s">
        <v>6</v>
      </c>
      <c r="D291" s="2" t="s">
        <v>15</v>
      </c>
      <c r="E291" s="2" t="s">
        <v>20</v>
      </c>
      <c r="F291" s="2" t="s">
        <v>61</v>
      </c>
      <c r="G291" s="1">
        <v>22021.810000000009</v>
      </c>
      <c r="H291" s="1">
        <v>13097.099999999999</v>
      </c>
      <c r="I291" s="4">
        <v>139</v>
      </c>
      <c r="J291" s="2" t="s">
        <v>68</v>
      </c>
      <c r="K291" s="1">
        <f>Tabelle4[[#This Row],[Menge kg Nges]]/1000</f>
        <v>22.021810000000009</v>
      </c>
      <c r="L291" s="1">
        <f>Tabelle4[[#This Row],[Menge kg P2O5]]/1000</f>
        <v>13.097099999999999</v>
      </c>
      <c r="M291" s="1">
        <f>Tabelle4[[#This Row],[Menge t Nges]]/Tabelle4[[#This Row],[Anzahl Lieferscheine]]</f>
        <v>0.15843028776978424</v>
      </c>
      <c r="N291" s="1">
        <f>Tabelle4[[#This Row],[Menge t P2O5]]/Tabelle4[[#This Row],[Anzahl Lieferscheine]]</f>
        <v>9.4223741007194245E-2</v>
      </c>
    </row>
    <row r="292" spans="1:14" x14ac:dyDescent="0.2">
      <c r="A292" s="2" t="s">
        <v>27</v>
      </c>
      <c r="B292" s="2" t="s">
        <v>27</v>
      </c>
      <c r="C292" s="2" t="s">
        <v>6</v>
      </c>
      <c r="D292" s="2" t="s">
        <v>15</v>
      </c>
      <c r="E292" s="2" t="s">
        <v>21</v>
      </c>
      <c r="F292" s="2" t="s">
        <v>61</v>
      </c>
      <c r="G292" s="1">
        <v>40805.79</v>
      </c>
      <c r="H292" s="1">
        <v>23512.860000000008</v>
      </c>
      <c r="I292" s="4">
        <v>155</v>
      </c>
      <c r="J292" s="2" t="s">
        <v>68</v>
      </c>
      <c r="K292" s="1">
        <f>Tabelle4[[#This Row],[Menge kg Nges]]/1000</f>
        <v>40.805790000000002</v>
      </c>
      <c r="L292" s="1">
        <f>Tabelle4[[#This Row],[Menge kg P2O5]]/1000</f>
        <v>23.512860000000007</v>
      </c>
      <c r="M292" s="1">
        <f>Tabelle4[[#This Row],[Menge t Nges]]/Tabelle4[[#This Row],[Anzahl Lieferscheine]]</f>
        <v>0.26326316129032257</v>
      </c>
      <c r="N292" s="1">
        <f>Tabelle4[[#This Row],[Menge t P2O5]]/Tabelle4[[#This Row],[Anzahl Lieferscheine]]</f>
        <v>0.15169587096774198</v>
      </c>
    </row>
    <row r="293" spans="1:14" x14ac:dyDescent="0.2">
      <c r="A293" s="2" t="s">
        <v>27</v>
      </c>
      <c r="B293" s="2" t="s">
        <v>27</v>
      </c>
      <c r="C293" s="2" t="s">
        <v>6</v>
      </c>
      <c r="D293" s="2" t="s">
        <v>15</v>
      </c>
      <c r="E293" s="2" t="s">
        <v>9</v>
      </c>
      <c r="F293" s="2" t="s">
        <v>61</v>
      </c>
      <c r="G293" s="1">
        <v>24831.389999999996</v>
      </c>
      <c r="H293" s="1">
        <v>13288.119999999999</v>
      </c>
      <c r="I293" s="4">
        <v>114</v>
      </c>
      <c r="J293" s="2" t="s">
        <v>68</v>
      </c>
      <c r="K293" s="1">
        <f>Tabelle4[[#This Row],[Menge kg Nges]]/1000</f>
        <v>24.831389999999995</v>
      </c>
      <c r="L293" s="1">
        <f>Tabelle4[[#This Row],[Menge kg P2O5]]/1000</f>
        <v>13.288119999999999</v>
      </c>
      <c r="M293" s="1">
        <f>Tabelle4[[#This Row],[Menge t Nges]]/Tabelle4[[#This Row],[Anzahl Lieferscheine]]</f>
        <v>0.21781921052631575</v>
      </c>
      <c r="N293" s="1">
        <f>Tabelle4[[#This Row],[Menge t P2O5]]/Tabelle4[[#This Row],[Anzahl Lieferscheine]]</f>
        <v>0.11656245614035086</v>
      </c>
    </row>
    <row r="294" spans="1:14" x14ac:dyDescent="0.2">
      <c r="A294" s="2" t="s">
        <v>27</v>
      </c>
      <c r="B294" s="2" t="s">
        <v>27</v>
      </c>
      <c r="C294" s="2" t="s">
        <v>6</v>
      </c>
      <c r="D294" s="2" t="s">
        <v>15</v>
      </c>
      <c r="E294" s="2" t="s">
        <v>10</v>
      </c>
      <c r="F294" s="2" t="s">
        <v>61</v>
      </c>
      <c r="G294" s="1">
        <v>10427.280000000001</v>
      </c>
      <c r="H294" s="1">
        <v>4524.4800000000005</v>
      </c>
      <c r="I294" s="4">
        <v>35</v>
      </c>
      <c r="J294" s="2" t="s">
        <v>68</v>
      </c>
      <c r="K294" s="1">
        <f>Tabelle4[[#This Row],[Menge kg Nges]]/1000</f>
        <v>10.427280000000001</v>
      </c>
      <c r="L294" s="1">
        <f>Tabelle4[[#This Row],[Menge kg P2O5]]/1000</f>
        <v>4.5244800000000005</v>
      </c>
      <c r="M294" s="1">
        <f>Tabelle4[[#This Row],[Menge t Nges]]/Tabelle4[[#This Row],[Anzahl Lieferscheine]]</f>
        <v>0.29792228571428575</v>
      </c>
      <c r="N294" s="1">
        <f>Tabelle4[[#This Row],[Menge t P2O5]]/Tabelle4[[#This Row],[Anzahl Lieferscheine]]</f>
        <v>0.12927085714285716</v>
      </c>
    </row>
    <row r="295" spans="1:14" x14ac:dyDescent="0.2">
      <c r="A295" s="2" t="s">
        <v>27</v>
      </c>
      <c r="B295" s="2" t="s">
        <v>27</v>
      </c>
      <c r="C295" s="2" t="s">
        <v>6</v>
      </c>
      <c r="D295" s="2" t="s">
        <v>15</v>
      </c>
      <c r="E295" s="2" t="s">
        <v>23</v>
      </c>
      <c r="F295" s="2" t="s">
        <v>61</v>
      </c>
      <c r="G295" s="1">
        <v>346.8</v>
      </c>
      <c r="H295" s="1">
        <v>143.05000000000001</v>
      </c>
      <c r="I295" s="4">
        <v>4</v>
      </c>
      <c r="J295" s="2" t="s">
        <v>68</v>
      </c>
      <c r="K295" s="1">
        <f>Tabelle4[[#This Row],[Menge kg Nges]]/1000</f>
        <v>0.3468</v>
      </c>
      <c r="L295" s="1">
        <f>Tabelle4[[#This Row],[Menge kg P2O5]]/1000</f>
        <v>0.14305000000000001</v>
      </c>
      <c r="M295" s="1">
        <f>Tabelle4[[#This Row],[Menge t Nges]]/Tabelle4[[#This Row],[Anzahl Lieferscheine]]</f>
        <v>8.6699999999999999E-2</v>
      </c>
      <c r="N295" s="1">
        <f>Tabelle4[[#This Row],[Menge t P2O5]]/Tabelle4[[#This Row],[Anzahl Lieferscheine]]</f>
        <v>3.5762500000000003E-2</v>
      </c>
    </row>
    <row r="296" spans="1:14" x14ac:dyDescent="0.2">
      <c r="A296" s="2" t="s">
        <v>27</v>
      </c>
      <c r="B296" s="2" t="s">
        <v>27</v>
      </c>
      <c r="C296" s="2" t="s">
        <v>6</v>
      </c>
      <c r="D296" s="2" t="s">
        <v>15</v>
      </c>
      <c r="E296" s="2" t="s">
        <v>12</v>
      </c>
      <c r="F296" s="2" t="s">
        <v>61</v>
      </c>
      <c r="G296" s="1">
        <v>447.72</v>
      </c>
      <c r="H296" s="1">
        <v>401.8</v>
      </c>
      <c r="I296" s="4">
        <v>2</v>
      </c>
      <c r="J296" s="2" t="s">
        <v>68</v>
      </c>
      <c r="K296" s="1">
        <f>Tabelle4[[#This Row],[Menge kg Nges]]/1000</f>
        <v>0.44772000000000001</v>
      </c>
      <c r="L296" s="1">
        <f>Tabelle4[[#This Row],[Menge kg P2O5]]/1000</f>
        <v>0.40179999999999999</v>
      </c>
      <c r="M296" s="1">
        <f>Tabelle4[[#This Row],[Menge t Nges]]/Tabelle4[[#This Row],[Anzahl Lieferscheine]]</f>
        <v>0.22386</v>
      </c>
      <c r="N296" s="1">
        <f>Tabelle4[[#This Row],[Menge t P2O5]]/Tabelle4[[#This Row],[Anzahl Lieferscheine]]</f>
        <v>0.2009</v>
      </c>
    </row>
    <row r="297" spans="1:14" x14ac:dyDescent="0.2">
      <c r="A297" s="2" t="s">
        <v>27</v>
      </c>
      <c r="B297" s="2" t="s">
        <v>27</v>
      </c>
      <c r="C297" s="2" t="s">
        <v>6</v>
      </c>
      <c r="D297" s="2" t="s">
        <v>15</v>
      </c>
      <c r="E297" s="2" t="s">
        <v>13</v>
      </c>
      <c r="F297" s="2" t="s">
        <v>61</v>
      </c>
      <c r="G297" s="1">
        <v>404.03999999999996</v>
      </c>
      <c r="H297" s="1">
        <v>362.6</v>
      </c>
      <c r="I297" s="4">
        <v>4</v>
      </c>
      <c r="J297" s="2" t="s">
        <v>68</v>
      </c>
      <c r="K297" s="1">
        <f>Tabelle4[[#This Row],[Menge kg Nges]]/1000</f>
        <v>0.40403999999999995</v>
      </c>
      <c r="L297" s="1">
        <f>Tabelle4[[#This Row],[Menge kg P2O5]]/1000</f>
        <v>0.36260000000000003</v>
      </c>
      <c r="M297" s="1">
        <f>Tabelle4[[#This Row],[Menge t Nges]]/Tabelle4[[#This Row],[Anzahl Lieferscheine]]</f>
        <v>0.10100999999999999</v>
      </c>
      <c r="N297" s="1">
        <f>Tabelle4[[#This Row],[Menge t P2O5]]/Tabelle4[[#This Row],[Anzahl Lieferscheine]]</f>
        <v>9.0650000000000008E-2</v>
      </c>
    </row>
    <row r="298" spans="1:14" x14ac:dyDescent="0.2">
      <c r="A298" s="2" t="s">
        <v>27</v>
      </c>
      <c r="B298" s="2" t="s">
        <v>27</v>
      </c>
      <c r="C298" s="2" t="s">
        <v>6</v>
      </c>
      <c r="D298" s="2" t="s">
        <v>15</v>
      </c>
      <c r="E298" s="2" t="s">
        <v>14</v>
      </c>
      <c r="F298" s="2" t="s">
        <v>61</v>
      </c>
      <c r="G298" s="1">
        <v>1248.3000000000002</v>
      </c>
      <c r="H298" s="1">
        <v>820.80000000000007</v>
      </c>
      <c r="I298" s="4">
        <v>8</v>
      </c>
      <c r="J298" s="2" t="s">
        <v>68</v>
      </c>
      <c r="K298" s="1">
        <f>Tabelle4[[#This Row],[Menge kg Nges]]/1000</f>
        <v>1.2483000000000002</v>
      </c>
      <c r="L298" s="1">
        <f>Tabelle4[[#This Row],[Menge kg P2O5]]/1000</f>
        <v>0.82080000000000009</v>
      </c>
      <c r="M298" s="1">
        <f>Tabelle4[[#This Row],[Menge t Nges]]/Tabelle4[[#This Row],[Anzahl Lieferscheine]]</f>
        <v>0.15603750000000002</v>
      </c>
      <c r="N298" s="1">
        <f>Tabelle4[[#This Row],[Menge t P2O5]]/Tabelle4[[#This Row],[Anzahl Lieferscheine]]</f>
        <v>0.10260000000000001</v>
      </c>
    </row>
    <row r="299" spans="1:14" x14ac:dyDescent="0.2">
      <c r="A299" s="2" t="s">
        <v>27</v>
      </c>
      <c r="B299" s="2" t="s">
        <v>27</v>
      </c>
      <c r="C299" s="2" t="s">
        <v>6</v>
      </c>
      <c r="D299" s="2" t="s">
        <v>15</v>
      </c>
      <c r="E299" s="2" t="s">
        <v>31</v>
      </c>
      <c r="F299" s="2" t="s">
        <v>61</v>
      </c>
      <c r="G299" s="1">
        <v>128</v>
      </c>
      <c r="H299" s="1">
        <v>52.8</v>
      </c>
      <c r="I299" s="4">
        <v>1</v>
      </c>
      <c r="J299" s="2" t="s">
        <v>68</v>
      </c>
      <c r="K299" s="1">
        <f>Tabelle4[[#This Row],[Menge kg Nges]]/1000</f>
        <v>0.128</v>
      </c>
      <c r="L299" s="1">
        <f>Tabelle4[[#This Row],[Menge kg P2O5]]/1000</f>
        <v>5.28E-2</v>
      </c>
      <c r="M299" s="1">
        <f>Tabelle4[[#This Row],[Menge t Nges]]/Tabelle4[[#This Row],[Anzahl Lieferscheine]]</f>
        <v>0.128</v>
      </c>
      <c r="N299" s="1">
        <f>Tabelle4[[#This Row],[Menge t P2O5]]/Tabelle4[[#This Row],[Anzahl Lieferscheine]]</f>
        <v>5.28E-2</v>
      </c>
    </row>
    <row r="300" spans="1:14" x14ac:dyDescent="0.2">
      <c r="A300" s="2" t="s">
        <v>27</v>
      </c>
      <c r="B300" s="2" t="s">
        <v>27</v>
      </c>
      <c r="C300" s="2" t="s">
        <v>25</v>
      </c>
      <c r="D300" s="2" t="s">
        <v>25</v>
      </c>
      <c r="E300" s="2" t="s">
        <v>26</v>
      </c>
      <c r="F300" s="2" t="s">
        <v>61</v>
      </c>
      <c r="G300" s="1">
        <v>234974.55000000019</v>
      </c>
      <c r="H300" s="1">
        <v>128128.42000000004</v>
      </c>
      <c r="I300" s="4">
        <v>688</v>
      </c>
      <c r="J300" s="2" t="s">
        <v>68</v>
      </c>
      <c r="K300" s="1">
        <f>Tabelle4[[#This Row],[Menge kg Nges]]/1000</f>
        <v>234.97455000000019</v>
      </c>
      <c r="L300" s="1">
        <f>Tabelle4[[#This Row],[Menge kg P2O5]]/1000</f>
        <v>128.12842000000003</v>
      </c>
      <c r="M300" s="1">
        <f>Tabelle4[[#This Row],[Menge t Nges]]/Tabelle4[[#This Row],[Anzahl Lieferscheine]]</f>
        <v>0.34153277616279099</v>
      </c>
      <c r="N300" s="1">
        <f>Tabelle4[[#This Row],[Menge t P2O5]]/Tabelle4[[#This Row],[Anzahl Lieferscheine]]</f>
        <v>0.18623316860465122</v>
      </c>
    </row>
    <row r="301" spans="1:14" x14ac:dyDescent="0.2">
      <c r="A301" s="2" t="s">
        <v>27</v>
      </c>
      <c r="B301" s="2" t="s">
        <v>44</v>
      </c>
      <c r="C301" s="2" t="s">
        <v>6</v>
      </c>
      <c r="D301" s="2" t="s">
        <v>15</v>
      </c>
      <c r="E301" s="2" t="s">
        <v>10</v>
      </c>
      <c r="F301" s="2" t="s">
        <v>61</v>
      </c>
      <c r="G301" s="1">
        <v>50.400000000000006</v>
      </c>
      <c r="H301" s="1">
        <v>33.599999999999994</v>
      </c>
      <c r="I301" s="4">
        <v>2</v>
      </c>
      <c r="J301" s="2" t="s">
        <v>68</v>
      </c>
      <c r="K301" s="1">
        <f>Tabelle4[[#This Row],[Menge kg Nges]]/1000</f>
        <v>5.0400000000000007E-2</v>
      </c>
      <c r="L301" s="1">
        <f>Tabelle4[[#This Row],[Menge kg P2O5]]/1000</f>
        <v>3.3599999999999991E-2</v>
      </c>
      <c r="M301" s="1">
        <f>Tabelle4[[#This Row],[Menge t Nges]]/Tabelle4[[#This Row],[Anzahl Lieferscheine]]</f>
        <v>2.5200000000000004E-2</v>
      </c>
      <c r="N301" s="1">
        <f>Tabelle4[[#This Row],[Menge t P2O5]]/Tabelle4[[#This Row],[Anzahl Lieferscheine]]</f>
        <v>1.6799999999999995E-2</v>
      </c>
    </row>
    <row r="302" spans="1:14" x14ac:dyDescent="0.2">
      <c r="A302" s="2" t="s">
        <v>27</v>
      </c>
      <c r="B302" s="2" t="s">
        <v>46</v>
      </c>
      <c r="C302" s="2" t="s">
        <v>6</v>
      </c>
      <c r="D302" s="2" t="s">
        <v>7</v>
      </c>
      <c r="E302" s="2" t="s">
        <v>12</v>
      </c>
      <c r="F302" s="2" t="s">
        <v>61</v>
      </c>
      <c r="G302" s="1">
        <v>757.5</v>
      </c>
      <c r="H302" s="1">
        <v>210</v>
      </c>
      <c r="I302" s="4">
        <v>2</v>
      </c>
      <c r="J302" s="2" t="s">
        <v>68</v>
      </c>
      <c r="K302" s="1">
        <f>Tabelle4[[#This Row],[Menge kg Nges]]/1000</f>
        <v>0.75749999999999995</v>
      </c>
      <c r="L302" s="1">
        <f>Tabelle4[[#This Row],[Menge kg P2O5]]/1000</f>
        <v>0.21</v>
      </c>
      <c r="M302" s="1">
        <f>Tabelle4[[#This Row],[Menge t Nges]]/Tabelle4[[#This Row],[Anzahl Lieferscheine]]</f>
        <v>0.37874999999999998</v>
      </c>
      <c r="N302" s="1">
        <f>Tabelle4[[#This Row],[Menge t P2O5]]/Tabelle4[[#This Row],[Anzahl Lieferscheine]]</f>
        <v>0.105</v>
      </c>
    </row>
    <row r="303" spans="1:14" x14ac:dyDescent="0.2">
      <c r="A303" s="2" t="s">
        <v>27</v>
      </c>
      <c r="B303" s="2" t="s">
        <v>46</v>
      </c>
      <c r="C303" s="2" t="s">
        <v>6</v>
      </c>
      <c r="D303" s="2" t="s">
        <v>15</v>
      </c>
      <c r="E303" s="2" t="s">
        <v>21</v>
      </c>
      <c r="F303" s="2" t="s">
        <v>61</v>
      </c>
      <c r="G303" s="1">
        <v>204</v>
      </c>
      <c r="H303" s="1">
        <v>120</v>
      </c>
      <c r="I303" s="4">
        <v>1</v>
      </c>
      <c r="J303" s="2" t="s">
        <v>68</v>
      </c>
      <c r="K303" s="1">
        <f>Tabelle4[[#This Row],[Menge kg Nges]]/1000</f>
        <v>0.20399999999999999</v>
      </c>
      <c r="L303" s="1">
        <f>Tabelle4[[#This Row],[Menge kg P2O5]]/1000</f>
        <v>0.12</v>
      </c>
      <c r="M303" s="1">
        <f>Tabelle4[[#This Row],[Menge t Nges]]/Tabelle4[[#This Row],[Anzahl Lieferscheine]]</f>
        <v>0.20399999999999999</v>
      </c>
      <c r="N303" s="1">
        <f>Tabelle4[[#This Row],[Menge t P2O5]]/Tabelle4[[#This Row],[Anzahl Lieferscheine]]</f>
        <v>0.12</v>
      </c>
    </row>
    <row r="304" spans="1:14" x14ac:dyDescent="0.2">
      <c r="A304" s="2" t="s">
        <v>27</v>
      </c>
      <c r="B304" s="2" t="s">
        <v>46</v>
      </c>
      <c r="C304" s="2" t="s">
        <v>25</v>
      </c>
      <c r="D304" s="2" t="s">
        <v>25</v>
      </c>
      <c r="E304" s="2" t="s">
        <v>26</v>
      </c>
      <c r="F304" s="2" t="s">
        <v>61</v>
      </c>
      <c r="G304" s="1">
        <v>531.70000000000005</v>
      </c>
      <c r="H304" s="1">
        <v>195.75</v>
      </c>
      <c r="I304" s="4">
        <v>2</v>
      </c>
      <c r="J304" s="2" t="s">
        <v>68</v>
      </c>
      <c r="K304" s="1">
        <f>Tabelle4[[#This Row],[Menge kg Nges]]/1000</f>
        <v>0.53170000000000006</v>
      </c>
      <c r="L304" s="1">
        <f>Tabelle4[[#This Row],[Menge kg P2O5]]/1000</f>
        <v>0.19575000000000001</v>
      </c>
      <c r="M304" s="1">
        <f>Tabelle4[[#This Row],[Menge t Nges]]/Tabelle4[[#This Row],[Anzahl Lieferscheine]]</f>
        <v>0.26585000000000003</v>
      </c>
      <c r="N304" s="1">
        <f>Tabelle4[[#This Row],[Menge t P2O5]]/Tabelle4[[#This Row],[Anzahl Lieferscheine]]</f>
        <v>9.7875000000000004E-2</v>
      </c>
    </row>
    <row r="305" spans="1:14" x14ac:dyDescent="0.2">
      <c r="A305" s="2" t="s">
        <v>27</v>
      </c>
      <c r="B305" s="2" t="s">
        <v>34</v>
      </c>
      <c r="C305" s="2" t="s">
        <v>6</v>
      </c>
      <c r="D305" s="2" t="s">
        <v>7</v>
      </c>
      <c r="E305" s="2" t="s">
        <v>8</v>
      </c>
      <c r="F305" s="2" t="s">
        <v>61</v>
      </c>
      <c r="G305" s="1">
        <v>1230.1600000000001</v>
      </c>
      <c r="H305" s="1">
        <v>616.14</v>
      </c>
      <c r="I305" s="4">
        <v>6</v>
      </c>
      <c r="J305" s="2" t="s">
        <v>68</v>
      </c>
      <c r="K305" s="1">
        <f>Tabelle4[[#This Row],[Menge kg Nges]]/1000</f>
        <v>1.2301600000000001</v>
      </c>
      <c r="L305" s="1">
        <f>Tabelle4[[#This Row],[Menge kg P2O5]]/1000</f>
        <v>0.61614000000000002</v>
      </c>
      <c r="M305" s="1">
        <f>Tabelle4[[#This Row],[Menge t Nges]]/Tabelle4[[#This Row],[Anzahl Lieferscheine]]</f>
        <v>0.20502666666666669</v>
      </c>
      <c r="N305" s="1">
        <f>Tabelle4[[#This Row],[Menge t P2O5]]/Tabelle4[[#This Row],[Anzahl Lieferscheine]]</f>
        <v>0.10269</v>
      </c>
    </row>
    <row r="306" spans="1:14" x14ac:dyDescent="0.2">
      <c r="A306" s="2" t="s">
        <v>27</v>
      </c>
      <c r="B306" s="2" t="s">
        <v>34</v>
      </c>
      <c r="C306" s="2" t="s">
        <v>6</v>
      </c>
      <c r="D306" s="2" t="s">
        <v>7</v>
      </c>
      <c r="E306" s="2" t="s">
        <v>11</v>
      </c>
      <c r="F306" s="2" t="s">
        <v>61</v>
      </c>
      <c r="G306" s="1">
        <v>138</v>
      </c>
      <c r="H306" s="1">
        <v>60</v>
      </c>
      <c r="I306" s="4">
        <v>1</v>
      </c>
      <c r="J306" s="2" t="s">
        <v>68</v>
      </c>
      <c r="K306" s="1">
        <f>Tabelle4[[#This Row],[Menge kg Nges]]/1000</f>
        <v>0.13800000000000001</v>
      </c>
      <c r="L306" s="1">
        <f>Tabelle4[[#This Row],[Menge kg P2O5]]/1000</f>
        <v>0.06</v>
      </c>
      <c r="M306" s="1">
        <f>Tabelle4[[#This Row],[Menge t Nges]]/Tabelle4[[#This Row],[Anzahl Lieferscheine]]</f>
        <v>0.13800000000000001</v>
      </c>
      <c r="N306" s="1">
        <f>Tabelle4[[#This Row],[Menge t P2O5]]/Tabelle4[[#This Row],[Anzahl Lieferscheine]]</f>
        <v>0.06</v>
      </c>
    </row>
    <row r="307" spans="1:14" x14ac:dyDescent="0.2">
      <c r="A307" s="2" t="s">
        <v>27</v>
      </c>
      <c r="B307" s="2" t="s">
        <v>34</v>
      </c>
      <c r="C307" s="2" t="s">
        <v>6</v>
      </c>
      <c r="D307" s="2" t="s">
        <v>7</v>
      </c>
      <c r="E307" s="2" t="s">
        <v>12</v>
      </c>
      <c r="F307" s="2" t="s">
        <v>61</v>
      </c>
      <c r="G307" s="1">
        <v>74.5</v>
      </c>
      <c r="H307" s="1">
        <v>34.5</v>
      </c>
      <c r="I307" s="4">
        <v>1</v>
      </c>
      <c r="J307" s="2" t="s">
        <v>68</v>
      </c>
      <c r="K307" s="1">
        <f>Tabelle4[[#This Row],[Menge kg Nges]]/1000</f>
        <v>7.4499999999999997E-2</v>
      </c>
      <c r="L307" s="1">
        <f>Tabelle4[[#This Row],[Menge kg P2O5]]/1000</f>
        <v>3.4500000000000003E-2</v>
      </c>
      <c r="M307" s="1">
        <f>Tabelle4[[#This Row],[Menge t Nges]]/Tabelle4[[#This Row],[Anzahl Lieferscheine]]</f>
        <v>7.4499999999999997E-2</v>
      </c>
      <c r="N307" s="1">
        <f>Tabelle4[[#This Row],[Menge t P2O5]]/Tabelle4[[#This Row],[Anzahl Lieferscheine]]</f>
        <v>3.4500000000000003E-2</v>
      </c>
    </row>
    <row r="308" spans="1:14" x14ac:dyDescent="0.2">
      <c r="A308" s="2" t="s">
        <v>27</v>
      </c>
      <c r="B308" s="2" t="s">
        <v>34</v>
      </c>
      <c r="C308" s="2" t="s">
        <v>6</v>
      </c>
      <c r="D308" s="2" t="s">
        <v>7</v>
      </c>
      <c r="E308" s="2" t="s">
        <v>13</v>
      </c>
      <c r="F308" s="2" t="s">
        <v>61</v>
      </c>
      <c r="G308" s="1">
        <v>4155.7</v>
      </c>
      <c r="H308" s="1">
        <v>2077.85</v>
      </c>
      <c r="I308" s="4">
        <v>3</v>
      </c>
      <c r="J308" s="2" t="s">
        <v>68</v>
      </c>
      <c r="K308" s="1">
        <f>Tabelle4[[#This Row],[Menge kg Nges]]/1000</f>
        <v>4.1556999999999995</v>
      </c>
      <c r="L308" s="1">
        <f>Tabelle4[[#This Row],[Menge kg P2O5]]/1000</f>
        <v>2.0778499999999998</v>
      </c>
      <c r="M308" s="1">
        <f>Tabelle4[[#This Row],[Menge t Nges]]/Tabelle4[[#This Row],[Anzahl Lieferscheine]]</f>
        <v>1.3852333333333331</v>
      </c>
      <c r="N308" s="1">
        <f>Tabelle4[[#This Row],[Menge t P2O5]]/Tabelle4[[#This Row],[Anzahl Lieferscheine]]</f>
        <v>0.69261666666666655</v>
      </c>
    </row>
    <row r="309" spans="1:14" x14ac:dyDescent="0.2">
      <c r="A309" s="2" t="s">
        <v>27</v>
      </c>
      <c r="B309" s="2" t="s">
        <v>34</v>
      </c>
      <c r="C309" s="2" t="s">
        <v>6</v>
      </c>
      <c r="D309" s="2" t="s">
        <v>15</v>
      </c>
      <c r="E309" s="2" t="s">
        <v>20</v>
      </c>
      <c r="F309" s="2" t="s">
        <v>61</v>
      </c>
      <c r="G309" s="1">
        <v>1450.24</v>
      </c>
      <c r="H309" s="1">
        <v>824</v>
      </c>
      <c r="I309" s="4">
        <v>1</v>
      </c>
      <c r="J309" s="2" t="s">
        <v>68</v>
      </c>
      <c r="K309" s="1">
        <f>Tabelle4[[#This Row],[Menge kg Nges]]/1000</f>
        <v>1.45024</v>
      </c>
      <c r="L309" s="1">
        <f>Tabelle4[[#This Row],[Menge kg P2O5]]/1000</f>
        <v>0.82399999999999995</v>
      </c>
      <c r="M309" s="1">
        <f>Tabelle4[[#This Row],[Menge t Nges]]/Tabelle4[[#This Row],[Anzahl Lieferscheine]]</f>
        <v>1.45024</v>
      </c>
      <c r="N309" s="1">
        <f>Tabelle4[[#This Row],[Menge t P2O5]]/Tabelle4[[#This Row],[Anzahl Lieferscheine]]</f>
        <v>0.82399999999999995</v>
      </c>
    </row>
    <row r="310" spans="1:14" x14ac:dyDescent="0.2">
      <c r="A310" s="2" t="s">
        <v>27</v>
      </c>
      <c r="B310" s="2" t="s">
        <v>34</v>
      </c>
      <c r="C310" s="2" t="s">
        <v>25</v>
      </c>
      <c r="D310" s="2" t="s">
        <v>25</v>
      </c>
      <c r="E310" s="2" t="s">
        <v>26</v>
      </c>
      <c r="F310" s="2" t="s">
        <v>61</v>
      </c>
      <c r="G310" s="1">
        <v>402.65</v>
      </c>
      <c r="H310" s="1">
        <v>188.8</v>
      </c>
      <c r="I310" s="4">
        <v>2</v>
      </c>
      <c r="J310" s="2" t="s">
        <v>68</v>
      </c>
      <c r="K310" s="1">
        <f>Tabelle4[[#This Row],[Menge kg Nges]]/1000</f>
        <v>0.40264999999999995</v>
      </c>
      <c r="L310" s="1">
        <f>Tabelle4[[#This Row],[Menge kg P2O5]]/1000</f>
        <v>0.18880000000000002</v>
      </c>
      <c r="M310" s="1">
        <f>Tabelle4[[#This Row],[Menge t Nges]]/Tabelle4[[#This Row],[Anzahl Lieferscheine]]</f>
        <v>0.20132499999999998</v>
      </c>
      <c r="N310" s="1">
        <f>Tabelle4[[#This Row],[Menge t P2O5]]/Tabelle4[[#This Row],[Anzahl Lieferscheine]]</f>
        <v>9.4400000000000012E-2</v>
      </c>
    </row>
    <row r="311" spans="1:14" x14ac:dyDescent="0.2">
      <c r="A311" s="2" t="s">
        <v>27</v>
      </c>
      <c r="B311" s="2" t="s">
        <v>45</v>
      </c>
      <c r="C311" s="2" t="s">
        <v>6</v>
      </c>
      <c r="D311" s="2" t="s">
        <v>7</v>
      </c>
      <c r="E311" s="2" t="s">
        <v>8</v>
      </c>
      <c r="F311" s="2" t="s">
        <v>61</v>
      </c>
      <c r="G311" s="1">
        <v>1360.32</v>
      </c>
      <c r="H311" s="1">
        <v>667.52</v>
      </c>
      <c r="I311" s="4">
        <v>2</v>
      </c>
      <c r="J311" s="2" t="s">
        <v>68</v>
      </c>
      <c r="K311" s="1">
        <f>Tabelle4[[#This Row],[Menge kg Nges]]/1000</f>
        <v>1.36032</v>
      </c>
      <c r="L311" s="1">
        <f>Tabelle4[[#This Row],[Menge kg P2O5]]/1000</f>
        <v>0.66752</v>
      </c>
      <c r="M311" s="1">
        <f>Tabelle4[[#This Row],[Menge t Nges]]/Tabelle4[[#This Row],[Anzahl Lieferscheine]]</f>
        <v>0.68015999999999999</v>
      </c>
      <c r="N311" s="1">
        <f>Tabelle4[[#This Row],[Menge t P2O5]]/Tabelle4[[#This Row],[Anzahl Lieferscheine]]</f>
        <v>0.33376</v>
      </c>
    </row>
    <row r="312" spans="1:14" x14ac:dyDescent="0.2">
      <c r="A312" s="2" t="s">
        <v>27</v>
      </c>
      <c r="B312" s="2" t="s">
        <v>45</v>
      </c>
      <c r="C312" s="2" t="s">
        <v>6</v>
      </c>
      <c r="D312" s="2" t="s">
        <v>7</v>
      </c>
      <c r="E312" s="2" t="s">
        <v>9</v>
      </c>
      <c r="F312" s="2" t="s">
        <v>61</v>
      </c>
      <c r="G312" s="1">
        <v>154</v>
      </c>
      <c r="H312" s="1">
        <v>63</v>
      </c>
      <c r="I312" s="4">
        <v>1</v>
      </c>
      <c r="J312" s="2" t="s">
        <v>68</v>
      </c>
      <c r="K312" s="1">
        <f>Tabelle4[[#This Row],[Menge kg Nges]]/1000</f>
        <v>0.154</v>
      </c>
      <c r="L312" s="1">
        <f>Tabelle4[[#This Row],[Menge kg P2O5]]/1000</f>
        <v>6.3E-2</v>
      </c>
      <c r="M312" s="1">
        <f>Tabelle4[[#This Row],[Menge t Nges]]/Tabelle4[[#This Row],[Anzahl Lieferscheine]]</f>
        <v>0.154</v>
      </c>
      <c r="N312" s="1">
        <f>Tabelle4[[#This Row],[Menge t P2O5]]/Tabelle4[[#This Row],[Anzahl Lieferscheine]]</f>
        <v>6.3E-2</v>
      </c>
    </row>
    <row r="313" spans="1:14" x14ac:dyDescent="0.2">
      <c r="A313" s="2" t="s">
        <v>27</v>
      </c>
      <c r="B313" s="2" t="s">
        <v>37</v>
      </c>
      <c r="C313" s="2" t="s">
        <v>6</v>
      </c>
      <c r="D313" s="2" t="s">
        <v>7</v>
      </c>
      <c r="E313" s="2" t="s">
        <v>10</v>
      </c>
      <c r="F313" s="2" t="s">
        <v>61</v>
      </c>
      <c r="G313" s="1">
        <v>1889.8000000000002</v>
      </c>
      <c r="H313" s="1">
        <v>773.1</v>
      </c>
      <c r="I313" s="4">
        <v>29</v>
      </c>
      <c r="J313" s="2" t="s">
        <v>68</v>
      </c>
      <c r="K313" s="1">
        <f>Tabelle4[[#This Row],[Menge kg Nges]]/1000</f>
        <v>1.8898000000000001</v>
      </c>
      <c r="L313" s="1">
        <f>Tabelle4[[#This Row],[Menge kg P2O5]]/1000</f>
        <v>0.77310000000000001</v>
      </c>
      <c r="M313" s="1">
        <f>Tabelle4[[#This Row],[Menge t Nges]]/Tabelle4[[#This Row],[Anzahl Lieferscheine]]</f>
        <v>6.5165517241379312E-2</v>
      </c>
      <c r="N313" s="1">
        <f>Tabelle4[[#This Row],[Menge t P2O5]]/Tabelle4[[#This Row],[Anzahl Lieferscheine]]</f>
        <v>2.6658620689655174E-2</v>
      </c>
    </row>
    <row r="314" spans="1:14" x14ac:dyDescent="0.2">
      <c r="A314" s="2" t="s">
        <v>27</v>
      </c>
      <c r="B314" s="2" t="s">
        <v>37</v>
      </c>
      <c r="C314" s="2" t="s">
        <v>6</v>
      </c>
      <c r="D314" s="2" t="s">
        <v>15</v>
      </c>
      <c r="E314" s="2" t="s">
        <v>10</v>
      </c>
      <c r="F314" s="2" t="s">
        <v>61</v>
      </c>
      <c r="G314" s="1">
        <v>103.5</v>
      </c>
      <c r="H314" s="1">
        <v>69</v>
      </c>
      <c r="I314" s="4">
        <v>3</v>
      </c>
      <c r="J314" s="2" t="s">
        <v>68</v>
      </c>
      <c r="K314" s="1">
        <f>Tabelle4[[#This Row],[Menge kg Nges]]/1000</f>
        <v>0.10349999999999999</v>
      </c>
      <c r="L314" s="1">
        <f>Tabelle4[[#This Row],[Menge kg P2O5]]/1000</f>
        <v>6.9000000000000006E-2</v>
      </c>
      <c r="M314" s="1">
        <f>Tabelle4[[#This Row],[Menge t Nges]]/Tabelle4[[#This Row],[Anzahl Lieferscheine]]</f>
        <v>3.4499999999999996E-2</v>
      </c>
      <c r="N314" s="1">
        <f>Tabelle4[[#This Row],[Menge t P2O5]]/Tabelle4[[#This Row],[Anzahl Lieferscheine]]</f>
        <v>2.3000000000000003E-2</v>
      </c>
    </row>
    <row r="315" spans="1:14" x14ac:dyDescent="0.2">
      <c r="A315" s="2" t="s">
        <v>27</v>
      </c>
      <c r="B315" s="2" t="s">
        <v>40</v>
      </c>
      <c r="C315" s="2" t="s">
        <v>6</v>
      </c>
      <c r="D315" s="2" t="s">
        <v>7</v>
      </c>
      <c r="E315" s="2" t="s">
        <v>10</v>
      </c>
      <c r="F315" s="2" t="s">
        <v>61</v>
      </c>
      <c r="G315" s="1">
        <v>250.25</v>
      </c>
      <c r="H315" s="1">
        <v>102.37</v>
      </c>
      <c r="I315" s="4">
        <v>5</v>
      </c>
      <c r="J315" s="2" t="s">
        <v>68</v>
      </c>
      <c r="K315" s="1">
        <f>Tabelle4[[#This Row],[Menge kg Nges]]/1000</f>
        <v>0.25024999999999997</v>
      </c>
      <c r="L315" s="1">
        <f>Tabelle4[[#This Row],[Menge kg P2O5]]/1000</f>
        <v>0.10237</v>
      </c>
      <c r="M315" s="1">
        <f>Tabelle4[[#This Row],[Menge t Nges]]/Tabelle4[[#This Row],[Anzahl Lieferscheine]]</f>
        <v>5.0049999999999997E-2</v>
      </c>
      <c r="N315" s="1">
        <f>Tabelle4[[#This Row],[Menge t P2O5]]/Tabelle4[[#This Row],[Anzahl Lieferscheine]]</f>
        <v>2.0473999999999999E-2</v>
      </c>
    </row>
    <row r="316" spans="1:14" x14ac:dyDescent="0.2">
      <c r="A316" s="2" t="s">
        <v>27</v>
      </c>
      <c r="B316" s="2" t="s">
        <v>40</v>
      </c>
      <c r="C316" s="2" t="s">
        <v>6</v>
      </c>
      <c r="D316" s="2" t="s">
        <v>15</v>
      </c>
      <c r="E316" s="2" t="s">
        <v>20</v>
      </c>
      <c r="F316" s="2" t="s">
        <v>61</v>
      </c>
      <c r="G316" s="1">
        <v>528</v>
      </c>
      <c r="H316" s="1">
        <v>300</v>
      </c>
      <c r="I316" s="4">
        <v>1</v>
      </c>
      <c r="J316" s="2" t="s">
        <v>68</v>
      </c>
      <c r="K316" s="1">
        <f>Tabelle4[[#This Row],[Menge kg Nges]]/1000</f>
        <v>0.52800000000000002</v>
      </c>
      <c r="L316" s="1">
        <f>Tabelle4[[#This Row],[Menge kg P2O5]]/1000</f>
        <v>0.3</v>
      </c>
      <c r="M316" s="1">
        <f>Tabelle4[[#This Row],[Menge t Nges]]/Tabelle4[[#This Row],[Anzahl Lieferscheine]]</f>
        <v>0.52800000000000002</v>
      </c>
      <c r="N316" s="1">
        <f>Tabelle4[[#This Row],[Menge t P2O5]]/Tabelle4[[#This Row],[Anzahl Lieferscheine]]</f>
        <v>0.3</v>
      </c>
    </row>
    <row r="317" spans="1:14" x14ac:dyDescent="0.2">
      <c r="A317" s="2" t="s">
        <v>27</v>
      </c>
      <c r="B317" s="2" t="s">
        <v>40</v>
      </c>
      <c r="C317" s="2" t="s">
        <v>6</v>
      </c>
      <c r="D317" s="2" t="s">
        <v>15</v>
      </c>
      <c r="E317" s="2" t="s">
        <v>10</v>
      </c>
      <c r="F317" s="2" t="s">
        <v>61</v>
      </c>
      <c r="G317" s="1">
        <v>1395</v>
      </c>
      <c r="H317" s="1">
        <v>930</v>
      </c>
      <c r="I317" s="4">
        <v>6</v>
      </c>
      <c r="J317" s="2" t="s">
        <v>68</v>
      </c>
      <c r="K317" s="1">
        <f>Tabelle4[[#This Row],[Menge kg Nges]]/1000</f>
        <v>1.395</v>
      </c>
      <c r="L317" s="1">
        <f>Tabelle4[[#This Row],[Menge kg P2O5]]/1000</f>
        <v>0.93</v>
      </c>
      <c r="M317" s="1">
        <f>Tabelle4[[#This Row],[Menge t Nges]]/Tabelle4[[#This Row],[Anzahl Lieferscheine]]</f>
        <v>0.23250000000000001</v>
      </c>
      <c r="N317" s="1">
        <f>Tabelle4[[#This Row],[Menge t P2O5]]/Tabelle4[[#This Row],[Anzahl Lieferscheine]]</f>
        <v>0.155</v>
      </c>
    </row>
    <row r="318" spans="1:14" x14ac:dyDescent="0.2">
      <c r="A318" s="2" t="s">
        <v>27</v>
      </c>
      <c r="B318" s="2" t="s">
        <v>28</v>
      </c>
      <c r="C318" s="2" t="s">
        <v>6</v>
      </c>
      <c r="D318" s="2" t="s">
        <v>7</v>
      </c>
      <c r="E318" s="2" t="s">
        <v>8</v>
      </c>
      <c r="F318" s="2" t="s">
        <v>61</v>
      </c>
      <c r="G318" s="1">
        <v>102</v>
      </c>
      <c r="H318" s="1">
        <v>46</v>
      </c>
      <c r="I318" s="4">
        <v>1</v>
      </c>
      <c r="J318" s="2" t="s">
        <v>68</v>
      </c>
      <c r="K318" s="1">
        <f>Tabelle4[[#This Row],[Menge kg Nges]]/1000</f>
        <v>0.10199999999999999</v>
      </c>
      <c r="L318" s="1">
        <f>Tabelle4[[#This Row],[Menge kg P2O5]]/1000</f>
        <v>4.5999999999999999E-2</v>
      </c>
      <c r="M318" s="1">
        <f>Tabelle4[[#This Row],[Menge t Nges]]/Tabelle4[[#This Row],[Anzahl Lieferscheine]]</f>
        <v>0.10199999999999999</v>
      </c>
      <c r="N318" s="1">
        <f>Tabelle4[[#This Row],[Menge t P2O5]]/Tabelle4[[#This Row],[Anzahl Lieferscheine]]</f>
        <v>4.5999999999999999E-2</v>
      </c>
    </row>
    <row r="319" spans="1:14" x14ac:dyDescent="0.2">
      <c r="A319" s="2" t="s">
        <v>27</v>
      </c>
      <c r="B319" s="2" t="s">
        <v>28</v>
      </c>
      <c r="C319" s="2" t="s">
        <v>6</v>
      </c>
      <c r="D319" s="2" t="s">
        <v>7</v>
      </c>
      <c r="E319" s="2" t="s">
        <v>9</v>
      </c>
      <c r="F319" s="2" t="s">
        <v>61</v>
      </c>
      <c r="G319" s="1">
        <v>123.2</v>
      </c>
      <c r="H319" s="1">
        <v>50.4</v>
      </c>
      <c r="I319" s="4">
        <v>1</v>
      </c>
      <c r="J319" s="2" t="s">
        <v>68</v>
      </c>
      <c r="K319" s="1">
        <f>Tabelle4[[#This Row],[Menge kg Nges]]/1000</f>
        <v>0.1232</v>
      </c>
      <c r="L319" s="1">
        <f>Tabelle4[[#This Row],[Menge kg P2O5]]/1000</f>
        <v>5.04E-2</v>
      </c>
      <c r="M319" s="1">
        <f>Tabelle4[[#This Row],[Menge t Nges]]/Tabelle4[[#This Row],[Anzahl Lieferscheine]]</f>
        <v>0.1232</v>
      </c>
      <c r="N319" s="1">
        <f>Tabelle4[[#This Row],[Menge t P2O5]]/Tabelle4[[#This Row],[Anzahl Lieferscheine]]</f>
        <v>5.04E-2</v>
      </c>
    </row>
    <row r="320" spans="1:14" x14ac:dyDescent="0.2">
      <c r="A320" s="2" t="s">
        <v>27</v>
      </c>
      <c r="B320" s="2" t="s">
        <v>28</v>
      </c>
      <c r="C320" s="2" t="s">
        <v>6</v>
      </c>
      <c r="D320" s="2" t="s">
        <v>7</v>
      </c>
      <c r="E320" s="2" t="s">
        <v>11</v>
      </c>
      <c r="F320" s="2" t="s">
        <v>61</v>
      </c>
      <c r="G320" s="1">
        <v>214.5</v>
      </c>
      <c r="H320" s="1">
        <v>99</v>
      </c>
      <c r="I320" s="4">
        <v>5</v>
      </c>
      <c r="J320" s="2" t="s">
        <v>68</v>
      </c>
      <c r="K320" s="1">
        <f>Tabelle4[[#This Row],[Menge kg Nges]]/1000</f>
        <v>0.2145</v>
      </c>
      <c r="L320" s="1">
        <f>Tabelle4[[#This Row],[Menge kg P2O5]]/1000</f>
        <v>9.9000000000000005E-2</v>
      </c>
      <c r="M320" s="1">
        <f>Tabelle4[[#This Row],[Menge t Nges]]/Tabelle4[[#This Row],[Anzahl Lieferscheine]]</f>
        <v>4.2900000000000001E-2</v>
      </c>
      <c r="N320" s="1">
        <f>Tabelle4[[#This Row],[Menge t P2O5]]/Tabelle4[[#This Row],[Anzahl Lieferscheine]]</f>
        <v>1.9800000000000002E-2</v>
      </c>
    </row>
    <row r="321" spans="1:14" x14ac:dyDescent="0.2">
      <c r="A321" s="2" t="s">
        <v>27</v>
      </c>
      <c r="B321" s="2" t="s">
        <v>28</v>
      </c>
      <c r="C321" s="2" t="s">
        <v>6</v>
      </c>
      <c r="D321" s="2" t="s">
        <v>15</v>
      </c>
      <c r="E321" s="2" t="s">
        <v>9</v>
      </c>
      <c r="F321" s="2" t="s">
        <v>61</v>
      </c>
      <c r="G321" s="1">
        <v>169.28</v>
      </c>
      <c r="H321" s="1">
        <v>110.4</v>
      </c>
      <c r="I321" s="4">
        <v>1</v>
      </c>
      <c r="J321" s="2" t="s">
        <v>68</v>
      </c>
      <c r="K321" s="1">
        <f>Tabelle4[[#This Row],[Menge kg Nges]]/1000</f>
        <v>0.16928000000000001</v>
      </c>
      <c r="L321" s="1">
        <f>Tabelle4[[#This Row],[Menge kg P2O5]]/1000</f>
        <v>0.11040000000000001</v>
      </c>
      <c r="M321" s="1">
        <f>Tabelle4[[#This Row],[Menge t Nges]]/Tabelle4[[#This Row],[Anzahl Lieferscheine]]</f>
        <v>0.16928000000000001</v>
      </c>
      <c r="N321" s="1">
        <f>Tabelle4[[#This Row],[Menge t P2O5]]/Tabelle4[[#This Row],[Anzahl Lieferscheine]]</f>
        <v>0.11040000000000001</v>
      </c>
    </row>
    <row r="322" spans="1:14" x14ac:dyDescent="0.2">
      <c r="A322" s="2" t="s">
        <v>27</v>
      </c>
      <c r="B322" s="2" t="s">
        <v>28</v>
      </c>
      <c r="C322" s="2" t="s">
        <v>25</v>
      </c>
      <c r="D322" s="2" t="s">
        <v>25</v>
      </c>
      <c r="E322" s="2" t="s">
        <v>26</v>
      </c>
      <c r="F322" s="2" t="s">
        <v>61</v>
      </c>
      <c r="G322" s="1">
        <v>466.78999999999996</v>
      </c>
      <c r="H322" s="1">
        <v>134.51999999999998</v>
      </c>
      <c r="I322" s="4">
        <v>3</v>
      </c>
      <c r="J322" s="2" t="s">
        <v>68</v>
      </c>
      <c r="K322" s="1">
        <f>Tabelle4[[#This Row],[Menge kg Nges]]/1000</f>
        <v>0.46678999999999998</v>
      </c>
      <c r="L322" s="1">
        <f>Tabelle4[[#This Row],[Menge kg P2O5]]/1000</f>
        <v>0.13451999999999997</v>
      </c>
      <c r="M322" s="1">
        <f>Tabelle4[[#This Row],[Menge t Nges]]/Tabelle4[[#This Row],[Anzahl Lieferscheine]]</f>
        <v>0.15559666666666666</v>
      </c>
      <c r="N322" s="1">
        <f>Tabelle4[[#This Row],[Menge t P2O5]]/Tabelle4[[#This Row],[Anzahl Lieferscheine]]</f>
        <v>4.4839999999999991E-2</v>
      </c>
    </row>
    <row r="323" spans="1:14" x14ac:dyDescent="0.2">
      <c r="A323" s="2" t="s">
        <v>27</v>
      </c>
      <c r="B323" s="2" t="s">
        <v>41</v>
      </c>
      <c r="C323" s="2" t="s">
        <v>25</v>
      </c>
      <c r="D323" s="2" t="s">
        <v>25</v>
      </c>
      <c r="E323" s="2" t="s">
        <v>26</v>
      </c>
      <c r="F323" s="2" t="s">
        <v>61</v>
      </c>
      <c r="G323" s="1">
        <v>558.6</v>
      </c>
      <c r="H323" s="1">
        <v>239.4</v>
      </c>
      <c r="I323" s="4">
        <v>2</v>
      </c>
      <c r="J323" s="2" t="s">
        <v>68</v>
      </c>
      <c r="K323" s="1">
        <f>Tabelle4[[#This Row],[Menge kg Nges]]/1000</f>
        <v>0.55859999999999999</v>
      </c>
      <c r="L323" s="1">
        <f>Tabelle4[[#This Row],[Menge kg P2O5]]/1000</f>
        <v>0.2394</v>
      </c>
      <c r="M323" s="1">
        <f>Tabelle4[[#This Row],[Menge t Nges]]/Tabelle4[[#This Row],[Anzahl Lieferscheine]]</f>
        <v>0.27929999999999999</v>
      </c>
      <c r="N323" s="1">
        <f>Tabelle4[[#This Row],[Menge t P2O5]]/Tabelle4[[#This Row],[Anzahl Lieferscheine]]</f>
        <v>0.1197</v>
      </c>
    </row>
    <row r="324" spans="1:14" x14ac:dyDescent="0.2">
      <c r="A324" s="2" t="s">
        <v>27</v>
      </c>
      <c r="B324" s="2" t="s">
        <v>42</v>
      </c>
      <c r="C324" s="2" t="s">
        <v>6</v>
      </c>
      <c r="D324" s="2" t="s">
        <v>7</v>
      </c>
      <c r="E324" s="2" t="s">
        <v>10</v>
      </c>
      <c r="F324" s="2" t="s">
        <v>61</v>
      </c>
      <c r="G324" s="1">
        <v>110</v>
      </c>
      <c r="H324" s="1">
        <v>45</v>
      </c>
      <c r="I324" s="4">
        <v>1</v>
      </c>
      <c r="J324" s="2" t="s">
        <v>68</v>
      </c>
      <c r="K324" s="1">
        <f>Tabelle4[[#This Row],[Menge kg Nges]]/1000</f>
        <v>0.11</v>
      </c>
      <c r="L324" s="1">
        <f>Tabelle4[[#This Row],[Menge kg P2O5]]/1000</f>
        <v>4.4999999999999998E-2</v>
      </c>
      <c r="M324" s="1">
        <f>Tabelle4[[#This Row],[Menge t Nges]]/Tabelle4[[#This Row],[Anzahl Lieferscheine]]</f>
        <v>0.11</v>
      </c>
      <c r="N324" s="1">
        <f>Tabelle4[[#This Row],[Menge t P2O5]]/Tabelle4[[#This Row],[Anzahl Lieferscheine]]</f>
        <v>4.4999999999999998E-2</v>
      </c>
    </row>
    <row r="325" spans="1:14" x14ac:dyDescent="0.2">
      <c r="A325" s="2" t="s">
        <v>33</v>
      </c>
      <c r="B325" s="2" t="s">
        <v>29</v>
      </c>
      <c r="C325" s="2" t="s">
        <v>6</v>
      </c>
      <c r="D325" s="2" t="s">
        <v>7</v>
      </c>
      <c r="E325" s="2" t="s">
        <v>9</v>
      </c>
      <c r="F325" s="2" t="s">
        <v>61</v>
      </c>
      <c r="G325" s="1">
        <v>774.4</v>
      </c>
      <c r="H325" s="1">
        <v>316.8</v>
      </c>
      <c r="I325" s="4">
        <v>2</v>
      </c>
      <c r="J325" s="2" t="s">
        <v>68</v>
      </c>
      <c r="K325" s="1">
        <f>Tabelle4[[#This Row],[Menge kg Nges]]/1000</f>
        <v>0.77439999999999998</v>
      </c>
      <c r="L325" s="1">
        <f>Tabelle4[[#This Row],[Menge kg P2O5]]/1000</f>
        <v>0.31680000000000003</v>
      </c>
      <c r="M325" s="1">
        <f>Tabelle4[[#This Row],[Menge t Nges]]/Tabelle4[[#This Row],[Anzahl Lieferscheine]]</f>
        <v>0.38719999999999999</v>
      </c>
      <c r="N325" s="1">
        <f>Tabelle4[[#This Row],[Menge t P2O5]]/Tabelle4[[#This Row],[Anzahl Lieferscheine]]</f>
        <v>0.15840000000000001</v>
      </c>
    </row>
    <row r="326" spans="1:14" x14ac:dyDescent="0.2">
      <c r="A326" s="2" t="s">
        <v>33</v>
      </c>
      <c r="B326" s="2" t="s">
        <v>29</v>
      </c>
      <c r="C326" s="2" t="s">
        <v>6</v>
      </c>
      <c r="D326" s="2" t="s">
        <v>7</v>
      </c>
      <c r="E326" s="2" t="s">
        <v>14</v>
      </c>
      <c r="F326" s="2" t="s">
        <v>61</v>
      </c>
      <c r="G326" s="1">
        <v>324</v>
      </c>
      <c r="H326" s="1">
        <v>144</v>
      </c>
      <c r="I326" s="4">
        <v>1</v>
      </c>
      <c r="J326" s="2" t="s">
        <v>68</v>
      </c>
      <c r="K326" s="1">
        <f>Tabelle4[[#This Row],[Menge kg Nges]]/1000</f>
        <v>0.32400000000000001</v>
      </c>
      <c r="L326" s="1">
        <f>Tabelle4[[#This Row],[Menge kg P2O5]]/1000</f>
        <v>0.14399999999999999</v>
      </c>
      <c r="M326" s="1">
        <f>Tabelle4[[#This Row],[Menge t Nges]]/Tabelle4[[#This Row],[Anzahl Lieferscheine]]</f>
        <v>0.32400000000000001</v>
      </c>
      <c r="N326" s="1">
        <f>Tabelle4[[#This Row],[Menge t P2O5]]/Tabelle4[[#This Row],[Anzahl Lieferscheine]]</f>
        <v>0.14399999999999999</v>
      </c>
    </row>
    <row r="327" spans="1:14" x14ac:dyDescent="0.2">
      <c r="A327" s="2" t="s">
        <v>33</v>
      </c>
      <c r="B327" s="2" t="s">
        <v>29</v>
      </c>
      <c r="C327" s="2" t="s">
        <v>6</v>
      </c>
      <c r="D327" s="2" t="s">
        <v>15</v>
      </c>
      <c r="E327" s="2" t="s">
        <v>20</v>
      </c>
      <c r="F327" s="2" t="s">
        <v>61</v>
      </c>
      <c r="G327" s="1">
        <v>370.09999999999997</v>
      </c>
      <c r="H327" s="1">
        <v>348.5</v>
      </c>
      <c r="I327" s="4">
        <v>4</v>
      </c>
      <c r="J327" s="2" t="s">
        <v>68</v>
      </c>
      <c r="K327" s="1">
        <f>Tabelle4[[#This Row],[Menge kg Nges]]/1000</f>
        <v>0.37009999999999998</v>
      </c>
      <c r="L327" s="1">
        <f>Tabelle4[[#This Row],[Menge kg P2O5]]/1000</f>
        <v>0.34849999999999998</v>
      </c>
      <c r="M327" s="1">
        <f>Tabelle4[[#This Row],[Menge t Nges]]/Tabelle4[[#This Row],[Anzahl Lieferscheine]]</f>
        <v>9.2524999999999996E-2</v>
      </c>
      <c r="N327" s="1">
        <f>Tabelle4[[#This Row],[Menge t P2O5]]/Tabelle4[[#This Row],[Anzahl Lieferscheine]]</f>
        <v>8.7124999999999994E-2</v>
      </c>
    </row>
    <row r="328" spans="1:14" x14ac:dyDescent="0.2">
      <c r="A328" s="2" t="s">
        <v>33</v>
      </c>
      <c r="B328" s="2" t="s">
        <v>29</v>
      </c>
      <c r="C328" s="2" t="s">
        <v>6</v>
      </c>
      <c r="D328" s="2" t="s">
        <v>15</v>
      </c>
      <c r="E328" s="2" t="s">
        <v>21</v>
      </c>
      <c r="F328" s="2" t="s">
        <v>61</v>
      </c>
      <c r="G328" s="1">
        <v>1837.6</v>
      </c>
      <c r="H328" s="1">
        <v>1050.4000000000001</v>
      </c>
      <c r="I328" s="4">
        <v>5</v>
      </c>
      <c r="J328" s="2" t="s">
        <v>68</v>
      </c>
      <c r="K328" s="1">
        <f>Tabelle4[[#This Row],[Menge kg Nges]]/1000</f>
        <v>1.8375999999999999</v>
      </c>
      <c r="L328" s="1">
        <f>Tabelle4[[#This Row],[Menge kg P2O5]]/1000</f>
        <v>1.0504</v>
      </c>
      <c r="M328" s="1">
        <f>Tabelle4[[#This Row],[Menge t Nges]]/Tabelle4[[#This Row],[Anzahl Lieferscheine]]</f>
        <v>0.36751999999999996</v>
      </c>
      <c r="N328" s="1">
        <f>Tabelle4[[#This Row],[Menge t P2O5]]/Tabelle4[[#This Row],[Anzahl Lieferscheine]]</f>
        <v>0.21007999999999999</v>
      </c>
    </row>
    <row r="329" spans="1:14" x14ac:dyDescent="0.2">
      <c r="A329" s="2" t="s">
        <v>33</v>
      </c>
      <c r="B329" s="2" t="s">
        <v>29</v>
      </c>
      <c r="C329" s="2" t="s">
        <v>25</v>
      </c>
      <c r="D329" s="2" t="s">
        <v>25</v>
      </c>
      <c r="E329" s="2" t="s">
        <v>26</v>
      </c>
      <c r="F329" s="2" t="s">
        <v>61</v>
      </c>
      <c r="G329" s="1">
        <v>7654.57</v>
      </c>
      <c r="H329" s="1">
        <v>2930.4200000000005</v>
      </c>
      <c r="I329" s="4">
        <v>14</v>
      </c>
      <c r="J329" s="2" t="s">
        <v>68</v>
      </c>
      <c r="K329" s="1">
        <f>Tabelle4[[#This Row],[Menge kg Nges]]/1000</f>
        <v>7.6545699999999997</v>
      </c>
      <c r="L329" s="1">
        <f>Tabelle4[[#This Row],[Menge kg P2O5]]/1000</f>
        <v>2.9304200000000007</v>
      </c>
      <c r="M329" s="1">
        <f>Tabelle4[[#This Row],[Menge t Nges]]/Tabelle4[[#This Row],[Anzahl Lieferscheine]]</f>
        <v>0.54675499999999999</v>
      </c>
      <c r="N329" s="1">
        <f>Tabelle4[[#This Row],[Menge t P2O5]]/Tabelle4[[#This Row],[Anzahl Lieferscheine]]</f>
        <v>0.20931571428571433</v>
      </c>
    </row>
    <row r="330" spans="1:14" x14ac:dyDescent="0.2">
      <c r="A330" s="2" t="s">
        <v>33</v>
      </c>
      <c r="B330" s="2" t="s">
        <v>32</v>
      </c>
      <c r="C330" s="2" t="s">
        <v>6</v>
      </c>
      <c r="D330" s="2" t="s">
        <v>15</v>
      </c>
      <c r="E330" s="2" t="s">
        <v>20</v>
      </c>
      <c r="F330" s="2" t="s">
        <v>61</v>
      </c>
      <c r="G330" s="1">
        <v>275.60000000000002</v>
      </c>
      <c r="H330" s="1">
        <v>243.8</v>
      </c>
      <c r="I330" s="4">
        <v>3</v>
      </c>
      <c r="J330" s="2" t="s">
        <v>68</v>
      </c>
      <c r="K330" s="1">
        <f>Tabelle4[[#This Row],[Menge kg Nges]]/1000</f>
        <v>0.27560000000000001</v>
      </c>
      <c r="L330" s="1">
        <f>Tabelle4[[#This Row],[Menge kg P2O5]]/1000</f>
        <v>0.24380000000000002</v>
      </c>
      <c r="M330" s="1">
        <f>Tabelle4[[#This Row],[Menge t Nges]]/Tabelle4[[#This Row],[Anzahl Lieferscheine]]</f>
        <v>9.1866666666666666E-2</v>
      </c>
      <c r="N330" s="1">
        <f>Tabelle4[[#This Row],[Menge t P2O5]]/Tabelle4[[#This Row],[Anzahl Lieferscheine]]</f>
        <v>8.1266666666666668E-2</v>
      </c>
    </row>
    <row r="331" spans="1:14" x14ac:dyDescent="0.2">
      <c r="A331" s="2" t="s">
        <v>33</v>
      </c>
      <c r="B331" s="2" t="s">
        <v>32</v>
      </c>
      <c r="C331" s="2" t="s">
        <v>6</v>
      </c>
      <c r="D331" s="2" t="s">
        <v>15</v>
      </c>
      <c r="E331" s="2" t="s">
        <v>21</v>
      </c>
      <c r="F331" s="2" t="s">
        <v>61</v>
      </c>
      <c r="G331" s="1">
        <v>595.79999999999995</v>
      </c>
      <c r="H331" s="1">
        <v>363.6</v>
      </c>
      <c r="I331" s="4">
        <v>1</v>
      </c>
      <c r="J331" s="2" t="s">
        <v>68</v>
      </c>
      <c r="K331" s="1">
        <f>Tabelle4[[#This Row],[Menge kg Nges]]/1000</f>
        <v>0.5958</v>
      </c>
      <c r="L331" s="1">
        <f>Tabelle4[[#This Row],[Menge kg P2O5]]/1000</f>
        <v>0.36360000000000003</v>
      </c>
      <c r="M331" s="1">
        <f>Tabelle4[[#This Row],[Menge t Nges]]/Tabelle4[[#This Row],[Anzahl Lieferscheine]]</f>
        <v>0.5958</v>
      </c>
      <c r="N331" s="1">
        <f>Tabelle4[[#This Row],[Menge t P2O5]]/Tabelle4[[#This Row],[Anzahl Lieferscheine]]</f>
        <v>0.36360000000000003</v>
      </c>
    </row>
    <row r="332" spans="1:14" x14ac:dyDescent="0.2">
      <c r="A332" s="2" t="s">
        <v>33</v>
      </c>
      <c r="B332" s="2" t="s">
        <v>32</v>
      </c>
      <c r="C332" s="2" t="s">
        <v>25</v>
      </c>
      <c r="D332" s="2" t="s">
        <v>25</v>
      </c>
      <c r="E332" s="2" t="s">
        <v>26</v>
      </c>
      <c r="F332" s="2" t="s">
        <v>61</v>
      </c>
      <c r="G332" s="1">
        <v>12350.220000000001</v>
      </c>
      <c r="H332" s="1">
        <v>4946.9799999999996</v>
      </c>
      <c r="I332" s="4">
        <v>30</v>
      </c>
      <c r="J332" s="2" t="s">
        <v>68</v>
      </c>
      <c r="K332" s="1">
        <f>Tabelle4[[#This Row],[Menge kg Nges]]/1000</f>
        <v>12.350220000000002</v>
      </c>
      <c r="L332" s="1">
        <f>Tabelle4[[#This Row],[Menge kg P2O5]]/1000</f>
        <v>4.9469799999999999</v>
      </c>
      <c r="M332" s="1">
        <f>Tabelle4[[#This Row],[Menge t Nges]]/Tabelle4[[#This Row],[Anzahl Lieferscheine]]</f>
        <v>0.41167400000000004</v>
      </c>
      <c r="N332" s="1">
        <f>Tabelle4[[#This Row],[Menge t P2O5]]/Tabelle4[[#This Row],[Anzahl Lieferscheine]]</f>
        <v>0.16489933333333334</v>
      </c>
    </row>
    <row r="333" spans="1:14" x14ac:dyDescent="0.2">
      <c r="A333" s="2" t="s">
        <v>33</v>
      </c>
      <c r="B333" s="2" t="s">
        <v>27</v>
      </c>
      <c r="C333" s="2" t="s">
        <v>6</v>
      </c>
      <c r="D333" s="2" t="s">
        <v>15</v>
      </c>
      <c r="E333" s="2" t="s">
        <v>18</v>
      </c>
      <c r="F333" s="2" t="s">
        <v>61</v>
      </c>
      <c r="G333" s="1">
        <v>369.6</v>
      </c>
      <c r="H333" s="1">
        <v>299.2</v>
      </c>
      <c r="I333" s="4">
        <v>1</v>
      </c>
      <c r="J333" s="2" t="s">
        <v>68</v>
      </c>
      <c r="K333" s="1">
        <f>Tabelle4[[#This Row],[Menge kg Nges]]/1000</f>
        <v>0.36960000000000004</v>
      </c>
      <c r="L333" s="1">
        <f>Tabelle4[[#This Row],[Menge kg P2O5]]/1000</f>
        <v>0.29919999999999997</v>
      </c>
      <c r="M333" s="1">
        <f>Tabelle4[[#This Row],[Menge t Nges]]/Tabelle4[[#This Row],[Anzahl Lieferscheine]]</f>
        <v>0.36960000000000004</v>
      </c>
      <c r="N333" s="1">
        <f>Tabelle4[[#This Row],[Menge t P2O5]]/Tabelle4[[#This Row],[Anzahl Lieferscheine]]</f>
        <v>0.29919999999999997</v>
      </c>
    </row>
    <row r="334" spans="1:14" x14ac:dyDescent="0.2">
      <c r="A334" s="2" t="s">
        <v>33</v>
      </c>
      <c r="B334" s="2" t="s">
        <v>33</v>
      </c>
      <c r="C334" s="2" t="s">
        <v>6</v>
      </c>
      <c r="D334" s="2" t="s">
        <v>7</v>
      </c>
      <c r="E334" s="2" t="s">
        <v>8</v>
      </c>
      <c r="F334" s="2" t="s">
        <v>61</v>
      </c>
      <c r="G334" s="1">
        <v>26474.1</v>
      </c>
      <c r="H334" s="1">
        <v>9880.7999999999975</v>
      </c>
      <c r="I334" s="4">
        <v>64</v>
      </c>
      <c r="J334" s="2" t="s">
        <v>68</v>
      </c>
      <c r="K334" s="1">
        <f>Tabelle4[[#This Row],[Menge kg Nges]]/1000</f>
        <v>26.4741</v>
      </c>
      <c r="L334" s="1">
        <f>Tabelle4[[#This Row],[Menge kg P2O5]]/1000</f>
        <v>9.8807999999999971</v>
      </c>
      <c r="M334" s="1">
        <f>Tabelle4[[#This Row],[Menge t Nges]]/Tabelle4[[#This Row],[Anzahl Lieferscheine]]</f>
        <v>0.4136578125</v>
      </c>
      <c r="N334" s="1">
        <f>Tabelle4[[#This Row],[Menge t P2O5]]/Tabelle4[[#This Row],[Anzahl Lieferscheine]]</f>
        <v>0.15438749999999996</v>
      </c>
    </row>
    <row r="335" spans="1:14" x14ac:dyDescent="0.2">
      <c r="A335" s="2" t="s">
        <v>33</v>
      </c>
      <c r="B335" s="2" t="s">
        <v>33</v>
      </c>
      <c r="C335" s="2" t="s">
        <v>6</v>
      </c>
      <c r="D335" s="2" t="s">
        <v>7</v>
      </c>
      <c r="E335" s="2" t="s">
        <v>9</v>
      </c>
      <c r="F335" s="2" t="s">
        <v>61</v>
      </c>
      <c r="G335" s="1">
        <v>22518.550000000007</v>
      </c>
      <c r="H335" s="1">
        <v>9447.1</v>
      </c>
      <c r="I335" s="4">
        <v>89</v>
      </c>
      <c r="J335" s="2" t="s">
        <v>68</v>
      </c>
      <c r="K335" s="1">
        <f>Tabelle4[[#This Row],[Menge kg Nges]]/1000</f>
        <v>22.518550000000008</v>
      </c>
      <c r="L335" s="1">
        <f>Tabelle4[[#This Row],[Menge kg P2O5]]/1000</f>
        <v>9.4471000000000007</v>
      </c>
      <c r="M335" s="1">
        <f>Tabelle4[[#This Row],[Menge t Nges]]/Tabelle4[[#This Row],[Anzahl Lieferscheine]]</f>
        <v>0.25301741573033715</v>
      </c>
      <c r="N335" s="1">
        <f>Tabelle4[[#This Row],[Menge t P2O5]]/Tabelle4[[#This Row],[Anzahl Lieferscheine]]</f>
        <v>0.10614719101123596</v>
      </c>
    </row>
    <row r="336" spans="1:14" x14ac:dyDescent="0.2">
      <c r="A336" s="2" t="s">
        <v>33</v>
      </c>
      <c r="B336" s="2" t="s">
        <v>33</v>
      </c>
      <c r="C336" s="2" t="s">
        <v>6</v>
      </c>
      <c r="D336" s="2" t="s">
        <v>7</v>
      </c>
      <c r="E336" s="2" t="s">
        <v>50</v>
      </c>
      <c r="F336" s="2" t="s">
        <v>61</v>
      </c>
      <c r="G336" s="1">
        <v>139.19999999999999</v>
      </c>
      <c r="H336" s="1">
        <v>57.6</v>
      </c>
      <c r="I336" s="4">
        <v>1</v>
      </c>
      <c r="J336" s="2" t="s">
        <v>68</v>
      </c>
      <c r="K336" s="1">
        <f>Tabelle4[[#This Row],[Menge kg Nges]]/1000</f>
        <v>0.13919999999999999</v>
      </c>
      <c r="L336" s="1">
        <f>Tabelle4[[#This Row],[Menge kg P2O5]]/1000</f>
        <v>5.7599999999999998E-2</v>
      </c>
      <c r="M336" s="1">
        <f>Tabelle4[[#This Row],[Menge t Nges]]/Tabelle4[[#This Row],[Anzahl Lieferscheine]]</f>
        <v>0.13919999999999999</v>
      </c>
      <c r="N336" s="1">
        <f>Tabelle4[[#This Row],[Menge t P2O5]]/Tabelle4[[#This Row],[Anzahl Lieferscheine]]</f>
        <v>5.7599999999999998E-2</v>
      </c>
    </row>
    <row r="337" spans="1:14" x14ac:dyDescent="0.2">
      <c r="A337" s="2" t="s">
        <v>33</v>
      </c>
      <c r="B337" s="2" t="s">
        <v>33</v>
      </c>
      <c r="C337" s="2" t="s">
        <v>6</v>
      </c>
      <c r="D337" s="2" t="s">
        <v>7</v>
      </c>
      <c r="E337" s="2" t="s">
        <v>11</v>
      </c>
      <c r="F337" s="2" t="s">
        <v>61</v>
      </c>
      <c r="G337" s="1">
        <v>5508.9999999999991</v>
      </c>
      <c r="H337" s="1">
        <v>2522.8200000000002</v>
      </c>
      <c r="I337" s="4">
        <v>27</v>
      </c>
      <c r="J337" s="2" t="s">
        <v>68</v>
      </c>
      <c r="K337" s="1">
        <f>Tabelle4[[#This Row],[Menge kg Nges]]/1000</f>
        <v>5.5089999999999995</v>
      </c>
      <c r="L337" s="1">
        <f>Tabelle4[[#This Row],[Menge kg P2O5]]/1000</f>
        <v>2.5228200000000003</v>
      </c>
      <c r="M337" s="1">
        <f>Tabelle4[[#This Row],[Menge t Nges]]/Tabelle4[[#This Row],[Anzahl Lieferscheine]]</f>
        <v>0.20403703703703702</v>
      </c>
      <c r="N337" s="1">
        <f>Tabelle4[[#This Row],[Menge t P2O5]]/Tabelle4[[#This Row],[Anzahl Lieferscheine]]</f>
        <v>9.3437777777777786E-2</v>
      </c>
    </row>
    <row r="338" spans="1:14" x14ac:dyDescent="0.2">
      <c r="A338" s="2" t="s">
        <v>33</v>
      </c>
      <c r="B338" s="2" t="s">
        <v>33</v>
      </c>
      <c r="C338" s="2" t="s">
        <v>6</v>
      </c>
      <c r="D338" s="2" t="s">
        <v>7</v>
      </c>
      <c r="E338" s="2" t="s">
        <v>12</v>
      </c>
      <c r="F338" s="2" t="s">
        <v>61</v>
      </c>
      <c r="G338" s="1">
        <v>4430.4400000000005</v>
      </c>
      <c r="H338" s="1">
        <v>1348.04</v>
      </c>
      <c r="I338" s="4">
        <v>15</v>
      </c>
      <c r="J338" s="2" t="s">
        <v>68</v>
      </c>
      <c r="K338" s="1">
        <f>Tabelle4[[#This Row],[Menge kg Nges]]/1000</f>
        <v>4.4304400000000008</v>
      </c>
      <c r="L338" s="1">
        <f>Tabelle4[[#This Row],[Menge kg P2O5]]/1000</f>
        <v>1.3480399999999999</v>
      </c>
      <c r="M338" s="1">
        <f>Tabelle4[[#This Row],[Menge t Nges]]/Tabelle4[[#This Row],[Anzahl Lieferscheine]]</f>
        <v>0.29536266666666672</v>
      </c>
      <c r="N338" s="1">
        <f>Tabelle4[[#This Row],[Menge t P2O5]]/Tabelle4[[#This Row],[Anzahl Lieferscheine]]</f>
        <v>8.9869333333333329E-2</v>
      </c>
    </row>
    <row r="339" spans="1:14" x14ac:dyDescent="0.2">
      <c r="A339" s="2" t="s">
        <v>33</v>
      </c>
      <c r="B339" s="2" t="s">
        <v>33</v>
      </c>
      <c r="C339" s="2" t="s">
        <v>6</v>
      </c>
      <c r="D339" s="2" t="s">
        <v>7</v>
      </c>
      <c r="E339" s="2" t="s">
        <v>13</v>
      </c>
      <c r="F339" s="2" t="s">
        <v>61</v>
      </c>
      <c r="G339" s="1">
        <v>7014.5</v>
      </c>
      <c r="H339" s="1">
        <v>4123.6099999999997</v>
      </c>
      <c r="I339" s="4">
        <v>30</v>
      </c>
      <c r="J339" s="2" t="s">
        <v>68</v>
      </c>
      <c r="K339" s="1">
        <f>Tabelle4[[#This Row],[Menge kg Nges]]/1000</f>
        <v>7.0145</v>
      </c>
      <c r="L339" s="1">
        <f>Tabelle4[[#This Row],[Menge kg P2O5]]/1000</f>
        <v>4.1236099999999993</v>
      </c>
      <c r="M339" s="1">
        <f>Tabelle4[[#This Row],[Menge t Nges]]/Tabelle4[[#This Row],[Anzahl Lieferscheine]]</f>
        <v>0.23381666666666667</v>
      </c>
      <c r="N339" s="1">
        <f>Tabelle4[[#This Row],[Menge t P2O5]]/Tabelle4[[#This Row],[Anzahl Lieferscheine]]</f>
        <v>0.13745366666666664</v>
      </c>
    </row>
    <row r="340" spans="1:14" x14ac:dyDescent="0.2">
      <c r="A340" s="2" t="s">
        <v>33</v>
      </c>
      <c r="B340" s="2" t="s">
        <v>33</v>
      </c>
      <c r="C340" s="2" t="s">
        <v>6</v>
      </c>
      <c r="D340" s="2" t="s">
        <v>7</v>
      </c>
      <c r="E340" s="2" t="s">
        <v>14</v>
      </c>
      <c r="F340" s="2" t="s">
        <v>61</v>
      </c>
      <c r="G340" s="1">
        <v>10884.640000000001</v>
      </c>
      <c r="H340" s="1">
        <v>5337</v>
      </c>
      <c r="I340" s="4">
        <v>41</v>
      </c>
      <c r="J340" s="2" t="s">
        <v>68</v>
      </c>
      <c r="K340" s="1">
        <f>Tabelle4[[#This Row],[Menge kg Nges]]/1000</f>
        <v>10.884640000000001</v>
      </c>
      <c r="L340" s="1">
        <f>Tabelle4[[#This Row],[Menge kg P2O5]]/1000</f>
        <v>5.3369999999999997</v>
      </c>
      <c r="M340" s="1">
        <f>Tabelle4[[#This Row],[Menge t Nges]]/Tabelle4[[#This Row],[Anzahl Lieferscheine]]</f>
        <v>0.2654790243902439</v>
      </c>
      <c r="N340" s="1">
        <f>Tabelle4[[#This Row],[Menge t P2O5]]/Tabelle4[[#This Row],[Anzahl Lieferscheine]]</f>
        <v>0.13017073170731708</v>
      </c>
    </row>
    <row r="341" spans="1:14" x14ac:dyDescent="0.2">
      <c r="A341" s="2" t="s">
        <v>33</v>
      </c>
      <c r="B341" s="2" t="s">
        <v>33</v>
      </c>
      <c r="C341" s="2" t="s">
        <v>6</v>
      </c>
      <c r="D341" s="2" t="s">
        <v>15</v>
      </c>
      <c r="E341" s="2" t="s">
        <v>8</v>
      </c>
      <c r="F341" s="2" t="s">
        <v>61</v>
      </c>
      <c r="G341" s="1">
        <v>816.3900000000001</v>
      </c>
      <c r="H341" s="1">
        <v>459.31</v>
      </c>
      <c r="I341" s="4">
        <v>5</v>
      </c>
      <c r="J341" s="2" t="s">
        <v>68</v>
      </c>
      <c r="K341" s="1">
        <f>Tabelle4[[#This Row],[Menge kg Nges]]/1000</f>
        <v>0.81639000000000006</v>
      </c>
      <c r="L341" s="1">
        <f>Tabelle4[[#This Row],[Menge kg P2O5]]/1000</f>
        <v>0.45931</v>
      </c>
      <c r="M341" s="1">
        <f>Tabelle4[[#This Row],[Menge t Nges]]/Tabelle4[[#This Row],[Anzahl Lieferscheine]]</f>
        <v>0.16327800000000001</v>
      </c>
      <c r="N341" s="1">
        <f>Tabelle4[[#This Row],[Menge t P2O5]]/Tabelle4[[#This Row],[Anzahl Lieferscheine]]</f>
        <v>9.1861999999999999E-2</v>
      </c>
    </row>
    <row r="342" spans="1:14" x14ac:dyDescent="0.2">
      <c r="A342" s="2" t="s">
        <v>33</v>
      </c>
      <c r="B342" s="2" t="s">
        <v>33</v>
      </c>
      <c r="C342" s="2" t="s">
        <v>6</v>
      </c>
      <c r="D342" s="2" t="s">
        <v>15</v>
      </c>
      <c r="E342" s="2" t="s">
        <v>18</v>
      </c>
      <c r="F342" s="2" t="s">
        <v>61</v>
      </c>
      <c r="G342" s="1">
        <v>16261.58</v>
      </c>
      <c r="H342" s="1">
        <v>11270.640000000003</v>
      </c>
      <c r="I342" s="4">
        <v>60</v>
      </c>
      <c r="J342" s="2" t="s">
        <v>68</v>
      </c>
      <c r="K342" s="1">
        <f>Tabelle4[[#This Row],[Menge kg Nges]]/1000</f>
        <v>16.261579999999999</v>
      </c>
      <c r="L342" s="1">
        <f>Tabelle4[[#This Row],[Menge kg P2O5]]/1000</f>
        <v>11.270640000000004</v>
      </c>
      <c r="M342" s="1">
        <f>Tabelle4[[#This Row],[Menge t Nges]]/Tabelle4[[#This Row],[Anzahl Lieferscheine]]</f>
        <v>0.27102633333333331</v>
      </c>
      <c r="N342" s="1">
        <f>Tabelle4[[#This Row],[Menge t P2O5]]/Tabelle4[[#This Row],[Anzahl Lieferscheine]]</f>
        <v>0.18784400000000007</v>
      </c>
    </row>
    <row r="343" spans="1:14" x14ac:dyDescent="0.2">
      <c r="A343" s="2" t="s">
        <v>33</v>
      </c>
      <c r="B343" s="2" t="s">
        <v>33</v>
      </c>
      <c r="C343" s="2" t="s">
        <v>6</v>
      </c>
      <c r="D343" s="2" t="s">
        <v>15</v>
      </c>
      <c r="E343" s="2" t="s">
        <v>19</v>
      </c>
      <c r="F343" s="2" t="s">
        <v>61</v>
      </c>
      <c r="G343" s="1">
        <v>3715.5</v>
      </c>
      <c r="H343" s="1">
        <v>3561.2000000000003</v>
      </c>
      <c r="I343" s="4">
        <v>13</v>
      </c>
      <c r="J343" s="2" t="s">
        <v>68</v>
      </c>
      <c r="K343" s="1">
        <f>Tabelle4[[#This Row],[Menge kg Nges]]/1000</f>
        <v>3.7155</v>
      </c>
      <c r="L343" s="1">
        <f>Tabelle4[[#This Row],[Menge kg P2O5]]/1000</f>
        <v>3.5612000000000004</v>
      </c>
      <c r="M343" s="1">
        <f>Tabelle4[[#This Row],[Menge t Nges]]/Tabelle4[[#This Row],[Anzahl Lieferscheine]]</f>
        <v>0.28580769230769232</v>
      </c>
      <c r="N343" s="1">
        <f>Tabelle4[[#This Row],[Menge t P2O5]]/Tabelle4[[#This Row],[Anzahl Lieferscheine]]</f>
        <v>0.27393846153846158</v>
      </c>
    </row>
    <row r="344" spans="1:14" x14ac:dyDescent="0.2">
      <c r="A344" s="2" t="s">
        <v>33</v>
      </c>
      <c r="B344" s="2" t="s">
        <v>33</v>
      </c>
      <c r="C344" s="2" t="s">
        <v>6</v>
      </c>
      <c r="D344" s="2" t="s">
        <v>15</v>
      </c>
      <c r="E344" s="2" t="s">
        <v>20</v>
      </c>
      <c r="F344" s="2" t="s">
        <v>61</v>
      </c>
      <c r="G344" s="1">
        <v>2749.1</v>
      </c>
      <c r="H344" s="1">
        <v>2252.889999999999</v>
      </c>
      <c r="I344" s="4">
        <v>39</v>
      </c>
      <c r="J344" s="2" t="s">
        <v>68</v>
      </c>
      <c r="K344" s="1">
        <f>Tabelle4[[#This Row],[Menge kg Nges]]/1000</f>
        <v>2.7490999999999999</v>
      </c>
      <c r="L344" s="1">
        <f>Tabelle4[[#This Row],[Menge kg P2O5]]/1000</f>
        <v>2.2528899999999989</v>
      </c>
      <c r="M344" s="1">
        <f>Tabelle4[[#This Row],[Menge t Nges]]/Tabelle4[[#This Row],[Anzahl Lieferscheine]]</f>
        <v>7.0489743589743581E-2</v>
      </c>
      <c r="N344" s="1">
        <f>Tabelle4[[#This Row],[Menge t P2O5]]/Tabelle4[[#This Row],[Anzahl Lieferscheine]]</f>
        <v>5.7766410256410231E-2</v>
      </c>
    </row>
    <row r="345" spans="1:14" x14ac:dyDescent="0.2">
      <c r="A345" s="2" t="s">
        <v>33</v>
      </c>
      <c r="B345" s="2" t="s">
        <v>33</v>
      </c>
      <c r="C345" s="2" t="s">
        <v>6</v>
      </c>
      <c r="D345" s="2" t="s">
        <v>15</v>
      </c>
      <c r="E345" s="2" t="s">
        <v>21</v>
      </c>
      <c r="F345" s="2" t="s">
        <v>61</v>
      </c>
      <c r="G345" s="1">
        <v>2813.5999999999995</v>
      </c>
      <c r="H345" s="1">
        <v>1629.05</v>
      </c>
      <c r="I345" s="4">
        <v>12</v>
      </c>
      <c r="J345" s="2" t="s">
        <v>68</v>
      </c>
      <c r="K345" s="1">
        <f>Tabelle4[[#This Row],[Menge kg Nges]]/1000</f>
        <v>2.8135999999999997</v>
      </c>
      <c r="L345" s="1">
        <f>Tabelle4[[#This Row],[Menge kg P2O5]]/1000</f>
        <v>1.6290499999999999</v>
      </c>
      <c r="M345" s="1">
        <f>Tabelle4[[#This Row],[Menge t Nges]]/Tabelle4[[#This Row],[Anzahl Lieferscheine]]</f>
        <v>0.23446666666666663</v>
      </c>
      <c r="N345" s="1">
        <f>Tabelle4[[#This Row],[Menge t P2O5]]/Tabelle4[[#This Row],[Anzahl Lieferscheine]]</f>
        <v>0.13575416666666665</v>
      </c>
    </row>
    <row r="346" spans="1:14" x14ac:dyDescent="0.2">
      <c r="A346" s="2" t="s">
        <v>33</v>
      </c>
      <c r="B346" s="2" t="s">
        <v>33</v>
      </c>
      <c r="C346" s="2" t="s">
        <v>6</v>
      </c>
      <c r="D346" s="2" t="s">
        <v>15</v>
      </c>
      <c r="E346" s="2" t="s">
        <v>9</v>
      </c>
      <c r="F346" s="2" t="s">
        <v>61</v>
      </c>
      <c r="G346" s="1">
        <v>274.62</v>
      </c>
      <c r="H346" s="1">
        <v>113.85</v>
      </c>
      <c r="I346" s="4">
        <v>2</v>
      </c>
      <c r="J346" s="2" t="s">
        <v>68</v>
      </c>
      <c r="K346" s="1">
        <f>Tabelle4[[#This Row],[Menge kg Nges]]/1000</f>
        <v>0.27462000000000003</v>
      </c>
      <c r="L346" s="1">
        <f>Tabelle4[[#This Row],[Menge kg P2O5]]/1000</f>
        <v>0.11384999999999999</v>
      </c>
      <c r="M346" s="1">
        <f>Tabelle4[[#This Row],[Menge t Nges]]/Tabelle4[[#This Row],[Anzahl Lieferscheine]]</f>
        <v>0.13731000000000002</v>
      </c>
      <c r="N346" s="1">
        <f>Tabelle4[[#This Row],[Menge t P2O5]]/Tabelle4[[#This Row],[Anzahl Lieferscheine]]</f>
        <v>5.6924999999999996E-2</v>
      </c>
    </row>
    <row r="347" spans="1:14" x14ac:dyDescent="0.2">
      <c r="A347" s="2" t="s">
        <v>33</v>
      </c>
      <c r="B347" s="2" t="s">
        <v>33</v>
      </c>
      <c r="C347" s="2" t="s">
        <v>6</v>
      </c>
      <c r="D347" s="2" t="s">
        <v>15</v>
      </c>
      <c r="E347" s="2" t="s">
        <v>12</v>
      </c>
      <c r="F347" s="2" t="s">
        <v>61</v>
      </c>
      <c r="G347" s="1">
        <v>709.8</v>
      </c>
      <c r="H347" s="1">
        <v>637</v>
      </c>
      <c r="I347" s="4">
        <v>2</v>
      </c>
      <c r="J347" s="2" t="s">
        <v>68</v>
      </c>
      <c r="K347" s="1">
        <f>Tabelle4[[#This Row],[Menge kg Nges]]/1000</f>
        <v>0.70979999999999999</v>
      </c>
      <c r="L347" s="1">
        <f>Tabelle4[[#This Row],[Menge kg P2O5]]/1000</f>
        <v>0.63700000000000001</v>
      </c>
      <c r="M347" s="1">
        <f>Tabelle4[[#This Row],[Menge t Nges]]/Tabelle4[[#This Row],[Anzahl Lieferscheine]]</f>
        <v>0.35489999999999999</v>
      </c>
      <c r="N347" s="1">
        <f>Tabelle4[[#This Row],[Menge t P2O5]]/Tabelle4[[#This Row],[Anzahl Lieferscheine]]</f>
        <v>0.31850000000000001</v>
      </c>
    </row>
    <row r="348" spans="1:14" x14ac:dyDescent="0.2">
      <c r="A348" s="2" t="s">
        <v>33</v>
      </c>
      <c r="B348" s="2" t="s">
        <v>33</v>
      </c>
      <c r="C348" s="2" t="s">
        <v>25</v>
      </c>
      <c r="D348" s="2" t="s">
        <v>25</v>
      </c>
      <c r="E348" s="2" t="s">
        <v>26</v>
      </c>
      <c r="F348" s="2" t="s">
        <v>61</v>
      </c>
      <c r="G348" s="1">
        <v>116039.97000000007</v>
      </c>
      <c r="H348" s="1">
        <v>49836.439999999995</v>
      </c>
      <c r="I348" s="4">
        <v>171</v>
      </c>
      <c r="J348" s="2" t="s">
        <v>68</v>
      </c>
      <c r="K348" s="1">
        <f>Tabelle4[[#This Row],[Menge kg Nges]]/1000</f>
        <v>116.03997000000007</v>
      </c>
      <c r="L348" s="1">
        <f>Tabelle4[[#This Row],[Menge kg P2O5]]/1000</f>
        <v>49.836439999999996</v>
      </c>
      <c r="M348" s="1">
        <f>Tabelle4[[#This Row],[Menge t Nges]]/Tabelle4[[#This Row],[Anzahl Lieferscheine]]</f>
        <v>0.6785963157894741</v>
      </c>
      <c r="N348" s="1">
        <f>Tabelle4[[#This Row],[Menge t P2O5]]/Tabelle4[[#This Row],[Anzahl Lieferscheine]]</f>
        <v>0.29144116959064326</v>
      </c>
    </row>
    <row r="349" spans="1:14" x14ac:dyDescent="0.2">
      <c r="A349" s="2" t="s">
        <v>33</v>
      </c>
      <c r="B349" s="2" t="s">
        <v>46</v>
      </c>
      <c r="C349" s="2" t="s">
        <v>25</v>
      </c>
      <c r="D349" s="2" t="s">
        <v>25</v>
      </c>
      <c r="E349" s="2" t="s">
        <v>26</v>
      </c>
      <c r="F349" s="2" t="s">
        <v>61</v>
      </c>
      <c r="G349" s="1">
        <v>15667.449999999999</v>
      </c>
      <c r="H349" s="1">
        <v>5576.55</v>
      </c>
      <c r="I349" s="4">
        <v>36</v>
      </c>
      <c r="J349" s="2" t="s">
        <v>68</v>
      </c>
      <c r="K349" s="1">
        <f>Tabelle4[[#This Row],[Menge kg Nges]]/1000</f>
        <v>15.667449999999999</v>
      </c>
      <c r="L349" s="1">
        <f>Tabelle4[[#This Row],[Menge kg P2O5]]/1000</f>
        <v>5.5765500000000001</v>
      </c>
      <c r="M349" s="1">
        <f>Tabelle4[[#This Row],[Menge t Nges]]/Tabelle4[[#This Row],[Anzahl Lieferscheine]]</f>
        <v>0.43520694444444441</v>
      </c>
      <c r="N349" s="1">
        <f>Tabelle4[[#This Row],[Menge t P2O5]]/Tabelle4[[#This Row],[Anzahl Lieferscheine]]</f>
        <v>0.15490416666666668</v>
      </c>
    </row>
    <row r="350" spans="1:14" x14ac:dyDescent="0.2">
      <c r="A350" s="2" t="s">
        <v>33</v>
      </c>
      <c r="B350" s="2" t="s">
        <v>42</v>
      </c>
      <c r="C350" s="2" t="s">
        <v>6</v>
      </c>
      <c r="D350" s="2" t="s">
        <v>15</v>
      </c>
      <c r="E350" s="2" t="s">
        <v>20</v>
      </c>
      <c r="F350" s="2" t="s">
        <v>61</v>
      </c>
      <c r="G350" s="1">
        <v>792</v>
      </c>
      <c r="H350" s="1">
        <v>450</v>
      </c>
      <c r="I350" s="4">
        <v>1</v>
      </c>
      <c r="J350" s="2" t="s">
        <v>68</v>
      </c>
      <c r="K350" s="1">
        <f>Tabelle4[[#This Row],[Menge kg Nges]]/1000</f>
        <v>0.79200000000000004</v>
      </c>
      <c r="L350" s="1">
        <f>Tabelle4[[#This Row],[Menge kg P2O5]]/1000</f>
        <v>0.45</v>
      </c>
      <c r="M350" s="1">
        <f>Tabelle4[[#This Row],[Menge t Nges]]/Tabelle4[[#This Row],[Anzahl Lieferscheine]]</f>
        <v>0.79200000000000004</v>
      </c>
      <c r="N350" s="1">
        <f>Tabelle4[[#This Row],[Menge t P2O5]]/Tabelle4[[#This Row],[Anzahl Lieferscheine]]</f>
        <v>0.45</v>
      </c>
    </row>
    <row r="351" spans="1:14" x14ac:dyDescent="0.2">
      <c r="A351" s="2" t="s">
        <v>44</v>
      </c>
      <c r="B351" s="2" t="s">
        <v>44</v>
      </c>
      <c r="C351" s="2" t="s">
        <v>6</v>
      </c>
      <c r="D351" s="2" t="s">
        <v>7</v>
      </c>
      <c r="E351" s="2" t="s">
        <v>9</v>
      </c>
      <c r="F351" s="2" t="s">
        <v>61</v>
      </c>
      <c r="G351" s="1">
        <v>3674.7200000000003</v>
      </c>
      <c r="H351" s="1">
        <v>1496.8</v>
      </c>
      <c r="I351" s="4">
        <v>6</v>
      </c>
      <c r="J351" s="2" t="s">
        <v>68</v>
      </c>
      <c r="K351" s="1">
        <f>Tabelle4[[#This Row],[Menge kg Nges]]/1000</f>
        <v>3.6747200000000002</v>
      </c>
      <c r="L351" s="1">
        <f>Tabelle4[[#This Row],[Menge kg P2O5]]/1000</f>
        <v>1.4967999999999999</v>
      </c>
      <c r="M351" s="1">
        <f>Tabelle4[[#This Row],[Menge t Nges]]/Tabelle4[[#This Row],[Anzahl Lieferscheine]]</f>
        <v>0.61245333333333341</v>
      </c>
      <c r="N351" s="1">
        <f>Tabelle4[[#This Row],[Menge t P2O5]]/Tabelle4[[#This Row],[Anzahl Lieferscheine]]</f>
        <v>0.24946666666666664</v>
      </c>
    </row>
    <row r="352" spans="1:14" x14ac:dyDescent="0.2">
      <c r="A352" s="2" t="s">
        <v>44</v>
      </c>
      <c r="B352" s="2" t="s">
        <v>44</v>
      </c>
      <c r="C352" s="2" t="s">
        <v>6</v>
      </c>
      <c r="D352" s="2" t="s">
        <v>7</v>
      </c>
      <c r="E352" s="2" t="s">
        <v>10</v>
      </c>
      <c r="F352" s="2" t="s">
        <v>61</v>
      </c>
      <c r="G352" s="1">
        <v>320.60000000000002</v>
      </c>
      <c r="H352" s="1">
        <v>145.6</v>
      </c>
      <c r="I352" s="4">
        <v>2</v>
      </c>
      <c r="J352" s="2" t="s">
        <v>68</v>
      </c>
      <c r="K352" s="1">
        <f>Tabelle4[[#This Row],[Menge kg Nges]]/1000</f>
        <v>0.3206</v>
      </c>
      <c r="L352" s="1">
        <f>Tabelle4[[#This Row],[Menge kg P2O5]]/1000</f>
        <v>0.14560000000000001</v>
      </c>
      <c r="M352" s="1">
        <f>Tabelle4[[#This Row],[Menge t Nges]]/Tabelle4[[#This Row],[Anzahl Lieferscheine]]</f>
        <v>0.1603</v>
      </c>
      <c r="N352" s="1">
        <f>Tabelle4[[#This Row],[Menge t P2O5]]/Tabelle4[[#This Row],[Anzahl Lieferscheine]]</f>
        <v>7.2800000000000004E-2</v>
      </c>
    </row>
    <row r="353" spans="1:14" x14ac:dyDescent="0.2">
      <c r="A353" s="2" t="s">
        <v>44</v>
      </c>
      <c r="B353" s="2" t="s">
        <v>44</v>
      </c>
      <c r="C353" s="2" t="s">
        <v>6</v>
      </c>
      <c r="D353" s="2" t="s">
        <v>7</v>
      </c>
      <c r="E353" s="2" t="s">
        <v>12</v>
      </c>
      <c r="F353" s="2" t="s">
        <v>61</v>
      </c>
      <c r="G353" s="1">
        <v>936</v>
      </c>
      <c r="H353" s="1">
        <v>592.79999999999995</v>
      </c>
      <c r="I353" s="4">
        <v>2</v>
      </c>
      <c r="J353" s="2" t="s">
        <v>68</v>
      </c>
      <c r="K353" s="1">
        <f>Tabelle4[[#This Row],[Menge kg Nges]]/1000</f>
        <v>0.93600000000000005</v>
      </c>
      <c r="L353" s="1">
        <f>Tabelle4[[#This Row],[Menge kg P2O5]]/1000</f>
        <v>0.59279999999999999</v>
      </c>
      <c r="M353" s="1">
        <f>Tabelle4[[#This Row],[Menge t Nges]]/Tabelle4[[#This Row],[Anzahl Lieferscheine]]</f>
        <v>0.46800000000000003</v>
      </c>
      <c r="N353" s="1">
        <f>Tabelle4[[#This Row],[Menge t P2O5]]/Tabelle4[[#This Row],[Anzahl Lieferscheine]]</f>
        <v>0.2964</v>
      </c>
    </row>
    <row r="354" spans="1:14" x14ac:dyDescent="0.2">
      <c r="A354" s="2" t="s">
        <v>44</v>
      </c>
      <c r="B354" s="2" t="s">
        <v>44</v>
      </c>
      <c r="C354" s="2" t="s">
        <v>6</v>
      </c>
      <c r="D354" s="2" t="s">
        <v>7</v>
      </c>
      <c r="E354" s="2" t="s">
        <v>14</v>
      </c>
      <c r="F354" s="2" t="s">
        <v>61</v>
      </c>
      <c r="G354" s="1">
        <v>6817.5</v>
      </c>
      <c r="H354" s="1">
        <v>2727.0000000000005</v>
      </c>
      <c r="I354" s="4">
        <v>27</v>
      </c>
      <c r="J354" s="2" t="s">
        <v>68</v>
      </c>
      <c r="K354" s="1">
        <f>Tabelle4[[#This Row],[Menge kg Nges]]/1000</f>
        <v>6.8174999999999999</v>
      </c>
      <c r="L354" s="1">
        <f>Tabelle4[[#This Row],[Menge kg P2O5]]/1000</f>
        <v>2.7270000000000003</v>
      </c>
      <c r="M354" s="1">
        <f>Tabelle4[[#This Row],[Menge t Nges]]/Tabelle4[[#This Row],[Anzahl Lieferscheine]]</f>
        <v>0.2525</v>
      </c>
      <c r="N354" s="1">
        <f>Tabelle4[[#This Row],[Menge t P2O5]]/Tabelle4[[#This Row],[Anzahl Lieferscheine]]</f>
        <v>0.10100000000000001</v>
      </c>
    </row>
    <row r="355" spans="1:14" x14ac:dyDescent="0.2">
      <c r="A355" s="2" t="s">
        <v>44</v>
      </c>
      <c r="B355" s="2" t="s">
        <v>44</v>
      </c>
      <c r="C355" s="2" t="s">
        <v>6</v>
      </c>
      <c r="D355" s="2" t="s">
        <v>15</v>
      </c>
      <c r="E355" s="2" t="s">
        <v>9</v>
      </c>
      <c r="F355" s="2" t="s">
        <v>61</v>
      </c>
      <c r="G355" s="1">
        <v>669.36</v>
      </c>
      <c r="H355" s="1">
        <v>379.8</v>
      </c>
      <c r="I355" s="4">
        <v>4</v>
      </c>
      <c r="J355" s="2" t="s">
        <v>68</v>
      </c>
      <c r="K355" s="1">
        <f>Tabelle4[[#This Row],[Menge kg Nges]]/1000</f>
        <v>0.66936000000000007</v>
      </c>
      <c r="L355" s="1">
        <f>Tabelle4[[#This Row],[Menge kg P2O5]]/1000</f>
        <v>0.37980000000000003</v>
      </c>
      <c r="M355" s="1">
        <f>Tabelle4[[#This Row],[Menge t Nges]]/Tabelle4[[#This Row],[Anzahl Lieferscheine]]</f>
        <v>0.16734000000000002</v>
      </c>
      <c r="N355" s="1">
        <f>Tabelle4[[#This Row],[Menge t P2O5]]/Tabelle4[[#This Row],[Anzahl Lieferscheine]]</f>
        <v>9.4950000000000007E-2</v>
      </c>
    </row>
    <row r="356" spans="1:14" x14ac:dyDescent="0.2">
      <c r="A356" s="2" t="s">
        <v>44</v>
      </c>
      <c r="B356" s="2" t="s">
        <v>44</v>
      </c>
      <c r="C356" s="2" t="s">
        <v>6</v>
      </c>
      <c r="D356" s="2" t="s">
        <v>15</v>
      </c>
      <c r="E356" s="2" t="s">
        <v>10</v>
      </c>
      <c r="F356" s="2" t="s">
        <v>61</v>
      </c>
      <c r="G356" s="1">
        <v>137.69999999999999</v>
      </c>
      <c r="H356" s="1">
        <v>58.82</v>
      </c>
      <c r="I356" s="4">
        <v>1</v>
      </c>
      <c r="J356" s="2" t="s">
        <v>68</v>
      </c>
      <c r="K356" s="1">
        <f>Tabelle4[[#This Row],[Menge kg Nges]]/1000</f>
        <v>0.13769999999999999</v>
      </c>
      <c r="L356" s="1">
        <f>Tabelle4[[#This Row],[Menge kg P2O5]]/1000</f>
        <v>5.8819999999999997E-2</v>
      </c>
      <c r="M356" s="1">
        <f>Tabelle4[[#This Row],[Menge t Nges]]/Tabelle4[[#This Row],[Anzahl Lieferscheine]]</f>
        <v>0.13769999999999999</v>
      </c>
      <c r="N356" s="1">
        <f>Tabelle4[[#This Row],[Menge t P2O5]]/Tabelle4[[#This Row],[Anzahl Lieferscheine]]</f>
        <v>5.8819999999999997E-2</v>
      </c>
    </row>
    <row r="357" spans="1:14" x14ac:dyDescent="0.2">
      <c r="A357" s="2" t="s">
        <v>44</v>
      </c>
      <c r="B357" s="2" t="s">
        <v>47</v>
      </c>
      <c r="C357" s="2" t="s">
        <v>6</v>
      </c>
      <c r="D357" s="2" t="s">
        <v>7</v>
      </c>
      <c r="E357" s="2" t="s">
        <v>14</v>
      </c>
      <c r="F357" s="2" t="s">
        <v>61</v>
      </c>
      <c r="G357" s="1">
        <v>157.5</v>
      </c>
      <c r="H357" s="1">
        <v>63</v>
      </c>
      <c r="I357" s="4">
        <v>1</v>
      </c>
      <c r="J357" s="2" t="s">
        <v>68</v>
      </c>
      <c r="K357" s="1">
        <f>Tabelle4[[#This Row],[Menge kg Nges]]/1000</f>
        <v>0.1575</v>
      </c>
      <c r="L357" s="1">
        <f>Tabelle4[[#This Row],[Menge kg P2O5]]/1000</f>
        <v>6.3E-2</v>
      </c>
      <c r="M357" s="1">
        <f>Tabelle4[[#This Row],[Menge t Nges]]/Tabelle4[[#This Row],[Anzahl Lieferscheine]]</f>
        <v>0.1575</v>
      </c>
      <c r="N357" s="1">
        <f>Tabelle4[[#This Row],[Menge t P2O5]]/Tabelle4[[#This Row],[Anzahl Lieferscheine]]</f>
        <v>6.3E-2</v>
      </c>
    </row>
    <row r="358" spans="1:14" x14ac:dyDescent="0.2">
      <c r="A358" s="2" t="s">
        <v>44</v>
      </c>
      <c r="B358" s="2" t="s">
        <v>37</v>
      </c>
      <c r="C358" s="2" t="s">
        <v>6</v>
      </c>
      <c r="D358" s="2" t="s">
        <v>7</v>
      </c>
      <c r="E358" s="2" t="s">
        <v>10</v>
      </c>
      <c r="F358" s="2" t="s">
        <v>61</v>
      </c>
      <c r="G358" s="1">
        <v>428.4</v>
      </c>
      <c r="H358" s="1">
        <v>212.39999999999998</v>
      </c>
      <c r="I358" s="4">
        <v>3</v>
      </c>
      <c r="J358" s="2" t="s">
        <v>68</v>
      </c>
      <c r="K358" s="1">
        <f>Tabelle4[[#This Row],[Menge kg Nges]]/1000</f>
        <v>0.4284</v>
      </c>
      <c r="L358" s="1">
        <f>Tabelle4[[#This Row],[Menge kg P2O5]]/1000</f>
        <v>0.21239999999999998</v>
      </c>
      <c r="M358" s="1">
        <f>Tabelle4[[#This Row],[Menge t Nges]]/Tabelle4[[#This Row],[Anzahl Lieferscheine]]</f>
        <v>0.14280000000000001</v>
      </c>
      <c r="N358" s="1">
        <f>Tabelle4[[#This Row],[Menge t P2O5]]/Tabelle4[[#This Row],[Anzahl Lieferscheine]]</f>
        <v>7.0799999999999988E-2</v>
      </c>
    </row>
    <row r="359" spans="1:14" x14ac:dyDescent="0.2">
      <c r="A359" s="2" t="s">
        <v>44</v>
      </c>
      <c r="B359" s="2" t="s">
        <v>37</v>
      </c>
      <c r="C359" s="2" t="s">
        <v>6</v>
      </c>
      <c r="D359" s="2" t="s">
        <v>7</v>
      </c>
      <c r="E359" s="2" t="s">
        <v>14</v>
      </c>
      <c r="F359" s="2" t="s">
        <v>61</v>
      </c>
      <c r="G359" s="1">
        <v>612</v>
      </c>
      <c r="H359" s="1">
        <v>244.8</v>
      </c>
      <c r="I359" s="4">
        <v>4</v>
      </c>
      <c r="J359" s="2" t="s">
        <v>68</v>
      </c>
      <c r="K359" s="1">
        <f>Tabelle4[[#This Row],[Menge kg Nges]]/1000</f>
        <v>0.61199999999999999</v>
      </c>
      <c r="L359" s="1">
        <f>Tabelle4[[#This Row],[Menge kg P2O5]]/1000</f>
        <v>0.24480000000000002</v>
      </c>
      <c r="M359" s="1">
        <f>Tabelle4[[#This Row],[Menge t Nges]]/Tabelle4[[#This Row],[Anzahl Lieferscheine]]</f>
        <v>0.153</v>
      </c>
      <c r="N359" s="1">
        <f>Tabelle4[[#This Row],[Menge t P2O5]]/Tabelle4[[#This Row],[Anzahl Lieferscheine]]</f>
        <v>6.1200000000000004E-2</v>
      </c>
    </row>
    <row r="360" spans="1:14" x14ac:dyDescent="0.2">
      <c r="A360" s="2" t="s">
        <v>48</v>
      </c>
      <c r="B360" s="2" t="s">
        <v>48</v>
      </c>
      <c r="C360" s="2" t="s">
        <v>6</v>
      </c>
      <c r="D360" s="2" t="s">
        <v>7</v>
      </c>
      <c r="E360" s="2" t="s">
        <v>8</v>
      </c>
      <c r="F360" s="2" t="s">
        <v>61</v>
      </c>
      <c r="G360" s="1">
        <v>58870</v>
      </c>
      <c r="H360" s="1">
        <v>18502</v>
      </c>
      <c r="I360" s="4">
        <v>14</v>
      </c>
      <c r="J360" s="2" t="s">
        <v>68</v>
      </c>
      <c r="K360" s="1">
        <f>Tabelle4[[#This Row],[Menge kg Nges]]/1000</f>
        <v>58.87</v>
      </c>
      <c r="L360" s="1">
        <f>Tabelle4[[#This Row],[Menge kg P2O5]]/1000</f>
        <v>18.501999999999999</v>
      </c>
      <c r="M360" s="1">
        <f>Tabelle4[[#This Row],[Menge t Nges]]/Tabelle4[[#This Row],[Anzahl Lieferscheine]]</f>
        <v>4.2050000000000001</v>
      </c>
      <c r="N360" s="1">
        <f>Tabelle4[[#This Row],[Menge t P2O5]]/Tabelle4[[#This Row],[Anzahl Lieferscheine]]</f>
        <v>1.3215714285714284</v>
      </c>
    </row>
    <row r="361" spans="1:14" x14ac:dyDescent="0.2">
      <c r="A361" s="2" t="s">
        <v>48</v>
      </c>
      <c r="B361" s="2" t="s">
        <v>48</v>
      </c>
      <c r="C361" s="2" t="s">
        <v>6</v>
      </c>
      <c r="D361" s="2" t="s">
        <v>7</v>
      </c>
      <c r="E361" s="2" t="s">
        <v>9</v>
      </c>
      <c r="F361" s="2" t="s">
        <v>61</v>
      </c>
      <c r="G361" s="1">
        <v>34386.839999999997</v>
      </c>
      <c r="H361" s="1">
        <v>14370.6</v>
      </c>
      <c r="I361" s="4">
        <v>7</v>
      </c>
      <c r="J361" s="2" t="s">
        <v>68</v>
      </c>
      <c r="K361" s="1">
        <f>Tabelle4[[#This Row],[Menge kg Nges]]/1000</f>
        <v>34.386839999999999</v>
      </c>
      <c r="L361" s="1">
        <f>Tabelle4[[#This Row],[Menge kg P2O5]]/1000</f>
        <v>14.3706</v>
      </c>
      <c r="M361" s="1">
        <f>Tabelle4[[#This Row],[Menge t Nges]]/Tabelle4[[#This Row],[Anzahl Lieferscheine]]</f>
        <v>4.9124057142857138</v>
      </c>
      <c r="N361" s="1">
        <f>Tabelle4[[#This Row],[Menge t P2O5]]/Tabelle4[[#This Row],[Anzahl Lieferscheine]]</f>
        <v>2.052942857142857</v>
      </c>
    </row>
    <row r="362" spans="1:14" x14ac:dyDescent="0.2">
      <c r="A362" s="2" t="s">
        <v>48</v>
      </c>
      <c r="B362" s="2" t="s">
        <v>48</v>
      </c>
      <c r="C362" s="2" t="s">
        <v>6</v>
      </c>
      <c r="D362" s="2" t="s">
        <v>7</v>
      </c>
      <c r="E362" s="2" t="s">
        <v>12</v>
      </c>
      <c r="F362" s="2" t="s">
        <v>61</v>
      </c>
      <c r="G362" s="1">
        <v>6210</v>
      </c>
      <c r="H362" s="1">
        <v>3933</v>
      </c>
      <c r="I362" s="4">
        <v>3</v>
      </c>
      <c r="J362" s="2" t="s">
        <v>68</v>
      </c>
      <c r="K362" s="1">
        <f>Tabelle4[[#This Row],[Menge kg Nges]]/1000</f>
        <v>6.21</v>
      </c>
      <c r="L362" s="1">
        <f>Tabelle4[[#This Row],[Menge kg P2O5]]/1000</f>
        <v>3.9329999999999998</v>
      </c>
      <c r="M362" s="1">
        <f>Tabelle4[[#This Row],[Menge t Nges]]/Tabelle4[[#This Row],[Anzahl Lieferscheine]]</f>
        <v>2.0699999999999998</v>
      </c>
      <c r="N362" s="1">
        <f>Tabelle4[[#This Row],[Menge t P2O5]]/Tabelle4[[#This Row],[Anzahl Lieferscheine]]</f>
        <v>1.3109999999999999</v>
      </c>
    </row>
    <row r="363" spans="1:14" x14ac:dyDescent="0.2">
      <c r="A363" s="2" t="s">
        <v>48</v>
      </c>
      <c r="B363" s="2" t="s">
        <v>48</v>
      </c>
      <c r="C363" s="2" t="s">
        <v>6</v>
      </c>
      <c r="D363" s="2" t="s">
        <v>15</v>
      </c>
      <c r="E363" s="2" t="s">
        <v>20</v>
      </c>
      <c r="F363" s="2" t="s">
        <v>61</v>
      </c>
      <c r="G363" s="1">
        <v>8726.08</v>
      </c>
      <c r="H363" s="1">
        <v>4958</v>
      </c>
      <c r="I363" s="4">
        <v>22</v>
      </c>
      <c r="J363" s="2" t="s">
        <v>68</v>
      </c>
      <c r="K363" s="1">
        <f>Tabelle4[[#This Row],[Menge kg Nges]]/1000</f>
        <v>8.7260799999999996</v>
      </c>
      <c r="L363" s="1">
        <f>Tabelle4[[#This Row],[Menge kg P2O5]]/1000</f>
        <v>4.9580000000000002</v>
      </c>
      <c r="M363" s="1">
        <f>Tabelle4[[#This Row],[Menge t Nges]]/Tabelle4[[#This Row],[Anzahl Lieferscheine]]</f>
        <v>0.39663999999999999</v>
      </c>
      <c r="N363" s="1">
        <f>Tabelle4[[#This Row],[Menge t P2O5]]/Tabelle4[[#This Row],[Anzahl Lieferscheine]]</f>
        <v>0.22536363636363638</v>
      </c>
    </row>
    <row r="364" spans="1:14" x14ac:dyDescent="0.2">
      <c r="A364" s="2" t="s">
        <v>48</v>
      </c>
      <c r="B364" s="2" t="s">
        <v>48</v>
      </c>
      <c r="C364" s="2" t="s">
        <v>6</v>
      </c>
      <c r="D364" s="2" t="s">
        <v>15</v>
      </c>
      <c r="E364" s="2" t="s">
        <v>20</v>
      </c>
      <c r="F364" s="2" t="s">
        <v>62</v>
      </c>
      <c r="G364" s="1">
        <v>566</v>
      </c>
      <c r="H364" s="1">
        <v>400</v>
      </c>
      <c r="I364" s="4">
        <v>2</v>
      </c>
      <c r="J364" s="2" t="s">
        <v>68</v>
      </c>
      <c r="K364" s="1">
        <f>Tabelle4[[#This Row],[Menge kg Nges]]/1000</f>
        <v>0.56599999999999995</v>
      </c>
      <c r="L364" s="1">
        <f>Tabelle4[[#This Row],[Menge kg P2O5]]/1000</f>
        <v>0.4</v>
      </c>
      <c r="M364" s="1">
        <f>Tabelle4[[#This Row],[Menge t Nges]]/Tabelle4[[#This Row],[Anzahl Lieferscheine]]</f>
        <v>0.28299999999999997</v>
      </c>
      <c r="N364" s="1">
        <f>Tabelle4[[#This Row],[Menge t P2O5]]/Tabelle4[[#This Row],[Anzahl Lieferscheine]]</f>
        <v>0.2</v>
      </c>
    </row>
    <row r="365" spans="1:14" x14ac:dyDescent="0.2">
      <c r="A365" s="2" t="s">
        <v>48</v>
      </c>
      <c r="B365" s="2" t="s">
        <v>48</v>
      </c>
      <c r="C365" s="2" t="s">
        <v>6</v>
      </c>
      <c r="D365" s="2" t="s">
        <v>15</v>
      </c>
      <c r="E365" s="2" t="s">
        <v>31</v>
      </c>
      <c r="F365" s="2" t="s">
        <v>61</v>
      </c>
      <c r="G365" s="1">
        <v>160</v>
      </c>
      <c r="H365" s="1">
        <v>66</v>
      </c>
      <c r="I365" s="4">
        <v>1</v>
      </c>
      <c r="J365" s="2" t="s">
        <v>68</v>
      </c>
      <c r="K365" s="1">
        <f>Tabelle4[[#This Row],[Menge kg Nges]]/1000</f>
        <v>0.16</v>
      </c>
      <c r="L365" s="1">
        <f>Tabelle4[[#This Row],[Menge kg P2O5]]/1000</f>
        <v>6.6000000000000003E-2</v>
      </c>
      <c r="M365" s="1">
        <f>Tabelle4[[#This Row],[Menge t Nges]]/Tabelle4[[#This Row],[Anzahl Lieferscheine]]</f>
        <v>0.16</v>
      </c>
      <c r="N365" s="1">
        <f>Tabelle4[[#This Row],[Menge t P2O5]]/Tabelle4[[#This Row],[Anzahl Lieferscheine]]</f>
        <v>6.6000000000000003E-2</v>
      </c>
    </row>
    <row r="366" spans="1:14" x14ac:dyDescent="0.2">
      <c r="A366" s="2" t="s">
        <v>48</v>
      </c>
      <c r="B366" s="2" t="s">
        <v>48</v>
      </c>
      <c r="C366" s="2" t="s">
        <v>25</v>
      </c>
      <c r="D366" s="2" t="s">
        <v>25</v>
      </c>
      <c r="E366" s="2" t="s">
        <v>26</v>
      </c>
      <c r="F366" s="2" t="s">
        <v>61</v>
      </c>
      <c r="G366" s="1">
        <v>39825.020000000004</v>
      </c>
      <c r="H366" s="1">
        <v>18276.97</v>
      </c>
      <c r="I366" s="4">
        <v>19</v>
      </c>
      <c r="J366" s="2" t="s">
        <v>68</v>
      </c>
      <c r="K366" s="1">
        <f>Tabelle4[[#This Row],[Menge kg Nges]]/1000</f>
        <v>39.825020000000002</v>
      </c>
      <c r="L366" s="1">
        <f>Tabelle4[[#This Row],[Menge kg P2O5]]/1000</f>
        <v>18.276970000000002</v>
      </c>
      <c r="M366" s="1">
        <f>Tabelle4[[#This Row],[Menge t Nges]]/Tabelle4[[#This Row],[Anzahl Lieferscheine]]</f>
        <v>2.0960536842105264</v>
      </c>
      <c r="N366" s="1">
        <f>Tabelle4[[#This Row],[Menge t P2O5]]/Tabelle4[[#This Row],[Anzahl Lieferscheine]]</f>
        <v>0.96194578947368437</v>
      </c>
    </row>
    <row r="367" spans="1:14" x14ac:dyDescent="0.2">
      <c r="A367" s="2" t="s">
        <v>48</v>
      </c>
      <c r="B367" s="2" t="s">
        <v>28</v>
      </c>
      <c r="C367" s="2" t="s">
        <v>6</v>
      </c>
      <c r="D367" s="2" t="s">
        <v>15</v>
      </c>
      <c r="E367" s="2" t="s">
        <v>18</v>
      </c>
      <c r="F367" s="2" t="s">
        <v>61</v>
      </c>
      <c r="G367" s="1">
        <v>672</v>
      </c>
      <c r="H367" s="1">
        <v>544</v>
      </c>
      <c r="I367" s="4">
        <v>1</v>
      </c>
      <c r="J367" s="2" t="s">
        <v>68</v>
      </c>
      <c r="K367" s="1">
        <f>Tabelle4[[#This Row],[Menge kg Nges]]/1000</f>
        <v>0.67200000000000004</v>
      </c>
      <c r="L367" s="1">
        <f>Tabelle4[[#This Row],[Menge kg P2O5]]/1000</f>
        <v>0.54400000000000004</v>
      </c>
      <c r="M367" s="1">
        <f>Tabelle4[[#This Row],[Menge t Nges]]/Tabelle4[[#This Row],[Anzahl Lieferscheine]]</f>
        <v>0.67200000000000004</v>
      </c>
      <c r="N367" s="1">
        <f>Tabelle4[[#This Row],[Menge t P2O5]]/Tabelle4[[#This Row],[Anzahl Lieferscheine]]</f>
        <v>0.54400000000000004</v>
      </c>
    </row>
    <row r="368" spans="1:14" x14ac:dyDescent="0.2">
      <c r="A368" s="2" t="s">
        <v>48</v>
      </c>
      <c r="B368" s="2" t="s">
        <v>28</v>
      </c>
      <c r="C368" s="2" t="s">
        <v>6</v>
      </c>
      <c r="D368" s="2" t="s">
        <v>15</v>
      </c>
      <c r="E368" s="2" t="s">
        <v>20</v>
      </c>
      <c r="F368" s="2" t="s">
        <v>61</v>
      </c>
      <c r="G368" s="1">
        <v>264</v>
      </c>
      <c r="H368" s="1">
        <v>150</v>
      </c>
      <c r="I368" s="4">
        <v>1</v>
      </c>
      <c r="J368" s="2" t="s">
        <v>68</v>
      </c>
      <c r="K368" s="1">
        <f>Tabelle4[[#This Row],[Menge kg Nges]]/1000</f>
        <v>0.26400000000000001</v>
      </c>
      <c r="L368" s="1">
        <f>Tabelle4[[#This Row],[Menge kg P2O5]]/1000</f>
        <v>0.15</v>
      </c>
      <c r="M368" s="1">
        <f>Tabelle4[[#This Row],[Menge t Nges]]/Tabelle4[[#This Row],[Anzahl Lieferscheine]]</f>
        <v>0.26400000000000001</v>
      </c>
      <c r="N368" s="1">
        <f>Tabelle4[[#This Row],[Menge t P2O5]]/Tabelle4[[#This Row],[Anzahl Lieferscheine]]</f>
        <v>0.15</v>
      </c>
    </row>
    <row r="369" spans="1:14" x14ac:dyDescent="0.2">
      <c r="A369" s="2" t="s">
        <v>49</v>
      </c>
      <c r="B369" s="2" t="s">
        <v>49</v>
      </c>
      <c r="C369" s="2" t="s">
        <v>6</v>
      </c>
      <c r="D369" s="2" t="s">
        <v>7</v>
      </c>
      <c r="E369" s="2" t="s">
        <v>9</v>
      </c>
      <c r="F369" s="2" t="s">
        <v>61</v>
      </c>
      <c r="G369" s="1">
        <v>1785.7</v>
      </c>
      <c r="H369" s="1">
        <v>885.5</v>
      </c>
      <c r="I369" s="4">
        <v>12</v>
      </c>
      <c r="J369" s="2" t="s">
        <v>68</v>
      </c>
      <c r="K369" s="1">
        <f>Tabelle4[[#This Row],[Menge kg Nges]]/1000</f>
        <v>1.7857000000000001</v>
      </c>
      <c r="L369" s="1">
        <f>Tabelle4[[#This Row],[Menge kg P2O5]]/1000</f>
        <v>0.88549999999999995</v>
      </c>
      <c r="M369" s="1">
        <f>Tabelle4[[#This Row],[Menge t Nges]]/Tabelle4[[#This Row],[Anzahl Lieferscheine]]</f>
        <v>0.14880833333333335</v>
      </c>
      <c r="N369" s="1">
        <f>Tabelle4[[#This Row],[Menge t P2O5]]/Tabelle4[[#This Row],[Anzahl Lieferscheine]]</f>
        <v>7.3791666666666658E-2</v>
      </c>
    </row>
    <row r="370" spans="1:14" x14ac:dyDescent="0.2">
      <c r="A370" s="2" t="s">
        <v>49</v>
      </c>
      <c r="B370" s="2" t="s">
        <v>49</v>
      </c>
      <c r="C370" s="2" t="s">
        <v>6</v>
      </c>
      <c r="D370" s="2" t="s">
        <v>7</v>
      </c>
      <c r="E370" s="2" t="s">
        <v>10</v>
      </c>
      <c r="F370" s="2" t="s">
        <v>61</v>
      </c>
      <c r="G370" s="1">
        <v>616</v>
      </c>
      <c r="H370" s="1">
        <v>252</v>
      </c>
      <c r="I370" s="4">
        <v>3</v>
      </c>
      <c r="J370" s="2" t="s">
        <v>68</v>
      </c>
      <c r="K370" s="1">
        <f>Tabelle4[[#This Row],[Menge kg Nges]]/1000</f>
        <v>0.61599999999999999</v>
      </c>
      <c r="L370" s="1">
        <f>Tabelle4[[#This Row],[Menge kg P2O5]]/1000</f>
        <v>0.252</v>
      </c>
      <c r="M370" s="1">
        <f>Tabelle4[[#This Row],[Menge t Nges]]/Tabelle4[[#This Row],[Anzahl Lieferscheine]]</f>
        <v>0.20533333333333334</v>
      </c>
      <c r="N370" s="1">
        <f>Tabelle4[[#This Row],[Menge t P2O5]]/Tabelle4[[#This Row],[Anzahl Lieferscheine]]</f>
        <v>8.4000000000000005E-2</v>
      </c>
    </row>
    <row r="371" spans="1:14" x14ac:dyDescent="0.2">
      <c r="A371" s="2" t="s">
        <v>49</v>
      </c>
      <c r="B371" s="2" t="s">
        <v>49</v>
      </c>
      <c r="C371" s="2" t="s">
        <v>6</v>
      </c>
      <c r="D371" s="2" t="s">
        <v>7</v>
      </c>
      <c r="E371" s="2" t="s">
        <v>11</v>
      </c>
      <c r="F371" s="2" t="s">
        <v>61</v>
      </c>
      <c r="G371" s="1">
        <v>1368</v>
      </c>
      <c r="H371" s="1">
        <v>624.79999999999995</v>
      </c>
      <c r="I371" s="4">
        <v>6</v>
      </c>
      <c r="J371" s="2" t="s">
        <v>68</v>
      </c>
      <c r="K371" s="1">
        <f>Tabelle4[[#This Row],[Menge kg Nges]]/1000</f>
        <v>1.3680000000000001</v>
      </c>
      <c r="L371" s="1">
        <f>Tabelle4[[#This Row],[Menge kg P2O5]]/1000</f>
        <v>0.62479999999999991</v>
      </c>
      <c r="M371" s="1">
        <f>Tabelle4[[#This Row],[Menge t Nges]]/Tabelle4[[#This Row],[Anzahl Lieferscheine]]</f>
        <v>0.22800000000000001</v>
      </c>
      <c r="N371" s="1">
        <f>Tabelle4[[#This Row],[Menge t P2O5]]/Tabelle4[[#This Row],[Anzahl Lieferscheine]]</f>
        <v>0.10413333333333331</v>
      </c>
    </row>
    <row r="372" spans="1:14" x14ac:dyDescent="0.2">
      <c r="A372" s="2" t="s">
        <v>49</v>
      </c>
      <c r="B372" s="2" t="s">
        <v>49</v>
      </c>
      <c r="C372" s="2" t="s">
        <v>6</v>
      </c>
      <c r="D372" s="2" t="s">
        <v>7</v>
      </c>
      <c r="E372" s="2" t="s">
        <v>12</v>
      </c>
      <c r="F372" s="2" t="s">
        <v>61</v>
      </c>
      <c r="G372" s="1">
        <v>4323.55</v>
      </c>
      <c r="H372" s="1">
        <v>1618.5</v>
      </c>
      <c r="I372" s="4">
        <v>14</v>
      </c>
      <c r="J372" s="2" t="s">
        <v>68</v>
      </c>
      <c r="K372" s="1">
        <f>Tabelle4[[#This Row],[Menge kg Nges]]/1000</f>
        <v>4.32355</v>
      </c>
      <c r="L372" s="1">
        <f>Tabelle4[[#This Row],[Menge kg P2O5]]/1000</f>
        <v>1.6185</v>
      </c>
      <c r="M372" s="1">
        <f>Tabelle4[[#This Row],[Menge t Nges]]/Tabelle4[[#This Row],[Anzahl Lieferscheine]]</f>
        <v>0.30882500000000002</v>
      </c>
      <c r="N372" s="1">
        <f>Tabelle4[[#This Row],[Menge t P2O5]]/Tabelle4[[#This Row],[Anzahl Lieferscheine]]</f>
        <v>0.11560714285714287</v>
      </c>
    </row>
    <row r="373" spans="1:14" x14ac:dyDescent="0.2">
      <c r="A373" s="2" t="s">
        <v>49</v>
      </c>
      <c r="B373" s="2" t="s">
        <v>49</v>
      </c>
      <c r="C373" s="2" t="s">
        <v>6</v>
      </c>
      <c r="D373" s="2" t="s">
        <v>15</v>
      </c>
      <c r="E373" s="2" t="s">
        <v>18</v>
      </c>
      <c r="F373" s="2" t="s">
        <v>61</v>
      </c>
      <c r="G373" s="1">
        <v>1323</v>
      </c>
      <c r="H373" s="1">
        <v>1016.9999999999999</v>
      </c>
      <c r="I373" s="4">
        <v>17</v>
      </c>
      <c r="J373" s="2" t="s">
        <v>68</v>
      </c>
      <c r="K373" s="1">
        <f>Tabelle4[[#This Row],[Menge kg Nges]]/1000</f>
        <v>1.323</v>
      </c>
      <c r="L373" s="1">
        <f>Tabelle4[[#This Row],[Menge kg P2O5]]/1000</f>
        <v>1.0169999999999999</v>
      </c>
      <c r="M373" s="1">
        <f>Tabelle4[[#This Row],[Menge t Nges]]/Tabelle4[[#This Row],[Anzahl Lieferscheine]]</f>
        <v>7.7823529411764708E-2</v>
      </c>
      <c r="N373" s="1">
        <f>Tabelle4[[#This Row],[Menge t P2O5]]/Tabelle4[[#This Row],[Anzahl Lieferscheine]]</f>
        <v>5.9823529411764699E-2</v>
      </c>
    </row>
    <row r="374" spans="1:14" x14ac:dyDescent="0.2">
      <c r="A374" s="2" t="s">
        <v>49</v>
      </c>
      <c r="B374" s="2" t="s">
        <v>49</v>
      </c>
      <c r="C374" s="2" t="s">
        <v>6</v>
      </c>
      <c r="D374" s="2" t="s">
        <v>15</v>
      </c>
      <c r="E374" s="2" t="s">
        <v>19</v>
      </c>
      <c r="F374" s="2" t="s">
        <v>61</v>
      </c>
      <c r="G374" s="1">
        <v>612.5</v>
      </c>
      <c r="H374" s="1">
        <v>616</v>
      </c>
      <c r="I374" s="4">
        <v>2</v>
      </c>
      <c r="J374" s="2" t="s">
        <v>68</v>
      </c>
      <c r="K374" s="1">
        <f>Tabelle4[[#This Row],[Menge kg Nges]]/1000</f>
        <v>0.61250000000000004</v>
      </c>
      <c r="L374" s="1">
        <f>Tabelle4[[#This Row],[Menge kg P2O5]]/1000</f>
        <v>0.61599999999999999</v>
      </c>
      <c r="M374" s="1">
        <f>Tabelle4[[#This Row],[Menge t Nges]]/Tabelle4[[#This Row],[Anzahl Lieferscheine]]</f>
        <v>0.30625000000000002</v>
      </c>
      <c r="N374" s="1">
        <f>Tabelle4[[#This Row],[Menge t P2O5]]/Tabelle4[[#This Row],[Anzahl Lieferscheine]]</f>
        <v>0.308</v>
      </c>
    </row>
    <row r="375" spans="1:14" x14ac:dyDescent="0.2">
      <c r="A375" s="2" t="s">
        <v>49</v>
      </c>
      <c r="B375" s="2" t="s">
        <v>49</v>
      </c>
      <c r="C375" s="2" t="s">
        <v>6</v>
      </c>
      <c r="D375" s="2" t="s">
        <v>15</v>
      </c>
      <c r="E375" s="2" t="s">
        <v>9</v>
      </c>
      <c r="F375" s="2" t="s">
        <v>61</v>
      </c>
      <c r="G375" s="1">
        <v>251.2</v>
      </c>
      <c r="H375" s="1">
        <v>126</v>
      </c>
      <c r="I375" s="4">
        <v>2</v>
      </c>
      <c r="J375" s="2" t="s">
        <v>68</v>
      </c>
      <c r="K375" s="1">
        <f>Tabelle4[[#This Row],[Menge kg Nges]]/1000</f>
        <v>0.25119999999999998</v>
      </c>
      <c r="L375" s="1">
        <f>Tabelle4[[#This Row],[Menge kg P2O5]]/1000</f>
        <v>0.126</v>
      </c>
      <c r="M375" s="1">
        <f>Tabelle4[[#This Row],[Menge t Nges]]/Tabelle4[[#This Row],[Anzahl Lieferscheine]]</f>
        <v>0.12559999999999999</v>
      </c>
      <c r="N375" s="1">
        <f>Tabelle4[[#This Row],[Menge t P2O5]]/Tabelle4[[#This Row],[Anzahl Lieferscheine]]</f>
        <v>6.3E-2</v>
      </c>
    </row>
    <row r="376" spans="1:14" x14ac:dyDescent="0.2">
      <c r="A376" s="2" t="s">
        <v>49</v>
      </c>
      <c r="B376" s="2" t="s">
        <v>49</v>
      </c>
      <c r="C376" s="2" t="s">
        <v>6</v>
      </c>
      <c r="D376" s="2" t="s">
        <v>15</v>
      </c>
      <c r="E376" s="2" t="s">
        <v>10</v>
      </c>
      <c r="F376" s="2" t="s">
        <v>61</v>
      </c>
      <c r="G376" s="1">
        <v>162</v>
      </c>
      <c r="H376" s="1">
        <v>69.2</v>
      </c>
      <c r="I376" s="4">
        <v>1</v>
      </c>
      <c r="J376" s="2" t="s">
        <v>68</v>
      </c>
      <c r="K376" s="1">
        <f>Tabelle4[[#This Row],[Menge kg Nges]]/1000</f>
        <v>0.16200000000000001</v>
      </c>
      <c r="L376" s="1">
        <f>Tabelle4[[#This Row],[Menge kg P2O5]]/1000</f>
        <v>6.9199999999999998E-2</v>
      </c>
      <c r="M376" s="1">
        <f>Tabelle4[[#This Row],[Menge t Nges]]/Tabelle4[[#This Row],[Anzahl Lieferscheine]]</f>
        <v>0.16200000000000001</v>
      </c>
      <c r="N376" s="1">
        <f>Tabelle4[[#This Row],[Menge t P2O5]]/Tabelle4[[#This Row],[Anzahl Lieferscheine]]</f>
        <v>6.9199999999999998E-2</v>
      </c>
    </row>
    <row r="377" spans="1:14" x14ac:dyDescent="0.2">
      <c r="A377" s="2" t="s">
        <v>49</v>
      </c>
      <c r="B377" s="2" t="s">
        <v>37</v>
      </c>
      <c r="C377" s="2" t="s">
        <v>6</v>
      </c>
      <c r="D377" s="2" t="s">
        <v>7</v>
      </c>
      <c r="E377" s="2" t="s">
        <v>12</v>
      </c>
      <c r="F377" s="2" t="s">
        <v>61</v>
      </c>
      <c r="G377" s="1">
        <v>592</v>
      </c>
      <c r="H377" s="1">
        <v>222</v>
      </c>
      <c r="I377" s="4">
        <v>2</v>
      </c>
      <c r="J377" s="2" t="s">
        <v>68</v>
      </c>
      <c r="K377" s="1">
        <f>Tabelle4[[#This Row],[Menge kg Nges]]/1000</f>
        <v>0.59199999999999997</v>
      </c>
      <c r="L377" s="1">
        <f>Tabelle4[[#This Row],[Menge kg P2O5]]/1000</f>
        <v>0.222</v>
      </c>
      <c r="M377" s="1">
        <f>Tabelle4[[#This Row],[Menge t Nges]]/Tabelle4[[#This Row],[Anzahl Lieferscheine]]</f>
        <v>0.29599999999999999</v>
      </c>
      <c r="N377" s="1">
        <f>Tabelle4[[#This Row],[Menge t P2O5]]/Tabelle4[[#This Row],[Anzahl Lieferscheine]]</f>
        <v>0.111</v>
      </c>
    </row>
    <row r="378" spans="1:14" x14ac:dyDescent="0.2">
      <c r="A378" s="2" t="s">
        <v>49</v>
      </c>
      <c r="B378" s="2" t="s">
        <v>42</v>
      </c>
      <c r="C378" s="2" t="s">
        <v>6</v>
      </c>
      <c r="D378" s="2" t="s">
        <v>7</v>
      </c>
      <c r="E378" s="2" t="s">
        <v>12</v>
      </c>
      <c r="F378" s="2" t="s">
        <v>61</v>
      </c>
      <c r="G378" s="1">
        <v>1296</v>
      </c>
      <c r="H378" s="1">
        <v>486</v>
      </c>
      <c r="I378" s="4">
        <v>1</v>
      </c>
      <c r="J378" s="2" t="s">
        <v>68</v>
      </c>
      <c r="K378" s="1">
        <f>Tabelle4[[#This Row],[Menge kg Nges]]/1000</f>
        <v>1.296</v>
      </c>
      <c r="L378" s="1">
        <f>Tabelle4[[#This Row],[Menge kg P2O5]]/1000</f>
        <v>0.48599999999999999</v>
      </c>
      <c r="M378" s="1">
        <f>Tabelle4[[#This Row],[Menge t Nges]]/Tabelle4[[#This Row],[Anzahl Lieferscheine]]</f>
        <v>1.296</v>
      </c>
      <c r="N378" s="1">
        <f>Tabelle4[[#This Row],[Menge t P2O5]]/Tabelle4[[#This Row],[Anzahl Lieferscheine]]</f>
        <v>0.48599999999999999</v>
      </c>
    </row>
    <row r="379" spans="1:14" x14ac:dyDescent="0.2">
      <c r="A379" s="2" t="s">
        <v>47</v>
      </c>
      <c r="B379" s="2" t="s">
        <v>47</v>
      </c>
      <c r="C379" s="2" t="s">
        <v>6</v>
      </c>
      <c r="D379" s="2" t="s">
        <v>7</v>
      </c>
      <c r="E379" s="2" t="s">
        <v>8</v>
      </c>
      <c r="F379" s="2" t="s">
        <v>61</v>
      </c>
      <c r="G379" s="1">
        <v>16592.43</v>
      </c>
      <c r="H379" s="1">
        <v>5810.63</v>
      </c>
      <c r="I379" s="4">
        <v>15</v>
      </c>
      <c r="J379" s="2" t="s">
        <v>68</v>
      </c>
      <c r="K379" s="1">
        <f>Tabelle4[[#This Row],[Menge kg Nges]]/1000</f>
        <v>16.59243</v>
      </c>
      <c r="L379" s="1">
        <f>Tabelle4[[#This Row],[Menge kg P2O5]]/1000</f>
        <v>5.8106299999999997</v>
      </c>
      <c r="M379" s="1">
        <f>Tabelle4[[#This Row],[Menge t Nges]]/Tabelle4[[#This Row],[Anzahl Lieferscheine]]</f>
        <v>1.1061620000000001</v>
      </c>
      <c r="N379" s="1">
        <f>Tabelle4[[#This Row],[Menge t P2O5]]/Tabelle4[[#This Row],[Anzahl Lieferscheine]]</f>
        <v>0.38737533333333329</v>
      </c>
    </row>
    <row r="380" spans="1:14" x14ac:dyDescent="0.2">
      <c r="A380" s="2" t="s">
        <v>47</v>
      </c>
      <c r="B380" s="2" t="s">
        <v>47</v>
      </c>
      <c r="C380" s="2" t="s">
        <v>6</v>
      </c>
      <c r="D380" s="2" t="s">
        <v>7</v>
      </c>
      <c r="E380" s="2" t="s">
        <v>9</v>
      </c>
      <c r="F380" s="2" t="s">
        <v>61</v>
      </c>
      <c r="G380" s="1">
        <v>32379.589999999993</v>
      </c>
      <c r="H380" s="1">
        <v>13171.49</v>
      </c>
      <c r="I380" s="4">
        <v>58</v>
      </c>
      <c r="J380" s="2" t="s">
        <v>68</v>
      </c>
      <c r="K380" s="1">
        <f>Tabelle4[[#This Row],[Menge kg Nges]]/1000</f>
        <v>32.379589999999993</v>
      </c>
      <c r="L380" s="1">
        <f>Tabelle4[[#This Row],[Menge kg P2O5]]/1000</f>
        <v>13.17149</v>
      </c>
      <c r="M380" s="1">
        <f>Tabelle4[[#This Row],[Menge t Nges]]/Tabelle4[[#This Row],[Anzahl Lieferscheine]]</f>
        <v>0.55826879310344812</v>
      </c>
      <c r="N380" s="1">
        <f>Tabelle4[[#This Row],[Menge t P2O5]]/Tabelle4[[#This Row],[Anzahl Lieferscheine]]</f>
        <v>0.22709465517241381</v>
      </c>
    </row>
    <row r="381" spans="1:14" x14ac:dyDescent="0.2">
      <c r="A381" s="2" t="s">
        <v>47</v>
      </c>
      <c r="B381" s="2" t="s">
        <v>47</v>
      </c>
      <c r="C381" s="2" t="s">
        <v>6</v>
      </c>
      <c r="D381" s="2" t="s">
        <v>7</v>
      </c>
      <c r="E381" s="2" t="s">
        <v>10</v>
      </c>
      <c r="F381" s="2" t="s">
        <v>61</v>
      </c>
      <c r="G381" s="1">
        <v>696</v>
      </c>
      <c r="H381" s="1">
        <v>280</v>
      </c>
      <c r="I381" s="4">
        <v>5</v>
      </c>
      <c r="J381" s="2" t="s">
        <v>68</v>
      </c>
      <c r="K381" s="1">
        <f>Tabelle4[[#This Row],[Menge kg Nges]]/1000</f>
        <v>0.69599999999999995</v>
      </c>
      <c r="L381" s="1">
        <f>Tabelle4[[#This Row],[Menge kg P2O5]]/1000</f>
        <v>0.28000000000000003</v>
      </c>
      <c r="M381" s="1">
        <f>Tabelle4[[#This Row],[Menge t Nges]]/Tabelle4[[#This Row],[Anzahl Lieferscheine]]</f>
        <v>0.13919999999999999</v>
      </c>
      <c r="N381" s="1">
        <f>Tabelle4[[#This Row],[Menge t P2O5]]/Tabelle4[[#This Row],[Anzahl Lieferscheine]]</f>
        <v>5.6000000000000008E-2</v>
      </c>
    </row>
    <row r="382" spans="1:14" x14ac:dyDescent="0.2">
      <c r="A382" s="2" t="s">
        <v>47</v>
      </c>
      <c r="B382" s="2" t="s">
        <v>47</v>
      </c>
      <c r="C382" s="2" t="s">
        <v>6</v>
      </c>
      <c r="D382" s="2" t="s">
        <v>7</v>
      </c>
      <c r="E382" s="2" t="s">
        <v>11</v>
      </c>
      <c r="F382" s="2" t="s">
        <v>61</v>
      </c>
      <c r="G382" s="1">
        <v>22674.16</v>
      </c>
      <c r="H382" s="1">
        <v>11862.86</v>
      </c>
      <c r="I382" s="4">
        <v>18</v>
      </c>
      <c r="J382" s="2" t="s">
        <v>68</v>
      </c>
      <c r="K382" s="1">
        <f>Tabelle4[[#This Row],[Menge kg Nges]]/1000</f>
        <v>22.674160000000001</v>
      </c>
      <c r="L382" s="1">
        <f>Tabelle4[[#This Row],[Menge kg P2O5]]/1000</f>
        <v>11.862860000000001</v>
      </c>
      <c r="M382" s="1">
        <f>Tabelle4[[#This Row],[Menge t Nges]]/Tabelle4[[#This Row],[Anzahl Lieferscheine]]</f>
        <v>1.2596755555555557</v>
      </c>
      <c r="N382" s="1">
        <f>Tabelle4[[#This Row],[Menge t P2O5]]/Tabelle4[[#This Row],[Anzahl Lieferscheine]]</f>
        <v>0.6590477777777779</v>
      </c>
    </row>
    <row r="383" spans="1:14" x14ac:dyDescent="0.2">
      <c r="A383" s="2" t="s">
        <v>47</v>
      </c>
      <c r="B383" s="2" t="s">
        <v>47</v>
      </c>
      <c r="C383" s="2" t="s">
        <v>6</v>
      </c>
      <c r="D383" s="2" t="s">
        <v>7</v>
      </c>
      <c r="E383" s="2" t="s">
        <v>12</v>
      </c>
      <c r="F383" s="2" t="s">
        <v>61</v>
      </c>
      <c r="G383" s="1">
        <v>11510.719999999998</v>
      </c>
      <c r="H383" s="1">
        <v>5986.8099999999986</v>
      </c>
      <c r="I383" s="4">
        <v>54</v>
      </c>
      <c r="J383" s="2" t="s">
        <v>68</v>
      </c>
      <c r="K383" s="1">
        <f>Tabelle4[[#This Row],[Menge kg Nges]]/1000</f>
        <v>11.510719999999997</v>
      </c>
      <c r="L383" s="1">
        <f>Tabelle4[[#This Row],[Menge kg P2O5]]/1000</f>
        <v>5.9868099999999984</v>
      </c>
      <c r="M383" s="1">
        <f>Tabelle4[[#This Row],[Menge t Nges]]/Tabelle4[[#This Row],[Anzahl Lieferscheine]]</f>
        <v>0.21316148148148142</v>
      </c>
      <c r="N383" s="1">
        <f>Tabelle4[[#This Row],[Menge t P2O5]]/Tabelle4[[#This Row],[Anzahl Lieferscheine]]</f>
        <v>0.11086685185185183</v>
      </c>
    </row>
    <row r="384" spans="1:14" x14ac:dyDescent="0.2">
      <c r="A384" s="2" t="s">
        <v>47</v>
      </c>
      <c r="B384" s="2" t="s">
        <v>47</v>
      </c>
      <c r="C384" s="2" t="s">
        <v>6</v>
      </c>
      <c r="D384" s="2" t="s">
        <v>7</v>
      </c>
      <c r="E384" s="2" t="s">
        <v>13</v>
      </c>
      <c r="F384" s="2" t="s">
        <v>61</v>
      </c>
      <c r="G384" s="1">
        <v>1212.5999999999999</v>
      </c>
      <c r="H384" s="1">
        <v>825.59999999999991</v>
      </c>
      <c r="I384" s="4">
        <v>2</v>
      </c>
      <c r="J384" s="2" t="s">
        <v>68</v>
      </c>
      <c r="K384" s="1">
        <f>Tabelle4[[#This Row],[Menge kg Nges]]/1000</f>
        <v>1.2125999999999999</v>
      </c>
      <c r="L384" s="1">
        <f>Tabelle4[[#This Row],[Menge kg P2O5]]/1000</f>
        <v>0.82559999999999989</v>
      </c>
      <c r="M384" s="1">
        <f>Tabelle4[[#This Row],[Menge t Nges]]/Tabelle4[[#This Row],[Anzahl Lieferscheine]]</f>
        <v>0.60629999999999995</v>
      </c>
      <c r="N384" s="1">
        <f>Tabelle4[[#This Row],[Menge t P2O5]]/Tabelle4[[#This Row],[Anzahl Lieferscheine]]</f>
        <v>0.41279999999999994</v>
      </c>
    </row>
    <row r="385" spans="1:14" x14ac:dyDescent="0.2">
      <c r="A385" s="2" t="s">
        <v>47</v>
      </c>
      <c r="B385" s="2" t="s">
        <v>47</v>
      </c>
      <c r="C385" s="2" t="s">
        <v>6</v>
      </c>
      <c r="D385" s="2" t="s">
        <v>7</v>
      </c>
      <c r="E385" s="2" t="s">
        <v>14</v>
      </c>
      <c r="F385" s="2" t="s">
        <v>61</v>
      </c>
      <c r="G385" s="1">
        <v>6192.9</v>
      </c>
      <c r="H385" s="1">
        <v>4048.6</v>
      </c>
      <c r="I385" s="4">
        <v>15</v>
      </c>
      <c r="J385" s="2" t="s">
        <v>68</v>
      </c>
      <c r="K385" s="1">
        <f>Tabelle4[[#This Row],[Menge kg Nges]]/1000</f>
        <v>6.1928999999999998</v>
      </c>
      <c r="L385" s="1">
        <f>Tabelle4[[#This Row],[Menge kg P2O5]]/1000</f>
        <v>4.0485999999999995</v>
      </c>
      <c r="M385" s="1">
        <f>Tabelle4[[#This Row],[Menge t Nges]]/Tabelle4[[#This Row],[Anzahl Lieferscheine]]</f>
        <v>0.41286</v>
      </c>
      <c r="N385" s="1">
        <f>Tabelle4[[#This Row],[Menge t P2O5]]/Tabelle4[[#This Row],[Anzahl Lieferscheine]]</f>
        <v>0.26990666666666663</v>
      </c>
    </row>
    <row r="386" spans="1:14" x14ac:dyDescent="0.2">
      <c r="A386" s="2" t="s">
        <v>47</v>
      </c>
      <c r="B386" s="2" t="s">
        <v>47</v>
      </c>
      <c r="C386" s="2" t="s">
        <v>6</v>
      </c>
      <c r="D386" s="2" t="s">
        <v>15</v>
      </c>
      <c r="E386" s="2" t="s">
        <v>16</v>
      </c>
      <c r="F386" s="2" t="s">
        <v>61</v>
      </c>
      <c r="G386" s="1">
        <v>4849.51</v>
      </c>
      <c r="H386" s="1">
        <v>4357.09</v>
      </c>
      <c r="I386" s="4">
        <v>11</v>
      </c>
      <c r="J386" s="2" t="s">
        <v>68</v>
      </c>
      <c r="K386" s="1">
        <f>Tabelle4[[#This Row],[Menge kg Nges]]/1000</f>
        <v>4.8495100000000004</v>
      </c>
      <c r="L386" s="1">
        <f>Tabelle4[[#This Row],[Menge kg P2O5]]/1000</f>
        <v>4.3570900000000004</v>
      </c>
      <c r="M386" s="1">
        <f>Tabelle4[[#This Row],[Menge t Nges]]/Tabelle4[[#This Row],[Anzahl Lieferscheine]]</f>
        <v>0.44086454545454551</v>
      </c>
      <c r="N386" s="1">
        <f>Tabelle4[[#This Row],[Menge t P2O5]]/Tabelle4[[#This Row],[Anzahl Lieferscheine]]</f>
        <v>0.39609909090909096</v>
      </c>
    </row>
    <row r="387" spans="1:14" x14ac:dyDescent="0.2">
      <c r="A387" s="2" t="s">
        <v>47</v>
      </c>
      <c r="B387" s="2" t="s">
        <v>47</v>
      </c>
      <c r="C387" s="2" t="s">
        <v>6</v>
      </c>
      <c r="D387" s="2" t="s">
        <v>15</v>
      </c>
      <c r="E387" s="2" t="s">
        <v>17</v>
      </c>
      <c r="F387" s="2" t="s">
        <v>61</v>
      </c>
      <c r="G387" s="1">
        <v>60.42</v>
      </c>
      <c r="H387" s="1">
        <v>26.22</v>
      </c>
      <c r="I387" s="4">
        <v>8</v>
      </c>
      <c r="J387" s="2" t="s">
        <v>68</v>
      </c>
      <c r="K387" s="1">
        <f>Tabelle4[[#This Row],[Menge kg Nges]]/1000</f>
        <v>6.0420000000000001E-2</v>
      </c>
      <c r="L387" s="1">
        <f>Tabelle4[[#This Row],[Menge kg P2O5]]/1000</f>
        <v>2.622E-2</v>
      </c>
      <c r="M387" s="1">
        <f>Tabelle4[[#This Row],[Menge t Nges]]/Tabelle4[[#This Row],[Anzahl Lieferscheine]]</f>
        <v>7.5525000000000002E-3</v>
      </c>
      <c r="N387" s="1">
        <f>Tabelle4[[#This Row],[Menge t P2O5]]/Tabelle4[[#This Row],[Anzahl Lieferscheine]]</f>
        <v>3.2775E-3</v>
      </c>
    </row>
    <row r="388" spans="1:14" x14ac:dyDescent="0.2">
      <c r="A388" s="2" t="s">
        <v>47</v>
      </c>
      <c r="B388" s="2" t="s">
        <v>47</v>
      </c>
      <c r="C388" s="2" t="s">
        <v>6</v>
      </c>
      <c r="D388" s="2" t="s">
        <v>15</v>
      </c>
      <c r="E388" s="2" t="s">
        <v>18</v>
      </c>
      <c r="F388" s="2" t="s">
        <v>61</v>
      </c>
      <c r="G388" s="1">
        <v>1075.2</v>
      </c>
      <c r="H388" s="1">
        <v>870.4</v>
      </c>
      <c r="I388" s="4">
        <v>3</v>
      </c>
      <c r="J388" s="2" t="s">
        <v>68</v>
      </c>
      <c r="K388" s="1">
        <f>Tabelle4[[#This Row],[Menge kg Nges]]/1000</f>
        <v>1.0752000000000002</v>
      </c>
      <c r="L388" s="1">
        <f>Tabelle4[[#This Row],[Menge kg P2O5]]/1000</f>
        <v>0.87039999999999995</v>
      </c>
      <c r="M388" s="1">
        <f>Tabelle4[[#This Row],[Menge t Nges]]/Tabelle4[[#This Row],[Anzahl Lieferscheine]]</f>
        <v>0.35840000000000005</v>
      </c>
      <c r="N388" s="1">
        <f>Tabelle4[[#This Row],[Menge t P2O5]]/Tabelle4[[#This Row],[Anzahl Lieferscheine]]</f>
        <v>0.2901333333333333</v>
      </c>
    </row>
    <row r="389" spans="1:14" x14ac:dyDescent="0.2">
      <c r="A389" s="2" t="s">
        <v>47</v>
      </c>
      <c r="B389" s="2" t="s">
        <v>47</v>
      </c>
      <c r="C389" s="2" t="s">
        <v>6</v>
      </c>
      <c r="D389" s="2" t="s">
        <v>15</v>
      </c>
      <c r="E389" s="2" t="s">
        <v>19</v>
      </c>
      <c r="F389" s="2" t="s">
        <v>61</v>
      </c>
      <c r="G389" s="1">
        <v>283.5</v>
      </c>
      <c r="H389" s="1">
        <v>315</v>
      </c>
      <c r="I389" s="4">
        <v>2</v>
      </c>
      <c r="J389" s="2" t="s">
        <v>68</v>
      </c>
      <c r="K389" s="1">
        <f>Tabelle4[[#This Row],[Menge kg Nges]]/1000</f>
        <v>0.28349999999999997</v>
      </c>
      <c r="L389" s="1">
        <f>Tabelle4[[#This Row],[Menge kg P2O5]]/1000</f>
        <v>0.315</v>
      </c>
      <c r="M389" s="1">
        <f>Tabelle4[[#This Row],[Menge t Nges]]/Tabelle4[[#This Row],[Anzahl Lieferscheine]]</f>
        <v>0.14174999999999999</v>
      </c>
      <c r="N389" s="1">
        <f>Tabelle4[[#This Row],[Menge t P2O5]]/Tabelle4[[#This Row],[Anzahl Lieferscheine]]</f>
        <v>0.1575</v>
      </c>
    </row>
    <row r="390" spans="1:14" x14ac:dyDescent="0.2">
      <c r="A390" s="2" t="s">
        <v>47</v>
      </c>
      <c r="B390" s="2" t="s">
        <v>47</v>
      </c>
      <c r="C390" s="2" t="s">
        <v>6</v>
      </c>
      <c r="D390" s="2" t="s">
        <v>15</v>
      </c>
      <c r="E390" s="2" t="s">
        <v>20</v>
      </c>
      <c r="F390" s="2" t="s">
        <v>61</v>
      </c>
      <c r="G390" s="1">
        <v>950.52</v>
      </c>
      <c r="H390" s="1">
        <v>747.5</v>
      </c>
      <c r="I390" s="4">
        <v>22</v>
      </c>
      <c r="J390" s="2" t="s">
        <v>68</v>
      </c>
      <c r="K390" s="1">
        <f>Tabelle4[[#This Row],[Menge kg Nges]]/1000</f>
        <v>0.95052000000000003</v>
      </c>
      <c r="L390" s="1">
        <f>Tabelle4[[#This Row],[Menge kg P2O5]]/1000</f>
        <v>0.74750000000000005</v>
      </c>
      <c r="M390" s="1">
        <f>Tabelle4[[#This Row],[Menge t Nges]]/Tabelle4[[#This Row],[Anzahl Lieferscheine]]</f>
        <v>4.3205454545454547E-2</v>
      </c>
      <c r="N390" s="1">
        <f>Tabelle4[[#This Row],[Menge t P2O5]]/Tabelle4[[#This Row],[Anzahl Lieferscheine]]</f>
        <v>3.3977272727272731E-2</v>
      </c>
    </row>
    <row r="391" spans="1:14" x14ac:dyDescent="0.2">
      <c r="A391" s="2" t="s">
        <v>47</v>
      </c>
      <c r="B391" s="2" t="s">
        <v>47</v>
      </c>
      <c r="C391" s="2" t="s">
        <v>6</v>
      </c>
      <c r="D391" s="2" t="s">
        <v>15</v>
      </c>
      <c r="E391" s="2" t="s">
        <v>21</v>
      </c>
      <c r="F391" s="2" t="s">
        <v>61</v>
      </c>
      <c r="G391" s="1">
        <v>1648.57</v>
      </c>
      <c r="H391" s="1">
        <v>948</v>
      </c>
      <c r="I391" s="4">
        <v>2</v>
      </c>
      <c r="J391" s="2" t="s">
        <v>68</v>
      </c>
      <c r="K391" s="1">
        <f>Tabelle4[[#This Row],[Menge kg Nges]]/1000</f>
        <v>1.6485699999999999</v>
      </c>
      <c r="L391" s="1">
        <f>Tabelle4[[#This Row],[Menge kg P2O5]]/1000</f>
        <v>0.94799999999999995</v>
      </c>
      <c r="M391" s="1">
        <f>Tabelle4[[#This Row],[Menge t Nges]]/Tabelle4[[#This Row],[Anzahl Lieferscheine]]</f>
        <v>0.82428499999999993</v>
      </c>
      <c r="N391" s="1">
        <f>Tabelle4[[#This Row],[Menge t P2O5]]/Tabelle4[[#This Row],[Anzahl Lieferscheine]]</f>
        <v>0.47399999999999998</v>
      </c>
    </row>
    <row r="392" spans="1:14" x14ac:dyDescent="0.2">
      <c r="A392" s="2" t="s">
        <v>47</v>
      </c>
      <c r="B392" s="2" t="s">
        <v>47</v>
      </c>
      <c r="C392" s="2" t="s">
        <v>6</v>
      </c>
      <c r="D392" s="2" t="s">
        <v>15</v>
      </c>
      <c r="E392" s="2" t="s">
        <v>9</v>
      </c>
      <c r="F392" s="2" t="s">
        <v>61</v>
      </c>
      <c r="G392" s="1">
        <v>5934.0200000000013</v>
      </c>
      <c r="H392" s="1">
        <v>3072.75</v>
      </c>
      <c r="I392" s="4">
        <v>30</v>
      </c>
      <c r="J392" s="2" t="s">
        <v>68</v>
      </c>
      <c r="K392" s="1">
        <f>Tabelle4[[#This Row],[Menge kg Nges]]/1000</f>
        <v>5.9340200000000012</v>
      </c>
      <c r="L392" s="1">
        <f>Tabelle4[[#This Row],[Menge kg P2O5]]/1000</f>
        <v>3.0727500000000001</v>
      </c>
      <c r="M392" s="1">
        <f>Tabelle4[[#This Row],[Menge t Nges]]/Tabelle4[[#This Row],[Anzahl Lieferscheine]]</f>
        <v>0.19780066666666671</v>
      </c>
      <c r="N392" s="1">
        <f>Tabelle4[[#This Row],[Menge t P2O5]]/Tabelle4[[#This Row],[Anzahl Lieferscheine]]</f>
        <v>0.102425</v>
      </c>
    </row>
    <row r="393" spans="1:14" x14ac:dyDescent="0.2">
      <c r="A393" s="2" t="s">
        <v>47</v>
      </c>
      <c r="B393" s="2" t="s">
        <v>47</v>
      </c>
      <c r="C393" s="2" t="s">
        <v>6</v>
      </c>
      <c r="D393" s="2" t="s">
        <v>15</v>
      </c>
      <c r="E393" s="2" t="s">
        <v>10</v>
      </c>
      <c r="F393" s="2" t="s">
        <v>61</v>
      </c>
      <c r="G393" s="1">
        <v>243</v>
      </c>
      <c r="H393" s="1">
        <v>103.8</v>
      </c>
      <c r="I393" s="4">
        <v>1</v>
      </c>
      <c r="J393" s="2" t="s">
        <v>68</v>
      </c>
      <c r="K393" s="1">
        <f>Tabelle4[[#This Row],[Menge kg Nges]]/1000</f>
        <v>0.24299999999999999</v>
      </c>
      <c r="L393" s="1">
        <f>Tabelle4[[#This Row],[Menge kg P2O5]]/1000</f>
        <v>0.1038</v>
      </c>
      <c r="M393" s="1">
        <f>Tabelle4[[#This Row],[Menge t Nges]]/Tabelle4[[#This Row],[Anzahl Lieferscheine]]</f>
        <v>0.24299999999999999</v>
      </c>
      <c r="N393" s="1">
        <f>Tabelle4[[#This Row],[Menge t P2O5]]/Tabelle4[[#This Row],[Anzahl Lieferscheine]]</f>
        <v>0.1038</v>
      </c>
    </row>
    <row r="394" spans="1:14" x14ac:dyDescent="0.2">
      <c r="A394" s="2" t="s">
        <v>47</v>
      </c>
      <c r="B394" s="2" t="s">
        <v>47</v>
      </c>
      <c r="C394" s="2" t="s">
        <v>6</v>
      </c>
      <c r="D394" s="2" t="s">
        <v>15</v>
      </c>
      <c r="E394" s="2" t="s">
        <v>23</v>
      </c>
      <c r="F394" s="2" t="s">
        <v>61</v>
      </c>
      <c r="G394" s="1">
        <v>44</v>
      </c>
      <c r="H394" s="1">
        <v>18.149999999999999</v>
      </c>
      <c r="I394" s="4">
        <v>2</v>
      </c>
      <c r="J394" s="2" t="s">
        <v>68</v>
      </c>
      <c r="K394" s="1">
        <f>Tabelle4[[#This Row],[Menge kg Nges]]/1000</f>
        <v>4.3999999999999997E-2</v>
      </c>
      <c r="L394" s="1">
        <f>Tabelle4[[#This Row],[Menge kg P2O5]]/1000</f>
        <v>1.8149999999999999E-2</v>
      </c>
      <c r="M394" s="1">
        <f>Tabelle4[[#This Row],[Menge t Nges]]/Tabelle4[[#This Row],[Anzahl Lieferscheine]]</f>
        <v>2.1999999999999999E-2</v>
      </c>
      <c r="N394" s="1">
        <f>Tabelle4[[#This Row],[Menge t P2O5]]/Tabelle4[[#This Row],[Anzahl Lieferscheine]]</f>
        <v>9.0749999999999997E-3</v>
      </c>
    </row>
    <row r="395" spans="1:14" x14ac:dyDescent="0.2">
      <c r="A395" s="2" t="s">
        <v>47</v>
      </c>
      <c r="B395" s="2" t="s">
        <v>47</v>
      </c>
      <c r="C395" s="2" t="s">
        <v>25</v>
      </c>
      <c r="D395" s="2" t="s">
        <v>25</v>
      </c>
      <c r="E395" s="2" t="s">
        <v>26</v>
      </c>
      <c r="F395" s="2" t="s">
        <v>61</v>
      </c>
      <c r="G395" s="1">
        <v>62754.720000000001</v>
      </c>
      <c r="H395" s="1">
        <v>22239.349999999995</v>
      </c>
      <c r="I395" s="4">
        <v>76</v>
      </c>
      <c r="J395" s="2" t="s">
        <v>68</v>
      </c>
      <c r="K395" s="1">
        <f>Tabelle4[[#This Row],[Menge kg Nges]]/1000</f>
        <v>62.754719999999999</v>
      </c>
      <c r="L395" s="1">
        <f>Tabelle4[[#This Row],[Menge kg P2O5]]/1000</f>
        <v>22.239349999999995</v>
      </c>
      <c r="M395" s="1">
        <f>Tabelle4[[#This Row],[Menge t Nges]]/Tabelle4[[#This Row],[Anzahl Lieferscheine]]</f>
        <v>0.82572000000000001</v>
      </c>
      <c r="N395" s="1">
        <f>Tabelle4[[#This Row],[Menge t P2O5]]/Tabelle4[[#This Row],[Anzahl Lieferscheine]]</f>
        <v>0.2926230263157894</v>
      </c>
    </row>
    <row r="396" spans="1:14" x14ac:dyDescent="0.2">
      <c r="A396" s="2" t="s">
        <v>47</v>
      </c>
      <c r="B396" s="2" t="s">
        <v>37</v>
      </c>
      <c r="C396" s="2" t="s">
        <v>6</v>
      </c>
      <c r="D396" s="2" t="s">
        <v>15</v>
      </c>
      <c r="E396" s="2" t="s">
        <v>18</v>
      </c>
      <c r="F396" s="2" t="s">
        <v>61</v>
      </c>
      <c r="G396" s="1">
        <v>619.91999999999985</v>
      </c>
      <c r="H396" s="1">
        <v>501.84000000000003</v>
      </c>
      <c r="I396" s="4">
        <v>7</v>
      </c>
      <c r="J396" s="2" t="s">
        <v>68</v>
      </c>
      <c r="K396" s="1">
        <f>Tabelle4[[#This Row],[Menge kg Nges]]/1000</f>
        <v>0.6199199999999998</v>
      </c>
      <c r="L396" s="1">
        <f>Tabelle4[[#This Row],[Menge kg P2O5]]/1000</f>
        <v>0.50184000000000006</v>
      </c>
      <c r="M396" s="1">
        <f>Tabelle4[[#This Row],[Menge t Nges]]/Tabelle4[[#This Row],[Anzahl Lieferscheine]]</f>
        <v>8.8559999999999972E-2</v>
      </c>
      <c r="N396" s="1">
        <f>Tabelle4[[#This Row],[Menge t P2O5]]/Tabelle4[[#This Row],[Anzahl Lieferscheine]]</f>
        <v>7.1691428571428586E-2</v>
      </c>
    </row>
    <row r="397" spans="1:14" x14ac:dyDescent="0.2">
      <c r="A397" s="2" t="s">
        <v>47</v>
      </c>
      <c r="B397" s="2" t="s">
        <v>42</v>
      </c>
      <c r="C397" s="2" t="s">
        <v>6</v>
      </c>
      <c r="D397" s="2" t="s">
        <v>7</v>
      </c>
      <c r="E397" s="2" t="s">
        <v>8</v>
      </c>
      <c r="F397" s="2" t="s">
        <v>61</v>
      </c>
      <c r="G397" s="1">
        <v>2579.3699999999994</v>
      </c>
      <c r="H397" s="1">
        <v>1089.9700000000005</v>
      </c>
      <c r="I397" s="4">
        <v>20</v>
      </c>
      <c r="J397" s="2" t="s">
        <v>68</v>
      </c>
      <c r="K397" s="1">
        <f>Tabelle4[[#This Row],[Menge kg Nges]]/1000</f>
        <v>2.5793699999999995</v>
      </c>
      <c r="L397" s="1">
        <f>Tabelle4[[#This Row],[Menge kg P2O5]]/1000</f>
        <v>1.0899700000000005</v>
      </c>
      <c r="M397" s="1">
        <f>Tabelle4[[#This Row],[Menge t Nges]]/Tabelle4[[#This Row],[Anzahl Lieferscheine]]</f>
        <v>0.12896849999999999</v>
      </c>
      <c r="N397" s="1">
        <f>Tabelle4[[#This Row],[Menge t P2O5]]/Tabelle4[[#This Row],[Anzahl Lieferscheine]]</f>
        <v>5.4498500000000026E-2</v>
      </c>
    </row>
    <row r="398" spans="1:14" x14ac:dyDescent="0.2">
      <c r="A398" s="2" t="s">
        <v>47</v>
      </c>
      <c r="B398" s="2" t="s">
        <v>42</v>
      </c>
      <c r="C398" s="2" t="s">
        <v>6</v>
      </c>
      <c r="D398" s="2" t="s">
        <v>7</v>
      </c>
      <c r="E398" s="2" t="s">
        <v>9</v>
      </c>
      <c r="F398" s="2" t="s">
        <v>61</v>
      </c>
      <c r="G398" s="1">
        <v>383.67</v>
      </c>
      <c r="H398" s="1">
        <v>113.4</v>
      </c>
      <c r="I398" s="4">
        <v>2</v>
      </c>
      <c r="J398" s="2" t="s">
        <v>68</v>
      </c>
      <c r="K398" s="1">
        <f>Tabelle4[[#This Row],[Menge kg Nges]]/1000</f>
        <v>0.38367000000000001</v>
      </c>
      <c r="L398" s="1">
        <f>Tabelle4[[#This Row],[Menge kg P2O5]]/1000</f>
        <v>0.1134</v>
      </c>
      <c r="M398" s="1">
        <f>Tabelle4[[#This Row],[Menge t Nges]]/Tabelle4[[#This Row],[Anzahl Lieferscheine]]</f>
        <v>0.19183500000000001</v>
      </c>
      <c r="N398" s="1">
        <f>Tabelle4[[#This Row],[Menge t P2O5]]/Tabelle4[[#This Row],[Anzahl Lieferscheine]]</f>
        <v>5.67E-2</v>
      </c>
    </row>
    <row r="399" spans="1:14" x14ac:dyDescent="0.2">
      <c r="A399" s="2" t="s">
        <v>47</v>
      </c>
      <c r="B399" s="2" t="s">
        <v>42</v>
      </c>
      <c r="C399" s="2" t="s">
        <v>6</v>
      </c>
      <c r="D399" s="2" t="s">
        <v>7</v>
      </c>
      <c r="E399" s="2" t="s">
        <v>11</v>
      </c>
      <c r="F399" s="2" t="s">
        <v>61</v>
      </c>
      <c r="G399" s="1">
        <v>62.5</v>
      </c>
      <c r="H399" s="1">
        <v>35</v>
      </c>
      <c r="I399" s="4">
        <v>1</v>
      </c>
      <c r="J399" s="2" t="s">
        <v>68</v>
      </c>
      <c r="K399" s="1">
        <f>Tabelle4[[#This Row],[Menge kg Nges]]/1000</f>
        <v>6.25E-2</v>
      </c>
      <c r="L399" s="1">
        <f>Tabelle4[[#This Row],[Menge kg P2O5]]/1000</f>
        <v>3.5000000000000003E-2</v>
      </c>
      <c r="M399" s="1">
        <f>Tabelle4[[#This Row],[Menge t Nges]]/Tabelle4[[#This Row],[Anzahl Lieferscheine]]</f>
        <v>6.25E-2</v>
      </c>
      <c r="N399" s="1">
        <f>Tabelle4[[#This Row],[Menge t P2O5]]/Tabelle4[[#This Row],[Anzahl Lieferscheine]]</f>
        <v>3.5000000000000003E-2</v>
      </c>
    </row>
    <row r="400" spans="1:14" x14ac:dyDescent="0.2">
      <c r="A400" s="2" t="s">
        <v>47</v>
      </c>
      <c r="B400" s="2" t="s">
        <v>42</v>
      </c>
      <c r="C400" s="2" t="s">
        <v>6</v>
      </c>
      <c r="D400" s="2" t="s">
        <v>15</v>
      </c>
      <c r="E400" s="2" t="s">
        <v>20</v>
      </c>
      <c r="F400" s="2" t="s">
        <v>61</v>
      </c>
      <c r="G400" s="1">
        <v>47.52</v>
      </c>
      <c r="H400" s="1">
        <v>27</v>
      </c>
      <c r="I400" s="4">
        <v>1</v>
      </c>
      <c r="J400" s="2" t="s">
        <v>68</v>
      </c>
      <c r="K400" s="1">
        <f>Tabelle4[[#This Row],[Menge kg Nges]]/1000</f>
        <v>4.752E-2</v>
      </c>
      <c r="L400" s="1">
        <f>Tabelle4[[#This Row],[Menge kg P2O5]]/1000</f>
        <v>2.7E-2</v>
      </c>
      <c r="M400" s="1">
        <f>Tabelle4[[#This Row],[Menge t Nges]]/Tabelle4[[#This Row],[Anzahl Lieferscheine]]</f>
        <v>4.752E-2</v>
      </c>
      <c r="N400" s="1">
        <f>Tabelle4[[#This Row],[Menge t P2O5]]/Tabelle4[[#This Row],[Anzahl Lieferscheine]]</f>
        <v>2.7E-2</v>
      </c>
    </row>
    <row r="401" spans="1:14" x14ac:dyDescent="0.2">
      <c r="A401" s="2" t="s">
        <v>47</v>
      </c>
      <c r="B401" s="2" t="s">
        <v>42</v>
      </c>
      <c r="C401" s="2" t="s">
        <v>25</v>
      </c>
      <c r="D401" s="2" t="s">
        <v>25</v>
      </c>
      <c r="E401" s="2" t="s">
        <v>26</v>
      </c>
      <c r="F401" s="2" t="s">
        <v>61</v>
      </c>
      <c r="G401" s="1">
        <v>10878.299999999994</v>
      </c>
      <c r="H401" s="1">
        <v>2819.0699999999993</v>
      </c>
      <c r="I401" s="4">
        <v>38</v>
      </c>
      <c r="J401" s="2" t="s">
        <v>68</v>
      </c>
      <c r="K401" s="1">
        <f>Tabelle4[[#This Row],[Menge kg Nges]]/1000</f>
        <v>10.878299999999994</v>
      </c>
      <c r="L401" s="1">
        <f>Tabelle4[[#This Row],[Menge kg P2O5]]/1000</f>
        <v>2.8190699999999991</v>
      </c>
      <c r="M401" s="1">
        <f>Tabelle4[[#This Row],[Menge t Nges]]/Tabelle4[[#This Row],[Anzahl Lieferscheine]]</f>
        <v>0.28627105263157882</v>
      </c>
      <c r="N401" s="1">
        <f>Tabelle4[[#This Row],[Menge t P2O5]]/Tabelle4[[#This Row],[Anzahl Lieferscheine]]</f>
        <v>7.4186052631578916E-2</v>
      </c>
    </row>
    <row r="402" spans="1:14" x14ac:dyDescent="0.2">
      <c r="A402" s="2" t="s">
        <v>46</v>
      </c>
      <c r="B402" s="2" t="s">
        <v>33</v>
      </c>
      <c r="C402" s="2" t="s">
        <v>6</v>
      </c>
      <c r="D402" s="2" t="s">
        <v>7</v>
      </c>
      <c r="E402" s="2" t="s">
        <v>9</v>
      </c>
      <c r="F402" s="2" t="s">
        <v>62</v>
      </c>
      <c r="G402" s="1">
        <v>193.6</v>
      </c>
      <c r="H402" s="1">
        <v>79.2</v>
      </c>
      <c r="I402" s="4">
        <v>1</v>
      </c>
      <c r="J402" s="2" t="s">
        <v>68</v>
      </c>
      <c r="K402" s="1">
        <f>Tabelle4[[#This Row],[Menge kg Nges]]/1000</f>
        <v>0.19359999999999999</v>
      </c>
      <c r="L402" s="1">
        <f>Tabelle4[[#This Row],[Menge kg P2O5]]/1000</f>
        <v>7.9200000000000007E-2</v>
      </c>
      <c r="M402" s="1">
        <f>Tabelle4[[#This Row],[Menge t Nges]]/Tabelle4[[#This Row],[Anzahl Lieferscheine]]</f>
        <v>0.19359999999999999</v>
      </c>
      <c r="N402" s="1">
        <f>Tabelle4[[#This Row],[Menge t P2O5]]/Tabelle4[[#This Row],[Anzahl Lieferscheine]]</f>
        <v>7.9200000000000007E-2</v>
      </c>
    </row>
    <row r="403" spans="1:14" x14ac:dyDescent="0.2">
      <c r="A403" s="2" t="s">
        <v>46</v>
      </c>
      <c r="B403" s="2" t="s">
        <v>46</v>
      </c>
      <c r="C403" s="2" t="s">
        <v>6</v>
      </c>
      <c r="D403" s="2" t="s">
        <v>7</v>
      </c>
      <c r="E403" s="2" t="s">
        <v>8</v>
      </c>
      <c r="F403" s="2" t="s">
        <v>61</v>
      </c>
      <c r="G403" s="1">
        <v>83939.58</v>
      </c>
      <c r="H403" s="1">
        <v>27563.730000000003</v>
      </c>
      <c r="I403" s="4">
        <v>52</v>
      </c>
      <c r="J403" s="2" t="s">
        <v>68</v>
      </c>
      <c r="K403" s="1">
        <f>Tabelle4[[#This Row],[Menge kg Nges]]/1000</f>
        <v>83.939580000000007</v>
      </c>
      <c r="L403" s="1">
        <f>Tabelle4[[#This Row],[Menge kg P2O5]]/1000</f>
        <v>27.563730000000003</v>
      </c>
      <c r="M403" s="1">
        <f>Tabelle4[[#This Row],[Menge t Nges]]/Tabelle4[[#This Row],[Anzahl Lieferscheine]]</f>
        <v>1.6142226923076923</v>
      </c>
      <c r="N403" s="1">
        <f>Tabelle4[[#This Row],[Menge t P2O5]]/Tabelle4[[#This Row],[Anzahl Lieferscheine]]</f>
        <v>0.53007173076923086</v>
      </c>
    </row>
    <row r="404" spans="1:14" x14ac:dyDescent="0.2">
      <c r="A404" s="2" t="s">
        <v>46</v>
      </c>
      <c r="B404" s="2" t="s">
        <v>46</v>
      </c>
      <c r="C404" s="2" t="s">
        <v>6</v>
      </c>
      <c r="D404" s="2" t="s">
        <v>7</v>
      </c>
      <c r="E404" s="2" t="s">
        <v>9</v>
      </c>
      <c r="F404" s="2" t="s">
        <v>61</v>
      </c>
      <c r="G404" s="1">
        <v>50968.47</v>
      </c>
      <c r="H404" s="1">
        <v>20944.919999999995</v>
      </c>
      <c r="I404" s="4">
        <v>182</v>
      </c>
      <c r="J404" s="2" t="s">
        <v>68</v>
      </c>
      <c r="K404" s="1">
        <f>Tabelle4[[#This Row],[Menge kg Nges]]/1000</f>
        <v>50.968470000000003</v>
      </c>
      <c r="L404" s="1">
        <f>Tabelle4[[#This Row],[Menge kg P2O5]]/1000</f>
        <v>20.944919999999996</v>
      </c>
      <c r="M404" s="1">
        <f>Tabelle4[[#This Row],[Menge t Nges]]/Tabelle4[[#This Row],[Anzahl Lieferscheine]]</f>
        <v>0.28004653846153849</v>
      </c>
      <c r="N404" s="1">
        <f>Tabelle4[[#This Row],[Menge t P2O5]]/Tabelle4[[#This Row],[Anzahl Lieferscheine]]</f>
        <v>0.115081978021978</v>
      </c>
    </row>
    <row r="405" spans="1:14" x14ac:dyDescent="0.2">
      <c r="A405" s="2" t="s">
        <v>46</v>
      </c>
      <c r="B405" s="2" t="s">
        <v>46</v>
      </c>
      <c r="C405" s="2" t="s">
        <v>6</v>
      </c>
      <c r="D405" s="2" t="s">
        <v>7</v>
      </c>
      <c r="E405" s="2" t="s">
        <v>9</v>
      </c>
      <c r="F405" s="2" t="s">
        <v>62</v>
      </c>
      <c r="G405" s="1">
        <v>180.4</v>
      </c>
      <c r="H405" s="1">
        <v>73.8</v>
      </c>
      <c r="I405" s="4">
        <v>2</v>
      </c>
      <c r="J405" s="2" t="s">
        <v>68</v>
      </c>
      <c r="K405" s="1">
        <f>Tabelle4[[#This Row],[Menge kg Nges]]/1000</f>
        <v>0.1804</v>
      </c>
      <c r="L405" s="1">
        <f>Tabelle4[[#This Row],[Menge kg P2O5]]/1000</f>
        <v>7.3799999999999991E-2</v>
      </c>
      <c r="M405" s="1">
        <f>Tabelle4[[#This Row],[Menge t Nges]]/Tabelle4[[#This Row],[Anzahl Lieferscheine]]</f>
        <v>9.0200000000000002E-2</v>
      </c>
      <c r="N405" s="1">
        <f>Tabelle4[[#This Row],[Menge t P2O5]]/Tabelle4[[#This Row],[Anzahl Lieferscheine]]</f>
        <v>3.6899999999999995E-2</v>
      </c>
    </row>
    <row r="406" spans="1:14" x14ac:dyDescent="0.2">
      <c r="A406" s="2" t="s">
        <v>46</v>
      </c>
      <c r="B406" s="2" t="s">
        <v>46</v>
      </c>
      <c r="C406" s="2" t="s">
        <v>6</v>
      </c>
      <c r="D406" s="2" t="s">
        <v>7</v>
      </c>
      <c r="E406" s="2" t="s">
        <v>50</v>
      </c>
      <c r="F406" s="2" t="s">
        <v>61</v>
      </c>
      <c r="G406" s="1">
        <v>440</v>
      </c>
      <c r="H406" s="1">
        <v>180</v>
      </c>
      <c r="I406" s="4">
        <v>1</v>
      </c>
      <c r="J406" s="2" t="s">
        <v>68</v>
      </c>
      <c r="K406" s="1">
        <f>Tabelle4[[#This Row],[Menge kg Nges]]/1000</f>
        <v>0.44</v>
      </c>
      <c r="L406" s="1">
        <f>Tabelle4[[#This Row],[Menge kg P2O5]]/1000</f>
        <v>0.18</v>
      </c>
      <c r="M406" s="1">
        <f>Tabelle4[[#This Row],[Menge t Nges]]/Tabelle4[[#This Row],[Anzahl Lieferscheine]]</f>
        <v>0.44</v>
      </c>
      <c r="N406" s="1">
        <f>Tabelle4[[#This Row],[Menge t P2O5]]/Tabelle4[[#This Row],[Anzahl Lieferscheine]]</f>
        <v>0.18</v>
      </c>
    </row>
    <row r="407" spans="1:14" x14ac:dyDescent="0.2">
      <c r="A407" s="2" t="s">
        <v>46</v>
      </c>
      <c r="B407" s="2" t="s">
        <v>46</v>
      </c>
      <c r="C407" s="2" t="s">
        <v>6</v>
      </c>
      <c r="D407" s="2" t="s">
        <v>7</v>
      </c>
      <c r="E407" s="2" t="s">
        <v>10</v>
      </c>
      <c r="F407" s="2" t="s">
        <v>61</v>
      </c>
      <c r="G407" s="1">
        <v>7116.61</v>
      </c>
      <c r="H407" s="1">
        <v>2886.3199999999997</v>
      </c>
      <c r="I407" s="4">
        <v>12</v>
      </c>
      <c r="J407" s="2" t="s">
        <v>68</v>
      </c>
      <c r="K407" s="1">
        <f>Tabelle4[[#This Row],[Menge kg Nges]]/1000</f>
        <v>7.1166099999999997</v>
      </c>
      <c r="L407" s="1">
        <f>Tabelle4[[#This Row],[Menge kg P2O5]]/1000</f>
        <v>2.8863199999999996</v>
      </c>
      <c r="M407" s="1">
        <f>Tabelle4[[#This Row],[Menge t Nges]]/Tabelle4[[#This Row],[Anzahl Lieferscheine]]</f>
        <v>0.5930508333333333</v>
      </c>
      <c r="N407" s="1">
        <f>Tabelle4[[#This Row],[Menge t P2O5]]/Tabelle4[[#This Row],[Anzahl Lieferscheine]]</f>
        <v>0.24052666666666664</v>
      </c>
    </row>
    <row r="408" spans="1:14" x14ac:dyDescent="0.2">
      <c r="A408" s="2" t="s">
        <v>46</v>
      </c>
      <c r="B408" s="2" t="s">
        <v>46</v>
      </c>
      <c r="C408" s="2" t="s">
        <v>6</v>
      </c>
      <c r="D408" s="2" t="s">
        <v>7</v>
      </c>
      <c r="E408" s="2" t="s">
        <v>11</v>
      </c>
      <c r="F408" s="2" t="s">
        <v>61</v>
      </c>
      <c r="G408" s="1">
        <v>9282.7200000000012</v>
      </c>
      <c r="H408" s="1">
        <v>4726.0599999999995</v>
      </c>
      <c r="I408" s="4">
        <v>12</v>
      </c>
      <c r="J408" s="2" t="s">
        <v>68</v>
      </c>
      <c r="K408" s="1">
        <f>Tabelle4[[#This Row],[Menge kg Nges]]/1000</f>
        <v>9.2827200000000012</v>
      </c>
      <c r="L408" s="1">
        <f>Tabelle4[[#This Row],[Menge kg P2O5]]/1000</f>
        <v>4.7260599999999995</v>
      </c>
      <c r="M408" s="1">
        <f>Tabelle4[[#This Row],[Menge t Nges]]/Tabelle4[[#This Row],[Anzahl Lieferscheine]]</f>
        <v>0.77356000000000014</v>
      </c>
      <c r="N408" s="1">
        <f>Tabelle4[[#This Row],[Menge t P2O5]]/Tabelle4[[#This Row],[Anzahl Lieferscheine]]</f>
        <v>0.39383833333333329</v>
      </c>
    </row>
    <row r="409" spans="1:14" x14ac:dyDescent="0.2">
      <c r="A409" s="2" t="s">
        <v>46</v>
      </c>
      <c r="B409" s="2" t="s">
        <v>46</v>
      </c>
      <c r="C409" s="2" t="s">
        <v>6</v>
      </c>
      <c r="D409" s="2" t="s">
        <v>7</v>
      </c>
      <c r="E409" s="2" t="s">
        <v>12</v>
      </c>
      <c r="F409" s="2" t="s">
        <v>61</v>
      </c>
      <c r="G409" s="1">
        <v>2211.5</v>
      </c>
      <c r="H409" s="1">
        <v>948.3</v>
      </c>
      <c r="I409" s="4">
        <v>3</v>
      </c>
      <c r="J409" s="2" t="s">
        <v>68</v>
      </c>
      <c r="K409" s="1">
        <f>Tabelle4[[#This Row],[Menge kg Nges]]/1000</f>
        <v>2.2115</v>
      </c>
      <c r="L409" s="1">
        <f>Tabelle4[[#This Row],[Menge kg P2O5]]/1000</f>
        <v>0.94829999999999992</v>
      </c>
      <c r="M409" s="1">
        <f>Tabelle4[[#This Row],[Menge t Nges]]/Tabelle4[[#This Row],[Anzahl Lieferscheine]]</f>
        <v>0.73716666666666664</v>
      </c>
      <c r="N409" s="1">
        <f>Tabelle4[[#This Row],[Menge t P2O5]]/Tabelle4[[#This Row],[Anzahl Lieferscheine]]</f>
        <v>0.31609999999999999</v>
      </c>
    </row>
    <row r="410" spans="1:14" x14ac:dyDescent="0.2">
      <c r="A410" s="2" t="s">
        <v>46</v>
      </c>
      <c r="B410" s="2" t="s">
        <v>46</v>
      </c>
      <c r="C410" s="2" t="s">
        <v>6</v>
      </c>
      <c r="D410" s="2" t="s">
        <v>7</v>
      </c>
      <c r="E410" s="2" t="s">
        <v>13</v>
      </c>
      <c r="F410" s="2" t="s">
        <v>61</v>
      </c>
      <c r="G410" s="1">
        <v>2200</v>
      </c>
      <c r="H410" s="1">
        <v>1300</v>
      </c>
      <c r="I410" s="4">
        <v>5</v>
      </c>
      <c r="J410" s="2" t="s">
        <v>68</v>
      </c>
      <c r="K410" s="1">
        <f>Tabelle4[[#This Row],[Menge kg Nges]]/1000</f>
        <v>2.2000000000000002</v>
      </c>
      <c r="L410" s="1">
        <f>Tabelle4[[#This Row],[Menge kg P2O5]]/1000</f>
        <v>1.3</v>
      </c>
      <c r="M410" s="1">
        <f>Tabelle4[[#This Row],[Menge t Nges]]/Tabelle4[[#This Row],[Anzahl Lieferscheine]]</f>
        <v>0.44000000000000006</v>
      </c>
      <c r="N410" s="1">
        <f>Tabelle4[[#This Row],[Menge t P2O5]]/Tabelle4[[#This Row],[Anzahl Lieferscheine]]</f>
        <v>0.26</v>
      </c>
    </row>
    <row r="411" spans="1:14" x14ac:dyDescent="0.2">
      <c r="A411" s="2" t="s">
        <v>46</v>
      </c>
      <c r="B411" s="2" t="s">
        <v>46</v>
      </c>
      <c r="C411" s="2" t="s">
        <v>6</v>
      </c>
      <c r="D411" s="2" t="s">
        <v>7</v>
      </c>
      <c r="E411" s="2" t="s">
        <v>14</v>
      </c>
      <c r="F411" s="2" t="s">
        <v>61</v>
      </c>
      <c r="G411" s="1">
        <v>230.34</v>
      </c>
      <c r="H411" s="1">
        <v>122.76</v>
      </c>
      <c r="I411" s="4">
        <v>1</v>
      </c>
      <c r="J411" s="2" t="s">
        <v>68</v>
      </c>
      <c r="K411" s="1">
        <f>Tabelle4[[#This Row],[Menge kg Nges]]/1000</f>
        <v>0.23034000000000002</v>
      </c>
      <c r="L411" s="1">
        <f>Tabelle4[[#This Row],[Menge kg P2O5]]/1000</f>
        <v>0.12276000000000001</v>
      </c>
      <c r="M411" s="1">
        <f>Tabelle4[[#This Row],[Menge t Nges]]/Tabelle4[[#This Row],[Anzahl Lieferscheine]]</f>
        <v>0.23034000000000002</v>
      </c>
      <c r="N411" s="1">
        <f>Tabelle4[[#This Row],[Menge t P2O5]]/Tabelle4[[#This Row],[Anzahl Lieferscheine]]</f>
        <v>0.12276000000000001</v>
      </c>
    </row>
    <row r="412" spans="1:14" x14ac:dyDescent="0.2">
      <c r="A412" s="2" t="s">
        <v>46</v>
      </c>
      <c r="B412" s="2" t="s">
        <v>46</v>
      </c>
      <c r="C412" s="2" t="s">
        <v>6</v>
      </c>
      <c r="D412" s="2" t="s">
        <v>15</v>
      </c>
      <c r="E412" s="2" t="s">
        <v>8</v>
      </c>
      <c r="F412" s="2" t="s">
        <v>61</v>
      </c>
      <c r="G412" s="1">
        <v>831.6</v>
      </c>
      <c r="H412" s="1">
        <v>391.59999999999997</v>
      </c>
      <c r="I412" s="4">
        <v>4</v>
      </c>
      <c r="J412" s="2" t="s">
        <v>68</v>
      </c>
      <c r="K412" s="1">
        <f>Tabelle4[[#This Row],[Menge kg Nges]]/1000</f>
        <v>0.83160000000000001</v>
      </c>
      <c r="L412" s="1">
        <f>Tabelle4[[#This Row],[Menge kg P2O5]]/1000</f>
        <v>0.39159999999999995</v>
      </c>
      <c r="M412" s="1">
        <f>Tabelle4[[#This Row],[Menge t Nges]]/Tabelle4[[#This Row],[Anzahl Lieferscheine]]</f>
        <v>0.2079</v>
      </c>
      <c r="N412" s="1">
        <f>Tabelle4[[#This Row],[Menge t P2O5]]/Tabelle4[[#This Row],[Anzahl Lieferscheine]]</f>
        <v>9.7899999999999987E-2</v>
      </c>
    </row>
    <row r="413" spans="1:14" x14ac:dyDescent="0.2">
      <c r="A413" s="2" t="s">
        <v>46</v>
      </c>
      <c r="B413" s="2" t="s">
        <v>46</v>
      </c>
      <c r="C413" s="2" t="s">
        <v>6</v>
      </c>
      <c r="D413" s="2" t="s">
        <v>15</v>
      </c>
      <c r="E413" s="2" t="s">
        <v>17</v>
      </c>
      <c r="F413" s="2" t="s">
        <v>61</v>
      </c>
      <c r="G413" s="1">
        <v>1340.37</v>
      </c>
      <c r="H413" s="1">
        <v>581.66999999999996</v>
      </c>
      <c r="I413" s="4">
        <v>1</v>
      </c>
      <c r="J413" s="2" t="s">
        <v>68</v>
      </c>
      <c r="K413" s="1">
        <f>Tabelle4[[#This Row],[Menge kg Nges]]/1000</f>
        <v>1.3403699999999998</v>
      </c>
      <c r="L413" s="1">
        <f>Tabelle4[[#This Row],[Menge kg P2O5]]/1000</f>
        <v>0.58166999999999991</v>
      </c>
      <c r="M413" s="1">
        <f>Tabelle4[[#This Row],[Menge t Nges]]/Tabelle4[[#This Row],[Anzahl Lieferscheine]]</f>
        <v>1.3403699999999998</v>
      </c>
      <c r="N413" s="1">
        <f>Tabelle4[[#This Row],[Menge t P2O5]]/Tabelle4[[#This Row],[Anzahl Lieferscheine]]</f>
        <v>0.58166999999999991</v>
      </c>
    </row>
    <row r="414" spans="1:14" x14ac:dyDescent="0.2">
      <c r="A414" s="2" t="s">
        <v>46</v>
      </c>
      <c r="B414" s="2" t="s">
        <v>46</v>
      </c>
      <c r="C414" s="2" t="s">
        <v>6</v>
      </c>
      <c r="D414" s="2" t="s">
        <v>15</v>
      </c>
      <c r="E414" s="2" t="s">
        <v>18</v>
      </c>
      <c r="F414" s="2" t="s">
        <v>61</v>
      </c>
      <c r="G414" s="1">
        <v>1182.5</v>
      </c>
      <c r="H414" s="1">
        <v>759</v>
      </c>
      <c r="I414" s="4">
        <v>2</v>
      </c>
      <c r="J414" s="2" t="s">
        <v>68</v>
      </c>
      <c r="K414" s="1">
        <f>Tabelle4[[#This Row],[Menge kg Nges]]/1000</f>
        <v>1.1825000000000001</v>
      </c>
      <c r="L414" s="1">
        <f>Tabelle4[[#This Row],[Menge kg P2O5]]/1000</f>
        <v>0.75900000000000001</v>
      </c>
      <c r="M414" s="1">
        <f>Tabelle4[[#This Row],[Menge t Nges]]/Tabelle4[[#This Row],[Anzahl Lieferscheine]]</f>
        <v>0.59125000000000005</v>
      </c>
      <c r="N414" s="1">
        <f>Tabelle4[[#This Row],[Menge t P2O5]]/Tabelle4[[#This Row],[Anzahl Lieferscheine]]</f>
        <v>0.3795</v>
      </c>
    </row>
    <row r="415" spans="1:14" x14ac:dyDescent="0.2">
      <c r="A415" s="2" t="s">
        <v>46</v>
      </c>
      <c r="B415" s="2" t="s">
        <v>46</v>
      </c>
      <c r="C415" s="2" t="s">
        <v>6</v>
      </c>
      <c r="D415" s="2" t="s">
        <v>15</v>
      </c>
      <c r="E415" s="2" t="s">
        <v>20</v>
      </c>
      <c r="F415" s="2" t="s">
        <v>61</v>
      </c>
      <c r="G415" s="1">
        <v>2146.7799999999997</v>
      </c>
      <c r="H415" s="1">
        <v>1301.05</v>
      </c>
      <c r="I415" s="4">
        <v>9</v>
      </c>
      <c r="J415" s="2" t="s">
        <v>68</v>
      </c>
      <c r="K415" s="1">
        <f>Tabelle4[[#This Row],[Menge kg Nges]]/1000</f>
        <v>2.1467799999999997</v>
      </c>
      <c r="L415" s="1">
        <f>Tabelle4[[#This Row],[Menge kg P2O5]]/1000</f>
        <v>1.30105</v>
      </c>
      <c r="M415" s="1">
        <f>Tabelle4[[#This Row],[Menge t Nges]]/Tabelle4[[#This Row],[Anzahl Lieferscheine]]</f>
        <v>0.23853111111111108</v>
      </c>
      <c r="N415" s="1">
        <f>Tabelle4[[#This Row],[Menge t P2O5]]/Tabelle4[[#This Row],[Anzahl Lieferscheine]]</f>
        <v>0.14456111111111111</v>
      </c>
    </row>
    <row r="416" spans="1:14" x14ac:dyDescent="0.2">
      <c r="A416" s="2" t="s">
        <v>46</v>
      </c>
      <c r="B416" s="2" t="s">
        <v>46</v>
      </c>
      <c r="C416" s="2" t="s">
        <v>6</v>
      </c>
      <c r="D416" s="2" t="s">
        <v>15</v>
      </c>
      <c r="E416" s="2" t="s">
        <v>21</v>
      </c>
      <c r="F416" s="2" t="s">
        <v>61</v>
      </c>
      <c r="G416" s="1">
        <v>1802.4</v>
      </c>
      <c r="H416" s="1">
        <v>1057.5</v>
      </c>
      <c r="I416" s="4">
        <v>2</v>
      </c>
      <c r="J416" s="2" t="s">
        <v>68</v>
      </c>
      <c r="K416" s="1">
        <f>Tabelle4[[#This Row],[Menge kg Nges]]/1000</f>
        <v>1.8024</v>
      </c>
      <c r="L416" s="1">
        <f>Tabelle4[[#This Row],[Menge kg P2O5]]/1000</f>
        <v>1.0575000000000001</v>
      </c>
      <c r="M416" s="1">
        <f>Tabelle4[[#This Row],[Menge t Nges]]/Tabelle4[[#This Row],[Anzahl Lieferscheine]]</f>
        <v>0.9012</v>
      </c>
      <c r="N416" s="1">
        <f>Tabelle4[[#This Row],[Menge t P2O5]]/Tabelle4[[#This Row],[Anzahl Lieferscheine]]</f>
        <v>0.52875000000000005</v>
      </c>
    </row>
    <row r="417" spans="1:14" x14ac:dyDescent="0.2">
      <c r="A417" s="2" t="s">
        <v>46</v>
      </c>
      <c r="B417" s="2" t="s">
        <v>46</v>
      </c>
      <c r="C417" s="2" t="s">
        <v>6</v>
      </c>
      <c r="D417" s="2" t="s">
        <v>15</v>
      </c>
      <c r="E417" s="2" t="s">
        <v>9</v>
      </c>
      <c r="F417" s="2" t="s">
        <v>61</v>
      </c>
      <c r="G417" s="1">
        <v>4819.8</v>
      </c>
      <c r="H417" s="1">
        <v>2623.49</v>
      </c>
      <c r="I417" s="4">
        <v>39</v>
      </c>
      <c r="J417" s="2" t="s">
        <v>68</v>
      </c>
      <c r="K417" s="1">
        <f>Tabelle4[[#This Row],[Menge kg Nges]]/1000</f>
        <v>4.8197999999999999</v>
      </c>
      <c r="L417" s="1">
        <f>Tabelle4[[#This Row],[Menge kg P2O5]]/1000</f>
        <v>2.6234899999999999</v>
      </c>
      <c r="M417" s="1">
        <f>Tabelle4[[#This Row],[Menge t Nges]]/Tabelle4[[#This Row],[Anzahl Lieferscheine]]</f>
        <v>0.12358461538461538</v>
      </c>
      <c r="N417" s="1">
        <f>Tabelle4[[#This Row],[Menge t P2O5]]/Tabelle4[[#This Row],[Anzahl Lieferscheine]]</f>
        <v>6.7268974358974359E-2</v>
      </c>
    </row>
    <row r="418" spans="1:14" x14ac:dyDescent="0.2">
      <c r="A418" s="2" t="s">
        <v>46</v>
      </c>
      <c r="B418" s="2" t="s">
        <v>46</v>
      </c>
      <c r="C418" s="2" t="s">
        <v>6</v>
      </c>
      <c r="D418" s="2" t="s">
        <v>15</v>
      </c>
      <c r="E418" s="2" t="s">
        <v>10</v>
      </c>
      <c r="F418" s="2" t="s">
        <v>62</v>
      </c>
      <c r="G418" s="1">
        <v>24.3</v>
      </c>
      <c r="H418" s="1">
        <v>10.38</v>
      </c>
      <c r="I418" s="4">
        <v>1</v>
      </c>
      <c r="J418" s="2" t="s">
        <v>68</v>
      </c>
      <c r="K418" s="1">
        <f>Tabelle4[[#This Row],[Menge kg Nges]]/1000</f>
        <v>2.4300000000000002E-2</v>
      </c>
      <c r="L418" s="1">
        <f>Tabelle4[[#This Row],[Menge kg P2O5]]/1000</f>
        <v>1.038E-2</v>
      </c>
      <c r="M418" s="1">
        <f>Tabelle4[[#This Row],[Menge t Nges]]/Tabelle4[[#This Row],[Anzahl Lieferscheine]]</f>
        <v>2.4300000000000002E-2</v>
      </c>
      <c r="N418" s="1">
        <f>Tabelle4[[#This Row],[Menge t P2O5]]/Tabelle4[[#This Row],[Anzahl Lieferscheine]]</f>
        <v>1.038E-2</v>
      </c>
    </row>
    <row r="419" spans="1:14" x14ac:dyDescent="0.2">
      <c r="A419" s="2" t="s">
        <v>46</v>
      </c>
      <c r="B419" s="2" t="s">
        <v>46</v>
      </c>
      <c r="C419" s="2" t="s">
        <v>6</v>
      </c>
      <c r="D419" s="2" t="s">
        <v>15</v>
      </c>
      <c r="E419" s="2" t="s">
        <v>23</v>
      </c>
      <c r="F419" s="2" t="s">
        <v>61</v>
      </c>
      <c r="G419" s="1">
        <v>1664</v>
      </c>
      <c r="H419" s="1">
        <v>686.4</v>
      </c>
      <c r="I419" s="4">
        <v>1</v>
      </c>
      <c r="J419" s="2" t="s">
        <v>68</v>
      </c>
      <c r="K419" s="1">
        <f>Tabelle4[[#This Row],[Menge kg Nges]]/1000</f>
        <v>1.6639999999999999</v>
      </c>
      <c r="L419" s="1">
        <f>Tabelle4[[#This Row],[Menge kg P2O5]]/1000</f>
        <v>0.68640000000000001</v>
      </c>
      <c r="M419" s="1">
        <f>Tabelle4[[#This Row],[Menge t Nges]]/Tabelle4[[#This Row],[Anzahl Lieferscheine]]</f>
        <v>1.6639999999999999</v>
      </c>
      <c r="N419" s="1">
        <f>Tabelle4[[#This Row],[Menge t P2O5]]/Tabelle4[[#This Row],[Anzahl Lieferscheine]]</f>
        <v>0.68640000000000001</v>
      </c>
    </row>
    <row r="420" spans="1:14" x14ac:dyDescent="0.2">
      <c r="A420" s="2" t="s">
        <v>46</v>
      </c>
      <c r="B420" s="2" t="s">
        <v>46</v>
      </c>
      <c r="C420" s="2" t="s">
        <v>25</v>
      </c>
      <c r="D420" s="2" t="s">
        <v>25</v>
      </c>
      <c r="E420" s="2" t="s">
        <v>26</v>
      </c>
      <c r="F420" s="2" t="s">
        <v>61</v>
      </c>
      <c r="G420" s="1">
        <v>17465.32</v>
      </c>
      <c r="H420" s="1">
        <v>8144.92</v>
      </c>
      <c r="I420" s="4">
        <v>16</v>
      </c>
      <c r="J420" s="2" t="s">
        <v>68</v>
      </c>
      <c r="K420" s="1">
        <f>Tabelle4[[#This Row],[Menge kg Nges]]/1000</f>
        <v>17.465319999999998</v>
      </c>
      <c r="L420" s="1">
        <f>Tabelle4[[#This Row],[Menge kg P2O5]]/1000</f>
        <v>8.1449200000000008</v>
      </c>
      <c r="M420" s="1">
        <f>Tabelle4[[#This Row],[Menge t Nges]]/Tabelle4[[#This Row],[Anzahl Lieferscheine]]</f>
        <v>1.0915824999999999</v>
      </c>
      <c r="N420" s="1">
        <f>Tabelle4[[#This Row],[Menge t P2O5]]/Tabelle4[[#This Row],[Anzahl Lieferscheine]]</f>
        <v>0.50905750000000005</v>
      </c>
    </row>
    <row r="421" spans="1:14" x14ac:dyDescent="0.2">
      <c r="A421" s="2" t="s">
        <v>46</v>
      </c>
      <c r="B421" s="2" t="s">
        <v>45</v>
      </c>
      <c r="C421" s="2" t="s">
        <v>6</v>
      </c>
      <c r="D421" s="2" t="s">
        <v>7</v>
      </c>
      <c r="E421" s="2" t="s">
        <v>12</v>
      </c>
      <c r="F421" s="2" t="s">
        <v>61</v>
      </c>
      <c r="G421" s="1">
        <v>600</v>
      </c>
      <c r="H421" s="1">
        <v>380</v>
      </c>
      <c r="I421" s="4">
        <v>1</v>
      </c>
      <c r="J421" s="2" t="s">
        <v>68</v>
      </c>
      <c r="K421" s="1">
        <f>Tabelle4[[#This Row],[Menge kg Nges]]/1000</f>
        <v>0.6</v>
      </c>
      <c r="L421" s="1">
        <f>Tabelle4[[#This Row],[Menge kg P2O5]]/1000</f>
        <v>0.38</v>
      </c>
      <c r="M421" s="1">
        <f>Tabelle4[[#This Row],[Menge t Nges]]/Tabelle4[[#This Row],[Anzahl Lieferscheine]]</f>
        <v>0.6</v>
      </c>
      <c r="N421" s="1">
        <f>Tabelle4[[#This Row],[Menge t P2O5]]/Tabelle4[[#This Row],[Anzahl Lieferscheine]]</f>
        <v>0.38</v>
      </c>
    </row>
    <row r="422" spans="1:14" x14ac:dyDescent="0.2">
      <c r="A422" s="2" t="s">
        <v>34</v>
      </c>
      <c r="B422" s="2" t="s">
        <v>5</v>
      </c>
      <c r="C422" s="2" t="s">
        <v>6</v>
      </c>
      <c r="D422" s="2" t="s">
        <v>30</v>
      </c>
      <c r="E422" s="2" t="s">
        <v>26</v>
      </c>
      <c r="F422" s="2" t="s">
        <v>61</v>
      </c>
      <c r="G422" s="1">
        <v>1131.24</v>
      </c>
      <c r="H422" s="1">
        <v>706.92000000000007</v>
      </c>
      <c r="I422" s="4">
        <v>3</v>
      </c>
      <c r="J422" s="2" t="s">
        <v>68</v>
      </c>
      <c r="K422" s="1">
        <f>Tabelle4[[#This Row],[Menge kg Nges]]/1000</f>
        <v>1.13124</v>
      </c>
      <c r="L422" s="1">
        <f>Tabelle4[[#This Row],[Menge kg P2O5]]/1000</f>
        <v>0.7069200000000001</v>
      </c>
      <c r="M422" s="1">
        <f>Tabelle4[[#This Row],[Menge t Nges]]/Tabelle4[[#This Row],[Anzahl Lieferscheine]]</f>
        <v>0.37708000000000003</v>
      </c>
      <c r="N422" s="1">
        <f>Tabelle4[[#This Row],[Menge t P2O5]]/Tabelle4[[#This Row],[Anzahl Lieferscheine]]</f>
        <v>0.23564000000000004</v>
      </c>
    </row>
    <row r="423" spans="1:14" x14ac:dyDescent="0.2">
      <c r="A423" s="2" t="s">
        <v>34</v>
      </c>
      <c r="B423" s="2" t="s">
        <v>5</v>
      </c>
      <c r="C423" s="2" t="s">
        <v>6</v>
      </c>
      <c r="D423" s="2" t="s">
        <v>7</v>
      </c>
      <c r="E423" s="2" t="s">
        <v>13</v>
      </c>
      <c r="F423" s="2" t="s">
        <v>61</v>
      </c>
      <c r="G423" s="1">
        <v>2046</v>
      </c>
      <c r="H423" s="1">
        <v>1254</v>
      </c>
      <c r="I423" s="4">
        <v>9</v>
      </c>
      <c r="J423" s="2" t="s">
        <v>68</v>
      </c>
      <c r="K423" s="1">
        <f>Tabelle4[[#This Row],[Menge kg Nges]]/1000</f>
        <v>2.0459999999999998</v>
      </c>
      <c r="L423" s="1">
        <f>Tabelle4[[#This Row],[Menge kg P2O5]]/1000</f>
        <v>1.254</v>
      </c>
      <c r="M423" s="1">
        <f>Tabelle4[[#This Row],[Menge t Nges]]/Tabelle4[[#This Row],[Anzahl Lieferscheine]]</f>
        <v>0.2273333333333333</v>
      </c>
      <c r="N423" s="1">
        <f>Tabelle4[[#This Row],[Menge t P2O5]]/Tabelle4[[#This Row],[Anzahl Lieferscheine]]</f>
        <v>0.13933333333333334</v>
      </c>
    </row>
    <row r="424" spans="1:14" x14ac:dyDescent="0.2">
      <c r="A424" s="2" t="s">
        <v>34</v>
      </c>
      <c r="B424" s="2" t="s">
        <v>5</v>
      </c>
      <c r="C424" s="2" t="s">
        <v>6</v>
      </c>
      <c r="D424" s="2" t="s">
        <v>15</v>
      </c>
      <c r="E424" s="2" t="s">
        <v>18</v>
      </c>
      <c r="F424" s="2" t="s">
        <v>61</v>
      </c>
      <c r="G424" s="1">
        <v>1039</v>
      </c>
      <c r="H424" s="1">
        <v>738</v>
      </c>
      <c r="I424" s="4">
        <v>1</v>
      </c>
      <c r="J424" s="2" t="s">
        <v>68</v>
      </c>
      <c r="K424" s="1">
        <f>Tabelle4[[#This Row],[Menge kg Nges]]/1000</f>
        <v>1.0389999999999999</v>
      </c>
      <c r="L424" s="1">
        <f>Tabelle4[[#This Row],[Menge kg P2O5]]/1000</f>
        <v>0.73799999999999999</v>
      </c>
      <c r="M424" s="1">
        <f>Tabelle4[[#This Row],[Menge t Nges]]/Tabelle4[[#This Row],[Anzahl Lieferscheine]]</f>
        <v>1.0389999999999999</v>
      </c>
      <c r="N424" s="1">
        <f>Tabelle4[[#This Row],[Menge t P2O5]]/Tabelle4[[#This Row],[Anzahl Lieferscheine]]</f>
        <v>0.73799999999999999</v>
      </c>
    </row>
    <row r="425" spans="1:14" x14ac:dyDescent="0.2">
      <c r="A425" s="2" t="s">
        <v>34</v>
      </c>
      <c r="B425" s="2" t="s">
        <v>29</v>
      </c>
      <c r="C425" s="2" t="s">
        <v>6</v>
      </c>
      <c r="D425" s="2" t="s">
        <v>30</v>
      </c>
      <c r="E425" s="2" t="s">
        <v>26</v>
      </c>
      <c r="F425" s="2" t="s">
        <v>61</v>
      </c>
      <c r="G425" s="1">
        <v>23563.47</v>
      </c>
      <c r="H425" s="1">
        <v>11388</v>
      </c>
      <c r="I425" s="4">
        <v>62</v>
      </c>
      <c r="J425" s="2" t="s">
        <v>68</v>
      </c>
      <c r="K425" s="1">
        <f>Tabelle4[[#This Row],[Menge kg Nges]]/1000</f>
        <v>23.563470000000002</v>
      </c>
      <c r="L425" s="1">
        <f>Tabelle4[[#This Row],[Menge kg P2O5]]/1000</f>
        <v>11.388</v>
      </c>
      <c r="M425" s="1">
        <f>Tabelle4[[#This Row],[Menge t Nges]]/Tabelle4[[#This Row],[Anzahl Lieferscheine]]</f>
        <v>0.38005596774193551</v>
      </c>
      <c r="N425" s="1">
        <f>Tabelle4[[#This Row],[Menge t P2O5]]/Tabelle4[[#This Row],[Anzahl Lieferscheine]]</f>
        <v>0.18367741935483869</v>
      </c>
    </row>
    <row r="426" spans="1:14" x14ac:dyDescent="0.2">
      <c r="A426" s="2" t="s">
        <v>34</v>
      </c>
      <c r="B426" s="2" t="s">
        <v>29</v>
      </c>
      <c r="C426" s="2" t="s">
        <v>6</v>
      </c>
      <c r="D426" s="2" t="s">
        <v>7</v>
      </c>
      <c r="E426" s="2" t="s">
        <v>8</v>
      </c>
      <c r="F426" s="2" t="s">
        <v>61</v>
      </c>
      <c r="G426" s="1">
        <v>5302.5</v>
      </c>
      <c r="H426" s="1">
        <v>2482.5</v>
      </c>
      <c r="I426" s="4">
        <v>11</v>
      </c>
      <c r="J426" s="2" t="s">
        <v>68</v>
      </c>
      <c r="K426" s="1">
        <f>Tabelle4[[#This Row],[Menge kg Nges]]/1000</f>
        <v>5.3025000000000002</v>
      </c>
      <c r="L426" s="1">
        <f>Tabelle4[[#This Row],[Menge kg P2O5]]/1000</f>
        <v>2.4824999999999999</v>
      </c>
      <c r="M426" s="1">
        <f>Tabelle4[[#This Row],[Menge t Nges]]/Tabelle4[[#This Row],[Anzahl Lieferscheine]]</f>
        <v>0.48204545454545455</v>
      </c>
      <c r="N426" s="1">
        <f>Tabelle4[[#This Row],[Menge t P2O5]]/Tabelle4[[#This Row],[Anzahl Lieferscheine]]</f>
        <v>0.22568181818181818</v>
      </c>
    </row>
    <row r="427" spans="1:14" x14ac:dyDescent="0.2">
      <c r="A427" s="2" t="s">
        <v>34</v>
      </c>
      <c r="B427" s="2" t="s">
        <v>29</v>
      </c>
      <c r="C427" s="2" t="s">
        <v>6</v>
      </c>
      <c r="D427" s="2" t="s">
        <v>7</v>
      </c>
      <c r="E427" s="2" t="s">
        <v>9</v>
      </c>
      <c r="F427" s="2" t="s">
        <v>61</v>
      </c>
      <c r="G427" s="1">
        <v>1472.5</v>
      </c>
      <c r="H427" s="1">
        <v>622.5</v>
      </c>
      <c r="I427" s="4">
        <v>7</v>
      </c>
      <c r="J427" s="2" t="s">
        <v>68</v>
      </c>
      <c r="K427" s="1">
        <f>Tabelle4[[#This Row],[Menge kg Nges]]/1000</f>
        <v>1.4724999999999999</v>
      </c>
      <c r="L427" s="1">
        <f>Tabelle4[[#This Row],[Menge kg P2O5]]/1000</f>
        <v>0.62250000000000005</v>
      </c>
      <c r="M427" s="1">
        <f>Tabelle4[[#This Row],[Menge t Nges]]/Tabelle4[[#This Row],[Anzahl Lieferscheine]]</f>
        <v>0.21035714285714285</v>
      </c>
      <c r="N427" s="1">
        <f>Tabelle4[[#This Row],[Menge t P2O5]]/Tabelle4[[#This Row],[Anzahl Lieferscheine]]</f>
        <v>8.892857142857144E-2</v>
      </c>
    </row>
    <row r="428" spans="1:14" x14ac:dyDescent="0.2">
      <c r="A428" s="2" t="s">
        <v>34</v>
      </c>
      <c r="B428" s="2" t="s">
        <v>29</v>
      </c>
      <c r="C428" s="2" t="s">
        <v>6</v>
      </c>
      <c r="D428" s="2" t="s">
        <v>7</v>
      </c>
      <c r="E428" s="2" t="s">
        <v>11</v>
      </c>
      <c r="F428" s="2" t="s">
        <v>61</v>
      </c>
      <c r="G428" s="1">
        <v>5684.19</v>
      </c>
      <c r="H428" s="1">
        <v>2258.4700000000003</v>
      </c>
      <c r="I428" s="4">
        <v>12</v>
      </c>
      <c r="J428" s="2" t="s">
        <v>68</v>
      </c>
      <c r="K428" s="1">
        <f>Tabelle4[[#This Row],[Menge kg Nges]]/1000</f>
        <v>5.6841899999999992</v>
      </c>
      <c r="L428" s="1">
        <f>Tabelle4[[#This Row],[Menge kg P2O5]]/1000</f>
        <v>2.2584700000000004</v>
      </c>
      <c r="M428" s="1">
        <f>Tabelle4[[#This Row],[Menge t Nges]]/Tabelle4[[#This Row],[Anzahl Lieferscheine]]</f>
        <v>0.47368249999999995</v>
      </c>
      <c r="N428" s="1">
        <f>Tabelle4[[#This Row],[Menge t P2O5]]/Tabelle4[[#This Row],[Anzahl Lieferscheine]]</f>
        <v>0.18820583333333338</v>
      </c>
    </row>
    <row r="429" spans="1:14" x14ac:dyDescent="0.2">
      <c r="A429" s="2" t="s">
        <v>34</v>
      </c>
      <c r="B429" s="2" t="s">
        <v>29</v>
      </c>
      <c r="C429" s="2" t="s">
        <v>6</v>
      </c>
      <c r="D429" s="2" t="s">
        <v>7</v>
      </c>
      <c r="E429" s="2" t="s">
        <v>12</v>
      </c>
      <c r="F429" s="2" t="s">
        <v>61</v>
      </c>
      <c r="G429" s="1">
        <v>5636.95</v>
      </c>
      <c r="H429" s="1">
        <v>2234.1</v>
      </c>
      <c r="I429" s="4">
        <v>30</v>
      </c>
      <c r="J429" s="2" t="s">
        <v>68</v>
      </c>
      <c r="K429" s="1">
        <f>Tabelle4[[#This Row],[Menge kg Nges]]/1000</f>
        <v>5.6369499999999997</v>
      </c>
      <c r="L429" s="1">
        <f>Tabelle4[[#This Row],[Menge kg P2O5]]/1000</f>
        <v>2.2340999999999998</v>
      </c>
      <c r="M429" s="1">
        <f>Tabelle4[[#This Row],[Menge t Nges]]/Tabelle4[[#This Row],[Anzahl Lieferscheine]]</f>
        <v>0.18789833333333333</v>
      </c>
      <c r="N429" s="1">
        <f>Tabelle4[[#This Row],[Menge t P2O5]]/Tabelle4[[#This Row],[Anzahl Lieferscheine]]</f>
        <v>7.4469999999999995E-2</v>
      </c>
    </row>
    <row r="430" spans="1:14" x14ac:dyDescent="0.2">
      <c r="A430" s="2" t="s">
        <v>34</v>
      </c>
      <c r="B430" s="2" t="s">
        <v>29</v>
      </c>
      <c r="C430" s="2" t="s">
        <v>6</v>
      </c>
      <c r="D430" s="2" t="s">
        <v>7</v>
      </c>
      <c r="E430" s="2" t="s">
        <v>13</v>
      </c>
      <c r="F430" s="2" t="s">
        <v>61</v>
      </c>
      <c r="G430" s="1">
        <v>1570.75</v>
      </c>
      <c r="H430" s="1">
        <v>828.74</v>
      </c>
      <c r="I430" s="4">
        <v>7</v>
      </c>
      <c r="J430" s="2" t="s">
        <v>68</v>
      </c>
      <c r="K430" s="1">
        <f>Tabelle4[[#This Row],[Menge kg Nges]]/1000</f>
        <v>1.5707500000000001</v>
      </c>
      <c r="L430" s="1">
        <f>Tabelle4[[#This Row],[Menge kg P2O5]]/1000</f>
        <v>0.82874000000000003</v>
      </c>
      <c r="M430" s="1">
        <f>Tabelle4[[#This Row],[Menge t Nges]]/Tabelle4[[#This Row],[Anzahl Lieferscheine]]</f>
        <v>0.22439285714285714</v>
      </c>
      <c r="N430" s="1">
        <f>Tabelle4[[#This Row],[Menge t P2O5]]/Tabelle4[[#This Row],[Anzahl Lieferscheine]]</f>
        <v>0.11839142857142858</v>
      </c>
    </row>
    <row r="431" spans="1:14" x14ac:dyDescent="0.2">
      <c r="A431" s="2" t="s">
        <v>34</v>
      </c>
      <c r="B431" s="2" t="s">
        <v>29</v>
      </c>
      <c r="C431" s="2" t="s">
        <v>6</v>
      </c>
      <c r="D431" s="2" t="s">
        <v>7</v>
      </c>
      <c r="E431" s="2" t="s">
        <v>14</v>
      </c>
      <c r="F431" s="2" t="s">
        <v>61</v>
      </c>
      <c r="G431" s="1">
        <v>3534.92</v>
      </c>
      <c r="H431" s="1">
        <v>1521.5</v>
      </c>
      <c r="I431" s="4">
        <v>8</v>
      </c>
      <c r="J431" s="2" t="s">
        <v>68</v>
      </c>
      <c r="K431" s="1">
        <f>Tabelle4[[#This Row],[Menge kg Nges]]/1000</f>
        <v>3.5349200000000001</v>
      </c>
      <c r="L431" s="1">
        <f>Tabelle4[[#This Row],[Menge kg P2O5]]/1000</f>
        <v>1.5215000000000001</v>
      </c>
      <c r="M431" s="1">
        <f>Tabelle4[[#This Row],[Menge t Nges]]/Tabelle4[[#This Row],[Anzahl Lieferscheine]]</f>
        <v>0.44186500000000001</v>
      </c>
      <c r="N431" s="1">
        <f>Tabelle4[[#This Row],[Menge t P2O5]]/Tabelle4[[#This Row],[Anzahl Lieferscheine]]</f>
        <v>0.19018750000000001</v>
      </c>
    </row>
    <row r="432" spans="1:14" x14ac:dyDescent="0.2">
      <c r="A432" s="2" t="s">
        <v>34</v>
      </c>
      <c r="B432" s="2" t="s">
        <v>29</v>
      </c>
      <c r="C432" s="2" t="s">
        <v>6</v>
      </c>
      <c r="D432" s="2" t="s">
        <v>15</v>
      </c>
      <c r="E432" s="2" t="s">
        <v>8</v>
      </c>
      <c r="F432" s="2" t="s">
        <v>61</v>
      </c>
      <c r="G432" s="1">
        <v>273</v>
      </c>
      <c r="H432" s="1">
        <v>210</v>
      </c>
      <c r="I432" s="4">
        <v>1</v>
      </c>
      <c r="J432" s="2" t="s">
        <v>68</v>
      </c>
      <c r="K432" s="1">
        <f>Tabelle4[[#This Row],[Menge kg Nges]]/1000</f>
        <v>0.27300000000000002</v>
      </c>
      <c r="L432" s="1">
        <f>Tabelle4[[#This Row],[Menge kg P2O5]]/1000</f>
        <v>0.21</v>
      </c>
      <c r="M432" s="1">
        <f>Tabelle4[[#This Row],[Menge t Nges]]/Tabelle4[[#This Row],[Anzahl Lieferscheine]]</f>
        <v>0.27300000000000002</v>
      </c>
      <c r="N432" s="1">
        <f>Tabelle4[[#This Row],[Menge t P2O5]]/Tabelle4[[#This Row],[Anzahl Lieferscheine]]</f>
        <v>0.21</v>
      </c>
    </row>
    <row r="433" spans="1:14" x14ac:dyDescent="0.2">
      <c r="A433" s="2" t="s">
        <v>34</v>
      </c>
      <c r="B433" s="2" t="s">
        <v>29</v>
      </c>
      <c r="C433" s="2" t="s">
        <v>6</v>
      </c>
      <c r="D433" s="2" t="s">
        <v>15</v>
      </c>
      <c r="E433" s="2" t="s">
        <v>18</v>
      </c>
      <c r="F433" s="2" t="s">
        <v>61</v>
      </c>
      <c r="G433" s="1">
        <v>2416.5</v>
      </c>
      <c r="H433" s="1">
        <v>1684.31</v>
      </c>
      <c r="I433" s="4">
        <v>6</v>
      </c>
      <c r="J433" s="2" t="s">
        <v>68</v>
      </c>
      <c r="K433" s="1">
        <f>Tabelle4[[#This Row],[Menge kg Nges]]/1000</f>
        <v>2.4165000000000001</v>
      </c>
      <c r="L433" s="1">
        <f>Tabelle4[[#This Row],[Menge kg P2O5]]/1000</f>
        <v>1.68431</v>
      </c>
      <c r="M433" s="1">
        <f>Tabelle4[[#This Row],[Menge t Nges]]/Tabelle4[[#This Row],[Anzahl Lieferscheine]]</f>
        <v>0.40275</v>
      </c>
      <c r="N433" s="1">
        <f>Tabelle4[[#This Row],[Menge t P2O5]]/Tabelle4[[#This Row],[Anzahl Lieferscheine]]</f>
        <v>0.28071833333333335</v>
      </c>
    </row>
    <row r="434" spans="1:14" x14ac:dyDescent="0.2">
      <c r="A434" s="2" t="s">
        <v>34</v>
      </c>
      <c r="B434" s="2" t="s">
        <v>29</v>
      </c>
      <c r="C434" s="2" t="s">
        <v>6</v>
      </c>
      <c r="D434" s="2" t="s">
        <v>15</v>
      </c>
      <c r="E434" s="2" t="s">
        <v>19</v>
      </c>
      <c r="F434" s="2" t="s">
        <v>61</v>
      </c>
      <c r="G434" s="1">
        <v>1174.5</v>
      </c>
      <c r="H434" s="1">
        <v>1305</v>
      </c>
      <c r="I434" s="4">
        <v>3</v>
      </c>
      <c r="J434" s="2" t="s">
        <v>68</v>
      </c>
      <c r="K434" s="1">
        <f>Tabelle4[[#This Row],[Menge kg Nges]]/1000</f>
        <v>1.1745000000000001</v>
      </c>
      <c r="L434" s="1">
        <f>Tabelle4[[#This Row],[Menge kg P2O5]]/1000</f>
        <v>1.3049999999999999</v>
      </c>
      <c r="M434" s="1">
        <f>Tabelle4[[#This Row],[Menge t Nges]]/Tabelle4[[#This Row],[Anzahl Lieferscheine]]</f>
        <v>0.39150000000000001</v>
      </c>
      <c r="N434" s="1">
        <f>Tabelle4[[#This Row],[Menge t P2O5]]/Tabelle4[[#This Row],[Anzahl Lieferscheine]]</f>
        <v>0.435</v>
      </c>
    </row>
    <row r="435" spans="1:14" x14ac:dyDescent="0.2">
      <c r="A435" s="2" t="s">
        <v>34</v>
      </c>
      <c r="B435" s="2" t="s">
        <v>29</v>
      </c>
      <c r="C435" s="2" t="s">
        <v>6</v>
      </c>
      <c r="D435" s="2" t="s">
        <v>15</v>
      </c>
      <c r="E435" s="2" t="s">
        <v>21</v>
      </c>
      <c r="F435" s="2" t="s">
        <v>61</v>
      </c>
      <c r="G435" s="1">
        <v>3789.7199999999993</v>
      </c>
      <c r="H435" s="1">
        <v>2249.3200000000002</v>
      </c>
      <c r="I435" s="4">
        <v>7</v>
      </c>
      <c r="J435" s="2" t="s">
        <v>68</v>
      </c>
      <c r="K435" s="1">
        <f>Tabelle4[[#This Row],[Menge kg Nges]]/1000</f>
        <v>3.7897199999999995</v>
      </c>
      <c r="L435" s="1">
        <f>Tabelle4[[#This Row],[Menge kg P2O5]]/1000</f>
        <v>2.24932</v>
      </c>
      <c r="M435" s="1">
        <f>Tabelle4[[#This Row],[Menge t Nges]]/Tabelle4[[#This Row],[Anzahl Lieferscheine]]</f>
        <v>0.54138857142857133</v>
      </c>
      <c r="N435" s="1">
        <f>Tabelle4[[#This Row],[Menge t P2O5]]/Tabelle4[[#This Row],[Anzahl Lieferscheine]]</f>
        <v>0.32133142857142855</v>
      </c>
    </row>
    <row r="436" spans="1:14" x14ac:dyDescent="0.2">
      <c r="A436" s="2" t="s">
        <v>34</v>
      </c>
      <c r="B436" s="2" t="s">
        <v>29</v>
      </c>
      <c r="C436" s="2" t="s">
        <v>6</v>
      </c>
      <c r="D436" s="2" t="s">
        <v>15</v>
      </c>
      <c r="E436" s="2" t="s">
        <v>9</v>
      </c>
      <c r="F436" s="2" t="s">
        <v>61</v>
      </c>
      <c r="G436" s="1">
        <v>1623</v>
      </c>
      <c r="H436" s="1">
        <v>690</v>
      </c>
      <c r="I436" s="4">
        <v>3</v>
      </c>
      <c r="J436" s="2" t="s">
        <v>68</v>
      </c>
      <c r="K436" s="1">
        <f>Tabelle4[[#This Row],[Menge kg Nges]]/1000</f>
        <v>1.623</v>
      </c>
      <c r="L436" s="1">
        <f>Tabelle4[[#This Row],[Menge kg P2O5]]/1000</f>
        <v>0.69</v>
      </c>
      <c r="M436" s="1">
        <f>Tabelle4[[#This Row],[Menge t Nges]]/Tabelle4[[#This Row],[Anzahl Lieferscheine]]</f>
        <v>0.54100000000000004</v>
      </c>
      <c r="N436" s="1">
        <f>Tabelle4[[#This Row],[Menge t P2O5]]/Tabelle4[[#This Row],[Anzahl Lieferscheine]]</f>
        <v>0.22999999999999998</v>
      </c>
    </row>
    <row r="437" spans="1:14" x14ac:dyDescent="0.2">
      <c r="A437" s="2" t="s">
        <v>34</v>
      </c>
      <c r="B437" s="2" t="s">
        <v>29</v>
      </c>
      <c r="C437" s="2" t="s">
        <v>6</v>
      </c>
      <c r="D437" s="2" t="s">
        <v>15</v>
      </c>
      <c r="E437" s="2" t="s">
        <v>12</v>
      </c>
      <c r="F437" s="2" t="s">
        <v>61</v>
      </c>
      <c r="G437" s="1">
        <v>174.72</v>
      </c>
      <c r="H437" s="1">
        <v>156.80000000000001</v>
      </c>
      <c r="I437" s="4">
        <v>1</v>
      </c>
      <c r="J437" s="2" t="s">
        <v>68</v>
      </c>
      <c r="K437" s="1">
        <f>Tabelle4[[#This Row],[Menge kg Nges]]/1000</f>
        <v>0.17471999999999999</v>
      </c>
      <c r="L437" s="1">
        <f>Tabelle4[[#This Row],[Menge kg P2O5]]/1000</f>
        <v>0.15680000000000002</v>
      </c>
      <c r="M437" s="1">
        <f>Tabelle4[[#This Row],[Menge t Nges]]/Tabelle4[[#This Row],[Anzahl Lieferscheine]]</f>
        <v>0.17471999999999999</v>
      </c>
      <c r="N437" s="1">
        <f>Tabelle4[[#This Row],[Menge t P2O5]]/Tabelle4[[#This Row],[Anzahl Lieferscheine]]</f>
        <v>0.15680000000000002</v>
      </c>
    </row>
    <row r="438" spans="1:14" x14ac:dyDescent="0.2">
      <c r="A438" s="2" t="s">
        <v>34</v>
      </c>
      <c r="B438" s="2" t="s">
        <v>29</v>
      </c>
      <c r="C438" s="2" t="s">
        <v>6</v>
      </c>
      <c r="D438" s="2" t="s">
        <v>15</v>
      </c>
      <c r="E438" s="2" t="s">
        <v>13</v>
      </c>
      <c r="F438" s="2" t="s">
        <v>61</v>
      </c>
      <c r="G438" s="1">
        <v>368.08</v>
      </c>
      <c r="H438" s="1">
        <v>423.72</v>
      </c>
      <c r="I438" s="4">
        <v>1</v>
      </c>
      <c r="J438" s="2" t="s">
        <v>68</v>
      </c>
      <c r="K438" s="1">
        <f>Tabelle4[[#This Row],[Menge kg Nges]]/1000</f>
        <v>0.36807999999999996</v>
      </c>
      <c r="L438" s="1">
        <f>Tabelle4[[#This Row],[Menge kg P2O5]]/1000</f>
        <v>0.42372000000000004</v>
      </c>
      <c r="M438" s="1">
        <f>Tabelle4[[#This Row],[Menge t Nges]]/Tabelle4[[#This Row],[Anzahl Lieferscheine]]</f>
        <v>0.36807999999999996</v>
      </c>
      <c r="N438" s="1">
        <f>Tabelle4[[#This Row],[Menge t P2O5]]/Tabelle4[[#This Row],[Anzahl Lieferscheine]]</f>
        <v>0.42372000000000004</v>
      </c>
    </row>
    <row r="439" spans="1:14" x14ac:dyDescent="0.2">
      <c r="A439" s="2" t="s">
        <v>34</v>
      </c>
      <c r="B439" s="2" t="s">
        <v>29</v>
      </c>
      <c r="C439" s="2" t="s">
        <v>25</v>
      </c>
      <c r="D439" s="2" t="s">
        <v>25</v>
      </c>
      <c r="E439" s="2" t="s">
        <v>26</v>
      </c>
      <c r="F439" s="2" t="s">
        <v>61</v>
      </c>
      <c r="G439" s="1">
        <v>5796.0999999999995</v>
      </c>
      <c r="H439" s="1">
        <v>3469.3999999999996</v>
      </c>
      <c r="I439" s="4">
        <v>9</v>
      </c>
      <c r="J439" s="2" t="s">
        <v>68</v>
      </c>
      <c r="K439" s="1">
        <f>Tabelle4[[#This Row],[Menge kg Nges]]/1000</f>
        <v>5.7960999999999991</v>
      </c>
      <c r="L439" s="1">
        <f>Tabelle4[[#This Row],[Menge kg P2O5]]/1000</f>
        <v>3.4693999999999998</v>
      </c>
      <c r="M439" s="1">
        <f>Tabelle4[[#This Row],[Menge t Nges]]/Tabelle4[[#This Row],[Anzahl Lieferscheine]]</f>
        <v>0.64401111111111098</v>
      </c>
      <c r="N439" s="1">
        <f>Tabelle4[[#This Row],[Menge t P2O5]]/Tabelle4[[#This Row],[Anzahl Lieferscheine]]</f>
        <v>0.38548888888888888</v>
      </c>
    </row>
    <row r="440" spans="1:14" x14ac:dyDescent="0.2">
      <c r="A440" s="2" t="s">
        <v>34</v>
      </c>
      <c r="B440" s="2" t="s">
        <v>32</v>
      </c>
      <c r="C440" s="2" t="s">
        <v>6</v>
      </c>
      <c r="D440" s="2" t="s">
        <v>30</v>
      </c>
      <c r="E440" s="2" t="s">
        <v>26</v>
      </c>
      <c r="F440" s="2" t="s">
        <v>61</v>
      </c>
      <c r="G440" s="1">
        <v>130859.53999999991</v>
      </c>
      <c r="H440" s="1">
        <v>60017.270000000004</v>
      </c>
      <c r="I440" s="4">
        <v>353</v>
      </c>
      <c r="J440" s="2" t="s">
        <v>68</v>
      </c>
      <c r="K440" s="1">
        <f>Tabelle4[[#This Row],[Menge kg Nges]]/1000</f>
        <v>130.8595399999999</v>
      </c>
      <c r="L440" s="1">
        <f>Tabelle4[[#This Row],[Menge kg P2O5]]/1000</f>
        <v>60.017270000000003</v>
      </c>
      <c r="M440" s="1">
        <f>Tabelle4[[#This Row],[Menge t Nges]]/Tabelle4[[#This Row],[Anzahl Lieferscheine]]</f>
        <v>0.37070691218130281</v>
      </c>
      <c r="N440" s="1">
        <f>Tabelle4[[#This Row],[Menge t P2O5]]/Tabelle4[[#This Row],[Anzahl Lieferscheine]]</f>
        <v>0.17002059490084986</v>
      </c>
    </row>
    <row r="441" spans="1:14" x14ac:dyDescent="0.2">
      <c r="A441" s="2" t="s">
        <v>34</v>
      </c>
      <c r="B441" s="2" t="s">
        <v>32</v>
      </c>
      <c r="C441" s="2" t="s">
        <v>6</v>
      </c>
      <c r="D441" s="2" t="s">
        <v>7</v>
      </c>
      <c r="E441" s="2" t="s">
        <v>8</v>
      </c>
      <c r="F441" s="2" t="s">
        <v>61</v>
      </c>
      <c r="G441" s="1">
        <v>16276.600000000002</v>
      </c>
      <c r="H441" s="1">
        <v>7473.2000000000016</v>
      </c>
      <c r="I441" s="4">
        <v>47</v>
      </c>
      <c r="J441" s="2" t="s">
        <v>68</v>
      </c>
      <c r="K441" s="1">
        <f>Tabelle4[[#This Row],[Menge kg Nges]]/1000</f>
        <v>16.276600000000002</v>
      </c>
      <c r="L441" s="1">
        <f>Tabelle4[[#This Row],[Menge kg P2O5]]/1000</f>
        <v>7.4732000000000021</v>
      </c>
      <c r="M441" s="1">
        <f>Tabelle4[[#This Row],[Menge t Nges]]/Tabelle4[[#This Row],[Anzahl Lieferscheine]]</f>
        <v>0.3463106382978724</v>
      </c>
      <c r="N441" s="1">
        <f>Tabelle4[[#This Row],[Menge t P2O5]]/Tabelle4[[#This Row],[Anzahl Lieferscheine]]</f>
        <v>0.15900425531914897</v>
      </c>
    </row>
    <row r="442" spans="1:14" x14ac:dyDescent="0.2">
      <c r="A442" s="2" t="s">
        <v>34</v>
      </c>
      <c r="B442" s="2" t="s">
        <v>32</v>
      </c>
      <c r="C442" s="2" t="s">
        <v>6</v>
      </c>
      <c r="D442" s="2" t="s">
        <v>7</v>
      </c>
      <c r="E442" s="2" t="s">
        <v>9</v>
      </c>
      <c r="F442" s="2" t="s">
        <v>61</v>
      </c>
      <c r="G442" s="1">
        <v>7947.1299999999983</v>
      </c>
      <c r="H442" s="1">
        <v>3362.9</v>
      </c>
      <c r="I442" s="4">
        <v>34</v>
      </c>
      <c r="J442" s="2" t="s">
        <v>68</v>
      </c>
      <c r="K442" s="1">
        <f>Tabelle4[[#This Row],[Menge kg Nges]]/1000</f>
        <v>7.9471299999999987</v>
      </c>
      <c r="L442" s="1">
        <f>Tabelle4[[#This Row],[Menge kg P2O5]]/1000</f>
        <v>3.3629000000000002</v>
      </c>
      <c r="M442" s="1">
        <f>Tabelle4[[#This Row],[Menge t Nges]]/Tabelle4[[#This Row],[Anzahl Lieferscheine]]</f>
        <v>0.23373911764705879</v>
      </c>
      <c r="N442" s="1">
        <f>Tabelle4[[#This Row],[Menge t P2O5]]/Tabelle4[[#This Row],[Anzahl Lieferscheine]]</f>
        <v>9.8908823529411771E-2</v>
      </c>
    </row>
    <row r="443" spans="1:14" x14ac:dyDescent="0.2">
      <c r="A443" s="2" t="s">
        <v>34</v>
      </c>
      <c r="B443" s="2" t="s">
        <v>32</v>
      </c>
      <c r="C443" s="2" t="s">
        <v>6</v>
      </c>
      <c r="D443" s="2" t="s">
        <v>7</v>
      </c>
      <c r="E443" s="2" t="s">
        <v>11</v>
      </c>
      <c r="F443" s="2" t="s">
        <v>61</v>
      </c>
      <c r="G443" s="1">
        <v>35863.07</v>
      </c>
      <c r="H443" s="1">
        <v>16574.369999999995</v>
      </c>
      <c r="I443" s="4">
        <v>110</v>
      </c>
      <c r="J443" s="2" t="s">
        <v>68</v>
      </c>
      <c r="K443" s="1">
        <f>Tabelle4[[#This Row],[Menge kg Nges]]/1000</f>
        <v>35.86307</v>
      </c>
      <c r="L443" s="1">
        <f>Tabelle4[[#This Row],[Menge kg P2O5]]/1000</f>
        <v>16.574369999999995</v>
      </c>
      <c r="M443" s="1">
        <f>Tabelle4[[#This Row],[Menge t Nges]]/Tabelle4[[#This Row],[Anzahl Lieferscheine]]</f>
        <v>0.32602790909090912</v>
      </c>
      <c r="N443" s="1">
        <f>Tabelle4[[#This Row],[Menge t P2O5]]/Tabelle4[[#This Row],[Anzahl Lieferscheine]]</f>
        <v>0.15067609090909087</v>
      </c>
    </row>
    <row r="444" spans="1:14" x14ac:dyDescent="0.2">
      <c r="A444" s="2" t="s">
        <v>34</v>
      </c>
      <c r="B444" s="2" t="s">
        <v>32</v>
      </c>
      <c r="C444" s="2" t="s">
        <v>6</v>
      </c>
      <c r="D444" s="2" t="s">
        <v>7</v>
      </c>
      <c r="E444" s="2" t="s">
        <v>12</v>
      </c>
      <c r="F444" s="2" t="s">
        <v>61</v>
      </c>
      <c r="G444" s="1">
        <v>33523.470000000008</v>
      </c>
      <c r="H444" s="1">
        <v>13885.689999999999</v>
      </c>
      <c r="I444" s="4">
        <v>92</v>
      </c>
      <c r="J444" s="2" t="s">
        <v>68</v>
      </c>
      <c r="K444" s="1">
        <f>Tabelle4[[#This Row],[Menge kg Nges]]/1000</f>
        <v>33.52347000000001</v>
      </c>
      <c r="L444" s="1">
        <f>Tabelle4[[#This Row],[Menge kg P2O5]]/1000</f>
        <v>13.885689999999999</v>
      </c>
      <c r="M444" s="1">
        <f>Tabelle4[[#This Row],[Menge t Nges]]/Tabelle4[[#This Row],[Anzahl Lieferscheine]]</f>
        <v>0.36438554347826096</v>
      </c>
      <c r="N444" s="1">
        <f>Tabelle4[[#This Row],[Menge t P2O5]]/Tabelle4[[#This Row],[Anzahl Lieferscheine]]</f>
        <v>0.15093141304347824</v>
      </c>
    </row>
    <row r="445" spans="1:14" x14ac:dyDescent="0.2">
      <c r="A445" s="2" t="s">
        <v>34</v>
      </c>
      <c r="B445" s="2" t="s">
        <v>32</v>
      </c>
      <c r="C445" s="2" t="s">
        <v>6</v>
      </c>
      <c r="D445" s="2" t="s">
        <v>7</v>
      </c>
      <c r="E445" s="2" t="s">
        <v>13</v>
      </c>
      <c r="F445" s="2" t="s">
        <v>61</v>
      </c>
      <c r="G445" s="1">
        <v>30225.320000000003</v>
      </c>
      <c r="H445" s="1">
        <v>16275.579999999998</v>
      </c>
      <c r="I445" s="4">
        <v>89</v>
      </c>
      <c r="J445" s="2" t="s">
        <v>68</v>
      </c>
      <c r="K445" s="1">
        <f>Tabelle4[[#This Row],[Menge kg Nges]]/1000</f>
        <v>30.225320000000004</v>
      </c>
      <c r="L445" s="1">
        <f>Tabelle4[[#This Row],[Menge kg P2O5]]/1000</f>
        <v>16.275579999999998</v>
      </c>
      <c r="M445" s="1">
        <f>Tabelle4[[#This Row],[Menge t Nges]]/Tabelle4[[#This Row],[Anzahl Lieferscheine]]</f>
        <v>0.33961033707865174</v>
      </c>
      <c r="N445" s="1">
        <f>Tabelle4[[#This Row],[Menge t P2O5]]/Tabelle4[[#This Row],[Anzahl Lieferscheine]]</f>
        <v>0.1828716853932584</v>
      </c>
    </row>
    <row r="446" spans="1:14" x14ac:dyDescent="0.2">
      <c r="A446" s="2" t="s">
        <v>34</v>
      </c>
      <c r="B446" s="2" t="s">
        <v>32</v>
      </c>
      <c r="C446" s="2" t="s">
        <v>6</v>
      </c>
      <c r="D446" s="2" t="s">
        <v>7</v>
      </c>
      <c r="E446" s="2" t="s">
        <v>14</v>
      </c>
      <c r="F446" s="2" t="s">
        <v>61</v>
      </c>
      <c r="G446" s="1">
        <v>37412.379999999997</v>
      </c>
      <c r="H446" s="1">
        <v>18689.469999999998</v>
      </c>
      <c r="I446" s="4">
        <v>92</v>
      </c>
      <c r="J446" s="2" t="s">
        <v>68</v>
      </c>
      <c r="K446" s="1">
        <f>Tabelle4[[#This Row],[Menge kg Nges]]/1000</f>
        <v>37.412379999999999</v>
      </c>
      <c r="L446" s="1">
        <f>Tabelle4[[#This Row],[Menge kg P2O5]]/1000</f>
        <v>18.689469999999996</v>
      </c>
      <c r="M446" s="1">
        <f>Tabelle4[[#This Row],[Menge t Nges]]/Tabelle4[[#This Row],[Anzahl Lieferscheine]]</f>
        <v>0.40665630434782607</v>
      </c>
      <c r="N446" s="1">
        <f>Tabelle4[[#This Row],[Menge t P2O5]]/Tabelle4[[#This Row],[Anzahl Lieferscheine]]</f>
        <v>0.20314641304347822</v>
      </c>
    </row>
    <row r="447" spans="1:14" x14ac:dyDescent="0.2">
      <c r="A447" s="2" t="s">
        <v>34</v>
      </c>
      <c r="B447" s="2" t="s">
        <v>32</v>
      </c>
      <c r="C447" s="2" t="s">
        <v>6</v>
      </c>
      <c r="D447" s="2" t="s">
        <v>15</v>
      </c>
      <c r="E447" s="2" t="s">
        <v>8</v>
      </c>
      <c r="F447" s="2" t="s">
        <v>61</v>
      </c>
      <c r="G447" s="1">
        <v>1733.5</v>
      </c>
      <c r="H447" s="1">
        <v>1402</v>
      </c>
      <c r="I447" s="4">
        <v>6</v>
      </c>
      <c r="J447" s="2" t="s">
        <v>68</v>
      </c>
      <c r="K447" s="1">
        <f>Tabelle4[[#This Row],[Menge kg Nges]]/1000</f>
        <v>1.7335</v>
      </c>
      <c r="L447" s="1">
        <f>Tabelle4[[#This Row],[Menge kg P2O5]]/1000</f>
        <v>1.4019999999999999</v>
      </c>
      <c r="M447" s="1">
        <f>Tabelle4[[#This Row],[Menge t Nges]]/Tabelle4[[#This Row],[Anzahl Lieferscheine]]</f>
        <v>0.28891666666666665</v>
      </c>
      <c r="N447" s="1">
        <f>Tabelle4[[#This Row],[Menge t P2O5]]/Tabelle4[[#This Row],[Anzahl Lieferscheine]]</f>
        <v>0.23366666666666666</v>
      </c>
    </row>
    <row r="448" spans="1:14" x14ac:dyDescent="0.2">
      <c r="A448" s="2" t="s">
        <v>34</v>
      </c>
      <c r="B448" s="2" t="s">
        <v>32</v>
      </c>
      <c r="C448" s="2" t="s">
        <v>6</v>
      </c>
      <c r="D448" s="2" t="s">
        <v>15</v>
      </c>
      <c r="E448" s="2" t="s">
        <v>16</v>
      </c>
      <c r="F448" s="2" t="s">
        <v>61</v>
      </c>
      <c r="G448" s="1">
        <v>1868.35</v>
      </c>
      <c r="H448" s="1">
        <v>1684.15</v>
      </c>
      <c r="I448" s="4">
        <v>5</v>
      </c>
      <c r="J448" s="2" t="s">
        <v>68</v>
      </c>
      <c r="K448" s="1">
        <f>Tabelle4[[#This Row],[Menge kg Nges]]/1000</f>
        <v>1.86835</v>
      </c>
      <c r="L448" s="1">
        <f>Tabelle4[[#This Row],[Menge kg P2O5]]/1000</f>
        <v>1.68415</v>
      </c>
      <c r="M448" s="1">
        <f>Tabelle4[[#This Row],[Menge t Nges]]/Tabelle4[[#This Row],[Anzahl Lieferscheine]]</f>
        <v>0.37367</v>
      </c>
      <c r="N448" s="1">
        <f>Tabelle4[[#This Row],[Menge t P2O5]]/Tabelle4[[#This Row],[Anzahl Lieferscheine]]</f>
        <v>0.33683000000000002</v>
      </c>
    </row>
    <row r="449" spans="1:14" x14ac:dyDescent="0.2">
      <c r="A449" s="2" t="s">
        <v>34</v>
      </c>
      <c r="B449" s="2" t="s">
        <v>32</v>
      </c>
      <c r="C449" s="2" t="s">
        <v>6</v>
      </c>
      <c r="D449" s="2" t="s">
        <v>15</v>
      </c>
      <c r="E449" s="2" t="s">
        <v>17</v>
      </c>
      <c r="F449" s="2" t="s">
        <v>61</v>
      </c>
      <c r="G449" s="1">
        <v>222.6</v>
      </c>
      <c r="H449" s="1">
        <v>96.6</v>
      </c>
      <c r="I449" s="4">
        <v>2</v>
      </c>
      <c r="J449" s="2" t="s">
        <v>68</v>
      </c>
      <c r="K449" s="1">
        <f>Tabelle4[[#This Row],[Menge kg Nges]]/1000</f>
        <v>0.22259999999999999</v>
      </c>
      <c r="L449" s="1">
        <f>Tabelle4[[#This Row],[Menge kg P2O5]]/1000</f>
        <v>9.6599999999999991E-2</v>
      </c>
      <c r="M449" s="1">
        <f>Tabelle4[[#This Row],[Menge t Nges]]/Tabelle4[[#This Row],[Anzahl Lieferscheine]]</f>
        <v>0.1113</v>
      </c>
      <c r="N449" s="1">
        <f>Tabelle4[[#This Row],[Menge t P2O5]]/Tabelle4[[#This Row],[Anzahl Lieferscheine]]</f>
        <v>4.8299999999999996E-2</v>
      </c>
    </row>
    <row r="450" spans="1:14" x14ac:dyDescent="0.2">
      <c r="A450" s="2" t="s">
        <v>34</v>
      </c>
      <c r="B450" s="2" t="s">
        <v>32</v>
      </c>
      <c r="C450" s="2" t="s">
        <v>6</v>
      </c>
      <c r="D450" s="2" t="s">
        <v>15</v>
      </c>
      <c r="E450" s="2" t="s">
        <v>18</v>
      </c>
      <c r="F450" s="2" t="s">
        <v>61</v>
      </c>
      <c r="G450" s="1">
        <v>11161.400000000001</v>
      </c>
      <c r="H450" s="1">
        <v>7772.829999999999</v>
      </c>
      <c r="I450" s="4">
        <v>28</v>
      </c>
      <c r="J450" s="2" t="s">
        <v>68</v>
      </c>
      <c r="K450" s="1">
        <f>Tabelle4[[#This Row],[Menge kg Nges]]/1000</f>
        <v>11.161400000000002</v>
      </c>
      <c r="L450" s="1">
        <f>Tabelle4[[#This Row],[Menge kg P2O5]]/1000</f>
        <v>7.772829999999999</v>
      </c>
      <c r="M450" s="1">
        <f>Tabelle4[[#This Row],[Menge t Nges]]/Tabelle4[[#This Row],[Anzahl Lieferscheine]]</f>
        <v>0.39862142857142863</v>
      </c>
      <c r="N450" s="1">
        <f>Tabelle4[[#This Row],[Menge t P2O5]]/Tabelle4[[#This Row],[Anzahl Lieferscheine]]</f>
        <v>0.27760107142857138</v>
      </c>
    </row>
    <row r="451" spans="1:14" x14ac:dyDescent="0.2">
      <c r="A451" s="2" t="s">
        <v>34</v>
      </c>
      <c r="B451" s="2" t="s">
        <v>32</v>
      </c>
      <c r="C451" s="2" t="s">
        <v>6</v>
      </c>
      <c r="D451" s="2" t="s">
        <v>15</v>
      </c>
      <c r="E451" s="2" t="s">
        <v>19</v>
      </c>
      <c r="F451" s="2" t="s">
        <v>61</v>
      </c>
      <c r="G451" s="1">
        <v>1215</v>
      </c>
      <c r="H451" s="1">
        <v>1350</v>
      </c>
      <c r="I451" s="4">
        <v>2</v>
      </c>
      <c r="J451" s="2" t="s">
        <v>68</v>
      </c>
      <c r="K451" s="1">
        <f>Tabelle4[[#This Row],[Menge kg Nges]]/1000</f>
        <v>1.2150000000000001</v>
      </c>
      <c r="L451" s="1">
        <f>Tabelle4[[#This Row],[Menge kg P2O5]]/1000</f>
        <v>1.35</v>
      </c>
      <c r="M451" s="1">
        <f>Tabelle4[[#This Row],[Menge t Nges]]/Tabelle4[[#This Row],[Anzahl Lieferscheine]]</f>
        <v>0.60750000000000004</v>
      </c>
      <c r="N451" s="1">
        <f>Tabelle4[[#This Row],[Menge t P2O5]]/Tabelle4[[#This Row],[Anzahl Lieferscheine]]</f>
        <v>0.67500000000000004</v>
      </c>
    </row>
    <row r="452" spans="1:14" x14ac:dyDescent="0.2">
      <c r="A452" s="2" t="s">
        <v>34</v>
      </c>
      <c r="B452" s="2" t="s">
        <v>32</v>
      </c>
      <c r="C452" s="2" t="s">
        <v>6</v>
      </c>
      <c r="D452" s="2" t="s">
        <v>15</v>
      </c>
      <c r="E452" s="2" t="s">
        <v>20</v>
      </c>
      <c r="F452" s="2" t="s">
        <v>61</v>
      </c>
      <c r="G452" s="1">
        <v>63.36</v>
      </c>
      <c r="H452" s="1">
        <v>36</v>
      </c>
      <c r="I452" s="4">
        <v>2</v>
      </c>
      <c r="J452" s="2" t="s">
        <v>68</v>
      </c>
      <c r="K452" s="1">
        <f>Tabelle4[[#This Row],[Menge kg Nges]]/1000</f>
        <v>6.336E-2</v>
      </c>
      <c r="L452" s="1">
        <f>Tabelle4[[#This Row],[Menge kg P2O5]]/1000</f>
        <v>3.5999999999999997E-2</v>
      </c>
      <c r="M452" s="1">
        <f>Tabelle4[[#This Row],[Menge t Nges]]/Tabelle4[[#This Row],[Anzahl Lieferscheine]]</f>
        <v>3.168E-2</v>
      </c>
      <c r="N452" s="1">
        <f>Tabelle4[[#This Row],[Menge t P2O5]]/Tabelle4[[#This Row],[Anzahl Lieferscheine]]</f>
        <v>1.7999999999999999E-2</v>
      </c>
    </row>
    <row r="453" spans="1:14" x14ac:dyDescent="0.2">
      <c r="A453" s="2" t="s">
        <v>34</v>
      </c>
      <c r="B453" s="2" t="s">
        <v>32</v>
      </c>
      <c r="C453" s="2" t="s">
        <v>6</v>
      </c>
      <c r="D453" s="2" t="s">
        <v>15</v>
      </c>
      <c r="E453" s="2" t="s">
        <v>21</v>
      </c>
      <c r="F453" s="2" t="s">
        <v>61</v>
      </c>
      <c r="G453" s="1">
        <v>13382.88</v>
      </c>
      <c r="H453" s="1">
        <v>8027.7900000000009</v>
      </c>
      <c r="I453" s="4">
        <v>36</v>
      </c>
      <c r="J453" s="2" t="s">
        <v>68</v>
      </c>
      <c r="K453" s="1">
        <f>Tabelle4[[#This Row],[Menge kg Nges]]/1000</f>
        <v>13.382879999999998</v>
      </c>
      <c r="L453" s="1">
        <f>Tabelle4[[#This Row],[Menge kg P2O5]]/1000</f>
        <v>8.0277900000000013</v>
      </c>
      <c r="M453" s="1">
        <f>Tabelle4[[#This Row],[Menge t Nges]]/Tabelle4[[#This Row],[Anzahl Lieferscheine]]</f>
        <v>0.37174666666666661</v>
      </c>
      <c r="N453" s="1">
        <f>Tabelle4[[#This Row],[Menge t P2O5]]/Tabelle4[[#This Row],[Anzahl Lieferscheine]]</f>
        <v>0.22299416666666672</v>
      </c>
    </row>
    <row r="454" spans="1:14" x14ac:dyDescent="0.2">
      <c r="A454" s="2" t="s">
        <v>34</v>
      </c>
      <c r="B454" s="2" t="s">
        <v>32</v>
      </c>
      <c r="C454" s="2" t="s">
        <v>6</v>
      </c>
      <c r="D454" s="2" t="s">
        <v>15</v>
      </c>
      <c r="E454" s="2" t="s">
        <v>9</v>
      </c>
      <c r="F454" s="2" t="s">
        <v>61</v>
      </c>
      <c r="G454" s="1">
        <v>1723.8600000000001</v>
      </c>
      <c r="H454" s="1">
        <v>866.54</v>
      </c>
      <c r="I454" s="4">
        <v>7</v>
      </c>
      <c r="J454" s="2" t="s">
        <v>68</v>
      </c>
      <c r="K454" s="1">
        <f>Tabelle4[[#This Row],[Menge kg Nges]]/1000</f>
        <v>1.7238600000000002</v>
      </c>
      <c r="L454" s="1">
        <f>Tabelle4[[#This Row],[Menge kg P2O5]]/1000</f>
        <v>0.86653999999999998</v>
      </c>
      <c r="M454" s="1">
        <f>Tabelle4[[#This Row],[Menge t Nges]]/Tabelle4[[#This Row],[Anzahl Lieferscheine]]</f>
        <v>0.24626571428571431</v>
      </c>
      <c r="N454" s="1">
        <f>Tabelle4[[#This Row],[Menge t P2O5]]/Tabelle4[[#This Row],[Anzahl Lieferscheine]]</f>
        <v>0.12379142857142857</v>
      </c>
    </row>
    <row r="455" spans="1:14" x14ac:dyDescent="0.2">
      <c r="A455" s="2" t="s">
        <v>34</v>
      </c>
      <c r="B455" s="2" t="s">
        <v>32</v>
      </c>
      <c r="C455" s="2" t="s">
        <v>6</v>
      </c>
      <c r="D455" s="2" t="s">
        <v>15</v>
      </c>
      <c r="E455" s="2" t="s">
        <v>10</v>
      </c>
      <c r="F455" s="2" t="s">
        <v>61</v>
      </c>
      <c r="G455" s="1">
        <v>648</v>
      </c>
      <c r="H455" s="1">
        <v>276.8</v>
      </c>
      <c r="I455" s="4">
        <v>4</v>
      </c>
      <c r="J455" s="2" t="s">
        <v>68</v>
      </c>
      <c r="K455" s="1">
        <f>Tabelle4[[#This Row],[Menge kg Nges]]/1000</f>
        <v>0.64800000000000002</v>
      </c>
      <c r="L455" s="1">
        <f>Tabelle4[[#This Row],[Menge kg P2O5]]/1000</f>
        <v>0.27679999999999999</v>
      </c>
      <c r="M455" s="1">
        <f>Tabelle4[[#This Row],[Menge t Nges]]/Tabelle4[[#This Row],[Anzahl Lieferscheine]]</f>
        <v>0.16200000000000001</v>
      </c>
      <c r="N455" s="1">
        <f>Tabelle4[[#This Row],[Menge t P2O5]]/Tabelle4[[#This Row],[Anzahl Lieferscheine]]</f>
        <v>6.9199999999999998E-2</v>
      </c>
    </row>
    <row r="456" spans="1:14" x14ac:dyDescent="0.2">
      <c r="A456" s="2" t="s">
        <v>34</v>
      </c>
      <c r="B456" s="2" t="s">
        <v>32</v>
      </c>
      <c r="C456" s="2" t="s">
        <v>6</v>
      </c>
      <c r="D456" s="2" t="s">
        <v>15</v>
      </c>
      <c r="E456" s="2" t="s">
        <v>13</v>
      </c>
      <c r="F456" s="2" t="s">
        <v>61</v>
      </c>
      <c r="G456" s="1">
        <v>2146.6999999999998</v>
      </c>
      <c r="H456" s="1">
        <v>1350.0499999999997</v>
      </c>
      <c r="I456" s="4">
        <v>7</v>
      </c>
      <c r="J456" s="2" t="s">
        <v>68</v>
      </c>
      <c r="K456" s="1">
        <f>Tabelle4[[#This Row],[Menge kg Nges]]/1000</f>
        <v>2.1466999999999996</v>
      </c>
      <c r="L456" s="1">
        <f>Tabelle4[[#This Row],[Menge kg P2O5]]/1000</f>
        <v>1.3500499999999998</v>
      </c>
      <c r="M456" s="1">
        <f>Tabelle4[[#This Row],[Menge t Nges]]/Tabelle4[[#This Row],[Anzahl Lieferscheine]]</f>
        <v>0.30667142857142854</v>
      </c>
      <c r="N456" s="1">
        <f>Tabelle4[[#This Row],[Menge t P2O5]]/Tabelle4[[#This Row],[Anzahl Lieferscheine]]</f>
        <v>0.19286428571428568</v>
      </c>
    </row>
    <row r="457" spans="1:14" x14ac:dyDescent="0.2">
      <c r="A457" s="2" t="s">
        <v>34</v>
      </c>
      <c r="B457" s="2" t="s">
        <v>32</v>
      </c>
      <c r="C457" s="2" t="s">
        <v>6</v>
      </c>
      <c r="D457" s="2" t="s">
        <v>15</v>
      </c>
      <c r="E457" s="2" t="s">
        <v>14</v>
      </c>
      <c r="F457" s="2" t="s">
        <v>61</v>
      </c>
      <c r="G457" s="1">
        <v>1299</v>
      </c>
      <c r="H457" s="1">
        <v>952.5</v>
      </c>
      <c r="I457" s="4">
        <v>2</v>
      </c>
      <c r="J457" s="2" t="s">
        <v>68</v>
      </c>
      <c r="K457" s="1">
        <f>Tabelle4[[#This Row],[Menge kg Nges]]/1000</f>
        <v>1.2989999999999999</v>
      </c>
      <c r="L457" s="1">
        <f>Tabelle4[[#This Row],[Menge kg P2O5]]/1000</f>
        <v>0.95250000000000001</v>
      </c>
      <c r="M457" s="1">
        <f>Tabelle4[[#This Row],[Menge t Nges]]/Tabelle4[[#This Row],[Anzahl Lieferscheine]]</f>
        <v>0.64949999999999997</v>
      </c>
      <c r="N457" s="1">
        <f>Tabelle4[[#This Row],[Menge t P2O5]]/Tabelle4[[#This Row],[Anzahl Lieferscheine]]</f>
        <v>0.47625000000000001</v>
      </c>
    </row>
    <row r="458" spans="1:14" x14ac:dyDescent="0.2">
      <c r="A458" s="2" t="s">
        <v>34</v>
      </c>
      <c r="B458" s="2" t="s">
        <v>32</v>
      </c>
      <c r="C458" s="2" t="s">
        <v>25</v>
      </c>
      <c r="D458" s="2" t="s">
        <v>25</v>
      </c>
      <c r="E458" s="2" t="s">
        <v>26</v>
      </c>
      <c r="F458" s="2" t="s">
        <v>61</v>
      </c>
      <c r="G458" s="1">
        <v>13491.259999999998</v>
      </c>
      <c r="H458" s="1">
        <v>7594.9</v>
      </c>
      <c r="I458" s="4">
        <v>29</v>
      </c>
      <c r="J458" s="2" t="s">
        <v>68</v>
      </c>
      <c r="K458" s="1">
        <f>Tabelle4[[#This Row],[Menge kg Nges]]/1000</f>
        <v>13.491259999999999</v>
      </c>
      <c r="L458" s="1">
        <f>Tabelle4[[#This Row],[Menge kg P2O5]]/1000</f>
        <v>7.5949</v>
      </c>
      <c r="M458" s="1">
        <f>Tabelle4[[#This Row],[Menge t Nges]]/Tabelle4[[#This Row],[Anzahl Lieferscheine]]</f>
        <v>0.46521586206896548</v>
      </c>
      <c r="N458" s="1">
        <f>Tabelle4[[#This Row],[Menge t P2O5]]/Tabelle4[[#This Row],[Anzahl Lieferscheine]]</f>
        <v>0.26189310344827588</v>
      </c>
    </row>
    <row r="459" spans="1:14" x14ac:dyDescent="0.2">
      <c r="A459" s="2" t="s">
        <v>34</v>
      </c>
      <c r="B459" s="2" t="s">
        <v>27</v>
      </c>
      <c r="C459" s="2" t="s">
        <v>6</v>
      </c>
      <c r="D459" s="2" t="s">
        <v>30</v>
      </c>
      <c r="E459" s="2" t="s">
        <v>26</v>
      </c>
      <c r="F459" s="2" t="s">
        <v>61</v>
      </c>
      <c r="G459" s="1">
        <v>91161.339999999953</v>
      </c>
      <c r="H459" s="1">
        <v>45781.19</v>
      </c>
      <c r="I459" s="4">
        <v>283</v>
      </c>
      <c r="J459" s="2" t="s">
        <v>68</v>
      </c>
      <c r="K459" s="1">
        <f>Tabelle4[[#This Row],[Menge kg Nges]]/1000</f>
        <v>91.161339999999953</v>
      </c>
      <c r="L459" s="1">
        <f>Tabelle4[[#This Row],[Menge kg P2O5]]/1000</f>
        <v>45.781190000000002</v>
      </c>
      <c r="M459" s="1">
        <f>Tabelle4[[#This Row],[Menge t Nges]]/Tabelle4[[#This Row],[Anzahl Lieferscheine]]</f>
        <v>0.32212487632508818</v>
      </c>
      <c r="N459" s="1">
        <f>Tabelle4[[#This Row],[Menge t P2O5]]/Tabelle4[[#This Row],[Anzahl Lieferscheine]]</f>
        <v>0.1617709893992933</v>
      </c>
    </row>
    <row r="460" spans="1:14" x14ac:dyDescent="0.2">
      <c r="A460" s="2" t="s">
        <v>34</v>
      </c>
      <c r="B460" s="2" t="s">
        <v>27</v>
      </c>
      <c r="C460" s="2" t="s">
        <v>6</v>
      </c>
      <c r="D460" s="2" t="s">
        <v>7</v>
      </c>
      <c r="E460" s="2" t="s">
        <v>8</v>
      </c>
      <c r="F460" s="2" t="s">
        <v>61</v>
      </c>
      <c r="G460" s="1">
        <v>16137.200000000003</v>
      </c>
      <c r="H460" s="1">
        <v>7899.99</v>
      </c>
      <c r="I460" s="4">
        <v>42</v>
      </c>
      <c r="J460" s="2" t="s">
        <v>68</v>
      </c>
      <c r="K460" s="1">
        <f>Tabelle4[[#This Row],[Menge kg Nges]]/1000</f>
        <v>16.137200000000004</v>
      </c>
      <c r="L460" s="1">
        <f>Tabelle4[[#This Row],[Menge kg P2O5]]/1000</f>
        <v>7.8999899999999998</v>
      </c>
      <c r="M460" s="1">
        <f>Tabelle4[[#This Row],[Menge t Nges]]/Tabelle4[[#This Row],[Anzahl Lieferscheine]]</f>
        <v>0.38421904761904768</v>
      </c>
      <c r="N460" s="1">
        <f>Tabelle4[[#This Row],[Menge t P2O5]]/Tabelle4[[#This Row],[Anzahl Lieferscheine]]</f>
        <v>0.18809499999999998</v>
      </c>
    </row>
    <row r="461" spans="1:14" x14ac:dyDescent="0.2">
      <c r="A461" s="2" t="s">
        <v>34</v>
      </c>
      <c r="B461" s="2" t="s">
        <v>27</v>
      </c>
      <c r="C461" s="2" t="s">
        <v>6</v>
      </c>
      <c r="D461" s="2" t="s">
        <v>7</v>
      </c>
      <c r="E461" s="2" t="s">
        <v>9</v>
      </c>
      <c r="F461" s="2" t="s">
        <v>61</v>
      </c>
      <c r="G461" s="1">
        <v>4317.2</v>
      </c>
      <c r="H461" s="1">
        <v>1763.6</v>
      </c>
      <c r="I461" s="4">
        <v>17</v>
      </c>
      <c r="J461" s="2" t="s">
        <v>68</v>
      </c>
      <c r="K461" s="1">
        <f>Tabelle4[[#This Row],[Menge kg Nges]]/1000</f>
        <v>4.3171999999999997</v>
      </c>
      <c r="L461" s="1">
        <f>Tabelle4[[#This Row],[Menge kg P2O5]]/1000</f>
        <v>1.7635999999999998</v>
      </c>
      <c r="M461" s="1">
        <f>Tabelle4[[#This Row],[Menge t Nges]]/Tabelle4[[#This Row],[Anzahl Lieferscheine]]</f>
        <v>0.25395294117647055</v>
      </c>
      <c r="N461" s="1">
        <f>Tabelle4[[#This Row],[Menge t P2O5]]/Tabelle4[[#This Row],[Anzahl Lieferscheine]]</f>
        <v>0.10374117647058823</v>
      </c>
    </row>
    <row r="462" spans="1:14" x14ac:dyDescent="0.2">
      <c r="A462" s="2" t="s">
        <v>34</v>
      </c>
      <c r="B462" s="2" t="s">
        <v>27</v>
      </c>
      <c r="C462" s="2" t="s">
        <v>6</v>
      </c>
      <c r="D462" s="2" t="s">
        <v>7</v>
      </c>
      <c r="E462" s="2" t="s">
        <v>10</v>
      </c>
      <c r="F462" s="2" t="s">
        <v>61</v>
      </c>
      <c r="G462" s="1">
        <v>112.2</v>
      </c>
      <c r="H462" s="1">
        <v>45.9</v>
      </c>
      <c r="I462" s="4">
        <v>2</v>
      </c>
      <c r="J462" s="2" t="s">
        <v>68</v>
      </c>
      <c r="K462" s="1">
        <f>Tabelle4[[#This Row],[Menge kg Nges]]/1000</f>
        <v>0.11220000000000001</v>
      </c>
      <c r="L462" s="1">
        <f>Tabelle4[[#This Row],[Menge kg P2O5]]/1000</f>
        <v>4.5899999999999996E-2</v>
      </c>
      <c r="M462" s="1">
        <f>Tabelle4[[#This Row],[Menge t Nges]]/Tabelle4[[#This Row],[Anzahl Lieferscheine]]</f>
        <v>5.6100000000000004E-2</v>
      </c>
      <c r="N462" s="1">
        <f>Tabelle4[[#This Row],[Menge t P2O5]]/Tabelle4[[#This Row],[Anzahl Lieferscheine]]</f>
        <v>2.2949999999999998E-2</v>
      </c>
    </row>
    <row r="463" spans="1:14" x14ac:dyDescent="0.2">
      <c r="A463" s="2" t="s">
        <v>34</v>
      </c>
      <c r="B463" s="2" t="s">
        <v>27</v>
      </c>
      <c r="C463" s="2" t="s">
        <v>6</v>
      </c>
      <c r="D463" s="2" t="s">
        <v>7</v>
      </c>
      <c r="E463" s="2" t="s">
        <v>11</v>
      </c>
      <c r="F463" s="2" t="s">
        <v>61</v>
      </c>
      <c r="G463" s="1">
        <v>27563.729999999989</v>
      </c>
      <c r="H463" s="1">
        <v>12584.529999999993</v>
      </c>
      <c r="I463" s="4">
        <v>90</v>
      </c>
      <c r="J463" s="2" t="s">
        <v>68</v>
      </c>
      <c r="K463" s="1">
        <f>Tabelle4[[#This Row],[Menge kg Nges]]/1000</f>
        <v>27.563729999999989</v>
      </c>
      <c r="L463" s="1">
        <f>Tabelle4[[#This Row],[Menge kg P2O5]]/1000</f>
        <v>12.584529999999994</v>
      </c>
      <c r="M463" s="1">
        <f>Tabelle4[[#This Row],[Menge t Nges]]/Tabelle4[[#This Row],[Anzahl Lieferscheine]]</f>
        <v>0.30626366666666655</v>
      </c>
      <c r="N463" s="1">
        <f>Tabelle4[[#This Row],[Menge t P2O5]]/Tabelle4[[#This Row],[Anzahl Lieferscheine]]</f>
        <v>0.13982811111111104</v>
      </c>
    </row>
    <row r="464" spans="1:14" x14ac:dyDescent="0.2">
      <c r="A464" s="2" t="s">
        <v>34</v>
      </c>
      <c r="B464" s="2" t="s">
        <v>27</v>
      </c>
      <c r="C464" s="2" t="s">
        <v>6</v>
      </c>
      <c r="D464" s="2" t="s">
        <v>7</v>
      </c>
      <c r="E464" s="2" t="s">
        <v>12</v>
      </c>
      <c r="F464" s="2" t="s">
        <v>61</v>
      </c>
      <c r="G464" s="1">
        <v>35041.930000000008</v>
      </c>
      <c r="H464" s="1">
        <v>15619.639999999996</v>
      </c>
      <c r="I464" s="4">
        <v>93</v>
      </c>
      <c r="J464" s="2" t="s">
        <v>68</v>
      </c>
      <c r="K464" s="1">
        <f>Tabelle4[[#This Row],[Menge kg Nges]]/1000</f>
        <v>35.041930000000008</v>
      </c>
      <c r="L464" s="1">
        <f>Tabelle4[[#This Row],[Menge kg P2O5]]/1000</f>
        <v>15.619639999999995</v>
      </c>
      <c r="M464" s="1">
        <f>Tabelle4[[#This Row],[Menge t Nges]]/Tabelle4[[#This Row],[Anzahl Lieferscheine]]</f>
        <v>0.37679494623655924</v>
      </c>
      <c r="N464" s="1">
        <f>Tabelle4[[#This Row],[Menge t P2O5]]/Tabelle4[[#This Row],[Anzahl Lieferscheine]]</f>
        <v>0.16795311827956985</v>
      </c>
    </row>
    <row r="465" spans="1:14" x14ac:dyDescent="0.2">
      <c r="A465" s="2" t="s">
        <v>34</v>
      </c>
      <c r="B465" s="2" t="s">
        <v>27</v>
      </c>
      <c r="C465" s="2" t="s">
        <v>6</v>
      </c>
      <c r="D465" s="2" t="s">
        <v>7</v>
      </c>
      <c r="E465" s="2" t="s">
        <v>13</v>
      </c>
      <c r="F465" s="2" t="s">
        <v>61</v>
      </c>
      <c r="G465" s="1">
        <v>14547.9</v>
      </c>
      <c r="H465" s="1">
        <v>8506.94</v>
      </c>
      <c r="I465" s="4">
        <v>58</v>
      </c>
      <c r="J465" s="2" t="s">
        <v>68</v>
      </c>
      <c r="K465" s="1">
        <f>Tabelle4[[#This Row],[Menge kg Nges]]/1000</f>
        <v>14.5479</v>
      </c>
      <c r="L465" s="1">
        <f>Tabelle4[[#This Row],[Menge kg P2O5]]/1000</f>
        <v>8.5069400000000002</v>
      </c>
      <c r="M465" s="1">
        <f>Tabelle4[[#This Row],[Menge t Nges]]/Tabelle4[[#This Row],[Anzahl Lieferscheine]]</f>
        <v>0.25082586206896551</v>
      </c>
      <c r="N465" s="1">
        <f>Tabelle4[[#This Row],[Menge t P2O5]]/Tabelle4[[#This Row],[Anzahl Lieferscheine]]</f>
        <v>0.14667137931034482</v>
      </c>
    </row>
    <row r="466" spans="1:14" x14ac:dyDescent="0.2">
      <c r="A466" s="2" t="s">
        <v>34</v>
      </c>
      <c r="B466" s="2" t="s">
        <v>27</v>
      </c>
      <c r="C466" s="2" t="s">
        <v>6</v>
      </c>
      <c r="D466" s="2" t="s">
        <v>7</v>
      </c>
      <c r="E466" s="2" t="s">
        <v>14</v>
      </c>
      <c r="F466" s="2" t="s">
        <v>61</v>
      </c>
      <c r="G466" s="1">
        <v>9050.58</v>
      </c>
      <c r="H466" s="1">
        <v>4015.7</v>
      </c>
      <c r="I466" s="4">
        <v>21</v>
      </c>
      <c r="J466" s="2" t="s">
        <v>68</v>
      </c>
      <c r="K466" s="1">
        <f>Tabelle4[[#This Row],[Menge kg Nges]]/1000</f>
        <v>9.0505800000000001</v>
      </c>
      <c r="L466" s="1">
        <f>Tabelle4[[#This Row],[Menge kg P2O5]]/1000</f>
        <v>4.0156999999999998</v>
      </c>
      <c r="M466" s="1">
        <f>Tabelle4[[#This Row],[Menge t Nges]]/Tabelle4[[#This Row],[Anzahl Lieferscheine]]</f>
        <v>0.43098000000000003</v>
      </c>
      <c r="N466" s="1">
        <f>Tabelle4[[#This Row],[Menge t P2O5]]/Tabelle4[[#This Row],[Anzahl Lieferscheine]]</f>
        <v>0.19122380952380952</v>
      </c>
    </row>
    <row r="467" spans="1:14" x14ac:dyDescent="0.2">
      <c r="A467" s="2" t="s">
        <v>34</v>
      </c>
      <c r="B467" s="2" t="s">
        <v>27</v>
      </c>
      <c r="C467" s="2" t="s">
        <v>6</v>
      </c>
      <c r="D467" s="2" t="s">
        <v>15</v>
      </c>
      <c r="E467" s="2" t="s">
        <v>8</v>
      </c>
      <c r="F467" s="2" t="s">
        <v>61</v>
      </c>
      <c r="G467" s="1">
        <v>10377.299999999999</v>
      </c>
      <c r="H467" s="1">
        <v>8101.2</v>
      </c>
      <c r="I467" s="4">
        <v>25</v>
      </c>
      <c r="J467" s="2" t="s">
        <v>68</v>
      </c>
      <c r="K467" s="1">
        <f>Tabelle4[[#This Row],[Menge kg Nges]]/1000</f>
        <v>10.3773</v>
      </c>
      <c r="L467" s="1">
        <f>Tabelle4[[#This Row],[Menge kg P2O5]]/1000</f>
        <v>8.1012000000000004</v>
      </c>
      <c r="M467" s="1">
        <f>Tabelle4[[#This Row],[Menge t Nges]]/Tabelle4[[#This Row],[Anzahl Lieferscheine]]</f>
        <v>0.41509200000000002</v>
      </c>
      <c r="N467" s="1">
        <f>Tabelle4[[#This Row],[Menge t P2O5]]/Tabelle4[[#This Row],[Anzahl Lieferscheine]]</f>
        <v>0.324048</v>
      </c>
    </row>
    <row r="468" spans="1:14" x14ac:dyDescent="0.2">
      <c r="A468" s="2" t="s">
        <v>34</v>
      </c>
      <c r="B468" s="2" t="s">
        <v>27</v>
      </c>
      <c r="C468" s="2" t="s">
        <v>6</v>
      </c>
      <c r="D468" s="2" t="s">
        <v>15</v>
      </c>
      <c r="E468" s="2" t="s">
        <v>16</v>
      </c>
      <c r="F468" s="2" t="s">
        <v>61</v>
      </c>
      <c r="G468" s="1">
        <v>6757.0000000000009</v>
      </c>
      <c r="H468" s="1">
        <v>6177</v>
      </c>
      <c r="I468" s="4">
        <v>14</v>
      </c>
      <c r="J468" s="2" t="s">
        <v>68</v>
      </c>
      <c r="K468" s="1">
        <f>Tabelle4[[#This Row],[Menge kg Nges]]/1000</f>
        <v>6.7570000000000006</v>
      </c>
      <c r="L468" s="1">
        <f>Tabelle4[[#This Row],[Menge kg P2O5]]/1000</f>
        <v>6.1769999999999996</v>
      </c>
      <c r="M468" s="1">
        <f>Tabelle4[[#This Row],[Menge t Nges]]/Tabelle4[[#This Row],[Anzahl Lieferscheine]]</f>
        <v>0.48264285714285721</v>
      </c>
      <c r="N468" s="1">
        <f>Tabelle4[[#This Row],[Menge t P2O5]]/Tabelle4[[#This Row],[Anzahl Lieferscheine]]</f>
        <v>0.44121428571428567</v>
      </c>
    </row>
    <row r="469" spans="1:14" x14ac:dyDescent="0.2">
      <c r="A469" s="2" t="s">
        <v>34</v>
      </c>
      <c r="B469" s="2" t="s">
        <v>27</v>
      </c>
      <c r="C469" s="2" t="s">
        <v>6</v>
      </c>
      <c r="D469" s="2" t="s">
        <v>15</v>
      </c>
      <c r="E469" s="2" t="s">
        <v>17</v>
      </c>
      <c r="F469" s="2" t="s">
        <v>61</v>
      </c>
      <c r="G469" s="1">
        <v>3755.7200000000003</v>
      </c>
      <c r="H469" s="1">
        <v>1614.04</v>
      </c>
      <c r="I469" s="4">
        <v>14</v>
      </c>
      <c r="J469" s="2" t="s">
        <v>68</v>
      </c>
      <c r="K469" s="1">
        <f>Tabelle4[[#This Row],[Menge kg Nges]]/1000</f>
        <v>3.7557200000000002</v>
      </c>
      <c r="L469" s="1">
        <f>Tabelle4[[#This Row],[Menge kg P2O5]]/1000</f>
        <v>1.6140399999999999</v>
      </c>
      <c r="M469" s="1">
        <f>Tabelle4[[#This Row],[Menge t Nges]]/Tabelle4[[#This Row],[Anzahl Lieferscheine]]</f>
        <v>0.26826571428571427</v>
      </c>
      <c r="N469" s="1">
        <f>Tabelle4[[#This Row],[Menge t P2O5]]/Tabelle4[[#This Row],[Anzahl Lieferscheine]]</f>
        <v>0.11528857142857142</v>
      </c>
    </row>
    <row r="470" spans="1:14" x14ac:dyDescent="0.2">
      <c r="A470" s="2" t="s">
        <v>34</v>
      </c>
      <c r="B470" s="2" t="s">
        <v>27</v>
      </c>
      <c r="C470" s="2" t="s">
        <v>6</v>
      </c>
      <c r="D470" s="2" t="s">
        <v>15</v>
      </c>
      <c r="E470" s="2" t="s">
        <v>18</v>
      </c>
      <c r="F470" s="2" t="s">
        <v>61</v>
      </c>
      <c r="G470" s="1">
        <v>12256.830000000002</v>
      </c>
      <c r="H470" s="1">
        <v>8326.82</v>
      </c>
      <c r="I470" s="4">
        <v>25</v>
      </c>
      <c r="J470" s="2" t="s">
        <v>68</v>
      </c>
      <c r="K470" s="1">
        <f>Tabelle4[[#This Row],[Menge kg Nges]]/1000</f>
        <v>12.256830000000003</v>
      </c>
      <c r="L470" s="1">
        <f>Tabelle4[[#This Row],[Menge kg P2O5]]/1000</f>
        <v>8.3268199999999997</v>
      </c>
      <c r="M470" s="1">
        <f>Tabelle4[[#This Row],[Menge t Nges]]/Tabelle4[[#This Row],[Anzahl Lieferscheine]]</f>
        <v>0.49027320000000008</v>
      </c>
      <c r="N470" s="1">
        <f>Tabelle4[[#This Row],[Menge t P2O5]]/Tabelle4[[#This Row],[Anzahl Lieferscheine]]</f>
        <v>0.3330728</v>
      </c>
    </row>
    <row r="471" spans="1:14" x14ac:dyDescent="0.2">
      <c r="A471" s="2" t="s">
        <v>34</v>
      </c>
      <c r="B471" s="2" t="s">
        <v>27</v>
      </c>
      <c r="C471" s="2" t="s">
        <v>6</v>
      </c>
      <c r="D471" s="2" t="s">
        <v>15</v>
      </c>
      <c r="E471" s="2" t="s">
        <v>19</v>
      </c>
      <c r="F471" s="2" t="s">
        <v>61</v>
      </c>
      <c r="G471" s="1">
        <v>21711.33</v>
      </c>
      <c r="H471" s="1">
        <v>23353.41</v>
      </c>
      <c r="I471" s="4">
        <v>27</v>
      </c>
      <c r="J471" s="2" t="s">
        <v>68</v>
      </c>
      <c r="K471" s="1">
        <f>Tabelle4[[#This Row],[Menge kg Nges]]/1000</f>
        <v>21.71133</v>
      </c>
      <c r="L471" s="1">
        <f>Tabelle4[[#This Row],[Menge kg P2O5]]/1000</f>
        <v>23.35341</v>
      </c>
      <c r="M471" s="1">
        <f>Tabelle4[[#This Row],[Menge t Nges]]/Tabelle4[[#This Row],[Anzahl Lieferscheine]]</f>
        <v>0.8041233333333333</v>
      </c>
      <c r="N471" s="1">
        <f>Tabelle4[[#This Row],[Menge t P2O5]]/Tabelle4[[#This Row],[Anzahl Lieferscheine]]</f>
        <v>0.86494111111111116</v>
      </c>
    </row>
    <row r="472" spans="1:14" x14ac:dyDescent="0.2">
      <c r="A472" s="2" t="s">
        <v>34</v>
      </c>
      <c r="B472" s="2" t="s">
        <v>27</v>
      </c>
      <c r="C472" s="2" t="s">
        <v>6</v>
      </c>
      <c r="D472" s="2" t="s">
        <v>15</v>
      </c>
      <c r="E472" s="2" t="s">
        <v>20</v>
      </c>
      <c r="F472" s="2" t="s">
        <v>61</v>
      </c>
      <c r="G472" s="1">
        <v>1691.6000000000001</v>
      </c>
      <c r="H472" s="1">
        <v>1103.2</v>
      </c>
      <c r="I472" s="4">
        <v>10</v>
      </c>
      <c r="J472" s="2" t="s">
        <v>68</v>
      </c>
      <c r="K472" s="1">
        <f>Tabelle4[[#This Row],[Menge kg Nges]]/1000</f>
        <v>1.6916000000000002</v>
      </c>
      <c r="L472" s="1">
        <f>Tabelle4[[#This Row],[Menge kg P2O5]]/1000</f>
        <v>1.1032</v>
      </c>
      <c r="M472" s="1">
        <f>Tabelle4[[#This Row],[Menge t Nges]]/Tabelle4[[#This Row],[Anzahl Lieferscheine]]</f>
        <v>0.16916000000000003</v>
      </c>
      <c r="N472" s="1">
        <f>Tabelle4[[#This Row],[Menge t P2O5]]/Tabelle4[[#This Row],[Anzahl Lieferscheine]]</f>
        <v>0.11032</v>
      </c>
    </row>
    <row r="473" spans="1:14" x14ac:dyDescent="0.2">
      <c r="A473" s="2" t="s">
        <v>34</v>
      </c>
      <c r="B473" s="2" t="s">
        <v>27</v>
      </c>
      <c r="C473" s="2" t="s">
        <v>6</v>
      </c>
      <c r="D473" s="2" t="s">
        <v>15</v>
      </c>
      <c r="E473" s="2" t="s">
        <v>21</v>
      </c>
      <c r="F473" s="2" t="s">
        <v>61</v>
      </c>
      <c r="G473" s="1">
        <v>44310.05000000001</v>
      </c>
      <c r="H473" s="1">
        <v>26364.379999999997</v>
      </c>
      <c r="I473" s="4">
        <v>92</v>
      </c>
      <c r="J473" s="2" t="s">
        <v>68</v>
      </c>
      <c r="K473" s="1">
        <f>Tabelle4[[#This Row],[Menge kg Nges]]/1000</f>
        <v>44.310050000000011</v>
      </c>
      <c r="L473" s="1">
        <f>Tabelle4[[#This Row],[Menge kg P2O5]]/1000</f>
        <v>26.364379999999997</v>
      </c>
      <c r="M473" s="1">
        <f>Tabelle4[[#This Row],[Menge t Nges]]/Tabelle4[[#This Row],[Anzahl Lieferscheine]]</f>
        <v>0.4816309782608697</v>
      </c>
      <c r="N473" s="1">
        <f>Tabelle4[[#This Row],[Menge t P2O5]]/Tabelle4[[#This Row],[Anzahl Lieferscheine]]</f>
        <v>0.28656934782608695</v>
      </c>
    </row>
    <row r="474" spans="1:14" x14ac:dyDescent="0.2">
      <c r="A474" s="2" t="s">
        <v>34</v>
      </c>
      <c r="B474" s="2" t="s">
        <v>27</v>
      </c>
      <c r="C474" s="2" t="s">
        <v>6</v>
      </c>
      <c r="D474" s="2" t="s">
        <v>15</v>
      </c>
      <c r="E474" s="2" t="s">
        <v>9</v>
      </c>
      <c r="F474" s="2" t="s">
        <v>61</v>
      </c>
      <c r="G474" s="1">
        <v>8592.92</v>
      </c>
      <c r="H474" s="1">
        <v>4738.4500000000007</v>
      </c>
      <c r="I474" s="4">
        <v>42</v>
      </c>
      <c r="J474" s="2" t="s">
        <v>68</v>
      </c>
      <c r="K474" s="1">
        <f>Tabelle4[[#This Row],[Menge kg Nges]]/1000</f>
        <v>8.5929199999999994</v>
      </c>
      <c r="L474" s="1">
        <f>Tabelle4[[#This Row],[Menge kg P2O5]]/1000</f>
        <v>4.7384500000000012</v>
      </c>
      <c r="M474" s="1">
        <f>Tabelle4[[#This Row],[Menge t Nges]]/Tabelle4[[#This Row],[Anzahl Lieferscheine]]</f>
        <v>0.20459333333333332</v>
      </c>
      <c r="N474" s="1">
        <f>Tabelle4[[#This Row],[Menge t P2O5]]/Tabelle4[[#This Row],[Anzahl Lieferscheine]]</f>
        <v>0.11282023809523813</v>
      </c>
    </row>
    <row r="475" spans="1:14" x14ac:dyDescent="0.2">
      <c r="A475" s="2" t="s">
        <v>34</v>
      </c>
      <c r="B475" s="2" t="s">
        <v>27</v>
      </c>
      <c r="C475" s="2" t="s">
        <v>6</v>
      </c>
      <c r="D475" s="2" t="s">
        <v>15</v>
      </c>
      <c r="E475" s="2" t="s">
        <v>10</v>
      </c>
      <c r="F475" s="2" t="s">
        <v>61</v>
      </c>
      <c r="G475" s="1">
        <v>286.2</v>
      </c>
      <c r="H475" s="1">
        <v>124.2</v>
      </c>
      <c r="I475" s="4">
        <v>1</v>
      </c>
      <c r="J475" s="2" t="s">
        <v>68</v>
      </c>
      <c r="K475" s="1">
        <f>Tabelle4[[#This Row],[Menge kg Nges]]/1000</f>
        <v>0.28620000000000001</v>
      </c>
      <c r="L475" s="1">
        <f>Tabelle4[[#This Row],[Menge kg P2O5]]/1000</f>
        <v>0.1242</v>
      </c>
      <c r="M475" s="1">
        <f>Tabelle4[[#This Row],[Menge t Nges]]/Tabelle4[[#This Row],[Anzahl Lieferscheine]]</f>
        <v>0.28620000000000001</v>
      </c>
      <c r="N475" s="1">
        <f>Tabelle4[[#This Row],[Menge t P2O5]]/Tabelle4[[#This Row],[Anzahl Lieferscheine]]</f>
        <v>0.1242</v>
      </c>
    </row>
    <row r="476" spans="1:14" x14ac:dyDescent="0.2">
      <c r="A476" s="2" t="s">
        <v>34</v>
      </c>
      <c r="B476" s="2" t="s">
        <v>27</v>
      </c>
      <c r="C476" s="2" t="s">
        <v>6</v>
      </c>
      <c r="D476" s="2" t="s">
        <v>15</v>
      </c>
      <c r="E476" s="2" t="s">
        <v>23</v>
      </c>
      <c r="F476" s="2" t="s">
        <v>61</v>
      </c>
      <c r="G476" s="1">
        <v>640</v>
      </c>
      <c r="H476" s="1">
        <v>264</v>
      </c>
      <c r="I476" s="4">
        <v>2</v>
      </c>
      <c r="J476" s="2" t="s">
        <v>68</v>
      </c>
      <c r="K476" s="1">
        <f>Tabelle4[[#This Row],[Menge kg Nges]]/1000</f>
        <v>0.64</v>
      </c>
      <c r="L476" s="1">
        <f>Tabelle4[[#This Row],[Menge kg P2O5]]/1000</f>
        <v>0.26400000000000001</v>
      </c>
      <c r="M476" s="1">
        <f>Tabelle4[[#This Row],[Menge t Nges]]/Tabelle4[[#This Row],[Anzahl Lieferscheine]]</f>
        <v>0.32</v>
      </c>
      <c r="N476" s="1">
        <f>Tabelle4[[#This Row],[Menge t P2O5]]/Tabelle4[[#This Row],[Anzahl Lieferscheine]]</f>
        <v>0.13200000000000001</v>
      </c>
    </row>
    <row r="477" spans="1:14" x14ac:dyDescent="0.2">
      <c r="A477" s="2" t="s">
        <v>34</v>
      </c>
      <c r="B477" s="2" t="s">
        <v>27</v>
      </c>
      <c r="C477" s="2" t="s">
        <v>6</v>
      </c>
      <c r="D477" s="2" t="s">
        <v>15</v>
      </c>
      <c r="E477" s="2" t="s">
        <v>12</v>
      </c>
      <c r="F477" s="2" t="s">
        <v>61</v>
      </c>
      <c r="G477" s="1">
        <v>198.45</v>
      </c>
      <c r="H477" s="1">
        <v>98</v>
      </c>
      <c r="I477" s="4">
        <v>1</v>
      </c>
      <c r="J477" s="2" t="s">
        <v>68</v>
      </c>
      <c r="K477" s="1">
        <f>Tabelle4[[#This Row],[Menge kg Nges]]/1000</f>
        <v>0.19844999999999999</v>
      </c>
      <c r="L477" s="1">
        <f>Tabelle4[[#This Row],[Menge kg P2O5]]/1000</f>
        <v>9.8000000000000004E-2</v>
      </c>
      <c r="M477" s="1">
        <f>Tabelle4[[#This Row],[Menge t Nges]]/Tabelle4[[#This Row],[Anzahl Lieferscheine]]</f>
        <v>0.19844999999999999</v>
      </c>
      <c r="N477" s="1">
        <f>Tabelle4[[#This Row],[Menge t P2O5]]/Tabelle4[[#This Row],[Anzahl Lieferscheine]]</f>
        <v>9.8000000000000004E-2</v>
      </c>
    </row>
    <row r="478" spans="1:14" x14ac:dyDescent="0.2">
      <c r="A478" s="2" t="s">
        <v>34</v>
      </c>
      <c r="B478" s="2" t="s">
        <v>27</v>
      </c>
      <c r="C478" s="2" t="s">
        <v>6</v>
      </c>
      <c r="D478" s="2" t="s">
        <v>15</v>
      </c>
      <c r="E478" s="2" t="s">
        <v>13</v>
      </c>
      <c r="F478" s="2" t="s">
        <v>61</v>
      </c>
      <c r="G478" s="1">
        <v>3572.6</v>
      </c>
      <c r="H478" s="1">
        <v>2160.9</v>
      </c>
      <c r="I478" s="4">
        <v>11</v>
      </c>
      <c r="J478" s="2" t="s">
        <v>68</v>
      </c>
      <c r="K478" s="1">
        <f>Tabelle4[[#This Row],[Menge kg Nges]]/1000</f>
        <v>3.5726</v>
      </c>
      <c r="L478" s="1">
        <f>Tabelle4[[#This Row],[Menge kg P2O5]]/1000</f>
        <v>2.1609000000000003</v>
      </c>
      <c r="M478" s="1">
        <f>Tabelle4[[#This Row],[Menge t Nges]]/Tabelle4[[#This Row],[Anzahl Lieferscheine]]</f>
        <v>0.32478181818181817</v>
      </c>
      <c r="N478" s="1">
        <f>Tabelle4[[#This Row],[Menge t P2O5]]/Tabelle4[[#This Row],[Anzahl Lieferscheine]]</f>
        <v>0.19644545454545456</v>
      </c>
    </row>
    <row r="479" spans="1:14" x14ac:dyDescent="0.2">
      <c r="A479" s="2" t="s">
        <v>34</v>
      </c>
      <c r="B479" s="2" t="s">
        <v>27</v>
      </c>
      <c r="C479" s="2" t="s">
        <v>6</v>
      </c>
      <c r="D479" s="2" t="s">
        <v>15</v>
      </c>
      <c r="E479" s="2" t="s">
        <v>14</v>
      </c>
      <c r="F479" s="2" t="s">
        <v>61</v>
      </c>
      <c r="G479" s="1">
        <v>1126.4000000000001</v>
      </c>
      <c r="H479" s="1">
        <v>588.70000000000005</v>
      </c>
      <c r="I479" s="4">
        <v>3</v>
      </c>
      <c r="J479" s="2" t="s">
        <v>68</v>
      </c>
      <c r="K479" s="1">
        <f>Tabelle4[[#This Row],[Menge kg Nges]]/1000</f>
        <v>1.1264000000000001</v>
      </c>
      <c r="L479" s="1">
        <f>Tabelle4[[#This Row],[Menge kg P2O5]]/1000</f>
        <v>0.5887</v>
      </c>
      <c r="M479" s="1">
        <f>Tabelle4[[#This Row],[Menge t Nges]]/Tabelle4[[#This Row],[Anzahl Lieferscheine]]</f>
        <v>0.37546666666666667</v>
      </c>
      <c r="N479" s="1">
        <f>Tabelle4[[#This Row],[Menge t P2O5]]/Tabelle4[[#This Row],[Anzahl Lieferscheine]]</f>
        <v>0.19623333333333334</v>
      </c>
    </row>
    <row r="480" spans="1:14" x14ac:dyDescent="0.2">
      <c r="A480" s="2" t="s">
        <v>34</v>
      </c>
      <c r="B480" s="2" t="s">
        <v>27</v>
      </c>
      <c r="C480" s="2" t="s">
        <v>25</v>
      </c>
      <c r="D480" s="2" t="s">
        <v>25</v>
      </c>
      <c r="E480" s="2" t="s">
        <v>26</v>
      </c>
      <c r="F480" s="2" t="s">
        <v>61</v>
      </c>
      <c r="G480" s="1">
        <v>37612.26</v>
      </c>
      <c r="H480" s="1">
        <v>21885</v>
      </c>
      <c r="I480" s="4">
        <v>51</v>
      </c>
      <c r="J480" s="2" t="s">
        <v>68</v>
      </c>
      <c r="K480" s="1">
        <f>Tabelle4[[#This Row],[Menge kg Nges]]/1000</f>
        <v>37.612259999999999</v>
      </c>
      <c r="L480" s="1">
        <f>Tabelle4[[#This Row],[Menge kg P2O5]]/1000</f>
        <v>21.885000000000002</v>
      </c>
      <c r="M480" s="1">
        <f>Tabelle4[[#This Row],[Menge t Nges]]/Tabelle4[[#This Row],[Anzahl Lieferscheine]]</f>
        <v>0.73749529411764703</v>
      </c>
      <c r="N480" s="1">
        <f>Tabelle4[[#This Row],[Menge t P2O5]]/Tabelle4[[#This Row],[Anzahl Lieferscheine]]</f>
        <v>0.42911764705882355</v>
      </c>
    </row>
    <row r="481" spans="1:14" x14ac:dyDescent="0.2">
      <c r="A481" s="2" t="s">
        <v>34</v>
      </c>
      <c r="B481" s="2" t="s">
        <v>33</v>
      </c>
      <c r="C481" s="2" t="s">
        <v>6</v>
      </c>
      <c r="D481" s="2" t="s">
        <v>30</v>
      </c>
      <c r="E481" s="2" t="s">
        <v>26</v>
      </c>
      <c r="F481" s="2" t="s">
        <v>61</v>
      </c>
      <c r="G481" s="1">
        <v>1569.55</v>
      </c>
      <c r="H481" s="1">
        <v>1096.8700000000001</v>
      </c>
      <c r="I481" s="4">
        <v>3</v>
      </c>
      <c r="J481" s="2" t="s">
        <v>68</v>
      </c>
      <c r="K481" s="1">
        <f>Tabelle4[[#This Row],[Menge kg Nges]]/1000</f>
        <v>1.56955</v>
      </c>
      <c r="L481" s="1">
        <f>Tabelle4[[#This Row],[Menge kg P2O5]]/1000</f>
        <v>1.09687</v>
      </c>
      <c r="M481" s="1">
        <f>Tabelle4[[#This Row],[Menge t Nges]]/Tabelle4[[#This Row],[Anzahl Lieferscheine]]</f>
        <v>0.52318333333333333</v>
      </c>
      <c r="N481" s="1">
        <f>Tabelle4[[#This Row],[Menge t P2O5]]/Tabelle4[[#This Row],[Anzahl Lieferscheine]]</f>
        <v>0.36562333333333336</v>
      </c>
    </row>
    <row r="482" spans="1:14" x14ac:dyDescent="0.2">
      <c r="A482" s="2" t="s">
        <v>34</v>
      </c>
      <c r="B482" s="2" t="s">
        <v>33</v>
      </c>
      <c r="C482" s="2" t="s">
        <v>6</v>
      </c>
      <c r="D482" s="2" t="s">
        <v>7</v>
      </c>
      <c r="E482" s="2" t="s">
        <v>8</v>
      </c>
      <c r="F482" s="2" t="s">
        <v>61</v>
      </c>
      <c r="G482" s="1">
        <v>661.65</v>
      </c>
      <c r="H482" s="1">
        <v>357.75</v>
      </c>
      <c r="I482" s="4">
        <v>3</v>
      </c>
      <c r="J482" s="2" t="s">
        <v>68</v>
      </c>
      <c r="K482" s="1">
        <f>Tabelle4[[#This Row],[Menge kg Nges]]/1000</f>
        <v>0.66164999999999996</v>
      </c>
      <c r="L482" s="1">
        <f>Tabelle4[[#This Row],[Menge kg P2O5]]/1000</f>
        <v>0.35775000000000001</v>
      </c>
      <c r="M482" s="1">
        <f>Tabelle4[[#This Row],[Menge t Nges]]/Tabelle4[[#This Row],[Anzahl Lieferscheine]]</f>
        <v>0.22055</v>
      </c>
      <c r="N482" s="1">
        <f>Tabelle4[[#This Row],[Menge t P2O5]]/Tabelle4[[#This Row],[Anzahl Lieferscheine]]</f>
        <v>0.11925000000000001</v>
      </c>
    </row>
    <row r="483" spans="1:14" x14ac:dyDescent="0.2">
      <c r="A483" s="2" t="s">
        <v>34</v>
      </c>
      <c r="B483" s="2" t="s">
        <v>33</v>
      </c>
      <c r="C483" s="2" t="s">
        <v>6</v>
      </c>
      <c r="D483" s="2" t="s">
        <v>7</v>
      </c>
      <c r="E483" s="2" t="s">
        <v>12</v>
      </c>
      <c r="F483" s="2" t="s">
        <v>61</v>
      </c>
      <c r="G483" s="1">
        <v>729</v>
      </c>
      <c r="H483" s="1">
        <v>282.60000000000002</v>
      </c>
      <c r="I483" s="4">
        <v>1</v>
      </c>
      <c r="J483" s="2" t="s">
        <v>68</v>
      </c>
      <c r="K483" s="1">
        <f>Tabelle4[[#This Row],[Menge kg Nges]]/1000</f>
        <v>0.72899999999999998</v>
      </c>
      <c r="L483" s="1">
        <f>Tabelle4[[#This Row],[Menge kg P2O5]]/1000</f>
        <v>0.28260000000000002</v>
      </c>
      <c r="M483" s="1">
        <f>Tabelle4[[#This Row],[Menge t Nges]]/Tabelle4[[#This Row],[Anzahl Lieferscheine]]</f>
        <v>0.72899999999999998</v>
      </c>
      <c r="N483" s="1">
        <f>Tabelle4[[#This Row],[Menge t P2O5]]/Tabelle4[[#This Row],[Anzahl Lieferscheine]]</f>
        <v>0.28260000000000002</v>
      </c>
    </row>
    <row r="484" spans="1:14" x14ac:dyDescent="0.2">
      <c r="A484" s="2" t="s">
        <v>34</v>
      </c>
      <c r="B484" s="2" t="s">
        <v>33</v>
      </c>
      <c r="C484" s="2" t="s">
        <v>6</v>
      </c>
      <c r="D484" s="2" t="s">
        <v>15</v>
      </c>
      <c r="E484" s="2" t="s">
        <v>8</v>
      </c>
      <c r="F484" s="2" t="s">
        <v>61</v>
      </c>
      <c r="G484" s="1">
        <v>1546.75</v>
      </c>
      <c r="H484" s="1">
        <v>1177</v>
      </c>
      <c r="I484" s="4">
        <v>7</v>
      </c>
      <c r="J484" s="2" t="s">
        <v>68</v>
      </c>
      <c r="K484" s="1">
        <f>Tabelle4[[#This Row],[Menge kg Nges]]/1000</f>
        <v>1.5467500000000001</v>
      </c>
      <c r="L484" s="1">
        <f>Tabelle4[[#This Row],[Menge kg P2O5]]/1000</f>
        <v>1.177</v>
      </c>
      <c r="M484" s="1">
        <f>Tabelle4[[#This Row],[Menge t Nges]]/Tabelle4[[#This Row],[Anzahl Lieferscheine]]</f>
        <v>0.22096428571428572</v>
      </c>
      <c r="N484" s="1">
        <f>Tabelle4[[#This Row],[Menge t P2O5]]/Tabelle4[[#This Row],[Anzahl Lieferscheine]]</f>
        <v>0.16814285714285715</v>
      </c>
    </row>
    <row r="485" spans="1:14" x14ac:dyDescent="0.2">
      <c r="A485" s="2" t="s">
        <v>34</v>
      </c>
      <c r="B485" s="2" t="s">
        <v>33</v>
      </c>
      <c r="C485" s="2" t="s">
        <v>6</v>
      </c>
      <c r="D485" s="2" t="s">
        <v>15</v>
      </c>
      <c r="E485" s="2" t="s">
        <v>18</v>
      </c>
      <c r="F485" s="2" t="s">
        <v>61</v>
      </c>
      <c r="G485" s="1">
        <v>1459.1999999999998</v>
      </c>
      <c r="H485" s="1">
        <v>970.31999999999994</v>
      </c>
      <c r="I485" s="4">
        <v>4</v>
      </c>
      <c r="J485" s="2" t="s">
        <v>68</v>
      </c>
      <c r="K485" s="1">
        <f>Tabelle4[[#This Row],[Menge kg Nges]]/1000</f>
        <v>1.4591999999999998</v>
      </c>
      <c r="L485" s="1">
        <f>Tabelle4[[#This Row],[Menge kg P2O5]]/1000</f>
        <v>0.97031999999999996</v>
      </c>
      <c r="M485" s="1">
        <f>Tabelle4[[#This Row],[Menge t Nges]]/Tabelle4[[#This Row],[Anzahl Lieferscheine]]</f>
        <v>0.36479999999999996</v>
      </c>
      <c r="N485" s="1">
        <f>Tabelle4[[#This Row],[Menge t P2O5]]/Tabelle4[[#This Row],[Anzahl Lieferscheine]]</f>
        <v>0.24257999999999999</v>
      </c>
    </row>
    <row r="486" spans="1:14" x14ac:dyDescent="0.2">
      <c r="A486" s="2" t="s">
        <v>34</v>
      </c>
      <c r="B486" s="2" t="s">
        <v>33</v>
      </c>
      <c r="C486" s="2" t="s">
        <v>25</v>
      </c>
      <c r="D486" s="2" t="s">
        <v>25</v>
      </c>
      <c r="E486" s="2" t="s">
        <v>26</v>
      </c>
      <c r="F486" s="2" t="s">
        <v>61</v>
      </c>
      <c r="G486" s="1">
        <v>521</v>
      </c>
      <c r="H486" s="1">
        <v>305</v>
      </c>
      <c r="I486" s="4">
        <v>1</v>
      </c>
      <c r="J486" s="2" t="s">
        <v>68</v>
      </c>
      <c r="K486" s="1">
        <f>Tabelle4[[#This Row],[Menge kg Nges]]/1000</f>
        <v>0.52100000000000002</v>
      </c>
      <c r="L486" s="1">
        <f>Tabelle4[[#This Row],[Menge kg P2O5]]/1000</f>
        <v>0.30499999999999999</v>
      </c>
      <c r="M486" s="1">
        <f>Tabelle4[[#This Row],[Menge t Nges]]/Tabelle4[[#This Row],[Anzahl Lieferscheine]]</f>
        <v>0.52100000000000002</v>
      </c>
      <c r="N486" s="1">
        <f>Tabelle4[[#This Row],[Menge t P2O5]]/Tabelle4[[#This Row],[Anzahl Lieferscheine]]</f>
        <v>0.30499999999999999</v>
      </c>
    </row>
    <row r="487" spans="1:14" x14ac:dyDescent="0.2">
      <c r="A487" s="2" t="s">
        <v>34</v>
      </c>
      <c r="B487" s="2" t="s">
        <v>46</v>
      </c>
      <c r="C487" s="2" t="s">
        <v>6</v>
      </c>
      <c r="D487" s="2" t="s">
        <v>30</v>
      </c>
      <c r="E487" s="2" t="s">
        <v>26</v>
      </c>
      <c r="F487" s="2" t="s">
        <v>61</v>
      </c>
      <c r="G487" s="1">
        <v>1916</v>
      </c>
      <c r="H487" s="1">
        <v>1135</v>
      </c>
      <c r="I487" s="4">
        <v>4</v>
      </c>
      <c r="J487" s="2" t="s">
        <v>68</v>
      </c>
      <c r="K487" s="1">
        <f>Tabelle4[[#This Row],[Menge kg Nges]]/1000</f>
        <v>1.9159999999999999</v>
      </c>
      <c r="L487" s="1">
        <f>Tabelle4[[#This Row],[Menge kg P2O5]]/1000</f>
        <v>1.135</v>
      </c>
      <c r="M487" s="1">
        <f>Tabelle4[[#This Row],[Menge t Nges]]/Tabelle4[[#This Row],[Anzahl Lieferscheine]]</f>
        <v>0.47899999999999998</v>
      </c>
      <c r="N487" s="1">
        <f>Tabelle4[[#This Row],[Menge t P2O5]]/Tabelle4[[#This Row],[Anzahl Lieferscheine]]</f>
        <v>0.28375</v>
      </c>
    </row>
    <row r="488" spans="1:14" x14ac:dyDescent="0.2">
      <c r="A488" s="2" t="s">
        <v>34</v>
      </c>
      <c r="B488" s="2" t="s">
        <v>46</v>
      </c>
      <c r="C488" s="2" t="s">
        <v>6</v>
      </c>
      <c r="D488" s="2" t="s">
        <v>15</v>
      </c>
      <c r="E488" s="2" t="s">
        <v>21</v>
      </c>
      <c r="F488" s="2" t="s">
        <v>61</v>
      </c>
      <c r="G488" s="1">
        <v>1738.2</v>
      </c>
      <c r="H488" s="1">
        <v>1041.3</v>
      </c>
      <c r="I488" s="4">
        <v>3</v>
      </c>
      <c r="J488" s="2" t="s">
        <v>68</v>
      </c>
      <c r="K488" s="1">
        <f>Tabelle4[[#This Row],[Menge kg Nges]]/1000</f>
        <v>1.7382</v>
      </c>
      <c r="L488" s="1">
        <f>Tabelle4[[#This Row],[Menge kg P2O5]]/1000</f>
        <v>1.0412999999999999</v>
      </c>
      <c r="M488" s="1">
        <f>Tabelle4[[#This Row],[Menge t Nges]]/Tabelle4[[#This Row],[Anzahl Lieferscheine]]</f>
        <v>0.57940000000000003</v>
      </c>
      <c r="N488" s="1">
        <f>Tabelle4[[#This Row],[Menge t P2O5]]/Tabelle4[[#This Row],[Anzahl Lieferscheine]]</f>
        <v>0.34709999999999996</v>
      </c>
    </row>
    <row r="489" spans="1:14" x14ac:dyDescent="0.2">
      <c r="A489" s="2" t="s">
        <v>34</v>
      </c>
      <c r="B489" s="2" t="s">
        <v>34</v>
      </c>
      <c r="C489" s="2" t="s">
        <v>6</v>
      </c>
      <c r="D489" s="2" t="s">
        <v>30</v>
      </c>
      <c r="E489" s="2" t="s">
        <v>26</v>
      </c>
      <c r="F489" s="2" t="s">
        <v>61</v>
      </c>
      <c r="G489" s="1">
        <v>463922.10999999923</v>
      </c>
      <c r="H489" s="1">
        <v>210760.14999999988</v>
      </c>
      <c r="I489" s="4">
        <v>1485</v>
      </c>
      <c r="J489" s="2" t="s">
        <v>68</v>
      </c>
      <c r="K489" s="1">
        <f>Tabelle4[[#This Row],[Menge kg Nges]]/1000</f>
        <v>463.92210999999924</v>
      </c>
      <c r="L489" s="1">
        <f>Tabelle4[[#This Row],[Menge kg P2O5]]/1000</f>
        <v>210.76014999999987</v>
      </c>
      <c r="M489" s="1">
        <f>Tabelle4[[#This Row],[Menge t Nges]]/Tabelle4[[#This Row],[Anzahl Lieferscheine]]</f>
        <v>0.31240546127946078</v>
      </c>
      <c r="N489" s="1">
        <f>Tabelle4[[#This Row],[Menge t P2O5]]/Tabelle4[[#This Row],[Anzahl Lieferscheine]]</f>
        <v>0.14192602693602685</v>
      </c>
    </row>
    <row r="490" spans="1:14" x14ac:dyDescent="0.2">
      <c r="A490" s="2" t="s">
        <v>34</v>
      </c>
      <c r="B490" s="2" t="s">
        <v>34</v>
      </c>
      <c r="C490" s="2" t="s">
        <v>6</v>
      </c>
      <c r="D490" s="2" t="s">
        <v>7</v>
      </c>
      <c r="E490" s="2" t="s">
        <v>8</v>
      </c>
      <c r="F490" s="2" t="s">
        <v>61</v>
      </c>
      <c r="G490" s="1">
        <v>152508.19999999998</v>
      </c>
      <c r="H490" s="1">
        <v>63031.170000000006</v>
      </c>
      <c r="I490" s="4">
        <v>141</v>
      </c>
      <c r="J490" s="2" t="s">
        <v>68</v>
      </c>
      <c r="K490" s="1">
        <f>Tabelle4[[#This Row],[Menge kg Nges]]/1000</f>
        <v>152.50819999999999</v>
      </c>
      <c r="L490" s="1">
        <f>Tabelle4[[#This Row],[Menge kg P2O5]]/1000</f>
        <v>63.031170000000003</v>
      </c>
      <c r="M490" s="1">
        <f>Tabelle4[[#This Row],[Menge t Nges]]/Tabelle4[[#This Row],[Anzahl Lieferscheine]]</f>
        <v>1.081618439716312</v>
      </c>
      <c r="N490" s="1">
        <f>Tabelle4[[#This Row],[Menge t P2O5]]/Tabelle4[[#This Row],[Anzahl Lieferscheine]]</f>
        <v>0.44702957446808511</v>
      </c>
    </row>
    <row r="491" spans="1:14" x14ac:dyDescent="0.2">
      <c r="A491" s="2" t="s">
        <v>34</v>
      </c>
      <c r="B491" s="2" t="s">
        <v>34</v>
      </c>
      <c r="C491" s="2" t="s">
        <v>6</v>
      </c>
      <c r="D491" s="2" t="s">
        <v>7</v>
      </c>
      <c r="E491" s="2" t="s">
        <v>9</v>
      </c>
      <c r="F491" s="2" t="s">
        <v>61</v>
      </c>
      <c r="G491" s="1">
        <v>109944.65000000001</v>
      </c>
      <c r="H491" s="1">
        <v>45739.080000000009</v>
      </c>
      <c r="I491" s="4">
        <v>161</v>
      </c>
      <c r="J491" s="2" t="s">
        <v>68</v>
      </c>
      <c r="K491" s="1">
        <f>Tabelle4[[#This Row],[Menge kg Nges]]/1000</f>
        <v>109.94465000000001</v>
      </c>
      <c r="L491" s="1">
        <f>Tabelle4[[#This Row],[Menge kg P2O5]]/1000</f>
        <v>45.739080000000008</v>
      </c>
      <c r="M491" s="1">
        <f>Tabelle4[[#This Row],[Menge t Nges]]/Tabelle4[[#This Row],[Anzahl Lieferscheine]]</f>
        <v>0.68288602484472061</v>
      </c>
      <c r="N491" s="1">
        <f>Tabelle4[[#This Row],[Menge t P2O5]]/Tabelle4[[#This Row],[Anzahl Lieferscheine]]</f>
        <v>0.28409366459627333</v>
      </c>
    </row>
    <row r="492" spans="1:14" x14ac:dyDescent="0.2">
      <c r="A492" s="2" t="s">
        <v>34</v>
      </c>
      <c r="B492" s="2" t="s">
        <v>34</v>
      </c>
      <c r="C492" s="2" t="s">
        <v>6</v>
      </c>
      <c r="D492" s="2" t="s">
        <v>7</v>
      </c>
      <c r="E492" s="2" t="s">
        <v>50</v>
      </c>
      <c r="F492" s="2" t="s">
        <v>61</v>
      </c>
      <c r="G492" s="1">
        <v>2850.9000000000005</v>
      </c>
      <c r="H492" s="1">
        <v>1188.5099999999998</v>
      </c>
      <c r="I492" s="4">
        <v>11</v>
      </c>
      <c r="J492" s="2" t="s">
        <v>68</v>
      </c>
      <c r="K492" s="1">
        <f>Tabelle4[[#This Row],[Menge kg Nges]]/1000</f>
        <v>2.8509000000000007</v>
      </c>
      <c r="L492" s="1">
        <f>Tabelle4[[#This Row],[Menge kg P2O5]]/1000</f>
        <v>1.1885099999999997</v>
      </c>
      <c r="M492" s="1">
        <f>Tabelle4[[#This Row],[Menge t Nges]]/Tabelle4[[#This Row],[Anzahl Lieferscheine]]</f>
        <v>0.25917272727272733</v>
      </c>
      <c r="N492" s="1">
        <f>Tabelle4[[#This Row],[Menge t P2O5]]/Tabelle4[[#This Row],[Anzahl Lieferscheine]]</f>
        <v>0.10804636363636361</v>
      </c>
    </row>
    <row r="493" spans="1:14" x14ac:dyDescent="0.2">
      <c r="A493" s="2" t="s">
        <v>34</v>
      </c>
      <c r="B493" s="2" t="s">
        <v>34</v>
      </c>
      <c r="C493" s="2" t="s">
        <v>6</v>
      </c>
      <c r="D493" s="2" t="s">
        <v>7</v>
      </c>
      <c r="E493" s="2" t="s">
        <v>10</v>
      </c>
      <c r="F493" s="2" t="s">
        <v>61</v>
      </c>
      <c r="G493" s="1">
        <v>8725</v>
      </c>
      <c r="H493" s="1">
        <v>3574</v>
      </c>
      <c r="I493" s="4">
        <v>3</v>
      </c>
      <c r="J493" s="2" t="s">
        <v>68</v>
      </c>
      <c r="K493" s="1">
        <f>Tabelle4[[#This Row],[Menge kg Nges]]/1000</f>
        <v>8.7249999999999996</v>
      </c>
      <c r="L493" s="1">
        <f>Tabelle4[[#This Row],[Menge kg P2O5]]/1000</f>
        <v>3.5739999999999998</v>
      </c>
      <c r="M493" s="1">
        <f>Tabelle4[[#This Row],[Menge t Nges]]/Tabelle4[[#This Row],[Anzahl Lieferscheine]]</f>
        <v>2.9083333333333332</v>
      </c>
      <c r="N493" s="1">
        <f>Tabelle4[[#This Row],[Menge t P2O5]]/Tabelle4[[#This Row],[Anzahl Lieferscheine]]</f>
        <v>1.1913333333333334</v>
      </c>
    </row>
    <row r="494" spans="1:14" x14ac:dyDescent="0.2">
      <c r="A494" s="2" t="s">
        <v>34</v>
      </c>
      <c r="B494" s="2" t="s">
        <v>34</v>
      </c>
      <c r="C494" s="2" t="s">
        <v>6</v>
      </c>
      <c r="D494" s="2" t="s">
        <v>7</v>
      </c>
      <c r="E494" s="2" t="s">
        <v>11</v>
      </c>
      <c r="F494" s="2" t="s">
        <v>61</v>
      </c>
      <c r="G494" s="1">
        <v>142346.69999999995</v>
      </c>
      <c r="H494" s="1">
        <v>65486.169999999991</v>
      </c>
      <c r="I494" s="4">
        <v>442</v>
      </c>
      <c r="J494" s="2" t="s">
        <v>68</v>
      </c>
      <c r="K494" s="1">
        <f>Tabelle4[[#This Row],[Menge kg Nges]]/1000</f>
        <v>142.34669999999994</v>
      </c>
      <c r="L494" s="1">
        <f>Tabelle4[[#This Row],[Menge kg P2O5]]/1000</f>
        <v>65.486169999999987</v>
      </c>
      <c r="M494" s="1">
        <f>Tabelle4[[#This Row],[Menge t Nges]]/Tabelle4[[#This Row],[Anzahl Lieferscheine]]</f>
        <v>0.32205135746606323</v>
      </c>
      <c r="N494" s="1">
        <f>Tabelle4[[#This Row],[Menge t P2O5]]/Tabelle4[[#This Row],[Anzahl Lieferscheine]]</f>
        <v>0.14815875565610856</v>
      </c>
    </row>
    <row r="495" spans="1:14" x14ac:dyDescent="0.2">
      <c r="A495" s="2" t="s">
        <v>34</v>
      </c>
      <c r="B495" s="2" t="s">
        <v>34</v>
      </c>
      <c r="C495" s="2" t="s">
        <v>6</v>
      </c>
      <c r="D495" s="2" t="s">
        <v>7</v>
      </c>
      <c r="E495" s="2" t="s">
        <v>12</v>
      </c>
      <c r="F495" s="2" t="s">
        <v>61</v>
      </c>
      <c r="G495" s="1">
        <v>161085.81999999983</v>
      </c>
      <c r="H495" s="1">
        <v>69439.399999999994</v>
      </c>
      <c r="I495" s="4">
        <v>419</v>
      </c>
      <c r="J495" s="2" t="s">
        <v>68</v>
      </c>
      <c r="K495" s="1">
        <f>Tabelle4[[#This Row],[Menge kg Nges]]/1000</f>
        <v>161.08581999999984</v>
      </c>
      <c r="L495" s="1">
        <f>Tabelle4[[#This Row],[Menge kg P2O5]]/1000</f>
        <v>69.439399999999992</v>
      </c>
      <c r="M495" s="1">
        <f>Tabelle4[[#This Row],[Menge t Nges]]/Tabelle4[[#This Row],[Anzahl Lieferscheine]]</f>
        <v>0.38445303102625261</v>
      </c>
      <c r="N495" s="1">
        <f>Tabelle4[[#This Row],[Menge t P2O5]]/Tabelle4[[#This Row],[Anzahl Lieferscheine]]</f>
        <v>0.16572649164677802</v>
      </c>
    </row>
    <row r="496" spans="1:14" x14ac:dyDescent="0.2">
      <c r="A496" s="2" t="s">
        <v>34</v>
      </c>
      <c r="B496" s="2" t="s">
        <v>34</v>
      </c>
      <c r="C496" s="2" t="s">
        <v>6</v>
      </c>
      <c r="D496" s="2" t="s">
        <v>7</v>
      </c>
      <c r="E496" s="2" t="s">
        <v>13</v>
      </c>
      <c r="F496" s="2" t="s">
        <v>61</v>
      </c>
      <c r="G496" s="1">
        <v>79829.500000000029</v>
      </c>
      <c r="H496" s="1">
        <v>44750.10000000002</v>
      </c>
      <c r="I496" s="4">
        <v>249</v>
      </c>
      <c r="J496" s="2" t="s">
        <v>68</v>
      </c>
      <c r="K496" s="1">
        <f>Tabelle4[[#This Row],[Menge kg Nges]]/1000</f>
        <v>79.829500000000024</v>
      </c>
      <c r="L496" s="1">
        <f>Tabelle4[[#This Row],[Menge kg P2O5]]/1000</f>
        <v>44.750100000000018</v>
      </c>
      <c r="M496" s="1">
        <f>Tabelle4[[#This Row],[Menge t Nges]]/Tabelle4[[#This Row],[Anzahl Lieferscheine]]</f>
        <v>0.32060040160642578</v>
      </c>
      <c r="N496" s="1">
        <f>Tabelle4[[#This Row],[Menge t P2O5]]/Tabelle4[[#This Row],[Anzahl Lieferscheine]]</f>
        <v>0.1797192771084338</v>
      </c>
    </row>
    <row r="497" spans="1:14" x14ac:dyDescent="0.2">
      <c r="A497" s="2" t="s">
        <v>34</v>
      </c>
      <c r="B497" s="2" t="s">
        <v>34</v>
      </c>
      <c r="C497" s="2" t="s">
        <v>6</v>
      </c>
      <c r="D497" s="2" t="s">
        <v>7</v>
      </c>
      <c r="E497" s="2" t="s">
        <v>14</v>
      </c>
      <c r="F497" s="2" t="s">
        <v>61</v>
      </c>
      <c r="G497" s="1">
        <v>95899.310000000027</v>
      </c>
      <c r="H497" s="1">
        <v>44626.299999999996</v>
      </c>
      <c r="I497" s="4">
        <v>243</v>
      </c>
      <c r="J497" s="2" t="s">
        <v>68</v>
      </c>
      <c r="K497" s="1">
        <f>Tabelle4[[#This Row],[Menge kg Nges]]/1000</f>
        <v>95.899310000000028</v>
      </c>
      <c r="L497" s="1">
        <f>Tabelle4[[#This Row],[Menge kg P2O5]]/1000</f>
        <v>44.626299999999993</v>
      </c>
      <c r="M497" s="1">
        <f>Tabelle4[[#This Row],[Menge t Nges]]/Tabelle4[[#This Row],[Anzahl Lieferscheine]]</f>
        <v>0.39464736625514413</v>
      </c>
      <c r="N497" s="1">
        <f>Tabelle4[[#This Row],[Menge t P2O5]]/Tabelle4[[#This Row],[Anzahl Lieferscheine]]</f>
        <v>0.18364732510288062</v>
      </c>
    </row>
    <row r="498" spans="1:14" x14ac:dyDescent="0.2">
      <c r="A498" s="2" t="s">
        <v>34</v>
      </c>
      <c r="B498" s="2" t="s">
        <v>34</v>
      </c>
      <c r="C498" s="2" t="s">
        <v>6</v>
      </c>
      <c r="D498" s="2" t="s">
        <v>15</v>
      </c>
      <c r="E498" s="2" t="s">
        <v>8</v>
      </c>
      <c r="F498" s="2" t="s">
        <v>61</v>
      </c>
      <c r="G498" s="1">
        <v>13096.749999999998</v>
      </c>
      <c r="H498" s="1">
        <v>9343.4000000000015</v>
      </c>
      <c r="I498" s="4">
        <v>25</v>
      </c>
      <c r="J498" s="2" t="s">
        <v>68</v>
      </c>
      <c r="K498" s="1">
        <f>Tabelle4[[#This Row],[Menge kg Nges]]/1000</f>
        <v>13.096749999999998</v>
      </c>
      <c r="L498" s="1">
        <f>Tabelle4[[#This Row],[Menge kg P2O5]]/1000</f>
        <v>9.3434000000000008</v>
      </c>
      <c r="M498" s="1">
        <f>Tabelle4[[#This Row],[Menge t Nges]]/Tabelle4[[#This Row],[Anzahl Lieferscheine]]</f>
        <v>0.52386999999999995</v>
      </c>
      <c r="N498" s="1">
        <f>Tabelle4[[#This Row],[Menge t P2O5]]/Tabelle4[[#This Row],[Anzahl Lieferscheine]]</f>
        <v>0.37373600000000001</v>
      </c>
    </row>
    <row r="499" spans="1:14" x14ac:dyDescent="0.2">
      <c r="A499" s="2" t="s">
        <v>34</v>
      </c>
      <c r="B499" s="2" t="s">
        <v>34</v>
      </c>
      <c r="C499" s="2" t="s">
        <v>6</v>
      </c>
      <c r="D499" s="2" t="s">
        <v>15</v>
      </c>
      <c r="E499" s="2" t="s">
        <v>16</v>
      </c>
      <c r="F499" s="2" t="s">
        <v>61</v>
      </c>
      <c r="G499" s="1">
        <v>2661.2500000000005</v>
      </c>
      <c r="H499" s="1">
        <v>2019.2600000000002</v>
      </c>
      <c r="I499" s="4">
        <v>11</v>
      </c>
      <c r="J499" s="2" t="s">
        <v>68</v>
      </c>
      <c r="K499" s="1">
        <f>Tabelle4[[#This Row],[Menge kg Nges]]/1000</f>
        <v>2.6612500000000003</v>
      </c>
      <c r="L499" s="1">
        <f>Tabelle4[[#This Row],[Menge kg P2O5]]/1000</f>
        <v>2.0192600000000001</v>
      </c>
      <c r="M499" s="1">
        <f>Tabelle4[[#This Row],[Menge t Nges]]/Tabelle4[[#This Row],[Anzahl Lieferscheine]]</f>
        <v>0.24193181818181822</v>
      </c>
      <c r="N499" s="1">
        <f>Tabelle4[[#This Row],[Menge t P2O5]]/Tabelle4[[#This Row],[Anzahl Lieferscheine]]</f>
        <v>0.1835690909090909</v>
      </c>
    </row>
    <row r="500" spans="1:14" x14ac:dyDescent="0.2">
      <c r="A500" s="2" t="s">
        <v>34</v>
      </c>
      <c r="B500" s="2" t="s">
        <v>34</v>
      </c>
      <c r="C500" s="2" t="s">
        <v>6</v>
      </c>
      <c r="D500" s="2" t="s">
        <v>15</v>
      </c>
      <c r="E500" s="2" t="s">
        <v>17</v>
      </c>
      <c r="F500" s="2" t="s">
        <v>61</v>
      </c>
      <c r="G500" s="1">
        <v>7371.02</v>
      </c>
      <c r="H500" s="1">
        <v>3227.5600000000004</v>
      </c>
      <c r="I500" s="4">
        <v>24</v>
      </c>
      <c r="J500" s="2" t="s">
        <v>68</v>
      </c>
      <c r="K500" s="1">
        <f>Tabelle4[[#This Row],[Menge kg Nges]]/1000</f>
        <v>7.3710200000000006</v>
      </c>
      <c r="L500" s="1">
        <f>Tabelle4[[#This Row],[Menge kg P2O5]]/1000</f>
        <v>3.2275600000000004</v>
      </c>
      <c r="M500" s="1">
        <f>Tabelle4[[#This Row],[Menge t Nges]]/Tabelle4[[#This Row],[Anzahl Lieferscheine]]</f>
        <v>0.30712583333333338</v>
      </c>
      <c r="N500" s="1">
        <f>Tabelle4[[#This Row],[Menge t P2O5]]/Tabelle4[[#This Row],[Anzahl Lieferscheine]]</f>
        <v>0.13448166666666669</v>
      </c>
    </row>
    <row r="501" spans="1:14" x14ac:dyDescent="0.2">
      <c r="A501" s="2" t="s">
        <v>34</v>
      </c>
      <c r="B501" s="2" t="s">
        <v>34</v>
      </c>
      <c r="C501" s="2" t="s">
        <v>6</v>
      </c>
      <c r="D501" s="2" t="s">
        <v>15</v>
      </c>
      <c r="E501" s="2" t="s">
        <v>18</v>
      </c>
      <c r="F501" s="2" t="s">
        <v>61</v>
      </c>
      <c r="G501" s="1">
        <v>26170.440000000002</v>
      </c>
      <c r="H501" s="1">
        <v>18508.95</v>
      </c>
      <c r="I501" s="4">
        <v>52</v>
      </c>
      <c r="J501" s="2" t="s">
        <v>68</v>
      </c>
      <c r="K501" s="1">
        <f>Tabelle4[[#This Row],[Menge kg Nges]]/1000</f>
        <v>26.170440000000003</v>
      </c>
      <c r="L501" s="1">
        <f>Tabelle4[[#This Row],[Menge kg P2O5]]/1000</f>
        <v>18.508950000000002</v>
      </c>
      <c r="M501" s="1">
        <f>Tabelle4[[#This Row],[Menge t Nges]]/Tabelle4[[#This Row],[Anzahl Lieferscheine]]</f>
        <v>0.50327769230769237</v>
      </c>
      <c r="N501" s="1">
        <f>Tabelle4[[#This Row],[Menge t P2O5]]/Tabelle4[[#This Row],[Anzahl Lieferscheine]]</f>
        <v>0.35594134615384621</v>
      </c>
    </row>
    <row r="502" spans="1:14" x14ac:dyDescent="0.2">
      <c r="A502" s="2" t="s">
        <v>34</v>
      </c>
      <c r="B502" s="2" t="s">
        <v>34</v>
      </c>
      <c r="C502" s="2" t="s">
        <v>6</v>
      </c>
      <c r="D502" s="2" t="s">
        <v>15</v>
      </c>
      <c r="E502" s="2" t="s">
        <v>19</v>
      </c>
      <c r="F502" s="2" t="s">
        <v>61</v>
      </c>
      <c r="G502" s="1">
        <v>3981.31</v>
      </c>
      <c r="H502" s="1">
        <v>3332.63</v>
      </c>
      <c r="I502" s="4">
        <v>10</v>
      </c>
      <c r="J502" s="2" t="s">
        <v>68</v>
      </c>
      <c r="K502" s="1">
        <f>Tabelle4[[#This Row],[Menge kg Nges]]/1000</f>
        <v>3.9813100000000001</v>
      </c>
      <c r="L502" s="1">
        <f>Tabelle4[[#This Row],[Menge kg P2O5]]/1000</f>
        <v>3.33263</v>
      </c>
      <c r="M502" s="1">
        <f>Tabelle4[[#This Row],[Menge t Nges]]/Tabelle4[[#This Row],[Anzahl Lieferscheine]]</f>
        <v>0.39813100000000001</v>
      </c>
      <c r="N502" s="1">
        <f>Tabelle4[[#This Row],[Menge t P2O5]]/Tabelle4[[#This Row],[Anzahl Lieferscheine]]</f>
        <v>0.33326299999999998</v>
      </c>
    </row>
    <row r="503" spans="1:14" x14ac:dyDescent="0.2">
      <c r="A503" s="2" t="s">
        <v>34</v>
      </c>
      <c r="B503" s="2" t="s">
        <v>34</v>
      </c>
      <c r="C503" s="2" t="s">
        <v>6</v>
      </c>
      <c r="D503" s="2" t="s">
        <v>15</v>
      </c>
      <c r="E503" s="2" t="s">
        <v>20</v>
      </c>
      <c r="F503" s="2" t="s">
        <v>61</v>
      </c>
      <c r="G503" s="1">
        <v>6563.0700000000033</v>
      </c>
      <c r="H503" s="1">
        <v>4475.49</v>
      </c>
      <c r="I503" s="4">
        <v>84</v>
      </c>
      <c r="J503" s="2" t="s">
        <v>68</v>
      </c>
      <c r="K503" s="1">
        <f>Tabelle4[[#This Row],[Menge kg Nges]]/1000</f>
        <v>6.5630700000000033</v>
      </c>
      <c r="L503" s="1">
        <f>Tabelle4[[#This Row],[Menge kg P2O5]]/1000</f>
        <v>4.4754899999999997</v>
      </c>
      <c r="M503" s="1">
        <f>Tabelle4[[#This Row],[Menge t Nges]]/Tabelle4[[#This Row],[Anzahl Lieferscheine]]</f>
        <v>7.8131785714285751E-2</v>
      </c>
      <c r="N503" s="1">
        <f>Tabelle4[[#This Row],[Menge t P2O5]]/Tabelle4[[#This Row],[Anzahl Lieferscheine]]</f>
        <v>5.3279642857142852E-2</v>
      </c>
    </row>
    <row r="504" spans="1:14" x14ac:dyDescent="0.2">
      <c r="A504" s="2" t="s">
        <v>34</v>
      </c>
      <c r="B504" s="2" t="s">
        <v>34</v>
      </c>
      <c r="C504" s="2" t="s">
        <v>6</v>
      </c>
      <c r="D504" s="2" t="s">
        <v>15</v>
      </c>
      <c r="E504" s="2" t="s">
        <v>21</v>
      </c>
      <c r="F504" s="2" t="s">
        <v>61</v>
      </c>
      <c r="G504" s="1">
        <v>33964.120000000003</v>
      </c>
      <c r="H504" s="1">
        <v>20086.489999999998</v>
      </c>
      <c r="I504" s="4">
        <v>97</v>
      </c>
      <c r="J504" s="2" t="s">
        <v>68</v>
      </c>
      <c r="K504" s="1">
        <f>Tabelle4[[#This Row],[Menge kg Nges]]/1000</f>
        <v>33.964120000000001</v>
      </c>
      <c r="L504" s="1">
        <f>Tabelle4[[#This Row],[Menge kg P2O5]]/1000</f>
        <v>20.086489999999998</v>
      </c>
      <c r="M504" s="1">
        <f>Tabelle4[[#This Row],[Menge t Nges]]/Tabelle4[[#This Row],[Anzahl Lieferscheine]]</f>
        <v>0.3501455670103093</v>
      </c>
      <c r="N504" s="1">
        <f>Tabelle4[[#This Row],[Menge t P2O5]]/Tabelle4[[#This Row],[Anzahl Lieferscheine]]</f>
        <v>0.20707721649484534</v>
      </c>
    </row>
    <row r="505" spans="1:14" x14ac:dyDescent="0.2">
      <c r="A505" s="2" t="s">
        <v>34</v>
      </c>
      <c r="B505" s="2" t="s">
        <v>34</v>
      </c>
      <c r="C505" s="2" t="s">
        <v>6</v>
      </c>
      <c r="D505" s="2" t="s">
        <v>15</v>
      </c>
      <c r="E505" s="2" t="s">
        <v>9</v>
      </c>
      <c r="F505" s="2" t="s">
        <v>61</v>
      </c>
      <c r="G505" s="1">
        <v>19473.11</v>
      </c>
      <c r="H505" s="1">
        <v>9448.9599999999991</v>
      </c>
      <c r="I505" s="4">
        <v>87</v>
      </c>
      <c r="J505" s="2" t="s">
        <v>68</v>
      </c>
      <c r="K505" s="1">
        <f>Tabelle4[[#This Row],[Menge kg Nges]]/1000</f>
        <v>19.473110000000002</v>
      </c>
      <c r="L505" s="1">
        <f>Tabelle4[[#This Row],[Menge kg P2O5]]/1000</f>
        <v>9.4489599999999996</v>
      </c>
      <c r="M505" s="1">
        <f>Tabelle4[[#This Row],[Menge t Nges]]/Tabelle4[[#This Row],[Anzahl Lieferscheine]]</f>
        <v>0.22382885057471266</v>
      </c>
      <c r="N505" s="1">
        <f>Tabelle4[[#This Row],[Menge t P2O5]]/Tabelle4[[#This Row],[Anzahl Lieferscheine]]</f>
        <v>0.1086087356321839</v>
      </c>
    </row>
    <row r="506" spans="1:14" x14ac:dyDescent="0.2">
      <c r="A506" s="2" t="s">
        <v>34</v>
      </c>
      <c r="B506" s="2" t="s">
        <v>34</v>
      </c>
      <c r="C506" s="2" t="s">
        <v>6</v>
      </c>
      <c r="D506" s="2" t="s">
        <v>15</v>
      </c>
      <c r="E506" s="2" t="s">
        <v>10</v>
      </c>
      <c r="F506" s="2" t="s">
        <v>61</v>
      </c>
      <c r="G506" s="1">
        <v>4544.8</v>
      </c>
      <c r="H506" s="1">
        <v>1930.82</v>
      </c>
      <c r="I506" s="4">
        <v>14</v>
      </c>
      <c r="J506" s="2" t="s">
        <v>68</v>
      </c>
      <c r="K506" s="1">
        <f>Tabelle4[[#This Row],[Menge kg Nges]]/1000</f>
        <v>4.5448000000000004</v>
      </c>
      <c r="L506" s="1">
        <f>Tabelle4[[#This Row],[Menge kg P2O5]]/1000</f>
        <v>1.93082</v>
      </c>
      <c r="M506" s="1">
        <f>Tabelle4[[#This Row],[Menge t Nges]]/Tabelle4[[#This Row],[Anzahl Lieferscheine]]</f>
        <v>0.32462857142857143</v>
      </c>
      <c r="N506" s="1">
        <f>Tabelle4[[#This Row],[Menge t P2O5]]/Tabelle4[[#This Row],[Anzahl Lieferscheine]]</f>
        <v>0.13791571428571428</v>
      </c>
    </row>
    <row r="507" spans="1:14" x14ac:dyDescent="0.2">
      <c r="A507" s="2" t="s">
        <v>34</v>
      </c>
      <c r="B507" s="2" t="s">
        <v>34</v>
      </c>
      <c r="C507" s="2" t="s">
        <v>6</v>
      </c>
      <c r="D507" s="2" t="s">
        <v>15</v>
      </c>
      <c r="E507" s="2" t="s">
        <v>23</v>
      </c>
      <c r="F507" s="2" t="s">
        <v>61</v>
      </c>
      <c r="G507" s="1">
        <v>585.76</v>
      </c>
      <c r="H507" s="1">
        <v>270.72000000000003</v>
      </c>
      <c r="I507" s="4">
        <v>3</v>
      </c>
      <c r="J507" s="2" t="s">
        <v>68</v>
      </c>
      <c r="K507" s="1">
        <f>Tabelle4[[#This Row],[Menge kg Nges]]/1000</f>
        <v>0.58575999999999995</v>
      </c>
      <c r="L507" s="1">
        <f>Tabelle4[[#This Row],[Menge kg P2O5]]/1000</f>
        <v>0.27072000000000002</v>
      </c>
      <c r="M507" s="1">
        <f>Tabelle4[[#This Row],[Menge t Nges]]/Tabelle4[[#This Row],[Anzahl Lieferscheine]]</f>
        <v>0.19525333333333331</v>
      </c>
      <c r="N507" s="1">
        <f>Tabelle4[[#This Row],[Menge t P2O5]]/Tabelle4[[#This Row],[Anzahl Lieferscheine]]</f>
        <v>9.0240000000000001E-2</v>
      </c>
    </row>
    <row r="508" spans="1:14" x14ac:dyDescent="0.2">
      <c r="A508" s="2" t="s">
        <v>34</v>
      </c>
      <c r="B508" s="2" t="s">
        <v>34</v>
      </c>
      <c r="C508" s="2" t="s">
        <v>6</v>
      </c>
      <c r="D508" s="2" t="s">
        <v>15</v>
      </c>
      <c r="E508" s="2" t="s">
        <v>12</v>
      </c>
      <c r="F508" s="2" t="s">
        <v>61</v>
      </c>
      <c r="G508" s="1">
        <v>1905.54</v>
      </c>
      <c r="H508" s="1">
        <v>1710.1</v>
      </c>
      <c r="I508" s="4">
        <v>6</v>
      </c>
      <c r="J508" s="2" t="s">
        <v>68</v>
      </c>
      <c r="K508" s="1">
        <f>Tabelle4[[#This Row],[Menge kg Nges]]/1000</f>
        <v>1.90554</v>
      </c>
      <c r="L508" s="1">
        <f>Tabelle4[[#This Row],[Menge kg P2O5]]/1000</f>
        <v>1.7101</v>
      </c>
      <c r="M508" s="1">
        <f>Tabelle4[[#This Row],[Menge t Nges]]/Tabelle4[[#This Row],[Anzahl Lieferscheine]]</f>
        <v>0.31758999999999998</v>
      </c>
      <c r="N508" s="1">
        <f>Tabelle4[[#This Row],[Menge t P2O5]]/Tabelle4[[#This Row],[Anzahl Lieferscheine]]</f>
        <v>0.28501666666666664</v>
      </c>
    </row>
    <row r="509" spans="1:14" x14ac:dyDescent="0.2">
      <c r="A509" s="2" t="s">
        <v>34</v>
      </c>
      <c r="B509" s="2" t="s">
        <v>34</v>
      </c>
      <c r="C509" s="2" t="s">
        <v>6</v>
      </c>
      <c r="D509" s="2" t="s">
        <v>15</v>
      </c>
      <c r="E509" s="2" t="s">
        <v>13</v>
      </c>
      <c r="F509" s="2" t="s">
        <v>61</v>
      </c>
      <c r="G509" s="1">
        <v>5806.44</v>
      </c>
      <c r="H509" s="1">
        <v>3880.15</v>
      </c>
      <c r="I509" s="4">
        <v>22</v>
      </c>
      <c r="J509" s="2" t="s">
        <v>68</v>
      </c>
      <c r="K509" s="1">
        <f>Tabelle4[[#This Row],[Menge kg Nges]]/1000</f>
        <v>5.8064399999999994</v>
      </c>
      <c r="L509" s="1">
        <f>Tabelle4[[#This Row],[Menge kg P2O5]]/1000</f>
        <v>3.88015</v>
      </c>
      <c r="M509" s="1">
        <f>Tabelle4[[#This Row],[Menge t Nges]]/Tabelle4[[#This Row],[Anzahl Lieferscheine]]</f>
        <v>0.26392909090909089</v>
      </c>
      <c r="N509" s="1">
        <f>Tabelle4[[#This Row],[Menge t P2O5]]/Tabelle4[[#This Row],[Anzahl Lieferscheine]]</f>
        <v>0.17637045454545455</v>
      </c>
    </row>
    <row r="510" spans="1:14" x14ac:dyDescent="0.2">
      <c r="A510" s="2" t="s">
        <v>34</v>
      </c>
      <c r="B510" s="2" t="s">
        <v>34</v>
      </c>
      <c r="C510" s="2" t="s">
        <v>6</v>
      </c>
      <c r="D510" s="2" t="s">
        <v>15</v>
      </c>
      <c r="E510" s="2" t="s">
        <v>14</v>
      </c>
      <c r="F510" s="2" t="s">
        <v>61</v>
      </c>
      <c r="G510" s="1">
        <v>367.42</v>
      </c>
      <c r="H510" s="1">
        <v>240.3</v>
      </c>
      <c r="I510" s="4">
        <v>3</v>
      </c>
      <c r="J510" s="2" t="s">
        <v>68</v>
      </c>
      <c r="K510" s="1">
        <f>Tabelle4[[#This Row],[Menge kg Nges]]/1000</f>
        <v>0.36742000000000002</v>
      </c>
      <c r="L510" s="1">
        <f>Tabelle4[[#This Row],[Menge kg P2O5]]/1000</f>
        <v>0.24030000000000001</v>
      </c>
      <c r="M510" s="1">
        <f>Tabelle4[[#This Row],[Menge t Nges]]/Tabelle4[[#This Row],[Anzahl Lieferscheine]]</f>
        <v>0.12247333333333334</v>
      </c>
      <c r="N510" s="1">
        <f>Tabelle4[[#This Row],[Menge t P2O5]]/Tabelle4[[#This Row],[Anzahl Lieferscheine]]</f>
        <v>8.0100000000000005E-2</v>
      </c>
    </row>
    <row r="511" spans="1:14" x14ac:dyDescent="0.2">
      <c r="A511" s="2" t="s">
        <v>34</v>
      </c>
      <c r="B511" s="2" t="s">
        <v>34</v>
      </c>
      <c r="C511" s="2" t="s">
        <v>6</v>
      </c>
      <c r="D511" s="2" t="s">
        <v>15</v>
      </c>
      <c r="E511" s="2" t="s">
        <v>31</v>
      </c>
      <c r="F511" s="2" t="s">
        <v>61</v>
      </c>
      <c r="G511" s="1">
        <v>1618.4</v>
      </c>
      <c r="H511" s="1">
        <v>632.5</v>
      </c>
      <c r="I511" s="4">
        <v>4</v>
      </c>
      <c r="J511" s="2" t="s">
        <v>68</v>
      </c>
      <c r="K511" s="1">
        <f>Tabelle4[[#This Row],[Menge kg Nges]]/1000</f>
        <v>1.6184000000000001</v>
      </c>
      <c r="L511" s="1">
        <f>Tabelle4[[#This Row],[Menge kg P2O5]]/1000</f>
        <v>0.63249999999999995</v>
      </c>
      <c r="M511" s="1">
        <f>Tabelle4[[#This Row],[Menge t Nges]]/Tabelle4[[#This Row],[Anzahl Lieferscheine]]</f>
        <v>0.40460000000000002</v>
      </c>
      <c r="N511" s="1">
        <f>Tabelle4[[#This Row],[Menge t P2O5]]/Tabelle4[[#This Row],[Anzahl Lieferscheine]]</f>
        <v>0.15812499999999999</v>
      </c>
    </row>
    <row r="512" spans="1:14" x14ac:dyDescent="0.2">
      <c r="A512" s="2" t="s">
        <v>34</v>
      </c>
      <c r="B512" s="2" t="s">
        <v>34</v>
      </c>
      <c r="C512" s="2" t="s">
        <v>25</v>
      </c>
      <c r="D512" s="2" t="s">
        <v>25</v>
      </c>
      <c r="E512" s="2" t="s">
        <v>26</v>
      </c>
      <c r="F512" s="2" t="s">
        <v>61</v>
      </c>
      <c r="G512" s="1">
        <v>85018.810000000012</v>
      </c>
      <c r="H512" s="1">
        <v>42865.039999999979</v>
      </c>
      <c r="I512" s="4">
        <v>109</v>
      </c>
      <c r="J512" s="2" t="s">
        <v>68</v>
      </c>
      <c r="K512" s="1">
        <f>Tabelle4[[#This Row],[Menge kg Nges]]/1000</f>
        <v>85.018810000000016</v>
      </c>
      <c r="L512" s="1">
        <f>Tabelle4[[#This Row],[Menge kg P2O5]]/1000</f>
        <v>42.865039999999979</v>
      </c>
      <c r="M512" s="1">
        <f>Tabelle4[[#This Row],[Menge t Nges]]/Tabelle4[[#This Row],[Anzahl Lieferscheine]]</f>
        <v>0.7799890825688075</v>
      </c>
      <c r="N512" s="1">
        <f>Tabelle4[[#This Row],[Menge t P2O5]]/Tabelle4[[#This Row],[Anzahl Lieferscheine]]</f>
        <v>0.39325724770642184</v>
      </c>
    </row>
    <row r="513" spans="1:14" x14ac:dyDescent="0.2">
      <c r="A513" s="2" t="s">
        <v>34</v>
      </c>
      <c r="B513" s="2" t="s">
        <v>45</v>
      </c>
      <c r="C513" s="2" t="s">
        <v>6</v>
      </c>
      <c r="D513" s="2" t="s">
        <v>30</v>
      </c>
      <c r="E513" s="2" t="s">
        <v>26</v>
      </c>
      <c r="F513" s="2" t="s">
        <v>61</v>
      </c>
      <c r="G513" s="1">
        <v>720</v>
      </c>
      <c r="H513" s="1">
        <v>450</v>
      </c>
      <c r="I513" s="4">
        <v>1</v>
      </c>
      <c r="J513" s="2" t="s">
        <v>68</v>
      </c>
      <c r="K513" s="1">
        <f>Tabelle4[[#This Row],[Menge kg Nges]]/1000</f>
        <v>0.72</v>
      </c>
      <c r="L513" s="1">
        <f>Tabelle4[[#This Row],[Menge kg P2O5]]/1000</f>
        <v>0.45</v>
      </c>
      <c r="M513" s="1">
        <f>Tabelle4[[#This Row],[Menge t Nges]]/Tabelle4[[#This Row],[Anzahl Lieferscheine]]</f>
        <v>0.72</v>
      </c>
      <c r="N513" s="1">
        <f>Tabelle4[[#This Row],[Menge t P2O5]]/Tabelle4[[#This Row],[Anzahl Lieferscheine]]</f>
        <v>0.45</v>
      </c>
    </row>
    <row r="514" spans="1:14" x14ac:dyDescent="0.2">
      <c r="A514" s="2" t="s">
        <v>34</v>
      </c>
      <c r="B514" s="2" t="s">
        <v>45</v>
      </c>
      <c r="C514" s="2" t="s">
        <v>6</v>
      </c>
      <c r="D514" s="2" t="s">
        <v>7</v>
      </c>
      <c r="E514" s="2" t="s">
        <v>11</v>
      </c>
      <c r="F514" s="2" t="s">
        <v>61</v>
      </c>
      <c r="G514" s="1">
        <v>460.35</v>
      </c>
      <c r="H514" s="1">
        <v>174.15</v>
      </c>
      <c r="I514" s="4">
        <v>1</v>
      </c>
      <c r="J514" s="2" t="s">
        <v>68</v>
      </c>
      <c r="K514" s="1">
        <f>Tabelle4[[#This Row],[Menge kg Nges]]/1000</f>
        <v>0.46035000000000004</v>
      </c>
      <c r="L514" s="1">
        <f>Tabelle4[[#This Row],[Menge kg P2O5]]/1000</f>
        <v>0.17415</v>
      </c>
      <c r="M514" s="1">
        <f>Tabelle4[[#This Row],[Menge t Nges]]/Tabelle4[[#This Row],[Anzahl Lieferscheine]]</f>
        <v>0.46035000000000004</v>
      </c>
      <c r="N514" s="1">
        <f>Tabelle4[[#This Row],[Menge t P2O5]]/Tabelle4[[#This Row],[Anzahl Lieferscheine]]</f>
        <v>0.17415</v>
      </c>
    </row>
    <row r="515" spans="1:14" x14ac:dyDescent="0.2">
      <c r="A515" s="2" t="s">
        <v>34</v>
      </c>
      <c r="B515" s="2" t="s">
        <v>51</v>
      </c>
      <c r="C515" s="2" t="s">
        <v>6</v>
      </c>
      <c r="D515" s="2" t="s">
        <v>30</v>
      </c>
      <c r="E515" s="2" t="s">
        <v>26</v>
      </c>
      <c r="F515" s="2" t="s">
        <v>61</v>
      </c>
      <c r="G515" s="1">
        <v>685.8</v>
      </c>
      <c r="H515" s="1">
        <v>235.9</v>
      </c>
      <c r="I515" s="4">
        <v>3</v>
      </c>
      <c r="J515" s="2" t="s">
        <v>68</v>
      </c>
      <c r="K515" s="1">
        <f>Tabelle4[[#This Row],[Menge kg Nges]]/1000</f>
        <v>0.68579999999999997</v>
      </c>
      <c r="L515" s="1">
        <f>Tabelle4[[#This Row],[Menge kg P2O5]]/1000</f>
        <v>0.2359</v>
      </c>
      <c r="M515" s="1">
        <f>Tabelle4[[#This Row],[Menge t Nges]]/Tabelle4[[#This Row],[Anzahl Lieferscheine]]</f>
        <v>0.2286</v>
      </c>
      <c r="N515" s="1">
        <f>Tabelle4[[#This Row],[Menge t P2O5]]/Tabelle4[[#This Row],[Anzahl Lieferscheine]]</f>
        <v>7.8633333333333333E-2</v>
      </c>
    </row>
    <row r="516" spans="1:14" x14ac:dyDescent="0.2">
      <c r="A516" s="2" t="s">
        <v>34</v>
      </c>
      <c r="B516" s="2" t="s">
        <v>51</v>
      </c>
      <c r="C516" s="2" t="s">
        <v>6</v>
      </c>
      <c r="D516" s="2" t="s">
        <v>7</v>
      </c>
      <c r="E516" s="2" t="s">
        <v>9</v>
      </c>
      <c r="F516" s="2" t="s">
        <v>61</v>
      </c>
      <c r="G516" s="1">
        <v>708.3</v>
      </c>
      <c r="H516" s="1">
        <v>292.2</v>
      </c>
      <c r="I516" s="4">
        <v>4</v>
      </c>
      <c r="J516" s="2" t="s">
        <v>68</v>
      </c>
      <c r="K516" s="1">
        <f>Tabelle4[[#This Row],[Menge kg Nges]]/1000</f>
        <v>0.70829999999999993</v>
      </c>
      <c r="L516" s="1">
        <f>Tabelle4[[#This Row],[Menge kg P2O5]]/1000</f>
        <v>0.29220000000000002</v>
      </c>
      <c r="M516" s="1">
        <f>Tabelle4[[#This Row],[Menge t Nges]]/Tabelle4[[#This Row],[Anzahl Lieferscheine]]</f>
        <v>0.17707499999999998</v>
      </c>
      <c r="N516" s="1">
        <f>Tabelle4[[#This Row],[Menge t P2O5]]/Tabelle4[[#This Row],[Anzahl Lieferscheine]]</f>
        <v>7.3050000000000004E-2</v>
      </c>
    </row>
    <row r="517" spans="1:14" x14ac:dyDescent="0.2">
      <c r="A517" s="2" t="s">
        <v>34</v>
      </c>
      <c r="B517" s="2" t="s">
        <v>51</v>
      </c>
      <c r="C517" s="2" t="s">
        <v>6</v>
      </c>
      <c r="D517" s="2" t="s">
        <v>7</v>
      </c>
      <c r="E517" s="2" t="s">
        <v>12</v>
      </c>
      <c r="F517" s="2" t="s">
        <v>61</v>
      </c>
      <c r="G517" s="1">
        <v>1823.6000000000001</v>
      </c>
      <c r="H517" s="1">
        <v>792.1</v>
      </c>
      <c r="I517" s="4">
        <v>15</v>
      </c>
      <c r="J517" s="2" t="s">
        <v>68</v>
      </c>
      <c r="K517" s="1">
        <f>Tabelle4[[#This Row],[Menge kg Nges]]/1000</f>
        <v>1.8236000000000001</v>
      </c>
      <c r="L517" s="1">
        <f>Tabelle4[[#This Row],[Menge kg P2O5]]/1000</f>
        <v>0.79210000000000003</v>
      </c>
      <c r="M517" s="1">
        <f>Tabelle4[[#This Row],[Menge t Nges]]/Tabelle4[[#This Row],[Anzahl Lieferscheine]]</f>
        <v>0.12157333333333334</v>
      </c>
      <c r="N517" s="1">
        <f>Tabelle4[[#This Row],[Menge t P2O5]]/Tabelle4[[#This Row],[Anzahl Lieferscheine]]</f>
        <v>5.2806666666666668E-2</v>
      </c>
    </row>
    <row r="518" spans="1:14" x14ac:dyDescent="0.2">
      <c r="A518" s="2" t="s">
        <v>34</v>
      </c>
      <c r="B518" s="2" t="s">
        <v>52</v>
      </c>
      <c r="C518" s="2" t="s">
        <v>6</v>
      </c>
      <c r="D518" s="2" t="s">
        <v>30</v>
      </c>
      <c r="E518" s="2" t="s">
        <v>26</v>
      </c>
      <c r="F518" s="2" t="s">
        <v>61</v>
      </c>
      <c r="G518" s="1">
        <v>229.02</v>
      </c>
      <c r="H518" s="1">
        <v>83.82</v>
      </c>
      <c r="I518" s="4">
        <v>1</v>
      </c>
      <c r="J518" s="2" t="s">
        <v>68</v>
      </c>
      <c r="K518" s="1">
        <f>Tabelle4[[#This Row],[Menge kg Nges]]/1000</f>
        <v>0.22902</v>
      </c>
      <c r="L518" s="1">
        <f>Tabelle4[[#This Row],[Menge kg P2O5]]/1000</f>
        <v>8.3819999999999992E-2</v>
      </c>
      <c r="M518" s="1">
        <f>Tabelle4[[#This Row],[Menge t Nges]]/Tabelle4[[#This Row],[Anzahl Lieferscheine]]</f>
        <v>0.22902</v>
      </c>
      <c r="N518" s="1">
        <f>Tabelle4[[#This Row],[Menge t P2O5]]/Tabelle4[[#This Row],[Anzahl Lieferscheine]]</f>
        <v>8.3819999999999992E-2</v>
      </c>
    </row>
    <row r="519" spans="1:14" x14ac:dyDescent="0.2">
      <c r="A519" s="2" t="s">
        <v>34</v>
      </c>
      <c r="B519" s="2" t="s">
        <v>52</v>
      </c>
      <c r="C519" s="2" t="s">
        <v>6</v>
      </c>
      <c r="D519" s="2" t="s">
        <v>7</v>
      </c>
      <c r="E519" s="2" t="s">
        <v>9</v>
      </c>
      <c r="F519" s="2" t="s">
        <v>61</v>
      </c>
      <c r="G519" s="1">
        <v>183.6</v>
      </c>
      <c r="H519" s="1">
        <v>75.599999999999994</v>
      </c>
      <c r="I519" s="4">
        <v>1</v>
      </c>
      <c r="J519" s="2" t="s">
        <v>68</v>
      </c>
      <c r="K519" s="1">
        <f>Tabelle4[[#This Row],[Menge kg Nges]]/1000</f>
        <v>0.18359999999999999</v>
      </c>
      <c r="L519" s="1">
        <f>Tabelle4[[#This Row],[Menge kg P2O5]]/1000</f>
        <v>7.5600000000000001E-2</v>
      </c>
      <c r="M519" s="1">
        <f>Tabelle4[[#This Row],[Menge t Nges]]/Tabelle4[[#This Row],[Anzahl Lieferscheine]]</f>
        <v>0.18359999999999999</v>
      </c>
      <c r="N519" s="1">
        <f>Tabelle4[[#This Row],[Menge t P2O5]]/Tabelle4[[#This Row],[Anzahl Lieferscheine]]</f>
        <v>7.5600000000000001E-2</v>
      </c>
    </row>
    <row r="520" spans="1:14" x14ac:dyDescent="0.2">
      <c r="A520" s="2" t="s">
        <v>34</v>
      </c>
      <c r="B520" s="2" t="s">
        <v>37</v>
      </c>
      <c r="C520" s="2" t="s">
        <v>6</v>
      </c>
      <c r="D520" s="2" t="s">
        <v>7</v>
      </c>
      <c r="E520" s="2" t="s">
        <v>9</v>
      </c>
      <c r="F520" s="2" t="s">
        <v>61</v>
      </c>
      <c r="G520" s="1">
        <v>480</v>
      </c>
      <c r="H520" s="1">
        <v>200</v>
      </c>
      <c r="I520" s="4">
        <v>1</v>
      </c>
      <c r="J520" s="2" t="s">
        <v>68</v>
      </c>
      <c r="K520" s="1">
        <f>Tabelle4[[#This Row],[Menge kg Nges]]/1000</f>
        <v>0.48</v>
      </c>
      <c r="L520" s="1">
        <f>Tabelle4[[#This Row],[Menge kg P2O5]]/1000</f>
        <v>0.2</v>
      </c>
      <c r="M520" s="1">
        <f>Tabelle4[[#This Row],[Menge t Nges]]/Tabelle4[[#This Row],[Anzahl Lieferscheine]]</f>
        <v>0.48</v>
      </c>
      <c r="N520" s="1">
        <f>Tabelle4[[#This Row],[Menge t P2O5]]/Tabelle4[[#This Row],[Anzahl Lieferscheine]]</f>
        <v>0.2</v>
      </c>
    </row>
    <row r="521" spans="1:14" x14ac:dyDescent="0.2">
      <c r="A521" s="2" t="s">
        <v>34</v>
      </c>
      <c r="B521" s="2" t="s">
        <v>37</v>
      </c>
      <c r="C521" s="2" t="s">
        <v>6</v>
      </c>
      <c r="D521" s="2" t="s">
        <v>7</v>
      </c>
      <c r="E521" s="2" t="s">
        <v>12</v>
      </c>
      <c r="F521" s="2" t="s">
        <v>61</v>
      </c>
      <c r="G521" s="1">
        <v>1165</v>
      </c>
      <c r="H521" s="1">
        <v>360</v>
      </c>
      <c r="I521" s="4">
        <v>1</v>
      </c>
      <c r="J521" s="2" t="s">
        <v>68</v>
      </c>
      <c r="K521" s="1">
        <f>Tabelle4[[#This Row],[Menge kg Nges]]/1000</f>
        <v>1.165</v>
      </c>
      <c r="L521" s="1">
        <f>Tabelle4[[#This Row],[Menge kg P2O5]]/1000</f>
        <v>0.36</v>
      </c>
      <c r="M521" s="1">
        <f>Tabelle4[[#This Row],[Menge t Nges]]/Tabelle4[[#This Row],[Anzahl Lieferscheine]]</f>
        <v>1.165</v>
      </c>
      <c r="N521" s="1">
        <f>Tabelle4[[#This Row],[Menge t P2O5]]/Tabelle4[[#This Row],[Anzahl Lieferscheine]]</f>
        <v>0.36</v>
      </c>
    </row>
    <row r="522" spans="1:14" x14ac:dyDescent="0.2">
      <c r="A522" s="2" t="s">
        <v>34</v>
      </c>
      <c r="B522" s="2" t="s">
        <v>37</v>
      </c>
      <c r="C522" s="2" t="s">
        <v>6</v>
      </c>
      <c r="D522" s="2" t="s">
        <v>7</v>
      </c>
      <c r="E522" s="2" t="s">
        <v>13</v>
      </c>
      <c r="F522" s="2" t="s">
        <v>61</v>
      </c>
      <c r="G522" s="1">
        <v>190</v>
      </c>
      <c r="H522" s="1">
        <v>130</v>
      </c>
      <c r="I522" s="4">
        <v>1</v>
      </c>
      <c r="J522" s="2" t="s">
        <v>68</v>
      </c>
      <c r="K522" s="1">
        <f>Tabelle4[[#This Row],[Menge kg Nges]]/1000</f>
        <v>0.19</v>
      </c>
      <c r="L522" s="1">
        <f>Tabelle4[[#This Row],[Menge kg P2O5]]/1000</f>
        <v>0.13</v>
      </c>
      <c r="M522" s="1">
        <f>Tabelle4[[#This Row],[Menge t Nges]]/Tabelle4[[#This Row],[Anzahl Lieferscheine]]</f>
        <v>0.19</v>
      </c>
      <c r="N522" s="1">
        <f>Tabelle4[[#This Row],[Menge t P2O5]]/Tabelle4[[#This Row],[Anzahl Lieferscheine]]</f>
        <v>0.13</v>
      </c>
    </row>
    <row r="523" spans="1:14" x14ac:dyDescent="0.2">
      <c r="A523" s="2" t="s">
        <v>34</v>
      </c>
      <c r="B523" s="2" t="s">
        <v>38</v>
      </c>
      <c r="C523" s="2" t="s">
        <v>6</v>
      </c>
      <c r="D523" s="2" t="s">
        <v>15</v>
      </c>
      <c r="E523" s="2" t="s">
        <v>21</v>
      </c>
      <c r="F523" s="2" t="s">
        <v>61</v>
      </c>
      <c r="G523" s="1">
        <v>624</v>
      </c>
      <c r="H523" s="1">
        <v>360</v>
      </c>
      <c r="I523" s="4">
        <v>1</v>
      </c>
      <c r="J523" s="2" t="s">
        <v>68</v>
      </c>
      <c r="K523" s="1">
        <f>Tabelle4[[#This Row],[Menge kg Nges]]/1000</f>
        <v>0.624</v>
      </c>
      <c r="L523" s="1">
        <f>Tabelle4[[#This Row],[Menge kg P2O5]]/1000</f>
        <v>0.36</v>
      </c>
      <c r="M523" s="1">
        <f>Tabelle4[[#This Row],[Menge t Nges]]/Tabelle4[[#This Row],[Anzahl Lieferscheine]]</f>
        <v>0.624</v>
      </c>
      <c r="N523" s="1">
        <f>Tabelle4[[#This Row],[Menge t P2O5]]/Tabelle4[[#This Row],[Anzahl Lieferscheine]]</f>
        <v>0.36</v>
      </c>
    </row>
    <row r="524" spans="1:14" x14ac:dyDescent="0.2">
      <c r="A524" s="2" t="s">
        <v>34</v>
      </c>
      <c r="B524" s="2" t="s">
        <v>39</v>
      </c>
      <c r="C524" s="2" t="s">
        <v>6</v>
      </c>
      <c r="D524" s="2" t="s">
        <v>30</v>
      </c>
      <c r="E524" s="2" t="s">
        <v>26</v>
      </c>
      <c r="F524" s="2" t="s">
        <v>61</v>
      </c>
      <c r="G524" s="1">
        <v>3390.15</v>
      </c>
      <c r="H524" s="1">
        <v>1412.92</v>
      </c>
      <c r="I524" s="4">
        <v>12</v>
      </c>
      <c r="J524" s="2" t="s">
        <v>68</v>
      </c>
      <c r="K524" s="1">
        <f>Tabelle4[[#This Row],[Menge kg Nges]]/1000</f>
        <v>3.3901500000000002</v>
      </c>
      <c r="L524" s="1">
        <f>Tabelle4[[#This Row],[Menge kg P2O5]]/1000</f>
        <v>1.4129200000000002</v>
      </c>
      <c r="M524" s="1">
        <f>Tabelle4[[#This Row],[Menge t Nges]]/Tabelle4[[#This Row],[Anzahl Lieferscheine]]</f>
        <v>0.2825125</v>
      </c>
      <c r="N524" s="1">
        <f>Tabelle4[[#This Row],[Menge t P2O5]]/Tabelle4[[#This Row],[Anzahl Lieferscheine]]</f>
        <v>0.11774333333333335</v>
      </c>
    </row>
    <row r="525" spans="1:14" x14ac:dyDescent="0.2">
      <c r="A525" s="2" t="s">
        <v>34</v>
      </c>
      <c r="B525" s="2" t="s">
        <v>39</v>
      </c>
      <c r="C525" s="2" t="s">
        <v>6</v>
      </c>
      <c r="D525" s="2" t="s">
        <v>7</v>
      </c>
      <c r="E525" s="2" t="s">
        <v>9</v>
      </c>
      <c r="F525" s="2" t="s">
        <v>61</v>
      </c>
      <c r="G525" s="1">
        <v>306</v>
      </c>
      <c r="H525" s="1">
        <v>126</v>
      </c>
      <c r="I525" s="4">
        <v>1</v>
      </c>
      <c r="J525" s="2" t="s">
        <v>68</v>
      </c>
      <c r="K525" s="1">
        <f>Tabelle4[[#This Row],[Menge kg Nges]]/1000</f>
        <v>0.30599999999999999</v>
      </c>
      <c r="L525" s="1">
        <f>Tabelle4[[#This Row],[Menge kg P2O5]]/1000</f>
        <v>0.126</v>
      </c>
      <c r="M525" s="1">
        <f>Tabelle4[[#This Row],[Menge t Nges]]/Tabelle4[[#This Row],[Anzahl Lieferscheine]]</f>
        <v>0.30599999999999999</v>
      </c>
      <c r="N525" s="1">
        <f>Tabelle4[[#This Row],[Menge t P2O5]]/Tabelle4[[#This Row],[Anzahl Lieferscheine]]</f>
        <v>0.126</v>
      </c>
    </row>
    <row r="526" spans="1:14" x14ac:dyDescent="0.2">
      <c r="A526" s="2" t="s">
        <v>34</v>
      </c>
      <c r="B526" s="2" t="s">
        <v>39</v>
      </c>
      <c r="C526" s="2" t="s">
        <v>6</v>
      </c>
      <c r="D526" s="2" t="s">
        <v>7</v>
      </c>
      <c r="E526" s="2" t="s">
        <v>11</v>
      </c>
      <c r="F526" s="2" t="s">
        <v>61</v>
      </c>
      <c r="G526" s="1">
        <v>1323.2</v>
      </c>
      <c r="H526" s="1">
        <v>692.4</v>
      </c>
      <c r="I526" s="4">
        <v>2</v>
      </c>
      <c r="J526" s="2" t="s">
        <v>68</v>
      </c>
      <c r="K526" s="1">
        <f>Tabelle4[[#This Row],[Menge kg Nges]]/1000</f>
        <v>1.3232000000000002</v>
      </c>
      <c r="L526" s="1">
        <f>Tabelle4[[#This Row],[Menge kg P2O5]]/1000</f>
        <v>0.69240000000000002</v>
      </c>
      <c r="M526" s="1">
        <f>Tabelle4[[#This Row],[Menge t Nges]]/Tabelle4[[#This Row],[Anzahl Lieferscheine]]</f>
        <v>0.66160000000000008</v>
      </c>
      <c r="N526" s="1">
        <f>Tabelle4[[#This Row],[Menge t P2O5]]/Tabelle4[[#This Row],[Anzahl Lieferscheine]]</f>
        <v>0.34620000000000001</v>
      </c>
    </row>
    <row r="527" spans="1:14" x14ac:dyDescent="0.2">
      <c r="A527" s="2" t="s">
        <v>34</v>
      </c>
      <c r="B527" s="2" t="s">
        <v>39</v>
      </c>
      <c r="C527" s="2" t="s">
        <v>6</v>
      </c>
      <c r="D527" s="2" t="s">
        <v>7</v>
      </c>
      <c r="E527" s="2" t="s">
        <v>12</v>
      </c>
      <c r="F527" s="2" t="s">
        <v>61</v>
      </c>
      <c r="G527" s="1">
        <v>2819.88</v>
      </c>
      <c r="H527" s="1">
        <v>1005.48</v>
      </c>
      <c r="I527" s="4">
        <v>7</v>
      </c>
      <c r="J527" s="2" t="s">
        <v>68</v>
      </c>
      <c r="K527" s="1">
        <f>Tabelle4[[#This Row],[Menge kg Nges]]/1000</f>
        <v>2.8198799999999999</v>
      </c>
      <c r="L527" s="1">
        <f>Tabelle4[[#This Row],[Menge kg P2O5]]/1000</f>
        <v>1.0054799999999999</v>
      </c>
      <c r="M527" s="1">
        <f>Tabelle4[[#This Row],[Menge t Nges]]/Tabelle4[[#This Row],[Anzahl Lieferscheine]]</f>
        <v>0.40283999999999998</v>
      </c>
      <c r="N527" s="1">
        <f>Tabelle4[[#This Row],[Menge t P2O5]]/Tabelle4[[#This Row],[Anzahl Lieferscheine]]</f>
        <v>0.14363999999999999</v>
      </c>
    </row>
    <row r="528" spans="1:14" x14ac:dyDescent="0.2">
      <c r="A528" s="2" t="s">
        <v>34</v>
      </c>
      <c r="B528" s="2" t="s">
        <v>39</v>
      </c>
      <c r="C528" s="2" t="s">
        <v>6</v>
      </c>
      <c r="D528" s="2" t="s">
        <v>7</v>
      </c>
      <c r="E528" s="2" t="s">
        <v>14</v>
      </c>
      <c r="F528" s="2" t="s">
        <v>61</v>
      </c>
      <c r="G528" s="1">
        <v>693.09999999999991</v>
      </c>
      <c r="H528" s="1">
        <v>298.75</v>
      </c>
      <c r="I528" s="4">
        <v>4</v>
      </c>
      <c r="J528" s="2" t="s">
        <v>68</v>
      </c>
      <c r="K528" s="1">
        <f>Tabelle4[[#This Row],[Menge kg Nges]]/1000</f>
        <v>0.69309999999999994</v>
      </c>
      <c r="L528" s="1">
        <f>Tabelle4[[#This Row],[Menge kg P2O5]]/1000</f>
        <v>0.29875000000000002</v>
      </c>
      <c r="M528" s="1">
        <f>Tabelle4[[#This Row],[Menge t Nges]]/Tabelle4[[#This Row],[Anzahl Lieferscheine]]</f>
        <v>0.17327499999999998</v>
      </c>
      <c r="N528" s="1">
        <f>Tabelle4[[#This Row],[Menge t P2O5]]/Tabelle4[[#This Row],[Anzahl Lieferscheine]]</f>
        <v>7.4687500000000004E-2</v>
      </c>
    </row>
    <row r="529" spans="1:14" x14ac:dyDescent="0.2">
      <c r="A529" s="2" t="s">
        <v>34</v>
      </c>
      <c r="B529" s="2" t="s">
        <v>39</v>
      </c>
      <c r="C529" s="2" t="s">
        <v>6</v>
      </c>
      <c r="D529" s="2" t="s">
        <v>15</v>
      </c>
      <c r="E529" s="2" t="s">
        <v>21</v>
      </c>
      <c r="F529" s="2" t="s">
        <v>61</v>
      </c>
      <c r="G529" s="1">
        <v>285.60000000000002</v>
      </c>
      <c r="H529" s="1">
        <v>168</v>
      </c>
      <c r="I529" s="4">
        <v>1</v>
      </c>
      <c r="J529" s="2" t="s">
        <v>68</v>
      </c>
      <c r="K529" s="1">
        <f>Tabelle4[[#This Row],[Menge kg Nges]]/1000</f>
        <v>0.28560000000000002</v>
      </c>
      <c r="L529" s="1">
        <f>Tabelle4[[#This Row],[Menge kg P2O5]]/1000</f>
        <v>0.16800000000000001</v>
      </c>
      <c r="M529" s="1">
        <f>Tabelle4[[#This Row],[Menge t Nges]]/Tabelle4[[#This Row],[Anzahl Lieferscheine]]</f>
        <v>0.28560000000000002</v>
      </c>
      <c r="N529" s="1">
        <f>Tabelle4[[#This Row],[Menge t P2O5]]/Tabelle4[[#This Row],[Anzahl Lieferscheine]]</f>
        <v>0.16800000000000001</v>
      </c>
    </row>
    <row r="530" spans="1:14" x14ac:dyDescent="0.2">
      <c r="A530" s="2" t="s">
        <v>34</v>
      </c>
      <c r="B530" s="2" t="s">
        <v>28</v>
      </c>
      <c r="C530" s="2" t="s">
        <v>6</v>
      </c>
      <c r="D530" s="2" t="s">
        <v>30</v>
      </c>
      <c r="E530" s="2" t="s">
        <v>26</v>
      </c>
      <c r="F530" s="2" t="s">
        <v>61</v>
      </c>
      <c r="G530" s="1">
        <v>4785.33</v>
      </c>
      <c r="H530" s="1">
        <v>3056.76</v>
      </c>
      <c r="I530" s="4">
        <v>7</v>
      </c>
      <c r="J530" s="2" t="s">
        <v>68</v>
      </c>
      <c r="K530" s="1">
        <f>Tabelle4[[#This Row],[Menge kg Nges]]/1000</f>
        <v>4.7853300000000001</v>
      </c>
      <c r="L530" s="1">
        <f>Tabelle4[[#This Row],[Menge kg P2O5]]/1000</f>
        <v>3.0567600000000001</v>
      </c>
      <c r="M530" s="1">
        <f>Tabelle4[[#This Row],[Menge t Nges]]/Tabelle4[[#This Row],[Anzahl Lieferscheine]]</f>
        <v>0.68361857142857141</v>
      </c>
      <c r="N530" s="1">
        <f>Tabelle4[[#This Row],[Menge t P2O5]]/Tabelle4[[#This Row],[Anzahl Lieferscheine]]</f>
        <v>0.43668000000000001</v>
      </c>
    </row>
    <row r="531" spans="1:14" x14ac:dyDescent="0.2">
      <c r="A531" s="2" t="s">
        <v>34</v>
      </c>
      <c r="B531" s="2" t="s">
        <v>28</v>
      </c>
      <c r="C531" s="2" t="s">
        <v>6</v>
      </c>
      <c r="D531" s="2" t="s">
        <v>7</v>
      </c>
      <c r="E531" s="2" t="s">
        <v>9</v>
      </c>
      <c r="F531" s="2" t="s">
        <v>61</v>
      </c>
      <c r="G531" s="1">
        <v>2413.5</v>
      </c>
      <c r="H531" s="1">
        <v>1002.5</v>
      </c>
      <c r="I531" s="4">
        <v>3</v>
      </c>
      <c r="J531" s="2" t="s">
        <v>68</v>
      </c>
      <c r="K531" s="1">
        <f>Tabelle4[[#This Row],[Menge kg Nges]]/1000</f>
        <v>2.4135</v>
      </c>
      <c r="L531" s="1">
        <f>Tabelle4[[#This Row],[Menge kg P2O5]]/1000</f>
        <v>1.0024999999999999</v>
      </c>
      <c r="M531" s="1">
        <f>Tabelle4[[#This Row],[Menge t Nges]]/Tabelle4[[#This Row],[Anzahl Lieferscheine]]</f>
        <v>0.80449999999999999</v>
      </c>
      <c r="N531" s="1">
        <f>Tabelle4[[#This Row],[Menge t P2O5]]/Tabelle4[[#This Row],[Anzahl Lieferscheine]]</f>
        <v>0.33416666666666667</v>
      </c>
    </row>
    <row r="532" spans="1:14" x14ac:dyDescent="0.2">
      <c r="A532" s="2" t="s">
        <v>34</v>
      </c>
      <c r="B532" s="2" t="s">
        <v>28</v>
      </c>
      <c r="C532" s="2" t="s">
        <v>6</v>
      </c>
      <c r="D532" s="2" t="s">
        <v>7</v>
      </c>
      <c r="E532" s="2" t="s">
        <v>11</v>
      </c>
      <c r="F532" s="2" t="s">
        <v>61</v>
      </c>
      <c r="G532" s="1">
        <v>875</v>
      </c>
      <c r="H532" s="1">
        <v>490</v>
      </c>
      <c r="I532" s="4">
        <v>1</v>
      </c>
      <c r="J532" s="2" t="s">
        <v>68</v>
      </c>
      <c r="K532" s="1">
        <f>Tabelle4[[#This Row],[Menge kg Nges]]/1000</f>
        <v>0.875</v>
      </c>
      <c r="L532" s="1">
        <f>Tabelle4[[#This Row],[Menge kg P2O5]]/1000</f>
        <v>0.49</v>
      </c>
      <c r="M532" s="1">
        <f>Tabelle4[[#This Row],[Menge t Nges]]/Tabelle4[[#This Row],[Anzahl Lieferscheine]]</f>
        <v>0.875</v>
      </c>
      <c r="N532" s="1">
        <f>Tabelle4[[#This Row],[Menge t P2O5]]/Tabelle4[[#This Row],[Anzahl Lieferscheine]]</f>
        <v>0.49</v>
      </c>
    </row>
    <row r="533" spans="1:14" x14ac:dyDescent="0.2">
      <c r="A533" s="2" t="s">
        <v>34</v>
      </c>
      <c r="B533" s="2" t="s">
        <v>28</v>
      </c>
      <c r="C533" s="2" t="s">
        <v>6</v>
      </c>
      <c r="D533" s="2" t="s">
        <v>7</v>
      </c>
      <c r="E533" s="2" t="s">
        <v>12</v>
      </c>
      <c r="F533" s="2" t="s">
        <v>61</v>
      </c>
      <c r="G533" s="1">
        <v>400</v>
      </c>
      <c r="H533" s="1">
        <v>250</v>
      </c>
      <c r="I533" s="4">
        <v>1</v>
      </c>
      <c r="J533" s="2" t="s">
        <v>68</v>
      </c>
      <c r="K533" s="1">
        <f>Tabelle4[[#This Row],[Menge kg Nges]]/1000</f>
        <v>0.4</v>
      </c>
      <c r="L533" s="1">
        <f>Tabelle4[[#This Row],[Menge kg P2O5]]/1000</f>
        <v>0.25</v>
      </c>
      <c r="M533" s="1">
        <f>Tabelle4[[#This Row],[Menge t Nges]]/Tabelle4[[#This Row],[Anzahl Lieferscheine]]</f>
        <v>0.4</v>
      </c>
      <c r="N533" s="1">
        <f>Tabelle4[[#This Row],[Menge t P2O5]]/Tabelle4[[#This Row],[Anzahl Lieferscheine]]</f>
        <v>0.25</v>
      </c>
    </row>
    <row r="534" spans="1:14" x14ac:dyDescent="0.2">
      <c r="A534" s="2" t="s">
        <v>34</v>
      </c>
      <c r="B534" s="2" t="s">
        <v>28</v>
      </c>
      <c r="C534" s="2" t="s">
        <v>6</v>
      </c>
      <c r="D534" s="2" t="s">
        <v>7</v>
      </c>
      <c r="E534" s="2" t="s">
        <v>13</v>
      </c>
      <c r="F534" s="2" t="s">
        <v>61</v>
      </c>
      <c r="G534" s="1">
        <v>4752.3999999999996</v>
      </c>
      <c r="H534" s="1">
        <v>3126</v>
      </c>
      <c r="I534" s="4">
        <v>13</v>
      </c>
      <c r="J534" s="2" t="s">
        <v>68</v>
      </c>
      <c r="K534" s="1">
        <f>Tabelle4[[#This Row],[Menge kg Nges]]/1000</f>
        <v>4.7523999999999997</v>
      </c>
      <c r="L534" s="1">
        <f>Tabelle4[[#This Row],[Menge kg P2O5]]/1000</f>
        <v>3.1259999999999999</v>
      </c>
      <c r="M534" s="1">
        <f>Tabelle4[[#This Row],[Menge t Nges]]/Tabelle4[[#This Row],[Anzahl Lieferscheine]]</f>
        <v>0.36556923076923076</v>
      </c>
      <c r="N534" s="1">
        <f>Tabelle4[[#This Row],[Menge t P2O5]]/Tabelle4[[#This Row],[Anzahl Lieferscheine]]</f>
        <v>0.24046153846153845</v>
      </c>
    </row>
    <row r="535" spans="1:14" x14ac:dyDescent="0.2">
      <c r="A535" s="2" t="s">
        <v>34</v>
      </c>
      <c r="B535" s="2" t="s">
        <v>28</v>
      </c>
      <c r="C535" s="2" t="s">
        <v>6</v>
      </c>
      <c r="D535" s="2" t="s">
        <v>15</v>
      </c>
      <c r="E535" s="2" t="s">
        <v>8</v>
      </c>
      <c r="F535" s="2" t="s">
        <v>61</v>
      </c>
      <c r="G535" s="1">
        <v>1248</v>
      </c>
      <c r="H535" s="1">
        <v>520</v>
      </c>
      <c r="I535" s="4">
        <v>1</v>
      </c>
      <c r="J535" s="2" t="s">
        <v>68</v>
      </c>
      <c r="K535" s="1">
        <f>Tabelle4[[#This Row],[Menge kg Nges]]/1000</f>
        <v>1.248</v>
      </c>
      <c r="L535" s="1">
        <f>Tabelle4[[#This Row],[Menge kg P2O5]]/1000</f>
        <v>0.52</v>
      </c>
      <c r="M535" s="1">
        <f>Tabelle4[[#This Row],[Menge t Nges]]/Tabelle4[[#This Row],[Anzahl Lieferscheine]]</f>
        <v>1.248</v>
      </c>
      <c r="N535" s="1">
        <f>Tabelle4[[#This Row],[Menge t P2O5]]/Tabelle4[[#This Row],[Anzahl Lieferscheine]]</f>
        <v>0.52</v>
      </c>
    </row>
    <row r="536" spans="1:14" x14ac:dyDescent="0.2">
      <c r="A536" s="2" t="s">
        <v>34</v>
      </c>
      <c r="B536" s="2" t="s">
        <v>28</v>
      </c>
      <c r="C536" s="2" t="s">
        <v>6</v>
      </c>
      <c r="D536" s="2" t="s">
        <v>15</v>
      </c>
      <c r="E536" s="2" t="s">
        <v>18</v>
      </c>
      <c r="F536" s="2" t="s">
        <v>61</v>
      </c>
      <c r="G536" s="1">
        <v>1288.23</v>
      </c>
      <c r="H536" s="1">
        <v>952.2</v>
      </c>
      <c r="I536" s="4">
        <v>1</v>
      </c>
      <c r="J536" s="2" t="s">
        <v>68</v>
      </c>
      <c r="K536" s="1">
        <f>Tabelle4[[#This Row],[Menge kg Nges]]/1000</f>
        <v>1.28823</v>
      </c>
      <c r="L536" s="1">
        <f>Tabelle4[[#This Row],[Menge kg P2O5]]/1000</f>
        <v>0.95220000000000005</v>
      </c>
      <c r="M536" s="1">
        <f>Tabelle4[[#This Row],[Menge t Nges]]/Tabelle4[[#This Row],[Anzahl Lieferscheine]]</f>
        <v>1.28823</v>
      </c>
      <c r="N536" s="1">
        <f>Tabelle4[[#This Row],[Menge t P2O5]]/Tabelle4[[#This Row],[Anzahl Lieferscheine]]</f>
        <v>0.95220000000000005</v>
      </c>
    </row>
    <row r="537" spans="1:14" x14ac:dyDescent="0.2">
      <c r="A537" s="2" t="s">
        <v>34</v>
      </c>
      <c r="B537" s="2" t="s">
        <v>28</v>
      </c>
      <c r="C537" s="2" t="s">
        <v>6</v>
      </c>
      <c r="D537" s="2" t="s">
        <v>15</v>
      </c>
      <c r="E537" s="2" t="s">
        <v>21</v>
      </c>
      <c r="F537" s="2" t="s">
        <v>61</v>
      </c>
      <c r="G537" s="1">
        <v>3239.46</v>
      </c>
      <c r="H537" s="1">
        <v>2025.59</v>
      </c>
      <c r="I537" s="4">
        <v>6</v>
      </c>
      <c r="J537" s="2" t="s">
        <v>68</v>
      </c>
      <c r="K537" s="1">
        <f>Tabelle4[[#This Row],[Menge kg Nges]]/1000</f>
        <v>3.2394600000000002</v>
      </c>
      <c r="L537" s="1">
        <f>Tabelle4[[#This Row],[Menge kg P2O5]]/1000</f>
        <v>2.0255899999999998</v>
      </c>
      <c r="M537" s="1">
        <f>Tabelle4[[#This Row],[Menge t Nges]]/Tabelle4[[#This Row],[Anzahl Lieferscheine]]</f>
        <v>0.53991</v>
      </c>
      <c r="N537" s="1">
        <f>Tabelle4[[#This Row],[Menge t P2O5]]/Tabelle4[[#This Row],[Anzahl Lieferscheine]]</f>
        <v>0.33759833333333328</v>
      </c>
    </row>
    <row r="538" spans="1:14" x14ac:dyDescent="0.2">
      <c r="A538" s="2" t="s">
        <v>34</v>
      </c>
      <c r="B538" s="2" t="s">
        <v>28</v>
      </c>
      <c r="C538" s="2" t="s">
        <v>6</v>
      </c>
      <c r="D538" s="2" t="s">
        <v>15</v>
      </c>
      <c r="E538" s="2" t="s">
        <v>13</v>
      </c>
      <c r="F538" s="2" t="s">
        <v>61</v>
      </c>
      <c r="G538" s="1">
        <v>660</v>
      </c>
      <c r="H538" s="1">
        <v>346.8</v>
      </c>
      <c r="I538" s="4">
        <v>2</v>
      </c>
      <c r="J538" s="2" t="s">
        <v>68</v>
      </c>
      <c r="K538" s="1">
        <f>Tabelle4[[#This Row],[Menge kg Nges]]/1000</f>
        <v>0.66</v>
      </c>
      <c r="L538" s="1">
        <f>Tabelle4[[#This Row],[Menge kg P2O5]]/1000</f>
        <v>0.3468</v>
      </c>
      <c r="M538" s="1">
        <f>Tabelle4[[#This Row],[Menge t Nges]]/Tabelle4[[#This Row],[Anzahl Lieferscheine]]</f>
        <v>0.33</v>
      </c>
      <c r="N538" s="1">
        <f>Tabelle4[[#This Row],[Menge t P2O5]]/Tabelle4[[#This Row],[Anzahl Lieferscheine]]</f>
        <v>0.1734</v>
      </c>
    </row>
    <row r="539" spans="1:14" x14ac:dyDescent="0.2">
      <c r="A539" s="2" t="s">
        <v>34</v>
      </c>
      <c r="B539" s="2" t="s">
        <v>41</v>
      </c>
      <c r="C539" s="2" t="s">
        <v>6</v>
      </c>
      <c r="D539" s="2" t="s">
        <v>30</v>
      </c>
      <c r="E539" s="2" t="s">
        <v>26</v>
      </c>
      <c r="F539" s="2" t="s">
        <v>61</v>
      </c>
      <c r="G539" s="1">
        <v>3304.86</v>
      </c>
      <c r="H539" s="1">
        <v>1469.36</v>
      </c>
      <c r="I539" s="4">
        <v>13</v>
      </c>
      <c r="J539" s="2" t="s">
        <v>68</v>
      </c>
      <c r="K539" s="1">
        <f>Tabelle4[[#This Row],[Menge kg Nges]]/1000</f>
        <v>3.3048600000000001</v>
      </c>
      <c r="L539" s="1">
        <f>Tabelle4[[#This Row],[Menge kg P2O5]]/1000</f>
        <v>1.46936</v>
      </c>
      <c r="M539" s="1">
        <f>Tabelle4[[#This Row],[Menge t Nges]]/Tabelle4[[#This Row],[Anzahl Lieferscheine]]</f>
        <v>0.25422</v>
      </c>
      <c r="N539" s="1">
        <f>Tabelle4[[#This Row],[Menge t P2O5]]/Tabelle4[[#This Row],[Anzahl Lieferscheine]]</f>
        <v>0.1130276923076923</v>
      </c>
    </row>
    <row r="540" spans="1:14" x14ac:dyDescent="0.2">
      <c r="A540" s="2" t="s">
        <v>34</v>
      </c>
      <c r="B540" s="2" t="s">
        <v>41</v>
      </c>
      <c r="C540" s="2" t="s">
        <v>6</v>
      </c>
      <c r="D540" s="2" t="s">
        <v>7</v>
      </c>
      <c r="E540" s="2" t="s">
        <v>12</v>
      </c>
      <c r="F540" s="2" t="s">
        <v>61</v>
      </c>
      <c r="G540" s="1">
        <v>4249.6000000000004</v>
      </c>
      <c r="H540" s="1">
        <v>1730.1000000000001</v>
      </c>
      <c r="I540" s="4">
        <v>14</v>
      </c>
      <c r="J540" s="2" t="s">
        <v>68</v>
      </c>
      <c r="K540" s="1">
        <f>Tabelle4[[#This Row],[Menge kg Nges]]/1000</f>
        <v>4.2496</v>
      </c>
      <c r="L540" s="1">
        <f>Tabelle4[[#This Row],[Menge kg P2O5]]/1000</f>
        <v>1.7301000000000002</v>
      </c>
      <c r="M540" s="1">
        <f>Tabelle4[[#This Row],[Menge t Nges]]/Tabelle4[[#This Row],[Anzahl Lieferscheine]]</f>
        <v>0.30354285714285717</v>
      </c>
      <c r="N540" s="1">
        <f>Tabelle4[[#This Row],[Menge t P2O5]]/Tabelle4[[#This Row],[Anzahl Lieferscheine]]</f>
        <v>0.12357857142857144</v>
      </c>
    </row>
    <row r="541" spans="1:14" x14ac:dyDescent="0.2">
      <c r="A541" s="2" t="s">
        <v>34</v>
      </c>
      <c r="B541" s="2" t="s">
        <v>41</v>
      </c>
      <c r="C541" s="2" t="s">
        <v>6</v>
      </c>
      <c r="D541" s="2" t="s">
        <v>7</v>
      </c>
      <c r="E541" s="2" t="s">
        <v>14</v>
      </c>
      <c r="F541" s="2" t="s">
        <v>61</v>
      </c>
      <c r="G541" s="1">
        <v>3682.9</v>
      </c>
      <c r="H541" s="1">
        <v>1461.25</v>
      </c>
      <c r="I541" s="4">
        <v>10</v>
      </c>
      <c r="J541" s="2" t="s">
        <v>68</v>
      </c>
      <c r="K541" s="1">
        <f>Tabelle4[[#This Row],[Menge kg Nges]]/1000</f>
        <v>3.6829000000000001</v>
      </c>
      <c r="L541" s="1">
        <f>Tabelle4[[#This Row],[Menge kg P2O5]]/1000</f>
        <v>1.4612499999999999</v>
      </c>
      <c r="M541" s="1">
        <f>Tabelle4[[#This Row],[Menge t Nges]]/Tabelle4[[#This Row],[Anzahl Lieferscheine]]</f>
        <v>0.36829000000000001</v>
      </c>
      <c r="N541" s="1">
        <f>Tabelle4[[#This Row],[Menge t P2O5]]/Tabelle4[[#This Row],[Anzahl Lieferscheine]]</f>
        <v>0.146125</v>
      </c>
    </row>
    <row r="542" spans="1:14" x14ac:dyDescent="0.2">
      <c r="A542" s="2" t="s">
        <v>34</v>
      </c>
      <c r="B542" s="2" t="s">
        <v>41</v>
      </c>
      <c r="C542" s="2" t="s">
        <v>6</v>
      </c>
      <c r="D542" s="2" t="s">
        <v>15</v>
      </c>
      <c r="E542" s="2" t="s">
        <v>20</v>
      </c>
      <c r="F542" s="2" t="s">
        <v>61</v>
      </c>
      <c r="G542" s="1">
        <v>21.33</v>
      </c>
      <c r="H542" s="1">
        <v>15.69</v>
      </c>
      <c r="I542" s="4">
        <v>1</v>
      </c>
      <c r="J542" s="2" t="s">
        <v>68</v>
      </c>
      <c r="K542" s="1">
        <f>Tabelle4[[#This Row],[Menge kg Nges]]/1000</f>
        <v>2.1329999999999998E-2</v>
      </c>
      <c r="L542" s="1">
        <f>Tabelle4[[#This Row],[Menge kg P2O5]]/1000</f>
        <v>1.5689999999999999E-2</v>
      </c>
      <c r="M542" s="1">
        <f>Tabelle4[[#This Row],[Menge t Nges]]/Tabelle4[[#This Row],[Anzahl Lieferscheine]]</f>
        <v>2.1329999999999998E-2</v>
      </c>
      <c r="N542" s="1">
        <f>Tabelle4[[#This Row],[Menge t P2O5]]/Tabelle4[[#This Row],[Anzahl Lieferscheine]]</f>
        <v>1.5689999999999999E-2</v>
      </c>
    </row>
    <row r="543" spans="1:14" x14ac:dyDescent="0.2">
      <c r="A543" s="2" t="s">
        <v>34</v>
      </c>
      <c r="B543" s="2" t="s">
        <v>41</v>
      </c>
      <c r="C543" s="2" t="s">
        <v>6</v>
      </c>
      <c r="D543" s="2" t="s">
        <v>15</v>
      </c>
      <c r="E543" s="2" t="s">
        <v>21</v>
      </c>
      <c r="F543" s="2" t="s">
        <v>61</v>
      </c>
      <c r="G543" s="1">
        <v>203</v>
      </c>
      <c r="H543" s="1">
        <v>120</v>
      </c>
      <c r="I543" s="4">
        <v>1</v>
      </c>
      <c r="J543" s="2" t="s">
        <v>68</v>
      </c>
      <c r="K543" s="1">
        <f>Tabelle4[[#This Row],[Menge kg Nges]]/1000</f>
        <v>0.20300000000000001</v>
      </c>
      <c r="L543" s="1">
        <f>Tabelle4[[#This Row],[Menge kg P2O5]]/1000</f>
        <v>0.12</v>
      </c>
      <c r="M543" s="1">
        <f>Tabelle4[[#This Row],[Menge t Nges]]/Tabelle4[[#This Row],[Anzahl Lieferscheine]]</f>
        <v>0.20300000000000001</v>
      </c>
      <c r="N543" s="1">
        <f>Tabelle4[[#This Row],[Menge t P2O5]]/Tabelle4[[#This Row],[Anzahl Lieferscheine]]</f>
        <v>0.12</v>
      </c>
    </row>
    <row r="544" spans="1:14" x14ac:dyDescent="0.2">
      <c r="A544" s="2" t="s">
        <v>34</v>
      </c>
      <c r="B544" s="2" t="s">
        <v>42</v>
      </c>
      <c r="C544" s="2" t="s">
        <v>6</v>
      </c>
      <c r="D544" s="2" t="s">
        <v>30</v>
      </c>
      <c r="E544" s="2" t="s">
        <v>26</v>
      </c>
      <c r="F544" s="2" t="s">
        <v>61</v>
      </c>
      <c r="G544" s="1">
        <v>5858.2</v>
      </c>
      <c r="H544" s="1">
        <v>2881.8</v>
      </c>
      <c r="I544" s="4">
        <v>27</v>
      </c>
      <c r="J544" s="2" t="s">
        <v>68</v>
      </c>
      <c r="K544" s="1">
        <f>Tabelle4[[#This Row],[Menge kg Nges]]/1000</f>
        <v>5.8582000000000001</v>
      </c>
      <c r="L544" s="1">
        <f>Tabelle4[[#This Row],[Menge kg P2O5]]/1000</f>
        <v>2.8818000000000001</v>
      </c>
      <c r="M544" s="1">
        <f>Tabelle4[[#This Row],[Menge t Nges]]/Tabelle4[[#This Row],[Anzahl Lieferscheine]]</f>
        <v>0.21697037037037037</v>
      </c>
      <c r="N544" s="1">
        <f>Tabelle4[[#This Row],[Menge t P2O5]]/Tabelle4[[#This Row],[Anzahl Lieferscheine]]</f>
        <v>0.10673333333333333</v>
      </c>
    </row>
    <row r="545" spans="1:14" x14ac:dyDescent="0.2">
      <c r="A545" s="2" t="s">
        <v>34</v>
      </c>
      <c r="B545" s="2" t="s">
        <v>42</v>
      </c>
      <c r="C545" s="2" t="s">
        <v>6</v>
      </c>
      <c r="D545" s="2" t="s">
        <v>7</v>
      </c>
      <c r="E545" s="2" t="s">
        <v>8</v>
      </c>
      <c r="F545" s="2" t="s">
        <v>61</v>
      </c>
      <c r="G545" s="1">
        <v>334.8</v>
      </c>
      <c r="H545" s="1">
        <v>135</v>
      </c>
      <c r="I545" s="4">
        <v>2</v>
      </c>
      <c r="J545" s="2" t="s">
        <v>68</v>
      </c>
      <c r="K545" s="1">
        <f>Tabelle4[[#This Row],[Menge kg Nges]]/1000</f>
        <v>0.33479999999999999</v>
      </c>
      <c r="L545" s="1">
        <f>Tabelle4[[#This Row],[Menge kg P2O5]]/1000</f>
        <v>0.13500000000000001</v>
      </c>
      <c r="M545" s="1">
        <f>Tabelle4[[#This Row],[Menge t Nges]]/Tabelle4[[#This Row],[Anzahl Lieferscheine]]</f>
        <v>0.16739999999999999</v>
      </c>
      <c r="N545" s="1">
        <f>Tabelle4[[#This Row],[Menge t P2O5]]/Tabelle4[[#This Row],[Anzahl Lieferscheine]]</f>
        <v>6.7500000000000004E-2</v>
      </c>
    </row>
    <row r="546" spans="1:14" x14ac:dyDescent="0.2">
      <c r="A546" s="2" t="s">
        <v>34</v>
      </c>
      <c r="B546" s="2" t="s">
        <v>42</v>
      </c>
      <c r="C546" s="2" t="s">
        <v>6</v>
      </c>
      <c r="D546" s="2" t="s">
        <v>7</v>
      </c>
      <c r="E546" s="2" t="s">
        <v>9</v>
      </c>
      <c r="F546" s="2" t="s">
        <v>61</v>
      </c>
      <c r="G546" s="1">
        <v>519</v>
      </c>
      <c r="H546" s="1">
        <v>213</v>
      </c>
      <c r="I546" s="4">
        <v>3</v>
      </c>
      <c r="J546" s="2" t="s">
        <v>68</v>
      </c>
      <c r="K546" s="1">
        <f>Tabelle4[[#This Row],[Menge kg Nges]]/1000</f>
        <v>0.51900000000000002</v>
      </c>
      <c r="L546" s="1">
        <f>Tabelle4[[#This Row],[Menge kg P2O5]]/1000</f>
        <v>0.21299999999999999</v>
      </c>
      <c r="M546" s="1">
        <f>Tabelle4[[#This Row],[Menge t Nges]]/Tabelle4[[#This Row],[Anzahl Lieferscheine]]</f>
        <v>0.17300000000000001</v>
      </c>
      <c r="N546" s="1">
        <f>Tabelle4[[#This Row],[Menge t P2O5]]/Tabelle4[[#This Row],[Anzahl Lieferscheine]]</f>
        <v>7.0999999999999994E-2</v>
      </c>
    </row>
    <row r="547" spans="1:14" x14ac:dyDescent="0.2">
      <c r="A547" s="2" t="s">
        <v>34</v>
      </c>
      <c r="B547" s="2" t="s">
        <v>42</v>
      </c>
      <c r="C547" s="2" t="s">
        <v>6</v>
      </c>
      <c r="D547" s="2" t="s">
        <v>7</v>
      </c>
      <c r="E547" s="2" t="s">
        <v>11</v>
      </c>
      <c r="F547" s="2" t="s">
        <v>61</v>
      </c>
      <c r="G547" s="1">
        <v>2986.56</v>
      </c>
      <c r="H547" s="1">
        <v>1561.77</v>
      </c>
      <c r="I547" s="4">
        <v>13</v>
      </c>
      <c r="J547" s="2" t="s">
        <v>68</v>
      </c>
      <c r="K547" s="1">
        <f>Tabelle4[[#This Row],[Menge kg Nges]]/1000</f>
        <v>2.9865599999999999</v>
      </c>
      <c r="L547" s="1">
        <f>Tabelle4[[#This Row],[Menge kg P2O5]]/1000</f>
        <v>1.5617699999999999</v>
      </c>
      <c r="M547" s="1">
        <f>Tabelle4[[#This Row],[Menge t Nges]]/Tabelle4[[#This Row],[Anzahl Lieferscheine]]</f>
        <v>0.22973538461538462</v>
      </c>
      <c r="N547" s="1">
        <f>Tabelle4[[#This Row],[Menge t P2O5]]/Tabelle4[[#This Row],[Anzahl Lieferscheine]]</f>
        <v>0.12013615384615384</v>
      </c>
    </row>
    <row r="548" spans="1:14" x14ac:dyDescent="0.2">
      <c r="A548" s="2" t="s">
        <v>34</v>
      </c>
      <c r="B548" s="2" t="s">
        <v>42</v>
      </c>
      <c r="C548" s="2" t="s">
        <v>6</v>
      </c>
      <c r="D548" s="2" t="s">
        <v>7</v>
      </c>
      <c r="E548" s="2" t="s">
        <v>12</v>
      </c>
      <c r="F548" s="2" t="s">
        <v>61</v>
      </c>
      <c r="G548" s="1">
        <v>7582.37</v>
      </c>
      <c r="H548" s="1">
        <v>3500.32</v>
      </c>
      <c r="I548" s="4">
        <v>28</v>
      </c>
      <c r="J548" s="2" t="s">
        <v>68</v>
      </c>
      <c r="K548" s="1">
        <f>Tabelle4[[#This Row],[Menge kg Nges]]/1000</f>
        <v>7.5823700000000001</v>
      </c>
      <c r="L548" s="1">
        <f>Tabelle4[[#This Row],[Menge kg P2O5]]/1000</f>
        <v>3.5003200000000003</v>
      </c>
      <c r="M548" s="1">
        <f>Tabelle4[[#This Row],[Menge t Nges]]/Tabelle4[[#This Row],[Anzahl Lieferscheine]]</f>
        <v>0.27079892857142857</v>
      </c>
      <c r="N548" s="1">
        <f>Tabelle4[[#This Row],[Menge t P2O5]]/Tabelle4[[#This Row],[Anzahl Lieferscheine]]</f>
        <v>0.12501142857142858</v>
      </c>
    </row>
    <row r="549" spans="1:14" x14ac:dyDescent="0.2">
      <c r="A549" s="2" t="s">
        <v>34</v>
      </c>
      <c r="B549" s="2" t="s">
        <v>42</v>
      </c>
      <c r="C549" s="2" t="s">
        <v>6</v>
      </c>
      <c r="D549" s="2" t="s">
        <v>7</v>
      </c>
      <c r="E549" s="2" t="s">
        <v>13</v>
      </c>
      <c r="F549" s="2" t="s">
        <v>61</v>
      </c>
      <c r="G549" s="1">
        <v>871.2</v>
      </c>
      <c r="H549" s="1">
        <v>602.70000000000005</v>
      </c>
      <c r="I549" s="4">
        <v>2</v>
      </c>
      <c r="J549" s="2" t="s">
        <v>68</v>
      </c>
      <c r="K549" s="1">
        <f>Tabelle4[[#This Row],[Menge kg Nges]]/1000</f>
        <v>0.87120000000000009</v>
      </c>
      <c r="L549" s="1">
        <f>Tabelle4[[#This Row],[Menge kg P2O5]]/1000</f>
        <v>0.60270000000000001</v>
      </c>
      <c r="M549" s="1">
        <f>Tabelle4[[#This Row],[Menge t Nges]]/Tabelle4[[#This Row],[Anzahl Lieferscheine]]</f>
        <v>0.43560000000000004</v>
      </c>
      <c r="N549" s="1">
        <f>Tabelle4[[#This Row],[Menge t P2O5]]/Tabelle4[[#This Row],[Anzahl Lieferscheine]]</f>
        <v>0.30135000000000001</v>
      </c>
    </row>
    <row r="550" spans="1:14" x14ac:dyDescent="0.2">
      <c r="A550" s="2" t="s">
        <v>34</v>
      </c>
      <c r="B550" s="2" t="s">
        <v>42</v>
      </c>
      <c r="C550" s="2" t="s">
        <v>6</v>
      </c>
      <c r="D550" s="2" t="s">
        <v>7</v>
      </c>
      <c r="E550" s="2" t="s">
        <v>14</v>
      </c>
      <c r="F550" s="2" t="s">
        <v>61</v>
      </c>
      <c r="G550" s="1">
        <v>228.96</v>
      </c>
      <c r="H550" s="1">
        <v>105.3</v>
      </c>
      <c r="I550" s="4">
        <v>1</v>
      </c>
      <c r="J550" s="2" t="s">
        <v>68</v>
      </c>
      <c r="K550" s="1">
        <f>Tabelle4[[#This Row],[Menge kg Nges]]/1000</f>
        <v>0.22896</v>
      </c>
      <c r="L550" s="1">
        <f>Tabelle4[[#This Row],[Menge kg P2O5]]/1000</f>
        <v>0.10529999999999999</v>
      </c>
      <c r="M550" s="1">
        <f>Tabelle4[[#This Row],[Menge t Nges]]/Tabelle4[[#This Row],[Anzahl Lieferscheine]]</f>
        <v>0.22896</v>
      </c>
      <c r="N550" s="1">
        <f>Tabelle4[[#This Row],[Menge t P2O5]]/Tabelle4[[#This Row],[Anzahl Lieferscheine]]</f>
        <v>0.10529999999999999</v>
      </c>
    </row>
    <row r="551" spans="1:14" x14ac:dyDescent="0.2">
      <c r="A551" s="2" t="s">
        <v>34</v>
      </c>
      <c r="B551" s="2" t="s">
        <v>42</v>
      </c>
      <c r="C551" s="2" t="s">
        <v>6</v>
      </c>
      <c r="D551" s="2" t="s">
        <v>15</v>
      </c>
      <c r="E551" s="2" t="s">
        <v>16</v>
      </c>
      <c r="F551" s="2" t="s">
        <v>61</v>
      </c>
      <c r="G551" s="1">
        <v>460.35</v>
      </c>
      <c r="H551" s="1">
        <v>359.91</v>
      </c>
      <c r="I551" s="4">
        <v>1</v>
      </c>
      <c r="J551" s="2" t="s">
        <v>68</v>
      </c>
      <c r="K551" s="1">
        <f>Tabelle4[[#This Row],[Menge kg Nges]]/1000</f>
        <v>0.46035000000000004</v>
      </c>
      <c r="L551" s="1">
        <f>Tabelle4[[#This Row],[Menge kg P2O5]]/1000</f>
        <v>0.35991000000000001</v>
      </c>
      <c r="M551" s="1">
        <f>Tabelle4[[#This Row],[Menge t Nges]]/Tabelle4[[#This Row],[Anzahl Lieferscheine]]</f>
        <v>0.46035000000000004</v>
      </c>
      <c r="N551" s="1">
        <f>Tabelle4[[#This Row],[Menge t P2O5]]/Tabelle4[[#This Row],[Anzahl Lieferscheine]]</f>
        <v>0.35991000000000001</v>
      </c>
    </row>
    <row r="552" spans="1:14" x14ac:dyDescent="0.2">
      <c r="A552" s="2" t="s">
        <v>34</v>
      </c>
      <c r="B552" s="2" t="s">
        <v>42</v>
      </c>
      <c r="C552" s="2" t="s">
        <v>6</v>
      </c>
      <c r="D552" s="2" t="s">
        <v>15</v>
      </c>
      <c r="E552" s="2" t="s">
        <v>18</v>
      </c>
      <c r="F552" s="2" t="s">
        <v>61</v>
      </c>
      <c r="G552" s="1">
        <v>5339.32</v>
      </c>
      <c r="H552" s="1">
        <v>3649.0899999999992</v>
      </c>
      <c r="I552" s="4">
        <v>16</v>
      </c>
      <c r="J552" s="2" t="s">
        <v>68</v>
      </c>
      <c r="K552" s="1">
        <f>Tabelle4[[#This Row],[Menge kg Nges]]/1000</f>
        <v>5.3393199999999998</v>
      </c>
      <c r="L552" s="1">
        <f>Tabelle4[[#This Row],[Menge kg P2O5]]/1000</f>
        <v>3.6490899999999993</v>
      </c>
      <c r="M552" s="1">
        <f>Tabelle4[[#This Row],[Menge t Nges]]/Tabelle4[[#This Row],[Anzahl Lieferscheine]]</f>
        <v>0.33370749999999999</v>
      </c>
      <c r="N552" s="1">
        <f>Tabelle4[[#This Row],[Menge t P2O5]]/Tabelle4[[#This Row],[Anzahl Lieferscheine]]</f>
        <v>0.22806812499999995</v>
      </c>
    </row>
    <row r="553" spans="1:14" x14ac:dyDescent="0.2">
      <c r="A553" s="2" t="s">
        <v>34</v>
      </c>
      <c r="B553" s="2" t="s">
        <v>42</v>
      </c>
      <c r="C553" s="2" t="s">
        <v>6</v>
      </c>
      <c r="D553" s="2" t="s">
        <v>15</v>
      </c>
      <c r="E553" s="2" t="s">
        <v>19</v>
      </c>
      <c r="F553" s="2" t="s">
        <v>61</v>
      </c>
      <c r="G553" s="1">
        <v>243</v>
      </c>
      <c r="H553" s="1">
        <v>270</v>
      </c>
      <c r="I553" s="4">
        <v>1</v>
      </c>
      <c r="J553" s="2" t="s">
        <v>68</v>
      </c>
      <c r="K553" s="1">
        <f>Tabelle4[[#This Row],[Menge kg Nges]]/1000</f>
        <v>0.24299999999999999</v>
      </c>
      <c r="L553" s="1">
        <f>Tabelle4[[#This Row],[Menge kg P2O5]]/1000</f>
        <v>0.27</v>
      </c>
      <c r="M553" s="1">
        <f>Tabelle4[[#This Row],[Menge t Nges]]/Tabelle4[[#This Row],[Anzahl Lieferscheine]]</f>
        <v>0.24299999999999999</v>
      </c>
      <c r="N553" s="1">
        <f>Tabelle4[[#This Row],[Menge t P2O5]]/Tabelle4[[#This Row],[Anzahl Lieferscheine]]</f>
        <v>0.27</v>
      </c>
    </row>
    <row r="554" spans="1:14" x14ac:dyDescent="0.2">
      <c r="A554" s="2" t="s">
        <v>34</v>
      </c>
      <c r="B554" s="2" t="s">
        <v>42</v>
      </c>
      <c r="C554" s="2" t="s">
        <v>6</v>
      </c>
      <c r="D554" s="2" t="s">
        <v>15</v>
      </c>
      <c r="E554" s="2" t="s">
        <v>20</v>
      </c>
      <c r="F554" s="2" t="s">
        <v>61</v>
      </c>
      <c r="G554" s="1">
        <v>280</v>
      </c>
      <c r="H554" s="1">
        <v>184</v>
      </c>
      <c r="I554" s="4">
        <v>1</v>
      </c>
      <c r="J554" s="2" t="s">
        <v>68</v>
      </c>
      <c r="K554" s="1">
        <f>Tabelle4[[#This Row],[Menge kg Nges]]/1000</f>
        <v>0.28000000000000003</v>
      </c>
      <c r="L554" s="1">
        <f>Tabelle4[[#This Row],[Menge kg P2O5]]/1000</f>
        <v>0.184</v>
      </c>
      <c r="M554" s="1">
        <f>Tabelle4[[#This Row],[Menge t Nges]]/Tabelle4[[#This Row],[Anzahl Lieferscheine]]</f>
        <v>0.28000000000000003</v>
      </c>
      <c r="N554" s="1">
        <f>Tabelle4[[#This Row],[Menge t P2O5]]/Tabelle4[[#This Row],[Anzahl Lieferscheine]]</f>
        <v>0.184</v>
      </c>
    </row>
    <row r="555" spans="1:14" x14ac:dyDescent="0.2">
      <c r="A555" s="2" t="s">
        <v>34</v>
      </c>
      <c r="B555" s="2" t="s">
        <v>42</v>
      </c>
      <c r="C555" s="2" t="s">
        <v>6</v>
      </c>
      <c r="D555" s="2" t="s">
        <v>15</v>
      </c>
      <c r="E555" s="2" t="s">
        <v>21</v>
      </c>
      <c r="F555" s="2" t="s">
        <v>61</v>
      </c>
      <c r="G555" s="1">
        <v>612</v>
      </c>
      <c r="H555" s="1">
        <v>360</v>
      </c>
      <c r="I555" s="4">
        <v>1</v>
      </c>
      <c r="J555" s="2" t="s">
        <v>68</v>
      </c>
      <c r="K555" s="1">
        <f>Tabelle4[[#This Row],[Menge kg Nges]]/1000</f>
        <v>0.61199999999999999</v>
      </c>
      <c r="L555" s="1">
        <f>Tabelle4[[#This Row],[Menge kg P2O5]]/1000</f>
        <v>0.36</v>
      </c>
      <c r="M555" s="1">
        <f>Tabelle4[[#This Row],[Menge t Nges]]/Tabelle4[[#This Row],[Anzahl Lieferscheine]]</f>
        <v>0.61199999999999999</v>
      </c>
      <c r="N555" s="1">
        <f>Tabelle4[[#This Row],[Menge t P2O5]]/Tabelle4[[#This Row],[Anzahl Lieferscheine]]</f>
        <v>0.36</v>
      </c>
    </row>
    <row r="556" spans="1:14" x14ac:dyDescent="0.2">
      <c r="A556" s="2" t="s">
        <v>34</v>
      </c>
      <c r="B556" s="2" t="s">
        <v>42</v>
      </c>
      <c r="C556" s="2" t="s">
        <v>6</v>
      </c>
      <c r="D556" s="2" t="s">
        <v>15</v>
      </c>
      <c r="E556" s="2" t="s">
        <v>9</v>
      </c>
      <c r="F556" s="2" t="s">
        <v>61</v>
      </c>
      <c r="G556" s="1">
        <v>292.5</v>
      </c>
      <c r="H556" s="1">
        <v>112.5</v>
      </c>
      <c r="I556" s="4">
        <v>1</v>
      </c>
      <c r="J556" s="2" t="s">
        <v>68</v>
      </c>
      <c r="K556" s="1">
        <f>Tabelle4[[#This Row],[Menge kg Nges]]/1000</f>
        <v>0.29249999999999998</v>
      </c>
      <c r="L556" s="1">
        <f>Tabelle4[[#This Row],[Menge kg P2O5]]/1000</f>
        <v>0.1125</v>
      </c>
      <c r="M556" s="1">
        <f>Tabelle4[[#This Row],[Menge t Nges]]/Tabelle4[[#This Row],[Anzahl Lieferscheine]]</f>
        <v>0.29249999999999998</v>
      </c>
      <c r="N556" s="1">
        <f>Tabelle4[[#This Row],[Menge t P2O5]]/Tabelle4[[#This Row],[Anzahl Lieferscheine]]</f>
        <v>0.1125</v>
      </c>
    </row>
    <row r="557" spans="1:14" x14ac:dyDescent="0.2">
      <c r="A557" s="2" t="s">
        <v>34</v>
      </c>
      <c r="B557" s="2" t="s">
        <v>42</v>
      </c>
      <c r="C557" s="2" t="s">
        <v>25</v>
      </c>
      <c r="D557" s="2" t="s">
        <v>25</v>
      </c>
      <c r="E557" s="2" t="s">
        <v>26</v>
      </c>
      <c r="F557" s="2" t="s">
        <v>61</v>
      </c>
      <c r="G557" s="1">
        <v>4382.45</v>
      </c>
      <c r="H557" s="1">
        <v>2709.85</v>
      </c>
      <c r="I557" s="4">
        <v>5</v>
      </c>
      <c r="J557" s="2" t="s">
        <v>68</v>
      </c>
      <c r="K557" s="1">
        <f>Tabelle4[[#This Row],[Menge kg Nges]]/1000</f>
        <v>4.3824499999999995</v>
      </c>
      <c r="L557" s="1">
        <f>Tabelle4[[#This Row],[Menge kg P2O5]]/1000</f>
        <v>2.7098499999999999</v>
      </c>
      <c r="M557" s="1">
        <f>Tabelle4[[#This Row],[Menge t Nges]]/Tabelle4[[#This Row],[Anzahl Lieferscheine]]</f>
        <v>0.87648999999999988</v>
      </c>
      <c r="N557" s="1">
        <f>Tabelle4[[#This Row],[Menge t P2O5]]/Tabelle4[[#This Row],[Anzahl Lieferscheine]]</f>
        <v>0.54196999999999995</v>
      </c>
    </row>
    <row r="558" spans="1:14" x14ac:dyDescent="0.2">
      <c r="A558" s="2" t="s">
        <v>45</v>
      </c>
      <c r="B558" s="2" t="s">
        <v>27</v>
      </c>
      <c r="C558" s="2" t="s">
        <v>25</v>
      </c>
      <c r="D558" s="2" t="s">
        <v>25</v>
      </c>
      <c r="E558" s="2" t="s">
        <v>26</v>
      </c>
      <c r="F558" s="2" t="s">
        <v>61</v>
      </c>
      <c r="G558" s="1">
        <v>1427.3600000000001</v>
      </c>
      <c r="H558" s="1">
        <v>551.48</v>
      </c>
      <c r="I558" s="4">
        <v>3</v>
      </c>
      <c r="J558" s="2" t="s">
        <v>68</v>
      </c>
      <c r="K558" s="1">
        <f>Tabelle4[[#This Row],[Menge kg Nges]]/1000</f>
        <v>1.4273600000000002</v>
      </c>
      <c r="L558" s="1">
        <f>Tabelle4[[#This Row],[Menge kg P2O5]]/1000</f>
        <v>0.55147999999999997</v>
      </c>
      <c r="M558" s="1">
        <f>Tabelle4[[#This Row],[Menge t Nges]]/Tabelle4[[#This Row],[Anzahl Lieferscheine]]</f>
        <v>0.47578666666666675</v>
      </c>
      <c r="N558" s="1">
        <f>Tabelle4[[#This Row],[Menge t P2O5]]/Tabelle4[[#This Row],[Anzahl Lieferscheine]]</f>
        <v>0.18382666666666667</v>
      </c>
    </row>
    <row r="559" spans="1:14" x14ac:dyDescent="0.2">
      <c r="A559" s="2" t="s">
        <v>45</v>
      </c>
      <c r="B559" s="2" t="s">
        <v>46</v>
      </c>
      <c r="C559" s="2" t="s">
        <v>25</v>
      </c>
      <c r="D559" s="2" t="s">
        <v>25</v>
      </c>
      <c r="E559" s="2" t="s">
        <v>26</v>
      </c>
      <c r="F559" s="2" t="s">
        <v>61</v>
      </c>
      <c r="G559" s="1">
        <v>1758.93</v>
      </c>
      <c r="H559" s="1">
        <v>639.96</v>
      </c>
      <c r="I559" s="4">
        <v>7</v>
      </c>
      <c r="J559" s="2" t="s">
        <v>68</v>
      </c>
      <c r="K559" s="1">
        <f>Tabelle4[[#This Row],[Menge kg Nges]]/1000</f>
        <v>1.7589300000000001</v>
      </c>
      <c r="L559" s="1">
        <f>Tabelle4[[#This Row],[Menge kg P2O5]]/1000</f>
        <v>0.63996000000000008</v>
      </c>
      <c r="M559" s="1">
        <f>Tabelle4[[#This Row],[Menge t Nges]]/Tabelle4[[#This Row],[Anzahl Lieferscheine]]</f>
        <v>0.25127571428571432</v>
      </c>
      <c r="N559" s="1">
        <f>Tabelle4[[#This Row],[Menge t P2O5]]/Tabelle4[[#This Row],[Anzahl Lieferscheine]]</f>
        <v>9.1422857142857153E-2</v>
      </c>
    </row>
    <row r="560" spans="1:14" x14ac:dyDescent="0.2">
      <c r="A560" s="2" t="s">
        <v>45</v>
      </c>
      <c r="B560" s="2" t="s">
        <v>45</v>
      </c>
      <c r="C560" s="2" t="s">
        <v>6</v>
      </c>
      <c r="D560" s="2" t="s">
        <v>7</v>
      </c>
      <c r="E560" s="2" t="s">
        <v>9</v>
      </c>
      <c r="F560" s="2" t="s">
        <v>61</v>
      </c>
      <c r="G560" s="1">
        <v>39569.35</v>
      </c>
      <c r="H560" s="1">
        <v>16216.58</v>
      </c>
      <c r="I560" s="4">
        <v>33</v>
      </c>
      <c r="J560" s="2" t="s">
        <v>68</v>
      </c>
      <c r="K560" s="1">
        <f>Tabelle4[[#This Row],[Menge kg Nges]]/1000</f>
        <v>39.56935</v>
      </c>
      <c r="L560" s="1">
        <f>Tabelle4[[#This Row],[Menge kg P2O5]]/1000</f>
        <v>16.21658</v>
      </c>
      <c r="M560" s="1">
        <f>Tabelle4[[#This Row],[Menge t Nges]]/Tabelle4[[#This Row],[Anzahl Lieferscheine]]</f>
        <v>1.1990712121212121</v>
      </c>
      <c r="N560" s="1">
        <f>Tabelle4[[#This Row],[Menge t P2O5]]/Tabelle4[[#This Row],[Anzahl Lieferscheine]]</f>
        <v>0.49141151515151515</v>
      </c>
    </row>
    <row r="561" spans="1:14" x14ac:dyDescent="0.2">
      <c r="A561" s="2" t="s">
        <v>45</v>
      </c>
      <c r="B561" s="2" t="s">
        <v>45</v>
      </c>
      <c r="C561" s="2" t="s">
        <v>6</v>
      </c>
      <c r="D561" s="2" t="s">
        <v>7</v>
      </c>
      <c r="E561" s="2" t="s">
        <v>11</v>
      </c>
      <c r="F561" s="2" t="s">
        <v>61</v>
      </c>
      <c r="G561" s="1">
        <v>1327.5</v>
      </c>
      <c r="H561" s="1">
        <v>778</v>
      </c>
      <c r="I561" s="4">
        <v>9</v>
      </c>
      <c r="J561" s="2" t="s">
        <v>68</v>
      </c>
      <c r="K561" s="1">
        <f>Tabelle4[[#This Row],[Menge kg Nges]]/1000</f>
        <v>1.3274999999999999</v>
      </c>
      <c r="L561" s="1">
        <f>Tabelle4[[#This Row],[Menge kg P2O5]]/1000</f>
        <v>0.77800000000000002</v>
      </c>
      <c r="M561" s="1">
        <f>Tabelle4[[#This Row],[Menge t Nges]]/Tabelle4[[#This Row],[Anzahl Lieferscheine]]</f>
        <v>0.14749999999999999</v>
      </c>
      <c r="N561" s="1">
        <f>Tabelle4[[#This Row],[Menge t P2O5]]/Tabelle4[[#This Row],[Anzahl Lieferscheine]]</f>
        <v>8.6444444444444449E-2</v>
      </c>
    </row>
    <row r="562" spans="1:14" x14ac:dyDescent="0.2">
      <c r="A562" s="2" t="s">
        <v>45</v>
      </c>
      <c r="B562" s="2" t="s">
        <v>45</v>
      </c>
      <c r="C562" s="2" t="s">
        <v>6</v>
      </c>
      <c r="D562" s="2" t="s">
        <v>7</v>
      </c>
      <c r="E562" s="2" t="s">
        <v>12</v>
      </c>
      <c r="F562" s="2" t="s">
        <v>61</v>
      </c>
      <c r="G562" s="1">
        <v>26145.5</v>
      </c>
      <c r="H562" s="1">
        <v>15192.199999999997</v>
      </c>
      <c r="I562" s="4">
        <v>112</v>
      </c>
      <c r="J562" s="2" t="s">
        <v>68</v>
      </c>
      <c r="K562" s="1">
        <f>Tabelle4[[#This Row],[Menge kg Nges]]/1000</f>
        <v>26.145499999999998</v>
      </c>
      <c r="L562" s="1">
        <f>Tabelle4[[#This Row],[Menge kg P2O5]]/1000</f>
        <v>15.192199999999998</v>
      </c>
      <c r="M562" s="1">
        <f>Tabelle4[[#This Row],[Menge t Nges]]/Tabelle4[[#This Row],[Anzahl Lieferscheine]]</f>
        <v>0.23344196428571426</v>
      </c>
      <c r="N562" s="1">
        <f>Tabelle4[[#This Row],[Menge t P2O5]]/Tabelle4[[#This Row],[Anzahl Lieferscheine]]</f>
        <v>0.13564464285714284</v>
      </c>
    </row>
    <row r="563" spans="1:14" x14ac:dyDescent="0.2">
      <c r="A563" s="2" t="s">
        <v>45</v>
      </c>
      <c r="B563" s="2" t="s">
        <v>45</v>
      </c>
      <c r="C563" s="2" t="s">
        <v>6</v>
      </c>
      <c r="D563" s="2" t="s">
        <v>7</v>
      </c>
      <c r="E563" s="2" t="s">
        <v>14</v>
      </c>
      <c r="F563" s="2" t="s">
        <v>61</v>
      </c>
      <c r="G563" s="1">
        <v>7955.55</v>
      </c>
      <c r="H563" s="1">
        <v>5270.6999999999989</v>
      </c>
      <c r="I563" s="4">
        <v>40</v>
      </c>
      <c r="J563" s="2" t="s">
        <v>68</v>
      </c>
      <c r="K563" s="1">
        <f>Tabelle4[[#This Row],[Menge kg Nges]]/1000</f>
        <v>7.9555500000000006</v>
      </c>
      <c r="L563" s="1">
        <f>Tabelle4[[#This Row],[Menge kg P2O5]]/1000</f>
        <v>5.2706999999999988</v>
      </c>
      <c r="M563" s="1">
        <f>Tabelle4[[#This Row],[Menge t Nges]]/Tabelle4[[#This Row],[Anzahl Lieferscheine]]</f>
        <v>0.19888875</v>
      </c>
      <c r="N563" s="1">
        <f>Tabelle4[[#This Row],[Menge t P2O5]]/Tabelle4[[#This Row],[Anzahl Lieferscheine]]</f>
        <v>0.13176749999999998</v>
      </c>
    </row>
    <row r="564" spans="1:14" x14ac:dyDescent="0.2">
      <c r="A564" s="2" t="s">
        <v>45</v>
      </c>
      <c r="B564" s="2" t="s">
        <v>45</v>
      </c>
      <c r="C564" s="2" t="s">
        <v>6</v>
      </c>
      <c r="D564" s="2" t="s">
        <v>15</v>
      </c>
      <c r="E564" s="2" t="s">
        <v>16</v>
      </c>
      <c r="F564" s="2" t="s">
        <v>61</v>
      </c>
      <c r="G564" s="1">
        <v>360</v>
      </c>
      <c r="H564" s="1">
        <v>312</v>
      </c>
      <c r="I564" s="4">
        <v>1</v>
      </c>
      <c r="J564" s="2" t="s">
        <v>68</v>
      </c>
      <c r="K564" s="1">
        <f>Tabelle4[[#This Row],[Menge kg Nges]]/1000</f>
        <v>0.36</v>
      </c>
      <c r="L564" s="1">
        <f>Tabelle4[[#This Row],[Menge kg P2O5]]/1000</f>
        <v>0.312</v>
      </c>
      <c r="M564" s="1">
        <f>Tabelle4[[#This Row],[Menge t Nges]]/Tabelle4[[#This Row],[Anzahl Lieferscheine]]</f>
        <v>0.36</v>
      </c>
      <c r="N564" s="1">
        <f>Tabelle4[[#This Row],[Menge t P2O5]]/Tabelle4[[#This Row],[Anzahl Lieferscheine]]</f>
        <v>0.312</v>
      </c>
    </row>
    <row r="565" spans="1:14" x14ac:dyDescent="0.2">
      <c r="A565" s="2" t="s">
        <v>45</v>
      </c>
      <c r="B565" s="2" t="s">
        <v>45</v>
      </c>
      <c r="C565" s="2" t="s">
        <v>6</v>
      </c>
      <c r="D565" s="2" t="s">
        <v>15</v>
      </c>
      <c r="E565" s="2" t="s">
        <v>18</v>
      </c>
      <c r="F565" s="2" t="s">
        <v>61</v>
      </c>
      <c r="G565" s="1">
        <v>115.5</v>
      </c>
      <c r="H565" s="1">
        <v>93.5</v>
      </c>
      <c r="I565" s="4">
        <v>1</v>
      </c>
      <c r="J565" s="2" t="s">
        <v>68</v>
      </c>
      <c r="K565" s="1">
        <f>Tabelle4[[#This Row],[Menge kg Nges]]/1000</f>
        <v>0.11550000000000001</v>
      </c>
      <c r="L565" s="1">
        <f>Tabelle4[[#This Row],[Menge kg P2O5]]/1000</f>
        <v>9.35E-2</v>
      </c>
      <c r="M565" s="1">
        <f>Tabelle4[[#This Row],[Menge t Nges]]/Tabelle4[[#This Row],[Anzahl Lieferscheine]]</f>
        <v>0.11550000000000001</v>
      </c>
      <c r="N565" s="1">
        <f>Tabelle4[[#This Row],[Menge t P2O5]]/Tabelle4[[#This Row],[Anzahl Lieferscheine]]</f>
        <v>9.35E-2</v>
      </c>
    </row>
    <row r="566" spans="1:14" x14ac:dyDescent="0.2">
      <c r="A566" s="2" t="s">
        <v>45</v>
      </c>
      <c r="B566" s="2" t="s">
        <v>45</v>
      </c>
      <c r="C566" s="2" t="s">
        <v>6</v>
      </c>
      <c r="D566" s="2" t="s">
        <v>15</v>
      </c>
      <c r="E566" s="2" t="s">
        <v>20</v>
      </c>
      <c r="F566" s="2" t="s">
        <v>61</v>
      </c>
      <c r="G566" s="1">
        <v>2959.08</v>
      </c>
      <c r="H566" s="1">
        <v>2934</v>
      </c>
      <c r="I566" s="4">
        <v>6</v>
      </c>
      <c r="J566" s="2" t="s">
        <v>68</v>
      </c>
      <c r="K566" s="1">
        <f>Tabelle4[[#This Row],[Menge kg Nges]]/1000</f>
        <v>2.9590799999999997</v>
      </c>
      <c r="L566" s="1">
        <f>Tabelle4[[#This Row],[Menge kg P2O5]]/1000</f>
        <v>2.9340000000000002</v>
      </c>
      <c r="M566" s="1">
        <f>Tabelle4[[#This Row],[Menge t Nges]]/Tabelle4[[#This Row],[Anzahl Lieferscheine]]</f>
        <v>0.49317999999999995</v>
      </c>
      <c r="N566" s="1">
        <f>Tabelle4[[#This Row],[Menge t P2O5]]/Tabelle4[[#This Row],[Anzahl Lieferscheine]]</f>
        <v>0.48900000000000005</v>
      </c>
    </row>
    <row r="567" spans="1:14" x14ac:dyDescent="0.2">
      <c r="A567" s="2" t="s">
        <v>45</v>
      </c>
      <c r="B567" s="2" t="s">
        <v>45</v>
      </c>
      <c r="C567" s="2" t="s">
        <v>6</v>
      </c>
      <c r="D567" s="2" t="s">
        <v>15</v>
      </c>
      <c r="E567" s="2" t="s">
        <v>9</v>
      </c>
      <c r="F567" s="2" t="s">
        <v>61</v>
      </c>
      <c r="G567" s="1">
        <v>1265.92</v>
      </c>
      <c r="H567" s="1">
        <v>825.6</v>
      </c>
      <c r="I567" s="4">
        <v>3</v>
      </c>
      <c r="J567" s="2" t="s">
        <v>68</v>
      </c>
      <c r="K567" s="1">
        <f>Tabelle4[[#This Row],[Menge kg Nges]]/1000</f>
        <v>1.2659200000000002</v>
      </c>
      <c r="L567" s="1">
        <f>Tabelle4[[#This Row],[Menge kg P2O5]]/1000</f>
        <v>0.8256</v>
      </c>
      <c r="M567" s="1">
        <f>Tabelle4[[#This Row],[Menge t Nges]]/Tabelle4[[#This Row],[Anzahl Lieferscheine]]</f>
        <v>0.42197333333333337</v>
      </c>
      <c r="N567" s="1">
        <f>Tabelle4[[#This Row],[Menge t P2O5]]/Tabelle4[[#This Row],[Anzahl Lieferscheine]]</f>
        <v>0.2752</v>
      </c>
    </row>
    <row r="568" spans="1:14" x14ac:dyDescent="0.2">
      <c r="A568" s="2" t="s">
        <v>45</v>
      </c>
      <c r="B568" s="2" t="s">
        <v>45</v>
      </c>
      <c r="C568" s="2" t="s">
        <v>25</v>
      </c>
      <c r="D568" s="2" t="s">
        <v>25</v>
      </c>
      <c r="E568" s="2" t="s">
        <v>26</v>
      </c>
      <c r="F568" s="2" t="s">
        <v>61</v>
      </c>
      <c r="G568" s="1">
        <v>75333.310000000012</v>
      </c>
      <c r="H568" s="1">
        <v>33639.409999999996</v>
      </c>
      <c r="I568" s="4">
        <v>55</v>
      </c>
      <c r="J568" s="2" t="s">
        <v>68</v>
      </c>
      <c r="K568" s="1">
        <f>Tabelle4[[#This Row],[Menge kg Nges]]/1000</f>
        <v>75.333310000000012</v>
      </c>
      <c r="L568" s="1">
        <f>Tabelle4[[#This Row],[Menge kg P2O5]]/1000</f>
        <v>33.639409999999998</v>
      </c>
      <c r="M568" s="1">
        <f>Tabelle4[[#This Row],[Menge t Nges]]/Tabelle4[[#This Row],[Anzahl Lieferscheine]]</f>
        <v>1.3696965454545456</v>
      </c>
      <c r="N568" s="1">
        <f>Tabelle4[[#This Row],[Menge t P2O5]]/Tabelle4[[#This Row],[Anzahl Lieferscheine]]</f>
        <v>0.61162563636363632</v>
      </c>
    </row>
    <row r="569" spans="1:14" x14ac:dyDescent="0.2">
      <c r="A569" s="2" t="s">
        <v>45</v>
      </c>
      <c r="B569" s="2" t="s">
        <v>28</v>
      </c>
      <c r="C569" s="2" t="s">
        <v>25</v>
      </c>
      <c r="D569" s="2" t="s">
        <v>25</v>
      </c>
      <c r="E569" s="2" t="s">
        <v>26</v>
      </c>
      <c r="F569" s="2" t="s">
        <v>61</v>
      </c>
      <c r="G569" s="1">
        <v>1568.7</v>
      </c>
      <c r="H569" s="1">
        <v>680.6</v>
      </c>
      <c r="I569" s="4">
        <v>1</v>
      </c>
      <c r="J569" s="2" t="s">
        <v>68</v>
      </c>
      <c r="K569" s="1">
        <f>Tabelle4[[#This Row],[Menge kg Nges]]/1000</f>
        <v>1.5687</v>
      </c>
      <c r="L569" s="1">
        <f>Tabelle4[[#This Row],[Menge kg P2O5]]/1000</f>
        <v>0.68059999999999998</v>
      </c>
      <c r="M569" s="1">
        <f>Tabelle4[[#This Row],[Menge t Nges]]/Tabelle4[[#This Row],[Anzahl Lieferscheine]]</f>
        <v>1.5687</v>
      </c>
      <c r="N569" s="1">
        <f>Tabelle4[[#This Row],[Menge t P2O5]]/Tabelle4[[#This Row],[Anzahl Lieferscheine]]</f>
        <v>0.68059999999999998</v>
      </c>
    </row>
    <row r="570" spans="1:14" x14ac:dyDescent="0.2">
      <c r="A570" s="2" t="s">
        <v>51</v>
      </c>
      <c r="B570" s="2" t="s">
        <v>32</v>
      </c>
      <c r="C570" s="2" t="s">
        <v>6</v>
      </c>
      <c r="D570" s="2" t="s">
        <v>30</v>
      </c>
      <c r="E570" s="2" t="s">
        <v>26</v>
      </c>
      <c r="F570" s="2" t="s">
        <v>61</v>
      </c>
      <c r="G570" s="1">
        <v>1620</v>
      </c>
      <c r="H570" s="1">
        <v>838.68000000000006</v>
      </c>
      <c r="I570" s="4">
        <v>2</v>
      </c>
      <c r="J570" s="2" t="s">
        <v>68</v>
      </c>
      <c r="K570" s="1">
        <f>Tabelle4[[#This Row],[Menge kg Nges]]/1000</f>
        <v>1.62</v>
      </c>
      <c r="L570" s="1">
        <f>Tabelle4[[#This Row],[Menge kg P2O5]]/1000</f>
        <v>0.83868000000000009</v>
      </c>
      <c r="M570" s="1">
        <f>Tabelle4[[#This Row],[Menge t Nges]]/Tabelle4[[#This Row],[Anzahl Lieferscheine]]</f>
        <v>0.81</v>
      </c>
      <c r="N570" s="1">
        <f>Tabelle4[[#This Row],[Menge t P2O5]]/Tabelle4[[#This Row],[Anzahl Lieferscheine]]</f>
        <v>0.41934000000000005</v>
      </c>
    </row>
    <row r="571" spans="1:14" x14ac:dyDescent="0.2">
      <c r="A571" s="2" t="s">
        <v>51</v>
      </c>
      <c r="B571" s="2" t="s">
        <v>32</v>
      </c>
      <c r="C571" s="2" t="s">
        <v>6</v>
      </c>
      <c r="D571" s="2" t="s">
        <v>15</v>
      </c>
      <c r="E571" s="2" t="s">
        <v>18</v>
      </c>
      <c r="F571" s="2" t="s">
        <v>61</v>
      </c>
      <c r="G571" s="1">
        <v>322</v>
      </c>
      <c r="H571" s="1">
        <v>214.2</v>
      </c>
      <c r="I571" s="4">
        <v>2</v>
      </c>
      <c r="J571" s="2" t="s">
        <v>68</v>
      </c>
      <c r="K571" s="1">
        <f>Tabelle4[[#This Row],[Menge kg Nges]]/1000</f>
        <v>0.32200000000000001</v>
      </c>
      <c r="L571" s="1">
        <f>Tabelle4[[#This Row],[Menge kg P2O5]]/1000</f>
        <v>0.2142</v>
      </c>
      <c r="M571" s="1">
        <f>Tabelle4[[#This Row],[Menge t Nges]]/Tabelle4[[#This Row],[Anzahl Lieferscheine]]</f>
        <v>0.161</v>
      </c>
      <c r="N571" s="1">
        <f>Tabelle4[[#This Row],[Menge t P2O5]]/Tabelle4[[#This Row],[Anzahl Lieferscheine]]</f>
        <v>0.1071</v>
      </c>
    </row>
    <row r="572" spans="1:14" x14ac:dyDescent="0.2">
      <c r="A572" s="2" t="s">
        <v>51</v>
      </c>
      <c r="B572" s="2" t="s">
        <v>27</v>
      </c>
      <c r="C572" s="2" t="s">
        <v>6</v>
      </c>
      <c r="D572" s="2" t="s">
        <v>15</v>
      </c>
      <c r="E572" s="2" t="s">
        <v>18</v>
      </c>
      <c r="F572" s="2" t="s">
        <v>61</v>
      </c>
      <c r="G572" s="1">
        <v>1311</v>
      </c>
      <c r="H572" s="1">
        <v>843.40000000000009</v>
      </c>
      <c r="I572" s="4">
        <v>3</v>
      </c>
      <c r="J572" s="2" t="s">
        <v>68</v>
      </c>
      <c r="K572" s="1">
        <f>Tabelle4[[#This Row],[Menge kg Nges]]/1000</f>
        <v>1.3109999999999999</v>
      </c>
      <c r="L572" s="1">
        <f>Tabelle4[[#This Row],[Menge kg P2O5]]/1000</f>
        <v>0.84340000000000004</v>
      </c>
      <c r="M572" s="1">
        <f>Tabelle4[[#This Row],[Menge t Nges]]/Tabelle4[[#This Row],[Anzahl Lieferscheine]]</f>
        <v>0.437</v>
      </c>
      <c r="N572" s="1">
        <f>Tabelle4[[#This Row],[Menge t P2O5]]/Tabelle4[[#This Row],[Anzahl Lieferscheine]]</f>
        <v>0.28113333333333335</v>
      </c>
    </row>
    <row r="573" spans="1:14" x14ac:dyDescent="0.2">
      <c r="A573" s="2" t="s">
        <v>51</v>
      </c>
      <c r="B573" s="2" t="s">
        <v>34</v>
      </c>
      <c r="C573" s="2" t="s">
        <v>6</v>
      </c>
      <c r="D573" s="2" t="s">
        <v>7</v>
      </c>
      <c r="E573" s="2" t="s">
        <v>9</v>
      </c>
      <c r="F573" s="2" t="s">
        <v>61</v>
      </c>
      <c r="G573" s="1">
        <v>68.400000000000006</v>
      </c>
      <c r="H573" s="1">
        <v>49.36</v>
      </c>
      <c r="I573" s="4">
        <v>1</v>
      </c>
      <c r="J573" s="2" t="s">
        <v>68</v>
      </c>
      <c r="K573" s="1">
        <f>Tabelle4[[#This Row],[Menge kg Nges]]/1000</f>
        <v>6.8400000000000002E-2</v>
      </c>
      <c r="L573" s="1">
        <f>Tabelle4[[#This Row],[Menge kg P2O5]]/1000</f>
        <v>4.9360000000000001E-2</v>
      </c>
      <c r="M573" s="1">
        <f>Tabelle4[[#This Row],[Menge t Nges]]/Tabelle4[[#This Row],[Anzahl Lieferscheine]]</f>
        <v>6.8400000000000002E-2</v>
      </c>
      <c r="N573" s="1">
        <f>Tabelle4[[#This Row],[Menge t P2O5]]/Tabelle4[[#This Row],[Anzahl Lieferscheine]]</f>
        <v>4.9360000000000001E-2</v>
      </c>
    </row>
    <row r="574" spans="1:14" x14ac:dyDescent="0.2">
      <c r="A574" s="2" t="s">
        <v>51</v>
      </c>
      <c r="B574" s="2" t="s">
        <v>34</v>
      </c>
      <c r="C574" s="2" t="s">
        <v>6</v>
      </c>
      <c r="D574" s="2" t="s">
        <v>15</v>
      </c>
      <c r="E574" s="2" t="s">
        <v>18</v>
      </c>
      <c r="F574" s="2" t="s">
        <v>61</v>
      </c>
      <c r="G574" s="1">
        <v>514.80000000000007</v>
      </c>
      <c r="H574" s="1">
        <v>344.4</v>
      </c>
      <c r="I574" s="4">
        <v>3</v>
      </c>
      <c r="J574" s="2" t="s">
        <v>68</v>
      </c>
      <c r="K574" s="1">
        <f>Tabelle4[[#This Row],[Menge kg Nges]]/1000</f>
        <v>0.51480000000000004</v>
      </c>
      <c r="L574" s="1">
        <f>Tabelle4[[#This Row],[Menge kg P2O5]]/1000</f>
        <v>0.34439999999999998</v>
      </c>
      <c r="M574" s="1">
        <f>Tabelle4[[#This Row],[Menge t Nges]]/Tabelle4[[#This Row],[Anzahl Lieferscheine]]</f>
        <v>0.1716</v>
      </c>
      <c r="N574" s="1">
        <f>Tabelle4[[#This Row],[Menge t P2O5]]/Tabelle4[[#This Row],[Anzahl Lieferscheine]]</f>
        <v>0.1148</v>
      </c>
    </row>
    <row r="575" spans="1:14" x14ac:dyDescent="0.2">
      <c r="A575" s="2" t="s">
        <v>51</v>
      </c>
      <c r="B575" s="2" t="s">
        <v>34</v>
      </c>
      <c r="C575" s="2" t="s">
        <v>6</v>
      </c>
      <c r="D575" s="2" t="s">
        <v>15</v>
      </c>
      <c r="E575" s="2" t="s">
        <v>20</v>
      </c>
      <c r="F575" s="2" t="s">
        <v>61</v>
      </c>
      <c r="G575" s="1">
        <v>111</v>
      </c>
      <c r="H575" s="1">
        <v>97.2</v>
      </c>
      <c r="I575" s="4">
        <v>1</v>
      </c>
      <c r="J575" s="2" t="s">
        <v>68</v>
      </c>
      <c r="K575" s="1">
        <f>Tabelle4[[#This Row],[Menge kg Nges]]/1000</f>
        <v>0.111</v>
      </c>
      <c r="L575" s="1">
        <f>Tabelle4[[#This Row],[Menge kg P2O5]]/1000</f>
        <v>9.7200000000000009E-2</v>
      </c>
      <c r="M575" s="1">
        <f>Tabelle4[[#This Row],[Menge t Nges]]/Tabelle4[[#This Row],[Anzahl Lieferscheine]]</f>
        <v>0.111</v>
      </c>
      <c r="N575" s="1">
        <f>Tabelle4[[#This Row],[Menge t P2O5]]/Tabelle4[[#This Row],[Anzahl Lieferscheine]]</f>
        <v>9.7200000000000009E-2</v>
      </c>
    </row>
    <row r="576" spans="1:14" x14ac:dyDescent="0.2">
      <c r="A576" s="2" t="s">
        <v>51</v>
      </c>
      <c r="B576" s="2" t="s">
        <v>51</v>
      </c>
      <c r="C576" s="2" t="s">
        <v>6</v>
      </c>
      <c r="D576" s="2" t="s">
        <v>30</v>
      </c>
      <c r="E576" s="2" t="s">
        <v>26</v>
      </c>
      <c r="F576" s="2" t="s">
        <v>61</v>
      </c>
      <c r="G576" s="1">
        <v>26048.96999999999</v>
      </c>
      <c r="H576" s="1">
        <v>12276.120000000006</v>
      </c>
      <c r="I576" s="4">
        <v>113</v>
      </c>
      <c r="J576" s="2" t="s">
        <v>68</v>
      </c>
      <c r="K576" s="1">
        <f>Tabelle4[[#This Row],[Menge kg Nges]]/1000</f>
        <v>26.04896999999999</v>
      </c>
      <c r="L576" s="1">
        <f>Tabelle4[[#This Row],[Menge kg P2O5]]/1000</f>
        <v>12.276120000000006</v>
      </c>
      <c r="M576" s="1">
        <f>Tabelle4[[#This Row],[Menge t Nges]]/Tabelle4[[#This Row],[Anzahl Lieferscheine]]</f>
        <v>0.23052185840707956</v>
      </c>
      <c r="N576" s="1">
        <f>Tabelle4[[#This Row],[Menge t P2O5]]/Tabelle4[[#This Row],[Anzahl Lieferscheine]]</f>
        <v>0.10863823008849563</v>
      </c>
    </row>
    <row r="577" spans="1:14" x14ac:dyDescent="0.2">
      <c r="A577" s="2" t="s">
        <v>51</v>
      </c>
      <c r="B577" s="2" t="s">
        <v>51</v>
      </c>
      <c r="C577" s="2" t="s">
        <v>6</v>
      </c>
      <c r="D577" s="2" t="s">
        <v>7</v>
      </c>
      <c r="E577" s="2" t="s">
        <v>9</v>
      </c>
      <c r="F577" s="2" t="s">
        <v>61</v>
      </c>
      <c r="G577" s="1">
        <v>259</v>
      </c>
      <c r="H577" s="1">
        <v>104</v>
      </c>
      <c r="I577" s="4">
        <v>2</v>
      </c>
      <c r="J577" s="2" t="s">
        <v>68</v>
      </c>
      <c r="K577" s="1">
        <f>Tabelle4[[#This Row],[Menge kg Nges]]/1000</f>
        <v>0.25900000000000001</v>
      </c>
      <c r="L577" s="1">
        <f>Tabelle4[[#This Row],[Menge kg P2O5]]/1000</f>
        <v>0.104</v>
      </c>
      <c r="M577" s="1">
        <f>Tabelle4[[#This Row],[Menge t Nges]]/Tabelle4[[#This Row],[Anzahl Lieferscheine]]</f>
        <v>0.1295</v>
      </c>
      <c r="N577" s="1">
        <f>Tabelle4[[#This Row],[Menge t P2O5]]/Tabelle4[[#This Row],[Anzahl Lieferscheine]]</f>
        <v>5.1999999999999998E-2</v>
      </c>
    </row>
    <row r="578" spans="1:14" x14ac:dyDescent="0.2">
      <c r="A578" s="2" t="s">
        <v>51</v>
      </c>
      <c r="B578" s="2" t="s">
        <v>51</v>
      </c>
      <c r="C578" s="2" t="s">
        <v>6</v>
      </c>
      <c r="D578" s="2" t="s">
        <v>7</v>
      </c>
      <c r="E578" s="2" t="s">
        <v>11</v>
      </c>
      <c r="F578" s="2" t="s">
        <v>61</v>
      </c>
      <c r="G578" s="1">
        <v>5030.3999999999996</v>
      </c>
      <c r="H578" s="1">
        <v>2312.58</v>
      </c>
      <c r="I578" s="4">
        <v>31</v>
      </c>
      <c r="J578" s="2" t="s">
        <v>68</v>
      </c>
      <c r="K578" s="1">
        <f>Tabelle4[[#This Row],[Menge kg Nges]]/1000</f>
        <v>5.0303999999999993</v>
      </c>
      <c r="L578" s="1">
        <f>Tabelle4[[#This Row],[Menge kg P2O5]]/1000</f>
        <v>2.3125800000000001</v>
      </c>
      <c r="M578" s="1">
        <f>Tabelle4[[#This Row],[Menge t Nges]]/Tabelle4[[#This Row],[Anzahl Lieferscheine]]</f>
        <v>0.16227096774193547</v>
      </c>
      <c r="N578" s="1">
        <f>Tabelle4[[#This Row],[Menge t P2O5]]/Tabelle4[[#This Row],[Anzahl Lieferscheine]]</f>
        <v>7.4599354838709678E-2</v>
      </c>
    </row>
    <row r="579" spans="1:14" x14ac:dyDescent="0.2">
      <c r="A579" s="2" t="s">
        <v>51</v>
      </c>
      <c r="B579" s="2" t="s">
        <v>51</v>
      </c>
      <c r="C579" s="2" t="s">
        <v>6</v>
      </c>
      <c r="D579" s="2" t="s">
        <v>7</v>
      </c>
      <c r="E579" s="2" t="s">
        <v>12</v>
      </c>
      <c r="F579" s="2" t="s">
        <v>61</v>
      </c>
      <c r="G579" s="1">
        <v>13617.949999999999</v>
      </c>
      <c r="H579" s="1">
        <v>5420.2500000000009</v>
      </c>
      <c r="I579" s="4">
        <v>57</v>
      </c>
      <c r="J579" s="2" t="s">
        <v>68</v>
      </c>
      <c r="K579" s="1">
        <f>Tabelle4[[#This Row],[Menge kg Nges]]/1000</f>
        <v>13.617949999999999</v>
      </c>
      <c r="L579" s="1">
        <f>Tabelle4[[#This Row],[Menge kg P2O5]]/1000</f>
        <v>5.4202500000000011</v>
      </c>
      <c r="M579" s="1">
        <f>Tabelle4[[#This Row],[Menge t Nges]]/Tabelle4[[#This Row],[Anzahl Lieferscheine]]</f>
        <v>0.23891140350877191</v>
      </c>
      <c r="N579" s="1">
        <f>Tabelle4[[#This Row],[Menge t P2O5]]/Tabelle4[[#This Row],[Anzahl Lieferscheine]]</f>
        <v>9.5092105263157908E-2</v>
      </c>
    </row>
    <row r="580" spans="1:14" x14ac:dyDescent="0.2">
      <c r="A580" s="2" t="s">
        <v>51</v>
      </c>
      <c r="B580" s="2" t="s">
        <v>51</v>
      </c>
      <c r="C580" s="2" t="s">
        <v>6</v>
      </c>
      <c r="D580" s="2" t="s">
        <v>7</v>
      </c>
      <c r="E580" s="2" t="s">
        <v>13</v>
      </c>
      <c r="F580" s="2" t="s">
        <v>61</v>
      </c>
      <c r="G580" s="1">
        <v>625.5</v>
      </c>
      <c r="H580" s="1">
        <v>287.7</v>
      </c>
      <c r="I580" s="4">
        <v>3</v>
      </c>
      <c r="J580" s="2" t="s">
        <v>68</v>
      </c>
      <c r="K580" s="1">
        <f>Tabelle4[[#This Row],[Menge kg Nges]]/1000</f>
        <v>0.62549999999999994</v>
      </c>
      <c r="L580" s="1">
        <f>Tabelle4[[#This Row],[Menge kg P2O5]]/1000</f>
        <v>0.28770000000000001</v>
      </c>
      <c r="M580" s="1">
        <f>Tabelle4[[#This Row],[Menge t Nges]]/Tabelle4[[#This Row],[Anzahl Lieferscheine]]</f>
        <v>0.20849999999999999</v>
      </c>
      <c r="N580" s="1">
        <f>Tabelle4[[#This Row],[Menge t P2O5]]/Tabelle4[[#This Row],[Anzahl Lieferscheine]]</f>
        <v>9.5899999999999999E-2</v>
      </c>
    </row>
    <row r="581" spans="1:14" x14ac:dyDescent="0.2">
      <c r="A581" s="2" t="s">
        <v>51</v>
      </c>
      <c r="B581" s="2" t="s">
        <v>51</v>
      </c>
      <c r="C581" s="2" t="s">
        <v>6</v>
      </c>
      <c r="D581" s="2" t="s">
        <v>7</v>
      </c>
      <c r="E581" s="2" t="s">
        <v>14</v>
      </c>
      <c r="F581" s="2" t="s">
        <v>61</v>
      </c>
      <c r="G581" s="1">
        <v>5705.7</v>
      </c>
      <c r="H581" s="1">
        <v>2521.5999999999995</v>
      </c>
      <c r="I581" s="4">
        <v>17</v>
      </c>
      <c r="J581" s="2" t="s">
        <v>68</v>
      </c>
      <c r="K581" s="1">
        <f>Tabelle4[[#This Row],[Menge kg Nges]]/1000</f>
        <v>5.7057000000000002</v>
      </c>
      <c r="L581" s="1">
        <f>Tabelle4[[#This Row],[Menge kg P2O5]]/1000</f>
        <v>2.5215999999999994</v>
      </c>
      <c r="M581" s="1">
        <f>Tabelle4[[#This Row],[Menge t Nges]]/Tabelle4[[#This Row],[Anzahl Lieferscheine]]</f>
        <v>0.3356294117647059</v>
      </c>
      <c r="N581" s="1">
        <f>Tabelle4[[#This Row],[Menge t P2O5]]/Tabelle4[[#This Row],[Anzahl Lieferscheine]]</f>
        <v>0.14832941176470585</v>
      </c>
    </row>
    <row r="582" spans="1:14" x14ac:dyDescent="0.2">
      <c r="A582" s="2" t="s">
        <v>51</v>
      </c>
      <c r="B582" s="2" t="s">
        <v>51</v>
      </c>
      <c r="C582" s="2" t="s">
        <v>6</v>
      </c>
      <c r="D582" s="2" t="s">
        <v>15</v>
      </c>
      <c r="E582" s="2" t="s">
        <v>16</v>
      </c>
      <c r="F582" s="2" t="s">
        <v>61</v>
      </c>
      <c r="G582" s="1">
        <v>480</v>
      </c>
      <c r="H582" s="1">
        <v>390</v>
      </c>
      <c r="I582" s="4">
        <v>3</v>
      </c>
      <c r="J582" s="2" t="s">
        <v>68</v>
      </c>
      <c r="K582" s="1">
        <f>Tabelle4[[#This Row],[Menge kg Nges]]/1000</f>
        <v>0.48</v>
      </c>
      <c r="L582" s="1">
        <f>Tabelle4[[#This Row],[Menge kg P2O5]]/1000</f>
        <v>0.39</v>
      </c>
      <c r="M582" s="1">
        <f>Tabelle4[[#This Row],[Menge t Nges]]/Tabelle4[[#This Row],[Anzahl Lieferscheine]]</f>
        <v>0.16</v>
      </c>
      <c r="N582" s="1">
        <f>Tabelle4[[#This Row],[Menge t P2O5]]/Tabelle4[[#This Row],[Anzahl Lieferscheine]]</f>
        <v>0.13</v>
      </c>
    </row>
    <row r="583" spans="1:14" x14ac:dyDescent="0.2">
      <c r="A583" s="2" t="s">
        <v>51</v>
      </c>
      <c r="B583" s="2" t="s">
        <v>51</v>
      </c>
      <c r="C583" s="2" t="s">
        <v>6</v>
      </c>
      <c r="D583" s="2" t="s">
        <v>15</v>
      </c>
      <c r="E583" s="2" t="s">
        <v>18</v>
      </c>
      <c r="F583" s="2" t="s">
        <v>61</v>
      </c>
      <c r="G583" s="1">
        <v>3996.9300000000003</v>
      </c>
      <c r="H583" s="1">
        <v>2519.54</v>
      </c>
      <c r="I583" s="4">
        <v>31</v>
      </c>
      <c r="J583" s="2" t="s">
        <v>68</v>
      </c>
      <c r="K583" s="1">
        <f>Tabelle4[[#This Row],[Menge kg Nges]]/1000</f>
        <v>3.9969300000000003</v>
      </c>
      <c r="L583" s="1">
        <f>Tabelle4[[#This Row],[Menge kg P2O5]]/1000</f>
        <v>2.5195400000000001</v>
      </c>
      <c r="M583" s="1">
        <f>Tabelle4[[#This Row],[Menge t Nges]]/Tabelle4[[#This Row],[Anzahl Lieferscheine]]</f>
        <v>0.12893322580645161</v>
      </c>
      <c r="N583" s="1">
        <f>Tabelle4[[#This Row],[Menge t P2O5]]/Tabelle4[[#This Row],[Anzahl Lieferscheine]]</f>
        <v>8.1275483870967752E-2</v>
      </c>
    </row>
    <row r="584" spans="1:14" x14ac:dyDescent="0.2">
      <c r="A584" s="2" t="s">
        <v>51</v>
      </c>
      <c r="B584" s="2" t="s">
        <v>51</v>
      </c>
      <c r="C584" s="2" t="s">
        <v>6</v>
      </c>
      <c r="D584" s="2" t="s">
        <v>15</v>
      </c>
      <c r="E584" s="2" t="s">
        <v>21</v>
      </c>
      <c r="F584" s="2" t="s">
        <v>61</v>
      </c>
      <c r="G584" s="1">
        <v>1550.3999999999999</v>
      </c>
      <c r="H584" s="1">
        <v>912</v>
      </c>
      <c r="I584" s="4">
        <v>5</v>
      </c>
      <c r="J584" s="2" t="s">
        <v>68</v>
      </c>
      <c r="K584" s="1">
        <f>Tabelle4[[#This Row],[Menge kg Nges]]/1000</f>
        <v>1.5503999999999998</v>
      </c>
      <c r="L584" s="1">
        <f>Tabelle4[[#This Row],[Menge kg P2O5]]/1000</f>
        <v>0.91200000000000003</v>
      </c>
      <c r="M584" s="1">
        <f>Tabelle4[[#This Row],[Menge t Nges]]/Tabelle4[[#This Row],[Anzahl Lieferscheine]]</f>
        <v>0.31007999999999997</v>
      </c>
      <c r="N584" s="1">
        <f>Tabelle4[[#This Row],[Menge t P2O5]]/Tabelle4[[#This Row],[Anzahl Lieferscheine]]</f>
        <v>0.18240000000000001</v>
      </c>
    </row>
    <row r="585" spans="1:14" x14ac:dyDescent="0.2">
      <c r="A585" s="2" t="s">
        <v>51</v>
      </c>
      <c r="B585" s="2" t="s">
        <v>52</v>
      </c>
      <c r="C585" s="2" t="s">
        <v>6</v>
      </c>
      <c r="D585" s="2" t="s">
        <v>30</v>
      </c>
      <c r="E585" s="2" t="s">
        <v>26</v>
      </c>
      <c r="F585" s="2" t="s">
        <v>61</v>
      </c>
      <c r="G585" s="1">
        <v>132</v>
      </c>
      <c r="H585" s="1">
        <v>57.6</v>
      </c>
      <c r="I585" s="4">
        <v>1</v>
      </c>
      <c r="J585" s="2" t="s">
        <v>68</v>
      </c>
      <c r="K585" s="1">
        <f>Tabelle4[[#This Row],[Menge kg Nges]]/1000</f>
        <v>0.13200000000000001</v>
      </c>
      <c r="L585" s="1">
        <f>Tabelle4[[#This Row],[Menge kg P2O5]]/1000</f>
        <v>5.7599999999999998E-2</v>
      </c>
      <c r="M585" s="1">
        <f>Tabelle4[[#This Row],[Menge t Nges]]/Tabelle4[[#This Row],[Anzahl Lieferscheine]]</f>
        <v>0.13200000000000001</v>
      </c>
      <c r="N585" s="1">
        <f>Tabelle4[[#This Row],[Menge t P2O5]]/Tabelle4[[#This Row],[Anzahl Lieferscheine]]</f>
        <v>5.7599999999999998E-2</v>
      </c>
    </row>
    <row r="586" spans="1:14" x14ac:dyDescent="0.2">
      <c r="A586" s="2" t="s">
        <v>51</v>
      </c>
      <c r="B586" s="2" t="s">
        <v>52</v>
      </c>
      <c r="C586" s="2" t="s">
        <v>6</v>
      </c>
      <c r="D586" s="2" t="s">
        <v>7</v>
      </c>
      <c r="E586" s="2" t="s">
        <v>12</v>
      </c>
      <c r="F586" s="2" t="s">
        <v>61</v>
      </c>
      <c r="G586" s="1">
        <v>240</v>
      </c>
      <c r="H586" s="1">
        <v>152</v>
      </c>
      <c r="I586" s="4">
        <v>2</v>
      </c>
      <c r="J586" s="2" t="s">
        <v>68</v>
      </c>
      <c r="K586" s="1">
        <f>Tabelle4[[#This Row],[Menge kg Nges]]/1000</f>
        <v>0.24</v>
      </c>
      <c r="L586" s="1">
        <f>Tabelle4[[#This Row],[Menge kg P2O5]]/1000</f>
        <v>0.152</v>
      </c>
      <c r="M586" s="1">
        <f>Tabelle4[[#This Row],[Menge t Nges]]/Tabelle4[[#This Row],[Anzahl Lieferscheine]]</f>
        <v>0.12</v>
      </c>
      <c r="N586" s="1">
        <f>Tabelle4[[#This Row],[Menge t P2O5]]/Tabelle4[[#This Row],[Anzahl Lieferscheine]]</f>
        <v>7.5999999999999998E-2</v>
      </c>
    </row>
    <row r="587" spans="1:14" x14ac:dyDescent="0.2">
      <c r="A587" s="2" t="s">
        <v>51</v>
      </c>
      <c r="B587" s="2" t="s">
        <v>52</v>
      </c>
      <c r="C587" s="2" t="s">
        <v>6</v>
      </c>
      <c r="D587" s="2" t="s">
        <v>15</v>
      </c>
      <c r="E587" s="2" t="s">
        <v>18</v>
      </c>
      <c r="F587" s="2" t="s">
        <v>61</v>
      </c>
      <c r="G587" s="1">
        <v>1578</v>
      </c>
      <c r="H587" s="1">
        <v>1025.7</v>
      </c>
      <c r="I587" s="4">
        <v>9</v>
      </c>
      <c r="J587" s="2" t="s">
        <v>68</v>
      </c>
      <c r="K587" s="1">
        <f>Tabelle4[[#This Row],[Menge kg Nges]]/1000</f>
        <v>1.5780000000000001</v>
      </c>
      <c r="L587" s="1">
        <f>Tabelle4[[#This Row],[Menge kg P2O5]]/1000</f>
        <v>1.0257000000000001</v>
      </c>
      <c r="M587" s="1">
        <f>Tabelle4[[#This Row],[Menge t Nges]]/Tabelle4[[#This Row],[Anzahl Lieferscheine]]</f>
        <v>0.17533333333333334</v>
      </c>
      <c r="N587" s="1">
        <f>Tabelle4[[#This Row],[Menge t P2O5]]/Tabelle4[[#This Row],[Anzahl Lieferscheine]]</f>
        <v>0.11396666666666667</v>
      </c>
    </row>
    <row r="588" spans="1:14" x14ac:dyDescent="0.2">
      <c r="A588" s="2" t="s">
        <v>51</v>
      </c>
      <c r="B588" s="2" t="s">
        <v>52</v>
      </c>
      <c r="C588" s="2" t="s">
        <v>6</v>
      </c>
      <c r="D588" s="2" t="s">
        <v>15</v>
      </c>
      <c r="E588" s="2" t="s">
        <v>21</v>
      </c>
      <c r="F588" s="2" t="s">
        <v>61</v>
      </c>
      <c r="G588" s="1">
        <v>163.19999999999999</v>
      </c>
      <c r="H588" s="1">
        <v>96</v>
      </c>
      <c r="I588" s="4">
        <v>1</v>
      </c>
      <c r="J588" s="2" t="s">
        <v>68</v>
      </c>
      <c r="K588" s="1">
        <f>Tabelle4[[#This Row],[Menge kg Nges]]/1000</f>
        <v>0.16319999999999998</v>
      </c>
      <c r="L588" s="1">
        <f>Tabelle4[[#This Row],[Menge kg P2O5]]/1000</f>
        <v>9.6000000000000002E-2</v>
      </c>
      <c r="M588" s="1">
        <f>Tabelle4[[#This Row],[Menge t Nges]]/Tabelle4[[#This Row],[Anzahl Lieferscheine]]</f>
        <v>0.16319999999999998</v>
      </c>
      <c r="N588" s="1">
        <f>Tabelle4[[#This Row],[Menge t P2O5]]/Tabelle4[[#This Row],[Anzahl Lieferscheine]]</f>
        <v>9.6000000000000002E-2</v>
      </c>
    </row>
    <row r="589" spans="1:14" x14ac:dyDescent="0.2">
      <c r="A589" s="2" t="s">
        <v>51</v>
      </c>
      <c r="B589" s="2" t="s">
        <v>39</v>
      </c>
      <c r="C589" s="2" t="s">
        <v>6</v>
      </c>
      <c r="D589" s="2" t="s">
        <v>7</v>
      </c>
      <c r="E589" s="2" t="s">
        <v>9</v>
      </c>
      <c r="F589" s="2" t="s">
        <v>61</v>
      </c>
      <c r="G589" s="1">
        <v>86</v>
      </c>
      <c r="H589" s="1">
        <v>34</v>
      </c>
      <c r="I589" s="4">
        <v>1</v>
      </c>
      <c r="J589" s="2" t="s">
        <v>68</v>
      </c>
      <c r="K589" s="1">
        <f>Tabelle4[[#This Row],[Menge kg Nges]]/1000</f>
        <v>8.5999999999999993E-2</v>
      </c>
      <c r="L589" s="1">
        <f>Tabelle4[[#This Row],[Menge kg P2O5]]/1000</f>
        <v>3.4000000000000002E-2</v>
      </c>
      <c r="M589" s="1">
        <f>Tabelle4[[#This Row],[Menge t Nges]]/Tabelle4[[#This Row],[Anzahl Lieferscheine]]</f>
        <v>8.5999999999999993E-2</v>
      </c>
      <c r="N589" s="1">
        <f>Tabelle4[[#This Row],[Menge t P2O5]]/Tabelle4[[#This Row],[Anzahl Lieferscheine]]</f>
        <v>3.4000000000000002E-2</v>
      </c>
    </row>
    <row r="590" spans="1:14" x14ac:dyDescent="0.2">
      <c r="A590" s="2" t="s">
        <v>51</v>
      </c>
      <c r="B590" s="2" t="s">
        <v>39</v>
      </c>
      <c r="C590" s="2" t="s">
        <v>6</v>
      </c>
      <c r="D590" s="2" t="s">
        <v>7</v>
      </c>
      <c r="E590" s="2" t="s">
        <v>12</v>
      </c>
      <c r="F590" s="2" t="s">
        <v>61</v>
      </c>
      <c r="G590" s="1">
        <v>228</v>
      </c>
      <c r="H590" s="1">
        <v>72</v>
      </c>
      <c r="I590" s="4">
        <v>1</v>
      </c>
      <c r="J590" s="2" t="s">
        <v>68</v>
      </c>
      <c r="K590" s="1">
        <f>Tabelle4[[#This Row],[Menge kg Nges]]/1000</f>
        <v>0.22800000000000001</v>
      </c>
      <c r="L590" s="1">
        <f>Tabelle4[[#This Row],[Menge kg P2O5]]/1000</f>
        <v>7.1999999999999995E-2</v>
      </c>
      <c r="M590" s="1">
        <f>Tabelle4[[#This Row],[Menge t Nges]]/Tabelle4[[#This Row],[Anzahl Lieferscheine]]</f>
        <v>0.22800000000000001</v>
      </c>
      <c r="N590" s="1">
        <f>Tabelle4[[#This Row],[Menge t P2O5]]/Tabelle4[[#This Row],[Anzahl Lieferscheine]]</f>
        <v>7.1999999999999995E-2</v>
      </c>
    </row>
    <row r="591" spans="1:14" x14ac:dyDescent="0.2">
      <c r="A591" s="2" t="s">
        <v>51</v>
      </c>
      <c r="B591" s="2" t="s">
        <v>56</v>
      </c>
      <c r="C591" s="2" t="s">
        <v>6</v>
      </c>
      <c r="D591" s="2" t="s">
        <v>7</v>
      </c>
      <c r="E591" s="2" t="s">
        <v>14</v>
      </c>
      <c r="F591" s="2" t="s">
        <v>61</v>
      </c>
      <c r="G591" s="1">
        <v>205.2</v>
      </c>
      <c r="H591" s="1">
        <v>61.2</v>
      </c>
      <c r="I591" s="4">
        <v>1</v>
      </c>
      <c r="J591" s="2" t="s">
        <v>68</v>
      </c>
      <c r="K591" s="1">
        <f>Tabelle4[[#This Row],[Menge kg Nges]]/1000</f>
        <v>0.20519999999999999</v>
      </c>
      <c r="L591" s="1">
        <f>Tabelle4[[#This Row],[Menge kg P2O5]]/1000</f>
        <v>6.1200000000000004E-2</v>
      </c>
      <c r="M591" s="1">
        <f>Tabelle4[[#This Row],[Menge t Nges]]/Tabelle4[[#This Row],[Anzahl Lieferscheine]]</f>
        <v>0.20519999999999999</v>
      </c>
      <c r="N591" s="1">
        <f>Tabelle4[[#This Row],[Menge t P2O5]]/Tabelle4[[#This Row],[Anzahl Lieferscheine]]</f>
        <v>6.1200000000000004E-2</v>
      </c>
    </row>
    <row r="592" spans="1:14" x14ac:dyDescent="0.2">
      <c r="A592" s="2" t="s">
        <v>52</v>
      </c>
      <c r="B592" s="2" t="s">
        <v>5</v>
      </c>
      <c r="C592" s="2" t="s">
        <v>6</v>
      </c>
      <c r="D592" s="2" t="s">
        <v>7</v>
      </c>
      <c r="E592" s="2" t="s">
        <v>9</v>
      </c>
      <c r="F592" s="2" t="s">
        <v>61</v>
      </c>
      <c r="G592" s="1">
        <v>176</v>
      </c>
      <c r="H592" s="1">
        <v>72</v>
      </c>
      <c r="I592" s="4">
        <v>1</v>
      </c>
      <c r="J592" s="2" t="s">
        <v>68</v>
      </c>
      <c r="K592" s="1">
        <f>Tabelle4[[#This Row],[Menge kg Nges]]/1000</f>
        <v>0.17599999999999999</v>
      </c>
      <c r="L592" s="1">
        <f>Tabelle4[[#This Row],[Menge kg P2O5]]/1000</f>
        <v>7.1999999999999995E-2</v>
      </c>
      <c r="M592" s="1">
        <f>Tabelle4[[#This Row],[Menge t Nges]]/Tabelle4[[#This Row],[Anzahl Lieferscheine]]</f>
        <v>0.17599999999999999</v>
      </c>
      <c r="N592" s="1">
        <f>Tabelle4[[#This Row],[Menge t P2O5]]/Tabelle4[[#This Row],[Anzahl Lieferscheine]]</f>
        <v>7.1999999999999995E-2</v>
      </c>
    </row>
    <row r="593" spans="1:14" x14ac:dyDescent="0.2">
      <c r="A593" s="2" t="s">
        <v>52</v>
      </c>
      <c r="B593" s="2" t="s">
        <v>5</v>
      </c>
      <c r="C593" s="2" t="s">
        <v>6</v>
      </c>
      <c r="D593" s="2" t="s">
        <v>15</v>
      </c>
      <c r="E593" s="2" t="s">
        <v>21</v>
      </c>
      <c r="F593" s="2" t="s">
        <v>61</v>
      </c>
      <c r="G593" s="1">
        <v>408</v>
      </c>
      <c r="H593" s="1">
        <v>240</v>
      </c>
      <c r="I593" s="4">
        <v>1</v>
      </c>
      <c r="J593" s="2" t="s">
        <v>68</v>
      </c>
      <c r="K593" s="1">
        <f>Tabelle4[[#This Row],[Menge kg Nges]]/1000</f>
        <v>0.40799999999999997</v>
      </c>
      <c r="L593" s="1">
        <f>Tabelle4[[#This Row],[Menge kg P2O5]]/1000</f>
        <v>0.24</v>
      </c>
      <c r="M593" s="1">
        <f>Tabelle4[[#This Row],[Menge t Nges]]/Tabelle4[[#This Row],[Anzahl Lieferscheine]]</f>
        <v>0.40799999999999997</v>
      </c>
      <c r="N593" s="1">
        <f>Tabelle4[[#This Row],[Menge t P2O5]]/Tabelle4[[#This Row],[Anzahl Lieferscheine]]</f>
        <v>0.24</v>
      </c>
    </row>
    <row r="594" spans="1:14" x14ac:dyDescent="0.2">
      <c r="A594" s="2" t="s">
        <v>52</v>
      </c>
      <c r="B594" s="2" t="s">
        <v>29</v>
      </c>
      <c r="C594" s="2" t="s">
        <v>6</v>
      </c>
      <c r="D594" s="2" t="s">
        <v>15</v>
      </c>
      <c r="E594" s="2" t="s">
        <v>21</v>
      </c>
      <c r="F594" s="2" t="s">
        <v>61</v>
      </c>
      <c r="G594" s="1">
        <v>486</v>
      </c>
      <c r="H594" s="1">
        <v>288</v>
      </c>
      <c r="I594" s="4">
        <v>1</v>
      </c>
      <c r="J594" s="2" t="s">
        <v>68</v>
      </c>
      <c r="K594" s="1">
        <f>Tabelle4[[#This Row],[Menge kg Nges]]/1000</f>
        <v>0.48599999999999999</v>
      </c>
      <c r="L594" s="1">
        <f>Tabelle4[[#This Row],[Menge kg P2O5]]/1000</f>
        <v>0.28799999999999998</v>
      </c>
      <c r="M594" s="1">
        <f>Tabelle4[[#This Row],[Menge t Nges]]/Tabelle4[[#This Row],[Anzahl Lieferscheine]]</f>
        <v>0.48599999999999999</v>
      </c>
      <c r="N594" s="1">
        <f>Tabelle4[[#This Row],[Menge t P2O5]]/Tabelle4[[#This Row],[Anzahl Lieferscheine]]</f>
        <v>0.28799999999999998</v>
      </c>
    </row>
    <row r="595" spans="1:14" x14ac:dyDescent="0.2">
      <c r="A595" s="2" t="s">
        <v>52</v>
      </c>
      <c r="B595" s="2" t="s">
        <v>32</v>
      </c>
      <c r="C595" s="2" t="s">
        <v>6</v>
      </c>
      <c r="D595" s="2" t="s">
        <v>7</v>
      </c>
      <c r="E595" s="2" t="s">
        <v>12</v>
      </c>
      <c r="F595" s="2" t="s">
        <v>61</v>
      </c>
      <c r="G595" s="1">
        <v>3255</v>
      </c>
      <c r="H595" s="1">
        <v>1296</v>
      </c>
      <c r="I595" s="4">
        <v>14</v>
      </c>
      <c r="J595" s="2" t="s">
        <v>68</v>
      </c>
      <c r="K595" s="1">
        <f>Tabelle4[[#This Row],[Menge kg Nges]]/1000</f>
        <v>3.2549999999999999</v>
      </c>
      <c r="L595" s="1">
        <f>Tabelle4[[#This Row],[Menge kg P2O5]]/1000</f>
        <v>1.296</v>
      </c>
      <c r="M595" s="1">
        <f>Tabelle4[[#This Row],[Menge t Nges]]/Tabelle4[[#This Row],[Anzahl Lieferscheine]]</f>
        <v>0.23249999999999998</v>
      </c>
      <c r="N595" s="1">
        <f>Tabelle4[[#This Row],[Menge t P2O5]]/Tabelle4[[#This Row],[Anzahl Lieferscheine]]</f>
        <v>9.2571428571428568E-2</v>
      </c>
    </row>
    <row r="596" spans="1:14" x14ac:dyDescent="0.2">
      <c r="A596" s="2" t="s">
        <v>52</v>
      </c>
      <c r="B596" s="2" t="s">
        <v>27</v>
      </c>
      <c r="C596" s="2" t="s">
        <v>6</v>
      </c>
      <c r="D596" s="2" t="s">
        <v>15</v>
      </c>
      <c r="E596" s="2" t="s">
        <v>21</v>
      </c>
      <c r="F596" s="2" t="s">
        <v>61</v>
      </c>
      <c r="G596" s="1">
        <v>469.2</v>
      </c>
      <c r="H596" s="1">
        <v>276</v>
      </c>
      <c r="I596" s="4">
        <v>1</v>
      </c>
      <c r="J596" s="2" t="s">
        <v>68</v>
      </c>
      <c r="K596" s="1">
        <f>Tabelle4[[#This Row],[Menge kg Nges]]/1000</f>
        <v>0.46920000000000001</v>
      </c>
      <c r="L596" s="1">
        <f>Tabelle4[[#This Row],[Menge kg P2O5]]/1000</f>
        <v>0.27600000000000002</v>
      </c>
      <c r="M596" s="1">
        <f>Tabelle4[[#This Row],[Menge t Nges]]/Tabelle4[[#This Row],[Anzahl Lieferscheine]]</f>
        <v>0.46920000000000001</v>
      </c>
      <c r="N596" s="1">
        <f>Tabelle4[[#This Row],[Menge t P2O5]]/Tabelle4[[#This Row],[Anzahl Lieferscheine]]</f>
        <v>0.27600000000000002</v>
      </c>
    </row>
    <row r="597" spans="1:14" x14ac:dyDescent="0.2">
      <c r="A597" s="2" t="s">
        <v>52</v>
      </c>
      <c r="B597" s="2" t="s">
        <v>34</v>
      </c>
      <c r="C597" s="2" t="s">
        <v>6</v>
      </c>
      <c r="D597" s="2" t="s">
        <v>30</v>
      </c>
      <c r="E597" s="2" t="s">
        <v>26</v>
      </c>
      <c r="F597" s="2" t="s">
        <v>61</v>
      </c>
      <c r="G597" s="1">
        <v>110</v>
      </c>
      <c r="H597" s="1">
        <v>42</v>
      </c>
      <c r="I597" s="4">
        <v>1</v>
      </c>
      <c r="J597" s="2" t="s">
        <v>68</v>
      </c>
      <c r="K597" s="1">
        <f>Tabelle4[[#This Row],[Menge kg Nges]]/1000</f>
        <v>0.11</v>
      </c>
      <c r="L597" s="1">
        <f>Tabelle4[[#This Row],[Menge kg P2O5]]/1000</f>
        <v>4.2000000000000003E-2</v>
      </c>
      <c r="M597" s="1">
        <f>Tabelle4[[#This Row],[Menge t Nges]]/Tabelle4[[#This Row],[Anzahl Lieferscheine]]</f>
        <v>0.11</v>
      </c>
      <c r="N597" s="1">
        <f>Tabelle4[[#This Row],[Menge t P2O5]]/Tabelle4[[#This Row],[Anzahl Lieferscheine]]</f>
        <v>4.2000000000000003E-2</v>
      </c>
    </row>
    <row r="598" spans="1:14" x14ac:dyDescent="0.2">
      <c r="A598" s="2" t="s">
        <v>52</v>
      </c>
      <c r="B598" s="2" t="s">
        <v>51</v>
      </c>
      <c r="C598" s="2" t="s">
        <v>6</v>
      </c>
      <c r="D598" s="2" t="s">
        <v>7</v>
      </c>
      <c r="E598" s="2" t="s">
        <v>8</v>
      </c>
      <c r="F598" s="2" t="s">
        <v>61</v>
      </c>
      <c r="G598" s="1">
        <v>265.60000000000002</v>
      </c>
      <c r="H598" s="1">
        <v>106.39999999999999</v>
      </c>
      <c r="I598" s="4">
        <v>2</v>
      </c>
      <c r="J598" s="2" t="s">
        <v>68</v>
      </c>
      <c r="K598" s="1">
        <f>Tabelle4[[#This Row],[Menge kg Nges]]/1000</f>
        <v>0.2656</v>
      </c>
      <c r="L598" s="1">
        <f>Tabelle4[[#This Row],[Menge kg P2O5]]/1000</f>
        <v>0.10639999999999999</v>
      </c>
      <c r="M598" s="1">
        <f>Tabelle4[[#This Row],[Menge t Nges]]/Tabelle4[[#This Row],[Anzahl Lieferscheine]]</f>
        <v>0.1328</v>
      </c>
      <c r="N598" s="1">
        <f>Tabelle4[[#This Row],[Menge t P2O5]]/Tabelle4[[#This Row],[Anzahl Lieferscheine]]</f>
        <v>5.3199999999999997E-2</v>
      </c>
    </row>
    <row r="599" spans="1:14" x14ac:dyDescent="0.2">
      <c r="A599" s="2" t="s">
        <v>52</v>
      </c>
      <c r="B599" s="2" t="s">
        <v>51</v>
      </c>
      <c r="C599" s="2" t="s">
        <v>6</v>
      </c>
      <c r="D599" s="2" t="s">
        <v>7</v>
      </c>
      <c r="E599" s="2" t="s">
        <v>12</v>
      </c>
      <c r="F599" s="2" t="s">
        <v>61</v>
      </c>
      <c r="G599" s="1">
        <v>210</v>
      </c>
      <c r="H599" s="1">
        <v>133</v>
      </c>
      <c r="I599" s="4">
        <v>1</v>
      </c>
      <c r="J599" s="2" t="s">
        <v>68</v>
      </c>
      <c r="K599" s="1">
        <f>Tabelle4[[#This Row],[Menge kg Nges]]/1000</f>
        <v>0.21</v>
      </c>
      <c r="L599" s="1">
        <f>Tabelle4[[#This Row],[Menge kg P2O5]]/1000</f>
        <v>0.13300000000000001</v>
      </c>
      <c r="M599" s="1">
        <f>Tabelle4[[#This Row],[Menge t Nges]]/Tabelle4[[#This Row],[Anzahl Lieferscheine]]</f>
        <v>0.21</v>
      </c>
      <c r="N599" s="1">
        <f>Tabelle4[[#This Row],[Menge t P2O5]]/Tabelle4[[#This Row],[Anzahl Lieferscheine]]</f>
        <v>0.13300000000000001</v>
      </c>
    </row>
    <row r="600" spans="1:14" x14ac:dyDescent="0.2">
      <c r="A600" s="2" t="s">
        <v>52</v>
      </c>
      <c r="B600" s="2" t="s">
        <v>52</v>
      </c>
      <c r="C600" s="2" t="s">
        <v>6</v>
      </c>
      <c r="D600" s="2" t="s">
        <v>30</v>
      </c>
      <c r="E600" s="2" t="s">
        <v>26</v>
      </c>
      <c r="F600" s="2" t="s">
        <v>61</v>
      </c>
      <c r="G600" s="1">
        <v>4992.9600000000019</v>
      </c>
      <c r="H600" s="1">
        <v>2080.3999999999996</v>
      </c>
      <c r="I600" s="4">
        <v>38</v>
      </c>
      <c r="J600" s="2" t="s">
        <v>68</v>
      </c>
      <c r="K600" s="1">
        <f>Tabelle4[[#This Row],[Menge kg Nges]]/1000</f>
        <v>4.9929600000000018</v>
      </c>
      <c r="L600" s="1">
        <f>Tabelle4[[#This Row],[Menge kg P2O5]]/1000</f>
        <v>2.0803999999999996</v>
      </c>
      <c r="M600" s="1">
        <f>Tabelle4[[#This Row],[Menge t Nges]]/Tabelle4[[#This Row],[Anzahl Lieferscheine]]</f>
        <v>0.13139368421052636</v>
      </c>
      <c r="N600" s="1">
        <f>Tabelle4[[#This Row],[Menge t P2O5]]/Tabelle4[[#This Row],[Anzahl Lieferscheine]]</f>
        <v>5.4747368421052621E-2</v>
      </c>
    </row>
    <row r="601" spans="1:14" x14ac:dyDescent="0.2">
      <c r="A601" s="2" t="s">
        <v>52</v>
      </c>
      <c r="B601" s="2" t="s">
        <v>52</v>
      </c>
      <c r="C601" s="2" t="s">
        <v>6</v>
      </c>
      <c r="D601" s="2" t="s">
        <v>7</v>
      </c>
      <c r="E601" s="2" t="s">
        <v>8</v>
      </c>
      <c r="F601" s="2" t="s">
        <v>61</v>
      </c>
      <c r="G601" s="1">
        <v>53474.590000000004</v>
      </c>
      <c r="H601" s="1">
        <v>23129.459999999995</v>
      </c>
      <c r="I601" s="4">
        <v>76</v>
      </c>
      <c r="J601" s="2" t="s">
        <v>68</v>
      </c>
      <c r="K601" s="1">
        <f>Tabelle4[[#This Row],[Menge kg Nges]]/1000</f>
        <v>53.474590000000006</v>
      </c>
      <c r="L601" s="1">
        <f>Tabelle4[[#This Row],[Menge kg P2O5]]/1000</f>
        <v>23.129459999999995</v>
      </c>
      <c r="M601" s="1">
        <f>Tabelle4[[#This Row],[Menge t Nges]]/Tabelle4[[#This Row],[Anzahl Lieferscheine]]</f>
        <v>0.70361302631578959</v>
      </c>
      <c r="N601" s="1">
        <f>Tabelle4[[#This Row],[Menge t P2O5]]/Tabelle4[[#This Row],[Anzahl Lieferscheine]]</f>
        <v>0.30433499999999991</v>
      </c>
    </row>
    <row r="602" spans="1:14" x14ac:dyDescent="0.2">
      <c r="A602" s="2" t="s">
        <v>52</v>
      </c>
      <c r="B602" s="2" t="s">
        <v>52</v>
      </c>
      <c r="C602" s="2" t="s">
        <v>6</v>
      </c>
      <c r="D602" s="2" t="s">
        <v>7</v>
      </c>
      <c r="E602" s="2" t="s">
        <v>9</v>
      </c>
      <c r="F602" s="2" t="s">
        <v>61</v>
      </c>
      <c r="G602" s="1">
        <v>12171.349999999999</v>
      </c>
      <c r="H602" s="1">
        <v>4519.630000000001</v>
      </c>
      <c r="I602" s="4">
        <v>41</v>
      </c>
      <c r="J602" s="2" t="s">
        <v>68</v>
      </c>
      <c r="K602" s="1">
        <f>Tabelle4[[#This Row],[Menge kg Nges]]/1000</f>
        <v>12.171349999999999</v>
      </c>
      <c r="L602" s="1">
        <f>Tabelle4[[#This Row],[Menge kg P2O5]]/1000</f>
        <v>4.5196300000000011</v>
      </c>
      <c r="M602" s="1">
        <f>Tabelle4[[#This Row],[Menge t Nges]]/Tabelle4[[#This Row],[Anzahl Lieferscheine]]</f>
        <v>0.29686219512195117</v>
      </c>
      <c r="N602" s="1">
        <f>Tabelle4[[#This Row],[Menge t P2O5]]/Tabelle4[[#This Row],[Anzahl Lieferscheine]]</f>
        <v>0.11023487804878052</v>
      </c>
    </row>
    <row r="603" spans="1:14" x14ac:dyDescent="0.2">
      <c r="A603" s="2" t="s">
        <v>52</v>
      </c>
      <c r="B603" s="2" t="s">
        <v>52</v>
      </c>
      <c r="C603" s="2" t="s">
        <v>6</v>
      </c>
      <c r="D603" s="2" t="s">
        <v>7</v>
      </c>
      <c r="E603" s="2" t="s">
        <v>10</v>
      </c>
      <c r="F603" s="2" t="s">
        <v>61</v>
      </c>
      <c r="G603" s="1">
        <v>71.680000000000007</v>
      </c>
      <c r="H603" s="1">
        <v>31.36</v>
      </c>
      <c r="I603" s="4">
        <v>1</v>
      </c>
      <c r="J603" s="2" t="s">
        <v>68</v>
      </c>
      <c r="K603" s="1">
        <f>Tabelle4[[#This Row],[Menge kg Nges]]/1000</f>
        <v>7.1680000000000008E-2</v>
      </c>
      <c r="L603" s="1">
        <f>Tabelle4[[#This Row],[Menge kg P2O5]]/1000</f>
        <v>3.1359999999999999E-2</v>
      </c>
      <c r="M603" s="1">
        <f>Tabelle4[[#This Row],[Menge t Nges]]/Tabelle4[[#This Row],[Anzahl Lieferscheine]]</f>
        <v>7.1680000000000008E-2</v>
      </c>
      <c r="N603" s="1">
        <f>Tabelle4[[#This Row],[Menge t P2O5]]/Tabelle4[[#This Row],[Anzahl Lieferscheine]]</f>
        <v>3.1359999999999999E-2</v>
      </c>
    </row>
    <row r="604" spans="1:14" x14ac:dyDescent="0.2">
      <c r="A604" s="2" t="s">
        <v>52</v>
      </c>
      <c r="B604" s="2" t="s">
        <v>52</v>
      </c>
      <c r="C604" s="2" t="s">
        <v>6</v>
      </c>
      <c r="D604" s="2" t="s">
        <v>7</v>
      </c>
      <c r="E604" s="2" t="s">
        <v>11</v>
      </c>
      <c r="F604" s="2" t="s">
        <v>61</v>
      </c>
      <c r="G604" s="1">
        <v>19298.330000000002</v>
      </c>
      <c r="H604" s="1">
        <v>8469.8499999999985</v>
      </c>
      <c r="I604" s="4">
        <v>77</v>
      </c>
      <c r="J604" s="2" t="s">
        <v>68</v>
      </c>
      <c r="K604" s="1">
        <f>Tabelle4[[#This Row],[Menge kg Nges]]/1000</f>
        <v>19.29833</v>
      </c>
      <c r="L604" s="1">
        <f>Tabelle4[[#This Row],[Menge kg P2O5]]/1000</f>
        <v>8.4698499999999992</v>
      </c>
      <c r="M604" s="1">
        <f>Tabelle4[[#This Row],[Menge t Nges]]/Tabelle4[[#This Row],[Anzahl Lieferscheine]]</f>
        <v>0.25062766233766232</v>
      </c>
      <c r="N604" s="1">
        <f>Tabelle4[[#This Row],[Menge t P2O5]]/Tabelle4[[#This Row],[Anzahl Lieferscheine]]</f>
        <v>0.10999805194805194</v>
      </c>
    </row>
    <row r="605" spans="1:14" x14ac:dyDescent="0.2">
      <c r="A605" s="2" t="s">
        <v>52</v>
      </c>
      <c r="B605" s="2" t="s">
        <v>52</v>
      </c>
      <c r="C605" s="2" t="s">
        <v>6</v>
      </c>
      <c r="D605" s="2" t="s">
        <v>7</v>
      </c>
      <c r="E605" s="2" t="s">
        <v>12</v>
      </c>
      <c r="F605" s="2" t="s">
        <v>61</v>
      </c>
      <c r="G605" s="1">
        <v>37924.970000000008</v>
      </c>
      <c r="H605" s="1">
        <v>15284.919999999996</v>
      </c>
      <c r="I605" s="4">
        <v>143</v>
      </c>
      <c r="J605" s="2" t="s">
        <v>68</v>
      </c>
      <c r="K605" s="1">
        <f>Tabelle4[[#This Row],[Menge kg Nges]]/1000</f>
        <v>37.924970000000009</v>
      </c>
      <c r="L605" s="1">
        <f>Tabelle4[[#This Row],[Menge kg P2O5]]/1000</f>
        <v>15.284919999999996</v>
      </c>
      <c r="M605" s="1">
        <f>Tabelle4[[#This Row],[Menge t Nges]]/Tabelle4[[#This Row],[Anzahl Lieferscheine]]</f>
        <v>0.26520958041958048</v>
      </c>
      <c r="N605" s="1">
        <f>Tabelle4[[#This Row],[Menge t P2O5]]/Tabelle4[[#This Row],[Anzahl Lieferscheine]]</f>
        <v>0.10688755244755242</v>
      </c>
    </row>
    <row r="606" spans="1:14" x14ac:dyDescent="0.2">
      <c r="A606" s="2" t="s">
        <v>52</v>
      </c>
      <c r="B606" s="2" t="s">
        <v>52</v>
      </c>
      <c r="C606" s="2" t="s">
        <v>6</v>
      </c>
      <c r="D606" s="2" t="s">
        <v>7</v>
      </c>
      <c r="E606" s="2" t="s">
        <v>13</v>
      </c>
      <c r="F606" s="2" t="s">
        <v>61</v>
      </c>
      <c r="G606" s="1">
        <v>1948.4</v>
      </c>
      <c r="H606" s="1">
        <v>1284</v>
      </c>
      <c r="I606" s="4">
        <v>9</v>
      </c>
      <c r="J606" s="2" t="s">
        <v>68</v>
      </c>
      <c r="K606" s="1">
        <f>Tabelle4[[#This Row],[Menge kg Nges]]/1000</f>
        <v>1.9484000000000001</v>
      </c>
      <c r="L606" s="1">
        <f>Tabelle4[[#This Row],[Menge kg P2O5]]/1000</f>
        <v>1.284</v>
      </c>
      <c r="M606" s="1">
        <f>Tabelle4[[#This Row],[Menge t Nges]]/Tabelle4[[#This Row],[Anzahl Lieferscheine]]</f>
        <v>0.2164888888888889</v>
      </c>
      <c r="N606" s="1">
        <f>Tabelle4[[#This Row],[Menge t P2O5]]/Tabelle4[[#This Row],[Anzahl Lieferscheine]]</f>
        <v>0.14266666666666666</v>
      </c>
    </row>
    <row r="607" spans="1:14" x14ac:dyDescent="0.2">
      <c r="A607" s="2" t="s">
        <v>52</v>
      </c>
      <c r="B607" s="2" t="s">
        <v>52</v>
      </c>
      <c r="C607" s="2" t="s">
        <v>6</v>
      </c>
      <c r="D607" s="2" t="s">
        <v>7</v>
      </c>
      <c r="E607" s="2" t="s">
        <v>14</v>
      </c>
      <c r="F607" s="2" t="s">
        <v>61</v>
      </c>
      <c r="G607" s="1">
        <v>3739.3899999999994</v>
      </c>
      <c r="H607" s="1">
        <v>1762.87</v>
      </c>
      <c r="I607" s="4">
        <v>19</v>
      </c>
      <c r="J607" s="2" t="s">
        <v>68</v>
      </c>
      <c r="K607" s="1">
        <f>Tabelle4[[#This Row],[Menge kg Nges]]/1000</f>
        <v>3.7393899999999993</v>
      </c>
      <c r="L607" s="1">
        <f>Tabelle4[[#This Row],[Menge kg P2O5]]/1000</f>
        <v>1.7628699999999999</v>
      </c>
      <c r="M607" s="1">
        <f>Tabelle4[[#This Row],[Menge t Nges]]/Tabelle4[[#This Row],[Anzahl Lieferscheine]]</f>
        <v>0.19680999999999996</v>
      </c>
      <c r="N607" s="1">
        <f>Tabelle4[[#This Row],[Menge t P2O5]]/Tabelle4[[#This Row],[Anzahl Lieferscheine]]</f>
        <v>9.2782631578947367E-2</v>
      </c>
    </row>
    <row r="608" spans="1:14" x14ac:dyDescent="0.2">
      <c r="A608" s="2" t="s">
        <v>52</v>
      </c>
      <c r="B608" s="2" t="s">
        <v>52</v>
      </c>
      <c r="C608" s="2" t="s">
        <v>6</v>
      </c>
      <c r="D608" s="2" t="s">
        <v>15</v>
      </c>
      <c r="E608" s="2" t="s">
        <v>8</v>
      </c>
      <c r="F608" s="2" t="s">
        <v>61</v>
      </c>
      <c r="G608" s="1">
        <v>5255.7</v>
      </c>
      <c r="H608" s="1">
        <v>2598.1000000000004</v>
      </c>
      <c r="I608" s="4">
        <v>14</v>
      </c>
      <c r="J608" s="2" t="s">
        <v>68</v>
      </c>
      <c r="K608" s="1">
        <f>Tabelle4[[#This Row],[Menge kg Nges]]/1000</f>
        <v>5.2557</v>
      </c>
      <c r="L608" s="1">
        <f>Tabelle4[[#This Row],[Menge kg P2O5]]/1000</f>
        <v>2.5981000000000005</v>
      </c>
      <c r="M608" s="1">
        <f>Tabelle4[[#This Row],[Menge t Nges]]/Tabelle4[[#This Row],[Anzahl Lieferscheine]]</f>
        <v>0.37540714285714288</v>
      </c>
      <c r="N608" s="1">
        <f>Tabelle4[[#This Row],[Menge t P2O5]]/Tabelle4[[#This Row],[Anzahl Lieferscheine]]</f>
        <v>0.18557857142857145</v>
      </c>
    </row>
    <row r="609" spans="1:14" x14ac:dyDescent="0.2">
      <c r="A609" s="2" t="s">
        <v>52</v>
      </c>
      <c r="B609" s="2" t="s">
        <v>52</v>
      </c>
      <c r="C609" s="2" t="s">
        <v>6</v>
      </c>
      <c r="D609" s="2" t="s">
        <v>15</v>
      </c>
      <c r="E609" s="2" t="s">
        <v>18</v>
      </c>
      <c r="F609" s="2" t="s">
        <v>61</v>
      </c>
      <c r="G609" s="1">
        <v>1654.8</v>
      </c>
      <c r="H609" s="1">
        <v>1339.6000000000001</v>
      </c>
      <c r="I609" s="4">
        <v>11</v>
      </c>
      <c r="J609" s="2" t="s">
        <v>68</v>
      </c>
      <c r="K609" s="1">
        <f>Tabelle4[[#This Row],[Menge kg Nges]]/1000</f>
        <v>1.6548</v>
      </c>
      <c r="L609" s="1">
        <f>Tabelle4[[#This Row],[Menge kg P2O5]]/1000</f>
        <v>1.3396000000000001</v>
      </c>
      <c r="M609" s="1">
        <f>Tabelle4[[#This Row],[Menge t Nges]]/Tabelle4[[#This Row],[Anzahl Lieferscheine]]</f>
        <v>0.15043636363636365</v>
      </c>
      <c r="N609" s="1">
        <f>Tabelle4[[#This Row],[Menge t P2O5]]/Tabelle4[[#This Row],[Anzahl Lieferscheine]]</f>
        <v>0.1217818181818182</v>
      </c>
    </row>
    <row r="610" spans="1:14" x14ac:dyDescent="0.2">
      <c r="A610" s="2" t="s">
        <v>52</v>
      </c>
      <c r="B610" s="2" t="s">
        <v>52</v>
      </c>
      <c r="C610" s="2" t="s">
        <v>6</v>
      </c>
      <c r="D610" s="2" t="s">
        <v>15</v>
      </c>
      <c r="E610" s="2" t="s">
        <v>19</v>
      </c>
      <c r="F610" s="2" t="s">
        <v>61</v>
      </c>
      <c r="G610" s="1">
        <v>6.75</v>
      </c>
      <c r="H610" s="1">
        <v>7.5</v>
      </c>
      <c r="I610" s="4">
        <v>1</v>
      </c>
      <c r="J610" s="2" t="s">
        <v>68</v>
      </c>
      <c r="K610" s="1">
        <f>Tabelle4[[#This Row],[Menge kg Nges]]/1000</f>
        <v>6.7499999999999999E-3</v>
      </c>
      <c r="L610" s="1">
        <f>Tabelle4[[#This Row],[Menge kg P2O5]]/1000</f>
        <v>7.4999999999999997E-3</v>
      </c>
      <c r="M610" s="1">
        <f>Tabelle4[[#This Row],[Menge t Nges]]/Tabelle4[[#This Row],[Anzahl Lieferscheine]]</f>
        <v>6.7499999999999999E-3</v>
      </c>
      <c r="N610" s="1">
        <f>Tabelle4[[#This Row],[Menge t P2O5]]/Tabelle4[[#This Row],[Anzahl Lieferscheine]]</f>
        <v>7.4999999999999997E-3</v>
      </c>
    </row>
    <row r="611" spans="1:14" x14ac:dyDescent="0.2">
      <c r="A611" s="2" t="s">
        <v>52</v>
      </c>
      <c r="B611" s="2" t="s">
        <v>52</v>
      </c>
      <c r="C611" s="2" t="s">
        <v>6</v>
      </c>
      <c r="D611" s="2" t="s">
        <v>15</v>
      </c>
      <c r="E611" s="2" t="s">
        <v>21</v>
      </c>
      <c r="F611" s="2" t="s">
        <v>61</v>
      </c>
      <c r="G611" s="1">
        <v>3304.2</v>
      </c>
      <c r="H611" s="1">
        <v>1877.79</v>
      </c>
      <c r="I611" s="4">
        <v>7</v>
      </c>
      <c r="J611" s="2" t="s">
        <v>68</v>
      </c>
      <c r="K611" s="1">
        <f>Tabelle4[[#This Row],[Menge kg Nges]]/1000</f>
        <v>3.3041999999999998</v>
      </c>
      <c r="L611" s="1">
        <f>Tabelle4[[#This Row],[Menge kg P2O5]]/1000</f>
        <v>1.8777900000000001</v>
      </c>
      <c r="M611" s="1">
        <f>Tabelle4[[#This Row],[Menge t Nges]]/Tabelle4[[#This Row],[Anzahl Lieferscheine]]</f>
        <v>0.47202857142857141</v>
      </c>
      <c r="N611" s="1">
        <f>Tabelle4[[#This Row],[Menge t P2O5]]/Tabelle4[[#This Row],[Anzahl Lieferscheine]]</f>
        <v>0.26825571428571432</v>
      </c>
    </row>
    <row r="612" spans="1:14" x14ac:dyDescent="0.2">
      <c r="A612" s="2" t="s">
        <v>52</v>
      </c>
      <c r="B612" s="2" t="s">
        <v>52</v>
      </c>
      <c r="C612" s="2" t="s">
        <v>6</v>
      </c>
      <c r="D612" s="2" t="s">
        <v>15</v>
      </c>
      <c r="E612" s="2" t="s">
        <v>9</v>
      </c>
      <c r="F612" s="2" t="s">
        <v>61</v>
      </c>
      <c r="G612" s="1">
        <v>6714.12</v>
      </c>
      <c r="H612" s="1">
        <v>3708.67</v>
      </c>
      <c r="I612" s="4">
        <v>15</v>
      </c>
      <c r="J612" s="2" t="s">
        <v>68</v>
      </c>
      <c r="K612" s="1">
        <f>Tabelle4[[#This Row],[Menge kg Nges]]/1000</f>
        <v>6.7141200000000003</v>
      </c>
      <c r="L612" s="1">
        <f>Tabelle4[[#This Row],[Menge kg P2O5]]/1000</f>
        <v>3.7086700000000001</v>
      </c>
      <c r="M612" s="1">
        <f>Tabelle4[[#This Row],[Menge t Nges]]/Tabelle4[[#This Row],[Anzahl Lieferscheine]]</f>
        <v>0.44760800000000001</v>
      </c>
      <c r="N612" s="1">
        <f>Tabelle4[[#This Row],[Menge t P2O5]]/Tabelle4[[#This Row],[Anzahl Lieferscheine]]</f>
        <v>0.24724466666666667</v>
      </c>
    </row>
    <row r="613" spans="1:14" x14ac:dyDescent="0.2">
      <c r="A613" s="2" t="s">
        <v>52</v>
      </c>
      <c r="B613" s="2" t="s">
        <v>52</v>
      </c>
      <c r="C613" s="2" t="s">
        <v>6</v>
      </c>
      <c r="D613" s="2" t="s">
        <v>15</v>
      </c>
      <c r="E613" s="2" t="s">
        <v>10</v>
      </c>
      <c r="F613" s="2" t="s">
        <v>61</v>
      </c>
      <c r="G613" s="1">
        <v>222.75</v>
      </c>
      <c r="H613" s="1">
        <v>95.15</v>
      </c>
      <c r="I613" s="4">
        <v>1</v>
      </c>
      <c r="J613" s="2" t="s">
        <v>68</v>
      </c>
      <c r="K613" s="1">
        <f>Tabelle4[[#This Row],[Menge kg Nges]]/1000</f>
        <v>0.22275</v>
      </c>
      <c r="L613" s="1">
        <f>Tabelle4[[#This Row],[Menge kg P2O5]]/1000</f>
        <v>9.5150000000000012E-2</v>
      </c>
      <c r="M613" s="1">
        <f>Tabelle4[[#This Row],[Menge t Nges]]/Tabelle4[[#This Row],[Anzahl Lieferscheine]]</f>
        <v>0.22275</v>
      </c>
      <c r="N613" s="1">
        <f>Tabelle4[[#This Row],[Menge t P2O5]]/Tabelle4[[#This Row],[Anzahl Lieferscheine]]</f>
        <v>9.5150000000000012E-2</v>
      </c>
    </row>
    <row r="614" spans="1:14" x14ac:dyDescent="0.2">
      <c r="A614" s="2" t="s">
        <v>52</v>
      </c>
      <c r="B614" s="2" t="s">
        <v>52</v>
      </c>
      <c r="C614" s="2" t="s">
        <v>6</v>
      </c>
      <c r="D614" s="2" t="s">
        <v>15</v>
      </c>
      <c r="E614" s="2" t="s">
        <v>23</v>
      </c>
      <c r="F614" s="2" t="s">
        <v>61</v>
      </c>
      <c r="G614" s="1">
        <v>280</v>
      </c>
      <c r="H614" s="1">
        <v>115.5</v>
      </c>
      <c r="I614" s="4">
        <v>2</v>
      </c>
      <c r="J614" s="2" t="s">
        <v>68</v>
      </c>
      <c r="K614" s="1">
        <f>Tabelle4[[#This Row],[Menge kg Nges]]/1000</f>
        <v>0.28000000000000003</v>
      </c>
      <c r="L614" s="1">
        <f>Tabelle4[[#This Row],[Menge kg P2O5]]/1000</f>
        <v>0.11550000000000001</v>
      </c>
      <c r="M614" s="1">
        <f>Tabelle4[[#This Row],[Menge t Nges]]/Tabelle4[[#This Row],[Anzahl Lieferscheine]]</f>
        <v>0.14000000000000001</v>
      </c>
      <c r="N614" s="1">
        <f>Tabelle4[[#This Row],[Menge t P2O5]]/Tabelle4[[#This Row],[Anzahl Lieferscheine]]</f>
        <v>5.7750000000000003E-2</v>
      </c>
    </row>
    <row r="615" spans="1:14" x14ac:dyDescent="0.2">
      <c r="A615" s="2" t="s">
        <v>52</v>
      </c>
      <c r="B615" s="2" t="s">
        <v>52</v>
      </c>
      <c r="C615" s="2" t="s">
        <v>6</v>
      </c>
      <c r="D615" s="2" t="s">
        <v>15</v>
      </c>
      <c r="E615" s="2" t="s">
        <v>13</v>
      </c>
      <c r="F615" s="2" t="s">
        <v>61</v>
      </c>
      <c r="G615" s="1">
        <v>582</v>
      </c>
      <c r="H615" s="1">
        <v>407.4</v>
      </c>
      <c r="I615" s="4">
        <v>3</v>
      </c>
      <c r="J615" s="2" t="s">
        <v>68</v>
      </c>
      <c r="K615" s="1">
        <f>Tabelle4[[#This Row],[Menge kg Nges]]/1000</f>
        <v>0.58199999999999996</v>
      </c>
      <c r="L615" s="1">
        <f>Tabelle4[[#This Row],[Menge kg P2O5]]/1000</f>
        <v>0.40739999999999998</v>
      </c>
      <c r="M615" s="1">
        <f>Tabelle4[[#This Row],[Menge t Nges]]/Tabelle4[[#This Row],[Anzahl Lieferscheine]]</f>
        <v>0.19399999999999998</v>
      </c>
      <c r="N615" s="1">
        <f>Tabelle4[[#This Row],[Menge t P2O5]]/Tabelle4[[#This Row],[Anzahl Lieferscheine]]</f>
        <v>0.1358</v>
      </c>
    </row>
    <row r="616" spans="1:14" x14ac:dyDescent="0.2">
      <c r="A616" s="2" t="s">
        <v>52</v>
      </c>
      <c r="B616" s="2" t="s">
        <v>52</v>
      </c>
      <c r="C616" s="2" t="s">
        <v>25</v>
      </c>
      <c r="D616" s="2" t="s">
        <v>25</v>
      </c>
      <c r="E616" s="2" t="s">
        <v>26</v>
      </c>
      <c r="F616" s="2" t="s">
        <v>61</v>
      </c>
      <c r="G616" s="1">
        <v>997.5</v>
      </c>
      <c r="H616" s="1">
        <v>432</v>
      </c>
      <c r="I616" s="4">
        <v>1</v>
      </c>
      <c r="J616" s="2" t="s">
        <v>68</v>
      </c>
      <c r="K616" s="1">
        <f>Tabelle4[[#This Row],[Menge kg Nges]]/1000</f>
        <v>0.99750000000000005</v>
      </c>
      <c r="L616" s="1">
        <f>Tabelle4[[#This Row],[Menge kg P2O5]]/1000</f>
        <v>0.432</v>
      </c>
      <c r="M616" s="1">
        <f>Tabelle4[[#This Row],[Menge t Nges]]/Tabelle4[[#This Row],[Anzahl Lieferscheine]]</f>
        <v>0.99750000000000005</v>
      </c>
      <c r="N616" s="1">
        <f>Tabelle4[[#This Row],[Menge t P2O5]]/Tabelle4[[#This Row],[Anzahl Lieferscheine]]</f>
        <v>0.432</v>
      </c>
    </row>
    <row r="617" spans="1:14" x14ac:dyDescent="0.2">
      <c r="A617" s="2" t="s">
        <v>52</v>
      </c>
      <c r="B617" s="2" t="s">
        <v>28</v>
      </c>
      <c r="C617" s="2" t="s">
        <v>6</v>
      </c>
      <c r="D617" s="2" t="s">
        <v>15</v>
      </c>
      <c r="E617" s="2" t="s">
        <v>8</v>
      </c>
      <c r="F617" s="2" t="s">
        <v>61</v>
      </c>
      <c r="G617" s="1">
        <v>595.16999999999996</v>
      </c>
      <c r="H617" s="1">
        <v>257.76</v>
      </c>
      <c r="I617" s="4">
        <v>1</v>
      </c>
      <c r="J617" s="2" t="s">
        <v>68</v>
      </c>
      <c r="K617" s="1">
        <f>Tabelle4[[#This Row],[Menge kg Nges]]/1000</f>
        <v>0.59516999999999998</v>
      </c>
      <c r="L617" s="1">
        <f>Tabelle4[[#This Row],[Menge kg P2O5]]/1000</f>
        <v>0.25775999999999999</v>
      </c>
      <c r="M617" s="1">
        <f>Tabelle4[[#This Row],[Menge t Nges]]/Tabelle4[[#This Row],[Anzahl Lieferscheine]]</f>
        <v>0.59516999999999998</v>
      </c>
      <c r="N617" s="1">
        <f>Tabelle4[[#This Row],[Menge t P2O5]]/Tabelle4[[#This Row],[Anzahl Lieferscheine]]</f>
        <v>0.25775999999999999</v>
      </c>
    </row>
    <row r="618" spans="1:14" x14ac:dyDescent="0.2">
      <c r="A618" s="2" t="s">
        <v>37</v>
      </c>
      <c r="B618" s="2" t="s">
        <v>32</v>
      </c>
      <c r="C618" s="2" t="s">
        <v>6</v>
      </c>
      <c r="D618" s="2" t="s">
        <v>15</v>
      </c>
      <c r="E618" s="2" t="s">
        <v>20</v>
      </c>
      <c r="F618" s="2" t="s">
        <v>61</v>
      </c>
      <c r="G618" s="1">
        <v>9241.5999999999985</v>
      </c>
      <c r="H618" s="1">
        <v>5810</v>
      </c>
      <c r="I618" s="4">
        <v>36</v>
      </c>
      <c r="J618" s="2" t="s">
        <v>68</v>
      </c>
      <c r="K618" s="1">
        <f>Tabelle4[[#This Row],[Menge kg Nges]]/1000</f>
        <v>9.2415999999999983</v>
      </c>
      <c r="L618" s="1">
        <f>Tabelle4[[#This Row],[Menge kg P2O5]]/1000</f>
        <v>5.81</v>
      </c>
      <c r="M618" s="1">
        <f>Tabelle4[[#This Row],[Menge t Nges]]/Tabelle4[[#This Row],[Anzahl Lieferscheine]]</f>
        <v>0.25671111111111106</v>
      </c>
      <c r="N618" s="1">
        <f>Tabelle4[[#This Row],[Menge t P2O5]]/Tabelle4[[#This Row],[Anzahl Lieferscheine]]</f>
        <v>0.16138888888888889</v>
      </c>
    </row>
    <row r="619" spans="1:14" x14ac:dyDescent="0.2">
      <c r="A619" s="2" t="s">
        <v>37</v>
      </c>
      <c r="B619" s="2" t="s">
        <v>43</v>
      </c>
      <c r="C619" s="2" t="s">
        <v>6</v>
      </c>
      <c r="D619" s="2" t="s">
        <v>7</v>
      </c>
      <c r="E619" s="2" t="s">
        <v>11</v>
      </c>
      <c r="F619" s="2" t="s">
        <v>61</v>
      </c>
      <c r="G619" s="1">
        <v>336</v>
      </c>
      <c r="H619" s="1">
        <v>144</v>
      </c>
      <c r="I619" s="4">
        <v>8</v>
      </c>
      <c r="J619" s="2" t="s">
        <v>68</v>
      </c>
      <c r="K619" s="1">
        <f>Tabelle4[[#This Row],[Menge kg Nges]]/1000</f>
        <v>0.33600000000000002</v>
      </c>
      <c r="L619" s="1">
        <f>Tabelle4[[#This Row],[Menge kg P2O5]]/1000</f>
        <v>0.14399999999999999</v>
      </c>
      <c r="M619" s="1">
        <f>Tabelle4[[#This Row],[Menge t Nges]]/Tabelle4[[#This Row],[Anzahl Lieferscheine]]</f>
        <v>4.2000000000000003E-2</v>
      </c>
      <c r="N619" s="1">
        <f>Tabelle4[[#This Row],[Menge t P2O5]]/Tabelle4[[#This Row],[Anzahl Lieferscheine]]</f>
        <v>1.7999999999999999E-2</v>
      </c>
    </row>
    <row r="620" spans="1:14" x14ac:dyDescent="0.2">
      <c r="A620" s="2" t="s">
        <v>37</v>
      </c>
      <c r="B620" s="2" t="s">
        <v>43</v>
      </c>
      <c r="C620" s="2" t="s">
        <v>6</v>
      </c>
      <c r="D620" s="2" t="s">
        <v>7</v>
      </c>
      <c r="E620" s="2" t="s">
        <v>12</v>
      </c>
      <c r="F620" s="2" t="s">
        <v>61</v>
      </c>
      <c r="G620" s="1">
        <v>72</v>
      </c>
      <c r="H620" s="1">
        <v>32</v>
      </c>
      <c r="I620" s="4">
        <v>1</v>
      </c>
      <c r="J620" s="2" t="s">
        <v>68</v>
      </c>
      <c r="K620" s="1">
        <f>Tabelle4[[#This Row],[Menge kg Nges]]/1000</f>
        <v>7.1999999999999995E-2</v>
      </c>
      <c r="L620" s="1">
        <f>Tabelle4[[#This Row],[Menge kg P2O5]]/1000</f>
        <v>3.2000000000000001E-2</v>
      </c>
      <c r="M620" s="1">
        <f>Tabelle4[[#This Row],[Menge t Nges]]/Tabelle4[[#This Row],[Anzahl Lieferscheine]]</f>
        <v>7.1999999999999995E-2</v>
      </c>
      <c r="N620" s="1">
        <f>Tabelle4[[#This Row],[Menge t P2O5]]/Tabelle4[[#This Row],[Anzahl Lieferscheine]]</f>
        <v>3.2000000000000001E-2</v>
      </c>
    </row>
    <row r="621" spans="1:14" x14ac:dyDescent="0.2">
      <c r="A621" s="2" t="s">
        <v>37</v>
      </c>
      <c r="B621" s="2" t="s">
        <v>43</v>
      </c>
      <c r="C621" s="2" t="s">
        <v>6</v>
      </c>
      <c r="D621" s="2" t="s">
        <v>7</v>
      </c>
      <c r="E621" s="2" t="s">
        <v>13</v>
      </c>
      <c r="F621" s="2" t="s">
        <v>61</v>
      </c>
      <c r="G621" s="1">
        <v>333</v>
      </c>
      <c r="H621" s="1">
        <v>171</v>
      </c>
      <c r="I621" s="4">
        <v>1</v>
      </c>
      <c r="J621" s="2" t="s">
        <v>68</v>
      </c>
      <c r="K621" s="1">
        <f>Tabelle4[[#This Row],[Menge kg Nges]]/1000</f>
        <v>0.33300000000000002</v>
      </c>
      <c r="L621" s="1">
        <f>Tabelle4[[#This Row],[Menge kg P2O5]]/1000</f>
        <v>0.17100000000000001</v>
      </c>
      <c r="M621" s="1">
        <f>Tabelle4[[#This Row],[Menge t Nges]]/Tabelle4[[#This Row],[Anzahl Lieferscheine]]</f>
        <v>0.33300000000000002</v>
      </c>
      <c r="N621" s="1">
        <f>Tabelle4[[#This Row],[Menge t P2O5]]/Tabelle4[[#This Row],[Anzahl Lieferscheine]]</f>
        <v>0.17100000000000001</v>
      </c>
    </row>
    <row r="622" spans="1:14" x14ac:dyDescent="0.2">
      <c r="A622" s="2" t="s">
        <v>37</v>
      </c>
      <c r="B622" s="2" t="s">
        <v>36</v>
      </c>
      <c r="C622" s="2" t="s">
        <v>6</v>
      </c>
      <c r="D622" s="2" t="s">
        <v>7</v>
      </c>
      <c r="E622" s="2" t="s">
        <v>8</v>
      </c>
      <c r="F622" s="2" t="s">
        <v>61</v>
      </c>
      <c r="G622" s="1">
        <v>978.6</v>
      </c>
      <c r="H622" s="1">
        <v>349.5</v>
      </c>
      <c r="I622" s="4">
        <v>2</v>
      </c>
      <c r="J622" s="2" t="s">
        <v>68</v>
      </c>
      <c r="K622" s="1">
        <f>Tabelle4[[#This Row],[Menge kg Nges]]/1000</f>
        <v>0.97860000000000003</v>
      </c>
      <c r="L622" s="1">
        <f>Tabelle4[[#This Row],[Menge kg P2O5]]/1000</f>
        <v>0.34949999999999998</v>
      </c>
      <c r="M622" s="1">
        <f>Tabelle4[[#This Row],[Menge t Nges]]/Tabelle4[[#This Row],[Anzahl Lieferscheine]]</f>
        <v>0.48930000000000001</v>
      </c>
      <c r="N622" s="1">
        <f>Tabelle4[[#This Row],[Menge t P2O5]]/Tabelle4[[#This Row],[Anzahl Lieferscheine]]</f>
        <v>0.17474999999999999</v>
      </c>
    </row>
    <row r="623" spans="1:14" x14ac:dyDescent="0.2">
      <c r="A623" s="2" t="s">
        <v>37</v>
      </c>
      <c r="B623" s="2" t="s">
        <v>36</v>
      </c>
      <c r="C623" s="2" t="s">
        <v>6</v>
      </c>
      <c r="D623" s="2" t="s">
        <v>7</v>
      </c>
      <c r="E623" s="2" t="s">
        <v>9</v>
      </c>
      <c r="F623" s="2" t="s">
        <v>61</v>
      </c>
      <c r="G623" s="1">
        <v>746</v>
      </c>
      <c r="H623" s="1">
        <v>314.39999999999998</v>
      </c>
      <c r="I623" s="4">
        <v>5</v>
      </c>
      <c r="J623" s="2" t="s">
        <v>68</v>
      </c>
      <c r="K623" s="1">
        <f>Tabelle4[[#This Row],[Menge kg Nges]]/1000</f>
        <v>0.746</v>
      </c>
      <c r="L623" s="1">
        <f>Tabelle4[[#This Row],[Menge kg P2O5]]/1000</f>
        <v>0.31439999999999996</v>
      </c>
      <c r="M623" s="1">
        <f>Tabelle4[[#This Row],[Menge t Nges]]/Tabelle4[[#This Row],[Anzahl Lieferscheine]]</f>
        <v>0.1492</v>
      </c>
      <c r="N623" s="1">
        <f>Tabelle4[[#This Row],[Menge t P2O5]]/Tabelle4[[#This Row],[Anzahl Lieferscheine]]</f>
        <v>6.2879999999999991E-2</v>
      </c>
    </row>
    <row r="624" spans="1:14" x14ac:dyDescent="0.2">
      <c r="A624" s="2" t="s">
        <v>37</v>
      </c>
      <c r="B624" s="2" t="s">
        <v>36</v>
      </c>
      <c r="C624" s="2" t="s">
        <v>6</v>
      </c>
      <c r="D624" s="2" t="s">
        <v>7</v>
      </c>
      <c r="E624" s="2" t="s">
        <v>11</v>
      </c>
      <c r="F624" s="2" t="s">
        <v>61</v>
      </c>
      <c r="G624" s="1">
        <v>2184</v>
      </c>
      <c r="H624" s="1">
        <v>911</v>
      </c>
      <c r="I624" s="4">
        <v>7</v>
      </c>
      <c r="J624" s="2" t="s">
        <v>68</v>
      </c>
      <c r="K624" s="1">
        <f>Tabelle4[[#This Row],[Menge kg Nges]]/1000</f>
        <v>2.1840000000000002</v>
      </c>
      <c r="L624" s="1">
        <f>Tabelle4[[#This Row],[Menge kg P2O5]]/1000</f>
        <v>0.91100000000000003</v>
      </c>
      <c r="M624" s="1">
        <f>Tabelle4[[#This Row],[Menge t Nges]]/Tabelle4[[#This Row],[Anzahl Lieferscheine]]</f>
        <v>0.312</v>
      </c>
      <c r="N624" s="1">
        <f>Tabelle4[[#This Row],[Menge t P2O5]]/Tabelle4[[#This Row],[Anzahl Lieferscheine]]</f>
        <v>0.13014285714285714</v>
      </c>
    </row>
    <row r="625" spans="1:14" x14ac:dyDescent="0.2">
      <c r="A625" s="2" t="s">
        <v>37</v>
      </c>
      <c r="B625" s="2" t="s">
        <v>36</v>
      </c>
      <c r="C625" s="2" t="s">
        <v>6</v>
      </c>
      <c r="D625" s="2" t="s">
        <v>7</v>
      </c>
      <c r="E625" s="2" t="s">
        <v>12</v>
      </c>
      <c r="F625" s="2" t="s">
        <v>61</v>
      </c>
      <c r="G625" s="1">
        <v>5597.3600000000006</v>
      </c>
      <c r="H625" s="1">
        <v>2177.3999999999996</v>
      </c>
      <c r="I625" s="4">
        <v>24</v>
      </c>
      <c r="J625" s="2" t="s">
        <v>68</v>
      </c>
      <c r="K625" s="1">
        <f>Tabelle4[[#This Row],[Menge kg Nges]]/1000</f>
        <v>5.597360000000001</v>
      </c>
      <c r="L625" s="1">
        <f>Tabelle4[[#This Row],[Menge kg P2O5]]/1000</f>
        <v>2.1773999999999996</v>
      </c>
      <c r="M625" s="1">
        <f>Tabelle4[[#This Row],[Menge t Nges]]/Tabelle4[[#This Row],[Anzahl Lieferscheine]]</f>
        <v>0.23322333333333337</v>
      </c>
      <c r="N625" s="1">
        <f>Tabelle4[[#This Row],[Menge t P2O5]]/Tabelle4[[#This Row],[Anzahl Lieferscheine]]</f>
        <v>9.0724999999999986E-2</v>
      </c>
    </row>
    <row r="626" spans="1:14" x14ac:dyDescent="0.2">
      <c r="A626" s="2" t="s">
        <v>37</v>
      </c>
      <c r="B626" s="2" t="s">
        <v>36</v>
      </c>
      <c r="C626" s="2" t="s">
        <v>6</v>
      </c>
      <c r="D626" s="2" t="s">
        <v>7</v>
      </c>
      <c r="E626" s="2" t="s">
        <v>13</v>
      </c>
      <c r="F626" s="2" t="s">
        <v>61</v>
      </c>
      <c r="G626" s="1">
        <v>3587</v>
      </c>
      <c r="H626" s="1">
        <v>1813</v>
      </c>
      <c r="I626" s="4">
        <v>25</v>
      </c>
      <c r="J626" s="2" t="s">
        <v>68</v>
      </c>
      <c r="K626" s="1">
        <f>Tabelle4[[#This Row],[Menge kg Nges]]/1000</f>
        <v>3.5870000000000002</v>
      </c>
      <c r="L626" s="1">
        <f>Tabelle4[[#This Row],[Menge kg P2O5]]/1000</f>
        <v>1.8129999999999999</v>
      </c>
      <c r="M626" s="1">
        <f>Tabelle4[[#This Row],[Menge t Nges]]/Tabelle4[[#This Row],[Anzahl Lieferscheine]]</f>
        <v>0.14348</v>
      </c>
      <c r="N626" s="1">
        <f>Tabelle4[[#This Row],[Menge t P2O5]]/Tabelle4[[#This Row],[Anzahl Lieferscheine]]</f>
        <v>7.2520000000000001E-2</v>
      </c>
    </row>
    <row r="627" spans="1:14" x14ac:dyDescent="0.2">
      <c r="A627" s="2" t="s">
        <v>37</v>
      </c>
      <c r="B627" s="2" t="s">
        <v>36</v>
      </c>
      <c r="C627" s="2" t="s">
        <v>6</v>
      </c>
      <c r="D627" s="2" t="s">
        <v>7</v>
      </c>
      <c r="E627" s="2" t="s">
        <v>14</v>
      </c>
      <c r="F627" s="2" t="s">
        <v>61</v>
      </c>
      <c r="G627" s="1">
        <v>4068.7</v>
      </c>
      <c r="H627" s="1">
        <v>1661</v>
      </c>
      <c r="I627" s="4">
        <v>22</v>
      </c>
      <c r="J627" s="2" t="s">
        <v>68</v>
      </c>
      <c r="K627" s="1">
        <f>Tabelle4[[#This Row],[Menge kg Nges]]/1000</f>
        <v>4.0686999999999998</v>
      </c>
      <c r="L627" s="1">
        <f>Tabelle4[[#This Row],[Menge kg P2O5]]/1000</f>
        <v>1.661</v>
      </c>
      <c r="M627" s="1">
        <f>Tabelle4[[#This Row],[Menge t Nges]]/Tabelle4[[#This Row],[Anzahl Lieferscheine]]</f>
        <v>0.18494090909090907</v>
      </c>
      <c r="N627" s="1">
        <f>Tabelle4[[#This Row],[Menge t P2O5]]/Tabelle4[[#This Row],[Anzahl Lieferscheine]]</f>
        <v>7.5499999999999998E-2</v>
      </c>
    </row>
    <row r="628" spans="1:14" x14ac:dyDescent="0.2">
      <c r="A628" s="2" t="s">
        <v>37</v>
      </c>
      <c r="B628" s="2" t="s">
        <v>36</v>
      </c>
      <c r="C628" s="2" t="s">
        <v>6</v>
      </c>
      <c r="D628" s="2" t="s">
        <v>15</v>
      </c>
      <c r="E628" s="2" t="s">
        <v>21</v>
      </c>
      <c r="F628" s="2" t="s">
        <v>61</v>
      </c>
      <c r="G628" s="1">
        <v>2570.4</v>
      </c>
      <c r="H628" s="1">
        <v>1512</v>
      </c>
      <c r="I628" s="4">
        <v>1</v>
      </c>
      <c r="J628" s="2" t="s">
        <v>68</v>
      </c>
      <c r="K628" s="1">
        <f>Tabelle4[[#This Row],[Menge kg Nges]]/1000</f>
        <v>2.5704000000000002</v>
      </c>
      <c r="L628" s="1">
        <f>Tabelle4[[#This Row],[Menge kg P2O5]]/1000</f>
        <v>1.512</v>
      </c>
      <c r="M628" s="1">
        <f>Tabelle4[[#This Row],[Menge t Nges]]/Tabelle4[[#This Row],[Anzahl Lieferscheine]]</f>
        <v>2.5704000000000002</v>
      </c>
      <c r="N628" s="1">
        <f>Tabelle4[[#This Row],[Menge t P2O5]]/Tabelle4[[#This Row],[Anzahl Lieferscheine]]</f>
        <v>1.512</v>
      </c>
    </row>
    <row r="629" spans="1:14" x14ac:dyDescent="0.2">
      <c r="A629" s="2" t="s">
        <v>37</v>
      </c>
      <c r="B629" s="2" t="s">
        <v>44</v>
      </c>
      <c r="C629" s="2" t="s">
        <v>6</v>
      </c>
      <c r="D629" s="2" t="s">
        <v>7</v>
      </c>
      <c r="E629" s="2" t="s">
        <v>9</v>
      </c>
      <c r="F629" s="2" t="s">
        <v>61</v>
      </c>
      <c r="G629" s="1">
        <v>1164.5999999999999</v>
      </c>
      <c r="H629" s="1">
        <v>505.41</v>
      </c>
      <c r="I629" s="4">
        <v>10</v>
      </c>
      <c r="J629" s="2" t="s">
        <v>68</v>
      </c>
      <c r="K629" s="1">
        <f>Tabelle4[[#This Row],[Menge kg Nges]]/1000</f>
        <v>1.1645999999999999</v>
      </c>
      <c r="L629" s="1">
        <f>Tabelle4[[#This Row],[Menge kg P2O5]]/1000</f>
        <v>0.50541000000000003</v>
      </c>
      <c r="M629" s="1">
        <f>Tabelle4[[#This Row],[Menge t Nges]]/Tabelle4[[#This Row],[Anzahl Lieferscheine]]</f>
        <v>0.11645999999999998</v>
      </c>
      <c r="N629" s="1">
        <f>Tabelle4[[#This Row],[Menge t P2O5]]/Tabelle4[[#This Row],[Anzahl Lieferscheine]]</f>
        <v>5.0541000000000003E-2</v>
      </c>
    </row>
    <row r="630" spans="1:14" x14ac:dyDescent="0.2">
      <c r="A630" s="2" t="s">
        <v>37</v>
      </c>
      <c r="B630" s="2" t="s">
        <v>44</v>
      </c>
      <c r="C630" s="2" t="s">
        <v>6</v>
      </c>
      <c r="D630" s="2" t="s">
        <v>7</v>
      </c>
      <c r="E630" s="2" t="s">
        <v>11</v>
      </c>
      <c r="F630" s="2" t="s">
        <v>61</v>
      </c>
      <c r="G630" s="1">
        <v>750</v>
      </c>
      <c r="H630" s="1">
        <v>330</v>
      </c>
      <c r="I630" s="4">
        <v>1</v>
      </c>
      <c r="J630" s="2" t="s">
        <v>68</v>
      </c>
      <c r="K630" s="1">
        <f>Tabelle4[[#This Row],[Menge kg Nges]]/1000</f>
        <v>0.75</v>
      </c>
      <c r="L630" s="1">
        <f>Tabelle4[[#This Row],[Menge kg P2O5]]/1000</f>
        <v>0.33</v>
      </c>
      <c r="M630" s="1">
        <f>Tabelle4[[#This Row],[Menge t Nges]]/Tabelle4[[#This Row],[Anzahl Lieferscheine]]</f>
        <v>0.75</v>
      </c>
      <c r="N630" s="1">
        <f>Tabelle4[[#This Row],[Menge t P2O5]]/Tabelle4[[#This Row],[Anzahl Lieferscheine]]</f>
        <v>0.33</v>
      </c>
    </row>
    <row r="631" spans="1:14" x14ac:dyDescent="0.2">
      <c r="A631" s="2" t="s">
        <v>37</v>
      </c>
      <c r="B631" s="2" t="s">
        <v>44</v>
      </c>
      <c r="C631" s="2" t="s">
        <v>6</v>
      </c>
      <c r="D631" s="2" t="s">
        <v>7</v>
      </c>
      <c r="E631" s="2" t="s">
        <v>12</v>
      </c>
      <c r="F631" s="2" t="s">
        <v>61</v>
      </c>
      <c r="G631" s="1">
        <v>2542.9499999999998</v>
      </c>
      <c r="H631" s="1">
        <v>1113</v>
      </c>
      <c r="I631" s="4">
        <v>8</v>
      </c>
      <c r="J631" s="2" t="s">
        <v>68</v>
      </c>
      <c r="K631" s="1">
        <f>Tabelle4[[#This Row],[Menge kg Nges]]/1000</f>
        <v>2.5429499999999998</v>
      </c>
      <c r="L631" s="1">
        <f>Tabelle4[[#This Row],[Menge kg P2O5]]/1000</f>
        <v>1.113</v>
      </c>
      <c r="M631" s="1">
        <f>Tabelle4[[#This Row],[Menge t Nges]]/Tabelle4[[#This Row],[Anzahl Lieferscheine]]</f>
        <v>0.31786874999999998</v>
      </c>
      <c r="N631" s="1">
        <f>Tabelle4[[#This Row],[Menge t P2O5]]/Tabelle4[[#This Row],[Anzahl Lieferscheine]]</f>
        <v>0.139125</v>
      </c>
    </row>
    <row r="632" spans="1:14" x14ac:dyDescent="0.2">
      <c r="A632" s="2" t="s">
        <v>37</v>
      </c>
      <c r="B632" s="2" t="s">
        <v>44</v>
      </c>
      <c r="C632" s="2" t="s">
        <v>6</v>
      </c>
      <c r="D632" s="2" t="s">
        <v>7</v>
      </c>
      <c r="E632" s="2" t="s">
        <v>14</v>
      </c>
      <c r="F632" s="2" t="s">
        <v>61</v>
      </c>
      <c r="G632" s="1">
        <v>5349.71</v>
      </c>
      <c r="H632" s="1">
        <v>2204.21</v>
      </c>
      <c r="I632" s="4">
        <v>13</v>
      </c>
      <c r="J632" s="2" t="s">
        <v>68</v>
      </c>
      <c r="K632" s="1">
        <f>Tabelle4[[#This Row],[Menge kg Nges]]/1000</f>
        <v>5.34971</v>
      </c>
      <c r="L632" s="1">
        <f>Tabelle4[[#This Row],[Menge kg P2O5]]/1000</f>
        <v>2.2042100000000002</v>
      </c>
      <c r="M632" s="1">
        <f>Tabelle4[[#This Row],[Menge t Nges]]/Tabelle4[[#This Row],[Anzahl Lieferscheine]]</f>
        <v>0.41151615384615386</v>
      </c>
      <c r="N632" s="1">
        <f>Tabelle4[[#This Row],[Menge t P2O5]]/Tabelle4[[#This Row],[Anzahl Lieferscheine]]</f>
        <v>0.16955461538461541</v>
      </c>
    </row>
    <row r="633" spans="1:14" x14ac:dyDescent="0.2">
      <c r="A633" s="2" t="s">
        <v>37</v>
      </c>
      <c r="B633" s="2" t="s">
        <v>44</v>
      </c>
      <c r="C633" s="2" t="s">
        <v>6</v>
      </c>
      <c r="D633" s="2" t="s">
        <v>15</v>
      </c>
      <c r="E633" s="2" t="s">
        <v>20</v>
      </c>
      <c r="F633" s="2" t="s">
        <v>61</v>
      </c>
      <c r="G633" s="1">
        <v>102</v>
      </c>
      <c r="H633" s="1">
        <v>75</v>
      </c>
      <c r="I633" s="4">
        <v>1</v>
      </c>
      <c r="J633" s="2" t="s">
        <v>68</v>
      </c>
      <c r="K633" s="1">
        <f>Tabelle4[[#This Row],[Menge kg Nges]]/1000</f>
        <v>0.10199999999999999</v>
      </c>
      <c r="L633" s="1">
        <f>Tabelle4[[#This Row],[Menge kg P2O5]]/1000</f>
        <v>7.4999999999999997E-2</v>
      </c>
      <c r="M633" s="1">
        <f>Tabelle4[[#This Row],[Menge t Nges]]/Tabelle4[[#This Row],[Anzahl Lieferscheine]]</f>
        <v>0.10199999999999999</v>
      </c>
      <c r="N633" s="1">
        <f>Tabelle4[[#This Row],[Menge t P2O5]]/Tabelle4[[#This Row],[Anzahl Lieferscheine]]</f>
        <v>7.4999999999999997E-2</v>
      </c>
    </row>
    <row r="634" spans="1:14" x14ac:dyDescent="0.2">
      <c r="A634" s="2" t="s">
        <v>37</v>
      </c>
      <c r="B634" s="2" t="s">
        <v>44</v>
      </c>
      <c r="C634" s="2" t="s">
        <v>6</v>
      </c>
      <c r="D634" s="2" t="s">
        <v>15</v>
      </c>
      <c r="E634" s="2" t="s">
        <v>9</v>
      </c>
      <c r="F634" s="2" t="s">
        <v>61</v>
      </c>
      <c r="G634" s="1">
        <v>514.5</v>
      </c>
      <c r="H634" s="1">
        <v>336</v>
      </c>
      <c r="I634" s="4">
        <v>2</v>
      </c>
      <c r="J634" s="2" t="s">
        <v>68</v>
      </c>
      <c r="K634" s="1">
        <f>Tabelle4[[#This Row],[Menge kg Nges]]/1000</f>
        <v>0.51449999999999996</v>
      </c>
      <c r="L634" s="1">
        <f>Tabelle4[[#This Row],[Menge kg P2O5]]/1000</f>
        <v>0.33600000000000002</v>
      </c>
      <c r="M634" s="1">
        <f>Tabelle4[[#This Row],[Menge t Nges]]/Tabelle4[[#This Row],[Anzahl Lieferscheine]]</f>
        <v>0.25724999999999998</v>
      </c>
      <c r="N634" s="1">
        <f>Tabelle4[[#This Row],[Menge t P2O5]]/Tabelle4[[#This Row],[Anzahl Lieferscheine]]</f>
        <v>0.16800000000000001</v>
      </c>
    </row>
    <row r="635" spans="1:14" x14ac:dyDescent="0.2">
      <c r="A635" s="2" t="s">
        <v>37</v>
      </c>
      <c r="B635" s="2" t="s">
        <v>44</v>
      </c>
      <c r="C635" s="2" t="s">
        <v>25</v>
      </c>
      <c r="D635" s="2" t="s">
        <v>25</v>
      </c>
      <c r="E635" s="2" t="s">
        <v>26</v>
      </c>
      <c r="F635" s="2" t="s">
        <v>61</v>
      </c>
      <c r="G635" s="1">
        <v>21550.399999999998</v>
      </c>
      <c r="H635" s="1">
        <v>13041.039999999997</v>
      </c>
      <c r="I635" s="4">
        <v>47</v>
      </c>
      <c r="J635" s="2" t="s">
        <v>68</v>
      </c>
      <c r="K635" s="1">
        <f>Tabelle4[[#This Row],[Menge kg Nges]]/1000</f>
        <v>21.550399999999996</v>
      </c>
      <c r="L635" s="1">
        <f>Tabelle4[[#This Row],[Menge kg P2O5]]/1000</f>
        <v>13.041039999999997</v>
      </c>
      <c r="M635" s="1">
        <f>Tabelle4[[#This Row],[Menge t Nges]]/Tabelle4[[#This Row],[Anzahl Lieferscheine]]</f>
        <v>0.45851914893617013</v>
      </c>
      <c r="N635" s="1">
        <f>Tabelle4[[#This Row],[Menge t P2O5]]/Tabelle4[[#This Row],[Anzahl Lieferscheine]]</f>
        <v>0.27746893617021268</v>
      </c>
    </row>
    <row r="636" spans="1:14" x14ac:dyDescent="0.2">
      <c r="A636" s="2" t="s">
        <v>37</v>
      </c>
      <c r="B636" s="2" t="s">
        <v>49</v>
      </c>
      <c r="C636" s="2" t="s">
        <v>6</v>
      </c>
      <c r="D636" s="2" t="s">
        <v>7</v>
      </c>
      <c r="E636" s="2" t="s">
        <v>11</v>
      </c>
      <c r="F636" s="2" t="s">
        <v>61</v>
      </c>
      <c r="G636" s="1">
        <v>510</v>
      </c>
      <c r="H636" s="1">
        <v>195</v>
      </c>
      <c r="I636" s="4">
        <v>1</v>
      </c>
      <c r="J636" s="2" t="s">
        <v>68</v>
      </c>
      <c r="K636" s="1">
        <f>Tabelle4[[#This Row],[Menge kg Nges]]/1000</f>
        <v>0.51</v>
      </c>
      <c r="L636" s="1">
        <f>Tabelle4[[#This Row],[Menge kg P2O5]]/1000</f>
        <v>0.19500000000000001</v>
      </c>
      <c r="M636" s="1">
        <f>Tabelle4[[#This Row],[Menge t Nges]]/Tabelle4[[#This Row],[Anzahl Lieferscheine]]</f>
        <v>0.51</v>
      </c>
      <c r="N636" s="1">
        <f>Tabelle4[[#This Row],[Menge t P2O5]]/Tabelle4[[#This Row],[Anzahl Lieferscheine]]</f>
        <v>0.19500000000000001</v>
      </c>
    </row>
    <row r="637" spans="1:14" x14ac:dyDescent="0.2">
      <c r="A637" s="2" t="s">
        <v>37</v>
      </c>
      <c r="B637" s="2" t="s">
        <v>49</v>
      </c>
      <c r="C637" s="2" t="s">
        <v>6</v>
      </c>
      <c r="D637" s="2" t="s">
        <v>7</v>
      </c>
      <c r="E637" s="2" t="s">
        <v>12</v>
      </c>
      <c r="F637" s="2" t="s">
        <v>61</v>
      </c>
      <c r="G637" s="1">
        <v>1998.1999999999998</v>
      </c>
      <c r="H637" s="1">
        <v>795</v>
      </c>
      <c r="I637" s="4">
        <v>8</v>
      </c>
      <c r="J637" s="2" t="s">
        <v>68</v>
      </c>
      <c r="K637" s="1">
        <f>Tabelle4[[#This Row],[Menge kg Nges]]/1000</f>
        <v>1.9981999999999998</v>
      </c>
      <c r="L637" s="1">
        <f>Tabelle4[[#This Row],[Menge kg P2O5]]/1000</f>
        <v>0.79500000000000004</v>
      </c>
      <c r="M637" s="1">
        <f>Tabelle4[[#This Row],[Menge t Nges]]/Tabelle4[[#This Row],[Anzahl Lieferscheine]]</f>
        <v>0.24977499999999997</v>
      </c>
      <c r="N637" s="1">
        <f>Tabelle4[[#This Row],[Menge t P2O5]]/Tabelle4[[#This Row],[Anzahl Lieferscheine]]</f>
        <v>9.9375000000000005E-2</v>
      </c>
    </row>
    <row r="638" spans="1:14" x14ac:dyDescent="0.2">
      <c r="A638" s="2" t="s">
        <v>37</v>
      </c>
      <c r="B638" s="2" t="s">
        <v>49</v>
      </c>
      <c r="C638" s="2" t="s">
        <v>6</v>
      </c>
      <c r="D638" s="2" t="s">
        <v>7</v>
      </c>
      <c r="E638" s="2" t="s">
        <v>13</v>
      </c>
      <c r="F638" s="2" t="s">
        <v>61</v>
      </c>
      <c r="G638" s="1">
        <v>179.2</v>
      </c>
      <c r="H638" s="1">
        <v>84</v>
      </c>
      <c r="I638" s="4">
        <v>1</v>
      </c>
      <c r="J638" s="2" t="s">
        <v>68</v>
      </c>
      <c r="K638" s="1">
        <f>Tabelle4[[#This Row],[Menge kg Nges]]/1000</f>
        <v>0.1792</v>
      </c>
      <c r="L638" s="1">
        <f>Tabelle4[[#This Row],[Menge kg P2O5]]/1000</f>
        <v>8.4000000000000005E-2</v>
      </c>
      <c r="M638" s="1">
        <f>Tabelle4[[#This Row],[Menge t Nges]]/Tabelle4[[#This Row],[Anzahl Lieferscheine]]</f>
        <v>0.1792</v>
      </c>
      <c r="N638" s="1">
        <f>Tabelle4[[#This Row],[Menge t P2O5]]/Tabelle4[[#This Row],[Anzahl Lieferscheine]]</f>
        <v>8.4000000000000005E-2</v>
      </c>
    </row>
    <row r="639" spans="1:14" x14ac:dyDescent="0.2">
      <c r="A639" s="2" t="s">
        <v>37</v>
      </c>
      <c r="B639" s="2" t="s">
        <v>49</v>
      </c>
      <c r="C639" s="2" t="s">
        <v>6</v>
      </c>
      <c r="D639" s="2" t="s">
        <v>7</v>
      </c>
      <c r="E639" s="2" t="s">
        <v>14</v>
      </c>
      <c r="F639" s="2" t="s">
        <v>61</v>
      </c>
      <c r="G639" s="1">
        <v>4642</v>
      </c>
      <c r="H639" s="1">
        <v>1582.5</v>
      </c>
      <c r="I639" s="4">
        <v>21</v>
      </c>
      <c r="J639" s="2" t="s">
        <v>68</v>
      </c>
      <c r="K639" s="1">
        <f>Tabelle4[[#This Row],[Menge kg Nges]]/1000</f>
        <v>4.6420000000000003</v>
      </c>
      <c r="L639" s="1">
        <f>Tabelle4[[#This Row],[Menge kg P2O5]]/1000</f>
        <v>1.5825</v>
      </c>
      <c r="M639" s="1">
        <f>Tabelle4[[#This Row],[Menge t Nges]]/Tabelle4[[#This Row],[Anzahl Lieferscheine]]</f>
        <v>0.22104761904761908</v>
      </c>
      <c r="N639" s="1">
        <f>Tabelle4[[#This Row],[Menge t P2O5]]/Tabelle4[[#This Row],[Anzahl Lieferscheine]]</f>
        <v>7.5357142857142859E-2</v>
      </c>
    </row>
    <row r="640" spans="1:14" x14ac:dyDescent="0.2">
      <c r="A640" s="2" t="s">
        <v>37</v>
      </c>
      <c r="B640" s="2" t="s">
        <v>49</v>
      </c>
      <c r="C640" s="2" t="s">
        <v>25</v>
      </c>
      <c r="D640" s="2" t="s">
        <v>25</v>
      </c>
      <c r="E640" s="2" t="s">
        <v>26</v>
      </c>
      <c r="F640" s="2" t="s">
        <v>61</v>
      </c>
      <c r="G640" s="1">
        <v>0</v>
      </c>
      <c r="H640" s="1">
        <v>13</v>
      </c>
      <c r="I640" s="4">
        <v>1</v>
      </c>
      <c r="J640" s="2" t="s">
        <v>68</v>
      </c>
      <c r="K640" s="1">
        <f>Tabelle4[[#This Row],[Menge kg Nges]]/1000</f>
        <v>0</v>
      </c>
      <c r="L640" s="1">
        <f>Tabelle4[[#This Row],[Menge kg P2O5]]/1000</f>
        <v>1.2999999999999999E-2</v>
      </c>
      <c r="M640" s="1">
        <f>Tabelle4[[#This Row],[Menge t Nges]]/Tabelle4[[#This Row],[Anzahl Lieferscheine]]</f>
        <v>0</v>
      </c>
      <c r="N640" s="1">
        <f>Tabelle4[[#This Row],[Menge t P2O5]]/Tabelle4[[#This Row],[Anzahl Lieferscheine]]</f>
        <v>1.2999999999999999E-2</v>
      </c>
    </row>
    <row r="641" spans="1:14" x14ac:dyDescent="0.2">
      <c r="A641" s="2" t="s">
        <v>37</v>
      </c>
      <c r="B641" s="2" t="s">
        <v>47</v>
      </c>
      <c r="C641" s="2" t="s">
        <v>6</v>
      </c>
      <c r="D641" s="2" t="s">
        <v>7</v>
      </c>
      <c r="E641" s="2" t="s">
        <v>12</v>
      </c>
      <c r="F641" s="2" t="s">
        <v>61</v>
      </c>
      <c r="G641" s="1">
        <v>463</v>
      </c>
      <c r="H641" s="1">
        <v>166</v>
      </c>
      <c r="I641" s="4">
        <v>2</v>
      </c>
      <c r="J641" s="2" t="s">
        <v>68</v>
      </c>
      <c r="K641" s="1">
        <f>Tabelle4[[#This Row],[Menge kg Nges]]/1000</f>
        <v>0.46300000000000002</v>
      </c>
      <c r="L641" s="1">
        <f>Tabelle4[[#This Row],[Menge kg P2O5]]/1000</f>
        <v>0.16600000000000001</v>
      </c>
      <c r="M641" s="1">
        <f>Tabelle4[[#This Row],[Menge t Nges]]/Tabelle4[[#This Row],[Anzahl Lieferscheine]]</f>
        <v>0.23150000000000001</v>
      </c>
      <c r="N641" s="1">
        <f>Tabelle4[[#This Row],[Menge t P2O5]]/Tabelle4[[#This Row],[Anzahl Lieferscheine]]</f>
        <v>8.3000000000000004E-2</v>
      </c>
    </row>
    <row r="642" spans="1:14" x14ac:dyDescent="0.2">
      <c r="A642" s="2" t="s">
        <v>37</v>
      </c>
      <c r="B642" s="2" t="s">
        <v>47</v>
      </c>
      <c r="C642" s="2" t="s">
        <v>6</v>
      </c>
      <c r="D642" s="2" t="s">
        <v>7</v>
      </c>
      <c r="E642" s="2" t="s">
        <v>14</v>
      </c>
      <c r="F642" s="2" t="s">
        <v>61</v>
      </c>
      <c r="G642" s="1">
        <v>1734</v>
      </c>
      <c r="H642" s="1">
        <v>767</v>
      </c>
      <c r="I642" s="4">
        <v>4</v>
      </c>
      <c r="J642" s="2" t="s">
        <v>68</v>
      </c>
      <c r="K642" s="1">
        <f>Tabelle4[[#This Row],[Menge kg Nges]]/1000</f>
        <v>1.734</v>
      </c>
      <c r="L642" s="1">
        <f>Tabelle4[[#This Row],[Menge kg P2O5]]/1000</f>
        <v>0.76700000000000002</v>
      </c>
      <c r="M642" s="1">
        <f>Tabelle4[[#This Row],[Menge t Nges]]/Tabelle4[[#This Row],[Anzahl Lieferscheine]]</f>
        <v>0.4335</v>
      </c>
      <c r="N642" s="1">
        <f>Tabelle4[[#This Row],[Menge t P2O5]]/Tabelle4[[#This Row],[Anzahl Lieferscheine]]</f>
        <v>0.19175</v>
      </c>
    </row>
    <row r="643" spans="1:14" x14ac:dyDescent="0.2">
      <c r="A643" s="2" t="s">
        <v>37</v>
      </c>
      <c r="B643" s="2" t="s">
        <v>47</v>
      </c>
      <c r="C643" s="2" t="s">
        <v>25</v>
      </c>
      <c r="D643" s="2" t="s">
        <v>25</v>
      </c>
      <c r="E643" s="2" t="s">
        <v>26</v>
      </c>
      <c r="F643" s="2" t="s">
        <v>61</v>
      </c>
      <c r="G643" s="1">
        <v>319.60000000000002</v>
      </c>
      <c r="H643" s="1">
        <v>196.52</v>
      </c>
      <c r="I643" s="4">
        <v>1</v>
      </c>
      <c r="J643" s="2" t="s">
        <v>68</v>
      </c>
      <c r="K643" s="1">
        <f>Tabelle4[[#This Row],[Menge kg Nges]]/1000</f>
        <v>0.3196</v>
      </c>
      <c r="L643" s="1">
        <f>Tabelle4[[#This Row],[Menge kg P2O5]]/1000</f>
        <v>0.19652</v>
      </c>
      <c r="M643" s="1">
        <f>Tabelle4[[#This Row],[Menge t Nges]]/Tabelle4[[#This Row],[Anzahl Lieferscheine]]</f>
        <v>0.3196</v>
      </c>
      <c r="N643" s="1">
        <f>Tabelle4[[#This Row],[Menge t P2O5]]/Tabelle4[[#This Row],[Anzahl Lieferscheine]]</f>
        <v>0.19652</v>
      </c>
    </row>
    <row r="644" spans="1:14" x14ac:dyDescent="0.2">
      <c r="A644" s="2" t="s">
        <v>37</v>
      </c>
      <c r="B644" s="2" t="s">
        <v>37</v>
      </c>
      <c r="C644" s="2" t="s">
        <v>6</v>
      </c>
      <c r="D644" s="2" t="s">
        <v>7</v>
      </c>
      <c r="E644" s="2" t="s">
        <v>8</v>
      </c>
      <c r="F644" s="2" t="s">
        <v>61</v>
      </c>
      <c r="G644" s="1">
        <v>4546.8</v>
      </c>
      <c r="H644" s="1">
        <v>1687.4999999999998</v>
      </c>
      <c r="I644" s="4">
        <v>11</v>
      </c>
      <c r="J644" s="2" t="s">
        <v>68</v>
      </c>
      <c r="K644" s="1">
        <f>Tabelle4[[#This Row],[Menge kg Nges]]/1000</f>
        <v>4.5468000000000002</v>
      </c>
      <c r="L644" s="1">
        <f>Tabelle4[[#This Row],[Menge kg P2O5]]/1000</f>
        <v>1.6874999999999998</v>
      </c>
      <c r="M644" s="1">
        <f>Tabelle4[[#This Row],[Menge t Nges]]/Tabelle4[[#This Row],[Anzahl Lieferscheine]]</f>
        <v>0.41334545454545457</v>
      </c>
      <c r="N644" s="1">
        <f>Tabelle4[[#This Row],[Menge t P2O5]]/Tabelle4[[#This Row],[Anzahl Lieferscheine]]</f>
        <v>0.15340909090909088</v>
      </c>
    </row>
    <row r="645" spans="1:14" x14ac:dyDescent="0.2">
      <c r="A645" s="2" t="s">
        <v>37</v>
      </c>
      <c r="B645" s="2" t="s">
        <v>37</v>
      </c>
      <c r="C645" s="2" t="s">
        <v>6</v>
      </c>
      <c r="D645" s="2" t="s">
        <v>7</v>
      </c>
      <c r="E645" s="2" t="s">
        <v>9</v>
      </c>
      <c r="F645" s="2" t="s">
        <v>61</v>
      </c>
      <c r="G645" s="1">
        <v>67869.45</v>
      </c>
      <c r="H645" s="1">
        <v>28323.7</v>
      </c>
      <c r="I645" s="4">
        <v>245</v>
      </c>
      <c r="J645" s="2" t="s">
        <v>68</v>
      </c>
      <c r="K645" s="1">
        <f>Tabelle4[[#This Row],[Menge kg Nges]]/1000</f>
        <v>67.869450000000001</v>
      </c>
      <c r="L645" s="1">
        <f>Tabelle4[[#This Row],[Menge kg P2O5]]/1000</f>
        <v>28.323700000000002</v>
      </c>
      <c r="M645" s="1">
        <f>Tabelle4[[#This Row],[Menge t Nges]]/Tabelle4[[#This Row],[Anzahl Lieferscheine]]</f>
        <v>0.27701816326530615</v>
      </c>
      <c r="N645" s="1">
        <f>Tabelle4[[#This Row],[Menge t P2O5]]/Tabelle4[[#This Row],[Anzahl Lieferscheine]]</f>
        <v>0.11560693877551022</v>
      </c>
    </row>
    <row r="646" spans="1:14" x14ac:dyDescent="0.2">
      <c r="A646" s="2" t="s">
        <v>37</v>
      </c>
      <c r="B646" s="2" t="s">
        <v>37</v>
      </c>
      <c r="C646" s="2" t="s">
        <v>6</v>
      </c>
      <c r="D646" s="2" t="s">
        <v>7</v>
      </c>
      <c r="E646" s="2" t="s">
        <v>10</v>
      </c>
      <c r="F646" s="2" t="s">
        <v>61</v>
      </c>
      <c r="G646" s="1">
        <v>8420.1999999999989</v>
      </c>
      <c r="H646" s="1">
        <v>3402.9000000000005</v>
      </c>
      <c r="I646" s="4">
        <v>23</v>
      </c>
      <c r="J646" s="2" t="s">
        <v>68</v>
      </c>
      <c r="K646" s="1">
        <f>Tabelle4[[#This Row],[Menge kg Nges]]/1000</f>
        <v>8.4201999999999995</v>
      </c>
      <c r="L646" s="1">
        <f>Tabelle4[[#This Row],[Menge kg P2O5]]/1000</f>
        <v>3.4029000000000007</v>
      </c>
      <c r="M646" s="1">
        <f>Tabelle4[[#This Row],[Menge t Nges]]/Tabelle4[[#This Row],[Anzahl Lieferscheine]]</f>
        <v>0.36609565217391304</v>
      </c>
      <c r="N646" s="1">
        <f>Tabelle4[[#This Row],[Menge t P2O5]]/Tabelle4[[#This Row],[Anzahl Lieferscheine]]</f>
        <v>0.14795217391304352</v>
      </c>
    </row>
    <row r="647" spans="1:14" x14ac:dyDescent="0.2">
      <c r="A647" s="2" t="s">
        <v>37</v>
      </c>
      <c r="B647" s="2" t="s">
        <v>37</v>
      </c>
      <c r="C647" s="2" t="s">
        <v>6</v>
      </c>
      <c r="D647" s="2" t="s">
        <v>7</v>
      </c>
      <c r="E647" s="2" t="s">
        <v>11</v>
      </c>
      <c r="F647" s="2" t="s">
        <v>61</v>
      </c>
      <c r="G647" s="1">
        <v>40015.949999999997</v>
      </c>
      <c r="H647" s="1">
        <v>17439.37</v>
      </c>
      <c r="I647" s="4">
        <v>207</v>
      </c>
      <c r="J647" s="2" t="s">
        <v>68</v>
      </c>
      <c r="K647" s="1">
        <f>Tabelle4[[#This Row],[Menge kg Nges]]/1000</f>
        <v>40.015949999999997</v>
      </c>
      <c r="L647" s="1">
        <f>Tabelle4[[#This Row],[Menge kg P2O5]]/1000</f>
        <v>17.43937</v>
      </c>
      <c r="M647" s="1">
        <f>Tabelle4[[#This Row],[Menge t Nges]]/Tabelle4[[#This Row],[Anzahl Lieferscheine]]</f>
        <v>0.193313768115942</v>
      </c>
      <c r="N647" s="1">
        <f>Tabelle4[[#This Row],[Menge t P2O5]]/Tabelle4[[#This Row],[Anzahl Lieferscheine]]</f>
        <v>8.4248164251207736E-2</v>
      </c>
    </row>
    <row r="648" spans="1:14" x14ac:dyDescent="0.2">
      <c r="A648" s="2" t="s">
        <v>37</v>
      </c>
      <c r="B648" s="2" t="s">
        <v>37</v>
      </c>
      <c r="C648" s="2" t="s">
        <v>6</v>
      </c>
      <c r="D648" s="2" t="s">
        <v>7</v>
      </c>
      <c r="E648" s="2" t="s">
        <v>12</v>
      </c>
      <c r="F648" s="2" t="s">
        <v>61</v>
      </c>
      <c r="G648" s="1">
        <v>480456.99000000017</v>
      </c>
      <c r="H648" s="1">
        <v>184643.2099999999</v>
      </c>
      <c r="I648" s="4">
        <v>1947</v>
      </c>
      <c r="J648" s="2" t="s">
        <v>68</v>
      </c>
      <c r="K648" s="1">
        <f>Tabelle4[[#This Row],[Menge kg Nges]]/1000</f>
        <v>480.45699000000019</v>
      </c>
      <c r="L648" s="1">
        <f>Tabelle4[[#This Row],[Menge kg P2O5]]/1000</f>
        <v>184.6432099999999</v>
      </c>
      <c r="M648" s="1">
        <f>Tabelle4[[#This Row],[Menge t Nges]]/Tabelle4[[#This Row],[Anzahl Lieferscheine]]</f>
        <v>0.24676784283513106</v>
      </c>
      <c r="N648" s="1">
        <f>Tabelle4[[#This Row],[Menge t P2O5]]/Tabelle4[[#This Row],[Anzahl Lieferscheine]]</f>
        <v>9.4834725218284482E-2</v>
      </c>
    </row>
    <row r="649" spans="1:14" x14ac:dyDescent="0.2">
      <c r="A649" s="2" t="s">
        <v>37</v>
      </c>
      <c r="B649" s="2" t="s">
        <v>37</v>
      </c>
      <c r="C649" s="2" t="s">
        <v>6</v>
      </c>
      <c r="D649" s="2" t="s">
        <v>7</v>
      </c>
      <c r="E649" s="2" t="s">
        <v>13</v>
      </c>
      <c r="F649" s="2" t="s">
        <v>61</v>
      </c>
      <c r="G649" s="1">
        <v>86993.249999999956</v>
      </c>
      <c r="H649" s="1">
        <v>45828.430000000008</v>
      </c>
      <c r="I649" s="4">
        <v>429</v>
      </c>
      <c r="J649" s="2" t="s">
        <v>68</v>
      </c>
      <c r="K649" s="1">
        <f>Tabelle4[[#This Row],[Menge kg Nges]]/1000</f>
        <v>86.993249999999961</v>
      </c>
      <c r="L649" s="1">
        <f>Tabelle4[[#This Row],[Menge kg P2O5]]/1000</f>
        <v>45.828430000000004</v>
      </c>
      <c r="M649" s="1">
        <f>Tabelle4[[#This Row],[Menge t Nges]]/Tabelle4[[#This Row],[Anzahl Lieferscheine]]</f>
        <v>0.20278146853146845</v>
      </c>
      <c r="N649" s="1">
        <f>Tabelle4[[#This Row],[Menge t P2O5]]/Tabelle4[[#This Row],[Anzahl Lieferscheine]]</f>
        <v>0.10682617715617716</v>
      </c>
    </row>
    <row r="650" spans="1:14" x14ac:dyDescent="0.2">
      <c r="A650" s="2" t="s">
        <v>37</v>
      </c>
      <c r="B650" s="2" t="s">
        <v>37</v>
      </c>
      <c r="C650" s="2" t="s">
        <v>6</v>
      </c>
      <c r="D650" s="2" t="s">
        <v>7</v>
      </c>
      <c r="E650" s="2" t="s">
        <v>14</v>
      </c>
      <c r="F650" s="2" t="s">
        <v>61</v>
      </c>
      <c r="G650" s="1">
        <v>160143.27999999997</v>
      </c>
      <c r="H650" s="1">
        <v>72190.909999999989</v>
      </c>
      <c r="I650" s="4">
        <v>719</v>
      </c>
      <c r="J650" s="2" t="s">
        <v>68</v>
      </c>
      <c r="K650" s="1">
        <f>Tabelle4[[#This Row],[Menge kg Nges]]/1000</f>
        <v>160.14327999999998</v>
      </c>
      <c r="L650" s="1">
        <f>Tabelle4[[#This Row],[Menge kg P2O5]]/1000</f>
        <v>72.190909999999988</v>
      </c>
      <c r="M650" s="1">
        <f>Tabelle4[[#This Row],[Menge t Nges]]/Tabelle4[[#This Row],[Anzahl Lieferscheine]]</f>
        <v>0.22273057023643947</v>
      </c>
      <c r="N650" s="1">
        <f>Tabelle4[[#This Row],[Menge t P2O5]]/Tabelle4[[#This Row],[Anzahl Lieferscheine]]</f>
        <v>0.1004046036161335</v>
      </c>
    </row>
    <row r="651" spans="1:14" x14ac:dyDescent="0.2">
      <c r="A651" s="2" t="s">
        <v>37</v>
      </c>
      <c r="B651" s="2" t="s">
        <v>37</v>
      </c>
      <c r="C651" s="2" t="s">
        <v>6</v>
      </c>
      <c r="D651" s="2" t="s">
        <v>15</v>
      </c>
      <c r="E651" s="2" t="s">
        <v>8</v>
      </c>
      <c r="F651" s="2" t="s">
        <v>61</v>
      </c>
      <c r="G651" s="1">
        <v>470.4</v>
      </c>
      <c r="H651" s="1">
        <v>192</v>
      </c>
      <c r="I651" s="4">
        <v>1</v>
      </c>
      <c r="J651" s="2" t="s">
        <v>68</v>
      </c>
      <c r="K651" s="1">
        <f>Tabelle4[[#This Row],[Menge kg Nges]]/1000</f>
        <v>0.47039999999999998</v>
      </c>
      <c r="L651" s="1">
        <f>Tabelle4[[#This Row],[Menge kg P2O5]]/1000</f>
        <v>0.192</v>
      </c>
      <c r="M651" s="1">
        <f>Tabelle4[[#This Row],[Menge t Nges]]/Tabelle4[[#This Row],[Anzahl Lieferscheine]]</f>
        <v>0.47039999999999998</v>
      </c>
      <c r="N651" s="1">
        <f>Tabelle4[[#This Row],[Menge t P2O5]]/Tabelle4[[#This Row],[Anzahl Lieferscheine]]</f>
        <v>0.192</v>
      </c>
    </row>
    <row r="652" spans="1:14" x14ac:dyDescent="0.2">
      <c r="A652" s="2" t="s">
        <v>37</v>
      </c>
      <c r="B652" s="2" t="s">
        <v>37</v>
      </c>
      <c r="C652" s="2" t="s">
        <v>6</v>
      </c>
      <c r="D652" s="2" t="s">
        <v>15</v>
      </c>
      <c r="E652" s="2" t="s">
        <v>16</v>
      </c>
      <c r="F652" s="2" t="s">
        <v>61</v>
      </c>
      <c r="G652" s="1">
        <v>349.5</v>
      </c>
      <c r="H652" s="1">
        <v>319.5</v>
      </c>
      <c r="I652" s="4">
        <v>1</v>
      </c>
      <c r="J652" s="2" t="s">
        <v>68</v>
      </c>
      <c r="K652" s="1">
        <f>Tabelle4[[#This Row],[Menge kg Nges]]/1000</f>
        <v>0.34949999999999998</v>
      </c>
      <c r="L652" s="1">
        <f>Tabelle4[[#This Row],[Menge kg P2O5]]/1000</f>
        <v>0.31950000000000001</v>
      </c>
      <c r="M652" s="1">
        <f>Tabelle4[[#This Row],[Menge t Nges]]/Tabelle4[[#This Row],[Anzahl Lieferscheine]]</f>
        <v>0.34949999999999998</v>
      </c>
      <c r="N652" s="1">
        <f>Tabelle4[[#This Row],[Menge t P2O5]]/Tabelle4[[#This Row],[Anzahl Lieferscheine]]</f>
        <v>0.31950000000000001</v>
      </c>
    </row>
    <row r="653" spans="1:14" x14ac:dyDescent="0.2">
      <c r="A653" s="2" t="s">
        <v>37</v>
      </c>
      <c r="B653" s="2" t="s">
        <v>37</v>
      </c>
      <c r="C653" s="2" t="s">
        <v>6</v>
      </c>
      <c r="D653" s="2" t="s">
        <v>15</v>
      </c>
      <c r="E653" s="2" t="s">
        <v>17</v>
      </c>
      <c r="F653" s="2" t="s">
        <v>61</v>
      </c>
      <c r="G653" s="1">
        <v>47.7</v>
      </c>
      <c r="H653" s="1">
        <v>20.7</v>
      </c>
      <c r="I653" s="4">
        <v>1</v>
      </c>
      <c r="J653" s="2" t="s">
        <v>68</v>
      </c>
      <c r="K653" s="1">
        <f>Tabelle4[[#This Row],[Menge kg Nges]]/1000</f>
        <v>4.7700000000000006E-2</v>
      </c>
      <c r="L653" s="1">
        <f>Tabelle4[[#This Row],[Menge kg P2O5]]/1000</f>
        <v>2.07E-2</v>
      </c>
      <c r="M653" s="1">
        <f>Tabelle4[[#This Row],[Menge t Nges]]/Tabelle4[[#This Row],[Anzahl Lieferscheine]]</f>
        <v>4.7700000000000006E-2</v>
      </c>
      <c r="N653" s="1">
        <f>Tabelle4[[#This Row],[Menge t P2O5]]/Tabelle4[[#This Row],[Anzahl Lieferscheine]]</f>
        <v>2.07E-2</v>
      </c>
    </row>
    <row r="654" spans="1:14" x14ac:dyDescent="0.2">
      <c r="A654" s="2" t="s">
        <v>37</v>
      </c>
      <c r="B654" s="2" t="s">
        <v>37</v>
      </c>
      <c r="C654" s="2" t="s">
        <v>6</v>
      </c>
      <c r="D654" s="2" t="s">
        <v>15</v>
      </c>
      <c r="E654" s="2" t="s">
        <v>18</v>
      </c>
      <c r="F654" s="2" t="s">
        <v>61</v>
      </c>
      <c r="G654" s="1">
        <v>11215.099999999999</v>
      </c>
      <c r="H654" s="1">
        <v>7762.1</v>
      </c>
      <c r="I654" s="4">
        <v>18</v>
      </c>
      <c r="J654" s="2" t="s">
        <v>68</v>
      </c>
      <c r="K654" s="1">
        <f>Tabelle4[[#This Row],[Menge kg Nges]]/1000</f>
        <v>11.215099999999998</v>
      </c>
      <c r="L654" s="1">
        <f>Tabelle4[[#This Row],[Menge kg P2O5]]/1000</f>
        <v>7.7621000000000002</v>
      </c>
      <c r="M654" s="1">
        <f>Tabelle4[[#This Row],[Menge t Nges]]/Tabelle4[[#This Row],[Anzahl Lieferscheine]]</f>
        <v>0.62306111111111095</v>
      </c>
      <c r="N654" s="1">
        <f>Tabelle4[[#This Row],[Menge t P2O5]]/Tabelle4[[#This Row],[Anzahl Lieferscheine]]</f>
        <v>0.43122777777777777</v>
      </c>
    </row>
    <row r="655" spans="1:14" x14ac:dyDescent="0.2">
      <c r="A655" s="2" t="s">
        <v>37</v>
      </c>
      <c r="B655" s="2" t="s">
        <v>37</v>
      </c>
      <c r="C655" s="2" t="s">
        <v>6</v>
      </c>
      <c r="D655" s="2" t="s">
        <v>15</v>
      </c>
      <c r="E655" s="2" t="s">
        <v>19</v>
      </c>
      <c r="F655" s="2" t="s">
        <v>61</v>
      </c>
      <c r="G655" s="1">
        <v>792</v>
      </c>
      <c r="H655" s="1">
        <v>748</v>
      </c>
      <c r="I655" s="4">
        <v>6</v>
      </c>
      <c r="J655" s="2" t="s">
        <v>68</v>
      </c>
      <c r="K655" s="1">
        <f>Tabelle4[[#This Row],[Menge kg Nges]]/1000</f>
        <v>0.79200000000000004</v>
      </c>
      <c r="L655" s="1">
        <f>Tabelle4[[#This Row],[Menge kg P2O5]]/1000</f>
        <v>0.748</v>
      </c>
      <c r="M655" s="1">
        <f>Tabelle4[[#This Row],[Menge t Nges]]/Tabelle4[[#This Row],[Anzahl Lieferscheine]]</f>
        <v>0.13200000000000001</v>
      </c>
      <c r="N655" s="1">
        <f>Tabelle4[[#This Row],[Menge t P2O5]]/Tabelle4[[#This Row],[Anzahl Lieferscheine]]</f>
        <v>0.12466666666666666</v>
      </c>
    </row>
    <row r="656" spans="1:14" x14ac:dyDescent="0.2">
      <c r="A656" s="2" t="s">
        <v>37</v>
      </c>
      <c r="B656" s="2" t="s">
        <v>37</v>
      </c>
      <c r="C656" s="2" t="s">
        <v>6</v>
      </c>
      <c r="D656" s="2" t="s">
        <v>15</v>
      </c>
      <c r="E656" s="2" t="s">
        <v>20</v>
      </c>
      <c r="F656" s="2" t="s">
        <v>61</v>
      </c>
      <c r="G656" s="1">
        <v>5850.9600000000019</v>
      </c>
      <c r="H656" s="1">
        <v>3761.4600000000005</v>
      </c>
      <c r="I656" s="4">
        <v>132</v>
      </c>
      <c r="J656" s="2" t="s">
        <v>68</v>
      </c>
      <c r="K656" s="1">
        <f>Tabelle4[[#This Row],[Menge kg Nges]]/1000</f>
        <v>5.8509600000000015</v>
      </c>
      <c r="L656" s="1">
        <f>Tabelle4[[#This Row],[Menge kg P2O5]]/1000</f>
        <v>3.7614600000000005</v>
      </c>
      <c r="M656" s="1">
        <f>Tabelle4[[#This Row],[Menge t Nges]]/Tabelle4[[#This Row],[Anzahl Lieferscheine]]</f>
        <v>4.4325454545454557E-2</v>
      </c>
      <c r="N656" s="1">
        <f>Tabelle4[[#This Row],[Menge t P2O5]]/Tabelle4[[#This Row],[Anzahl Lieferscheine]]</f>
        <v>2.8495909090909096E-2</v>
      </c>
    </row>
    <row r="657" spans="1:14" x14ac:dyDescent="0.2">
      <c r="A657" s="2" t="s">
        <v>37</v>
      </c>
      <c r="B657" s="2" t="s">
        <v>37</v>
      </c>
      <c r="C657" s="2" t="s">
        <v>6</v>
      </c>
      <c r="D657" s="2" t="s">
        <v>15</v>
      </c>
      <c r="E657" s="2" t="s">
        <v>21</v>
      </c>
      <c r="F657" s="2" t="s">
        <v>61</v>
      </c>
      <c r="G657" s="1">
        <v>10549.859999999999</v>
      </c>
      <c r="H657" s="1">
        <v>6051.6399999999994</v>
      </c>
      <c r="I657" s="4">
        <v>42</v>
      </c>
      <c r="J657" s="2" t="s">
        <v>68</v>
      </c>
      <c r="K657" s="1">
        <f>Tabelle4[[#This Row],[Menge kg Nges]]/1000</f>
        <v>10.549859999999999</v>
      </c>
      <c r="L657" s="1">
        <f>Tabelle4[[#This Row],[Menge kg P2O5]]/1000</f>
        <v>6.051639999999999</v>
      </c>
      <c r="M657" s="1">
        <f>Tabelle4[[#This Row],[Menge t Nges]]/Tabelle4[[#This Row],[Anzahl Lieferscheine]]</f>
        <v>0.25118714285714283</v>
      </c>
      <c r="N657" s="1">
        <f>Tabelle4[[#This Row],[Menge t P2O5]]/Tabelle4[[#This Row],[Anzahl Lieferscheine]]</f>
        <v>0.14408666666666664</v>
      </c>
    </row>
    <row r="658" spans="1:14" x14ac:dyDescent="0.2">
      <c r="A658" s="2" t="s">
        <v>37</v>
      </c>
      <c r="B658" s="2" t="s">
        <v>37</v>
      </c>
      <c r="C658" s="2" t="s">
        <v>6</v>
      </c>
      <c r="D658" s="2" t="s">
        <v>15</v>
      </c>
      <c r="E658" s="2" t="s">
        <v>9</v>
      </c>
      <c r="F658" s="2" t="s">
        <v>61</v>
      </c>
      <c r="G658" s="1">
        <v>2266.8000000000002</v>
      </c>
      <c r="H658" s="1">
        <v>1119</v>
      </c>
      <c r="I658" s="4">
        <v>15</v>
      </c>
      <c r="J658" s="2" t="s">
        <v>68</v>
      </c>
      <c r="K658" s="1">
        <f>Tabelle4[[#This Row],[Menge kg Nges]]/1000</f>
        <v>2.2668000000000004</v>
      </c>
      <c r="L658" s="1">
        <f>Tabelle4[[#This Row],[Menge kg P2O5]]/1000</f>
        <v>1.119</v>
      </c>
      <c r="M658" s="1">
        <f>Tabelle4[[#This Row],[Menge t Nges]]/Tabelle4[[#This Row],[Anzahl Lieferscheine]]</f>
        <v>0.15112000000000003</v>
      </c>
      <c r="N658" s="1">
        <f>Tabelle4[[#This Row],[Menge t P2O5]]/Tabelle4[[#This Row],[Anzahl Lieferscheine]]</f>
        <v>7.46E-2</v>
      </c>
    </row>
    <row r="659" spans="1:14" x14ac:dyDescent="0.2">
      <c r="A659" s="2" t="s">
        <v>37</v>
      </c>
      <c r="B659" s="2" t="s">
        <v>37</v>
      </c>
      <c r="C659" s="2" t="s">
        <v>6</v>
      </c>
      <c r="D659" s="2" t="s">
        <v>15</v>
      </c>
      <c r="E659" s="2" t="s">
        <v>10</v>
      </c>
      <c r="F659" s="2" t="s">
        <v>61</v>
      </c>
      <c r="G659" s="1">
        <v>873.46</v>
      </c>
      <c r="H659" s="1">
        <v>372.87</v>
      </c>
      <c r="I659" s="4">
        <v>12</v>
      </c>
      <c r="J659" s="2" t="s">
        <v>68</v>
      </c>
      <c r="K659" s="1">
        <f>Tabelle4[[#This Row],[Menge kg Nges]]/1000</f>
        <v>0.87346000000000001</v>
      </c>
      <c r="L659" s="1">
        <f>Tabelle4[[#This Row],[Menge kg P2O5]]/1000</f>
        <v>0.37286999999999998</v>
      </c>
      <c r="M659" s="1">
        <f>Tabelle4[[#This Row],[Menge t Nges]]/Tabelle4[[#This Row],[Anzahl Lieferscheine]]</f>
        <v>7.278833333333333E-2</v>
      </c>
      <c r="N659" s="1">
        <f>Tabelle4[[#This Row],[Menge t P2O5]]/Tabelle4[[#This Row],[Anzahl Lieferscheine]]</f>
        <v>3.1072499999999999E-2</v>
      </c>
    </row>
    <row r="660" spans="1:14" x14ac:dyDescent="0.2">
      <c r="A660" s="2" t="s">
        <v>37</v>
      </c>
      <c r="B660" s="2" t="s">
        <v>37</v>
      </c>
      <c r="C660" s="2" t="s">
        <v>6</v>
      </c>
      <c r="D660" s="2" t="s">
        <v>15</v>
      </c>
      <c r="E660" s="2" t="s">
        <v>23</v>
      </c>
      <c r="F660" s="2" t="s">
        <v>61</v>
      </c>
      <c r="G660" s="1">
        <v>180</v>
      </c>
      <c r="H660" s="1">
        <v>74.25</v>
      </c>
      <c r="I660" s="4">
        <v>2</v>
      </c>
      <c r="J660" s="2" t="s">
        <v>68</v>
      </c>
      <c r="K660" s="1">
        <f>Tabelle4[[#This Row],[Menge kg Nges]]/1000</f>
        <v>0.18</v>
      </c>
      <c r="L660" s="1">
        <f>Tabelle4[[#This Row],[Menge kg P2O5]]/1000</f>
        <v>7.4249999999999997E-2</v>
      </c>
      <c r="M660" s="1">
        <f>Tabelle4[[#This Row],[Menge t Nges]]/Tabelle4[[#This Row],[Anzahl Lieferscheine]]</f>
        <v>0.09</v>
      </c>
      <c r="N660" s="1">
        <f>Tabelle4[[#This Row],[Menge t P2O5]]/Tabelle4[[#This Row],[Anzahl Lieferscheine]]</f>
        <v>3.7124999999999998E-2</v>
      </c>
    </row>
    <row r="661" spans="1:14" x14ac:dyDescent="0.2">
      <c r="A661" s="2" t="s">
        <v>37</v>
      </c>
      <c r="B661" s="2" t="s">
        <v>37</v>
      </c>
      <c r="C661" s="2" t="s">
        <v>25</v>
      </c>
      <c r="D661" s="2" t="s">
        <v>25</v>
      </c>
      <c r="E661" s="2" t="s">
        <v>26</v>
      </c>
      <c r="F661" s="2" t="s">
        <v>61</v>
      </c>
      <c r="G661" s="1">
        <v>128040.22999999997</v>
      </c>
      <c r="H661" s="1">
        <v>54117.439999999988</v>
      </c>
      <c r="I661" s="4">
        <v>342</v>
      </c>
      <c r="J661" s="2" t="s">
        <v>68</v>
      </c>
      <c r="K661" s="1">
        <f>Tabelle4[[#This Row],[Menge kg Nges]]/1000</f>
        <v>128.04022999999998</v>
      </c>
      <c r="L661" s="1">
        <f>Tabelle4[[#This Row],[Menge kg P2O5]]/1000</f>
        <v>54.117439999999988</v>
      </c>
      <c r="M661" s="1">
        <f>Tabelle4[[#This Row],[Menge t Nges]]/Tabelle4[[#This Row],[Anzahl Lieferscheine]]</f>
        <v>0.37438663742690054</v>
      </c>
      <c r="N661" s="1">
        <f>Tabelle4[[#This Row],[Menge t P2O5]]/Tabelle4[[#This Row],[Anzahl Lieferscheine]]</f>
        <v>0.15823812865497072</v>
      </c>
    </row>
    <row r="662" spans="1:14" x14ac:dyDescent="0.2">
      <c r="A662" s="2" t="s">
        <v>37</v>
      </c>
      <c r="B662" s="2" t="s">
        <v>38</v>
      </c>
      <c r="C662" s="2" t="s">
        <v>6</v>
      </c>
      <c r="D662" s="2" t="s">
        <v>7</v>
      </c>
      <c r="E662" s="2" t="s">
        <v>9</v>
      </c>
      <c r="F662" s="2" t="s">
        <v>61</v>
      </c>
      <c r="G662" s="1">
        <v>580</v>
      </c>
      <c r="H662" s="1">
        <v>240</v>
      </c>
      <c r="I662" s="4">
        <v>1</v>
      </c>
      <c r="J662" s="2" t="s">
        <v>68</v>
      </c>
      <c r="K662" s="1">
        <f>Tabelle4[[#This Row],[Menge kg Nges]]/1000</f>
        <v>0.57999999999999996</v>
      </c>
      <c r="L662" s="1">
        <f>Tabelle4[[#This Row],[Menge kg P2O5]]/1000</f>
        <v>0.24</v>
      </c>
      <c r="M662" s="1">
        <f>Tabelle4[[#This Row],[Menge t Nges]]/Tabelle4[[#This Row],[Anzahl Lieferscheine]]</f>
        <v>0.57999999999999996</v>
      </c>
      <c r="N662" s="1">
        <f>Tabelle4[[#This Row],[Menge t P2O5]]/Tabelle4[[#This Row],[Anzahl Lieferscheine]]</f>
        <v>0.24</v>
      </c>
    </row>
    <row r="663" spans="1:14" x14ac:dyDescent="0.2">
      <c r="A663" s="2" t="s">
        <v>37</v>
      </c>
      <c r="B663" s="2" t="s">
        <v>38</v>
      </c>
      <c r="C663" s="2" t="s">
        <v>6</v>
      </c>
      <c r="D663" s="2" t="s">
        <v>7</v>
      </c>
      <c r="E663" s="2" t="s">
        <v>12</v>
      </c>
      <c r="F663" s="2" t="s">
        <v>61</v>
      </c>
      <c r="G663" s="1">
        <v>307.8</v>
      </c>
      <c r="H663" s="1">
        <v>145.80000000000001</v>
      </c>
      <c r="I663" s="4">
        <v>1</v>
      </c>
      <c r="J663" s="2" t="s">
        <v>68</v>
      </c>
      <c r="K663" s="1">
        <f>Tabelle4[[#This Row],[Menge kg Nges]]/1000</f>
        <v>0.30780000000000002</v>
      </c>
      <c r="L663" s="1">
        <f>Tabelle4[[#This Row],[Menge kg P2O5]]/1000</f>
        <v>0.14580000000000001</v>
      </c>
      <c r="M663" s="1">
        <f>Tabelle4[[#This Row],[Menge t Nges]]/Tabelle4[[#This Row],[Anzahl Lieferscheine]]</f>
        <v>0.30780000000000002</v>
      </c>
      <c r="N663" s="1">
        <f>Tabelle4[[#This Row],[Menge t P2O5]]/Tabelle4[[#This Row],[Anzahl Lieferscheine]]</f>
        <v>0.14580000000000001</v>
      </c>
    </row>
    <row r="664" spans="1:14" x14ac:dyDescent="0.2">
      <c r="A664" s="2" t="s">
        <v>37</v>
      </c>
      <c r="B664" s="2" t="s">
        <v>38</v>
      </c>
      <c r="C664" s="2" t="s">
        <v>6</v>
      </c>
      <c r="D664" s="2" t="s">
        <v>15</v>
      </c>
      <c r="E664" s="2" t="s">
        <v>20</v>
      </c>
      <c r="F664" s="2" t="s">
        <v>61</v>
      </c>
      <c r="G664" s="1">
        <v>102</v>
      </c>
      <c r="H664" s="1">
        <v>75</v>
      </c>
      <c r="I664" s="4">
        <v>1</v>
      </c>
      <c r="J664" s="2" t="s">
        <v>68</v>
      </c>
      <c r="K664" s="1">
        <f>Tabelle4[[#This Row],[Menge kg Nges]]/1000</f>
        <v>0.10199999999999999</v>
      </c>
      <c r="L664" s="1">
        <f>Tabelle4[[#This Row],[Menge kg P2O5]]/1000</f>
        <v>7.4999999999999997E-2</v>
      </c>
      <c r="M664" s="1">
        <f>Tabelle4[[#This Row],[Menge t Nges]]/Tabelle4[[#This Row],[Anzahl Lieferscheine]]</f>
        <v>0.10199999999999999</v>
      </c>
      <c r="N664" s="1">
        <f>Tabelle4[[#This Row],[Menge t P2O5]]/Tabelle4[[#This Row],[Anzahl Lieferscheine]]</f>
        <v>7.4999999999999997E-2</v>
      </c>
    </row>
    <row r="665" spans="1:14" x14ac:dyDescent="0.2">
      <c r="A665" s="2" t="s">
        <v>37</v>
      </c>
      <c r="B665" s="2" t="s">
        <v>38</v>
      </c>
      <c r="C665" s="2" t="s">
        <v>6</v>
      </c>
      <c r="D665" s="2" t="s">
        <v>15</v>
      </c>
      <c r="E665" s="2" t="s">
        <v>21</v>
      </c>
      <c r="F665" s="2" t="s">
        <v>61</v>
      </c>
      <c r="G665" s="1">
        <v>2404.6800000000003</v>
      </c>
      <c r="H665" s="1">
        <v>1381.12</v>
      </c>
      <c r="I665" s="4">
        <v>6</v>
      </c>
      <c r="J665" s="2" t="s">
        <v>68</v>
      </c>
      <c r="K665" s="1">
        <f>Tabelle4[[#This Row],[Menge kg Nges]]/1000</f>
        <v>2.4046800000000004</v>
      </c>
      <c r="L665" s="1">
        <f>Tabelle4[[#This Row],[Menge kg P2O5]]/1000</f>
        <v>1.3811199999999999</v>
      </c>
      <c r="M665" s="1">
        <f>Tabelle4[[#This Row],[Menge t Nges]]/Tabelle4[[#This Row],[Anzahl Lieferscheine]]</f>
        <v>0.40078000000000008</v>
      </c>
      <c r="N665" s="1">
        <f>Tabelle4[[#This Row],[Menge t P2O5]]/Tabelle4[[#This Row],[Anzahl Lieferscheine]]</f>
        <v>0.23018666666666665</v>
      </c>
    </row>
    <row r="666" spans="1:14" x14ac:dyDescent="0.2">
      <c r="A666" s="2" t="s">
        <v>37</v>
      </c>
      <c r="B666" s="2" t="s">
        <v>38</v>
      </c>
      <c r="C666" s="2" t="s">
        <v>6</v>
      </c>
      <c r="D666" s="2" t="s">
        <v>15</v>
      </c>
      <c r="E666" s="2" t="s">
        <v>9</v>
      </c>
      <c r="F666" s="2" t="s">
        <v>61</v>
      </c>
      <c r="G666" s="1">
        <v>80.959999999999994</v>
      </c>
      <c r="H666" s="1">
        <v>52.8</v>
      </c>
      <c r="I666" s="4">
        <v>1</v>
      </c>
      <c r="J666" s="2" t="s">
        <v>68</v>
      </c>
      <c r="K666" s="1">
        <f>Tabelle4[[#This Row],[Menge kg Nges]]/1000</f>
        <v>8.095999999999999E-2</v>
      </c>
      <c r="L666" s="1">
        <f>Tabelle4[[#This Row],[Menge kg P2O5]]/1000</f>
        <v>5.28E-2</v>
      </c>
      <c r="M666" s="1">
        <f>Tabelle4[[#This Row],[Menge t Nges]]/Tabelle4[[#This Row],[Anzahl Lieferscheine]]</f>
        <v>8.095999999999999E-2</v>
      </c>
      <c r="N666" s="1">
        <f>Tabelle4[[#This Row],[Menge t P2O5]]/Tabelle4[[#This Row],[Anzahl Lieferscheine]]</f>
        <v>5.28E-2</v>
      </c>
    </row>
    <row r="667" spans="1:14" x14ac:dyDescent="0.2">
      <c r="A667" s="2" t="s">
        <v>37</v>
      </c>
      <c r="B667" s="2" t="s">
        <v>38</v>
      </c>
      <c r="C667" s="2" t="s">
        <v>6</v>
      </c>
      <c r="D667" s="2" t="s">
        <v>15</v>
      </c>
      <c r="E667" s="2" t="s">
        <v>24</v>
      </c>
      <c r="F667" s="2" t="s">
        <v>61</v>
      </c>
      <c r="G667" s="1">
        <v>828</v>
      </c>
      <c r="H667" s="1">
        <v>690</v>
      </c>
      <c r="I667" s="4">
        <v>2</v>
      </c>
      <c r="J667" s="2" t="s">
        <v>68</v>
      </c>
      <c r="K667" s="1">
        <f>Tabelle4[[#This Row],[Menge kg Nges]]/1000</f>
        <v>0.82799999999999996</v>
      </c>
      <c r="L667" s="1">
        <f>Tabelle4[[#This Row],[Menge kg P2O5]]/1000</f>
        <v>0.69</v>
      </c>
      <c r="M667" s="1">
        <f>Tabelle4[[#This Row],[Menge t Nges]]/Tabelle4[[#This Row],[Anzahl Lieferscheine]]</f>
        <v>0.41399999999999998</v>
      </c>
      <c r="N667" s="1">
        <f>Tabelle4[[#This Row],[Menge t P2O5]]/Tabelle4[[#This Row],[Anzahl Lieferscheine]]</f>
        <v>0.34499999999999997</v>
      </c>
    </row>
    <row r="668" spans="1:14" x14ac:dyDescent="0.2">
      <c r="A668" s="2" t="s">
        <v>37</v>
      </c>
      <c r="B668" s="2" t="s">
        <v>38</v>
      </c>
      <c r="C668" s="2" t="s">
        <v>25</v>
      </c>
      <c r="D668" s="2" t="s">
        <v>25</v>
      </c>
      <c r="E668" s="2" t="s">
        <v>26</v>
      </c>
      <c r="F668" s="2" t="s">
        <v>61</v>
      </c>
      <c r="G668" s="1">
        <v>3308.8000000000011</v>
      </c>
      <c r="H668" s="1">
        <v>1805.9100000000012</v>
      </c>
      <c r="I668" s="4">
        <v>36</v>
      </c>
      <c r="J668" s="2" t="s">
        <v>68</v>
      </c>
      <c r="K668" s="1">
        <f>Tabelle4[[#This Row],[Menge kg Nges]]/1000</f>
        <v>3.3088000000000011</v>
      </c>
      <c r="L668" s="1">
        <f>Tabelle4[[#This Row],[Menge kg P2O5]]/1000</f>
        <v>1.8059100000000012</v>
      </c>
      <c r="M668" s="1">
        <f>Tabelle4[[#This Row],[Menge t Nges]]/Tabelle4[[#This Row],[Anzahl Lieferscheine]]</f>
        <v>9.1911111111111138E-2</v>
      </c>
      <c r="N668" s="1">
        <f>Tabelle4[[#This Row],[Menge t P2O5]]/Tabelle4[[#This Row],[Anzahl Lieferscheine]]</f>
        <v>5.0164166666666704E-2</v>
      </c>
    </row>
    <row r="669" spans="1:14" x14ac:dyDescent="0.2">
      <c r="A669" s="2" t="s">
        <v>37</v>
      </c>
      <c r="B669" s="2" t="s">
        <v>39</v>
      </c>
      <c r="C669" s="2" t="s">
        <v>6</v>
      </c>
      <c r="D669" s="2" t="s">
        <v>7</v>
      </c>
      <c r="E669" s="2" t="s">
        <v>9</v>
      </c>
      <c r="F669" s="2" t="s">
        <v>61</v>
      </c>
      <c r="G669" s="1">
        <v>3185.3999999999996</v>
      </c>
      <c r="H669" s="1">
        <v>1323.2</v>
      </c>
      <c r="I669" s="4">
        <v>16</v>
      </c>
      <c r="J669" s="2" t="s">
        <v>68</v>
      </c>
      <c r="K669" s="1">
        <f>Tabelle4[[#This Row],[Menge kg Nges]]/1000</f>
        <v>3.1853999999999996</v>
      </c>
      <c r="L669" s="1">
        <f>Tabelle4[[#This Row],[Menge kg P2O5]]/1000</f>
        <v>1.3232000000000002</v>
      </c>
      <c r="M669" s="1">
        <f>Tabelle4[[#This Row],[Menge t Nges]]/Tabelle4[[#This Row],[Anzahl Lieferscheine]]</f>
        <v>0.19908749999999997</v>
      </c>
      <c r="N669" s="1">
        <f>Tabelle4[[#This Row],[Menge t P2O5]]/Tabelle4[[#This Row],[Anzahl Lieferscheine]]</f>
        <v>8.270000000000001E-2</v>
      </c>
    </row>
    <row r="670" spans="1:14" x14ac:dyDescent="0.2">
      <c r="A670" s="2" t="s">
        <v>37</v>
      </c>
      <c r="B670" s="2" t="s">
        <v>39</v>
      </c>
      <c r="C670" s="2" t="s">
        <v>6</v>
      </c>
      <c r="D670" s="2" t="s">
        <v>7</v>
      </c>
      <c r="E670" s="2" t="s">
        <v>11</v>
      </c>
      <c r="F670" s="2" t="s">
        <v>61</v>
      </c>
      <c r="G670" s="1">
        <v>496</v>
      </c>
      <c r="H670" s="1">
        <v>193.75</v>
      </c>
      <c r="I670" s="4">
        <v>3</v>
      </c>
      <c r="J670" s="2" t="s">
        <v>68</v>
      </c>
      <c r="K670" s="1">
        <f>Tabelle4[[#This Row],[Menge kg Nges]]/1000</f>
        <v>0.496</v>
      </c>
      <c r="L670" s="1">
        <f>Tabelle4[[#This Row],[Menge kg P2O5]]/1000</f>
        <v>0.19375000000000001</v>
      </c>
      <c r="M670" s="1">
        <f>Tabelle4[[#This Row],[Menge t Nges]]/Tabelle4[[#This Row],[Anzahl Lieferscheine]]</f>
        <v>0.16533333333333333</v>
      </c>
      <c r="N670" s="1">
        <f>Tabelle4[[#This Row],[Menge t P2O5]]/Tabelle4[[#This Row],[Anzahl Lieferscheine]]</f>
        <v>6.458333333333334E-2</v>
      </c>
    </row>
    <row r="671" spans="1:14" x14ac:dyDescent="0.2">
      <c r="A671" s="2" t="s">
        <v>37</v>
      </c>
      <c r="B671" s="2" t="s">
        <v>39</v>
      </c>
      <c r="C671" s="2" t="s">
        <v>6</v>
      </c>
      <c r="D671" s="2" t="s">
        <v>7</v>
      </c>
      <c r="E671" s="2" t="s">
        <v>12</v>
      </c>
      <c r="F671" s="2" t="s">
        <v>61</v>
      </c>
      <c r="G671" s="1">
        <v>19846.79</v>
      </c>
      <c r="H671" s="1">
        <v>9441.75</v>
      </c>
      <c r="I671" s="4">
        <v>29</v>
      </c>
      <c r="J671" s="2" t="s">
        <v>68</v>
      </c>
      <c r="K671" s="1">
        <f>Tabelle4[[#This Row],[Menge kg Nges]]/1000</f>
        <v>19.846790000000002</v>
      </c>
      <c r="L671" s="1">
        <f>Tabelle4[[#This Row],[Menge kg P2O5]]/1000</f>
        <v>9.4417500000000008</v>
      </c>
      <c r="M671" s="1">
        <f>Tabelle4[[#This Row],[Menge t Nges]]/Tabelle4[[#This Row],[Anzahl Lieferscheine]]</f>
        <v>0.68437206896551728</v>
      </c>
      <c r="N671" s="1">
        <f>Tabelle4[[#This Row],[Menge t P2O5]]/Tabelle4[[#This Row],[Anzahl Lieferscheine]]</f>
        <v>0.32557758620689659</v>
      </c>
    </row>
    <row r="672" spans="1:14" x14ac:dyDescent="0.2">
      <c r="A672" s="2" t="s">
        <v>37</v>
      </c>
      <c r="B672" s="2" t="s">
        <v>39</v>
      </c>
      <c r="C672" s="2" t="s">
        <v>6</v>
      </c>
      <c r="D672" s="2" t="s">
        <v>7</v>
      </c>
      <c r="E672" s="2" t="s">
        <v>13</v>
      </c>
      <c r="F672" s="2" t="s">
        <v>61</v>
      </c>
      <c r="G672" s="1">
        <v>5082.3300000000008</v>
      </c>
      <c r="H672" s="1">
        <v>3542.2300000000005</v>
      </c>
      <c r="I672" s="4">
        <v>34</v>
      </c>
      <c r="J672" s="2" t="s">
        <v>68</v>
      </c>
      <c r="K672" s="1">
        <f>Tabelle4[[#This Row],[Menge kg Nges]]/1000</f>
        <v>5.0823300000000007</v>
      </c>
      <c r="L672" s="1">
        <f>Tabelle4[[#This Row],[Menge kg P2O5]]/1000</f>
        <v>3.5422300000000004</v>
      </c>
      <c r="M672" s="1">
        <f>Tabelle4[[#This Row],[Menge t Nges]]/Tabelle4[[#This Row],[Anzahl Lieferscheine]]</f>
        <v>0.14948029411764707</v>
      </c>
      <c r="N672" s="1">
        <f>Tabelle4[[#This Row],[Menge t P2O5]]/Tabelle4[[#This Row],[Anzahl Lieferscheine]]</f>
        <v>0.10418323529411766</v>
      </c>
    </row>
    <row r="673" spans="1:14" x14ac:dyDescent="0.2">
      <c r="A673" s="2" t="s">
        <v>37</v>
      </c>
      <c r="B673" s="2" t="s">
        <v>39</v>
      </c>
      <c r="C673" s="2" t="s">
        <v>6</v>
      </c>
      <c r="D673" s="2" t="s">
        <v>7</v>
      </c>
      <c r="E673" s="2" t="s">
        <v>14</v>
      </c>
      <c r="F673" s="2" t="s">
        <v>61</v>
      </c>
      <c r="G673" s="1">
        <v>3434.34</v>
      </c>
      <c r="H673" s="1">
        <v>1225.1799999999998</v>
      </c>
      <c r="I673" s="4">
        <v>12</v>
      </c>
      <c r="J673" s="2" t="s">
        <v>68</v>
      </c>
      <c r="K673" s="1">
        <f>Tabelle4[[#This Row],[Menge kg Nges]]/1000</f>
        <v>3.4343400000000002</v>
      </c>
      <c r="L673" s="1">
        <f>Tabelle4[[#This Row],[Menge kg P2O5]]/1000</f>
        <v>1.2251799999999999</v>
      </c>
      <c r="M673" s="1">
        <f>Tabelle4[[#This Row],[Menge t Nges]]/Tabelle4[[#This Row],[Anzahl Lieferscheine]]</f>
        <v>0.28619500000000003</v>
      </c>
      <c r="N673" s="1">
        <f>Tabelle4[[#This Row],[Menge t P2O5]]/Tabelle4[[#This Row],[Anzahl Lieferscheine]]</f>
        <v>0.10209833333333333</v>
      </c>
    </row>
    <row r="674" spans="1:14" x14ac:dyDescent="0.2">
      <c r="A674" s="2" t="s">
        <v>37</v>
      </c>
      <c r="B674" s="2" t="s">
        <v>39</v>
      </c>
      <c r="C674" s="2" t="s">
        <v>6</v>
      </c>
      <c r="D674" s="2" t="s">
        <v>15</v>
      </c>
      <c r="E674" s="2" t="s">
        <v>8</v>
      </c>
      <c r="F674" s="2" t="s">
        <v>61</v>
      </c>
      <c r="G674" s="1">
        <v>1458.6</v>
      </c>
      <c r="H674" s="1">
        <v>851.4</v>
      </c>
      <c r="I674" s="4">
        <v>1</v>
      </c>
      <c r="J674" s="2" t="s">
        <v>68</v>
      </c>
      <c r="K674" s="1">
        <f>Tabelle4[[#This Row],[Menge kg Nges]]/1000</f>
        <v>1.4585999999999999</v>
      </c>
      <c r="L674" s="1">
        <f>Tabelle4[[#This Row],[Menge kg P2O5]]/1000</f>
        <v>0.85139999999999993</v>
      </c>
      <c r="M674" s="1">
        <f>Tabelle4[[#This Row],[Menge t Nges]]/Tabelle4[[#This Row],[Anzahl Lieferscheine]]</f>
        <v>1.4585999999999999</v>
      </c>
      <c r="N674" s="1">
        <f>Tabelle4[[#This Row],[Menge t P2O5]]/Tabelle4[[#This Row],[Anzahl Lieferscheine]]</f>
        <v>0.85139999999999993</v>
      </c>
    </row>
    <row r="675" spans="1:14" x14ac:dyDescent="0.2">
      <c r="A675" s="2" t="s">
        <v>37</v>
      </c>
      <c r="B675" s="2" t="s">
        <v>39</v>
      </c>
      <c r="C675" s="2" t="s">
        <v>6</v>
      </c>
      <c r="D675" s="2" t="s">
        <v>15</v>
      </c>
      <c r="E675" s="2" t="s">
        <v>20</v>
      </c>
      <c r="F675" s="2" t="s">
        <v>61</v>
      </c>
      <c r="G675" s="1">
        <v>221.76000000000002</v>
      </c>
      <c r="H675" s="1">
        <v>126</v>
      </c>
      <c r="I675" s="4">
        <v>12</v>
      </c>
      <c r="J675" s="2" t="s">
        <v>68</v>
      </c>
      <c r="K675" s="1">
        <f>Tabelle4[[#This Row],[Menge kg Nges]]/1000</f>
        <v>0.22176000000000001</v>
      </c>
      <c r="L675" s="1">
        <f>Tabelle4[[#This Row],[Menge kg P2O5]]/1000</f>
        <v>0.126</v>
      </c>
      <c r="M675" s="1">
        <f>Tabelle4[[#This Row],[Menge t Nges]]/Tabelle4[[#This Row],[Anzahl Lieferscheine]]</f>
        <v>1.848E-2</v>
      </c>
      <c r="N675" s="1">
        <f>Tabelle4[[#This Row],[Menge t P2O5]]/Tabelle4[[#This Row],[Anzahl Lieferscheine]]</f>
        <v>1.0500000000000001E-2</v>
      </c>
    </row>
    <row r="676" spans="1:14" x14ac:dyDescent="0.2">
      <c r="A676" s="2" t="s">
        <v>37</v>
      </c>
      <c r="B676" s="2" t="s">
        <v>39</v>
      </c>
      <c r="C676" s="2" t="s">
        <v>6</v>
      </c>
      <c r="D676" s="2" t="s">
        <v>15</v>
      </c>
      <c r="E676" s="2" t="s">
        <v>21</v>
      </c>
      <c r="F676" s="2" t="s">
        <v>61</v>
      </c>
      <c r="G676" s="1">
        <v>264</v>
      </c>
      <c r="H676" s="1">
        <v>144</v>
      </c>
      <c r="I676" s="4">
        <v>1</v>
      </c>
      <c r="J676" s="2" t="s">
        <v>68</v>
      </c>
      <c r="K676" s="1">
        <f>Tabelle4[[#This Row],[Menge kg Nges]]/1000</f>
        <v>0.26400000000000001</v>
      </c>
      <c r="L676" s="1">
        <f>Tabelle4[[#This Row],[Menge kg P2O5]]/1000</f>
        <v>0.14399999999999999</v>
      </c>
      <c r="M676" s="1">
        <f>Tabelle4[[#This Row],[Menge t Nges]]/Tabelle4[[#This Row],[Anzahl Lieferscheine]]</f>
        <v>0.26400000000000001</v>
      </c>
      <c r="N676" s="1">
        <f>Tabelle4[[#This Row],[Menge t P2O5]]/Tabelle4[[#This Row],[Anzahl Lieferscheine]]</f>
        <v>0.14399999999999999</v>
      </c>
    </row>
    <row r="677" spans="1:14" x14ac:dyDescent="0.2">
      <c r="A677" s="2" t="s">
        <v>37</v>
      </c>
      <c r="B677" s="2" t="s">
        <v>39</v>
      </c>
      <c r="C677" s="2" t="s">
        <v>25</v>
      </c>
      <c r="D677" s="2" t="s">
        <v>25</v>
      </c>
      <c r="E677" s="2" t="s">
        <v>26</v>
      </c>
      <c r="F677" s="2" t="s">
        <v>61</v>
      </c>
      <c r="G677" s="1">
        <v>0</v>
      </c>
      <c r="H677" s="1">
        <v>186</v>
      </c>
      <c r="I677" s="4">
        <v>1</v>
      </c>
      <c r="J677" s="2" t="s">
        <v>68</v>
      </c>
      <c r="K677" s="1">
        <f>Tabelle4[[#This Row],[Menge kg Nges]]/1000</f>
        <v>0</v>
      </c>
      <c r="L677" s="1">
        <f>Tabelle4[[#This Row],[Menge kg P2O5]]/1000</f>
        <v>0.186</v>
      </c>
      <c r="M677" s="1">
        <f>Tabelle4[[#This Row],[Menge t Nges]]/Tabelle4[[#This Row],[Anzahl Lieferscheine]]</f>
        <v>0</v>
      </c>
      <c r="N677" s="1">
        <f>Tabelle4[[#This Row],[Menge t P2O5]]/Tabelle4[[#This Row],[Anzahl Lieferscheine]]</f>
        <v>0.186</v>
      </c>
    </row>
    <row r="678" spans="1:14" x14ac:dyDescent="0.2">
      <c r="A678" s="2" t="s">
        <v>37</v>
      </c>
      <c r="B678" s="2" t="s">
        <v>40</v>
      </c>
      <c r="C678" s="2" t="s">
        <v>6</v>
      </c>
      <c r="D678" s="2" t="s">
        <v>7</v>
      </c>
      <c r="E678" s="2" t="s">
        <v>8</v>
      </c>
      <c r="F678" s="2" t="s">
        <v>61</v>
      </c>
      <c r="G678" s="1">
        <v>938.7</v>
      </c>
      <c r="H678" s="1">
        <v>335.25</v>
      </c>
      <c r="I678" s="4">
        <v>7</v>
      </c>
      <c r="J678" s="2" t="s">
        <v>68</v>
      </c>
      <c r="K678" s="1">
        <f>Tabelle4[[#This Row],[Menge kg Nges]]/1000</f>
        <v>0.93870000000000009</v>
      </c>
      <c r="L678" s="1">
        <f>Tabelle4[[#This Row],[Menge kg P2O5]]/1000</f>
        <v>0.33524999999999999</v>
      </c>
      <c r="M678" s="1">
        <f>Tabelle4[[#This Row],[Menge t Nges]]/Tabelle4[[#This Row],[Anzahl Lieferscheine]]</f>
        <v>0.13410000000000002</v>
      </c>
      <c r="N678" s="1">
        <f>Tabelle4[[#This Row],[Menge t P2O5]]/Tabelle4[[#This Row],[Anzahl Lieferscheine]]</f>
        <v>4.789285714285714E-2</v>
      </c>
    </row>
    <row r="679" spans="1:14" x14ac:dyDescent="0.2">
      <c r="A679" s="2" t="s">
        <v>37</v>
      </c>
      <c r="B679" s="2" t="s">
        <v>40</v>
      </c>
      <c r="C679" s="2" t="s">
        <v>6</v>
      </c>
      <c r="D679" s="2" t="s">
        <v>7</v>
      </c>
      <c r="E679" s="2" t="s">
        <v>9</v>
      </c>
      <c r="F679" s="2" t="s">
        <v>61</v>
      </c>
      <c r="G679" s="1">
        <v>9384.010000000002</v>
      </c>
      <c r="H679" s="1">
        <v>3895.7199999999993</v>
      </c>
      <c r="I679" s="4">
        <v>43</v>
      </c>
      <c r="J679" s="2" t="s">
        <v>68</v>
      </c>
      <c r="K679" s="1">
        <f>Tabelle4[[#This Row],[Menge kg Nges]]/1000</f>
        <v>9.3840100000000017</v>
      </c>
      <c r="L679" s="1">
        <f>Tabelle4[[#This Row],[Menge kg P2O5]]/1000</f>
        <v>3.8957199999999994</v>
      </c>
      <c r="M679" s="1">
        <f>Tabelle4[[#This Row],[Menge t Nges]]/Tabelle4[[#This Row],[Anzahl Lieferscheine]]</f>
        <v>0.21823279069767446</v>
      </c>
      <c r="N679" s="1">
        <f>Tabelle4[[#This Row],[Menge t P2O5]]/Tabelle4[[#This Row],[Anzahl Lieferscheine]]</f>
        <v>9.0598139534883701E-2</v>
      </c>
    </row>
    <row r="680" spans="1:14" x14ac:dyDescent="0.2">
      <c r="A680" s="2" t="s">
        <v>37</v>
      </c>
      <c r="B680" s="2" t="s">
        <v>40</v>
      </c>
      <c r="C680" s="2" t="s">
        <v>6</v>
      </c>
      <c r="D680" s="2" t="s">
        <v>7</v>
      </c>
      <c r="E680" s="2" t="s">
        <v>11</v>
      </c>
      <c r="F680" s="2" t="s">
        <v>61</v>
      </c>
      <c r="G680" s="1">
        <v>16256.85</v>
      </c>
      <c r="H680" s="1">
        <v>6730.8700000000008</v>
      </c>
      <c r="I680" s="4">
        <v>56</v>
      </c>
      <c r="J680" s="2" t="s">
        <v>68</v>
      </c>
      <c r="K680" s="1">
        <f>Tabelle4[[#This Row],[Menge kg Nges]]/1000</f>
        <v>16.25685</v>
      </c>
      <c r="L680" s="1">
        <f>Tabelle4[[#This Row],[Menge kg P2O5]]/1000</f>
        <v>6.7308700000000012</v>
      </c>
      <c r="M680" s="1">
        <f>Tabelle4[[#This Row],[Menge t Nges]]/Tabelle4[[#This Row],[Anzahl Lieferscheine]]</f>
        <v>0.29030089285714283</v>
      </c>
      <c r="N680" s="1">
        <f>Tabelle4[[#This Row],[Menge t P2O5]]/Tabelle4[[#This Row],[Anzahl Lieferscheine]]</f>
        <v>0.12019410714285717</v>
      </c>
    </row>
    <row r="681" spans="1:14" x14ac:dyDescent="0.2">
      <c r="A681" s="2" t="s">
        <v>37</v>
      </c>
      <c r="B681" s="2" t="s">
        <v>40</v>
      </c>
      <c r="C681" s="2" t="s">
        <v>6</v>
      </c>
      <c r="D681" s="2" t="s">
        <v>7</v>
      </c>
      <c r="E681" s="2" t="s">
        <v>12</v>
      </c>
      <c r="F681" s="2" t="s">
        <v>61</v>
      </c>
      <c r="G681" s="1">
        <v>53400.719999999987</v>
      </c>
      <c r="H681" s="1">
        <v>20324.34</v>
      </c>
      <c r="I681" s="4">
        <v>161</v>
      </c>
      <c r="J681" s="2" t="s">
        <v>68</v>
      </c>
      <c r="K681" s="1">
        <f>Tabelle4[[#This Row],[Menge kg Nges]]/1000</f>
        <v>53.400719999999986</v>
      </c>
      <c r="L681" s="1">
        <f>Tabelle4[[#This Row],[Menge kg P2O5]]/1000</f>
        <v>20.324339999999999</v>
      </c>
      <c r="M681" s="1">
        <f>Tabelle4[[#This Row],[Menge t Nges]]/Tabelle4[[#This Row],[Anzahl Lieferscheine]]</f>
        <v>0.33168149068322972</v>
      </c>
      <c r="N681" s="1">
        <f>Tabelle4[[#This Row],[Menge t P2O5]]/Tabelle4[[#This Row],[Anzahl Lieferscheine]]</f>
        <v>0.12623813664596273</v>
      </c>
    </row>
    <row r="682" spans="1:14" x14ac:dyDescent="0.2">
      <c r="A682" s="2" t="s">
        <v>37</v>
      </c>
      <c r="B682" s="2" t="s">
        <v>40</v>
      </c>
      <c r="C682" s="2" t="s">
        <v>6</v>
      </c>
      <c r="D682" s="2" t="s">
        <v>7</v>
      </c>
      <c r="E682" s="2" t="s">
        <v>13</v>
      </c>
      <c r="F682" s="2" t="s">
        <v>61</v>
      </c>
      <c r="G682" s="1">
        <v>15632.46</v>
      </c>
      <c r="H682" s="1">
        <v>8472.380000000001</v>
      </c>
      <c r="I682" s="4">
        <v>71</v>
      </c>
      <c r="J682" s="2" t="s">
        <v>68</v>
      </c>
      <c r="K682" s="1">
        <f>Tabelle4[[#This Row],[Menge kg Nges]]/1000</f>
        <v>15.632459999999998</v>
      </c>
      <c r="L682" s="1">
        <f>Tabelle4[[#This Row],[Menge kg P2O5]]/1000</f>
        <v>8.4723800000000011</v>
      </c>
      <c r="M682" s="1">
        <f>Tabelle4[[#This Row],[Menge t Nges]]/Tabelle4[[#This Row],[Anzahl Lieferscheine]]</f>
        <v>0.22017549295774647</v>
      </c>
      <c r="N682" s="1">
        <f>Tabelle4[[#This Row],[Menge t P2O5]]/Tabelle4[[#This Row],[Anzahl Lieferscheine]]</f>
        <v>0.1193292957746479</v>
      </c>
    </row>
    <row r="683" spans="1:14" x14ac:dyDescent="0.2">
      <c r="A683" s="2" t="s">
        <v>37</v>
      </c>
      <c r="B683" s="2" t="s">
        <v>40</v>
      </c>
      <c r="C683" s="2" t="s">
        <v>6</v>
      </c>
      <c r="D683" s="2" t="s">
        <v>7</v>
      </c>
      <c r="E683" s="2" t="s">
        <v>14</v>
      </c>
      <c r="F683" s="2" t="s">
        <v>61</v>
      </c>
      <c r="G683" s="1">
        <v>51203.470000000023</v>
      </c>
      <c r="H683" s="1">
        <v>22896.820000000011</v>
      </c>
      <c r="I683" s="4">
        <v>171</v>
      </c>
      <c r="J683" s="2" t="s">
        <v>68</v>
      </c>
      <c r="K683" s="1">
        <f>Tabelle4[[#This Row],[Menge kg Nges]]/1000</f>
        <v>51.203470000000024</v>
      </c>
      <c r="L683" s="1">
        <f>Tabelle4[[#This Row],[Menge kg P2O5]]/1000</f>
        <v>22.896820000000012</v>
      </c>
      <c r="M683" s="1">
        <f>Tabelle4[[#This Row],[Menge t Nges]]/Tabelle4[[#This Row],[Anzahl Lieferscheine]]</f>
        <v>0.29943549707602352</v>
      </c>
      <c r="N683" s="1">
        <f>Tabelle4[[#This Row],[Menge t P2O5]]/Tabelle4[[#This Row],[Anzahl Lieferscheine]]</f>
        <v>0.13389953216374276</v>
      </c>
    </row>
    <row r="684" spans="1:14" x14ac:dyDescent="0.2">
      <c r="A684" s="2" t="s">
        <v>37</v>
      </c>
      <c r="B684" s="2" t="s">
        <v>40</v>
      </c>
      <c r="C684" s="2" t="s">
        <v>6</v>
      </c>
      <c r="D684" s="2" t="s">
        <v>15</v>
      </c>
      <c r="E684" s="2" t="s">
        <v>17</v>
      </c>
      <c r="F684" s="2" t="s">
        <v>61</v>
      </c>
      <c r="G684" s="1">
        <v>422.94000000000005</v>
      </c>
      <c r="H684" s="1">
        <v>183.54</v>
      </c>
      <c r="I684" s="4">
        <v>4</v>
      </c>
      <c r="J684" s="2" t="s">
        <v>68</v>
      </c>
      <c r="K684" s="1">
        <f>Tabelle4[[#This Row],[Menge kg Nges]]/1000</f>
        <v>0.42294000000000004</v>
      </c>
      <c r="L684" s="1">
        <f>Tabelle4[[#This Row],[Menge kg P2O5]]/1000</f>
        <v>0.18353999999999998</v>
      </c>
      <c r="M684" s="1">
        <f>Tabelle4[[#This Row],[Menge t Nges]]/Tabelle4[[#This Row],[Anzahl Lieferscheine]]</f>
        <v>0.10573500000000001</v>
      </c>
      <c r="N684" s="1">
        <f>Tabelle4[[#This Row],[Menge t P2O5]]/Tabelle4[[#This Row],[Anzahl Lieferscheine]]</f>
        <v>4.5884999999999995E-2</v>
      </c>
    </row>
    <row r="685" spans="1:14" x14ac:dyDescent="0.2">
      <c r="A685" s="2" t="s">
        <v>37</v>
      </c>
      <c r="B685" s="2" t="s">
        <v>40</v>
      </c>
      <c r="C685" s="2" t="s">
        <v>6</v>
      </c>
      <c r="D685" s="2" t="s">
        <v>15</v>
      </c>
      <c r="E685" s="2" t="s">
        <v>18</v>
      </c>
      <c r="F685" s="2" t="s">
        <v>61</v>
      </c>
      <c r="G685" s="1">
        <v>974.8</v>
      </c>
      <c r="H685" s="1">
        <v>773.6</v>
      </c>
      <c r="I685" s="4">
        <v>3</v>
      </c>
      <c r="J685" s="2" t="s">
        <v>68</v>
      </c>
      <c r="K685" s="1">
        <f>Tabelle4[[#This Row],[Menge kg Nges]]/1000</f>
        <v>0.9748</v>
      </c>
      <c r="L685" s="1">
        <f>Tabelle4[[#This Row],[Menge kg P2O5]]/1000</f>
        <v>0.77360000000000007</v>
      </c>
      <c r="M685" s="1">
        <f>Tabelle4[[#This Row],[Menge t Nges]]/Tabelle4[[#This Row],[Anzahl Lieferscheine]]</f>
        <v>0.32493333333333335</v>
      </c>
      <c r="N685" s="1">
        <f>Tabelle4[[#This Row],[Menge t P2O5]]/Tabelle4[[#This Row],[Anzahl Lieferscheine]]</f>
        <v>0.25786666666666669</v>
      </c>
    </row>
    <row r="686" spans="1:14" x14ac:dyDescent="0.2">
      <c r="A686" s="2" t="s">
        <v>37</v>
      </c>
      <c r="B686" s="2" t="s">
        <v>40</v>
      </c>
      <c r="C686" s="2" t="s">
        <v>6</v>
      </c>
      <c r="D686" s="2" t="s">
        <v>15</v>
      </c>
      <c r="E686" s="2" t="s">
        <v>19</v>
      </c>
      <c r="F686" s="2" t="s">
        <v>61</v>
      </c>
      <c r="G686" s="1">
        <v>337.5</v>
      </c>
      <c r="H686" s="1">
        <v>375</v>
      </c>
      <c r="I686" s="4">
        <v>2</v>
      </c>
      <c r="J686" s="2" t="s">
        <v>68</v>
      </c>
      <c r="K686" s="1">
        <f>Tabelle4[[#This Row],[Menge kg Nges]]/1000</f>
        <v>0.33750000000000002</v>
      </c>
      <c r="L686" s="1">
        <f>Tabelle4[[#This Row],[Menge kg P2O5]]/1000</f>
        <v>0.375</v>
      </c>
      <c r="M686" s="1">
        <f>Tabelle4[[#This Row],[Menge t Nges]]/Tabelle4[[#This Row],[Anzahl Lieferscheine]]</f>
        <v>0.16875000000000001</v>
      </c>
      <c r="N686" s="1">
        <f>Tabelle4[[#This Row],[Menge t P2O5]]/Tabelle4[[#This Row],[Anzahl Lieferscheine]]</f>
        <v>0.1875</v>
      </c>
    </row>
    <row r="687" spans="1:14" x14ac:dyDescent="0.2">
      <c r="A687" s="2" t="s">
        <v>37</v>
      </c>
      <c r="B687" s="2" t="s">
        <v>40</v>
      </c>
      <c r="C687" s="2" t="s">
        <v>6</v>
      </c>
      <c r="D687" s="2" t="s">
        <v>15</v>
      </c>
      <c r="E687" s="2" t="s">
        <v>20</v>
      </c>
      <c r="F687" s="2" t="s">
        <v>61</v>
      </c>
      <c r="G687" s="1">
        <v>2487.52</v>
      </c>
      <c r="H687" s="1">
        <v>1457</v>
      </c>
      <c r="I687" s="4">
        <v>22</v>
      </c>
      <c r="J687" s="2" t="s">
        <v>68</v>
      </c>
      <c r="K687" s="1">
        <f>Tabelle4[[#This Row],[Menge kg Nges]]/1000</f>
        <v>2.48752</v>
      </c>
      <c r="L687" s="1">
        <f>Tabelle4[[#This Row],[Menge kg P2O5]]/1000</f>
        <v>1.4570000000000001</v>
      </c>
      <c r="M687" s="1">
        <f>Tabelle4[[#This Row],[Menge t Nges]]/Tabelle4[[#This Row],[Anzahl Lieferscheine]]</f>
        <v>0.11306909090909091</v>
      </c>
      <c r="N687" s="1">
        <f>Tabelle4[[#This Row],[Menge t P2O5]]/Tabelle4[[#This Row],[Anzahl Lieferscheine]]</f>
        <v>6.6227272727272732E-2</v>
      </c>
    </row>
    <row r="688" spans="1:14" x14ac:dyDescent="0.2">
      <c r="A688" s="2" t="s">
        <v>37</v>
      </c>
      <c r="B688" s="2" t="s">
        <v>40</v>
      </c>
      <c r="C688" s="2" t="s">
        <v>6</v>
      </c>
      <c r="D688" s="2" t="s">
        <v>15</v>
      </c>
      <c r="E688" s="2" t="s">
        <v>21</v>
      </c>
      <c r="F688" s="2" t="s">
        <v>61</v>
      </c>
      <c r="G688" s="1">
        <v>3582.2500000000005</v>
      </c>
      <c r="H688" s="1">
        <v>2181.2399999999998</v>
      </c>
      <c r="I688" s="4">
        <v>17</v>
      </c>
      <c r="J688" s="2" t="s">
        <v>68</v>
      </c>
      <c r="K688" s="1">
        <f>Tabelle4[[#This Row],[Menge kg Nges]]/1000</f>
        <v>3.5822500000000006</v>
      </c>
      <c r="L688" s="1">
        <f>Tabelle4[[#This Row],[Menge kg P2O5]]/1000</f>
        <v>2.1812399999999998</v>
      </c>
      <c r="M688" s="1">
        <f>Tabelle4[[#This Row],[Menge t Nges]]/Tabelle4[[#This Row],[Anzahl Lieferscheine]]</f>
        <v>0.21072058823529416</v>
      </c>
      <c r="N688" s="1">
        <f>Tabelle4[[#This Row],[Menge t P2O5]]/Tabelle4[[#This Row],[Anzahl Lieferscheine]]</f>
        <v>0.12830823529411764</v>
      </c>
    </row>
    <row r="689" spans="1:14" x14ac:dyDescent="0.2">
      <c r="A689" s="2" t="s">
        <v>37</v>
      </c>
      <c r="B689" s="2" t="s">
        <v>40</v>
      </c>
      <c r="C689" s="2" t="s">
        <v>6</v>
      </c>
      <c r="D689" s="2" t="s">
        <v>15</v>
      </c>
      <c r="E689" s="2" t="s">
        <v>9</v>
      </c>
      <c r="F689" s="2" t="s">
        <v>61</v>
      </c>
      <c r="G689" s="1">
        <v>1299.26</v>
      </c>
      <c r="H689" s="1">
        <v>661.05000000000007</v>
      </c>
      <c r="I689" s="4">
        <v>10</v>
      </c>
      <c r="J689" s="2" t="s">
        <v>68</v>
      </c>
      <c r="K689" s="1">
        <f>Tabelle4[[#This Row],[Menge kg Nges]]/1000</f>
        <v>1.2992600000000001</v>
      </c>
      <c r="L689" s="1">
        <f>Tabelle4[[#This Row],[Menge kg P2O5]]/1000</f>
        <v>0.66105000000000003</v>
      </c>
      <c r="M689" s="1">
        <f>Tabelle4[[#This Row],[Menge t Nges]]/Tabelle4[[#This Row],[Anzahl Lieferscheine]]</f>
        <v>0.12992600000000001</v>
      </c>
      <c r="N689" s="1">
        <f>Tabelle4[[#This Row],[Menge t P2O5]]/Tabelle4[[#This Row],[Anzahl Lieferscheine]]</f>
        <v>6.6104999999999997E-2</v>
      </c>
    </row>
    <row r="690" spans="1:14" x14ac:dyDescent="0.2">
      <c r="A690" s="2" t="s">
        <v>37</v>
      </c>
      <c r="B690" s="2" t="s">
        <v>28</v>
      </c>
      <c r="C690" s="2" t="s">
        <v>6</v>
      </c>
      <c r="D690" s="2" t="s">
        <v>7</v>
      </c>
      <c r="E690" s="2" t="s">
        <v>12</v>
      </c>
      <c r="F690" s="2" t="s">
        <v>61</v>
      </c>
      <c r="G690" s="1">
        <v>1357.4</v>
      </c>
      <c r="H690" s="1">
        <v>474.95</v>
      </c>
      <c r="I690" s="4">
        <v>3</v>
      </c>
      <c r="J690" s="2" t="s">
        <v>68</v>
      </c>
      <c r="K690" s="1">
        <f>Tabelle4[[#This Row],[Menge kg Nges]]/1000</f>
        <v>1.3574000000000002</v>
      </c>
      <c r="L690" s="1">
        <f>Tabelle4[[#This Row],[Menge kg P2O5]]/1000</f>
        <v>0.47494999999999998</v>
      </c>
      <c r="M690" s="1">
        <f>Tabelle4[[#This Row],[Menge t Nges]]/Tabelle4[[#This Row],[Anzahl Lieferscheine]]</f>
        <v>0.45246666666666674</v>
      </c>
      <c r="N690" s="1">
        <f>Tabelle4[[#This Row],[Menge t P2O5]]/Tabelle4[[#This Row],[Anzahl Lieferscheine]]</f>
        <v>0.15831666666666666</v>
      </c>
    </row>
    <row r="691" spans="1:14" x14ac:dyDescent="0.2">
      <c r="A691" s="2" t="s">
        <v>37</v>
      </c>
      <c r="B691" s="2" t="s">
        <v>41</v>
      </c>
      <c r="C691" s="2" t="s">
        <v>6</v>
      </c>
      <c r="D691" s="2" t="s">
        <v>7</v>
      </c>
      <c r="E691" s="2" t="s">
        <v>12</v>
      </c>
      <c r="F691" s="2" t="s">
        <v>61</v>
      </c>
      <c r="G691" s="1">
        <v>228.6</v>
      </c>
      <c r="H691" s="1">
        <v>118.8</v>
      </c>
      <c r="I691" s="4">
        <v>1</v>
      </c>
      <c r="J691" s="2" t="s">
        <v>68</v>
      </c>
      <c r="K691" s="1">
        <f>Tabelle4[[#This Row],[Menge kg Nges]]/1000</f>
        <v>0.2286</v>
      </c>
      <c r="L691" s="1">
        <f>Tabelle4[[#This Row],[Menge kg P2O5]]/1000</f>
        <v>0.1188</v>
      </c>
      <c r="M691" s="1">
        <f>Tabelle4[[#This Row],[Menge t Nges]]/Tabelle4[[#This Row],[Anzahl Lieferscheine]]</f>
        <v>0.2286</v>
      </c>
      <c r="N691" s="1">
        <f>Tabelle4[[#This Row],[Menge t P2O5]]/Tabelle4[[#This Row],[Anzahl Lieferscheine]]</f>
        <v>0.1188</v>
      </c>
    </row>
    <row r="692" spans="1:14" x14ac:dyDescent="0.2">
      <c r="A692" s="2" t="s">
        <v>37</v>
      </c>
      <c r="B692" s="2" t="s">
        <v>41</v>
      </c>
      <c r="C692" s="2" t="s">
        <v>6</v>
      </c>
      <c r="D692" s="2" t="s">
        <v>7</v>
      </c>
      <c r="E692" s="2" t="s">
        <v>13</v>
      </c>
      <c r="F692" s="2" t="s">
        <v>61</v>
      </c>
      <c r="G692" s="1">
        <v>280</v>
      </c>
      <c r="H692" s="1">
        <v>140</v>
      </c>
      <c r="I692" s="4">
        <v>1</v>
      </c>
      <c r="J692" s="2" t="s">
        <v>68</v>
      </c>
      <c r="K692" s="1">
        <f>Tabelle4[[#This Row],[Menge kg Nges]]/1000</f>
        <v>0.28000000000000003</v>
      </c>
      <c r="L692" s="1">
        <f>Tabelle4[[#This Row],[Menge kg P2O5]]/1000</f>
        <v>0.14000000000000001</v>
      </c>
      <c r="M692" s="1">
        <f>Tabelle4[[#This Row],[Menge t Nges]]/Tabelle4[[#This Row],[Anzahl Lieferscheine]]</f>
        <v>0.28000000000000003</v>
      </c>
      <c r="N692" s="1">
        <f>Tabelle4[[#This Row],[Menge t P2O5]]/Tabelle4[[#This Row],[Anzahl Lieferscheine]]</f>
        <v>0.14000000000000001</v>
      </c>
    </row>
    <row r="693" spans="1:14" x14ac:dyDescent="0.2">
      <c r="A693" s="2" t="s">
        <v>37</v>
      </c>
      <c r="B693" s="2" t="s">
        <v>42</v>
      </c>
      <c r="C693" s="2" t="s">
        <v>6</v>
      </c>
      <c r="D693" s="2" t="s">
        <v>7</v>
      </c>
      <c r="E693" s="2" t="s">
        <v>9</v>
      </c>
      <c r="F693" s="2" t="s">
        <v>61</v>
      </c>
      <c r="G693" s="1">
        <v>1769.9999999999998</v>
      </c>
      <c r="H693" s="1">
        <v>727.8</v>
      </c>
      <c r="I693" s="4">
        <v>9</v>
      </c>
      <c r="J693" s="2" t="s">
        <v>68</v>
      </c>
      <c r="K693" s="1">
        <f>Tabelle4[[#This Row],[Menge kg Nges]]/1000</f>
        <v>1.7699999999999998</v>
      </c>
      <c r="L693" s="1">
        <f>Tabelle4[[#This Row],[Menge kg P2O5]]/1000</f>
        <v>0.7278</v>
      </c>
      <c r="M693" s="1">
        <f>Tabelle4[[#This Row],[Menge t Nges]]/Tabelle4[[#This Row],[Anzahl Lieferscheine]]</f>
        <v>0.19666666666666666</v>
      </c>
      <c r="N693" s="1">
        <f>Tabelle4[[#This Row],[Menge t P2O5]]/Tabelle4[[#This Row],[Anzahl Lieferscheine]]</f>
        <v>8.086666666666667E-2</v>
      </c>
    </row>
    <row r="694" spans="1:14" x14ac:dyDescent="0.2">
      <c r="A694" s="2" t="s">
        <v>37</v>
      </c>
      <c r="B694" s="2" t="s">
        <v>42</v>
      </c>
      <c r="C694" s="2" t="s">
        <v>6</v>
      </c>
      <c r="D694" s="2" t="s">
        <v>7</v>
      </c>
      <c r="E694" s="2" t="s">
        <v>10</v>
      </c>
      <c r="F694" s="2" t="s">
        <v>61</v>
      </c>
      <c r="G694" s="1">
        <v>178.2</v>
      </c>
      <c r="H694" s="1">
        <v>72.900000000000006</v>
      </c>
      <c r="I694" s="4">
        <v>1</v>
      </c>
      <c r="J694" s="2" t="s">
        <v>68</v>
      </c>
      <c r="K694" s="1">
        <f>Tabelle4[[#This Row],[Menge kg Nges]]/1000</f>
        <v>0.1782</v>
      </c>
      <c r="L694" s="1">
        <f>Tabelle4[[#This Row],[Menge kg P2O5]]/1000</f>
        <v>7.2900000000000006E-2</v>
      </c>
      <c r="M694" s="1">
        <f>Tabelle4[[#This Row],[Menge t Nges]]/Tabelle4[[#This Row],[Anzahl Lieferscheine]]</f>
        <v>0.1782</v>
      </c>
      <c r="N694" s="1">
        <f>Tabelle4[[#This Row],[Menge t P2O5]]/Tabelle4[[#This Row],[Anzahl Lieferscheine]]</f>
        <v>7.2900000000000006E-2</v>
      </c>
    </row>
    <row r="695" spans="1:14" x14ac:dyDescent="0.2">
      <c r="A695" s="2" t="s">
        <v>37</v>
      </c>
      <c r="B695" s="2" t="s">
        <v>42</v>
      </c>
      <c r="C695" s="2" t="s">
        <v>6</v>
      </c>
      <c r="D695" s="2" t="s">
        <v>7</v>
      </c>
      <c r="E695" s="2" t="s">
        <v>11</v>
      </c>
      <c r="F695" s="2" t="s">
        <v>61</v>
      </c>
      <c r="G695" s="1">
        <v>84</v>
      </c>
      <c r="H695" s="1">
        <v>33.6</v>
      </c>
      <c r="I695" s="4">
        <v>1</v>
      </c>
      <c r="J695" s="2" t="s">
        <v>68</v>
      </c>
      <c r="K695" s="1">
        <f>Tabelle4[[#This Row],[Menge kg Nges]]/1000</f>
        <v>8.4000000000000005E-2</v>
      </c>
      <c r="L695" s="1">
        <f>Tabelle4[[#This Row],[Menge kg P2O5]]/1000</f>
        <v>3.3600000000000005E-2</v>
      </c>
      <c r="M695" s="1">
        <f>Tabelle4[[#This Row],[Menge t Nges]]/Tabelle4[[#This Row],[Anzahl Lieferscheine]]</f>
        <v>8.4000000000000005E-2</v>
      </c>
      <c r="N695" s="1">
        <f>Tabelle4[[#This Row],[Menge t P2O5]]/Tabelle4[[#This Row],[Anzahl Lieferscheine]]</f>
        <v>3.3600000000000005E-2</v>
      </c>
    </row>
    <row r="696" spans="1:14" x14ac:dyDescent="0.2">
      <c r="A696" s="2" t="s">
        <v>37</v>
      </c>
      <c r="B696" s="2" t="s">
        <v>42</v>
      </c>
      <c r="C696" s="2" t="s">
        <v>6</v>
      </c>
      <c r="D696" s="2" t="s">
        <v>7</v>
      </c>
      <c r="E696" s="2" t="s">
        <v>12</v>
      </c>
      <c r="F696" s="2" t="s">
        <v>61</v>
      </c>
      <c r="G696" s="1">
        <v>50329.869999999966</v>
      </c>
      <c r="H696" s="1">
        <v>21269.580000000005</v>
      </c>
      <c r="I696" s="4">
        <v>97</v>
      </c>
      <c r="J696" s="2" t="s">
        <v>68</v>
      </c>
      <c r="K696" s="1">
        <f>Tabelle4[[#This Row],[Menge kg Nges]]/1000</f>
        <v>50.329869999999964</v>
      </c>
      <c r="L696" s="1">
        <f>Tabelle4[[#This Row],[Menge kg P2O5]]/1000</f>
        <v>21.269580000000005</v>
      </c>
      <c r="M696" s="1">
        <f>Tabelle4[[#This Row],[Menge t Nges]]/Tabelle4[[#This Row],[Anzahl Lieferscheine]]</f>
        <v>0.51886463917525738</v>
      </c>
      <c r="N696" s="1">
        <f>Tabelle4[[#This Row],[Menge t P2O5]]/Tabelle4[[#This Row],[Anzahl Lieferscheine]]</f>
        <v>0.21927402061855675</v>
      </c>
    </row>
    <row r="697" spans="1:14" x14ac:dyDescent="0.2">
      <c r="A697" s="2" t="s">
        <v>37</v>
      </c>
      <c r="B697" s="2" t="s">
        <v>42</v>
      </c>
      <c r="C697" s="2" t="s">
        <v>6</v>
      </c>
      <c r="D697" s="2" t="s">
        <v>7</v>
      </c>
      <c r="E697" s="2" t="s">
        <v>13</v>
      </c>
      <c r="F697" s="2" t="s">
        <v>61</v>
      </c>
      <c r="G697" s="1">
        <v>12598.199999999997</v>
      </c>
      <c r="H697" s="1">
        <v>6410.6</v>
      </c>
      <c r="I697" s="4">
        <v>34</v>
      </c>
      <c r="J697" s="2" t="s">
        <v>68</v>
      </c>
      <c r="K697" s="1">
        <f>Tabelle4[[#This Row],[Menge kg Nges]]/1000</f>
        <v>12.598199999999997</v>
      </c>
      <c r="L697" s="1">
        <f>Tabelle4[[#This Row],[Menge kg P2O5]]/1000</f>
        <v>6.4106000000000005</v>
      </c>
      <c r="M697" s="1">
        <f>Tabelle4[[#This Row],[Menge t Nges]]/Tabelle4[[#This Row],[Anzahl Lieferscheine]]</f>
        <v>0.37053529411764696</v>
      </c>
      <c r="N697" s="1">
        <f>Tabelle4[[#This Row],[Menge t P2O5]]/Tabelle4[[#This Row],[Anzahl Lieferscheine]]</f>
        <v>0.18854705882352943</v>
      </c>
    </row>
    <row r="698" spans="1:14" x14ac:dyDescent="0.2">
      <c r="A698" s="2" t="s">
        <v>37</v>
      </c>
      <c r="B698" s="2" t="s">
        <v>42</v>
      </c>
      <c r="C698" s="2" t="s">
        <v>6</v>
      </c>
      <c r="D698" s="2" t="s">
        <v>7</v>
      </c>
      <c r="E698" s="2" t="s">
        <v>14</v>
      </c>
      <c r="F698" s="2" t="s">
        <v>61</v>
      </c>
      <c r="G698" s="1">
        <v>14809.23</v>
      </c>
      <c r="H698" s="1">
        <v>7298.7199999999993</v>
      </c>
      <c r="I698" s="4">
        <v>36</v>
      </c>
      <c r="J698" s="2" t="s">
        <v>68</v>
      </c>
      <c r="K698" s="1">
        <f>Tabelle4[[#This Row],[Menge kg Nges]]/1000</f>
        <v>14.809229999999999</v>
      </c>
      <c r="L698" s="1">
        <f>Tabelle4[[#This Row],[Menge kg P2O5]]/1000</f>
        <v>7.2987199999999994</v>
      </c>
      <c r="M698" s="1">
        <f>Tabelle4[[#This Row],[Menge t Nges]]/Tabelle4[[#This Row],[Anzahl Lieferscheine]]</f>
        <v>0.4113675</v>
      </c>
      <c r="N698" s="1">
        <f>Tabelle4[[#This Row],[Menge t P2O5]]/Tabelle4[[#This Row],[Anzahl Lieferscheine]]</f>
        <v>0.20274222222222221</v>
      </c>
    </row>
    <row r="699" spans="1:14" x14ac:dyDescent="0.2">
      <c r="A699" s="2" t="s">
        <v>37</v>
      </c>
      <c r="B699" s="2" t="s">
        <v>42</v>
      </c>
      <c r="C699" s="2" t="s">
        <v>6</v>
      </c>
      <c r="D699" s="2" t="s">
        <v>15</v>
      </c>
      <c r="E699" s="2" t="s">
        <v>16</v>
      </c>
      <c r="F699" s="2" t="s">
        <v>61</v>
      </c>
      <c r="G699" s="1">
        <v>291.25</v>
      </c>
      <c r="H699" s="1">
        <v>266.25</v>
      </c>
      <c r="I699" s="4">
        <v>1</v>
      </c>
      <c r="J699" s="2" t="s">
        <v>68</v>
      </c>
      <c r="K699" s="1">
        <f>Tabelle4[[#This Row],[Menge kg Nges]]/1000</f>
        <v>0.29125000000000001</v>
      </c>
      <c r="L699" s="1">
        <f>Tabelle4[[#This Row],[Menge kg P2O5]]/1000</f>
        <v>0.26624999999999999</v>
      </c>
      <c r="M699" s="1">
        <f>Tabelle4[[#This Row],[Menge t Nges]]/Tabelle4[[#This Row],[Anzahl Lieferscheine]]</f>
        <v>0.29125000000000001</v>
      </c>
      <c r="N699" s="1">
        <f>Tabelle4[[#This Row],[Menge t P2O5]]/Tabelle4[[#This Row],[Anzahl Lieferscheine]]</f>
        <v>0.26624999999999999</v>
      </c>
    </row>
    <row r="700" spans="1:14" x14ac:dyDescent="0.2">
      <c r="A700" s="2" t="s">
        <v>37</v>
      </c>
      <c r="B700" s="2" t="s">
        <v>42</v>
      </c>
      <c r="C700" s="2" t="s">
        <v>6</v>
      </c>
      <c r="D700" s="2" t="s">
        <v>15</v>
      </c>
      <c r="E700" s="2" t="s">
        <v>17</v>
      </c>
      <c r="F700" s="2" t="s">
        <v>61</v>
      </c>
      <c r="G700" s="1">
        <v>305.27999999999997</v>
      </c>
      <c r="H700" s="1">
        <v>132.47999999999999</v>
      </c>
      <c r="I700" s="4">
        <v>4</v>
      </c>
      <c r="J700" s="2" t="s">
        <v>68</v>
      </c>
      <c r="K700" s="1">
        <f>Tabelle4[[#This Row],[Menge kg Nges]]/1000</f>
        <v>0.30528</v>
      </c>
      <c r="L700" s="1">
        <f>Tabelle4[[#This Row],[Menge kg P2O5]]/1000</f>
        <v>0.13247999999999999</v>
      </c>
      <c r="M700" s="1">
        <f>Tabelle4[[#This Row],[Menge t Nges]]/Tabelle4[[#This Row],[Anzahl Lieferscheine]]</f>
        <v>7.6319999999999999E-2</v>
      </c>
      <c r="N700" s="1">
        <f>Tabelle4[[#This Row],[Menge t P2O5]]/Tabelle4[[#This Row],[Anzahl Lieferscheine]]</f>
        <v>3.3119999999999997E-2</v>
      </c>
    </row>
    <row r="701" spans="1:14" x14ac:dyDescent="0.2">
      <c r="A701" s="2" t="s">
        <v>37</v>
      </c>
      <c r="B701" s="2" t="s">
        <v>42</v>
      </c>
      <c r="C701" s="2" t="s">
        <v>6</v>
      </c>
      <c r="D701" s="2" t="s">
        <v>15</v>
      </c>
      <c r="E701" s="2" t="s">
        <v>18</v>
      </c>
      <c r="F701" s="2" t="s">
        <v>61</v>
      </c>
      <c r="G701" s="1">
        <v>1962.6799999999998</v>
      </c>
      <c r="H701" s="1">
        <v>1441.72</v>
      </c>
      <c r="I701" s="4">
        <v>6</v>
      </c>
      <c r="J701" s="2" t="s">
        <v>68</v>
      </c>
      <c r="K701" s="1">
        <f>Tabelle4[[#This Row],[Menge kg Nges]]/1000</f>
        <v>1.9626799999999998</v>
      </c>
      <c r="L701" s="1">
        <f>Tabelle4[[#This Row],[Menge kg P2O5]]/1000</f>
        <v>1.4417200000000001</v>
      </c>
      <c r="M701" s="1">
        <f>Tabelle4[[#This Row],[Menge t Nges]]/Tabelle4[[#This Row],[Anzahl Lieferscheine]]</f>
        <v>0.32711333333333331</v>
      </c>
      <c r="N701" s="1">
        <f>Tabelle4[[#This Row],[Menge t P2O5]]/Tabelle4[[#This Row],[Anzahl Lieferscheine]]</f>
        <v>0.24028666666666668</v>
      </c>
    </row>
    <row r="702" spans="1:14" x14ac:dyDescent="0.2">
      <c r="A702" s="2" t="s">
        <v>37</v>
      </c>
      <c r="B702" s="2" t="s">
        <v>42</v>
      </c>
      <c r="C702" s="2" t="s">
        <v>6</v>
      </c>
      <c r="D702" s="2" t="s">
        <v>15</v>
      </c>
      <c r="E702" s="2" t="s">
        <v>19</v>
      </c>
      <c r="F702" s="2" t="s">
        <v>61</v>
      </c>
      <c r="G702" s="1">
        <v>297</v>
      </c>
      <c r="H702" s="1">
        <v>330</v>
      </c>
      <c r="I702" s="4">
        <v>1</v>
      </c>
      <c r="J702" s="2" t="s">
        <v>68</v>
      </c>
      <c r="K702" s="1">
        <f>Tabelle4[[#This Row],[Menge kg Nges]]/1000</f>
        <v>0.29699999999999999</v>
      </c>
      <c r="L702" s="1">
        <f>Tabelle4[[#This Row],[Menge kg P2O5]]/1000</f>
        <v>0.33</v>
      </c>
      <c r="M702" s="1">
        <f>Tabelle4[[#This Row],[Menge t Nges]]/Tabelle4[[#This Row],[Anzahl Lieferscheine]]</f>
        <v>0.29699999999999999</v>
      </c>
      <c r="N702" s="1">
        <f>Tabelle4[[#This Row],[Menge t P2O5]]/Tabelle4[[#This Row],[Anzahl Lieferscheine]]</f>
        <v>0.33</v>
      </c>
    </row>
    <row r="703" spans="1:14" x14ac:dyDescent="0.2">
      <c r="A703" s="2" t="s">
        <v>37</v>
      </c>
      <c r="B703" s="2" t="s">
        <v>42</v>
      </c>
      <c r="C703" s="2" t="s">
        <v>6</v>
      </c>
      <c r="D703" s="2" t="s">
        <v>15</v>
      </c>
      <c r="E703" s="2" t="s">
        <v>20</v>
      </c>
      <c r="F703" s="2" t="s">
        <v>61</v>
      </c>
      <c r="G703" s="1">
        <v>564.96000000000015</v>
      </c>
      <c r="H703" s="1">
        <v>321</v>
      </c>
      <c r="I703" s="4">
        <v>10</v>
      </c>
      <c r="J703" s="2" t="s">
        <v>68</v>
      </c>
      <c r="K703" s="1">
        <f>Tabelle4[[#This Row],[Menge kg Nges]]/1000</f>
        <v>0.56496000000000013</v>
      </c>
      <c r="L703" s="1">
        <f>Tabelle4[[#This Row],[Menge kg P2O5]]/1000</f>
        <v>0.32100000000000001</v>
      </c>
      <c r="M703" s="1">
        <f>Tabelle4[[#This Row],[Menge t Nges]]/Tabelle4[[#This Row],[Anzahl Lieferscheine]]</f>
        <v>5.6496000000000011E-2</v>
      </c>
      <c r="N703" s="1">
        <f>Tabelle4[[#This Row],[Menge t P2O5]]/Tabelle4[[#This Row],[Anzahl Lieferscheine]]</f>
        <v>3.2100000000000004E-2</v>
      </c>
    </row>
    <row r="704" spans="1:14" x14ac:dyDescent="0.2">
      <c r="A704" s="2" t="s">
        <v>37</v>
      </c>
      <c r="B704" s="2" t="s">
        <v>42</v>
      </c>
      <c r="C704" s="2" t="s">
        <v>6</v>
      </c>
      <c r="D704" s="2" t="s">
        <v>15</v>
      </c>
      <c r="E704" s="2" t="s">
        <v>21</v>
      </c>
      <c r="F704" s="2" t="s">
        <v>61</v>
      </c>
      <c r="G704" s="1">
        <v>125</v>
      </c>
      <c r="H704" s="1">
        <v>66</v>
      </c>
      <c r="I704" s="4">
        <v>1</v>
      </c>
      <c r="J704" s="2" t="s">
        <v>68</v>
      </c>
      <c r="K704" s="1">
        <f>Tabelle4[[#This Row],[Menge kg Nges]]/1000</f>
        <v>0.125</v>
      </c>
      <c r="L704" s="1">
        <f>Tabelle4[[#This Row],[Menge kg P2O5]]/1000</f>
        <v>6.6000000000000003E-2</v>
      </c>
      <c r="M704" s="1">
        <f>Tabelle4[[#This Row],[Menge t Nges]]/Tabelle4[[#This Row],[Anzahl Lieferscheine]]</f>
        <v>0.125</v>
      </c>
      <c r="N704" s="1">
        <f>Tabelle4[[#This Row],[Menge t P2O5]]/Tabelle4[[#This Row],[Anzahl Lieferscheine]]</f>
        <v>6.6000000000000003E-2</v>
      </c>
    </row>
    <row r="705" spans="1:14" x14ac:dyDescent="0.2">
      <c r="A705" s="2" t="s">
        <v>37</v>
      </c>
      <c r="B705" s="2" t="s">
        <v>42</v>
      </c>
      <c r="C705" s="2" t="s">
        <v>6</v>
      </c>
      <c r="D705" s="2" t="s">
        <v>15</v>
      </c>
      <c r="E705" s="2" t="s">
        <v>24</v>
      </c>
      <c r="F705" s="2" t="s">
        <v>61</v>
      </c>
      <c r="G705" s="1">
        <v>4046.6000000000004</v>
      </c>
      <c r="H705" s="1">
        <v>2580.1</v>
      </c>
      <c r="I705" s="4">
        <v>3</v>
      </c>
      <c r="J705" s="2" t="s">
        <v>68</v>
      </c>
      <c r="K705" s="1">
        <f>Tabelle4[[#This Row],[Menge kg Nges]]/1000</f>
        <v>4.0466000000000006</v>
      </c>
      <c r="L705" s="1">
        <f>Tabelle4[[#This Row],[Menge kg P2O5]]/1000</f>
        <v>2.5800999999999998</v>
      </c>
      <c r="M705" s="1">
        <f>Tabelle4[[#This Row],[Menge t Nges]]/Tabelle4[[#This Row],[Anzahl Lieferscheine]]</f>
        <v>1.3488666666666669</v>
      </c>
      <c r="N705" s="1">
        <f>Tabelle4[[#This Row],[Menge t P2O5]]/Tabelle4[[#This Row],[Anzahl Lieferscheine]]</f>
        <v>0.86003333333333332</v>
      </c>
    </row>
    <row r="706" spans="1:14" x14ac:dyDescent="0.2">
      <c r="A706" s="2" t="s">
        <v>37</v>
      </c>
      <c r="B706" s="2" t="s">
        <v>42</v>
      </c>
      <c r="C706" s="2" t="s">
        <v>25</v>
      </c>
      <c r="D706" s="2" t="s">
        <v>25</v>
      </c>
      <c r="E706" s="2" t="s">
        <v>26</v>
      </c>
      <c r="F706" s="2" t="s">
        <v>61</v>
      </c>
      <c r="G706" s="1">
        <v>4612.1399999999994</v>
      </c>
      <c r="H706" s="1">
        <v>1100.3199999999997</v>
      </c>
      <c r="I706" s="4">
        <v>16</v>
      </c>
      <c r="J706" s="2" t="s">
        <v>68</v>
      </c>
      <c r="K706" s="1">
        <f>Tabelle4[[#This Row],[Menge kg Nges]]/1000</f>
        <v>4.6121399999999992</v>
      </c>
      <c r="L706" s="1">
        <f>Tabelle4[[#This Row],[Menge kg P2O5]]/1000</f>
        <v>1.1003199999999997</v>
      </c>
      <c r="M706" s="1">
        <f>Tabelle4[[#This Row],[Menge t Nges]]/Tabelle4[[#This Row],[Anzahl Lieferscheine]]</f>
        <v>0.28825874999999995</v>
      </c>
      <c r="N706" s="1">
        <f>Tabelle4[[#This Row],[Menge t P2O5]]/Tabelle4[[#This Row],[Anzahl Lieferscheine]]</f>
        <v>6.8769999999999984E-2</v>
      </c>
    </row>
    <row r="707" spans="1:14" x14ac:dyDescent="0.2">
      <c r="A707" s="2" t="s">
        <v>38</v>
      </c>
      <c r="B707" s="2" t="s">
        <v>32</v>
      </c>
      <c r="C707" s="2" t="s">
        <v>25</v>
      </c>
      <c r="D707" s="2" t="s">
        <v>25</v>
      </c>
      <c r="E707" s="2" t="s">
        <v>26</v>
      </c>
      <c r="F707" s="2" t="s">
        <v>61</v>
      </c>
      <c r="G707" s="1">
        <v>499.2</v>
      </c>
      <c r="H707" s="1">
        <v>160.68</v>
      </c>
      <c r="I707" s="4">
        <v>1</v>
      </c>
      <c r="J707" s="2" t="s">
        <v>68</v>
      </c>
      <c r="K707" s="1">
        <f>Tabelle4[[#This Row],[Menge kg Nges]]/1000</f>
        <v>0.49919999999999998</v>
      </c>
      <c r="L707" s="1">
        <f>Tabelle4[[#This Row],[Menge kg P2O5]]/1000</f>
        <v>0.16068000000000002</v>
      </c>
      <c r="M707" s="1">
        <f>Tabelle4[[#This Row],[Menge t Nges]]/Tabelle4[[#This Row],[Anzahl Lieferscheine]]</f>
        <v>0.49919999999999998</v>
      </c>
      <c r="N707" s="1">
        <f>Tabelle4[[#This Row],[Menge t P2O5]]/Tabelle4[[#This Row],[Anzahl Lieferscheine]]</f>
        <v>0.16068000000000002</v>
      </c>
    </row>
    <row r="708" spans="1:14" x14ac:dyDescent="0.2">
      <c r="A708" s="2" t="s">
        <v>38</v>
      </c>
      <c r="B708" s="2" t="s">
        <v>38</v>
      </c>
      <c r="C708" s="2" t="s">
        <v>6</v>
      </c>
      <c r="D708" s="2" t="s">
        <v>7</v>
      </c>
      <c r="E708" s="2" t="s">
        <v>8</v>
      </c>
      <c r="F708" s="2" t="s">
        <v>61</v>
      </c>
      <c r="G708" s="1">
        <v>88374.88</v>
      </c>
      <c r="H708" s="1">
        <v>32313.35</v>
      </c>
      <c r="I708" s="4">
        <v>67</v>
      </c>
      <c r="J708" s="2" t="s">
        <v>68</v>
      </c>
      <c r="K708" s="1">
        <f>Tabelle4[[#This Row],[Menge kg Nges]]/1000</f>
        <v>88.374880000000005</v>
      </c>
      <c r="L708" s="1">
        <f>Tabelle4[[#This Row],[Menge kg P2O5]]/1000</f>
        <v>32.31335</v>
      </c>
      <c r="M708" s="1">
        <f>Tabelle4[[#This Row],[Menge t Nges]]/Tabelle4[[#This Row],[Anzahl Lieferscheine]]</f>
        <v>1.3190280597014925</v>
      </c>
      <c r="N708" s="1">
        <f>Tabelle4[[#This Row],[Menge t P2O5]]/Tabelle4[[#This Row],[Anzahl Lieferscheine]]</f>
        <v>0.48228880597014923</v>
      </c>
    </row>
    <row r="709" spans="1:14" x14ac:dyDescent="0.2">
      <c r="A709" s="2" t="s">
        <v>38</v>
      </c>
      <c r="B709" s="2" t="s">
        <v>38</v>
      </c>
      <c r="C709" s="2" t="s">
        <v>6</v>
      </c>
      <c r="D709" s="2" t="s">
        <v>7</v>
      </c>
      <c r="E709" s="2" t="s">
        <v>9</v>
      </c>
      <c r="F709" s="2" t="s">
        <v>61</v>
      </c>
      <c r="G709" s="1">
        <v>10324.099999999999</v>
      </c>
      <c r="H709" s="1">
        <v>4535.1000000000004</v>
      </c>
      <c r="I709" s="4">
        <v>31</v>
      </c>
      <c r="J709" s="2" t="s">
        <v>68</v>
      </c>
      <c r="K709" s="1">
        <f>Tabelle4[[#This Row],[Menge kg Nges]]/1000</f>
        <v>10.324099999999998</v>
      </c>
      <c r="L709" s="1">
        <f>Tabelle4[[#This Row],[Menge kg P2O5]]/1000</f>
        <v>4.5351000000000008</v>
      </c>
      <c r="M709" s="1">
        <f>Tabelle4[[#This Row],[Menge t Nges]]/Tabelle4[[#This Row],[Anzahl Lieferscheine]]</f>
        <v>0.33303548387096765</v>
      </c>
      <c r="N709" s="1">
        <f>Tabelle4[[#This Row],[Menge t P2O5]]/Tabelle4[[#This Row],[Anzahl Lieferscheine]]</f>
        <v>0.14629354838709679</v>
      </c>
    </row>
    <row r="710" spans="1:14" x14ac:dyDescent="0.2">
      <c r="A710" s="2" t="s">
        <v>38</v>
      </c>
      <c r="B710" s="2" t="s">
        <v>38</v>
      </c>
      <c r="C710" s="2" t="s">
        <v>6</v>
      </c>
      <c r="D710" s="2" t="s">
        <v>7</v>
      </c>
      <c r="E710" s="2" t="s">
        <v>10</v>
      </c>
      <c r="F710" s="2" t="s">
        <v>61</v>
      </c>
      <c r="G710" s="1">
        <v>4419.3999999999996</v>
      </c>
      <c r="H710" s="1">
        <v>1780.9</v>
      </c>
      <c r="I710" s="4">
        <v>22</v>
      </c>
      <c r="J710" s="2" t="s">
        <v>68</v>
      </c>
      <c r="K710" s="1">
        <f>Tabelle4[[#This Row],[Menge kg Nges]]/1000</f>
        <v>4.4193999999999996</v>
      </c>
      <c r="L710" s="1">
        <f>Tabelle4[[#This Row],[Menge kg P2O5]]/1000</f>
        <v>1.7809000000000001</v>
      </c>
      <c r="M710" s="1">
        <f>Tabelle4[[#This Row],[Menge t Nges]]/Tabelle4[[#This Row],[Anzahl Lieferscheine]]</f>
        <v>0.20088181818181816</v>
      </c>
      <c r="N710" s="1">
        <f>Tabelle4[[#This Row],[Menge t P2O5]]/Tabelle4[[#This Row],[Anzahl Lieferscheine]]</f>
        <v>8.0950000000000008E-2</v>
      </c>
    </row>
    <row r="711" spans="1:14" x14ac:dyDescent="0.2">
      <c r="A711" s="2" t="s">
        <v>38</v>
      </c>
      <c r="B711" s="2" t="s">
        <v>38</v>
      </c>
      <c r="C711" s="2" t="s">
        <v>6</v>
      </c>
      <c r="D711" s="2" t="s">
        <v>7</v>
      </c>
      <c r="E711" s="2" t="s">
        <v>11</v>
      </c>
      <c r="F711" s="2" t="s">
        <v>61</v>
      </c>
      <c r="G711" s="1">
        <v>3707.4</v>
      </c>
      <c r="H711" s="1">
        <v>2315.9200000000005</v>
      </c>
      <c r="I711" s="4">
        <v>13</v>
      </c>
      <c r="J711" s="2" t="s">
        <v>68</v>
      </c>
      <c r="K711" s="1">
        <f>Tabelle4[[#This Row],[Menge kg Nges]]/1000</f>
        <v>3.7074000000000003</v>
      </c>
      <c r="L711" s="1">
        <f>Tabelle4[[#This Row],[Menge kg P2O5]]/1000</f>
        <v>2.3159200000000006</v>
      </c>
      <c r="M711" s="1">
        <f>Tabelle4[[#This Row],[Menge t Nges]]/Tabelle4[[#This Row],[Anzahl Lieferscheine]]</f>
        <v>0.28518461538461543</v>
      </c>
      <c r="N711" s="1">
        <f>Tabelle4[[#This Row],[Menge t P2O5]]/Tabelle4[[#This Row],[Anzahl Lieferscheine]]</f>
        <v>0.17814769230769237</v>
      </c>
    </row>
    <row r="712" spans="1:14" x14ac:dyDescent="0.2">
      <c r="A712" s="2" t="s">
        <v>38</v>
      </c>
      <c r="B712" s="2" t="s">
        <v>38</v>
      </c>
      <c r="C712" s="2" t="s">
        <v>6</v>
      </c>
      <c r="D712" s="2" t="s">
        <v>7</v>
      </c>
      <c r="E712" s="2" t="s">
        <v>12</v>
      </c>
      <c r="F712" s="2" t="s">
        <v>61</v>
      </c>
      <c r="G712" s="1">
        <v>26473.420000000002</v>
      </c>
      <c r="H712" s="1">
        <v>12697.180000000004</v>
      </c>
      <c r="I712" s="4">
        <v>39</v>
      </c>
      <c r="J712" s="2" t="s">
        <v>68</v>
      </c>
      <c r="K712" s="1">
        <f>Tabelle4[[#This Row],[Menge kg Nges]]/1000</f>
        <v>26.473420000000001</v>
      </c>
      <c r="L712" s="1">
        <f>Tabelle4[[#This Row],[Menge kg P2O5]]/1000</f>
        <v>12.697180000000005</v>
      </c>
      <c r="M712" s="1">
        <f>Tabelle4[[#This Row],[Menge t Nges]]/Tabelle4[[#This Row],[Anzahl Lieferscheine]]</f>
        <v>0.678805641025641</v>
      </c>
      <c r="N712" s="1">
        <f>Tabelle4[[#This Row],[Menge t P2O5]]/Tabelle4[[#This Row],[Anzahl Lieferscheine]]</f>
        <v>0.32556871794871806</v>
      </c>
    </row>
    <row r="713" spans="1:14" x14ac:dyDescent="0.2">
      <c r="A713" s="2" t="s">
        <v>38</v>
      </c>
      <c r="B713" s="2" t="s">
        <v>38</v>
      </c>
      <c r="C713" s="2" t="s">
        <v>6</v>
      </c>
      <c r="D713" s="2" t="s">
        <v>7</v>
      </c>
      <c r="E713" s="2" t="s">
        <v>13</v>
      </c>
      <c r="F713" s="2" t="s">
        <v>61</v>
      </c>
      <c r="G713" s="1">
        <v>4622.8</v>
      </c>
      <c r="H713" s="1">
        <v>2371.6</v>
      </c>
      <c r="I713" s="4">
        <v>8</v>
      </c>
      <c r="J713" s="2" t="s">
        <v>68</v>
      </c>
      <c r="K713" s="1">
        <f>Tabelle4[[#This Row],[Menge kg Nges]]/1000</f>
        <v>4.6227999999999998</v>
      </c>
      <c r="L713" s="1">
        <f>Tabelle4[[#This Row],[Menge kg P2O5]]/1000</f>
        <v>2.3715999999999999</v>
      </c>
      <c r="M713" s="1">
        <f>Tabelle4[[#This Row],[Menge t Nges]]/Tabelle4[[#This Row],[Anzahl Lieferscheine]]</f>
        <v>0.57784999999999997</v>
      </c>
      <c r="N713" s="1">
        <f>Tabelle4[[#This Row],[Menge t P2O5]]/Tabelle4[[#This Row],[Anzahl Lieferscheine]]</f>
        <v>0.29644999999999999</v>
      </c>
    </row>
    <row r="714" spans="1:14" x14ac:dyDescent="0.2">
      <c r="A714" s="2" t="s">
        <v>38</v>
      </c>
      <c r="B714" s="2" t="s">
        <v>38</v>
      </c>
      <c r="C714" s="2" t="s">
        <v>6</v>
      </c>
      <c r="D714" s="2" t="s">
        <v>7</v>
      </c>
      <c r="E714" s="2" t="s">
        <v>14</v>
      </c>
      <c r="F714" s="2" t="s">
        <v>61</v>
      </c>
      <c r="G714" s="1">
        <v>10329.699999999999</v>
      </c>
      <c r="H714" s="1">
        <v>5006.8</v>
      </c>
      <c r="I714" s="4">
        <v>33</v>
      </c>
      <c r="J714" s="2" t="s">
        <v>68</v>
      </c>
      <c r="K714" s="1">
        <f>Tabelle4[[#This Row],[Menge kg Nges]]/1000</f>
        <v>10.329699999999999</v>
      </c>
      <c r="L714" s="1">
        <f>Tabelle4[[#This Row],[Menge kg P2O5]]/1000</f>
        <v>5.0068000000000001</v>
      </c>
      <c r="M714" s="1">
        <f>Tabelle4[[#This Row],[Menge t Nges]]/Tabelle4[[#This Row],[Anzahl Lieferscheine]]</f>
        <v>0.31302121212121209</v>
      </c>
      <c r="N714" s="1">
        <f>Tabelle4[[#This Row],[Menge t P2O5]]/Tabelle4[[#This Row],[Anzahl Lieferscheine]]</f>
        <v>0.15172121212121212</v>
      </c>
    </row>
    <row r="715" spans="1:14" x14ac:dyDescent="0.2">
      <c r="A715" s="2" t="s">
        <v>38</v>
      </c>
      <c r="B715" s="2" t="s">
        <v>38</v>
      </c>
      <c r="C715" s="2" t="s">
        <v>6</v>
      </c>
      <c r="D715" s="2" t="s">
        <v>15</v>
      </c>
      <c r="E715" s="2" t="s">
        <v>17</v>
      </c>
      <c r="F715" s="2" t="s">
        <v>61</v>
      </c>
      <c r="G715" s="1">
        <v>47.7</v>
      </c>
      <c r="H715" s="1">
        <v>20.7</v>
      </c>
      <c r="I715" s="4">
        <v>1</v>
      </c>
      <c r="J715" s="2" t="s">
        <v>68</v>
      </c>
      <c r="K715" s="1">
        <f>Tabelle4[[#This Row],[Menge kg Nges]]/1000</f>
        <v>4.7700000000000006E-2</v>
      </c>
      <c r="L715" s="1">
        <f>Tabelle4[[#This Row],[Menge kg P2O5]]/1000</f>
        <v>2.07E-2</v>
      </c>
      <c r="M715" s="1">
        <f>Tabelle4[[#This Row],[Menge t Nges]]/Tabelle4[[#This Row],[Anzahl Lieferscheine]]</f>
        <v>4.7700000000000006E-2</v>
      </c>
      <c r="N715" s="1">
        <f>Tabelle4[[#This Row],[Menge t P2O5]]/Tabelle4[[#This Row],[Anzahl Lieferscheine]]</f>
        <v>2.07E-2</v>
      </c>
    </row>
    <row r="716" spans="1:14" x14ac:dyDescent="0.2">
      <c r="A716" s="2" t="s">
        <v>38</v>
      </c>
      <c r="B716" s="2" t="s">
        <v>38</v>
      </c>
      <c r="C716" s="2" t="s">
        <v>6</v>
      </c>
      <c r="D716" s="2" t="s">
        <v>15</v>
      </c>
      <c r="E716" s="2" t="s">
        <v>35</v>
      </c>
      <c r="F716" s="2" t="s">
        <v>61</v>
      </c>
      <c r="G716" s="1">
        <v>1116</v>
      </c>
      <c r="H716" s="1">
        <v>864</v>
      </c>
      <c r="I716" s="4">
        <v>2</v>
      </c>
      <c r="J716" s="2" t="s">
        <v>68</v>
      </c>
      <c r="K716" s="1">
        <f>Tabelle4[[#This Row],[Menge kg Nges]]/1000</f>
        <v>1.1160000000000001</v>
      </c>
      <c r="L716" s="1">
        <f>Tabelle4[[#This Row],[Menge kg P2O5]]/1000</f>
        <v>0.86399999999999999</v>
      </c>
      <c r="M716" s="1">
        <f>Tabelle4[[#This Row],[Menge t Nges]]/Tabelle4[[#This Row],[Anzahl Lieferscheine]]</f>
        <v>0.55800000000000005</v>
      </c>
      <c r="N716" s="1">
        <f>Tabelle4[[#This Row],[Menge t P2O5]]/Tabelle4[[#This Row],[Anzahl Lieferscheine]]</f>
        <v>0.432</v>
      </c>
    </row>
    <row r="717" spans="1:14" x14ac:dyDescent="0.2">
      <c r="A717" s="2" t="s">
        <v>38</v>
      </c>
      <c r="B717" s="2" t="s">
        <v>38</v>
      </c>
      <c r="C717" s="2" t="s">
        <v>6</v>
      </c>
      <c r="D717" s="2" t="s">
        <v>15</v>
      </c>
      <c r="E717" s="2" t="s">
        <v>18</v>
      </c>
      <c r="F717" s="2" t="s">
        <v>61</v>
      </c>
      <c r="G717" s="1">
        <v>9576</v>
      </c>
      <c r="H717" s="1">
        <v>7375.7999999999984</v>
      </c>
      <c r="I717" s="4">
        <v>12</v>
      </c>
      <c r="J717" s="2" t="s">
        <v>68</v>
      </c>
      <c r="K717" s="1">
        <f>Tabelle4[[#This Row],[Menge kg Nges]]/1000</f>
        <v>9.5760000000000005</v>
      </c>
      <c r="L717" s="1">
        <f>Tabelle4[[#This Row],[Menge kg P2O5]]/1000</f>
        <v>7.3757999999999981</v>
      </c>
      <c r="M717" s="1">
        <f>Tabelle4[[#This Row],[Menge t Nges]]/Tabelle4[[#This Row],[Anzahl Lieferscheine]]</f>
        <v>0.79800000000000004</v>
      </c>
      <c r="N717" s="1">
        <f>Tabelle4[[#This Row],[Menge t P2O5]]/Tabelle4[[#This Row],[Anzahl Lieferscheine]]</f>
        <v>0.61464999999999981</v>
      </c>
    </row>
    <row r="718" spans="1:14" x14ac:dyDescent="0.2">
      <c r="A718" s="2" t="s">
        <v>38</v>
      </c>
      <c r="B718" s="2" t="s">
        <v>38</v>
      </c>
      <c r="C718" s="2" t="s">
        <v>6</v>
      </c>
      <c r="D718" s="2" t="s">
        <v>15</v>
      </c>
      <c r="E718" s="2" t="s">
        <v>20</v>
      </c>
      <c r="F718" s="2" t="s">
        <v>61</v>
      </c>
      <c r="G718" s="1">
        <v>440.00000000000006</v>
      </c>
      <c r="H718" s="1">
        <v>250</v>
      </c>
      <c r="I718" s="4">
        <v>6</v>
      </c>
      <c r="J718" s="2" t="s">
        <v>68</v>
      </c>
      <c r="K718" s="1">
        <f>Tabelle4[[#This Row],[Menge kg Nges]]/1000</f>
        <v>0.44000000000000006</v>
      </c>
      <c r="L718" s="1">
        <f>Tabelle4[[#This Row],[Menge kg P2O5]]/1000</f>
        <v>0.25</v>
      </c>
      <c r="M718" s="1">
        <f>Tabelle4[[#This Row],[Menge t Nges]]/Tabelle4[[#This Row],[Anzahl Lieferscheine]]</f>
        <v>7.3333333333333348E-2</v>
      </c>
      <c r="N718" s="1">
        <f>Tabelle4[[#This Row],[Menge t P2O5]]/Tabelle4[[#This Row],[Anzahl Lieferscheine]]</f>
        <v>4.1666666666666664E-2</v>
      </c>
    </row>
    <row r="719" spans="1:14" x14ac:dyDescent="0.2">
      <c r="A719" s="2" t="s">
        <v>38</v>
      </c>
      <c r="B719" s="2" t="s">
        <v>38</v>
      </c>
      <c r="C719" s="2" t="s">
        <v>6</v>
      </c>
      <c r="D719" s="2" t="s">
        <v>15</v>
      </c>
      <c r="E719" s="2" t="s">
        <v>21</v>
      </c>
      <c r="F719" s="2" t="s">
        <v>61</v>
      </c>
      <c r="G719" s="1">
        <v>4399.8599999999997</v>
      </c>
      <c r="H719" s="1">
        <v>2933.9699999999993</v>
      </c>
      <c r="I719" s="4">
        <v>10</v>
      </c>
      <c r="J719" s="2" t="s">
        <v>68</v>
      </c>
      <c r="K719" s="1">
        <f>Tabelle4[[#This Row],[Menge kg Nges]]/1000</f>
        <v>4.3998599999999994</v>
      </c>
      <c r="L719" s="1">
        <f>Tabelle4[[#This Row],[Menge kg P2O5]]/1000</f>
        <v>2.9339699999999995</v>
      </c>
      <c r="M719" s="1">
        <f>Tabelle4[[#This Row],[Menge t Nges]]/Tabelle4[[#This Row],[Anzahl Lieferscheine]]</f>
        <v>0.43998599999999993</v>
      </c>
      <c r="N719" s="1">
        <f>Tabelle4[[#This Row],[Menge t P2O5]]/Tabelle4[[#This Row],[Anzahl Lieferscheine]]</f>
        <v>0.29339699999999996</v>
      </c>
    </row>
    <row r="720" spans="1:14" x14ac:dyDescent="0.2">
      <c r="A720" s="2" t="s">
        <v>38</v>
      </c>
      <c r="B720" s="2" t="s">
        <v>38</v>
      </c>
      <c r="C720" s="2" t="s">
        <v>6</v>
      </c>
      <c r="D720" s="2" t="s">
        <v>15</v>
      </c>
      <c r="E720" s="2" t="s">
        <v>9</v>
      </c>
      <c r="F720" s="2" t="s">
        <v>61</v>
      </c>
      <c r="G720" s="1">
        <v>2819.7999999999997</v>
      </c>
      <c r="H720" s="1">
        <v>1186.5</v>
      </c>
      <c r="I720" s="4">
        <v>7</v>
      </c>
      <c r="J720" s="2" t="s">
        <v>68</v>
      </c>
      <c r="K720" s="1">
        <f>Tabelle4[[#This Row],[Menge kg Nges]]/1000</f>
        <v>2.8197999999999999</v>
      </c>
      <c r="L720" s="1">
        <f>Tabelle4[[#This Row],[Menge kg P2O5]]/1000</f>
        <v>1.1865000000000001</v>
      </c>
      <c r="M720" s="1">
        <f>Tabelle4[[#This Row],[Menge t Nges]]/Tabelle4[[#This Row],[Anzahl Lieferscheine]]</f>
        <v>0.40282857142857142</v>
      </c>
      <c r="N720" s="1">
        <f>Tabelle4[[#This Row],[Menge t P2O5]]/Tabelle4[[#This Row],[Anzahl Lieferscheine]]</f>
        <v>0.16950000000000001</v>
      </c>
    </row>
    <row r="721" spans="1:14" x14ac:dyDescent="0.2">
      <c r="A721" s="2" t="s">
        <v>38</v>
      </c>
      <c r="B721" s="2" t="s">
        <v>38</v>
      </c>
      <c r="C721" s="2" t="s">
        <v>6</v>
      </c>
      <c r="D721" s="2" t="s">
        <v>15</v>
      </c>
      <c r="E721" s="2" t="s">
        <v>10</v>
      </c>
      <c r="F721" s="2" t="s">
        <v>61</v>
      </c>
      <c r="G721" s="1">
        <v>19490.539999999997</v>
      </c>
      <c r="H721" s="1">
        <v>8605.4600000000009</v>
      </c>
      <c r="I721" s="4">
        <v>23</v>
      </c>
      <c r="J721" s="2" t="s">
        <v>68</v>
      </c>
      <c r="K721" s="1">
        <f>Tabelle4[[#This Row],[Menge kg Nges]]/1000</f>
        <v>19.490539999999996</v>
      </c>
      <c r="L721" s="1">
        <f>Tabelle4[[#This Row],[Menge kg P2O5]]/1000</f>
        <v>8.6054600000000008</v>
      </c>
      <c r="M721" s="1">
        <f>Tabelle4[[#This Row],[Menge t Nges]]/Tabelle4[[#This Row],[Anzahl Lieferscheine]]</f>
        <v>0.84741478260869552</v>
      </c>
      <c r="N721" s="1">
        <f>Tabelle4[[#This Row],[Menge t P2O5]]/Tabelle4[[#This Row],[Anzahl Lieferscheine]]</f>
        <v>0.37415043478260873</v>
      </c>
    </row>
    <row r="722" spans="1:14" x14ac:dyDescent="0.2">
      <c r="A722" s="2" t="s">
        <v>38</v>
      </c>
      <c r="B722" s="2" t="s">
        <v>38</v>
      </c>
      <c r="C722" s="2" t="s">
        <v>25</v>
      </c>
      <c r="D722" s="2" t="s">
        <v>25</v>
      </c>
      <c r="E722" s="2" t="s">
        <v>26</v>
      </c>
      <c r="F722" s="2" t="s">
        <v>61</v>
      </c>
      <c r="G722" s="1">
        <v>128656.03000000003</v>
      </c>
      <c r="H722" s="1">
        <v>42661.010000000046</v>
      </c>
      <c r="I722" s="4">
        <v>189</v>
      </c>
      <c r="J722" s="2" t="s">
        <v>68</v>
      </c>
      <c r="K722" s="1">
        <f>Tabelle4[[#This Row],[Menge kg Nges]]/1000</f>
        <v>128.65603000000002</v>
      </c>
      <c r="L722" s="1">
        <f>Tabelle4[[#This Row],[Menge kg P2O5]]/1000</f>
        <v>42.661010000000047</v>
      </c>
      <c r="M722" s="1">
        <f>Tabelle4[[#This Row],[Menge t Nges]]/Tabelle4[[#This Row],[Anzahl Lieferscheine]]</f>
        <v>0.68071973544973552</v>
      </c>
      <c r="N722" s="1">
        <f>Tabelle4[[#This Row],[Menge t P2O5]]/Tabelle4[[#This Row],[Anzahl Lieferscheine]]</f>
        <v>0.22571962962962988</v>
      </c>
    </row>
    <row r="723" spans="1:14" x14ac:dyDescent="0.2">
      <c r="A723" s="2" t="s">
        <v>38</v>
      </c>
      <c r="B723" s="2" t="s">
        <v>40</v>
      </c>
      <c r="C723" s="2" t="s">
        <v>6</v>
      </c>
      <c r="D723" s="2" t="s">
        <v>7</v>
      </c>
      <c r="E723" s="2" t="s">
        <v>8</v>
      </c>
      <c r="F723" s="2" t="s">
        <v>61</v>
      </c>
      <c r="G723" s="1">
        <v>2014</v>
      </c>
      <c r="H723" s="1">
        <v>714.4</v>
      </c>
      <c r="I723" s="4">
        <v>2</v>
      </c>
      <c r="J723" s="2" t="s">
        <v>68</v>
      </c>
      <c r="K723" s="1">
        <f>Tabelle4[[#This Row],[Menge kg Nges]]/1000</f>
        <v>2.0139999999999998</v>
      </c>
      <c r="L723" s="1">
        <f>Tabelle4[[#This Row],[Menge kg P2O5]]/1000</f>
        <v>0.71439999999999992</v>
      </c>
      <c r="M723" s="1">
        <f>Tabelle4[[#This Row],[Menge t Nges]]/Tabelle4[[#This Row],[Anzahl Lieferscheine]]</f>
        <v>1.0069999999999999</v>
      </c>
      <c r="N723" s="1">
        <f>Tabelle4[[#This Row],[Menge t P2O5]]/Tabelle4[[#This Row],[Anzahl Lieferscheine]]</f>
        <v>0.35719999999999996</v>
      </c>
    </row>
    <row r="724" spans="1:14" x14ac:dyDescent="0.2">
      <c r="A724" s="2" t="s">
        <v>38</v>
      </c>
      <c r="B724" s="2" t="s">
        <v>40</v>
      </c>
      <c r="C724" s="2" t="s">
        <v>6</v>
      </c>
      <c r="D724" s="2" t="s">
        <v>7</v>
      </c>
      <c r="E724" s="2" t="s">
        <v>12</v>
      </c>
      <c r="F724" s="2" t="s">
        <v>61</v>
      </c>
      <c r="G724" s="1">
        <v>5669.07</v>
      </c>
      <c r="H724" s="1">
        <v>1973.4900000000002</v>
      </c>
      <c r="I724" s="4">
        <v>6</v>
      </c>
      <c r="J724" s="2" t="s">
        <v>68</v>
      </c>
      <c r="K724" s="1">
        <f>Tabelle4[[#This Row],[Menge kg Nges]]/1000</f>
        <v>5.6690699999999996</v>
      </c>
      <c r="L724" s="1">
        <f>Tabelle4[[#This Row],[Menge kg P2O5]]/1000</f>
        <v>1.9734900000000002</v>
      </c>
      <c r="M724" s="1">
        <f>Tabelle4[[#This Row],[Menge t Nges]]/Tabelle4[[#This Row],[Anzahl Lieferscheine]]</f>
        <v>0.94484499999999993</v>
      </c>
      <c r="N724" s="1">
        <f>Tabelle4[[#This Row],[Menge t P2O5]]/Tabelle4[[#This Row],[Anzahl Lieferscheine]]</f>
        <v>0.32891500000000001</v>
      </c>
    </row>
    <row r="725" spans="1:14" x14ac:dyDescent="0.2">
      <c r="A725" s="2" t="s">
        <v>38</v>
      </c>
      <c r="B725" s="2" t="s">
        <v>40</v>
      </c>
      <c r="C725" s="2" t="s">
        <v>6</v>
      </c>
      <c r="D725" s="2" t="s">
        <v>7</v>
      </c>
      <c r="E725" s="2" t="s">
        <v>14</v>
      </c>
      <c r="F725" s="2" t="s">
        <v>61</v>
      </c>
      <c r="G725" s="1">
        <v>924</v>
      </c>
      <c r="H725" s="1">
        <v>495</v>
      </c>
      <c r="I725" s="4">
        <v>1</v>
      </c>
      <c r="J725" s="2" t="s">
        <v>68</v>
      </c>
      <c r="K725" s="1">
        <f>Tabelle4[[#This Row],[Menge kg Nges]]/1000</f>
        <v>0.92400000000000004</v>
      </c>
      <c r="L725" s="1">
        <f>Tabelle4[[#This Row],[Menge kg P2O5]]/1000</f>
        <v>0.495</v>
      </c>
      <c r="M725" s="1">
        <f>Tabelle4[[#This Row],[Menge t Nges]]/Tabelle4[[#This Row],[Anzahl Lieferscheine]]</f>
        <v>0.92400000000000004</v>
      </c>
      <c r="N725" s="1">
        <f>Tabelle4[[#This Row],[Menge t P2O5]]/Tabelle4[[#This Row],[Anzahl Lieferscheine]]</f>
        <v>0.495</v>
      </c>
    </row>
    <row r="726" spans="1:14" x14ac:dyDescent="0.2">
      <c r="A726" s="2" t="s">
        <v>38</v>
      </c>
      <c r="B726" s="2" t="s">
        <v>40</v>
      </c>
      <c r="C726" s="2" t="s">
        <v>25</v>
      </c>
      <c r="D726" s="2" t="s">
        <v>25</v>
      </c>
      <c r="E726" s="2" t="s">
        <v>26</v>
      </c>
      <c r="F726" s="2" t="s">
        <v>61</v>
      </c>
      <c r="G726" s="1">
        <v>639.67999999999995</v>
      </c>
      <c r="H726" s="1">
        <v>304.39999999999998</v>
      </c>
      <c r="I726" s="4">
        <v>1</v>
      </c>
      <c r="J726" s="2" t="s">
        <v>68</v>
      </c>
      <c r="K726" s="1">
        <f>Tabelle4[[#This Row],[Menge kg Nges]]/1000</f>
        <v>0.63967999999999992</v>
      </c>
      <c r="L726" s="1">
        <f>Tabelle4[[#This Row],[Menge kg P2O5]]/1000</f>
        <v>0.3044</v>
      </c>
      <c r="M726" s="1">
        <f>Tabelle4[[#This Row],[Menge t Nges]]/Tabelle4[[#This Row],[Anzahl Lieferscheine]]</f>
        <v>0.63967999999999992</v>
      </c>
      <c r="N726" s="1">
        <f>Tabelle4[[#This Row],[Menge t P2O5]]/Tabelle4[[#This Row],[Anzahl Lieferscheine]]</f>
        <v>0.3044</v>
      </c>
    </row>
    <row r="727" spans="1:14" x14ac:dyDescent="0.2">
      <c r="A727" s="2" t="s">
        <v>38</v>
      </c>
      <c r="B727" s="2" t="s">
        <v>42</v>
      </c>
      <c r="C727" s="2" t="s">
        <v>6</v>
      </c>
      <c r="D727" s="2" t="s">
        <v>7</v>
      </c>
      <c r="E727" s="2" t="s">
        <v>9</v>
      </c>
      <c r="F727" s="2" t="s">
        <v>61</v>
      </c>
      <c r="G727" s="1">
        <v>1919</v>
      </c>
      <c r="H727" s="1">
        <v>475</v>
      </c>
      <c r="I727" s="4">
        <v>1</v>
      </c>
      <c r="J727" s="2" t="s">
        <v>68</v>
      </c>
      <c r="K727" s="1">
        <f>Tabelle4[[#This Row],[Menge kg Nges]]/1000</f>
        <v>1.919</v>
      </c>
      <c r="L727" s="1">
        <f>Tabelle4[[#This Row],[Menge kg P2O5]]/1000</f>
        <v>0.47499999999999998</v>
      </c>
      <c r="M727" s="1">
        <f>Tabelle4[[#This Row],[Menge t Nges]]/Tabelle4[[#This Row],[Anzahl Lieferscheine]]</f>
        <v>1.919</v>
      </c>
      <c r="N727" s="1">
        <f>Tabelle4[[#This Row],[Menge t P2O5]]/Tabelle4[[#This Row],[Anzahl Lieferscheine]]</f>
        <v>0.47499999999999998</v>
      </c>
    </row>
    <row r="728" spans="1:14" x14ac:dyDescent="0.2">
      <c r="A728" s="2" t="s">
        <v>38</v>
      </c>
      <c r="B728" s="2" t="s">
        <v>42</v>
      </c>
      <c r="C728" s="2" t="s">
        <v>25</v>
      </c>
      <c r="D728" s="2" t="s">
        <v>25</v>
      </c>
      <c r="E728" s="2" t="s">
        <v>26</v>
      </c>
      <c r="F728" s="2" t="s">
        <v>61</v>
      </c>
      <c r="G728" s="1">
        <v>1407.72</v>
      </c>
      <c r="H728" s="1">
        <v>493.91999999999996</v>
      </c>
      <c r="I728" s="4">
        <v>3</v>
      </c>
      <c r="J728" s="2" t="s">
        <v>68</v>
      </c>
      <c r="K728" s="1">
        <f>Tabelle4[[#This Row],[Menge kg Nges]]/1000</f>
        <v>1.4077200000000001</v>
      </c>
      <c r="L728" s="1">
        <f>Tabelle4[[#This Row],[Menge kg P2O5]]/1000</f>
        <v>0.49391999999999997</v>
      </c>
      <c r="M728" s="1">
        <f>Tabelle4[[#This Row],[Menge t Nges]]/Tabelle4[[#This Row],[Anzahl Lieferscheine]]</f>
        <v>0.46924000000000005</v>
      </c>
      <c r="N728" s="1">
        <f>Tabelle4[[#This Row],[Menge t P2O5]]/Tabelle4[[#This Row],[Anzahl Lieferscheine]]</f>
        <v>0.16463999999999998</v>
      </c>
    </row>
    <row r="729" spans="1:14" x14ac:dyDescent="0.2">
      <c r="A729" s="2" t="s">
        <v>39</v>
      </c>
      <c r="B729" s="2" t="s">
        <v>32</v>
      </c>
      <c r="C729" s="2" t="s">
        <v>6</v>
      </c>
      <c r="D729" s="2" t="s">
        <v>7</v>
      </c>
      <c r="E729" s="2" t="s">
        <v>8</v>
      </c>
      <c r="F729" s="2" t="s">
        <v>61</v>
      </c>
      <c r="G729" s="1">
        <v>267.3</v>
      </c>
      <c r="H729" s="1">
        <v>125.55</v>
      </c>
      <c r="I729" s="4">
        <v>2</v>
      </c>
      <c r="J729" s="2" t="s">
        <v>68</v>
      </c>
      <c r="K729" s="1">
        <f>Tabelle4[[#This Row],[Menge kg Nges]]/1000</f>
        <v>0.26730000000000004</v>
      </c>
      <c r="L729" s="1">
        <f>Tabelle4[[#This Row],[Menge kg P2O5]]/1000</f>
        <v>0.12554999999999999</v>
      </c>
      <c r="M729" s="1">
        <f>Tabelle4[[#This Row],[Menge t Nges]]/Tabelle4[[#This Row],[Anzahl Lieferscheine]]</f>
        <v>0.13365000000000002</v>
      </c>
      <c r="N729" s="1">
        <f>Tabelle4[[#This Row],[Menge t P2O5]]/Tabelle4[[#This Row],[Anzahl Lieferscheine]]</f>
        <v>6.2774999999999997E-2</v>
      </c>
    </row>
    <row r="730" spans="1:14" x14ac:dyDescent="0.2">
      <c r="A730" s="2" t="s">
        <v>39</v>
      </c>
      <c r="B730" s="2" t="s">
        <v>32</v>
      </c>
      <c r="C730" s="2" t="s">
        <v>6</v>
      </c>
      <c r="D730" s="2" t="s">
        <v>7</v>
      </c>
      <c r="E730" s="2" t="s">
        <v>12</v>
      </c>
      <c r="F730" s="2" t="s">
        <v>61</v>
      </c>
      <c r="G730" s="1">
        <v>512.5</v>
      </c>
      <c r="H730" s="1">
        <v>218.75</v>
      </c>
      <c r="I730" s="4">
        <v>2</v>
      </c>
      <c r="J730" s="2" t="s">
        <v>68</v>
      </c>
      <c r="K730" s="1">
        <f>Tabelle4[[#This Row],[Menge kg Nges]]/1000</f>
        <v>0.51249999999999996</v>
      </c>
      <c r="L730" s="1">
        <f>Tabelle4[[#This Row],[Menge kg P2O5]]/1000</f>
        <v>0.21875</v>
      </c>
      <c r="M730" s="1">
        <f>Tabelle4[[#This Row],[Menge t Nges]]/Tabelle4[[#This Row],[Anzahl Lieferscheine]]</f>
        <v>0.25624999999999998</v>
      </c>
      <c r="N730" s="1">
        <f>Tabelle4[[#This Row],[Menge t P2O5]]/Tabelle4[[#This Row],[Anzahl Lieferscheine]]</f>
        <v>0.109375</v>
      </c>
    </row>
    <row r="731" spans="1:14" x14ac:dyDescent="0.2">
      <c r="A731" s="2" t="s">
        <v>39</v>
      </c>
      <c r="B731" s="2" t="s">
        <v>32</v>
      </c>
      <c r="C731" s="2" t="s">
        <v>25</v>
      </c>
      <c r="D731" s="2" t="s">
        <v>25</v>
      </c>
      <c r="E731" s="2" t="s">
        <v>26</v>
      </c>
      <c r="F731" s="2" t="s">
        <v>61</v>
      </c>
      <c r="G731" s="1">
        <v>390</v>
      </c>
      <c r="H731" s="1">
        <v>75</v>
      </c>
      <c r="I731" s="4">
        <v>1</v>
      </c>
      <c r="J731" s="2" t="s">
        <v>68</v>
      </c>
      <c r="K731" s="1">
        <f>Tabelle4[[#This Row],[Menge kg Nges]]/1000</f>
        <v>0.39</v>
      </c>
      <c r="L731" s="1">
        <f>Tabelle4[[#This Row],[Menge kg P2O5]]/1000</f>
        <v>7.4999999999999997E-2</v>
      </c>
      <c r="M731" s="1">
        <f>Tabelle4[[#This Row],[Menge t Nges]]/Tabelle4[[#This Row],[Anzahl Lieferscheine]]</f>
        <v>0.39</v>
      </c>
      <c r="N731" s="1">
        <f>Tabelle4[[#This Row],[Menge t P2O5]]/Tabelle4[[#This Row],[Anzahl Lieferscheine]]</f>
        <v>7.4999999999999997E-2</v>
      </c>
    </row>
    <row r="732" spans="1:14" x14ac:dyDescent="0.2">
      <c r="A732" s="2" t="s">
        <v>39</v>
      </c>
      <c r="B732" s="2" t="s">
        <v>49</v>
      </c>
      <c r="C732" s="2" t="s">
        <v>6</v>
      </c>
      <c r="D732" s="2" t="s">
        <v>7</v>
      </c>
      <c r="E732" s="2" t="s">
        <v>8</v>
      </c>
      <c r="F732" s="2" t="s">
        <v>61</v>
      </c>
      <c r="G732" s="1">
        <v>2660</v>
      </c>
      <c r="H732" s="1">
        <v>735</v>
      </c>
      <c r="I732" s="4">
        <v>3</v>
      </c>
      <c r="J732" s="2" t="s">
        <v>68</v>
      </c>
      <c r="K732" s="1">
        <f>Tabelle4[[#This Row],[Menge kg Nges]]/1000</f>
        <v>2.66</v>
      </c>
      <c r="L732" s="1">
        <f>Tabelle4[[#This Row],[Menge kg P2O5]]/1000</f>
        <v>0.73499999999999999</v>
      </c>
      <c r="M732" s="1">
        <f>Tabelle4[[#This Row],[Menge t Nges]]/Tabelle4[[#This Row],[Anzahl Lieferscheine]]</f>
        <v>0.88666666666666671</v>
      </c>
      <c r="N732" s="1">
        <f>Tabelle4[[#This Row],[Menge t P2O5]]/Tabelle4[[#This Row],[Anzahl Lieferscheine]]</f>
        <v>0.245</v>
      </c>
    </row>
    <row r="733" spans="1:14" x14ac:dyDescent="0.2">
      <c r="A733" s="2" t="s">
        <v>39</v>
      </c>
      <c r="B733" s="2" t="s">
        <v>34</v>
      </c>
      <c r="C733" s="2" t="s">
        <v>6</v>
      </c>
      <c r="D733" s="2" t="s">
        <v>7</v>
      </c>
      <c r="E733" s="2" t="s">
        <v>8</v>
      </c>
      <c r="F733" s="2" t="s">
        <v>61</v>
      </c>
      <c r="G733" s="1">
        <v>1039.5</v>
      </c>
      <c r="H733" s="1">
        <v>488.25</v>
      </c>
      <c r="I733" s="4">
        <v>6</v>
      </c>
      <c r="J733" s="2" t="s">
        <v>68</v>
      </c>
      <c r="K733" s="1">
        <f>Tabelle4[[#This Row],[Menge kg Nges]]/1000</f>
        <v>1.0395000000000001</v>
      </c>
      <c r="L733" s="1">
        <f>Tabelle4[[#This Row],[Menge kg P2O5]]/1000</f>
        <v>0.48825000000000002</v>
      </c>
      <c r="M733" s="1">
        <f>Tabelle4[[#This Row],[Menge t Nges]]/Tabelle4[[#This Row],[Anzahl Lieferscheine]]</f>
        <v>0.17325000000000002</v>
      </c>
      <c r="N733" s="1">
        <f>Tabelle4[[#This Row],[Menge t P2O5]]/Tabelle4[[#This Row],[Anzahl Lieferscheine]]</f>
        <v>8.1375000000000003E-2</v>
      </c>
    </row>
    <row r="734" spans="1:14" x14ac:dyDescent="0.2">
      <c r="A734" s="2" t="s">
        <v>39</v>
      </c>
      <c r="B734" s="2" t="s">
        <v>34</v>
      </c>
      <c r="C734" s="2" t="s">
        <v>6</v>
      </c>
      <c r="D734" s="2" t="s">
        <v>7</v>
      </c>
      <c r="E734" s="2" t="s">
        <v>11</v>
      </c>
      <c r="F734" s="2" t="s">
        <v>61</v>
      </c>
      <c r="G734" s="1">
        <v>954.84</v>
      </c>
      <c r="H734" s="1">
        <v>360.24</v>
      </c>
      <c r="I734" s="4">
        <v>3</v>
      </c>
      <c r="J734" s="2" t="s">
        <v>68</v>
      </c>
      <c r="K734" s="1">
        <f>Tabelle4[[#This Row],[Menge kg Nges]]/1000</f>
        <v>0.95484000000000002</v>
      </c>
      <c r="L734" s="1">
        <f>Tabelle4[[#This Row],[Menge kg P2O5]]/1000</f>
        <v>0.36024</v>
      </c>
      <c r="M734" s="1">
        <f>Tabelle4[[#This Row],[Menge t Nges]]/Tabelle4[[#This Row],[Anzahl Lieferscheine]]</f>
        <v>0.31828000000000001</v>
      </c>
      <c r="N734" s="1">
        <f>Tabelle4[[#This Row],[Menge t P2O5]]/Tabelle4[[#This Row],[Anzahl Lieferscheine]]</f>
        <v>0.12008000000000001</v>
      </c>
    </row>
    <row r="735" spans="1:14" x14ac:dyDescent="0.2">
      <c r="A735" s="2" t="s">
        <v>39</v>
      </c>
      <c r="B735" s="2" t="s">
        <v>34</v>
      </c>
      <c r="C735" s="2" t="s">
        <v>6</v>
      </c>
      <c r="D735" s="2" t="s">
        <v>7</v>
      </c>
      <c r="E735" s="2" t="s">
        <v>12</v>
      </c>
      <c r="F735" s="2" t="s">
        <v>61</v>
      </c>
      <c r="G735" s="1">
        <v>4490.8</v>
      </c>
      <c r="H735" s="1">
        <v>1874.1</v>
      </c>
      <c r="I735" s="4">
        <v>8</v>
      </c>
      <c r="J735" s="2" t="s">
        <v>68</v>
      </c>
      <c r="K735" s="1">
        <f>Tabelle4[[#This Row],[Menge kg Nges]]/1000</f>
        <v>4.4908000000000001</v>
      </c>
      <c r="L735" s="1">
        <f>Tabelle4[[#This Row],[Menge kg P2O5]]/1000</f>
        <v>1.8740999999999999</v>
      </c>
      <c r="M735" s="1">
        <f>Tabelle4[[#This Row],[Menge t Nges]]/Tabelle4[[#This Row],[Anzahl Lieferscheine]]</f>
        <v>0.56135000000000002</v>
      </c>
      <c r="N735" s="1">
        <f>Tabelle4[[#This Row],[Menge t P2O5]]/Tabelle4[[#This Row],[Anzahl Lieferscheine]]</f>
        <v>0.23426249999999998</v>
      </c>
    </row>
    <row r="736" spans="1:14" x14ac:dyDescent="0.2">
      <c r="A736" s="2" t="s">
        <v>39</v>
      </c>
      <c r="B736" s="2" t="s">
        <v>34</v>
      </c>
      <c r="C736" s="2" t="s">
        <v>6</v>
      </c>
      <c r="D736" s="2" t="s">
        <v>7</v>
      </c>
      <c r="E736" s="2" t="s">
        <v>14</v>
      </c>
      <c r="F736" s="2" t="s">
        <v>61</v>
      </c>
      <c r="G736" s="1">
        <v>680.5</v>
      </c>
      <c r="H736" s="1">
        <v>275.5</v>
      </c>
      <c r="I736" s="4">
        <v>2</v>
      </c>
      <c r="J736" s="2" t="s">
        <v>68</v>
      </c>
      <c r="K736" s="1">
        <f>Tabelle4[[#This Row],[Menge kg Nges]]/1000</f>
        <v>0.68049999999999999</v>
      </c>
      <c r="L736" s="1">
        <f>Tabelle4[[#This Row],[Menge kg P2O5]]/1000</f>
        <v>0.27550000000000002</v>
      </c>
      <c r="M736" s="1">
        <f>Tabelle4[[#This Row],[Menge t Nges]]/Tabelle4[[#This Row],[Anzahl Lieferscheine]]</f>
        <v>0.34025</v>
      </c>
      <c r="N736" s="1">
        <f>Tabelle4[[#This Row],[Menge t P2O5]]/Tabelle4[[#This Row],[Anzahl Lieferscheine]]</f>
        <v>0.13775000000000001</v>
      </c>
    </row>
    <row r="737" spans="1:14" x14ac:dyDescent="0.2">
      <c r="A737" s="2" t="s">
        <v>39</v>
      </c>
      <c r="B737" s="2" t="s">
        <v>34</v>
      </c>
      <c r="C737" s="2" t="s">
        <v>6</v>
      </c>
      <c r="D737" s="2" t="s">
        <v>15</v>
      </c>
      <c r="E737" s="2" t="s">
        <v>21</v>
      </c>
      <c r="F737" s="2" t="s">
        <v>61</v>
      </c>
      <c r="G737" s="1">
        <v>150.04</v>
      </c>
      <c r="H737" s="1">
        <v>137.97</v>
      </c>
      <c r="I737" s="4">
        <v>1</v>
      </c>
      <c r="J737" s="2" t="s">
        <v>68</v>
      </c>
      <c r="K737" s="1">
        <f>Tabelle4[[#This Row],[Menge kg Nges]]/1000</f>
        <v>0.15003999999999998</v>
      </c>
      <c r="L737" s="1">
        <f>Tabelle4[[#This Row],[Menge kg P2O5]]/1000</f>
        <v>0.13797000000000001</v>
      </c>
      <c r="M737" s="1">
        <f>Tabelle4[[#This Row],[Menge t Nges]]/Tabelle4[[#This Row],[Anzahl Lieferscheine]]</f>
        <v>0.15003999999999998</v>
      </c>
      <c r="N737" s="1">
        <f>Tabelle4[[#This Row],[Menge t P2O5]]/Tabelle4[[#This Row],[Anzahl Lieferscheine]]</f>
        <v>0.13797000000000001</v>
      </c>
    </row>
    <row r="738" spans="1:14" x14ac:dyDescent="0.2">
      <c r="A738" s="2" t="s">
        <v>39</v>
      </c>
      <c r="B738" s="2" t="s">
        <v>34</v>
      </c>
      <c r="C738" s="2" t="s">
        <v>6</v>
      </c>
      <c r="D738" s="2" t="s">
        <v>15</v>
      </c>
      <c r="E738" s="2" t="s">
        <v>9</v>
      </c>
      <c r="F738" s="2" t="s">
        <v>61</v>
      </c>
      <c r="G738" s="1">
        <v>645.28000000000009</v>
      </c>
      <c r="H738" s="1">
        <v>289.5</v>
      </c>
      <c r="I738" s="4">
        <v>3</v>
      </c>
      <c r="J738" s="2" t="s">
        <v>68</v>
      </c>
      <c r="K738" s="1">
        <f>Tabelle4[[#This Row],[Menge kg Nges]]/1000</f>
        <v>0.64528000000000008</v>
      </c>
      <c r="L738" s="1">
        <f>Tabelle4[[#This Row],[Menge kg P2O5]]/1000</f>
        <v>0.28949999999999998</v>
      </c>
      <c r="M738" s="1">
        <f>Tabelle4[[#This Row],[Menge t Nges]]/Tabelle4[[#This Row],[Anzahl Lieferscheine]]</f>
        <v>0.21509333333333336</v>
      </c>
      <c r="N738" s="1">
        <f>Tabelle4[[#This Row],[Menge t P2O5]]/Tabelle4[[#This Row],[Anzahl Lieferscheine]]</f>
        <v>9.6499999999999989E-2</v>
      </c>
    </row>
    <row r="739" spans="1:14" x14ac:dyDescent="0.2">
      <c r="A739" s="2" t="s">
        <v>39</v>
      </c>
      <c r="B739" s="2" t="s">
        <v>34</v>
      </c>
      <c r="C739" s="2" t="s">
        <v>25</v>
      </c>
      <c r="D739" s="2" t="s">
        <v>25</v>
      </c>
      <c r="E739" s="2" t="s">
        <v>26</v>
      </c>
      <c r="F739" s="2" t="s">
        <v>61</v>
      </c>
      <c r="G739" s="1">
        <v>910</v>
      </c>
      <c r="H739" s="1">
        <v>175</v>
      </c>
      <c r="I739" s="4">
        <v>1</v>
      </c>
      <c r="J739" s="2" t="s">
        <v>68</v>
      </c>
      <c r="K739" s="1">
        <f>Tabelle4[[#This Row],[Menge kg Nges]]/1000</f>
        <v>0.91</v>
      </c>
      <c r="L739" s="1">
        <f>Tabelle4[[#This Row],[Menge kg P2O5]]/1000</f>
        <v>0.17499999999999999</v>
      </c>
      <c r="M739" s="1">
        <f>Tabelle4[[#This Row],[Menge t Nges]]/Tabelle4[[#This Row],[Anzahl Lieferscheine]]</f>
        <v>0.91</v>
      </c>
      <c r="N739" s="1">
        <f>Tabelle4[[#This Row],[Menge t P2O5]]/Tabelle4[[#This Row],[Anzahl Lieferscheine]]</f>
        <v>0.17499999999999999</v>
      </c>
    </row>
    <row r="740" spans="1:14" x14ac:dyDescent="0.2">
      <c r="A740" s="2" t="s">
        <v>39</v>
      </c>
      <c r="B740" s="2" t="s">
        <v>37</v>
      </c>
      <c r="C740" s="2" t="s">
        <v>6</v>
      </c>
      <c r="D740" s="2" t="s">
        <v>7</v>
      </c>
      <c r="E740" s="2" t="s">
        <v>8</v>
      </c>
      <c r="F740" s="2" t="s">
        <v>61</v>
      </c>
      <c r="G740" s="1">
        <v>5453</v>
      </c>
      <c r="H740" s="1">
        <v>1506.75</v>
      </c>
      <c r="I740" s="4">
        <v>12</v>
      </c>
      <c r="J740" s="2" t="s">
        <v>68</v>
      </c>
      <c r="K740" s="1">
        <f>Tabelle4[[#This Row],[Menge kg Nges]]/1000</f>
        <v>5.4530000000000003</v>
      </c>
      <c r="L740" s="1">
        <f>Tabelle4[[#This Row],[Menge kg P2O5]]/1000</f>
        <v>1.50675</v>
      </c>
      <c r="M740" s="1">
        <f>Tabelle4[[#This Row],[Menge t Nges]]/Tabelle4[[#This Row],[Anzahl Lieferscheine]]</f>
        <v>0.45441666666666669</v>
      </c>
      <c r="N740" s="1">
        <f>Tabelle4[[#This Row],[Menge t P2O5]]/Tabelle4[[#This Row],[Anzahl Lieferscheine]]</f>
        <v>0.12556249999999999</v>
      </c>
    </row>
    <row r="741" spans="1:14" x14ac:dyDescent="0.2">
      <c r="A741" s="2" t="s">
        <v>39</v>
      </c>
      <c r="B741" s="2" t="s">
        <v>37</v>
      </c>
      <c r="C741" s="2" t="s">
        <v>6</v>
      </c>
      <c r="D741" s="2" t="s">
        <v>7</v>
      </c>
      <c r="E741" s="2" t="s">
        <v>12</v>
      </c>
      <c r="F741" s="2" t="s">
        <v>61</v>
      </c>
      <c r="G741" s="1">
        <v>1396.5</v>
      </c>
      <c r="H741" s="1">
        <v>456</v>
      </c>
      <c r="I741" s="4">
        <v>7</v>
      </c>
      <c r="J741" s="2" t="s">
        <v>68</v>
      </c>
      <c r="K741" s="1">
        <f>Tabelle4[[#This Row],[Menge kg Nges]]/1000</f>
        <v>1.3965000000000001</v>
      </c>
      <c r="L741" s="1">
        <f>Tabelle4[[#This Row],[Menge kg P2O5]]/1000</f>
        <v>0.45600000000000002</v>
      </c>
      <c r="M741" s="1">
        <f>Tabelle4[[#This Row],[Menge t Nges]]/Tabelle4[[#This Row],[Anzahl Lieferscheine]]</f>
        <v>0.19950000000000001</v>
      </c>
      <c r="N741" s="1">
        <f>Tabelle4[[#This Row],[Menge t P2O5]]/Tabelle4[[#This Row],[Anzahl Lieferscheine]]</f>
        <v>6.5142857142857141E-2</v>
      </c>
    </row>
    <row r="742" spans="1:14" x14ac:dyDescent="0.2">
      <c r="A742" s="2" t="s">
        <v>39</v>
      </c>
      <c r="B742" s="2" t="s">
        <v>37</v>
      </c>
      <c r="C742" s="2" t="s">
        <v>6</v>
      </c>
      <c r="D742" s="2" t="s">
        <v>7</v>
      </c>
      <c r="E742" s="2" t="s">
        <v>14</v>
      </c>
      <c r="F742" s="2" t="s">
        <v>61</v>
      </c>
      <c r="G742" s="1">
        <v>462</v>
      </c>
      <c r="H742" s="1">
        <v>198</v>
      </c>
      <c r="I742" s="4">
        <v>1</v>
      </c>
      <c r="J742" s="2" t="s">
        <v>68</v>
      </c>
      <c r="K742" s="1">
        <f>Tabelle4[[#This Row],[Menge kg Nges]]/1000</f>
        <v>0.46200000000000002</v>
      </c>
      <c r="L742" s="1">
        <f>Tabelle4[[#This Row],[Menge kg P2O5]]/1000</f>
        <v>0.19800000000000001</v>
      </c>
      <c r="M742" s="1">
        <f>Tabelle4[[#This Row],[Menge t Nges]]/Tabelle4[[#This Row],[Anzahl Lieferscheine]]</f>
        <v>0.46200000000000002</v>
      </c>
      <c r="N742" s="1">
        <f>Tabelle4[[#This Row],[Menge t P2O5]]/Tabelle4[[#This Row],[Anzahl Lieferscheine]]</f>
        <v>0.19800000000000001</v>
      </c>
    </row>
    <row r="743" spans="1:14" x14ac:dyDescent="0.2">
      <c r="A743" s="2" t="s">
        <v>39</v>
      </c>
      <c r="B743" s="2" t="s">
        <v>39</v>
      </c>
      <c r="C743" s="2" t="s">
        <v>6</v>
      </c>
      <c r="D743" s="2" t="s">
        <v>7</v>
      </c>
      <c r="E743" s="2" t="s">
        <v>8</v>
      </c>
      <c r="F743" s="2" t="s">
        <v>61</v>
      </c>
      <c r="G743" s="1">
        <v>91009.849999999977</v>
      </c>
      <c r="H743" s="1">
        <v>40664.26999999999</v>
      </c>
      <c r="I743" s="4">
        <v>343</v>
      </c>
      <c r="J743" s="2" t="s">
        <v>68</v>
      </c>
      <c r="K743" s="1">
        <f>Tabelle4[[#This Row],[Menge kg Nges]]/1000</f>
        <v>91.009849999999972</v>
      </c>
      <c r="L743" s="1">
        <f>Tabelle4[[#This Row],[Menge kg P2O5]]/1000</f>
        <v>40.664269999999988</v>
      </c>
      <c r="M743" s="1">
        <f>Tabelle4[[#This Row],[Menge t Nges]]/Tabelle4[[#This Row],[Anzahl Lieferscheine]]</f>
        <v>0.2653348396501457</v>
      </c>
      <c r="N743" s="1">
        <f>Tabelle4[[#This Row],[Menge t P2O5]]/Tabelle4[[#This Row],[Anzahl Lieferscheine]]</f>
        <v>0.11855472303206993</v>
      </c>
    </row>
    <row r="744" spans="1:14" x14ac:dyDescent="0.2">
      <c r="A744" s="2" t="s">
        <v>39</v>
      </c>
      <c r="B744" s="2" t="s">
        <v>39</v>
      </c>
      <c r="C744" s="2" t="s">
        <v>6</v>
      </c>
      <c r="D744" s="2" t="s">
        <v>7</v>
      </c>
      <c r="E744" s="2" t="s">
        <v>9</v>
      </c>
      <c r="F744" s="2" t="s">
        <v>61</v>
      </c>
      <c r="G744" s="1">
        <v>56121.359999999986</v>
      </c>
      <c r="H744" s="1">
        <v>23495.760000000002</v>
      </c>
      <c r="I744" s="4">
        <v>213</v>
      </c>
      <c r="J744" s="2" t="s">
        <v>68</v>
      </c>
      <c r="K744" s="1">
        <f>Tabelle4[[#This Row],[Menge kg Nges]]/1000</f>
        <v>56.121359999999989</v>
      </c>
      <c r="L744" s="1">
        <f>Tabelle4[[#This Row],[Menge kg P2O5]]/1000</f>
        <v>23.495760000000001</v>
      </c>
      <c r="M744" s="1">
        <f>Tabelle4[[#This Row],[Menge t Nges]]/Tabelle4[[#This Row],[Anzahl Lieferscheine]]</f>
        <v>0.26348056338028164</v>
      </c>
      <c r="N744" s="1">
        <f>Tabelle4[[#This Row],[Menge t P2O5]]/Tabelle4[[#This Row],[Anzahl Lieferscheine]]</f>
        <v>0.1103087323943662</v>
      </c>
    </row>
    <row r="745" spans="1:14" x14ac:dyDescent="0.2">
      <c r="A745" s="2" t="s">
        <v>39</v>
      </c>
      <c r="B745" s="2" t="s">
        <v>39</v>
      </c>
      <c r="C745" s="2" t="s">
        <v>6</v>
      </c>
      <c r="D745" s="2" t="s">
        <v>7</v>
      </c>
      <c r="E745" s="2" t="s">
        <v>11</v>
      </c>
      <c r="F745" s="2" t="s">
        <v>61</v>
      </c>
      <c r="G745" s="1">
        <v>13311.619999999999</v>
      </c>
      <c r="H745" s="1">
        <v>5943.1900000000005</v>
      </c>
      <c r="I745" s="4">
        <v>51</v>
      </c>
      <c r="J745" s="2" t="s">
        <v>68</v>
      </c>
      <c r="K745" s="1">
        <f>Tabelle4[[#This Row],[Menge kg Nges]]/1000</f>
        <v>13.31162</v>
      </c>
      <c r="L745" s="1">
        <f>Tabelle4[[#This Row],[Menge kg P2O5]]/1000</f>
        <v>5.9431900000000004</v>
      </c>
      <c r="M745" s="1">
        <f>Tabelle4[[#This Row],[Menge t Nges]]/Tabelle4[[#This Row],[Anzahl Lieferscheine]]</f>
        <v>0.26101215686274509</v>
      </c>
      <c r="N745" s="1">
        <f>Tabelle4[[#This Row],[Menge t P2O5]]/Tabelle4[[#This Row],[Anzahl Lieferscheine]]</f>
        <v>0.11653313725490197</v>
      </c>
    </row>
    <row r="746" spans="1:14" x14ac:dyDescent="0.2">
      <c r="A746" s="2" t="s">
        <v>39</v>
      </c>
      <c r="B746" s="2" t="s">
        <v>39</v>
      </c>
      <c r="C746" s="2" t="s">
        <v>6</v>
      </c>
      <c r="D746" s="2" t="s">
        <v>7</v>
      </c>
      <c r="E746" s="2" t="s">
        <v>12</v>
      </c>
      <c r="F746" s="2" t="s">
        <v>61</v>
      </c>
      <c r="G746" s="1">
        <v>29490.150000000012</v>
      </c>
      <c r="H746" s="1">
        <v>15177.350000000006</v>
      </c>
      <c r="I746" s="4">
        <v>111</v>
      </c>
      <c r="J746" s="2" t="s">
        <v>68</v>
      </c>
      <c r="K746" s="1">
        <f>Tabelle4[[#This Row],[Menge kg Nges]]/1000</f>
        <v>29.490150000000014</v>
      </c>
      <c r="L746" s="1">
        <f>Tabelle4[[#This Row],[Menge kg P2O5]]/1000</f>
        <v>15.177350000000006</v>
      </c>
      <c r="M746" s="1">
        <f>Tabelle4[[#This Row],[Menge t Nges]]/Tabelle4[[#This Row],[Anzahl Lieferscheine]]</f>
        <v>0.26567702702702717</v>
      </c>
      <c r="N746" s="1">
        <f>Tabelle4[[#This Row],[Menge t P2O5]]/Tabelle4[[#This Row],[Anzahl Lieferscheine]]</f>
        <v>0.13673288288288293</v>
      </c>
    </row>
    <row r="747" spans="1:14" x14ac:dyDescent="0.2">
      <c r="A747" s="2" t="s">
        <v>39</v>
      </c>
      <c r="B747" s="2" t="s">
        <v>39</v>
      </c>
      <c r="C747" s="2" t="s">
        <v>6</v>
      </c>
      <c r="D747" s="2" t="s">
        <v>7</v>
      </c>
      <c r="E747" s="2" t="s">
        <v>14</v>
      </c>
      <c r="F747" s="2" t="s">
        <v>61</v>
      </c>
      <c r="G747" s="1">
        <v>46650.060000000019</v>
      </c>
      <c r="H747" s="1">
        <v>21359.29</v>
      </c>
      <c r="I747" s="4">
        <v>204</v>
      </c>
      <c r="J747" s="2" t="s">
        <v>68</v>
      </c>
      <c r="K747" s="1">
        <f>Tabelle4[[#This Row],[Menge kg Nges]]/1000</f>
        <v>46.650060000000018</v>
      </c>
      <c r="L747" s="1">
        <f>Tabelle4[[#This Row],[Menge kg P2O5]]/1000</f>
        <v>21.359290000000001</v>
      </c>
      <c r="M747" s="1">
        <f>Tabelle4[[#This Row],[Menge t Nges]]/Tabelle4[[#This Row],[Anzahl Lieferscheine]]</f>
        <v>0.22867676470588244</v>
      </c>
      <c r="N747" s="1">
        <f>Tabelle4[[#This Row],[Menge t P2O5]]/Tabelle4[[#This Row],[Anzahl Lieferscheine]]</f>
        <v>0.10470240196078433</v>
      </c>
    </row>
    <row r="748" spans="1:14" x14ac:dyDescent="0.2">
      <c r="A748" s="2" t="s">
        <v>39</v>
      </c>
      <c r="B748" s="2" t="s">
        <v>39</v>
      </c>
      <c r="C748" s="2" t="s">
        <v>6</v>
      </c>
      <c r="D748" s="2" t="s">
        <v>15</v>
      </c>
      <c r="E748" s="2" t="s">
        <v>8</v>
      </c>
      <c r="F748" s="2" t="s">
        <v>61</v>
      </c>
      <c r="G748" s="1">
        <v>798</v>
      </c>
      <c r="H748" s="1">
        <v>380</v>
      </c>
      <c r="I748" s="4">
        <v>10</v>
      </c>
      <c r="J748" s="2" t="s">
        <v>68</v>
      </c>
      <c r="K748" s="1">
        <f>Tabelle4[[#This Row],[Menge kg Nges]]/1000</f>
        <v>0.79800000000000004</v>
      </c>
      <c r="L748" s="1">
        <f>Tabelle4[[#This Row],[Menge kg P2O5]]/1000</f>
        <v>0.38</v>
      </c>
      <c r="M748" s="1">
        <f>Tabelle4[[#This Row],[Menge t Nges]]/Tabelle4[[#This Row],[Anzahl Lieferscheine]]</f>
        <v>7.980000000000001E-2</v>
      </c>
      <c r="N748" s="1">
        <f>Tabelle4[[#This Row],[Menge t P2O5]]/Tabelle4[[#This Row],[Anzahl Lieferscheine]]</f>
        <v>3.7999999999999999E-2</v>
      </c>
    </row>
    <row r="749" spans="1:14" x14ac:dyDescent="0.2">
      <c r="A749" s="2" t="s">
        <v>39</v>
      </c>
      <c r="B749" s="2" t="s">
        <v>39</v>
      </c>
      <c r="C749" s="2" t="s">
        <v>6</v>
      </c>
      <c r="D749" s="2" t="s">
        <v>15</v>
      </c>
      <c r="E749" s="2" t="s">
        <v>16</v>
      </c>
      <c r="F749" s="2" t="s">
        <v>61</v>
      </c>
      <c r="G749" s="1">
        <v>2989.16</v>
      </c>
      <c r="H749" s="1">
        <v>3186.49</v>
      </c>
      <c r="I749" s="4">
        <v>16</v>
      </c>
      <c r="J749" s="2" t="s">
        <v>68</v>
      </c>
      <c r="K749" s="1">
        <f>Tabelle4[[#This Row],[Menge kg Nges]]/1000</f>
        <v>2.98916</v>
      </c>
      <c r="L749" s="1">
        <f>Tabelle4[[#This Row],[Menge kg P2O5]]/1000</f>
        <v>3.1864899999999996</v>
      </c>
      <c r="M749" s="1">
        <f>Tabelle4[[#This Row],[Menge t Nges]]/Tabelle4[[#This Row],[Anzahl Lieferscheine]]</f>
        <v>0.1868225</v>
      </c>
      <c r="N749" s="1">
        <f>Tabelle4[[#This Row],[Menge t P2O5]]/Tabelle4[[#This Row],[Anzahl Lieferscheine]]</f>
        <v>0.19915562499999998</v>
      </c>
    </row>
    <row r="750" spans="1:14" x14ac:dyDescent="0.2">
      <c r="A750" s="2" t="s">
        <v>39</v>
      </c>
      <c r="B750" s="2" t="s">
        <v>39</v>
      </c>
      <c r="C750" s="2" t="s">
        <v>6</v>
      </c>
      <c r="D750" s="2" t="s">
        <v>15</v>
      </c>
      <c r="E750" s="2" t="s">
        <v>17</v>
      </c>
      <c r="F750" s="2" t="s">
        <v>61</v>
      </c>
      <c r="G750" s="1">
        <v>47.7</v>
      </c>
      <c r="H750" s="1">
        <v>20.7</v>
      </c>
      <c r="I750" s="4">
        <v>1</v>
      </c>
      <c r="J750" s="2" t="s">
        <v>68</v>
      </c>
      <c r="K750" s="1">
        <f>Tabelle4[[#This Row],[Menge kg Nges]]/1000</f>
        <v>4.7700000000000006E-2</v>
      </c>
      <c r="L750" s="1">
        <f>Tabelle4[[#This Row],[Menge kg P2O5]]/1000</f>
        <v>2.07E-2</v>
      </c>
      <c r="M750" s="1">
        <f>Tabelle4[[#This Row],[Menge t Nges]]/Tabelle4[[#This Row],[Anzahl Lieferscheine]]</f>
        <v>4.7700000000000006E-2</v>
      </c>
      <c r="N750" s="1">
        <f>Tabelle4[[#This Row],[Menge t P2O5]]/Tabelle4[[#This Row],[Anzahl Lieferscheine]]</f>
        <v>2.07E-2</v>
      </c>
    </row>
    <row r="751" spans="1:14" x14ac:dyDescent="0.2">
      <c r="A751" s="2" t="s">
        <v>39</v>
      </c>
      <c r="B751" s="2" t="s">
        <v>39</v>
      </c>
      <c r="C751" s="2" t="s">
        <v>6</v>
      </c>
      <c r="D751" s="2" t="s">
        <v>15</v>
      </c>
      <c r="E751" s="2" t="s">
        <v>18</v>
      </c>
      <c r="F751" s="2" t="s">
        <v>61</v>
      </c>
      <c r="G751" s="1">
        <v>1705.1999999999998</v>
      </c>
      <c r="H751" s="1">
        <v>1380.4</v>
      </c>
      <c r="I751" s="4">
        <v>11</v>
      </c>
      <c r="J751" s="2" t="s">
        <v>68</v>
      </c>
      <c r="K751" s="1">
        <f>Tabelle4[[#This Row],[Menge kg Nges]]/1000</f>
        <v>1.7051999999999998</v>
      </c>
      <c r="L751" s="1">
        <f>Tabelle4[[#This Row],[Menge kg P2O5]]/1000</f>
        <v>1.3804000000000001</v>
      </c>
      <c r="M751" s="1">
        <f>Tabelle4[[#This Row],[Menge t Nges]]/Tabelle4[[#This Row],[Anzahl Lieferscheine]]</f>
        <v>0.1550181818181818</v>
      </c>
      <c r="N751" s="1">
        <f>Tabelle4[[#This Row],[Menge t P2O5]]/Tabelle4[[#This Row],[Anzahl Lieferscheine]]</f>
        <v>0.1254909090909091</v>
      </c>
    </row>
    <row r="752" spans="1:14" x14ac:dyDescent="0.2">
      <c r="A752" s="2" t="s">
        <v>39</v>
      </c>
      <c r="B752" s="2" t="s">
        <v>39</v>
      </c>
      <c r="C752" s="2" t="s">
        <v>6</v>
      </c>
      <c r="D752" s="2" t="s">
        <v>15</v>
      </c>
      <c r="E752" s="2" t="s">
        <v>19</v>
      </c>
      <c r="F752" s="2" t="s">
        <v>61</v>
      </c>
      <c r="G752" s="1">
        <v>54</v>
      </c>
      <c r="H752" s="1">
        <v>60</v>
      </c>
      <c r="I752" s="4">
        <v>1</v>
      </c>
      <c r="J752" s="2" t="s">
        <v>68</v>
      </c>
      <c r="K752" s="1">
        <f>Tabelle4[[#This Row],[Menge kg Nges]]/1000</f>
        <v>5.3999999999999999E-2</v>
      </c>
      <c r="L752" s="1">
        <f>Tabelle4[[#This Row],[Menge kg P2O5]]/1000</f>
        <v>0.06</v>
      </c>
      <c r="M752" s="1">
        <f>Tabelle4[[#This Row],[Menge t Nges]]/Tabelle4[[#This Row],[Anzahl Lieferscheine]]</f>
        <v>5.3999999999999999E-2</v>
      </c>
      <c r="N752" s="1">
        <f>Tabelle4[[#This Row],[Menge t P2O5]]/Tabelle4[[#This Row],[Anzahl Lieferscheine]]</f>
        <v>0.06</v>
      </c>
    </row>
    <row r="753" spans="1:14" x14ac:dyDescent="0.2">
      <c r="A753" s="2" t="s">
        <v>39</v>
      </c>
      <c r="B753" s="2" t="s">
        <v>39</v>
      </c>
      <c r="C753" s="2" t="s">
        <v>6</v>
      </c>
      <c r="D753" s="2" t="s">
        <v>15</v>
      </c>
      <c r="E753" s="2" t="s">
        <v>20</v>
      </c>
      <c r="F753" s="2" t="s">
        <v>61</v>
      </c>
      <c r="G753" s="1">
        <v>659.3599999999999</v>
      </c>
      <c r="H753" s="1">
        <v>381</v>
      </c>
      <c r="I753" s="4">
        <v>16</v>
      </c>
      <c r="J753" s="2" t="s">
        <v>68</v>
      </c>
      <c r="K753" s="1">
        <f>Tabelle4[[#This Row],[Menge kg Nges]]/1000</f>
        <v>0.65935999999999995</v>
      </c>
      <c r="L753" s="1">
        <f>Tabelle4[[#This Row],[Menge kg P2O5]]/1000</f>
        <v>0.38100000000000001</v>
      </c>
      <c r="M753" s="1">
        <f>Tabelle4[[#This Row],[Menge t Nges]]/Tabelle4[[#This Row],[Anzahl Lieferscheine]]</f>
        <v>4.1209999999999997E-2</v>
      </c>
      <c r="N753" s="1">
        <f>Tabelle4[[#This Row],[Menge t P2O5]]/Tabelle4[[#This Row],[Anzahl Lieferscheine]]</f>
        <v>2.38125E-2</v>
      </c>
    </row>
    <row r="754" spans="1:14" x14ac:dyDescent="0.2">
      <c r="A754" s="2" t="s">
        <v>39</v>
      </c>
      <c r="B754" s="2" t="s">
        <v>39</v>
      </c>
      <c r="C754" s="2" t="s">
        <v>6</v>
      </c>
      <c r="D754" s="2" t="s">
        <v>15</v>
      </c>
      <c r="E754" s="2" t="s">
        <v>21</v>
      </c>
      <c r="F754" s="2" t="s">
        <v>61</v>
      </c>
      <c r="G754" s="1">
        <v>1486.8</v>
      </c>
      <c r="H754" s="1">
        <v>878</v>
      </c>
      <c r="I754" s="4">
        <v>10</v>
      </c>
      <c r="J754" s="2" t="s">
        <v>68</v>
      </c>
      <c r="K754" s="1">
        <f>Tabelle4[[#This Row],[Menge kg Nges]]/1000</f>
        <v>1.4867999999999999</v>
      </c>
      <c r="L754" s="1">
        <f>Tabelle4[[#This Row],[Menge kg P2O5]]/1000</f>
        <v>0.878</v>
      </c>
      <c r="M754" s="1">
        <f>Tabelle4[[#This Row],[Menge t Nges]]/Tabelle4[[#This Row],[Anzahl Lieferscheine]]</f>
        <v>0.14867999999999998</v>
      </c>
      <c r="N754" s="1">
        <f>Tabelle4[[#This Row],[Menge t P2O5]]/Tabelle4[[#This Row],[Anzahl Lieferscheine]]</f>
        <v>8.7800000000000003E-2</v>
      </c>
    </row>
    <row r="755" spans="1:14" x14ac:dyDescent="0.2">
      <c r="A755" s="2" t="s">
        <v>39</v>
      </c>
      <c r="B755" s="2" t="s">
        <v>39</v>
      </c>
      <c r="C755" s="2" t="s">
        <v>6</v>
      </c>
      <c r="D755" s="2" t="s">
        <v>15</v>
      </c>
      <c r="E755" s="2" t="s">
        <v>9</v>
      </c>
      <c r="F755" s="2" t="s">
        <v>61</v>
      </c>
      <c r="G755" s="1">
        <v>5090.4399999999996</v>
      </c>
      <c r="H755" s="1">
        <v>3026.7</v>
      </c>
      <c r="I755" s="4">
        <v>30</v>
      </c>
      <c r="J755" s="2" t="s">
        <v>68</v>
      </c>
      <c r="K755" s="1">
        <f>Tabelle4[[#This Row],[Menge kg Nges]]/1000</f>
        <v>5.0904399999999992</v>
      </c>
      <c r="L755" s="1">
        <f>Tabelle4[[#This Row],[Menge kg P2O5]]/1000</f>
        <v>3.0266999999999999</v>
      </c>
      <c r="M755" s="1">
        <f>Tabelle4[[#This Row],[Menge t Nges]]/Tabelle4[[#This Row],[Anzahl Lieferscheine]]</f>
        <v>0.1696813333333333</v>
      </c>
      <c r="N755" s="1">
        <f>Tabelle4[[#This Row],[Menge t P2O5]]/Tabelle4[[#This Row],[Anzahl Lieferscheine]]</f>
        <v>0.10088999999999999</v>
      </c>
    </row>
    <row r="756" spans="1:14" x14ac:dyDescent="0.2">
      <c r="A756" s="2" t="s">
        <v>39</v>
      </c>
      <c r="B756" s="2" t="s">
        <v>39</v>
      </c>
      <c r="C756" s="2" t="s">
        <v>6</v>
      </c>
      <c r="D756" s="2" t="s">
        <v>15</v>
      </c>
      <c r="E756" s="2" t="s">
        <v>10</v>
      </c>
      <c r="F756" s="2" t="s">
        <v>61</v>
      </c>
      <c r="G756" s="1">
        <v>1008.4399999999999</v>
      </c>
      <c r="H756" s="1">
        <v>430.76</v>
      </c>
      <c r="I756" s="4">
        <v>14</v>
      </c>
      <c r="J756" s="2" t="s">
        <v>68</v>
      </c>
      <c r="K756" s="1">
        <f>Tabelle4[[#This Row],[Menge kg Nges]]/1000</f>
        <v>1.00844</v>
      </c>
      <c r="L756" s="1">
        <f>Tabelle4[[#This Row],[Menge kg P2O5]]/1000</f>
        <v>0.43075999999999998</v>
      </c>
      <c r="M756" s="1">
        <f>Tabelle4[[#This Row],[Menge t Nges]]/Tabelle4[[#This Row],[Anzahl Lieferscheine]]</f>
        <v>7.2031428571428566E-2</v>
      </c>
      <c r="N756" s="1">
        <f>Tabelle4[[#This Row],[Menge t P2O5]]/Tabelle4[[#This Row],[Anzahl Lieferscheine]]</f>
        <v>3.0768571428571426E-2</v>
      </c>
    </row>
    <row r="757" spans="1:14" x14ac:dyDescent="0.2">
      <c r="A757" s="2" t="s">
        <v>39</v>
      </c>
      <c r="B757" s="2" t="s">
        <v>39</v>
      </c>
      <c r="C757" s="2" t="s">
        <v>6</v>
      </c>
      <c r="D757" s="2" t="s">
        <v>15</v>
      </c>
      <c r="E757" s="2" t="s">
        <v>23</v>
      </c>
      <c r="F757" s="2" t="s">
        <v>61</v>
      </c>
      <c r="G757" s="1">
        <v>480</v>
      </c>
      <c r="H757" s="1">
        <v>198</v>
      </c>
      <c r="I757" s="4">
        <v>3</v>
      </c>
      <c r="J757" s="2" t="s">
        <v>68</v>
      </c>
      <c r="K757" s="1">
        <f>Tabelle4[[#This Row],[Menge kg Nges]]/1000</f>
        <v>0.48</v>
      </c>
      <c r="L757" s="1">
        <f>Tabelle4[[#This Row],[Menge kg P2O5]]/1000</f>
        <v>0.19800000000000001</v>
      </c>
      <c r="M757" s="1">
        <f>Tabelle4[[#This Row],[Menge t Nges]]/Tabelle4[[#This Row],[Anzahl Lieferscheine]]</f>
        <v>0.16</v>
      </c>
      <c r="N757" s="1">
        <f>Tabelle4[[#This Row],[Menge t P2O5]]/Tabelle4[[#This Row],[Anzahl Lieferscheine]]</f>
        <v>6.6000000000000003E-2</v>
      </c>
    </row>
    <row r="758" spans="1:14" x14ac:dyDescent="0.2">
      <c r="A758" s="2" t="s">
        <v>39</v>
      </c>
      <c r="B758" s="2" t="s">
        <v>39</v>
      </c>
      <c r="C758" s="2" t="s">
        <v>6</v>
      </c>
      <c r="D758" s="2" t="s">
        <v>15</v>
      </c>
      <c r="E758" s="2" t="s">
        <v>31</v>
      </c>
      <c r="F758" s="2" t="s">
        <v>61</v>
      </c>
      <c r="G758" s="1">
        <v>728</v>
      </c>
      <c r="H758" s="1">
        <v>302.88</v>
      </c>
      <c r="I758" s="4">
        <v>3</v>
      </c>
      <c r="J758" s="2" t="s">
        <v>68</v>
      </c>
      <c r="K758" s="1">
        <f>Tabelle4[[#This Row],[Menge kg Nges]]/1000</f>
        <v>0.72799999999999998</v>
      </c>
      <c r="L758" s="1">
        <f>Tabelle4[[#This Row],[Menge kg P2O5]]/1000</f>
        <v>0.30287999999999998</v>
      </c>
      <c r="M758" s="1">
        <f>Tabelle4[[#This Row],[Menge t Nges]]/Tabelle4[[#This Row],[Anzahl Lieferscheine]]</f>
        <v>0.24266666666666667</v>
      </c>
      <c r="N758" s="1">
        <f>Tabelle4[[#This Row],[Menge t P2O5]]/Tabelle4[[#This Row],[Anzahl Lieferscheine]]</f>
        <v>0.10095999999999999</v>
      </c>
    </row>
    <row r="759" spans="1:14" x14ac:dyDescent="0.2">
      <c r="A759" s="2" t="s">
        <v>39</v>
      </c>
      <c r="B759" s="2" t="s">
        <v>39</v>
      </c>
      <c r="C759" s="2" t="s">
        <v>25</v>
      </c>
      <c r="D759" s="2" t="s">
        <v>25</v>
      </c>
      <c r="E759" s="2" t="s">
        <v>26</v>
      </c>
      <c r="F759" s="2" t="s">
        <v>61</v>
      </c>
      <c r="G759" s="1">
        <v>9157.2000000000007</v>
      </c>
      <c r="H759" s="1">
        <v>1766.22</v>
      </c>
      <c r="I759" s="4">
        <v>20</v>
      </c>
      <c r="J759" s="2" t="s">
        <v>68</v>
      </c>
      <c r="K759" s="1">
        <f>Tabelle4[[#This Row],[Menge kg Nges]]/1000</f>
        <v>9.1572000000000013</v>
      </c>
      <c r="L759" s="1">
        <f>Tabelle4[[#This Row],[Menge kg P2O5]]/1000</f>
        <v>1.7662200000000001</v>
      </c>
      <c r="M759" s="1">
        <f>Tabelle4[[#This Row],[Menge t Nges]]/Tabelle4[[#This Row],[Anzahl Lieferscheine]]</f>
        <v>0.45786000000000004</v>
      </c>
      <c r="N759" s="1">
        <f>Tabelle4[[#This Row],[Menge t P2O5]]/Tabelle4[[#This Row],[Anzahl Lieferscheine]]</f>
        <v>8.8311000000000001E-2</v>
      </c>
    </row>
    <row r="760" spans="1:14" x14ac:dyDescent="0.2">
      <c r="A760" s="2" t="s">
        <v>39</v>
      </c>
      <c r="B760" s="2" t="s">
        <v>40</v>
      </c>
      <c r="C760" s="2" t="s">
        <v>6</v>
      </c>
      <c r="D760" s="2" t="s">
        <v>15</v>
      </c>
      <c r="E760" s="2" t="s">
        <v>18</v>
      </c>
      <c r="F760" s="2" t="s">
        <v>61</v>
      </c>
      <c r="G760" s="1">
        <v>314.16000000000003</v>
      </c>
      <c r="H760" s="1">
        <v>254.32</v>
      </c>
      <c r="I760" s="4">
        <v>1</v>
      </c>
      <c r="J760" s="2" t="s">
        <v>68</v>
      </c>
      <c r="K760" s="1">
        <f>Tabelle4[[#This Row],[Menge kg Nges]]/1000</f>
        <v>0.31416000000000005</v>
      </c>
      <c r="L760" s="1">
        <f>Tabelle4[[#This Row],[Menge kg P2O5]]/1000</f>
        <v>0.25431999999999999</v>
      </c>
      <c r="M760" s="1">
        <f>Tabelle4[[#This Row],[Menge t Nges]]/Tabelle4[[#This Row],[Anzahl Lieferscheine]]</f>
        <v>0.31416000000000005</v>
      </c>
      <c r="N760" s="1">
        <f>Tabelle4[[#This Row],[Menge t P2O5]]/Tabelle4[[#This Row],[Anzahl Lieferscheine]]</f>
        <v>0.25431999999999999</v>
      </c>
    </row>
    <row r="761" spans="1:14" x14ac:dyDescent="0.2">
      <c r="A761" s="2" t="s">
        <v>39</v>
      </c>
      <c r="B761" s="2" t="s">
        <v>41</v>
      </c>
      <c r="C761" s="2" t="s">
        <v>6</v>
      </c>
      <c r="D761" s="2" t="s">
        <v>7</v>
      </c>
      <c r="E761" s="2" t="s">
        <v>8</v>
      </c>
      <c r="F761" s="2" t="s">
        <v>61</v>
      </c>
      <c r="G761" s="1">
        <v>990</v>
      </c>
      <c r="H761" s="1">
        <v>465</v>
      </c>
      <c r="I761" s="4">
        <v>8</v>
      </c>
      <c r="J761" s="2" t="s">
        <v>68</v>
      </c>
      <c r="K761" s="1">
        <f>Tabelle4[[#This Row],[Menge kg Nges]]/1000</f>
        <v>0.99</v>
      </c>
      <c r="L761" s="1">
        <f>Tabelle4[[#This Row],[Menge kg P2O5]]/1000</f>
        <v>0.46500000000000002</v>
      </c>
      <c r="M761" s="1">
        <f>Tabelle4[[#This Row],[Menge t Nges]]/Tabelle4[[#This Row],[Anzahl Lieferscheine]]</f>
        <v>0.12375</v>
      </c>
      <c r="N761" s="1">
        <f>Tabelle4[[#This Row],[Menge t P2O5]]/Tabelle4[[#This Row],[Anzahl Lieferscheine]]</f>
        <v>5.8125000000000003E-2</v>
      </c>
    </row>
    <row r="762" spans="1:14" x14ac:dyDescent="0.2">
      <c r="A762" s="2" t="s">
        <v>39</v>
      </c>
      <c r="B762" s="2" t="s">
        <v>41</v>
      </c>
      <c r="C762" s="2" t="s">
        <v>6</v>
      </c>
      <c r="D762" s="2" t="s">
        <v>7</v>
      </c>
      <c r="E762" s="2" t="s">
        <v>9</v>
      </c>
      <c r="F762" s="2" t="s">
        <v>61</v>
      </c>
      <c r="G762" s="1">
        <v>170</v>
      </c>
      <c r="H762" s="1">
        <v>70</v>
      </c>
      <c r="I762" s="4">
        <v>1</v>
      </c>
      <c r="J762" s="2" t="s">
        <v>68</v>
      </c>
      <c r="K762" s="1">
        <f>Tabelle4[[#This Row],[Menge kg Nges]]/1000</f>
        <v>0.17</v>
      </c>
      <c r="L762" s="1">
        <f>Tabelle4[[#This Row],[Menge kg P2O5]]/1000</f>
        <v>7.0000000000000007E-2</v>
      </c>
      <c r="M762" s="1">
        <f>Tabelle4[[#This Row],[Menge t Nges]]/Tabelle4[[#This Row],[Anzahl Lieferscheine]]</f>
        <v>0.17</v>
      </c>
      <c r="N762" s="1">
        <f>Tabelle4[[#This Row],[Menge t P2O5]]/Tabelle4[[#This Row],[Anzahl Lieferscheine]]</f>
        <v>7.0000000000000007E-2</v>
      </c>
    </row>
    <row r="763" spans="1:14" x14ac:dyDescent="0.2">
      <c r="A763" s="2" t="s">
        <v>39</v>
      </c>
      <c r="B763" s="2" t="s">
        <v>41</v>
      </c>
      <c r="C763" s="2" t="s">
        <v>6</v>
      </c>
      <c r="D763" s="2" t="s">
        <v>7</v>
      </c>
      <c r="E763" s="2" t="s">
        <v>14</v>
      </c>
      <c r="F763" s="2" t="s">
        <v>61</v>
      </c>
      <c r="G763" s="1">
        <v>1053</v>
      </c>
      <c r="H763" s="1">
        <v>540</v>
      </c>
      <c r="I763" s="4">
        <v>3</v>
      </c>
      <c r="J763" s="2" t="s">
        <v>68</v>
      </c>
      <c r="K763" s="1">
        <f>Tabelle4[[#This Row],[Menge kg Nges]]/1000</f>
        <v>1.0529999999999999</v>
      </c>
      <c r="L763" s="1">
        <f>Tabelle4[[#This Row],[Menge kg P2O5]]/1000</f>
        <v>0.54</v>
      </c>
      <c r="M763" s="1">
        <f>Tabelle4[[#This Row],[Menge t Nges]]/Tabelle4[[#This Row],[Anzahl Lieferscheine]]</f>
        <v>0.35099999999999998</v>
      </c>
      <c r="N763" s="1">
        <f>Tabelle4[[#This Row],[Menge t P2O5]]/Tabelle4[[#This Row],[Anzahl Lieferscheine]]</f>
        <v>0.18000000000000002</v>
      </c>
    </row>
    <row r="764" spans="1:14" x14ac:dyDescent="0.2">
      <c r="A764" s="2" t="s">
        <v>39</v>
      </c>
      <c r="B764" s="2" t="s">
        <v>41</v>
      </c>
      <c r="C764" s="2" t="s">
        <v>6</v>
      </c>
      <c r="D764" s="2" t="s">
        <v>15</v>
      </c>
      <c r="E764" s="2" t="s">
        <v>18</v>
      </c>
      <c r="F764" s="2" t="s">
        <v>61</v>
      </c>
      <c r="G764" s="1">
        <v>420</v>
      </c>
      <c r="H764" s="1">
        <v>340</v>
      </c>
      <c r="I764" s="4">
        <v>2</v>
      </c>
      <c r="J764" s="2" t="s">
        <v>68</v>
      </c>
      <c r="K764" s="1">
        <f>Tabelle4[[#This Row],[Menge kg Nges]]/1000</f>
        <v>0.42</v>
      </c>
      <c r="L764" s="1">
        <f>Tabelle4[[#This Row],[Menge kg P2O5]]/1000</f>
        <v>0.34</v>
      </c>
      <c r="M764" s="1">
        <f>Tabelle4[[#This Row],[Menge t Nges]]/Tabelle4[[#This Row],[Anzahl Lieferscheine]]</f>
        <v>0.21</v>
      </c>
      <c r="N764" s="1">
        <f>Tabelle4[[#This Row],[Menge t P2O5]]/Tabelle4[[#This Row],[Anzahl Lieferscheine]]</f>
        <v>0.17</v>
      </c>
    </row>
    <row r="765" spans="1:14" x14ac:dyDescent="0.2">
      <c r="A765" s="2" t="s">
        <v>39</v>
      </c>
      <c r="B765" s="2" t="s">
        <v>41</v>
      </c>
      <c r="C765" s="2" t="s">
        <v>25</v>
      </c>
      <c r="D765" s="2" t="s">
        <v>25</v>
      </c>
      <c r="E765" s="2" t="s">
        <v>26</v>
      </c>
      <c r="F765" s="2" t="s">
        <v>61</v>
      </c>
      <c r="G765" s="1">
        <v>273</v>
      </c>
      <c r="H765" s="1">
        <v>52.5</v>
      </c>
      <c r="I765" s="4">
        <v>2</v>
      </c>
      <c r="J765" s="2" t="s">
        <v>68</v>
      </c>
      <c r="K765" s="1">
        <f>Tabelle4[[#This Row],[Menge kg Nges]]/1000</f>
        <v>0.27300000000000002</v>
      </c>
      <c r="L765" s="1">
        <f>Tabelle4[[#This Row],[Menge kg P2O5]]/1000</f>
        <v>5.2499999999999998E-2</v>
      </c>
      <c r="M765" s="1">
        <f>Tabelle4[[#This Row],[Menge t Nges]]/Tabelle4[[#This Row],[Anzahl Lieferscheine]]</f>
        <v>0.13650000000000001</v>
      </c>
      <c r="N765" s="1">
        <f>Tabelle4[[#This Row],[Menge t P2O5]]/Tabelle4[[#This Row],[Anzahl Lieferscheine]]</f>
        <v>2.6249999999999999E-2</v>
      </c>
    </row>
    <row r="766" spans="1:14" x14ac:dyDescent="0.2">
      <c r="A766" s="2" t="s">
        <v>39</v>
      </c>
      <c r="B766" s="2" t="s">
        <v>42</v>
      </c>
      <c r="C766" s="2" t="s">
        <v>6</v>
      </c>
      <c r="D766" s="2" t="s">
        <v>7</v>
      </c>
      <c r="E766" s="2" t="s">
        <v>8</v>
      </c>
      <c r="F766" s="2" t="s">
        <v>61</v>
      </c>
      <c r="G766" s="1">
        <v>2359.8000000000002</v>
      </c>
      <c r="H766" s="1">
        <v>652.04999999999995</v>
      </c>
      <c r="I766" s="4">
        <v>3</v>
      </c>
      <c r="J766" s="2" t="s">
        <v>68</v>
      </c>
      <c r="K766" s="1">
        <f>Tabelle4[[#This Row],[Menge kg Nges]]/1000</f>
        <v>2.3598000000000003</v>
      </c>
      <c r="L766" s="1">
        <f>Tabelle4[[#This Row],[Menge kg P2O5]]/1000</f>
        <v>0.65204999999999991</v>
      </c>
      <c r="M766" s="1">
        <f>Tabelle4[[#This Row],[Menge t Nges]]/Tabelle4[[#This Row],[Anzahl Lieferscheine]]</f>
        <v>0.78660000000000008</v>
      </c>
      <c r="N766" s="1">
        <f>Tabelle4[[#This Row],[Menge t P2O5]]/Tabelle4[[#This Row],[Anzahl Lieferscheine]]</f>
        <v>0.21734999999999996</v>
      </c>
    </row>
    <row r="767" spans="1:14" x14ac:dyDescent="0.2">
      <c r="A767" s="2" t="s">
        <v>39</v>
      </c>
      <c r="B767" s="2" t="s">
        <v>42</v>
      </c>
      <c r="C767" s="2" t="s">
        <v>6</v>
      </c>
      <c r="D767" s="2" t="s">
        <v>7</v>
      </c>
      <c r="E767" s="2" t="s">
        <v>9</v>
      </c>
      <c r="F767" s="2" t="s">
        <v>61</v>
      </c>
      <c r="G767" s="1">
        <v>145</v>
      </c>
      <c r="H767" s="1">
        <v>60</v>
      </c>
      <c r="I767" s="4">
        <v>1</v>
      </c>
      <c r="J767" s="2" t="s">
        <v>68</v>
      </c>
      <c r="K767" s="1">
        <f>Tabelle4[[#This Row],[Menge kg Nges]]/1000</f>
        <v>0.14499999999999999</v>
      </c>
      <c r="L767" s="1">
        <f>Tabelle4[[#This Row],[Menge kg P2O5]]/1000</f>
        <v>0.06</v>
      </c>
      <c r="M767" s="1">
        <f>Tabelle4[[#This Row],[Menge t Nges]]/Tabelle4[[#This Row],[Anzahl Lieferscheine]]</f>
        <v>0.14499999999999999</v>
      </c>
      <c r="N767" s="1">
        <f>Tabelle4[[#This Row],[Menge t P2O5]]/Tabelle4[[#This Row],[Anzahl Lieferscheine]]</f>
        <v>0.06</v>
      </c>
    </row>
    <row r="768" spans="1:14" x14ac:dyDescent="0.2">
      <c r="A768" s="2" t="s">
        <v>39</v>
      </c>
      <c r="B768" s="2" t="s">
        <v>42</v>
      </c>
      <c r="C768" s="2" t="s">
        <v>6</v>
      </c>
      <c r="D768" s="2" t="s">
        <v>7</v>
      </c>
      <c r="E768" s="2" t="s">
        <v>14</v>
      </c>
      <c r="F768" s="2" t="s">
        <v>61</v>
      </c>
      <c r="G768" s="1">
        <v>2555.6</v>
      </c>
      <c r="H768" s="1">
        <v>1148.3</v>
      </c>
      <c r="I768" s="4">
        <v>7</v>
      </c>
      <c r="J768" s="2" t="s">
        <v>68</v>
      </c>
      <c r="K768" s="1">
        <f>Tabelle4[[#This Row],[Menge kg Nges]]/1000</f>
        <v>2.5556000000000001</v>
      </c>
      <c r="L768" s="1">
        <f>Tabelle4[[#This Row],[Menge kg P2O5]]/1000</f>
        <v>1.1482999999999999</v>
      </c>
      <c r="M768" s="1">
        <f>Tabelle4[[#This Row],[Menge t Nges]]/Tabelle4[[#This Row],[Anzahl Lieferscheine]]</f>
        <v>0.36508571428571429</v>
      </c>
      <c r="N768" s="1">
        <f>Tabelle4[[#This Row],[Menge t P2O5]]/Tabelle4[[#This Row],[Anzahl Lieferscheine]]</f>
        <v>0.16404285714285713</v>
      </c>
    </row>
    <row r="769" spans="1:14" x14ac:dyDescent="0.2">
      <c r="A769" s="2" t="s">
        <v>39</v>
      </c>
      <c r="B769" s="2" t="s">
        <v>42</v>
      </c>
      <c r="C769" s="2" t="s">
        <v>6</v>
      </c>
      <c r="D769" s="2" t="s">
        <v>15</v>
      </c>
      <c r="E769" s="2" t="s">
        <v>18</v>
      </c>
      <c r="F769" s="2" t="s">
        <v>61</v>
      </c>
      <c r="G769" s="1">
        <v>504</v>
      </c>
      <c r="H769" s="1">
        <v>408</v>
      </c>
      <c r="I769" s="4">
        <v>4</v>
      </c>
      <c r="J769" s="2" t="s">
        <v>68</v>
      </c>
      <c r="K769" s="1">
        <f>Tabelle4[[#This Row],[Menge kg Nges]]/1000</f>
        <v>0.504</v>
      </c>
      <c r="L769" s="1">
        <f>Tabelle4[[#This Row],[Menge kg P2O5]]/1000</f>
        <v>0.40799999999999997</v>
      </c>
      <c r="M769" s="1">
        <f>Tabelle4[[#This Row],[Menge t Nges]]/Tabelle4[[#This Row],[Anzahl Lieferscheine]]</f>
        <v>0.126</v>
      </c>
      <c r="N769" s="1">
        <f>Tabelle4[[#This Row],[Menge t P2O5]]/Tabelle4[[#This Row],[Anzahl Lieferscheine]]</f>
        <v>0.10199999999999999</v>
      </c>
    </row>
    <row r="770" spans="1:14" x14ac:dyDescent="0.2">
      <c r="A770" s="2" t="s">
        <v>40</v>
      </c>
      <c r="B770" s="2" t="s">
        <v>29</v>
      </c>
      <c r="C770" s="2" t="s">
        <v>6</v>
      </c>
      <c r="D770" s="2" t="s">
        <v>7</v>
      </c>
      <c r="E770" s="2" t="s">
        <v>13</v>
      </c>
      <c r="F770" s="2" t="s">
        <v>61</v>
      </c>
      <c r="G770" s="1">
        <v>7575</v>
      </c>
      <c r="H770" s="1">
        <v>3535</v>
      </c>
      <c r="I770" s="4">
        <v>24</v>
      </c>
      <c r="J770" s="2" t="s">
        <v>68</v>
      </c>
      <c r="K770" s="1">
        <f>Tabelle4[[#This Row],[Menge kg Nges]]/1000</f>
        <v>7.5750000000000002</v>
      </c>
      <c r="L770" s="1">
        <f>Tabelle4[[#This Row],[Menge kg P2O5]]/1000</f>
        <v>3.5350000000000001</v>
      </c>
      <c r="M770" s="1">
        <f>Tabelle4[[#This Row],[Menge t Nges]]/Tabelle4[[#This Row],[Anzahl Lieferscheine]]</f>
        <v>0.31562499999999999</v>
      </c>
      <c r="N770" s="1">
        <f>Tabelle4[[#This Row],[Menge t P2O5]]/Tabelle4[[#This Row],[Anzahl Lieferscheine]]</f>
        <v>0.14729166666666668</v>
      </c>
    </row>
    <row r="771" spans="1:14" x14ac:dyDescent="0.2">
      <c r="A771" s="2" t="s">
        <v>40</v>
      </c>
      <c r="B771" s="2" t="s">
        <v>32</v>
      </c>
      <c r="C771" s="2" t="s">
        <v>6</v>
      </c>
      <c r="D771" s="2" t="s">
        <v>7</v>
      </c>
      <c r="E771" s="2" t="s">
        <v>13</v>
      </c>
      <c r="F771" s="2" t="s">
        <v>61</v>
      </c>
      <c r="G771" s="1">
        <v>45</v>
      </c>
      <c r="H771" s="1">
        <v>21</v>
      </c>
      <c r="I771" s="4">
        <v>1</v>
      </c>
      <c r="J771" s="2" t="s">
        <v>68</v>
      </c>
      <c r="K771" s="1">
        <f>Tabelle4[[#This Row],[Menge kg Nges]]/1000</f>
        <v>4.4999999999999998E-2</v>
      </c>
      <c r="L771" s="1">
        <f>Tabelle4[[#This Row],[Menge kg P2O5]]/1000</f>
        <v>2.1000000000000001E-2</v>
      </c>
      <c r="M771" s="1">
        <f>Tabelle4[[#This Row],[Menge t Nges]]/Tabelle4[[#This Row],[Anzahl Lieferscheine]]</f>
        <v>4.4999999999999998E-2</v>
      </c>
      <c r="N771" s="1">
        <f>Tabelle4[[#This Row],[Menge t P2O5]]/Tabelle4[[#This Row],[Anzahl Lieferscheine]]</f>
        <v>2.1000000000000001E-2</v>
      </c>
    </row>
    <row r="772" spans="1:14" x14ac:dyDescent="0.2">
      <c r="A772" s="2" t="s">
        <v>40</v>
      </c>
      <c r="B772" s="2" t="s">
        <v>32</v>
      </c>
      <c r="C772" s="2" t="s">
        <v>6</v>
      </c>
      <c r="D772" s="2" t="s">
        <v>15</v>
      </c>
      <c r="E772" s="2" t="s">
        <v>18</v>
      </c>
      <c r="F772" s="2" t="s">
        <v>61</v>
      </c>
      <c r="G772" s="1">
        <v>184.8</v>
      </c>
      <c r="H772" s="1">
        <v>149.6</v>
      </c>
      <c r="I772" s="4">
        <v>1</v>
      </c>
      <c r="J772" s="2" t="s">
        <v>68</v>
      </c>
      <c r="K772" s="1">
        <f>Tabelle4[[#This Row],[Menge kg Nges]]/1000</f>
        <v>0.18480000000000002</v>
      </c>
      <c r="L772" s="1">
        <f>Tabelle4[[#This Row],[Menge kg P2O5]]/1000</f>
        <v>0.14959999999999998</v>
      </c>
      <c r="M772" s="1">
        <f>Tabelle4[[#This Row],[Menge t Nges]]/Tabelle4[[#This Row],[Anzahl Lieferscheine]]</f>
        <v>0.18480000000000002</v>
      </c>
      <c r="N772" s="1">
        <f>Tabelle4[[#This Row],[Menge t P2O5]]/Tabelle4[[#This Row],[Anzahl Lieferscheine]]</f>
        <v>0.14959999999999998</v>
      </c>
    </row>
    <row r="773" spans="1:14" x14ac:dyDescent="0.2">
      <c r="A773" s="2" t="s">
        <v>40</v>
      </c>
      <c r="B773" s="2" t="s">
        <v>32</v>
      </c>
      <c r="C773" s="2" t="s">
        <v>6</v>
      </c>
      <c r="D773" s="2" t="s">
        <v>15</v>
      </c>
      <c r="E773" s="2" t="s">
        <v>21</v>
      </c>
      <c r="F773" s="2" t="s">
        <v>61</v>
      </c>
      <c r="G773" s="1">
        <v>1914</v>
      </c>
      <c r="H773" s="1">
        <v>990</v>
      </c>
      <c r="I773" s="4">
        <v>1</v>
      </c>
      <c r="J773" s="2" t="s">
        <v>68</v>
      </c>
      <c r="K773" s="1">
        <f>Tabelle4[[#This Row],[Menge kg Nges]]/1000</f>
        <v>1.9139999999999999</v>
      </c>
      <c r="L773" s="1">
        <f>Tabelle4[[#This Row],[Menge kg P2O5]]/1000</f>
        <v>0.99</v>
      </c>
      <c r="M773" s="1">
        <f>Tabelle4[[#This Row],[Menge t Nges]]/Tabelle4[[#This Row],[Anzahl Lieferscheine]]</f>
        <v>1.9139999999999999</v>
      </c>
      <c r="N773" s="1">
        <f>Tabelle4[[#This Row],[Menge t P2O5]]/Tabelle4[[#This Row],[Anzahl Lieferscheine]]</f>
        <v>0.99</v>
      </c>
    </row>
    <row r="774" spans="1:14" x14ac:dyDescent="0.2">
      <c r="A774" s="2" t="s">
        <v>40</v>
      </c>
      <c r="B774" s="2" t="s">
        <v>32</v>
      </c>
      <c r="C774" s="2" t="s">
        <v>25</v>
      </c>
      <c r="D774" s="2" t="s">
        <v>25</v>
      </c>
      <c r="E774" s="2" t="s">
        <v>26</v>
      </c>
      <c r="F774" s="2" t="s">
        <v>61</v>
      </c>
      <c r="G774" s="1">
        <v>3116.85</v>
      </c>
      <c r="H774" s="1">
        <v>922.63999999999987</v>
      </c>
      <c r="I774" s="4">
        <v>2</v>
      </c>
      <c r="J774" s="2" t="s">
        <v>68</v>
      </c>
      <c r="K774" s="1">
        <f>Tabelle4[[#This Row],[Menge kg Nges]]/1000</f>
        <v>3.1168499999999999</v>
      </c>
      <c r="L774" s="1">
        <f>Tabelle4[[#This Row],[Menge kg P2O5]]/1000</f>
        <v>0.9226399999999999</v>
      </c>
      <c r="M774" s="1">
        <f>Tabelle4[[#This Row],[Menge t Nges]]/Tabelle4[[#This Row],[Anzahl Lieferscheine]]</f>
        <v>1.5584249999999999</v>
      </c>
      <c r="N774" s="1">
        <f>Tabelle4[[#This Row],[Menge t P2O5]]/Tabelle4[[#This Row],[Anzahl Lieferscheine]]</f>
        <v>0.46131999999999995</v>
      </c>
    </row>
    <row r="775" spans="1:14" x14ac:dyDescent="0.2">
      <c r="A775" s="2" t="s">
        <v>40</v>
      </c>
      <c r="B775" s="2" t="s">
        <v>43</v>
      </c>
      <c r="C775" s="2" t="s">
        <v>6</v>
      </c>
      <c r="D775" s="2" t="s">
        <v>7</v>
      </c>
      <c r="E775" s="2" t="s">
        <v>13</v>
      </c>
      <c r="F775" s="2" t="s">
        <v>61</v>
      </c>
      <c r="G775" s="1">
        <v>198</v>
      </c>
      <c r="H775" s="1">
        <v>90</v>
      </c>
      <c r="I775" s="4">
        <v>1</v>
      </c>
      <c r="J775" s="2" t="s">
        <v>68</v>
      </c>
      <c r="K775" s="1">
        <f>Tabelle4[[#This Row],[Menge kg Nges]]/1000</f>
        <v>0.19800000000000001</v>
      </c>
      <c r="L775" s="1">
        <f>Tabelle4[[#This Row],[Menge kg P2O5]]/1000</f>
        <v>0.09</v>
      </c>
      <c r="M775" s="1">
        <f>Tabelle4[[#This Row],[Menge t Nges]]/Tabelle4[[#This Row],[Anzahl Lieferscheine]]</f>
        <v>0.19800000000000001</v>
      </c>
      <c r="N775" s="1">
        <f>Tabelle4[[#This Row],[Menge t P2O5]]/Tabelle4[[#This Row],[Anzahl Lieferscheine]]</f>
        <v>0.09</v>
      </c>
    </row>
    <row r="776" spans="1:14" x14ac:dyDescent="0.2">
      <c r="A776" s="2" t="s">
        <v>40</v>
      </c>
      <c r="B776" s="2" t="s">
        <v>43</v>
      </c>
      <c r="C776" s="2" t="s">
        <v>6</v>
      </c>
      <c r="D776" s="2" t="s">
        <v>15</v>
      </c>
      <c r="E776" s="2" t="s">
        <v>18</v>
      </c>
      <c r="F776" s="2" t="s">
        <v>61</v>
      </c>
      <c r="G776" s="1">
        <v>100.8</v>
      </c>
      <c r="H776" s="1">
        <v>81.599999999999994</v>
      </c>
      <c r="I776" s="4">
        <v>1</v>
      </c>
      <c r="J776" s="2" t="s">
        <v>68</v>
      </c>
      <c r="K776" s="1">
        <f>Tabelle4[[#This Row],[Menge kg Nges]]/1000</f>
        <v>0.1008</v>
      </c>
      <c r="L776" s="1">
        <f>Tabelle4[[#This Row],[Menge kg P2O5]]/1000</f>
        <v>8.1599999999999992E-2</v>
      </c>
      <c r="M776" s="1">
        <f>Tabelle4[[#This Row],[Menge t Nges]]/Tabelle4[[#This Row],[Anzahl Lieferscheine]]</f>
        <v>0.1008</v>
      </c>
      <c r="N776" s="1">
        <f>Tabelle4[[#This Row],[Menge t P2O5]]/Tabelle4[[#This Row],[Anzahl Lieferscheine]]</f>
        <v>8.1599999999999992E-2</v>
      </c>
    </row>
    <row r="777" spans="1:14" x14ac:dyDescent="0.2">
      <c r="A777" s="2" t="s">
        <v>40</v>
      </c>
      <c r="B777" s="2" t="s">
        <v>36</v>
      </c>
      <c r="C777" s="2" t="s">
        <v>6</v>
      </c>
      <c r="D777" s="2" t="s">
        <v>7</v>
      </c>
      <c r="E777" s="2" t="s">
        <v>9</v>
      </c>
      <c r="F777" s="2" t="s">
        <v>61</v>
      </c>
      <c r="G777" s="1">
        <v>374</v>
      </c>
      <c r="H777" s="1">
        <v>154.5</v>
      </c>
      <c r="I777" s="4">
        <v>3</v>
      </c>
      <c r="J777" s="2" t="s">
        <v>68</v>
      </c>
      <c r="K777" s="1">
        <f>Tabelle4[[#This Row],[Menge kg Nges]]/1000</f>
        <v>0.374</v>
      </c>
      <c r="L777" s="1">
        <f>Tabelle4[[#This Row],[Menge kg P2O5]]/1000</f>
        <v>0.1545</v>
      </c>
      <c r="M777" s="1">
        <f>Tabelle4[[#This Row],[Menge t Nges]]/Tabelle4[[#This Row],[Anzahl Lieferscheine]]</f>
        <v>0.12466666666666666</v>
      </c>
      <c r="N777" s="1">
        <f>Tabelle4[[#This Row],[Menge t P2O5]]/Tabelle4[[#This Row],[Anzahl Lieferscheine]]</f>
        <v>5.1499999999999997E-2</v>
      </c>
    </row>
    <row r="778" spans="1:14" x14ac:dyDescent="0.2">
      <c r="A778" s="2" t="s">
        <v>40</v>
      </c>
      <c r="B778" s="2" t="s">
        <v>36</v>
      </c>
      <c r="C778" s="2" t="s">
        <v>6</v>
      </c>
      <c r="D778" s="2" t="s">
        <v>7</v>
      </c>
      <c r="E778" s="2" t="s">
        <v>12</v>
      </c>
      <c r="F778" s="2" t="s">
        <v>61</v>
      </c>
      <c r="G778" s="1">
        <v>225</v>
      </c>
      <c r="H778" s="1">
        <v>82.5</v>
      </c>
      <c r="I778" s="4">
        <v>1</v>
      </c>
      <c r="J778" s="2" t="s">
        <v>68</v>
      </c>
      <c r="K778" s="1">
        <f>Tabelle4[[#This Row],[Menge kg Nges]]/1000</f>
        <v>0.22500000000000001</v>
      </c>
      <c r="L778" s="1">
        <f>Tabelle4[[#This Row],[Menge kg P2O5]]/1000</f>
        <v>8.2500000000000004E-2</v>
      </c>
      <c r="M778" s="1">
        <f>Tabelle4[[#This Row],[Menge t Nges]]/Tabelle4[[#This Row],[Anzahl Lieferscheine]]</f>
        <v>0.22500000000000001</v>
      </c>
      <c r="N778" s="1">
        <f>Tabelle4[[#This Row],[Menge t P2O5]]/Tabelle4[[#This Row],[Anzahl Lieferscheine]]</f>
        <v>8.2500000000000004E-2</v>
      </c>
    </row>
    <row r="779" spans="1:14" x14ac:dyDescent="0.2">
      <c r="A779" s="2" t="s">
        <v>40</v>
      </c>
      <c r="B779" s="2" t="s">
        <v>36</v>
      </c>
      <c r="C779" s="2" t="s">
        <v>6</v>
      </c>
      <c r="D779" s="2" t="s">
        <v>7</v>
      </c>
      <c r="E779" s="2" t="s">
        <v>13</v>
      </c>
      <c r="F779" s="2" t="s">
        <v>61</v>
      </c>
      <c r="G779" s="1">
        <v>5340.5</v>
      </c>
      <c r="H779" s="1">
        <v>2801.1000000000004</v>
      </c>
      <c r="I779" s="4">
        <v>54</v>
      </c>
      <c r="J779" s="2" t="s">
        <v>68</v>
      </c>
      <c r="K779" s="1">
        <f>Tabelle4[[#This Row],[Menge kg Nges]]/1000</f>
        <v>5.3404999999999996</v>
      </c>
      <c r="L779" s="1">
        <f>Tabelle4[[#This Row],[Menge kg P2O5]]/1000</f>
        <v>2.8011000000000004</v>
      </c>
      <c r="M779" s="1">
        <f>Tabelle4[[#This Row],[Menge t Nges]]/Tabelle4[[#This Row],[Anzahl Lieferscheine]]</f>
        <v>9.8898148148148138E-2</v>
      </c>
      <c r="N779" s="1">
        <f>Tabelle4[[#This Row],[Menge t P2O5]]/Tabelle4[[#This Row],[Anzahl Lieferscheine]]</f>
        <v>5.1872222222222229E-2</v>
      </c>
    </row>
    <row r="780" spans="1:14" x14ac:dyDescent="0.2">
      <c r="A780" s="2" t="s">
        <v>40</v>
      </c>
      <c r="B780" s="2" t="s">
        <v>36</v>
      </c>
      <c r="C780" s="2" t="s">
        <v>6</v>
      </c>
      <c r="D780" s="2" t="s">
        <v>7</v>
      </c>
      <c r="E780" s="2" t="s">
        <v>14</v>
      </c>
      <c r="F780" s="2" t="s">
        <v>61</v>
      </c>
      <c r="G780" s="1">
        <v>157.94999999999999</v>
      </c>
      <c r="H780" s="1">
        <v>62.400000000000006</v>
      </c>
      <c r="I780" s="4">
        <v>2</v>
      </c>
      <c r="J780" s="2" t="s">
        <v>68</v>
      </c>
      <c r="K780" s="1">
        <f>Tabelle4[[#This Row],[Menge kg Nges]]/1000</f>
        <v>0.15794999999999998</v>
      </c>
      <c r="L780" s="1">
        <f>Tabelle4[[#This Row],[Menge kg P2O5]]/1000</f>
        <v>6.2400000000000004E-2</v>
      </c>
      <c r="M780" s="1">
        <f>Tabelle4[[#This Row],[Menge t Nges]]/Tabelle4[[#This Row],[Anzahl Lieferscheine]]</f>
        <v>7.897499999999999E-2</v>
      </c>
      <c r="N780" s="1">
        <f>Tabelle4[[#This Row],[Menge t P2O5]]/Tabelle4[[#This Row],[Anzahl Lieferscheine]]</f>
        <v>3.1200000000000002E-2</v>
      </c>
    </row>
    <row r="781" spans="1:14" x14ac:dyDescent="0.2">
      <c r="A781" s="2" t="s">
        <v>40</v>
      </c>
      <c r="B781" s="2" t="s">
        <v>47</v>
      </c>
      <c r="C781" s="2" t="s">
        <v>6</v>
      </c>
      <c r="D781" s="2" t="s">
        <v>7</v>
      </c>
      <c r="E781" s="2" t="s">
        <v>12</v>
      </c>
      <c r="F781" s="2" t="s">
        <v>61</v>
      </c>
      <c r="G781" s="1">
        <v>155.65</v>
      </c>
      <c r="H781" s="1">
        <v>68.2</v>
      </c>
      <c r="I781" s="4">
        <v>1</v>
      </c>
      <c r="J781" s="2" t="s">
        <v>68</v>
      </c>
      <c r="K781" s="1">
        <f>Tabelle4[[#This Row],[Menge kg Nges]]/1000</f>
        <v>0.15565000000000001</v>
      </c>
      <c r="L781" s="1">
        <f>Tabelle4[[#This Row],[Menge kg P2O5]]/1000</f>
        <v>6.8199999999999997E-2</v>
      </c>
      <c r="M781" s="1">
        <f>Tabelle4[[#This Row],[Menge t Nges]]/Tabelle4[[#This Row],[Anzahl Lieferscheine]]</f>
        <v>0.15565000000000001</v>
      </c>
      <c r="N781" s="1">
        <f>Tabelle4[[#This Row],[Menge t P2O5]]/Tabelle4[[#This Row],[Anzahl Lieferscheine]]</f>
        <v>6.8199999999999997E-2</v>
      </c>
    </row>
    <row r="782" spans="1:14" x14ac:dyDescent="0.2">
      <c r="A782" s="2" t="s">
        <v>40</v>
      </c>
      <c r="B782" s="2" t="s">
        <v>34</v>
      </c>
      <c r="C782" s="2" t="s">
        <v>25</v>
      </c>
      <c r="D782" s="2" t="s">
        <v>25</v>
      </c>
      <c r="E782" s="2" t="s">
        <v>26</v>
      </c>
      <c r="F782" s="2" t="s">
        <v>61</v>
      </c>
      <c r="G782" s="1">
        <v>0</v>
      </c>
      <c r="H782" s="1">
        <v>84</v>
      </c>
      <c r="I782" s="4">
        <v>1</v>
      </c>
      <c r="J782" s="2" t="s">
        <v>68</v>
      </c>
      <c r="K782" s="1">
        <f>Tabelle4[[#This Row],[Menge kg Nges]]/1000</f>
        <v>0</v>
      </c>
      <c r="L782" s="1">
        <f>Tabelle4[[#This Row],[Menge kg P2O5]]/1000</f>
        <v>8.4000000000000005E-2</v>
      </c>
      <c r="M782" s="1">
        <f>Tabelle4[[#This Row],[Menge t Nges]]/Tabelle4[[#This Row],[Anzahl Lieferscheine]]</f>
        <v>0</v>
      </c>
      <c r="N782" s="1">
        <f>Tabelle4[[#This Row],[Menge t P2O5]]/Tabelle4[[#This Row],[Anzahl Lieferscheine]]</f>
        <v>8.4000000000000005E-2</v>
      </c>
    </row>
    <row r="783" spans="1:14" x14ac:dyDescent="0.2">
      <c r="A783" s="2" t="s">
        <v>40</v>
      </c>
      <c r="B783" s="2" t="s">
        <v>37</v>
      </c>
      <c r="C783" s="2" t="s">
        <v>6</v>
      </c>
      <c r="D783" s="2" t="s">
        <v>7</v>
      </c>
      <c r="E783" s="2" t="s">
        <v>8</v>
      </c>
      <c r="F783" s="2" t="s">
        <v>61</v>
      </c>
      <c r="G783" s="1">
        <v>142.4</v>
      </c>
      <c r="H783" s="1">
        <v>61.6</v>
      </c>
      <c r="I783" s="4">
        <v>1</v>
      </c>
      <c r="J783" s="2" t="s">
        <v>68</v>
      </c>
      <c r="K783" s="1">
        <f>Tabelle4[[#This Row],[Menge kg Nges]]/1000</f>
        <v>0.1424</v>
      </c>
      <c r="L783" s="1">
        <f>Tabelle4[[#This Row],[Menge kg P2O5]]/1000</f>
        <v>6.1600000000000002E-2</v>
      </c>
      <c r="M783" s="1">
        <f>Tabelle4[[#This Row],[Menge t Nges]]/Tabelle4[[#This Row],[Anzahl Lieferscheine]]</f>
        <v>0.1424</v>
      </c>
      <c r="N783" s="1">
        <f>Tabelle4[[#This Row],[Menge t P2O5]]/Tabelle4[[#This Row],[Anzahl Lieferscheine]]</f>
        <v>6.1600000000000002E-2</v>
      </c>
    </row>
    <row r="784" spans="1:14" x14ac:dyDescent="0.2">
      <c r="A784" s="2" t="s">
        <v>40</v>
      </c>
      <c r="B784" s="2" t="s">
        <v>37</v>
      </c>
      <c r="C784" s="2" t="s">
        <v>6</v>
      </c>
      <c r="D784" s="2" t="s">
        <v>7</v>
      </c>
      <c r="E784" s="2" t="s">
        <v>9</v>
      </c>
      <c r="F784" s="2" t="s">
        <v>61</v>
      </c>
      <c r="G784" s="1">
        <v>2319</v>
      </c>
      <c r="H784" s="1">
        <v>950.7</v>
      </c>
      <c r="I784" s="4">
        <v>10</v>
      </c>
      <c r="J784" s="2" t="s">
        <v>68</v>
      </c>
      <c r="K784" s="1">
        <f>Tabelle4[[#This Row],[Menge kg Nges]]/1000</f>
        <v>2.319</v>
      </c>
      <c r="L784" s="1">
        <f>Tabelle4[[#This Row],[Menge kg P2O5]]/1000</f>
        <v>0.9507000000000001</v>
      </c>
      <c r="M784" s="1">
        <f>Tabelle4[[#This Row],[Menge t Nges]]/Tabelle4[[#This Row],[Anzahl Lieferscheine]]</f>
        <v>0.2319</v>
      </c>
      <c r="N784" s="1">
        <f>Tabelle4[[#This Row],[Menge t P2O5]]/Tabelle4[[#This Row],[Anzahl Lieferscheine]]</f>
        <v>9.5070000000000016E-2</v>
      </c>
    </row>
    <row r="785" spans="1:14" x14ac:dyDescent="0.2">
      <c r="A785" s="2" t="s">
        <v>40</v>
      </c>
      <c r="B785" s="2" t="s">
        <v>37</v>
      </c>
      <c r="C785" s="2" t="s">
        <v>6</v>
      </c>
      <c r="D785" s="2" t="s">
        <v>7</v>
      </c>
      <c r="E785" s="2" t="s">
        <v>11</v>
      </c>
      <c r="F785" s="2" t="s">
        <v>61</v>
      </c>
      <c r="G785" s="1">
        <v>446.5</v>
      </c>
      <c r="H785" s="1">
        <v>303.5</v>
      </c>
      <c r="I785" s="4">
        <v>2</v>
      </c>
      <c r="J785" s="2" t="s">
        <v>68</v>
      </c>
      <c r="K785" s="1">
        <f>Tabelle4[[#This Row],[Menge kg Nges]]/1000</f>
        <v>0.44650000000000001</v>
      </c>
      <c r="L785" s="1">
        <f>Tabelle4[[#This Row],[Menge kg P2O5]]/1000</f>
        <v>0.30349999999999999</v>
      </c>
      <c r="M785" s="1">
        <f>Tabelle4[[#This Row],[Menge t Nges]]/Tabelle4[[#This Row],[Anzahl Lieferscheine]]</f>
        <v>0.22325</v>
      </c>
      <c r="N785" s="1">
        <f>Tabelle4[[#This Row],[Menge t P2O5]]/Tabelle4[[#This Row],[Anzahl Lieferscheine]]</f>
        <v>0.15175</v>
      </c>
    </row>
    <row r="786" spans="1:14" x14ac:dyDescent="0.2">
      <c r="A786" s="2" t="s">
        <v>40</v>
      </c>
      <c r="B786" s="2" t="s">
        <v>37</v>
      </c>
      <c r="C786" s="2" t="s">
        <v>6</v>
      </c>
      <c r="D786" s="2" t="s">
        <v>7</v>
      </c>
      <c r="E786" s="2" t="s">
        <v>12</v>
      </c>
      <c r="F786" s="2" t="s">
        <v>61</v>
      </c>
      <c r="G786" s="1">
        <v>29023.119999999999</v>
      </c>
      <c r="H786" s="1">
        <v>11395.879999999997</v>
      </c>
      <c r="I786" s="4">
        <v>94</v>
      </c>
      <c r="J786" s="2" t="s">
        <v>68</v>
      </c>
      <c r="K786" s="1">
        <f>Tabelle4[[#This Row],[Menge kg Nges]]/1000</f>
        <v>29.023119999999999</v>
      </c>
      <c r="L786" s="1">
        <f>Tabelle4[[#This Row],[Menge kg P2O5]]/1000</f>
        <v>11.395879999999998</v>
      </c>
      <c r="M786" s="1">
        <f>Tabelle4[[#This Row],[Menge t Nges]]/Tabelle4[[#This Row],[Anzahl Lieferscheine]]</f>
        <v>0.30875659574468084</v>
      </c>
      <c r="N786" s="1">
        <f>Tabelle4[[#This Row],[Menge t P2O5]]/Tabelle4[[#This Row],[Anzahl Lieferscheine]]</f>
        <v>0.12123276595744679</v>
      </c>
    </row>
    <row r="787" spans="1:14" x14ac:dyDescent="0.2">
      <c r="A787" s="2" t="s">
        <v>40</v>
      </c>
      <c r="B787" s="2" t="s">
        <v>37</v>
      </c>
      <c r="C787" s="2" t="s">
        <v>6</v>
      </c>
      <c r="D787" s="2" t="s">
        <v>7</v>
      </c>
      <c r="E787" s="2" t="s">
        <v>13</v>
      </c>
      <c r="F787" s="2" t="s">
        <v>61</v>
      </c>
      <c r="G787" s="1">
        <v>9032.2000000000007</v>
      </c>
      <c r="H787" s="1">
        <v>5051.3</v>
      </c>
      <c r="I787" s="4">
        <v>45</v>
      </c>
      <c r="J787" s="2" t="s">
        <v>68</v>
      </c>
      <c r="K787" s="1">
        <f>Tabelle4[[#This Row],[Menge kg Nges]]/1000</f>
        <v>9.0322000000000013</v>
      </c>
      <c r="L787" s="1">
        <f>Tabelle4[[#This Row],[Menge kg P2O5]]/1000</f>
        <v>5.0513000000000003</v>
      </c>
      <c r="M787" s="1">
        <f>Tabelle4[[#This Row],[Menge t Nges]]/Tabelle4[[#This Row],[Anzahl Lieferscheine]]</f>
        <v>0.20071555555555559</v>
      </c>
      <c r="N787" s="1">
        <f>Tabelle4[[#This Row],[Menge t P2O5]]/Tabelle4[[#This Row],[Anzahl Lieferscheine]]</f>
        <v>0.11225111111111112</v>
      </c>
    </row>
    <row r="788" spans="1:14" x14ac:dyDescent="0.2">
      <c r="A788" s="2" t="s">
        <v>40</v>
      </c>
      <c r="B788" s="2" t="s">
        <v>37</v>
      </c>
      <c r="C788" s="2" t="s">
        <v>6</v>
      </c>
      <c r="D788" s="2" t="s">
        <v>7</v>
      </c>
      <c r="E788" s="2" t="s">
        <v>14</v>
      </c>
      <c r="F788" s="2" t="s">
        <v>61</v>
      </c>
      <c r="G788" s="1">
        <v>7712.0000000000009</v>
      </c>
      <c r="H788" s="1">
        <v>3398.1</v>
      </c>
      <c r="I788" s="4">
        <v>44</v>
      </c>
      <c r="J788" s="2" t="s">
        <v>68</v>
      </c>
      <c r="K788" s="1">
        <f>Tabelle4[[#This Row],[Menge kg Nges]]/1000</f>
        <v>7.7120000000000006</v>
      </c>
      <c r="L788" s="1">
        <f>Tabelle4[[#This Row],[Menge kg P2O5]]/1000</f>
        <v>3.3980999999999999</v>
      </c>
      <c r="M788" s="1">
        <f>Tabelle4[[#This Row],[Menge t Nges]]/Tabelle4[[#This Row],[Anzahl Lieferscheine]]</f>
        <v>0.17527272727272727</v>
      </c>
      <c r="N788" s="1">
        <f>Tabelle4[[#This Row],[Menge t P2O5]]/Tabelle4[[#This Row],[Anzahl Lieferscheine]]</f>
        <v>7.7229545454545453E-2</v>
      </c>
    </row>
    <row r="789" spans="1:14" x14ac:dyDescent="0.2">
      <c r="A789" s="2" t="s">
        <v>40</v>
      </c>
      <c r="B789" s="2" t="s">
        <v>37</v>
      </c>
      <c r="C789" s="2" t="s">
        <v>6</v>
      </c>
      <c r="D789" s="2" t="s">
        <v>15</v>
      </c>
      <c r="E789" s="2" t="s">
        <v>8</v>
      </c>
      <c r="F789" s="2" t="s">
        <v>61</v>
      </c>
      <c r="G789" s="1">
        <v>147.36000000000001</v>
      </c>
      <c r="H789" s="1">
        <v>86.399999999999991</v>
      </c>
      <c r="I789" s="4">
        <v>5</v>
      </c>
      <c r="J789" s="2" t="s">
        <v>68</v>
      </c>
      <c r="K789" s="1">
        <f>Tabelle4[[#This Row],[Menge kg Nges]]/1000</f>
        <v>0.14736000000000002</v>
      </c>
      <c r="L789" s="1">
        <f>Tabelle4[[#This Row],[Menge kg P2O5]]/1000</f>
        <v>8.6399999999999991E-2</v>
      </c>
      <c r="M789" s="1">
        <f>Tabelle4[[#This Row],[Menge t Nges]]/Tabelle4[[#This Row],[Anzahl Lieferscheine]]</f>
        <v>2.9472000000000005E-2</v>
      </c>
      <c r="N789" s="1">
        <f>Tabelle4[[#This Row],[Menge t P2O5]]/Tabelle4[[#This Row],[Anzahl Lieferscheine]]</f>
        <v>1.7279999999999997E-2</v>
      </c>
    </row>
    <row r="790" spans="1:14" x14ac:dyDescent="0.2">
      <c r="A790" s="2" t="s">
        <v>40</v>
      </c>
      <c r="B790" s="2" t="s">
        <v>37</v>
      </c>
      <c r="C790" s="2" t="s">
        <v>6</v>
      </c>
      <c r="D790" s="2" t="s">
        <v>15</v>
      </c>
      <c r="E790" s="2" t="s">
        <v>16</v>
      </c>
      <c r="F790" s="2" t="s">
        <v>61</v>
      </c>
      <c r="G790" s="1">
        <v>257.39999999999998</v>
      </c>
      <c r="H790" s="1">
        <v>234</v>
      </c>
      <c r="I790" s="4">
        <v>1</v>
      </c>
      <c r="J790" s="2" t="s">
        <v>68</v>
      </c>
      <c r="K790" s="1">
        <f>Tabelle4[[#This Row],[Menge kg Nges]]/1000</f>
        <v>0.25739999999999996</v>
      </c>
      <c r="L790" s="1">
        <f>Tabelle4[[#This Row],[Menge kg P2O5]]/1000</f>
        <v>0.23400000000000001</v>
      </c>
      <c r="M790" s="1">
        <f>Tabelle4[[#This Row],[Menge t Nges]]/Tabelle4[[#This Row],[Anzahl Lieferscheine]]</f>
        <v>0.25739999999999996</v>
      </c>
      <c r="N790" s="1">
        <f>Tabelle4[[#This Row],[Menge t P2O5]]/Tabelle4[[#This Row],[Anzahl Lieferscheine]]</f>
        <v>0.23400000000000001</v>
      </c>
    </row>
    <row r="791" spans="1:14" x14ac:dyDescent="0.2">
      <c r="A791" s="2" t="s">
        <v>40</v>
      </c>
      <c r="B791" s="2" t="s">
        <v>37</v>
      </c>
      <c r="C791" s="2" t="s">
        <v>6</v>
      </c>
      <c r="D791" s="2" t="s">
        <v>15</v>
      </c>
      <c r="E791" s="2" t="s">
        <v>18</v>
      </c>
      <c r="F791" s="2" t="s">
        <v>61</v>
      </c>
      <c r="G791" s="1">
        <v>20</v>
      </c>
      <c r="H791" s="1">
        <v>10</v>
      </c>
      <c r="I791" s="4">
        <v>1</v>
      </c>
      <c r="J791" s="2" t="s">
        <v>68</v>
      </c>
      <c r="K791" s="1">
        <f>Tabelle4[[#This Row],[Menge kg Nges]]/1000</f>
        <v>0.02</v>
      </c>
      <c r="L791" s="1">
        <f>Tabelle4[[#This Row],[Menge kg P2O5]]/1000</f>
        <v>0.01</v>
      </c>
      <c r="M791" s="1">
        <f>Tabelle4[[#This Row],[Menge t Nges]]/Tabelle4[[#This Row],[Anzahl Lieferscheine]]</f>
        <v>0.02</v>
      </c>
      <c r="N791" s="1">
        <f>Tabelle4[[#This Row],[Menge t P2O5]]/Tabelle4[[#This Row],[Anzahl Lieferscheine]]</f>
        <v>0.01</v>
      </c>
    </row>
    <row r="792" spans="1:14" x14ac:dyDescent="0.2">
      <c r="A792" s="2" t="s">
        <v>40</v>
      </c>
      <c r="B792" s="2" t="s">
        <v>37</v>
      </c>
      <c r="C792" s="2" t="s">
        <v>6</v>
      </c>
      <c r="D792" s="2" t="s">
        <v>15</v>
      </c>
      <c r="E792" s="2" t="s">
        <v>9</v>
      </c>
      <c r="F792" s="2" t="s">
        <v>61</v>
      </c>
      <c r="G792" s="1">
        <v>58.88</v>
      </c>
      <c r="H792" s="1">
        <v>38.4</v>
      </c>
      <c r="I792" s="4">
        <v>1</v>
      </c>
      <c r="J792" s="2" t="s">
        <v>68</v>
      </c>
      <c r="K792" s="1">
        <f>Tabelle4[[#This Row],[Menge kg Nges]]/1000</f>
        <v>5.8880000000000002E-2</v>
      </c>
      <c r="L792" s="1">
        <f>Tabelle4[[#This Row],[Menge kg P2O5]]/1000</f>
        <v>3.8399999999999997E-2</v>
      </c>
      <c r="M792" s="1">
        <f>Tabelle4[[#This Row],[Menge t Nges]]/Tabelle4[[#This Row],[Anzahl Lieferscheine]]</f>
        <v>5.8880000000000002E-2</v>
      </c>
      <c r="N792" s="1">
        <f>Tabelle4[[#This Row],[Menge t P2O5]]/Tabelle4[[#This Row],[Anzahl Lieferscheine]]</f>
        <v>3.8399999999999997E-2</v>
      </c>
    </row>
    <row r="793" spans="1:14" x14ac:dyDescent="0.2">
      <c r="A793" s="2" t="s">
        <v>40</v>
      </c>
      <c r="B793" s="2" t="s">
        <v>37</v>
      </c>
      <c r="C793" s="2" t="s">
        <v>6</v>
      </c>
      <c r="D793" s="2" t="s">
        <v>15</v>
      </c>
      <c r="E793" s="2" t="s">
        <v>24</v>
      </c>
      <c r="F793" s="2" t="s">
        <v>61</v>
      </c>
      <c r="G793" s="1">
        <v>1400</v>
      </c>
      <c r="H793" s="1">
        <v>1150</v>
      </c>
      <c r="I793" s="4">
        <v>1</v>
      </c>
      <c r="J793" s="2" t="s">
        <v>68</v>
      </c>
      <c r="K793" s="1">
        <f>Tabelle4[[#This Row],[Menge kg Nges]]/1000</f>
        <v>1.4</v>
      </c>
      <c r="L793" s="1">
        <f>Tabelle4[[#This Row],[Menge kg P2O5]]/1000</f>
        <v>1.1499999999999999</v>
      </c>
      <c r="M793" s="1">
        <f>Tabelle4[[#This Row],[Menge t Nges]]/Tabelle4[[#This Row],[Anzahl Lieferscheine]]</f>
        <v>1.4</v>
      </c>
      <c r="N793" s="1">
        <f>Tabelle4[[#This Row],[Menge t P2O5]]/Tabelle4[[#This Row],[Anzahl Lieferscheine]]</f>
        <v>1.1499999999999999</v>
      </c>
    </row>
    <row r="794" spans="1:14" x14ac:dyDescent="0.2">
      <c r="A794" s="2" t="s">
        <v>40</v>
      </c>
      <c r="B794" s="2" t="s">
        <v>37</v>
      </c>
      <c r="C794" s="2" t="s">
        <v>25</v>
      </c>
      <c r="D794" s="2" t="s">
        <v>25</v>
      </c>
      <c r="E794" s="2" t="s">
        <v>26</v>
      </c>
      <c r="F794" s="2" t="s">
        <v>61</v>
      </c>
      <c r="G794" s="1">
        <v>0</v>
      </c>
      <c r="H794" s="1">
        <v>688</v>
      </c>
      <c r="I794" s="4">
        <v>10</v>
      </c>
      <c r="J794" s="2" t="s">
        <v>68</v>
      </c>
      <c r="K794" s="1">
        <f>Tabelle4[[#This Row],[Menge kg Nges]]/1000</f>
        <v>0</v>
      </c>
      <c r="L794" s="1">
        <f>Tabelle4[[#This Row],[Menge kg P2O5]]/1000</f>
        <v>0.68799999999999994</v>
      </c>
      <c r="M794" s="1">
        <f>Tabelle4[[#This Row],[Menge t Nges]]/Tabelle4[[#This Row],[Anzahl Lieferscheine]]</f>
        <v>0</v>
      </c>
      <c r="N794" s="1">
        <f>Tabelle4[[#This Row],[Menge t P2O5]]/Tabelle4[[#This Row],[Anzahl Lieferscheine]]</f>
        <v>6.88E-2</v>
      </c>
    </row>
    <row r="795" spans="1:14" x14ac:dyDescent="0.2">
      <c r="A795" s="2" t="s">
        <v>40</v>
      </c>
      <c r="B795" s="2" t="s">
        <v>38</v>
      </c>
      <c r="C795" s="2" t="s">
        <v>6</v>
      </c>
      <c r="D795" s="2" t="s">
        <v>7</v>
      </c>
      <c r="E795" s="2" t="s">
        <v>9</v>
      </c>
      <c r="F795" s="2" t="s">
        <v>61</v>
      </c>
      <c r="G795" s="1">
        <v>476.49999999999994</v>
      </c>
      <c r="H795" s="1">
        <v>200.99999999999997</v>
      </c>
      <c r="I795" s="4">
        <v>3</v>
      </c>
      <c r="J795" s="2" t="s">
        <v>68</v>
      </c>
      <c r="K795" s="1">
        <f>Tabelle4[[#This Row],[Menge kg Nges]]/1000</f>
        <v>0.47649999999999992</v>
      </c>
      <c r="L795" s="1">
        <f>Tabelle4[[#This Row],[Menge kg P2O5]]/1000</f>
        <v>0.20099999999999998</v>
      </c>
      <c r="M795" s="1">
        <f>Tabelle4[[#This Row],[Menge t Nges]]/Tabelle4[[#This Row],[Anzahl Lieferscheine]]</f>
        <v>0.1588333333333333</v>
      </c>
      <c r="N795" s="1">
        <f>Tabelle4[[#This Row],[Menge t P2O5]]/Tabelle4[[#This Row],[Anzahl Lieferscheine]]</f>
        <v>6.699999999999999E-2</v>
      </c>
    </row>
    <row r="796" spans="1:14" x14ac:dyDescent="0.2">
      <c r="A796" s="2" t="s">
        <v>40</v>
      </c>
      <c r="B796" s="2" t="s">
        <v>38</v>
      </c>
      <c r="C796" s="2" t="s">
        <v>6</v>
      </c>
      <c r="D796" s="2" t="s">
        <v>7</v>
      </c>
      <c r="E796" s="2" t="s">
        <v>12</v>
      </c>
      <c r="F796" s="2" t="s">
        <v>61</v>
      </c>
      <c r="G796" s="1">
        <v>2001</v>
      </c>
      <c r="H796" s="1">
        <v>879.8</v>
      </c>
      <c r="I796" s="4">
        <v>2</v>
      </c>
      <c r="J796" s="2" t="s">
        <v>68</v>
      </c>
      <c r="K796" s="1">
        <f>Tabelle4[[#This Row],[Menge kg Nges]]/1000</f>
        <v>2.0009999999999999</v>
      </c>
      <c r="L796" s="1">
        <f>Tabelle4[[#This Row],[Menge kg P2O5]]/1000</f>
        <v>0.87979999999999992</v>
      </c>
      <c r="M796" s="1">
        <f>Tabelle4[[#This Row],[Menge t Nges]]/Tabelle4[[#This Row],[Anzahl Lieferscheine]]</f>
        <v>1.0004999999999999</v>
      </c>
      <c r="N796" s="1">
        <f>Tabelle4[[#This Row],[Menge t P2O5]]/Tabelle4[[#This Row],[Anzahl Lieferscheine]]</f>
        <v>0.43989999999999996</v>
      </c>
    </row>
    <row r="797" spans="1:14" x14ac:dyDescent="0.2">
      <c r="A797" s="2" t="s">
        <v>40</v>
      </c>
      <c r="B797" s="2" t="s">
        <v>38</v>
      </c>
      <c r="C797" s="2" t="s">
        <v>6</v>
      </c>
      <c r="D797" s="2" t="s">
        <v>7</v>
      </c>
      <c r="E797" s="2" t="s">
        <v>14</v>
      </c>
      <c r="F797" s="2" t="s">
        <v>61</v>
      </c>
      <c r="G797" s="1">
        <v>1620</v>
      </c>
      <c r="H797" s="1">
        <v>810</v>
      </c>
      <c r="I797" s="4">
        <v>3</v>
      </c>
      <c r="J797" s="2" t="s">
        <v>68</v>
      </c>
      <c r="K797" s="1">
        <f>Tabelle4[[#This Row],[Menge kg Nges]]/1000</f>
        <v>1.62</v>
      </c>
      <c r="L797" s="1">
        <f>Tabelle4[[#This Row],[Menge kg P2O5]]/1000</f>
        <v>0.81</v>
      </c>
      <c r="M797" s="1">
        <f>Tabelle4[[#This Row],[Menge t Nges]]/Tabelle4[[#This Row],[Anzahl Lieferscheine]]</f>
        <v>0.54</v>
      </c>
      <c r="N797" s="1">
        <f>Tabelle4[[#This Row],[Menge t P2O5]]/Tabelle4[[#This Row],[Anzahl Lieferscheine]]</f>
        <v>0.27</v>
      </c>
    </row>
    <row r="798" spans="1:14" x14ac:dyDescent="0.2">
      <c r="A798" s="2" t="s">
        <v>40</v>
      </c>
      <c r="B798" s="2" t="s">
        <v>38</v>
      </c>
      <c r="C798" s="2" t="s">
        <v>6</v>
      </c>
      <c r="D798" s="2" t="s">
        <v>15</v>
      </c>
      <c r="E798" s="2" t="s">
        <v>16</v>
      </c>
      <c r="F798" s="2" t="s">
        <v>61</v>
      </c>
      <c r="G798" s="1">
        <v>2704.8</v>
      </c>
      <c r="H798" s="1">
        <v>2442.6000000000004</v>
      </c>
      <c r="I798" s="4">
        <v>3</v>
      </c>
      <c r="J798" s="2" t="s">
        <v>68</v>
      </c>
      <c r="K798" s="1">
        <f>Tabelle4[[#This Row],[Menge kg Nges]]/1000</f>
        <v>2.7048000000000001</v>
      </c>
      <c r="L798" s="1">
        <f>Tabelle4[[#This Row],[Menge kg P2O5]]/1000</f>
        <v>2.4426000000000005</v>
      </c>
      <c r="M798" s="1">
        <f>Tabelle4[[#This Row],[Menge t Nges]]/Tabelle4[[#This Row],[Anzahl Lieferscheine]]</f>
        <v>0.90160000000000007</v>
      </c>
      <c r="N798" s="1">
        <f>Tabelle4[[#This Row],[Menge t P2O5]]/Tabelle4[[#This Row],[Anzahl Lieferscheine]]</f>
        <v>0.81420000000000015</v>
      </c>
    </row>
    <row r="799" spans="1:14" x14ac:dyDescent="0.2">
      <c r="A799" s="2" t="s">
        <v>40</v>
      </c>
      <c r="B799" s="2" t="s">
        <v>38</v>
      </c>
      <c r="C799" s="2" t="s">
        <v>6</v>
      </c>
      <c r="D799" s="2" t="s">
        <v>15</v>
      </c>
      <c r="E799" s="2" t="s">
        <v>17</v>
      </c>
      <c r="F799" s="2" t="s">
        <v>61</v>
      </c>
      <c r="G799" s="1">
        <v>381.6</v>
      </c>
      <c r="H799" s="1">
        <v>165.6</v>
      </c>
      <c r="I799" s="4">
        <v>1</v>
      </c>
      <c r="J799" s="2" t="s">
        <v>68</v>
      </c>
      <c r="K799" s="1">
        <f>Tabelle4[[#This Row],[Menge kg Nges]]/1000</f>
        <v>0.38160000000000005</v>
      </c>
      <c r="L799" s="1">
        <f>Tabelle4[[#This Row],[Menge kg P2O5]]/1000</f>
        <v>0.1656</v>
      </c>
      <c r="M799" s="1">
        <f>Tabelle4[[#This Row],[Menge t Nges]]/Tabelle4[[#This Row],[Anzahl Lieferscheine]]</f>
        <v>0.38160000000000005</v>
      </c>
      <c r="N799" s="1">
        <f>Tabelle4[[#This Row],[Menge t P2O5]]/Tabelle4[[#This Row],[Anzahl Lieferscheine]]</f>
        <v>0.1656</v>
      </c>
    </row>
    <row r="800" spans="1:14" x14ac:dyDescent="0.2">
      <c r="A800" s="2" t="s">
        <v>40</v>
      </c>
      <c r="B800" s="2" t="s">
        <v>38</v>
      </c>
      <c r="C800" s="2" t="s">
        <v>6</v>
      </c>
      <c r="D800" s="2" t="s">
        <v>15</v>
      </c>
      <c r="E800" s="2" t="s">
        <v>18</v>
      </c>
      <c r="F800" s="2" t="s">
        <v>61</v>
      </c>
      <c r="G800" s="1">
        <v>535.5</v>
      </c>
      <c r="H800" s="1">
        <v>395.5</v>
      </c>
      <c r="I800" s="4">
        <v>1</v>
      </c>
      <c r="J800" s="2" t="s">
        <v>68</v>
      </c>
      <c r="K800" s="1">
        <f>Tabelle4[[#This Row],[Menge kg Nges]]/1000</f>
        <v>0.53549999999999998</v>
      </c>
      <c r="L800" s="1">
        <f>Tabelle4[[#This Row],[Menge kg P2O5]]/1000</f>
        <v>0.39550000000000002</v>
      </c>
      <c r="M800" s="1">
        <f>Tabelle4[[#This Row],[Menge t Nges]]/Tabelle4[[#This Row],[Anzahl Lieferscheine]]</f>
        <v>0.53549999999999998</v>
      </c>
      <c r="N800" s="1">
        <f>Tabelle4[[#This Row],[Menge t P2O5]]/Tabelle4[[#This Row],[Anzahl Lieferscheine]]</f>
        <v>0.39550000000000002</v>
      </c>
    </row>
    <row r="801" spans="1:14" x14ac:dyDescent="0.2">
      <c r="A801" s="2" t="s">
        <v>40</v>
      </c>
      <c r="B801" s="2" t="s">
        <v>38</v>
      </c>
      <c r="C801" s="2" t="s">
        <v>6</v>
      </c>
      <c r="D801" s="2" t="s">
        <v>15</v>
      </c>
      <c r="E801" s="2" t="s">
        <v>20</v>
      </c>
      <c r="F801" s="2" t="s">
        <v>61</v>
      </c>
      <c r="G801" s="1">
        <v>391.68</v>
      </c>
      <c r="H801" s="1">
        <v>288</v>
      </c>
      <c r="I801" s="4">
        <v>2</v>
      </c>
      <c r="J801" s="2" t="s">
        <v>68</v>
      </c>
      <c r="K801" s="1">
        <f>Tabelle4[[#This Row],[Menge kg Nges]]/1000</f>
        <v>0.39168000000000003</v>
      </c>
      <c r="L801" s="1">
        <f>Tabelle4[[#This Row],[Menge kg P2O5]]/1000</f>
        <v>0.28799999999999998</v>
      </c>
      <c r="M801" s="1">
        <f>Tabelle4[[#This Row],[Menge t Nges]]/Tabelle4[[#This Row],[Anzahl Lieferscheine]]</f>
        <v>0.19584000000000001</v>
      </c>
      <c r="N801" s="1">
        <f>Tabelle4[[#This Row],[Menge t P2O5]]/Tabelle4[[#This Row],[Anzahl Lieferscheine]]</f>
        <v>0.14399999999999999</v>
      </c>
    </row>
    <row r="802" spans="1:14" x14ac:dyDescent="0.2">
      <c r="A802" s="2" t="s">
        <v>40</v>
      </c>
      <c r="B802" s="2" t="s">
        <v>38</v>
      </c>
      <c r="C802" s="2" t="s">
        <v>6</v>
      </c>
      <c r="D802" s="2" t="s">
        <v>15</v>
      </c>
      <c r="E802" s="2" t="s">
        <v>21</v>
      </c>
      <c r="F802" s="2" t="s">
        <v>61</v>
      </c>
      <c r="G802" s="1">
        <v>5666.1</v>
      </c>
      <c r="H802" s="1">
        <v>3407.5</v>
      </c>
      <c r="I802" s="4">
        <v>14</v>
      </c>
      <c r="J802" s="2" t="s">
        <v>68</v>
      </c>
      <c r="K802" s="1">
        <f>Tabelle4[[#This Row],[Menge kg Nges]]/1000</f>
        <v>5.6661000000000001</v>
      </c>
      <c r="L802" s="1">
        <f>Tabelle4[[#This Row],[Menge kg P2O5]]/1000</f>
        <v>3.4075000000000002</v>
      </c>
      <c r="M802" s="1">
        <f>Tabelle4[[#This Row],[Menge t Nges]]/Tabelle4[[#This Row],[Anzahl Lieferscheine]]</f>
        <v>0.40472142857142857</v>
      </c>
      <c r="N802" s="1">
        <f>Tabelle4[[#This Row],[Menge t P2O5]]/Tabelle4[[#This Row],[Anzahl Lieferscheine]]</f>
        <v>0.24339285714285716</v>
      </c>
    </row>
    <row r="803" spans="1:14" x14ac:dyDescent="0.2">
      <c r="A803" s="2" t="s">
        <v>40</v>
      </c>
      <c r="B803" s="2" t="s">
        <v>38</v>
      </c>
      <c r="C803" s="2" t="s">
        <v>6</v>
      </c>
      <c r="D803" s="2" t="s">
        <v>15</v>
      </c>
      <c r="E803" s="2" t="s">
        <v>9</v>
      </c>
      <c r="F803" s="2" t="s">
        <v>61</v>
      </c>
      <c r="G803" s="1">
        <v>846.4</v>
      </c>
      <c r="H803" s="1">
        <v>552</v>
      </c>
      <c r="I803" s="4">
        <v>4</v>
      </c>
      <c r="J803" s="2" t="s">
        <v>68</v>
      </c>
      <c r="K803" s="1">
        <f>Tabelle4[[#This Row],[Menge kg Nges]]/1000</f>
        <v>0.84639999999999993</v>
      </c>
      <c r="L803" s="1">
        <f>Tabelle4[[#This Row],[Menge kg P2O5]]/1000</f>
        <v>0.55200000000000005</v>
      </c>
      <c r="M803" s="1">
        <f>Tabelle4[[#This Row],[Menge t Nges]]/Tabelle4[[#This Row],[Anzahl Lieferscheine]]</f>
        <v>0.21159999999999998</v>
      </c>
      <c r="N803" s="1">
        <f>Tabelle4[[#This Row],[Menge t P2O5]]/Tabelle4[[#This Row],[Anzahl Lieferscheine]]</f>
        <v>0.13800000000000001</v>
      </c>
    </row>
    <row r="804" spans="1:14" x14ac:dyDescent="0.2">
      <c r="A804" s="2" t="s">
        <v>40</v>
      </c>
      <c r="B804" s="2" t="s">
        <v>38</v>
      </c>
      <c r="C804" s="2" t="s">
        <v>6</v>
      </c>
      <c r="D804" s="2" t="s">
        <v>15</v>
      </c>
      <c r="E804" s="2" t="s">
        <v>10</v>
      </c>
      <c r="F804" s="2" t="s">
        <v>61</v>
      </c>
      <c r="G804" s="1">
        <v>170.1</v>
      </c>
      <c r="H804" s="1">
        <v>72.66</v>
      </c>
      <c r="I804" s="4">
        <v>1</v>
      </c>
      <c r="J804" s="2" t="s">
        <v>68</v>
      </c>
      <c r="K804" s="1">
        <f>Tabelle4[[#This Row],[Menge kg Nges]]/1000</f>
        <v>0.1701</v>
      </c>
      <c r="L804" s="1">
        <f>Tabelle4[[#This Row],[Menge kg P2O5]]/1000</f>
        <v>7.2660000000000002E-2</v>
      </c>
      <c r="M804" s="1">
        <f>Tabelle4[[#This Row],[Menge t Nges]]/Tabelle4[[#This Row],[Anzahl Lieferscheine]]</f>
        <v>0.1701</v>
      </c>
      <c r="N804" s="1">
        <f>Tabelle4[[#This Row],[Menge t P2O5]]/Tabelle4[[#This Row],[Anzahl Lieferscheine]]</f>
        <v>7.2660000000000002E-2</v>
      </c>
    </row>
    <row r="805" spans="1:14" x14ac:dyDescent="0.2">
      <c r="A805" s="2" t="s">
        <v>40</v>
      </c>
      <c r="B805" s="2" t="s">
        <v>38</v>
      </c>
      <c r="C805" s="2" t="s">
        <v>6</v>
      </c>
      <c r="D805" s="2" t="s">
        <v>15</v>
      </c>
      <c r="E805" s="2" t="s">
        <v>12</v>
      </c>
      <c r="F805" s="2" t="s">
        <v>61</v>
      </c>
      <c r="G805" s="1">
        <v>312</v>
      </c>
      <c r="H805" s="1">
        <v>280</v>
      </c>
      <c r="I805" s="4">
        <v>1</v>
      </c>
      <c r="J805" s="2" t="s">
        <v>68</v>
      </c>
      <c r="K805" s="1">
        <f>Tabelle4[[#This Row],[Menge kg Nges]]/1000</f>
        <v>0.312</v>
      </c>
      <c r="L805" s="1">
        <f>Tabelle4[[#This Row],[Menge kg P2O5]]/1000</f>
        <v>0.28000000000000003</v>
      </c>
      <c r="M805" s="1">
        <f>Tabelle4[[#This Row],[Menge t Nges]]/Tabelle4[[#This Row],[Anzahl Lieferscheine]]</f>
        <v>0.312</v>
      </c>
      <c r="N805" s="1">
        <f>Tabelle4[[#This Row],[Menge t P2O5]]/Tabelle4[[#This Row],[Anzahl Lieferscheine]]</f>
        <v>0.28000000000000003</v>
      </c>
    </row>
    <row r="806" spans="1:14" x14ac:dyDescent="0.2">
      <c r="A806" s="2" t="s">
        <v>40</v>
      </c>
      <c r="B806" s="2" t="s">
        <v>38</v>
      </c>
      <c r="C806" s="2" t="s">
        <v>6</v>
      </c>
      <c r="D806" s="2" t="s">
        <v>15</v>
      </c>
      <c r="E806" s="2" t="s">
        <v>24</v>
      </c>
      <c r="F806" s="2" t="s">
        <v>61</v>
      </c>
      <c r="G806" s="1">
        <v>2730</v>
      </c>
      <c r="H806" s="1">
        <v>2242.5</v>
      </c>
      <c r="I806" s="4">
        <v>3</v>
      </c>
      <c r="J806" s="2" t="s">
        <v>68</v>
      </c>
      <c r="K806" s="1">
        <f>Tabelle4[[#This Row],[Menge kg Nges]]/1000</f>
        <v>2.73</v>
      </c>
      <c r="L806" s="1">
        <f>Tabelle4[[#This Row],[Menge kg P2O5]]/1000</f>
        <v>2.2425000000000002</v>
      </c>
      <c r="M806" s="1">
        <f>Tabelle4[[#This Row],[Menge t Nges]]/Tabelle4[[#This Row],[Anzahl Lieferscheine]]</f>
        <v>0.91</v>
      </c>
      <c r="N806" s="1">
        <f>Tabelle4[[#This Row],[Menge t P2O5]]/Tabelle4[[#This Row],[Anzahl Lieferscheine]]</f>
        <v>0.74750000000000005</v>
      </c>
    </row>
    <row r="807" spans="1:14" x14ac:dyDescent="0.2">
      <c r="A807" s="2" t="s">
        <v>40</v>
      </c>
      <c r="B807" s="2" t="s">
        <v>38</v>
      </c>
      <c r="C807" s="2" t="s">
        <v>25</v>
      </c>
      <c r="D807" s="2" t="s">
        <v>25</v>
      </c>
      <c r="E807" s="2" t="s">
        <v>26</v>
      </c>
      <c r="F807" s="2" t="s">
        <v>61</v>
      </c>
      <c r="G807" s="1">
        <v>298.2</v>
      </c>
      <c r="H807" s="1">
        <v>169.05</v>
      </c>
      <c r="I807" s="4">
        <v>1</v>
      </c>
      <c r="J807" s="2" t="s">
        <v>68</v>
      </c>
      <c r="K807" s="1">
        <f>Tabelle4[[#This Row],[Menge kg Nges]]/1000</f>
        <v>0.29819999999999997</v>
      </c>
      <c r="L807" s="1">
        <f>Tabelle4[[#This Row],[Menge kg P2O5]]/1000</f>
        <v>0.16905000000000001</v>
      </c>
      <c r="M807" s="1">
        <f>Tabelle4[[#This Row],[Menge t Nges]]/Tabelle4[[#This Row],[Anzahl Lieferscheine]]</f>
        <v>0.29819999999999997</v>
      </c>
      <c r="N807" s="1">
        <f>Tabelle4[[#This Row],[Menge t P2O5]]/Tabelle4[[#This Row],[Anzahl Lieferscheine]]</f>
        <v>0.16905000000000001</v>
      </c>
    </row>
    <row r="808" spans="1:14" x14ac:dyDescent="0.2">
      <c r="A808" s="2" t="s">
        <v>40</v>
      </c>
      <c r="B808" s="2" t="s">
        <v>40</v>
      </c>
      <c r="C808" s="2" t="s">
        <v>6</v>
      </c>
      <c r="D808" s="2" t="s">
        <v>30</v>
      </c>
      <c r="E808" s="2" t="s">
        <v>26</v>
      </c>
      <c r="F808" s="2" t="s">
        <v>61</v>
      </c>
      <c r="G808" s="1">
        <v>1986.79</v>
      </c>
      <c r="H808" s="1">
        <v>947.05</v>
      </c>
      <c r="I808" s="4">
        <v>4</v>
      </c>
      <c r="J808" s="2" t="s">
        <v>68</v>
      </c>
      <c r="K808" s="1">
        <f>Tabelle4[[#This Row],[Menge kg Nges]]/1000</f>
        <v>1.9867900000000001</v>
      </c>
      <c r="L808" s="1">
        <f>Tabelle4[[#This Row],[Menge kg P2O5]]/1000</f>
        <v>0.94704999999999995</v>
      </c>
      <c r="M808" s="1">
        <f>Tabelle4[[#This Row],[Menge t Nges]]/Tabelle4[[#This Row],[Anzahl Lieferscheine]]</f>
        <v>0.49669750000000001</v>
      </c>
      <c r="N808" s="1">
        <f>Tabelle4[[#This Row],[Menge t P2O5]]/Tabelle4[[#This Row],[Anzahl Lieferscheine]]</f>
        <v>0.23676249999999999</v>
      </c>
    </row>
    <row r="809" spans="1:14" x14ac:dyDescent="0.2">
      <c r="A809" s="2" t="s">
        <v>40</v>
      </c>
      <c r="B809" s="2" t="s">
        <v>40</v>
      </c>
      <c r="C809" s="2" t="s">
        <v>6</v>
      </c>
      <c r="D809" s="2" t="s">
        <v>7</v>
      </c>
      <c r="E809" s="2" t="s">
        <v>8</v>
      </c>
      <c r="F809" s="2" t="s">
        <v>61</v>
      </c>
      <c r="G809" s="1">
        <v>38509.969999999994</v>
      </c>
      <c r="H809" s="1">
        <v>15786.71</v>
      </c>
      <c r="I809" s="4">
        <v>67</v>
      </c>
      <c r="J809" s="2" t="s">
        <v>68</v>
      </c>
      <c r="K809" s="1">
        <f>Tabelle4[[#This Row],[Menge kg Nges]]/1000</f>
        <v>38.509969999999996</v>
      </c>
      <c r="L809" s="1">
        <f>Tabelle4[[#This Row],[Menge kg P2O5]]/1000</f>
        <v>15.786709999999999</v>
      </c>
      <c r="M809" s="1">
        <f>Tabelle4[[#This Row],[Menge t Nges]]/Tabelle4[[#This Row],[Anzahl Lieferscheine]]</f>
        <v>0.574775671641791</v>
      </c>
      <c r="N809" s="1">
        <f>Tabelle4[[#This Row],[Menge t P2O5]]/Tabelle4[[#This Row],[Anzahl Lieferscheine]]</f>
        <v>0.23562253731343283</v>
      </c>
    </row>
    <row r="810" spans="1:14" x14ac:dyDescent="0.2">
      <c r="A810" s="2" t="s">
        <v>40</v>
      </c>
      <c r="B810" s="2" t="s">
        <v>40</v>
      </c>
      <c r="C810" s="2" t="s">
        <v>6</v>
      </c>
      <c r="D810" s="2" t="s">
        <v>7</v>
      </c>
      <c r="E810" s="2" t="s">
        <v>9</v>
      </c>
      <c r="F810" s="2" t="s">
        <v>61</v>
      </c>
      <c r="G810" s="1">
        <v>147186.65999999995</v>
      </c>
      <c r="H810" s="1">
        <v>62444.869999999995</v>
      </c>
      <c r="I810" s="4">
        <v>518</v>
      </c>
      <c r="J810" s="2" t="s">
        <v>68</v>
      </c>
      <c r="K810" s="1">
        <f>Tabelle4[[#This Row],[Menge kg Nges]]/1000</f>
        <v>147.18665999999993</v>
      </c>
      <c r="L810" s="1">
        <f>Tabelle4[[#This Row],[Menge kg P2O5]]/1000</f>
        <v>62.444869999999995</v>
      </c>
      <c r="M810" s="1">
        <f>Tabelle4[[#This Row],[Menge t Nges]]/Tabelle4[[#This Row],[Anzahl Lieferscheine]]</f>
        <v>0.28414413127413113</v>
      </c>
      <c r="N810" s="1">
        <f>Tabelle4[[#This Row],[Menge t P2O5]]/Tabelle4[[#This Row],[Anzahl Lieferscheine]]</f>
        <v>0.12054994208494207</v>
      </c>
    </row>
    <row r="811" spans="1:14" x14ac:dyDescent="0.2">
      <c r="A811" s="2" t="s">
        <v>40</v>
      </c>
      <c r="B811" s="2" t="s">
        <v>40</v>
      </c>
      <c r="C811" s="2" t="s">
        <v>6</v>
      </c>
      <c r="D811" s="2" t="s">
        <v>7</v>
      </c>
      <c r="E811" s="2" t="s">
        <v>10</v>
      </c>
      <c r="F811" s="2" t="s">
        <v>61</v>
      </c>
      <c r="G811" s="1">
        <v>8848.6799999999967</v>
      </c>
      <c r="H811" s="1">
        <v>3414.62</v>
      </c>
      <c r="I811" s="4">
        <v>33</v>
      </c>
      <c r="J811" s="2" t="s">
        <v>68</v>
      </c>
      <c r="K811" s="1">
        <f>Tabelle4[[#This Row],[Menge kg Nges]]/1000</f>
        <v>8.8486799999999963</v>
      </c>
      <c r="L811" s="1">
        <f>Tabelle4[[#This Row],[Menge kg P2O5]]/1000</f>
        <v>3.4146199999999998</v>
      </c>
      <c r="M811" s="1">
        <f>Tabelle4[[#This Row],[Menge t Nges]]/Tabelle4[[#This Row],[Anzahl Lieferscheine]]</f>
        <v>0.26814181818181809</v>
      </c>
      <c r="N811" s="1">
        <f>Tabelle4[[#This Row],[Menge t P2O5]]/Tabelle4[[#This Row],[Anzahl Lieferscheine]]</f>
        <v>0.10347333333333332</v>
      </c>
    </row>
    <row r="812" spans="1:14" x14ac:dyDescent="0.2">
      <c r="A812" s="2" t="s">
        <v>40</v>
      </c>
      <c r="B812" s="2" t="s">
        <v>40</v>
      </c>
      <c r="C812" s="2" t="s">
        <v>6</v>
      </c>
      <c r="D812" s="2" t="s">
        <v>7</v>
      </c>
      <c r="E812" s="2" t="s">
        <v>11</v>
      </c>
      <c r="F812" s="2" t="s">
        <v>61</v>
      </c>
      <c r="G812" s="1">
        <v>46622.450000000004</v>
      </c>
      <c r="H812" s="1">
        <v>22384.5</v>
      </c>
      <c r="I812" s="4">
        <v>87</v>
      </c>
      <c r="J812" s="2" t="s">
        <v>68</v>
      </c>
      <c r="K812" s="1">
        <f>Tabelle4[[#This Row],[Menge kg Nges]]/1000</f>
        <v>46.622450000000008</v>
      </c>
      <c r="L812" s="1">
        <f>Tabelle4[[#This Row],[Menge kg P2O5]]/1000</f>
        <v>22.384499999999999</v>
      </c>
      <c r="M812" s="1">
        <f>Tabelle4[[#This Row],[Menge t Nges]]/Tabelle4[[#This Row],[Anzahl Lieferscheine]]</f>
        <v>0.53589022988505752</v>
      </c>
      <c r="N812" s="1">
        <f>Tabelle4[[#This Row],[Menge t P2O5]]/Tabelle4[[#This Row],[Anzahl Lieferscheine]]</f>
        <v>0.25729310344827583</v>
      </c>
    </row>
    <row r="813" spans="1:14" x14ac:dyDescent="0.2">
      <c r="A813" s="2" t="s">
        <v>40</v>
      </c>
      <c r="B813" s="2" t="s">
        <v>40</v>
      </c>
      <c r="C813" s="2" t="s">
        <v>6</v>
      </c>
      <c r="D813" s="2" t="s">
        <v>7</v>
      </c>
      <c r="E813" s="2" t="s">
        <v>12</v>
      </c>
      <c r="F813" s="2" t="s">
        <v>61</v>
      </c>
      <c r="G813" s="1">
        <v>505510.50999999989</v>
      </c>
      <c r="H813" s="1">
        <v>201728.05999999985</v>
      </c>
      <c r="I813" s="4">
        <v>1585</v>
      </c>
      <c r="J813" s="2" t="s">
        <v>68</v>
      </c>
      <c r="K813" s="1">
        <f>Tabelle4[[#This Row],[Menge kg Nges]]/1000</f>
        <v>505.5105099999999</v>
      </c>
      <c r="L813" s="1">
        <f>Tabelle4[[#This Row],[Menge kg P2O5]]/1000</f>
        <v>201.72805999999986</v>
      </c>
      <c r="M813" s="1">
        <f>Tabelle4[[#This Row],[Menge t Nges]]/Tabelle4[[#This Row],[Anzahl Lieferscheine]]</f>
        <v>0.31893407570977911</v>
      </c>
      <c r="N813" s="1">
        <f>Tabelle4[[#This Row],[Menge t P2O5]]/Tabelle4[[#This Row],[Anzahl Lieferscheine]]</f>
        <v>0.12727322397476332</v>
      </c>
    </row>
    <row r="814" spans="1:14" x14ac:dyDescent="0.2">
      <c r="A814" s="2" t="s">
        <v>40</v>
      </c>
      <c r="B814" s="2" t="s">
        <v>40</v>
      </c>
      <c r="C814" s="2" t="s">
        <v>6</v>
      </c>
      <c r="D814" s="2" t="s">
        <v>7</v>
      </c>
      <c r="E814" s="2" t="s">
        <v>13</v>
      </c>
      <c r="F814" s="2" t="s">
        <v>61</v>
      </c>
      <c r="G814" s="1">
        <v>136106.4599999999</v>
      </c>
      <c r="H814" s="1">
        <v>73526.739999999991</v>
      </c>
      <c r="I814" s="4">
        <v>543</v>
      </c>
      <c r="J814" s="2" t="s">
        <v>68</v>
      </c>
      <c r="K814" s="1">
        <f>Tabelle4[[#This Row],[Menge kg Nges]]/1000</f>
        <v>136.10645999999991</v>
      </c>
      <c r="L814" s="1">
        <f>Tabelle4[[#This Row],[Menge kg P2O5]]/1000</f>
        <v>73.52673999999999</v>
      </c>
      <c r="M814" s="1">
        <f>Tabelle4[[#This Row],[Menge t Nges]]/Tabelle4[[#This Row],[Anzahl Lieferscheine]]</f>
        <v>0.25065646408839765</v>
      </c>
      <c r="N814" s="1">
        <f>Tabelle4[[#This Row],[Menge t P2O5]]/Tabelle4[[#This Row],[Anzahl Lieferscheine]]</f>
        <v>0.13540836095764269</v>
      </c>
    </row>
    <row r="815" spans="1:14" x14ac:dyDescent="0.2">
      <c r="A815" s="2" t="s">
        <v>40</v>
      </c>
      <c r="B815" s="2" t="s">
        <v>40</v>
      </c>
      <c r="C815" s="2" t="s">
        <v>6</v>
      </c>
      <c r="D815" s="2" t="s">
        <v>7</v>
      </c>
      <c r="E815" s="2" t="s">
        <v>14</v>
      </c>
      <c r="F815" s="2" t="s">
        <v>61</v>
      </c>
      <c r="G815" s="1">
        <v>244278.76</v>
      </c>
      <c r="H815" s="1">
        <v>113141.37000000007</v>
      </c>
      <c r="I815" s="4">
        <v>836</v>
      </c>
      <c r="J815" s="2" t="s">
        <v>68</v>
      </c>
      <c r="K815" s="1">
        <f>Tabelle4[[#This Row],[Menge kg Nges]]/1000</f>
        <v>244.27876000000001</v>
      </c>
      <c r="L815" s="1">
        <f>Tabelle4[[#This Row],[Menge kg P2O5]]/1000</f>
        <v>113.14137000000007</v>
      </c>
      <c r="M815" s="1">
        <f>Tabelle4[[#This Row],[Menge t Nges]]/Tabelle4[[#This Row],[Anzahl Lieferscheine]]</f>
        <v>0.29219947368421051</v>
      </c>
      <c r="N815" s="1">
        <f>Tabelle4[[#This Row],[Menge t P2O5]]/Tabelle4[[#This Row],[Anzahl Lieferscheine]]</f>
        <v>0.135336566985646</v>
      </c>
    </row>
    <row r="816" spans="1:14" x14ac:dyDescent="0.2">
      <c r="A816" s="2" t="s">
        <v>40</v>
      </c>
      <c r="B816" s="2" t="s">
        <v>40</v>
      </c>
      <c r="C816" s="2" t="s">
        <v>6</v>
      </c>
      <c r="D816" s="2" t="s">
        <v>15</v>
      </c>
      <c r="E816" s="2" t="s">
        <v>8</v>
      </c>
      <c r="F816" s="2" t="s">
        <v>61</v>
      </c>
      <c r="G816" s="1">
        <v>2655.5499999999997</v>
      </c>
      <c r="H816" s="1">
        <v>1557</v>
      </c>
      <c r="I816" s="4">
        <v>6</v>
      </c>
      <c r="J816" s="2" t="s">
        <v>68</v>
      </c>
      <c r="K816" s="1">
        <f>Tabelle4[[#This Row],[Menge kg Nges]]/1000</f>
        <v>2.6555499999999999</v>
      </c>
      <c r="L816" s="1">
        <f>Tabelle4[[#This Row],[Menge kg P2O5]]/1000</f>
        <v>1.5569999999999999</v>
      </c>
      <c r="M816" s="1">
        <f>Tabelle4[[#This Row],[Menge t Nges]]/Tabelle4[[#This Row],[Anzahl Lieferscheine]]</f>
        <v>0.44259166666666666</v>
      </c>
      <c r="N816" s="1">
        <f>Tabelle4[[#This Row],[Menge t P2O5]]/Tabelle4[[#This Row],[Anzahl Lieferscheine]]</f>
        <v>0.25950000000000001</v>
      </c>
    </row>
    <row r="817" spans="1:14" x14ac:dyDescent="0.2">
      <c r="A817" s="2" t="s">
        <v>40</v>
      </c>
      <c r="B817" s="2" t="s">
        <v>40</v>
      </c>
      <c r="C817" s="2" t="s">
        <v>6</v>
      </c>
      <c r="D817" s="2" t="s">
        <v>15</v>
      </c>
      <c r="E817" s="2" t="s">
        <v>16</v>
      </c>
      <c r="F817" s="2" t="s">
        <v>61</v>
      </c>
      <c r="G817" s="1">
        <v>20343.280000000006</v>
      </c>
      <c r="H817" s="1">
        <v>18552.439999999995</v>
      </c>
      <c r="I817" s="4">
        <v>60</v>
      </c>
      <c r="J817" s="2" t="s">
        <v>68</v>
      </c>
      <c r="K817" s="1">
        <f>Tabelle4[[#This Row],[Menge kg Nges]]/1000</f>
        <v>20.343280000000007</v>
      </c>
      <c r="L817" s="1">
        <f>Tabelle4[[#This Row],[Menge kg P2O5]]/1000</f>
        <v>18.552439999999994</v>
      </c>
      <c r="M817" s="1">
        <f>Tabelle4[[#This Row],[Menge t Nges]]/Tabelle4[[#This Row],[Anzahl Lieferscheine]]</f>
        <v>0.33905466666666678</v>
      </c>
      <c r="N817" s="1">
        <f>Tabelle4[[#This Row],[Menge t P2O5]]/Tabelle4[[#This Row],[Anzahl Lieferscheine]]</f>
        <v>0.30920733333333322</v>
      </c>
    </row>
    <row r="818" spans="1:14" x14ac:dyDescent="0.2">
      <c r="A818" s="2" t="s">
        <v>40</v>
      </c>
      <c r="B818" s="2" t="s">
        <v>40</v>
      </c>
      <c r="C818" s="2" t="s">
        <v>6</v>
      </c>
      <c r="D818" s="2" t="s">
        <v>15</v>
      </c>
      <c r="E818" s="2" t="s">
        <v>17</v>
      </c>
      <c r="F818" s="2" t="s">
        <v>61</v>
      </c>
      <c r="G818" s="1">
        <v>4011.1</v>
      </c>
      <c r="H818" s="1">
        <v>1736.05</v>
      </c>
      <c r="I818" s="4">
        <v>18</v>
      </c>
      <c r="J818" s="2" t="s">
        <v>68</v>
      </c>
      <c r="K818" s="1">
        <f>Tabelle4[[#This Row],[Menge kg Nges]]/1000</f>
        <v>4.0110999999999999</v>
      </c>
      <c r="L818" s="1">
        <f>Tabelle4[[#This Row],[Menge kg P2O5]]/1000</f>
        <v>1.7360499999999999</v>
      </c>
      <c r="M818" s="1">
        <f>Tabelle4[[#This Row],[Menge t Nges]]/Tabelle4[[#This Row],[Anzahl Lieferscheine]]</f>
        <v>0.22283888888888889</v>
      </c>
      <c r="N818" s="1">
        <f>Tabelle4[[#This Row],[Menge t P2O5]]/Tabelle4[[#This Row],[Anzahl Lieferscheine]]</f>
        <v>9.6447222222222212E-2</v>
      </c>
    </row>
    <row r="819" spans="1:14" x14ac:dyDescent="0.2">
      <c r="A819" s="2" t="s">
        <v>40</v>
      </c>
      <c r="B819" s="2" t="s">
        <v>40</v>
      </c>
      <c r="C819" s="2" t="s">
        <v>6</v>
      </c>
      <c r="D819" s="2" t="s">
        <v>15</v>
      </c>
      <c r="E819" s="2" t="s">
        <v>35</v>
      </c>
      <c r="F819" s="2" t="s">
        <v>61</v>
      </c>
      <c r="G819" s="1">
        <v>297.60000000000002</v>
      </c>
      <c r="H819" s="1">
        <v>230.4</v>
      </c>
      <c r="I819" s="4">
        <v>2</v>
      </c>
      <c r="J819" s="2" t="s">
        <v>68</v>
      </c>
      <c r="K819" s="1">
        <f>Tabelle4[[#This Row],[Menge kg Nges]]/1000</f>
        <v>0.29760000000000003</v>
      </c>
      <c r="L819" s="1">
        <f>Tabelle4[[#This Row],[Menge kg P2O5]]/1000</f>
        <v>0.23039999999999999</v>
      </c>
      <c r="M819" s="1">
        <f>Tabelle4[[#This Row],[Menge t Nges]]/Tabelle4[[#This Row],[Anzahl Lieferscheine]]</f>
        <v>0.14880000000000002</v>
      </c>
      <c r="N819" s="1">
        <f>Tabelle4[[#This Row],[Menge t P2O5]]/Tabelle4[[#This Row],[Anzahl Lieferscheine]]</f>
        <v>0.1152</v>
      </c>
    </row>
    <row r="820" spans="1:14" x14ac:dyDescent="0.2">
      <c r="A820" s="2" t="s">
        <v>40</v>
      </c>
      <c r="B820" s="2" t="s">
        <v>40</v>
      </c>
      <c r="C820" s="2" t="s">
        <v>6</v>
      </c>
      <c r="D820" s="2" t="s">
        <v>15</v>
      </c>
      <c r="E820" s="2" t="s">
        <v>18</v>
      </c>
      <c r="F820" s="2" t="s">
        <v>61</v>
      </c>
      <c r="G820" s="1">
        <v>23427.020000000008</v>
      </c>
      <c r="H820" s="1">
        <v>16526.949999999997</v>
      </c>
      <c r="I820" s="4">
        <v>47</v>
      </c>
      <c r="J820" s="2" t="s">
        <v>68</v>
      </c>
      <c r="K820" s="1">
        <f>Tabelle4[[#This Row],[Menge kg Nges]]/1000</f>
        <v>23.427020000000006</v>
      </c>
      <c r="L820" s="1">
        <f>Tabelle4[[#This Row],[Menge kg P2O5]]/1000</f>
        <v>16.526949999999996</v>
      </c>
      <c r="M820" s="1">
        <f>Tabelle4[[#This Row],[Menge t Nges]]/Tabelle4[[#This Row],[Anzahl Lieferscheine]]</f>
        <v>0.49844723404255331</v>
      </c>
      <c r="N820" s="1">
        <f>Tabelle4[[#This Row],[Menge t P2O5]]/Tabelle4[[#This Row],[Anzahl Lieferscheine]]</f>
        <v>0.35163723404255309</v>
      </c>
    </row>
    <row r="821" spans="1:14" x14ac:dyDescent="0.2">
      <c r="A821" s="2" t="s">
        <v>40</v>
      </c>
      <c r="B821" s="2" t="s">
        <v>40</v>
      </c>
      <c r="C821" s="2" t="s">
        <v>6</v>
      </c>
      <c r="D821" s="2" t="s">
        <v>15</v>
      </c>
      <c r="E821" s="2" t="s">
        <v>19</v>
      </c>
      <c r="F821" s="2" t="s">
        <v>61</v>
      </c>
      <c r="G821" s="1">
        <v>17162.71</v>
      </c>
      <c r="H821" s="1">
        <v>15455.099999999999</v>
      </c>
      <c r="I821" s="4">
        <v>44</v>
      </c>
      <c r="J821" s="2" t="s">
        <v>68</v>
      </c>
      <c r="K821" s="1">
        <f>Tabelle4[[#This Row],[Menge kg Nges]]/1000</f>
        <v>17.162710000000001</v>
      </c>
      <c r="L821" s="1">
        <f>Tabelle4[[#This Row],[Menge kg P2O5]]/1000</f>
        <v>15.455099999999998</v>
      </c>
      <c r="M821" s="1">
        <f>Tabelle4[[#This Row],[Menge t Nges]]/Tabelle4[[#This Row],[Anzahl Lieferscheine]]</f>
        <v>0.39006159090909093</v>
      </c>
      <c r="N821" s="1">
        <f>Tabelle4[[#This Row],[Menge t P2O5]]/Tabelle4[[#This Row],[Anzahl Lieferscheine]]</f>
        <v>0.35125227272727266</v>
      </c>
    </row>
    <row r="822" spans="1:14" x14ac:dyDescent="0.2">
      <c r="A822" s="2" t="s">
        <v>40</v>
      </c>
      <c r="B822" s="2" t="s">
        <v>40</v>
      </c>
      <c r="C822" s="2" t="s">
        <v>6</v>
      </c>
      <c r="D822" s="2" t="s">
        <v>15</v>
      </c>
      <c r="E822" s="2" t="s">
        <v>20</v>
      </c>
      <c r="F822" s="2" t="s">
        <v>61</v>
      </c>
      <c r="G822" s="1">
        <v>10051.019999999997</v>
      </c>
      <c r="H822" s="1">
        <v>6837.54</v>
      </c>
      <c r="I822" s="4">
        <v>59</v>
      </c>
      <c r="J822" s="2" t="s">
        <v>68</v>
      </c>
      <c r="K822" s="1">
        <f>Tabelle4[[#This Row],[Menge kg Nges]]/1000</f>
        <v>10.051019999999998</v>
      </c>
      <c r="L822" s="1">
        <f>Tabelle4[[#This Row],[Menge kg P2O5]]/1000</f>
        <v>6.8375399999999997</v>
      </c>
      <c r="M822" s="1">
        <f>Tabelle4[[#This Row],[Menge t Nges]]/Tabelle4[[#This Row],[Anzahl Lieferscheine]]</f>
        <v>0.17035627118644064</v>
      </c>
      <c r="N822" s="1">
        <f>Tabelle4[[#This Row],[Menge t P2O5]]/Tabelle4[[#This Row],[Anzahl Lieferscheine]]</f>
        <v>0.11589050847457627</v>
      </c>
    </row>
    <row r="823" spans="1:14" x14ac:dyDescent="0.2">
      <c r="A823" s="2" t="s">
        <v>40</v>
      </c>
      <c r="B823" s="2" t="s">
        <v>40</v>
      </c>
      <c r="C823" s="2" t="s">
        <v>6</v>
      </c>
      <c r="D823" s="2" t="s">
        <v>15</v>
      </c>
      <c r="E823" s="2" t="s">
        <v>21</v>
      </c>
      <c r="F823" s="2" t="s">
        <v>61</v>
      </c>
      <c r="G823" s="1">
        <v>56801.88</v>
      </c>
      <c r="H823" s="1">
        <v>34152.15</v>
      </c>
      <c r="I823" s="4">
        <v>137</v>
      </c>
      <c r="J823" s="2" t="s">
        <v>68</v>
      </c>
      <c r="K823" s="1">
        <f>Tabelle4[[#This Row],[Menge kg Nges]]/1000</f>
        <v>56.801879999999997</v>
      </c>
      <c r="L823" s="1">
        <f>Tabelle4[[#This Row],[Menge kg P2O5]]/1000</f>
        <v>34.152149999999999</v>
      </c>
      <c r="M823" s="1">
        <f>Tabelle4[[#This Row],[Menge t Nges]]/Tabelle4[[#This Row],[Anzahl Lieferscheine]]</f>
        <v>0.4146122627737226</v>
      </c>
      <c r="N823" s="1">
        <f>Tabelle4[[#This Row],[Menge t P2O5]]/Tabelle4[[#This Row],[Anzahl Lieferscheine]]</f>
        <v>0.24928576642335765</v>
      </c>
    </row>
    <row r="824" spans="1:14" x14ac:dyDescent="0.2">
      <c r="A824" s="2" t="s">
        <v>40</v>
      </c>
      <c r="B824" s="2" t="s">
        <v>40</v>
      </c>
      <c r="C824" s="2" t="s">
        <v>6</v>
      </c>
      <c r="D824" s="2" t="s">
        <v>15</v>
      </c>
      <c r="E824" s="2" t="s">
        <v>9</v>
      </c>
      <c r="F824" s="2" t="s">
        <v>61</v>
      </c>
      <c r="G824" s="1">
        <v>8165.04</v>
      </c>
      <c r="H824" s="1">
        <v>4634.09</v>
      </c>
      <c r="I824" s="4">
        <v>41</v>
      </c>
      <c r="J824" s="2" t="s">
        <v>68</v>
      </c>
      <c r="K824" s="1">
        <f>Tabelle4[[#This Row],[Menge kg Nges]]/1000</f>
        <v>8.1650399999999994</v>
      </c>
      <c r="L824" s="1">
        <f>Tabelle4[[#This Row],[Menge kg P2O5]]/1000</f>
        <v>4.6340900000000005</v>
      </c>
      <c r="M824" s="1">
        <f>Tabelle4[[#This Row],[Menge t Nges]]/Tabelle4[[#This Row],[Anzahl Lieferscheine]]</f>
        <v>0.19914731707317071</v>
      </c>
      <c r="N824" s="1">
        <f>Tabelle4[[#This Row],[Menge t P2O5]]/Tabelle4[[#This Row],[Anzahl Lieferscheine]]</f>
        <v>0.11302658536585367</v>
      </c>
    </row>
    <row r="825" spans="1:14" x14ac:dyDescent="0.2">
      <c r="A825" s="2" t="s">
        <v>40</v>
      </c>
      <c r="B825" s="2" t="s">
        <v>40</v>
      </c>
      <c r="C825" s="2" t="s">
        <v>6</v>
      </c>
      <c r="D825" s="2" t="s">
        <v>15</v>
      </c>
      <c r="E825" s="2" t="s">
        <v>10</v>
      </c>
      <c r="F825" s="2" t="s">
        <v>61</v>
      </c>
      <c r="G825" s="1">
        <v>2928.45</v>
      </c>
      <c r="H825" s="1">
        <v>1278.77</v>
      </c>
      <c r="I825" s="4">
        <v>15</v>
      </c>
      <c r="J825" s="2" t="s">
        <v>68</v>
      </c>
      <c r="K825" s="1">
        <f>Tabelle4[[#This Row],[Menge kg Nges]]/1000</f>
        <v>2.9284499999999998</v>
      </c>
      <c r="L825" s="1">
        <f>Tabelle4[[#This Row],[Menge kg P2O5]]/1000</f>
        <v>1.27877</v>
      </c>
      <c r="M825" s="1">
        <f>Tabelle4[[#This Row],[Menge t Nges]]/Tabelle4[[#This Row],[Anzahl Lieferscheine]]</f>
        <v>0.19522999999999999</v>
      </c>
      <c r="N825" s="1">
        <f>Tabelle4[[#This Row],[Menge t P2O5]]/Tabelle4[[#This Row],[Anzahl Lieferscheine]]</f>
        <v>8.5251333333333332E-2</v>
      </c>
    </row>
    <row r="826" spans="1:14" x14ac:dyDescent="0.2">
      <c r="A826" s="2" t="s">
        <v>40</v>
      </c>
      <c r="B826" s="2" t="s">
        <v>40</v>
      </c>
      <c r="C826" s="2" t="s">
        <v>6</v>
      </c>
      <c r="D826" s="2" t="s">
        <v>15</v>
      </c>
      <c r="E826" s="2" t="s">
        <v>23</v>
      </c>
      <c r="F826" s="2" t="s">
        <v>61</v>
      </c>
      <c r="G826" s="1">
        <v>1420</v>
      </c>
      <c r="H826" s="1">
        <v>585.75</v>
      </c>
      <c r="I826" s="4">
        <v>2</v>
      </c>
      <c r="J826" s="2" t="s">
        <v>68</v>
      </c>
      <c r="K826" s="1">
        <f>Tabelle4[[#This Row],[Menge kg Nges]]/1000</f>
        <v>1.42</v>
      </c>
      <c r="L826" s="1">
        <f>Tabelle4[[#This Row],[Menge kg P2O5]]/1000</f>
        <v>0.58574999999999999</v>
      </c>
      <c r="M826" s="1">
        <f>Tabelle4[[#This Row],[Menge t Nges]]/Tabelle4[[#This Row],[Anzahl Lieferscheine]]</f>
        <v>0.71</v>
      </c>
      <c r="N826" s="1">
        <f>Tabelle4[[#This Row],[Menge t P2O5]]/Tabelle4[[#This Row],[Anzahl Lieferscheine]]</f>
        <v>0.292875</v>
      </c>
    </row>
    <row r="827" spans="1:14" x14ac:dyDescent="0.2">
      <c r="A827" s="2" t="s">
        <v>40</v>
      </c>
      <c r="B827" s="2" t="s">
        <v>40</v>
      </c>
      <c r="C827" s="2" t="s">
        <v>6</v>
      </c>
      <c r="D827" s="2" t="s">
        <v>15</v>
      </c>
      <c r="E827" s="2" t="s">
        <v>12</v>
      </c>
      <c r="F827" s="2" t="s">
        <v>61</v>
      </c>
      <c r="G827" s="1">
        <v>904.8</v>
      </c>
      <c r="H827" s="1">
        <v>812</v>
      </c>
      <c r="I827" s="4">
        <v>3</v>
      </c>
      <c r="J827" s="2" t="s">
        <v>68</v>
      </c>
      <c r="K827" s="1">
        <f>Tabelle4[[#This Row],[Menge kg Nges]]/1000</f>
        <v>0.90479999999999994</v>
      </c>
      <c r="L827" s="1">
        <f>Tabelle4[[#This Row],[Menge kg P2O5]]/1000</f>
        <v>0.81200000000000006</v>
      </c>
      <c r="M827" s="1">
        <f>Tabelle4[[#This Row],[Menge t Nges]]/Tabelle4[[#This Row],[Anzahl Lieferscheine]]</f>
        <v>0.30159999999999998</v>
      </c>
      <c r="N827" s="1">
        <f>Tabelle4[[#This Row],[Menge t P2O5]]/Tabelle4[[#This Row],[Anzahl Lieferscheine]]</f>
        <v>0.27066666666666667</v>
      </c>
    </row>
    <row r="828" spans="1:14" x14ac:dyDescent="0.2">
      <c r="A828" s="2" t="s">
        <v>40</v>
      </c>
      <c r="B828" s="2" t="s">
        <v>40</v>
      </c>
      <c r="C828" s="2" t="s">
        <v>6</v>
      </c>
      <c r="D828" s="2" t="s">
        <v>15</v>
      </c>
      <c r="E828" s="2" t="s">
        <v>14</v>
      </c>
      <c r="F828" s="2" t="s">
        <v>61</v>
      </c>
      <c r="G828" s="1">
        <v>81.900000000000006</v>
      </c>
      <c r="H828" s="1">
        <v>73.5</v>
      </c>
      <c r="I828" s="4">
        <v>1</v>
      </c>
      <c r="J828" s="2" t="s">
        <v>68</v>
      </c>
      <c r="K828" s="1">
        <f>Tabelle4[[#This Row],[Menge kg Nges]]/1000</f>
        <v>8.1900000000000001E-2</v>
      </c>
      <c r="L828" s="1">
        <f>Tabelle4[[#This Row],[Menge kg P2O5]]/1000</f>
        <v>7.3499999999999996E-2</v>
      </c>
      <c r="M828" s="1">
        <f>Tabelle4[[#This Row],[Menge t Nges]]/Tabelle4[[#This Row],[Anzahl Lieferscheine]]</f>
        <v>8.1900000000000001E-2</v>
      </c>
      <c r="N828" s="1">
        <f>Tabelle4[[#This Row],[Menge t P2O5]]/Tabelle4[[#This Row],[Anzahl Lieferscheine]]</f>
        <v>7.3499999999999996E-2</v>
      </c>
    </row>
    <row r="829" spans="1:14" x14ac:dyDescent="0.2">
      <c r="A829" s="2" t="s">
        <v>40</v>
      </c>
      <c r="B829" s="2" t="s">
        <v>40</v>
      </c>
      <c r="C829" s="2" t="s">
        <v>6</v>
      </c>
      <c r="D829" s="2" t="s">
        <v>15</v>
      </c>
      <c r="E829" s="2" t="s">
        <v>24</v>
      </c>
      <c r="F829" s="2" t="s">
        <v>61</v>
      </c>
      <c r="G829" s="1">
        <v>3127.6000000000004</v>
      </c>
      <c r="H829" s="1">
        <v>2569.1000000000004</v>
      </c>
      <c r="I829" s="4">
        <v>11</v>
      </c>
      <c r="J829" s="2" t="s">
        <v>68</v>
      </c>
      <c r="K829" s="1">
        <f>Tabelle4[[#This Row],[Menge kg Nges]]/1000</f>
        <v>3.1276000000000002</v>
      </c>
      <c r="L829" s="1">
        <f>Tabelle4[[#This Row],[Menge kg P2O5]]/1000</f>
        <v>2.5691000000000002</v>
      </c>
      <c r="M829" s="1">
        <f>Tabelle4[[#This Row],[Menge t Nges]]/Tabelle4[[#This Row],[Anzahl Lieferscheine]]</f>
        <v>0.28432727272727276</v>
      </c>
      <c r="N829" s="1">
        <f>Tabelle4[[#This Row],[Menge t P2O5]]/Tabelle4[[#This Row],[Anzahl Lieferscheine]]</f>
        <v>0.23355454545454546</v>
      </c>
    </row>
    <row r="830" spans="1:14" x14ac:dyDescent="0.2">
      <c r="A830" s="2" t="s">
        <v>40</v>
      </c>
      <c r="B830" s="2" t="s">
        <v>40</v>
      </c>
      <c r="C830" s="2" t="s">
        <v>6</v>
      </c>
      <c r="D830" s="2" t="s">
        <v>15</v>
      </c>
      <c r="E830" s="2" t="s">
        <v>31</v>
      </c>
      <c r="F830" s="2" t="s">
        <v>61</v>
      </c>
      <c r="G830" s="1">
        <v>504</v>
      </c>
      <c r="H830" s="1">
        <v>168</v>
      </c>
      <c r="I830" s="4">
        <v>1</v>
      </c>
      <c r="J830" s="2" t="s">
        <v>68</v>
      </c>
      <c r="K830" s="1">
        <f>Tabelle4[[#This Row],[Menge kg Nges]]/1000</f>
        <v>0.504</v>
      </c>
      <c r="L830" s="1">
        <f>Tabelle4[[#This Row],[Menge kg P2O5]]/1000</f>
        <v>0.16800000000000001</v>
      </c>
      <c r="M830" s="1">
        <f>Tabelle4[[#This Row],[Menge t Nges]]/Tabelle4[[#This Row],[Anzahl Lieferscheine]]</f>
        <v>0.504</v>
      </c>
      <c r="N830" s="1">
        <f>Tabelle4[[#This Row],[Menge t P2O5]]/Tabelle4[[#This Row],[Anzahl Lieferscheine]]</f>
        <v>0.16800000000000001</v>
      </c>
    </row>
    <row r="831" spans="1:14" x14ac:dyDescent="0.2">
      <c r="A831" s="2" t="s">
        <v>40</v>
      </c>
      <c r="B831" s="2" t="s">
        <v>40</v>
      </c>
      <c r="C831" s="2" t="s">
        <v>25</v>
      </c>
      <c r="D831" s="2" t="s">
        <v>25</v>
      </c>
      <c r="E831" s="2" t="s">
        <v>26</v>
      </c>
      <c r="F831" s="2" t="s">
        <v>61</v>
      </c>
      <c r="G831" s="1">
        <v>97790.479999999967</v>
      </c>
      <c r="H831" s="1">
        <v>52322.239999999991</v>
      </c>
      <c r="I831" s="4">
        <v>268</v>
      </c>
      <c r="J831" s="2" t="s">
        <v>68</v>
      </c>
      <c r="K831" s="1">
        <f>Tabelle4[[#This Row],[Menge kg Nges]]/1000</f>
        <v>97.790479999999974</v>
      </c>
      <c r="L831" s="1">
        <f>Tabelle4[[#This Row],[Menge kg P2O5]]/1000</f>
        <v>52.322239999999994</v>
      </c>
      <c r="M831" s="1">
        <f>Tabelle4[[#This Row],[Menge t Nges]]/Tabelle4[[#This Row],[Anzahl Lieferscheine]]</f>
        <v>0.36488985074626856</v>
      </c>
      <c r="N831" s="1">
        <f>Tabelle4[[#This Row],[Menge t P2O5]]/Tabelle4[[#This Row],[Anzahl Lieferscheine]]</f>
        <v>0.19523223880597013</v>
      </c>
    </row>
    <row r="832" spans="1:14" x14ac:dyDescent="0.2">
      <c r="A832" s="2" t="s">
        <v>40</v>
      </c>
      <c r="B832" s="2" t="s">
        <v>42</v>
      </c>
      <c r="C832" s="2" t="s">
        <v>6</v>
      </c>
      <c r="D832" s="2" t="s">
        <v>7</v>
      </c>
      <c r="E832" s="2" t="s">
        <v>8</v>
      </c>
      <c r="F832" s="2" t="s">
        <v>61</v>
      </c>
      <c r="G832" s="1">
        <v>3139.8500000000004</v>
      </c>
      <c r="H832" s="1">
        <v>1311.5199999999998</v>
      </c>
      <c r="I832" s="4">
        <v>9</v>
      </c>
      <c r="J832" s="2" t="s">
        <v>68</v>
      </c>
      <c r="K832" s="1">
        <f>Tabelle4[[#This Row],[Menge kg Nges]]/1000</f>
        <v>3.1398500000000005</v>
      </c>
      <c r="L832" s="1">
        <f>Tabelle4[[#This Row],[Menge kg P2O5]]/1000</f>
        <v>1.3115199999999998</v>
      </c>
      <c r="M832" s="1">
        <f>Tabelle4[[#This Row],[Menge t Nges]]/Tabelle4[[#This Row],[Anzahl Lieferscheine]]</f>
        <v>0.34887222222222225</v>
      </c>
      <c r="N832" s="1">
        <f>Tabelle4[[#This Row],[Menge t P2O5]]/Tabelle4[[#This Row],[Anzahl Lieferscheine]]</f>
        <v>0.14572444444444443</v>
      </c>
    </row>
    <row r="833" spans="1:14" x14ac:dyDescent="0.2">
      <c r="A833" s="2" t="s">
        <v>40</v>
      </c>
      <c r="B833" s="2" t="s">
        <v>42</v>
      </c>
      <c r="C833" s="2" t="s">
        <v>6</v>
      </c>
      <c r="D833" s="2" t="s">
        <v>7</v>
      </c>
      <c r="E833" s="2" t="s">
        <v>9</v>
      </c>
      <c r="F833" s="2" t="s">
        <v>61</v>
      </c>
      <c r="G833" s="1">
        <v>3254.6000000000004</v>
      </c>
      <c r="H833" s="1">
        <v>1336.8</v>
      </c>
      <c r="I833" s="4">
        <v>18</v>
      </c>
      <c r="J833" s="2" t="s">
        <v>68</v>
      </c>
      <c r="K833" s="1">
        <f>Tabelle4[[#This Row],[Menge kg Nges]]/1000</f>
        <v>3.2546000000000004</v>
      </c>
      <c r="L833" s="1">
        <f>Tabelle4[[#This Row],[Menge kg P2O5]]/1000</f>
        <v>1.3368</v>
      </c>
      <c r="M833" s="1">
        <f>Tabelle4[[#This Row],[Menge t Nges]]/Tabelle4[[#This Row],[Anzahl Lieferscheine]]</f>
        <v>0.18081111111111114</v>
      </c>
      <c r="N833" s="1">
        <f>Tabelle4[[#This Row],[Menge t P2O5]]/Tabelle4[[#This Row],[Anzahl Lieferscheine]]</f>
        <v>7.4266666666666661E-2</v>
      </c>
    </row>
    <row r="834" spans="1:14" x14ac:dyDescent="0.2">
      <c r="A834" s="2" t="s">
        <v>40</v>
      </c>
      <c r="B834" s="2" t="s">
        <v>42</v>
      </c>
      <c r="C834" s="2" t="s">
        <v>6</v>
      </c>
      <c r="D834" s="2" t="s">
        <v>7</v>
      </c>
      <c r="E834" s="2" t="s">
        <v>11</v>
      </c>
      <c r="F834" s="2" t="s">
        <v>61</v>
      </c>
      <c r="G834" s="1">
        <v>1760.1</v>
      </c>
      <c r="H834" s="1">
        <v>917.4</v>
      </c>
      <c r="I834" s="4">
        <v>3</v>
      </c>
      <c r="J834" s="2" t="s">
        <v>68</v>
      </c>
      <c r="K834" s="1">
        <f>Tabelle4[[#This Row],[Menge kg Nges]]/1000</f>
        <v>1.7601</v>
      </c>
      <c r="L834" s="1">
        <f>Tabelle4[[#This Row],[Menge kg P2O5]]/1000</f>
        <v>0.91739999999999999</v>
      </c>
      <c r="M834" s="1">
        <f>Tabelle4[[#This Row],[Menge t Nges]]/Tabelle4[[#This Row],[Anzahl Lieferscheine]]</f>
        <v>0.5867</v>
      </c>
      <c r="N834" s="1">
        <f>Tabelle4[[#This Row],[Menge t P2O5]]/Tabelle4[[#This Row],[Anzahl Lieferscheine]]</f>
        <v>0.30580000000000002</v>
      </c>
    </row>
    <row r="835" spans="1:14" x14ac:dyDescent="0.2">
      <c r="A835" s="2" t="s">
        <v>40</v>
      </c>
      <c r="B835" s="2" t="s">
        <v>42</v>
      </c>
      <c r="C835" s="2" t="s">
        <v>6</v>
      </c>
      <c r="D835" s="2" t="s">
        <v>7</v>
      </c>
      <c r="E835" s="2" t="s">
        <v>12</v>
      </c>
      <c r="F835" s="2" t="s">
        <v>61</v>
      </c>
      <c r="G835" s="1">
        <v>33265.730000000003</v>
      </c>
      <c r="H835" s="1">
        <v>12852.250000000007</v>
      </c>
      <c r="I835" s="4">
        <v>81</v>
      </c>
      <c r="J835" s="2" t="s">
        <v>68</v>
      </c>
      <c r="K835" s="1">
        <f>Tabelle4[[#This Row],[Menge kg Nges]]/1000</f>
        <v>33.265730000000005</v>
      </c>
      <c r="L835" s="1">
        <f>Tabelle4[[#This Row],[Menge kg P2O5]]/1000</f>
        <v>12.852250000000007</v>
      </c>
      <c r="M835" s="1">
        <f>Tabelle4[[#This Row],[Menge t Nges]]/Tabelle4[[#This Row],[Anzahl Lieferscheine]]</f>
        <v>0.41068802469135807</v>
      </c>
      <c r="N835" s="1">
        <f>Tabelle4[[#This Row],[Menge t P2O5]]/Tabelle4[[#This Row],[Anzahl Lieferscheine]]</f>
        <v>0.15866975308641984</v>
      </c>
    </row>
    <row r="836" spans="1:14" x14ac:dyDescent="0.2">
      <c r="A836" s="2" t="s">
        <v>40</v>
      </c>
      <c r="B836" s="2" t="s">
        <v>42</v>
      </c>
      <c r="C836" s="2" t="s">
        <v>6</v>
      </c>
      <c r="D836" s="2" t="s">
        <v>7</v>
      </c>
      <c r="E836" s="2" t="s">
        <v>13</v>
      </c>
      <c r="F836" s="2" t="s">
        <v>61</v>
      </c>
      <c r="G836" s="1">
        <v>6640.2400000000007</v>
      </c>
      <c r="H836" s="1">
        <v>3230.7299999999996</v>
      </c>
      <c r="I836" s="4">
        <v>28</v>
      </c>
      <c r="J836" s="2" t="s">
        <v>68</v>
      </c>
      <c r="K836" s="1">
        <f>Tabelle4[[#This Row],[Menge kg Nges]]/1000</f>
        <v>6.6402400000000004</v>
      </c>
      <c r="L836" s="1">
        <f>Tabelle4[[#This Row],[Menge kg P2O5]]/1000</f>
        <v>3.2307299999999994</v>
      </c>
      <c r="M836" s="1">
        <f>Tabelle4[[#This Row],[Menge t Nges]]/Tabelle4[[#This Row],[Anzahl Lieferscheine]]</f>
        <v>0.2371514285714286</v>
      </c>
      <c r="N836" s="1">
        <f>Tabelle4[[#This Row],[Menge t P2O5]]/Tabelle4[[#This Row],[Anzahl Lieferscheine]]</f>
        <v>0.11538321428571427</v>
      </c>
    </row>
    <row r="837" spans="1:14" x14ac:dyDescent="0.2">
      <c r="A837" s="2" t="s">
        <v>40</v>
      </c>
      <c r="B837" s="2" t="s">
        <v>42</v>
      </c>
      <c r="C837" s="2" t="s">
        <v>6</v>
      </c>
      <c r="D837" s="2" t="s">
        <v>7</v>
      </c>
      <c r="E837" s="2" t="s">
        <v>14</v>
      </c>
      <c r="F837" s="2" t="s">
        <v>61</v>
      </c>
      <c r="G837" s="1">
        <v>6795.7400000000007</v>
      </c>
      <c r="H837" s="1">
        <v>3175.48</v>
      </c>
      <c r="I837" s="4">
        <v>14</v>
      </c>
      <c r="J837" s="2" t="s">
        <v>68</v>
      </c>
      <c r="K837" s="1">
        <f>Tabelle4[[#This Row],[Menge kg Nges]]/1000</f>
        <v>6.7957400000000003</v>
      </c>
      <c r="L837" s="1">
        <f>Tabelle4[[#This Row],[Menge kg P2O5]]/1000</f>
        <v>3.1754799999999999</v>
      </c>
      <c r="M837" s="1">
        <f>Tabelle4[[#This Row],[Menge t Nges]]/Tabelle4[[#This Row],[Anzahl Lieferscheine]]</f>
        <v>0.48541000000000001</v>
      </c>
      <c r="N837" s="1">
        <f>Tabelle4[[#This Row],[Menge t P2O5]]/Tabelle4[[#This Row],[Anzahl Lieferscheine]]</f>
        <v>0.22681999999999999</v>
      </c>
    </row>
    <row r="838" spans="1:14" x14ac:dyDescent="0.2">
      <c r="A838" s="2" t="s">
        <v>40</v>
      </c>
      <c r="B838" s="2" t="s">
        <v>42</v>
      </c>
      <c r="C838" s="2" t="s">
        <v>6</v>
      </c>
      <c r="D838" s="2" t="s">
        <v>15</v>
      </c>
      <c r="E838" s="2" t="s">
        <v>8</v>
      </c>
      <c r="F838" s="2" t="s">
        <v>61</v>
      </c>
      <c r="G838" s="1">
        <v>646.29</v>
      </c>
      <c r="H838" s="1">
        <v>239.94</v>
      </c>
      <c r="I838" s="4">
        <v>8</v>
      </c>
      <c r="J838" s="2" t="s">
        <v>68</v>
      </c>
      <c r="K838" s="1">
        <f>Tabelle4[[#This Row],[Menge kg Nges]]/1000</f>
        <v>0.64628999999999992</v>
      </c>
      <c r="L838" s="1">
        <f>Tabelle4[[#This Row],[Menge kg P2O5]]/1000</f>
        <v>0.23993999999999999</v>
      </c>
      <c r="M838" s="1">
        <f>Tabelle4[[#This Row],[Menge t Nges]]/Tabelle4[[#This Row],[Anzahl Lieferscheine]]</f>
        <v>8.078624999999999E-2</v>
      </c>
      <c r="N838" s="1">
        <f>Tabelle4[[#This Row],[Menge t P2O5]]/Tabelle4[[#This Row],[Anzahl Lieferscheine]]</f>
        <v>2.9992499999999998E-2</v>
      </c>
    </row>
    <row r="839" spans="1:14" x14ac:dyDescent="0.2">
      <c r="A839" s="2" t="s">
        <v>40</v>
      </c>
      <c r="B839" s="2" t="s">
        <v>42</v>
      </c>
      <c r="C839" s="2" t="s">
        <v>6</v>
      </c>
      <c r="D839" s="2" t="s">
        <v>15</v>
      </c>
      <c r="E839" s="2" t="s">
        <v>16</v>
      </c>
      <c r="F839" s="2" t="s">
        <v>61</v>
      </c>
      <c r="G839" s="1">
        <v>1157</v>
      </c>
      <c r="H839" s="1">
        <v>1059.5</v>
      </c>
      <c r="I839" s="4">
        <v>2</v>
      </c>
      <c r="J839" s="2" t="s">
        <v>68</v>
      </c>
      <c r="K839" s="1">
        <f>Tabelle4[[#This Row],[Menge kg Nges]]/1000</f>
        <v>1.157</v>
      </c>
      <c r="L839" s="1">
        <f>Tabelle4[[#This Row],[Menge kg P2O5]]/1000</f>
        <v>1.0595000000000001</v>
      </c>
      <c r="M839" s="1">
        <f>Tabelle4[[#This Row],[Menge t Nges]]/Tabelle4[[#This Row],[Anzahl Lieferscheine]]</f>
        <v>0.57850000000000001</v>
      </c>
      <c r="N839" s="1">
        <f>Tabelle4[[#This Row],[Menge t P2O5]]/Tabelle4[[#This Row],[Anzahl Lieferscheine]]</f>
        <v>0.52975000000000005</v>
      </c>
    </row>
    <row r="840" spans="1:14" x14ac:dyDescent="0.2">
      <c r="A840" s="2" t="s">
        <v>40</v>
      </c>
      <c r="B840" s="2" t="s">
        <v>42</v>
      </c>
      <c r="C840" s="2" t="s">
        <v>6</v>
      </c>
      <c r="D840" s="2" t="s">
        <v>15</v>
      </c>
      <c r="E840" s="2" t="s">
        <v>18</v>
      </c>
      <c r="F840" s="2" t="s">
        <v>61</v>
      </c>
      <c r="G840" s="1">
        <v>2470.69</v>
      </c>
      <c r="H840" s="1">
        <v>1889.98</v>
      </c>
      <c r="I840" s="4">
        <v>6</v>
      </c>
      <c r="J840" s="2" t="s">
        <v>68</v>
      </c>
      <c r="K840" s="1">
        <f>Tabelle4[[#This Row],[Menge kg Nges]]/1000</f>
        <v>2.4706900000000003</v>
      </c>
      <c r="L840" s="1">
        <f>Tabelle4[[#This Row],[Menge kg P2O5]]/1000</f>
        <v>1.88998</v>
      </c>
      <c r="M840" s="1">
        <f>Tabelle4[[#This Row],[Menge t Nges]]/Tabelle4[[#This Row],[Anzahl Lieferscheine]]</f>
        <v>0.41178166666666671</v>
      </c>
      <c r="N840" s="1">
        <f>Tabelle4[[#This Row],[Menge t P2O5]]/Tabelle4[[#This Row],[Anzahl Lieferscheine]]</f>
        <v>0.31499666666666665</v>
      </c>
    </row>
    <row r="841" spans="1:14" x14ac:dyDescent="0.2">
      <c r="A841" s="2" t="s">
        <v>40</v>
      </c>
      <c r="B841" s="2" t="s">
        <v>42</v>
      </c>
      <c r="C841" s="2" t="s">
        <v>6</v>
      </c>
      <c r="D841" s="2" t="s">
        <v>15</v>
      </c>
      <c r="E841" s="2" t="s">
        <v>19</v>
      </c>
      <c r="F841" s="2" t="s">
        <v>61</v>
      </c>
      <c r="G841" s="1">
        <v>675</v>
      </c>
      <c r="H841" s="1">
        <v>750</v>
      </c>
      <c r="I841" s="4">
        <v>2</v>
      </c>
      <c r="J841" s="2" t="s">
        <v>68</v>
      </c>
      <c r="K841" s="1">
        <f>Tabelle4[[#This Row],[Menge kg Nges]]/1000</f>
        <v>0.67500000000000004</v>
      </c>
      <c r="L841" s="1">
        <f>Tabelle4[[#This Row],[Menge kg P2O5]]/1000</f>
        <v>0.75</v>
      </c>
      <c r="M841" s="1">
        <f>Tabelle4[[#This Row],[Menge t Nges]]/Tabelle4[[#This Row],[Anzahl Lieferscheine]]</f>
        <v>0.33750000000000002</v>
      </c>
      <c r="N841" s="1">
        <f>Tabelle4[[#This Row],[Menge t P2O5]]/Tabelle4[[#This Row],[Anzahl Lieferscheine]]</f>
        <v>0.375</v>
      </c>
    </row>
    <row r="842" spans="1:14" x14ac:dyDescent="0.2">
      <c r="A842" s="2" t="s">
        <v>40</v>
      </c>
      <c r="B842" s="2" t="s">
        <v>42</v>
      </c>
      <c r="C842" s="2" t="s">
        <v>6</v>
      </c>
      <c r="D842" s="2" t="s">
        <v>15</v>
      </c>
      <c r="E842" s="2" t="s">
        <v>20</v>
      </c>
      <c r="F842" s="2" t="s">
        <v>61</v>
      </c>
      <c r="G842" s="1">
        <v>488.31999999999994</v>
      </c>
      <c r="H842" s="1">
        <v>332</v>
      </c>
      <c r="I842" s="4">
        <v>3</v>
      </c>
      <c r="J842" s="2" t="s">
        <v>68</v>
      </c>
      <c r="K842" s="1">
        <f>Tabelle4[[#This Row],[Menge kg Nges]]/1000</f>
        <v>0.48831999999999992</v>
      </c>
      <c r="L842" s="1">
        <f>Tabelle4[[#This Row],[Menge kg P2O5]]/1000</f>
        <v>0.33200000000000002</v>
      </c>
      <c r="M842" s="1">
        <f>Tabelle4[[#This Row],[Menge t Nges]]/Tabelle4[[#This Row],[Anzahl Lieferscheine]]</f>
        <v>0.1627733333333333</v>
      </c>
      <c r="N842" s="1">
        <f>Tabelle4[[#This Row],[Menge t P2O5]]/Tabelle4[[#This Row],[Anzahl Lieferscheine]]</f>
        <v>0.11066666666666668</v>
      </c>
    </row>
    <row r="843" spans="1:14" x14ac:dyDescent="0.2">
      <c r="A843" s="2" t="s">
        <v>40</v>
      </c>
      <c r="B843" s="2" t="s">
        <v>42</v>
      </c>
      <c r="C843" s="2" t="s">
        <v>6</v>
      </c>
      <c r="D843" s="2" t="s">
        <v>15</v>
      </c>
      <c r="E843" s="2" t="s">
        <v>21</v>
      </c>
      <c r="F843" s="2" t="s">
        <v>61</v>
      </c>
      <c r="G843" s="1">
        <v>1000</v>
      </c>
      <c r="H843" s="1">
        <v>640</v>
      </c>
      <c r="I843" s="4">
        <v>1</v>
      </c>
      <c r="J843" s="2" t="s">
        <v>68</v>
      </c>
      <c r="K843" s="1">
        <f>Tabelle4[[#This Row],[Menge kg Nges]]/1000</f>
        <v>1</v>
      </c>
      <c r="L843" s="1">
        <f>Tabelle4[[#This Row],[Menge kg P2O5]]/1000</f>
        <v>0.64</v>
      </c>
      <c r="M843" s="1">
        <f>Tabelle4[[#This Row],[Menge t Nges]]/Tabelle4[[#This Row],[Anzahl Lieferscheine]]</f>
        <v>1</v>
      </c>
      <c r="N843" s="1">
        <f>Tabelle4[[#This Row],[Menge t P2O5]]/Tabelle4[[#This Row],[Anzahl Lieferscheine]]</f>
        <v>0.64</v>
      </c>
    </row>
    <row r="844" spans="1:14" x14ac:dyDescent="0.2">
      <c r="A844" s="2" t="s">
        <v>40</v>
      </c>
      <c r="B844" s="2" t="s">
        <v>42</v>
      </c>
      <c r="C844" s="2" t="s">
        <v>6</v>
      </c>
      <c r="D844" s="2" t="s">
        <v>15</v>
      </c>
      <c r="E844" s="2" t="s">
        <v>9</v>
      </c>
      <c r="F844" s="2" t="s">
        <v>61</v>
      </c>
      <c r="G844" s="1">
        <v>677.12</v>
      </c>
      <c r="H844" s="1">
        <v>441.6</v>
      </c>
      <c r="I844" s="4">
        <v>2</v>
      </c>
      <c r="J844" s="2" t="s">
        <v>68</v>
      </c>
      <c r="K844" s="1">
        <f>Tabelle4[[#This Row],[Menge kg Nges]]/1000</f>
        <v>0.67712000000000006</v>
      </c>
      <c r="L844" s="1">
        <f>Tabelle4[[#This Row],[Menge kg P2O5]]/1000</f>
        <v>0.44160000000000005</v>
      </c>
      <c r="M844" s="1">
        <f>Tabelle4[[#This Row],[Menge t Nges]]/Tabelle4[[#This Row],[Anzahl Lieferscheine]]</f>
        <v>0.33856000000000003</v>
      </c>
      <c r="N844" s="1">
        <f>Tabelle4[[#This Row],[Menge t P2O5]]/Tabelle4[[#This Row],[Anzahl Lieferscheine]]</f>
        <v>0.22080000000000002</v>
      </c>
    </row>
    <row r="845" spans="1:14" x14ac:dyDescent="0.2">
      <c r="A845" s="2" t="s">
        <v>40</v>
      </c>
      <c r="B845" s="2" t="s">
        <v>42</v>
      </c>
      <c r="C845" s="2" t="s">
        <v>6</v>
      </c>
      <c r="D845" s="2" t="s">
        <v>15</v>
      </c>
      <c r="E845" s="2" t="s">
        <v>13</v>
      </c>
      <c r="F845" s="2" t="s">
        <v>61</v>
      </c>
      <c r="G845" s="1">
        <v>232.05</v>
      </c>
      <c r="H845" s="1">
        <v>208.25</v>
      </c>
      <c r="I845" s="4">
        <v>1</v>
      </c>
      <c r="J845" s="2" t="s">
        <v>68</v>
      </c>
      <c r="K845" s="1">
        <f>Tabelle4[[#This Row],[Menge kg Nges]]/1000</f>
        <v>0.23205000000000001</v>
      </c>
      <c r="L845" s="1">
        <f>Tabelle4[[#This Row],[Menge kg P2O5]]/1000</f>
        <v>0.20824999999999999</v>
      </c>
      <c r="M845" s="1">
        <f>Tabelle4[[#This Row],[Menge t Nges]]/Tabelle4[[#This Row],[Anzahl Lieferscheine]]</f>
        <v>0.23205000000000001</v>
      </c>
      <c r="N845" s="1">
        <f>Tabelle4[[#This Row],[Menge t P2O5]]/Tabelle4[[#This Row],[Anzahl Lieferscheine]]</f>
        <v>0.20824999999999999</v>
      </c>
    </row>
    <row r="846" spans="1:14" x14ac:dyDescent="0.2">
      <c r="A846" s="2" t="s">
        <v>40</v>
      </c>
      <c r="B846" s="2" t="s">
        <v>42</v>
      </c>
      <c r="C846" s="2" t="s">
        <v>25</v>
      </c>
      <c r="D846" s="2" t="s">
        <v>25</v>
      </c>
      <c r="E846" s="2" t="s">
        <v>26</v>
      </c>
      <c r="F846" s="2" t="s">
        <v>61</v>
      </c>
      <c r="G846" s="1">
        <v>140251.19</v>
      </c>
      <c r="H846" s="1">
        <v>29145.449999999997</v>
      </c>
      <c r="I846" s="4">
        <v>29</v>
      </c>
      <c r="J846" s="2" t="s">
        <v>68</v>
      </c>
      <c r="K846" s="1">
        <f>Tabelle4[[#This Row],[Menge kg Nges]]/1000</f>
        <v>140.25119000000001</v>
      </c>
      <c r="L846" s="1">
        <f>Tabelle4[[#This Row],[Menge kg P2O5]]/1000</f>
        <v>29.145449999999997</v>
      </c>
      <c r="M846" s="1">
        <f>Tabelle4[[#This Row],[Menge t Nges]]/Tabelle4[[#This Row],[Anzahl Lieferscheine]]</f>
        <v>4.8362479310344835</v>
      </c>
      <c r="N846" s="1">
        <f>Tabelle4[[#This Row],[Menge t P2O5]]/Tabelle4[[#This Row],[Anzahl Lieferscheine]]</f>
        <v>1.0050155172413793</v>
      </c>
    </row>
    <row r="847" spans="1:14" x14ac:dyDescent="0.2">
      <c r="A847" s="2" t="s">
        <v>55</v>
      </c>
      <c r="B847" s="2" t="s">
        <v>55</v>
      </c>
      <c r="C847" s="2" t="s">
        <v>6</v>
      </c>
      <c r="D847" s="2" t="s">
        <v>7</v>
      </c>
      <c r="E847" s="2" t="s">
        <v>9</v>
      </c>
      <c r="F847" s="2" t="s">
        <v>61</v>
      </c>
      <c r="G847" s="1">
        <v>15598.4</v>
      </c>
      <c r="H847" s="1">
        <v>6398.0000000000009</v>
      </c>
      <c r="I847" s="4">
        <v>40</v>
      </c>
      <c r="J847" s="2" t="s">
        <v>68</v>
      </c>
      <c r="K847" s="1">
        <f>Tabelle4[[#This Row],[Menge kg Nges]]/1000</f>
        <v>15.5984</v>
      </c>
      <c r="L847" s="1">
        <f>Tabelle4[[#This Row],[Menge kg P2O5]]/1000</f>
        <v>6.3980000000000006</v>
      </c>
      <c r="M847" s="1">
        <f>Tabelle4[[#This Row],[Menge t Nges]]/Tabelle4[[#This Row],[Anzahl Lieferscheine]]</f>
        <v>0.38995999999999997</v>
      </c>
      <c r="N847" s="1">
        <f>Tabelle4[[#This Row],[Menge t P2O5]]/Tabelle4[[#This Row],[Anzahl Lieferscheine]]</f>
        <v>0.15995000000000001</v>
      </c>
    </row>
    <row r="848" spans="1:14" x14ac:dyDescent="0.2">
      <c r="A848" s="2" t="s">
        <v>55</v>
      </c>
      <c r="B848" s="2" t="s">
        <v>55</v>
      </c>
      <c r="C848" s="2" t="s">
        <v>6</v>
      </c>
      <c r="D848" s="2" t="s">
        <v>7</v>
      </c>
      <c r="E848" s="2" t="s">
        <v>10</v>
      </c>
      <c r="F848" s="2" t="s">
        <v>61</v>
      </c>
      <c r="G848" s="1">
        <v>651</v>
      </c>
      <c r="H848" s="1">
        <v>264</v>
      </c>
      <c r="I848" s="4">
        <v>2</v>
      </c>
      <c r="J848" s="2" t="s">
        <v>68</v>
      </c>
      <c r="K848" s="1">
        <f>Tabelle4[[#This Row],[Menge kg Nges]]/1000</f>
        <v>0.65100000000000002</v>
      </c>
      <c r="L848" s="1">
        <f>Tabelle4[[#This Row],[Menge kg P2O5]]/1000</f>
        <v>0.26400000000000001</v>
      </c>
      <c r="M848" s="1">
        <f>Tabelle4[[#This Row],[Menge t Nges]]/Tabelle4[[#This Row],[Anzahl Lieferscheine]]</f>
        <v>0.32550000000000001</v>
      </c>
      <c r="N848" s="1">
        <f>Tabelle4[[#This Row],[Menge t P2O5]]/Tabelle4[[#This Row],[Anzahl Lieferscheine]]</f>
        <v>0.13200000000000001</v>
      </c>
    </row>
    <row r="849" spans="1:14" x14ac:dyDescent="0.2">
      <c r="A849" s="2" t="s">
        <v>55</v>
      </c>
      <c r="B849" s="2" t="s">
        <v>55</v>
      </c>
      <c r="C849" s="2" t="s">
        <v>6</v>
      </c>
      <c r="D849" s="2" t="s">
        <v>7</v>
      </c>
      <c r="E849" s="2" t="s">
        <v>11</v>
      </c>
      <c r="F849" s="2" t="s">
        <v>61</v>
      </c>
      <c r="G849" s="1">
        <v>11369.160000000002</v>
      </c>
      <c r="H849" s="1">
        <v>6201.3599999999988</v>
      </c>
      <c r="I849" s="4">
        <v>34</v>
      </c>
      <c r="J849" s="2" t="s">
        <v>68</v>
      </c>
      <c r="K849" s="1">
        <f>Tabelle4[[#This Row],[Menge kg Nges]]/1000</f>
        <v>11.369160000000001</v>
      </c>
      <c r="L849" s="1">
        <f>Tabelle4[[#This Row],[Menge kg P2O5]]/1000</f>
        <v>6.2013599999999984</v>
      </c>
      <c r="M849" s="1">
        <f>Tabelle4[[#This Row],[Menge t Nges]]/Tabelle4[[#This Row],[Anzahl Lieferscheine]]</f>
        <v>0.33438705882352943</v>
      </c>
      <c r="N849" s="1">
        <f>Tabelle4[[#This Row],[Menge t P2O5]]/Tabelle4[[#This Row],[Anzahl Lieferscheine]]</f>
        <v>0.18239294117647054</v>
      </c>
    </row>
    <row r="850" spans="1:14" x14ac:dyDescent="0.2">
      <c r="A850" s="2" t="s">
        <v>55</v>
      </c>
      <c r="B850" s="2" t="s">
        <v>55</v>
      </c>
      <c r="C850" s="2" t="s">
        <v>6</v>
      </c>
      <c r="D850" s="2" t="s">
        <v>7</v>
      </c>
      <c r="E850" s="2" t="s">
        <v>13</v>
      </c>
      <c r="F850" s="2" t="s">
        <v>61</v>
      </c>
      <c r="G850" s="1">
        <v>6192</v>
      </c>
      <c r="H850" s="1">
        <v>4128</v>
      </c>
      <c r="I850" s="4">
        <v>16</v>
      </c>
      <c r="J850" s="2" t="s">
        <v>68</v>
      </c>
      <c r="K850" s="1">
        <f>Tabelle4[[#This Row],[Menge kg Nges]]/1000</f>
        <v>6.1920000000000002</v>
      </c>
      <c r="L850" s="1">
        <f>Tabelle4[[#This Row],[Menge kg P2O5]]/1000</f>
        <v>4.1280000000000001</v>
      </c>
      <c r="M850" s="1">
        <f>Tabelle4[[#This Row],[Menge t Nges]]/Tabelle4[[#This Row],[Anzahl Lieferscheine]]</f>
        <v>0.38700000000000001</v>
      </c>
      <c r="N850" s="1">
        <f>Tabelle4[[#This Row],[Menge t P2O5]]/Tabelle4[[#This Row],[Anzahl Lieferscheine]]</f>
        <v>0.25800000000000001</v>
      </c>
    </row>
    <row r="851" spans="1:14" x14ac:dyDescent="0.2">
      <c r="A851" s="2" t="s">
        <v>55</v>
      </c>
      <c r="B851" s="2" t="s">
        <v>55</v>
      </c>
      <c r="C851" s="2" t="s">
        <v>6</v>
      </c>
      <c r="D851" s="2" t="s">
        <v>7</v>
      </c>
      <c r="E851" s="2" t="s">
        <v>14</v>
      </c>
      <c r="F851" s="2" t="s">
        <v>61</v>
      </c>
      <c r="G851" s="1">
        <v>607.5</v>
      </c>
      <c r="H851" s="1">
        <v>405</v>
      </c>
      <c r="I851" s="4">
        <v>1</v>
      </c>
      <c r="J851" s="2" t="s">
        <v>68</v>
      </c>
      <c r="K851" s="1">
        <f>Tabelle4[[#This Row],[Menge kg Nges]]/1000</f>
        <v>0.60750000000000004</v>
      </c>
      <c r="L851" s="1">
        <f>Tabelle4[[#This Row],[Menge kg P2O5]]/1000</f>
        <v>0.40500000000000003</v>
      </c>
      <c r="M851" s="1">
        <f>Tabelle4[[#This Row],[Menge t Nges]]/Tabelle4[[#This Row],[Anzahl Lieferscheine]]</f>
        <v>0.60750000000000004</v>
      </c>
      <c r="N851" s="1">
        <f>Tabelle4[[#This Row],[Menge t P2O5]]/Tabelle4[[#This Row],[Anzahl Lieferscheine]]</f>
        <v>0.40500000000000003</v>
      </c>
    </row>
    <row r="852" spans="1:14" x14ac:dyDescent="0.2">
      <c r="A852" s="2" t="s">
        <v>55</v>
      </c>
      <c r="B852" s="2" t="s">
        <v>55</v>
      </c>
      <c r="C852" s="2" t="s">
        <v>6</v>
      </c>
      <c r="D852" s="2" t="s">
        <v>15</v>
      </c>
      <c r="E852" s="2" t="s">
        <v>20</v>
      </c>
      <c r="F852" s="2" t="s">
        <v>61</v>
      </c>
      <c r="G852" s="1">
        <v>1165.3599999999999</v>
      </c>
      <c r="H852" s="1">
        <v>678.5</v>
      </c>
      <c r="I852" s="4">
        <v>3</v>
      </c>
      <c r="J852" s="2" t="s">
        <v>68</v>
      </c>
      <c r="K852" s="1">
        <f>Tabelle4[[#This Row],[Menge kg Nges]]/1000</f>
        <v>1.16536</v>
      </c>
      <c r="L852" s="1">
        <f>Tabelle4[[#This Row],[Menge kg P2O5]]/1000</f>
        <v>0.67849999999999999</v>
      </c>
      <c r="M852" s="1">
        <f>Tabelle4[[#This Row],[Menge t Nges]]/Tabelle4[[#This Row],[Anzahl Lieferscheine]]</f>
        <v>0.38845333333333332</v>
      </c>
      <c r="N852" s="1">
        <f>Tabelle4[[#This Row],[Menge t P2O5]]/Tabelle4[[#This Row],[Anzahl Lieferscheine]]</f>
        <v>0.22616666666666665</v>
      </c>
    </row>
    <row r="853" spans="1:14" x14ac:dyDescent="0.2">
      <c r="A853" s="2" t="s">
        <v>55</v>
      </c>
      <c r="B853" s="2" t="s">
        <v>55</v>
      </c>
      <c r="C853" s="2" t="s">
        <v>6</v>
      </c>
      <c r="D853" s="2" t="s">
        <v>15</v>
      </c>
      <c r="E853" s="2" t="s">
        <v>9</v>
      </c>
      <c r="F853" s="2" t="s">
        <v>61</v>
      </c>
      <c r="G853" s="1">
        <v>2780.36</v>
      </c>
      <c r="H853" s="1">
        <v>1482.3000000000006</v>
      </c>
      <c r="I853" s="4">
        <v>45</v>
      </c>
      <c r="J853" s="2" t="s">
        <v>68</v>
      </c>
      <c r="K853" s="1">
        <f>Tabelle4[[#This Row],[Menge kg Nges]]/1000</f>
        <v>2.7803599999999999</v>
      </c>
      <c r="L853" s="1">
        <f>Tabelle4[[#This Row],[Menge kg P2O5]]/1000</f>
        <v>1.4823000000000006</v>
      </c>
      <c r="M853" s="1">
        <f>Tabelle4[[#This Row],[Menge t Nges]]/Tabelle4[[#This Row],[Anzahl Lieferscheine]]</f>
        <v>6.178577777777778E-2</v>
      </c>
      <c r="N853" s="1">
        <f>Tabelle4[[#This Row],[Menge t P2O5]]/Tabelle4[[#This Row],[Anzahl Lieferscheine]]</f>
        <v>3.2940000000000011E-2</v>
      </c>
    </row>
    <row r="854" spans="1:14" x14ac:dyDescent="0.2">
      <c r="A854" s="2" t="s">
        <v>55</v>
      </c>
      <c r="B854" s="2" t="s">
        <v>55</v>
      </c>
      <c r="C854" s="2" t="s">
        <v>6</v>
      </c>
      <c r="D854" s="2" t="s">
        <v>15</v>
      </c>
      <c r="E854" s="2" t="s">
        <v>10</v>
      </c>
      <c r="F854" s="2" t="s">
        <v>61</v>
      </c>
      <c r="G854" s="1">
        <v>389.2</v>
      </c>
      <c r="H854" s="1">
        <v>166.25</v>
      </c>
      <c r="I854" s="4">
        <v>8</v>
      </c>
      <c r="J854" s="2" t="s">
        <v>68</v>
      </c>
      <c r="K854" s="1">
        <f>Tabelle4[[#This Row],[Menge kg Nges]]/1000</f>
        <v>0.38919999999999999</v>
      </c>
      <c r="L854" s="1">
        <f>Tabelle4[[#This Row],[Menge kg P2O5]]/1000</f>
        <v>0.16625000000000001</v>
      </c>
      <c r="M854" s="1">
        <f>Tabelle4[[#This Row],[Menge t Nges]]/Tabelle4[[#This Row],[Anzahl Lieferscheine]]</f>
        <v>4.8649999999999999E-2</v>
      </c>
      <c r="N854" s="1">
        <f>Tabelle4[[#This Row],[Menge t P2O5]]/Tabelle4[[#This Row],[Anzahl Lieferscheine]]</f>
        <v>2.0781250000000001E-2</v>
      </c>
    </row>
    <row r="855" spans="1:14" x14ac:dyDescent="0.2">
      <c r="A855" s="2" t="s">
        <v>55</v>
      </c>
      <c r="B855" s="2" t="s">
        <v>55</v>
      </c>
      <c r="C855" s="2" t="s">
        <v>6</v>
      </c>
      <c r="D855" s="2" t="s">
        <v>15</v>
      </c>
      <c r="E855" s="2" t="s">
        <v>13</v>
      </c>
      <c r="F855" s="2" t="s">
        <v>61</v>
      </c>
      <c r="G855" s="1">
        <v>2549.8200000000002</v>
      </c>
      <c r="H855" s="1">
        <v>2288.3000000000002</v>
      </c>
      <c r="I855" s="4">
        <v>9</v>
      </c>
      <c r="J855" s="2" t="s">
        <v>68</v>
      </c>
      <c r="K855" s="1">
        <f>Tabelle4[[#This Row],[Menge kg Nges]]/1000</f>
        <v>2.54982</v>
      </c>
      <c r="L855" s="1">
        <f>Tabelle4[[#This Row],[Menge kg P2O5]]/1000</f>
        <v>2.2883</v>
      </c>
      <c r="M855" s="1">
        <f>Tabelle4[[#This Row],[Menge t Nges]]/Tabelle4[[#This Row],[Anzahl Lieferscheine]]</f>
        <v>0.28331333333333331</v>
      </c>
      <c r="N855" s="1">
        <f>Tabelle4[[#This Row],[Menge t P2O5]]/Tabelle4[[#This Row],[Anzahl Lieferscheine]]</f>
        <v>0.25425555555555557</v>
      </c>
    </row>
    <row r="856" spans="1:14" x14ac:dyDescent="0.2">
      <c r="A856" s="2" t="s">
        <v>55</v>
      </c>
      <c r="B856" s="2" t="s">
        <v>55</v>
      </c>
      <c r="C856" s="2" t="s">
        <v>6</v>
      </c>
      <c r="D856" s="2" t="s">
        <v>15</v>
      </c>
      <c r="E856" s="2" t="s">
        <v>31</v>
      </c>
      <c r="F856" s="2" t="s">
        <v>61</v>
      </c>
      <c r="G856" s="1">
        <v>492</v>
      </c>
      <c r="H856" s="1">
        <v>202.95</v>
      </c>
      <c r="I856" s="4">
        <v>9</v>
      </c>
      <c r="J856" s="2" t="s">
        <v>68</v>
      </c>
      <c r="K856" s="1">
        <f>Tabelle4[[#This Row],[Menge kg Nges]]/1000</f>
        <v>0.49199999999999999</v>
      </c>
      <c r="L856" s="1">
        <f>Tabelle4[[#This Row],[Menge kg P2O5]]/1000</f>
        <v>0.20294999999999999</v>
      </c>
      <c r="M856" s="1">
        <f>Tabelle4[[#This Row],[Menge t Nges]]/Tabelle4[[#This Row],[Anzahl Lieferscheine]]</f>
        <v>5.4666666666666669E-2</v>
      </c>
      <c r="N856" s="1">
        <f>Tabelle4[[#This Row],[Menge t P2O5]]/Tabelle4[[#This Row],[Anzahl Lieferscheine]]</f>
        <v>2.2550000000000001E-2</v>
      </c>
    </row>
    <row r="857" spans="1:14" x14ac:dyDescent="0.2">
      <c r="A857" s="2" t="s">
        <v>55</v>
      </c>
      <c r="B857" s="2" t="s">
        <v>55</v>
      </c>
      <c r="C857" s="2" t="s">
        <v>25</v>
      </c>
      <c r="D857" s="2" t="s">
        <v>25</v>
      </c>
      <c r="E857" s="2" t="s">
        <v>26</v>
      </c>
      <c r="F857" s="2" t="s">
        <v>61</v>
      </c>
      <c r="G857" s="1">
        <v>44055.62</v>
      </c>
      <c r="H857" s="1">
        <v>8585.26</v>
      </c>
      <c r="I857" s="4">
        <v>87</v>
      </c>
      <c r="J857" s="2" t="s">
        <v>68</v>
      </c>
      <c r="K857" s="1">
        <f>Tabelle4[[#This Row],[Menge kg Nges]]/1000</f>
        <v>44.055620000000005</v>
      </c>
      <c r="L857" s="1">
        <f>Tabelle4[[#This Row],[Menge kg P2O5]]/1000</f>
        <v>8.5852599999999999</v>
      </c>
      <c r="M857" s="1">
        <f>Tabelle4[[#This Row],[Menge t Nges]]/Tabelle4[[#This Row],[Anzahl Lieferscheine]]</f>
        <v>0.50638643678160922</v>
      </c>
      <c r="N857" s="1">
        <f>Tabelle4[[#This Row],[Menge t P2O5]]/Tabelle4[[#This Row],[Anzahl Lieferscheine]]</f>
        <v>9.8681149425287357E-2</v>
      </c>
    </row>
    <row r="858" spans="1:14" x14ac:dyDescent="0.2">
      <c r="A858" s="2" t="s">
        <v>55</v>
      </c>
      <c r="B858" s="2" t="s">
        <v>42</v>
      </c>
      <c r="C858" s="2" t="s">
        <v>25</v>
      </c>
      <c r="D858" s="2" t="s">
        <v>25</v>
      </c>
      <c r="E858" s="2" t="s">
        <v>26</v>
      </c>
      <c r="F858" s="2" t="s">
        <v>61</v>
      </c>
      <c r="G858" s="1">
        <v>169.37</v>
      </c>
      <c r="H858" s="1">
        <v>30</v>
      </c>
      <c r="I858" s="4">
        <v>1</v>
      </c>
      <c r="J858" s="2" t="s">
        <v>68</v>
      </c>
      <c r="K858" s="1">
        <f>Tabelle4[[#This Row],[Menge kg Nges]]/1000</f>
        <v>0.16936999999999999</v>
      </c>
      <c r="L858" s="1">
        <f>Tabelle4[[#This Row],[Menge kg P2O5]]/1000</f>
        <v>0.03</v>
      </c>
      <c r="M858" s="1">
        <f>Tabelle4[[#This Row],[Menge t Nges]]/Tabelle4[[#This Row],[Anzahl Lieferscheine]]</f>
        <v>0.16936999999999999</v>
      </c>
      <c r="N858" s="1">
        <f>Tabelle4[[#This Row],[Menge t P2O5]]/Tabelle4[[#This Row],[Anzahl Lieferscheine]]</f>
        <v>0.03</v>
      </c>
    </row>
    <row r="859" spans="1:14" x14ac:dyDescent="0.2">
      <c r="A859" s="2" t="s">
        <v>53</v>
      </c>
      <c r="B859" s="2" t="s">
        <v>51</v>
      </c>
      <c r="C859" s="2" t="s">
        <v>6</v>
      </c>
      <c r="D859" s="2" t="s">
        <v>7</v>
      </c>
      <c r="E859" s="2" t="s">
        <v>12</v>
      </c>
      <c r="F859" s="2" t="s">
        <v>61</v>
      </c>
      <c r="G859" s="1">
        <v>1648</v>
      </c>
      <c r="H859" s="1">
        <v>650.95999999999992</v>
      </c>
      <c r="I859" s="4">
        <v>15</v>
      </c>
      <c r="J859" s="2" t="s">
        <v>68</v>
      </c>
      <c r="K859" s="1">
        <f>Tabelle4[[#This Row],[Menge kg Nges]]/1000</f>
        <v>1.6479999999999999</v>
      </c>
      <c r="L859" s="1">
        <f>Tabelle4[[#This Row],[Menge kg P2O5]]/1000</f>
        <v>0.65095999999999987</v>
      </c>
      <c r="M859" s="1">
        <f>Tabelle4[[#This Row],[Menge t Nges]]/Tabelle4[[#This Row],[Anzahl Lieferscheine]]</f>
        <v>0.10986666666666665</v>
      </c>
      <c r="N859" s="1">
        <f>Tabelle4[[#This Row],[Menge t P2O5]]/Tabelle4[[#This Row],[Anzahl Lieferscheine]]</f>
        <v>4.3397333333333322E-2</v>
      </c>
    </row>
    <row r="860" spans="1:14" x14ac:dyDescent="0.2">
      <c r="A860" s="2" t="s">
        <v>53</v>
      </c>
      <c r="B860" s="2" t="s">
        <v>53</v>
      </c>
      <c r="C860" s="2" t="s">
        <v>6</v>
      </c>
      <c r="D860" s="2" t="s">
        <v>7</v>
      </c>
      <c r="E860" s="2" t="s">
        <v>9</v>
      </c>
      <c r="F860" s="2" t="s">
        <v>61</v>
      </c>
      <c r="G860" s="1">
        <v>1359.24</v>
      </c>
      <c r="H860" s="1">
        <v>532.02</v>
      </c>
      <c r="I860" s="4">
        <v>5</v>
      </c>
      <c r="J860" s="2" t="s">
        <v>68</v>
      </c>
      <c r="K860" s="1">
        <f>Tabelle4[[#This Row],[Menge kg Nges]]/1000</f>
        <v>1.35924</v>
      </c>
      <c r="L860" s="1">
        <f>Tabelle4[[#This Row],[Menge kg P2O5]]/1000</f>
        <v>0.53201999999999994</v>
      </c>
      <c r="M860" s="1">
        <f>Tabelle4[[#This Row],[Menge t Nges]]/Tabelle4[[#This Row],[Anzahl Lieferscheine]]</f>
        <v>0.27184799999999998</v>
      </c>
      <c r="N860" s="1">
        <f>Tabelle4[[#This Row],[Menge t P2O5]]/Tabelle4[[#This Row],[Anzahl Lieferscheine]]</f>
        <v>0.10640399999999998</v>
      </c>
    </row>
    <row r="861" spans="1:14" x14ac:dyDescent="0.2">
      <c r="A861" s="2" t="s">
        <v>53</v>
      </c>
      <c r="B861" s="2" t="s">
        <v>53</v>
      </c>
      <c r="C861" s="2" t="s">
        <v>6</v>
      </c>
      <c r="D861" s="2" t="s">
        <v>7</v>
      </c>
      <c r="E861" s="2" t="s">
        <v>11</v>
      </c>
      <c r="F861" s="2" t="s">
        <v>61</v>
      </c>
      <c r="G861" s="1">
        <v>321.2</v>
      </c>
      <c r="H861" s="1">
        <v>125.4</v>
      </c>
      <c r="I861" s="4">
        <v>3</v>
      </c>
      <c r="J861" s="2" t="s">
        <v>68</v>
      </c>
      <c r="K861" s="1">
        <f>Tabelle4[[#This Row],[Menge kg Nges]]/1000</f>
        <v>0.32119999999999999</v>
      </c>
      <c r="L861" s="1">
        <f>Tabelle4[[#This Row],[Menge kg P2O5]]/1000</f>
        <v>0.12540000000000001</v>
      </c>
      <c r="M861" s="1">
        <f>Tabelle4[[#This Row],[Menge t Nges]]/Tabelle4[[#This Row],[Anzahl Lieferscheine]]</f>
        <v>0.10706666666666666</v>
      </c>
      <c r="N861" s="1">
        <f>Tabelle4[[#This Row],[Menge t P2O5]]/Tabelle4[[#This Row],[Anzahl Lieferscheine]]</f>
        <v>4.1800000000000004E-2</v>
      </c>
    </row>
    <row r="862" spans="1:14" x14ac:dyDescent="0.2">
      <c r="A862" s="2" t="s">
        <v>53</v>
      </c>
      <c r="B862" s="2" t="s">
        <v>53</v>
      </c>
      <c r="C862" s="2" t="s">
        <v>6</v>
      </c>
      <c r="D862" s="2" t="s">
        <v>7</v>
      </c>
      <c r="E862" s="2" t="s">
        <v>12</v>
      </c>
      <c r="F862" s="2" t="s">
        <v>61</v>
      </c>
      <c r="G862" s="1">
        <v>18659.689999999995</v>
      </c>
      <c r="H862" s="1">
        <v>6850.829999999999</v>
      </c>
      <c r="I862" s="4">
        <v>79</v>
      </c>
      <c r="J862" s="2" t="s">
        <v>68</v>
      </c>
      <c r="K862" s="1">
        <f>Tabelle4[[#This Row],[Menge kg Nges]]/1000</f>
        <v>18.659689999999994</v>
      </c>
      <c r="L862" s="1">
        <f>Tabelle4[[#This Row],[Menge kg P2O5]]/1000</f>
        <v>6.8508299999999993</v>
      </c>
      <c r="M862" s="1">
        <f>Tabelle4[[#This Row],[Menge t Nges]]/Tabelle4[[#This Row],[Anzahl Lieferscheine]]</f>
        <v>0.23619860759493663</v>
      </c>
      <c r="N862" s="1">
        <f>Tabelle4[[#This Row],[Menge t P2O5]]/Tabelle4[[#This Row],[Anzahl Lieferscheine]]</f>
        <v>8.6719367088607585E-2</v>
      </c>
    </row>
    <row r="863" spans="1:14" x14ac:dyDescent="0.2">
      <c r="A863" s="2" t="s">
        <v>53</v>
      </c>
      <c r="B863" s="2" t="s">
        <v>53</v>
      </c>
      <c r="C863" s="2" t="s">
        <v>6</v>
      </c>
      <c r="D863" s="2" t="s">
        <v>15</v>
      </c>
      <c r="E863" s="2" t="s">
        <v>20</v>
      </c>
      <c r="F863" s="2" t="s">
        <v>61</v>
      </c>
      <c r="G863" s="1">
        <v>183.6</v>
      </c>
      <c r="H863" s="1">
        <v>135</v>
      </c>
      <c r="I863" s="4">
        <v>1</v>
      </c>
      <c r="J863" s="2" t="s">
        <v>68</v>
      </c>
      <c r="K863" s="1">
        <f>Tabelle4[[#This Row],[Menge kg Nges]]/1000</f>
        <v>0.18359999999999999</v>
      </c>
      <c r="L863" s="1">
        <f>Tabelle4[[#This Row],[Menge kg P2O5]]/1000</f>
        <v>0.13500000000000001</v>
      </c>
      <c r="M863" s="1">
        <f>Tabelle4[[#This Row],[Menge t Nges]]/Tabelle4[[#This Row],[Anzahl Lieferscheine]]</f>
        <v>0.18359999999999999</v>
      </c>
      <c r="N863" s="1">
        <f>Tabelle4[[#This Row],[Menge t P2O5]]/Tabelle4[[#This Row],[Anzahl Lieferscheine]]</f>
        <v>0.13500000000000001</v>
      </c>
    </row>
    <row r="864" spans="1:14" x14ac:dyDescent="0.2">
      <c r="A864" s="2" t="s">
        <v>53</v>
      </c>
      <c r="B864" s="2" t="s">
        <v>53</v>
      </c>
      <c r="C864" s="2" t="s">
        <v>6</v>
      </c>
      <c r="D864" s="2" t="s">
        <v>15</v>
      </c>
      <c r="E864" s="2" t="s">
        <v>9</v>
      </c>
      <c r="F864" s="2" t="s">
        <v>61</v>
      </c>
      <c r="G864" s="1">
        <v>678.30000000000007</v>
      </c>
      <c r="H864" s="1">
        <v>438.7</v>
      </c>
      <c r="I864" s="4">
        <v>3</v>
      </c>
      <c r="J864" s="2" t="s">
        <v>68</v>
      </c>
      <c r="K864" s="1">
        <f>Tabelle4[[#This Row],[Menge kg Nges]]/1000</f>
        <v>0.67830000000000001</v>
      </c>
      <c r="L864" s="1">
        <f>Tabelle4[[#This Row],[Menge kg P2O5]]/1000</f>
        <v>0.43869999999999998</v>
      </c>
      <c r="M864" s="1">
        <f>Tabelle4[[#This Row],[Menge t Nges]]/Tabelle4[[#This Row],[Anzahl Lieferscheine]]</f>
        <v>0.2261</v>
      </c>
      <c r="N864" s="1">
        <f>Tabelle4[[#This Row],[Menge t P2O5]]/Tabelle4[[#This Row],[Anzahl Lieferscheine]]</f>
        <v>0.14623333333333333</v>
      </c>
    </row>
    <row r="865" spans="1:14" x14ac:dyDescent="0.2">
      <c r="A865" s="2" t="s">
        <v>53</v>
      </c>
      <c r="B865" s="2" t="s">
        <v>56</v>
      </c>
      <c r="C865" s="2" t="s">
        <v>6</v>
      </c>
      <c r="D865" s="2" t="s">
        <v>7</v>
      </c>
      <c r="E865" s="2" t="s">
        <v>12</v>
      </c>
      <c r="F865" s="2" t="s">
        <v>61</v>
      </c>
      <c r="G865" s="1">
        <v>204.6</v>
      </c>
      <c r="H865" s="1">
        <v>77.400000000000006</v>
      </c>
      <c r="I865" s="4">
        <v>1</v>
      </c>
      <c r="J865" s="2" t="s">
        <v>68</v>
      </c>
      <c r="K865" s="1">
        <f>Tabelle4[[#This Row],[Menge kg Nges]]/1000</f>
        <v>0.2046</v>
      </c>
      <c r="L865" s="1">
        <f>Tabelle4[[#This Row],[Menge kg P2O5]]/1000</f>
        <v>7.740000000000001E-2</v>
      </c>
      <c r="M865" s="1">
        <f>Tabelle4[[#This Row],[Menge t Nges]]/Tabelle4[[#This Row],[Anzahl Lieferscheine]]</f>
        <v>0.2046</v>
      </c>
      <c r="N865" s="1">
        <f>Tabelle4[[#This Row],[Menge t P2O5]]/Tabelle4[[#This Row],[Anzahl Lieferscheine]]</f>
        <v>7.740000000000001E-2</v>
      </c>
    </row>
    <row r="866" spans="1:14" x14ac:dyDescent="0.2">
      <c r="A866" s="2" t="s">
        <v>28</v>
      </c>
      <c r="B866" s="2" t="s">
        <v>5</v>
      </c>
      <c r="C866" s="2" t="s">
        <v>6</v>
      </c>
      <c r="D866" s="2" t="s">
        <v>7</v>
      </c>
      <c r="E866" s="2" t="s">
        <v>9</v>
      </c>
      <c r="F866" s="2" t="s">
        <v>61</v>
      </c>
      <c r="G866" s="1">
        <v>2894.8</v>
      </c>
      <c r="H866" s="1">
        <v>1200.8</v>
      </c>
      <c r="I866" s="4">
        <v>3</v>
      </c>
      <c r="J866" s="2" t="s">
        <v>68</v>
      </c>
      <c r="K866" s="1">
        <f>Tabelle4[[#This Row],[Menge kg Nges]]/1000</f>
        <v>2.8948</v>
      </c>
      <c r="L866" s="1">
        <f>Tabelle4[[#This Row],[Menge kg P2O5]]/1000</f>
        <v>1.2007999999999999</v>
      </c>
      <c r="M866" s="1">
        <f>Tabelle4[[#This Row],[Menge t Nges]]/Tabelle4[[#This Row],[Anzahl Lieferscheine]]</f>
        <v>0.96493333333333331</v>
      </c>
      <c r="N866" s="1">
        <f>Tabelle4[[#This Row],[Menge t P2O5]]/Tabelle4[[#This Row],[Anzahl Lieferscheine]]</f>
        <v>0.4002666666666666</v>
      </c>
    </row>
    <row r="867" spans="1:14" x14ac:dyDescent="0.2">
      <c r="A867" s="2" t="s">
        <v>28</v>
      </c>
      <c r="B867" s="2" t="s">
        <v>5</v>
      </c>
      <c r="C867" s="2" t="s">
        <v>6</v>
      </c>
      <c r="D867" s="2" t="s">
        <v>7</v>
      </c>
      <c r="E867" s="2" t="s">
        <v>12</v>
      </c>
      <c r="F867" s="2" t="s">
        <v>61</v>
      </c>
      <c r="G867" s="1">
        <v>2665</v>
      </c>
      <c r="H867" s="1">
        <v>1685.25</v>
      </c>
      <c r="I867" s="4">
        <v>11</v>
      </c>
      <c r="J867" s="2" t="s">
        <v>68</v>
      </c>
      <c r="K867" s="1">
        <f>Tabelle4[[#This Row],[Menge kg Nges]]/1000</f>
        <v>2.665</v>
      </c>
      <c r="L867" s="1">
        <f>Tabelle4[[#This Row],[Menge kg P2O5]]/1000</f>
        <v>1.6852499999999999</v>
      </c>
      <c r="M867" s="1">
        <f>Tabelle4[[#This Row],[Menge t Nges]]/Tabelle4[[#This Row],[Anzahl Lieferscheine]]</f>
        <v>0.24227272727272728</v>
      </c>
      <c r="N867" s="1">
        <f>Tabelle4[[#This Row],[Menge t P2O5]]/Tabelle4[[#This Row],[Anzahl Lieferscheine]]</f>
        <v>0.15320454545454545</v>
      </c>
    </row>
    <row r="868" spans="1:14" x14ac:dyDescent="0.2">
      <c r="A868" s="2" t="s">
        <v>28</v>
      </c>
      <c r="B868" s="2" t="s">
        <v>5</v>
      </c>
      <c r="C868" s="2" t="s">
        <v>6</v>
      </c>
      <c r="D868" s="2" t="s">
        <v>7</v>
      </c>
      <c r="E868" s="2" t="s">
        <v>14</v>
      </c>
      <c r="F868" s="2" t="s">
        <v>61</v>
      </c>
      <c r="G868" s="1">
        <v>6111.87</v>
      </c>
      <c r="H868" s="1">
        <v>2333.62</v>
      </c>
      <c r="I868" s="4">
        <v>18</v>
      </c>
      <c r="J868" s="2" t="s">
        <v>68</v>
      </c>
      <c r="K868" s="1">
        <f>Tabelle4[[#This Row],[Menge kg Nges]]/1000</f>
        <v>6.1118699999999997</v>
      </c>
      <c r="L868" s="1">
        <f>Tabelle4[[#This Row],[Menge kg P2O5]]/1000</f>
        <v>2.3336199999999998</v>
      </c>
      <c r="M868" s="1">
        <f>Tabelle4[[#This Row],[Menge t Nges]]/Tabelle4[[#This Row],[Anzahl Lieferscheine]]</f>
        <v>0.33954833333333334</v>
      </c>
      <c r="N868" s="1">
        <f>Tabelle4[[#This Row],[Menge t P2O5]]/Tabelle4[[#This Row],[Anzahl Lieferscheine]]</f>
        <v>0.12964555555555554</v>
      </c>
    </row>
    <row r="869" spans="1:14" x14ac:dyDescent="0.2">
      <c r="A869" s="2" t="s">
        <v>28</v>
      </c>
      <c r="B869" s="2" t="s">
        <v>5</v>
      </c>
      <c r="C869" s="2" t="s">
        <v>6</v>
      </c>
      <c r="D869" s="2" t="s">
        <v>15</v>
      </c>
      <c r="E869" s="2" t="s">
        <v>17</v>
      </c>
      <c r="F869" s="2" t="s">
        <v>61</v>
      </c>
      <c r="G869" s="1">
        <v>567</v>
      </c>
      <c r="H869" s="1">
        <v>144</v>
      </c>
      <c r="I869" s="4">
        <v>1</v>
      </c>
      <c r="J869" s="2" t="s">
        <v>68</v>
      </c>
      <c r="K869" s="1">
        <f>Tabelle4[[#This Row],[Menge kg Nges]]/1000</f>
        <v>0.56699999999999995</v>
      </c>
      <c r="L869" s="1">
        <f>Tabelle4[[#This Row],[Menge kg P2O5]]/1000</f>
        <v>0.14399999999999999</v>
      </c>
      <c r="M869" s="1">
        <f>Tabelle4[[#This Row],[Menge t Nges]]/Tabelle4[[#This Row],[Anzahl Lieferscheine]]</f>
        <v>0.56699999999999995</v>
      </c>
      <c r="N869" s="1">
        <f>Tabelle4[[#This Row],[Menge t P2O5]]/Tabelle4[[#This Row],[Anzahl Lieferscheine]]</f>
        <v>0.14399999999999999</v>
      </c>
    </row>
    <row r="870" spans="1:14" x14ac:dyDescent="0.2">
      <c r="A870" s="2" t="s">
        <v>28</v>
      </c>
      <c r="B870" s="2" t="s">
        <v>5</v>
      </c>
      <c r="C870" s="2" t="s">
        <v>6</v>
      </c>
      <c r="D870" s="2" t="s">
        <v>15</v>
      </c>
      <c r="E870" s="2" t="s">
        <v>18</v>
      </c>
      <c r="F870" s="2" t="s">
        <v>61</v>
      </c>
      <c r="G870" s="1">
        <v>621.6</v>
      </c>
      <c r="H870" s="1">
        <v>503.2</v>
      </c>
      <c r="I870" s="4">
        <v>2</v>
      </c>
      <c r="J870" s="2" t="s">
        <v>68</v>
      </c>
      <c r="K870" s="1">
        <f>Tabelle4[[#This Row],[Menge kg Nges]]/1000</f>
        <v>0.62160000000000004</v>
      </c>
      <c r="L870" s="1">
        <f>Tabelle4[[#This Row],[Menge kg P2O5]]/1000</f>
        <v>0.50319999999999998</v>
      </c>
      <c r="M870" s="1">
        <f>Tabelle4[[#This Row],[Menge t Nges]]/Tabelle4[[#This Row],[Anzahl Lieferscheine]]</f>
        <v>0.31080000000000002</v>
      </c>
      <c r="N870" s="1">
        <f>Tabelle4[[#This Row],[Menge t P2O5]]/Tabelle4[[#This Row],[Anzahl Lieferscheine]]</f>
        <v>0.25159999999999999</v>
      </c>
    </row>
    <row r="871" spans="1:14" x14ac:dyDescent="0.2">
      <c r="A871" s="2" t="s">
        <v>28</v>
      </c>
      <c r="B871" s="2" t="s">
        <v>5</v>
      </c>
      <c r="C871" s="2" t="s">
        <v>6</v>
      </c>
      <c r="D871" s="2" t="s">
        <v>15</v>
      </c>
      <c r="E871" s="2" t="s">
        <v>19</v>
      </c>
      <c r="F871" s="2" t="s">
        <v>61</v>
      </c>
      <c r="G871" s="1">
        <v>3200.26</v>
      </c>
      <c r="H871" s="1">
        <v>3599.12</v>
      </c>
      <c r="I871" s="4">
        <v>2</v>
      </c>
      <c r="J871" s="2" t="s">
        <v>68</v>
      </c>
      <c r="K871" s="1">
        <f>Tabelle4[[#This Row],[Menge kg Nges]]/1000</f>
        <v>3.2002600000000001</v>
      </c>
      <c r="L871" s="1">
        <f>Tabelle4[[#This Row],[Menge kg P2O5]]/1000</f>
        <v>3.5991200000000001</v>
      </c>
      <c r="M871" s="1">
        <f>Tabelle4[[#This Row],[Menge t Nges]]/Tabelle4[[#This Row],[Anzahl Lieferscheine]]</f>
        <v>1.6001300000000001</v>
      </c>
      <c r="N871" s="1">
        <f>Tabelle4[[#This Row],[Menge t P2O5]]/Tabelle4[[#This Row],[Anzahl Lieferscheine]]</f>
        <v>1.79956</v>
      </c>
    </row>
    <row r="872" spans="1:14" x14ac:dyDescent="0.2">
      <c r="A872" s="2" t="s">
        <v>28</v>
      </c>
      <c r="B872" s="2" t="s">
        <v>5</v>
      </c>
      <c r="C872" s="2" t="s">
        <v>6</v>
      </c>
      <c r="D872" s="2" t="s">
        <v>15</v>
      </c>
      <c r="E872" s="2" t="s">
        <v>21</v>
      </c>
      <c r="F872" s="2" t="s">
        <v>61</v>
      </c>
      <c r="G872" s="1">
        <v>1020</v>
      </c>
      <c r="H872" s="1">
        <v>600</v>
      </c>
      <c r="I872" s="4">
        <v>1</v>
      </c>
      <c r="J872" s="2" t="s">
        <v>68</v>
      </c>
      <c r="K872" s="1">
        <f>Tabelle4[[#This Row],[Menge kg Nges]]/1000</f>
        <v>1.02</v>
      </c>
      <c r="L872" s="1">
        <f>Tabelle4[[#This Row],[Menge kg P2O5]]/1000</f>
        <v>0.6</v>
      </c>
      <c r="M872" s="1">
        <f>Tabelle4[[#This Row],[Menge t Nges]]/Tabelle4[[#This Row],[Anzahl Lieferscheine]]</f>
        <v>1.02</v>
      </c>
      <c r="N872" s="1">
        <f>Tabelle4[[#This Row],[Menge t P2O5]]/Tabelle4[[#This Row],[Anzahl Lieferscheine]]</f>
        <v>0.6</v>
      </c>
    </row>
    <row r="873" spans="1:14" x14ac:dyDescent="0.2">
      <c r="A873" s="2" t="s">
        <v>28</v>
      </c>
      <c r="B873" s="2" t="s">
        <v>5</v>
      </c>
      <c r="C873" s="2" t="s">
        <v>6</v>
      </c>
      <c r="D873" s="2" t="s">
        <v>15</v>
      </c>
      <c r="E873" s="2" t="s">
        <v>9</v>
      </c>
      <c r="F873" s="2" t="s">
        <v>61</v>
      </c>
      <c r="G873" s="1">
        <v>780.08</v>
      </c>
      <c r="H873" s="1">
        <v>323.39999999999998</v>
      </c>
      <c r="I873" s="4">
        <v>2</v>
      </c>
      <c r="J873" s="2" t="s">
        <v>68</v>
      </c>
      <c r="K873" s="1">
        <f>Tabelle4[[#This Row],[Menge kg Nges]]/1000</f>
        <v>0.78008</v>
      </c>
      <c r="L873" s="1">
        <f>Tabelle4[[#This Row],[Menge kg P2O5]]/1000</f>
        <v>0.32339999999999997</v>
      </c>
      <c r="M873" s="1">
        <f>Tabelle4[[#This Row],[Menge t Nges]]/Tabelle4[[#This Row],[Anzahl Lieferscheine]]</f>
        <v>0.39004</v>
      </c>
      <c r="N873" s="1">
        <f>Tabelle4[[#This Row],[Menge t P2O5]]/Tabelle4[[#This Row],[Anzahl Lieferscheine]]</f>
        <v>0.16169999999999998</v>
      </c>
    </row>
    <row r="874" spans="1:14" x14ac:dyDescent="0.2">
      <c r="A874" s="2" t="s">
        <v>28</v>
      </c>
      <c r="B874" s="2" t="s">
        <v>5</v>
      </c>
      <c r="C874" s="2" t="s">
        <v>25</v>
      </c>
      <c r="D874" s="2" t="s">
        <v>25</v>
      </c>
      <c r="E874" s="2" t="s">
        <v>26</v>
      </c>
      <c r="F874" s="2" t="s">
        <v>61</v>
      </c>
      <c r="G874" s="1">
        <v>10338.300000000001</v>
      </c>
      <c r="H874" s="1">
        <v>3254.62</v>
      </c>
      <c r="I874" s="4">
        <v>10</v>
      </c>
      <c r="J874" s="2" t="s">
        <v>68</v>
      </c>
      <c r="K874" s="1">
        <f>Tabelle4[[#This Row],[Menge kg Nges]]/1000</f>
        <v>10.3383</v>
      </c>
      <c r="L874" s="1">
        <f>Tabelle4[[#This Row],[Menge kg P2O5]]/1000</f>
        <v>3.2546200000000001</v>
      </c>
      <c r="M874" s="1">
        <f>Tabelle4[[#This Row],[Menge t Nges]]/Tabelle4[[#This Row],[Anzahl Lieferscheine]]</f>
        <v>1.03383</v>
      </c>
      <c r="N874" s="1">
        <f>Tabelle4[[#This Row],[Menge t P2O5]]/Tabelle4[[#This Row],[Anzahl Lieferscheine]]</f>
        <v>0.32546200000000003</v>
      </c>
    </row>
    <row r="875" spans="1:14" x14ac:dyDescent="0.2">
      <c r="A875" s="2" t="s">
        <v>28</v>
      </c>
      <c r="B875" s="2" t="s">
        <v>48</v>
      </c>
      <c r="C875" s="2" t="s">
        <v>25</v>
      </c>
      <c r="D875" s="2" t="s">
        <v>25</v>
      </c>
      <c r="E875" s="2" t="s">
        <v>26</v>
      </c>
      <c r="F875" s="2" t="s">
        <v>61</v>
      </c>
      <c r="G875" s="1">
        <v>1380</v>
      </c>
      <c r="H875" s="1">
        <v>630</v>
      </c>
      <c r="I875" s="4">
        <v>2</v>
      </c>
      <c r="J875" s="2" t="s">
        <v>68</v>
      </c>
      <c r="K875" s="1">
        <f>Tabelle4[[#This Row],[Menge kg Nges]]/1000</f>
        <v>1.38</v>
      </c>
      <c r="L875" s="1">
        <f>Tabelle4[[#This Row],[Menge kg P2O5]]/1000</f>
        <v>0.63</v>
      </c>
      <c r="M875" s="1">
        <f>Tabelle4[[#This Row],[Menge t Nges]]/Tabelle4[[#This Row],[Anzahl Lieferscheine]]</f>
        <v>0.69</v>
      </c>
      <c r="N875" s="1">
        <f>Tabelle4[[#This Row],[Menge t P2O5]]/Tabelle4[[#This Row],[Anzahl Lieferscheine]]</f>
        <v>0.315</v>
      </c>
    </row>
    <row r="876" spans="1:14" x14ac:dyDescent="0.2">
      <c r="A876" s="2" t="s">
        <v>28</v>
      </c>
      <c r="B876" s="2" t="s">
        <v>34</v>
      </c>
      <c r="C876" s="2" t="s">
        <v>6</v>
      </c>
      <c r="D876" s="2" t="s">
        <v>7</v>
      </c>
      <c r="E876" s="2" t="s">
        <v>13</v>
      </c>
      <c r="F876" s="2" t="s">
        <v>61</v>
      </c>
      <c r="G876" s="1">
        <v>3784.8</v>
      </c>
      <c r="H876" s="1">
        <v>2589.6</v>
      </c>
      <c r="I876" s="4">
        <v>2</v>
      </c>
      <c r="J876" s="2" t="s">
        <v>68</v>
      </c>
      <c r="K876" s="1">
        <f>Tabelle4[[#This Row],[Menge kg Nges]]/1000</f>
        <v>3.7848000000000002</v>
      </c>
      <c r="L876" s="1">
        <f>Tabelle4[[#This Row],[Menge kg P2O5]]/1000</f>
        <v>2.5895999999999999</v>
      </c>
      <c r="M876" s="1">
        <f>Tabelle4[[#This Row],[Menge t Nges]]/Tabelle4[[#This Row],[Anzahl Lieferscheine]]</f>
        <v>1.8924000000000001</v>
      </c>
      <c r="N876" s="1">
        <f>Tabelle4[[#This Row],[Menge t P2O5]]/Tabelle4[[#This Row],[Anzahl Lieferscheine]]</f>
        <v>1.2948</v>
      </c>
    </row>
    <row r="877" spans="1:14" x14ac:dyDescent="0.2">
      <c r="A877" s="2" t="s">
        <v>28</v>
      </c>
      <c r="B877" s="2" t="s">
        <v>45</v>
      </c>
      <c r="C877" s="2" t="s">
        <v>6</v>
      </c>
      <c r="D877" s="2" t="s">
        <v>7</v>
      </c>
      <c r="E877" s="2" t="s">
        <v>12</v>
      </c>
      <c r="F877" s="2" t="s">
        <v>61</v>
      </c>
      <c r="G877" s="1">
        <v>1090</v>
      </c>
      <c r="H877" s="1">
        <v>609.95000000000005</v>
      </c>
      <c r="I877" s="4">
        <v>5</v>
      </c>
      <c r="J877" s="2" t="s">
        <v>68</v>
      </c>
      <c r="K877" s="1">
        <f>Tabelle4[[#This Row],[Menge kg Nges]]/1000</f>
        <v>1.0900000000000001</v>
      </c>
      <c r="L877" s="1">
        <f>Tabelle4[[#This Row],[Menge kg P2O5]]/1000</f>
        <v>0.60994999999999999</v>
      </c>
      <c r="M877" s="1">
        <f>Tabelle4[[#This Row],[Menge t Nges]]/Tabelle4[[#This Row],[Anzahl Lieferscheine]]</f>
        <v>0.21800000000000003</v>
      </c>
      <c r="N877" s="1">
        <f>Tabelle4[[#This Row],[Menge t P2O5]]/Tabelle4[[#This Row],[Anzahl Lieferscheine]]</f>
        <v>0.12199</v>
      </c>
    </row>
    <row r="878" spans="1:14" x14ac:dyDescent="0.2">
      <c r="A878" s="2" t="s">
        <v>28</v>
      </c>
      <c r="B878" s="2" t="s">
        <v>45</v>
      </c>
      <c r="C878" s="2" t="s">
        <v>6</v>
      </c>
      <c r="D878" s="2" t="s">
        <v>15</v>
      </c>
      <c r="E878" s="2" t="s">
        <v>20</v>
      </c>
      <c r="F878" s="2" t="s">
        <v>61</v>
      </c>
      <c r="G878" s="1">
        <v>469.2</v>
      </c>
      <c r="H878" s="1">
        <v>345</v>
      </c>
      <c r="I878" s="4">
        <v>2</v>
      </c>
      <c r="J878" s="2" t="s">
        <v>68</v>
      </c>
      <c r="K878" s="1">
        <f>Tabelle4[[#This Row],[Menge kg Nges]]/1000</f>
        <v>0.46920000000000001</v>
      </c>
      <c r="L878" s="1">
        <f>Tabelle4[[#This Row],[Menge kg P2O5]]/1000</f>
        <v>0.34499999999999997</v>
      </c>
      <c r="M878" s="1">
        <f>Tabelle4[[#This Row],[Menge t Nges]]/Tabelle4[[#This Row],[Anzahl Lieferscheine]]</f>
        <v>0.2346</v>
      </c>
      <c r="N878" s="1">
        <f>Tabelle4[[#This Row],[Menge t P2O5]]/Tabelle4[[#This Row],[Anzahl Lieferscheine]]</f>
        <v>0.17249999999999999</v>
      </c>
    </row>
    <row r="879" spans="1:14" x14ac:dyDescent="0.2">
      <c r="A879" s="2" t="s">
        <v>28</v>
      </c>
      <c r="B879" s="2" t="s">
        <v>45</v>
      </c>
      <c r="C879" s="2" t="s">
        <v>6</v>
      </c>
      <c r="D879" s="2" t="s">
        <v>15</v>
      </c>
      <c r="E879" s="2" t="s">
        <v>21</v>
      </c>
      <c r="F879" s="2" t="s">
        <v>61</v>
      </c>
      <c r="G879" s="1">
        <v>3013.27</v>
      </c>
      <c r="H879" s="1">
        <v>1840.92</v>
      </c>
      <c r="I879" s="4">
        <v>6</v>
      </c>
      <c r="J879" s="2" t="s">
        <v>68</v>
      </c>
      <c r="K879" s="1">
        <f>Tabelle4[[#This Row],[Menge kg Nges]]/1000</f>
        <v>3.0132699999999999</v>
      </c>
      <c r="L879" s="1">
        <f>Tabelle4[[#This Row],[Menge kg P2O5]]/1000</f>
        <v>1.8409200000000001</v>
      </c>
      <c r="M879" s="1">
        <f>Tabelle4[[#This Row],[Menge t Nges]]/Tabelle4[[#This Row],[Anzahl Lieferscheine]]</f>
        <v>0.50221166666666661</v>
      </c>
      <c r="N879" s="1">
        <f>Tabelle4[[#This Row],[Menge t P2O5]]/Tabelle4[[#This Row],[Anzahl Lieferscheine]]</f>
        <v>0.30682000000000004</v>
      </c>
    </row>
    <row r="880" spans="1:14" x14ac:dyDescent="0.2">
      <c r="A880" s="2" t="s">
        <v>28</v>
      </c>
      <c r="B880" s="2" t="s">
        <v>28</v>
      </c>
      <c r="C880" s="2" t="s">
        <v>6</v>
      </c>
      <c r="D880" s="2" t="s">
        <v>7</v>
      </c>
      <c r="E880" s="2" t="s">
        <v>8</v>
      </c>
      <c r="F880" s="2" t="s">
        <v>61</v>
      </c>
      <c r="G880" s="1">
        <v>94456.92</v>
      </c>
      <c r="H880" s="1">
        <v>30437.920000000002</v>
      </c>
      <c r="I880" s="4">
        <v>113</v>
      </c>
      <c r="J880" s="2" t="s">
        <v>68</v>
      </c>
      <c r="K880" s="1">
        <f>Tabelle4[[#This Row],[Menge kg Nges]]/1000</f>
        <v>94.456919999999997</v>
      </c>
      <c r="L880" s="1">
        <f>Tabelle4[[#This Row],[Menge kg P2O5]]/1000</f>
        <v>30.437920000000002</v>
      </c>
      <c r="M880" s="1">
        <f>Tabelle4[[#This Row],[Menge t Nges]]/Tabelle4[[#This Row],[Anzahl Lieferscheine]]</f>
        <v>0.83590194690265485</v>
      </c>
      <c r="N880" s="1">
        <f>Tabelle4[[#This Row],[Menge t P2O5]]/Tabelle4[[#This Row],[Anzahl Lieferscheine]]</f>
        <v>0.26936212389380532</v>
      </c>
    </row>
    <row r="881" spans="1:14" x14ac:dyDescent="0.2">
      <c r="A881" s="2" t="s">
        <v>28</v>
      </c>
      <c r="B881" s="2" t="s">
        <v>28</v>
      </c>
      <c r="C881" s="2" t="s">
        <v>6</v>
      </c>
      <c r="D881" s="2" t="s">
        <v>7</v>
      </c>
      <c r="E881" s="2" t="s">
        <v>9</v>
      </c>
      <c r="F881" s="2" t="s">
        <v>61</v>
      </c>
      <c r="G881" s="1">
        <v>112809.49</v>
      </c>
      <c r="H881" s="1">
        <v>45828.800000000003</v>
      </c>
      <c r="I881" s="4">
        <v>158</v>
      </c>
      <c r="J881" s="2" t="s">
        <v>68</v>
      </c>
      <c r="K881" s="1">
        <f>Tabelle4[[#This Row],[Menge kg Nges]]/1000</f>
        <v>112.80949000000001</v>
      </c>
      <c r="L881" s="1">
        <f>Tabelle4[[#This Row],[Menge kg P2O5]]/1000</f>
        <v>45.828800000000001</v>
      </c>
      <c r="M881" s="1">
        <f>Tabelle4[[#This Row],[Menge t Nges]]/Tabelle4[[#This Row],[Anzahl Lieferscheine]]</f>
        <v>0.7139841139240507</v>
      </c>
      <c r="N881" s="1">
        <f>Tabelle4[[#This Row],[Menge t P2O5]]/Tabelle4[[#This Row],[Anzahl Lieferscheine]]</f>
        <v>0.29005569620253163</v>
      </c>
    </row>
    <row r="882" spans="1:14" x14ac:dyDescent="0.2">
      <c r="A882" s="2" t="s">
        <v>28</v>
      </c>
      <c r="B882" s="2" t="s">
        <v>28</v>
      </c>
      <c r="C882" s="2" t="s">
        <v>6</v>
      </c>
      <c r="D882" s="2" t="s">
        <v>7</v>
      </c>
      <c r="E882" s="2" t="s">
        <v>10</v>
      </c>
      <c r="F882" s="2" t="s">
        <v>61</v>
      </c>
      <c r="G882" s="1">
        <v>1672.2</v>
      </c>
      <c r="H882" s="1">
        <v>677.9</v>
      </c>
      <c r="I882" s="4">
        <v>5</v>
      </c>
      <c r="J882" s="2" t="s">
        <v>68</v>
      </c>
      <c r="K882" s="1">
        <f>Tabelle4[[#This Row],[Menge kg Nges]]/1000</f>
        <v>1.6722000000000001</v>
      </c>
      <c r="L882" s="1">
        <f>Tabelle4[[#This Row],[Menge kg P2O5]]/1000</f>
        <v>0.67789999999999995</v>
      </c>
      <c r="M882" s="1">
        <f>Tabelle4[[#This Row],[Menge t Nges]]/Tabelle4[[#This Row],[Anzahl Lieferscheine]]</f>
        <v>0.33444000000000002</v>
      </c>
      <c r="N882" s="1">
        <f>Tabelle4[[#This Row],[Menge t P2O5]]/Tabelle4[[#This Row],[Anzahl Lieferscheine]]</f>
        <v>0.13557999999999998</v>
      </c>
    </row>
    <row r="883" spans="1:14" x14ac:dyDescent="0.2">
      <c r="A883" s="2" t="s">
        <v>28</v>
      </c>
      <c r="B883" s="2" t="s">
        <v>28</v>
      </c>
      <c r="C883" s="2" t="s">
        <v>6</v>
      </c>
      <c r="D883" s="2" t="s">
        <v>7</v>
      </c>
      <c r="E883" s="2" t="s">
        <v>11</v>
      </c>
      <c r="F883" s="2" t="s">
        <v>61</v>
      </c>
      <c r="G883" s="1">
        <v>3000</v>
      </c>
      <c r="H883" s="1">
        <v>1680</v>
      </c>
      <c r="I883" s="4">
        <v>1</v>
      </c>
      <c r="J883" s="2" t="s">
        <v>68</v>
      </c>
      <c r="K883" s="1">
        <f>Tabelle4[[#This Row],[Menge kg Nges]]/1000</f>
        <v>3</v>
      </c>
      <c r="L883" s="1">
        <f>Tabelle4[[#This Row],[Menge kg P2O5]]/1000</f>
        <v>1.68</v>
      </c>
      <c r="M883" s="1">
        <f>Tabelle4[[#This Row],[Menge t Nges]]/Tabelle4[[#This Row],[Anzahl Lieferscheine]]</f>
        <v>3</v>
      </c>
      <c r="N883" s="1">
        <f>Tabelle4[[#This Row],[Menge t P2O5]]/Tabelle4[[#This Row],[Anzahl Lieferscheine]]</f>
        <v>1.68</v>
      </c>
    </row>
    <row r="884" spans="1:14" x14ac:dyDescent="0.2">
      <c r="A884" s="2" t="s">
        <v>28</v>
      </c>
      <c r="B884" s="2" t="s">
        <v>28</v>
      </c>
      <c r="C884" s="2" t="s">
        <v>6</v>
      </c>
      <c r="D884" s="2" t="s">
        <v>7</v>
      </c>
      <c r="E884" s="2" t="s">
        <v>12</v>
      </c>
      <c r="F884" s="2" t="s">
        <v>61</v>
      </c>
      <c r="G884" s="1">
        <v>81908.2</v>
      </c>
      <c r="H884" s="1">
        <v>42334.430000000015</v>
      </c>
      <c r="I884" s="4">
        <v>135</v>
      </c>
      <c r="J884" s="2" t="s">
        <v>68</v>
      </c>
      <c r="K884" s="1">
        <f>Tabelle4[[#This Row],[Menge kg Nges]]/1000</f>
        <v>81.908199999999994</v>
      </c>
      <c r="L884" s="1">
        <f>Tabelle4[[#This Row],[Menge kg P2O5]]/1000</f>
        <v>42.334430000000012</v>
      </c>
      <c r="M884" s="1">
        <f>Tabelle4[[#This Row],[Menge t Nges]]/Tabelle4[[#This Row],[Anzahl Lieferscheine]]</f>
        <v>0.60672740740740738</v>
      </c>
      <c r="N884" s="1">
        <f>Tabelle4[[#This Row],[Menge t P2O5]]/Tabelle4[[#This Row],[Anzahl Lieferscheine]]</f>
        <v>0.31358837037037046</v>
      </c>
    </row>
    <row r="885" spans="1:14" x14ac:dyDescent="0.2">
      <c r="A885" s="2" t="s">
        <v>28</v>
      </c>
      <c r="B885" s="2" t="s">
        <v>28</v>
      </c>
      <c r="C885" s="2" t="s">
        <v>6</v>
      </c>
      <c r="D885" s="2" t="s">
        <v>7</v>
      </c>
      <c r="E885" s="2" t="s">
        <v>13</v>
      </c>
      <c r="F885" s="2" t="s">
        <v>61</v>
      </c>
      <c r="G885" s="1">
        <v>6556.5</v>
      </c>
      <c r="H885" s="1">
        <v>4441.5</v>
      </c>
      <c r="I885" s="4">
        <v>10</v>
      </c>
      <c r="J885" s="2" t="s">
        <v>68</v>
      </c>
      <c r="K885" s="1">
        <f>Tabelle4[[#This Row],[Menge kg Nges]]/1000</f>
        <v>6.5564999999999998</v>
      </c>
      <c r="L885" s="1">
        <f>Tabelle4[[#This Row],[Menge kg P2O5]]/1000</f>
        <v>4.4414999999999996</v>
      </c>
      <c r="M885" s="1">
        <f>Tabelle4[[#This Row],[Menge t Nges]]/Tabelle4[[#This Row],[Anzahl Lieferscheine]]</f>
        <v>0.65564999999999996</v>
      </c>
      <c r="N885" s="1">
        <f>Tabelle4[[#This Row],[Menge t P2O5]]/Tabelle4[[#This Row],[Anzahl Lieferscheine]]</f>
        <v>0.44414999999999993</v>
      </c>
    </row>
    <row r="886" spans="1:14" x14ac:dyDescent="0.2">
      <c r="A886" s="2" t="s">
        <v>28</v>
      </c>
      <c r="B886" s="2" t="s">
        <v>28</v>
      </c>
      <c r="C886" s="2" t="s">
        <v>6</v>
      </c>
      <c r="D886" s="2" t="s">
        <v>7</v>
      </c>
      <c r="E886" s="2" t="s">
        <v>14</v>
      </c>
      <c r="F886" s="2" t="s">
        <v>61</v>
      </c>
      <c r="G886" s="1">
        <v>37681.070000000007</v>
      </c>
      <c r="H886" s="1">
        <v>20031.52</v>
      </c>
      <c r="I886" s="4">
        <v>63</v>
      </c>
      <c r="J886" s="2" t="s">
        <v>68</v>
      </c>
      <c r="K886" s="1">
        <f>Tabelle4[[#This Row],[Menge kg Nges]]/1000</f>
        <v>37.681070000000005</v>
      </c>
      <c r="L886" s="1">
        <f>Tabelle4[[#This Row],[Menge kg P2O5]]/1000</f>
        <v>20.03152</v>
      </c>
      <c r="M886" s="1">
        <f>Tabelle4[[#This Row],[Menge t Nges]]/Tabelle4[[#This Row],[Anzahl Lieferscheine]]</f>
        <v>0.59811222222222227</v>
      </c>
      <c r="N886" s="1">
        <f>Tabelle4[[#This Row],[Menge t P2O5]]/Tabelle4[[#This Row],[Anzahl Lieferscheine]]</f>
        <v>0.31796063492063492</v>
      </c>
    </row>
    <row r="887" spans="1:14" x14ac:dyDescent="0.2">
      <c r="A887" s="2" t="s">
        <v>28</v>
      </c>
      <c r="B887" s="2" t="s">
        <v>28</v>
      </c>
      <c r="C887" s="2" t="s">
        <v>6</v>
      </c>
      <c r="D887" s="2" t="s">
        <v>15</v>
      </c>
      <c r="E887" s="2" t="s">
        <v>16</v>
      </c>
      <c r="F887" s="2" t="s">
        <v>61</v>
      </c>
      <c r="G887" s="1">
        <v>2003.8</v>
      </c>
      <c r="H887" s="1">
        <v>1831.8</v>
      </c>
      <c r="I887" s="4">
        <v>4</v>
      </c>
      <c r="J887" s="2" t="s">
        <v>68</v>
      </c>
      <c r="K887" s="1">
        <f>Tabelle4[[#This Row],[Menge kg Nges]]/1000</f>
        <v>2.0038</v>
      </c>
      <c r="L887" s="1">
        <f>Tabelle4[[#This Row],[Menge kg P2O5]]/1000</f>
        <v>1.8317999999999999</v>
      </c>
      <c r="M887" s="1">
        <f>Tabelle4[[#This Row],[Menge t Nges]]/Tabelle4[[#This Row],[Anzahl Lieferscheine]]</f>
        <v>0.50095000000000001</v>
      </c>
      <c r="N887" s="1">
        <f>Tabelle4[[#This Row],[Menge t P2O5]]/Tabelle4[[#This Row],[Anzahl Lieferscheine]]</f>
        <v>0.45794999999999997</v>
      </c>
    </row>
    <row r="888" spans="1:14" x14ac:dyDescent="0.2">
      <c r="A888" s="2" t="s">
        <v>28</v>
      </c>
      <c r="B888" s="2" t="s">
        <v>28</v>
      </c>
      <c r="C888" s="2" t="s">
        <v>6</v>
      </c>
      <c r="D888" s="2" t="s">
        <v>15</v>
      </c>
      <c r="E888" s="2" t="s">
        <v>17</v>
      </c>
      <c r="F888" s="2" t="s">
        <v>61</v>
      </c>
      <c r="G888" s="1">
        <v>3924.9</v>
      </c>
      <c r="H888" s="1">
        <v>996.8</v>
      </c>
      <c r="I888" s="4">
        <v>7</v>
      </c>
      <c r="J888" s="2" t="s">
        <v>68</v>
      </c>
      <c r="K888" s="1">
        <f>Tabelle4[[#This Row],[Menge kg Nges]]/1000</f>
        <v>3.9249000000000001</v>
      </c>
      <c r="L888" s="1">
        <f>Tabelle4[[#This Row],[Menge kg P2O5]]/1000</f>
        <v>0.99679999999999991</v>
      </c>
      <c r="M888" s="1">
        <f>Tabelle4[[#This Row],[Menge t Nges]]/Tabelle4[[#This Row],[Anzahl Lieferscheine]]</f>
        <v>0.56069999999999998</v>
      </c>
      <c r="N888" s="1">
        <f>Tabelle4[[#This Row],[Menge t P2O5]]/Tabelle4[[#This Row],[Anzahl Lieferscheine]]</f>
        <v>0.1424</v>
      </c>
    </row>
    <row r="889" spans="1:14" x14ac:dyDescent="0.2">
      <c r="A889" s="2" t="s">
        <v>28</v>
      </c>
      <c r="B889" s="2" t="s">
        <v>28</v>
      </c>
      <c r="C889" s="2" t="s">
        <v>6</v>
      </c>
      <c r="D889" s="2" t="s">
        <v>15</v>
      </c>
      <c r="E889" s="2" t="s">
        <v>18</v>
      </c>
      <c r="F889" s="2" t="s">
        <v>61</v>
      </c>
      <c r="G889" s="1">
        <v>7700.8</v>
      </c>
      <c r="H889" s="1">
        <v>7043.2</v>
      </c>
      <c r="I889" s="4">
        <v>12</v>
      </c>
      <c r="J889" s="2" t="s">
        <v>68</v>
      </c>
      <c r="K889" s="1">
        <f>Tabelle4[[#This Row],[Menge kg Nges]]/1000</f>
        <v>7.7008000000000001</v>
      </c>
      <c r="L889" s="1">
        <f>Tabelle4[[#This Row],[Menge kg P2O5]]/1000</f>
        <v>7.0431999999999997</v>
      </c>
      <c r="M889" s="1">
        <f>Tabelle4[[#This Row],[Menge t Nges]]/Tabelle4[[#This Row],[Anzahl Lieferscheine]]</f>
        <v>0.64173333333333338</v>
      </c>
      <c r="N889" s="1">
        <f>Tabelle4[[#This Row],[Menge t P2O5]]/Tabelle4[[#This Row],[Anzahl Lieferscheine]]</f>
        <v>0.58693333333333331</v>
      </c>
    </row>
    <row r="890" spans="1:14" x14ac:dyDescent="0.2">
      <c r="A890" s="2" t="s">
        <v>28</v>
      </c>
      <c r="B890" s="2" t="s">
        <v>28</v>
      </c>
      <c r="C890" s="2" t="s">
        <v>6</v>
      </c>
      <c r="D890" s="2" t="s">
        <v>15</v>
      </c>
      <c r="E890" s="2" t="s">
        <v>19</v>
      </c>
      <c r="F890" s="2" t="s">
        <v>61</v>
      </c>
      <c r="G890" s="1">
        <v>7392.9</v>
      </c>
      <c r="H890" s="1">
        <v>8233.7999999999993</v>
      </c>
      <c r="I890" s="4">
        <v>10</v>
      </c>
      <c r="J890" s="2" t="s">
        <v>68</v>
      </c>
      <c r="K890" s="1">
        <f>Tabelle4[[#This Row],[Menge kg Nges]]/1000</f>
        <v>7.3929</v>
      </c>
      <c r="L890" s="1">
        <f>Tabelle4[[#This Row],[Menge kg P2O5]]/1000</f>
        <v>8.2337999999999987</v>
      </c>
      <c r="M890" s="1">
        <f>Tabelle4[[#This Row],[Menge t Nges]]/Tabelle4[[#This Row],[Anzahl Lieferscheine]]</f>
        <v>0.73929</v>
      </c>
      <c r="N890" s="1">
        <f>Tabelle4[[#This Row],[Menge t P2O5]]/Tabelle4[[#This Row],[Anzahl Lieferscheine]]</f>
        <v>0.82337999999999989</v>
      </c>
    </row>
    <row r="891" spans="1:14" x14ac:dyDescent="0.2">
      <c r="A891" s="2" t="s">
        <v>28</v>
      </c>
      <c r="B891" s="2" t="s">
        <v>28</v>
      </c>
      <c r="C891" s="2" t="s">
        <v>6</v>
      </c>
      <c r="D891" s="2" t="s">
        <v>15</v>
      </c>
      <c r="E891" s="2" t="s">
        <v>20</v>
      </c>
      <c r="F891" s="2" t="s">
        <v>61</v>
      </c>
      <c r="G891" s="1">
        <v>6801.5999999999995</v>
      </c>
      <c r="H891" s="1">
        <v>4260</v>
      </c>
      <c r="I891" s="4">
        <v>16</v>
      </c>
      <c r="J891" s="2" t="s">
        <v>68</v>
      </c>
      <c r="K891" s="1">
        <f>Tabelle4[[#This Row],[Menge kg Nges]]/1000</f>
        <v>6.8015999999999996</v>
      </c>
      <c r="L891" s="1">
        <f>Tabelle4[[#This Row],[Menge kg P2O5]]/1000</f>
        <v>4.26</v>
      </c>
      <c r="M891" s="1">
        <f>Tabelle4[[#This Row],[Menge t Nges]]/Tabelle4[[#This Row],[Anzahl Lieferscheine]]</f>
        <v>0.42509999999999998</v>
      </c>
      <c r="N891" s="1">
        <f>Tabelle4[[#This Row],[Menge t P2O5]]/Tabelle4[[#This Row],[Anzahl Lieferscheine]]</f>
        <v>0.26624999999999999</v>
      </c>
    </row>
    <row r="892" spans="1:14" x14ac:dyDescent="0.2">
      <c r="A892" s="2" t="s">
        <v>28</v>
      </c>
      <c r="B892" s="2" t="s">
        <v>28</v>
      </c>
      <c r="C892" s="2" t="s">
        <v>6</v>
      </c>
      <c r="D892" s="2" t="s">
        <v>15</v>
      </c>
      <c r="E892" s="2" t="s">
        <v>21</v>
      </c>
      <c r="F892" s="2" t="s">
        <v>61</v>
      </c>
      <c r="G892" s="1">
        <v>13614.15</v>
      </c>
      <c r="H892" s="1">
        <v>7979.4000000000005</v>
      </c>
      <c r="I892" s="4">
        <v>20</v>
      </c>
      <c r="J892" s="2" t="s">
        <v>68</v>
      </c>
      <c r="K892" s="1">
        <f>Tabelle4[[#This Row],[Menge kg Nges]]/1000</f>
        <v>13.61415</v>
      </c>
      <c r="L892" s="1">
        <f>Tabelle4[[#This Row],[Menge kg P2O5]]/1000</f>
        <v>7.9794000000000009</v>
      </c>
      <c r="M892" s="1">
        <f>Tabelle4[[#This Row],[Menge t Nges]]/Tabelle4[[#This Row],[Anzahl Lieferscheine]]</f>
        <v>0.68070750000000002</v>
      </c>
      <c r="N892" s="1">
        <f>Tabelle4[[#This Row],[Menge t P2O5]]/Tabelle4[[#This Row],[Anzahl Lieferscheine]]</f>
        <v>0.39897000000000005</v>
      </c>
    </row>
    <row r="893" spans="1:14" x14ac:dyDescent="0.2">
      <c r="A893" s="2" t="s">
        <v>28</v>
      </c>
      <c r="B893" s="2" t="s">
        <v>28</v>
      </c>
      <c r="C893" s="2" t="s">
        <v>6</v>
      </c>
      <c r="D893" s="2" t="s">
        <v>15</v>
      </c>
      <c r="E893" s="2" t="s">
        <v>9</v>
      </c>
      <c r="F893" s="2" t="s">
        <v>61</v>
      </c>
      <c r="G893" s="1">
        <v>32428.279999999995</v>
      </c>
      <c r="H893" s="1">
        <v>15633.399999999998</v>
      </c>
      <c r="I893" s="4">
        <v>93</v>
      </c>
      <c r="J893" s="2" t="s">
        <v>68</v>
      </c>
      <c r="K893" s="1">
        <f>Tabelle4[[#This Row],[Menge kg Nges]]/1000</f>
        <v>32.428279999999994</v>
      </c>
      <c r="L893" s="1">
        <f>Tabelle4[[#This Row],[Menge kg P2O5]]/1000</f>
        <v>15.633399999999998</v>
      </c>
      <c r="M893" s="1">
        <f>Tabelle4[[#This Row],[Menge t Nges]]/Tabelle4[[#This Row],[Anzahl Lieferscheine]]</f>
        <v>0.34869118279569888</v>
      </c>
      <c r="N893" s="1">
        <f>Tabelle4[[#This Row],[Menge t P2O5]]/Tabelle4[[#This Row],[Anzahl Lieferscheine]]</f>
        <v>0.16810107526881718</v>
      </c>
    </row>
    <row r="894" spans="1:14" x14ac:dyDescent="0.2">
      <c r="A894" s="2" t="s">
        <v>28</v>
      </c>
      <c r="B894" s="2" t="s">
        <v>28</v>
      </c>
      <c r="C894" s="2" t="s">
        <v>6</v>
      </c>
      <c r="D894" s="2" t="s">
        <v>15</v>
      </c>
      <c r="E894" s="2" t="s">
        <v>10</v>
      </c>
      <c r="F894" s="2" t="s">
        <v>61</v>
      </c>
      <c r="G894" s="1">
        <v>25555.499999999996</v>
      </c>
      <c r="H894" s="1">
        <v>10916.100000000002</v>
      </c>
      <c r="I894" s="4">
        <v>50</v>
      </c>
      <c r="J894" s="2" t="s">
        <v>68</v>
      </c>
      <c r="K894" s="1">
        <f>Tabelle4[[#This Row],[Menge kg Nges]]/1000</f>
        <v>25.555499999999995</v>
      </c>
      <c r="L894" s="1">
        <f>Tabelle4[[#This Row],[Menge kg P2O5]]/1000</f>
        <v>10.916100000000002</v>
      </c>
      <c r="M894" s="1">
        <f>Tabelle4[[#This Row],[Menge t Nges]]/Tabelle4[[#This Row],[Anzahl Lieferscheine]]</f>
        <v>0.51110999999999995</v>
      </c>
      <c r="N894" s="1">
        <f>Tabelle4[[#This Row],[Menge t P2O5]]/Tabelle4[[#This Row],[Anzahl Lieferscheine]]</f>
        <v>0.21832200000000004</v>
      </c>
    </row>
    <row r="895" spans="1:14" x14ac:dyDescent="0.2">
      <c r="A895" s="2" t="s">
        <v>28</v>
      </c>
      <c r="B895" s="2" t="s">
        <v>28</v>
      </c>
      <c r="C895" s="2" t="s">
        <v>6</v>
      </c>
      <c r="D895" s="2" t="s">
        <v>15</v>
      </c>
      <c r="E895" s="2" t="s">
        <v>23</v>
      </c>
      <c r="F895" s="2" t="s">
        <v>61</v>
      </c>
      <c r="G895" s="1">
        <v>620</v>
      </c>
      <c r="H895" s="1">
        <v>255.75</v>
      </c>
      <c r="I895" s="4">
        <v>2</v>
      </c>
      <c r="J895" s="2" t="s">
        <v>68</v>
      </c>
      <c r="K895" s="1">
        <f>Tabelle4[[#This Row],[Menge kg Nges]]/1000</f>
        <v>0.62</v>
      </c>
      <c r="L895" s="1">
        <f>Tabelle4[[#This Row],[Menge kg P2O5]]/1000</f>
        <v>0.25574999999999998</v>
      </c>
      <c r="M895" s="1">
        <f>Tabelle4[[#This Row],[Menge t Nges]]/Tabelle4[[#This Row],[Anzahl Lieferscheine]]</f>
        <v>0.31</v>
      </c>
      <c r="N895" s="1">
        <f>Tabelle4[[#This Row],[Menge t P2O5]]/Tabelle4[[#This Row],[Anzahl Lieferscheine]]</f>
        <v>0.12787499999999999</v>
      </c>
    </row>
    <row r="896" spans="1:14" x14ac:dyDescent="0.2">
      <c r="A896" s="2" t="s">
        <v>28</v>
      </c>
      <c r="B896" s="2" t="s">
        <v>28</v>
      </c>
      <c r="C896" s="2" t="s">
        <v>25</v>
      </c>
      <c r="D896" s="2" t="s">
        <v>25</v>
      </c>
      <c r="E896" s="2" t="s">
        <v>26</v>
      </c>
      <c r="F896" s="2" t="s">
        <v>61</v>
      </c>
      <c r="G896" s="1">
        <v>121496.19000000002</v>
      </c>
      <c r="H896" s="1">
        <v>91840.059999999983</v>
      </c>
      <c r="I896" s="4">
        <v>184</v>
      </c>
      <c r="J896" s="2" t="s">
        <v>68</v>
      </c>
      <c r="K896" s="1">
        <f>Tabelle4[[#This Row],[Menge kg Nges]]/1000</f>
        <v>121.49619000000001</v>
      </c>
      <c r="L896" s="1">
        <f>Tabelle4[[#This Row],[Menge kg P2O5]]/1000</f>
        <v>91.84005999999998</v>
      </c>
      <c r="M896" s="1">
        <f>Tabelle4[[#This Row],[Menge t Nges]]/Tabelle4[[#This Row],[Anzahl Lieferscheine]]</f>
        <v>0.66030538043478271</v>
      </c>
      <c r="N896" s="1">
        <f>Tabelle4[[#This Row],[Menge t P2O5]]/Tabelle4[[#This Row],[Anzahl Lieferscheine]]</f>
        <v>0.49913076086956509</v>
      </c>
    </row>
    <row r="897" spans="1:14" x14ac:dyDescent="0.2">
      <c r="A897" s="2" t="s">
        <v>28</v>
      </c>
      <c r="B897" s="2" t="s">
        <v>56</v>
      </c>
      <c r="C897" s="2" t="s">
        <v>6</v>
      </c>
      <c r="D897" s="2" t="s">
        <v>15</v>
      </c>
      <c r="E897" s="2" t="s">
        <v>21</v>
      </c>
      <c r="F897" s="2" t="s">
        <v>61</v>
      </c>
      <c r="G897" s="1">
        <v>1365</v>
      </c>
      <c r="H897" s="1">
        <v>1105</v>
      </c>
      <c r="I897" s="4">
        <v>1</v>
      </c>
      <c r="J897" s="2" t="s">
        <v>68</v>
      </c>
      <c r="K897" s="1">
        <f>Tabelle4[[#This Row],[Menge kg Nges]]/1000</f>
        <v>1.365</v>
      </c>
      <c r="L897" s="1">
        <f>Tabelle4[[#This Row],[Menge kg P2O5]]/1000</f>
        <v>1.105</v>
      </c>
      <c r="M897" s="1">
        <f>Tabelle4[[#This Row],[Menge t Nges]]/Tabelle4[[#This Row],[Anzahl Lieferscheine]]</f>
        <v>1.365</v>
      </c>
      <c r="N897" s="1">
        <f>Tabelle4[[#This Row],[Menge t P2O5]]/Tabelle4[[#This Row],[Anzahl Lieferscheine]]</f>
        <v>1.105</v>
      </c>
    </row>
    <row r="898" spans="1:14" x14ac:dyDescent="0.2">
      <c r="A898" s="2" t="s">
        <v>28</v>
      </c>
      <c r="B898" s="2" t="s">
        <v>56</v>
      </c>
      <c r="C898" s="2" t="s">
        <v>6</v>
      </c>
      <c r="D898" s="2" t="s">
        <v>15</v>
      </c>
      <c r="E898" s="2" t="s">
        <v>9</v>
      </c>
      <c r="F898" s="2" t="s">
        <v>61</v>
      </c>
      <c r="G898" s="1">
        <v>176.64</v>
      </c>
      <c r="H898" s="1">
        <v>115.2</v>
      </c>
      <c r="I898" s="4">
        <v>2</v>
      </c>
      <c r="J898" s="2" t="s">
        <v>68</v>
      </c>
      <c r="K898" s="1">
        <f>Tabelle4[[#This Row],[Menge kg Nges]]/1000</f>
        <v>0.17663999999999999</v>
      </c>
      <c r="L898" s="1">
        <f>Tabelle4[[#This Row],[Menge kg P2O5]]/1000</f>
        <v>0.1152</v>
      </c>
      <c r="M898" s="1">
        <f>Tabelle4[[#This Row],[Menge t Nges]]/Tabelle4[[#This Row],[Anzahl Lieferscheine]]</f>
        <v>8.8319999999999996E-2</v>
      </c>
      <c r="N898" s="1">
        <f>Tabelle4[[#This Row],[Menge t P2O5]]/Tabelle4[[#This Row],[Anzahl Lieferscheine]]</f>
        <v>5.7599999999999998E-2</v>
      </c>
    </row>
    <row r="899" spans="1:14" x14ac:dyDescent="0.2">
      <c r="A899" s="2" t="s">
        <v>28</v>
      </c>
      <c r="B899" s="2" t="s">
        <v>56</v>
      </c>
      <c r="C899" s="2" t="s">
        <v>25</v>
      </c>
      <c r="D899" s="2" t="s">
        <v>25</v>
      </c>
      <c r="E899" s="2" t="s">
        <v>26</v>
      </c>
      <c r="F899" s="2" t="s">
        <v>61</v>
      </c>
      <c r="G899" s="1">
        <v>14924.399999999998</v>
      </c>
      <c r="H899" s="1">
        <v>5797.8000000000011</v>
      </c>
      <c r="I899" s="4">
        <v>17</v>
      </c>
      <c r="J899" s="2" t="s">
        <v>68</v>
      </c>
      <c r="K899" s="1">
        <f>Tabelle4[[#This Row],[Menge kg Nges]]/1000</f>
        <v>14.924399999999999</v>
      </c>
      <c r="L899" s="1">
        <f>Tabelle4[[#This Row],[Menge kg P2O5]]/1000</f>
        <v>5.7978000000000014</v>
      </c>
      <c r="M899" s="1">
        <f>Tabelle4[[#This Row],[Menge t Nges]]/Tabelle4[[#This Row],[Anzahl Lieferscheine]]</f>
        <v>0.87790588235294109</v>
      </c>
      <c r="N899" s="1">
        <f>Tabelle4[[#This Row],[Menge t P2O5]]/Tabelle4[[#This Row],[Anzahl Lieferscheine]]</f>
        <v>0.34104705882352948</v>
      </c>
    </row>
    <row r="900" spans="1:14" x14ac:dyDescent="0.2">
      <c r="A900" s="2" t="s">
        <v>56</v>
      </c>
      <c r="B900" s="2" t="s">
        <v>5</v>
      </c>
      <c r="C900" s="2" t="s">
        <v>6</v>
      </c>
      <c r="D900" s="2" t="s">
        <v>15</v>
      </c>
      <c r="E900" s="2" t="s">
        <v>18</v>
      </c>
      <c r="F900" s="2" t="s">
        <v>61</v>
      </c>
      <c r="G900" s="1">
        <v>116.56</v>
      </c>
      <c r="H900" s="1">
        <v>82</v>
      </c>
      <c r="I900" s="4">
        <v>1</v>
      </c>
      <c r="J900" s="2" t="s">
        <v>68</v>
      </c>
      <c r="K900" s="1">
        <f>Tabelle4[[#This Row],[Menge kg Nges]]/1000</f>
        <v>0.11656</v>
      </c>
      <c r="L900" s="1">
        <f>Tabelle4[[#This Row],[Menge kg P2O5]]/1000</f>
        <v>8.2000000000000003E-2</v>
      </c>
      <c r="M900" s="1">
        <f>Tabelle4[[#This Row],[Menge t Nges]]/Tabelle4[[#This Row],[Anzahl Lieferscheine]]</f>
        <v>0.11656</v>
      </c>
      <c r="N900" s="1">
        <f>Tabelle4[[#This Row],[Menge t P2O5]]/Tabelle4[[#This Row],[Anzahl Lieferscheine]]</f>
        <v>8.2000000000000003E-2</v>
      </c>
    </row>
    <row r="901" spans="1:14" x14ac:dyDescent="0.2">
      <c r="A901" s="2" t="s">
        <v>56</v>
      </c>
      <c r="B901" s="2" t="s">
        <v>5</v>
      </c>
      <c r="C901" s="2" t="s">
        <v>6</v>
      </c>
      <c r="D901" s="2" t="s">
        <v>15</v>
      </c>
      <c r="E901" s="2" t="s">
        <v>19</v>
      </c>
      <c r="F901" s="2" t="s">
        <v>61</v>
      </c>
      <c r="G901" s="1">
        <v>3510</v>
      </c>
      <c r="H901" s="1">
        <v>3900</v>
      </c>
      <c r="I901" s="4">
        <v>1</v>
      </c>
      <c r="J901" s="2" t="s">
        <v>68</v>
      </c>
      <c r="K901" s="1">
        <f>Tabelle4[[#This Row],[Menge kg Nges]]/1000</f>
        <v>3.51</v>
      </c>
      <c r="L901" s="1">
        <f>Tabelle4[[#This Row],[Menge kg P2O5]]/1000</f>
        <v>3.9</v>
      </c>
      <c r="M901" s="1">
        <f>Tabelle4[[#This Row],[Menge t Nges]]/Tabelle4[[#This Row],[Anzahl Lieferscheine]]</f>
        <v>3.51</v>
      </c>
      <c r="N901" s="1">
        <f>Tabelle4[[#This Row],[Menge t P2O5]]/Tabelle4[[#This Row],[Anzahl Lieferscheine]]</f>
        <v>3.9</v>
      </c>
    </row>
    <row r="902" spans="1:14" x14ac:dyDescent="0.2">
      <c r="A902" s="2" t="s">
        <v>56</v>
      </c>
      <c r="B902" s="2" t="s">
        <v>28</v>
      </c>
      <c r="C902" s="2" t="s">
        <v>6</v>
      </c>
      <c r="D902" s="2" t="s">
        <v>15</v>
      </c>
      <c r="E902" s="2" t="s">
        <v>18</v>
      </c>
      <c r="F902" s="2" t="s">
        <v>61</v>
      </c>
      <c r="G902" s="1">
        <v>1456</v>
      </c>
      <c r="H902" s="1">
        <v>828</v>
      </c>
      <c r="I902" s="4">
        <v>2</v>
      </c>
      <c r="J902" s="2" t="s">
        <v>68</v>
      </c>
      <c r="K902" s="1">
        <f>Tabelle4[[#This Row],[Menge kg Nges]]/1000</f>
        <v>1.456</v>
      </c>
      <c r="L902" s="1">
        <f>Tabelle4[[#This Row],[Menge kg P2O5]]/1000</f>
        <v>0.82799999999999996</v>
      </c>
      <c r="M902" s="1">
        <f>Tabelle4[[#This Row],[Menge t Nges]]/Tabelle4[[#This Row],[Anzahl Lieferscheine]]</f>
        <v>0.72799999999999998</v>
      </c>
      <c r="N902" s="1">
        <f>Tabelle4[[#This Row],[Menge t P2O5]]/Tabelle4[[#This Row],[Anzahl Lieferscheine]]</f>
        <v>0.41399999999999998</v>
      </c>
    </row>
    <row r="903" spans="1:14" x14ac:dyDescent="0.2">
      <c r="A903" s="2" t="s">
        <v>56</v>
      </c>
      <c r="B903" s="2" t="s">
        <v>28</v>
      </c>
      <c r="C903" s="2" t="s">
        <v>6</v>
      </c>
      <c r="D903" s="2" t="s">
        <v>15</v>
      </c>
      <c r="E903" s="2" t="s">
        <v>9</v>
      </c>
      <c r="F903" s="2" t="s">
        <v>61</v>
      </c>
      <c r="G903" s="1">
        <v>978.88</v>
      </c>
      <c r="H903" s="1">
        <v>638.4</v>
      </c>
      <c r="I903" s="4">
        <v>4</v>
      </c>
      <c r="J903" s="2" t="s">
        <v>68</v>
      </c>
      <c r="K903" s="1">
        <f>Tabelle4[[#This Row],[Menge kg Nges]]/1000</f>
        <v>0.97887999999999997</v>
      </c>
      <c r="L903" s="1">
        <f>Tabelle4[[#This Row],[Menge kg P2O5]]/1000</f>
        <v>0.63839999999999997</v>
      </c>
      <c r="M903" s="1">
        <f>Tabelle4[[#This Row],[Menge t Nges]]/Tabelle4[[#This Row],[Anzahl Lieferscheine]]</f>
        <v>0.24471999999999999</v>
      </c>
      <c r="N903" s="1">
        <f>Tabelle4[[#This Row],[Menge t P2O5]]/Tabelle4[[#This Row],[Anzahl Lieferscheine]]</f>
        <v>0.15959999999999999</v>
      </c>
    </row>
    <row r="904" spans="1:14" x14ac:dyDescent="0.2">
      <c r="A904" s="2" t="s">
        <v>56</v>
      </c>
      <c r="B904" s="2" t="s">
        <v>56</v>
      </c>
      <c r="C904" s="2" t="s">
        <v>6</v>
      </c>
      <c r="D904" s="2" t="s">
        <v>7</v>
      </c>
      <c r="E904" s="2" t="s">
        <v>8</v>
      </c>
      <c r="F904" s="2" t="s">
        <v>61</v>
      </c>
      <c r="G904" s="1">
        <v>31313.7</v>
      </c>
      <c r="H904" s="1">
        <v>11245.2</v>
      </c>
      <c r="I904" s="4">
        <v>12</v>
      </c>
      <c r="J904" s="2" t="s">
        <v>68</v>
      </c>
      <c r="K904" s="1">
        <f>Tabelle4[[#This Row],[Menge kg Nges]]/1000</f>
        <v>31.313700000000001</v>
      </c>
      <c r="L904" s="1">
        <f>Tabelle4[[#This Row],[Menge kg P2O5]]/1000</f>
        <v>11.245200000000001</v>
      </c>
      <c r="M904" s="1">
        <f>Tabelle4[[#This Row],[Menge t Nges]]/Tabelle4[[#This Row],[Anzahl Lieferscheine]]</f>
        <v>2.6094750000000002</v>
      </c>
      <c r="N904" s="1">
        <f>Tabelle4[[#This Row],[Menge t P2O5]]/Tabelle4[[#This Row],[Anzahl Lieferscheine]]</f>
        <v>0.93710000000000004</v>
      </c>
    </row>
    <row r="905" spans="1:14" x14ac:dyDescent="0.2">
      <c r="A905" s="2" t="s">
        <v>56</v>
      </c>
      <c r="B905" s="2" t="s">
        <v>56</v>
      </c>
      <c r="C905" s="2" t="s">
        <v>6</v>
      </c>
      <c r="D905" s="2" t="s">
        <v>7</v>
      </c>
      <c r="E905" s="2" t="s">
        <v>9</v>
      </c>
      <c r="F905" s="2" t="s">
        <v>61</v>
      </c>
      <c r="G905" s="1">
        <v>15942.41</v>
      </c>
      <c r="H905" s="1">
        <v>7406.08</v>
      </c>
      <c r="I905" s="4">
        <v>7</v>
      </c>
      <c r="J905" s="2" t="s">
        <v>68</v>
      </c>
      <c r="K905" s="1">
        <f>Tabelle4[[#This Row],[Menge kg Nges]]/1000</f>
        <v>15.942410000000001</v>
      </c>
      <c r="L905" s="1">
        <f>Tabelle4[[#This Row],[Menge kg P2O5]]/1000</f>
        <v>7.4060800000000002</v>
      </c>
      <c r="M905" s="1">
        <f>Tabelle4[[#This Row],[Menge t Nges]]/Tabelle4[[#This Row],[Anzahl Lieferscheine]]</f>
        <v>2.2774871428571428</v>
      </c>
      <c r="N905" s="1">
        <f>Tabelle4[[#This Row],[Menge t P2O5]]/Tabelle4[[#This Row],[Anzahl Lieferscheine]]</f>
        <v>1.0580114285714286</v>
      </c>
    </row>
    <row r="906" spans="1:14" x14ac:dyDescent="0.2">
      <c r="A906" s="2" t="s">
        <v>56</v>
      </c>
      <c r="B906" s="2" t="s">
        <v>56</v>
      </c>
      <c r="C906" s="2" t="s">
        <v>6</v>
      </c>
      <c r="D906" s="2" t="s">
        <v>15</v>
      </c>
      <c r="E906" s="2" t="s">
        <v>18</v>
      </c>
      <c r="F906" s="2" t="s">
        <v>61</v>
      </c>
      <c r="G906" s="1">
        <v>11441.44</v>
      </c>
      <c r="H906" s="1">
        <v>7720.66</v>
      </c>
      <c r="I906" s="4">
        <v>17</v>
      </c>
      <c r="J906" s="2" t="s">
        <v>68</v>
      </c>
      <c r="K906" s="1">
        <f>Tabelle4[[#This Row],[Menge kg Nges]]/1000</f>
        <v>11.44144</v>
      </c>
      <c r="L906" s="1">
        <f>Tabelle4[[#This Row],[Menge kg P2O5]]/1000</f>
        <v>7.7206599999999996</v>
      </c>
      <c r="M906" s="1">
        <f>Tabelle4[[#This Row],[Menge t Nges]]/Tabelle4[[#This Row],[Anzahl Lieferscheine]]</f>
        <v>0.67302588235294114</v>
      </c>
      <c r="N906" s="1">
        <f>Tabelle4[[#This Row],[Menge t P2O5]]/Tabelle4[[#This Row],[Anzahl Lieferscheine]]</f>
        <v>0.45415647058823527</v>
      </c>
    </row>
    <row r="907" spans="1:14" x14ac:dyDescent="0.2">
      <c r="A907" s="2" t="s">
        <v>56</v>
      </c>
      <c r="B907" s="2" t="s">
        <v>56</v>
      </c>
      <c r="C907" s="2" t="s">
        <v>6</v>
      </c>
      <c r="D907" s="2" t="s">
        <v>15</v>
      </c>
      <c r="E907" s="2" t="s">
        <v>19</v>
      </c>
      <c r="F907" s="2" t="s">
        <v>61</v>
      </c>
      <c r="G907" s="1">
        <v>756</v>
      </c>
      <c r="H907" s="1">
        <v>840</v>
      </c>
      <c r="I907" s="4">
        <v>6</v>
      </c>
      <c r="J907" s="2" t="s">
        <v>68</v>
      </c>
      <c r="K907" s="1">
        <f>Tabelle4[[#This Row],[Menge kg Nges]]/1000</f>
        <v>0.75600000000000001</v>
      </c>
      <c r="L907" s="1">
        <f>Tabelle4[[#This Row],[Menge kg P2O5]]/1000</f>
        <v>0.84</v>
      </c>
      <c r="M907" s="1">
        <f>Tabelle4[[#This Row],[Menge t Nges]]/Tabelle4[[#This Row],[Anzahl Lieferscheine]]</f>
        <v>0.126</v>
      </c>
      <c r="N907" s="1">
        <f>Tabelle4[[#This Row],[Menge t P2O5]]/Tabelle4[[#This Row],[Anzahl Lieferscheine]]</f>
        <v>0.13999999999999999</v>
      </c>
    </row>
    <row r="908" spans="1:14" x14ac:dyDescent="0.2">
      <c r="A908" s="2" t="s">
        <v>56</v>
      </c>
      <c r="B908" s="2" t="s">
        <v>56</v>
      </c>
      <c r="C908" s="2" t="s">
        <v>6</v>
      </c>
      <c r="D908" s="2" t="s">
        <v>15</v>
      </c>
      <c r="E908" s="2" t="s">
        <v>20</v>
      </c>
      <c r="F908" s="2" t="s">
        <v>61</v>
      </c>
      <c r="G908" s="1">
        <v>1773.7600000000002</v>
      </c>
      <c r="H908" s="1">
        <v>1211</v>
      </c>
      <c r="I908" s="4">
        <v>33</v>
      </c>
      <c r="J908" s="2" t="s">
        <v>68</v>
      </c>
      <c r="K908" s="1">
        <f>Tabelle4[[#This Row],[Menge kg Nges]]/1000</f>
        <v>1.7737600000000002</v>
      </c>
      <c r="L908" s="1">
        <f>Tabelle4[[#This Row],[Menge kg P2O5]]/1000</f>
        <v>1.2110000000000001</v>
      </c>
      <c r="M908" s="1">
        <f>Tabelle4[[#This Row],[Menge t Nges]]/Tabelle4[[#This Row],[Anzahl Lieferscheine]]</f>
        <v>5.3750303030303037E-2</v>
      </c>
      <c r="N908" s="1">
        <f>Tabelle4[[#This Row],[Menge t P2O5]]/Tabelle4[[#This Row],[Anzahl Lieferscheine]]</f>
        <v>3.66969696969697E-2</v>
      </c>
    </row>
    <row r="909" spans="1:14" x14ac:dyDescent="0.2">
      <c r="A909" s="2" t="s">
        <v>56</v>
      </c>
      <c r="B909" s="2" t="s">
        <v>56</v>
      </c>
      <c r="C909" s="2" t="s">
        <v>6</v>
      </c>
      <c r="D909" s="2" t="s">
        <v>15</v>
      </c>
      <c r="E909" s="2" t="s">
        <v>9</v>
      </c>
      <c r="F909" s="2" t="s">
        <v>61</v>
      </c>
      <c r="G909" s="1">
        <v>20285.790000000005</v>
      </c>
      <c r="H909" s="1">
        <v>13183.97</v>
      </c>
      <c r="I909" s="4">
        <v>128</v>
      </c>
      <c r="J909" s="2" t="s">
        <v>68</v>
      </c>
      <c r="K909" s="1">
        <f>Tabelle4[[#This Row],[Menge kg Nges]]/1000</f>
        <v>20.285790000000006</v>
      </c>
      <c r="L909" s="1">
        <f>Tabelle4[[#This Row],[Menge kg P2O5]]/1000</f>
        <v>13.183969999999999</v>
      </c>
      <c r="M909" s="1">
        <f>Tabelle4[[#This Row],[Menge t Nges]]/Tabelle4[[#This Row],[Anzahl Lieferscheine]]</f>
        <v>0.15848273437500005</v>
      </c>
      <c r="N909" s="1">
        <f>Tabelle4[[#This Row],[Menge t P2O5]]/Tabelle4[[#This Row],[Anzahl Lieferscheine]]</f>
        <v>0.10299976562499999</v>
      </c>
    </row>
    <row r="910" spans="1:14" x14ac:dyDescent="0.2">
      <c r="A910" s="2" t="s">
        <v>56</v>
      </c>
      <c r="B910" s="2" t="s">
        <v>56</v>
      </c>
      <c r="C910" s="2" t="s">
        <v>6</v>
      </c>
      <c r="D910" s="2" t="s">
        <v>15</v>
      </c>
      <c r="E910" s="2" t="s">
        <v>10</v>
      </c>
      <c r="F910" s="2" t="s">
        <v>61</v>
      </c>
      <c r="G910" s="1">
        <v>2146.5</v>
      </c>
      <c r="H910" s="1">
        <v>916.9</v>
      </c>
      <c r="I910" s="4">
        <v>3</v>
      </c>
      <c r="J910" s="2" t="s">
        <v>68</v>
      </c>
      <c r="K910" s="1">
        <f>Tabelle4[[#This Row],[Menge kg Nges]]/1000</f>
        <v>2.1465000000000001</v>
      </c>
      <c r="L910" s="1">
        <f>Tabelle4[[#This Row],[Menge kg P2O5]]/1000</f>
        <v>0.91689999999999994</v>
      </c>
      <c r="M910" s="1">
        <f>Tabelle4[[#This Row],[Menge t Nges]]/Tabelle4[[#This Row],[Anzahl Lieferscheine]]</f>
        <v>0.71550000000000002</v>
      </c>
      <c r="N910" s="1">
        <f>Tabelle4[[#This Row],[Menge t P2O5]]/Tabelle4[[#This Row],[Anzahl Lieferscheine]]</f>
        <v>0.30563333333333331</v>
      </c>
    </row>
    <row r="911" spans="1:14" x14ac:dyDescent="0.2">
      <c r="A911" s="2" t="s">
        <v>56</v>
      </c>
      <c r="B911" s="2" t="s">
        <v>56</v>
      </c>
      <c r="C911" s="2" t="s">
        <v>6</v>
      </c>
      <c r="D911" s="2" t="s">
        <v>15</v>
      </c>
      <c r="E911" s="2" t="s">
        <v>23</v>
      </c>
      <c r="F911" s="2" t="s">
        <v>61</v>
      </c>
      <c r="G911" s="1">
        <v>1134</v>
      </c>
      <c r="H911" s="1">
        <v>467.77000000000004</v>
      </c>
      <c r="I911" s="4">
        <v>18</v>
      </c>
      <c r="J911" s="2" t="s">
        <v>68</v>
      </c>
      <c r="K911" s="1">
        <f>Tabelle4[[#This Row],[Menge kg Nges]]/1000</f>
        <v>1.1339999999999999</v>
      </c>
      <c r="L911" s="1">
        <f>Tabelle4[[#This Row],[Menge kg P2O5]]/1000</f>
        <v>0.46777000000000002</v>
      </c>
      <c r="M911" s="1">
        <f>Tabelle4[[#This Row],[Menge t Nges]]/Tabelle4[[#This Row],[Anzahl Lieferscheine]]</f>
        <v>6.3E-2</v>
      </c>
      <c r="N911" s="1">
        <f>Tabelle4[[#This Row],[Menge t P2O5]]/Tabelle4[[#This Row],[Anzahl Lieferscheine]]</f>
        <v>2.5987222222222224E-2</v>
      </c>
    </row>
    <row r="912" spans="1:14" x14ac:dyDescent="0.2">
      <c r="A912" s="2" t="s">
        <v>56</v>
      </c>
      <c r="B912" s="2" t="s">
        <v>56</v>
      </c>
      <c r="C912" s="2" t="s">
        <v>6</v>
      </c>
      <c r="D912" s="2" t="s">
        <v>15</v>
      </c>
      <c r="E912" s="2" t="s">
        <v>31</v>
      </c>
      <c r="F912" s="2" t="s">
        <v>61</v>
      </c>
      <c r="G912" s="1">
        <v>1004</v>
      </c>
      <c r="H912" s="1">
        <v>414.14999999999992</v>
      </c>
      <c r="I912" s="4">
        <v>8</v>
      </c>
      <c r="J912" s="2" t="s">
        <v>68</v>
      </c>
      <c r="K912" s="1">
        <f>Tabelle4[[#This Row],[Menge kg Nges]]/1000</f>
        <v>1.004</v>
      </c>
      <c r="L912" s="1">
        <f>Tabelle4[[#This Row],[Menge kg P2O5]]/1000</f>
        <v>0.41414999999999991</v>
      </c>
      <c r="M912" s="1">
        <f>Tabelle4[[#This Row],[Menge t Nges]]/Tabelle4[[#This Row],[Anzahl Lieferscheine]]</f>
        <v>0.1255</v>
      </c>
      <c r="N912" s="1">
        <f>Tabelle4[[#This Row],[Menge t P2O5]]/Tabelle4[[#This Row],[Anzahl Lieferscheine]]</f>
        <v>5.1768749999999988E-2</v>
      </c>
    </row>
    <row r="913" spans="1:14" x14ac:dyDescent="0.2">
      <c r="A913" s="2" t="s">
        <v>56</v>
      </c>
      <c r="B913" s="2" t="s">
        <v>56</v>
      </c>
      <c r="C913" s="2" t="s">
        <v>25</v>
      </c>
      <c r="D913" s="2" t="s">
        <v>25</v>
      </c>
      <c r="E913" s="2" t="s">
        <v>26</v>
      </c>
      <c r="F913" s="2" t="s">
        <v>61</v>
      </c>
      <c r="G913" s="1">
        <v>13601.27</v>
      </c>
      <c r="H913" s="1">
        <v>3654.44</v>
      </c>
      <c r="I913" s="4">
        <v>11</v>
      </c>
      <c r="J913" s="2" t="s">
        <v>68</v>
      </c>
      <c r="K913" s="1">
        <f>Tabelle4[[#This Row],[Menge kg Nges]]/1000</f>
        <v>13.601270000000001</v>
      </c>
      <c r="L913" s="1">
        <f>Tabelle4[[#This Row],[Menge kg P2O5]]/1000</f>
        <v>3.6544400000000001</v>
      </c>
      <c r="M913" s="1">
        <f>Tabelle4[[#This Row],[Menge t Nges]]/Tabelle4[[#This Row],[Anzahl Lieferscheine]]</f>
        <v>1.236479090909091</v>
      </c>
      <c r="N913" s="1">
        <f>Tabelle4[[#This Row],[Menge t P2O5]]/Tabelle4[[#This Row],[Anzahl Lieferscheine]]</f>
        <v>0.33222181818181817</v>
      </c>
    </row>
    <row r="914" spans="1:14" x14ac:dyDescent="0.2">
      <c r="A914" s="2" t="s">
        <v>41</v>
      </c>
      <c r="B914" s="2" t="s">
        <v>32</v>
      </c>
      <c r="C914" s="2" t="s">
        <v>6</v>
      </c>
      <c r="D914" s="2" t="s">
        <v>30</v>
      </c>
      <c r="E914" s="2" t="s">
        <v>26</v>
      </c>
      <c r="F914" s="2" t="s">
        <v>61</v>
      </c>
      <c r="G914" s="1">
        <v>829.40000000000009</v>
      </c>
      <c r="H914" s="1">
        <v>350.90000000000003</v>
      </c>
      <c r="I914" s="4">
        <v>4</v>
      </c>
      <c r="J914" s="2" t="s">
        <v>68</v>
      </c>
      <c r="K914" s="1">
        <f>Tabelle4[[#This Row],[Menge kg Nges]]/1000</f>
        <v>0.82940000000000014</v>
      </c>
      <c r="L914" s="1">
        <f>Tabelle4[[#This Row],[Menge kg P2O5]]/1000</f>
        <v>0.35090000000000005</v>
      </c>
      <c r="M914" s="1">
        <f>Tabelle4[[#This Row],[Menge t Nges]]/Tabelle4[[#This Row],[Anzahl Lieferscheine]]</f>
        <v>0.20735000000000003</v>
      </c>
      <c r="N914" s="1">
        <f>Tabelle4[[#This Row],[Menge t P2O5]]/Tabelle4[[#This Row],[Anzahl Lieferscheine]]</f>
        <v>8.7725000000000011E-2</v>
      </c>
    </row>
    <row r="915" spans="1:14" x14ac:dyDescent="0.2">
      <c r="A915" s="2" t="s">
        <v>41</v>
      </c>
      <c r="B915" s="2" t="s">
        <v>32</v>
      </c>
      <c r="C915" s="2" t="s">
        <v>6</v>
      </c>
      <c r="D915" s="2" t="s">
        <v>7</v>
      </c>
      <c r="E915" s="2" t="s">
        <v>8</v>
      </c>
      <c r="F915" s="2" t="s">
        <v>61</v>
      </c>
      <c r="G915" s="1">
        <v>5551</v>
      </c>
      <c r="H915" s="1">
        <v>2262.5</v>
      </c>
      <c r="I915" s="4">
        <v>11</v>
      </c>
      <c r="J915" s="2" t="s">
        <v>68</v>
      </c>
      <c r="K915" s="1">
        <f>Tabelle4[[#This Row],[Menge kg Nges]]/1000</f>
        <v>5.5510000000000002</v>
      </c>
      <c r="L915" s="1">
        <f>Tabelle4[[#This Row],[Menge kg P2O5]]/1000</f>
        <v>2.2625000000000002</v>
      </c>
      <c r="M915" s="1">
        <f>Tabelle4[[#This Row],[Menge t Nges]]/Tabelle4[[#This Row],[Anzahl Lieferscheine]]</f>
        <v>0.50463636363636366</v>
      </c>
      <c r="N915" s="1">
        <f>Tabelle4[[#This Row],[Menge t P2O5]]/Tabelle4[[#This Row],[Anzahl Lieferscheine]]</f>
        <v>0.20568181818181819</v>
      </c>
    </row>
    <row r="916" spans="1:14" x14ac:dyDescent="0.2">
      <c r="A916" s="2" t="s">
        <v>41</v>
      </c>
      <c r="B916" s="2" t="s">
        <v>32</v>
      </c>
      <c r="C916" s="2" t="s">
        <v>6</v>
      </c>
      <c r="D916" s="2" t="s">
        <v>7</v>
      </c>
      <c r="E916" s="2" t="s">
        <v>9</v>
      </c>
      <c r="F916" s="2" t="s">
        <v>61</v>
      </c>
      <c r="G916" s="1">
        <v>297</v>
      </c>
      <c r="H916" s="1">
        <v>121.5</v>
      </c>
      <c r="I916" s="4">
        <v>4</v>
      </c>
      <c r="J916" s="2" t="s">
        <v>68</v>
      </c>
      <c r="K916" s="1">
        <f>Tabelle4[[#This Row],[Menge kg Nges]]/1000</f>
        <v>0.29699999999999999</v>
      </c>
      <c r="L916" s="1">
        <f>Tabelle4[[#This Row],[Menge kg P2O5]]/1000</f>
        <v>0.1215</v>
      </c>
      <c r="M916" s="1">
        <f>Tabelle4[[#This Row],[Menge t Nges]]/Tabelle4[[#This Row],[Anzahl Lieferscheine]]</f>
        <v>7.4249999999999997E-2</v>
      </c>
      <c r="N916" s="1">
        <f>Tabelle4[[#This Row],[Menge t P2O5]]/Tabelle4[[#This Row],[Anzahl Lieferscheine]]</f>
        <v>3.0374999999999999E-2</v>
      </c>
    </row>
    <row r="917" spans="1:14" x14ac:dyDescent="0.2">
      <c r="A917" s="2" t="s">
        <v>41</v>
      </c>
      <c r="B917" s="2" t="s">
        <v>32</v>
      </c>
      <c r="C917" s="2" t="s">
        <v>6</v>
      </c>
      <c r="D917" s="2" t="s">
        <v>7</v>
      </c>
      <c r="E917" s="2" t="s">
        <v>11</v>
      </c>
      <c r="F917" s="2" t="s">
        <v>61</v>
      </c>
      <c r="G917" s="1">
        <v>115.5</v>
      </c>
      <c r="H917" s="1">
        <v>63</v>
      </c>
      <c r="I917" s="4">
        <v>1</v>
      </c>
      <c r="J917" s="2" t="s">
        <v>68</v>
      </c>
      <c r="K917" s="1">
        <f>Tabelle4[[#This Row],[Menge kg Nges]]/1000</f>
        <v>0.11550000000000001</v>
      </c>
      <c r="L917" s="1">
        <f>Tabelle4[[#This Row],[Menge kg P2O5]]/1000</f>
        <v>6.3E-2</v>
      </c>
      <c r="M917" s="1">
        <f>Tabelle4[[#This Row],[Menge t Nges]]/Tabelle4[[#This Row],[Anzahl Lieferscheine]]</f>
        <v>0.11550000000000001</v>
      </c>
      <c r="N917" s="1">
        <f>Tabelle4[[#This Row],[Menge t P2O5]]/Tabelle4[[#This Row],[Anzahl Lieferscheine]]</f>
        <v>6.3E-2</v>
      </c>
    </row>
    <row r="918" spans="1:14" x14ac:dyDescent="0.2">
      <c r="A918" s="2" t="s">
        <v>41</v>
      </c>
      <c r="B918" s="2" t="s">
        <v>47</v>
      </c>
      <c r="C918" s="2" t="s">
        <v>6</v>
      </c>
      <c r="D918" s="2" t="s">
        <v>30</v>
      </c>
      <c r="E918" s="2" t="s">
        <v>26</v>
      </c>
      <c r="F918" s="2" t="s">
        <v>61</v>
      </c>
      <c r="G918" s="1">
        <v>273.60000000000002</v>
      </c>
      <c r="H918" s="1">
        <v>110.16</v>
      </c>
      <c r="I918" s="4">
        <v>1</v>
      </c>
      <c r="J918" s="2" t="s">
        <v>68</v>
      </c>
      <c r="K918" s="1">
        <f>Tabelle4[[#This Row],[Menge kg Nges]]/1000</f>
        <v>0.27360000000000001</v>
      </c>
      <c r="L918" s="1">
        <f>Tabelle4[[#This Row],[Menge kg P2O5]]/1000</f>
        <v>0.11015999999999999</v>
      </c>
      <c r="M918" s="1">
        <f>Tabelle4[[#This Row],[Menge t Nges]]/Tabelle4[[#This Row],[Anzahl Lieferscheine]]</f>
        <v>0.27360000000000001</v>
      </c>
      <c r="N918" s="1">
        <f>Tabelle4[[#This Row],[Menge t P2O5]]/Tabelle4[[#This Row],[Anzahl Lieferscheine]]</f>
        <v>0.11015999999999999</v>
      </c>
    </row>
    <row r="919" spans="1:14" x14ac:dyDescent="0.2">
      <c r="A919" s="2" t="s">
        <v>41</v>
      </c>
      <c r="B919" s="2" t="s">
        <v>47</v>
      </c>
      <c r="C919" s="2" t="s">
        <v>6</v>
      </c>
      <c r="D919" s="2" t="s">
        <v>7</v>
      </c>
      <c r="E919" s="2" t="s">
        <v>9</v>
      </c>
      <c r="F919" s="2" t="s">
        <v>61</v>
      </c>
      <c r="G919" s="1">
        <v>642.20000000000005</v>
      </c>
      <c r="H919" s="1">
        <v>247</v>
      </c>
      <c r="I919" s="4">
        <v>2</v>
      </c>
      <c r="J919" s="2" t="s">
        <v>68</v>
      </c>
      <c r="K919" s="1">
        <f>Tabelle4[[#This Row],[Menge kg Nges]]/1000</f>
        <v>0.64219999999999999</v>
      </c>
      <c r="L919" s="1">
        <f>Tabelle4[[#This Row],[Menge kg P2O5]]/1000</f>
        <v>0.247</v>
      </c>
      <c r="M919" s="1">
        <f>Tabelle4[[#This Row],[Menge t Nges]]/Tabelle4[[#This Row],[Anzahl Lieferscheine]]</f>
        <v>0.3211</v>
      </c>
      <c r="N919" s="1">
        <f>Tabelle4[[#This Row],[Menge t P2O5]]/Tabelle4[[#This Row],[Anzahl Lieferscheine]]</f>
        <v>0.1235</v>
      </c>
    </row>
    <row r="920" spans="1:14" x14ac:dyDescent="0.2">
      <c r="A920" s="2" t="s">
        <v>41</v>
      </c>
      <c r="B920" s="2" t="s">
        <v>34</v>
      </c>
      <c r="C920" s="2" t="s">
        <v>6</v>
      </c>
      <c r="D920" s="2" t="s">
        <v>7</v>
      </c>
      <c r="E920" s="2" t="s">
        <v>8</v>
      </c>
      <c r="F920" s="2" t="s">
        <v>61</v>
      </c>
      <c r="G920" s="1">
        <v>334.8</v>
      </c>
      <c r="H920" s="1">
        <v>135</v>
      </c>
      <c r="I920" s="4">
        <v>2</v>
      </c>
      <c r="J920" s="2" t="s">
        <v>68</v>
      </c>
      <c r="K920" s="1">
        <f>Tabelle4[[#This Row],[Menge kg Nges]]/1000</f>
        <v>0.33479999999999999</v>
      </c>
      <c r="L920" s="1">
        <f>Tabelle4[[#This Row],[Menge kg P2O5]]/1000</f>
        <v>0.13500000000000001</v>
      </c>
      <c r="M920" s="1">
        <f>Tabelle4[[#This Row],[Menge t Nges]]/Tabelle4[[#This Row],[Anzahl Lieferscheine]]</f>
        <v>0.16739999999999999</v>
      </c>
      <c r="N920" s="1">
        <f>Tabelle4[[#This Row],[Menge t P2O5]]/Tabelle4[[#This Row],[Anzahl Lieferscheine]]</f>
        <v>6.7500000000000004E-2</v>
      </c>
    </row>
    <row r="921" spans="1:14" x14ac:dyDescent="0.2">
      <c r="A921" s="2" t="s">
        <v>41</v>
      </c>
      <c r="B921" s="2" t="s">
        <v>34</v>
      </c>
      <c r="C921" s="2" t="s">
        <v>6</v>
      </c>
      <c r="D921" s="2" t="s">
        <v>7</v>
      </c>
      <c r="E921" s="2" t="s">
        <v>9</v>
      </c>
      <c r="F921" s="2" t="s">
        <v>61</v>
      </c>
      <c r="G921" s="1">
        <v>60.94</v>
      </c>
      <c r="H921" s="1">
        <v>24.93</v>
      </c>
      <c r="I921" s="4">
        <v>1</v>
      </c>
      <c r="J921" s="2" t="s">
        <v>68</v>
      </c>
      <c r="K921" s="1">
        <f>Tabelle4[[#This Row],[Menge kg Nges]]/1000</f>
        <v>6.0940000000000001E-2</v>
      </c>
      <c r="L921" s="1">
        <f>Tabelle4[[#This Row],[Menge kg P2O5]]/1000</f>
        <v>2.4930000000000001E-2</v>
      </c>
      <c r="M921" s="1">
        <f>Tabelle4[[#This Row],[Menge t Nges]]/Tabelle4[[#This Row],[Anzahl Lieferscheine]]</f>
        <v>6.0940000000000001E-2</v>
      </c>
      <c r="N921" s="1">
        <f>Tabelle4[[#This Row],[Menge t P2O5]]/Tabelle4[[#This Row],[Anzahl Lieferscheine]]</f>
        <v>2.4930000000000001E-2</v>
      </c>
    </row>
    <row r="922" spans="1:14" x14ac:dyDescent="0.2">
      <c r="A922" s="2" t="s">
        <v>41</v>
      </c>
      <c r="B922" s="2" t="s">
        <v>34</v>
      </c>
      <c r="C922" s="2" t="s">
        <v>6</v>
      </c>
      <c r="D922" s="2" t="s">
        <v>7</v>
      </c>
      <c r="E922" s="2" t="s">
        <v>10</v>
      </c>
      <c r="F922" s="2" t="s">
        <v>61</v>
      </c>
      <c r="G922" s="1">
        <v>484</v>
      </c>
      <c r="H922" s="1">
        <v>198</v>
      </c>
      <c r="I922" s="4">
        <v>2</v>
      </c>
      <c r="J922" s="2" t="s">
        <v>68</v>
      </c>
      <c r="K922" s="1">
        <f>Tabelle4[[#This Row],[Menge kg Nges]]/1000</f>
        <v>0.48399999999999999</v>
      </c>
      <c r="L922" s="1">
        <f>Tabelle4[[#This Row],[Menge kg P2O5]]/1000</f>
        <v>0.19800000000000001</v>
      </c>
      <c r="M922" s="1">
        <f>Tabelle4[[#This Row],[Menge t Nges]]/Tabelle4[[#This Row],[Anzahl Lieferscheine]]</f>
        <v>0.24199999999999999</v>
      </c>
      <c r="N922" s="1">
        <f>Tabelle4[[#This Row],[Menge t P2O5]]/Tabelle4[[#This Row],[Anzahl Lieferscheine]]</f>
        <v>9.9000000000000005E-2</v>
      </c>
    </row>
    <row r="923" spans="1:14" x14ac:dyDescent="0.2">
      <c r="A923" s="2" t="s">
        <v>41</v>
      </c>
      <c r="B923" s="2" t="s">
        <v>34</v>
      </c>
      <c r="C923" s="2" t="s">
        <v>6</v>
      </c>
      <c r="D923" s="2" t="s">
        <v>7</v>
      </c>
      <c r="E923" s="2" t="s">
        <v>11</v>
      </c>
      <c r="F923" s="2" t="s">
        <v>61</v>
      </c>
      <c r="G923" s="1">
        <v>1320</v>
      </c>
      <c r="H923" s="1">
        <v>726</v>
      </c>
      <c r="I923" s="4">
        <v>1</v>
      </c>
      <c r="J923" s="2" t="s">
        <v>68</v>
      </c>
      <c r="K923" s="1">
        <f>Tabelle4[[#This Row],[Menge kg Nges]]/1000</f>
        <v>1.32</v>
      </c>
      <c r="L923" s="1">
        <f>Tabelle4[[#This Row],[Menge kg P2O5]]/1000</f>
        <v>0.72599999999999998</v>
      </c>
      <c r="M923" s="1">
        <f>Tabelle4[[#This Row],[Menge t Nges]]/Tabelle4[[#This Row],[Anzahl Lieferscheine]]</f>
        <v>1.32</v>
      </c>
      <c r="N923" s="1">
        <f>Tabelle4[[#This Row],[Menge t P2O5]]/Tabelle4[[#This Row],[Anzahl Lieferscheine]]</f>
        <v>0.72599999999999998</v>
      </c>
    </row>
    <row r="924" spans="1:14" x14ac:dyDescent="0.2">
      <c r="A924" s="2" t="s">
        <v>41</v>
      </c>
      <c r="B924" s="2" t="s">
        <v>34</v>
      </c>
      <c r="C924" s="2" t="s">
        <v>6</v>
      </c>
      <c r="D924" s="2" t="s">
        <v>7</v>
      </c>
      <c r="E924" s="2" t="s">
        <v>12</v>
      </c>
      <c r="F924" s="2" t="s">
        <v>61</v>
      </c>
      <c r="G924" s="1">
        <v>262.5</v>
      </c>
      <c r="H924" s="1">
        <v>112.5</v>
      </c>
      <c r="I924" s="4">
        <v>1</v>
      </c>
      <c r="J924" s="2" t="s">
        <v>68</v>
      </c>
      <c r="K924" s="1">
        <f>Tabelle4[[#This Row],[Menge kg Nges]]/1000</f>
        <v>0.26250000000000001</v>
      </c>
      <c r="L924" s="1">
        <f>Tabelle4[[#This Row],[Menge kg P2O5]]/1000</f>
        <v>0.1125</v>
      </c>
      <c r="M924" s="1">
        <f>Tabelle4[[#This Row],[Menge t Nges]]/Tabelle4[[#This Row],[Anzahl Lieferscheine]]</f>
        <v>0.26250000000000001</v>
      </c>
      <c r="N924" s="1">
        <f>Tabelle4[[#This Row],[Menge t P2O5]]/Tabelle4[[#This Row],[Anzahl Lieferscheine]]</f>
        <v>0.1125</v>
      </c>
    </row>
    <row r="925" spans="1:14" x14ac:dyDescent="0.2">
      <c r="A925" s="2" t="s">
        <v>41</v>
      </c>
      <c r="B925" s="2" t="s">
        <v>34</v>
      </c>
      <c r="C925" s="2" t="s">
        <v>6</v>
      </c>
      <c r="D925" s="2" t="s">
        <v>7</v>
      </c>
      <c r="E925" s="2" t="s">
        <v>13</v>
      </c>
      <c r="F925" s="2" t="s">
        <v>61</v>
      </c>
      <c r="G925" s="1">
        <v>487.2</v>
      </c>
      <c r="H925" s="1">
        <v>304.2</v>
      </c>
      <c r="I925" s="4">
        <v>2</v>
      </c>
      <c r="J925" s="2" t="s">
        <v>68</v>
      </c>
      <c r="K925" s="1">
        <f>Tabelle4[[#This Row],[Menge kg Nges]]/1000</f>
        <v>0.48719999999999997</v>
      </c>
      <c r="L925" s="1">
        <f>Tabelle4[[#This Row],[Menge kg P2O5]]/1000</f>
        <v>0.30419999999999997</v>
      </c>
      <c r="M925" s="1">
        <f>Tabelle4[[#This Row],[Menge t Nges]]/Tabelle4[[#This Row],[Anzahl Lieferscheine]]</f>
        <v>0.24359999999999998</v>
      </c>
      <c r="N925" s="1">
        <f>Tabelle4[[#This Row],[Menge t P2O5]]/Tabelle4[[#This Row],[Anzahl Lieferscheine]]</f>
        <v>0.15209999999999999</v>
      </c>
    </row>
    <row r="926" spans="1:14" x14ac:dyDescent="0.2">
      <c r="A926" s="2" t="s">
        <v>41</v>
      </c>
      <c r="B926" s="2" t="s">
        <v>39</v>
      </c>
      <c r="C926" s="2" t="s">
        <v>6</v>
      </c>
      <c r="D926" s="2" t="s">
        <v>30</v>
      </c>
      <c r="E926" s="2" t="s">
        <v>26</v>
      </c>
      <c r="F926" s="2" t="s">
        <v>61</v>
      </c>
      <c r="G926" s="1">
        <v>105.9</v>
      </c>
      <c r="H926" s="1">
        <v>38.1</v>
      </c>
      <c r="I926" s="4">
        <v>1</v>
      </c>
      <c r="J926" s="2" t="s">
        <v>68</v>
      </c>
      <c r="K926" s="1">
        <f>Tabelle4[[#This Row],[Menge kg Nges]]/1000</f>
        <v>0.10590000000000001</v>
      </c>
      <c r="L926" s="1">
        <f>Tabelle4[[#This Row],[Menge kg P2O5]]/1000</f>
        <v>3.8100000000000002E-2</v>
      </c>
      <c r="M926" s="1">
        <f>Tabelle4[[#This Row],[Menge t Nges]]/Tabelle4[[#This Row],[Anzahl Lieferscheine]]</f>
        <v>0.10590000000000001</v>
      </c>
      <c r="N926" s="1">
        <f>Tabelle4[[#This Row],[Menge t P2O5]]/Tabelle4[[#This Row],[Anzahl Lieferscheine]]</f>
        <v>3.8100000000000002E-2</v>
      </c>
    </row>
    <row r="927" spans="1:14" x14ac:dyDescent="0.2">
      <c r="A927" s="2" t="s">
        <v>41</v>
      </c>
      <c r="B927" s="2" t="s">
        <v>39</v>
      </c>
      <c r="C927" s="2" t="s">
        <v>6</v>
      </c>
      <c r="D927" s="2" t="s">
        <v>7</v>
      </c>
      <c r="E927" s="2" t="s">
        <v>9</v>
      </c>
      <c r="F927" s="2" t="s">
        <v>61</v>
      </c>
      <c r="G927" s="1">
        <v>550</v>
      </c>
      <c r="H927" s="1">
        <v>225</v>
      </c>
      <c r="I927" s="4">
        <v>1</v>
      </c>
      <c r="J927" s="2" t="s">
        <v>68</v>
      </c>
      <c r="K927" s="1">
        <f>Tabelle4[[#This Row],[Menge kg Nges]]/1000</f>
        <v>0.55000000000000004</v>
      </c>
      <c r="L927" s="1">
        <f>Tabelle4[[#This Row],[Menge kg P2O5]]/1000</f>
        <v>0.22500000000000001</v>
      </c>
      <c r="M927" s="1">
        <f>Tabelle4[[#This Row],[Menge t Nges]]/Tabelle4[[#This Row],[Anzahl Lieferscheine]]</f>
        <v>0.55000000000000004</v>
      </c>
      <c r="N927" s="1">
        <f>Tabelle4[[#This Row],[Menge t P2O5]]/Tabelle4[[#This Row],[Anzahl Lieferscheine]]</f>
        <v>0.22500000000000001</v>
      </c>
    </row>
    <row r="928" spans="1:14" x14ac:dyDescent="0.2">
      <c r="A928" s="2" t="s">
        <v>41</v>
      </c>
      <c r="B928" s="2" t="s">
        <v>39</v>
      </c>
      <c r="C928" s="2" t="s">
        <v>6</v>
      </c>
      <c r="D928" s="2" t="s">
        <v>7</v>
      </c>
      <c r="E928" s="2" t="s">
        <v>12</v>
      </c>
      <c r="F928" s="2" t="s">
        <v>61</v>
      </c>
      <c r="G928" s="1">
        <v>3114</v>
      </c>
      <c r="H928" s="1">
        <v>1465.5</v>
      </c>
      <c r="I928" s="4">
        <v>19</v>
      </c>
      <c r="J928" s="2" t="s">
        <v>68</v>
      </c>
      <c r="K928" s="1">
        <f>Tabelle4[[#This Row],[Menge kg Nges]]/1000</f>
        <v>3.1139999999999999</v>
      </c>
      <c r="L928" s="1">
        <f>Tabelle4[[#This Row],[Menge kg P2O5]]/1000</f>
        <v>1.4655</v>
      </c>
      <c r="M928" s="1">
        <f>Tabelle4[[#This Row],[Menge t Nges]]/Tabelle4[[#This Row],[Anzahl Lieferscheine]]</f>
        <v>0.16389473684210526</v>
      </c>
      <c r="N928" s="1">
        <f>Tabelle4[[#This Row],[Menge t P2O5]]/Tabelle4[[#This Row],[Anzahl Lieferscheine]]</f>
        <v>7.7131578947368426E-2</v>
      </c>
    </row>
    <row r="929" spans="1:14" x14ac:dyDescent="0.2">
      <c r="A929" s="2" t="s">
        <v>41</v>
      </c>
      <c r="B929" s="2" t="s">
        <v>39</v>
      </c>
      <c r="C929" s="2" t="s">
        <v>6</v>
      </c>
      <c r="D929" s="2" t="s">
        <v>7</v>
      </c>
      <c r="E929" s="2" t="s">
        <v>14</v>
      </c>
      <c r="F929" s="2" t="s">
        <v>61</v>
      </c>
      <c r="G929" s="1">
        <v>1339.5</v>
      </c>
      <c r="H929" s="1">
        <v>627</v>
      </c>
      <c r="I929" s="4">
        <v>5</v>
      </c>
      <c r="J929" s="2" t="s">
        <v>68</v>
      </c>
      <c r="K929" s="1">
        <f>Tabelle4[[#This Row],[Menge kg Nges]]/1000</f>
        <v>1.3394999999999999</v>
      </c>
      <c r="L929" s="1">
        <f>Tabelle4[[#This Row],[Menge kg P2O5]]/1000</f>
        <v>0.627</v>
      </c>
      <c r="M929" s="1">
        <f>Tabelle4[[#This Row],[Menge t Nges]]/Tabelle4[[#This Row],[Anzahl Lieferscheine]]</f>
        <v>0.26789999999999997</v>
      </c>
      <c r="N929" s="1">
        <f>Tabelle4[[#This Row],[Menge t P2O5]]/Tabelle4[[#This Row],[Anzahl Lieferscheine]]</f>
        <v>0.12540000000000001</v>
      </c>
    </row>
    <row r="930" spans="1:14" x14ac:dyDescent="0.2">
      <c r="A930" s="2" t="s">
        <v>41</v>
      </c>
      <c r="B930" s="2" t="s">
        <v>39</v>
      </c>
      <c r="C930" s="2" t="s">
        <v>6</v>
      </c>
      <c r="D930" s="2" t="s">
        <v>15</v>
      </c>
      <c r="E930" s="2" t="s">
        <v>21</v>
      </c>
      <c r="F930" s="2" t="s">
        <v>61</v>
      </c>
      <c r="G930" s="1">
        <v>240</v>
      </c>
      <c r="H930" s="1">
        <v>144</v>
      </c>
      <c r="I930" s="4">
        <v>2</v>
      </c>
      <c r="J930" s="2" t="s">
        <v>68</v>
      </c>
      <c r="K930" s="1">
        <f>Tabelle4[[#This Row],[Menge kg Nges]]/1000</f>
        <v>0.24</v>
      </c>
      <c r="L930" s="1">
        <f>Tabelle4[[#This Row],[Menge kg P2O5]]/1000</f>
        <v>0.14399999999999999</v>
      </c>
      <c r="M930" s="1">
        <f>Tabelle4[[#This Row],[Menge t Nges]]/Tabelle4[[#This Row],[Anzahl Lieferscheine]]</f>
        <v>0.12</v>
      </c>
      <c r="N930" s="1">
        <f>Tabelle4[[#This Row],[Menge t P2O5]]/Tabelle4[[#This Row],[Anzahl Lieferscheine]]</f>
        <v>7.1999999999999995E-2</v>
      </c>
    </row>
    <row r="931" spans="1:14" x14ac:dyDescent="0.2">
      <c r="A931" s="2" t="s">
        <v>41</v>
      </c>
      <c r="B931" s="2" t="s">
        <v>41</v>
      </c>
      <c r="C931" s="2" t="s">
        <v>6</v>
      </c>
      <c r="D931" s="2" t="s">
        <v>30</v>
      </c>
      <c r="E931" s="2" t="s">
        <v>26</v>
      </c>
      <c r="F931" s="2" t="s">
        <v>61</v>
      </c>
      <c r="G931" s="1">
        <v>9229.5</v>
      </c>
      <c r="H931" s="1">
        <v>3886.11</v>
      </c>
      <c r="I931" s="4">
        <v>30</v>
      </c>
      <c r="J931" s="2" t="s">
        <v>68</v>
      </c>
      <c r="K931" s="1">
        <f>Tabelle4[[#This Row],[Menge kg Nges]]/1000</f>
        <v>9.2294999999999998</v>
      </c>
      <c r="L931" s="1">
        <f>Tabelle4[[#This Row],[Menge kg P2O5]]/1000</f>
        <v>3.88611</v>
      </c>
      <c r="M931" s="1">
        <f>Tabelle4[[#This Row],[Menge t Nges]]/Tabelle4[[#This Row],[Anzahl Lieferscheine]]</f>
        <v>0.30764999999999998</v>
      </c>
      <c r="N931" s="1">
        <f>Tabelle4[[#This Row],[Menge t P2O5]]/Tabelle4[[#This Row],[Anzahl Lieferscheine]]</f>
        <v>0.12953699999999999</v>
      </c>
    </row>
    <row r="932" spans="1:14" x14ac:dyDescent="0.2">
      <c r="A932" s="2" t="s">
        <v>41</v>
      </c>
      <c r="B932" s="2" t="s">
        <v>41</v>
      </c>
      <c r="C932" s="2" t="s">
        <v>6</v>
      </c>
      <c r="D932" s="2" t="s">
        <v>7</v>
      </c>
      <c r="E932" s="2" t="s">
        <v>8</v>
      </c>
      <c r="F932" s="2" t="s">
        <v>61</v>
      </c>
      <c r="G932" s="1">
        <v>70723.5</v>
      </c>
      <c r="H932" s="1">
        <v>29620.05</v>
      </c>
      <c r="I932" s="4">
        <v>77</v>
      </c>
      <c r="J932" s="2" t="s">
        <v>68</v>
      </c>
      <c r="K932" s="1">
        <f>Tabelle4[[#This Row],[Menge kg Nges]]/1000</f>
        <v>70.723500000000001</v>
      </c>
      <c r="L932" s="1">
        <f>Tabelle4[[#This Row],[Menge kg P2O5]]/1000</f>
        <v>29.620049999999999</v>
      </c>
      <c r="M932" s="1">
        <f>Tabelle4[[#This Row],[Menge t Nges]]/Tabelle4[[#This Row],[Anzahl Lieferscheine]]</f>
        <v>0.91848701298701296</v>
      </c>
      <c r="N932" s="1">
        <f>Tabelle4[[#This Row],[Menge t P2O5]]/Tabelle4[[#This Row],[Anzahl Lieferscheine]]</f>
        <v>0.38467597402597403</v>
      </c>
    </row>
    <row r="933" spans="1:14" x14ac:dyDescent="0.2">
      <c r="A933" s="2" t="s">
        <v>41</v>
      </c>
      <c r="B933" s="2" t="s">
        <v>41</v>
      </c>
      <c r="C933" s="2" t="s">
        <v>6</v>
      </c>
      <c r="D933" s="2" t="s">
        <v>7</v>
      </c>
      <c r="E933" s="2" t="s">
        <v>9</v>
      </c>
      <c r="F933" s="2" t="s">
        <v>61</v>
      </c>
      <c r="G933" s="1">
        <v>68583.75</v>
      </c>
      <c r="H933" s="1">
        <v>29549.74</v>
      </c>
      <c r="I933" s="4">
        <v>68</v>
      </c>
      <c r="J933" s="2" t="s">
        <v>68</v>
      </c>
      <c r="K933" s="1">
        <f>Tabelle4[[#This Row],[Menge kg Nges]]/1000</f>
        <v>68.583749999999995</v>
      </c>
      <c r="L933" s="1">
        <f>Tabelle4[[#This Row],[Menge kg P2O5]]/1000</f>
        <v>29.54974</v>
      </c>
      <c r="M933" s="1">
        <f>Tabelle4[[#This Row],[Menge t Nges]]/Tabelle4[[#This Row],[Anzahl Lieferscheine]]</f>
        <v>1.0085845588235294</v>
      </c>
      <c r="N933" s="1">
        <f>Tabelle4[[#This Row],[Menge t P2O5]]/Tabelle4[[#This Row],[Anzahl Lieferscheine]]</f>
        <v>0.43455500000000002</v>
      </c>
    </row>
    <row r="934" spans="1:14" x14ac:dyDescent="0.2">
      <c r="A934" s="2" t="s">
        <v>41</v>
      </c>
      <c r="B934" s="2" t="s">
        <v>41</v>
      </c>
      <c r="C934" s="2" t="s">
        <v>6</v>
      </c>
      <c r="D934" s="2" t="s">
        <v>7</v>
      </c>
      <c r="E934" s="2" t="s">
        <v>50</v>
      </c>
      <c r="F934" s="2" t="s">
        <v>61</v>
      </c>
      <c r="G934" s="1">
        <v>5323.3</v>
      </c>
      <c r="H934" s="1">
        <v>2263.3000000000002</v>
      </c>
      <c r="I934" s="4">
        <v>10</v>
      </c>
      <c r="J934" s="2" t="s">
        <v>68</v>
      </c>
      <c r="K934" s="1">
        <f>Tabelle4[[#This Row],[Menge kg Nges]]/1000</f>
        <v>5.3233000000000006</v>
      </c>
      <c r="L934" s="1">
        <f>Tabelle4[[#This Row],[Menge kg P2O5]]/1000</f>
        <v>2.2633000000000001</v>
      </c>
      <c r="M934" s="1">
        <f>Tabelle4[[#This Row],[Menge t Nges]]/Tabelle4[[#This Row],[Anzahl Lieferscheine]]</f>
        <v>0.53233000000000008</v>
      </c>
      <c r="N934" s="1">
        <f>Tabelle4[[#This Row],[Menge t P2O5]]/Tabelle4[[#This Row],[Anzahl Lieferscheine]]</f>
        <v>0.22633</v>
      </c>
    </row>
    <row r="935" spans="1:14" x14ac:dyDescent="0.2">
      <c r="A935" s="2" t="s">
        <v>41</v>
      </c>
      <c r="B935" s="2" t="s">
        <v>41</v>
      </c>
      <c r="C935" s="2" t="s">
        <v>6</v>
      </c>
      <c r="D935" s="2" t="s">
        <v>7</v>
      </c>
      <c r="E935" s="2" t="s">
        <v>10</v>
      </c>
      <c r="F935" s="2" t="s">
        <v>61</v>
      </c>
      <c r="G935" s="1">
        <v>9071.6999999999989</v>
      </c>
      <c r="H935" s="1">
        <v>3460.2999999999997</v>
      </c>
      <c r="I935" s="4">
        <v>13</v>
      </c>
      <c r="J935" s="2" t="s">
        <v>68</v>
      </c>
      <c r="K935" s="1">
        <f>Tabelle4[[#This Row],[Menge kg Nges]]/1000</f>
        <v>9.0716999999999981</v>
      </c>
      <c r="L935" s="1">
        <f>Tabelle4[[#This Row],[Menge kg P2O5]]/1000</f>
        <v>3.4602999999999997</v>
      </c>
      <c r="M935" s="1">
        <f>Tabelle4[[#This Row],[Menge t Nges]]/Tabelle4[[#This Row],[Anzahl Lieferscheine]]</f>
        <v>0.69782307692307677</v>
      </c>
      <c r="N935" s="1">
        <f>Tabelle4[[#This Row],[Menge t P2O5]]/Tabelle4[[#This Row],[Anzahl Lieferscheine]]</f>
        <v>0.26617692307692303</v>
      </c>
    </row>
    <row r="936" spans="1:14" x14ac:dyDescent="0.2">
      <c r="A936" s="2" t="s">
        <v>41</v>
      </c>
      <c r="B936" s="2" t="s">
        <v>41</v>
      </c>
      <c r="C936" s="2" t="s">
        <v>6</v>
      </c>
      <c r="D936" s="2" t="s">
        <v>7</v>
      </c>
      <c r="E936" s="2" t="s">
        <v>11</v>
      </c>
      <c r="F936" s="2" t="s">
        <v>61</v>
      </c>
      <c r="G936" s="1">
        <v>12194.69</v>
      </c>
      <c r="H936" s="1">
        <v>5675.1500000000005</v>
      </c>
      <c r="I936" s="4">
        <v>49</v>
      </c>
      <c r="J936" s="2" t="s">
        <v>68</v>
      </c>
      <c r="K936" s="1">
        <f>Tabelle4[[#This Row],[Menge kg Nges]]/1000</f>
        <v>12.194690000000001</v>
      </c>
      <c r="L936" s="1">
        <f>Tabelle4[[#This Row],[Menge kg P2O5]]/1000</f>
        <v>5.6751500000000004</v>
      </c>
      <c r="M936" s="1">
        <f>Tabelle4[[#This Row],[Menge t Nges]]/Tabelle4[[#This Row],[Anzahl Lieferscheine]]</f>
        <v>0.24887122448979596</v>
      </c>
      <c r="N936" s="1">
        <f>Tabelle4[[#This Row],[Menge t P2O5]]/Tabelle4[[#This Row],[Anzahl Lieferscheine]]</f>
        <v>0.11581938775510205</v>
      </c>
    </row>
    <row r="937" spans="1:14" x14ac:dyDescent="0.2">
      <c r="A937" s="2" t="s">
        <v>41</v>
      </c>
      <c r="B937" s="2" t="s">
        <v>41</v>
      </c>
      <c r="C937" s="2" t="s">
        <v>6</v>
      </c>
      <c r="D937" s="2" t="s">
        <v>7</v>
      </c>
      <c r="E937" s="2" t="s">
        <v>12</v>
      </c>
      <c r="F937" s="2" t="s">
        <v>61</v>
      </c>
      <c r="G937" s="1">
        <v>33006.969999999994</v>
      </c>
      <c r="H937" s="1">
        <v>15196.63</v>
      </c>
      <c r="I937" s="4">
        <v>92</v>
      </c>
      <c r="J937" s="2" t="s">
        <v>68</v>
      </c>
      <c r="K937" s="1">
        <f>Tabelle4[[#This Row],[Menge kg Nges]]/1000</f>
        <v>33.006969999999995</v>
      </c>
      <c r="L937" s="1">
        <f>Tabelle4[[#This Row],[Menge kg P2O5]]/1000</f>
        <v>15.196629999999999</v>
      </c>
      <c r="M937" s="1">
        <f>Tabelle4[[#This Row],[Menge t Nges]]/Tabelle4[[#This Row],[Anzahl Lieferscheine]]</f>
        <v>0.3587714130434782</v>
      </c>
      <c r="N937" s="1">
        <f>Tabelle4[[#This Row],[Menge t P2O5]]/Tabelle4[[#This Row],[Anzahl Lieferscheine]]</f>
        <v>0.16518076086956521</v>
      </c>
    </row>
    <row r="938" spans="1:14" x14ac:dyDescent="0.2">
      <c r="A938" s="2" t="s">
        <v>41</v>
      </c>
      <c r="B938" s="2" t="s">
        <v>41</v>
      </c>
      <c r="C938" s="2" t="s">
        <v>6</v>
      </c>
      <c r="D938" s="2" t="s">
        <v>7</v>
      </c>
      <c r="E938" s="2" t="s">
        <v>13</v>
      </c>
      <c r="F938" s="2" t="s">
        <v>61</v>
      </c>
      <c r="G938" s="1">
        <v>18779.300000000003</v>
      </c>
      <c r="H938" s="1">
        <v>10591.060000000001</v>
      </c>
      <c r="I938" s="4">
        <v>47</v>
      </c>
      <c r="J938" s="2" t="s">
        <v>68</v>
      </c>
      <c r="K938" s="1">
        <f>Tabelle4[[#This Row],[Menge kg Nges]]/1000</f>
        <v>18.779300000000003</v>
      </c>
      <c r="L938" s="1">
        <f>Tabelle4[[#This Row],[Menge kg P2O5]]/1000</f>
        <v>10.591060000000001</v>
      </c>
      <c r="M938" s="1">
        <f>Tabelle4[[#This Row],[Menge t Nges]]/Tabelle4[[#This Row],[Anzahl Lieferscheine]]</f>
        <v>0.39955957446808515</v>
      </c>
      <c r="N938" s="1">
        <f>Tabelle4[[#This Row],[Menge t P2O5]]/Tabelle4[[#This Row],[Anzahl Lieferscheine]]</f>
        <v>0.22534170212765958</v>
      </c>
    </row>
    <row r="939" spans="1:14" x14ac:dyDescent="0.2">
      <c r="A939" s="2" t="s">
        <v>41</v>
      </c>
      <c r="B939" s="2" t="s">
        <v>41</v>
      </c>
      <c r="C939" s="2" t="s">
        <v>6</v>
      </c>
      <c r="D939" s="2" t="s">
        <v>7</v>
      </c>
      <c r="E939" s="2" t="s">
        <v>14</v>
      </c>
      <c r="F939" s="2" t="s">
        <v>61</v>
      </c>
      <c r="G939" s="1">
        <v>10423.5</v>
      </c>
      <c r="H939" s="1">
        <v>5341</v>
      </c>
      <c r="I939" s="4">
        <v>21</v>
      </c>
      <c r="J939" s="2" t="s">
        <v>68</v>
      </c>
      <c r="K939" s="1">
        <f>Tabelle4[[#This Row],[Menge kg Nges]]/1000</f>
        <v>10.423500000000001</v>
      </c>
      <c r="L939" s="1">
        <f>Tabelle4[[#This Row],[Menge kg P2O5]]/1000</f>
        <v>5.3410000000000002</v>
      </c>
      <c r="M939" s="1">
        <f>Tabelle4[[#This Row],[Menge t Nges]]/Tabelle4[[#This Row],[Anzahl Lieferscheine]]</f>
        <v>0.49635714285714289</v>
      </c>
      <c r="N939" s="1">
        <f>Tabelle4[[#This Row],[Menge t P2O5]]/Tabelle4[[#This Row],[Anzahl Lieferscheine]]</f>
        <v>0.25433333333333336</v>
      </c>
    </row>
    <row r="940" spans="1:14" x14ac:dyDescent="0.2">
      <c r="A940" s="2" t="s">
        <v>41</v>
      </c>
      <c r="B940" s="2" t="s">
        <v>41</v>
      </c>
      <c r="C940" s="2" t="s">
        <v>6</v>
      </c>
      <c r="D940" s="2" t="s">
        <v>15</v>
      </c>
      <c r="E940" s="2" t="s">
        <v>18</v>
      </c>
      <c r="F940" s="2" t="s">
        <v>61</v>
      </c>
      <c r="G940" s="1">
        <v>1092</v>
      </c>
      <c r="H940" s="1">
        <v>884</v>
      </c>
      <c r="I940" s="4">
        <v>3</v>
      </c>
      <c r="J940" s="2" t="s">
        <v>68</v>
      </c>
      <c r="K940" s="1">
        <f>Tabelle4[[#This Row],[Menge kg Nges]]/1000</f>
        <v>1.0920000000000001</v>
      </c>
      <c r="L940" s="1">
        <f>Tabelle4[[#This Row],[Menge kg P2O5]]/1000</f>
        <v>0.88400000000000001</v>
      </c>
      <c r="M940" s="1">
        <f>Tabelle4[[#This Row],[Menge t Nges]]/Tabelle4[[#This Row],[Anzahl Lieferscheine]]</f>
        <v>0.36400000000000005</v>
      </c>
      <c r="N940" s="1">
        <f>Tabelle4[[#This Row],[Menge t P2O5]]/Tabelle4[[#This Row],[Anzahl Lieferscheine]]</f>
        <v>0.29466666666666669</v>
      </c>
    </row>
    <row r="941" spans="1:14" x14ac:dyDescent="0.2">
      <c r="A941" s="2" t="s">
        <v>41</v>
      </c>
      <c r="B941" s="2" t="s">
        <v>41</v>
      </c>
      <c r="C941" s="2" t="s">
        <v>6</v>
      </c>
      <c r="D941" s="2" t="s">
        <v>15</v>
      </c>
      <c r="E941" s="2" t="s">
        <v>20</v>
      </c>
      <c r="F941" s="2" t="s">
        <v>61</v>
      </c>
      <c r="G941" s="1">
        <v>591.20000000000005</v>
      </c>
      <c r="H941" s="1">
        <v>370</v>
      </c>
      <c r="I941" s="4">
        <v>3</v>
      </c>
      <c r="J941" s="2" t="s">
        <v>68</v>
      </c>
      <c r="K941" s="1">
        <f>Tabelle4[[#This Row],[Menge kg Nges]]/1000</f>
        <v>0.59120000000000006</v>
      </c>
      <c r="L941" s="1">
        <f>Tabelle4[[#This Row],[Menge kg P2O5]]/1000</f>
        <v>0.37</v>
      </c>
      <c r="M941" s="1">
        <f>Tabelle4[[#This Row],[Menge t Nges]]/Tabelle4[[#This Row],[Anzahl Lieferscheine]]</f>
        <v>0.1970666666666667</v>
      </c>
      <c r="N941" s="1">
        <f>Tabelle4[[#This Row],[Menge t P2O5]]/Tabelle4[[#This Row],[Anzahl Lieferscheine]]</f>
        <v>0.12333333333333334</v>
      </c>
    </row>
    <row r="942" spans="1:14" x14ac:dyDescent="0.2">
      <c r="A942" s="2" t="s">
        <v>41</v>
      </c>
      <c r="B942" s="2" t="s">
        <v>41</v>
      </c>
      <c r="C942" s="2" t="s">
        <v>6</v>
      </c>
      <c r="D942" s="2" t="s">
        <v>15</v>
      </c>
      <c r="E942" s="2" t="s">
        <v>21</v>
      </c>
      <c r="F942" s="2" t="s">
        <v>61</v>
      </c>
      <c r="G942" s="1">
        <v>1100.0999999999999</v>
      </c>
      <c r="H942" s="1">
        <v>635.70000000000005</v>
      </c>
      <c r="I942" s="4">
        <v>7</v>
      </c>
      <c r="J942" s="2" t="s">
        <v>68</v>
      </c>
      <c r="K942" s="1">
        <f>Tabelle4[[#This Row],[Menge kg Nges]]/1000</f>
        <v>1.1000999999999999</v>
      </c>
      <c r="L942" s="1">
        <f>Tabelle4[[#This Row],[Menge kg P2O5]]/1000</f>
        <v>0.63570000000000004</v>
      </c>
      <c r="M942" s="1">
        <f>Tabelle4[[#This Row],[Menge t Nges]]/Tabelle4[[#This Row],[Anzahl Lieferscheine]]</f>
        <v>0.15715714285714283</v>
      </c>
      <c r="N942" s="1">
        <f>Tabelle4[[#This Row],[Menge t P2O5]]/Tabelle4[[#This Row],[Anzahl Lieferscheine]]</f>
        <v>9.0814285714285722E-2</v>
      </c>
    </row>
    <row r="943" spans="1:14" x14ac:dyDescent="0.2">
      <c r="A943" s="2" t="s">
        <v>41</v>
      </c>
      <c r="B943" s="2" t="s">
        <v>41</v>
      </c>
      <c r="C943" s="2" t="s">
        <v>6</v>
      </c>
      <c r="D943" s="2" t="s">
        <v>15</v>
      </c>
      <c r="E943" s="2" t="s">
        <v>9</v>
      </c>
      <c r="F943" s="2" t="s">
        <v>61</v>
      </c>
      <c r="G943" s="1">
        <v>2400.7399999999998</v>
      </c>
      <c r="H943" s="1">
        <v>1108.95</v>
      </c>
      <c r="I943" s="4">
        <v>8</v>
      </c>
      <c r="J943" s="2" t="s">
        <v>68</v>
      </c>
      <c r="K943" s="1">
        <f>Tabelle4[[#This Row],[Menge kg Nges]]/1000</f>
        <v>2.4007399999999999</v>
      </c>
      <c r="L943" s="1">
        <f>Tabelle4[[#This Row],[Menge kg P2O5]]/1000</f>
        <v>1.1089500000000001</v>
      </c>
      <c r="M943" s="1">
        <f>Tabelle4[[#This Row],[Menge t Nges]]/Tabelle4[[#This Row],[Anzahl Lieferscheine]]</f>
        <v>0.30009249999999998</v>
      </c>
      <c r="N943" s="1">
        <f>Tabelle4[[#This Row],[Menge t P2O5]]/Tabelle4[[#This Row],[Anzahl Lieferscheine]]</f>
        <v>0.13861875000000001</v>
      </c>
    </row>
    <row r="944" spans="1:14" x14ac:dyDescent="0.2">
      <c r="A944" s="2" t="s">
        <v>41</v>
      </c>
      <c r="B944" s="2" t="s">
        <v>41</v>
      </c>
      <c r="C944" s="2" t="s">
        <v>6</v>
      </c>
      <c r="D944" s="2" t="s">
        <v>15</v>
      </c>
      <c r="E944" s="2" t="s">
        <v>10</v>
      </c>
      <c r="F944" s="2" t="s">
        <v>61</v>
      </c>
      <c r="G944" s="1">
        <v>1053</v>
      </c>
      <c r="H944" s="1">
        <v>449.8</v>
      </c>
      <c r="I944" s="4">
        <v>1</v>
      </c>
      <c r="J944" s="2" t="s">
        <v>68</v>
      </c>
      <c r="K944" s="1">
        <f>Tabelle4[[#This Row],[Menge kg Nges]]/1000</f>
        <v>1.0529999999999999</v>
      </c>
      <c r="L944" s="1">
        <f>Tabelle4[[#This Row],[Menge kg P2O5]]/1000</f>
        <v>0.44980000000000003</v>
      </c>
      <c r="M944" s="1">
        <f>Tabelle4[[#This Row],[Menge t Nges]]/Tabelle4[[#This Row],[Anzahl Lieferscheine]]</f>
        <v>1.0529999999999999</v>
      </c>
      <c r="N944" s="1">
        <f>Tabelle4[[#This Row],[Menge t P2O5]]/Tabelle4[[#This Row],[Anzahl Lieferscheine]]</f>
        <v>0.44980000000000003</v>
      </c>
    </row>
    <row r="945" spans="1:14" x14ac:dyDescent="0.2">
      <c r="A945" s="2" t="s">
        <v>41</v>
      </c>
      <c r="B945" s="2" t="s">
        <v>41</v>
      </c>
      <c r="C945" s="2" t="s">
        <v>6</v>
      </c>
      <c r="D945" s="2" t="s">
        <v>15</v>
      </c>
      <c r="E945" s="2" t="s">
        <v>13</v>
      </c>
      <c r="F945" s="2" t="s">
        <v>61</v>
      </c>
      <c r="G945" s="1">
        <v>131.04</v>
      </c>
      <c r="H945" s="1">
        <v>117.6</v>
      </c>
      <c r="I945" s="4">
        <v>1</v>
      </c>
      <c r="J945" s="2" t="s">
        <v>68</v>
      </c>
      <c r="K945" s="1">
        <f>Tabelle4[[#This Row],[Menge kg Nges]]/1000</f>
        <v>0.13103999999999999</v>
      </c>
      <c r="L945" s="1">
        <f>Tabelle4[[#This Row],[Menge kg P2O5]]/1000</f>
        <v>0.1176</v>
      </c>
      <c r="M945" s="1">
        <f>Tabelle4[[#This Row],[Menge t Nges]]/Tabelle4[[#This Row],[Anzahl Lieferscheine]]</f>
        <v>0.13103999999999999</v>
      </c>
      <c r="N945" s="1">
        <f>Tabelle4[[#This Row],[Menge t P2O5]]/Tabelle4[[#This Row],[Anzahl Lieferscheine]]</f>
        <v>0.1176</v>
      </c>
    </row>
    <row r="946" spans="1:14" x14ac:dyDescent="0.2">
      <c r="A946" s="2" t="s">
        <v>41</v>
      </c>
      <c r="B946" s="2" t="s">
        <v>41</v>
      </c>
      <c r="C946" s="2" t="s">
        <v>25</v>
      </c>
      <c r="D946" s="2" t="s">
        <v>25</v>
      </c>
      <c r="E946" s="2" t="s">
        <v>26</v>
      </c>
      <c r="F946" s="2" t="s">
        <v>61</v>
      </c>
      <c r="G946" s="1">
        <v>7643.1900000000005</v>
      </c>
      <c r="H946" s="1">
        <v>8026.4399999999987</v>
      </c>
      <c r="I946" s="4">
        <v>37</v>
      </c>
      <c r="J946" s="2" t="s">
        <v>68</v>
      </c>
      <c r="K946" s="1">
        <f>Tabelle4[[#This Row],[Menge kg Nges]]/1000</f>
        <v>7.6431900000000006</v>
      </c>
      <c r="L946" s="1">
        <f>Tabelle4[[#This Row],[Menge kg P2O5]]/1000</f>
        <v>8.0264399999999991</v>
      </c>
      <c r="M946" s="1">
        <f>Tabelle4[[#This Row],[Menge t Nges]]/Tabelle4[[#This Row],[Anzahl Lieferscheine]]</f>
        <v>0.20657270270270273</v>
      </c>
      <c r="N946" s="1">
        <f>Tabelle4[[#This Row],[Menge t P2O5]]/Tabelle4[[#This Row],[Anzahl Lieferscheine]]</f>
        <v>0.21693081081081078</v>
      </c>
    </row>
    <row r="947" spans="1:14" x14ac:dyDescent="0.2">
      <c r="A947" s="2" t="s">
        <v>41</v>
      </c>
      <c r="B947" s="2" t="s">
        <v>42</v>
      </c>
      <c r="C947" s="2" t="s">
        <v>6</v>
      </c>
      <c r="D947" s="2" t="s">
        <v>7</v>
      </c>
      <c r="E947" s="2" t="s">
        <v>8</v>
      </c>
      <c r="F947" s="2" t="s">
        <v>61</v>
      </c>
      <c r="G947" s="1">
        <v>2855.6</v>
      </c>
      <c r="H947" s="1">
        <v>1221.25</v>
      </c>
      <c r="I947" s="4">
        <v>9</v>
      </c>
      <c r="J947" s="2" t="s">
        <v>68</v>
      </c>
      <c r="K947" s="1">
        <f>Tabelle4[[#This Row],[Menge kg Nges]]/1000</f>
        <v>2.8555999999999999</v>
      </c>
      <c r="L947" s="1">
        <f>Tabelle4[[#This Row],[Menge kg P2O5]]/1000</f>
        <v>1.2212499999999999</v>
      </c>
      <c r="M947" s="1">
        <f>Tabelle4[[#This Row],[Menge t Nges]]/Tabelle4[[#This Row],[Anzahl Lieferscheine]]</f>
        <v>0.3172888888888889</v>
      </c>
      <c r="N947" s="1">
        <f>Tabelle4[[#This Row],[Menge t P2O5]]/Tabelle4[[#This Row],[Anzahl Lieferscheine]]</f>
        <v>0.13569444444444445</v>
      </c>
    </row>
    <row r="948" spans="1:14" x14ac:dyDescent="0.2">
      <c r="A948" s="2" t="s">
        <v>41</v>
      </c>
      <c r="B948" s="2" t="s">
        <v>42</v>
      </c>
      <c r="C948" s="2" t="s">
        <v>6</v>
      </c>
      <c r="D948" s="2" t="s">
        <v>7</v>
      </c>
      <c r="E948" s="2" t="s">
        <v>9</v>
      </c>
      <c r="F948" s="2" t="s">
        <v>61</v>
      </c>
      <c r="G948" s="1">
        <v>2420.4</v>
      </c>
      <c r="H948" s="1">
        <v>942</v>
      </c>
      <c r="I948" s="4">
        <v>3</v>
      </c>
      <c r="J948" s="2" t="s">
        <v>68</v>
      </c>
      <c r="K948" s="1">
        <f>Tabelle4[[#This Row],[Menge kg Nges]]/1000</f>
        <v>2.4203999999999999</v>
      </c>
      <c r="L948" s="1">
        <f>Tabelle4[[#This Row],[Menge kg P2O5]]/1000</f>
        <v>0.94199999999999995</v>
      </c>
      <c r="M948" s="1">
        <f>Tabelle4[[#This Row],[Menge t Nges]]/Tabelle4[[#This Row],[Anzahl Lieferscheine]]</f>
        <v>0.80679999999999996</v>
      </c>
      <c r="N948" s="1">
        <f>Tabelle4[[#This Row],[Menge t P2O5]]/Tabelle4[[#This Row],[Anzahl Lieferscheine]]</f>
        <v>0.314</v>
      </c>
    </row>
    <row r="949" spans="1:14" x14ac:dyDescent="0.2">
      <c r="A949" s="2" t="s">
        <v>41</v>
      </c>
      <c r="B949" s="2" t="s">
        <v>42</v>
      </c>
      <c r="C949" s="2" t="s">
        <v>6</v>
      </c>
      <c r="D949" s="2" t="s">
        <v>7</v>
      </c>
      <c r="E949" s="2" t="s">
        <v>11</v>
      </c>
      <c r="F949" s="2" t="s">
        <v>61</v>
      </c>
      <c r="G949" s="1">
        <v>1515.5</v>
      </c>
      <c r="H949" s="1">
        <v>699</v>
      </c>
      <c r="I949" s="4">
        <v>6</v>
      </c>
      <c r="J949" s="2" t="s">
        <v>68</v>
      </c>
      <c r="K949" s="1">
        <f>Tabelle4[[#This Row],[Menge kg Nges]]/1000</f>
        <v>1.5155000000000001</v>
      </c>
      <c r="L949" s="1">
        <f>Tabelle4[[#This Row],[Menge kg P2O5]]/1000</f>
        <v>0.69899999999999995</v>
      </c>
      <c r="M949" s="1">
        <f>Tabelle4[[#This Row],[Menge t Nges]]/Tabelle4[[#This Row],[Anzahl Lieferscheine]]</f>
        <v>0.25258333333333333</v>
      </c>
      <c r="N949" s="1">
        <f>Tabelle4[[#This Row],[Menge t P2O5]]/Tabelle4[[#This Row],[Anzahl Lieferscheine]]</f>
        <v>0.11649999999999999</v>
      </c>
    </row>
    <row r="950" spans="1:14" x14ac:dyDescent="0.2">
      <c r="A950" s="2" t="s">
        <v>41</v>
      </c>
      <c r="B950" s="2" t="s">
        <v>42</v>
      </c>
      <c r="C950" s="2" t="s">
        <v>6</v>
      </c>
      <c r="D950" s="2" t="s">
        <v>7</v>
      </c>
      <c r="E950" s="2" t="s">
        <v>12</v>
      </c>
      <c r="F950" s="2" t="s">
        <v>61</v>
      </c>
      <c r="G950" s="1">
        <v>6380.88</v>
      </c>
      <c r="H950" s="1">
        <v>3434.3100000000004</v>
      </c>
      <c r="I950" s="4">
        <v>19</v>
      </c>
      <c r="J950" s="2" t="s">
        <v>68</v>
      </c>
      <c r="K950" s="1">
        <f>Tabelle4[[#This Row],[Menge kg Nges]]/1000</f>
        <v>6.3808800000000003</v>
      </c>
      <c r="L950" s="1">
        <f>Tabelle4[[#This Row],[Menge kg P2O5]]/1000</f>
        <v>3.4343100000000004</v>
      </c>
      <c r="M950" s="1">
        <f>Tabelle4[[#This Row],[Menge t Nges]]/Tabelle4[[#This Row],[Anzahl Lieferscheine]]</f>
        <v>0.33583578947368425</v>
      </c>
      <c r="N950" s="1">
        <f>Tabelle4[[#This Row],[Menge t P2O5]]/Tabelle4[[#This Row],[Anzahl Lieferscheine]]</f>
        <v>0.18075315789473687</v>
      </c>
    </row>
    <row r="951" spans="1:14" x14ac:dyDescent="0.2">
      <c r="A951" s="2" t="s">
        <v>41</v>
      </c>
      <c r="B951" s="2" t="s">
        <v>42</v>
      </c>
      <c r="C951" s="2" t="s">
        <v>6</v>
      </c>
      <c r="D951" s="2" t="s">
        <v>7</v>
      </c>
      <c r="E951" s="2" t="s">
        <v>13</v>
      </c>
      <c r="F951" s="2" t="s">
        <v>61</v>
      </c>
      <c r="G951" s="1">
        <v>4362.3</v>
      </c>
      <c r="H951" s="1">
        <v>2513.1</v>
      </c>
      <c r="I951" s="4">
        <v>15</v>
      </c>
      <c r="J951" s="2" t="s">
        <v>68</v>
      </c>
      <c r="K951" s="1">
        <f>Tabelle4[[#This Row],[Menge kg Nges]]/1000</f>
        <v>4.3623000000000003</v>
      </c>
      <c r="L951" s="1">
        <f>Tabelle4[[#This Row],[Menge kg P2O5]]/1000</f>
        <v>2.5131000000000001</v>
      </c>
      <c r="M951" s="1">
        <f>Tabelle4[[#This Row],[Menge t Nges]]/Tabelle4[[#This Row],[Anzahl Lieferscheine]]</f>
        <v>0.29082000000000002</v>
      </c>
      <c r="N951" s="1">
        <f>Tabelle4[[#This Row],[Menge t P2O5]]/Tabelle4[[#This Row],[Anzahl Lieferscheine]]</f>
        <v>0.16753999999999999</v>
      </c>
    </row>
    <row r="952" spans="1:14" x14ac:dyDescent="0.2">
      <c r="A952" s="2" t="s">
        <v>41</v>
      </c>
      <c r="B952" s="2" t="s">
        <v>42</v>
      </c>
      <c r="C952" s="2" t="s">
        <v>6</v>
      </c>
      <c r="D952" s="2" t="s">
        <v>7</v>
      </c>
      <c r="E952" s="2" t="s">
        <v>14</v>
      </c>
      <c r="F952" s="2" t="s">
        <v>61</v>
      </c>
      <c r="G952" s="1">
        <v>500</v>
      </c>
      <c r="H952" s="1">
        <v>290</v>
      </c>
      <c r="I952" s="4">
        <v>2</v>
      </c>
      <c r="J952" s="2" t="s">
        <v>68</v>
      </c>
      <c r="K952" s="1">
        <f>Tabelle4[[#This Row],[Menge kg Nges]]/1000</f>
        <v>0.5</v>
      </c>
      <c r="L952" s="1">
        <f>Tabelle4[[#This Row],[Menge kg P2O5]]/1000</f>
        <v>0.28999999999999998</v>
      </c>
      <c r="M952" s="1">
        <f>Tabelle4[[#This Row],[Menge t Nges]]/Tabelle4[[#This Row],[Anzahl Lieferscheine]]</f>
        <v>0.25</v>
      </c>
      <c r="N952" s="1">
        <f>Tabelle4[[#This Row],[Menge t P2O5]]/Tabelle4[[#This Row],[Anzahl Lieferscheine]]</f>
        <v>0.14499999999999999</v>
      </c>
    </row>
    <row r="953" spans="1:14" x14ac:dyDescent="0.2">
      <c r="A953" s="2" t="s">
        <v>41</v>
      </c>
      <c r="B953" s="2" t="s">
        <v>42</v>
      </c>
      <c r="C953" s="2" t="s">
        <v>6</v>
      </c>
      <c r="D953" s="2" t="s">
        <v>15</v>
      </c>
      <c r="E953" s="2" t="s">
        <v>21</v>
      </c>
      <c r="F953" s="2" t="s">
        <v>61</v>
      </c>
      <c r="G953" s="1">
        <v>112.7</v>
      </c>
      <c r="H953" s="1">
        <v>61.9</v>
      </c>
      <c r="I953" s="4">
        <v>1</v>
      </c>
      <c r="J953" s="2" t="s">
        <v>68</v>
      </c>
      <c r="K953" s="1">
        <f>Tabelle4[[#This Row],[Menge kg Nges]]/1000</f>
        <v>0.11270000000000001</v>
      </c>
      <c r="L953" s="1">
        <f>Tabelle4[[#This Row],[Menge kg P2O5]]/1000</f>
        <v>6.1899999999999997E-2</v>
      </c>
      <c r="M953" s="1">
        <f>Tabelle4[[#This Row],[Menge t Nges]]/Tabelle4[[#This Row],[Anzahl Lieferscheine]]</f>
        <v>0.11270000000000001</v>
      </c>
      <c r="N953" s="1">
        <f>Tabelle4[[#This Row],[Menge t P2O5]]/Tabelle4[[#This Row],[Anzahl Lieferscheine]]</f>
        <v>6.1899999999999997E-2</v>
      </c>
    </row>
    <row r="954" spans="1:14" x14ac:dyDescent="0.2">
      <c r="A954" s="2" t="s">
        <v>41</v>
      </c>
      <c r="B954" s="2" t="s">
        <v>42</v>
      </c>
      <c r="C954" s="2" t="s">
        <v>25</v>
      </c>
      <c r="D954" s="2" t="s">
        <v>25</v>
      </c>
      <c r="E954" s="2" t="s">
        <v>26</v>
      </c>
      <c r="F954" s="2" t="s">
        <v>61</v>
      </c>
      <c r="G954" s="1">
        <v>2932.9300000000003</v>
      </c>
      <c r="H954" s="1">
        <v>8493.4500000000007</v>
      </c>
      <c r="I954" s="4">
        <v>34</v>
      </c>
      <c r="J954" s="2" t="s">
        <v>68</v>
      </c>
      <c r="K954" s="1">
        <f>Tabelle4[[#This Row],[Menge kg Nges]]/1000</f>
        <v>2.9329300000000003</v>
      </c>
      <c r="L954" s="1">
        <f>Tabelle4[[#This Row],[Menge kg P2O5]]/1000</f>
        <v>8.4934500000000011</v>
      </c>
      <c r="M954" s="1">
        <f>Tabelle4[[#This Row],[Menge t Nges]]/Tabelle4[[#This Row],[Anzahl Lieferscheine]]</f>
        <v>8.6262647058823541E-2</v>
      </c>
      <c r="N954" s="1">
        <f>Tabelle4[[#This Row],[Menge t P2O5]]/Tabelle4[[#This Row],[Anzahl Lieferscheine]]</f>
        <v>0.24980735294117651</v>
      </c>
    </row>
    <row r="955" spans="1:14" x14ac:dyDescent="0.2">
      <c r="A955" s="2" t="s">
        <v>42</v>
      </c>
      <c r="B955" s="2" t="s">
        <v>29</v>
      </c>
      <c r="C955" s="2" t="s">
        <v>25</v>
      </c>
      <c r="D955" s="2" t="s">
        <v>25</v>
      </c>
      <c r="E955" s="2" t="s">
        <v>26</v>
      </c>
      <c r="F955" s="2" t="s">
        <v>61</v>
      </c>
      <c r="G955" s="1">
        <v>189</v>
      </c>
      <c r="H955" s="1">
        <v>102.6</v>
      </c>
      <c r="I955" s="4">
        <v>1</v>
      </c>
      <c r="J955" s="2" t="s">
        <v>68</v>
      </c>
      <c r="K955" s="1">
        <f>Tabelle4[[#This Row],[Menge kg Nges]]/1000</f>
        <v>0.189</v>
      </c>
      <c r="L955" s="1">
        <f>Tabelle4[[#This Row],[Menge kg P2O5]]/1000</f>
        <v>0.1026</v>
      </c>
      <c r="M955" s="1">
        <f>Tabelle4[[#This Row],[Menge t Nges]]/Tabelle4[[#This Row],[Anzahl Lieferscheine]]</f>
        <v>0.189</v>
      </c>
      <c r="N955" s="1">
        <f>Tabelle4[[#This Row],[Menge t P2O5]]/Tabelle4[[#This Row],[Anzahl Lieferscheine]]</f>
        <v>0.1026</v>
      </c>
    </row>
    <row r="956" spans="1:14" x14ac:dyDescent="0.2">
      <c r="A956" s="2" t="s">
        <v>42</v>
      </c>
      <c r="B956" s="2" t="s">
        <v>32</v>
      </c>
      <c r="C956" s="2" t="s">
        <v>6</v>
      </c>
      <c r="D956" s="2" t="s">
        <v>7</v>
      </c>
      <c r="E956" s="2" t="s">
        <v>8</v>
      </c>
      <c r="F956" s="2" t="s">
        <v>61</v>
      </c>
      <c r="G956" s="1">
        <v>6966.7199999999993</v>
      </c>
      <c r="H956" s="1">
        <v>2487.1799999999998</v>
      </c>
      <c r="I956" s="4">
        <v>12</v>
      </c>
      <c r="J956" s="2" t="s">
        <v>68</v>
      </c>
      <c r="K956" s="1">
        <f>Tabelle4[[#This Row],[Menge kg Nges]]/1000</f>
        <v>6.9667199999999996</v>
      </c>
      <c r="L956" s="1">
        <f>Tabelle4[[#This Row],[Menge kg P2O5]]/1000</f>
        <v>2.4871799999999999</v>
      </c>
      <c r="M956" s="1">
        <f>Tabelle4[[#This Row],[Menge t Nges]]/Tabelle4[[#This Row],[Anzahl Lieferscheine]]</f>
        <v>0.58055999999999996</v>
      </c>
      <c r="N956" s="1">
        <f>Tabelle4[[#This Row],[Menge t P2O5]]/Tabelle4[[#This Row],[Anzahl Lieferscheine]]</f>
        <v>0.207265</v>
      </c>
    </row>
    <row r="957" spans="1:14" x14ac:dyDescent="0.2">
      <c r="A957" s="2" t="s">
        <v>42</v>
      </c>
      <c r="B957" s="2" t="s">
        <v>32</v>
      </c>
      <c r="C957" s="2" t="s">
        <v>6</v>
      </c>
      <c r="D957" s="2" t="s">
        <v>7</v>
      </c>
      <c r="E957" s="2" t="s">
        <v>9</v>
      </c>
      <c r="F957" s="2" t="s">
        <v>61</v>
      </c>
      <c r="G957" s="1">
        <v>594</v>
      </c>
      <c r="H957" s="1">
        <v>243</v>
      </c>
      <c r="I957" s="4">
        <v>2</v>
      </c>
      <c r="J957" s="2" t="s">
        <v>68</v>
      </c>
      <c r="K957" s="1">
        <f>Tabelle4[[#This Row],[Menge kg Nges]]/1000</f>
        <v>0.59399999999999997</v>
      </c>
      <c r="L957" s="1">
        <f>Tabelle4[[#This Row],[Menge kg P2O5]]/1000</f>
        <v>0.24299999999999999</v>
      </c>
      <c r="M957" s="1">
        <f>Tabelle4[[#This Row],[Menge t Nges]]/Tabelle4[[#This Row],[Anzahl Lieferscheine]]</f>
        <v>0.29699999999999999</v>
      </c>
      <c r="N957" s="1">
        <f>Tabelle4[[#This Row],[Menge t P2O5]]/Tabelle4[[#This Row],[Anzahl Lieferscheine]]</f>
        <v>0.1215</v>
      </c>
    </row>
    <row r="958" spans="1:14" x14ac:dyDescent="0.2">
      <c r="A958" s="2" t="s">
        <v>42</v>
      </c>
      <c r="B958" s="2" t="s">
        <v>32</v>
      </c>
      <c r="C958" s="2" t="s">
        <v>6</v>
      </c>
      <c r="D958" s="2" t="s">
        <v>7</v>
      </c>
      <c r="E958" s="2" t="s">
        <v>11</v>
      </c>
      <c r="F958" s="2" t="s">
        <v>61</v>
      </c>
      <c r="G958" s="1">
        <v>1170.4000000000001</v>
      </c>
      <c r="H958" s="1">
        <v>474.24</v>
      </c>
      <c r="I958" s="4">
        <v>2</v>
      </c>
      <c r="J958" s="2" t="s">
        <v>68</v>
      </c>
      <c r="K958" s="1">
        <f>Tabelle4[[#This Row],[Menge kg Nges]]/1000</f>
        <v>1.1704000000000001</v>
      </c>
      <c r="L958" s="1">
        <f>Tabelle4[[#This Row],[Menge kg P2O5]]/1000</f>
        <v>0.47423999999999999</v>
      </c>
      <c r="M958" s="1">
        <f>Tabelle4[[#This Row],[Menge t Nges]]/Tabelle4[[#This Row],[Anzahl Lieferscheine]]</f>
        <v>0.58520000000000005</v>
      </c>
      <c r="N958" s="1">
        <f>Tabelle4[[#This Row],[Menge t P2O5]]/Tabelle4[[#This Row],[Anzahl Lieferscheine]]</f>
        <v>0.23712</v>
      </c>
    </row>
    <row r="959" spans="1:14" x14ac:dyDescent="0.2">
      <c r="A959" s="2" t="s">
        <v>42</v>
      </c>
      <c r="B959" s="2" t="s">
        <v>32</v>
      </c>
      <c r="C959" s="2" t="s">
        <v>6</v>
      </c>
      <c r="D959" s="2" t="s">
        <v>7</v>
      </c>
      <c r="E959" s="2" t="s">
        <v>14</v>
      </c>
      <c r="F959" s="2" t="s">
        <v>61</v>
      </c>
      <c r="G959" s="1">
        <v>3965.7</v>
      </c>
      <c r="H959" s="1">
        <v>2539.1</v>
      </c>
      <c r="I959" s="4">
        <v>14</v>
      </c>
      <c r="J959" s="2" t="s">
        <v>68</v>
      </c>
      <c r="K959" s="1">
        <f>Tabelle4[[#This Row],[Menge kg Nges]]/1000</f>
        <v>3.9657</v>
      </c>
      <c r="L959" s="1">
        <f>Tabelle4[[#This Row],[Menge kg P2O5]]/1000</f>
        <v>2.5390999999999999</v>
      </c>
      <c r="M959" s="1">
        <f>Tabelle4[[#This Row],[Menge t Nges]]/Tabelle4[[#This Row],[Anzahl Lieferscheine]]</f>
        <v>0.28326428571428569</v>
      </c>
      <c r="N959" s="1">
        <f>Tabelle4[[#This Row],[Menge t P2O5]]/Tabelle4[[#This Row],[Anzahl Lieferscheine]]</f>
        <v>0.1813642857142857</v>
      </c>
    </row>
    <row r="960" spans="1:14" x14ac:dyDescent="0.2">
      <c r="A960" s="2" t="s">
        <v>42</v>
      </c>
      <c r="B960" s="2" t="s">
        <v>32</v>
      </c>
      <c r="C960" s="2" t="s">
        <v>6</v>
      </c>
      <c r="D960" s="2" t="s">
        <v>15</v>
      </c>
      <c r="E960" s="2" t="s">
        <v>19</v>
      </c>
      <c r="F960" s="2" t="s">
        <v>61</v>
      </c>
      <c r="G960" s="1">
        <v>108</v>
      </c>
      <c r="H960" s="1">
        <v>120</v>
      </c>
      <c r="I960" s="4">
        <v>1</v>
      </c>
      <c r="J960" s="2" t="s">
        <v>68</v>
      </c>
      <c r="K960" s="1">
        <f>Tabelle4[[#This Row],[Menge kg Nges]]/1000</f>
        <v>0.108</v>
      </c>
      <c r="L960" s="1">
        <f>Tabelle4[[#This Row],[Menge kg P2O5]]/1000</f>
        <v>0.12</v>
      </c>
      <c r="M960" s="1">
        <f>Tabelle4[[#This Row],[Menge t Nges]]/Tabelle4[[#This Row],[Anzahl Lieferscheine]]</f>
        <v>0.108</v>
      </c>
      <c r="N960" s="1">
        <f>Tabelle4[[#This Row],[Menge t P2O5]]/Tabelle4[[#This Row],[Anzahl Lieferscheine]]</f>
        <v>0.12</v>
      </c>
    </row>
    <row r="961" spans="1:14" x14ac:dyDescent="0.2">
      <c r="A961" s="2" t="s">
        <v>42</v>
      </c>
      <c r="B961" s="2" t="s">
        <v>32</v>
      </c>
      <c r="C961" s="2" t="s">
        <v>6</v>
      </c>
      <c r="D961" s="2" t="s">
        <v>15</v>
      </c>
      <c r="E961" s="2" t="s">
        <v>20</v>
      </c>
      <c r="F961" s="2" t="s">
        <v>61</v>
      </c>
      <c r="G961" s="1">
        <v>140.80000000000001</v>
      </c>
      <c r="H961" s="1">
        <v>80</v>
      </c>
      <c r="I961" s="4">
        <v>1</v>
      </c>
      <c r="J961" s="2" t="s">
        <v>68</v>
      </c>
      <c r="K961" s="1">
        <f>Tabelle4[[#This Row],[Menge kg Nges]]/1000</f>
        <v>0.14080000000000001</v>
      </c>
      <c r="L961" s="1">
        <f>Tabelle4[[#This Row],[Menge kg P2O5]]/1000</f>
        <v>0.08</v>
      </c>
      <c r="M961" s="1">
        <f>Tabelle4[[#This Row],[Menge t Nges]]/Tabelle4[[#This Row],[Anzahl Lieferscheine]]</f>
        <v>0.14080000000000001</v>
      </c>
      <c r="N961" s="1">
        <f>Tabelle4[[#This Row],[Menge t P2O5]]/Tabelle4[[#This Row],[Anzahl Lieferscheine]]</f>
        <v>0.08</v>
      </c>
    </row>
    <row r="962" spans="1:14" x14ac:dyDescent="0.2">
      <c r="A962" s="2" t="s">
        <v>42</v>
      </c>
      <c r="B962" s="2" t="s">
        <v>32</v>
      </c>
      <c r="C962" s="2" t="s">
        <v>6</v>
      </c>
      <c r="D962" s="2" t="s">
        <v>15</v>
      </c>
      <c r="E962" s="2" t="s">
        <v>21</v>
      </c>
      <c r="F962" s="2" t="s">
        <v>61</v>
      </c>
      <c r="G962" s="1">
        <v>326.39999999999998</v>
      </c>
      <c r="H962" s="1">
        <v>192</v>
      </c>
      <c r="I962" s="4">
        <v>1</v>
      </c>
      <c r="J962" s="2" t="s">
        <v>68</v>
      </c>
      <c r="K962" s="1">
        <f>Tabelle4[[#This Row],[Menge kg Nges]]/1000</f>
        <v>0.32639999999999997</v>
      </c>
      <c r="L962" s="1">
        <f>Tabelle4[[#This Row],[Menge kg P2O5]]/1000</f>
        <v>0.192</v>
      </c>
      <c r="M962" s="1">
        <f>Tabelle4[[#This Row],[Menge t Nges]]/Tabelle4[[#This Row],[Anzahl Lieferscheine]]</f>
        <v>0.32639999999999997</v>
      </c>
      <c r="N962" s="1">
        <f>Tabelle4[[#This Row],[Menge t P2O5]]/Tabelle4[[#This Row],[Anzahl Lieferscheine]]</f>
        <v>0.192</v>
      </c>
    </row>
    <row r="963" spans="1:14" x14ac:dyDescent="0.2">
      <c r="A963" s="2" t="s">
        <v>42</v>
      </c>
      <c r="B963" s="2" t="s">
        <v>32</v>
      </c>
      <c r="C963" s="2" t="s">
        <v>25</v>
      </c>
      <c r="D963" s="2" t="s">
        <v>25</v>
      </c>
      <c r="E963" s="2" t="s">
        <v>26</v>
      </c>
      <c r="F963" s="2" t="s">
        <v>61</v>
      </c>
      <c r="G963" s="1">
        <v>9620.7999999999993</v>
      </c>
      <c r="H963" s="1">
        <v>3865.6600000000017</v>
      </c>
      <c r="I963" s="4">
        <v>28</v>
      </c>
      <c r="J963" s="2" t="s">
        <v>68</v>
      </c>
      <c r="K963" s="1">
        <f>Tabelle4[[#This Row],[Menge kg Nges]]/1000</f>
        <v>9.6207999999999991</v>
      </c>
      <c r="L963" s="1">
        <f>Tabelle4[[#This Row],[Menge kg P2O5]]/1000</f>
        <v>3.8656600000000019</v>
      </c>
      <c r="M963" s="1">
        <f>Tabelle4[[#This Row],[Menge t Nges]]/Tabelle4[[#This Row],[Anzahl Lieferscheine]]</f>
        <v>0.34359999999999996</v>
      </c>
      <c r="N963" s="1">
        <f>Tabelle4[[#This Row],[Menge t P2O5]]/Tabelle4[[#This Row],[Anzahl Lieferscheine]]</f>
        <v>0.13805928571428577</v>
      </c>
    </row>
    <row r="964" spans="1:14" x14ac:dyDescent="0.2">
      <c r="A964" s="2" t="s">
        <v>42</v>
      </c>
      <c r="B964" s="2" t="s">
        <v>27</v>
      </c>
      <c r="C964" s="2" t="s">
        <v>6</v>
      </c>
      <c r="D964" s="2" t="s">
        <v>7</v>
      </c>
      <c r="E964" s="2" t="s">
        <v>12</v>
      </c>
      <c r="F964" s="2" t="s">
        <v>61</v>
      </c>
      <c r="G964" s="1">
        <v>281.39999999999998</v>
      </c>
      <c r="H964" s="1">
        <v>90</v>
      </c>
      <c r="I964" s="4">
        <v>1</v>
      </c>
      <c r="J964" s="2" t="s">
        <v>68</v>
      </c>
      <c r="K964" s="1">
        <f>Tabelle4[[#This Row],[Menge kg Nges]]/1000</f>
        <v>0.28139999999999998</v>
      </c>
      <c r="L964" s="1">
        <f>Tabelle4[[#This Row],[Menge kg P2O5]]/1000</f>
        <v>0.09</v>
      </c>
      <c r="M964" s="1">
        <f>Tabelle4[[#This Row],[Menge t Nges]]/Tabelle4[[#This Row],[Anzahl Lieferscheine]]</f>
        <v>0.28139999999999998</v>
      </c>
      <c r="N964" s="1">
        <f>Tabelle4[[#This Row],[Menge t P2O5]]/Tabelle4[[#This Row],[Anzahl Lieferscheine]]</f>
        <v>0.09</v>
      </c>
    </row>
    <row r="965" spans="1:14" x14ac:dyDescent="0.2">
      <c r="A965" s="2" t="s">
        <v>42</v>
      </c>
      <c r="B965" s="2" t="s">
        <v>27</v>
      </c>
      <c r="C965" s="2" t="s">
        <v>6</v>
      </c>
      <c r="D965" s="2" t="s">
        <v>15</v>
      </c>
      <c r="E965" s="2" t="s">
        <v>20</v>
      </c>
      <c r="F965" s="2" t="s">
        <v>61</v>
      </c>
      <c r="G965" s="1">
        <v>712.80000000000007</v>
      </c>
      <c r="H965" s="1">
        <v>405</v>
      </c>
      <c r="I965" s="4">
        <v>9</v>
      </c>
      <c r="J965" s="2" t="s">
        <v>68</v>
      </c>
      <c r="K965" s="1">
        <f>Tabelle4[[#This Row],[Menge kg Nges]]/1000</f>
        <v>0.7128000000000001</v>
      </c>
      <c r="L965" s="1">
        <f>Tabelle4[[#This Row],[Menge kg P2O5]]/1000</f>
        <v>0.40500000000000003</v>
      </c>
      <c r="M965" s="1">
        <f>Tabelle4[[#This Row],[Menge t Nges]]/Tabelle4[[#This Row],[Anzahl Lieferscheine]]</f>
        <v>7.9200000000000007E-2</v>
      </c>
      <c r="N965" s="1">
        <f>Tabelle4[[#This Row],[Menge t P2O5]]/Tabelle4[[#This Row],[Anzahl Lieferscheine]]</f>
        <v>4.5000000000000005E-2</v>
      </c>
    </row>
    <row r="966" spans="1:14" x14ac:dyDescent="0.2">
      <c r="A966" s="2" t="s">
        <v>42</v>
      </c>
      <c r="B966" s="2" t="s">
        <v>47</v>
      </c>
      <c r="C966" s="2" t="s">
        <v>6</v>
      </c>
      <c r="D966" s="2" t="s">
        <v>7</v>
      </c>
      <c r="E966" s="2" t="s">
        <v>8</v>
      </c>
      <c r="F966" s="2" t="s">
        <v>61</v>
      </c>
      <c r="G966" s="1">
        <v>617.22</v>
      </c>
      <c r="H966" s="1">
        <v>260.82</v>
      </c>
      <c r="I966" s="4">
        <v>5</v>
      </c>
      <c r="J966" s="2" t="s">
        <v>68</v>
      </c>
      <c r="K966" s="1">
        <f>Tabelle4[[#This Row],[Menge kg Nges]]/1000</f>
        <v>0.61721999999999999</v>
      </c>
      <c r="L966" s="1">
        <f>Tabelle4[[#This Row],[Menge kg P2O5]]/1000</f>
        <v>0.26082</v>
      </c>
      <c r="M966" s="1">
        <f>Tabelle4[[#This Row],[Menge t Nges]]/Tabelle4[[#This Row],[Anzahl Lieferscheine]]</f>
        <v>0.123444</v>
      </c>
      <c r="N966" s="1">
        <f>Tabelle4[[#This Row],[Menge t P2O5]]/Tabelle4[[#This Row],[Anzahl Lieferscheine]]</f>
        <v>5.2164000000000002E-2</v>
      </c>
    </row>
    <row r="967" spans="1:14" x14ac:dyDescent="0.2">
      <c r="A967" s="2" t="s">
        <v>42</v>
      </c>
      <c r="B967" s="2" t="s">
        <v>47</v>
      </c>
      <c r="C967" s="2" t="s">
        <v>6</v>
      </c>
      <c r="D967" s="2" t="s">
        <v>7</v>
      </c>
      <c r="E967" s="2" t="s">
        <v>14</v>
      </c>
      <c r="F967" s="2" t="s">
        <v>61</v>
      </c>
      <c r="G967" s="1">
        <v>12396.239999999994</v>
      </c>
      <c r="H967" s="1">
        <v>6006.1500000000033</v>
      </c>
      <c r="I967" s="4">
        <v>78</v>
      </c>
      <c r="J967" s="2" t="s">
        <v>68</v>
      </c>
      <c r="K967" s="1">
        <f>Tabelle4[[#This Row],[Menge kg Nges]]/1000</f>
        <v>12.396239999999993</v>
      </c>
      <c r="L967" s="1">
        <f>Tabelle4[[#This Row],[Menge kg P2O5]]/1000</f>
        <v>6.0061500000000034</v>
      </c>
      <c r="M967" s="1">
        <f>Tabelle4[[#This Row],[Menge t Nges]]/Tabelle4[[#This Row],[Anzahl Lieferscheine]]</f>
        <v>0.15892615384615377</v>
      </c>
      <c r="N967" s="1">
        <f>Tabelle4[[#This Row],[Menge t P2O5]]/Tabelle4[[#This Row],[Anzahl Lieferscheine]]</f>
        <v>7.7001923076923121E-2</v>
      </c>
    </row>
    <row r="968" spans="1:14" x14ac:dyDescent="0.2">
      <c r="A968" s="2" t="s">
        <v>42</v>
      </c>
      <c r="B968" s="2" t="s">
        <v>47</v>
      </c>
      <c r="C968" s="2" t="s">
        <v>6</v>
      </c>
      <c r="D968" s="2" t="s">
        <v>15</v>
      </c>
      <c r="E968" s="2" t="s">
        <v>20</v>
      </c>
      <c r="F968" s="2" t="s">
        <v>61</v>
      </c>
      <c r="G968" s="1">
        <v>141</v>
      </c>
      <c r="H968" s="1">
        <v>213</v>
      </c>
      <c r="I968" s="4">
        <v>1</v>
      </c>
      <c r="J968" s="2" t="s">
        <v>68</v>
      </c>
      <c r="K968" s="1">
        <f>Tabelle4[[#This Row],[Menge kg Nges]]/1000</f>
        <v>0.14099999999999999</v>
      </c>
      <c r="L968" s="1">
        <f>Tabelle4[[#This Row],[Menge kg P2O5]]/1000</f>
        <v>0.21299999999999999</v>
      </c>
      <c r="M968" s="1">
        <f>Tabelle4[[#This Row],[Menge t Nges]]/Tabelle4[[#This Row],[Anzahl Lieferscheine]]</f>
        <v>0.14099999999999999</v>
      </c>
      <c r="N968" s="1">
        <f>Tabelle4[[#This Row],[Menge t P2O5]]/Tabelle4[[#This Row],[Anzahl Lieferscheine]]</f>
        <v>0.21299999999999999</v>
      </c>
    </row>
    <row r="969" spans="1:14" x14ac:dyDescent="0.2">
      <c r="A969" s="2" t="s">
        <v>42</v>
      </c>
      <c r="B969" s="2" t="s">
        <v>47</v>
      </c>
      <c r="C969" s="2" t="s">
        <v>25</v>
      </c>
      <c r="D969" s="2" t="s">
        <v>25</v>
      </c>
      <c r="E969" s="2" t="s">
        <v>26</v>
      </c>
      <c r="F969" s="2" t="s">
        <v>61</v>
      </c>
      <c r="G969" s="1">
        <v>961.47</v>
      </c>
      <c r="H969" s="1">
        <v>289.44</v>
      </c>
      <c r="I969" s="4">
        <v>5</v>
      </c>
      <c r="J969" s="2" t="s">
        <v>68</v>
      </c>
      <c r="K969" s="1">
        <f>Tabelle4[[#This Row],[Menge kg Nges]]/1000</f>
        <v>0.96147000000000005</v>
      </c>
      <c r="L969" s="1">
        <f>Tabelle4[[#This Row],[Menge kg P2O5]]/1000</f>
        <v>0.28943999999999998</v>
      </c>
      <c r="M969" s="1">
        <f>Tabelle4[[#This Row],[Menge t Nges]]/Tabelle4[[#This Row],[Anzahl Lieferscheine]]</f>
        <v>0.19229400000000002</v>
      </c>
      <c r="N969" s="1">
        <f>Tabelle4[[#This Row],[Menge t P2O5]]/Tabelle4[[#This Row],[Anzahl Lieferscheine]]</f>
        <v>5.7887999999999995E-2</v>
      </c>
    </row>
    <row r="970" spans="1:14" x14ac:dyDescent="0.2">
      <c r="A970" s="2" t="s">
        <v>42</v>
      </c>
      <c r="B970" s="2" t="s">
        <v>34</v>
      </c>
      <c r="C970" s="2" t="s">
        <v>6</v>
      </c>
      <c r="D970" s="2" t="s">
        <v>7</v>
      </c>
      <c r="E970" s="2" t="s">
        <v>9</v>
      </c>
      <c r="F970" s="2" t="s">
        <v>61</v>
      </c>
      <c r="G970" s="1">
        <v>220</v>
      </c>
      <c r="H970" s="1">
        <v>90</v>
      </c>
      <c r="I970" s="4">
        <v>1</v>
      </c>
      <c r="J970" s="2" t="s">
        <v>68</v>
      </c>
      <c r="K970" s="1">
        <f>Tabelle4[[#This Row],[Menge kg Nges]]/1000</f>
        <v>0.22</v>
      </c>
      <c r="L970" s="1">
        <f>Tabelle4[[#This Row],[Menge kg P2O5]]/1000</f>
        <v>0.09</v>
      </c>
      <c r="M970" s="1">
        <f>Tabelle4[[#This Row],[Menge t Nges]]/Tabelle4[[#This Row],[Anzahl Lieferscheine]]</f>
        <v>0.22</v>
      </c>
      <c r="N970" s="1">
        <f>Tabelle4[[#This Row],[Menge t P2O5]]/Tabelle4[[#This Row],[Anzahl Lieferscheine]]</f>
        <v>0.09</v>
      </c>
    </row>
    <row r="971" spans="1:14" x14ac:dyDescent="0.2">
      <c r="A971" s="2" t="s">
        <v>42</v>
      </c>
      <c r="B971" s="2" t="s">
        <v>34</v>
      </c>
      <c r="C971" s="2" t="s">
        <v>6</v>
      </c>
      <c r="D971" s="2" t="s">
        <v>7</v>
      </c>
      <c r="E971" s="2" t="s">
        <v>14</v>
      </c>
      <c r="F971" s="2" t="s">
        <v>61</v>
      </c>
      <c r="G971" s="1">
        <v>223.56</v>
      </c>
      <c r="H971" s="1">
        <v>142.83000000000001</v>
      </c>
      <c r="I971" s="4">
        <v>1</v>
      </c>
      <c r="J971" s="2" t="s">
        <v>68</v>
      </c>
      <c r="K971" s="1">
        <f>Tabelle4[[#This Row],[Menge kg Nges]]/1000</f>
        <v>0.22356000000000001</v>
      </c>
      <c r="L971" s="1">
        <f>Tabelle4[[#This Row],[Menge kg P2O5]]/1000</f>
        <v>0.14283000000000001</v>
      </c>
      <c r="M971" s="1">
        <f>Tabelle4[[#This Row],[Menge t Nges]]/Tabelle4[[#This Row],[Anzahl Lieferscheine]]</f>
        <v>0.22356000000000001</v>
      </c>
      <c r="N971" s="1">
        <f>Tabelle4[[#This Row],[Menge t P2O5]]/Tabelle4[[#This Row],[Anzahl Lieferscheine]]</f>
        <v>0.14283000000000001</v>
      </c>
    </row>
    <row r="972" spans="1:14" x14ac:dyDescent="0.2">
      <c r="A972" s="2" t="s">
        <v>42</v>
      </c>
      <c r="B972" s="2" t="s">
        <v>37</v>
      </c>
      <c r="C972" s="2" t="s">
        <v>6</v>
      </c>
      <c r="D972" s="2" t="s">
        <v>7</v>
      </c>
      <c r="E972" s="2" t="s">
        <v>8</v>
      </c>
      <c r="F972" s="2" t="s">
        <v>61</v>
      </c>
      <c r="G972" s="1">
        <v>102.87</v>
      </c>
      <c r="H972" s="1">
        <v>43.47</v>
      </c>
      <c r="I972" s="4">
        <v>1</v>
      </c>
      <c r="J972" s="2" t="s">
        <v>68</v>
      </c>
      <c r="K972" s="1">
        <f>Tabelle4[[#This Row],[Menge kg Nges]]/1000</f>
        <v>0.10287</v>
      </c>
      <c r="L972" s="1">
        <f>Tabelle4[[#This Row],[Menge kg P2O5]]/1000</f>
        <v>4.3470000000000002E-2</v>
      </c>
      <c r="M972" s="1">
        <f>Tabelle4[[#This Row],[Menge t Nges]]/Tabelle4[[#This Row],[Anzahl Lieferscheine]]</f>
        <v>0.10287</v>
      </c>
      <c r="N972" s="1">
        <f>Tabelle4[[#This Row],[Menge t P2O5]]/Tabelle4[[#This Row],[Anzahl Lieferscheine]]</f>
        <v>4.3470000000000002E-2</v>
      </c>
    </row>
    <row r="973" spans="1:14" x14ac:dyDescent="0.2">
      <c r="A973" s="2" t="s">
        <v>42</v>
      </c>
      <c r="B973" s="2" t="s">
        <v>37</v>
      </c>
      <c r="C973" s="2" t="s">
        <v>6</v>
      </c>
      <c r="D973" s="2" t="s">
        <v>7</v>
      </c>
      <c r="E973" s="2" t="s">
        <v>9</v>
      </c>
      <c r="F973" s="2" t="s">
        <v>61</v>
      </c>
      <c r="G973" s="1">
        <v>153</v>
      </c>
      <c r="H973" s="1">
        <v>63</v>
      </c>
      <c r="I973" s="4">
        <v>1</v>
      </c>
      <c r="J973" s="2" t="s">
        <v>68</v>
      </c>
      <c r="K973" s="1">
        <f>Tabelle4[[#This Row],[Menge kg Nges]]/1000</f>
        <v>0.153</v>
      </c>
      <c r="L973" s="1">
        <f>Tabelle4[[#This Row],[Menge kg P2O5]]/1000</f>
        <v>6.3E-2</v>
      </c>
      <c r="M973" s="1">
        <f>Tabelle4[[#This Row],[Menge t Nges]]/Tabelle4[[#This Row],[Anzahl Lieferscheine]]</f>
        <v>0.153</v>
      </c>
      <c r="N973" s="1">
        <f>Tabelle4[[#This Row],[Menge t P2O5]]/Tabelle4[[#This Row],[Anzahl Lieferscheine]]</f>
        <v>6.3E-2</v>
      </c>
    </row>
    <row r="974" spans="1:14" x14ac:dyDescent="0.2">
      <c r="A974" s="2" t="s">
        <v>42</v>
      </c>
      <c r="B974" s="2" t="s">
        <v>37</v>
      </c>
      <c r="C974" s="2" t="s">
        <v>6</v>
      </c>
      <c r="D974" s="2" t="s">
        <v>7</v>
      </c>
      <c r="E974" s="2" t="s">
        <v>12</v>
      </c>
      <c r="F974" s="2" t="s">
        <v>61</v>
      </c>
      <c r="G974" s="1">
        <v>200.7</v>
      </c>
      <c r="H974" s="1">
        <v>115.65</v>
      </c>
      <c r="I974" s="4">
        <v>1</v>
      </c>
      <c r="J974" s="2" t="s">
        <v>68</v>
      </c>
      <c r="K974" s="1">
        <f>Tabelle4[[#This Row],[Menge kg Nges]]/1000</f>
        <v>0.20069999999999999</v>
      </c>
      <c r="L974" s="1">
        <f>Tabelle4[[#This Row],[Menge kg P2O5]]/1000</f>
        <v>0.11565</v>
      </c>
      <c r="M974" s="1">
        <f>Tabelle4[[#This Row],[Menge t Nges]]/Tabelle4[[#This Row],[Anzahl Lieferscheine]]</f>
        <v>0.20069999999999999</v>
      </c>
      <c r="N974" s="1">
        <f>Tabelle4[[#This Row],[Menge t P2O5]]/Tabelle4[[#This Row],[Anzahl Lieferscheine]]</f>
        <v>0.11565</v>
      </c>
    </row>
    <row r="975" spans="1:14" x14ac:dyDescent="0.2">
      <c r="A975" s="2" t="s">
        <v>42</v>
      </c>
      <c r="B975" s="2" t="s">
        <v>37</v>
      </c>
      <c r="C975" s="2" t="s">
        <v>6</v>
      </c>
      <c r="D975" s="2" t="s">
        <v>7</v>
      </c>
      <c r="E975" s="2" t="s">
        <v>14</v>
      </c>
      <c r="F975" s="2" t="s">
        <v>61</v>
      </c>
      <c r="G975" s="1">
        <v>5783.0199999999986</v>
      </c>
      <c r="H975" s="1">
        <v>2572.4599999999996</v>
      </c>
      <c r="I975" s="4">
        <v>34</v>
      </c>
      <c r="J975" s="2" t="s">
        <v>68</v>
      </c>
      <c r="K975" s="1">
        <f>Tabelle4[[#This Row],[Menge kg Nges]]/1000</f>
        <v>5.7830199999999987</v>
      </c>
      <c r="L975" s="1">
        <f>Tabelle4[[#This Row],[Menge kg P2O5]]/1000</f>
        <v>2.5724599999999995</v>
      </c>
      <c r="M975" s="1">
        <f>Tabelle4[[#This Row],[Menge t Nges]]/Tabelle4[[#This Row],[Anzahl Lieferscheine]]</f>
        <v>0.17008882352941174</v>
      </c>
      <c r="N975" s="1">
        <f>Tabelle4[[#This Row],[Menge t P2O5]]/Tabelle4[[#This Row],[Anzahl Lieferscheine]]</f>
        <v>7.5660588235294104E-2</v>
      </c>
    </row>
    <row r="976" spans="1:14" x14ac:dyDescent="0.2">
      <c r="A976" s="2" t="s">
        <v>42</v>
      </c>
      <c r="B976" s="2" t="s">
        <v>37</v>
      </c>
      <c r="C976" s="2" t="s">
        <v>25</v>
      </c>
      <c r="D976" s="2" t="s">
        <v>25</v>
      </c>
      <c r="E976" s="2" t="s">
        <v>26</v>
      </c>
      <c r="F976" s="2" t="s">
        <v>61</v>
      </c>
      <c r="G976" s="1">
        <v>6409.6400000000012</v>
      </c>
      <c r="H976" s="1">
        <v>2473.8599999999992</v>
      </c>
      <c r="I976" s="4">
        <v>29</v>
      </c>
      <c r="J976" s="2" t="s">
        <v>68</v>
      </c>
      <c r="K976" s="1">
        <f>Tabelle4[[#This Row],[Menge kg Nges]]/1000</f>
        <v>6.4096400000000013</v>
      </c>
      <c r="L976" s="1">
        <f>Tabelle4[[#This Row],[Menge kg P2O5]]/1000</f>
        <v>2.4738599999999993</v>
      </c>
      <c r="M976" s="1">
        <f>Tabelle4[[#This Row],[Menge t Nges]]/Tabelle4[[#This Row],[Anzahl Lieferscheine]]</f>
        <v>0.22102206896551729</v>
      </c>
      <c r="N976" s="1">
        <f>Tabelle4[[#This Row],[Menge t P2O5]]/Tabelle4[[#This Row],[Anzahl Lieferscheine]]</f>
        <v>8.5305517241379289E-2</v>
      </c>
    </row>
    <row r="977" spans="1:14" x14ac:dyDescent="0.2">
      <c r="A977" s="2" t="s">
        <v>42</v>
      </c>
      <c r="B977" s="2" t="s">
        <v>38</v>
      </c>
      <c r="C977" s="2" t="s">
        <v>6</v>
      </c>
      <c r="D977" s="2" t="s">
        <v>7</v>
      </c>
      <c r="E977" s="2" t="s">
        <v>8</v>
      </c>
      <c r="F977" s="2" t="s">
        <v>61</v>
      </c>
      <c r="G977" s="1">
        <v>873.60000000000014</v>
      </c>
      <c r="H977" s="1">
        <v>374.40000000000003</v>
      </c>
      <c r="I977" s="4">
        <v>4</v>
      </c>
      <c r="J977" s="2" t="s">
        <v>68</v>
      </c>
      <c r="K977" s="1">
        <f>Tabelle4[[#This Row],[Menge kg Nges]]/1000</f>
        <v>0.87360000000000015</v>
      </c>
      <c r="L977" s="1">
        <f>Tabelle4[[#This Row],[Menge kg P2O5]]/1000</f>
        <v>0.37440000000000001</v>
      </c>
      <c r="M977" s="1">
        <f>Tabelle4[[#This Row],[Menge t Nges]]/Tabelle4[[#This Row],[Anzahl Lieferscheine]]</f>
        <v>0.21840000000000004</v>
      </c>
      <c r="N977" s="1">
        <f>Tabelle4[[#This Row],[Menge t P2O5]]/Tabelle4[[#This Row],[Anzahl Lieferscheine]]</f>
        <v>9.3600000000000003E-2</v>
      </c>
    </row>
    <row r="978" spans="1:14" x14ac:dyDescent="0.2">
      <c r="A978" s="2" t="s">
        <v>42</v>
      </c>
      <c r="B978" s="2" t="s">
        <v>38</v>
      </c>
      <c r="C978" s="2" t="s">
        <v>6</v>
      </c>
      <c r="D978" s="2" t="s">
        <v>7</v>
      </c>
      <c r="E978" s="2" t="s">
        <v>9</v>
      </c>
      <c r="F978" s="2" t="s">
        <v>61</v>
      </c>
      <c r="G978" s="1">
        <v>497.8</v>
      </c>
      <c r="H978" s="1">
        <v>204.29999999999998</v>
      </c>
      <c r="I978" s="4">
        <v>4</v>
      </c>
      <c r="J978" s="2" t="s">
        <v>68</v>
      </c>
      <c r="K978" s="1">
        <f>Tabelle4[[#This Row],[Menge kg Nges]]/1000</f>
        <v>0.49780000000000002</v>
      </c>
      <c r="L978" s="1">
        <f>Tabelle4[[#This Row],[Menge kg P2O5]]/1000</f>
        <v>0.20429999999999998</v>
      </c>
      <c r="M978" s="1">
        <f>Tabelle4[[#This Row],[Menge t Nges]]/Tabelle4[[#This Row],[Anzahl Lieferscheine]]</f>
        <v>0.12445000000000001</v>
      </c>
      <c r="N978" s="1">
        <f>Tabelle4[[#This Row],[Menge t P2O5]]/Tabelle4[[#This Row],[Anzahl Lieferscheine]]</f>
        <v>5.1074999999999995E-2</v>
      </c>
    </row>
    <row r="979" spans="1:14" x14ac:dyDescent="0.2">
      <c r="A979" s="2" t="s">
        <v>42</v>
      </c>
      <c r="B979" s="2" t="s">
        <v>38</v>
      </c>
      <c r="C979" s="2" t="s">
        <v>6</v>
      </c>
      <c r="D979" s="2" t="s">
        <v>7</v>
      </c>
      <c r="E979" s="2" t="s">
        <v>14</v>
      </c>
      <c r="F979" s="2" t="s">
        <v>61</v>
      </c>
      <c r="G979" s="1">
        <v>924.21</v>
      </c>
      <c r="H979" s="1">
        <v>385.28999999999996</v>
      </c>
      <c r="I979" s="4">
        <v>3</v>
      </c>
      <c r="J979" s="2" t="s">
        <v>68</v>
      </c>
      <c r="K979" s="1">
        <f>Tabelle4[[#This Row],[Menge kg Nges]]/1000</f>
        <v>0.92421000000000009</v>
      </c>
      <c r="L979" s="1">
        <f>Tabelle4[[#This Row],[Menge kg P2O5]]/1000</f>
        <v>0.38528999999999997</v>
      </c>
      <c r="M979" s="1">
        <f>Tabelle4[[#This Row],[Menge t Nges]]/Tabelle4[[#This Row],[Anzahl Lieferscheine]]</f>
        <v>0.30807000000000001</v>
      </c>
      <c r="N979" s="1">
        <f>Tabelle4[[#This Row],[Menge t P2O5]]/Tabelle4[[#This Row],[Anzahl Lieferscheine]]</f>
        <v>0.12842999999999999</v>
      </c>
    </row>
    <row r="980" spans="1:14" x14ac:dyDescent="0.2">
      <c r="A980" s="2" t="s">
        <v>42</v>
      </c>
      <c r="B980" s="2" t="s">
        <v>38</v>
      </c>
      <c r="C980" s="2" t="s">
        <v>6</v>
      </c>
      <c r="D980" s="2" t="s">
        <v>15</v>
      </c>
      <c r="E980" s="2" t="s">
        <v>20</v>
      </c>
      <c r="F980" s="2" t="s">
        <v>61</v>
      </c>
      <c r="G980" s="1">
        <v>1504</v>
      </c>
      <c r="H980" s="1">
        <v>2272</v>
      </c>
      <c r="I980" s="4">
        <v>5</v>
      </c>
      <c r="J980" s="2" t="s">
        <v>68</v>
      </c>
      <c r="K980" s="1">
        <f>Tabelle4[[#This Row],[Menge kg Nges]]/1000</f>
        <v>1.504</v>
      </c>
      <c r="L980" s="1">
        <f>Tabelle4[[#This Row],[Menge kg P2O5]]/1000</f>
        <v>2.2719999999999998</v>
      </c>
      <c r="M980" s="1">
        <f>Tabelle4[[#This Row],[Menge t Nges]]/Tabelle4[[#This Row],[Anzahl Lieferscheine]]</f>
        <v>0.30080000000000001</v>
      </c>
      <c r="N980" s="1">
        <f>Tabelle4[[#This Row],[Menge t P2O5]]/Tabelle4[[#This Row],[Anzahl Lieferscheine]]</f>
        <v>0.45439999999999997</v>
      </c>
    </row>
    <row r="981" spans="1:14" x14ac:dyDescent="0.2">
      <c r="A981" s="2" t="s">
        <v>42</v>
      </c>
      <c r="B981" s="2" t="s">
        <v>38</v>
      </c>
      <c r="C981" s="2" t="s">
        <v>25</v>
      </c>
      <c r="D981" s="2" t="s">
        <v>25</v>
      </c>
      <c r="E981" s="2" t="s">
        <v>26</v>
      </c>
      <c r="F981" s="2" t="s">
        <v>61</v>
      </c>
      <c r="G981" s="1">
        <v>14123.54</v>
      </c>
      <c r="H981" s="1">
        <v>8747.0400000000027</v>
      </c>
      <c r="I981" s="4">
        <v>29</v>
      </c>
      <c r="J981" s="2" t="s">
        <v>68</v>
      </c>
      <c r="K981" s="1">
        <f>Tabelle4[[#This Row],[Menge kg Nges]]/1000</f>
        <v>14.12354</v>
      </c>
      <c r="L981" s="1">
        <f>Tabelle4[[#This Row],[Menge kg P2O5]]/1000</f>
        <v>8.7470400000000019</v>
      </c>
      <c r="M981" s="1">
        <f>Tabelle4[[#This Row],[Menge t Nges]]/Tabelle4[[#This Row],[Anzahl Lieferscheine]]</f>
        <v>0.48701862068965518</v>
      </c>
      <c r="N981" s="1">
        <f>Tabelle4[[#This Row],[Menge t P2O5]]/Tabelle4[[#This Row],[Anzahl Lieferscheine]]</f>
        <v>0.3016220689655173</v>
      </c>
    </row>
    <row r="982" spans="1:14" x14ac:dyDescent="0.2">
      <c r="A982" s="2" t="s">
        <v>42</v>
      </c>
      <c r="B982" s="2" t="s">
        <v>39</v>
      </c>
      <c r="C982" s="2" t="s">
        <v>6</v>
      </c>
      <c r="D982" s="2" t="s">
        <v>7</v>
      </c>
      <c r="E982" s="2" t="s">
        <v>12</v>
      </c>
      <c r="F982" s="2" t="s">
        <v>61</v>
      </c>
      <c r="G982" s="1">
        <v>920.8</v>
      </c>
      <c r="H982" s="1">
        <v>520.4</v>
      </c>
      <c r="I982" s="4">
        <v>4</v>
      </c>
      <c r="J982" s="2" t="s">
        <v>68</v>
      </c>
      <c r="K982" s="1">
        <f>Tabelle4[[#This Row],[Menge kg Nges]]/1000</f>
        <v>0.92079999999999995</v>
      </c>
      <c r="L982" s="1">
        <f>Tabelle4[[#This Row],[Menge kg P2O5]]/1000</f>
        <v>0.52039999999999997</v>
      </c>
      <c r="M982" s="1">
        <f>Tabelle4[[#This Row],[Menge t Nges]]/Tabelle4[[#This Row],[Anzahl Lieferscheine]]</f>
        <v>0.23019999999999999</v>
      </c>
      <c r="N982" s="1">
        <f>Tabelle4[[#This Row],[Menge t P2O5]]/Tabelle4[[#This Row],[Anzahl Lieferscheine]]</f>
        <v>0.13009999999999999</v>
      </c>
    </row>
    <row r="983" spans="1:14" x14ac:dyDescent="0.2">
      <c r="A983" s="2" t="s">
        <v>42</v>
      </c>
      <c r="B983" s="2" t="s">
        <v>39</v>
      </c>
      <c r="C983" s="2" t="s">
        <v>6</v>
      </c>
      <c r="D983" s="2" t="s">
        <v>7</v>
      </c>
      <c r="E983" s="2" t="s">
        <v>14</v>
      </c>
      <c r="F983" s="2" t="s">
        <v>61</v>
      </c>
      <c r="G983" s="1">
        <v>617.40000000000009</v>
      </c>
      <c r="H983" s="1">
        <v>300.60000000000002</v>
      </c>
      <c r="I983" s="4">
        <v>3</v>
      </c>
      <c r="J983" s="2" t="s">
        <v>68</v>
      </c>
      <c r="K983" s="1">
        <f>Tabelle4[[#This Row],[Menge kg Nges]]/1000</f>
        <v>0.61740000000000006</v>
      </c>
      <c r="L983" s="1">
        <f>Tabelle4[[#This Row],[Menge kg P2O5]]/1000</f>
        <v>0.30060000000000003</v>
      </c>
      <c r="M983" s="1">
        <f>Tabelle4[[#This Row],[Menge t Nges]]/Tabelle4[[#This Row],[Anzahl Lieferscheine]]</f>
        <v>0.20580000000000001</v>
      </c>
      <c r="N983" s="1">
        <f>Tabelle4[[#This Row],[Menge t P2O5]]/Tabelle4[[#This Row],[Anzahl Lieferscheine]]</f>
        <v>0.10020000000000001</v>
      </c>
    </row>
    <row r="984" spans="1:14" x14ac:dyDescent="0.2">
      <c r="A984" s="2" t="s">
        <v>42</v>
      </c>
      <c r="B984" s="2" t="s">
        <v>39</v>
      </c>
      <c r="C984" s="2" t="s">
        <v>25</v>
      </c>
      <c r="D984" s="2" t="s">
        <v>25</v>
      </c>
      <c r="E984" s="2" t="s">
        <v>26</v>
      </c>
      <c r="F984" s="2" t="s">
        <v>61</v>
      </c>
      <c r="G984" s="1">
        <v>1068.74</v>
      </c>
      <c r="H984" s="1">
        <v>461.32000000000005</v>
      </c>
      <c r="I984" s="4">
        <v>4</v>
      </c>
      <c r="J984" s="2" t="s">
        <v>68</v>
      </c>
      <c r="K984" s="1">
        <f>Tabelle4[[#This Row],[Menge kg Nges]]/1000</f>
        <v>1.06874</v>
      </c>
      <c r="L984" s="1">
        <f>Tabelle4[[#This Row],[Menge kg P2O5]]/1000</f>
        <v>0.46132000000000006</v>
      </c>
      <c r="M984" s="1">
        <f>Tabelle4[[#This Row],[Menge t Nges]]/Tabelle4[[#This Row],[Anzahl Lieferscheine]]</f>
        <v>0.26718500000000001</v>
      </c>
      <c r="N984" s="1">
        <f>Tabelle4[[#This Row],[Menge t P2O5]]/Tabelle4[[#This Row],[Anzahl Lieferscheine]]</f>
        <v>0.11533000000000002</v>
      </c>
    </row>
    <row r="985" spans="1:14" x14ac:dyDescent="0.2">
      <c r="A985" s="2" t="s">
        <v>42</v>
      </c>
      <c r="B985" s="2" t="s">
        <v>40</v>
      </c>
      <c r="C985" s="2" t="s">
        <v>6</v>
      </c>
      <c r="D985" s="2" t="s">
        <v>7</v>
      </c>
      <c r="E985" s="2" t="s">
        <v>8</v>
      </c>
      <c r="F985" s="2" t="s">
        <v>61</v>
      </c>
      <c r="G985" s="1">
        <v>996.8</v>
      </c>
      <c r="H985" s="1">
        <v>427.19999999999993</v>
      </c>
      <c r="I985" s="4">
        <v>4</v>
      </c>
      <c r="J985" s="2" t="s">
        <v>68</v>
      </c>
      <c r="K985" s="1">
        <f>Tabelle4[[#This Row],[Menge kg Nges]]/1000</f>
        <v>0.99679999999999991</v>
      </c>
      <c r="L985" s="1">
        <f>Tabelle4[[#This Row],[Menge kg P2O5]]/1000</f>
        <v>0.42719999999999991</v>
      </c>
      <c r="M985" s="1">
        <f>Tabelle4[[#This Row],[Menge t Nges]]/Tabelle4[[#This Row],[Anzahl Lieferscheine]]</f>
        <v>0.24919999999999998</v>
      </c>
      <c r="N985" s="1">
        <f>Tabelle4[[#This Row],[Menge t P2O5]]/Tabelle4[[#This Row],[Anzahl Lieferscheine]]</f>
        <v>0.10679999999999998</v>
      </c>
    </row>
    <row r="986" spans="1:14" x14ac:dyDescent="0.2">
      <c r="A986" s="2" t="s">
        <v>42</v>
      </c>
      <c r="B986" s="2" t="s">
        <v>40</v>
      </c>
      <c r="C986" s="2" t="s">
        <v>6</v>
      </c>
      <c r="D986" s="2" t="s">
        <v>7</v>
      </c>
      <c r="E986" s="2" t="s">
        <v>9</v>
      </c>
      <c r="F986" s="2" t="s">
        <v>61</v>
      </c>
      <c r="G986" s="1">
        <v>1241.5999999999999</v>
      </c>
      <c r="H986" s="1">
        <v>511.4</v>
      </c>
      <c r="I986" s="4">
        <v>4</v>
      </c>
      <c r="J986" s="2" t="s">
        <v>68</v>
      </c>
      <c r="K986" s="1">
        <f>Tabelle4[[#This Row],[Menge kg Nges]]/1000</f>
        <v>1.2415999999999998</v>
      </c>
      <c r="L986" s="1">
        <f>Tabelle4[[#This Row],[Menge kg P2O5]]/1000</f>
        <v>0.51139999999999997</v>
      </c>
      <c r="M986" s="1">
        <f>Tabelle4[[#This Row],[Menge t Nges]]/Tabelle4[[#This Row],[Anzahl Lieferscheine]]</f>
        <v>0.31039999999999995</v>
      </c>
      <c r="N986" s="1">
        <f>Tabelle4[[#This Row],[Menge t P2O5]]/Tabelle4[[#This Row],[Anzahl Lieferscheine]]</f>
        <v>0.12784999999999999</v>
      </c>
    </row>
    <row r="987" spans="1:14" x14ac:dyDescent="0.2">
      <c r="A987" s="2" t="s">
        <v>42</v>
      </c>
      <c r="B987" s="2" t="s">
        <v>40</v>
      </c>
      <c r="C987" s="2" t="s">
        <v>6</v>
      </c>
      <c r="D987" s="2" t="s">
        <v>7</v>
      </c>
      <c r="E987" s="2" t="s">
        <v>11</v>
      </c>
      <c r="F987" s="2" t="s">
        <v>61</v>
      </c>
      <c r="G987" s="1">
        <v>660</v>
      </c>
      <c r="H987" s="1">
        <v>260</v>
      </c>
      <c r="I987" s="4">
        <v>2</v>
      </c>
      <c r="J987" s="2" t="s">
        <v>68</v>
      </c>
      <c r="K987" s="1">
        <f>Tabelle4[[#This Row],[Menge kg Nges]]/1000</f>
        <v>0.66</v>
      </c>
      <c r="L987" s="1">
        <f>Tabelle4[[#This Row],[Menge kg P2O5]]/1000</f>
        <v>0.26</v>
      </c>
      <c r="M987" s="1">
        <f>Tabelle4[[#This Row],[Menge t Nges]]/Tabelle4[[#This Row],[Anzahl Lieferscheine]]</f>
        <v>0.33</v>
      </c>
      <c r="N987" s="1">
        <f>Tabelle4[[#This Row],[Menge t P2O5]]/Tabelle4[[#This Row],[Anzahl Lieferscheine]]</f>
        <v>0.13</v>
      </c>
    </row>
    <row r="988" spans="1:14" x14ac:dyDescent="0.2">
      <c r="A988" s="2" t="s">
        <v>42</v>
      </c>
      <c r="B988" s="2" t="s">
        <v>40</v>
      </c>
      <c r="C988" s="2" t="s">
        <v>6</v>
      </c>
      <c r="D988" s="2" t="s">
        <v>7</v>
      </c>
      <c r="E988" s="2" t="s">
        <v>12</v>
      </c>
      <c r="F988" s="2" t="s">
        <v>61</v>
      </c>
      <c r="G988" s="1">
        <v>3037.6000000000004</v>
      </c>
      <c r="H988" s="1">
        <v>1156.8</v>
      </c>
      <c r="I988" s="4">
        <v>13</v>
      </c>
      <c r="J988" s="2" t="s">
        <v>68</v>
      </c>
      <c r="K988" s="1">
        <f>Tabelle4[[#This Row],[Menge kg Nges]]/1000</f>
        <v>3.0376000000000003</v>
      </c>
      <c r="L988" s="1">
        <f>Tabelle4[[#This Row],[Menge kg P2O5]]/1000</f>
        <v>1.1568000000000001</v>
      </c>
      <c r="M988" s="1">
        <f>Tabelle4[[#This Row],[Menge t Nges]]/Tabelle4[[#This Row],[Anzahl Lieferscheine]]</f>
        <v>0.23366153846153848</v>
      </c>
      <c r="N988" s="1">
        <f>Tabelle4[[#This Row],[Menge t P2O5]]/Tabelle4[[#This Row],[Anzahl Lieferscheine]]</f>
        <v>8.8984615384615384E-2</v>
      </c>
    </row>
    <row r="989" spans="1:14" x14ac:dyDescent="0.2">
      <c r="A989" s="2" t="s">
        <v>42</v>
      </c>
      <c r="B989" s="2" t="s">
        <v>40</v>
      </c>
      <c r="C989" s="2" t="s">
        <v>6</v>
      </c>
      <c r="D989" s="2" t="s">
        <v>7</v>
      </c>
      <c r="E989" s="2" t="s">
        <v>13</v>
      </c>
      <c r="F989" s="2" t="s">
        <v>61</v>
      </c>
      <c r="G989" s="1">
        <v>862.5</v>
      </c>
      <c r="H989" s="1">
        <v>517.5</v>
      </c>
      <c r="I989" s="4">
        <v>6</v>
      </c>
      <c r="J989" s="2" t="s">
        <v>68</v>
      </c>
      <c r="K989" s="1">
        <f>Tabelle4[[#This Row],[Menge kg Nges]]/1000</f>
        <v>0.86250000000000004</v>
      </c>
      <c r="L989" s="1">
        <f>Tabelle4[[#This Row],[Menge kg P2O5]]/1000</f>
        <v>0.51749999999999996</v>
      </c>
      <c r="M989" s="1">
        <f>Tabelle4[[#This Row],[Menge t Nges]]/Tabelle4[[#This Row],[Anzahl Lieferscheine]]</f>
        <v>0.14375000000000002</v>
      </c>
      <c r="N989" s="1">
        <f>Tabelle4[[#This Row],[Menge t P2O5]]/Tabelle4[[#This Row],[Anzahl Lieferscheine]]</f>
        <v>8.6249999999999993E-2</v>
      </c>
    </row>
    <row r="990" spans="1:14" x14ac:dyDescent="0.2">
      <c r="A990" s="2" t="s">
        <v>42</v>
      </c>
      <c r="B990" s="2" t="s">
        <v>40</v>
      </c>
      <c r="C990" s="2" t="s">
        <v>6</v>
      </c>
      <c r="D990" s="2" t="s">
        <v>7</v>
      </c>
      <c r="E990" s="2" t="s">
        <v>14</v>
      </c>
      <c r="F990" s="2" t="s">
        <v>61</v>
      </c>
      <c r="G990" s="1">
        <v>20986.829999999998</v>
      </c>
      <c r="H990" s="1">
        <v>8769.6000000000022</v>
      </c>
      <c r="I990" s="4">
        <v>64</v>
      </c>
      <c r="J990" s="2" t="s">
        <v>68</v>
      </c>
      <c r="K990" s="1">
        <f>Tabelle4[[#This Row],[Menge kg Nges]]/1000</f>
        <v>20.986829999999998</v>
      </c>
      <c r="L990" s="1">
        <f>Tabelle4[[#This Row],[Menge kg P2O5]]/1000</f>
        <v>8.7696000000000023</v>
      </c>
      <c r="M990" s="1">
        <f>Tabelle4[[#This Row],[Menge t Nges]]/Tabelle4[[#This Row],[Anzahl Lieferscheine]]</f>
        <v>0.32791921874999996</v>
      </c>
      <c r="N990" s="1">
        <f>Tabelle4[[#This Row],[Menge t P2O5]]/Tabelle4[[#This Row],[Anzahl Lieferscheine]]</f>
        <v>0.13702500000000004</v>
      </c>
    </row>
    <row r="991" spans="1:14" x14ac:dyDescent="0.2">
      <c r="A991" s="2" t="s">
        <v>42</v>
      </c>
      <c r="B991" s="2" t="s">
        <v>40</v>
      </c>
      <c r="C991" s="2" t="s">
        <v>6</v>
      </c>
      <c r="D991" s="2" t="s">
        <v>15</v>
      </c>
      <c r="E991" s="2" t="s">
        <v>18</v>
      </c>
      <c r="F991" s="2" t="s">
        <v>61</v>
      </c>
      <c r="G991" s="1">
        <v>252</v>
      </c>
      <c r="H991" s="1">
        <v>204</v>
      </c>
      <c r="I991" s="4">
        <v>1</v>
      </c>
      <c r="J991" s="2" t="s">
        <v>68</v>
      </c>
      <c r="K991" s="1">
        <f>Tabelle4[[#This Row],[Menge kg Nges]]/1000</f>
        <v>0.252</v>
      </c>
      <c r="L991" s="1">
        <f>Tabelle4[[#This Row],[Menge kg P2O5]]/1000</f>
        <v>0.20399999999999999</v>
      </c>
      <c r="M991" s="1">
        <f>Tabelle4[[#This Row],[Menge t Nges]]/Tabelle4[[#This Row],[Anzahl Lieferscheine]]</f>
        <v>0.252</v>
      </c>
      <c r="N991" s="1">
        <f>Tabelle4[[#This Row],[Menge t P2O5]]/Tabelle4[[#This Row],[Anzahl Lieferscheine]]</f>
        <v>0.20399999999999999</v>
      </c>
    </row>
    <row r="992" spans="1:14" x14ac:dyDescent="0.2">
      <c r="A992" s="2" t="s">
        <v>42</v>
      </c>
      <c r="B992" s="2" t="s">
        <v>40</v>
      </c>
      <c r="C992" s="2" t="s">
        <v>6</v>
      </c>
      <c r="D992" s="2" t="s">
        <v>15</v>
      </c>
      <c r="E992" s="2" t="s">
        <v>20</v>
      </c>
      <c r="F992" s="2" t="s">
        <v>61</v>
      </c>
      <c r="G992" s="1">
        <v>1697.2</v>
      </c>
      <c r="H992" s="1">
        <v>2212.8000000000002</v>
      </c>
      <c r="I992" s="4">
        <v>7</v>
      </c>
      <c r="J992" s="2" t="s">
        <v>68</v>
      </c>
      <c r="K992" s="1">
        <f>Tabelle4[[#This Row],[Menge kg Nges]]/1000</f>
        <v>1.6972</v>
      </c>
      <c r="L992" s="1">
        <f>Tabelle4[[#This Row],[Menge kg P2O5]]/1000</f>
        <v>2.2128000000000001</v>
      </c>
      <c r="M992" s="1">
        <f>Tabelle4[[#This Row],[Menge t Nges]]/Tabelle4[[#This Row],[Anzahl Lieferscheine]]</f>
        <v>0.24245714285714287</v>
      </c>
      <c r="N992" s="1">
        <f>Tabelle4[[#This Row],[Menge t P2O5]]/Tabelle4[[#This Row],[Anzahl Lieferscheine]]</f>
        <v>0.31611428571428574</v>
      </c>
    </row>
    <row r="993" spans="1:14" x14ac:dyDescent="0.2">
      <c r="A993" s="2" t="s">
        <v>42</v>
      </c>
      <c r="B993" s="2" t="s">
        <v>40</v>
      </c>
      <c r="C993" s="2" t="s">
        <v>6</v>
      </c>
      <c r="D993" s="2" t="s">
        <v>15</v>
      </c>
      <c r="E993" s="2" t="s">
        <v>21</v>
      </c>
      <c r="F993" s="2" t="s">
        <v>61</v>
      </c>
      <c r="G993" s="1">
        <v>1587.3000000000002</v>
      </c>
      <c r="H993" s="1">
        <v>876.90000000000009</v>
      </c>
      <c r="I993" s="4">
        <v>4</v>
      </c>
      <c r="J993" s="2" t="s">
        <v>68</v>
      </c>
      <c r="K993" s="1">
        <f>Tabelle4[[#This Row],[Menge kg Nges]]/1000</f>
        <v>1.5873000000000002</v>
      </c>
      <c r="L993" s="1">
        <f>Tabelle4[[#This Row],[Menge kg P2O5]]/1000</f>
        <v>0.87690000000000012</v>
      </c>
      <c r="M993" s="1">
        <f>Tabelle4[[#This Row],[Menge t Nges]]/Tabelle4[[#This Row],[Anzahl Lieferscheine]]</f>
        <v>0.39682500000000004</v>
      </c>
      <c r="N993" s="1">
        <f>Tabelle4[[#This Row],[Menge t P2O5]]/Tabelle4[[#This Row],[Anzahl Lieferscheine]]</f>
        <v>0.21922500000000003</v>
      </c>
    </row>
    <row r="994" spans="1:14" x14ac:dyDescent="0.2">
      <c r="A994" s="2" t="s">
        <v>42</v>
      </c>
      <c r="B994" s="2" t="s">
        <v>40</v>
      </c>
      <c r="C994" s="2" t="s">
        <v>6</v>
      </c>
      <c r="D994" s="2" t="s">
        <v>15</v>
      </c>
      <c r="E994" s="2" t="s">
        <v>9</v>
      </c>
      <c r="F994" s="2" t="s">
        <v>61</v>
      </c>
      <c r="G994" s="1">
        <v>111.44</v>
      </c>
      <c r="H994" s="1">
        <v>46.2</v>
      </c>
      <c r="I994" s="4">
        <v>1</v>
      </c>
      <c r="J994" s="2" t="s">
        <v>68</v>
      </c>
      <c r="K994" s="1">
        <f>Tabelle4[[#This Row],[Menge kg Nges]]/1000</f>
        <v>0.11144</v>
      </c>
      <c r="L994" s="1">
        <f>Tabelle4[[#This Row],[Menge kg P2O5]]/1000</f>
        <v>4.6200000000000005E-2</v>
      </c>
      <c r="M994" s="1">
        <f>Tabelle4[[#This Row],[Menge t Nges]]/Tabelle4[[#This Row],[Anzahl Lieferscheine]]</f>
        <v>0.11144</v>
      </c>
      <c r="N994" s="1">
        <f>Tabelle4[[#This Row],[Menge t P2O5]]/Tabelle4[[#This Row],[Anzahl Lieferscheine]]</f>
        <v>4.6200000000000005E-2</v>
      </c>
    </row>
    <row r="995" spans="1:14" x14ac:dyDescent="0.2">
      <c r="A995" s="2" t="s">
        <v>42</v>
      </c>
      <c r="B995" s="2" t="s">
        <v>40</v>
      </c>
      <c r="C995" s="2" t="s">
        <v>6</v>
      </c>
      <c r="D995" s="2" t="s">
        <v>15</v>
      </c>
      <c r="E995" s="2" t="s">
        <v>59</v>
      </c>
      <c r="F995" s="2" t="s">
        <v>61</v>
      </c>
      <c r="G995" s="1">
        <v>257.60000000000002</v>
      </c>
      <c r="H995" s="1">
        <v>168</v>
      </c>
      <c r="I995" s="4">
        <v>1</v>
      </c>
      <c r="J995" s="2" t="s">
        <v>68</v>
      </c>
      <c r="K995" s="1">
        <f>Tabelle4[[#This Row],[Menge kg Nges]]/1000</f>
        <v>0.2576</v>
      </c>
      <c r="L995" s="1">
        <f>Tabelle4[[#This Row],[Menge kg P2O5]]/1000</f>
        <v>0.16800000000000001</v>
      </c>
      <c r="M995" s="1">
        <f>Tabelle4[[#This Row],[Menge t Nges]]/Tabelle4[[#This Row],[Anzahl Lieferscheine]]</f>
        <v>0.2576</v>
      </c>
      <c r="N995" s="1">
        <f>Tabelle4[[#This Row],[Menge t P2O5]]/Tabelle4[[#This Row],[Anzahl Lieferscheine]]</f>
        <v>0.16800000000000001</v>
      </c>
    </row>
    <row r="996" spans="1:14" x14ac:dyDescent="0.2">
      <c r="A996" s="2" t="s">
        <v>42</v>
      </c>
      <c r="B996" s="2" t="s">
        <v>40</v>
      </c>
      <c r="C996" s="2" t="s">
        <v>6</v>
      </c>
      <c r="D996" s="2" t="s">
        <v>15</v>
      </c>
      <c r="E996" s="2" t="s">
        <v>23</v>
      </c>
      <c r="F996" s="2" t="s">
        <v>61</v>
      </c>
      <c r="G996" s="1">
        <v>480</v>
      </c>
      <c r="H996" s="1">
        <v>198</v>
      </c>
      <c r="I996" s="4">
        <v>1</v>
      </c>
      <c r="J996" s="2" t="s">
        <v>68</v>
      </c>
      <c r="K996" s="1">
        <f>Tabelle4[[#This Row],[Menge kg Nges]]/1000</f>
        <v>0.48</v>
      </c>
      <c r="L996" s="1">
        <f>Tabelle4[[#This Row],[Menge kg P2O5]]/1000</f>
        <v>0.19800000000000001</v>
      </c>
      <c r="M996" s="1">
        <f>Tabelle4[[#This Row],[Menge t Nges]]/Tabelle4[[#This Row],[Anzahl Lieferscheine]]</f>
        <v>0.48</v>
      </c>
      <c r="N996" s="1">
        <f>Tabelle4[[#This Row],[Menge t P2O5]]/Tabelle4[[#This Row],[Anzahl Lieferscheine]]</f>
        <v>0.19800000000000001</v>
      </c>
    </row>
    <row r="997" spans="1:14" x14ac:dyDescent="0.2">
      <c r="A997" s="2" t="s">
        <v>42</v>
      </c>
      <c r="B997" s="2" t="s">
        <v>40</v>
      </c>
      <c r="C997" s="2" t="s">
        <v>25</v>
      </c>
      <c r="D997" s="2" t="s">
        <v>25</v>
      </c>
      <c r="E997" s="2" t="s">
        <v>26</v>
      </c>
      <c r="F997" s="2" t="s">
        <v>61</v>
      </c>
      <c r="G997" s="1">
        <v>54843.880000000034</v>
      </c>
      <c r="H997" s="1">
        <v>24092.150000000016</v>
      </c>
      <c r="I997" s="4">
        <v>137</v>
      </c>
      <c r="J997" s="2" t="s">
        <v>68</v>
      </c>
      <c r="K997" s="1">
        <f>Tabelle4[[#This Row],[Menge kg Nges]]/1000</f>
        <v>54.843880000000034</v>
      </c>
      <c r="L997" s="1">
        <f>Tabelle4[[#This Row],[Menge kg P2O5]]/1000</f>
        <v>24.092150000000014</v>
      </c>
      <c r="M997" s="1">
        <f>Tabelle4[[#This Row],[Menge t Nges]]/Tabelle4[[#This Row],[Anzahl Lieferscheine]]</f>
        <v>0.40032029197080315</v>
      </c>
      <c r="N997" s="1">
        <f>Tabelle4[[#This Row],[Menge t P2O5]]/Tabelle4[[#This Row],[Anzahl Lieferscheine]]</f>
        <v>0.1758551094890512</v>
      </c>
    </row>
    <row r="998" spans="1:14" x14ac:dyDescent="0.2">
      <c r="A998" s="2" t="s">
        <v>42</v>
      </c>
      <c r="B998" s="2" t="s">
        <v>41</v>
      </c>
      <c r="C998" s="2" t="s">
        <v>6</v>
      </c>
      <c r="D998" s="2" t="s">
        <v>7</v>
      </c>
      <c r="E998" s="2" t="s">
        <v>12</v>
      </c>
      <c r="F998" s="2" t="s">
        <v>61</v>
      </c>
      <c r="G998" s="1">
        <v>260.8</v>
      </c>
      <c r="H998" s="1">
        <v>102.4</v>
      </c>
      <c r="I998" s="4">
        <v>1</v>
      </c>
      <c r="J998" s="2" t="s">
        <v>68</v>
      </c>
      <c r="K998" s="1">
        <f>Tabelle4[[#This Row],[Menge kg Nges]]/1000</f>
        <v>0.26080000000000003</v>
      </c>
      <c r="L998" s="1">
        <f>Tabelle4[[#This Row],[Menge kg P2O5]]/1000</f>
        <v>0.1024</v>
      </c>
      <c r="M998" s="1">
        <f>Tabelle4[[#This Row],[Menge t Nges]]/Tabelle4[[#This Row],[Anzahl Lieferscheine]]</f>
        <v>0.26080000000000003</v>
      </c>
      <c r="N998" s="1">
        <f>Tabelle4[[#This Row],[Menge t P2O5]]/Tabelle4[[#This Row],[Anzahl Lieferscheine]]</f>
        <v>0.1024</v>
      </c>
    </row>
    <row r="999" spans="1:14" x14ac:dyDescent="0.2">
      <c r="A999" s="2" t="s">
        <v>42</v>
      </c>
      <c r="B999" s="2" t="s">
        <v>41</v>
      </c>
      <c r="C999" s="2" t="s">
        <v>6</v>
      </c>
      <c r="D999" s="2" t="s">
        <v>7</v>
      </c>
      <c r="E999" s="2" t="s">
        <v>13</v>
      </c>
      <c r="F999" s="2" t="s">
        <v>61</v>
      </c>
      <c r="G999" s="1">
        <v>62.4</v>
      </c>
      <c r="H999" s="1">
        <v>41.6</v>
      </c>
      <c r="I999" s="4">
        <v>1</v>
      </c>
      <c r="J999" s="2" t="s">
        <v>68</v>
      </c>
      <c r="K999" s="1">
        <f>Tabelle4[[#This Row],[Menge kg Nges]]/1000</f>
        <v>6.2399999999999997E-2</v>
      </c>
      <c r="L999" s="1">
        <f>Tabelle4[[#This Row],[Menge kg P2O5]]/1000</f>
        <v>4.1599999999999998E-2</v>
      </c>
      <c r="M999" s="1">
        <f>Tabelle4[[#This Row],[Menge t Nges]]/Tabelle4[[#This Row],[Anzahl Lieferscheine]]</f>
        <v>6.2399999999999997E-2</v>
      </c>
      <c r="N999" s="1">
        <f>Tabelle4[[#This Row],[Menge t P2O5]]/Tabelle4[[#This Row],[Anzahl Lieferscheine]]</f>
        <v>4.1599999999999998E-2</v>
      </c>
    </row>
    <row r="1000" spans="1:14" x14ac:dyDescent="0.2">
      <c r="A1000" s="2" t="s">
        <v>42</v>
      </c>
      <c r="B1000" s="2" t="s">
        <v>41</v>
      </c>
      <c r="C1000" s="2" t="s">
        <v>6</v>
      </c>
      <c r="D1000" s="2" t="s">
        <v>7</v>
      </c>
      <c r="E1000" s="2" t="s">
        <v>14</v>
      </c>
      <c r="F1000" s="2" t="s">
        <v>61</v>
      </c>
      <c r="G1000" s="1">
        <v>720</v>
      </c>
      <c r="H1000" s="1">
        <v>460</v>
      </c>
      <c r="I1000" s="4">
        <v>6</v>
      </c>
      <c r="J1000" s="2" t="s">
        <v>68</v>
      </c>
      <c r="K1000" s="1">
        <f>Tabelle4[[#This Row],[Menge kg Nges]]/1000</f>
        <v>0.72</v>
      </c>
      <c r="L1000" s="1">
        <f>Tabelle4[[#This Row],[Menge kg P2O5]]/1000</f>
        <v>0.46</v>
      </c>
      <c r="M1000" s="1">
        <f>Tabelle4[[#This Row],[Menge t Nges]]/Tabelle4[[#This Row],[Anzahl Lieferscheine]]</f>
        <v>0.12</v>
      </c>
      <c r="N1000" s="1">
        <f>Tabelle4[[#This Row],[Menge t P2O5]]/Tabelle4[[#This Row],[Anzahl Lieferscheine]]</f>
        <v>7.6666666666666675E-2</v>
      </c>
    </row>
    <row r="1001" spans="1:14" x14ac:dyDescent="0.2">
      <c r="A1001" s="2" t="s">
        <v>42</v>
      </c>
      <c r="B1001" s="2" t="s">
        <v>41</v>
      </c>
      <c r="C1001" s="2" t="s">
        <v>6</v>
      </c>
      <c r="D1001" s="2" t="s">
        <v>15</v>
      </c>
      <c r="E1001" s="2" t="s">
        <v>13</v>
      </c>
      <c r="F1001" s="2" t="s">
        <v>61</v>
      </c>
      <c r="G1001" s="1">
        <v>273</v>
      </c>
      <c r="H1001" s="1">
        <v>245</v>
      </c>
      <c r="I1001" s="4">
        <v>1</v>
      </c>
      <c r="J1001" s="2" t="s">
        <v>68</v>
      </c>
      <c r="K1001" s="1">
        <f>Tabelle4[[#This Row],[Menge kg Nges]]/1000</f>
        <v>0.27300000000000002</v>
      </c>
      <c r="L1001" s="1">
        <f>Tabelle4[[#This Row],[Menge kg P2O5]]/1000</f>
        <v>0.245</v>
      </c>
      <c r="M1001" s="1">
        <f>Tabelle4[[#This Row],[Menge t Nges]]/Tabelle4[[#This Row],[Anzahl Lieferscheine]]</f>
        <v>0.27300000000000002</v>
      </c>
      <c r="N1001" s="1">
        <f>Tabelle4[[#This Row],[Menge t P2O5]]/Tabelle4[[#This Row],[Anzahl Lieferscheine]]</f>
        <v>0.245</v>
      </c>
    </row>
    <row r="1002" spans="1:14" x14ac:dyDescent="0.2">
      <c r="A1002" s="2" t="s">
        <v>42</v>
      </c>
      <c r="B1002" s="2" t="s">
        <v>41</v>
      </c>
      <c r="C1002" s="2" t="s">
        <v>25</v>
      </c>
      <c r="D1002" s="2" t="s">
        <v>25</v>
      </c>
      <c r="E1002" s="2" t="s">
        <v>26</v>
      </c>
      <c r="F1002" s="2" t="s">
        <v>61</v>
      </c>
      <c r="G1002" s="1">
        <v>370.65000000000003</v>
      </c>
      <c r="H1002" s="1">
        <v>184.8</v>
      </c>
      <c r="I1002" s="4">
        <v>2</v>
      </c>
      <c r="J1002" s="2" t="s">
        <v>68</v>
      </c>
      <c r="K1002" s="1">
        <f>Tabelle4[[#This Row],[Menge kg Nges]]/1000</f>
        <v>0.37065000000000003</v>
      </c>
      <c r="L1002" s="1">
        <f>Tabelle4[[#This Row],[Menge kg P2O5]]/1000</f>
        <v>0.18480000000000002</v>
      </c>
      <c r="M1002" s="1">
        <f>Tabelle4[[#This Row],[Menge t Nges]]/Tabelle4[[#This Row],[Anzahl Lieferscheine]]</f>
        <v>0.18532500000000002</v>
      </c>
      <c r="N1002" s="1">
        <f>Tabelle4[[#This Row],[Menge t P2O5]]/Tabelle4[[#This Row],[Anzahl Lieferscheine]]</f>
        <v>9.240000000000001E-2</v>
      </c>
    </row>
    <row r="1003" spans="1:14" x14ac:dyDescent="0.2">
      <c r="A1003" s="2" t="s">
        <v>42</v>
      </c>
      <c r="B1003" s="2" t="s">
        <v>42</v>
      </c>
      <c r="C1003" s="2" t="s">
        <v>6</v>
      </c>
      <c r="D1003" s="2" t="s">
        <v>7</v>
      </c>
      <c r="E1003" s="2" t="s">
        <v>8</v>
      </c>
      <c r="F1003" s="2" t="s">
        <v>61</v>
      </c>
      <c r="G1003" s="1">
        <v>68807.87999999999</v>
      </c>
      <c r="H1003" s="1">
        <v>28993.39000000001</v>
      </c>
      <c r="I1003" s="4">
        <v>173</v>
      </c>
      <c r="J1003" s="2" t="s">
        <v>68</v>
      </c>
      <c r="K1003" s="1">
        <f>Tabelle4[[#This Row],[Menge kg Nges]]/1000</f>
        <v>68.807879999999983</v>
      </c>
      <c r="L1003" s="1">
        <f>Tabelle4[[#This Row],[Menge kg P2O5]]/1000</f>
        <v>28.993390000000009</v>
      </c>
      <c r="M1003" s="1">
        <f>Tabelle4[[#This Row],[Menge t Nges]]/Tabelle4[[#This Row],[Anzahl Lieferscheine]]</f>
        <v>0.39773341040462418</v>
      </c>
      <c r="N1003" s="1">
        <f>Tabelle4[[#This Row],[Menge t P2O5]]/Tabelle4[[#This Row],[Anzahl Lieferscheine]]</f>
        <v>0.1675918497109827</v>
      </c>
    </row>
    <row r="1004" spans="1:14" x14ac:dyDescent="0.2">
      <c r="A1004" s="2" t="s">
        <v>42</v>
      </c>
      <c r="B1004" s="2" t="s">
        <v>42</v>
      </c>
      <c r="C1004" s="2" t="s">
        <v>6</v>
      </c>
      <c r="D1004" s="2" t="s">
        <v>7</v>
      </c>
      <c r="E1004" s="2" t="s">
        <v>9</v>
      </c>
      <c r="F1004" s="2" t="s">
        <v>61</v>
      </c>
      <c r="G1004" s="1">
        <v>122080.57999999999</v>
      </c>
      <c r="H1004" s="1">
        <v>51823.159999999996</v>
      </c>
      <c r="I1004" s="4">
        <v>370</v>
      </c>
      <c r="J1004" s="2" t="s">
        <v>68</v>
      </c>
      <c r="K1004" s="1">
        <f>Tabelle4[[#This Row],[Menge kg Nges]]/1000</f>
        <v>122.08057999999998</v>
      </c>
      <c r="L1004" s="1">
        <f>Tabelle4[[#This Row],[Menge kg P2O5]]/1000</f>
        <v>51.823159999999994</v>
      </c>
      <c r="M1004" s="1">
        <f>Tabelle4[[#This Row],[Menge t Nges]]/Tabelle4[[#This Row],[Anzahl Lieferscheine]]</f>
        <v>0.32994751351351348</v>
      </c>
      <c r="N1004" s="1">
        <f>Tabelle4[[#This Row],[Menge t P2O5]]/Tabelle4[[#This Row],[Anzahl Lieferscheine]]</f>
        <v>0.14006259459459458</v>
      </c>
    </row>
    <row r="1005" spans="1:14" x14ac:dyDescent="0.2">
      <c r="A1005" s="2" t="s">
        <v>42</v>
      </c>
      <c r="B1005" s="2" t="s">
        <v>42</v>
      </c>
      <c r="C1005" s="2" t="s">
        <v>6</v>
      </c>
      <c r="D1005" s="2" t="s">
        <v>7</v>
      </c>
      <c r="E1005" s="2" t="s">
        <v>50</v>
      </c>
      <c r="F1005" s="2" t="s">
        <v>61</v>
      </c>
      <c r="G1005" s="1">
        <v>1306.4000000000001</v>
      </c>
      <c r="H1005" s="1">
        <v>535.79999999999995</v>
      </c>
      <c r="I1005" s="4">
        <v>6</v>
      </c>
      <c r="J1005" s="2" t="s">
        <v>68</v>
      </c>
      <c r="K1005" s="1">
        <f>Tabelle4[[#This Row],[Menge kg Nges]]/1000</f>
        <v>1.3064</v>
      </c>
      <c r="L1005" s="1">
        <f>Tabelle4[[#This Row],[Menge kg P2O5]]/1000</f>
        <v>0.53579999999999994</v>
      </c>
      <c r="M1005" s="1">
        <f>Tabelle4[[#This Row],[Menge t Nges]]/Tabelle4[[#This Row],[Anzahl Lieferscheine]]</f>
        <v>0.21773333333333333</v>
      </c>
      <c r="N1005" s="1">
        <f>Tabelle4[[#This Row],[Menge t P2O5]]/Tabelle4[[#This Row],[Anzahl Lieferscheine]]</f>
        <v>8.929999999999999E-2</v>
      </c>
    </row>
    <row r="1006" spans="1:14" x14ac:dyDescent="0.2">
      <c r="A1006" s="2" t="s">
        <v>42</v>
      </c>
      <c r="B1006" s="2" t="s">
        <v>42</v>
      </c>
      <c r="C1006" s="2" t="s">
        <v>6</v>
      </c>
      <c r="D1006" s="2" t="s">
        <v>7</v>
      </c>
      <c r="E1006" s="2" t="s">
        <v>10</v>
      </c>
      <c r="F1006" s="2" t="s">
        <v>61</v>
      </c>
      <c r="G1006" s="1">
        <v>12173.76</v>
      </c>
      <c r="H1006" s="1">
        <v>4758.0599999999995</v>
      </c>
      <c r="I1006" s="4">
        <v>45</v>
      </c>
      <c r="J1006" s="2" t="s">
        <v>68</v>
      </c>
      <c r="K1006" s="1">
        <f>Tabelle4[[#This Row],[Menge kg Nges]]/1000</f>
        <v>12.17376</v>
      </c>
      <c r="L1006" s="1">
        <f>Tabelle4[[#This Row],[Menge kg P2O5]]/1000</f>
        <v>4.7580599999999995</v>
      </c>
      <c r="M1006" s="1">
        <f>Tabelle4[[#This Row],[Menge t Nges]]/Tabelle4[[#This Row],[Anzahl Lieferscheine]]</f>
        <v>0.27052799999999999</v>
      </c>
      <c r="N1006" s="1">
        <f>Tabelle4[[#This Row],[Menge t P2O5]]/Tabelle4[[#This Row],[Anzahl Lieferscheine]]</f>
        <v>0.10573466666666666</v>
      </c>
    </row>
    <row r="1007" spans="1:14" x14ac:dyDescent="0.2">
      <c r="A1007" s="2" t="s">
        <v>42</v>
      </c>
      <c r="B1007" s="2" t="s">
        <v>42</v>
      </c>
      <c r="C1007" s="2" t="s">
        <v>6</v>
      </c>
      <c r="D1007" s="2" t="s">
        <v>7</v>
      </c>
      <c r="E1007" s="2" t="s">
        <v>11</v>
      </c>
      <c r="F1007" s="2" t="s">
        <v>61</v>
      </c>
      <c r="G1007" s="1">
        <v>22062</v>
      </c>
      <c r="H1007" s="1">
        <v>10590.119999999999</v>
      </c>
      <c r="I1007" s="4">
        <v>62</v>
      </c>
      <c r="J1007" s="2" t="s">
        <v>68</v>
      </c>
      <c r="K1007" s="1">
        <f>Tabelle4[[#This Row],[Menge kg Nges]]/1000</f>
        <v>22.062000000000001</v>
      </c>
      <c r="L1007" s="1">
        <f>Tabelle4[[#This Row],[Menge kg P2O5]]/1000</f>
        <v>10.590119999999999</v>
      </c>
      <c r="M1007" s="1">
        <f>Tabelle4[[#This Row],[Menge t Nges]]/Tabelle4[[#This Row],[Anzahl Lieferscheine]]</f>
        <v>0.35583870967741937</v>
      </c>
      <c r="N1007" s="1">
        <f>Tabelle4[[#This Row],[Menge t P2O5]]/Tabelle4[[#This Row],[Anzahl Lieferscheine]]</f>
        <v>0.17080838709677418</v>
      </c>
    </row>
    <row r="1008" spans="1:14" x14ac:dyDescent="0.2">
      <c r="A1008" s="2" t="s">
        <v>42</v>
      </c>
      <c r="B1008" s="2" t="s">
        <v>42</v>
      </c>
      <c r="C1008" s="2" t="s">
        <v>6</v>
      </c>
      <c r="D1008" s="2" t="s">
        <v>7</v>
      </c>
      <c r="E1008" s="2" t="s">
        <v>12</v>
      </c>
      <c r="F1008" s="2" t="s">
        <v>61</v>
      </c>
      <c r="G1008" s="1">
        <v>53937.34</v>
      </c>
      <c r="H1008" s="1">
        <v>22785.850000000009</v>
      </c>
      <c r="I1008" s="4">
        <v>166</v>
      </c>
      <c r="J1008" s="2" t="s">
        <v>68</v>
      </c>
      <c r="K1008" s="1">
        <f>Tabelle4[[#This Row],[Menge kg Nges]]/1000</f>
        <v>53.937339999999999</v>
      </c>
      <c r="L1008" s="1">
        <f>Tabelle4[[#This Row],[Menge kg P2O5]]/1000</f>
        <v>22.785850000000011</v>
      </c>
      <c r="M1008" s="1">
        <f>Tabelle4[[#This Row],[Menge t Nges]]/Tabelle4[[#This Row],[Anzahl Lieferscheine]]</f>
        <v>0.32492373493975901</v>
      </c>
      <c r="N1008" s="1">
        <f>Tabelle4[[#This Row],[Menge t P2O5]]/Tabelle4[[#This Row],[Anzahl Lieferscheine]]</f>
        <v>0.1372641566265061</v>
      </c>
    </row>
    <row r="1009" spans="1:14" x14ac:dyDescent="0.2">
      <c r="A1009" s="2" t="s">
        <v>42</v>
      </c>
      <c r="B1009" s="2" t="s">
        <v>42</v>
      </c>
      <c r="C1009" s="2" t="s">
        <v>6</v>
      </c>
      <c r="D1009" s="2" t="s">
        <v>7</v>
      </c>
      <c r="E1009" s="2" t="s">
        <v>13</v>
      </c>
      <c r="F1009" s="2" t="s">
        <v>61</v>
      </c>
      <c r="G1009" s="1">
        <v>19970.200000000004</v>
      </c>
      <c r="H1009" s="1">
        <v>11130.800000000001</v>
      </c>
      <c r="I1009" s="4">
        <v>73</v>
      </c>
      <c r="J1009" s="2" t="s">
        <v>68</v>
      </c>
      <c r="K1009" s="1">
        <f>Tabelle4[[#This Row],[Menge kg Nges]]/1000</f>
        <v>19.970200000000006</v>
      </c>
      <c r="L1009" s="1">
        <f>Tabelle4[[#This Row],[Menge kg P2O5]]/1000</f>
        <v>11.130800000000001</v>
      </c>
      <c r="M1009" s="1">
        <f>Tabelle4[[#This Row],[Menge t Nges]]/Tabelle4[[#This Row],[Anzahl Lieferscheine]]</f>
        <v>0.27356438356164392</v>
      </c>
      <c r="N1009" s="1">
        <f>Tabelle4[[#This Row],[Menge t P2O5]]/Tabelle4[[#This Row],[Anzahl Lieferscheine]]</f>
        <v>0.15247671232876714</v>
      </c>
    </row>
    <row r="1010" spans="1:14" x14ac:dyDescent="0.2">
      <c r="A1010" s="2" t="s">
        <v>42</v>
      </c>
      <c r="B1010" s="2" t="s">
        <v>42</v>
      </c>
      <c r="C1010" s="2" t="s">
        <v>6</v>
      </c>
      <c r="D1010" s="2" t="s">
        <v>7</v>
      </c>
      <c r="E1010" s="2" t="s">
        <v>14</v>
      </c>
      <c r="F1010" s="2" t="s">
        <v>61</v>
      </c>
      <c r="G1010" s="1">
        <v>141915.83999999994</v>
      </c>
      <c r="H1010" s="1">
        <v>63381.319999999978</v>
      </c>
      <c r="I1010" s="4">
        <v>608</v>
      </c>
      <c r="J1010" s="2" t="s">
        <v>68</v>
      </c>
      <c r="K1010" s="1">
        <f>Tabelle4[[#This Row],[Menge kg Nges]]/1000</f>
        <v>141.91583999999995</v>
      </c>
      <c r="L1010" s="1">
        <f>Tabelle4[[#This Row],[Menge kg P2O5]]/1000</f>
        <v>63.381319999999981</v>
      </c>
      <c r="M1010" s="1">
        <f>Tabelle4[[#This Row],[Menge t Nges]]/Tabelle4[[#This Row],[Anzahl Lieferscheine]]</f>
        <v>0.2334142105263157</v>
      </c>
      <c r="N1010" s="1">
        <f>Tabelle4[[#This Row],[Menge t P2O5]]/Tabelle4[[#This Row],[Anzahl Lieferscheine]]</f>
        <v>0.10424559210526313</v>
      </c>
    </row>
    <row r="1011" spans="1:14" x14ac:dyDescent="0.2">
      <c r="A1011" s="2" t="s">
        <v>42</v>
      </c>
      <c r="B1011" s="2" t="s">
        <v>42</v>
      </c>
      <c r="C1011" s="2" t="s">
        <v>6</v>
      </c>
      <c r="D1011" s="2" t="s">
        <v>15</v>
      </c>
      <c r="E1011" s="2" t="s">
        <v>8</v>
      </c>
      <c r="F1011" s="2" t="s">
        <v>61</v>
      </c>
      <c r="G1011" s="1">
        <v>10556.59</v>
      </c>
      <c r="H1011" s="1">
        <v>3328.400000000001</v>
      </c>
      <c r="I1011" s="4">
        <v>44</v>
      </c>
      <c r="J1011" s="2" t="s">
        <v>68</v>
      </c>
      <c r="K1011" s="1">
        <f>Tabelle4[[#This Row],[Menge kg Nges]]/1000</f>
        <v>10.55659</v>
      </c>
      <c r="L1011" s="1">
        <f>Tabelle4[[#This Row],[Menge kg P2O5]]/1000</f>
        <v>3.3284000000000011</v>
      </c>
      <c r="M1011" s="1">
        <f>Tabelle4[[#This Row],[Menge t Nges]]/Tabelle4[[#This Row],[Anzahl Lieferscheine]]</f>
        <v>0.23992250000000001</v>
      </c>
      <c r="N1011" s="1">
        <f>Tabelle4[[#This Row],[Menge t P2O5]]/Tabelle4[[#This Row],[Anzahl Lieferscheine]]</f>
        <v>7.5645454545454571E-2</v>
      </c>
    </row>
    <row r="1012" spans="1:14" x14ac:dyDescent="0.2">
      <c r="A1012" s="2" t="s">
        <v>42</v>
      </c>
      <c r="B1012" s="2" t="s">
        <v>42</v>
      </c>
      <c r="C1012" s="2" t="s">
        <v>6</v>
      </c>
      <c r="D1012" s="2" t="s">
        <v>15</v>
      </c>
      <c r="E1012" s="2" t="s">
        <v>16</v>
      </c>
      <c r="F1012" s="2" t="s">
        <v>61</v>
      </c>
      <c r="G1012" s="1">
        <v>1157.92</v>
      </c>
      <c r="H1012" s="1">
        <v>855.19</v>
      </c>
      <c r="I1012" s="4">
        <v>1</v>
      </c>
      <c r="J1012" s="2" t="s">
        <v>68</v>
      </c>
      <c r="K1012" s="1">
        <f>Tabelle4[[#This Row],[Menge kg Nges]]/1000</f>
        <v>1.1579200000000001</v>
      </c>
      <c r="L1012" s="1">
        <f>Tabelle4[[#This Row],[Menge kg P2O5]]/1000</f>
        <v>0.85519000000000001</v>
      </c>
      <c r="M1012" s="1">
        <f>Tabelle4[[#This Row],[Menge t Nges]]/Tabelle4[[#This Row],[Anzahl Lieferscheine]]</f>
        <v>1.1579200000000001</v>
      </c>
      <c r="N1012" s="1">
        <f>Tabelle4[[#This Row],[Menge t P2O5]]/Tabelle4[[#This Row],[Anzahl Lieferscheine]]</f>
        <v>0.85519000000000001</v>
      </c>
    </row>
    <row r="1013" spans="1:14" x14ac:dyDescent="0.2">
      <c r="A1013" s="2" t="s">
        <v>42</v>
      </c>
      <c r="B1013" s="2" t="s">
        <v>42</v>
      </c>
      <c r="C1013" s="2" t="s">
        <v>6</v>
      </c>
      <c r="D1013" s="2" t="s">
        <v>15</v>
      </c>
      <c r="E1013" s="2" t="s">
        <v>17</v>
      </c>
      <c r="F1013" s="2" t="s">
        <v>61</v>
      </c>
      <c r="G1013" s="1">
        <v>1071.6599999999999</v>
      </c>
      <c r="H1013" s="1">
        <v>465.06000000000006</v>
      </c>
      <c r="I1013" s="4">
        <v>6</v>
      </c>
      <c r="J1013" s="2" t="s">
        <v>68</v>
      </c>
      <c r="K1013" s="1">
        <f>Tabelle4[[#This Row],[Menge kg Nges]]/1000</f>
        <v>1.0716599999999998</v>
      </c>
      <c r="L1013" s="1">
        <f>Tabelle4[[#This Row],[Menge kg P2O5]]/1000</f>
        <v>0.46506000000000008</v>
      </c>
      <c r="M1013" s="1">
        <f>Tabelle4[[#This Row],[Menge t Nges]]/Tabelle4[[#This Row],[Anzahl Lieferscheine]]</f>
        <v>0.17860999999999996</v>
      </c>
      <c r="N1013" s="1">
        <f>Tabelle4[[#This Row],[Menge t P2O5]]/Tabelle4[[#This Row],[Anzahl Lieferscheine]]</f>
        <v>7.7510000000000009E-2</v>
      </c>
    </row>
    <row r="1014" spans="1:14" x14ac:dyDescent="0.2">
      <c r="A1014" s="2" t="s">
        <v>42</v>
      </c>
      <c r="B1014" s="2" t="s">
        <v>42</v>
      </c>
      <c r="C1014" s="2" t="s">
        <v>6</v>
      </c>
      <c r="D1014" s="2" t="s">
        <v>15</v>
      </c>
      <c r="E1014" s="2" t="s">
        <v>18</v>
      </c>
      <c r="F1014" s="2" t="s">
        <v>61</v>
      </c>
      <c r="G1014" s="1">
        <v>20627.940000000006</v>
      </c>
      <c r="H1014" s="1">
        <v>16628.009999999998</v>
      </c>
      <c r="I1014" s="4">
        <v>55</v>
      </c>
      <c r="J1014" s="2" t="s">
        <v>68</v>
      </c>
      <c r="K1014" s="1">
        <f>Tabelle4[[#This Row],[Menge kg Nges]]/1000</f>
        <v>20.627940000000006</v>
      </c>
      <c r="L1014" s="1">
        <f>Tabelle4[[#This Row],[Menge kg P2O5]]/1000</f>
        <v>16.62801</v>
      </c>
      <c r="M1014" s="1">
        <f>Tabelle4[[#This Row],[Menge t Nges]]/Tabelle4[[#This Row],[Anzahl Lieferscheine]]</f>
        <v>0.37505345454545463</v>
      </c>
      <c r="N1014" s="1">
        <f>Tabelle4[[#This Row],[Menge t P2O5]]/Tabelle4[[#This Row],[Anzahl Lieferscheine]]</f>
        <v>0.30232745454545457</v>
      </c>
    </row>
    <row r="1015" spans="1:14" x14ac:dyDescent="0.2">
      <c r="A1015" s="2" t="s">
        <v>42</v>
      </c>
      <c r="B1015" s="2" t="s">
        <v>42</v>
      </c>
      <c r="C1015" s="2" t="s">
        <v>6</v>
      </c>
      <c r="D1015" s="2" t="s">
        <v>15</v>
      </c>
      <c r="E1015" s="2" t="s">
        <v>19</v>
      </c>
      <c r="F1015" s="2" t="s">
        <v>61</v>
      </c>
      <c r="G1015" s="1">
        <v>2267.87</v>
      </c>
      <c r="H1015" s="1">
        <v>3228</v>
      </c>
      <c r="I1015" s="4">
        <v>9</v>
      </c>
      <c r="J1015" s="2" t="s">
        <v>68</v>
      </c>
      <c r="K1015" s="1">
        <f>Tabelle4[[#This Row],[Menge kg Nges]]/1000</f>
        <v>2.2678699999999998</v>
      </c>
      <c r="L1015" s="1">
        <f>Tabelle4[[#This Row],[Menge kg P2O5]]/1000</f>
        <v>3.2280000000000002</v>
      </c>
      <c r="M1015" s="1">
        <f>Tabelle4[[#This Row],[Menge t Nges]]/Tabelle4[[#This Row],[Anzahl Lieferscheine]]</f>
        <v>0.25198555555555552</v>
      </c>
      <c r="N1015" s="1">
        <f>Tabelle4[[#This Row],[Menge t P2O5]]/Tabelle4[[#This Row],[Anzahl Lieferscheine]]</f>
        <v>0.35866666666666669</v>
      </c>
    </row>
    <row r="1016" spans="1:14" x14ac:dyDescent="0.2">
      <c r="A1016" s="2" t="s">
        <v>42</v>
      </c>
      <c r="B1016" s="2" t="s">
        <v>42</v>
      </c>
      <c r="C1016" s="2" t="s">
        <v>6</v>
      </c>
      <c r="D1016" s="2" t="s">
        <v>15</v>
      </c>
      <c r="E1016" s="2" t="s">
        <v>20</v>
      </c>
      <c r="F1016" s="2" t="s">
        <v>61</v>
      </c>
      <c r="G1016" s="1">
        <v>16760.649999999998</v>
      </c>
      <c r="H1016" s="1">
        <v>12638.28</v>
      </c>
      <c r="I1016" s="4">
        <v>143</v>
      </c>
      <c r="J1016" s="2" t="s">
        <v>68</v>
      </c>
      <c r="K1016" s="1">
        <f>Tabelle4[[#This Row],[Menge kg Nges]]/1000</f>
        <v>16.760649999999998</v>
      </c>
      <c r="L1016" s="1">
        <f>Tabelle4[[#This Row],[Menge kg P2O5]]/1000</f>
        <v>12.63828</v>
      </c>
      <c r="M1016" s="1">
        <f>Tabelle4[[#This Row],[Menge t Nges]]/Tabelle4[[#This Row],[Anzahl Lieferscheine]]</f>
        <v>0.11720734265734264</v>
      </c>
      <c r="N1016" s="1">
        <f>Tabelle4[[#This Row],[Menge t P2O5]]/Tabelle4[[#This Row],[Anzahl Lieferscheine]]</f>
        <v>8.8379580419580425E-2</v>
      </c>
    </row>
    <row r="1017" spans="1:14" x14ac:dyDescent="0.2">
      <c r="A1017" s="2" t="s">
        <v>42</v>
      </c>
      <c r="B1017" s="2" t="s">
        <v>42</v>
      </c>
      <c r="C1017" s="2" t="s">
        <v>6</v>
      </c>
      <c r="D1017" s="2" t="s">
        <v>15</v>
      </c>
      <c r="E1017" s="2" t="s">
        <v>21</v>
      </c>
      <c r="F1017" s="2" t="s">
        <v>61</v>
      </c>
      <c r="G1017" s="1">
        <v>9894.3000000000011</v>
      </c>
      <c r="H1017" s="1">
        <v>5919.7999999999993</v>
      </c>
      <c r="I1017" s="4">
        <v>33</v>
      </c>
      <c r="J1017" s="2" t="s">
        <v>68</v>
      </c>
      <c r="K1017" s="1">
        <f>Tabelle4[[#This Row],[Menge kg Nges]]/1000</f>
        <v>9.8943000000000012</v>
      </c>
      <c r="L1017" s="1">
        <f>Tabelle4[[#This Row],[Menge kg P2O5]]/1000</f>
        <v>5.9197999999999995</v>
      </c>
      <c r="M1017" s="1">
        <f>Tabelle4[[#This Row],[Menge t Nges]]/Tabelle4[[#This Row],[Anzahl Lieferscheine]]</f>
        <v>0.29982727272727278</v>
      </c>
      <c r="N1017" s="1">
        <f>Tabelle4[[#This Row],[Menge t P2O5]]/Tabelle4[[#This Row],[Anzahl Lieferscheine]]</f>
        <v>0.17938787878787876</v>
      </c>
    </row>
    <row r="1018" spans="1:14" x14ac:dyDescent="0.2">
      <c r="A1018" s="2" t="s">
        <v>42</v>
      </c>
      <c r="B1018" s="2" t="s">
        <v>42</v>
      </c>
      <c r="C1018" s="2" t="s">
        <v>6</v>
      </c>
      <c r="D1018" s="2" t="s">
        <v>15</v>
      </c>
      <c r="E1018" s="2" t="s">
        <v>9</v>
      </c>
      <c r="F1018" s="2" t="s">
        <v>61</v>
      </c>
      <c r="G1018" s="1">
        <v>9298.3800000000028</v>
      </c>
      <c r="H1018" s="1">
        <v>4929.3799999999992</v>
      </c>
      <c r="I1018" s="4">
        <v>65</v>
      </c>
      <c r="J1018" s="2" t="s">
        <v>68</v>
      </c>
      <c r="K1018" s="1">
        <f>Tabelle4[[#This Row],[Menge kg Nges]]/1000</f>
        <v>9.2983800000000034</v>
      </c>
      <c r="L1018" s="1">
        <f>Tabelle4[[#This Row],[Menge kg P2O5]]/1000</f>
        <v>4.9293799999999992</v>
      </c>
      <c r="M1018" s="1">
        <f>Tabelle4[[#This Row],[Menge t Nges]]/Tabelle4[[#This Row],[Anzahl Lieferscheine]]</f>
        <v>0.14305200000000004</v>
      </c>
      <c r="N1018" s="1">
        <f>Tabelle4[[#This Row],[Menge t P2O5]]/Tabelle4[[#This Row],[Anzahl Lieferscheine]]</f>
        <v>7.5836615384615377E-2</v>
      </c>
    </row>
    <row r="1019" spans="1:14" x14ac:dyDescent="0.2">
      <c r="A1019" s="2" t="s">
        <v>42</v>
      </c>
      <c r="B1019" s="2" t="s">
        <v>42</v>
      </c>
      <c r="C1019" s="2" t="s">
        <v>6</v>
      </c>
      <c r="D1019" s="2" t="s">
        <v>15</v>
      </c>
      <c r="E1019" s="2" t="s">
        <v>59</v>
      </c>
      <c r="F1019" s="2" t="s">
        <v>61</v>
      </c>
      <c r="G1019" s="1">
        <v>257.60000000000002</v>
      </c>
      <c r="H1019" s="1">
        <v>168</v>
      </c>
      <c r="I1019" s="4">
        <v>1</v>
      </c>
      <c r="J1019" s="2" t="s">
        <v>68</v>
      </c>
      <c r="K1019" s="1">
        <f>Tabelle4[[#This Row],[Menge kg Nges]]/1000</f>
        <v>0.2576</v>
      </c>
      <c r="L1019" s="1">
        <f>Tabelle4[[#This Row],[Menge kg P2O5]]/1000</f>
        <v>0.16800000000000001</v>
      </c>
      <c r="M1019" s="1">
        <f>Tabelle4[[#This Row],[Menge t Nges]]/Tabelle4[[#This Row],[Anzahl Lieferscheine]]</f>
        <v>0.2576</v>
      </c>
      <c r="N1019" s="1">
        <f>Tabelle4[[#This Row],[Menge t P2O5]]/Tabelle4[[#This Row],[Anzahl Lieferscheine]]</f>
        <v>0.16800000000000001</v>
      </c>
    </row>
    <row r="1020" spans="1:14" x14ac:dyDescent="0.2">
      <c r="A1020" s="2" t="s">
        <v>42</v>
      </c>
      <c r="B1020" s="2" t="s">
        <v>42</v>
      </c>
      <c r="C1020" s="2" t="s">
        <v>6</v>
      </c>
      <c r="D1020" s="2" t="s">
        <v>15</v>
      </c>
      <c r="E1020" s="2" t="s">
        <v>10</v>
      </c>
      <c r="F1020" s="2" t="s">
        <v>61</v>
      </c>
      <c r="G1020" s="1">
        <v>4892.3999999999996</v>
      </c>
      <c r="H1020" s="1">
        <v>2089.84</v>
      </c>
      <c r="I1020" s="4">
        <v>17</v>
      </c>
      <c r="J1020" s="2" t="s">
        <v>68</v>
      </c>
      <c r="K1020" s="1">
        <f>Tabelle4[[#This Row],[Menge kg Nges]]/1000</f>
        <v>4.8923999999999994</v>
      </c>
      <c r="L1020" s="1">
        <f>Tabelle4[[#This Row],[Menge kg P2O5]]/1000</f>
        <v>2.0898400000000001</v>
      </c>
      <c r="M1020" s="1">
        <f>Tabelle4[[#This Row],[Menge t Nges]]/Tabelle4[[#This Row],[Anzahl Lieferscheine]]</f>
        <v>0.28778823529411762</v>
      </c>
      <c r="N1020" s="1">
        <f>Tabelle4[[#This Row],[Menge t P2O5]]/Tabelle4[[#This Row],[Anzahl Lieferscheine]]</f>
        <v>0.12293176470588237</v>
      </c>
    </row>
    <row r="1021" spans="1:14" x14ac:dyDescent="0.2">
      <c r="A1021" s="2" t="s">
        <v>42</v>
      </c>
      <c r="B1021" s="2" t="s">
        <v>42</v>
      </c>
      <c r="C1021" s="2" t="s">
        <v>6</v>
      </c>
      <c r="D1021" s="2" t="s">
        <v>15</v>
      </c>
      <c r="E1021" s="2" t="s">
        <v>23</v>
      </c>
      <c r="F1021" s="2" t="s">
        <v>61</v>
      </c>
      <c r="G1021" s="1">
        <v>620</v>
      </c>
      <c r="H1021" s="1">
        <v>354.75</v>
      </c>
      <c r="I1021" s="4">
        <v>6</v>
      </c>
      <c r="J1021" s="2" t="s">
        <v>68</v>
      </c>
      <c r="K1021" s="1">
        <f>Tabelle4[[#This Row],[Menge kg Nges]]/1000</f>
        <v>0.62</v>
      </c>
      <c r="L1021" s="1">
        <f>Tabelle4[[#This Row],[Menge kg P2O5]]/1000</f>
        <v>0.35475000000000001</v>
      </c>
      <c r="M1021" s="1">
        <f>Tabelle4[[#This Row],[Menge t Nges]]/Tabelle4[[#This Row],[Anzahl Lieferscheine]]</f>
        <v>0.10333333333333333</v>
      </c>
      <c r="N1021" s="1">
        <f>Tabelle4[[#This Row],[Menge t P2O5]]/Tabelle4[[#This Row],[Anzahl Lieferscheine]]</f>
        <v>5.9125000000000004E-2</v>
      </c>
    </row>
    <row r="1022" spans="1:14" x14ac:dyDescent="0.2">
      <c r="A1022" s="2" t="s">
        <v>42</v>
      </c>
      <c r="B1022" s="2" t="s">
        <v>42</v>
      </c>
      <c r="C1022" s="2" t="s">
        <v>6</v>
      </c>
      <c r="D1022" s="2" t="s">
        <v>15</v>
      </c>
      <c r="E1022" s="2" t="s">
        <v>12</v>
      </c>
      <c r="F1022" s="2" t="s">
        <v>61</v>
      </c>
      <c r="G1022" s="1">
        <v>802.62</v>
      </c>
      <c r="H1022" s="1">
        <v>720.3</v>
      </c>
      <c r="I1022" s="4">
        <v>3</v>
      </c>
      <c r="J1022" s="2" t="s">
        <v>68</v>
      </c>
      <c r="K1022" s="1">
        <f>Tabelle4[[#This Row],[Menge kg Nges]]/1000</f>
        <v>0.80262</v>
      </c>
      <c r="L1022" s="1">
        <f>Tabelle4[[#This Row],[Menge kg P2O5]]/1000</f>
        <v>0.72029999999999994</v>
      </c>
      <c r="M1022" s="1">
        <f>Tabelle4[[#This Row],[Menge t Nges]]/Tabelle4[[#This Row],[Anzahl Lieferscheine]]</f>
        <v>0.26754</v>
      </c>
      <c r="N1022" s="1">
        <f>Tabelle4[[#This Row],[Menge t P2O5]]/Tabelle4[[#This Row],[Anzahl Lieferscheine]]</f>
        <v>0.24009999999999998</v>
      </c>
    </row>
    <row r="1023" spans="1:14" x14ac:dyDescent="0.2">
      <c r="A1023" s="2" t="s">
        <v>42</v>
      </c>
      <c r="B1023" s="2" t="s">
        <v>42</v>
      </c>
      <c r="C1023" s="2" t="s">
        <v>6</v>
      </c>
      <c r="D1023" s="2" t="s">
        <v>15</v>
      </c>
      <c r="E1023" s="2" t="s">
        <v>13</v>
      </c>
      <c r="F1023" s="2" t="s">
        <v>61</v>
      </c>
      <c r="G1023" s="1">
        <v>3916.86</v>
      </c>
      <c r="H1023" s="1">
        <v>3485.9</v>
      </c>
      <c r="I1023" s="4">
        <v>13</v>
      </c>
      <c r="J1023" s="2" t="s">
        <v>68</v>
      </c>
      <c r="K1023" s="1">
        <f>Tabelle4[[#This Row],[Menge kg Nges]]/1000</f>
        <v>3.9168600000000002</v>
      </c>
      <c r="L1023" s="1">
        <f>Tabelle4[[#This Row],[Menge kg P2O5]]/1000</f>
        <v>3.4859</v>
      </c>
      <c r="M1023" s="1">
        <f>Tabelle4[[#This Row],[Menge t Nges]]/Tabelle4[[#This Row],[Anzahl Lieferscheine]]</f>
        <v>0.30129692307692307</v>
      </c>
      <c r="N1023" s="1">
        <f>Tabelle4[[#This Row],[Menge t P2O5]]/Tabelle4[[#This Row],[Anzahl Lieferscheine]]</f>
        <v>0.26814615384615387</v>
      </c>
    </row>
    <row r="1024" spans="1:14" x14ac:dyDescent="0.2">
      <c r="A1024" s="2" t="s">
        <v>42</v>
      </c>
      <c r="B1024" s="2" t="s">
        <v>42</v>
      </c>
      <c r="C1024" s="2" t="s">
        <v>6</v>
      </c>
      <c r="D1024" s="2" t="s">
        <v>15</v>
      </c>
      <c r="E1024" s="2" t="s">
        <v>14</v>
      </c>
      <c r="F1024" s="2" t="s">
        <v>61</v>
      </c>
      <c r="G1024" s="1">
        <v>525</v>
      </c>
      <c r="H1024" s="1">
        <v>337.5</v>
      </c>
      <c r="I1024" s="4">
        <v>1</v>
      </c>
      <c r="J1024" s="2" t="s">
        <v>68</v>
      </c>
      <c r="K1024" s="1">
        <f>Tabelle4[[#This Row],[Menge kg Nges]]/1000</f>
        <v>0.52500000000000002</v>
      </c>
      <c r="L1024" s="1">
        <f>Tabelle4[[#This Row],[Menge kg P2O5]]/1000</f>
        <v>0.33750000000000002</v>
      </c>
      <c r="M1024" s="1">
        <f>Tabelle4[[#This Row],[Menge t Nges]]/Tabelle4[[#This Row],[Anzahl Lieferscheine]]</f>
        <v>0.52500000000000002</v>
      </c>
      <c r="N1024" s="1">
        <f>Tabelle4[[#This Row],[Menge t P2O5]]/Tabelle4[[#This Row],[Anzahl Lieferscheine]]</f>
        <v>0.33750000000000002</v>
      </c>
    </row>
    <row r="1025" spans="1:14" x14ac:dyDescent="0.2">
      <c r="A1025" s="2" t="s">
        <v>42</v>
      </c>
      <c r="B1025" s="2" t="s">
        <v>42</v>
      </c>
      <c r="C1025" s="2" t="s">
        <v>25</v>
      </c>
      <c r="D1025" s="2" t="s">
        <v>25</v>
      </c>
      <c r="E1025" s="2" t="s">
        <v>26</v>
      </c>
      <c r="F1025" s="2" t="s">
        <v>61</v>
      </c>
      <c r="G1025" s="1">
        <v>429954.54999999882</v>
      </c>
      <c r="H1025" s="1">
        <v>213175.20999999944</v>
      </c>
      <c r="I1025" s="4">
        <v>1240</v>
      </c>
      <c r="J1025" s="2" t="s">
        <v>68</v>
      </c>
      <c r="K1025" s="1">
        <f>Tabelle4[[#This Row],[Menge kg Nges]]/1000</f>
        <v>429.95454999999885</v>
      </c>
      <c r="L1025" s="1">
        <f>Tabelle4[[#This Row],[Menge kg P2O5]]/1000</f>
        <v>213.17520999999945</v>
      </c>
      <c r="M1025" s="1">
        <f>Tabelle4[[#This Row],[Menge t Nges]]/Tabelle4[[#This Row],[Anzahl Lieferscheine]]</f>
        <v>0.3467375403225797</v>
      </c>
      <c r="N1025" s="1">
        <f>Tabelle4[[#This Row],[Menge t P2O5]]/Tabelle4[[#This Row],[Anzahl Lieferscheine]]</f>
        <v>0.17191549193548342</v>
      </c>
    </row>
  </sheetData>
  <pageMargins left="0.7" right="0.7" top="0.78740157499999996" bottom="0.78740157499999996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1AB69-8F92-4DDF-90E1-15B7BD454EA4}">
  <dimension ref="A1:N1110"/>
  <sheetViews>
    <sheetView workbookViewId="0">
      <selection activeCell="D50" sqref="A2:N1110"/>
    </sheetView>
  </sheetViews>
  <sheetFormatPr baseColWidth="10" defaultRowHeight="15" x14ac:dyDescent="0.2"/>
  <cols>
    <col min="1" max="1" width="16.5" bestFit="1" customWidth="1"/>
    <col min="2" max="2" width="18.5" bestFit="1" customWidth="1"/>
    <col min="3" max="3" width="14.33203125" bestFit="1" customWidth="1"/>
    <col min="4" max="4" width="16.1640625" bestFit="1" customWidth="1"/>
    <col min="5" max="5" width="36.5" bestFit="1" customWidth="1"/>
    <col min="6" max="6" width="18.83203125" bestFit="1" customWidth="1"/>
    <col min="7" max="7" width="15.5" bestFit="1" customWidth="1"/>
    <col min="8" max="8" width="15.83203125" bestFit="1" customWidth="1"/>
    <col min="9" max="9" width="20.1640625" bestFit="1" customWidth="1"/>
    <col min="10" max="10" width="6.5" bestFit="1" customWidth="1"/>
    <col min="11" max="11" width="14.5" bestFit="1" customWidth="1"/>
    <col min="12" max="12" width="14.6640625" bestFit="1" customWidth="1"/>
    <col min="13" max="13" width="22" bestFit="1" customWidth="1"/>
    <col min="14" max="14" width="22.5" bestFit="1" customWidth="1"/>
  </cols>
  <sheetData>
    <row r="1" spans="1:14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60</v>
      </c>
      <c r="G1" t="s">
        <v>58</v>
      </c>
      <c r="H1" t="s">
        <v>76</v>
      </c>
      <c r="I1" t="s">
        <v>75</v>
      </c>
      <c r="J1" t="s">
        <v>64</v>
      </c>
      <c r="K1" s="2" t="s">
        <v>77</v>
      </c>
      <c r="L1" s="2" t="s">
        <v>78</v>
      </c>
      <c r="M1" t="s">
        <v>79</v>
      </c>
      <c r="N1" t="s">
        <v>80</v>
      </c>
    </row>
    <row r="2" spans="1:14" x14ac:dyDescent="0.2">
      <c r="A2" s="2" t="s">
        <v>5</v>
      </c>
      <c r="B2" s="2" t="s">
        <v>5</v>
      </c>
      <c r="C2" s="2" t="s">
        <v>6</v>
      </c>
      <c r="D2" s="2" t="s">
        <v>7</v>
      </c>
      <c r="E2" s="2" t="s">
        <v>8</v>
      </c>
      <c r="F2" s="2" t="s">
        <v>61</v>
      </c>
      <c r="G2" s="1">
        <v>319222.08000000013</v>
      </c>
      <c r="H2" s="1">
        <v>113356.73000000003</v>
      </c>
      <c r="I2" s="4">
        <v>204</v>
      </c>
      <c r="J2" s="2" t="s">
        <v>69</v>
      </c>
      <c r="K2" s="1">
        <f>Tabelle5[[#This Row],[Menge kg Nges]]/1000</f>
        <v>319.22208000000012</v>
      </c>
      <c r="L2" s="1">
        <f>Tabelle5[[#This Row],[Menge kg P2O5]]/1000</f>
        <v>113.35673000000003</v>
      </c>
      <c r="M2" s="1">
        <f>Tabelle5[[#This Row],[Menge t Nges]]/Tabelle5[[#This Row],[Anzahl Lieferscheine]]</f>
        <v>1.5648141176470594</v>
      </c>
      <c r="N2" s="1">
        <f>Tabelle5[[#This Row],[Menge t P2O5]]/Tabelle5[[#This Row],[Anzahl Lieferscheine]]</f>
        <v>0.55567024509803931</v>
      </c>
    </row>
    <row r="3" spans="1:14" x14ac:dyDescent="0.2">
      <c r="A3" s="2" t="s">
        <v>5</v>
      </c>
      <c r="B3" s="2" t="s">
        <v>5</v>
      </c>
      <c r="C3" s="2" t="s">
        <v>6</v>
      </c>
      <c r="D3" s="2" t="s">
        <v>7</v>
      </c>
      <c r="E3" s="2" t="s">
        <v>9</v>
      </c>
      <c r="F3" s="2" t="s">
        <v>61</v>
      </c>
      <c r="G3" s="1">
        <v>158484.75999999998</v>
      </c>
      <c r="H3" s="1">
        <v>67466.11</v>
      </c>
      <c r="I3" s="4">
        <v>150</v>
      </c>
      <c r="J3" s="2" t="s">
        <v>69</v>
      </c>
      <c r="K3" s="1">
        <f>Tabelle5[[#This Row],[Menge kg Nges]]/1000</f>
        <v>158.48475999999999</v>
      </c>
      <c r="L3" s="1">
        <f>Tabelle5[[#This Row],[Menge kg P2O5]]/1000</f>
        <v>67.46611</v>
      </c>
      <c r="M3" s="1">
        <f>Tabelle5[[#This Row],[Menge t Nges]]/Tabelle5[[#This Row],[Anzahl Lieferscheine]]</f>
        <v>1.0565650666666666</v>
      </c>
      <c r="N3" s="1">
        <f>Tabelle5[[#This Row],[Menge t P2O5]]/Tabelle5[[#This Row],[Anzahl Lieferscheine]]</f>
        <v>0.44977406666666669</v>
      </c>
    </row>
    <row r="4" spans="1:14" x14ac:dyDescent="0.2">
      <c r="A4" s="2" t="s">
        <v>5</v>
      </c>
      <c r="B4" s="2" t="s">
        <v>5</v>
      </c>
      <c r="C4" s="2" t="s">
        <v>6</v>
      </c>
      <c r="D4" s="2" t="s">
        <v>7</v>
      </c>
      <c r="E4" s="2" t="s">
        <v>10</v>
      </c>
      <c r="F4" s="2" t="s">
        <v>61</v>
      </c>
      <c r="G4" s="1">
        <v>2975.2</v>
      </c>
      <c r="H4" s="1">
        <v>1538.8999999999999</v>
      </c>
      <c r="I4" s="4">
        <v>14</v>
      </c>
      <c r="J4" s="2" t="s">
        <v>69</v>
      </c>
      <c r="K4" s="1">
        <f>Tabelle5[[#This Row],[Menge kg Nges]]/1000</f>
        <v>2.9751999999999996</v>
      </c>
      <c r="L4" s="1">
        <f>Tabelle5[[#This Row],[Menge kg P2O5]]/1000</f>
        <v>1.5388999999999999</v>
      </c>
      <c r="M4" s="1">
        <f>Tabelle5[[#This Row],[Menge t Nges]]/Tabelle5[[#This Row],[Anzahl Lieferscheine]]</f>
        <v>0.21251428571428568</v>
      </c>
      <c r="N4" s="1">
        <f>Tabelle5[[#This Row],[Menge t P2O5]]/Tabelle5[[#This Row],[Anzahl Lieferscheine]]</f>
        <v>0.10992142857142857</v>
      </c>
    </row>
    <row r="5" spans="1:14" x14ac:dyDescent="0.2">
      <c r="A5" s="2" t="s">
        <v>5</v>
      </c>
      <c r="B5" s="2" t="s">
        <v>5</v>
      </c>
      <c r="C5" s="2" t="s">
        <v>6</v>
      </c>
      <c r="D5" s="2" t="s">
        <v>7</v>
      </c>
      <c r="E5" s="2" t="s">
        <v>11</v>
      </c>
      <c r="F5" s="2" t="s">
        <v>61</v>
      </c>
      <c r="G5" s="1">
        <v>19599.48</v>
      </c>
      <c r="H5" s="1">
        <v>9257.0300000000007</v>
      </c>
      <c r="I5" s="4">
        <v>50</v>
      </c>
      <c r="J5" s="2" t="s">
        <v>69</v>
      </c>
      <c r="K5" s="1">
        <f>Tabelle5[[#This Row],[Menge kg Nges]]/1000</f>
        <v>19.59948</v>
      </c>
      <c r="L5" s="1">
        <f>Tabelle5[[#This Row],[Menge kg P2O5]]/1000</f>
        <v>9.2570300000000003</v>
      </c>
      <c r="M5" s="1">
        <f>Tabelle5[[#This Row],[Menge t Nges]]/Tabelle5[[#This Row],[Anzahl Lieferscheine]]</f>
        <v>0.39198959999999999</v>
      </c>
      <c r="N5" s="1">
        <f>Tabelle5[[#This Row],[Menge t P2O5]]/Tabelle5[[#This Row],[Anzahl Lieferscheine]]</f>
        <v>0.18514060000000002</v>
      </c>
    </row>
    <row r="6" spans="1:14" x14ac:dyDescent="0.2">
      <c r="A6" s="2" t="s">
        <v>5</v>
      </c>
      <c r="B6" s="2" t="s">
        <v>5</v>
      </c>
      <c r="C6" s="2" t="s">
        <v>6</v>
      </c>
      <c r="D6" s="2" t="s">
        <v>7</v>
      </c>
      <c r="E6" s="2" t="s">
        <v>12</v>
      </c>
      <c r="F6" s="2" t="s">
        <v>61</v>
      </c>
      <c r="G6" s="1">
        <v>146416.80000000002</v>
      </c>
      <c r="H6" s="1">
        <v>82836.890000000029</v>
      </c>
      <c r="I6" s="4">
        <v>404</v>
      </c>
      <c r="J6" s="2" t="s">
        <v>69</v>
      </c>
      <c r="K6" s="1">
        <f>Tabelle5[[#This Row],[Menge kg Nges]]/1000</f>
        <v>146.41680000000002</v>
      </c>
      <c r="L6" s="1">
        <f>Tabelle5[[#This Row],[Menge kg P2O5]]/1000</f>
        <v>82.836890000000025</v>
      </c>
      <c r="M6" s="1">
        <f>Tabelle5[[#This Row],[Menge t Nges]]/Tabelle5[[#This Row],[Anzahl Lieferscheine]]</f>
        <v>0.3624178217821783</v>
      </c>
      <c r="N6" s="1">
        <f>Tabelle5[[#This Row],[Menge t P2O5]]/Tabelle5[[#This Row],[Anzahl Lieferscheine]]</f>
        <v>0.20504180693069313</v>
      </c>
    </row>
    <row r="7" spans="1:14" x14ac:dyDescent="0.2">
      <c r="A7" s="2" t="s">
        <v>5</v>
      </c>
      <c r="B7" s="2" t="s">
        <v>5</v>
      </c>
      <c r="C7" s="2" t="s">
        <v>6</v>
      </c>
      <c r="D7" s="2" t="s">
        <v>7</v>
      </c>
      <c r="E7" s="2" t="s">
        <v>13</v>
      </c>
      <c r="F7" s="2" t="s">
        <v>61</v>
      </c>
      <c r="G7" s="1">
        <v>32854</v>
      </c>
      <c r="H7" s="1">
        <v>22369</v>
      </c>
      <c r="I7" s="4">
        <v>26</v>
      </c>
      <c r="J7" s="2" t="s">
        <v>69</v>
      </c>
      <c r="K7" s="1">
        <f>Tabelle5[[#This Row],[Menge kg Nges]]/1000</f>
        <v>32.853999999999999</v>
      </c>
      <c r="L7" s="1">
        <f>Tabelle5[[#This Row],[Menge kg P2O5]]/1000</f>
        <v>22.369</v>
      </c>
      <c r="M7" s="1">
        <f>Tabelle5[[#This Row],[Menge t Nges]]/Tabelle5[[#This Row],[Anzahl Lieferscheine]]</f>
        <v>1.2636153846153846</v>
      </c>
      <c r="N7" s="1">
        <f>Tabelle5[[#This Row],[Menge t P2O5]]/Tabelle5[[#This Row],[Anzahl Lieferscheine]]</f>
        <v>0.86034615384615387</v>
      </c>
    </row>
    <row r="8" spans="1:14" x14ac:dyDescent="0.2">
      <c r="A8" s="2" t="s">
        <v>5</v>
      </c>
      <c r="B8" s="2" t="s">
        <v>5</v>
      </c>
      <c r="C8" s="2" t="s">
        <v>6</v>
      </c>
      <c r="D8" s="2" t="s">
        <v>7</v>
      </c>
      <c r="E8" s="2" t="s">
        <v>14</v>
      </c>
      <c r="F8" s="2" t="s">
        <v>61</v>
      </c>
      <c r="G8" s="1">
        <v>41836.340000000011</v>
      </c>
      <c r="H8" s="1">
        <v>20890.300000000003</v>
      </c>
      <c r="I8" s="4">
        <v>82</v>
      </c>
      <c r="J8" s="2" t="s">
        <v>69</v>
      </c>
      <c r="K8" s="1">
        <f>Tabelle5[[#This Row],[Menge kg Nges]]/1000</f>
        <v>41.836340000000014</v>
      </c>
      <c r="L8" s="1">
        <f>Tabelle5[[#This Row],[Menge kg P2O5]]/1000</f>
        <v>20.890300000000003</v>
      </c>
      <c r="M8" s="1">
        <f>Tabelle5[[#This Row],[Menge t Nges]]/Tabelle5[[#This Row],[Anzahl Lieferscheine]]</f>
        <v>0.51019926829268314</v>
      </c>
      <c r="N8" s="1">
        <f>Tabelle5[[#This Row],[Menge t P2O5]]/Tabelle5[[#This Row],[Anzahl Lieferscheine]]</f>
        <v>0.25475975609756102</v>
      </c>
    </row>
    <row r="9" spans="1:14" x14ac:dyDescent="0.2">
      <c r="A9" s="2" t="s">
        <v>5</v>
      </c>
      <c r="B9" s="2" t="s">
        <v>5</v>
      </c>
      <c r="C9" s="2" t="s">
        <v>6</v>
      </c>
      <c r="D9" s="2" t="s">
        <v>15</v>
      </c>
      <c r="E9" s="2" t="s">
        <v>8</v>
      </c>
      <c r="F9" s="2" t="s">
        <v>61</v>
      </c>
      <c r="G9" s="1">
        <v>8058.15</v>
      </c>
      <c r="H9" s="1">
        <v>6752.4</v>
      </c>
      <c r="I9" s="4">
        <v>10</v>
      </c>
      <c r="J9" s="2" t="s">
        <v>69</v>
      </c>
      <c r="K9" s="1">
        <f>Tabelle5[[#This Row],[Menge kg Nges]]/1000</f>
        <v>8.0581499999999995</v>
      </c>
      <c r="L9" s="1">
        <f>Tabelle5[[#This Row],[Menge kg P2O5]]/1000</f>
        <v>6.7523999999999997</v>
      </c>
      <c r="M9" s="1">
        <f>Tabelle5[[#This Row],[Menge t Nges]]/Tabelle5[[#This Row],[Anzahl Lieferscheine]]</f>
        <v>0.80581499999999995</v>
      </c>
      <c r="N9" s="1">
        <f>Tabelle5[[#This Row],[Menge t P2O5]]/Tabelle5[[#This Row],[Anzahl Lieferscheine]]</f>
        <v>0.67523999999999995</v>
      </c>
    </row>
    <row r="10" spans="1:14" x14ac:dyDescent="0.2">
      <c r="A10" s="2" t="s">
        <v>5</v>
      </c>
      <c r="B10" s="2" t="s">
        <v>5</v>
      </c>
      <c r="C10" s="2" t="s">
        <v>6</v>
      </c>
      <c r="D10" s="2" t="s">
        <v>15</v>
      </c>
      <c r="E10" s="2" t="s">
        <v>16</v>
      </c>
      <c r="F10" s="2" t="s">
        <v>61</v>
      </c>
      <c r="G10" s="1">
        <v>2683.3</v>
      </c>
      <c r="H10" s="1">
        <v>2449.8000000000002</v>
      </c>
      <c r="I10" s="4">
        <v>6</v>
      </c>
      <c r="J10" s="2" t="s">
        <v>69</v>
      </c>
      <c r="K10" s="1">
        <f>Tabelle5[[#This Row],[Menge kg Nges]]/1000</f>
        <v>2.6833</v>
      </c>
      <c r="L10" s="1">
        <f>Tabelle5[[#This Row],[Menge kg P2O5]]/1000</f>
        <v>2.4498000000000002</v>
      </c>
      <c r="M10" s="1">
        <f>Tabelle5[[#This Row],[Menge t Nges]]/Tabelle5[[#This Row],[Anzahl Lieferscheine]]</f>
        <v>0.44721666666666665</v>
      </c>
      <c r="N10" s="1">
        <f>Tabelle5[[#This Row],[Menge t P2O5]]/Tabelle5[[#This Row],[Anzahl Lieferscheine]]</f>
        <v>0.40830000000000005</v>
      </c>
    </row>
    <row r="11" spans="1:14" x14ac:dyDescent="0.2">
      <c r="A11" s="2" t="s">
        <v>5</v>
      </c>
      <c r="B11" s="2" t="s">
        <v>5</v>
      </c>
      <c r="C11" s="2" t="s">
        <v>6</v>
      </c>
      <c r="D11" s="2" t="s">
        <v>15</v>
      </c>
      <c r="E11" s="2" t="s">
        <v>17</v>
      </c>
      <c r="F11" s="2" t="s">
        <v>61</v>
      </c>
      <c r="G11" s="1">
        <v>7850.18</v>
      </c>
      <c r="H11" s="1">
        <v>3415.3900000000003</v>
      </c>
      <c r="I11" s="4">
        <v>8</v>
      </c>
      <c r="J11" s="2" t="s">
        <v>69</v>
      </c>
      <c r="K11" s="1">
        <f>Tabelle5[[#This Row],[Menge kg Nges]]/1000</f>
        <v>7.8501799999999999</v>
      </c>
      <c r="L11" s="1">
        <f>Tabelle5[[#This Row],[Menge kg P2O5]]/1000</f>
        <v>3.4153900000000004</v>
      </c>
      <c r="M11" s="1">
        <f>Tabelle5[[#This Row],[Menge t Nges]]/Tabelle5[[#This Row],[Anzahl Lieferscheine]]</f>
        <v>0.98127249999999999</v>
      </c>
      <c r="N11" s="1">
        <f>Tabelle5[[#This Row],[Menge t P2O5]]/Tabelle5[[#This Row],[Anzahl Lieferscheine]]</f>
        <v>0.42692375000000005</v>
      </c>
    </row>
    <row r="12" spans="1:14" x14ac:dyDescent="0.2">
      <c r="A12" s="2" t="s">
        <v>5</v>
      </c>
      <c r="B12" s="2" t="s">
        <v>5</v>
      </c>
      <c r="C12" s="2" t="s">
        <v>6</v>
      </c>
      <c r="D12" s="2" t="s">
        <v>15</v>
      </c>
      <c r="E12" s="2" t="s">
        <v>18</v>
      </c>
      <c r="F12" s="2" t="s">
        <v>61</v>
      </c>
      <c r="G12" s="1">
        <v>30138.13</v>
      </c>
      <c r="H12" s="1">
        <v>22193.520000000004</v>
      </c>
      <c r="I12" s="4">
        <v>58</v>
      </c>
      <c r="J12" s="2" t="s">
        <v>69</v>
      </c>
      <c r="K12" s="1">
        <f>Tabelle5[[#This Row],[Menge kg Nges]]/1000</f>
        <v>30.13813</v>
      </c>
      <c r="L12" s="1">
        <f>Tabelle5[[#This Row],[Menge kg P2O5]]/1000</f>
        <v>22.193520000000003</v>
      </c>
      <c r="M12" s="1">
        <f>Tabelle5[[#This Row],[Menge t Nges]]/Tabelle5[[#This Row],[Anzahl Lieferscheine]]</f>
        <v>0.51962293103448276</v>
      </c>
      <c r="N12" s="1">
        <f>Tabelle5[[#This Row],[Menge t P2O5]]/Tabelle5[[#This Row],[Anzahl Lieferscheine]]</f>
        <v>0.38264689655172418</v>
      </c>
    </row>
    <row r="13" spans="1:14" x14ac:dyDescent="0.2">
      <c r="A13" s="2" t="s">
        <v>5</v>
      </c>
      <c r="B13" s="2" t="s">
        <v>5</v>
      </c>
      <c r="C13" s="2" t="s">
        <v>6</v>
      </c>
      <c r="D13" s="2" t="s">
        <v>15</v>
      </c>
      <c r="E13" s="2" t="s">
        <v>19</v>
      </c>
      <c r="F13" s="2" t="s">
        <v>61</v>
      </c>
      <c r="G13" s="1">
        <v>13069.050000000001</v>
      </c>
      <c r="H13" s="1">
        <v>9977.1</v>
      </c>
      <c r="I13" s="4">
        <v>23</v>
      </c>
      <c r="J13" s="2" t="s">
        <v>69</v>
      </c>
      <c r="K13" s="1">
        <f>Tabelle5[[#This Row],[Menge kg Nges]]/1000</f>
        <v>13.069050000000001</v>
      </c>
      <c r="L13" s="1">
        <f>Tabelle5[[#This Row],[Menge kg P2O5]]/1000</f>
        <v>9.9771000000000001</v>
      </c>
      <c r="M13" s="1">
        <f>Tabelle5[[#This Row],[Menge t Nges]]/Tabelle5[[#This Row],[Anzahl Lieferscheine]]</f>
        <v>0.56821956521739136</v>
      </c>
      <c r="N13" s="1">
        <f>Tabelle5[[#This Row],[Menge t P2O5]]/Tabelle5[[#This Row],[Anzahl Lieferscheine]]</f>
        <v>0.43378695652173915</v>
      </c>
    </row>
    <row r="14" spans="1:14" x14ac:dyDescent="0.2">
      <c r="A14" s="2" t="s">
        <v>5</v>
      </c>
      <c r="B14" s="2" t="s">
        <v>5</v>
      </c>
      <c r="C14" s="2" t="s">
        <v>6</v>
      </c>
      <c r="D14" s="2" t="s">
        <v>15</v>
      </c>
      <c r="E14" s="2" t="s">
        <v>20</v>
      </c>
      <c r="F14" s="2" t="s">
        <v>61</v>
      </c>
      <c r="G14" s="1">
        <v>8953.0399999999991</v>
      </c>
      <c r="H14" s="1">
        <v>5953</v>
      </c>
      <c r="I14" s="4">
        <v>38</v>
      </c>
      <c r="J14" s="2" t="s">
        <v>69</v>
      </c>
      <c r="K14" s="1">
        <f>Tabelle5[[#This Row],[Menge kg Nges]]/1000</f>
        <v>8.9530399999999997</v>
      </c>
      <c r="L14" s="1">
        <f>Tabelle5[[#This Row],[Menge kg P2O5]]/1000</f>
        <v>5.9530000000000003</v>
      </c>
      <c r="M14" s="1">
        <f>Tabelle5[[#This Row],[Menge t Nges]]/Tabelle5[[#This Row],[Anzahl Lieferscheine]]</f>
        <v>0.23560631578947366</v>
      </c>
      <c r="N14" s="1">
        <f>Tabelle5[[#This Row],[Menge t P2O5]]/Tabelle5[[#This Row],[Anzahl Lieferscheine]]</f>
        <v>0.15665789473684211</v>
      </c>
    </row>
    <row r="15" spans="1:14" x14ac:dyDescent="0.2">
      <c r="A15" s="2" t="s">
        <v>5</v>
      </c>
      <c r="B15" s="2" t="s">
        <v>5</v>
      </c>
      <c r="C15" s="2" t="s">
        <v>6</v>
      </c>
      <c r="D15" s="2" t="s">
        <v>15</v>
      </c>
      <c r="E15" s="2" t="s">
        <v>21</v>
      </c>
      <c r="F15" s="2" t="s">
        <v>61</v>
      </c>
      <c r="G15" s="1">
        <v>144131.21</v>
      </c>
      <c r="H15" s="1">
        <v>79948.009999999922</v>
      </c>
      <c r="I15" s="4">
        <v>479</v>
      </c>
      <c r="J15" s="2" t="s">
        <v>69</v>
      </c>
      <c r="K15" s="1">
        <f>Tabelle5[[#This Row],[Menge kg Nges]]/1000</f>
        <v>144.13120999999998</v>
      </c>
      <c r="L15" s="1">
        <f>Tabelle5[[#This Row],[Menge kg P2O5]]/1000</f>
        <v>79.948009999999925</v>
      </c>
      <c r="M15" s="1">
        <f>Tabelle5[[#This Row],[Menge t Nges]]/Tabelle5[[#This Row],[Anzahl Lieferscheine]]</f>
        <v>0.30090022964509389</v>
      </c>
      <c r="N15" s="1">
        <f>Tabelle5[[#This Row],[Menge t P2O5]]/Tabelle5[[#This Row],[Anzahl Lieferscheine]]</f>
        <v>0.16690607515657604</v>
      </c>
    </row>
    <row r="16" spans="1:14" x14ac:dyDescent="0.2">
      <c r="A16" s="2" t="s">
        <v>5</v>
      </c>
      <c r="B16" s="2" t="s">
        <v>5</v>
      </c>
      <c r="C16" s="2" t="s">
        <v>6</v>
      </c>
      <c r="D16" s="2" t="s">
        <v>15</v>
      </c>
      <c r="E16" s="2" t="s">
        <v>9</v>
      </c>
      <c r="F16" s="2" t="s">
        <v>61</v>
      </c>
      <c r="G16" s="1">
        <v>26028.44</v>
      </c>
      <c r="H16" s="1">
        <v>12232.4</v>
      </c>
      <c r="I16" s="4">
        <v>56</v>
      </c>
      <c r="J16" s="2" t="s">
        <v>69</v>
      </c>
      <c r="K16" s="1">
        <f>Tabelle5[[#This Row],[Menge kg Nges]]/1000</f>
        <v>26.02844</v>
      </c>
      <c r="L16" s="1">
        <f>Tabelle5[[#This Row],[Menge kg P2O5]]/1000</f>
        <v>12.2324</v>
      </c>
      <c r="M16" s="1">
        <f>Tabelle5[[#This Row],[Menge t Nges]]/Tabelle5[[#This Row],[Anzahl Lieferscheine]]</f>
        <v>0.46479357142857142</v>
      </c>
      <c r="N16" s="1">
        <f>Tabelle5[[#This Row],[Menge t P2O5]]/Tabelle5[[#This Row],[Anzahl Lieferscheine]]</f>
        <v>0.21843571428571429</v>
      </c>
    </row>
    <row r="17" spans="1:14" x14ac:dyDescent="0.2">
      <c r="A17" s="2" t="s">
        <v>5</v>
      </c>
      <c r="B17" s="2" t="s">
        <v>5</v>
      </c>
      <c r="C17" s="2" t="s">
        <v>6</v>
      </c>
      <c r="D17" s="2" t="s">
        <v>15</v>
      </c>
      <c r="E17" s="2" t="s">
        <v>10</v>
      </c>
      <c r="F17" s="2" t="s">
        <v>61</v>
      </c>
      <c r="G17" s="1">
        <v>14222.15</v>
      </c>
      <c r="H17" s="1">
        <v>6104.85</v>
      </c>
      <c r="I17" s="4">
        <v>27</v>
      </c>
      <c r="J17" s="2" t="s">
        <v>69</v>
      </c>
      <c r="K17" s="1">
        <f>Tabelle5[[#This Row],[Menge kg Nges]]/1000</f>
        <v>14.222149999999999</v>
      </c>
      <c r="L17" s="1">
        <f>Tabelle5[[#This Row],[Menge kg P2O5]]/1000</f>
        <v>6.1048500000000008</v>
      </c>
      <c r="M17" s="1">
        <f>Tabelle5[[#This Row],[Menge t Nges]]/Tabelle5[[#This Row],[Anzahl Lieferscheine]]</f>
        <v>0.52674629629629621</v>
      </c>
      <c r="N17" s="1">
        <f>Tabelle5[[#This Row],[Menge t P2O5]]/Tabelle5[[#This Row],[Anzahl Lieferscheine]]</f>
        <v>0.22610555555555559</v>
      </c>
    </row>
    <row r="18" spans="1:14" x14ac:dyDescent="0.2">
      <c r="A18" s="2" t="s">
        <v>5</v>
      </c>
      <c r="B18" s="2" t="s">
        <v>5</v>
      </c>
      <c r="C18" s="2" t="s">
        <v>6</v>
      </c>
      <c r="D18" s="2" t="s">
        <v>15</v>
      </c>
      <c r="E18" s="2" t="s">
        <v>23</v>
      </c>
      <c r="F18" s="2" t="s">
        <v>61</v>
      </c>
      <c r="G18" s="1">
        <v>1805</v>
      </c>
      <c r="H18" s="1">
        <v>763</v>
      </c>
      <c r="I18" s="4">
        <v>6</v>
      </c>
      <c r="J18" s="2" t="s">
        <v>69</v>
      </c>
      <c r="K18" s="1">
        <f>Tabelle5[[#This Row],[Menge kg Nges]]/1000</f>
        <v>1.8049999999999999</v>
      </c>
      <c r="L18" s="1">
        <f>Tabelle5[[#This Row],[Menge kg P2O5]]/1000</f>
        <v>0.76300000000000001</v>
      </c>
      <c r="M18" s="1">
        <f>Tabelle5[[#This Row],[Menge t Nges]]/Tabelle5[[#This Row],[Anzahl Lieferscheine]]</f>
        <v>0.30083333333333334</v>
      </c>
      <c r="N18" s="1">
        <f>Tabelle5[[#This Row],[Menge t P2O5]]/Tabelle5[[#This Row],[Anzahl Lieferscheine]]</f>
        <v>0.12716666666666668</v>
      </c>
    </row>
    <row r="19" spans="1:14" x14ac:dyDescent="0.2">
      <c r="A19" s="2" t="s">
        <v>5</v>
      </c>
      <c r="B19" s="2" t="s">
        <v>5</v>
      </c>
      <c r="C19" s="2" t="s">
        <v>6</v>
      </c>
      <c r="D19" s="2" t="s">
        <v>15</v>
      </c>
      <c r="E19" s="2" t="s">
        <v>12</v>
      </c>
      <c r="F19" s="2" t="s">
        <v>61</v>
      </c>
      <c r="G19" s="1">
        <v>1051.04</v>
      </c>
      <c r="H19" s="1">
        <v>601.5200000000001</v>
      </c>
      <c r="I19" s="4">
        <v>10</v>
      </c>
      <c r="J19" s="2" t="s">
        <v>69</v>
      </c>
      <c r="K19" s="1">
        <f>Tabelle5[[#This Row],[Menge kg Nges]]/1000</f>
        <v>1.05104</v>
      </c>
      <c r="L19" s="1">
        <f>Tabelle5[[#This Row],[Menge kg P2O5]]/1000</f>
        <v>0.60152000000000005</v>
      </c>
      <c r="M19" s="1">
        <f>Tabelle5[[#This Row],[Menge t Nges]]/Tabelle5[[#This Row],[Anzahl Lieferscheine]]</f>
        <v>0.105104</v>
      </c>
      <c r="N19" s="1">
        <f>Tabelle5[[#This Row],[Menge t P2O5]]/Tabelle5[[#This Row],[Anzahl Lieferscheine]]</f>
        <v>6.0152000000000004E-2</v>
      </c>
    </row>
    <row r="20" spans="1:14" x14ac:dyDescent="0.2">
      <c r="A20" s="2" t="s">
        <v>5</v>
      </c>
      <c r="B20" s="2" t="s">
        <v>5</v>
      </c>
      <c r="C20" s="2" t="s">
        <v>6</v>
      </c>
      <c r="D20" s="2" t="s">
        <v>15</v>
      </c>
      <c r="E20" s="2" t="s">
        <v>14</v>
      </c>
      <c r="F20" s="2" t="s">
        <v>61</v>
      </c>
      <c r="G20" s="1">
        <v>1590</v>
      </c>
      <c r="H20" s="1">
        <v>660</v>
      </c>
      <c r="I20" s="4">
        <v>4</v>
      </c>
      <c r="J20" s="2" t="s">
        <v>69</v>
      </c>
      <c r="K20" s="1">
        <f>Tabelle5[[#This Row],[Menge kg Nges]]/1000</f>
        <v>1.59</v>
      </c>
      <c r="L20" s="1">
        <f>Tabelle5[[#This Row],[Menge kg P2O5]]/1000</f>
        <v>0.66</v>
      </c>
      <c r="M20" s="1">
        <f>Tabelle5[[#This Row],[Menge t Nges]]/Tabelle5[[#This Row],[Anzahl Lieferscheine]]</f>
        <v>0.39750000000000002</v>
      </c>
      <c r="N20" s="1">
        <f>Tabelle5[[#This Row],[Menge t P2O5]]/Tabelle5[[#This Row],[Anzahl Lieferscheine]]</f>
        <v>0.16500000000000001</v>
      </c>
    </row>
    <row r="21" spans="1:14" x14ac:dyDescent="0.2">
      <c r="A21" s="2" t="s">
        <v>5</v>
      </c>
      <c r="B21" s="2" t="s">
        <v>5</v>
      </c>
      <c r="C21" s="2" t="s">
        <v>6</v>
      </c>
      <c r="D21" s="2" t="s">
        <v>15</v>
      </c>
      <c r="E21" s="2" t="s">
        <v>24</v>
      </c>
      <c r="F21" s="2" t="s">
        <v>61</v>
      </c>
      <c r="G21" s="1">
        <v>9946.2999999999993</v>
      </c>
      <c r="H21" s="1">
        <v>8269</v>
      </c>
      <c r="I21" s="4">
        <v>19</v>
      </c>
      <c r="J21" s="2" t="s">
        <v>69</v>
      </c>
      <c r="K21" s="1">
        <f>Tabelle5[[#This Row],[Menge kg Nges]]/1000</f>
        <v>9.946299999999999</v>
      </c>
      <c r="L21" s="1">
        <f>Tabelle5[[#This Row],[Menge kg P2O5]]/1000</f>
        <v>8.2690000000000001</v>
      </c>
      <c r="M21" s="1">
        <f>Tabelle5[[#This Row],[Menge t Nges]]/Tabelle5[[#This Row],[Anzahl Lieferscheine]]</f>
        <v>0.5234894736842105</v>
      </c>
      <c r="N21" s="1">
        <f>Tabelle5[[#This Row],[Menge t P2O5]]/Tabelle5[[#This Row],[Anzahl Lieferscheine]]</f>
        <v>0.43521052631578949</v>
      </c>
    </row>
    <row r="22" spans="1:14" x14ac:dyDescent="0.2">
      <c r="A22" s="2" t="s">
        <v>5</v>
      </c>
      <c r="B22" s="2" t="s">
        <v>5</v>
      </c>
      <c r="C22" s="2" t="s">
        <v>6</v>
      </c>
      <c r="D22" s="2" t="s">
        <v>15</v>
      </c>
      <c r="E22" s="2" t="s">
        <v>31</v>
      </c>
      <c r="F22" s="2" t="s">
        <v>61</v>
      </c>
      <c r="G22" s="1">
        <v>144</v>
      </c>
      <c r="H22" s="1">
        <v>81</v>
      </c>
      <c r="I22" s="4">
        <v>1</v>
      </c>
      <c r="J22" s="2" t="s">
        <v>69</v>
      </c>
      <c r="K22" s="1">
        <f>Tabelle5[[#This Row],[Menge kg Nges]]/1000</f>
        <v>0.14399999999999999</v>
      </c>
      <c r="L22" s="1">
        <f>Tabelle5[[#This Row],[Menge kg P2O5]]/1000</f>
        <v>8.1000000000000003E-2</v>
      </c>
      <c r="M22" s="1">
        <f>Tabelle5[[#This Row],[Menge t Nges]]/Tabelle5[[#This Row],[Anzahl Lieferscheine]]</f>
        <v>0.14399999999999999</v>
      </c>
      <c r="N22" s="1">
        <f>Tabelle5[[#This Row],[Menge t P2O5]]/Tabelle5[[#This Row],[Anzahl Lieferscheine]]</f>
        <v>8.1000000000000003E-2</v>
      </c>
    </row>
    <row r="23" spans="1:14" x14ac:dyDescent="0.2">
      <c r="A23" s="2" t="s">
        <v>5</v>
      </c>
      <c r="B23" s="2" t="s">
        <v>5</v>
      </c>
      <c r="C23" s="2" t="s">
        <v>25</v>
      </c>
      <c r="D23" s="2" t="s">
        <v>25</v>
      </c>
      <c r="E23" s="2" t="s">
        <v>26</v>
      </c>
      <c r="F23" s="2" t="s">
        <v>61</v>
      </c>
      <c r="G23" s="1">
        <v>85338.939999999973</v>
      </c>
      <c r="H23" s="1">
        <v>36222.35</v>
      </c>
      <c r="I23" s="4">
        <v>135</v>
      </c>
      <c r="J23" s="2" t="s">
        <v>69</v>
      </c>
      <c r="K23" s="1">
        <f>Tabelle5[[#This Row],[Menge kg Nges]]/1000</f>
        <v>85.33893999999998</v>
      </c>
      <c r="L23" s="1">
        <f>Tabelle5[[#This Row],[Menge kg P2O5]]/1000</f>
        <v>36.222349999999999</v>
      </c>
      <c r="M23" s="1">
        <f>Tabelle5[[#This Row],[Menge t Nges]]/Tabelle5[[#This Row],[Anzahl Lieferscheine]]</f>
        <v>0.6321402962962962</v>
      </c>
      <c r="N23" s="1">
        <f>Tabelle5[[#This Row],[Menge t P2O5]]/Tabelle5[[#This Row],[Anzahl Lieferscheine]]</f>
        <v>0.26831370370370372</v>
      </c>
    </row>
    <row r="24" spans="1:14" x14ac:dyDescent="0.2">
      <c r="A24" s="2" t="s">
        <v>5</v>
      </c>
      <c r="B24" s="2" t="s">
        <v>27</v>
      </c>
      <c r="C24" s="2" t="s">
        <v>6</v>
      </c>
      <c r="D24" s="2" t="s">
        <v>7</v>
      </c>
      <c r="E24" s="2" t="s">
        <v>8</v>
      </c>
      <c r="F24" s="2" t="s">
        <v>61</v>
      </c>
      <c r="G24" s="1">
        <v>3270.82</v>
      </c>
      <c r="H24" s="1">
        <v>1240.92</v>
      </c>
      <c r="I24" s="4">
        <v>6</v>
      </c>
      <c r="J24" s="2" t="s">
        <v>69</v>
      </c>
      <c r="K24" s="1">
        <f>Tabelle5[[#This Row],[Menge kg Nges]]/1000</f>
        <v>3.2708200000000001</v>
      </c>
      <c r="L24" s="1">
        <f>Tabelle5[[#This Row],[Menge kg P2O5]]/1000</f>
        <v>1.24092</v>
      </c>
      <c r="M24" s="1">
        <f>Tabelle5[[#This Row],[Menge t Nges]]/Tabelle5[[#This Row],[Anzahl Lieferscheine]]</f>
        <v>0.54513666666666671</v>
      </c>
      <c r="N24" s="1">
        <f>Tabelle5[[#This Row],[Menge t P2O5]]/Tabelle5[[#This Row],[Anzahl Lieferscheine]]</f>
        <v>0.20682</v>
      </c>
    </row>
    <row r="25" spans="1:14" x14ac:dyDescent="0.2">
      <c r="A25" s="2" t="s">
        <v>5</v>
      </c>
      <c r="B25" s="2" t="s">
        <v>27</v>
      </c>
      <c r="C25" s="2" t="s">
        <v>6</v>
      </c>
      <c r="D25" s="2" t="s">
        <v>7</v>
      </c>
      <c r="E25" s="2" t="s">
        <v>9</v>
      </c>
      <c r="F25" s="2" t="s">
        <v>61</v>
      </c>
      <c r="G25" s="1">
        <v>946.5</v>
      </c>
      <c r="H25" s="1">
        <v>402</v>
      </c>
      <c r="I25" s="4">
        <v>6</v>
      </c>
      <c r="J25" s="2" t="s">
        <v>69</v>
      </c>
      <c r="K25" s="1">
        <f>Tabelle5[[#This Row],[Menge kg Nges]]/1000</f>
        <v>0.94650000000000001</v>
      </c>
      <c r="L25" s="1">
        <f>Tabelle5[[#This Row],[Menge kg P2O5]]/1000</f>
        <v>0.40200000000000002</v>
      </c>
      <c r="M25" s="1">
        <f>Tabelle5[[#This Row],[Menge t Nges]]/Tabelle5[[#This Row],[Anzahl Lieferscheine]]</f>
        <v>0.15775</v>
      </c>
      <c r="N25" s="1">
        <f>Tabelle5[[#This Row],[Menge t P2O5]]/Tabelle5[[#This Row],[Anzahl Lieferscheine]]</f>
        <v>6.7000000000000004E-2</v>
      </c>
    </row>
    <row r="26" spans="1:14" x14ac:dyDescent="0.2">
      <c r="A26" s="2" t="s">
        <v>5</v>
      </c>
      <c r="B26" s="2" t="s">
        <v>27</v>
      </c>
      <c r="C26" s="2" t="s">
        <v>6</v>
      </c>
      <c r="D26" s="2" t="s">
        <v>7</v>
      </c>
      <c r="E26" s="2" t="s">
        <v>13</v>
      </c>
      <c r="F26" s="2" t="s">
        <v>61</v>
      </c>
      <c r="G26" s="1">
        <v>2412.0000000000005</v>
      </c>
      <c r="H26" s="1">
        <v>1540.7999999999997</v>
      </c>
      <c r="I26" s="4">
        <v>14</v>
      </c>
      <c r="J26" s="2" t="s">
        <v>69</v>
      </c>
      <c r="K26" s="1">
        <f>Tabelle5[[#This Row],[Menge kg Nges]]/1000</f>
        <v>2.4120000000000004</v>
      </c>
      <c r="L26" s="1">
        <f>Tabelle5[[#This Row],[Menge kg P2O5]]/1000</f>
        <v>1.5407999999999997</v>
      </c>
      <c r="M26" s="1">
        <f>Tabelle5[[#This Row],[Menge t Nges]]/Tabelle5[[#This Row],[Anzahl Lieferscheine]]</f>
        <v>0.17228571428571432</v>
      </c>
      <c r="N26" s="1">
        <f>Tabelle5[[#This Row],[Menge t P2O5]]/Tabelle5[[#This Row],[Anzahl Lieferscheine]]</f>
        <v>0.11005714285714284</v>
      </c>
    </row>
    <row r="27" spans="1:14" x14ac:dyDescent="0.2">
      <c r="A27" s="2" t="s">
        <v>5</v>
      </c>
      <c r="B27" s="2" t="s">
        <v>27</v>
      </c>
      <c r="C27" s="2" t="s">
        <v>6</v>
      </c>
      <c r="D27" s="2" t="s">
        <v>7</v>
      </c>
      <c r="E27" s="2" t="s">
        <v>14</v>
      </c>
      <c r="F27" s="2" t="s">
        <v>61</v>
      </c>
      <c r="G27" s="1">
        <v>156</v>
      </c>
      <c r="H27" s="1">
        <v>74</v>
      </c>
      <c r="I27" s="4">
        <v>1</v>
      </c>
      <c r="J27" s="2" t="s">
        <v>69</v>
      </c>
      <c r="K27" s="1">
        <f>Tabelle5[[#This Row],[Menge kg Nges]]/1000</f>
        <v>0.156</v>
      </c>
      <c r="L27" s="1">
        <f>Tabelle5[[#This Row],[Menge kg P2O5]]/1000</f>
        <v>7.3999999999999996E-2</v>
      </c>
      <c r="M27" s="1">
        <f>Tabelle5[[#This Row],[Menge t Nges]]/Tabelle5[[#This Row],[Anzahl Lieferscheine]]</f>
        <v>0.156</v>
      </c>
      <c r="N27" s="1">
        <f>Tabelle5[[#This Row],[Menge t P2O5]]/Tabelle5[[#This Row],[Anzahl Lieferscheine]]</f>
        <v>7.3999999999999996E-2</v>
      </c>
    </row>
    <row r="28" spans="1:14" x14ac:dyDescent="0.2">
      <c r="A28" s="2" t="s">
        <v>5</v>
      </c>
      <c r="B28" s="2" t="s">
        <v>27</v>
      </c>
      <c r="C28" s="2" t="s">
        <v>6</v>
      </c>
      <c r="D28" s="2" t="s">
        <v>15</v>
      </c>
      <c r="E28" s="2" t="s">
        <v>20</v>
      </c>
      <c r="F28" s="2" t="s">
        <v>61</v>
      </c>
      <c r="G28" s="1">
        <v>352</v>
      </c>
      <c r="H28" s="1">
        <v>200</v>
      </c>
      <c r="I28" s="4">
        <v>7</v>
      </c>
      <c r="J28" s="2" t="s">
        <v>69</v>
      </c>
      <c r="K28" s="1">
        <f>Tabelle5[[#This Row],[Menge kg Nges]]/1000</f>
        <v>0.35199999999999998</v>
      </c>
      <c r="L28" s="1">
        <f>Tabelle5[[#This Row],[Menge kg P2O5]]/1000</f>
        <v>0.2</v>
      </c>
      <c r="M28" s="1">
        <f>Tabelle5[[#This Row],[Menge t Nges]]/Tabelle5[[#This Row],[Anzahl Lieferscheine]]</f>
        <v>5.0285714285714281E-2</v>
      </c>
      <c r="N28" s="1">
        <f>Tabelle5[[#This Row],[Menge t P2O5]]/Tabelle5[[#This Row],[Anzahl Lieferscheine]]</f>
        <v>2.8571428571428574E-2</v>
      </c>
    </row>
    <row r="29" spans="1:14" x14ac:dyDescent="0.2">
      <c r="A29" s="2" t="s">
        <v>5</v>
      </c>
      <c r="B29" s="2" t="s">
        <v>27</v>
      </c>
      <c r="C29" s="2" t="s">
        <v>6</v>
      </c>
      <c r="D29" s="2" t="s">
        <v>15</v>
      </c>
      <c r="E29" s="2" t="s">
        <v>21</v>
      </c>
      <c r="F29" s="2" t="s">
        <v>61</v>
      </c>
      <c r="G29" s="1">
        <v>4271.8900000000003</v>
      </c>
      <c r="H29" s="1">
        <v>2418.2199999999998</v>
      </c>
      <c r="I29" s="4">
        <v>17</v>
      </c>
      <c r="J29" s="2" t="s">
        <v>69</v>
      </c>
      <c r="K29" s="1">
        <f>Tabelle5[[#This Row],[Menge kg Nges]]/1000</f>
        <v>4.27189</v>
      </c>
      <c r="L29" s="1">
        <f>Tabelle5[[#This Row],[Menge kg P2O5]]/1000</f>
        <v>2.4182199999999998</v>
      </c>
      <c r="M29" s="1">
        <f>Tabelle5[[#This Row],[Menge t Nges]]/Tabelle5[[#This Row],[Anzahl Lieferscheine]]</f>
        <v>0.2512876470588235</v>
      </c>
      <c r="N29" s="1">
        <f>Tabelle5[[#This Row],[Menge t P2O5]]/Tabelle5[[#This Row],[Anzahl Lieferscheine]]</f>
        <v>0.14224823529411765</v>
      </c>
    </row>
    <row r="30" spans="1:14" x14ac:dyDescent="0.2">
      <c r="A30" s="2" t="s">
        <v>5</v>
      </c>
      <c r="B30" s="2" t="s">
        <v>27</v>
      </c>
      <c r="C30" s="2" t="s">
        <v>6</v>
      </c>
      <c r="D30" s="2" t="s">
        <v>15</v>
      </c>
      <c r="E30" s="2" t="s">
        <v>24</v>
      </c>
      <c r="F30" s="2" t="s">
        <v>61</v>
      </c>
      <c r="G30" s="1">
        <v>406</v>
      </c>
      <c r="H30" s="1">
        <v>333.5</v>
      </c>
      <c r="I30" s="4">
        <v>1</v>
      </c>
      <c r="J30" s="2" t="s">
        <v>69</v>
      </c>
      <c r="K30" s="1">
        <f>Tabelle5[[#This Row],[Menge kg Nges]]/1000</f>
        <v>0.40600000000000003</v>
      </c>
      <c r="L30" s="1">
        <f>Tabelle5[[#This Row],[Menge kg P2O5]]/1000</f>
        <v>0.33350000000000002</v>
      </c>
      <c r="M30" s="1">
        <f>Tabelle5[[#This Row],[Menge t Nges]]/Tabelle5[[#This Row],[Anzahl Lieferscheine]]</f>
        <v>0.40600000000000003</v>
      </c>
      <c r="N30" s="1">
        <f>Tabelle5[[#This Row],[Menge t P2O5]]/Tabelle5[[#This Row],[Anzahl Lieferscheine]]</f>
        <v>0.33350000000000002</v>
      </c>
    </row>
    <row r="31" spans="1:14" x14ac:dyDescent="0.2">
      <c r="A31" s="2" t="s">
        <v>5</v>
      </c>
      <c r="B31" s="2" t="s">
        <v>27</v>
      </c>
      <c r="C31" s="2" t="s">
        <v>25</v>
      </c>
      <c r="D31" s="2" t="s">
        <v>25</v>
      </c>
      <c r="E31" s="2" t="s">
        <v>26</v>
      </c>
      <c r="F31" s="2" t="s">
        <v>61</v>
      </c>
      <c r="G31" s="1">
        <v>23578.050000000003</v>
      </c>
      <c r="H31" s="1">
        <v>9353.7500000000018</v>
      </c>
      <c r="I31" s="4">
        <v>33</v>
      </c>
      <c r="J31" s="2" t="s">
        <v>69</v>
      </c>
      <c r="K31" s="1">
        <f>Tabelle5[[#This Row],[Menge kg Nges]]/1000</f>
        <v>23.578050000000005</v>
      </c>
      <c r="L31" s="1">
        <f>Tabelle5[[#This Row],[Menge kg P2O5]]/1000</f>
        <v>9.3537500000000016</v>
      </c>
      <c r="M31" s="1">
        <f>Tabelle5[[#This Row],[Menge t Nges]]/Tabelle5[[#This Row],[Anzahl Lieferscheine]]</f>
        <v>0.71448636363636375</v>
      </c>
      <c r="N31" s="1">
        <f>Tabelle5[[#This Row],[Menge t P2O5]]/Tabelle5[[#This Row],[Anzahl Lieferscheine]]</f>
        <v>0.28344696969696975</v>
      </c>
    </row>
    <row r="32" spans="1:14" x14ac:dyDescent="0.2">
      <c r="A32" s="2" t="s">
        <v>5</v>
      </c>
      <c r="B32" s="2" t="s">
        <v>45</v>
      </c>
      <c r="C32" s="2" t="s">
        <v>6</v>
      </c>
      <c r="D32" s="2" t="s">
        <v>15</v>
      </c>
      <c r="E32" s="2" t="s">
        <v>21</v>
      </c>
      <c r="F32" s="2" t="s">
        <v>61</v>
      </c>
      <c r="G32" s="1">
        <v>734.40000000000009</v>
      </c>
      <c r="H32" s="1">
        <v>432</v>
      </c>
      <c r="I32" s="4">
        <v>3</v>
      </c>
      <c r="J32" s="2" t="s">
        <v>69</v>
      </c>
      <c r="K32" s="1">
        <f>Tabelle5[[#This Row],[Menge kg Nges]]/1000</f>
        <v>0.73440000000000005</v>
      </c>
      <c r="L32" s="1">
        <f>Tabelle5[[#This Row],[Menge kg P2O5]]/1000</f>
        <v>0.432</v>
      </c>
      <c r="M32" s="1">
        <f>Tabelle5[[#This Row],[Menge t Nges]]/Tabelle5[[#This Row],[Anzahl Lieferscheine]]</f>
        <v>0.24480000000000002</v>
      </c>
      <c r="N32" s="1">
        <f>Tabelle5[[#This Row],[Menge t P2O5]]/Tabelle5[[#This Row],[Anzahl Lieferscheine]]</f>
        <v>0.14399999999999999</v>
      </c>
    </row>
    <row r="33" spans="1:14" x14ac:dyDescent="0.2">
      <c r="A33" s="2" t="s">
        <v>5</v>
      </c>
      <c r="B33" s="2" t="s">
        <v>45</v>
      </c>
      <c r="C33" s="2" t="s">
        <v>25</v>
      </c>
      <c r="D33" s="2" t="s">
        <v>25</v>
      </c>
      <c r="E33" s="2" t="s">
        <v>26</v>
      </c>
      <c r="F33" s="2" t="s">
        <v>61</v>
      </c>
      <c r="G33" s="1">
        <v>1507.65</v>
      </c>
      <c r="H33" s="1">
        <v>603.75</v>
      </c>
      <c r="I33" s="4">
        <v>3</v>
      </c>
      <c r="J33" s="2" t="s">
        <v>69</v>
      </c>
      <c r="K33" s="1">
        <f>Tabelle5[[#This Row],[Menge kg Nges]]/1000</f>
        <v>1.5076500000000002</v>
      </c>
      <c r="L33" s="1">
        <f>Tabelle5[[#This Row],[Menge kg P2O5]]/1000</f>
        <v>0.60375000000000001</v>
      </c>
      <c r="M33" s="1">
        <f>Tabelle5[[#This Row],[Menge t Nges]]/Tabelle5[[#This Row],[Anzahl Lieferscheine]]</f>
        <v>0.50255000000000005</v>
      </c>
      <c r="N33" s="1">
        <f>Tabelle5[[#This Row],[Menge t P2O5]]/Tabelle5[[#This Row],[Anzahl Lieferscheine]]</f>
        <v>0.20125000000000001</v>
      </c>
    </row>
    <row r="34" spans="1:14" x14ac:dyDescent="0.2">
      <c r="A34" s="2" t="s">
        <v>5</v>
      </c>
      <c r="B34" s="2" t="s">
        <v>28</v>
      </c>
      <c r="C34" s="2" t="s">
        <v>6</v>
      </c>
      <c r="D34" s="2" t="s">
        <v>7</v>
      </c>
      <c r="E34" s="2" t="s">
        <v>9</v>
      </c>
      <c r="F34" s="2" t="s">
        <v>61</v>
      </c>
      <c r="G34" s="1">
        <v>6718.7</v>
      </c>
      <c r="H34" s="1">
        <v>2774.6</v>
      </c>
      <c r="I34" s="4">
        <v>14</v>
      </c>
      <c r="J34" s="2" t="s">
        <v>69</v>
      </c>
      <c r="K34" s="1">
        <f>Tabelle5[[#This Row],[Menge kg Nges]]/1000</f>
        <v>6.7187000000000001</v>
      </c>
      <c r="L34" s="1">
        <f>Tabelle5[[#This Row],[Menge kg P2O5]]/1000</f>
        <v>2.7746</v>
      </c>
      <c r="M34" s="1">
        <f>Tabelle5[[#This Row],[Menge t Nges]]/Tabelle5[[#This Row],[Anzahl Lieferscheine]]</f>
        <v>0.47990714285714287</v>
      </c>
      <c r="N34" s="1">
        <f>Tabelle5[[#This Row],[Menge t P2O5]]/Tabelle5[[#This Row],[Anzahl Lieferscheine]]</f>
        <v>0.19818571428571427</v>
      </c>
    </row>
    <row r="35" spans="1:14" x14ac:dyDescent="0.2">
      <c r="A35" s="2" t="s">
        <v>5</v>
      </c>
      <c r="B35" s="2" t="s">
        <v>28</v>
      </c>
      <c r="C35" s="2" t="s">
        <v>6</v>
      </c>
      <c r="D35" s="2" t="s">
        <v>7</v>
      </c>
      <c r="E35" s="2" t="s">
        <v>11</v>
      </c>
      <c r="F35" s="2" t="s">
        <v>61</v>
      </c>
      <c r="G35" s="1">
        <v>12000</v>
      </c>
      <c r="H35" s="1">
        <v>6600</v>
      </c>
      <c r="I35" s="4">
        <v>1</v>
      </c>
      <c r="J35" s="2" t="s">
        <v>69</v>
      </c>
      <c r="K35" s="1">
        <f>Tabelle5[[#This Row],[Menge kg Nges]]/1000</f>
        <v>12</v>
      </c>
      <c r="L35" s="1">
        <f>Tabelle5[[#This Row],[Menge kg P2O5]]/1000</f>
        <v>6.6</v>
      </c>
      <c r="M35" s="1">
        <f>Tabelle5[[#This Row],[Menge t Nges]]/Tabelle5[[#This Row],[Anzahl Lieferscheine]]</f>
        <v>12</v>
      </c>
      <c r="N35" s="1">
        <f>Tabelle5[[#This Row],[Menge t P2O5]]/Tabelle5[[#This Row],[Anzahl Lieferscheine]]</f>
        <v>6.6</v>
      </c>
    </row>
    <row r="36" spans="1:14" x14ac:dyDescent="0.2">
      <c r="A36" s="2" t="s">
        <v>5</v>
      </c>
      <c r="B36" s="2" t="s">
        <v>28</v>
      </c>
      <c r="C36" s="2" t="s">
        <v>6</v>
      </c>
      <c r="D36" s="2" t="s">
        <v>7</v>
      </c>
      <c r="E36" s="2" t="s">
        <v>12</v>
      </c>
      <c r="F36" s="2" t="s">
        <v>61</v>
      </c>
      <c r="G36" s="1">
        <v>34628.14</v>
      </c>
      <c r="H36" s="1">
        <v>6923.84</v>
      </c>
      <c r="I36" s="4">
        <v>16</v>
      </c>
      <c r="J36" s="2" t="s">
        <v>69</v>
      </c>
      <c r="K36" s="1">
        <f>Tabelle5[[#This Row],[Menge kg Nges]]/1000</f>
        <v>34.628140000000002</v>
      </c>
      <c r="L36" s="1">
        <f>Tabelle5[[#This Row],[Menge kg P2O5]]/1000</f>
        <v>6.9238400000000002</v>
      </c>
      <c r="M36" s="1">
        <f>Tabelle5[[#This Row],[Menge t Nges]]/Tabelle5[[#This Row],[Anzahl Lieferscheine]]</f>
        <v>2.1642587500000001</v>
      </c>
      <c r="N36" s="1">
        <f>Tabelle5[[#This Row],[Menge t P2O5]]/Tabelle5[[#This Row],[Anzahl Lieferscheine]]</f>
        <v>0.43274000000000001</v>
      </c>
    </row>
    <row r="37" spans="1:14" x14ac:dyDescent="0.2">
      <c r="A37" s="2" t="s">
        <v>5</v>
      </c>
      <c r="B37" s="2" t="s">
        <v>28</v>
      </c>
      <c r="C37" s="2" t="s">
        <v>6</v>
      </c>
      <c r="D37" s="2" t="s">
        <v>7</v>
      </c>
      <c r="E37" s="2" t="s">
        <v>13</v>
      </c>
      <c r="F37" s="2" t="s">
        <v>61</v>
      </c>
      <c r="G37" s="1">
        <v>4917.6000000000004</v>
      </c>
      <c r="H37" s="1">
        <v>3278.4</v>
      </c>
      <c r="I37" s="4">
        <v>3</v>
      </c>
      <c r="J37" s="2" t="s">
        <v>69</v>
      </c>
      <c r="K37" s="1">
        <f>Tabelle5[[#This Row],[Menge kg Nges]]/1000</f>
        <v>4.9176000000000002</v>
      </c>
      <c r="L37" s="1">
        <f>Tabelle5[[#This Row],[Menge kg P2O5]]/1000</f>
        <v>3.2784</v>
      </c>
      <c r="M37" s="1">
        <f>Tabelle5[[#This Row],[Menge t Nges]]/Tabelle5[[#This Row],[Anzahl Lieferscheine]]</f>
        <v>1.6392</v>
      </c>
      <c r="N37" s="1">
        <f>Tabelle5[[#This Row],[Menge t P2O5]]/Tabelle5[[#This Row],[Anzahl Lieferscheine]]</f>
        <v>1.0928</v>
      </c>
    </row>
    <row r="38" spans="1:14" x14ac:dyDescent="0.2">
      <c r="A38" s="2" t="s">
        <v>5</v>
      </c>
      <c r="B38" s="2" t="s">
        <v>28</v>
      </c>
      <c r="C38" s="2" t="s">
        <v>6</v>
      </c>
      <c r="D38" s="2" t="s">
        <v>15</v>
      </c>
      <c r="E38" s="2" t="s">
        <v>8</v>
      </c>
      <c r="F38" s="2" t="s">
        <v>61</v>
      </c>
      <c r="G38" s="1">
        <v>1125</v>
      </c>
      <c r="H38" s="1">
        <v>1065.5999999999999</v>
      </c>
      <c r="I38" s="4">
        <v>1</v>
      </c>
      <c r="J38" s="2" t="s">
        <v>69</v>
      </c>
      <c r="K38" s="1">
        <f>Tabelle5[[#This Row],[Menge kg Nges]]/1000</f>
        <v>1.125</v>
      </c>
      <c r="L38" s="1">
        <f>Tabelle5[[#This Row],[Menge kg P2O5]]/1000</f>
        <v>1.0655999999999999</v>
      </c>
      <c r="M38" s="1">
        <f>Tabelle5[[#This Row],[Menge t Nges]]/Tabelle5[[#This Row],[Anzahl Lieferscheine]]</f>
        <v>1.125</v>
      </c>
      <c r="N38" s="1">
        <f>Tabelle5[[#This Row],[Menge t P2O5]]/Tabelle5[[#This Row],[Anzahl Lieferscheine]]</f>
        <v>1.0655999999999999</v>
      </c>
    </row>
    <row r="39" spans="1:14" x14ac:dyDescent="0.2">
      <c r="A39" s="2" t="s">
        <v>5</v>
      </c>
      <c r="B39" s="2" t="s">
        <v>28</v>
      </c>
      <c r="C39" s="2" t="s">
        <v>6</v>
      </c>
      <c r="D39" s="2" t="s">
        <v>15</v>
      </c>
      <c r="E39" s="2" t="s">
        <v>18</v>
      </c>
      <c r="F39" s="2" t="s">
        <v>61</v>
      </c>
      <c r="G39" s="1">
        <v>7751.0999999999995</v>
      </c>
      <c r="H39" s="1">
        <v>5538.65</v>
      </c>
      <c r="I39" s="4">
        <v>8</v>
      </c>
      <c r="J39" s="2" t="s">
        <v>69</v>
      </c>
      <c r="K39" s="1">
        <f>Tabelle5[[#This Row],[Menge kg Nges]]/1000</f>
        <v>7.7510999999999992</v>
      </c>
      <c r="L39" s="1">
        <f>Tabelle5[[#This Row],[Menge kg P2O5]]/1000</f>
        <v>5.5386499999999996</v>
      </c>
      <c r="M39" s="1">
        <f>Tabelle5[[#This Row],[Menge t Nges]]/Tabelle5[[#This Row],[Anzahl Lieferscheine]]</f>
        <v>0.9688874999999999</v>
      </c>
      <c r="N39" s="1">
        <f>Tabelle5[[#This Row],[Menge t P2O5]]/Tabelle5[[#This Row],[Anzahl Lieferscheine]]</f>
        <v>0.69233124999999995</v>
      </c>
    </row>
    <row r="40" spans="1:14" x14ac:dyDescent="0.2">
      <c r="A40" s="2" t="s">
        <v>5</v>
      </c>
      <c r="B40" s="2" t="s">
        <v>28</v>
      </c>
      <c r="C40" s="2" t="s">
        <v>6</v>
      </c>
      <c r="D40" s="2" t="s">
        <v>15</v>
      </c>
      <c r="E40" s="2" t="s">
        <v>19</v>
      </c>
      <c r="F40" s="2" t="s">
        <v>61</v>
      </c>
      <c r="G40" s="1">
        <v>1873.1</v>
      </c>
      <c r="H40" s="1">
        <v>1277</v>
      </c>
      <c r="I40" s="4">
        <v>4</v>
      </c>
      <c r="J40" s="2" t="s">
        <v>69</v>
      </c>
      <c r="K40" s="1">
        <f>Tabelle5[[#This Row],[Menge kg Nges]]/1000</f>
        <v>1.8731</v>
      </c>
      <c r="L40" s="1">
        <f>Tabelle5[[#This Row],[Menge kg P2O5]]/1000</f>
        <v>1.2769999999999999</v>
      </c>
      <c r="M40" s="1">
        <f>Tabelle5[[#This Row],[Menge t Nges]]/Tabelle5[[#This Row],[Anzahl Lieferscheine]]</f>
        <v>0.468275</v>
      </c>
      <c r="N40" s="1">
        <f>Tabelle5[[#This Row],[Menge t P2O5]]/Tabelle5[[#This Row],[Anzahl Lieferscheine]]</f>
        <v>0.31924999999999998</v>
      </c>
    </row>
    <row r="41" spans="1:14" x14ac:dyDescent="0.2">
      <c r="A41" s="2" t="s">
        <v>5</v>
      </c>
      <c r="B41" s="2" t="s">
        <v>28</v>
      </c>
      <c r="C41" s="2" t="s">
        <v>6</v>
      </c>
      <c r="D41" s="2" t="s">
        <v>15</v>
      </c>
      <c r="E41" s="2" t="s">
        <v>20</v>
      </c>
      <c r="F41" s="2" t="s">
        <v>61</v>
      </c>
      <c r="G41" s="1">
        <v>129.6</v>
      </c>
      <c r="H41" s="1">
        <v>129.6</v>
      </c>
      <c r="I41" s="4">
        <v>14</v>
      </c>
      <c r="J41" s="2" t="s">
        <v>69</v>
      </c>
      <c r="K41" s="1">
        <f>Tabelle5[[#This Row],[Menge kg Nges]]/1000</f>
        <v>0.12959999999999999</v>
      </c>
      <c r="L41" s="1">
        <f>Tabelle5[[#This Row],[Menge kg P2O5]]/1000</f>
        <v>0.12959999999999999</v>
      </c>
      <c r="M41" s="1">
        <f>Tabelle5[[#This Row],[Menge t Nges]]/Tabelle5[[#This Row],[Anzahl Lieferscheine]]</f>
        <v>9.2571428571428561E-3</v>
      </c>
      <c r="N41" s="1">
        <f>Tabelle5[[#This Row],[Menge t P2O5]]/Tabelle5[[#This Row],[Anzahl Lieferscheine]]</f>
        <v>9.2571428571428561E-3</v>
      </c>
    </row>
    <row r="42" spans="1:14" x14ac:dyDescent="0.2">
      <c r="A42" s="2" t="s">
        <v>5</v>
      </c>
      <c r="B42" s="2" t="s">
        <v>28</v>
      </c>
      <c r="C42" s="2" t="s">
        <v>6</v>
      </c>
      <c r="D42" s="2" t="s">
        <v>15</v>
      </c>
      <c r="E42" s="2" t="s">
        <v>21</v>
      </c>
      <c r="F42" s="2" t="s">
        <v>61</v>
      </c>
      <c r="G42" s="1">
        <v>8376.8499999999985</v>
      </c>
      <c r="H42" s="1">
        <v>4809.3</v>
      </c>
      <c r="I42" s="4">
        <v>14</v>
      </c>
      <c r="J42" s="2" t="s">
        <v>69</v>
      </c>
      <c r="K42" s="1">
        <f>Tabelle5[[#This Row],[Menge kg Nges]]/1000</f>
        <v>8.3768499999999992</v>
      </c>
      <c r="L42" s="1">
        <f>Tabelle5[[#This Row],[Menge kg P2O5]]/1000</f>
        <v>4.8093000000000004</v>
      </c>
      <c r="M42" s="1">
        <f>Tabelle5[[#This Row],[Menge t Nges]]/Tabelle5[[#This Row],[Anzahl Lieferscheine]]</f>
        <v>0.5983464285714285</v>
      </c>
      <c r="N42" s="1">
        <f>Tabelle5[[#This Row],[Menge t P2O5]]/Tabelle5[[#This Row],[Anzahl Lieferscheine]]</f>
        <v>0.34352142857142859</v>
      </c>
    </row>
    <row r="43" spans="1:14" x14ac:dyDescent="0.2">
      <c r="A43" s="2" t="s">
        <v>5</v>
      </c>
      <c r="B43" s="2" t="s">
        <v>28</v>
      </c>
      <c r="C43" s="2" t="s">
        <v>6</v>
      </c>
      <c r="D43" s="2" t="s">
        <v>15</v>
      </c>
      <c r="E43" s="2" t="s">
        <v>9</v>
      </c>
      <c r="F43" s="2" t="s">
        <v>61</v>
      </c>
      <c r="G43" s="1">
        <v>1805.4</v>
      </c>
      <c r="H43" s="1">
        <v>1021.9</v>
      </c>
      <c r="I43" s="4">
        <v>5</v>
      </c>
      <c r="J43" s="2" t="s">
        <v>69</v>
      </c>
      <c r="K43" s="1">
        <f>Tabelle5[[#This Row],[Menge kg Nges]]/1000</f>
        <v>1.8054000000000001</v>
      </c>
      <c r="L43" s="1">
        <f>Tabelle5[[#This Row],[Menge kg P2O5]]/1000</f>
        <v>1.0219</v>
      </c>
      <c r="M43" s="1">
        <f>Tabelle5[[#This Row],[Menge t Nges]]/Tabelle5[[#This Row],[Anzahl Lieferscheine]]</f>
        <v>0.36108000000000001</v>
      </c>
      <c r="N43" s="1">
        <f>Tabelle5[[#This Row],[Menge t P2O5]]/Tabelle5[[#This Row],[Anzahl Lieferscheine]]</f>
        <v>0.20438000000000001</v>
      </c>
    </row>
    <row r="44" spans="1:14" x14ac:dyDescent="0.2">
      <c r="A44" s="2" t="s">
        <v>5</v>
      </c>
      <c r="B44" s="2" t="s">
        <v>28</v>
      </c>
      <c r="C44" s="2" t="s">
        <v>6</v>
      </c>
      <c r="D44" s="2" t="s">
        <v>15</v>
      </c>
      <c r="E44" s="2" t="s">
        <v>10</v>
      </c>
      <c r="F44" s="2" t="s">
        <v>61</v>
      </c>
      <c r="G44" s="1">
        <v>1772.5</v>
      </c>
      <c r="H44" s="1">
        <v>725.5</v>
      </c>
      <c r="I44" s="4">
        <v>4</v>
      </c>
      <c r="J44" s="2" t="s">
        <v>69</v>
      </c>
      <c r="K44" s="1">
        <f>Tabelle5[[#This Row],[Menge kg Nges]]/1000</f>
        <v>1.7725</v>
      </c>
      <c r="L44" s="1">
        <f>Tabelle5[[#This Row],[Menge kg P2O5]]/1000</f>
        <v>0.72550000000000003</v>
      </c>
      <c r="M44" s="1">
        <f>Tabelle5[[#This Row],[Menge t Nges]]/Tabelle5[[#This Row],[Anzahl Lieferscheine]]</f>
        <v>0.44312499999999999</v>
      </c>
      <c r="N44" s="1">
        <f>Tabelle5[[#This Row],[Menge t P2O5]]/Tabelle5[[#This Row],[Anzahl Lieferscheine]]</f>
        <v>0.18137500000000001</v>
      </c>
    </row>
    <row r="45" spans="1:14" x14ac:dyDescent="0.2">
      <c r="A45" s="2" t="s">
        <v>5</v>
      </c>
      <c r="B45" s="2" t="s">
        <v>28</v>
      </c>
      <c r="C45" s="2" t="s">
        <v>25</v>
      </c>
      <c r="D45" s="2" t="s">
        <v>25</v>
      </c>
      <c r="E45" s="2" t="s">
        <v>26</v>
      </c>
      <c r="F45" s="2" t="s">
        <v>61</v>
      </c>
      <c r="G45" s="1">
        <v>12137.45</v>
      </c>
      <c r="H45" s="1">
        <v>5048.75</v>
      </c>
      <c r="I45" s="4">
        <v>8</v>
      </c>
      <c r="J45" s="2" t="s">
        <v>69</v>
      </c>
      <c r="K45" s="1">
        <f>Tabelle5[[#This Row],[Menge kg Nges]]/1000</f>
        <v>12.137450000000001</v>
      </c>
      <c r="L45" s="1">
        <f>Tabelle5[[#This Row],[Menge kg P2O5]]/1000</f>
        <v>5.0487500000000001</v>
      </c>
      <c r="M45" s="1">
        <f>Tabelle5[[#This Row],[Menge t Nges]]/Tabelle5[[#This Row],[Anzahl Lieferscheine]]</f>
        <v>1.5171812500000001</v>
      </c>
      <c r="N45" s="1">
        <f>Tabelle5[[#This Row],[Menge t P2O5]]/Tabelle5[[#This Row],[Anzahl Lieferscheine]]</f>
        <v>0.63109375000000001</v>
      </c>
    </row>
    <row r="46" spans="1:14" x14ac:dyDescent="0.2">
      <c r="A46" s="2" t="s">
        <v>29</v>
      </c>
      <c r="B46" s="2" t="s">
        <v>29</v>
      </c>
      <c r="C46" s="2" t="s">
        <v>6</v>
      </c>
      <c r="D46" s="2" t="s">
        <v>7</v>
      </c>
      <c r="E46" s="2" t="s">
        <v>9</v>
      </c>
      <c r="F46" s="2" t="s">
        <v>61</v>
      </c>
      <c r="G46" s="1">
        <v>31785.029999999988</v>
      </c>
      <c r="H46" s="1">
        <v>13461.810000000001</v>
      </c>
      <c r="I46" s="4">
        <v>96</v>
      </c>
      <c r="J46" s="2" t="s">
        <v>69</v>
      </c>
      <c r="K46" s="1">
        <f>Tabelle5[[#This Row],[Menge kg Nges]]/1000</f>
        <v>31.785029999999988</v>
      </c>
      <c r="L46" s="1">
        <f>Tabelle5[[#This Row],[Menge kg P2O5]]/1000</f>
        <v>13.461810000000002</v>
      </c>
      <c r="M46" s="1">
        <f>Tabelle5[[#This Row],[Menge t Nges]]/Tabelle5[[#This Row],[Anzahl Lieferscheine]]</f>
        <v>0.3310940624999999</v>
      </c>
      <c r="N46" s="1">
        <f>Tabelle5[[#This Row],[Menge t P2O5]]/Tabelle5[[#This Row],[Anzahl Lieferscheine]]</f>
        <v>0.14022718750000002</v>
      </c>
    </row>
    <row r="47" spans="1:14" x14ac:dyDescent="0.2">
      <c r="A47" s="2" t="s">
        <v>29</v>
      </c>
      <c r="B47" s="2" t="s">
        <v>29</v>
      </c>
      <c r="C47" s="2" t="s">
        <v>6</v>
      </c>
      <c r="D47" s="2" t="s">
        <v>7</v>
      </c>
      <c r="E47" s="2" t="s">
        <v>10</v>
      </c>
      <c r="F47" s="2" t="s">
        <v>61</v>
      </c>
      <c r="G47" s="1">
        <v>4596.68</v>
      </c>
      <c r="H47" s="1">
        <v>1815.0600000000002</v>
      </c>
      <c r="I47" s="4">
        <v>16</v>
      </c>
      <c r="J47" s="2" t="s">
        <v>69</v>
      </c>
      <c r="K47" s="1">
        <f>Tabelle5[[#This Row],[Menge kg Nges]]/1000</f>
        <v>4.5966800000000001</v>
      </c>
      <c r="L47" s="1">
        <f>Tabelle5[[#This Row],[Menge kg P2O5]]/1000</f>
        <v>1.8150600000000001</v>
      </c>
      <c r="M47" s="1">
        <f>Tabelle5[[#This Row],[Menge t Nges]]/Tabelle5[[#This Row],[Anzahl Lieferscheine]]</f>
        <v>0.28729250000000001</v>
      </c>
      <c r="N47" s="1">
        <f>Tabelle5[[#This Row],[Menge t P2O5]]/Tabelle5[[#This Row],[Anzahl Lieferscheine]]</f>
        <v>0.11344125000000001</v>
      </c>
    </row>
    <row r="48" spans="1:14" x14ac:dyDescent="0.2">
      <c r="A48" s="2" t="s">
        <v>29</v>
      </c>
      <c r="B48" s="2" t="s">
        <v>29</v>
      </c>
      <c r="C48" s="2" t="s">
        <v>6</v>
      </c>
      <c r="D48" s="2" t="s">
        <v>7</v>
      </c>
      <c r="E48" s="2" t="s">
        <v>11</v>
      </c>
      <c r="F48" s="2" t="s">
        <v>61</v>
      </c>
      <c r="G48" s="1">
        <v>5994.32</v>
      </c>
      <c r="H48" s="1">
        <v>2741.9599999999996</v>
      </c>
      <c r="I48" s="4">
        <v>35</v>
      </c>
      <c r="J48" s="2" t="s">
        <v>69</v>
      </c>
      <c r="K48" s="1">
        <f>Tabelle5[[#This Row],[Menge kg Nges]]/1000</f>
        <v>5.9943200000000001</v>
      </c>
      <c r="L48" s="1">
        <f>Tabelle5[[#This Row],[Menge kg P2O5]]/1000</f>
        <v>2.7419599999999997</v>
      </c>
      <c r="M48" s="1">
        <f>Tabelle5[[#This Row],[Menge t Nges]]/Tabelle5[[#This Row],[Anzahl Lieferscheine]]</f>
        <v>0.1712662857142857</v>
      </c>
      <c r="N48" s="1">
        <f>Tabelle5[[#This Row],[Menge t P2O5]]/Tabelle5[[#This Row],[Anzahl Lieferscheine]]</f>
        <v>7.8341714285714278E-2</v>
      </c>
    </row>
    <row r="49" spans="1:14" x14ac:dyDescent="0.2">
      <c r="A49" s="2" t="s">
        <v>29</v>
      </c>
      <c r="B49" s="2" t="s">
        <v>29</v>
      </c>
      <c r="C49" s="2" t="s">
        <v>6</v>
      </c>
      <c r="D49" s="2" t="s">
        <v>7</v>
      </c>
      <c r="E49" s="2" t="s">
        <v>12</v>
      </c>
      <c r="F49" s="2" t="s">
        <v>61</v>
      </c>
      <c r="G49" s="1">
        <v>31337.91</v>
      </c>
      <c r="H49" s="1">
        <v>12378.789999999994</v>
      </c>
      <c r="I49" s="4">
        <v>89</v>
      </c>
      <c r="J49" s="2" t="s">
        <v>69</v>
      </c>
      <c r="K49" s="1">
        <f>Tabelle5[[#This Row],[Menge kg Nges]]/1000</f>
        <v>31.337910000000001</v>
      </c>
      <c r="L49" s="1">
        <f>Tabelle5[[#This Row],[Menge kg P2O5]]/1000</f>
        <v>12.378789999999993</v>
      </c>
      <c r="M49" s="1">
        <f>Tabelle5[[#This Row],[Menge t Nges]]/Tabelle5[[#This Row],[Anzahl Lieferscheine]]</f>
        <v>0.35211134831460678</v>
      </c>
      <c r="N49" s="1">
        <f>Tabelle5[[#This Row],[Menge t P2O5]]/Tabelle5[[#This Row],[Anzahl Lieferscheine]]</f>
        <v>0.13908752808988756</v>
      </c>
    </row>
    <row r="50" spans="1:14" x14ac:dyDescent="0.2">
      <c r="A50" s="2" t="s">
        <v>29</v>
      </c>
      <c r="B50" s="2" t="s">
        <v>29</v>
      </c>
      <c r="C50" s="2" t="s">
        <v>6</v>
      </c>
      <c r="D50" s="2" t="s">
        <v>7</v>
      </c>
      <c r="E50" s="2" t="s">
        <v>13</v>
      </c>
      <c r="F50" s="2" t="s">
        <v>61</v>
      </c>
      <c r="G50" s="1">
        <v>3748.5</v>
      </c>
      <c r="H50" s="1">
        <v>1985.35</v>
      </c>
      <c r="I50" s="4">
        <v>12</v>
      </c>
      <c r="J50" s="2" t="s">
        <v>69</v>
      </c>
      <c r="K50" s="1">
        <f>Tabelle5[[#This Row],[Menge kg Nges]]/1000</f>
        <v>3.7484999999999999</v>
      </c>
      <c r="L50" s="1">
        <f>Tabelle5[[#This Row],[Menge kg P2O5]]/1000</f>
        <v>1.9853499999999999</v>
      </c>
      <c r="M50" s="1">
        <f>Tabelle5[[#This Row],[Menge t Nges]]/Tabelle5[[#This Row],[Anzahl Lieferscheine]]</f>
        <v>0.31237500000000001</v>
      </c>
      <c r="N50" s="1">
        <f>Tabelle5[[#This Row],[Menge t P2O5]]/Tabelle5[[#This Row],[Anzahl Lieferscheine]]</f>
        <v>0.16544583333333332</v>
      </c>
    </row>
    <row r="51" spans="1:14" x14ac:dyDescent="0.2">
      <c r="A51" s="2" t="s">
        <v>29</v>
      </c>
      <c r="B51" s="2" t="s">
        <v>29</v>
      </c>
      <c r="C51" s="2" t="s">
        <v>6</v>
      </c>
      <c r="D51" s="2" t="s">
        <v>7</v>
      </c>
      <c r="E51" s="2" t="s">
        <v>14</v>
      </c>
      <c r="F51" s="2" t="s">
        <v>61</v>
      </c>
      <c r="G51" s="1">
        <v>9071.4</v>
      </c>
      <c r="H51" s="1">
        <v>4175.8</v>
      </c>
      <c r="I51" s="4">
        <v>26</v>
      </c>
      <c r="J51" s="2" t="s">
        <v>69</v>
      </c>
      <c r="K51" s="1">
        <f>Tabelle5[[#This Row],[Menge kg Nges]]/1000</f>
        <v>9.0713999999999988</v>
      </c>
      <c r="L51" s="1">
        <f>Tabelle5[[#This Row],[Menge kg P2O5]]/1000</f>
        <v>4.1758000000000006</v>
      </c>
      <c r="M51" s="1">
        <f>Tabelle5[[#This Row],[Menge t Nges]]/Tabelle5[[#This Row],[Anzahl Lieferscheine]]</f>
        <v>0.34889999999999993</v>
      </c>
      <c r="N51" s="1">
        <f>Tabelle5[[#This Row],[Menge t P2O5]]/Tabelle5[[#This Row],[Anzahl Lieferscheine]]</f>
        <v>0.16060769230769234</v>
      </c>
    </row>
    <row r="52" spans="1:14" x14ac:dyDescent="0.2">
      <c r="A52" s="2" t="s">
        <v>29</v>
      </c>
      <c r="B52" s="2" t="s">
        <v>29</v>
      </c>
      <c r="C52" s="2" t="s">
        <v>6</v>
      </c>
      <c r="D52" s="2" t="s">
        <v>15</v>
      </c>
      <c r="E52" s="2" t="s">
        <v>17</v>
      </c>
      <c r="F52" s="2" t="s">
        <v>61</v>
      </c>
      <c r="G52" s="1">
        <v>318</v>
      </c>
      <c r="H52" s="1">
        <v>138</v>
      </c>
      <c r="I52" s="4">
        <v>1</v>
      </c>
      <c r="J52" s="2" t="s">
        <v>69</v>
      </c>
      <c r="K52" s="1">
        <f>Tabelle5[[#This Row],[Menge kg Nges]]/1000</f>
        <v>0.318</v>
      </c>
      <c r="L52" s="1">
        <f>Tabelle5[[#This Row],[Menge kg P2O5]]/1000</f>
        <v>0.13800000000000001</v>
      </c>
      <c r="M52" s="1">
        <f>Tabelle5[[#This Row],[Menge t Nges]]/Tabelle5[[#This Row],[Anzahl Lieferscheine]]</f>
        <v>0.318</v>
      </c>
      <c r="N52" s="1">
        <f>Tabelle5[[#This Row],[Menge t P2O5]]/Tabelle5[[#This Row],[Anzahl Lieferscheine]]</f>
        <v>0.13800000000000001</v>
      </c>
    </row>
    <row r="53" spans="1:14" x14ac:dyDescent="0.2">
      <c r="A53" s="2" t="s">
        <v>29</v>
      </c>
      <c r="B53" s="2" t="s">
        <v>29</v>
      </c>
      <c r="C53" s="2" t="s">
        <v>6</v>
      </c>
      <c r="D53" s="2" t="s">
        <v>15</v>
      </c>
      <c r="E53" s="2" t="s">
        <v>20</v>
      </c>
      <c r="F53" s="2" t="s">
        <v>61</v>
      </c>
      <c r="G53" s="1">
        <v>1546.96</v>
      </c>
      <c r="H53" s="1">
        <v>896</v>
      </c>
      <c r="I53" s="4">
        <v>10</v>
      </c>
      <c r="J53" s="2" t="s">
        <v>69</v>
      </c>
      <c r="K53" s="1">
        <f>Tabelle5[[#This Row],[Menge kg Nges]]/1000</f>
        <v>1.5469600000000001</v>
      </c>
      <c r="L53" s="1">
        <f>Tabelle5[[#This Row],[Menge kg P2O5]]/1000</f>
        <v>0.89600000000000002</v>
      </c>
      <c r="M53" s="1">
        <f>Tabelle5[[#This Row],[Menge t Nges]]/Tabelle5[[#This Row],[Anzahl Lieferscheine]]</f>
        <v>0.154696</v>
      </c>
      <c r="N53" s="1">
        <f>Tabelle5[[#This Row],[Menge t P2O5]]/Tabelle5[[#This Row],[Anzahl Lieferscheine]]</f>
        <v>8.9599999999999999E-2</v>
      </c>
    </row>
    <row r="54" spans="1:14" x14ac:dyDescent="0.2">
      <c r="A54" s="2" t="s">
        <v>29</v>
      </c>
      <c r="B54" s="2" t="s">
        <v>29</v>
      </c>
      <c r="C54" s="2" t="s">
        <v>6</v>
      </c>
      <c r="D54" s="2" t="s">
        <v>15</v>
      </c>
      <c r="E54" s="2" t="s">
        <v>21</v>
      </c>
      <c r="F54" s="2" t="s">
        <v>61</v>
      </c>
      <c r="G54" s="1">
        <v>7284.0000000000018</v>
      </c>
      <c r="H54" s="1">
        <v>4004.6800000000003</v>
      </c>
      <c r="I54" s="4">
        <v>26</v>
      </c>
      <c r="J54" s="2" t="s">
        <v>69</v>
      </c>
      <c r="K54" s="1">
        <f>Tabelle5[[#This Row],[Menge kg Nges]]/1000</f>
        <v>7.2840000000000016</v>
      </c>
      <c r="L54" s="1">
        <f>Tabelle5[[#This Row],[Menge kg P2O5]]/1000</f>
        <v>4.0046800000000005</v>
      </c>
      <c r="M54" s="1">
        <f>Tabelle5[[#This Row],[Menge t Nges]]/Tabelle5[[#This Row],[Anzahl Lieferscheine]]</f>
        <v>0.2801538461538462</v>
      </c>
      <c r="N54" s="1">
        <f>Tabelle5[[#This Row],[Menge t P2O5]]/Tabelle5[[#This Row],[Anzahl Lieferscheine]]</f>
        <v>0.15402615384615387</v>
      </c>
    </row>
    <row r="55" spans="1:14" x14ac:dyDescent="0.2">
      <c r="A55" s="2" t="s">
        <v>29</v>
      </c>
      <c r="B55" s="2" t="s">
        <v>29</v>
      </c>
      <c r="C55" s="2" t="s">
        <v>6</v>
      </c>
      <c r="D55" s="2" t="s">
        <v>15</v>
      </c>
      <c r="E55" s="2" t="s">
        <v>9</v>
      </c>
      <c r="F55" s="2" t="s">
        <v>61</v>
      </c>
      <c r="G55" s="1">
        <v>2912.0199999999995</v>
      </c>
      <c r="H55" s="1">
        <v>1702.3500000000001</v>
      </c>
      <c r="I55" s="4">
        <v>8</v>
      </c>
      <c r="J55" s="2" t="s">
        <v>69</v>
      </c>
      <c r="K55" s="1">
        <f>Tabelle5[[#This Row],[Menge kg Nges]]/1000</f>
        <v>2.9120199999999996</v>
      </c>
      <c r="L55" s="1">
        <f>Tabelle5[[#This Row],[Menge kg P2O5]]/1000</f>
        <v>1.70235</v>
      </c>
      <c r="M55" s="1">
        <f>Tabelle5[[#This Row],[Menge t Nges]]/Tabelle5[[#This Row],[Anzahl Lieferscheine]]</f>
        <v>0.36400249999999995</v>
      </c>
      <c r="N55" s="1">
        <f>Tabelle5[[#This Row],[Menge t P2O5]]/Tabelle5[[#This Row],[Anzahl Lieferscheine]]</f>
        <v>0.21279375</v>
      </c>
    </row>
    <row r="56" spans="1:14" x14ac:dyDescent="0.2">
      <c r="A56" s="2" t="s">
        <v>29</v>
      </c>
      <c r="B56" s="2" t="s">
        <v>29</v>
      </c>
      <c r="C56" s="2" t="s">
        <v>6</v>
      </c>
      <c r="D56" s="2" t="s">
        <v>15</v>
      </c>
      <c r="E56" s="2" t="s">
        <v>10</v>
      </c>
      <c r="F56" s="2" t="s">
        <v>61</v>
      </c>
      <c r="G56" s="1">
        <v>382.06</v>
      </c>
      <c r="H56" s="1">
        <v>152.45999999999998</v>
      </c>
      <c r="I56" s="4">
        <v>2</v>
      </c>
      <c r="J56" s="2" t="s">
        <v>69</v>
      </c>
      <c r="K56" s="1">
        <f>Tabelle5[[#This Row],[Menge kg Nges]]/1000</f>
        <v>0.38206000000000001</v>
      </c>
      <c r="L56" s="1">
        <f>Tabelle5[[#This Row],[Menge kg P2O5]]/1000</f>
        <v>0.15245999999999998</v>
      </c>
      <c r="M56" s="1">
        <f>Tabelle5[[#This Row],[Menge t Nges]]/Tabelle5[[#This Row],[Anzahl Lieferscheine]]</f>
        <v>0.19103000000000001</v>
      </c>
      <c r="N56" s="1">
        <f>Tabelle5[[#This Row],[Menge t P2O5]]/Tabelle5[[#This Row],[Anzahl Lieferscheine]]</f>
        <v>7.6229999999999992E-2</v>
      </c>
    </row>
    <row r="57" spans="1:14" x14ac:dyDescent="0.2">
      <c r="A57" s="2" t="s">
        <v>29</v>
      </c>
      <c r="B57" s="2" t="s">
        <v>29</v>
      </c>
      <c r="C57" s="2" t="s">
        <v>6</v>
      </c>
      <c r="D57" s="2" t="s">
        <v>15</v>
      </c>
      <c r="E57" s="2" t="s">
        <v>13</v>
      </c>
      <c r="F57" s="2" t="s">
        <v>61</v>
      </c>
      <c r="G57" s="1">
        <v>229.32</v>
      </c>
      <c r="H57" s="1">
        <v>205.8</v>
      </c>
      <c r="I57" s="4">
        <v>1</v>
      </c>
      <c r="J57" s="2" t="s">
        <v>69</v>
      </c>
      <c r="K57" s="1">
        <f>Tabelle5[[#This Row],[Menge kg Nges]]/1000</f>
        <v>0.22932</v>
      </c>
      <c r="L57" s="1">
        <f>Tabelle5[[#This Row],[Menge kg P2O5]]/1000</f>
        <v>0.20580000000000001</v>
      </c>
      <c r="M57" s="1">
        <f>Tabelle5[[#This Row],[Menge t Nges]]/Tabelle5[[#This Row],[Anzahl Lieferscheine]]</f>
        <v>0.22932</v>
      </c>
      <c r="N57" s="1">
        <f>Tabelle5[[#This Row],[Menge t P2O5]]/Tabelle5[[#This Row],[Anzahl Lieferscheine]]</f>
        <v>0.20580000000000001</v>
      </c>
    </row>
    <row r="58" spans="1:14" x14ac:dyDescent="0.2">
      <c r="A58" s="2" t="s">
        <v>29</v>
      </c>
      <c r="B58" s="2" t="s">
        <v>29</v>
      </c>
      <c r="C58" s="2" t="s">
        <v>6</v>
      </c>
      <c r="D58" s="2" t="s">
        <v>15</v>
      </c>
      <c r="E58" s="2" t="s">
        <v>31</v>
      </c>
      <c r="F58" s="2" t="s">
        <v>61</v>
      </c>
      <c r="G58" s="1">
        <v>1440</v>
      </c>
      <c r="H58" s="1">
        <v>594</v>
      </c>
      <c r="I58" s="4">
        <v>2</v>
      </c>
      <c r="J58" s="2" t="s">
        <v>69</v>
      </c>
      <c r="K58" s="1">
        <f>Tabelle5[[#This Row],[Menge kg Nges]]/1000</f>
        <v>1.44</v>
      </c>
      <c r="L58" s="1">
        <f>Tabelle5[[#This Row],[Menge kg P2O5]]/1000</f>
        <v>0.59399999999999997</v>
      </c>
      <c r="M58" s="1">
        <f>Tabelle5[[#This Row],[Menge t Nges]]/Tabelle5[[#This Row],[Anzahl Lieferscheine]]</f>
        <v>0.72</v>
      </c>
      <c r="N58" s="1">
        <f>Tabelle5[[#This Row],[Menge t P2O5]]/Tabelle5[[#This Row],[Anzahl Lieferscheine]]</f>
        <v>0.29699999999999999</v>
      </c>
    </row>
    <row r="59" spans="1:14" x14ac:dyDescent="0.2">
      <c r="A59" s="2" t="s">
        <v>29</v>
      </c>
      <c r="B59" s="2" t="s">
        <v>29</v>
      </c>
      <c r="C59" s="2" t="s">
        <v>25</v>
      </c>
      <c r="D59" s="2" t="s">
        <v>25</v>
      </c>
      <c r="E59" s="2" t="s">
        <v>26</v>
      </c>
      <c r="F59" s="2" t="s">
        <v>61</v>
      </c>
      <c r="G59" s="1">
        <v>78710.45</v>
      </c>
      <c r="H59" s="1">
        <v>39099.949999999975</v>
      </c>
      <c r="I59" s="4">
        <v>172</v>
      </c>
      <c r="J59" s="2" t="s">
        <v>69</v>
      </c>
      <c r="K59" s="1">
        <f>Tabelle5[[#This Row],[Menge kg Nges]]/1000</f>
        <v>78.710449999999994</v>
      </c>
      <c r="L59" s="1">
        <f>Tabelle5[[#This Row],[Menge kg P2O5]]/1000</f>
        <v>39.099949999999978</v>
      </c>
      <c r="M59" s="1">
        <f>Tabelle5[[#This Row],[Menge t Nges]]/Tabelle5[[#This Row],[Anzahl Lieferscheine]]</f>
        <v>0.45761889534883715</v>
      </c>
      <c r="N59" s="1">
        <f>Tabelle5[[#This Row],[Menge t P2O5]]/Tabelle5[[#This Row],[Anzahl Lieferscheine]]</f>
        <v>0.22732529069767429</v>
      </c>
    </row>
    <row r="60" spans="1:14" x14ac:dyDescent="0.2">
      <c r="A60" s="2" t="s">
        <v>29</v>
      </c>
      <c r="B60" s="2" t="s">
        <v>32</v>
      </c>
      <c r="C60" s="2" t="s">
        <v>6</v>
      </c>
      <c r="D60" s="2" t="s">
        <v>7</v>
      </c>
      <c r="E60" s="2" t="s">
        <v>9</v>
      </c>
      <c r="F60" s="2" t="s">
        <v>61</v>
      </c>
      <c r="G60" s="1">
        <v>2070</v>
      </c>
      <c r="H60" s="1">
        <v>910.8</v>
      </c>
      <c r="I60" s="4">
        <v>6</v>
      </c>
      <c r="J60" s="2" t="s">
        <v>69</v>
      </c>
      <c r="K60" s="1">
        <f>Tabelle5[[#This Row],[Menge kg Nges]]/1000</f>
        <v>2.0699999999999998</v>
      </c>
      <c r="L60" s="1">
        <f>Tabelle5[[#This Row],[Menge kg P2O5]]/1000</f>
        <v>0.91079999999999994</v>
      </c>
      <c r="M60" s="1">
        <f>Tabelle5[[#This Row],[Menge t Nges]]/Tabelle5[[#This Row],[Anzahl Lieferscheine]]</f>
        <v>0.34499999999999997</v>
      </c>
      <c r="N60" s="1">
        <f>Tabelle5[[#This Row],[Menge t P2O5]]/Tabelle5[[#This Row],[Anzahl Lieferscheine]]</f>
        <v>0.15179999999999999</v>
      </c>
    </row>
    <row r="61" spans="1:14" x14ac:dyDescent="0.2">
      <c r="A61" s="2" t="s">
        <v>29</v>
      </c>
      <c r="B61" s="2" t="s">
        <v>32</v>
      </c>
      <c r="C61" s="2" t="s">
        <v>6</v>
      </c>
      <c r="D61" s="2" t="s">
        <v>7</v>
      </c>
      <c r="E61" s="2" t="s">
        <v>11</v>
      </c>
      <c r="F61" s="2" t="s">
        <v>61</v>
      </c>
      <c r="G61" s="1">
        <v>175.2</v>
      </c>
      <c r="H61" s="1">
        <v>72</v>
      </c>
      <c r="I61" s="4">
        <v>1</v>
      </c>
      <c r="J61" s="2" t="s">
        <v>69</v>
      </c>
      <c r="K61" s="1">
        <f>Tabelle5[[#This Row],[Menge kg Nges]]/1000</f>
        <v>0.17519999999999999</v>
      </c>
      <c r="L61" s="1">
        <f>Tabelle5[[#This Row],[Menge kg P2O5]]/1000</f>
        <v>7.1999999999999995E-2</v>
      </c>
      <c r="M61" s="1">
        <f>Tabelle5[[#This Row],[Menge t Nges]]/Tabelle5[[#This Row],[Anzahl Lieferscheine]]</f>
        <v>0.17519999999999999</v>
      </c>
      <c r="N61" s="1">
        <f>Tabelle5[[#This Row],[Menge t P2O5]]/Tabelle5[[#This Row],[Anzahl Lieferscheine]]</f>
        <v>7.1999999999999995E-2</v>
      </c>
    </row>
    <row r="62" spans="1:14" x14ac:dyDescent="0.2">
      <c r="A62" s="2" t="s">
        <v>29</v>
      </c>
      <c r="B62" s="2" t="s">
        <v>32</v>
      </c>
      <c r="C62" s="2" t="s">
        <v>6</v>
      </c>
      <c r="D62" s="2" t="s">
        <v>7</v>
      </c>
      <c r="E62" s="2" t="s">
        <v>12</v>
      </c>
      <c r="F62" s="2" t="s">
        <v>61</v>
      </c>
      <c r="G62" s="1">
        <v>667.5</v>
      </c>
      <c r="H62" s="1">
        <v>252</v>
      </c>
      <c r="I62" s="4">
        <v>3</v>
      </c>
      <c r="J62" s="2" t="s">
        <v>69</v>
      </c>
      <c r="K62" s="1">
        <f>Tabelle5[[#This Row],[Menge kg Nges]]/1000</f>
        <v>0.66749999999999998</v>
      </c>
      <c r="L62" s="1">
        <f>Tabelle5[[#This Row],[Menge kg P2O5]]/1000</f>
        <v>0.252</v>
      </c>
      <c r="M62" s="1">
        <f>Tabelle5[[#This Row],[Menge t Nges]]/Tabelle5[[#This Row],[Anzahl Lieferscheine]]</f>
        <v>0.2225</v>
      </c>
      <c r="N62" s="1">
        <f>Tabelle5[[#This Row],[Menge t P2O5]]/Tabelle5[[#This Row],[Anzahl Lieferscheine]]</f>
        <v>8.4000000000000005E-2</v>
      </c>
    </row>
    <row r="63" spans="1:14" x14ac:dyDescent="0.2">
      <c r="A63" s="2" t="s">
        <v>29</v>
      </c>
      <c r="B63" s="2" t="s">
        <v>32</v>
      </c>
      <c r="C63" s="2" t="s">
        <v>6</v>
      </c>
      <c r="D63" s="2" t="s">
        <v>7</v>
      </c>
      <c r="E63" s="2" t="s">
        <v>14</v>
      </c>
      <c r="F63" s="2" t="s">
        <v>61</v>
      </c>
      <c r="G63" s="1">
        <v>252</v>
      </c>
      <c r="H63" s="1">
        <v>147</v>
      </c>
      <c r="I63" s="4">
        <v>2</v>
      </c>
      <c r="J63" s="2" t="s">
        <v>69</v>
      </c>
      <c r="K63" s="1">
        <f>Tabelle5[[#This Row],[Menge kg Nges]]/1000</f>
        <v>0.252</v>
      </c>
      <c r="L63" s="1">
        <f>Tabelle5[[#This Row],[Menge kg P2O5]]/1000</f>
        <v>0.14699999999999999</v>
      </c>
      <c r="M63" s="1">
        <f>Tabelle5[[#This Row],[Menge t Nges]]/Tabelle5[[#This Row],[Anzahl Lieferscheine]]</f>
        <v>0.126</v>
      </c>
      <c r="N63" s="1">
        <f>Tabelle5[[#This Row],[Menge t P2O5]]/Tabelle5[[#This Row],[Anzahl Lieferscheine]]</f>
        <v>7.3499999999999996E-2</v>
      </c>
    </row>
    <row r="64" spans="1:14" x14ac:dyDescent="0.2">
      <c r="A64" s="2" t="s">
        <v>29</v>
      </c>
      <c r="B64" s="2" t="s">
        <v>32</v>
      </c>
      <c r="C64" s="2" t="s">
        <v>6</v>
      </c>
      <c r="D64" s="2" t="s">
        <v>15</v>
      </c>
      <c r="E64" s="2" t="s">
        <v>20</v>
      </c>
      <c r="F64" s="2" t="s">
        <v>61</v>
      </c>
      <c r="G64" s="1">
        <v>84.48</v>
      </c>
      <c r="H64" s="1">
        <v>48</v>
      </c>
      <c r="I64" s="4">
        <v>2</v>
      </c>
      <c r="J64" s="2" t="s">
        <v>69</v>
      </c>
      <c r="K64" s="1">
        <f>Tabelle5[[#This Row],[Menge kg Nges]]/1000</f>
        <v>8.448E-2</v>
      </c>
      <c r="L64" s="1">
        <f>Tabelle5[[#This Row],[Menge kg P2O5]]/1000</f>
        <v>4.8000000000000001E-2</v>
      </c>
      <c r="M64" s="1">
        <f>Tabelle5[[#This Row],[Menge t Nges]]/Tabelle5[[#This Row],[Anzahl Lieferscheine]]</f>
        <v>4.224E-2</v>
      </c>
      <c r="N64" s="1">
        <f>Tabelle5[[#This Row],[Menge t P2O5]]/Tabelle5[[#This Row],[Anzahl Lieferscheine]]</f>
        <v>2.4E-2</v>
      </c>
    </row>
    <row r="65" spans="1:14" x14ac:dyDescent="0.2">
      <c r="A65" s="2" t="s">
        <v>29</v>
      </c>
      <c r="B65" s="2" t="s">
        <v>32</v>
      </c>
      <c r="C65" s="2" t="s">
        <v>25</v>
      </c>
      <c r="D65" s="2" t="s">
        <v>25</v>
      </c>
      <c r="E65" s="2" t="s">
        <v>26</v>
      </c>
      <c r="F65" s="2" t="s">
        <v>61</v>
      </c>
      <c r="G65" s="1">
        <v>5143.5999999999995</v>
      </c>
      <c r="H65" s="1">
        <v>2338</v>
      </c>
      <c r="I65" s="4">
        <v>12</v>
      </c>
      <c r="J65" s="2" t="s">
        <v>69</v>
      </c>
      <c r="K65" s="1">
        <f>Tabelle5[[#This Row],[Menge kg Nges]]/1000</f>
        <v>5.1435999999999993</v>
      </c>
      <c r="L65" s="1">
        <f>Tabelle5[[#This Row],[Menge kg P2O5]]/1000</f>
        <v>2.3380000000000001</v>
      </c>
      <c r="M65" s="1">
        <f>Tabelle5[[#This Row],[Menge t Nges]]/Tabelle5[[#This Row],[Anzahl Lieferscheine]]</f>
        <v>0.42863333333333326</v>
      </c>
      <c r="N65" s="1">
        <f>Tabelle5[[#This Row],[Menge t P2O5]]/Tabelle5[[#This Row],[Anzahl Lieferscheine]]</f>
        <v>0.19483333333333333</v>
      </c>
    </row>
    <row r="66" spans="1:14" x14ac:dyDescent="0.2">
      <c r="A66" s="2" t="s">
        <v>29</v>
      </c>
      <c r="B66" s="2" t="s">
        <v>27</v>
      </c>
      <c r="C66" s="2" t="s">
        <v>6</v>
      </c>
      <c r="D66" s="2" t="s">
        <v>7</v>
      </c>
      <c r="E66" s="2" t="s">
        <v>9</v>
      </c>
      <c r="F66" s="2" t="s">
        <v>61</v>
      </c>
      <c r="G66" s="1">
        <v>4048.9</v>
      </c>
      <c r="H66" s="1">
        <v>1697.8200000000002</v>
      </c>
      <c r="I66" s="4">
        <v>15</v>
      </c>
      <c r="J66" s="2" t="s">
        <v>69</v>
      </c>
      <c r="K66" s="1">
        <f>Tabelle5[[#This Row],[Menge kg Nges]]/1000</f>
        <v>4.0488999999999997</v>
      </c>
      <c r="L66" s="1">
        <f>Tabelle5[[#This Row],[Menge kg P2O5]]/1000</f>
        <v>1.6978200000000001</v>
      </c>
      <c r="M66" s="1">
        <f>Tabelle5[[#This Row],[Menge t Nges]]/Tabelle5[[#This Row],[Anzahl Lieferscheine]]</f>
        <v>0.26992666666666665</v>
      </c>
      <c r="N66" s="1">
        <f>Tabelle5[[#This Row],[Menge t P2O5]]/Tabelle5[[#This Row],[Anzahl Lieferscheine]]</f>
        <v>0.11318800000000001</v>
      </c>
    </row>
    <row r="67" spans="1:14" x14ac:dyDescent="0.2">
      <c r="A67" s="2" t="s">
        <v>29</v>
      </c>
      <c r="B67" s="2" t="s">
        <v>27</v>
      </c>
      <c r="C67" s="2" t="s">
        <v>6</v>
      </c>
      <c r="D67" s="2" t="s">
        <v>7</v>
      </c>
      <c r="E67" s="2" t="s">
        <v>12</v>
      </c>
      <c r="F67" s="2" t="s">
        <v>61</v>
      </c>
      <c r="G67" s="1">
        <v>6455.8700000000008</v>
      </c>
      <c r="H67" s="1">
        <v>3491.35</v>
      </c>
      <c r="I67" s="4">
        <v>4</v>
      </c>
      <c r="J67" s="2" t="s">
        <v>69</v>
      </c>
      <c r="K67" s="1">
        <f>Tabelle5[[#This Row],[Menge kg Nges]]/1000</f>
        <v>6.4558700000000009</v>
      </c>
      <c r="L67" s="1">
        <f>Tabelle5[[#This Row],[Menge kg P2O5]]/1000</f>
        <v>3.4913499999999997</v>
      </c>
      <c r="M67" s="1">
        <f>Tabelle5[[#This Row],[Menge t Nges]]/Tabelle5[[#This Row],[Anzahl Lieferscheine]]</f>
        <v>1.6139675000000002</v>
      </c>
      <c r="N67" s="1">
        <f>Tabelle5[[#This Row],[Menge t P2O5]]/Tabelle5[[#This Row],[Anzahl Lieferscheine]]</f>
        <v>0.87283749999999993</v>
      </c>
    </row>
    <row r="68" spans="1:14" x14ac:dyDescent="0.2">
      <c r="A68" s="2" t="s">
        <v>29</v>
      </c>
      <c r="B68" s="2" t="s">
        <v>27</v>
      </c>
      <c r="C68" s="2" t="s">
        <v>6</v>
      </c>
      <c r="D68" s="2" t="s">
        <v>7</v>
      </c>
      <c r="E68" s="2" t="s">
        <v>13</v>
      </c>
      <c r="F68" s="2" t="s">
        <v>61</v>
      </c>
      <c r="G68" s="1">
        <v>10727.900000000003</v>
      </c>
      <c r="H68" s="1">
        <v>6334.2000000000016</v>
      </c>
      <c r="I68" s="4">
        <v>47</v>
      </c>
      <c r="J68" s="2" t="s">
        <v>69</v>
      </c>
      <c r="K68" s="1">
        <f>Tabelle5[[#This Row],[Menge kg Nges]]/1000</f>
        <v>10.727900000000004</v>
      </c>
      <c r="L68" s="1">
        <f>Tabelle5[[#This Row],[Menge kg P2O5]]/1000</f>
        <v>6.3342000000000018</v>
      </c>
      <c r="M68" s="1">
        <f>Tabelle5[[#This Row],[Menge t Nges]]/Tabelle5[[#This Row],[Anzahl Lieferscheine]]</f>
        <v>0.22825319148936177</v>
      </c>
      <c r="N68" s="1">
        <f>Tabelle5[[#This Row],[Menge t P2O5]]/Tabelle5[[#This Row],[Anzahl Lieferscheine]]</f>
        <v>0.13477021276595749</v>
      </c>
    </row>
    <row r="69" spans="1:14" x14ac:dyDescent="0.2">
      <c r="A69" s="2" t="s">
        <v>29</v>
      </c>
      <c r="B69" s="2" t="s">
        <v>27</v>
      </c>
      <c r="C69" s="2" t="s">
        <v>6</v>
      </c>
      <c r="D69" s="2" t="s">
        <v>7</v>
      </c>
      <c r="E69" s="2" t="s">
        <v>14</v>
      </c>
      <c r="F69" s="2" t="s">
        <v>61</v>
      </c>
      <c r="G69" s="1">
        <v>316.5</v>
      </c>
      <c r="H69" s="1">
        <v>128.25</v>
      </c>
      <c r="I69" s="4">
        <v>1</v>
      </c>
      <c r="J69" s="2" t="s">
        <v>69</v>
      </c>
      <c r="K69" s="1">
        <f>Tabelle5[[#This Row],[Menge kg Nges]]/1000</f>
        <v>0.3165</v>
      </c>
      <c r="L69" s="1">
        <f>Tabelle5[[#This Row],[Menge kg P2O5]]/1000</f>
        <v>0.12825</v>
      </c>
      <c r="M69" s="1">
        <f>Tabelle5[[#This Row],[Menge t Nges]]/Tabelle5[[#This Row],[Anzahl Lieferscheine]]</f>
        <v>0.3165</v>
      </c>
      <c r="N69" s="1">
        <f>Tabelle5[[#This Row],[Menge t P2O5]]/Tabelle5[[#This Row],[Anzahl Lieferscheine]]</f>
        <v>0.12825</v>
      </c>
    </row>
    <row r="70" spans="1:14" x14ac:dyDescent="0.2">
      <c r="A70" s="2" t="s">
        <v>29</v>
      </c>
      <c r="B70" s="2" t="s">
        <v>27</v>
      </c>
      <c r="C70" s="2" t="s">
        <v>6</v>
      </c>
      <c r="D70" s="2" t="s">
        <v>15</v>
      </c>
      <c r="E70" s="2" t="s">
        <v>20</v>
      </c>
      <c r="F70" s="2" t="s">
        <v>61</v>
      </c>
      <c r="G70" s="1">
        <v>800.8</v>
      </c>
      <c r="H70" s="1">
        <v>455</v>
      </c>
      <c r="I70" s="4">
        <v>9</v>
      </c>
      <c r="J70" s="2" t="s">
        <v>69</v>
      </c>
      <c r="K70" s="1">
        <f>Tabelle5[[#This Row],[Menge kg Nges]]/1000</f>
        <v>0.80079999999999996</v>
      </c>
      <c r="L70" s="1">
        <f>Tabelle5[[#This Row],[Menge kg P2O5]]/1000</f>
        <v>0.45500000000000002</v>
      </c>
      <c r="M70" s="1">
        <f>Tabelle5[[#This Row],[Menge t Nges]]/Tabelle5[[#This Row],[Anzahl Lieferscheine]]</f>
        <v>8.8977777777777767E-2</v>
      </c>
      <c r="N70" s="1">
        <f>Tabelle5[[#This Row],[Menge t P2O5]]/Tabelle5[[#This Row],[Anzahl Lieferscheine]]</f>
        <v>5.0555555555555555E-2</v>
      </c>
    </row>
    <row r="71" spans="1:14" x14ac:dyDescent="0.2">
      <c r="A71" s="2" t="s">
        <v>29</v>
      </c>
      <c r="B71" s="2" t="s">
        <v>27</v>
      </c>
      <c r="C71" s="2" t="s">
        <v>6</v>
      </c>
      <c r="D71" s="2" t="s">
        <v>15</v>
      </c>
      <c r="E71" s="2" t="s">
        <v>21</v>
      </c>
      <c r="F71" s="2" t="s">
        <v>61</v>
      </c>
      <c r="G71" s="1">
        <v>3441</v>
      </c>
      <c r="H71" s="1">
        <v>2077.5</v>
      </c>
      <c r="I71" s="4">
        <v>10</v>
      </c>
      <c r="J71" s="2" t="s">
        <v>69</v>
      </c>
      <c r="K71" s="1">
        <f>Tabelle5[[#This Row],[Menge kg Nges]]/1000</f>
        <v>3.4409999999999998</v>
      </c>
      <c r="L71" s="1">
        <f>Tabelle5[[#This Row],[Menge kg P2O5]]/1000</f>
        <v>2.0775000000000001</v>
      </c>
      <c r="M71" s="1">
        <f>Tabelle5[[#This Row],[Menge t Nges]]/Tabelle5[[#This Row],[Anzahl Lieferscheine]]</f>
        <v>0.34409999999999996</v>
      </c>
      <c r="N71" s="1">
        <f>Tabelle5[[#This Row],[Menge t P2O5]]/Tabelle5[[#This Row],[Anzahl Lieferscheine]]</f>
        <v>0.20775000000000002</v>
      </c>
    </row>
    <row r="72" spans="1:14" x14ac:dyDescent="0.2">
      <c r="A72" s="2" t="s">
        <v>29</v>
      </c>
      <c r="B72" s="2" t="s">
        <v>27</v>
      </c>
      <c r="C72" s="2" t="s">
        <v>6</v>
      </c>
      <c r="D72" s="2" t="s">
        <v>15</v>
      </c>
      <c r="E72" s="2" t="s">
        <v>9</v>
      </c>
      <c r="F72" s="2" t="s">
        <v>61</v>
      </c>
      <c r="G72" s="1">
        <v>590.94000000000005</v>
      </c>
      <c r="H72" s="1">
        <v>297.45</v>
      </c>
      <c r="I72" s="4">
        <v>3</v>
      </c>
      <c r="J72" s="2" t="s">
        <v>69</v>
      </c>
      <c r="K72" s="1">
        <f>Tabelle5[[#This Row],[Menge kg Nges]]/1000</f>
        <v>0.59094000000000002</v>
      </c>
      <c r="L72" s="1">
        <f>Tabelle5[[#This Row],[Menge kg P2O5]]/1000</f>
        <v>0.29744999999999999</v>
      </c>
      <c r="M72" s="1">
        <f>Tabelle5[[#This Row],[Menge t Nges]]/Tabelle5[[#This Row],[Anzahl Lieferscheine]]</f>
        <v>0.19698000000000002</v>
      </c>
      <c r="N72" s="1">
        <f>Tabelle5[[#This Row],[Menge t P2O5]]/Tabelle5[[#This Row],[Anzahl Lieferscheine]]</f>
        <v>9.9150000000000002E-2</v>
      </c>
    </row>
    <row r="73" spans="1:14" x14ac:dyDescent="0.2">
      <c r="A73" s="2" t="s">
        <v>29</v>
      </c>
      <c r="B73" s="2" t="s">
        <v>27</v>
      </c>
      <c r="C73" s="2" t="s">
        <v>25</v>
      </c>
      <c r="D73" s="2" t="s">
        <v>25</v>
      </c>
      <c r="E73" s="2" t="s">
        <v>26</v>
      </c>
      <c r="F73" s="2" t="s">
        <v>61</v>
      </c>
      <c r="G73" s="1">
        <v>21275.400000000005</v>
      </c>
      <c r="H73" s="1">
        <v>10439.940000000002</v>
      </c>
      <c r="I73" s="4">
        <v>33</v>
      </c>
      <c r="J73" s="2" t="s">
        <v>69</v>
      </c>
      <c r="K73" s="1">
        <f>Tabelle5[[#This Row],[Menge kg Nges]]/1000</f>
        <v>21.275400000000005</v>
      </c>
      <c r="L73" s="1">
        <f>Tabelle5[[#This Row],[Menge kg P2O5]]/1000</f>
        <v>10.439940000000002</v>
      </c>
      <c r="M73" s="1">
        <f>Tabelle5[[#This Row],[Menge t Nges]]/Tabelle5[[#This Row],[Anzahl Lieferscheine]]</f>
        <v>0.64470909090909101</v>
      </c>
      <c r="N73" s="1">
        <f>Tabelle5[[#This Row],[Menge t P2O5]]/Tabelle5[[#This Row],[Anzahl Lieferscheine]]</f>
        <v>0.31636181818181824</v>
      </c>
    </row>
    <row r="74" spans="1:14" x14ac:dyDescent="0.2">
      <c r="A74" s="2" t="s">
        <v>29</v>
      </c>
      <c r="B74" s="2" t="s">
        <v>33</v>
      </c>
      <c r="C74" s="2" t="s">
        <v>6</v>
      </c>
      <c r="D74" s="2" t="s">
        <v>7</v>
      </c>
      <c r="E74" s="2" t="s">
        <v>9</v>
      </c>
      <c r="F74" s="2" t="s">
        <v>61</v>
      </c>
      <c r="G74" s="1">
        <v>6232.3999999999987</v>
      </c>
      <c r="H74" s="1">
        <v>2943.4000000000005</v>
      </c>
      <c r="I74" s="4">
        <v>30</v>
      </c>
      <c r="J74" s="2" t="s">
        <v>69</v>
      </c>
      <c r="K74" s="1">
        <f>Tabelle5[[#This Row],[Menge kg Nges]]/1000</f>
        <v>6.2323999999999984</v>
      </c>
      <c r="L74" s="1">
        <f>Tabelle5[[#This Row],[Menge kg P2O5]]/1000</f>
        <v>2.9434000000000005</v>
      </c>
      <c r="M74" s="1">
        <f>Tabelle5[[#This Row],[Menge t Nges]]/Tabelle5[[#This Row],[Anzahl Lieferscheine]]</f>
        <v>0.20774666666666661</v>
      </c>
      <c r="N74" s="1">
        <f>Tabelle5[[#This Row],[Menge t P2O5]]/Tabelle5[[#This Row],[Anzahl Lieferscheine]]</f>
        <v>9.8113333333333344E-2</v>
      </c>
    </row>
    <row r="75" spans="1:14" x14ac:dyDescent="0.2">
      <c r="A75" s="2" t="s">
        <v>29</v>
      </c>
      <c r="B75" s="2" t="s">
        <v>33</v>
      </c>
      <c r="C75" s="2" t="s">
        <v>6</v>
      </c>
      <c r="D75" s="2" t="s">
        <v>7</v>
      </c>
      <c r="E75" s="2" t="s">
        <v>11</v>
      </c>
      <c r="F75" s="2" t="s">
        <v>61</v>
      </c>
      <c r="G75" s="1">
        <v>192</v>
      </c>
      <c r="H75" s="1">
        <v>105.6</v>
      </c>
      <c r="I75" s="4">
        <v>1</v>
      </c>
      <c r="J75" s="2" t="s">
        <v>69</v>
      </c>
      <c r="K75" s="1">
        <f>Tabelle5[[#This Row],[Menge kg Nges]]/1000</f>
        <v>0.192</v>
      </c>
      <c r="L75" s="1">
        <f>Tabelle5[[#This Row],[Menge kg P2O5]]/1000</f>
        <v>0.1056</v>
      </c>
      <c r="M75" s="1">
        <f>Tabelle5[[#This Row],[Menge t Nges]]/Tabelle5[[#This Row],[Anzahl Lieferscheine]]</f>
        <v>0.192</v>
      </c>
      <c r="N75" s="1">
        <f>Tabelle5[[#This Row],[Menge t P2O5]]/Tabelle5[[#This Row],[Anzahl Lieferscheine]]</f>
        <v>0.1056</v>
      </c>
    </row>
    <row r="76" spans="1:14" x14ac:dyDescent="0.2">
      <c r="A76" s="2" t="s">
        <v>29</v>
      </c>
      <c r="B76" s="2" t="s">
        <v>33</v>
      </c>
      <c r="C76" s="2" t="s">
        <v>6</v>
      </c>
      <c r="D76" s="2" t="s">
        <v>15</v>
      </c>
      <c r="E76" s="2" t="s">
        <v>16</v>
      </c>
      <c r="F76" s="2" t="s">
        <v>61</v>
      </c>
      <c r="G76" s="1">
        <v>344.96000000000004</v>
      </c>
      <c r="H76" s="1">
        <v>315.27999999999997</v>
      </c>
      <c r="I76" s="4">
        <v>2</v>
      </c>
      <c r="J76" s="2" t="s">
        <v>69</v>
      </c>
      <c r="K76" s="1">
        <f>Tabelle5[[#This Row],[Menge kg Nges]]/1000</f>
        <v>0.34496000000000004</v>
      </c>
      <c r="L76" s="1">
        <f>Tabelle5[[#This Row],[Menge kg P2O5]]/1000</f>
        <v>0.31527999999999995</v>
      </c>
      <c r="M76" s="1">
        <f>Tabelle5[[#This Row],[Menge t Nges]]/Tabelle5[[#This Row],[Anzahl Lieferscheine]]</f>
        <v>0.17248000000000002</v>
      </c>
      <c r="N76" s="1">
        <f>Tabelle5[[#This Row],[Menge t P2O5]]/Tabelle5[[#This Row],[Anzahl Lieferscheine]]</f>
        <v>0.15763999999999997</v>
      </c>
    </row>
    <row r="77" spans="1:14" x14ac:dyDescent="0.2">
      <c r="A77" s="2" t="s">
        <v>29</v>
      </c>
      <c r="B77" s="2" t="s">
        <v>33</v>
      </c>
      <c r="C77" s="2" t="s">
        <v>6</v>
      </c>
      <c r="D77" s="2" t="s">
        <v>15</v>
      </c>
      <c r="E77" s="2" t="s">
        <v>20</v>
      </c>
      <c r="F77" s="2" t="s">
        <v>61</v>
      </c>
      <c r="G77" s="1">
        <v>155.19999999999999</v>
      </c>
      <c r="H77" s="1">
        <v>95</v>
      </c>
      <c r="I77" s="4">
        <v>3</v>
      </c>
      <c r="J77" s="2" t="s">
        <v>69</v>
      </c>
      <c r="K77" s="1">
        <f>Tabelle5[[#This Row],[Menge kg Nges]]/1000</f>
        <v>0.15519999999999998</v>
      </c>
      <c r="L77" s="1">
        <f>Tabelle5[[#This Row],[Menge kg P2O5]]/1000</f>
        <v>9.5000000000000001E-2</v>
      </c>
      <c r="M77" s="1">
        <f>Tabelle5[[#This Row],[Menge t Nges]]/Tabelle5[[#This Row],[Anzahl Lieferscheine]]</f>
        <v>5.1733333333333326E-2</v>
      </c>
      <c r="N77" s="1">
        <f>Tabelle5[[#This Row],[Menge t P2O5]]/Tabelle5[[#This Row],[Anzahl Lieferscheine]]</f>
        <v>3.1666666666666669E-2</v>
      </c>
    </row>
    <row r="78" spans="1:14" x14ac:dyDescent="0.2">
      <c r="A78" s="2" t="s">
        <v>29</v>
      </c>
      <c r="B78" s="2" t="s">
        <v>33</v>
      </c>
      <c r="C78" s="2" t="s">
        <v>6</v>
      </c>
      <c r="D78" s="2" t="s">
        <v>15</v>
      </c>
      <c r="E78" s="2" t="s">
        <v>21</v>
      </c>
      <c r="F78" s="2" t="s">
        <v>61</v>
      </c>
      <c r="G78" s="1">
        <v>786.2</v>
      </c>
      <c r="H78" s="1">
        <v>476.2</v>
      </c>
      <c r="I78" s="4">
        <v>6</v>
      </c>
      <c r="J78" s="2" t="s">
        <v>69</v>
      </c>
      <c r="K78" s="1">
        <f>Tabelle5[[#This Row],[Menge kg Nges]]/1000</f>
        <v>0.78620000000000001</v>
      </c>
      <c r="L78" s="1">
        <f>Tabelle5[[#This Row],[Menge kg P2O5]]/1000</f>
        <v>0.47620000000000001</v>
      </c>
      <c r="M78" s="1">
        <f>Tabelle5[[#This Row],[Menge t Nges]]/Tabelle5[[#This Row],[Anzahl Lieferscheine]]</f>
        <v>0.13103333333333333</v>
      </c>
      <c r="N78" s="1">
        <f>Tabelle5[[#This Row],[Menge t P2O5]]/Tabelle5[[#This Row],[Anzahl Lieferscheine]]</f>
        <v>7.9366666666666669E-2</v>
      </c>
    </row>
    <row r="79" spans="1:14" x14ac:dyDescent="0.2">
      <c r="A79" s="2" t="s">
        <v>29</v>
      </c>
      <c r="B79" s="2" t="s">
        <v>33</v>
      </c>
      <c r="C79" s="2" t="s">
        <v>6</v>
      </c>
      <c r="D79" s="2" t="s">
        <v>15</v>
      </c>
      <c r="E79" s="2" t="s">
        <v>9</v>
      </c>
      <c r="F79" s="2" t="s">
        <v>61</v>
      </c>
      <c r="G79" s="1">
        <v>238.8</v>
      </c>
      <c r="H79" s="1">
        <v>99</v>
      </c>
      <c r="I79" s="4">
        <v>1</v>
      </c>
      <c r="J79" s="2" t="s">
        <v>69</v>
      </c>
      <c r="K79" s="1">
        <f>Tabelle5[[#This Row],[Menge kg Nges]]/1000</f>
        <v>0.23880000000000001</v>
      </c>
      <c r="L79" s="1">
        <f>Tabelle5[[#This Row],[Menge kg P2O5]]/1000</f>
        <v>9.9000000000000005E-2</v>
      </c>
      <c r="M79" s="1">
        <f>Tabelle5[[#This Row],[Menge t Nges]]/Tabelle5[[#This Row],[Anzahl Lieferscheine]]</f>
        <v>0.23880000000000001</v>
      </c>
      <c r="N79" s="1">
        <f>Tabelle5[[#This Row],[Menge t P2O5]]/Tabelle5[[#This Row],[Anzahl Lieferscheine]]</f>
        <v>9.9000000000000005E-2</v>
      </c>
    </row>
    <row r="80" spans="1:14" x14ac:dyDescent="0.2">
      <c r="A80" s="2" t="s">
        <v>29</v>
      </c>
      <c r="B80" s="2" t="s">
        <v>33</v>
      </c>
      <c r="C80" s="2" t="s">
        <v>25</v>
      </c>
      <c r="D80" s="2" t="s">
        <v>25</v>
      </c>
      <c r="E80" s="2" t="s">
        <v>26</v>
      </c>
      <c r="F80" s="2" t="s">
        <v>61</v>
      </c>
      <c r="G80" s="1">
        <v>868.32</v>
      </c>
      <c r="H80" s="1">
        <v>501.16</v>
      </c>
      <c r="I80" s="4">
        <v>5</v>
      </c>
      <c r="J80" s="2" t="s">
        <v>69</v>
      </c>
      <c r="K80" s="1">
        <f>Tabelle5[[#This Row],[Menge kg Nges]]/1000</f>
        <v>0.86832000000000009</v>
      </c>
      <c r="L80" s="1">
        <f>Tabelle5[[#This Row],[Menge kg P2O5]]/1000</f>
        <v>0.50116000000000005</v>
      </c>
      <c r="M80" s="1">
        <f>Tabelle5[[#This Row],[Menge t Nges]]/Tabelle5[[#This Row],[Anzahl Lieferscheine]]</f>
        <v>0.17366400000000001</v>
      </c>
      <c r="N80" s="1">
        <f>Tabelle5[[#This Row],[Menge t P2O5]]/Tabelle5[[#This Row],[Anzahl Lieferscheine]]</f>
        <v>0.10023200000000002</v>
      </c>
    </row>
    <row r="81" spans="1:14" x14ac:dyDescent="0.2">
      <c r="A81" s="2" t="s">
        <v>29</v>
      </c>
      <c r="B81" s="2" t="s">
        <v>42</v>
      </c>
      <c r="C81" s="2" t="s">
        <v>25</v>
      </c>
      <c r="D81" s="2" t="s">
        <v>25</v>
      </c>
      <c r="E81" s="2" t="s">
        <v>26</v>
      </c>
      <c r="F81" s="2" t="s">
        <v>61</v>
      </c>
      <c r="G81" s="1">
        <v>626.55999999999995</v>
      </c>
      <c r="H81" s="1">
        <v>256.95999999999998</v>
      </c>
      <c r="I81" s="4">
        <v>1</v>
      </c>
      <c r="J81" s="2" t="s">
        <v>69</v>
      </c>
      <c r="K81" s="1">
        <f>Tabelle5[[#This Row],[Menge kg Nges]]/1000</f>
        <v>0.62655999999999989</v>
      </c>
      <c r="L81" s="1">
        <f>Tabelle5[[#This Row],[Menge kg P2O5]]/1000</f>
        <v>0.25695999999999997</v>
      </c>
      <c r="M81" s="1">
        <f>Tabelle5[[#This Row],[Menge t Nges]]/Tabelle5[[#This Row],[Anzahl Lieferscheine]]</f>
        <v>0.62655999999999989</v>
      </c>
      <c r="N81" s="1">
        <f>Tabelle5[[#This Row],[Menge t P2O5]]/Tabelle5[[#This Row],[Anzahl Lieferscheine]]</f>
        <v>0.25695999999999997</v>
      </c>
    </row>
    <row r="82" spans="1:14" x14ac:dyDescent="0.2">
      <c r="A82" s="2" t="s">
        <v>32</v>
      </c>
      <c r="B82" s="2" t="s">
        <v>5</v>
      </c>
      <c r="C82" s="2" t="s">
        <v>6</v>
      </c>
      <c r="D82" s="2" t="s">
        <v>15</v>
      </c>
      <c r="E82" s="2" t="s">
        <v>9</v>
      </c>
      <c r="F82" s="2" t="s">
        <v>61</v>
      </c>
      <c r="G82" s="1">
        <v>993.6</v>
      </c>
      <c r="H82" s="1">
        <v>648</v>
      </c>
      <c r="I82" s="4">
        <v>1</v>
      </c>
      <c r="J82" s="2" t="s">
        <v>69</v>
      </c>
      <c r="K82" s="1">
        <f>Tabelle5[[#This Row],[Menge kg Nges]]/1000</f>
        <v>0.99360000000000004</v>
      </c>
      <c r="L82" s="1">
        <f>Tabelle5[[#This Row],[Menge kg P2O5]]/1000</f>
        <v>0.64800000000000002</v>
      </c>
      <c r="M82" s="1">
        <f>Tabelle5[[#This Row],[Menge t Nges]]/Tabelle5[[#This Row],[Anzahl Lieferscheine]]</f>
        <v>0.99360000000000004</v>
      </c>
      <c r="N82" s="1">
        <f>Tabelle5[[#This Row],[Menge t P2O5]]/Tabelle5[[#This Row],[Anzahl Lieferscheine]]</f>
        <v>0.64800000000000002</v>
      </c>
    </row>
    <row r="83" spans="1:14" x14ac:dyDescent="0.2">
      <c r="A83" s="2" t="s">
        <v>32</v>
      </c>
      <c r="B83" s="2" t="s">
        <v>5</v>
      </c>
      <c r="C83" s="2" t="s">
        <v>6</v>
      </c>
      <c r="D83" s="2" t="s">
        <v>15</v>
      </c>
      <c r="E83" s="2" t="s">
        <v>10</v>
      </c>
      <c r="F83" s="2" t="s">
        <v>61</v>
      </c>
      <c r="G83" s="1">
        <v>89.1</v>
      </c>
      <c r="H83" s="1">
        <v>38.06</v>
      </c>
      <c r="I83" s="4">
        <v>1</v>
      </c>
      <c r="J83" s="2" t="s">
        <v>69</v>
      </c>
      <c r="K83" s="1">
        <f>Tabelle5[[#This Row],[Menge kg Nges]]/1000</f>
        <v>8.9099999999999999E-2</v>
      </c>
      <c r="L83" s="1">
        <f>Tabelle5[[#This Row],[Menge kg P2O5]]/1000</f>
        <v>3.8060000000000004E-2</v>
      </c>
      <c r="M83" s="1">
        <f>Tabelle5[[#This Row],[Menge t Nges]]/Tabelle5[[#This Row],[Anzahl Lieferscheine]]</f>
        <v>8.9099999999999999E-2</v>
      </c>
      <c r="N83" s="1">
        <f>Tabelle5[[#This Row],[Menge t P2O5]]/Tabelle5[[#This Row],[Anzahl Lieferscheine]]</f>
        <v>3.8060000000000004E-2</v>
      </c>
    </row>
    <row r="84" spans="1:14" x14ac:dyDescent="0.2">
      <c r="A84" s="2" t="s">
        <v>32</v>
      </c>
      <c r="B84" s="2" t="s">
        <v>5</v>
      </c>
      <c r="C84" s="2" t="s">
        <v>6</v>
      </c>
      <c r="D84" s="2" t="s">
        <v>15</v>
      </c>
      <c r="E84" s="2" t="s">
        <v>13</v>
      </c>
      <c r="F84" s="2" t="s">
        <v>61</v>
      </c>
      <c r="G84" s="1">
        <v>136.5</v>
      </c>
      <c r="H84" s="1">
        <v>122.5</v>
      </c>
      <c r="I84" s="4">
        <v>1</v>
      </c>
      <c r="J84" s="2" t="s">
        <v>69</v>
      </c>
      <c r="K84" s="1">
        <f>Tabelle5[[#This Row],[Menge kg Nges]]/1000</f>
        <v>0.13650000000000001</v>
      </c>
      <c r="L84" s="1">
        <f>Tabelle5[[#This Row],[Menge kg P2O5]]/1000</f>
        <v>0.1225</v>
      </c>
      <c r="M84" s="1">
        <f>Tabelle5[[#This Row],[Menge t Nges]]/Tabelle5[[#This Row],[Anzahl Lieferscheine]]</f>
        <v>0.13650000000000001</v>
      </c>
      <c r="N84" s="1">
        <f>Tabelle5[[#This Row],[Menge t P2O5]]/Tabelle5[[#This Row],[Anzahl Lieferscheine]]</f>
        <v>0.1225</v>
      </c>
    </row>
    <row r="85" spans="1:14" x14ac:dyDescent="0.2">
      <c r="A85" s="2" t="s">
        <v>32</v>
      </c>
      <c r="B85" s="2" t="s">
        <v>5</v>
      </c>
      <c r="C85" s="2" t="s">
        <v>6</v>
      </c>
      <c r="D85" s="2" t="s">
        <v>15</v>
      </c>
      <c r="E85" s="2" t="s">
        <v>14</v>
      </c>
      <c r="F85" s="2" t="s">
        <v>61</v>
      </c>
      <c r="G85" s="1">
        <v>573.30000000000007</v>
      </c>
      <c r="H85" s="1">
        <v>514.5</v>
      </c>
      <c r="I85" s="4">
        <v>3</v>
      </c>
      <c r="J85" s="2" t="s">
        <v>69</v>
      </c>
      <c r="K85" s="1">
        <f>Tabelle5[[#This Row],[Menge kg Nges]]/1000</f>
        <v>0.57330000000000003</v>
      </c>
      <c r="L85" s="1">
        <f>Tabelle5[[#This Row],[Menge kg P2O5]]/1000</f>
        <v>0.51449999999999996</v>
      </c>
      <c r="M85" s="1">
        <f>Tabelle5[[#This Row],[Menge t Nges]]/Tabelle5[[#This Row],[Anzahl Lieferscheine]]</f>
        <v>0.19110000000000002</v>
      </c>
      <c r="N85" s="1">
        <f>Tabelle5[[#This Row],[Menge t P2O5]]/Tabelle5[[#This Row],[Anzahl Lieferscheine]]</f>
        <v>0.17149999999999999</v>
      </c>
    </row>
    <row r="86" spans="1:14" x14ac:dyDescent="0.2">
      <c r="A86" s="2" t="s">
        <v>32</v>
      </c>
      <c r="B86" s="2" t="s">
        <v>5</v>
      </c>
      <c r="C86" s="2" t="s">
        <v>25</v>
      </c>
      <c r="D86" s="2" t="s">
        <v>25</v>
      </c>
      <c r="E86" s="2" t="s">
        <v>26</v>
      </c>
      <c r="F86" s="2" t="s">
        <v>61</v>
      </c>
      <c r="G86" s="1">
        <v>34994.939999999995</v>
      </c>
      <c r="H86" s="1">
        <v>15128.77</v>
      </c>
      <c r="I86" s="4">
        <v>41</v>
      </c>
      <c r="J86" s="2" t="s">
        <v>69</v>
      </c>
      <c r="K86" s="1">
        <f>Tabelle5[[#This Row],[Menge kg Nges]]/1000</f>
        <v>34.994939999999993</v>
      </c>
      <c r="L86" s="1">
        <f>Tabelle5[[#This Row],[Menge kg P2O5]]/1000</f>
        <v>15.128770000000001</v>
      </c>
      <c r="M86" s="1">
        <f>Tabelle5[[#This Row],[Menge t Nges]]/Tabelle5[[#This Row],[Anzahl Lieferscheine]]</f>
        <v>0.85353512195121928</v>
      </c>
      <c r="N86" s="1">
        <f>Tabelle5[[#This Row],[Menge t P2O5]]/Tabelle5[[#This Row],[Anzahl Lieferscheine]]</f>
        <v>0.36899439024390246</v>
      </c>
    </row>
    <row r="87" spans="1:14" x14ac:dyDescent="0.2">
      <c r="A87" s="2" t="s">
        <v>32</v>
      </c>
      <c r="B87" s="2" t="s">
        <v>29</v>
      </c>
      <c r="C87" s="2" t="s">
        <v>6</v>
      </c>
      <c r="D87" s="2" t="s">
        <v>7</v>
      </c>
      <c r="E87" s="2" t="s">
        <v>9</v>
      </c>
      <c r="F87" s="2" t="s">
        <v>61</v>
      </c>
      <c r="G87" s="1">
        <v>255</v>
      </c>
      <c r="H87" s="1">
        <v>105</v>
      </c>
      <c r="I87" s="4">
        <v>1</v>
      </c>
      <c r="J87" s="2" t="s">
        <v>69</v>
      </c>
      <c r="K87" s="1">
        <f>Tabelle5[[#This Row],[Menge kg Nges]]/1000</f>
        <v>0.255</v>
      </c>
      <c r="L87" s="1">
        <f>Tabelle5[[#This Row],[Menge kg P2O5]]/1000</f>
        <v>0.105</v>
      </c>
      <c r="M87" s="1">
        <f>Tabelle5[[#This Row],[Menge t Nges]]/Tabelle5[[#This Row],[Anzahl Lieferscheine]]</f>
        <v>0.255</v>
      </c>
      <c r="N87" s="1">
        <f>Tabelle5[[#This Row],[Menge t P2O5]]/Tabelle5[[#This Row],[Anzahl Lieferscheine]]</f>
        <v>0.105</v>
      </c>
    </row>
    <row r="88" spans="1:14" x14ac:dyDescent="0.2">
      <c r="A88" s="2" t="s">
        <v>32</v>
      </c>
      <c r="B88" s="2" t="s">
        <v>29</v>
      </c>
      <c r="C88" s="2" t="s">
        <v>6</v>
      </c>
      <c r="D88" s="2" t="s">
        <v>7</v>
      </c>
      <c r="E88" s="2" t="s">
        <v>11</v>
      </c>
      <c r="F88" s="2" t="s">
        <v>61</v>
      </c>
      <c r="G88" s="1">
        <v>527</v>
      </c>
      <c r="H88" s="1">
        <v>204</v>
      </c>
      <c r="I88" s="4">
        <v>2</v>
      </c>
      <c r="J88" s="2" t="s">
        <v>69</v>
      </c>
      <c r="K88" s="1">
        <f>Tabelle5[[#This Row],[Menge kg Nges]]/1000</f>
        <v>0.52700000000000002</v>
      </c>
      <c r="L88" s="1">
        <f>Tabelle5[[#This Row],[Menge kg P2O5]]/1000</f>
        <v>0.20399999999999999</v>
      </c>
      <c r="M88" s="1">
        <f>Tabelle5[[#This Row],[Menge t Nges]]/Tabelle5[[#This Row],[Anzahl Lieferscheine]]</f>
        <v>0.26350000000000001</v>
      </c>
      <c r="N88" s="1">
        <f>Tabelle5[[#This Row],[Menge t P2O5]]/Tabelle5[[#This Row],[Anzahl Lieferscheine]]</f>
        <v>0.10199999999999999</v>
      </c>
    </row>
    <row r="89" spans="1:14" x14ac:dyDescent="0.2">
      <c r="A89" s="2" t="s">
        <v>32</v>
      </c>
      <c r="B89" s="2" t="s">
        <v>29</v>
      </c>
      <c r="C89" s="2" t="s">
        <v>6</v>
      </c>
      <c r="D89" s="2" t="s">
        <v>7</v>
      </c>
      <c r="E89" s="2" t="s">
        <v>12</v>
      </c>
      <c r="F89" s="2" t="s">
        <v>61</v>
      </c>
      <c r="G89" s="1">
        <v>648</v>
      </c>
      <c r="H89" s="1">
        <v>374.4</v>
      </c>
      <c r="I89" s="4">
        <v>2</v>
      </c>
      <c r="J89" s="2" t="s">
        <v>69</v>
      </c>
      <c r="K89" s="1">
        <f>Tabelle5[[#This Row],[Menge kg Nges]]/1000</f>
        <v>0.64800000000000002</v>
      </c>
      <c r="L89" s="1">
        <f>Tabelle5[[#This Row],[Menge kg P2O5]]/1000</f>
        <v>0.37439999999999996</v>
      </c>
      <c r="M89" s="1">
        <f>Tabelle5[[#This Row],[Menge t Nges]]/Tabelle5[[#This Row],[Anzahl Lieferscheine]]</f>
        <v>0.32400000000000001</v>
      </c>
      <c r="N89" s="1">
        <f>Tabelle5[[#This Row],[Menge t P2O5]]/Tabelle5[[#This Row],[Anzahl Lieferscheine]]</f>
        <v>0.18719999999999998</v>
      </c>
    </row>
    <row r="90" spans="1:14" x14ac:dyDescent="0.2">
      <c r="A90" s="2" t="s">
        <v>32</v>
      </c>
      <c r="B90" s="2" t="s">
        <v>29</v>
      </c>
      <c r="C90" s="2" t="s">
        <v>6</v>
      </c>
      <c r="D90" s="2" t="s">
        <v>15</v>
      </c>
      <c r="E90" s="2" t="s">
        <v>17</v>
      </c>
      <c r="F90" s="2" t="s">
        <v>61</v>
      </c>
      <c r="G90" s="1">
        <v>79.5</v>
      </c>
      <c r="H90" s="1">
        <v>34.5</v>
      </c>
      <c r="I90" s="4">
        <v>1</v>
      </c>
      <c r="J90" s="2" t="s">
        <v>69</v>
      </c>
      <c r="K90" s="1">
        <f>Tabelle5[[#This Row],[Menge kg Nges]]/1000</f>
        <v>7.9500000000000001E-2</v>
      </c>
      <c r="L90" s="1">
        <f>Tabelle5[[#This Row],[Menge kg P2O5]]/1000</f>
        <v>3.4500000000000003E-2</v>
      </c>
      <c r="M90" s="1">
        <f>Tabelle5[[#This Row],[Menge t Nges]]/Tabelle5[[#This Row],[Anzahl Lieferscheine]]</f>
        <v>7.9500000000000001E-2</v>
      </c>
      <c r="N90" s="1">
        <f>Tabelle5[[#This Row],[Menge t P2O5]]/Tabelle5[[#This Row],[Anzahl Lieferscheine]]</f>
        <v>3.4500000000000003E-2</v>
      </c>
    </row>
    <row r="91" spans="1:14" x14ac:dyDescent="0.2">
      <c r="A91" s="2" t="s">
        <v>32</v>
      </c>
      <c r="B91" s="2" t="s">
        <v>29</v>
      </c>
      <c r="C91" s="2" t="s">
        <v>6</v>
      </c>
      <c r="D91" s="2" t="s">
        <v>15</v>
      </c>
      <c r="E91" s="2" t="s">
        <v>18</v>
      </c>
      <c r="F91" s="2" t="s">
        <v>61</v>
      </c>
      <c r="G91" s="1">
        <v>466.75</v>
      </c>
      <c r="H91" s="1">
        <v>307.5</v>
      </c>
      <c r="I91" s="4">
        <v>1</v>
      </c>
      <c r="J91" s="2" t="s">
        <v>69</v>
      </c>
      <c r="K91" s="1">
        <f>Tabelle5[[#This Row],[Menge kg Nges]]/1000</f>
        <v>0.46675</v>
      </c>
      <c r="L91" s="1">
        <f>Tabelle5[[#This Row],[Menge kg P2O5]]/1000</f>
        <v>0.3075</v>
      </c>
      <c r="M91" s="1">
        <f>Tabelle5[[#This Row],[Menge t Nges]]/Tabelle5[[#This Row],[Anzahl Lieferscheine]]</f>
        <v>0.46675</v>
      </c>
      <c r="N91" s="1">
        <f>Tabelle5[[#This Row],[Menge t P2O5]]/Tabelle5[[#This Row],[Anzahl Lieferscheine]]</f>
        <v>0.3075</v>
      </c>
    </row>
    <row r="92" spans="1:14" x14ac:dyDescent="0.2">
      <c r="A92" s="2" t="s">
        <v>32</v>
      </c>
      <c r="B92" s="2" t="s">
        <v>29</v>
      </c>
      <c r="C92" s="2" t="s">
        <v>6</v>
      </c>
      <c r="D92" s="2" t="s">
        <v>15</v>
      </c>
      <c r="E92" s="2" t="s">
        <v>20</v>
      </c>
      <c r="F92" s="2" t="s">
        <v>61</v>
      </c>
      <c r="G92" s="1">
        <v>414.79999999999995</v>
      </c>
      <c r="H92" s="1">
        <v>305</v>
      </c>
      <c r="I92" s="4">
        <v>2</v>
      </c>
      <c r="J92" s="2" t="s">
        <v>69</v>
      </c>
      <c r="K92" s="1">
        <f>Tabelle5[[#This Row],[Menge kg Nges]]/1000</f>
        <v>0.41479999999999995</v>
      </c>
      <c r="L92" s="1">
        <f>Tabelle5[[#This Row],[Menge kg P2O5]]/1000</f>
        <v>0.30499999999999999</v>
      </c>
      <c r="M92" s="1">
        <f>Tabelle5[[#This Row],[Menge t Nges]]/Tabelle5[[#This Row],[Anzahl Lieferscheine]]</f>
        <v>0.20739999999999997</v>
      </c>
      <c r="N92" s="1">
        <f>Tabelle5[[#This Row],[Menge t P2O5]]/Tabelle5[[#This Row],[Anzahl Lieferscheine]]</f>
        <v>0.1525</v>
      </c>
    </row>
    <row r="93" spans="1:14" x14ac:dyDescent="0.2">
      <c r="A93" s="2" t="s">
        <v>32</v>
      </c>
      <c r="B93" s="2" t="s">
        <v>29</v>
      </c>
      <c r="C93" s="2" t="s">
        <v>6</v>
      </c>
      <c r="D93" s="2" t="s">
        <v>15</v>
      </c>
      <c r="E93" s="2" t="s">
        <v>21</v>
      </c>
      <c r="F93" s="2" t="s">
        <v>61</v>
      </c>
      <c r="G93" s="1">
        <v>5429.4000000000005</v>
      </c>
      <c r="H93" s="1">
        <v>3208.8</v>
      </c>
      <c r="I93" s="4">
        <v>11</v>
      </c>
      <c r="J93" s="2" t="s">
        <v>69</v>
      </c>
      <c r="K93" s="1">
        <f>Tabelle5[[#This Row],[Menge kg Nges]]/1000</f>
        <v>5.4294000000000002</v>
      </c>
      <c r="L93" s="1">
        <f>Tabelle5[[#This Row],[Menge kg P2O5]]/1000</f>
        <v>3.2088000000000001</v>
      </c>
      <c r="M93" s="1">
        <f>Tabelle5[[#This Row],[Menge t Nges]]/Tabelle5[[#This Row],[Anzahl Lieferscheine]]</f>
        <v>0.49358181818181818</v>
      </c>
      <c r="N93" s="1">
        <f>Tabelle5[[#This Row],[Menge t P2O5]]/Tabelle5[[#This Row],[Anzahl Lieferscheine]]</f>
        <v>0.29170909090909092</v>
      </c>
    </row>
    <row r="94" spans="1:14" x14ac:dyDescent="0.2">
      <c r="A94" s="2" t="s">
        <v>32</v>
      </c>
      <c r="B94" s="2" t="s">
        <v>29</v>
      </c>
      <c r="C94" s="2" t="s">
        <v>6</v>
      </c>
      <c r="D94" s="2" t="s">
        <v>15</v>
      </c>
      <c r="E94" s="2" t="s">
        <v>9</v>
      </c>
      <c r="F94" s="2" t="s">
        <v>61</v>
      </c>
      <c r="G94" s="1">
        <v>1030.4000000000001</v>
      </c>
      <c r="H94" s="1">
        <v>672</v>
      </c>
      <c r="I94" s="4">
        <v>2</v>
      </c>
      <c r="J94" s="2" t="s">
        <v>69</v>
      </c>
      <c r="K94" s="1">
        <f>Tabelle5[[#This Row],[Menge kg Nges]]/1000</f>
        <v>1.0304</v>
      </c>
      <c r="L94" s="1">
        <f>Tabelle5[[#This Row],[Menge kg P2O5]]/1000</f>
        <v>0.67200000000000004</v>
      </c>
      <c r="M94" s="1">
        <f>Tabelle5[[#This Row],[Menge t Nges]]/Tabelle5[[#This Row],[Anzahl Lieferscheine]]</f>
        <v>0.51519999999999999</v>
      </c>
      <c r="N94" s="1">
        <f>Tabelle5[[#This Row],[Menge t P2O5]]/Tabelle5[[#This Row],[Anzahl Lieferscheine]]</f>
        <v>0.33600000000000002</v>
      </c>
    </row>
    <row r="95" spans="1:14" x14ac:dyDescent="0.2">
      <c r="A95" s="2" t="s">
        <v>32</v>
      </c>
      <c r="B95" s="2" t="s">
        <v>29</v>
      </c>
      <c r="C95" s="2" t="s">
        <v>6</v>
      </c>
      <c r="D95" s="2" t="s">
        <v>15</v>
      </c>
      <c r="E95" s="2" t="s">
        <v>10</v>
      </c>
      <c r="F95" s="2" t="s">
        <v>61</v>
      </c>
      <c r="G95" s="1">
        <v>194.4</v>
      </c>
      <c r="H95" s="1">
        <v>83.04</v>
      </c>
      <c r="I95" s="4">
        <v>2</v>
      </c>
      <c r="J95" s="2" t="s">
        <v>69</v>
      </c>
      <c r="K95" s="1">
        <f>Tabelle5[[#This Row],[Menge kg Nges]]/1000</f>
        <v>0.19440000000000002</v>
      </c>
      <c r="L95" s="1">
        <f>Tabelle5[[#This Row],[Menge kg P2O5]]/1000</f>
        <v>8.3040000000000003E-2</v>
      </c>
      <c r="M95" s="1">
        <f>Tabelle5[[#This Row],[Menge t Nges]]/Tabelle5[[#This Row],[Anzahl Lieferscheine]]</f>
        <v>9.7200000000000009E-2</v>
      </c>
      <c r="N95" s="1">
        <f>Tabelle5[[#This Row],[Menge t P2O5]]/Tabelle5[[#This Row],[Anzahl Lieferscheine]]</f>
        <v>4.1520000000000001E-2</v>
      </c>
    </row>
    <row r="96" spans="1:14" x14ac:dyDescent="0.2">
      <c r="A96" s="2" t="s">
        <v>32</v>
      </c>
      <c r="B96" s="2" t="s">
        <v>29</v>
      </c>
      <c r="C96" s="2" t="s">
        <v>6</v>
      </c>
      <c r="D96" s="2" t="s">
        <v>15</v>
      </c>
      <c r="E96" s="2" t="s">
        <v>12</v>
      </c>
      <c r="F96" s="2" t="s">
        <v>61</v>
      </c>
      <c r="G96" s="1">
        <v>225</v>
      </c>
      <c r="H96" s="1">
        <v>168.5</v>
      </c>
      <c r="I96" s="4">
        <v>1</v>
      </c>
      <c r="J96" s="2" t="s">
        <v>69</v>
      </c>
      <c r="K96" s="1">
        <f>Tabelle5[[#This Row],[Menge kg Nges]]/1000</f>
        <v>0.22500000000000001</v>
      </c>
      <c r="L96" s="1">
        <f>Tabelle5[[#This Row],[Menge kg P2O5]]/1000</f>
        <v>0.16850000000000001</v>
      </c>
      <c r="M96" s="1">
        <f>Tabelle5[[#This Row],[Menge t Nges]]/Tabelle5[[#This Row],[Anzahl Lieferscheine]]</f>
        <v>0.22500000000000001</v>
      </c>
      <c r="N96" s="1">
        <f>Tabelle5[[#This Row],[Menge t P2O5]]/Tabelle5[[#This Row],[Anzahl Lieferscheine]]</f>
        <v>0.16850000000000001</v>
      </c>
    </row>
    <row r="97" spans="1:14" x14ac:dyDescent="0.2">
      <c r="A97" s="2" t="s">
        <v>32</v>
      </c>
      <c r="B97" s="2" t="s">
        <v>29</v>
      </c>
      <c r="C97" s="2" t="s">
        <v>25</v>
      </c>
      <c r="D97" s="2" t="s">
        <v>25</v>
      </c>
      <c r="E97" s="2" t="s">
        <v>26</v>
      </c>
      <c r="F97" s="2" t="s">
        <v>61</v>
      </c>
      <c r="G97" s="1">
        <v>27690.219999999998</v>
      </c>
      <c r="H97" s="1">
        <v>10833.640000000001</v>
      </c>
      <c r="I97" s="4">
        <v>59</v>
      </c>
      <c r="J97" s="2" t="s">
        <v>69</v>
      </c>
      <c r="K97" s="1">
        <f>Tabelle5[[#This Row],[Menge kg Nges]]/1000</f>
        <v>27.690219999999997</v>
      </c>
      <c r="L97" s="1">
        <f>Tabelle5[[#This Row],[Menge kg P2O5]]/1000</f>
        <v>10.833640000000001</v>
      </c>
      <c r="M97" s="1">
        <f>Tabelle5[[#This Row],[Menge t Nges]]/Tabelle5[[#This Row],[Anzahl Lieferscheine]]</f>
        <v>0.46932576271186432</v>
      </c>
      <c r="N97" s="1">
        <f>Tabelle5[[#This Row],[Menge t P2O5]]/Tabelle5[[#This Row],[Anzahl Lieferscheine]]</f>
        <v>0.18362101694915256</v>
      </c>
    </row>
    <row r="98" spans="1:14" x14ac:dyDescent="0.2">
      <c r="A98" s="2" t="s">
        <v>32</v>
      </c>
      <c r="B98" s="2" t="s">
        <v>32</v>
      </c>
      <c r="C98" s="2" t="s">
        <v>6</v>
      </c>
      <c r="D98" s="2" t="s">
        <v>7</v>
      </c>
      <c r="E98" s="2" t="s">
        <v>8</v>
      </c>
      <c r="F98" s="2" t="s">
        <v>61</v>
      </c>
      <c r="G98" s="1">
        <v>125621.74999999999</v>
      </c>
      <c r="H98" s="1">
        <v>48591.259999999987</v>
      </c>
      <c r="I98" s="4">
        <v>264</v>
      </c>
      <c r="J98" s="2" t="s">
        <v>69</v>
      </c>
      <c r="K98" s="1">
        <f>Tabelle5[[#This Row],[Menge kg Nges]]/1000</f>
        <v>125.62174999999999</v>
      </c>
      <c r="L98" s="1">
        <f>Tabelle5[[#This Row],[Menge kg P2O5]]/1000</f>
        <v>48.591259999999984</v>
      </c>
      <c r="M98" s="1">
        <f>Tabelle5[[#This Row],[Menge t Nges]]/Tabelle5[[#This Row],[Anzahl Lieferscheine]]</f>
        <v>0.4758399621212121</v>
      </c>
      <c r="N98" s="1">
        <f>Tabelle5[[#This Row],[Menge t P2O5]]/Tabelle5[[#This Row],[Anzahl Lieferscheine]]</f>
        <v>0.18405780303030297</v>
      </c>
    </row>
    <row r="99" spans="1:14" x14ac:dyDescent="0.2">
      <c r="A99" s="2" t="s">
        <v>32</v>
      </c>
      <c r="B99" s="2" t="s">
        <v>32</v>
      </c>
      <c r="C99" s="2" t="s">
        <v>6</v>
      </c>
      <c r="D99" s="2" t="s">
        <v>7</v>
      </c>
      <c r="E99" s="2" t="s">
        <v>9</v>
      </c>
      <c r="F99" s="2" t="s">
        <v>61</v>
      </c>
      <c r="G99" s="1">
        <v>126377.20000000003</v>
      </c>
      <c r="H99" s="1">
        <v>53529.479999999974</v>
      </c>
      <c r="I99" s="4">
        <v>447</v>
      </c>
      <c r="J99" s="2" t="s">
        <v>69</v>
      </c>
      <c r="K99" s="1">
        <f>Tabelle5[[#This Row],[Menge kg Nges]]/1000</f>
        <v>126.37720000000003</v>
      </c>
      <c r="L99" s="1">
        <f>Tabelle5[[#This Row],[Menge kg P2O5]]/1000</f>
        <v>53.529479999999971</v>
      </c>
      <c r="M99" s="1">
        <f>Tabelle5[[#This Row],[Menge t Nges]]/Tabelle5[[#This Row],[Anzahl Lieferscheine]]</f>
        <v>0.28272304250559294</v>
      </c>
      <c r="N99" s="1">
        <f>Tabelle5[[#This Row],[Menge t P2O5]]/Tabelle5[[#This Row],[Anzahl Lieferscheine]]</f>
        <v>0.11975275167785228</v>
      </c>
    </row>
    <row r="100" spans="1:14" x14ac:dyDescent="0.2">
      <c r="A100" s="2" t="s">
        <v>32</v>
      </c>
      <c r="B100" s="2" t="s">
        <v>32</v>
      </c>
      <c r="C100" s="2" t="s">
        <v>6</v>
      </c>
      <c r="D100" s="2" t="s">
        <v>7</v>
      </c>
      <c r="E100" s="2" t="s">
        <v>10</v>
      </c>
      <c r="F100" s="2" t="s">
        <v>61</v>
      </c>
      <c r="G100" s="1">
        <v>20829.8</v>
      </c>
      <c r="H100" s="1">
        <v>8697.25</v>
      </c>
      <c r="I100" s="4">
        <v>61</v>
      </c>
      <c r="J100" s="2" t="s">
        <v>69</v>
      </c>
      <c r="K100" s="1">
        <f>Tabelle5[[#This Row],[Menge kg Nges]]/1000</f>
        <v>20.829799999999999</v>
      </c>
      <c r="L100" s="1">
        <f>Tabelle5[[#This Row],[Menge kg P2O5]]/1000</f>
        <v>8.6972500000000004</v>
      </c>
      <c r="M100" s="1">
        <f>Tabelle5[[#This Row],[Menge t Nges]]/Tabelle5[[#This Row],[Anzahl Lieferscheine]]</f>
        <v>0.34147213114754094</v>
      </c>
      <c r="N100" s="1">
        <f>Tabelle5[[#This Row],[Menge t P2O5]]/Tabelle5[[#This Row],[Anzahl Lieferscheine]]</f>
        <v>0.14257786885245902</v>
      </c>
    </row>
    <row r="101" spans="1:14" x14ac:dyDescent="0.2">
      <c r="A101" s="2" t="s">
        <v>32</v>
      </c>
      <c r="B101" s="2" t="s">
        <v>32</v>
      </c>
      <c r="C101" s="2" t="s">
        <v>6</v>
      </c>
      <c r="D101" s="2" t="s">
        <v>7</v>
      </c>
      <c r="E101" s="2" t="s">
        <v>11</v>
      </c>
      <c r="F101" s="2" t="s">
        <v>61</v>
      </c>
      <c r="G101" s="1">
        <v>87936.67</v>
      </c>
      <c r="H101" s="1">
        <v>39300.769999999997</v>
      </c>
      <c r="I101" s="4">
        <v>209</v>
      </c>
      <c r="J101" s="2" t="s">
        <v>69</v>
      </c>
      <c r="K101" s="1">
        <f>Tabelle5[[#This Row],[Menge kg Nges]]/1000</f>
        <v>87.936669999999992</v>
      </c>
      <c r="L101" s="1">
        <f>Tabelle5[[#This Row],[Menge kg P2O5]]/1000</f>
        <v>39.30077</v>
      </c>
      <c r="M101" s="1">
        <f>Tabelle5[[#This Row],[Menge t Nges]]/Tabelle5[[#This Row],[Anzahl Lieferscheine]]</f>
        <v>0.42074961722488036</v>
      </c>
      <c r="N101" s="1">
        <f>Tabelle5[[#This Row],[Menge t P2O5]]/Tabelle5[[#This Row],[Anzahl Lieferscheine]]</f>
        <v>0.18804196172248805</v>
      </c>
    </row>
    <row r="102" spans="1:14" x14ac:dyDescent="0.2">
      <c r="A102" s="2" t="s">
        <v>32</v>
      </c>
      <c r="B102" s="2" t="s">
        <v>32</v>
      </c>
      <c r="C102" s="2" t="s">
        <v>6</v>
      </c>
      <c r="D102" s="2" t="s">
        <v>7</v>
      </c>
      <c r="E102" s="2" t="s">
        <v>12</v>
      </c>
      <c r="F102" s="2" t="s">
        <v>61</v>
      </c>
      <c r="G102" s="1">
        <v>139000.60999999993</v>
      </c>
      <c r="H102" s="1">
        <v>59324.520000000004</v>
      </c>
      <c r="I102" s="4">
        <v>339</v>
      </c>
      <c r="J102" s="2" t="s">
        <v>69</v>
      </c>
      <c r="K102" s="1">
        <f>Tabelle5[[#This Row],[Menge kg Nges]]/1000</f>
        <v>139.00060999999994</v>
      </c>
      <c r="L102" s="1">
        <f>Tabelle5[[#This Row],[Menge kg P2O5]]/1000</f>
        <v>59.324520000000007</v>
      </c>
      <c r="M102" s="1">
        <f>Tabelle5[[#This Row],[Menge t Nges]]/Tabelle5[[#This Row],[Anzahl Lieferscheine]]</f>
        <v>0.41003129793510307</v>
      </c>
      <c r="N102" s="1">
        <f>Tabelle5[[#This Row],[Menge t P2O5]]/Tabelle5[[#This Row],[Anzahl Lieferscheine]]</f>
        <v>0.17499858407079649</v>
      </c>
    </row>
    <row r="103" spans="1:14" x14ac:dyDescent="0.2">
      <c r="A103" s="2" t="s">
        <v>32</v>
      </c>
      <c r="B103" s="2" t="s">
        <v>32</v>
      </c>
      <c r="C103" s="2" t="s">
        <v>6</v>
      </c>
      <c r="D103" s="2" t="s">
        <v>7</v>
      </c>
      <c r="E103" s="2" t="s">
        <v>13</v>
      </c>
      <c r="F103" s="2" t="s">
        <v>61</v>
      </c>
      <c r="G103" s="1">
        <v>36028.459999999985</v>
      </c>
      <c r="H103" s="1">
        <v>19585.099999999999</v>
      </c>
      <c r="I103" s="4">
        <v>149</v>
      </c>
      <c r="J103" s="2" t="s">
        <v>69</v>
      </c>
      <c r="K103" s="1">
        <f>Tabelle5[[#This Row],[Menge kg Nges]]/1000</f>
        <v>36.028459999999981</v>
      </c>
      <c r="L103" s="1">
        <f>Tabelle5[[#This Row],[Menge kg P2O5]]/1000</f>
        <v>19.585099999999997</v>
      </c>
      <c r="M103" s="1">
        <f>Tabelle5[[#This Row],[Menge t Nges]]/Tabelle5[[#This Row],[Anzahl Lieferscheine]]</f>
        <v>0.24180174496644283</v>
      </c>
      <c r="N103" s="1">
        <f>Tabelle5[[#This Row],[Menge t P2O5]]/Tabelle5[[#This Row],[Anzahl Lieferscheine]]</f>
        <v>0.1314436241610738</v>
      </c>
    </row>
    <row r="104" spans="1:14" x14ac:dyDescent="0.2">
      <c r="A104" s="2" t="s">
        <v>32</v>
      </c>
      <c r="B104" s="2" t="s">
        <v>32</v>
      </c>
      <c r="C104" s="2" t="s">
        <v>6</v>
      </c>
      <c r="D104" s="2" t="s">
        <v>7</v>
      </c>
      <c r="E104" s="2" t="s">
        <v>14</v>
      </c>
      <c r="F104" s="2" t="s">
        <v>61</v>
      </c>
      <c r="G104" s="1">
        <v>63648.050000000017</v>
      </c>
      <c r="H104" s="1">
        <v>34299.299999999996</v>
      </c>
      <c r="I104" s="4">
        <v>215</v>
      </c>
      <c r="J104" s="2" t="s">
        <v>69</v>
      </c>
      <c r="K104" s="1">
        <f>Tabelle5[[#This Row],[Menge kg Nges]]/1000</f>
        <v>63.648050000000019</v>
      </c>
      <c r="L104" s="1">
        <f>Tabelle5[[#This Row],[Menge kg P2O5]]/1000</f>
        <v>34.299299999999995</v>
      </c>
      <c r="M104" s="1">
        <f>Tabelle5[[#This Row],[Menge t Nges]]/Tabelle5[[#This Row],[Anzahl Lieferscheine]]</f>
        <v>0.29603744186046521</v>
      </c>
      <c r="N104" s="1">
        <f>Tabelle5[[#This Row],[Menge t P2O5]]/Tabelle5[[#This Row],[Anzahl Lieferscheine]]</f>
        <v>0.15953162790697673</v>
      </c>
    </row>
    <row r="105" spans="1:14" x14ac:dyDescent="0.2">
      <c r="A105" s="2" t="s">
        <v>32</v>
      </c>
      <c r="B105" s="2" t="s">
        <v>32</v>
      </c>
      <c r="C105" s="2" t="s">
        <v>6</v>
      </c>
      <c r="D105" s="2" t="s">
        <v>15</v>
      </c>
      <c r="E105" s="2" t="s">
        <v>8</v>
      </c>
      <c r="F105" s="2" t="s">
        <v>61</v>
      </c>
      <c r="G105" s="1">
        <v>15952.11</v>
      </c>
      <c r="H105" s="1">
        <v>8760.61</v>
      </c>
      <c r="I105" s="4">
        <v>20</v>
      </c>
      <c r="J105" s="2" t="s">
        <v>69</v>
      </c>
      <c r="K105" s="1">
        <f>Tabelle5[[#This Row],[Menge kg Nges]]/1000</f>
        <v>15.952110000000001</v>
      </c>
      <c r="L105" s="1">
        <f>Tabelle5[[#This Row],[Menge kg P2O5]]/1000</f>
        <v>8.7606099999999998</v>
      </c>
      <c r="M105" s="1">
        <f>Tabelle5[[#This Row],[Menge t Nges]]/Tabelle5[[#This Row],[Anzahl Lieferscheine]]</f>
        <v>0.79760550000000008</v>
      </c>
      <c r="N105" s="1">
        <f>Tabelle5[[#This Row],[Menge t P2O5]]/Tabelle5[[#This Row],[Anzahl Lieferscheine]]</f>
        <v>0.43803049999999999</v>
      </c>
    </row>
    <row r="106" spans="1:14" x14ac:dyDescent="0.2">
      <c r="A106" s="2" t="s">
        <v>32</v>
      </c>
      <c r="B106" s="2" t="s">
        <v>32</v>
      </c>
      <c r="C106" s="2" t="s">
        <v>6</v>
      </c>
      <c r="D106" s="2" t="s">
        <v>15</v>
      </c>
      <c r="E106" s="2" t="s">
        <v>16</v>
      </c>
      <c r="F106" s="2" t="s">
        <v>61</v>
      </c>
      <c r="G106" s="1">
        <v>12611.67</v>
      </c>
      <c r="H106" s="1">
        <v>11459.910000000002</v>
      </c>
      <c r="I106" s="4">
        <v>43</v>
      </c>
      <c r="J106" s="2" t="s">
        <v>69</v>
      </c>
      <c r="K106" s="1">
        <f>Tabelle5[[#This Row],[Menge kg Nges]]/1000</f>
        <v>12.61167</v>
      </c>
      <c r="L106" s="1">
        <f>Tabelle5[[#This Row],[Menge kg P2O5]]/1000</f>
        <v>11.459910000000002</v>
      </c>
      <c r="M106" s="1">
        <f>Tabelle5[[#This Row],[Menge t Nges]]/Tabelle5[[#This Row],[Anzahl Lieferscheine]]</f>
        <v>0.29329465116279069</v>
      </c>
      <c r="N106" s="1">
        <f>Tabelle5[[#This Row],[Menge t P2O5]]/Tabelle5[[#This Row],[Anzahl Lieferscheine]]</f>
        <v>0.26650953488372098</v>
      </c>
    </row>
    <row r="107" spans="1:14" x14ac:dyDescent="0.2">
      <c r="A107" s="2" t="s">
        <v>32</v>
      </c>
      <c r="B107" s="2" t="s">
        <v>32</v>
      </c>
      <c r="C107" s="2" t="s">
        <v>6</v>
      </c>
      <c r="D107" s="2" t="s">
        <v>15</v>
      </c>
      <c r="E107" s="2" t="s">
        <v>17</v>
      </c>
      <c r="F107" s="2" t="s">
        <v>61</v>
      </c>
      <c r="G107" s="1">
        <v>13621.939999999999</v>
      </c>
      <c r="H107" s="1">
        <v>6093.1100000000006</v>
      </c>
      <c r="I107" s="4">
        <v>58</v>
      </c>
      <c r="J107" s="2" t="s">
        <v>69</v>
      </c>
      <c r="K107" s="1">
        <f>Tabelle5[[#This Row],[Menge kg Nges]]/1000</f>
        <v>13.621939999999999</v>
      </c>
      <c r="L107" s="1">
        <f>Tabelle5[[#This Row],[Menge kg P2O5]]/1000</f>
        <v>6.0931100000000002</v>
      </c>
      <c r="M107" s="1">
        <f>Tabelle5[[#This Row],[Menge t Nges]]/Tabelle5[[#This Row],[Anzahl Lieferscheine]]</f>
        <v>0.23486103448275861</v>
      </c>
      <c r="N107" s="1">
        <f>Tabelle5[[#This Row],[Menge t P2O5]]/Tabelle5[[#This Row],[Anzahl Lieferscheine]]</f>
        <v>0.10505362068965518</v>
      </c>
    </row>
    <row r="108" spans="1:14" x14ac:dyDescent="0.2">
      <c r="A108" s="2" t="s">
        <v>32</v>
      </c>
      <c r="B108" s="2" t="s">
        <v>32</v>
      </c>
      <c r="C108" s="2" t="s">
        <v>6</v>
      </c>
      <c r="D108" s="2" t="s">
        <v>15</v>
      </c>
      <c r="E108" s="2" t="s">
        <v>35</v>
      </c>
      <c r="F108" s="2" t="s">
        <v>61</v>
      </c>
      <c r="G108" s="1">
        <v>6070.2999999999993</v>
      </c>
      <c r="H108" s="1">
        <v>4398.4999999999991</v>
      </c>
      <c r="I108" s="4">
        <v>15</v>
      </c>
      <c r="J108" s="2" t="s">
        <v>69</v>
      </c>
      <c r="K108" s="1">
        <f>Tabelle5[[#This Row],[Menge kg Nges]]/1000</f>
        <v>6.0702999999999996</v>
      </c>
      <c r="L108" s="1">
        <f>Tabelle5[[#This Row],[Menge kg P2O5]]/1000</f>
        <v>4.3984999999999994</v>
      </c>
      <c r="M108" s="1">
        <f>Tabelle5[[#This Row],[Menge t Nges]]/Tabelle5[[#This Row],[Anzahl Lieferscheine]]</f>
        <v>0.40468666666666664</v>
      </c>
      <c r="N108" s="1">
        <f>Tabelle5[[#This Row],[Menge t P2O5]]/Tabelle5[[#This Row],[Anzahl Lieferscheine]]</f>
        <v>0.29323333333333329</v>
      </c>
    </row>
    <row r="109" spans="1:14" x14ac:dyDescent="0.2">
      <c r="A109" s="2" t="s">
        <v>32</v>
      </c>
      <c r="B109" s="2" t="s">
        <v>32</v>
      </c>
      <c r="C109" s="2" t="s">
        <v>6</v>
      </c>
      <c r="D109" s="2" t="s">
        <v>15</v>
      </c>
      <c r="E109" s="2" t="s">
        <v>18</v>
      </c>
      <c r="F109" s="2" t="s">
        <v>61</v>
      </c>
      <c r="G109" s="1">
        <v>91394.670000000013</v>
      </c>
      <c r="H109" s="1">
        <v>61490.959999999985</v>
      </c>
      <c r="I109" s="4">
        <v>184</v>
      </c>
      <c r="J109" s="2" t="s">
        <v>69</v>
      </c>
      <c r="K109" s="1">
        <f>Tabelle5[[#This Row],[Menge kg Nges]]/1000</f>
        <v>91.394670000000019</v>
      </c>
      <c r="L109" s="1">
        <f>Tabelle5[[#This Row],[Menge kg P2O5]]/1000</f>
        <v>61.490959999999987</v>
      </c>
      <c r="M109" s="1">
        <f>Tabelle5[[#This Row],[Menge t Nges]]/Tabelle5[[#This Row],[Anzahl Lieferscheine]]</f>
        <v>0.49671016304347837</v>
      </c>
      <c r="N109" s="1">
        <f>Tabelle5[[#This Row],[Menge t P2O5]]/Tabelle5[[#This Row],[Anzahl Lieferscheine]]</f>
        <v>0.33418999999999993</v>
      </c>
    </row>
    <row r="110" spans="1:14" x14ac:dyDescent="0.2">
      <c r="A110" s="2" t="s">
        <v>32</v>
      </c>
      <c r="B110" s="2" t="s">
        <v>32</v>
      </c>
      <c r="C110" s="2" t="s">
        <v>6</v>
      </c>
      <c r="D110" s="2" t="s">
        <v>15</v>
      </c>
      <c r="E110" s="2" t="s">
        <v>19</v>
      </c>
      <c r="F110" s="2" t="s">
        <v>61</v>
      </c>
      <c r="G110" s="1">
        <v>1059.7</v>
      </c>
      <c r="H110" s="1">
        <v>1082.25</v>
      </c>
      <c r="I110" s="4">
        <v>11</v>
      </c>
      <c r="J110" s="2" t="s">
        <v>69</v>
      </c>
      <c r="K110" s="1">
        <f>Tabelle5[[#This Row],[Menge kg Nges]]/1000</f>
        <v>1.0597000000000001</v>
      </c>
      <c r="L110" s="1">
        <f>Tabelle5[[#This Row],[Menge kg P2O5]]/1000</f>
        <v>1.0822499999999999</v>
      </c>
      <c r="M110" s="1">
        <f>Tabelle5[[#This Row],[Menge t Nges]]/Tabelle5[[#This Row],[Anzahl Lieferscheine]]</f>
        <v>9.6336363636363651E-2</v>
      </c>
      <c r="N110" s="1">
        <f>Tabelle5[[#This Row],[Menge t P2O5]]/Tabelle5[[#This Row],[Anzahl Lieferscheine]]</f>
        <v>9.8386363636363633E-2</v>
      </c>
    </row>
    <row r="111" spans="1:14" x14ac:dyDescent="0.2">
      <c r="A111" s="2" t="s">
        <v>32</v>
      </c>
      <c r="B111" s="2" t="s">
        <v>32</v>
      </c>
      <c r="C111" s="2" t="s">
        <v>6</v>
      </c>
      <c r="D111" s="2" t="s">
        <v>15</v>
      </c>
      <c r="E111" s="2" t="s">
        <v>20</v>
      </c>
      <c r="F111" s="2" t="s">
        <v>61</v>
      </c>
      <c r="G111" s="1">
        <v>37178.619999999988</v>
      </c>
      <c r="H111" s="1">
        <v>29856.600000000009</v>
      </c>
      <c r="I111" s="4">
        <v>351</v>
      </c>
      <c r="J111" s="2" t="s">
        <v>69</v>
      </c>
      <c r="K111" s="1">
        <f>Tabelle5[[#This Row],[Menge kg Nges]]/1000</f>
        <v>37.178619999999988</v>
      </c>
      <c r="L111" s="1">
        <f>Tabelle5[[#This Row],[Menge kg P2O5]]/1000</f>
        <v>29.856600000000011</v>
      </c>
      <c r="M111" s="1">
        <f>Tabelle5[[#This Row],[Menge t Nges]]/Tabelle5[[#This Row],[Anzahl Lieferscheine]]</f>
        <v>0.10592199430199427</v>
      </c>
      <c r="N111" s="1">
        <f>Tabelle5[[#This Row],[Menge t P2O5]]/Tabelle5[[#This Row],[Anzahl Lieferscheine]]</f>
        <v>8.5061538461538494E-2</v>
      </c>
    </row>
    <row r="112" spans="1:14" x14ac:dyDescent="0.2">
      <c r="A112" s="2" t="s">
        <v>32</v>
      </c>
      <c r="B112" s="2" t="s">
        <v>32</v>
      </c>
      <c r="C112" s="2" t="s">
        <v>6</v>
      </c>
      <c r="D112" s="2" t="s">
        <v>15</v>
      </c>
      <c r="E112" s="2" t="s">
        <v>21</v>
      </c>
      <c r="F112" s="2" t="s">
        <v>61</v>
      </c>
      <c r="G112" s="1">
        <v>53660.720000000008</v>
      </c>
      <c r="H112" s="1">
        <v>30207.1</v>
      </c>
      <c r="I112" s="4">
        <v>168</v>
      </c>
      <c r="J112" s="2" t="s">
        <v>69</v>
      </c>
      <c r="K112" s="1">
        <f>Tabelle5[[#This Row],[Menge kg Nges]]/1000</f>
        <v>53.660720000000012</v>
      </c>
      <c r="L112" s="1">
        <f>Tabelle5[[#This Row],[Menge kg P2O5]]/1000</f>
        <v>30.207099999999997</v>
      </c>
      <c r="M112" s="1">
        <f>Tabelle5[[#This Row],[Menge t Nges]]/Tabelle5[[#This Row],[Anzahl Lieferscheine]]</f>
        <v>0.3194090476190477</v>
      </c>
      <c r="N112" s="1">
        <f>Tabelle5[[#This Row],[Menge t P2O5]]/Tabelle5[[#This Row],[Anzahl Lieferscheine]]</f>
        <v>0.17980416666666665</v>
      </c>
    </row>
    <row r="113" spans="1:14" x14ac:dyDescent="0.2">
      <c r="A113" s="2" t="s">
        <v>32</v>
      </c>
      <c r="B113" s="2" t="s">
        <v>32</v>
      </c>
      <c r="C113" s="2" t="s">
        <v>6</v>
      </c>
      <c r="D113" s="2" t="s">
        <v>15</v>
      </c>
      <c r="E113" s="2" t="s">
        <v>9</v>
      </c>
      <c r="F113" s="2" t="s">
        <v>61</v>
      </c>
      <c r="G113" s="1">
        <v>22104.489999999998</v>
      </c>
      <c r="H113" s="1">
        <v>11233.769999999997</v>
      </c>
      <c r="I113" s="4">
        <v>93</v>
      </c>
      <c r="J113" s="2" t="s">
        <v>69</v>
      </c>
      <c r="K113" s="1">
        <f>Tabelle5[[#This Row],[Menge kg Nges]]/1000</f>
        <v>22.104489999999998</v>
      </c>
      <c r="L113" s="1">
        <f>Tabelle5[[#This Row],[Menge kg P2O5]]/1000</f>
        <v>11.233769999999996</v>
      </c>
      <c r="M113" s="1">
        <f>Tabelle5[[#This Row],[Menge t Nges]]/Tabelle5[[#This Row],[Anzahl Lieferscheine]]</f>
        <v>0.23768268817204299</v>
      </c>
      <c r="N113" s="1">
        <f>Tabelle5[[#This Row],[Menge t P2O5]]/Tabelle5[[#This Row],[Anzahl Lieferscheine]]</f>
        <v>0.12079322580645158</v>
      </c>
    </row>
    <row r="114" spans="1:14" x14ac:dyDescent="0.2">
      <c r="A114" s="2" t="s">
        <v>32</v>
      </c>
      <c r="B114" s="2" t="s">
        <v>32</v>
      </c>
      <c r="C114" s="2" t="s">
        <v>6</v>
      </c>
      <c r="D114" s="2" t="s">
        <v>15</v>
      </c>
      <c r="E114" s="2" t="s">
        <v>10</v>
      </c>
      <c r="F114" s="2" t="s">
        <v>61</v>
      </c>
      <c r="G114" s="1">
        <v>18068</v>
      </c>
      <c r="H114" s="1">
        <v>7879.4999999999991</v>
      </c>
      <c r="I114" s="4">
        <v>44</v>
      </c>
      <c r="J114" s="2" t="s">
        <v>69</v>
      </c>
      <c r="K114" s="1">
        <f>Tabelle5[[#This Row],[Menge kg Nges]]/1000</f>
        <v>18.068000000000001</v>
      </c>
      <c r="L114" s="1">
        <f>Tabelle5[[#This Row],[Menge kg P2O5]]/1000</f>
        <v>7.8794999999999993</v>
      </c>
      <c r="M114" s="1">
        <f>Tabelle5[[#This Row],[Menge t Nges]]/Tabelle5[[#This Row],[Anzahl Lieferscheine]]</f>
        <v>0.41063636363636369</v>
      </c>
      <c r="N114" s="1">
        <f>Tabelle5[[#This Row],[Menge t P2O5]]/Tabelle5[[#This Row],[Anzahl Lieferscheine]]</f>
        <v>0.17907954545454544</v>
      </c>
    </row>
    <row r="115" spans="1:14" x14ac:dyDescent="0.2">
      <c r="A115" s="2" t="s">
        <v>32</v>
      </c>
      <c r="B115" s="2" t="s">
        <v>32</v>
      </c>
      <c r="C115" s="2" t="s">
        <v>6</v>
      </c>
      <c r="D115" s="2" t="s">
        <v>15</v>
      </c>
      <c r="E115" s="2" t="s">
        <v>23</v>
      </c>
      <c r="F115" s="2" t="s">
        <v>61</v>
      </c>
      <c r="G115" s="1">
        <v>1344</v>
      </c>
      <c r="H115" s="1">
        <v>560.75</v>
      </c>
      <c r="I115" s="4">
        <v>8</v>
      </c>
      <c r="J115" s="2" t="s">
        <v>69</v>
      </c>
      <c r="K115" s="1">
        <f>Tabelle5[[#This Row],[Menge kg Nges]]/1000</f>
        <v>1.3440000000000001</v>
      </c>
      <c r="L115" s="1">
        <f>Tabelle5[[#This Row],[Menge kg P2O5]]/1000</f>
        <v>0.56074999999999997</v>
      </c>
      <c r="M115" s="1">
        <f>Tabelle5[[#This Row],[Menge t Nges]]/Tabelle5[[#This Row],[Anzahl Lieferscheine]]</f>
        <v>0.16800000000000001</v>
      </c>
      <c r="N115" s="1">
        <f>Tabelle5[[#This Row],[Menge t P2O5]]/Tabelle5[[#This Row],[Anzahl Lieferscheine]]</f>
        <v>7.0093749999999996E-2</v>
      </c>
    </row>
    <row r="116" spans="1:14" x14ac:dyDescent="0.2">
      <c r="A116" s="2" t="s">
        <v>32</v>
      </c>
      <c r="B116" s="2" t="s">
        <v>32</v>
      </c>
      <c r="C116" s="2" t="s">
        <v>6</v>
      </c>
      <c r="D116" s="2" t="s">
        <v>15</v>
      </c>
      <c r="E116" s="2" t="s">
        <v>12</v>
      </c>
      <c r="F116" s="2" t="s">
        <v>61</v>
      </c>
      <c r="G116" s="1">
        <v>948.6</v>
      </c>
      <c r="H116" s="1">
        <v>793.81999999999994</v>
      </c>
      <c r="I116" s="4">
        <v>4</v>
      </c>
      <c r="J116" s="2" t="s">
        <v>69</v>
      </c>
      <c r="K116" s="1">
        <f>Tabelle5[[#This Row],[Menge kg Nges]]/1000</f>
        <v>0.9486</v>
      </c>
      <c r="L116" s="1">
        <f>Tabelle5[[#This Row],[Menge kg P2O5]]/1000</f>
        <v>0.79381999999999997</v>
      </c>
      <c r="M116" s="1">
        <f>Tabelle5[[#This Row],[Menge t Nges]]/Tabelle5[[#This Row],[Anzahl Lieferscheine]]</f>
        <v>0.23715</v>
      </c>
      <c r="N116" s="1">
        <f>Tabelle5[[#This Row],[Menge t P2O5]]/Tabelle5[[#This Row],[Anzahl Lieferscheine]]</f>
        <v>0.19845499999999999</v>
      </c>
    </row>
    <row r="117" spans="1:14" x14ac:dyDescent="0.2">
      <c r="A117" s="2" t="s">
        <v>32</v>
      </c>
      <c r="B117" s="2" t="s">
        <v>32</v>
      </c>
      <c r="C117" s="2" t="s">
        <v>6</v>
      </c>
      <c r="D117" s="2" t="s">
        <v>15</v>
      </c>
      <c r="E117" s="2" t="s">
        <v>13</v>
      </c>
      <c r="F117" s="2" t="s">
        <v>61</v>
      </c>
      <c r="G117" s="1">
        <v>2225.4</v>
      </c>
      <c r="H117" s="1">
        <v>1774.8</v>
      </c>
      <c r="I117" s="4">
        <v>5</v>
      </c>
      <c r="J117" s="2" t="s">
        <v>69</v>
      </c>
      <c r="K117" s="1">
        <f>Tabelle5[[#This Row],[Menge kg Nges]]/1000</f>
        <v>2.2254</v>
      </c>
      <c r="L117" s="1">
        <f>Tabelle5[[#This Row],[Menge kg P2O5]]/1000</f>
        <v>1.7747999999999999</v>
      </c>
      <c r="M117" s="1">
        <f>Tabelle5[[#This Row],[Menge t Nges]]/Tabelle5[[#This Row],[Anzahl Lieferscheine]]</f>
        <v>0.44508000000000003</v>
      </c>
      <c r="N117" s="1">
        <f>Tabelle5[[#This Row],[Menge t P2O5]]/Tabelle5[[#This Row],[Anzahl Lieferscheine]]</f>
        <v>0.35496</v>
      </c>
    </row>
    <row r="118" spans="1:14" x14ac:dyDescent="0.2">
      <c r="A118" s="2" t="s">
        <v>32</v>
      </c>
      <c r="B118" s="2" t="s">
        <v>32</v>
      </c>
      <c r="C118" s="2" t="s">
        <v>6</v>
      </c>
      <c r="D118" s="2" t="s">
        <v>15</v>
      </c>
      <c r="E118" s="2" t="s">
        <v>14</v>
      </c>
      <c r="F118" s="2" t="s">
        <v>61</v>
      </c>
      <c r="G118" s="1">
        <v>1028</v>
      </c>
      <c r="H118" s="1">
        <v>660</v>
      </c>
      <c r="I118" s="4">
        <v>3</v>
      </c>
      <c r="J118" s="2" t="s">
        <v>69</v>
      </c>
      <c r="K118" s="1">
        <f>Tabelle5[[#This Row],[Menge kg Nges]]/1000</f>
        <v>1.028</v>
      </c>
      <c r="L118" s="1">
        <f>Tabelle5[[#This Row],[Menge kg P2O5]]/1000</f>
        <v>0.66</v>
      </c>
      <c r="M118" s="1">
        <f>Tabelle5[[#This Row],[Menge t Nges]]/Tabelle5[[#This Row],[Anzahl Lieferscheine]]</f>
        <v>0.34266666666666667</v>
      </c>
      <c r="N118" s="1">
        <f>Tabelle5[[#This Row],[Menge t P2O5]]/Tabelle5[[#This Row],[Anzahl Lieferscheine]]</f>
        <v>0.22</v>
      </c>
    </row>
    <row r="119" spans="1:14" x14ac:dyDescent="0.2">
      <c r="A119" s="2" t="s">
        <v>32</v>
      </c>
      <c r="B119" s="2" t="s">
        <v>32</v>
      </c>
      <c r="C119" s="2" t="s">
        <v>6</v>
      </c>
      <c r="D119" s="2" t="s">
        <v>15</v>
      </c>
      <c r="E119" s="2" t="s">
        <v>24</v>
      </c>
      <c r="F119" s="2" t="s">
        <v>61</v>
      </c>
      <c r="G119" s="1">
        <v>2520</v>
      </c>
      <c r="H119" s="1">
        <v>2070</v>
      </c>
      <c r="I119" s="4">
        <v>3</v>
      </c>
      <c r="J119" s="2" t="s">
        <v>69</v>
      </c>
      <c r="K119" s="1">
        <f>Tabelle5[[#This Row],[Menge kg Nges]]/1000</f>
        <v>2.52</v>
      </c>
      <c r="L119" s="1">
        <f>Tabelle5[[#This Row],[Menge kg P2O5]]/1000</f>
        <v>2.0699999999999998</v>
      </c>
      <c r="M119" s="1">
        <f>Tabelle5[[#This Row],[Menge t Nges]]/Tabelle5[[#This Row],[Anzahl Lieferscheine]]</f>
        <v>0.84</v>
      </c>
      <c r="N119" s="1">
        <f>Tabelle5[[#This Row],[Menge t P2O5]]/Tabelle5[[#This Row],[Anzahl Lieferscheine]]</f>
        <v>0.69</v>
      </c>
    </row>
    <row r="120" spans="1:14" x14ac:dyDescent="0.2">
      <c r="A120" s="2" t="s">
        <v>32</v>
      </c>
      <c r="B120" s="2" t="s">
        <v>32</v>
      </c>
      <c r="C120" s="2" t="s">
        <v>6</v>
      </c>
      <c r="D120" s="2" t="s">
        <v>15</v>
      </c>
      <c r="E120" s="2" t="s">
        <v>31</v>
      </c>
      <c r="F120" s="2" t="s">
        <v>61</v>
      </c>
      <c r="G120" s="1">
        <v>424</v>
      </c>
      <c r="H120" s="1">
        <v>157.63999999999999</v>
      </c>
      <c r="I120" s="4">
        <v>4</v>
      </c>
      <c r="J120" s="2" t="s">
        <v>69</v>
      </c>
      <c r="K120" s="1">
        <f>Tabelle5[[#This Row],[Menge kg Nges]]/1000</f>
        <v>0.42399999999999999</v>
      </c>
      <c r="L120" s="1">
        <f>Tabelle5[[#This Row],[Menge kg P2O5]]/1000</f>
        <v>0.15763999999999997</v>
      </c>
      <c r="M120" s="1">
        <f>Tabelle5[[#This Row],[Menge t Nges]]/Tabelle5[[#This Row],[Anzahl Lieferscheine]]</f>
        <v>0.106</v>
      </c>
      <c r="N120" s="1">
        <f>Tabelle5[[#This Row],[Menge t P2O5]]/Tabelle5[[#This Row],[Anzahl Lieferscheine]]</f>
        <v>3.9409999999999994E-2</v>
      </c>
    </row>
    <row r="121" spans="1:14" x14ac:dyDescent="0.2">
      <c r="A121" s="2" t="s">
        <v>32</v>
      </c>
      <c r="B121" s="2" t="s">
        <v>32</v>
      </c>
      <c r="C121" s="2" t="s">
        <v>25</v>
      </c>
      <c r="D121" s="2" t="s">
        <v>25</v>
      </c>
      <c r="E121" s="2" t="s">
        <v>26</v>
      </c>
      <c r="F121" s="2" t="s">
        <v>61</v>
      </c>
      <c r="G121" s="1">
        <v>661151.6399999999</v>
      </c>
      <c r="H121" s="1">
        <v>279669.12000000005</v>
      </c>
      <c r="I121" s="4">
        <v>1645</v>
      </c>
      <c r="J121" s="2" t="s">
        <v>69</v>
      </c>
      <c r="K121" s="1">
        <f>Tabelle5[[#This Row],[Menge kg Nges]]/1000</f>
        <v>661.15163999999993</v>
      </c>
      <c r="L121" s="1">
        <f>Tabelle5[[#This Row],[Menge kg P2O5]]/1000</f>
        <v>279.66912000000008</v>
      </c>
      <c r="M121" s="1">
        <f>Tabelle5[[#This Row],[Menge t Nges]]/Tabelle5[[#This Row],[Anzahl Lieferscheine]]</f>
        <v>0.40191589057750754</v>
      </c>
      <c r="N121" s="1">
        <f>Tabelle5[[#This Row],[Menge t P2O5]]/Tabelle5[[#This Row],[Anzahl Lieferscheine]]</f>
        <v>0.17001162310030399</v>
      </c>
    </row>
    <row r="122" spans="1:14" x14ac:dyDescent="0.2">
      <c r="A122" s="2" t="s">
        <v>32</v>
      </c>
      <c r="B122" s="2" t="s">
        <v>32</v>
      </c>
      <c r="C122" s="2" t="s">
        <v>63</v>
      </c>
      <c r="D122" s="2" t="s">
        <v>63</v>
      </c>
      <c r="E122" s="2" t="s">
        <v>63</v>
      </c>
      <c r="F122" s="2" t="s">
        <v>61</v>
      </c>
      <c r="G122" s="1">
        <v>960</v>
      </c>
      <c r="H122" s="1">
        <v>690</v>
      </c>
      <c r="I122" s="4">
        <v>1</v>
      </c>
      <c r="J122" s="2" t="s">
        <v>69</v>
      </c>
      <c r="K122" s="1">
        <f>Tabelle5[[#This Row],[Menge kg Nges]]/1000</f>
        <v>0.96</v>
      </c>
      <c r="L122" s="1">
        <f>Tabelle5[[#This Row],[Menge kg P2O5]]/1000</f>
        <v>0.69</v>
      </c>
      <c r="M122" s="1">
        <f>Tabelle5[[#This Row],[Menge t Nges]]/Tabelle5[[#This Row],[Anzahl Lieferscheine]]</f>
        <v>0.96</v>
      </c>
      <c r="N122" s="1">
        <f>Tabelle5[[#This Row],[Menge t P2O5]]/Tabelle5[[#This Row],[Anzahl Lieferscheine]]</f>
        <v>0.69</v>
      </c>
    </row>
    <row r="123" spans="1:14" x14ac:dyDescent="0.2">
      <c r="A123" s="2" t="s">
        <v>32</v>
      </c>
      <c r="B123" s="2" t="s">
        <v>36</v>
      </c>
      <c r="C123" s="2" t="s">
        <v>25</v>
      </c>
      <c r="D123" s="2" t="s">
        <v>25</v>
      </c>
      <c r="E123" s="2" t="s">
        <v>26</v>
      </c>
      <c r="F123" s="2" t="s">
        <v>61</v>
      </c>
      <c r="G123" s="1">
        <v>12630</v>
      </c>
      <c r="H123" s="1">
        <v>8420</v>
      </c>
      <c r="I123" s="4">
        <v>1</v>
      </c>
      <c r="J123" s="2" t="s">
        <v>69</v>
      </c>
      <c r="K123" s="1">
        <f>Tabelle5[[#This Row],[Menge kg Nges]]/1000</f>
        <v>12.63</v>
      </c>
      <c r="L123" s="1">
        <f>Tabelle5[[#This Row],[Menge kg P2O5]]/1000</f>
        <v>8.42</v>
      </c>
      <c r="M123" s="1">
        <f>Tabelle5[[#This Row],[Menge t Nges]]/Tabelle5[[#This Row],[Anzahl Lieferscheine]]</f>
        <v>12.63</v>
      </c>
      <c r="N123" s="1">
        <f>Tabelle5[[#This Row],[Menge t P2O5]]/Tabelle5[[#This Row],[Anzahl Lieferscheine]]</f>
        <v>8.42</v>
      </c>
    </row>
    <row r="124" spans="1:14" x14ac:dyDescent="0.2">
      <c r="A124" s="2" t="s">
        <v>32</v>
      </c>
      <c r="B124" s="2" t="s">
        <v>27</v>
      </c>
      <c r="C124" s="2" t="s">
        <v>6</v>
      </c>
      <c r="D124" s="2" t="s">
        <v>7</v>
      </c>
      <c r="E124" s="2" t="s">
        <v>11</v>
      </c>
      <c r="F124" s="2" t="s">
        <v>61</v>
      </c>
      <c r="G124" s="1">
        <v>750</v>
      </c>
      <c r="H124" s="1">
        <v>350</v>
      </c>
      <c r="I124" s="4">
        <v>2</v>
      </c>
      <c r="J124" s="2" t="s">
        <v>69</v>
      </c>
      <c r="K124" s="1">
        <f>Tabelle5[[#This Row],[Menge kg Nges]]/1000</f>
        <v>0.75</v>
      </c>
      <c r="L124" s="1">
        <f>Tabelle5[[#This Row],[Menge kg P2O5]]/1000</f>
        <v>0.35</v>
      </c>
      <c r="M124" s="1">
        <f>Tabelle5[[#This Row],[Menge t Nges]]/Tabelle5[[#This Row],[Anzahl Lieferscheine]]</f>
        <v>0.375</v>
      </c>
      <c r="N124" s="1">
        <f>Tabelle5[[#This Row],[Menge t P2O5]]/Tabelle5[[#This Row],[Anzahl Lieferscheine]]</f>
        <v>0.17499999999999999</v>
      </c>
    </row>
    <row r="125" spans="1:14" x14ac:dyDescent="0.2">
      <c r="A125" s="2" t="s">
        <v>32</v>
      </c>
      <c r="B125" s="2" t="s">
        <v>27</v>
      </c>
      <c r="C125" s="2" t="s">
        <v>6</v>
      </c>
      <c r="D125" s="2" t="s">
        <v>15</v>
      </c>
      <c r="E125" s="2" t="s">
        <v>18</v>
      </c>
      <c r="F125" s="2" t="s">
        <v>61</v>
      </c>
      <c r="G125" s="1">
        <v>7943.5</v>
      </c>
      <c r="H125" s="1">
        <v>5294.45</v>
      </c>
      <c r="I125" s="4">
        <v>17</v>
      </c>
      <c r="J125" s="2" t="s">
        <v>69</v>
      </c>
      <c r="K125" s="1">
        <f>Tabelle5[[#This Row],[Menge kg Nges]]/1000</f>
        <v>7.9435000000000002</v>
      </c>
      <c r="L125" s="1">
        <f>Tabelle5[[#This Row],[Menge kg P2O5]]/1000</f>
        <v>5.2944499999999994</v>
      </c>
      <c r="M125" s="1">
        <f>Tabelle5[[#This Row],[Menge t Nges]]/Tabelle5[[#This Row],[Anzahl Lieferscheine]]</f>
        <v>0.46726470588235297</v>
      </c>
      <c r="N125" s="1">
        <f>Tabelle5[[#This Row],[Menge t P2O5]]/Tabelle5[[#This Row],[Anzahl Lieferscheine]]</f>
        <v>0.31143823529411763</v>
      </c>
    </row>
    <row r="126" spans="1:14" x14ac:dyDescent="0.2">
      <c r="A126" s="2" t="s">
        <v>32</v>
      </c>
      <c r="B126" s="2" t="s">
        <v>27</v>
      </c>
      <c r="C126" s="2" t="s">
        <v>6</v>
      </c>
      <c r="D126" s="2" t="s">
        <v>15</v>
      </c>
      <c r="E126" s="2" t="s">
        <v>20</v>
      </c>
      <c r="F126" s="2" t="s">
        <v>61</v>
      </c>
      <c r="G126" s="1">
        <v>2065.5</v>
      </c>
      <c r="H126" s="1">
        <v>1300.5</v>
      </c>
      <c r="I126" s="4">
        <v>1</v>
      </c>
      <c r="J126" s="2" t="s">
        <v>69</v>
      </c>
      <c r="K126" s="1">
        <f>Tabelle5[[#This Row],[Menge kg Nges]]/1000</f>
        <v>2.0655000000000001</v>
      </c>
      <c r="L126" s="1">
        <f>Tabelle5[[#This Row],[Menge kg P2O5]]/1000</f>
        <v>1.3005</v>
      </c>
      <c r="M126" s="1">
        <f>Tabelle5[[#This Row],[Menge t Nges]]/Tabelle5[[#This Row],[Anzahl Lieferscheine]]</f>
        <v>2.0655000000000001</v>
      </c>
      <c r="N126" s="1">
        <f>Tabelle5[[#This Row],[Menge t P2O5]]/Tabelle5[[#This Row],[Anzahl Lieferscheine]]</f>
        <v>1.3005</v>
      </c>
    </row>
    <row r="127" spans="1:14" x14ac:dyDescent="0.2">
      <c r="A127" s="2" t="s">
        <v>32</v>
      </c>
      <c r="B127" s="2" t="s">
        <v>27</v>
      </c>
      <c r="C127" s="2" t="s">
        <v>6</v>
      </c>
      <c r="D127" s="2" t="s">
        <v>15</v>
      </c>
      <c r="E127" s="2" t="s">
        <v>21</v>
      </c>
      <c r="F127" s="2" t="s">
        <v>61</v>
      </c>
      <c r="G127" s="1">
        <v>3170.3999999999996</v>
      </c>
      <c r="H127" s="1">
        <v>1827</v>
      </c>
      <c r="I127" s="4">
        <v>7</v>
      </c>
      <c r="J127" s="2" t="s">
        <v>69</v>
      </c>
      <c r="K127" s="1">
        <f>Tabelle5[[#This Row],[Menge kg Nges]]/1000</f>
        <v>3.1703999999999994</v>
      </c>
      <c r="L127" s="1">
        <f>Tabelle5[[#This Row],[Menge kg P2O5]]/1000</f>
        <v>1.827</v>
      </c>
      <c r="M127" s="1">
        <f>Tabelle5[[#This Row],[Menge t Nges]]/Tabelle5[[#This Row],[Anzahl Lieferscheine]]</f>
        <v>0.45291428571428566</v>
      </c>
      <c r="N127" s="1">
        <f>Tabelle5[[#This Row],[Menge t P2O5]]/Tabelle5[[#This Row],[Anzahl Lieferscheine]]</f>
        <v>0.26100000000000001</v>
      </c>
    </row>
    <row r="128" spans="1:14" x14ac:dyDescent="0.2">
      <c r="A128" s="2" t="s">
        <v>32</v>
      </c>
      <c r="B128" s="2" t="s">
        <v>27</v>
      </c>
      <c r="C128" s="2" t="s">
        <v>25</v>
      </c>
      <c r="D128" s="2" t="s">
        <v>25</v>
      </c>
      <c r="E128" s="2" t="s">
        <v>26</v>
      </c>
      <c r="F128" s="2" t="s">
        <v>61</v>
      </c>
      <c r="G128" s="1">
        <v>131496.48999999993</v>
      </c>
      <c r="H128" s="1">
        <v>56858.679999999935</v>
      </c>
      <c r="I128" s="4">
        <v>338</v>
      </c>
      <c r="J128" s="2" t="s">
        <v>69</v>
      </c>
      <c r="K128" s="1">
        <f>Tabelle5[[#This Row],[Menge kg Nges]]/1000</f>
        <v>131.49648999999994</v>
      </c>
      <c r="L128" s="1">
        <f>Tabelle5[[#This Row],[Menge kg P2O5]]/1000</f>
        <v>56.858679999999936</v>
      </c>
      <c r="M128" s="1">
        <f>Tabelle5[[#This Row],[Menge t Nges]]/Tabelle5[[#This Row],[Anzahl Lieferscheine]]</f>
        <v>0.38904286982248504</v>
      </c>
      <c r="N128" s="1">
        <f>Tabelle5[[#This Row],[Menge t P2O5]]/Tabelle5[[#This Row],[Anzahl Lieferscheine]]</f>
        <v>0.16822094674556193</v>
      </c>
    </row>
    <row r="129" spans="1:14" x14ac:dyDescent="0.2">
      <c r="A129" s="2" t="s">
        <v>32</v>
      </c>
      <c r="B129" s="2" t="s">
        <v>33</v>
      </c>
      <c r="C129" s="2" t="s">
        <v>6</v>
      </c>
      <c r="D129" s="2" t="s">
        <v>7</v>
      </c>
      <c r="E129" s="2" t="s">
        <v>11</v>
      </c>
      <c r="F129" s="2" t="s">
        <v>61</v>
      </c>
      <c r="G129" s="1">
        <v>340.2</v>
      </c>
      <c r="H129" s="1">
        <v>126</v>
      </c>
      <c r="I129" s="4">
        <v>1</v>
      </c>
      <c r="J129" s="2" t="s">
        <v>69</v>
      </c>
      <c r="K129" s="1">
        <f>Tabelle5[[#This Row],[Menge kg Nges]]/1000</f>
        <v>0.3402</v>
      </c>
      <c r="L129" s="1">
        <f>Tabelle5[[#This Row],[Menge kg P2O5]]/1000</f>
        <v>0.126</v>
      </c>
      <c r="M129" s="1">
        <f>Tabelle5[[#This Row],[Menge t Nges]]/Tabelle5[[#This Row],[Anzahl Lieferscheine]]</f>
        <v>0.3402</v>
      </c>
      <c r="N129" s="1">
        <f>Tabelle5[[#This Row],[Menge t P2O5]]/Tabelle5[[#This Row],[Anzahl Lieferscheine]]</f>
        <v>0.126</v>
      </c>
    </row>
    <row r="130" spans="1:14" x14ac:dyDescent="0.2">
      <c r="A130" s="2" t="s">
        <v>32</v>
      </c>
      <c r="B130" s="2" t="s">
        <v>33</v>
      </c>
      <c r="C130" s="2" t="s">
        <v>6</v>
      </c>
      <c r="D130" s="2" t="s">
        <v>7</v>
      </c>
      <c r="E130" s="2" t="s">
        <v>12</v>
      </c>
      <c r="F130" s="2" t="s">
        <v>61</v>
      </c>
      <c r="G130" s="1">
        <v>22045.5</v>
      </c>
      <c r="H130" s="1">
        <v>12737.4</v>
      </c>
      <c r="I130" s="4">
        <v>17</v>
      </c>
      <c r="J130" s="2" t="s">
        <v>69</v>
      </c>
      <c r="K130" s="1">
        <f>Tabelle5[[#This Row],[Menge kg Nges]]/1000</f>
        <v>22.045500000000001</v>
      </c>
      <c r="L130" s="1">
        <f>Tabelle5[[#This Row],[Menge kg P2O5]]/1000</f>
        <v>12.737399999999999</v>
      </c>
      <c r="M130" s="1">
        <f>Tabelle5[[#This Row],[Menge t Nges]]/Tabelle5[[#This Row],[Anzahl Lieferscheine]]</f>
        <v>1.2967941176470588</v>
      </c>
      <c r="N130" s="1">
        <f>Tabelle5[[#This Row],[Menge t P2O5]]/Tabelle5[[#This Row],[Anzahl Lieferscheine]]</f>
        <v>0.74925882352941175</v>
      </c>
    </row>
    <row r="131" spans="1:14" x14ac:dyDescent="0.2">
      <c r="A131" s="2" t="s">
        <v>32</v>
      </c>
      <c r="B131" s="2" t="s">
        <v>33</v>
      </c>
      <c r="C131" s="2" t="s">
        <v>6</v>
      </c>
      <c r="D131" s="2" t="s">
        <v>7</v>
      </c>
      <c r="E131" s="2" t="s">
        <v>14</v>
      </c>
      <c r="F131" s="2" t="s">
        <v>61</v>
      </c>
      <c r="G131" s="1">
        <v>410.85</v>
      </c>
      <c r="H131" s="1">
        <v>199.2</v>
      </c>
      <c r="I131" s="4">
        <v>2</v>
      </c>
      <c r="J131" s="2" t="s">
        <v>69</v>
      </c>
      <c r="K131" s="1">
        <f>Tabelle5[[#This Row],[Menge kg Nges]]/1000</f>
        <v>0.41085000000000005</v>
      </c>
      <c r="L131" s="1">
        <f>Tabelle5[[#This Row],[Menge kg P2O5]]/1000</f>
        <v>0.19919999999999999</v>
      </c>
      <c r="M131" s="1">
        <f>Tabelle5[[#This Row],[Menge t Nges]]/Tabelle5[[#This Row],[Anzahl Lieferscheine]]</f>
        <v>0.20542500000000002</v>
      </c>
      <c r="N131" s="1">
        <f>Tabelle5[[#This Row],[Menge t P2O5]]/Tabelle5[[#This Row],[Anzahl Lieferscheine]]</f>
        <v>9.9599999999999994E-2</v>
      </c>
    </row>
    <row r="132" spans="1:14" x14ac:dyDescent="0.2">
      <c r="A132" s="2" t="s">
        <v>32</v>
      </c>
      <c r="B132" s="2" t="s">
        <v>33</v>
      </c>
      <c r="C132" s="2" t="s">
        <v>6</v>
      </c>
      <c r="D132" s="2" t="s">
        <v>15</v>
      </c>
      <c r="E132" s="2" t="s">
        <v>8</v>
      </c>
      <c r="F132" s="2" t="s">
        <v>61</v>
      </c>
      <c r="G132" s="1">
        <v>1110</v>
      </c>
      <c r="H132" s="1">
        <v>540</v>
      </c>
      <c r="I132" s="4">
        <v>4</v>
      </c>
      <c r="J132" s="2" t="s">
        <v>69</v>
      </c>
      <c r="K132" s="1">
        <f>Tabelle5[[#This Row],[Menge kg Nges]]/1000</f>
        <v>1.1100000000000001</v>
      </c>
      <c r="L132" s="1">
        <f>Tabelle5[[#This Row],[Menge kg P2O5]]/1000</f>
        <v>0.54</v>
      </c>
      <c r="M132" s="1">
        <f>Tabelle5[[#This Row],[Menge t Nges]]/Tabelle5[[#This Row],[Anzahl Lieferscheine]]</f>
        <v>0.27750000000000002</v>
      </c>
      <c r="N132" s="1">
        <f>Tabelle5[[#This Row],[Menge t P2O5]]/Tabelle5[[#This Row],[Anzahl Lieferscheine]]</f>
        <v>0.13500000000000001</v>
      </c>
    </row>
    <row r="133" spans="1:14" x14ac:dyDescent="0.2">
      <c r="A133" s="2" t="s">
        <v>32</v>
      </c>
      <c r="B133" s="2" t="s">
        <v>33</v>
      </c>
      <c r="C133" s="2" t="s">
        <v>6</v>
      </c>
      <c r="D133" s="2" t="s">
        <v>15</v>
      </c>
      <c r="E133" s="2" t="s">
        <v>18</v>
      </c>
      <c r="F133" s="2" t="s">
        <v>61</v>
      </c>
      <c r="G133" s="1">
        <v>720</v>
      </c>
      <c r="H133" s="1">
        <v>504</v>
      </c>
      <c r="I133" s="4">
        <v>1</v>
      </c>
      <c r="J133" s="2" t="s">
        <v>69</v>
      </c>
      <c r="K133" s="1">
        <f>Tabelle5[[#This Row],[Menge kg Nges]]/1000</f>
        <v>0.72</v>
      </c>
      <c r="L133" s="1">
        <f>Tabelle5[[#This Row],[Menge kg P2O5]]/1000</f>
        <v>0.504</v>
      </c>
      <c r="M133" s="1">
        <f>Tabelle5[[#This Row],[Menge t Nges]]/Tabelle5[[#This Row],[Anzahl Lieferscheine]]</f>
        <v>0.72</v>
      </c>
      <c r="N133" s="1">
        <f>Tabelle5[[#This Row],[Menge t P2O5]]/Tabelle5[[#This Row],[Anzahl Lieferscheine]]</f>
        <v>0.504</v>
      </c>
    </row>
    <row r="134" spans="1:14" x14ac:dyDescent="0.2">
      <c r="A134" s="2" t="s">
        <v>32</v>
      </c>
      <c r="B134" s="2" t="s">
        <v>33</v>
      </c>
      <c r="C134" s="2" t="s">
        <v>6</v>
      </c>
      <c r="D134" s="2" t="s">
        <v>15</v>
      </c>
      <c r="E134" s="2" t="s">
        <v>19</v>
      </c>
      <c r="F134" s="2" t="s">
        <v>61</v>
      </c>
      <c r="G134" s="1">
        <v>231.6</v>
      </c>
      <c r="H134" s="1">
        <v>220</v>
      </c>
      <c r="I134" s="4">
        <v>2</v>
      </c>
      <c r="J134" s="2" t="s">
        <v>69</v>
      </c>
      <c r="K134" s="1">
        <f>Tabelle5[[#This Row],[Menge kg Nges]]/1000</f>
        <v>0.2316</v>
      </c>
      <c r="L134" s="1">
        <f>Tabelle5[[#This Row],[Menge kg P2O5]]/1000</f>
        <v>0.22</v>
      </c>
      <c r="M134" s="1">
        <f>Tabelle5[[#This Row],[Menge t Nges]]/Tabelle5[[#This Row],[Anzahl Lieferscheine]]</f>
        <v>0.1158</v>
      </c>
      <c r="N134" s="1">
        <f>Tabelle5[[#This Row],[Menge t P2O5]]/Tabelle5[[#This Row],[Anzahl Lieferscheine]]</f>
        <v>0.11</v>
      </c>
    </row>
    <row r="135" spans="1:14" x14ac:dyDescent="0.2">
      <c r="A135" s="2" t="s">
        <v>32</v>
      </c>
      <c r="B135" s="2" t="s">
        <v>33</v>
      </c>
      <c r="C135" s="2" t="s">
        <v>6</v>
      </c>
      <c r="D135" s="2" t="s">
        <v>15</v>
      </c>
      <c r="E135" s="2" t="s">
        <v>20</v>
      </c>
      <c r="F135" s="2" t="s">
        <v>61</v>
      </c>
      <c r="G135" s="1">
        <v>672</v>
      </c>
      <c r="H135" s="1">
        <v>720</v>
      </c>
      <c r="I135" s="4">
        <v>7</v>
      </c>
      <c r="J135" s="2" t="s">
        <v>69</v>
      </c>
      <c r="K135" s="1">
        <f>Tabelle5[[#This Row],[Menge kg Nges]]/1000</f>
        <v>0.67200000000000004</v>
      </c>
      <c r="L135" s="1">
        <f>Tabelle5[[#This Row],[Menge kg P2O5]]/1000</f>
        <v>0.72</v>
      </c>
      <c r="M135" s="1">
        <f>Tabelle5[[#This Row],[Menge t Nges]]/Tabelle5[[#This Row],[Anzahl Lieferscheine]]</f>
        <v>9.6000000000000002E-2</v>
      </c>
      <c r="N135" s="1">
        <f>Tabelle5[[#This Row],[Menge t P2O5]]/Tabelle5[[#This Row],[Anzahl Lieferscheine]]</f>
        <v>0.10285714285714286</v>
      </c>
    </row>
    <row r="136" spans="1:14" x14ac:dyDescent="0.2">
      <c r="A136" s="2" t="s">
        <v>32</v>
      </c>
      <c r="B136" s="2" t="s">
        <v>33</v>
      </c>
      <c r="C136" s="2" t="s">
        <v>25</v>
      </c>
      <c r="D136" s="2" t="s">
        <v>25</v>
      </c>
      <c r="E136" s="2" t="s">
        <v>26</v>
      </c>
      <c r="F136" s="2" t="s">
        <v>61</v>
      </c>
      <c r="G136" s="1">
        <v>2196.8000000000002</v>
      </c>
      <c r="H136" s="1">
        <v>935.40000000000009</v>
      </c>
      <c r="I136" s="4">
        <v>6</v>
      </c>
      <c r="J136" s="2" t="s">
        <v>69</v>
      </c>
      <c r="K136" s="1">
        <f>Tabelle5[[#This Row],[Menge kg Nges]]/1000</f>
        <v>2.1968000000000001</v>
      </c>
      <c r="L136" s="1">
        <f>Tabelle5[[#This Row],[Menge kg P2O5]]/1000</f>
        <v>0.93540000000000012</v>
      </c>
      <c r="M136" s="1">
        <f>Tabelle5[[#This Row],[Menge t Nges]]/Tabelle5[[#This Row],[Anzahl Lieferscheine]]</f>
        <v>0.36613333333333337</v>
      </c>
      <c r="N136" s="1">
        <f>Tabelle5[[#This Row],[Menge t P2O5]]/Tabelle5[[#This Row],[Anzahl Lieferscheine]]</f>
        <v>0.15590000000000001</v>
      </c>
    </row>
    <row r="137" spans="1:14" x14ac:dyDescent="0.2">
      <c r="A137" s="2" t="s">
        <v>32</v>
      </c>
      <c r="B137" s="2" t="s">
        <v>47</v>
      </c>
      <c r="C137" s="2" t="s">
        <v>6</v>
      </c>
      <c r="D137" s="2" t="s">
        <v>7</v>
      </c>
      <c r="E137" s="2" t="s">
        <v>14</v>
      </c>
      <c r="F137" s="2" t="s">
        <v>61</v>
      </c>
      <c r="G137" s="1">
        <v>518.4</v>
      </c>
      <c r="H137" s="1">
        <v>243</v>
      </c>
      <c r="I137" s="4">
        <v>1</v>
      </c>
      <c r="J137" s="2" t="s">
        <v>69</v>
      </c>
      <c r="K137" s="1">
        <f>Tabelle5[[#This Row],[Menge kg Nges]]/1000</f>
        <v>0.51839999999999997</v>
      </c>
      <c r="L137" s="1">
        <f>Tabelle5[[#This Row],[Menge kg P2O5]]/1000</f>
        <v>0.24299999999999999</v>
      </c>
      <c r="M137" s="1">
        <f>Tabelle5[[#This Row],[Menge t Nges]]/Tabelle5[[#This Row],[Anzahl Lieferscheine]]</f>
        <v>0.51839999999999997</v>
      </c>
      <c r="N137" s="1">
        <f>Tabelle5[[#This Row],[Menge t P2O5]]/Tabelle5[[#This Row],[Anzahl Lieferscheine]]</f>
        <v>0.24299999999999999</v>
      </c>
    </row>
    <row r="138" spans="1:14" x14ac:dyDescent="0.2">
      <c r="A138" s="2" t="s">
        <v>32</v>
      </c>
      <c r="B138" s="2" t="s">
        <v>47</v>
      </c>
      <c r="C138" s="2" t="s">
        <v>25</v>
      </c>
      <c r="D138" s="2" t="s">
        <v>25</v>
      </c>
      <c r="E138" s="2" t="s">
        <v>26</v>
      </c>
      <c r="F138" s="2" t="s">
        <v>61</v>
      </c>
      <c r="G138" s="1">
        <v>1289.3100000000004</v>
      </c>
      <c r="H138" s="1">
        <v>709.5</v>
      </c>
      <c r="I138" s="4">
        <v>7</v>
      </c>
      <c r="J138" s="2" t="s">
        <v>69</v>
      </c>
      <c r="K138" s="1">
        <f>Tabelle5[[#This Row],[Menge kg Nges]]/1000</f>
        <v>1.2893100000000004</v>
      </c>
      <c r="L138" s="1">
        <f>Tabelle5[[#This Row],[Menge kg P2O5]]/1000</f>
        <v>0.70950000000000002</v>
      </c>
      <c r="M138" s="1">
        <f>Tabelle5[[#This Row],[Menge t Nges]]/Tabelle5[[#This Row],[Anzahl Lieferscheine]]</f>
        <v>0.18418714285714291</v>
      </c>
      <c r="N138" s="1">
        <f>Tabelle5[[#This Row],[Menge t P2O5]]/Tabelle5[[#This Row],[Anzahl Lieferscheine]]</f>
        <v>0.10135714285714285</v>
      </c>
    </row>
    <row r="139" spans="1:14" x14ac:dyDescent="0.2">
      <c r="A139" s="2" t="s">
        <v>32</v>
      </c>
      <c r="B139" s="2" t="s">
        <v>34</v>
      </c>
      <c r="C139" s="2" t="s">
        <v>6</v>
      </c>
      <c r="D139" s="2" t="s">
        <v>7</v>
      </c>
      <c r="E139" s="2" t="s">
        <v>8</v>
      </c>
      <c r="F139" s="2" t="s">
        <v>61</v>
      </c>
      <c r="G139" s="1">
        <v>374</v>
      </c>
      <c r="H139" s="1">
        <v>154</v>
      </c>
      <c r="I139" s="4">
        <v>2</v>
      </c>
      <c r="J139" s="2" t="s">
        <v>69</v>
      </c>
      <c r="K139" s="1">
        <f>Tabelle5[[#This Row],[Menge kg Nges]]/1000</f>
        <v>0.374</v>
      </c>
      <c r="L139" s="1">
        <f>Tabelle5[[#This Row],[Menge kg P2O5]]/1000</f>
        <v>0.154</v>
      </c>
      <c r="M139" s="1">
        <f>Tabelle5[[#This Row],[Menge t Nges]]/Tabelle5[[#This Row],[Anzahl Lieferscheine]]</f>
        <v>0.187</v>
      </c>
      <c r="N139" s="1">
        <f>Tabelle5[[#This Row],[Menge t P2O5]]/Tabelle5[[#This Row],[Anzahl Lieferscheine]]</f>
        <v>7.6999999999999999E-2</v>
      </c>
    </row>
    <row r="140" spans="1:14" x14ac:dyDescent="0.2">
      <c r="A140" s="2" t="s">
        <v>32</v>
      </c>
      <c r="B140" s="2" t="s">
        <v>34</v>
      </c>
      <c r="C140" s="2" t="s">
        <v>6</v>
      </c>
      <c r="D140" s="2" t="s">
        <v>7</v>
      </c>
      <c r="E140" s="2" t="s">
        <v>9</v>
      </c>
      <c r="F140" s="2" t="s">
        <v>61</v>
      </c>
      <c r="G140" s="1">
        <v>1688.5</v>
      </c>
      <c r="H140" s="1">
        <v>690.75</v>
      </c>
      <c r="I140" s="4">
        <v>8</v>
      </c>
      <c r="J140" s="2" t="s">
        <v>69</v>
      </c>
      <c r="K140" s="1">
        <f>Tabelle5[[#This Row],[Menge kg Nges]]/1000</f>
        <v>1.6884999999999999</v>
      </c>
      <c r="L140" s="1">
        <f>Tabelle5[[#This Row],[Menge kg P2O5]]/1000</f>
        <v>0.69074999999999998</v>
      </c>
      <c r="M140" s="1">
        <f>Tabelle5[[#This Row],[Menge t Nges]]/Tabelle5[[#This Row],[Anzahl Lieferscheine]]</f>
        <v>0.21106249999999999</v>
      </c>
      <c r="N140" s="1">
        <f>Tabelle5[[#This Row],[Menge t P2O5]]/Tabelle5[[#This Row],[Anzahl Lieferscheine]]</f>
        <v>8.6343749999999997E-2</v>
      </c>
    </row>
    <row r="141" spans="1:14" x14ac:dyDescent="0.2">
      <c r="A141" s="2" t="s">
        <v>32</v>
      </c>
      <c r="B141" s="2" t="s">
        <v>34</v>
      </c>
      <c r="C141" s="2" t="s">
        <v>6</v>
      </c>
      <c r="D141" s="2" t="s">
        <v>7</v>
      </c>
      <c r="E141" s="2" t="s">
        <v>10</v>
      </c>
      <c r="F141" s="2" t="s">
        <v>61</v>
      </c>
      <c r="G141" s="1">
        <v>1410</v>
      </c>
      <c r="H141" s="1">
        <v>566</v>
      </c>
      <c r="I141" s="4">
        <v>2</v>
      </c>
      <c r="J141" s="2" t="s">
        <v>69</v>
      </c>
      <c r="K141" s="1">
        <f>Tabelle5[[#This Row],[Menge kg Nges]]/1000</f>
        <v>1.41</v>
      </c>
      <c r="L141" s="1">
        <f>Tabelle5[[#This Row],[Menge kg P2O5]]/1000</f>
        <v>0.56599999999999995</v>
      </c>
      <c r="M141" s="1">
        <f>Tabelle5[[#This Row],[Menge t Nges]]/Tabelle5[[#This Row],[Anzahl Lieferscheine]]</f>
        <v>0.70499999999999996</v>
      </c>
      <c r="N141" s="1">
        <f>Tabelle5[[#This Row],[Menge t P2O5]]/Tabelle5[[#This Row],[Anzahl Lieferscheine]]</f>
        <v>0.28299999999999997</v>
      </c>
    </row>
    <row r="142" spans="1:14" x14ac:dyDescent="0.2">
      <c r="A142" s="2" t="s">
        <v>32</v>
      </c>
      <c r="B142" s="2" t="s">
        <v>34</v>
      </c>
      <c r="C142" s="2" t="s">
        <v>6</v>
      </c>
      <c r="D142" s="2" t="s">
        <v>7</v>
      </c>
      <c r="E142" s="2" t="s">
        <v>11</v>
      </c>
      <c r="F142" s="2" t="s">
        <v>61</v>
      </c>
      <c r="G142" s="1">
        <v>1556.25</v>
      </c>
      <c r="H142" s="1">
        <v>845.9</v>
      </c>
      <c r="I142" s="4">
        <v>6</v>
      </c>
      <c r="J142" s="2" t="s">
        <v>69</v>
      </c>
      <c r="K142" s="1">
        <f>Tabelle5[[#This Row],[Menge kg Nges]]/1000</f>
        <v>1.5562499999999999</v>
      </c>
      <c r="L142" s="1">
        <f>Tabelle5[[#This Row],[Menge kg P2O5]]/1000</f>
        <v>0.84589999999999999</v>
      </c>
      <c r="M142" s="1">
        <f>Tabelle5[[#This Row],[Menge t Nges]]/Tabelle5[[#This Row],[Anzahl Lieferscheine]]</f>
        <v>0.25937499999999997</v>
      </c>
      <c r="N142" s="1">
        <f>Tabelle5[[#This Row],[Menge t P2O5]]/Tabelle5[[#This Row],[Anzahl Lieferscheine]]</f>
        <v>0.14098333333333332</v>
      </c>
    </row>
    <row r="143" spans="1:14" x14ac:dyDescent="0.2">
      <c r="A143" s="2" t="s">
        <v>32</v>
      </c>
      <c r="B143" s="2" t="s">
        <v>34</v>
      </c>
      <c r="C143" s="2" t="s">
        <v>6</v>
      </c>
      <c r="D143" s="2" t="s">
        <v>7</v>
      </c>
      <c r="E143" s="2" t="s">
        <v>12</v>
      </c>
      <c r="F143" s="2" t="s">
        <v>61</v>
      </c>
      <c r="G143" s="1">
        <v>1899.02</v>
      </c>
      <c r="H143" s="1">
        <v>929.73</v>
      </c>
      <c r="I143" s="4">
        <v>6</v>
      </c>
      <c r="J143" s="2" t="s">
        <v>69</v>
      </c>
      <c r="K143" s="1">
        <f>Tabelle5[[#This Row],[Menge kg Nges]]/1000</f>
        <v>1.8990199999999999</v>
      </c>
      <c r="L143" s="1">
        <f>Tabelle5[[#This Row],[Menge kg P2O5]]/1000</f>
        <v>0.92973000000000006</v>
      </c>
      <c r="M143" s="1">
        <f>Tabelle5[[#This Row],[Menge t Nges]]/Tabelle5[[#This Row],[Anzahl Lieferscheine]]</f>
        <v>0.3165033333333333</v>
      </c>
      <c r="N143" s="1">
        <f>Tabelle5[[#This Row],[Menge t P2O5]]/Tabelle5[[#This Row],[Anzahl Lieferscheine]]</f>
        <v>0.15495500000000001</v>
      </c>
    </row>
    <row r="144" spans="1:14" x14ac:dyDescent="0.2">
      <c r="A144" s="2" t="s">
        <v>32</v>
      </c>
      <c r="B144" s="2" t="s">
        <v>34</v>
      </c>
      <c r="C144" s="2" t="s">
        <v>6</v>
      </c>
      <c r="D144" s="2" t="s">
        <v>7</v>
      </c>
      <c r="E144" s="2" t="s">
        <v>14</v>
      </c>
      <c r="F144" s="2" t="s">
        <v>61</v>
      </c>
      <c r="G144" s="1">
        <v>1526.4</v>
      </c>
      <c r="H144" s="1">
        <v>626</v>
      </c>
      <c r="I144" s="4">
        <v>6</v>
      </c>
      <c r="J144" s="2" t="s">
        <v>69</v>
      </c>
      <c r="K144" s="1">
        <f>Tabelle5[[#This Row],[Menge kg Nges]]/1000</f>
        <v>1.5264000000000002</v>
      </c>
      <c r="L144" s="1">
        <f>Tabelle5[[#This Row],[Menge kg P2O5]]/1000</f>
        <v>0.626</v>
      </c>
      <c r="M144" s="1">
        <f>Tabelle5[[#This Row],[Menge t Nges]]/Tabelle5[[#This Row],[Anzahl Lieferscheine]]</f>
        <v>0.25440000000000002</v>
      </c>
      <c r="N144" s="1">
        <f>Tabelle5[[#This Row],[Menge t P2O5]]/Tabelle5[[#This Row],[Anzahl Lieferscheine]]</f>
        <v>0.10433333333333333</v>
      </c>
    </row>
    <row r="145" spans="1:14" x14ac:dyDescent="0.2">
      <c r="A145" s="2" t="s">
        <v>32</v>
      </c>
      <c r="B145" s="2" t="s">
        <v>34</v>
      </c>
      <c r="C145" s="2" t="s">
        <v>6</v>
      </c>
      <c r="D145" s="2" t="s">
        <v>15</v>
      </c>
      <c r="E145" s="2" t="s">
        <v>18</v>
      </c>
      <c r="F145" s="2" t="s">
        <v>61</v>
      </c>
      <c r="G145" s="1">
        <v>6998.3600000000006</v>
      </c>
      <c r="H145" s="1">
        <v>4533.88</v>
      </c>
      <c r="I145" s="4">
        <v>22</v>
      </c>
      <c r="J145" s="2" t="s">
        <v>69</v>
      </c>
      <c r="K145" s="1">
        <f>Tabelle5[[#This Row],[Menge kg Nges]]/1000</f>
        <v>6.9983600000000008</v>
      </c>
      <c r="L145" s="1">
        <f>Tabelle5[[#This Row],[Menge kg P2O5]]/1000</f>
        <v>4.5338799999999999</v>
      </c>
      <c r="M145" s="1">
        <f>Tabelle5[[#This Row],[Menge t Nges]]/Tabelle5[[#This Row],[Anzahl Lieferscheine]]</f>
        <v>0.31810727272727274</v>
      </c>
      <c r="N145" s="1">
        <f>Tabelle5[[#This Row],[Menge t P2O5]]/Tabelle5[[#This Row],[Anzahl Lieferscheine]]</f>
        <v>0.20608545454545454</v>
      </c>
    </row>
    <row r="146" spans="1:14" x14ac:dyDescent="0.2">
      <c r="A146" s="2" t="s">
        <v>32</v>
      </c>
      <c r="B146" s="2" t="s">
        <v>34</v>
      </c>
      <c r="C146" s="2" t="s">
        <v>6</v>
      </c>
      <c r="D146" s="2" t="s">
        <v>15</v>
      </c>
      <c r="E146" s="2" t="s">
        <v>20</v>
      </c>
      <c r="F146" s="2" t="s">
        <v>61</v>
      </c>
      <c r="G146" s="1">
        <v>1755.64</v>
      </c>
      <c r="H146" s="1">
        <v>1382.06</v>
      </c>
      <c r="I146" s="4">
        <v>6</v>
      </c>
      <c r="J146" s="2" t="s">
        <v>69</v>
      </c>
      <c r="K146" s="1">
        <f>Tabelle5[[#This Row],[Menge kg Nges]]/1000</f>
        <v>1.7556400000000001</v>
      </c>
      <c r="L146" s="1">
        <f>Tabelle5[[#This Row],[Menge kg P2O5]]/1000</f>
        <v>1.3820599999999998</v>
      </c>
      <c r="M146" s="1">
        <f>Tabelle5[[#This Row],[Menge t Nges]]/Tabelle5[[#This Row],[Anzahl Lieferscheine]]</f>
        <v>0.29260666666666668</v>
      </c>
      <c r="N146" s="1">
        <f>Tabelle5[[#This Row],[Menge t P2O5]]/Tabelle5[[#This Row],[Anzahl Lieferscheine]]</f>
        <v>0.23034333333333332</v>
      </c>
    </row>
    <row r="147" spans="1:14" x14ac:dyDescent="0.2">
      <c r="A147" s="2" t="s">
        <v>32</v>
      </c>
      <c r="B147" s="2" t="s">
        <v>34</v>
      </c>
      <c r="C147" s="2" t="s">
        <v>6</v>
      </c>
      <c r="D147" s="2" t="s">
        <v>15</v>
      </c>
      <c r="E147" s="2" t="s">
        <v>21</v>
      </c>
      <c r="F147" s="2" t="s">
        <v>61</v>
      </c>
      <c r="G147" s="1">
        <v>1930</v>
      </c>
      <c r="H147" s="1">
        <v>959.24</v>
      </c>
      <c r="I147" s="4">
        <v>6</v>
      </c>
      <c r="J147" s="2" t="s">
        <v>69</v>
      </c>
      <c r="K147" s="1">
        <f>Tabelle5[[#This Row],[Menge kg Nges]]/1000</f>
        <v>1.93</v>
      </c>
      <c r="L147" s="1">
        <f>Tabelle5[[#This Row],[Menge kg P2O5]]/1000</f>
        <v>0.95923999999999998</v>
      </c>
      <c r="M147" s="1">
        <f>Tabelle5[[#This Row],[Menge t Nges]]/Tabelle5[[#This Row],[Anzahl Lieferscheine]]</f>
        <v>0.32166666666666666</v>
      </c>
      <c r="N147" s="1">
        <f>Tabelle5[[#This Row],[Menge t P2O5]]/Tabelle5[[#This Row],[Anzahl Lieferscheine]]</f>
        <v>0.15987333333333334</v>
      </c>
    </row>
    <row r="148" spans="1:14" x14ac:dyDescent="0.2">
      <c r="A148" s="2" t="s">
        <v>32</v>
      </c>
      <c r="B148" s="2" t="s">
        <v>34</v>
      </c>
      <c r="C148" s="2" t="s">
        <v>6</v>
      </c>
      <c r="D148" s="2" t="s">
        <v>15</v>
      </c>
      <c r="E148" s="2" t="s">
        <v>9</v>
      </c>
      <c r="F148" s="2" t="s">
        <v>61</v>
      </c>
      <c r="G148" s="1">
        <v>643.66999999999996</v>
      </c>
      <c r="H148" s="1">
        <v>410.44</v>
      </c>
      <c r="I148" s="4">
        <v>5</v>
      </c>
      <c r="J148" s="2" t="s">
        <v>69</v>
      </c>
      <c r="K148" s="1">
        <f>Tabelle5[[#This Row],[Menge kg Nges]]/1000</f>
        <v>0.64366999999999996</v>
      </c>
      <c r="L148" s="1">
        <f>Tabelle5[[#This Row],[Menge kg P2O5]]/1000</f>
        <v>0.41043999999999997</v>
      </c>
      <c r="M148" s="1">
        <f>Tabelle5[[#This Row],[Menge t Nges]]/Tabelle5[[#This Row],[Anzahl Lieferscheine]]</f>
        <v>0.12873399999999999</v>
      </c>
      <c r="N148" s="1">
        <f>Tabelle5[[#This Row],[Menge t P2O5]]/Tabelle5[[#This Row],[Anzahl Lieferscheine]]</f>
        <v>8.2087999999999994E-2</v>
      </c>
    </row>
    <row r="149" spans="1:14" x14ac:dyDescent="0.2">
      <c r="A149" s="2" t="s">
        <v>32</v>
      </c>
      <c r="B149" s="2" t="s">
        <v>34</v>
      </c>
      <c r="C149" s="2" t="s">
        <v>6</v>
      </c>
      <c r="D149" s="2" t="s">
        <v>15</v>
      </c>
      <c r="E149" s="2" t="s">
        <v>10</v>
      </c>
      <c r="F149" s="2" t="s">
        <v>61</v>
      </c>
      <c r="G149" s="1">
        <v>162</v>
      </c>
      <c r="H149" s="1">
        <v>69.2</v>
      </c>
      <c r="I149" s="4">
        <v>1</v>
      </c>
      <c r="J149" s="2" t="s">
        <v>69</v>
      </c>
      <c r="K149" s="1">
        <f>Tabelle5[[#This Row],[Menge kg Nges]]/1000</f>
        <v>0.16200000000000001</v>
      </c>
      <c r="L149" s="1">
        <f>Tabelle5[[#This Row],[Menge kg P2O5]]/1000</f>
        <v>6.9199999999999998E-2</v>
      </c>
      <c r="M149" s="1">
        <f>Tabelle5[[#This Row],[Menge t Nges]]/Tabelle5[[#This Row],[Anzahl Lieferscheine]]</f>
        <v>0.16200000000000001</v>
      </c>
      <c r="N149" s="1">
        <f>Tabelle5[[#This Row],[Menge t P2O5]]/Tabelle5[[#This Row],[Anzahl Lieferscheine]]</f>
        <v>6.9199999999999998E-2</v>
      </c>
    </row>
    <row r="150" spans="1:14" x14ac:dyDescent="0.2">
      <c r="A150" s="2" t="s">
        <v>32</v>
      </c>
      <c r="B150" s="2" t="s">
        <v>34</v>
      </c>
      <c r="C150" s="2" t="s">
        <v>6</v>
      </c>
      <c r="D150" s="2" t="s">
        <v>15</v>
      </c>
      <c r="E150" s="2" t="s">
        <v>13</v>
      </c>
      <c r="F150" s="2" t="s">
        <v>61</v>
      </c>
      <c r="G150" s="1">
        <v>600.6</v>
      </c>
      <c r="H150" s="1">
        <v>539</v>
      </c>
      <c r="I150" s="4">
        <v>1</v>
      </c>
      <c r="J150" s="2" t="s">
        <v>69</v>
      </c>
      <c r="K150" s="1">
        <f>Tabelle5[[#This Row],[Menge kg Nges]]/1000</f>
        <v>0.60060000000000002</v>
      </c>
      <c r="L150" s="1">
        <f>Tabelle5[[#This Row],[Menge kg P2O5]]/1000</f>
        <v>0.53900000000000003</v>
      </c>
      <c r="M150" s="1">
        <f>Tabelle5[[#This Row],[Menge t Nges]]/Tabelle5[[#This Row],[Anzahl Lieferscheine]]</f>
        <v>0.60060000000000002</v>
      </c>
      <c r="N150" s="1">
        <f>Tabelle5[[#This Row],[Menge t P2O5]]/Tabelle5[[#This Row],[Anzahl Lieferscheine]]</f>
        <v>0.53900000000000003</v>
      </c>
    </row>
    <row r="151" spans="1:14" x14ac:dyDescent="0.2">
      <c r="A151" s="2" t="s">
        <v>32</v>
      </c>
      <c r="B151" s="2" t="s">
        <v>34</v>
      </c>
      <c r="C151" s="2" t="s">
        <v>25</v>
      </c>
      <c r="D151" s="2" t="s">
        <v>25</v>
      </c>
      <c r="E151" s="2" t="s">
        <v>26</v>
      </c>
      <c r="F151" s="2" t="s">
        <v>61</v>
      </c>
      <c r="G151" s="1">
        <v>59504.469999999994</v>
      </c>
      <c r="H151" s="1">
        <v>46505.63</v>
      </c>
      <c r="I151" s="4">
        <v>48</v>
      </c>
      <c r="J151" s="2" t="s">
        <v>69</v>
      </c>
      <c r="K151" s="1">
        <f>Tabelle5[[#This Row],[Menge kg Nges]]/1000</f>
        <v>59.504469999999991</v>
      </c>
      <c r="L151" s="1">
        <f>Tabelle5[[#This Row],[Menge kg P2O5]]/1000</f>
        <v>46.505629999999996</v>
      </c>
      <c r="M151" s="1">
        <f>Tabelle5[[#This Row],[Menge t Nges]]/Tabelle5[[#This Row],[Anzahl Lieferscheine]]</f>
        <v>1.2396764583333331</v>
      </c>
      <c r="N151" s="1">
        <f>Tabelle5[[#This Row],[Menge t P2O5]]/Tabelle5[[#This Row],[Anzahl Lieferscheine]]</f>
        <v>0.96886729166666663</v>
      </c>
    </row>
    <row r="152" spans="1:14" x14ac:dyDescent="0.2">
      <c r="A152" s="2" t="s">
        <v>32</v>
      </c>
      <c r="B152" s="2" t="s">
        <v>37</v>
      </c>
      <c r="C152" s="2" t="s">
        <v>6</v>
      </c>
      <c r="D152" s="2" t="s">
        <v>7</v>
      </c>
      <c r="E152" s="2" t="s">
        <v>14</v>
      </c>
      <c r="F152" s="2" t="s">
        <v>61</v>
      </c>
      <c r="G152" s="1">
        <v>3996</v>
      </c>
      <c r="H152" s="1">
        <v>1806.3</v>
      </c>
      <c r="I152" s="4">
        <v>9</v>
      </c>
      <c r="J152" s="2" t="s">
        <v>69</v>
      </c>
      <c r="K152" s="1">
        <f>Tabelle5[[#This Row],[Menge kg Nges]]/1000</f>
        <v>3.996</v>
      </c>
      <c r="L152" s="1">
        <f>Tabelle5[[#This Row],[Menge kg P2O5]]/1000</f>
        <v>1.8063</v>
      </c>
      <c r="M152" s="1">
        <f>Tabelle5[[#This Row],[Menge t Nges]]/Tabelle5[[#This Row],[Anzahl Lieferscheine]]</f>
        <v>0.44400000000000001</v>
      </c>
      <c r="N152" s="1">
        <f>Tabelle5[[#This Row],[Menge t P2O5]]/Tabelle5[[#This Row],[Anzahl Lieferscheine]]</f>
        <v>0.20069999999999999</v>
      </c>
    </row>
    <row r="153" spans="1:14" x14ac:dyDescent="0.2">
      <c r="A153" s="2" t="s">
        <v>32</v>
      </c>
      <c r="B153" s="2" t="s">
        <v>37</v>
      </c>
      <c r="C153" s="2" t="s">
        <v>25</v>
      </c>
      <c r="D153" s="2" t="s">
        <v>25</v>
      </c>
      <c r="E153" s="2" t="s">
        <v>26</v>
      </c>
      <c r="F153" s="2" t="s">
        <v>61</v>
      </c>
      <c r="G153" s="1">
        <v>7349.8600000000006</v>
      </c>
      <c r="H153" s="1">
        <v>4227.2099999999991</v>
      </c>
      <c r="I153" s="4">
        <v>31</v>
      </c>
      <c r="J153" s="2" t="s">
        <v>69</v>
      </c>
      <c r="K153" s="1">
        <f>Tabelle5[[#This Row],[Menge kg Nges]]/1000</f>
        <v>7.3498600000000005</v>
      </c>
      <c r="L153" s="1">
        <f>Tabelle5[[#This Row],[Menge kg P2O5]]/1000</f>
        <v>4.2272099999999995</v>
      </c>
      <c r="M153" s="1">
        <f>Tabelle5[[#This Row],[Menge t Nges]]/Tabelle5[[#This Row],[Anzahl Lieferscheine]]</f>
        <v>0.23709225806451614</v>
      </c>
      <c r="N153" s="1">
        <f>Tabelle5[[#This Row],[Menge t P2O5]]/Tabelle5[[#This Row],[Anzahl Lieferscheine]]</f>
        <v>0.13636161290322579</v>
      </c>
    </row>
    <row r="154" spans="1:14" x14ac:dyDescent="0.2">
      <c r="A154" s="2" t="s">
        <v>32</v>
      </c>
      <c r="B154" s="2" t="s">
        <v>38</v>
      </c>
      <c r="C154" s="2" t="s">
        <v>25</v>
      </c>
      <c r="D154" s="2" t="s">
        <v>25</v>
      </c>
      <c r="E154" s="2" t="s">
        <v>26</v>
      </c>
      <c r="F154" s="2" t="s">
        <v>61</v>
      </c>
      <c r="G154" s="1">
        <v>11860.18</v>
      </c>
      <c r="H154" s="1">
        <v>4749.97</v>
      </c>
      <c r="I154" s="4">
        <v>22</v>
      </c>
      <c r="J154" s="2" t="s">
        <v>69</v>
      </c>
      <c r="K154" s="1">
        <f>Tabelle5[[#This Row],[Menge kg Nges]]/1000</f>
        <v>11.86018</v>
      </c>
      <c r="L154" s="1">
        <f>Tabelle5[[#This Row],[Menge kg P2O5]]/1000</f>
        <v>4.7499700000000002</v>
      </c>
      <c r="M154" s="1">
        <f>Tabelle5[[#This Row],[Menge t Nges]]/Tabelle5[[#This Row],[Anzahl Lieferscheine]]</f>
        <v>0.53909909090909092</v>
      </c>
      <c r="N154" s="1">
        <f>Tabelle5[[#This Row],[Menge t P2O5]]/Tabelle5[[#This Row],[Anzahl Lieferscheine]]</f>
        <v>0.21590772727272728</v>
      </c>
    </row>
    <row r="155" spans="1:14" x14ac:dyDescent="0.2">
      <c r="A155" s="2" t="s">
        <v>32</v>
      </c>
      <c r="B155" s="2" t="s">
        <v>39</v>
      </c>
      <c r="C155" s="2" t="s">
        <v>6</v>
      </c>
      <c r="D155" s="2" t="s">
        <v>7</v>
      </c>
      <c r="E155" s="2" t="s">
        <v>11</v>
      </c>
      <c r="F155" s="2" t="s">
        <v>61</v>
      </c>
      <c r="G155" s="1">
        <v>345</v>
      </c>
      <c r="H155" s="1">
        <v>172.5</v>
      </c>
      <c r="I155" s="4">
        <v>2</v>
      </c>
      <c r="J155" s="2" t="s">
        <v>69</v>
      </c>
      <c r="K155" s="1">
        <f>Tabelle5[[#This Row],[Menge kg Nges]]/1000</f>
        <v>0.34499999999999997</v>
      </c>
      <c r="L155" s="1">
        <f>Tabelle5[[#This Row],[Menge kg P2O5]]/1000</f>
        <v>0.17249999999999999</v>
      </c>
      <c r="M155" s="1">
        <f>Tabelle5[[#This Row],[Menge t Nges]]/Tabelle5[[#This Row],[Anzahl Lieferscheine]]</f>
        <v>0.17249999999999999</v>
      </c>
      <c r="N155" s="1">
        <f>Tabelle5[[#This Row],[Menge t P2O5]]/Tabelle5[[#This Row],[Anzahl Lieferscheine]]</f>
        <v>8.6249999999999993E-2</v>
      </c>
    </row>
    <row r="156" spans="1:14" x14ac:dyDescent="0.2">
      <c r="A156" s="2" t="s">
        <v>32</v>
      </c>
      <c r="B156" s="2" t="s">
        <v>39</v>
      </c>
      <c r="C156" s="2" t="s">
        <v>6</v>
      </c>
      <c r="D156" s="2" t="s">
        <v>7</v>
      </c>
      <c r="E156" s="2" t="s">
        <v>12</v>
      </c>
      <c r="F156" s="2" t="s">
        <v>61</v>
      </c>
      <c r="G156" s="1">
        <v>222.3</v>
      </c>
      <c r="H156" s="1">
        <v>86.45</v>
      </c>
      <c r="I156" s="4">
        <v>1</v>
      </c>
      <c r="J156" s="2" t="s">
        <v>69</v>
      </c>
      <c r="K156" s="1">
        <f>Tabelle5[[#This Row],[Menge kg Nges]]/1000</f>
        <v>0.2223</v>
      </c>
      <c r="L156" s="1">
        <f>Tabelle5[[#This Row],[Menge kg P2O5]]/1000</f>
        <v>8.6449999999999999E-2</v>
      </c>
      <c r="M156" s="1">
        <f>Tabelle5[[#This Row],[Menge t Nges]]/Tabelle5[[#This Row],[Anzahl Lieferscheine]]</f>
        <v>0.2223</v>
      </c>
      <c r="N156" s="1">
        <f>Tabelle5[[#This Row],[Menge t P2O5]]/Tabelle5[[#This Row],[Anzahl Lieferscheine]]</f>
        <v>8.6449999999999999E-2</v>
      </c>
    </row>
    <row r="157" spans="1:14" x14ac:dyDescent="0.2">
      <c r="A157" s="2" t="s">
        <v>32</v>
      </c>
      <c r="B157" s="2" t="s">
        <v>39</v>
      </c>
      <c r="C157" s="2" t="s">
        <v>6</v>
      </c>
      <c r="D157" s="2" t="s">
        <v>15</v>
      </c>
      <c r="E157" s="2" t="s">
        <v>21</v>
      </c>
      <c r="F157" s="2" t="s">
        <v>61</v>
      </c>
      <c r="G157" s="1">
        <v>117</v>
      </c>
      <c r="H157" s="1">
        <v>45</v>
      </c>
      <c r="I157" s="4">
        <v>1</v>
      </c>
      <c r="J157" s="2" t="s">
        <v>69</v>
      </c>
      <c r="K157" s="1">
        <f>Tabelle5[[#This Row],[Menge kg Nges]]/1000</f>
        <v>0.11700000000000001</v>
      </c>
      <c r="L157" s="1">
        <f>Tabelle5[[#This Row],[Menge kg P2O5]]/1000</f>
        <v>4.4999999999999998E-2</v>
      </c>
      <c r="M157" s="1">
        <f>Tabelle5[[#This Row],[Menge t Nges]]/Tabelle5[[#This Row],[Anzahl Lieferscheine]]</f>
        <v>0.11700000000000001</v>
      </c>
      <c r="N157" s="1">
        <f>Tabelle5[[#This Row],[Menge t P2O5]]/Tabelle5[[#This Row],[Anzahl Lieferscheine]]</f>
        <v>4.4999999999999998E-2</v>
      </c>
    </row>
    <row r="158" spans="1:14" x14ac:dyDescent="0.2">
      <c r="A158" s="2" t="s">
        <v>32</v>
      </c>
      <c r="B158" s="2" t="s">
        <v>39</v>
      </c>
      <c r="C158" s="2" t="s">
        <v>25</v>
      </c>
      <c r="D158" s="2" t="s">
        <v>25</v>
      </c>
      <c r="E158" s="2" t="s">
        <v>26</v>
      </c>
      <c r="F158" s="2" t="s">
        <v>61</v>
      </c>
      <c r="G158" s="1">
        <v>3405.6100000000015</v>
      </c>
      <c r="H158" s="1">
        <v>1972.8700000000003</v>
      </c>
      <c r="I158" s="4">
        <v>36</v>
      </c>
      <c r="J158" s="2" t="s">
        <v>69</v>
      </c>
      <c r="K158" s="1">
        <f>Tabelle5[[#This Row],[Menge kg Nges]]/1000</f>
        <v>3.4056100000000016</v>
      </c>
      <c r="L158" s="1">
        <f>Tabelle5[[#This Row],[Menge kg P2O5]]/1000</f>
        <v>1.9728700000000003</v>
      </c>
      <c r="M158" s="1">
        <f>Tabelle5[[#This Row],[Menge t Nges]]/Tabelle5[[#This Row],[Anzahl Lieferscheine]]</f>
        <v>9.4600277777777825E-2</v>
      </c>
      <c r="N158" s="1">
        <f>Tabelle5[[#This Row],[Menge t P2O5]]/Tabelle5[[#This Row],[Anzahl Lieferscheine]]</f>
        <v>5.4801944444444452E-2</v>
      </c>
    </row>
    <row r="159" spans="1:14" x14ac:dyDescent="0.2">
      <c r="A159" s="2" t="s">
        <v>32</v>
      </c>
      <c r="B159" s="2" t="s">
        <v>40</v>
      </c>
      <c r="C159" s="2" t="s">
        <v>6</v>
      </c>
      <c r="D159" s="2" t="s">
        <v>7</v>
      </c>
      <c r="E159" s="2" t="s">
        <v>8</v>
      </c>
      <c r="F159" s="2" t="s">
        <v>61</v>
      </c>
      <c r="G159" s="1">
        <v>1160</v>
      </c>
      <c r="H159" s="1">
        <v>400</v>
      </c>
      <c r="I159" s="4">
        <v>1</v>
      </c>
      <c r="J159" s="2" t="s">
        <v>69</v>
      </c>
      <c r="K159" s="1">
        <f>Tabelle5[[#This Row],[Menge kg Nges]]/1000</f>
        <v>1.1599999999999999</v>
      </c>
      <c r="L159" s="1">
        <f>Tabelle5[[#This Row],[Menge kg P2O5]]/1000</f>
        <v>0.4</v>
      </c>
      <c r="M159" s="1">
        <f>Tabelle5[[#This Row],[Menge t Nges]]/Tabelle5[[#This Row],[Anzahl Lieferscheine]]</f>
        <v>1.1599999999999999</v>
      </c>
      <c r="N159" s="1">
        <f>Tabelle5[[#This Row],[Menge t P2O5]]/Tabelle5[[#This Row],[Anzahl Lieferscheine]]</f>
        <v>0.4</v>
      </c>
    </row>
    <row r="160" spans="1:14" x14ac:dyDescent="0.2">
      <c r="A160" s="2" t="s">
        <v>32</v>
      </c>
      <c r="B160" s="2" t="s">
        <v>40</v>
      </c>
      <c r="C160" s="2" t="s">
        <v>6</v>
      </c>
      <c r="D160" s="2" t="s">
        <v>7</v>
      </c>
      <c r="E160" s="2" t="s">
        <v>10</v>
      </c>
      <c r="F160" s="2" t="s">
        <v>61</v>
      </c>
      <c r="G160" s="1">
        <v>202.1</v>
      </c>
      <c r="H160" s="1">
        <v>79.900000000000006</v>
      </c>
      <c r="I160" s="4">
        <v>1</v>
      </c>
      <c r="J160" s="2" t="s">
        <v>69</v>
      </c>
      <c r="K160" s="1">
        <f>Tabelle5[[#This Row],[Menge kg Nges]]/1000</f>
        <v>0.2021</v>
      </c>
      <c r="L160" s="1">
        <f>Tabelle5[[#This Row],[Menge kg P2O5]]/1000</f>
        <v>7.9899999999999999E-2</v>
      </c>
      <c r="M160" s="1">
        <f>Tabelle5[[#This Row],[Menge t Nges]]/Tabelle5[[#This Row],[Anzahl Lieferscheine]]</f>
        <v>0.2021</v>
      </c>
      <c r="N160" s="1">
        <f>Tabelle5[[#This Row],[Menge t P2O5]]/Tabelle5[[#This Row],[Anzahl Lieferscheine]]</f>
        <v>7.9899999999999999E-2</v>
      </c>
    </row>
    <row r="161" spans="1:14" x14ac:dyDescent="0.2">
      <c r="A161" s="2" t="s">
        <v>32</v>
      </c>
      <c r="B161" s="2" t="s">
        <v>40</v>
      </c>
      <c r="C161" s="2" t="s">
        <v>25</v>
      </c>
      <c r="D161" s="2" t="s">
        <v>25</v>
      </c>
      <c r="E161" s="2" t="s">
        <v>26</v>
      </c>
      <c r="F161" s="2" t="s">
        <v>61</v>
      </c>
      <c r="G161" s="1">
        <v>38863.249999999978</v>
      </c>
      <c r="H161" s="1">
        <v>20195.909999999996</v>
      </c>
      <c r="I161" s="4">
        <v>104</v>
      </c>
      <c r="J161" s="2" t="s">
        <v>69</v>
      </c>
      <c r="K161" s="1">
        <f>Tabelle5[[#This Row],[Menge kg Nges]]/1000</f>
        <v>38.863249999999979</v>
      </c>
      <c r="L161" s="1">
        <f>Tabelle5[[#This Row],[Menge kg P2O5]]/1000</f>
        <v>20.195909999999998</v>
      </c>
      <c r="M161" s="1">
        <f>Tabelle5[[#This Row],[Menge t Nges]]/Tabelle5[[#This Row],[Anzahl Lieferscheine]]</f>
        <v>0.37368509615384593</v>
      </c>
      <c r="N161" s="1">
        <f>Tabelle5[[#This Row],[Menge t P2O5]]/Tabelle5[[#This Row],[Anzahl Lieferscheine]]</f>
        <v>0.19419144230769228</v>
      </c>
    </row>
    <row r="162" spans="1:14" x14ac:dyDescent="0.2">
      <c r="A162" s="2" t="s">
        <v>32</v>
      </c>
      <c r="B162" s="2" t="s">
        <v>28</v>
      </c>
      <c r="C162" s="2" t="s">
        <v>25</v>
      </c>
      <c r="D162" s="2" t="s">
        <v>25</v>
      </c>
      <c r="E162" s="2" t="s">
        <v>26</v>
      </c>
      <c r="F162" s="2" t="s">
        <v>61</v>
      </c>
      <c r="G162" s="1">
        <v>63568.599999999991</v>
      </c>
      <c r="H162" s="1">
        <v>33222.380000000012</v>
      </c>
      <c r="I162" s="4">
        <v>85</v>
      </c>
      <c r="J162" s="2" t="s">
        <v>69</v>
      </c>
      <c r="K162" s="1">
        <f>Tabelle5[[#This Row],[Menge kg Nges]]/1000</f>
        <v>63.568599999999989</v>
      </c>
      <c r="L162" s="1">
        <f>Tabelle5[[#This Row],[Menge kg P2O5]]/1000</f>
        <v>33.222380000000015</v>
      </c>
      <c r="M162" s="1">
        <f>Tabelle5[[#This Row],[Menge t Nges]]/Tabelle5[[#This Row],[Anzahl Lieferscheine]]</f>
        <v>0.74786588235294105</v>
      </c>
      <c r="N162" s="1">
        <f>Tabelle5[[#This Row],[Menge t P2O5]]/Tabelle5[[#This Row],[Anzahl Lieferscheine]]</f>
        <v>0.39085152941176488</v>
      </c>
    </row>
    <row r="163" spans="1:14" x14ac:dyDescent="0.2">
      <c r="A163" s="2" t="s">
        <v>32</v>
      </c>
      <c r="B163" s="2" t="s">
        <v>41</v>
      </c>
      <c r="C163" s="2" t="s">
        <v>6</v>
      </c>
      <c r="D163" s="2" t="s">
        <v>7</v>
      </c>
      <c r="E163" s="2" t="s">
        <v>8</v>
      </c>
      <c r="F163" s="2" t="s">
        <v>61</v>
      </c>
      <c r="G163" s="1">
        <v>1700</v>
      </c>
      <c r="H163" s="1">
        <v>700</v>
      </c>
      <c r="I163" s="4">
        <v>3</v>
      </c>
      <c r="J163" s="2" t="s">
        <v>69</v>
      </c>
      <c r="K163" s="1">
        <f>Tabelle5[[#This Row],[Menge kg Nges]]/1000</f>
        <v>1.7</v>
      </c>
      <c r="L163" s="1">
        <f>Tabelle5[[#This Row],[Menge kg P2O5]]/1000</f>
        <v>0.7</v>
      </c>
      <c r="M163" s="1">
        <f>Tabelle5[[#This Row],[Menge t Nges]]/Tabelle5[[#This Row],[Anzahl Lieferscheine]]</f>
        <v>0.56666666666666665</v>
      </c>
      <c r="N163" s="1">
        <f>Tabelle5[[#This Row],[Menge t P2O5]]/Tabelle5[[#This Row],[Anzahl Lieferscheine]]</f>
        <v>0.23333333333333331</v>
      </c>
    </row>
    <row r="164" spans="1:14" x14ac:dyDescent="0.2">
      <c r="A164" s="2" t="s">
        <v>32</v>
      </c>
      <c r="B164" s="2" t="s">
        <v>41</v>
      </c>
      <c r="C164" s="2" t="s">
        <v>6</v>
      </c>
      <c r="D164" s="2" t="s">
        <v>7</v>
      </c>
      <c r="E164" s="2" t="s">
        <v>11</v>
      </c>
      <c r="F164" s="2" t="s">
        <v>61</v>
      </c>
      <c r="G164" s="1">
        <v>575</v>
      </c>
      <c r="H164" s="1">
        <v>287.5</v>
      </c>
      <c r="I164" s="4">
        <v>1</v>
      </c>
      <c r="J164" s="2" t="s">
        <v>69</v>
      </c>
      <c r="K164" s="1">
        <f>Tabelle5[[#This Row],[Menge kg Nges]]/1000</f>
        <v>0.57499999999999996</v>
      </c>
      <c r="L164" s="1">
        <f>Tabelle5[[#This Row],[Menge kg P2O5]]/1000</f>
        <v>0.28749999999999998</v>
      </c>
      <c r="M164" s="1">
        <f>Tabelle5[[#This Row],[Menge t Nges]]/Tabelle5[[#This Row],[Anzahl Lieferscheine]]</f>
        <v>0.57499999999999996</v>
      </c>
      <c r="N164" s="1">
        <f>Tabelle5[[#This Row],[Menge t P2O5]]/Tabelle5[[#This Row],[Anzahl Lieferscheine]]</f>
        <v>0.28749999999999998</v>
      </c>
    </row>
    <row r="165" spans="1:14" x14ac:dyDescent="0.2">
      <c r="A165" s="2" t="s">
        <v>32</v>
      </c>
      <c r="B165" s="2" t="s">
        <v>41</v>
      </c>
      <c r="C165" s="2" t="s">
        <v>6</v>
      </c>
      <c r="D165" s="2" t="s">
        <v>7</v>
      </c>
      <c r="E165" s="2" t="s">
        <v>12</v>
      </c>
      <c r="F165" s="2" t="s">
        <v>61</v>
      </c>
      <c r="G165" s="1">
        <v>2266.1</v>
      </c>
      <c r="H165" s="1">
        <v>1317.5</v>
      </c>
      <c r="I165" s="4">
        <v>5</v>
      </c>
      <c r="J165" s="2" t="s">
        <v>69</v>
      </c>
      <c r="K165" s="1">
        <f>Tabelle5[[#This Row],[Menge kg Nges]]/1000</f>
        <v>2.2660999999999998</v>
      </c>
      <c r="L165" s="1">
        <f>Tabelle5[[#This Row],[Menge kg P2O5]]/1000</f>
        <v>1.3174999999999999</v>
      </c>
      <c r="M165" s="1">
        <f>Tabelle5[[#This Row],[Menge t Nges]]/Tabelle5[[#This Row],[Anzahl Lieferscheine]]</f>
        <v>0.45321999999999996</v>
      </c>
      <c r="N165" s="1">
        <f>Tabelle5[[#This Row],[Menge t P2O5]]/Tabelle5[[#This Row],[Anzahl Lieferscheine]]</f>
        <v>0.26349999999999996</v>
      </c>
    </row>
    <row r="166" spans="1:14" x14ac:dyDescent="0.2">
      <c r="A166" s="2" t="s">
        <v>32</v>
      </c>
      <c r="B166" s="2" t="s">
        <v>41</v>
      </c>
      <c r="C166" s="2" t="s">
        <v>6</v>
      </c>
      <c r="D166" s="2" t="s">
        <v>7</v>
      </c>
      <c r="E166" s="2" t="s">
        <v>14</v>
      </c>
      <c r="F166" s="2" t="s">
        <v>61</v>
      </c>
      <c r="G166" s="1">
        <v>900</v>
      </c>
      <c r="H166" s="1">
        <v>450</v>
      </c>
      <c r="I166" s="4">
        <v>1</v>
      </c>
      <c r="J166" s="2" t="s">
        <v>69</v>
      </c>
      <c r="K166" s="1">
        <f>Tabelle5[[#This Row],[Menge kg Nges]]/1000</f>
        <v>0.9</v>
      </c>
      <c r="L166" s="1">
        <f>Tabelle5[[#This Row],[Menge kg P2O5]]/1000</f>
        <v>0.45</v>
      </c>
      <c r="M166" s="1">
        <f>Tabelle5[[#This Row],[Menge t Nges]]/Tabelle5[[#This Row],[Anzahl Lieferscheine]]</f>
        <v>0.9</v>
      </c>
      <c r="N166" s="1">
        <f>Tabelle5[[#This Row],[Menge t P2O5]]/Tabelle5[[#This Row],[Anzahl Lieferscheine]]</f>
        <v>0.45</v>
      </c>
    </row>
    <row r="167" spans="1:14" x14ac:dyDescent="0.2">
      <c r="A167" s="2" t="s">
        <v>32</v>
      </c>
      <c r="B167" s="2" t="s">
        <v>41</v>
      </c>
      <c r="C167" s="2" t="s">
        <v>6</v>
      </c>
      <c r="D167" s="2" t="s">
        <v>15</v>
      </c>
      <c r="E167" s="2" t="s">
        <v>21</v>
      </c>
      <c r="F167" s="2" t="s">
        <v>61</v>
      </c>
      <c r="G167" s="1">
        <v>960</v>
      </c>
      <c r="H167" s="1">
        <v>420</v>
      </c>
      <c r="I167" s="4">
        <v>2</v>
      </c>
      <c r="J167" s="2" t="s">
        <v>69</v>
      </c>
      <c r="K167" s="1">
        <f>Tabelle5[[#This Row],[Menge kg Nges]]/1000</f>
        <v>0.96</v>
      </c>
      <c r="L167" s="1">
        <f>Tabelle5[[#This Row],[Menge kg P2O5]]/1000</f>
        <v>0.42</v>
      </c>
      <c r="M167" s="1">
        <f>Tabelle5[[#This Row],[Menge t Nges]]/Tabelle5[[#This Row],[Anzahl Lieferscheine]]</f>
        <v>0.48</v>
      </c>
      <c r="N167" s="1">
        <f>Tabelle5[[#This Row],[Menge t P2O5]]/Tabelle5[[#This Row],[Anzahl Lieferscheine]]</f>
        <v>0.21</v>
      </c>
    </row>
    <row r="168" spans="1:14" x14ac:dyDescent="0.2">
      <c r="A168" s="2" t="s">
        <v>32</v>
      </c>
      <c r="B168" s="2" t="s">
        <v>41</v>
      </c>
      <c r="C168" s="2" t="s">
        <v>6</v>
      </c>
      <c r="D168" s="2" t="s">
        <v>15</v>
      </c>
      <c r="E168" s="2" t="s">
        <v>9</v>
      </c>
      <c r="F168" s="2" t="s">
        <v>61</v>
      </c>
      <c r="G168" s="1">
        <v>166.5</v>
      </c>
      <c r="H168" s="1">
        <v>67.5</v>
      </c>
      <c r="I168" s="4">
        <v>1</v>
      </c>
      <c r="J168" s="2" t="s">
        <v>69</v>
      </c>
      <c r="K168" s="1">
        <f>Tabelle5[[#This Row],[Menge kg Nges]]/1000</f>
        <v>0.16650000000000001</v>
      </c>
      <c r="L168" s="1">
        <f>Tabelle5[[#This Row],[Menge kg P2O5]]/1000</f>
        <v>6.7500000000000004E-2</v>
      </c>
      <c r="M168" s="1">
        <f>Tabelle5[[#This Row],[Menge t Nges]]/Tabelle5[[#This Row],[Anzahl Lieferscheine]]</f>
        <v>0.16650000000000001</v>
      </c>
      <c r="N168" s="1">
        <f>Tabelle5[[#This Row],[Menge t P2O5]]/Tabelle5[[#This Row],[Anzahl Lieferscheine]]</f>
        <v>6.7500000000000004E-2</v>
      </c>
    </row>
    <row r="169" spans="1:14" x14ac:dyDescent="0.2">
      <c r="A169" s="2" t="s">
        <v>32</v>
      </c>
      <c r="B169" s="2" t="s">
        <v>41</v>
      </c>
      <c r="C169" s="2" t="s">
        <v>25</v>
      </c>
      <c r="D169" s="2" t="s">
        <v>25</v>
      </c>
      <c r="E169" s="2" t="s">
        <v>26</v>
      </c>
      <c r="F169" s="2" t="s">
        <v>61</v>
      </c>
      <c r="G169" s="1">
        <v>4399.8</v>
      </c>
      <c r="H169" s="1">
        <v>1829.7999999999997</v>
      </c>
      <c r="I169" s="4">
        <v>7</v>
      </c>
      <c r="J169" s="2" t="s">
        <v>69</v>
      </c>
      <c r="K169" s="1">
        <f>Tabelle5[[#This Row],[Menge kg Nges]]/1000</f>
        <v>4.3997999999999999</v>
      </c>
      <c r="L169" s="1">
        <f>Tabelle5[[#This Row],[Menge kg P2O5]]/1000</f>
        <v>1.8297999999999996</v>
      </c>
      <c r="M169" s="1">
        <f>Tabelle5[[#This Row],[Menge t Nges]]/Tabelle5[[#This Row],[Anzahl Lieferscheine]]</f>
        <v>0.62854285714285718</v>
      </c>
      <c r="N169" s="1">
        <f>Tabelle5[[#This Row],[Menge t P2O5]]/Tabelle5[[#This Row],[Anzahl Lieferscheine]]</f>
        <v>0.26139999999999997</v>
      </c>
    </row>
    <row r="170" spans="1:14" x14ac:dyDescent="0.2">
      <c r="A170" s="2" t="s">
        <v>32</v>
      </c>
      <c r="B170" s="2" t="s">
        <v>42</v>
      </c>
      <c r="C170" s="2" t="s">
        <v>6</v>
      </c>
      <c r="D170" s="2" t="s">
        <v>7</v>
      </c>
      <c r="E170" s="2" t="s">
        <v>9</v>
      </c>
      <c r="F170" s="2" t="s">
        <v>61</v>
      </c>
      <c r="G170" s="1">
        <v>11452.800000000003</v>
      </c>
      <c r="H170" s="1">
        <v>5659.1999999999989</v>
      </c>
      <c r="I170" s="4">
        <v>39</v>
      </c>
      <c r="J170" s="2" t="s">
        <v>69</v>
      </c>
      <c r="K170" s="1">
        <f>Tabelle5[[#This Row],[Menge kg Nges]]/1000</f>
        <v>11.452800000000003</v>
      </c>
      <c r="L170" s="1">
        <f>Tabelle5[[#This Row],[Menge kg P2O5]]/1000</f>
        <v>5.6591999999999993</v>
      </c>
      <c r="M170" s="1">
        <f>Tabelle5[[#This Row],[Menge t Nges]]/Tabelle5[[#This Row],[Anzahl Lieferscheine]]</f>
        <v>0.29366153846153853</v>
      </c>
      <c r="N170" s="1">
        <f>Tabelle5[[#This Row],[Menge t P2O5]]/Tabelle5[[#This Row],[Anzahl Lieferscheine]]</f>
        <v>0.1451076923076923</v>
      </c>
    </row>
    <row r="171" spans="1:14" x14ac:dyDescent="0.2">
      <c r="A171" s="2" t="s">
        <v>32</v>
      </c>
      <c r="B171" s="2" t="s">
        <v>42</v>
      </c>
      <c r="C171" s="2" t="s">
        <v>6</v>
      </c>
      <c r="D171" s="2" t="s">
        <v>7</v>
      </c>
      <c r="E171" s="2" t="s">
        <v>11</v>
      </c>
      <c r="F171" s="2" t="s">
        <v>61</v>
      </c>
      <c r="G171" s="1">
        <v>1004.8</v>
      </c>
      <c r="H171" s="1">
        <v>476.8</v>
      </c>
      <c r="I171" s="4">
        <v>6</v>
      </c>
      <c r="J171" s="2" t="s">
        <v>69</v>
      </c>
      <c r="K171" s="1">
        <f>Tabelle5[[#This Row],[Menge kg Nges]]/1000</f>
        <v>1.0047999999999999</v>
      </c>
      <c r="L171" s="1">
        <f>Tabelle5[[#This Row],[Menge kg P2O5]]/1000</f>
        <v>0.4768</v>
      </c>
      <c r="M171" s="1">
        <f>Tabelle5[[#This Row],[Menge t Nges]]/Tabelle5[[#This Row],[Anzahl Lieferscheine]]</f>
        <v>0.16746666666666665</v>
      </c>
      <c r="N171" s="1">
        <f>Tabelle5[[#This Row],[Menge t P2O5]]/Tabelle5[[#This Row],[Anzahl Lieferscheine]]</f>
        <v>7.9466666666666672E-2</v>
      </c>
    </row>
    <row r="172" spans="1:14" x14ac:dyDescent="0.2">
      <c r="A172" s="2" t="s">
        <v>32</v>
      </c>
      <c r="B172" s="2" t="s">
        <v>42</v>
      </c>
      <c r="C172" s="2" t="s">
        <v>6</v>
      </c>
      <c r="D172" s="2" t="s">
        <v>7</v>
      </c>
      <c r="E172" s="2" t="s">
        <v>12</v>
      </c>
      <c r="F172" s="2" t="s">
        <v>61</v>
      </c>
      <c r="G172" s="1">
        <v>7173.2</v>
      </c>
      <c r="H172" s="1">
        <v>3438.8</v>
      </c>
      <c r="I172" s="4">
        <v>15</v>
      </c>
      <c r="J172" s="2" t="s">
        <v>69</v>
      </c>
      <c r="K172" s="1">
        <f>Tabelle5[[#This Row],[Menge kg Nges]]/1000</f>
        <v>7.1731999999999996</v>
      </c>
      <c r="L172" s="1">
        <f>Tabelle5[[#This Row],[Menge kg P2O5]]/1000</f>
        <v>3.4388000000000001</v>
      </c>
      <c r="M172" s="1">
        <f>Tabelle5[[#This Row],[Menge t Nges]]/Tabelle5[[#This Row],[Anzahl Lieferscheine]]</f>
        <v>0.47821333333333332</v>
      </c>
      <c r="N172" s="1">
        <f>Tabelle5[[#This Row],[Menge t P2O5]]/Tabelle5[[#This Row],[Anzahl Lieferscheine]]</f>
        <v>0.22925333333333334</v>
      </c>
    </row>
    <row r="173" spans="1:14" x14ac:dyDescent="0.2">
      <c r="A173" s="2" t="s">
        <v>32</v>
      </c>
      <c r="B173" s="2" t="s">
        <v>42</v>
      </c>
      <c r="C173" s="2" t="s">
        <v>6</v>
      </c>
      <c r="D173" s="2" t="s">
        <v>7</v>
      </c>
      <c r="E173" s="2" t="s">
        <v>14</v>
      </c>
      <c r="F173" s="2" t="s">
        <v>61</v>
      </c>
      <c r="G173" s="1">
        <v>309.12</v>
      </c>
      <c r="H173" s="1">
        <v>163.52000000000001</v>
      </c>
      <c r="I173" s="4">
        <v>1</v>
      </c>
      <c r="J173" s="2" t="s">
        <v>69</v>
      </c>
      <c r="K173" s="1">
        <f>Tabelle5[[#This Row],[Menge kg Nges]]/1000</f>
        <v>0.30912000000000001</v>
      </c>
      <c r="L173" s="1">
        <f>Tabelle5[[#This Row],[Menge kg P2O5]]/1000</f>
        <v>0.16352</v>
      </c>
      <c r="M173" s="1">
        <f>Tabelle5[[#This Row],[Menge t Nges]]/Tabelle5[[#This Row],[Anzahl Lieferscheine]]</f>
        <v>0.30912000000000001</v>
      </c>
      <c r="N173" s="1">
        <f>Tabelle5[[#This Row],[Menge t P2O5]]/Tabelle5[[#This Row],[Anzahl Lieferscheine]]</f>
        <v>0.16352</v>
      </c>
    </row>
    <row r="174" spans="1:14" x14ac:dyDescent="0.2">
      <c r="A174" s="2" t="s">
        <v>32</v>
      </c>
      <c r="B174" s="2" t="s">
        <v>42</v>
      </c>
      <c r="C174" s="2" t="s">
        <v>6</v>
      </c>
      <c r="D174" s="2" t="s">
        <v>15</v>
      </c>
      <c r="E174" s="2" t="s">
        <v>8</v>
      </c>
      <c r="F174" s="2" t="s">
        <v>61</v>
      </c>
      <c r="G174" s="1">
        <v>120</v>
      </c>
      <c r="H174" s="1">
        <v>200</v>
      </c>
      <c r="I174" s="4">
        <v>1</v>
      </c>
      <c r="J174" s="2" t="s">
        <v>69</v>
      </c>
      <c r="K174" s="1">
        <f>Tabelle5[[#This Row],[Menge kg Nges]]/1000</f>
        <v>0.12</v>
      </c>
      <c r="L174" s="1">
        <f>Tabelle5[[#This Row],[Menge kg P2O5]]/1000</f>
        <v>0.2</v>
      </c>
      <c r="M174" s="1">
        <f>Tabelle5[[#This Row],[Menge t Nges]]/Tabelle5[[#This Row],[Anzahl Lieferscheine]]</f>
        <v>0.12</v>
      </c>
      <c r="N174" s="1">
        <f>Tabelle5[[#This Row],[Menge t P2O5]]/Tabelle5[[#This Row],[Anzahl Lieferscheine]]</f>
        <v>0.2</v>
      </c>
    </row>
    <row r="175" spans="1:14" x14ac:dyDescent="0.2">
      <c r="A175" s="2" t="s">
        <v>32</v>
      </c>
      <c r="B175" s="2" t="s">
        <v>42</v>
      </c>
      <c r="C175" s="2" t="s">
        <v>6</v>
      </c>
      <c r="D175" s="2" t="s">
        <v>15</v>
      </c>
      <c r="E175" s="2" t="s">
        <v>16</v>
      </c>
      <c r="F175" s="2" t="s">
        <v>61</v>
      </c>
      <c r="G175" s="1">
        <v>902.80000000000018</v>
      </c>
      <c r="H175" s="1">
        <v>829.5999999999998</v>
      </c>
      <c r="I175" s="4">
        <v>15</v>
      </c>
      <c r="J175" s="2" t="s">
        <v>69</v>
      </c>
      <c r="K175" s="1">
        <f>Tabelle5[[#This Row],[Menge kg Nges]]/1000</f>
        <v>0.90280000000000016</v>
      </c>
      <c r="L175" s="1">
        <f>Tabelle5[[#This Row],[Menge kg P2O5]]/1000</f>
        <v>0.82959999999999978</v>
      </c>
      <c r="M175" s="1">
        <f>Tabelle5[[#This Row],[Menge t Nges]]/Tabelle5[[#This Row],[Anzahl Lieferscheine]]</f>
        <v>6.018666666666668E-2</v>
      </c>
      <c r="N175" s="1">
        <f>Tabelle5[[#This Row],[Menge t P2O5]]/Tabelle5[[#This Row],[Anzahl Lieferscheine]]</f>
        <v>5.530666666666665E-2</v>
      </c>
    </row>
    <row r="176" spans="1:14" x14ac:dyDescent="0.2">
      <c r="A176" s="2" t="s">
        <v>32</v>
      </c>
      <c r="B176" s="2" t="s">
        <v>42</v>
      </c>
      <c r="C176" s="2" t="s">
        <v>6</v>
      </c>
      <c r="D176" s="2" t="s">
        <v>15</v>
      </c>
      <c r="E176" s="2" t="s">
        <v>18</v>
      </c>
      <c r="F176" s="2" t="s">
        <v>61</v>
      </c>
      <c r="G176" s="1">
        <v>5184.8500000000004</v>
      </c>
      <c r="H176" s="1">
        <v>3232.5</v>
      </c>
      <c r="I176" s="4">
        <v>9</v>
      </c>
      <c r="J176" s="2" t="s">
        <v>69</v>
      </c>
      <c r="K176" s="1">
        <f>Tabelle5[[#This Row],[Menge kg Nges]]/1000</f>
        <v>5.18485</v>
      </c>
      <c r="L176" s="1">
        <f>Tabelle5[[#This Row],[Menge kg P2O5]]/1000</f>
        <v>3.2324999999999999</v>
      </c>
      <c r="M176" s="1">
        <f>Tabelle5[[#This Row],[Menge t Nges]]/Tabelle5[[#This Row],[Anzahl Lieferscheine]]</f>
        <v>0.57609444444444446</v>
      </c>
      <c r="N176" s="1">
        <f>Tabelle5[[#This Row],[Menge t P2O5]]/Tabelle5[[#This Row],[Anzahl Lieferscheine]]</f>
        <v>0.35916666666666663</v>
      </c>
    </row>
    <row r="177" spans="1:14" x14ac:dyDescent="0.2">
      <c r="A177" s="2" t="s">
        <v>32</v>
      </c>
      <c r="B177" s="2" t="s">
        <v>42</v>
      </c>
      <c r="C177" s="2" t="s">
        <v>6</v>
      </c>
      <c r="D177" s="2" t="s">
        <v>15</v>
      </c>
      <c r="E177" s="2" t="s">
        <v>19</v>
      </c>
      <c r="F177" s="2" t="s">
        <v>61</v>
      </c>
      <c r="G177" s="1">
        <v>661.5</v>
      </c>
      <c r="H177" s="1">
        <v>735</v>
      </c>
      <c r="I177" s="4">
        <v>3</v>
      </c>
      <c r="J177" s="2" t="s">
        <v>69</v>
      </c>
      <c r="K177" s="1">
        <f>Tabelle5[[#This Row],[Menge kg Nges]]/1000</f>
        <v>0.66149999999999998</v>
      </c>
      <c r="L177" s="1">
        <f>Tabelle5[[#This Row],[Menge kg P2O5]]/1000</f>
        <v>0.73499999999999999</v>
      </c>
      <c r="M177" s="1">
        <f>Tabelle5[[#This Row],[Menge t Nges]]/Tabelle5[[#This Row],[Anzahl Lieferscheine]]</f>
        <v>0.2205</v>
      </c>
      <c r="N177" s="1">
        <f>Tabelle5[[#This Row],[Menge t P2O5]]/Tabelle5[[#This Row],[Anzahl Lieferscheine]]</f>
        <v>0.245</v>
      </c>
    </row>
    <row r="178" spans="1:14" x14ac:dyDescent="0.2">
      <c r="A178" s="2" t="s">
        <v>32</v>
      </c>
      <c r="B178" s="2" t="s">
        <v>42</v>
      </c>
      <c r="C178" s="2" t="s">
        <v>6</v>
      </c>
      <c r="D178" s="2" t="s">
        <v>15</v>
      </c>
      <c r="E178" s="2" t="s">
        <v>20</v>
      </c>
      <c r="F178" s="2" t="s">
        <v>61</v>
      </c>
      <c r="G178" s="1">
        <v>407</v>
      </c>
      <c r="H178" s="1">
        <v>316</v>
      </c>
      <c r="I178" s="4">
        <v>4</v>
      </c>
      <c r="J178" s="2" t="s">
        <v>69</v>
      </c>
      <c r="K178" s="1">
        <f>Tabelle5[[#This Row],[Menge kg Nges]]/1000</f>
        <v>0.40699999999999997</v>
      </c>
      <c r="L178" s="1">
        <f>Tabelle5[[#This Row],[Menge kg P2O5]]/1000</f>
        <v>0.316</v>
      </c>
      <c r="M178" s="1">
        <f>Tabelle5[[#This Row],[Menge t Nges]]/Tabelle5[[#This Row],[Anzahl Lieferscheine]]</f>
        <v>0.10174999999999999</v>
      </c>
      <c r="N178" s="1">
        <f>Tabelle5[[#This Row],[Menge t P2O5]]/Tabelle5[[#This Row],[Anzahl Lieferscheine]]</f>
        <v>7.9000000000000001E-2</v>
      </c>
    </row>
    <row r="179" spans="1:14" x14ac:dyDescent="0.2">
      <c r="A179" s="2" t="s">
        <v>32</v>
      </c>
      <c r="B179" s="2" t="s">
        <v>42</v>
      </c>
      <c r="C179" s="2" t="s">
        <v>6</v>
      </c>
      <c r="D179" s="2" t="s">
        <v>15</v>
      </c>
      <c r="E179" s="2" t="s">
        <v>9</v>
      </c>
      <c r="F179" s="2" t="s">
        <v>61</v>
      </c>
      <c r="G179" s="1">
        <v>676.6</v>
      </c>
      <c r="H179" s="1">
        <v>280.5</v>
      </c>
      <c r="I179" s="4">
        <v>1</v>
      </c>
      <c r="J179" s="2" t="s">
        <v>69</v>
      </c>
      <c r="K179" s="1">
        <f>Tabelle5[[#This Row],[Menge kg Nges]]/1000</f>
        <v>0.67659999999999998</v>
      </c>
      <c r="L179" s="1">
        <f>Tabelle5[[#This Row],[Menge kg P2O5]]/1000</f>
        <v>0.28050000000000003</v>
      </c>
      <c r="M179" s="1">
        <f>Tabelle5[[#This Row],[Menge t Nges]]/Tabelle5[[#This Row],[Anzahl Lieferscheine]]</f>
        <v>0.67659999999999998</v>
      </c>
      <c r="N179" s="1">
        <f>Tabelle5[[#This Row],[Menge t P2O5]]/Tabelle5[[#This Row],[Anzahl Lieferscheine]]</f>
        <v>0.28050000000000003</v>
      </c>
    </row>
    <row r="180" spans="1:14" x14ac:dyDescent="0.2">
      <c r="A180" s="2" t="s">
        <v>32</v>
      </c>
      <c r="B180" s="2" t="s">
        <v>42</v>
      </c>
      <c r="C180" s="2" t="s">
        <v>6</v>
      </c>
      <c r="D180" s="2" t="s">
        <v>15</v>
      </c>
      <c r="E180" s="2" t="s">
        <v>10</v>
      </c>
      <c r="F180" s="2" t="s">
        <v>61</v>
      </c>
      <c r="G180" s="1">
        <v>400</v>
      </c>
      <c r="H180" s="1">
        <v>170</v>
      </c>
      <c r="I180" s="4">
        <v>2</v>
      </c>
      <c r="J180" s="2" t="s">
        <v>69</v>
      </c>
      <c r="K180" s="1">
        <f>Tabelle5[[#This Row],[Menge kg Nges]]/1000</f>
        <v>0.4</v>
      </c>
      <c r="L180" s="1">
        <f>Tabelle5[[#This Row],[Menge kg P2O5]]/1000</f>
        <v>0.17</v>
      </c>
      <c r="M180" s="1">
        <f>Tabelle5[[#This Row],[Menge t Nges]]/Tabelle5[[#This Row],[Anzahl Lieferscheine]]</f>
        <v>0.2</v>
      </c>
      <c r="N180" s="1">
        <f>Tabelle5[[#This Row],[Menge t P2O5]]/Tabelle5[[#This Row],[Anzahl Lieferscheine]]</f>
        <v>8.5000000000000006E-2</v>
      </c>
    </row>
    <row r="181" spans="1:14" x14ac:dyDescent="0.2">
      <c r="A181" s="2" t="s">
        <v>32</v>
      </c>
      <c r="B181" s="2" t="s">
        <v>42</v>
      </c>
      <c r="C181" s="2" t="s">
        <v>25</v>
      </c>
      <c r="D181" s="2" t="s">
        <v>25</v>
      </c>
      <c r="E181" s="2" t="s">
        <v>26</v>
      </c>
      <c r="F181" s="2" t="s">
        <v>61</v>
      </c>
      <c r="G181" s="1">
        <v>318764.28000000026</v>
      </c>
      <c r="H181" s="1">
        <v>163789.64000000004</v>
      </c>
      <c r="I181" s="4">
        <v>615</v>
      </c>
      <c r="J181" s="2" t="s">
        <v>69</v>
      </c>
      <c r="K181" s="1">
        <f>Tabelle5[[#This Row],[Menge kg Nges]]/1000</f>
        <v>318.76428000000027</v>
      </c>
      <c r="L181" s="1">
        <f>Tabelle5[[#This Row],[Menge kg P2O5]]/1000</f>
        <v>163.78964000000005</v>
      </c>
      <c r="M181" s="1">
        <f>Tabelle5[[#This Row],[Menge t Nges]]/Tabelle5[[#This Row],[Anzahl Lieferscheine]]</f>
        <v>0.51831590243902481</v>
      </c>
      <c r="N181" s="1">
        <f>Tabelle5[[#This Row],[Menge t P2O5]]/Tabelle5[[#This Row],[Anzahl Lieferscheine]]</f>
        <v>0.26632461788617895</v>
      </c>
    </row>
    <row r="182" spans="1:14" x14ac:dyDescent="0.2">
      <c r="A182" s="2" t="s">
        <v>43</v>
      </c>
      <c r="B182" s="2" t="s">
        <v>43</v>
      </c>
      <c r="C182" s="2" t="s">
        <v>6</v>
      </c>
      <c r="D182" s="2" t="s">
        <v>30</v>
      </c>
      <c r="E182" s="2" t="s">
        <v>26</v>
      </c>
      <c r="F182" s="2" t="s">
        <v>61</v>
      </c>
      <c r="G182" s="1">
        <v>10762.500000000002</v>
      </c>
      <c r="H182" s="1">
        <v>5163.76</v>
      </c>
      <c r="I182" s="4">
        <v>65</v>
      </c>
      <c r="J182" s="2" t="s">
        <v>69</v>
      </c>
      <c r="K182" s="1">
        <f>Tabelle5[[#This Row],[Menge kg Nges]]/1000</f>
        <v>10.762500000000001</v>
      </c>
      <c r="L182" s="1">
        <f>Tabelle5[[#This Row],[Menge kg P2O5]]/1000</f>
        <v>5.1637599999999999</v>
      </c>
      <c r="M182" s="1">
        <f>Tabelle5[[#This Row],[Menge t Nges]]/Tabelle5[[#This Row],[Anzahl Lieferscheine]]</f>
        <v>0.16557692307692309</v>
      </c>
      <c r="N182" s="1">
        <f>Tabelle5[[#This Row],[Menge t P2O5]]/Tabelle5[[#This Row],[Anzahl Lieferscheine]]</f>
        <v>7.9442461538461531E-2</v>
      </c>
    </row>
    <row r="183" spans="1:14" x14ac:dyDescent="0.2">
      <c r="A183" s="2" t="s">
        <v>43</v>
      </c>
      <c r="B183" s="2" t="s">
        <v>43</v>
      </c>
      <c r="C183" s="2" t="s">
        <v>6</v>
      </c>
      <c r="D183" s="2" t="s">
        <v>7</v>
      </c>
      <c r="E183" s="2" t="s">
        <v>8</v>
      </c>
      <c r="F183" s="2" t="s">
        <v>61</v>
      </c>
      <c r="G183" s="1">
        <v>31.36</v>
      </c>
      <c r="H183" s="1">
        <v>28</v>
      </c>
      <c r="I183" s="4">
        <v>1</v>
      </c>
      <c r="J183" s="2" t="s">
        <v>69</v>
      </c>
      <c r="K183" s="1">
        <f>Tabelle5[[#This Row],[Menge kg Nges]]/1000</f>
        <v>3.1359999999999999E-2</v>
      </c>
      <c r="L183" s="1">
        <f>Tabelle5[[#This Row],[Menge kg P2O5]]/1000</f>
        <v>2.8000000000000001E-2</v>
      </c>
      <c r="M183" s="1">
        <f>Tabelle5[[#This Row],[Menge t Nges]]/Tabelle5[[#This Row],[Anzahl Lieferscheine]]</f>
        <v>3.1359999999999999E-2</v>
      </c>
      <c r="N183" s="1">
        <f>Tabelle5[[#This Row],[Menge t P2O5]]/Tabelle5[[#This Row],[Anzahl Lieferscheine]]</f>
        <v>2.8000000000000001E-2</v>
      </c>
    </row>
    <row r="184" spans="1:14" x14ac:dyDescent="0.2">
      <c r="A184" s="2" t="s">
        <v>43</v>
      </c>
      <c r="B184" s="2" t="s">
        <v>43</v>
      </c>
      <c r="C184" s="2" t="s">
        <v>6</v>
      </c>
      <c r="D184" s="2" t="s">
        <v>7</v>
      </c>
      <c r="E184" s="2" t="s">
        <v>9</v>
      </c>
      <c r="F184" s="2" t="s">
        <v>61</v>
      </c>
      <c r="G184" s="1">
        <v>3163.9799999999996</v>
      </c>
      <c r="H184" s="1">
        <v>1323.74</v>
      </c>
      <c r="I184" s="4">
        <v>19</v>
      </c>
      <c r="J184" s="2" t="s">
        <v>69</v>
      </c>
      <c r="K184" s="1">
        <f>Tabelle5[[#This Row],[Menge kg Nges]]/1000</f>
        <v>3.1639799999999996</v>
      </c>
      <c r="L184" s="1">
        <f>Tabelle5[[#This Row],[Menge kg P2O5]]/1000</f>
        <v>1.3237399999999999</v>
      </c>
      <c r="M184" s="1">
        <f>Tabelle5[[#This Row],[Menge t Nges]]/Tabelle5[[#This Row],[Anzahl Lieferscheine]]</f>
        <v>0.1665252631578947</v>
      </c>
      <c r="N184" s="1">
        <f>Tabelle5[[#This Row],[Menge t P2O5]]/Tabelle5[[#This Row],[Anzahl Lieferscheine]]</f>
        <v>6.9670526315789474E-2</v>
      </c>
    </row>
    <row r="185" spans="1:14" x14ac:dyDescent="0.2">
      <c r="A185" s="2" t="s">
        <v>43</v>
      </c>
      <c r="B185" s="2" t="s">
        <v>43</v>
      </c>
      <c r="C185" s="2" t="s">
        <v>6</v>
      </c>
      <c r="D185" s="2" t="s">
        <v>7</v>
      </c>
      <c r="E185" s="2" t="s">
        <v>11</v>
      </c>
      <c r="F185" s="2" t="s">
        <v>61</v>
      </c>
      <c r="G185" s="1">
        <v>8770.7300000000014</v>
      </c>
      <c r="H185" s="1">
        <v>4115.8000000000011</v>
      </c>
      <c r="I185" s="4">
        <v>45</v>
      </c>
      <c r="J185" s="2" t="s">
        <v>69</v>
      </c>
      <c r="K185" s="1">
        <f>Tabelle5[[#This Row],[Menge kg Nges]]/1000</f>
        <v>8.7707300000000021</v>
      </c>
      <c r="L185" s="1">
        <f>Tabelle5[[#This Row],[Menge kg P2O5]]/1000</f>
        <v>4.115800000000001</v>
      </c>
      <c r="M185" s="1">
        <f>Tabelle5[[#This Row],[Menge t Nges]]/Tabelle5[[#This Row],[Anzahl Lieferscheine]]</f>
        <v>0.19490511111111117</v>
      </c>
      <c r="N185" s="1">
        <f>Tabelle5[[#This Row],[Menge t P2O5]]/Tabelle5[[#This Row],[Anzahl Lieferscheine]]</f>
        <v>9.146222222222225E-2</v>
      </c>
    </row>
    <row r="186" spans="1:14" x14ac:dyDescent="0.2">
      <c r="A186" s="2" t="s">
        <v>43</v>
      </c>
      <c r="B186" s="2" t="s">
        <v>43</v>
      </c>
      <c r="C186" s="2" t="s">
        <v>6</v>
      </c>
      <c r="D186" s="2" t="s">
        <v>7</v>
      </c>
      <c r="E186" s="2" t="s">
        <v>12</v>
      </c>
      <c r="F186" s="2" t="s">
        <v>61</v>
      </c>
      <c r="G186" s="1">
        <v>17044.2</v>
      </c>
      <c r="H186" s="1">
        <v>6465.5</v>
      </c>
      <c r="I186" s="4">
        <v>68</v>
      </c>
      <c r="J186" s="2" t="s">
        <v>69</v>
      </c>
      <c r="K186" s="1">
        <f>Tabelle5[[#This Row],[Menge kg Nges]]/1000</f>
        <v>17.0442</v>
      </c>
      <c r="L186" s="1">
        <f>Tabelle5[[#This Row],[Menge kg P2O5]]/1000</f>
        <v>6.4654999999999996</v>
      </c>
      <c r="M186" s="1">
        <f>Tabelle5[[#This Row],[Menge t Nges]]/Tabelle5[[#This Row],[Anzahl Lieferscheine]]</f>
        <v>0.25064999999999998</v>
      </c>
      <c r="N186" s="1">
        <f>Tabelle5[[#This Row],[Menge t P2O5]]/Tabelle5[[#This Row],[Anzahl Lieferscheine]]</f>
        <v>9.5080882352941168E-2</v>
      </c>
    </row>
    <row r="187" spans="1:14" x14ac:dyDescent="0.2">
      <c r="A187" s="2" t="s">
        <v>43</v>
      </c>
      <c r="B187" s="2" t="s">
        <v>43</v>
      </c>
      <c r="C187" s="2" t="s">
        <v>6</v>
      </c>
      <c r="D187" s="2" t="s">
        <v>7</v>
      </c>
      <c r="E187" s="2" t="s">
        <v>13</v>
      </c>
      <c r="F187" s="2" t="s">
        <v>61</v>
      </c>
      <c r="G187" s="1">
        <v>20859.53000000001</v>
      </c>
      <c r="H187" s="1">
        <v>10654.409999999998</v>
      </c>
      <c r="I187" s="4">
        <v>97</v>
      </c>
      <c r="J187" s="2" t="s">
        <v>69</v>
      </c>
      <c r="K187" s="1">
        <f>Tabelle5[[#This Row],[Menge kg Nges]]/1000</f>
        <v>20.85953000000001</v>
      </c>
      <c r="L187" s="1">
        <f>Tabelle5[[#This Row],[Menge kg P2O5]]/1000</f>
        <v>10.654409999999999</v>
      </c>
      <c r="M187" s="1">
        <f>Tabelle5[[#This Row],[Menge t Nges]]/Tabelle5[[#This Row],[Anzahl Lieferscheine]]</f>
        <v>0.21504670103092793</v>
      </c>
      <c r="N187" s="1">
        <f>Tabelle5[[#This Row],[Menge t P2O5]]/Tabelle5[[#This Row],[Anzahl Lieferscheine]]</f>
        <v>0.10983927835051545</v>
      </c>
    </row>
    <row r="188" spans="1:14" x14ac:dyDescent="0.2">
      <c r="A188" s="2" t="s">
        <v>43</v>
      </c>
      <c r="B188" s="2" t="s">
        <v>43</v>
      </c>
      <c r="C188" s="2" t="s">
        <v>6</v>
      </c>
      <c r="D188" s="2" t="s">
        <v>7</v>
      </c>
      <c r="E188" s="2" t="s">
        <v>14</v>
      </c>
      <c r="F188" s="2" t="s">
        <v>61</v>
      </c>
      <c r="G188" s="1">
        <v>2610.9899999999998</v>
      </c>
      <c r="H188" s="1">
        <v>1566.22</v>
      </c>
      <c r="I188" s="4">
        <v>19</v>
      </c>
      <c r="J188" s="2" t="s">
        <v>69</v>
      </c>
      <c r="K188" s="1">
        <f>Tabelle5[[#This Row],[Menge kg Nges]]/1000</f>
        <v>2.6109899999999997</v>
      </c>
      <c r="L188" s="1">
        <f>Tabelle5[[#This Row],[Menge kg P2O5]]/1000</f>
        <v>1.5662199999999999</v>
      </c>
      <c r="M188" s="1">
        <f>Tabelle5[[#This Row],[Menge t Nges]]/Tabelle5[[#This Row],[Anzahl Lieferscheine]]</f>
        <v>0.13742052631578947</v>
      </c>
      <c r="N188" s="1">
        <f>Tabelle5[[#This Row],[Menge t P2O5]]/Tabelle5[[#This Row],[Anzahl Lieferscheine]]</f>
        <v>8.2432631578947368E-2</v>
      </c>
    </row>
    <row r="189" spans="1:14" x14ac:dyDescent="0.2">
      <c r="A189" s="2" t="s">
        <v>43</v>
      </c>
      <c r="B189" s="2" t="s">
        <v>43</v>
      </c>
      <c r="C189" s="2" t="s">
        <v>6</v>
      </c>
      <c r="D189" s="2" t="s">
        <v>15</v>
      </c>
      <c r="E189" s="2" t="s">
        <v>18</v>
      </c>
      <c r="F189" s="2" t="s">
        <v>61</v>
      </c>
      <c r="G189" s="1">
        <v>255.6</v>
      </c>
      <c r="H189" s="1">
        <v>194</v>
      </c>
      <c r="I189" s="4">
        <v>2</v>
      </c>
      <c r="J189" s="2" t="s">
        <v>69</v>
      </c>
      <c r="K189" s="1">
        <f>Tabelle5[[#This Row],[Menge kg Nges]]/1000</f>
        <v>0.25559999999999999</v>
      </c>
      <c r="L189" s="1">
        <f>Tabelle5[[#This Row],[Menge kg P2O5]]/1000</f>
        <v>0.19400000000000001</v>
      </c>
      <c r="M189" s="1">
        <f>Tabelle5[[#This Row],[Menge t Nges]]/Tabelle5[[#This Row],[Anzahl Lieferscheine]]</f>
        <v>0.1278</v>
      </c>
      <c r="N189" s="1">
        <f>Tabelle5[[#This Row],[Menge t P2O5]]/Tabelle5[[#This Row],[Anzahl Lieferscheine]]</f>
        <v>9.7000000000000003E-2</v>
      </c>
    </row>
    <row r="190" spans="1:14" x14ac:dyDescent="0.2">
      <c r="A190" s="2" t="s">
        <v>43</v>
      </c>
      <c r="B190" s="2" t="s">
        <v>36</v>
      </c>
      <c r="C190" s="2" t="s">
        <v>6</v>
      </c>
      <c r="D190" s="2" t="s">
        <v>30</v>
      </c>
      <c r="E190" s="2" t="s">
        <v>26</v>
      </c>
      <c r="F190" s="2" t="s">
        <v>61</v>
      </c>
      <c r="G190" s="1">
        <v>1702.2</v>
      </c>
      <c r="H190" s="1">
        <v>993.35</v>
      </c>
      <c r="I190" s="4">
        <v>16</v>
      </c>
      <c r="J190" s="2" t="s">
        <v>69</v>
      </c>
      <c r="K190" s="1">
        <f>Tabelle5[[#This Row],[Menge kg Nges]]/1000</f>
        <v>1.7021999999999999</v>
      </c>
      <c r="L190" s="1">
        <f>Tabelle5[[#This Row],[Menge kg P2O5]]/1000</f>
        <v>0.99335000000000007</v>
      </c>
      <c r="M190" s="1">
        <f>Tabelle5[[#This Row],[Menge t Nges]]/Tabelle5[[#This Row],[Anzahl Lieferscheine]]</f>
        <v>0.1063875</v>
      </c>
      <c r="N190" s="1">
        <f>Tabelle5[[#This Row],[Menge t P2O5]]/Tabelle5[[#This Row],[Anzahl Lieferscheine]]</f>
        <v>6.2084375000000004E-2</v>
      </c>
    </row>
    <row r="191" spans="1:14" x14ac:dyDescent="0.2">
      <c r="A191" s="2" t="s">
        <v>43</v>
      </c>
      <c r="B191" s="2" t="s">
        <v>36</v>
      </c>
      <c r="C191" s="2" t="s">
        <v>6</v>
      </c>
      <c r="D191" s="2" t="s">
        <v>7</v>
      </c>
      <c r="E191" s="2" t="s">
        <v>9</v>
      </c>
      <c r="F191" s="2" t="s">
        <v>61</v>
      </c>
      <c r="G191" s="1">
        <v>174</v>
      </c>
      <c r="H191" s="1">
        <v>72</v>
      </c>
      <c r="I191" s="4">
        <v>1</v>
      </c>
      <c r="J191" s="2" t="s">
        <v>69</v>
      </c>
      <c r="K191" s="1">
        <f>Tabelle5[[#This Row],[Menge kg Nges]]/1000</f>
        <v>0.17399999999999999</v>
      </c>
      <c r="L191" s="1">
        <f>Tabelle5[[#This Row],[Menge kg P2O5]]/1000</f>
        <v>7.1999999999999995E-2</v>
      </c>
      <c r="M191" s="1">
        <f>Tabelle5[[#This Row],[Menge t Nges]]/Tabelle5[[#This Row],[Anzahl Lieferscheine]]</f>
        <v>0.17399999999999999</v>
      </c>
      <c r="N191" s="1">
        <f>Tabelle5[[#This Row],[Menge t P2O5]]/Tabelle5[[#This Row],[Anzahl Lieferscheine]]</f>
        <v>7.1999999999999995E-2</v>
      </c>
    </row>
    <row r="192" spans="1:14" x14ac:dyDescent="0.2">
      <c r="A192" s="2" t="s">
        <v>43</v>
      </c>
      <c r="B192" s="2" t="s">
        <v>36</v>
      </c>
      <c r="C192" s="2" t="s">
        <v>6</v>
      </c>
      <c r="D192" s="2" t="s">
        <v>7</v>
      </c>
      <c r="E192" s="2" t="s">
        <v>11</v>
      </c>
      <c r="F192" s="2" t="s">
        <v>61</v>
      </c>
      <c r="G192" s="1">
        <v>3063.12</v>
      </c>
      <c r="H192" s="1">
        <v>1505.3400000000001</v>
      </c>
      <c r="I192" s="4">
        <v>15</v>
      </c>
      <c r="J192" s="2" t="s">
        <v>69</v>
      </c>
      <c r="K192" s="1">
        <f>Tabelle5[[#This Row],[Menge kg Nges]]/1000</f>
        <v>3.0631200000000001</v>
      </c>
      <c r="L192" s="1">
        <f>Tabelle5[[#This Row],[Menge kg P2O5]]/1000</f>
        <v>1.5053400000000001</v>
      </c>
      <c r="M192" s="1">
        <f>Tabelle5[[#This Row],[Menge t Nges]]/Tabelle5[[#This Row],[Anzahl Lieferscheine]]</f>
        <v>0.204208</v>
      </c>
      <c r="N192" s="1">
        <f>Tabelle5[[#This Row],[Menge t P2O5]]/Tabelle5[[#This Row],[Anzahl Lieferscheine]]</f>
        <v>0.10035600000000001</v>
      </c>
    </row>
    <row r="193" spans="1:14" x14ac:dyDescent="0.2">
      <c r="A193" s="2" t="s">
        <v>43</v>
      </c>
      <c r="B193" s="2" t="s">
        <v>36</v>
      </c>
      <c r="C193" s="2" t="s">
        <v>6</v>
      </c>
      <c r="D193" s="2" t="s">
        <v>7</v>
      </c>
      <c r="E193" s="2" t="s">
        <v>12</v>
      </c>
      <c r="F193" s="2" t="s">
        <v>61</v>
      </c>
      <c r="G193" s="1">
        <v>2758.24</v>
      </c>
      <c r="H193" s="1">
        <v>1073.1200000000001</v>
      </c>
      <c r="I193" s="4">
        <v>11</v>
      </c>
      <c r="J193" s="2" t="s">
        <v>69</v>
      </c>
      <c r="K193" s="1">
        <f>Tabelle5[[#This Row],[Menge kg Nges]]/1000</f>
        <v>2.7582399999999998</v>
      </c>
      <c r="L193" s="1">
        <f>Tabelle5[[#This Row],[Menge kg P2O5]]/1000</f>
        <v>1.0731200000000001</v>
      </c>
      <c r="M193" s="1">
        <f>Tabelle5[[#This Row],[Menge t Nges]]/Tabelle5[[#This Row],[Anzahl Lieferscheine]]</f>
        <v>0.25074909090909087</v>
      </c>
      <c r="N193" s="1">
        <f>Tabelle5[[#This Row],[Menge t P2O5]]/Tabelle5[[#This Row],[Anzahl Lieferscheine]]</f>
        <v>9.7556363636363649E-2</v>
      </c>
    </row>
    <row r="194" spans="1:14" x14ac:dyDescent="0.2">
      <c r="A194" s="2" t="s">
        <v>43</v>
      </c>
      <c r="B194" s="2" t="s">
        <v>36</v>
      </c>
      <c r="C194" s="2" t="s">
        <v>6</v>
      </c>
      <c r="D194" s="2" t="s">
        <v>7</v>
      </c>
      <c r="E194" s="2" t="s">
        <v>13</v>
      </c>
      <c r="F194" s="2" t="s">
        <v>61</v>
      </c>
      <c r="G194" s="1">
        <v>4436.2000000000007</v>
      </c>
      <c r="H194" s="1">
        <v>2362</v>
      </c>
      <c r="I194" s="4">
        <v>21</v>
      </c>
      <c r="J194" s="2" t="s">
        <v>69</v>
      </c>
      <c r="K194" s="1">
        <f>Tabelle5[[#This Row],[Menge kg Nges]]/1000</f>
        <v>4.4362000000000004</v>
      </c>
      <c r="L194" s="1">
        <f>Tabelle5[[#This Row],[Menge kg P2O5]]/1000</f>
        <v>2.3620000000000001</v>
      </c>
      <c r="M194" s="1">
        <f>Tabelle5[[#This Row],[Menge t Nges]]/Tabelle5[[#This Row],[Anzahl Lieferscheine]]</f>
        <v>0.21124761904761907</v>
      </c>
      <c r="N194" s="1">
        <f>Tabelle5[[#This Row],[Menge t P2O5]]/Tabelle5[[#This Row],[Anzahl Lieferscheine]]</f>
        <v>0.11247619047619048</v>
      </c>
    </row>
    <row r="195" spans="1:14" x14ac:dyDescent="0.2">
      <c r="A195" s="2" t="s">
        <v>43</v>
      </c>
      <c r="B195" s="2" t="s">
        <v>36</v>
      </c>
      <c r="C195" s="2" t="s">
        <v>6</v>
      </c>
      <c r="D195" s="2" t="s">
        <v>7</v>
      </c>
      <c r="E195" s="2" t="s">
        <v>14</v>
      </c>
      <c r="F195" s="2" t="s">
        <v>61</v>
      </c>
      <c r="G195" s="1">
        <v>617.40000000000009</v>
      </c>
      <c r="H195" s="1">
        <v>369.20000000000005</v>
      </c>
      <c r="I195" s="4">
        <v>6</v>
      </c>
      <c r="J195" s="2" t="s">
        <v>69</v>
      </c>
      <c r="K195" s="1">
        <f>Tabelle5[[#This Row],[Menge kg Nges]]/1000</f>
        <v>0.61740000000000006</v>
      </c>
      <c r="L195" s="1">
        <f>Tabelle5[[#This Row],[Menge kg P2O5]]/1000</f>
        <v>0.36920000000000003</v>
      </c>
      <c r="M195" s="1">
        <f>Tabelle5[[#This Row],[Menge t Nges]]/Tabelle5[[#This Row],[Anzahl Lieferscheine]]</f>
        <v>0.10290000000000001</v>
      </c>
      <c r="N195" s="1">
        <f>Tabelle5[[#This Row],[Menge t P2O5]]/Tabelle5[[#This Row],[Anzahl Lieferscheine]]</f>
        <v>6.1533333333333336E-2</v>
      </c>
    </row>
    <row r="196" spans="1:14" x14ac:dyDescent="0.2">
      <c r="A196" s="2" t="s">
        <v>43</v>
      </c>
      <c r="B196" s="2" t="s">
        <v>36</v>
      </c>
      <c r="C196" s="2" t="s">
        <v>6</v>
      </c>
      <c r="D196" s="2" t="s">
        <v>15</v>
      </c>
      <c r="E196" s="2" t="s">
        <v>16</v>
      </c>
      <c r="F196" s="2" t="s">
        <v>61</v>
      </c>
      <c r="G196" s="1">
        <v>125</v>
      </c>
      <c r="H196" s="1">
        <v>115</v>
      </c>
      <c r="I196" s="4">
        <v>1</v>
      </c>
      <c r="J196" s="2" t="s">
        <v>69</v>
      </c>
      <c r="K196" s="1">
        <f>Tabelle5[[#This Row],[Menge kg Nges]]/1000</f>
        <v>0.125</v>
      </c>
      <c r="L196" s="1">
        <f>Tabelle5[[#This Row],[Menge kg P2O5]]/1000</f>
        <v>0.115</v>
      </c>
      <c r="M196" s="1">
        <f>Tabelle5[[#This Row],[Menge t Nges]]/Tabelle5[[#This Row],[Anzahl Lieferscheine]]</f>
        <v>0.125</v>
      </c>
      <c r="N196" s="1">
        <f>Tabelle5[[#This Row],[Menge t P2O5]]/Tabelle5[[#This Row],[Anzahl Lieferscheine]]</f>
        <v>0.115</v>
      </c>
    </row>
    <row r="197" spans="1:14" x14ac:dyDescent="0.2">
      <c r="A197" s="2" t="s">
        <v>43</v>
      </c>
      <c r="B197" s="2" t="s">
        <v>36</v>
      </c>
      <c r="C197" s="2" t="s">
        <v>6</v>
      </c>
      <c r="D197" s="2" t="s">
        <v>15</v>
      </c>
      <c r="E197" s="2" t="s">
        <v>18</v>
      </c>
      <c r="F197" s="2" t="s">
        <v>61</v>
      </c>
      <c r="G197" s="1">
        <v>335.32</v>
      </c>
      <c r="H197" s="1">
        <v>253.79999999999998</v>
      </c>
      <c r="I197" s="4">
        <v>2</v>
      </c>
      <c r="J197" s="2" t="s">
        <v>69</v>
      </c>
      <c r="K197" s="1">
        <f>Tabelle5[[#This Row],[Menge kg Nges]]/1000</f>
        <v>0.33532000000000001</v>
      </c>
      <c r="L197" s="1">
        <f>Tabelle5[[#This Row],[Menge kg P2O5]]/1000</f>
        <v>0.25379999999999997</v>
      </c>
      <c r="M197" s="1">
        <f>Tabelle5[[#This Row],[Menge t Nges]]/Tabelle5[[#This Row],[Anzahl Lieferscheine]]</f>
        <v>0.16766</v>
      </c>
      <c r="N197" s="1">
        <f>Tabelle5[[#This Row],[Menge t P2O5]]/Tabelle5[[#This Row],[Anzahl Lieferscheine]]</f>
        <v>0.12689999999999999</v>
      </c>
    </row>
    <row r="198" spans="1:14" x14ac:dyDescent="0.2">
      <c r="A198" s="2" t="s">
        <v>43</v>
      </c>
      <c r="B198" s="2" t="s">
        <v>44</v>
      </c>
      <c r="C198" s="2" t="s">
        <v>6</v>
      </c>
      <c r="D198" s="2" t="s">
        <v>7</v>
      </c>
      <c r="E198" s="2" t="s">
        <v>12</v>
      </c>
      <c r="F198" s="2" t="s">
        <v>61</v>
      </c>
      <c r="G198" s="1">
        <v>570</v>
      </c>
      <c r="H198" s="1">
        <v>195</v>
      </c>
      <c r="I198" s="4">
        <v>2</v>
      </c>
      <c r="J198" s="2" t="s">
        <v>69</v>
      </c>
      <c r="K198" s="1">
        <f>Tabelle5[[#This Row],[Menge kg Nges]]/1000</f>
        <v>0.56999999999999995</v>
      </c>
      <c r="L198" s="1">
        <f>Tabelle5[[#This Row],[Menge kg P2O5]]/1000</f>
        <v>0.19500000000000001</v>
      </c>
      <c r="M198" s="1">
        <f>Tabelle5[[#This Row],[Menge t Nges]]/Tabelle5[[#This Row],[Anzahl Lieferscheine]]</f>
        <v>0.28499999999999998</v>
      </c>
      <c r="N198" s="1">
        <f>Tabelle5[[#This Row],[Menge t P2O5]]/Tabelle5[[#This Row],[Anzahl Lieferscheine]]</f>
        <v>9.7500000000000003E-2</v>
      </c>
    </row>
    <row r="199" spans="1:14" x14ac:dyDescent="0.2">
      <c r="A199" s="2" t="s">
        <v>43</v>
      </c>
      <c r="B199" s="2" t="s">
        <v>47</v>
      </c>
      <c r="C199" s="2" t="s">
        <v>6</v>
      </c>
      <c r="D199" s="2" t="s">
        <v>7</v>
      </c>
      <c r="E199" s="2" t="s">
        <v>13</v>
      </c>
      <c r="F199" s="2" t="s">
        <v>61</v>
      </c>
      <c r="G199" s="1">
        <v>204</v>
      </c>
      <c r="H199" s="1">
        <v>108</v>
      </c>
      <c r="I199" s="4">
        <v>1</v>
      </c>
      <c r="J199" s="2" t="s">
        <v>69</v>
      </c>
      <c r="K199" s="1">
        <f>Tabelle5[[#This Row],[Menge kg Nges]]/1000</f>
        <v>0.20399999999999999</v>
      </c>
      <c r="L199" s="1">
        <f>Tabelle5[[#This Row],[Menge kg P2O5]]/1000</f>
        <v>0.108</v>
      </c>
      <c r="M199" s="1">
        <f>Tabelle5[[#This Row],[Menge t Nges]]/Tabelle5[[#This Row],[Anzahl Lieferscheine]]</f>
        <v>0.20399999999999999</v>
      </c>
      <c r="N199" s="1">
        <f>Tabelle5[[#This Row],[Menge t P2O5]]/Tabelle5[[#This Row],[Anzahl Lieferscheine]]</f>
        <v>0.108</v>
      </c>
    </row>
    <row r="200" spans="1:14" x14ac:dyDescent="0.2">
      <c r="A200" s="2" t="s">
        <v>43</v>
      </c>
      <c r="B200" s="2" t="s">
        <v>37</v>
      </c>
      <c r="C200" s="2" t="s">
        <v>6</v>
      </c>
      <c r="D200" s="2" t="s">
        <v>30</v>
      </c>
      <c r="E200" s="2" t="s">
        <v>26</v>
      </c>
      <c r="F200" s="2" t="s">
        <v>61</v>
      </c>
      <c r="G200" s="1">
        <v>713.8</v>
      </c>
      <c r="H200" s="1">
        <v>382.2</v>
      </c>
      <c r="I200" s="4">
        <v>6</v>
      </c>
      <c r="J200" s="2" t="s">
        <v>69</v>
      </c>
      <c r="K200" s="1">
        <f>Tabelle5[[#This Row],[Menge kg Nges]]/1000</f>
        <v>0.71379999999999999</v>
      </c>
      <c r="L200" s="1">
        <f>Tabelle5[[#This Row],[Menge kg P2O5]]/1000</f>
        <v>0.38219999999999998</v>
      </c>
      <c r="M200" s="1">
        <f>Tabelle5[[#This Row],[Menge t Nges]]/Tabelle5[[#This Row],[Anzahl Lieferscheine]]</f>
        <v>0.11896666666666667</v>
      </c>
      <c r="N200" s="1">
        <f>Tabelle5[[#This Row],[Menge t P2O5]]/Tabelle5[[#This Row],[Anzahl Lieferscheine]]</f>
        <v>6.3699999999999993E-2</v>
      </c>
    </row>
    <row r="201" spans="1:14" x14ac:dyDescent="0.2">
      <c r="A201" s="2" t="s">
        <v>43</v>
      </c>
      <c r="B201" s="2" t="s">
        <v>37</v>
      </c>
      <c r="C201" s="2" t="s">
        <v>6</v>
      </c>
      <c r="D201" s="2" t="s">
        <v>7</v>
      </c>
      <c r="E201" s="2" t="s">
        <v>9</v>
      </c>
      <c r="F201" s="2" t="s">
        <v>61</v>
      </c>
      <c r="G201" s="1">
        <v>540.04999999999995</v>
      </c>
      <c r="H201" s="1">
        <v>223.92000000000002</v>
      </c>
      <c r="I201" s="4">
        <v>4</v>
      </c>
      <c r="J201" s="2" t="s">
        <v>69</v>
      </c>
      <c r="K201" s="1">
        <f>Tabelle5[[#This Row],[Menge kg Nges]]/1000</f>
        <v>0.54004999999999992</v>
      </c>
      <c r="L201" s="1">
        <f>Tabelle5[[#This Row],[Menge kg P2O5]]/1000</f>
        <v>0.22392000000000001</v>
      </c>
      <c r="M201" s="1">
        <f>Tabelle5[[#This Row],[Menge t Nges]]/Tabelle5[[#This Row],[Anzahl Lieferscheine]]</f>
        <v>0.13501249999999998</v>
      </c>
      <c r="N201" s="1">
        <f>Tabelle5[[#This Row],[Menge t P2O5]]/Tabelle5[[#This Row],[Anzahl Lieferscheine]]</f>
        <v>5.5980000000000002E-2</v>
      </c>
    </row>
    <row r="202" spans="1:14" x14ac:dyDescent="0.2">
      <c r="A202" s="2" t="s">
        <v>43</v>
      </c>
      <c r="B202" s="2" t="s">
        <v>37</v>
      </c>
      <c r="C202" s="2" t="s">
        <v>6</v>
      </c>
      <c r="D202" s="2" t="s">
        <v>7</v>
      </c>
      <c r="E202" s="2" t="s">
        <v>11</v>
      </c>
      <c r="F202" s="2" t="s">
        <v>61</v>
      </c>
      <c r="G202" s="1">
        <v>641.4</v>
      </c>
      <c r="H202" s="1">
        <v>297.59999999999997</v>
      </c>
      <c r="I202" s="4">
        <v>4</v>
      </c>
      <c r="J202" s="2" t="s">
        <v>69</v>
      </c>
      <c r="K202" s="1">
        <f>Tabelle5[[#This Row],[Menge kg Nges]]/1000</f>
        <v>0.64139999999999997</v>
      </c>
      <c r="L202" s="1">
        <f>Tabelle5[[#This Row],[Menge kg P2O5]]/1000</f>
        <v>0.29759999999999998</v>
      </c>
      <c r="M202" s="1">
        <f>Tabelle5[[#This Row],[Menge t Nges]]/Tabelle5[[#This Row],[Anzahl Lieferscheine]]</f>
        <v>0.16034999999999999</v>
      </c>
      <c r="N202" s="1">
        <f>Tabelle5[[#This Row],[Menge t P2O5]]/Tabelle5[[#This Row],[Anzahl Lieferscheine]]</f>
        <v>7.4399999999999994E-2</v>
      </c>
    </row>
    <row r="203" spans="1:14" x14ac:dyDescent="0.2">
      <c r="A203" s="2" t="s">
        <v>43</v>
      </c>
      <c r="B203" s="2" t="s">
        <v>37</v>
      </c>
      <c r="C203" s="2" t="s">
        <v>6</v>
      </c>
      <c r="D203" s="2" t="s">
        <v>7</v>
      </c>
      <c r="E203" s="2" t="s">
        <v>12</v>
      </c>
      <c r="F203" s="2" t="s">
        <v>61</v>
      </c>
      <c r="G203" s="1">
        <v>4932.7999999999993</v>
      </c>
      <c r="H203" s="1">
        <v>1709.8</v>
      </c>
      <c r="I203" s="4">
        <v>11</v>
      </c>
      <c r="J203" s="2" t="s">
        <v>69</v>
      </c>
      <c r="K203" s="1">
        <f>Tabelle5[[#This Row],[Menge kg Nges]]/1000</f>
        <v>4.9327999999999994</v>
      </c>
      <c r="L203" s="1">
        <f>Tabelle5[[#This Row],[Menge kg P2O5]]/1000</f>
        <v>1.7098</v>
      </c>
      <c r="M203" s="1">
        <f>Tabelle5[[#This Row],[Menge t Nges]]/Tabelle5[[#This Row],[Anzahl Lieferscheine]]</f>
        <v>0.44843636363636358</v>
      </c>
      <c r="N203" s="1">
        <f>Tabelle5[[#This Row],[Menge t P2O5]]/Tabelle5[[#This Row],[Anzahl Lieferscheine]]</f>
        <v>0.15543636363636362</v>
      </c>
    </row>
    <row r="204" spans="1:14" x14ac:dyDescent="0.2">
      <c r="A204" s="2" t="s">
        <v>43</v>
      </c>
      <c r="B204" s="2" t="s">
        <v>37</v>
      </c>
      <c r="C204" s="2" t="s">
        <v>6</v>
      </c>
      <c r="D204" s="2" t="s">
        <v>7</v>
      </c>
      <c r="E204" s="2" t="s">
        <v>13</v>
      </c>
      <c r="F204" s="2" t="s">
        <v>61</v>
      </c>
      <c r="G204" s="1">
        <v>3158.3799999999997</v>
      </c>
      <c r="H204" s="1">
        <v>1609.1</v>
      </c>
      <c r="I204" s="4">
        <v>19</v>
      </c>
      <c r="J204" s="2" t="s">
        <v>69</v>
      </c>
      <c r="K204" s="1">
        <f>Tabelle5[[#This Row],[Menge kg Nges]]/1000</f>
        <v>3.1583799999999997</v>
      </c>
      <c r="L204" s="1">
        <f>Tabelle5[[#This Row],[Menge kg P2O5]]/1000</f>
        <v>1.6091</v>
      </c>
      <c r="M204" s="1">
        <f>Tabelle5[[#This Row],[Menge t Nges]]/Tabelle5[[#This Row],[Anzahl Lieferscheine]]</f>
        <v>0.16623052631578947</v>
      </c>
      <c r="N204" s="1">
        <f>Tabelle5[[#This Row],[Menge t P2O5]]/Tabelle5[[#This Row],[Anzahl Lieferscheine]]</f>
        <v>8.4689473684210523E-2</v>
      </c>
    </row>
    <row r="205" spans="1:14" x14ac:dyDescent="0.2">
      <c r="A205" s="2" t="s">
        <v>43</v>
      </c>
      <c r="B205" s="2" t="s">
        <v>37</v>
      </c>
      <c r="C205" s="2" t="s">
        <v>6</v>
      </c>
      <c r="D205" s="2" t="s">
        <v>7</v>
      </c>
      <c r="E205" s="2" t="s">
        <v>14</v>
      </c>
      <c r="F205" s="2" t="s">
        <v>61</v>
      </c>
      <c r="G205" s="1">
        <v>2212.2000000000003</v>
      </c>
      <c r="H205" s="1">
        <v>1378.6000000000001</v>
      </c>
      <c r="I205" s="4">
        <v>10</v>
      </c>
      <c r="J205" s="2" t="s">
        <v>69</v>
      </c>
      <c r="K205" s="1">
        <f>Tabelle5[[#This Row],[Menge kg Nges]]/1000</f>
        <v>2.2122000000000002</v>
      </c>
      <c r="L205" s="1">
        <f>Tabelle5[[#This Row],[Menge kg P2O5]]/1000</f>
        <v>1.3786</v>
      </c>
      <c r="M205" s="1">
        <f>Tabelle5[[#This Row],[Menge t Nges]]/Tabelle5[[#This Row],[Anzahl Lieferscheine]]</f>
        <v>0.22122000000000003</v>
      </c>
      <c r="N205" s="1">
        <f>Tabelle5[[#This Row],[Menge t P2O5]]/Tabelle5[[#This Row],[Anzahl Lieferscheine]]</f>
        <v>0.13786000000000001</v>
      </c>
    </row>
    <row r="206" spans="1:14" x14ac:dyDescent="0.2">
      <c r="A206" s="2" t="s">
        <v>43</v>
      </c>
      <c r="B206" s="2" t="s">
        <v>37</v>
      </c>
      <c r="C206" s="2" t="s">
        <v>6</v>
      </c>
      <c r="D206" s="2" t="s">
        <v>15</v>
      </c>
      <c r="E206" s="2" t="s">
        <v>18</v>
      </c>
      <c r="F206" s="2" t="s">
        <v>61</v>
      </c>
      <c r="G206" s="1">
        <v>579.15</v>
      </c>
      <c r="H206" s="1">
        <v>425.25</v>
      </c>
      <c r="I206" s="4">
        <v>3</v>
      </c>
      <c r="J206" s="2" t="s">
        <v>69</v>
      </c>
      <c r="K206" s="1">
        <f>Tabelle5[[#This Row],[Menge kg Nges]]/1000</f>
        <v>0.57914999999999994</v>
      </c>
      <c r="L206" s="1">
        <f>Tabelle5[[#This Row],[Menge kg P2O5]]/1000</f>
        <v>0.42525000000000002</v>
      </c>
      <c r="M206" s="1">
        <f>Tabelle5[[#This Row],[Menge t Nges]]/Tabelle5[[#This Row],[Anzahl Lieferscheine]]</f>
        <v>0.19304999999999997</v>
      </c>
      <c r="N206" s="1">
        <f>Tabelle5[[#This Row],[Menge t P2O5]]/Tabelle5[[#This Row],[Anzahl Lieferscheine]]</f>
        <v>0.14175000000000001</v>
      </c>
    </row>
    <row r="207" spans="1:14" x14ac:dyDescent="0.2">
      <c r="A207" s="2" t="s">
        <v>43</v>
      </c>
      <c r="B207" s="2" t="s">
        <v>37</v>
      </c>
      <c r="C207" s="2" t="s">
        <v>6</v>
      </c>
      <c r="D207" s="2" t="s">
        <v>15</v>
      </c>
      <c r="E207" s="2" t="s">
        <v>19</v>
      </c>
      <c r="F207" s="2" t="s">
        <v>61</v>
      </c>
      <c r="G207" s="1">
        <v>476</v>
      </c>
      <c r="H207" s="1">
        <v>383</v>
      </c>
      <c r="I207" s="4">
        <v>1</v>
      </c>
      <c r="J207" s="2" t="s">
        <v>69</v>
      </c>
      <c r="K207" s="1">
        <f>Tabelle5[[#This Row],[Menge kg Nges]]/1000</f>
        <v>0.47599999999999998</v>
      </c>
      <c r="L207" s="1">
        <f>Tabelle5[[#This Row],[Menge kg P2O5]]/1000</f>
        <v>0.38300000000000001</v>
      </c>
      <c r="M207" s="1">
        <f>Tabelle5[[#This Row],[Menge t Nges]]/Tabelle5[[#This Row],[Anzahl Lieferscheine]]</f>
        <v>0.47599999999999998</v>
      </c>
      <c r="N207" s="1">
        <f>Tabelle5[[#This Row],[Menge t P2O5]]/Tabelle5[[#This Row],[Anzahl Lieferscheine]]</f>
        <v>0.38300000000000001</v>
      </c>
    </row>
    <row r="208" spans="1:14" x14ac:dyDescent="0.2">
      <c r="A208" s="2" t="s">
        <v>43</v>
      </c>
      <c r="B208" s="2" t="s">
        <v>37</v>
      </c>
      <c r="C208" s="2" t="s">
        <v>6</v>
      </c>
      <c r="D208" s="2" t="s">
        <v>15</v>
      </c>
      <c r="E208" s="2" t="s">
        <v>21</v>
      </c>
      <c r="F208" s="2" t="s">
        <v>61</v>
      </c>
      <c r="G208" s="1">
        <v>1099.1499999999999</v>
      </c>
      <c r="H208" s="1">
        <v>662.16</v>
      </c>
      <c r="I208" s="4">
        <v>6</v>
      </c>
      <c r="J208" s="2" t="s">
        <v>69</v>
      </c>
      <c r="K208" s="1">
        <f>Tabelle5[[#This Row],[Menge kg Nges]]/1000</f>
        <v>1.0991499999999998</v>
      </c>
      <c r="L208" s="1">
        <f>Tabelle5[[#This Row],[Menge kg P2O5]]/1000</f>
        <v>0.66215999999999997</v>
      </c>
      <c r="M208" s="1">
        <f>Tabelle5[[#This Row],[Menge t Nges]]/Tabelle5[[#This Row],[Anzahl Lieferscheine]]</f>
        <v>0.18319166666666664</v>
      </c>
      <c r="N208" s="1">
        <f>Tabelle5[[#This Row],[Menge t P2O5]]/Tabelle5[[#This Row],[Anzahl Lieferscheine]]</f>
        <v>0.11036</v>
      </c>
    </row>
    <row r="209" spans="1:14" x14ac:dyDescent="0.2">
      <c r="A209" s="2" t="s">
        <v>43</v>
      </c>
      <c r="B209" s="2" t="s">
        <v>37</v>
      </c>
      <c r="C209" s="2" t="s">
        <v>6</v>
      </c>
      <c r="D209" s="2" t="s">
        <v>15</v>
      </c>
      <c r="E209" s="2" t="s">
        <v>9</v>
      </c>
      <c r="F209" s="2" t="s">
        <v>61</v>
      </c>
      <c r="G209" s="1">
        <v>318.39999999999998</v>
      </c>
      <c r="H209" s="1">
        <v>132</v>
      </c>
      <c r="I209" s="4">
        <v>1</v>
      </c>
      <c r="J209" s="2" t="s">
        <v>69</v>
      </c>
      <c r="K209" s="1">
        <f>Tabelle5[[#This Row],[Menge kg Nges]]/1000</f>
        <v>0.31839999999999996</v>
      </c>
      <c r="L209" s="1">
        <f>Tabelle5[[#This Row],[Menge kg P2O5]]/1000</f>
        <v>0.13200000000000001</v>
      </c>
      <c r="M209" s="1">
        <f>Tabelle5[[#This Row],[Menge t Nges]]/Tabelle5[[#This Row],[Anzahl Lieferscheine]]</f>
        <v>0.31839999999999996</v>
      </c>
      <c r="N209" s="1">
        <f>Tabelle5[[#This Row],[Menge t P2O5]]/Tabelle5[[#This Row],[Anzahl Lieferscheine]]</f>
        <v>0.13200000000000001</v>
      </c>
    </row>
    <row r="210" spans="1:14" x14ac:dyDescent="0.2">
      <c r="A210" s="2" t="s">
        <v>43</v>
      </c>
      <c r="B210" s="2" t="s">
        <v>40</v>
      </c>
      <c r="C210" s="2" t="s">
        <v>6</v>
      </c>
      <c r="D210" s="2" t="s">
        <v>30</v>
      </c>
      <c r="E210" s="2" t="s">
        <v>26</v>
      </c>
      <c r="F210" s="2" t="s">
        <v>61</v>
      </c>
      <c r="G210" s="1">
        <v>134.4</v>
      </c>
      <c r="H210" s="1">
        <v>89.04</v>
      </c>
      <c r="I210" s="4">
        <v>1</v>
      </c>
      <c r="J210" s="2" t="s">
        <v>69</v>
      </c>
      <c r="K210" s="1">
        <f>Tabelle5[[#This Row],[Menge kg Nges]]/1000</f>
        <v>0.13440000000000002</v>
      </c>
      <c r="L210" s="1">
        <f>Tabelle5[[#This Row],[Menge kg P2O5]]/1000</f>
        <v>8.9040000000000008E-2</v>
      </c>
      <c r="M210" s="1">
        <f>Tabelle5[[#This Row],[Menge t Nges]]/Tabelle5[[#This Row],[Anzahl Lieferscheine]]</f>
        <v>0.13440000000000002</v>
      </c>
      <c r="N210" s="1">
        <f>Tabelle5[[#This Row],[Menge t P2O5]]/Tabelle5[[#This Row],[Anzahl Lieferscheine]]</f>
        <v>8.9040000000000008E-2</v>
      </c>
    </row>
    <row r="211" spans="1:14" x14ac:dyDescent="0.2">
      <c r="A211" s="2" t="s">
        <v>43</v>
      </c>
      <c r="B211" s="2" t="s">
        <v>40</v>
      </c>
      <c r="C211" s="2" t="s">
        <v>6</v>
      </c>
      <c r="D211" s="2" t="s">
        <v>7</v>
      </c>
      <c r="E211" s="2" t="s">
        <v>12</v>
      </c>
      <c r="F211" s="2" t="s">
        <v>61</v>
      </c>
      <c r="G211" s="1">
        <v>128</v>
      </c>
      <c r="H211" s="1">
        <v>48</v>
      </c>
      <c r="I211" s="4">
        <v>1</v>
      </c>
      <c r="J211" s="2" t="s">
        <v>69</v>
      </c>
      <c r="K211" s="1">
        <f>Tabelle5[[#This Row],[Menge kg Nges]]/1000</f>
        <v>0.128</v>
      </c>
      <c r="L211" s="1">
        <f>Tabelle5[[#This Row],[Menge kg P2O5]]/1000</f>
        <v>4.8000000000000001E-2</v>
      </c>
      <c r="M211" s="1">
        <f>Tabelle5[[#This Row],[Menge t Nges]]/Tabelle5[[#This Row],[Anzahl Lieferscheine]]</f>
        <v>0.128</v>
      </c>
      <c r="N211" s="1">
        <f>Tabelle5[[#This Row],[Menge t P2O5]]/Tabelle5[[#This Row],[Anzahl Lieferscheine]]</f>
        <v>4.8000000000000001E-2</v>
      </c>
    </row>
    <row r="212" spans="1:14" x14ac:dyDescent="0.2">
      <c r="A212" s="2" t="s">
        <v>43</v>
      </c>
      <c r="B212" s="2" t="s">
        <v>40</v>
      </c>
      <c r="C212" s="2" t="s">
        <v>6</v>
      </c>
      <c r="D212" s="2" t="s">
        <v>15</v>
      </c>
      <c r="E212" s="2" t="s">
        <v>18</v>
      </c>
      <c r="F212" s="2" t="s">
        <v>61</v>
      </c>
      <c r="G212" s="1">
        <v>651.5</v>
      </c>
      <c r="H212" s="1">
        <v>415.8</v>
      </c>
      <c r="I212" s="4">
        <v>2</v>
      </c>
      <c r="J212" s="2" t="s">
        <v>69</v>
      </c>
      <c r="K212" s="1">
        <f>Tabelle5[[#This Row],[Menge kg Nges]]/1000</f>
        <v>0.65149999999999997</v>
      </c>
      <c r="L212" s="1">
        <f>Tabelle5[[#This Row],[Menge kg P2O5]]/1000</f>
        <v>0.4158</v>
      </c>
      <c r="M212" s="1">
        <f>Tabelle5[[#This Row],[Menge t Nges]]/Tabelle5[[#This Row],[Anzahl Lieferscheine]]</f>
        <v>0.32574999999999998</v>
      </c>
      <c r="N212" s="1">
        <f>Tabelle5[[#This Row],[Menge t P2O5]]/Tabelle5[[#This Row],[Anzahl Lieferscheine]]</f>
        <v>0.2079</v>
      </c>
    </row>
    <row r="213" spans="1:14" x14ac:dyDescent="0.2">
      <c r="A213" s="2" t="s">
        <v>43</v>
      </c>
      <c r="B213" s="2" t="s">
        <v>40</v>
      </c>
      <c r="C213" s="2" t="s">
        <v>6</v>
      </c>
      <c r="D213" s="2" t="s">
        <v>15</v>
      </c>
      <c r="E213" s="2" t="s">
        <v>13</v>
      </c>
      <c r="F213" s="2" t="s">
        <v>61</v>
      </c>
      <c r="G213" s="1">
        <v>273</v>
      </c>
      <c r="H213" s="1">
        <v>245</v>
      </c>
      <c r="I213" s="4">
        <v>1</v>
      </c>
      <c r="J213" s="2" t="s">
        <v>69</v>
      </c>
      <c r="K213" s="1">
        <f>Tabelle5[[#This Row],[Menge kg Nges]]/1000</f>
        <v>0.27300000000000002</v>
      </c>
      <c r="L213" s="1">
        <f>Tabelle5[[#This Row],[Menge kg P2O5]]/1000</f>
        <v>0.245</v>
      </c>
      <c r="M213" s="1">
        <f>Tabelle5[[#This Row],[Menge t Nges]]/Tabelle5[[#This Row],[Anzahl Lieferscheine]]</f>
        <v>0.27300000000000002</v>
      </c>
      <c r="N213" s="1">
        <f>Tabelle5[[#This Row],[Menge t P2O5]]/Tabelle5[[#This Row],[Anzahl Lieferscheine]]</f>
        <v>0.245</v>
      </c>
    </row>
    <row r="214" spans="1:14" x14ac:dyDescent="0.2">
      <c r="A214" s="2" t="s">
        <v>43</v>
      </c>
      <c r="B214" s="2" t="s">
        <v>42</v>
      </c>
      <c r="C214" s="2" t="s">
        <v>6</v>
      </c>
      <c r="D214" s="2" t="s">
        <v>7</v>
      </c>
      <c r="E214" s="2" t="s">
        <v>10</v>
      </c>
      <c r="F214" s="2" t="s">
        <v>61</v>
      </c>
      <c r="G214" s="1">
        <v>91.8</v>
      </c>
      <c r="H214" s="1">
        <v>40.770000000000003</v>
      </c>
      <c r="I214" s="4">
        <v>1</v>
      </c>
      <c r="J214" s="2" t="s">
        <v>69</v>
      </c>
      <c r="K214" s="1">
        <f>Tabelle5[[#This Row],[Menge kg Nges]]/1000</f>
        <v>9.1799999999999993E-2</v>
      </c>
      <c r="L214" s="1">
        <f>Tabelle5[[#This Row],[Menge kg P2O5]]/1000</f>
        <v>4.0770000000000001E-2</v>
      </c>
      <c r="M214" s="1">
        <f>Tabelle5[[#This Row],[Menge t Nges]]/Tabelle5[[#This Row],[Anzahl Lieferscheine]]</f>
        <v>9.1799999999999993E-2</v>
      </c>
      <c r="N214" s="1">
        <f>Tabelle5[[#This Row],[Menge t P2O5]]/Tabelle5[[#This Row],[Anzahl Lieferscheine]]</f>
        <v>4.0770000000000001E-2</v>
      </c>
    </row>
    <row r="215" spans="1:14" x14ac:dyDescent="0.2">
      <c r="A215" s="2" t="s">
        <v>43</v>
      </c>
      <c r="B215" s="2" t="s">
        <v>42</v>
      </c>
      <c r="C215" s="2" t="s">
        <v>6</v>
      </c>
      <c r="D215" s="2" t="s">
        <v>7</v>
      </c>
      <c r="E215" s="2" t="s">
        <v>11</v>
      </c>
      <c r="F215" s="2" t="s">
        <v>61</v>
      </c>
      <c r="G215" s="1">
        <v>248.67000000000002</v>
      </c>
      <c r="H215" s="1">
        <v>125.55000000000001</v>
      </c>
      <c r="I215" s="4">
        <v>2</v>
      </c>
      <c r="J215" s="2" t="s">
        <v>69</v>
      </c>
      <c r="K215" s="1">
        <f>Tabelle5[[#This Row],[Menge kg Nges]]/1000</f>
        <v>0.24867</v>
      </c>
      <c r="L215" s="1">
        <f>Tabelle5[[#This Row],[Menge kg P2O5]]/1000</f>
        <v>0.12555000000000002</v>
      </c>
      <c r="M215" s="1">
        <f>Tabelle5[[#This Row],[Menge t Nges]]/Tabelle5[[#This Row],[Anzahl Lieferscheine]]</f>
        <v>0.124335</v>
      </c>
      <c r="N215" s="1">
        <f>Tabelle5[[#This Row],[Menge t P2O5]]/Tabelle5[[#This Row],[Anzahl Lieferscheine]]</f>
        <v>6.2775000000000011E-2</v>
      </c>
    </row>
    <row r="216" spans="1:14" x14ac:dyDescent="0.2">
      <c r="A216" s="2" t="s">
        <v>43</v>
      </c>
      <c r="B216" s="2" t="s">
        <v>42</v>
      </c>
      <c r="C216" s="2" t="s">
        <v>6</v>
      </c>
      <c r="D216" s="2" t="s">
        <v>7</v>
      </c>
      <c r="E216" s="2" t="s">
        <v>13</v>
      </c>
      <c r="F216" s="2" t="s">
        <v>61</v>
      </c>
      <c r="G216" s="1">
        <v>2386.8000000000002</v>
      </c>
      <c r="H216" s="1">
        <v>1263.5999999999999</v>
      </c>
      <c r="I216" s="4">
        <v>9</v>
      </c>
      <c r="J216" s="2" t="s">
        <v>69</v>
      </c>
      <c r="K216" s="1">
        <f>Tabelle5[[#This Row],[Menge kg Nges]]/1000</f>
        <v>2.3868</v>
      </c>
      <c r="L216" s="1">
        <f>Tabelle5[[#This Row],[Menge kg P2O5]]/1000</f>
        <v>1.2635999999999998</v>
      </c>
      <c r="M216" s="1">
        <f>Tabelle5[[#This Row],[Menge t Nges]]/Tabelle5[[#This Row],[Anzahl Lieferscheine]]</f>
        <v>0.26519999999999999</v>
      </c>
      <c r="N216" s="1">
        <f>Tabelle5[[#This Row],[Menge t P2O5]]/Tabelle5[[#This Row],[Anzahl Lieferscheine]]</f>
        <v>0.14039999999999997</v>
      </c>
    </row>
    <row r="217" spans="1:14" x14ac:dyDescent="0.2">
      <c r="A217" s="2" t="s">
        <v>43</v>
      </c>
      <c r="B217" s="2" t="s">
        <v>42</v>
      </c>
      <c r="C217" s="2" t="s">
        <v>6</v>
      </c>
      <c r="D217" s="2" t="s">
        <v>7</v>
      </c>
      <c r="E217" s="2" t="s">
        <v>14</v>
      </c>
      <c r="F217" s="2" t="s">
        <v>61</v>
      </c>
      <c r="G217" s="1">
        <v>2467.7700000000004</v>
      </c>
      <c r="H217" s="1">
        <v>1401.7600000000002</v>
      </c>
      <c r="I217" s="4">
        <v>10</v>
      </c>
      <c r="J217" s="2" t="s">
        <v>69</v>
      </c>
      <c r="K217" s="1">
        <f>Tabelle5[[#This Row],[Menge kg Nges]]/1000</f>
        <v>2.4677700000000002</v>
      </c>
      <c r="L217" s="1">
        <f>Tabelle5[[#This Row],[Menge kg P2O5]]/1000</f>
        <v>1.4017600000000001</v>
      </c>
      <c r="M217" s="1">
        <f>Tabelle5[[#This Row],[Menge t Nges]]/Tabelle5[[#This Row],[Anzahl Lieferscheine]]</f>
        <v>0.24677700000000002</v>
      </c>
      <c r="N217" s="1">
        <f>Tabelle5[[#This Row],[Menge t P2O5]]/Tabelle5[[#This Row],[Anzahl Lieferscheine]]</f>
        <v>0.14017600000000002</v>
      </c>
    </row>
    <row r="218" spans="1:14" x14ac:dyDescent="0.2">
      <c r="A218" s="2" t="s">
        <v>43</v>
      </c>
      <c r="B218" s="2" t="s">
        <v>42</v>
      </c>
      <c r="C218" s="2" t="s">
        <v>6</v>
      </c>
      <c r="D218" s="2" t="s">
        <v>15</v>
      </c>
      <c r="E218" s="2" t="s">
        <v>16</v>
      </c>
      <c r="F218" s="2" t="s">
        <v>61</v>
      </c>
      <c r="G218" s="1">
        <v>119.76</v>
      </c>
      <c r="H218" s="1">
        <v>109.48</v>
      </c>
      <c r="I218" s="4">
        <v>1</v>
      </c>
      <c r="J218" s="2" t="s">
        <v>69</v>
      </c>
      <c r="K218" s="1">
        <f>Tabelle5[[#This Row],[Menge kg Nges]]/1000</f>
        <v>0.11976000000000001</v>
      </c>
      <c r="L218" s="1">
        <f>Tabelle5[[#This Row],[Menge kg P2O5]]/1000</f>
        <v>0.10948000000000001</v>
      </c>
      <c r="M218" s="1">
        <f>Tabelle5[[#This Row],[Menge t Nges]]/Tabelle5[[#This Row],[Anzahl Lieferscheine]]</f>
        <v>0.11976000000000001</v>
      </c>
      <c r="N218" s="1">
        <f>Tabelle5[[#This Row],[Menge t P2O5]]/Tabelle5[[#This Row],[Anzahl Lieferscheine]]</f>
        <v>0.10948000000000001</v>
      </c>
    </row>
    <row r="219" spans="1:14" x14ac:dyDescent="0.2">
      <c r="A219" s="2" t="s">
        <v>43</v>
      </c>
      <c r="B219" s="2" t="s">
        <v>42</v>
      </c>
      <c r="C219" s="2" t="s">
        <v>6</v>
      </c>
      <c r="D219" s="2" t="s">
        <v>15</v>
      </c>
      <c r="E219" s="2" t="s">
        <v>17</v>
      </c>
      <c r="F219" s="2" t="s">
        <v>61</v>
      </c>
      <c r="G219" s="1">
        <v>69.959999999999994</v>
      </c>
      <c r="H219" s="1">
        <v>30.36</v>
      </c>
      <c r="I219" s="4">
        <v>1</v>
      </c>
      <c r="J219" s="2" t="s">
        <v>69</v>
      </c>
      <c r="K219" s="1">
        <f>Tabelle5[[#This Row],[Menge kg Nges]]/1000</f>
        <v>6.9959999999999994E-2</v>
      </c>
      <c r="L219" s="1">
        <f>Tabelle5[[#This Row],[Menge kg P2O5]]/1000</f>
        <v>3.0359999999999998E-2</v>
      </c>
      <c r="M219" s="1">
        <f>Tabelle5[[#This Row],[Menge t Nges]]/Tabelle5[[#This Row],[Anzahl Lieferscheine]]</f>
        <v>6.9959999999999994E-2</v>
      </c>
      <c r="N219" s="1">
        <f>Tabelle5[[#This Row],[Menge t P2O5]]/Tabelle5[[#This Row],[Anzahl Lieferscheine]]</f>
        <v>3.0359999999999998E-2</v>
      </c>
    </row>
    <row r="220" spans="1:14" x14ac:dyDescent="0.2">
      <c r="A220" s="2" t="s">
        <v>43</v>
      </c>
      <c r="B220" s="2" t="s">
        <v>42</v>
      </c>
      <c r="C220" s="2" t="s">
        <v>6</v>
      </c>
      <c r="D220" s="2" t="s">
        <v>15</v>
      </c>
      <c r="E220" s="2" t="s">
        <v>18</v>
      </c>
      <c r="F220" s="2" t="s">
        <v>61</v>
      </c>
      <c r="G220" s="1">
        <v>489.06000000000006</v>
      </c>
      <c r="H220" s="1">
        <v>359.1</v>
      </c>
      <c r="I220" s="4">
        <v>2</v>
      </c>
      <c r="J220" s="2" t="s">
        <v>69</v>
      </c>
      <c r="K220" s="1">
        <f>Tabelle5[[#This Row],[Menge kg Nges]]/1000</f>
        <v>0.48906000000000005</v>
      </c>
      <c r="L220" s="1">
        <f>Tabelle5[[#This Row],[Menge kg P2O5]]/1000</f>
        <v>0.35910000000000003</v>
      </c>
      <c r="M220" s="1">
        <f>Tabelle5[[#This Row],[Menge t Nges]]/Tabelle5[[#This Row],[Anzahl Lieferscheine]]</f>
        <v>0.24453000000000003</v>
      </c>
      <c r="N220" s="1">
        <f>Tabelle5[[#This Row],[Menge t P2O5]]/Tabelle5[[#This Row],[Anzahl Lieferscheine]]</f>
        <v>0.17955000000000002</v>
      </c>
    </row>
    <row r="221" spans="1:14" x14ac:dyDescent="0.2">
      <c r="A221" s="2" t="s">
        <v>36</v>
      </c>
      <c r="B221" s="2" t="s">
        <v>43</v>
      </c>
      <c r="C221" s="2" t="s">
        <v>6</v>
      </c>
      <c r="D221" s="2" t="s">
        <v>30</v>
      </c>
      <c r="E221" s="2" t="s">
        <v>26</v>
      </c>
      <c r="F221" s="2" t="s">
        <v>61</v>
      </c>
      <c r="G221" s="1">
        <v>720</v>
      </c>
      <c r="H221" s="1">
        <v>256</v>
      </c>
      <c r="I221" s="4">
        <v>3</v>
      </c>
      <c r="J221" s="2" t="s">
        <v>69</v>
      </c>
      <c r="K221" s="1">
        <f>Tabelle5[[#This Row],[Menge kg Nges]]/1000</f>
        <v>0.72</v>
      </c>
      <c r="L221" s="1">
        <f>Tabelle5[[#This Row],[Menge kg P2O5]]/1000</f>
        <v>0.25600000000000001</v>
      </c>
      <c r="M221" s="1">
        <f>Tabelle5[[#This Row],[Menge t Nges]]/Tabelle5[[#This Row],[Anzahl Lieferscheine]]</f>
        <v>0.24</v>
      </c>
      <c r="N221" s="1">
        <f>Tabelle5[[#This Row],[Menge t P2O5]]/Tabelle5[[#This Row],[Anzahl Lieferscheine]]</f>
        <v>8.533333333333333E-2</v>
      </c>
    </row>
    <row r="222" spans="1:14" x14ac:dyDescent="0.2">
      <c r="A222" s="2" t="s">
        <v>36</v>
      </c>
      <c r="B222" s="2" t="s">
        <v>43</v>
      </c>
      <c r="C222" s="2" t="s">
        <v>6</v>
      </c>
      <c r="D222" s="2" t="s">
        <v>7</v>
      </c>
      <c r="E222" s="2" t="s">
        <v>11</v>
      </c>
      <c r="F222" s="2" t="s">
        <v>61</v>
      </c>
      <c r="G222" s="1">
        <v>160</v>
      </c>
      <c r="H222" s="1">
        <v>88</v>
      </c>
      <c r="I222" s="4">
        <v>1</v>
      </c>
      <c r="J222" s="2" t="s">
        <v>69</v>
      </c>
      <c r="K222" s="1">
        <f>Tabelle5[[#This Row],[Menge kg Nges]]/1000</f>
        <v>0.16</v>
      </c>
      <c r="L222" s="1">
        <f>Tabelle5[[#This Row],[Menge kg P2O5]]/1000</f>
        <v>8.7999999999999995E-2</v>
      </c>
      <c r="M222" s="1">
        <f>Tabelle5[[#This Row],[Menge t Nges]]/Tabelle5[[#This Row],[Anzahl Lieferscheine]]</f>
        <v>0.16</v>
      </c>
      <c r="N222" s="1">
        <f>Tabelle5[[#This Row],[Menge t P2O5]]/Tabelle5[[#This Row],[Anzahl Lieferscheine]]</f>
        <v>8.7999999999999995E-2</v>
      </c>
    </row>
    <row r="223" spans="1:14" x14ac:dyDescent="0.2">
      <c r="A223" s="2" t="s">
        <v>36</v>
      </c>
      <c r="B223" s="2" t="s">
        <v>43</v>
      </c>
      <c r="C223" s="2" t="s">
        <v>6</v>
      </c>
      <c r="D223" s="2" t="s">
        <v>7</v>
      </c>
      <c r="E223" s="2" t="s">
        <v>12</v>
      </c>
      <c r="F223" s="2" t="s">
        <v>61</v>
      </c>
      <c r="G223" s="1">
        <v>6103.8999999999987</v>
      </c>
      <c r="H223" s="1">
        <v>2550.3000000000002</v>
      </c>
      <c r="I223" s="4">
        <v>43</v>
      </c>
      <c r="J223" s="2" t="s">
        <v>69</v>
      </c>
      <c r="K223" s="1">
        <f>Tabelle5[[#This Row],[Menge kg Nges]]/1000</f>
        <v>6.1038999999999985</v>
      </c>
      <c r="L223" s="1">
        <f>Tabelle5[[#This Row],[Menge kg P2O5]]/1000</f>
        <v>2.5503</v>
      </c>
      <c r="M223" s="1">
        <f>Tabelle5[[#This Row],[Menge t Nges]]/Tabelle5[[#This Row],[Anzahl Lieferscheine]]</f>
        <v>0.14195116279069764</v>
      </c>
      <c r="N223" s="1">
        <f>Tabelle5[[#This Row],[Menge t P2O5]]/Tabelle5[[#This Row],[Anzahl Lieferscheine]]</f>
        <v>5.9309302325581396E-2</v>
      </c>
    </row>
    <row r="224" spans="1:14" x14ac:dyDescent="0.2">
      <c r="A224" s="2" t="s">
        <v>36</v>
      </c>
      <c r="B224" s="2" t="s">
        <v>43</v>
      </c>
      <c r="C224" s="2" t="s">
        <v>6</v>
      </c>
      <c r="D224" s="2" t="s">
        <v>7</v>
      </c>
      <c r="E224" s="2" t="s">
        <v>14</v>
      </c>
      <c r="F224" s="2" t="s">
        <v>61</v>
      </c>
      <c r="G224" s="1">
        <v>3344</v>
      </c>
      <c r="H224" s="1">
        <v>1672</v>
      </c>
      <c r="I224" s="4">
        <v>29</v>
      </c>
      <c r="J224" s="2" t="s">
        <v>69</v>
      </c>
      <c r="K224" s="1">
        <f>Tabelle5[[#This Row],[Menge kg Nges]]/1000</f>
        <v>3.3439999999999999</v>
      </c>
      <c r="L224" s="1">
        <f>Tabelle5[[#This Row],[Menge kg P2O5]]/1000</f>
        <v>1.6719999999999999</v>
      </c>
      <c r="M224" s="1">
        <f>Tabelle5[[#This Row],[Menge t Nges]]/Tabelle5[[#This Row],[Anzahl Lieferscheine]]</f>
        <v>0.1153103448275862</v>
      </c>
      <c r="N224" s="1">
        <f>Tabelle5[[#This Row],[Menge t P2O5]]/Tabelle5[[#This Row],[Anzahl Lieferscheine]]</f>
        <v>5.7655172413793102E-2</v>
      </c>
    </row>
    <row r="225" spans="1:14" x14ac:dyDescent="0.2">
      <c r="A225" s="2" t="s">
        <v>36</v>
      </c>
      <c r="B225" s="2" t="s">
        <v>43</v>
      </c>
      <c r="C225" s="2" t="s">
        <v>6</v>
      </c>
      <c r="D225" s="2" t="s">
        <v>15</v>
      </c>
      <c r="E225" s="2" t="s">
        <v>23</v>
      </c>
      <c r="F225" s="2" t="s">
        <v>61</v>
      </c>
      <c r="G225" s="1">
        <v>160</v>
      </c>
      <c r="H225" s="1">
        <v>66</v>
      </c>
      <c r="I225" s="4">
        <v>1</v>
      </c>
      <c r="J225" s="2" t="s">
        <v>69</v>
      </c>
      <c r="K225" s="1">
        <f>Tabelle5[[#This Row],[Menge kg Nges]]/1000</f>
        <v>0.16</v>
      </c>
      <c r="L225" s="1">
        <f>Tabelle5[[#This Row],[Menge kg P2O5]]/1000</f>
        <v>6.6000000000000003E-2</v>
      </c>
      <c r="M225" s="1">
        <f>Tabelle5[[#This Row],[Menge t Nges]]/Tabelle5[[#This Row],[Anzahl Lieferscheine]]</f>
        <v>0.16</v>
      </c>
      <c r="N225" s="1">
        <f>Tabelle5[[#This Row],[Menge t P2O5]]/Tabelle5[[#This Row],[Anzahl Lieferscheine]]</f>
        <v>6.6000000000000003E-2</v>
      </c>
    </row>
    <row r="226" spans="1:14" x14ac:dyDescent="0.2">
      <c r="A226" s="2" t="s">
        <v>36</v>
      </c>
      <c r="B226" s="2" t="s">
        <v>43</v>
      </c>
      <c r="C226" s="2" t="s">
        <v>6</v>
      </c>
      <c r="D226" s="2" t="s">
        <v>15</v>
      </c>
      <c r="E226" s="2" t="s">
        <v>24</v>
      </c>
      <c r="F226" s="2" t="s">
        <v>61</v>
      </c>
      <c r="G226" s="1">
        <v>112</v>
      </c>
      <c r="H226" s="1">
        <v>92</v>
      </c>
      <c r="I226" s="4">
        <v>1</v>
      </c>
      <c r="J226" s="2" t="s">
        <v>69</v>
      </c>
      <c r="K226" s="1">
        <f>Tabelle5[[#This Row],[Menge kg Nges]]/1000</f>
        <v>0.112</v>
      </c>
      <c r="L226" s="1">
        <f>Tabelle5[[#This Row],[Menge kg P2O5]]/1000</f>
        <v>9.1999999999999998E-2</v>
      </c>
      <c r="M226" s="1">
        <f>Tabelle5[[#This Row],[Menge t Nges]]/Tabelle5[[#This Row],[Anzahl Lieferscheine]]</f>
        <v>0.112</v>
      </c>
      <c r="N226" s="1">
        <f>Tabelle5[[#This Row],[Menge t P2O5]]/Tabelle5[[#This Row],[Anzahl Lieferscheine]]</f>
        <v>9.1999999999999998E-2</v>
      </c>
    </row>
    <row r="227" spans="1:14" x14ac:dyDescent="0.2">
      <c r="A227" s="2" t="s">
        <v>36</v>
      </c>
      <c r="B227" s="2" t="s">
        <v>43</v>
      </c>
      <c r="C227" s="2" t="s">
        <v>25</v>
      </c>
      <c r="D227" s="2" t="s">
        <v>25</v>
      </c>
      <c r="E227" s="2" t="s">
        <v>26</v>
      </c>
      <c r="F227" s="2" t="s">
        <v>61</v>
      </c>
      <c r="G227" s="1">
        <v>887.84</v>
      </c>
      <c r="H227" s="1">
        <v>243.68</v>
      </c>
      <c r="I227" s="4">
        <v>3</v>
      </c>
      <c r="J227" s="2" t="s">
        <v>69</v>
      </c>
      <c r="K227" s="1">
        <f>Tabelle5[[#This Row],[Menge kg Nges]]/1000</f>
        <v>0.88784000000000007</v>
      </c>
      <c r="L227" s="1">
        <f>Tabelle5[[#This Row],[Menge kg P2O5]]/1000</f>
        <v>0.24368000000000001</v>
      </c>
      <c r="M227" s="1">
        <f>Tabelle5[[#This Row],[Menge t Nges]]/Tabelle5[[#This Row],[Anzahl Lieferscheine]]</f>
        <v>0.29594666666666669</v>
      </c>
      <c r="N227" s="1">
        <f>Tabelle5[[#This Row],[Menge t P2O5]]/Tabelle5[[#This Row],[Anzahl Lieferscheine]]</f>
        <v>8.1226666666666669E-2</v>
      </c>
    </row>
    <row r="228" spans="1:14" x14ac:dyDescent="0.2">
      <c r="A228" s="2" t="s">
        <v>36</v>
      </c>
      <c r="B228" s="2" t="s">
        <v>36</v>
      </c>
      <c r="C228" s="2" t="s">
        <v>6</v>
      </c>
      <c r="D228" s="2" t="s">
        <v>30</v>
      </c>
      <c r="E228" s="2" t="s">
        <v>26</v>
      </c>
      <c r="F228" s="2" t="s">
        <v>61</v>
      </c>
      <c r="G228" s="1">
        <v>11403.9</v>
      </c>
      <c r="H228" s="1">
        <v>5204.9600000000009</v>
      </c>
      <c r="I228" s="4">
        <v>56</v>
      </c>
      <c r="J228" s="2" t="s">
        <v>69</v>
      </c>
      <c r="K228" s="1">
        <f>Tabelle5[[#This Row],[Menge kg Nges]]/1000</f>
        <v>11.4039</v>
      </c>
      <c r="L228" s="1">
        <f>Tabelle5[[#This Row],[Menge kg P2O5]]/1000</f>
        <v>5.2049600000000007</v>
      </c>
      <c r="M228" s="1">
        <f>Tabelle5[[#This Row],[Menge t Nges]]/Tabelle5[[#This Row],[Anzahl Lieferscheine]]</f>
        <v>0.20364107142857144</v>
      </c>
      <c r="N228" s="1">
        <f>Tabelle5[[#This Row],[Menge t P2O5]]/Tabelle5[[#This Row],[Anzahl Lieferscheine]]</f>
        <v>9.2945714285714298E-2</v>
      </c>
    </row>
    <row r="229" spans="1:14" x14ac:dyDescent="0.2">
      <c r="A229" s="2" t="s">
        <v>36</v>
      </c>
      <c r="B229" s="2" t="s">
        <v>36</v>
      </c>
      <c r="C229" s="2" t="s">
        <v>6</v>
      </c>
      <c r="D229" s="2" t="s">
        <v>7</v>
      </c>
      <c r="E229" s="2" t="s">
        <v>9</v>
      </c>
      <c r="F229" s="2" t="s">
        <v>61</v>
      </c>
      <c r="G229" s="1">
        <v>6747.5000000000009</v>
      </c>
      <c r="H229" s="1">
        <v>2784.45</v>
      </c>
      <c r="I229" s="4">
        <v>39</v>
      </c>
      <c r="J229" s="2" t="s">
        <v>69</v>
      </c>
      <c r="K229" s="1">
        <f>Tabelle5[[#This Row],[Menge kg Nges]]/1000</f>
        <v>6.7475000000000005</v>
      </c>
      <c r="L229" s="1">
        <f>Tabelle5[[#This Row],[Menge kg P2O5]]/1000</f>
        <v>2.7844499999999996</v>
      </c>
      <c r="M229" s="1">
        <f>Tabelle5[[#This Row],[Menge t Nges]]/Tabelle5[[#This Row],[Anzahl Lieferscheine]]</f>
        <v>0.17301282051282052</v>
      </c>
      <c r="N229" s="1">
        <f>Tabelle5[[#This Row],[Menge t P2O5]]/Tabelle5[[#This Row],[Anzahl Lieferscheine]]</f>
        <v>7.1396153846153831E-2</v>
      </c>
    </row>
    <row r="230" spans="1:14" x14ac:dyDescent="0.2">
      <c r="A230" s="2" t="s">
        <v>36</v>
      </c>
      <c r="B230" s="2" t="s">
        <v>36</v>
      </c>
      <c r="C230" s="2" t="s">
        <v>6</v>
      </c>
      <c r="D230" s="2" t="s">
        <v>7</v>
      </c>
      <c r="E230" s="2" t="s">
        <v>11</v>
      </c>
      <c r="F230" s="2" t="s">
        <v>61</v>
      </c>
      <c r="G230" s="1">
        <v>1751.3999999999999</v>
      </c>
      <c r="H230" s="1">
        <v>981.56000000000006</v>
      </c>
      <c r="I230" s="4">
        <v>12</v>
      </c>
      <c r="J230" s="2" t="s">
        <v>69</v>
      </c>
      <c r="K230" s="1">
        <f>Tabelle5[[#This Row],[Menge kg Nges]]/1000</f>
        <v>1.7513999999999998</v>
      </c>
      <c r="L230" s="1">
        <f>Tabelle5[[#This Row],[Menge kg P2O5]]/1000</f>
        <v>0.9815600000000001</v>
      </c>
      <c r="M230" s="1">
        <f>Tabelle5[[#This Row],[Menge t Nges]]/Tabelle5[[#This Row],[Anzahl Lieferscheine]]</f>
        <v>0.14595</v>
      </c>
      <c r="N230" s="1">
        <f>Tabelle5[[#This Row],[Menge t P2O5]]/Tabelle5[[#This Row],[Anzahl Lieferscheine]]</f>
        <v>8.179666666666667E-2</v>
      </c>
    </row>
    <row r="231" spans="1:14" x14ac:dyDescent="0.2">
      <c r="A231" s="2" t="s">
        <v>36</v>
      </c>
      <c r="B231" s="2" t="s">
        <v>36</v>
      </c>
      <c r="C231" s="2" t="s">
        <v>6</v>
      </c>
      <c r="D231" s="2" t="s">
        <v>7</v>
      </c>
      <c r="E231" s="2" t="s">
        <v>12</v>
      </c>
      <c r="F231" s="2" t="s">
        <v>61</v>
      </c>
      <c r="G231" s="1">
        <v>25295.83</v>
      </c>
      <c r="H231" s="1">
        <v>9942.17</v>
      </c>
      <c r="I231" s="4">
        <v>145</v>
      </c>
      <c r="J231" s="2" t="s">
        <v>69</v>
      </c>
      <c r="K231" s="1">
        <f>Tabelle5[[#This Row],[Menge kg Nges]]/1000</f>
        <v>25.295830000000002</v>
      </c>
      <c r="L231" s="1">
        <f>Tabelle5[[#This Row],[Menge kg P2O5]]/1000</f>
        <v>9.9421700000000008</v>
      </c>
      <c r="M231" s="1">
        <f>Tabelle5[[#This Row],[Menge t Nges]]/Tabelle5[[#This Row],[Anzahl Lieferscheine]]</f>
        <v>0.17445400000000003</v>
      </c>
      <c r="N231" s="1">
        <f>Tabelle5[[#This Row],[Menge t P2O5]]/Tabelle5[[#This Row],[Anzahl Lieferscheine]]</f>
        <v>6.8566689655172416E-2</v>
      </c>
    </row>
    <row r="232" spans="1:14" x14ac:dyDescent="0.2">
      <c r="A232" s="2" t="s">
        <v>36</v>
      </c>
      <c r="B232" s="2" t="s">
        <v>36</v>
      </c>
      <c r="C232" s="2" t="s">
        <v>6</v>
      </c>
      <c r="D232" s="2" t="s">
        <v>7</v>
      </c>
      <c r="E232" s="2" t="s">
        <v>13</v>
      </c>
      <c r="F232" s="2" t="s">
        <v>61</v>
      </c>
      <c r="G232" s="1">
        <v>1238.3</v>
      </c>
      <c r="H232" s="1">
        <v>597.79999999999995</v>
      </c>
      <c r="I232" s="4">
        <v>5</v>
      </c>
      <c r="J232" s="2" t="s">
        <v>69</v>
      </c>
      <c r="K232" s="1">
        <f>Tabelle5[[#This Row],[Menge kg Nges]]/1000</f>
        <v>1.2383</v>
      </c>
      <c r="L232" s="1">
        <f>Tabelle5[[#This Row],[Menge kg P2O5]]/1000</f>
        <v>0.5978</v>
      </c>
      <c r="M232" s="1">
        <f>Tabelle5[[#This Row],[Menge t Nges]]/Tabelle5[[#This Row],[Anzahl Lieferscheine]]</f>
        <v>0.24765999999999999</v>
      </c>
      <c r="N232" s="1">
        <f>Tabelle5[[#This Row],[Menge t P2O5]]/Tabelle5[[#This Row],[Anzahl Lieferscheine]]</f>
        <v>0.11956</v>
      </c>
    </row>
    <row r="233" spans="1:14" x14ac:dyDescent="0.2">
      <c r="A233" s="2" t="s">
        <v>36</v>
      </c>
      <c r="B233" s="2" t="s">
        <v>36</v>
      </c>
      <c r="C233" s="2" t="s">
        <v>6</v>
      </c>
      <c r="D233" s="2" t="s">
        <v>7</v>
      </c>
      <c r="E233" s="2" t="s">
        <v>14</v>
      </c>
      <c r="F233" s="2" t="s">
        <v>61</v>
      </c>
      <c r="G233" s="1">
        <v>5927.2</v>
      </c>
      <c r="H233" s="1">
        <v>2929.2200000000003</v>
      </c>
      <c r="I233" s="4">
        <v>53</v>
      </c>
      <c r="J233" s="2" t="s">
        <v>69</v>
      </c>
      <c r="K233" s="1">
        <f>Tabelle5[[#This Row],[Menge kg Nges]]/1000</f>
        <v>5.9272</v>
      </c>
      <c r="L233" s="1">
        <f>Tabelle5[[#This Row],[Menge kg P2O5]]/1000</f>
        <v>2.9292200000000004</v>
      </c>
      <c r="M233" s="1">
        <f>Tabelle5[[#This Row],[Menge t Nges]]/Tabelle5[[#This Row],[Anzahl Lieferscheine]]</f>
        <v>0.11183396226415095</v>
      </c>
      <c r="N233" s="1">
        <f>Tabelle5[[#This Row],[Menge t P2O5]]/Tabelle5[[#This Row],[Anzahl Lieferscheine]]</f>
        <v>5.5268301886792458E-2</v>
      </c>
    </row>
    <row r="234" spans="1:14" x14ac:dyDescent="0.2">
      <c r="A234" s="2" t="s">
        <v>36</v>
      </c>
      <c r="B234" s="2" t="s">
        <v>36</v>
      </c>
      <c r="C234" s="2" t="s">
        <v>6</v>
      </c>
      <c r="D234" s="2" t="s">
        <v>15</v>
      </c>
      <c r="E234" s="2" t="s">
        <v>8</v>
      </c>
      <c r="F234" s="2" t="s">
        <v>61</v>
      </c>
      <c r="G234" s="1">
        <v>160.56</v>
      </c>
      <c r="H234" s="1">
        <v>124.8</v>
      </c>
      <c r="I234" s="4">
        <v>1</v>
      </c>
      <c r="J234" s="2" t="s">
        <v>69</v>
      </c>
      <c r="K234" s="1">
        <f>Tabelle5[[#This Row],[Menge kg Nges]]/1000</f>
        <v>0.16056000000000001</v>
      </c>
      <c r="L234" s="1">
        <f>Tabelle5[[#This Row],[Menge kg P2O5]]/1000</f>
        <v>0.12479999999999999</v>
      </c>
      <c r="M234" s="1">
        <f>Tabelle5[[#This Row],[Menge t Nges]]/Tabelle5[[#This Row],[Anzahl Lieferscheine]]</f>
        <v>0.16056000000000001</v>
      </c>
      <c r="N234" s="1">
        <f>Tabelle5[[#This Row],[Menge t P2O5]]/Tabelle5[[#This Row],[Anzahl Lieferscheine]]</f>
        <v>0.12479999999999999</v>
      </c>
    </row>
    <row r="235" spans="1:14" x14ac:dyDescent="0.2">
      <c r="A235" s="2" t="s">
        <v>36</v>
      </c>
      <c r="B235" s="2" t="s">
        <v>36</v>
      </c>
      <c r="C235" s="2" t="s">
        <v>6</v>
      </c>
      <c r="D235" s="2" t="s">
        <v>15</v>
      </c>
      <c r="E235" s="2" t="s">
        <v>18</v>
      </c>
      <c r="F235" s="2" t="s">
        <v>61</v>
      </c>
      <c r="G235" s="1">
        <v>271.32</v>
      </c>
      <c r="H235" s="1">
        <v>219.64000000000001</v>
      </c>
      <c r="I235" s="4">
        <v>2</v>
      </c>
      <c r="J235" s="2" t="s">
        <v>69</v>
      </c>
      <c r="K235" s="1">
        <f>Tabelle5[[#This Row],[Menge kg Nges]]/1000</f>
        <v>0.27132000000000001</v>
      </c>
      <c r="L235" s="1">
        <f>Tabelle5[[#This Row],[Menge kg P2O5]]/1000</f>
        <v>0.21964</v>
      </c>
      <c r="M235" s="1">
        <f>Tabelle5[[#This Row],[Menge t Nges]]/Tabelle5[[#This Row],[Anzahl Lieferscheine]]</f>
        <v>0.13566</v>
      </c>
      <c r="N235" s="1">
        <f>Tabelle5[[#This Row],[Menge t P2O5]]/Tabelle5[[#This Row],[Anzahl Lieferscheine]]</f>
        <v>0.10982</v>
      </c>
    </row>
    <row r="236" spans="1:14" x14ac:dyDescent="0.2">
      <c r="A236" s="2" t="s">
        <v>36</v>
      </c>
      <c r="B236" s="2" t="s">
        <v>36</v>
      </c>
      <c r="C236" s="2" t="s">
        <v>6</v>
      </c>
      <c r="D236" s="2" t="s">
        <v>15</v>
      </c>
      <c r="E236" s="2" t="s">
        <v>20</v>
      </c>
      <c r="F236" s="2" t="s">
        <v>61</v>
      </c>
      <c r="G236" s="1">
        <v>28.560000000000002</v>
      </c>
      <c r="H236" s="1">
        <v>21</v>
      </c>
      <c r="I236" s="4">
        <v>2</v>
      </c>
      <c r="J236" s="2" t="s">
        <v>69</v>
      </c>
      <c r="K236" s="1">
        <f>Tabelle5[[#This Row],[Menge kg Nges]]/1000</f>
        <v>2.8560000000000002E-2</v>
      </c>
      <c r="L236" s="1">
        <f>Tabelle5[[#This Row],[Menge kg P2O5]]/1000</f>
        <v>2.1000000000000001E-2</v>
      </c>
      <c r="M236" s="1">
        <f>Tabelle5[[#This Row],[Menge t Nges]]/Tabelle5[[#This Row],[Anzahl Lieferscheine]]</f>
        <v>1.4280000000000001E-2</v>
      </c>
      <c r="N236" s="1">
        <f>Tabelle5[[#This Row],[Menge t P2O5]]/Tabelle5[[#This Row],[Anzahl Lieferscheine]]</f>
        <v>1.0500000000000001E-2</v>
      </c>
    </row>
    <row r="237" spans="1:14" x14ac:dyDescent="0.2">
      <c r="A237" s="2" t="s">
        <v>36</v>
      </c>
      <c r="B237" s="2" t="s">
        <v>36</v>
      </c>
      <c r="C237" s="2" t="s">
        <v>6</v>
      </c>
      <c r="D237" s="2" t="s">
        <v>15</v>
      </c>
      <c r="E237" s="2" t="s">
        <v>9</v>
      </c>
      <c r="F237" s="2" t="s">
        <v>61</v>
      </c>
      <c r="G237" s="1">
        <v>40.479999999999997</v>
      </c>
      <c r="H237" s="1">
        <v>26.4</v>
      </c>
      <c r="I237" s="4">
        <v>1</v>
      </c>
      <c r="J237" s="2" t="s">
        <v>69</v>
      </c>
      <c r="K237" s="1">
        <f>Tabelle5[[#This Row],[Menge kg Nges]]/1000</f>
        <v>4.0479999999999995E-2</v>
      </c>
      <c r="L237" s="1">
        <f>Tabelle5[[#This Row],[Menge kg P2O5]]/1000</f>
        <v>2.64E-2</v>
      </c>
      <c r="M237" s="1">
        <f>Tabelle5[[#This Row],[Menge t Nges]]/Tabelle5[[#This Row],[Anzahl Lieferscheine]]</f>
        <v>4.0479999999999995E-2</v>
      </c>
      <c r="N237" s="1">
        <f>Tabelle5[[#This Row],[Menge t P2O5]]/Tabelle5[[#This Row],[Anzahl Lieferscheine]]</f>
        <v>2.64E-2</v>
      </c>
    </row>
    <row r="238" spans="1:14" x14ac:dyDescent="0.2">
      <c r="A238" s="2" t="s">
        <v>36</v>
      </c>
      <c r="B238" s="2" t="s">
        <v>36</v>
      </c>
      <c r="C238" s="2" t="s">
        <v>6</v>
      </c>
      <c r="D238" s="2" t="s">
        <v>15</v>
      </c>
      <c r="E238" s="2" t="s">
        <v>10</v>
      </c>
      <c r="F238" s="2" t="s">
        <v>61</v>
      </c>
      <c r="G238" s="1">
        <v>20.25</v>
      </c>
      <c r="H238" s="1">
        <v>8.65</v>
      </c>
      <c r="I238" s="4">
        <v>1</v>
      </c>
      <c r="J238" s="2" t="s">
        <v>69</v>
      </c>
      <c r="K238" s="1">
        <f>Tabelle5[[#This Row],[Menge kg Nges]]/1000</f>
        <v>2.0250000000000001E-2</v>
      </c>
      <c r="L238" s="1">
        <f>Tabelle5[[#This Row],[Menge kg P2O5]]/1000</f>
        <v>8.6499999999999997E-3</v>
      </c>
      <c r="M238" s="1">
        <f>Tabelle5[[#This Row],[Menge t Nges]]/Tabelle5[[#This Row],[Anzahl Lieferscheine]]</f>
        <v>2.0250000000000001E-2</v>
      </c>
      <c r="N238" s="1">
        <f>Tabelle5[[#This Row],[Menge t P2O5]]/Tabelle5[[#This Row],[Anzahl Lieferscheine]]</f>
        <v>8.6499999999999997E-3</v>
      </c>
    </row>
    <row r="239" spans="1:14" x14ac:dyDescent="0.2">
      <c r="A239" s="2" t="s">
        <v>36</v>
      </c>
      <c r="B239" s="2" t="s">
        <v>36</v>
      </c>
      <c r="C239" s="2" t="s">
        <v>6</v>
      </c>
      <c r="D239" s="2" t="s">
        <v>15</v>
      </c>
      <c r="E239" s="2" t="s">
        <v>24</v>
      </c>
      <c r="F239" s="2" t="s">
        <v>61</v>
      </c>
      <c r="G239" s="1">
        <v>511</v>
      </c>
      <c r="H239" s="1">
        <v>419.75</v>
      </c>
      <c r="I239" s="4">
        <v>2</v>
      </c>
      <c r="J239" s="2" t="s">
        <v>69</v>
      </c>
      <c r="K239" s="1">
        <f>Tabelle5[[#This Row],[Menge kg Nges]]/1000</f>
        <v>0.51100000000000001</v>
      </c>
      <c r="L239" s="1">
        <f>Tabelle5[[#This Row],[Menge kg P2O5]]/1000</f>
        <v>0.41975000000000001</v>
      </c>
      <c r="M239" s="1">
        <f>Tabelle5[[#This Row],[Menge t Nges]]/Tabelle5[[#This Row],[Anzahl Lieferscheine]]</f>
        <v>0.2555</v>
      </c>
      <c r="N239" s="1">
        <f>Tabelle5[[#This Row],[Menge t P2O5]]/Tabelle5[[#This Row],[Anzahl Lieferscheine]]</f>
        <v>0.20987500000000001</v>
      </c>
    </row>
    <row r="240" spans="1:14" x14ac:dyDescent="0.2">
      <c r="A240" s="2" t="s">
        <v>36</v>
      </c>
      <c r="B240" s="2" t="s">
        <v>36</v>
      </c>
      <c r="C240" s="2" t="s">
        <v>25</v>
      </c>
      <c r="D240" s="2" t="s">
        <v>25</v>
      </c>
      <c r="E240" s="2" t="s">
        <v>26</v>
      </c>
      <c r="F240" s="2" t="s">
        <v>61</v>
      </c>
      <c r="G240" s="1">
        <v>325.2</v>
      </c>
      <c r="H240" s="1">
        <v>80.400000000000006</v>
      </c>
      <c r="I240" s="4">
        <v>1</v>
      </c>
      <c r="J240" s="2" t="s">
        <v>69</v>
      </c>
      <c r="K240" s="1">
        <f>Tabelle5[[#This Row],[Menge kg Nges]]/1000</f>
        <v>0.32519999999999999</v>
      </c>
      <c r="L240" s="1">
        <f>Tabelle5[[#This Row],[Menge kg P2O5]]/1000</f>
        <v>8.0399999999999999E-2</v>
      </c>
      <c r="M240" s="1">
        <f>Tabelle5[[#This Row],[Menge t Nges]]/Tabelle5[[#This Row],[Anzahl Lieferscheine]]</f>
        <v>0.32519999999999999</v>
      </c>
      <c r="N240" s="1">
        <f>Tabelle5[[#This Row],[Menge t P2O5]]/Tabelle5[[#This Row],[Anzahl Lieferscheine]]</f>
        <v>8.0399999999999999E-2</v>
      </c>
    </row>
    <row r="241" spans="1:14" x14ac:dyDescent="0.2">
      <c r="A241" s="2" t="s">
        <v>36</v>
      </c>
      <c r="B241" s="2" t="s">
        <v>44</v>
      </c>
      <c r="C241" s="2" t="s">
        <v>6</v>
      </c>
      <c r="D241" s="2" t="s">
        <v>7</v>
      </c>
      <c r="E241" s="2" t="s">
        <v>12</v>
      </c>
      <c r="F241" s="2" t="s">
        <v>61</v>
      </c>
      <c r="G241" s="1">
        <v>1404</v>
      </c>
      <c r="H241" s="1">
        <v>592.79999999999995</v>
      </c>
      <c r="I241" s="4">
        <v>5</v>
      </c>
      <c r="J241" s="2" t="s">
        <v>69</v>
      </c>
      <c r="K241" s="1">
        <f>Tabelle5[[#This Row],[Menge kg Nges]]/1000</f>
        <v>1.4039999999999999</v>
      </c>
      <c r="L241" s="1">
        <f>Tabelle5[[#This Row],[Menge kg P2O5]]/1000</f>
        <v>0.59279999999999999</v>
      </c>
      <c r="M241" s="1">
        <f>Tabelle5[[#This Row],[Menge t Nges]]/Tabelle5[[#This Row],[Anzahl Lieferscheine]]</f>
        <v>0.28079999999999999</v>
      </c>
      <c r="N241" s="1">
        <f>Tabelle5[[#This Row],[Menge t P2O5]]/Tabelle5[[#This Row],[Anzahl Lieferscheine]]</f>
        <v>0.11856</v>
      </c>
    </row>
    <row r="242" spans="1:14" x14ac:dyDescent="0.2">
      <c r="A242" s="2" t="s">
        <v>36</v>
      </c>
      <c r="B242" s="2" t="s">
        <v>37</v>
      </c>
      <c r="C242" s="2" t="s">
        <v>6</v>
      </c>
      <c r="D242" s="2" t="s">
        <v>30</v>
      </c>
      <c r="E242" s="2" t="s">
        <v>26</v>
      </c>
      <c r="F242" s="2" t="s">
        <v>61</v>
      </c>
      <c r="G242" s="1">
        <v>174</v>
      </c>
      <c r="H242" s="1">
        <v>66.2</v>
      </c>
      <c r="I242" s="4">
        <v>2</v>
      </c>
      <c r="J242" s="2" t="s">
        <v>69</v>
      </c>
      <c r="K242" s="1">
        <f>Tabelle5[[#This Row],[Menge kg Nges]]/1000</f>
        <v>0.17399999999999999</v>
      </c>
      <c r="L242" s="1">
        <f>Tabelle5[[#This Row],[Menge kg P2O5]]/1000</f>
        <v>6.6200000000000009E-2</v>
      </c>
      <c r="M242" s="1">
        <f>Tabelle5[[#This Row],[Menge t Nges]]/Tabelle5[[#This Row],[Anzahl Lieferscheine]]</f>
        <v>8.6999999999999994E-2</v>
      </c>
      <c r="N242" s="1">
        <f>Tabelle5[[#This Row],[Menge t P2O5]]/Tabelle5[[#This Row],[Anzahl Lieferscheine]]</f>
        <v>3.3100000000000004E-2</v>
      </c>
    </row>
    <row r="243" spans="1:14" x14ac:dyDescent="0.2">
      <c r="A243" s="2" t="s">
        <v>36</v>
      </c>
      <c r="B243" s="2" t="s">
        <v>37</v>
      </c>
      <c r="C243" s="2" t="s">
        <v>6</v>
      </c>
      <c r="D243" s="2" t="s">
        <v>7</v>
      </c>
      <c r="E243" s="2" t="s">
        <v>9</v>
      </c>
      <c r="F243" s="2" t="s">
        <v>61</v>
      </c>
      <c r="G243" s="1">
        <v>1128</v>
      </c>
      <c r="H243" s="1">
        <v>452.8</v>
      </c>
      <c r="I243" s="4">
        <v>7</v>
      </c>
      <c r="J243" s="2" t="s">
        <v>69</v>
      </c>
      <c r="K243" s="1">
        <f>Tabelle5[[#This Row],[Menge kg Nges]]/1000</f>
        <v>1.1279999999999999</v>
      </c>
      <c r="L243" s="1">
        <f>Tabelle5[[#This Row],[Menge kg P2O5]]/1000</f>
        <v>0.45280000000000004</v>
      </c>
      <c r="M243" s="1">
        <f>Tabelle5[[#This Row],[Menge t Nges]]/Tabelle5[[#This Row],[Anzahl Lieferscheine]]</f>
        <v>0.16114285714285712</v>
      </c>
      <c r="N243" s="1">
        <f>Tabelle5[[#This Row],[Menge t P2O5]]/Tabelle5[[#This Row],[Anzahl Lieferscheine]]</f>
        <v>6.4685714285714291E-2</v>
      </c>
    </row>
    <row r="244" spans="1:14" x14ac:dyDescent="0.2">
      <c r="A244" s="2" t="s">
        <v>36</v>
      </c>
      <c r="B244" s="2" t="s">
        <v>37</v>
      </c>
      <c r="C244" s="2" t="s">
        <v>6</v>
      </c>
      <c r="D244" s="2" t="s">
        <v>7</v>
      </c>
      <c r="E244" s="2" t="s">
        <v>11</v>
      </c>
      <c r="F244" s="2" t="s">
        <v>61</v>
      </c>
      <c r="G244" s="1">
        <v>263</v>
      </c>
      <c r="H244" s="1">
        <v>130</v>
      </c>
      <c r="I244" s="4">
        <v>1</v>
      </c>
      <c r="J244" s="2" t="s">
        <v>69</v>
      </c>
      <c r="K244" s="1">
        <f>Tabelle5[[#This Row],[Menge kg Nges]]/1000</f>
        <v>0.26300000000000001</v>
      </c>
      <c r="L244" s="1">
        <f>Tabelle5[[#This Row],[Menge kg P2O5]]/1000</f>
        <v>0.13</v>
      </c>
      <c r="M244" s="1">
        <f>Tabelle5[[#This Row],[Menge t Nges]]/Tabelle5[[#This Row],[Anzahl Lieferscheine]]</f>
        <v>0.26300000000000001</v>
      </c>
      <c r="N244" s="1">
        <f>Tabelle5[[#This Row],[Menge t P2O5]]/Tabelle5[[#This Row],[Anzahl Lieferscheine]]</f>
        <v>0.13</v>
      </c>
    </row>
    <row r="245" spans="1:14" x14ac:dyDescent="0.2">
      <c r="A245" s="2" t="s">
        <v>36</v>
      </c>
      <c r="B245" s="2" t="s">
        <v>37</v>
      </c>
      <c r="C245" s="2" t="s">
        <v>6</v>
      </c>
      <c r="D245" s="2" t="s">
        <v>7</v>
      </c>
      <c r="E245" s="2" t="s">
        <v>12</v>
      </c>
      <c r="F245" s="2" t="s">
        <v>61</v>
      </c>
      <c r="G245" s="1">
        <v>8419.8000000000011</v>
      </c>
      <c r="H245" s="1">
        <v>3677.7500000000005</v>
      </c>
      <c r="I245" s="4">
        <v>42</v>
      </c>
      <c r="J245" s="2" t="s">
        <v>69</v>
      </c>
      <c r="K245" s="1">
        <f>Tabelle5[[#This Row],[Menge kg Nges]]/1000</f>
        <v>8.4198000000000004</v>
      </c>
      <c r="L245" s="1">
        <f>Tabelle5[[#This Row],[Menge kg P2O5]]/1000</f>
        <v>3.6777500000000005</v>
      </c>
      <c r="M245" s="1">
        <f>Tabelle5[[#This Row],[Menge t Nges]]/Tabelle5[[#This Row],[Anzahl Lieferscheine]]</f>
        <v>0.20047142857142858</v>
      </c>
      <c r="N245" s="1">
        <f>Tabelle5[[#This Row],[Menge t P2O5]]/Tabelle5[[#This Row],[Anzahl Lieferscheine]]</f>
        <v>8.7565476190476207E-2</v>
      </c>
    </row>
    <row r="246" spans="1:14" x14ac:dyDescent="0.2">
      <c r="A246" s="2" t="s">
        <v>36</v>
      </c>
      <c r="B246" s="2" t="s">
        <v>37</v>
      </c>
      <c r="C246" s="2" t="s">
        <v>6</v>
      </c>
      <c r="D246" s="2" t="s">
        <v>7</v>
      </c>
      <c r="E246" s="2" t="s">
        <v>13</v>
      </c>
      <c r="F246" s="2" t="s">
        <v>61</v>
      </c>
      <c r="G246" s="1">
        <v>565.5</v>
      </c>
      <c r="H246" s="1">
        <v>273</v>
      </c>
      <c r="I246" s="4">
        <v>4</v>
      </c>
      <c r="J246" s="2" t="s">
        <v>69</v>
      </c>
      <c r="K246" s="1">
        <f>Tabelle5[[#This Row],[Menge kg Nges]]/1000</f>
        <v>0.5655</v>
      </c>
      <c r="L246" s="1">
        <f>Tabelle5[[#This Row],[Menge kg P2O5]]/1000</f>
        <v>0.27300000000000002</v>
      </c>
      <c r="M246" s="1">
        <f>Tabelle5[[#This Row],[Menge t Nges]]/Tabelle5[[#This Row],[Anzahl Lieferscheine]]</f>
        <v>0.141375</v>
      </c>
      <c r="N246" s="1">
        <f>Tabelle5[[#This Row],[Menge t P2O5]]/Tabelle5[[#This Row],[Anzahl Lieferscheine]]</f>
        <v>6.8250000000000005E-2</v>
      </c>
    </row>
    <row r="247" spans="1:14" x14ac:dyDescent="0.2">
      <c r="A247" s="2" t="s">
        <v>36</v>
      </c>
      <c r="B247" s="2" t="s">
        <v>37</v>
      </c>
      <c r="C247" s="2" t="s">
        <v>6</v>
      </c>
      <c r="D247" s="2" t="s">
        <v>7</v>
      </c>
      <c r="E247" s="2" t="s">
        <v>14</v>
      </c>
      <c r="F247" s="2" t="s">
        <v>61</v>
      </c>
      <c r="G247" s="1">
        <v>2531.1999999999994</v>
      </c>
      <c r="H247" s="1">
        <v>1235.1999999999998</v>
      </c>
      <c r="I247" s="4">
        <v>15</v>
      </c>
      <c r="J247" s="2" t="s">
        <v>69</v>
      </c>
      <c r="K247" s="1">
        <f>Tabelle5[[#This Row],[Menge kg Nges]]/1000</f>
        <v>2.5311999999999992</v>
      </c>
      <c r="L247" s="1">
        <f>Tabelle5[[#This Row],[Menge kg P2O5]]/1000</f>
        <v>1.2351999999999999</v>
      </c>
      <c r="M247" s="1">
        <f>Tabelle5[[#This Row],[Menge t Nges]]/Tabelle5[[#This Row],[Anzahl Lieferscheine]]</f>
        <v>0.16874666666666663</v>
      </c>
      <c r="N247" s="1">
        <f>Tabelle5[[#This Row],[Menge t P2O5]]/Tabelle5[[#This Row],[Anzahl Lieferscheine]]</f>
        <v>8.2346666666666651E-2</v>
      </c>
    </row>
    <row r="248" spans="1:14" x14ac:dyDescent="0.2">
      <c r="A248" s="2" t="s">
        <v>36</v>
      </c>
      <c r="B248" s="2" t="s">
        <v>37</v>
      </c>
      <c r="C248" s="2" t="s">
        <v>6</v>
      </c>
      <c r="D248" s="2" t="s">
        <v>15</v>
      </c>
      <c r="E248" s="2" t="s">
        <v>9</v>
      </c>
      <c r="F248" s="2" t="s">
        <v>61</v>
      </c>
      <c r="G248" s="1">
        <v>73.599999999999994</v>
      </c>
      <c r="H248" s="1">
        <v>48</v>
      </c>
      <c r="I248" s="4">
        <v>1</v>
      </c>
      <c r="J248" s="2" t="s">
        <v>69</v>
      </c>
      <c r="K248" s="1">
        <f>Tabelle5[[#This Row],[Menge kg Nges]]/1000</f>
        <v>7.3599999999999999E-2</v>
      </c>
      <c r="L248" s="1">
        <f>Tabelle5[[#This Row],[Menge kg P2O5]]/1000</f>
        <v>4.8000000000000001E-2</v>
      </c>
      <c r="M248" s="1">
        <f>Tabelle5[[#This Row],[Menge t Nges]]/Tabelle5[[#This Row],[Anzahl Lieferscheine]]</f>
        <v>7.3599999999999999E-2</v>
      </c>
      <c r="N248" s="1">
        <f>Tabelle5[[#This Row],[Menge t P2O5]]/Tabelle5[[#This Row],[Anzahl Lieferscheine]]</f>
        <v>4.8000000000000001E-2</v>
      </c>
    </row>
    <row r="249" spans="1:14" x14ac:dyDescent="0.2">
      <c r="A249" s="2" t="s">
        <v>36</v>
      </c>
      <c r="B249" s="2" t="s">
        <v>37</v>
      </c>
      <c r="C249" s="2" t="s">
        <v>25</v>
      </c>
      <c r="D249" s="2" t="s">
        <v>25</v>
      </c>
      <c r="E249" s="2" t="s">
        <v>26</v>
      </c>
      <c r="F249" s="2" t="s">
        <v>61</v>
      </c>
      <c r="G249" s="1">
        <v>2780.7200000000003</v>
      </c>
      <c r="H249" s="1">
        <v>1090.94</v>
      </c>
      <c r="I249" s="4">
        <v>15</v>
      </c>
      <c r="J249" s="2" t="s">
        <v>69</v>
      </c>
      <c r="K249" s="1">
        <f>Tabelle5[[#This Row],[Menge kg Nges]]/1000</f>
        <v>2.7807200000000001</v>
      </c>
      <c r="L249" s="1">
        <f>Tabelle5[[#This Row],[Menge kg P2O5]]/1000</f>
        <v>1.09094</v>
      </c>
      <c r="M249" s="1">
        <f>Tabelle5[[#This Row],[Menge t Nges]]/Tabelle5[[#This Row],[Anzahl Lieferscheine]]</f>
        <v>0.18538133333333334</v>
      </c>
      <c r="N249" s="1">
        <f>Tabelle5[[#This Row],[Menge t P2O5]]/Tabelle5[[#This Row],[Anzahl Lieferscheine]]</f>
        <v>7.272933333333334E-2</v>
      </c>
    </row>
    <row r="250" spans="1:14" x14ac:dyDescent="0.2">
      <c r="A250" s="2" t="s">
        <v>36</v>
      </c>
      <c r="B250" s="2" t="s">
        <v>38</v>
      </c>
      <c r="C250" s="2" t="s">
        <v>6</v>
      </c>
      <c r="D250" s="2" t="s">
        <v>7</v>
      </c>
      <c r="E250" s="2" t="s">
        <v>9</v>
      </c>
      <c r="F250" s="2" t="s">
        <v>61</v>
      </c>
      <c r="G250" s="1">
        <v>423.5</v>
      </c>
      <c r="H250" s="1">
        <v>173.25</v>
      </c>
      <c r="I250" s="4">
        <v>2</v>
      </c>
      <c r="J250" s="2" t="s">
        <v>69</v>
      </c>
      <c r="K250" s="1">
        <f>Tabelle5[[#This Row],[Menge kg Nges]]/1000</f>
        <v>0.42349999999999999</v>
      </c>
      <c r="L250" s="1">
        <f>Tabelle5[[#This Row],[Menge kg P2O5]]/1000</f>
        <v>0.17324999999999999</v>
      </c>
      <c r="M250" s="1">
        <f>Tabelle5[[#This Row],[Menge t Nges]]/Tabelle5[[#This Row],[Anzahl Lieferscheine]]</f>
        <v>0.21174999999999999</v>
      </c>
      <c r="N250" s="1">
        <f>Tabelle5[[#This Row],[Menge t P2O5]]/Tabelle5[[#This Row],[Anzahl Lieferscheine]]</f>
        <v>8.6624999999999994E-2</v>
      </c>
    </row>
    <row r="251" spans="1:14" x14ac:dyDescent="0.2">
      <c r="A251" s="2" t="s">
        <v>36</v>
      </c>
      <c r="B251" s="2" t="s">
        <v>38</v>
      </c>
      <c r="C251" s="2" t="s">
        <v>6</v>
      </c>
      <c r="D251" s="2" t="s">
        <v>7</v>
      </c>
      <c r="E251" s="2" t="s">
        <v>12</v>
      </c>
      <c r="F251" s="2" t="s">
        <v>61</v>
      </c>
      <c r="G251" s="1">
        <v>720</v>
      </c>
      <c r="H251" s="1">
        <v>340</v>
      </c>
      <c r="I251" s="4">
        <v>1</v>
      </c>
      <c r="J251" s="2" t="s">
        <v>69</v>
      </c>
      <c r="K251" s="1">
        <f>Tabelle5[[#This Row],[Menge kg Nges]]/1000</f>
        <v>0.72</v>
      </c>
      <c r="L251" s="1">
        <f>Tabelle5[[#This Row],[Menge kg P2O5]]/1000</f>
        <v>0.34</v>
      </c>
      <c r="M251" s="1">
        <f>Tabelle5[[#This Row],[Menge t Nges]]/Tabelle5[[#This Row],[Anzahl Lieferscheine]]</f>
        <v>0.72</v>
      </c>
      <c r="N251" s="1">
        <f>Tabelle5[[#This Row],[Menge t P2O5]]/Tabelle5[[#This Row],[Anzahl Lieferscheine]]</f>
        <v>0.34</v>
      </c>
    </row>
    <row r="252" spans="1:14" x14ac:dyDescent="0.2">
      <c r="A252" s="2" t="s">
        <v>36</v>
      </c>
      <c r="B252" s="2" t="s">
        <v>38</v>
      </c>
      <c r="C252" s="2" t="s">
        <v>6</v>
      </c>
      <c r="D252" s="2" t="s">
        <v>15</v>
      </c>
      <c r="E252" s="2" t="s">
        <v>18</v>
      </c>
      <c r="F252" s="2" t="s">
        <v>61</v>
      </c>
      <c r="G252" s="1">
        <v>1413</v>
      </c>
      <c r="H252" s="1">
        <v>954</v>
      </c>
      <c r="I252" s="4">
        <v>1</v>
      </c>
      <c r="J252" s="2" t="s">
        <v>69</v>
      </c>
      <c r="K252" s="1">
        <f>Tabelle5[[#This Row],[Menge kg Nges]]/1000</f>
        <v>1.413</v>
      </c>
      <c r="L252" s="1">
        <f>Tabelle5[[#This Row],[Menge kg P2O5]]/1000</f>
        <v>0.95399999999999996</v>
      </c>
      <c r="M252" s="1">
        <f>Tabelle5[[#This Row],[Menge t Nges]]/Tabelle5[[#This Row],[Anzahl Lieferscheine]]</f>
        <v>1.413</v>
      </c>
      <c r="N252" s="1">
        <f>Tabelle5[[#This Row],[Menge t P2O5]]/Tabelle5[[#This Row],[Anzahl Lieferscheine]]</f>
        <v>0.95399999999999996</v>
      </c>
    </row>
    <row r="253" spans="1:14" x14ac:dyDescent="0.2">
      <c r="A253" s="2" t="s">
        <v>36</v>
      </c>
      <c r="B253" s="2" t="s">
        <v>38</v>
      </c>
      <c r="C253" s="2" t="s">
        <v>25</v>
      </c>
      <c r="D253" s="2" t="s">
        <v>25</v>
      </c>
      <c r="E253" s="2" t="s">
        <v>26</v>
      </c>
      <c r="F253" s="2" t="s">
        <v>61</v>
      </c>
      <c r="G253" s="1">
        <v>558.26</v>
      </c>
      <c r="H253" s="1">
        <v>138.02000000000001</v>
      </c>
      <c r="I253" s="4">
        <v>1</v>
      </c>
      <c r="J253" s="2" t="s">
        <v>69</v>
      </c>
      <c r="K253" s="1">
        <f>Tabelle5[[#This Row],[Menge kg Nges]]/1000</f>
        <v>0.55825999999999998</v>
      </c>
      <c r="L253" s="1">
        <f>Tabelle5[[#This Row],[Menge kg P2O5]]/1000</f>
        <v>0.13802</v>
      </c>
      <c r="M253" s="1">
        <f>Tabelle5[[#This Row],[Menge t Nges]]/Tabelle5[[#This Row],[Anzahl Lieferscheine]]</f>
        <v>0.55825999999999998</v>
      </c>
      <c r="N253" s="1">
        <f>Tabelle5[[#This Row],[Menge t P2O5]]/Tabelle5[[#This Row],[Anzahl Lieferscheine]]</f>
        <v>0.13802</v>
      </c>
    </row>
    <row r="254" spans="1:14" x14ac:dyDescent="0.2">
      <c r="A254" s="2" t="s">
        <v>36</v>
      </c>
      <c r="B254" s="2" t="s">
        <v>40</v>
      </c>
      <c r="C254" s="2" t="s">
        <v>6</v>
      </c>
      <c r="D254" s="2" t="s">
        <v>7</v>
      </c>
      <c r="E254" s="2" t="s">
        <v>9</v>
      </c>
      <c r="F254" s="2" t="s">
        <v>61</v>
      </c>
      <c r="G254" s="1">
        <v>416.9</v>
      </c>
      <c r="H254" s="1">
        <v>170.55</v>
      </c>
      <c r="I254" s="4">
        <v>5</v>
      </c>
      <c r="J254" s="2" t="s">
        <v>69</v>
      </c>
      <c r="K254" s="1">
        <f>Tabelle5[[#This Row],[Menge kg Nges]]/1000</f>
        <v>0.41689999999999999</v>
      </c>
      <c r="L254" s="1">
        <f>Tabelle5[[#This Row],[Menge kg P2O5]]/1000</f>
        <v>0.17055000000000001</v>
      </c>
      <c r="M254" s="1">
        <f>Tabelle5[[#This Row],[Menge t Nges]]/Tabelle5[[#This Row],[Anzahl Lieferscheine]]</f>
        <v>8.3379999999999996E-2</v>
      </c>
      <c r="N254" s="1">
        <f>Tabelle5[[#This Row],[Menge t P2O5]]/Tabelle5[[#This Row],[Anzahl Lieferscheine]]</f>
        <v>3.4110000000000001E-2</v>
      </c>
    </row>
    <row r="255" spans="1:14" x14ac:dyDescent="0.2">
      <c r="A255" s="2" t="s">
        <v>36</v>
      </c>
      <c r="B255" s="2" t="s">
        <v>40</v>
      </c>
      <c r="C255" s="2" t="s">
        <v>6</v>
      </c>
      <c r="D255" s="2" t="s">
        <v>7</v>
      </c>
      <c r="E255" s="2" t="s">
        <v>12</v>
      </c>
      <c r="F255" s="2" t="s">
        <v>61</v>
      </c>
      <c r="G255" s="1">
        <v>2173.4499999999998</v>
      </c>
      <c r="H255" s="1">
        <v>770.65</v>
      </c>
      <c r="I255" s="4">
        <v>8</v>
      </c>
      <c r="J255" s="2" t="s">
        <v>69</v>
      </c>
      <c r="K255" s="1">
        <f>Tabelle5[[#This Row],[Menge kg Nges]]/1000</f>
        <v>2.1734499999999999</v>
      </c>
      <c r="L255" s="1">
        <f>Tabelle5[[#This Row],[Menge kg P2O5]]/1000</f>
        <v>0.77064999999999995</v>
      </c>
      <c r="M255" s="1">
        <f>Tabelle5[[#This Row],[Menge t Nges]]/Tabelle5[[#This Row],[Anzahl Lieferscheine]]</f>
        <v>0.27168124999999999</v>
      </c>
      <c r="N255" s="1">
        <f>Tabelle5[[#This Row],[Menge t P2O5]]/Tabelle5[[#This Row],[Anzahl Lieferscheine]]</f>
        <v>9.6331249999999993E-2</v>
      </c>
    </row>
    <row r="256" spans="1:14" x14ac:dyDescent="0.2">
      <c r="A256" s="2" t="s">
        <v>36</v>
      </c>
      <c r="B256" s="2" t="s">
        <v>40</v>
      </c>
      <c r="C256" s="2" t="s">
        <v>6</v>
      </c>
      <c r="D256" s="2" t="s">
        <v>7</v>
      </c>
      <c r="E256" s="2" t="s">
        <v>14</v>
      </c>
      <c r="F256" s="2" t="s">
        <v>61</v>
      </c>
      <c r="G256" s="1">
        <v>899.4</v>
      </c>
      <c r="H256" s="1">
        <v>428.79999999999995</v>
      </c>
      <c r="I256" s="4">
        <v>2</v>
      </c>
      <c r="J256" s="2" t="s">
        <v>69</v>
      </c>
      <c r="K256" s="1">
        <f>Tabelle5[[#This Row],[Menge kg Nges]]/1000</f>
        <v>0.89939999999999998</v>
      </c>
      <c r="L256" s="1">
        <f>Tabelle5[[#This Row],[Menge kg P2O5]]/1000</f>
        <v>0.42879999999999996</v>
      </c>
      <c r="M256" s="1">
        <f>Tabelle5[[#This Row],[Menge t Nges]]/Tabelle5[[#This Row],[Anzahl Lieferscheine]]</f>
        <v>0.44969999999999999</v>
      </c>
      <c r="N256" s="1">
        <f>Tabelle5[[#This Row],[Menge t P2O5]]/Tabelle5[[#This Row],[Anzahl Lieferscheine]]</f>
        <v>0.21439999999999998</v>
      </c>
    </row>
    <row r="257" spans="1:14" x14ac:dyDescent="0.2">
      <c r="A257" s="2" t="s">
        <v>36</v>
      </c>
      <c r="B257" s="2" t="s">
        <v>40</v>
      </c>
      <c r="C257" s="2" t="s">
        <v>6</v>
      </c>
      <c r="D257" s="2" t="s">
        <v>15</v>
      </c>
      <c r="E257" s="2" t="s">
        <v>18</v>
      </c>
      <c r="F257" s="2" t="s">
        <v>61</v>
      </c>
      <c r="G257" s="1">
        <v>588</v>
      </c>
      <c r="H257" s="1">
        <v>476</v>
      </c>
      <c r="I257" s="4">
        <v>2</v>
      </c>
      <c r="J257" s="2" t="s">
        <v>69</v>
      </c>
      <c r="K257" s="1">
        <f>Tabelle5[[#This Row],[Menge kg Nges]]/1000</f>
        <v>0.58799999999999997</v>
      </c>
      <c r="L257" s="1">
        <f>Tabelle5[[#This Row],[Menge kg P2O5]]/1000</f>
        <v>0.47599999999999998</v>
      </c>
      <c r="M257" s="1">
        <f>Tabelle5[[#This Row],[Menge t Nges]]/Tabelle5[[#This Row],[Anzahl Lieferscheine]]</f>
        <v>0.29399999999999998</v>
      </c>
      <c r="N257" s="1">
        <f>Tabelle5[[#This Row],[Menge t P2O5]]/Tabelle5[[#This Row],[Anzahl Lieferscheine]]</f>
        <v>0.23799999999999999</v>
      </c>
    </row>
    <row r="258" spans="1:14" x14ac:dyDescent="0.2">
      <c r="A258" s="2" t="s">
        <v>36</v>
      </c>
      <c r="B258" s="2" t="s">
        <v>40</v>
      </c>
      <c r="C258" s="2" t="s">
        <v>6</v>
      </c>
      <c r="D258" s="2" t="s">
        <v>15</v>
      </c>
      <c r="E258" s="2" t="s">
        <v>20</v>
      </c>
      <c r="F258" s="2" t="s">
        <v>61</v>
      </c>
      <c r="G258" s="1">
        <v>502.19999999999993</v>
      </c>
      <c r="H258" s="1">
        <v>405</v>
      </c>
      <c r="I258" s="4">
        <v>4</v>
      </c>
      <c r="J258" s="2" t="s">
        <v>69</v>
      </c>
      <c r="K258" s="1">
        <f>Tabelle5[[#This Row],[Menge kg Nges]]/1000</f>
        <v>0.50219999999999998</v>
      </c>
      <c r="L258" s="1">
        <f>Tabelle5[[#This Row],[Menge kg P2O5]]/1000</f>
        <v>0.40500000000000003</v>
      </c>
      <c r="M258" s="1">
        <f>Tabelle5[[#This Row],[Menge t Nges]]/Tabelle5[[#This Row],[Anzahl Lieferscheine]]</f>
        <v>0.12554999999999999</v>
      </c>
      <c r="N258" s="1">
        <f>Tabelle5[[#This Row],[Menge t P2O5]]/Tabelle5[[#This Row],[Anzahl Lieferscheine]]</f>
        <v>0.10125000000000001</v>
      </c>
    </row>
    <row r="259" spans="1:14" x14ac:dyDescent="0.2">
      <c r="A259" s="2" t="s">
        <v>36</v>
      </c>
      <c r="B259" s="2" t="s">
        <v>40</v>
      </c>
      <c r="C259" s="2" t="s">
        <v>25</v>
      </c>
      <c r="D259" s="2" t="s">
        <v>25</v>
      </c>
      <c r="E259" s="2" t="s">
        <v>26</v>
      </c>
      <c r="F259" s="2" t="s">
        <v>61</v>
      </c>
      <c r="G259" s="1">
        <v>6108.8</v>
      </c>
      <c r="H259" s="1">
        <v>2098.1</v>
      </c>
      <c r="I259" s="4">
        <v>26</v>
      </c>
      <c r="J259" s="2" t="s">
        <v>69</v>
      </c>
      <c r="K259" s="1">
        <f>Tabelle5[[#This Row],[Menge kg Nges]]/1000</f>
        <v>6.1088000000000005</v>
      </c>
      <c r="L259" s="1">
        <f>Tabelle5[[#This Row],[Menge kg P2O5]]/1000</f>
        <v>2.0981000000000001</v>
      </c>
      <c r="M259" s="1">
        <f>Tabelle5[[#This Row],[Menge t Nges]]/Tabelle5[[#This Row],[Anzahl Lieferscheine]]</f>
        <v>0.23495384615384618</v>
      </c>
      <c r="N259" s="1">
        <f>Tabelle5[[#This Row],[Menge t P2O5]]/Tabelle5[[#This Row],[Anzahl Lieferscheine]]</f>
        <v>8.0696153846153848E-2</v>
      </c>
    </row>
    <row r="260" spans="1:14" x14ac:dyDescent="0.2">
      <c r="A260" s="2" t="s">
        <v>36</v>
      </c>
      <c r="B260" s="2" t="s">
        <v>42</v>
      </c>
      <c r="C260" s="2" t="s">
        <v>6</v>
      </c>
      <c r="D260" s="2" t="s">
        <v>7</v>
      </c>
      <c r="E260" s="2" t="s">
        <v>12</v>
      </c>
      <c r="F260" s="2" t="s">
        <v>61</v>
      </c>
      <c r="G260" s="1">
        <v>2245.5</v>
      </c>
      <c r="H260" s="1">
        <v>864.34999999999991</v>
      </c>
      <c r="I260" s="4">
        <v>6</v>
      </c>
      <c r="J260" s="2" t="s">
        <v>69</v>
      </c>
      <c r="K260" s="1">
        <f>Tabelle5[[#This Row],[Menge kg Nges]]/1000</f>
        <v>2.2454999999999998</v>
      </c>
      <c r="L260" s="1">
        <f>Tabelle5[[#This Row],[Menge kg P2O5]]/1000</f>
        <v>0.86434999999999995</v>
      </c>
      <c r="M260" s="1">
        <f>Tabelle5[[#This Row],[Menge t Nges]]/Tabelle5[[#This Row],[Anzahl Lieferscheine]]</f>
        <v>0.37424999999999997</v>
      </c>
      <c r="N260" s="1">
        <f>Tabelle5[[#This Row],[Menge t P2O5]]/Tabelle5[[#This Row],[Anzahl Lieferscheine]]</f>
        <v>0.14405833333333332</v>
      </c>
    </row>
    <row r="261" spans="1:14" x14ac:dyDescent="0.2">
      <c r="A261" s="2" t="s">
        <v>36</v>
      </c>
      <c r="B261" s="2" t="s">
        <v>42</v>
      </c>
      <c r="C261" s="2" t="s">
        <v>6</v>
      </c>
      <c r="D261" s="2" t="s">
        <v>7</v>
      </c>
      <c r="E261" s="2" t="s">
        <v>14</v>
      </c>
      <c r="F261" s="2" t="s">
        <v>61</v>
      </c>
      <c r="G261" s="1">
        <v>2419.1999999999998</v>
      </c>
      <c r="H261" s="1">
        <v>1209.5999999999999</v>
      </c>
      <c r="I261" s="4">
        <v>9</v>
      </c>
      <c r="J261" s="2" t="s">
        <v>69</v>
      </c>
      <c r="K261" s="1">
        <f>Tabelle5[[#This Row],[Menge kg Nges]]/1000</f>
        <v>2.4192</v>
      </c>
      <c r="L261" s="1">
        <f>Tabelle5[[#This Row],[Menge kg P2O5]]/1000</f>
        <v>1.2096</v>
      </c>
      <c r="M261" s="1">
        <f>Tabelle5[[#This Row],[Menge t Nges]]/Tabelle5[[#This Row],[Anzahl Lieferscheine]]</f>
        <v>0.26879999999999998</v>
      </c>
      <c r="N261" s="1">
        <f>Tabelle5[[#This Row],[Menge t P2O5]]/Tabelle5[[#This Row],[Anzahl Lieferscheine]]</f>
        <v>0.13439999999999999</v>
      </c>
    </row>
    <row r="262" spans="1:14" x14ac:dyDescent="0.2">
      <c r="A262" s="2" t="s">
        <v>36</v>
      </c>
      <c r="B262" s="2" t="s">
        <v>42</v>
      </c>
      <c r="C262" s="2" t="s">
        <v>25</v>
      </c>
      <c r="D262" s="2" t="s">
        <v>25</v>
      </c>
      <c r="E262" s="2" t="s">
        <v>26</v>
      </c>
      <c r="F262" s="2" t="s">
        <v>61</v>
      </c>
      <c r="G262" s="1">
        <v>184597.07</v>
      </c>
      <c r="H262" s="1">
        <v>45638.389999999992</v>
      </c>
      <c r="I262" s="4">
        <v>4</v>
      </c>
      <c r="J262" s="2" t="s">
        <v>69</v>
      </c>
      <c r="K262" s="1">
        <f>Tabelle5[[#This Row],[Menge kg Nges]]/1000</f>
        <v>184.59707</v>
      </c>
      <c r="L262" s="1">
        <f>Tabelle5[[#This Row],[Menge kg P2O5]]/1000</f>
        <v>45.638389999999994</v>
      </c>
      <c r="M262" s="1">
        <f>Tabelle5[[#This Row],[Menge t Nges]]/Tabelle5[[#This Row],[Anzahl Lieferscheine]]</f>
        <v>46.149267500000001</v>
      </c>
      <c r="N262" s="1">
        <f>Tabelle5[[#This Row],[Menge t P2O5]]/Tabelle5[[#This Row],[Anzahl Lieferscheine]]</f>
        <v>11.409597499999999</v>
      </c>
    </row>
    <row r="263" spans="1:14" x14ac:dyDescent="0.2">
      <c r="A263" s="2" t="s">
        <v>27</v>
      </c>
      <c r="B263" s="2" t="s">
        <v>5</v>
      </c>
      <c r="C263" s="2" t="s">
        <v>6</v>
      </c>
      <c r="D263" s="2" t="s">
        <v>7</v>
      </c>
      <c r="E263" s="2" t="s">
        <v>8</v>
      </c>
      <c r="F263" s="2" t="s">
        <v>61</v>
      </c>
      <c r="G263" s="1">
        <v>899</v>
      </c>
      <c r="H263" s="1">
        <v>461.2</v>
      </c>
      <c r="I263" s="4">
        <v>7</v>
      </c>
      <c r="J263" s="2" t="s">
        <v>69</v>
      </c>
      <c r="K263" s="1">
        <f>Tabelle5[[#This Row],[Menge kg Nges]]/1000</f>
        <v>0.89900000000000002</v>
      </c>
      <c r="L263" s="1">
        <f>Tabelle5[[#This Row],[Menge kg P2O5]]/1000</f>
        <v>0.4612</v>
      </c>
      <c r="M263" s="1">
        <f>Tabelle5[[#This Row],[Menge t Nges]]/Tabelle5[[#This Row],[Anzahl Lieferscheine]]</f>
        <v>0.12842857142857142</v>
      </c>
      <c r="N263" s="1">
        <f>Tabelle5[[#This Row],[Menge t P2O5]]/Tabelle5[[#This Row],[Anzahl Lieferscheine]]</f>
        <v>6.5885714285714284E-2</v>
      </c>
    </row>
    <row r="264" spans="1:14" x14ac:dyDescent="0.2">
      <c r="A264" s="2" t="s">
        <v>27</v>
      </c>
      <c r="B264" s="2" t="s">
        <v>5</v>
      </c>
      <c r="C264" s="2" t="s">
        <v>6</v>
      </c>
      <c r="D264" s="2" t="s">
        <v>7</v>
      </c>
      <c r="E264" s="2" t="s">
        <v>9</v>
      </c>
      <c r="F264" s="2" t="s">
        <v>61</v>
      </c>
      <c r="G264" s="1">
        <v>5267.6399999999994</v>
      </c>
      <c r="H264" s="1">
        <v>2310.2600000000002</v>
      </c>
      <c r="I264" s="4">
        <v>16</v>
      </c>
      <c r="J264" s="2" t="s">
        <v>69</v>
      </c>
      <c r="K264" s="1">
        <f>Tabelle5[[#This Row],[Menge kg Nges]]/1000</f>
        <v>5.2676399999999992</v>
      </c>
      <c r="L264" s="1">
        <f>Tabelle5[[#This Row],[Menge kg P2O5]]/1000</f>
        <v>2.3102600000000004</v>
      </c>
      <c r="M264" s="1">
        <f>Tabelle5[[#This Row],[Menge t Nges]]/Tabelle5[[#This Row],[Anzahl Lieferscheine]]</f>
        <v>0.32922749999999995</v>
      </c>
      <c r="N264" s="1">
        <f>Tabelle5[[#This Row],[Menge t P2O5]]/Tabelle5[[#This Row],[Anzahl Lieferscheine]]</f>
        <v>0.14439125000000003</v>
      </c>
    </row>
    <row r="265" spans="1:14" x14ac:dyDescent="0.2">
      <c r="A265" s="2" t="s">
        <v>27</v>
      </c>
      <c r="B265" s="2" t="s">
        <v>5</v>
      </c>
      <c r="C265" s="2" t="s">
        <v>6</v>
      </c>
      <c r="D265" s="2" t="s">
        <v>7</v>
      </c>
      <c r="E265" s="2" t="s">
        <v>11</v>
      </c>
      <c r="F265" s="2" t="s">
        <v>61</v>
      </c>
      <c r="G265" s="1">
        <v>252</v>
      </c>
      <c r="H265" s="1">
        <v>117</v>
      </c>
      <c r="I265" s="4">
        <v>1</v>
      </c>
      <c r="J265" s="2" t="s">
        <v>69</v>
      </c>
      <c r="K265" s="1">
        <f>Tabelle5[[#This Row],[Menge kg Nges]]/1000</f>
        <v>0.252</v>
      </c>
      <c r="L265" s="1">
        <f>Tabelle5[[#This Row],[Menge kg P2O5]]/1000</f>
        <v>0.11700000000000001</v>
      </c>
      <c r="M265" s="1">
        <f>Tabelle5[[#This Row],[Menge t Nges]]/Tabelle5[[#This Row],[Anzahl Lieferscheine]]</f>
        <v>0.252</v>
      </c>
      <c r="N265" s="1">
        <f>Tabelle5[[#This Row],[Menge t P2O5]]/Tabelle5[[#This Row],[Anzahl Lieferscheine]]</f>
        <v>0.11700000000000001</v>
      </c>
    </row>
    <row r="266" spans="1:14" x14ac:dyDescent="0.2">
      <c r="A266" s="2" t="s">
        <v>27</v>
      </c>
      <c r="B266" s="2" t="s">
        <v>5</v>
      </c>
      <c r="C266" s="2" t="s">
        <v>6</v>
      </c>
      <c r="D266" s="2" t="s">
        <v>7</v>
      </c>
      <c r="E266" s="2" t="s">
        <v>12</v>
      </c>
      <c r="F266" s="2" t="s">
        <v>61</v>
      </c>
      <c r="G266" s="1">
        <v>6372.5</v>
      </c>
      <c r="H266" s="1">
        <v>2538.3000000000002</v>
      </c>
      <c r="I266" s="4">
        <v>11</v>
      </c>
      <c r="J266" s="2" t="s">
        <v>69</v>
      </c>
      <c r="K266" s="1">
        <f>Tabelle5[[#This Row],[Menge kg Nges]]/1000</f>
        <v>6.3724999999999996</v>
      </c>
      <c r="L266" s="1">
        <f>Tabelle5[[#This Row],[Menge kg P2O5]]/1000</f>
        <v>2.5383</v>
      </c>
      <c r="M266" s="1">
        <f>Tabelle5[[#This Row],[Menge t Nges]]/Tabelle5[[#This Row],[Anzahl Lieferscheine]]</f>
        <v>0.57931818181818173</v>
      </c>
      <c r="N266" s="1">
        <f>Tabelle5[[#This Row],[Menge t P2O5]]/Tabelle5[[#This Row],[Anzahl Lieferscheine]]</f>
        <v>0.23075454545454546</v>
      </c>
    </row>
    <row r="267" spans="1:14" x14ac:dyDescent="0.2">
      <c r="A267" s="2" t="s">
        <v>27</v>
      </c>
      <c r="B267" s="2" t="s">
        <v>5</v>
      </c>
      <c r="C267" s="2" t="s">
        <v>6</v>
      </c>
      <c r="D267" s="2" t="s">
        <v>15</v>
      </c>
      <c r="E267" s="2" t="s">
        <v>16</v>
      </c>
      <c r="F267" s="2" t="s">
        <v>61</v>
      </c>
      <c r="G267" s="1">
        <v>371.2</v>
      </c>
      <c r="H267" s="1">
        <v>339.2</v>
      </c>
      <c r="I267" s="4">
        <v>1</v>
      </c>
      <c r="J267" s="2" t="s">
        <v>69</v>
      </c>
      <c r="K267" s="1">
        <f>Tabelle5[[#This Row],[Menge kg Nges]]/1000</f>
        <v>0.37119999999999997</v>
      </c>
      <c r="L267" s="1">
        <f>Tabelle5[[#This Row],[Menge kg P2O5]]/1000</f>
        <v>0.3392</v>
      </c>
      <c r="M267" s="1">
        <f>Tabelle5[[#This Row],[Menge t Nges]]/Tabelle5[[#This Row],[Anzahl Lieferscheine]]</f>
        <v>0.37119999999999997</v>
      </c>
      <c r="N267" s="1">
        <f>Tabelle5[[#This Row],[Menge t P2O5]]/Tabelle5[[#This Row],[Anzahl Lieferscheine]]</f>
        <v>0.3392</v>
      </c>
    </row>
    <row r="268" spans="1:14" x14ac:dyDescent="0.2">
      <c r="A268" s="2" t="s">
        <v>27</v>
      </c>
      <c r="B268" s="2" t="s">
        <v>5</v>
      </c>
      <c r="C268" s="2" t="s">
        <v>6</v>
      </c>
      <c r="D268" s="2" t="s">
        <v>15</v>
      </c>
      <c r="E268" s="2" t="s">
        <v>18</v>
      </c>
      <c r="F268" s="2" t="s">
        <v>61</v>
      </c>
      <c r="G268" s="1">
        <v>453.6</v>
      </c>
      <c r="H268" s="1">
        <v>367.2</v>
      </c>
      <c r="I268" s="4">
        <v>1</v>
      </c>
      <c r="J268" s="2" t="s">
        <v>69</v>
      </c>
      <c r="K268" s="1">
        <f>Tabelle5[[#This Row],[Menge kg Nges]]/1000</f>
        <v>0.4536</v>
      </c>
      <c r="L268" s="1">
        <f>Tabelle5[[#This Row],[Menge kg P2O5]]/1000</f>
        <v>0.36719999999999997</v>
      </c>
      <c r="M268" s="1">
        <f>Tabelle5[[#This Row],[Menge t Nges]]/Tabelle5[[#This Row],[Anzahl Lieferscheine]]</f>
        <v>0.4536</v>
      </c>
      <c r="N268" s="1">
        <f>Tabelle5[[#This Row],[Menge t P2O5]]/Tabelle5[[#This Row],[Anzahl Lieferscheine]]</f>
        <v>0.36719999999999997</v>
      </c>
    </row>
    <row r="269" spans="1:14" x14ac:dyDescent="0.2">
      <c r="A269" s="2" t="s">
        <v>27</v>
      </c>
      <c r="B269" s="2" t="s">
        <v>5</v>
      </c>
      <c r="C269" s="2" t="s">
        <v>6</v>
      </c>
      <c r="D269" s="2" t="s">
        <v>15</v>
      </c>
      <c r="E269" s="2" t="s">
        <v>20</v>
      </c>
      <c r="F269" s="2" t="s">
        <v>61</v>
      </c>
      <c r="G269" s="1">
        <v>2147.2000000000003</v>
      </c>
      <c r="H269" s="1">
        <v>1220</v>
      </c>
      <c r="I269" s="4">
        <v>11</v>
      </c>
      <c r="J269" s="2" t="s">
        <v>69</v>
      </c>
      <c r="K269" s="1">
        <f>Tabelle5[[#This Row],[Menge kg Nges]]/1000</f>
        <v>2.1472000000000002</v>
      </c>
      <c r="L269" s="1">
        <f>Tabelle5[[#This Row],[Menge kg P2O5]]/1000</f>
        <v>1.22</v>
      </c>
      <c r="M269" s="1">
        <f>Tabelle5[[#This Row],[Menge t Nges]]/Tabelle5[[#This Row],[Anzahl Lieferscheine]]</f>
        <v>0.19520000000000001</v>
      </c>
      <c r="N269" s="1">
        <f>Tabelle5[[#This Row],[Menge t P2O5]]/Tabelle5[[#This Row],[Anzahl Lieferscheine]]</f>
        <v>0.1109090909090909</v>
      </c>
    </row>
    <row r="270" spans="1:14" x14ac:dyDescent="0.2">
      <c r="A270" s="2" t="s">
        <v>27</v>
      </c>
      <c r="B270" s="2" t="s">
        <v>5</v>
      </c>
      <c r="C270" s="2" t="s">
        <v>6</v>
      </c>
      <c r="D270" s="2" t="s">
        <v>15</v>
      </c>
      <c r="E270" s="2" t="s">
        <v>21</v>
      </c>
      <c r="F270" s="2" t="s">
        <v>61</v>
      </c>
      <c r="G270" s="1">
        <v>5368.85</v>
      </c>
      <c r="H270" s="1">
        <v>3089.25</v>
      </c>
      <c r="I270" s="4">
        <v>6</v>
      </c>
      <c r="J270" s="2" t="s">
        <v>69</v>
      </c>
      <c r="K270" s="1">
        <f>Tabelle5[[#This Row],[Menge kg Nges]]/1000</f>
        <v>5.3688500000000001</v>
      </c>
      <c r="L270" s="1">
        <f>Tabelle5[[#This Row],[Menge kg P2O5]]/1000</f>
        <v>3.0892499999999998</v>
      </c>
      <c r="M270" s="1">
        <f>Tabelle5[[#This Row],[Menge t Nges]]/Tabelle5[[#This Row],[Anzahl Lieferscheine]]</f>
        <v>0.89480833333333332</v>
      </c>
      <c r="N270" s="1">
        <f>Tabelle5[[#This Row],[Menge t P2O5]]/Tabelle5[[#This Row],[Anzahl Lieferscheine]]</f>
        <v>0.51487499999999997</v>
      </c>
    </row>
    <row r="271" spans="1:14" x14ac:dyDescent="0.2">
      <c r="A271" s="2" t="s">
        <v>27</v>
      </c>
      <c r="B271" s="2" t="s">
        <v>5</v>
      </c>
      <c r="C271" s="2" t="s">
        <v>6</v>
      </c>
      <c r="D271" s="2" t="s">
        <v>15</v>
      </c>
      <c r="E271" s="2" t="s">
        <v>9</v>
      </c>
      <c r="F271" s="2" t="s">
        <v>61</v>
      </c>
      <c r="G271" s="1">
        <v>1116.48</v>
      </c>
      <c r="H271" s="1">
        <v>846.4</v>
      </c>
      <c r="I271" s="4">
        <v>2</v>
      </c>
      <c r="J271" s="2" t="s">
        <v>69</v>
      </c>
      <c r="K271" s="1">
        <f>Tabelle5[[#This Row],[Menge kg Nges]]/1000</f>
        <v>1.1164799999999999</v>
      </c>
      <c r="L271" s="1">
        <f>Tabelle5[[#This Row],[Menge kg P2O5]]/1000</f>
        <v>0.84639999999999993</v>
      </c>
      <c r="M271" s="1">
        <f>Tabelle5[[#This Row],[Menge t Nges]]/Tabelle5[[#This Row],[Anzahl Lieferscheine]]</f>
        <v>0.55823999999999996</v>
      </c>
      <c r="N271" s="1">
        <f>Tabelle5[[#This Row],[Menge t P2O5]]/Tabelle5[[#This Row],[Anzahl Lieferscheine]]</f>
        <v>0.42319999999999997</v>
      </c>
    </row>
    <row r="272" spans="1:14" x14ac:dyDescent="0.2">
      <c r="A272" s="2" t="s">
        <v>27</v>
      </c>
      <c r="B272" s="2" t="s">
        <v>5</v>
      </c>
      <c r="C272" s="2" t="s">
        <v>25</v>
      </c>
      <c r="D272" s="2" t="s">
        <v>25</v>
      </c>
      <c r="E272" s="2" t="s">
        <v>26</v>
      </c>
      <c r="F272" s="2" t="s">
        <v>61</v>
      </c>
      <c r="G272" s="1">
        <v>7113.3600000000006</v>
      </c>
      <c r="H272" s="1">
        <v>2476.2800000000002</v>
      </c>
      <c r="I272" s="4">
        <v>11</v>
      </c>
      <c r="J272" s="2" t="s">
        <v>69</v>
      </c>
      <c r="K272" s="1">
        <f>Tabelle5[[#This Row],[Menge kg Nges]]/1000</f>
        <v>7.113360000000001</v>
      </c>
      <c r="L272" s="1">
        <f>Tabelle5[[#This Row],[Menge kg P2O5]]/1000</f>
        <v>2.47628</v>
      </c>
      <c r="M272" s="1">
        <f>Tabelle5[[#This Row],[Menge t Nges]]/Tabelle5[[#This Row],[Anzahl Lieferscheine]]</f>
        <v>0.64666909090909097</v>
      </c>
      <c r="N272" s="1">
        <f>Tabelle5[[#This Row],[Menge t P2O5]]/Tabelle5[[#This Row],[Anzahl Lieferscheine]]</f>
        <v>0.22511636363636364</v>
      </c>
    </row>
    <row r="273" spans="1:14" x14ac:dyDescent="0.2">
      <c r="A273" s="2" t="s">
        <v>27</v>
      </c>
      <c r="B273" s="2" t="s">
        <v>29</v>
      </c>
      <c r="C273" s="2" t="s">
        <v>6</v>
      </c>
      <c r="D273" s="2" t="s">
        <v>7</v>
      </c>
      <c r="E273" s="2" t="s">
        <v>8</v>
      </c>
      <c r="F273" s="2" t="s">
        <v>61</v>
      </c>
      <c r="G273" s="1">
        <v>42746.32</v>
      </c>
      <c r="H273" s="1">
        <v>18963.45</v>
      </c>
      <c r="I273" s="4">
        <v>108</v>
      </c>
      <c r="J273" s="2" t="s">
        <v>69</v>
      </c>
      <c r="K273" s="1">
        <f>Tabelle5[[#This Row],[Menge kg Nges]]/1000</f>
        <v>42.746319999999997</v>
      </c>
      <c r="L273" s="1">
        <f>Tabelle5[[#This Row],[Menge kg P2O5]]/1000</f>
        <v>18.963450000000002</v>
      </c>
      <c r="M273" s="1">
        <f>Tabelle5[[#This Row],[Menge t Nges]]/Tabelle5[[#This Row],[Anzahl Lieferscheine]]</f>
        <v>0.39579925925925924</v>
      </c>
      <c r="N273" s="1">
        <f>Tabelle5[[#This Row],[Menge t P2O5]]/Tabelle5[[#This Row],[Anzahl Lieferscheine]]</f>
        <v>0.17558750000000001</v>
      </c>
    </row>
    <row r="274" spans="1:14" x14ac:dyDescent="0.2">
      <c r="A274" s="2" t="s">
        <v>27</v>
      </c>
      <c r="B274" s="2" t="s">
        <v>29</v>
      </c>
      <c r="C274" s="2" t="s">
        <v>6</v>
      </c>
      <c r="D274" s="2" t="s">
        <v>7</v>
      </c>
      <c r="E274" s="2" t="s">
        <v>9</v>
      </c>
      <c r="F274" s="2" t="s">
        <v>61</v>
      </c>
      <c r="G274" s="1">
        <v>1032.4000000000001</v>
      </c>
      <c r="H274" s="1">
        <v>433.2</v>
      </c>
      <c r="I274" s="4">
        <v>4</v>
      </c>
      <c r="J274" s="2" t="s">
        <v>69</v>
      </c>
      <c r="K274" s="1">
        <f>Tabelle5[[#This Row],[Menge kg Nges]]/1000</f>
        <v>1.0324</v>
      </c>
      <c r="L274" s="1">
        <f>Tabelle5[[#This Row],[Menge kg P2O5]]/1000</f>
        <v>0.43319999999999997</v>
      </c>
      <c r="M274" s="1">
        <f>Tabelle5[[#This Row],[Menge t Nges]]/Tabelle5[[#This Row],[Anzahl Lieferscheine]]</f>
        <v>0.2581</v>
      </c>
      <c r="N274" s="1">
        <f>Tabelle5[[#This Row],[Menge t P2O5]]/Tabelle5[[#This Row],[Anzahl Lieferscheine]]</f>
        <v>0.10829999999999999</v>
      </c>
    </row>
    <row r="275" spans="1:14" x14ac:dyDescent="0.2">
      <c r="A275" s="2" t="s">
        <v>27</v>
      </c>
      <c r="B275" s="2" t="s">
        <v>29</v>
      </c>
      <c r="C275" s="2" t="s">
        <v>6</v>
      </c>
      <c r="D275" s="2" t="s">
        <v>7</v>
      </c>
      <c r="E275" s="2" t="s">
        <v>10</v>
      </c>
      <c r="F275" s="2" t="s">
        <v>61</v>
      </c>
      <c r="G275" s="1">
        <v>829.4</v>
      </c>
      <c r="H275" s="1">
        <v>314.60000000000002</v>
      </c>
      <c r="I275" s="4">
        <v>1</v>
      </c>
      <c r="J275" s="2" t="s">
        <v>69</v>
      </c>
      <c r="K275" s="1">
        <f>Tabelle5[[#This Row],[Menge kg Nges]]/1000</f>
        <v>0.82940000000000003</v>
      </c>
      <c r="L275" s="1">
        <f>Tabelle5[[#This Row],[Menge kg P2O5]]/1000</f>
        <v>0.31460000000000005</v>
      </c>
      <c r="M275" s="1">
        <f>Tabelle5[[#This Row],[Menge t Nges]]/Tabelle5[[#This Row],[Anzahl Lieferscheine]]</f>
        <v>0.82940000000000003</v>
      </c>
      <c r="N275" s="1">
        <f>Tabelle5[[#This Row],[Menge t P2O5]]/Tabelle5[[#This Row],[Anzahl Lieferscheine]]</f>
        <v>0.31460000000000005</v>
      </c>
    </row>
    <row r="276" spans="1:14" x14ac:dyDescent="0.2">
      <c r="A276" s="2" t="s">
        <v>27</v>
      </c>
      <c r="B276" s="2" t="s">
        <v>29</v>
      </c>
      <c r="C276" s="2" t="s">
        <v>6</v>
      </c>
      <c r="D276" s="2" t="s">
        <v>7</v>
      </c>
      <c r="E276" s="2" t="s">
        <v>11</v>
      </c>
      <c r="F276" s="2" t="s">
        <v>61</v>
      </c>
      <c r="G276" s="1">
        <v>125</v>
      </c>
      <c r="H276" s="1">
        <v>70</v>
      </c>
      <c r="I276" s="4">
        <v>1</v>
      </c>
      <c r="J276" s="2" t="s">
        <v>69</v>
      </c>
      <c r="K276" s="1">
        <f>Tabelle5[[#This Row],[Menge kg Nges]]/1000</f>
        <v>0.125</v>
      </c>
      <c r="L276" s="1">
        <f>Tabelle5[[#This Row],[Menge kg P2O5]]/1000</f>
        <v>7.0000000000000007E-2</v>
      </c>
      <c r="M276" s="1">
        <f>Tabelle5[[#This Row],[Menge t Nges]]/Tabelle5[[#This Row],[Anzahl Lieferscheine]]</f>
        <v>0.125</v>
      </c>
      <c r="N276" s="1">
        <f>Tabelle5[[#This Row],[Menge t P2O5]]/Tabelle5[[#This Row],[Anzahl Lieferscheine]]</f>
        <v>7.0000000000000007E-2</v>
      </c>
    </row>
    <row r="277" spans="1:14" x14ac:dyDescent="0.2">
      <c r="A277" s="2" t="s">
        <v>27</v>
      </c>
      <c r="B277" s="2" t="s">
        <v>29</v>
      </c>
      <c r="C277" s="2" t="s">
        <v>6</v>
      </c>
      <c r="D277" s="2" t="s">
        <v>7</v>
      </c>
      <c r="E277" s="2" t="s">
        <v>12</v>
      </c>
      <c r="F277" s="2" t="s">
        <v>61</v>
      </c>
      <c r="G277" s="1">
        <v>6842.16</v>
      </c>
      <c r="H277" s="1">
        <v>3136.7200000000003</v>
      </c>
      <c r="I277" s="4">
        <v>19</v>
      </c>
      <c r="J277" s="2" t="s">
        <v>69</v>
      </c>
      <c r="K277" s="1">
        <f>Tabelle5[[#This Row],[Menge kg Nges]]/1000</f>
        <v>6.8421599999999998</v>
      </c>
      <c r="L277" s="1">
        <f>Tabelle5[[#This Row],[Menge kg P2O5]]/1000</f>
        <v>3.1367200000000004</v>
      </c>
      <c r="M277" s="1">
        <f>Tabelle5[[#This Row],[Menge t Nges]]/Tabelle5[[#This Row],[Anzahl Lieferscheine]]</f>
        <v>0.36011368421052631</v>
      </c>
      <c r="N277" s="1">
        <f>Tabelle5[[#This Row],[Menge t P2O5]]/Tabelle5[[#This Row],[Anzahl Lieferscheine]]</f>
        <v>0.16509052631578949</v>
      </c>
    </row>
    <row r="278" spans="1:14" x14ac:dyDescent="0.2">
      <c r="A278" s="2" t="s">
        <v>27</v>
      </c>
      <c r="B278" s="2" t="s">
        <v>29</v>
      </c>
      <c r="C278" s="2" t="s">
        <v>6</v>
      </c>
      <c r="D278" s="2" t="s">
        <v>7</v>
      </c>
      <c r="E278" s="2" t="s">
        <v>13</v>
      </c>
      <c r="F278" s="2" t="s">
        <v>61</v>
      </c>
      <c r="G278" s="1">
        <v>323.39999999999998</v>
      </c>
      <c r="H278" s="1">
        <v>221.1</v>
      </c>
      <c r="I278" s="4">
        <v>3</v>
      </c>
      <c r="J278" s="2" t="s">
        <v>69</v>
      </c>
      <c r="K278" s="1">
        <f>Tabelle5[[#This Row],[Menge kg Nges]]/1000</f>
        <v>0.32339999999999997</v>
      </c>
      <c r="L278" s="1">
        <f>Tabelle5[[#This Row],[Menge kg P2O5]]/1000</f>
        <v>0.22109999999999999</v>
      </c>
      <c r="M278" s="1">
        <f>Tabelle5[[#This Row],[Menge t Nges]]/Tabelle5[[#This Row],[Anzahl Lieferscheine]]</f>
        <v>0.10779999999999999</v>
      </c>
      <c r="N278" s="1">
        <f>Tabelle5[[#This Row],[Menge t P2O5]]/Tabelle5[[#This Row],[Anzahl Lieferscheine]]</f>
        <v>7.3700000000000002E-2</v>
      </c>
    </row>
    <row r="279" spans="1:14" x14ac:dyDescent="0.2">
      <c r="A279" s="2" t="s">
        <v>27</v>
      </c>
      <c r="B279" s="2" t="s">
        <v>29</v>
      </c>
      <c r="C279" s="2" t="s">
        <v>6</v>
      </c>
      <c r="D279" s="2" t="s">
        <v>15</v>
      </c>
      <c r="E279" s="2" t="s">
        <v>8</v>
      </c>
      <c r="F279" s="2" t="s">
        <v>61</v>
      </c>
      <c r="G279" s="1">
        <v>350</v>
      </c>
      <c r="H279" s="1">
        <v>215</v>
      </c>
      <c r="I279" s="4">
        <v>2</v>
      </c>
      <c r="J279" s="2" t="s">
        <v>69</v>
      </c>
      <c r="K279" s="1">
        <f>Tabelle5[[#This Row],[Menge kg Nges]]/1000</f>
        <v>0.35</v>
      </c>
      <c r="L279" s="1">
        <f>Tabelle5[[#This Row],[Menge kg P2O5]]/1000</f>
        <v>0.215</v>
      </c>
      <c r="M279" s="1">
        <f>Tabelle5[[#This Row],[Menge t Nges]]/Tabelle5[[#This Row],[Anzahl Lieferscheine]]</f>
        <v>0.17499999999999999</v>
      </c>
      <c r="N279" s="1">
        <f>Tabelle5[[#This Row],[Menge t P2O5]]/Tabelle5[[#This Row],[Anzahl Lieferscheine]]</f>
        <v>0.1075</v>
      </c>
    </row>
    <row r="280" spans="1:14" x14ac:dyDescent="0.2">
      <c r="A280" s="2" t="s">
        <v>27</v>
      </c>
      <c r="B280" s="2" t="s">
        <v>29</v>
      </c>
      <c r="C280" s="2" t="s">
        <v>6</v>
      </c>
      <c r="D280" s="2" t="s">
        <v>15</v>
      </c>
      <c r="E280" s="2" t="s">
        <v>18</v>
      </c>
      <c r="F280" s="2" t="s">
        <v>61</v>
      </c>
      <c r="G280" s="1">
        <v>678.5</v>
      </c>
      <c r="H280" s="1">
        <v>413</v>
      </c>
      <c r="I280" s="4">
        <v>1</v>
      </c>
      <c r="J280" s="2" t="s">
        <v>69</v>
      </c>
      <c r="K280" s="1">
        <f>Tabelle5[[#This Row],[Menge kg Nges]]/1000</f>
        <v>0.67849999999999999</v>
      </c>
      <c r="L280" s="1">
        <f>Tabelle5[[#This Row],[Menge kg P2O5]]/1000</f>
        <v>0.41299999999999998</v>
      </c>
      <c r="M280" s="1">
        <f>Tabelle5[[#This Row],[Menge t Nges]]/Tabelle5[[#This Row],[Anzahl Lieferscheine]]</f>
        <v>0.67849999999999999</v>
      </c>
      <c r="N280" s="1">
        <f>Tabelle5[[#This Row],[Menge t P2O5]]/Tabelle5[[#This Row],[Anzahl Lieferscheine]]</f>
        <v>0.41299999999999998</v>
      </c>
    </row>
    <row r="281" spans="1:14" x14ac:dyDescent="0.2">
      <c r="A281" s="2" t="s">
        <v>27</v>
      </c>
      <c r="B281" s="2" t="s">
        <v>29</v>
      </c>
      <c r="C281" s="2" t="s">
        <v>6</v>
      </c>
      <c r="D281" s="2" t="s">
        <v>15</v>
      </c>
      <c r="E281" s="2" t="s">
        <v>20</v>
      </c>
      <c r="F281" s="2" t="s">
        <v>61</v>
      </c>
      <c r="G281" s="1">
        <v>79.2</v>
      </c>
      <c r="H281" s="1">
        <v>45</v>
      </c>
      <c r="I281" s="4">
        <v>1</v>
      </c>
      <c r="J281" s="2" t="s">
        <v>69</v>
      </c>
      <c r="K281" s="1">
        <f>Tabelle5[[#This Row],[Menge kg Nges]]/1000</f>
        <v>7.9200000000000007E-2</v>
      </c>
      <c r="L281" s="1">
        <f>Tabelle5[[#This Row],[Menge kg P2O5]]/1000</f>
        <v>4.4999999999999998E-2</v>
      </c>
      <c r="M281" s="1">
        <f>Tabelle5[[#This Row],[Menge t Nges]]/Tabelle5[[#This Row],[Anzahl Lieferscheine]]</f>
        <v>7.9200000000000007E-2</v>
      </c>
      <c r="N281" s="1">
        <f>Tabelle5[[#This Row],[Menge t P2O5]]/Tabelle5[[#This Row],[Anzahl Lieferscheine]]</f>
        <v>4.4999999999999998E-2</v>
      </c>
    </row>
    <row r="282" spans="1:14" x14ac:dyDescent="0.2">
      <c r="A282" s="2" t="s">
        <v>27</v>
      </c>
      <c r="B282" s="2" t="s">
        <v>29</v>
      </c>
      <c r="C282" s="2" t="s">
        <v>6</v>
      </c>
      <c r="D282" s="2" t="s">
        <v>15</v>
      </c>
      <c r="E282" s="2" t="s">
        <v>21</v>
      </c>
      <c r="F282" s="2" t="s">
        <v>61</v>
      </c>
      <c r="G282" s="1">
        <v>1647.3</v>
      </c>
      <c r="H282" s="1">
        <v>849.3</v>
      </c>
      <c r="I282" s="4">
        <v>3</v>
      </c>
      <c r="J282" s="2" t="s">
        <v>69</v>
      </c>
      <c r="K282" s="1">
        <f>Tabelle5[[#This Row],[Menge kg Nges]]/1000</f>
        <v>1.6473</v>
      </c>
      <c r="L282" s="1">
        <f>Tabelle5[[#This Row],[Menge kg P2O5]]/1000</f>
        <v>0.84929999999999994</v>
      </c>
      <c r="M282" s="1">
        <f>Tabelle5[[#This Row],[Menge t Nges]]/Tabelle5[[#This Row],[Anzahl Lieferscheine]]</f>
        <v>0.54910000000000003</v>
      </c>
      <c r="N282" s="1">
        <f>Tabelle5[[#This Row],[Menge t P2O5]]/Tabelle5[[#This Row],[Anzahl Lieferscheine]]</f>
        <v>0.28309999999999996</v>
      </c>
    </row>
    <row r="283" spans="1:14" x14ac:dyDescent="0.2">
      <c r="A283" s="2" t="s">
        <v>27</v>
      </c>
      <c r="B283" s="2" t="s">
        <v>29</v>
      </c>
      <c r="C283" s="2" t="s">
        <v>6</v>
      </c>
      <c r="D283" s="2" t="s">
        <v>15</v>
      </c>
      <c r="E283" s="2" t="s">
        <v>9</v>
      </c>
      <c r="F283" s="2" t="s">
        <v>61</v>
      </c>
      <c r="G283" s="1">
        <v>447.2</v>
      </c>
      <c r="H283" s="1">
        <v>216</v>
      </c>
      <c r="I283" s="4">
        <v>2</v>
      </c>
      <c r="J283" s="2" t="s">
        <v>69</v>
      </c>
      <c r="K283" s="1">
        <f>Tabelle5[[#This Row],[Menge kg Nges]]/1000</f>
        <v>0.44719999999999999</v>
      </c>
      <c r="L283" s="1">
        <f>Tabelle5[[#This Row],[Menge kg P2O5]]/1000</f>
        <v>0.216</v>
      </c>
      <c r="M283" s="1">
        <f>Tabelle5[[#This Row],[Menge t Nges]]/Tabelle5[[#This Row],[Anzahl Lieferscheine]]</f>
        <v>0.22359999999999999</v>
      </c>
      <c r="N283" s="1">
        <f>Tabelle5[[#This Row],[Menge t P2O5]]/Tabelle5[[#This Row],[Anzahl Lieferscheine]]</f>
        <v>0.108</v>
      </c>
    </row>
    <row r="284" spans="1:14" x14ac:dyDescent="0.2">
      <c r="A284" s="2" t="s">
        <v>27</v>
      </c>
      <c r="B284" s="2" t="s">
        <v>29</v>
      </c>
      <c r="C284" s="2" t="s">
        <v>6</v>
      </c>
      <c r="D284" s="2" t="s">
        <v>15</v>
      </c>
      <c r="E284" s="2" t="s">
        <v>10</v>
      </c>
      <c r="F284" s="2" t="s">
        <v>61</v>
      </c>
      <c r="G284" s="1">
        <v>324</v>
      </c>
      <c r="H284" s="1">
        <v>138.4</v>
      </c>
      <c r="I284" s="4">
        <v>1</v>
      </c>
      <c r="J284" s="2" t="s">
        <v>69</v>
      </c>
      <c r="K284" s="1">
        <f>Tabelle5[[#This Row],[Menge kg Nges]]/1000</f>
        <v>0.32400000000000001</v>
      </c>
      <c r="L284" s="1">
        <f>Tabelle5[[#This Row],[Menge kg P2O5]]/1000</f>
        <v>0.1384</v>
      </c>
      <c r="M284" s="1">
        <f>Tabelle5[[#This Row],[Menge t Nges]]/Tabelle5[[#This Row],[Anzahl Lieferscheine]]</f>
        <v>0.32400000000000001</v>
      </c>
      <c r="N284" s="1">
        <f>Tabelle5[[#This Row],[Menge t P2O5]]/Tabelle5[[#This Row],[Anzahl Lieferscheine]]</f>
        <v>0.1384</v>
      </c>
    </row>
    <row r="285" spans="1:14" x14ac:dyDescent="0.2">
      <c r="A285" s="2" t="s">
        <v>27</v>
      </c>
      <c r="B285" s="2" t="s">
        <v>29</v>
      </c>
      <c r="C285" s="2" t="s">
        <v>6</v>
      </c>
      <c r="D285" s="2" t="s">
        <v>15</v>
      </c>
      <c r="E285" s="2" t="s">
        <v>12</v>
      </c>
      <c r="F285" s="2" t="s">
        <v>61</v>
      </c>
      <c r="G285" s="1">
        <v>191.1</v>
      </c>
      <c r="H285" s="1">
        <v>171.5</v>
      </c>
      <c r="I285" s="4">
        <v>1</v>
      </c>
      <c r="J285" s="2" t="s">
        <v>69</v>
      </c>
      <c r="K285" s="1">
        <f>Tabelle5[[#This Row],[Menge kg Nges]]/1000</f>
        <v>0.19109999999999999</v>
      </c>
      <c r="L285" s="1">
        <f>Tabelle5[[#This Row],[Menge kg P2O5]]/1000</f>
        <v>0.17150000000000001</v>
      </c>
      <c r="M285" s="1">
        <f>Tabelle5[[#This Row],[Menge t Nges]]/Tabelle5[[#This Row],[Anzahl Lieferscheine]]</f>
        <v>0.19109999999999999</v>
      </c>
      <c r="N285" s="1">
        <f>Tabelle5[[#This Row],[Menge t P2O5]]/Tabelle5[[#This Row],[Anzahl Lieferscheine]]</f>
        <v>0.17150000000000001</v>
      </c>
    </row>
    <row r="286" spans="1:14" x14ac:dyDescent="0.2">
      <c r="A286" s="2" t="s">
        <v>27</v>
      </c>
      <c r="B286" s="2" t="s">
        <v>29</v>
      </c>
      <c r="C286" s="2" t="s">
        <v>25</v>
      </c>
      <c r="D286" s="2" t="s">
        <v>25</v>
      </c>
      <c r="E286" s="2" t="s">
        <v>26</v>
      </c>
      <c r="F286" s="2" t="s">
        <v>61</v>
      </c>
      <c r="G286" s="1">
        <v>20376.740000000005</v>
      </c>
      <c r="H286" s="1">
        <v>8869.68</v>
      </c>
      <c r="I286" s="4">
        <v>42</v>
      </c>
      <c r="J286" s="2" t="s">
        <v>69</v>
      </c>
      <c r="K286" s="1">
        <f>Tabelle5[[#This Row],[Menge kg Nges]]/1000</f>
        <v>20.376740000000005</v>
      </c>
      <c r="L286" s="1">
        <f>Tabelle5[[#This Row],[Menge kg P2O5]]/1000</f>
        <v>8.8696800000000007</v>
      </c>
      <c r="M286" s="1">
        <f>Tabelle5[[#This Row],[Menge t Nges]]/Tabelle5[[#This Row],[Anzahl Lieferscheine]]</f>
        <v>0.48516047619047631</v>
      </c>
      <c r="N286" s="1">
        <f>Tabelle5[[#This Row],[Menge t P2O5]]/Tabelle5[[#This Row],[Anzahl Lieferscheine]]</f>
        <v>0.21118285714285717</v>
      </c>
    </row>
    <row r="287" spans="1:14" x14ac:dyDescent="0.2">
      <c r="A287" s="2" t="s">
        <v>27</v>
      </c>
      <c r="B287" s="2" t="s">
        <v>32</v>
      </c>
      <c r="C287" s="2" t="s">
        <v>6</v>
      </c>
      <c r="D287" s="2" t="s">
        <v>7</v>
      </c>
      <c r="E287" s="2" t="s">
        <v>8</v>
      </c>
      <c r="F287" s="2" t="s">
        <v>61</v>
      </c>
      <c r="G287" s="1">
        <v>1381.9</v>
      </c>
      <c r="H287" s="1">
        <v>571.5</v>
      </c>
      <c r="I287" s="4">
        <v>4</v>
      </c>
      <c r="J287" s="2" t="s">
        <v>69</v>
      </c>
      <c r="K287" s="1">
        <f>Tabelle5[[#This Row],[Menge kg Nges]]/1000</f>
        <v>1.3819000000000001</v>
      </c>
      <c r="L287" s="1">
        <f>Tabelle5[[#This Row],[Menge kg P2O5]]/1000</f>
        <v>0.57150000000000001</v>
      </c>
      <c r="M287" s="1">
        <f>Tabelle5[[#This Row],[Menge t Nges]]/Tabelle5[[#This Row],[Anzahl Lieferscheine]]</f>
        <v>0.34547500000000003</v>
      </c>
      <c r="N287" s="1">
        <f>Tabelle5[[#This Row],[Menge t P2O5]]/Tabelle5[[#This Row],[Anzahl Lieferscheine]]</f>
        <v>0.142875</v>
      </c>
    </row>
    <row r="288" spans="1:14" x14ac:dyDescent="0.2">
      <c r="A288" s="2" t="s">
        <v>27</v>
      </c>
      <c r="B288" s="2" t="s">
        <v>32</v>
      </c>
      <c r="C288" s="2" t="s">
        <v>6</v>
      </c>
      <c r="D288" s="2" t="s">
        <v>7</v>
      </c>
      <c r="E288" s="2" t="s">
        <v>10</v>
      </c>
      <c r="F288" s="2" t="s">
        <v>61</v>
      </c>
      <c r="G288" s="1">
        <v>1080.5799999999997</v>
      </c>
      <c r="H288" s="1">
        <v>467.88000000000005</v>
      </c>
      <c r="I288" s="4">
        <v>13</v>
      </c>
      <c r="J288" s="2" t="s">
        <v>69</v>
      </c>
      <c r="K288" s="1">
        <f>Tabelle5[[#This Row],[Menge kg Nges]]/1000</f>
        <v>1.0805799999999997</v>
      </c>
      <c r="L288" s="1">
        <f>Tabelle5[[#This Row],[Menge kg P2O5]]/1000</f>
        <v>0.46788000000000007</v>
      </c>
      <c r="M288" s="1">
        <f>Tabelle5[[#This Row],[Menge t Nges]]/Tabelle5[[#This Row],[Anzahl Lieferscheine]]</f>
        <v>8.3121538461538441E-2</v>
      </c>
      <c r="N288" s="1">
        <f>Tabelle5[[#This Row],[Menge t P2O5]]/Tabelle5[[#This Row],[Anzahl Lieferscheine]]</f>
        <v>3.5990769230769236E-2</v>
      </c>
    </row>
    <row r="289" spans="1:14" x14ac:dyDescent="0.2">
      <c r="A289" s="2" t="s">
        <v>27</v>
      </c>
      <c r="B289" s="2" t="s">
        <v>32</v>
      </c>
      <c r="C289" s="2" t="s">
        <v>6</v>
      </c>
      <c r="D289" s="2" t="s">
        <v>7</v>
      </c>
      <c r="E289" s="2" t="s">
        <v>13</v>
      </c>
      <c r="F289" s="2" t="s">
        <v>61</v>
      </c>
      <c r="G289" s="1">
        <v>290</v>
      </c>
      <c r="H289" s="1">
        <v>150</v>
      </c>
      <c r="I289" s="4">
        <v>1</v>
      </c>
      <c r="J289" s="2" t="s">
        <v>69</v>
      </c>
      <c r="K289" s="1">
        <f>Tabelle5[[#This Row],[Menge kg Nges]]/1000</f>
        <v>0.28999999999999998</v>
      </c>
      <c r="L289" s="1">
        <f>Tabelle5[[#This Row],[Menge kg P2O5]]/1000</f>
        <v>0.15</v>
      </c>
      <c r="M289" s="1">
        <f>Tabelle5[[#This Row],[Menge t Nges]]/Tabelle5[[#This Row],[Anzahl Lieferscheine]]</f>
        <v>0.28999999999999998</v>
      </c>
      <c r="N289" s="1">
        <f>Tabelle5[[#This Row],[Menge t P2O5]]/Tabelle5[[#This Row],[Anzahl Lieferscheine]]</f>
        <v>0.15</v>
      </c>
    </row>
    <row r="290" spans="1:14" x14ac:dyDescent="0.2">
      <c r="A290" s="2" t="s">
        <v>27</v>
      </c>
      <c r="B290" s="2" t="s">
        <v>32</v>
      </c>
      <c r="C290" s="2" t="s">
        <v>6</v>
      </c>
      <c r="D290" s="2" t="s">
        <v>7</v>
      </c>
      <c r="E290" s="2" t="s">
        <v>14</v>
      </c>
      <c r="F290" s="2" t="s">
        <v>61</v>
      </c>
      <c r="G290" s="1">
        <v>145.80000000000001</v>
      </c>
      <c r="H290" s="1">
        <v>93.15</v>
      </c>
      <c r="I290" s="4">
        <v>1</v>
      </c>
      <c r="J290" s="2" t="s">
        <v>69</v>
      </c>
      <c r="K290" s="1">
        <f>Tabelle5[[#This Row],[Menge kg Nges]]/1000</f>
        <v>0.14580000000000001</v>
      </c>
      <c r="L290" s="1">
        <f>Tabelle5[[#This Row],[Menge kg P2O5]]/1000</f>
        <v>9.3150000000000011E-2</v>
      </c>
      <c r="M290" s="1">
        <f>Tabelle5[[#This Row],[Menge t Nges]]/Tabelle5[[#This Row],[Anzahl Lieferscheine]]</f>
        <v>0.14580000000000001</v>
      </c>
      <c r="N290" s="1">
        <f>Tabelle5[[#This Row],[Menge t P2O5]]/Tabelle5[[#This Row],[Anzahl Lieferscheine]]</f>
        <v>9.3150000000000011E-2</v>
      </c>
    </row>
    <row r="291" spans="1:14" x14ac:dyDescent="0.2">
      <c r="A291" s="2" t="s">
        <v>27</v>
      </c>
      <c r="B291" s="2" t="s">
        <v>32</v>
      </c>
      <c r="C291" s="2" t="s">
        <v>6</v>
      </c>
      <c r="D291" s="2" t="s">
        <v>15</v>
      </c>
      <c r="E291" s="2" t="s">
        <v>10</v>
      </c>
      <c r="F291" s="2" t="s">
        <v>61</v>
      </c>
      <c r="G291" s="1">
        <v>2982.9999999999995</v>
      </c>
      <c r="H291" s="1">
        <v>1995</v>
      </c>
      <c r="I291" s="4">
        <v>10</v>
      </c>
      <c r="J291" s="2" t="s">
        <v>69</v>
      </c>
      <c r="K291" s="1">
        <f>Tabelle5[[#This Row],[Menge kg Nges]]/1000</f>
        <v>2.9829999999999997</v>
      </c>
      <c r="L291" s="1">
        <f>Tabelle5[[#This Row],[Menge kg P2O5]]/1000</f>
        <v>1.9950000000000001</v>
      </c>
      <c r="M291" s="1">
        <f>Tabelle5[[#This Row],[Menge t Nges]]/Tabelle5[[#This Row],[Anzahl Lieferscheine]]</f>
        <v>0.29829999999999995</v>
      </c>
      <c r="N291" s="1">
        <f>Tabelle5[[#This Row],[Menge t P2O5]]/Tabelle5[[#This Row],[Anzahl Lieferscheine]]</f>
        <v>0.19950000000000001</v>
      </c>
    </row>
    <row r="292" spans="1:14" x14ac:dyDescent="0.2">
      <c r="A292" s="2" t="s">
        <v>27</v>
      </c>
      <c r="B292" s="2" t="s">
        <v>27</v>
      </c>
      <c r="C292" s="2" t="s">
        <v>6</v>
      </c>
      <c r="D292" s="2" t="s">
        <v>7</v>
      </c>
      <c r="E292" s="2" t="s">
        <v>8</v>
      </c>
      <c r="F292" s="2" t="s">
        <v>61</v>
      </c>
      <c r="G292" s="1">
        <v>303482.58999999991</v>
      </c>
      <c r="H292" s="1">
        <v>141754.39999999997</v>
      </c>
      <c r="I292" s="4">
        <v>774</v>
      </c>
      <c r="J292" s="2" t="s">
        <v>69</v>
      </c>
      <c r="K292" s="1">
        <f>Tabelle5[[#This Row],[Menge kg Nges]]/1000</f>
        <v>303.4825899999999</v>
      </c>
      <c r="L292" s="1">
        <f>Tabelle5[[#This Row],[Menge kg P2O5]]/1000</f>
        <v>141.75439999999998</v>
      </c>
      <c r="M292" s="1">
        <f>Tabelle5[[#This Row],[Menge t Nges]]/Tabelle5[[#This Row],[Anzahl Lieferscheine]]</f>
        <v>0.39209636950904381</v>
      </c>
      <c r="N292" s="1">
        <f>Tabelle5[[#This Row],[Menge t P2O5]]/Tabelle5[[#This Row],[Anzahl Lieferscheine]]</f>
        <v>0.18314521963824287</v>
      </c>
    </row>
    <row r="293" spans="1:14" x14ac:dyDescent="0.2">
      <c r="A293" s="2" t="s">
        <v>27</v>
      </c>
      <c r="B293" s="2" t="s">
        <v>27</v>
      </c>
      <c r="C293" s="2" t="s">
        <v>6</v>
      </c>
      <c r="D293" s="2" t="s">
        <v>7</v>
      </c>
      <c r="E293" s="2" t="s">
        <v>9</v>
      </c>
      <c r="F293" s="2" t="s">
        <v>61</v>
      </c>
      <c r="G293" s="1">
        <v>125389.60999999996</v>
      </c>
      <c r="H293" s="1">
        <v>52170.43</v>
      </c>
      <c r="I293" s="4">
        <v>502</v>
      </c>
      <c r="J293" s="2" t="s">
        <v>69</v>
      </c>
      <c r="K293" s="1">
        <f>Tabelle5[[#This Row],[Menge kg Nges]]/1000</f>
        <v>125.38960999999996</v>
      </c>
      <c r="L293" s="1">
        <f>Tabelle5[[#This Row],[Menge kg P2O5]]/1000</f>
        <v>52.170430000000003</v>
      </c>
      <c r="M293" s="1">
        <f>Tabelle5[[#This Row],[Menge t Nges]]/Tabelle5[[#This Row],[Anzahl Lieferscheine]]</f>
        <v>0.24978009960159356</v>
      </c>
      <c r="N293" s="1">
        <f>Tabelle5[[#This Row],[Menge t P2O5]]/Tabelle5[[#This Row],[Anzahl Lieferscheine]]</f>
        <v>0.10392515936254981</v>
      </c>
    </row>
    <row r="294" spans="1:14" x14ac:dyDescent="0.2">
      <c r="A294" s="2" t="s">
        <v>27</v>
      </c>
      <c r="B294" s="2" t="s">
        <v>27</v>
      </c>
      <c r="C294" s="2" t="s">
        <v>6</v>
      </c>
      <c r="D294" s="2" t="s">
        <v>7</v>
      </c>
      <c r="E294" s="2" t="s">
        <v>10</v>
      </c>
      <c r="F294" s="2" t="s">
        <v>61</v>
      </c>
      <c r="G294" s="1">
        <v>13978.300000000001</v>
      </c>
      <c r="H294" s="1">
        <v>5690.3899999999985</v>
      </c>
      <c r="I294" s="4">
        <v>62</v>
      </c>
      <c r="J294" s="2" t="s">
        <v>69</v>
      </c>
      <c r="K294" s="1">
        <f>Tabelle5[[#This Row],[Menge kg Nges]]/1000</f>
        <v>13.978300000000001</v>
      </c>
      <c r="L294" s="1">
        <f>Tabelle5[[#This Row],[Menge kg P2O5]]/1000</f>
        <v>5.6903899999999989</v>
      </c>
      <c r="M294" s="1">
        <f>Tabelle5[[#This Row],[Menge t Nges]]/Tabelle5[[#This Row],[Anzahl Lieferscheine]]</f>
        <v>0.22545645161290323</v>
      </c>
      <c r="N294" s="1">
        <f>Tabelle5[[#This Row],[Menge t P2O5]]/Tabelle5[[#This Row],[Anzahl Lieferscheine]]</f>
        <v>9.1780483870967725E-2</v>
      </c>
    </row>
    <row r="295" spans="1:14" x14ac:dyDescent="0.2">
      <c r="A295" s="2" t="s">
        <v>27</v>
      </c>
      <c r="B295" s="2" t="s">
        <v>27</v>
      </c>
      <c r="C295" s="2" t="s">
        <v>6</v>
      </c>
      <c r="D295" s="2" t="s">
        <v>7</v>
      </c>
      <c r="E295" s="2" t="s">
        <v>11</v>
      </c>
      <c r="F295" s="2" t="s">
        <v>61</v>
      </c>
      <c r="G295" s="1">
        <v>98973.519999999946</v>
      </c>
      <c r="H295" s="1">
        <v>47424.939999999988</v>
      </c>
      <c r="I295" s="4">
        <v>497</v>
      </c>
      <c r="J295" s="2" t="s">
        <v>69</v>
      </c>
      <c r="K295" s="1">
        <f>Tabelle5[[#This Row],[Menge kg Nges]]/1000</f>
        <v>98.973519999999951</v>
      </c>
      <c r="L295" s="1">
        <f>Tabelle5[[#This Row],[Menge kg P2O5]]/1000</f>
        <v>47.424939999999985</v>
      </c>
      <c r="M295" s="1">
        <f>Tabelle5[[#This Row],[Menge t Nges]]/Tabelle5[[#This Row],[Anzahl Lieferscheine]]</f>
        <v>0.19914189134808843</v>
      </c>
      <c r="N295" s="1">
        <f>Tabelle5[[#This Row],[Menge t P2O5]]/Tabelle5[[#This Row],[Anzahl Lieferscheine]]</f>
        <v>9.54224144869215E-2</v>
      </c>
    </row>
    <row r="296" spans="1:14" x14ac:dyDescent="0.2">
      <c r="A296" s="2" t="s">
        <v>27</v>
      </c>
      <c r="B296" s="2" t="s">
        <v>27</v>
      </c>
      <c r="C296" s="2" t="s">
        <v>6</v>
      </c>
      <c r="D296" s="2" t="s">
        <v>7</v>
      </c>
      <c r="E296" s="2" t="s">
        <v>12</v>
      </c>
      <c r="F296" s="2" t="s">
        <v>61</v>
      </c>
      <c r="G296" s="1">
        <v>159322.47</v>
      </c>
      <c r="H296" s="1">
        <v>73118.579999999987</v>
      </c>
      <c r="I296" s="4">
        <v>551</v>
      </c>
      <c r="J296" s="2" t="s">
        <v>69</v>
      </c>
      <c r="K296" s="1">
        <f>Tabelle5[[#This Row],[Menge kg Nges]]/1000</f>
        <v>159.32247000000001</v>
      </c>
      <c r="L296" s="1">
        <f>Tabelle5[[#This Row],[Menge kg P2O5]]/1000</f>
        <v>73.11857999999998</v>
      </c>
      <c r="M296" s="1">
        <f>Tabelle5[[#This Row],[Menge t Nges]]/Tabelle5[[#This Row],[Anzahl Lieferscheine]]</f>
        <v>0.2891514882032668</v>
      </c>
      <c r="N296" s="1">
        <f>Tabelle5[[#This Row],[Menge t P2O5]]/Tabelle5[[#This Row],[Anzahl Lieferscheine]]</f>
        <v>0.1327015970961887</v>
      </c>
    </row>
    <row r="297" spans="1:14" x14ac:dyDescent="0.2">
      <c r="A297" s="2" t="s">
        <v>27</v>
      </c>
      <c r="B297" s="2" t="s">
        <v>27</v>
      </c>
      <c r="C297" s="2" t="s">
        <v>6</v>
      </c>
      <c r="D297" s="2" t="s">
        <v>7</v>
      </c>
      <c r="E297" s="2" t="s">
        <v>13</v>
      </c>
      <c r="F297" s="2" t="s">
        <v>61</v>
      </c>
      <c r="G297" s="1">
        <v>61917.629999999983</v>
      </c>
      <c r="H297" s="1">
        <v>37558.639999999999</v>
      </c>
      <c r="I297" s="4">
        <v>322</v>
      </c>
      <c r="J297" s="2" t="s">
        <v>69</v>
      </c>
      <c r="K297" s="1">
        <f>Tabelle5[[#This Row],[Menge kg Nges]]/1000</f>
        <v>61.917629999999981</v>
      </c>
      <c r="L297" s="1">
        <f>Tabelle5[[#This Row],[Menge kg P2O5]]/1000</f>
        <v>37.558639999999997</v>
      </c>
      <c r="M297" s="1">
        <f>Tabelle5[[#This Row],[Menge t Nges]]/Tabelle5[[#This Row],[Anzahl Lieferscheine]]</f>
        <v>0.19229077639751546</v>
      </c>
      <c r="N297" s="1">
        <f>Tabelle5[[#This Row],[Menge t P2O5]]/Tabelle5[[#This Row],[Anzahl Lieferscheine]]</f>
        <v>0.11664173913043477</v>
      </c>
    </row>
    <row r="298" spans="1:14" x14ac:dyDescent="0.2">
      <c r="A298" s="2" t="s">
        <v>27</v>
      </c>
      <c r="B298" s="2" t="s">
        <v>27</v>
      </c>
      <c r="C298" s="2" t="s">
        <v>6</v>
      </c>
      <c r="D298" s="2" t="s">
        <v>7</v>
      </c>
      <c r="E298" s="2" t="s">
        <v>14</v>
      </c>
      <c r="F298" s="2" t="s">
        <v>61</v>
      </c>
      <c r="G298" s="1">
        <v>132544.33000000013</v>
      </c>
      <c r="H298" s="1">
        <v>69425.640000000029</v>
      </c>
      <c r="I298" s="4">
        <v>531</v>
      </c>
      <c r="J298" s="2" t="s">
        <v>69</v>
      </c>
      <c r="K298" s="1">
        <f>Tabelle5[[#This Row],[Menge kg Nges]]/1000</f>
        <v>132.54433000000014</v>
      </c>
      <c r="L298" s="1">
        <f>Tabelle5[[#This Row],[Menge kg P2O5]]/1000</f>
        <v>69.42564000000003</v>
      </c>
      <c r="M298" s="1">
        <f>Tabelle5[[#This Row],[Menge t Nges]]/Tabelle5[[#This Row],[Anzahl Lieferscheine]]</f>
        <v>0.24961267419962363</v>
      </c>
      <c r="N298" s="1">
        <f>Tabelle5[[#This Row],[Menge t P2O5]]/Tabelle5[[#This Row],[Anzahl Lieferscheine]]</f>
        <v>0.13074508474576277</v>
      </c>
    </row>
    <row r="299" spans="1:14" x14ac:dyDescent="0.2">
      <c r="A299" s="2" t="s">
        <v>27</v>
      </c>
      <c r="B299" s="2" t="s">
        <v>27</v>
      </c>
      <c r="C299" s="2" t="s">
        <v>6</v>
      </c>
      <c r="D299" s="2" t="s">
        <v>15</v>
      </c>
      <c r="E299" s="2" t="s">
        <v>8</v>
      </c>
      <c r="F299" s="2" t="s">
        <v>61</v>
      </c>
      <c r="G299" s="1">
        <v>2646.57</v>
      </c>
      <c r="H299" s="1">
        <v>1782.7800000000002</v>
      </c>
      <c r="I299" s="4">
        <v>7</v>
      </c>
      <c r="J299" s="2" t="s">
        <v>69</v>
      </c>
      <c r="K299" s="1">
        <f>Tabelle5[[#This Row],[Menge kg Nges]]/1000</f>
        <v>2.6465700000000001</v>
      </c>
      <c r="L299" s="1">
        <f>Tabelle5[[#This Row],[Menge kg P2O5]]/1000</f>
        <v>1.7827800000000003</v>
      </c>
      <c r="M299" s="1">
        <f>Tabelle5[[#This Row],[Menge t Nges]]/Tabelle5[[#This Row],[Anzahl Lieferscheine]]</f>
        <v>0.37808142857142857</v>
      </c>
      <c r="N299" s="1">
        <f>Tabelle5[[#This Row],[Menge t P2O5]]/Tabelle5[[#This Row],[Anzahl Lieferscheine]]</f>
        <v>0.25468285714285716</v>
      </c>
    </row>
    <row r="300" spans="1:14" x14ac:dyDescent="0.2">
      <c r="A300" s="2" t="s">
        <v>27</v>
      </c>
      <c r="B300" s="2" t="s">
        <v>27</v>
      </c>
      <c r="C300" s="2" t="s">
        <v>6</v>
      </c>
      <c r="D300" s="2" t="s">
        <v>15</v>
      </c>
      <c r="E300" s="2" t="s">
        <v>16</v>
      </c>
      <c r="F300" s="2" t="s">
        <v>61</v>
      </c>
      <c r="G300" s="1">
        <v>5183.3</v>
      </c>
      <c r="H300" s="1">
        <v>4750.7499999999991</v>
      </c>
      <c r="I300" s="4">
        <v>34</v>
      </c>
      <c r="J300" s="2" t="s">
        <v>69</v>
      </c>
      <c r="K300" s="1">
        <f>Tabelle5[[#This Row],[Menge kg Nges]]/1000</f>
        <v>5.1833</v>
      </c>
      <c r="L300" s="1">
        <f>Tabelle5[[#This Row],[Menge kg P2O5]]/1000</f>
        <v>4.7507499999999991</v>
      </c>
      <c r="M300" s="1">
        <f>Tabelle5[[#This Row],[Menge t Nges]]/Tabelle5[[#This Row],[Anzahl Lieferscheine]]</f>
        <v>0.15245</v>
      </c>
      <c r="N300" s="1">
        <f>Tabelle5[[#This Row],[Menge t P2O5]]/Tabelle5[[#This Row],[Anzahl Lieferscheine]]</f>
        <v>0.13972794117647055</v>
      </c>
    </row>
    <row r="301" spans="1:14" x14ac:dyDescent="0.2">
      <c r="A301" s="2" t="s">
        <v>27</v>
      </c>
      <c r="B301" s="2" t="s">
        <v>27</v>
      </c>
      <c r="C301" s="2" t="s">
        <v>6</v>
      </c>
      <c r="D301" s="2" t="s">
        <v>15</v>
      </c>
      <c r="E301" s="2" t="s">
        <v>17</v>
      </c>
      <c r="F301" s="2" t="s">
        <v>61</v>
      </c>
      <c r="G301" s="1">
        <v>6269.46</v>
      </c>
      <c r="H301" s="1">
        <v>4030.86</v>
      </c>
      <c r="I301" s="4">
        <v>17</v>
      </c>
      <c r="J301" s="2" t="s">
        <v>69</v>
      </c>
      <c r="K301" s="1">
        <f>Tabelle5[[#This Row],[Menge kg Nges]]/1000</f>
        <v>6.2694600000000005</v>
      </c>
      <c r="L301" s="1">
        <f>Tabelle5[[#This Row],[Menge kg P2O5]]/1000</f>
        <v>4.0308600000000006</v>
      </c>
      <c r="M301" s="1">
        <f>Tabelle5[[#This Row],[Menge t Nges]]/Tabelle5[[#This Row],[Anzahl Lieferscheine]]</f>
        <v>0.36879176470588237</v>
      </c>
      <c r="N301" s="1">
        <f>Tabelle5[[#This Row],[Menge t P2O5]]/Tabelle5[[#This Row],[Anzahl Lieferscheine]]</f>
        <v>0.2371094117647059</v>
      </c>
    </row>
    <row r="302" spans="1:14" x14ac:dyDescent="0.2">
      <c r="A302" s="2" t="s">
        <v>27</v>
      </c>
      <c r="B302" s="2" t="s">
        <v>27</v>
      </c>
      <c r="C302" s="2" t="s">
        <v>6</v>
      </c>
      <c r="D302" s="2" t="s">
        <v>15</v>
      </c>
      <c r="E302" s="2" t="s">
        <v>35</v>
      </c>
      <c r="F302" s="2" t="s">
        <v>61</v>
      </c>
      <c r="G302" s="1">
        <v>55.8</v>
      </c>
      <c r="H302" s="1">
        <v>43.2</v>
      </c>
      <c r="I302" s="4">
        <v>1</v>
      </c>
      <c r="J302" s="2" t="s">
        <v>69</v>
      </c>
      <c r="K302" s="1">
        <f>Tabelle5[[#This Row],[Menge kg Nges]]/1000</f>
        <v>5.5799999999999995E-2</v>
      </c>
      <c r="L302" s="1">
        <f>Tabelle5[[#This Row],[Menge kg P2O5]]/1000</f>
        <v>4.3200000000000002E-2</v>
      </c>
      <c r="M302" s="1">
        <f>Tabelle5[[#This Row],[Menge t Nges]]/Tabelle5[[#This Row],[Anzahl Lieferscheine]]</f>
        <v>5.5799999999999995E-2</v>
      </c>
      <c r="N302" s="1">
        <f>Tabelle5[[#This Row],[Menge t P2O5]]/Tabelle5[[#This Row],[Anzahl Lieferscheine]]</f>
        <v>4.3200000000000002E-2</v>
      </c>
    </row>
    <row r="303" spans="1:14" x14ac:dyDescent="0.2">
      <c r="A303" s="2" t="s">
        <v>27</v>
      </c>
      <c r="B303" s="2" t="s">
        <v>27</v>
      </c>
      <c r="C303" s="2" t="s">
        <v>6</v>
      </c>
      <c r="D303" s="2" t="s">
        <v>15</v>
      </c>
      <c r="E303" s="2" t="s">
        <v>18</v>
      </c>
      <c r="F303" s="2" t="s">
        <v>61</v>
      </c>
      <c r="G303" s="1">
        <v>43743.26999999999</v>
      </c>
      <c r="H303" s="1">
        <v>34839.479999999996</v>
      </c>
      <c r="I303" s="4">
        <v>99</v>
      </c>
      <c r="J303" s="2" t="s">
        <v>69</v>
      </c>
      <c r="K303" s="1">
        <f>Tabelle5[[#This Row],[Menge kg Nges]]/1000</f>
        <v>43.743269999999988</v>
      </c>
      <c r="L303" s="1">
        <f>Tabelle5[[#This Row],[Menge kg P2O5]]/1000</f>
        <v>34.839479999999995</v>
      </c>
      <c r="M303" s="1">
        <f>Tabelle5[[#This Row],[Menge t Nges]]/Tabelle5[[#This Row],[Anzahl Lieferscheine]]</f>
        <v>0.44185121212121198</v>
      </c>
      <c r="N303" s="1">
        <f>Tabelle5[[#This Row],[Menge t P2O5]]/Tabelle5[[#This Row],[Anzahl Lieferscheine]]</f>
        <v>0.35191393939393933</v>
      </c>
    </row>
    <row r="304" spans="1:14" x14ac:dyDescent="0.2">
      <c r="A304" s="2" t="s">
        <v>27</v>
      </c>
      <c r="B304" s="2" t="s">
        <v>27</v>
      </c>
      <c r="C304" s="2" t="s">
        <v>6</v>
      </c>
      <c r="D304" s="2" t="s">
        <v>15</v>
      </c>
      <c r="E304" s="2" t="s">
        <v>19</v>
      </c>
      <c r="F304" s="2" t="s">
        <v>61</v>
      </c>
      <c r="G304" s="1">
        <v>6092.82</v>
      </c>
      <c r="H304" s="1">
        <v>6753.2699999999995</v>
      </c>
      <c r="I304" s="4">
        <v>14</v>
      </c>
      <c r="J304" s="2" t="s">
        <v>69</v>
      </c>
      <c r="K304" s="1">
        <f>Tabelle5[[#This Row],[Menge kg Nges]]/1000</f>
        <v>6.0928199999999997</v>
      </c>
      <c r="L304" s="1">
        <f>Tabelle5[[#This Row],[Menge kg P2O5]]/1000</f>
        <v>6.7532699999999997</v>
      </c>
      <c r="M304" s="1">
        <f>Tabelle5[[#This Row],[Menge t Nges]]/Tabelle5[[#This Row],[Anzahl Lieferscheine]]</f>
        <v>0.43520142857142857</v>
      </c>
      <c r="N304" s="1">
        <f>Tabelle5[[#This Row],[Menge t P2O5]]/Tabelle5[[#This Row],[Anzahl Lieferscheine]]</f>
        <v>0.48237642857142854</v>
      </c>
    </row>
    <row r="305" spans="1:14" x14ac:dyDescent="0.2">
      <c r="A305" s="2" t="s">
        <v>27</v>
      </c>
      <c r="B305" s="2" t="s">
        <v>27</v>
      </c>
      <c r="C305" s="2" t="s">
        <v>6</v>
      </c>
      <c r="D305" s="2" t="s">
        <v>15</v>
      </c>
      <c r="E305" s="2" t="s">
        <v>20</v>
      </c>
      <c r="F305" s="2" t="s">
        <v>61</v>
      </c>
      <c r="G305" s="1">
        <v>21514.560000000019</v>
      </c>
      <c r="H305" s="1">
        <v>12849.2</v>
      </c>
      <c r="I305" s="4">
        <v>167</v>
      </c>
      <c r="J305" s="2" t="s">
        <v>69</v>
      </c>
      <c r="K305" s="1">
        <f>Tabelle5[[#This Row],[Menge kg Nges]]/1000</f>
        <v>21.514560000000021</v>
      </c>
      <c r="L305" s="1">
        <f>Tabelle5[[#This Row],[Menge kg P2O5]]/1000</f>
        <v>12.849200000000002</v>
      </c>
      <c r="M305" s="1">
        <f>Tabelle5[[#This Row],[Menge t Nges]]/Tabelle5[[#This Row],[Anzahl Lieferscheine]]</f>
        <v>0.12882970059880253</v>
      </c>
      <c r="N305" s="1">
        <f>Tabelle5[[#This Row],[Menge t P2O5]]/Tabelle5[[#This Row],[Anzahl Lieferscheine]]</f>
        <v>7.6941317365269477E-2</v>
      </c>
    </row>
    <row r="306" spans="1:14" x14ac:dyDescent="0.2">
      <c r="A306" s="2" t="s">
        <v>27</v>
      </c>
      <c r="B306" s="2" t="s">
        <v>27</v>
      </c>
      <c r="C306" s="2" t="s">
        <v>6</v>
      </c>
      <c r="D306" s="2" t="s">
        <v>15</v>
      </c>
      <c r="E306" s="2" t="s">
        <v>21</v>
      </c>
      <c r="F306" s="2" t="s">
        <v>61</v>
      </c>
      <c r="G306" s="1">
        <v>47243.849999999984</v>
      </c>
      <c r="H306" s="1">
        <v>26798.040000000008</v>
      </c>
      <c r="I306" s="4">
        <v>160</v>
      </c>
      <c r="J306" s="2" t="s">
        <v>69</v>
      </c>
      <c r="K306" s="1">
        <f>Tabelle5[[#This Row],[Menge kg Nges]]/1000</f>
        <v>47.243849999999981</v>
      </c>
      <c r="L306" s="1">
        <f>Tabelle5[[#This Row],[Menge kg P2O5]]/1000</f>
        <v>26.798040000000007</v>
      </c>
      <c r="M306" s="1">
        <f>Tabelle5[[#This Row],[Menge t Nges]]/Tabelle5[[#This Row],[Anzahl Lieferscheine]]</f>
        <v>0.29527406249999988</v>
      </c>
      <c r="N306" s="1">
        <f>Tabelle5[[#This Row],[Menge t P2O5]]/Tabelle5[[#This Row],[Anzahl Lieferscheine]]</f>
        <v>0.16748775000000005</v>
      </c>
    </row>
    <row r="307" spans="1:14" x14ac:dyDescent="0.2">
      <c r="A307" s="2" t="s">
        <v>27</v>
      </c>
      <c r="B307" s="2" t="s">
        <v>27</v>
      </c>
      <c r="C307" s="2" t="s">
        <v>6</v>
      </c>
      <c r="D307" s="2" t="s">
        <v>15</v>
      </c>
      <c r="E307" s="2" t="s">
        <v>9</v>
      </c>
      <c r="F307" s="2" t="s">
        <v>61</v>
      </c>
      <c r="G307" s="1">
        <v>26903.820000000007</v>
      </c>
      <c r="H307" s="1">
        <v>14418.920000000002</v>
      </c>
      <c r="I307" s="4">
        <v>127</v>
      </c>
      <c r="J307" s="2" t="s">
        <v>69</v>
      </c>
      <c r="K307" s="1">
        <f>Tabelle5[[#This Row],[Menge kg Nges]]/1000</f>
        <v>26.903820000000007</v>
      </c>
      <c r="L307" s="1">
        <f>Tabelle5[[#This Row],[Menge kg P2O5]]/1000</f>
        <v>14.418920000000002</v>
      </c>
      <c r="M307" s="1">
        <f>Tabelle5[[#This Row],[Menge t Nges]]/Tabelle5[[#This Row],[Anzahl Lieferscheine]]</f>
        <v>0.21184110236220477</v>
      </c>
      <c r="N307" s="1">
        <f>Tabelle5[[#This Row],[Menge t P2O5]]/Tabelle5[[#This Row],[Anzahl Lieferscheine]]</f>
        <v>0.11353480314960632</v>
      </c>
    </row>
    <row r="308" spans="1:14" x14ac:dyDescent="0.2">
      <c r="A308" s="2" t="s">
        <v>27</v>
      </c>
      <c r="B308" s="2" t="s">
        <v>27</v>
      </c>
      <c r="C308" s="2" t="s">
        <v>6</v>
      </c>
      <c r="D308" s="2" t="s">
        <v>15</v>
      </c>
      <c r="E308" s="2" t="s">
        <v>10</v>
      </c>
      <c r="F308" s="2" t="s">
        <v>61</v>
      </c>
      <c r="G308" s="1">
        <v>9692.06</v>
      </c>
      <c r="H308" s="1">
        <v>4175.43</v>
      </c>
      <c r="I308" s="4">
        <v>34</v>
      </c>
      <c r="J308" s="2" t="s">
        <v>69</v>
      </c>
      <c r="K308" s="1">
        <f>Tabelle5[[#This Row],[Menge kg Nges]]/1000</f>
        <v>9.6920599999999997</v>
      </c>
      <c r="L308" s="1">
        <f>Tabelle5[[#This Row],[Menge kg P2O5]]/1000</f>
        <v>4.1754300000000004</v>
      </c>
      <c r="M308" s="1">
        <f>Tabelle5[[#This Row],[Menge t Nges]]/Tabelle5[[#This Row],[Anzahl Lieferscheine]]</f>
        <v>0.28506058823529412</v>
      </c>
      <c r="N308" s="1">
        <f>Tabelle5[[#This Row],[Menge t P2O5]]/Tabelle5[[#This Row],[Anzahl Lieferscheine]]</f>
        <v>0.12280676470588237</v>
      </c>
    </row>
    <row r="309" spans="1:14" x14ac:dyDescent="0.2">
      <c r="A309" s="2" t="s">
        <v>27</v>
      </c>
      <c r="B309" s="2" t="s">
        <v>27</v>
      </c>
      <c r="C309" s="2" t="s">
        <v>6</v>
      </c>
      <c r="D309" s="2" t="s">
        <v>15</v>
      </c>
      <c r="E309" s="2" t="s">
        <v>23</v>
      </c>
      <c r="F309" s="2" t="s">
        <v>61</v>
      </c>
      <c r="G309" s="1">
        <v>1233</v>
      </c>
      <c r="H309" s="1">
        <v>548.94000000000005</v>
      </c>
      <c r="I309" s="4">
        <v>8</v>
      </c>
      <c r="J309" s="2" t="s">
        <v>69</v>
      </c>
      <c r="K309" s="1">
        <f>Tabelle5[[#This Row],[Menge kg Nges]]/1000</f>
        <v>1.2330000000000001</v>
      </c>
      <c r="L309" s="1">
        <f>Tabelle5[[#This Row],[Menge kg P2O5]]/1000</f>
        <v>0.54894000000000009</v>
      </c>
      <c r="M309" s="1">
        <f>Tabelle5[[#This Row],[Menge t Nges]]/Tabelle5[[#This Row],[Anzahl Lieferscheine]]</f>
        <v>0.15412500000000001</v>
      </c>
      <c r="N309" s="1">
        <f>Tabelle5[[#This Row],[Menge t P2O5]]/Tabelle5[[#This Row],[Anzahl Lieferscheine]]</f>
        <v>6.8617500000000012E-2</v>
      </c>
    </row>
    <row r="310" spans="1:14" x14ac:dyDescent="0.2">
      <c r="A310" s="2" t="s">
        <v>27</v>
      </c>
      <c r="B310" s="2" t="s">
        <v>27</v>
      </c>
      <c r="C310" s="2" t="s">
        <v>6</v>
      </c>
      <c r="D310" s="2" t="s">
        <v>15</v>
      </c>
      <c r="E310" s="2" t="s">
        <v>12</v>
      </c>
      <c r="F310" s="2" t="s">
        <v>61</v>
      </c>
      <c r="G310" s="1">
        <v>3417.96</v>
      </c>
      <c r="H310" s="1">
        <v>3067.4</v>
      </c>
      <c r="I310" s="4">
        <v>8</v>
      </c>
      <c r="J310" s="2" t="s">
        <v>69</v>
      </c>
      <c r="K310" s="1">
        <f>Tabelle5[[#This Row],[Menge kg Nges]]/1000</f>
        <v>3.4179599999999999</v>
      </c>
      <c r="L310" s="1">
        <f>Tabelle5[[#This Row],[Menge kg P2O5]]/1000</f>
        <v>3.0674000000000001</v>
      </c>
      <c r="M310" s="1">
        <f>Tabelle5[[#This Row],[Menge t Nges]]/Tabelle5[[#This Row],[Anzahl Lieferscheine]]</f>
        <v>0.42724499999999999</v>
      </c>
      <c r="N310" s="1">
        <f>Tabelle5[[#This Row],[Menge t P2O5]]/Tabelle5[[#This Row],[Anzahl Lieferscheine]]</f>
        <v>0.38342500000000002</v>
      </c>
    </row>
    <row r="311" spans="1:14" x14ac:dyDescent="0.2">
      <c r="A311" s="2" t="s">
        <v>27</v>
      </c>
      <c r="B311" s="2" t="s">
        <v>27</v>
      </c>
      <c r="C311" s="2" t="s">
        <v>6</v>
      </c>
      <c r="D311" s="2" t="s">
        <v>15</v>
      </c>
      <c r="E311" s="2" t="s">
        <v>13</v>
      </c>
      <c r="F311" s="2" t="s">
        <v>61</v>
      </c>
      <c r="G311" s="1">
        <v>398.58</v>
      </c>
      <c r="H311" s="1">
        <v>357.7</v>
      </c>
      <c r="I311" s="4">
        <v>4</v>
      </c>
      <c r="J311" s="2" t="s">
        <v>69</v>
      </c>
      <c r="K311" s="1">
        <f>Tabelle5[[#This Row],[Menge kg Nges]]/1000</f>
        <v>0.39857999999999999</v>
      </c>
      <c r="L311" s="1">
        <f>Tabelle5[[#This Row],[Menge kg P2O5]]/1000</f>
        <v>0.35769999999999996</v>
      </c>
      <c r="M311" s="1">
        <f>Tabelle5[[#This Row],[Menge t Nges]]/Tabelle5[[#This Row],[Anzahl Lieferscheine]]</f>
        <v>9.9644999999999997E-2</v>
      </c>
      <c r="N311" s="1">
        <f>Tabelle5[[#This Row],[Menge t P2O5]]/Tabelle5[[#This Row],[Anzahl Lieferscheine]]</f>
        <v>8.9424999999999991E-2</v>
      </c>
    </row>
    <row r="312" spans="1:14" x14ac:dyDescent="0.2">
      <c r="A312" s="2" t="s">
        <v>27</v>
      </c>
      <c r="B312" s="2" t="s">
        <v>27</v>
      </c>
      <c r="C312" s="2" t="s">
        <v>6</v>
      </c>
      <c r="D312" s="2" t="s">
        <v>15</v>
      </c>
      <c r="E312" s="2" t="s">
        <v>31</v>
      </c>
      <c r="F312" s="2" t="s">
        <v>61</v>
      </c>
      <c r="G312" s="1">
        <v>109.3</v>
      </c>
      <c r="H312" s="1">
        <v>47.15</v>
      </c>
      <c r="I312" s="4">
        <v>4</v>
      </c>
      <c r="J312" s="2" t="s">
        <v>69</v>
      </c>
      <c r="K312" s="1">
        <f>Tabelle5[[#This Row],[Menge kg Nges]]/1000</f>
        <v>0.10929999999999999</v>
      </c>
      <c r="L312" s="1">
        <f>Tabelle5[[#This Row],[Menge kg P2O5]]/1000</f>
        <v>4.7149999999999997E-2</v>
      </c>
      <c r="M312" s="1">
        <f>Tabelle5[[#This Row],[Menge t Nges]]/Tabelle5[[#This Row],[Anzahl Lieferscheine]]</f>
        <v>2.7324999999999999E-2</v>
      </c>
      <c r="N312" s="1">
        <f>Tabelle5[[#This Row],[Menge t P2O5]]/Tabelle5[[#This Row],[Anzahl Lieferscheine]]</f>
        <v>1.1787499999999999E-2</v>
      </c>
    </row>
    <row r="313" spans="1:14" x14ac:dyDescent="0.2">
      <c r="A313" s="2" t="s">
        <v>27</v>
      </c>
      <c r="B313" s="2" t="s">
        <v>27</v>
      </c>
      <c r="C313" s="2" t="s">
        <v>25</v>
      </c>
      <c r="D313" s="2" t="s">
        <v>25</v>
      </c>
      <c r="E313" s="2" t="s">
        <v>26</v>
      </c>
      <c r="F313" s="2" t="s">
        <v>61</v>
      </c>
      <c r="G313" s="1">
        <v>345135.06000000058</v>
      </c>
      <c r="H313" s="1">
        <v>170768.88000000003</v>
      </c>
      <c r="I313" s="4">
        <v>775</v>
      </c>
      <c r="J313" s="2" t="s">
        <v>69</v>
      </c>
      <c r="K313" s="1">
        <f>Tabelle5[[#This Row],[Menge kg Nges]]/1000</f>
        <v>345.13506000000058</v>
      </c>
      <c r="L313" s="1">
        <f>Tabelle5[[#This Row],[Menge kg P2O5]]/1000</f>
        <v>170.76888000000002</v>
      </c>
      <c r="M313" s="1">
        <f>Tabelle5[[#This Row],[Menge t Nges]]/Tabelle5[[#This Row],[Anzahl Lieferscheine]]</f>
        <v>0.44533556129032331</v>
      </c>
      <c r="N313" s="1">
        <f>Tabelle5[[#This Row],[Menge t P2O5]]/Tabelle5[[#This Row],[Anzahl Lieferscheine]]</f>
        <v>0.2203469419354839</v>
      </c>
    </row>
    <row r="314" spans="1:14" x14ac:dyDescent="0.2">
      <c r="A314" s="2" t="s">
        <v>27</v>
      </c>
      <c r="B314" s="2" t="s">
        <v>27</v>
      </c>
      <c r="C314" s="2" t="s">
        <v>63</v>
      </c>
      <c r="D314" s="2" t="s">
        <v>63</v>
      </c>
      <c r="E314" s="2" t="s">
        <v>63</v>
      </c>
      <c r="F314" s="2" t="s">
        <v>61</v>
      </c>
      <c r="G314" s="1">
        <v>787.5</v>
      </c>
      <c r="H314" s="1">
        <v>637.5</v>
      </c>
      <c r="I314" s="4">
        <v>1</v>
      </c>
      <c r="J314" s="2" t="s">
        <v>69</v>
      </c>
      <c r="K314" s="1">
        <f>Tabelle5[[#This Row],[Menge kg Nges]]/1000</f>
        <v>0.78749999999999998</v>
      </c>
      <c r="L314" s="1">
        <f>Tabelle5[[#This Row],[Menge kg P2O5]]/1000</f>
        <v>0.63749999999999996</v>
      </c>
      <c r="M314" s="1">
        <f>Tabelle5[[#This Row],[Menge t Nges]]/Tabelle5[[#This Row],[Anzahl Lieferscheine]]</f>
        <v>0.78749999999999998</v>
      </c>
      <c r="N314" s="1">
        <f>Tabelle5[[#This Row],[Menge t P2O5]]/Tabelle5[[#This Row],[Anzahl Lieferscheine]]</f>
        <v>0.63749999999999996</v>
      </c>
    </row>
    <row r="315" spans="1:14" x14ac:dyDescent="0.2">
      <c r="A315" s="2" t="s">
        <v>27</v>
      </c>
      <c r="B315" s="2" t="s">
        <v>44</v>
      </c>
      <c r="C315" s="2" t="s">
        <v>6</v>
      </c>
      <c r="D315" s="2" t="s">
        <v>15</v>
      </c>
      <c r="E315" s="2" t="s">
        <v>10</v>
      </c>
      <c r="F315" s="2" t="s">
        <v>61</v>
      </c>
      <c r="G315" s="1">
        <v>189</v>
      </c>
      <c r="H315" s="1">
        <v>126</v>
      </c>
      <c r="I315" s="4">
        <v>2</v>
      </c>
      <c r="J315" s="2" t="s">
        <v>69</v>
      </c>
      <c r="K315" s="1">
        <f>Tabelle5[[#This Row],[Menge kg Nges]]/1000</f>
        <v>0.189</v>
      </c>
      <c r="L315" s="1">
        <f>Tabelle5[[#This Row],[Menge kg P2O5]]/1000</f>
        <v>0.126</v>
      </c>
      <c r="M315" s="1">
        <f>Tabelle5[[#This Row],[Menge t Nges]]/Tabelle5[[#This Row],[Anzahl Lieferscheine]]</f>
        <v>9.4500000000000001E-2</v>
      </c>
      <c r="N315" s="1">
        <f>Tabelle5[[#This Row],[Menge t P2O5]]/Tabelle5[[#This Row],[Anzahl Lieferscheine]]</f>
        <v>6.3E-2</v>
      </c>
    </row>
    <row r="316" spans="1:14" x14ac:dyDescent="0.2">
      <c r="A316" s="2" t="s">
        <v>27</v>
      </c>
      <c r="B316" s="2" t="s">
        <v>46</v>
      </c>
      <c r="C316" s="2" t="s">
        <v>6</v>
      </c>
      <c r="D316" s="2" t="s">
        <v>7</v>
      </c>
      <c r="E316" s="2" t="s">
        <v>9</v>
      </c>
      <c r="F316" s="2" t="s">
        <v>61</v>
      </c>
      <c r="G316" s="1">
        <v>319</v>
      </c>
      <c r="H316" s="1">
        <v>130.5</v>
      </c>
      <c r="I316" s="4">
        <v>2</v>
      </c>
      <c r="J316" s="2" t="s">
        <v>69</v>
      </c>
      <c r="K316" s="1">
        <f>Tabelle5[[#This Row],[Menge kg Nges]]/1000</f>
        <v>0.31900000000000001</v>
      </c>
      <c r="L316" s="1">
        <f>Tabelle5[[#This Row],[Menge kg P2O5]]/1000</f>
        <v>0.1305</v>
      </c>
      <c r="M316" s="1">
        <f>Tabelle5[[#This Row],[Menge t Nges]]/Tabelle5[[#This Row],[Anzahl Lieferscheine]]</f>
        <v>0.1595</v>
      </c>
      <c r="N316" s="1">
        <f>Tabelle5[[#This Row],[Menge t P2O5]]/Tabelle5[[#This Row],[Anzahl Lieferscheine]]</f>
        <v>6.5250000000000002E-2</v>
      </c>
    </row>
    <row r="317" spans="1:14" x14ac:dyDescent="0.2">
      <c r="A317" s="2" t="s">
        <v>27</v>
      </c>
      <c r="B317" s="2" t="s">
        <v>46</v>
      </c>
      <c r="C317" s="2" t="s">
        <v>6</v>
      </c>
      <c r="D317" s="2" t="s">
        <v>7</v>
      </c>
      <c r="E317" s="2" t="s">
        <v>14</v>
      </c>
      <c r="F317" s="2" t="s">
        <v>61</v>
      </c>
      <c r="G317" s="1">
        <v>360</v>
      </c>
      <c r="H317" s="1">
        <v>230</v>
      </c>
      <c r="I317" s="4">
        <v>1</v>
      </c>
      <c r="J317" s="2" t="s">
        <v>69</v>
      </c>
      <c r="K317" s="1">
        <f>Tabelle5[[#This Row],[Menge kg Nges]]/1000</f>
        <v>0.36</v>
      </c>
      <c r="L317" s="1">
        <f>Tabelle5[[#This Row],[Menge kg P2O5]]/1000</f>
        <v>0.23</v>
      </c>
      <c r="M317" s="1">
        <f>Tabelle5[[#This Row],[Menge t Nges]]/Tabelle5[[#This Row],[Anzahl Lieferscheine]]</f>
        <v>0.36</v>
      </c>
      <c r="N317" s="1">
        <f>Tabelle5[[#This Row],[Menge t P2O5]]/Tabelle5[[#This Row],[Anzahl Lieferscheine]]</f>
        <v>0.23</v>
      </c>
    </row>
    <row r="318" spans="1:14" x14ac:dyDescent="0.2">
      <c r="A318" s="2" t="s">
        <v>27</v>
      </c>
      <c r="B318" s="2" t="s">
        <v>46</v>
      </c>
      <c r="C318" s="2" t="s">
        <v>6</v>
      </c>
      <c r="D318" s="2" t="s">
        <v>15</v>
      </c>
      <c r="E318" s="2" t="s">
        <v>18</v>
      </c>
      <c r="F318" s="2" t="s">
        <v>61</v>
      </c>
      <c r="G318" s="1">
        <v>143.30000000000001</v>
      </c>
      <c r="H318" s="1">
        <v>110.9</v>
      </c>
      <c r="I318" s="4">
        <v>1</v>
      </c>
      <c r="J318" s="2" t="s">
        <v>69</v>
      </c>
      <c r="K318" s="1">
        <f>Tabelle5[[#This Row],[Menge kg Nges]]/1000</f>
        <v>0.14330000000000001</v>
      </c>
      <c r="L318" s="1">
        <f>Tabelle5[[#This Row],[Menge kg P2O5]]/1000</f>
        <v>0.11090000000000001</v>
      </c>
      <c r="M318" s="1">
        <f>Tabelle5[[#This Row],[Menge t Nges]]/Tabelle5[[#This Row],[Anzahl Lieferscheine]]</f>
        <v>0.14330000000000001</v>
      </c>
      <c r="N318" s="1">
        <f>Tabelle5[[#This Row],[Menge t P2O5]]/Tabelle5[[#This Row],[Anzahl Lieferscheine]]</f>
        <v>0.11090000000000001</v>
      </c>
    </row>
    <row r="319" spans="1:14" x14ac:dyDescent="0.2">
      <c r="A319" s="2" t="s">
        <v>27</v>
      </c>
      <c r="B319" s="2" t="s">
        <v>46</v>
      </c>
      <c r="C319" s="2" t="s">
        <v>6</v>
      </c>
      <c r="D319" s="2" t="s">
        <v>15</v>
      </c>
      <c r="E319" s="2" t="s">
        <v>21</v>
      </c>
      <c r="F319" s="2" t="s">
        <v>61</v>
      </c>
      <c r="G319" s="1">
        <v>918</v>
      </c>
      <c r="H319" s="1">
        <v>540</v>
      </c>
      <c r="I319" s="4">
        <v>2</v>
      </c>
      <c r="J319" s="2" t="s">
        <v>69</v>
      </c>
      <c r="K319" s="1">
        <f>Tabelle5[[#This Row],[Menge kg Nges]]/1000</f>
        <v>0.91800000000000004</v>
      </c>
      <c r="L319" s="1">
        <f>Tabelle5[[#This Row],[Menge kg P2O5]]/1000</f>
        <v>0.54</v>
      </c>
      <c r="M319" s="1">
        <f>Tabelle5[[#This Row],[Menge t Nges]]/Tabelle5[[#This Row],[Anzahl Lieferscheine]]</f>
        <v>0.45900000000000002</v>
      </c>
      <c r="N319" s="1">
        <f>Tabelle5[[#This Row],[Menge t P2O5]]/Tabelle5[[#This Row],[Anzahl Lieferscheine]]</f>
        <v>0.27</v>
      </c>
    </row>
    <row r="320" spans="1:14" x14ac:dyDescent="0.2">
      <c r="A320" s="2" t="s">
        <v>27</v>
      </c>
      <c r="B320" s="2" t="s">
        <v>46</v>
      </c>
      <c r="C320" s="2" t="s">
        <v>6</v>
      </c>
      <c r="D320" s="2" t="s">
        <v>15</v>
      </c>
      <c r="E320" s="2" t="s">
        <v>9</v>
      </c>
      <c r="F320" s="2" t="s">
        <v>61</v>
      </c>
      <c r="G320" s="1">
        <v>1060</v>
      </c>
      <c r="H320" s="1">
        <v>440</v>
      </c>
      <c r="I320" s="4">
        <v>1</v>
      </c>
      <c r="J320" s="2" t="s">
        <v>69</v>
      </c>
      <c r="K320" s="1">
        <f>Tabelle5[[#This Row],[Menge kg Nges]]/1000</f>
        <v>1.06</v>
      </c>
      <c r="L320" s="1">
        <f>Tabelle5[[#This Row],[Menge kg P2O5]]/1000</f>
        <v>0.44</v>
      </c>
      <c r="M320" s="1">
        <f>Tabelle5[[#This Row],[Menge t Nges]]/Tabelle5[[#This Row],[Anzahl Lieferscheine]]</f>
        <v>1.06</v>
      </c>
      <c r="N320" s="1">
        <f>Tabelle5[[#This Row],[Menge t P2O5]]/Tabelle5[[#This Row],[Anzahl Lieferscheine]]</f>
        <v>0.44</v>
      </c>
    </row>
    <row r="321" spans="1:14" x14ac:dyDescent="0.2">
      <c r="A321" s="2" t="s">
        <v>27</v>
      </c>
      <c r="B321" s="2" t="s">
        <v>46</v>
      </c>
      <c r="C321" s="2" t="s">
        <v>25</v>
      </c>
      <c r="D321" s="2" t="s">
        <v>25</v>
      </c>
      <c r="E321" s="2" t="s">
        <v>26</v>
      </c>
      <c r="F321" s="2" t="s">
        <v>61</v>
      </c>
      <c r="G321" s="1">
        <v>1445</v>
      </c>
      <c r="H321" s="1">
        <v>472.5</v>
      </c>
      <c r="I321" s="4">
        <v>2</v>
      </c>
      <c r="J321" s="2" t="s">
        <v>69</v>
      </c>
      <c r="K321" s="1">
        <f>Tabelle5[[#This Row],[Menge kg Nges]]/1000</f>
        <v>1.4450000000000001</v>
      </c>
      <c r="L321" s="1">
        <f>Tabelle5[[#This Row],[Menge kg P2O5]]/1000</f>
        <v>0.47249999999999998</v>
      </c>
      <c r="M321" s="1">
        <f>Tabelle5[[#This Row],[Menge t Nges]]/Tabelle5[[#This Row],[Anzahl Lieferscheine]]</f>
        <v>0.72250000000000003</v>
      </c>
      <c r="N321" s="1">
        <f>Tabelle5[[#This Row],[Menge t P2O5]]/Tabelle5[[#This Row],[Anzahl Lieferscheine]]</f>
        <v>0.23624999999999999</v>
      </c>
    </row>
    <row r="322" spans="1:14" x14ac:dyDescent="0.2">
      <c r="A322" s="2" t="s">
        <v>27</v>
      </c>
      <c r="B322" s="2" t="s">
        <v>34</v>
      </c>
      <c r="C322" s="2" t="s">
        <v>6</v>
      </c>
      <c r="D322" s="2" t="s">
        <v>7</v>
      </c>
      <c r="E322" s="2" t="s">
        <v>8</v>
      </c>
      <c r="F322" s="2" t="s">
        <v>61</v>
      </c>
      <c r="G322" s="1">
        <v>3097.3300000000004</v>
      </c>
      <c r="H322" s="1">
        <v>1667.0200000000007</v>
      </c>
      <c r="I322" s="4">
        <v>22</v>
      </c>
      <c r="J322" s="2" t="s">
        <v>69</v>
      </c>
      <c r="K322" s="1">
        <f>Tabelle5[[#This Row],[Menge kg Nges]]/1000</f>
        <v>3.0973300000000004</v>
      </c>
      <c r="L322" s="1">
        <f>Tabelle5[[#This Row],[Menge kg P2O5]]/1000</f>
        <v>1.6670200000000006</v>
      </c>
      <c r="M322" s="1">
        <f>Tabelle5[[#This Row],[Menge t Nges]]/Tabelle5[[#This Row],[Anzahl Lieferscheine]]</f>
        <v>0.14078772727272729</v>
      </c>
      <c r="N322" s="1">
        <f>Tabelle5[[#This Row],[Menge t P2O5]]/Tabelle5[[#This Row],[Anzahl Lieferscheine]]</f>
        <v>7.577363636363639E-2</v>
      </c>
    </row>
    <row r="323" spans="1:14" x14ac:dyDescent="0.2">
      <c r="A323" s="2" t="s">
        <v>27</v>
      </c>
      <c r="B323" s="2" t="s">
        <v>34</v>
      </c>
      <c r="C323" s="2" t="s">
        <v>6</v>
      </c>
      <c r="D323" s="2" t="s">
        <v>7</v>
      </c>
      <c r="E323" s="2" t="s">
        <v>12</v>
      </c>
      <c r="F323" s="2" t="s">
        <v>61</v>
      </c>
      <c r="G323" s="1">
        <v>880</v>
      </c>
      <c r="H323" s="1">
        <v>400</v>
      </c>
      <c r="I323" s="4">
        <v>1</v>
      </c>
      <c r="J323" s="2" t="s">
        <v>69</v>
      </c>
      <c r="K323" s="1">
        <f>Tabelle5[[#This Row],[Menge kg Nges]]/1000</f>
        <v>0.88</v>
      </c>
      <c r="L323" s="1">
        <f>Tabelle5[[#This Row],[Menge kg P2O5]]/1000</f>
        <v>0.4</v>
      </c>
      <c r="M323" s="1">
        <f>Tabelle5[[#This Row],[Menge t Nges]]/Tabelle5[[#This Row],[Anzahl Lieferscheine]]</f>
        <v>0.88</v>
      </c>
      <c r="N323" s="1">
        <f>Tabelle5[[#This Row],[Menge t P2O5]]/Tabelle5[[#This Row],[Anzahl Lieferscheine]]</f>
        <v>0.4</v>
      </c>
    </row>
    <row r="324" spans="1:14" x14ac:dyDescent="0.2">
      <c r="A324" s="2" t="s">
        <v>27</v>
      </c>
      <c r="B324" s="2" t="s">
        <v>34</v>
      </c>
      <c r="C324" s="2" t="s">
        <v>6</v>
      </c>
      <c r="D324" s="2" t="s">
        <v>7</v>
      </c>
      <c r="E324" s="2" t="s">
        <v>13</v>
      </c>
      <c r="F324" s="2" t="s">
        <v>61</v>
      </c>
      <c r="G324" s="1">
        <v>4123.8</v>
      </c>
      <c r="H324" s="1">
        <v>2133</v>
      </c>
      <c r="I324" s="4">
        <v>5</v>
      </c>
      <c r="J324" s="2" t="s">
        <v>69</v>
      </c>
      <c r="K324" s="1">
        <f>Tabelle5[[#This Row],[Menge kg Nges]]/1000</f>
        <v>4.1238000000000001</v>
      </c>
      <c r="L324" s="1">
        <f>Tabelle5[[#This Row],[Menge kg P2O5]]/1000</f>
        <v>2.133</v>
      </c>
      <c r="M324" s="1">
        <f>Tabelle5[[#This Row],[Menge t Nges]]/Tabelle5[[#This Row],[Anzahl Lieferscheine]]</f>
        <v>0.82476000000000005</v>
      </c>
      <c r="N324" s="1">
        <f>Tabelle5[[#This Row],[Menge t P2O5]]/Tabelle5[[#This Row],[Anzahl Lieferscheine]]</f>
        <v>0.42659999999999998</v>
      </c>
    </row>
    <row r="325" spans="1:14" x14ac:dyDescent="0.2">
      <c r="A325" s="2" t="s">
        <v>27</v>
      </c>
      <c r="B325" s="2" t="s">
        <v>34</v>
      </c>
      <c r="C325" s="2" t="s">
        <v>6</v>
      </c>
      <c r="D325" s="2" t="s">
        <v>15</v>
      </c>
      <c r="E325" s="2" t="s">
        <v>17</v>
      </c>
      <c r="F325" s="2" t="s">
        <v>61</v>
      </c>
      <c r="G325" s="1">
        <v>332.1</v>
      </c>
      <c r="H325" s="1">
        <v>224.10000000000002</v>
      </c>
      <c r="I325" s="4">
        <v>2</v>
      </c>
      <c r="J325" s="2" t="s">
        <v>69</v>
      </c>
      <c r="K325" s="1">
        <f>Tabelle5[[#This Row],[Menge kg Nges]]/1000</f>
        <v>0.33210000000000001</v>
      </c>
      <c r="L325" s="1">
        <f>Tabelle5[[#This Row],[Menge kg P2O5]]/1000</f>
        <v>0.22410000000000002</v>
      </c>
      <c r="M325" s="1">
        <f>Tabelle5[[#This Row],[Menge t Nges]]/Tabelle5[[#This Row],[Anzahl Lieferscheine]]</f>
        <v>0.16605</v>
      </c>
      <c r="N325" s="1">
        <f>Tabelle5[[#This Row],[Menge t P2O5]]/Tabelle5[[#This Row],[Anzahl Lieferscheine]]</f>
        <v>0.11205000000000001</v>
      </c>
    </row>
    <row r="326" spans="1:14" x14ac:dyDescent="0.2">
      <c r="A326" s="2" t="s">
        <v>27</v>
      </c>
      <c r="B326" s="2" t="s">
        <v>34</v>
      </c>
      <c r="C326" s="2" t="s">
        <v>6</v>
      </c>
      <c r="D326" s="2" t="s">
        <v>15</v>
      </c>
      <c r="E326" s="2" t="s">
        <v>20</v>
      </c>
      <c r="F326" s="2" t="s">
        <v>61</v>
      </c>
      <c r="G326" s="1">
        <v>2136.6400000000003</v>
      </c>
      <c r="H326" s="1">
        <v>1214</v>
      </c>
      <c r="I326" s="4">
        <v>9</v>
      </c>
      <c r="J326" s="2" t="s">
        <v>69</v>
      </c>
      <c r="K326" s="1">
        <f>Tabelle5[[#This Row],[Menge kg Nges]]/1000</f>
        <v>2.1366400000000003</v>
      </c>
      <c r="L326" s="1">
        <f>Tabelle5[[#This Row],[Menge kg P2O5]]/1000</f>
        <v>1.214</v>
      </c>
      <c r="M326" s="1">
        <f>Tabelle5[[#This Row],[Menge t Nges]]/Tabelle5[[#This Row],[Anzahl Lieferscheine]]</f>
        <v>0.23740444444444447</v>
      </c>
      <c r="N326" s="1">
        <f>Tabelle5[[#This Row],[Menge t P2O5]]/Tabelle5[[#This Row],[Anzahl Lieferscheine]]</f>
        <v>0.13488888888888889</v>
      </c>
    </row>
    <row r="327" spans="1:14" x14ac:dyDescent="0.2">
      <c r="A327" s="2" t="s">
        <v>27</v>
      </c>
      <c r="B327" s="2" t="s">
        <v>34</v>
      </c>
      <c r="C327" s="2" t="s">
        <v>6</v>
      </c>
      <c r="D327" s="2" t="s">
        <v>15</v>
      </c>
      <c r="E327" s="2" t="s">
        <v>21</v>
      </c>
      <c r="F327" s="2" t="s">
        <v>61</v>
      </c>
      <c r="G327" s="1">
        <v>1020</v>
      </c>
      <c r="H327" s="1">
        <v>600</v>
      </c>
      <c r="I327" s="4">
        <v>1</v>
      </c>
      <c r="J327" s="2" t="s">
        <v>69</v>
      </c>
      <c r="K327" s="1">
        <f>Tabelle5[[#This Row],[Menge kg Nges]]/1000</f>
        <v>1.02</v>
      </c>
      <c r="L327" s="1">
        <f>Tabelle5[[#This Row],[Menge kg P2O5]]/1000</f>
        <v>0.6</v>
      </c>
      <c r="M327" s="1">
        <f>Tabelle5[[#This Row],[Menge t Nges]]/Tabelle5[[#This Row],[Anzahl Lieferscheine]]</f>
        <v>1.02</v>
      </c>
      <c r="N327" s="1">
        <f>Tabelle5[[#This Row],[Menge t P2O5]]/Tabelle5[[#This Row],[Anzahl Lieferscheine]]</f>
        <v>0.6</v>
      </c>
    </row>
    <row r="328" spans="1:14" x14ac:dyDescent="0.2">
      <c r="A328" s="2" t="s">
        <v>27</v>
      </c>
      <c r="B328" s="2" t="s">
        <v>45</v>
      </c>
      <c r="C328" s="2" t="s">
        <v>6</v>
      </c>
      <c r="D328" s="2" t="s">
        <v>7</v>
      </c>
      <c r="E328" s="2" t="s">
        <v>8</v>
      </c>
      <c r="F328" s="2" t="s">
        <v>61</v>
      </c>
      <c r="G328" s="1">
        <v>725.04</v>
      </c>
      <c r="H328" s="1">
        <v>367.84000000000003</v>
      </c>
      <c r="I328" s="4">
        <v>2</v>
      </c>
      <c r="J328" s="2" t="s">
        <v>69</v>
      </c>
      <c r="K328" s="1">
        <f>Tabelle5[[#This Row],[Menge kg Nges]]/1000</f>
        <v>0.72504000000000002</v>
      </c>
      <c r="L328" s="1">
        <f>Tabelle5[[#This Row],[Menge kg P2O5]]/1000</f>
        <v>0.36784000000000006</v>
      </c>
      <c r="M328" s="1">
        <f>Tabelle5[[#This Row],[Menge t Nges]]/Tabelle5[[#This Row],[Anzahl Lieferscheine]]</f>
        <v>0.36252000000000001</v>
      </c>
      <c r="N328" s="1">
        <f>Tabelle5[[#This Row],[Menge t P2O5]]/Tabelle5[[#This Row],[Anzahl Lieferscheine]]</f>
        <v>0.18392000000000003</v>
      </c>
    </row>
    <row r="329" spans="1:14" x14ac:dyDescent="0.2">
      <c r="A329" s="2" t="s">
        <v>27</v>
      </c>
      <c r="B329" s="2" t="s">
        <v>45</v>
      </c>
      <c r="C329" s="2" t="s">
        <v>6</v>
      </c>
      <c r="D329" s="2" t="s">
        <v>7</v>
      </c>
      <c r="E329" s="2" t="s">
        <v>9</v>
      </c>
      <c r="F329" s="2" t="s">
        <v>61</v>
      </c>
      <c r="G329" s="1">
        <v>174</v>
      </c>
      <c r="H329" s="1">
        <v>72</v>
      </c>
      <c r="I329" s="4">
        <v>1</v>
      </c>
      <c r="J329" s="2" t="s">
        <v>69</v>
      </c>
      <c r="K329" s="1">
        <f>Tabelle5[[#This Row],[Menge kg Nges]]/1000</f>
        <v>0.17399999999999999</v>
      </c>
      <c r="L329" s="1">
        <f>Tabelle5[[#This Row],[Menge kg P2O5]]/1000</f>
        <v>7.1999999999999995E-2</v>
      </c>
      <c r="M329" s="1">
        <f>Tabelle5[[#This Row],[Menge t Nges]]/Tabelle5[[#This Row],[Anzahl Lieferscheine]]</f>
        <v>0.17399999999999999</v>
      </c>
      <c r="N329" s="1">
        <f>Tabelle5[[#This Row],[Menge t P2O5]]/Tabelle5[[#This Row],[Anzahl Lieferscheine]]</f>
        <v>7.1999999999999995E-2</v>
      </c>
    </row>
    <row r="330" spans="1:14" x14ac:dyDescent="0.2">
      <c r="A330" s="2" t="s">
        <v>27</v>
      </c>
      <c r="B330" s="2" t="s">
        <v>37</v>
      </c>
      <c r="C330" s="2" t="s">
        <v>6</v>
      </c>
      <c r="D330" s="2" t="s">
        <v>7</v>
      </c>
      <c r="E330" s="2" t="s">
        <v>10</v>
      </c>
      <c r="F330" s="2" t="s">
        <v>61</v>
      </c>
      <c r="G330" s="1">
        <v>1575.2</v>
      </c>
      <c r="H330" s="1">
        <v>644.4</v>
      </c>
      <c r="I330" s="4">
        <v>29</v>
      </c>
      <c r="J330" s="2" t="s">
        <v>69</v>
      </c>
      <c r="K330" s="1">
        <f>Tabelle5[[#This Row],[Menge kg Nges]]/1000</f>
        <v>1.5752000000000002</v>
      </c>
      <c r="L330" s="1">
        <f>Tabelle5[[#This Row],[Menge kg P2O5]]/1000</f>
        <v>0.64439999999999997</v>
      </c>
      <c r="M330" s="1">
        <f>Tabelle5[[#This Row],[Menge t Nges]]/Tabelle5[[#This Row],[Anzahl Lieferscheine]]</f>
        <v>5.4317241379310349E-2</v>
      </c>
      <c r="N330" s="1">
        <f>Tabelle5[[#This Row],[Menge t P2O5]]/Tabelle5[[#This Row],[Anzahl Lieferscheine]]</f>
        <v>2.2220689655172411E-2</v>
      </c>
    </row>
    <row r="331" spans="1:14" x14ac:dyDescent="0.2">
      <c r="A331" s="2" t="s">
        <v>27</v>
      </c>
      <c r="B331" s="2" t="s">
        <v>37</v>
      </c>
      <c r="C331" s="2" t="s">
        <v>6</v>
      </c>
      <c r="D331" s="2" t="s">
        <v>15</v>
      </c>
      <c r="E331" s="2" t="s">
        <v>10</v>
      </c>
      <c r="F331" s="2" t="s">
        <v>61</v>
      </c>
      <c r="G331" s="1">
        <v>216</v>
      </c>
      <c r="H331" s="1">
        <v>144</v>
      </c>
      <c r="I331" s="4">
        <v>5</v>
      </c>
      <c r="J331" s="2" t="s">
        <v>69</v>
      </c>
      <c r="K331" s="1">
        <f>Tabelle5[[#This Row],[Menge kg Nges]]/1000</f>
        <v>0.216</v>
      </c>
      <c r="L331" s="1">
        <f>Tabelle5[[#This Row],[Menge kg P2O5]]/1000</f>
        <v>0.14399999999999999</v>
      </c>
      <c r="M331" s="1">
        <f>Tabelle5[[#This Row],[Menge t Nges]]/Tabelle5[[#This Row],[Anzahl Lieferscheine]]</f>
        <v>4.3200000000000002E-2</v>
      </c>
      <c r="N331" s="1">
        <f>Tabelle5[[#This Row],[Menge t P2O5]]/Tabelle5[[#This Row],[Anzahl Lieferscheine]]</f>
        <v>2.8799999999999999E-2</v>
      </c>
    </row>
    <row r="332" spans="1:14" x14ac:dyDescent="0.2">
      <c r="A332" s="2" t="s">
        <v>27</v>
      </c>
      <c r="B332" s="2" t="s">
        <v>40</v>
      </c>
      <c r="C332" s="2" t="s">
        <v>6</v>
      </c>
      <c r="D332" s="2" t="s">
        <v>7</v>
      </c>
      <c r="E332" s="2" t="s">
        <v>10</v>
      </c>
      <c r="F332" s="2" t="s">
        <v>61</v>
      </c>
      <c r="G332" s="1">
        <v>103.5</v>
      </c>
      <c r="H332" s="1">
        <v>43.5</v>
      </c>
      <c r="I332" s="4">
        <v>2</v>
      </c>
      <c r="J332" s="2" t="s">
        <v>69</v>
      </c>
      <c r="K332" s="1">
        <f>Tabelle5[[#This Row],[Menge kg Nges]]/1000</f>
        <v>0.10349999999999999</v>
      </c>
      <c r="L332" s="1">
        <f>Tabelle5[[#This Row],[Menge kg P2O5]]/1000</f>
        <v>4.3499999999999997E-2</v>
      </c>
      <c r="M332" s="1">
        <f>Tabelle5[[#This Row],[Menge t Nges]]/Tabelle5[[#This Row],[Anzahl Lieferscheine]]</f>
        <v>5.1749999999999997E-2</v>
      </c>
      <c r="N332" s="1">
        <f>Tabelle5[[#This Row],[Menge t P2O5]]/Tabelle5[[#This Row],[Anzahl Lieferscheine]]</f>
        <v>2.1749999999999999E-2</v>
      </c>
    </row>
    <row r="333" spans="1:14" x14ac:dyDescent="0.2">
      <c r="A333" s="2" t="s">
        <v>27</v>
      </c>
      <c r="B333" s="2" t="s">
        <v>40</v>
      </c>
      <c r="C333" s="2" t="s">
        <v>6</v>
      </c>
      <c r="D333" s="2" t="s">
        <v>15</v>
      </c>
      <c r="E333" s="2" t="s">
        <v>20</v>
      </c>
      <c r="F333" s="2" t="s">
        <v>61</v>
      </c>
      <c r="G333" s="1">
        <v>1584</v>
      </c>
      <c r="H333" s="1">
        <v>900</v>
      </c>
      <c r="I333" s="4">
        <v>3</v>
      </c>
      <c r="J333" s="2" t="s">
        <v>69</v>
      </c>
      <c r="K333" s="1">
        <f>Tabelle5[[#This Row],[Menge kg Nges]]/1000</f>
        <v>1.5840000000000001</v>
      </c>
      <c r="L333" s="1">
        <f>Tabelle5[[#This Row],[Menge kg P2O5]]/1000</f>
        <v>0.9</v>
      </c>
      <c r="M333" s="1">
        <f>Tabelle5[[#This Row],[Menge t Nges]]/Tabelle5[[#This Row],[Anzahl Lieferscheine]]</f>
        <v>0.52800000000000002</v>
      </c>
      <c r="N333" s="1">
        <f>Tabelle5[[#This Row],[Menge t P2O5]]/Tabelle5[[#This Row],[Anzahl Lieferscheine]]</f>
        <v>0.3</v>
      </c>
    </row>
    <row r="334" spans="1:14" x14ac:dyDescent="0.2">
      <c r="A334" s="2" t="s">
        <v>27</v>
      </c>
      <c r="B334" s="2" t="s">
        <v>40</v>
      </c>
      <c r="C334" s="2" t="s">
        <v>6</v>
      </c>
      <c r="D334" s="2" t="s">
        <v>15</v>
      </c>
      <c r="E334" s="2" t="s">
        <v>10</v>
      </c>
      <c r="F334" s="2" t="s">
        <v>61</v>
      </c>
      <c r="G334" s="1">
        <v>1194</v>
      </c>
      <c r="H334" s="1">
        <v>796</v>
      </c>
      <c r="I334" s="4">
        <v>4</v>
      </c>
      <c r="J334" s="2" t="s">
        <v>69</v>
      </c>
      <c r="K334" s="1">
        <f>Tabelle5[[#This Row],[Menge kg Nges]]/1000</f>
        <v>1.194</v>
      </c>
      <c r="L334" s="1">
        <f>Tabelle5[[#This Row],[Menge kg P2O5]]/1000</f>
        <v>0.79600000000000004</v>
      </c>
      <c r="M334" s="1">
        <f>Tabelle5[[#This Row],[Menge t Nges]]/Tabelle5[[#This Row],[Anzahl Lieferscheine]]</f>
        <v>0.29849999999999999</v>
      </c>
      <c r="N334" s="1">
        <f>Tabelle5[[#This Row],[Menge t P2O5]]/Tabelle5[[#This Row],[Anzahl Lieferscheine]]</f>
        <v>0.19900000000000001</v>
      </c>
    </row>
    <row r="335" spans="1:14" x14ac:dyDescent="0.2">
      <c r="A335" s="2" t="s">
        <v>27</v>
      </c>
      <c r="B335" s="2" t="s">
        <v>28</v>
      </c>
      <c r="C335" s="2" t="s">
        <v>6</v>
      </c>
      <c r="D335" s="2" t="s">
        <v>7</v>
      </c>
      <c r="E335" s="2" t="s">
        <v>11</v>
      </c>
      <c r="F335" s="2" t="s">
        <v>61</v>
      </c>
      <c r="G335" s="1">
        <v>156</v>
      </c>
      <c r="H335" s="1">
        <v>72</v>
      </c>
      <c r="I335" s="4">
        <v>3</v>
      </c>
      <c r="J335" s="2" t="s">
        <v>69</v>
      </c>
      <c r="K335" s="1">
        <f>Tabelle5[[#This Row],[Menge kg Nges]]/1000</f>
        <v>0.156</v>
      </c>
      <c r="L335" s="1">
        <f>Tabelle5[[#This Row],[Menge kg P2O5]]/1000</f>
        <v>7.1999999999999995E-2</v>
      </c>
      <c r="M335" s="1">
        <f>Tabelle5[[#This Row],[Menge t Nges]]/Tabelle5[[#This Row],[Anzahl Lieferscheine]]</f>
        <v>5.1999999999999998E-2</v>
      </c>
      <c r="N335" s="1">
        <f>Tabelle5[[#This Row],[Menge t P2O5]]/Tabelle5[[#This Row],[Anzahl Lieferscheine]]</f>
        <v>2.3999999999999997E-2</v>
      </c>
    </row>
    <row r="336" spans="1:14" x14ac:dyDescent="0.2">
      <c r="A336" s="2" t="s">
        <v>27</v>
      </c>
      <c r="B336" s="2" t="s">
        <v>28</v>
      </c>
      <c r="C336" s="2" t="s">
        <v>6</v>
      </c>
      <c r="D336" s="2" t="s">
        <v>15</v>
      </c>
      <c r="E336" s="2" t="s">
        <v>9</v>
      </c>
      <c r="F336" s="2" t="s">
        <v>61</v>
      </c>
      <c r="G336" s="1">
        <v>784.68000000000006</v>
      </c>
      <c r="H336" s="1">
        <v>369.9</v>
      </c>
      <c r="I336" s="4">
        <v>2</v>
      </c>
      <c r="J336" s="2" t="s">
        <v>69</v>
      </c>
      <c r="K336" s="1">
        <f>Tabelle5[[#This Row],[Menge kg Nges]]/1000</f>
        <v>0.78468000000000004</v>
      </c>
      <c r="L336" s="1">
        <f>Tabelle5[[#This Row],[Menge kg P2O5]]/1000</f>
        <v>0.36989999999999995</v>
      </c>
      <c r="M336" s="1">
        <f>Tabelle5[[#This Row],[Menge t Nges]]/Tabelle5[[#This Row],[Anzahl Lieferscheine]]</f>
        <v>0.39234000000000002</v>
      </c>
      <c r="N336" s="1">
        <f>Tabelle5[[#This Row],[Menge t P2O5]]/Tabelle5[[#This Row],[Anzahl Lieferscheine]]</f>
        <v>0.18494999999999998</v>
      </c>
    </row>
    <row r="337" spans="1:14" x14ac:dyDescent="0.2">
      <c r="A337" s="2" t="s">
        <v>27</v>
      </c>
      <c r="B337" s="2" t="s">
        <v>28</v>
      </c>
      <c r="C337" s="2" t="s">
        <v>25</v>
      </c>
      <c r="D337" s="2" t="s">
        <v>25</v>
      </c>
      <c r="E337" s="2" t="s">
        <v>26</v>
      </c>
      <c r="F337" s="2" t="s">
        <v>61</v>
      </c>
      <c r="G337" s="1">
        <v>718.02</v>
      </c>
      <c r="H337" s="1">
        <v>189.95999999999998</v>
      </c>
      <c r="I337" s="4">
        <v>5</v>
      </c>
      <c r="J337" s="2" t="s">
        <v>69</v>
      </c>
      <c r="K337" s="1">
        <f>Tabelle5[[#This Row],[Menge kg Nges]]/1000</f>
        <v>0.71801999999999999</v>
      </c>
      <c r="L337" s="1">
        <f>Tabelle5[[#This Row],[Menge kg P2O5]]/1000</f>
        <v>0.18995999999999999</v>
      </c>
      <c r="M337" s="1">
        <f>Tabelle5[[#This Row],[Menge t Nges]]/Tabelle5[[#This Row],[Anzahl Lieferscheine]]</f>
        <v>0.14360400000000001</v>
      </c>
      <c r="N337" s="1">
        <f>Tabelle5[[#This Row],[Menge t P2O5]]/Tabelle5[[#This Row],[Anzahl Lieferscheine]]</f>
        <v>3.7991999999999998E-2</v>
      </c>
    </row>
    <row r="338" spans="1:14" x14ac:dyDescent="0.2">
      <c r="A338" s="2" t="s">
        <v>27</v>
      </c>
      <c r="B338" s="2" t="s">
        <v>41</v>
      </c>
      <c r="C338" s="2" t="s">
        <v>6</v>
      </c>
      <c r="D338" s="2" t="s">
        <v>7</v>
      </c>
      <c r="E338" s="2" t="s">
        <v>8</v>
      </c>
      <c r="F338" s="2" t="s">
        <v>61</v>
      </c>
      <c r="G338" s="1">
        <v>430.92</v>
      </c>
      <c r="H338" s="1">
        <v>170.1</v>
      </c>
      <c r="I338" s="4">
        <v>1</v>
      </c>
      <c r="J338" s="2" t="s">
        <v>69</v>
      </c>
      <c r="K338" s="1">
        <f>Tabelle5[[#This Row],[Menge kg Nges]]/1000</f>
        <v>0.43092000000000003</v>
      </c>
      <c r="L338" s="1">
        <f>Tabelle5[[#This Row],[Menge kg P2O5]]/1000</f>
        <v>0.1701</v>
      </c>
      <c r="M338" s="1">
        <f>Tabelle5[[#This Row],[Menge t Nges]]/Tabelle5[[#This Row],[Anzahl Lieferscheine]]</f>
        <v>0.43092000000000003</v>
      </c>
      <c r="N338" s="1">
        <f>Tabelle5[[#This Row],[Menge t P2O5]]/Tabelle5[[#This Row],[Anzahl Lieferscheine]]</f>
        <v>0.1701</v>
      </c>
    </row>
    <row r="339" spans="1:14" x14ac:dyDescent="0.2">
      <c r="A339" s="2" t="s">
        <v>27</v>
      </c>
      <c r="B339" s="2" t="s">
        <v>41</v>
      </c>
      <c r="C339" s="2" t="s">
        <v>6</v>
      </c>
      <c r="D339" s="2" t="s">
        <v>15</v>
      </c>
      <c r="E339" s="2" t="s">
        <v>20</v>
      </c>
      <c r="F339" s="2" t="s">
        <v>61</v>
      </c>
      <c r="G339" s="1">
        <v>88</v>
      </c>
      <c r="H339" s="1">
        <v>50</v>
      </c>
      <c r="I339" s="4">
        <v>1</v>
      </c>
      <c r="J339" s="2" t="s">
        <v>69</v>
      </c>
      <c r="K339" s="1">
        <f>Tabelle5[[#This Row],[Menge kg Nges]]/1000</f>
        <v>8.7999999999999995E-2</v>
      </c>
      <c r="L339" s="1">
        <f>Tabelle5[[#This Row],[Menge kg P2O5]]/1000</f>
        <v>0.05</v>
      </c>
      <c r="M339" s="1">
        <f>Tabelle5[[#This Row],[Menge t Nges]]/Tabelle5[[#This Row],[Anzahl Lieferscheine]]</f>
        <v>8.7999999999999995E-2</v>
      </c>
      <c r="N339" s="1">
        <f>Tabelle5[[#This Row],[Menge t P2O5]]/Tabelle5[[#This Row],[Anzahl Lieferscheine]]</f>
        <v>0.05</v>
      </c>
    </row>
    <row r="340" spans="1:14" x14ac:dyDescent="0.2">
      <c r="A340" s="2" t="s">
        <v>27</v>
      </c>
      <c r="B340" s="2" t="s">
        <v>42</v>
      </c>
      <c r="C340" s="2" t="s">
        <v>6</v>
      </c>
      <c r="D340" s="2" t="s">
        <v>15</v>
      </c>
      <c r="E340" s="2" t="s">
        <v>20</v>
      </c>
      <c r="F340" s="2" t="s">
        <v>61</v>
      </c>
      <c r="G340" s="1">
        <v>176</v>
      </c>
      <c r="H340" s="1">
        <v>100</v>
      </c>
      <c r="I340" s="4">
        <v>1</v>
      </c>
      <c r="J340" s="2" t="s">
        <v>69</v>
      </c>
      <c r="K340" s="1">
        <f>Tabelle5[[#This Row],[Menge kg Nges]]/1000</f>
        <v>0.17599999999999999</v>
      </c>
      <c r="L340" s="1">
        <f>Tabelle5[[#This Row],[Menge kg P2O5]]/1000</f>
        <v>0.1</v>
      </c>
      <c r="M340" s="1">
        <f>Tabelle5[[#This Row],[Menge t Nges]]/Tabelle5[[#This Row],[Anzahl Lieferscheine]]</f>
        <v>0.17599999999999999</v>
      </c>
      <c r="N340" s="1">
        <f>Tabelle5[[#This Row],[Menge t P2O5]]/Tabelle5[[#This Row],[Anzahl Lieferscheine]]</f>
        <v>0.1</v>
      </c>
    </row>
    <row r="341" spans="1:14" x14ac:dyDescent="0.2">
      <c r="A341" s="2" t="s">
        <v>33</v>
      </c>
      <c r="B341" s="2" t="s">
        <v>29</v>
      </c>
      <c r="C341" s="2" t="s">
        <v>6</v>
      </c>
      <c r="D341" s="2" t="s">
        <v>7</v>
      </c>
      <c r="E341" s="2" t="s">
        <v>9</v>
      </c>
      <c r="F341" s="2" t="s">
        <v>61</v>
      </c>
      <c r="G341" s="1">
        <v>520.79999999999995</v>
      </c>
      <c r="H341" s="1">
        <v>247.8</v>
      </c>
      <c r="I341" s="4">
        <v>1</v>
      </c>
      <c r="J341" s="2" t="s">
        <v>69</v>
      </c>
      <c r="K341" s="1">
        <f>Tabelle5[[#This Row],[Menge kg Nges]]/1000</f>
        <v>0.52079999999999993</v>
      </c>
      <c r="L341" s="1">
        <f>Tabelle5[[#This Row],[Menge kg P2O5]]/1000</f>
        <v>0.24780000000000002</v>
      </c>
      <c r="M341" s="1">
        <f>Tabelle5[[#This Row],[Menge t Nges]]/Tabelle5[[#This Row],[Anzahl Lieferscheine]]</f>
        <v>0.52079999999999993</v>
      </c>
      <c r="N341" s="1">
        <f>Tabelle5[[#This Row],[Menge t P2O5]]/Tabelle5[[#This Row],[Anzahl Lieferscheine]]</f>
        <v>0.24780000000000002</v>
      </c>
    </row>
    <row r="342" spans="1:14" x14ac:dyDescent="0.2">
      <c r="A342" s="2" t="s">
        <v>33</v>
      </c>
      <c r="B342" s="2" t="s">
        <v>29</v>
      </c>
      <c r="C342" s="2" t="s">
        <v>6</v>
      </c>
      <c r="D342" s="2" t="s">
        <v>15</v>
      </c>
      <c r="E342" s="2" t="s">
        <v>18</v>
      </c>
      <c r="F342" s="2" t="s">
        <v>61</v>
      </c>
      <c r="G342" s="1">
        <v>243.75</v>
      </c>
      <c r="H342" s="1">
        <v>154.69999999999999</v>
      </c>
      <c r="I342" s="4">
        <v>1</v>
      </c>
      <c r="J342" s="2" t="s">
        <v>69</v>
      </c>
      <c r="K342" s="1">
        <f>Tabelle5[[#This Row],[Menge kg Nges]]/1000</f>
        <v>0.24374999999999999</v>
      </c>
      <c r="L342" s="1">
        <f>Tabelle5[[#This Row],[Menge kg P2O5]]/1000</f>
        <v>0.15469999999999998</v>
      </c>
      <c r="M342" s="1">
        <f>Tabelle5[[#This Row],[Menge t Nges]]/Tabelle5[[#This Row],[Anzahl Lieferscheine]]</f>
        <v>0.24374999999999999</v>
      </c>
      <c r="N342" s="1">
        <f>Tabelle5[[#This Row],[Menge t P2O5]]/Tabelle5[[#This Row],[Anzahl Lieferscheine]]</f>
        <v>0.15469999999999998</v>
      </c>
    </row>
    <row r="343" spans="1:14" x14ac:dyDescent="0.2">
      <c r="A343" s="2" t="s">
        <v>33</v>
      </c>
      <c r="B343" s="2" t="s">
        <v>29</v>
      </c>
      <c r="C343" s="2" t="s">
        <v>6</v>
      </c>
      <c r="D343" s="2" t="s">
        <v>15</v>
      </c>
      <c r="E343" s="2" t="s">
        <v>19</v>
      </c>
      <c r="F343" s="2" t="s">
        <v>61</v>
      </c>
      <c r="G343" s="1">
        <v>462</v>
      </c>
      <c r="H343" s="1">
        <v>425.6</v>
      </c>
      <c r="I343" s="4">
        <v>1</v>
      </c>
      <c r="J343" s="2" t="s">
        <v>69</v>
      </c>
      <c r="K343" s="1">
        <f>Tabelle5[[#This Row],[Menge kg Nges]]/1000</f>
        <v>0.46200000000000002</v>
      </c>
      <c r="L343" s="1">
        <f>Tabelle5[[#This Row],[Menge kg P2O5]]/1000</f>
        <v>0.42560000000000003</v>
      </c>
      <c r="M343" s="1">
        <f>Tabelle5[[#This Row],[Menge t Nges]]/Tabelle5[[#This Row],[Anzahl Lieferscheine]]</f>
        <v>0.46200000000000002</v>
      </c>
      <c r="N343" s="1">
        <f>Tabelle5[[#This Row],[Menge t P2O5]]/Tabelle5[[#This Row],[Anzahl Lieferscheine]]</f>
        <v>0.42560000000000003</v>
      </c>
    </row>
    <row r="344" spans="1:14" x14ac:dyDescent="0.2">
      <c r="A344" s="2" t="s">
        <v>33</v>
      </c>
      <c r="B344" s="2" t="s">
        <v>29</v>
      </c>
      <c r="C344" s="2" t="s">
        <v>6</v>
      </c>
      <c r="D344" s="2" t="s">
        <v>15</v>
      </c>
      <c r="E344" s="2" t="s">
        <v>20</v>
      </c>
      <c r="F344" s="2" t="s">
        <v>61</v>
      </c>
      <c r="G344" s="1">
        <v>171</v>
      </c>
      <c r="H344" s="1">
        <v>135</v>
      </c>
      <c r="I344" s="4">
        <v>3</v>
      </c>
      <c r="J344" s="2" t="s">
        <v>69</v>
      </c>
      <c r="K344" s="1">
        <f>Tabelle5[[#This Row],[Menge kg Nges]]/1000</f>
        <v>0.17100000000000001</v>
      </c>
      <c r="L344" s="1">
        <f>Tabelle5[[#This Row],[Menge kg P2O5]]/1000</f>
        <v>0.13500000000000001</v>
      </c>
      <c r="M344" s="1">
        <f>Tabelle5[[#This Row],[Menge t Nges]]/Tabelle5[[#This Row],[Anzahl Lieferscheine]]</f>
        <v>5.7000000000000002E-2</v>
      </c>
      <c r="N344" s="1">
        <f>Tabelle5[[#This Row],[Menge t P2O5]]/Tabelle5[[#This Row],[Anzahl Lieferscheine]]</f>
        <v>4.5000000000000005E-2</v>
      </c>
    </row>
    <row r="345" spans="1:14" x14ac:dyDescent="0.2">
      <c r="A345" s="2" t="s">
        <v>33</v>
      </c>
      <c r="B345" s="2" t="s">
        <v>29</v>
      </c>
      <c r="C345" s="2" t="s">
        <v>6</v>
      </c>
      <c r="D345" s="2" t="s">
        <v>15</v>
      </c>
      <c r="E345" s="2" t="s">
        <v>21</v>
      </c>
      <c r="F345" s="2" t="s">
        <v>61</v>
      </c>
      <c r="G345" s="1">
        <v>1503.4500000000003</v>
      </c>
      <c r="H345" s="1">
        <v>855.75</v>
      </c>
      <c r="I345" s="4">
        <v>4</v>
      </c>
      <c r="J345" s="2" t="s">
        <v>69</v>
      </c>
      <c r="K345" s="1">
        <f>Tabelle5[[#This Row],[Menge kg Nges]]/1000</f>
        <v>1.5034500000000002</v>
      </c>
      <c r="L345" s="1">
        <f>Tabelle5[[#This Row],[Menge kg P2O5]]/1000</f>
        <v>0.85575000000000001</v>
      </c>
      <c r="M345" s="1">
        <f>Tabelle5[[#This Row],[Menge t Nges]]/Tabelle5[[#This Row],[Anzahl Lieferscheine]]</f>
        <v>0.37586250000000004</v>
      </c>
      <c r="N345" s="1">
        <f>Tabelle5[[#This Row],[Menge t P2O5]]/Tabelle5[[#This Row],[Anzahl Lieferscheine]]</f>
        <v>0.2139375</v>
      </c>
    </row>
    <row r="346" spans="1:14" x14ac:dyDescent="0.2">
      <c r="A346" s="2" t="s">
        <v>33</v>
      </c>
      <c r="B346" s="2" t="s">
        <v>29</v>
      </c>
      <c r="C346" s="2" t="s">
        <v>25</v>
      </c>
      <c r="D346" s="2" t="s">
        <v>25</v>
      </c>
      <c r="E346" s="2" t="s">
        <v>26</v>
      </c>
      <c r="F346" s="2" t="s">
        <v>61</v>
      </c>
      <c r="G346" s="1">
        <v>9451.9399999999987</v>
      </c>
      <c r="H346" s="1">
        <v>3593.8800000000006</v>
      </c>
      <c r="I346" s="4">
        <v>18</v>
      </c>
      <c r="J346" s="2" t="s">
        <v>69</v>
      </c>
      <c r="K346" s="1">
        <f>Tabelle5[[#This Row],[Menge kg Nges]]/1000</f>
        <v>9.4519399999999987</v>
      </c>
      <c r="L346" s="1">
        <f>Tabelle5[[#This Row],[Menge kg P2O5]]/1000</f>
        <v>3.5938800000000004</v>
      </c>
      <c r="M346" s="1">
        <f>Tabelle5[[#This Row],[Menge t Nges]]/Tabelle5[[#This Row],[Anzahl Lieferscheine]]</f>
        <v>0.52510777777777773</v>
      </c>
      <c r="N346" s="1">
        <f>Tabelle5[[#This Row],[Menge t P2O5]]/Tabelle5[[#This Row],[Anzahl Lieferscheine]]</f>
        <v>0.19966000000000003</v>
      </c>
    </row>
    <row r="347" spans="1:14" x14ac:dyDescent="0.2">
      <c r="A347" s="2" t="s">
        <v>33</v>
      </c>
      <c r="B347" s="2" t="s">
        <v>32</v>
      </c>
      <c r="C347" s="2" t="s">
        <v>6</v>
      </c>
      <c r="D347" s="2" t="s">
        <v>15</v>
      </c>
      <c r="E347" s="2" t="s">
        <v>18</v>
      </c>
      <c r="F347" s="2" t="s">
        <v>61</v>
      </c>
      <c r="G347" s="1">
        <v>244.8</v>
      </c>
      <c r="H347" s="1">
        <v>148.80000000000001</v>
      </c>
      <c r="I347" s="4">
        <v>1</v>
      </c>
      <c r="J347" s="2" t="s">
        <v>69</v>
      </c>
      <c r="K347" s="1">
        <f>Tabelle5[[#This Row],[Menge kg Nges]]/1000</f>
        <v>0.24480000000000002</v>
      </c>
      <c r="L347" s="1">
        <f>Tabelle5[[#This Row],[Menge kg P2O5]]/1000</f>
        <v>0.14880000000000002</v>
      </c>
      <c r="M347" s="1">
        <f>Tabelle5[[#This Row],[Menge t Nges]]/Tabelle5[[#This Row],[Anzahl Lieferscheine]]</f>
        <v>0.24480000000000002</v>
      </c>
      <c r="N347" s="1">
        <f>Tabelle5[[#This Row],[Menge t P2O5]]/Tabelle5[[#This Row],[Anzahl Lieferscheine]]</f>
        <v>0.14880000000000002</v>
      </c>
    </row>
    <row r="348" spans="1:14" x14ac:dyDescent="0.2">
      <c r="A348" s="2" t="s">
        <v>33</v>
      </c>
      <c r="B348" s="2" t="s">
        <v>32</v>
      </c>
      <c r="C348" s="2" t="s">
        <v>6</v>
      </c>
      <c r="D348" s="2" t="s">
        <v>15</v>
      </c>
      <c r="E348" s="2" t="s">
        <v>20</v>
      </c>
      <c r="F348" s="2" t="s">
        <v>61</v>
      </c>
      <c r="G348" s="1">
        <v>297.7</v>
      </c>
      <c r="H348" s="1">
        <v>263.35000000000002</v>
      </c>
      <c r="I348" s="4">
        <v>3</v>
      </c>
      <c r="J348" s="2" t="s">
        <v>69</v>
      </c>
      <c r="K348" s="1">
        <f>Tabelle5[[#This Row],[Menge kg Nges]]/1000</f>
        <v>0.29769999999999996</v>
      </c>
      <c r="L348" s="1">
        <f>Tabelle5[[#This Row],[Menge kg P2O5]]/1000</f>
        <v>0.26335000000000003</v>
      </c>
      <c r="M348" s="1">
        <f>Tabelle5[[#This Row],[Menge t Nges]]/Tabelle5[[#This Row],[Anzahl Lieferscheine]]</f>
        <v>9.9233333333333326E-2</v>
      </c>
      <c r="N348" s="1">
        <f>Tabelle5[[#This Row],[Menge t P2O5]]/Tabelle5[[#This Row],[Anzahl Lieferscheine]]</f>
        <v>8.7783333333333338E-2</v>
      </c>
    </row>
    <row r="349" spans="1:14" x14ac:dyDescent="0.2">
      <c r="A349" s="2" t="s">
        <v>33</v>
      </c>
      <c r="B349" s="2" t="s">
        <v>32</v>
      </c>
      <c r="C349" s="2" t="s">
        <v>25</v>
      </c>
      <c r="D349" s="2" t="s">
        <v>25</v>
      </c>
      <c r="E349" s="2" t="s">
        <v>26</v>
      </c>
      <c r="F349" s="2" t="s">
        <v>61</v>
      </c>
      <c r="G349" s="1">
        <v>17614.8</v>
      </c>
      <c r="H349" s="1">
        <v>7045.92</v>
      </c>
      <c r="I349" s="4">
        <v>48</v>
      </c>
      <c r="J349" s="2" t="s">
        <v>69</v>
      </c>
      <c r="K349" s="1">
        <f>Tabelle5[[#This Row],[Menge kg Nges]]/1000</f>
        <v>17.614799999999999</v>
      </c>
      <c r="L349" s="1">
        <f>Tabelle5[[#This Row],[Menge kg P2O5]]/1000</f>
        <v>7.0459199999999997</v>
      </c>
      <c r="M349" s="1">
        <f>Tabelle5[[#This Row],[Menge t Nges]]/Tabelle5[[#This Row],[Anzahl Lieferscheine]]</f>
        <v>0.366975</v>
      </c>
      <c r="N349" s="1">
        <f>Tabelle5[[#This Row],[Menge t P2O5]]/Tabelle5[[#This Row],[Anzahl Lieferscheine]]</f>
        <v>0.14679</v>
      </c>
    </row>
    <row r="350" spans="1:14" x14ac:dyDescent="0.2">
      <c r="A350" s="2" t="s">
        <v>33</v>
      </c>
      <c r="B350" s="2" t="s">
        <v>33</v>
      </c>
      <c r="C350" s="2" t="s">
        <v>6</v>
      </c>
      <c r="D350" s="2" t="s">
        <v>7</v>
      </c>
      <c r="E350" s="2" t="s">
        <v>8</v>
      </c>
      <c r="F350" s="2" t="s">
        <v>61</v>
      </c>
      <c r="G350" s="1">
        <v>30779.759999999995</v>
      </c>
      <c r="H350" s="1">
        <v>11873.840000000004</v>
      </c>
      <c r="I350" s="4">
        <v>74</v>
      </c>
      <c r="J350" s="2" t="s">
        <v>69</v>
      </c>
      <c r="K350" s="1">
        <f>Tabelle5[[#This Row],[Menge kg Nges]]/1000</f>
        <v>30.779759999999996</v>
      </c>
      <c r="L350" s="1">
        <f>Tabelle5[[#This Row],[Menge kg P2O5]]/1000</f>
        <v>11.873840000000003</v>
      </c>
      <c r="M350" s="1">
        <f>Tabelle5[[#This Row],[Menge t Nges]]/Tabelle5[[#This Row],[Anzahl Lieferscheine]]</f>
        <v>0.41594270270270267</v>
      </c>
      <c r="N350" s="1">
        <f>Tabelle5[[#This Row],[Menge t P2O5]]/Tabelle5[[#This Row],[Anzahl Lieferscheine]]</f>
        <v>0.16045729729729735</v>
      </c>
    </row>
    <row r="351" spans="1:14" x14ac:dyDescent="0.2">
      <c r="A351" s="2" t="s">
        <v>33</v>
      </c>
      <c r="B351" s="2" t="s">
        <v>33</v>
      </c>
      <c r="C351" s="2" t="s">
        <v>6</v>
      </c>
      <c r="D351" s="2" t="s">
        <v>7</v>
      </c>
      <c r="E351" s="2" t="s">
        <v>9</v>
      </c>
      <c r="F351" s="2" t="s">
        <v>61</v>
      </c>
      <c r="G351" s="1">
        <v>26953.9</v>
      </c>
      <c r="H351" s="1">
        <v>11309.800000000001</v>
      </c>
      <c r="I351" s="4">
        <v>103</v>
      </c>
      <c r="J351" s="2" t="s">
        <v>69</v>
      </c>
      <c r="K351" s="1">
        <f>Tabelle5[[#This Row],[Menge kg Nges]]/1000</f>
        <v>26.953900000000001</v>
      </c>
      <c r="L351" s="1">
        <f>Tabelle5[[#This Row],[Menge kg P2O5]]/1000</f>
        <v>11.309800000000001</v>
      </c>
      <c r="M351" s="1">
        <f>Tabelle5[[#This Row],[Menge t Nges]]/Tabelle5[[#This Row],[Anzahl Lieferscheine]]</f>
        <v>0.2616883495145631</v>
      </c>
      <c r="N351" s="1">
        <f>Tabelle5[[#This Row],[Menge t P2O5]]/Tabelle5[[#This Row],[Anzahl Lieferscheine]]</f>
        <v>0.10980388349514564</v>
      </c>
    </row>
    <row r="352" spans="1:14" x14ac:dyDescent="0.2">
      <c r="A352" s="2" t="s">
        <v>33</v>
      </c>
      <c r="B352" s="2" t="s">
        <v>33</v>
      </c>
      <c r="C352" s="2" t="s">
        <v>6</v>
      </c>
      <c r="D352" s="2" t="s">
        <v>7</v>
      </c>
      <c r="E352" s="2" t="s">
        <v>50</v>
      </c>
      <c r="F352" s="2" t="s">
        <v>61</v>
      </c>
      <c r="G352" s="1">
        <v>522</v>
      </c>
      <c r="H352" s="1">
        <v>216</v>
      </c>
      <c r="I352" s="4">
        <v>1</v>
      </c>
      <c r="J352" s="2" t="s">
        <v>69</v>
      </c>
      <c r="K352" s="1">
        <f>Tabelle5[[#This Row],[Menge kg Nges]]/1000</f>
        <v>0.52200000000000002</v>
      </c>
      <c r="L352" s="1">
        <f>Tabelle5[[#This Row],[Menge kg P2O5]]/1000</f>
        <v>0.216</v>
      </c>
      <c r="M352" s="1">
        <f>Tabelle5[[#This Row],[Menge t Nges]]/Tabelle5[[#This Row],[Anzahl Lieferscheine]]</f>
        <v>0.52200000000000002</v>
      </c>
      <c r="N352" s="1">
        <f>Tabelle5[[#This Row],[Menge t P2O5]]/Tabelle5[[#This Row],[Anzahl Lieferscheine]]</f>
        <v>0.216</v>
      </c>
    </row>
    <row r="353" spans="1:14" x14ac:dyDescent="0.2">
      <c r="A353" s="2" t="s">
        <v>33</v>
      </c>
      <c r="B353" s="2" t="s">
        <v>33</v>
      </c>
      <c r="C353" s="2" t="s">
        <v>6</v>
      </c>
      <c r="D353" s="2" t="s">
        <v>7</v>
      </c>
      <c r="E353" s="2" t="s">
        <v>11</v>
      </c>
      <c r="F353" s="2" t="s">
        <v>61</v>
      </c>
      <c r="G353" s="1">
        <v>6078.45</v>
      </c>
      <c r="H353" s="1">
        <v>2769.6500000000005</v>
      </c>
      <c r="I353" s="4">
        <v>29</v>
      </c>
      <c r="J353" s="2" t="s">
        <v>69</v>
      </c>
      <c r="K353" s="1">
        <f>Tabelle5[[#This Row],[Menge kg Nges]]/1000</f>
        <v>6.0784500000000001</v>
      </c>
      <c r="L353" s="1">
        <f>Tabelle5[[#This Row],[Menge kg P2O5]]/1000</f>
        <v>2.7696500000000004</v>
      </c>
      <c r="M353" s="1">
        <f>Tabelle5[[#This Row],[Menge t Nges]]/Tabelle5[[#This Row],[Anzahl Lieferscheine]]</f>
        <v>0.20960172413793104</v>
      </c>
      <c r="N353" s="1">
        <f>Tabelle5[[#This Row],[Menge t P2O5]]/Tabelle5[[#This Row],[Anzahl Lieferscheine]]</f>
        <v>9.550517241379311E-2</v>
      </c>
    </row>
    <row r="354" spans="1:14" x14ac:dyDescent="0.2">
      <c r="A354" s="2" t="s">
        <v>33</v>
      </c>
      <c r="B354" s="2" t="s">
        <v>33</v>
      </c>
      <c r="C354" s="2" t="s">
        <v>6</v>
      </c>
      <c r="D354" s="2" t="s">
        <v>7</v>
      </c>
      <c r="E354" s="2" t="s">
        <v>12</v>
      </c>
      <c r="F354" s="2" t="s">
        <v>61</v>
      </c>
      <c r="G354" s="1">
        <v>5546.3200000000006</v>
      </c>
      <c r="H354" s="1">
        <v>2008.12</v>
      </c>
      <c r="I354" s="4">
        <v>24</v>
      </c>
      <c r="J354" s="2" t="s">
        <v>69</v>
      </c>
      <c r="K354" s="1">
        <f>Tabelle5[[#This Row],[Menge kg Nges]]/1000</f>
        <v>5.5463200000000006</v>
      </c>
      <c r="L354" s="1">
        <f>Tabelle5[[#This Row],[Menge kg P2O5]]/1000</f>
        <v>2.0081199999999999</v>
      </c>
      <c r="M354" s="1">
        <f>Tabelle5[[#This Row],[Menge t Nges]]/Tabelle5[[#This Row],[Anzahl Lieferscheine]]</f>
        <v>0.2310966666666667</v>
      </c>
      <c r="N354" s="1">
        <f>Tabelle5[[#This Row],[Menge t P2O5]]/Tabelle5[[#This Row],[Anzahl Lieferscheine]]</f>
        <v>8.3671666666666658E-2</v>
      </c>
    </row>
    <row r="355" spans="1:14" x14ac:dyDescent="0.2">
      <c r="A355" s="2" t="s">
        <v>33</v>
      </c>
      <c r="B355" s="2" t="s">
        <v>33</v>
      </c>
      <c r="C355" s="2" t="s">
        <v>6</v>
      </c>
      <c r="D355" s="2" t="s">
        <v>7</v>
      </c>
      <c r="E355" s="2" t="s">
        <v>13</v>
      </c>
      <c r="F355" s="2" t="s">
        <v>61</v>
      </c>
      <c r="G355" s="1">
        <v>6935.5399999999991</v>
      </c>
      <c r="H355" s="1">
        <v>4173.2900000000009</v>
      </c>
      <c r="I355" s="4">
        <v>26</v>
      </c>
      <c r="J355" s="2" t="s">
        <v>69</v>
      </c>
      <c r="K355" s="1">
        <f>Tabelle5[[#This Row],[Menge kg Nges]]/1000</f>
        <v>6.9355399999999987</v>
      </c>
      <c r="L355" s="1">
        <f>Tabelle5[[#This Row],[Menge kg P2O5]]/1000</f>
        <v>4.1732900000000006</v>
      </c>
      <c r="M355" s="1">
        <f>Tabelle5[[#This Row],[Menge t Nges]]/Tabelle5[[#This Row],[Anzahl Lieferscheine]]</f>
        <v>0.26675153846153843</v>
      </c>
      <c r="N355" s="1">
        <f>Tabelle5[[#This Row],[Menge t P2O5]]/Tabelle5[[#This Row],[Anzahl Lieferscheine]]</f>
        <v>0.16051115384615386</v>
      </c>
    </row>
    <row r="356" spans="1:14" x14ac:dyDescent="0.2">
      <c r="A356" s="2" t="s">
        <v>33</v>
      </c>
      <c r="B356" s="2" t="s">
        <v>33</v>
      </c>
      <c r="C356" s="2" t="s">
        <v>6</v>
      </c>
      <c r="D356" s="2" t="s">
        <v>7</v>
      </c>
      <c r="E356" s="2" t="s">
        <v>14</v>
      </c>
      <c r="F356" s="2" t="s">
        <v>61</v>
      </c>
      <c r="G356" s="1">
        <v>11852.54</v>
      </c>
      <c r="H356" s="1">
        <v>5667.9400000000005</v>
      </c>
      <c r="I356" s="4">
        <v>35</v>
      </c>
      <c r="J356" s="2" t="s">
        <v>69</v>
      </c>
      <c r="K356" s="1">
        <f>Tabelle5[[#This Row],[Menge kg Nges]]/1000</f>
        <v>11.852540000000001</v>
      </c>
      <c r="L356" s="1">
        <f>Tabelle5[[#This Row],[Menge kg P2O5]]/1000</f>
        <v>5.6679400000000006</v>
      </c>
      <c r="M356" s="1">
        <f>Tabelle5[[#This Row],[Menge t Nges]]/Tabelle5[[#This Row],[Anzahl Lieferscheine]]</f>
        <v>0.33864400000000006</v>
      </c>
      <c r="N356" s="1">
        <f>Tabelle5[[#This Row],[Menge t P2O5]]/Tabelle5[[#This Row],[Anzahl Lieferscheine]]</f>
        <v>0.16194114285714287</v>
      </c>
    </row>
    <row r="357" spans="1:14" x14ac:dyDescent="0.2">
      <c r="A357" s="2" t="s">
        <v>33</v>
      </c>
      <c r="B357" s="2" t="s">
        <v>33</v>
      </c>
      <c r="C357" s="2" t="s">
        <v>6</v>
      </c>
      <c r="D357" s="2" t="s">
        <v>15</v>
      </c>
      <c r="E357" s="2" t="s">
        <v>8</v>
      </c>
      <c r="F357" s="2" t="s">
        <v>61</v>
      </c>
      <c r="G357" s="1">
        <v>856.8</v>
      </c>
      <c r="H357" s="1">
        <v>730.8</v>
      </c>
      <c r="I357" s="4">
        <v>3</v>
      </c>
      <c r="J357" s="2" t="s">
        <v>69</v>
      </c>
      <c r="K357" s="1">
        <f>Tabelle5[[#This Row],[Menge kg Nges]]/1000</f>
        <v>0.85680000000000001</v>
      </c>
      <c r="L357" s="1">
        <f>Tabelle5[[#This Row],[Menge kg P2O5]]/1000</f>
        <v>0.73080000000000001</v>
      </c>
      <c r="M357" s="1">
        <f>Tabelle5[[#This Row],[Menge t Nges]]/Tabelle5[[#This Row],[Anzahl Lieferscheine]]</f>
        <v>0.28560000000000002</v>
      </c>
      <c r="N357" s="1">
        <f>Tabelle5[[#This Row],[Menge t P2O5]]/Tabelle5[[#This Row],[Anzahl Lieferscheine]]</f>
        <v>0.24360000000000001</v>
      </c>
    </row>
    <row r="358" spans="1:14" x14ac:dyDescent="0.2">
      <c r="A358" s="2" t="s">
        <v>33</v>
      </c>
      <c r="B358" s="2" t="s">
        <v>33</v>
      </c>
      <c r="C358" s="2" t="s">
        <v>6</v>
      </c>
      <c r="D358" s="2" t="s">
        <v>15</v>
      </c>
      <c r="E358" s="2" t="s">
        <v>17</v>
      </c>
      <c r="F358" s="2" t="s">
        <v>61</v>
      </c>
      <c r="G358" s="1">
        <v>44.52</v>
      </c>
      <c r="H358" s="1">
        <v>19.32</v>
      </c>
      <c r="I358" s="4">
        <v>1</v>
      </c>
      <c r="J358" s="2" t="s">
        <v>69</v>
      </c>
      <c r="K358" s="1">
        <f>Tabelle5[[#This Row],[Menge kg Nges]]/1000</f>
        <v>4.4520000000000004E-2</v>
      </c>
      <c r="L358" s="1">
        <f>Tabelle5[[#This Row],[Menge kg P2O5]]/1000</f>
        <v>1.932E-2</v>
      </c>
      <c r="M358" s="1">
        <f>Tabelle5[[#This Row],[Menge t Nges]]/Tabelle5[[#This Row],[Anzahl Lieferscheine]]</f>
        <v>4.4520000000000004E-2</v>
      </c>
      <c r="N358" s="1">
        <f>Tabelle5[[#This Row],[Menge t P2O5]]/Tabelle5[[#This Row],[Anzahl Lieferscheine]]</f>
        <v>1.932E-2</v>
      </c>
    </row>
    <row r="359" spans="1:14" x14ac:dyDescent="0.2">
      <c r="A359" s="2" t="s">
        <v>33</v>
      </c>
      <c r="B359" s="2" t="s">
        <v>33</v>
      </c>
      <c r="C359" s="2" t="s">
        <v>6</v>
      </c>
      <c r="D359" s="2" t="s">
        <v>15</v>
      </c>
      <c r="E359" s="2" t="s">
        <v>18</v>
      </c>
      <c r="F359" s="2" t="s">
        <v>61</v>
      </c>
      <c r="G359" s="1">
        <v>15971.65</v>
      </c>
      <c r="H359" s="1">
        <v>11123.27</v>
      </c>
      <c r="I359" s="4">
        <v>60</v>
      </c>
      <c r="J359" s="2" t="s">
        <v>69</v>
      </c>
      <c r="K359" s="1">
        <f>Tabelle5[[#This Row],[Menge kg Nges]]/1000</f>
        <v>15.97165</v>
      </c>
      <c r="L359" s="1">
        <f>Tabelle5[[#This Row],[Menge kg P2O5]]/1000</f>
        <v>11.12327</v>
      </c>
      <c r="M359" s="1">
        <f>Tabelle5[[#This Row],[Menge t Nges]]/Tabelle5[[#This Row],[Anzahl Lieferscheine]]</f>
        <v>0.26619416666666668</v>
      </c>
      <c r="N359" s="1">
        <f>Tabelle5[[#This Row],[Menge t P2O5]]/Tabelle5[[#This Row],[Anzahl Lieferscheine]]</f>
        <v>0.18538783333333334</v>
      </c>
    </row>
    <row r="360" spans="1:14" x14ac:dyDescent="0.2">
      <c r="A360" s="2" t="s">
        <v>33</v>
      </c>
      <c r="B360" s="2" t="s">
        <v>33</v>
      </c>
      <c r="C360" s="2" t="s">
        <v>6</v>
      </c>
      <c r="D360" s="2" t="s">
        <v>15</v>
      </c>
      <c r="E360" s="2" t="s">
        <v>19</v>
      </c>
      <c r="F360" s="2" t="s">
        <v>61</v>
      </c>
      <c r="G360" s="1">
        <v>2541</v>
      </c>
      <c r="H360" s="1">
        <v>2340.8000000000002</v>
      </c>
      <c r="I360" s="4">
        <v>7</v>
      </c>
      <c r="J360" s="2" t="s">
        <v>69</v>
      </c>
      <c r="K360" s="1">
        <f>Tabelle5[[#This Row],[Menge kg Nges]]/1000</f>
        <v>2.5409999999999999</v>
      </c>
      <c r="L360" s="1">
        <f>Tabelle5[[#This Row],[Menge kg P2O5]]/1000</f>
        <v>2.3408000000000002</v>
      </c>
      <c r="M360" s="1">
        <f>Tabelle5[[#This Row],[Menge t Nges]]/Tabelle5[[#This Row],[Anzahl Lieferscheine]]</f>
        <v>0.36299999999999999</v>
      </c>
      <c r="N360" s="1">
        <f>Tabelle5[[#This Row],[Menge t P2O5]]/Tabelle5[[#This Row],[Anzahl Lieferscheine]]</f>
        <v>0.33440000000000003</v>
      </c>
    </row>
    <row r="361" spans="1:14" x14ac:dyDescent="0.2">
      <c r="A361" s="2" t="s">
        <v>33</v>
      </c>
      <c r="B361" s="2" t="s">
        <v>33</v>
      </c>
      <c r="C361" s="2" t="s">
        <v>6</v>
      </c>
      <c r="D361" s="2" t="s">
        <v>15</v>
      </c>
      <c r="E361" s="2" t="s">
        <v>20</v>
      </c>
      <c r="F361" s="2" t="s">
        <v>61</v>
      </c>
      <c r="G361" s="1">
        <v>3469.3400000000006</v>
      </c>
      <c r="H361" s="1">
        <v>2736.5199999999991</v>
      </c>
      <c r="I361" s="4">
        <v>50</v>
      </c>
      <c r="J361" s="2" t="s">
        <v>69</v>
      </c>
      <c r="K361" s="1">
        <f>Tabelle5[[#This Row],[Menge kg Nges]]/1000</f>
        <v>3.4693400000000008</v>
      </c>
      <c r="L361" s="1">
        <f>Tabelle5[[#This Row],[Menge kg P2O5]]/1000</f>
        <v>2.7365199999999992</v>
      </c>
      <c r="M361" s="1">
        <f>Tabelle5[[#This Row],[Menge t Nges]]/Tabelle5[[#This Row],[Anzahl Lieferscheine]]</f>
        <v>6.9386800000000012E-2</v>
      </c>
      <c r="N361" s="1">
        <f>Tabelle5[[#This Row],[Menge t P2O5]]/Tabelle5[[#This Row],[Anzahl Lieferscheine]]</f>
        <v>5.4730399999999985E-2</v>
      </c>
    </row>
    <row r="362" spans="1:14" x14ac:dyDescent="0.2">
      <c r="A362" s="2" t="s">
        <v>33</v>
      </c>
      <c r="B362" s="2" t="s">
        <v>33</v>
      </c>
      <c r="C362" s="2" t="s">
        <v>6</v>
      </c>
      <c r="D362" s="2" t="s">
        <v>15</v>
      </c>
      <c r="E362" s="2" t="s">
        <v>21</v>
      </c>
      <c r="F362" s="2" t="s">
        <v>61</v>
      </c>
      <c r="G362" s="1">
        <v>3635.5000000000005</v>
      </c>
      <c r="H362" s="1">
        <v>2114.6</v>
      </c>
      <c r="I362" s="4">
        <v>16</v>
      </c>
      <c r="J362" s="2" t="s">
        <v>69</v>
      </c>
      <c r="K362" s="1">
        <f>Tabelle5[[#This Row],[Menge kg Nges]]/1000</f>
        <v>3.6355000000000004</v>
      </c>
      <c r="L362" s="1">
        <f>Tabelle5[[#This Row],[Menge kg P2O5]]/1000</f>
        <v>2.1145999999999998</v>
      </c>
      <c r="M362" s="1">
        <f>Tabelle5[[#This Row],[Menge t Nges]]/Tabelle5[[#This Row],[Anzahl Lieferscheine]]</f>
        <v>0.22721875000000002</v>
      </c>
      <c r="N362" s="1">
        <f>Tabelle5[[#This Row],[Menge t P2O5]]/Tabelle5[[#This Row],[Anzahl Lieferscheine]]</f>
        <v>0.13216249999999999</v>
      </c>
    </row>
    <row r="363" spans="1:14" x14ac:dyDescent="0.2">
      <c r="A363" s="2" t="s">
        <v>33</v>
      </c>
      <c r="B363" s="2" t="s">
        <v>33</v>
      </c>
      <c r="C363" s="2" t="s">
        <v>6</v>
      </c>
      <c r="D363" s="2" t="s">
        <v>15</v>
      </c>
      <c r="E363" s="2" t="s">
        <v>9</v>
      </c>
      <c r="F363" s="2" t="s">
        <v>61</v>
      </c>
      <c r="G363" s="1">
        <v>613.83999999999992</v>
      </c>
      <c r="H363" s="1">
        <v>298.2</v>
      </c>
      <c r="I363" s="4">
        <v>4</v>
      </c>
      <c r="J363" s="2" t="s">
        <v>69</v>
      </c>
      <c r="K363" s="1">
        <f>Tabelle5[[#This Row],[Menge kg Nges]]/1000</f>
        <v>0.61383999999999994</v>
      </c>
      <c r="L363" s="1">
        <f>Tabelle5[[#This Row],[Menge kg P2O5]]/1000</f>
        <v>0.29819999999999997</v>
      </c>
      <c r="M363" s="1">
        <f>Tabelle5[[#This Row],[Menge t Nges]]/Tabelle5[[#This Row],[Anzahl Lieferscheine]]</f>
        <v>0.15345999999999999</v>
      </c>
      <c r="N363" s="1">
        <f>Tabelle5[[#This Row],[Menge t P2O5]]/Tabelle5[[#This Row],[Anzahl Lieferscheine]]</f>
        <v>7.4549999999999991E-2</v>
      </c>
    </row>
    <row r="364" spans="1:14" x14ac:dyDescent="0.2">
      <c r="A364" s="2" t="s">
        <v>33</v>
      </c>
      <c r="B364" s="2" t="s">
        <v>33</v>
      </c>
      <c r="C364" s="2" t="s">
        <v>6</v>
      </c>
      <c r="D364" s="2" t="s">
        <v>15</v>
      </c>
      <c r="E364" s="2" t="s">
        <v>10</v>
      </c>
      <c r="F364" s="2" t="s">
        <v>61</v>
      </c>
      <c r="G364" s="1">
        <v>243</v>
      </c>
      <c r="H364" s="1">
        <v>103.8</v>
      </c>
      <c r="I364" s="4">
        <v>1</v>
      </c>
      <c r="J364" s="2" t="s">
        <v>69</v>
      </c>
      <c r="K364" s="1">
        <f>Tabelle5[[#This Row],[Menge kg Nges]]/1000</f>
        <v>0.24299999999999999</v>
      </c>
      <c r="L364" s="1">
        <f>Tabelle5[[#This Row],[Menge kg P2O5]]/1000</f>
        <v>0.1038</v>
      </c>
      <c r="M364" s="1">
        <f>Tabelle5[[#This Row],[Menge t Nges]]/Tabelle5[[#This Row],[Anzahl Lieferscheine]]</f>
        <v>0.24299999999999999</v>
      </c>
      <c r="N364" s="1">
        <f>Tabelle5[[#This Row],[Menge t P2O5]]/Tabelle5[[#This Row],[Anzahl Lieferscheine]]</f>
        <v>0.1038</v>
      </c>
    </row>
    <row r="365" spans="1:14" x14ac:dyDescent="0.2">
      <c r="A365" s="2" t="s">
        <v>33</v>
      </c>
      <c r="B365" s="2" t="s">
        <v>33</v>
      </c>
      <c r="C365" s="2" t="s">
        <v>6</v>
      </c>
      <c r="D365" s="2" t="s">
        <v>15</v>
      </c>
      <c r="E365" s="2" t="s">
        <v>23</v>
      </c>
      <c r="F365" s="2" t="s">
        <v>61</v>
      </c>
      <c r="G365" s="1">
        <v>220</v>
      </c>
      <c r="H365" s="1">
        <v>90.75</v>
      </c>
      <c r="I365" s="4">
        <v>1</v>
      </c>
      <c r="J365" s="2" t="s">
        <v>69</v>
      </c>
      <c r="K365" s="1">
        <f>Tabelle5[[#This Row],[Menge kg Nges]]/1000</f>
        <v>0.22</v>
      </c>
      <c r="L365" s="1">
        <f>Tabelle5[[#This Row],[Menge kg P2O5]]/1000</f>
        <v>9.0749999999999997E-2</v>
      </c>
      <c r="M365" s="1">
        <f>Tabelle5[[#This Row],[Menge t Nges]]/Tabelle5[[#This Row],[Anzahl Lieferscheine]]</f>
        <v>0.22</v>
      </c>
      <c r="N365" s="1">
        <f>Tabelle5[[#This Row],[Menge t P2O5]]/Tabelle5[[#This Row],[Anzahl Lieferscheine]]</f>
        <v>9.0749999999999997E-2</v>
      </c>
    </row>
    <row r="366" spans="1:14" x14ac:dyDescent="0.2">
      <c r="A366" s="2" t="s">
        <v>33</v>
      </c>
      <c r="B366" s="2" t="s">
        <v>33</v>
      </c>
      <c r="C366" s="2" t="s">
        <v>6</v>
      </c>
      <c r="D366" s="2" t="s">
        <v>15</v>
      </c>
      <c r="E366" s="2" t="s">
        <v>13</v>
      </c>
      <c r="F366" s="2" t="s">
        <v>61</v>
      </c>
      <c r="G366" s="1">
        <v>106</v>
      </c>
      <c r="H366" s="1">
        <v>64</v>
      </c>
      <c r="I366" s="4">
        <v>1</v>
      </c>
      <c r="J366" s="2" t="s">
        <v>69</v>
      </c>
      <c r="K366" s="1">
        <f>Tabelle5[[#This Row],[Menge kg Nges]]/1000</f>
        <v>0.106</v>
      </c>
      <c r="L366" s="1">
        <f>Tabelle5[[#This Row],[Menge kg P2O5]]/1000</f>
        <v>6.4000000000000001E-2</v>
      </c>
      <c r="M366" s="1">
        <f>Tabelle5[[#This Row],[Menge t Nges]]/Tabelle5[[#This Row],[Anzahl Lieferscheine]]</f>
        <v>0.106</v>
      </c>
      <c r="N366" s="1">
        <f>Tabelle5[[#This Row],[Menge t P2O5]]/Tabelle5[[#This Row],[Anzahl Lieferscheine]]</f>
        <v>6.4000000000000001E-2</v>
      </c>
    </row>
    <row r="367" spans="1:14" x14ac:dyDescent="0.2">
      <c r="A367" s="2" t="s">
        <v>33</v>
      </c>
      <c r="B367" s="2" t="s">
        <v>33</v>
      </c>
      <c r="C367" s="2" t="s">
        <v>25</v>
      </c>
      <c r="D367" s="2" t="s">
        <v>25</v>
      </c>
      <c r="E367" s="2" t="s">
        <v>26</v>
      </c>
      <c r="F367" s="2" t="s">
        <v>61</v>
      </c>
      <c r="G367" s="1">
        <v>43238.039999999994</v>
      </c>
      <c r="H367" s="1">
        <v>19664.949999999993</v>
      </c>
      <c r="I367" s="4">
        <v>153</v>
      </c>
      <c r="J367" s="2" t="s">
        <v>69</v>
      </c>
      <c r="K367" s="1">
        <f>Tabelle5[[#This Row],[Menge kg Nges]]/1000</f>
        <v>43.238039999999991</v>
      </c>
      <c r="L367" s="1">
        <f>Tabelle5[[#This Row],[Menge kg P2O5]]/1000</f>
        <v>19.664949999999994</v>
      </c>
      <c r="M367" s="1">
        <f>Tabelle5[[#This Row],[Menge t Nges]]/Tabelle5[[#This Row],[Anzahl Lieferscheine]]</f>
        <v>0.28260156862745089</v>
      </c>
      <c r="N367" s="1">
        <f>Tabelle5[[#This Row],[Menge t P2O5]]/Tabelle5[[#This Row],[Anzahl Lieferscheine]]</f>
        <v>0.12852908496732021</v>
      </c>
    </row>
    <row r="368" spans="1:14" x14ac:dyDescent="0.2">
      <c r="A368" s="2" t="s">
        <v>33</v>
      </c>
      <c r="B368" s="2" t="s">
        <v>46</v>
      </c>
      <c r="C368" s="2" t="s">
        <v>25</v>
      </c>
      <c r="D368" s="2" t="s">
        <v>25</v>
      </c>
      <c r="E368" s="2" t="s">
        <v>26</v>
      </c>
      <c r="F368" s="2" t="s">
        <v>61</v>
      </c>
      <c r="G368" s="1">
        <v>20033.45</v>
      </c>
      <c r="H368" s="1">
        <v>7130.55</v>
      </c>
      <c r="I368" s="4">
        <v>37</v>
      </c>
      <c r="J368" s="2" t="s">
        <v>69</v>
      </c>
      <c r="K368" s="1">
        <f>Tabelle5[[#This Row],[Menge kg Nges]]/1000</f>
        <v>20.033450000000002</v>
      </c>
      <c r="L368" s="1">
        <f>Tabelle5[[#This Row],[Menge kg P2O5]]/1000</f>
        <v>7.1305500000000004</v>
      </c>
      <c r="M368" s="1">
        <f>Tabelle5[[#This Row],[Menge t Nges]]/Tabelle5[[#This Row],[Anzahl Lieferscheine]]</f>
        <v>0.5414445945945946</v>
      </c>
      <c r="N368" s="1">
        <f>Tabelle5[[#This Row],[Menge t P2O5]]/Tabelle5[[#This Row],[Anzahl Lieferscheine]]</f>
        <v>0.19271756756756758</v>
      </c>
    </row>
    <row r="369" spans="1:14" x14ac:dyDescent="0.2">
      <c r="A369" s="2" t="s">
        <v>33</v>
      </c>
      <c r="B369" s="2" t="s">
        <v>42</v>
      </c>
      <c r="C369" s="2" t="s">
        <v>6</v>
      </c>
      <c r="D369" s="2" t="s">
        <v>15</v>
      </c>
      <c r="E369" s="2" t="s">
        <v>20</v>
      </c>
      <c r="F369" s="2" t="s">
        <v>61</v>
      </c>
      <c r="G369" s="1">
        <v>792</v>
      </c>
      <c r="H369" s="1">
        <v>450</v>
      </c>
      <c r="I369" s="4">
        <v>1</v>
      </c>
      <c r="J369" s="2" t="s">
        <v>69</v>
      </c>
      <c r="K369" s="1">
        <f>Tabelle5[[#This Row],[Menge kg Nges]]/1000</f>
        <v>0.79200000000000004</v>
      </c>
      <c r="L369" s="1">
        <f>Tabelle5[[#This Row],[Menge kg P2O5]]/1000</f>
        <v>0.45</v>
      </c>
      <c r="M369" s="1">
        <f>Tabelle5[[#This Row],[Menge t Nges]]/Tabelle5[[#This Row],[Anzahl Lieferscheine]]</f>
        <v>0.79200000000000004</v>
      </c>
      <c r="N369" s="1">
        <f>Tabelle5[[#This Row],[Menge t P2O5]]/Tabelle5[[#This Row],[Anzahl Lieferscheine]]</f>
        <v>0.45</v>
      </c>
    </row>
    <row r="370" spans="1:14" x14ac:dyDescent="0.2">
      <c r="A370" s="2" t="s">
        <v>44</v>
      </c>
      <c r="B370" s="2" t="s">
        <v>44</v>
      </c>
      <c r="C370" s="2" t="s">
        <v>6</v>
      </c>
      <c r="D370" s="2" t="s">
        <v>7</v>
      </c>
      <c r="E370" s="2" t="s">
        <v>8</v>
      </c>
      <c r="F370" s="2" t="s">
        <v>61</v>
      </c>
      <c r="G370" s="1">
        <v>366.03</v>
      </c>
      <c r="H370" s="1">
        <v>186.69</v>
      </c>
      <c r="I370" s="4">
        <v>2</v>
      </c>
      <c r="J370" s="2" t="s">
        <v>69</v>
      </c>
      <c r="K370" s="1">
        <f>Tabelle5[[#This Row],[Menge kg Nges]]/1000</f>
        <v>0.36602999999999997</v>
      </c>
      <c r="L370" s="1">
        <f>Tabelle5[[#This Row],[Menge kg P2O5]]/1000</f>
        <v>0.18668999999999999</v>
      </c>
      <c r="M370" s="1">
        <f>Tabelle5[[#This Row],[Menge t Nges]]/Tabelle5[[#This Row],[Anzahl Lieferscheine]]</f>
        <v>0.18301499999999998</v>
      </c>
      <c r="N370" s="1">
        <f>Tabelle5[[#This Row],[Menge t P2O5]]/Tabelle5[[#This Row],[Anzahl Lieferscheine]]</f>
        <v>9.3344999999999997E-2</v>
      </c>
    </row>
    <row r="371" spans="1:14" x14ac:dyDescent="0.2">
      <c r="A371" s="2" t="s">
        <v>44</v>
      </c>
      <c r="B371" s="2" t="s">
        <v>44</v>
      </c>
      <c r="C371" s="2" t="s">
        <v>6</v>
      </c>
      <c r="D371" s="2" t="s">
        <v>7</v>
      </c>
      <c r="E371" s="2" t="s">
        <v>9</v>
      </c>
      <c r="F371" s="2" t="s">
        <v>61</v>
      </c>
      <c r="G371" s="1">
        <v>4582.58</v>
      </c>
      <c r="H371" s="1">
        <v>1866.5500000000002</v>
      </c>
      <c r="I371" s="4">
        <v>13</v>
      </c>
      <c r="J371" s="2" t="s">
        <v>69</v>
      </c>
      <c r="K371" s="1">
        <f>Tabelle5[[#This Row],[Menge kg Nges]]/1000</f>
        <v>4.5825800000000001</v>
      </c>
      <c r="L371" s="1">
        <f>Tabelle5[[#This Row],[Menge kg P2O5]]/1000</f>
        <v>1.8665500000000002</v>
      </c>
      <c r="M371" s="1">
        <f>Tabelle5[[#This Row],[Menge t Nges]]/Tabelle5[[#This Row],[Anzahl Lieferscheine]]</f>
        <v>0.35250615384615386</v>
      </c>
      <c r="N371" s="1">
        <f>Tabelle5[[#This Row],[Menge t P2O5]]/Tabelle5[[#This Row],[Anzahl Lieferscheine]]</f>
        <v>0.14358076923076923</v>
      </c>
    </row>
    <row r="372" spans="1:14" x14ac:dyDescent="0.2">
      <c r="A372" s="2" t="s">
        <v>44</v>
      </c>
      <c r="B372" s="2" t="s">
        <v>44</v>
      </c>
      <c r="C372" s="2" t="s">
        <v>6</v>
      </c>
      <c r="D372" s="2" t="s">
        <v>7</v>
      </c>
      <c r="E372" s="2" t="s">
        <v>10</v>
      </c>
      <c r="F372" s="2" t="s">
        <v>61</v>
      </c>
      <c r="G372" s="1">
        <v>366.52</v>
      </c>
      <c r="H372" s="1">
        <v>181.72</v>
      </c>
      <c r="I372" s="4">
        <v>2</v>
      </c>
      <c r="J372" s="2" t="s">
        <v>69</v>
      </c>
      <c r="K372" s="1">
        <f>Tabelle5[[#This Row],[Menge kg Nges]]/1000</f>
        <v>0.36651999999999996</v>
      </c>
      <c r="L372" s="1">
        <f>Tabelle5[[#This Row],[Menge kg P2O5]]/1000</f>
        <v>0.18171999999999999</v>
      </c>
      <c r="M372" s="1">
        <f>Tabelle5[[#This Row],[Menge t Nges]]/Tabelle5[[#This Row],[Anzahl Lieferscheine]]</f>
        <v>0.18325999999999998</v>
      </c>
      <c r="N372" s="1">
        <f>Tabelle5[[#This Row],[Menge t P2O5]]/Tabelle5[[#This Row],[Anzahl Lieferscheine]]</f>
        <v>9.0859999999999996E-2</v>
      </c>
    </row>
    <row r="373" spans="1:14" x14ac:dyDescent="0.2">
      <c r="A373" s="2" t="s">
        <v>44</v>
      </c>
      <c r="B373" s="2" t="s">
        <v>44</v>
      </c>
      <c r="C373" s="2" t="s">
        <v>6</v>
      </c>
      <c r="D373" s="2" t="s">
        <v>7</v>
      </c>
      <c r="E373" s="2" t="s">
        <v>12</v>
      </c>
      <c r="F373" s="2" t="s">
        <v>61</v>
      </c>
      <c r="G373" s="1">
        <v>1310</v>
      </c>
      <c r="H373" s="1">
        <v>738</v>
      </c>
      <c r="I373" s="4">
        <v>3</v>
      </c>
      <c r="J373" s="2" t="s">
        <v>69</v>
      </c>
      <c r="K373" s="1">
        <f>Tabelle5[[#This Row],[Menge kg Nges]]/1000</f>
        <v>1.31</v>
      </c>
      <c r="L373" s="1">
        <f>Tabelle5[[#This Row],[Menge kg P2O5]]/1000</f>
        <v>0.73799999999999999</v>
      </c>
      <c r="M373" s="1">
        <f>Tabelle5[[#This Row],[Menge t Nges]]/Tabelle5[[#This Row],[Anzahl Lieferscheine]]</f>
        <v>0.4366666666666667</v>
      </c>
      <c r="N373" s="1">
        <f>Tabelle5[[#This Row],[Menge t P2O5]]/Tabelle5[[#This Row],[Anzahl Lieferscheine]]</f>
        <v>0.246</v>
      </c>
    </row>
    <row r="374" spans="1:14" x14ac:dyDescent="0.2">
      <c r="A374" s="2" t="s">
        <v>44</v>
      </c>
      <c r="B374" s="2" t="s">
        <v>44</v>
      </c>
      <c r="C374" s="2" t="s">
        <v>6</v>
      </c>
      <c r="D374" s="2" t="s">
        <v>7</v>
      </c>
      <c r="E374" s="2" t="s">
        <v>14</v>
      </c>
      <c r="F374" s="2" t="s">
        <v>61</v>
      </c>
      <c r="G374" s="1">
        <v>7249.5</v>
      </c>
      <c r="H374" s="1">
        <v>2899.8</v>
      </c>
      <c r="I374" s="4">
        <v>27</v>
      </c>
      <c r="J374" s="2" t="s">
        <v>69</v>
      </c>
      <c r="K374" s="1">
        <f>Tabelle5[[#This Row],[Menge kg Nges]]/1000</f>
        <v>7.2495000000000003</v>
      </c>
      <c r="L374" s="1">
        <f>Tabelle5[[#This Row],[Menge kg P2O5]]/1000</f>
        <v>2.8998000000000004</v>
      </c>
      <c r="M374" s="1">
        <f>Tabelle5[[#This Row],[Menge t Nges]]/Tabelle5[[#This Row],[Anzahl Lieferscheine]]</f>
        <v>0.26850000000000002</v>
      </c>
      <c r="N374" s="1">
        <f>Tabelle5[[#This Row],[Menge t P2O5]]/Tabelle5[[#This Row],[Anzahl Lieferscheine]]</f>
        <v>0.10740000000000001</v>
      </c>
    </row>
    <row r="375" spans="1:14" x14ac:dyDescent="0.2">
      <c r="A375" s="2" t="s">
        <v>44</v>
      </c>
      <c r="B375" s="2" t="s">
        <v>44</v>
      </c>
      <c r="C375" s="2" t="s">
        <v>6</v>
      </c>
      <c r="D375" s="2" t="s">
        <v>15</v>
      </c>
      <c r="E375" s="2" t="s">
        <v>9</v>
      </c>
      <c r="F375" s="2" t="s">
        <v>61</v>
      </c>
      <c r="G375" s="1">
        <v>128.80000000000001</v>
      </c>
      <c r="H375" s="1">
        <v>84</v>
      </c>
      <c r="I375" s="4">
        <v>1</v>
      </c>
      <c r="J375" s="2" t="s">
        <v>69</v>
      </c>
      <c r="K375" s="1">
        <f>Tabelle5[[#This Row],[Menge kg Nges]]/1000</f>
        <v>0.1288</v>
      </c>
      <c r="L375" s="1">
        <f>Tabelle5[[#This Row],[Menge kg P2O5]]/1000</f>
        <v>8.4000000000000005E-2</v>
      </c>
      <c r="M375" s="1">
        <f>Tabelle5[[#This Row],[Menge t Nges]]/Tabelle5[[#This Row],[Anzahl Lieferscheine]]</f>
        <v>0.1288</v>
      </c>
      <c r="N375" s="1">
        <f>Tabelle5[[#This Row],[Menge t P2O5]]/Tabelle5[[#This Row],[Anzahl Lieferscheine]]</f>
        <v>8.4000000000000005E-2</v>
      </c>
    </row>
    <row r="376" spans="1:14" x14ac:dyDescent="0.2">
      <c r="A376" s="2" t="s">
        <v>44</v>
      </c>
      <c r="B376" s="2" t="s">
        <v>44</v>
      </c>
      <c r="C376" s="2" t="s">
        <v>6</v>
      </c>
      <c r="D376" s="2" t="s">
        <v>15</v>
      </c>
      <c r="E376" s="2" t="s">
        <v>10</v>
      </c>
      <c r="F376" s="2" t="s">
        <v>61</v>
      </c>
      <c r="G376" s="1">
        <v>162</v>
      </c>
      <c r="H376" s="1">
        <v>69.2</v>
      </c>
      <c r="I376" s="4">
        <v>1</v>
      </c>
      <c r="J376" s="2" t="s">
        <v>69</v>
      </c>
      <c r="K376" s="1">
        <f>Tabelle5[[#This Row],[Menge kg Nges]]/1000</f>
        <v>0.16200000000000001</v>
      </c>
      <c r="L376" s="1">
        <f>Tabelle5[[#This Row],[Menge kg P2O5]]/1000</f>
        <v>6.9199999999999998E-2</v>
      </c>
      <c r="M376" s="1">
        <f>Tabelle5[[#This Row],[Menge t Nges]]/Tabelle5[[#This Row],[Anzahl Lieferscheine]]</f>
        <v>0.16200000000000001</v>
      </c>
      <c r="N376" s="1">
        <f>Tabelle5[[#This Row],[Menge t P2O5]]/Tabelle5[[#This Row],[Anzahl Lieferscheine]]</f>
        <v>6.9199999999999998E-2</v>
      </c>
    </row>
    <row r="377" spans="1:14" x14ac:dyDescent="0.2">
      <c r="A377" s="2" t="s">
        <v>44</v>
      </c>
      <c r="B377" s="2" t="s">
        <v>47</v>
      </c>
      <c r="C377" s="2" t="s">
        <v>6</v>
      </c>
      <c r="D377" s="2" t="s">
        <v>7</v>
      </c>
      <c r="E377" s="2" t="s">
        <v>14</v>
      </c>
      <c r="F377" s="2" t="s">
        <v>61</v>
      </c>
      <c r="G377" s="1">
        <v>189</v>
      </c>
      <c r="H377" s="1">
        <v>75.599999999999994</v>
      </c>
      <c r="I377" s="4">
        <v>1</v>
      </c>
      <c r="J377" s="2" t="s">
        <v>69</v>
      </c>
      <c r="K377" s="1">
        <f>Tabelle5[[#This Row],[Menge kg Nges]]/1000</f>
        <v>0.189</v>
      </c>
      <c r="L377" s="1">
        <f>Tabelle5[[#This Row],[Menge kg P2O5]]/1000</f>
        <v>7.5600000000000001E-2</v>
      </c>
      <c r="M377" s="1">
        <f>Tabelle5[[#This Row],[Menge t Nges]]/Tabelle5[[#This Row],[Anzahl Lieferscheine]]</f>
        <v>0.189</v>
      </c>
      <c r="N377" s="1">
        <f>Tabelle5[[#This Row],[Menge t P2O5]]/Tabelle5[[#This Row],[Anzahl Lieferscheine]]</f>
        <v>7.5600000000000001E-2</v>
      </c>
    </row>
    <row r="378" spans="1:14" x14ac:dyDescent="0.2">
      <c r="A378" s="2" t="s">
        <v>44</v>
      </c>
      <c r="B378" s="2" t="s">
        <v>37</v>
      </c>
      <c r="C378" s="2" t="s">
        <v>6</v>
      </c>
      <c r="D378" s="2" t="s">
        <v>7</v>
      </c>
      <c r="E378" s="2" t="s">
        <v>8</v>
      </c>
      <c r="F378" s="2" t="s">
        <v>61</v>
      </c>
      <c r="G378" s="1">
        <v>139.44</v>
      </c>
      <c r="H378" s="1">
        <v>71.12</v>
      </c>
      <c r="I378" s="4">
        <v>1</v>
      </c>
      <c r="J378" s="2" t="s">
        <v>69</v>
      </c>
      <c r="K378" s="1">
        <f>Tabelle5[[#This Row],[Menge kg Nges]]/1000</f>
        <v>0.13944000000000001</v>
      </c>
      <c r="L378" s="1">
        <f>Tabelle5[[#This Row],[Menge kg P2O5]]/1000</f>
        <v>7.1120000000000003E-2</v>
      </c>
      <c r="M378" s="1">
        <f>Tabelle5[[#This Row],[Menge t Nges]]/Tabelle5[[#This Row],[Anzahl Lieferscheine]]</f>
        <v>0.13944000000000001</v>
      </c>
      <c r="N378" s="1">
        <f>Tabelle5[[#This Row],[Menge t P2O5]]/Tabelle5[[#This Row],[Anzahl Lieferscheine]]</f>
        <v>7.1120000000000003E-2</v>
      </c>
    </row>
    <row r="379" spans="1:14" x14ac:dyDescent="0.2">
      <c r="A379" s="2" t="s">
        <v>44</v>
      </c>
      <c r="B379" s="2" t="s">
        <v>37</v>
      </c>
      <c r="C379" s="2" t="s">
        <v>6</v>
      </c>
      <c r="D379" s="2" t="s">
        <v>7</v>
      </c>
      <c r="E379" s="2" t="s">
        <v>10</v>
      </c>
      <c r="F379" s="2" t="s">
        <v>61</v>
      </c>
      <c r="G379" s="1">
        <v>416.5</v>
      </c>
      <c r="H379" s="1">
        <v>206.49999999999997</v>
      </c>
      <c r="I379" s="4">
        <v>3</v>
      </c>
      <c r="J379" s="2" t="s">
        <v>69</v>
      </c>
      <c r="K379" s="1">
        <f>Tabelle5[[#This Row],[Menge kg Nges]]/1000</f>
        <v>0.41649999999999998</v>
      </c>
      <c r="L379" s="1">
        <f>Tabelle5[[#This Row],[Menge kg P2O5]]/1000</f>
        <v>0.20649999999999996</v>
      </c>
      <c r="M379" s="1">
        <f>Tabelle5[[#This Row],[Menge t Nges]]/Tabelle5[[#This Row],[Anzahl Lieferscheine]]</f>
        <v>0.13883333333333334</v>
      </c>
      <c r="N379" s="1">
        <f>Tabelle5[[#This Row],[Menge t P2O5]]/Tabelle5[[#This Row],[Anzahl Lieferscheine]]</f>
        <v>6.8833333333333316E-2</v>
      </c>
    </row>
    <row r="380" spans="1:14" x14ac:dyDescent="0.2">
      <c r="A380" s="2" t="s">
        <v>44</v>
      </c>
      <c r="B380" s="2" t="s">
        <v>37</v>
      </c>
      <c r="C380" s="2" t="s">
        <v>6</v>
      </c>
      <c r="D380" s="2" t="s">
        <v>7</v>
      </c>
      <c r="E380" s="2" t="s">
        <v>14</v>
      </c>
      <c r="F380" s="2" t="s">
        <v>61</v>
      </c>
      <c r="G380" s="1">
        <v>688.5</v>
      </c>
      <c r="H380" s="1">
        <v>275.39999999999998</v>
      </c>
      <c r="I380" s="4">
        <v>4</v>
      </c>
      <c r="J380" s="2" t="s">
        <v>69</v>
      </c>
      <c r="K380" s="1">
        <f>Tabelle5[[#This Row],[Menge kg Nges]]/1000</f>
        <v>0.6885</v>
      </c>
      <c r="L380" s="1">
        <f>Tabelle5[[#This Row],[Menge kg P2O5]]/1000</f>
        <v>0.27539999999999998</v>
      </c>
      <c r="M380" s="1">
        <f>Tabelle5[[#This Row],[Menge t Nges]]/Tabelle5[[#This Row],[Anzahl Lieferscheine]]</f>
        <v>0.172125</v>
      </c>
      <c r="N380" s="1">
        <f>Tabelle5[[#This Row],[Menge t P2O5]]/Tabelle5[[#This Row],[Anzahl Lieferscheine]]</f>
        <v>6.8849999999999995E-2</v>
      </c>
    </row>
    <row r="381" spans="1:14" x14ac:dyDescent="0.2">
      <c r="A381" s="2" t="s">
        <v>48</v>
      </c>
      <c r="B381" s="2" t="s">
        <v>48</v>
      </c>
      <c r="C381" s="2" t="s">
        <v>6</v>
      </c>
      <c r="D381" s="2" t="s">
        <v>7</v>
      </c>
      <c r="E381" s="2" t="s">
        <v>8</v>
      </c>
      <c r="F381" s="2" t="s">
        <v>61</v>
      </c>
      <c r="G381" s="1">
        <v>46427.5</v>
      </c>
      <c r="H381" s="1">
        <v>14591.5</v>
      </c>
      <c r="I381" s="4">
        <v>19</v>
      </c>
      <c r="J381" s="2" t="s">
        <v>69</v>
      </c>
      <c r="K381" s="1">
        <f>Tabelle5[[#This Row],[Menge kg Nges]]/1000</f>
        <v>46.427500000000002</v>
      </c>
      <c r="L381" s="1">
        <f>Tabelle5[[#This Row],[Menge kg P2O5]]/1000</f>
        <v>14.5915</v>
      </c>
      <c r="M381" s="1">
        <f>Tabelle5[[#This Row],[Menge t Nges]]/Tabelle5[[#This Row],[Anzahl Lieferscheine]]</f>
        <v>2.4435526315789473</v>
      </c>
      <c r="N381" s="1">
        <f>Tabelle5[[#This Row],[Menge t P2O5]]/Tabelle5[[#This Row],[Anzahl Lieferscheine]]</f>
        <v>0.76797368421052636</v>
      </c>
    </row>
    <row r="382" spans="1:14" x14ac:dyDescent="0.2">
      <c r="A382" s="2" t="s">
        <v>48</v>
      </c>
      <c r="B382" s="2" t="s">
        <v>48</v>
      </c>
      <c r="C382" s="2" t="s">
        <v>6</v>
      </c>
      <c r="D382" s="2" t="s">
        <v>7</v>
      </c>
      <c r="E382" s="2" t="s">
        <v>9</v>
      </c>
      <c r="F382" s="2" t="s">
        <v>61</v>
      </c>
      <c r="G382" s="1">
        <v>20984.82</v>
      </c>
      <c r="H382" s="1">
        <v>8746.7999999999993</v>
      </c>
      <c r="I382" s="4">
        <v>6</v>
      </c>
      <c r="J382" s="2" t="s">
        <v>69</v>
      </c>
      <c r="K382" s="1">
        <f>Tabelle5[[#This Row],[Menge kg Nges]]/1000</f>
        <v>20.984819999999999</v>
      </c>
      <c r="L382" s="1">
        <f>Tabelle5[[#This Row],[Menge kg P2O5]]/1000</f>
        <v>8.7467999999999986</v>
      </c>
      <c r="M382" s="1">
        <f>Tabelle5[[#This Row],[Menge t Nges]]/Tabelle5[[#This Row],[Anzahl Lieferscheine]]</f>
        <v>3.4974699999999999</v>
      </c>
      <c r="N382" s="1">
        <f>Tabelle5[[#This Row],[Menge t P2O5]]/Tabelle5[[#This Row],[Anzahl Lieferscheine]]</f>
        <v>1.4577999999999998</v>
      </c>
    </row>
    <row r="383" spans="1:14" x14ac:dyDescent="0.2">
      <c r="A383" s="2" t="s">
        <v>48</v>
      </c>
      <c r="B383" s="2" t="s">
        <v>48</v>
      </c>
      <c r="C383" s="2" t="s">
        <v>6</v>
      </c>
      <c r="D383" s="2" t="s">
        <v>7</v>
      </c>
      <c r="E383" s="2" t="s">
        <v>12</v>
      </c>
      <c r="F383" s="2" t="s">
        <v>61</v>
      </c>
      <c r="G383" s="1">
        <v>5310</v>
      </c>
      <c r="H383" s="1">
        <v>3363</v>
      </c>
      <c r="I383" s="4">
        <v>1</v>
      </c>
      <c r="J383" s="2" t="s">
        <v>69</v>
      </c>
      <c r="K383" s="1">
        <f>Tabelle5[[#This Row],[Menge kg Nges]]/1000</f>
        <v>5.31</v>
      </c>
      <c r="L383" s="1">
        <f>Tabelle5[[#This Row],[Menge kg P2O5]]/1000</f>
        <v>3.363</v>
      </c>
      <c r="M383" s="1">
        <f>Tabelle5[[#This Row],[Menge t Nges]]/Tabelle5[[#This Row],[Anzahl Lieferscheine]]</f>
        <v>5.31</v>
      </c>
      <c r="N383" s="1">
        <f>Tabelle5[[#This Row],[Menge t P2O5]]/Tabelle5[[#This Row],[Anzahl Lieferscheine]]</f>
        <v>3.363</v>
      </c>
    </row>
    <row r="384" spans="1:14" x14ac:dyDescent="0.2">
      <c r="A384" s="2" t="s">
        <v>48</v>
      </c>
      <c r="B384" s="2" t="s">
        <v>48</v>
      </c>
      <c r="C384" s="2" t="s">
        <v>6</v>
      </c>
      <c r="D384" s="2" t="s">
        <v>15</v>
      </c>
      <c r="E384" s="2" t="s">
        <v>20</v>
      </c>
      <c r="F384" s="2" t="s">
        <v>61</v>
      </c>
      <c r="G384" s="1">
        <v>9301.6</v>
      </c>
      <c r="H384" s="1">
        <v>5285</v>
      </c>
      <c r="I384" s="4">
        <v>24</v>
      </c>
      <c r="J384" s="2" t="s">
        <v>69</v>
      </c>
      <c r="K384" s="1">
        <f>Tabelle5[[#This Row],[Menge kg Nges]]/1000</f>
        <v>9.3016000000000005</v>
      </c>
      <c r="L384" s="1">
        <f>Tabelle5[[#This Row],[Menge kg P2O5]]/1000</f>
        <v>5.2850000000000001</v>
      </c>
      <c r="M384" s="1">
        <f>Tabelle5[[#This Row],[Menge t Nges]]/Tabelle5[[#This Row],[Anzahl Lieferscheine]]</f>
        <v>0.38756666666666667</v>
      </c>
      <c r="N384" s="1">
        <f>Tabelle5[[#This Row],[Menge t P2O5]]/Tabelle5[[#This Row],[Anzahl Lieferscheine]]</f>
        <v>0.22020833333333334</v>
      </c>
    </row>
    <row r="385" spans="1:14" x14ac:dyDescent="0.2">
      <c r="A385" s="2" t="s">
        <v>48</v>
      </c>
      <c r="B385" s="2" t="s">
        <v>48</v>
      </c>
      <c r="C385" s="2" t="s">
        <v>6</v>
      </c>
      <c r="D385" s="2" t="s">
        <v>15</v>
      </c>
      <c r="E385" s="2" t="s">
        <v>31</v>
      </c>
      <c r="F385" s="2" t="s">
        <v>61</v>
      </c>
      <c r="G385" s="1">
        <v>320</v>
      </c>
      <c r="H385" s="1">
        <v>132</v>
      </c>
      <c r="I385" s="4">
        <v>2</v>
      </c>
      <c r="J385" s="2" t="s">
        <v>69</v>
      </c>
      <c r="K385" s="1">
        <f>Tabelle5[[#This Row],[Menge kg Nges]]/1000</f>
        <v>0.32</v>
      </c>
      <c r="L385" s="1">
        <f>Tabelle5[[#This Row],[Menge kg P2O5]]/1000</f>
        <v>0.13200000000000001</v>
      </c>
      <c r="M385" s="1">
        <f>Tabelle5[[#This Row],[Menge t Nges]]/Tabelle5[[#This Row],[Anzahl Lieferscheine]]</f>
        <v>0.16</v>
      </c>
      <c r="N385" s="1">
        <f>Tabelle5[[#This Row],[Menge t P2O5]]/Tabelle5[[#This Row],[Anzahl Lieferscheine]]</f>
        <v>6.6000000000000003E-2</v>
      </c>
    </row>
    <row r="386" spans="1:14" x14ac:dyDescent="0.2">
      <c r="A386" s="2" t="s">
        <v>48</v>
      </c>
      <c r="B386" s="2" t="s">
        <v>48</v>
      </c>
      <c r="C386" s="2" t="s">
        <v>25</v>
      </c>
      <c r="D386" s="2" t="s">
        <v>25</v>
      </c>
      <c r="E386" s="2" t="s">
        <v>26</v>
      </c>
      <c r="F386" s="2" t="s">
        <v>61</v>
      </c>
      <c r="G386" s="1">
        <v>38546.450000000004</v>
      </c>
      <c r="H386" s="1">
        <v>17008.78</v>
      </c>
      <c r="I386" s="4">
        <v>18</v>
      </c>
      <c r="J386" s="2" t="s">
        <v>69</v>
      </c>
      <c r="K386" s="1">
        <f>Tabelle5[[#This Row],[Menge kg Nges]]/1000</f>
        <v>38.546450000000007</v>
      </c>
      <c r="L386" s="1">
        <f>Tabelle5[[#This Row],[Menge kg P2O5]]/1000</f>
        <v>17.008779999999998</v>
      </c>
      <c r="M386" s="1">
        <f>Tabelle5[[#This Row],[Menge t Nges]]/Tabelle5[[#This Row],[Anzahl Lieferscheine]]</f>
        <v>2.1414694444444446</v>
      </c>
      <c r="N386" s="1">
        <f>Tabelle5[[#This Row],[Menge t P2O5]]/Tabelle5[[#This Row],[Anzahl Lieferscheine]]</f>
        <v>0.94493222222222206</v>
      </c>
    </row>
    <row r="387" spans="1:14" x14ac:dyDescent="0.2">
      <c r="A387" s="2" t="s">
        <v>48</v>
      </c>
      <c r="B387" s="2" t="s">
        <v>28</v>
      </c>
      <c r="C387" s="2" t="s">
        <v>6</v>
      </c>
      <c r="D387" s="2" t="s">
        <v>15</v>
      </c>
      <c r="E387" s="2" t="s">
        <v>18</v>
      </c>
      <c r="F387" s="2" t="s">
        <v>61</v>
      </c>
      <c r="G387" s="1">
        <v>2688</v>
      </c>
      <c r="H387" s="1">
        <v>2176</v>
      </c>
      <c r="I387" s="4">
        <v>2</v>
      </c>
      <c r="J387" s="2" t="s">
        <v>69</v>
      </c>
      <c r="K387" s="1">
        <f>Tabelle5[[#This Row],[Menge kg Nges]]/1000</f>
        <v>2.6880000000000002</v>
      </c>
      <c r="L387" s="1">
        <f>Tabelle5[[#This Row],[Menge kg P2O5]]/1000</f>
        <v>2.1760000000000002</v>
      </c>
      <c r="M387" s="1">
        <f>Tabelle5[[#This Row],[Menge t Nges]]/Tabelle5[[#This Row],[Anzahl Lieferscheine]]</f>
        <v>1.3440000000000001</v>
      </c>
      <c r="N387" s="1">
        <f>Tabelle5[[#This Row],[Menge t P2O5]]/Tabelle5[[#This Row],[Anzahl Lieferscheine]]</f>
        <v>1.0880000000000001</v>
      </c>
    </row>
    <row r="388" spans="1:14" x14ac:dyDescent="0.2">
      <c r="A388" s="2" t="s">
        <v>48</v>
      </c>
      <c r="B388" s="2" t="s">
        <v>28</v>
      </c>
      <c r="C388" s="2" t="s">
        <v>6</v>
      </c>
      <c r="D388" s="2" t="s">
        <v>15</v>
      </c>
      <c r="E388" s="2" t="s">
        <v>20</v>
      </c>
      <c r="F388" s="2" t="s">
        <v>61</v>
      </c>
      <c r="G388" s="1">
        <v>264</v>
      </c>
      <c r="H388" s="1">
        <v>150</v>
      </c>
      <c r="I388" s="4">
        <v>1</v>
      </c>
      <c r="J388" s="2" t="s">
        <v>69</v>
      </c>
      <c r="K388" s="1">
        <f>Tabelle5[[#This Row],[Menge kg Nges]]/1000</f>
        <v>0.26400000000000001</v>
      </c>
      <c r="L388" s="1">
        <f>Tabelle5[[#This Row],[Menge kg P2O5]]/1000</f>
        <v>0.15</v>
      </c>
      <c r="M388" s="1">
        <f>Tabelle5[[#This Row],[Menge t Nges]]/Tabelle5[[#This Row],[Anzahl Lieferscheine]]</f>
        <v>0.26400000000000001</v>
      </c>
      <c r="N388" s="1">
        <f>Tabelle5[[#This Row],[Menge t P2O5]]/Tabelle5[[#This Row],[Anzahl Lieferscheine]]</f>
        <v>0.15</v>
      </c>
    </row>
    <row r="389" spans="1:14" x14ac:dyDescent="0.2">
      <c r="A389" s="2" t="s">
        <v>49</v>
      </c>
      <c r="B389" s="2" t="s">
        <v>49</v>
      </c>
      <c r="C389" s="2" t="s">
        <v>6</v>
      </c>
      <c r="D389" s="2" t="s">
        <v>7</v>
      </c>
      <c r="E389" s="2" t="s">
        <v>9</v>
      </c>
      <c r="F389" s="2" t="s">
        <v>61</v>
      </c>
      <c r="G389" s="1">
        <v>2788.1799999999994</v>
      </c>
      <c r="H389" s="1">
        <v>1296.3</v>
      </c>
      <c r="I389" s="4">
        <v>20</v>
      </c>
      <c r="J389" s="2" t="s">
        <v>69</v>
      </c>
      <c r="K389" s="1">
        <f>Tabelle5[[#This Row],[Menge kg Nges]]/1000</f>
        <v>2.7881799999999992</v>
      </c>
      <c r="L389" s="1">
        <f>Tabelle5[[#This Row],[Menge kg P2O5]]/1000</f>
        <v>1.2963</v>
      </c>
      <c r="M389" s="1">
        <f>Tabelle5[[#This Row],[Menge t Nges]]/Tabelle5[[#This Row],[Anzahl Lieferscheine]]</f>
        <v>0.13940899999999995</v>
      </c>
      <c r="N389" s="1">
        <f>Tabelle5[[#This Row],[Menge t P2O5]]/Tabelle5[[#This Row],[Anzahl Lieferscheine]]</f>
        <v>6.4814999999999998E-2</v>
      </c>
    </row>
    <row r="390" spans="1:14" x14ac:dyDescent="0.2">
      <c r="A390" s="2" t="s">
        <v>49</v>
      </c>
      <c r="B390" s="2" t="s">
        <v>49</v>
      </c>
      <c r="C390" s="2" t="s">
        <v>6</v>
      </c>
      <c r="D390" s="2" t="s">
        <v>7</v>
      </c>
      <c r="E390" s="2" t="s">
        <v>10</v>
      </c>
      <c r="F390" s="2" t="s">
        <v>61</v>
      </c>
      <c r="G390" s="1">
        <v>556.6</v>
      </c>
      <c r="H390" s="1">
        <v>227.7</v>
      </c>
      <c r="I390" s="4">
        <v>4</v>
      </c>
      <c r="J390" s="2" t="s">
        <v>69</v>
      </c>
      <c r="K390" s="1">
        <f>Tabelle5[[#This Row],[Menge kg Nges]]/1000</f>
        <v>0.55659999999999998</v>
      </c>
      <c r="L390" s="1">
        <f>Tabelle5[[#This Row],[Menge kg P2O5]]/1000</f>
        <v>0.22769999999999999</v>
      </c>
      <c r="M390" s="1">
        <f>Tabelle5[[#This Row],[Menge t Nges]]/Tabelle5[[#This Row],[Anzahl Lieferscheine]]</f>
        <v>0.13915</v>
      </c>
      <c r="N390" s="1">
        <f>Tabelle5[[#This Row],[Menge t P2O5]]/Tabelle5[[#This Row],[Anzahl Lieferscheine]]</f>
        <v>5.6924999999999996E-2</v>
      </c>
    </row>
    <row r="391" spans="1:14" x14ac:dyDescent="0.2">
      <c r="A391" s="2" t="s">
        <v>49</v>
      </c>
      <c r="B391" s="2" t="s">
        <v>49</v>
      </c>
      <c r="C391" s="2" t="s">
        <v>6</v>
      </c>
      <c r="D391" s="2" t="s">
        <v>7</v>
      </c>
      <c r="E391" s="2" t="s">
        <v>11</v>
      </c>
      <c r="F391" s="2" t="s">
        <v>61</v>
      </c>
      <c r="G391" s="1">
        <v>1492</v>
      </c>
      <c r="H391" s="1">
        <v>700</v>
      </c>
      <c r="I391" s="4">
        <v>9</v>
      </c>
      <c r="J391" s="2" t="s">
        <v>69</v>
      </c>
      <c r="K391" s="1">
        <f>Tabelle5[[#This Row],[Menge kg Nges]]/1000</f>
        <v>1.492</v>
      </c>
      <c r="L391" s="1">
        <f>Tabelle5[[#This Row],[Menge kg P2O5]]/1000</f>
        <v>0.7</v>
      </c>
      <c r="M391" s="1">
        <f>Tabelle5[[#This Row],[Menge t Nges]]/Tabelle5[[#This Row],[Anzahl Lieferscheine]]</f>
        <v>0.16577777777777777</v>
      </c>
      <c r="N391" s="1">
        <f>Tabelle5[[#This Row],[Menge t P2O5]]/Tabelle5[[#This Row],[Anzahl Lieferscheine]]</f>
        <v>7.7777777777777779E-2</v>
      </c>
    </row>
    <row r="392" spans="1:14" x14ac:dyDescent="0.2">
      <c r="A392" s="2" t="s">
        <v>49</v>
      </c>
      <c r="B392" s="2" t="s">
        <v>49</v>
      </c>
      <c r="C392" s="2" t="s">
        <v>6</v>
      </c>
      <c r="D392" s="2" t="s">
        <v>7</v>
      </c>
      <c r="E392" s="2" t="s">
        <v>12</v>
      </c>
      <c r="F392" s="2" t="s">
        <v>61</v>
      </c>
      <c r="G392" s="1">
        <v>4772.6499999999996</v>
      </c>
      <c r="H392" s="1">
        <v>1788</v>
      </c>
      <c r="I392" s="4">
        <v>16</v>
      </c>
      <c r="J392" s="2" t="s">
        <v>69</v>
      </c>
      <c r="K392" s="1">
        <f>Tabelle5[[#This Row],[Menge kg Nges]]/1000</f>
        <v>4.7726499999999996</v>
      </c>
      <c r="L392" s="1">
        <f>Tabelle5[[#This Row],[Menge kg P2O5]]/1000</f>
        <v>1.788</v>
      </c>
      <c r="M392" s="1">
        <f>Tabelle5[[#This Row],[Menge t Nges]]/Tabelle5[[#This Row],[Anzahl Lieferscheine]]</f>
        <v>0.29829062499999998</v>
      </c>
      <c r="N392" s="1">
        <f>Tabelle5[[#This Row],[Menge t P2O5]]/Tabelle5[[#This Row],[Anzahl Lieferscheine]]</f>
        <v>0.11175</v>
      </c>
    </row>
    <row r="393" spans="1:14" x14ac:dyDescent="0.2">
      <c r="A393" s="2" t="s">
        <v>49</v>
      </c>
      <c r="B393" s="2" t="s">
        <v>49</v>
      </c>
      <c r="C393" s="2" t="s">
        <v>6</v>
      </c>
      <c r="D393" s="2" t="s">
        <v>15</v>
      </c>
      <c r="E393" s="2" t="s">
        <v>18</v>
      </c>
      <c r="F393" s="2" t="s">
        <v>61</v>
      </c>
      <c r="G393" s="1">
        <v>1781.6399999999996</v>
      </c>
      <c r="H393" s="1">
        <v>1369.5599999999997</v>
      </c>
      <c r="I393" s="4">
        <v>27</v>
      </c>
      <c r="J393" s="2" t="s">
        <v>69</v>
      </c>
      <c r="K393" s="1">
        <f>Tabelle5[[#This Row],[Menge kg Nges]]/1000</f>
        <v>1.7816399999999997</v>
      </c>
      <c r="L393" s="1">
        <f>Tabelle5[[#This Row],[Menge kg P2O5]]/1000</f>
        <v>1.3695599999999997</v>
      </c>
      <c r="M393" s="1">
        <f>Tabelle5[[#This Row],[Menge t Nges]]/Tabelle5[[#This Row],[Anzahl Lieferscheine]]</f>
        <v>6.5986666666666652E-2</v>
      </c>
      <c r="N393" s="1">
        <f>Tabelle5[[#This Row],[Menge t P2O5]]/Tabelle5[[#This Row],[Anzahl Lieferscheine]]</f>
        <v>5.0724444444444433E-2</v>
      </c>
    </row>
    <row r="394" spans="1:14" x14ac:dyDescent="0.2">
      <c r="A394" s="2" t="s">
        <v>49</v>
      </c>
      <c r="B394" s="2" t="s">
        <v>49</v>
      </c>
      <c r="C394" s="2" t="s">
        <v>6</v>
      </c>
      <c r="D394" s="2" t="s">
        <v>15</v>
      </c>
      <c r="E394" s="2" t="s">
        <v>19</v>
      </c>
      <c r="F394" s="2" t="s">
        <v>61</v>
      </c>
      <c r="G394" s="1">
        <v>542.5</v>
      </c>
      <c r="H394" s="1">
        <v>545.6</v>
      </c>
      <c r="I394" s="4">
        <v>3</v>
      </c>
      <c r="J394" s="2" t="s">
        <v>69</v>
      </c>
      <c r="K394" s="1">
        <f>Tabelle5[[#This Row],[Menge kg Nges]]/1000</f>
        <v>0.54249999999999998</v>
      </c>
      <c r="L394" s="1">
        <f>Tabelle5[[#This Row],[Menge kg P2O5]]/1000</f>
        <v>0.54559999999999997</v>
      </c>
      <c r="M394" s="1">
        <f>Tabelle5[[#This Row],[Menge t Nges]]/Tabelle5[[#This Row],[Anzahl Lieferscheine]]</f>
        <v>0.18083333333333332</v>
      </c>
      <c r="N394" s="1">
        <f>Tabelle5[[#This Row],[Menge t P2O5]]/Tabelle5[[#This Row],[Anzahl Lieferscheine]]</f>
        <v>0.18186666666666665</v>
      </c>
    </row>
    <row r="395" spans="1:14" x14ac:dyDescent="0.2">
      <c r="A395" s="2" t="s">
        <v>49</v>
      </c>
      <c r="B395" s="2" t="s">
        <v>49</v>
      </c>
      <c r="C395" s="2" t="s">
        <v>6</v>
      </c>
      <c r="D395" s="2" t="s">
        <v>15</v>
      </c>
      <c r="E395" s="2" t="s">
        <v>20</v>
      </c>
      <c r="F395" s="2" t="s">
        <v>61</v>
      </c>
      <c r="G395" s="1">
        <v>204</v>
      </c>
      <c r="H395" s="1">
        <v>150</v>
      </c>
      <c r="I395" s="4">
        <v>1</v>
      </c>
      <c r="J395" s="2" t="s">
        <v>69</v>
      </c>
      <c r="K395" s="1">
        <f>Tabelle5[[#This Row],[Menge kg Nges]]/1000</f>
        <v>0.20399999999999999</v>
      </c>
      <c r="L395" s="1">
        <f>Tabelle5[[#This Row],[Menge kg P2O5]]/1000</f>
        <v>0.15</v>
      </c>
      <c r="M395" s="1">
        <f>Tabelle5[[#This Row],[Menge t Nges]]/Tabelle5[[#This Row],[Anzahl Lieferscheine]]</f>
        <v>0.20399999999999999</v>
      </c>
      <c r="N395" s="1">
        <f>Tabelle5[[#This Row],[Menge t P2O5]]/Tabelle5[[#This Row],[Anzahl Lieferscheine]]</f>
        <v>0.15</v>
      </c>
    </row>
    <row r="396" spans="1:14" x14ac:dyDescent="0.2">
      <c r="A396" s="2" t="s">
        <v>49</v>
      </c>
      <c r="B396" s="2" t="s">
        <v>49</v>
      </c>
      <c r="C396" s="2" t="s">
        <v>6</v>
      </c>
      <c r="D396" s="2" t="s">
        <v>15</v>
      </c>
      <c r="E396" s="2" t="s">
        <v>9</v>
      </c>
      <c r="F396" s="2" t="s">
        <v>61</v>
      </c>
      <c r="G396" s="1">
        <v>237.84</v>
      </c>
      <c r="H396" s="1">
        <v>136.19999999999999</v>
      </c>
      <c r="I396" s="4">
        <v>4</v>
      </c>
      <c r="J396" s="2" t="s">
        <v>69</v>
      </c>
      <c r="K396" s="1">
        <f>Tabelle5[[#This Row],[Menge kg Nges]]/1000</f>
        <v>0.23784</v>
      </c>
      <c r="L396" s="1">
        <f>Tabelle5[[#This Row],[Menge kg P2O5]]/1000</f>
        <v>0.13619999999999999</v>
      </c>
      <c r="M396" s="1">
        <f>Tabelle5[[#This Row],[Menge t Nges]]/Tabelle5[[#This Row],[Anzahl Lieferscheine]]</f>
        <v>5.9459999999999999E-2</v>
      </c>
      <c r="N396" s="1">
        <f>Tabelle5[[#This Row],[Menge t P2O5]]/Tabelle5[[#This Row],[Anzahl Lieferscheine]]</f>
        <v>3.4049999999999997E-2</v>
      </c>
    </row>
    <row r="397" spans="1:14" x14ac:dyDescent="0.2">
      <c r="A397" s="2" t="s">
        <v>49</v>
      </c>
      <c r="B397" s="2" t="s">
        <v>49</v>
      </c>
      <c r="C397" s="2" t="s">
        <v>6</v>
      </c>
      <c r="D397" s="2" t="s">
        <v>15</v>
      </c>
      <c r="E397" s="2" t="s">
        <v>10</v>
      </c>
      <c r="F397" s="2" t="s">
        <v>61</v>
      </c>
      <c r="G397" s="1">
        <v>162</v>
      </c>
      <c r="H397" s="1">
        <v>69.2</v>
      </c>
      <c r="I397" s="4">
        <v>1</v>
      </c>
      <c r="J397" s="2" t="s">
        <v>69</v>
      </c>
      <c r="K397" s="1">
        <f>Tabelle5[[#This Row],[Menge kg Nges]]/1000</f>
        <v>0.16200000000000001</v>
      </c>
      <c r="L397" s="1">
        <f>Tabelle5[[#This Row],[Menge kg P2O5]]/1000</f>
        <v>6.9199999999999998E-2</v>
      </c>
      <c r="M397" s="1">
        <f>Tabelle5[[#This Row],[Menge t Nges]]/Tabelle5[[#This Row],[Anzahl Lieferscheine]]</f>
        <v>0.16200000000000001</v>
      </c>
      <c r="N397" s="1">
        <f>Tabelle5[[#This Row],[Menge t P2O5]]/Tabelle5[[#This Row],[Anzahl Lieferscheine]]</f>
        <v>6.9199999999999998E-2</v>
      </c>
    </row>
    <row r="398" spans="1:14" x14ac:dyDescent="0.2">
      <c r="A398" s="2" t="s">
        <v>49</v>
      </c>
      <c r="B398" s="2" t="s">
        <v>37</v>
      </c>
      <c r="C398" s="2" t="s">
        <v>6</v>
      </c>
      <c r="D398" s="2" t="s">
        <v>7</v>
      </c>
      <c r="E398" s="2" t="s">
        <v>12</v>
      </c>
      <c r="F398" s="2" t="s">
        <v>61</v>
      </c>
      <c r="G398" s="1">
        <v>704</v>
      </c>
      <c r="H398" s="1">
        <v>264</v>
      </c>
      <c r="I398" s="4">
        <v>2</v>
      </c>
      <c r="J398" s="2" t="s">
        <v>69</v>
      </c>
      <c r="K398" s="1">
        <f>Tabelle5[[#This Row],[Menge kg Nges]]/1000</f>
        <v>0.70399999999999996</v>
      </c>
      <c r="L398" s="1">
        <f>Tabelle5[[#This Row],[Menge kg P2O5]]/1000</f>
        <v>0.26400000000000001</v>
      </c>
      <c r="M398" s="1">
        <f>Tabelle5[[#This Row],[Menge t Nges]]/Tabelle5[[#This Row],[Anzahl Lieferscheine]]</f>
        <v>0.35199999999999998</v>
      </c>
      <c r="N398" s="1">
        <f>Tabelle5[[#This Row],[Menge t P2O5]]/Tabelle5[[#This Row],[Anzahl Lieferscheine]]</f>
        <v>0.13200000000000001</v>
      </c>
    </row>
    <row r="399" spans="1:14" x14ac:dyDescent="0.2">
      <c r="A399" s="2" t="s">
        <v>49</v>
      </c>
      <c r="B399" s="2" t="s">
        <v>39</v>
      </c>
      <c r="C399" s="2" t="s">
        <v>6</v>
      </c>
      <c r="D399" s="2" t="s">
        <v>7</v>
      </c>
      <c r="E399" s="2" t="s">
        <v>12</v>
      </c>
      <c r="F399" s="2" t="s">
        <v>61</v>
      </c>
      <c r="G399" s="1">
        <v>192</v>
      </c>
      <c r="H399" s="1">
        <v>72</v>
      </c>
      <c r="I399" s="4">
        <v>1</v>
      </c>
      <c r="J399" s="2" t="s">
        <v>69</v>
      </c>
      <c r="K399" s="1">
        <f>Tabelle5[[#This Row],[Menge kg Nges]]/1000</f>
        <v>0.192</v>
      </c>
      <c r="L399" s="1">
        <f>Tabelle5[[#This Row],[Menge kg P2O5]]/1000</f>
        <v>7.1999999999999995E-2</v>
      </c>
      <c r="M399" s="1">
        <f>Tabelle5[[#This Row],[Menge t Nges]]/Tabelle5[[#This Row],[Anzahl Lieferscheine]]</f>
        <v>0.192</v>
      </c>
      <c r="N399" s="1">
        <f>Tabelle5[[#This Row],[Menge t P2O5]]/Tabelle5[[#This Row],[Anzahl Lieferscheine]]</f>
        <v>7.1999999999999995E-2</v>
      </c>
    </row>
    <row r="400" spans="1:14" x14ac:dyDescent="0.2">
      <c r="A400" s="2" t="s">
        <v>49</v>
      </c>
      <c r="B400" s="2" t="s">
        <v>42</v>
      </c>
      <c r="C400" s="2" t="s">
        <v>6</v>
      </c>
      <c r="D400" s="2" t="s">
        <v>7</v>
      </c>
      <c r="E400" s="2" t="s">
        <v>12</v>
      </c>
      <c r="F400" s="2" t="s">
        <v>61</v>
      </c>
      <c r="G400" s="1">
        <v>864</v>
      </c>
      <c r="H400" s="1">
        <v>324</v>
      </c>
      <c r="I400" s="4">
        <v>1</v>
      </c>
      <c r="J400" s="2" t="s">
        <v>69</v>
      </c>
      <c r="K400" s="1">
        <f>Tabelle5[[#This Row],[Menge kg Nges]]/1000</f>
        <v>0.86399999999999999</v>
      </c>
      <c r="L400" s="1">
        <f>Tabelle5[[#This Row],[Menge kg P2O5]]/1000</f>
        <v>0.32400000000000001</v>
      </c>
      <c r="M400" s="1">
        <f>Tabelle5[[#This Row],[Menge t Nges]]/Tabelle5[[#This Row],[Anzahl Lieferscheine]]</f>
        <v>0.86399999999999999</v>
      </c>
      <c r="N400" s="1">
        <f>Tabelle5[[#This Row],[Menge t P2O5]]/Tabelle5[[#This Row],[Anzahl Lieferscheine]]</f>
        <v>0.32400000000000001</v>
      </c>
    </row>
    <row r="401" spans="1:14" x14ac:dyDescent="0.2">
      <c r="A401" s="2" t="s">
        <v>47</v>
      </c>
      <c r="B401" s="2" t="s">
        <v>44</v>
      </c>
      <c r="C401" s="2" t="s">
        <v>6</v>
      </c>
      <c r="D401" s="2" t="s">
        <v>15</v>
      </c>
      <c r="E401" s="2" t="s">
        <v>20</v>
      </c>
      <c r="F401" s="2" t="s">
        <v>61</v>
      </c>
      <c r="G401" s="1">
        <v>53.28</v>
      </c>
      <c r="H401" s="1">
        <v>33</v>
      </c>
      <c r="I401" s="4">
        <v>2</v>
      </c>
      <c r="J401" s="2" t="s">
        <v>69</v>
      </c>
      <c r="K401" s="1">
        <f>Tabelle5[[#This Row],[Menge kg Nges]]/1000</f>
        <v>5.3280000000000001E-2</v>
      </c>
      <c r="L401" s="1">
        <f>Tabelle5[[#This Row],[Menge kg P2O5]]/1000</f>
        <v>3.3000000000000002E-2</v>
      </c>
      <c r="M401" s="1">
        <f>Tabelle5[[#This Row],[Menge t Nges]]/Tabelle5[[#This Row],[Anzahl Lieferscheine]]</f>
        <v>2.664E-2</v>
      </c>
      <c r="N401" s="1">
        <f>Tabelle5[[#This Row],[Menge t P2O5]]/Tabelle5[[#This Row],[Anzahl Lieferscheine]]</f>
        <v>1.6500000000000001E-2</v>
      </c>
    </row>
    <row r="402" spans="1:14" x14ac:dyDescent="0.2">
      <c r="A402" s="2" t="s">
        <v>47</v>
      </c>
      <c r="B402" s="2" t="s">
        <v>44</v>
      </c>
      <c r="C402" s="2" t="s">
        <v>6</v>
      </c>
      <c r="D402" s="2" t="s">
        <v>15</v>
      </c>
      <c r="E402" s="2" t="s">
        <v>9</v>
      </c>
      <c r="F402" s="2" t="s">
        <v>61</v>
      </c>
      <c r="G402" s="1">
        <v>276</v>
      </c>
      <c r="H402" s="1">
        <v>180</v>
      </c>
      <c r="I402" s="4">
        <v>2</v>
      </c>
      <c r="J402" s="2" t="s">
        <v>69</v>
      </c>
      <c r="K402" s="1">
        <f>Tabelle5[[#This Row],[Menge kg Nges]]/1000</f>
        <v>0.27600000000000002</v>
      </c>
      <c r="L402" s="1">
        <f>Tabelle5[[#This Row],[Menge kg P2O5]]/1000</f>
        <v>0.18</v>
      </c>
      <c r="M402" s="1">
        <f>Tabelle5[[#This Row],[Menge t Nges]]/Tabelle5[[#This Row],[Anzahl Lieferscheine]]</f>
        <v>0.13800000000000001</v>
      </c>
      <c r="N402" s="1">
        <f>Tabelle5[[#This Row],[Menge t P2O5]]/Tabelle5[[#This Row],[Anzahl Lieferscheine]]</f>
        <v>0.09</v>
      </c>
    </row>
    <row r="403" spans="1:14" x14ac:dyDescent="0.2">
      <c r="A403" s="2" t="s">
        <v>47</v>
      </c>
      <c r="B403" s="2" t="s">
        <v>47</v>
      </c>
      <c r="C403" s="2" t="s">
        <v>6</v>
      </c>
      <c r="D403" s="2" t="s">
        <v>7</v>
      </c>
      <c r="E403" s="2" t="s">
        <v>8</v>
      </c>
      <c r="F403" s="2" t="s">
        <v>61</v>
      </c>
      <c r="G403" s="1">
        <v>53176.97</v>
      </c>
      <c r="H403" s="1">
        <v>19624.48</v>
      </c>
      <c r="I403" s="4">
        <v>60</v>
      </c>
      <c r="J403" s="2" t="s">
        <v>69</v>
      </c>
      <c r="K403" s="1">
        <f>Tabelle5[[#This Row],[Menge kg Nges]]/1000</f>
        <v>53.176970000000004</v>
      </c>
      <c r="L403" s="1">
        <f>Tabelle5[[#This Row],[Menge kg P2O5]]/1000</f>
        <v>19.624479999999998</v>
      </c>
      <c r="M403" s="1">
        <f>Tabelle5[[#This Row],[Menge t Nges]]/Tabelle5[[#This Row],[Anzahl Lieferscheine]]</f>
        <v>0.88628283333333335</v>
      </c>
      <c r="N403" s="1">
        <f>Tabelle5[[#This Row],[Menge t P2O5]]/Tabelle5[[#This Row],[Anzahl Lieferscheine]]</f>
        <v>0.32707466666666662</v>
      </c>
    </row>
    <row r="404" spans="1:14" x14ac:dyDescent="0.2">
      <c r="A404" s="2" t="s">
        <v>47</v>
      </c>
      <c r="B404" s="2" t="s">
        <v>47</v>
      </c>
      <c r="C404" s="2" t="s">
        <v>6</v>
      </c>
      <c r="D404" s="2" t="s">
        <v>7</v>
      </c>
      <c r="E404" s="2" t="s">
        <v>9</v>
      </c>
      <c r="F404" s="2" t="s">
        <v>61</v>
      </c>
      <c r="G404" s="1">
        <v>32704.730000000003</v>
      </c>
      <c r="H404" s="1">
        <v>13141.100000000002</v>
      </c>
      <c r="I404" s="4">
        <v>73</v>
      </c>
      <c r="J404" s="2" t="s">
        <v>69</v>
      </c>
      <c r="K404" s="1">
        <f>Tabelle5[[#This Row],[Menge kg Nges]]/1000</f>
        <v>32.704730000000005</v>
      </c>
      <c r="L404" s="1">
        <f>Tabelle5[[#This Row],[Menge kg P2O5]]/1000</f>
        <v>13.141100000000002</v>
      </c>
      <c r="M404" s="1">
        <f>Tabelle5[[#This Row],[Menge t Nges]]/Tabelle5[[#This Row],[Anzahl Lieferscheine]]</f>
        <v>0.44801000000000007</v>
      </c>
      <c r="N404" s="1">
        <f>Tabelle5[[#This Row],[Menge t P2O5]]/Tabelle5[[#This Row],[Anzahl Lieferscheine]]</f>
        <v>0.18001506849315072</v>
      </c>
    </row>
    <row r="405" spans="1:14" x14ac:dyDescent="0.2">
      <c r="A405" s="2" t="s">
        <v>47</v>
      </c>
      <c r="B405" s="2" t="s">
        <v>47</v>
      </c>
      <c r="C405" s="2" t="s">
        <v>6</v>
      </c>
      <c r="D405" s="2" t="s">
        <v>7</v>
      </c>
      <c r="E405" s="2" t="s">
        <v>10</v>
      </c>
      <c r="F405" s="2" t="s">
        <v>61</v>
      </c>
      <c r="G405" s="1">
        <v>668</v>
      </c>
      <c r="H405" s="1">
        <v>268</v>
      </c>
      <c r="I405" s="4">
        <v>5</v>
      </c>
      <c r="J405" s="2" t="s">
        <v>69</v>
      </c>
      <c r="K405" s="1">
        <f>Tabelle5[[#This Row],[Menge kg Nges]]/1000</f>
        <v>0.66800000000000004</v>
      </c>
      <c r="L405" s="1">
        <f>Tabelle5[[#This Row],[Menge kg P2O5]]/1000</f>
        <v>0.26800000000000002</v>
      </c>
      <c r="M405" s="1">
        <f>Tabelle5[[#This Row],[Menge t Nges]]/Tabelle5[[#This Row],[Anzahl Lieferscheine]]</f>
        <v>0.1336</v>
      </c>
      <c r="N405" s="1">
        <f>Tabelle5[[#This Row],[Menge t P2O5]]/Tabelle5[[#This Row],[Anzahl Lieferscheine]]</f>
        <v>5.3600000000000002E-2</v>
      </c>
    </row>
    <row r="406" spans="1:14" x14ac:dyDescent="0.2">
      <c r="A406" s="2" t="s">
        <v>47</v>
      </c>
      <c r="B406" s="2" t="s">
        <v>47</v>
      </c>
      <c r="C406" s="2" t="s">
        <v>6</v>
      </c>
      <c r="D406" s="2" t="s">
        <v>7</v>
      </c>
      <c r="E406" s="2" t="s">
        <v>11</v>
      </c>
      <c r="F406" s="2" t="s">
        <v>61</v>
      </c>
      <c r="G406" s="1">
        <v>22741.38</v>
      </c>
      <c r="H406" s="1">
        <v>11410.92</v>
      </c>
      <c r="I406" s="4">
        <v>15</v>
      </c>
      <c r="J406" s="2" t="s">
        <v>69</v>
      </c>
      <c r="K406" s="1">
        <f>Tabelle5[[#This Row],[Menge kg Nges]]/1000</f>
        <v>22.741379999999999</v>
      </c>
      <c r="L406" s="1">
        <f>Tabelle5[[#This Row],[Menge kg P2O5]]/1000</f>
        <v>11.410920000000001</v>
      </c>
      <c r="M406" s="1">
        <f>Tabelle5[[#This Row],[Menge t Nges]]/Tabelle5[[#This Row],[Anzahl Lieferscheine]]</f>
        <v>1.516092</v>
      </c>
      <c r="N406" s="1">
        <f>Tabelle5[[#This Row],[Menge t P2O5]]/Tabelle5[[#This Row],[Anzahl Lieferscheine]]</f>
        <v>0.76072800000000007</v>
      </c>
    </row>
    <row r="407" spans="1:14" x14ac:dyDescent="0.2">
      <c r="A407" s="2" t="s">
        <v>47</v>
      </c>
      <c r="B407" s="2" t="s">
        <v>47</v>
      </c>
      <c r="C407" s="2" t="s">
        <v>6</v>
      </c>
      <c r="D407" s="2" t="s">
        <v>7</v>
      </c>
      <c r="E407" s="2" t="s">
        <v>12</v>
      </c>
      <c r="F407" s="2" t="s">
        <v>61</v>
      </c>
      <c r="G407" s="1">
        <v>8020.5</v>
      </c>
      <c r="H407" s="1">
        <v>4816.0499999999993</v>
      </c>
      <c r="I407" s="4">
        <v>33</v>
      </c>
      <c r="J407" s="2" t="s">
        <v>69</v>
      </c>
      <c r="K407" s="1">
        <f>Tabelle5[[#This Row],[Menge kg Nges]]/1000</f>
        <v>8.0205000000000002</v>
      </c>
      <c r="L407" s="1">
        <f>Tabelle5[[#This Row],[Menge kg P2O5]]/1000</f>
        <v>4.8160499999999988</v>
      </c>
      <c r="M407" s="1">
        <f>Tabelle5[[#This Row],[Menge t Nges]]/Tabelle5[[#This Row],[Anzahl Lieferscheine]]</f>
        <v>0.24304545454545456</v>
      </c>
      <c r="N407" s="1">
        <f>Tabelle5[[#This Row],[Menge t P2O5]]/Tabelle5[[#This Row],[Anzahl Lieferscheine]]</f>
        <v>0.14594090909090907</v>
      </c>
    </row>
    <row r="408" spans="1:14" x14ac:dyDescent="0.2">
      <c r="A408" s="2" t="s">
        <v>47</v>
      </c>
      <c r="B408" s="2" t="s">
        <v>47</v>
      </c>
      <c r="C408" s="2" t="s">
        <v>6</v>
      </c>
      <c r="D408" s="2" t="s">
        <v>7</v>
      </c>
      <c r="E408" s="2" t="s">
        <v>13</v>
      </c>
      <c r="F408" s="2" t="s">
        <v>61</v>
      </c>
      <c r="G408" s="1">
        <v>827.2</v>
      </c>
      <c r="H408" s="1">
        <v>563.20000000000005</v>
      </c>
      <c r="I408" s="4">
        <v>2</v>
      </c>
      <c r="J408" s="2" t="s">
        <v>69</v>
      </c>
      <c r="K408" s="1">
        <f>Tabelle5[[#This Row],[Menge kg Nges]]/1000</f>
        <v>0.82720000000000005</v>
      </c>
      <c r="L408" s="1">
        <f>Tabelle5[[#This Row],[Menge kg P2O5]]/1000</f>
        <v>0.56320000000000003</v>
      </c>
      <c r="M408" s="1">
        <f>Tabelle5[[#This Row],[Menge t Nges]]/Tabelle5[[#This Row],[Anzahl Lieferscheine]]</f>
        <v>0.41360000000000002</v>
      </c>
      <c r="N408" s="1">
        <f>Tabelle5[[#This Row],[Menge t P2O5]]/Tabelle5[[#This Row],[Anzahl Lieferscheine]]</f>
        <v>0.28160000000000002</v>
      </c>
    </row>
    <row r="409" spans="1:14" x14ac:dyDescent="0.2">
      <c r="A409" s="2" t="s">
        <v>47</v>
      </c>
      <c r="B409" s="2" t="s">
        <v>47</v>
      </c>
      <c r="C409" s="2" t="s">
        <v>6</v>
      </c>
      <c r="D409" s="2" t="s">
        <v>7</v>
      </c>
      <c r="E409" s="2" t="s">
        <v>14</v>
      </c>
      <c r="F409" s="2" t="s">
        <v>61</v>
      </c>
      <c r="G409" s="1">
        <v>3528</v>
      </c>
      <c r="H409" s="1">
        <v>2195.1999999999998</v>
      </c>
      <c r="I409" s="4">
        <v>11</v>
      </c>
      <c r="J409" s="2" t="s">
        <v>69</v>
      </c>
      <c r="K409" s="1">
        <f>Tabelle5[[#This Row],[Menge kg Nges]]/1000</f>
        <v>3.528</v>
      </c>
      <c r="L409" s="1">
        <f>Tabelle5[[#This Row],[Menge kg P2O5]]/1000</f>
        <v>2.1951999999999998</v>
      </c>
      <c r="M409" s="1">
        <f>Tabelle5[[#This Row],[Menge t Nges]]/Tabelle5[[#This Row],[Anzahl Lieferscheine]]</f>
        <v>0.32072727272727275</v>
      </c>
      <c r="N409" s="1">
        <f>Tabelle5[[#This Row],[Menge t P2O5]]/Tabelle5[[#This Row],[Anzahl Lieferscheine]]</f>
        <v>0.19956363636363636</v>
      </c>
    </row>
    <row r="410" spans="1:14" x14ac:dyDescent="0.2">
      <c r="A410" s="2" t="s">
        <v>47</v>
      </c>
      <c r="B410" s="2" t="s">
        <v>47</v>
      </c>
      <c r="C410" s="2" t="s">
        <v>6</v>
      </c>
      <c r="D410" s="2" t="s">
        <v>15</v>
      </c>
      <c r="E410" s="2" t="s">
        <v>16</v>
      </c>
      <c r="F410" s="2" t="s">
        <v>61</v>
      </c>
      <c r="G410" s="1">
        <v>4358.9500000000007</v>
      </c>
      <c r="H410" s="1">
        <v>3797.3700000000003</v>
      </c>
      <c r="I410" s="4">
        <v>11</v>
      </c>
      <c r="J410" s="2" t="s">
        <v>69</v>
      </c>
      <c r="K410" s="1">
        <f>Tabelle5[[#This Row],[Menge kg Nges]]/1000</f>
        <v>4.358950000000001</v>
      </c>
      <c r="L410" s="1">
        <f>Tabelle5[[#This Row],[Menge kg P2O5]]/1000</f>
        <v>3.7973700000000004</v>
      </c>
      <c r="M410" s="1">
        <f>Tabelle5[[#This Row],[Menge t Nges]]/Tabelle5[[#This Row],[Anzahl Lieferscheine]]</f>
        <v>0.39626818181818191</v>
      </c>
      <c r="N410" s="1">
        <f>Tabelle5[[#This Row],[Menge t P2O5]]/Tabelle5[[#This Row],[Anzahl Lieferscheine]]</f>
        <v>0.3452154545454546</v>
      </c>
    </row>
    <row r="411" spans="1:14" x14ac:dyDescent="0.2">
      <c r="A411" s="2" t="s">
        <v>47</v>
      </c>
      <c r="B411" s="2" t="s">
        <v>47</v>
      </c>
      <c r="C411" s="2" t="s">
        <v>6</v>
      </c>
      <c r="D411" s="2" t="s">
        <v>15</v>
      </c>
      <c r="E411" s="2" t="s">
        <v>17</v>
      </c>
      <c r="F411" s="2" t="s">
        <v>61</v>
      </c>
      <c r="G411" s="1">
        <v>31.8</v>
      </c>
      <c r="H411" s="1">
        <v>13.799999999999999</v>
      </c>
      <c r="I411" s="4">
        <v>5</v>
      </c>
      <c r="J411" s="2" t="s">
        <v>69</v>
      </c>
      <c r="K411" s="1">
        <f>Tabelle5[[#This Row],[Menge kg Nges]]/1000</f>
        <v>3.1800000000000002E-2</v>
      </c>
      <c r="L411" s="1">
        <f>Tabelle5[[#This Row],[Menge kg P2O5]]/1000</f>
        <v>1.38E-2</v>
      </c>
      <c r="M411" s="1">
        <f>Tabelle5[[#This Row],[Menge t Nges]]/Tabelle5[[#This Row],[Anzahl Lieferscheine]]</f>
        <v>6.3600000000000002E-3</v>
      </c>
      <c r="N411" s="1">
        <f>Tabelle5[[#This Row],[Menge t P2O5]]/Tabelle5[[#This Row],[Anzahl Lieferscheine]]</f>
        <v>2.7599999999999999E-3</v>
      </c>
    </row>
    <row r="412" spans="1:14" x14ac:dyDescent="0.2">
      <c r="A412" s="2" t="s">
        <v>47</v>
      </c>
      <c r="B412" s="2" t="s">
        <v>47</v>
      </c>
      <c r="C412" s="2" t="s">
        <v>6</v>
      </c>
      <c r="D412" s="2" t="s">
        <v>15</v>
      </c>
      <c r="E412" s="2" t="s">
        <v>18</v>
      </c>
      <c r="F412" s="2" t="s">
        <v>61</v>
      </c>
      <c r="G412" s="1">
        <v>1142.4000000000001</v>
      </c>
      <c r="H412" s="1">
        <v>924.8</v>
      </c>
      <c r="I412" s="4">
        <v>3</v>
      </c>
      <c r="J412" s="2" t="s">
        <v>69</v>
      </c>
      <c r="K412" s="1">
        <f>Tabelle5[[#This Row],[Menge kg Nges]]/1000</f>
        <v>1.1424000000000001</v>
      </c>
      <c r="L412" s="1">
        <f>Tabelle5[[#This Row],[Menge kg P2O5]]/1000</f>
        <v>0.92479999999999996</v>
      </c>
      <c r="M412" s="1">
        <f>Tabelle5[[#This Row],[Menge t Nges]]/Tabelle5[[#This Row],[Anzahl Lieferscheine]]</f>
        <v>0.38080000000000003</v>
      </c>
      <c r="N412" s="1">
        <f>Tabelle5[[#This Row],[Menge t P2O5]]/Tabelle5[[#This Row],[Anzahl Lieferscheine]]</f>
        <v>0.30826666666666663</v>
      </c>
    </row>
    <row r="413" spans="1:14" x14ac:dyDescent="0.2">
      <c r="A413" s="2" t="s">
        <v>47</v>
      </c>
      <c r="B413" s="2" t="s">
        <v>47</v>
      </c>
      <c r="C413" s="2" t="s">
        <v>6</v>
      </c>
      <c r="D413" s="2" t="s">
        <v>15</v>
      </c>
      <c r="E413" s="2" t="s">
        <v>19</v>
      </c>
      <c r="F413" s="2" t="s">
        <v>61</v>
      </c>
      <c r="G413" s="1">
        <v>47.25</v>
      </c>
      <c r="H413" s="1">
        <v>52.5</v>
      </c>
      <c r="I413" s="4">
        <v>1</v>
      </c>
      <c r="J413" s="2" t="s">
        <v>69</v>
      </c>
      <c r="K413" s="1">
        <f>Tabelle5[[#This Row],[Menge kg Nges]]/1000</f>
        <v>4.725E-2</v>
      </c>
      <c r="L413" s="1">
        <f>Tabelle5[[#This Row],[Menge kg P2O5]]/1000</f>
        <v>5.2499999999999998E-2</v>
      </c>
      <c r="M413" s="1">
        <f>Tabelle5[[#This Row],[Menge t Nges]]/Tabelle5[[#This Row],[Anzahl Lieferscheine]]</f>
        <v>4.725E-2</v>
      </c>
      <c r="N413" s="1">
        <f>Tabelle5[[#This Row],[Menge t P2O5]]/Tabelle5[[#This Row],[Anzahl Lieferscheine]]</f>
        <v>5.2499999999999998E-2</v>
      </c>
    </row>
    <row r="414" spans="1:14" x14ac:dyDescent="0.2">
      <c r="A414" s="2" t="s">
        <v>47</v>
      </c>
      <c r="B414" s="2" t="s">
        <v>47</v>
      </c>
      <c r="C414" s="2" t="s">
        <v>6</v>
      </c>
      <c r="D414" s="2" t="s">
        <v>15</v>
      </c>
      <c r="E414" s="2" t="s">
        <v>20</v>
      </c>
      <c r="F414" s="2" t="s">
        <v>61</v>
      </c>
      <c r="G414" s="1">
        <v>2150.2199999999998</v>
      </c>
      <c r="H414" s="1">
        <v>1879.8200000000002</v>
      </c>
      <c r="I414" s="4">
        <v>19</v>
      </c>
      <c r="J414" s="2" t="s">
        <v>69</v>
      </c>
      <c r="K414" s="1">
        <f>Tabelle5[[#This Row],[Menge kg Nges]]/1000</f>
        <v>2.15022</v>
      </c>
      <c r="L414" s="1">
        <f>Tabelle5[[#This Row],[Menge kg P2O5]]/1000</f>
        <v>1.8798200000000003</v>
      </c>
      <c r="M414" s="1">
        <f>Tabelle5[[#This Row],[Menge t Nges]]/Tabelle5[[#This Row],[Anzahl Lieferscheine]]</f>
        <v>0.11316947368421053</v>
      </c>
      <c r="N414" s="1">
        <f>Tabelle5[[#This Row],[Menge t P2O5]]/Tabelle5[[#This Row],[Anzahl Lieferscheine]]</f>
        <v>9.8937894736842114E-2</v>
      </c>
    </row>
    <row r="415" spans="1:14" x14ac:dyDescent="0.2">
      <c r="A415" s="2" t="s">
        <v>47</v>
      </c>
      <c r="B415" s="2" t="s">
        <v>47</v>
      </c>
      <c r="C415" s="2" t="s">
        <v>6</v>
      </c>
      <c r="D415" s="2" t="s">
        <v>15</v>
      </c>
      <c r="E415" s="2" t="s">
        <v>21</v>
      </c>
      <c r="F415" s="2" t="s">
        <v>61</v>
      </c>
      <c r="G415" s="1">
        <v>1711.17</v>
      </c>
      <c r="H415" s="1">
        <v>984</v>
      </c>
      <c r="I415" s="4">
        <v>2</v>
      </c>
      <c r="J415" s="2" t="s">
        <v>69</v>
      </c>
      <c r="K415" s="1">
        <f>Tabelle5[[#This Row],[Menge kg Nges]]/1000</f>
        <v>1.7111700000000001</v>
      </c>
      <c r="L415" s="1">
        <f>Tabelle5[[#This Row],[Menge kg P2O5]]/1000</f>
        <v>0.98399999999999999</v>
      </c>
      <c r="M415" s="1">
        <f>Tabelle5[[#This Row],[Menge t Nges]]/Tabelle5[[#This Row],[Anzahl Lieferscheine]]</f>
        <v>0.85558500000000004</v>
      </c>
      <c r="N415" s="1">
        <f>Tabelle5[[#This Row],[Menge t P2O5]]/Tabelle5[[#This Row],[Anzahl Lieferscheine]]</f>
        <v>0.49199999999999999</v>
      </c>
    </row>
    <row r="416" spans="1:14" x14ac:dyDescent="0.2">
      <c r="A416" s="2" t="s">
        <v>47</v>
      </c>
      <c r="B416" s="2" t="s">
        <v>47</v>
      </c>
      <c r="C416" s="2" t="s">
        <v>6</v>
      </c>
      <c r="D416" s="2" t="s">
        <v>15</v>
      </c>
      <c r="E416" s="2" t="s">
        <v>9</v>
      </c>
      <c r="F416" s="2" t="s">
        <v>61</v>
      </c>
      <c r="G416" s="1">
        <v>6074.76</v>
      </c>
      <c r="H416" s="1">
        <v>3362.7</v>
      </c>
      <c r="I416" s="4">
        <v>32</v>
      </c>
      <c r="J416" s="2" t="s">
        <v>69</v>
      </c>
      <c r="K416" s="1">
        <f>Tabelle5[[#This Row],[Menge kg Nges]]/1000</f>
        <v>6.0747600000000004</v>
      </c>
      <c r="L416" s="1">
        <f>Tabelle5[[#This Row],[Menge kg P2O5]]/1000</f>
        <v>3.3626999999999998</v>
      </c>
      <c r="M416" s="1">
        <f>Tabelle5[[#This Row],[Menge t Nges]]/Tabelle5[[#This Row],[Anzahl Lieferscheine]]</f>
        <v>0.18983625000000001</v>
      </c>
      <c r="N416" s="1">
        <f>Tabelle5[[#This Row],[Menge t P2O5]]/Tabelle5[[#This Row],[Anzahl Lieferscheine]]</f>
        <v>0.10508437499999999</v>
      </c>
    </row>
    <row r="417" spans="1:14" x14ac:dyDescent="0.2">
      <c r="A417" s="2" t="s">
        <v>47</v>
      </c>
      <c r="B417" s="2" t="s">
        <v>47</v>
      </c>
      <c r="C417" s="2" t="s">
        <v>6</v>
      </c>
      <c r="D417" s="2" t="s">
        <v>15</v>
      </c>
      <c r="E417" s="2" t="s">
        <v>10</v>
      </c>
      <c r="F417" s="2" t="s">
        <v>61</v>
      </c>
      <c r="G417" s="1">
        <v>60.75</v>
      </c>
      <c r="H417" s="1">
        <v>25.95</v>
      </c>
      <c r="I417" s="4">
        <v>1</v>
      </c>
      <c r="J417" s="2" t="s">
        <v>69</v>
      </c>
      <c r="K417" s="1">
        <f>Tabelle5[[#This Row],[Menge kg Nges]]/1000</f>
        <v>6.0749999999999998E-2</v>
      </c>
      <c r="L417" s="1">
        <f>Tabelle5[[#This Row],[Menge kg P2O5]]/1000</f>
        <v>2.5950000000000001E-2</v>
      </c>
      <c r="M417" s="1">
        <f>Tabelle5[[#This Row],[Menge t Nges]]/Tabelle5[[#This Row],[Anzahl Lieferscheine]]</f>
        <v>6.0749999999999998E-2</v>
      </c>
      <c r="N417" s="1">
        <f>Tabelle5[[#This Row],[Menge t P2O5]]/Tabelle5[[#This Row],[Anzahl Lieferscheine]]</f>
        <v>2.5950000000000001E-2</v>
      </c>
    </row>
    <row r="418" spans="1:14" x14ac:dyDescent="0.2">
      <c r="A418" s="2" t="s">
        <v>47</v>
      </c>
      <c r="B418" s="2" t="s">
        <v>47</v>
      </c>
      <c r="C418" s="2" t="s">
        <v>6</v>
      </c>
      <c r="D418" s="2" t="s">
        <v>15</v>
      </c>
      <c r="E418" s="2" t="s">
        <v>23</v>
      </c>
      <c r="F418" s="2" t="s">
        <v>61</v>
      </c>
      <c r="G418" s="1">
        <v>44</v>
      </c>
      <c r="H418" s="1">
        <v>18.149999999999999</v>
      </c>
      <c r="I418" s="4">
        <v>2</v>
      </c>
      <c r="J418" s="2" t="s">
        <v>69</v>
      </c>
      <c r="K418" s="1">
        <f>Tabelle5[[#This Row],[Menge kg Nges]]/1000</f>
        <v>4.3999999999999997E-2</v>
      </c>
      <c r="L418" s="1">
        <f>Tabelle5[[#This Row],[Menge kg P2O5]]/1000</f>
        <v>1.8149999999999999E-2</v>
      </c>
      <c r="M418" s="1">
        <f>Tabelle5[[#This Row],[Menge t Nges]]/Tabelle5[[#This Row],[Anzahl Lieferscheine]]</f>
        <v>2.1999999999999999E-2</v>
      </c>
      <c r="N418" s="1">
        <f>Tabelle5[[#This Row],[Menge t P2O5]]/Tabelle5[[#This Row],[Anzahl Lieferscheine]]</f>
        <v>9.0749999999999997E-3</v>
      </c>
    </row>
    <row r="419" spans="1:14" x14ac:dyDescent="0.2">
      <c r="A419" s="2" t="s">
        <v>47</v>
      </c>
      <c r="B419" s="2" t="s">
        <v>47</v>
      </c>
      <c r="C419" s="2" t="s">
        <v>25</v>
      </c>
      <c r="D419" s="2" t="s">
        <v>25</v>
      </c>
      <c r="E419" s="2" t="s">
        <v>26</v>
      </c>
      <c r="F419" s="2" t="s">
        <v>61</v>
      </c>
      <c r="G419" s="1">
        <v>27074.529999999995</v>
      </c>
      <c r="H419" s="1">
        <v>10636.150000000001</v>
      </c>
      <c r="I419" s="4">
        <v>53</v>
      </c>
      <c r="J419" s="2" t="s">
        <v>69</v>
      </c>
      <c r="K419" s="1">
        <f>Tabelle5[[#This Row],[Menge kg Nges]]/1000</f>
        <v>27.074529999999996</v>
      </c>
      <c r="L419" s="1">
        <f>Tabelle5[[#This Row],[Menge kg P2O5]]/1000</f>
        <v>10.636150000000001</v>
      </c>
      <c r="M419" s="1">
        <f>Tabelle5[[#This Row],[Menge t Nges]]/Tabelle5[[#This Row],[Anzahl Lieferscheine]]</f>
        <v>0.51084018867924519</v>
      </c>
      <c r="N419" s="1">
        <f>Tabelle5[[#This Row],[Menge t P2O5]]/Tabelle5[[#This Row],[Anzahl Lieferscheine]]</f>
        <v>0.20068207547169811</v>
      </c>
    </row>
    <row r="420" spans="1:14" x14ac:dyDescent="0.2">
      <c r="A420" s="2" t="s">
        <v>47</v>
      </c>
      <c r="B420" s="2" t="s">
        <v>47</v>
      </c>
      <c r="C420" s="2" t="s">
        <v>63</v>
      </c>
      <c r="D420" s="2" t="s">
        <v>63</v>
      </c>
      <c r="E420" s="2" t="s">
        <v>63</v>
      </c>
      <c r="F420" s="2" t="s">
        <v>61</v>
      </c>
      <c r="G420" s="1">
        <v>392</v>
      </c>
      <c r="H420" s="1">
        <v>256</v>
      </c>
      <c r="I420" s="4">
        <v>1</v>
      </c>
      <c r="J420" s="2" t="s">
        <v>69</v>
      </c>
      <c r="K420" s="1">
        <f>Tabelle5[[#This Row],[Menge kg Nges]]/1000</f>
        <v>0.39200000000000002</v>
      </c>
      <c r="L420" s="1">
        <f>Tabelle5[[#This Row],[Menge kg P2O5]]/1000</f>
        <v>0.25600000000000001</v>
      </c>
      <c r="M420" s="1">
        <f>Tabelle5[[#This Row],[Menge t Nges]]/Tabelle5[[#This Row],[Anzahl Lieferscheine]]</f>
        <v>0.39200000000000002</v>
      </c>
      <c r="N420" s="1">
        <f>Tabelle5[[#This Row],[Menge t P2O5]]/Tabelle5[[#This Row],[Anzahl Lieferscheine]]</f>
        <v>0.25600000000000001</v>
      </c>
    </row>
    <row r="421" spans="1:14" x14ac:dyDescent="0.2">
      <c r="A421" s="2" t="s">
        <v>47</v>
      </c>
      <c r="B421" s="2" t="s">
        <v>37</v>
      </c>
      <c r="C421" s="2" t="s">
        <v>6</v>
      </c>
      <c r="D421" s="2" t="s">
        <v>15</v>
      </c>
      <c r="E421" s="2" t="s">
        <v>18</v>
      </c>
      <c r="F421" s="2" t="s">
        <v>61</v>
      </c>
      <c r="G421" s="1">
        <v>2133.6</v>
      </c>
      <c r="H421" s="1">
        <v>1727.2</v>
      </c>
      <c r="I421" s="4">
        <v>2</v>
      </c>
      <c r="J421" s="2" t="s">
        <v>69</v>
      </c>
      <c r="K421" s="1">
        <f>Tabelle5[[#This Row],[Menge kg Nges]]/1000</f>
        <v>2.1335999999999999</v>
      </c>
      <c r="L421" s="1">
        <f>Tabelle5[[#This Row],[Menge kg P2O5]]/1000</f>
        <v>1.7272000000000001</v>
      </c>
      <c r="M421" s="1">
        <f>Tabelle5[[#This Row],[Menge t Nges]]/Tabelle5[[#This Row],[Anzahl Lieferscheine]]</f>
        <v>1.0668</v>
      </c>
      <c r="N421" s="1">
        <f>Tabelle5[[#This Row],[Menge t P2O5]]/Tabelle5[[#This Row],[Anzahl Lieferscheine]]</f>
        <v>0.86360000000000003</v>
      </c>
    </row>
    <row r="422" spans="1:14" x14ac:dyDescent="0.2">
      <c r="A422" s="2" t="s">
        <v>47</v>
      </c>
      <c r="B422" s="2" t="s">
        <v>37</v>
      </c>
      <c r="C422" s="2" t="s">
        <v>6</v>
      </c>
      <c r="D422" s="2" t="s">
        <v>15</v>
      </c>
      <c r="E422" s="2" t="s">
        <v>9</v>
      </c>
      <c r="F422" s="2" t="s">
        <v>61</v>
      </c>
      <c r="G422" s="1">
        <v>184</v>
      </c>
      <c r="H422" s="1">
        <v>120</v>
      </c>
      <c r="I422" s="4">
        <v>1</v>
      </c>
      <c r="J422" s="2" t="s">
        <v>69</v>
      </c>
      <c r="K422" s="1">
        <f>Tabelle5[[#This Row],[Menge kg Nges]]/1000</f>
        <v>0.184</v>
      </c>
      <c r="L422" s="1">
        <f>Tabelle5[[#This Row],[Menge kg P2O5]]/1000</f>
        <v>0.12</v>
      </c>
      <c r="M422" s="1">
        <f>Tabelle5[[#This Row],[Menge t Nges]]/Tabelle5[[#This Row],[Anzahl Lieferscheine]]</f>
        <v>0.184</v>
      </c>
      <c r="N422" s="1">
        <f>Tabelle5[[#This Row],[Menge t P2O5]]/Tabelle5[[#This Row],[Anzahl Lieferscheine]]</f>
        <v>0.12</v>
      </c>
    </row>
    <row r="423" spans="1:14" x14ac:dyDescent="0.2">
      <c r="A423" s="2" t="s">
        <v>47</v>
      </c>
      <c r="B423" s="2" t="s">
        <v>42</v>
      </c>
      <c r="C423" s="2" t="s">
        <v>6</v>
      </c>
      <c r="D423" s="2" t="s">
        <v>7</v>
      </c>
      <c r="E423" s="2" t="s">
        <v>8</v>
      </c>
      <c r="F423" s="2" t="s">
        <v>61</v>
      </c>
      <c r="G423" s="1">
        <v>6470.8199999999979</v>
      </c>
      <c r="H423" s="1">
        <v>2639.0699999999997</v>
      </c>
      <c r="I423" s="4">
        <v>41</v>
      </c>
      <c r="J423" s="2" t="s">
        <v>69</v>
      </c>
      <c r="K423" s="1">
        <f>Tabelle5[[#This Row],[Menge kg Nges]]/1000</f>
        <v>6.470819999999998</v>
      </c>
      <c r="L423" s="1">
        <f>Tabelle5[[#This Row],[Menge kg P2O5]]/1000</f>
        <v>2.6390699999999998</v>
      </c>
      <c r="M423" s="1">
        <f>Tabelle5[[#This Row],[Menge t Nges]]/Tabelle5[[#This Row],[Anzahl Lieferscheine]]</f>
        <v>0.15782487804878043</v>
      </c>
      <c r="N423" s="1">
        <f>Tabelle5[[#This Row],[Menge t P2O5]]/Tabelle5[[#This Row],[Anzahl Lieferscheine]]</f>
        <v>6.436756097560975E-2</v>
      </c>
    </row>
    <row r="424" spans="1:14" x14ac:dyDescent="0.2">
      <c r="A424" s="2" t="s">
        <v>47</v>
      </c>
      <c r="B424" s="2" t="s">
        <v>42</v>
      </c>
      <c r="C424" s="2" t="s">
        <v>6</v>
      </c>
      <c r="D424" s="2" t="s">
        <v>7</v>
      </c>
      <c r="E424" s="2" t="s">
        <v>9</v>
      </c>
      <c r="F424" s="2" t="s">
        <v>61</v>
      </c>
      <c r="G424" s="1">
        <v>176.58</v>
      </c>
      <c r="H424" s="1">
        <v>43.2</v>
      </c>
      <c r="I424" s="4">
        <v>2</v>
      </c>
      <c r="J424" s="2" t="s">
        <v>69</v>
      </c>
      <c r="K424" s="1">
        <f>Tabelle5[[#This Row],[Menge kg Nges]]/1000</f>
        <v>0.17658000000000001</v>
      </c>
      <c r="L424" s="1">
        <f>Tabelle5[[#This Row],[Menge kg P2O5]]/1000</f>
        <v>4.3200000000000002E-2</v>
      </c>
      <c r="M424" s="1">
        <f>Tabelle5[[#This Row],[Menge t Nges]]/Tabelle5[[#This Row],[Anzahl Lieferscheine]]</f>
        <v>8.8290000000000007E-2</v>
      </c>
      <c r="N424" s="1">
        <f>Tabelle5[[#This Row],[Menge t P2O5]]/Tabelle5[[#This Row],[Anzahl Lieferscheine]]</f>
        <v>2.1600000000000001E-2</v>
      </c>
    </row>
    <row r="425" spans="1:14" x14ac:dyDescent="0.2">
      <c r="A425" s="2" t="s">
        <v>47</v>
      </c>
      <c r="B425" s="2" t="s">
        <v>42</v>
      </c>
      <c r="C425" s="2" t="s">
        <v>25</v>
      </c>
      <c r="D425" s="2" t="s">
        <v>25</v>
      </c>
      <c r="E425" s="2" t="s">
        <v>26</v>
      </c>
      <c r="F425" s="2" t="s">
        <v>61</v>
      </c>
      <c r="G425" s="1">
        <v>10660.139999999996</v>
      </c>
      <c r="H425" s="1">
        <v>3114.4500000000025</v>
      </c>
      <c r="I425" s="4">
        <v>65</v>
      </c>
      <c r="J425" s="2" t="s">
        <v>69</v>
      </c>
      <c r="K425" s="1">
        <f>Tabelle5[[#This Row],[Menge kg Nges]]/1000</f>
        <v>10.660139999999997</v>
      </c>
      <c r="L425" s="1">
        <f>Tabelle5[[#This Row],[Menge kg P2O5]]/1000</f>
        <v>3.1144500000000024</v>
      </c>
      <c r="M425" s="1">
        <f>Tabelle5[[#This Row],[Menge t Nges]]/Tabelle5[[#This Row],[Anzahl Lieferscheine]]</f>
        <v>0.1640021538461538</v>
      </c>
      <c r="N425" s="1">
        <f>Tabelle5[[#This Row],[Menge t P2O5]]/Tabelle5[[#This Row],[Anzahl Lieferscheine]]</f>
        <v>4.7914615384615424E-2</v>
      </c>
    </row>
    <row r="426" spans="1:14" x14ac:dyDescent="0.2">
      <c r="A426" s="2" t="s">
        <v>46</v>
      </c>
      <c r="B426" s="2" t="s">
        <v>46</v>
      </c>
      <c r="C426" s="2" t="s">
        <v>6</v>
      </c>
      <c r="D426" s="2" t="s">
        <v>7</v>
      </c>
      <c r="E426" s="2" t="s">
        <v>8</v>
      </c>
      <c r="F426" s="2" t="s">
        <v>61</v>
      </c>
      <c r="G426" s="1">
        <v>117345.43999999999</v>
      </c>
      <c r="H426" s="1">
        <v>36504.230000000003</v>
      </c>
      <c r="I426" s="4">
        <v>69</v>
      </c>
      <c r="J426" s="2" t="s">
        <v>69</v>
      </c>
      <c r="K426" s="1">
        <f>Tabelle5[[#This Row],[Menge kg Nges]]/1000</f>
        <v>117.34543999999998</v>
      </c>
      <c r="L426" s="1">
        <f>Tabelle5[[#This Row],[Menge kg P2O5]]/1000</f>
        <v>36.50423</v>
      </c>
      <c r="M426" s="1">
        <f>Tabelle5[[#This Row],[Menge t Nges]]/Tabelle5[[#This Row],[Anzahl Lieferscheine]]</f>
        <v>1.7006585507246375</v>
      </c>
      <c r="N426" s="1">
        <f>Tabelle5[[#This Row],[Menge t P2O5]]/Tabelle5[[#This Row],[Anzahl Lieferscheine]]</f>
        <v>0.52904681159420286</v>
      </c>
    </row>
    <row r="427" spans="1:14" x14ac:dyDescent="0.2">
      <c r="A427" s="2" t="s">
        <v>46</v>
      </c>
      <c r="B427" s="2" t="s">
        <v>46</v>
      </c>
      <c r="C427" s="2" t="s">
        <v>6</v>
      </c>
      <c r="D427" s="2" t="s">
        <v>7</v>
      </c>
      <c r="E427" s="2" t="s">
        <v>9</v>
      </c>
      <c r="F427" s="2" t="s">
        <v>61</v>
      </c>
      <c r="G427" s="1">
        <v>61807.260000000009</v>
      </c>
      <c r="H427" s="1">
        <v>25808.940000000006</v>
      </c>
      <c r="I427" s="4">
        <v>194</v>
      </c>
      <c r="J427" s="2" t="s">
        <v>69</v>
      </c>
      <c r="K427" s="1">
        <f>Tabelle5[[#This Row],[Menge kg Nges]]/1000</f>
        <v>61.807260000000007</v>
      </c>
      <c r="L427" s="1">
        <f>Tabelle5[[#This Row],[Menge kg P2O5]]/1000</f>
        <v>25.808940000000007</v>
      </c>
      <c r="M427" s="1">
        <f>Tabelle5[[#This Row],[Menge t Nges]]/Tabelle5[[#This Row],[Anzahl Lieferscheine]]</f>
        <v>0.31859412371134022</v>
      </c>
      <c r="N427" s="1">
        <f>Tabelle5[[#This Row],[Menge t P2O5]]/Tabelle5[[#This Row],[Anzahl Lieferscheine]]</f>
        <v>0.13303577319587631</v>
      </c>
    </row>
    <row r="428" spans="1:14" x14ac:dyDescent="0.2">
      <c r="A428" s="2" t="s">
        <v>46</v>
      </c>
      <c r="B428" s="2" t="s">
        <v>46</v>
      </c>
      <c r="C428" s="2" t="s">
        <v>6</v>
      </c>
      <c r="D428" s="2" t="s">
        <v>7</v>
      </c>
      <c r="E428" s="2" t="s">
        <v>9</v>
      </c>
      <c r="F428" s="2" t="s">
        <v>62</v>
      </c>
      <c r="G428" s="1">
        <v>1005.4</v>
      </c>
      <c r="H428" s="1">
        <v>396.5</v>
      </c>
      <c r="I428" s="4">
        <v>4</v>
      </c>
      <c r="J428" s="2" t="s">
        <v>69</v>
      </c>
      <c r="K428" s="1">
        <f>Tabelle5[[#This Row],[Menge kg Nges]]/1000</f>
        <v>1.0054000000000001</v>
      </c>
      <c r="L428" s="1">
        <f>Tabelle5[[#This Row],[Menge kg P2O5]]/1000</f>
        <v>0.39650000000000002</v>
      </c>
      <c r="M428" s="1">
        <f>Tabelle5[[#This Row],[Menge t Nges]]/Tabelle5[[#This Row],[Anzahl Lieferscheine]]</f>
        <v>0.25135000000000002</v>
      </c>
      <c r="N428" s="1">
        <f>Tabelle5[[#This Row],[Menge t P2O5]]/Tabelle5[[#This Row],[Anzahl Lieferscheine]]</f>
        <v>9.9125000000000005E-2</v>
      </c>
    </row>
    <row r="429" spans="1:14" x14ac:dyDescent="0.2">
      <c r="A429" s="2" t="s">
        <v>46</v>
      </c>
      <c r="B429" s="2" t="s">
        <v>46</v>
      </c>
      <c r="C429" s="2" t="s">
        <v>6</v>
      </c>
      <c r="D429" s="2" t="s">
        <v>7</v>
      </c>
      <c r="E429" s="2" t="s">
        <v>50</v>
      </c>
      <c r="F429" s="2" t="s">
        <v>61</v>
      </c>
      <c r="G429" s="1">
        <v>440</v>
      </c>
      <c r="H429" s="1">
        <v>180</v>
      </c>
      <c r="I429" s="4">
        <v>1</v>
      </c>
      <c r="J429" s="2" t="s">
        <v>69</v>
      </c>
      <c r="K429" s="1">
        <f>Tabelle5[[#This Row],[Menge kg Nges]]/1000</f>
        <v>0.44</v>
      </c>
      <c r="L429" s="1">
        <f>Tabelle5[[#This Row],[Menge kg P2O5]]/1000</f>
        <v>0.18</v>
      </c>
      <c r="M429" s="1">
        <f>Tabelle5[[#This Row],[Menge t Nges]]/Tabelle5[[#This Row],[Anzahl Lieferscheine]]</f>
        <v>0.44</v>
      </c>
      <c r="N429" s="1">
        <f>Tabelle5[[#This Row],[Menge t P2O5]]/Tabelle5[[#This Row],[Anzahl Lieferscheine]]</f>
        <v>0.18</v>
      </c>
    </row>
    <row r="430" spans="1:14" x14ac:dyDescent="0.2">
      <c r="A430" s="2" t="s">
        <v>46</v>
      </c>
      <c r="B430" s="2" t="s">
        <v>46</v>
      </c>
      <c r="C430" s="2" t="s">
        <v>6</v>
      </c>
      <c r="D430" s="2" t="s">
        <v>7</v>
      </c>
      <c r="E430" s="2" t="s">
        <v>10</v>
      </c>
      <c r="F430" s="2" t="s">
        <v>61</v>
      </c>
      <c r="G430" s="1">
        <v>5155.75</v>
      </c>
      <c r="H430" s="1">
        <v>2114.6</v>
      </c>
      <c r="I430" s="4">
        <v>9</v>
      </c>
      <c r="J430" s="2" t="s">
        <v>69</v>
      </c>
      <c r="K430" s="1">
        <f>Tabelle5[[#This Row],[Menge kg Nges]]/1000</f>
        <v>5.1557500000000003</v>
      </c>
      <c r="L430" s="1">
        <f>Tabelle5[[#This Row],[Menge kg P2O5]]/1000</f>
        <v>2.1145999999999998</v>
      </c>
      <c r="M430" s="1">
        <f>Tabelle5[[#This Row],[Menge t Nges]]/Tabelle5[[#This Row],[Anzahl Lieferscheine]]</f>
        <v>0.57286111111111115</v>
      </c>
      <c r="N430" s="1">
        <f>Tabelle5[[#This Row],[Menge t P2O5]]/Tabelle5[[#This Row],[Anzahl Lieferscheine]]</f>
        <v>0.23495555555555553</v>
      </c>
    </row>
    <row r="431" spans="1:14" x14ac:dyDescent="0.2">
      <c r="A431" s="2" t="s">
        <v>46</v>
      </c>
      <c r="B431" s="2" t="s">
        <v>46</v>
      </c>
      <c r="C431" s="2" t="s">
        <v>6</v>
      </c>
      <c r="D431" s="2" t="s">
        <v>7</v>
      </c>
      <c r="E431" s="2" t="s">
        <v>11</v>
      </c>
      <c r="F431" s="2" t="s">
        <v>61</v>
      </c>
      <c r="G431" s="1">
        <v>8103.0999999999995</v>
      </c>
      <c r="H431" s="1">
        <v>4275.42</v>
      </c>
      <c r="I431" s="4">
        <v>8</v>
      </c>
      <c r="J431" s="2" t="s">
        <v>69</v>
      </c>
      <c r="K431" s="1">
        <f>Tabelle5[[#This Row],[Menge kg Nges]]/1000</f>
        <v>8.1030999999999995</v>
      </c>
      <c r="L431" s="1">
        <f>Tabelle5[[#This Row],[Menge kg P2O5]]/1000</f>
        <v>4.2754200000000004</v>
      </c>
      <c r="M431" s="1">
        <f>Tabelle5[[#This Row],[Menge t Nges]]/Tabelle5[[#This Row],[Anzahl Lieferscheine]]</f>
        <v>1.0128874999999999</v>
      </c>
      <c r="N431" s="1">
        <f>Tabelle5[[#This Row],[Menge t P2O5]]/Tabelle5[[#This Row],[Anzahl Lieferscheine]]</f>
        <v>0.53442750000000006</v>
      </c>
    </row>
    <row r="432" spans="1:14" x14ac:dyDescent="0.2">
      <c r="A432" s="2" t="s">
        <v>46</v>
      </c>
      <c r="B432" s="2" t="s">
        <v>46</v>
      </c>
      <c r="C432" s="2" t="s">
        <v>6</v>
      </c>
      <c r="D432" s="2" t="s">
        <v>7</v>
      </c>
      <c r="E432" s="2" t="s">
        <v>12</v>
      </c>
      <c r="F432" s="2" t="s">
        <v>61</v>
      </c>
      <c r="G432" s="1">
        <v>1500</v>
      </c>
      <c r="H432" s="1">
        <v>625</v>
      </c>
      <c r="I432" s="4">
        <v>4</v>
      </c>
      <c r="J432" s="2" t="s">
        <v>69</v>
      </c>
      <c r="K432" s="1">
        <f>Tabelle5[[#This Row],[Menge kg Nges]]/1000</f>
        <v>1.5</v>
      </c>
      <c r="L432" s="1">
        <f>Tabelle5[[#This Row],[Menge kg P2O5]]/1000</f>
        <v>0.625</v>
      </c>
      <c r="M432" s="1">
        <f>Tabelle5[[#This Row],[Menge t Nges]]/Tabelle5[[#This Row],[Anzahl Lieferscheine]]</f>
        <v>0.375</v>
      </c>
      <c r="N432" s="1">
        <f>Tabelle5[[#This Row],[Menge t P2O5]]/Tabelle5[[#This Row],[Anzahl Lieferscheine]]</f>
        <v>0.15625</v>
      </c>
    </row>
    <row r="433" spans="1:14" x14ac:dyDescent="0.2">
      <c r="A433" s="2" t="s">
        <v>46</v>
      </c>
      <c r="B433" s="2" t="s">
        <v>46</v>
      </c>
      <c r="C433" s="2" t="s">
        <v>6</v>
      </c>
      <c r="D433" s="2" t="s">
        <v>7</v>
      </c>
      <c r="E433" s="2" t="s">
        <v>13</v>
      </c>
      <c r="F433" s="2" t="s">
        <v>61</v>
      </c>
      <c r="G433" s="1">
        <v>2070</v>
      </c>
      <c r="H433" s="1">
        <v>1150</v>
      </c>
      <c r="I433" s="4">
        <v>7</v>
      </c>
      <c r="J433" s="2" t="s">
        <v>69</v>
      </c>
      <c r="K433" s="1">
        <f>Tabelle5[[#This Row],[Menge kg Nges]]/1000</f>
        <v>2.0699999999999998</v>
      </c>
      <c r="L433" s="1">
        <f>Tabelle5[[#This Row],[Menge kg P2O5]]/1000</f>
        <v>1.1499999999999999</v>
      </c>
      <c r="M433" s="1">
        <f>Tabelle5[[#This Row],[Menge t Nges]]/Tabelle5[[#This Row],[Anzahl Lieferscheine]]</f>
        <v>0.29571428571428571</v>
      </c>
      <c r="N433" s="1">
        <f>Tabelle5[[#This Row],[Menge t P2O5]]/Tabelle5[[#This Row],[Anzahl Lieferscheine]]</f>
        <v>0.16428571428571428</v>
      </c>
    </row>
    <row r="434" spans="1:14" x14ac:dyDescent="0.2">
      <c r="A434" s="2" t="s">
        <v>46</v>
      </c>
      <c r="B434" s="2" t="s">
        <v>46</v>
      </c>
      <c r="C434" s="2" t="s">
        <v>6</v>
      </c>
      <c r="D434" s="2" t="s">
        <v>7</v>
      </c>
      <c r="E434" s="2" t="s">
        <v>14</v>
      </c>
      <c r="F434" s="2" t="s">
        <v>61</v>
      </c>
      <c r="G434" s="1">
        <v>191.95</v>
      </c>
      <c r="H434" s="1">
        <v>102.3</v>
      </c>
      <c r="I434" s="4">
        <v>1</v>
      </c>
      <c r="J434" s="2" t="s">
        <v>69</v>
      </c>
      <c r="K434" s="1">
        <f>Tabelle5[[#This Row],[Menge kg Nges]]/1000</f>
        <v>0.19194999999999998</v>
      </c>
      <c r="L434" s="1">
        <f>Tabelle5[[#This Row],[Menge kg P2O5]]/1000</f>
        <v>0.1023</v>
      </c>
      <c r="M434" s="1">
        <f>Tabelle5[[#This Row],[Menge t Nges]]/Tabelle5[[#This Row],[Anzahl Lieferscheine]]</f>
        <v>0.19194999999999998</v>
      </c>
      <c r="N434" s="1">
        <f>Tabelle5[[#This Row],[Menge t P2O5]]/Tabelle5[[#This Row],[Anzahl Lieferscheine]]</f>
        <v>0.1023</v>
      </c>
    </row>
    <row r="435" spans="1:14" x14ac:dyDescent="0.2">
      <c r="A435" s="2" t="s">
        <v>46</v>
      </c>
      <c r="B435" s="2" t="s">
        <v>46</v>
      </c>
      <c r="C435" s="2" t="s">
        <v>6</v>
      </c>
      <c r="D435" s="2" t="s">
        <v>15</v>
      </c>
      <c r="E435" s="2" t="s">
        <v>8</v>
      </c>
      <c r="F435" s="2" t="s">
        <v>61</v>
      </c>
      <c r="G435" s="1">
        <v>461.16</v>
      </c>
      <c r="H435" s="1">
        <v>217.16000000000003</v>
      </c>
      <c r="I435" s="4">
        <v>3</v>
      </c>
      <c r="J435" s="2" t="s">
        <v>69</v>
      </c>
      <c r="K435" s="1">
        <f>Tabelle5[[#This Row],[Menge kg Nges]]/1000</f>
        <v>0.46116000000000001</v>
      </c>
      <c r="L435" s="1">
        <f>Tabelle5[[#This Row],[Menge kg P2O5]]/1000</f>
        <v>0.21716000000000002</v>
      </c>
      <c r="M435" s="1">
        <f>Tabelle5[[#This Row],[Menge t Nges]]/Tabelle5[[#This Row],[Anzahl Lieferscheine]]</f>
        <v>0.15372</v>
      </c>
      <c r="N435" s="1">
        <f>Tabelle5[[#This Row],[Menge t P2O5]]/Tabelle5[[#This Row],[Anzahl Lieferscheine]]</f>
        <v>7.2386666666666669E-2</v>
      </c>
    </row>
    <row r="436" spans="1:14" x14ac:dyDescent="0.2">
      <c r="A436" s="2" t="s">
        <v>46</v>
      </c>
      <c r="B436" s="2" t="s">
        <v>46</v>
      </c>
      <c r="C436" s="2" t="s">
        <v>6</v>
      </c>
      <c r="D436" s="2" t="s">
        <v>15</v>
      </c>
      <c r="E436" s="2" t="s">
        <v>16</v>
      </c>
      <c r="F436" s="2" t="s">
        <v>61</v>
      </c>
      <c r="G436" s="1">
        <v>1549.45</v>
      </c>
      <c r="H436" s="1">
        <v>1416.45</v>
      </c>
      <c r="I436" s="4">
        <v>1</v>
      </c>
      <c r="J436" s="2" t="s">
        <v>69</v>
      </c>
      <c r="K436" s="1">
        <f>Tabelle5[[#This Row],[Menge kg Nges]]/1000</f>
        <v>1.54945</v>
      </c>
      <c r="L436" s="1">
        <f>Tabelle5[[#This Row],[Menge kg P2O5]]/1000</f>
        <v>1.41645</v>
      </c>
      <c r="M436" s="1">
        <f>Tabelle5[[#This Row],[Menge t Nges]]/Tabelle5[[#This Row],[Anzahl Lieferscheine]]</f>
        <v>1.54945</v>
      </c>
      <c r="N436" s="1">
        <f>Tabelle5[[#This Row],[Menge t P2O5]]/Tabelle5[[#This Row],[Anzahl Lieferscheine]]</f>
        <v>1.41645</v>
      </c>
    </row>
    <row r="437" spans="1:14" x14ac:dyDescent="0.2">
      <c r="A437" s="2" t="s">
        <v>46</v>
      </c>
      <c r="B437" s="2" t="s">
        <v>46</v>
      </c>
      <c r="C437" s="2" t="s">
        <v>6</v>
      </c>
      <c r="D437" s="2" t="s">
        <v>15</v>
      </c>
      <c r="E437" s="2" t="s">
        <v>17</v>
      </c>
      <c r="F437" s="2" t="s">
        <v>61</v>
      </c>
      <c r="G437" s="1">
        <v>785.46</v>
      </c>
      <c r="H437" s="1">
        <v>340.86</v>
      </c>
      <c r="I437" s="4">
        <v>1</v>
      </c>
      <c r="J437" s="2" t="s">
        <v>69</v>
      </c>
      <c r="K437" s="1">
        <f>Tabelle5[[#This Row],[Menge kg Nges]]/1000</f>
        <v>0.78546000000000005</v>
      </c>
      <c r="L437" s="1">
        <f>Tabelle5[[#This Row],[Menge kg P2O5]]/1000</f>
        <v>0.34086</v>
      </c>
      <c r="M437" s="1">
        <f>Tabelle5[[#This Row],[Menge t Nges]]/Tabelle5[[#This Row],[Anzahl Lieferscheine]]</f>
        <v>0.78546000000000005</v>
      </c>
      <c r="N437" s="1">
        <f>Tabelle5[[#This Row],[Menge t P2O5]]/Tabelle5[[#This Row],[Anzahl Lieferscheine]]</f>
        <v>0.34086</v>
      </c>
    </row>
    <row r="438" spans="1:14" x14ac:dyDescent="0.2">
      <c r="A438" s="2" t="s">
        <v>46</v>
      </c>
      <c r="B438" s="2" t="s">
        <v>46</v>
      </c>
      <c r="C438" s="2" t="s">
        <v>6</v>
      </c>
      <c r="D438" s="2" t="s">
        <v>15</v>
      </c>
      <c r="E438" s="2" t="s">
        <v>18</v>
      </c>
      <c r="F438" s="2" t="s">
        <v>61</v>
      </c>
      <c r="G438" s="1">
        <v>2694.5</v>
      </c>
      <c r="H438" s="1">
        <v>1919</v>
      </c>
      <c r="I438" s="4">
        <v>5</v>
      </c>
      <c r="J438" s="2" t="s">
        <v>69</v>
      </c>
      <c r="K438" s="1">
        <f>Tabelle5[[#This Row],[Menge kg Nges]]/1000</f>
        <v>2.6945000000000001</v>
      </c>
      <c r="L438" s="1">
        <f>Tabelle5[[#This Row],[Menge kg P2O5]]/1000</f>
        <v>1.919</v>
      </c>
      <c r="M438" s="1">
        <f>Tabelle5[[#This Row],[Menge t Nges]]/Tabelle5[[#This Row],[Anzahl Lieferscheine]]</f>
        <v>0.53890000000000005</v>
      </c>
      <c r="N438" s="1">
        <f>Tabelle5[[#This Row],[Menge t P2O5]]/Tabelle5[[#This Row],[Anzahl Lieferscheine]]</f>
        <v>0.38380000000000003</v>
      </c>
    </row>
    <row r="439" spans="1:14" x14ac:dyDescent="0.2">
      <c r="A439" s="2" t="s">
        <v>46</v>
      </c>
      <c r="B439" s="2" t="s">
        <v>46</v>
      </c>
      <c r="C439" s="2" t="s">
        <v>6</v>
      </c>
      <c r="D439" s="2" t="s">
        <v>15</v>
      </c>
      <c r="E439" s="2" t="s">
        <v>20</v>
      </c>
      <c r="F439" s="2" t="s">
        <v>61</v>
      </c>
      <c r="G439" s="1">
        <v>1941.8</v>
      </c>
      <c r="H439" s="1">
        <v>1202.5</v>
      </c>
      <c r="I439" s="4">
        <v>9</v>
      </c>
      <c r="J439" s="2" t="s">
        <v>69</v>
      </c>
      <c r="K439" s="1">
        <f>Tabelle5[[#This Row],[Menge kg Nges]]/1000</f>
        <v>1.9418</v>
      </c>
      <c r="L439" s="1">
        <f>Tabelle5[[#This Row],[Menge kg P2O5]]/1000</f>
        <v>1.2024999999999999</v>
      </c>
      <c r="M439" s="1">
        <f>Tabelle5[[#This Row],[Menge t Nges]]/Tabelle5[[#This Row],[Anzahl Lieferscheine]]</f>
        <v>0.21575555555555556</v>
      </c>
      <c r="N439" s="1">
        <f>Tabelle5[[#This Row],[Menge t P2O5]]/Tabelle5[[#This Row],[Anzahl Lieferscheine]]</f>
        <v>0.1336111111111111</v>
      </c>
    </row>
    <row r="440" spans="1:14" x14ac:dyDescent="0.2">
      <c r="A440" s="2" t="s">
        <v>46</v>
      </c>
      <c r="B440" s="2" t="s">
        <v>46</v>
      </c>
      <c r="C440" s="2" t="s">
        <v>6</v>
      </c>
      <c r="D440" s="2" t="s">
        <v>15</v>
      </c>
      <c r="E440" s="2" t="s">
        <v>21</v>
      </c>
      <c r="F440" s="2" t="s">
        <v>61</v>
      </c>
      <c r="G440" s="1">
        <v>2434.8000000000002</v>
      </c>
      <c r="H440" s="1">
        <v>1429.5</v>
      </c>
      <c r="I440" s="4">
        <v>3</v>
      </c>
      <c r="J440" s="2" t="s">
        <v>69</v>
      </c>
      <c r="K440" s="1">
        <f>Tabelle5[[#This Row],[Menge kg Nges]]/1000</f>
        <v>2.4348000000000001</v>
      </c>
      <c r="L440" s="1">
        <f>Tabelle5[[#This Row],[Menge kg P2O5]]/1000</f>
        <v>1.4295</v>
      </c>
      <c r="M440" s="1">
        <f>Tabelle5[[#This Row],[Menge t Nges]]/Tabelle5[[#This Row],[Anzahl Lieferscheine]]</f>
        <v>0.81159999999999999</v>
      </c>
      <c r="N440" s="1">
        <f>Tabelle5[[#This Row],[Menge t P2O5]]/Tabelle5[[#This Row],[Anzahl Lieferscheine]]</f>
        <v>0.47649999999999998</v>
      </c>
    </row>
    <row r="441" spans="1:14" x14ac:dyDescent="0.2">
      <c r="A441" s="2" t="s">
        <v>46</v>
      </c>
      <c r="B441" s="2" t="s">
        <v>46</v>
      </c>
      <c r="C441" s="2" t="s">
        <v>6</v>
      </c>
      <c r="D441" s="2" t="s">
        <v>15</v>
      </c>
      <c r="E441" s="2" t="s">
        <v>9</v>
      </c>
      <c r="F441" s="2" t="s">
        <v>61</v>
      </c>
      <c r="G441" s="1">
        <v>11665.07</v>
      </c>
      <c r="H441" s="1">
        <v>6412.2199999999993</v>
      </c>
      <c r="I441" s="4">
        <v>51</v>
      </c>
      <c r="J441" s="2" t="s">
        <v>69</v>
      </c>
      <c r="K441" s="1">
        <f>Tabelle5[[#This Row],[Menge kg Nges]]/1000</f>
        <v>11.66507</v>
      </c>
      <c r="L441" s="1">
        <f>Tabelle5[[#This Row],[Menge kg P2O5]]/1000</f>
        <v>6.4122199999999996</v>
      </c>
      <c r="M441" s="1">
        <f>Tabelle5[[#This Row],[Menge t Nges]]/Tabelle5[[#This Row],[Anzahl Lieferscheine]]</f>
        <v>0.22872686274509804</v>
      </c>
      <c r="N441" s="1">
        <f>Tabelle5[[#This Row],[Menge t P2O5]]/Tabelle5[[#This Row],[Anzahl Lieferscheine]]</f>
        <v>0.12572980392156863</v>
      </c>
    </row>
    <row r="442" spans="1:14" x14ac:dyDescent="0.2">
      <c r="A442" s="2" t="s">
        <v>46</v>
      </c>
      <c r="B442" s="2" t="s">
        <v>46</v>
      </c>
      <c r="C442" s="2" t="s">
        <v>6</v>
      </c>
      <c r="D442" s="2" t="s">
        <v>15</v>
      </c>
      <c r="E442" s="2" t="s">
        <v>9</v>
      </c>
      <c r="F442" s="2" t="s">
        <v>62</v>
      </c>
      <c r="G442" s="1">
        <v>78.5</v>
      </c>
      <c r="H442" s="1">
        <v>51.2</v>
      </c>
      <c r="I442" s="4">
        <v>2</v>
      </c>
      <c r="J442" s="2" t="s">
        <v>69</v>
      </c>
      <c r="K442" s="1">
        <f>Tabelle5[[#This Row],[Menge kg Nges]]/1000</f>
        <v>7.85E-2</v>
      </c>
      <c r="L442" s="1">
        <f>Tabelle5[[#This Row],[Menge kg P2O5]]/1000</f>
        <v>5.1200000000000002E-2</v>
      </c>
      <c r="M442" s="1">
        <f>Tabelle5[[#This Row],[Menge t Nges]]/Tabelle5[[#This Row],[Anzahl Lieferscheine]]</f>
        <v>3.925E-2</v>
      </c>
      <c r="N442" s="1">
        <f>Tabelle5[[#This Row],[Menge t P2O5]]/Tabelle5[[#This Row],[Anzahl Lieferscheine]]</f>
        <v>2.5600000000000001E-2</v>
      </c>
    </row>
    <row r="443" spans="1:14" x14ac:dyDescent="0.2">
      <c r="A443" s="2" t="s">
        <v>46</v>
      </c>
      <c r="B443" s="2" t="s">
        <v>46</v>
      </c>
      <c r="C443" s="2" t="s">
        <v>6</v>
      </c>
      <c r="D443" s="2" t="s">
        <v>15</v>
      </c>
      <c r="E443" s="2" t="s">
        <v>10</v>
      </c>
      <c r="F443" s="2" t="s">
        <v>61</v>
      </c>
      <c r="G443" s="1">
        <v>2635.2</v>
      </c>
      <c r="H443" s="1">
        <v>1124.32</v>
      </c>
      <c r="I443" s="4">
        <v>3</v>
      </c>
      <c r="J443" s="2" t="s">
        <v>69</v>
      </c>
      <c r="K443" s="1">
        <f>Tabelle5[[#This Row],[Menge kg Nges]]/1000</f>
        <v>2.6351999999999998</v>
      </c>
      <c r="L443" s="1">
        <f>Tabelle5[[#This Row],[Menge kg P2O5]]/1000</f>
        <v>1.12432</v>
      </c>
      <c r="M443" s="1">
        <f>Tabelle5[[#This Row],[Menge t Nges]]/Tabelle5[[#This Row],[Anzahl Lieferscheine]]</f>
        <v>0.87839999999999996</v>
      </c>
      <c r="N443" s="1">
        <f>Tabelle5[[#This Row],[Menge t P2O5]]/Tabelle5[[#This Row],[Anzahl Lieferscheine]]</f>
        <v>0.37477333333333335</v>
      </c>
    </row>
    <row r="444" spans="1:14" x14ac:dyDescent="0.2">
      <c r="A444" s="2" t="s">
        <v>46</v>
      </c>
      <c r="B444" s="2" t="s">
        <v>46</v>
      </c>
      <c r="C444" s="2" t="s">
        <v>6</v>
      </c>
      <c r="D444" s="2" t="s">
        <v>15</v>
      </c>
      <c r="E444" s="2" t="s">
        <v>23</v>
      </c>
      <c r="F444" s="2" t="s">
        <v>61</v>
      </c>
      <c r="G444" s="1">
        <v>2004</v>
      </c>
      <c r="H444" s="1">
        <v>826.65</v>
      </c>
      <c r="I444" s="4">
        <v>1</v>
      </c>
      <c r="J444" s="2" t="s">
        <v>69</v>
      </c>
      <c r="K444" s="1">
        <f>Tabelle5[[#This Row],[Menge kg Nges]]/1000</f>
        <v>2.004</v>
      </c>
      <c r="L444" s="1">
        <f>Tabelle5[[#This Row],[Menge kg P2O5]]/1000</f>
        <v>0.82665</v>
      </c>
      <c r="M444" s="1">
        <f>Tabelle5[[#This Row],[Menge t Nges]]/Tabelle5[[#This Row],[Anzahl Lieferscheine]]</f>
        <v>2.004</v>
      </c>
      <c r="N444" s="1">
        <f>Tabelle5[[#This Row],[Menge t P2O5]]/Tabelle5[[#This Row],[Anzahl Lieferscheine]]</f>
        <v>0.82665</v>
      </c>
    </row>
    <row r="445" spans="1:14" x14ac:dyDescent="0.2">
      <c r="A445" s="2" t="s">
        <v>46</v>
      </c>
      <c r="B445" s="2" t="s">
        <v>46</v>
      </c>
      <c r="C445" s="2" t="s">
        <v>25</v>
      </c>
      <c r="D445" s="2" t="s">
        <v>25</v>
      </c>
      <c r="E445" s="2" t="s">
        <v>26</v>
      </c>
      <c r="F445" s="2" t="s">
        <v>61</v>
      </c>
      <c r="G445" s="1">
        <v>17260.72</v>
      </c>
      <c r="H445" s="1">
        <v>7339.2000000000007</v>
      </c>
      <c r="I445" s="4">
        <v>16</v>
      </c>
      <c r="J445" s="2" t="s">
        <v>69</v>
      </c>
      <c r="K445" s="1">
        <f>Tabelle5[[#This Row],[Menge kg Nges]]/1000</f>
        <v>17.260720000000003</v>
      </c>
      <c r="L445" s="1">
        <f>Tabelle5[[#This Row],[Menge kg P2O5]]/1000</f>
        <v>7.3392000000000008</v>
      </c>
      <c r="M445" s="1">
        <f>Tabelle5[[#This Row],[Menge t Nges]]/Tabelle5[[#This Row],[Anzahl Lieferscheine]]</f>
        <v>1.0787950000000002</v>
      </c>
      <c r="N445" s="1">
        <f>Tabelle5[[#This Row],[Menge t P2O5]]/Tabelle5[[#This Row],[Anzahl Lieferscheine]]</f>
        <v>0.45870000000000005</v>
      </c>
    </row>
    <row r="446" spans="1:14" x14ac:dyDescent="0.2">
      <c r="A446" s="2" t="s">
        <v>46</v>
      </c>
      <c r="B446" s="2" t="s">
        <v>28</v>
      </c>
      <c r="C446" s="2" t="s">
        <v>6</v>
      </c>
      <c r="D446" s="2" t="s">
        <v>7</v>
      </c>
      <c r="E446" s="2" t="s">
        <v>9</v>
      </c>
      <c r="F446" s="2" t="s">
        <v>61</v>
      </c>
      <c r="G446" s="1">
        <v>1201.68</v>
      </c>
      <c r="H446" s="1">
        <v>492.84000000000003</v>
      </c>
      <c r="I446" s="4">
        <v>2</v>
      </c>
      <c r="J446" s="2" t="s">
        <v>69</v>
      </c>
      <c r="K446" s="1">
        <f>Tabelle5[[#This Row],[Menge kg Nges]]/1000</f>
        <v>1.2016800000000001</v>
      </c>
      <c r="L446" s="1">
        <f>Tabelle5[[#This Row],[Menge kg P2O5]]/1000</f>
        <v>0.49284000000000006</v>
      </c>
      <c r="M446" s="1">
        <f>Tabelle5[[#This Row],[Menge t Nges]]/Tabelle5[[#This Row],[Anzahl Lieferscheine]]</f>
        <v>0.60084000000000004</v>
      </c>
      <c r="N446" s="1">
        <f>Tabelle5[[#This Row],[Menge t P2O5]]/Tabelle5[[#This Row],[Anzahl Lieferscheine]]</f>
        <v>0.24642000000000003</v>
      </c>
    </row>
    <row r="447" spans="1:14" x14ac:dyDescent="0.2">
      <c r="A447" s="2" t="s">
        <v>34</v>
      </c>
      <c r="B447" s="2" t="s">
        <v>5</v>
      </c>
      <c r="C447" s="2" t="s">
        <v>6</v>
      </c>
      <c r="D447" s="2" t="s">
        <v>30</v>
      </c>
      <c r="E447" s="2" t="s">
        <v>26</v>
      </c>
      <c r="F447" s="2" t="s">
        <v>61</v>
      </c>
      <c r="G447" s="1">
        <v>769.42000000000007</v>
      </c>
      <c r="H447" s="1">
        <v>471.33</v>
      </c>
      <c r="I447" s="4">
        <v>2</v>
      </c>
      <c r="J447" s="2" t="s">
        <v>69</v>
      </c>
      <c r="K447" s="1">
        <f>Tabelle5[[#This Row],[Menge kg Nges]]/1000</f>
        <v>0.7694200000000001</v>
      </c>
      <c r="L447" s="1">
        <f>Tabelle5[[#This Row],[Menge kg P2O5]]/1000</f>
        <v>0.47132999999999997</v>
      </c>
      <c r="M447" s="1">
        <f>Tabelle5[[#This Row],[Menge t Nges]]/Tabelle5[[#This Row],[Anzahl Lieferscheine]]</f>
        <v>0.38471000000000005</v>
      </c>
      <c r="N447" s="1">
        <f>Tabelle5[[#This Row],[Menge t P2O5]]/Tabelle5[[#This Row],[Anzahl Lieferscheine]]</f>
        <v>0.23566499999999999</v>
      </c>
    </row>
    <row r="448" spans="1:14" x14ac:dyDescent="0.2">
      <c r="A448" s="2" t="s">
        <v>34</v>
      </c>
      <c r="B448" s="2" t="s">
        <v>5</v>
      </c>
      <c r="C448" s="2" t="s">
        <v>6</v>
      </c>
      <c r="D448" s="2" t="s">
        <v>7</v>
      </c>
      <c r="E448" s="2" t="s">
        <v>13</v>
      </c>
      <c r="F448" s="2" t="s">
        <v>61</v>
      </c>
      <c r="G448" s="1">
        <v>2387</v>
      </c>
      <c r="H448" s="1">
        <v>1463</v>
      </c>
      <c r="I448" s="4">
        <v>13</v>
      </c>
      <c r="J448" s="2" t="s">
        <v>69</v>
      </c>
      <c r="K448" s="1">
        <f>Tabelle5[[#This Row],[Menge kg Nges]]/1000</f>
        <v>2.387</v>
      </c>
      <c r="L448" s="1">
        <f>Tabelle5[[#This Row],[Menge kg P2O5]]/1000</f>
        <v>1.4630000000000001</v>
      </c>
      <c r="M448" s="1">
        <f>Tabelle5[[#This Row],[Menge t Nges]]/Tabelle5[[#This Row],[Anzahl Lieferscheine]]</f>
        <v>0.18361538461538462</v>
      </c>
      <c r="N448" s="1">
        <f>Tabelle5[[#This Row],[Menge t P2O5]]/Tabelle5[[#This Row],[Anzahl Lieferscheine]]</f>
        <v>0.11253846153846155</v>
      </c>
    </row>
    <row r="449" spans="1:14" x14ac:dyDescent="0.2">
      <c r="A449" s="2" t="s">
        <v>34</v>
      </c>
      <c r="B449" s="2" t="s">
        <v>5</v>
      </c>
      <c r="C449" s="2" t="s">
        <v>6</v>
      </c>
      <c r="D449" s="2" t="s">
        <v>15</v>
      </c>
      <c r="E449" s="2" t="s">
        <v>18</v>
      </c>
      <c r="F449" s="2" t="s">
        <v>61</v>
      </c>
      <c r="G449" s="1">
        <v>1039</v>
      </c>
      <c r="H449" s="1">
        <v>738</v>
      </c>
      <c r="I449" s="4">
        <v>1</v>
      </c>
      <c r="J449" s="2" t="s">
        <v>69</v>
      </c>
      <c r="K449" s="1">
        <f>Tabelle5[[#This Row],[Menge kg Nges]]/1000</f>
        <v>1.0389999999999999</v>
      </c>
      <c r="L449" s="1">
        <f>Tabelle5[[#This Row],[Menge kg P2O5]]/1000</f>
        <v>0.73799999999999999</v>
      </c>
      <c r="M449" s="1">
        <f>Tabelle5[[#This Row],[Menge t Nges]]/Tabelle5[[#This Row],[Anzahl Lieferscheine]]</f>
        <v>1.0389999999999999</v>
      </c>
      <c r="N449" s="1">
        <f>Tabelle5[[#This Row],[Menge t P2O5]]/Tabelle5[[#This Row],[Anzahl Lieferscheine]]</f>
        <v>0.73799999999999999</v>
      </c>
    </row>
    <row r="450" spans="1:14" x14ac:dyDescent="0.2">
      <c r="A450" s="2" t="s">
        <v>34</v>
      </c>
      <c r="B450" s="2" t="s">
        <v>29</v>
      </c>
      <c r="C450" s="2" t="s">
        <v>6</v>
      </c>
      <c r="D450" s="2" t="s">
        <v>30</v>
      </c>
      <c r="E450" s="2" t="s">
        <v>26</v>
      </c>
      <c r="F450" s="2" t="s">
        <v>61</v>
      </c>
      <c r="G450" s="1">
        <v>22495.910000000007</v>
      </c>
      <c r="H450" s="1">
        <v>10651.760000000004</v>
      </c>
      <c r="I450" s="4">
        <v>61</v>
      </c>
      <c r="J450" s="2" t="s">
        <v>69</v>
      </c>
      <c r="K450" s="1">
        <f>Tabelle5[[#This Row],[Menge kg Nges]]/1000</f>
        <v>22.495910000000006</v>
      </c>
      <c r="L450" s="1">
        <f>Tabelle5[[#This Row],[Menge kg P2O5]]/1000</f>
        <v>10.651760000000003</v>
      </c>
      <c r="M450" s="1">
        <f>Tabelle5[[#This Row],[Menge t Nges]]/Tabelle5[[#This Row],[Anzahl Lieferscheine]]</f>
        <v>0.36878540983606567</v>
      </c>
      <c r="N450" s="1">
        <f>Tabelle5[[#This Row],[Menge t P2O5]]/Tabelle5[[#This Row],[Anzahl Lieferscheine]]</f>
        <v>0.17461901639344268</v>
      </c>
    </row>
    <row r="451" spans="1:14" x14ac:dyDescent="0.2">
      <c r="A451" s="2" t="s">
        <v>34</v>
      </c>
      <c r="B451" s="2" t="s">
        <v>29</v>
      </c>
      <c r="C451" s="2" t="s">
        <v>6</v>
      </c>
      <c r="D451" s="2" t="s">
        <v>7</v>
      </c>
      <c r="E451" s="2" t="s">
        <v>8</v>
      </c>
      <c r="F451" s="2" t="s">
        <v>61</v>
      </c>
      <c r="G451" s="1">
        <v>3598.5</v>
      </c>
      <c r="H451" s="1">
        <v>1717</v>
      </c>
      <c r="I451" s="4">
        <v>9</v>
      </c>
      <c r="J451" s="2" t="s">
        <v>69</v>
      </c>
      <c r="K451" s="1">
        <f>Tabelle5[[#This Row],[Menge kg Nges]]/1000</f>
        <v>3.5985</v>
      </c>
      <c r="L451" s="1">
        <f>Tabelle5[[#This Row],[Menge kg P2O5]]/1000</f>
        <v>1.7170000000000001</v>
      </c>
      <c r="M451" s="1">
        <f>Tabelle5[[#This Row],[Menge t Nges]]/Tabelle5[[#This Row],[Anzahl Lieferscheine]]</f>
        <v>0.39983333333333332</v>
      </c>
      <c r="N451" s="1">
        <f>Tabelle5[[#This Row],[Menge t P2O5]]/Tabelle5[[#This Row],[Anzahl Lieferscheine]]</f>
        <v>0.1907777777777778</v>
      </c>
    </row>
    <row r="452" spans="1:14" x14ac:dyDescent="0.2">
      <c r="A452" s="2" t="s">
        <v>34</v>
      </c>
      <c r="B452" s="2" t="s">
        <v>29</v>
      </c>
      <c r="C452" s="2" t="s">
        <v>6</v>
      </c>
      <c r="D452" s="2" t="s">
        <v>7</v>
      </c>
      <c r="E452" s="2" t="s">
        <v>11</v>
      </c>
      <c r="F452" s="2" t="s">
        <v>61</v>
      </c>
      <c r="G452" s="1">
        <v>9338.5499999999975</v>
      </c>
      <c r="H452" s="1">
        <v>4170.05</v>
      </c>
      <c r="I452" s="4">
        <v>19</v>
      </c>
      <c r="J452" s="2" t="s">
        <v>69</v>
      </c>
      <c r="K452" s="1">
        <f>Tabelle5[[#This Row],[Menge kg Nges]]/1000</f>
        <v>9.3385499999999979</v>
      </c>
      <c r="L452" s="1">
        <f>Tabelle5[[#This Row],[Menge kg P2O5]]/1000</f>
        <v>4.1700499999999998</v>
      </c>
      <c r="M452" s="1">
        <f>Tabelle5[[#This Row],[Menge t Nges]]/Tabelle5[[#This Row],[Anzahl Lieferscheine]]</f>
        <v>0.49150263157894725</v>
      </c>
      <c r="N452" s="1">
        <f>Tabelle5[[#This Row],[Menge t P2O5]]/Tabelle5[[#This Row],[Anzahl Lieferscheine]]</f>
        <v>0.21947631578947369</v>
      </c>
    </row>
    <row r="453" spans="1:14" x14ac:dyDescent="0.2">
      <c r="A453" s="2" t="s">
        <v>34</v>
      </c>
      <c r="B453" s="2" t="s">
        <v>29</v>
      </c>
      <c r="C453" s="2" t="s">
        <v>6</v>
      </c>
      <c r="D453" s="2" t="s">
        <v>7</v>
      </c>
      <c r="E453" s="2" t="s">
        <v>12</v>
      </c>
      <c r="F453" s="2" t="s">
        <v>61</v>
      </c>
      <c r="G453" s="1">
        <v>7927.4200000000019</v>
      </c>
      <c r="H453" s="1">
        <v>3261.35</v>
      </c>
      <c r="I453" s="4">
        <v>27</v>
      </c>
      <c r="J453" s="2" t="s">
        <v>69</v>
      </c>
      <c r="K453" s="1">
        <f>Tabelle5[[#This Row],[Menge kg Nges]]/1000</f>
        <v>7.9274200000000015</v>
      </c>
      <c r="L453" s="1">
        <f>Tabelle5[[#This Row],[Menge kg P2O5]]/1000</f>
        <v>3.2613499999999997</v>
      </c>
      <c r="M453" s="1">
        <f>Tabelle5[[#This Row],[Menge t Nges]]/Tabelle5[[#This Row],[Anzahl Lieferscheine]]</f>
        <v>0.29360814814814823</v>
      </c>
      <c r="N453" s="1">
        <f>Tabelle5[[#This Row],[Menge t P2O5]]/Tabelle5[[#This Row],[Anzahl Lieferscheine]]</f>
        <v>0.12079074074074073</v>
      </c>
    </row>
    <row r="454" spans="1:14" x14ac:dyDescent="0.2">
      <c r="A454" s="2" t="s">
        <v>34</v>
      </c>
      <c r="B454" s="2" t="s">
        <v>29</v>
      </c>
      <c r="C454" s="2" t="s">
        <v>6</v>
      </c>
      <c r="D454" s="2" t="s">
        <v>7</v>
      </c>
      <c r="E454" s="2" t="s">
        <v>13</v>
      </c>
      <c r="F454" s="2" t="s">
        <v>61</v>
      </c>
      <c r="G454" s="1">
        <v>2966.2999999999993</v>
      </c>
      <c r="H454" s="1">
        <v>1520.0399999999997</v>
      </c>
      <c r="I454" s="4">
        <v>13</v>
      </c>
      <c r="J454" s="2" t="s">
        <v>69</v>
      </c>
      <c r="K454" s="1">
        <f>Tabelle5[[#This Row],[Menge kg Nges]]/1000</f>
        <v>2.9662999999999995</v>
      </c>
      <c r="L454" s="1">
        <f>Tabelle5[[#This Row],[Menge kg P2O5]]/1000</f>
        <v>1.5200399999999998</v>
      </c>
      <c r="M454" s="1">
        <f>Tabelle5[[#This Row],[Menge t Nges]]/Tabelle5[[#This Row],[Anzahl Lieferscheine]]</f>
        <v>0.22817692307692303</v>
      </c>
      <c r="N454" s="1">
        <f>Tabelle5[[#This Row],[Menge t P2O5]]/Tabelle5[[#This Row],[Anzahl Lieferscheine]]</f>
        <v>0.11692615384615383</v>
      </c>
    </row>
    <row r="455" spans="1:14" x14ac:dyDescent="0.2">
      <c r="A455" s="2" t="s">
        <v>34</v>
      </c>
      <c r="B455" s="2" t="s">
        <v>29</v>
      </c>
      <c r="C455" s="2" t="s">
        <v>6</v>
      </c>
      <c r="D455" s="2" t="s">
        <v>7</v>
      </c>
      <c r="E455" s="2" t="s">
        <v>14</v>
      </c>
      <c r="F455" s="2" t="s">
        <v>61</v>
      </c>
      <c r="G455" s="1">
        <v>2005.46</v>
      </c>
      <c r="H455" s="1">
        <v>857.3</v>
      </c>
      <c r="I455" s="4">
        <v>5</v>
      </c>
      <c r="J455" s="2" t="s">
        <v>69</v>
      </c>
      <c r="K455" s="1">
        <f>Tabelle5[[#This Row],[Menge kg Nges]]/1000</f>
        <v>2.0054600000000002</v>
      </c>
      <c r="L455" s="1">
        <f>Tabelle5[[#This Row],[Menge kg P2O5]]/1000</f>
        <v>0.85729999999999995</v>
      </c>
      <c r="M455" s="1">
        <f>Tabelle5[[#This Row],[Menge t Nges]]/Tabelle5[[#This Row],[Anzahl Lieferscheine]]</f>
        <v>0.40109200000000006</v>
      </c>
      <c r="N455" s="1">
        <f>Tabelle5[[#This Row],[Menge t P2O5]]/Tabelle5[[#This Row],[Anzahl Lieferscheine]]</f>
        <v>0.17146</v>
      </c>
    </row>
    <row r="456" spans="1:14" x14ac:dyDescent="0.2">
      <c r="A456" s="2" t="s">
        <v>34</v>
      </c>
      <c r="B456" s="2" t="s">
        <v>29</v>
      </c>
      <c r="C456" s="2" t="s">
        <v>6</v>
      </c>
      <c r="D456" s="2" t="s">
        <v>15</v>
      </c>
      <c r="E456" s="2" t="s">
        <v>8</v>
      </c>
      <c r="F456" s="2" t="s">
        <v>61</v>
      </c>
      <c r="G456" s="1">
        <v>607.18000000000006</v>
      </c>
      <c r="H456" s="1">
        <v>374.64</v>
      </c>
      <c r="I456" s="4">
        <v>2</v>
      </c>
      <c r="J456" s="2" t="s">
        <v>69</v>
      </c>
      <c r="K456" s="1">
        <f>Tabelle5[[#This Row],[Menge kg Nges]]/1000</f>
        <v>0.60718000000000005</v>
      </c>
      <c r="L456" s="1">
        <f>Tabelle5[[#This Row],[Menge kg P2O5]]/1000</f>
        <v>0.37463999999999997</v>
      </c>
      <c r="M456" s="1">
        <f>Tabelle5[[#This Row],[Menge t Nges]]/Tabelle5[[#This Row],[Anzahl Lieferscheine]]</f>
        <v>0.30359000000000003</v>
      </c>
      <c r="N456" s="1">
        <f>Tabelle5[[#This Row],[Menge t P2O5]]/Tabelle5[[#This Row],[Anzahl Lieferscheine]]</f>
        <v>0.18731999999999999</v>
      </c>
    </row>
    <row r="457" spans="1:14" x14ac:dyDescent="0.2">
      <c r="A457" s="2" t="s">
        <v>34</v>
      </c>
      <c r="B457" s="2" t="s">
        <v>29</v>
      </c>
      <c r="C457" s="2" t="s">
        <v>6</v>
      </c>
      <c r="D457" s="2" t="s">
        <v>15</v>
      </c>
      <c r="E457" s="2" t="s">
        <v>18</v>
      </c>
      <c r="F457" s="2" t="s">
        <v>61</v>
      </c>
      <c r="G457" s="1">
        <v>2680.98</v>
      </c>
      <c r="H457" s="1">
        <v>1857.4299999999998</v>
      </c>
      <c r="I457" s="4">
        <v>6</v>
      </c>
      <c r="J457" s="2" t="s">
        <v>69</v>
      </c>
      <c r="K457" s="1">
        <f>Tabelle5[[#This Row],[Menge kg Nges]]/1000</f>
        <v>2.6809799999999999</v>
      </c>
      <c r="L457" s="1">
        <f>Tabelle5[[#This Row],[Menge kg P2O5]]/1000</f>
        <v>1.8574299999999999</v>
      </c>
      <c r="M457" s="1">
        <f>Tabelle5[[#This Row],[Menge t Nges]]/Tabelle5[[#This Row],[Anzahl Lieferscheine]]</f>
        <v>0.44683</v>
      </c>
      <c r="N457" s="1">
        <f>Tabelle5[[#This Row],[Menge t P2O5]]/Tabelle5[[#This Row],[Anzahl Lieferscheine]]</f>
        <v>0.30957166666666663</v>
      </c>
    </row>
    <row r="458" spans="1:14" x14ac:dyDescent="0.2">
      <c r="A458" s="2" t="s">
        <v>34</v>
      </c>
      <c r="B458" s="2" t="s">
        <v>29</v>
      </c>
      <c r="C458" s="2" t="s">
        <v>6</v>
      </c>
      <c r="D458" s="2" t="s">
        <v>15</v>
      </c>
      <c r="E458" s="2" t="s">
        <v>19</v>
      </c>
      <c r="F458" s="2" t="s">
        <v>61</v>
      </c>
      <c r="G458" s="1">
        <v>1579.5</v>
      </c>
      <c r="H458" s="1">
        <v>1755</v>
      </c>
      <c r="I458" s="4">
        <v>3</v>
      </c>
      <c r="J458" s="2" t="s">
        <v>69</v>
      </c>
      <c r="K458" s="1">
        <f>Tabelle5[[#This Row],[Menge kg Nges]]/1000</f>
        <v>1.5794999999999999</v>
      </c>
      <c r="L458" s="1">
        <f>Tabelle5[[#This Row],[Menge kg P2O5]]/1000</f>
        <v>1.7549999999999999</v>
      </c>
      <c r="M458" s="1">
        <f>Tabelle5[[#This Row],[Menge t Nges]]/Tabelle5[[#This Row],[Anzahl Lieferscheine]]</f>
        <v>0.52649999999999997</v>
      </c>
      <c r="N458" s="1">
        <f>Tabelle5[[#This Row],[Menge t P2O5]]/Tabelle5[[#This Row],[Anzahl Lieferscheine]]</f>
        <v>0.58499999999999996</v>
      </c>
    </row>
    <row r="459" spans="1:14" x14ac:dyDescent="0.2">
      <c r="A459" s="2" t="s">
        <v>34</v>
      </c>
      <c r="B459" s="2" t="s">
        <v>29</v>
      </c>
      <c r="C459" s="2" t="s">
        <v>6</v>
      </c>
      <c r="D459" s="2" t="s">
        <v>15</v>
      </c>
      <c r="E459" s="2" t="s">
        <v>20</v>
      </c>
      <c r="F459" s="2" t="s">
        <v>61</v>
      </c>
      <c r="G459" s="1">
        <v>35.200000000000003</v>
      </c>
      <c r="H459" s="1">
        <v>20</v>
      </c>
      <c r="I459" s="4">
        <v>1</v>
      </c>
      <c r="J459" s="2" t="s">
        <v>69</v>
      </c>
      <c r="K459" s="1">
        <f>Tabelle5[[#This Row],[Menge kg Nges]]/1000</f>
        <v>3.5200000000000002E-2</v>
      </c>
      <c r="L459" s="1">
        <f>Tabelle5[[#This Row],[Menge kg P2O5]]/1000</f>
        <v>0.02</v>
      </c>
      <c r="M459" s="1">
        <f>Tabelle5[[#This Row],[Menge t Nges]]/Tabelle5[[#This Row],[Anzahl Lieferscheine]]</f>
        <v>3.5200000000000002E-2</v>
      </c>
      <c r="N459" s="1">
        <f>Tabelle5[[#This Row],[Menge t P2O5]]/Tabelle5[[#This Row],[Anzahl Lieferscheine]]</f>
        <v>0.02</v>
      </c>
    </row>
    <row r="460" spans="1:14" x14ac:dyDescent="0.2">
      <c r="A460" s="2" t="s">
        <v>34</v>
      </c>
      <c r="B460" s="2" t="s">
        <v>29</v>
      </c>
      <c r="C460" s="2" t="s">
        <v>6</v>
      </c>
      <c r="D460" s="2" t="s">
        <v>15</v>
      </c>
      <c r="E460" s="2" t="s">
        <v>21</v>
      </c>
      <c r="F460" s="2" t="s">
        <v>61</v>
      </c>
      <c r="G460" s="1">
        <v>4409.9000000000005</v>
      </c>
      <c r="H460" s="1">
        <v>2648.92</v>
      </c>
      <c r="I460" s="4">
        <v>11</v>
      </c>
      <c r="J460" s="2" t="s">
        <v>69</v>
      </c>
      <c r="K460" s="1">
        <f>Tabelle5[[#This Row],[Menge kg Nges]]/1000</f>
        <v>4.4099000000000004</v>
      </c>
      <c r="L460" s="1">
        <f>Tabelle5[[#This Row],[Menge kg P2O5]]/1000</f>
        <v>2.6489199999999999</v>
      </c>
      <c r="M460" s="1">
        <f>Tabelle5[[#This Row],[Menge t Nges]]/Tabelle5[[#This Row],[Anzahl Lieferscheine]]</f>
        <v>0.40090000000000003</v>
      </c>
      <c r="N460" s="1">
        <f>Tabelle5[[#This Row],[Menge t P2O5]]/Tabelle5[[#This Row],[Anzahl Lieferscheine]]</f>
        <v>0.24081090909090908</v>
      </c>
    </row>
    <row r="461" spans="1:14" x14ac:dyDescent="0.2">
      <c r="A461" s="2" t="s">
        <v>34</v>
      </c>
      <c r="B461" s="2" t="s">
        <v>29</v>
      </c>
      <c r="C461" s="2" t="s">
        <v>6</v>
      </c>
      <c r="D461" s="2" t="s">
        <v>15</v>
      </c>
      <c r="E461" s="2" t="s">
        <v>9</v>
      </c>
      <c r="F461" s="2" t="s">
        <v>61</v>
      </c>
      <c r="G461" s="1">
        <v>1485</v>
      </c>
      <c r="H461" s="1">
        <v>612</v>
      </c>
      <c r="I461" s="4">
        <v>2</v>
      </c>
      <c r="J461" s="2" t="s">
        <v>69</v>
      </c>
      <c r="K461" s="1">
        <f>Tabelle5[[#This Row],[Menge kg Nges]]/1000</f>
        <v>1.4850000000000001</v>
      </c>
      <c r="L461" s="1">
        <f>Tabelle5[[#This Row],[Menge kg P2O5]]/1000</f>
        <v>0.61199999999999999</v>
      </c>
      <c r="M461" s="1">
        <f>Tabelle5[[#This Row],[Menge t Nges]]/Tabelle5[[#This Row],[Anzahl Lieferscheine]]</f>
        <v>0.74250000000000005</v>
      </c>
      <c r="N461" s="1">
        <f>Tabelle5[[#This Row],[Menge t P2O5]]/Tabelle5[[#This Row],[Anzahl Lieferscheine]]</f>
        <v>0.30599999999999999</v>
      </c>
    </row>
    <row r="462" spans="1:14" x14ac:dyDescent="0.2">
      <c r="A462" s="2" t="s">
        <v>34</v>
      </c>
      <c r="B462" s="2" t="s">
        <v>29</v>
      </c>
      <c r="C462" s="2" t="s">
        <v>6</v>
      </c>
      <c r="D462" s="2" t="s">
        <v>15</v>
      </c>
      <c r="E462" s="2" t="s">
        <v>13</v>
      </c>
      <c r="F462" s="2" t="s">
        <v>61</v>
      </c>
      <c r="G462" s="1">
        <v>490.2</v>
      </c>
      <c r="H462" s="1">
        <v>564.29999999999995</v>
      </c>
      <c r="I462" s="4">
        <v>1</v>
      </c>
      <c r="J462" s="2" t="s">
        <v>69</v>
      </c>
      <c r="K462" s="1">
        <f>Tabelle5[[#This Row],[Menge kg Nges]]/1000</f>
        <v>0.49019999999999997</v>
      </c>
      <c r="L462" s="1">
        <f>Tabelle5[[#This Row],[Menge kg P2O5]]/1000</f>
        <v>0.56429999999999991</v>
      </c>
      <c r="M462" s="1">
        <f>Tabelle5[[#This Row],[Menge t Nges]]/Tabelle5[[#This Row],[Anzahl Lieferscheine]]</f>
        <v>0.49019999999999997</v>
      </c>
      <c r="N462" s="1">
        <f>Tabelle5[[#This Row],[Menge t P2O5]]/Tabelle5[[#This Row],[Anzahl Lieferscheine]]</f>
        <v>0.56429999999999991</v>
      </c>
    </row>
    <row r="463" spans="1:14" x14ac:dyDescent="0.2">
      <c r="A463" s="2" t="s">
        <v>34</v>
      </c>
      <c r="B463" s="2" t="s">
        <v>29</v>
      </c>
      <c r="C463" s="2" t="s">
        <v>25</v>
      </c>
      <c r="D463" s="2" t="s">
        <v>25</v>
      </c>
      <c r="E463" s="2" t="s">
        <v>26</v>
      </c>
      <c r="F463" s="2" t="s">
        <v>61</v>
      </c>
      <c r="G463" s="1">
        <v>5762</v>
      </c>
      <c r="H463" s="1">
        <v>4770.8</v>
      </c>
      <c r="I463" s="4">
        <v>18</v>
      </c>
      <c r="J463" s="2" t="s">
        <v>69</v>
      </c>
      <c r="K463" s="1">
        <f>Tabelle5[[#This Row],[Menge kg Nges]]/1000</f>
        <v>5.7619999999999996</v>
      </c>
      <c r="L463" s="1">
        <f>Tabelle5[[#This Row],[Menge kg P2O5]]/1000</f>
        <v>4.7708000000000004</v>
      </c>
      <c r="M463" s="1">
        <f>Tabelle5[[#This Row],[Menge t Nges]]/Tabelle5[[#This Row],[Anzahl Lieferscheine]]</f>
        <v>0.32011111111111107</v>
      </c>
      <c r="N463" s="1">
        <f>Tabelle5[[#This Row],[Menge t P2O5]]/Tabelle5[[#This Row],[Anzahl Lieferscheine]]</f>
        <v>0.26504444444444447</v>
      </c>
    </row>
    <row r="464" spans="1:14" x14ac:dyDescent="0.2">
      <c r="A464" s="2" t="s">
        <v>34</v>
      </c>
      <c r="B464" s="2" t="s">
        <v>32</v>
      </c>
      <c r="C464" s="2" t="s">
        <v>6</v>
      </c>
      <c r="D464" s="2" t="s">
        <v>30</v>
      </c>
      <c r="E464" s="2" t="s">
        <v>26</v>
      </c>
      <c r="F464" s="2" t="s">
        <v>61</v>
      </c>
      <c r="G464" s="1">
        <v>123730.56999999992</v>
      </c>
      <c r="H464" s="1">
        <v>56432.099999999969</v>
      </c>
      <c r="I464" s="4">
        <v>354</v>
      </c>
      <c r="J464" s="2" t="s">
        <v>69</v>
      </c>
      <c r="K464" s="1">
        <f>Tabelle5[[#This Row],[Menge kg Nges]]/1000</f>
        <v>123.73056999999991</v>
      </c>
      <c r="L464" s="1">
        <f>Tabelle5[[#This Row],[Menge kg P2O5]]/1000</f>
        <v>56.43209999999997</v>
      </c>
      <c r="M464" s="1">
        <f>Tabelle5[[#This Row],[Menge t Nges]]/Tabelle5[[#This Row],[Anzahl Lieferscheine]]</f>
        <v>0.34952138418079071</v>
      </c>
      <c r="N464" s="1">
        <f>Tabelle5[[#This Row],[Menge t P2O5]]/Tabelle5[[#This Row],[Anzahl Lieferscheine]]</f>
        <v>0.1594127118644067</v>
      </c>
    </row>
    <row r="465" spans="1:14" x14ac:dyDescent="0.2">
      <c r="A465" s="2" t="s">
        <v>34</v>
      </c>
      <c r="B465" s="2" t="s">
        <v>32</v>
      </c>
      <c r="C465" s="2" t="s">
        <v>6</v>
      </c>
      <c r="D465" s="2" t="s">
        <v>7</v>
      </c>
      <c r="E465" s="2" t="s">
        <v>8</v>
      </c>
      <c r="F465" s="2" t="s">
        <v>61</v>
      </c>
      <c r="G465" s="1">
        <v>24834.649999999994</v>
      </c>
      <c r="H465" s="1">
        <v>11352.849999999995</v>
      </c>
      <c r="I465" s="4">
        <v>65</v>
      </c>
      <c r="J465" s="2" t="s">
        <v>69</v>
      </c>
      <c r="K465" s="1">
        <f>Tabelle5[[#This Row],[Menge kg Nges]]/1000</f>
        <v>24.834649999999993</v>
      </c>
      <c r="L465" s="1">
        <f>Tabelle5[[#This Row],[Menge kg P2O5]]/1000</f>
        <v>11.352849999999995</v>
      </c>
      <c r="M465" s="1">
        <f>Tabelle5[[#This Row],[Menge t Nges]]/Tabelle5[[#This Row],[Anzahl Lieferscheine]]</f>
        <v>0.38207153846153835</v>
      </c>
      <c r="N465" s="1">
        <f>Tabelle5[[#This Row],[Menge t P2O5]]/Tabelle5[[#This Row],[Anzahl Lieferscheine]]</f>
        <v>0.17465923076923068</v>
      </c>
    </row>
    <row r="466" spans="1:14" x14ac:dyDescent="0.2">
      <c r="A466" s="2" t="s">
        <v>34</v>
      </c>
      <c r="B466" s="2" t="s">
        <v>32</v>
      </c>
      <c r="C466" s="2" t="s">
        <v>6</v>
      </c>
      <c r="D466" s="2" t="s">
        <v>7</v>
      </c>
      <c r="E466" s="2" t="s">
        <v>9</v>
      </c>
      <c r="F466" s="2" t="s">
        <v>61</v>
      </c>
      <c r="G466" s="1">
        <v>7124.65</v>
      </c>
      <c r="H466" s="1">
        <v>3027.45</v>
      </c>
      <c r="I466" s="4">
        <v>31</v>
      </c>
      <c r="J466" s="2" t="s">
        <v>69</v>
      </c>
      <c r="K466" s="1">
        <f>Tabelle5[[#This Row],[Menge kg Nges]]/1000</f>
        <v>7.1246499999999999</v>
      </c>
      <c r="L466" s="1">
        <f>Tabelle5[[#This Row],[Menge kg P2O5]]/1000</f>
        <v>3.02745</v>
      </c>
      <c r="M466" s="1">
        <f>Tabelle5[[#This Row],[Menge t Nges]]/Tabelle5[[#This Row],[Anzahl Lieferscheine]]</f>
        <v>0.22982741935483872</v>
      </c>
      <c r="N466" s="1">
        <f>Tabelle5[[#This Row],[Menge t P2O5]]/Tabelle5[[#This Row],[Anzahl Lieferscheine]]</f>
        <v>9.7659677419354843E-2</v>
      </c>
    </row>
    <row r="467" spans="1:14" x14ac:dyDescent="0.2">
      <c r="A467" s="2" t="s">
        <v>34</v>
      </c>
      <c r="B467" s="2" t="s">
        <v>32</v>
      </c>
      <c r="C467" s="2" t="s">
        <v>6</v>
      </c>
      <c r="D467" s="2" t="s">
        <v>7</v>
      </c>
      <c r="E467" s="2" t="s">
        <v>11</v>
      </c>
      <c r="F467" s="2" t="s">
        <v>61</v>
      </c>
      <c r="G467" s="1">
        <v>32077.070000000007</v>
      </c>
      <c r="H467" s="1">
        <v>14527.579999999994</v>
      </c>
      <c r="I467" s="4">
        <v>95</v>
      </c>
      <c r="J467" s="2" t="s">
        <v>69</v>
      </c>
      <c r="K467" s="1">
        <f>Tabelle5[[#This Row],[Menge kg Nges]]/1000</f>
        <v>32.077070000000006</v>
      </c>
      <c r="L467" s="1">
        <f>Tabelle5[[#This Row],[Menge kg P2O5]]/1000</f>
        <v>14.527579999999995</v>
      </c>
      <c r="M467" s="1">
        <f>Tabelle5[[#This Row],[Menge t Nges]]/Tabelle5[[#This Row],[Anzahl Lieferscheine]]</f>
        <v>0.3376533684210527</v>
      </c>
      <c r="N467" s="1">
        <f>Tabelle5[[#This Row],[Menge t P2O5]]/Tabelle5[[#This Row],[Anzahl Lieferscheine]]</f>
        <v>0.15292189473684206</v>
      </c>
    </row>
    <row r="468" spans="1:14" x14ac:dyDescent="0.2">
      <c r="A468" s="2" t="s">
        <v>34</v>
      </c>
      <c r="B468" s="2" t="s">
        <v>32</v>
      </c>
      <c r="C468" s="2" t="s">
        <v>6</v>
      </c>
      <c r="D468" s="2" t="s">
        <v>7</v>
      </c>
      <c r="E468" s="2" t="s">
        <v>12</v>
      </c>
      <c r="F468" s="2" t="s">
        <v>61</v>
      </c>
      <c r="G468" s="1">
        <v>34786.770000000004</v>
      </c>
      <c r="H468" s="1">
        <v>13527.789999999999</v>
      </c>
      <c r="I468" s="4">
        <v>88</v>
      </c>
      <c r="J468" s="2" t="s">
        <v>69</v>
      </c>
      <c r="K468" s="1">
        <f>Tabelle5[[#This Row],[Menge kg Nges]]/1000</f>
        <v>34.786770000000004</v>
      </c>
      <c r="L468" s="1">
        <f>Tabelle5[[#This Row],[Menge kg P2O5]]/1000</f>
        <v>13.52779</v>
      </c>
      <c r="M468" s="1">
        <f>Tabelle5[[#This Row],[Menge t Nges]]/Tabelle5[[#This Row],[Anzahl Lieferscheine]]</f>
        <v>0.39530420454545462</v>
      </c>
      <c r="N468" s="1">
        <f>Tabelle5[[#This Row],[Menge t P2O5]]/Tabelle5[[#This Row],[Anzahl Lieferscheine]]</f>
        <v>0.15372488636363635</v>
      </c>
    </row>
    <row r="469" spans="1:14" x14ac:dyDescent="0.2">
      <c r="A469" s="2" t="s">
        <v>34</v>
      </c>
      <c r="B469" s="2" t="s">
        <v>32</v>
      </c>
      <c r="C469" s="2" t="s">
        <v>6</v>
      </c>
      <c r="D469" s="2" t="s">
        <v>7</v>
      </c>
      <c r="E469" s="2" t="s">
        <v>13</v>
      </c>
      <c r="F469" s="2" t="s">
        <v>61</v>
      </c>
      <c r="G469" s="1">
        <v>27665.190000000002</v>
      </c>
      <c r="H469" s="1">
        <v>14507.22</v>
      </c>
      <c r="I469" s="4">
        <v>72</v>
      </c>
      <c r="J469" s="2" t="s">
        <v>69</v>
      </c>
      <c r="K469" s="1">
        <f>Tabelle5[[#This Row],[Menge kg Nges]]/1000</f>
        <v>27.665190000000003</v>
      </c>
      <c r="L469" s="1">
        <f>Tabelle5[[#This Row],[Menge kg P2O5]]/1000</f>
        <v>14.50722</v>
      </c>
      <c r="M469" s="1">
        <f>Tabelle5[[#This Row],[Menge t Nges]]/Tabelle5[[#This Row],[Anzahl Lieferscheine]]</f>
        <v>0.38423875000000002</v>
      </c>
      <c r="N469" s="1">
        <f>Tabelle5[[#This Row],[Menge t P2O5]]/Tabelle5[[#This Row],[Anzahl Lieferscheine]]</f>
        <v>0.20148916666666666</v>
      </c>
    </row>
    <row r="470" spans="1:14" x14ac:dyDescent="0.2">
      <c r="A470" s="2" t="s">
        <v>34</v>
      </c>
      <c r="B470" s="2" t="s">
        <v>32</v>
      </c>
      <c r="C470" s="2" t="s">
        <v>6</v>
      </c>
      <c r="D470" s="2" t="s">
        <v>7</v>
      </c>
      <c r="E470" s="2" t="s">
        <v>14</v>
      </c>
      <c r="F470" s="2" t="s">
        <v>61</v>
      </c>
      <c r="G470" s="1">
        <v>31086.61</v>
      </c>
      <c r="H470" s="1">
        <v>15653.229999999998</v>
      </c>
      <c r="I470" s="4">
        <v>73</v>
      </c>
      <c r="J470" s="2" t="s">
        <v>69</v>
      </c>
      <c r="K470" s="1">
        <f>Tabelle5[[#This Row],[Menge kg Nges]]/1000</f>
        <v>31.08661</v>
      </c>
      <c r="L470" s="1">
        <f>Tabelle5[[#This Row],[Menge kg P2O5]]/1000</f>
        <v>15.653229999999997</v>
      </c>
      <c r="M470" s="1">
        <f>Tabelle5[[#This Row],[Menge t Nges]]/Tabelle5[[#This Row],[Anzahl Lieferscheine]]</f>
        <v>0.42584397260273971</v>
      </c>
      <c r="N470" s="1">
        <f>Tabelle5[[#This Row],[Menge t P2O5]]/Tabelle5[[#This Row],[Anzahl Lieferscheine]]</f>
        <v>0.21442780821917803</v>
      </c>
    </row>
    <row r="471" spans="1:14" x14ac:dyDescent="0.2">
      <c r="A471" s="2" t="s">
        <v>34</v>
      </c>
      <c r="B471" s="2" t="s">
        <v>32</v>
      </c>
      <c r="C471" s="2" t="s">
        <v>6</v>
      </c>
      <c r="D471" s="2" t="s">
        <v>15</v>
      </c>
      <c r="E471" s="2" t="s">
        <v>8</v>
      </c>
      <c r="F471" s="2" t="s">
        <v>61</v>
      </c>
      <c r="G471" s="1">
        <v>2052.2600000000002</v>
      </c>
      <c r="H471" s="1">
        <v>1237.92</v>
      </c>
      <c r="I471" s="4">
        <v>6</v>
      </c>
      <c r="J471" s="2" t="s">
        <v>69</v>
      </c>
      <c r="K471" s="1">
        <f>Tabelle5[[#This Row],[Menge kg Nges]]/1000</f>
        <v>2.0522600000000004</v>
      </c>
      <c r="L471" s="1">
        <f>Tabelle5[[#This Row],[Menge kg P2O5]]/1000</f>
        <v>1.2379200000000001</v>
      </c>
      <c r="M471" s="1">
        <f>Tabelle5[[#This Row],[Menge t Nges]]/Tabelle5[[#This Row],[Anzahl Lieferscheine]]</f>
        <v>0.34204333333333342</v>
      </c>
      <c r="N471" s="1">
        <f>Tabelle5[[#This Row],[Menge t P2O5]]/Tabelle5[[#This Row],[Anzahl Lieferscheine]]</f>
        <v>0.20632000000000003</v>
      </c>
    </row>
    <row r="472" spans="1:14" x14ac:dyDescent="0.2">
      <c r="A472" s="2" t="s">
        <v>34</v>
      </c>
      <c r="B472" s="2" t="s">
        <v>32</v>
      </c>
      <c r="C472" s="2" t="s">
        <v>6</v>
      </c>
      <c r="D472" s="2" t="s">
        <v>15</v>
      </c>
      <c r="E472" s="2" t="s">
        <v>16</v>
      </c>
      <c r="F472" s="2" t="s">
        <v>61</v>
      </c>
      <c r="G472" s="1">
        <v>3183.95</v>
      </c>
      <c r="H472" s="1">
        <v>2882.31</v>
      </c>
      <c r="I472" s="4">
        <v>8</v>
      </c>
      <c r="J472" s="2" t="s">
        <v>69</v>
      </c>
      <c r="K472" s="1">
        <f>Tabelle5[[#This Row],[Menge kg Nges]]/1000</f>
        <v>3.1839499999999998</v>
      </c>
      <c r="L472" s="1">
        <f>Tabelle5[[#This Row],[Menge kg P2O5]]/1000</f>
        <v>2.8823099999999999</v>
      </c>
      <c r="M472" s="1">
        <f>Tabelle5[[#This Row],[Menge t Nges]]/Tabelle5[[#This Row],[Anzahl Lieferscheine]]</f>
        <v>0.39799374999999998</v>
      </c>
      <c r="N472" s="1">
        <f>Tabelle5[[#This Row],[Menge t P2O5]]/Tabelle5[[#This Row],[Anzahl Lieferscheine]]</f>
        <v>0.36028874999999999</v>
      </c>
    </row>
    <row r="473" spans="1:14" x14ac:dyDescent="0.2">
      <c r="A473" s="2" t="s">
        <v>34</v>
      </c>
      <c r="B473" s="2" t="s">
        <v>32</v>
      </c>
      <c r="C473" s="2" t="s">
        <v>6</v>
      </c>
      <c r="D473" s="2" t="s">
        <v>15</v>
      </c>
      <c r="E473" s="2" t="s">
        <v>18</v>
      </c>
      <c r="F473" s="2" t="s">
        <v>61</v>
      </c>
      <c r="G473" s="1">
        <v>12720.460000000001</v>
      </c>
      <c r="H473" s="1">
        <v>8652.7200000000012</v>
      </c>
      <c r="I473" s="4">
        <v>30</v>
      </c>
      <c r="J473" s="2" t="s">
        <v>69</v>
      </c>
      <c r="K473" s="1">
        <f>Tabelle5[[#This Row],[Menge kg Nges]]/1000</f>
        <v>12.720460000000001</v>
      </c>
      <c r="L473" s="1">
        <f>Tabelle5[[#This Row],[Menge kg P2O5]]/1000</f>
        <v>8.6527200000000004</v>
      </c>
      <c r="M473" s="1">
        <f>Tabelle5[[#This Row],[Menge t Nges]]/Tabelle5[[#This Row],[Anzahl Lieferscheine]]</f>
        <v>0.42401533333333336</v>
      </c>
      <c r="N473" s="1">
        <f>Tabelle5[[#This Row],[Menge t P2O5]]/Tabelle5[[#This Row],[Anzahl Lieferscheine]]</f>
        <v>0.28842400000000001</v>
      </c>
    </row>
    <row r="474" spans="1:14" x14ac:dyDescent="0.2">
      <c r="A474" s="2" t="s">
        <v>34</v>
      </c>
      <c r="B474" s="2" t="s">
        <v>32</v>
      </c>
      <c r="C474" s="2" t="s">
        <v>6</v>
      </c>
      <c r="D474" s="2" t="s">
        <v>15</v>
      </c>
      <c r="E474" s="2" t="s">
        <v>19</v>
      </c>
      <c r="F474" s="2" t="s">
        <v>61</v>
      </c>
      <c r="G474" s="1">
        <v>1431</v>
      </c>
      <c r="H474" s="1">
        <v>1590</v>
      </c>
      <c r="I474" s="4">
        <v>3</v>
      </c>
      <c r="J474" s="2" t="s">
        <v>69</v>
      </c>
      <c r="K474" s="1">
        <f>Tabelle5[[#This Row],[Menge kg Nges]]/1000</f>
        <v>1.431</v>
      </c>
      <c r="L474" s="1">
        <f>Tabelle5[[#This Row],[Menge kg P2O5]]/1000</f>
        <v>1.59</v>
      </c>
      <c r="M474" s="1">
        <f>Tabelle5[[#This Row],[Menge t Nges]]/Tabelle5[[#This Row],[Anzahl Lieferscheine]]</f>
        <v>0.47700000000000004</v>
      </c>
      <c r="N474" s="1">
        <f>Tabelle5[[#This Row],[Menge t P2O5]]/Tabelle5[[#This Row],[Anzahl Lieferscheine]]</f>
        <v>0.53</v>
      </c>
    </row>
    <row r="475" spans="1:14" x14ac:dyDescent="0.2">
      <c r="A475" s="2" t="s">
        <v>34</v>
      </c>
      <c r="B475" s="2" t="s">
        <v>32</v>
      </c>
      <c r="C475" s="2" t="s">
        <v>6</v>
      </c>
      <c r="D475" s="2" t="s">
        <v>15</v>
      </c>
      <c r="E475" s="2" t="s">
        <v>20</v>
      </c>
      <c r="F475" s="2" t="s">
        <v>61</v>
      </c>
      <c r="G475" s="1">
        <v>813.04</v>
      </c>
      <c r="H475" s="1">
        <v>597.20000000000005</v>
      </c>
      <c r="I475" s="4">
        <v>6</v>
      </c>
      <c r="J475" s="2" t="s">
        <v>69</v>
      </c>
      <c r="K475" s="1">
        <f>Tabelle5[[#This Row],[Menge kg Nges]]/1000</f>
        <v>0.81303999999999998</v>
      </c>
      <c r="L475" s="1">
        <f>Tabelle5[[#This Row],[Menge kg P2O5]]/1000</f>
        <v>0.59720000000000006</v>
      </c>
      <c r="M475" s="1">
        <f>Tabelle5[[#This Row],[Menge t Nges]]/Tabelle5[[#This Row],[Anzahl Lieferscheine]]</f>
        <v>0.13550666666666666</v>
      </c>
      <c r="N475" s="1">
        <f>Tabelle5[[#This Row],[Menge t P2O5]]/Tabelle5[[#This Row],[Anzahl Lieferscheine]]</f>
        <v>9.9533333333333349E-2</v>
      </c>
    </row>
    <row r="476" spans="1:14" x14ac:dyDescent="0.2">
      <c r="A476" s="2" t="s">
        <v>34</v>
      </c>
      <c r="B476" s="2" t="s">
        <v>32</v>
      </c>
      <c r="C476" s="2" t="s">
        <v>6</v>
      </c>
      <c r="D476" s="2" t="s">
        <v>15</v>
      </c>
      <c r="E476" s="2" t="s">
        <v>21</v>
      </c>
      <c r="F476" s="2" t="s">
        <v>61</v>
      </c>
      <c r="G476" s="1">
        <v>17292.000000000004</v>
      </c>
      <c r="H476" s="1">
        <v>10146.83</v>
      </c>
      <c r="I476" s="4">
        <v>42</v>
      </c>
      <c r="J476" s="2" t="s">
        <v>69</v>
      </c>
      <c r="K476" s="1">
        <f>Tabelle5[[#This Row],[Menge kg Nges]]/1000</f>
        <v>17.292000000000005</v>
      </c>
      <c r="L476" s="1">
        <f>Tabelle5[[#This Row],[Menge kg P2O5]]/1000</f>
        <v>10.14683</v>
      </c>
      <c r="M476" s="1">
        <f>Tabelle5[[#This Row],[Menge t Nges]]/Tabelle5[[#This Row],[Anzahl Lieferscheine]]</f>
        <v>0.41171428571428581</v>
      </c>
      <c r="N476" s="1">
        <f>Tabelle5[[#This Row],[Menge t P2O5]]/Tabelle5[[#This Row],[Anzahl Lieferscheine]]</f>
        <v>0.24159119047619046</v>
      </c>
    </row>
    <row r="477" spans="1:14" x14ac:dyDescent="0.2">
      <c r="A477" s="2" t="s">
        <v>34</v>
      </c>
      <c r="B477" s="2" t="s">
        <v>32</v>
      </c>
      <c r="C477" s="2" t="s">
        <v>6</v>
      </c>
      <c r="D477" s="2" t="s">
        <v>15</v>
      </c>
      <c r="E477" s="2" t="s">
        <v>9</v>
      </c>
      <c r="F477" s="2" t="s">
        <v>61</v>
      </c>
      <c r="G477" s="1">
        <v>2179.3399999999997</v>
      </c>
      <c r="H477" s="1">
        <v>1003.5</v>
      </c>
      <c r="I477" s="4">
        <v>9</v>
      </c>
      <c r="J477" s="2" t="s">
        <v>69</v>
      </c>
      <c r="K477" s="1">
        <f>Tabelle5[[#This Row],[Menge kg Nges]]/1000</f>
        <v>2.1793399999999998</v>
      </c>
      <c r="L477" s="1">
        <f>Tabelle5[[#This Row],[Menge kg P2O5]]/1000</f>
        <v>1.0035000000000001</v>
      </c>
      <c r="M477" s="1">
        <f>Tabelle5[[#This Row],[Menge t Nges]]/Tabelle5[[#This Row],[Anzahl Lieferscheine]]</f>
        <v>0.24214888888888886</v>
      </c>
      <c r="N477" s="1">
        <f>Tabelle5[[#This Row],[Menge t P2O5]]/Tabelle5[[#This Row],[Anzahl Lieferscheine]]</f>
        <v>0.1115</v>
      </c>
    </row>
    <row r="478" spans="1:14" x14ac:dyDescent="0.2">
      <c r="A478" s="2" t="s">
        <v>34</v>
      </c>
      <c r="B478" s="2" t="s">
        <v>32</v>
      </c>
      <c r="C478" s="2" t="s">
        <v>6</v>
      </c>
      <c r="D478" s="2" t="s">
        <v>15</v>
      </c>
      <c r="E478" s="2" t="s">
        <v>10</v>
      </c>
      <c r="F478" s="2" t="s">
        <v>61</v>
      </c>
      <c r="G478" s="1">
        <v>729</v>
      </c>
      <c r="H478" s="1">
        <v>311.39999999999998</v>
      </c>
      <c r="I478" s="4">
        <v>4</v>
      </c>
      <c r="J478" s="2" t="s">
        <v>69</v>
      </c>
      <c r="K478" s="1">
        <f>Tabelle5[[#This Row],[Menge kg Nges]]/1000</f>
        <v>0.72899999999999998</v>
      </c>
      <c r="L478" s="1">
        <f>Tabelle5[[#This Row],[Menge kg P2O5]]/1000</f>
        <v>0.31139999999999995</v>
      </c>
      <c r="M478" s="1">
        <f>Tabelle5[[#This Row],[Menge t Nges]]/Tabelle5[[#This Row],[Anzahl Lieferscheine]]</f>
        <v>0.18225</v>
      </c>
      <c r="N478" s="1">
        <f>Tabelle5[[#This Row],[Menge t P2O5]]/Tabelle5[[#This Row],[Anzahl Lieferscheine]]</f>
        <v>7.7849999999999989E-2</v>
      </c>
    </row>
    <row r="479" spans="1:14" x14ac:dyDescent="0.2">
      <c r="A479" s="2" t="s">
        <v>34</v>
      </c>
      <c r="B479" s="2" t="s">
        <v>32</v>
      </c>
      <c r="C479" s="2" t="s">
        <v>6</v>
      </c>
      <c r="D479" s="2" t="s">
        <v>15</v>
      </c>
      <c r="E479" s="2" t="s">
        <v>13</v>
      </c>
      <c r="F479" s="2" t="s">
        <v>61</v>
      </c>
      <c r="G479" s="1">
        <v>1615.3</v>
      </c>
      <c r="H479" s="1">
        <v>1056.45</v>
      </c>
      <c r="I479" s="4">
        <v>5</v>
      </c>
      <c r="J479" s="2" t="s">
        <v>69</v>
      </c>
      <c r="K479" s="1">
        <f>Tabelle5[[#This Row],[Menge kg Nges]]/1000</f>
        <v>1.6153</v>
      </c>
      <c r="L479" s="1">
        <f>Tabelle5[[#This Row],[Menge kg P2O5]]/1000</f>
        <v>1.0564500000000001</v>
      </c>
      <c r="M479" s="1">
        <f>Tabelle5[[#This Row],[Menge t Nges]]/Tabelle5[[#This Row],[Anzahl Lieferscheine]]</f>
        <v>0.32306000000000001</v>
      </c>
      <c r="N479" s="1">
        <f>Tabelle5[[#This Row],[Menge t P2O5]]/Tabelle5[[#This Row],[Anzahl Lieferscheine]]</f>
        <v>0.21129000000000003</v>
      </c>
    </row>
    <row r="480" spans="1:14" x14ac:dyDescent="0.2">
      <c r="A480" s="2" t="s">
        <v>34</v>
      </c>
      <c r="B480" s="2" t="s">
        <v>32</v>
      </c>
      <c r="C480" s="2" t="s">
        <v>6</v>
      </c>
      <c r="D480" s="2" t="s">
        <v>15</v>
      </c>
      <c r="E480" s="2" t="s">
        <v>14</v>
      </c>
      <c r="F480" s="2" t="s">
        <v>61</v>
      </c>
      <c r="G480" s="1">
        <v>819</v>
      </c>
      <c r="H480" s="1">
        <v>735</v>
      </c>
      <c r="I480" s="4">
        <v>1</v>
      </c>
      <c r="J480" s="2" t="s">
        <v>69</v>
      </c>
      <c r="K480" s="1">
        <f>Tabelle5[[#This Row],[Menge kg Nges]]/1000</f>
        <v>0.81899999999999995</v>
      </c>
      <c r="L480" s="1">
        <f>Tabelle5[[#This Row],[Menge kg P2O5]]/1000</f>
        <v>0.73499999999999999</v>
      </c>
      <c r="M480" s="1">
        <f>Tabelle5[[#This Row],[Menge t Nges]]/Tabelle5[[#This Row],[Anzahl Lieferscheine]]</f>
        <v>0.81899999999999995</v>
      </c>
      <c r="N480" s="1">
        <f>Tabelle5[[#This Row],[Menge t P2O5]]/Tabelle5[[#This Row],[Anzahl Lieferscheine]]</f>
        <v>0.73499999999999999</v>
      </c>
    </row>
    <row r="481" spans="1:14" x14ac:dyDescent="0.2">
      <c r="A481" s="2" t="s">
        <v>34</v>
      </c>
      <c r="B481" s="2" t="s">
        <v>32</v>
      </c>
      <c r="C481" s="2" t="s">
        <v>25</v>
      </c>
      <c r="D481" s="2" t="s">
        <v>25</v>
      </c>
      <c r="E481" s="2" t="s">
        <v>26</v>
      </c>
      <c r="F481" s="2" t="s">
        <v>61</v>
      </c>
      <c r="G481" s="1">
        <v>15189.35</v>
      </c>
      <c r="H481" s="1">
        <v>10330.969999999998</v>
      </c>
      <c r="I481" s="4">
        <v>29</v>
      </c>
      <c r="J481" s="2" t="s">
        <v>69</v>
      </c>
      <c r="K481" s="1">
        <f>Tabelle5[[#This Row],[Menge kg Nges]]/1000</f>
        <v>15.189350000000001</v>
      </c>
      <c r="L481" s="1">
        <f>Tabelle5[[#This Row],[Menge kg P2O5]]/1000</f>
        <v>10.330969999999997</v>
      </c>
      <c r="M481" s="1">
        <f>Tabelle5[[#This Row],[Menge t Nges]]/Tabelle5[[#This Row],[Anzahl Lieferscheine]]</f>
        <v>0.52377068965517248</v>
      </c>
      <c r="N481" s="1">
        <f>Tabelle5[[#This Row],[Menge t P2O5]]/Tabelle5[[#This Row],[Anzahl Lieferscheine]]</f>
        <v>0.3562403448275861</v>
      </c>
    </row>
    <row r="482" spans="1:14" x14ac:dyDescent="0.2">
      <c r="A482" s="2" t="s">
        <v>34</v>
      </c>
      <c r="B482" s="2" t="s">
        <v>27</v>
      </c>
      <c r="C482" s="2" t="s">
        <v>6</v>
      </c>
      <c r="D482" s="2" t="s">
        <v>30</v>
      </c>
      <c r="E482" s="2" t="s">
        <v>26</v>
      </c>
      <c r="F482" s="2" t="s">
        <v>61</v>
      </c>
      <c r="G482" s="1">
        <v>62729.380000000005</v>
      </c>
      <c r="H482" s="1">
        <v>31263.360000000001</v>
      </c>
      <c r="I482" s="4">
        <v>208</v>
      </c>
      <c r="J482" s="2" t="s">
        <v>69</v>
      </c>
      <c r="K482" s="1">
        <f>Tabelle5[[#This Row],[Menge kg Nges]]/1000</f>
        <v>62.729380000000006</v>
      </c>
      <c r="L482" s="1">
        <f>Tabelle5[[#This Row],[Menge kg P2O5]]/1000</f>
        <v>31.263360000000002</v>
      </c>
      <c r="M482" s="1">
        <f>Tabelle5[[#This Row],[Menge t Nges]]/Tabelle5[[#This Row],[Anzahl Lieferscheine]]</f>
        <v>0.30158355769230771</v>
      </c>
      <c r="N482" s="1">
        <f>Tabelle5[[#This Row],[Menge t P2O5]]/Tabelle5[[#This Row],[Anzahl Lieferscheine]]</f>
        <v>0.1503046153846154</v>
      </c>
    </row>
    <row r="483" spans="1:14" x14ac:dyDescent="0.2">
      <c r="A483" s="2" t="s">
        <v>34</v>
      </c>
      <c r="B483" s="2" t="s">
        <v>27</v>
      </c>
      <c r="C483" s="2" t="s">
        <v>6</v>
      </c>
      <c r="D483" s="2" t="s">
        <v>7</v>
      </c>
      <c r="E483" s="2" t="s">
        <v>8</v>
      </c>
      <c r="F483" s="2" t="s">
        <v>61</v>
      </c>
      <c r="G483" s="1">
        <v>40888.540000000015</v>
      </c>
      <c r="H483" s="1">
        <v>17616.089999999997</v>
      </c>
      <c r="I483" s="4">
        <v>100</v>
      </c>
      <c r="J483" s="2" t="s">
        <v>69</v>
      </c>
      <c r="K483" s="1">
        <f>Tabelle5[[#This Row],[Menge kg Nges]]/1000</f>
        <v>40.888540000000013</v>
      </c>
      <c r="L483" s="1">
        <f>Tabelle5[[#This Row],[Menge kg P2O5]]/1000</f>
        <v>17.616089999999996</v>
      </c>
      <c r="M483" s="1">
        <f>Tabelle5[[#This Row],[Menge t Nges]]/Tabelle5[[#This Row],[Anzahl Lieferscheine]]</f>
        <v>0.40888540000000012</v>
      </c>
      <c r="N483" s="1">
        <f>Tabelle5[[#This Row],[Menge t P2O5]]/Tabelle5[[#This Row],[Anzahl Lieferscheine]]</f>
        <v>0.17616089999999995</v>
      </c>
    </row>
    <row r="484" spans="1:14" x14ac:dyDescent="0.2">
      <c r="A484" s="2" t="s">
        <v>34</v>
      </c>
      <c r="B484" s="2" t="s">
        <v>27</v>
      </c>
      <c r="C484" s="2" t="s">
        <v>6</v>
      </c>
      <c r="D484" s="2" t="s">
        <v>7</v>
      </c>
      <c r="E484" s="2" t="s">
        <v>9</v>
      </c>
      <c r="F484" s="2" t="s">
        <v>61</v>
      </c>
      <c r="G484" s="1">
        <v>4077.29</v>
      </c>
      <c r="H484" s="1">
        <v>1721.54</v>
      </c>
      <c r="I484" s="4">
        <v>17</v>
      </c>
      <c r="J484" s="2" t="s">
        <v>69</v>
      </c>
      <c r="K484" s="1">
        <f>Tabelle5[[#This Row],[Menge kg Nges]]/1000</f>
        <v>4.0772899999999996</v>
      </c>
      <c r="L484" s="1">
        <f>Tabelle5[[#This Row],[Menge kg P2O5]]/1000</f>
        <v>1.7215400000000001</v>
      </c>
      <c r="M484" s="1">
        <f>Tabelle5[[#This Row],[Menge t Nges]]/Tabelle5[[#This Row],[Anzahl Lieferscheine]]</f>
        <v>0.23984058823529408</v>
      </c>
      <c r="N484" s="1">
        <f>Tabelle5[[#This Row],[Menge t P2O5]]/Tabelle5[[#This Row],[Anzahl Lieferscheine]]</f>
        <v>0.10126705882352942</v>
      </c>
    </row>
    <row r="485" spans="1:14" x14ac:dyDescent="0.2">
      <c r="A485" s="2" t="s">
        <v>34</v>
      </c>
      <c r="B485" s="2" t="s">
        <v>27</v>
      </c>
      <c r="C485" s="2" t="s">
        <v>6</v>
      </c>
      <c r="D485" s="2" t="s">
        <v>7</v>
      </c>
      <c r="E485" s="2" t="s">
        <v>10</v>
      </c>
      <c r="F485" s="2" t="s">
        <v>61</v>
      </c>
      <c r="G485" s="1">
        <v>151.79999999999998</v>
      </c>
      <c r="H485" s="1">
        <v>62.1</v>
      </c>
      <c r="I485" s="4">
        <v>2</v>
      </c>
      <c r="J485" s="2" t="s">
        <v>69</v>
      </c>
      <c r="K485" s="1">
        <f>Tabelle5[[#This Row],[Menge kg Nges]]/1000</f>
        <v>0.15179999999999999</v>
      </c>
      <c r="L485" s="1">
        <f>Tabelle5[[#This Row],[Menge kg P2O5]]/1000</f>
        <v>6.2100000000000002E-2</v>
      </c>
      <c r="M485" s="1">
        <f>Tabelle5[[#This Row],[Menge t Nges]]/Tabelle5[[#This Row],[Anzahl Lieferscheine]]</f>
        <v>7.5899999999999995E-2</v>
      </c>
      <c r="N485" s="1">
        <f>Tabelle5[[#This Row],[Menge t P2O5]]/Tabelle5[[#This Row],[Anzahl Lieferscheine]]</f>
        <v>3.1050000000000001E-2</v>
      </c>
    </row>
    <row r="486" spans="1:14" x14ac:dyDescent="0.2">
      <c r="A486" s="2" t="s">
        <v>34</v>
      </c>
      <c r="B486" s="2" t="s">
        <v>27</v>
      </c>
      <c r="C486" s="2" t="s">
        <v>6</v>
      </c>
      <c r="D486" s="2" t="s">
        <v>7</v>
      </c>
      <c r="E486" s="2" t="s">
        <v>11</v>
      </c>
      <c r="F486" s="2" t="s">
        <v>61</v>
      </c>
      <c r="G486" s="1">
        <v>23335.510000000002</v>
      </c>
      <c r="H486" s="1">
        <v>10436.750000000002</v>
      </c>
      <c r="I486" s="4">
        <v>92</v>
      </c>
      <c r="J486" s="2" t="s">
        <v>69</v>
      </c>
      <c r="K486" s="1">
        <f>Tabelle5[[#This Row],[Menge kg Nges]]/1000</f>
        <v>23.335510000000003</v>
      </c>
      <c r="L486" s="1">
        <f>Tabelle5[[#This Row],[Menge kg P2O5]]/1000</f>
        <v>10.436750000000002</v>
      </c>
      <c r="M486" s="1">
        <f>Tabelle5[[#This Row],[Menge t Nges]]/Tabelle5[[#This Row],[Anzahl Lieferscheine]]</f>
        <v>0.25364684782608699</v>
      </c>
      <c r="N486" s="1">
        <f>Tabelle5[[#This Row],[Menge t P2O5]]/Tabelle5[[#This Row],[Anzahl Lieferscheine]]</f>
        <v>0.11344293478260871</v>
      </c>
    </row>
    <row r="487" spans="1:14" x14ac:dyDescent="0.2">
      <c r="A487" s="2" t="s">
        <v>34</v>
      </c>
      <c r="B487" s="2" t="s">
        <v>27</v>
      </c>
      <c r="C487" s="2" t="s">
        <v>6</v>
      </c>
      <c r="D487" s="2" t="s">
        <v>7</v>
      </c>
      <c r="E487" s="2" t="s">
        <v>12</v>
      </c>
      <c r="F487" s="2" t="s">
        <v>61</v>
      </c>
      <c r="G487" s="1">
        <v>33441.15</v>
      </c>
      <c r="H487" s="1">
        <v>14878.179999999998</v>
      </c>
      <c r="I487" s="4">
        <v>87</v>
      </c>
      <c r="J487" s="2" t="s">
        <v>69</v>
      </c>
      <c r="K487" s="1">
        <f>Tabelle5[[#This Row],[Menge kg Nges]]/1000</f>
        <v>33.44115</v>
      </c>
      <c r="L487" s="1">
        <f>Tabelle5[[#This Row],[Menge kg P2O5]]/1000</f>
        <v>14.878179999999999</v>
      </c>
      <c r="M487" s="1">
        <f>Tabelle5[[#This Row],[Menge t Nges]]/Tabelle5[[#This Row],[Anzahl Lieferscheine]]</f>
        <v>0.38438103448275862</v>
      </c>
      <c r="N487" s="1">
        <f>Tabelle5[[#This Row],[Menge t P2O5]]/Tabelle5[[#This Row],[Anzahl Lieferscheine]]</f>
        <v>0.17101356321839079</v>
      </c>
    </row>
    <row r="488" spans="1:14" x14ac:dyDescent="0.2">
      <c r="A488" s="2" t="s">
        <v>34</v>
      </c>
      <c r="B488" s="2" t="s">
        <v>27</v>
      </c>
      <c r="C488" s="2" t="s">
        <v>6</v>
      </c>
      <c r="D488" s="2" t="s">
        <v>7</v>
      </c>
      <c r="E488" s="2" t="s">
        <v>13</v>
      </c>
      <c r="F488" s="2" t="s">
        <v>61</v>
      </c>
      <c r="G488" s="1">
        <v>14568.089999999998</v>
      </c>
      <c r="H488" s="1">
        <v>7742.0100000000011</v>
      </c>
      <c r="I488" s="4">
        <v>83</v>
      </c>
      <c r="J488" s="2" t="s">
        <v>69</v>
      </c>
      <c r="K488" s="1">
        <f>Tabelle5[[#This Row],[Menge kg Nges]]/1000</f>
        <v>14.568089999999998</v>
      </c>
      <c r="L488" s="1">
        <f>Tabelle5[[#This Row],[Menge kg P2O5]]/1000</f>
        <v>7.7420100000000014</v>
      </c>
      <c r="M488" s="1">
        <f>Tabelle5[[#This Row],[Menge t Nges]]/Tabelle5[[#This Row],[Anzahl Lieferscheine]]</f>
        <v>0.175519156626506</v>
      </c>
      <c r="N488" s="1">
        <f>Tabelle5[[#This Row],[Menge t P2O5]]/Tabelle5[[#This Row],[Anzahl Lieferscheine]]</f>
        <v>9.3277228915662661E-2</v>
      </c>
    </row>
    <row r="489" spans="1:14" x14ac:dyDescent="0.2">
      <c r="A489" s="2" t="s">
        <v>34</v>
      </c>
      <c r="B489" s="2" t="s">
        <v>27</v>
      </c>
      <c r="C489" s="2" t="s">
        <v>6</v>
      </c>
      <c r="D489" s="2" t="s">
        <v>7</v>
      </c>
      <c r="E489" s="2" t="s">
        <v>14</v>
      </c>
      <c r="F489" s="2" t="s">
        <v>61</v>
      </c>
      <c r="G489" s="1">
        <v>10768.110000000002</v>
      </c>
      <c r="H489" s="1">
        <v>5006.45</v>
      </c>
      <c r="I489" s="4">
        <v>40</v>
      </c>
      <c r="J489" s="2" t="s">
        <v>69</v>
      </c>
      <c r="K489" s="1">
        <f>Tabelle5[[#This Row],[Menge kg Nges]]/1000</f>
        <v>10.768110000000002</v>
      </c>
      <c r="L489" s="1">
        <f>Tabelle5[[#This Row],[Menge kg P2O5]]/1000</f>
        <v>5.0064500000000001</v>
      </c>
      <c r="M489" s="1">
        <f>Tabelle5[[#This Row],[Menge t Nges]]/Tabelle5[[#This Row],[Anzahl Lieferscheine]]</f>
        <v>0.26920275000000005</v>
      </c>
      <c r="N489" s="1">
        <f>Tabelle5[[#This Row],[Menge t P2O5]]/Tabelle5[[#This Row],[Anzahl Lieferscheine]]</f>
        <v>0.12516125</v>
      </c>
    </row>
    <row r="490" spans="1:14" x14ac:dyDescent="0.2">
      <c r="A490" s="2" t="s">
        <v>34</v>
      </c>
      <c r="B490" s="2" t="s">
        <v>27</v>
      </c>
      <c r="C490" s="2" t="s">
        <v>6</v>
      </c>
      <c r="D490" s="2" t="s">
        <v>15</v>
      </c>
      <c r="E490" s="2" t="s">
        <v>8</v>
      </c>
      <c r="F490" s="2" t="s">
        <v>61</v>
      </c>
      <c r="G490" s="1">
        <v>10250.539999999999</v>
      </c>
      <c r="H490" s="1">
        <v>6307.72</v>
      </c>
      <c r="I490" s="4">
        <v>30</v>
      </c>
      <c r="J490" s="2" t="s">
        <v>69</v>
      </c>
      <c r="K490" s="1">
        <f>Tabelle5[[#This Row],[Menge kg Nges]]/1000</f>
        <v>10.250539999999999</v>
      </c>
      <c r="L490" s="1">
        <f>Tabelle5[[#This Row],[Menge kg P2O5]]/1000</f>
        <v>6.3077200000000007</v>
      </c>
      <c r="M490" s="1">
        <f>Tabelle5[[#This Row],[Menge t Nges]]/Tabelle5[[#This Row],[Anzahl Lieferscheine]]</f>
        <v>0.34168466666666664</v>
      </c>
      <c r="N490" s="1">
        <f>Tabelle5[[#This Row],[Menge t P2O5]]/Tabelle5[[#This Row],[Anzahl Lieferscheine]]</f>
        <v>0.21025733333333335</v>
      </c>
    </row>
    <row r="491" spans="1:14" x14ac:dyDescent="0.2">
      <c r="A491" s="2" t="s">
        <v>34</v>
      </c>
      <c r="B491" s="2" t="s">
        <v>27</v>
      </c>
      <c r="C491" s="2" t="s">
        <v>6</v>
      </c>
      <c r="D491" s="2" t="s">
        <v>15</v>
      </c>
      <c r="E491" s="2" t="s">
        <v>16</v>
      </c>
      <c r="F491" s="2" t="s">
        <v>61</v>
      </c>
      <c r="G491" s="1">
        <v>4473.5999999999995</v>
      </c>
      <c r="H491" s="1">
        <v>4089.5999999999995</v>
      </c>
      <c r="I491" s="4">
        <v>9</v>
      </c>
      <c r="J491" s="2" t="s">
        <v>69</v>
      </c>
      <c r="K491" s="1">
        <f>Tabelle5[[#This Row],[Menge kg Nges]]/1000</f>
        <v>4.4735999999999994</v>
      </c>
      <c r="L491" s="1">
        <f>Tabelle5[[#This Row],[Menge kg P2O5]]/1000</f>
        <v>4.089599999999999</v>
      </c>
      <c r="M491" s="1">
        <f>Tabelle5[[#This Row],[Menge t Nges]]/Tabelle5[[#This Row],[Anzahl Lieferscheine]]</f>
        <v>0.4970666666666666</v>
      </c>
      <c r="N491" s="1">
        <f>Tabelle5[[#This Row],[Menge t P2O5]]/Tabelle5[[#This Row],[Anzahl Lieferscheine]]</f>
        <v>0.45439999999999992</v>
      </c>
    </row>
    <row r="492" spans="1:14" x14ac:dyDescent="0.2">
      <c r="A492" s="2" t="s">
        <v>34</v>
      </c>
      <c r="B492" s="2" t="s">
        <v>27</v>
      </c>
      <c r="C492" s="2" t="s">
        <v>6</v>
      </c>
      <c r="D492" s="2" t="s">
        <v>15</v>
      </c>
      <c r="E492" s="2" t="s">
        <v>17</v>
      </c>
      <c r="F492" s="2" t="s">
        <v>61</v>
      </c>
      <c r="G492" s="1">
        <v>4210.3500000000004</v>
      </c>
      <c r="H492" s="1">
        <v>1815.8999999999999</v>
      </c>
      <c r="I492" s="4">
        <v>23</v>
      </c>
      <c r="J492" s="2" t="s">
        <v>69</v>
      </c>
      <c r="K492" s="1">
        <f>Tabelle5[[#This Row],[Menge kg Nges]]/1000</f>
        <v>4.21035</v>
      </c>
      <c r="L492" s="1">
        <f>Tabelle5[[#This Row],[Menge kg P2O5]]/1000</f>
        <v>1.8158999999999998</v>
      </c>
      <c r="M492" s="1">
        <f>Tabelle5[[#This Row],[Menge t Nges]]/Tabelle5[[#This Row],[Anzahl Lieferscheine]]</f>
        <v>0.18305869565217392</v>
      </c>
      <c r="N492" s="1">
        <f>Tabelle5[[#This Row],[Menge t P2O5]]/Tabelle5[[#This Row],[Anzahl Lieferscheine]]</f>
        <v>7.8952173913043475E-2</v>
      </c>
    </row>
    <row r="493" spans="1:14" x14ac:dyDescent="0.2">
      <c r="A493" s="2" t="s">
        <v>34</v>
      </c>
      <c r="B493" s="2" t="s">
        <v>27</v>
      </c>
      <c r="C493" s="2" t="s">
        <v>6</v>
      </c>
      <c r="D493" s="2" t="s">
        <v>15</v>
      </c>
      <c r="E493" s="2" t="s">
        <v>18</v>
      </c>
      <c r="F493" s="2" t="s">
        <v>61</v>
      </c>
      <c r="G493" s="1">
        <v>14218.81</v>
      </c>
      <c r="H493" s="1">
        <v>9692.59</v>
      </c>
      <c r="I493" s="4">
        <v>29</v>
      </c>
      <c r="J493" s="2" t="s">
        <v>69</v>
      </c>
      <c r="K493" s="1">
        <f>Tabelle5[[#This Row],[Menge kg Nges]]/1000</f>
        <v>14.21881</v>
      </c>
      <c r="L493" s="1">
        <f>Tabelle5[[#This Row],[Menge kg P2O5]]/1000</f>
        <v>9.6925900000000009</v>
      </c>
      <c r="M493" s="1">
        <f>Tabelle5[[#This Row],[Menge t Nges]]/Tabelle5[[#This Row],[Anzahl Lieferscheine]]</f>
        <v>0.49030379310344824</v>
      </c>
      <c r="N493" s="1">
        <f>Tabelle5[[#This Row],[Menge t P2O5]]/Tabelle5[[#This Row],[Anzahl Lieferscheine]]</f>
        <v>0.33422724137931037</v>
      </c>
    </row>
    <row r="494" spans="1:14" x14ac:dyDescent="0.2">
      <c r="A494" s="2" t="s">
        <v>34</v>
      </c>
      <c r="B494" s="2" t="s">
        <v>27</v>
      </c>
      <c r="C494" s="2" t="s">
        <v>6</v>
      </c>
      <c r="D494" s="2" t="s">
        <v>15</v>
      </c>
      <c r="E494" s="2" t="s">
        <v>19</v>
      </c>
      <c r="F494" s="2" t="s">
        <v>61</v>
      </c>
      <c r="G494" s="1">
        <v>12755.4</v>
      </c>
      <c r="H494" s="1">
        <v>13830.900000000001</v>
      </c>
      <c r="I494" s="4">
        <v>22</v>
      </c>
      <c r="J494" s="2" t="s">
        <v>69</v>
      </c>
      <c r="K494" s="1">
        <f>Tabelle5[[#This Row],[Menge kg Nges]]/1000</f>
        <v>12.7554</v>
      </c>
      <c r="L494" s="1">
        <f>Tabelle5[[#This Row],[Menge kg P2O5]]/1000</f>
        <v>13.830900000000002</v>
      </c>
      <c r="M494" s="1">
        <f>Tabelle5[[#This Row],[Menge t Nges]]/Tabelle5[[#This Row],[Anzahl Lieferscheine]]</f>
        <v>0.57979090909090913</v>
      </c>
      <c r="N494" s="1">
        <f>Tabelle5[[#This Row],[Menge t P2O5]]/Tabelle5[[#This Row],[Anzahl Lieferscheine]]</f>
        <v>0.62867727272727281</v>
      </c>
    </row>
    <row r="495" spans="1:14" x14ac:dyDescent="0.2">
      <c r="A495" s="2" t="s">
        <v>34</v>
      </c>
      <c r="B495" s="2" t="s">
        <v>27</v>
      </c>
      <c r="C495" s="2" t="s">
        <v>6</v>
      </c>
      <c r="D495" s="2" t="s">
        <v>15</v>
      </c>
      <c r="E495" s="2" t="s">
        <v>20</v>
      </c>
      <c r="F495" s="2" t="s">
        <v>61</v>
      </c>
      <c r="G495" s="1">
        <v>1299.6000000000001</v>
      </c>
      <c r="H495" s="1">
        <v>842.7</v>
      </c>
      <c r="I495" s="4">
        <v>9</v>
      </c>
      <c r="J495" s="2" t="s">
        <v>69</v>
      </c>
      <c r="K495" s="1">
        <f>Tabelle5[[#This Row],[Menge kg Nges]]/1000</f>
        <v>1.2996000000000001</v>
      </c>
      <c r="L495" s="1">
        <f>Tabelle5[[#This Row],[Menge kg P2O5]]/1000</f>
        <v>0.8427</v>
      </c>
      <c r="M495" s="1">
        <f>Tabelle5[[#This Row],[Menge t Nges]]/Tabelle5[[#This Row],[Anzahl Lieferscheine]]</f>
        <v>0.1444</v>
      </c>
      <c r="N495" s="1">
        <f>Tabelle5[[#This Row],[Menge t P2O5]]/Tabelle5[[#This Row],[Anzahl Lieferscheine]]</f>
        <v>9.3633333333333332E-2</v>
      </c>
    </row>
    <row r="496" spans="1:14" x14ac:dyDescent="0.2">
      <c r="A496" s="2" t="s">
        <v>34</v>
      </c>
      <c r="B496" s="2" t="s">
        <v>27</v>
      </c>
      <c r="C496" s="2" t="s">
        <v>6</v>
      </c>
      <c r="D496" s="2" t="s">
        <v>15</v>
      </c>
      <c r="E496" s="2" t="s">
        <v>21</v>
      </c>
      <c r="F496" s="2" t="s">
        <v>61</v>
      </c>
      <c r="G496" s="1">
        <v>37265.139999999992</v>
      </c>
      <c r="H496" s="1">
        <v>21903.500000000004</v>
      </c>
      <c r="I496" s="4">
        <v>82</v>
      </c>
      <c r="J496" s="2" t="s">
        <v>69</v>
      </c>
      <c r="K496" s="1">
        <f>Tabelle5[[#This Row],[Menge kg Nges]]/1000</f>
        <v>37.265139999999995</v>
      </c>
      <c r="L496" s="1">
        <f>Tabelle5[[#This Row],[Menge kg P2O5]]/1000</f>
        <v>21.903500000000005</v>
      </c>
      <c r="M496" s="1">
        <f>Tabelle5[[#This Row],[Menge t Nges]]/Tabelle5[[#This Row],[Anzahl Lieferscheine]]</f>
        <v>0.45445292682926824</v>
      </c>
      <c r="N496" s="1">
        <f>Tabelle5[[#This Row],[Menge t P2O5]]/Tabelle5[[#This Row],[Anzahl Lieferscheine]]</f>
        <v>0.26711585365853663</v>
      </c>
    </row>
    <row r="497" spans="1:14" x14ac:dyDescent="0.2">
      <c r="A497" s="2" t="s">
        <v>34</v>
      </c>
      <c r="B497" s="2" t="s">
        <v>27</v>
      </c>
      <c r="C497" s="2" t="s">
        <v>6</v>
      </c>
      <c r="D497" s="2" t="s">
        <v>15</v>
      </c>
      <c r="E497" s="2" t="s">
        <v>9</v>
      </c>
      <c r="F497" s="2" t="s">
        <v>61</v>
      </c>
      <c r="G497" s="1">
        <v>5342.3300000000008</v>
      </c>
      <c r="H497" s="1">
        <v>3022.2000000000003</v>
      </c>
      <c r="I497" s="4">
        <v>29</v>
      </c>
      <c r="J497" s="2" t="s">
        <v>69</v>
      </c>
      <c r="K497" s="1">
        <f>Tabelle5[[#This Row],[Menge kg Nges]]/1000</f>
        <v>5.3423300000000005</v>
      </c>
      <c r="L497" s="1">
        <f>Tabelle5[[#This Row],[Menge kg P2O5]]/1000</f>
        <v>3.0222000000000002</v>
      </c>
      <c r="M497" s="1">
        <f>Tabelle5[[#This Row],[Menge t Nges]]/Tabelle5[[#This Row],[Anzahl Lieferscheine]]</f>
        <v>0.18421827586206899</v>
      </c>
      <c r="N497" s="1">
        <f>Tabelle5[[#This Row],[Menge t P2O5]]/Tabelle5[[#This Row],[Anzahl Lieferscheine]]</f>
        <v>0.10421379310344828</v>
      </c>
    </row>
    <row r="498" spans="1:14" x14ac:dyDescent="0.2">
      <c r="A498" s="2" t="s">
        <v>34</v>
      </c>
      <c r="B498" s="2" t="s">
        <v>27</v>
      </c>
      <c r="C498" s="2" t="s">
        <v>6</v>
      </c>
      <c r="D498" s="2" t="s">
        <v>15</v>
      </c>
      <c r="E498" s="2" t="s">
        <v>10</v>
      </c>
      <c r="F498" s="2" t="s">
        <v>61</v>
      </c>
      <c r="G498" s="1">
        <v>429.15000000000003</v>
      </c>
      <c r="H498" s="1">
        <v>184.82999999999998</v>
      </c>
      <c r="I498" s="4">
        <v>4</v>
      </c>
      <c r="J498" s="2" t="s">
        <v>69</v>
      </c>
      <c r="K498" s="1">
        <f>Tabelle5[[#This Row],[Menge kg Nges]]/1000</f>
        <v>0.42915000000000003</v>
      </c>
      <c r="L498" s="1">
        <f>Tabelle5[[#This Row],[Menge kg P2O5]]/1000</f>
        <v>0.18482999999999999</v>
      </c>
      <c r="M498" s="1">
        <f>Tabelle5[[#This Row],[Menge t Nges]]/Tabelle5[[#This Row],[Anzahl Lieferscheine]]</f>
        <v>0.10728750000000001</v>
      </c>
      <c r="N498" s="1">
        <f>Tabelle5[[#This Row],[Menge t P2O5]]/Tabelle5[[#This Row],[Anzahl Lieferscheine]]</f>
        <v>4.6207499999999999E-2</v>
      </c>
    </row>
    <row r="499" spans="1:14" x14ac:dyDescent="0.2">
      <c r="A499" s="2" t="s">
        <v>34</v>
      </c>
      <c r="B499" s="2" t="s">
        <v>27</v>
      </c>
      <c r="C499" s="2" t="s">
        <v>6</v>
      </c>
      <c r="D499" s="2" t="s">
        <v>15</v>
      </c>
      <c r="E499" s="2" t="s">
        <v>23</v>
      </c>
      <c r="F499" s="2" t="s">
        <v>61</v>
      </c>
      <c r="G499" s="1">
        <v>696</v>
      </c>
      <c r="H499" s="1">
        <v>287.10000000000002</v>
      </c>
      <c r="I499" s="4">
        <v>5</v>
      </c>
      <c r="J499" s="2" t="s">
        <v>69</v>
      </c>
      <c r="K499" s="1">
        <f>Tabelle5[[#This Row],[Menge kg Nges]]/1000</f>
        <v>0.69599999999999995</v>
      </c>
      <c r="L499" s="1">
        <f>Tabelle5[[#This Row],[Menge kg P2O5]]/1000</f>
        <v>0.28710000000000002</v>
      </c>
      <c r="M499" s="1">
        <f>Tabelle5[[#This Row],[Menge t Nges]]/Tabelle5[[#This Row],[Anzahl Lieferscheine]]</f>
        <v>0.13919999999999999</v>
      </c>
      <c r="N499" s="1">
        <f>Tabelle5[[#This Row],[Menge t P2O5]]/Tabelle5[[#This Row],[Anzahl Lieferscheine]]</f>
        <v>5.7420000000000006E-2</v>
      </c>
    </row>
    <row r="500" spans="1:14" x14ac:dyDescent="0.2">
      <c r="A500" s="2" t="s">
        <v>34</v>
      </c>
      <c r="B500" s="2" t="s">
        <v>27</v>
      </c>
      <c r="C500" s="2" t="s">
        <v>6</v>
      </c>
      <c r="D500" s="2" t="s">
        <v>15</v>
      </c>
      <c r="E500" s="2" t="s">
        <v>13</v>
      </c>
      <c r="F500" s="2" t="s">
        <v>61</v>
      </c>
      <c r="G500" s="1">
        <v>3611.7499999999995</v>
      </c>
      <c r="H500" s="1">
        <v>2158.9</v>
      </c>
      <c r="I500" s="4">
        <v>9</v>
      </c>
      <c r="J500" s="2" t="s">
        <v>69</v>
      </c>
      <c r="K500" s="1">
        <f>Tabelle5[[#This Row],[Menge kg Nges]]/1000</f>
        <v>3.6117499999999993</v>
      </c>
      <c r="L500" s="1">
        <f>Tabelle5[[#This Row],[Menge kg P2O5]]/1000</f>
        <v>2.1589</v>
      </c>
      <c r="M500" s="1">
        <f>Tabelle5[[#This Row],[Menge t Nges]]/Tabelle5[[#This Row],[Anzahl Lieferscheine]]</f>
        <v>0.40130555555555547</v>
      </c>
      <c r="N500" s="1">
        <f>Tabelle5[[#This Row],[Menge t P2O5]]/Tabelle5[[#This Row],[Anzahl Lieferscheine]]</f>
        <v>0.23987777777777777</v>
      </c>
    </row>
    <row r="501" spans="1:14" x14ac:dyDescent="0.2">
      <c r="A501" s="2" t="s">
        <v>34</v>
      </c>
      <c r="B501" s="2" t="s">
        <v>27</v>
      </c>
      <c r="C501" s="2" t="s">
        <v>6</v>
      </c>
      <c r="D501" s="2" t="s">
        <v>15</v>
      </c>
      <c r="E501" s="2" t="s">
        <v>14</v>
      </c>
      <c r="F501" s="2" t="s">
        <v>61</v>
      </c>
      <c r="G501" s="1">
        <v>758.07999999999993</v>
      </c>
      <c r="H501" s="1">
        <v>402.03999999999996</v>
      </c>
      <c r="I501" s="4">
        <v>2</v>
      </c>
      <c r="J501" s="2" t="s">
        <v>69</v>
      </c>
      <c r="K501" s="1">
        <f>Tabelle5[[#This Row],[Menge kg Nges]]/1000</f>
        <v>0.75807999999999998</v>
      </c>
      <c r="L501" s="1">
        <f>Tabelle5[[#This Row],[Menge kg P2O5]]/1000</f>
        <v>0.40203999999999995</v>
      </c>
      <c r="M501" s="1">
        <f>Tabelle5[[#This Row],[Menge t Nges]]/Tabelle5[[#This Row],[Anzahl Lieferscheine]]</f>
        <v>0.37903999999999999</v>
      </c>
      <c r="N501" s="1">
        <f>Tabelle5[[#This Row],[Menge t P2O5]]/Tabelle5[[#This Row],[Anzahl Lieferscheine]]</f>
        <v>0.20101999999999998</v>
      </c>
    </row>
    <row r="502" spans="1:14" x14ac:dyDescent="0.2">
      <c r="A502" s="2" t="s">
        <v>34</v>
      </c>
      <c r="B502" s="2" t="s">
        <v>27</v>
      </c>
      <c r="C502" s="2" t="s">
        <v>25</v>
      </c>
      <c r="D502" s="2" t="s">
        <v>25</v>
      </c>
      <c r="E502" s="2" t="s">
        <v>26</v>
      </c>
      <c r="F502" s="2" t="s">
        <v>61</v>
      </c>
      <c r="G502" s="1">
        <v>26419.280000000002</v>
      </c>
      <c r="H502" s="1">
        <v>21003.580000000009</v>
      </c>
      <c r="I502" s="4">
        <v>65</v>
      </c>
      <c r="J502" s="2" t="s">
        <v>69</v>
      </c>
      <c r="K502" s="1">
        <f>Tabelle5[[#This Row],[Menge kg Nges]]/1000</f>
        <v>26.419280000000004</v>
      </c>
      <c r="L502" s="1">
        <f>Tabelle5[[#This Row],[Menge kg P2O5]]/1000</f>
        <v>21.00358000000001</v>
      </c>
      <c r="M502" s="1">
        <f>Tabelle5[[#This Row],[Menge t Nges]]/Tabelle5[[#This Row],[Anzahl Lieferscheine]]</f>
        <v>0.40645046153846159</v>
      </c>
      <c r="N502" s="1">
        <f>Tabelle5[[#This Row],[Menge t P2O5]]/Tabelle5[[#This Row],[Anzahl Lieferscheine]]</f>
        <v>0.32313200000000014</v>
      </c>
    </row>
    <row r="503" spans="1:14" x14ac:dyDescent="0.2">
      <c r="A503" s="2" t="s">
        <v>34</v>
      </c>
      <c r="B503" s="2" t="s">
        <v>33</v>
      </c>
      <c r="C503" s="2" t="s">
        <v>6</v>
      </c>
      <c r="D503" s="2" t="s">
        <v>30</v>
      </c>
      <c r="E503" s="2" t="s">
        <v>26</v>
      </c>
      <c r="F503" s="2" t="s">
        <v>61</v>
      </c>
      <c r="G503" s="1">
        <v>1652.03</v>
      </c>
      <c r="H503" s="1">
        <v>1161.3500000000001</v>
      </c>
      <c r="I503" s="4">
        <v>4</v>
      </c>
      <c r="J503" s="2" t="s">
        <v>69</v>
      </c>
      <c r="K503" s="1">
        <f>Tabelle5[[#This Row],[Menge kg Nges]]/1000</f>
        <v>1.6520299999999999</v>
      </c>
      <c r="L503" s="1">
        <f>Tabelle5[[#This Row],[Menge kg P2O5]]/1000</f>
        <v>1.1613500000000001</v>
      </c>
      <c r="M503" s="1">
        <f>Tabelle5[[#This Row],[Menge t Nges]]/Tabelle5[[#This Row],[Anzahl Lieferscheine]]</f>
        <v>0.41300749999999997</v>
      </c>
      <c r="N503" s="1">
        <f>Tabelle5[[#This Row],[Menge t P2O5]]/Tabelle5[[#This Row],[Anzahl Lieferscheine]]</f>
        <v>0.29033750000000003</v>
      </c>
    </row>
    <row r="504" spans="1:14" x14ac:dyDescent="0.2">
      <c r="A504" s="2" t="s">
        <v>34</v>
      </c>
      <c r="B504" s="2" t="s">
        <v>33</v>
      </c>
      <c r="C504" s="2" t="s">
        <v>6</v>
      </c>
      <c r="D504" s="2" t="s">
        <v>7</v>
      </c>
      <c r="E504" s="2" t="s">
        <v>8</v>
      </c>
      <c r="F504" s="2" t="s">
        <v>61</v>
      </c>
      <c r="G504" s="1">
        <v>592.20000000000005</v>
      </c>
      <c r="H504" s="1">
        <v>252</v>
      </c>
      <c r="I504" s="4">
        <v>2</v>
      </c>
      <c r="J504" s="2" t="s">
        <v>69</v>
      </c>
      <c r="K504" s="1">
        <f>Tabelle5[[#This Row],[Menge kg Nges]]/1000</f>
        <v>0.59220000000000006</v>
      </c>
      <c r="L504" s="1">
        <f>Tabelle5[[#This Row],[Menge kg P2O5]]/1000</f>
        <v>0.252</v>
      </c>
      <c r="M504" s="1">
        <f>Tabelle5[[#This Row],[Menge t Nges]]/Tabelle5[[#This Row],[Anzahl Lieferscheine]]</f>
        <v>0.29610000000000003</v>
      </c>
      <c r="N504" s="1">
        <f>Tabelle5[[#This Row],[Menge t P2O5]]/Tabelle5[[#This Row],[Anzahl Lieferscheine]]</f>
        <v>0.126</v>
      </c>
    </row>
    <row r="505" spans="1:14" x14ac:dyDescent="0.2">
      <c r="A505" s="2" t="s">
        <v>34</v>
      </c>
      <c r="B505" s="2" t="s">
        <v>33</v>
      </c>
      <c r="C505" s="2" t="s">
        <v>6</v>
      </c>
      <c r="D505" s="2" t="s">
        <v>7</v>
      </c>
      <c r="E505" s="2" t="s">
        <v>12</v>
      </c>
      <c r="F505" s="2" t="s">
        <v>61</v>
      </c>
      <c r="G505" s="1">
        <v>655.20000000000005</v>
      </c>
      <c r="H505" s="1">
        <v>324.24</v>
      </c>
      <c r="I505" s="4">
        <v>2</v>
      </c>
      <c r="J505" s="2" t="s">
        <v>69</v>
      </c>
      <c r="K505" s="1">
        <f>Tabelle5[[#This Row],[Menge kg Nges]]/1000</f>
        <v>0.6552</v>
      </c>
      <c r="L505" s="1">
        <f>Tabelle5[[#This Row],[Menge kg P2O5]]/1000</f>
        <v>0.32424000000000003</v>
      </c>
      <c r="M505" s="1">
        <f>Tabelle5[[#This Row],[Menge t Nges]]/Tabelle5[[#This Row],[Anzahl Lieferscheine]]</f>
        <v>0.3276</v>
      </c>
      <c r="N505" s="1">
        <f>Tabelle5[[#This Row],[Menge t P2O5]]/Tabelle5[[#This Row],[Anzahl Lieferscheine]]</f>
        <v>0.16212000000000001</v>
      </c>
    </row>
    <row r="506" spans="1:14" x14ac:dyDescent="0.2">
      <c r="A506" s="2" t="s">
        <v>34</v>
      </c>
      <c r="B506" s="2" t="s">
        <v>33</v>
      </c>
      <c r="C506" s="2" t="s">
        <v>6</v>
      </c>
      <c r="D506" s="2" t="s">
        <v>7</v>
      </c>
      <c r="E506" s="2" t="s">
        <v>13</v>
      </c>
      <c r="F506" s="2" t="s">
        <v>61</v>
      </c>
      <c r="G506" s="1">
        <v>111.51</v>
      </c>
      <c r="H506" s="1">
        <v>53.46</v>
      </c>
      <c r="I506" s="4">
        <v>1</v>
      </c>
      <c r="J506" s="2" t="s">
        <v>69</v>
      </c>
      <c r="K506" s="1">
        <f>Tabelle5[[#This Row],[Menge kg Nges]]/1000</f>
        <v>0.11151000000000001</v>
      </c>
      <c r="L506" s="1">
        <f>Tabelle5[[#This Row],[Menge kg P2O5]]/1000</f>
        <v>5.3460000000000001E-2</v>
      </c>
      <c r="M506" s="1">
        <f>Tabelle5[[#This Row],[Menge t Nges]]/Tabelle5[[#This Row],[Anzahl Lieferscheine]]</f>
        <v>0.11151000000000001</v>
      </c>
      <c r="N506" s="1">
        <f>Tabelle5[[#This Row],[Menge t P2O5]]/Tabelle5[[#This Row],[Anzahl Lieferscheine]]</f>
        <v>5.3460000000000001E-2</v>
      </c>
    </row>
    <row r="507" spans="1:14" x14ac:dyDescent="0.2">
      <c r="A507" s="2" t="s">
        <v>34</v>
      </c>
      <c r="B507" s="2" t="s">
        <v>33</v>
      </c>
      <c r="C507" s="2" t="s">
        <v>6</v>
      </c>
      <c r="D507" s="2" t="s">
        <v>15</v>
      </c>
      <c r="E507" s="2" t="s">
        <v>8</v>
      </c>
      <c r="F507" s="2" t="s">
        <v>61</v>
      </c>
      <c r="G507" s="1">
        <v>1539.45</v>
      </c>
      <c r="H507" s="1">
        <v>1081.5</v>
      </c>
      <c r="I507" s="4">
        <v>8</v>
      </c>
      <c r="J507" s="2" t="s">
        <v>69</v>
      </c>
      <c r="K507" s="1">
        <f>Tabelle5[[#This Row],[Menge kg Nges]]/1000</f>
        <v>1.53945</v>
      </c>
      <c r="L507" s="1">
        <f>Tabelle5[[#This Row],[Menge kg P2O5]]/1000</f>
        <v>1.0814999999999999</v>
      </c>
      <c r="M507" s="1">
        <f>Tabelle5[[#This Row],[Menge t Nges]]/Tabelle5[[#This Row],[Anzahl Lieferscheine]]</f>
        <v>0.19243125</v>
      </c>
      <c r="N507" s="1">
        <f>Tabelle5[[#This Row],[Menge t P2O5]]/Tabelle5[[#This Row],[Anzahl Lieferscheine]]</f>
        <v>0.13518749999999999</v>
      </c>
    </row>
    <row r="508" spans="1:14" x14ac:dyDescent="0.2">
      <c r="A508" s="2" t="s">
        <v>34</v>
      </c>
      <c r="B508" s="2" t="s">
        <v>33</v>
      </c>
      <c r="C508" s="2" t="s">
        <v>6</v>
      </c>
      <c r="D508" s="2" t="s">
        <v>15</v>
      </c>
      <c r="E508" s="2" t="s">
        <v>18</v>
      </c>
      <c r="F508" s="2" t="s">
        <v>61</v>
      </c>
      <c r="G508" s="1">
        <v>1655.19</v>
      </c>
      <c r="H508" s="1">
        <v>1069.3799999999999</v>
      </c>
      <c r="I508" s="4">
        <v>4</v>
      </c>
      <c r="J508" s="2" t="s">
        <v>69</v>
      </c>
      <c r="K508" s="1">
        <f>Tabelle5[[#This Row],[Menge kg Nges]]/1000</f>
        <v>1.6551900000000002</v>
      </c>
      <c r="L508" s="1">
        <f>Tabelle5[[#This Row],[Menge kg P2O5]]/1000</f>
        <v>1.0693799999999998</v>
      </c>
      <c r="M508" s="1">
        <f>Tabelle5[[#This Row],[Menge t Nges]]/Tabelle5[[#This Row],[Anzahl Lieferscheine]]</f>
        <v>0.41379750000000004</v>
      </c>
      <c r="N508" s="1">
        <f>Tabelle5[[#This Row],[Menge t P2O5]]/Tabelle5[[#This Row],[Anzahl Lieferscheine]]</f>
        <v>0.26734499999999994</v>
      </c>
    </row>
    <row r="509" spans="1:14" x14ac:dyDescent="0.2">
      <c r="A509" s="2" t="s">
        <v>34</v>
      </c>
      <c r="B509" s="2" t="s">
        <v>33</v>
      </c>
      <c r="C509" s="2" t="s">
        <v>6</v>
      </c>
      <c r="D509" s="2" t="s">
        <v>15</v>
      </c>
      <c r="E509" s="2" t="s">
        <v>21</v>
      </c>
      <c r="F509" s="2" t="s">
        <v>61</v>
      </c>
      <c r="G509" s="1">
        <v>1320</v>
      </c>
      <c r="H509" s="1">
        <v>756.48</v>
      </c>
      <c r="I509" s="4">
        <v>3</v>
      </c>
      <c r="J509" s="2" t="s">
        <v>69</v>
      </c>
      <c r="K509" s="1">
        <f>Tabelle5[[#This Row],[Menge kg Nges]]/1000</f>
        <v>1.32</v>
      </c>
      <c r="L509" s="1">
        <f>Tabelle5[[#This Row],[Menge kg P2O5]]/1000</f>
        <v>0.75648000000000004</v>
      </c>
      <c r="M509" s="1">
        <f>Tabelle5[[#This Row],[Menge t Nges]]/Tabelle5[[#This Row],[Anzahl Lieferscheine]]</f>
        <v>0.44</v>
      </c>
      <c r="N509" s="1">
        <f>Tabelle5[[#This Row],[Menge t P2O5]]/Tabelle5[[#This Row],[Anzahl Lieferscheine]]</f>
        <v>0.25216</v>
      </c>
    </row>
    <row r="510" spans="1:14" x14ac:dyDescent="0.2">
      <c r="A510" s="2" t="s">
        <v>34</v>
      </c>
      <c r="B510" s="2" t="s">
        <v>33</v>
      </c>
      <c r="C510" s="2" t="s">
        <v>25</v>
      </c>
      <c r="D510" s="2" t="s">
        <v>25</v>
      </c>
      <c r="E510" s="2" t="s">
        <v>26</v>
      </c>
      <c r="F510" s="2" t="s">
        <v>61</v>
      </c>
      <c r="G510" s="1">
        <v>2262.63</v>
      </c>
      <c r="H510" s="1">
        <v>1306.93</v>
      </c>
      <c r="I510" s="4">
        <v>8</v>
      </c>
      <c r="J510" s="2" t="s">
        <v>69</v>
      </c>
      <c r="K510" s="1">
        <f>Tabelle5[[#This Row],[Menge kg Nges]]/1000</f>
        <v>2.2626300000000001</v>
      </c>
      <c r="L510" s="1">
        <f>Tabelle5[[#This Row],[Menge kg P2O5]]/1000</f>
        <v>1.3069300000000001</v>
      </c>
      <c r="M510" s="1">
        <f>Tabelle5[[#This Row],[Menge t Nges]]/Tabelle5[[#This Row],[Anzahl Lieferscheine]]</f>
        <v>0.28282875000000002</v>
      </c>
      <c r="N510" s="1">
        <f>Tabelle5[[#This Row],[Menge t P2O5]]/Tabelle5[[#This Row],[Anzahl Lieferscheine]]</f>
        <v>0.16336625000000002</v>
      </c>
    </row>
    <row r="511" spans="1:14" x14ac:dyDescent="0.2">
      <c r="A511" s="2" t="s">
        <v>34</v>
      </c>
      <c r="B511" s="2" t="s">
        <v>48</v>
      </c>
      <c r="C511" s="2" t="s">
        <v>25</v>
      </c>
      <c r="D511" s="2" t="s">
        <v>25</v>
      </c>
      <c r="E511" s="2" t="s">
        <v>26</v>
      </c>
      <c r="F511" s="2" t="s">
        <v>61</v>
      </c>
      <c r="G511" s="1">
        <v>361.03</v>
      </c>
      <c r="H511" s="1">
        <v>205.43</v>
      </c>
      <c r="I511" s="4">
        <v>1</v>
      </c>
      <c r="J511" s="2" t="s">
        <v>69</v>
      </c>
      <c r="K511" s="1">
        <f>Tabelle5[[#This Row],[Menge kg Nges]]/1000</f>
        <v>0.36102999999999996</v>
      </c>
      <c r="L511" s="1">
        <f>Tabelle5[[#This Row],[Menge kg P2O5]]/1000</f>
        <v>0.20543</v>
      </c>
      <c r="M511" s="1">
        <f>Tabelle5[[#This Row],[Menge t Nges]]/Tabelle5[[#This Row],[Anzahl Lieferscheine]]</f>
        <v>0.36102999999999996</v>
      </c>
      <c r="N511" s="1">
        <f>Tabelle5[[#This Row],[Menge t P2O5]]/Tabelle5[[#This Row],[Anzahl Lieferscheine]]</f>
        <v>0.20543</v>
      </c>
    </row>
    <row r="512" spans="1:14" x14ac:dyDescent="0.2">
      <c r="A512" s="2" t="s">
        <v>34</v>
      </c>
      <c r="B512" s="2" t="s">
        <v>46</v>
      </c>
      <c r="C512" s="2" t="s">
        <v>6</v>
      </c>
      <c r="D512" s="2" t="s">
        <v>30</v>
      </c>
      <c r="E512" s="2" t="s">
        <v>26</v>
      </c>
      <c r="F512" s="2" t="s">
        <v>61</v>
      </c>
      <c r="G512" s="1">
        <v>2598.1800000000003</v>
      </c>
      <c r="H512" s="1">
        <v>1531.97</v>
      </c>
      <c r="I512" s="4">
        <v>6</v>
      </c>
      <c r="J512" s="2" t="s">
        <v>69</v>
      </c>
      <c r="K512" s="1">
        <f>Tabelle5[[#This Row],[Menge kg Nges]]/1000</f>
        <v>2.5981800000000002</v>
      </c>
      <c r="L512" s="1">
        <f>Tabelle5[[#This Row],[Menge kg P2O5]]/1000</f>
        <v>1.5319700000000001</v>
      </c>
      <c r="M512" s="1">
        <f>Tabelle5[[#This Row],[Menge t Nges]]/Tabelle5[[#This Row],[Anzahl Lieferscheine]]</f>
        <v>0.43303000000000003</v>
      </c>
      <c r="N512" s="1">
        <f>Tabelle5[[#This Row],[Menge t P2O5]]/Tabelle5[[#This Row],[Anzahl Lieferscheine]]</f>
        <v>0.25532833333333332</v>
      </c>
    </row>
    <row r="513" spans="1:14" x14ac:dyDescent="0.2">
      <c r="A513" s="2" t="s">
        <v>34</v>
      </c>
      <c r="B513" s="2" t="s">
        <v>46</v>
      </c>
      <c r="C513" s="2" t="s">
        <v>6</v>
      </c>
      <c r="D513" s="2" t="s">
        <v>15</v>
      </c>
      <c r="E513" s="2" t="s">
        <v>8</v>
      </c>
      <c r="F513" s="2" t="s">
        <v>61</v>
      </c>
      <c r="G513" s="1">
        <v>262.5</v>
      </c>
      <c r="H513" s="1">
        <v>175</v>
      </c>
      <c r="I513" s="4">
        <v>1</v>
      </c>
      <c r="J513" s="2" t="s">
        <v>69</v>
      </c>
      <c r="K513" s="1">
        <f>Tabelle5[[#This Row],[Menge kg Nges]]/1000</f>
        <v>0.26250000000000001</v>
      </c>
      <c r="L513" s="1">
        <f>Tabelle5[[#This Row],[Menge kg P2O5]]/1000</f>
        <v>0.17499999999999999</v>
      </c>
      <c r="M513" s="1">
        <f>Tabelle5[[#This Row],[Menge t Nges]]/Tabelle5[[#This Row],[Anzahl Lieferscheine]]</f>
        <v>0.26250000000000001</v>
      </c>
      <c r="N513" s="1">
        <f>Tabelle5[[#This Row],[Menge t P2O5]]/Tabelle5[[#This Row],[Anzahl Lieferscheine]]</f>
        <v>0.17499999999999999</v>
      </c>
    </row>
    <row r="514" spans="1:14" x14ac:dyDescent="0.2">
      <c r="A514" s="2" t="s">
        <v>34</v>
      </c>
      <c r="B514" s="2" t="s">
        <v>46</v>
      </c>
      <c r="C514" s="2" t="s">
        <v>6</v>
      </c>
      <c r="D514" s="2" t="s">
        <v>15</v>
      </c>
      <c r="E514" s="2" t="s">
        <v>16</v>
      </c>
      <c r="F514" s="2" t="s">
        <v>61</v>
      </c>
      <c r="G514" s="1">
        <v>955.3</v>
      </c>
      <c r="H514" s="1">
        <v>873.3</v>
      </c>
      <c r="I514" s="4">
        <v>2</v>
      </c>
      <c r="J514" s="2" t="s">
        <v>69</v>
      </c>
      <c r="K514" s="1">
        <f>Tabelle5[[#This Row],[Menge kg Nges]]/1000</f>
        <v>0.95529999999999993</v>
      </c>
      <c r="L514" s="1">
        <f>Tabelle5[[#This Row],[Menge kg P2O5]]/1000</f>
        <v>0.87329999999999997</v>
      </c>
      <c r="M514" s="1">
        <f>Tabelle5[[#This Row],[Menge t Nges]]/Tabelle5[[#This Row],[Anzahl Lieferscheine]]</f>
        <v>0.47764999999999996</v>
      </c>
      <c r="N514" s="1">
        <f>Tabelle5[[#This Row],[Menge t P2O5]]/Tabelle5[[#This Row],[Anzahl Lieferscheine]]</f>
        <v>0.43664999999999998</v>
      </c>
    </row>
    <row r="515" spans="1:14" x14ac:dyDescent="0.2">
      <c r="A515" s="2" t="s">
        <v>34</v>
      </c>
      <c r="B515" s="2" t="s">
        <v>46</v>
      </c>
      <c r="C515" s="2" t="s">
        <v>6</v>
      </c>
      <c r="D515" s="2" t="s">
        <v>15</v>
      </c>
      <c r="E515" s="2" t="s">
        <v>18</v>
      </c>
      <c r="F515" s="2" t="s">
        <v>61</v>
      </c>
      <c r="G515" s="1">
        <v>186</v>
      </c>
      <c r="H515" s="1">
        <v>150</v>
      </c>
      <c r="I515" s="4">
        <v>1</v>
      </c>
      <c r="J515" s="2" t="s">
        <v>69</v>
      </c>
      <c r="K515" s="1">
        <f>Tabelle5[[#This Row],[Menge kg Nges]]/1000</f>
        <v>0.186</v>
      </c>
      <c r="L515" s="1">
        <f>Tabelle5[[#This Row],[Menge kg P2O5]]/1000</f>
        <v>0.15</v>
      </c>
      <c r="M515" s="1">
        <f>Tabelle5[[#This Row],[Menge t Nges]]/Tabelle5[[#This Row],[Anzahl Lieferscheine]]</f>
        <v>0.186</v>
      </c>
      <c r="N515" s="1">
        <f>Tabelle5[[#This Row],[Menge t P2O5]]/Tabelle5[[#This Row],[Anzahl Lieferscheine]]</f>
        <v>0.15</v>
      </c>
    </row>
    <row r="516" spans="1:14" x14ac:dyDescent="0.2">
      <c r="A516" s="2" t="s">
        <v>34</v>
      </c>
      <c r="B516" s="2" t="s">
        <v>46</v>
      </c>
      <c r="C516" s="2" t="s">
        <v>6</v>
      </c>
      <c r="D516" s="2" t="s">
        <v>15</v>
      </c>
      <c r="E516" s="2" t="s">
        <v>19</v>
      </c>
      <c r="F516" s="2" t="s">
        <v>61</v>
      </c>
      <c r="G516" s="1">
        <v>3458.5</v>
      </c>
      <c r="H516" s="1">
        <v>3382.0000000000005</v>
      </c>
      <c r="I516" s="4">
        <v>7</v>
      </c>
      <c r="J516" s="2" t="s">
        <v>69</v>
      </c>
      <c r="K516" s="1">
        <f>Tabelle5[[#This Row],[Menge kg Nges]]/1000</f>
        <v>3.4584999999999999</v>
      </c>
      <c r="L516" s="1">
        <f>Tabelle5[[#This Row],[Menge kg P2O5]]/1000</f>
        <v>3.3820000000000006</v>
      </c>
      <c r="M516" s="1">
        <f>Tabelle5[[#This Row],[Menge t Nges]]/Tabelle5[[#This Row],[Anzahl Lieferscheine]]</f>
        <v>0.49407142857142855</v>
      </c>
      <c r="N516" s="1">
        <f>Tabelle5[[#This Row],[Menge t P2O5]]/Tabelle5[[#This Row],[Anzahl Lieferscheine]]</f>
        <v>0.48314285714285721</v>
      </c>
    </row>
    <row r="517" spans="1:14" x14ac:dyDescent="0.2">
      <c r="A517" s="2" t="s">
        <v>34</v>
      </c>
      <c r="B517" s="2" t="s">
        <v>46</v>
      </c>
      <c r="C517" s="2" t="s">
        <v>6</v>
      </c>
      <c r="D517" s="2" t="s">
        <v>15</v>
      </c>
      <c r="E517" s="2" t="s">
        <v>21</v>
      </c>
      <c r="F517" s="2" t="s">
        <v>61</v>
      </c>
      <c r="G517" s="1">
        <v>4305</v>
      </c>
      <c r="H517" s="1">
        <v>2626.8100000000004</v>
      </c>
      <c r="I517" s="4">
        <v>8</v>
      </c>
      <c r="J517" s="2" t="s">
        <v>69</v>
      </c>
      <c r="K517" s="1">
        <f>Tabelle5[[#This Row],[Menge kg Nges]]/1000</f>
        <v>4.3049999999999997</v>
      </c>
      <c r="L517" s="1">
        <f>Tabelle5[[#This Row],[Menge kg P2O5]]/1000</f>
        <v>2.6268100000000003</v>
      </c>
      <c r="M517" s="1">
        <f>Tabelle5[[#This Row],[Menge t Nges]]/Tabelle5[[#This Row],[Anzahl Lieferscheine]]</f>
        <v>0.53812499999999996</v>
      </c>
      <c r="N517" s="1">
        <f>Tabelle5[[#This Row],[Menge t P2O5]]/Tabelle5[[#This Row],[Anzahl Lieferscheine]]</f>
        <v>0.32835125000000004</v>
      </c>
    </row>
    <row r="518" spans="1:14" x14ac:dyDescent="0.2">
      <c r="A518" s="2" t="s">
        <v>34</v>
      </c>
      <c r="B518" s="2" t="s">
        <v>34</v>
      </c>
      <c r="C518" s="2" t="s">
        <v>6</v>
      </c>
      <c r="D518" s="2" t="s">
        <v>30</v>
      </c>
      <c r="E518" s="2" t="s">
        <v>26</v>
      </c>
      <c r="F518" s="2" t="s">
        <v>61</v>
      </c>
      <c r="G518" s="1">
        <v>454117.93999999971</v>
      </c>
      <c r="H518" s="1">
        <v>208191.46</v>
      </c>
      <c r="I518" s="4">
        <v>1416</v>
      </c>
      <c r="J518" s="2" t="s">
        <v>69</v>
      </c>
      <c r="K518" s="1">
        <f>Tabelle5[[#This Row],[Menge kg Nges]]/1000</f>
        <v>454.11793999999969</v>
      </c>
      <c r="L518" s="1">
        <f>Tabelle5[[#This Row],[Menge kg P2O5]]/1000</f>
        <v>208.19145999999998</v>
      </c>
      <c r="M518" s="1">
        <f>Tabelle5[[#This Row],[Menge t Nges]]/Tabelle5[[#This Row],[Anzahl Lieferscheine]]</f>
        <v>0.32070475988700542</v>
      </c>
      <c r="N518" s="1">
        <f>Tabelle5[[#This Row],[Menge t P2O5]]/Tabelle5[[#This Row],[Anzahl Lieferscheine]]</f>
        <v>0.14702786723163841</v>
      </c>
    </row>
    <row r="519" spans="1:14" x14ac:dyDescent="0.2">
      <c r="A519" s="2" t="s">
        <v>34</v>
      </c>
      <c r="B519" s="2" t="s">
        <v>34</v>
      </c>
      <c r="C519" s="2" t="s">
        <v>6</v>
      </c>
      <c r="D519" s="2" t="s">
        <v>7</v>
      </c>
      <c r="E519" s="2" t="s">
        <v>8</v>
      </c>
      <c r="F519" s="2" t="s">
        <v>61</v>
      </c>
      <c r="G519" s="1">
        <v>164656.69</v>
      </c>
      <c r="H519" s="1">
        <v>72386.98000000001</v>
      </c>
      <c r="I519" s="4">
        <v>177</v>
      </c>
      <c r="J519" s="2" t="s">
        <v>69</v>
      </c>
      <c r="K519" s="1">
        <f>Tabelle5[[#This Row],[Menge kg Nges]]/1000</f>
        <v>164.65669</v>
      </c>
      <c r="L519" s="1">
        <f>Tabelle5[[#This Row],[Menge kg P2O5]]/1000</f>
        <v>72.386980000000008</v>
      </c>
      <c r="M519" s="1">
        <f>Tabelle5[[#This Row],[Menge t Nges]]/Tabelle5[[#This Row],[Anzahl Lieferscheine]]</f>
        <v>0.9302637853107345</v>
      </c>
      <c r="N519" s="1">
        <f>Tabelle5[[#This Row],[Menge t P2O5]]/Tabelle5[[#This Row],[Anzahl Lieferscheine]]</f>
        <v>0.408965988700565</v>
      </c>
    </row>
    <row r="520" spans="1:14" x14ac:dyDescent="0.2">
      <c r="A520" s="2" t="s">
        <v>34</v>
      </c>
      <c r="B520" s="2" t="s">
        <v>34</v>
      </c>
      <c r="C520" s="2" t="s">
        <v>6</v>
      </c>
      <c r="D520" s="2" t="s">
        <v>7</v>
      </c>
      <c r="E520" s="2" t="s">
        <v>9</v>
      </c>
      <c r="F520" s="2" t="s">
        <v>61</v>
      </c>
      <c r="G520" s="1">
        <v>116180.66999999997</v>
      </c>
      <c r="H520" s="1">
        <v>48709.759999999995</v>
      </c>
      <c r="I520" s="4">
        <v>184</v>
      </c>
      <c r="J520" s="2" t="s">
        <v>69</v>
      </c>
      <c r="K520" s="1">
        <f>Tabelle5[[#This Row],[Menge kg Nges]]/1000</f>
        <v>116.18066999999996</v>
      </c>
      <c r="L520" s="1">
        <f>Tabelle5[[#This Row],[Menge kg P2O5]]/1000</f>
        <v>48.709759999999996</v>
      </c>
      <c r="M520" s="1">
        <f>Tabelle5[[#This Row],[Menge t Nges]]/Tabelle5[[#This Row],[Anzahl Lieferscheine]]</f>
        <v>0.63141668478260848</v>
      </c>
      <c r="N520" s="1">
        <f>Tabelle5[[#This Row],[Menge t P2O5]]/Tabelle5[[#This Row],[Anzahl Lieferscheine]]</f>
        <v>0.26472695652173911</v>
      </c>
    </row>
    <row r="521" spans="1:14" x14ac:dyDescent="0.2">
      <c r="A521" s="2" t="s">
        <v>34</v>
      </c>
      <c r="B521" s="2" t="s">
        <v>34</v>
      </c>
      <c r="C521" s="2" t="s">
        <v>6</v>
      </c>
      <c r="D521" s="2" t="s">
        <v>7</v>
      </c>
      <c r="E521" s="2" t="s">
        <v>50</v>
      </c>
      <c r="F521" s="2" t="s">
        <v>61</v>
      </c>
      <c r="G521" s="1">
        <v>2654.3</v>
      </c>
      <c r="H521" s="1">
        <v>1108.31</v>
      </c>
      <c r="I521" s="4">
        <v>6</v>
      </c>
      <c r="J521" s="2" t="s">
        <v>69</v>
      </c>
      <c r="K521" s="1">
        <f>Tabelle5[[#This Row],[Menge kg Nges]]/1000</f>
        <v>2.6543000000000001</v>
      </c>
      <c r="L521" s="1">
        <f>Tabelle5[[#This Row],[Menge kg P2O5]]/1000</f>
        <v>1.1083099999999999</v>
      </c>
      <c r="M521" s="1">
        <f>Tabelle5[[#This Row],[Menge t Nges]]/Tabelle5[[#This Row],[Anzahl Lieferscheine]]</f>
        <v>0.44238333333333335</v>
      </c>
      <c r="N521" s="1">
        <f>Tabelle5[[#This Row],[Menge t P2O5]]/Tabelle5[[#This Row],[Anzahl Lieferscheine]]</f>
        <v>0.18471833333333332</v>
      </c>
    </row>
    <row r="522" spans="1:14" x14ac:dyDescent="0.2">
      <c r="A522" s="2" t="s">
        <v>34</v>
      </c>
      <c r="B522" s="2" t="s">
        <v>34</v>
      </c>
      <c r="C522" s="2" t="s">
        <v>6</v>
      </c>
      <c r="D522" s="2" t="s">
        <v>7</v>
      </c>
      <c r="E522" s="2" t="s">
        <v>10</v>
      </c>
      <c r="F522" s="2" t="s">
        <v>61</v>
      </c>
      <c r="G522" s="1">
        <v>10671.17</v>
      </c>
      <c r="H522" s="1">
        <v>4369.42</v>
      </c>
      <c r="I522" s="4">
        <v>9</v>
      </c>
      <c r="J522" s="2" t="s">
        <v>69</v>
      </c>
      <c r="K522" s="1">
        <f>Tabelle5[[#This Row],[Menge kg Nges]]/1000</f>
        <v>10.67117</v>
      </c>
      <c r="L522" s="1">
        <f>Tabelle5[[#This Row],[Menge kg P2O5]]/1000</f>
        <v>4.3694199999999999</v>
      </c>
      <c r="M522" s="1">
        <f>Tabelle5[[#This Row],[Menge t Nges]]/Tabelle5[[#This Row],[Anzahl Lieferscheine]]</f>
        <v>1.1856855555555557</v>
      </c>
      <c r="N522" s="1">
        <f>Tabelle5[[#This Row],[Menge t P2O5]]/Tabelle5[[#This Row],[Anzahl Lieferscheine]]</f>
        <v>0.4854911111111111</v>
      </c>
    </row>
    <row r="523" spans="1:14" x14ac:dyDescent="0.2">
      <c r="A523" s="2" t="s">
        <v>34</v>
      </c>
      <c r="B523" s="2" t="s">
        <v>34</v>
      </c>
      <c r="C523" s="2" t="s">
        <v>6</v>
      </c>
      <c r="D523" s="2" t="s">
        <v>7</v>
      </c>
      <c r="E523" s="2" t="s">
        <v>11</v>
      </c>
      <c r="F523" s="2" t="s">
        <v>61</v>
      </c>
      <c r="G523" s="1">
        <v>173262.8899999999</v>
      </c>
      <c r="H523" s="1">
        <v>81659.330000000031</v>
      </c>
      <c r="I523" s="4">
        <v>543</v>
      </c>
      <c r="J523" s="2" t="s">
        <v>69</v>
      </c>
      <c r="K523" s="1">
        <f>Tabelle5[[#This Row],[Menge kg Nges]]/1000</f>
        <v>173.26288999999989</v>
      </c>
      <c r="L523" s="1">
        <f>Tabelle5[[#This Row],[Menge kg P2O5]]/1000</f>
        <v>81.659330000000026</v>
      </c>
      <c r="M523" s="1">
        <f>Tabelle5[[#This Row],[Menge t Nges]]/Tabelle5[[#This Row],[Anzahl Lieferscheine]]</f>
        <v>0.31908451197053384</v>
      </c>
      <c r="N523" s="1">
        <f>Tabelle5[[#This Row],[Menge t P2O5]]/Tabelle5[[#This Row],[Anzahl Lieferscheine]]</f>
        <v>0.15038550644567225</v>
      </c>
    </row>
    <row r="524" spans="1:14" x14ac:dyDescent="0.2">
      <c r="A524" s="2" t="s">
        <v>34</v>
      </c>
      <c r="B524" s="2" t="s">
        <v>34</v>
      </c>
      <c r="C524" s="2" t="s">
        <v>6</v>
      </c>
      <c r="D524" s="2" t="s">
        <v>7</v>
      </c>
      <c r="E524" s="2" t="s">
        <v>12</v>
      </c>
      <c r="F524" s="2" t="s">
        <v>61</v>
      </c>
      <c r="G524" s="1">
        <v>169274.28999999998</v>
      </c>
      <c r="H524" s="1">
        <v>72506.170000000056</v>
      </c>
      <c r="I524" s="4">
        <v>439</v>
      </c>
      <c r="J524" s="2" t="s">
        <v>69</v>
      </c>
      <c r="K524" s="1">
        <f>Tabelle5[[#This Row],[Menge kg Nges]]/1000</f>
        <v>169.27428999999998</v>
      </c>
      <c r="L524" s="1">
        <f>Tabelle5[[#This Row],[Menge kg P2O5]]/1000</f>
        <v>72.506170000000054</v>
      </c>
      <c r="M524" s="1">
        <f>Tabelle5[[#This Row],[Menge t Nges]]/Tabelle5[[#This Row],[Anzahl Lieferscheine]]</f>
        <v>0.38559063781321179</v>
      </c>
      <c r="N524" s="1">
        <f>Tabelle5[[#This Row],[Menge t P2O5]]/Tabelle5[[#This Row],[Anzahl Lieferscheine]]</f>
        <v>0.16516211845102519</v>
      </c>
    </row>
    <row r="525" spans="1:14" x14ac:dyDescent="0.2">
      <c r="A525" s="2" t="s">
        <v>34</v>
      </c>
      <c r="B525" s="2" t="s">
        <v>34</v>
      </c>
      <c r="C525" s="2" t="s">
        <v>6</v>
      </c>
      <c r="D525" s="2" t="s">
        <v>7</v>
      </c>
      <c r="E525" s="2" t="s">
        <v>13</v>
      </c>
      <c r="F525" s="2" t="s">
        <v>61</v>
      </c>
      <c r="G525" s="1">
        <v>92225.450000000012</v>
      </c>
      <c r="H525" s="1">
        <v>50424.190000000024</v>
      </c>
      <c r="I525" s="4">
        <v>268</v>
      </c>
      <c r="J525" s="2" t="s">
        <v>69</v>
      </c>
      <c r="K525" s="1">
        <f>Tabelle5[[#This Row],[Menge kg Nges]]/1000</f>
        <v>92.225450000000009</v>
      </c>
      <c r="L525" s="1">
        <f>Tabelle5[[#This Row],[Menge kg P2O5]]/1000</f>
        <v>50.424190000000024</v>
      </c>
      <c r="M525" s="1">
        <f>Tabelle5[[#This Row],[Menge t Nges]]/Tabelle5[[#This Row],[Anzahl Lieferscheine]]</f>
        <v>0.34412481343283585</v>
      </c>
      <c r="N525" s="1">
        <f>Tabelle5[[#This Row],[Menge t P2O5]]/Tabelle5[[#This Row],[Anzahl Lieferscheine]]</f>
        <v>0.18814996268656725</v>
      </c>
    </row>
    <row r="526" spans="1:14" x14ac:dyDescent="0.2">
      <c r="A526" s="2" t="s">
        <v>34</v>
      </c>
      <c r="B526" s="2" t="s">
        <v>34</v>
      </c>
      <c r="C526" s="2" t="s">
        <v>6</v>
      </c>
      <c r="D526" s="2" t="s">
        <v>7</v>
      </c>
      <c r="E526" s="2" t="s">
        <v>14</v>
      </c>
      <c r="F526" s="2" t="s">
        <v>61</v>
      </c>
      <c r="G526" s="1">
        <v>106664.75000000001</v>
      </c>
      <c r="H526" s="1">
        <v>50722.150000000016</v>
      </c>
      <c r="I526" s="4">
        <v>278</v>
      </c>
      <c r="J526" s="2" t="s">
        <v>69</v>
      </c>
      <c r="K526" s="1">
        <f>Tabelle5[[#This Row],[Menge kg Nges]]/1000</f>
        <v>106.66475000000001</v>
      </c>
      <c r="L526" s="1">
        <f>Tabelle5[[#This Row],[Menge kg P2O5]]/1000</f>
        <v>50.722150000000013</v>
      </c>
      <c r="M526" s="1">
        <f>Tabelle5[[#This Row],[Menge t Nges]]/Tabelle5[[#This Row],[Anzahl Lieferscheine]]</f>
        <v>0.38368615107913673</v>
      </c>
      <c r="N526" s="1">
        <f>Tabelle5[[#This Row],[Menge t P2O5]]/Tabelle5[[#This Row],[Anzahl Lieferscheine]]</f>
        <v>0.1824537769784173</v>
      </c>
    </row>
    <row r="527" spans="1:14" x14ac:dyDescent="0.2">
      <c r="A527" s="2" t="s">
        <v>34</v>
      </c>
      <c r="B527" s="2" t="s">
        <v>34</v>
      </c>
      <c r="C527" s="2" t="s">
        <v>6</v>
      </c>
      <c r="D527" s="2" t="s">
        <v>15</v>
      </c>
      <c r="E527" s="2" t="s">
        <v>8</v>
      </c>
      <c r="F527" s="2" t="s">
        <v>61</v>
      </c>
      <c r="G527" s="1">
        <v>19586.650000000001</v>
      </c>
      <c r="H527" s="1">
        <v>12048.070000000002</v>
      </c>
      <c r="I527" s="4">
        <v>54</v>
      </c>
      <c r="J527" s="2" t="s">
        <v>69</v>
      </c>
      <c r="K527" s="1">
        <f>Tabelle5[[#This Row],[Menge kg Nges]]/1000</f>
        <v>19.586650000000002</v>
      </c>
      <c r="L527" s="1">
        <f>Tabelle5[[#This Row],[Menge kg P2O5]]/1000</f>
        <v>12.048070000000001</v>
      </c>
      <c r="M527" s="1">
        <f>Tabelle5[[#This Row],[Menge t Nges]]/Tabelle5[[#This Row],[Anzahl Lieferscheine]]</f>
        <v>0.36271574074074081</v>
      </c>
      <c r="N527" s="1">
        <f>Tabelle5[[#This Row],[Menge t P2O5]]/Tabelle5[[#This Row],[Anzahl Lieferscheine]]</f>
        <v>0.22311240740740743</v>
      </c>
    </row>
    <row r="528" spans="1:14" x14ac:dyDescent="0.2">
      <c r="A528" s="2" t="s">
        <v>34</v>
      </c>
      <c r="B528" s="2" t="s">
        <v>34</v>
      </c>
      <c r="C528" s="2" t="s">
        <v>6</v>
      </c>
      <c r="D528" s="2" t="s">
        <v>15</v>
      </c>
      <c r="E528" s="2" t="s">
        <v>16</v>
      </c>
      <c r="F528" s="2" t="s">
        <v>61</v>
      </c>
      <c r="G528" s="1">
        <v>3899.0699999999997</v>
      </c>
      <c r="H528" s="1">
        <v>3171.61</v>
      </c>
      <c r="I528" s="4">
        <v>15</v>
      </c>
      <c r="J528" s="2" t="s">
        <v>69</v>
      </c>
      <c r="K528" s="1">
        <f>Tabelle5[[#This Row],[Menge kg Nges]]/1000</f>
        <v>3.8990699999999996</v>
      </c>
      <c r="L528" s="1">
        <f>Tabelle5[[#This Row],[Menge kg P2O5]]/1000</f>
        <v>3.1716100000000003</v>
      </c>
      <c r="M528" s="1">
        <f>Tabelle5[[#This Row],[Menge t Nges]]/Tabelle5[[#This Row],[Anzahl Lieferscheine]]</f>
        <v>0.25993799999999995</v>
      </c>
      <c r="N528" s="1">
        <f>Tabelle5[[#This Row],[Menge t P2O5]]/Tabelle5[[#This Row],[Anzahl Lieferscheine]]</f>
        <v>0.21144066666666669</v>
      </c>
    </row>
    <row r="529" spans="1:14" x14ac:dyDescent="0.2">
      <c r="A529" s="2" t="s">
        <v>34</v>
      </c>
      <c r="B529" s="2" t="s">
        <v>34</v>
      </c>
      <c r="C529" s="2" t="s">
        <v>6</v>
      </c>
      <c r="D529" s="2" t="s">
        <v>15</v>
      </c>
      <c r="E529" s="2" t="s">
        <v>17</v>
      </c>
      <c r="F529" s="2" t="s">
        <v>61</v>
      </c>
      <c r="G529" s="1">
        <v>10640.030000000002</v>
      </c>
      <c r="H529" s="1">
        <v>4919.37</v>
      </c>
      <c r="I529" s="4">
        <v>45</v>
      </c>
      <c r="J529" s="2" t="s">
        <v>69</v>
      </c>
      <c r="K529" s="1">
        <f>Tabelle5[[#This Row],[Menge kg Nges]]/1000</f>
        <v>10.640030000000003</v>
      </c>
      <c r="L529" s="1">
        <f>Tabelle5[[#This Row],[Menge kg P2O5]]/1000</f>
        <v>4.9193699999999998</v>
      </c>
      <c r="M529" s="1">
        <f>Tabelle5[[#This Row],[Menge t Nges]]/Tabelle5[[#This Row],[Anzahl Lieferscheine]]</f>
        <v>0.23644511111111119</v>
      </c>
      <c r="N529" s="1">
        <f>Tabelle5[[#This Row],[Menge t P2O5]]/Tabelle5[[#This Row],[Anzahl Lieferscheine]]</f>
        <v>0.10931933333333332</v>
      </c>
    </row>
    <row r="530" spans="1:14" x14ac:dyDescent="0.2">
      <c r="A530" s="2" t="s">
        <v>34</v>
      </c>
      <c r="B530" s="2" t="s">
        <v>34</v>
      </c>
      <c r="C530" s="2" t="s">
        <v>6</v>
      </c>
      <c r="D530" s="2" t="s">
        <v>15</v>
      </c>
      <c r="E530" s="2" t="s">
        <v>18</v>
      </c>
      <c r="F530" s="2" t="s">
        <v>61</v>
      </c>
      <c r="G530" s="1">
        <v>30726.94</v>
      </c>
      <c r="H530" s="1">
        <v>21484.420000000002</v>
      </c>
      <c r="I530" s="4">
        <v>57</v>
      </c>
      <c r="J530" s="2" t="s">
        <v>69</v>
      </c>
      <c r="K530" s="1">
        <f>Tabelle5[[#This Row],[Menge kg Nges]]/1000</f>
        <v>30.726939999999999</v>
      </c>
      <c r="L530" s="1">
        <f>Tabelle5[[#This Row],[Menge kg P2O5]]/1000</f>
        <v>21.484420000000004</v>
      </c>
      <c r="M530" s="1">
        <f>Tabelle5[[#This Row],[Menge t Nges]]/Tabelle5[[#This Row],[Anzahl Lieferscheine]]</f>
        <v>0.53906912280701758</v>
      </c>
      <c r="N530" s="1">
        <f>Tabelle5[[#This Row],[Menge t P2O5]]/Tabelle5[[#This Row],[Anzahl Lieferscheine]]</f>
        <v>0.37691964912280707</v>
      </c>
    </row>
    <row r="531" spans="1:14" x14ac:dyDescent="0.2">
      <c r="A531" s="2" t="s">
        <v>34</v>
      </c>
      <c r="B531" s="2" t="s">
        <v>34</v>
      </c>
      <c r="C531" s="2" t="s">
        <v>6</v>
      </c>
      <c r="D531" s="2" t="s">
        <v>15</v>
      </c>
      <c r="E531" s="2" t="s">
        <v>19</v>
      </c>
      <c r="F531" s="2" t="s">
        <v>61</v>
      </c>
      <c r="G531" s="1">
        <v>4529.8500000000004</v>
      </c>
      <c r="H531" s="1">
        <v>3963.0299999999997</v>
      </c>
      <c r="I531" s="4">
        <v>12</v>
      </c>
      <c r="J531" s="2" t="s">
        <v>69</v>
      </c>
      <c r="K531" s="1">
        <f>Tabelle5[[#This Row],[Menge kg Nges]]/1000</f>
        <v>4.5298500000000006</v>
      </c>
      <c r="L531" s="1">
        <f>Tabelle5[[#This Row],[Menge kg P2O5]]/1000</f>
        <v>3.9630299999999998</v>
      </c>
      <c r="M531" s="1">
        <f>Tabelle5[[#This Row],[Menge t Nges]]/Tabelle5[[#This Row],[Anzahl Lieferscheine]]</f>
        <v>0.37748750000000003</v>
      </c>
      <c r="N531" s="1">
        <f>Tabelle5[[#This Row],[Menge t P2O5]]/Tabelle5[[#This Row],[Anzahl Lieferscheine]]</f>
        <v>0.3302525</v>
      </c>
    </row>
    <row r="532" spans="1:14" x14ac:dyDescent="0.2">
      <c r="A532" s="2" t="s">
        <v>34</v>
      </c>
      <c r="B532" s="2" t="s">
        <v>34</v>
      </c>
      <c r="C532" s="2" t="s">
        <v>6</v>
      </c>
      <c r="D532" s="2" t="s">
        <v>15</v>
      </c>
      <c r="E532" s="2" t="s">
        <v>20</v>
      </c>
      <c r="F532" s="2" t="s">
        <v>61</v>
      </c>
      <c r="G532" s="1">
        <v>7883.7400000000007</v>
      </c>
      <c r="H532" s="1">
        <v>5180.53</v>
      </c>
      <c r="I532" s="4">
        <v>116</v>
      </c>
      <c r="J532" s="2" t="s">
        <v>69</v>
      </c>
      <c r="K532" s="1">
        <f>Tabelle5[[#This Row],[Menge kg Nges]]/1000</f>
        <v>7.8837400000000004</v>
      </c>
      <c r="L532" s="1">
        <f>Tabelle5[[#This Row],[Menge kg P2O5]]/1000</f>
        <v>5.1805300000000001</v>
      </c>
      <c r="M532" s="1">
        <f>Tabelle5[[#This Row],[Menge t Nges]]/Tabelle5[[#This Row],[Anzahl Lieferscheine]]</f>
        <v>6.7963275862068975E-2</v>
      </c>
      <c r="N532" s="1">
        <f>Tabelle5[[#This Row],[Menge t P2O5]]/Tabelle5[[#This Row],[Anzahl Lieferscheine]]</f>
        <v>4.4659741379310343E-2</v>
      </c>
    </row>
    <row r="533" spans="1:14" x14ac:dyDescent="0.2">
      <c r="A533" s="2" t="s">
        <v>34</v>
      </c>
      <c r="B533" s="2" t="s">
        <v>34</v>
      </c>
      <c r="C533" s="2" t="s">
        <v>6</v>
      </c>
      <c r="D533" s="2" t="s">
        <v>15</v>
      </c>
      <c r="E533" s="2" t="s">
        <v>21</v>
      </c>
      <c r="F533" s="2" t="s">
        <v>61</v>
      </c>
      <c r="G533" s="1">
        <v>44183.340000000004</v>
      </c>
      <c r="H533" s="1">
        <v>25677.030000000006</v>
      </c>
      <c r="I533" s="4">
        <v>105</v>
      </c>
      <c r="J533" s="2" t="s">
        <v>69</v>
      </c>
      <c r="K533" s="1">
        <f>Tabelle5[[#This Row],[Menge kg Nges]]/1000</f>
        <v>44.183340000000001</v>
      </c>
      <c r="L533" s="1">
        <f>Tabelle5[[#This Row],[Menge kg P2O5]]/1000</f>
        <v>25.677030000000006</v>
      </c>
      <c r="M533" s="1">
        <f>Tabelle5[[#This Row],[Menge t Nges]]/Tabelle5[[#This Row],[Anzahl Lieferscheine]]</f>
        <v>0.42079371428571427</v>
      </c>
      <c r="N533" s="1">
        <f>Tabelle5[[#This Row],[Menge t P2O5]]/Tabelle5[[#This Row],[Anzahl Lieferscheine]]</f>
        <v>0.2445431428571429</v>
      </c>
    </row>
    <row r="534" spans="1:14" x14ac:dyDescent="0.2">
      <c r="A534" s="2" t="s">
        <v>34</v>
      </c>
      <c r="B534" s="2" t="s">
        <v>34</v>
      </c>
      <c r="C534" s="2" t="s">
        <v>6</v>
      </c>
      <c r="D534" s="2" t="s">
        <v>15</v>
      </c>
      <c r="E534" s="2" t="s">
        <v>9</v>
      </c>
      <c r="F534" s="2" t="s">
        <v>61</v>
      </c>
      <c r="G534" s="1">
        <v>30429.570000000014</v>
      </c>
      <c r="H534" s="1">
        <v>15936.7</v>
      </c>
      <c r="I534" s="4">
        <v>145</v>
      </c>
      <c r="J534" s="2" t="s">
        <v>69</v>
      </c>
      <c r="K534" s="1">
        <f>Tabelle5[[#This Row],[Menge kg Nges]]/1000</f>
        <v>30.429570000000016</v>
      </c>
      <c r="L534" s="1">
        <f>Tabelle5[[#This Row],[Menge kg P2O5]]/1000</f>
        <v>15.9367</v>
      </c>
      <c r="M534" s="1">
        <f>Tabelle5[[#This Row],[Menge t Nges]]/Tabelle5[[#This Row],[Anzahl Lieferscheine]]</f>
        <v>0.20985910344827596</v>
      </c>
      <c r="N534" s="1">
        <f>Tabelle5[[#This Row],[Menge t P2O5]]/Tabelle5[[#This Row],[Anzahl Lieferscheine]]</f>
        <v>0.10990827586206897</v>
      </c>
    </row>
    <row r="535" spans="1:14" x14ac:dyDescent="0.2">
      <c r="A535" s="2" t="s">
        <v>34</v>
      </c>
      <c r="B535" s="2" t="s">
        <v>34</v>
      </c>
      <c r="C535" s="2" t="s">
        <v>6</v>
      </c>
      <c r="D535" s="2" t="s">
        <v>15</v>
      </c>
      <c r="E535" s="2" t="s">
        <v>10</v>
      </c>
      <c r="F535" s="2" t="s">
        <v>61</v>
      </c>
      <c r="G535" s="1">
        <v>5397.4000000000015</v>
      </c>
      <c r="H535" s="1">
        <v>2287.87</v>
      </c>
      <c r="I535" s="4">
        <v>24</v>
      </c>
      <c r="J535" s="2" t="s">
        <v>69</v>
      </c>
      <c r="K535" s="1">
        <f>Tabelle5[[#This Row],[Menge kg Nges]]/1000</f>
        <v>5.3974000000000011</v>
      </c>
      <c r="L535" s="1">
        <f>Tabelle5[[#This Row],[Menge kg P2O5]]/1000</f>
        <v>2.2878699999999998</v>
      </c>
      <c r="M535" s="1">
        <f>Tabelle5[[#This Row],[Menge t Nges]]/Tabelle5[[#This Row],[Anzahl Lieferscheine]]</f>
        <v>0.22489166666666671</v>
      </c>
      <c r="N535" s="1">
        <f>Tabelle5[[#This Row],[Menge t P2O5]]/Tabelle5[[#This Row],[Anzahl Lieferscheine]]</f>
        <v>9.5327916666666665E-2</v>
      </c>
    </row>
    <row r="536" spans="1:14" x14ac:dyDescent="0.2">
      <c r="A536" s="2" t="s">
        <v>34</v>
      </c>
      <c r="B536" s="2" t="s">
        <v>34</v>
      </c>
      <c r="C536" s="2" t="s">
        <v>6</v>
      </c>
      <c r="D536" s="2" t="s">
        <v>15</v>
      </c>
      <c r="E536" s="2" t="s">
        <v>23</v>
      </c>
      <c r="F536" s="2" t="s">
        <v>61</v>
      </c>
      <c r="G536" s="1">
        <v>1424.72</v>
      </c>
      <c r="H536" s="1">
        <v>617.11</v>
      </c>
      <c r="I536" s="4">
        <v>10</v>
      </c>
      <c r="J536" s="2" t="s">
        <v>69</v>
      </c>
      <c r="K536" s="1">
        <f>Tabelle5[[#This Row],[Menge kg Nges]]/1000</f>
        <v>1.42472</v>
      </c>
      <c r="L536" s="1">
        <f>Tabelle5[[#This Row],[Menge kg P2O5]]/1000</f>
        <v>0.61711000000000005</v>
      </c>
      <c r="M536" s="1">
        <f>Tabelle5[[#This Row],[Menge t Nges]]/Tabelle5[[#This Row],[Anzahl Lieferscheine]]</f>
        <v>0.14247199999999999</v>
      </c>
      <c r="N536" s="1">
        <f>Tabelle5[[#This Row],[Menge t P2O5]]/Tabelle5[[#This Row],[Anzahl Lieferscheine]]</f>
        <v>6.1711000000000002E-2</v>
      </c>
    </row>
    <row r="537" spans="1:14" x14ac:dyDescent="0.2">
      <c r="A537" s="2" t="s">
        <v>34</v>
      </c>
      <c r="B537" s="2" t="s">
        <v>34</v>
      </c>
      <c r="C537" s="2" t="s">
        <v>6</v>
      </c>
      <c r="D537" s="2" t="s">
        <v>15</v>
      </c>
      <c r="E537" s="2" t="s">
        <v>12</v>
      </c>
      <c r="F537" s="2" t="s">
        <v>61</v>
      </c>
      <c r="G537" s="1">
        <v>724.71</v>
      </c>
      <c r="H537" s="1">
        <v>547.4</v>
      </c>
      <c r="I537" s="4">
        <v>5</v>
      </c>
      <c r="J537" s="2" t="s">
        <v>69</v>
      </c>
      <c r="K537" s="1">
        <f>Tabelle5[[#This Row],[Menge kg Nges]]/1000</f>
        <v>0.72471000000000008</v>
      </c>
      <c r="L537" s="1">
        <f>Tabelle5[[#This Row],[Menge kg P2O5]]/1000</f>
        <v>0.5474</v>
      </c>
      <c r="M537" s="1">
        <f>Tabelle5[[#This Row],[Menge t Nges]]/Tabelle5[[#This Row],[Anzahl Lieferscheine]]</f>
        <v>0.14494200000000002</v>
      </c>
      <c r="N537" s="1">
        <f>Tabelle5[[#This Row],[Menge t P2O5]]/Tabelle5[[#This Row],[Anzahl Lieferscheine]]</f>
        <v>0.10947999999999999</v>
      </c>
    </row>
    <row r="538" spans="1:14" x14ac:dyDescent="0.2">
      <c r="A538" s="2" t="s">
        <v>34</v>
      </c>
      <c r="B538" s="2" t="s">
        <v>34</v>
      </c>
      <c r="C538" s="2" t="s">
        <v>6</v>
      </c>
      <c r="D538" s="2" t="s">
        <v>15</v>
      </c>
      <c r="E538" s="2" t="s">
        <v>13</v>
      </c>
      <c r="F538" s="2" t="s">
        <v>61</v>
      </c>
      <c r="G538" s="1">
        <v>6946.8900000000012</v>
      </c>
      <c r="H538" s="1">
        <v>4981.2999999999993</v>
      </c>
      <c r="I538" s="4">
        <v>28</v>
      </c>
      <c r="J538" s="2" t="s">
        <v>69</v>
      </c>
      <c r="K538" s="1">
        <f>Tabelle5[[#This Row],[Menge kg Nges]]/1000</f>
        <v>6.9468900000000016</v>
      </c>
      <c r="L538" s="1">
        <f>Tabelle5[[#This Row],[Menge kg P2O5]]/1000</f>
        <v>4.9812999999999992</v>
      </c>
      <c r="M538" s="1">
        <f>Tabelle5[[#This Row],[Menge t Nges]]/Tabelle5[[#This Row],[Anzahl Lieferscheine]]</f>
        <v>0.24810321428571433</v>
      </c>
      <c r="N538" s="1">
        <f>Tabelle5[[#This Row],[Menge t P2O5]]/Tabelle5[[#This Row],[Anzahl Lieferscheine]]</f>
        <v>0.17790357142857141</v>
      </c>
    </row>
    <row r="539" spans="1:14" x14ac:dyDescent="0.2">
      <c r="A539" s="2" t="s">
        <v>34</v>
      </c>
      <c r="B539" s="2" t="s">
        <v>34</v>
      </c>
      <c r="C539" s="2" t="s">
        <v>6</v>
      </c>
      <c r="D539" s="2" t="s">
        <v>15</v>
      </c>
      <c r="E539" s="2" t="s">
        <v>14</v>
      </c>
      <c r="F539" s="2" t="s">
        <v>61</v>
      </c>
      <c r="G539" s="1">
        <v>1422.1399999999999</v>
      </c>
      <c r="H539" s="1">
        <v>809.78</v>
      </c>
      <c r="I539" s="4">
        <v>7</v>
      </c>
      <c r="J539" s="2" t="s">
        <v>69</v>
      </c>
      <c r="K539" s="1">
        <f>Tabelle5[[#This Row],[Menge kg Nges]]/1000</f>
        <v>1.42214</v>
      </c>
      <c r="L539" s="1">
        <f>Tabelle5[[#This Row],[Menge kg P2O5]]/1000</f>
        <v>0.80977999999999994</v>
      </c>
      <c r="M539" s="1">
        <f>Tabelle5[[#This Row],[Menge t Nges]]/Tabelle5[[#This Row],[Anzahl Lieferscheine]]</f>
        <v>0.20316285714285715</v>
      </c>
      <c r="N539" s="1">
        <f>Tabelle5[[#This Row],[Menge t P2O5]]/Tabelle5[[#This Row],[Anzahl Lieferscheine]]</f>
        <v>0.11568285714285713</v>
      </c>
    </row>
    <row r="540" spans="1:14" x14ac:dyDescent="0.2">
      <c r="A540" s="2" t="s">
        <v>34</v>
      </c>
      <c r="B540" s="2" t="s">
        <v>34</v>
      </c>
      <c r="C540" s="2" t="s">
        <v>6</v>
      </c>
      <c r="D540" s="2" t="s">
        <v>15</v>
      </c>
      <c r="E540" s="2" t="s">
        <v>31</v>
      </c>
      <c r="F540" s="2" t="s">
        <v>61</v>
      </c>
      <c r="G540" s="1">
        <v>1824</v>
      </c>
      <c r="H540" s="1">
        <v>719.75</v>
      </c>
      <c r="I540" s="4">
        <v>7</v>
      </c>
      <c r="J540" s="2" t="s">
        <v>69</v>
      </c>
      <c r="K540" s="1">
        <f>Tabelle5[[#This Row],[Menge kg Nges]]/1000</f>
        <v>1.8240000000000001</v>
      </c>
      <c r="L540" s="1">
        <f>Tabelle5[[#This Row],[Menge kg P2O5]]/1000</f>
        <v>0.71975</v>
      </c>
      <c r="M540" s="1">
        <f>Tabelle5[[#This Row],[Menge t Nges]]/Tabelle5[[#This Row],[Anzahl Lieferscheine]]</f>
        <v>0.26057142857142856</v>
      </c>
      <c r="N540" s="1">
        <f>Tabelle5[[#This Row],[Menge t P2O5]]/Tabelle5[[#This Row],[Anzahl Lieferscheine]]</f>
        <v>0.10282142857142858</v>
      </c>
    </row>
    <row r="541" spans="1:14" x14ac:dyDescent="0.2">
      <c r="A541" s="2" t="s">
        <v>34</v>
      </c>
      <c r="B541" s="2" t="s">
        <v>34</v>
      </c>
      <c r="C541" s="2" t="s">
        <v>25</v>
      </c>
      <c r="D541" s="2" t="s">
        <v>25</v>
      </c>
      <c r="E541" s="2" t="s">
        <v>26</v>
      </c>
      <c r="F541" s="2" t="s">
        <v>61</v>
      </c>
      <c r="G541" s="1">
        <v>79249.409999999989</v>
      </c>
      <c r="H541" s="1">
        <v>45972.52</v>
      </c>
      <c r="I541" s="4">
        <v>150</v>
      </c>
      <c r="J541" s="2" t="s">
        <v>69</v>
      </c>
      <c r="K541" s="1">
        <f>Tabelle5[[#This Row],[Menge kg Nges]]/1000</f>
        <v>79.249409999999983</v>
      </c>
      <c r="L541" s="1">
        <f>Tabelle5[[#This Row],[Menge kg P2O5]]/1000</f>
        <v>45.972519999999996</v>
      </c>
      <c r="M541" s="1">
        <f>Tabelle5[[#This Row],[Menge t Nges]]/Tabelle5[[#This Row],[Anzahl Lieferscheine]]</f>
        <v>0.52832939999999984</v>
      </c>
      <c r="N541" s="1">
        <f>Tabelle5[[#This Row],[Menge t P2O5]]/Tabelle5[[#This Row],[Anzahl Lieferscheine]]</f>
        <v>0.30648346666666665</v>
      </c>
    </row>
    <row r="542" spans="1:14" x14ac:dyDescent="0.2">
      <c r="A542" s="2" t="s">
        <v>34</v>
      </c>
      <c r="B542" s="2" t="s">
        <v>45</v>
      </c>
      <c r="C542" s="2" t="s">
        <v>6</v>
      </c>
      <c r="D542" s="2" t="s">
        <v>30</v>
      </c>
      <c r="E542" s="2" t="s">
        <v>26</v>
      </c>
      <c r="F542" s="2" t="s">
        <v>61</v>
      </c>
      <c r="G542" s="1">
        <v>720</v>
      </c>
      <c r="H542" s="1">
        <v>450</v>
      </c>
      <c r="I542" s="4">
        <v>1</v>
      </c>
      <c r="J542" s="2" t="s">
        <v>69</v>
      </c>
      <c r="K542" s="1">
        <f>Tabelle5[[#This Row],[Menge kg Nges]]/1000</f>
        <v>0.72</v>
      </c>
      <c r="L542" s="1">
        <f>Tabelle5[[#This Row],[Menge kg P2O5]]/1000</f>
        <v>0.45</v>
      </c>
      <c r="M542" s="1">
        <f>Tabelle5[[#This Row],[Menge t Nges]]/Tabelle5[[#This Row],[Anzahl Lieferscheine]]</f>
        <v>0.72</v>
      </c>
      <c r="N542" s="1">
        <f>Tabelle5[[#This Row],[Menge t P2O5]]/Tabelle5[[#This Row],[Anzahl Lieferscheine]]</f>
        <v>0.45</v>
      </c>
    </row>
    <row r="543" spans="1:14" x14ac:dyDescent="0.2">
      <c r="A543" s="2" t="s">
        <v>34</v>
      </c>
      <c r="B543" s="2" t="s">
        <v>51</v>
      </c>
      <c r="C543" s="2" t="s">
        <v>6</v>
      </c>
      <c r="D543" s="2" t="s">
        <v>30</v>
      </c>
      <c r="E543" s="2" t="s">
        <v>26</v>
      </c>
      <c r="F543" s="2" t="s">
        <v>61</v>
      </c>
      <c r="G543" s="1">
        <v>140.4</v>
      </c>
      <c r="H543" s="1">
        <v>60.4</v>
      </c>
      <c r="I543" s="4">
        <v>1</v>
      </c>
      <c r="J543" s="2" t="s">
        <v>69</v>
      </c>
      <c r="K543" s="1">
        <f>Tabelle5[[#This Row],[Menge kg Nges]]/1000</f>
        <v>0.1404</v>
      </c>
      <c r="L543" s="1">
        <f>Tabelle5[[#This Row],[Menge kg P2O5]]/1000</f>
        <v>6.0399999999999995E-2</v>
      </c>
      <c r="M543" s="1">
        <f>Tabelle5[[#This Row],[Menge t Nges]]/Tabelle5[[#This Row],[Anzahl Lieferscheine]]</f>
        <v>0.1404</v>
      </c>
      <c r="N543" s="1">
        <f>Tabelle5[[#This Row],[Menge t P2O5]]/Tabelle5[[#This Row],[Anzahl Lieferscheine]]</f>
        <v>6.0399999999999995E-2</v>
      </c>
    </row>
    <row r="544" spans="1:14" x14ac:dyDescent="0.2">
      <c r="A544" s="2" t="s">
        <v>34</v>
      </c>
      <c r="B544" s="2" t="s">
        <v>51</v>
      </c>
      <c r="C544" s="2" t="s">
        <v>6</v>
      </c>
      <c r="D544" s="2" t="s">
        <v>7</v>
      </c>
      <c r="E544" s="2" t="s">
        <v>8</v>
      </c>
      <c r="F544" s="2" t="s">
        <v>61</v>
      </c>
      <c r="G544" s="1">
        <v>283.20000000000005</v>
      </c>
      <c r="H544" s="1">
        <v>105</v>
      </c>
      <c r="I544" s="4">
        <v>2</v>
      </c>
      <c r="J544" s="2" t="s">
        <v>69</v>
      </c>
      <c r="K544" s="1">
        <f>Tabelle5[[#This Row],[Menge kg Nges]]/1000</f>
        <v>0.28320000000000006</v>
      </c>
      <c r="L544" s="1">
        <f>Tabelle5[[#This Row],[Menge kg P2O5]]/1000</f>
        <v>0.105</v>
      </c>
      <c r="M544" s="1">
        <f>Tabelle5[[#This Row],[Menge t Nges]]/Tabelle5[[#This Row],[Anzahl Lieferscheine]]</f>
        <v>0.14160000000000003</v>
      </c>
      <c r="N544" s="1">
        <f>Tabelle5[[#This Row],[Menge t P2O5]]/Tabelle5[[#This Row],[Anzahl Lieferscheine]]</f>
        <v>5.2499999999999998E-2</v>
      </c>
    </row>
    <row r="545" spans="1:14" x14ac:dyDescent="0.2">
      <c r="A545" s="2" t="s">
        <v>34</v>
      </c>
      <c r="B545" s="2" t="s">
        <v>51</v>
      </c>
      <c r="C545" s="2" t="s">
        <v>6</v>
      </c>
      <c r="D545" s="2" t="s">
        <v>7</v>
      </c>
      <c r="E545" s="2" t="s">
        <v>9</v>
      </c>
      <c r="F545" s="2" t="s">
        <v>61</v>
      </c>
      <c r="G545" s="1">
        <v>697.1</v>
      </c>
      <c r="H545" s="1">
        <v>288</v>
      </c>
      <c r="I545" s="4">
        <v>4</v>
      </c>
      <c r="J545" s="2" t="s">
        <v>69</v>
      </c>
      <c r="K545" s="1">
        <f>Tabelle5[[#This Row],[Menge kg Nges]]/1000</f>
        <v>0.69710000000000005</v>
      </c>
      <c r="L545" s="1">
        <f>Tabelle5[[#This Row],[Menge kg P2O5]]/1000</f>
        <v>0.28799999999999998</v>
      </c>
      <c r="M545" s="1">
        <f>Tabelle5[[#This Row],[Menge t Nges]]/Tabelle5[[#This Row],[Anzahl Lieferscheine]]</f>
        <v>0.17427500000000001</v>
      </c>
      <c r="N545" s="1">
        <f>Tabelle5[[#This Row],[Menge t P2O5]]/Tabelle5[[#This Row],[Anzahl Lieferscheine]]</f>
        <v>7.1999999999999995E-2</v>
      </c>
    </row>
    <row r="546" spans="1:14" x14ac:dyDescent="0.2">
      <c r="A546" s="2" t="s">
        <v>34</v>
      </c>
      <c r="B546" s="2" t="s">
        <v>51</v>
      </c>
      <c r="C546" s="2" t="s">
        <v>6</v>
      </c>
      <c r="D546" s="2" t="s">
        <v>7</v>
      </c>
      <c r="E546" s="2" t="s">
        <v>11</v>
      </c>
      <c r="F546" s="2" t="s">
        <v>61</v>
      </c>
      <c r="G546" s="1">
        <v>247.5</v>
      </c>
      <c r="H546" s="1">
        <v>135</v>
      </c>
      <c r="I546" s="4">
        <v>1</v>
      </c>
      <c r="J546" s="2" t="s">
        <v>69</v>
      </c>
      <c r="K546" s="1">
        <f>Tabelle5[[#This Row],[Menge kg Nges]]/1000</f>
        <v>0.2475</v>
      </c>
      <c r="L546" s="1">
        <f>Tabelle5[[#This Row],[Menge kg P2O5]]/1000</f>
        <v>0.13500000000000001</v>
      </c>
      <c r="M546" s="1">
        <f>Tabelle5[[#This Row],[Menge t Nges]]/Tabelle5[[#This Row],[Anzahl Lieferscheine]]</f>
        <v>0.2475</v>
      </c>
      <c r="N546" s="1">
        <f>Tabelle5[[#This Row],[Menge t P2O5]]/Tabelle5[[#This Row],[Anzahl Lieferscheine]]</f>
        <v>0.13500000000000001</v>
      </c>
    </row>
    <row r="547" spans="1:14" x14ac:dyDescent="0.2">
      <c r="A547" s="2" t="s">
        <v>34</v>
      </c>
      <c r="B547" s="2" t="s">
        <v>51</v>
      </c>
      <c r="C547" s="2" t="s">
        <v>6</v>
      </c>
      <c r="D547" s="2" t="s">
        <v>7</v>
      </c>
      <c r="E547" s="2" t="s">
        <v>12</v>
      </c>
      <c r="F547" s="2" t="s">
        <v>61</v>
      </c>
      <c r="G547" s="1">
        <v>420</v>
      </c>
      <c r="H547" s="1">
        <v>200</v>
      </c>
      <c r="I547" s="4">
        <v>4</v>
      </c>
      <c r="J547" s="2" t="s">
        <v>69</v>
      </c>
      <c r="K547" s="1">
        <f>Tabelle5[[#This Row],[Menge kg Nges]]/1000</f>
        <v>0.42</v>
      </c>
      <c r="L547" s="1">
        <f>Tabelle5[[#This Row],[Menge kg P2O5]]/1000</f>
        <v>0.2</v>
      </c>
      <c r="M547" s="1">
        <f>Tabelle5[[#This Row],[Menge t Nges]]/Tabelle5[[#This Row],[Anzahl Lieferscheine]]</f>
        <v>0.105</v>
      </c>
      <c r="N547" s="1">
        <f>Tabelle5[[#This Row],[Menge t P2O5]]/Tabelle5[[#This Row],[Anzahl Lieferscheine]]</f>
        <v>0.05</v>
      </c>
    </row>
    <row r="548" spans="1:14" x14ac:dyDescent="0.2">
      <c r="A548" s="2" t="s">
        <v>34</v>
      </c>
      <c r="B548" s="2" t="s">
        <v>52</v>
      </c>
      <c r="C548" s="2" t="s">
        <v>6</v>
      </c>
      <c r="D548" s="2" t="s">
        <v>30</v>
      </c>
      <c r="E548" s="2" t="s">
        <v>26</v>
      </c>
      <c r="F548" s="2" t="s">
        <v>61</v>
      </c>
      <c r="G548" s="1">
        <v>229.02</v>
      </c>
      <c r="H548" s="1">
        <v>83.82</v>
      </c>
      <c r="I548" s="4">
        <v>1</v>
      </c>
      <c r="J548" s="2" t="s">
        <v>69</v>
      </c>
      <c r="K548" s="1">
        <f>Tabelle5[[#This Row],[Menge kg Nges]]/1000</f>
        <v>0.22902</v>
      </c>
      <c r="L548" s="1">
        <f>Tabelle5[[#This Row],[Menge kg P2O5]]/1000</f>
        <v>8.3819999999999992E-2</v>
      </c>
      <c r="M548" s="1">
        <f>Tabelle5[[#This Row],[Menge t Nges]]/Tabelle5[[#This Row],[Anzahl Lieferscheine]]</f>
        <v>0.22902</v>
      </c>
      <c r="N548" s="1">
        <f>Tabelle5[[#This Row],[Menge t P2O5]]/Tabelle5[[#This Row],[Anzahl Lieferscheine]]</f>
        <v>8.3819999999999992E-2</v>
      </c>
    </row>
    <row r="549" spans="1:14" x14ac:dyDescent="0.2">
      <c r="A549" s="2" t="s">
        <v>34</v>
      </c>
      <c r="B549" s="2" t="s">
        <v>52</v>
      </c>
      <c r="C549" s="2" t="s">
        <v>6</v>
      </c>
      <c r="D549" s="2" t="s">
        <v>7</v>
      </c>
      <c r="E549" s="2" t="s">
        <v>9</v>
      </c>
      <c r="F549" s="2" t="s">
        <v>61</v>
      </c>
      <c r="G549" s="1">
        <v>183.6</v>
      </c>
      <c r="H549" s="1">
        <v>75.599999999999994</v>
      </c>
      <c r="I549" s="4">
        <v>1</v>
      </c>
      <c r="J549" s="2" t="s">
        <v>69</v>
      </c>
      <c r="K549" s="1">
        <f>Tabelle5[[#This Row],[Menge kg Nges]]/1000</f>
        <v>0.18359999999999999</v>
      </c>
      <c r="L549" s="1">
        <f>Tabelle5[[#This Row],[Menge kg P2O5]]/1000</f>
        <v>7.5600000000000001E-2</v>
      </c>
      <c r="M549" s="1">
        <f>Tabelle5[[#This Row],[Menge t Nges]]/Tabelle5[[#This Row],[Anzahl Lieferscheine]]</f>
        <v>0.18359999999999999</v>
      </c>
      <c r="N549" s="1">
        <f>Tabelle5[[#This Row],[Menge t P2O5]]/Tabelle5[[#This Row],[Anzahl Lieferscheine]]</f>
        <v>7.5600000000000001E-2</v>
      </c>
    </row>
    <row r="550" spans="1:14" x14ac:dyDescent="0.2">
      <c r="A550" s="2" t="s">
        <v>34</v>
      </c>
      <c r="B550" s="2" t="s">
        <v>37</v>
      </c>
      <c r="C550" s="2" t="s">
        <v>6</v>
      </c>
      <c r="D550" s="2" t="s">
        <v>30</v>
      </c>
      <c r="E550" s="2" t="s">
        <v>26</v>
      </c>
      <c r="F550" s="2" t="s">
        <v>61</v>
      </c>
      <c r="G550" s="1">
        <v>183</v>
      </c>
      <c r="H550" s="1">
        <v>95.5</v>
      </c>
      <c r="I550" s="4">
        <v>1</v>
      </c>
      <c r="J550" s="2" t="s">
        <v>69</v>
      </c>
      <c r="K550" s="1">
        <f>Tabelle5[[#This Row],[Menge kg Nges]]/1000</f>
        <v>0.183</v>
      </c>
      <c r="L550" s="1">
        <f>Tabelle5[[#This Row],[Menge kg P2O5]]/1000</f>
        <v>9.5500000000000002E-2</v>
      </c>
      <c r="M550" s="1">
        <f>Tabelle5[[#This Row],[Menge t Nges]]/Tabelle5[[#This Row],[Anzahl Lieferscheine]]</f>
        <v>0.183</v>
      </c>
      <c r="N550" s="1">
        <f>Tabelle5[[#This Row],[Menge t P2O5]]/Tabelle5[[#This Row],[Anzahl Lieferscheine]]</f>
        <v>9.5500000000000002E-2</v>
      </c>
    </row>
    <row r="551" spans="1:14" x14ac:dyDescent="0.2">
      <c r="A551" s="2" t="s">
        <v>34</v>
      </c>
      <c r="B551" s="2" t="s">
        <v>37</v>
      </c>
      <c r="C551" s="2" t="s">
        <v>6</v>
      </c>
      <c r="D551" s="2" t="s">
        <v>7</v>
      </c>
      <c r="E551" s="2" t="s">
        <v>9</v>
      </c>
      <c r="F551" s="2" t="s">
        <v>61</v>
      </c>
      <c r="G551" s="1">
        <v>528</v>
      </c>
      <c r="H551" s="1">
        <v>220</v>
      </c>
      <c r="I551" s="4">
        <v>1</v>
      </c>
      <c r="J551" s="2" t="s">
        <v>69</v>
      </c>
      <c r="K551" s="1">
        <f>Tabelle5[[#This Row],[Menge kg Nges]]/1000</f>
        <v>0.52800000000000002</v>
      </c>
      <c r="L551" s="1">
        <f>Tabelle5[[#This Row],[Menge kg P2O5]]/1000</f>
        <v>0.22</v>
      </c>
      <c r="M551" s="1">
        <f>Tabelle5[[#This Row],[Menge t Nges]]/Tabelle5[[#This Row],[Anzahl Lieferscheine]]</f>
        <v>0.52800000000000002</v>
      </c>
      <c r="N551" s="1">
        <f>Tabelle5[[#This Row],[Menge t P2O5]]/Tabelle5[[#This Row],[Anzahl Lieferscheine]]</f>
        <v>0.22</v>
      </c>
    </row>
    <row r="552" spans="1:14" x14ac:dyDescent="0.2">
      <c r="A552" s="2" t="s">
        <v>34</v>
      </c>
      <c r="B552" s="2" t="s">
        <v>38</v>
      </c>
      <c r="C552" s="2" t="s">
        <v>6</v>
      </c>
      <c r="D552" s="2" t="s">
        <v>15</v>
      </c>
      <c r="E552" s="2" t="s">
        <v>21</v>
      </c>
      <c r="F552" s="2" t="s">
        <v>61</v>
      </c>
      <c r="G552" s="1">
        <v>520</v>
      </c>
      <c r="H552" s="1">
        <v>240</v>
      </c>
      <c r="I552" s="4">
        <v>1</v>
      </c>
      <c r="J552" s="2" t="s">
        <v>69</v>
      </c>
      <c r="K552" s="1">
        <f>Tabelle5[[#This Row],[Menge kg Nges]]/1000</f>
        <v>0.52</v>
      </c>
      <c r="L552" s="1">
        <f>Tabelle5[[#This Row],[Menge kg P2O5]]/1000</f>
        <v>0.24</v>
      </c>
      <c r="M552" s="1">
        <f>Tabelle5[[#This Row],[Menge t Nges]]/Tabelle5[[#This Row],[Anzahl Lieferscheine]]</f>
        <v>0.52</v>
      </c>
      <c r="N552" s="1">
        <f>Tabelle5[[#This Row],[Menge t P2O5]]/Tabelle5[[#This Row],[Anzahl Lieferscheine]]</f>
        <v>0.24</v>
      </c>
    </row>
    <row r="553" spans="1:14" x14ac:dyDescent="0.2">
      <c r="A553" s="2" t="s">
        <v>34</v>
      </c>
      <c r="B553" s="2" t="s">
        <v>38</v>
      </c>
      <c r="C553" s="2" t="s">
        <v>25</v>
      </c>
      <c r="D553" s="2" t="s">
        <v>25</v>
      </c>
      <c r="E553" s="2" t="s">
        <v>26</v>
      </c>
      <c r="F553" s="2" t="s">
        <v>61</v>
      </c>
      <c r="G553" s="1">
        <v>470</v>
      </c>
      <c r="H553" s="1">
        <v>242</v>
      </c>
      <c r="I553" s="4">
        <v>2</v>
      </c>
      <c r="J553" s="2" t="s">
        <v>69</v>
      </c>
      <c r="K553" s="1">
        <f>Tabelle5[[#This Row],[Menge kg Nges]]/1000</f>
        <v>0.47</v>
      </c>
      <c r="L553" s="1">
        <f>Tabelle5[[#This Row],[Menge kg P2O5]]/1000</f>
        <v>0.24199999999999999</v>
      </c>
      <c r="M553" s="1">
        <f>Tabelle5[[#This Row],[Menge t Nges]]/Tabelle5[[#This Row],[Anzahl Lieferscheine]]</f>
        <v>0.23499999999999999</v>
      </c>
      <c r="N553" s="1">
        <f>Tabelle5[[#This Row],[Menge t P2O5]]/Tabelle5[[#This Row],[Anzahl Lieferscheine]]</f>
        <v>0.121</v>
      </c>
    </row>
    <row r="554" spans="1:14" x14ac:dyDescent="0.2">
      <c r="A554" s="2" t="s">
        <v>34</v>
      </c>
      <c r="B554" s="2" t="s">
        <v>39</v>
      </c>
      <c r="C554" s="2" t="s">
        <v>6</v>
      </c>
      <c r="D554" s="2" t="s">
        <v>30</v>
      </c>
      <c r="E554" s="2" t="s">
        <v>26</v>
      </c>
      <c r="F554" s="2" t="s">
        <v>61</v>
      </c>
      <c r="G554" s="1">
        <v>3392.01</v>
      </c>
      <c r="H554" s="1">
        <v>1467.43</v>
      </c>
      <c r="I554" s="4">
        <v>11</v>
      </c>
      <c r="J554" s="2" t="s">
        <v>69</v>
      </c>
      <c r="K554" s="1">
        <f>Tabelle5[[#This Row],[Menge kg Nges]]/1000</f>
        <v>3.3920100000000004</v>
      </c>
      <c r="L554" s="1">
        <f>Tabelle5[[#This Row],[Menge kg P2O5]]/1000</f>
        <v>1.46743</v>
      </c>
      <c r="M554" s="1">
        <f>Tabelle5[[#This Row],[Menge t Nges]]/Tabelle5[[#This Row],[Anzahl Lieferscheine]]</f>
        <v>0.3083645454545455</v>
      </c>
      <c r="N554" s="1">
        <f>Tabelle5[[#This Row],[Menge t P2O5]]/Tabelle5[[#This Row],[Anzahl Lieferscheine]]</f>
        <v>0.13340272727272728</v>
      </c>
    </row>
    <row r="555" spans="1:14" x14ac:dyDescent="0.2">
      <c r="A555" s="2" t="s">
        <v>34</v>
      </c>
      <c r="B555" s="2" t="s">
        <v>39</v>
      </c>
      <c r="C555" s="2" t="s">
        <v>6</v>
      </c>
      <c r="D555" s="2" t="s">
        <v>7</v>
      </c>
      <c r="E555" s="2" t="s">
        <v>9</v>
      </c>
      <c r="F555" s="2" t="s">
        <v>61</v>
      </c>
      <c r="G555" s="1">
        <v>305.76</v>
      </c>
      <c r="H555" s="1">
        <v>115.44</v>
      </c>
      <c r="I555" s="4">
        <v>1</v>
      </c>
      <c r="J555" s="2" t="s">
        <v>69</v>
      </c>
      <c r="K555" s="1">
        <f>Tabelle5[[#This Row],[Menge kg Nges]]/1000</f>
        <v>0.30575999999999998</v>
      </c>
      <c r="L555" s="1">
        <f>Tabelle5[[#This Row],[Menge kg P2O5]]/1000</f>
        <v>0.11544</v>
      </c>
      <c r="M555" s="1">
        <f>Tabelle5[[#This Row],[Menge t Nges]]/Tabelle5[[#This Row],[Anzahl Lieferscheine]]</f>
        <v>0.30575999999999998</v>
      </c>
      <c r="N555" s="1">
        <f>Tabelle5[[#This Row],[Menge t P2O5]]/Tabelle5[[#This Row],[Anzahl Lieferscheine]]</f>
        <v>0.11544</v>
      </c>
    </row>
    <row r="556" spans="1:14" x14ac:dyDescent="0.2">
      <c r="A556" s="2" t="s">
        <v>34</v>
      </c>
      <c r="B556" s="2" t="s">
        <v>39</v>
      </c>
      <c r="C556" s="2" t="s">
        <v>6</v>
      </c>
      <c r="D556" s="2" t="s">
        <v>7</v>
      </c>
      <c r="E556" s="2" t="s">
        <v>11</v>
      </c>
      <c r="F556" s="2" t="s">
        <v>61</v>
      </c>
      <c r="G556" s="1">
        <v>1323.2</v>
      </c>
      <c r="H556" s="1">
        <v>692.4</v>
      </c>
      <c r="I556" s="4">
        <v>2</v>
      </c>
      <c r="J556" s="2" t="s">
        <v>69</v>
      </c>
      <c r="K556" s="1">
        <f>Tabelle5[[#This Row],[Menge kg Nges]]/1000</f>
        <v>1.3232000000000002</v>
      </c>
      <c r="L556" s="1">
        <f>Tabelle5[[#This Row],[Menge kg P2O5]]/1000</f>
        <v>0.69240000000000002</v>
      </c>
      <c r="M556" s="1">
        <f>Tabelle5[[#This Row],[Menge t Nges]]/Tabelle5[[#This Row],[Anzahl Lieferscheine]]</f>
        <v>0.66160000000000008</v>
      </c>
      <c r="N556" s="1">
        <f>Tabelle5[[#This Row],[Menge t P2O5]]/Tabelle5[[#This Row],[Anzahl Lieferscheine]]</f>
        <v>0.34620000000000001</v>
      </c>
    </row>
    <row r="557" spans="1:14" x14ac:dyDescent="0.2">
      <c r="A557" s="2" t="s">
        <v>34</v>
      </c>
      <c r="B557" s="2" t="s">
        <v>39</v>
      </c>
      <c r="C557" s="2" t="s">
        <v>6</v>
      </c>
      <c r="D557" s="2" t="s">
        <v>7</v>
      </c>
      <c r="E557" s="2" t="s">
        <v>12</v>
      </c>
      <c r="F557" s="2" t="s">
        <v>61</v>
      </c>
      <c r="G557" s="1">
        <v>2724.08</v>
      </c>
      <c r="H557" s="1">
        <v>997.28</v>
      </c>
      <c r="I557" s="4">
        <v>7</v>
      </c>
      <c r="J557" s="2" t="s">
        <v>69</v>
      </c>
      <c r="K557" s="1">
        <f>Tabelle5[[#This Row],[Menge kg Nges]]/1000</f>
        <v>2.7240799999999998</v>
      </c>
      <c r="L557" s="1">
        <f>Tabelle5[[#This Row],[Menge kg P2O5]]/1000</f>
        <v>0.99727999999999994</v>
      </c>
      <c r="M557" s="1">
        <f>Tabelle5[[#This Row],[Menge t Nges]]/Tabelle5[[#This Row],[Anzahl Lieferscheine]]</f>
        <v>0.38915428571428567</v>
      </c>
      <c r="N557" s="1">
        <f>Tabelle5[[#This Row],[Menge t P2O5]]/Tabelle5[[#This Row],[Anzahl Lieferscheine]]</f>
        <v>0.14246857142857142</v>
      </c>
    </row>
    <row r="558" spans="1:14" x14ac:dyDescent="0.2">
      <c r="A558" s="2" t="s">
        <v>34</v>
      </c>
      <c r="B558" s="2" t="s">
        <v>39</v>
      </c>
      <c r="C558" s="2" t="s">
        <v>6</v>
      </c>
      <c r="D558" s="2" t="s">
        <v>7</v>
      </c>
      <c r="E558" s="2" t="s">
        <v>13</v>
      </c>
      <c r="F558" s="2" t="s">
        <v>61</v>
      </c>
      <c r="G558" s="1">
        <v>273.8</v>
      </c>
      <c r="H558" s="1">
        <v>140.6</v>
      </c>
      <c r="I558" s="4">
        <v>1</v>
      </c>
      <c r="J558" s="2" t="s">
        <v>69</v>
      </c>
      <c r="K558" s="1">
        <f>Tabelle5[[#This Row],[Menge kg Nges]]/1000</f>
        <v>0.27379999999999999</v>
      </c>
      <c r="L558" s="1">
        <f>Tabelle5[[#This Row],[Menge kg P2O5]]/1000</f>
        <v>0.1406</v>
      </c>
      <c r="M558" s="1">
        <f>Tabelle5[[#This Row],[Menge t Nges]]/Tabelle5[[#This Row],[Anzahl Lieferscheine]]</f>
        <v>0.27379999999999999</v>
      </c>
      <c r="N558" s="1">
        <f>Tabelle5[[#This Row],[Menge t P2O5]]/Tabelle5[[#This Row],[Anzahl Lieferscheine]]</f>
        <v>0.1406</v>
      </c>
    </row>
    <row r="559" spans="1:14" x14ac:dyDescent="0.2">
      <c r="A559" s="2" t="s">
        <v>34</v>
      </c>
      <c r="B559" s="2" t="s">
        <v>39</v>
      </c>
      <c r="C559" s="2" t="s">
        <v>6</v>
      </c>
      <c r="D559" s="2" t="s">
        <v>7</v>
      </c>
      <c r="E559" s="2" t="s">
        <v>14</v>
      </c>
      <c r="F559" s="2" t="s">
        <v>61</v>
      </c>
      <c r="G559" s="1">
        <v>720</v>
      </c>
      <c r="H559" s="1">
        <v>300</v>
      </c>
      <c r="I559" s="4">
        <v>4</v>
      </c>
      <c r="J559" s="2" t="s">
        <v>69</v>
      </c>
      <c r="K559" s="1">
        <f>Tabelle5[[#This Row],[Menge kg Nges]]/1000</f>
        <v>0.72</v>
      </c>
      <c r="L559" s="1">
        <f>Tabelle5[[#This Row],[Menge kg P2O5]]/1000</f>
        <v>0.3</v>
      </c>
      <c r="M559" s="1">
        <f>Tabelle5[[#This Row],[Menge t Nges]]/Tabelle5[[#This Row],[Anzahl Lieferscheine]]</f>
        <v>0.18</v>
      </c>
      <c r="N559" s="1">
        <f>Tabelle5[[#This Row],[Menge t P2O5]]/Tabelle5[[#This Row],[Anzahl Lieferscheine]]</f>
        <v>7.4999999999999997E-2</v>
      </c>
    </row>
    <row r="560" spans="1:14" x14ac:dyDescent="0.2">
      <c r="A560" s="2" t="s">
        <v>34</v>
      </c>
      <c r="B560" s="2" t="s">
        <v>39</v>
      </c>
      <c r="C560" s="2" t="s">
        <v>6</v>
      </c>
      <c r="D560" s="2" t="s">
        <v>15</v>
      </c>
      <c r="E560" s="2" t="s">
        <v>21</v>
      </c>
      <c r="F560" s="2" t="s">
        <v>61</v>
      </c>
      <c r="G560" s="1">
        <v>737.40000000000009</v>
      </c>
      <c r="H560" s="1">
        <v>450.6</v>
      </c>
      <c r="I560" s="4">
        <v>3</v>
      </c>
      <c r="J560" s="2" t="s">
        <v>69</v>
      </c>
      <c r="K560" s="1">
        <f>Tabelle5[[#This Row],[Menge kg Nges]]/1000</f>
        <v>0.73740000000000006</v>
      </c>
      <c r="L560" s="1">
        <f>Tabelle5[[#This Row],[Menge kg P2O5]]/1000</f>
        <v>0.4506</v>
      </c>
      <c r="M560" s="1">
        <f>Tabelle5[[#This Row],[Menge t Nges]]/Tabelle5[[#This Row],[Anzahl Lieferscheine]]</f>
        <v>0.24580000000000002</v>
      </c>
      <c r="N560" s="1">
        <f>Tabelle5[[#This Row],[Menge t P2O5]]/Tabelle5[[#This Row],[Anzahl Lieferscheine]]</f>
        <v>0.1502</v>
      </c>
    </row>
    <row r="561" spans="1:14" x14ac:dyDescent="0.2">
      <c r="A561" s="2" t="s">
        <v>34</v>
      </c>
      <c r="B561" s="2" t="s">
        <v>40</v>
      </c>
      <c r="C561" s="2" t="s">
        <v>6</v>
      </c>
      <c r="D561" s="2" t="s">
        <v>30</v>
      </c>
      <c r="E561" s="2" t="s">
        <v>26</v>
      </c>
      <c r="F561" s="2" t="s">
        <v>61</v>
      </c>
      <c r="G561" s="1">
        <v>2359.5</v>
      </c>
      <c r="H561" s="1">
        <v>1144</v>
      </c>
      <c r="I561" s="4">
        <v>6</v>
      </c>
      <c r="J561" s="2" t="s">
        <v>69</v>
      </c>
      <c r="K561" s="1">
        <f>Tabelle5[[#This Row],[Menge kg Nges]]/1000</f>
        <v>2.3595000000000002</v>
      </c>
      <c r="L561" s="1">
        <f>Tabelle5[[#This Row],[Menge kg P2O5]]/1000</f>
        <v>1.1439999999999999</v>
      </c>
      <c r="M561" s="1">
        <f>Tabelle5[[#This Row],[Menge t Nges]]/Tabelle5[[#This Row],[Anzahl Lieferscheine]]</f>
        <v>0.39325000000000004</v>
      </c>
      <c r="N561" s="1">
        <f>Tabelle5[[#This Row],[Menge t P2O5]]/Tabelle5[[#This Row],[Anzahl Lieferscheine]]</f>
        <v>0.19066666666666665</v>
      </c>
    </row>
    <row r="562" spans="1:14" x14ac:dyDescent="0.2">
      <c r="A562" s="2" t="s">
        <v>34</v>
      </c>
      <c r="B562" s="2" t="s">
        <v>40</v>
      </c>
      <c r="C562" s="2" t="s">
        <v>6</v>
      </c>
      <c r="D562" s="2" t="s">
        <v>15</v>
      </c>
      <c r="E562" s="2" t="s">
        <v>21</v>
      </c>
      <c r="F562" s="2" t="s">
        <v>61</v>
      </c>
      <c r="G562" s="1">
        <v>816</v>
      </c>
      <c r="H562" s="1">
        <v>480</v>
      </c>
      <c r="I562" s="4">
        <v>1</v>
      </c>
      <c r="J562" s="2" t="s">
        <v>69</v>
      </c>
      <c r="K562" s="1">
        <f>Tabelle5[[#This Row],[Menge kg Nges]]/1000</f>
        <v>0.81599999999999995</v>
      </c>
      <c r="L562" s="1">
        <f>Tabelle5[[#This Row],[Menge kg P2O5]]/1000</f>
        <v>0.48</v>
      </c>
      <c r="M562" s="1">
        <f>Tabelle5[[#This Row],[Menge t Nges]]/Tabelle5[[#This Row],[Anzahl Lieferscheine]]</f>
        <v>0.81599999999999995</v>
      </c>
      <c r="N562" s="1">
        <f>Tabelle5[[#This Row],[Menge t P2O5]]/Tabelle5[[#This Row],[Anzahl Lieferscheine]]</f>
        <v>0.48</v>
      </c>
    </row>
    <row r="563" spans="1:14" x14ac:dyDescent="0.2">
      <c r="A563" s="2" t="s">
        <v>34</v>
      </c>
      <c r="B563" s="2" t="s">
        <v>53</v>
      </c>
      <c r="C563" s="2" t="s">
        <v>6</v>
      </c>
      <c r="D563" s="2" t="s">
        <v>30</v>
      </c>
      <c r="E563" s="2" t="s">
        <v>26</v>
      </c>
      <c r="F563" s="2" t="s">
        <v>61</v>
      </c>
      <c r="G563" s="1">
        <v>85.65</v>
      </c>
      <c r="H563" s="1">
        <v>53.55</v>
      </c>
      <c r="I563" s="4">
        <v>1</v>
      </c>
      <c r="J563" s="2" t="s">
        <v>69</v>
      </c>
      <c r="K563" s="1">
        <f>Tabelle5[[#This Row],[Menge kg Nges]]/1000</f>
        <v>8.5650000000000004E-2</v>
      </c>
      <c r="L563" s="1">
        <f>Tabelle5[[#This Row],[Menge kg P2O5]]/1000</f>
        <v>5.355E-2</v>
      </c>
      <c r="M563" s="1">
        <f>Tabelle5[[#This Row],[Menge t Nges]]/Tabelle5[[#This Row],[Anzahl Lieferscheine]]</f>
        <v>8.5650000000000004E-2</v>
      </c>
      <c r="N563" s="1">
        <f>Tabelle5[[#This Row],[Menge t P2O5]]/Tabelle5[[#This Row],[Anzahl Lieferscheine]]</f>
        <v>5.355E-2</v>
      </c>
    </row>
    <row r="564" spans="1:14" x14ac:dyDescent="0.2">
      <c r="A564" s="2" t="s">
        <v>34</v>
      </c>
      <c r="B564" s="2" t="s">
        <v>28</v>
      </c>
      <c r="C564" s="2" t="s">
        <v>6</v>
      </c>
      <c r="D564" s="2" t="s">
        <v>30</v>
      </c>
      <c r="E564" s="2" t="s">
        <v>26</v>
      </c>
      <c r="F564" s="2" t="s">
        <v>61</v>
      </c>
      <c r="G564" s="1">
        <v>3525.0299999999997</v>
      </c>
      <c r="H564" s="1">
        <v>2074.31</v>
      </c>
      <c r="I564" s="4">
        <v>4</v>
      </c>
      <c r="J564" s="2" t="s">
        <v>69</v>
      </c>
      <c r="K564" s="1">
        <f>Tabelle5[[#This Row],[Menge kg Nges]]/1000</f>
        <v>3.5250299999999997</v>
      </c>
      <c r="L564" s="1">
        <f>Tabelle5[[#This Row],[Menge kg P2O5]]/1000</f>
        <v>2.0743100000000001</v>
      </c>
      <c r="M564" s="1">
        <f>Tabelle5[[#This Row],[Menge t Nges]]/Tabelle5[[#This Row],[Anzahl Lieferscheine]]</f>
        <v>0.88125749999999992</v>
      </c>
      <c r="N564" s="1">
        <f>Tabelle5[[#This Row],[Menge t P2O5]]/Tabelle5[[#This Row],[Anzahl Lieferscheine]]</f>
        <v>0.51857750000000002</v>
      </c>
    </row>
    <row r="565" spans="1:14" x14ac:dyDescent="0.2">
      <c r="A565" s="2" t="s">
        <v>34</v>
      </c>
      <c r="B565" s="2" t="s">
        <v>28</v>
      </c>
      <c r="C565" s="2" t="s">
        <v>6</v>
      </c>
      <c r="D565" s="2" t="s">
        <v>7</v>
      </c>
      <c r="E565" s="2" t="s">
        <v>9</v>
      </c>
      <c r="F565" s="2" t="s">
        <v>61</v>
      </c>
      <c r="G565" s="1">
        <v>3649.8</v>
      </c>
      <c r="H565" s="1">
        <v>1524.6</v>
      </c>
      <c r="I565" s="4">
        <v>2</v>
      </c>
      <c r="J565" s="2" t="s">
        <v>69</v>
      </c>
      <c r="K565" s="1">
        <f>Tabelle5[[#This Row],[Menge kg Nges]]/1000</f>
        <v>3.6498000000000004</v>
      </c>
      <c r="L565" s="1">
        <f>Tabelle5[[#This Row],[Menge kg P2O5]]/1000</f>
        <v>1.5246</v>
      </c>
      <c r="M565" s="1">
        <f>Tabelle5[[#This Row],[Menge t Nges]]/Tabelle5[[#This Row],[Anzahl Lieferscheine]]</f>
        <v>1.8249000000000002</v>
      </c>
      <c r="N565" s="1">
        <f>Tabelle5[[#This Row],[Menge t P2O5]]/Tabelle5[[#This Row],[Anzahl Lieferscheine]]</f>
        <v>0.76229999999999998</v>
      </c>
    </row>
    <row r="566" spans="1:14" x14ac:dyDescent="0.2">
      <c r="A566" s="2" t="s">
        <v>34</v>
      </c>
      <c r="B566" s="2" t="s">
        <v>28</v>
      </c>
      <c r="C566" s="2" t="s">
        <v>6</v>
      </c>
      <c r="D566" s="2" t="s">
        <v>7</v>
      </c>
      <c r="E566" s="2" t="s">
        <v>13</v>
      </c>
      <c r="F566" s="2" t="s">
        <v>61</v>
      </c>
      <c r="G566" s="1">
        <v>885.69</v>
      </c>
      <c r="H566" s="1">
        <v>517.06999999999994</v>
      </c>
      <c r="I566" s="4">
        <v>4</v>
      </c>
      <c r="J566" s="2" t="s">
        <v>69</v>
      </c>
      <c r="K566" s="1">
        <f>Tabelle5[[#This Row],[Menge kg Nges]]/1000</f>
        <v>0.88569000000000009</v>
      </c>
      <c r="L566" s="1">
        <f>Tabelle5[[#This Row],[Menge kg P2O5]]/1000</f>
        <v>0.51706999999999992</v>
      </c>
      <c r="M566" s="1">
        <f>Tabelle5[[#This Row],[Menge t Nges]]/Tabelle5[[#This Row],[Anzahl Lieferscheine]]</f>
        <v>0.22142250000000002</v>
      </c>
      <c r="N566" s="1">
        <f>Tabelle5[[#This Row],[Menge t P2O5]]/Tabelle5[[#This Row],[Anzahl Lieferscheine]]</f>
        <v>0.12926749999999998</v>
      </c>
    </row>
    <row r="567" spans="1:14" x14ac:dyDescent="0.2">
      <c r="A567" s="2" t="s">
        <v>34</v>
      </c>
      <c r="B567" s="2" t="s">
        <v>28</v>
      </c>
      <c r="C567" s="2" t="s">
        <v>6</v>
      </c>
      <c r="D567" s="2" t="s">
        <v>7</v>
      </c>
      <c r="E567" s="2" t="s">
        <v>14</v>
      </c>
      <c r="F567" s="2" t="s">
        <v>61</v>
      </c>
      <c r="G567" s="1">
        <v>1678.65</v>
      </c>
      <c r="H567" s="1">
        <v>771.90000000000009</v>
      </c>
      <c r="I567" s="4">
        <v>3</v>
      </c>
      <c r="J567" s="2" t="s">
        <v>69</v>
      </c>
      <c r="K567" s="1">
        <f>Tabelle5[[#This Row],[Menge kg Nges]]/1000</f>
        <v>1.6786500000000002</v>
      </c>
      <c r="L567" s="1">
        <f>Tabelle5[[#This Row],[Menge kg P2O5]]/1000</f>
        <v>0.77190000000000014</v>
      </c>
      <c r="M567" s="1">
        <f>Tabelle5[[#This Row],[Menge t Nges]]/Tabelle5[[#This Row],[Anzahl Lieferscheine]]</f>
        <v>0.5595500000000001</v>
      </c>
      <c r="N567" s="1">
        <f>Tabelle5[[#This Row],[Menge t P2O5]]/Tabelle5[[#This Row],[Anzahl Lieferscheine]]</f>
        <v>0.25730000000000003</v>
      </c>
    </row>
    <row r="568" spans="1:14" x14ac:dyDescent="0.2">
      <c r="A568" s="2" t="s">
        <v>34</v>
      </c>
      <c r="B568" s="2" t="s">
        <v>28</v>
      </c>
      <c r="C568" s="2" t="s">
        <v>6</v>
      </c>
      <c r="D568" s="2" t="s">
        <v>15</v>
      </c>
      <c r="E568" s="2" t="s">
        <v>8</v>
      </c>
      <c r="F568" s="2" t="s">
        <v>61</v>
      </c>
      <c r="G568" s="1">
        <v>2208.96</v>
      </c>
      <c r="H568" s="1">
        <v>1094.08</v>
      </c>
      <c r="I568" s="4">
        <v>3</v>
      </c>
      <c r="J568" s="2" t="s">
        <v>69</v>
      </c>
      <c r="K568" s="1">
        <f>Tabelle5[[#This Row],[Menge kg Nges]]/1000</f>
        <v>2.2089600000000003</v>
      </c>
      <c r="L568" s="1">
        <f>Tabelle5[[#This Row],[Menge kg P2O5]]/1000</f>
        <v>1.0940799999999999</v>
      </c>
      <c r="M568" s="1">
        <f>Tabelle5[[#This Row],[Menge t Nges]]/Tabelle5[[#This Row],[Anzahl Lieferscheine]]</f>
        <v>0.73632000000000009</v>
      </c>
      <c r="N568" s="1">
        <f>Tabelle5[[#This Row],[Menge t P2O5]]/Tabelle5[[#This Row],[Anzahl Lieferscheine]]</f>
        <v>0.36469333333333331</v>
      </c>
    </row>
    <row r="569" spans="1:14" x14ac:dyDescent="0.2">
      <c r="A569" s="2" t="s">
        <v>34</v>
      </c>
      <c r="B569" s="2" t="s">
        <v>28</v>
      </c>
      <c r="C569" s="2" t="s">
        <v>6</v>
      </c>
      <c r="D569" s="2" t="s">
        <v>15</v>
      </c>
      <c r="E569" s="2" t="s">
        <v>18</v>
      </c>
      <c r="F569" s="2" t="s">
        <v>61</v>
      </c>
      <c r="G569" s="1">
        <v>1362.91</v>
      </c>
      <c r="H569" s="1">
        <v>1007.4</v>
      </c>
      <c r="I569" s="4">
        <v>3</v>
      </c>
      <c r="J569" s="2" t="s">
        <v>69</v>
      </c>
      <c r="K569" s="1">
        <f>Tabelle5[[#This Row],[Menge kg Nges]]/1000</f>
        <v>1.3629100000000001</v>
      </c>
      <c r="L569" s="1">
        <f>Tabelle5[[#This Row],[Menge kg P2O5]]/1000</f>
        <v>1.0074000000000001</v>
      </c>
      <c r="M569" s="1">
        <f>Tabelle5[[#This Row],[Menge t Nges]]/Tabelle5[[#This Row],[Anzahl Lieferscheine]]</f>
        <v>0.45430333333333334</v>
      </c>
      <c r="N569" s="1">
        <f>Tabelle5[[#This Row],[Menge t P2O5]]/Tabelle5[[#This Row],[Anzahl Lieferscheine]]</f>
        <v>0.33580000000000004</v>
      </c>
    </row>
    <row r="570" spans="1:14" x14ac:dyDescent="0.2">
      <c r="A570" s="2" t="s">
        <v>34</v>
      </c>
      <c r="B570" s="2" t="s">
        <v>28</v>
      </c>
      <c r="C570" s="2" t="s">
        <v>6</v>
      </c>
      <c r="D570" s="2" t="s">
        <v>15</v>
      </c>
      <c r="E570" s="2" t="s">
        <v>21</v>
      </c>
      <c r="F570" s="2" t="s">
        <v>61</v>
      </c>
      <c r="G570" s="1">
        <v>3009.92</v>
      </c>
      <c r="H570" s="1">
        <v>1851.58</v>
      </c>
      <c r="I570" s="4">
        <v>4</v>
      </c>
      <c r="J570" s="2" t="s">
        <v>69</v>
      </c>
      <c r="K570" s="1">
        <f>Tabelle5[[#This Row],[Menge kg Nges]]/1000</f>
        <v>3.0099200000000002</v>
      </c>
      <c r="L570" s="1">
        <f>Tabelle5[[#This Row],[Menge kg P2O5]]/1000</f>
        <v>1.85158</v>
      </c>
      <c r="M570" s="1">
        <f>Tabelle5[[#This Row],[Menge t Nges]]/Tabelle5[[#This Row],[Anzahl Lieferscheine]]</f>
        <v>0.75248000000000004</v>
      </c>
      <c r="N570" s="1">
        <f>Tabelle5[[#This Row],[Menge t P2O5]]/Tabelle5[[#This Row],[Anzahl Lieferscheine]]</f>
        <v>0.462895</v>
      </c>
    </row>
    <row r="571" spans="1:14" x14ac:dyDescent="0.2">
      <c r="A571" s="2" t="s">
        <v>34</v>
      </c>
      <c r="B571" s="2" t="s">
        <v>28</v>
      </c>
      <c r="C571" s="2" t="s">
        <v>6</v>
      </c>
      <c r="D571" s="2" t="s">
        <v>15</v>
      </c>
      <c r="E571" s="2" t="s">
        <v>13</v>
      </c>
      <c r="F571" s="2" t="s">
        <v>61</v>
      </c>
      <c r="G571" s="1">
        <v>660</v>
      </c>
      <c r="H571" s="1">
        <v>346.8</v>
      </c>
      <c r="I571" s="4">
        <v>1</v>
      </c>
      <c r="J571" s="2" t="s">
        <v>69</v>
      </c>
      <c r="K571" s="1">
        <f>Tabelle5[[#This Row],[Menge kg Nges]]/1000</f>
        <v>0.66</v>
      </c>
      <c r="L571" s="1">
        <f>Tabelle5[[#This Row],[Menge kg P2O5]]/1000</f>
        <v>0.3468</v>
      </c>
      <c r="M571" s="1">
        <f>Tabelle5[[#This Row],[Menge t Nges]]/Tabelle5[[#This Row],[Anzahl Lieferscheine]]</f>
        <v>0.66</v>
      </c>
      <c r="N571" s="1">
        <f>Tabelle5[[#This Row],[Menge t P2O5]]/Tabelle5[[#This Row],[Anzahl Lieferscheine]]</f>
        <v>0.3468</v>
      </c>
    </row>
    <row r="572" spans="1:14" x14ac:dyDescent="0.2">
      <c r="A572" s="2" t="s">
        <v>34</v>
      </c>
      <c r="B572" s="2" t="s">
        <v>28</v>
      </c>
      <c r="C572" s="2" t="s">
        <v>25</v>
      </c>
      <c r="D572" s="2" t="s">
        <v>25</v>
      </c>
      <c r="E572" s="2" t="s">
        <v>26</v>
      </c>
      <c r="F572" s="2" t="s">
        <v>61</v>
      </c>
      <c r="G572" s="1">
        <v>1663.74</v>
      </c>
      <c r="H572" s="1">
        <v>946.69</v>
      </c>
      <c r="I572" s="4">
        <v>1</v>
      </c>
      <c r="J572" s="2" t="s">
        <v>69</v>
      </c>
      <c r="K572" s="1">
        <f>Tabelle5[[#This Row],[Menge kg Nges]]/1000</f>
        <v>1.66374</v>
      </c>
      <c r="L572" s="1">
        <f>Tabelle5[[#This Row],[Menge kg P2O5]]/1000</f>
        <v>0.94669000000000003</v>
      </c>
      <c r="M572" s="1">
        <f>Tabelle5[[#This Row],[Menge t Nges]]/Tabelle5[[#This Row],[Anzahl Lieferscheine]]</f>
        <v>1.66374</v>
      </c>
      <c r="N572" s="1">
        <f>Tabelle5[[#This Row],[Menge t P2O5]]/Tabelle5[[#This Row],[Anzahl Lieferscheine]]</f>
        <v>0.94669000000000003</v>
      </c>
    </row>
    <row r="573" spans="1:14" x14ac:dyDescent="0.2">
      <c r="A573" s="2" t="s">
        <v>34</v>
      </c>
      <c r="B573" s="2" t="s">
        <v>41</v>
      </c>
      <c r="C573" s="2" t="s">
        <v>6</v>
      </c>
      <c r="D573" s="2" t="s">
        <v>30</v>
      </c>
      <c r="E573" s="2" t="s">
        <v>26</v>
      </c>
      <c r="F573" s="2" t="s">
        <v>61</v>
      </c>
      <c r="G573" s="1">
        <v>2627.2799999999997</v>
      </c>
      <c r="H573" s="1">
        <v>997.49999999999989</v>
      </c>
      <c r="I573" s="4">
        <v>7</v>
      </c>
      <c r="J573" s="2" t="s">
        <v>69</v>
      </c>
      <c r="K573" s="1">
        <f>Tabelle5[[#This Row],[Menge kg Nges]]/1000</f>
        <v>2.6272799999999998</v>
      </c>
      <c r="L573" s="1">
        <f>Tabelle5[[#This Row],[Menge kg P2O5]]/1000</f>
        <v>0.99749999999999983</v>
      </c>
      <c r="M573" s="1">
        <f>Tabelle5[[#This Row],[Menge t Nges]]/Tabelle5[[#This Row],[Anzahl Lieferscheine]]</f>
        <v>0.37532571428571426</v>
      </c>
      <c r="N573" s="1">
        <f>Tabelle5[[#This Row],[Menge t P2O5]]/Tabelle5[[#This Row],[Anzahl Lieferscheine]]</f>
        <v>0.14249999999999999</v>
      </c>
    </row>
    <row r="574" spans="1:14" x14ac:dyDescent="0.2">
      <c r="A574" s="2" t="s">
        <v>34</v>
      </c>
      <c r="B574" s="2" t="s">
        <v>41</v>
      </c>
      <c r="C574" s="2" t="s">
        <v>6</v>
      </c>
      <c r="D574" s="2" t="s">
        <v>7</v>
      </c>
      <c r="E574" s="2" t="s">
        <v>11</v>
      </c>
      <c r="F574" s="2" t="s">
        <v>61</v>
      </c>
      <c r="G574" s="1">
        <v>474.48</v>
      </c>
      <c r="H574" s="1">
        <v>218.33999999999997</v>
      </c>
      <c r="I574" s="4">
        <v>2</v>
      </c>
      <c r="J574" s="2" t="s">
        <v>69</v>
      </c>
      <c r="K574" s="1">
        <f>Tabelle5[[#This Row],[Menge kg Nges]]/1000</f>
        <v>0.47448000000000001</v>
      </c>
      <c r="L574" s="1">
        <f>Tabelle5[[#This Row],[Menge kg P2O5]]/1000</f>
        <v>0.21833999999999998</v>
      </c>
      <c r="M574" s="1">
        <f>Tabelle5[[#This Row],[Menge t Nges]]/Tabelle5[[#This Row],[Anzahl Lieferscheine]]</f>
        <v>0.23724000000000001</v>
      </c>
      <c r="N574" s="1">
        <f>Tabelle5[[#This Row],[Menge t P2O5]]/Tabelle5[[#This Row],[Anzahl Lieferscheine]]</f>
        <v>0.10916999999999999</v>
      </c>
    </row>
    <row r="575" spans="1:14" x14ac:dyDescent="0.2">
      <c r="A575" s="2" t="s">
        <v>34</v>
      </c>
      <c r="B575" s="2" t="s">
        <v>41</v>
      </c>
      <c r="C575" s="2" t="s">
        <v>6</v>
      </c>
      <c r="D575" s="2" t="s">
        <v>7</v>
      </c>
      <c r="E575" s="2" t="s">
        <v>12</v>
      </c>
      <c r="F575" s="2" t="s">
        <v>61</v>
      </c>
      <c r="G575" s="1">
        <v>2786.04</v>
      </c>
      <c r="H575" s="1">
        <v>1074.9000000000001</v>
      </c>
      <c r="I575" s="4">
        <v>10</v>
      </c>
      <c r="J575" s="2" t="s">
        <v>69</v>
      </c>
      <c r="K575" s="1">
        <f>Tabelle5[[#This Row],[Menge kg Nges]]/1000</f>
        <v>2.7860399999999998</v>
      </c>
      <c r="L575" s="1">
        <f>Tabelle5[[#This Row],[Menge kg P2O5]]/1000</f>
        <v>1.0749000000000002</v>
      </c>
      <c r="M575" s="1">
        <f>Tabelle5[[#This Row],[Menge t Nges]]/Tabelle5[[#This Row],[Anzahl Lieferscheine]]</f>
        <v>0.27860399999999996</v>
      </c>
      <c r="N575" s="1">
        <f>Tabelle5[[#This Row],[Menge t P2O5]]/Tabelle5[[#This Row],[Anzahl Lieferscheine]]</f>
        <v>0.10749000000000002</v>
      </c>
    </row>
    <row r="576" spans="1:14" x14ac:dyDescent="0.2">
      <c r="A576" s="2" t="s">
        <v>34</v>
      </c>
      <c r="B576" s="2" t="s">
        <v>41</v>
      </c>
      <c r="C576" s="2" t="s">
        <v>6</v>
      </c>
      <c r="D576" s="2" t="s">
        <v>7</v>
      </c>
      <c r="E576" s="2" t="s">
        <v>14</v>
      </c>
      <c r="F576" s="2" t="s">
        <v>61</v>
      </c>
      <c r="G576" s="1">
        <v>6057.25</v>
      </c>
      <c r="H576" s="1">
        <v>2386.5</v>
      </c>
      <c r="I576" s="4">
        <v>11</v>
      </c>
      <c r="J576" s="2" t="s">
        <v>69</v>
      </c>
      <c r="K576" s="1">
        <f>Tabelle5[[#This Row],[Menge kg Nges]]/1000</f>
        <v>6.0572499999999998</v>
      </c>
      <c r="L576" s="1">
        <f>Tabelle5[[#This Row],[Menge kg P2O5]]/1000</f>
        <v>2.3864999999999998</v>
      </c>
      <c r="M576" s="1">
        <f>Tabelle5[[#This Row],[Menge t Nges]]/Tabelle5[[#This Row],[Anzahl Lieferscheine]]</f>
        <v>0.55065909090909093</v>
      </c>
      <c r="N576" s="1">
        <f>Tabelle5[[#This Row],[Menge t P2O5]]/Tabelle5[[#This Row],[Anzahl Lieferscheine]]</f>
        <v>0.21695454545454543</v>
      </c>
    </row>
    <row r="577" spans="1:14" x14ac:dyDescent="0.2">
      <c r="A577" s="2" t="s">
        <v>34</v>
      </c>
      <c r="B577" s="2" t="s">
        <v>41</v>
      </c>
      <c r="C577" s="2" t="s">
        <v>6</v>
      </c>
      <c r="D577" s="2" t="s">
        <v>15</v>
      </c>
      <c r="E577" s="2" t="s">
        <v>21</v>
      </c>
      <c r="F577" s="2" t="s">
        <v>61</v>
      </c>
      <c r="G577" s="1">
        <v>203</v>
      </c>
      <c r="H577" s="1">
        <v>120</v>
      </c>
      <c r="I577" s="4">
        <v>1</v>
      </c>
      <c r="J577" s="2" t="s">
        <v>69</v>
      </c>
      <c r="K577" s="1">
        <f>Tabelle5[[#This Row],[Menge kg Nges]]/1000</f>
        <v>0.20300000000000001</v>
      </c>
      <c r="L577" s="1">
        <f>Tabelle5[[#This Row],[Menge kg P2O5]]/1000</f>
        <v>0.12</v>
      </c>
      <c r="M577" s="1">
        <f>Tabelle5[[#This Row],[Menge t Nges]]/Tabelle5[[#This Row],[Anzahl Lieferscheine]]</f>
        <v>0.20300000000000001</v>
      </c>
      <c r="N577" s="1">
        <f>Tabelle5[[#This Row],[Menge t P2O5]]/Tabelle5[[#This Row],[Anzahl Lieferscheine]]</f>
        <v>0.12</v>
      </c>
    </row>
    <row r="578" spans="1:14" x14ac:dyDescent="0.2">
      <c r="A578" s="2" t="s">
        <v>34</v>
      </c>
      <c r="B578" s="2" t="s">
        <v>41</v>
      </c>
      <c r="C578" s="2" t="s">
        <v>25</v>
      </c>
      <c r="D578" s="2" t="s">
        <v>25</v>
      </c>
      <c r="E578" s="2" t="s">
        <v>26</v>
      </c>
      <c r="F578" s="2" t="s">
        <v>61</v>
      </c>
      <c r="G578" s="1">
        <v>330.12</v>
      </c>
      <c r="H578" s="1">
        <v>220.08</v>
      </c>
      <c r="I578" s="4">
        <v>1</v>
      </c>
      <c r="J578" s="2" t="s">
        <v>69</v>
      </c>
      <c r="K578" s="1">
        <f>Tabelle5[[#This Row],[Menge kg Nges]]/1000</f>
        <v>0.33012000000000002</v>
      </c>
      <c r="L578" s="1">
        <f>Tabelle5[[#This Row],[Menge kg P2O5]]/1000</f>
        <v>0.22008000000000003</v>
      </c>
      <c r="M578" s="1">
        <f>Tabelle5[[#This Row],[Menge t Nges]]/Tabelle5[[#This Row],[Anzahl Lieferscheine]]</f>
        <v>0.33012000000000002</v>
      </c>
      <c r="N578" s="1">
        <f>Tabelle5[[#This Row],[Menge t P2O5]]/Tabelle5[[#This Row],[Anzahl Lieferscheine]]</f>
        <v>0.22008000000000003</v>
      </c>
    </row>
    <row r="579" spans="1:14" x14ac:dyDescent="0.2">
      <c r="A579" s="2" t="s">
        <v>34</v>
      </c>
      <c r="B579" s="2" t="s">
        <v>42</v>
      </c>
      <c r="C579" s="2" t="s">
        <v>6</v>
      </c>
      <c r="D579" s="2" t="s">
        <v>30</v>
      </c>
      <c r="E579" s="2" t="s">
        <v>26</v>
      </c>
      <c r="F579" s="2" t="s">
        <v>61</v>
      </c>
      <c r="G579" s="1">
        <v>5318.9400000000005</v>
      </c>
      <c r="H579" s="1">
        <v>2285.12</v>
      </c>
      <c r="I579" s="4">
        <v>23</v>
      </c>
      <c r="J579" s="2" t="s">
        <v>69</v>
      </c>
      <c r="K579" s="1">
        <f>Tabelle5[[#This Row],[Menge kg Nges]]/1000</f>
        <v>5.3189400000000004</v>
      </c>
      <c r="L579" s="1">
        <f>Tabelle5[[#This Row],[Menge kg P2O5]]/1000</f>
        <v>2.28512</v>
      </c>
      <c r="M579" s="1">
        <f>Tabelle5[[#This Row],[Menge t Nges]]/Tabelle5[[#This Row],[Anzahl Lieferscheine]]</f>
        <v>0.23125826086956525</v>
      </c>
      <c r="N579" s="1">
        <f>Tabelle5[[#This Row],[Menge t P2O5]]/Tabelle5[[#This Row],[Anzahl Lieferscheine]]</f>
        <v>9.9353043478260877E-2</v>
      </c>
    </row>
    <row r="580" spans="1:14" x14ac:dyDescent="0.2">
      <c r="A580" s="2" t="s">
        <v>34</v>
      </c>
      <c r="B580" s="2" t="s">
        <v>42</v>
      </c>
      <c r="C580" s="2" t="s">
        <v>6</v>
      </c>
      <c r="D580" s="2" t="s">
        <v>7</v>
      </c>
      <c r="E580" s="2" t="s">
        <v>8</v>
      </c>
      <c r="F580" s="2" t="s">
        <v>61</v>
      </c>
      <c r="G580" s="1">
        <v>1510.8</v>
      </c>
      <c r="H580" s="1">
        <v>755</v>
      </c>
      <c r="I580" s="4">
        <v>3</v>
      </c>
      <c r="J580" s="2" t="s">
        <v>69</v>
      </c>
      <c r="K580" s="1">
        <f>Tabelle5[[#This Row],[Menge kg Nges]]/1000</f>
        <v>1.5107999999999999</v>
      </c>
      <c r="L580" s="1">
        <f>Tabelle5[[#This Row],[Menge kg P2O5]]/1000</f>
        <v>0.755</v>
      </c>
      <c r="M580" s="1">
        <f>Tabelle5[[#This Row],[Menge t Nges]]/Tabelle5[[#This Row],[Anzahl Lieferscheine]]</f>
        <v>0.50359999999999994</v>
      </c>
      <c r="N580" s="1">
        <f>Tabelle5[[#This Row],[Menge t P2O5]]/Tabelle5[[#This Row],[Anzahl Lieferscheine]]</f>
        <v>0.25166666666666665</v>
      </c>
    </row>
    <row r="581" spans="1:14" x14ac:dyDescent="0.2">
      <c r="A581" s="2" t="s">
        <v>34</v>
      </c>
      <c r="B581" s="2" t="s">
        <v>42</v>
      </c>
      <c r="C581" s="2" t="s">
        <v>6</v>
      </c>
      <c r="D581" s="2" t="s">
        <v>7</v>
      </c>
      <c r="E581" s="2" t="s">
        <v>11</v>
      </c>
      <c r="F581" s="2" t="s">
        <v>61</v>
      </c>
      <c r="G581" s="1">
        <v>4298.3500000000004</v>
      </c>
      <c r="H581" s="1">
        <v>2186.83</v>
      </c>
      <c r="I581" s="4">
        <v>12</v>
      </c>
      <c r="J581" s="2" t="s">
        <v>69</v>
      </c>
      <c r="K581" s="1">
        <f>Tabelle5[[#This Row],[Menge kg Nges]]/1000</f>
        <v>4.2983500000000001</v>
      </c>
      <c r="L581" s="1">
        <f>Tabelle5[[#This Row],[Menge kg P2O5]]/1000</f>
        <v>2.1868300000000001</v>
      </c>
      <c r="M581" s="1">
        <f>Tabelle5[[#This Row],[Menge t Nges]]/Tabelle5[[#This Row],[Anzahl Lieferscheine]]</f>
        <v>0.35819583333333332</v>
      </c>
      <c r="N581" s="1">
        <f>Tabelle5[[#This Row],[Menge t P2O5]]/Tabelle5[[#This Row],[Anzahl Lieferscheine]]</f>
        <v>0.18223583333333335</v>
      </c>
    </row>
    <row r="582" spans="1:14" x14ac:dyDescent="0.2">
      <c r="A582" s="2" t="s">
        <v>34</v>
      </c>
      <c r="B582" s="2" t="s">
        <v>42</v>
      </c>
      <c r="C582" s="2" t="s">
        <v>6</v>
      </c>
      <c r="D582" s="2" t="s">
        <v>7</v>
      </c>
      <c r="E582" s="2" t="s">
        <v>12</v>
      </c>
      <c r="F582" s="2" t="s">
        <v>61</v>
      </c>
      <c r="G582" s="1">
        <v>6688.62</v>
      </c>
      <c r="H582" s="1">
        <v>3141.6400000000003</v>
      </c>
      <c r="I582" s="4">
        <v>23</v>
      </c>
      <c r="J582" s="2" t="s">
        <v>69</v>
      </c>
      <c r="K582" s="1">
        <f>Tabelle5[[#This Row],[Menge kg Nges]]/1000</f>
        <v>6.6886200000000002</v>
      </c>
      <c r="L582" s="1">
        <f>Tabelle5[[#This Row],[Menge kg P2O5]]/1000</f>
        <v>3.1416400000000002</v>
      </c>
      <c r="M582" s="1">
        <f>Tabelle5[[#This Row],[Menge t Nges]]/Tabelle5[[#This Row],[Anzahl Lieferscheine]]</f>
        <v>0.29080956521739132</v>
      </c>
      <c r="N582" s="1">
        <f>Tabelle5[[#This Row],[Menge t P2O5]]/Tabelle5[[#This Row],[Anzahl Lieferscheine]]</f>
        <v>0.13659304347826087</v>
      </c>
    </row>
    <row r="583" spans="1:14" x14ac:dyDescent="0.2">
      <c r="A583" s="2" t="s">
        <v>34</v>
      </c>
      <c r="B583" s="2" t="s">
        <v>42</v>
      </c>
      <c r="C583" s="2" t="s">
        <v>6</v>
      </c>
      <c r="D583" s="2" t="s">
        <v>7</v>
      </c>
      <c r="E583" s="2" t="s">
        <v>13</v>
      </c>
      <c r="F583" s="2" t="s">
        <v>61</v>
      </c>
      <c r="G583" s="1">
        <v>1127.2</v>
      </c>
      <c r="H583" s="1">
        <v>636.37</v>
      </c>
      <c r="I583" s="4">
        <v>4</v>
      </c>
      <c r="J583" s="2" t="s">
        <v>69</v>
      </c>
      <c r="K583" s="1">
        <f>Tabelle5[[#This Row],[Menge kg Nges]]/1000</f>
        <v>1.1272</v>
      </c>
      <c r="L583" s="1">
        <f>Tabelle5[[#This Row],[Menge kg P2O5]]/1000</f>
        <v>0.63636999999999999</v>
      </c>
      <c r="M583" s="1">
        <f>Tabelle5[[#This Row],[Menge t Nges]]/Tabelle5[[#This Row],[Anzahl Lieferscheine]]</f>
        <v>0.28179999999999999</v>
      </c>
      <c r="N583" s="1">
        <f>Tabelle5[[#This Row],[Menge t P2O5]]/Tabelle5[[#This Row],[Anzahl Lieferscheine]]</f>
        <v>0.1590925</v>
      </c>
    </row>
    <row r="584" spans="1:14" x14ac:dyDescent="0.2">
      <c r="A584" s="2" t="s">
        <v>34</v>
      </c>
      <c r="B584" s="2" t="s">
        <v>42</v>
      </c>
      <c r="C584" s="2" t="s">
        <v>6</v>
      </c>
      <c r="D584" s="2" t="s">
        <v>7</v>
      </c>
      <c r="E584" s="2" t="s">
        <v>14</v>
      </c>
      <c r="F584" s="2" t="s">
        <v>61</v>
      </c>
      <c r="G584" s="1">
        <v>2579.9899999999998</v>
      </c>
      <c r="H584" s="1">
        <v>1368.4</v>
      </c>
      <c r="I584" s="4">
        <v>3</v>
      </c>
      <c r="J584" s="2" t="s">
        <v>69</v>
      </c>
      <c r="K584" s="1">
        <f>Tabelle5[[#This Row],[Menge kg Nges]]/1000</f>
        <v>2.5799899999999996</v>
      </c>
      <c r="L584" s="1">
        <f>Tabelle5[[#This Row],[Menge kg P2O5]]/1000</f>
        <v>1.3684000000000001</v>
      </c>
      <c r="M584" s="1">
        <f>Tabelle5[[#This Row],[Menge t Nges]]/Tabelle5[[#This Row],[Anzahl Lieferscheine]]</f>
        <v>0.85999666666666652</v>
      </c>
      <c r="N584" s="1">
        <f>Tabelle5[[#This Row],[Menge t P2O5]]/Tabelle5[[#This Row],[Anzahl Lieferscheine]]</f>
        <v>0.45613333333333334</v>
      </c>
    </row>
    <row r="585" spans="1:14" x14ac:dyDescent="0.2">
      <c r="A585" s="2" t="s">
        <v>34</v>
      </c>
      <c r="B585" s="2" t="s">
        <v>42</v>
      </c>
      <c r="C585" s="2" t="s">
        <v>6</v>
      </c>
      <c r="D585" s="2" t="s">
        <v>15</v>
      </c>
      <c r="E585" s="2" t="s">
        <v>16</v>
      </c>
      <c r="F585" s="2" t="s">
        <v>61</v>
      </c>
      <c r="G585" s="1">
        <v>460.35</v>
      </c>
      <c r="H585" s="1">
        <v>359.91</v>
      </c>
      <c r="I585" s="4">
        <v>1</v>
      </c>
      <c r="J585" s="2" t="s">
        <v>69</v>
      </c>
      <c r="K585" s="1">
        <f>Tabelle5[[#This Row],[Menge kg Nges]]/1000</f>
        <v>0.46035000000000004</v>
      </c>
      <c r="L585" s="1">
        <f>Tabelle5[[#This Row],[Menge kg P2O5]]/1000</f>
        <v>0.35991000000000001</v>
      </c>
      <c r="M585" s="1">
        <f>Tabelle5[[#This Row],[Menge t Nges]]/Tabelle5[[#This Row],[Anzahl Lieferscheine]]</f>
        <v>0.46035000000000004</v>
      </c>
      <c r="N585" s="1">
        <f>Tabelle5[[#This Row],[Menge t P2O5]]/Tabelle5[[#This Row],[Anzahl Lieferscheine]]</f>
        <v>0.35991000000000001</v>
      </c>
    </row>
    <row r="586" spans="1:14" x14ac:dyDescent="0.2">
      <c r="A586" s="2" t="s">
        <v>34</v>
      </c>
      <c r="B586" s="2" t="s">
        <v>42</v>
      </c>
      <c r="C586" s="2" t="s">
        <v>6</v>
      </c>
      <c r="D586" s="2" t="s">
        <v>15</v>
      </c>
      <c r="E586" s="2" t="s">
        <v>18</v>
      </c>
      <c r="F586" s="2" t="s">
        <v>61</v>
      </c>
      <c r="G586" s="1">
        <v>3968.71</v>
      </c>
      <c r="H586" s="1">
        <v>2648.4100000000003</v>
      </c>
      <c r="I586" s="4">
        <v>13</v>
      </c>
      <c r="J586" s="2" t="s">
        <v>69</v>
      </c>
      <c r="K586" s="1">
        <f>Tabelle5[[#This Row],[Menge kg Nges]]/1000</f>
        <v>3.9687100000000002</v>
      </c>
      <c r="L586" s="1">
        <f>Tabelle5[[#This Row],[Menge kg P2O5]]/1000</f>
        <v>2.6484100000000002</v>
      </c>
      <c r="M586" s="1">
        <f>Tabelle5[[#This Row],[Menge t Nges]]/Tabelle5[[#This Row],[Anzahl Lieferscheine]]</f>
        <v>0.30528538461538463</v>
      </c>
      <c r="N586" s="1">
        <f>Tabelle5[[#This Row],[Menge t P2O5]]/Tabelle5[[#This Row],[Anzahl Lieferscheine]]</f>
        <v>0.20372384615384617</v>
      </c>
    </row>
    <row r="587" spans="1:14" x14ac:dyDescent="0.2">
      <c r="A587" s="2" t="s">
        <v>34</v>
      </c>
      <c r="B587" s="2" t="s">
        <v>42</v>
      </c>
      <c r="C587" s="2" t="s">
        <v>6</v>
      </c>
      <c r="D587" s="2" t="s">
        <v>15</v>
      </c>
      <c r="E587" s="2" t="s">
        <v>19</v>
      </c>
      <c r="F587" s="2" t="s">
        <v>61</v>
      </c>
      <c r="G587" s="1">
        <v>432</v>
      </c>
      <c r="H587" s="1">
        <v>480</v>
      </c>
      <c r="I587" s="4">
        <v>2</v>
      </c>
      <c r="J587" s="2" t="s">
        <v>69</v>
      </c>
      <c r="K587" s="1">
        <f>Tabelle5[[#This Row],[Menge kg Nges]]/1000</f>
        <v>0.432</v>
      </c>
      <c r="L587" s="1">
        <f>Tabelle5[[#This Row],[Menge kg P2O5]]/1000</f>
        <v>0.48</v>
      </c>
      <c r="M587" s="1">
        <f>Tabelle5[[#This Row],[Menge t Nges]]/Tabelle5[[#This Row],[Anzahl Lieferscheine]]</f>
        <v>0.216</v>
      </c>
      <c r="N587" s="1">
        <f>Tabelle5[[#This Row],[Menge t P2O5]]/Tabelle5[[#This Row],[Anzahl Lieferscheine]]</f>
        <v>0.24</v>
      </c>
    </row>
    <row r="588" spans="1:14" x14ac:dyDescent="0.2">
      <c r="A588" s="2" t="s">
        <v>34</v>
      </c>
      <c r="B588" s="2" t="s">
        <v>42</v>
      </c>
      <c r="C588" s="2" t="s">
        <v>6</v>
      </c>
      <c r="D588" s="2" t="s">
        <v>15</v>
      </c>
      <c r="E588" s="2" t="s">
        <v>20</v>
      </c>
      <c r="F588" s="2" t="s">
        <v>61</v>
      </c>
      <c r="G588" s="1">
        <v>280</v>
      </c>
      <c r="H588" s="1">
        <v>184</v>
      </c>
      <c r="I588" s="4">
        <v>1</v>
      </c>
      <c r="J588" s="2" t="s">
        <v>69</v>
      </c>
      <c r="K588" s="1">
        <f>Tabelle5[[#This Row],[Menge kg Nges]]/1000</f>
        <v>0.28000000000000003</v>
      </c>
      <c r="L588" s="1">
        <f>Tabelle5[[#This Row],[Menge kg P2O5]]/1000</f>
        <v>0.184</v>
      </c>
      <c r="M588" s="1">
        <f>Tabelle5[[#This Row],[Menge t Nges]]/Tabelle5[[#This Row],[Anzahl Lieferscheine]]</f>
        <v>0.28000000000000003</v>
      </c>
      <c r="N588" s="1">
        <f>Tabelle5[[#This Row],[Menge t P2O5]]/Tabelle5[[#This Row],[Anzahl Lieferscheine]]</f>
        <v>0.184</v>
      </c>
    </row>
    <row r="589" spans="1:14" x14ac:dyDescent="0.2">
      <c r="A589" s="2" t="s">
        <v>34</v>
      </c>
      <c r="B589" s="2" t="s">
        <v>42</v>
      </c>
      <c r="C589" s="2" t="s">
        <v>6</v>
      </c>
      <c r="D589" s="2" t="s">
        <v>15</v>
      </c>
      <c r="E589" s="2" t="s">
        <v>21</v>
      </c>
      <c r="F589" s="2" t="s">
        <v>61</v>
      </c>
      <c r="G589" s="1">
        <v>612</v>
      </c>
      <c r="H589" s="1">
        <v>360</v>
      </c>
      <c r="I589" s="4">
        <v>1</v>
      </c>
      <c r="J589" s="2" t="s">
        <v>69</v>
      </c>
      <c r="K589" s="1">
        <f>Tabelle5[[#This Row],[Menge kg Nges]]/1000</f>
        <v>0.61199999999999999</v>
      </c>
      <c r="L589" s="1">
        <f>Tabelle5[[#This Row],[Menge kg P2O5]]/1000</f>
        <v>0.36</v>
      </c>
      <c r="M589" s="1">
        <f>Tabelle5[[#This Row],[Menge t Nges]]/Tabelle5[[#This Row],[Anzahl Lieferscheine]]</f>
        <v>0.61199999999999999</v>
      </c>
      <c r="N589" s="1">
        <f>Tabelle5[[#This Row],[Menge t P2O5]]/Tabelle5[[#This Row],[Anzahl Lieferscheine]]</f>
        <v>0.36</v>
      </c>
    </row>
    <row r="590" spans="1:14" x14ac:dyDescent="0.2">
      <c r="A590" s="2" t="s">
        <v>34</v>
      </c>
      <c r="B590" s="2" t="s">
        <v>42</v>
      </c>
      <c r="C590" s="2" t="s">
        <v>6</v>
      </c>
      <c r="D590" s="2" t="s">
        <v>15</v>
      </c>
      <c r="E590" s="2" t="s">
        <v>9</v>
      </c>
      <c r="F590" s="2" t="s">
        <v>61</v>
      </c>
      <c r="G590" s="1">
        <v>292.5</v>
      </c>
      <c r="H590" s="1">
        <v>112.5</v>
      </c>
      <c r="I590" s="4">
        <v>1</v>
      </c>
      <c r="J590" s="2" t="s">
        <v>69</v>
      </c>
      <c r="K590" s="1">
        <f>Tabelle5[[#This Row],[Menge kg Nges]]/1000</f>
        <v>0.29249999999999998</v>
      </c>
      <c r="L590" s="1">
        <f>Tabelle5[[#This Row],[Menge kg P2O5]]/1000</f>
        <v>0.1125</v>
      </c>
      <c r="M590" s="1">
        <f>Tabelle5[[#This Row],[Menge t Nges]]/Tabelle5[[#This Row],[Anzahl Lieferscheine]]</f>
        <v>0.29249999999999998</v>
      </c>
      <c r="N590" s="1">
        <f>Tabelle5[[#This Row],[Menge t P2O5]]/Tabelle5[[#This Row],[Anzahl Lieferscheine]]</f>
        <v>0.1125</v>
      </c>
    </row>
    <row r="591" spans="1:14" x14ac:dyDescent="0.2">
      <c r="A591" s="2" t="s">
        <v>34</v>
      </c>
      <c r="B591" s="2" t="s">
        <v>42</v>
      </c>
      <c r="C591" s="2" t="s">
        <v>25</v>
      </c>
      <c r="D591" s="2" t="s">
        <v>25</v>
      </c>
      <c r="E591" s="2" t="s">
        <v>26</v>
      </c>
      <c r="F591" s="2" t="s">
        <v>61</v>
      </c>
      <c r="G591" s="1">
        <v>3409.84</v>
      </c>
      <c r="H591" s="1">
        <v>2324.5499999999997</v>
      </c>
      <c r="I591" s="4">
        <v>5</v>
      </c>
      <c r="J591" s="2" t="s">
        <v>69</v>
      </c>
      <c r="K591" s="1">
        <f>Tabelle5[[#This Row],[Menge kg Nges]]/1000</f>
        <v>3.40984</v>
      </c>
      <c r="L591" s="1">
        <f>Tabelle5[[#This Row],[Menge kg P2O5]]/1000</f>
        <v>2.3245499999999999</v>
      </c>
      <c r="M591" s="1">
        <f>Tabelle5[[#This Row],[Menge t Nges]]/Tabelle5[[#This Row],[Anzahl Lieferscheine]]</f>
        <v>0.68196800000000002</v>
      </c>
      <c r="N591" s="1">
        <f>Tabelle5[[#This Row],[Menge t P2O5]]/Tabelle5[[#This Row],[Anzahl Lieferscheine]]</f>
        <v>0.46490999999999999</v>
      </c>
    </row>
    <row r="592" spans="1:14" x14ac:dyDescent="0.2">
      <c r="A592" s="2" t="s">
        <v>45</v>
      </c>
      <c r="B592" s="2" t="s">
        <v>27</v>
      </c>
      <c r="C592" s="2" t="s">
        <v>6</v>
      </c>
      <c r="D592" s="2" t="s">
        <v>7</v>
      </c>
      <c r="E592" s="2" t="s">
        <v>9</v>
      </c>
      <c r="F592" s="2" t="s">
        <v>61</v>
      </c>
      <c r="G592" s="1">
        <v>931.64</v>
      </c>
      <c r="H592" s="1">
        <v>383.08</v>
      </c>
      <c r="I592" s="4">
        <v>4</v>
      </c>
      <c r="J592" s="2" t="s">
        <v>69</v>
      </c>
      <c r="K592" s="1">
        <f>Tabelle5[[#This Row],[Menge kg Nges]]/1000</f>
        <v>0.93164000000000002</v>
      </c>
      <c r="L592" s="1">
        <f>Tabelle5[[#This Row],[Menge kg P2O5]]/1000</f>
        <v>0.38307999999999998</v>
      </c>
      <c r="M592" s="1">
        <f>Tabelle5[[#This Row],[Menge t Nges]]/Tabelle5[[#This Row],[Anzahl Lieferscheine]]</f>
        <v>0.23291000000000001</v>
      </c>
      <c r="N592" s="1">
        <f>Tabelle5[[#This Row],[Menge t P2O5]]/Tabelle5[[#This Row],[Anzahl Lieferscheine]]</f>
        <v>9.5769999999999994E-2</v>
      </c>
    </row>
    <row r="593" spans="1:14" x14ac:dyDescent="0.2">
      <c r="A593" s="2" t="s">
        <v>45</v>
      </c>
      <c r="B593" s="2" t="s">
        <v>27</v>
      </c>
      <c r="C593" s="2" t="s">
        <v>6</v>
      </c>
      <c r="D593" s="2" t="s">
        <v>7</v>
      </c>
      <c r="E593" s="2" t="s">
        <v>12</v>
      </c>
      <c r="F593" s="2" t="s">
        <v>61</v>
      </c>
      <c r="G593" s="1">
        <v>585.6</v>
      </c>
      <c r="H593" s="1">
        <v>368.28</v>
      </c>
      <c r="I593" s="4">
        <v>3</v>
      </c>
      <c r="J593" s="2" t="s">
        <v>69</v>
      </c>
      <c r="K593" s="1">
        <f>Tabelle5[[#This Row],[Menge kg Nges]]/1000</f>
        <v>0.58560000000000001</v>
      </c>
      <c r="L593" s="1">
        <f>Tabelle5[[#This Row],[Menge kg P2O5]]/1000</f>
        <v>0.36828</v>
      </c>
      <c r="M593" s="1">
        <f>Tabelle5[[#This Row],[Menge t Nges]]/Tabelle5[[#This Row],[Anzahl Lieferscheine]]</f>
        <v>0.19520000000000001</v>
      </c>
      <c r="N593" s="1">
        <f>Tabelle5[[#This Row],[Menge t P2O5]]/Tabelle5[[#This Row],[Anzahl Lieferscheine]]</f>
        <v>0.12275999999999999</v>
      </c>
    </row>
    <row r="594" spans="1:14" x14ac:dyDescent="0.2">
      <c r="A594" s="2" t="s">
        <v>45</v>
      </c>
      <c r="B594" s="2" t="s">
        <v>27</v>
      </c>
      <c r="C594" s="2" t="s">
        <v>6</v>
      </c>
      <c r="D594" s="2" t="s">
        <v>15</v>
      </c>
      <c r="E594" s="2" t="s">
        <v>9</v>
      </c>
      <c r="F594" s="2" t="s">
        <v>61</v>
      </c>
      <c r="G594" s="1">
        <v>368</v>
      </c>
      <c r="H594" s="1">
        <v>240</v>
      </c>
      <c r="I594" s="4">
        <v>1</v>
      </c>
      <c r="J594" s="2" t="s">
        <v>69</v>
      </c>
      <c r="K594" s="1">
        <f>Tabelle5[[#This Row],[Menge kg Nges]]/1000</f>
        <v>0.36799999999999999</v>
      </c>
      <c r="L594" s="1">
        <f>Tabelle5[[#This Row],[Menge kg P2O5]]/1000</f>
        <v>0.24</v>
      </c>
      <c r="M594" s="1">
        <f>Tabelle5[[#This Row],[Menge t Nges]]/Tabelle5[[#This Row],[Anzahl Lieferscheine]]</f>
        <v>0.36799999999999999</v>
      </c>
      <c r="N594" s="1">
        <f>Tabelle5[[#This Row],[Menge t P2O5]]/Tabelle5[[#This Row],[Anzahl Lieferscheine]]</f>
        <v>0.24</v>
      </c>
    </row>
    <row r="595" spans="1:14" x14ac:dyDescent="0.2">
      <c r="A595" s="2" t="s">
        <v>45</v>
      </c>
      <c r="B595" s="2" t="s">
        <v>27</v>
      </c>
      <c r="C595" s="2" t="s">
        <v>25</v>
      </c>
      <c r="D595" s="2" t="s">
        <v>25</v>
      </c>
      <c r="E595" s="2" t="s">
        <v>26</v>
      </c>
      <c r="F595" s="2" t="s">
        <v>61</v>
      </c>
      <c r="G595" s="1">
        <v>2115.8000000000002</v>
      </c>
      <c r="H595" s="1">
        <v>840.3</v>
      </c>
      <c r="I595" s="4">
        <v>2</v>
      </c>
      <c r="J595" s="2" t="s">
        <v>69</v>
      </c>
      <c r="K595" s="1">
        <f>Tabelle5[[#This Row],[Menge kg Nges]]/1000</f>
        <v>2.1158000000000001</v>
      </c>
      <c r="L595" s="1">
        <f>Tabelle5[[#This Row],[Menge kg P2O5]]/1000</f>
        <v>0.84029999999999994</v>
      </c>
      <c r="M595" s="1">
        <f>Tabelle5[[#This Row],[Menge t Nges]]/Tabelle5[[#This Row],[Anzahl Lieferscheine]]</f>
        <v>1.0579000000000001</v>
      </c>
      <c r="N595" s="1">
        <f>Tabelle5[[#This Row],[Menge t P2O5]]/Tabelle5[[#This Row],[Anzahl Lieferscheine]]</f>
        <v>0.42014999999999997</v>
      </c>
    </row>
    <row r="596" spans="1:14" x14ac:dyDescent="0.2">
      <c r="A596" s="2" t="s">
        <v>45</v>
      </c>
      <c r="B596" s="2" t="s">
        <v>46</v>
      </c>
      <c r="C596" s="2" t="s">
        <v>25</v>
      </c>
      <c r="D596" s="2" t="s">
        <v>25</v>
      </c>
      <c r="E596" s="2" t="s">
        <v>26</v>
      </c>
      <c r="F596" s="2" t="s">
        <v>61</v>
      </c>
      <c r="G596" s="1">
        <v>2959.36</v>
      </c>
      <c r="H596" s="1">
        <v>1109.7600000000002</v>
      </c>
      <c r="I596" s="4">
        <v>9</v>
      </c>
      <c r="J596" s="2" t="s">
        <v>69</v>
      </c>
      <c r="K596" s="1">
        <f>Tabelle5[[#This Row],[Menge kg Nges]]/1000</f>
        <v>2.9593600000000002</v>
      </c>
      <c r="L596" s="1">
        <f>Tabelle5[[#This Row],[Menge kg P2O5]]/1000</f>
        <v>1.1097600000000003</v>
      </c>
      <c r="M596" s="1">
        <f>Tabelle5[[#This Row],[Menge t Nges]]/Tabelle5[[#This Row],[Anzahl Lieferscheine]]</f>
        <v>0.32881777777777782</v>
      </c>
      <c r="N596" s="1">
        <f>Tabelle5[[#This Row],[Menge t P2O5]]/Tabelle5[[#This Row],[Anzahl Lieferscheine]]</f>
        <v>0.1233066666666667</v>
      </c>
    </row>
    <row r="597" spans="1:14" x14ac:dyDescent="0.2">
      <c r="A597" s="2" t="s">
        <v>45</v>
      </c>
      <c r="B597" s="2" t="s">
        <v>45</v>
      </c>
      <c r="C597" s="2" t="s">
        <v>6</v>
      </c>
      <c r="D597" s="2" t="s">
        <v>7</v>
      </c>
      <c r="E597" s="2" t="s">
        <v>9</v>
      </c>
      <c r="F597" s="2" t="s">
        <v>61</v>
      </c>
      <c r="G597" s="1">
        <v>45231.4</v>
      </c>
      <c r="H597" s="1">
        <v>18548</v>
      </c>
      <c r="I597" s="4">
        <v>40</v>
      </c>
      <c r="J597" s="2" t="s">
        <v>69</v>
      </c>
      <c r="K597" s="1">
        <f>Tabelle5[[#This Row],[Menge kg Nges]]/1000</f>
        <v>45.231400000000001</v>
      </c>
      <c r="L597" s="1">
        <f>Tabelle5[[#This Row],[Menge kg P2O5]]/1000</f>
        <v>18.547999999999998</v>
      </c>
      <c r="M597" s="1">
        <f>Tabelle5[[#This Row],[Menge t Nges]]/Tabelle5[[#This Row],[Anzahl Lieferscheine]]</f>
        <v>1.1307849999999999</v>
      </c>
      <c r="N597" s="1">
        <f>Tabelle5[[#This Row],[Menge t P2O5]]/Tabelle5[[#This Row],[Anzahl Lieferscheine]]</f>
        <v>0.46369999999999995</v>
      </c>
    </row>
    <row r="598" spans="1:14" x14ac:dyDescent="0.2">
      <c r="A598" s="2" t="s">
        <v>45</v>
      </c>
      <c r="B598" s="2" t="s">
        <v>45</v>
      </c>
      <c r="C598" s="2" t="s">
        <v>6</v>
      </c>
      <c r="D598" s="2" t="s">
        <v>7</v>
      </c>
      <c r="E598" s="2" t="s">
        <v>10</v>
      </c>
      <c r="F598" s="2" t="s">
        <v>61</v>
      </c>
      <c r="G598" s="1">
        <v>159.6</v>
      </c>
      <c r="H598" s="1">
        <v>52.2</v>
      </c>
      <c r="I598" s="4">
        <v>1</v>
      </c>
      <c r="J598" s="2" t="s">
        <v>69</v>
      </c>
      <c r="K598" s="1">
        <f>Tabelle5[[#This Row],[Menge kg Nges]]/1000</f>
        <v>0.15959999999999999</v>
      </c>
      <c r="L598" s="1">
        <f>Tabelle5[[#This Row],[Menge kg P2O5]]/1000</f>
        <v>5.2200000000000003E-2</v>
      </c>
      <c r="M598" s="1">
        <f>Tabelle5[[#This Row],[Menge t Nges]]/Tabelle5[[#This Row],[Anzahl Lieferscheine]]</f>
        <v>0.15959999999999999</v>
      </c>
      <c r="N598" s="1">
        <f>Tabelle5[[#This Row],[Menge t P2O5]]/Tabelle5[[#This Row],[Anzahl Lieferscheine]]</f>
        <v>5.2200000000000003E-2</v>
      </c>
    </row>
    <row r="599" spans="1:14" x14ac:dyDescent="0.2">
      <c r="A599" s="2" t="s">
        <v>45</v>
      </c>
      <c r="B599" s="2" t="s">
        <v>45</v>
      </c>
      <c r="C599" s="2" t="s">
        <v>6</v>
      </c>
      <c r="D599" s="2" t="s">
        <v>7</v>
      </c>
      <c r="E599" s="2" t="s">
        <v>11</v>
      </c>
      <c r="F599" s="2" t="s">
        <v>61</v>
      </c>
      <c r="G599" s="1">
        <v>1199.55</v>
      </c>
      <c r="H599" s="1">
        <v>765.2</v>
      </c>
      <c r="I599" s="4">
        <v>8</v>
      </c>
      <c r="J599" s="2" t="s">
        <v>69</v>
      </c>
      <c r="K599" s="1">
        <f>Tabelle5[[#This Row],[Menge kg Nges]]/1000</f>
        <v>1.1995499999999999</v>
      </c>
      <c r="L599" s="1">
        <f>Tabelle5[[#This Row],[Menge kg P2O5]]/1000</f>
        <v>0.76519999999999999</v>
      </c>
      <c r="M599" s="1">
        <f>Tabelle5[[#This Row],[Menge t Nges]]/Tabelle5[[#This Row],[Anzahl Lieferscheine]]</f>
        <v>0.14994374999999999</v>
      </c>
      <c r="N599" s="1">
        <f>Tabelle5[[#This Row],[Menge t P2O5]]/Tabelle5[[#This Row],[Anzahl Lieferscheine]]</f>
        <v>9.5649999999999999E-2</v>
      </c>
    </row>
    <row r="600" spans="1:14" x14ac:dyDescent="0.2">
      <c r="A600" s="2" t="s">
        <v>45</v>
      </c>
      <c r="B600" s="2" t="s">
        <v>45</v>
      </c>
      <c r="C600" s="2" t="s">
        <v>6</v>
      </c>
      <c r="D600" s="2" t="s">
        <v>7</v>
      </c>
      <c r="E600" s="2" t="s">
        <v>12</v>
      </c>
      <c r="F600" s="2" t="s">
        <v>61</v>
      </c>
      <c r="G600" s="1">
        <v>41630.949999999997</v>
      </c>
      <c r="H600" s="1">
        <v>23452.25</v>
      </c>
      <c r="I600" s="4">
        <v>164</v>
      </c>
      <c r="J600" s="2" t="s">
        <v>69</v>
      </c>
      <c r="K600" s="1">
        <f>Tabelle5[[#This Row],[Menge kg Nges]]/1000</f>
        <v>41.630949999999999</v>
      </c>
      <c r="L600" s="1">
        <f>Tabelle5[[#This Row],[Menge kg P2O5]]/1000</f>
        <v>23.452249999999999</v>
      </c>
      <c r="M600" s="1">
        <f>Tabelle5[[#This Row],[Menge t Nges]]/Tabelle5[[#This Row],[Anzahl Lieferscheine]]</f>
        <v>0.25384725609756098</v>
      </c>
      <c r="N600" s="1">
        <f>Tabelle5[[#This Row],[Menge t P2O5]]/Tabelle5[[#This Row],[Anzahl Lieferscheine]]</f>
        <v>0.14300152439024391</v>
      </c>
    </row>
    <row r="601" spans="1:14" x14ac:dyDescent="0.2">
      <c r="A601" s="2" t="s">
        <v>45</v>
      </c>
      <c r="B601" s="2" t="s">
        <v>45</v>
      </c>
      <c r="C601" s="2" t="s">
        <v>6</v>
      </c>
      <c r="D601" s="2" t="s">
        <v>7</v>
      </c>
      <c r="E601" s="2" t="s">
        <v>14</v>
      </c>
      <c r="F601" s="2" t="s">
        <v>61</v>
      </c>
      <c r="G601" s="1">
        <v>2699.1000000000004</v>
      </c>
      <c r="H601" s="1">
        <v>1761.4</v>
      </c>
      <c r="I601" s="4">
        <v>13</v>
      </c>
      <c r="J601" s="2" t="s">
        <v>69</v>
      </c>
      <c r="K601" s="1">
        <f>Tabelle5[[#This Row],[Menge kg Nges]]/1000</f>
        <v>2.6991000000000005</v>
      </c>
      <c r="L601" s="1">
        <f>Tabelle5[[#This Row],[Menge kg P2O5]]/1000</f>
        <v>1.7614000000000001</v>
      </c>
      <c r="M601" s="1">
        <f>Tabelle5[[#This Row],[Menge t Nges]]/Tabelle5[[#This Row],[Anzahl Lieferscheine]]</f>
        <v>0.20762307692307697</v>
      </c>
      <c r="N601" s="1">
        <f>Tabelle5[[#This Row],[Menge t P2O5]]/Tabelle5[[#This Row],[Anzahl Lieferscheine]]</f>
        <v>0.13549230769230769</v>
      </c>
    </row>
    <row r="602" spans="1:14" x14ac:dyDescent="0.2">
      <c r="A602" s="2" t="s">
        <v>45</v>
      </c>
      <c r="B602" s="2" t="s">
        <v>45</v>
      </c>
      <c r="C602" s="2" t="s">
        <v>6</v>
      </c>
      <c r="D602" s="2" t="s">
        <v>15</v>
      </c>
      <c r="E602" s="2" t="s">
        <v>16</v>
      </c>
      <c r="F602" s="2" t="s">
        <v>61</v>
      </c>
      <c r="G602" s="1">
        <v>780</v>
      </c>
      <c r="H602" s="1">
        <v>676</v>
      </c>
      <c r="I602" s="4">
        <v>2</v>
      </c>
      <c r="J602" s="2" t="s">
        <v>69</v>
      </c>
      <c r="K602" s="1">
        <f>Tabelle5[[#This Row],[Menge kg Nges]]/1000</f>
        <v>0.78</v>
      </c>
      <c r="L602" s="1">
        <f>Tabelle5[[#This Row],[Menge kg P2O5]]/1000</f>
        <v>0.67600000000000005</v>
      </c>
      <c r="M602" s="1">
        <f>Tabelle5[[#This Row],[Menge t Nges]]/Tabelle5[[#This Row],[Anzahl Lieferscheine]]</f>
        <v>0.39</v>
      </c>
      <c r="N602" s="1">
        <f>Tabelle5[[#This Row],[Menge t P2O5]]/Tabelle5[[#This Row],[Anzahl Lieferscheine]]</f>
        <v>0.33800000000000002</v>
      </c>
    </row>
    <row r="603" spans="1:14" x14ac:dyDescent="0.2">
      <c r="A603" s="2" t="s">
        <v>45</v>
      </c>
      <c r="B603" s="2" t="s">
        <v>45</v>
      </c>
      <c r="C603" s="2" t="s">
        <v>6</v>
      </c>
      <c r="D603" s="2" t="s">
        <v>15</v>
      </c>
      <c r="E603" s="2" t="s">
        <v>17</v>
      </c>
      <c r="F603" s="2" t="s">
        <v>61</v>
      </c>
      <c r="G603" s="1">
        <v>248.04</v>
      </c>
      <c r="H603" s="1">
        <v>107.64</v>
      </c>
      <c r="I603" s="4">
        <v>1</v>
      </c>
      <c r="J603" s="2" t="s">
        <v>69</v>
      </c>
      <c r="K603" s="1">
        <f>Tabelle5[[#This Row],[Menge kg Nges]]/1000</f>
        <v>0.24803999999999998</v>
      </c>
      <c r="L603" s="1">
        <f>Tabelle5[[#This Row],[Menge kg P2O5]]/1000</f>
        <v>0.10764</v>
      </c>
      <c r="M603" s="1">
        <f>Tabelle5[[#This Row],[Menge t Nges]]/Tabelle5[[#This Row],[Anzahl Lieferscheine]]</f>
        <v>0.24803999999999998</v>
      </c>
      <c r="N603" s="1">
        <f>Tabelle5[[#This Row],[Menge t P2O5]]/Tabelle5[[#This Row],[Anzahl Lieferscheine]]</f>
        <v>0.10764</v>
      </c>
    </row>
    <row r="604" spans="1:14" x14ac:dyDescent="0.2">
      <c r="A604" s="2" t="s">
        <v>45</v>
      </c>
      <c r="B604" s="2" t="s">
        <v>45</v>
      </c>
      <c r="C604" s="2" t="s">
        <v>6</v>
      </c>
      <c r="D604" s="2" t="s">
        <v>15</v>
      </c>
      <c r="E604" s="2" t="s">
        <v>18</v>
      </c>
      <c r="F604" s="2" t="s">
        <v>61</v>
      </c>
      <c r="G604" s="1">
        <v>588</v>
      </c>
      <c r="H604" s="1">
        <v>476</v>
      </c>
      <c r="I604" s="4">
        <v>4</v>
      </c>
      <c r="J604" s="2" t="s">
        <v>69</v>
      </c>
      <c r="K604" s="1">
        <f>Tabelle5[[#This Row],[Menge kg Nges]]/1000</f>
        <v>0.58799999999999997</v>
      </c>
      <c r="L604" s="1">
        <f>Tabelle5[[#This Row],[Menge kg P2O5]]/1000</f>
        <v>0.47599999999999998</v>
      </c>
      <c r="M604" s="1">
        <f>Tabelle5[[#This Row],[Menge t Nges]]/Tabelle5[[#This Row],[Anzahl Lieferscheine]]</f>
        <v>0.14699999999999999</v>
      </c>
      <c r="N604" s="1">
        <f>Tabelle5[[#This Row],[Menge t P2O5]]/Tabelle5[[#This Row],[Anzahl Lieferscheine]]</f>
        <v>0.11899999999999999</v>
      </c>
    </row>
    <row r="605" spans="1:14" x14ac:dyDescent="0.2">
      <c r="A605" s="2" t="s">
        <v>45</v>
      </c>
      <c r="B605" s="2" t="s">
        <v>45</v>
      </c>
      <c r="C605" s="2" t="s">
        <v>6</v>
      </c>
      <c r="D605" s="2" t="s">
        <v>15</v>
      </c>
      <c r="E605" s="2" t="s">
        <v>19</v>
      </c>
      <c r="F605" s="2" t="s">
        <v>61</v>
      </c>
      <c r="G605" s="1">
        <v>216</v>
      </c>
      <c r="H605" s="1">
        <v>240</v>
      </c>
      <c r="I605" s="4">
        <v>1</v>
      </c>
      <c r="J605" s="2" t="s">
        <v>69</v>
      </c>
      <c r="K605" s="1">
        <f>Tabelle5[[#This Row],[Menge kg Nges]]/1000</f>
        <v>0.216</v>
      </c>
      <c r="L605" s="1">
        <f>Tabelle5[[#This Row],[Menge kg P2O5]]/1000</f>
        <v>0.24</v>
      </c>
      <c r="M605" s="1">
        <f>Tabelle5[[#This Row],[Menge t Nges]]/Tabelle5[[#This Row],[Anzahl Lieferscheine]]</f>
        <v>0.216</v>
      </c>
      <c r="N605" s="1">
        <f>Tabelle5[[#This Row],[Menge t P2O5]]/Tabelle5[[#This Row],[Anzahl Lieferscheine]]</f>
        <v>0.24</v>
      </c>
    </row>
    <row r="606" spans="1:14" x14ac:dyDescent="0.2">
      <c r="A606" s="2" t="s">
        <v>45</v>
      </c>
      <c r="B606" s="2" t="s">
        <v>45</v>
      </c>
      <c r="C606" s="2" t="s">
        <v>6</v>
      </c>
      <c r="D606" s="2" t="s">
        <v>15</v>
      </c>
      <c r="E606" s="2" t="s">
        <v>20</v>
      </c>
      <c r="F606" s="2" t="s">
        <v>61</v>
      </c>
      <c r="G606" s="1">
        <v>950.8</v>
      </c>
      <c r="H606" s="1">
        <v>615</v>
      </c>
      <c r="I606" s="4">
        <v>4</v>
      </c>
      <c r="J606" s="2" t="s">
        <v>69</v>
      </c>
      <c r="K606" s="1">
        <f>Tabelle5[[#This Row],[Menge kg Nges]]/1000</f>
        <v>0.95079999999999998</v>
      </c>
      <c r="L606" s="1">
        <f>Tabelle5[[#This Row],[Menge kg P2O5]]/1000</f>
        <v>0.61499999999999999</v>
      </c>
      <c r="M606" s="1">
        <f>Tabelle5[[#This Row],[Menge t Nges]]/Tabelle5[[#This Row],[Anzahl Lieferscheine]]</f>
        <v>0.23769999999999999</v>
      </c>
      <c r="N606" s="1">
        <f>Tabelle5[[#This Row],[Menge t P2O5]]/Tabelle5[[#This Row],[Anzahl Lieferscheine]]</f>
        <v>0.15375</v>
      </c>
    </row>
    <row r="607" spans="1:14" x14ac:dyDescent="0.2">
      <c r="A607" s="2" t="s">
        <v>45</v>
      </c>
      <c r="B607" s="2" t="s">
        <v>45</v>
      </c>
      <c r="C607" s="2" t="s">
        <v>6</v>
      </c>
      <c r="D607" s="2" t="s">
        <v>15</v>
      </c>
      <c r="E607" s="2" t="s">
        <v>9</v>
      </c>
      <c r="F607" s="2" t="s">
        <v>61</v>
      </c>
      <c r="G607" s="1">
        <v>2123.3599999999997</v>
      </c>
      <c r="H607" s="1">
        <v>1384.8</v>
      </c>
      <c r="I607" s="4">
        <v>4</v>
      </c>
      <c r="J607" s="2" t="s">
        <v>69</v>
      </c>
      <c r="K607" s="1">
        <f>Tabelle5[[#This Row],[Menge kg Nges]]/1000</f>
        <v>2.1233599999999995</v>
      </c>
      <c r="L607" s="1">
        <f>Tabelle5[[#This Row],[Menge kg P2O5]]/1000</f>
        <v>1.3848</v>
      </c>
      <c r="M607" s="1">
        <f>Tabelle5[[#This Row],[Menge t Nges]]/Tabelle5[[#This Row],[Anzahl Lieferscheine]]</f>
        <v>0.53083999999999987</v>
      </c>
      <c r="N607" s="1">
        <f>Tabelle5[[#This Row],[Menge t P2O5]]/Tabelle5[[#This Row],[Anzahl Lieferscheine]]</f>
        <v>0.34620000000000001</v>
      </c>
    </row>
    <row r="608" spans="1:14" x14ac:dyDescent="0.2">
      <c r="A608" s="2" t="s">
        <v>45</v>
      </c>
      <c r="B608" s="2" t="s">
        <v>45</v>
      </c>
      <c r="C608" s="2" t="s">
        <v>6</v>
      </c>
      <c r="D608" s="2" t="s">
        <v>15</v>
      </c>
      <c r="E608" s="2" t="s">
        <v>10</v>
      </c>
      <c r="F608" s="2" t="s">
        <v>61</v>
      </c>
      <c r="G608" s="1">
        <v>202.5</v>
      </c>
      <c r="H608" s="1">
        <v>86.5</v>
      </c>
      <c r="I608" s="4">
        <v>1</v>
      </c>
      <c r="J608" s="2" t="s">
        <v>69</v>
      </c>
      <c r="K608" s="1">
        <f>Tabelle5[[#This Row],[Menge kg Nges]]/1000</f>
        <v>0.20250000000000001</v>
      </c>
      <c r="L608" s="1">
        <f>Tabelle5[[#This Row],[Menge kg P2O5]]/1000</f>
        <v>8.6499999999999994E-2</v>
      </c>
      <c r="M608" s="1">
        <f>Tabelle5[[#This Row],[Menge t Nges]]/Tabelle5[[#This Row],[Anzahl Lieferscheine]]</f>
        <v>0.20250000000000001</v>
      </c>
      <c r="N608" s="1">
        <f>Tabelle5[[#This Row],[Menge t P2O5]]/Tabelle5[[#This Row],[Anzahl Lieferscheine]]</f>
        <v>8.6499999999999994E-2</v>
      </c>
    </row>
    <row r="609" spans="1:14" x14ac:dyDescent="0.2">
      <c r="A609" s="2" t="s">
        <v>45</v>
      </c>
      <c r="B609" s="2" t="s">
        <v>45</v>
      </c>
      <c r="C609" s="2" t="s">
        <v>25</v>
      </c>
      <c r="D609" s="2" t="s">
        <v>25</v>
      </c>
      <c r="E609" s="2" t="s">
        <v>26</v>
      </c>
      <c r="F609" s="2" t="s">
        <v>61</v>
      </c>
      <c r="G609" s="1">
        <v>86922.329999999987</v>
      </c>
      <c r="H609" s="1">
        <v>38277.470000000008</v>
      </c>
      <c r="I609" s="4">
        <v>66</v>
      </c>
      <c r="J609" s="2" t="s">
        <v>69</v>
      </c>
      <c r="K609" s="1">
        <f>Tabelle5[[#This Row],[Menge kg Nges]]/1000</f>
        <v>86.922329999999988</v>
      </c>
      <c r="L609" s="1">
        <f>Tabelle5[[#This Row],[Menge kg P2O5]]/1000</f>
        <v>38.277470000000008</v>
      </c>
      <c r="M609" s="1">
        <f>Tabelle5[[#This Row],[Menge t Nges]]/Tabelle5[[#This Row],[Anzahl Lieferscheine]]</f>
        <v>1.3170049999999998</v>
      </c>
      <c r="N609" s="1">
        <f>Tabelle5[[#This Row],[Menge t P2O5]]/Tabelle5[[#This Row],[Anzahl Lieferscheine]]</f>
        <v>0.57996166666666682</v>
      </c>
    </row>
    <row r="610" spans="1:14" x14ac:dyDescent="0.2">
      <c r="A610" s="2" t="s">
        <v>45</v>
      </c>
      <c r="B610" s="2" t="s">
        <v>28</v>
      </c>
      <c r="C610" s="2" t="s">
        <v>25</v>
      </c>
      <c r="D610" s="2" t="s">
        <v>25</v>
      </c>
      <c r="E610" s="2" t="s">
        <v>26</v>
      </c>
      <c r="F610" s="2" t="s">
        <v>61</v>
      </c>
      <c r="G610" s="1">
        <v>1008.78</v>
      </c>
      <c r="H610" s="1">
        <v>465.71999999999997</v>
      </c>
      <c r="I610" s="4">
        <v>2</v>
      </c>
      <c r="J610" s="2" t="s">
        <v>69</v>
      </c>
      <c r="K610" s="1">
        <f>Tabelle5[[#This Row],[Menge kg Nges]]/1000</f>
        <v>1.00878</v>
      </c>
      <c r="L610" s="1">
        <f>Tabelle5[[#This Row],[Menge kg P2O5]]/1000</f>
        <v>0.46571999999999997</v>
      </c>
      <c r="M610" s="1">
        <f>Tabelle5[[#This Row],[Menge t Nges]]/Tabelle5[[#This Row],[Anzahl Lieferscheine]]</f>
        <v>0.50439000000000001</v>
      </c>
      <c r="N610" s="1">
        <f>Tabelle5[[#This Row],[Menge t P2O5]]/Tabelle5[[#This Row],[Anzahl Lieferscheine]]</f>
        <v>0.23285999999999998</v>
      </c>
    </row>
    <row r="611" spans="1:14" x14ac:dyDescent="0.2">
      <c r="A611" s="2" t="s">
        <v>51</v>
      </c>
      <c r="B611" s="2" t="s">
        <v>32</v>
      </c>
      <c r="C611" s="2" t="s">
        <v>6</v>
      </c>
      <c r="D611" s="2" t="s">
        <v>7</v>
      </c>
      <c r="E611" s="2" t="s">
        <v>12</v>
      </c>
      <c r="F611" s="2" t="s">
        <v>61</v>
      </c>
      <c r="G611" s="1">
        <v>826.2</v>
      </c>
      <c r="H611" s="1">
        <v>356.4</v>
      </c>
      <c r="I611" s="4">
        <v>2</v>
      </c>
      <c r="J611" s="2" t="s">
        <v>69</v>
      </c>
      <c r="K611" s="1">
        <f>Tabelle5[[#This Row],[Menge kg Nges]]/1000</f>
        <v>0.82620000000000005</v>
      </c>
      <c r="L611" s="1">
        <f>Tabelle5[[#This Row],[Menge kg P2O5]]/1000</f>
        <v>0.35639999999999999</v>
      </c>
      <c r="M611" s="1">
        <f>Tabelle5[[#This Row],[Menge t Nges]]/Tabelle5[[#This Row],[Anzahl Lieferscheine]]</f>
        <v>0.41310000000000002</v>
      </c>
      <c r="N611" s="1">
        <f>Tabelle5[[#This Row],[Menge t P2O5]]/Tabelle5[[#This Row],[Anzahl Lieferscheine]]</f>
        <v>0.1782</v>
      </c>
    </row>
    <row r="612" spans="1:14" x14ac:dyDescent="0.2">
      <c r="A612" s="2" t="s">
        <v>51</v>
      </c>
      <c r="B612" s="2" t="s">
        <v>32</v>
      </c>
      <c r="C612" s="2" t="s">
        <v>6</v>
      </c>
      <c r="D612" s="2" t="s">
        <v>15</v>
      </c>
      <c r="E612" s="2" t="s">
        <v>18</v>
      </c>
      <c r="F612" s="2" t="s">
        <v>61</v>
      </c>
      <c r="G612" s="1">
        <v>889</v>
      </c>
      <c r="H612" s="1">
        <v>673.2</v>
      </c>
      <c r="I612" s="4">
        <v>3</v>
      </c>
      <c r="J612" s="2" t="s">
        <v>69</v>
      </c>
      <c r="K612" s="1">
        <f>Tabelle5[[#This Row],[Menge kg Nges]]/1000</f>
        <v>0.88900000000000001</v>
      </c>
      <c r="L612" s="1">
        <f>Tabelle5[[#This Row],[Menge kg P2O5]]/1000</f>
        <v>0.67320000000000002</v>
      </c>
      <c r="M612" s="1">
        <f>Tabelle5[[#This Row],[Menge t Nges]]/Tabelle5[[#This Row],[Anzahl Lieferscheine]]</f>
        <v>0.29633333333333334</v>
      </c>
      <c r="N612" s="1">
        <f>Tabelle5[[#This Row],[Menge t P2O5]]/Tabelle5[[#This Row],[Anzahl Lieferscheine]]</f>
        <v>0.22440000000000002</v>
      </c>
    </row>
    <row r="613" spans="1:14" x14ac:dyDescent="0.2">
      <c r="A613" s="2" t="s">
        <v>51</v>
      </c>
      <c r="B613" s="2" t="s">
        <v>27</v>
      </c>
      <c r="C613" s="2" t="s">
        <v>6</v>
      </c>
      <c r="D613" s="2" t="s">
        <v>15</v>
      </c>
      <c r="E613" s="2" t="s">
        <v>18</v>
      </c>
      <c r="F613" s="2" t="s">
        <v>61</v>
      </c>
      <c r="G613" s="1">
        <v>1288</v>
      </c>
      <c r="H613" s="1">
        <v>828.8</v>
      </c>
      <c r="I613" s="4">
        <v>3</v>
      </c>
      <c r="J613" s="2" t="s">
        <v>69</v>
      </c>
      <c r="K613" s="1">
        <f>Tabelle5[[#This Row],[Menge kg Nges]]/1000</f>
        <v>1.288</v>
      </c>
      <c r="L613" s="1">
        <f>Tabelle5[[#This Row],[Menge kg P2O5]]/1000</f>
        <v>0.82879999999999998</v>
      </c>
      <c r="M613" s="1">
        <f>Tabelle5[[#This Row],[Menge t Nges]]/Tabelle5[[#This Row],[Anzahl Lieferscheine]]</f>
        <v>0.42933333333333334</v>
      </c>
      <c r="N613" s="1">
        <f>Tabelle5[[#This Row],[Menge t P2O5]]/Tabelle5[[#This Row],[Anzahl Lieferscheine]]</f>
        <v>0.27626666666666666</v>
      </c>
    </row>
    <row r="614" spans="1:14" x14ac:dyDescent="0.2">
      <c r="A614" s="2" t="s">
        <v>51</v>
      </c>
      <c r="B614" s="2" t="s">
        <v>34</v>
      </c>
      <c r="C614" s="2" t="s">
        <v>6</v>
      </c>
      <c r="D614" s="2" t="s">
        <v>7</v>
      </c>
      <c r="E614" s="2" t="s">
        <v>9</v>
      </c>
      <c r="F614" s="2" t="s">
        <v>61</v>
      </c>
      <c r="G614" s="1">
        <v>68.400000000000006</v>
      </c>
      <c r="H614" s="1">
        <v>49.36</v>
      </c>
      <c r="I614" s="4">
        <v>1</v>
      </c>
      <c r="J614" s="2" t="s">
        <v>69</v>
      </c>
      <c r="K614" s="1">
        <f>Tabelle5[[#This Row],[Menge kg Nges]]/1000</f>
        <v>6.8400000000000002E-2</v>
      </c>
      <c r="L614" s="1">
        <f>Tabelle5[[#This Row],[Menge kg P2O5]]/1000</f>
        <v>4.9360000000000001E-2</v>
      </c>
      <c r="M614" s="1">
        <f>Tabelle5[[#This Row],[Menge t Nges]]/Tabelle5[[#This Row],[Anzahl Lieferscheine]]</f>
        <v>6.8400000000000002E-2</v>
      </c>
      <c r="N614" s="1">
        <f>Tabelle5[[#This Row],[Menge t P2O5]]/Tabelle5[[#This Row],[Anzahl Lieferscheine]]</f>
        <v>4.9360000000000001E-2</v>
      </c>
    </row>
    <row r="615" spans="1:14" x14ac:dyDescent="0.2">
      <c r="A615" s="2" t="s">
        <v>51</v>
      </c>
      <c r="B615" s="2" t="s">
        <v>34</v>
      </c>
      <c r="C615" s="2" t="s">
        <v>6</v>
      </c>
      <c r="D615" s="2" t="s">
        <v>15</v>
      </c>
      <c r="E615" s="2" t="s">
        <v>20</v>
      </c>
      <c r="F615" s="2" t="s">
        <v>61</v>
      </c>
      <c r="G615" s="1">
        <v>111</v>
      </c>
      <c r="H615" s="1">
        <v>97.2</v>
      </c>
      <c r="I615" s="4">
        <v>1</v>
      </c>
      <c r="J615" s="2" t="s">
        <v>69</v>
      </c>
      <c r="K615" s="1">
        <f>Tabelle5[[#This Row],[Menge kg Nges]]/1000</f>
        <v>0.111</v>
      </c>
      <c r="L615" s="1">
        <f>Tabelle5[[#This Row],[Menge kg P2O5]]/1000</f>
        <v>9.7200000000000009E-2</v>
      </c>
      <c r="M615" s="1">
        <f>Tabelle5[[#This Row],[Menge t Nges]]/Tabelle5[[#This Row],[Anzahl Lieferscheine]]</f>
        <v>0.111</v>
      </c>
      <c r="N615" s="1">
        <f>Tabelle5[[#This Row],[Menge t P2O5]]/Tabelle5[[#This Row],[Anzahl Lieferscheine]]</f>
        <v>9.7200000000000009E-2</v>
      </c>
    </row>
    <row r="616" spans="1:14" x14ac:dyDescent="0.2">
      <c r="A616" s="2" t="s">
        <v>51</v>
      </c>
      <c r="B616" s="2" t="s">
        <v>51</v>
      </c>
      <c r="C616" s="2" t="s">
        <v>6</v>
      </c>
      <c r="D616" s="2" t="s">
        <v>30</v>
      </c>
      <c r="E616" s="2" t="s">
        <v>26</v>
      </c>
      <c r="F616" s="2" t="s">
        <v>61</v>
      </c>
      <c r="G616" s="1">
        <v>18481.429999999997</v>
      </c>
      <c r="H616" s="1">
        <v>8616.0800000000017</v>
      </c>
      <c r="I616" s="4">
        <v>81</v>
      </c>
      <c r="J616" s="2" t="s">
        <v>69</v>
      </c>
      <c r="K616" s="1">
        <f>Tabelle5[[#This Row],[Menge kg Nges]]/1000</f>
        <v>18.481429999999996</v>
      </c>
      <c r="L616" s="1">
        <f>Tabelle5[[#This Row],[Menge kg P2O5]]/1000</f>
        <v>8.616080000000002</v>
      </c>
      <c r="M616" s="1">
        <f>Tabelle5[[#This Row],[Menge t Nges]]/Tabelle5[[#This Row],[Anzahl Lieferscheine]]</f>
        <v>0.22816580246913576</v>
      </c>
      <c r="N616" s="1">
        <f>Tabelle5[[#This Row],[Menge t P2O5]]/Tabelle5[[#This Row],[Anzahl Lieferscheine]]</f>
        <v>0.10637135802469139</v>
      </c>
    </row>
    <row r="617" spans="1:14" x14ac:dyDescent="0.2">
      <c r="A617" s="2" t="s">
        <v>51</v>
      </c>
      <c r="B617" s="2" t="s">
        <v>51</v>
      </c>
      <c r="C617" s="2" t="s">
        <v>6</v>
      </c>
      <c r="D617" s="2" t="s">
        <v>7</v>
      </c>
      <c r="E617" s="2" t="s">
        <v>9</v>
      </c>
      <c r="F617" s="2" t="s">
        <v>61</v>
      </c>
      <c r="G617" s="1">
        <v>738</v>
      </c>
      <c r="H617" s="1">
        <v>300.5</v>
      </c>
      <c r="I617" s="4">
        <v>6</v>
      </c>
      <c r="J617" s="2" t="s">
        <v>69</v>
      </c>
      <c r="K617" s="1">
        <f>Tabelle5[[#This Row],[Menge kg Nges]]/1000</f>
        <v>0.73799999999999999</v>
      </c>
      <c r="L617" s="1">
        <f>Tabelle5[[#This Row],[Menge kg P2O5]]/1000</f>
        <v>0.30049999999999999</v>
      </c>
      <c r="M617" s="1">
        <f>Tabelle5[[#This Row],[Menge t Nges]]/Tabelle5[[#This Row],[Anzahl Lieferscheine]]</f>
        <v>0.123</v>
      </c>
      <c r="N617" s="1">
        <f>Tabelle5[[#This Row],[Menge t P2O5]]/Tabelle5[[#This Row],[Anzahl Lieferscheine]]</f>
        <v>5.0083333333333334E-2</v>
      </c>
    </row>
    <row r="618" spans="1:14" x14ac:dyDescent="0.2">
      <c r="A618" s="2" t="s">
        <v>51</v>
      </c>
      <c r="B618" s="2" t="s">
        <v>51</v>
      </c>
      <c r="C618" s="2" t="s">
        <v>6</v>
      </c>
      <c r="D618" s="2" t="s">
        <v>7</v>
      </c>
      <c r="E618" s="2" t="s">
        <v>11</v>
      </c>
      <c r="F618" s="2" t="s">
        <v>61</v>
      </c>
      <c r="G618" s="1">
        <v>4970.55</v>
      </c>
      <c r="H618" s="1">
        <v>2298.27</v>
      </c>
      <c r="I618" s="4">
        <v>28</v>
      </c>
      <c r="J618" s="2" t="s">
        <v>69</v>
      </c>
      <c r="K618" s="1">
        <f>Tabelle5[[#This Row],[Menge kg Nges]]/1000</f>
        <v>4.9705500000000002</v>
      </c>
      <c r="L618" s="1">
        <f>Tabelle5[[#This Row],[Menge kg P2O5]]/1000</f>
        <v>2.29827</v>
      </c>
      <c r="M618" s="1">
        <f>Tabelle5[[#This Row],[Menge t Nges]]/Tabelle5[[#This Row],[Anzahl Lieferscheine]]</f>
        <v>0.17751964285714286</v>
      </c>
      <c r="N618" s="1">
        <f>Tabelle5[[#This Row],[Menge t P2O5]]/Tabelle5[[#This Row],[Anzahl Lieferscheine]]</f>
        <v>8.2081071428571434E-2</v>
      </c>
    </row>
    <row r="619" spans="1:14" x14ac:dyDescent="0.2">
      <c r="A619" s="2" t="s">
        <v>51</v>
      </c>
      <c r="B619" s="2" t="s">
        <v>51</v>
      </c>
      <c r="C619" s="2" t="s">
        <v>6</v>
      </c>
      <c r="D619" s="2" t="s">
        <v>7</v>
      </c>
      <c r="E619" s="2" t="s">
        <v>12</v>
      </c>
      <c r="F619" s="2" t="s">
        <v>61</v>
      </c>
      <c r="G619" s="1">
        <v>15376.399999999998</v>
      </c>
      <c r="H619" s="1">
        <v>6176.5</v>
      </c>
      <c r="I619" s="4">
        <v>71</v>
      </c>
      <c r="J619" s="2" t="s">
        <v>69</v>
      </c>
      <c r="K619" s="1">
        <f>Tabelle5[[#This Row],[Menge kg Nges]]/1000</f>
        <v>15.376399999999999</v>
      </c>
      <c r="L619" s="1">
        <f>Tabelle5[[#This Row],[Menge kg P2O5]]/1000</f>
        <v>6.1764999999999999</v>
      </c>
      <c r="M619" s="1">
        <f>Tabelle5[[#This Row],[Menge t Nges]]/Tabelle5[[#This Row],[Anzahl Lieferscheine]]</f>
        <v>0.21656901408450702</v>
      </c>
      <c r="N619" s="1">
        <f>Tabelle5[[#This Row],[Menge t P2O5]]/Tabelle5[[#This Row],[Anzahl Lieferscheine]]</f>
        <v>8.6992957746478874E-2</v>
      </c>
    </row>
    <row r="620" spans="1:14" x14ac:dyDescent="0.2">
      <c r="A620" s="2" t="s">
        <v>51</v>
      </c>
      <c r="B620" s="2" t="s">
        <v>51</v>
      </c>
      <c r="C620" s="2" t="s">
        <v>6</v>
      </c>
      <c r="D620" s="2" t="s">
        <v>7</v>
      </c>
      <c r="E620" s="2" t="s">
        <v>13</v>
      </c>
      <c r="F620" s="2" t="s">
        <v>61</v>
      </c>
      <c r="G620" s="1">
        <v>876.9</v>
      </c>
      <c r="H620" s="1">
        <v>384.30000000000007</v>
      </c>
      <c r="I620" s="4">
        <v>5</v>
      </c>
      <c r="J620" s="2" t="s">
        <v>69</v>
      </c>
      <c r="K620" s="1">
        <f>Tabelle5[[#This Row],[Menge kg Nges]]/1000</f>
        <v>0.87690000000000001</v>
      </c>
      <c r="L620" s="1">
        <f>Tabelle5[[#This Row],[Menge kg P2O5]]/1000</f>
        <v>0.38430000000000009</v>
      </c>
      <c r="M620" s="1">
        <f>Tabelle5[[#This Row],[Menge t Nges]]/Tabelle5[[#This Row],[Anzahl Lieferscheine]]</f>
        <v>0.17538000000000001</v>
      </c>
      <c r="N620" s="1">
        <f>Tabelle5[[#This Row],[Menge t P2O5]]/Tabelle5[[#This Row],[Anzahl Lieferscheine]]</f>
        <v>7.6860000000000012E-2</v>
      </c>
    </row>
    <row r="621" spans="1:14" x14ac:dyDescent="0.2">
      <c r="A621" s="2" t="s">
        <v>51</v>
      </c>
      <c r="B621" s="2" t="s">
        <v>51</v>
      </c>
      <c r="C621" s="2" t="s">
        <v>6</v>
      </c>
      <c r="D621" s="2" t="s">
        <v>7</v>
      </c>
      <c r="E621" s="2" t="s">
        <v>14</v>
      </c>
      <c r="F621" s="2" t="s">
        <v>61</v>
      </c>
      <c r="G621" s="1">
        <v>10501.699999999999</v>
      </c>
      <c r="H621" s="1">
        <v>4912.6999999999989</v>
      </c>
      <c r="I621" s="4">
        <v>33</v>
      </c>
      <c r="J621" s="2" t="s">
        <v>69</v>
      </c>
      <c r="K621" s="1">
        <f>Tabelle5[[#This Row],[Menge kg Nges]]/1000</f>
        <v>10.5017</v>
      </c>
      <c r="L621" s="1">
        <f>Tabelle5[[#This Row],[Menge kg P2O5]]/1000</f>
        <v>4.9126999999999992</v>
      </c>
      <c r="M621" s="1">
        <f>Tabelle5[[#This Row],[Menge t Nges]]/Tabelle5[[#This Row],[Anzahl Lieferscheine]]</f>
        <v>0.31823333333333331</v>
      </c>
      <c r="N621" s="1">
        <f>Tabelle5[[#This Row],[Menge t P2O5]]/Tabelle5[[#This Row],[Anzahl Lieferscheine]]</f>
        <v>0.14886969696969696</v>
      </c>
    </row>
    <row r="622" spans="1:14" x14ac:dyDescent="0.2">
      <c r="A622" s="2" t="s">
        <v>51</v>
      </c>
      <c r="B622" s="2" t="s">
        <v>51</v>
      </c>
      <c r="C622" s="2" t="s">
        <v>6</v>
      </c>
      <c r="D622" s="2" t="s">
        <v>15</v>
      </c>
      <c r="E622" s="2" t="s">
        <v>16</v>
      </c>
      <c r="F622" s="2" t="s">
        <v>61</v>
      </c>
      <c r="G622" s="1">
        <v>304</v>
      </c>
      <c r="H622" s="1">
        <v>247</v>
      </c>
      <c r="I622" s="4">
        <v>2</v>
      </c>
      <c r="J622" s="2" t="s">
        <v>69</v>
      </c>
      <c r="K622" s="1">
        <f>Tabelle5[[#This Row],[Menge kg Nges]]/1000</f>
        <v>0.30399999999999999</v>
      </c>
      <c r="L622" s="1">
        <f>Tabelle5[[#This Row],[Menge kg P2O5]]/1000</f>
        <v>0.247</v>
      </c>
      <c r="M622" s="1">
        <f>Tabelle5[[#This Row],[Menge t Nges]]/Tabelle5[[#This Row],[Anzahl Lieferscheine]]</f>
        <v>0.152</v>
      </c>
      <c r="N622" s="1">
        <f>Tabelle5[[#This Row],[Menge t P2O5]]/Tabelle5[[#This Row],[Anzahl Lieferscheine]]</f>
        <v>0.1235</v>
      </c>
    </row>
    <row r="623" spans="1:14" x14ac:dyDescent="0.2">
      <c r="A623" s="2" t="s">
        <v>51</v>
      </c>
      <c r="B623" s="2" t="s">
        <v>51</v>
      </c>
      <c r="C623" s="2" t="s">
        <v>6</v>
      </c>
      <c r="D623" s="2" t="s">
        <v>15</v>
      </c>
      <c r="E623" s="2" t="s">
        <v>18</v>
      </c>
      <c r="F623" s="2" t="s">
        <v>61</v>
      </c>
      <c r="G623" s="1">
        <v>4137.6600000000008</v>
      </c>
      <c r="H623" s="1">
        <v>2679.77</v>
      </c>
      <c r="I623" s="4">
        <v>35</v>
      </c>
      <c r="J623" s="2" t="s">
        <v>69</v>
      </c>
      <c r="K623" s="1">
        <f>Tabelle5[[#This Row],[Menge kg Nges]]/1000</f>
        <v>4.1376600000000003</v>
      </c>
      <c r="L623" s="1">
        <f>Tabelle5[[#This Row],[Menge kg P2O5]]/1000</f>
        <v>2.67977</v>
      </c>
      <c r="M623" s="1">
        <f>Tabelle5[[#This Row],[Menge t Nges]]/Tabelle5[[#This Row],[Anzahl Lieferscheine]]</f>
        <v>0.11821885714285715</v>
      </c>
      <c r="N623" s="1">
        <f>Tabelle5[[#This Row],[Menge t P2O5]]/Tabelle5[[#This Row],[Anzahl Lieferscheine]]</f>
        <v>7.6564857142857143E-2</v>
      </c>
    </row>
    <row r="624" spans="1:14" x14ac:dyDescent="0.2">
      <c r="A624" s="2" t="s">
        <v>51</v>
      </c>
      <c r="B624" s="2" t="s">
        <v>51</v>
      </c>
      <c r="C624" s="2" t="s">
        <v>6</v>
      </c>
      <c r="D624" s="2" t="s">
        <v>15</v>
      </c>
      <c r="E624" s="2" t="s">
        <v>21</v>
      </c>
      <c r="F624" s="2" t="s">
        <v>61</v>
      </c>
      <c r="G624" s="1">
        <v>2135.1999999999998</v>
      </c>
      <c r="H624" s="1">
        <v>1256</v>
      </c>
      <c r="I624" s="4">
        <v>7</v>
      </c>
      <c r="J624" s="2" t="s">
        <v>69</v>
      </c>
      <c r="K624" s="1">
        <f>Tabelle5[[#This Row],[Menge kg Nges]]/1000</f>
        <v>2.1351999999999998</v>
      </c>
      <c r="L624" s="1">
        <f>Tabelle5[[#This Row],[Menge kg P2O5]]/1000</f>
        <v>1.256</v>
      </c>
      <c r="M624" s="1">
        <f>Tabelle5[[#This Row],[Menge t Nges]]/Tabelle5[[#This Row],[Anzahl Lieferscheine]]</f>
        <v>0.30502857142857137</v>
      </c>
      <c r="N624" s="1">
        <f>Tabelle5[[#This Row],[Menge t P2O5]]/Tabelle5[[#This Row],[Anzahl Lieferscheine]]</f>
        <v>0.17942857142857144</v>
      </c>
    </row>
    <row r="625" spans="1:14" x14ac:dyDescent="0.2">
      <c r="A625" s="2" t="s">
        <v>51</v>
      </c>
      <c r="B625" s="2" t="s">
        <v>51</v>
      </c>
      <c r="C625" s="2" t="s">
        <v>6</v>
      </c>
      <c r="D625" s="2" t="s">
        <v>15</v>
      </c>
      <c r="E625" s="2" t="s">
        <v>9</v>
      </c>
      <c r="F625" s="2" t="s">
        <v>61</v>
      </c>
      <c r="G625" s="1">
        <v>33.799999999999997</v>
      </c>
      <c r="H625" s="1">
        <v>22.5</v>
      </c>
      <c r="I625" s="4">
        <v>1</v>
      </c>
      <c r="J625" s="2" t="s">
        <v>69</v>
      </c>
      <c r="K625" s="1">
        <f>Tabelle5[[#This Row],[Menge kg Nges]]/1000</f>
        <v>3.3799999999999997E-2</v>
      </c>
      <c r="L625" s="1">
        <f>Tabelle5[[#This Row],[Menge kg P2O5]]/1000</f>
        <v>2.2499999999999999E-2</v>
      </c>
      <c r="M625" s="1">
        <f>Tabelle5[[#This Row],[Menge t Nges]]/Tabelle5[[#This Row],[Anzahl Lieferscheine]]</f>
        <v>3.3799999999999997E-2</v>
      </c>
      <c r="N625" s="1">
        <f>Tabelle5[[#This Row],[Menge t P2O5]]/Tabelle5[[#This Row],[Anzahl Lieferscheine]]</f>
        <v>2.2499999999999999E-2</v>
      </c>
    </row>
    <row r="626" spans="1:14" x14ac:dyDescent="0.2">
      <c r="A626" s="2" t="s">
        <v>51</v>
      </c>
      <c r="B626" s="2" t="s">
        <v>51</v>
      </c>
      <c r="C626" s="2" t="s">
        <v>6</v>
      </c>
      <c r="D626" s="2" t="s">
        <v>15</v>
      </c>
      <c r="E626" s="2" t="s">
        <v>10</v>
      </c>
      <c r="F626" s="2" t="s">
        <v>61</v>
      </c>
      <c r="G626" s="1">
        <v>170.1</v>
      </c>
      <c r="H626" s="1">
        <v>72.660000000000011</v>
      </c>
      <c r="I626" s="4">
        <v>3</v>
      </c>
      <c r="J626" s="2" t="s">
        <v>69</v>
      </c>
      <c r="K626" s="1">
        <f>Tabelle5[[#This Row],[Menge kg Nges]]/1000</f>
        <v>0.1701</v>
      </c>
      <c r="L626" s="1">
        <f>Tabelle5[[#This Row],[Menge kg P2O5]]/1000</f>
        <v>7.2660000000000016E-2</v>
      </c>
      <c r="M626" s="1">
        <f>Tabelle5[[#This Row],[Menge t Nges]]/Tabelle5[[#This Row],[Anzahl Lieferscheine]]</f>
        <v>5.67E-2</v>
      </c>
      <c r="N626" s="1">
        <f>Tabelle5[[#This Row],[Menge t P2O5]]/Tabelle5[[#This Row],[Anzahl Lieferscheine]]</f>
        <v>2.4220000000000005E-2</v>
      </c>
    </row>
    <row r="627" spans="1:14" x14ac:dyDescent="0.2">
      <c r="A627" s="2" t="s">
        <v>51</v>
      </c>
      <c r="B627" s="2" t="s">
        <v>51</v>
      </c>
      <c r="C627" s="2" t="s">
        <v>6</v>
      </c>
      <c r="D627" s="2" t="s">
        <v>15</v>
      </c>
      <c r="E627" s="2" t="s">
        <v>23</v>
      </c>
      <c r="F627" s="2" t="s">
        <v>61</v>
      </c>
      <c r="G627" s="1">
        <v>120</v>
      </c>
      <c r="H627" s="1">
        <v>49.5</v>
      </c>
      <c r="I627" s="4">
        <v>1</v>
      </c>
      <c r="J627" s="2" t="s">
        <v>69</v>
      </c>
      <c r="K627" s="1">
        <f>Tabelle5[[#This Row],[Menge kg Nges]]/1000</f>
        <v>0.12</v>
      </c>
      <c r="L627" s="1">
        <f>Tabelle5[[#This Row],[Menge kg P2O5]]/1000</f>
        <v>4.9500000000000002E-2</v>
      </c>
      <c r="M627" s="1">
        <f>Tabelle5[[#This Row],[Menge t Nges]]/Tabelle5[[#This Row],[Anzahl Lieferscheine]]</f>
        <v>0.12</v>
      </c>
      <c r="N627" s="1">
        <f>Tabelle5[[#This Row],[Menge t P2O5]]/Tabelle5[[#This Row],[Anzahl Lieferscheine]]</f>
        <v>4.9500000000000002E-2</v>
      </c>
    </row>
    <row r="628" spans="1:14" x14ac:dyDescent="0.2">
      <c r="A628" s="2" t="s">
        <v>51</v>
      </c>
      <c r="B628" s="2" t="s">
        <v>52</v>
      </c>
      <c r="C628" s="2" t="s">
        <v>6</v>
      </c>
      <c r="D628" s="2" t="s">
        <v>30</v>
      </c>
      <c r="E628" s="2" t="s">
        <v>26</v>
      </c>
      <c r="F628" s="2" t="s">
        <v>61</v>
      </c>
      <c r="G628" s="1">
        <v>132</v>
      </c>
      <c r="H628" s="1">
        <v>57.6</v>
      </c>
      <c r="I628" s="4">
        <v>1</v>
      </c>
      <c r="J628" s="2" t="s">
        <v>69</v>
      </c>
      <c r="K628" s="1">
        <f>Tabelle5[[#This Row],[Menge kg Nges]]/1000</f>
        <v>0.13200000000000001</v>
      </c>
      <c r="L628" s="1">
        <f>Tabelle5[[#This Row],[Menge kg P2O5]]/1000</f>
        <v>5.7599999999999998E-2</v>
      </c>
      <c r="M628" s="1">
        <f>Tabelle5[[#This Row],[Menge t Nges]]/Tabelle5[[#This Row],[Anzahl Lieferscheine]]</f>
        <v>0.13200000000000001</v>
      </c>
      <c r="N628" s="1">
        <f>Tabelle5[[#This Row],[Menge t P2O5]]/Tabelle5[[#This Row],[Anzahl Lieferscheine]]</f>
        <v>5.7599999999999998E-2</v>
      </c>
    </row>
    <row r="629" spans="1:14" x14ac:dyDescent="0.2">
      <c r="A629" s="2" t="s">
        <v>51</v>
      </c>
      <c r="B629" s="2" t="s">
        <v>52</v>
      </c>
      <c r="C629" s="2" t="s">
        <v>6</v>
      </c>
      <c r="D629" s="2" t="s">
        <v>7</v>
      </c>
      <c r="E629" s="2" t="s">
        <v>12</v>
      </c>
      <c r="F629" s="2" t="s">
        <v>61</v>
      </c>
      <c r="G629" s="1">
        <v>255</v>
      </c>
      <c r="H629" s="1">
        <v>161.5</v>
      </c>
      <c r="I629" s="4">
        <v>2</v>
      </c>
      <c r="J629" s="2" t="s">
        <v>69</v>
      </c>
      <c r="K629" s="1">
        <f>Tabelle5[[#This Row],[Menge kg Nges]]/1000</f>
        <v>0.255</v>
      </c>
      <c r="L629" s="1">
        <f>Tabelle5[[#This Row],[Menge kg P2O5]]/1000</f>
        <v>0.1615</v>
      </c>
      <c r="M629" s="1">
        <f>Tabelle5[[#This Row],[Menge t Nges]]/Tabelle5[[#This Row],[Anzahl Lieferscheine]]</f>
        <v>0.1275</v>
      </c>
      <c r="N629" s="1">
        <f>Tabelle5[[#This Row],[Menge t P2O5]]/Tabelle5[[#This Row],[Anzahl Lieferscheine]]</f>
        <v>8.0750000000000002E-2</v>
      </c>
    </row>
    <row r="630" spans="1:14" x14ac:dyDescent="0.2">
      <c r="A630" s="2" t="s">
        <v>51</v>
      </c>
      <c r="B630" s="2" t="s">
        <v>52</v>
      </c>
      <c r="C630" s="2" t="s">
        <v>6</v>
      </c>
      <c r="D630" s="2" t="s">
        <v>15</v>
      </c>
      <c r="E630" s="2" t="s">
        <v>17</v>
      </c>
      <c r="F630" s="2" t="s">
        <v>61</v>
      </c>
      <c r="G630" s="1">
        <v>19.079999999999998</v>
      </c>
      <c r="H630" s="1">
        <v>8.2799999999999994</v>
      </c>
      <c r="I630" s="4">
        <v>1</v>
      </c>
      <c r="J630" s="2" t="s">
        <v>69</v>
      </c>
      <c r="K630" s="1">
        <f>Tabelle5[[#This Row],[Menge kg Nges]]/1000</f>
        <v>1.908E-2</v>
      </c>
      <c r="L630" s="1">
        <f>Tabelle5[[#This Row],[Menge kg P2O5]]/1000</f>
        <v>8.2799999999999992E-3</v>
      </c>
      <c r="M630" s="1">
        <f>Tabelle5[[#This Row],[Menge t Nges]]/Tabelle5[[#This Row],[Anzahl Lieferscheine]]</f>
        <v>1.908E-2</v>
      </c>
      <c r="N630" s="1">
        <f>Tabelle5[[#This Row],[Menge t P2O5]]/Tabelle5[[#This Row],[Anzahl Lieferscheine]]</f>
        <v>8.2799999999999992E-3</v>
      </c>
    </row>
    <row r="631" spans="1:14" x14ac:dyDescent="0.2">
      <c r="A631" s="2" t="s">
        <v>51</v>
      </c>
      <c r="B631" s="2" t="s">
        <v>52</v>
      </c>
      <c r="C631" s="2" t="s">
        <v>6</v>
      </c>
      <c r="D631" s="2" t="s">
        <v>15</v>
      </c>
      <c r="E631" s="2" t="s">
        <v>18</v>
      </c>
      <c r="F631" s="2" t="s">
        <v>61</v>
      </c>
      <c r="G631" s="1">
        <v>1494</v>
      </c>
      <c r="H631" s="1">
        <v>984.50000000000011</v>
      </c>
      <c r="I631" s="4">
        <v>9</v>
      </c>
      <c r="J631" s="2" t="s">
        <v>69</v>
      </c>
      <c r="K631" s="1">
        <f>Tabelle5[[#This Row],[Menge kg Nges]]/1000</f>
        <v>1.494</v>
      </c>
      <c r="L631" s="1">
        <f>Tabelle5[[#This Row],[Menge kg P2O5]]/1000</f>
        <v>0.98450000000000015</v>
      </c>
      <c r="M631" s="1">
        <f>Tabelle5[[#This Row],[Menge t Nges]]/Tabelle5[[#This Row],[Anzahl Lieferscheine]]</f>
        <v>0.16600000000000001</v>
      </c>
      <c r="N631" s="1">
        <f>Tabelle5[[#This Row],[Menge t P2O5]]/Tabelle5[[#This Row],[Anzahl Lieferscheine]]</f>
        <v>0.10938888888888891</v>
      </c>
    </row>
    <row r="632" spans="1:14" x14ac:dyDescent="0.2">
      <c r="A632" s="2" t="s">
        <v>51</v>
      </c>
      <c r="B632" s="2" t="s">
        <v>52</v>
      </c>
      <c r="C632" s="2" t="s">
        <v>6</v>
      </c>
      <c r="D632" s="2" t="s">
        <v>15</v>
      </c>
      <c r="E632" s="2" t="s">
        <v>21</v>
      </c>
      <c r="F632" s="2" t="s">
        <v>61</v>
      </c>
      <c r="G632" s="1">
        <v>652.79999999999995</v>
      </c>
      <c r="H632" s="1">
        <v>384</v>
      </c>
      <c r="I632" s="4">
        <v>2</v>
      </c>
      <c r="J632" s="2" t="s">
        <v>69</v>
      </c>
      <c r="K632" s="1">
        <f>Tabelle5[[#This Row],[Menge kg Nges]]/1000</f>
        <v>0.65279999999999994</v>
      </c>
      <c r="L632" s="1">
        <f>Tabelle5[[#This Row],[Menge kg P2O5]]/1000</f>
        <v>0.38400000000000001</v>
      </c>
      <c r="M632" s="1">
        <f>Tabelle5[[#This Row],[Menge t Nges]]/Tabelle5[[#This Row],[Anzahl Lieferscheine]]</f>
        <v>0.32639999999999997</v>
      </c>
      <c r="N632" s="1">
        <f>Tabelle5[[#This Row],[Menge t P2O5]]/Tabelle5[[#This Row],[Anzahl Lieferscheine]]</f>
        <v>0.192</v>
      </c>
    </row>
    <row r="633" spans="1:14" x14ac:dyDescent="0.2">
      <c r="A633" s="2" t="s">
        <v>51</v>
      </c>
      <c r="B633" s="2" t="s">
        <v>39</v>
      </c>
      <c r="C633" s="2" t="s">
        <v>6</v>
      </c>
      <c r="D633" s="2" t="s">
        <v>7</v>
      </c>
      <c r="E633" s="2" t="s">
        <v>9</v>
      </c>
      <c r="F633" s="2" t="s">
        <v>61</v>
      </c>
      <c r="G633" s="1">
        <v>86</v>
      </c>
      <c r="H633" s="1">
        <v>34</v>
      </c>
      <c r="I633" s="4">
        <v>1</v>
      </c>
      <c r="J633" s="2" t="s">
        <v>69</v>
      </c>
      <c r="K633" s="1">
        <f>Tabelle5[[#This Row],[Menge kg Nges]]/1000</f>
        <v>8.5999999999999993E-2</v>
      </c>
      <c r="L633" s="1">
        <f>Tabelle5[[#This Row],[Menge kg P2O5]]/1000</f>
        <v>3.4000000000000002E-2</v>
      </c>
      <c r="M633" s="1">
        <f>Tabelle5[[#This Row],[Menge t Nges]]/Tabelle5[[#This Row],[Anzahl Lieferscheine]]</f>
        <v>8.5999999999999993E-2</v>
      </c>
      <c r="N633" s="1">
        <f>Tabelle5[[#This Row],[Menge t P2O5]]/Tabelle5[[#This Row],[Anzahl Lieferscheine]]</f>
        <v>3.4000000000000002E-2</v>
      </c>
    </row>
    <row r="634" spans="1:14" x14ac:dyDescent="0.2">
      <c r="A634" s="2" t="s">
        <v>51</v>
      </c>
      <c r="B634" s="2" t="s">
        <v>39</v>
      </c>
      <c r="C634" s="2" t="s">
        <v>6</v>
      </c>
      <c r="D634" s="2" t="s">
        <v>7</v>
      </c>
      <c r="E634" s="2" t="s">
        <v>12</v>
      </c>
      <c r="F634" s="2" t="s">
        <v>61</v>
      </c>
      <c r="G634" s="1">
        <v>228</v>
      </c>
      <c r="H634" s="1">
        <v>72</v>
      </c>
      <c r="I634" s="4">
        <v>1</v>
      </c>
      <c r="J634" s="2" t="s">
        <v>69</v>
      </c>
      <c r="K634" s="1">
        <f>Tabelle5[[#This Row],[Menge kg Nges]]/1000</f>
        <v>0.22800000000000001</v>
      </c>
      <c r="L634" s="1">
        <f>Tabelle5[[#This Row],[Menge kg P2O5]]/1000</f>
        <v>7.1999999999999995E-2</v>
      </c>
      <c r="M634" s="1">
        <f>Tabelle5[[#This Row],[Menge t Nges]]/Tabelle5[[#This Row],[Anzahl Lieferscheine]]</f>
        <v>0.22800000000000001</v>
      </c>
      <c r="N634" s="1">
        <f>Tabelle5[[#This Row],[Menge t P2O5]]/Tabelle5[[#This Row],[Anzahl Lieferscheine]]</f>
        <v>7.1999999999999995E-2</v>
      </c>
    </row>
    <row r="635" spans="1:14" x14ac:dyDescent="0.2">
      <c r="A635" s="2" t="s">
        <v>51</v>
      </c>
      <c r="B635" s="2" t="s">
        <v>56</v>
      </c>
      <c r="C635" s="2" t="s">
        <v>6</v>
      </c>
      <c r="D635" s="2" t="s">
        <v>7</v>
      </c>
      <c r="E635" s="2" t="s">
        <v>14</v>
      </c>
      <c r="F635" s="2" t="s">
        <v>61</v>
      </c>
      <c r="G635" s="1">
        <v>205.2</v>
      </c>
      <c r="H635" s="1">
        <v>61.2</v>
      </c>
      <c r="I635" s="4">
        <v>1</v>
      </c>
      <c r="J635" s="2" t="s">
        <v>69</v>
      </c>
      <c r="K635" s="1">
        <f>Tabelle5[[#This Row],[Menge kg Nges]]/1000</f>
        <v>0.20519999999999999</v>
      </c>
      <c r="L635" s="1">
        <f>Tabelle5[[#This Row],[Menge kg P2O5]]/1000</f>
        <v>6.1200000000000004E-2</v>
      </c>
      <c r="M635" s="1">
        <f>Tabelle5[[#This Row],[Menge t Nges]]/Tabelle5[[#This Row],[Anzahl Lieferscheine]]</f>
        <v>0.20519999999999999</v>
      </c>
      <c r="N635" s="1">
        <f>Tabelle5[[#This Row],[Menge t P2O5]]/Tabelle5[[#This Row],[Anzahl Lieferscheine]]</f>
        <v>6.1200000000000004E-2</v>
      </c>
    </row>
    <row r="636" spans="1:14" x14ac:dyDescent="0.2">
      <c r="A636" s="2" t="s">
        <v>52</v>
      </c>
      <c r="B636" s="2" t="s">
        <v>5</v>
      </c>
      <c r="C636" s="2" t="s">
        <v>6</v>
      </c>
      <c r="D636" s="2" t="s">
        <v>7</v>
      </c>
      <c r="E636" s="2" t="s">
        <v>9</v>
      </c>
      <c r="F636" s="2" t="s">
        <v>61</v>
      </c>
      <c r="G636" s="1">
        <v>165</v>
      </c>
      <c r="H636" s="1">
        <v>67.5</v>
      </c>
      <c r="I636" s="4">
        <v>1</v>
      </c>
      <c r="J636" s="2" t="s">
        <v>69</v>
      </c>
      <c r="K636" s="1">
        <f>Tabelle5[[#This Row],[Menge kg Nges]]/1000</f>
        <v>0.16500000000000001</v>
      </c>
      <c r="L636" s="1">
        <f>Tabelle5[[#This Row],[Menge kg P2O5]]/1000</f>
        <v>6.7500000000000004E-2</v>
      </c>
      <c r="M636" s="1">
        <f>Tabelle5[[#This Row],[Menge t Nges]]/Tabelle5[[#This Row],[Anzahl Lieferscheine]]</f>
        <v>0.16500000000000001</v>
      </c>
      <c r="N636" s="1">
        <f>Tabelle5[[#This Row],[Menge t P2O5]]/Tabelle5[[#This Row],[Anzahl Lieferscheine]]</f>
        <v>6.7500000000000004E-2</v>
      </c>
    </row>
    <row r="637" spans="1:14" x14ac:dyDescent="0.2">
      <c r="A637" s="2" t="s">
        <v>52</v>
      </c>
      <c r="B637" s="2" t="s">
        <v>5</v>
      </c>
      <c r="C637" s="2" t="s">
        <v>6</v>
      </c>
      <c r="D637" s="2" t="s">
        <v>15</v>
      </c>
      <c r="E637" s="2" t="s">
        <v>21</v>
      </c>
      <c r="F637" s="2" t="s">
        <v>61</v>
      </c>
      <c r="G637" s="1">
        <v>448.8</v>
      </c>
      <c r="H637" s="1">
        <v>264</v>
      </c>
      <c r="I637" s="4">
        <v>1</v>
      </c>
      <c r="J637" s="2" t="s">
        <v>69</v>
      </c>
      <c r="K637" s="1">
        <f>Tabelle5[[#This Row],[Menge kg Nges]]/1000</f>
        <v>0.44880000000000003</v>
      </c>
      <c r="L637" s="1">
        <f>Tabelle5[[#This Row],[Menge kg P2O5]]/1000</f>
        <v>0.26400000000000001</v>
      </c>
      <c r="M637" s="1">
        <f>Tabelle5[[#This Row],[Menge t Nges]]/Tabelle5[[#This Row],[Anzahl Lieferscheine]]</f>
        <v>0.44880000000000003</v>
      </c>
      <c r="N637" s="1">
        <f>Tabelle5[[#This Row],[Menge t P2O5]]/Tabelle5[[#This Row],[Anzahl Lieferscheine]]</f>
        <v>0.26400000000000001</v>
      </c>
    </row>
    <row r="638" spans="1:14" x14ac:dyDescent="0.2">
      <c r="A638" s="2" t="s">
        <v>52</v>
      </c>
      <c r="B638" s="2" t="s">
        <v>29</v>
      </c>
      <c r="C638" s="2" t="s">
        <v>6</v>
      </c>
      <c r="D638" s="2" t="s">
        <v>15</v>
      </c>
      <c r="E638" s="2" t="s">
        <v>21</v>
      </c>
      <c r="F638" s="2" t="s">
        <v>61</v>
      </c>
      <c r="G638" s="1">
        <v>540</v>
      </c>
      <c r="H638" s="1">
        <v>320</v>
      </c>
      <c r="I638" s="4">
        <v>1</v>
      </c>
      <c r="J638" s="2" t="s">
        <v>69</v>
      </c>
      <c r="K638" s="1">
        <f>Tabelle5[[#This Row],[Menge kg Nges]]/1000</f>
        <v>0.54</v>
      </c>
      <c r="L638" s="1">
        <f>Tabelle5[[#This Row],[Menge kg P2O5]]/1000</f>
        <v>0.32</v>
      </c>
      <c r="M638" s="1">
        <f>Tabelle5[[#This Row],[Menge t Nges]]/Tabelle5[[#This Row],[Anzahl Lieferscheine]]</f>
        <v>0.54</v>
      </c>
      <c r="N638" s="1">
        <f>Tabelle5[[#This Row],[Menge t P2O5]]/Tabelle5[[#This Row],[Anzahl Lieferscheine]]</f>
        <v>0.32</v>
      </c>
    </row>
    <row r="639" spans="1:14" x14ac:dyDescent="0.2">
      <c r="A639" s="2" t="s">
        <v>52</v>
      </c>
      <c r="B639" s="2" t="s">
        <v>32</v>
      </c>
      <c r="C639" s="2" t="s">
        <v>6</v>
      </c>
      <c r="D639" s="2" t="s">
        <v>7</v>
      </c>
      <c r="E639" s="2" t="s">
        <v>12</v>
      </c>
      <c r="F639" s="2" t="s">
        <v>61</v>
      </c>
      <c r="G639" s="1">
        <v>3028.2</v>
      </c>
      <c r="H639" s="1">
        <v>1209.5999999999999</v>
      </c>
      <c r="I639" s="4">
        <v>11</v>
      </c>
      <c r="J639" s="2" t="s">
        <v>69</v>
      </c>
      <c r="K639" s="1">
        <f>Tabelle5[[#This Row],[Menge kg Nges]]/1000</f>
        <v>3.0282</v>
      </c>
      <c r="L639" s="1">
        <f>Tabelle5[[#This Row],[Menge kg P2O5]]/1000</f>
        <v>1.2096</v>
      </c>
      <c r="M639" s="1">
        <f>Tabelle5[[#This Row],[Menge t Nges]]/Tabelle5[[#This Row],[Anzahl Lieferscheine]]</f>
        <v>0.27529090909090909</v>
      </c>
      <c r="N639" s="1">
        <f>Tabelle5[[#This Row],[Menge t P2O5]]/Tabelle5[[#This Row],[Anzahl Lieferscheine]]</f>
        <v>0.10996363636363636</v>
      </c>
    </row>
    <row r="640" spans="1:14" x14ac:dyDescent="0.2">
      <c r="A640" s="2" t="s">
        <v>52</v>
      </c>
      <c r="B640" s="2" t="s">
        <v>32</v>
      </c>
      <c r="C640" s="2" t="s">
        <v>6</v>
      </c>
      <c r="D640" s="2" t="s">
        <v>15</v>
      </c>
      <c r="E640" s="2" t="s">
        <v>18</v>
      </c>
      <c r="F640" s="2" t="s">
        <v>61</v>
      </c>
      <c r="G640" s="1">
        <v>336</v>
      </c>
      <c r="H640" s="1">
        <v>272</v>
      </c>
      <c r="I640" s="4">
        <v>1</v>
      </c>
      <c r="J640" s="2" t="s">
        <v>69</v>
      </c>
      <c r="K640" s="1">
        <f>Tabelle5[[#This Row],[Menge kg Nges]]/1000</f>
        <v>0.33600000000000002</v>
      </c>
      <c r="L640" s="1">
        <f>Tabelle5[[#This Row],[Menge kg P2O5]]/1000</f>
        <v>0.27200000000000002</v>
      </c>
      <c r="M640" s="1">
        <f>Tabelle5[[#This Row],[Menge t Nges]]/Tabelle5[[#This Row],[Anzahl Lieferscheine]]</f>
        <v>0.33600000000000002</v>
      </c>
      <c r="N640" s="1">
        <f>Tabelle5[[#This Row],[Menge t P2O5]]/Tabelle5[[#This Row],[Anzahl Lieferscheine]]</f>
        <v>0.27200000000000002</v>
      </c>
    </row>
    <row r="641" spans="1:14" x14ac:dyDescent="0.2">
      <c r="A641" s="2" t="s">
        <v>52</v>
      </c>
      <c r="B641" s="2" t="s">
        <v>27</v>
      </c>
      <c r="C641" s="2" t="s">
        <v>6</v>
      </c>
      <c r="D641" s="2" t="s">
        <v>7</v>
      </c>
      <c r="E641" s="2" t="s">
        <v>9</v>
      </c>
      <c r="F641" s="2" t="s">
        <v>61</v>
      </c>
      <c r="G641" s="1">
        <v>174</v>
      </c>
      <c r="H641" s="1">
        <v>72</v>
      </c>
      <c r="I641" s="4">
        <v>1</v>
      </c>
      <c r="J641" s="2" t="s">
        <v>69</v>
      </c>
      <c r="K641" s="1">
        <f>Tabelle5[[#This Row],[Menge kg Nges]]/1000</f>
        <v>0.17399999999999999</v>
      </c>
      <c r="L641" s="1">
        <f>Tabelle5[[#This Row],[Menge kg P2O5]]/1000</f>
        <v>7.1999999999999995E-2</v>
      </c>
      <c r="M641" s="1">
        <f>Tabelle5[[#This Row],[Menge t Nges]]/Tabelle5[[#This Row],[Anzahl Lieferscheine]]</f>
        <v>0.17399999999999999</v>
      </c>
      <c r="N641" s="1">
        <f>Tabelle5[[#This Row],[Menge t P2O5]]/Tabelle5[[#This Row],[Anzahl Lieferscheine]]</f>
        <v>7.1999999999999995E-2</v>
      </c>
    </row>
    <row r="642" spans="1:14" x14ac:dyDescent="0.2">
      <c r="A642" s="2" t="s">
        <v>52</v>
      </c>
      <c r="B642" s="2" t="s">
        <v>27</v>
      </c>
      <c r="C642" s="2" t="s">
        <v>6</v>
      </c>
      <c r="D642" s="2" t="s">
        <v>15</v>
      </c>
      <c r="E642" s="2" t="s">
        <v>18</v>
      </c>
      <c r="F642" s="2" t="s">
        <v>61</v>
      </c>
      <c r="G642" s="1">
        <v>588</v>
      </c>
      <c r="H642" s="1">
        <v>476</v>
      </c>
      <c r="I642" s="4">
        <v>1</v>
      </c>
      <c r="J642" s="2" t="s">
        <v>69</v>
      </c>
      <c r="K642" s="1">
        <f>Tabelle5[[#This Row],[Menge kg Nges]]/1000</f>
        <v>0.58799999999999997</v>
      </c>
      <c r="L642" s="1">
        <f>Tabelle5[[#This Row],[Menge kg P2O5]]/1000</f>
        <v>0.47599999999999998</v>
      </c>
      <c r="M642" s="1">
        <f>Tabelle5[[#This Row],[Menge t Nges]]/Tabelle5[[#This Row],[Anzahl Lieferscheine]]</f>
        <v>0.58799999999999997</v>
      </c>
      <c r="N642" s="1">
        <f>Tabelle5[[#This Row],[Menge t P2O5]]/Tabelle5[[#This Row],[Anzahl Lieferscheine]]</f>
        <v>0.47599999999999998</v>
      </c>
    </row>
    <row r="643" spans="1:14" x14ac:dyDescent="0.2">
      <c r="A643" s="2" t="s">
        <v>52</v>
      </c>
      <c r="B643" s="2" t="s">
        <v>27</v>
      </c>
      <c r="C643" s="2" t="s">
        <v>6</v>
      </c>
      <c r="D643" s="2" t="s">
        <v>15</v>
      </c>
      <c r="E643" s="2" t="s">
        <v>21</v>
      </c>
      <c r="F643" s="2" t="s">
        <v>61</v>
      </c>
      <c r="G643" s="1">
        <v>408</v>
      </c>
      <c r="H643" s="1">
        <v>240</v>
      </c>
      <c r="I643" s="4">
        <v>1</v>
      </c>
      <c r="J643" s="2" t="s">
        <v>69</v>
      </c>
      <c r="K643" s="1">
        <f>Tabelle5[[#This Row],[Menge kg Nges]]/1000</f>
        <v>0.40799999999999997</v>
      </c>
      <c r="L643" s="1">
        <f>Tabelle5[[#This Row],[Menge kg P2O5]]/1000</f>
        <v>0.24</v>
      </c>
      <c r="M643" s="1">
        <f>Tabelle5[[#This Row],[Menge t Nges]]/Tabelle5[[#This Row],[Anzahl Lieferscheine]]</f>
        <v>0.40799999999999997</v>
      </c>
      <c r="N643" s="1">
        <f>Tabelle5[[#This Row],[Menge t P2O5]]/Tabelle5[[#This Row],[Anzahl Lieferscheine]]</f>
        <v>0.24</v>
      </c>
    </row>
    <row r="644" spans="1:14" x14ac:dyDescent="0.2">
      <c r="A644" s="2" t="s">
        <v>52</v>
      </c>
      <c r="B644" s="2" t="s">
        <v>34</v>
      </c>
      <c r="C644" s="2" t="s">
        <v>6</v>
      </c>
      <c r="D644" s="2" t="s">
        <v>15</v>
      </c>
      <c r="E644" s="2" t="s">
        <v>20</v>
      </c>
      <c r="F644" s="2" t="s">
        <v>61</v>
      </c>
      <c r="G644" s="1">
        <v>163.19999999999999</v>
      </c>
      <c r="H644" s="1">
        <v>120</v>
      </c>
      <c r="I644" s="4">
        <v>1</v>
      </c>
      <c r="J644" s="2" t="s">
        <v>69</v>
      </c>
      <c r="K644" s="1">
        <f>Tabelle5[[#This Row],[Menge kg Nges]]/1000</f>
        <v>0.16319999999999998</v>
      </c>
      <c r="L644" s="1">
        <f>Tabelle5[[#This Row],[Menge kg P2O5]]/1000</f>
        <v>0.12</v>
      </c>
      <c r="M644" s="1">
        <f>Tabelle5[[#This Row],[Menge t Nges]]/Tabelle5[[#This Row],[Anzahl Lieferscheine]]</f>
        <v>0.16319999999999998</v>
      </c>
      <c r="N644" s="1">
        <f>Tabelle5[[#This Row],[Menge t P2O5]]/Tabelle5[[#This Row],[Anzahl Lieferscheine]]</f>
        <v>0.12</v>
      </c>
    </row>
    <row r="645" spans="1:14" x14ac:dyDescent="0.2">
      <c r="A645" s="2" t="s">
        <v>52</v>
      </c>
      <c r="B645" s="2" t="s">
        <v>34</v>
      </c>
      <c r="C645" s="2" t="s">
        <v>6</v>
      </c>
      <c r="D645" s="2" t="s">
        <v>15</v>
      </c>
      <c r="E645" s="2" t="s">
        <v>9</v>
      </c>
      <c r="F645" s="2" t="s">
        <v>61</v>
      </c>
      <c r="G645" s="1">
        <v>366</v>
      </c>
      <c r="H645" s="1">
        <v>237</v>
      </c>
      <c r="I645" s="4">
        <v>1</v>
      </c>
      <c r="J645" s="2" t="s">
        <v>69</v>
      </c>
      <c r="K645" s="1">
        <f>Tabelle5[[#This Row],[Menge kg Nges]]/1000</f>
        <v>0.36599999999999999</v>
      </c>
      <c r="L645" s="1">
        <f>Tabelle5[[#This Row],[Menge kg P2O5]]/1000</f>
        <v>0.23699999999999999</v>
      </c>
      <c r="M645" s="1">
        <f>Tabelle5[[#This Row],[Menge t Nges]]/Tabelle5[[#This Row],[Anzahl Lieferscheine]]</f>
        <v>0.36599999999999999</v>
      </c>
      <c r="N645" s="1">
        <f>Tabelle5[[#This Row],[Menge t P2O5]]/Tabelle5[[#This Row],[Anzahl Lieferscheine]]</f>
        <v>0.23699999999999999</v>
      </c>
    </row>
    <row r="646" spans="1:14" x14ac:dyDescent="0.2">
      <c r="A646" s="2" t="s">
        <v>52</v>
      </c>
      <c r="B646" s="2" t="s">
        <v>51</v>
      </c>
      <c r="C646" s="2" t="s">
        <v>6</v>
      </c>
      <c r="D646" s="2" t="s">
        <v>7</v>
      </c>
      <c r="E646" s="2" t="s">
        <v>8</v>
      </c>
      <c r="F646" s="2" t="s">
        <v>61</v>
      </c>
      <c r="G646" s="1">
        <v>707.61</v>
      </c>
      <c r="H646" s="1">
        <v>309.14999999999998</v>
      </c>
      <c r="I646" s="4">
        <v>2</v>
      </c>
      <c r="J646" s="2" t="s">
        <v>69</v>
      </c>
      <c r="K646" s="1">
        <f>Tabelle5[[#This Row],[Menge kg Nges]]/1000</f>
        <v>0.70760999999999996</v>
      </c>
      <c r="L646" s="1">
        <f>Tabelle5[[#This Row],[Menge kg P2O5]]/1000</f>
        <v>0.30914999999999998</v>
      </c>
      <c r="M646" s="1">
        <f>Tabelle5[[#This Row],[Menge t Nges]]/Tabelle5[[#This Row],[Anzahl Lieferscheine]]</f>
        <v>0.35380499999999998</v>
      </c>
      <c r="N646" s="1">
        <f>Tabelle5[[#This Row],[Menge t P2O5]]/Tabelle5[[#This Row],[Anzahl Lieferscheine]]</f>
        <v>0.15457499999999999</v>
      </c>
    </row>
    <row r="647" spans="1:14" x14ac:dyDescent="0.2">
      <c r="A647" s="2" t="s">
        <v>52</v>
      </c>
      <c r="B647" s="2" t="s">
        <v>51</v>
      </c>
      <c r="C647" s="2" t="s">
        <v>6</v>
      </c>
      <c r="D647" s="2" t="s">
        <v>7</v>
      </c>
      <c r="E647" s="2" t="s">
        <v>12</v>
      </c>
      <c r="F647" s="2" t="s">
        <v>61</v>
      </c>
      <c r="G647" s="1">
        <v>210</v>
      </c>
      <c r="H647" s="1">
        <v>133</v>
      </c>
      <c r="I647" s="4">
        <v>1</v>
      </c>
      <c r="J647" s="2" t="s">
        <v>69</v>
      </c>
      <c r="K647" s="1">
        <f>Tabelle5[[#This Row],[Menge kg Nges]]/1000</f>
        <v>0.21</v>
      </c>
      <c r="L647" s="1">
        <f>Tabelle5[[#This Row],[Menge kg P2O5]]/1000</f>
        <v>0.13300000000000001</v>
      </c>
      <c r="M647" s="1">
        <f>Tabelle5[[#This Row],[Menge t Nges]]/Tabelle5[[#This Row],[Anzahl Lieferscheine]]</f>
        <v>0.21</v>
      </c>
      <c r="N647" s="1">
        <f>Tabelle5[[#This Row],[Menge t P2O5]]/Tabelle5[[#This Row],[Anzahl Lieferscheine]]</f>
        <v>0.13300000000000001</v>
      </c>
    </row>
    <row r="648" spans="1:14" x14ac:dyDescent="0.2">
      <c r="A648" s="2" t="s">
        <v>52</v>
      </c>
      <c r="B648" s="2" t="s">
        <v>51</v>
      </c>
      <c r="C648" s="2" t="s">
        <v>6</v>
      </c>
      <c r="D648" s="2" t="s">
        <v>15</v>
      </c>
      <c r="E648" s="2" t="s">
        <v>8</v>
      </c>
      <c r="F648" s="2" t="s">
        <v>61</v>
      </c>
      <c r="G648" s="1">
        <v>220</v>
      </c>
      <c r="H648" s="1">
        <v>118.8</v>
      </c>
      <c r="I648" s="4">
        <v>1</v>
      </c>
      <c r="J648" s="2" t="s">
        <v>69</v>
      </c>
      <c r="K648" s="1">
        <f>Tabelle5[[#This Row],[Menge kg Nges]]/1000</f>
        <v>0.22</v>
      </c>
      <c r="L648" s="1">
        <f>Tabelle5[[#This Row],[Menge kg P2O5]]/1000</f>
        <v>0.1188</v>
      </c>
      <c r="M648" s="1">
        <f>Tabelle5[[#This Row],[Menge t Nges]]/Tabelle5[[#This Row],[Anzahl Lieferscheine]]</f>
        <v>0.22</v>
      </c>
      <c r="N648" s="1">
        <f>Tabelle5[[#This Row],[Menge t P2O5]]/Tabelle5[[#This Row],[Anzahl Lieferscheine]]</f>
        <v>0.1188</v>
      </c>
    </row>
    <row r="649" spans="1:14" x14ac:dyDescent="0.2">
      <c r="A649" s="2" t="s">
        <v>52</v>
      </c>
      <c r="B649" s="2" t="s">
        <v>52</v>
      </c>
      <c r="C649" s="2" t="s">
        <v>6</v>
      </c>
      <c r="D649" s="2" t="s">
        <v>7</v>
      </c>
      <c r="E649" s="2" t="s">
        <v>8</v>
      </c>
      <c r="F649" s="2" t="s">
        <v>61</v>
      </c>
      <c r="G649" s="1">
        <v>52546.35</v>
      </c>
      <c r="H649" s="1">
        <v>22957.130000000005</v>
      </c>
      <c r="I649" s="4">
        <v>81</v>
      </c>
      <c r="J649" s="2" t="s">
        <v>69</v>
      </c>
      <c r="K649" s="1">
        <f>Tabelle5[[#This Row],[Menge kg Nges]]/1000</f>
        <v>52.546349999999997</v>
      </c>
      <c r="L649" s="1">
        <f>Tabelle5[[#This Row],[Menge kg P2O5]]/1000</f>
        <v>22.957130000000003</v>
      </c>
      <c r="M649" s="1">
        <f>Tabelle5[[#This Row],[Menge t Nges]]/Tabelle5[[#This Row],[Anzahl Lieferscheine]]</f>
        <v>0.64872037037037034</v>
      </c>
      <c r="N649" s="1">
        <f>Tabelle5[[#This Row],[Menge t P2O5]]/Tabelle5[[#This Row],[Anzahl Lieferscheine]]</f>
        <v>0.28342135802469137</v>
      </c>
    </row>
    <row r="650" spans="1:14" x14ac:dyDescent="0.2">
      <c r="A650" s="2" t="s">
        <v>52</v>
      </c>
      <c r="B650" s="2" t="s">
        <v>52</v>
      </c>
      <c r="C650" s="2" t="s">
        <v>6</v>
      </c>
      <c r="D650" s="2" t="s">
        <v>7</v>
      </c>
      <c r="E650" s="2" t="s">
        <v>9</v>
      </c>
      <c r="F650" s="2" t="s">
        <v>61</v>
      </c>
      <c r="G650" s="1">
        <v>12955.980000000001</v>
      </c>
      <c r="H650" s="1">
        <v>5048.05</v>
      </c>
      <c r="I650" s="4">
        <v>41</v>
      </c>
      <c r="J650" s="2" t="s">
        <v>69</v>
      </c>
      <c r="K650" s="1">
        <f>Tabelle5[[#This Row],[Menge kg Nges]]/1000</f>
        <v>12.955980000000002</v>
      </c>
      <c r="L650" s="1">
        <f>Tabelle5[[#This Row],[Menge kg P2O5]]/1000</f>
        <v>5.0480499999999999</v>
      </c>
      <c r="M650" s="1">
        <f>Tabelle5[[#This Row],[Menge t Nges]]/Tabelle5[[#This Row],[Anzahl Lieferscheine]]</f>
        <v>0.31599951219512201</v>
      </c>
      <c r="N650" s="1">
        <f>Tabelle5[[#This Row],[Menge t P2O5]]/Tabelle5[[#This Row],[Anzahl Lieferscheine]]</f>
        <v>0.12312317073170731</v>
      </c>
    </row>
    <row r="651" spans="1:14" x14ac:dyDescent="0.2">
      <c r="A651" s="2" t="s">
        <v>52</v>
      </c>
      <c r="B651" s="2" t="s">
        <v>52</v>
      </c>
      <c r="C651" s="2" t="s">
        <v>6</v>
      </c>
      <c r="D651" s="2" t="s">
        <v>7</v>
      </c>
      <c r="E651" s="2" t="s">
        <v>10</v>
      </c>
      <c r="F651" s="2" t="s">
        <v>61</v>
      </c>
      <c r="G651" s="1">
        <v>568</v>
      </c>
      <c r="H651" s="1">
        <v>236</v>
      </c>
      <c r="I651" s="4">
        <v>2</v>
      </c>
      <c r="J651" s="2" t="s">
        <v>69</v>
      </c>
      <c r="K651" s="1">
        <f>Tabelle5[[#This Row],[Menge kg Nges]]/1000</f>
        <v>0.56799999999999995</v>
      </c>
      <c r="L651" s="1">
        <f>Tabelle5[[#This Row],[Menge kg P2O5]]/1000</f>
        <v>0.23599999999999999</v>
      </c>
      <c r="M651" s="1">
        <f>Tabelle5[[#This Row],[Menge t Nges]]/Tabelle5[[#This Row],[Anzahl Lieferscheine]]</f>
        <v>0.28399999999999997</v>
      </c>
      <c r="N651" s="1">
        <f>Tabelle5[[#This Row],[Menge t P2O5]]/Tabelle5[[#This Row],[Anzahl Lieferscheine]]</f>
        <v>0.11799999999999999</v>
      </c>
    </row>
    <row r="652" spans="1:14" x14ac:dyDescent="0.2">
      <c r="A652" s="2" t="s">
        <v>52</v>
      </c>
      <c r="B652" s="2" t="s">
        <v>52</v>
      </c>
      <c r="C652" s="2" t="s">
        <v>6</v>
      </c>
      <c r="D652" s="2" t="s">
        <v>7</v>
      </c>
      <c r="E652" s="2" t="s">
        <v>11</v>
      </c>
      <c r="F652" s="2" t="s">
        <v>61</v>
      </c>
      <c r="G652" s="1">
        <v>18053.320000000003</v>
      </c>
      <c r="H652" s="1">
        <v>8006.08</v>
      </c>
      <c r="I652" s="4">
        <v>72</v>
      </c>
      <c r="J652" s="2" t="s">
        <v>69</v>
      </c>
      <c r="K652" s="1">
        <f>Tabelle5[[#This Row],[Menge kg Nges]]/1000</f>
        <v>18.053320000000003</v>
      </c>
      <c r="L652" s="1">
        <f>Tabelle5[[#This Row],[Menge kg P2O5]]/1000</f>
        <v>8.0060800000000008</v>
      </c>
      <c r="M652" s="1">
        <f>Tabelle5[[#This Row],[Menge t Nges]]/Tabelle5[[#This Row],[Anzahl Lieferscheine]]</f>
        <v>0.25074055555555558</v>
      </c>
      <c r="N652" s="1">
        <f>Tabelle5[[#This Row],[Menge t P2O5]]/Tabelle5[[#This Row],[Anzahl Lieferscheine]]</f>
        <v>0.11119555555555556</v>
      </c>
    </row>
    <row r="653" spans="1:14" x14ac:dyDescent="0.2">
      <c r="A653" s="2" t="s">
        <v>52</v>
      </c>
      <c r="B653" s="2" t="s">
        <v>52</v>
      </c>
      <c r="C653" s="2" t="s">
        <v>6</v>
      </c>
      <c r="D653" s="2" t="s">
        <v>7</v>
      </c>
      <c r="E653" s="2" t="s">
        <v>12</v>
      </c>
      <c r="F653" s="2" t="s">
        <v>61</v>
      </c>
      <c r="G653" s="1">
        <v>34921.410000000003</v>
      </c>
      <c r="H653" s="1">
        <v>14056.02</v>
      </c>
      <c r="I653" s="4">
        <v>130</v>
      </c>
      <c r="J653" s="2" t="s">
        <v>69</v>
      </c>
      <c r="K653" s="1">
        <f>Tabelle5[[#This Row],[Menge kg Nges]]/1000</f>
        <v>34.921410000000002</v>
      </c>
      <c r="L653" s="1">
        <f>Tabelle5[[#This Row],[Menge kg P2O5]]/1000</f>
        <v>14.05602</v>
      </c>
      <c r="M653" s="1">
        <f>Tabelle5[[#This Row],[Menge t Nges]]/Tabelle5[[#This Row],[Anzahl Lieferscheine]]</f>
        <v>0.26862623076923076</v>
      </c>
      <c r="N653" s="1">
        <f>Tabelle5[[#This Row],[Menge t P2O5]]/Tabelle5[[#This Row],[Anzahl Lieferscheine]]</f>
        <v>0.10812323076923078</v>
      </c>
    </row>
    <row r="654" spans="1:14" x14ac:dyDescent="0.2">
      <c r="A654" s="2" t="s">
        <v>52</v>
      </c>
      <c r="B654" s="2" t="s">
        <v>52</v>
      </c>
      <c r="C654" s="2" t="s">
        <v>6</v>
      </c>
      <c r="D654" s="2" t="s">
        <v>7</v>
      </c>
      <c r="E654" s="2" t="s">
        <v>13</v>
      </c>
      <c r="F654" s="2" t="s">
        <v>61</v>
      </c>
      <c r="G654" s="1">
        <v>2008.8</v>
      </c>
      <c r="H654" s="1">
        <v>1339.2</v>
      </c>
      <c r="I654" s="4">
        <v>9</v>
      </c>
      <c r="J654" s="2" t="s">
        <v>69</v>
      </c>
      <c r="K654" s="1">
        <f>Tabelle5[[#This Row],[Menge kg Nges]]/1000</f>
        <v>2.0087999999999999</v>
      </c>
      <c r="L654" s="1">
        <f>Tabelle5[[#This Row],[Menge kg P2O5]]/1000</f>
        <v>1.3391999999999999</v>
      </c>
      <c r="M654" s="1">
        <f>Tabelle5[[#This Row],[Menge t Nges]]/Tabelle5[[#This Row],[Anzahl Lieferscheine]]</f>
        <v>0.22319999999999998</v>
      </c>
      <c r="N654" s="1">
        <f>Tabelle5[[#This Row],[Menge t P2O5]]/Tabelle5[[#This Row],[Anzahl Lieferscheine]]</f>
        <v>0.14879999999999999</v>
      </c>
    </row>
    <row r="655" spans="1:14" x14ac:dyDescent="0.2">
      <c r="A655" s="2" t="s">
        <v>52</v>
      </c>
      <c r="B655" s="2" t="s">
        <v>52</v>
      </c>
      <c r="C655" s="2" t="s">
        <v>6</v>
      </c>
      <c r="D655" s="2" t="s">
        <v>7</v>
      </c>
      <c r="E655" s="2" t="s">
        <v>14</v>
      </c>
      <c r="F655" s="2" t="s">
        <v>61</v>
      </c>
      <c r="G655" s="1">
        <v>8435.5699999999979</v>
      </c>
      <c r="H655" s="1">
        <v>3639.9100000000012</v>
      </c>
      <c r="I655" s="4">
        <v>68</v>
      </c>
      <c r="J655" s="2" t="s">
        <v>69</v>
      </c>
      <c r="K655" s="1">
        <f>Tabelle5[[#This Row],[Menge kg Nges]]/1000</f>
        <v>8.4355699999999985</v>
      </c>
      <c r="L655" s="1">
        <f>Tabelle5[[#This Row],[Menge kg P2O5]]/1000</f>
        <v>3.6399100000000013</v>
      </c>
      <c r="M655" s="1">
        <f>Tabelle5[[#This Row],[Menge t Nges]]/Tabelle5[[#This Row],[Anzahl Lieferscheine]]</f>
        <v>0.12405249999999998</v>
      </c>
      <c r="N655" s="1">
        <f>Tabelle5[[#This Row],[Menge t P2O5]]/Tabelle5[[#This Row],[Anzahl Lieferscheine]]</f>
        <v>5.352808823529414E-2</v>
      </c>
    </row>
    <row r="656" spans="1:14" x14ac:dyDescent="0.2">
      <c r="A656" s="2" t="s">
        <v>52</v>
      </c>
      <c r="B656" s="2" t="s">
        <v>52</v>
      </c>
      <c r="C656" s="2" t="s">
        <v>6</v>
      </c>
      <c r="D656" s="2" t="s">
        <v>15</v>
      </c>
      <c r="E656" s="2" t="s">
        <v>8</v>
      </c>
      <c r="F656" s="2" t="s">
        <v>61</v>
      </c>
      <c r="G656" s="1">
        <v>6741.27</v>
      </c>
      <c r="H656" s="1">
        <v>3378.3599999999997</v>
      </c>
      <c r="I656" s="4">
        <v>24</v>
      </c>
      <c r="J656" s="2" t="s">
        <v>69</v>
      </c>
      <c r="K656" s="1">
        <f>Tabelle5[[#This Row],[Menge kg Nges]]/1000</f>
        <v>6.7412700000000001</v>
      </c>
      <c r="L656" s="1">
        <f>Tabelle5[[#This Row],[Menge kg P2O5]]/1000</f>
        <v>3.3783599999999998</v>
      </c>
      <c r="M656" s="1">
        <f>Tabelle5[[#This Row],[Menge t Nges]]/Tabelle5[[#This Row],[Anzahl Lieferscheine]]</f>
        <v>0.28088625</v>
      </c>
      <c r="N656" s="1">
        <f>Tabelle5[[#This Row],[Menge t P2O5]]/Tabelle5[[#This Row],[Anzahl Lieferscheine]]</f>
        <v>0.140765</v>
      </c>
    </row>
    <row r="657" spans="1:14" x14ac:dyDescent="0.2">
      <c r="A657" s="2" t="s">
        <v>52</v>
      </c>
      <c r="B657" s="2" t="s">
        <v>52</v>
      </c>
      <c r="C657" s="2" t="s">
        <v>6</v>
      </c>
      <c r="D657" s="2" t="s">
        <v>15</v>
      </c>
      <c r="E657" s="2" t="s">
        <v>18</v>
      </c>
      <c r="F657" s="2" t="s">
        <v>61</v>
      </c>
      <c r="G657" s="1">
        <v>1654.8</v>
      </c>
      <c r="H657" s="1">
        <v>1339.6</v>
      </c>
      <c r="I657" s="4">
        <v>9</v>
      </c>
      <c r="J657" s="2" t="s">
        <v>69</v>
      </c>
      <c r="K657" s="1">
        <f>Tabelle5[[#This Row],[Menge kg Nges]]/1000</f>
        <v>1.6548</v>
      </c>
      <c r="L657" s="1">
        <f>Tabelle5[[#This Row],[Menge kg P2O5]]/1000</f>
        <v>1.3395999999999999</v>
      </c>
      <c r="M657" s="1">
        <f>Tabelle5[[#This Row],[Menge t Nges]]/Tabelle5[[#This Row],[Anzahl Lieferscheine]]</f>
        <v>0.18386666666666668</v>
      </c>
      <c r="N657" s="1">
        <f>Tabelle5[[#This Row],[Menge t P2O5]]/Tabelle5[[#This Row],[Anzahl Lieferscheine]]</f>
        <v>0.14884444444444445</v>
      </c>
    </row>
    <row r="658" spans="1:14" x14ac:dyDescent="0.2">
      <c r="A658" s="2" t="s">
        <v>52</v>
      </c>
      <c r="B658" s="2" t="s">
        <v>52</v>
      </c>
      <c r="C658" s="2" t="s">
        <v>6</v>
      </c>
      <c r="D658" s="2" t="s">
        <v>15</v>
      </c>
      <c r="E658" s="2" t="s">
        <v>19</v>
      </c>
      <c r="F658" s="2" t="s">
        <v>61</v>
      </c>
      <c r="G658" s="1">
        <v>787.15</v>
      </c>
      <c r="H658" s="1">
        <v>483.35</v>
      </c>
      <c r="I658" s="4">
        <v>1</v>
      </c>
      <c r="J658" s="2" t="s">
        <v>69</v>
      </c>
      <c r="K658" s="1">
        <f>Tabelle5[[#This Row],[Menge kg Nges]]/1000</f>
        <v>0.78715000000000002</v>
      </c>
      <c r="L658" s="1">
        <f>Tabelle5[[#This Row],[Menge kg P2O5]]/1000</f>
        <v>0.48335</v>
      </c>
      <c r="M658" s="1">
        <f>Tabelle5[[#This Row],[Menge t Nges]]/Tabelle5[[#This Row],[Anzahl Lieferscheine]]</f>
        <v>0.78715000000000002</v>
      </c>
      <c r="N658" s="1">
        <f>Tabelle5[[#This Row],[Menge t P2O5]]/Tabelle5[[#This Row],[Anzahl Lieferscheine]]</f>
        <v>0.48335</v>
      </c>
    </row>
    <row r="659" spans="1:14" x14ac:dyDescent="0.2">
      <c r="A659" s="2" t="s">
        <v>52</v>
      </c>
      <c r="B659" s="2" t="s">
        <v>52</v>
      </c>
      <c r="C659" s="2" t="s">
        <v>6</v>
      </c>
      <c r="D659" s="2" t="s">
        <v>15</v>
      </c>
      <c r="E659" s="2" t="s">
        <v>20</v>
      </c>
      <c r="F659" s="2" t="s">
        <v>61</v>
      </c>
      <c r="G659" s="1">
        <v>472.79999999999995</v>
      </c>
      <c r="H659" s="1">
        <v>318.57</v>
      </c>
      <c r="I659" s="4">
        <v>2</v>
      </c>
      <c r="J659" s="2" t="s">
        <v>69</v>
      </c>
      <c r="K659" s="1">
        <f>Tabelle5[[#This Row],[Menge kg Nges]]/1000</f>
        <v>0.47279999999999994</v>
      </c>
      <c r="L659" s="1">
        <f>Tabelle5[[#This Row],[Menge kg P2O5]]/1000</f>
        <v>0.31857000000000002</v>
      </c>
      <c r="M659" s="1">
        <f>Tabelle5[[#This Row],[Menge t Nges]]/Tabelle5[[#This Row],[Anzahl Lieferscheine]]</f>
        <v>0.23639999999999997</v>
      </c>
      <c r="N659" s="1">
        <f>Tabelle5[[#This Row],[Menge t P2O5]]/Tabelle5[[#This Row],[Anzahl Lieferscheine]]</f>
        <v>0.15928500000000001</v>
      </c>
    </row>
    <row r="660" spans="1:14" x14ac:dyDescent="0.2">
      <c r="A660" s="2" t="s">
        <v>52</v>
      </c>
      <c r="B660" s="2" t="s">
        <v>52</v>
      </c>
      <c r="C660" s="2" t="s">
        <v>6</v>
      </c>
      <c r="D660" s="2" t="s">
        <v>15</v>
      </c>
      <c r="E660" s="2" t="s">
        <v>21</v>
      </c>
      <c r="F660" s="2" t="s">
        <v>61</v>
      </c>
      <c r="G660" s="1">
        <v>1377</v>
      </c>
      <c r="H660" s="1">
        <v>810</v>
      </c>
      <c r="I660" s="4">
        <v>6</v>
      </c>
      <c r="J660" s="2" t="s">
        <v>69</v>
      </c>
      <c r="K660" s="1">
        <f>Tabelle5[[#This Row],[Menge kg Nges]]/1000</f>
        <v>1.377</v>
      </c>
      <c r="L660" s="1">
        <f>Tabelle5[[#This Row],[Menge kg P2O5]]/1000</f>
        <v>0.81</v>
      </c>
      <c r="M660" s="1">
        <f>Tabelle5[[#This Row],[Menge t Nges]]/Tabelle5[[#This Row],[Anzahl Lieferscheine]]</f>
        <v>0.22950000000000001</v>
      </c>
      <c r="N660" s="1">
        <f>Tabelle5[[#This Row],[Menge t P2O5]]/Tabelle5[[#This Row],[Anzahl Lieferscheine]]</f>
        <v>0.13500000000000001</v>
      </c>
    </row>
    <row r="661" spans="1:14" x14ac:dyDescent="0.2">
      <c r="A661" s="2" t="s">
        <v>52</v>
      </c>
      <c r="B661" s="2" t="s">
        <v>52</v>
      </c>
      <c r="C661" s="2" t="s">
        <v>6</v>
      </c>
      <c r="D661" s="2" t="s">
        <v>15</v>
      </c>
      <c r="E661" s="2" t="s">
        <v>9</v>
      </c>
      <c r="F661" s="2" t="s">
        <v>61</v>
      </c>
      <c r="G661" s="1">
        <v>6816.92</v>
      </c>
      <c r="H661" s="1">
        <v>3867.3699999999994</v>
      </c>
      <c r="I661" s="4">
        <v>16</v>
      </c>
      <c r="J661" s="2" t="s">
        <v>69</v>
      </c>
      <c r="K661" s="1">
        <f>Tabelle5[[#This Row],[Menge kg Nges]]/1000</f>
        <v>6.8169199999999996</v>
      </c>
      <c r="L661" s="1">
        <f>Tabelle5[[#This Row],[Menge kg P2O5]]/1000</f>
        <v>3.8673699999999993</v>
      </c>
      <c r="M661" s="1">
        <f>Tabelle5[[#This Row],[Menge t Nges]]/Tabelle5[[#This Row],[Anzahl Lieferscheine]]</f>
        <v>0.42605749999999998</v>
      </c>
      <c r="N661" s="1">
        <f>Tabelle5[[#This Row],[Menge t P2O5]]/Tabelle5[[#This Row],[Anzahl Lieferscheine]]</f>
        <v>0.24171062499999996</v>
      </c>
    </row>
    <row r="662" spans="1:14" x14ac:dyDescent="0.2">
      <c r="A662" s="2" t="s">
        <v>52</v>
      </c>
      <c r="B662" s="2" t="s">
        <v>52</v>
      </c>
      <c r="C662" s="2" t="s">
        <v>6</v>
      </c>
      <c r="D662" s="2" t="s">
        <v>15</v>
      </c>
      <c r="E662" s="2" t="s">
        <v>10</v>
      </c>
      <c r="F662" s="2" t="s">
        <v>61</v>
      </c>
      <c r="G662" s="1">
        <v>324</v>
      </c>
      <c r="H662" s="1">
        <v>138.4</v>
      </c>
      <c r="I662" s="4">
        <v>1</v>
      </c>
      <c r="J662" s="2" t="s">
        <v>69</v>
      </c>
      <c r="K662" s="1">
        <f>Tabelle5[[#This Row],[Menge kg Nges]]/1000</f>
        <v>0.32400000000000001</v>
      </c>
      <c r="L662" s="1">
        <f>Tabelle5[[#This Row],[Menge kg P2O5]]/1000</f>
        <v>0.1384</v>
      </c>
      <c r="M662" s="1">
        <f>Tabelle5[[#This Row],[Menge t Nges]]/Tabelle5[[#This Row],[Anzahl Lieferscheine]]</f>
        <v>0.32400000000000001</v>
      </c>
      <c r="N662" s="1">
        <f>Tabelle5[[#This Row],[Menge t P2O5]]/Tabelle5[[#This Row],[Anzahl Lieferscheine]]</f>
        <v>0.1384</v>
      </c>
    </row>
    <row r="663" spans="1:14" x14ac:dyDescent="0.2">
      <c r="A663" s="2" t="s">
        <v>52</v>
      </c>
      <c r="B663" s="2" t="s">
        <v>52</v>
      </c>
      <c r="C663" s="2" t="s">
        <v>6</v>
      </c>
      <c r="D663" s="2" t="s">
        <v>15</v>
      </c>
      <c r="E663" s="2" t="s">
        <v>13</v>
      </c>
      <c r="F663" s="2" t="s">
        <v>61</v>
      </c>
      <c r="G663" s="1">
        <v>492</v>
      </c>
      <c r="H663" s="1">
        <v>344.4</v>
      </c>
      <c r="I663" s="4">
        <v>2</v>
      </c>
      <c r="J663" s="2" t="s">
        <v>69</v>
      </c>
      <c r="K663" s="1">
        <f>Tabelle5[[#This Row],[Menge kg Nges]]/1000</f>
        <v>0.49199999999999999</v>
      </c>
      <c r="L663" s="1">
        <f>Tabelle5[[#This Row],[Menge kg P2O5]]/1000</f>
        <v>0.34439999999999998</v>
      </c>
      <c r="M663" s="1">
        <f>Tabelle5[[#This Row],[Menge t Nges]]/Tabelle5[[#This Row],[Anzahl Lieferscheine]]</f>
        <v>0.246</v>
      </c>
      <c r="N663" s="1">
        <f>Tabelle5[[#This Row],[Menge t P2O5]]/Tabelle5[[#This Row],[Anzahl Lieferscheine]]</f>
        <v>0.17219999999999999</v>
      </c>
    </row>
    <row r="664" spans="1:14" x14ac:dyDescent="0.2">
      <c r="A664" s="2" t="s">
        <v>52</v>
      </c>
      <c r="B664" s="2" t="s">
        <v>52</v>
      </c>
      <c r="C664" s="2" t="s">
        <v>25</v>
      </c>
      <c r="D664" s="2" t="s">
        <v>25</v>
      </c>
      <c r="E664" s="2" t="s">
        <v>26</v>
      </c>
      <c r="F664" s="2" t="s">
        <v>61</v>
      </c>
      <c r="G664" s="1">
        <v>1455.1499999999999</v>
      </c>
      <c r="H664" s="1">
        <v>978.8599999999999</v>
      </c>
      <c r="I664" s="4">
        <v>6</v>
      </c>
      <c r="J664" s="2" t="s">
        <v>69</v>
      </c>
      <c r="K664" s="1">
        <f>Tabelle5[[#This Row],[Menge kg Nges]]/1000</f>
        <v>1.4551499999999999</v>
      </c>
      <c r="L664" s="1">
        <f>Tabelle5[[#This Row],[Menge kg P2O5]]/1000</f>
        <v>0.97885999999999995</v>
      </c>
      <c r="M664" s="1">
        <f>Tabelle5[[#This Row],[Menge t Nges]]/Tabelle5[[#This Row],[Anzahl Lieferscheine]]</f>
        <v>0.24252499999999999</v>
      </c>
      <c r="N664" s="1">
        <f>Tabelle5[[#This Row],[Menge t P2O5]]/Tabelle5[[#This Row],[Anzahl Lieferscheine]]</f>
        <v>0.16314333333333333</v>
      </c>
    </row>
    <row r="665" spans="1:14" x14ac:dyDescent="0.2">
      <c r="A665" s="2" t="s">
        <v>52</v>
      </c>
      <c r="B665" s="2" t="s">
        <v>28</v>
      </c>
      <c r="C665" s="2" t="s">
        <v>6</v>
      </c>
      <c r="D665" s="2" t="s">
        <v>15</v>
      </c>
      <c r="E665" s="2" t="s">
        <v>8</v>
      </c>
      <c r="F665" s="2" t="s">
        <v>61</v>
      </c>
      <c r="G665" s="1">
        <v>480</v>
      </c>
      <c r="H665" s="1">
        <v>259.2</v>
      </c>
      <c r="I665" s="4">
        <v>1</v>
      </c>
      <c r="J665" s="2" t="s">
        <v>69</v>
      </c>
      <c r="K665" s="1">
        <f>Tabelle5[[#This Row],[Menge kg Nges]]/1000</f>
        <v>0.48</v>
      </c>
      <c r="L665" s="1">
        <f>Tabelle5[[#This Row],[Menge kg P2O5]]/1000</f>
        <v>0.25919999999999999</v>
      </c>
      <c r="M665" s="1">
        <f>Tabelle5[[#This Row],[Menge t Nges]]/Tabelle5[[#This Row],[Anzahl Lieferscheine]]</f>
        <v>0.48</v>
      </c>
      <c r="N665" s="1">
        <f>Tabelle5[[#This Row],[Menge t P2O5]]/Tabelle5[[#This Row],[Anzahl Lieferscheine]]</f>
        <v>0.25919999999999999</v>
      </c>
    </row>
    <row r="666" spans="1:14" x14ac:dyDescent="0.2">
      <c r="A666" s="2" t="s">
        <v>52</v>
      </c>
      <c r="B666" s="2" t="s">
        <v>42</v>
      </c>
      <c r="C666" s="2" t="s">
        <v>6</v>
      </c>
      <c r="D666" s="2" t="s">
        <v>7</v>
      </c>
      <c r="E666" s="2" t="s">
        <v>12</v>
      </c>
      <c r="F666" s="2" t="s">
        <v>61</v>
      </c>
      <c r="G666" s="1">
        <v>340.2</v>
      </c>
      <c r="H666" s="1">
        <v>129.6</v>
      </c>
      <c r="I666" s="4">
        <v>1</v>
      </c>
      <c r="J666" s="2" t="s">
        <v>69</v>
      </c>
      <c r="K666" s="1">
        <f>Tabelle5[[#This Row],[Menge kg Nges]]/1000</f>
        <v>0.3402</v>
      </c>
      <c r="L666" s="1">
        <f>Tabelle5[[#This Row],[Menge kg P2O5]]/1000</f>
        <v>0.12959999999999999</v>
      </c>
      <c r="M666" s="1">
        <f>Tabelle5[[#This Row],[Menge t Nges]]/Tabelle5[[#This Row],[Anzahl Lieferscheine]]</f>
        <v>0.3402</v>
      </c>
      <c r="N666" s="1">
        <f>Tabelle5[[#This Row],[Menge t P2O5]]/Tabelle5[[#This Row],[Anzahl Lieferscheine]]</f>
        <v>0.12959999999999999</v>
      </c>
    </row>
    <row r="667" spans="1:14" x14ac:dyDescent="0.2">
      <c r="A667" s="2" t="s">
        <v>52</v>
      </c>
      <c r="B667" s="2" t="s">
        <v>42</v>
      </c>
      <c r="C667" s="2" t="s">
        <v>6</v>
      </c>
      <c r="D667" s="2" t="s">
        <v>15</v>
      </c>
      <c r="E667" s="2" t="s">
        <v>9</v>
      </c>
      <c r="F667" s="2" t="s">
        <v>61</v>
      </c>
      <c r="G667" s="1">
        <v>292.8</v>
      </c>
      <c r="H667" s="1">
        <v>189.6</v>
      </c>
      <c r="I667" s="4">
        <v>2</v>
      </c>
      <c r="J667" s="2" t="s">
        <v>69</v>
      </c>
      <c r="K667" s="1">
        <f>Tabelle5[[#This Row],[Menge kg Nges]]/1000</f>
        <v>0.2928</v>
      </c>
      <c r="L667" s="1">
        <f>Tabelle5[[#This Row],[Menge kg P2O5]]/1000</f>
        <v>0.18959999999999999</v>
      </c>
      <c r="M667" s="1">
        <f>Tabelle5[[#This Row],[Menge t Nges]]/Tabelle5[[#This Row],[Anzahl Lieferscheine]]</f>
        <v>0.1464</v>
      </c>
      <c r="N667" s="1">
        <f>Tabelle5[[#This Row],[Menge t P2O5]]/Tabelle5[[#This Row],[Anzahl Lieferscheine]]</f>
        <v>9.4799999999999995E-2</v>
      </c>
    </row>
    <row r="668" spans="1:14" x14ac:dyDescent="0.2">
      <c r="A668" s="2" t="s">
        <v>37</v>
      </c>
      <c r="B668" s="2" t="s">
        <v>32</v>
      </c>
      <c r="C668" s="2" t="s">
        <v>6</v>
      </c>
      <c r="D668" s="2" t="s">
        <v>15</v>
      </c>
      <c r="E668" s="2" t="s">
        <v>20</v>
      </c>
      <c r="F668" s="2" t="s">
        <v>61</v>
      </c>
      <c r="G668" s="1">
        <v>7105.920000000001</v>
      </c>
      <c r="H668" s="1">
        <v>4617</v>
      </c>
      <c r="I668" s="4">
        <v>25</v>
      </c>
      <c r="J668" s="2" t="s">
        <v>69</v>
      </c>
      <c r="K668" s="1">
        <f>Tabelle5[[#This Row],[Menge kg Nges]]/1000</f>
        <v>7.1059200000000011</v>
      </c>
      <c r="L668" s="1">
        <f>Tabelle5[[#This Row],[Menge kg P2O5]]/1000</f>
        <v>4.617</v>
      </c>
      <c r="M668" s="1">
        <f>Tabelle5[[#This Row],[Menge t Nges]]/Tabelle5[[#This Row],[Anzahl Lieferscheine]]</f>
        <v>0.28423680000000007</v>
      </c>
      <c r="N668" s="1">
        <f>Tabelle5[[#This Row],[Menge t P2O5]]/Tabelle5[[#This Row],[Anzahl Lieferscheine]]</f>
        <v>0.18468000000000001</v>
      </c>
    </row>
    <row r="669" spans="1:14" x14ac:dyDescent="0.2">
      <c r="A669" s="2" t="s">
        <v>37</v>
      </c>
      <c r="B669" s="2" t="s">
        <v>32</v>
      </c>
      <c r="C669" s="2" t="s">
        <v>6</v>
      </c>
      <c r="D669" s="2" t="s">
        <v>15</v>
      </c>
      <c r="E669" s="2" t="s">
        <v>31</v>
      </c>
      <c r="F669" s="2" t="s">
        <v>61</v>
      </c>
      <c r="G669" s="1">
        <v>400</v>
      </c>
      <c r="H669" s="1">
        <v>165</v>
      </c>
      <c r="I669" s="4">
        <v>1</v>
      </c>
      <c r="J669" s="2" t="s">
        <v>69</v>
      </c>
      <c r="K669" s="1">
        <f>Tabelle5[[#This Row],[Menge kg Nges]]/1000</f>
        <v>0.4</v>
      </c>
      <c r="L669" s="1">
        <f>Tabelle5[[#This Row],[Menge kg P2O5]]/1000</f>
        <v>0.16500000000000001</v>
      </c>
      <c r="M669" s="1">
        <f>Tabelle5[[#This Row],[Menge t Nges]]/Tabelle5[[#This Row],[Anzahl Lieferscheine]]</f>
        <v>0.4</v>
      </c>
      <c r="N669" s="1">
        <f>Tabelle5[[#This Row],[Menge t P2O5]]/Tabelle5[[#This Row],[Anzahl Lieferscheine]]</f>
        <v>0.16500000000000001</v>
      </c>
    </row>
    <row r="670" spans="1:14" x14ac:dyDescent="0.2">
      <c r="A670" s="2" t="s">
        <v>37</v>
      </c>
      <c r="B670" s="2" t="s">
        <v>32</v>
      </c>
      <c r="C670" s="2" t="s">
        <v>25</v>
      </c>
      <c r="D670" s="2" t="s">
        <v>25</v>
      </c>
      <c r="E670" s="2" t="s">
        <v>26</v>
      </c>
      <c r="F670" s="2" t="s">
        <v>61</v>
      </c>
      <c r="G670" s="1">
        <v>251.10000000000002</v>
      </c>
      <c r="H670" s="1">
        <v>48.599999999999994</v>
      </c>
      <c r="I670" s="4">
        <v>3</v>
      </c>
      <c r="J670" s="2" t="s">
        <v>69</v>
      </c>
      <c r="K670" s="1">
        <f>Tabelle5[[#This Row],[Menge kg Nges]]/1000</f>
        <v>0.25110000000000005</v>
      </c>
      <c r="L670" s="1">
        <f>Tabelle5[[#This Row],[Menge kg P2O5]]/1000</f>
        <v>4.8599999999999997E-2</v>
      </c>
      <c r="M670" s="1">
        <f>Tabelle5[[#This Row],[Menge t Nges]]/Tabelle5[[#This Row],[Anzahl Lieferscheine]]</f>
        <v>8.3700000000000011E-2</v>
      </c>
      <c r="N670" s="1">
        <f>Tabelle5[[#This Row],[Menge t P2O5]]/Tabelle5[[#This Row],[Anzahl Lieferscheine]]</f>
        <v>1.6199999999999999E-2</v>
      </c>
    </row>
    <row r="671" spans="1:14" x14ac:dyDescent="0.2">
      <c r="A671" s="2" t="s">
        <v>37</v>
      </c>
      <c r="B671" s="2" t="s">
        <v>43</v>
      </c>
      <c r="C671" s="2" t="s">
        <v>6</v>
      </c>
      <c r="D671" s="2" t="s">
        <v>7</v>
      </c>
      <c r="E671" s="2" t="s">
        <v>11</v>
      </c>
      <c r="F671" s="2" t="s">
        <v>61</v>
      </c>
      <c r="G671" s="1">
        <v>324</v>
      </c>
      <c r="H671" s="1">
        <v>136</v>
      </c>
      <c r="I671" s="4">
        <v>5</v>
      </c>
      <c r="J671" s="2" t="s">
        <v>69</v>
      </c>
      <c r="K671" s="1">
        <f>Tabelle5[[#This Row],[Menge kg Nges]]/1000</f>
        <v>0.32400000000000001</v>
      </c>
      <c r="L671" s="1">
        <f>Tabelle5[[#This Row],[Menge kg P2O5]]/1000</f>
        <v>0.13600000000000001</v>
      </c>
      <c r="M671" s="1">
        <f>Tabelle5[[#This Row],[Menge t Nges]]/Tabelle5[[#This Row],[Anzahl Lieferscheine]]</f>
        <v>6.4799999999999996E-2</v>
      </c>
      <c r="N671" s="1">
        <f>Tabelle5[[#This Row],[Menge t P2O5]]/Tabelle5[[#This Row],[Anzahl Lieferscheine]]</f>
        <v>2.7200000000000002E-2</v>
      </c>
    </row>
    <row r="672" spans="1:14" x14ac:dyDescent="0.2">
      <c r="A672" s="2" t="s">
        <v>37</v>
      </c>
      <c r="B672" s="2" t="s">
        <v>43</v>
      </c>
      <c r="C672" s="2" t="s">
        <v>6</v>
      </c>
      <c r="D672" s="2" t="s">
        <v>7</v>
      </c>
      <c r="E672" s="2" t="s">
        <v>13</v>
      </c>
      <c r="F672" s="2" t="s">
        <v>61</v>
      </c>
      <c r="G672" s="1">
        <v>436.6</v>
      </c>
      <c r="H672" s="1">
        <v>222.2</v>
      </c>
      <c r="I672" s="4">
        <v>2</v>
      </c>
      <c r="J672" s="2" t="s">
        <v>69</v>
      </c>
      <c r="K672" s="1">
        <f>Tabelle5[[#This Row],[Menge kg Nges]]/1000</f>
        <v>0.43660000000000004</v>
      </c>
      <c r="L672" s="1">
        <f>Tabelle5[[#This Row],[Menge kg P2O5]]/1000</f>
        <v>0.22219999999999998</v>
      </c>
      <c r="M672" s="1">
        <f>Tabelle5[[#This Row],[Menge t Nges]]/Tabelle5[[#This Row],[Anzahl Lieferscheine]]</f>
        <v>0.21830000000000002</v>
      </c>
      <c r="N672" s="1">
        <f>Tabelle5[[#This Row],[Menge t P2O5]]/Tabelle5[[#This Row],[Anzahl Lieferscheine]]</f>
        <v>0.11109999999999999</v>
      </c>
    </row>
    <row r="673" spans="1:14" x14ac:dyDescent="0.2">
      <c r="A673" s="2" t="s">
        <v>37</v>
      </c>
      <c r="B673" s="2" t="s">
        <v>36</v>
      </c>
      <c r="C673" s="2" t="s">
        <v>6</v>
      </c>
      <c r="D673" s="2" t="s">
        <v>7</v>
      </c>
      <c r="E673" s="2" t="s">
        <v>8</v>
      </c>
      <c r="F673" s="2" t="s">
        <v>61</v>
      </c>
      <c r="G673" s="1">
        <v>431.95000000000005</v>
      </c>
      <c r="H673" s="1">
        <v>165.73000000000002</v>
      </c>
      <c r="I673" s="4">
        <v>3</v>
      </c>
      <c r="J673" s="2" t="s">
        <v>69</v>
      </c>
      <c r="K673" s="1">
        <f>Tabelle5[[#This Row],[Menge kg Nges]]/1000</f>
        <v>0.43195000000000006</v>
      </c>
      <c r="L673" s="1">
        <f>Tabelle5[[#This Row],[Menge kg P2O5]]/1000</f>
        <v>0.16573000000000002</v>
      </c>
      <c r="M673" s="1">
        <f>Tabelle5[[#This Row],[Menge t Nges]]/Tabelle5[[#This Row],[Anzahl Lieferscheine]]</f>
        <v>0.14398333333333335</v>
      </c>
      <c r="N673" s="1">
        <f>Tabelle5[[#This Row],[Menge t P2O5]]/Tabelle5[[#This Row],[Anzahl Lieferscheine]]</f>
        <v>5.5243333333333339E-2</v>
      </c>
    </row>
    <row r="674" spans="1:14" x14ac:dyDescent="0.2">
      <c r="A674" s="2" t="s">
        <v>37</v>
      </c>
      <c r="B674" s="2" t="s">
        <v>36</v>
      </c>
      <c r="C674" s="2" t="s">
        <v>6</v>
      </c>
      <c r="D674" s="2" t="s">
        <v>7</v>
      </c>
      <c r="E674" s="2" t="s">
        <v>9</v>
      </c>
      <c r="F674" s="2" t="s">
        <v>61</v>
      </c>
      <c r="G674" s="1">
        <v>572.4</v>
      </c>
      <c r="H674" s="1">
        <v>235.8</v>
      </c>
      <c r="I674" s="4">
        <v>4</v>
      </c>
      <c r="J674" s="2" t="s">
        <v>69</v>
      </c>
      <c r="K674" s="1">
        <f>Tabelle5[[#This Row],[Menge kg Nges]]/1000</f>
        <v>0.57240000000000002</v>
      </c>
      <c r="L674" s="1">
        <f>Tabelle5[[#This Row],[Menge kg P2O5]]/1000</f>
        <v>0.23580000000000001</v>
      </c>
      <c r="M674" s="1">
        <f>Tabelle5[[#This Row],[Menge t Nges]]/Tabelle5[[#This Row],[Anzahl Lieferscheine]]</f>
        <v>0.1431</v>
      </c>
      <c r="N674" s="1">
        <f>Tabelle5[[#This Row],[Menge t P2O5]]/Tabelle5[[#This Row],[Anzahl Lieferscheine]]</f>
        <v>5.8950000000000002E-2</v>
      </c>
    </row>
    <row r="675" spans="1:14" x14ac:dyDescent="0.2">
      <c r="A675" s="2" t="s">
        <v>37</v>
      </c>
      <c r="B675" s="2" t="s">
        <v>36</v>
      </c>
      <c r="C675" s="2" t="s">
        <v>6</v>
      </c>
      <c r="D675" s="2" t="s">
        <v>7</v>
      </c>
      <c r="E675" s="2" t="s">
        <v>11</v>
      </c>
      <c r="F675" s="2" t="s">
        <v>61</v>
      </c>
      <c r="G675" s="1">
        <v>1773.5</v>
      </c>
      <c r="H675" s="1">
        <v>786</v>
      </c>
      <c r="I675" s="4">
        <v>6</v>
      </c>
      <c r="J675" s="2" t="s">
        <v>69</v>
      </c>
      <c r="K675" s="1">
        <f>Tabelle5[[#This Row],[Menge kg Nges]]/1000</f>
        <v>1.7735000000000001</v>
      </c>
      <c r="L675" s="1">
        <f>Tabelle5[[#This Row],[Menge kg P2O5]]/1000</f>
        <v>0.78600000000000003</v>
      </c>
      <c r="M675" s="1">
        <f>Tabelle5[[#This Row],[Menge t Nges]]/Tabelle5[[#This Row],[Anzahl Lieferscheine]]</f>
        <v>0.29558333333333336</v>
      </c>
      <c r="N675" s="1">
        <f>Tabelle5[[#This Row],[Menge t P2O5]]/Tabelle5[[#This Row],[Anzahl Lieferscheine]]</f>
        <v>0.13100000000000001</v>
      </c>
    </row>
    <row r="676" spans="1:14" x14ac:dyDescent="0.2">
      <c r="A676" s="2" t="s">
        <v>37</v>
      </c>
      <c r="B676" s="2" t="s">
        <v>36</v>
      </c>
      <c r="C676" s="2" t="s">
        <v>6</v>
      </c>
      <c r="D676" s="2" t="s">
        <v>7</v>
      </c>
      <c r="E676" s="2" t="s">
        <v>12</v>
      </c>
      <c r="F676" s="2" t="s">
        <v>61</v>
      </c>
      <c r="G676" s="1">
        <v>6075.55</v>
      </c>
      <c r="H676" s="1">
        <v>2311.1499999999996</v>
      </c>
      <c r="I676" s="4">
        <v>24</v>
      </c>
      <c r="J676" s="2" t="s">
        <v>69</v>
      </c>
      <c r="K676" s="1">
        <f>Tabelle5[[#This Row],[Menge kg Nges]]/1000</f>
        <v>6.0755499999999998</v>
      </c>
      <c r="L676" s="1">
        <f>Tabelle5[[#This Row],[Menge kg P2O5]]/1000</f>
        <v>2.3111499999999996</v>
      </c>
      <c r="M676" s="1">
        <f>Tabelle5[[#This Row],[Menge t Nges]]/Tabelle5[[#This Row],[Anzahl Lieferscheine]]</f>
        <v>0.25314791666666664</v>
      </c>
      <c r="N676" s="1">
        <f>Tabelle5[[#This Row],[Menge t P2O5]]/Tabelle5[[#This Row],[Anzahl Lieferscheine]]</f>
        <v>9.629791666666665E-2</v>
      </c>
    </row>
    <row r="677" spans="1:14" x14ac:dyDescent="0.2">
      <c r="A677" s="2" t="s">
        <v>37</v>
      </c>
      <c r="B677" s="2" t="s">
        <v>36</v>
      </c>
      <c r="C677" s="2" t="s">
        <v>6</v>
      </c>
      <c r="D677" s="2" t="s">
        <v>7</v>
      </c>
      <c r="E677" s="2" t="s">
        <v>13</v>
      </c>
      <c r="F677" s="2" t="s">
        <v>61</v>
      </c>
      <c r="G677" s="1">
        <v>2572.3999999999996</v>
      </c>
      <c r="H677" s="1">
        <v>1332.72</v>
      </c>
      <c r="I677" s="4">
        <v>21</v>
      </c>
      <c r="J677" s="2" t="s">
        <v>69</v>
      </c>
      <c r="K677" s="1">
        <f>Tabelle5[[#This Row],[Menge kg Nges]]/1000</f>
        <v>2.5723999999999996</v>
      </c>
      <c r="L677" s="1">
        <f>Tabelle5[[#This Row],[Menge kg P2O5]]/1000</f>
        <v>1.3327200000000001</v>
      </c>
      <c r="M677" s="1">
        <f>Tabelle5[[#This Row],[Menge t Nges]]/Tabelle5[[#This Row],[Anzahl Lieferscheine]]</f>
        <v>0.12249523809523807</v>
      </c>
      <c r="N677" s="1">
        <f>Tabelle5[[#This Row],[Menge t P2O5]]/Tabelle5[[#This Row],[Anzahl Lieferscheine]]</f>
        <v>6.3462857142857154E-2</v>
      </c>
    </row>
    <row r="678" spans="1:14" x14ac:dyDescent="0.2">
      <c r="A678" s="2" t="s">
        <v>37</v>
      </c>
      <c r="B678" s="2" t="s">
        <v>36</v>
      </c>
      <c r="C678" s="2" t="s">
        <v>6</v>
      </c>
      <c r="D678" s="2" t="s">
        <v>7</v>
      </c>
      <c r="E678" s="2" t="s">
        <v>14</v>
      </c>
      <c r="F678" s="2" t="s">
        <v>61</v>
      </c>
      <c r="G678" s="1">
        <v>3477</v>
      </c>
      <c r="H678" s="1">
        <v>1429.8999999999999</v>
      </c>
      <c r="I678" s="4">
        <v>15</v>
      </c>
      <c r="J678" s="2" t="s">
        <v>69</v>
      </c>
      <c r="K678" s="1">
        <f>Tabelle5[[#This Row],[Menge kg Nges]]/1000</f>
        <v>3.4769999999999999</v>
      </c>
      <c r="L678" s="1">
        <f>Tabelle5[[#This Row],[Menge kg P2O5]]/1000</f>
        <v>1.4298999999999999</v>
      </c>
      <c r="M678" s="1">
        <f>Tabelle5[[#This Row],[Menge t Nges]]/Tabelle5[[#This Row],[Anzahl Lieferscheine]]</f>
        <v>0.23179999999999998</v>
      </c>
      <c r="N678" s="1">
        <f>Tabelle5[[#This Row],[Menge t P2O5]]/Tabelle5[[#This Row],[Anzahl Lieferscheine]]</f>
        <v>9.5326666666666657E-2</v>
      </c>
    </row>
    <row r="679" spans="1:14" x14ac:dyDescent="0.2">
      <c r="A679" s="2" t="s">
        <v>37</v>
      </c>
      <c r="B679" s="2" t="s">
        <v>36</v>
      </c>
      <c r="C679" s="2" t="s">
        <v>25</v>
      </c>
      <c r="D679" s="2" t="s">
        <v>25</v>
      </c>
      <c r="E679" s="2" t="s">
        <v>26</v>
      </c>
      <c r="F679" s="2" t="s">
        <v>61</v>
      </c>
      <c r="G679" s="1">
        <v>325.5</v>
      </c>
      <c r="H679" s="1">
        <v>63</v>
      </c>
      <c r="I679" s="4">
        <v>2</v>
      </c>
      <c r="J679" s="2" t="s">
        <v>69</v>
      </c>
      <c r="K679" s="1">
        <f>Tabelle5[[#This Row],[Menge kg Nges]]/1000</f>
        <v>0.32550000000000001</v>
      </c>
      <c r="L679" s="1">
        <f>Tabelle5[[#This Row],[Menge kg P2O5]]/1000</f>
        <v>6.3E-2</v>
      </c>
      <c r="M679" s="1">
        <f>Tabelle5[[#This Row],[Menge t Nges]]/Tabelle5[[#This Row],[Anzahl Lieferscheine]]</f>
        <v>0.16275000000000001</v>
      </c>
      <c r="N679" s="1">
        <f>Tabelle5[[#This Row],[Menge t P2O5]]/Tabelle5[[#This Row],[Anzahl Lieferscheine]]</f>
        <v>3.15E-2</v>
      </c>
    </row>
    <row r="680" spans="1:14" x14ac:dyDescent="0.2">
      <c r="A680" s="2" t="s">
        <v>37</v>
      </c>
      <c r="B680" s="2" t="s">
        <v>44</v>
      </c>
      <c r="C680" s="2" t="s">
        <v>6</v>
      </c>
      <c r="D680" s="2" t="s">
        <v>7</v>
      </c>
      <c r="E680" s="2" t="s">
        <v>9</v>
      </c>
      <c r="F680" s="2" t="s">
        <v>61</v>
      </c>
      <c r="G680" s="1">
        <v>915.72000000000014</v>
      </c>
      <c r="H680" s="1">
        <v>407.73999999999995</v>
      </c>
      <c r="I680" s="4">
        <v>12</v>
      </c>
      <c r="J680" s="2" t="s">
        <v>69</v>
      </c>
      <c r="K680" s="1">
        <f>Tabelle5[[#This Row],[Menge kg Nges]]/1000</f>
        <v>0.91572000000000009</v>
      </c>
      <c r="L680" s="1">
        <f>Tabelle5[[#This Row],[Menge kg P2O5]]/1000</f>
        <v>0.40773999999999994</v>
      </c>
      <c r="M680" s="1">
        <f>Tabelle5[[#This Row],[Menge t Nges]]/Tabelle5[[#This Row],[Anzahl Lieferscheine]]</f>
        <v>7.6310000000000003E-2</v>
      </c>
      <c r="N680" s="1">
        <f>Tabelle5[[#This Row],[Menge t P2O5]]/Tabelle5[[#This Row],[Anzahl Lieferscheine]]</f>
        <v>3.3978333333333326E-2</v>
      </c>
    </row>
    <row r="681" spans="1:14" x14ac:dyDescent="0.2">
      <c r="A681" s="2" t="s">
        <v>37</v>
      </c>
      <c r="B681" s="2" t="s">
        <v>44</v>
      </c>
      <c r="C681" s="2" t="s">
        <v>6</v>
      </c>
      <c r="D681" s="2" t="s">
        <v>7</v>
      </c>
      <c r="E681" s="2" t="s">
        <v>11</v>
      </c>
      <c r="F681" s="2" t="s">
        <v>61</v>
      </c>
      <c r="G681" s="1">
        <v>875</v>
      </c>
      <c r="H681" s="1">
        <v>385</v>
      </c>
      <c r="I681" s="4">
        <v>2</v>
      </c>
      <c r="J681" s="2" t="s">
        <v>69</v>
      </c>
      <c r="K681" s="1">
        <f>Tabelle5[[#This Row],[Menge kg Nges]]/1000</f>
        <v>0.875</v>
      </c>
      <c r="L681" s="1">
        <f>Tabelle5[[#This Row],[Menge kg P2O5]]/1000</f>
        <v>0.38500000000000001</v>
      </c>
      <c r="M681" s="1">
        <f>Tabelle5[[#This Row],[Menge t Nges]]/Tabelle5[[#This Row],[Anzahl Lieferscheine]]</f>
        <v>0.4375</v>
      </c>
      <c r="N681" s="1">
        <f>Tabelle5[[#This Row],[Menge t P2O5]]/Tabelle5[[#This Row],[Anzahl Lieferscheine]]</f>
        <v>0.1925</v>
      </c>
    </row>
    <row r="682" spans="1:14" x14ac:dyDescent="0.2">
      <c r="A682" s="2" t="s">
        <v>37</v>
      </c>
      <c r="B682" s="2" t="s">
        <v>44</v>
      </c>
      <c r="C682" s="2" t="s">
        <v>6</v>
      </c>
      <c r="D682" s="2" t="s">
        <v>7</v>
      </c>
      <c r="E682" s="2" t="s">
        <v>12</v>
      </c>
      <c r="F682" s="2" t="s">
        <v>61</v>
      </c>
      <c r="G682" s="1">
        <v>1969.75</v>
      </c>
      <c r="H682" s="1">
        <v>868</v>
      </c>
      <c r="I682" s="4">
        <v>6</v>
      </c>
      <c r="J682" s="2" t="s">
        <v>69</v>
      </c>
      <c r="K682" s="1">
        <f>Tabelle5[[#This Row],[Menge kg Nges]]/1000</f>
        <v>1.9697499999999999</v>
      </c>
      <c r="L682" s="1">
        <f>Tabelle5[[#This Row],[Menge kg P2O5]]/1000</f>
        <v>0.86799999999999999</v>
      </c>
      <c r="M682" s="1">
        <f>Tabelle5[[#This Row],[Menge t Nges]]/Tabelle5[[#This Row],[Anzahl Lieferscheine]]</f>
        <v>0.32829166666666665</v>
      </c>
      <c r="N682" s="1">
        <f>Tabelle5[[#This Row],[Menge t P2O5]]/Tabelle5[[#This Row],[Anzahl Lieferscheine]]</f>
        <v>0.14466666666666667</v>
      </c>
    </row>
    <row r="683" spans="1:14" x14ac:dyDescent="0.2">
      <c r="A683" s="2" t="s">
        <v>37</v>
      </c>
      <c r="B683" s="2" t="s">
        <v>44</v>
      </c>
      <c r="C683" s="2" t="s">
        <v>6</v>
      </c>
      <c r="D683" s="2" t="s">
        <v>7</v>
      </c>
      <c r="E683" s="2" t="s">
        <v>13</v>
      </c>
      <c r="F683" s="2" t="s">
        <v>61</v>
      </c>
      <c r="G683" s="1">
        <v>1002.8</v>
      </c>
      <c r="H683" s="1">
        <v>463.6</v>
      </c>
      <c r="I683" s="4">
        <v>4</v>
      </c>
      <c r="J683" s="2" t="s">
        <v>69</v>
      </c>
      <c r="K683" s="1">
        <f>Tabelle5[[#This Row],[Menge kg Nges]]/1000</f>
        <v>1.0027999999999999</v>
      </c>
      <c r="L683" s="1">
        <f>Tabelle5[[#This Row],[Menge kg P2O5]]/1000</f>
        <v>0.46360000000000001</v>
      </c>
      <c r="M683" s="1">
        <f>Tabelle5[[#This Row],[Menge t Nges]]/Tabelle5[[#This Row],[Anzahl Lieferscheine]]</f>
        <v>0.25069999999999998</v>
      </c>
      <c r="N683" s="1">
        <f>Tabelle5[[#This Row],[Menge t P2O5]]/Tabelle5[[#This Row],[Anzahl Lieferscheine]]</f>
        <v>0.1159</v>
      </c>
    </row>
    <row r="684" spans="1:14" x14ac:dyDescent="0.2">
      <c r="A684" s="2" t="s">
        <v>37</v>
      </c>
      <c r="B684" s="2" t="s">
        <v>44</v>
      </c>
      <c r="C684" s="2" t="s">
        <v>6</v>
      </c>
      <c r="D684" s="2" t="s">
        <v>7</v>
      </c>
      <c r="E684" s="2" t="s">
        <v>14</v>
      </c>
      <c r="F684" s="2" t="s">
        <v>61</v>
      </c>
      <c r="G684" s="1">
        <v>4293.3999999999996</v>
      </c>
      <c r="H684" s="1">
        <v>1780.9999999999998</v>
      </c>
      <c r="I684" s="4">
        <v>10</v>
      </c>
      <c r="J684" s="2" t="s">
        <v>69</v>
      </c>
      <c r="K684" s="1">
        <f>Tabelle5[[#This Row],[Menge kg Nges]]/1000</f>
        <v>4.2933999999999992</v>
      </c>
      <c r="L684" s="1">
        <f>Tabelle5[[#This Row],[Menge kg P2O5]]/1000</f>
        <v>1.7809999999999997</v>
      </c>
      <c r="M684" s="1">
        <f>Tabelle5[[#This Row],[Menge t Nges]]/Tabelle5[[#This Row],[Anzahl Lieferscheine]]</f>
        <v>0.42933999999999994</v>
      </c>
      <c r="N684" s="1">
        <f>Tabelle5[[#This Row],[Menge t P2O5]]/Tabelle5[[#This Row],[Anzahl Lieferscheine]]</f>
        <v>0.17809999999999998</v>
      </c>
    </row>
    <row r="685" spans="1:14" x14ac:dyDescent="0.2">
      <c r="A685" s="2" t="s">
        <v>37</v>
      </c>
      <c r="B685" s="2" t="s">
        <v>44</v>
      </c>
      <c r="C685" s="2" t="s">
        <v>6</v>
      </c>
      <c r="D685" s="2" t="s">
        <v>15</v>
      </c>
      <c r="E685" s="2" t="s">
        <v>8</v>
      </c>
      <c r="F685" s="2" t="s">
        <v>61</v>
      </c>
      <c r="G685" s="1">
        <v>784</v>
      </c>
      <c r="H685" s="1">
        <v>512</v>
      </c>
      <c r="I685" s="4">
        <v>2</v>
      </c>
      <c r="J685" s="2" t="s">
        <v>69</v>
      </c>
      <c r="K685" s="1">
        <f>Tabelle5[[#This Row],[Menge kg Nges]]/1000</f>
        <v>0.78400000000000003</v>
      </c>
      <c r="L685" s="1">
        <f>Tabelle5[[#This Row],[Menge kg P2O5]]/1000</f>
        <v>0.51200000000000001</v>
      </c>
      <c r="M685" s="1">
        <f>Tabelle5[[#This Row],[Menge t Nges]]/Tabelle5[[#This Row],[Anzahl Lieferscheine]]</f>
        <v>0.39200000000000002</v>
      </c>
      <c r="N685" s="1">
        <f>Tabelle5[[#This Row],[Menge t P2O5]]/Tabelle5[[#This Row],[Anzahl Lieferscheine]]</f>
        <v>0.25600000000000001</v>
      </c>
    </row>
    <row r="686" spans="1:14" x14ac:dyDescent="0.2">
      <c r="A686" s="2" t="s">
        <v>37</v>
      </c>
      <c r="B686" s="2" t="s">
        <v>44</v>
      </c>
      <c r="C686" s="2" t="s">
        <v>25</v>
      </c>
      <c r="D686" s="2" t="s">
        <v>25</v>
      </c>
      <c r="E686" s="2" t="s">
        <v>26</v>
      </c>
      <c r="F686" s="2" t="s">
        <v>61</v>
      </c>
      <c r="G686" s="1">
        <v>35010.850000000013</v>
      </c>
      <c r="H686" s="1">
        <v>19751.489999999998</v>
      </c>
      <c r="I686" s="4">
        <v>77</v>
      </c>
      <c r="J686" s="2" t="s">
        <v>69</v>
      </c>
      <c r="K686" s="1">
        <f>Tabelle5[[#This Row],[Menge kg Nges]]/1000</f>
        <v>35.010850000000012</v>
      </c>
      <c r="L686" s="1">
        <f>Tabelle5[[#This Row],[Menge kg P2O5]]/1000</f>
        <v>19.751489999999997</v>
      </c>
      <c r="M686" s="1">
        <f>Tabelle5[[#This Row],[Menge t Nges]]/Tabelle5[[#This Row],[Anzahl Lieferscheine]]</f>
        <v>0.45468636363636378</v>
      </c>
      <c r="N686" s="1">
        <f>Tabelle5[[#This Row],[Menge t P2O5]]/Tabelle5[[#This Row],[Anzahl Lieferscheine]]</f>
        <v>0.2565128571428571</v>
      </c>
    </row>
    <row r="687" spans="1:14" x14ac:dyDescent="0.2">
      <c r="A687" s="2" t="s">
        <v>37</v>
      </c>
      <c r="B687" s="2" t="s">
        <v>49</v>
      </c>
      <c r="C687" s="2" t="s">
        <v>6</v>
      </c>
      <c r="D687" s="2" t="s">
        <v>7</v>
      </c>
      <c r="E687" s="2" t="s">
        <v>11</v>
      </c>
      <c r="F687" s="2" t="s">
        <v>61</v>
      </c>
      <c r="G687" s="1">
        <v>510</v>
      </c>
      <c r="H687" s="1">
        <v>195</v>
      </c>
      <c r="I687" s="4">
        <v>1</v>
      </c>
      <c r="J687" s="2" t="s">
        <v>69</v>
      </c>
      <c r="K687" s="1">
        <f>Tabelle5[[#This Row],[Menge kg Nges]]/1000</f>
        <v>0.51</v>
      </c>
      <c r="L687" s="1">
        <f>Tabelle5[[#This Row],[Menge kg P2O5]]/1000</f>
        <v>0.19500000000000001</v>
      </c>
      <c r="M687" s="1">
        <f>Tabelle5[[#This Row],[Menge t Nges]]/Tabelle5[[#This Row],[Anzahl Lieferscheine]]</f>
        <v>0.51</v>
      </c>
      <c r="N687" s="1">
        <f>Tabelle5[[#This Row],[Menge t P2O5]]/Tabelle5[[#This Row],[Anzahl Lieferscheine]]</f>
        <v>0.19500000000000001</v>
      </c>
    </row>
    <row r="688" spans="1:14" x14ac:dyDescent="0.2">
      <c r="A688" s="2" t="s">
        <v>37</v>
      </c>
      <c r="B688" s="2" t="s">
        <v>49</v>
      </c>
      <c r="C688" s="2" t="s">
        <v>6</v>
      </c>
      <c r="D688" s="2" t="s">
        <v>7</v>
      </c>
      <c r="E688" s="2" t="s">
        <v>12</v>
      </c>
      <c r="F688" s="2" t="s">
        <v>61</v>
      </c>
      <c r="G688" s="1">
        <v>1656.2</v>
      </c>
      <c r="H688" s="1">
        <v>766.32</v>
      </c>
      <c r="I688" s="4">
        <v>7</v>
      </c>
      <c r="J688" s="2" t="s">
        <v>69</v>
      </c>
      <c r="K688" s="1">
        <f>Tabelle5[[#This Row],[Menge kg Nges]]/1000</f>
        <v>1.6562000000000001</v>
      </c>
      <c r="L688" s="1">
        <f>Tabelle5[[#This Row],[Menge kg P2O5]]/1000</f>
        <v>0.76632</v>
      </c>
      <c r="M688" s="1">
        <f>Tabelle5[[#This Row],[Menge t Nges]]/Tabelle5[[#This Row],[Anzahl Lieferscheine]]</f>
        <v>0.2366</v>
      </c>
      <c r="N688" s="1">
        <f>Tabelle5[[#This Row],[Menge t P2O5]]/Tabelle5[[#This Row],[Anzahl Lieferscheine]]</f>
        <v>0.10947428571428572</v>
      </c>
    </row>
    <row r="689" spans="1:14" x14ac:dyDescent="0.2">
      <c r="A689" s="2" t="s">
        <v>37</v>
      </c>
      <c r="B689" s="2" t="s">
        <v>49</v>
      </c>
      <c r="C689" s="2" t="s">
        <v>6</v>
      </c>
      <c r="D689" s="2" t="s">
        <v>7</v>
      </c>
      <c r="E689" s="2" t="s">
        <v>13</v>
      </c>
      <c r="F689" s="2" t="s">
        <v>61</v>
      </c>
      <c r="G689" s="1">
        <v>1005</v>
      </c>
      <c r="H689" s="1">
        <v>650</v>
      </c>
      <c r="I689" s="4">
        <v>3</v>
      </c>
      <c r="J689" s="2" t="s">
        <v>69</v>
      </c>
      <c r="K689" s="1">
        <f>Tabelle5[[#This Row],[Menge kg Nges]]/1000</f>
        <v>1.0049999999999999</v>
      </c>
      <c r="L689" s="1">
        <f>Tabelle5[[#This Row],[Menge kg P2O5]]/1000</f>
        <v>0.65</v>
      </c>
      <c r="M689" s="1">
        <f>Tabelle5[[#This Row],[Menge t Nges]]/Tabelle5[[#This Row],[Anzahl Lieferscheine]]</f>
        <v>0.33499999999999996</v>
      </c>
      <c r="N689" s="1">
        <f>Tabelle5[[#This Row],[Menge t P2O5]]/Tabelle5[[#This Row],[Anzahl Lieferscheine]]</f>
        <v>0.21666666666666667</v>
      </c>
    </row>
    <row r="690" spans="1:14" x14ac:dyDescent="0.2">
      <c r="A690" s="2" t="s">
        <v>37</v>
      </c>
      <c r="B690" s="2" t="s">
        <v>49</v>
      </c>
      <c r="C690" s="2" t="s">
        <v>6</v>
      </c>
      <c r="D690" s="2" t="s">
        <v>7</v>
      </c>
      <c r="E690" s="2" t="s">
        <v>14</v>
      </c>
      <c r="F690" s="2" t="s">
        <v>61</v>
      </c>
      <c r="G690" s="1">
        <v>5038</v>
      </c>
      <c r="H690" s="1">
        <v>1717.5</v>
      </c>
      <c r="I690" s="4">
        <v>23</v>
      </c>
      <c r="J690" s="2" t="s">
        <v>69</v>
      </c>
      <c r="K690" s="1">
        <f>Tabelle5[[#This Row],[Menge kg Nges]]/1000</f>
        <v>5.0380000000000003</v>
      </c>
      <c r="L690" s="1">
        <f>Tabelle5[[#This Row],[Menge kg P2O5]]/1000</f>
        <v>1.7175</v>
      </c>
      <c r="M690" s="1">
        <f>Tabelle5[[#This Row],[Menge t Nges]]/Tabelle5[[#This Row],[Anzahl Lieferscheine]]</f>
        <v>0.21904347826086959</v>
      </c>
      <c r="N690" s="1">
        <f>Tabelle5[[#This Row],[Menge t P2O5]]/Tabelle5[[#This Row],[Anzahl Lieferscheine]]</f>
        <v>7.4673913043478257E-2</v>
      </c>
    </row>
    <row r="691" spans="1:14" x14ac:dyDescent="0.2">
      <c r="A691" s="2" t="s">
        <v>37</v>
      </c>
      <c r="B691" s="2" t="s">
        <v>47</v>
      </c>
      <c r="C691" s="2" t="s">
        <v>6</v>
      </c>
      <c r="D691" s="2" t="s">
        <v>7</v>
      </c>
      <c r="E691" s="2" t="s">
        <v>12</v>
      </c>
      <c r="F691" s="2" t="s">
        <v>61</v>
      </c>
      <c r="G691" s="1">
        <v>562.79999999999995</v>
      </c>
      <c r="H691" s="1">
        <v>201</v>
      </c>
      <c r="I691" s="4">
        <v>2</v>
      </c>
      <c r="J691" s="2" t="s">
        <v>69</v>
      </c>
      <c r="K691" s="1">
        <f>Tabelle5[[#This Row],[Menge kg Nges]]/1000</f>
        <v>0.56279999999999997</v>
      </c>
      <c r="L691" s="1">
        <f>Tabelle5[[#This Row],[Menge kg P2O5]]/1000</f>
        <v>0.20100000000000001</v>
      </c>
      <c r="M691" s="1">
        <f>Tabelle5[[#This Row],[Menge t Nges]]/Tabelle5[[#This Row],[Anzahl Lieferscheine]]</f>
        <v>0.28139999999999998</v>
      </c>
      <c r="N691" s="1">
        <f>Tabelle5[[#This Row],[Menge t P2O5]]/Tabelle5[[#This Row],[Anzahl Lieferscheine]]</f>
        <v>0.10050000000000001</v>
      </c>
    </row>
    <row r="692" spans="1:14" x14ac:dyDescent="0.2">
      <c r="A692" s="2" t="s">
        <v>37</v>
      </c>
      <c r="B692" s="2" t="s">
        <v>47</v>
      </c>
      <c r="C692" s="2" t="s">
        <v>6</v>
      </c>
      <c r="D692" s="2" t="s">
        <v>7</v>
      </c>
      <c r="E692" s="2" t="s">
        <v>14</v>
      </c>
      <c r="F692" s="2" t="s">
        <v>61</v>
      </c>
      <c r="G692" s="1">
        <v>3355.8</v>
      </c>
      <c r="H692" s="1">
        <v>1690.8</v>
      </c>
      <c r="I692" s="4">
        <v>10</v>
      </c>
      <c r="J692" s="2" t="s">
        <v>69</v>
      </c>
      <c r="K692" s="1">
        <f>Tabelle5[[#This Row],[Menge kg Nges]]/1000</f>
        <v>3.3558000000000003</v>
      </c>
      <c r="L692" s="1">
        <f>Tabelle5[[#This Row],[Menge kg P2O5]]/1000</f>
        <v>1.6907999999999999</v>
      </c>
      <c r="M692" s="1">
        <f>Tabelle5[[#This Row],[Menge t Nges]]/Tabelle5[[#This Row],[Anzahl Lieferscheine]]</f>
        <v>0.33558000000000004</v>
      </c>
      <c r="N692" s="1">
        <f>Tabelle5[[#This Row],[Menge t P2O5]]/Tabelle5[[#This Row],[Anzahl Lieferscheine]]</f>
        <v>0.16907999999999998</v>
      </c>
    </row>
    <row r="693" spans="1:14" x14ac:dyDescent="0.2">
      <c r="A693" s="2" t="s">
        <v>37</v>
      </c>
      <c r="B693" s="2" t="s">
        <v>47</v>
      </c>
      <c r="C693" s="2" t="s">
        <v>6</v>
      </c>
      <c r="D693" s="2" t="s">
        <v>15</v>
      </c>
      <c r="E693" s="2" t="s">
        <v>8</v>
      </c>
      <c r="F693" s="2" t="s">
        <v>61</v>
      </c>
      <c r="G693" s="1">
        <v>147</v>
      </c>
      <c r="H693" s="1">
        <v>96</v>
      </c>
      <c r="I693" s="4">
        <v>1</v>
      </c>
      <c r="J693" s="2" t="s">
        <v>69</v>
      </c>
      <c r="K693" s="1">
        <f>Tabelle5[[#This Row],[Menge kg Nges]]/1000</f>
        <v>0.14699999999999999</v>
      </c>
      <c r="L693" s="1">
        <f>Tabelle5[[#This Row],[Menge kg P2O5]]/1000</f>
        <v>9.6000000000000002E-2</v>
      </c>
      <c r="M693" s="1">
        <f>Tabelle5[[#This Row],[Menge t Nges]]/Tabelle5[[#This Row],[Anzahl Lieferscheine]]</f>
        <v>0.14699999999999999</v>
      </c>
      <c r="N693" s="1">
        <f>Tabelle5[[#This Row],[Menge t P2O5]]/Tabelle5[[#This Row],[Anzahl Lieferscheine]]</f>
        <v>9.6000000000000002E-2</v>
      </c>
    </row>
    <row r="694" spans="1:14" x14ac:dyDescent="0.2">
      <c r="A694" s="2" t="s">
        <v>37</v>
      </c>
      <c r="B694" s="2" t="s">
        <v>47</v>
      </c>
      <c r="C694" s="2" t="s">
        <v>25</v>
      </c>
      <c r="D694" s="2" t="s">
        <v>25</v>
      </c>
      <c r="E694" s="2" t="s">
        <v>26</v>
      </c>
      <c r="F694" s="2" t="s">
        <v>61</v>
      </c>
      <c r="G694" s="1">
        <v>774.42000000000007</v>
      </c>
      <c r="H694" s="1">
        <v>392.86</v>
      </c>
      <c r="I694" s="4">
        <v>3</v>
      </c>
      <c r="J694" s="2" t="s">
        <v>69</v>
      </c>
      <c r="K694" s="1">
        <f>Tabelle5[[#This Row],[Menge kg Nges]]/1000</f>
        <v>0.77442000000000011</v>
      </c>
      <c r="L694" s="1">
        <f>Tabelle5[[#This Row],[Menge kg P2O5]]/1000</f>
        <v>0.39285999999999999</v>
      </c>
      <c r="M694" s="1">
        <f>Tabelle5[[#This Row],[Menge t Nges]]/Tabelle5[[#This Row],[Anzahl Lieferscheine]]</f>
        <v>0.25814000000000004</v>
      </c>
      <c r="N694" s="1">
        <f>Tabelle5[[#This Row],[Menge t P2O5]]/Tabelle5[[#This Row],[Anzahl Lieferscheine]]</f>
        <v>0.13095333333333334</v>
      </c>
    </row>
    <row r="695" spans="1:14" x14ac:dyDescent="0.2">
      <c r="A695" s="2" t="s">
        <v>37</v>
      </c>
      <c r="B695" s="2" t="s">
        <v>37</v>
      </c>
      <c r="C695" s="2" t="s">
        <v>6</v>
      </c>
      <c r="D695" s="2" t="s">
        <v>7</v>
      </c>
      <c r="E695" s="2" t="s">
        <v>8</v>
      </c>
      <c r="F695" s="2" t="s">
        <v>61</v>
      </c>
      <c r="G695" s="1">
        <v>34563.56</v>
      </c>
      <c r="H695" s="1">
        <v>14291.57</v>
      </c>
      <c r="I695" s="4">
        <v>83</v>
      </c>
      <c r="J695" s="2" t="s">
        <v>69</v>
      </c>
      <c r="K695" s="1">
        <f>Tabelle5[[#This Row],[Menge kg Nges]]/1000</f>
        <v>34.563559999999995</v>
      </c>
      <c r="L695" s="1">
        <f>Tabelle5[[#This Row],[Menge kg P2O5]]/1000</f>
        <v>14.29157</v>
      </c>
      <c r="M695" s="1">
        <f>Tabelle5[[#This Row],[Menge t Nges]]/Tabelle5[[#This Row],[Anzahl Lieferscheine]]</f>
        <v>0.41642843373493971</v>
      </c>
      <c r="N695" s="1">
        <f>Tabelle5[[#This Row],[Menge t P2O5]]/Tabelle5[[#This Row],[Anzahl Lieferscheine]]</f>
        <v>0.17218759036144579</v>
      </c>
    </row>
    <row r="696" spans="1:14" x14ac:dyDescent="0.2">
      <c r="A696" s="2" t="s">
        <v>37</v>
      </c>
      <c r="B696" s="2" t="s">
        <v>37</v>
      </c>
      <c r="C696" s="2" t="s">
        <v>6</v>
      </c>
      <c r="D696" s="2" t="s">
        <v>7</v>
      </c>
      <c r="E696" s="2" t="s">
        <v>9</v>
      </c>
      <c r="F696" s="2" t="s">
        <v>61</v>
      </c>
      <c r="G696" s="1">
        <v>84506.560000000012</v>
      </c>
      <c r="H696" s="1">
        <v>35071.300000000003</v>
      </c>
      <c r="I696" s="4">
        <v>293</v>
      </c>
      <c r="J696" s="2" t="s">
        <v>69</v>
      </c>
      <c r="K696" s="1">
        <f>Tabelle5[[#This Row],[Menge kg Nges]]/1000</f>
        <v>84.506560000000007</v>
      </c>
      <c r="L696" s="1">
        <f>Tabelle5[[#This Row],[Menge kg P2O5]]/1000</f>
        <v>35.071300000000001</v>
      </c>
      <c r="M696" s="1">
        <f>Tabelle5[[#This Row],[Menge t Nges]]/Tabelle5[[#This Row],[Anzahl Lieferscheine]]</f>
        <v>0.28841829351535841</v>
      </c>
      <c r="N696" s="1">
        <f>Tabelle5[[#This Row],[Menge t P2O5]]/Tabelle5[[#This Row],[Anzahl Lieferscheine]]</f>
        <v>0.11969726962457339</v>
      </c>
    </row>
    <row r="697" spans="1:14" x14ac:dyDescent="0.2">
      <c r="A697" s="2" t="s">
        <v>37</v>
      </c>
      <c r="B697" s="2" t="s">
        <v>37</v>
      </c>
      <c r="C697" s="2" t="s">
        <v>6</v>
      </c>
      <c r="D697" s="2" t="s">
        <v>7</v>
      </c>
      <c r="E697" s="2" t="s">
        <v>10</v>
      </c>
      <c r="F697" s="2" t="s">
        <v>61</v>
      </c>
      <c r="G697" s="1">
        <v>8032.2</v>
      </c>
      <c r="H697" s="1">
        <v>3263.9</v>
      </c>
      <c r="I697" s="4">
        <v>25</v>
      </c>
      <c r="J697" s="2" t="s">
        <v>69</v>
      </c>
      <c r="K697" s="1">
        <f>Tabelle5[[#This Row],[Menge kg Nges]]/1000</f>
        <v>8.0321999999999996</v>
      </c>
      <c r="L697" s="1">
        <f>Tabelle5[[#This Row],[Menge kg P2O5]]/1000</f>
        <v>3.2639</v>
      </c>
      <c r="M697" s="1">
        <f>Tabelle5[[#This Row],[Menge t Nges]]/Tabelle5[[#This Row],[Anzahl Lieferscheine]]</f>
        <v>0.32128799999999996</v>
      </c>
      <c r="N697" s="1">
        <f>Tabelle5[[#This Row],[Menge t P2O5]]/Tabelle5[[#This Row],[Anzahl Lieferscheine]]</f>
        <v>0.13055600000000001</v>
      </c>
    </row>
    <row r="698" spans="1:14" x14ac:dyDescent="0.2">
      <c r="A698" s="2" t="s">
        <v>37</v>
      </c>
      <c r="B698" s="2" t="s">
        <v>37</v>
      </c>
      <c r="C698" s="2" t="s">
        <v>6</v>
      </c>
      <c r="D698" s="2" t="s">
        <v>7</v>
      </c>
      <c r="E698" s="2" t="s">
        <v>11</v>
      </c>
      <c r="F698" s="2" t="s">
        <v>61</v>
      </c>
      <c r="G698" s="1">
        <v>41946.53</v>
      </c>
      <c r="H698" s="1">
        <v>18190.369999999995</v>
      </c>
      <c r="I698" s="4">
        <v>207</v>
      </c>
      <c r="J698" s="2" t="s">
        <v>69</v>
      </c>
      <c r="K698" s="1">
        <f>Tabelle5[[#This Row],[Menge kg Nges]]/1000</f>
        <v>41.946529999999996</v>
      </c>
      <c r="L698" s="1">
        <f>Tabelle5[[#This Row],[Menge kg P2O5]]/1000</f>
        <v>18.190369999999994</v>
      </c>
      <c r="M698" s="1">
        <f>Tabelle5[[#This Row],[Menge t Nges]]/Tabelle5[[#This Row],[Anzahl Lieferscheine]]</f>
        <v>0.20264024154589369</v>
      </c>
      <c r="N698" s="1">
        <f>Tabelle5[[#This Row],[Menge t P2O5]]/Tabelle5[[#This Row],[Anzahl Lieferscheine]]</f>
        <v>8.7876183574879196E-2</v>
      </c>
    </row>
    <row r="699" spans="1:14" x14ac:dyDescent="0.2">
      <c r="A699" s="2" t="s">
        <v>37</v>
      </c>
      <c r="B699" s="2" t="s">
        <v>37</v>
      </c>
      <c r="C699" s="2" t="s">
        <v>6</v>
      </c>
      <c r="D699" s="2" t="s">
        <v>7</v>
      </c>
      <c r="E699" s="2" t="s">
        <v>12</v>
      </c>
      <c r="F699" s="2" t="s">
        <v>61</v>
      </c>
      <c r="G699" s="1">
        <v>456822.39000000071</v>
      </c>
      <c r="H699" s="1">
        <v>180344.63999999996</v>
      </c>
      <c r="I699" s="4">
        <v>1885</v>
      </c>
      <c r="J699" s="2" t="s">
        <v>69</v>
      </c>
      <c r="K699" s="1">
        <f>Tabelle5[[#This Row],[Menge kg Nges]]/1000</f>
        <v>456.82239000000072</v>
      </c>
      <c r="L699" s="1">
        <f>Tabelle5[[#This Row],[Menge kg P2O5]]/1000</f>
        <v>180.34463999999997</v>
      </c>
      <c r="M699" s="1">
        <f>Tabelle5[[#This Row],[Menge t Nges]]/Tabelle5[[#This Row],[Anzahl Lieferscheine]]</f>
        <v>0.24234609549071656</v>
      </c>
      <c r="N699" s="1">
        <f>Tabelle5[[#This Row],[Menge t P2O5]]/Tabelle5[[#This Row],[Anzahl Lieferscheine]]</f>
        <v>9.5673549071618028E-2</v>
      </c>
    </row>
    <row r="700" spans="1:14" x14ac:dyDescent="0.2">
      <c r="A700" s="2" t="s">
        <v>37</v>
      </c>
      <c r="B700" s="2" t="s">
        <v>37</v>
      </c>
      <c r="C700" s="2" t="s">
        <v>6</v>
      </c>
      <c r="D700" s="2" t="s">
        <v>7</v>
      </c>
      <c r="E700" s="2" t="s">
        <v>13</v>
      </c>
      <c r="F700" s="2" t="s">
        <v>61</v>
      </c>
      <c r="G700" s="1">
        <v>86036.74000000002</v>
      </c>
      <c r="H700" s="1">
        <v>45706.860000000015</v>
      </c>
      <c r="I700" s="4">
        <v>434</v>
      </c>
      <c r="J700" s="2" t="s">
        <v>69</v>
      </c>
      <c r="K700" s="1">
        <f>Tabelle5[[#This Row],[Menge kg Nges]]/1000</f>
        <v>86.036740000000023</v>
      </c>
      <c r="L700" s="1">
        <f>Tabelle5[[#This Row],[Menge kg P2O5]]/1000</f>
        <v>45.706860000000013</v>
      </c>
      <c r="M700" s="1">
        <f>Tabelle5[[#This Row],[Menge t Nges]]/Tabelle5[[#This Row],[Anzahl Lieferscheine]]</f>
        <v>0.19824133640553002</v>
      </c>
      <c r="N700" s="1">
        <f>Tabelle5[[#This Row],[Menge t P2O5]]/Tabelle5[[#This Row],[Anzahl Lieferscheine]]</f>
        <v>0.10531534562211985</v>
      </c>
    </row>
    <row r="701" spans="1:14" x14ac:dyDescent="0.2">
      <c r="A701" s="2" t="s">
        <v>37</v>
      </c>
      <c r="B701" s="2" t="s">
        <v>37</v>
      </c>
      <c r="C701" s="2" t="s">
        <v>6</v>
      </c>
      <c r="D701" s="2" t="s">
        <v>7</v>
      </c>
      <c r="E701" s="2" t="s">
        <v>14</v>
      </c>
      <c r="F701" s="2" t="s">
        <v>61</v>
      </c>
      <c r="G701" s="1">
        <v>146292.20000000004</v>
      </c>
      <c r="H701" s="1">
        <v>67006.76999999999</v>
      </c>
      <c r="I701" s="4">
        <v>661</v>
      </c>
      <c r="J701" s="2" t="s">
        <v>69</v>
      </c>
      <c r="K701" s="1">
        <f>Tabelle5[[#This Row],[Menge kg Nges]]/1000</f>
        <v>146.29220000000004</v>
      </c>
      <c r="L701" s="1">
        <f>Tabelle5[[#This Row],[Menge kg P2O5]]/1000</f>
        <v>67.006769999999989</v>
      </c>
      <c r="M701" s="1">
        <f>Tabelle5[[#This Row],[Menge t Nges]]/Tabelle5[[#This Row],[Anzahl Lieferscheine]]</f>
        <v>0.22131951588502274</v>
      </c>
      <c r="N701" s="1">
        <f>Tabelle5[[#This Row],[Menge t P2O5]]/Tabelle5[[#This Row],[Anzahl Lieferscheine]]</f>
        <v>0.10137181543116489</v>
      </c>
    </row>
    <row r="702" spans="1:14" x14ac:dyDescent="0.2">
      <c r="A702" s="2" t="s">
        <v>37</v>
      </c>
      <c r="B702" s="2" t="s">
        <v>37</v>
      </c>
      <c r="C702" s="2" t="s">
        <v>6</v>
      </c>
      <c r="D702" s="2" t="s">
        <v>15</v>
      </c>
      <c r="E702" s="2" t="s">
        <v>8</v>
      </c>
      <c r="F702" s="2" t="s">
        <v>61</v>
      </c>
      <c r="G702" s="1">
        <v>863.24</v>
      </c>
      <c r="H702" s="1">
        <v>574.28</v>
      </c>
      <c r="I702" s="4">
        <v>9</v>
      </c>
      <c r="J702" s="2" t="s">
        <v>69</v>
      </c>
      <c r="K702" s="1">
        <f>Tabelle5[[#This Row],[Menge kg Nges]]/1000</f>
        <v>0.86324000000000001</v>
      </c>
      <c r="L702" s="1">
        <f>Tabelle5[[#This Row],[Menge kg P2O5]]/1000</f>
        <v>0.57428000000000001</v>
      </c>
      <c r="M702" s="1">
        <f>Tabelle5[[#This Row],[Menge t Nges]]/Tabelle5[[#This Row],[Anzahl Lieferscheine]]</f>
        <v>9.5915555555555559E-2</v>
      </c>
      <c r="N702" s="1">
        <f>Tabelle5[[#This Row],[Menge t P2O5]]/Tabelle5[[#This Row],[Anzahl Lieferscheine]]</f>
        <v>6.3808888888888887E-2</v>
      </c>
    </row>
    <row r="703" spans="1:14" x14ac:dyDescent="0.2">
      <c r="A703" s="2" t="s">
        <v>37</v>
      </c>
      <c r="B703" s="2" t="s">
        <v>37</v>
      </c>
      <c r="C703" s="2" t="s">
        <v>6</v>
      </c>
      <c r="D703" s="2" t="s">
        <v>15</v>
      </c>
      <c r="E703" s="2" t="s">
        <v>17</v>
      </c>
      <c r="F703" s="2" t="s">
        <v>61</v>
      </c>
      <c r="G703" s="1">
        <v>292.56</v>
      </c>
      <c r="H703" s="1">
        <v>126.96000000000001</v>
      </c>
      <c r="I703" s="4">
        <v>5</v>
      </c>
      <c r="J703" s="2" t="s">
        <v>69</v>
      </c>
      <c r="K703" s="1">
        <f>Tabelle5[[#This Row],[Menge kg Nges]]/1000</f>
        <v>0.29255999999999999</v>
      </c>
      <c r="L703" s="1">
        <f>Tabelle5[[#This Row],[Menge kg P2O5]]/1000</f>
        <v>0.12696000000000002</v>
      </c>
      <c r="M703" s="1">
        <f>Tabelle5[[#This Row],[Menge t Nges]]/Tabelle5[[#This Row],[Anzahl Lieferscheine]]</f>
        <v>5.8511999999999995E-2</v>
      </c>
      <c r="N703" s="1">
        <f>Tabelle5[[#This Row],[Menge t P2O5]]/Tabelle5[[#This Row],[Anzahl Lieferscheine]]</f>
        <v>2.5392000000000005E-2</v>
      </c>
    </row>
    <row r="704" spans="1:14" x14ac:dyDescent="0.2">
      <c r="A704" s="2" t="s">
        <v>37</v>
      </c>
      <c r="B704" s="2" t="s">
        <v>37</v>
      </c>
      <c r="C704" s="2" t="s">
        <v>6</v>
      </c>
      <c r="D704" s="2" t="s">
        <v>15</v>
      </c>
      <c r="E704" s="2" t="s">
        <v>18</v>
      </c>
      <c r="F704" s="2" t="s">
        <v>61</v>
      </c>
      <c r="G704" s="1">
        <v>10209.5</v>
      </c>
      <c r="H704" s="1">
        <v>6890.9</v>
      </c>
      <c r="I704" s="4">
        <v>18</v>
      </c>
      <c r="J704" s="2" t="s">
        <v>69</v>
      </c>
      <c r="K704" s="1">
        <f>Tabelle5[[#This Row],[Menge kg Nges]]/1000</f>
        <v>10.2095</v>
      </c>
      <c r="L704" s="1">
        <f>Tabelle5[[#This Row],[Menge kg P2O5]]/1000</f>
        <v>6.8908999999999994</v>
      </c>
      <c r="M704" s="1">
        <f>Tabelle5[[#This Row],[Menge t Nges]]/Tabelle5[[#This Row],[Anzahl Lieferscheine]]</f>
        <v>0.56719444444444445</v>
      </c>
      <c r="N704" s="1">
        <f>Tabelle5[[#This Row],[Menge t P2O5]]/Tabelle5[[#This Row],[Anzahl Lieferscheine]]</f>
        <v>0.38282777777777777</v>
      </c>
    </row>
    <row r="705" spans="1:14" x14ac:dyDescent="0.2">
      <c r="A705" s="2" t="s">
        <v>37</v>
      </c>
      <c r="B705" s="2" t="s">
        <v>37</v>
      </c>
      <c r="C705" s="2" t="s">
        <v>6</v>
      </c>
      <c r="D705" s="2" t="s">
        <v>15</v>
      </c>
      <c r="E705" s="2" t="s">
        <v>19</v>
      </c>
      <c r="F705" s="2" t="s">
        <v>61</v>
      </c>
      <c r="G705" s="1">
        <v>1853.4299999999998</v>
      </c>
      <c r="H705" s="1">
        <v>1782.47</v>
      </c>
      <c r="I705" s="4">
        <v>8</v>
      </c>
      <c r="J705" s="2" t="s">
        <v>69</v>
      </c>
      <c r="K705" s="1">
        <f>Tabelle5[[#This Row],[Menge kg Nges]]/1000</f>
        <v>1.8534299999999999</v>
      </c>
      <c r="L705" s="1">
        <f>Tabelle5[[#This Row],[Menge kg P2O5]]/1000</f>
        <v>1.78247</v>
      </c>
      <c r="M705" s="1">
        <f>Tabelle5[[#This Row],[Menge t Nges]]/Tabelle5[[#This Row],[Anzahl Lieferscheine]]</f>
        <v>0.23167874999999999</v>
      </c>
      <c r="N705" s="1">
        <f>Tabelle5[[#This Row],[Menge t P2O5]]/Tabelle5[[#This Row],[Anzahl Lieferscheine]]</f>
        <v>0.22280875</v>
      </c>
    </row>
    <row r="706" spans="1:14" x14ac:dyDescent="0.2">
      <c r="A706" s="2" t="s">
        <v>37</v>
      </c>
      <c r="B706" s="2" t="s">
        <v>37</v>
      </c>
      <c r="C706" s="2" t="s">
        <v>6</v>
      </c>
      <c r="D706" s="2" t="s">
        <v>15</v>
      </c>
      <c r="E706" s="2" t="s">
        <v>20</v>
      </c>
      <c r="F706" s="2" t="s">
        <v>61</v>
      </c>
      <c r="G706" s="1">
        <v>6891.3700000000026</v>
      </c>
      <c r="H706" s="1">
        <v>4458.78</v>
      </c>
      <c r="I706" s="4">
        <v>138</v>
      </c>
      <c r="J706" s="2" t="s">
        <v>69</v>
      </c>
      <c r="K706" s="1">
        <f>Tabelle5[[#This Row],[Menge kg Nges]]/1000</f>
        <v>6.8913700000000029</v>
      </c>
      <c r="L706" s="1">
        <f>Tabelle5[[#This Row],[Menge kg P2O5]]/1000</f>
        <v>4.45878</v>
      </c>
      <c r="M706" s="1">
        <f>Tabelle5[[#This Row],[Menge t Nges]]/Tabelle5[[#This Row],[Anzahl Lieferscheine]]</f>
        <v>4.9937463768115961E-2</v>
      </c>
      <c r="N706" s="1">
        <f>Tabelle5[[#This Row],[Menge t P2O5]]/Tabelle5[[#This Row],[Anzahl Lieferscheine]]</f>
        <v>3.2309999999999998E-2</v>
      </c>
    </row>
    <row r="707" spans="1:14" x14ac:dyDescent="0.2">
      <c r="A707" s="2" t="s">
        <v>37</v>
      </c>
      <c r="B707" s="2" t="s">
        <v>37</v>
      </c>
      <c r="C707" s="2" t="s">
        <v>6</v>
      </c>
      <c r="D707" s="2" t="s">
        <v>15</v>
      </c>
      <c r="E707" s="2" t="s">
        <v>21</v>
      </c>
      <c r="F707" s="2" t="s">
        <v>61</v>
      </c>
      <c r="G707" s="1">
        <v>13785.79</v>
      </c>
      <c r="H707" s="1">
        <v>7616.7799999999979</v>
      </c>
      <c r="I707" s="4">
        <v>57</v>
      </c>
      <c r="J707" s="2" t="s">
        <v>69</v>
      </c>
      <c r="K707" s="1">
        <f>Tabelle5[[#This Row],[Menge kg Nges]]/1000</f>
        <v>13.78579</v>
      </c>
      <c r="L707" s="1">
        <f>Tabelle5[[#This Row],[Menge kg P2O5]]/1000</f>
        <v>7.6167799999999977</v>
      </c>
      <c r="M707" s="1">
        <f>Tabelle5[[#This Row],[Menge t Nges]]/Tabelle5[[#This Row],[Anzahl Lieferscheine]]</f>
        <v>0.2418559649122807</v>
      </c>
      <c r="N707" s="1">
        <f>Tabelle5[[#This Row],[Menge t P2O5]]/Tabelle5[[#This Row],[Anzahl Lieferscheine]]</f>
        <v>0.13362771929824557</v>
      </c>
    </row>
    <row r="708" spans="1:14" x14ac:dyDescent="0.2">
      <c r="A708" s="2" t="s">
        <v>37</v>
      </c>
      <c r="B708" s="2" t="s">
        <v>37</v>
      </c>
      <c r="C708" s="2" t="s">
        <v>6</v>
      </c>
      <c r="D708" s="2" t="s">
        <v>15</v>
      </c>
      <c r="E708" s="2" t="s">
        <v>9</v>
      </c>
      <c r="F708" s="2" t="s">
        <v>61</v>
      </c>
      <c r="G708" s="1">
        <v>4720.7000000000007</v>
      </c>
      <c r="H708" s="1">
        <v>2578.8000000000002</v>
      </c>
      <c r="I708" s="4">
        <v>34</v>
      </c>
      <c r="J708" s="2" t="s">
        <v>69</v>
      </c>
      <c r="K708" s="1">
        <f>Tabelle5[[#This Row],[Menge kg Nges]]/1000</f>
        <v>4.7207000000000008</v>
      </c>
      <c r="L708" s="1">
        <f>Tabelle5[[#This Row],[Menge kg P2O5]]/1000</f>
        <v>2.5788000000000002</v>
      </c>
      <c r="M708" s="1">
        <f>Tabelle5[[#This Row],[Menge t Nges]]/Tabelle5[[#This Row],[Anzahl Lieferscheine]]</f>
        <v>0.13884411764705884</v>
      </c>
      <c r="N708" s="1">
        <f>Tabelle5[[#This Row],[Menge t P2O5]]/Tabelle5[[#This Row],[Anzahl Lieferscheine]]</f>
        <v>7.584705882352942E-2</v>
      </c>
    </row>
    <row r="709" spans="1:14" x14ac:dyDescent="0.2">
      <c r="A709" s="2" t="s">
        <v>37</v>
      </c>
      <c r="B709" s="2" t="s">
        <v>37</v>
      </c>
      <c r="C709" s="2" t="s">
        <v>6</v>
      </c>
      <c r="D709" s="2" t="s">
        <v>15</v>
      </c>
      <c r="E709" s="2" t="s">
        <v>10</v>
      </c>
      <c r="F709" s="2" t="s">
        <v>61</v>
      </c>
      <c r="G709" s="1">
        <v>522.44999999999993</v>
      </c>
      <c r="H709" s="1">
        <v>222.86999999999998</v>
      </c>
      <c r="I709" s="4">
        <v>4</v>
      </c>
      <c r="J709" s="2" t="s">
        <v>69</v>
      </c>
      <c r="K709" s="1">
        <f>Tabelle5[[#This Row],[Menge kg Nges]]/1000</f>
        <v>0.52244999999999997</v>
      </c>
      <c r="L709" s="1">
        <f>Tabelle5[[#This Row],[Menge kg P2O5]]/1000</f>
        <v>0.22286999999999998</v>
      </c>
      <c r="M709" s="1">
        <f>Tabelle5[[#This Row],[Menge t Nges]]/Tabelle5[[#This Row],[Anzahl Lieferscheine]]</f>
        <v>0.13061249999999999</v>
      </c>
      <c r="N709" s="1">
        <f>Tabelle5[[#This Row],[Menge t P2O5]]/Tabelle5[[#This Row],[Anzahl Lieferscheine]]</f>
        <v>5.5717499999999996E-2</v>
      </c>
    </row>
    <row r="710" spans="1:14" x14ac:dyDescent="0.2">
      <c r="A710" s="2" t="s">
        <v>37</v>
      </c>
      <c r="B710" s="2" t="s">
        <v>37</v>
      </c>
      <c r="C710" s="2" t="s">
        <v>6</v>
      </c>
      <c r="D710" s="2" t="s">
        <v>15</v>
      </c>
      <c r="E710" s="2" t="s">
        <v>23</v>
      </c>
      <c r="F710" s="2" t="s">
        <v>61</v>
      </c>
      <c r="G710" s="1">
        <v>1116</v>
      </c>
      <c r="H710" s="1">
        <v>460.35</v>
      </c>
      <c r="I710" s="4">
        <v>5</v>
      </c>
      <c r="J710" s="2" t="s">
        <v>69</v>
      </c>
      <c r="K710" s="1">
        <f>Tabelle5[[#This Row],[Menge kg Nges]]/1000</f>
        <v>1.1160000000000001</v>
      </c>
      <c r="L710" s="1">
        <f>Tabelle5[[#This Row],[Menge kg P2O5]]/1000</f>
        <v>0.46035000000000004</v>
      </c>
      <c r="M710" s="1">
        <f>Tabelle5[[#This Row],[Menge t Nges]]/Tabelle5[[#This Row],[Anzahl Lieferscheine]]</f>
        <v>0.22320000000000001</v>
      </c>
      <c r="N710" s="1">
        <f>Tabelle5[[#This Row],[Menge t P2O5]]/Tabelle5[[#This Row],[Anzahl Lieferscheine]]</f>
        <v>9.2070000000000013E-2</v>
      </c>
    </row>
    <row r="711" spans="1:14" x14ac:dyDescent="0.2">
      <c r="A711" s="2" t="s">
        <v>37</v>
      </c>
      <c r="B711" s="2" t="s">
        <v>37</v>
      </c>
      <c r="C711" s="2" t="s">
        <v>6</v>
      </c>
      <c r="D711" s="2" t="s">
        <v>15</v>
      </c>
      <c r="E711" s="2" t="s">
        <v>12</v>
      </c>
      <c r="F711" s="2" t="s">
        <v>61</v>
      </c>
      <c r="G711" s="1">
        <v>81.900000000000006</v>
      </c>
      <c r="H711" s="1">
        <v>73.5</v>
      </c>
      <c r="I711" s="4">
        <v>1</v>
      </c>
      <c r="J711" s="2" t="s">
        <v>69</v>
      </c>
      <c r="K711" s="1">
        <f>Tabelle5[[#This Row],[Menge kg Nges]]/1000</f>
        <v>8.1900000000000001E-2</v>
      </c>
      <c r="L711" s="1">
        <f>Tabelle5[[#This Row],[Menge kg P2O5]]/1000</f>
        <v>7.3499999999999996E-2</v>
      </c>
      <c r="M711" s="1">
        <f>Tabelle5[[#This Row],[Menge t Nges]]/Tabelle5[[#This Row],[Anzahl Lieferscheine]]</f>
        <v>8.1900000000000001E-2</v>
      </c>
      <c r="N711" s="1">
        <f>Tabelle5[[#This Row],[Menge t P2O5]]/Tabelle5[[#This Row],[Anzahl Lieferscheine]]</f>
        <v>7.3499999999999996E-2</v>
      </c>
    </row>
    <row r="712" spans="1:14" x14ac:dyDescent="0.2">
      <c r="A712" s="2" t="s">
        <v>37</v>
      </c>
      <c r="B712" s="2" t="s">
        <v>37</v>
      </c>
      <c r="C712" s="2" t="s">
        <v>6</v>
      </c>
      <c r="D712" s="2" t="s">
        <v>15</v>
      </c>
      <c r="E712" s="2" t="s">
        <v>24</v>
      </c>
      <c r="F712" s="2" t="s">
        <v>61</v>
      </c>
      <c r="G712" s="1">
        <v>626</v>
      </c>
      <c r="H712" s="1">
        <v>517.5</v>
      </c>
      <c r="I712" s="4">
        <v>2</v>
      </c>
      <c r="J712" s="2" t="s">
        <v>69</v>
      </c>
      <c r="K712" s="1">
        <f>Tabelle5[[#This Row],[Menge kg Nges]]/1000</f>
        <v>0.626</v>
      </c>
      <c r="L712" s="1">
        <f>Tabelle5[[#This Row],[Menge kg P2O5]]/1000</f>
        <v>0.51749999999999996</v>
      </c>
      <c r="M712" s="1">
        <f>Tabelle5[[#This Row],[Menge t Nges]]/Tabelle5[[#This Row],[Anzahl Lieferscheine]]</f>
        <v>0.313</v>
      </c>
      <c r="N712" s="1">
        <f>Tabelle5[[#This Row],[Menge t P2O5]]/Tabelle5[[#This Row],[Anzahl Lieferscheine]]</f>
        <v>0.25874999999999998</v>
      </c>
    </row>
    <row r="713" spans="1:14" x14ac:dyDescent="0.2">
      <c r="A713" s="2" t="s">
        <v>37</v>
      </c>
      <c r="B713" s="2" t="s">
        <v>37</v>
      </c>
      <c r="C713" s="2" t="s">
        <v>25</v>
      </c>
      <c r="D713" s="2" t="s">
        <v>25</v>
      </c>
      <c r="E713" s="2" t="s">
        <v>26</v>
      </c>
      <c r="F713" s="2" t="s">
        <v>61</v>
      </c>
      <c r="G713" s="1">
        <v>138617.83999999982</v>
      </c>
      <c r="H713" s="1">
        <v>58290.359999999957</v>
      </c>
      <c r="I713" s="4">
        <v>464</v>
      </c>
      <c r="J713" s="2" t="s">
        <v>69</v>
      </c>
      <c r="K713" s="1">
        <f>Tabelle5[[#This Row],[Menge kg Nges]]/1000</f>
        <v>138.61783999999983</v>
      </c>
      <c r="L713" s="1">
        <f>Tabelle5[[#This Row],[Menge kg P2O5]]/1000</f>
        <v>58.290359999999957</v>
      </c>
      <c r="M713" s="1">
        <f>Tabelle5[[#This Row],[Menge t Nges]]/Tabelle5[[#This Row],[Anzahl Lieferscheine]]</f>
        <v>0.29874534482758586</v>
      </c>
      <c r="N713" s="1">
        <f>Tabelle5[[#This Row],[Menge t P2O5]]/Tabelle5[[#This Row],[Anzahl Lieferscheine]]</f>
        <v>0.12562577586206888</v>
      </c>
    </row>
    <row r="714" spans="1:14" x14ac:dyDescent="0.2">
      <c r="A714" s="2" t="s">
        <v>37</v>
      </c>
      <c r="B714" s="2" t="s">
        <v>37</v>
      </c>
      <c r="C714" s="2" t="s">
        <v>63</v>
      </c>
      <c r="D714" s="2" t="s">
        <v>63</v>
      </c>
      <c r="E714" s="2" t="s">
        <v>63</v>
      </c>
      <c r="F714" s="2" t="s">
        <v>61</v>
      </c>
      <c r="G714" s="1">
        <v>179.2</v>
      </c>
      <c r="H714" s="1">
        <v>136</v>
      </c>
      <c r="I714" s="4">
        <v>1</v>
      </c>
      <c r="J714" s="2" t="s">
        <v>69</v>
      </c>
      <c r="K714" s="1">
        <f>Tabelle5[[#This Row],[Menge kg Nges]]/1000</f>
        <v>0.1792</v>
      </c>
      <c r="L714" s="1">
        <f>Tabelle5[[#This Row],[Menge kg P2O5]]/1000</f>
        <v>0.13600000000000001</v>
      </c>
      <c r="M714" s="1">
        <f>Tabelle5[[#This Row],[Menge t Nges]]/Tabelle5[[#This Row],[Anzahl Lieferscheine]]</f>
        <v>0.1792</v>
      </c>
      <c r="N714" s="1">
        <f>Tabelle5[[#This Row],[Menge t P2O5]]/Tabelle5[[#This Row],[Anzahl Lieferscheine]]</f>
        <v>0.13600000000000001</v>
      </c>
    </row>
    <row r="715" spans="1:14" x14ac:dyDescent="0.2">
      <c r="A715" s="2" t="s">
        <v>37</v>
      </c>
      <c r="B715" s="2" t="s">
        <v>38</v>
      </c>
      <c r="C715" s="2" t="s">
        <v>6</v>
      </c>
      <c r="D715" s="2" t="s">
        <v>7</v>
      </c>
      <c r="E715" s="2" t="s">
        <v>9</v>
      </c>
      <c r="F715" s="2" t="s">
        <v>61</v>
      </c>
      <c r="G715" s="1">
        <v>544.5</v>
      </c>
      <c r="H715" s="1">
        <v>222.75</v>
      </c>
      <c r="I715" s="4">
        <v>2</v>
      </c>
      <c r="J715" s="2" t="s">
        <v>69</v>
      </c>
      <c r="K715" s="1">
        <f>Tabelle5[[#This Row],[Menge kg Nges]]/1000</f>
        <v>0.54449999999999998</v>
      </c>
      <c r="L715" s="1">
        <f>Tabelle5[[#This Row],[Menge kg P2O5]]/1000</f>
        <v>0.22275</v>
      </c>
      <c r="M715" s="1">
        <f>Tabelle5[[#This Row],[Menge t Nges]]/Tabelle5[[#This Row],[Anzahl Lieferscheine]]</f>
        <v>0.27224999999999999</v>
      </c>
      <c r="N715" s="1">
        <f>Tabelle5[[#This Row],[Menge t P2O5]]/Tabelle5[[#This Row],[Anzahl Lieferscheine]]</f>
        <v>0.111375</v>
      </c>
    </row>
    <row r="716" spans="1:14" x14ac:dyDescent="0.2">
      <c r="A716" s="2" t="s">
        <v>37</v>
      </c>
      <c r="B716" s="2" t="s">
        <v>38</v>
      </c>
      <c r="C716" s="2" t="s">
        <v>6</v>
      </c>
      <c r="D716" s="2" t="s">
        <v>7</v>
      </c>
      <c r="E716" s="2" t="s">
        <v>12</v>
      </c>
      <c r="F716" s="2" t="s">
        <v>61</v>
      </c>
      <c r="G716" s="1">
        <v>513</v>
      </c>
      <c r="H716" s="1">
        <v>243</v>
      </c>
      <c r="I716" s="4">
        <v>1</v>
      </c>
      <c r="J716" s="2" t="s">
        <v>69</v>
      </c>
      <c r="K716" s="1">
        <f>Tabelle5[[#This Row],[Menge kg Nges]]/1000</f>
        <v>0.51300000000000001</v>
      </c>
      <c r="L716" s="1">
        <f>Tabelle5[[#This Row],[Menge kg P2O5]]/1000</f>
        <v>0.24299999999999999</v>
      </c>
      <c r="M716" s="1">
        <f>Tabelle5[[#This Row],[Menge t Nges]]/Tabelle5[[#This Row],[Anzahl Lieferscheine]]</f>
        <v>0.51300000000000001</v>
      </c>
      <c r="N716" s="1">
        <f>Tabelle5[[#This Row],[Menge t P2O5]]/Tabelle5[[#This Row],[Anzahl Lieferscheine]]</f>
        <v>0.24299999999999999</v>
      </c>
    </row>
    <row r="717" spans="1:14" x14ac:dyDescent="0.2">
      <c r="A717" s="2" t="s">
        <v>37</v>
      </c>
      <c r="B717" s="2" t="s">
        <v>38</v>
      </c>
      <c r="C717" s="2" t="s">
        <v>6</v>
      </c>
      <c r="D717" s="2" t="s">
        <v>15</v>
      </c>
      <c r="E717" s="2" t="s">
        <v>8</v>
      </c>
      <c r="F717" s="2" t="s">
        <v>61</v>
      </c>
      <c r="G717" s="1">
        <v>190.06</v>
      </c>
      <c r="H717" s="1">
        <v>147.06</v>
      </c>
      <c r="I717" s="4">
        <v>2</v>
      </c>
      <c r="J717" s="2" t="s">
        <v>69</v>
      </c>
      <c r="K717" s="1">
        <f>Tabelle5[[#This Row],[Menge kg Nges]]/1000</f>
        <v>0.19006000000000001</v>
      </c>
      <c r="L717" s="1">
        <f>Tabelle5[[#This Row],[Menge kg P2O5]]/1000</f>
        <v>0.14706</v>
      </c>
      <c r="M717" s="1">
        <f>Tabelle5[[#This Row],[Menge t Nges]]/Tabelle5[[#This Row],[Anzahl Lieferscheine]]</f>
        <v>9.5030000000000003E-2</v>
      </c>
      <c r="N717" s="1">
        <f>Tabelle5[[#This Row],[Menge t P2O5]]/Tabelle5[[#This Row],[Anzahl Lieferscheine]]</f>
        <v>7.3529999999999998E-2</v>
      </c>
    </row>
    <row r="718" spans="1:14" x14ac:dyDescent="0.2">
      <c r="A718" s="2" t="s">
        <v>37</v>
      </c>
      <c r="B718" s="2" t="s">
        <v>38</v>
      </c>
      <c r="C718" s="2" t="s">
        <v>6</v>
      </c>
      <c r="D718" s="2" t="s">
        <v>15</v>
      </c>
      <c r="E718" s="2" t="s">
        <v>21</v>
      </c>
      <c r="F718" s="2" t="s">
        <v>61</v>
      </c>
      <c r="G718" s="1">
        <v>642.76</v>
      </c>
      <c r="H718" s="1">
        <v>357.34000000000003</v>
      </c>
      <c r="I718" s="4">
        <v>3</v>
      </c>
      <c r="J718" s="2" t="s">
        <v>69</v>
      </c>
      <c r="K718" s="1">
        <f>Tabelle5[[#This Row],[Menge kg Nges]]/1000</f>
        <v>0.64276</v>
      </c>
      <c r="L718" s="1">
        <f>Tabelle5[[#This Row],[Menge kg P2O5]]/1000</f>
        <v>0.35734000000000005</v>
      </c>
      <c r="M718" s="1">
        <f>Tabelle5[[#This Row],[Menge t Nges]]/Tabelle5[[#This Row],[Anzahl Lieferscheine]]</f>
        <v>0.21425333333333332</v>
      </c>
      <c r="N718" s="1">
        <f>Tabelle5[[#This Row],[Menge t P2O5]]/Tabelle5[[#This Row],[Anzahl Lieferscheine]]</f>
        <v>0.11911333333333335</v>
      </c>
    </row>
    <row r="719" spans="1:14" x14ac:dyDescent="0.2">
      <c r="A719" s="2" t="s">
        <v>37</v>
      </c>
      <c r="B719" s="2" t="s">
        <v>38</v>
      </c>
      <c r="C719" s="2" t="s">
        <v>6</v>
      </c>
      <c r="D719" s="2" t="s">
        <v>15</v>
      </c>
      <c r="E719" s="2" t="s">
        <v>24</v>
      </c>
      <c r="F719" s="2" t="s">
        <v>61</v>
      </c>
      <c r="G719" s="1">
        <v>2373.6</v>
      </c>
      <c r="H719" s="1">
        <v>1978</v>
      </c>
      <c r="I719" s="4">
        <v>2</v>
      </c>
      <c r="J719" s="2" t="s">
        <v>69</v>
      </c>
      <c r="K719" s="1">
        <f>Tabelle5[[#This Row],[Menge kg Nges]]/1000</f>
        <v>2.3735999999999997</v>
      </c>
      <c r="L719" s="1">
        <f>Tabelle5[[#This Row],[Menge kg P2O5]]/1000</f>
        <v>1.978</v>
      </c>
      <c r="M719" s="1">
        <f>Tabelle5[[#This Row],[Menge t Nges]]/Tabelle5[[#This Row],[Anzahl Lieferscheine]]</f>
        <v>1.1867999999999999</v>
      </c>
      <c r="N719" s="1">
        <f>Tabelle5[[#This Row],[Menge t P2O5]]/Tabelle5[[#This Row],[Anzahl Lieferscheine]]</f>
        <v>0.98899999999999999</v>
      </c>
    </row>
    <row r="720" spans="1:14" x14ac:dyDescent="0.2">
      <c r="A720" s="2" t="s">
        <v>37</v>
      </c>
      <c r="B720" s="2" t="s">
        <v>38</v>
      </c>
      <c r="C720" s="2" t="s">
        <v>25</v>
      </c>
      <c r="D720" s="2" t="s">
        <v>25</v>
      </c>
      <c r="E720" s="2" t="s">
        <v>26</v>
      </c>
      <c r="F720" s="2" t="s">
        <v>61</v>
      </c>
      <c r="G720" s="1">
        <v>3145.66</v>
      </c>
      <c r="H720" s="1">
        <v>1816.3100000000004</v>
      </c>
      <c r="I720" s="4">
        <v>31</v>
      </c>
      <c r="J720" s="2" t="s">
        <v>69</v>
      </c>
      <c r="K720" s="1">
        <f>Tabelle5[[#This Row],[Menge kg Nges]]/1000</f>
        <v>3.1456599999999999</v>
      </c>
      <c r="L720" s="1">
        <f>Tabelle5[[#This Row],[Menge kg P2O5]]/1000</f>
        <v>1.8163100000000003</v>
      </c>
      <c r="M720" s="1">
        <f>Tabelle5[[#This Row],[Menge t Nges]]/Tabelle5[[#This Row],[Anzahl Lieferscheine]]</f>
        <v>0.10147290322580645</v>
      </c>
      <c r="N720" s="1">
        <f>Tabelle5[[#This Row],[Menge t P2O5]]/Tabelle5[[#This Row],[Anzahl Lieferscheine]]</f>
        <v>5.8590645161290332E-2</v>
      </c>
    </row>
    <row r="721" spans="1:14" x14ac:dyDescent="0.2">
      <c r="A721" s="2" t="s">
        <v>37</v>
      </c>
      <c r="B721" s="2" t="s">
        <v>39</v>
      </c>
      <c r="C721" s="2" t="s">
        <v>6</v>
      </c>
      <c r="D721" s="2" t="s">
        <v>7</v>
      </c>
      <c r="E721" s="2" t="s">
        <v>9</v>
      </c>
      <c r="F721" s="2" t="s">
        <v>61</v>
      </c>
      <c r="G721" s="1">
        <v>5252.7999999999993</v>
      </c>
      <c r="H721" s="1">
        <v>2225.86</v>
      </c>
      <c r="I721" s="4">
        <v>33</v>
      </c>
      <c r="J721" s="2" t="s">
        <v>69</v>
      </c>
      <c r="K721" s="1">
        <f>Tabelle5[[#This Row],[Menge kg Nges]]/1000</f>
        <v>5.2527999999999997</v>
      </c>
      <c r="L721" s="1">
        <f>Tabelle5[[#This Row],[Menge kg P2O5]]/1000</f>
        <v>2.2258599999999999</v>
      </c>
      <c r="M721" s="1">
        <f>Tabelle5[[#This Row],[Menge t Nges]]/Tabelle5[[#This Row],[Anzahl Lieferscheine]]</f>
        <v>0.15917575757575755</v>
      </c>
      <c r="N721" s="1">
        <f>Tabelle5[[#This Row],[Menge t P2O5]]/Tabelle5[[#This Row],[Anzahl Lieferscheine]]</f>
        <v>6.7450303030303027E-2</v>
      </c>
    </row>
    <row r="722" spans="1:14" x14ac:dyDescent="0.2">
      <c r="A722" s="2" t="s">
        <v>37</v>
      </c>
      <c r="B722" s="2" t="s">
        <v>39</v>
      </c>
      <c r="C722" s="2" t="s">
        <v>6</v>
      </c>
      <c r="D722" s="2" t="s">
        <v>7</v>
      </c>
      <c r="E722" s="2" t="s">
        <v>10</v>
      </c>
      <c r="F722" s="2" t="s">
        <v>61</v>
      </c>
      <c r="G722" s="1">
        <v>290.39999999999998</v>
      </c>
      <c r="H722" s="1">
        <v>118.8</v>
      </c>
      <c r="I722" s="4">
        <v>1</v>
      </c>
      <c r="J722" s="2" t="s">
        <v>69</v>
      </c>
      <c r="K722" s="1">
        <f>Tabelle5[[#This Row],[Menge kg Nges]]/1000</f>
        <v>0.29039999999999999</v>
      </c>
      <c r="L722" s="1">
        <f>Tabelle5[[#This Row],[Menge kg P2O5]]/1000</f>
        <v>0.1188</v>
      </c>
      <c r="M722" s="1">
        <f>Tabelle5[[#This Row],[Menge t Nges]]/Tabelle5[[#This Row],[Anzahl Lieferscheine]]</f>
        <v>0.29039999999999999</v>
      </c>
      <c r="N722" s="1">
        <f>Tabelle5[[#This Row],[Menge t P2O5]]/Tabelle5[[#This Row],[Anzahl Lieferscheine]]</f>
        <v>0.1188</v>
      </c>
    </row>
    <row r="723" spans="1:14" x14ac:dyDescent="0.2">
      <c r="A723" s="2" t="s">
        <v>37</v>
      </c>
      <c r="B723" s="2" t="s">
        <v>39</v>
      </c>
      <c r="C723" s="2" t="s">
        <v>6</v>
      </c>
      <c r="D723" s="2" t="s">
        <v>7</v>
      </c>
      <c r="E723" s="2" t="s">
        <v>11</v>
      </c>
      <c r="F723" s="2" t="s">
        <v>61</v>
      </c>
      <c r="G723" s="1">
        <v>899.6</v>
      </c>
      <c r="H723" s="1">
        <v>357</v>
      </c>
      <c r="I723" s="4">
        <v>4</v>
      </c>
      <c r="J723" s="2" t="s">
        <v>69</v>
      </c>
      <c r="K723" s="1">
        <f>Tabelle5[[#This Row],[Menge kg Nges]]/1000</f>
        <v>0.89960000000000007</v>
      </c>
      <c r="L723" s="1">
        <f>Tabelle5[[#This Row],[Menge kg P2O5]]/1000</f>
        <v>0.35699999999999998</v>
      </c>
      <c r="M723" s="1">
        <f>Tabelle5[[#This Row],[Menge t Nges]]/Tabelle5[[#This Row],[Anzahl Lieferscheine]]</f>
        <v>0.22490000000000002</v>
      </c>
      <c r="N723" s="1">
        <f>Tabelle5[[#This Row],[Menge t P2O5]]/Tabelle5[[#This Row],[Anzahl Lieferscheine]]</f>
        <v>8.9249999999999996E-2</v>
      </c>
    </row>
    <row r="724" spans="1:14" x14ac:dyDescent="0.2">
      <c r="A724" s="2" t="s">
        <v>37</v>
      </c>
      <c r="B724" s="2" t="s">
        <v>39</v>
      </c>
      <c r="C724" s="2" t="s">
        <v>6</v>
      </c>
      <c r="D724" s="2" t="s">
        <v>7</v>
      </c>
      <c r="E724" s="2" t="s">
        <v>12</v>
      </c>
      <c r="F724" s="2" t="s">
        <v>61</v>
      </c>
      <c r="G724" s="1">
        <v>17393.289999999997</v>
      </c>
      <c r="H724" s="1">
        <v>8323.7400000000016</v>
      </c>
      <c r="I724" s="4">
        <v>34</v>
      </c>
      <c r="J724" s="2" t="s">
        <v>69</v>
      </c>
      <c r="K724" s="1">
        <f>Tabelle5[[#This Row],[Menge kg Nges]]/1000</f>
        <v>17.393289999999997</v>
      </c>
      <c r="L724" s="1">
        <f>Tabelle5[[#This Row],[Menge kg P2O5]]/1000</f>
        <v>8.3237400000000008</v>
      </c>
      <c r="M724" s="1">
        <f>Tabelle5[[#This Row],[Menge t Nges]]/Tabelle5[[#This Row],[Anzahl Lieferscheine]]</f>
        <v>0.51156735294117639</v>
      </c>
      <c r="N724" s="1">
        <f>Tabelle5[[#This Row],[Menge t P2O5]]/Tabelle5[[#This Row],[Anzahl Lieferscheine]]</f>
        <v>0.24481588235294119</v>
      </c>
    </row>
    <row r="725" spans="1:14" x14ac:dyDescent="0.2">
      <c r="A725" s="2" t="s">
        <v>37</v>
      </c>
      <c r="B725" s="2" t="s">
        <v>39</v>
      </c>
      <c r="C725" s="2" t="s">
        <v>6</v>
      </c>
      <c r="D725" s="2" t="s">
        <v>7</v>
      </c>
      <c r="E725" s="2" t="s">
        <v>13</v>
      </c>
      <c r="F725" s="2" t="s">
        <v>61</v>
      </c>
      <c r="G725" s="1">
        <v>4832.8500000000004</v>
      </c>
      <c r="H725" s="1">
        <v>3368.3500000000004</v>
      </c>
      <c r="I725" s="4">
        <v>30</v>
      </c>
      <c r="J725" s="2" t="s">
        <v>69</v>
      </c>
      <c r="K725" s="1">
        <f>Tabelle5[[#This Row],[Menge kg Nges]]/1000</f>
        <v>4.8328500000000005</v>
      </c>
      <c r="L725" s="1">
        <f>Tabelle5[[#This Row],[Menge kg P2O5]]/1000</f>
        <v>3.3683500000000004</v>
      </c>
      <c r="M725" s="1">
        <f>Tabelle5[[#This Row],[Menge t Nges]]/Tabelle5[[#This Row],[Anzahl Lieferscheine]]</f>
        <v>0.16109500000000002</v>
      </c>
      <c r="N725" s="1">
        <f>Tabelle5[[#This Row],[Menge t P2O5]]/Tabelle5[[#This Row],[Anzahl Lieferscheine]]</f>
        <v>0.11227833333333334</v>
      </c>
    </row>
    <row r="726" spans="1:14" x14ac:dyDescent="0.2">
      <c r="A726" s="2" t="s">
        <v>37</v>
      </c>
      <c r="B726" s="2" t="s">
        <v>39</v>
      </c>
      <c r="C726" s="2" t="s">
        <v>6</v>
      </c>
      <c r="D726" s="2" t="s">
        <v>7</v>
      </c>
      <c r="E726" s="2" t="s">
        <v>14</v>
      </c>
      <c r="F726" s="2" t="s">
        <v>61</v>
      </c>
      <c r="G726" s="1">
        <v>2085.06</v>
      </c>
      <c r="H726" s="1">
        <v>826.31999999999994</v>
      </c>
      <c r="I726" s="4">
        <v>6</v>
      </c>
      <c r="J726" s="2" t="s">
        <v>69</v>
      </c>
      <c r="K726" s="1">
        <f>Tabelle5[[#This Row],[Menge kg Nges]]/1000</f>
        <v>2.0850599999999999</v>
      </c>
      <c r="L726" s="1">
        <f>Tabelle5[[#This Row],[Menge kg P2O5]]/1000</f>
        <v>0.82631999999999994</v>
      </c>
      <c r="M726" s="1">
        <f>Tabelle5[[#This Row],[Menge t Nges]]/Tabelle5[[#This Row],[Anzahl Lieferscheine]]</f>
        <v>0.34750999999999999</v>
      </c>
      <c r="N726" s="1">
        <f>Tabelle5[[#This Row],[Menge t P2O5]]/Tabelle5[[#This Row],[Anzahl Lieferscheine]]</f>
        <v>0.13771999999999998</v>
      </c>
    </row>
    <row r="727" spans="1:14" x14ac:dyDescent="0.2">
      <c r="A727" s="2" t="s">
        <v>37</v>
      </c>
      <c r="B727" s="2" t="s">
        <v>39</v>
      </c>
      <c r="C727" s="2" t="s">
        <v>6</v>
      </c>
      <c r="D727" s="2" t="s">
        <v>15</v>
      </c>
      <c r="E727" s="2" t="s">
        <v>8</v>
      </c>
      <c r="F727" s="2" t="s">
        <v>61</v>
      </c>
      <c r="G727" s="1">
        <v>1458.6</v>
      </c>
      <c r="H727" s="1">
        <v>851.4</v>
      </c>
      <c r="I727" s="4">
        <v>1</v>
      </c>
      <c r="J727" s="2" t="s">
        <v>69</v>
      </c>
      <c r="K727" s="1">
        <f>Tabelle5[[#This Row],[Menge kg Nges]]/1000</f>
        <v>1.4585999999999999</v>
      </c>
      <c r="L727" s="1">
        <f>Tabelle5[[#This Row],[Menge kg P2O5]]/1000</f>
        <v>0.85139999999999993</v>
      </c>
      <c r="M727" s="1">
        <f>Tabelle5[[#This Row],[Menge t Nges]]/Tabelle5[[#This Row],[Anzahl Lieferscheine]]</f>
        <v>1.4585999999999999</v>
      </c>
      <c r="N727" s="1">
        <f>Tabelle5[[#This Row],[Menge t P2O5]]/Tabelle5[[#This Row],[Anzahl Lieferscheine]]</f>
        <v>0.85139999999999993</v>
      </c>
    </row>
    <row r="728" spans="1:14" x14ac:dyDescent="0.2">
      <c r="A728" s="2" t="s">
        <v>37</v>
      </c>
      <c r="B728" s="2" t="s">
        <v>39</v>
      </c>
      <c r="C728" s="2" t="s">
        <v>6</v>
      </c>
      <c r="D728" s="2" t="s">
        <v>15</v>
      </c>
      <c r="E728" s="2" t="s">
        <v>20</v>
      </c>
      <c r="F728" s="2" t="s">
        <v>61</v>
      </c>
      <c r="G728" s="1">
        <v>47.519999999999996</v>
      </c>
      <c r="H728" s="1">
        <v>27</v>
      </c>
      <c r="I728" s="4">
        <v>3</v>
      </c>
      <c r="J728" s="2" t="s">
        <v>69</v>
      </c>
      <c r="K728" s="1">
        <f>Tabelle5[[#This Row],[Menge kg Nges]]/1000</f>
        <v>4.7519999999999993E-2</v>
      </c>
      <c r="L728" s="1">
        <f>Tabelle5[[#This Row],[Menge kg P2O5]]/1000</f>
        <v>2.7E-2</v>
      </c>
      <c r="M728" s="1">
        <f>Tabelle5[[#This Row],[Menge t Nges]]/Tabelle5[[#This Row],[Anzahl Lieferscheine]]</f>
        <v>1.5839999999999996E-2</v>
      </c>
      <c r="N728" s="1">
        <f>Tabelle5[[#This Row],[Menge t P2O5]]/Tabelle5[[#This Row],[Anzahl Lieferscheine]]</f>
        <v>8.9999999999999993E-3</v>
      </c>
    </row>
    <row r="729" spans="1:14" x14ac:dyDescent="0.2">
      <c r="A729" s="2" t="s">
        <v>37</v>
      </c>
      <c r="B729" s="2" t="s">
        <v>39</v>
      </c>
      <c r="C729" s="2" t="s">
        <v>6</v>
      </c>
      <c r="D729" s="2" t="s">
        <v>15</v>
      </c>
      <c r="E729" s="2" t="s">
        <v>21</v>
      </c>
      <c r="F729" s="2" t="s">
        <v>61</v>
      </c>
      <c r="G729" s="1">
        <v>196.5</v>
      </c>
      <c r="H729" s="1">
        <v>108</v>
      </c>
      <c r="I729" s="4">
        <v>1</v>
      </c>
      <c r="J729" s="2" t="s">
        <v>69</v>
      </c>
      <c r="K729" s="1">
        <f>Tabelle5[[#This Row],[Menge kg Nges]]/1000</f>
        <v>0.19650000000000001</v>
      </c>
      <c r="L729" s="1">
        <f>Tabelle5[[#This Row],[Menge kg P2O5]]/1000</f>
        <v>0.108</v>
      </c>
      <c r="M729" s="1">
        <f>Tabelle5[[#This Row],[Menge t Nges]]/Tabelle5[[#This Row],[Anzahl Lieferscheine]]</f>
        <v>0.19650000000000001</v>
      </c>
      <c r="N729" s="1">
        <f>Tabelle5[[#This Row],[Menge t P2O5]]/Tabelle5[[#This Row],[Anzahl Lieferscheine]]</f>
        <v>0.108</v>
      </c>
    </row>
    <row r="730" spans="1:14" x14ac:dyDescent="0.2">
      <c r="A730" s="2" t="s">
        <v>37</v>
      </c>
      <c r="B730" s="2" t="s">
        <v>39</v>
      </c>
      <c r="C730" s="2" t="s">
        <v>6</v>
      </c>
      <c r="D730" s="2" t="s">
        <v>15</v>
      </c>
      <c r="E730" s="2" t="s">
        <v>9</v>
      </c>
      <c r="F730" s="2" t="s">
        <v>61</v>
      </c>
      <c r="G730" s="1">
        <v>55.2</v>
      </c>
      <c r="H730" s="1">
        <v>36</v>
      </c>
      <c r="I730" s="4">
        <v>1</v>
      </c>
      <c r="J730" s="2" t="s">
        <v>69</v>
      </c>
      <c r="K730" s="1">
        <f>Tabelle5[[#This Row],[Menge kg Nges]]/1000</f>
        <v>5.5200000000000006E-2</v>
      </c>
      <c r="L730" s="1">
        <f>Tabelle5[[#This Row],[Menge kg P2O5]]/1000</f>
        <v>3.5999999999999997E-2</v>
      </c>
      <c r="M730" s="1">
        <f>Tabelle5[[#This Row],[Menge t Nges]]/Tabelle5[[#This Row],[Anzahl Lieferscheine]]</f>
        <v>5.5200000000000006E-2</v>
      </c>
      <c r="N730" s="1">
        <f>Tabelle5[[#This Row],[Menge t P2O5]]/Tabelle5[[#This Row],[Anzahl Lieferscheine]]</f>
        <v>3.5999999999999997E-2</v>
      </c>
    </row>
    <row r="731" spans="1:14" x14ac:dyDescent="0.2">
      <c r="A731" s="2" t="s">
        <v>37</v>
      </c>
      <c r="B731" s="2" t="s">
        <v>39</v>
      </c>
      <c r="C731" s="2" t="s">
        <v>25</v>
      </c>
      <c r="D731" s="2" t="s">
        <v>25</v>
      </c>
      <c r="E731" s="2" t="s">
        <v>26</v>
      </c>
      <c r="F731" s="2" t="s">
        <v>61</v>
      </c>
      <c r="G731" s="1">
        <v>348</v>
      </c>
      <c r="H731" s="1">
        <v>204</v>
      </c>
      <c r="I731" s="4">
        <v>1</v>
      </c>
      <c r="J731" s="2" t="s">
        <v>69</v>
      </c>
      <c r="K731" s="1">
        <f>Tabelle5[[#This Row],[Menge kg Nges]]/1000</f>
        <v>0.34799999999999998</v>
      </c>
      <c r="L731" s="1">
        <f>Tabelle5[[#This Row],[Menge kg P2O5]]/1000</f>
        <v>0.20399999999999999</v>
      </c>
      <c r="M731" s="1">
        <f>Tabelle5[[#This Row],[Menge t Nges]]/Tabelle5[[#This Row],[Anzahl Lieferscheine]]</f>
        <v>0.34799999999999998</v>
      </c>
      <c r="N731" s="1">
        <f>Tabelle5[[#This Row],[Menge t P2O5]]/Tabelle5[[#This Row],[Anzahl Lieferscheine]]</f>
        <v>0.20399999999999999</v>
      </c>
    </row>
    <row r="732" spans="1:14" x14ac:dyDescent="0.2">
      <c r="A732" s="2" t="s">
        <v>37</v>
      </c>
      <c r="B732" s="2" t="s">
        <v>40</v>
      </c>
      <c r="C732" s="2" t="s">
        <v>6</v>
      </c>
      <c r="D732" s="2" t="s">
        <v>7</v>
      </c>
      <c r="E732" s="2" t="s">
        <v>8</v>
      </c>
      <c r="F732" s="2" t="s">
        <v>61</v>
      </c>
      <c r="G732" s="1">
        <v>813.54000000000008</v>
      </c>
      <c r="H732" s="1">
        <v>318.70000000000005</v>
      </c>
      <c r="I732" s="4">
        <v>7</v>
      </c>
      <c r="J732" s="2" t="s">
        <v>69</v>
      </c>
      <c r="K732" s="1">
        <f>Tabelle5[[#This Row],[Menge kg Nges]]/1000</f>
        <v>0.81354000000000004</v>
      </c>
      <c r="L732" s="1">
        <f>Tabelle5[[#This Row],[Menge kg P2O5]]/1000</f>
        <v>0.31870000000000004</v>
      </c>
      <c r="M732" s="1">
        <f>Tabelle5[[#This Row],[Menge t Nges]]/Tabelle5[[#This Row],[Anzahl Lieferscheine]]</f>
        <v>0.11622</v>
      </c>
      <c r="N732" s="1">
        <f>Tabelle5[[#This Row],[Menge t P2O5]]/Tabelle5[[#This Row],[Anzahl Lieferscheine]]</f>
        <v>4.5528571428571432E-2</v>
      </c>
    </row>
    <row r="733" spans="1:14" x14ac:dyDescent="0.2">
      <c r="A733" s="2" t="s">
        <v>37</v>
      </c>
      <c r="B733" s="2" t="s">
        <v>40</v>
      </c>
      <c r="C733" s="2" t="s">
        <v>6</v>
      </c>
      <c r="D733" s="2" t="s">
        <v>7</v>
      </c>
      <c r="E733" s="2" t="s">
        <v>9</v>
      </c>
      <c r="F733" s="2" t="s">
        <v>61</v>
      </c>
      <c r="G733" s="1">
        <v>10512.45</v>
      </c>
      <c r="H733" s="1">
        <v>4355.7</v>
      </c>
      <c r="I733" s="4">
        <v>67</v>
      </c>
      <c r="J733" s="2" t="s">
        <v>69</v>
      </c>
      <c r="K733" s="1">
        <f>Tabelle5[[#This Row],[Menge kg Nges]]/1000</f>
        <v>10.512450000000001</v>
      </c>
      <c r="L733" s="1">
        <f>Tabelle5[[#This Row],[Menge kg P2O5]]/1000</f>
        <v>4.3556999999999997</v>
      </c>
      <c r="M733" s="1">
        <f>Tabelle5[[#This Row],[Menge t Nges]]/Tabelle5[[#This Row],[Anzahl Lieferscheine]]</f>
        <v>0.15690223880597018</v>
      </c>
      <c r="N733" s="1">
        <f>Tabelle5[[#This Row],[Menge t P2O5]]/Tabelle5[[#This Row],[Anzahl Lieferscheine]]</f>
        <v>6.5010447761194023E-2</v>
      </c>
    </row>
    <row r="734" spans="1:14" x14ac:dyDescent="0.2">
      <c r="A734" s="2" t="s">
        <v>37</v>
      </c>
      <c r="B734" s="2" t="s">
        <v>40</v>
      </c>
      <c r="C734" s="2" t="s">
        <v>6</v>
      </c>
      <c r="D734" s="2" t="s">
        <v>7</v>
      </c>
      <c r="E734" s="2" t="s">
        <v>11</v>
      </c>
      <c r="F734" s="2" t="s">
        <v>61</v>
      </c>
      <c r="G734" s="1">
        <v>15869.000000000004</v>
      </c>
      <c r="H734" s="1">
        <v>6781.1599999999989</v>
      </c>
      <c r="I734" s="4">
        <v>60</v>
      </c>
      <c r="J734" s="2" t="s">
        <v>69</v>
      </c>
      <c r="K734" s="1">
        <f>Tabelle5[[#This Row],[Menge kg Nges]]/1000</f>
        <v>15.869000000000003</v>
      </c>
      <c r="L734" s="1">
        <f>Tabelle5[[#This Row],[Menge kg P2O5]]/1000</f>
        <v>6.781159999999999</v>
      </c>
      <c r="M734" s="1">
        <f>Tabelle5[[#This Row],[Menge t Nges]]/Tabelle5[[#This Row],[Anzahl Lieferscheine]]</f>
        <v>0.2644833333333334</v>
      </c>
      <c r="N734" s="1">
        <f>Tabelle5[[#This Row],[Menge t P2O5]]/Tabelle5[[#This Row],[Anzahl Lieferscheine]]</f>
        <v>0.11301933333333332</v>
      </c>
    </row>
    <row r="735" spans="1:14" x14ac:dyDescent="0.2">
      <c r="A735" s="2" t="s">
        <v>37</v>
      </c>
      <c r="B735" s="2" t="s">
        <v>40</v>
      </c>
      <c r="C735" s="2" t="s">
        <v>6</v>
      </c>
      <c r="D735" s="2" t="s">
        <v>7</v>
      </c>
      <c r="E735" s="2" t="s">
        <v>12</v>
      </c>
      <c r="F735" s="2" t="s">
        <v>61</v>
      </c>
      <c r="G735" s="1">
        <v>52418.370000000024</v>
      </c>
      <c r="H735" s="1">
        <v>20799.140000000003</v>
      </c>
      <c r="I735" s="4">
        <v>157</v>
      </c>
      <c r="J735" s="2" t="s">
        <v>69</v>
      </c>
      <c r="K735" s="1">
        <f>Tabelle5[[#This Row],[Menge kg Nges]]/1000</f>
        <v>52.418370000000024</v>
      </c>
      <c r="L735" s="1">
        <f>Tabelle5[[#This Row],[Menge kg P2O5]]/1000</f>
        <v>20.799140000000001</v>
      </c>
      <c r="M735" s="1">
        <f>Tabelle5[[#This Row],[Menge t Nges]]/Tabelle5[[#This Row],[Anzahl Lieferscheine]]</f>
        <v>0.33387496815286638</v>
      </c>
      <c r="N735" s="1">
        <f>Tabelle5[[#This Row],[Menge t P2O5]]/Tabelle5[[#This Row],[Anzahl Lieferscheine]]</f>
        <v>0.13247859872611467</v>
      </c>
    </row>
    <row r="736" spans="1:14" x14ac:dyDescent="0.2">
      <c r="A736" s="2" t="s">
        <v>37</v>
      </c>
      <c r="B736" s="2" t="s">
        <v>40</v>
      </c>
      <c r="C736" s="2" t="s">
        <v>6</v>
      </c>
      <c r="D736" s="2" t="s">
        <v>7</v>
      </c>
      <c r="E736" s="2" t="s">
        <v>13</v>
      </c>
      <c r="F736" s="2" t="s">
        <v>61</v>
      </c>
      <c r="G736" s="1">
        <v>13434.39</v>
      </c>
      <c r="H736" s="1">
        <v>7474.34</v>
      </c>
      <c r="I736" s="4">
        <v>65</v>
      </c>
      <c r="J736" s="2" t="s">
        <v>69</v>
      </c>
      <c r="K736" s="1">
        <f>Tabelle5[[#This Row],[Menge kg Nges]]/1000</f>
        <v>13.434389999999999</v>
      </c>
      <c r="L736" s="1">
        <f>Tabelle5[[#This Row],[Menge kg P2O5]]/1000</f>
        <v>7.4743399999999998</v>
      </c>
      <c r="M736" s="1">
        <f>Tabelle5[[#This Row],[Menge t Nges]]/Tabelle5[[#This Row],[Anzahl Lieferscheine]]</f>
        <v>0.20668292307692307</v>
      </c>
      <c r="N736" s="1">
        <f>Tabelle5[[#This Row],[Menge t P2O5]]/Tabelle5[[#This Row],[Anzahl Lieferscheine]]</f>
        <v>0.11498984615384615</v>
      </c>
    </row>
    <row r="737" spans="1:14" x14ac:dyDescent="0.2">
      <c r="A737" s="2" t="s">
        <v>37</v>
      </c>
      <c r="B737" s="2" t="s">
        <v>40</v>
      </c>
      <c r="C737" s="2" t="s">
        <v>6</v>
      </c>
      <c r="D737" s="2" t="s">
        <v>7</v>
      </c>
      <c r="E737" s="2" t="s">
        <v>14</v>
      </c>
      <c r="F737" s="2" t="s">
        <v>61</v>
      </c>
      <c r="G737" s="1">
        <v>44481.34</v>
      </c>
      <c r="H737" s="1">
        <v>20147.989999999994</v>
      </c>
      <c r="I737" s="4">
        <v>160</v>
      </c>
      <c r="J737" s="2" t="s">
        <v>69</v>
      </c>
      <c r="K737" s="1">
        <f>Tabelle5[[#This Row],[Menge kg Nges]]/1000</f>
        <v>44.481339999999996</v>
      </c>
      <c r="L737" s="1">
        <f>Tabelle5[[#This Row],[Menge kg P2O5]]/1000</f>
        <v>20.147989999999993</v>
      </c>
      <c r="M737" s="1">
        <f>Tabelle5[[#This Row],[Menge t Nges]]/Tabelle5[[#This Row],[Anzahl Lieferscheine]]</f>
        <v>0.27800837499999997</v>
      </c>
      <c r="N737" s="1">
        <f>Tabelle5[[#This Row],[Menge t P2O5]]/Tabelle5[[#This Row],[Anzahl Lieferscheine]]</f>
        <v>0.12592493749999994</v>
      </c>
    </row>
    <row r="738" spans="1:14" x14ac:dyDescent="0.2">
      <c r="A738" s="2" t="s">
        <v>37</v>
      </c>
      <c r="B738" s="2" t="s">
        <v>40</v>
      </c>
      <c r="C738" s="2" t="s">
        <v>6</v>
      </c>
      <c r="D738" s="2" t="s">
        <v>15</v>
      </c>
      <c r="E738" s="2" t="s">
        <v>8</v>
      </c>
      <c r="F738" s="2" t="s">
        <v>61</v>
      </c>
      <c r="G738" s="1">
        <v>89.88</v>
      </c>
      <c r="H738" s="1">
        <v>81.06</v>
      </c>
      <c r="I738" s="4">
        <v>1</v>
      </c>
      <c r="J738" s="2" t="s">
        <v>69</v>
      </c>
      <c r="K738" s="1">
        <f>Tabelle5[[#This Row],[Menge kg Nges]]/1000</f>
        <v>8.9880000000000002E-2</v>
      </c>
      <c r="L738" s="1">
        <f>Tabelle5[[#This Row],[Menge kg P2O5]]/1000</f>
        <v>8.1060000000000007E-2</v>
      </c>
      <c r="M738" s="1">
        <f>Tabelle5[[#This Row],[Menge t Nges]]/Tabelle5[[#This Row],[Anzahl Lieferscheine]]</f>
        <v>8.9880000000000002E-2</v>
      </c>
      <c r="N738" s="1">
        <f>Tabelle5[[#This Row],[Menge t P2O5]]/Tabelle5[[#This Row],[Anzahl Lieferscheine]]</f>
        <v>8.1060000000000007E-2</v>
      </c>
    </row>
    <row r="739" spans="1:14" x14ac:dyDescent="0.2">
      <c r="A739" s="2" t="s">
        <v>37</v>
      </c>
      <c r="B739" s="2" t="s">
        <v>40</v>
      </c>
      <c r="C739" s="2" t="s">
        <v>6</v>
      </c>
      <c r="D739" s="2" t="s">
        <v>15</v>
      </c>
      <c r="E739" s="2" t="s">
        <v>17</v>
      </c>
      <c r="F739" s="2" t="s">
        <v>61</v>
      </c>
      <c r="G739" s="1">
        <v>483.36</v>
      </c>
      <c r="H739" s="1">
        <v>209.76</v>
      </c>
      <c r="I739" s="4">
        <v>3</v>
      </c>
      <c r="J739" s="2" t="s">
        <v>69</v>
      </c>
      <c r="K739" s="1">
        <f>Tabelle5[[#This Row],[Menge kg Nges]]/1000</f>
        <v>0.48336000000000001</v>
      </c>
      <c r="L739" s="1">
        <f>Tabelle5[[#This Row],[Menge kg P2O5]]/1000</f>
        <v>0.20976</v>
      </c>
      <c r="M739" s="1">
        <f>Tabelle5[[#This Row],[Menge t Nges]]/Tabelle5[[#This Row],[Anzahl Lieferscheine]]</f>
        <v>0.16112000000000001</v>
      </c>
      <c r="N739" s="1">
        <f>Tabelle5[[#This Row],[Menge t P2O5]]/Tabelle5[[#This Row],[Anzahl Lieferscheine]]</f>
        <v>6.9919999999999996E-2</v>
      </c>
    </row>
    <row r="740" spans="1:14" x14ac:dyDescent="0.2">
      <c r="A740" s="2" t="s">
        <v>37</v>
      </c>
      <c r="B740" s="2" t="s">
        <v>40</v>
      </c>
      <c r="C740" s="2" t="s">
        <v>6</v>
      </c>
      <c r="D740" s="2" t="s">
        <v>15</v>
      </c>
      <c r="E740" s="2" t="s">
        <v>18</v>
      </c>
      <c r="F740" s="2" t="s">
        <v>61</v>
      </c>
      <c r="G740" s="1">
        <v>705.6</v>
      </c>
      <c r="H740" s="1">
        <v>571.20000000000005</v>
      </c>
      <c r="I740" s="4">
        <v>1</v>
      </c>
      <c r="J740" s="2" t="s">
        <v>69</v>
      </c>
      <c r="K740" s="1">
        <f>Tabelle5[[#This Row],[Menge kg Nges]]/1000</f>
        <v>0.7056</v>
      </c>
      <c r="L740" s="1">
        <f>Tabelle5[[#This Row],[Menge kg P2O5]]/1000</f>
        <v>0.57120000000000004</v>
      </c>
      <c r="M740" s="1">
        <f>Tabelle5[[#This Row],[Menge t Nges]]/Tabelle5[[#This Row],[Anzahl Lieferscheine]]</f>
        <v>0.7056</v>
      </c>
      <c r="N740" s="1">
        <f>Tabelle5[[#This Row],[Menge t P2O5]]/Tabelle5[[#This Row],[Anzahl Lieferscheine]]</f>
        <v>0.57120000000000004</v>
      </c>
    </row>
    <row r="741" spans="1:14" x14ac:dyDescent="0.2">
      <c r="A741" s="2" t="s">
        <v>37</v>
      </c>
      <c r="B741" s="2" t="s">
        <v>40</v>
      </c>
      <c r="C741" s="2" t="s">
        <v>6</v>
      </c>
      <c r="D741" s="2" t="s">
        <v>15</v>
      </c>
      <c r="E741" s="2" t="s">
        <v>19</v>
      </c>
      <c r="F741" s="2" t="s">
        <v>61</v>
      </c>
      <c r="G741" s="1">
        <v>114.75</v>
      </c>
      <c r="H741" s="1">
        <v>127.5</v>
      </c>
      <c r="I741" s="4">
        <v>1</v>
      </c>
      <c r="J741" s="2" t="s">
        <v>69</v>
      </c>
      <c r="K741" s="1">
        <f>Tabelle5[[#This Row],[Menge kg Nges]]/1000</f>
        <v>0.11475</v>
      </c>
      <c r="L741" s="1">
        <f>Tabelle5[[#This Row],[Menge kg P2O5]]/1000</f>
        <v>0.1275</v>
      </c>
      <c r="M741" s="1">
        <f>Tabelle5[[#This Row],[Menge t Nges]]/Tabelle5[[#This Row],[Anzahl Lieferscheine]]</f>
        <v>0.11475</v>
      </c>
      <c r="N741" s="1">
        <f>Tabelle5[[#This Row],[Menge t P2O5]]/Tabelle5[[#This Row],[Anzahl Lieferscheine]]</f>
        <v>0.1275</v>
      </c>
    </row>
    <row r="742" spans="1:14" x14ac:dyDescent="0.2">
      <c r="A742" s="2" t="s">
        <v>37</v>
      </c>
      <c r="B742" s="2" t="s">
        <v>40</v>
      </c>
      <c r="C742" s="2" t="s">
        <v>6</v>
      </c>
      <c r="D742" s="2" t="s">
        <v>15</v>
      </c>
      <c r="E742" s="2" t="s">
        <v>20</v>
      </c>
      <c r="F742" s="2" t="s">
        <v>61</v>
      </c>
      <c r="G742" s="1">
        <v>2277.9200000000005</v>
      </c>
      <c r="H742" s="1">
        <v>1357</v>
      </c>
      <c r="I742" s="4">
        <v>19</v>
      </c>
      <c r="J742" s="2" t="s">
        <v>69</v>
      </c>
      <c r="K742" s="1">
        <f>Tabelle5[[#This Row],[Menge kg Nges]]/1000</f>
        <v>2.2779200000000004</v>
      </c>
      <c r="L742" s="1">
        <f>Tabelle5[[#This Row],[Menge kg P2O5]]/1000</f>
        <v>1.357</v>
      </c>
      <c r="M742" s="1">
        <f>Tabelle5[[#This Row],[Menge t Nges]]/Tabelle5[[#This Row],[Anzahl Lieferscheine]]</f>
        <v>0.11989052631578949</v>
      </c>
      <c r="N742" s="1">
        <f>Tabelle5[[#This Row],[Menge t P2O5]]/Tabelle5[[#This Row],[Anzahl Lieferscheine]]</f>
        <v>7.1421052631578941E-2</v>
      </c>
    </row>
    <row r="743" spans="1:14" x14ac:dyDescent="0.2">
      <c r="A743" s="2" t="s">
        <v>37</v>
      </c>
      <c r="B743" s="2" t="s">
        <v>40</v>
      </c>
      <c r="C743" s="2" t="s">
        <v>6</v>
      </c>
      <c r="D743" s="2" t="s">
        <v>15</v>
      </c>
      <c r="E743" s="2" t="s">
        <v>21</v>
      </c>
      <c r="F743" s="2" t="s">
        <v>61</v>
      </c>
      <c r="G743" s="1">
        <v>4316.7</v>
      </c>
      <c r="H743" s="1">
        <v>2596</v>
      </c>
      <c r="I743" s="4">
        <v>18</v>
      </c>
      <c r="J743" s="2" t="s">
        <v>69</v>
      </c>
      <c r="K743" s="1">
        <f>Tabelle5[[#This Row],[Menge kg Nges]]/1000</f>
        <v>4.3167</v>
      </c>
      <c r="L743" s="1">
        <f>Tabelle5[[#This Row],[Menge kg P2O5]]/1000</f>
        <v>2.5960000000000001</v>
      </c>
      <c r="M743" s="1">
        <f>Tabelle5[[#This Row],[Menge t Nges]]/Tabelle5[[#This Row],[Anzahl Lieferscheine]]</f>
        <v>0.23981666666666668</v>
      </c>
      <c r="N743" s="1">
        <f>Tabelle5[[#This Row],[Menge t P2O5]]/Tabelle5[[#This Row],[Anzahl Lieferscheine]]</f>
        <v>0.14422222222222222</v>
      </c>
    </row>
    <row r="744" spans="1:14" x14ac:dyDescent="0.2">
      <c r="A744" s="2" t="s">
        <v>37</v>
      </c>
      <c r="B744" s="2" t="s">
        <v>40</v>
      </c>
      <c r="C744" s="2" t="s">
        <v>6</v>
      </c>
      <c r="D744" s="2" t="s">
        <v>15</v>
      </c>
      <c r="E744" s="2" t="s">
        <v>9</v>
      </c>
      <c r="F744" s="2" t="s">
        <v>61</v>
      </c>
      <c r="G744" s="1">
        <v>1755.6</v>
      </c>
      <c r="H744" s="1">
        <v>1005</v>
      </c>
      <c r="I744" s="4">
        <v>12</v>
      </c>
      <c r="J744" s="2" t="s">
        <v>69</v>
      </c>
      <c r="K744" s="1">
        <f>Tabelle5[[#This Row],[Menge kg Nges]]/1000</f>
        <v>1.7555999999999998</v>
      </c>
      <c r="L744" s="1">
        <f>Tabelle5[[#This Row],[Menge kg P2O5]]/1000</f>
        <v>1.0049999999999999</v>
      </c>
      <c r="M744" s="1">
        <f>Tabelle5[[#This Row],[Menge t Nges]]/Tabelle5[[#This Row],[Anzahl Lieferscheine]]</f>
        <v>0.14629999999999999</v>
      </c>
      <c r="N744" s="1">
        <f>Tabelle5[[#This Row],[Menge t P2O5]]/Tabelle5[[#This Row],[Anzahl Lieferscheine]]</f>
        <v>8.3749999999999991E-2</v>
      </c>
    </row>
    <row r="745" spans="1:14" x14ac:dyDescent="0.2">
      <c r="A745" s="2" t="s">
        <v>37</v>
      </c>
      <c r="B745" s="2" t="s">
        <v>40</v>
      </c>
      <c r="C745" s="2" t="s">
        <v>6</v>
      </c>
      <c r="D745" s="2" t="s">
        <v>15</v>
      </c>
      <c r="E745" s="2" t="s">
        <v>24</v>
      </c>
      <c r="F745" s="2" t="s">
        <v>61</v>
      </c>
      <c r="G745" s="1">
        <v>717.6</v>
      </c>
      <c r="H745" s="1">
        <v>598</v>
      </c>
      <c r="I745" s="4">
        <v>1</v>
      </c>
      <c r="J745" s="2" t="s">
        <v>69</v>
      </c>
      <c r="K745" s="1">
        <f>Tabelle5[[#This Row],[Menge kg Nges]]/1000</f>
        <v>0.71760000000000002</v>
      </c>
      <c r="L745" s="1">
        <f>Tabelle5[[#This Row],[Menge kg P2O5]]/1000</f>
        <v>0.59799999999999998</v>
      </c>
      <c r="M745" s="1">
        <f>Tabelle5[[#This Row],[Menge t Nges]]/Tabelle5[[#This Row],[Anzahl Lieferscheine]]</f>
        <v>0.71760000000000002</v>
      </c>
      <c r="N745" s="1">
        <f>Tabelle5[[#This Row],[Menge t P2O5]]/Tabelle5[[#This Row],[Anzahl Lieferscheine]]</f>
        <v>0.59799999999999998</v>
      </c>
    </row>
    <row r="746" spans="1:14" x14ac:dyDescent="0.2">
      <c r="A746" s="2" t="s">
        <v>37</v>
      </c>
      <c r="B746" s="2" t="s">
        <v>40</v>
      </c>
      <c r="C746" s="2" t="s">
        <v>25</v>
      </c>
      <c r="D746" s="2" t="s">
        <v>25</v>
      </c>
      <c r="E746" s="2" t="s">
        <v>26</v>
      </c>
      <c r="F746" s="2" t="s">
        <v>61</v>
      </c>
      <c r="G746" s="1">
        <v>2054.8000000000002</v>
      </c>
      <c r="H746" s="1">
        <v>846.16</v>
      </c>
      <c r="I746" s="4">
        <v>4</v>
      </c>
      <c r="J746" s="2" t="s">
        <v>69</v>
      </c>
      <c r="K746" s="1">
        <f>Tabelle5[[#This Row],[Menge kg Nges]]/1000</f>
        <v>2.0548000000000002</v>
      </c>
      <c r="L746" s="1">
        <f>Tabelle5[[#This Row],[Menge kg P2O5]]/1000</f>
        <v>0.84616000000000002</v>
      </c>
      <c r="M746" s="1">
        <f>Tabelle5[[#This Row],[Menge t Nges]]/Tabelle5[[#This Row],[Anzahl Lieferscheine]]</f>
        <v>0.51370000000000005</v>
      </c>
      <c r="N746" s="1">
        <f>Tabelle5[[#This Row],[Menge t P2O5]]/Tabelle5[[#This Row],[Anzahl Lieferscheine]]</f>
        <v>0.21154000000000001</v>
      </c>
    </row>
    <row r="747" spans="1:14" x14ac:dyDescent="0.2">
      <c r="A747" s="2" t="s">
        <v>37</v>
      </c>
      <c r="B747" s="2" t="s">
        <v>28</v>
      </c>
      <c r="C747" s="2" t="s">
        <v>6</v>
      </c>
      <c r="D747" s="2" t="s">
        <v>7</v>
      </c>
      <c r="E747" s="2" t="s">
        <v>12</v>
      </c>
      <c r="F747" s="2" t="s">
        <v>61</v>
      </c>
      <c r="G747" s="1">
        <v>1268.8</v>
      </c>
      <c r="H747" s="1">
        <v>446</v>
      </c>
      <c r="I747" s="4">
        <v>3</v>
      </c>
      <c r="J747" s="2" t="s">
        <v>69</v>
      </c>
      <c r="K747" s="1">
        <f>Tabelle5[[#This Row],[Menge kg Nges]]/1000</f>
        <v>1.2687999999999999</v>
      </c>
      <c r="L747" s="1">
        <f>Tabelle5[[#This Row],[Menge kg P2O5]]/1000</f>
        <v>0.44600000000000001</v>
      </c>
      <c r="M747" s="1">
        <f>Tabelle5[[#This Row],[Menge t Nges]]/Tabelle5[[#This Row],[Anzahl Lieferscheine]]</f>
        <v>0.42293333333333333</v>
      </c>
      <c r="N747" s="1">
        <f>Tabelle5[[#This Row],[Menge t P2O5]]/Tabelle5[[#This Row],[Anzahl Lieferscheine]]</f>
        <v>0.14866666666666667</v>
      </c>
    </row>
    <row r="748" spans="1:14" x14ac:dyDescent="0.2">
      <c r="A748" s="2" t="s">
        <v>37</v>
      </c>
      <c r="B748" s="2" t="s">
        <v>41</v>
      </c>
      <c r="C748" s="2" t="s">
        <v>6</v>
      </c>
      <c r="D748" s="2" t="s">
        <v>7</v>
      </c>
      <c r="E748" s="2" t="s">
        <v>13</v>
      </c>
      <c r="F748" s="2" t="s">
        <v>61</v>
      </c>
      <c r="G748" s="1">
        <v>406.4</v>
      </c>
      <c r="H748" s="1">
        <v>203.2</v>
      </c>
      <c r="I748" s="4">
        <v>1</v>
      </c>
      <c r="J748" s="2" t="s">
        <v>69</v>
      </c>
      <c r="K748" s="1">
        <f>Tabelle5[[#This Row],[Menge kg Nges]]/1000</f>
        <v>0.40639999999999998</v>
      </c>
      <c r="L748" s="1">
        <f>Tabelle5[[#This Row],[Menge kg P2O5]]/1000</f>
        <v>0.20319999999999999</v>
      </c>
      <c r="M748" s="1">
        <f>Tabelle5[[#This Row],[Menge t Nges]]/Tabelle5[[#This Row],[Anzahl Lieferscheine]]</f>
        <v>0.40639999999999998</v>
      </c>
      <c r="N748" s="1">
        <f>Tabelle5[[#This Row],[Menge t P2O5]]/Tabelle5[[#This Row],[Anzahl Lieferscheine]]</f>
        <v>0.20319999999999999</v>
      </c>
    </row>
    <row r="749" spans="1:14" x14ac:dyDescent="0.2">
      <c r="A749" s="2" t="s">
        <v>37</v>
      </c>
      <c r="B749" s="2" t="s">
        <v>42</v>
      </c>
      <c r="C749" s="2" t="s">
        <v>6</v>
      </c>
      <c r="D749" s="2" t="s">
        <v>7</v>
      </c>
      <c r="E749" s="2" t="s">
        <v>9</v>
      </c>
      <c r="F749" s="2" t="s">
        <v>61</v>
      </c>
      <c r="G749" s="1">
        <v>1735.4899999999998</v>
      </c>
      <c r="H749" s="1">
        <v>698.39999999999986</v>
      </c>
      <c r="I749" s="4">
        <v>8</v>
      </c>
      <c r="J749" s="2" t="s">
        <v>69</v>
      </c>
      <c r="K749" s="1">
        <f>Tabelle5[[#This Row],[Menge kg Nges]]/1000</f>
        <v>1.7354899999999998</v>
      </c>
      <c r="L749" s="1">
        <f>Tabelle5[[#This Row],[Menge kg P2O5]]/1000</f>
        <v>0.69839999999999991</v>
      </c>
      <c r="M749" s="1">
        <f>Tabelle5[[#This Row],[Menge t Nges]]/Tabelle5[[#This Row],[Anzahl Lieferscheine]]</f>
        <v>0.21693624999999997</v>
      </c>
      <c r="N749" s="1">
        <f>Tabelle5[[#This Row],[Menge t P2O5]]/Tabelle5[[#This Row],[Anzahl Lieferscheine]]</f>
        <v>8.7299999999999989E-2</v>
      </c>
    </row>
    <row r="750" spans="1:14" x14ac:dyDescent="0.2">
      <c r="A750" s="2" t="s">
        <v>37</v>
      </c>
      <c r="B750" s="2" t="s">
        <v>42</v>
      </c>
      <c r="C750" s="2" t="s">
        <v>6</v>
      </c>
      <c r="D750" s="2" t="s">
        <v>7</v>
      </c>
      <c r="E750" s="2" t="s">
        <v>10</v>
      </c>
      <c r="F750" s="2" t="s">
        <v>61</v>
      </c>
      <c r="G750" s="1">
        <v>176</v>
      </c>
      <c r="H750" s="1">
        <v>72</v>
      </c>
      <c r="I750" s="4">
        <v>1</v>
      </c>
      <c r="J750" s="2" t="s">
        <v>69</v>
      </c>
      <c r="K750" s="1">
        <f>Tabelle5[[#This Row],[Menge kg Nges]]/1000</f>
        <v>0.17599999999999999</v>
      </c>
      <c r="L750" s="1">
        <f>Tabelle5[[#This Row],[Menge kg P2O5]]/1000</f>
        <v>7.1999999999999995E-2</v>
      </c>
      <c r="M750" s="1">
        <f>Tabelle5[[#This Row],[Menge t Nges]]/Tabelle5[[#This Row],[Anzahl Lieferscheine]]</f>
        <v>0.17599999999999999</v>
      </c>
      <c r="N750" s="1">
        <f>Tabelle5[[#This Row],[Menge t P2O5]]/Tabelle5[[#This Row],[Anzahl Lieferscheine]]</f>
        <v>7.1999999999999995E-2</v>
      </c>
    </row>
    <row r="751" spans="1:14" x14ac:dyDescent="0.2">
      <c r="A751" s="2" t="s">
        <v>37</v>
      </c>
      <c r="B751" s="2" t="s">
        <v>42</v>
      </c>
      <c r="C751" s="2" t="s">
        <v>6</v>
      </c>
      <c r="D751" s="2" t="s">
        <v>7</v>
      </c>
      <c r="E751" s="2" t="s">
        <v>11</v>
      </c>
      <c r="F751" s="2" t="s">
        <v>61</v>
      </c>
      <c r="G751" s="1">
        <v>215</v>
      </c>
      <c r="H751" s="1">
        <v>90</v>
      </c>
      <c r="I751" s="4">
        <v>1</v>
      </c>
      <c r="J751" s="2" t="s">
        <v>69</v>
      </c>
      <c r="K751" s="1">
        <f>Tabelle5[[#This Row],[Menge kg Nges]]/1000</f>
        <v>0.215</v>
      </c>
      <c r="L751" s="1">
        <f>Tabelle5[[#This Row],[Menge kg P2O5]]/1000</f>
        <v>0.09</v>
      </c>
      <c r="M751" s="1">
        <f>Tabelle5[[#This Row],[Menge t Nges]]/Tabelle5[[#This Row],[Anzahl Lieferscheine]]</f>
        <v>0.215</v>
      </c>
      <c r="N751" s="1">
        <f>Tabelle5[[#This Row],[Menge t P2O5]]/Tabelle5[[#This Row],[Anzahl Lieferscheine]]</f>
        <v>0.09</v>
      </c>
    </row>
    <row r="752" spans="1:14" x14ac:dyDescent="0.2">
      <c r="A752" s="2" t="s">
        <v>37</v>
      </c>
      <c r="B752" s="2" t="s">
        <v>42</v>
      </c>
      <c r="C752" s="2" t="s">
        <v>6</v>
      </c>
      <c r="D752" s="2" t="s">
        <v>7</v>
      </c>
      <c r="E752" s="2" t="s">
        <v>12</v>
      </c>
      <c r="F752" s="2" t="s">
        <v>61</v>
      </c>
      <c r="G752" s="1">
        <v>39982.039999999994</v>
      </c>
      <c r="H752" s="1">
        <v>17612.07</v>
      </c>
      <c r="I752" s="4">
        <v>80</v>
      </c>
      <c r="J752" s="2" t="s">
        <v>69</v>
      </c>
      <c r="K752" s="1">
        <f>Tabelle5[[#This Row],[Menge kg Nges]]/1000</f>
        <v>39.982039999999991</v>
      </c>
      <c r="L752" s="1">
        <f>Tabelle5[[#This Row],[Menge kg P2O5]]/1000</f>
        <v>17.612069999999999</v>
      </c>
      <c r="M752" s="1">
        <f>Tabelle5[[#This Row],[Menge t Nges]]/Tabelle5[[#This Row],[Anzahl Lieferscheine]]</f>
        <v>0.49977549999999987</v>
      </c>
      <c r="N752" s="1">
        <f>Tabelle5[[#This Row],[Menge t P2O5]]/Tabelle5[[#This Row],[Anzahl Lieferscheine]]</f>
        <v>0.220150875</v>
      </c>
    </row>
    <row r="753" spans="1:14" x14ac:dyDescent="0.2">
      <c r="A753" s="2" t="s">
        <v>37</v>
      </c>
      <c r="B753" s="2" t="s">
        <v>42</v>
      </c>
      <c r="C753" s="2" t="s">
        <v>6</v>
      </c>
      <c r="D753" s="2" t="s">
        <v>7</v>
      </c>
      <c r="E753" s="2" t="s">
        <v>13</v>
      </c>
      <c r="F753" s="2" t="s">
        <v>61</v>
      </c>
      <c r="G753" s="1">
        <v>11578.59</v>
      </c>
      <c r="H753" s="1">
        <v>5425.08</v>
      </c>
      <c r="I753" s="4">
        <v>13</v>
      </c>
      <c r="J753" s="2" t="s">
        <v>69</v>
      </c>
      <c r="K753" s="1">
        <f>Tabelle5[[#This Row],[Menge kg Nges]]/1000</f>
        <v>11.57859</v>
      </c>
      <c r="L753" s="1">
        <f>Tabelle5[[#This Row],[Menge kg P2O5]]/1000</f>
        <v>5.4250800000000003</v>
      </c>
      <c r="M753" s="1">
        <f>Tabelle5[[#This Row],[Menge t Nges]]/Tabelle5[[#This Row],[Anzahl Lieferscheine]]</f>
        <v>0.8906607692307692</v>
      </c>
      <c r="N753" s="1">
        <f>Tabelle5[[#This Row],[Menge t P2O5]]/Tabelle5[[#This Row],[Anzahl Lieferscheine]]</f>
        <v>0.4173138461538462</v>
      </c>
    </row>
    <row r="754" spans="1:14" x14ac:dyDescent="0.2">
      <c r="A754" s="2" t="s">
        <v>37</v>
      </c>
      <c r="B754" s="2" t="s">
        <v>42</v>
      </c>
      <c r="C754" s="2" t="s">
        <v>6</v>
      </c>
      <c r="D754" s="2" t="s">
        <v>7</v>
      </c>
      <c r="E754" s="2" t="s">
        <v>14</v>
      </c>
      <c r="F754" s="2" t="s">
        <v>61</v>
      </c>
      <c r="G754" s="1">
        <v>14518.02</v>
      </c>
      <c r="H754" s="1">
        <v>7243.6200000000008</v>
      </c>
      <c r="I754" s="4">
        <v>40</v>
      </c>
      <c r="J754" s="2" t="s">
        <v>69</v>
      </c>
      <c r="K754" s="1">
        <f>Tabelle5[[#This Row],[Menge kg Nges]]/1000</f>
        <v>14.51802</v>
      </c>
      <c r="L754" s="1">
        <f>Tabelle5[[#This Row],[Menge kg P2O5]]/1000</f>
        <v>7.2436200000000008</v>
      </c>
      <c r="M754" s="1">
        <f>Tabelle5[[#This Row],[Menge t Nges]]/Tabelle5[[#This Row],[Anzahl Lieferscheine]]</f>
        <v>0.36295050000000001</v>
      </c>
      <c r="N754" s="1">
        <f>Tabelle5[[#This Row],[Menge t P2O5]]/Tabelle5[[#This Row],[Anzahl Lieferscheine]]</f>
        <v>0.18109050000000002</v>
      </c>
    </row>
    <row r="755" spans="1:14" x14ac:dyDescent="0.2">
      <c r="A755" s="2" t="s">
        <v>37</v>
      </c>
      <c r="B755" s="2" t="s">
        <v>42</v>
      </c>
      <c r="C755" s="2" t="s">
        <v>6</v>
      </c>
      <c r="D755" s="2" t="s">
        <v>15</v>
      </c>
      <c r="E755" s="2" t="s">
        <v>8</v>
      </c>
      <c r="F755" s="2" t="s">
        <v>61</v>
      </c>
      <c r="G755" s="1">
        <v>99.45</v>
      </c>
      <c r="H755" s="1">
        <v>76.95</v>
      </c>
      <c r="I755" s="4">
        <v>1</v>
      </c>
      <c r="J755" s="2" t="s">
        <v>69</v>
      </c>
      <c r="K755" s="1">
        <f>Tabelle5[[#This Row],[Menge kg Nges]]/1000</f>
        <v>9.9449999999999997E-2</v>
      </c>
      <c r="L755" s="1">
        <f>Tabelle5[[#This Row],[Menge kg P2O5]]/1000</f>
        <v>7.6950000000000005E-2</v>
      </c>
      <c r="M755" s="1">
        <f>Tabelle5[[#This Row],[Menge t Nges]]/Tabelle5[[#This Row],[Anzahl Lieferscheine]]</f>
        <v>9.9449999999999997E-2</v>
      </c>
      <c r="N755" s="1">
        <f>Tabelle5[[#This Row],[Menge t P2O5]]/Tabelle5[[#This Row],[Anzahl Lieferscheine]]</f>
        <v>7.6950000000000005E-2</v>
      </c>
    </row>
    <row r="756" spans="1:14" x14ac:dyDescent="0.2">
      <c r="A756" s="2" t="s">
        <v>37</v>
      </c>
      <c r="B756" s="2" t="s">
        <v>42</v>
      </c>
      <c r="C756" s="2" t="s">
        <v>6</v>
      </c>
      <c r="D756" s="2" t="s">
        <v>15</v>
      </c>
      <c r="E756" s="2" t="s">
        <v>16</v>
      </c>
      <c r="F756" s="2" t="s">
        <v>61</v>
      </c>
      <c r="G756" s="1">
        <v>291.25</v>
      </c>
      <c r="H756" s="1">
        <v>266.25</v>
      </c>
      <c r="I756" s="4">
        <v>1</v>
      </c>
      <c r="J756" s="2" t="s">
        <v>69</v>
      </c>
      <c r="K756" s="1">
        <f>Tabelle5[[#This Row],[Menge kg Nges]]/1000</f>
        <v>0.29125000000000001</v>
      </c>
      <c r="L756" s="1">
        <f>Tabelle5[[#This Row],[Menge kg P2O5]]/1000</f>
        <v>0.26624999999999999</v>
      </c>
      <c r="M756" s="1">
        <f>Tabelle5[[#This Row],[Menge t Nges]]/Tabelle5[[#This Row],[Anzahl Lieferscheine]]</f>
        <v>0.29125000000000001</v>
      </c>
      <c r="N756" s="1">
        <f>Tabelle5[[#This Row],[Menge t P2O5]]/Tabelle5[[#This Row],[Anzahl Lieferscheine]]</f>
        <v>0.26624999999999999</v>
      </c>
    </row>
    <row r="757" spans="1:14" x14ac:dyDescent="0.2">
      <c r="A757" s="2" t="s">
        <v>37</v>
      </c>
      <c r="B757" s="2" t="s">
        <v>42</v>
      </c>
      <c r="C757" s="2" t="s">
        <v>6</v>
      </c>
      <c r="D757" s="2" t="s">
        <v>15</v>
      </c>
      <c r="E757" s="2" t="s">
        <v>17</v>
      </c>
      <c r="F757" s="2" t="s">
        <v>61</v>
      </c>
      <c r="G757" s="1">
        <v>305.27999999999997</v>
      </c>
      <c r="H757" s="1">
        <v>132.47999999999999</v>
      </c>
      <c r="I757" s="4">
        <v>4</v>
      </c>
      <c r="J757" s="2" t="s">
        <v>69</v>
      </c>
      <c r="K757" s="1">
        <f>Tabelle5[[#This Row],[Menge kg Nges]]/1000</f>
        <v>0.30528</v>
      </c>
      <c r="L757" s="1">
        <f>Tabelle5[[#This Row],[Menge kg P2O5]]/1000</f>
        <v>0.13247999999999999</v>
      </c>
      <c r="M757" s="1">
        <f>Tabelle5[[#This Row],[Menge t Nges]]/Tabelle5[[#This Row],[Anzahl Lieferscheine]]</f>
        <v>7.6319999999999999E-2</v>
      </c>
      <c r="N757" s="1">
        <f>Tabelle5[[#This Row],[Menge t P2O5]]/Tabelle5[[#This Row],[Anzahl Lieferscheine]]</f>
        <v>3.3119999999999997E-2</v>
      </c>
    </row>
    <row r="758" spans="1:14" x14ac:dyDescent="0.2">
      <c r="A758" s="2" t="s">
        <v>37</v>
      </c>
      <c r="B758" s="2" t="s">
        <v>42</v>
      </c>
      <c r="C758" s="2" t="s">
        <v>6</v>
      </c>
      <c r="D758" s="2" t="s">
        <v>15</v>
      </c>
      <c r="E758" s="2" t="s">
        <v>18</v>
      </c>
      <c r="F758" s="2" t="s">
        <v>61</v>
      </c>
      <c r="G758" s="1">
        <v>1478.3999999999999</v>
      </c>
      <c r="H758" s="1">
        <v>1196.8</v>
      </c>
      <c r="I758" s="4">
        <v>4</v>
      </c>
      <c r="J758" s="2" t="s">
        <v>69</v>
      </c>
      <c r="K758" s="1">
        <f>Tabelle5[[#This Row],[Menge kg Nges]]/1000</f>
        <v>1.4783999999999999</v>
      </c>
      <c r="L758" s="1">
        <f>Tabelle5[[#This Row],[Menge kg P2O5]]/1000</f>
        <v>1.1967999999999999</v>
      </c>
      <c r="M758" s="1">
        <f>Tabelle5[[#This Row],[Menge t Nges]]/Tabelle5[[#This Row],[Anzahl Lieferscheine]]</f>
        <v>0.36959999999999998</v>
      </c>
      <c r="N758" s="1">
        <f>Tabelle5[[#This Row],[Menge t P2O5]]/Tabelle5[[#This Row],[Anzahl Lieferscheine]]</f>
        <v>0.29919999999999997</v>
      </c>
    </row>
    <row r="759" spans="1:14" x14ac:dyDescent="0.2">
      <c r="A759" s="2" t="s">
        <v>37</v>
      </c>
      <c r="B759" s="2" t="s">
        <v>42</v>
      </c>
      <c r="C759" s="2" t="s">
        <v>6</v>
      </c>
      <c r="D759" s="2" t="s">
        <v>15</v>
      </c>
      <c r="E759" s="2" t="s">
        <v>19</v>
      </c>
      <c r="F759" s="2" t="s">
        <v>61</v>
      </c>
      <c r="G759" s="1">
        <v>202.5</v>
      </c>
      <c r="H759" s="1">
        <v>225</v>
      </c>
      <c r="I759" s="4">
        <v>1</v>
      </c>
      <c r="J759" s="2" t="s">
        <v>69</v>
      </c>
      <c r="K759" s="1">
        <f>Tabelle5[[#This Row],[Menge kg Nges]]/1000</f>
        <v>0.20250000000000001</v>
      </c>
      <c r="L759" s="1">
        <f>Tabelle5[[#This Row],[Menge kg P2O5]]/1000</f>
        <v>0.22500000000000001</v>
      </c>
      <c r="M759" s="1">
        <f>Tabelle5[[#This Row],[Menge t Nges]]/Tabelle5[[#This Row],[Anzahl Lieferscheine]]</f>
        <v>0.20250000000000001</v>
      </c>
      <c r="N759" s="1">
        <f>Tabelle5[[#This Row],[Menge t P2O5]]/Tabelle5[[#This Row],[Anzahl Lieferscheine]]</f>
        <v>0.22500000000000001</v>
      </c>
    </row>
    <row r="760" spans="1:14" x14ac:dyDescent="0.2">
      <c r="A760" s="2" t="s">
        <v>37</v>
      </c>
      <c r="B760" s="2" t="s">
        <v>42</v>
      </c>
      <c r="C760" s="2" t="s">
        <v>6</v>
      </c>
      <c r="D760" s="2" t="s">
        <v>15</v>
      </c>
      <c r="E760" s="2" t="s">
        <v>20</v>
      </c>
      <c r="F760" s="2" t="s">
        <v>61</v>
      </c>
      <c r="G760" s="1">
        <v>635.3599999999999</v>
      </c>
      <c r="H760" s="1">
        <v>361</v>
      </c>
      <c r="I760" s="4">
        <v>14</v>
      </c>
      <c r="J760" s="2" t="s">
        <v>69</v>
      </c>
      <c r="K760" s="1">
        <f>Tabelle5[[#This Row],[Menge kg Nges]]/1000</f>
        <v>0.63535999999999992</v>
      </c>
      <c r="L760" s="1">
        <f>Tabelle5[[#This Row],[Menge kg P2O5]]/1000</f>
        <v>0.36099999999999999</v>
      </c>
      <c r="M760" s="1">
        <f>Tabelle5[[#This Row],[Menge t Nges]]/Tabelle5[[#This Row],[Anzahl Lieferscheine]]</f>
        <v>4.5382857142857135E-2</v>
      </c>
      <c r="N760" s="1">
        <f>Tabelle5[[#This Row],[Menge t P2O5]]/Tabelle5[[#This Row],[Anzahl Lieferscheine]]</f>
        <v>2.5785714285714283E-2</v>
      </c>
    </row>
    <row r="761" spans="1:14" x14ac:dyDescent="0.2">
      <c r="A761" s="2" t="s">
        <v>37</v>
      </c>
      <c r="B761" s="2" t="s">
        <v>42</v>
      </c>
      <c r="C761" s="2" t="s">
        <v>6</v>
      </c>
      <c r="D761" s="2" t="s">
        <v>15</v>
      </c>
      <c r="E761" s="2" t="s">
        <v>21</v>
      </c>
      <c r="F761" s="2" t="s">
        <v>61</v>
      </c>
      <c r="G761" s="1">
        <v>250</v>
      </c>
      <c r="H761" s="1">
        <v>132</v>
      </c>
      <c r="I761" s="4">
        <v>2</v>
      </c>
      <c r="J761" s="2" t="s">
        <v>69</v>
      </c>
      <c r="K761" s="1">
        <f>Tabelle5[[#This Row],[Menge kg Nges]]/1000</f>
        <v>0.25</v>
      </c>
      <c r="L761" s="1">
        <f>Tabelle5[[#This Row],[Menge kg P2O5]]/1000</f>
        <v>0.13200000000000001</v>
      </c>
      <c r="M761" s="1">
        <f>Tabelle5[[#This Row],[Menge t Nges]]/Tabelle5[[#This Row],[Anzahl Lieferscheine]]</f>
        <v>0.125</v>
      </c>
      <c r="N761" s="1">
        <f>Tabelle5[[#This Row],[Menge t P2O5]]/Tabelle5[[#This Row],[Anzahl Lieferscheine]]</f>
        <v>6.6000000000000003E-2</v>
      </c>
    </row>
    <row r="762" spans="1:14" x14ac:dyDescent="0.2">
      <c r="A762" s="2" t="s">
        <v>37</v>
      </c>
      <c r="B762" s="2" t="s">
        <v>42</v>
      </c>
      <c r="C762" s="2" t="s">
        <v>6</v>
      </c>
      <c r="D762" s="2" t="s">
        <v>15</v>
      </c>
      <c r="E762" s="2" t="s">
        <v>24</v>
      </c>
      <c r="F762" s="2" t="s">
        <v>61</v>
      </c>
      <c r="G762" s="1">
        <v>634.79999999999995</v>
      </c>
      <c r="H762" s="1">
        <v>529</v>
      </c>
      <c r="I762" s="4">
        <v>1</v>
      </c>
      <c r="J762" s="2" t="s">
        <v>69</v>
      </c>
      <c r="K762" s="1">
        <f>Tabelle5[[#This Row],[Menge kg Nges]]/1000</f>
        <v>0.63479999999999992</v>
      </c>
      <c r="L762" s="1">
        <f>Tabelle5[[#This Row],[Menge kg P2O5]]/1000</f>
        <v>0.52900000000000003</v>
      </c>
      <c r="M762" s="1">
        <f>Tabelle5[[#This Row],[Menge t Nges]]/Tabelle5[[#This Row],[Anzahl Lieferscheine]]</f>
        <v>0.63479999999999992</v>
      </c>
      <c r="N762" s="1">
        <f>Tabelle5[[#This Row],[Menge t P2O5]]/Tabelle5[[#This Row],[Anzahl Lieferscheine]]</f>
        <v>0.52900000000000003</v>
      </c>
    </row>
    <row r="763" spans="1:14" x14ac:dyDescent="0.2">
      <c r="A763" s="2" t="s">
        <v>37</v>
      </c>
      <c r="B763" s="2" t="s">
        <v>42</v>
      </c>
      <c r="C763" s="2" t="s">
        <v>25</v>
      </c>
      <c r="D763" s="2" t="s">
        <v>25</v>
      </c>
      <c r="E763" s="2" t="s">
        <v>26</v>
      </c>
      <c r="F763" s="2" t="s">
        <v>61</v>
      </c>
      <c r="G763" s="1">
        <v>1127</v>
      </c>
      <c r="H763" s="1">
        <v>332</v>
      </c>
      <c r="I763" s="4">
        <v>3</v>
      </c>
      <c r="J763" s="2" t="s">
        <v>69</v>
      </c>
      <c r="K763" s="1">
        <f>Tabelle5[[#This Row],[Menge kg Nges]]/1000</f>
        <v>1.127</v>
      </c>
      <c r="L763" s="1">
        <f>Tabelle5[[#This Row],[Menge kg P2O5]]/1000</f>
        <v>0.33200000000000002</v>
      </c>
      <c r="M763" s="1">
        <f>Tabelle5[[#This Row],[Menge t Nges]]/Tabelle5[[#This Row],[Anzahl Lieferscheine]]</f>
        <v>0.37566666666666665</v>
      </c>
      <c r="N763" s="1">
        <f>Tabelle5[[#This Row],[Menge t P2O5]]/Tabelle5[[#This Row],[Anzahl Lieferscheine]]</f>
        <v>0.11066666666666668</v>
      </c>
    </row>
    <row r="764" spans="1:14" x14ac:dyDescent="0.2">
      <c r="A764" s="2" t="s">
        <v>38</v>
      </c>
      <c r="B764" s="2" t="s">
        <v>32</v>
      </c>
      <c r="C764" s="2" t="s">
        <v>6</v>
      </c>
      <c r="D764" s="2" t="s">
        <v>7</v>
      </c>
      <c r="E764" s="2" t="s">
        <v>11</v>
      </c>
      <c r="F764" s="2" t="s">
        <v>61</v>
      </c>
      <c r="G764" s="1">
        <v>316.8</v>
      </c>
      <c r="H764" s="1">
        <v>172.8</v>
      </c>
      <c r="I764" s="4">
        <v>1</v>
      </c>
      <c r="J764" s="2" t="s">
        <v>69</v>
      </c>
      <c r="K764" s="1">
        <f>Tabelle5[[#This Row],[Menge kg Nges]]/1000</f>
        <v>0.31680000000000003</v>
      </c>
      <c r="L764" s="1">
        <f>Tabelle5[[#This Row],[Menge kg P2O5]]/1000</f>
        <v>0.17280000000000001</v>
      </c>
      <c r="M764" s="1">
        <f>Tabelle5[[#This Row],[Menge t Nges]]/Tabelle5[[#This Row],[Anzahl Lieferscheine]]</f>
        <v>0.31680000000000003</v>
      </c>
      <c r="N764" s="1">
        <f>Tabelle5[[#This Row],[Menge t P2O5]]/Tabelle5[[#This Row],[Anzahl Lieferscheine]]</f>
        <v>0.17280000000000001</v>
      </c>
    </row>
    <row r="765" spans="1:14" x14ac:dyDescent="0.2">
      <c r="A765" s="2" t="s">
        <v>38</v>
      </c>
      <c r="B765" s="2" t="s">
        <v>32</v>
      </c>
      <c r="C765" s="2" t="s">
        <v>25</v>
      </c>
      <c r="D765" s="2" t="s">
        <v>25</v>
      </c>
      <c r="E765" s="2" t="s">
        <v>26</v>
      </c>
      <c r="F765" s="2" t="s">
        <v>61</v>
      </c>
      <c r="G765" s="1">
        <v>3184.8599999999997</v>
      </c>
      <c r="H765" s="1">
        <v>1025.1199999999999</v>
      </c>
      <c r="I765" s="4">
        <v>2</v>
      </c>
      <c r="J765" s="2" t="s">
        <v>69</v>
      </c>
      <c r="K765" s="1">
        <f>Tabelle5[[#This Row],[Menge kg Nges]]/1000</f>
        <v>3.1848599999999996</v>
      </c>
      <c r="L765" s="1">
        <f>Tabelle5[[#This Row],[Menge kg P2O5]]/1000</f>
        <v>1.0251199999999998</v>
      </c>
      <c r="M765" s="1">
        <f>Tabelle5[[#This Row],[Menge t Nges]]/Tabelle5[[#This Row],[Anzahl Lieferscheine]]</f>
        <v>1.5924299999999998</v>
      </c>
      <c r="N765" s="1">
        <f>Tabelle5[[#This Row],[Menge t P2O5]]/Tabelle5[[#This Row],[Anzahl Lieferscheine]]</f>
        <v>0.5125599999999999</v>
      </c>
    </row>
    <row r="766" spans="1:14" x14ac:dyDescent="0.2">
      <c r="A766" s="2" t="s">
        <v>38</v>
      </c>
      <c r="B766" s="2" t="s">
        <v>38</v>
      </c>
      <c r="C766" s="2" t="s">
        <v>6</v>
      </c>
      <c r="D766" s="2" t="s">
        <v>7</v>
      </c>
      <c r="E766" s="2" t="s">
        <v>8</v>
      </c>
      <c r="F766" s="2" t="s">
        <v>61</v>
      </c>
      <c r="G766" s="1">
        <v>71792.030000000013</v>
      </c>
      <c r="H766" s="1">
        <v>23162.199999999997</v>
      </c>
      <c r="I766" s="4">
        <v>79</v>
      </c>
      <c r="J766" s="2" t="s">
        <v>69</v>
      </c>
      <c r="K766" s="1">
        <f>Tabelle5[[#This Row],[Menge kg Nges]]/1000</f>
        <v>71.792030000000011</v>
      </c>
      <c r="L766" s="1">
        <f>Tabelle5[[#This Row],[Menge kg P2O5]]/1000</f>
        <v>23.162199999999999</v>
      </c>
      <c r="M766" s="1">
        <f>Tabelle5[[#This Row],[Menge t Nges]]/Tabelle5[[#This Row],[Anzahl Lieferscheine]]</f>
        <v>0.90875987341772169</v>
      </c>
      <c r="N766" s="1">
        <f>Tabelle5[[#This Row],[Menge t P2O5]]/Tabelle5[[#This Row],[Anzahl Lieferscheine]]</f>
        <v>0.29319240506329114</v>
      </c>
    </row>
    <row r="767" spans="1:14" x14ac:dyDescent="0.2">
      <c r="A767" s="2" t="s">
        <v>38</v>
      </c>
      <c r="B767" s="2" t="s">
        <v>38</v>
      </c>
      <c r="C767" s="2" t="s">
        <v>6</v>
      </c>
      <c r="D767" s="2" t="s">
        <v>7</v>
      </c>
      <c r="E767" s="2" t="s">
        <v>9</v>
      </c>
      <c r="F767" s="2" t="s">
        <v>61</v>
      </c>
      <c r="G767" s="1">
        <v>11061.05</v>
      </c>
      <c r="H767" s="1">
        <v>4877</v>
      </c>
      <c r="I767" s="4">
        <v>33</v>
      </c>
      <c r="J767" s="2" t="s">
        <v>69</v>
      </c>
      <c r="K767" s="1">
        <f>Tabelle5[[#This Row],[Menge kg Nges]]/1000</f>
        <v>11.06105</v>
      </c>
      <c r="L767" s="1">
        <f>Tabelle5[[#This Row],[Menge kg P2O5]]/1000</f>
        <v>4.8769999999999998</v>
      </c>
      <c r="M767" s="1">
        <f>Tabelle5[[#This Row],[Menge t Nges]]/Tabelle5[[#This Row],[Anzahl Lieferscheine]]</f>
        <v>0.33518333333333333</v>
      </c>
      <c r="N767" s="1">
        <f>Tabelle5[[#This Row],[Menge t P2O5]]/Tabelle5[[#This Row],[Anzahl Lieferscheine]]</f>
        <v>0.14778787878787877</v>
      </c>
    </row>
    <row r="768" spans="1:14" x14ac:dyDescent="0.2">
      <c r="A768" s="2" t="s">
        <v>38</v>
      </c>
      <c r="B768" s="2" t="s">
        <v>38</v>
      </c>
      <c r="C768" s="2" t="s">
        <v>6</v>
      </c>
      <c r="D768" s="2" t="s">
        <v>7</v>
      </c>
      <c r="E768" s="2" t="s">
        <v>10</v>
      </c>
      <c r="F768" s="2" t="s">
        <v>61</v>
      </c>
      <c r="G768" s="1">
        <v>4633.2999999999993</v>
      </c>
      <c r="H768" s="1">
        <v>1832.8</v>
      </c>
      <c r="I768" s="4">
        <v>22</v>
      </c>
      <c r="J768" s="2" t="s">
        <v>69</v>
      </c>
      <c r="K768" s="1">
        <f>Tabelle5[[#This Row],[Menge kg Nges]]/1000</f>
        <v>4.6332999999999993</v>
      </c>
      <c r="L768" s="1">
        <f>Tabelle5[[#This Row],[Menge kg P2O5]]/1000</f>
        <v>1.8328</v>
      </c>
      <c r="M768" s="1">
        <f>Tabelle5[[#This Row],[Menge t Nges]]/Tabelle5[[#This Row],[Anzahl Lieferscheine]]</f>
        <v>0.21060454545454543</v>
      </c>
      <c r="N768" s="1">
        <f>Tabelle5[[#This Row],[Menge t P2O5]]/Tabelle5[[#This Row],[Anzahl Lieferscheine]]</f>
        <v>8.3309090909090902E-2</v>
      </c>
    </row>
    <row r="769" spans="1:14" x14ac:dyDescent="0.2">
      <c r="A769" s="2" t="s">
        <v>38</v>
      </c>
      <c r="B769" s="2" t="s">
        <v>38</v>
      </c>
      <c r="C769" s="2" t="s">
        <v>6</v>
      </c>
      <c r="D769" s="2" t="s">
        <v>7</v>
      </c>
      <c r="E769" s="2" t="s">
        <v>11</v>
      </c>
      <c r="F769" s="2" t="s">
        <v>61</v>
      </c>
      <c r="G769" s="1">
        <v>6687.7999999999993</v>
      </c>
      <c r="H769" s="1">
        <v>3991.04</v>
      </c>
      <c r="I769" s="4">
        <v>17</v>
      </c>
      <c r="J769" s="2" t="s">
        <v>69</v>
      </c>
      <c r="K769" s="1">
        <f>Tabelle5[[#This Row],[Menge kg Nges]]/1000</f>
        <v>6.6877999999999993</v>
      </c>
      <c r="L769" s="1">
        <f>Tabelle5[[#This Row],[Menge kg P2O5]]/1000</f>
        <v>3.9910399999999999</v>
      </c>
      <c r="M769" s="1">
        <f>Tabelle5[[#This Row],[Menge t Nges]]/Tabelle5[[#This Row],[Anzahl Lieferscheine]]</f>
        <v>0.39339999999999997</v>
      </c>
      <c r="N769" s="1">
        <f>Tabelle5[[#This Row],[Menge t P2O5]]/Tabelle5[[#This Row],[Anzahl Lieferscheine]]</f>
        <v>0.23476705882352941</v>
      </c>
    </row>
    <row r="770" spans="1:14" x14ac:dyDescent="0.2">
      <c r="A770" s="2" t="s">
        <v>38</v>
      </c>
      <c r="B770" s="2" t="s">
        <v>38</v>
      </c>
      <c r="C770" s="2" t="s">
        <v>6</v>
      </c>
      <c r="D770" s="2" t="s">
        <v>7</v>
      </c>
      <c r="E770" s="2" t="s">
        <v>12</v>
      </c>
      <c r="F770" s="2" t="s">
        <v>61</v>
      </c>
      <c r="G770" s="1">
        <v>29803.72</v>
      </c>
      <c r="H770" s="1">
        <v>13683.57</v>
      </c>
      <c r="I770" s="4">
        <v>36</v>
      </c>
      <c r="J770" s="2" t="s">
        <v>69</v>
      </c>
      <c r="K770" s="1">
        <f>Tabelle5[[#This Row],[Menge kg Nges]]/1000</f>
        <v>29.803720000000002</v>
      </c>
      <c r="L770" s="1">
        <f>Tabelle5[[#This Row],[Menge kg P2O5]]/1000</f>
        <v>13.68357</v>
      </c>
      <c r="M770" s="1">
        <f>Tabelle5[[#This Row],[Menge t Nges]]/Tabelle5[[#This Row],[Anzahl Lieferscheine]]</f>
        <v>0.82788111111111118</v>
      </c>
      <c r="N770" s="1">
        <f>Tabelle5[[#This Row],[Menge t P2O5]]/Tabelle5[[#This Row],[Anzahl Lieferscheine]]</f>
        <v>0.38009916666666665</v>
      </c>
    </row>
    <row r="771" spans="1:14" x14ac:dyDescent="0.2">
      <c r="A771" s="2" t="s">
        <v>38</v>
      </c>
      <c r="B771" s="2" t="s">
        <v>38</v>
      </c>
      <c r="C771" s="2" t="s">
        <v>6</v>
      </c>
      <c r="D771" s="2" t="s">
        <v>7</v>
      </c>
      <c r="E771" s="2" t="s">
        <v>13</v>
      </c>
      <c r="F771" s="2" t="s">
        <v>61</v>
      </c>
      <c r="G771" s="1">
        <v>4686.8</v>
      </c>
      <c r="H771" s="1">
        <v>2388.4</v>
      </c>
      <c r="I771" s="4">
        <v>10</v>
      </c>
      <c r="J771" s="2" t="s">
        <v>69</v>
      </c>
      <c r="K771" s="1">
        <f>Tabelle5[[#This Row],[Menge kg Nges]]/1000</f>
        <v>4.6867999999999999</v>
      </c>
      <c r="L771" s="1">
        <f>Tabelle5[[#This Row],[Menge kg P2O5]]/1000</f>
        <v>2.3884000000000003</v>
      </c>
      <c r="M771" s="1">
        <f>Tabelle5[[#This Row],[Menge t Nges]]/Tabelle5[[#This Row],[Anzahl Lieferscheine]]</f>
        <v>0.46867999999999999</v>
      </c>
      <c r="N771" s="1">
        <f>Tabelle5[[#This Row],[Menge t P2O5]]/Tabelle5[[#This Row],[Anzahl Lieferscheine]]</f>
        <v>0.23884000000000002</v>
      </c>
    </row>
    <row r="772" spans="1:14" x14ac:dyDescent="0.2">
      <c r="A772" s="2" t="s">
        <v>38</v>
      </c>
      <c r="B772" s="2" t="s">
        <v>38</v>
      </c>
      <c r="C772" s="2" t="s">
        <v>6</v>
      </c>
      <c r="D772" s="2" t="s">
        <v>7</v>
      </c>
      <c r="E772" s="2" t="s">
        <v>14</v>
      </c>
      <c r="F772" s="2" t="s">
        <v>61</v>
      </c>
      <c r="G772" s="1">
        <v>9854.9999999999982</v>
      </c>
      <c r="H772" s="1">
        <v>4680.3999999999996</v>
      </c>
      <c r="I772" s="4">
        <v>36</v>
      </c>
      <c r="J772" s="2" t="s">
        <v>69</v>
      </c>
      <c r="K772" s="1">
        <f>Tabelle5[[#This Row],[Menge kg Nges]]/1000</f>
        <v>9.8549999999999986</v>
      </c>
      <c r="L772" s="1">
        <f>Tabelle5[[#This Row],[Menge kg P2O5]]/1000</f>
        <v>4.6803999999999997</v>
      </c>
      <c r="M772" s="1">
        <f>Tabelle5[[#This Row],[Menge t Nges]]/Tabelle5[[#This Row],[Anzahl Lieferscheine]]</f>
        <v>0.27374999999999994</v>
      </c>
      <c r="N772" s="1">
        <f>Tabelle5[[#This Row],[Menge t P2O5]]/Tabelle5[[#This Row],[Anzahl Lieferscheine]]</f>
        <v>0.13001111111111111</v>
      </c>
    </row>
    <row r="773" spans="1:14" x14ac:dyDescent="0.2">
      <c r="A773" s="2" t="s">
        <v>38</v>
      </c>
      <c r="B773" s="2" t="s">
        <v>38</v>
      </c>
      <c r="C773" s="2" t="s">
        <v>6</v>
      </c>
      <c r="D773" s="2" t="s">
        <v>15</v>
      </c>
      <c r="E773" s="2" t="s">
        <v>8</v>
      </c>
      <c r="F773" s="2" t="s">
        <v>61</v>
      </c>
      <c r="G773" s="1">
        <v>8263.36</v>
      </c>
      <c r="H773" s="1">
        <v>3636.6400000000003</v>
      </c>
      <c r="I773" s="4">
        <v>16</v>
      </c>
      <c r="J773" s="2" t="s">
        <v>69</v>
      </c>
      <c r="K773" s="1">
        <f>Tabelle5[[#This Row],[Menge kg Nges]]/1000</f>
        <v>8.2633600000000005</v>
      </c>
      <c r="L773" s="1">
        <f>Tabelle5[[#This Row],[Menge kg P2O5]]/1000</f>
        <v>3.6366400000000003</v>
      </c>
      <c r="M773" s="1">
        <f>Tabelle5[[#This Row],[Menge t Nges]]/Tabelle5[[#This Row],[Anzahl Lieferscheine]]</f>
        <v>0.51646000000000003</v>
      </c>
      <c r="N773" s="1">
        <f>Tabelle5[[#This Row],[Menge t P2O5]]/Tabelle5[[#This Row],[Anzahl Lieferscheine]]</f>
        <v>0.22729000000000002</v>
      </c>
    </row>
    <row r="774" spans="1:14" x14ac:dyDescent="0.2">
      <c r="A774" s="2" t="s">
        <v>38</v>
      </c>
      <c r="B774" s="2" t="s">
        <v>38</v>
      </c>
      <c r="C774" s="2" t="s">
        <v>6</v>
      </c>
      <c r="D774" s="2" t="s">
        <v>15</v>
      </c>
      <c r="E774" s="2" t="s">
        <v>17</v>
      </c>
      <c r="F774" s="2" t="s">
        <v>61</v>
      </c>
      <c r="G774" s="1">
        <v>114.48</v>
      </c>
      <c r="H774" s="1">
        <v>49.68</v>
      </c>
      <c r="I774" s="4">
        <v>1</v>
      </c>
      <c r="J774" s="2" t="s">
        <v>69</v>
      </c>
      <c r="K774" s="1">
        <f>Tabelle5[[#This Row],[Menge kg Nges]]/1000</f>
        <v>0.11448</v>
      </c>
      <c r="L774" s="1">
        <f>Tabelle5[[#This Row],[Menge kg P2O5]]/1000</f>
        <v>4.9680000000000002E-2</v>
      </c>
      <c r="M774" s="1">
        <f>Tabelle5[[#This Row],[Menge t Nges]]/Tabelle5[[#This Row],[Anzahl Lieferscheine]]</f>
        <v>0.11448</v>
      </c>
      <c r="N774" s="1">
        <f>Tabelle5[[#This Row],[Menge t P2O5]]/Tabelle5[[#This Row],[Anzahl Lieferscheine]]</f>
        <v>4.9680000000000002E-2</v>
      </c>
    </row>
    <row r="775" spans="1:14" x14ac:dyDescent="0.2">
      <c r="A775" s="2" t="s">
        <v>38</v>
      </c>
      <c r="B775" s="2" t="s">
        <v>38</v>
      </c>
      <c r="C775" s="2" t="s">
        <v>6</v>
      </c>
      <c r="D775" s="2" t="s">
        <v>15</v>
      </c>
      <c r="E775" s="2" t="s">
        <v>35</v>
      </c>
      <c r="F775" s="2" t="s">
        <v>61</v>
      </c>
      <c r="G775" s="1">
        <v>1240</v>
      </c>
      <c r="H775" s="1">
        <v>960</v>
      </c>
      <c r="I775" s="4">
        <v>2</v>
      </c>
      <c r="J775" s="2" t="s">
        <v>69</v>
      </c>
      <c r="K775" s="1">
        <f>Tabelle5[[#This Row],[Menge kg Nges]]/1000</f>
        <v>1.24</v>
      </c>
      <c r="L775" s="1">
        <f>Tabelle5[[#This Row],[Menge kg P2O5]]/1000</f>
        <v>0.96</v>
      </c>
      <c r="M775" s="1">
        <f>Tabelle5[[#This Row],[Menge t Nges]]/Tabelle5[[#This Row],[Anzahl Lieferscheine]]</f>
        <v>0.62</v>
      </c>
      <c r="N775" s="1">
        <f>Tabelle5[[#This Row],[Menge t P2O5]]/Tabelle5[[#This Row],[Anzahl Lieferscheine]]</f>
        <v>0.48</v>
      </c>
    </row>
    <row r="776" spans="1:14" x14ac:dyDescent="0.2">
      <c r="A776" s="2" t="s">
        <v>38</v>
      </c>
      <c r="B776" s="2" t="s">
        <v>38</v>
      </c>
      <c r="C776" s="2" t="s">
        <v>6</v>
      </c>
      <c r="D776" s="2" t="s">
        <v>15</v>
      </c>
      <c r="E776" s="2" t="s">
        <v>18</v>
      </c>
      <c r="F776" s="2" t="s">
        <v>61</v>
      </c>
      <c r="G776" s="1">
        <v>9576</v>
      </c>
      <c r="H776" s="1">
        <v>7375.7999999999984</v>
      </c>
      <c r="I776" s="4">
        <v>12</v>
      </c>
      <c r="J776" s="2" t="s">
        <v>69</v>
      </c>
      <c r="K776" s="1">
        <f>Tabelle5[[#This Row],[Menge kg Nges]]/1000</f>
        <v>9.5760000000000005</v>
      </c>
      <c r="L776" s="1">
        <f>Tabelle5[[#This Row],[Menge kg P2O5]]/1000</f>
        <v>7.3757999999999981</v>
      </c>
      <c r="M776" s="1">
        <f>Tabelle5[[#This Row],[Menge t Nges]]/Tabelle5[[#This Row],[Anzahl Lieferscheine]]</f>
        <v>0.79800000000000004</v>
      </c>
      <c r="N776" s="1">
        <f>Tabelle5[[#This Row],[Menge t P2O5]]/Tabelle5[[#This Row],[Anzahl Lieferscheine]]</f>
        <v>0.61464999999999981</v>
      </c>
    </row>
    <row r="777" spans="1:14" x14ac:dyDescent="0.2">
      <c r="A777" s="2" t="s">
        <v>38</v>
      </c>
      <c r="B777" s="2" t="s">
        <v>38</v>
      </c>
      <c r="C777" s="2" t="s">
        <v>6</v>
      </c>
      <c r="D777" s="2" t="s">
        <v>15</v>
      </c>
      <c r="E777" s="2" t="s">
        <v>19</v>
      </c>
      <c r="F777" s="2" t="s">
        <v>61</v>
      </c>
      <c r="G777" s="1">
        <v>189</v>
      </c>
      <c r="H777" s="1">
        <v>210</v>
      </c>
      <c r="I777" s="4">
        <v>1</v>
      </c>
      <c r="J777" s="2" t="s">
        <v>69</v>
      </c>
      <c r="K777" s="1">
        <f>Tabelle5[[#This Row],[Menge kg Nges]]/1000</f>
        <v>0.189</v>
      </c>
      <c r="L777" s="1">
        <f>Tabelle5[[#This Row],[Menge kg P2O5]]/1000</f>
        <v>0.21</v>
      </c>
      <c r="M777" s="1">
        <f>Tabelle5[[#This Row],[Menge t Nges]]/Tabelle5[[#This Row],[Anzahl Lieferscheine]]</f>
        <v>0.189</v>
      </c>
      <c r="N777" s="1">
        <f>Tabelle5[[#This Row],[Menge t P2O5]]/Tabelle5[[#This Row],[Anzahl Lieferscheine]]</f>
        <v>0.21</v>
      </c>
    </row>
    <row r="778" spans="1:14" x14ac:dyDescent="0.2">
      <c r="A778" s="2" t="s">
        <v>38</v>
      </c>
      <c r="B778" s="2" t="s">
        <v>38</v>
      </c>
      <c r="C778" s="2" t="s">
        <v>6</v>
      </c>
      <c r="D778" s="2" t="s">
        <v>15</v>
      </c>
      <c r="E778" s="2" t="s">
        <v>20</v>
      </c>
      <c r="F778" s="2" t="s">
        <v>61</v>
      </c>
      <c r="G778" s="1">
        <v>941.6</v>
      </c>
      <c r="H778" s="1">
        <v>610</v>
      </c>
      <c r="I778" s="4">
        <v>8</v>
      </c>
      <c r="J778" s="2" t="s">
        <v>69</v>
      </c>
      <c r="K778" s="1">
        <f>Tabelle5[[#This Row],[Menge kg Nges]]/1000</f>
        <v>0.94159999999999999</v>
      </c>
      <c r="L778" s="1">
        <f>Tabelle5[[#This Row],[Menge kg P2O5]]/1000</f>
        <v>0.61</v>
      </c>
      <c r="M778" s="1">
        <f>Tabelle5[[#This Row],[Menge t Nges]]/Tabelle5[[#This Row],[Anzahl Lieferscheine]]</f>
        <v>0.1177</v>
      </c>
      <c r="N778" s="1">
        <f>Tabelle5[[#This Row],[Menge t P2O5]]/Tabelle5[[#This Row],[Anzahl Lieferscheine]]</f>
        <v>7.6249999999999998E-2</v>
      </c>
    </row>
    <row r="779" spans="1:14" x14ac:dyDescent="0.2">
      <c r="A779" s="2" t="s">
        <v>38</v>
      </c>
      <c r="B779" s="2" t="s">
        <v>38</v>
      </c>
      <c r="C779" s="2" t="s">
        <v>6</v>
      </c>
      <c r="D779" s="2" t="s">
        <v>15</v>
      </c>
      <c r="E779" s="2" t="s">
        <v>21</v>
      </c>
      <c r="F779" s="2" t="s">
        <v>61</v>
      </c>
      <c r="G779" s="1">
        <v>3895.2799999999997</v>
      </c>
      <c r="H779" s="1">
        <v>2651.0400000000004</v>
      </c>
      <c r="I779" s="4">
        <v>10</v>
      </c>
      <c r="J779" s="2" t="s">
        <v>69</v>
      </c>
      <c r="K779" s="1">
        <f>Tabelle5[[#This Row],[Menge kg Nges]]/1000</f>
        <v>3.8952799999999996</v>
      </c>
      <c r="L779" s="1">
        <f>Tabelle5[[#This Row],[Menge kg P2O5]]/1000</f>
        <v>2.6510400000000005</v>
      </c>
      <c r="M779" s="1">
        <f>Tabelle5[[#This Row],[Menge t Nges]]/Tabelle5[[#This Row],[Anzahl Lieferscheine]]</f>
        <v>0.38952799999999999</v>
      </c>
      <c r="N779" s="1">
        <f>Tabelle5[[#This Row],[Menge t P2O5]]/Tabelle5[[#This Row],[Anzahl Lieferscheine]]</f>
        <v>0.26510400000000006</v>
      </c>
    </row>
    <row r="780" spans="1:14" x14ac:dyDescent="0.2">
      <c r="A780" s="2" t="s">
        <v>38</v>
      </c>
      <c r="B780" s="2" t="s">
        <v>38</v>
      </c>
      <c r="C780" s="2" t="s">
        <v>6</v>
      </c>
      <c r="D780" s="2" t="s">
        <v>15</v>
      </c>
      <c r="E780" s="2" t="s">
        <v>9</v>
      </c>
      <c r="F780" s="2" t="s">
        <v>61</v>
      </c>
      <c r="G780" s="1">
        <v>3506.38</v>
      </c>
      <c r="H780" s="1">
        <v>1453.65</v>
      </c>
      <c r="I780" s="4">
        <v>14</v>
      </c>
      <c r="J780" s="2" t="s">
        <v>69</v>
      </c>
      <c r="K780" s="1">
        <f>Tabelle5[[#This Row],[Menge kg Nges]]/1000</f>
        <v>3.5063800000000001</v>
      </c>
      <c r="L780" s="1">
        <f>Tabelle5[[#This Row],[Menge kg P2O5]]/1000</f>
        <v>1.4536500000000001</v>
      </c>
      <c r="M780" s="1">
        <f>Tabelle5[[#This Row],[Menge t Nges]]/Tabelle5[[#This Row],[Anzahl Lieferscheine]]</f>
        <v>0.25045571428571428</v>
      </c>
      <c r="N780" s="1">
        <f>Tabelle5[[#This Row],[Menge t P2O5]]/Tabelle5[[#This Row],[Anzahl Lieferscheine]]</f>
        <v>0.10383214285714286</v>
      </c>
    </row>
    <row r="781" spans="1:14" x14ac:dyDescent="0.2">
      <c r="A781" s="2" t="s">
        <v>38</v>
      </c>
      <c r="B781" s="2" t="s">
        <v>38</v>
      </c>
      <c r="C781" s="2" t="s">
        <v>6</v>
      </c>
      <c r="D781" s="2" t="s">
        <v>15</v>
      </c>
      <c r="E781" s="2" t="s">
        <v>10</v>
      </c>
      <c r="F781" s="2" t="s">
        <v>61</v>
      </c>
      <c r="G781" s="1">
        <v>9985.91</v>
      </c>
      <c r="H781" s="1">
        <v>4455.54</v>
      </c>
      <c r="I781" s="4">
        <v>7</v>
      </c>
      <c r="J781" s="2" t="s">
        <v>69</v>
      </c>
      <c r="K781" s="1">
        <f>Tabelle5[[#This Row],[Menge kg Nges]]/1000</f>
        <v>9.9859100000000005</v>
      </c>
      <c r="L781" s="1">
        <f>Tabelle5[[#This Row],[Menge kg P2O5]]/1000</f>
        <v>4.4555400000000001</v>
      </c>
      <c r="M781" s="1">
        <f>Tabelle5[[#This Row],[Menge t Nges]]/Tabelle5[[#This Row],[Anzahl Lieferscheine]]</f>
        <v>1.4265585714285716</v>
      </c>
      <c r="N781" s="1">
        <f>Tabelle5[[#This Row],[Menge t P2O5]]/Tabelle5[[#This Row],[Anzahl Lieferscheine]]</f>
        <v>0.63650571428571434</v>
      </c>
    </row>
    <row r="782" spans="1:14" x14ac:dyDescent="0.2">
      <c r="A782" s="2" t="s">
        <v>38</v>
      </c>
      <c r="B782" s="2" t="s">
        <v>38</v>
      </c>
      <c r="C782" s="2" t="s">
        <v>25</v>
      </c>
      <c r="D782" s="2" t="s">
        <v>25</v>
      </c>
      <c r="E782" s="2" t="s">
        <v>26</v>
      </c>
      <c r="F782" s="2" t="s">
        <v>61</v>
      </c>
      <c r="G782" s="1">
        <v>136594.82</v>
      </c>
      <c r="H782" s="1">
        <v>45259.790000000037</v>
      </c>
      <c r="I782" s="4">
        <v>217</v>
      </c>
      <c r="J782" s="2" t="s">
        <v>69</v>
      </c>
      <c r="K782" s="1">
        <f>Tabelle5[[#This Row],[Menge kg Nges]]/1000</f>
        <v>136.59482</v>
      </c>
      <c r="L782" s="1">
        <f>Tabelle5[[#This Row],[Menge kg P2O5]]/1000</f>
        <v>45.259790000000038</v>
      </c>
      <c r="M782" s="1">
        <f>Tabelle5[[#This Row],[Menge t Nges]]/Tabelle5[[#This Row],[Anzahl Lieferscheine]]</f>
        <v>0.62946921658986177</v>
      </c>
      <c r="N782" s="1">
        <f>Tabelle5[[#This Row],[Menge t P2O5]]/Tabelle5[[#This Row],[Anzahl Lieferscheine]]</f>
        <v>0.20857046082949326</v>
      </c>
    </row>
    <row r="783" spans="1:14" x14ac:dyDescent="0.2">
      <c r="A783" s="2" t="s">
        <v>38</v>
      </c>
      <c r="B783" s="2" t="s">
        <v>40</v>
      </c>
      <c r="C783" s="2" t="s">
        <v>6</v>
      </c>
      <c r="D783" s="2" t="s">
        <v>7</v>
      </c>
      <c r="E783" s="2" t="s">
        <v>8</v>
      </c>
      <c r="F783" s="2" t="s">
        <v>61</v>
      </c>
      <c r="G783" s="1">
        <v>3725.5</v>
      </c>
      <c r="H783" s="1">
        <v>1234.5</v>
      </c>
      <c r="I783" s="4">
        <v>3</v>
      </c>
      <c r="J783" s="2" t="s">
        <v>69</v>
      </c>
      <c r="K783" s="1">
        <f>Tabelle5[[#This Row],[Menge kg Nges]]/1000</f>
        <v>3.7254999999999998</v>
      </c>
      <c r="L783" s="1">
        <f>Tabelle5[[#This Row],[Menge kg P2O5]]/1000</f>
        <v>1.2344999999999999</v>
      </c>
      <c r="M783" s="1">
        <f>Tabelle5[[#This Row],[Menge t Nges]]/Tabelle5[[#This Row],[Anzahl Lieferscheine]]</f>
        <v>1.2418333333333333</v>
      </c>
      <c r="N783" s="1">
        <f>Tabelle5[[#This Row],[Menge t P2O5]]/Tabelle5[[#This Row],[Anzahl Lieferscheine]]</f>
        <v>0.41149999999999998</v>
      </c>
    </row>
    <row r="784" spans="1:14" x14ac:dyDescent="0.2">
      <c r="A784" s="2" t="s">
        <v>38</v>
      </c>
      <c r="B784" s="2" t="s">
        <v>40</v>
      </c>
      <c r="C784" s="2" t="s">
        <v>6</v>
      </c>
      <c r="D784" s="2" t="s">
        <v>7</v>
      </c>
      <c r="E784" s="2" t="s">
        <v>12</v>
      </c>
      <c r="F784" s="2" t="s">
        <v>61</v>
      </c>
      <c r="G784" s="1">
        <v>5275.16</v>
      </c>
      <c r="H784" s="1">
        <v>1907.32</v>
      </c>
      <c r="I784" s="4">
        <v>5</v>
      </c>
      <c r="J784" s="2" t="s">
        <v>69</v>
      </c>
      <c r="K784" s="1">
        <f>Tabelle5[[#This Row],[Menge kg Nges]]/1000</f>
        <v>5.2751599999999996</v>
      </c>
      <c r="L784" s="1">
        <f>Tabelle5[[#This Row],[Menge kg P2O5]]/1000</f>
        <v>1.9073199999999999</v>
      </c>
      <c r="M784" s="1">
        <f>Tabelle5[[#This Row],[Menge t Nges]]/Tabelle5[[#This Row],[Anzahl Lieferscheine]]</f>
        <v>1.055032</v>
      </c>
      <c r="N784" s="1">
        <f>Tabelle5[[#This Row],[Menge t P2O5]]/Tabelle5[[#This Row],[Anzahl Lieferscheine]]</f>
        <v>0.38146399999999997</v>
      </c>
    </row>
    <row r="785" spans="1:14" x14ac:dyDescent="0.2">
      <c r="A785" s="2" t="s">
        <v>38</v>
      </c>
      <c r="B785" s="2" t="s">
        <v>40</v>
      </c>
      <c r="C785" s="2" t="s">
        <v>6</v>
      </c>
      <c r="D785" s="2" t="s">
        <v>7</v>
      </c>
      <c r="E785" s="2" t="s">
        <v>14</v>
      </c>
      <c r="F785" s="2" t="s">
        <v>61</v>
      </c>
      <c r="G785" s="1">
        <v>918</v>
      </c>
      <c r="H785" s="1">
        <v>476</v>
      </c>
      <c r="I785" s="4">
        <v>1</v>
      </c>
      <c r="J785" s="2" t="s">
        <v>69</v>
      </c>
      <c r="K785" s="1">
        <f>Tabelle5[[#This Row],[Menge kg Nges]]/1000</f>
        <v>0.91800000000000004</v>
      </c>
      <c r="L785" s="1">
        <f>Tabelle5[[#This Row],[Menge kg P2O5]]/1000</f>
        <v>0.47599999999999998</v>
      </c>
      <c r="M785" s="1">
        <f>Tabelle5[[#This Row],[Menge t Nges]]/Tabelle5[[#This Row],[Anzahl Lieferscheine]]</f>
        <v>0.91800000000000004</v>
      </c>
      <c r="N785" s="1">
        <f>Tabelle5[[#This Row],[Menge t P2O5]]/Tabelle5[[#This Row],[Anzahl Lieferscheine]]</f>
        <v>0.47599999999999998</v>
      </c>
    </row>
    <row r="786" spans="1:14" x14ac:dyDescent="0.2">
      <c r="A786" s="2" t="s">
        <v>38</v>
      </c>
      <c r="B786" s="2" t="s">
        <v>40</v>
      </c>
      <c r="C786" s="2" t="s">
        <v>6</v>
      </c>
      <c r="D786" s="2" t="s">
        <v>15</v>
      </c>
      <c r="E786" s="2" t="s">
        <v>21</v>
      </c>
      <c r="F786" s="2" t="s">
        <v>61</v>
      </c>
      <c r="G786" s="1">
        <v>958.8</v>
      </c>
      <c r="H786" s="1">
        <v>564</v>
      </c>
      <c r="I786" s="4">
        <v>2</v>
      </c>
      <c r="J786" s="2" t="s">
        <v>69</v>
      </c>
      <c r="K786" s="1">
        <f>Tabelle5[[#This Row],[Menge kg Nges]]/1000</f>
        <v>0.95879999999999999</v>
      </c>
      <c r="L786" s="1">
        <f>Tabelle5[[#This Row],[Menge kg P2O5]]/1000</f>
        <v>0.56399999999999995</v>
      </c>
      <c r="M786" s="1">
        <f>Tabelle5[[#This Row],[Menge t Nges]]/Tabelle5[[#This Row],[Anzahl Lieferscheine]]</f>
        <v>0.47939999999999999</v>
      </c>
      <c r="N786" s="1">
        <f>Tabelle5[[#This Row],[Menge t P2O5]]/Tabelle5[[#This Row],[Anzahl Lieferscheine]]</f>
        <v>0.28199999999999997</v>
      </c>
    </row>
    <row r="787" spans="1:14" x14ac:dyDescent="0.2">
      <c r="A787" s="2" t="s">
        <v>38</v>
      </c>
      <c r="B787" s="2" t="s">
        <v>40</v>
      </c>
      <c r="C787" s="2" t="s">
        <v>6</v>
      </c>
      <c r="D787" s="2" t="s">
        <v>15</v>
      </c>
      <c r="E787" s="2" t="s">
        <v>10</v>
      </c>
      <c r="F787" s="2" t="s">
        <v>61</v>
      </c>
      <c r="G787" s="1">
        <v>1312.2</v>
      </c>
      <c r="H787" s="1">
        <v>560.52</v>
      </c>
      <c r="I787" s="4">
        <v>1</v>
      </c>
      <c r="J787" s="2" t="s">
        <v>69</v>
      </c>
      <c r="K787" s="1">
        <f>Tabelle5[[#This Row],[Menge kg Nges]]/1000</f>
        <v>1.3122</v>
      </c>
      <c r="L787" s="1">
        <f>Tabelle5[[#This Row],[Menge kg P2O5]]/1000</f>
        <v>0.56052000000000002</v>
      </c>
      <c r="M787" s="1">
        <f>Tabelle5[[#This Row],[Menge t Nges]]/Tabelle5[[#This Row],[Anzahl Lieferscheine]]</f>
        <v>1.3122</v>
      </c>
      <c r="N787" s="1">
        <f>Tabelle5[[#This Row],[Menge t P2O5]]/Tabelle5[[#This Row],[Anzahl Lieferscheine]]</f>
        <v>0.56052000000000002</v>
      </c>
    </row>
    <row r="788" spans="1:14" x14ac:dyDescent="0.2">
      <c r="A788" s="2" t="s">
        <v>38</v>
      </c>
      <c r="B788" s="2" t="s">
        <v>40</v>
      </c>
      <c r="C788" s="2" t="s">
        <v>6</v>
      </c>
      <c r="D788" s="2" t="s">
        <v>15</v>
      </c>
      <c r="E788" s="2" t="s">
        <v>12</v>
      </c>
      <c r="F788" s="2" t="s">
        <v>61</v>
      </c>
      <c r="G788" s="1">
        <v>1769.04</v>
      </c>
      <c r="H788" s="1">
        <v>1587.6</v>
      </c>
      <c r="I788" s="4">
        <v>1</v>
      </c>
      <c r="J788" s="2" t="s">
        <v>69</v>
      </c>
      <c r="K788" s="1">
        <f>Tabelle5[[#This Row],[Menge kg Nges]]/1000</f>
        <v>1.7690399999999999</v>
      </c>
      <c r="L788" s="1">
        <f>Tabelle5[[#This Row],[Menge kg P2O5]]/1000</f>
        <v>1.5875999999999999</v>
      </c>
      <c r="M788" s="1">
        <f>Tabelle5[[#This Row],[Menge t Nges]]/Tabelle5[[#This Row],[Anzahl Lieferscheine]]</f>
        <v>1.7690399999999999</v>
      </c>
      <c r="N788" s="1">
        <f>Tabelle5[[#This Row],[Menge t P2O5]]/Tabelle5[[#This Row],[Anzahl Lieferscheine]]</f>
        <v>1.5875999999999999</v>
      </c>
    </row>
    <row r="789" spans="1:14" x14ac:dyDescent="0.2">
      <c r="A789" s="2" t="s">
        <v>38</v>
      </c>
      <c r="B789" s="2" t="s">
        <v>40</v>
      </c>
      <c r="C789" s="2" t="s">
        <v>25</v>
      </c>
      <c r="D789" s="2" t="s">
        <v>25</v>
      </c>
      <c r="E789" s="2" t="s">
        <v>26</v>
      </c>
      <c r="F789" s="2" t="s">
        <v>61</v>
      </c>
      <c r="G789" s="1">
        <v>666.77</v>
      </c>
      <c r="H789" s="1">
        <v>301.93</v>
      </c>
      <c r="I789" s="4">
        <v>2</v>
      </c>
      <c r="J789" s="2" t="s">
        <v>69</v>
      </c>
      <c r="K789" s="1">
        <f>Tabelle5[[#This Row],[Menge kg Nges]]/1000</f>
        <v>0.66676999999999997</v>
      </c>
      <c r="L789" s="1">
        <f>Tabelle5[[#This Row],[Menge kg P2O5]]/1000</f>
        <v>0.30193000000000003</v>
      </c>
      <c r="M789" s="1">
        <f>Tabelle5[[#This Row],[Menge t Nges]]/Tabelle5[[#This Row],[Anzahl Lieferscheine]]</f>
        <v>0.33338499999999999</v>
      </c>
      <c r="N789" s="1">
        <f>Tabelle5[[#This Row],[Menge t P2O5]]/Tabelle5[[#This Row],[Anzahl Lieferscheine]]</f>
        <v>0.15096500000000002</v>
      </c>
    </row>
    <row r="790" spans="1:14" x14ac:dyDescent="0.2">
      <c r="A790" s="2" t="s">
        <v>38</v>
      </c>
      <c r="B790" s="2" t="s">
        <v>42</v>
      </c>
      <c r="C790" s="2" t="s">
        <v>6</v>
      </c>
      <c r="D790" s="2" t="s">
        <v>7</v>
      </c>
      <c r="E790" s="2" t="s">
        <v>12</v>
      </c>
      <c r="F790" s="2" t="s">
        <v>61</v>
      </c>
      <c r="G790" s="1">
        <v>586.29999999999995</v>
      </c>
      <c r="H790" s="1">
        <v>204.1</v>
      </c>
      <c r="I790" s="4">
        <v>1</v>
      </c>
      <c r="J790" s="2" t="s">
        <v>69</v>
      </c>
      <c r="K790" s="1">
        <f>Tabelle5[[#This Row],[Menge kg Nges]]/1000</f>
        <v>0.58629999999999993</v>
      </c>
      <c r="L790" s="1">
        <f>Tabelle5[[#This Row],[Menge kg P2O5]]/1000</f>
        <v>0.2041</v>
      </c>
      <c r="M790" s="1">
        <f>Tabelle5[[#This Row],[Menge t Nges]]/Tabelle5[[#This Row],[Anzahl Lieferscheine]]</f>
        <v>0.58629999999999993</v>
      </c>
      <c r="N790" s="1">
        <f>Tabelle5[[#This Row],[Menge t P2O5]]/Tabelle5[[#This Row],[Anzahl Lieferscheine]]</f>
        <v>0.2041</v>
      </c>
    </row>
    <row r="791" spans="1:14" x14ac:dyDescent="0.2">
      <c r="A791" s="2" t="s">
        <v>38</v>
      </c>
      <c r="B791" s="2" t="s">
        <v>42</v>
      </c>
      <c r="C791" s="2" t="s">
        <v>6</v>
      </c>
      <c r="D791" s="2" t="s">
        <v>15</v>
      </c>
      <c r="E791" s="2" t="s">
        <v>20</v>
      </c>
      <c r="F791" s="2" t="s">
        <v>61</v>
      </c>
      <c r="G791" s="1">
        <v>102</v>
      </c>
      <c r="H791" s="1">
        <v>75</v>
      </c>
      <c r="I791" s="4">
        <v>1</v>
      </c>
      <c r="J791" s="2" t="s">
        <v>69</v>
      </c>
      <c r="K791" s="1">
        <f>Tabelle5[[#This Row],[Menge kg Nges]]/1000</f>
        <v>0.10199999999999999</v>
      </c>
      <c r="L791" s="1">
        <f>Tabelle5[[#This Row],[Menge kg P2O5]]/1000</f>
        <v>7.4999999999999997E-2</v>
      </c>
      <c r="M791" s="1">
        <f>Tabelle5[[#This Row],[Menge t Nges]]/Tabelle5[[#This Row],[Anzahl Lieferscheine]]</f>
        <v>0.10199999999999999</v>
      </c>
      <c r="N791" s="1">
        <f>Tabelle5[[#This Row],[Menge t P2O5]]/Tabelle5[[#This Row],[Anzahl Lieferscheine]]</f>
        <v>7.4999999999999997E-2</v>
      </c>
    </row>
    <row r="792" spans="1:14" x14ac:dyDescent="0.2">
      <c r="A792" s="2" t="s">
        <v>38</v>
      </c>
      <c r="B792" s="2" t="s">
        <v>42</v>
      </c>
      <c r="C792" s="2" t="s">
        <v>6</v>
      </c>
      <c r="D792" s="2" t="s">
        <v>15</v>
      </c>
      <c r="E792" s="2" t="s">
        <v>9</v>
      </c>
      <c r="F792" s="2" t="s">
        <v>61</v>
      </c>
      <c r="G792" s="1">
        <v>706.42000000000007</v>
      </c>
      <c r="H792" s="1">
        <v>310.35000000000002</v>
      </c>
      <c r="I792" s="4">
        <v>6</v>
      </c>
      <c r="J792" s="2" t="s">
        <v>69</v>
      </c>
      <c r="K792" s="1">
        <f>Tabelle5[[#This Row],[Menge kg Nges]]/1000</f>
        <v>0.70642000000000005</v>
      </c>
      <c r="L792" s="1">
        <f>Tabelle5[[#This Row],[Menge kg P2O5]]/1000</f>
        <v>0.31035000000000001</v>
      </c>
      <c r="M792" s="1">
        <f>Tabelle5[[#This Row],[Menge t Nges]]/Tabelle5[[#This Row],[Anzahl Lieferscheine]]</f>
        <v>0.11773666666666667</v>
      </c>
      <c r="N792" s="1">
        <f>Tabelle5[[#This Row],[Menge t P2O5]]/Tabelle5[[#This Row],[Anzahl Lieferscheine]]</f>
        <v>5.1725E-2</v>
      </c>
    </row>
    <row r="793" spans="1:14" x14ac:dyDescent="0.2">
      <c r="A793" s="2" t="s">
        <v>38</v>
      </c>
      <c r="B793" s="2" t="s">
        <v>42</v>
      </c>
      <c r="C793" s="2" t="s">
        <v>25</v>
      </c>
      <c r="D793" s="2" t="s">
        <v>25</v>
      </c>
      <c r="E793" s="2" t="s">
        <v>26</v>
      </c>
      <c r="F793" s="2" t="s">
        <v>61</v>
      </c>
      <c r="G793" s="1">
        <v>63.54</v>
      </c>
      <c r="H793" s="1">
        <v>32.76</v>
      </c>
      <c r="I793" s="4">
        <v>1</v>
      </c>
      <c r="J793" s="2" t="s">
        <v>69</v>
      </c>
      <c r="K793" s="1">
        <f>Tabelle5[[#This Row],[Menge kg Nges]]/1000</f>
        <v>6.3539999999999999E-2</v>
      </c>
      <c r="L793" s="1">
        <f>Tabelle5[[#This Row],[Menge kg P2O5]]/1000</f>
        <v>3.2759999999999997E-2</v>
      </c>
      <c r="M793" s="1">
        <f>Tabelle5[[#This Row],[Menge t Nges]]/Tabelle5[[#This Row],[Anzahl Lieferscheine]]</f>
        <v>6.3539999999999999E-2</v>
      </c>
      <c r="N793" s="1">
        <f>Tabelle5[[#This Row],[Menge t P2O5]]/Tabelle5[[#This Row],[Anzahl Lieferscheine]]</f>
        <v>3.2759999999999997E-2</v>
      </c>
    </row>
    <row r="794" spans="1:14" x14ac:dyDescent="0.2">
      <c r="A794" s="2" t="s">
        <v>39</v>
      </c>
      <c r="B794" s="2" t="s">
        <v>32</v>
      </c>
      <c r="C794" s="2" t="s">
        <v>6</v>
      </c>
      <c r="D794" s="2" t="s">
        <v>7</v>
      </c>
      <c r="E794" s="2" t="s">
        <v>8</v>
      </c>
      <c r="F794" s="2" t="s">
        <v>61</v>
      </c>
      <c r="G794" s="1">
        <v>523.04999999999995</v>
      </c>
      <c r="H794" s="1">
        <v>245.67000000000002</v>
      </c>
      <c r="I794" s="4">
        <v>2</v>
      </c>
      <c r="J794" s="2" t="s">
        <v>69</v>
      </c>
      <c r="K794" s="1">
        <f>Tabelle5[[#This Row],[Menge kg Nges]]/1000</f>
        <v>0.5230499999999999</v>
      </c>
      <c r="L794" s="1">
        <f>Tabelle5[[#This Row],[Menge kg P2O5]]/1000</f>
        <v>0.24567000000000003</v>
      </c>
      <c r="M794" s="1">
        <f>Tabelle5[[#This Row],[Menge t Nges]]/Tabelle5[[#This Row],[Anzahl Lieferscheine]]</f>
        <v>0.26152499999999995</v>
      </c>
      <c r="N794" s="1">
        <f>Tabelle5[[#This Row],[Menge t P2O5]]/Tabelle5[[#This Row],[Anzahl Lieferscheine]]</f>
        <v>0.12283500000000001</v>
      </c>
    </row>
    <row r="795" spans="1:14" x14ac:dyDescent="0.2">
      <c r="A795" s="2" t="s">
        <v>39</v>
      </c>
      <c r="B795" s="2" t="s">
        <v>32</v>
      </c>
      <c r="C795" s="2" t="s">
        <v>25</v>
      </c>
      <c r="D795" s="2" t="s">
        <v>25</v>
      </c>
      <c r="E795" s="2" t="s">
        <v>26</v>
      </c>
      <c r="F795" s="2" t="s">
        <v>61</v>
      </c>
      <c r="G795" s="1">
        <v>375</v>
      </c>
      <c r="H795" s="1">
        <v>105</v>
      </c>
      <c r="I795" s="4">
        <v>1</v>
      </c>
      <c r="J795" s="2" t="s">
        <v>69</v>
      </c>
      <c r="K795" s="1">
        <f>Tabelle5[[#This Row],[Menge kg Nges]]/1000</f>
        <v>0.375</v>
      </c>
      <c r="L795" s="1">
        <f>Tabelle5[[#This Row],[Menge kg P2O5]]/1000</f>
        <v>0.105</v>
      </c>
      <c r="M795" s="1">
        <f>Tabelle5[[#This Row],[Menge t Nges]]/Tabelle5[[#This Row],[Anzahl Lieferscheine]]</f>
        <v>0.375</v>
      </c>
      <c r="N795" s="1">
        <f>Tabelle5[[#This Row],[Menge t P2O5]]/Tabelle5[[#This Row],[Anzahl Lieferscheine]]</f>
        <v>0.105</v>
      </c>
    </row>
    <row r="796" spans="1:14" x14ac:dyDescent="0.2">
      <c r="A796" s="2" t="s">
        <v>39</v>
      </c>
      <c r="B796" s="2" t="s">
        <v>49</v>
      </c>
      <c r="C796" s="2" t="s">
        <v>6</v>
      </c>
      <c r="D796" s="2" t="s">
        <v>7</v>
      </c>
      <c r="E796" s="2" t="s">
        <v>8</v>
      </c>
      <c r="F796" s="2" t="s">
        <v>61</v>
      </c>
      <c r="G796" s="1">
        <v>1842.5</v>
      </c>
      <c r="H796" s="1">
        <v>577.5</v>
      </c>
      <c r="I796" s="4">
        <v>3</v>
      </c>
      <c r="J796" s="2" t="s">
        <v>69</v>
      </c>
      <c r="K796" s="1">
        <f>Tabelle5[[#This Row],[Menge kg Nges]]/1000</f>
        <v>1.8425</v>
      </c>
      <c r="L796" s="1">
        <f>Tabelle5[[#This Row],[Menge kg P2O5]]/1000</f>
        <v>0.57750000000000001</v>
      </c>
      <c r="M796" s="1">
        <f>Tabelle5[[#This Row],[Menge t Nges]]/Tabelle5[[#This Row],[Anzahl Lieferscheine]]</f>
        <v>0.61416666666666664</v>
      </c>
      <c r="N796" s="1">
        <f>Tabelle5[[#This Row],[Menge t P2O5]]/Tabelle5[[#This Row],[Anzahl Lieferscheine]]</f>
        <v>0.1925</v>
      </c>
    </row>
    <row r="797" spans="1:14" x14ac:dyDescent="0.2">
      <c r="A797" s="2" t="s">
        <v>39</v>
      </c>
      <c r="B797" s="2" t="s">
        <v>34</v>
      </c>
      <c r="C797" s="2" t="s">
        <v>6</v>
      </c>
      <c r="D797" s="2" t="s">
        <v>7</v>
      </c>
      <c r="E797" s="2" t="s">
        <v>8</v>
      </c>
      <c r="F797" s="2" t="s">
        <v>61</v>
      </c>
      <c r="G797" s="1">
        <v>2263.8000000000002</v>
      </c>
      <c r="H797" s="1">
        <v>1063.29</v>
      </c>
      <c r="I797" s="4">
        <v>9</v>
      </c>
      <c r="J797" s="2" t="s">
        <v>69</v>
      </c>
      <c r="K797" s="1">
        <f>Tabelle5[[#This Row],[Menge kg Nges]]/1000</f>
        <v>2.2638000000000003</v>
      </c>
      <c r="L797" s="1">
        <f>Tabelle5[[#This Row],[Menge kg P2O5]]/1000</f>
        <v>1.0632900000000001</v>
      </c>
      <c r="M797" s="1">
        <f>Tabelle5[[#This Row],[Menge t Nges]]/Tabelle5[[#This Row],[Anzahl Lieferscheine]]</f>
        <v>0.25153333333333339</v>
      </c>
      <c r="N797" s="1">
        <f>Tabelle5[[#This Row],[Menge t P2O5]]/Tabelle5[[#This Row],[Anzahl Lieferscheine]]</f>
        <v>0.11814333333333334</v>
      </c>
    </row>
    <row r="798" spans="1:14" x14ac:dyDescent="0.2">
      <c r="A798" s="2" t="s">
        <v>39</v>
      </c>
      <c r="B798" s="2" t="s">
        <v>34</v>
      </c>
      <c r="C798" s="2" t="s">
        <v>6</v>
      </c>
      <c r="D798" s="2" t="s">
        <v>7</v>
      </c>
      <c r="E798" s="2" t="s">
        <v>9</v>
      </c>
      <c r="F798" s="2" t="s">
        <v>61</v>
      </c>
      <c r="G798" s="1">
        <v>442</v>
      </c>
      <c r="H798" s="1">
        <v>182</v>
      </c>
      <c r="I798" s="4">
        <v>3</v>
      </c>
      <c r="J798" s="2" t="s">
        <v>69</v>
      </c>
      <c r="K798" s="1">
        <f>Tabelle5[[#This Row],[Menge kg Nges]]/1000</f>
        <v>0.442</v>
      </c>
      <c r="L798" s="1">
        <f>Tabelle5[[#This Row],[Menge kg P2O5]]/1000</f>
        <v>0.182</v>
      </c>
      <c r="M798" s="1">
        <f>Tabelle5[[#This Row],[Menge t Nges]]/Tabelle5[[#This Row],[Anzahl Lieferscheine]]</f>
        <v>0.14733333333333334</v>
      </c>
      <c r="N798" s="1">
        <f>Tabelle5[[#This Row],[Menge t P2O5]]/Tabelle5[[#This Row],[Anzahl Lieferscheine]]</f>
        <v>6.0666666666666667E-2</v>
      </c>
    </row>
    <row r="799" spans="1:14" x14ac:dyDescent="0.2">
      <c r="A799" s="2" t="s">
        <v>39</v>
      </c>
      <c r="B799" s="2" t="s">
        <v>34</v>
      </c>
      <c r="C799" s="2" t="s">
        <v>6</v>
      </c>
      <c r="D799" s="2" t="s">
        <v>7</v>
      </c>
      <c r="E799" s="2" t="s">
        <v>11</v>
      </c>
      <c r="F799" s="2" t="s">
        <v>61</v>
      </c>
      <c r="G799" s="1">
        <v>1001.1</v>
      </c>
      <c r="H799" s="1">
        <v>377.70000000000005</v>
      </c>
      <c r="I799" s="4">
        <v>4</v>
      </c>
      <c r="J799" s="2" t="s">
        <v>69</v>
      </c>
      <c r="K799" s="1">
        <f>Tabelle5[[#This Row],[Menge kg Nges]]/1000</f>
        <v>1.0011000000000001</v>
      </c>
      <c r="L799" s="1">
        <f>Tabelle5[[#This Row],[Menge kg P2O5]]/1000</f>
        <v>0.37770000000000004</v>
      </c>
      <c r="M799" s="1">
        <f>Tabelle5[[#This Row],[Menge t Nges]]/Tabelle5[[#This Row],[Anzahl Lieferscheine]]</f>
        <v>0.25027500000000003</v>
      </c>
      <c r="N799" s="1">
        <f>Tabelle5[[#This Row],[Menge t P2O5]]/Tabelle5[[#This Row],[Anzahl Lieferscheine]]</f>
        <v>9.4425000000000009E-2</v>
      </c>
    </row>
    <row r="800" spans="1:14" x14ac:dyDescent="0.2">
      <c r="A800" s="2" t="s">
        <v>39</v>
      </c>
      <c r="B800" s="2" t="s">
        <v>34</v>
      </c>
      <c r="C800" s="2" t="s">
        <v>6</v>
      </c>
      <c r="D800" s="2" t="s">
        <v>7</v>
      </c>
      <c r="E800" s="2" t="s">
        <v>12</v>
      </c>
      <c r="F800" s="2" t="s">
        <v>61</v>
      </c>
      <c r="G800" s="1">
        <v>3678.7999999999997</v>
      </c>
      <c r="H800" s="1">
        <v>1458.1999999999998</v>
      </c>
      <c r="I800" s="4">
        <v>6</v>
      </c>
      <c r="J800" s="2" t="s">
        <v>69</v>
      </c>
      <c r="K800" s="1">
        <f>Tabelle5[[#This Row],[Menge kg Nges]]/1000</f>
        <v>3.6787999999999998</v>
      </c>
      <c r="L800" s="1">
        <f>Tabelle5[[#This Row],[Menge kg P2O5]]/1000</f>
        <v>1.4581999999999997</v>
      </c>
      <c r="M800" s="1">
        <f>Tabelle5[[#This Row],[Menge t Nges]]/Tabelle5[[#This Row],[Anzahl Lieferscheine]]</f>
        <v>0.61313333333333331</v>
      </c>
      <c r="N800" s="1">
        <f>Tabelle5[[#This Row],[Menge t P2O5]]/Tabelle5[[#This Row],[Anzahl Lieferscheine]]</f>
        <v>0.2430333333333333</v>
      </c>
    </row>
    <row r="801" spans="1:14" x14ac:dyDescent="0.2">
      <c r="A801" s="2" t="s">
        <v>39</v>
      </c>
      <c r="B801" s="2" t="s">
        <v>34</v>
      </c>
      <c r="C801" s="2" t="s">
        <v>6</v>
      </c>
      <c r="D801" s="2" t="s">
        <v>7</v>
      </c>
      <c r="E801" s="2" t="s">
        <v>14</v>
      </c>
      <c r="F801" s="2" t="s">
        <v>61</v>
      </c>
      <c r="G801" s="1">
        <v>680.5</v>
      </c>
      <c r="H801" s="1">
        <v>275.5</v>
      </c>
      <c r="I801" s="4">
        <v>2</v>
      </c>
      <c r="J801" s="2" t="s">
        <v>69</v>
      </c>
      <c r="K801" s="1">
        <f>Tabelle5[[#This Row],[Menge kg Nges]]/1000</f>
        <v>0.68049999999999999</v>
      </c>
      <c r="L801" s="1">
        <f>Tabelle5[[#This Row],[Menge kg P2O5]]/1000</f>
        <v>0.27550000000000002</v>
      </c>
      <c r="M801" s="1">
        <f>Tabelle5[[#This Row],[Menge t Nges]]/Tabelle5[[#This Row],[Anzahl Lieferscheine]]</f>
        <v>0.34025</v>
      </c>
      <c r="N801" s="1">
        <f>Tabelle5[[#This Row],[Menge t P2O5]]/Tabelle5[[#This Row],[Anzahl Lieferscheine]]</f>
        <v>0.13775000000000001</v>
      </c>
    </row>
    <row r="802" spans="1:14" x14ac:dyDescent="0.2">
      <c r="A802" s="2" t="s">
        <v>39</v>
      </c>
      <c r="B802" s="2" t="s">
        <v>34</v>
      </c>
      <c r="C802" s="2" t="s">
        <v>6</v>
      </c>
      <c r="D802" s="2" t="s">
        <v>15</v>
      </c>
      <c r="E802" s="2" t="s">
        <v>21</v>
      </c>
      <c r="F802" s="2" t="s">
        <v>61</v>
      </c>
      <c r="G802" s="1">
        <v>150.04</v>
      </c>
      <c r="H802" s="1">
        <v>137.97</v>
      </c>
      <c r="I802" s="4">
        <v>1</v>
      </c>
      <c r="J802" s="2" t="s">
        <v>69</v>
      </c>
      <c r="K802" s="1">
        <f>Tabelle5[[#This Row],[Menge kg Nges]]/1000</f>
        <v>0.15003999999999998</v>
      </c>
      <c r="L802" s="1">
        <f>Tabelle5[[#This Row],[Menge kg P2O5]]/1000</f>
        <v>0.13797000000000001</v>
      </c>
      <c r="M802" s="1">
        <f>Tabelle5[[#This Row],[Menge t Nges]]/Tabelle5[[#This Row],[Anzahl Lieferscheine]]</f>
        <v>0.15003999999999998</v>
      </c>
      <c r="N802" s="1">
        <f>Tabelle5[[#This Row],[Menge t P2O5]]/Tabelle5[[#This Row],[Anzahl Lieferscheine]]</f>
        <v>0.13797000000000001</v>
      </c>
    </row>
    <row r="803" spans="1:14" x14ac:dyDescent="0.2">
      <c r="A803" s="2" t="s">
        <v>39</v>
      </c>
      <c r="B803" s="2" t="s">
        <v>34</v>
      </c>
      <c r="C803" s="2" t="s">
        <v>25</v>
      </c>
      <c r="D803" s="2" t="s">
        <v>25</v>
      </c>
      <c r="E803" s="2" t="s">
        <v>26</v>
      </c>
      <c r="F803" s="2" t="s">
        <v>61</v>
      </c>
      <c r="G803" s="1">
        <v>1000</v>
      </c>
      <c r="H803" s="1">
        <v>280</v>
      </c>
      <c r="I803" s="4">
        <v>1</v>
      </c>
      <c r="J803" s="2" t="s">
        <v>69</v>
      </c>
      <c r="K803" s="1">
        <f>Tabelle5[[#This Row],[Menge kg Nges]]/1000</f>
        <v>1</v>
      </c>
      <c r="L803" s="1">
        <f>Tabelle5[[#This Row],[Menge kg P2O5]]/1000</f>
        <v>0.28000000000000003</v>
      </c>
      <c r="M803" s="1">
        <f>Tabelle5[[#This Row],[Menge t Nges]]/Tabelle5[[#This Row],[Anzahl Lieferscheine]]</f>
        <v>1</v>
      </c>
      <c r="N803" s="1">
        <f>Tabelle5[[#This Row],[Menge t P2O5]]/Tabelle5[[#This Row],[Anzahl Lieferscheine]]</f>
        <v>0.28000000000000003</v>
      </c>
    </row>
    <row r="804" spans="1:14" x14ac:dyDescent="0.2">
      <c r="A804" s="2" t="s">
        <v>39</v>
      </c>
      <c r="B804" s="2" t="s">
        <v>37</v>
      </c>
      <c r="C804" s="2" t="s">
        <v>6</v>
      </c>
      <c r="D804" s="2" t="s">
        <v>7</v>
      </c>
      <c r="E804" s="2" t="s">
        <v>8</v>
      </c>
      <c r="F804" s="2" t="s">
        <v>61</v>
      </c>
      <c r="G804" s="1">
        <v>4478.95</v>
      </c>
      <c r="H804" s="1">
        <v>1403.8500000000001</v>
      </c>
      <c r="I804" s="4">
        <v>13</v>
      </c>
      <c r="J804" s="2" t="s">
        <v>69</v>
      </c>
      <c r="K804" s="1">
        <f>Tabelle5[[#This Row],[Menge kg Nges]]/1000</f>
        <v>4.4789500000000002</v>
      </c>
      <c r="L804" s="1">
        <f>Tabelle5[[#This Row],[Menge kg P2O5]]/1000</f>
        <v>1.40385</v>
      </c>
      <c r="M804" s="1">
        <f>Tabelle5[[#This Row],[Menge t Nges]]/Tabelle5[[#This Row],[Anzahl Lieferscheine]]</f>
        <v>0.34453461538461538</v>
      </c>
      <c r="N804" s="1">
        <f>Tabelle5[[#This Row],[Menge t P2O5]]/Tabelle5[[#This Row],[Anzahl Lieferscheine]]</f>
        <v>0.10798846153846155</v>
      </c>
    </row>
    <row r="805" spans="1:14" x14ac:dyDescent="0.2">
      <c r="A805" s="2" t="s">
        <v>39</v>
      </c>
      <c r="B805" s="2" t="s">
        <v>37</v>
      </c>
      <c r="C805" s="2" t="s">
        <v>6</v>
      </c>
      <c r="D805" s="2" t="s">
        <v>7</v>
      </c>
      <c r="E805" s="2" t="s">
        <v>12</v>
      </c>
      <c r="F805" s="2" t="s">
        <v>61</v>
      </c>
      <c r="G805" s="1">
        <v>1148.55</v>
      </c>
      <c r="H805" s="1">
        <v>447.45</v>
      </c>
      <c r="I805" s="4">
        <v>2</v>
      </c>
      <c r="J805" s="2" t="s">
        <v>69</v>
      </c>
      <c r="K805" s="1">
        <f>Tabelle5[[#This Row],[Menge kg Nges]]/1000</f>
        <v>1.14855</v>
      </c>
      <c r="L805" s="1">
        <f>Tabelle5[[#This Row],[Menge kg P2O5]]/1000</f>
        <v>0.44745000000000001</v>
      </c>
      <c r="M805" s="1">
        <f>Tabelle5[[#This Row],[Menge t Nges]]/Tabelle5[[#This Row],[Anzahl Lieferscheine]]</f>
        <v>0.57427499999999998</v>
      </c>
      <c r="N805" s="1">
        <f>Tabelle5[[#This Row],[Menge t P2O5]]/Tabelle5[[#This Row],[Anzahl Lieferscheine]]</f>
        <v>0.22372500000000001</v>
      </c>
    </row>
    <row r="806" spans="1:14" x14ac:dyDescent="0.2">
      <c r="A806" s="2" t="s">
        <v>39</v>
      </c>
      <c r="B806" s="2" t="s">
        <v>37</v>
      </c>
      <c r="C806" s="2" t="s">
        <v>6</v>
      </c>
      <c r="D806" s="2" t="s">
        <v>7</v>
      </c>
      <c r="E806" s="2" t="s">
        <v>14</v>
      </c>
      <c r="F806" s="2" t="s">
        <v>61</v>
      </c>
      <c r="G806" s="1">
        <v>812</v>
      </c>
      <c r="H806" s="1">
        <v>335</v>
      </c>
      <c r="I806" s="4">
        <v>2</v>
      </c>
      <c r="J806" s="2" t="s">
        <v>69</v>
      </c>
      <c r="K806" s="1">
        <f>Tabelle5[[#This Row],[Menge kg Nges]]/1000</f>
        <v>0.81200000000000006</v>
      </c>
      <c r="L806" s="1">
        <f>Tabelle5[[#This Row],[Menge kg P2O5]]/1000</f>
        <v>0.33500000000000002</v>
      </c>
      <c r="M806" s="1">
        <f>Tabelle5[[#This Row],[Menge t Nges]]/Tabelle5[[#This Row],[Anzahl Lieferscheine]]</f>
        <v>0.40600000000000003</v>
      </c>
      <c r="N806" s="1">
        <f>Tabelle5[[#This Row],[Menge t P2O5]]/Tabelle5[[#This Row],[Anzahl Lieferscheine]]</f>
        <v>0.16750000000000001</v>
      </c>
    </row>
    <row r="807" spans="1:14" x14ac:dyDescent="0.2">
      <c r="A807" s="2" t="s">
        <v>39</v>
      </c>
      <c r="B807" s="2" t="s">
        <v>37</v>
      </c>
      <c r="C807" s="2" t="s">
        <v>6</v>
      </c>
      <c r="D807" s="2" t="s">
        <v>15</v>
      </c>
      <c r="E807" s="2" t="s">
        <v>21</v>
      </c>
      <c r="F807" s="2" t="s">
        <v>61</v>
      </c>
      <c r="G807" s="1">
        <v>1044.05</v>
      </c>
      <c r="H807" s="1">
        <v>512.04999999999995</v>
      </c>
      <c r="I807" s="4">
        <v>1</v>
      </c>
      <c r="J807" s="2" t="s">
        <v>69</v>
      </c>
      <c r="K807" s="1">
        <f>Tabelle5[[#This Row],[Menge kg Nges]]/1000</f>
        <v>1.0440499999999999</v>
      </c>
      <c r="L807" s="1">
        <f>Tabelle5[[#This Row],[Menge kg P2O5]]/1000</f>
        <v>0.51205000000000001</v>
      </c>
      <c r="M807" s="1">
        <f>Tabelle5[[#This Row],[Menge t Nges]]/Tabelle5[[#This Row],[Anzahl Lieferscheine]]</f>
        <v>1.0440499999999999</v>
      </c>
      <c r="N807" s="1">
        <f>Tabelle5[[#This Row],[Menge t P2O5]]/Tabelle5[[#This Row],[Anzahl Lieferscheine]]</f>
        <v>0.51205000000000001</v>
      </c>
    </row>
    <row r="808" spans="1:14" x14ac:dyDescent="0.2">
      <c r="A808" s="2" t="s">
        <v>39</v>
      </c>
      <c r="B808" s="2" t="s">
        <v>39</v>
      </c>
      <c r="C808" s="2" t="s">
        <v>6</v>
      </c>
      <c r="D808" s="2" t="s">
        <v>7</v>
      </c>
      <c r="E808" s="2" t="s">
        <v>8</v>
      </c>
      <c r="F808" s="2" t="s">
        <v>61</v>
      </c>
      <c r="G808" s="1">
        <v>92763.55</v>
      </c>
      <c r="H808" s="1">
        <v>39688.22</v>
      </c>
      <c r="I808" s="4">
        <v>304</v>
      </c>
      <c r="J808" s="2" t="s">
        <v>69</v>
      </c>
      <c r="K808" s="1">
        <f>Tabelle5[[#This Row],[Menge kg Nges]]/1000</f>
        <v>92.763550000000009</v>
      </c>
      <c r="L808" s="1">
        <f>Tabelle5[[#This Row],[Menge kg P2O5]]/1000</f>
        <v>39.688220000000001</v>
      </c>
      <c r="M808" s="1">
        <f>Tabelle5[[#This Row],[Menge t Nges]]/Tabelle5[[#This Row],[Anzahl Lieferscheine]]</f>
        <v>0.30514325657894742</v>
      </c>
      <c r="N808" s="1">
        <f>Tabelle5[[#This Row],[Menge t P2O5]]/Tabelle5[[#This Row],[Anzahl Lieferscheine]]</f>
        <v>0.13055335526315789</v>
      </c>
    </row>
    <row r="809" spans="1:14" x14ac:dyDescent="0.2">
      <c r="A809" s="2" t="s">
        <v>39</v>
      </c>
      <c r="B809" s="2" t="s">
        <v>39</v>
      </c>
      <c r="C809" s="2" t="s">
        <v>6</v>
      </c>
      <c r="D809" s="2" t="s">
        <v>7</v>
      </c>
      <c r="E809" s="2" t="s">
        <v>9</v>
      </c>
      <c r="F809" s="2" t="s">
        <v>61</v>
      </c>
      <c r="G809" s="1">
        <v>55564.55</v>
      </c>
      <c r="H809" s="1">
        <v>22955.470000000005</v>
      </c>
      <c r="I809" s="4">
        <v>207</v>
      </c>
      <c r="J809" s="2" t="s">
        <v>69</v>
      </c>
      <c r="K809" s="1">
        <f>Tabelle5[[#This Row],[Menge kg Nges]]/1000</f>
        <v>55.564550000000004</v>
      </c>
      <c r="L809" s="1">
        <f>Tabelle5[[#This Row],[Menge kg P2O5]]/1000</f>
        <v>22.955470000000005</v>
      </c>
      <c r="M809" s="1">
        <f>Tabelle5[[#This Row],[Menge t Nges]]/Tabelle5[[#This Row],[Anzahl Lieferscheine]]</f>
        <v>0.26842777777777782</v>
      </c>
      <c r="N809" s="1">
        <f>Tabelle5[[#This Row],[Menge t P2O5]]/Tabelle5[[#This Row],[Anzahl Lieferscheine]]</f>
        <v>0.11089599033816427</v>
      </c>
    </row>
    <row r="810" spans="1:14" x14ac:dyDescent="0.2">
      <c r="A810" s="2" t="s">
        <v>39</v>
      </c>
      <c r="B810" s="2" t="s">
        <v>39</v>
      </c>
      <c r="C810" s="2" t="s">
        <v>6</v>
      </c>
      <c r="D810" s="2" t="s">
        <v>7</v>
      </c>
      <c r="E810" s="2" t="s">
        <v>11</v>
      </c>
      <c r="F810" s="2" t="s">
        <v>61</v>
      </c>
      <c r="G810" s="1">
        <v>13280.34</v>
      </c>
      <c r="H810" s="1">
        <v>5931.3300000000008</v>
      </c>
      <c r="I810" s="4">
        <v>46</v>
      </c>
      <c r="J810" s="2" t="s">
        <v>69</v>
      </c>
      <c r="K810" s="1">
        <f>Tabelle5[[#This Row],[Menge kg Nges]]/1000</f>
        <v>13.280340000000001</v>
      </c>
      <c r="L810" s="1">
        <f>Tabelle5[[#This Row],[Menge kg P2O5]]/1000</f>
        <v>5.9313300000000009</v>
      </c>
      <c r="M810" s="1">
        <f>Tabelle5[[#This Row],[Menge t Nges]]/Tabelle5[[#This Row],[Anzahl Lieferscheine]]</f>
        <v>0.28870304347826087</v>
      </c>
      <c r="N810" s="1">
        <f>Tabelle5[[#This Row],[Menge t P2O5]]/Tabelle5[[#This Row],[Anzahl Lieferscheine]]</f>
        <v>0.12894195652173915</v>
      </c>
    </row>
    <row r="811" spans="1:14" x14ac:dyDescent="0.2">
      <c r="A811" s="2" t="s">
        <v>39</v>
      </c>
      <c r="B811" s="2" t="s">
        <v>39</v>
      </c>
      <c r="C811" s="2" t="s">
        <v>6</v>
      </c>
      <c r="D811" s="2" t="s">
        <v>7</v>
      </c>
      <c r="E811" s="2" t="s">
        <v>12</v>
      </c>
      <c r="F811" s="2" t="s">
        <v>61</v>
      </c>
      <c r="G811" s="1">
        <v>30488.719999999994</v>
      </c>
      <c r="H811" s="1">
        <v>15451.259999999995</v>
      </c>
      <c r="I811" s="4">
        <v>76</v>
      </c>
      <c r="J811" s="2" t="s">
        <v>69</v>
      </c>
      <c r="K811" s="1">
        <f>Tabelle5[[#This Row],[Menge kg Nges]]/1000</f>
        <v>30.488719999999994</v>
      </c>
      <c r="L811" s="1">
        <f>Tabelle5[[#This Row],[Menge kg P2O5]]/1000</f>
        <v>15.451259999999994</v>
      </c>
      <c r="M811" s="1">
        <f>Tabelle5[[#This Row],[Menge t Nges]]/Tabelle5[[#This Row],[Anzahl Lieferscheine]]</f>
        <v>0.40116736842105255</v>
      </c>
      <c r="N811" s="1">
        <f>Tabelle5[[#This Row],[Menge t P2O5]]/Tabelle5[[#This Row],[Anzahl Lieferscheine]]</f>
        <v>0.20330605263157886</v>
      </c>
    </row>
    <row r="812" spans="1:14" x14ac:dyDescent="0.2">
      <c r="A812" s="2" t="s">
        <v>39</v>
      </c>
      <c r="B812" s="2" t="s">
        <v>39</v>
      </c>
      <c r="C812" s="2" t="s">
        <v>6</v>
      </c>
      <c r="D812" s="2" t="s">
        <v>7</v>
      </c>
      <c r="E812" s="2" t="s">
        <v>14</v>
      </c>
      <c r="F812" s="2" t="s">
        <v>61</v>
      </c>
      <c r="G812" s="1">
        <v>41388.020000000011</v>
      </c>
      <c r="H812" s="1">
        <v>18825.859999999997</v>
      </c>
      <c r="I812" s="4">
        <v>182</v>
      </c>
      <c r="J812" s="2" t="s">
        <v>69</v>
      </c>
      <c r="K812" s="1">
        <f>Tabelle5[[#This Row],[Menge kg Nges]]/1000</f>
        <v>41.388020000000012</v>
      </c>
      <c r="L812" s="1">
        <f>Tabelle5[[#This Row],[Menge kg P2O5]]/1000</f>
        <v>18.825859999999999</v>
      </c>
      <c r="M812" s="1">
        <f>Tabelle5[[#This Row],[Menge t Nges]]/Tabelle5[[#This Row],[Anzahl Lieferscheine]]</f>
        <v>0.22740670329670337</v>
      </c>
      <c r="N812" s="1">
        <f>Tabelle5[[#This Row],[Menge t P2O5]]/Tabelle5[[#This Row],[Anzahl Lieferscheine]]</f>
        <v>0.10343879120879119</v>
      </c>
    </row>
    <row r="813" spans="1:14" x14ac:dyDescent="0.2">
      <c r="A813" s="2" t="s">
        <v>39</v>
      </c>
      <c r="B813" s="2" t="s">
        <v>39</v>
      </c>
      <c r="C813" s="2" t="s">
        <v>6</v>
      </c>
      <c r="D813" s="2" t="s">
        <v>15</v>
      </c>
      <c r="E813" s="2" t="s">
        <v>8</v>
      </c>
      <c r="F813" s="2" t="s">
        <v>61</v>
      </c>
      <c r="G813" s="1">
        <v>1620</v>
      </c>
      <c r="H813" s="1">
        <v>776.75</v>
      </c>
      <c r="I813" s="4">
        <v>10</v>
      </c>
      <c r="J813" s="2" t="s">
        <v>69</v>
      </c>
      <c r="K813" s="1">
        <f>Tabelle5[[#This Row],[Menge kg Nges]]/1000</f>
        <v>1.62</v>
      </c>
      <c r="L813" s="1">
        <f>Tabelle5[[#This Row],[Menge kg P2O5]]/1000</f>
        <v>0.77675000000000005</v>
      </c>
      <c r="M813" s="1">
        <f>Tabelle5[[#This Row],[Menge t Nges]]/Tabelle5[[#This Row],[Anzahl Lieferscheine]]</f>
        <v>0.16200000000000001</v>
      </c>
      <c r="N813" s="1">
        <f>Tabelle5[[#This Row],[Menge t P2O5]]/Tabelle5[[#This Row],[Anzahl Lieferscheine]]</f>
        <v>7.7675000000000008E-2</v>
      </c>
    </row>
    <row r="814" spans="1:14" x14ac:dyDescent="0.2">
      <c r="A814" s="2" t="s">
        <v>39</v>
      </c>
      <c r="B814" s="2" t="s">
        <v>39</v>
      </c>
      <c r="C814" s="2" t="s">
        <v>6</v>
      </c>
      <c r="D814" s="2" t="s">
        <v>15</v>
      </c>
      <c r="E814" s="2" t="s">
        <v>16</v>
      </c>
      <c r="F814" s="2" t="s">
        <v>61</v>
      </c>
      <c r="G814" s="1">
        <v>2095.1999999999998</v>
      </c>
      <c r="H814" s="1">
        <v>1846.6100000000001</v>
      </c>
      <c r="I814" s="4">
        <v>10</v>
      </c>
      <c r="J814" s="2" t="s">
        <v>69</v>
      </c>
      <c r="K814" s="1">
        <f>Tabelle5[[#This Row],[Menge kg Nges]]/1000</f>
        <v>2.0951999999999997</v>
      </c>
      <c r="L814" s="1">
        <f>Tabelle5[[#This Row],[Menge kg P2O5]]/1000</f>
        <v>1.8466100000000001</v>
      </c>
      <c r="M814" s="1">
        <f>Tabelle5[[#This Row],[Menge t Nges]]/Tabelle5[[#This Row],[Anzahl Lieferscheine]]</f>
        <v>0.20951999999999998</v>
      </c>
      <c r="N814" s="1">
        <f>Tabelle5[[#This Row],[Menge t P2O5]]/Tabelle5[[#This Row],[Anzahl Lieferscheine]]</f>
        <v>0.18466100000000002</v>
      </c>
    </row>
    <row r="815" spans="1:14" x14ac:dyDescent="0.2">
      <c r="A815" s="2" t="s">
        <v>39</v>
      </c>
      <c r="B815" s="2" t="s">
        <v>39</v>
      </c>
      <c r="C815" s="2" t="s">
        <v>6</v>
      </c>
      <c r="D815" s="2" t="s">
        <v>15</v>
      </c>
      <c r="E815" s="2" t="s">
        <v>17</v>
      </c>
      <c r="F815" s="2" t="s">
        <v>61</v>
      </c>
      <c r="G815" s="1">
        <v>318</v>
      </c>
      <c r="H815" s="1">
        <v>138</v>
      </c>
      <c r="I815" s="4">
        <v>6</v>
      </c>
      <c r="J815" s="2" t="s">
        <v>69</v>
      </c>
      <c r="K815" s="1">
        <f>Tabelle5[[#This Row],[Menge kg Nges]]/1000</f>
        <v>0.318</v>
      </c>
      <c r="L815" s="1">
        <f>Tabelle5[[#This Row],[Menge kg P2O5]]/1000</f>
        <v>0.13800000000000001</v>
      </c>
      <c r="M815" s="1">
        <f>Tabelle5[[#This Row],[Menge t Nges]]/Tabelle5[[#This Row],[Anzahl Lieferscheine]]</f>
        <v>5.2999999999999999E-2</v>
      </c>
      <c r="N815" s="1">
        <f>Tabelle5[[#This Row],[Menge t P2O5]]/Tabelle5[[#This Row],[Anzahl Lieferscheine]]</f>
        <v>2.3000000000000003E-2</v>
      </c>
    </row>
    <row r="816" spans="1:14" x14ac:dyDescent="0.2">
      <c r="A816" s="2" t="s">
        <v>39</v>
      </c>
      <c r="B816" s="2" t="s">
        <v>39</v>
      </c>
      <c r="C816" s="2" t="s">
        <v>6</v>
      </c>
      <c r="D816" s="2" t="s">
        <v>15</v>
      </c>
      <c r="E816" s="2" t="s">
        <v>18</v>
      </c>
      <c r="F816" s="2" t="s">
        <v>61</v>
      </c>
      <c r="G816" s="1">
        <v>1637.9999999999998</v>
      </c>
      <c r="H816" s="1">
        <v>1326.0000000000002</v>
      </c>
      <c r="I816" s="4">
        <v>12</v>
      </c>
      <c r="J816" s="2" t="s">
        <v>69</v>
      </c>
      <c r="K816" s="1">
        <f>Tabelle5[[#This Row],[Menge kg Nges]]/1000</f>
        <v>1.6379999999999997</v>
      </c>
      <c r="L816" s="1">
        <f>Tabelle5[[#This Row],[Menge kg P2O5]]/1000</f>
        <v>1.3260000000000003</v>
      </c>
      <c r="M816" s="1">
        <f>Tabelle5[[#This Row],[Menge t Nges]]/Tabelle5[[#This Row],[Anzahl Lieferscheine]]</f>
        <v>0.13649999999999998</v>
      </c>
      <c r="N816" s="1">
        <f>Tabelle5[[#This Row],[Menge t P2O5]]/Tabelle5[[#This Row],[Anzahl Lieferscheine]]</f>
        <v>0.11050000000000003</v>
      </c>
    </row>
    <row r="817" spans="1:14" x14ac:dyDescent="0.2">
      <c r="A817" s="2" t="s">
        <v>39</v>
      </c>
      <c r="B817" s="2" t="s">
        <v>39</v>
      </c>
      <c r="C817" s="2" t="s">
        <v>6</v>
      </c>
      <c r="D817" s="2" t="s">
        <v>15</v>
      </c>
      <c r="E817" s="2" t="s">
        <v>19</v>
      </c>
      <c r="F817" s="2" t="s">
        <v>61</v>
      </c>
      <c r="G817" s="1">
        <v>69.16</v>
      </c>
      <c r="H817" s="1">
        <v>76.87</v>
      </c>
      <c r="I817" s="4">
        <v>2</v>
      </c>
      <c r="J817" s="2" t="s">
        <v>69</v>
      </c>
      <c r="K817" s="1">
        <f>Tabelle5[[#This Row],[Menge kg Nges]]/1000</f>
        <v>6.9159999999999999E-2</v>
      </c>
      <c r="L817" s="1">
        <f>Tabelle5[[#This Row],[Menge kg P2O5]]/1000</f>
        <v>7.6870000000000008E-2</v>
      </c>
      <c r="M817" s="1">
        <f>Tabelle5[[#This Row],[Menge t Nges]]/Tabelle5[[#This Row],[Anzahl Lieferscheine]]</f>
        <v>3.458E-2</v>
      </c>
      <c r="N817" s="1">
        <f>Tabelle5[[#This Row],[Menge t P2O5]]/Tabelle5[[#This Row],[Anzahl Lieferscheine]]</f>
        <v>3.8435000000000004E-2</v>
      </c>
    </row>
    <row r="818" spans="1:14" x14ac:dyDescent="0.2">
      <c r="A818" s="2" t="s">
        <v>39</v>
      </c>
      <c r="B818" s="2" t="s">
        <v>39</v>
      </c>
      <c r="C818" s="2" t="s">
        <v>6</v>
      </c>
      <c r="D818" s="2" t="s">
        <v>15</v>
      </c>
      <c r="E818" s="2" t="s">
        <v>20</v>
      </c>
      <c r="F818" s="2" t="s">
        <v>61</v>
      </c>
      <c r="G818" s="1">
        <v>1100.2399999999998</v>
      </c>
      <c r="H818" s="1">
        <v>724</v>
      </c>
      <c r="I818" s="4">
        <v>16</v>
      </c>
      <c r="J818" s="2" t="s">
        <v>69</v>
      </c>
      <c r="K818" s="1">
        <f>Tabelle5[[#This Row],[Menge kg Nges]]/1000</f>
        <v>1.1002399999999999</v>
      </c>
      <c r="L818" s="1">
        <f>Tabelle5[[#This Row],[Menge kg P2O5]]/1000</f>
        <v>0.72399999999999998</v>
      </c>
      <c r="M818" s="1">
        <f>Tabelle5[[#This Row],[Menge t Nges]]/Tabelle5[[#This Row],[Anzahl Lieferscheine]]</f>
        <v>6.8764999999999993E-2</v>
      </c>
      <c r="N818" s="1">
        <f>Tabelle5[[#This Row],[Menge t P2O5]]/Tabelle5[[#This Row],[Anzahl Lieferscheine]]</f>
        <v>4.5249999999999999E-2</v>
      </c>
    </row>
    <row r="819" spans="1:14" x14ac:dyDescent="0.2">
      <c r="A819" s="2" t="s">
        <v>39</v>
      </c>
      <c r="B819" s="2" t="s">
        <v>39</v>
      </c>
      <c r="C819" s="2" t="s">
        <v>6</v>
      </c>
      <c r="D819" s="2" t="s">
        <v>15</v>
      </c>
      <c r="E819" s="2" t="s">
        <v>21</v>
      </c>
      <c r="F819" s="2" t="s">
        <v>61</v>
      </c>
      <c r="G819" s="1">
        <v>1345.8</v>
      </c>
      <c r="H819" s="1">
        <v>794</v>
      </c>
      <c r="I819" s="4">
        <v>10</v>
      </c>
      <c r="J819" s="2" t="s">
        <v>69</v>
      </c>
      <c r="K819" s="1">
        <f>Tabelle5[[#This Row],[Menge kg Nges]]/1000</f>
        <v>1.3457999999999999</v>
      </c>
      <c r="L819" s="1">
        <f>Tabelle5[[#This Row],[Menge kg P2O5]]/1000</f>
        <v>0.79400000000000004</v>
      </c>
      <c r="M819" s="1">
        <f>Tabelle5[[#This Row],[Menge t Nges]]/Tabelle5[[#This Row],[Anzahl Lieferscheine]]</f>
        <v>0.13457999999999998</v>
      </c>
      <c r="N819" s="1">
        <f>Tabelle5[[#This Row],[Menge t P2O5]]/Tabelle5[[#This Row],[Anzahl Lieferscheine]]</f>
        <v>7.9399999999999998E-2</v>
      </c>
    </row>
    <row r="820" spans="1:14" x14ac:dyDescent="0.2">
      <c r="A820" s="2" t="s">
        <v>39</v>
      </c>
      <c r="B820" s="2" t="s">
        <v>39</v>
      </c>
      <c r="C820" s="2" t="s">
        <v>6</v>
      </c>
      <c r="D820" s="2" t="s">
        <v>15</v>
      </c>
      <c r="E820" s="2" t="s">
        <v>9</v>
      </c>
      <c r="F820" s="2" t="s">
        <v>61</v>
      </c>
      <c r="G820" s="1">
        <v>5377.8199999999988</v>
      </c>
      <c r="H820" s="1">
        <v>3101.25</v>
      </c>
      <c r="I820" s="4">
        <v>36</v>
      </c>
      <c r="J820" s="2" t="s">
        <v>69</v>
      </c>
      <c r="K820" s="1">
        <f>Tabelle5[[#This Row],[Menge kg Nges]]/1000</f>
        <v>5.3778199999999989</v>
      </c>
      <c r="L820" s="1">
        <f>Tabelle5[[#This Row],[Menge kg P2O5]]/1000</f>
        <v>3.1012499999999998</v>
      </c>
      <c r="M820" s="1">
        <f>Tabelle5[[#This Row],[Menge t Nges]]/Tabelle5[[#This Row],[Anzahl Lieferscheine]]</f>
        <v>0.14938388888888887</v>
      </c>
      <c r="N820" s="1">
        <f>Tabelle5[[#This Row],[Menge t P2O5]]/Tabelle5[[#This Row],[Anzahl Lieferscheine]]</f>
        <v>8.6145833333333324E-2</v>
      </c>
    </row>
    <row r="821" spans="1:14" x14ac:dyDescent="0.2">
      <c r="A821" s="2" t="s">
        <v>39</v>
      </c>
      <c r="B821" s="2" t="s">
        <v>39</v>
      </c>
      <c r="C821" s="2" t="s">
        <v>6</v>
      </c>
      <c r="D821" s="2" t="s">
        <v>15</v>
      </c>
      <c r="E821" s="2" t="s">
        <v>10</v>
      </c>
      <c r="F821" s="2" t="s">
        <v>61</v>
      </c>
      <c r="G821" s="1">
        <v>1138.05</v>
      </c>
      <c r="H821" s="1">
        <v>486.13</v>
      </c>
      <c r="I821" s="4">
        <v>17</v>
      </c>
      <c r="J821" s="2" t="s">
        <v>69</v>
      </c>
      <c r="K821" s="1">
        <f>Tabelle5[[#This Row],[Menge kg Nges]]/1000</f>
        <v>1.13805</v>
      </c>
      <c r="L821" s="1">
        <f>Tabelle5[[#This Row],[Menge kg P2O5]]/1000</f>
        <v>0.48613000000000001</v>
      </c>
      <c r="M821" s="1">
        <f>Tabelle5[[#This Row],[Menge t Nges]]/Tabelle5[[#This Row],[Anzahl Lieferscheine]]</f>
        <v>6.6944117647058821E-2</v>
      </c>
      <c r="N821" s="1">
        <f>Tabelle5[[#This Row],[Menge t P2O5]]/Tabelle5[[#This Row],[Anzahl Lieferscheine]]</f>
        <v>2.8595882352941176E-2</v>
      </c>
    </row>
    <row r="822" spans="1:14" x14ac:dyDescent="0.2">
      <c r="A822" s="2" t="s">
        <v>39</v>
      </c>
      <c r="B822" s="2" t="s">
        <v>39</v>
      </c>
      <c r="C822" s="2" t="s">
        <v>6</v>
      </c>
      <c r="D822" s="2" t="s">
        <v>15</v>
      </c>
      <c r="E822" s="2" t="s">
        <v>23</v>
      </c>
      <c r="F822" s="2" t="s">
        <v>61</v>
      </c>
      <c r="G822" s="1">
        <v>472</v>
      </c>
      <c r="H822" s="1">
        <v>194.7</v>
      </c>
      <c r="I822" s="4">
        <v>4</v>
      </c>
      <c r="J822" s="2" t="s">
        <v>69</v>
      </c>
      <c r="K822" s="1">
        <f>Tabelle5[[#This Row],[Menge kg Nges]]/1000</f>
        <v>0.47199999999999998</v>
      </c>
      <c r="L822" s="1">
        <f>Tabelle5[[#This Row],[Menge kg P2O5]]/1000</f>
        <v>0.19469999999999998</v>
      </c>
      <c r="M822" s="1">
        <f>Tabelle5[[#This Row],[Menge t Nges]]/Tabelle5[[#This Row],[Anzahl Lieferscheine]]</f>
        <v>0.11799999999999999</v>
      </c>
      <c r="N822" s="1">
        <f>Tabelle5[[#This Row],[Menge t P2O5]]/Tabelle5[[#This Row],[Anzahl Lieferscheine]]</f>
        <v>4.8674999999999996E-2</v>
      </c>
    </row>
    <row r="823" spans="1:14" x14ac:dyDescent="0.2">
      <c r="A823" s="2" t="s">
        <v>39</v>
      </c>
      <c r="B823" s="2" t="s">
        <v>39</v>
      </c>
      <c r="C823" s="2" t="s">
        <v>6</v>
      </c>
      <c r="D823" s="2" t="s">
        <v>15</v>
      </c>
      <c r="E823" s="2" t="s">
        <v>31</v>
      </c>
      <c r="F823" s="2" t="s">
        <v>61</v>
      </c>
      <c r="G823" s="1">
        <v>24</v>
      </c>
      <c r="H823" s="1">
        <v>9.9</v>
      </c>
      <c r="I823" s="4">
        <v>1</v>
      </c>
      <c r="J823" s="2" t="s">
        <v>69</v>
      </c>
      <c r="K823" s="1">
        <f>Tabelle5[[#This Row],[Menge kg Nges]]/1000</f>
        <v>2.4E-2</v>
      </c>
      <c r="L823" s="1">
        <f>Tabelle5[[#This Row],[Menge kg P2O5]]/1000</f>
        <v>9.9000000000000008E-3</v>
      </c>
      <c r="M823" s="1">
        <f>Tabelle5[[#This Row],[Menge t Nges]]/Tabelle5[[#This Row],[Anzahl Lieferscheine]]</f>
        <v>2.4E-2</v>
      </c>
      <c r="N823" s="1">
        <f>Tabelle5[[#This Row],[Menge t P2O5]]/Tabelle5[[#This Row],[Anzahl Lieferscheine]]</f>
        <v>9.9000000000000008E-3</v>
      </c>
    </row>
    <row r="824" spans="1:14" x14ac:dyDescent="0.2">
      <c r="A824" s="2" t="s">
        <v>39</v>
      </c>
      <c r="B824" s="2" t="s">
        <v>39</v>
      </c>
      <c r="C824" s="2" t="s">
        <v>25</v>
      </c>
      <c r="D824" s="2" t="s">
        <v>25</v>
      </c>
      <c r="E824" s="2" t="s">
        <v>26</v>
      </c>
      <c r="F824" s="2" t="s">
        <v>61</v>
      </c>
      <c r="G824" s="1">
        <v>9621.1</v>
      </c>
      <c r="H824" s="1">
        <v>2713.54</v>
      </c>
      <c r="I824" s="4">
        <v>23</v>
      </c>
      <c r="J824" s="2" t="s">
        <v>69</v>
      </c>
      <c r="K824" s="1">
        <f>Tabelle5[[#This Row],[Menge kg Nges]]/1000</f>
        <v>9.6211000000000002</v>
      </c>
      <c r="L824" s="1">
        <f>Tabelle5[[#This Row],[Menge kg P2O5]]/1000</f>
        <v>2.7135400000000001</v>
      </c>
      <c r="M824" s="1">
        <f>Tabelle5[[#This Row],[Menge t Nges]]/Tabelle5[[#This Row],[Anzahl Lieferscheine]]</f>
        <v>0.41830869565217393</v>
      </c>
      <c r="N824" s="1">
        <f>Tabelle5[[#This Row],[Menge t P2O5]]/Tabelle5[[#This Row],[Anzahl Lieferscheine]]</f>
        <v>0.11798</v>
      </c>
    </row>
    <row r="825" spans="1:14" x14ac:dyDescent="0.2">
      <c r="A825" s="2" t="s">
        <v>39</v>
      </c>
      <c r="B825" s="2" t="s">
        <v>40</v>
      </c>
      <c r="C825" s="2" t="s">
        <v>6</v>
      </c>
      <c r="D825" s="2" t="s">
        <v>15</v>
      </c>
      <c r="E825" s="2" t="s">
        <v>18</v>
      </c>
      <c r="F825" s="2" t="s">
        <v>61</v>
      </c>
      <c r="G825" s="1">
        <v>336</v>
      </c>
      <c r="H825" s="1">
        <v>272</v>
      </c>
      <c r="I825" s="4">
        <v>1</v>
      </c>
      <c r="J825" s="2" t="s">
        <v>69</v>
      </c>
      <c r="K825" s="1">
        <f>Tabelle5[[#This Row],[Menge kg Nges]]/1000</f>
        <v>0.33600000000000002</v>
      </c>
      <c r="L825" s="1">
        <f>Tabelle5[[#This Row],[Menge kg P2O5]]/1000</f>
        <v>0.27200000000000002</v>
      </c>
      <c r="M825" s="1">
        <f>Tabelle5[[#This Row],[Menge t Nges]]/Tabelle5[[#This Row],[Anzahl Lieferscheine]]</f>
        <v>0.33600000000000002</v>
      </c>
      <c r="N825" s="1">
        <f>Tabelle5[[#This Row],[Menge t P2O5]]/Tabelle5[[#This Row],[Anzahl Lieferscheine]]</f>
        <v>0.27200000000000002</v>
      </c>
    </row>
    <row r="826" spans="1:14" x14ac:dyDescent="0.2">
      <c r="A826" s="2" t="s">
        <v>39</v>
      </c>
      <c r="B826" s="2" t="s">
        <v>41</v>
      </c>
      <c r="C826" s="2" t="s">
        <v>6</v>
      </c>
      <c r="D826" s="2" t="s">
        <v>7</v>
      </c>
      <c r="E826" s="2" t="s">
        <v>8</v>
      </c>
      <c r="F826" s="2" t="s">
        <v>61</v>
      </c>
      <c r="G826" s="1">
        <v>907.5</v>
      </c>
      <c r="H826" s="1">
        <v>426.25</v>
      </c>
      <c r="I826" s="4">
        <v>7</v>
      </c>
      <c r="J826" s="2" t="s">
        <v>69</v>
      </c>
      <c r="K826" s="1">
        <f>Tabelle5[[#This Row],[Menge kg Nges]]/1000</f>
        <v>0.90749999999999997</v>
      </c>
      <c r="L826" s="1">
        <f>Tabelle5[[#This Row],[Menge kg P2O5]]/1000</f>
        <v>0.42625000000000002</v>
      </c>
      <c r="M826" s="1">
        <f>Tabelle5[[#This Row],[Menge t Nges]]/Tabelle5[[#This Row],[Anzahl Lieferscheine]]</f>
        <v>0.12964285714285714</v>
      </c>
      <c r="N826" s="1">
        <f>Tabelle5[[#This Row],[Menge t P2O5]]/Tabelle5[[#This Row],[Anzahl Lieferscheine]]</f>
        <v>6.0892857142857144E-2</v>
      </c>
    </row>
    <row r="827" spans="1:14" x14ac:dyDescent="0.2">
      <c r="A827" s="2" t="s">
        <v>39</v>
      </c>
      <c r="B827" s="2" t="s">
        <v>41</v>
      </c>
      <c r="C827" s="2" t="s">
        <v>6</v>
      </c>
      <c r="D827" s="2" t="s">
        <v>7</v>
      </c>
      <c r="E827" s="2" t="s">
        <v>14</v>
      </c>
      <c r="F827" s="2" t="s">
        <v>61</v>
      </c>
      <c r="G827" s="1">
        <v>1053</v>
      </c>
      <c r="H827" s="1">
        <v>540</v>
      </c>
      <c r="I827" s="4">
        <v>3</v>
      </c>
      <c r="J827" s="2" t="s">
        <v>69</v>
      </c>
      <c r="K827" s="1">
        <f>Tabelle5[[#This Row],[Menge kg Nges]]/1000</f>
        <v>1.0529999999999999</v>
      </c>
      <c r="L827" s="1">
        <f>Tabelle5[[#This Row],[Menge kg P2O5]]/1000</f>
        <v>0.54</v>
      </c>
      <c r="M827" s="1">
        <f>Tabelle5[[#This Row],[Menge t Nges]]/Tabelle5[[#This Row],[Anzahl Lieferscheine]]</f>
        <v>0.35099999999999998</v>
      </c>
      <c r="N827" s="1">
        <f>Tabelle5[[#This Row],[Menge t P2O5]]/Tabelle5[[#This Row],[Anzahl Lieferscheine]]</f>
        <v>0.18000000000000002</v>
      </c>
    </row>
    <row r="828" spans="1:14" x14ac:dyDescent="0.2">
      <c r="A828" s="2" t="s">
        <v>39</v>
      </c>
      <c r="B828" s="2" t="s">
        <v>42</v>
      </c>
      <c r="C828" s="2" t="s">
        <v>6</v>
      </c>
      <c r="D828" s="2" t="s">
        <v>7</v>
      </c>
      <c r="E828" s="2" t="s">
        <v>8</v>
      </c>
      <c r="F828" s="2" t="s">
        <v>61</v>
      </c>
      <c r="G828" s="1">
        <v>1989.9</v>
      </c>
      <c r="H828" s="1">
        <v>623.70000000000005</v>
      </c>
      <c r="I828" s="4">
        <v>1</v>
      </c>
      <c r="J828" s="2" t="s">
        <v>69</v>
      </c>
      <c r="K828" s="1">
        <f>Tabelle5[[#This Row],[Menge kg Nges]]/1000</f>
        <v>1.9899</v>
      </c>
      <c r="L828" s="1">
        <f>Tabelle5[[#This Row],[Menge kg P2O5]]/1000</f>
        <v>0.62370000000000003</v>
      </c>
      <c r="M828" s="1">
        <f>Tabelle5[[#This Row],[Menge t Nges]]/Tabelle5[[#This Row],[Anzahl Lieferscheine]]</f>
        <v>1.9899</v>
      </c>
      <c r="N828" s="1">
        <f>Tabelle5[[#This Row],[Menge t P2O5]]/Tabelle5[[#This Row],[Anzahl Lieferscheine]]</f>
        <v>0.62370000000000003</v>
      </c>
    </row>
    <row r="829" spans="1:14" x14ac:dyDescent="0.2">
      <c r="A829" s="2" t="s">
        <v>39</v>
      </c>
      <c r="B829" s="2" t="s">
        <v>42</v>
      </c>
      <c r="C829" s="2" t="s">
        <v>6</v>
      </c>
      <c r="D829" s="2" t="s">
        <v>7</v>
      </c>
      <c r="E829" s="2" t="s">
        <v>9</v>
      </c>
      <c r="F829" s="2" t="s">
        <v>61</v>
      </c>
      <c r="G829" s="1">
        <v>145</v>
      </c>
      <c r="H829" s="1">
        <v>60</v>
      </c>
      <c r="I829" s="4">
        <v>1</v>
      </c>
      <c r="J829" s="2" t="s">
        <v>69</v>
      </c>
      <c r="K829" s="1">
        <f>Tabelle5[[#This Row],[Menge kg Nges]]/1000</f>
        <v>0.14499999999999999</v>
      </c>
      <c r="L829" s="1">
        <f>Tabelle5[[#This Row],[Menge kg P2O5]]/1000</f>
        <v>0.06</v>
      </c>
      <c r="M829" s="1">
        <f>Tabelle5[[#This Row],[Menge t Nges]]/Tabelle5[[#This Row],[Anzahl Lieferscheine]]</f>
        <v>0.14499999999999999</v>
      </c>
      <c r="N829" s="1">
        <f>Tabelle5[[#This Row],[Menge t P2O5]]/Tabelle5[[#This Row],[Anzahl Lieferscheine]]</f>
        <v>0.06</v>
      </c>
    </row>
    <row r="830" spans="1:14" x14ac:dyDescent="0.2">
      <c r="A830" s="2" t="s">
        <v>39</v>
      </c>
      <c r="B830" s="2" t="s">
        <v>42</v>
      </c>
      <c r="C830" s="2" t="s">
        <v>6</v>
      </c>
      <c r="D830" s="2" t="s">
        <v>7</v>
      </c>
      <c r="E830" s="2" t="s">
        <v>14</v>
      </c>
      <c r="F830" s="2" t="s">
        <v>61</v>
      </c>
      <c r="G830" s="1">
        <v>2428</v>
      </c>
      <c r="H830" s="1">
        <v>1099</v>
      </c>
      <c r="I830" s="4">
        <v>6</v>
      </c>
      <c r="J830" s="2" t="s">
        <v>69</v>
      </c>
      <c r="K830" s="1">
        <f>Tabelle5[[#This Row],[Menge kg Nges]]/1000</f>
        <v>2.4279999999999999</v>
      </c>
      <c r="L830" s="1">
        <f>Tabelle5[[#This Row],[Menge kg P2O5]]/1000</f>
        <v>1.099</v>
      </c>
      <c r="M830" s="1">
        <f>Tabelle5[[#This Row],[Menge t Nges]]/Tabelle5[[#This Row],[Anzahl Lieferscheine]]</f>
        <v>0.40466666666666667</v>
      </c>
      <c r="N830" s="1">
        <f>Tabelle5[[#This Row],[Menge t P2O5]]/Tabelle5[[#This Row],[Anzahl Lieferscheine]]</f>
        <v>0.18316666666666667</v>
      </c>
    </row>
    <row r="831" spans="1:14" x14ac:dyDescent="0.2">
      <c r="A831" s="2" t="s">
        <v>39</v>
      </c>
      <c r="B831" s="2" t="s">
        <v>42</v>
      </c>
      <c r="C831" s="2" t="s">
        <v>6</v>
      </c>
      <c r="D831" s="2" t="s">
        <v>15</v>
      </c>
      <c r="E831" s="2" t="s">
        <v>18</v>
      </c>
      <c r="F831" s="2" t="s">
        <v>61</v>
      </c>
      <c r="G831" s="1">
        <v>504</v>
      </c>
      <c r="H831" s="1">
        <v>408</v>
      </c>
      <c r="I831" s="4">
        <v>3</v>
      </c>
      <c r="J831" s="2" t="s">
        <v>69</v>
      </c>
      <c r="K831" s="1">
        <f>Tabelle5[[#This Row],[Menge kg Nges]]/1000</f>
        <v>0.504</v>
      </c>
      <c r="L831" s="1">
        <f>Tabelle5[[#This Row],[Menge kg P2O5]]/1000</f>
        <v>0.40799999999999997</v>
      </c>
      <c r="M831" s="1">
        <f>Tabelle5[[#This Row],[Menge t Nges]]/Tabelle5[[#This Row],[Anzahl Lieferscheine]]</f>
        <v>0.16800000000000001</v>
      </c>
      <c r="N831" s="1">
        <f>Tabelle5[[#This Row],[Menge t P2O5]]/Tabelle5[[#This Row],[Anzahl Lieferscheine]]</f>
        <v>0.13599999999999998</v>
      </c>
    </row>
    <row r="832" spans="1:14" x14ac:dyDescent="0.2">
      <c r="A832" s="2" t="s">
        <v>40</v>
      </c>
      <c r="B832" s="2" t="s">
        <v>29</v>
      </c>
      <c r="C832" s="2" t="s">
        <v>6</v>
      </c>
      <c r="D832" s="2" t="s">
        <v>7</v>
      </c>
      <c r="E832" s="2" t="s">
        <v>13</v>
      </c>
      <c r="F832" s="2" t="s">
        <v>61</v>
      </c>
      <c r="G832" s="1">
        <v>7812</v>
      </c>
      <c r="H832" s="1">
        <v>3645.6</v>
      </c>
      <c r="I832" s="4">
        <v>17</v>
      </c>
      <c r="J832" s="2" t="s">
        <v>69</v>
      </c>
      <c r="K832" s="1">
        <f>Tabelle5[[#This Row],[Menge kg Nges]]/1000</f>
        <v>7.8120000000000003</v>
      </c>
      <c r="L832" s="1">
        <f>Tabelle5[[#This Row],[Menge kg P2O5]]/1000</f>
        <v>3.6456</v>
      </c>
      <c r="M832" s="1">
        <f>Tabelle5[[#This Row],[Menge t Nges]]/Tabelle5[[#This Row],[Anzahl Lieferscheine]]</f>
        <v>0.45952941176470591</v>
      </c>
      <c r="N832" s="1">
        <f>Tabelle5[[#This Row],[Menge t P2O5]]/Tabelle5[[#This Row],[Anzahl Lieferscheine]]</f>
        <v>0.21444705882352941</v>
      </c>
    </row>
    <row r="833" spans="1:14" x14ac:dyDescent="0.2">
      <c r="A833" s="2" t="s">
        <v>40</v>
      </c>
      <c r="B833" s="2" t="s">
        <v>29</v>
      </c>
      <c r="C833" s="2" t="s">
        <v>6</v>
      </c>
      <c r="D833" s="2" t="s">
        <v>7</v>
      </c>
      <c r="E833" s="2" t="s">
        <v>14</v>
      </c>
      <c r="F833" s="2" t="s">
        <v>61</v>
      </c>
      <c r="G833" s="1">
        <v>360</v>
      </c>
      <c r="H833" s="1">
        <v>168</v>
      </c>
      <c r="I833" s="4">
        <v>1</v>
      </c>
      <c r="J833" s="2" t="s">
        <v>69</v>
      </c>
      <c r="K833" s="1">
        <f>Tabelle5[[#This Row],[Menge kg Nges]]/1000</f>
        <v>0.36</v>
      </c>
      <c r="L833" s="1">
        <f>Tabelle5[[#This Row],[Menge kg P2O5]]/1000</f>
        <v>0.16800000000000001</v>
      </c>
      <c r="M833" s="1">
        <f>Tabelle5[[#This Row],[Menge t Nges]]/Tabelle5[[#This Row],[Anzahl Lieferscheine]]</f>
        <v>0.36</v>
      </c>
      <c r="N833" s="1">
        <f>Tabelle5[[#This Row],[Menge t P2O5]]/Tabelle5[[#This Row],[Anzahl Lieferscheine]]</f>
        <v>0.16800000000000001</v>
      </c>
    </row>
    <row r="834" spans="1:14" x14ac:dyDescent="0.2">
      <c r="A834" s="2" t="s">
        <v>40</v>
      </c>
      <c r="B834" s="2" t="s">
        <v>29</v>
      </c>
      <c r="C834" s="2" t="s">
        <v>25</v>
      </c>
      <c r="D834" s="2" t="s">
        <v>25</v>
      </c>
      <c r="E834" s="2" t="s">
        <v>26</v>
      </c>
      <c r="F834" s="2" t="s">
        <v>61</v>
      </c>
      <c r="G834" s="1">
        <v>3097.6899999999996</v>
      </c>
      <c r="H834" s="1">
        <v>698.83999999999992</v>
      </c>
      <c r="I834" s="4">
        <v>5</v>
      </c>
      <c r="J834" s="2" t="s">
        <v>69</v>
      </c>
      <c r="K834" s="1">
        <f>Tabelle5[[#This Row],[Menge kg Nges]]/1000</f>
        <v>3.0976899999999996</v>
      </c>
      <c r="L834" s="1">
        <f>Tabelle5[[#This Row],[Menge kg P2O5]]/1000</f>
        <v>0.69883999999999991</v>
      </c>
      <c r="M834" s="1">
        <f>Tabelle5[[#This Row],[Menge t Nges]]/Tabelle5[[#This Row],[Anzahl Lieferscheine]]</f>
        <v>0.61953799999999992</v>
      </c>
      <c r="N834" s="1">
        <f>Tabelle5[[#This Row],[Menge t P2O5]]/Tabelle5[[#This Row],[Anzahl Lieferscheine]]</f>
        <v>0.13976799999999998</v>
      </c>
    </row>
    <row r="835" spans="1:14" x14ac:dyDescent="0.2">
      <c r="A835" s="2" t="s">
        <v>40</v>
      </c>
      <c r="B835" s="2" t="s">
        <v>32</v>
      </c>
      <c r="C835" s="2" t="s">
        <v>6</v>
      </c>
      <c r="D835" s="2" t="s">
        <v>7</v>
      </c>
      <c r="E835" s="2" t="s">
        <v>13</v>
      </c>
      <c r="F835" s="2" t="s">
        <v>61</v>
      </c>
      <c r="G835" s="1">
        <v>45</v>
      </c>
      <c r="H835" s="1">
        <v>21</v>
      </c>
      <c r="I835" s="4">
        <v>1</v>
      </c>
      <c r="J835" s="2" t="s">
        <v>69</v>
      </c>
      <c r="K835" s="1">
        <f>Tabelle5[[#This Row],[Menge kg Nges]]/1000</f>
        <v>4.4999999999999998E-2</v>
      </c>
      <c r="L835" s="1">
        <f>Tabelle5[[#This Row],[Menge kg P2O5]]/1000</f>
        <v>2.1000000000000001E-2</v>
      </c>
      <c r="M835" s="1">
        <f>Tabelle5[[#This Row],[Menge t Nges]]/Tabelle5[[#This Row],[Anzahl Lieferscheine]]</f>
        <v>4.4999999999999998E-2</v>
      </c>
      <c r="N835" s="1">
        <f>Tabelle5[[#This Row],[Menge t P2O5]]/Tabelle5[[#This Row],[Anzahl Lieferscheine]]</f>
        <v>2.1000000000000001E-2</v>
      </c>
    </row>
    <row r="836" spans="1:14" x14ac:dyDescent="0.2">
      <c r="A836" s="2" t="s">
        <v>40</v>
      </c>
      <c r="B836" s="2" t="s">
        <v>32</v>
      </c>
      <c r="C836" s="2" t="s">
        <v>6</v>
      </c>
      <c r="D836" s="2" t="s">
        <v>15</v>
      </c>
      <c r="E836" s="2" t="s">
        <v>18</v>
      </c>
      <c r="F836" s="2" t="s">
        <v>61</v>
      </c>
      <c r="G836" s="1">
        <v>1956.3</v>
      </c>
      <c r="H836" s="1">
        <v>1492.2</v>
      </c>
      <c r="I836" s="4">
        <v>4</v>
      </c>
      <c r="J836" s="2" t="s">
        <v>69</v>
      </c>
      <c r="K836" s="1">
        <f>Tabelle5[[#This Row],[Menge kg Nges]]/1000</f>
        <v>1.9562999999999999</v>
      </c>
      <c r="L836" s="1">
        <f>Tabelle5[[#This Row],[Menge kg P2O5]]/1000</f>
        <v>1.4922</v>
      </c>
      <c r="M836" s="1">
        <f>Tabelle5[[#This Row],[Menge t Nges]]/Tabelle5[[#This Row],[Anzahl Lieferscheine]]</f>
        <v>0.48907499999999998</v>
      </c>
      <c r="N836" s="1">
        <f>Tabelle5[[#This Row],[Menge t P2O5]]/Tabelle5[[#This Row],[Anzahl Lieferscheine]]</f>
        <v>0.37304999999999999</v>
      </c>
    </row>
    <row r="837" spans="1:14" x14ac:dyDescent="0.2">
      <c r="A837" s="2" t="s">
        <v>40</v>
      </c>
      <c r="B837" s="2" t="s">
        <v>32</v>
      </c>
      <c r="C837" s="2" t="s">
        <v>6</v>
      </c>
      <c r="D837" s="2" t="s">
        <v>15</v>
      </c>
      <c r="E837" s="2" t="s">
        <v>21</v>
      </c>
      <c r="F837" s="2" t="s">
        <v>61</v>
      </c>
      <c r="G837" s="1">
        <v>1530</v>
      </c>
      <c r="H837" s="1">
        <v>900</v>
      </c>
      <c r="I837" s="4">
        <v>1</v>
      </c>
      <c r="J837" s="2" t="s">
        <v>69</v>
      </c>
      <c r="K837" s="1">
        <f>Tabelle5[[#This Row],[Menge kg Nges]]/1000</f>
        <v>1.53</v>
      </c>
      <c r="L837" s="1">
        <f>Tabelle5[[#This Row],[Menge kg P2O5]]/1000</f>
        <v>0.9</v>
      </c>
      <c r="M837" s="1">
        <f>Tabelle5[[#This Row],[Menge t Nges]]/Tabelle5[[#This Row],[Anzahl Lieferscheine]]</f>
        <v>1.53</v>
      </c>
      <c r="N837" s="1">
        <f>Tabelle5[[#This Row],[Menge t P2O5]]/Tabelle5[[#This Row],[Anzahl Lieferscheine]]</f>
        <v>0.9</v>
      </c>
    </row>
    <row r="838" spans="1:14" x14ac:dyDescent="0.2">
      <c r="A838" s="2" t="s">
        <v>40</v>
      </c>
      <c r="B838" s="2" t="s">
        <v>32</v>
      </c>
      <c r="C838" s="2" t="s">
        <v>25</v>
      </c>
      <c r="D838" s="2" t="s">
        <v>25</v>
      </c>
      <c r="E838" s="2" t="s">
        <v>26</v>
      </c>
      <c r="F838" s="2" t="s">
        <v>61</v>
      </c>
      <c r="G838" s="1">
        <v>8271.01</v>
      </c>
      <c r="H838" s="1">
        <v>1633.92</v>
      </c>
      <c r="I838" s="4">
        <v>6</v>
      </c>
      <c r="J838" s="2" t="s">
        <v>69</v>
      </c>
      <c r="K838" s="1">
        <f>Tabelle5[[#This Row],[Menge kg Nges]]/1000</f>
        <v>8.2710100000000004</v>
      </c>
      <c r="L838" s="1">
        <f>Tabelle5[[#This Row],[Menge kg P2O5]]/1000</f>
        <v>1.63392</v>
      </c>
      <c r="M838" s="1">
        <f>Tabelle5[[#This Row],[Menge t Nges]]/Tabelle5[[#This Row],[Anzahl Lieferscheine]]</f>
        <v>1.3785016666666667</v>
      </c>
      <c r="N838" s="1">
        <f>Tabelle5[[#This Row],[Menge t P2O5]]/Tabelle5[[#This Row],[Anzahl Lieferscheine]]</f>
        <v>0.27232000000000001</v>
      </c>
    </row>
    <row r="839" spans="1:14" x14ac:dyDescent="0.2">
      <c r="A839" s="2" t="s">
        <v>40</v>
      </c>
      <c r="B839" s="2" t="s">
        <v>43</v>
      </c>
      <c r="C839" s="2" t="s">
        <v>6</v>
      </c>
      <c r="D839" s="2" t="s">
        <v>7</v>
      </c>
      <c r="E839" s="2" t="s">
        <v>13</v>
      </c>
      <c r="F839" s="2" t="s">
        <v>61</v>
      </c>
      <c r="G839" s="1">
        <v>198</v>
      </c>
      <c r="H839" s="1">
        <v>90</v>
      </c>
      <c r="I839" s="4">
        <v>1</v>
      </c>
      <c r="J839" s="2" t="s">
        <v>69</v>
      </c>
      <c r="K839" s="1">
        <f>Tabelle5[[#This Row],[Menge kg Nges]]/1000</f>
        <v>0.19800000000000001</v>
      </c>
      <c r="L839" s="1">
        <f>Tabelle5[[#This Row],[Menge kg P2O5]]/1000</f>
        <v>0.09</v>
      </c>
      <c r="M839" s="1">
        <f>Tabelle5[[#This Row],[Menge t Nges]]/Tabelle5[[#This Row],[Anzahl Lieferscheine]]</f>
        <v>0.19800000000000001</v>
      </c>
      <c r="N839" s="1">
        <f>Tabelle5[[#This Row],[Menge t P2O5]]/Tabelle5[[#This Row],[Anzahl Lieferscheine]]</f>
        <v>0.09</v>
      </c>
    </row>
    <row r="840" spans="1:14" x14ac:dyDescent="0.2">
      <c r="A840" s="2" t="s">
        <v>40</v>
      </c>
      <c r="B840" s="2" t="s">
        <v>36</v>
      </c>
      <c r="C840" s="2" t="s">
        <v>6</v>
      </c>
      <c r="D840" s="2" t="s">
        <v>7</v>
      </c>
      <c r="E840" s="2" t="s">
        <v>9</v>
      </c>
      <c r="F840" s="2" t="s">
        <v>61</v>
      </c>
      <c r="G840" s="1">
        <v>27.5</v>
      </c>
      <c r="H840" s="1">
        <v>11.25</v>
      </c>
      <c r="I840" s="4">
        <v>1</v>
      </c>
      <c r="J840" s="2" t="s">
        <v>69</v>
      </c>
      <c r="K840" s="1">
        <f>Tabelle5[[#This Row],[Menge kg Nges]]/1000</f>
        <v>2.75E-2</v>
      </c>
      <c r="L840" s="1">
        <f>Tabelle5[[#This Row],[Menge kg P2O5]]/1000</f>
        <v>1.125E-2</v>
      </c>
      <c r="M840" s="1">
        <f>Tabelle5[[#This Row],[Menge t Nges]]/Tabelle5[[#This Row],[Anzahl Lieferscheine]]</f>
        <v>2.75E-2</v>
      </c>
      <c r="N840" s="1">
        <f>Tabelle5[[#This Row],[Menge t P2O5]]/Tabelle5[[#This Row],[Anzahl Lieferscheine]]</f>
        <v>1.125E-2</v>
      </c>
    </row>
    <row r="841" spans="1:14" x14ac:dyDescent="0.2">
      <c r="A841" s="2" t="s">
        <v>40</v>
      </c>
      <c r="B841" s="2" t="s">
        <v>36</v>
      </c>
      <c r="C841" s="2" t="s">
        <v>6</v>
      </c>
      <c r="D841" s="2" t="s">
        <v>7</v>
      </c>
      <c r="E841" s="2" t="s">
        <v>12</v>
      </c>
      <c r="F841" s="2" t="s">
        <v>61</v>
      </c>
      <c r="G841" s="1">
        <v>200.64</v>
      </c>
      <c r="H841" s="1">
        <v>77</v>
      </c>
      <c r="I841" s="4">
        <v>1</v>
      </c>
      <c r="J841" s="2" t="s">
        <v>69</v>
      </c>
      <c r="K841" s="1">
        <f>Tabelle5[[#This Row],[Menge kg Nges]]/1000</f>
        <v>0.20063999999999999</v>
      </c>
      <c r="L841" s="1">
        <f>Tabelle5[[#This Row],[Menge kg P2O5]]/1000</f>
        <v>7.6999999999999999E-2</v>
      </c>
      <c r="M841" s="1">
        <f>Tabelle5[[#This Row],[Menge t Nges]]/Tabelle5[[#This Row],[Anzahl Lieferscheine]]</f>
        <v>0.20063999999999999</v>
      </c>
      <c r="N841" s="1">
        <f>Tabelle5[[#This Row],[Menge t P2O5]]/Tabelle5[[#This Row],[Anzahl Lieferscheine]]</f>
        <v>7.6999999999999999E-2</v>
      </c>
    </row>
    <row r="842" spans="1:14" x14ac:dyDescent="0.2">
      <c r="A842" s="2" t="s">
        <v>40</v>
      </c>
      <c r="B842" s="2" t="s">
        <v>36</v>
      </c>
      <c r="C842" s="2" t="s">
        <v>6</v>
      </c>
      <c r="D842" s="2" t="s">
        <v>7</v>
      </c>
      <c r="E842" s="2" t="s">
        <v>13</v>
      </c>
      <c r="F842" s="2" t="s">
        <v>61</v>
      </c>
      <c r="G842" s="1">
        <v>5859.2999999999984</v>
      </c>
      <c r="H842" s="1">
        <v>3062.6000000000008</v>
      </c>
      <c r="I842" s="4">
        <v>51</v>
      </c>
      <c r="J842" s="2" t="s">
        <v>69</v>
      </c>
      <c r="K842" s="1">
        <f>Tabelle5[[#This Row],[Menge kg Nges]]/1000</f>
        <v>5.8592999999999984</v>
      </c>
      <c r="L842" s="1">
        <f>Tabelle5[[#This Row],[Menge kg P2O5]]/1000</f>
        <v>3.0626000000000007</v>
      </c>
      <c r="M842" s="1">
        <f>Tabelle5[[#This Row],[Menge t Nges]]/Tabelle5[[#This Row],[Anzahl Lieferscheine]]</f>
        <v>0.11488823529411761</v>
      </c>
      <c r="N842" s="1">
        <f>Tabelle5[[#This Row],[Menge t P2O5]]/Tabelle5[[#This Row],[Anzahl Lieferscheine]]</f>
        <v>6.0050980392156873E-2</v>
      </c>
    </row>
    <row r="843" spans="1:14" x14ac:dyDescent="0.2">
      <c r="A843" s="2" t="s">
        <v>40</v>
      </c>
      <c r="B843" s="2" t="s">
        <v>36</v>
      </c>
      <c r="C843" s="2" t="s">
        <v>6</v>
      </c>
      <c r="D843" s="2" t="s">
        <v>7</v>
      </c>
      <c r="E843" s="2" t="s">
        <v>14</v>
      </c>
      <c r="F843" s="2" t="s">
        <v>61</v>
      </c>
      <c r="G843" s="1">
        <v>164</v>
      </c>
      <c r="H843" s="1">
        <v>64</v>
      </c>
      <c r="I843" s="4">
        <v>1</v>
      </c>
      <c r="J843" s="2" t="s">
        <v>69</v>
      </c>
      <c r="K843" s="1">
        <f>Tabelle5[[#This Row],[Menge kg Nges]]/1000</f>
        <v>0.16400000000000001</v>
      </c>
      <c r="L843" s="1">
        <f>Tabelle5[[#This Row],[Menge kg P2O5]]/1000</f>
        <v>6.4000000000000001E-2</v>
      </c>
      <c r="M843" s="1">
        <f>Tabelle5[[#This Row],[Menge t Nges]]/Tabelle5[[#This Row],[Anzahl Lieferscheine]]</f>
        <v>0.16400000000000001</v>
      </c>
      <c r="N843" s="1">
        <f>Tabelle5[[#This Row],[Menge t P2O5]]/Tabelle5[[#This Row],[Anzahl Lieferscheine]]</f>
        <v>6.4000000000000001E-2</v>
      </c>
    </row>
    <row r="844" spans="1:14" x14ac:dyDescent="0.2">
      <c r="A844" s="2" t="s">
        <v>40</v>
      </c>
      <c r="B844" s="2" t="s">
        <v>36</v>
      </c>
      <c r="C844" s="2" t="s">
        <v>6</v>
      </c>
      <c r="D844" s="2" t="s">
        <v>15</v>
      </c>
      <c r="E844" s="2" t="s">
        <v>21</v>
      </c>
      <c r="F844" s="2" t="s">
        <v>61</v>
      </c>
      <c r="G844" s="1">
        <v>540</v>
      </c>
      <c r="H844" s="1">
        <v>270</v>
      </c>
      <c r="I844" s="4">
        <v>1</v>
      </c>
      <c r="J844" s="2" t="s">
        <v>69</v>
      </c>
      <c r="K844" s="1">
        <f>Tabelle5[[#This Row],[Menge kg Nges]]/1000</f>
        <v>0.54</v>
      </c>
      <c r="L844" s="1">
        <f>Tabelle5[[#This Row],[Menge kg P2O5]]/1000</f>
        <v>0.27</v>
      </c>
      <c r="M844" s="1">
        <f>Tabelle5[[#This Row],[Menge t Nges]]/Tabelle5[[#This Row],[Anzahl Lieferscheine]]</f>
        <v>0.54</v>
      </c>
      <c r="N844" s="1">
        <f>Tabelle5[[#This Row],[Menge t P2O5]]/Tabelle5[[#This Row],[Anzahl Lieferscheine]]</f>
        <v>0.27</v>
      </c>
    </row>
    <row r="845" spans="1:14" x14ac:dyDescent="0.2">
      <c r="A845" s="2" t="s">
        <v>40</v>
      </c>
      <c r="B845" s="2" t="s">
        <v>27</v>
      </c>
      <c r="C845" s="2" t="s">
        <v>25</v>
      </c>
      <c r="D845" s="2" t="s">
        <v>25</v>
      </c>
      <c r="E845" s="2" t="s">
        <v>26</v>
      </c>
      <c r="F845" s="2" t="s">
        <v>61</v>
      </c>
      <c r="G845" s="1">
        <v>1158.04</v>
      </c>
      <c r="H845" s="1">
        <v>19.61</v>
      </c>
      <c r="I845" s="4">
        <v>3</v>
      </c>
      <c r="J845" s="2" t="s">
        <v>69</v>
      </c>
      <c r="K845" s="1">
        <f>Tabelle5[[#This Row],[Menge kg Nges]]/1000</f>
        <v>1.15804</v>
      </c>
      <c r="L845" s="1">
        <f>Tabelle5[[#This Row],[Menge kg P2O5]]/1000</f>
        <v>1.9609999999999999E-2</v>
      </c>
      <c r="M845" s="1">
        <f>Tabelle5[[#This Row],[Menge t Nges]]/Tabelle5[[#This Row],[Anzahl Lieferscheine]]</f>
        <v>0.38601333333333332</v>
      </c>
      <c r="N845" s="1">
        <f>Tabelle5[[#This Row],[Menge t P2O5]]/Tabelle5[[#This Row],[Anzahl Lieferscheine]]</f>
        <v>6.5366666666666663E-3</v>
      </c>
    </row>
    <row r="846" spans="1:14" x14ac:dyDescent="0.2">
      <c r="A846" s="2" t="s">
        <v>40</v>
      </c>
      <c r="B846" s="2" t="s">
        <v>47</v>
      </c>
      <c r="C846" s="2" t="s">
        <v>6</v>
      </c>
      <c r="D846" s="2" t="s">
        <v>7</v>
      </c>
      <c r="E846" s="2" t="s">
        <v>12</v>
      </c>
      <c r="F846" s="2" t="s">
        <v>61</v>
      </c>
      <c r="G846" s="1">
        <v>603.62</v>
      </c>
      <c r="H846" s="1">
        <v>264</v>
      </c>
      <c r="I846" s="4">
        <v>1</v>
      </c>
      <c r="J846" s="2" t="s">
        <v>69</v>
      </c>
      <c r="K846" s="1">
        <f>Tabelle5[[#This Row],[Menge kg Nges]]/1000</f>
        <v>0.60362000000000005</v>
      </c>
      <c r="L846" s="1">
        <f>Tabelle5[[#This Row],[Menge kg P2O5]]/1000</f>
        <v>0.26400000000000001</v>
      </c>
      <c r="M846" s="1">
        <f>Tabelle5[[#This Row],[Menge t Nges]]/Tabelle5[[#This Row],[Anzahl Lieferscheine]]</f>
        <v>0.60362000000000005</v>
      </c>
      <c r="N846" s="1">
        <f>Tabelle5[[#This Row],[Menge t P2O5]]/Tabelle5[[#This Row],[Anzahl Lieferscheine]]</f>
        <v>0.26400000000000001</v>
      </c>
    </row>
    <row r="847" spans="1:14" x14ac:dyDescent="0.2">
      <c r="A847" s="2" t="s">
        <v>40</v>
      </c>
      <c r="B847" s="2" t="s">
        <v>47</v>
      </c>
      <c r="C847" s="2" t="s">
        <v>6</v>
      </c>
      <c r="D847" s="2" t="s">
        <v>7</v>
      </c>
      <c r="E847" s="2" t="s">
        <v>14</v>
      </c>
      <c r="F847" s="2" t="s">
        <v>61</v>
      </c>
      <c r="G847" s="1">
        <v>92.67</v>
      </c>
      <c r="H847" s="1">
        <v>33.270000000000003</v>
      </c>
      <c r="I847" s="4">
        <v>1</v>
      </c>
      <c r="J847" s="2" t="s">
        <v>69</v>
      </c>
      <c r="K847" s="1">
        <f>Tabelle5[[#This Row],[Menge kg Nges]]/1000</f>
        <v>9.2670000000000002E-2</v>
      </c>
      <c r="L847" s="1">
        <f>Tabelle5[[#This Row],[Menge kg P2O5]]/1000</f>
        <v>3.3270000000000001E-2</v>
      </c>
      <c r="M847" s="1">
        <f>Tabelle5[[#This Row],[Menge t Nges]]/Tabelle5[[#This Row],[Anzahl Lieferscheine]]</f>
        <v>9.2670000000000002E-2</v>
      </c>
      <c r="N847" s="1">
        <f>Tabelle5[[#This Row],[Menge t P2O5]]/Tabelle5[[#This Row],[Anzahl Lieferscheine]]</f>
        <v>3.3270000000000001E-2</v>
      </c>
    </row>
    <row r="848" spans="1:14" x14ac:dyDescent="0.2">
      <c r="A848" s="2" t="s">
        <v>40</v>
      </c>
      <c r="B848" s="2" t="s">
        <v>47</v>
      </c>
      <c r="C848" s="2" t="s">
        <v>6</v>
      </c>
      <c r="D848" s="2" t="s">
        <v>15</v>
      </c>
      <c r="E848" s="2" t="s">
        <v>9</v>
      </c>
      <c r="F848" s="2" t="s">
        <v>61</v>
      </c>
      <c r="G848" s="1">
        <v>111.44</v>
      </c>
      <c r="H848" s="1">
        <v>46.2</v>
      </c>
      <c r="I848" s="4">
        <v>1</v>
      </c>
      <c r="J848" s="2" t="s">
        <v>69</v>
      </c>
      <c r="K848" s="1">
        <f>Tabelle5[[#This Row],[Menge kg Nges]]/1000</f>
        <v>0.11144</v>
      </c>
      <c r="L848" s="1">
        <f>Tabelle5[[#This Row],[Menge kg P2O5]]/1000</f>
        <v>4.6200000000000005E-2</v>
      </c>
      <c r="M848" s="1">
        <f>Tabelle5[[#This Row],[Menge t Nges]]/Tabelle5[[#This Row],[Anzahl Lieferscheine]]</f>
        <v>0.11144</v>
      </c>
      <c r="N848" s="1">
        <f>Tabelle5[[#This Row],[Menge t P2O5]]/Tabelle5[[#This Row],[Anzahl Lieferscheine]]</f>
        <v>4.6200000000000005E-2</v>
      </c>
    </row>
    <row r="849" spans="1:14" x14ac:dyDescent="0.2">
      <c r="A849" s="2" t="s">
        <v>40</v>
      </c>
      <c r="B849" s="2" t="s">
        <v>47</v>
      </c>
      <c r="C849" s="2" t="s">
        <v>25</v>
      </c>
      <c r="D849" s="2" t="s">
        <v>25</v>
      </c>
      <c r="E849" s="2" t="s">
        <v>26</v>
      </c>
      <c r="F849" s="2" t="s">
        <v>61</v>
      </c>
      <c r="G849" s="1">
        <v>491.58</v>
      </c>
      <c r="H849" s="1">
        <v>8.33</v>
      </c>
      <c r="I849" s="4">
        <v>1</v>
      </c>
      <c r="J849" s="2" t="s">
        <v>69</v>
      </c>
      <c r="K849" s="1">
        <f>Tabelle5[[#This Row],[Menge kg Nges]]/1000</f>
        <v>0.49157999999999996</v>
      </c>
      <c r="L849" s="1">
        <f>Tabelle5[[#This Row],[Menge kg P2O5]]/1000</f>
        <v>8.3300000000000006E-3</v>
      </c>
      <c r="M849" s="1">
        <f>Tabelle5[[#This Row],[Menge t Nges]]/Tabelle5[[#This Row],[Anzahl Lieferscheine]]</f>
        <v>0.49157999999999996</v>
      </c>
      <c r="N849" s="1">
        <f>Tabelle5[[#This Row],[Menge t P2O5]]/Tabelle5[[#This Row],[Anzahl Lieferscheine]]</f>
        <v>8.3300000000000006E-3</v>
      </c>
    </row>
    <row r="850" spans="1:14" x14ac:dyDescent="0.2">
      <c r="A850" s="2" t="s">
        <v>40</v>
      </c>
      <c r="B850" s="2" t="s">
        <v>37</v>
      </c>
      <c r="C850" s="2" t="s">
        <v>6</v>
      </c>
      <c r="D850" s="2" t="s">
        <v>7</v>
      </c>
      <c r="E850" s="2" t="s">
        <v>8</v>
      </c>
      <c r="F850" s="2" t="s">
        <v>61</v>
      </c>
      <c r="G850" s="1">
        <v>854.4</v>
      </c>
      <c r="H850" s="1">
        <v>369.6</v>
      </c>
      <c r="I850" s="4">
        <v>1</v>
      </c>
      <c r="J850" s="2" t="s">
        <v>69</v>
      </c>
      <c r="K850" s="1">
        <f>Tabelle5[[#This Row],[Menge kg Nges]]/1000</f>
        <v>0.85439999999999994</v>
      </c>
      <c r="L850" s="1">
        <f>Tabelle5[[#This Row],[Menge kg P2O5]]/1000</f>
        <v>0.36960000000000004</v>
      </c>
      <c r="M850" s="1">
        <f>Tabelle5[[#This Row],[Menge t Nges]]/Tabelle5[[#This Row],[Anzahl Lieferscheine]]</f>
        <v>0.85439999999999994</v>
      </c>
      <c r="N850" s="1">
        <f>Tabelle5[[#This Row],[Menge t P2O5]]/Tabelle5[[#This Row],[Anzahl Lieferscheine]]</f>
        <v>0.36960000000000004</v>
      </c>
    </row>
    <row r="851" spans="1:14" x14ac:dyDescent="0.2">
      <c r="A851" s="2" t="s">
        <v>40</v>
      </c>
      <c r="B851" s="2" t="s">
        <v>37</v>
      </c>
      <c r="C851" s="2" t="s">
        <v>6</v>
      </c>
      <c r="D851" s="2" t="s">
        <v>7</v>
      </c>
      <c r="E851" s="2" t="s">
        <v>9</v>
      </c>
      <c r="F851" s="2" t="s">
        <v>61</v>
      </c>
      <c r="G851" s="1">
        <v>1998</v>
      </c>
      <c r="H851" s="1">
        <v>839</v>
      </c>
      <c r="I851" s="4">
        <v>8</v>
      </c>
      <c r="J851" s="2" t="s">
        <v>69</v>
      </c>
      <c r="K851" s="1">
        <f>Tabelle5[[#This Row],[Menge kg Nges]]/1000</f>
        <v>1.998</v>
      </c>
      <c r="L851" s="1">
        <f>Tabelle5[[#This Row],[Menge kg P2O5]]/1000</f>
        <v>0.83899999999999997</v>
      </c>
      <c r="M851" s="1">
        <f>Tabelle5[[#This Row],[Menge t Nges]]/Tabelle5[[#This Row],[Anzahl Lieferscheine]]</f>
        <v>0.24975</v>
      </c>
      <c r="N851" s="1">
        <f>Tabelle5[[#This Row],[Menge t P2O5]]/Tabelle5[[#This Row],[Anzahl Lieferscheine]]</f>
        <v>0.104875</v>
      </c>
    </row>
    <row r="852" spans="1:14" x14ac:dyDescent="0.2">
      <c r="A852" s="2" t="s">
        <v>40</v>
      </c>
      <c r="B852" s="2" t="s">
        <v>37</v>
      </c>
      <c r="C852" s="2" t="s">
        <v>6</v>
      </c>
      <c r="D852" s="2" t="s">
        <v>7</v>
      </c>
      <c r="E852" s="2" t="s">
        <v>10</v>
      </c>
      <c r="F852" s="2" t="s">
        <v>61</v>
      </c>
      <c r="G852" s="1">
        <v>61.2</v>
      </c>
      <c r="H852" s="1">
        <v>24.48</v>
      </c>
      <c r="I852" s="4">
        <v>1</v>
      </c>
      <c r="J852" s="2" t="s">
        <v>69</v>
      </c>
      <c r="K852" s="1">
        <f>Tabelle5[[#This Row],[Menge kg Nges]]/1000</f>
        <v>6.1200000000000004E-2</v>
      </c>
      <c r="L852" s="1">
        <f>Tabelle5[[#This Row],[Menge kg P2O5]]/1000</f>
        <v>2.4480000000000002E-2</v>
      </c>
      <c r="M852" s="1">
        <f>Tabelle5[[#This Row],[Menge t Nges]]/Tabelle5[[#This Row],[Anzahl Lieferscheine]]</f>
        <v>6.1200000000000004E-2</v>
      </c>
      <c r="N852" s="1">
        <f>Tabelle5[[#This Row],[Menge t P2O5]]/Tabelle5[[#This Row],[Anzahl Lieferscheine]]</f>
        <v>2.4480000000000002E-2</v>
      </c>
    </row>
    <row r="853" spans="1:14" x14ac:dyDescent="0.2">
      <c r="A853" s="2" t="s">
        <v>40</v>
      </c>
      <c r="B853" s="2" t="s">
        <v>37</v>
      </c>
      <c r="C853" s="2" t="s">
        <v>6</v>
      </c>
      <c r="D853" s="2" t="s">
        <v>7</v>
      </c>
      <c r="E853" s="2" t="s">
        <v>11</v>
      </c>
      <c r="F853" s="2" t="s">
        <v>61</v>
      </c>
      <c r="G853" s="1">
        <v>457.2</v>
      </c>
      <c r="H853" s="1">
        <v>285.3</v>
      </c>
      <c r="I853" s="4">
        <v>2</v>
      </c>
      <c r="J853" s="2" t="s">
        <v>69</v>
      </c>
      <c r="K853" s="1">
        <f>Tabelle5[[#This Row],[Menge kg Nges]]/1000</f>
        <v>0.4572</v>
      </c>
      <c r="L853" s="1">
        <f>Tabelle5[[#This Row],[Menge kg P2O5]]/1000</f>
        <v>0.2853</v>
      </c>
      <c r="M853" s="1">
        <f>Tabelle5[[#This Row],[Menge t Nges]]/Tabelle5[[#This Row],[Anzahl Lieferscheine]]</f>
        <v>0.2286</v>
      </c>
      <c r="N853" s="1">
        <f>Tabelle5[[#This Row],[Menge t P2O5]]/Tabelle5[[#This Row],[Anzahl Lieferscheine]]</f>
        <v>0.14265</v>
      </c>
    </row>
    <row r="854" spans="1:14" x14ac:dyDescent="0.2">
      <c r="A854" s="2" t="s">
        <v>40</v>
      </c>
      <c r="B854" s="2" t="s">
        <v>37</v>
      </c>
      <c r="C854" s="2" t="s">
        <v>6</v>
      </c>
      <c r="D854" s="2" t="s">
        <v>7</v>
      </c>
      <c r="E854" s="2" t="s">
        <v>12</v>
      </c>
      <c r="F854" s="2" t="s">
        <v>61</v>
      </c>
      <c r="G854" s="1">
        <v>26367.669999999995</v>
      </c>
      <c r="H854" s="1">
        <v>10617.790000000003</v>
      </c>
      <c r="I854" s="4">
        <v>81</v>
      </c>
      <c r="J854" s="2" t="s">
        <v>69</v>
      </c>
      <c r="K854" s="1">
        <f>Tabelle5[[#This Row],[Menge kg Nges]]/1000</f>
        <v>26.367669999999993</v>
      </c>
      <c r="L854" s="1">
        <f>Tabelle5[[#This Row],[Menge kg P2O5]]/1000</f>
        <v>10.617790000000003</v>
      </c>
      <c r="M854" s="1">
        <f>Tabelle5[[#This Row],[Menge t Nges]]/Tabelle5[[#This Row],[Anzahl Lieferscheine]]</f>
        <v>0.3255267901234567</v>
      </c>
      <c r="N854" s="1">
        <f>Tabelle5[[#This Row],[Menge t P2O5]]/Tabelle5[[#This Row],[Anzahl Lieferscheine]]</f>
        <v>0.13108382716049385</v>
      </c>
    </row>
    <row r="855" spans="1:14" x14ac:dyDescent="0.2">
      <c r="A855" s="2" t="s">
        <v>40</v>
      </c>
      <c r="B855" s="2" t="s">
        <v>37</v>
      </c>
      <c r="C855" s="2" t="s">
        <v>6</v>
      </c>
      <c r="D855" s="2" t="s">
        <v>7</v>
      </c>
      <c r="E855" s="2" t="s">
        <v>13</v>
      </c>
      <c r="F855" s="2" t="s">
        <v>61</v>
      </c>
      <c r="G855" s="1">
        <v>9588.0400000000009</v>
      </c>
      <c r="H855" s="1">
        <v>5372.28</v>
      </c>
      <c r="I855" s="4">
        <v>46</v>
      </c>
      <c r="J855" s="2" t="s">
        <v>69</v>
      </c>
      <c r="K855" s="1">
        <f>Tabelle5[[#This Row],[Menge kg Nges]]/1000</f>
        <v>9.5880400000000012</v>
      </c>
      <c r="L855" s="1">
        <f>Tabelle5[[#This Row],[Menge kg P2O5]]/1000</f>
        <v>5.3722799999999999</v>
      </c>
      <c r="M855" s="1">
        <f>Tabelle5[[#This Row],[Menge t Nges]]/Tabelle5[[#This Row],[Anzahl Lieferscheine]]</f>
        <v>0.20843565217391308</v>
      </c>
      <c r="N855" s="1">
        <f>Tabelle5[[#This Row],[Menge t P2O5]]/Tabelle5[[#This Row],[Anzahl Lieferscheine]]</f>
        <v>0.11678869565217391</v>
      </c>
    </row>
    <row r="856" spans="1:14" x14ac:dyDescent="0.2">
      <c r="A856" s="2" t="s">
        <v>40</v>
      </c>
      <c r="B856" s="2" t="s">
        <v>37</v>
      </c>
      <c r="C856" s="2" t="s">
        <v>6</v>
      </c>
      <c r="D856" s="2" t="s">
        <v>7</v>
      </c>
      <c r="E856" s="2" t="s">
        <v>14</v>
      </c>
      <c r="F856" s="2" t="s">
        <v>61</v>
      </c>
      <c r="G856" s="1">
        <v>9922.5499999999993</v>
      </c>
      <c r="H856" s="1">
        <v>4289.3</v>
      </c>
      <c r="I856" s="4">
        <v>44</v>
      </c>
      <c r="J856" s="2" t="s">
        <v>69</v>
      </c>
      <c r="K856" s="1">
        <f>Tabelle5[[#This Row],[Menge kg Nges]]/1000</f>
        <v>9.9225499999999993</v>
      </c>
      <c r="L856" s="1">
        <f>Tabelle5[[#This Row],[Menge kg P2O5]]/1000</f>
        <v>4.2892999999999999</v>
      </c>
      <c r="M856" s="1">
        <f>Tabelle5[[#This Row],[Menge t Nges]]/Tabelle5[[#This Row],[Anzahl Lieferscheine]]</f>
        <v>0.22551249999999998</v>
      </c>
      <c r="N856" s="1">
        <f>Tabelle5[[#This Row],[Menge t P2O5]]/Tabelle5[[#This Row],[Anzahl Lieferscheine]]</f>
        <v>9.7484090909090909E-2</v>
      </c>
    </row>
    <row r="857" spans="1:14" x14ac:dyDescent="0.2">
      <c r="A857" s="2" t="s">
        <v>40</v>
      </c>
      <c r="B857" s="2" t="s">
        <v>37</v>
      </c>
      <c r="C857" s="2" t="s">
        <v>6</v>
      </c>
      <c r="D857" s="2" t="s">
        <v>15</v>
      </c>
      <c r="E857" s="2" t="s">
        <v>8</v>
      </c>
      <c r="F857" s="2" t="s">
        <v>61</v>
      </c>
      <c r="G857" s="1">
        <v>101.31</v>
      </c>
      <c r="H857" s="1">
        <v>59.400000000000006</v>
      </c>
      <c r="I857" s="4">
        <v>3</v>
      </c>
      <c r="J857" s="2" t="s">
        <v>69</v>
      </c>
      <c r="K857" s="1">
        <f>Tabelle5[[#This Row],[Menge kg Nges]]/1000</f>
        <v>0.10131</v>
      </c>
      <c r="L857" s="1">
        <f>Tabelle5[[#This Row],[Menge kg P2O5]]/1000</f>
        <v>5.9400000000000008E-2</v>
      </c>
      <c r="M857" s="1">
        <f>Tabelle5[[#This Row],[Menge t Nges]]/Tabelle5[[#This Row],[Anzahl Lieferscheine]]</f>
        <v>3.3770000000000001E-2</v>
      </c>
      <c r="N857" s="1">
        <f>Tabelle5[[#This Row],[Menge t P2O5]]/Tabelle5[[#This Row],[Anzahl Lieferscheine]]</f>
        <v>1.9800000000000002E-2</v>
      </c>
    </row>
    <row r="858" spans="1:14" x14ac:dyDescent="0.2">
      <c r="A858" s="2" t="s">
        <v>40</v>
      </c>
      <c r="B858" s="2" t="s">
        <v>37</v>
      </c>
      <c r="C858" s="2" t="s">
        <v>6</v>
      </c>
      <c r="D858" s="2" t="s">
        <v>15</v>
      </c>
      <c r="E858" s="2" t="s">
        <v>16</v>
      </c>
      <c r="F858" s="2" t="s">
        <v>61</v>
      </c>
      <c r="G858" s="1">
        <v>153.4</v>
      </c>
      <c r="H858" s="1">
        <v>139.49</v>
      </c>
      <c r="I858" s="4">
        <v>1</v>
      </c>
      <c r="J858" s="2" t="s">
        <v>69</v>
      </c>
      <c r="K858" s="1">
        <f>Tabelle5[[#This Row],[Menge kg Nges]]/1000</f>
        <v>0.15340000000000001</v>
      </c>
      <c r="L858" s="1">
        <f>Tabelle5[[#This Row],[Menge kg P2O5]]/1000</f>
        <v>0.13949</v>
      </c>
      <c r="M858" s="1">
        <f>Tabelle5[[#This Row],[Menge t Nges]]/Tabelle5[[#This Row],[Anzahl Lieferscheine]]</f>
        <v>0.15340000000000001</v>
      </c>
      <c r="N858" s="1">
        <f>Tabelle5[[#This Row],[Menge t P2O5]]/Tabelle5[[#This Row],[Anzahl Lieferscheine]]</f>
        <v>0.13949</v>
      </c>
    </row>
    <row r="859" spans="1:14" x14ac:dyDescent="0.2">
      <c r="A859" s="2" t="s">
        <v>40</v>
      </c>
      <c r="B859" s="2" t="s">
        <v>37</v>
      </c>
      <c r="C859" s="2" t="s">
        <v>6</v>
      </c>
      <c r="D859" s="2" t="s">
        <v>15</v>
      </c>
      <c r="E859" s="2" t="s">
        <v>18</v>
      </c>
      <c r="F859" s="2" t="s">
        <v>61</v>
      </c>
      <c r="G859" s="1">
        <v>1823</v>
      </c>
      <c r="H859" s="1">
        <v>1164</v>
      </c>
      <c r="I859" s="4">
        <v>3</v>
      </c>
      <c r="J859" s="2" t="s">
        <v>69</v>
      </c>
      <c r="K859" s="1">
        <f>Tabelle5[[#This Row],[Menge kg Nges]]/1000</f>
        <v>1.823</v>
      </c>
      <c r="L859" s="1">
        <f>Tabelle5[[#This Row],[Menge kg P2O5]]/1000</f>
        <v>1.1639999999999999</v>
      </c>
      <c r="M859" s="1">
        <f>Tabelle5[[#This Row],[Menge t Nges]]/Tabelle5[[#This Row],[Anzahl Lieferscheine]]</f>
        <v>0.60766666666666669</v>
      </c>
      <c r="N859" s="1">
        <f>Tabelle5[[#This Row],[Menge t P2O5]]/Tabelle5[[#This Row],[Anzahl Lieferscheine]]</f>
        <v>0.38799999999999996</v>
      </c>
    </row>
    <row r="860" spans="1:14" x14ac:dyDescent="0.2">
      <c r="A860" s="2" t="s">
        <v>40</v>
      </c>
      <c r="B860" s="2" t="s">
        <v>37</v>
      </c>
      <c r="C860" s="2" t="s">
        <v>6</v>
      </c>
      <c r="D860" s="2" t="s">
        <v>15</v>
      </c>
      <c r="E860" s="2" t="s">
        <v>20</v>
      </c>
      <c r="F860" s="2" t="s">
        <v>61</v>
      </c>
      <c r="G860" s="1">
        <v>595.68000000000006</v>
      </c>
      <c r="H860" s="1">
        <v>438</v>
      </c>
      <c r="I860" s="4">
        <v>3</v>
      </c>
      <c r="J860" s="2" t="s">
        <v>69</v>
      </c>
      <c r="K860" s="1">
        <f>Tabelle5[[#This Row],[Menge kg Nges]]/1000</f>
        <v>0.5956800000000001</v>
      </c>
      <c r="L860" s="1">
        <f>Tabelle5[[#This Row],[Menge kg P2O5]]/1000</f>
        <v>0.438</v>
      </c>
      <c r="M860" s="1">
        <f>Tabelle5[[#This Row],[Menge t Nges]]/Tabelle5[[#This Row],[Anzahl Lieferscheine]]</f>
        <v>0.19856000000000004</v>
      </c>
      <c r="N860" s="1">
        <f>Tabelle5[[#This Row],[Menge t P2O5]]/Tabelle5[[#This Row],[Anzahl Lieferscheine]]</f>
        <v>0.14599999999999999</v>
      </c>
    </row>
    <row r="861" spans="1:14" x14ac:dyDescent="0.2">
      <c r="A861" s="2" t="s">
        <v>40</v>
      </c>
      <c r="B861" s="2" t="s">
        <v>37</v>
      </c>
      <c r="C861" s="2" t="s">
        <v>6</v>
      </c>
      <c r="D861" s="2" t="s">
        <v>15</v>
      </c>
      <c r="E861" s="2" t="s">
        <v>21</v>
      </c>
      <c r="F861" s="2" t="s">
        <v>61</v>
      </c>
      <c r="G861" s="1">
        <v>259.89999999999998</v>
      </c>
      <c r="H861" s="1">
        <v>160.6</v>
      </c>
      <c r="I861" s="4">
        <v>3</v>
      </c>
      <c r="J861" s="2" t="s">
        <v>69</v>
      </c>
      <c r="K861" s="1">
        <f>Tabelle5[[#This Row],[Menge kg Nges]]/1000</f>
        <v>0.25989999999999996</v>
      </c>
      <c r="L861" s="1">
        <f>Tabelle5[[#This Row],[Menge kg P2O5]]/1000</f>
        <v>0.16059999999999999</v>
      </c>
      <c r="M861" s="1">
        <f>Tabelle5[[#This Row],[Menge t Nges]]/Tabelle5[[#This Row],[Anzahl Lieferscheine]]</f>
        <v>8.6633333333333326E-2</v>
      </c>
      <c r="N861" s="1">
        <f>Tabelle5[[#This Row],[Menge t P2O5]]/Tabelle5[[#This Row],[Anzahl Lieferscheine]]</f>
        <v>5.3533333333333329E-2</v>
      </c>
    </row>
    <row r="862" spans="1:14" x14ac:dyDescent="0.2">
      <c r="A862" s="2" t="s">
        <v>40</v>
      </c>
      <c r="B862" s="2" t="s">
        <v>37</v>
      </c>
      <c r="C862" s="2" t="s">
        <v>6</v>
      </c>
      <c r="D862" s="2" t="s">
        <v>15</v>
      </c>
      <c r="E862" s="2" t="s">
        <v>9</v>
      </c>
      <c r="F862" s="2" t="s">
        <v>61</v>
      </c>
      <c r="G862" s="1">
        <v>103.04</v>
      </c>
      <c r="H862" s="1">
        <v>67.2</v>
      </c>
      <c r="I862" s="4">
        <v>1</v>
      </c>
      <c r="J862" s="2" t="s">
        <v>69</v>
      </c>
      <c r="K862" s="1">
        <f>Tabelle5[[#This Row],[Menge kg Nges]]/1000</f>
        <v>0.10304000000000001</v>
      </c>
      <c r="L862" s="1">
        <f>Tabelle5[[#This Row],[Menge kg P2O5]]/1000</f>
        <v>6.720000000000001E-2</v>
      </c>
      <c r="M862" s="1">
        <f>Tabelle5[[#This Row],[Menge t Nges]]/Tabelle5[[#This Row],[Anzahl Lieferscheine]]</f>
        <v>0.10304000000000001</v>
      </c>
      <c r="N862" s="1">
        <f>Tabelle5[[#This Row],[Menge t P2O5]]/Tabelle5[[#This Row],[Anzahl Lieferscheine]]</f>
        <v>6.720000000000001E-2</v>
      </c>
    </row>
    <row r="863" spans="1:14" x14ac:dyDescent="0.2">
      <c r="A863" s="2" t="s">
        <v>40</v>
      </c>
      <c r="B863" s="2" t="s">
        <v>37</v>
      </c>
      <c r="C863" s="2" t="s">
        <v>25</v>
      </c>
      <c r="D863" s="2" t="s">
        <v>25</v>
      </c>
      <c r="E863" s="2" t="s">
        <v>26</v>
      </c>
      <c r="F863" s="2" t="s">
        <v>61</v>
      </c>
      <c r="G863" s="1">
        <v>15933.610000000002</v>
      </c>
      <c r="H863" s="1">
        <v>4197.4699999999993</v>
      </c>
      <c r="I863" s="4">
        <v>37</v>
      </c>
      <c r="J863" s="2" t="s">
        <v>69</v>
      </c>
      <c r="K863" s="1">
        <f>Tabelle5[[#This Row],[Menge kg Nges]]/1000</f>
        <v>15.933610000000002</v>
      </c>
      <c r="L863" s="1">
        <f>Tabelle5[[#This Row],[Menge kg P2O5]]/1000</f>
        <v>4.1974699999999991</v>
      </c>
      <c r="M863" s="1">
        <f>Tabelle5[[#This Row],[Menge t Nges]]/Tabelle5[[#This Row],[Anzahl Lieferscheine]]</f>
        <v>0.43063810810810815</v>
      </c>
      <c r="N863" s="1">
        <f>Tabelle5[[#This Row],[Menge t P2O5]]/Tabelle5[[#This Row],[Anzahl Lieferscheine]]</f>
        <v>0.11344513513513511</v>
      </c>
    </row>
    <row r="864" spans="1:14" x14ac:dyDescent="0.2">
      <c r="A864" s="2" t="s">
        <v>40</v>
      </c>
      <c r="B864" s="2" t="s">
        <v>38</v>
      </c>
      <c r="C864" s="2" t="s">
        <v>6</v>
      </c>
      <c r="D864" s="2" t="s">
        <v>7</v>
      </c>
      <c r="E864" s="2" t="s">
        <v>9</v>
      </c>
      <c r="F864" s="2" t="s">
        <v>61</v>
      </c>
      <c r="G864" s="1">
        <v>1270.2</v>
      </c>
      <c r="H864" s="1">
        <v>525.6</v>
      </c>
      <c r="I864" s="4">
        <v>5</v>
      </c>
      <c r="J864" s="2" t="s">
        <v>69</v>
      </c>
      <c r="K864" s="1">
        <f>Tabelle5[[#This Row],[Menge kg Nges]]/1000</f>
        <v>1.2702</v>
      </c>
      <c r="L864" s="1">
        <f>Tabelle5[[#This Row],[Menge kg P2O5]]/1000</f>
        <v>0.52560000000000007</v>
      </c>
      <c r="M864" s="1">
        <f>Tabelle5[[#This Row],[Menge t Nges]]/Tabelle5[[#This Row],[Anzahl Lieferscheine]]</f>
        <v>0.25403999999999999</v>
      </c>
      <c r="N864" s="1">
        <f>Tabelle5[[#This Row],[Menge t P2O5]]/Tabelle5[[#This Row],[Anzahl Lieferscheine]]</f>
        <v>0.10512000000000002</v>
      </c>
    </row>
    <row r="865" spans="1:14" x14ac:dyDescent="0.2">
      <c r="A865" s="2" t="s">
        <v>40</v>
      </c>
      <c r="B865" s="2" t="s">
        <v>38</v>
      </c>
      <c r="C865" s="2" t="s">
        <v>6</v>
      </c>
      <c r="D865" s="2" t="s">
        <v>7</v>
      </c>
      <c r="E865" s="2" t="s">
        <v>14</v>
      </c>
      <c r="F865" s="2" t="s">
        <v>61</v>
      </c>
      <c r="G865" s="1">
        <v>540</v>
      </c>
      <c r="H865" s="1">
        <v>270</v>
      </c>
      <c r="I865" s="4">
        <v>1</v>
      </c>
      <c r="J865" s="2" t="s">
        <v>69</v>
      </c>
      <c r="K865" s="1">
        <f>Tabelle5[[#This Row],[Menge kg Nges]]/1000</f>
        <v>0.54</v>
      </c>
      <c r="L865" s="1">
        <f>Tabelle5[[#This Row],[Menge kg P2O5]]/1000</f>
        <v>0.27</v>
      </c>
      <c r="M865" s="1">
        <f>Tabelle5[[#This Row],[Menge t Nges]]/Tabelle5[[#This Row],[Anzahl Lieferscheine]]</f>
        <v>0.54</v>
      </c>
      <c r="N865" s="1">
        <f>Tabelle5[[#This Row],[Menge t P2O5]]/Tabelle5[[#This Row],[Anzahl Lieferscheine]]</f>
        <v>0.27</v>
      </c>
    </row>
    <row r="866" spans="1:14" x14ac:dyDescent="0.2">
      <c r="A866" s="2" t="s">
        <v>40</v>
      </c>
      <c r="B866" s="2" t="s">
        <v>38</v>
      </c>
      <c r="C866" s="2" t="s">
        <v>6</v>
      </c>
      <c r="D866" s="2" t="s">
        <v>15</v>
      </c>
      <c r="E866" s="2" t="s">
        <v>16</v>
      </c>
      <c r="F866" s="2" t="s">
        <v>61</v>
      </c>
      <c r="G866" s="1">
        <v>1097.5999999999999</v>
      </c>
      <c r="H866" s="1">
        <v>991.2</v>
      </c>
      <c r="I866" s="4">
        <v>2</v>
      </c>
      <c r="J866" s="2" t="s">
        <v>69</v>
      </c>
      <c r="K866" s="1">
        <f>Tabelle5[[#This Row],[Menge kg Nges]]/1000</f>
        <v>1.0975999999999999</v>
      </c>
      <c r="L866" s="1">
        <f>Tabelle5[[#This Row],[Menge kg P2O5]]/1000</f>
        <v>0.99120000000000008</v>
      </c>
      <c r="M866" s="1">
        <f>Tabelle5[[#This Row],[Menge t Nges]]/Tabelle5[[#This Row],[Anzahl Lieferscheine]]</f>
        <v>0.54879999999999995</v>
      </c>
      <c r="N866" s="1">
        <f>Tabelle5[[#This Row],[Menge t P2O5]]/Tabelle5[[#This Row],[Anzahl Lieferscheine]]</f>
        <v>0.49560000000000004</v>
      </c>
    </row>
    <row r="867" spans="1:14" x14ac:dyDescent="0.2">
      <c r="A867" s="2" t="s">
        <v>40</v>
      </c>
      <c r="B867" s="2" t="s">
        <v>38</v>
      </c>
      <c r="C867" s="2" t="s">
        <v>6</v>
      </c>
      <c r="D867" s="2" t="s">
        <v>15</v>
      </c>
      <c r="E867" s="2" t="s">
        <v>18</v>
      </c>
      <c r="F867" s="2" t="s">
        <v>61</v>
      </c>
      <c r="G867" s="1">
        <v>1971.5</v>
      </c>
      <c r="H867" s="1">
        <v>1315.5</v>
      </c>
      <c r="I867" s="4">
        <v>2</v>
      </c>
      <c r="J867" s="2" t="s">
        <v>69</v>
      </c>
      <c r="K867" s="1">
        <f>Tabelle5[[#This Row],[Menge kg Nges]]/1000</f>
        <v>1.9715</v>
      </c>
      <c r="L867" s="1">
        <f>Tabelle5[[#This Row],[Menge kg P2O5]]/1000</f>
        <v>1.3154999999999999</v>
      </c>
      <c r="M867" s="1">
        <f>Tabelle5[[#This Row],[Menge t Nges]]/Tabelle5[[#This Row],[Anzahl Lieferscheine]]</f>
        <v>0.98575000000000002</v>
      </c>
      <c r="N867" s="1">
        <f>Tabelle5[[#This Row],[Menge t P2O5]]/Tabelle5[[#This Row],[Anzahl Lieferscheine]]</f>
        <v>0.65774999999999995</v>
      </c>
    </row>
    <row r="868" spans="1:14" x14ac:dyDescent="0.2">
      <c r="A868" s="2" t="s">
        <v>40</v>
      </c>
      <c r="B868" s="2" t="s">
        <v>38</v>
      </c>
      <c r="C868" s="2" t="s">
        <v>6</v>
      </c>
      <c r="D868" s="2" t="s">
        <v>15</v>
      </c>
      <c r="E868" s="2" t="s">
        <v>21</v>
      </c>
      <c r="F868" s="2" t="s">
        <v>61</v>
      </c>
      <c r="G868" s="1">
        <v>3222.5</v>
      </c>
      <c r="H868" s="1">
        <v>1760</v>
      </c>
      <c r="I868" s="4">
        <v>7</v>
      </c>
      <c r="J868" s="2" t="s">
        <v>69</v>
      </c>
      <c r="K868" s="1">
        <f>Tabelle5[[#This Row],[Menge kg Nges]]/1000</f>
        <v>3.2225000000000001</v>
      </c>
      <c r="L868" s="1">
        <f>Tabelle5[[#This Row],[Menge kg P2O5]]/1000</f>
        <v>1.76</v>
      </c>
      <c r="M868" s="1">
        <f>Tabelle5[[#This Row],[Menge t Nges]]/Tabelle5[[#This Row],[Anzahl Lieferscheine]]</f>
        <v>0.46035714285714285</v>
      </c>
      <c r="N868" s="1">
        <f>Tabelle5[[#This Row],[Menge t P2O5]]/Tabelle5[[#This Row],[Anzahl Lieferscheine]]</f>
        <v>0.25142857142857145</v>
      </c>
    </row>
    <row r="869" spans="1:14" x14ac:dyDescent="0.2">
      <c r="A869" s="2" t="s">
        <v>40</v>
      </c>
      <c r="B869" s="2" t="s">
        <v>38</v>
      </c>
      <c r="C869" s="2" t="s">
        <v>6</v>
      </c>
      <c r="D869" s="2" t="s">
        <v>15</v>
      </c>
      <c r="E869" s="2" t="s">
        <v>9</v>
      </c>
      <c r="F869" s="2" t="s">
        <v>61</v>
      </c>
      <c r="G869" s="1">
        <v>398</v>
      </c>
      <c r="H869" s="1">
        <v>165</v>
      </c>
      <c r="I869" s="4">
        <v>2</v>
      </c>
      <c r="J869" s="2" t="s">
        <v>69</v>
      </c>
      <c r="K869" s="1">
        <f>Tabelle5[[#This Row],[Menge kg Nges]]/1000</f>
        <v>0.39800000000000002</v>
      </c>
      <c r="L869" s="1">
        <f>Tabelle5[[#This Row],[Menge kg P2O5]]/1000</f>
        <v>0.16500000000000001</v>
      </c>
      <c r="M869" s="1">
        <f>Tabelle5[[#This Row],[Menge t Nges]]/Tabelle5[[#This Row],[Anzahl Lieferscheine]]</f>
        <v>0.19900000000000001</v>
      </c>
      <c r="N869" s="1">
        <f>Tabelle5[[#This Row],[Menge t P2O5]]/Tabelle5[[#This Row],[Anzahl Lieferscheine]]</f>
        <v>8.2500000000000004E-2</v>
      </c>
    </row>
    <row r="870" spans="1:14" x14ac:dyDescent="0.2">
      <c r="A870" s="2" t="s">
        <v>40</v>
      </c>
      <c r="B870" s="2" t="s">
        <v>38</v>
      </c>
      <c r="C870" s="2" t="s">
        <v>6</v>
      </c>
      <c r="D870" s="2" t="s">
        <v>15</v>
      </c>
      <c r="E870" s="2" t="s">
        <v>24</v>
      </c>
      <c r="F870" s="2" t="s">
        <v>61</v>
      </c>
      <c r="G870" s="1">
        <v>2660</v>
      </c>
      <c r="H870" s="1">
        <v>2185</v>
      </c>
      <c r="I870" s="4">
        <v>4</v>
      </c>
      <c r="J870" s="2" t="s">
        <v>69</v>
      </c>
      <c r="K870" s="1">
        <f>Tabelle5[[#This Row],[Menge kg Nges]]/1000</f>
        <v>2.66</v>
      </c>
      <c r="L870" s="1">
        <f>Tabelle5[[#This Row],[Menge kg P2O5]]/1000</f>
        <v>2.1850000000000001</v>
      </c>
      <c r="M870" s="1">
        <f>Tabelle5[[#This Row],[Menge t Nges]]/Tabelle5[[#This Row],[Anzahl Lieferscheine]]</f>
        <v>0.66500000000000004</v>
      </c>
      <c r="N870" s="1">
        <f>Tabelle5[[#This Row],[Menge t P2O5]]/Tabelle5[[#This Row],[Anzahl Lieferscheine]]</f>
        <v>0.54625000000000001</v>
      </c>
    </row>
    <row r="871" spans="1:14" x14ac:dyDescent="0.2">
      <c r="A871" s="2" t="s">
        <v>40</v>
      </c>
      <c r="B871" s="2" t="s">
        <v>38</v>
      </c>
      <c r="C871" s="2" t="s">
        <v>25</v>
      </c>
      <c r="D871" s="2" t="s">
        <v>25</v>
      </c>
      <c r="E871" s="2" t="s">
        <v>26</v>
      </c>
      <c r="F871" s="2" t="s">
        <v>61</v>
      </c>
      <c r="G871" s="1">
        <v>1227.2</v>
      </c>
      <c r="H871" s="1">
        <v>20.8</v>
      </c>
      <c r="I871" s="4">
        <v>2</v>
      </c>
      <c r="J871" s="2" t="s">
        <v>69</v>
      </c>
      <c r="K871" s="1">
        <f>Tabelle5[[#This Row],[Menge kg Nges]]/1000</f>
        <v>1.2272000000000001</v>
      </c>
      <c r="L871" s="1">
        <f>Tabelle5[[#This Row],[Menge kg P2O5]]/1000</f>
        <v>2.0799999999999999E-2</v>
      </c>
      <c r="M871" s="1">
        <f>Tabelle5[[#This Row],[Menge t Nges]]/Tabelle5[[#This Row],[Anzahl Lieferscheine]]</f>
        <v>0.61360000000000003</v>
      </c>
      <c r="N871" s="1">
        <f>Tabelle5[[#This Row],[Menge t P2O5]]/Tabelle5[[#This Row],[Anzahl Lieferscheine]]</f>
        <v>1.04E-2</v>
      </c>
    </row>
    <row r="872" spans="1:14" x14ac:dyDescent="0.2">
      <c r="A872" s="2" t="s">
        <v>40</v>
      </c>
      <c r="B872" s="2" t="s">
        <v>40</v>
      </c>
      <c r="C872" s="2" t="s">
        <v>6</v>
      </c>
      <c r="D872" s="2" t="s">
        <v>30</v>
      </c>
      <c r="E872" s="2" t="s">
        <v>26</v>
      </c>
      <c r="F872" s="2" t="s">
        <v>61</v>
      </c>
      <c r="G872" s="1">
        <v>2460.0699999999997</v>
      </c>
      <c r="H872" s="1">
        <v>1172.6500000000001</v>
      </c>
      <c r="I872" s="4">
        <v>4</v>
      </c>
      <c r="J872" s="2" t="s">
        <v>69</v>
      </c>
      <c r="K872" s="1">
        <f>Tabelle5[[#This Row],[Menge kg Nges]]/1000</f>
        <v>2.4600699999999995</v>
      </c>
      <c r="L872" s="1">
        <f>Tabelle5[[#This Row],[Menge kg P2O5]]/1000</f>
        <v>1.1726500000000002</v>
      </c>
      <c r="M872" s="1">
        <f>Tabelle5[[#This Row],[Menge t Nges]]/Tabelle5[[#This Row],[Anzahl Lieferscheine]]</f>
        <v>0.61501749999999988</v>
      </c>
      <c r="N872" s="1">
        <f>Tabelle5[[#This Row],[Menge t P2O5]]/Tabelle5[[#This Row],[Anzahl Lieferscheine]]</f>
        <v>0.29316250000000005</v>
      </c>
    </row>
    <row r="873" spans="1:14" x14ac:dyDescent="0.2">
      <c r="A873" s="2" t="s">
        <v>40</v>
      </c>
      <c r="B873" s="2" t="s">
        <v>40</v>
      </c>
      <c r="C873" s="2" t="s">
        <v>6</v>
      </c>
      <c r="D873" s="2" t="s">
        <v>7</v>
      </c>
      <c r="E873" s="2" t="s">
        <v>8</v>
      </c>
      <c r="F873" s="2" t="s">
        <v>61</v>
      </c>
      <c r="G873" s="1">
        <v>64110.96</v>
      </c>
      <c r="H873" s="1">
        <v>26734.289999999997</v>
      </c>
      <c r="I873" s="4">
        <v>84</v>
      </c>
      <c r="J873" s="2" t="s">
        <v>69</v>
      </c>
      <c r="K873" s="1">
        <f>Tabelle5[[#This Row],[Menge kg Nges]]/1000</f>
        <v>64.110960000000006</v>
      </c>
      <c r="L873" s="1">
        <f>Tabelle5[[#This Row],[Menge kg P2O5]]/1000</f>
        <v>26.734289999999998</v>
      </c>
      <c r="M873" s="1">
        <f>Tabelle5[[#This Row],[Menge t Nges]]/Tabelle5[[#This Row],[Anzahl Lieferscheine]]</f>
        <v>0.7632257142857144</v>
      </c>
      <c r="N873" s="1">
        <f>Tabelle5[[#This Row],[Menge t P2O5]]/Tabelle5[[#This Row],[Anzahl Lieferscheine]]</f>
        <v>0.31826535714285714</v>
      </c>
    </row>
    <row r="874" spans="1:14" x14ac:dyDescent="0.2">
      <c r="A874" s="2" t="s">
        <v>40</v>
      </c>
      <c r="B874" s="2" t="s">
        <v>40</v>
      </c>
      <c r="C874" s="2" t="s">
        <v>6</v>
      </c>
      <c r="D874" s="2" t="s">
        <v>7</v>
      </c>
      <c r="E874" s="2" t="s">
        <v>9</v>
      </c>
      <c r="F874" s="2" t="s">
        <v>61</v>
      </c>
      <c r="G874" s="1">
        <v>146377.08000000005</v>
      </c>
      <c r="H874" s="1">
        <v>61862.349999999977</v>
      </c>
      <c r="I874" s="4">
        <v>501</v>
      </c>
      <c r="J874" s="2" t="s">
        <v>69</v>
      </c>
      <c r="K874" s="1">
        <f>Tabelle5[[#This Row],[Menge kg Nges]]/1000</f>
        <v>146.37708000000003</v>
      </c>
      <c r="L874" s="1">
        <f>Tabelle5[[#This Row],[Menge kg P2O5]]/1000</f>
        <v>61.862349999999978</v>
      </c>
      <c r="M874" s="1">
        <f>Tabelle5[[#This Row],[Menge t Nges]]/Tabelle5[[#This Row],[Anzahl Lieferscheine]]</f>
        <v>0.29216982035928152</v>
      </c>
      <c r="N874" s="1">
        <f>Tabelle5[[#This Row],[Menge t P2O5]]/Tabelle5[[#This Row],[Anzahl Lieferscheine]]</f>
        <v>0.123477744510978</v>
      </c>
    </row>
    <row r="875" spans="1:14" x14ac:dyDescent="0.2">
      <c r="A875" s="2" t="s">
        <v>40</v>
      </c>
      <c r="B875" s="2" t="s">
        <v>40</v>
      </c>
      <c r="C875" s="2" t="s">
        <v>6</v>
      </c>
      <c r="D875" s="2" t="s">
        <v>7</v>
      </c>
      <c r="E875" s="2" t="s">
        <v>10</v>
      </c>
      <c r="F875" s="2" t="s">
        <v>61</v>
      </c>
      <c r="G875" s="1">
        <v>6288.1999999999989</v>
      </c>
      <c r="H875" s="1">
        <v>2407.42</v>
      </c>
      <c r="I875" s="4">
        <v>24</v>
      </c>
      <c r="J875" s="2" t="s">
        <v>69</v>
      </c>
      <c r="K875" s="1">
        <f>Tabelle5[[#This Row],[Menge kg Nges]]/1000</f>
        <v>6.2881999999999989</v>
      </c>
      <c r="L875" s="1">
        <f>Tabelle5[[#This Row],[Menge kg P2O5]]/1000</f>
        <v>2.4074200000000001</v>
      </c>
      <c r="M875" s="1">
        <f>Tabelle5[[#This Row],[Menge t Nges]]/Tabelle5[[#This Row],[Anzahl Lieferscheine]]</f>
        <v>0.26200833333333329</v>
      </c>
      <c r="N875" s="1">
        <f>Tabelle5[[#This Row],[Menge t P2O5]]/Tabelle5[[#This Row],[Anzahl Lieferscheine]]</f>
        <v>0.10030916666666667</v>
      </c>
    </row>
    <row r="876" spans="1:14" x14ac:dyDescent="0.2">
      <c r="A876" s="2" t="s">
        <v>40</v>
      </c>
      <c r="B876" s="2" t="s">
        <v>40</v>
      </c>
      <c r="C876" s="2" t="s">
        <v>6</v>
      </c>
      <c r="D876" s="2" t="s">
        <v>7</v>
      </c>
      <c r="E876" s="2" t="s">
        <v>11</v>
      </c>
      <c r="F876" s="2" t="s">
        <v>61</v>
      </c>
      <c r="G876" s="1">
        <v>61122.6</v>
      </c>
      <c r="H876" s="1">
        <v>29628.800000000007</v>
      </c>
      <c r="I876" s="4">
        <v>99</v>
      </c>
      <c r="J876" s="2" t="s">
        <v>69</v>
      </c>
      <c r="K876" s="1">
        <f>Tabelle5[[#This Row],[Menge kg Nges]]/1000</f>
        <v>61.122599999999998</v>
      </c>
      <c r="L876" s="1">
        <f>Tabelle5[[#This Row],[Menge kg P2O5]]/1000</f>
        <v>29.628800000000005</v>
      </c>
      <c r="M876" s="1">
        <f>Tabelle5[[#This Row],[Menge t Nges]]/Tabelle5[[#This Row],[Anzahl Lieferscheine]]</f>
        <v>0.61739999999999995</v>
      </c>
      <c r="N876" s="1">
        <f>Tabelle5[[#This Row],[Menge t P2O5]]/Tabelle5[[#This Row],[Anzahl Lieferscheine]]</f>
        <v>0.29928080808080815</v>
      </c>
    </row>
    <row r="877" spans="1:14" x14ac:dyDescent="0.2">
      <c r="A877" s="2" t="s">
        <v>40</v>
      </c>
      <c r="B877" s="2" t="s">
        <v>40</v>
      </c>
      <c r="C877" s="2" t="s">
        <v>6</v>
      </c>
      <c r="D877" s="2" t="s">
        <v>7</v>
      </c>
      <c r="E877" s="2" t="s">
        <v>12</v>
      </c>
      <c r="F877" s="2" t="s">
        <v>61</v>
      </c>
      <c r="G877" s="1">
        <v>499969.10999999993</v>
      </c>
      <c r="H877" s="1">
        <v>201818.32000000015</v>
      </c>
      <c r="I877" s="4">
        <v>1461</v>
      </c>
      <c r="J877" s="2" t="s">
        <v>69</v>
      </c>
      <c r="K877" s="1">
        <f>Tabelle5[[#This Row],[Menge kg Nges]]/1000</f>
        <v>499.96910999999994</v>
      </c>
      <c r="L877" s="1">
        <f>Tabelle5[[#This Row],[Menge kg P2O5]]/1000</f>
        <v>201.81832000000014</v>
      </c>
      <c r="M877" s="1">
        <f>Tabelle5[[#This Row],[Menge t Nges]]/Tabelle5[[#This Row],[Anzahl Lieferscheine]]</f>
        <v>0.34221020533880897</v>
      </c>
      <c r="N877" s="1">
        <f>Tabelle5[[#This Row],[Menge t P2O5]]/Tabelle5[[#This Row],[Anzahl Lieferscheine]]</f>
        <v>0.13813711156741967</v>
      </c>
    </row>
    <row r="878" spans="1:14" x14ac:dyDescent="0.2">
      <c r="A878" s="2" t="s">
        <v>40</v>
      </c>
      <c r="B878" s="2" t="s">
        <v>40</v>
      </c>
      <c r="C878" s="2" t="s">
        <v>6</v>
      </c>
      <c r="D878" s="2" t="s">
        <v>7</v>
      </c>
      <c r="E878" s="2" t="s">
        <v>13</v>
      </c>
      <c r="F878" s="2" t="s">
        <v>61</v>
      </c>
      <c r="G878" s="1">
        <v>139448.49999999991</v>
      </c>
      <c r="H878" s="1">
        <v>76207.630000000048</v>
      </c>
      <c r="I878" s="4">
        <v>507</v>
      </c>
      <c r="J878" s="2" t="s">
        <v>69</v>
      </c>
      <c r="K878" s="1">
        <f>Tabelle5[[#This Row],[Menge kg Nges]]/1000</f>
        <v>139.44849999999991</v>
      </c>
      <c r="L878" s="1">
        <f>Tabelle5[[#This Row],[Menge kg P2O5]]/1000</f>
        <v>76.207630000000051</v>
      </c>
      <c r="M878" s="1">
        <f>Tabelle5[[#This Row],[Menge t Nges]]/Tabelle5[[#This Row],[Anzahl Lieferscheine]]</f>
        <v>0.27504635108481246</v>
      </c>
      <c r="N878" s="1">
        <f>Tabelle5[[#This Row],[Menge t P2O5]]/Tabelle5[[#This Row],[Anzahl Lieferscheine]]</f>
        <v>0.15031090729783048</v>
      </c>
    </row>
    <row r="879" spans="1:14" x14ac:dyDescent="0.2">
      <c r="A879" s="2" t="s">
        <v>40</v>
      </c>
      <c r="B879" s="2" t="s">
        <v>40</v>
      </c>
      <c r="C879" s="2" t="s">
        <v>6</v>
      </c>
      <c r="D879" s="2" t="s">
        <v>7</v>
      </c>
      <c r="E879" s="2" t="s">
        <v>14</v>
      </c>
      <c r="F879" s="2" t="s">
        <v>61</v>
      </c>
      <c r="G879" s="1">
        <v>250743.84000000003</v>
      </c>
      <c r="H879" s="1">
        <v>114846.38000000012</v>
      </c>
      <c r="I879" s="4">
        <v>794</v>
      </c>
      <c r="J879" s="2" t="s">
        <v>69</v>
      </c>
      <c r="K879" s="1">
        <f>Tabelle5[[#This Row],[Menge kg Nges]]/1000</f>
        <v>250.74384000000003</v>
      </c>
      <c r="L879" s="1">
        <f>Tabelle5[[#This Row],[Menge kg P2O5]]/1000</f>
        <v>114.84638000000012</v>
      </c>
      <c r="M879" s="1">
        <f>Tabelle5[[#This Row],[Menge t Nges]]/Tabelle5[[#This Row],[Anzahl Lieferscheine]]</f>
        <v>0.31579828715365243</v>
      </c>
      <c r="N879" s="1">
        <f>Tabelle5[[#This Row],[Menge t P2O5]]/Tabelle5[[#This Row],[Anzahl Lieferscheine]]</f>
        <v>0.14464279596977345</v>
      </c>
    </row>
    <row r="880" spans="1:14" x14ac:dyDescent="0.2">
      <c r="A880" s="2" t="s">
        <v>40</v>
      </c>
      <c r="B880" s="2" t="s">
        <v>40</v>
      </c>
      <c r="C880" s="2" t="s">
        <v>6</v>
      </c>
      <c r="D880" s="2" t="s">
        <v>15</v>
      </c>
      <c r="E880" s="2" t="s">
        <v>8</v>
      </c>
      <c r="F880" s="2" t="s">
        <v>61</v>
      </c>
      <c r="G880" s="1">
        <v>94.63</v>
      </c>
      <c r="H880" s="1">
        <v>55.08</v>
      </c>
      <c r="I880" s="4">
        <v>3</v>
      </c>
      <c r="J880" s="2" t="s">
        <v>69</v>
      </c>
      <c r="K880" s="1">
        <f>Tabelle5[[#This Row],[Menge kg Nges]]/1000</f>
        <v>9.4629999999999992E-2</v>
      </c>
      <c r="L880" s="1">
        <f>Tabelle5[[#This Row],[Menge kg P2O5]]/1000</f>
        <v>5.5079999999999997E-2</v>
      </c>
      <c r="M880" s="1">
        <f>Tabelle5[[#This Row],[Menge t Nges]]/Tabelle5[[#This Row],[Anzahl Lieferscheine]]</f>
        <v>3.1543333333333333E-2</v>
      </c>
      <c r="N880" s="1">
        <f>Tabelle5[[#This Row],[Menge t P2O5]]/Tabelle5[[#This Row],[Anzahl Lieferscheine]]</f>
        <v>1.8359999999999998E-2</v>
      </c>
    </row>
    <row r="881" spans="1:14" x14ac:dyDescent="0.2">
      <c r="A881" s="2" t="s">
        <v>40</v>
      </c>
      <c r="B881" s="2" t="s">
        <v>40</v>
      </c>
      <c r="C881" s="2" t="s">
        <v>6</v>
      </c>
      <c r="D881" s="2" t="s">
        <v>15</v>
      </c>
      <c r="E881" s="2" t="s">
        <v>16</v>
      </c>
      <c r="F881" s="2" t="s">
        <v>61</v>
      </c>
      <c r="G881" s="1">
        <v>23119.629999999997</v>
      </c>
      <c r="H881" s="1">
        <v>21100.19</v>
      </c>
      <c r="I881" s="4">
        <v>60</v>
      </c>
      <c r="J881" s="2" t="s">
        <v>69</v>
      </c>
      <c r="K881" s="1">
        <f>Tabelle5[[#This Row],[Menge kg Nges]]/1000</f>
        <v>23.119629999999997</v>
      </c>
      <c r="L881" s="1">
        <f>Tabelle5[[#This Row],[Menge kg P2O5]]/1000</f>
        <v>21.100189999999998</v>
      </c>
      <c r="M881" s="1">
        <f>Tabelle5[[#This Row],[Menge t Nges]]/Tabelle5[[#This Row],[Anzahl Lieferscheine]]</f>
        <v>0.38532716666666661</v>
      </c>
      <c r="N881" s="1">
        <f>Tabelle5[[#This Row],[Menge t P2O5]]/Tabelle5[[#This Row],[Anzahl Lieferscheine]]</f>
        <v>0.35166983333333329</v>
      </c>
    </row>
    <row r="882" spans="1:14" x14ac:dyDescent="0.2">
      <c r="A882" s="2" t="s">
        <v>40</v>
      </c>
      <c r="B882" s="2" t="s">
        <v>40</v>
      </c>
      <c r="C882" s="2" t="s">
        <v>6</v>
      </c>
      <c r="D882" s="2" t="s">
        <v>15</v>
      </c>
      <c r="E882" s="2" t="s">
        <v>17</v>
      </c>
      <c r="F882" s="2" t="s">
        <v>61</v>
      </c>
      <c r="G882" s="1">
        <v>3661.72</v>
      </c>
      <c r="H882" s="1">
        <v>1605.82</v>
      </c>
      <c r="I882" s="4">
        <v>15</v>
      </c>
      <c r="J882" s="2" t="s">
        <v>69</v>
      </c>
      <c r="K882" s="1">
        <f>Tabelle5[[#This Row],[Menge kg Nges]]/1000</f>
        <v>3.6617199999999999</v>
      </c>
      <c r="L882" s="1">
        <f>Tabelle5[[#This Row],[Menge kg P2O5]]/1000</f>
        <v>1.60582</v>
      </c>
      <c r="M882" s="1">
        <f>Tabelle5[[#This Row],[Menge t Nges]]/Tabelle5[[#This Row],[Anzahl Lieferscheine]]</f>
        <v>0.24411466666666665</v>
      </c>
      <c r="N882" s="1">
        <f>Tabelle5[[#This Row],[Menge t P2O5]]/Tabelle5[[#This Row],[Anzahl Lieferscheine]]</f>
        <v>0.10705466666666667</v>
      </c>
    </row>
    <row r="883" spans="1:14" x14ac:dyDescent="0.2">
      <c r="A883" s="2" t="s">
        <v>40</v>
      </c>
      <c r="B883" s="2" t="s">
        <v>40</v>
      </c>
      <c r="C883" s="2" t="s">
        <v>6</v>
      </c>
      <c r="D883" s="2" t="s">
        <v>15</v>
      </c>
      <c r="E883" s="2" t="s">
        <v>35</v>
      </c>
      <c r="F883" s="2" t="s">
        <v>61</v>
      </c>
      <c r="G883" s="1">
        <v>148.80000000000001</v>
      </c>
      <c r="H883" s="1">
        <v>115.2</v>
      </c>
      <c r="I883" s="4">
        <v>1</v>
      </c>
      <c r="J883" s="2" t="s">
        <v>69</v>
      </c>
      <c r="K883" s="1">
        <f>Tabelle5[[#This Row],[Menge kg Nges]]/1000</f>
        <v>0.14880000000000002</v>
      </c>
      <c r="L883" s="1">
        <f>Tabelle5[[#This Row],[Menge kg P2O5]]/1000</f>
        <v>0.1152</v>
      </c>
      <c r="M883" s="1">
        <f>Tabelle5[[#This Row],[Menge t Nges]]/Tabelle5[[#This Row],[Anzahl Lieferscheine]]</f>
        <v>0.14880000000000002</v>
      </c>
      <c r="N883" s="1">
        <f>Tabelle5[[#This Row],[Menge t P2O5]]/Tabelle5[[#This Row],[Anzahl Lieferscheine]]</f>
        <v>0.1152</v>
      </c>
    </row>
    <row r="884" spans="1:14" x14ac:dyDescent="0.2">
      <c r="A884" s="2" t="s">
        <v>40</v>
      </c>
      <c r="B884" s="2" t="s">
        <v>40</v>
      </c>
      <c r="C884" s="2" t="s">
        <v>6</v>
      </c>
      <c r="D884" s="2" t="s">
        <v>15</v>
      </c>
      <c r="E884" s="2" t="s">
        <v>18</v>
      </c>
      <c r="F884" s="2" t="s">
        <v>61</v>
      </c>
      <c r="G884" s="1">
        <v>39325.020000000011</v>
      </c>
      <c r="H884" s="1">
        <v>28587.80999999999</v>
      </c>
      <c r="I884" s="4">
        <v>82</v>
      </c>
      <c r="J884" s="2" t="s">
        <v>69</v>
      </c>
      <c r="K884" s="1">
        <f>Tabelle5[[#This Row],[Menge kg Nges]]/1000</f>
        <v>39.325020000000009</v>
      </c>
      <c r="L884" s="1">
        <f>Tabelle5[[#This Row],[Menge kg P2O5]]/1000</f>
        <v>28.58780999999999</v>
      </c>
      <c r="M884" s="1">
        <f>Tabelle5[[#This Row],[Menge t Nges]]/Tabelle5[[#This Row],[Anzahl Lieferscheine]]</f>
        <v>0.47957341463414643</v>
      </c>
      <c r="N884" s="1">
        <f>Tabelle5[[#This Row],[Menge t P2O5]]/Tabelle5[[#This Row],[Anzahl Lieferscheine]]</f>
        <v>0.34863182926829256</v>
      </c>
    </row>
    <row r="885" spans="1:14" x14ac:dyDescent="0.2">
      <c r="A885" s="2" t="s">
        <v>40</v>
      </c>
      <c r="B885" s="2" t="s">
        <v>40</v>
      </c>
      <c r="C885" s="2" t="s">
        <v>6</v>
      </c>
      <c r="D885" s="2" t="s">
        <v>15</v>
      </c>
      <c r="E885" s="2" t="s">
        <v>19</v>
      </c>
      <c r="F885" s="2" t="s">
        <v>61</v>
      </c>
      <c r="G885" s="1">
        <v>11019.300000000001</v>
      </c>
      <c r="H885" s="1">
        <v>10556.540000000003</v>
      </c>
      <c r="I885" s="4">
        <v>29</v>
      </c>
      <c r="J885" s="2" t="s">
        <v>69</v>
      </c>
      <c r="K885" s="1">
        <f>Tabelle5[[#This Row],[Menge kg Nges]]/1000</f>
        <v>11.019300000000001</v>
      </c>
      <c r="L885" s="1">
        <f>Tabelle5[[#This Row],[Menge kg P2O5]]/1000</f>
        <v>10.556540000000002</v>
      </c>
      <c r="M885" s="1">
        <f>Tabelle5[[#This Row],[Menge t Nges]]/Tabelle5[[#This Row],[Anzahl Lieferscheine]]</f>
        <v>0.37997586206896555</v>
      </c>
      <c r="N885" s="1">
        <f>Tabelle5[[#This Row],[Menge t P2O5]]/Tabelle5[[#This Row],[Anzahl Lieferscheine]]</f>
        <v>0.36401862068965524</v>
      </c>
    </row>
    <row r="886" spans="1:14" x14ac:dyDescent="0.2">
      <c r="A886" s="2" t="s">
        <v>40</v>
      </c>
      <c r="B886" s="2" t="s">
        <v>40</v>
      </c>
      <c r="C886" s="2" t="s">
        <v>6</v>
      </c>
      <c r="D886" s="2" t="s">
        <v>15</v>
      </c>
      <c r="E886" s="2" t="s">
        <v>20</v>
      </c>
      <c r="F886" s="2" t="s">
        <v>61</v>
      </c>
      <c r="G886" s="1">
        <v>11474.560000000003</v>
      </c>
      <c r="H886" s="1">
        <v>7981.77</v>
      </c>
      <c r="I886" s="4">
        <v>64</v>
      </c>
      <c r="J886" s="2" t="s">
        <v>69</v>
      </c>
      <c r="K886" s="1">
        <f>Tabelle5[[#This Row],[Menge kg Nges]]/1000</f>
        <v>11.474560000000004</v>
      </c>
      <c r="L886" s="1">
        <f>Tabelle5[[#This Row],[Menge kg P2O5]]/1000</f>
        <v>7.98177</v>
      </c>
      <c r="M886" s="1">
        <f>Tabelle5[[#This Row],[Menge t Nges]]/Tabelle5[[#This Row],[Anzahl Lieferscheine]]</f>
        <v>0.17929000000000006</v>
      </c>
      <c r="N886" s="1">
        <f>Tabelle5[[#This Row],[Menge t P2O5]]/Tabelle5[[#This Row],[Anzahl Lieferscheine]]</f>
        <v>0.12471515625</v>
      </c>
    </row>
    <row r="887" spans="1:14" x14ac:dyDescent="0.2">
      <c r="A887" s="2" t="s">
        <v>40</v>
      </c>
      <c r="B887" s="2" t="s">
        <v>40</v>
      </c>
      <c r="C887" s="2" t="s">
        <v>6</v>
      </c>
      <c r="D887" s="2" t="s">
        <v>15</v>
      </c>
      <c r="E887" s="2" t="s">
        <v>21</v>
      </c>
      <c r="F887" s="2" t="s">
        <v>61</v>
      </c>
      <c r="G887" s="1">
        <v>54768.500000000007</v>
      </c>
      <c r="H887" s="1">
        <v>33874.26</v>
      </c>
      <c r="I887" s="4">
        <v>145</v>
      </c>
      <c r="J887" s="2" t="s">
        <v>69</v>
      </c>
      <c r="K887" s="1">
        <f>Tabelle5[[#This Row],[Menge kg Nges]]/1000</f>
        <v>54.76850000000001</v>
      </c>
      <c r="L887" s="1">
        <f>Tabelle5[[#This Row],[Menge kg P2O5]]/1000</f>
        <v>33.87426</v>
      </c>
      <c r="M887" s="1">
        <f>Tabelle5[[#This Row],[Menge t Nges]]/Tabelle5[[#This Row],[Anzahl Lieferscheine]]</f>
        <v>0.37771379310344833</v>
      </c>
      <c r="N887" s="1">
        <f>Tabelle5[[#This Row],[Menge t P2O5]]/Tabelle5[[#This Row],[Anzahl Lieferscheine]]</f>
        <v>0.23361558620689654</v>
      </c>
    </row>
    <row r="888" spans="1:14" x14ac:dyDescent="0.2">
      <c r="A888" s="2" t="s">
        <v>40</v>
      </c>
      <c r="B888" s="2" t="s">
        <v>40</v>
      </c>
      <c r="C888" s="2" t="s">
        <v>6</v>
      </c>
      <c r="D888" s="2" t="s">
        <v>15</v>
      </c>
      <c r="E888" s="2" t="s">
        <v>9</v>
      </c>
      <c r="F888" s="2" t="s">
        <v>61</v>
      </c>
      <c r="G888" s="1">
        <v>7218.59</v>
      </c>
      <c r="H888" s="1">
        <v>4081.7899999999995</v>
      </c>
      <c r="I888" s="4">
        <v>31</v>
      </c>
      <c r="J888" s="2" t="s">
        <v>69</v>
      </c>
      <c r="K888" s="1">
        <f>Tabelle5[[#This Row],[Menge kg Nges]]/1000</f>
        <v>7.2185899999999998</v>
      </c>
      <c r="L888" s="1">
        <f>Tabelle5[[#This Row],[Menge kg P2O5]]/1000</f>
        <v>4.0817899999999998</v>
      </c>
      <c r="M888" s="1">
        <f>Tabelle5[[#This Row],[Menge t Nges]]/Tabelle5[[#This Row],[Anzahl Lieferscheine]]</f>
        <v>0.23285774193548386</v>
      </c>
      <c r="N888" s="1">
        <f>Tabelle5[[#This Row],[Menge t P2O5]]/Tabelle5[[#This Row],[Anzahl Lieferscheine]]</f>
        <v>0.13167064516129032</v>
      </c>
    </row>
    <row r="889" spans="1:14" x14ac:dyDescent="0.2">
      <c r="A889" s="2" t="s">
        <v>40</v>
      </c>
      <c r="B889" s="2" t="s">
        <v>40</v>
      </c>
      <c r="C889" s="2" t="s">
        <v>6</v>
      </c>
      <c r="D889" s="2" t="s">
        <v>15</v>
      </c>
      <c r="E889" s="2" t="s">
        <v>10</v>
      </c>
      <c r="F889" s="2" t="s">
        <v>61</v>
      </c>
      <c r="G889" s="1">
        <v>2320.8000000000002</v>
      </c>
      <c r="H889" s="1">
        <v>1005.2799999999999</v>
      </c>
      <c r="I889" s="4">
        <v>13</v>
      </c>
      <c r="J889" s="2" t="s">
        <v>69</v>
      </c>
      <c r="K889" s="1">
        <f>Tabelle5[[#This Row],[Menge kg Nges]]/1000</f>
        <v>2.3208000000000002</v>
      </c>
      <c r="L889" s="1">
        <f>Tabelle5[[#This Row],[Menge kg P2O5]]/1000</f>
        <v>1.00528</v>
      </c>
      <c r="M889" s="1">
        <f>Tabelle5[[#This Row],[Menge t Nges]]/Tabelle5[[#This Row],[Anzahl Lieferscheine]]</f>
        <v>0.17852307692307695</v>
      </c>
      <c r="N889" s="1">
        <f>Tabelle5[[#This Row],[Menge t P2O5]]/Tabelle5[[#This Row],[Anzahl Lieferscheine]]</f>
        <v>7.7329230769230761E-2</v>
      </c>
    </row>
    <row r="890" spans="1:14" x14ac:dyDescent="0.2">
      <c r="A890" s="2" t="s">
        <v>40</v>
      </c>
      <c r="B890" s="2" t="s">
        <v>40</v>
      </c>
      <c r="C890" s="2" t="s">
        <v>6</v>
      </c>
      <c r="D890" s="2" t="s">
        <v>15</v>
      </c>
      <c r="E890" s="2" t="s">
        <v>23</v>
      </c>
      <c r="F890" s="2" t="s">
        <v>61</v>
      </c>
      <c r="G890" s="1">
        <v>2196.4</v>
      </c>
      <c r="H890" s="1">
        <v>1011.5</v>
      </c>
      <c r="I890" s="4">
        <v>7</v>
      </c>
      <c r="J890" s="2" t="s">
        <v>69</v>
      </c>
      <c r="K890" s="1">
        <f>Tabelle5[[#This Row],[Menge kg Nges]]/1000</f>
        <v>2.1964000000000001</v>
      </c>
      <c r="L890" s="1">
        <f>Tabelle5[[#This Row],[Menge kg P2O5]]/1000</f>
        <v>1.0115000000000001</v>
      </c>
      <c r="M890" s="1">
        <f>Tabelle5[[#This Row],[Menge t Nges]]/Tabelle5[[#This Row],[Anzahl Lieferscheine]]</f>
        <v>0.31377142857142859</v>
      </c>
      <c r="N890" s="1">
        <f>Tabelle5[[#This Row],[Menge t P2O5]]/Tabelle5[[#This Row],[Anzahl Lieferscheine]]</f>
        <v>0.14450000000000002</v>
      </c>
    </row>
    <row r="891" spans="1:14" x14ac:dyDescent="0.2">
      <c r="A891" s="2" t="s">
        <v>40</v>
      </c>
      <c r="B891" s="2" t="s">
        <v>40</v>
      </c>
      <c r="C891" s="2" t="s">
        <v>6</v>
      </c>
      <c r="D891" s="2" t="s">
        <v>15</v>
      </c>
      <c r="E891" s="2" t="s">
        <v>12</v>
      </c>
      <c r="F891" s="2" t="s">
        <v>61</v>
      </c>
      <c r="G891" s="1">
        <v>1397.76</v>
      </c>
      <c r="H891" s="1">
        <v>1254.4000000000001</v>
      </c>
      <c r="I891" s="4">
        <v>5</v>
      </c>
      <c r="J891" s="2" t="s">
        <v>69</v>
      </c>
      <c r="K891" s="1">
        <f>Tabelle5[[#This Row],[Menge kg Nges]]/1000</f>
        <v>1.3977599999999999</v>
      </c>
      <c r="L891" s="1">
        <f>Tabelle5[[#This Row],[Menge kg P2O5]]/1000</f>
        <v>1.2544000000000002</v>
      </c>
      <c r="M891" s="1">
        <f>Tabelle5[[#This Row],[Menge t Nges]]/Tabelle5[[#This Row],[Anzahl Lieferscheine]]</f>
        <v>0.27955199999999997</v>
      </c>
      <c r="N891" s="1">
        <f>Tabelle5[[#This Row],[Menge t P2O5]]/Tabelle5[[#This Row],[Anzahl Lieferscheine]]</f>
        <v>0.25088000000000005</v>
      </c>
    </row>
    <row r="892" spans="1:14" x14ac:dyDescent="0.2">
      <c r="A892" s="2" t="s">
        <v>40</v>
      </c>
      <c r="B892" s="2" t="s">
        <v>40</v>
      </c>
      <c r="C892" s="2" t="s">
        <v>6</v>
      </c>
      <c r="D892" s="2" t="s">
        <v>15</v>
      </c>
      <c r="E892" s="2" t="s">
        <v>14</v>
      </c>
      <c r="F892" s="2" t="s">
        <v>61</v>
      </c>
      <c r="G892" s="1">
        <v>90.09</v>
      </c>
      <c r="H892" s="1">
        <v>80.849999999999994</v>
      </c>
      <c r="I892" s="4">
        <v>1</v>
      </c>
      <c r="J892" s="2" t="s">
        <v>69</v>
      </c>
      <c r="K892" s="1">
        <f>Tabelle5[[#This Row],[Menge kg Nges]]/1000</f>
        <v>9.0090000000000003E-2</v>
      </c>
      <c r="L892" s="1">
        <f>Tabelle5[[#This Row],[Menge kg P2O5]]/1000</f>
        <v>8.0849999999999991E-2</v>
      </c>
      <c r="M892" s="1">
        <f>Tabelle5[[#This Row],[Menge t Nges]]/Tabelle5[[#This Row],[Anzahl Lieferscheine]]</f>
        <v>9.0090000000000003E-2</v>
      </c>
      <c r="N892" s="1">
        <f>Tabelle5[[#This Row],[Menge t P2O5]]/Tabelle5[[#This Row],[Anzahl Lieferscheine]]</f>
        <v>8.0849999999999991E-2</v>
      </c>
    </row>
    <row r="893" spans="1:14" x14ac:dyDescent="0.2">
      <c r="A893" s="2" t="s">
        <v>40</v>
      </c>
      <c r="B893" s="2" t="s">
        <v>40</v>
      </c>
      <c r="C893" s="2" t="s">
        <v>6</v>
      </c>
      <c r="D893" s="2" t="s">
        <v>15</v>
      </c>
      <c r="E893" s="2" t="s">
        <v>24</v>
      </c>
      <c r="F893" s="2" t="s">
        <v>61</v>
      </c>
      <c r="G893" s="1">
        <v>9534</v>
      </c>
      <c r="H893" s="1">
        <v>7831.5</v>
      </c>
      <c r="I893" s="4">
        <v>9</v>
      </c>
      <c r="J893" s="2" t="s">
        <v>69</v>
      </c>
      <c r="K893" s="1">
        <f>Tabelle5[[#This Row],[Menge kg Nges]]/1000</f>
        <v>9.5340000000000007</v>
      </c>
      <c r="L893" s="1">
        <f>Tabelle5[[#This Row],[Menge kg P2O5]]/1000</f>
        <v>7.8315000000000001</v>
      </c>
      <c r="M893" s="1">
        <f>Tabelle5[[#This Row],[Menge t Nges]]/Tabelle5[[#This Row],[Anzahl Lieferscheine]]</f>
        <v>1.0593333333333335</v>
      </c>
      <c r="N893" s="1">
        <f>Tabelle5[[#This Row],[Menge t P2O5]]/Tabelle5[[#This Row],[Anzahl Lieferscheine]]</f>
        <v>0.87016666666666664</v>
      </c>
    </row>
    <row r="894" spans="1:14" x14ac:dyDescent="0.2">
      <c r="A894" s="2" t="s">
        <v>40</v>
      </c>
      <c r="B894" s="2" t="s">
        <v>40</v>
      </c>
      <c r="C894" s="2" t="s">
        <v>25</v>
      </c>
      <c r="D894" s="2" t="s">
        <v>25</v>
      </c>
      <c r="E894" s="2" t="s">
        <v>26</v>
      </c>
      <c r="F894" s="2" t="s">
        <v>61</v>
      </c>
      <c r="G894" s="1">
        <v>111963.11</v>
      </c>
      <c r="H894" s="1">
        <v>59460.449999999983</v>
      </c>
      <c r="I894" s="4">
        <v>320</v>
      </c>
      <c r="J894" s="2" t="s">
        <v>69</v>
      </c>
      <c r="K894" s="1">
        <f>Tabelle5[[#This Row],[Menge kg Nges]]/1000</f>
        <v>111.96311</v>
      </c>
      <c r="L894" s="1">
        <f>Tabelle5[[#This Row],[Menge kg P2O5]]/1000</f>
        <v>59.46044999999998</v>
      </c>
      <c r="M894" s="1">
        <f>Tabelle5[[#This Row],[Menge t Nges]]/Tabelle5[[#This Row],[Anzahl Lieferscheine]]</f>
        <v>0.34988471874999999</v>
      </c>
      <c r="N894" s="1">
        <f>Tabelle5[[#This Row],[Menge t P2O5]]/Tabelle5[[#This Row],[Anzahl Lieferscheine]]</f>
        <v>0.18581390624999994</v>
      </c>
    </row>
    <row r="895" spans="1:14" x14ac:dyDescent="0.2">
      <c r="A895" s="2" t="s">
        <v>40</v>
      </c>
      <c r="B895" s="2" t="s">
        <v>40</v>
      </c>
      <c r="C895" s="2" t="s">
        <v>63</v>
      </c>
      <c r="D895" s="2" t="s">
        <v>63</v>
      </c>
      <c r="E895" s="2" t="s">
        <v>63</v>
      </c>
      <c r="F895" s="2" t="s">
        <v>61</v>
      </c>
      <c r="G895" s="1">
        <v>1240</v>
      </c>
      <c r="H895" s="1">
        <v>1209</v>
      </c>
      <c r="I895" s="4">
        <v>2</v>
      </c>
      <c r="J895" s="2" t="s">
        <v>69</v>
      </c>
      <c r="K895" s="1">
        <f>Tabelle5[[#This Row],[Menge kg Nges]]/1000</f>
        <v>1.24</v>
      </c>
      <c r="L895" s="1">
        <f>Tabelle5[[#This Row],[Menge kg P2O5]]/1000</f>
        <v>1.2090000000000001</v>
      </c>
      <c r="M895" s="1">
        <f>Tabelle5[[#This Row],[Menge t Nges]]/Tabelle5[[#This Row],[Anzahl Lieferscheine]]</f>
        <v>0.62</v>
      </c>
      <c r="N895" s="1">
        <f>Tabelle5[[#This Row],[Menge t P2O5]]/Tabelle5[[#This Row],[Anzahl Lieferscheine]]</f>
        <v>0.60450000000000004</v>
      </c>
    </row>
    <row r="896" spans="1:14" x14ac:dyDescent="0.2">
      <c r="A896" s="2" t="s">
        <v>40</v>
      </c>
      <c r="B896" s="2" t="s">
        <v>42</v>
      </c>
      <c r="C896" s="2" t="s">
        <v>6</v>
      </c>
      <c r="D896" s="2" t="s">
        <v>7</v>
      </c>
      <c r="E896" s="2" t="s">
        <v>8</v>
      </c>
      <c r="F896" s="2" t="s">
        <v>61</v>
      </c>
      <c r="G896" s="1">
        <v>7911.45</v>
      </c>
      <c r="H896" s="1">
        <v>3281.75</v>
      </c>
      <c r="I896" s="4">
        <v>19</v>
      </c>
      <c r="J896" s="2" t="s">
        <v>69</v>
      </c>
      <c r="K896" s="1">
        <f>Tabelle5[[#This Row],[Menge kg Nges]]/1000</f>
        <v>7.9114499999999994</v>
      </c>
      <c r="L896" s="1">
        <f>Tabelle5[[#This Row],[Menge kg P2O5]]/1000</f>
        <v>3.2817500000000002</v>
      </c>
      <c r="M896" s="1">
        <f>Tabelle5[[#This Row],[Menge t Nges]]/Tabelle5[[#This Row],[Anzahl Lieferscheine]]</f>
        <v>0.41639210526315784</v>
      </c>
      <c r="N896" s="1">
        <f>Tabelle5[[#This Row],[Menge t P2O5]]/Tabelle5[[#This Row],[Anzahl Lieferscheine]]</f>
        <v>0.17272368421052633</v>
      </c>
    </row>
    <row r="897" spans="1:14" x14ac:dyDescent="0.2">
      <c r="A897" s="2" t="s">
        <v>40</v>
      </c>
      <c r="B897" s="2" t="s">
        <v>42</v>
      </c>
      <c r="C897" s="2" t="s">
        <v>6</v>
      </c>
      <c r="D897" s="2" t="s">
        <v>7</v>
      </c>
      <c r="E897" s="2" t="s">
        <v>9</v>
      </c>
      <c r="F897" s="2" t="s">
        <v>61</v>
      </c>
      <c r="G897" s="1">
        <v>2750.15</v>
      </c>
      <c r="H897" s="1">
        <v>1129.0500000000002</v>
      </c>
      <c r="I897" s="4">
        <v>15</v>
      </c>
      <c r="J897" s="2" t="s">
        <v>69</v>
      </c>
      <c r="K897" s="1">
        <f>Tabelle5[[#This Row],[Menge kg Nges]]/1000</f>
        <v>2.7501500000000001</v>
      </c>
      <c r="L897" s="1">
        <f>Tabelle5[[#This Row],[Menge kg P2O5]]/1000</f>
        <v>1.1290500000000001</v>
      </c>
      <c r="M897" s="1">
        <f>Tabelle5[[#This Row],[Menge t Nges]]/Tabelle5[[#This Row],[Anzahl Lieferscheine]]</f>
        <v>0.18334333333333333</v>
      </c>
      <c r="N897" s="1">
        <f>Tabelle5[[#This Row],[Menge t P2O5]]/Tabelle5[[#This Row],[Anzahl Lieferscheine]]</f>
        <v>7.5270000000000004E-2</v>
      </c>
    </row>
    <row r="898" spans="1:14" x14ac:dyDescent="0.2">
      <c r="A898" s="2" t="s">
        <v>40</v>
      </c>
      <c r="B898" s="2" t="s">
        <v>42</v>
      </c>
      <c r="C898" s="2" t="s">
        <v>6</v>
      </c>
      <c r="D898" s="2" t="s">
        <v>7</v>
      </c>
      <c r="E898" s="2" t="s">
        <v>11</v>
      </c>
      <c r="F898" s="2" t="s">
        <v>61</v>
      </c>
      <c r="G898" s="1">
        <v>2366.4</v>
      </c>
      <c r="H898" s="1">
        <v>1339.8</v>
      </c>
      <c r="I898" s="4">
        <v>4</v>
      </c>
      <c r="J898" s="2" t="s">
        <v>69</v>
      </c>
      <c r="K898" s="1">
        <f>Tabelle5[[#This Row],[Menge kg Nges]]/1000</f>
        <v>2.3664000000000001</v>
      </c>
      <c r="L898" s="1">
        <f>Tabelle5[[#This Row],[Menge kg P2O5]]/1000</f>
        <v>1.3397999999999999</v>
      </c>
      <c r="M898" s="1">
        <f>Tabelle5[[#This Row],[Menge t Nges]]/Tabelle5[[#This Row],[Anzahl Lieferscheine]]</f>
        <v>0.59160000000000001</v>
      </c>
      <c r="N898" s="1">
        <f>Tabelle5[[#This Row],[Menge t P2O5]]/Tabelle5[[#This Row],[Anzahl Lieferscheine]]</f>
        <v>0.33494999999999997</v>
      </c>
    </row>
    <row r="899" spans="1:14" x14ac:dyDescent="0.2">
      <c r="A899" s="2" t="s">
        <v>40</v>
      </c>
      <c r="B899" s="2" t="s">
        <v>42</v>
      </c>
      <c r="C899" s="2" t="s">
        <v>6</v>
      </c>
      <c r="D899" s="2" t="s">
        <v>7</v>
      </c>
      <c r="E899" s="2" t="s">
        <v>12</v>
      </c>
      <c r="F899" s="2" t="s">
        <v>61</v>
      </c>
      <c r="G899" s="1">
        <v>22840.940000000002</v>
      </c>
      <c r="H899" s="1">
        <v>9020.7000000000007</v>
      </c>
      <c r="I899" s="4">
        <v>51</v>
      </c>
      <c r="J899" s="2" t="s">
        <v>69</v>
      </c>
      <c r="K899" s="1">
        <f>Tabelle5[[#This Row],[Menge kg Nges]]/1000</f>
        <v>22.840940000000003</v>
      </c>
      <c r="L899" s="1">
        <f>Tabelle5[[#This Row],[Menge kg P2O5]]/1000</f>
        <v>9.0207000000000015</v>
      </c>
      <c r="M899" s="1">
        <f>Tabelle5[[#This Row],[Menge t Nges]]/Tabelle5[[#This Row],[Anzahl Lieferscheine]]</f>
        <v>0.44786156862745102</v>
      </c>
      <c r="N899" s="1">
        <f>Tabelle5[[#This Row],[Menge t P2O5]]/Tabelle5[[#This Row],[Anzahl Lieferscheine]]</f>
        <v>0.17687647058823533</v>
      </c>
    </row>
    <row r="900" spans="1:14" x14ac:dyDescent="0.2">
      <c r="A900" s="2" t="s">
        <v>40</v>
      </c>
      <c r="B900" s="2" t="s">
        <v>42</v>
      </c>
      <c r="C900" s="2" t="s">
        <v>6</v>
      </c>
      <c r="D900" s="2" t="s">
        <v>7</v>
      </c>
      <c r="E900" s="2" t="s">
        <v>13</v>
      </c>
      <c r="F900" s="2" t="s">
        <v>61</v>
      </c>
      <c r="G900" s="1">
        <v>5574.25</v>
      </c>
      <c r="H900" s="1">
        <v>2734.4999999999995</v>
      </c>
      <c r="I900" s="4">
        <v>24</v>
      </c>
      <c r="J900" s="2" t="s">
        <v>69</v>
      </c>
      <c r="K900" s="1">
        <f>Tabelle5[[#This Row],[Menge kg Nges]]/1000</f>
        <v>5.5742500000000001</v>
      </c>
      <c r="L900" s="1">
        <f>Tabelle5[[#This Row],[Menge kg P2O5]]/1000</f>
        <v>2.7344999999999997</v>
      </c>
      <c r="M900" s="1">
        <f>Tabelle5[[#This Row],[Menge t Nges]]/Tabelle5[[#This Row],[Anzahl Lieferscheine]]</f>
        <v>0.23226041666666666</v>
      </c>
      <c r="N900" s="1">
        <f>Tabelle5[[#This Row],[Menge t P2O5]]/Tabelle5[[#This Row],[Anzahl Lieferscheine]]</f>
        <v>0.11393749999999998</v>
      </c>
    </row>
    <row r="901" spans="1:14" x14ac:dyDescent="0.2">
      <c r="A901" s="2" t="s">
        <v>40</v>
      </c>
      <c r="B901" s="2" t="s">
        <v>42</v>
      </c>
      <c r="C901" s="2" t="s">
        <v>6</v>
      </c>
      <c r="D901" s="2" t="s">
        <v>7</v>
      </c>
      <c r="E901" s="2" t="s">
        <v>14</v>
      </c>
      <c r="F901" s="2" t="s">
        <v>61</v>
      </c>
      <c r="G901" s="1">
        <v>7216.3499999999995</v>
      </c>
      <c r="H901" s="1">
        <v>3375.0799999999995</v>
      </c>
      <c r="I901" s="4">
        <v>12</v>
      </c>
      <c r="J901" s="2" t="s">
        <v>69</v>
      </c>
      <c r="K901" s="1">
        <f>Tabelle5[[#This Row],[Menge kg Nges]]/1000</f>
        <v>7.2163499999999994</v>
      </c>
      <c r="L901" s="1">
        <f>Tabelle5[[#This Row],[Menge kg P2O5]]/1000</f>
        <v>3.3750799999999996</v>
      </c>
      <c r="M901" s="1">
        <f>Tabelle5[[#This Row],[Menge t Nges]]/Tabelle5[[#This Row],[Anzahl Lieferscheine]]</f>
        <v>0.60136249999999991</v>
      </c>
      <c r="N901" s="1">
        <f>Tabelle5[[#This Row],[Menge t P2O5]]/Tabelle5[[#This Row],[Anzahl Lieferscheine]]</f>
        <v>0.28125666666666665</v>
      </c>
    </row>
    <row r="902" spans="1:14" x14ac:dyDescent="0.2">
      <c r="A902" s="2" t="s">
        <v>40</v>
      </c>
      <c r="B902" s="2" t="s">
        <v>42</v>
      </c>
      <c r="C902" s="2" t="s">
        <v>6</v>
      </c>
      <c r="D902" s="2" t="s">
        <v>15</v>
      </c>
      <c r="E902" s="2" t="s">
        <v>16</v>
      </c>
      <c r="F902" s="2" t="s">
        <v>61</v>
      </c>
      <c r="G902" s="1">
        <v>1068</v>
      </c>
      <c r="H902" s="1">
        <v>978</v>
      </c>
      <c r="I902" s="4">
        <v>2</v>
      </c>
      <c r="J902" s="2" t="s">
        <v>69</v>
      </c>
      <c r="K902" s="1">
        <f>Tabelle5[[#This Row],[Menge kg Nges]]/1000</f>
        <v>1.0680000000000001</v>
      </c>
      <c r="L902" s="1">
        <f>Tabelle5[[#This Row],[Menge kg P2O5]]/1000</f>
        <v>0.97799999999999998</v>
      </c>
      <c r="M902" s="1">
        <f>Tabelle5[[#This Row],[Menge t Nges]]/Tabelle5[[#This Row],[Anzahl Lieferscheine]]</f>
        <v>0.53400000000000003</v>
      </c>
      <c r="N902" s="1">
        <f>Tabelle5[[#This Row],[Menge t P2O5]]/Tabelle5[[#This Row],[Anzahl Lieferscheine]]</f>
        <v>0.48899999999999999</v>
      </c>
    </row>
    <row r="903" spans="1:14" x14ac:dyDescent="0.2">
      <c r="A903" s="2" t="s">
        <v>40</v>
      </c>
      <c r="B903" s="2" t="s">
        <v>42</v>
      </c>
      <c r="C903" s="2" t="s">
        <v>6</v>
      </c>
      <c r="D903" s="2" t="s">
        <v>15</v>
      </c>
      <c r="E903" s="2" t="s">
        <v>18</v>
      </c>
      <c r="F903" s="2" t="s">
        <v>61</v>
      </c>
      <c r="G903" s="1">
        <v>2359.8000000000002</v>
      </c>
      <c r="H903" s="1">
        <v>1882.16</v>
      </c>
      <c r="I903" s="4">
        <v>7</v>
      </c>
      <c r="J903" s="2" t="s">
        <v>69</v>
      </c>
      <c r="K903" s="1">
        <f>Tabelle5[[#This Row],[Menge kg Nges]]/1000</f>
        <v>2.3598000000000003</v>
      </c>
      <c r="L903" s="1">
        <f>Tabelle5[[#This Row],[Menge kg P2O5]]/1000</f>
        <v>1.8821600000000001</v>
      </c>
      <c r="M903" s="1">
        <f>Tabelle5[[#This Row],[Menge t Nges]]/Tabelle5[[#This Row],[Anzahl Lieferscheine]]</f>
        <v>0.33711428571428576</v>
      </c>
      <c r="N903" s="1">
        <f>Tabelle5[[#This Row],[Menge t P2O5]]/Tabelle5[[#This Row],[Anzahl Lieferscheine]]</f>
        <v>0.26888000000000001</v>
      </c>
    </row>
    <row r="904" spans="1:14" x14ac:dyDescent="0.2">
      <c r="A904" s="2" t="s">
        <v>40</v>
      </c>
      <c r="B904" s="2" t="s">
        <v>42</v>
      </c>
      <c r="C904" s="2" t="s">
        <v>6</v>
      </c>
      <c r="D904" s="2" t="s">
        <v>15</v>
      </c>
      <c r="E904" s="2" t="s">
        <v>19</v>
      </c>
      <c r="F904" s="2" t="s">
        <v>61</v>
      </c>
      <c r="G904" s="1">
        <v>567</v>
      </c>
      <c r="H904" s="1">
        <v>630</v>
      </c>
      <c r="I904" s="4">
        <v>2</v>
      </c>
      <c r="J904" s="2" t="s">
        <v>69</v>
      </c>
      <c r="K904" s="1">
        <f>Tabelle5[[#This Row],[Menge kg Nges]]/1000</f>
        <v>0.56699999999999995</v>
      </c>
      <c r="L904" s="1">
        <f>Tabelle5[[#This Row],[Menge kg P2O5]]/1000</f>
        <v>0.63</v>
      </c>
      <c r="M904" s="1">
        <f>Tabelle5[[#This Row],[Menge t Nges]]/Tabelle5[[#This Row],[Anzahl Lieferscheine]]</f>
        <v>0.28349999999999997</v>
      </c>
      <c r="N904" s="1">
        <f>Tabelle5[[#This Row],[Menge t P2O5]]/Tabelle5[[#This Row],[Anzahl Lieferscheine]]</f>
        <v>0.315</v>
      </c>
    </row>
    <row r="905" spans="1:14" x14ac:dyDescent="0.2">
      <c r="A905" s="2" t="s">
        <v>40</v>
      </c>
      <c r="B905" s="2" t="s">
        <v>42</v>
      </c>
      <c r="C905" s="2" t="s">
        <v>6</v>
      </c>
      <c r="D905" s="2" t="s">
        <v>15</v>
      </c>
      <c r="E905" s="2" t="s">
        <v>20</v>
      </c>
      <c r="F905" s="2" t="s">
        <v>61</v>
      </c>
      <c r="G905" s="1">
        <v>704</v>
      </c>
      <c r="H905" s="1">
        <v>400</v>
      </c>
      <c r="I905" s="4">
        <v>6</v>
      </c>
      <c r="J905" s="2" t="s">
        <v>69</v>
      </c>
      <c r="K905" s="1">
        <f>Tabelle5[[#This Row],[Menge kg Nges]]/1000</f>
        <v>0.70399999999999996</v>
      </c>
      <c r="L905" s="1">
        <f>Tabelle5[[#This Row],[Menge kg P2O5]]/1000</f>
        <v>0.4</v>
      </c>
      <c r="M905" s="1">
        <f>Tabelle5[[#This Row],[Menge t Nges]]/Tabelle5[[#This Row],[Anzahl Lieferscheine]]</f>
        <v>0.11733333333333333</v>
      </c>
      <c r="N905" s="1">
        <f>Tabelle5[[#This Row],[Menge t P2O5]]/Tabelle5[[#This Row],[Anzahl Lieferscheine]]</f>
        <v>6.6666666666666666E-2</v>
      </c>
    </row>
    <row r="906" spans="1:14" x14ac:dyDescent="0.2">
      <c r="A906" s="2" t="s">
        <v>40</v>
      </c>
      <c r="B906" s="2" t="s">
        <v>42</v>
      </c>
      <c r="C906" s="2" t="s">
        <v>6</v>
      </c>
      <c r="D906" s="2" t="s">
        <v>15</v>
      </c>
      <c r="E906" s="2" t="s">
        <v>21</v>
      </c>
      <c r="F906" s="2" t="s">
        <v>61</v>
      </c>
      <c r="G906" s="1">
        <v>1824</v>
      </c>
      <c r="H906" s="1">
        <v>1020</v>
      </c>
      <c r="I906" s="4">
        <v>3</v>
      </c>
      <c r="J906" s="2" t="s">
        <v>69</v>
      </c>
      <c r="K906" s="1">
        <f>Tabelle5[[#This Row],[Menge kg Nges]]/1000</f>
        <v>1.8240000000000001</v>
      </c>
      <c r="L906" s="1">
        <f>Tabelle5[[#This Row],[Menge kg P2O5]]/1000</f>
        <v>1.02</v>
      </c>
      <c r="M906" s="1">
        <f>Tabelle5[[#This Row],[Menge t Nges]]/Tabelle5[[#This Row],[Anzahl Lieferscheine]]</f>
        <v>0.60799999999999998</v>
      </c>
      <c r="N906" s="1">
        <f>Tabelle5[[#This Row],[Menge t P2O5]]/Tabelle5[[#This Row],[Anzahl Lieferscheine]]</f>
        <v>0.34</v>
      </c>
    </row>
    <row r="907" spans="1:14" x14ac:dyDescent="0.2">
      <c r="A907" s="2" t="s">
        <v>40</v>
      </c>
      <c r="B907" s="2" t="s">
        <v>42</v>
      </c>
      <c r="C907" s="2" t="s">
        <v>6</v>
      </c>
      <c r="D907" s="2" t="s">
        <v>15</v>
      </c>
      <c r="E907" s="2" t="s">
        <v>9</v>
      </c>
      <c r="F907" s="2" t="s">
        <v>61</v>
      </c>
      <c r="G907" s="1">
        <v>257.60000000000002</v>
      </c>
      <c r="H907" s="1">
        <v>168</v>
      </c>
      <c r="I907" s="4">
        <v>1</v>
      </c>
      <c r="J907" s="2" t="s">
        <v>69</v>
      </c>
      <c r="K907" s="1">
        <f>Tabelle5[[#This Row],[Menge kg Nges]]/1000</f>
        <v>0.2576</v>
      </c>
      <c r="L907" s="1">
        <f>Tabelle5[[#This Row],[Menge kg P2O5]]/1000</f>
        <v>0.16800000000000001</v>
      </c>
      <c r="M907" s="1">
        <f>Tabelle5[[#This Row],[Menge t Nges]]/Tabelle5[[#This Row],[Anzahl Lieferscheine]]</f>
        <v>0.2576</v>
      </c>
      <c r="N907" s="1">
        <f>Tabelle5[[#This Row],[Menge t P2O5]]/Tabelle5[[#This Row],[Anzahl Lieferscheine]]</f>
        <v>0.16800000000000001</v>
      </c>
    </row>
    <row r="908" spans="1:14" x14ac:dyDescent="0.2">
      <c r="A908" s="2" t="s">
        <v>40</v>
      </c>
      <c r="B908" s="2" t="s">
        <v>42</v>
      </c>
      <c r="C908" s="2" t="s">
        <v>6</v>
      </c>
      <c r="D908" s="2" t="s">
        <v>15</v>
      </c>
      <c r="E908" s="2" t="s">
        <v>13</v>
      </c>
      <c r="F908" s="2" t="s">
        <v>61</v>
      </c>
      <c r="G908" s="1">
        <v>232.05</v>
      </c>
      <c r="H908" s="1">
        <v>208.25</v>
      </c>
      <c r="I908" s="4">
        <v>1</v>
      </c>
      <c r="J908" s="2" t="s">
        <v>69</v>
      </c>
      <c r="K908" s="1">
        <f>Tabelle5[[#This Row],[Menge kg Nges]]/1000</f>
        <v>0.23205000000000001</v>
      </c>
      <c r="L908" s="1">
        <f>Tabelle5[[#This Row],[Menge kg P2O5]]/1000</f>
        <v>0.20824999999999999</v>
      </c>
      <c r="M908" s="1">
        <f>Tabelle5[[#This Row],[Menge t Nges]]/Tabelle5[[#This Row],[Anzahl Lieferscheine]]</f>
        <v>0.23205000000000001</v>
      </c>
      <c r="N908" s="1">
        <f>Tabelle5[[#This Row],[Menge t P2O5]]/Tabelle5[[#This Row],[Anzahl Lieferscheine]]</f>
        <v>0.20824999999999999</v>
      </c>
    </row>
    <row r="909" spans="1:14" x14ac:dyDescent="0.2">
      <c r="A909" s="2" t="s">
        <v>40</v>
      </c>
      <c r="B909" s="2" t="s">
        <v>42</v>
      </c>
      <c r="C909" s="2" t="s">
        <v>6</v>
      </c>
      <c r="D909" s="2" t="s">
        <v>15</v>
      </c>
      <c r="E909" s="2" t="s">
        <v>24</v>
      </c>
      <c r="F909" s="2" t="s">
        <v>61</v>
      </c>
      <c r="G909" s="1">
        <v>1078</v>
      </c>
      <c r="H909" s="1">
        <v>885.5</v>
      </c>
      <c r="I909" s="4">
        <v>3</v>
      </c>
      <c r="J909" s="2" t="s">
        <v>69</v>
      </c>
      <c r="K909" s="1">
        <f>Tabelle5[[#This Row],[Menge kg Nges]]/1000</f>
        <v>1.0780000000000001</v>
      </c>
      <c r="L909" s="1">
        <f>Tabelle5[[#This Row],[Menge kg P2O5]]/1000</f>
        <v>0.88549999999999995</v>
      </c>
      <c r="M909" s="1">
        <f>Tabelle5[[#This Row],[Menge t Nges]]/Tabelle5[[#This Row],[Anzahl Lieferscheine]]</f>
        <v>0.35933333333333334</v>
      </c>
      <c r="N909" s="1">
        <f>Tabelle5[[#This Row],[Menge t P2O5]]/Tabelle5[[#This Row],[Anzahl Lieferscheine]]</f>
        <v>0.29516666666666663</v>
      </c>
    </row>
    <row r="910" spans="1:14" x14ac:dyDescent="0.2">
      <c r="A910" s="2" t="s">
        <v>40</v>
      </c>
      <c r="B910" s="2" t="s">
        <v>42</v>
      </c>
      <c r="C910" s="2" t="s">
        <v>25</v>
      </c>
      <c r="D910" s="2" t="s">
        <v>25</v>
      </c>
      <c r="E910" s="2" t="s">
        <v>26</v>
      </c>
      <c r="F910" s="2" t="s">
        <v>61</v>
      </c>
      <c r="G910" s="1">
        <v>6204</v>
      </c>
      <c r="H910" s="1">
        <v>4640.9399999999987</v>
      </c>
      <c r="I910" s="4">
        <v>19</v>
      </c>
      <c r="J910" s="2" t="s">
        <v>69</v>
      </c>
      <c r="K910" s="1">
        <f>Tabelle5[[#This Row],[Menge kg Nges]]/1000</f>
        <v>6.2039999999999997</v>
      </c>
      <c r="L910" s="1">
        <f>Tabelle5[[#This Row],[Menge kg P2O5]]/1000</f>
        <v>4.6409399999999987</v>
      </c>
      <c r="M910" s="1">
        <f>Tabelle5[[#This Row],[Menge t Nges]]/Tabelle5[[#This Row],[Anzahl Lieferscheine]]</f>
        <v>0.32652631578947366</v>
      </c>
      <c r="N910" s="1">
        <f>Tabelle5[[#This Row],[Menge t P2O5]]/Tabelle5[[#This Row],[Anzahl Lieferscheine]]</f>
        <v>0.24425999999999992</v>
      </c>
    </row>
    <row r="911" spans="1:14" x14ac:dyDescent="0.2">
      <c r="A911" s="2" t="s">
        <v>55</v>
      </c>
      <c r="B911" s="2" t="s">
        <v>55</v>
      </c>
      <c r="C911" s="2" t="s">
        <v>6</v>
      </c>
      <c r="D911" s="2" t="s">
        <v>7</v>
      </c>
      <c r="E911" s="2" t="s">
        <v>8</v>
      </c>
      <c r="F911" s="2" t="s">
        <v>61</v>
      </c>
      <c r="G911" s="1">
        <v>4953.7399999999989</v>
      </c>
      <c r="H911" s="1">
        <v>1546.8199999999997</v>
      </c>
      <c r="I911" s="4">
        <v>12</v>
      </c>
      <c r="J911" s="2" t="s">
        <v>69</v>
      </c>
      <c r="K911" s="1">
        <f>Tabelle5[[#This Row],[Menge kg Nges]]/1000</f>
        <v>4.9537399999999989</v>
      </c>
      <c r="L911" s="1">
        <f>Tabelle5[[#This Row],[Menge kg P2O5]]/1000</f>
        <v>1.5468199999999996</v>
      </c>
      <c r="M911" s="1">
        <f>Tabelle5[[#This Row],[Menge t Nges]]/Tabelle5[[#This Row],[Anzahl Lieferscheine]]</f>
        <v>0.41281166666666658</v>
      </c>
      <c r="N911" s="1">
        <f>Tabelle5[[#This Row],[Menge t P2O5]]/Tabelle5[[#This Row],[Anzahl Lieferscheine]]</f>
        <v>0.12890166666666664</v>
      </c>
    </row>
    <row r="912" spans="1:14" x14ac:dyDescent="0.2">
      <c r="A912" s="2" t="s">
        <v>55</v>
      </c>
      <c r="B912" s="2" t="s">
        <v>55</v>
      </c>
      <c r="C912" s="2" t="s">
        <v>6</v>
      </c>
      <c r="D912" s="2" t="s">
        <v>7</v>
      </c>
      <c r="E912" s="2" t="s">
        <v>9</v>
      </c>
      <c r="F912" s="2" t="s">
        <v>61</v>
      </c>
      <c r="G912" s="1">
        <v>20894.39</v>
      </c>
      <c r="H912" s="1">
        <v>8512.0300000000007</v>
      </c>
      <c r="I912" s="4">
        <v>35</v>
      </c>
      <c r="J912" s="2" t="s">
        <v>69</v>
      </c>
      <c r="K912" s="1">
        <f>Tabelle5[[#This Row],[Menge kg Nges]]/1000</f>
        <v>20.894389999999998</v>
      </c>
      <c r="L912" s="1">
        <f>Tabelle5[[#This Row],[Menge kg P2O5]]/1000</f>
        <v>8.5120300000000011</v>
      </c>
      <c r="M912" s="1">
        <f>Tabelle5[[#This Row],[Menge t Nges]]/Tabelle5[[#This Row],[Anzahl Lieferscheine]]</f>
        <v>0.59698257142857136</v>
      </c>
      <c r="N912" s="1">
        <f>Tabelle5[[#This Row],[Menge t P2O5]]/Tabelle5[[#This Row],[Anzahl Lieferscheine]]</f>
        <v>0.24320085714285716</v>
      </c>
    </row>
    <row r="913" spans="1:14" x14ac:dyDescent="0.2">
      <c r="A913" s="2" t="s">
        <v>55</v>
      </c>
      <c r="B913" s="2" t="s">
        <v>55</v>
      </c>
      <c r="C913" s="2" t="s">
        <v>6</v>
      </c>
      <c r="D913" s="2" t="s">
        <v>7</v>
      </c>
      <c r="E913" s="2" t="s">
        <v>10</v>
      </c>
      <c r="F913" s="2" t="s">
        <v>61</v>
      </c>
      <c r="G913" s="1">
        <v>396</v>
      </c>
      <c r="H913" s="1">
        <v>162</v>
      </c>
      <c r="I913" s="4">
        <v>1</v>
      </c>
      <c r="J913" s="2" t="s">
        <v>69</v>
      </c>
      <c r="K913" s="1">
        <f>Tabelle5[[#This Row],[Menge kg Nges]]/1000</f>
        <v>0.39600000000000002</v>
      </c>
      <c r="L913" s="1">
        <f>Tabelle5[[#This Row],[Menge kg P2O5]]/1000</f>
        <v>0.16200000000000001</v>
      </c>
      <c r="M913" s="1">
        <f>Tabelle5[[#This Row],[Menge t Nges]]/Tabelle5[[#This Row],[Anzahl Lieferscheine]]</f>
        <v>0.39600000000000002</v>
      </c>
      <c r="N913" s="1">
        <f>Tabelle5[[#This Row],[Menge t P2O5]]/Tabelle5[[#This Row],[Anzahl Lieferscheine]]</f>
        <v>0.16200000000000001</v>
      </c>
    </row>
    <row r="914" spans="1:14" x14ac:dyDescent="0.2">
      <c r="A914" s="2" t="s">
        <v>55</v>
      </c>
      <c r="B914" s="2" t="s">
        <v>55</v>
      </c>
      <c r="C914" s="2" t="s">
        <v>6</v>
      </c>
      <c r="D914" s="2" t="s">
        <v>7</v>
      </c>
      <c r="E914" s="2" t="s">
        <v>11</v>
      </c>
      <c r="F914" s="2" t="s">
        <v>61</v>
      </c>
      <c r="G914" s="1">
        <v>12073.71</v>
      </c>
      <c r="H914" s="1">
        <v>6585.66</v>
      </c>
      <c r="I914" s="4">
        <v>32</v>
      </c>
      <c r="J914" s="2" t="s">
        <v>69</v>
      </c>
      <c r="K914" s="1">
        <f>Tabelle5[[#This Row],[Menge kg Nges]]/1000</f>
        <v>12.073709999999998</v>
      </c>
      <c r="L914" s="1">
        <f>Tabelle5[[#This Row],[Menge kg P2O5]]/1000</f>
        <v>6.5856599999999998</v>
      </c>
      <c r="M914" s="1">
        <f>Tabelle5[[#This Row],[Menge t Nges]]/Tabelle5[[#This Row],[Anzahl Lieferscheine]]</f>
        <v>0.37730343749999995</v>
      </c>
      <c r="N914" s="1">
        <f>Tabelle5[[#This Row],[Menge t P2O5]]/Tabelle5[[#This Row],[Anzahl Lieferscheine]]</f>
        <v>0.205801875</v>
      </c>
    </row>
    <row r="915" spans="1:14" x14ac:dyDescent="0.2">
      <c r="A915" s="2" t="s">
        <v>55</v>
      </c>
      <c r="B915" s="2" t="s">
        <v>55</v>
      </c>
      <c r="C915" s="2" t="s">
        <v>6</v>
      </c>
      <c r="D915" s="2" t="s">
        <v>7</v>
      </c>
      <c r="E915" s="2" t="s">
        <v>13</v>
      </c>
      <c r="F915" s="2" t="s">
        <v>61</v>
      </c>
      <c r="G915" s="1">
        <v>5832</v>
      </c>
      <c r="H915" s="1">
        <v>3888</v>
      </c>
      <c r="I915" s="4">
        <v>11</v>
      </c>
      <c r="J915" s="2" t="s">
        <v>69</v>
      </c>
      <c r="K915" s="1">
        <f>Tabelle5[[#This Row],[Menge kg Nges]]/1000</f>
        <v>5.8319999999999999</v>
      </c>
      <c r="L915" s="1">
        <f>Tabelle5[[#This Row],[Menge kg P2O5]]/1000</f>
        <v>3.8879999999999999</v>
      </c>
      <c r="M915" s="1">
        <f>Tabelle5[[#This Row],[Menge t Nges]]/Tabelle5[[#This Row],[Anzahl Lieferscheine]]</f>
        <v>0.5301818181818182</v>
      </c>
      <c r="N915" s="1">
        <f>Tabelle5[[#This Row],[Menge t P2O5]]/Tabelle5[[#This Row],[Anzahl Lieferscheine]]</f>
        <v>0.35345454545454547</v>
      </c>
    </row>
    <row r="916" spans="1:14" x14ac:dyDescent="0.2">
      <c r="A916" s="2" t="s">
        <v>55</v>
      </c>
      <c r="B916" s="2" t="s">
        <v>55</v>
      </c>
      <c r="C916" s="2" t="s">
        <v>6</v>
      </c>
      <c r="D916" s="2" t="s">
        <v>7</v>
      </c>
      <c r="E916" s="2" t="s">
        <v>14</v>
      </c>
      <c r="F916" s="2" t="s">
        <v>61</v>
      </c>
      <c r="G916" s="1">
        <v>607.5</v>
      </c>
      <c r="H916" s="1">
        <v>405</v>
      </c>
      <c r="I916" s="4">
        <v>1</v>
      </c>
      <c r="J916" s="2" t="s">
        <v>69</v>
      </c>
      <c r="K916" s="1">
        <f>Tabelle5[[#This Row],[Menge kg Nges]]/1000</f>
        <v>0.60750000000000004</v>
      </c>
      <c r="L916" s="1">
        <f>Tabelle5[[#This Row],[Menge kg P2O5]]/1000</f>
        <v>0.40500000000000003</v>
      </c>
      <c r="M916" s="1">
        <f>Tabelle5[[#This Row],[Menge t Nges]]/Tabelle5[[#This Row],[Anzahl Lieferscheine]]</f>
        <v>0.60750000000000004</v>
      </c>
      <c r="N916" s="1">
        <f>Tabelle5[[#This Row],[Menge t P2O5]]/Tabelle5[[#This Row],[Anzahl Lieferscheine]]</f>
        <v>0.40500000000000003</v>
      </c>
    </row>
    <row r="917" spans="1:14" x14ac:dyDescent="0.2">
      <c r="A917" s="2" t="s">
        <v>55</v>
      </c>
      <c r="B917" s="2" t="s">
        <v>55</v>
      </c>
      <c r="C917" s="2" t="s">
        <v>6</v>
      </c>
      <c r="D917" s="2" t="s">
        <v>15</v>
      </c>
      <c r="E917" s="2" t="s">
        <v>19</v>
      </c>
      <c r="F917" s="2" t="s">
        <v>61</v>
      </c>
      <c r="G917" s="1">
        <v>375.57</v>
      </c>
      <c r="H917" s="1">
        <v>417.3</v>
      </c>
      <c r="I917" s="4">
        <v>1</v>
      </c>
      <c r="J917" s="2" t="s">
        <v>69</v>
      </c>
      <c r="K917" s="1">
        <f>Tabelle5[[#This Row],[Menge kg Nges]]/1000</f>
        <v>0.37557000000000001</v>
      </c>
      <c r="L917" s="1">
        <f>Tabelle5[[#This Row],[Menge kg P2O5]]/1000</f>
        <v>0.4173</v>
      </c>
      <c r="M917" s="1">
        <f>Tabelle5[[#This Row],[Menge t Nges]]/Tabelle5[[#This Row],[Anzahl Lieferscheine]]</f>
        <v>0.37557000000000001</v>
      </c>
      <c r="N917" s="1">
        <f>Tabelle5[[#This Row],[Menge t P2O5]]/Tabelle5[[#This Row],[Anzahl Lieferscheine]]</f>
        <v>0.4173</v>
      </c>
    </row>
    <row r="918" spans="1:14" x14ac:dyDescent="0.2">
      <c r="A918" s="2" t="s">
        <v>55</v>
      </c>
      <c r="B918" s="2" t="s">
        <v>55</v>
      </c>
      <c r="C918" s="2" t="s">
        <v>6</v>
      </c>
      <c r="D918" s="2" t="s">
        <v>15</v>
      </c>
      <c r="E918" s="2" t="s">
        <v>20</v>
      </c>
      <c r="F918" s="2" t="s">
        <v>61</v>
      </c>
      <c r="G918" s="1">
        <v>2883.92</v>
      </c>
      <c r="H918" s="1">
        <v>1657</v>
      </c>
      <c r="I918" s="4">
        <v>20</v>
      </c>
      <c r="J918" s="2" t="s">
        <v>69</v>
      </c>
      <c r="K918" s="1">
        <f>Tabelle5[[#This Row],[Menge kg Nges]]/1000</f>
        <v>2.8839200000000003</v>
      </c>
      <c r="L918" s="1">
        <f>Tabelle5[[#This Row],[Menge kg P2O5]]/1000</f>
        <v>1.657</v>
      </c>
      <c r="M918" s="1">
        <f>Tabelle5[[#This Row],[Menge t Nges]]/Tabelle5[[#This Row],[Anzahl Lieferscheine]]</f>
        <v>0.14419600000000002</v>
      </c>
      <c r="N918" s="1">
        <f>Tabelle5[[#This Row],[Menge t P2O5]]/Tabelle5[[#This Row],[Anzahl Lieferscheine]]</f>
        <v>8.2850000000000007E-2</v>
      </c>
    </row>
    <row r="919" spans="1:14" x14ac:dyDescent="0.2">
      <c r="A919" s="2" t="s">
        <v>55</v>
      </c>
      <c r="B919" s="2" t="s">
        <v>55</v>
      </c>
      <c r="C919" s="2" t="s">
        <v>6</v>
      </c>
      <c r="D919" s="2" t="s">
        <v>15</v>
      </c>
      <c r="E919" s="2" t="s">
        <v>9</v>
      </c>
      <c r="F919" s="2" t="s">
        <v>61</v>
      </c>
      <c r="G919" s="1">
        <v>4095.7999999999988</v>
      </c>
      <c r="H919" s="1">
        <v>2117.6500000000005</v>
      </c>
      <c r="I919" s="4">
        <v>37</v>
      </c>
      <c r="J919" s="2" t="s">
        <v>69</v>
      </c>
      <c r="K919" s="1">
        <f>Tabelle5[[#This Row],[Menge kg Nges]]/1000</f>
        <v>4.0957999999999988</v>
      </c>
      <c r="L919" s="1">
        <f>Tabelle5[[#This Row],[Menge kg P2O5]]/1000</f>
        <v>2.1176500000000007</v>
      </c>
      <c r="M919" s="1">
        <f>Tabelle5[[#This Row],[Menge t Nges]]/Tabelle5[[#This Row],[Anzahl Lieferscheine]]</f>
        <v>0.11069729729729727</v>
      </c>
      <c r="N919" s="1">
        <f>Tabelle5[[#This Row],[Menge t P2O5]]/Tabelle5[[#This Row],[Anzahl Lieferscheine]]</f>
        <v>5.7233783783783805E-2</v>
      </c>
    </row>
    <row r="920" spans="1:14" x14ac:dyDescent="0.2">
      <c r="A920" s="2" t="s">
        <v>55</v>
      </c>
      <c r="B920" s="2" t="s">
        <v>55</v>
      </c>
      <c r="C920" s="2" t="s">
        <v>6</v>
      </c>
      <c r="D920" s="2" t="s">
        <v>15</v>
      </c>
      <c r="E920" s="2" t="s">
        <v>10</v>
      </c>
      <c r="F920" s="2" t="s">
        <v>61</v>
      </c>
      <c r="G920" s="1">
        <v>1210.27</v>
      </c>
      <c r="H920" s="1">
        <v>426.35</v>
      </c>
      <c r="I920" s="4">
        <v>8</v>
      </c>
      <c r="J920" s="2" t="s">
        <v>69</v>
      </c>
      <c r="K920" s="1">
        <f>Tabelle5[[#This Row],[Menge kg Nges]]/1000</f>
        <v>1.21027</v>
      </c>
      <c r="L920" s="1">
        <f>Tabelle5[[#This Row],[Menge kg P2O5]]/1000</f>
        <v>0.42635000000000001</v>
      </c>
      <c r="M920" s="1">
        <f>Tabelle5[[#This Row],[Menge t Nges]]/Tabelle5[[#This Row],[Anzahl Lieferscheine]]</f>
        <v>0.15128374999999999</v>
      </c>
      <c r="N920" s="1">
        <f>Tabelle5[[#This Row],[Menge t P2O5]]/Tabelle5[[#This Row],[Anzahl Lieferscheine]]</f>
        <v>5.3293750000000001E-2</v>
      </c>
    </row>
    <row r="921" spans="1:14" x14ac:dyDescent="0.2">
      <c r="A921" s="2" t="s">
        <v>55</v>
      </c>
      <c r="B921" s="2" t="s">
        <v>55</v>
      </c>
      <c r="C921" s="2" t="s">
        <v>6</v>
      </c>
      <c r="D921" s="2" t="s">
        <v>15</v>
      </c>
      <c r="E921" s="2" t="s">
        <v>23</v>
      </c>
      <c r="F921" s="2" t="s">
        <v>61</v>
      </c>
      <c r="G921" s="1">
        <v>571.1</v>
      </c>
      <c r="H921" s="1">
        <v>246.85</v>
      </c>
      <c r="I921" s="4">
        <v>3</v>
      </c>
      <c r="J921" s="2" t="s">
        <v>69</v>
      </c>
      <c r="K921" s="1">
        <f>Tabelle5[[#This Row],[Menge kg Nges]]/1000</f>
        <v>0.57110000000000005</v>
      </c>
      <c r="L921" s="1">
        <f>Tabelle5[[#This Row],[Menge kg P2O5]]/1000</f>
        <v>0.24684999999999999</v>
      </c>
      <c r="M921" s="1">
        <f>Tabelle5[[#This Row],[Menge t Nges]]/Tabelle5[[#This Row],[Anzahl Lieferscheine]]</f>
        <v>0.19036666666666668</v>
      </c>
      <c r="N921" s="1">
        <f>Tabelle5[[#This Row],[Menge t P2O5]]/Tabelle5[[#This Row],[Anzahl Lieferscheine]]</f>
        <v>8.2283333333333333E-2</v>
      </c>
    </row>
    <row r="922" spans="1:14" x14ac:dyDescent="0.2">
      <c r="A922" s="2" t="s">
        <v>55</v>
      </c>
      <c r="B922" s="2" t="s">
        <v>55</v>
      </c>
      <c r="C922" s="2" t="s">
        <v>6</v>
      </c>
      <c r="D922" s="2" t="s">
        <v>15</v>
      </c>
      <c r="E922" s="2" t="s">
        <v>13</v>
      </c>
      <c r="F922" s="2" t="s">
        <v>61</v>
      </c>
      <c r="G922" s="1">
        <v>1856.4</v>
      </c>
      <c r="H922" s="1">
        <v>1666</v>
      </c>
      <c r="I922" s="4">
        <v>9</v>
      </c>
      <c r="J922" s="2" t="s">
        <v>69</v>
      </c>
      <c r="K922" s="1">
        <f>Tabelle5[[#This Row],[Menge kg Nges]]/1000</f>
        <v>1.8564000000000001</v>
      </c>
      <c r="L922" s="1">
        <f>Tabelle5[[#This Row],[Menge kg P2O5]]/1000</f>
        <v>1.6659999999999999</v>
      </c>
      <c r="M922" s="1">
        <f>Tabelle5[[#This Row],[Menge t Nges]]/Tabelle5[[#This Row],[Anzahl Lieferscheine]]</f>
        <v>0.20626666666666668</v>
      </c>
      <c r="N922" s="1">
        <f>Tabelle5[[#This Row],[Menge t P2O5]]/Tabelle5[[#This Row],[Anzahl Lieferscheine]]</f>
        <v>0.18511111111111112</v>
      </c>
    </row>
    <row r="923" spans="1:14" x14ac:dyDescent="0.2">
      <c r="A923" s="2" t="s">
        <v>55</v>
      </c>
      <c r="B923" s="2" t="s">
        <v>55</v>
      </c>
      <c r="C923" s="2" t="s">
        <v>6</v>
      </c>
      <c r="D923" s="2" t="s">
        <v>15</v>
      </c>
      <c r="E923" s="2" t="s">
        <v>31</v>
      </c>
      <c r="F923" s="2" t="s">
        <v>61</v>
      </c>
      <c r="G923" s="1">
        <v>908</v>
      </c>
      <c r="H923" s="1">
        <v>374.55</v>
      </c>
      <c r="I923" s="4">
        <v>9</v>
      </c>
      <c r="J923" s="2" t="s">
        <v>69</v>
      </c>
      <c r="K923" s="1">
        <f>Tabelle5[[#This Row],[Menge kg Nges]]/1000</f>
        <v>0.90800000000000003</v>
      </c>
      <c r="L923" s="1">
        <f>Tabelle5[[#This Row],[Menge kg P2O5]]/1000</f>
        <v>0.37454999999999999</v>
      </c>
      <c r="M923" s="1">
        <f>Tabelle5[[#This Row],[Menge t Nges]]/Tabelle5[[#This Row],[Anzahl Lieferscheine]]</f>
        <v>0.10088888888888889</v>
      </c>
      <c r="N923" s="1">
        <f>Tabelle5[[#This Row],[Menge t P2O5]]/Tabelle5[[#This Row],[Anzahl Lieferscheine]]</f>
        <v>4.1616666666666663E-2</v>
      </c>
    </row>
    <row r="924" spans="1:14" x14ac:dyDescent="0.2">
      <c r="A924" s="2" t="s">
        <v>55</v>
      </c>
      <c r="B924" s="2" t="s">
        <v>55</v>
      </c>
      <c r="C924" s="2" t="s">
        <v>25</v>
      </c>
      <c r="D924" s="2" t="s">
        <v>25</v>
      </c>
      <c r="E924" s="2" t="s">
        <v>26</v>
      </c>
      <c r="F924" s="2" t="s">
        <v>61</v>
      </c>
      <c r="G924" s="1">
        <v>59568.74</v>
      </c>
      <c r="H924" s="1">
        <v>14128.900000000001</v>
      </c>
      <c r="I924" s="4">
        <v>111</v>
      </c>
      <c r="J924" s="2" t="s">
        <v>69</v>
      </c>
      <c r="K924" s="1">
        <f>Tabelle5[[#This Row],[Menge kg Nges]]/1000</f>
        <v>59.568739999999998</v>
      </c>
      <c r="L924" s="1">
        <f>Tabelle5[[#This Row],[Menge kg P2O5]]/1000</f>
        <v>14.128900000000002</v>
      </c>
      <c r="M924" s="1">
        <f>Tabelle5[[#This Row],[Menge t Nges]]/Tabelle5[[#This Row],[Anzahl Lieferscheine]]</f>
        <v>0.5366553153153153</v>
      </c>
      <c r="N924" s="1">
        <f>Tabelle5[[#This Row],[Menge t P2O5]]/Tabelle5[[#This Row],[Anzahl Lieferscheine]]</f>
        <v>0.1272873873873874</v>
      </c>
    </row>
    <row r="925" spans="1:14" x14ac:dyDescent="0.2">
      <c r="A925" s="2" t="s">
        <v>53</v>
      </c>
      <c r="B925" s="2" t="s">
        <v>51</v>
      </c>
      <c r="C925" s="2" t="s">
        <v>6</v>
      </c>
      <c r="D925" s="2" t="s">
        <v>7</v>
      </c>
      <c r="E925" s="2" t="s">
        <v>12</v>
      </c>
      <c r="F925" s="2" t="s">
        <v>61</v>
      </c>
      <c r="G925" s="1">
        <v>1676</v>
      </c>
      <c r="H925" s="1">
        <v>662.02</v>
      </c>
      <c r="I925" s="4">
        <v>11</v>
      </c>
      <c r="J925" s="2" t="s">
        <v>69</v>
      </c>
      <c r="K925" s="1">
        <f>Tabelle5[[#This Row],[Menge kg Nges]]/1000</f>
        <v>1.6759999999999999</v>
      </c>
      <c r="L925" s="1">
        <f>Tabelle5[[#This Row],[Menge kg P2O5]]/1000</f>
        <v>0.66201999999999994</v>
      </c>
      <c r="M925" s="1">
        <f>Tabelle5[[#This Row],[Menge t Nges]]/Tabelle5[[#This Row],[Anzahl Lieferscheine]]</f>
        <v>0.15236363636363637</v>
      </c>
      <c r="N925" s="1">
        <f>Tabelle5[[#This Row],[Menge t P2O5]]/Tabelle5[[#This Row],[Anzahl Lieferscheine]]</f>
        <v>6.0183636363636356E-2</v>
      </c>
    </row>
    <row r="926" spans="1:14" x14ac:dyDescent="0.2">
      <c r="A926" s="2" t="s">
        <v>53</v>
      </c>
      <c r="B926" s="2" t="s">
        <v>53</v>
      </c>
      <c r="C926" s="2" t="s">
        <v>6</v>
      </c>
      <c r="D926" s="2" t="s">
        <v>7</v>
      </c>
      <c r="E926" s="2" t="s">
        <v>9</v>
      </c>
      <c r="F926" s="2" t="s">
        <v>61</v>
      </c>
      <c r="G926" s="1">
        <v>620.70000000000005</v>
      </c>
      <c r="H926" s="1">
        <v>190.4</v>
      </c>
      <c r="I926" s="4">
        <v>4</v>
      </c>
      <c r="J926" s="2" t="s">
        <v>69</v>
      </c>
      <c r="K926" s="1">
        <f>Tabelle5[[#This Row],[Menge kg Nges]]/1000</f>
        <v>0.62070000000000003</v>
      </c>
      <c r="L926" s="1">
        <f>Tabelle5[[#This Row],[Menge kg P2O5]]/1000</f>
        <v>0.19040000000000001</v>
      </c>
      <c r="M926" s="1">
        <f>Tabelle5[[#This Row],[Menge t Nges]]/Tabelle5[[#This Row],[Anzahl Lieferscheine]]</f>
        <v>0.15517500000000001</v>
      </c>
      <c r="N926" s="1">
        <f>Tabelle5[[#This Row],[Menge t P2O5]]/Tabelle5[[#This Row],[Anzahl Lieferscheine]]</f>
        <v>4.7600000000000003E-2</v>
      </c>
    </row>
    <row r="927" spans="1:14" x14ac:dyDescent="0.2">
      <c r="A927" s="2" t="s">
        <v>53</v>
      </c>
      <c r="B927" s="2" t="s">
        <v>53</v>
      </c>
      <c r="C927" s="2" t="s">
        <v>6</v>
      </c>
      <c r="D927" s="2" t="s">
        <v>7</v>
      </c>
      <c r="E927" s="2" t="s">
        <v>11</v>
      </c>
      <c r="F927" s="2" t="s">
        <v>61</v>
      </c>
      <c r="G927" s="1">
        <v>379.6</v>
      </c>
      <c r="H927" s="1">
        <v>148.19999999999999</v>
      </c>
      <c r="I927" s="4">
        <v>2</v>
      </c>
      <c r="J927" s="2" t="s">
        <v>69</v>
      </c>
      <c r="K927" s="1">
        <f>Tabelle5[[#This Row],[Menge kg Nges]]/1000</f>
        <v>0.37960000000000005</v>
      </c>
      <c r="L927" s="1">
        <f>Tabelle5[[#This Row],[Menge kg P2O5]]/1000</f>
        <v>0.1482</v>
      </c>
      <c r="M927" s="1">
        <f>Tabelle5[[#This Row],[Menge t Nges]]/Tabelle5[[#This Row],[Anzahl Lieferscheine]]</f>
        <v>0.18980000000000002</v>
      </c>
      <c r="N927" s="1">
        <f>Tabelle5[[#This Row],[Menge t P2O5]]/Tabelle5[[#This Row],[Anzahl Lieferscheine]]</f>
        <v>7.4099999999999999E-2</v>
      </c>
    </row>
    <row r="928" spans="1:14" x14ac:dyDescent="0.2">
      <c r="A928" s="2" t="s">
        <v>53</v>
      </c>
      <c r="B928" s="2" t="s">
        <v>53</v>
      </c>
      <c r="C928" s="2" t="s">
        <v>6</v>
      </c>
      <c r="D928" s="2" t="s">
        <v>7</v>
      </c>
      <c r="E928" s="2" t="s">
        <v>12</v>
      </c>
      <c r="F928" s="2" t="s">
        <v>61</v>
      </c>
      <c r="G928" s="1">
        <v>20924.150000000001</v>
      </c>
      <c r="H928" s="1">
        <v>7649</v>
      </c>
      <c r="I928" s="4">
        <v>86</v>
      </c>
      <c r="J928" s="2" t="s">
        <v>69</v>
      </c>
      <c r="K928" s="1">
        <f>Tabelle5[[#This Row],[Menge kg Nges]]/1000</f>
        <v>20.924150000000001</v>
      </c>
      <c r="L928" s="1">
        <f>Tabelle5[[#This Row],[Menge kg P2O5]]/1000</f>
        <v>7.649</v>
      </c>
      <c r="M928" s="1">
        <f>Tabelle5[[#This Row],[Menge t Nges]]/Tabelle5[[#This Row],[Anzahl Lieferscheine]]</f>
        <v>0.24330406976744187</v>
      </c>
      <c r="N928" s="1">
        <f>Tabelle5[[#This Row],[Menge t P2O5]]/Tabelle5[[#This Row],[Anzahl Lieferscheine]]</f>
        <v>8.8941860465116276E-2</v>
      </c>
    </row>
    <row r="929" spans="1:14" x14ac:dyDescent="0.2">
      <c r="A929" s="2" t="s">
        <v>53</v>
      </c>
      <c r="B929" s="2" t="s">
        <v>53</v>
      </c>
      <c r="C929" s="2" t="s">
        <v>6</v>
      </c>
      <c r="D929" s="2" t="s">
        <v>15</v>
      </c>
      <c r="E929" s="2" t="s">
        <v>20</v>
      </c>
      <c r="F929" s="2" t="s">
        <v>61</v>
      </c>
      <c r="G929" s="1">
        <v>17.600000000000001</v>
      </c>
      <c r="H929" s="1">
        <v>10</v>
      </c>
      <c r="I929" s="4">
        <v>1</v>
      </c>
      <c r="J929" s="2" t="s">
        <v>69</v>
      </c>
      <c r="K929" s="1">
        <f>Tabelle5[[#This Row],[Menge kg Nges]]/1000</f>
        <v>1.7600000000000001E-2</v>
      </c>
      <c r="L929" s="1">
        <f>Tabelle5[[#This Row],[Menge kg P2O5]]/1000</f>
        <v>0.01</v>
      </c>
      <c r="M929" s="1">
        <f>Tabelle5[[#This Row],[Menge t Nges]]/Tabelle5[[#This Row],[Anzahl Lieferscheine]]</f>
        <v>1.7600000000000001E-2</v>
      </c>
      <c r="N929" s="1">
        <f>Tabelle5[[#This Row],[Menge t P2O5]]/Tabelle5[[#This Row],[Anzahl Lieferscheine]]</f>
        <v>0.01</v>
      </c>
    </row>
    <row r="930" spans="1:14" x14ac:dyDescent="0.2">
      <c r="A930" s="2" t="s">
        <v>53</v>
      </c>
      <c r="B930" s="2" t="s">
        <v>53</v>
      </c>
      <c r="C930" s="2" t="s">
        <v>6</v>
      </c>
      <c r="D930" s="2" t="s">
        <v>15</v>
      </c>
      <c r="E930" s="2" t="s">
        <v>9</v>
      </c>
      <c r="F930" s="2" t="s">
        <v>61</v>
      </c>
      <c r="G930" s="1">
        <v>562.54</v>
      </c>
      <c r="H930" s="1">
        <v>366.14</v>
      </c>
      <c r="I930" s="4">
        <v>2</v>
      </c>
      <c r="J930" s="2" t="s">
        <v>69</v>
      </c>
      <c r="K930" s="1">
        <f>Tabelle5[[#This Row],[Menge kg Nges]]/1000</f>
        <v>0.56253999999999993</v>
      </c>
      <c r="L930" s="1">
        <f>Tabelle5[[#This Row],[Menge kg P2O5]]/1000</f>
        <v>0.36613999999999997</v>
      </c>
      <c r="M930" s="1">
        <f>Tabelle5[[#This Row],[Menge t Nges]]/Tabelle5[[#This Row],[Anzahl Lieferscheine]]</f>
        <v>0.28126999999999996</v>
      </c>
      <c r="N930" s="1">
        <f>Tabelle5[[#This Row],[Menge t P2O5]]/Tabelle5[[#This Row],[Anzahl Lieferscheine]]</f>
        <v>0.18306999999999998</v>
      </c>
    </row>
    <row r="931" spans="1:14" x14ac:dyDescent="0.2">
      <c r="A931" s="2" t="s">
        <v>53</v>
      </c>
      <c r="B931" s="2" t="s">
        <v>56</v>
      </c>
      <c r="C931" s="2" t="s">
        <v>6</v>
      </c>
      <c r="D931" s="2" t="s">
        <v>7</v>
      </c>
      <c r="E931" s="2" t="s">
        <v>12</v>
      </c>
      <c r="F931" s="2" t="s">
        <v>61</v>
      </c>
      <c r="G931" s="1">
        <v>204.6</v>
      </c>
      <c r="H931" s="1">
        <v>77.400000000000006</v>
      </c>
      <c r="I931" s="4">
        <v>1</v>
      </c>
      <c r="J931" s="2" t="s">
        <v>69</v>
      </c>
      <c r="K931" s="1">
        <f>Tabelle5[[#This Row],[Menge kg Nges]]/1000</f>
        <v>0.2046</v>
      </c>
      <c r="L931" s="1">
        <f>Tabelle5[[#This Row],[Menge kg P2O5]]/1000</f>
        <v>7.740000000000001E-2</v>
      </c>
      <c r="M931" s="1">
        <f>Tabelle5[[#This Row],[Menge t Nges]]/Tabelle5[[#This Row],[Anzahl Lieferscheine]]</f>
        <v>0.2046</v>
      </c>
      <c r="N931" s="1">
        <f>Tabelle5[[#This Row],[Menge t P2O5]]/Tabelle5[[#This Row],[Anzahl Lieferscheine]]</f>
        <v>7.740000000000001E-2</v>
      </c>
    </row>
    <row r="932" spans="1:14" x14ac:dyDescent="0.2">
      <c r="A932" s="2" t="s">
        <v>28</v>
      </c>
      <c r="B932" s="2" t="s">
        <v>5</v>
      </c>
      <c r="C932" s="2" t="s">
        <v>6</v>
      </c>
      <c r="D932" s="2" t="s">
        <v>7</v>
      </c>
      <c r="E932" s="2" t="s">
        <v>9</v>
      </c>
      <c r="F932" s="2" t="s">
        <v>61</v>
      </c>
      <c r="G932" s="1">
        <v>1731</v>
      </c>
      <c r="H932" s="1">
        <v>711</v>
      </c>
      <c r="I932" s="4">
        <v>3</v>
      </c>
      <c r="J932" s="2" t="s">
        <v>69</v>
      </c>
      <c r="K932" s="1">
        <f>Tabelle5[[#This Row],[Menge kg Nges]]/1000</f>
        <v>1.7310000000000001</v>
      </c>
      <c r="L932" s="1">
        <f>Tabelle5[[#This Row],[Menge kg P2O5]]/1000</f>
        <v>0.71099999999999997</v>
      </c>
      <c r="M932" s="1">
        <f>Tabelle5[[#This Row],[Menge t Nges]]/Tabelle5[[#This Row],[Anzahl Lieferscheine]]</f>
        <v>0.57700000000000007</v>
      </c>
      <c r="N932" s="1">
        <f>Tabelle5[[#This Row],[Menge t P2O5]]/Tabelle5[[#This Row],[Anzahl Lieferscheine]]</f>
        <v>0.23699999999999999</v>
      </c>
    </row>
    <row r="933" spans="1:14" x14ac:dyDescent="0.2">
      <c r="A933" s="2" t="s">
        <v>28</v>
      </c>
      <c r="B933" s="2" t="s">
        <v>5</v>
      </c>
      <c r="C933" s="2" t="s">
        <v>6</v>
      </c>
      <c r="D933" s="2" t="s">
        <v>7</v>
      </c>
      <c r="E933" s="2" t="s">
        <v>12</v>
      </c>
      <c r="F933" s="2" t="s">
        <v>61</v>
      </c>
      <c r="G933" s="1">
        <v>2124</v>
      </c>
      <c r="H933" s="1">
        <v>1338.12</v>
      </c>
      <c r="I933" s="4">
        <v>9</v>
      </c>
      <c r="J933" s="2" t="s">
        <v>69</v>
      </c>
      <c r="K933" s="1">
        <f>Tabelle5[[#This Row],[Menge kg Nges]]/1000</f>
        <v>2.1240000000000001</v>
      </c>
      <c r="L933" s="1">
        <f>Tabelle5[[#This Row],[Menge kg P2O5]]/1000</f>
        <v>1.33812</v>
      </c>
      <c r="M933" s="1">
        <f>Tabelle5[[#This Row],[Menge t Nges]]/Tabelle5[[#This Row],[Anzahl Lieferscheine]]</f>
        <v>0.23600000000000002</v>
      </c>
      <c r="N933" s="1">
        <f>Tabelle5[[#This Row],[Menge t P2O5]]/Tabelle5[[#This Row],[Anzahl Lieferscheine]]</f>
        <v>0.14868000000000001</v>
      </c>
    </row>
    <row r="934" spans="1:14" x14ac:dyDescent="0.2">
      <c r="A934" s="2" t="s">
        <v>28</v>
      </c>
      <c r="B934" s="2" t="s">
        <v>5</v>
      </c>
      <c r="C934" s="2" t="s">
        <v>6</v>
      </c>
      <c r="D934" s="2" t="s">
        <v>7</v>
      </c>
      <c r="E934" s="2" t="s">
        <v>14</v>
      </c>
      <c r="F934" s="2" t="s">
        <v>61</v>
      </c>
      <c r="G934" s="1">
        <v>7858.12</v>
      </c>
      <c r="H934" s="1">
        <v>3000.37</v>
      </c>
      <c r="I934" s="4">
        <v>15</v>
      </c>
      <c r="J934" s="2" t="s">
        <v>69</v>
      </c>
      <c r="K934" s="1">
        <f>Tabelle5[[#This Row],[Menge kg Nges]]/1000</f>
        <v>7.8581199999999995</v>
      </c>
      <c r="L934" s="1">
        <f>Tabelle5[[#This Row],[Menge kg P2O5]]/1000</f>
        <v>3.0003699999999998</v>
      </c>
      <c r="M934" s="1">
        <f>Tabelle5[[#This Row],[Menge t Nges]]/Tabelle5[[#This Row],[Anzahl Lieferscheine]]</f>
        <v>0.5238746666666666</v>
      </c>
      <c r="N934" s="1">
        <f>Tabelle5[[#This Row],[Menge t P2O5]]/Tabelle5[[#This Row],[Anzahl Lieferscheine]]</f>
        <v>0.20002466666666666</v>
      </c>
    </row>
    <row r="935" spans="1:14" x14ac:dyDescent="0.2">
      <c r="A935" s="2" t="s">
        <v>28</v>
      </c>
      <c r="B935" s="2" t="s">
        <v>5</v>
      </c>
      <c r="C935" s="2" t="s">
        <v>6</v>
      </c>
      <c r="D935" s="2" t="s">
        <v>15</v>
      </c>
      <c r="E935" s="2" t="s">
        <v>17</v>
      </c>
      <c r="F935" s="2" t="s">
        <v>61</v>
      </c>
      <c r="G935" s="1">
        <v>478.8</v>
      </c>
      <c r="H935" s="1">
        <v>121.6</v>
      </c>
      <c r="I935" s="4">
        <v>1</v>
      </c>
      <c r="J935" s="2" t="s">
        <v>69</v>
      </c>
      <c r="K935" s="1">
        <f>Tabelle5[[#This Row],[Menge kg Nges]]/1000</f>
        <v>0.4788</v>
      </c>
      <c r="L935" s="1">
        <f>Tabelle5[[#This Row],[Menge kg P2O5]]/1000</f>
        <v>0.1216</v>
      </c>
      <c r="M935" s="1">
        <f>Tabelle5[[#This Row],[Menge t Nges]]/Tabelle5[[#This Row],[Anzahl Lieferscheine]]</f>
        <v>0.4788</v>
      </c>
      <c r="N935" s="1">
        <f>Tabelle5[[#This Row],[Menge t P2O5]]/Tabelle5[[#This Row],[Anzahl Lieferscheine]]</f>
        <v>0.1216</v>
      </c>
    </row>
    <row r="936" spans="1:14" x14ac:dyDescent="0.2">
      <c r="A936" s="2" t="s">
        <v>28</v>
      </c>
      <c r="B936" s="2" t="s">
        <v>5</v>
      </c>
      <c r="C936" s="2" t="s">
        <v>6</v>
      </c>
      <c r="D936" s="2" t="s">
        <v>15</v>
      </c>
      <c r="E936" s="2" t="s">
        <v>18</v>
      </c>
      <c r="F936" s="2" t="s">
        <v>61</v>
      </c>
      <c r="G936" s="1">
        <v>1848</v>
      </c>
      <c r="H936" s="1">
        <v>1496</v>
      </c>
      <c r="I936" s="4">
        <v>2</v>
      </c>
      <c r="J936" s="2" t="s">
        <v>69</v>
      </c>
      <c r="K936" s="1">
        <f>Tabelle5[[#This Row],[Menge kg Nges]]/1000</f>
        <v>1.8480000000000001</v>
      </c>
      <c r="L936" s="1">
        <f>Tabelle5[[#This Row],[Menge kg P2O5]]/1000</f>
        <v>1.496</v>
      </c>
      <c r="M936" s="1">
        <f>Tabelle5[[#This Row],[Menge t Nges]]/Tabelle5[[#This Row],[Anzahl Lieferscheine]]</f>
        <v>0.92400000000000004</v>
      </c>
      <c r="N936" s="1">
        <f>Tabelle5[[#This Row],[Menge t P2O5]]/Tabelle5[[#This Row],[Anzahl Lieferscheine]]</f>
        <v>0.748</v>
      </c>
    </row>
    <row r="937" spans="1:14" x14ac:dyDescent="0.2">
      <c r="A937" s="2" t="s">
        <v>28</v>
      </c>
      <c r="B937" s="2" t="s">
        <v>5</v>
      </c>
      <c r="C937" s="2" t="s">
        <v>6</v>
      </c>
      <c r="D937" s="2" t="s">
        <v>15</v>
      </c>
      <c r="E937" s="2" t="s">
        <v>19</v>
      </c>
      <c r="F937" s="2" t="s">
        <v>61</v>
      </c>
      <c r="G937" s="1">
        <v>1199.5</v>
      </c>
      <c r="H937" s="1">
        <v>1349</v>
      </c>
      <c r="I937" s="4">
        <v>1</v>
      </c>
      <c r="J937" s="2" t="s">
        <v>69</v>
      </c>
      <c r="K937" s="1">
        <f>Tabelle5[[#This Row],[Menge kg Nges]]/1000</f>
        <v>1.1995</v>
      </c>
      <c r="L937" s="1">
        <f>Tabelle5[[#This Row],[Menge kg P2O5]]/1000</f>
        <v>1.349</v>
      </c>
      <c r="M937" s="1">
        <f>Tabelle5[[#This Row],[Menge t Nges]]/Tabelle5[[#This Row],[Anzahl Lieferscheine]]</f>
        <v>1.1995</v>
      </c>
      <c r="N937" s="1">
        <f>Tabelle5[[#This Row],[Menge t P2O5]]/Tabelle5[[#This Row],[Anzahl Lieferscheine]]</f>
        <v>1.349</v>
      </c>
    </row>
    <row r="938" spans="1:14" x14ac:dyDescent="0.2">
      <c r="A938" s="2" t="s">
        <v>28</v>
      </c>
      <c r="B938" s="2" t="s">
        <v>5</v>
      </c>
      <c r="C938" s="2" t="s">
        <v>6</v>
      </c>
      <c r="D938" s="2" t="s">
        <v>15</v>
      </c>
      <c r="E938" s="2" t="s">
        <v>20</v>
      </c>
      <c r="F938" s="2" t="s">
        <v>61</v>
      </c>
      <c r="G938" s="1">
        <v>570</v>
      </c>
      <c r="H938" s="1">
        <v>375</v>
      </c>
      <c r="I938" s="4">
        <v>2</v>
      </c>
      <c r="J938" s="2" t="s">
        <v>69</v>
      </c>
      <c r="K938" s="1">
        <f>Tabelle5[[#This Row],[Menge kg Nges]]/1000</f>
        <v>0.56999999999999995</v>
      </c>
      <c r="L938" s="1">
        <f>Tabelle5[[#This Row],[Menge kg P2O5]]/1000</f>
        <v>0.375</v>
      </c>
      <c r="M938" s="1">
        <f>Tabelle5[[#This Row],[Menge t Nges]]/Tabelle5[[#This Row],[Anzahl Lieferscheine]]</f>
        <v>0.28499999999999998</v>
      </c>
      <c r="N938" s="1">
        <f>Tabelle5[[#This Row],[Menge t P2O5]]/Tabelle5[[#This Row],[Anzahl Lieferscheine]]</f>
        <v>0.1875</v>
      </c>
    </row>
    <row r="939" spans="1:14" x14ac:dyDescent="0.2">
      <c r="A939" s="2" t="s">
        <v>28</v>
      </c>
      <c r="B939" s="2" t="s">
        <v>5</v>
      </c>
      <c r="C939" s="2" t="s">
        <v>6</v>
      </c>
      <c r="D939" s="2" t="s">
        <v>15</v>
      </c>
      <c r="E939" s="2" t="s">
        <v>21</v>
      </c>
      <c r="F939" s="2" t="s">
        <v>61</v>
      </c>
      <c r="G939" s="1">
        <v>2244</v>
      </c>
      <c r="H939" s="1">
        <v>1320</v>
      </c>
      <c r="I939" s="4">
        <v>3</v>
      </c>
      <c r="J939" s="2" t="s">
        <v>69</v>
      </c>
      <c r="K939" s="1">
        <f>Tabelle5[[#This Row],[Menge kg Nges]]/1000</f>
        <v>2.2440000000000002</v>
      </c>
      <c r="L939" s="1">
        <f>Tabelle5[[#This Row],[Menge kg P2O5]]/1000</f>
        <v>1.32</v>
      </c>
      <c r="M939" s="1">
        <f>Tabelle5[[#This Row],[Menge t Nges]]/Tabelle5[[#This Row],[Anzahl Lieferscheine]]</f>
        <v>0.74800000000000011</v>
      </c>
      <c r="N939" s="1">
        <f>Tabelle5[[#This Row],[Menge t P2O5]]/Tabelle5[[#This Row],[Anzahl Lieferscheine]]</f>
        <v>0.44</v>
      </c>
    </row>
    <row r="940" spans="1:14" x14ac:dyDescent="0.2">
      <c r="A940" s="2" t="s">
        <v>28</v>
      </c>
      <c r="B940" s="2" t="s">
        <v>5</v>
      </c>
      <c r="C940" s="2" t="s">
        <v>6</v>
      </c>
      <c r="D940" s="2" t="s">
        <v>15</v>
      </c>
      <c r="E940" s="2" t="s">
        <v>9</v>
      </c>
      <c r="F940" s="2" t="s">
        <v>61</v>
      </c>
      <c r="G940" s="1">
        <v>962</v>
      </c>
      <c r="H940" s="1">
        <v>425.5</v>
      </c>
      <c r="I940" s="4">
        <v>1</v>
      </c>
      <c r="J940" s="2" t="s">
        <v>69</v>
      </c>
      <c r="K940" s="1">
        <f>Tabelle5[[#This Row],[Menge kg Nges]]/1000</f>
        <v>0.96199999999999997</v>
      </c>
      <c r="L940" s="1">
        <f>Tabelle5[[#This Row],[Menge kg P2O5]]/1000</f>
        <v>0.42549999999999999</v>
      </c>
      <c r="M940" s="1">
        <f>Tabelle5[[#This Row],[Menge t Nges]]/Tabelle5[[#This Row],[Anzahl Lieferscheine]]</f>
        <v>0.96199999999999997</v>
      </c>
      <c r="N940" s="1">
        <f>Tabelle5[[#This Row],[Menge t P2O5]]/Tabelle5[[#This Row],[Anzahl Lieferscheine]]</f>
        <v>0.42549999999999999</v>
      </c>
    </row>
    <row r="941" spans="1:14" x14ac:dyDescent="0.2">
      <c r="A941" s="2" t="s">
        <v>28</v>
      </c>
      <c r="B941" s="2" t="s">
        <v>5</v>
      </c>
      <c r="C941" s="2" t="s">
        <v>25</v>
      </c>
      <c r="D941" s="2" t="s">
        <v>25</v>
      </c>
      <c r="E941" s="2" t="s">
        <v>26</v>
      </c>
      <c r="F941" s="2" t="s">
        <v>61</v>
      </c>
      <c r="G941" s="1">
        <v>13830.3</v>
      </c>
      <c r="H941" s="1">
        <v>4129</v>
      </c>
      <c r="I941" s="4">
        <v>10</v>
      </c>
      <c r="J941" s="2" t="s">
        <v>69</v>
      </c>
      <c r="K941" s="1">
        <f>Tabelle5[[#This Row],[Menge kg Nges]]/1000</f>
        <v>13.830299999999999</v>
      </c>
      <c r="L941" s="1">
        <f>Tabelle5[[#This Row],[Menge kg P2O5]]/1000</f>
        <v>4.1289999999999996</v>
      </c>
      <c r="M941" s="1">
        <f>Tabelle5[[#This Row],[Menge t Nges]]/Tabelle5[[#This Row],[Anzahl Lieferscheine]]</f>
        <v>1.38303</v>
      </c>
      <c r="N941" s="1">
        <f>Tabelle5[[#This Row],[Menge t P2O5]]/Tabelle5[[#This Row],[Anzahl Lieferscheine]]</f>
        <v>0.41289999999999993</v>
      </c>
    </row>
    <row r="942" spans="1:14" x14ac:dyDescent="0.2">
      <c r="A942" s="2" t="s">
        <v>28</v>
      </c>
      <c r="B942" s="2" t="s">
        <v>48</v>
      </c>
      <c r="C942" s="2" t="s">
        <v>25</v>
      </c>
      <c r="D942" s="2" t="s">
        <v>25</v>
      </c>
      <c r="E942" s="2" t="s">
        <v>26</v>
      </c>
      <c r="F942" s="2" t="s">
        <v>61</v>
      </c>
      <c r="G942" s="1">
        <v>782</v>
      </c>
      <c r="H942" s="1">
        <v>357</v>
      </c>
      <c r="I942" s="4">
        <v>2</v>
      </c>
      <c r="J942" s="2" t="s">
        <v>69</v>
      </c>
      <c r="K942" s="1">
        <f>Tabelle5[[#This Row],[Menge kg Nges]]/1000</f>
        <v>0.78200000000000003</v>
      </c>
      <c r="L942" s="1">
        <f>Tabelle5[[#This Row],[Menge kg P2O5]]/1000</f>
        <v>0.35699999999999998</v>
      </c>
      <c r="M942" s="1">
        <f>Tabelle5[[#This Row],[Menge t Nges]]/Tabelle5[[#This Row],[Anzahl Lieferscheine]]</f>
        <v>0.39100000000000001</v>
      </c>
      <c r="N942" s="1">
        <f>Tabelle5[[#This Row],[Menge t P2O5]]/Tabelle5[[#This Row],[Anzahl Lieferscheine]]</f>
        <v>0.17849999999999999</v>
      </c>
    </row>
    <row r="943" spans="1:14" x14ac:dyDescent="0.2">
      <c r="A943" s="2" t="s">
        <v>28</v>
      </c>
      <c r="B943" s="2" t="s">
        <v>45</v>
      </c>
      <c r="C943" s="2" t="s">
        <v>6</v>
      </c>
      <c r="D943" s="2" t="s">
        <v>7</v>
      </c>
      <c r="E943" s="2" t="s">
        <v>12</v>
      </c>
      <c r="F943" s="2" t="s">
        <v>61</v>
      </c>
      <c r="G943" s="1">
        <v>432</v>
      </c>
      <c r="H943" s="1">
        <v>274.32</v>
      </c>
      <c r="I943" s="4">
        <v>3</v>
      </c>
      <c r="J943" s="2" t="s">
        <v>69</v>
      </c>
      <c r="K943" s="1">
        <f>Tabelle5[[#This Row],[Menge kg Nges]]/1000</f>
        <v>0.432</v>
      </c>
      <c r="L943" s="1">
        <f>Tabelle5[[#This Row],[Menge kg P2O5]]/1000</f>
        <v>0.27432000000000001</v>
      </c>
      <c r="M943" s="1">
        <f>Tabelle5[[#This Row],[Menge t Nges]]/Tabelle5[[#This Row],[Anzahl Lieferscheine]]</f>
        <v>0.14399999999999999</v>
      </c>
      <c r="N943" s="1">
        <f>Tabelle5[[#This Row],[Menge t P2O5]]/Tabelle5[[#This Row],[Anzahl Lieferscheine]]</f>
        <v>9.1440000000000007E-2</v>
      </c>
    </row>
    <row r="944" spans="1:14" x14ac:dyDescent="0.2">
      <c r="A944" s="2" t="s">
        <v>28</v>
      </c>
      <c r="B944" s="2" t="s">
        <v>45</v>
      </c>
      <c r="C944" s="2" t="s">
        <v>6</v>
      </c>
      <c r="D944" s="2" t="s">
        <v>15</v>
      </c>
      <c r="E944" s="2" t="s">
        <v>20</v>
      </c>
      <c r="F944" s="2" t="s">
        <v>61</v>
      </c>
      <c r="G944" s="1">
        <v>163.19999999999999</v>
      </c>
      <c r="H944" s="1">
        <v>120</v>
      </c>
      <c r="I944" s="4">
        <v>1</v>
      </c>
      <c r="J944" s="2" t="s">
        <v>69</v>
      </c>
      <c r="K944" s="1">
        <f>Tabelle5[[#This Row],[Menge kg Nges]]/1000</f>
        <v>0.16319999999999998</v>
      </c>
      <c r="L944" s="1">
        <f>Tabelle5[[#This Row],[Menge kg P2O5]]/1000</f>
        <v>0.12</v>
      </c>
      <c r="M944" s="1">
        <f>Tabelle5[[#This Row],[Menge t Nges]]/Tabelle5[[#This Row],[Anzahl Lieferscheine]]</f>
        <v>0.16319999999999998</v>
      </c>
      <c r="N944" s="1">
        <f>Tabelle5[[#This Row],[Menge t P2O5]]/Tabelle5[[#This Row],[Anzahl Lieferscheine]]</f>
        <v>0.12</v>
      </c>
    </row>
    <row r="945" spans="1:14" x14ac:dyDescent="0.2">
      <c r="A945" s="2" t="s">
        <v>28</v>
      </c>
      <c r="B945" s="2" t="s">
        <v>45</v>
      </c>
      <c r="C945" s="2" t="s">
        <v>6</v>
      </c>
      <c r="D945" s="2" t="s">
        <v>15</v>
      </c>
      <c r="E945" s="2" t="s">
        <v>21</v>
      </c>
      <c r="F945" s="2" t="s">
        <v>61</v>
      </c>
      <c r="G945" s="1">
        <v>2471.3200000000002</v>
      </c>
      <c r="H945" s="1">
        <v>1522.72</v>
      </c>
      <c r="I945" s="4">
        <v>5</v>
      </c>
      <c r="J945" s="2" t="s">
        <v>69</v>
      </c>
      <c r="K945" s="1">
        <f>Tabelle5[[#This Row],[Menge kg Nges]]/1000</f>
        <v>2.47132</v>
      </c>
      <c r="L945" s="1">
        <f>Tabelle5[[#This Row],[Menge kg P2O5]]/1000</f>
        <v>1.5227200000000001</v>
      </c>
      <c r="M945" s="1">
        <f>Tabelle5[[#This Row],[Menge t Nges]]/Tabelle5[[#This Row],[Anzahl Lieferscheine]]</f>
        <v>0.49426399999999998</v>
      </c>
      <c r="N945" s="1">
        <f>Tabelle5[[#This Row],[Menge t P2O5]]/Tabelle5[[#This Row],[Anzahl Lieferscheine]]</f>
        <v>0.30454400000000004</v>
      </c>
    </row>
    <row r="946" spans="1:14" x14ac:dyDescent="0.2">
      <c r="A946" s="2" t="s">
        <v>28</v>
      </c>
      <c r="B946" s="2" t="s">
        <v>28</v>
      </c>
      <c r="C946" s="2" t="s">
        <v>6</v>
      </c>
      <c r="D946" s="2" t="s">
        <v>7</v>
      </c>
      <c r="E946" s="2" t="s">
        <v>8</v>
      </c>
      <c r="F946" s="2" t="s">
        <v>61</v>
      </c>
      <c r="G946" s="1">
        <v>81321.020000000019</v>
      </c>
      <c r="H946" s="1">
        <v>26892.640000000007</v>
      </c>
      <c r="I946" s="4">
        <v>102</v>
      </c>
      <c r="J946" s="2" t="s">
        <v>69</v>
      </c>
      <c r="K946" s="1">
        <f>Tabelle5[[#This Row],[Menge kg Nges]]/1000</f>
        <v>81.321020000000019</v>
      </c>
      <c r="L946" s="1">
        <f>Tabelle5[[#This Row],[Menge kg P2O5]]/1000</f>
        <v>26.892640000000007</v>
      </c>
      <c r="M946" s="1">
        <f>Tabelle5[[#This Row],[Menge t Nges]]/Tabelle5[[#This Row],[Anzahl Lieferscheine]]</f>
        <v>0.79726490196078448</v>
      </c>
      <c r="N946" s="1">
        <f>Tabelle5[[#This Row],[Menge t P2O5]]/Tabelle5[[#This Row],[Anzahl Lieferscheine]]</f>
        <v>0.26365333333333341</v>
      </c>
    </row>
    <row r="947" spans="1:14" x14ac:dyDescent="0.2">
      <c r="A947" s="2" t="s">
        <v>28</v>
      </c>
      <c r="B947" s="2" t="s">
        <v>28</v>
      </c>
      <c r="C947" s="2" t="s">
        <v>6</v>
      </c>
      <c r="D947" s="2" t="s">
        <v>7</v>
      </c>
      <c r="E947" s="2" t="s">
        <v>9</v>
      </c>
      <c r="F947" s="2" t="s">
        <v>61</v>
      </c>
      <c r="G947" s="1">
        <v>110301.29000000001</v>
      </c>
      <c r="H947" s="1">
        <v>44954.9</v>
      </c>
      <c r="I947" s="4">
        <v>153</v>
      </c>
      <c r="J947" s="2" t="s">
        <v>69</v>
      </c>
      <c r="K947" s="1">
        <f>Tabelle5[[#This Row],[Menge kg Nges]]/1000</f>
        <v>110.30129000000001</v>
      </c>
      <c r="L947" s="1">
        <f>Tabelle5[[#This Row],[Menge kg P2O5]]/1000</f>
        <v>44.954900000000002</v>
      </c>
      <c r="M947" s="1">
        <f>Tabelle5[[#This Row],[Menge t Nges]]/Tabelle5[[#This Row],[Anzahl Lieferscheine]]</f>
        <v>0.72092346405228769</v>
      </c>
      <c r="N947" s="1">
        <f>Tabelle5[[#This Row],[Menge t P2O5]]/Tabelle5[[#This Row],[Anzahl Lieferscheine]]</f>
        <v>0.29382287581699346</v>
      </c>
    </row>
    <row r="948" spans="1:14" x14ac:dyDescent="0.2">
      <c r="A948" s="2" t="s">
        <v>28</v>
      </c>
      <c r="B948" s="2" t="s">
        <v>28</v>
      </c>
      <c r="C948" s="2" t="s">
        <v>6</v>
      </c>
      <c r="D948" s="2" t="s">
        <v>7</v>
      </c>
      <c r="E948" s="2" t="s">
        <v>10</v>
      </c>
      <c r="F948" s="2" t="s">
        <v>61</v>
      </c>
      <c r="G948" s="1">
        <v>5909.1</v>
      </c>
      <c r="H948" s="1">
        <v>2380.1</v>
      </c>
      <c r="I948" s="4">
        <v>16</v>
      </c>
      <c r="J948" s="2" t="s">
        <v>69</v>
      </c>
      <c r="K948" s="1">
        <f>Tabelle5[[#This Row],[Menge kg Nges]]/1000</f>
        <v>5.9091000000000005</v>
      </c>
      <c r="L948" s="1">
        <f>Tabelle5[[#This Row],[Menge kg P2O5]]/1000</f>
        <v>2.3801000000000001</v>
      </c>
      <c r="M948" s="1">
        <f>Tabelle5[[#This Row],[Menge t Nges]]/Tabelle5[[#This Row],[Anzahl Lieferscheine]]</f>
        <v>0.36931875000000003</v>
      </c>
      <c r="N948" s="1">
        <f>Tabelle5[[#This Row],[Menge t P2O5]]/Tabelle5[[#This Row],[Anzahl Lieferscheine]]</f>
        <v>0.14875625000000001</v>
      </c>
    </row>
    <row r="949" spans="1:14" x14ac:dyDescent="0.2">
      <c r="A949" s="2" t="s">
        <v>28</v>
      </c>
      <c r="B949" s="2" t="s">
        <v>28</v>
      </c>
      <c r="C949" s="2" t="s">
        <v>6</v>
      </c>
      <c r="D949" s="2" t="s">
        <v>7</v>
      </c>
      <c r="E949" s="2" t="s">
        <v>11</v>
      </c>
      <c r="F949" s="2" t="s">
        <v>61</v>
      </c>
      <c r="G949" s="1">
        <v>330</v>
      </c>
      <c r="H949" s="1">
        <v>184.8</v>
      </c>
      <c r="I949" s="4">
        <v>1</v>
      </c>
      <c r="J949" s="2" t="s">
        <v>69</v>
      </c>
      <c r="K949" s="1">
        <f>Tabelle5[[#This Row],[Menge kg Nges]]/1000</f>
        <v>0.33</v>
      </c>
      <c r="L949" s="1">
        <f>Tabelle5[[#This Row],[Menge kg P2O5]]/1000</f>
        <v>0.18480000000000002</v>
      </c>
      <c r="M949" s="1">
        <f>Tabelle5[[#This Row],[Menge t Nges]]/Tabelle5[[#This Row],[Anzahl Lieferscheine]]</f>
        <v>0.33</v>
      </c>
      <c r="N949" s="1">
        <f>Tabelle5[[#This Row],[Menge t P2O5]]/Tabelle5[[#This Row],[Anzahl Lieferscheine]]</f>
        <v>0.18480000000000002</v>
      </c>
    </row>
    <row r="950" spans="1:14" x14ac:dyDescent="0.2">
      <c r="A950" s="2" t="s">
        <v>28</v>
      </c>
      <c r="B950" s="2" t="s">
        <v>28</v>
      </c>
      <c r="C950" s="2" t="s">
        <v>6</v>
      </c>
      <c r="D950" s="2" t="s">
        <v>7</v>
      </c>
      <c r="E950" s="2" t="s">
        <v>12</v>
      </c>
      <c r="F950" s="2" t="s">
        <v>61</v>
      </c>
      <c r="G950" s="1">
        <v>44991.1</v>
      </c>
      <c r="H950" s="1">
        <v>27068.93</v>
      </c>
      <c r="I950" s="4">
        <v>102</v>
      </c>
      <c r="J950" s="2" t="s">
        <v>69</v>
      </c>
      <c r="K950" s="1">
        <f>Tabelle5[[#This Row],[Menge kg Nges]]/1000</f>
        <v>44.991099999999996</v>
      </c>
      <c r="L950" s="1">
        <f>Tabelle5[[#This Row],[Menge kg P2O5]]/1000</f>
        <v>27.068930000000002</v>
      </c>
      <c r="M950" s="1">
        <f>Tabelle5[[#This Row],[Menge t Nges]]/Tabelle5[[#This Row],[Anzahl Lieferscheine]]</f>
        <v>0.44108921568627446</v>
      </c>
      <c r="N950" s="1">
        <f>Tabelle5[[#This Row],[Menge t P2O5]]/Tabelle5[[#This Row],[Anzahl Lieferscheine]]</f>
        <v>0.26538166666666668</v>
      </c>
    </row>
    <row r="951" spans="1:14" x14ac:dyDescent="0.2">
      <c r="A951" s="2" t="s">
        <v>28</v>
      </c>
      <c r="B951" s="2" t="s">
        <v>28</v>
      </c>
      <c r="C951" s="2" t="s">
        <v>6</v>
      </c>
      <c r="D951" s="2" t="s">
        <v>7</v>
      </c>
      <c r="E951" s="2" t="s">
        <v>13</v>
      </c>
      <c r="F951" s="2" t="s">
        <v>61</v>
      </c>
      <c r="G951" s="1">
        <v>7787.2</v>
      </c>
      <c r="H951" s="1">
        <v>5275.2000000000007</v>
      </c>
      <c r="I951" s="4">
        <v>9</v>
      </c>
      <c r="J951" s="2" t="s">
        <v>69</v>
      </c>
      <c r="K951" s="1">
        <f>Tabelle5[[#This Row],[Menge kg Nges]]/1000</f>
        <v>7.7871999999999995</v>
      </c>
      <c r="L951" s="1">
        <f>Tabelle5[[#This Row],[Menge kg P2O5]]/1000</f>
        <v>5.2752000000000008</v>
      </c>
      <c r="M951" s="1">
        <f>Tabelle5[[#This Row],[Menge t Nges]]/Tabelle5[[#This Row],[Anzahl Lieferscheine]]</f>
        <v>0.86524444444444437</v>
      </c>
      <c r="N951" s="1">
        <f>Tabelle5[[#This Row],[Menge t P2O5]]/Tabelle5[[#This Row],[Anzahl Lieferscheine]]</f>
        <v>0.5861333333333334</v>
      </c>
    </row>
    <row r="952" spans="1:14" x14ac:dyDescent="0.2">
      <c r="A952" s="2" t="s">
        <v>28</v>
      </c>
      <c r="B952" s="2" t="s">
        <v>28</v>
      </c>
      <c r="C952" s="2" t="s">
        <v>6</v>
      </c>
      <c r="D952" s="2" t="s">
        <v>7</v>
      </c>
      <c r="E952" s="2" t="s">
        <v>14</v>
      </c>
      <c r="F952" s="2" t="s">
        <v>61</v>
      </c>
      <c r="G952" s="1">
        <v>33553.439999999995</v>
      </c>
      <c r="H952" s="1">
        <v>17271.739999999998</v>
      </c>
      <c r="I952" s="4">
        <v>41</v>
      </c>
      <c r="J952" s="2" t="s">
        <v>69</v>
      </c>
      <c r="K952" s="1">
        <f>Tabelle5[[#This Row],[Menge kg Nges]]/1000</f>
        <v>33.553439999999995</v>
      </c>
      <c r="L952" s="1">
        <f>Tabelle5[[#This Row],[Menge kg P2O5]]/1000</f>
        <v>17.271739999999998</v>
      </c>
      <c r="M952" s="1">
        <f>Tabelle5[[#This Row],[Menge t Nges]]/Tabelle5[[#This Row],[Anzahl Lieferscheine]]</f>
        <v>0.81837658536585356</v>
      </c>
      <c r="N952" s="1">
        <f>Tabelle5[[#This Row],[Menge t P2O5]]/Tabelle5[[#This Row],[Anzahl Lieferscheine]]</f>
        <v>0.42126195121951215</v>
      </c>
    </row>
    <row r="953" spans="1:14" x14ac:dyDescent="0.2">
      <c r="A953" s="2" t="s">
        <v>28</v>
      </c>
      <c r="B953" s="2" t="s">
        <v>28</v>
      </c>
      <c r="C953" s="2" t="s">
        <v>6</v>
      </c>
      <c r="D953" s="2" t="s">
        <v>15</v>
      </c>
      <c r="E953" s="2" t="s">
        <v>16</v>
      </c>
      <c r="F953" s="2" t="s">
        <v>61</v>
      </c>
      <c r="G953" s="1">
        <v>2213.5</v>
      </c>
      <c r="H953" s="1">
        <v>2023.5</v>
      </c>
      <c r="I953" s="4">
        <v>4</v>
      </c>
      <c r="J953" s="2" t="s">
        <v>69</v>
      </c>
      <c r="K953" s="1">
        <f>Tabelle5[[#This Row],[Menge kg Nges]]/1000</f>
        <v>2.2134999999999998</v>
      </c>
      <c r="L953" s="1">
        <f>Tabelle5[[#This Row],[Menge kg P2O5]]/1000</f>
        <v>2.0234999999999999</v>
      </c>
      <c r="M953" s="1">
        <f>Tabelle5[[#This Row],[Menge t Nges]]/Tabelle5[[#This Row],[Anzahl Lieferscheine]]</f>
        <v>0.55337499999999995</v>
      </c>
      <c r="N953" s="1">
        <f>Tabelle5[[#This Row],[Menge t P2O5]]/Tabelle5[[#This Row],[Anzahl Lieferscheine]]</f>
        <v>0.50587499999999996</v>
      </c>
    </row>
    <row r="954" spans="1:14" x14ac:dyDescent="0.2">
      <c r="A954" s="2" t="s">
        <v>28</v>
      </c>
      <c r="B954" s="2" t="s">
        <v>28</v>
      </c>
      <c r="C954" s="2" t="s">
        <v>6</v>
      </c>
      <c r="D954" s="2" t="s">
        <v>15</v>
      </c>
      <c r="E954" s="2" t="s">
        <v>17</v>
      </c>
      <c r="F954" s="2" t="s">
        <v>61</v>
      </c>
      <c r="G954" s="1">
        <v>4145.3999999999996</v>
      </c>
      <c r="H954" s="1">
        <v>1052.8</v>
      </c>
      <c r="I954" s="4">
        <v>5</v>
      </c>
      <c r="J954" s="2" t="s">
        <v>69</v>
      </c>
      <c r="K954" s="1">
        <f>Tabelle5[[#This Row],[Menge kg Nges]]/1000</f>
        <v>4.1453999999999995</v>
      </c>
      <c r="L954" s="1">
        <f>Tabelle5[[#This Row],[Menge kg P2O5]]/1000</f>
        <v>1.0528</v>
      </c>
      <c r="M954" s="1">
        <f>Tabelle5[[#This Row],[Menge t Nges]]/Tabelle5[[#This Row],[Anzahl Lieferscheine]]</f>
        <v>0.82907999999999993</v>
      </c>
      <c r="N954" s="1">
        <f>Tabelle5[[#This Row],[Menge t P2O5]]/Tabelle5[[#This Row],[Anzahl Lieferscheine]]</f>
        <v>0.21056</v>
      </c>
    </row>
    <row r="955" spans="1:14" x14ac:dyDescent="0.2">
      <c r="A955" s="2" t="s">
        <v>28</v>
      </c>
      <c r="B955" s="2" t="s">
        <v>28</v>
      </c>
      <c r="C955" s="2" t="s">
        <v>6</v>
      </c>
      <c r="D955" s="2" t="s">
        <v>15</v>
      </c>
      <c r="E955" s="2" t="s">
        <v>18</v>
      </c>
      <c r="F955" s="2" t="s">
        <v>61</v>
      </c>
      <c r="G955" s="1">
        <v>11480.8</v>
      </c>
      <c r="H955" s="1">
        <v>10103.199999999999</v>
      </c>
      <c r="I955" s="4">
        <v>12</v>
      </c>
      <c r="J955" s="2" t="s">
        <v>69</v>
      </c>
      <c r="K955" s="1">
        <f>Tabelle5[[#This Row],[Menge kg Nges]]/1000</f>
        <v>11.480799999999999</v>
      </c>
      <c r="L955" s="1">
        <f>Tabelle5[[#This Row],[Menge kg P2O5]]/1000</f>
        <v>10.103199999999999</v>
      </c>
      <c r="M955" s="1">
        <f>Tabelle5[[#This Row],[Menge t Nges]]/Tabelle5[[#This Row],[Anzahl Lieferscheine]]</f>
        <v>0.95673333333333321</v>
      </c>
      <c r="N955" s="1">
        <f>Tabelle5[[#This Row],[Menge t P2O5]]/Tabelle5[[#This Row],[Anzahl Lieferscheine]]</f>
        <v>0.84193333333333331</v>
      </c>
    </row>
    <row r="956" spans="1:14" x14ac:dyDescent="0.2">
      <c r="A956" s="2" t="s">
        <v>28</v>
      </c>
      <c r="B956" s="2" t="s">
        <v>28</v>
      </c>
      <c r="C956" s="2" t="s">
        <v>6</v>
      </c>
      <c r="D956" s="2" t="s">
        <v>15</v>
      </c>
      <c r="E956" s="2" t="s">
        <v>19</v>
      </c>
      <c r="F956" s="2" t="s">
        <v>61</v>
      </c>
      <c r="G956" s="1">
        <v>5804.35</v>
      </c>
      <c r="H956" s="1">
        <v>5942.9</v>
      </c>
      <c r="I956" s="4">
        <v>6</v>
      </c>
      <c r="J956" s="2" t="s">
        <v>69</v>
      </c>
      <c r="K956" s="1">
        <f>Tabelle5[[#This Row],[Menge kg Nges]]/1000</f>
        <v>5.8043500000000003</v>
      </c>
      <c r="L956" s="1">
        <f>Tabelle5[[#This Row],[Menge kg P2O5]]/1000</f>
        <v>5.9428999999999998</v>
      </c>
      <c r="M956" s="1">
        <f>Tabelle5[[#This Row],[Menge t Nges]]/Tabelle5[[#This Row],[Anzahl Lieferscheine]]</f>
        <v>0.96739166666666676</v>
      </c>
      <c r="N956" s="1">
        <f>Tabelle5[[#This Row],[Menge t P2O5]]/Tabelle5[[#This Row],[Anzahl Lieferscheine]]</f>
        <v>0.99048333333333327</v>
      </c>
    </row>
    <row r="957" spans="1:14" x14ac:dyDescent="0.2">
      <c r="A957" s="2" t="s">
        <v>28</v>
      </c>
      <c r="B957" s="2" t="s">
        <v>28</v>
      </c>
      <c r="C957" s="2" t="s">
        <v>6</v>
      </c>
      <c r="D957" s="2" t="s">
        <v>15</v>
      </c>
      <c r="E957" s="2" t="s">
        <v>20</v>
      </c>
      <c r="F957" s="2" t="s">
        <v>61</v>
      </c>
      <c r="G957" s="1">
        <v>10516</v>
      </c>
      <c r="H957" s="1">
        <v>6950</v>
      </c>
      <c r="I957" s="4">
        <v>23</v>
      </c>
      <c r="J957" s="2" t="s">
        <v>69</v>
      </c>
      <c r="K957" s="1">
        <f>Tabelle5[[#This Row],[Menge kg Nges]]/1000</f>
        <v>10.516</v>
      </c>
      <c r="L957" s="1">
        <f>Tabelle5[[#This Row],[Menge kg P2O5]]/1000</f>
        <v>6.95</v>
      </c>
      <c r="M957" s="1">
        <f>Tabelle5[[#This Row],[Menge t Nges]]/Tabelle5[[#This Row],[Anzahl Lieferscheine]]</f>
        <v>0.45721739130434785</v>
      </c>
      <c r="N957" s="1">
        <f>Tabelle5[[#This Row],[Menge t P2O5]]/Tabelle5[[#This Row],[Anzahl Lieferscheine]]</f>
        <v>0.30217391304347829</v>
      </c>
    </row>
    <row r="958" spans="1:14" x14ac:dyDescent="0.2">
      <c r="A958" s="2" t="s">
        <v>28</v>
      </c>
      <c r="B958" s="2" t="s">
        <v>28</v>
      </c>
      <c r="C958" s="2" t="s">
        <v>6</v>
      </c>
      <c r="D958" s="2" t="s">
        <v>15</v>
      </c>
      <c r="E958" s="2" t="s">
        <v>21</v>
      </c>
      <c r="F958" s="2" t="s">
        <v>61</v>
      </c>
      <c r="G958" s="1">
        <v>17801.700000000004</v>
      </c>
      <c r="H958" s="1">
        <v>10317.4</v>
      </c>
      <c r="I958" s="4">
        <v>24</v>
      </c>
      <c r="J958" s="2" t="s">
        <v>69</v>
      </c>
      <c r="K958" s="1">
        <f>Tabelle5[[#This Row],[Menge kg Nges]]/1000</f>
        <v>17.801700000000004</v>
      </c>
      <c r="L958" s="1">
        <f>Tabelle5[[#This Row],[Menge kg P2O5]]/1000</f>
        <v>10.317399999999999</v>
      </c>
      <c r="M958" s="1">
        <f>Tabelle5[[#This Row],[Menge t Nges]]/Tabelle5[[#This Row],[Anzahl Lieferscheine]]</f>
        <v>0.74173750000000016</v>
      </c>
      <c r="N958" s="1">
        <f>Tabelle5[[#This Row],[Menge t P2O5]]/Tabelle5[[#This Row],[Anzahl Lieferscheine]]</f>
        <v>0.42989166666666662</v>
      </c>
    </row>
    <row r="959" spans="1:14" x14ac:dyDescent="0.2">
      <c r="A959" s="2" t="s">
        <v>28</v>
      </c>
      <c r="B959" s="2" t="s">
        <v>28</v>
      </c>
      <c r="C959" s="2" t="s">
        <v>6</v>
      </c>
      <c r="D959" s="2" t="s">
        <v>15</v>
      </c>
      <c r="E959" s="2" t="s">
        <v>9</v>
      </c>
      <c r="F959" s="2" t="s">
        <v>61</v>
      </c>
      <c r="G959" s="1">
        <v>41971.120000000024</v>
      </c>
      <c r="H959" s="1">
        <v>21545.600000000002</v>
      </c>
      <c r="I959" s="4">
        <v>107</v>
      </c>
      <c r="J959" s="2" t="s">
        <v>69</v>
      </c>
      <c r="K959" s="1">
        <f>Tabelle5[[#This Row],[Menge kg Nges]]/1000</f>
        <v>41.971120000000028</v>
      </c>
      <c r="L959" s="1">
        <f>Tabelle5[[#This Row],[Menge kg P2O5]]/1000</f>
        <v>21.545600000000004</v>
      </c>
      <c r="M959" s="1">
        <f>Tabelle5[[#This Row],[Menge t Nges]]/Tabelle5[[#This Row],[Anzahl Lieferscheine]]</f>
        <v>0.39225345794392547</v>
      </c>
      <c r="N959" s="1">
        <f>Tabelle5[[#This Row],[Menge t P2O5]]/Tabelle5[[#This Row],[Anzahl Lieferscheine]]</f>
        <v>0.20136074766355144</v>
      </c>
    </row>
    <row r="960" spans="1:14" x14ac:dyDescent="0.2">
      <c r="A960" s="2" t="s">
        <v>28</v>
      </c>
      <c r="B960" s="2" t="s">
        <v>28</v>
      </c>
      <c r="C960" s="2" t="s">
        <v>6</v>
      </c>
      <c r="D960" s="2" t="s">
        <v>15</v>
      </c>
      <c r="E960" s="2" t="s">
        <v>10</v>
      </c>
      <c r="F960" s="2" t="s">
        <v>61</v>
      </c>
      <c r="G960" s="1">
        <v>25327.399999999998</v>
      </c>
      <c r="H960" s="1">
        <v>10435.480000000001</v>
      </c>
      <c r="I960" s="4">
        <v>49</v>
      </c>
      <c r="J960" s="2" t="s">
        <v>69</v>
      </c>
      <c r="K960" s="1">
        <f>Tabelle5[[#This Row],[Menge kg Nges]]/1000</f>
        <v>25.327399999999997</v>
      </c>
      <c r="L960" s="1">
        <f>Tabelle5[[#This Row],[Menge kg P2O5]]/1000</f>
        <v>10.435480000000002</v>
      </c>
      <c r="M960" s="1">
        <f>Tabelle5[[#This Row],[Menge t Nges]]/Tabelle5[[#This Row],[Anzahl Lieferscheine]]</f>
        <v>0.51688571428571428</v>
      </c>
      <c r="N960" s="1">
        <f>Tabelle5[[#This Row],[Menge t P2O5]]/Tabelle5[[#This Row],[Anzahl Lieferscheine]]</f>
        <v>0.21296897959183678</v>
      </c>
    </row>
    <row r="961" spans="1:14" x14ac:dyDescent="0.2">
      <c r="A961" s="2" t="s">
        <v>28</v>
      </c>
      <c r="B961" s="2" t="s">
        <v>28</v>
      </c>
      <c r="C961" s="2" t="s">
        <v>6</v>
      </c>
      <c r="D961" s="2" t="s">
        <v>15</v>
      </c>
      <c r="E961" s="2" t="s">
        <v>23</v>
      </c>
      <c r="F961" s="2" t="s">
        <v>61</v>
      </c>
      <c r="G961" s="1">
        <v>780</v>
      </c>
      <c r="H961" s="1">
        <v>321.75</v>
      </c>
      <c r="I961" s="4">
        <v>3</v>
      </c>
      <c r="J961" s="2" t="s">
        <v>69</v>
      </c>
      <c r="K961" s="1">
        <f>Tabelle5[[#This Row],[Menge kg Nges]]/1000</f>
        <v>0.78</v>
      </c>
      <c r="L961" s="1">
        <f>Tabelle5[[#This Row],[Menge kg P2O5]]/1000</f>
        <v>0.32174999999999998</v>
      </c>
      <c r="M961" s="1">
        <f>Tabelle5[[#This Row],[Menge t Nges]]/Tabelle5[[#This Row],[Anzahl Lieferscheine]]</f>
        <v>0.26</v>
      </c>
      <c r="N961" s="1">
        <f>Tabelle5[[#This Row],[Menge t P2O5]]/Tabelle5[[#This Row],[Anzahl Lieferscheine]]</f>
        <v>0.10725</v>
      </c>
    </row>
    <row r="962" spans="1:14" x14ac:dyDescent="0.2">
      <c r="A962" s="2" t="s">
        <v>28</v>
      </c>
      <c r="B962" s="2" t="s">
        <v>28</v>
      </c>
      <c r="C962" s="2" t="s">
        <v>25</v>
      </c>
      <c r="D962" s="2" t="s">
        <v>25</v>
      </c>
      <c r="E962" s="2" t="s">
        <v>26</v>
      </c>
      <c r="F962" s="2" t="s">
        <v>61</v>
      </c>
      <c r="G962" s="1">
        <v>226321.59</v>
      </c>
      <c r="H962" s="1">
        <v>112880.69</v>
      </c>
      <c r="I962" s="4">
        <v>221</v>
      </c>
      <c r="J962" s="2" t="s">
        <v>69</v>
      </c>
      <c r="K962" s="1">
        <f>Tabelle5[[#This Row],[Menge kg Nges]]/1000</f>
        <v>226.32158999999999</v>
      </c>
      <c r="L962" s="1">
        <f>Tabelle5[[#This Row],[Menge kg P2O5]]/1000</f>
        <v>112.88069</v>
      </c>
      <c r="M962" s="1">
        <f>Tabelle5[[#This Row],[Menge t Nges]]/Tabelle5[[#This Row],[Anzahl Lieferscheine]]</f>
        <v>1.0240795927601809</v>
      </c>
      <c r="N962" s="1">
        <f>Tabelle5[[#This Row],[Menge t P2O5]]/Tabelle5[[#This Row],[Anzahl Lieferscheine]]</f>
        <v>0.51077235294117651</v>
      </c>
    </row>
    <row r="963" spans="1:14" x14ac:dyDescent="0.2">
      <c r="A963" s="2" t="s">
        <v>28</v>
      </c>
      <c r="B963" s="2" t="s">
        <v>28</v>
      </c>
      <c r="C963" s="2" t="s">
        <v>63</v>
      </c>
      <c r="D963" s="2" t="s">
        <v>63</v>
      </c>
      <c r="E963" s="2" t="s">
        <v>63</v>
      </c>
      <c r="F963" s="2" t="s">
        <v>61</v>
      </c>
      <c r="G963" s="1">
        <v>420</v>
      </c>
      <c r="H963" s="1">
        <v>340</v>
      </c>
      <c r="I963" s="4">
        <v>1</v>
      </c>
      <c r="J963" s="2" t="s">
        <v>69</v>
      </c>
      <c r="K963" s="1">
        <f>Tabelle5[[#This Row],[Menge kg Nges]]/1000</f>
        <v>0.42</v>
      </c>
      <c r="L963" s="1">
        <f>Tabelle5[[#This Row],[Menge kg P2O5]]/1000</f>
        <v>0.34</v>
      </c>
      <c r="M963" s="1">
        <f>Tabelle5[[#This Row],[Menge t Nges]]/Tabelle5[[#This Row],[Anzahl Lieferscheine]]</f>
        <v>0.42</v>
      </c>
      <c r="N963" s="1">
        <f>Tabelle5[[#This Row],[Menge t P2O5]]/Tabelle5[[#This Row],[Anzahl Lieferscheine]]</f>
        <v>0.34</v>
      </c>
    </row>
    <row r="964" spans="1:14" x14ac:dyDescent="0.2">
      <c r="A964" s="2" t="s">
        <v>28</v>
      </c>
      <c r="B964" s="2" t="s">
        <v>56</v>
      </c>
      <c r="C964" s="2" t="s">
        <v>6</v>
      </c>
      <c r="D964" s="2" t="s">
        <v>7</v>
      </c>
      <c r="E964" s="2" t="s">
        <v>9</v>
      </c>
      <c r="F964" s="2" t="s">
        <v>61</v>
      </c>
      <c r="G964" s="1">
        <v>154</v>
      </c>
      <c r="H964" s="1">
        <v>63</v>
      </c>
      <c r="I964" s="4">
        <v>2</v>
      </c>
      <c r="J964" s="2" t="s">
        <v>69</v>
      </c>
      <c r="K964" s="1">
        <f>Tabelle5[[#This Row],[Menge kg Nges]]/1000</f>
        <v>0.154</v>
      </c>
      <c r="L964" s="1">
        <f>Tabelle5[[#This Row],[Menge kg P2O5]]/1000</f>
        <v>6.3E-2</v>
      </c>
      <c r="M964" s="1">
        <f>Tabelle5[[#This Row],[Menge t Nges]]/Tabelle5[[#This Row],[Anzahl Lieferscheine]]</f>
        <v>7.6999999999999999E-2</v>
      </c>
      <c r="N964" s="1">
        <f>Tabelle5[[#This Row],[Menge t P2O5]]/Tabelle5[[#This Row],[Anzahl Lieferscheine]]</f>
        <v>3.15E-2</v>
      </c>
    </row>
    <row r="965" spans="1:14" x14ac:dyDescent="0.2">
      <c r="A965" s="2" t="s">
        <v>28</v>
      </c>
      <c r="B965" s="2" t="s">
        <v>56</v>
      </c>
      <c r="C965" s="2" t="s">
        <v>6</v>
      </c>
      <c r="D965" s="2" t="s">
        <v>15</v>
      </c>
      <c r="E965" s="2" t="s">
        <v>21</v>
      </c>
      <c r="F965" s="2" t="s">
        <v>61</v>
      </c>
      <c r="G965" s="1">
        <v>1365</v>
      </c>
      <c r="H965" s="1">
        <v>1105</v>
      </c>
      <c r="I965" s="4">
        <v>1</v>
      </c>
      <c r="J965" s="2" t="s">
        <v>69</v>
      </c>
      <c r="K965" s="1">
        <f>Tabelle5[[#This Row],[Menge kg Nges]]/1000</f>
        <v>1.365</v>
      </c>
      <c r="L965" s="1">
        <f>Tabelle5[[#This Row],[Menge kg P2O5]]/1000</f>
        <v>1.105</v>
      </c>
      <c r="M965" s="1">
        <f>Tabelle5[[#This Row],[Menge t Nges]]/Tabelle5[[#This Row],[Anzahl Lieferscheine]]</f>
        <v>1.365</v>
      </c>
      <c r="N965" s="1">
        <f>Tabelle5[[#This Row],[Menge t P2O5]]/Tabelle5[[#This Row],[Anzahl Lieferscheine]]</f>
        <v>1.105</v>
      </c>
    </row>
    <row r="966" spans="1:14" x14ac:dyDescent="0.2">
      <c r="A966" s="2" t="s">
        <v>28</v>
      </c>
      <c r="B966" s="2" t="s">
        <v>56</v>
      </c>
      <c r="C966" s="2" t="s">
        <v>6</v>
      </c>
      <c r="D966" s="2" t="s">
        <v>15</v>
      </c>
      <c r="E966" s="2" t="s">
        <v>9</v>
      </c>
      <c r="F966" s="2" t="s">
        <v>61</v>
      </c>
      <c r="G966" s="1">
        <v>276</v>
      </c>
      <c r="H966" s="1">
        <v>180</v>
      </c>
      <c r="I966" s="4">
        <v>1</v>
      </c>
      <c r="J966" s="2" t="s">
        <v>69</v>
      </c>
      <c r="K966" s="1">
        <f>Tabelle5[[#This Row],[Menge kg Nges]]/1000</f>
        <v>0.27600000000000002</v>
      </c>
      <c r="L966" s="1">
        <f>Tabelle5[[#This Row],[Menge kg P2O5]]/1000</f>
        <v>0.18</v>
      </c>
      <c r="M966" s="1">
        <f>Tabelle5[[#This Row],[Menge t Nges]]/Tabelle5[[#This Row],[Anzahl Lieferscheine]]</f>
        <v>0.27600000000000002</v>
      </c>
      <c r="N966" s="1">
        <f>Tabelle5[[#This Row],[Menge t P2O5]]/Tabelle5[[#This Row],[Anzahl Lieferscheine]]</f>
        <v>0.18</v>
      </c>
    </row>
    <row r="967" spans="1:14" x14ac:dyDescent="0.2">
      <c r="A967" s="2" t="s">
        <v>28</v>
      </c>
      <c r="B967" s="2" t="s">
        <v>56</v>
      </c>
      <c r="C967" s="2" t="s">
        <v>25</v>
      </c>
      <c r="D967" s="2" t="s">
        <v>25</v>
      </c>
      <c r="E967" s="2" t="s">
        <v>26</v>
      </c>
      <c r="F967" s="2" t="s">
        <v>61</v>
      </c>
      <c r="G967" s="1">
        <v>16149.599999999999</v>
      </c>
      <c r="H967" s="1">
        <v>6411.9999999999991</v>
      </c>
      <c r="I967" s="4">
        <v>22</v>
      </c>
      <c r="J967" s="2" t="s">
        <v>69</v>
      </c>
      <c r="K967" s="1">
        <f>Tabelle5[[#This Row],[Menge kg Nges]]/1000</f>
        <v>16.1496</v>
      </c>
      <c r="L967" s="1">
        <f>Tabelle5[[#This Row],[Menge kg P2O5]]/1000</f>
        <v>6.411999999999999</v>
      </c>
      <c r="M967" s="1">
        <f>Tabelle5[[#This Row],[Menge t Nges]]/Tabelle5[[#This Row],[Anzahl Lieferscheine]]</f>
        <v>0.73407272727272721</v>
      </c>
      <c r="N967" s="1">
        <f>Tabelle5[[#This Row],[Menge t P2O5]]/Tabelle5[[#This Row],[Anzahl Lieferscheine]]</f>
        <v>0.29145454545454541</v>
      </c>
    </row>
    <row r="968" spans="1:14" x14ac:dyDescent="0.2">
      <c r="A968" s="2" t="s">
        <v>56</v>
      </c>
      <c r="B968" s="2" t="s">
        <v>5</v>
      </c>
      <c r="C968" s="2" t="s">
        <v>6</v>
      </c>
      <c r="D968" s="2" t="s">
        <v>7</v>
      </c>
      <c r="E968" s="2" t="s">
        <v>8</v>
      </c>
      <c r="F968" s="2" t="s">
        <v>61</v>
      </c>
      <c r="G968" s="1">
        <v>105.25</v>
      </c>
      <c r="H968" s="1">
        <v>34.25</v>
      </c>
      <c r="I968" s="4">
        <v>1</v>
      </c>
      <c r="J968" s="2" t="s">
        <v>69</v>
      </c>
      <c r="K968" s="1">
        <f>Tabelle5[[#This Row],[Menge kg Nges]]/1000</f>
        <v>0.10525</v>
      </c>
      <c r="L968" s="1">
        <f>Tabelle5[[#This Row],[Menge kg P2O5]]/1000</f>
        <v>3.4250000000000003E-2</v>
      </c>
      <c r="M968" s="1">
        <f>Tabelle5[[#This Row],[Menge t Nges]]/Tabelle5[[#This Row],[Anzahl Lieferscheine]]</f>
        <v>0.10525</v>
      </c>
      <c r="N968" s="1">
        <f>Tabelle5[[#This Row],[Menge t P2O5]]/Tabelle5[[#This Row],[Anzahl Lieferscheine]]</f>
        <v>3.4250000000000003E-2</v>
      </c>
    </row>
    <row r="969" spans="1:14" x14ac:dyDescent="0.2">
      <c r="A969" s="2" t="s">
        <v>56</v>
      </c>
      <c r="B969" s="2" t="s">
        <v>5</v>
      </c>
      <c r="C969" s="2" t="s">
        <v>6</v>
      </c>
      <c r="D969" s="2" t="s">
        <v>15</v>
      </c>
      <c r="E969" s="2" t="s">
        <v>18</v>
      </c>
      <c r="F969" s="2" t="s">
        <v>61</v>
      </c>
      <c r="G969" s="1">
        <v>1167.6100000000001</v>
      </c>
      <c r="H969" s="1">
        <v>845.47</v>
      </c>
      <c r="I969" s="4">
        <v>2</v>
      </c>
      <c r="J969" s="2" t="s">
        <v>69</v>
      </c>
      <c r="K969" s="1">
        <f>Tabelle5[[#This Row],[Menge kg Nges]]/1000</f>
        <v>1.16761</v>
      </c>
      <c r="L969" s="1">
        <f>Tabelle5[[#This Row],[Menge kg P2O5]]/1000</f>
        <v>0.84547000000000005</v>
      </c>
      <c r="M969" s="1">
        <f>Tabelle5[[#This Row],[Menge t Nges]]/Tabelle5[[#This Row],[Anzahl Lieferscheine]]</f>
        <v>0.58380500000000002</v>
      </c>
      <c r="N969" s="1">
        <f>Tabelle5[[#This Row],[Menge t P2O5]]/Tabelle5[[#This Row],[Anzahl Lieferscheine]]</f>
        <v>0.42273500000000003</v>
      </c>
    </row>
    <row r="970" spans="1:14" x14ac:dyDescent="0.2">
      <c r="A970" s="2" t="s">
        <v>56</v>
      </c>
      <c r="B970" s="2" t="s">
        <v>5</v>
      </c>
      <c r="C970" s="2" t="s">
        <v>6</v>
      </c>
      <c r="D970" s="2" t="s">
        <v>15</v>
      </c>
      <c r="E970" s="2" t="s">
        <v>19</v>
      </c>
      <c r="F970" s="2" t="s">
        <v>61</v>
      </c>
      <c r="G970" s="1">
        <v>4252.5</v>
      </c>
      <c r="H970" s="1">
        <v>4725</v>
      </c>
      <c r="I970" s="4">
        <v>1</v>
      </c>
      <c r="J970" s="2" t="s">
        <v>69</v>
      </c>
      <c r="K970" s="1">
        <f>Tabelle5[[#This Row],[Menge kg Nges]]/1000</f>
        <v>4.2525000000000004</v>
      </c>
      <c r="L970" s="1">
        <f>Tabelle5[[#This Row],[Menge kg P2O5]]/1000</f>
        <v>4.7249999999999996</v>
      </c>
      <c r="M970" s="1">
        <f>Tabelle5[[#This Row],[Menge t Nges]]/Tabelle5[[#This Row],[Anzahl Lieferscheine]]</f>
        <v>4.2525000000000004</v>
      </c>
      <c r="N970" s="1">
        <f>Tabelle5[[#This Row],[Menge t P2O5]]/Tabelle5[[#This Row],[Anzahl Lieferscheine]]</f>
        <v>4.7249999999999996</v>
      </c>
    </row>
    <row r="971" spans="1:14" x14ac:dyDescent="0.2">
      <c r="A971" s="2" t="s">
        <v>56</v>
      </c>
      <c r="B971" s="2" t="s">
        <v>28</v>
      </c>
      <c r="C971" s="2" t="s">
        <v>6</v>
      </c>
      <c r="D971" s="2" t="s">
        <v>15</v>
      </c>
      <c r="E971" s="2" t="s">
        <v>19</v>
      </c>
      <c r="F971" s="2" t="s">
        <v>61</v>
      </c>
      <c r="G971" s="1">
        <v>1365</v>
      </c>
      <c r="H971" s="1">
        <v>1105</v>
      </c>
      <c r="I971" s="4">
        <v>1</v>
      </c>
      <c r="J971" s="2" t="s">
        <v>69</v>
      </c>
      <c r="K971" s="1">
        <f>Tabelle5[[#This Row],[Menge kg Nges]]/1000</f>
        <v>1.365</v>
      </c>
      <c r="L971" s="1">
        <f>Tabelle5[[#This Row],[Menge kg P2O5]]/1000</f>
        <v>1.105</v>
      </c>
      <c r="M971" s="1">
        <f>Tabelle5[[#This Row],[Menge t Nges]]/Tabelle5[[#This Row],[Anzahl Lieferscheine]]</f>
        <v>1.365</v>
      </c>
      <c r="N971" s="1">
        <f>Tabelle5[[#This Row],[Menge t P2O5]]/Tabelle5[[#This Row],[Anzahl Lieferscheine]]</f>
        <v>1.105</v>
      </c>
    </row>
    <row r="972" spans="1:14" x14ac:dyDescent="0.2">
      <c r="A972" s="2" t="s">
        <v>56</v>
      </c>
      <c r="B972" s="2" t="s">
        <v>28</v>
      </c>
      <c r="C972" s="2" t="s">
        <v>6</v>
      </c>
      <c r="D972" s="2" t="s">
        <v>15</v>
      </c>
      <c r="E972" s="2" t="s">
        <v>9</v>
      </c>
      <c r="F972" s="2" t="s">
        <v>61</v>
      </c>
      <c r="G972" s="1">
        <v>1258.56</v>
      </c>
      <c r="H972" s="1">
        <v>820.8</v>
      </c>
      <c r="I972" s="4">
        <v>5</v>
      </c>
      <c r="J972" s="2" t="s">
        <v>69</v>
      </c>
      <c r="K972" s="1">
        <f>Tabelle5[[#This Row],[Menge kg Nges]]/1000</f>
        <v>1.2585599999999999</v>
      </c>
      <c r="L972" s="1">
        <f>Tabelle5[[#This Row],[Menge kg P2O5]]/1000</f>
        <v>0.82079999999999997</v>
      </c>
      <c r="M972" s="1">
        <f>Tabelle5[[#This Row],[Menge t Nges]]/Tabelle5[[#This Row],[Anzahl Lieferscheine]]</f>
        <v>0.25171199999999999</v>
      </c>
      <c r="N972" s="1">
        <f>Tabelle5[[#This Row],[Menge t P2O5]]/Tabelle5[[#This Row],[Anzahl Lieferscheine]]</f>
        <v>0.16416</v>
      </c>
    </row>
    <row r="973" spans="1:14" x14ac:dyDescent="0.2">
      <c r="A973" s="2" t="s">
        <v>56</v>
      </c>
      <c r="B973" s="2" t="s">
        <v>28</v>
      </c>
      <c r="C973" s="2" t="s">
        <v>6</v>
      </c>
      <c r="D973" s="2" t="s">
        <v>15</v>
      </c>
      <c r="E973" s="2" t="s">
        <v>10</v>
      </c>
      <c r="F973" s="2" t="s">
        <v>61</v>
      </c>
      <c r="G973" s="1">
        <v>2571.75</v>
      </c>
      <c r="H973" s="1">
        <v>1098.55</v>
      </c>
      <c r="I973" s="4">
        <v>2</v>
      </c>
      <c r="J973" s="2" t="s">
        <v>69</v>
      </c>
      <c r="K973" s="1">
        <f>Tabelle5[[#This Row],[Menge kg Nges]]/1000</f>
        <v>2.5717500000000002</v>
      </c>
      <c r="L973" s="1">
        <f>Tabelle5[[#This Row],[Menge kg P2O5]]/1000</f>
        <v>1.0985499999999999</v>
      </c>
      <c r="M973" s="1">
        <f>Tabelle5[[#This Row],[Menge t Nges]]/Tabelle5[[#This Row],[Anzahl Lieferscheine]]</f>
        <v>1.2858750000000001</v>
      </c>
      <c r="N973" s="1">
        <f>Tabelle5[[#This Row],[Menge t P2O5]]/Tabelle5[[#This Row],[Anzahl Lieferscheine]]</f>
        <v>0.54927499999999996</v>
      </c>
    </row>
    <row r="974" spans="1:14" x14ac:dyDescent="0.2">
      <c r="A974" s="2" t="s">
        <v>56</v>
      </c>
      <c r="B974" s="2" t="s">
        <v>56</v>
      </c>
      <c r="C974" s="2" t="s">
        <v>6</v>
      </c>
      <c r="D974" s="2" t="s">
        <v>7</v>
      </c>
      <c r="E974" s="2" t="s">
        <v>8</v>
      </c>
      <c r="F974" s="2" t="s">
        <v>61</v>
      </c>
      <c r="G974" s="1">
        <v>28148.769999999997</v>
      </c>
      <c r="H974" s="1">
        <v>10086.670000000002</v>
      </c>
      <c r="I974" s="4">
        <v>9</v>
      </c>
      <c r="J974" s="2" t="s">
        <v>69</v>
      </c>
      <c r="K974" s="1">
        <f>Tabelle5[[#This Row],[Menge kg Nges]]/1000</f>
        <v>28.148769999999995</v>
      </c>
      <c r="L974" s="1">
        <f>Tabelle5[[#This Row],[Menge kg P2O5]]/1000</f>
        <v>10.086670000000002</v>
      </c>
      <c r="M974" s="1">
        <f>Tabelle5[[#This Row],[Menge t Nges]]/Tabelle5[[#This Row],[Anzahl Lieferscheine]]</f>
        <v>3.1276411111111107</v>
      </c>
      <c r="N974" s="1">
        <f>Tabelle5[[#This Row],[Menge t P2O5]]/Tabelle5[[#This Row],[Anzahl Lieferscheine]]</f>
        <v>1.1207411111111112</v>
      </c>
    </row>
    <row r="975" spans="1:14" x14ac:dyDescent="0.2">
      <c r="A975" s="2" t="s">
        <v>56</v>
      </c>
      <c r="B975" s="2" t="s">
        <v>56</v>
      </c>
      <c r="C975" s="2" t="s">
        <v>6</v>
      </c>
      <c r="D975" s="2" t="s">
        <v>7</v>
      </c>
      <c r="E975" s="2" t="s">
        <v>9</v>
      </c>
      <c r="F975" s="2" t="s">
        <v>61</v>
      </c>
      <c r="G975" s="1">
        <v>13837.189999999999</v>
      </c>
      <c r="H975" s="1">
        <v>6437.5</v>
      </c>
      <c r="I975" s="4">
        <v>11</v>
      </c>
      <c r="J975" s="2" t="s">
        <v>69</v>
      </c>
      <c r="K975" s="1">
        <f>Tabelle5[[#This Row],[Menge kg Nges]]/1000</f>
        <v>13.837189999999998</v>
      </c>
      <c r="L975" s="1">
        <f>Tabelle5[[#This Row],[Menge kg P2O5]]/1000</f>
        <v>6.4375</v>
      </c>
      <c r="M975" s="1">
        <f>Tabelle5[[#This Row],[Menge t Nges]]/Tabelle5[[#This Row],[Anzahl Lieferscheine]]</f>
        <v>1.2579263636363633</v>
      </c>
      <c r="N975" s="1">
        <f>Tabelle5[[#This Row],[Menge t P2O5]]/Tabelle5[[#This Row],[Anzahl Lieferscheine]]</f>
        <v>0.58522727272727271</v>
      </c>
    </row>
    <row r="976" spans="1:14" x14ac:dyDescent="0.2">
      <c r="A976" s="2" t="s">
        <v>56</v>
      </c>
      <c r="B976" s="2" t="s">
        <v>56</v>
      </c>
      <c r="C976" s="2" t="s">
        <v>6</v>
      </c>
      <c r="D976" s="2" t="s">
        <v>7</v>
      </c>
      <c r="E976" s="2" t="s">
        <v>11</v>
      </c>
      <c r="F976" s="2" t="s">
        <v>61</v>
      </c>
      <c r="G976" s="1">
        <v>375</v>
      </c>
      <c r="H976" s="1">
        <v>210</v>
      </c>
      <c r="I976" s="4">
        <v>1</v>
      </c>
      <c r="J976" s="2" t="s">
        <v>69</v>
      </c>
      <c r="K976" s="1">
        <f>Tabelle5[[#This Row],[Menge kg Nges]]/1000</f>
        <v>0.375</v>
      </c>
      <c r="L976" s="1">
        <f>Tabelle5[[#This Row],[Menge kg P2O5]]/1000</f>
        <v>0.21</v>
      </c>
      <c r="M976" s="1">
        <f>Tabelle5[[#This Row],[Menge t Nges]]/Tabelle5[[#This Row],[Anzahl Lieferscheine]]</f>
        <v>0.375</v>
      </c>
      <c r="N976" s="1">
        <f>Tabelle5[[#This Row],[Menge t P2O5]]/Tabelle5[[#This Row],[Anzahl Lieferscheine]]</f>
        <v>0.21</v>
      </c>
    </row>
    <row r="977" spans="1:14" x14ac:dyDescent="0.2">
      <c r="A977" s="2" t="s">
        <v>56</v>
      </c>
      <c r="B977" s="2" t="s">
        <v>56</v>
      </c>
      <c r="C977" s="2" t="s">
        <v>6</v>
      </c>
      <c r="D977" s="2" t="s">
        <v>15</v>
      </c>
      <c r="E977" s="2" t="s">
        <v>17</v>
      </c>
      <c r="F977" s="2" t="s">
        <v>61</v>
      </c>
      <c r="G977" s="1">
        <v>24.54</v>
      </c>
      <c r="H977" s="1">
        <v>11.64</v>
      </c>
      <c r="I977" s="4">
        <v>8</v>
      </c>
      <c r="J977" s="2" t="s">
        <v>69</v>
      </c>
      <c r="K977" s="1">
        <f>Tabelle5[[#This Row],[Menge kg Nges]]/1000</f>
        <v>2.4539999999999999E-2</v>
      </c>
      <c r="L977" s="1">
        <f>Tabelle5[[#This Row],[Menge kg P2O5]]/1000</f>
        <v>1.1640000000000001E-2</v>
      </c>
      <c r="M977" s="1">
        <f>Tabelle5[[#This Row],[Menge t Nges]]/Tabelle5[[#This Row],[Anzahl Lieferscheine]]</f>
        <v>3.0674999999999999E-3</v>
      </c>
      <c r="N977" s="1">
        <f>Tabelle5[[#This Row],[Menge t P2O5]]/Tabelle5[[#This Row],[Anzahl Lieferscheine]]</f>
        <v>1.4550000000000001E-3</v>
      </c>
    </row>
    <row r="978" spans="1:14" x14ac:dyDescent="0.2">
      <c r="A978" s="2" t="s">
        <v>56</v>
      </c>
      <c r="B978" s="2" t="s">
        <v>56</v>
      </c>
      <c r="C978" s="2" t="s">
        <v>6</v>
      </c>
      <c r="D978" s="2" t="s">
        <v>15</v>
      </c>
      <c r="E978" s="2" t="s">
        <v>18</v>
      </c>
      <c r="F978" s="2" t="s">
        <v>61</v>
      </c>
      <c r="G978" s="1">
        <v>12542.560000000001</v>
      </c>
      <c r="H978" s="1">
        <v>9969.119999999999</v>
      </c>
      <c r="I978" s="4">
        <v>16</v>
      </c>
      <c r="J978" s="2" t="s">
        <v>69</v>
      </c>
      <c r="K978" s="1">
        <f>Tabelle5[[#This Row],[Menge kg Nges]]/1000</f>
        <v>12.542560000000002</v>
      </c>
      <c r="L978" s="1">
        <f>Tabelle5[[#This Row],[Menge kg P2O5]]/1000</f>
        <v>9.9691199999999984</v>
      </c>
      <c r="M978" s="1">
        <f>Tabelle5[[#This Row],[Menge t Nges]]/Tabelle5[[#This Row],[Anzahl Lieferscheine]]</f>
        <v>0.78391000000000011</v>
      </c>
      <c r="N978" s="1">
        <f>Tabelle5[[#This Row],[Menge t P2O5]]/Tabelle5[[#This Row],[Anzahl Lieferscheine]]</f>
        <v>0.6230699999999999</v>
      </c>
    </row>
    <row r="979" spans="1:14" x14ac:dyDescent="0.2">
      <c r="A979" s="2" t="s">
        <v>56</v>
      </c>
      <c r="B979" s="2" t="s">
        <v>56</v>
      </c>
      <c r="C979" s="2" t="s">
        <v>6</v>
      </c>
      <c r="D979" s="2" t="s">
        <v>15</v>
      </c>
      <c r="E979" s="2" t="s">
        <v>19</v>
      </c>
      <c r="F979" s="2" t="s">
        <v>61</v>
      </c>
      <c r="G979" s="1">
        <v>985.5</v>
      </c>
      <c r="H979" s="1">
        <v>1095</v>
      </c>
      <c r="I979" s="4">
        <v>6</v>
      </c>
      <c r="J979" s="2" t="s">
        <v>69</v>
      </c>
      <c r="K979" s="1">
        <f>Tabelle5[[#This Row],[Menge kg Nges]]/1000</f>
        <v>0.98550000000000004</v>
      </c>
      <c r="L979" s="1">
        <f>Tabelle5[[#This Row],[Menge kg P2O5]]/1000</f>
        <v>1.095</v>
      </c>
      <c r="M979" s="1">
        <f>Tabelle5[[#This Row],[Menge t Nges]]/Tabelle5[[#This Row],[Anzahl Lieferscheine]]</f>
        <v>0.16425000000000001</v>
      </c>
      <c r="N979" s="1">
        <f>Tabelle5[[#This Row],[Menge t P2O5]]/Tabelle5[[#This Row],[Anzahl Lieferscheine]]</f>
        <v>0.1825</v>
      </c>
    </row>
    <row r="980" spans="1:14" x14ac:dyDescent="0.2">
      <c r="A980" s="2" t="s">
        <v>56</v>
      </c>
      <c r="B980" s="2" t="s">
        <v>56</v>
      </c>
      <c r="C980" s="2" t="s">
        <v>6</v>
      </c>
      <c r="D980" s="2" t="s">
        <v>15</v>
      </c>
      <c r="E980" s="2" t="s">
        <v>20</v>
      </c>
      <c r="F980" s="2" t="s">
        <v>61</v>
      </c>
      <c r="G980" s="1">
        <v>2148.8000000000002</v>
      </c>
      <c r="H980" s="1">
        <v>1465</v>
      </c>
      <c r="I980" s="4">
        <v>35</v>
      </c>
      <c r="J980" s="2" t="s">
        <v>69</v>
      </c>
      <c r="K980" s="1">
        <f>Tabelle5[[#This Row],[Menge kg Nges]]/1000</f>
        <v>2.1488</v>
      </c>
      <c r="L980" s="1">
        <f>Tabelle5[[#This Row],[Menge kg P2O5]]/1000</f>
        <v>1.4650000000000001</v>
      </c>
      <c r="M980" s="1">
        <f>Tabelle5[[#This Row],[Menge t Nges]]/Tabelle5[[#This Row],[Anzahl Lieferscheine]]</f>
        <v>6.1394285714285714E-2</v>
      </c>
      <c r="N980" s="1">
        <f>Tabelle5[[#This Row],[Menge t P2O5]]/Tabelle5[[#This Row],[Anzahl Lieferscheine]]</f>
        <v>4.1857142857142857E-2</v>
      </c>
    </row>
    <row r="981" spans="1:14" x14ac:dyDescent="0.2">
      <c r="A981" s="2" t="s">
        <v>56</v>
      </c>
      <c r="B981" s="2" t="s">
        <v>56</v>
      </c>
      <c r="C981" s="2" t="s">
        <v>6</v>
      </c>
      <c r="D981" s="2" t="s">
        <v>15</v>
      </c>
      <c r="E981" s="2" t="s">
        <v>9</v>
      </c>
      <c r="F981" s="2" t="s">
        <v>61</v>
      </c>
      <c r="G981" s="1">
        <v>20809.80000000001</v>
      </c>
      <c r="H981" s="1">
        <v>12682.750000000004</v>
      </c>
      <c r="I981" s="4">
        <v>132</v>
      </c>
      <c r="J981" s="2" t="s">
        <v>69</v>
      </c>
      <c r="K981" s="1">
        <f>Tabelle5[[#This Row],[Menge kg Nges]]/1000</f>
        <v>20.80980000000001</v>
      </c>
      <c r="L981" s="1">
        <f>Tabelle5[[#This Row],[Menge kg P2O5]]/1000</f>
        <v>12.682750000000004</v>
      </c>
      <c r="M981" s="1">
        <f>Tabelle5[[#This Row],[Menge t Nges]]/Tabelle5[[#This Row],[Anzahl Lieferscheine]]</f>
        <v>0.15765000000000007</v>
      </c>
      <c r="N981" s="1">
        <f>Tabelle5[[#This Row],[Menge t P2O5]]/Tabelle5[[#This Row],[Anzahl Lieferscheine]]</f>
        <v>9.6081439393939427E-2</v>
      </c>
    </row>
    <row r="982" spans="1:14" x14ac:dyDescent="0.2">
      <c r="A982" s="2" t="s">
        <v>56</v>
      </c>
      <c r="B982" s="2" t="s">
        <v>56</v>
      </c>
      <c r="C982" s="2" t="s">
        <v>6</v>
      </c>
      <c r="D982" s="2" t="s">
        <v>15</v>
      </c>
      <c r="E982" s="2" t="s">
        <v>23</v>
      </c>
      <c r="F982" s="2" t="s">
        <v>61</v>
      </c>
      <c r="G982" s="1">
        <v>1682</v>
      </c>
      <c r="H982" s="1">
        <v>693.82</v>
      </c>
      <c r="I982" s="4">
        <v>11</v>
      </c>
      <c r="J982" s="2" t="s">
        <v>69</v>
      </c>
      <c r="K982" s="1">
        <f>Tabelle5[[#This Row],[Menge kg Nges]]/1000</f>
        <v>1.6819999999999999</v>
      </c>
      <c r="L982" s="1">
        <f>Tabelle5[[#This Row],[Menge kg P2O5]]/1000</f>
        <v>0.6938200000000001</v>
      </c>
      <c r="M982" s="1">
        <f>Tabelle5[[#This Row],[Menge t Nges]]/Tabelle5[[#This Row],[Anzahl Lieferscheine]]</f>
        <v>0.15290909090909091</v>
      </c>
      <c r="N982" s="1">
        <f>Tabelle5[[#This Row],[Menge t P2O5]]/Tabelle5[[#This Row],[Anzahl Lieferscheine]]</f>
        <v>6.3074545454545466E-2</v>
      </c>
    </row>
    <row r="983" spans="1:14" x14ac:dyDescent="0.2">
      <c r="A983" s="2" t="s">
        <v>56</v>
      </c>
      <c r="B983" s="2" t="s">
        <v>56</v>
      </c>
      <c r="C983" s="2" t="s">
        <v>6</v>
      </c>
      <c r="D983" s="2" t="s">
        <v>15</v>
      </c>
      <c r="E983" s="2" t="s">
        <v>31</v>
      </c>
      <c r="F983" s="2" t="s">
        <v>61</v>
      </c>
      <c r="G983" s="1">
        <v>1064</v>
      </c>
      <c r="H983" s="1">
        <v>438.9</v>
      </c>
      <c r="I983" s="4">
        <v>5</v>
      </c>
      <c r="J983" s="2" t="s">
        <v>69</v>
      </c>
      <c r="K983" s="1">
        <f>Tabelle5[[#This Row],[Menge kg Nges]]/1000</f>
        <v>1.0640000000000001</v>
      </c>
      <c r="L983" s="1">
        <f>Tabelle5[[#This Row],[Menge kg P2O5]]/1000</f>
        <v>0.43889999999999996</v>
      </c>
      <c r="M983" s="1">
        <f>Tabelle5[[#This Row],[Menge t Nges]]/Tabelle5[[#This Row],[Anzahl Lieferscheine]]</f>
        <v>0.21280000000000002</v>
      </c>
      <c r="N983" s="1">
        <f>Tabelle5[[#This Row],[Menge t P2O5]]/Tabelle5[[#This Row],[Anzahl Lieferscheine]]</f>
        <v>8.7779999999999997E-2</v>
      </c>
    </row>
    <row r="984" spans="1:14" x14ac:dyDescent="0.2">
      <c r="A984" s="2" t="s">
        <v>56</v>
      </c>
      <c r="B984" s="2" t="s">
        <v>56</v>
      </c>
      <c r="C984" s="2" t="s">
        <v>25</v>
      </c>
      <c r="D984" s="2" t="s">
        <v>25</v>
      </c>
      <c r="E984" s="2" t="s">
        <v>26</v>
      </c>
      <c r="F984" s="2" t="s">
        <v>61</v>
      </c>
      <c r="G984" s="1">
        <v>6379.52</v>
      </c>
      <c r="H984" s="1">
        <v>1514.24</v>
      </c>
      <c r="I984" s="4">
        <v>4</v>
      </c>
      <c r="J984" s="2" t="s">
        <v>69</v>
      </c>
      <c r="K984" s="1">
        <f>Tabelle5[[#This Row],[Menge kg Nges]]/1000</f>
        <v>6.3795200000000003</v>
      </c>
      <c r="L984" s="1">
        <f>Tabelle5[[#This Row],[Menge kg P2O5]]/1000</f>
        <v>1.51424</v>
      </c>
      <c r="M984" s="1">
        <f>Tabelle5[[#This Row],[Menge t Nges]]/Tabelle5[[#This Row],[Anzahl Lieferscheine]]</f>
        <v>1.5948800000000001</v>
      </c>
      <c r="N984" s="1">
        <f>Tabelle5[[#This Row],[Menge t P2O5]]/Tabelle5[[#This Row],[Anzahl Lieferscheine]]</f>
        <v>0.37856000000000001</v>
      </c>
    </row>
    <row r="985" spans="1:14" x14ac:dyDescent="0.2">
      <c r="A985" s="2" t="s">
        <v>41</v>
      </c>
      <c r="B985" s="2" t="s">
        <v>32</v>
      </c>
      <c r="C985" s="2" t="s">
        <v>6</v>
      </c>
      <c r="D985" s="2" t="s">
        <v>30</v>
      </c>
      <c r="E985" s="2" t="s">
        <v>26</v>
      </c>
      <c r="F985" s="2" t="s">
        <v>61</v>
      </c>
      <c r="G985" s="1">
        <v>577.72</v>
      </c>
      <c r="H985" s="1">
        <v>244.42000000000002</v>
      </c>
      <c r="I985" s="4">
        <v>2</v>
      </c>
      <c r="J985" s="2" t="s">
        <v>69</v>
      </c>
      <c r="K985" s="1">
        <f>Tabelle5[[#This Row],[Menge kg Nges]]/1000</f>
        <v>0.57772000000000001</v>
      </c>
      <c r="L985" s="1">
        <f>Tabelle5[[#This Row],[Menge kg P2O5]]/1000</f>
        <v>0.24442000000000003</v>
      </c>
      <c r="M985" s="1">
        <f>Tabelle5[[#This Row],[Menge t Nges]]/Tabelle5[[#This Row],[Anzahl Lieferscheine]]</f>
        <v>0.28886000000000001</v>
      </c>
      <c r="N985" s="1">
        <f>Tabelle5[[#This Row],[Menge t P2O5]]/Tabelle5[[#This Row],[Anzahl Lieferscheine]]</f>
        <v>0.12221000000000001</v>
      </c>
    </row>
    <row r="986" spans="1:14" x14ac:dyDescent="0.2">
      <c r="A986" s="2" t="s">
        <v>41</v>
      </c>
      <c r="B986" s="2" t="s">
        <v>32</v>
      </c>
      <c r="C986" s="2" t="s">
        <v>6</v>
      </c>
      <c r="D986" s="2" t="s">
        <v>7</v>
      </c>
      <c r="E986" s="2" t="s">
        <v>8</v>
      </c>
      <c r="F986" s="2" t="s">
        <v>61</v>
      </c>
      <c r="G986" s="1">
        <v>4645.2</v>
      </c>
      <c r="H986" s="1">
        <v>2156.6999999999998</v>
      </c>
      <c r="I986" s="4">
        <v>8</v>
      </c>
      <c r="J986" s="2" t="s">
        <v>69</v>
      </c>
      <c r="K986" s="1">
        <f>Tabelle5[[#This Row],[Menge kg Nges]]/1000</f>
        <v>4.6452</v>
      </c>
      <c r="L986" s="1">
        <f>Tabelle5[[#This Row],[Menge kg P2O5]]/1000</f>
        <v>2.1566999999999998</v>
      </c>
      <c r="M986" s="1">
        <f>Tabelle5[[#This Row],[Menge t Nges]]/Tabelle5[[#This Row],[Anzahl Lieferscheine]]</f>
        <v>0.58065</v>
      </c>
      <c r="N986" s="1">
        <f>Tabelle5[[#This Row],[Menge t P2O5]]/Tabelle5[[#This Row],[Anzahl Lieferscheine]]</f>
        <v>0.26958749999999998</v>
      </c>
    </row>
    <row r="987" spans="1:14" x14ac:dyDescent="0.2">
      <c r="A987" s="2" t="s">
        <v>41</v>
      </c>
      <c r="B987" s="2" t="s">
        <v>32</v>
      </c>
      <c r="C987" s="2" t="s">
        <v>6</v>
      </c>
      <c r="D987" s="2" t="s">
        <v>7</v>
      </c>
      <c r="E987" s="2" t="s">
        <v>9</v>
      </c>
      <c r="F987" s="2" t="s">
        <v>61</v>
      </c>
      <c r="G987" s="1">
        <v>831.6</v>
      </c>
      <c r="H987" s="1">
        <v>340.2</v>
      </c>
      <c r="I987" s="4">
        <v>3</v>
      </c>
      <c r="J987" s="2" t="s">
        <v>69</v>
      </c>
      <c r="K987" s="1">
        <f>Tabelle5[[#This Row],[Menge kg Nges]]/1000</f>
        <v>0.83160000000000001</v>
      </c>
      <c r="L987" s="1">
        <f>Tabelle5[[#This Row],[Menge kg P2O5]]/1000</f>
        <v>0.3402</v>
      </c>
      <c r="M987" s="1">
        <f>Tabelle5[[#This Row],[Menge t Nges]]/Tabelle5[[#This Row],[Anzahl Lieferscheine]]</f>
        <v>0.2772</v>
      </c>
      <c r="N987" s="1">
        <f>Tabelle5[[#This Row],[Menge t P2O5]]/Tabelle5[[#This Row],[Anzahl Lieferscheine]]</f>
        <v>0.1134</v>
      </c>
    </row>
    <row r="988" spans="1:14" x14ac:dyDescent="0.2">
      <c r="A988" s="2" t="s">
        <v>41</v>
      </c>
      <c r="B988" s="2" t="s">
        <v>32</v>
      </c>
      <c r="C988" s="2" t="s">
        <v>6</v>
      </c>
      <c r="D988" s="2" t="s">
        <v>7</v>
      </c>
      <c r="E988" s="2" t="s">
        <v>11</v>
      </c>
      <c r="F988" s="2" t="s">
        <v>61</v>
      </c>
      <c r="G988" s="1">
        <v>218.7</v>
      </c>
      <c r="H988" s="1">
        <v>97.2</v>
      </c>
      <c r="I988" s="4">
        <v>1</v>
      </c>
      <c r="J988" s="2" t="s">
        <v>69</v>
      </c>
      <c r="K988" s="1">
        <f>Tabelle5[[#This Row],[Menge kg Nges]]/1000</f>
        <v>0.21869999999999998</v>
      </c>
      <c r="L988" s="1">
        <f>Tabelle5[[#This Row],[Menge kg P2O5]]/1000</f>
        <v>9.7200000000000009E-2</v>
      </c>
      <c r="M988" s="1">
        <f>Tabelle5[[#This Row],[Menge t Nges]]/Tabelle5[[#This Row],[Anzahl Lieferscheine]]</f>
        <v>0.21869999999999998</v>
      </c>
      <c r="N988" s="1">
        <f>Tabelle5[[#This Row],[Menge t P2O5]]/Tabelle5[[#This Row],[Anzahl Lieferscheine]]</f>
        <v>9.7200000000000009E-2</v>
      </c>
    </row>
    <row r="989" spans="1:14" x14ac:dyDescent="0.2">
      <c r="A989" s="2" t="s">
        <v>41</v>
      </c>
      <c r="B989" s="2" t="s">
        <v>32</v>
      </c>
      <c r="C989" s="2" t="s">
        <v>6</v>
      </c>
      <c r="D989" s="2" t="s">
        <v>7</v>
      </c>
      <c r="E989" s="2" t="s">
        <v>12</v>
      </c>
      <c r="F989" s="2" t="s">
        <v>61</v>
      </c>
      <c r="G989" s="1">
        <v>2183.6</v>
      </c>
      <c r="H989" s="1">
        <v>1215</v>
      </c>
      <c r="I989" s="4">
        <v>4</v>
      </c>
      <c r="J989" s="2" t="s">
        <v>69</v>
      </c>
      <c r="K989" s="1">
        <f>Tabelle5[[#This Row],[Menge kg Nges]]/1000</f>
        <v>2.1835999999999998</v>
      </c>
      <c r="L989" s="1">
        <f>Tabelle5[[#This Row],[Menge kg P2O5]]/1000</f>
        <v>1.2150000000000001</v>
      </c>
      <c r="M989" s="1">
        <f>Tabelle5[[#This Row],[Menge t Nges]]/Tabelle5[[#This Row],[Anzahl Lieferscheine]]</f>
        <v>0.54589999999999994</v>
      </c>
      <c r="N989" s="1">
        <f>Tabelle5[[#This Row],[Menge t P2O5]]/Tabelle5[[#This Row],[Anzahl Lieferscheine]]</f>
        <v>0.30375000000000002</v>
      </c>
    </row>
    <row r="990" spans="1:14" x14ac:dyDescent="0.2">
      <c r="A990" s="2" t="s">
        <v>41</v>
      </c>
      <c r="B990" s="2" t="s">
        <v>32</v>
      </c>
      <c r="C990" s="2" t="s">
        <v>6</v>
      </c>
      <c r="D990" s="2" t="s">
        <v>7</v>
      </c>
      <c r="E990" s="2" t="s">
        <v>13</v>
      </c>
      <c r="F990" s="2" t="s">
        <v>61</v>
      </c>
      <c r="G990" s="1">
        <v>533</v>
      </c>
      <c r="H990" s="1">
        <v>318</v>
      </c>
      <c r="I990" s="4">
        <v>4</v>
      </c>
      <c r="J990" s="2" t="s">
        <v>69</v>
      </c>
      <c r="K990" s="1">
        <f>Tabelle5[[#This Row],[Menge kg Nges]]/1000</f>
        <v>0.53300000000000003</v>
      </c>
      <c r="L990" s="1">
        <f>Tabelle5[[#This Row],[Menge kg P2O5]]/1000</f>
        <v>0.318</v>
      </c>
      <c r="M990" s="1">
        <f>Tabelle5[[#This Row],[Menge t Nges]]/Tabelle5[[#This Row],[Anzahl Lieferscheine]]</f>
        <v>0.13325000000000001</v>
      </c>
      <c r="N990" s="1">
        <f>Tabelle5[[#This Row],[Menge t P2O5]]/Tabelle5[[#This Row],[Anzahl Lieferscheine]]</f>
        <v>7.9500000000000001E-2</v>
      </c>
    </row>
    <row r="991" spans="1:14" x14ac:dyDescent="0.2">
      <c r="A991" s="2" t="s">
        <v>41</v>
      </c>
      <c r="B991" s="2" t="s">
        <v>32</v>
      </c>
      <c r="C991" s="2" t="s">
        <v>6</v>
      </c>
      <c r="D991" s="2" t="s">
        <v>7</v>
      </c>
      <c r="E991" s="2" t="s">
        <v>14</v>
      </c>
      <c r="F991" s="2" t="s">
        <v>61</v>
      </c>
      <c r="G991" s="1">
        <v>900</v>
      </c>
      <c r="H991" s="1">
        <v>522</v>
      </c>
      <c r="I991" s="4">
        <v>1</v>
      </c>
      <c r="J991" s="2" t="s">
        <v>69</v>
      </c>
      <c r="K991" s="1">
        <f>Tabelle5[[#This Row],[Menge kg Nges]]/1000</f>
        <v>0.9</v>
      </c>
      <c r="L991" s="1">
        <f>Tabelle5[[#This Row],[Menge kg P2O5]]/1000</f>
        <v>0.52200000000000002</v>
      </c>
      <c r="M991" s="1">
        <f>Tabelle5[[#This Row],[Menge t Nges]]/Tabelle5[[#This Row],[Anzahl Lieferscheine]]</f>
        <v>0.9</v>
      </c>
      <c r="N991" s="1">
        <f>Tabelle5[[#This Row],[Menge t P2O5]]/Tabelle5[[#This Row],[Anzahl Lieferscheine]]</f>
        <v>0.52200000000000002</v>
      </c>
    </row>
    <row r="992" spans="1:14" x14ac:dyDescent="0.2">
      <c r="A992" s="2" t="s">
        <v>41</v>
      </c>
      <c r="B992" s="2" t="s">
        <v>32</v>
      </c>
      <c r="C992" s="2" t="s">
        <v>25</v>
      </c>
      <c r="D992" s="2" t="s">
        <v>25</v>
      </c>
      <c r="E992" s="2" t="s">
        <v>26</v>
      </c>
      <c r="F992" s="2" t="s">
        <v>61</v>
      </c>
      <c r="G992" s="1">
        <v>62.72</v>
      </c>
      <c r="H992" s="1">
        <v>313.60000000000002</v>
      </c>
      <c r="I992" s="4">
        <v>1</v>
      </c>
      <c r="J992" s="2" t="s">
        <v>69</v>
      </c>
      <c r="K992" s="1">
        <f>Tabelle5[[#This Row],[Menge kg Nges]]/1000</f>
        <v>6.2719999999999998E-2</v>
      </c>
      <c r="L992" s="1">
        <f>Tabelle5[[#This Row],[Menge kg P2O5]]/1000</f>
        <v>0.31360000000000005</v>
      </c>
      <c r="M992" s="1">
        <f>Tabelle5[[#This Row],[Menge t Nges]]/Tabelle5[[#This Row],[Anzahl Lieferscheine]]</f>
        <v>6.2719999999999998E-2</v>
      </c>
      <c r="N992" s="1">
        <f>Tabelle5[[#This Row],[Menge t P2O5]]/Tabelle5[[#This Row],[Anzahl Lieferscheine]]</f>
        <v>0.31360000000000005</v>
      </c>
    </row>
    <row r="993" spans="1:14" x14ac:dyDescent="0.2">
      <c r="A993" s="2" t="s">
        <v>41</v>
      </c>
      <c r="B993" s="2" t="s">
        <v>47</v>
      </c>
      <c r="C993" s="2" t="s">
        <v>6</v>
      </c>
      <c r="D993" s="2" t="s">
        <v>30</v>
      </c>
      <c r="E993" s="2" t="s">
        <v>26</v>
      </c>
      <c r="F993" s="2" t="s">
        <v>61</v>
      </c>
      <c r="G993" s="1">
        <v>273.60000000000002</v>
      </c>
      <c r="H993" s="1">
        <v>110.16</v>
      </c>
      <c r="I993" s="4">
        <v>1</v>
      </c>
      <c r="J993" s="2" t="s">
        <v>69</v>
      </c>
      <c r="K993" s="1">
        <f>Tabelle5[[#This Row],[Menge kg Nges]]/1000</f>
        <v>0.27360000000000001</v>
      </c>
      <c r="L993" s="1">
        <f>Tabelle5[[#This Row],[Menge kg P2O5]]/1000</f>
        <v>0.11015999999999999</v>
      </c>
      <c r="M993" s="1">
        <f>Tabelle5[[#This Row],[Menge t Nges]]/Tabelle5[[#This Row],[Anzahl Lieferscheine]]</f>
        <v>0.27360000000000001</v>
      </c>
      <c r="N993" s="1">
        <f>Tabelle5[[#This Row],[Menge t P2O5]]/Tabelle5[[#This Row],[Anzahl Lieferscheine]]</f>
        <v>0.11015999999999999</v>
      </c>
    </row>
    <row r="994" spans="1:14" x14ac:dyDescent="0.2">
      <c r="A994" s="2" t="s">
        <v>41</v>
      </c>
      <c r="B994" s="2" t="s">
        <v>47</v>
      </c>
      <c r="C994" s="2" t="s">
        <v>6</v>
      </c>
      <c r="D994" s="2" t="s">
        <v>7</v>
      </c>
      <c r="E994" s="2" t="s">
        <v>9</v>
      </c>
      <c r="F994" s="2" t="s">
        <v>61</v>
      </c>
      <c r="G994" s="1">
        <v>642.20000000000005</v>
      </c>
      <c r="H994" s="1">
        <v>247</v>
      </c>
      <c r="I994" s="4">
        <v>2</v>
      </c>
      <c r="J994" s="2" t="s">
        <v>69</v>
      </c>
      <c r="K994" s="1">
        <f>Tabelle5[[#This Row],[Menge kg Nges]]/1000</f>
        <v>0.64219999999999999</v>
      </c>
      <c r="L994" s="1">
        <f>Tabelle5[[#This Row],[Menge kg P2O5]]/1000</f>
        <v>0.247</v>
      </c>
      <c r="M994" s="1">
        <f>Tabelle5[[#This Row],[Menge t Nges]]/Tabelle5[[#This Row],[Anzahl Lieferscheine]]</f>
        <v>0.3211</v>
      </c>
      <c r="N994" s="1">
        <f>Tabelle5[[#This Row],[Menge t P2O5]]/Tabelle5[[#This Row],[Anzahl Lieferscheine]]</f>
        <v>0.1235</v>
      </c>
    </row>
    <row r="995" spans="1:14" x14ac:dyDescent="0.2">
      <c r="A995" s="2" t="s">
        <v>41</v>
      </c>
      <c r="B995" s="2" t="s">
        <v>34</v>
      </c>
      <c r="C995" s="2" t="s">
        <v>6</v>
      </c>
      <c r="D995" s="2" t="s">
        <v>30</v>
      </c>
      <c r="E995" s="2" t="s">
        <v>26</v>
      </c>
      <c r="F995" s="2" t="s">
        <v>61</v>
      </c>
      <c r="G995" s="1">
        <v>77.22</v>
      </c>
      <c r="H995" s="1">
        <v>32.67</v>
      </c>
      <c r="I995" s="4">
        <v>1</v>
      </c>
      <c r="J995" s="2" t="s">
        <v>69</v>
      </c>
      <c r="K995" s="1">
        <f>Tabelle5[[#This Row],[Menge kg Nges]]/1000</f>
        <v>7.7219999999999997E-2</v>
      </c>
      <c r="L995" s="1">
        <f>Tabelle5[[#This Row],[Menge kg P2O5]]/1000</f>
        <v>3.2670000000000005E-2</v>
      </c>
      <c r="M995" s="1">
        <f>Tabelle5[[#This Row],[Menge t Nges]]/Tabelle5[[#This Row],[Anzahl Lieferscheine]]</f>
        <v>7.7219999999999997E-2</v>
      </c>
      <c r="N995" s="1">
        <f>Tabelle5[[#This Row],[Menge t P2O5]]/Tabelle5[[#This Row],[Anzahl Lieferscheine]]</f>
        <v>3.2670000000000005E-2</v>
      </c>
    </row>
    <row r="996" spans="1:14" x14ac:dyDescent="0.2">
      <c r="A996" s="2" t="s">
        <v>41</v>
      </c>
      <c r="B996" s="2" t="s">
        <v>34</v>
      </c>
      <c r="C996" s="2" t="s">
        <v>6</v>
      </c>
      <c r="D996" s="2" t="s">
        <v>7</v>
      </c>
      <c r="E996" s="2" t="s">
        <v>8</v>
      </c>
      <c r="F996" s="2" t="s">
        <v>61</v>
      </c>
      <c r="G996" s="1">
        <v>168</v>
      </c>
      <c r="H996" s="1">
        <v>78</v>
      </c>
      <c r="I996" s="4">
        <v>1</v>
      </c>
      <c r="J996" s="2" t="s">
        <v>69</v>
      </c>
      <c r="K996" s="1">
        <f>Tabelle5[[#This Row],[Menge kg Nges]]/1000</f>
        <v>0.16800000000000001</v>
      </c>
      <c r="L996" s="1">
        <f>Tabelle5[[#This Row],[Menge kg P2O5]]/1000</f>
        <v>7.8E-2</v>
      </c>
      <c r="M996" s="1">
        <f>Tabelle5[[#This Row],[Menge t Nges]]/Tabelle5[[#This Row],[Anzahl Lieferscheine]]</f>
        <v>0.16800000000000001</v>
      </c>
      <c r="N996" s="1">
        <f>Tabelle5[[#This Row],[Menge t P2O5]]/Tabelle5[[#This Row],[Anzahl Lieferscheine]]</f>
        <v>7.8E-2</v>
      </c>
    </row>
    <row r="997" spans="1:14" x14ac:dyDescent="0.2">
      <c r="A997" s="2" t="s">
        <v>41</v>
      </c>
      <c r="B997" s="2" t="s">
        <v>34</v>
      </c>
      <c r="C997" s="2" t="s">
        <v>6</v>
      </c>
      <c r="D997" s="2" t="s">
        <v>7</v>
      </c>
      <c r="E997" s="2" t="s">
        <v>10</v>
      </c>
      <c r="F997" s="2" t="s">
        <v>61</v>
      </c>
      <c r="G997" s="1">
        <v>484</v>
      </c>
      <c r="H997" s="1">
        <v>198</v>
      </c>
      <c r="I997" s="4">
        <v>2</v>
      </c>
      <c r="J997" s="2" t="s">
        <v>69</v>
      </c>
      <c r="K997" s="1">
        <f>Tabelle5[[#This Row],[Menge kg Nges]]/1000</f>
        <v>0.48399999999999999</v>
      </c>
      <c r="L997" s="1">
        <f>Tabelle5[[#This Row],[Menge kg P2O5]]/1000</f>
        <v>0.19800000000000001</v>
      </c>
      <c r="M997" s="1">
        <f>Tabelle5[[#This Row],[Menge t Nges]]/Tabelle5[[#This Row],[Anzahl Lieferscheine]]</f>
        <v>0.24199999999999999</v>
      </c>
      <c r="N997" s="1">
        <f>Tabelle5[[#This Row],[Menge t P2O5]]/Tabelle5[[#This Row],[Anzahl Lieferscheine]]</f>
        <v>9.9000000000000005E-2</v>
      </c>
    </row>
    <row r="998" spans="1:14" x14ac:dyDescent="0.2">
      <c r="A998" s="2" t="s">
        <v>41</v>
      </c>
      <c r="B998" s="2" t="s">
        <v>34</v>
      </c>
      <c r="C998" s="2" t="s">
        <v>6</v>
      </c>
      <c r="D998" s="2" t="s">
        <v>7</v>
      </c>
      <c r="E998" s="2" t="s">
        <v>11</v>
      </c>
      <c r="F998" s="2" t="s">
        <v>61</v>
      </c>
      <c r="G998" s="1">
        <v>1480</v>
      </c>
      <c r="H998" s="1">
        <v>814</v>
      </c>
      <c r="I998" s="4">
        <v>1</v>
      </c>
      <c r="J998" s="2" t="s">
        <v>69</v>
      </c>
      <c r="K998" s="1">
        <f>Tabelle5[[#This Row],[Menge kg Nges]]/1000</f>
        <v>1.48</v>
      </c>
      <c r="L998" s="1">
        <f>Tabelle5[[#This Row],[Menge kg P2O5]]/1000</f>
        <v>0.81399999999999995</v>
      </c>
      <c r="M998" s="1">
        <f>Tabelle5[[#This Row],[Menge t Nges]]/Tabelle5[[#This Row],[Anzahl Lieferscheine]]</f>
        <v>1.48</v>
      </c>
      <c r="N998" s="1">
        <f>Tabelle5[[#This Row],[Menge t P2O5]]/Tabelle5[[#This Row],[Anzahl Lieferscheine]]</f>
        <v>0.81399999999999995</v>
      </c>
    </row>
    <row r="999" spans="1:14" x14ac:dyDescent="0.2">
      <c r="A999" s="2" t="s">
        <v>41</v>
      </c>
      <c r="B999" s="2" t="s">
        <v>34</v>
      </c>
      <c r="C999" s="2" t="s">
        <v>6</v>
      </c>
      <c r="D999" s="2" t="s">
        <v>7</v>
      </c>
      <c r="E999" s="2" t="s">
        <v>12</v>
      </c>
      <c r="F999" s="2" t="s">
        <v>61</v>
      </c>
      <c r="G999" s="1">
        <v>262.5</v>
      </c>
      <c r="H999" s="1">
        <v>112.5</v>
      </c>
      <c r="I999" s="4">
        <v>1</v>
      </c>
      <c r="J999" s="2" t="s">
        <v>69</v>
      </c>
      <c r="K999" s="1">
        <f>Tabelle5[[#This Row],[Menge kg Nges]]/1000</f>
        <v>0.26250000000000001</v>
      </c>
      <c r="L999" s="1">
        <f>Tabelle5[[#This Row],[Menge kg P2O5]]/1000</f>
        <v>0.1125</v>
      </c>
      <c r="M999" s="1">
        <f>Tabelle5[[#This Row],[Menge t Nges]]/Tabelle5[[#This Row],[Anzahl Lieferscheine]]</f>
        <v>0.26250000000000001</v>
      </c>
      <c r="N999" s="1">
        <f>Tabelle5[[#This Row],[Menge t P2O5]]/Tabelle5[[#This Row],[Anzahl Lieferscheine]]</f>
        <v>0.1125</v>
      </c>
    </row>
    <row r="1000" spans="1:14" x14ac:dyDescent="0.2">
      <c r="A1000" s="2" t="s">
        <v>41</v>
      </c>
      <c r="B1000" s="2" t="s">
        <v>34</v>
      </c>
      <c r="C1000" s="2" t="s">
        <v>6</v>
      </c>
      <c r="D1000" s="2" t="s">
        <v>7</v>
      </c>
      <c r="E1000" s="2" t="s">
        <v>13</v>
      </c>
      <c r="F1000" s="2" t="s">
        <v>61</v>
      </c>
      <c r="G1000" s="1">
        <v>228</v>
      </c>
      <c r="H1000" s="1">
        <v>120</v>
      </c>
      <c r="I1000" s="4">
        <v>1</v>
      </c>
      <c r="J1000" s="2" t="s">
        <v>69</v>
      </c>
      <c r="K1000" s="1">
        <f>Tabelle5[[#This Row],[Menge kg Nges]]/1000</f>
        <v>0.22800000000000001</v>
      </c>
      <c r="L1000" s="1">
        <f>Tabelle5[[#This Row],[Menge kg P2O5]]/1000</f>
        <v>0.12</v>
      </c>
      <c r="M1000" s="1">
        <f>Tabelle5[[#This Row],[Menge t Nges]]/Tabelle5[[#This Row],[Anzahl Lieferscheine]]</f>
        <v>0.22800000000000001</v>
      </c>
      <c r="N1000" s="1">
        <f>Tabelle5[[#This Row],[Menge t P2O5]]/Tabelle5[[#This Row],[Anzahl Lieferscheine]]</f>
        <v>0.12</v>
      </c>
    </row>
    <row r="1001" spans="1:14" x14ac:dyDescent="0.2">
      <c r="A1001" s="2" t="s">
        <v>41</v>
      </c>
      <c r="B1001" s="2" t="s">
        <v>39</v>
      </c>
      <c r="C1001" s="2" t="s">
        <v>6</v>
      </c>
      <c r="D1001" s="2" t="s">
        <v>7</v>
      </c>
      <c r="E1001" s="2" t="s">
        <v>12</v>
      </c>
      <c r="F1001" s="2" t="s">
        <v>61</v>
      </c>
      <c r="G1001" s="1">
        <v>3423</v>
      </c>
      <c r="H1001" s="1">
        <v>1603.5</v>
      </c>
      <c r="I1001" s="4">
        <v>17</v>
      </c>
      <c r="J1001" s="2" t="s">
        <v>69</v>
      </c>
      <c r="K1001" s="1">
        <f>Tabelle5[[#This Row],[Menge kg Nges]]/1000</f>
        <v>3.423</v>
      </c>
      <c r="L1001" s="1">
        <f>Tabelle5[[#This Row],[Menge kg P2O5]]/1000</f>
        <v>1.6034999999999999</v>
      </c>
      <c r="M1001" s="1">
        <f>Tabelle5[[#This Row],[Menge t Nges]]/Tabelle5[[#This Row],[Anzahl Lieferscheine]]</f>
        <v>0.2013529411764706</v>
      </c>
      <c r="N1001" s="1">
        <f>Tabelle5[[#This Row],[Menge t P2O5]]/Tabelle5[[#This Row],[Anzahl Lieferscheine]]</f>
        <v>9.4323529411764695E-2</v>
      </c>
    </row>
    <row r="1002" spans="1:14" x14ac:dyDescent="0.2">
      <c r="A1002" s="2" t="s">
        <v>41</v>
      </c>
      <c r="B1002" s="2" t="s">
        <v>39</v>
      </c>
      <c r="C1002" s="2" t="s">
        <v>6</v>
      </c>
      <c r="D1002" s="2" t="s">
        <v>7</v>
      </c>
      <c r="E1002" s="2" t="s">
        <v>14</v>
      </c>
      <c r="F1002" s="2" t="s">
        <v>61</v>
      </c>
      <c r="G1002" s="1">
        <v>1306.0999999999999</v>
      </c>
      <c r="H1002" s="1">
        <v>617.9</v>
      </c>
      <c r="I1002" s="4">
        <v>5</v>
      </c>
      <c r="J1002" s="2" t="s">
        <v>69</v>
      </c>
      <c r="K1002" s="1">
        <f>Tabelle5[[#This Row],[Menge kg Nges]]/1000</f>
        <v>1.3060999999999998</v>
      </c>
      <c r="L1002" s="1">
        <f>Tabelle5[[#This Row],[Menge kg P2O5]]/1000</f>
        <v>0.6179</v>
      </c>
      <c r="M1002" s="1">
        <f>Tabelle5[[#This Row],[Menge t Nges]]/Tabelle5[[#This Row],[Anzahl Lieferscheine]]</f>
        <v>0.26121999999999995</v>
      </c>
      <c r="N1002" s="1">
        <f>Tabelle5[[#This Row],[Menge t P2O5]]/Tabelle5[[#This Row],[Anzahl Lieferscheine]]</f>
        <v>0.12358</v>
      </c>
    </row>
    <row r="1003" spans="1:14" x14ac:dyDescent="0.2">
      <c r="A1003" s="2" t="s">
        <v>41</v>
      </c>
      <c r="B1003" s="2" t="s">
        <v>41</v>
      </c>
      <c r="C1003" s="2" t="s">
        <v>6</v>
      </c>
      <c r="D1003" s="2" t="s">
        <v>30</v>
      </c>
      <c r="E1003" s="2" t="s">
        <v>26</v>
      </c>
      <c r="F1003" s="2" t="s">
        <v>61</v>
      </c>
      <c r="G1003" s="1">
        <v>10271.289999999999</v>
      </c>
      <c r="H1003" s="1">
        <v>4274.1099999999988</v>
      </c>
      <c r="I1003" s="4">
        <v>33</v>
      </c>
      <c r="J1003" s="2" t="s">
        <v>69</v>
      </c>
      <c r="K1003" s="1">
        <f>Tabelle5[[#This Row],[Menge kg Nges]]/1000</f>
        <v>10.271289999999999</v>
      </c>
      <c r="L1003" s="1">
        <f>Tabelle5[[#This Row],[Menge kg P2O5]]/1000</f>
        <v>4.2741099999999985</v>
      </c>
      <c r="M1003" s="1">
        <f>Tabelle5[[#This Row],[Menge t Nges]]/Tabelle5[[#This Row],[Anzahl Lieferscheine]]</f>
        <v>0.3112512121212121</v>
      </c>
      <c r="N1003" s="1">
        <f>Tabelle5[[#This Row],[Menge t P2O5]]/Tabelle5[[#This Row],[Anzahl Lieferscheine]]</f>
        <v>0.1295184848484848</v>
      </c>
    </row>
    <row r="1004" spans="1:14" x14ac:dyDescent="0.2">
      <c r="A1004" s="2" t="s">
        <v>41</v>
      </c>
      <c r="B1004" s="2" t="s">
        <v>41</v>
      </c>
      <c r="C1004" s="2" t="s">
        <v>6</v>
      </c>
      <c r="D1004" s="2" t="s">
        <v>7</v>
      </c>
      <c r="E1004" s="2" t="s">
        <v>8</v>
      </c>
      <c r="F1004" s="2" t="s">
        <v>61</v>
      </c>
      <c r="G1004" s="1">
        <v>64688.400000000009</v>
      </c>
      <c r="H1004" s="1">
        <v>30017.399999999994</v>
      </c>
      <c r="I1004" s="4">
        <v>75</v>
      </c>
      <c r="J1004" s="2" t="s">
        <v>69</v>
      </c>
      <c r="K1004" s="1">
        <f>Tabelle5[[#This Row],[Menge kg Nges]]/1000</f>
        <v>64.688400000000016</v>
      </c>
      <c r="L1004" s="1">
        <f>Tabelle5[[#This Row],[Menge kg P2O5]]/1000</f>
        <v>30.017399999999995</v>
      </c>
      <c r="M1004" s="1">
        <f>Tabelle5[[#This Row],[Menge t Nges]]/Tabelle5[[#This Row],[Anzahl Lieferscheine]]</f>
        <v>0.86251200000000017</v>
      </c>
      <c r="N1004" s="1">
        <f>Tabelle5[[#This Row],[Menge t P2O5]]/Tabelle5[[#This Row],[Anzahl Lieferscheine]]</f>
        <v>0.40023199999999992</v>
      </c>
    </row>
    <row r="1005" spans="1:14" x14ac:dyDescent="0.2">
      <c r="A1005" s="2" t="s">
        <v>41</v>
      </c>
      <c r="B1005" s="2" t="s">
        <v>41</v>
      </c>
      <c r="C1005" s="2" t="s">
        <v>6</v>
      </c>
      <c r="D1005" s="2" t="s">
        <v>7</v>
      </c>
      <c r="E1005" s="2" t="s">
        <v>9</v>
      </c>
      <c r="F1005" s="2" t="s">
        <v>61</v>
      </c>
      <c r="G1005" s="1">
        <v>54661.46</v>
      </c>
      <c r="H1005" s="1">
        <v>23602.35</v>
      </c>
      <c r="I1005" s="4">
        <v>73</v>
      </c>
      <c r="J1005" s="2" t="s">
        <v>69</v>
      </c>
      <c r="K1005" s="1">
        <f>Tabelle5[[#This Row],[Menge kg Nges]]/1000</f>
        <v>54.661459999999998</v>
      </c>
      <c r="L1005" s="1">
        <f>Tabelle5[[#This Row],[Menge kg P2O5]]/1000</f>
        <v>23.602349999999998</v>
      </c>
      <c r="M1005" s="1">
        <f>Tabelle5[[#This Row],[Menge t Nges]]/Tabelle5[[#This Row],[Anzahl Lieferscheine]]</f>
        <v>0.74878712328767116</v>
      </c>
      <c r="N1005" s="1">
        <f>Tabelle5[[#This Row],[Menge t P2O5]]/Tabelle5[[#This Row],[Anzahl Lieferscheine]]</f>
        <v>0.32331986301369858</v>
      </c>
    </row>
    <row r="1006" spans="1:14" x14ac:dyDescent="0.2">
      <c r="A1006" s="2" t="s">
        <v>41</v>
      </c>
      <c r="B1006" s="2" t="s">
        <v>41</v>
      </c>
      <c r="C1006" s="2" t="s">
        <v>6</v>
      </c>
      <c r="D1006" s="2" t="s">
        <v>7</v>
      </c>
      <c r="E1006" s="2" t="s">
        <v>50</v>
      </c>
      <c r="F1006" s="2" t="s">
        <v>61</v>
      </c>
      <c r="G1006" s="1">
        <v>1827.7</v>
      </c>
      <c r="H1006" s="1">
        <v>762.2</v>
      </c>
      <c r="I1006" s="4">
        <v>5</v>
      </c>
      <c r="J1006" s="2" t="s">
        <v>69</v>
      </c>
      <c r="K1006" s="1">
        <f>Tabelle5[[#This Row],[Menge kg Nges]]/1000</f>
        <v>1.8277000000000001</v>
      </c>
      <c r="L1006" s="1">
        <f>Tabelle5[[#This Row],[Menge kg P2O5]]/1000</f>
        <v>0.7622000000000001</v>
      </c>
      <c r="M1006" s="1">
        <f>Tabelle5[[#This Row],[Menge t Nges]]/Tabelle5[[#This Row],[Anzahl Lieferscheine]]</f>
        <v>0.36554000000000003</v>
      </c>
      <c r="N1006" s="1">
        <f>Tabelle5[[#This Row],[Menge t P2O5]]/Tabelle5[[#This Row],[Anzahl Lieferscheine]]</f>
        <v>0.15244000000000002</v>
      </c>
    </row>
    <row r="1007" spans="1:14" x14ac:dyDescent="0.2">
      <c r="A1007" s="2" t="s">
        <v>41</v>
      </c>
      <c r="B1007" s="2" t="s">
        <v>41</v>
      </c>
      <c r="C1007" s="2" t="s">
        <v>6</v>
      </c>
      <c r="D1007" s="2" t="s">
        <v>7</v>
      </c>
      <c r="E1007" s="2" t="s">
        <v>10</v>
      </c>
      <c r="F1007" s="2" t="s">
        <v>61</v>
      </c>
      <c r="G1007" s="1">
        <v>2474.4499999999998</v>
      </c>
      <c r="H1007" s="1">
        <v>974.55</v>
      </c>
      <c r="I1007" s="4">
        <v>6</v>
      </c>
      <c r="J1007" s="2" t="s">
        <v>69</v>
      </c>
      <c r="K1007" s="1">
        <f>Tabelle5[[#This Row],[Menge kg Nges]]/1000</f>
        <v>2.47445</v>
      </c>
      <c r="L1007" s="1">
        <f>Tabelle5[[#This Row],[Menge kg P2O5]]/1000</f>
        <v>0.97454999999999992</v>
      </c>
      <c r="M1007" s="1">
        <f>Tabelle5[[#This Row],[Menge t Nges]]/Tabelle5[[#This Row],[Anzahl Lieferscheine]]</f>
        <v>0.41240833333333332</v>
      </c>
      <c r="N1007" s="1">
        <f>Tabelle5[[#This Row],[Menge t P2O5]]/Tabelle5[[#This Row],[Anzahl Lieferscheine]]</f>
        <v>0.16242499999999999</v>
      </c>
    </row>
    <row r="1008" spans="1:14" x14ac:dyDescent="0.2">
      <c r="A1008" s="2" t="s">
        <v>41</v>
      </c>
      <c r="B1008" s="2" t="s">
        <v>41</v>
      </c>
      <c r="C1008" s="2" t="s">
        <v>6</v>
      </c>
      <c r="D1008" s="2" t="s">
        <v>7</v>
      </c>
      <c r="E1008" s="2" t="s">
        <v>11</v>
      </c>
      <c r="F1008" s="2" t="s">
        <v>61</v>
      </c>
      <c r="G1008" s="1">
        <v>16512.88</v>
      </c>
      <c r="H1008" s="1">
        <v>7686.5399999999991</v>
      </c>
      <c r="I1008" s="4">
        <v>42</v>
      </c>
      <c r="J1008" s="2" t="s">
        <v>69</v>
      </c>
      <c r="K1008" s="1">
        <f>Tabelle5[[#This Row],[Menge kg Nges]]/1000</f>
        <v>16.512880000000003</v>
      </c>
      <c r="L1008" s="1">
        <f>Tabelle5[[#This Row],[Menge kg P2O5]]/1000</f>
        <v>7.686539999999999</v>
      </c>
      <c r="M1008" s="1">
        <f>Tabelle5[[#This Row],[Menge t Nges]]/Tabelle5[[#This Row],[Anzahl Lieferscheine]]</f>
        <v>0.39316380952380958</v>
      </c>
      <c r="N1008" s="1">
        <f>Tabelle5[[#This Row],[Menge t P2O5]]/Tabelle5[[#This Row],[Anzahl Lieferscheine]]</f>
        <v>0.18301285714285712</v>
      </c>
    </row>
    <row r="1009" spans="1:14" x14ac:dyDescent="0.2">
      <c r="A1009" s="2" t="s">
        <v>41</v>
      </c>
      <c r="B1009" s="2" t="s">
        <v>41</v>
      </c>
      <c r="C1009" s="2" t="s">
        <v>6</v>
      </c>
      <c r="D1009" s="2" t="s">
        <v>7</v>
      </c>
      <c r="E1009" s="2" t="s">
        <v>12</v>
      </c>
      <c r="F1009" s="2" t="s">
        <v>61</v>
      </c>
      <c r="G1009" s="1">
        <v>35352.220000000008</v>
      </c>
      <c r="H1009" s="1">
        <v>15957.259999999998</v>
      </c>
      <c r="I1009" s="4">
        <v>100</v>
      </c>
      <c r="J1009" s="2" t="s">
        <v>69</v>
      </c>
      <c r="K1009" s="1">
        <f>Tabelle5[[#This Row],[Menge kg Nges]]/1000</f>
        <v>35.35222000000001</v>
      </c>
      <c r="L1009" s="1">
        <f>Tabelle5[[#This Row],[Menge kg P2O5]]/1000</f>
        <v>15.957259999999998</v>
      </c>
      <c r="M1009" s="1">
        <f>Tabelle5[[#This Row],[Menge t Nges]]/Tabelle5[[#This Row],[Anzahl Lieferscheine]]</f>
        <v>0.35352220000000012</v>
      </c>
      <c r="N1009" s="1">
        <f>Tabelle5[[#This Row],[Menge t P2O5]]/Tabelle5[[#This Row],[Anzahl Lieferscheine]]</f>
        <v>0.15957259999999998</v>
      </c>
    </row>
    <row r="1010" spans="1:14" x14ac:dyDescent="0.2">
      <c r="A1010" s="2" t="s">
        <v>41</v>
      </c>
      <c r="B1010" s="2" t="s">
        <v>41</v>
      </c>
      <c r="C1010" s="2" t="s">
        <v>6</v>
      </c>
      <c r="D1010" s="2" t="s">
        <v>7</v>
      </c>
      <c r="E1010" s="2" t="s">
        <v>13</v>
      </c>
      <c r="F1010" s="2" t="s">
        <v>61</v>
      </c>
      <c r="G1010" s="1">
        <v>14575.059999999998</v>
      </c>
      <c r="H1010" s="1">
        <v>8479.09</v>
      </c>
      <c r="I1010" s="4">
        <v>42</v>
      </c>
      <c r="J1010" s="2" t="s">
        <v>69</v>
      </c>
      <c r="K1010" s="1">
        <f>Tabelle5[[#This Row],[Menge kg Nges]]/1000</f>
        <v>14.575059999999997</v>
      </c>
      <c r="L1010" s="1">
        <f>Tabelle5[[#This Row],[Menge kg P2O5]]/1000</f>
        <v>8.4790899999999993</v>
      </c>
      <c r="M1010" s="1">
        <f>Tabelle5[[#This Row],[Menge t Nges]]/Tabelle5[[#This Row],[Anzahl Lieferscheine]]</f>
        <v>0.347025238095238</v>
      </c>
      <c r="N1010" s="1">
        <f>Tabelle5[[#This Row],[Menge t P2O5]]/Tabelle5[[#This Row],[Anzahl Lieferscheine]]</f>
        <v>0.20188309523809522</v>
      </c>
    </row>
    <row r="1011" spans="1:14" x14ac:dyDescent="0.2">
      <c r="A1011" s="2" t="s">
        <v>41</v>
      </c>
      <c r="B1011" s="2" t="s">
        <v>41</v>
      </c>
      <c r="C1011" s="2" t="s">
        <v>6</v>
      </c>
      <c r="D1011" s="2" t="s">
        <v>7</v>
      </c>
      <c r="E1011" s="2" t="s">
        <v>14</v>
      </c>
      <c r="F1011" s="2" t="s">
        <v>61</v>
      </c>
      <c r="G1011" s="1">
        <v>7574.9399999999987</v>
      </c>
      <c r="H1011" s="1">
        <v>3847.6600000000003</v>
      </c>
      <c r="I1011" s="4">
        <v>21</v>
      </c>
      <c r="J1011" s="2" t="s">
        <v>69</v>
      </c>
      <c r="K1011" s="1">
        <f>Tabelle5[[#This Row],[Menge kg Nges]]/1000</f>
        <v>7.5749399999999989</v>
      </c>
      <c r="L1011" s="1">
        <f>Tabelle5[[#This Row],[Menge kg P2O5]]/1000</f>
        <v>3.8476600000000003</v>
      </c>
      <c r="M1011" s="1">
        <f>Tabelle5[[#This Row],[Menge t Nges]]/Tabelle5[[#This Row],[Anzahl Lieferscheine]]</f>
        <v>0.36071142857142852</v>
      </c>
      <c r="N1011" s="1">
        <f>Tabelle5[[#This Row],[Menge t P2O5]]/Tabelle5[[#This Row],[Anzahl Lieferscheine]]</f>
        <v>0.18322190476190478</v>
      </c>
    </row>
    <row r="1012" spans="1:14" x14ac:dyDescent="0.2">
      <c r="A1012" s="2" t="s">
        <v>41</v>
      </c>
      <c r="B1012" s="2" t="s">
        <v>41</v>
      </c>
      <c r="C1012" s="2" t="s">
        <v>6</v>
      </c>
      <c r="D1012" s="2" t="s">
        <v>15</v>
      </c>
      <c r="E1012" s="2" t="s">
        <v>18</v>
      </c>
      <c r="F1012" s="2" t="s">
        <v>61</v>
      </c>
      <c r="G1012" s="1">
        <v>1092</v>
      </c>
      <c r="H1012" s="1">
        <v>884</v>
      </c>
      <c r="I1012" s="4">
        <v>3</v>
      </c>
      <c r="J1012" s="2" t="s">
        <v>69</v>
      </c>
      <c r="K1012" s="1">
        <f>Tabelle5[[#This Row],[Menge kg Nges]]/1000</f>
        <v>1.0920000000000001</v>
      </c>
      <c r="L1012" s="1">
        <f>Tabelle5[[#This Row],[Menge kg P2O5]]/1000</f>
        <v>0.88400000000000001</v>
      </c>
      <c r="M1012" s="1">
        <f>Tabelle5[[#This Row],[Menge t Nges]]/Tabelle5[[#This Row],[Anzahl Lieferscheine]]</f>
        <v>0.36400000000000005</v>
      </c>
      <c r="N1012" s="1">
        <f>Tabelle5[[#This Row],[Menge t P2O5]]/Tabelle5[[#This Row],[Anzahl Lieferscheine]]</f>
        <v>0.29466666666666669</v>
      </c>
    </row>
    <row r="1013" spans="1:14" x14ac:dyDescent="0.2">
      <c r="A1013" s="2" t="s">
        <v>41</v>
      </c>
      <c r="B1013" s="2" t="s">
        <v>41</v>
      </c>
      <c r="C1013" s="2" t="s">
        <v>6</v>
      </c>
      <c r="D1013" s="2" t="s">
        <v>15</v>
      </c>
      <c r="E1013" s="2" t="s">
        <v>20</v>
      </c>
      <c r="F1013" s="2" t="s">
        <v>61</v>
      </c>
      <c r="G1013" s="1">
        <v>352</v>
      </c>
      <c r="H1013" s="1">
        <v>200</v>
      </c>
      <c r="I1013" s="4">
        <v>4</v>
      </c>
      <c r="J1013" s="2" t="s">
        <v>69</v>
      </c>
      <c r="K1013" s="1">
        <f>Tabelle5[[#This Row],[Menge kg Nges]]/1000</f>
        <v>0.35199999999999998</v>
      </c>
      <c r="L1013" s="1">
        <f>Tabelle5[[#This Row],[Menge kg P2O5]]/1000</f>
        <v>0.2</v>
      </c>
      <c r="M1013" s="1">
        <f>Tabelle5[[#This Row],[Menge t Nges]]/Tabelle5[[#This Row],[Anzahl Lieferscheine]]</f>
        <v>8.7999999999999995E-2</v>
      </c>
      <c r="N1013" s="1">
        <f>Tabelle5[[#This Row],[Menge t P2O5]]/Tabelle5[[#This Row],[Anzahl Lieferscheine]]</f>
        <v>0.05</v>
      </c>
    </row>
    <row r="1014" spans="1:14" x14ac:dyDescent="0.2">
      <c r="A1014" s="2" t="s">
        <v>41</v>
      </c>
      <c r="B1014" s="2" t="s">
        <v>41</v>
      </c>
      <c r="C1014" s="2" t="s">
        <v>6</v>
      </c>
      <c r="D1014" s="2" t="s">
        <v>15</v>
      </c>
      <c r="E1014" s="2" t="s">
        <v>21</v>
      </c>
      <c r="F1014" s="2" t="s">
        <v>61</v>
      </c>
      <c r="G1014" s="1">
        <v>1098.0999999999999</v>
      </c>
      <c r="H1014" s="1">
        <v>635.70000000000005</v>
      </c>
      <c r="I1014" s="4">
        <v>8</v>
      </c>
      <c r="J1014" s="2" t="s">
        <v>69</v>
      </c>
      <c r="K1014" s="1">
        <f>Tabelle5[[#This Row],[Menge kg Nges]]/1000</f>
        <v>1.0980999999999999</v>
      </c>
      <c r="L1014" s="1">
        <f>Tabelle5[[#This Row],[Menge kg P2O5]]/1000</f>
        <v>0.63570000000000004</v>
      </c>
      <c r="M1014" s="1">
        <f>Tabelle5[[#This Row],[Menge t Nges]]/Tabelle5[[#This Row],[Anzahl Lieferscheine]]</f>
        <v>0.13726249999999998</v>
      </c>
      <c r="N1014" s="1">
        <f>Tabelle5[[#This Row],[Menge t P2O5]]/Tabelle5[[#This Row],[Anzahl Lieferscheine]]</f>
        <v>7.9462500000000005E-2</v>
      </c>
    </row>
    <row r="1015" spans="1:14" x14ac:dyDescent="0.2">
      <c r="A1015" s="2" t="s">
        <v>41</v>
      </c>
      <c r="B1015" s="2" t="s">
        <v>41</v>
      </c>
      <c r="C1015" s="2" t="s">
        <v>6</v>
      </c>
      <c r="D1015" s="2" t="s">
        <v>15</v>
      </c>
      <c r="E1015" s="2" t="s">
        <v>9</v>
      </c>
      <c r="F1015" s="2" t="s">
        <v>61</v>
      </c>
      <c r="G1015" s="1">
        <v>2900.54</v>
      </c>
      <c r="H1015" s="1">
        <v>1328.07</v>
      </c>
      <c r="I1015" s="4">
        <v>10</v>
      </c>
      <c r="J1015" s="2" t="s">
        <v>69</v>
      </c>
      <c r="K1015" s="1">
        <f>Tabelle5[[#This Row],[Menge kg Nges]]/1000</f>
        <v>2.9005399999999999</v>
      </c>
      <c r="L1015" s="1">
        <f>Tabelle5[[#This Row],[Menge kg P2O5]]/1000</f>
        <v>1.3280699999999999</v>
      </c>
      <c r="M1015" s="1">
        <f>Tabelle5[[#This Row],[Menge t Nges]]/Tabelle5[[#This Row],[Anzahl Lieferscheine]]</f>
        <v>0.29005399999999998</v>
      </c>
      <c r="N1015" s="1">
        <f>Tabelle5[[#This Row],[Menge t P2O5]]/Tabelle5[[#This Row],[Anzahl Lieferscheine]]</f>
        <v>0.13280699999999998</v>
      </c>
    </row>
    <row r="1016" spans="1:14" x14ac:dyDescent="0.2">
      <c r="A1016" s="2" t="s">
        <v>41</v>
      </c>
      <c r="B1016" s="2" t="s">
        <v>41</v>
      </c>
      <c r="C1016" s="2" t="s">
        <v>6</v>
      </c>
      <c r="D1016" s="2" t="s">
        <v>15</v>
      </c>
      <c r="E1016" s="2" t="s">
        <v>10</v>
      </c>
      <c r="F1016" s="2" t="s">
        <v>61</v>
      </c>
      <c r="G1016" s="1">
        <v>1393.6</v>
      </c>
      <c r="H1016" s="1">
        <v>594.76</v>
      </c>
      <c r="I1016" s="4">
        <v>2</v>
      </c>
      <c r="J1016" s="2" t="s">
        <v>69</v>
      </c>
      <c r="K1016" s="1">
        <f>Tabelle5[[#This Row],[Menge kg Nges]]/1000</f>
        <v>1.3935999999999999</v>
      </c>
      <c r="L1016" s="1">
        <f>Tabelle5[[#This Row],[Menge kg P2O5]]/1000</f>
        <v>0.59475999999999996</v>
      </c>
      <c r="M1016" s="1">
        <f>Tabelle5[[#This Row],[Menge t Nges]]/Tabelle5[[#This Row],[Anzahl Lieferscheine]]</f>
        <v>0.69679999999999997</v>
      </c>
      <c r="N1016" s="1">
        <f>Tabelle5[[#This Row],[Menge t P2O5]]/Tabelle5[[#This Row],[Anzahl Lieferscheine]]</f>
        <v>0.29737999999999998</v>
      </c>
    </row>
    <row r="1017" spans="1:14" x14ac:dyDescent="0.2">
      <c r="A1017" s="2" t="s">
        <v>41</v>
      </c>
      <c r="B1017" s="2" t="s">
        <v>41</v>
      </c>
      <c r="C1017" s="2" t="s">
        <v>25</v>
      </c>
      <c r="D1017" s="2" t="s">
        <v>25</v>
      </c>
      <c r="E1017" s="2" t="s">
        <v>26</v>
      </c>
      <c r="F1017" s="2" t="s">
        <v>61</v>
      </c>
      <c r="G1017" s="1">
        <v>8875.1399999999976</v>
      </c>
      <c r="H1017" s="1">
        <v>7814.48</v>
      </c>
      <c r="I1017" s="4">
        <v>28</v>
      </c>
      <c r="J1017" s="2" t="s">
        <v>69</v>
      </c>
      <c r="K1017" s="1">
        <f>Tabelle5[[#This Row],[Menge kg Nges]]/1000</f>
        <v>8.8751399999999983</v>
      </c>
      <c r="L1017" s="1">
        <f>Tabelle5[[#This Row],[Menge kg P2O5]]/1000</f>
        <v>7.8144799999999996</v>
      </c>
      <c r="M1017" s="1">
        <f>Tabelle5[[#This Row],[Menge t Nges]]/Tabelle5[[#This Row],[Anzahl Lieferscheine]]</f>
        <v>0.31696928571428568</v>
      </c>
      <c r="N1017" s="1">
        <f>Tabelle5[[#This Row],[Menge t P2O5]]/Tabelle5[[#This Row],[Anzahl Lieferscheine]]</f>
        <v>0.27908857142857141</v>
      </c>
    </row>
    <row r="1018" spans="1:14" x14ac:dyDescent="0.2">
      <c r="A1018" s="2" t="s">
        <v>41</v>
      </c>
      <c r="B1018" s="2" t="s">
        <v>42</v>
      </c>
      <c r="C1018" s="2" t="s">
        <v>6</v>
      </c>
      <c r="D1018" s="2" t="s">
        <v>30</v>
      </c>
      <c r="E1018" s="2" t="s">
        <v>26</v>
      </c>
      <c r="F1018" s="2" t="s">
        <v>61</v>
      </c>
      <c r="G1018" s="1">
        <v>720</v>
      </c>
      <c r="H1018" s="1">
        <v>299.25</v>
      </c>
      <c r="I1018" s="4">
        <v>1</v>
      </c>
      <c r="J1018" s="2" t="s">
        <v>69</v>
      </c>
      <c r="K1018" s="1">
        <f>Tabelle5[[#This Row],[Menge kg Nges]]/1000</f>
        <v>0.72</v>
      </c>
      <c r="L1018" s="1">
        <f>Tabelle5[[#This Row],[Menge kg P2O5]]/1000</f>
        <v>0.29925000000000002</v>
      </c>
      <c r="M1018" s="1">
        <f>Tabelle5[[#This Row],[Menge t Nges]]/Tabelle5[[#This Row],[Anzahl Lieferscheine]]</f>
        <v>0.72</v>
      </c>
      <c r="N1018" s="1">
        <f>Tabelle5[[#This Row],[Menge t P2O5]]/Tabelle5[[#This Row],[Anzahl Lieferscheine]]</f>
        <v>0.29925000000000002</v>
      </c>
    </row>
    <row r="1019" spans="1:14" x14ac:dyDescent="0.2">
      <c r="A1019" s="2" t="s">
        <v>41</v>
      </c>
      <c r="B1019" s="2" t="s">
        <v>42</v>
      </c>
      <c r="C1019" s="2" t="s">
        <v>6</v>
      </c>
      <c r="D1019" s="2" t="s">
        <v>7</v>
      </c>
      <c r="E1019" s="2" t="s">
        <v>8</v>
      </c>
      <c r="F1019" s="2" t="s">
        <v>61</v>
      </c>
      <c r="G1019" s="1">
        <v>1657.6</v>
      </c>
      <c r="H1019" s="1">
        <v>760.25</v>
      </c>
      <c r="I1019" s="4">
        <v>5</v>
      </c>
      <c r="J1019" s="2" t="s">
        <v>69</v>
      </c>
      <c r="K1019" s="1">
        <f>Tabelle5[[#This Row],[Menge kg Nges]]/1000</f>
        <v>1.6576</v>
      </c>
      <c r="L1019" s="1">
        <f>Tabelle5[[#This Row],[Menge kg P2O5]]/1000</f>
        <v>0.76024999999999998</v>
      </c>
      <c r="M1019" s="1">
        <f>Tabelle5[[#This Row],[Menge t Nges]]/Tabelle5[[#This Row],[Anzahl Lieferscheine]]</f>
        <v>0.33151999999999998</v>
      </c>
      <c r="N1019" s="1">
        <f>Tabelle5[[#This Row],[Menge t P2O5]]/Tabelle5[[#This Row],[Anzahl Lieferscheine]]</f>
        <v>0.15204999999999999</v>
      </c>
    </row>
    <row r="1020" spans="1:14" x14ac:dyDescent="0.2">
      <c r="A1020" s="2" t="s">
        <v>41</v>
      </c>
      <c r="B1020" s="2" t="s">
        <v>42</v>
      </c>
      <c r="C1020" s="2" t="s">
        <v>6</v>
      </c>
      <c r="D1020" s="2" t="s">
        <v>7</v>
      </c>
      <c r="E1020" s="2" t="s">
        <v>9</v>
      </c>
      <c r="F1020" s="2" t="s">
        <v>61</v>
      </c>
      <c r="G1020" s="1">
        <v>2012.4</v>
      </c>
      <c r="H1020" s="1">
        <v>774</v>
      </c>
      <c r="I1020" s="4">
        <v>2</v>
      </c>
      <c r="J1020" s="2" t="s">
        <v>69</v>
      </c>
      <c r="K1020" s="1">
        <f>Tabelle5[[#This Row],[Menge kg Nges]]/1000</f>
        <v>2.0124</v>
      </c>
      <c r="L1020" s="1">
        <f>Tabelle5[[#This Row],[Menge kg P2O5]]/1000</f>
        <v>0.77400000000000002</v>
      </c>
      <c r="M1020" s="1">
        <f>Tabelle5[[#This Row],[Menge t Nges]]/Tabelle5[[#This Row],[Anzahl Lieferscheine]]</f>
        <v>1.0062</v>
      </c>
      <c r="N1020" s="1">
        <f>Tabelle5[[#This Row],[Menge t P2O5]]/Tabelle5[[#This Row],[Anzahl Lieferscheine]]</f>
        <v>0.38700000000000001</v>
      </c>
    </row>
    <row r="1021" spans="1:14" x14ac:dyDescent="0.2">
      <c r="A1021" s="2" t="s">
        <v>41</v>
      </c>
      <c r="B1021" s="2" t="s">
        <v>42</v>
      </c>
      <c r="C1021" s="2" t="s">
        <v>6</v>
      </c>
      <c r="D1021" s="2" t="s">
        <v>7</v>
      </c>
      <c r="E1021" s="2" t="s">
        <v>11</v>
      </c>
      <c r="F1021" s="2" t="s">
        <v>61</v>
      </c>
      <c r="G1021" s="1">
        <v>1268</v>
      </c>
      <c r="H1021" s="1">
        <v>600</v>
      </c>
      <c r="I1021" s="4">
        <v>4</v>
      </c>
      <c r="J1021" s="2" t="s">
        <v>69</v>
      </c>
      <c r="K1021" s="1">
        <f>Tabelle5[[#This Row],[Menge kg Nges]]/1000</f>
        <v>1.268</v>
      </c>
      <c r="L1021" s="1">
        <f>Tabelle5[[#This Row],[Menge kg P2O5]]/1000</f>
        <v>0.6</v>
      </c>
      <c r="M1021" s="1">
        <f>Tabelle5[[#This Row],[Menge t Nges]]/Tabelle5[[#This Row],[Anzahl Lieferscheine]]</f>
        <v>0.317</v>
      </c>
      <c r="N1021" s="1">
        <f>Tabelle5[[#This Row],[Menge t P2O5]]/Tabelle5[[#This Row],[Anzahl Lieferscheine]]</f>
        <v>0.15</v>
      </c>
    </row>
    <row r="1022" spans="1:14" x14ac:dyDescent="0.2">
      <c r="A1022" s="2" t="s">
        <v>41</v>
      </c>
      <c r="B1022" s="2" t="s">
        <v>42</v>
      </c>
      <c r="C1022" s="2" t="s">
        <v>6</v>
      </c>
      <c r="D1022" s="2" t="s">
        <v>7</v>
      </c>
      <c r="E1022" s="2" t="s">
        <v>12</v>
      </c>
      <c r="F1022" s="2" t="s">
        <v>61</v>
      </c>
      <c r="G1022" s="1">
        <v>10244.519999999997</v>
      </c>
      <c r="H1022" s="1">
        <v>4432.12</v>
      </c>
      <c r="I1022" s="4">
        <v>27</v>
      </c>
      <c r="J1022" s="2" t="s">
        <v>69</v>
      </c>
      <c r="K1022" s="1">
        <f>Tabelle5[[#This Row],[Menge kg Nges]]/1000</f>
        <v>10.244519999999996</v>
      </c>
      <c r="L1022" s="1">
        <f>Tabelle5[[#This Row],[Menge kg P2O5]]/1000</f>
        <v>4.4321200000000003</v>
      </c>
      <c r="M1022" s="1">
        <f>Tabelle5[[#This Row],[Menge t Nges]]/Tabelle5[[#This Row],[Anzahl Lieferscheine]]</f>
        <v>0.37942666666666652</v>
      </c>
      <c r="N1022" s="1">
        <f>Tabelle5[[#This Row],[Menge t P2O5]]/Tabelle5[[#This Row],[Anzahl Lieferscheine]]</f>
        <v>0.1641525925925926</v>
      </c>
    </row>
    <row r="1023" spans="1:14" x14ac:dyDescent="0.2">
      <c r="A1023" s="2" t="s">
        <v>41</v>
      </c>
      <c r="B1023" s="2" t="s">
        <v>42</v>
      </c>
      <c r="C1023" s="2" t="s">
        <v>6</v>
      </c>
      <c r="D1023" s="2" t="s">
        <v>7</v>
      </c>
      <c r="E1023" s="2" t="s">
        <v>13</v>
      </c>
      <c r="F1023" s="2" t="s">
        <v>61</v>
      </c>
      <c r="G1023" s="1">
        <v>1945.25</v>
      </c>
      <c r="H1023" s="1">
        <v>1317.75</v>
      </c>
      <c r="I1023" s="4">
        <v>6</v>
      </c>
      <c r="J1023" s="2" t="s">
        <v>69</v>
      </c>
      <c r="K1023" s="1">
        <f>Tabelle5[[#This Row],[Menge kg Nges]]/1000</f>
        <v>1.9452499999999999</v>
      </c>
      <c r="L1023" s="1">
        <f>Tabelle5[[#This Row],[Menge kg P2O5]]/1000</f>
        <v>1.31775</v>
      </c>
      <c r="M1023" s="1">
        <f>Tabelle5[[#This Row],[Menge t Nges]]/Tabelle5[[#This Row],[Anzahl Lieferscheine]]</f>
        <v>0.32420833333333332</v>
      </c>
      <c r="N1023" s="1">
        <f>Tabelle5[[#This Row],[Menge t P2O5]]/Tabelle5[[#This Row],[Anzahl Lieferscheine]]</f>
        <v>0.21962499999999999</v>
      </c>
    </row>
    <row r="1024" spans="1:14" x14ac:dyDescent="0.2">
      <c r="A1024" s="2" t="s">
        <v>41</v>
      </c>
      <c r="B1024" s="2" t="s">
        <v>42</v>
      </c>
      <c r="C1024" s="2" t="s">
        <v>6</v>
      </c>
      <c r="D1024" s="2" t="s">
        <v>7</v>
      </c>
      <c r="E1024" s="2" t="s">
        <v>14</v>
      </c>
      <c r="F1024" s="2" t="s">
        <v>61</v>
      </c>
      <c r="G1024" s="1">
        <v>1350</v>
      </c>
      <c r="H1024" s="1">
        <v>783</v>
      </c>
      <c r="I1024" s="4">
        <v>2</v>
      </c>
      <c r="J1024" s="2" t="s">
        <v>69</v>
      </c>
      <c r="K1024" s="1">
        <f>Tabelle5[[#This Row],[Menge kg Nges]]/1000</f>
        <v>1.35</v>
      </c>
      <c r="L1024" s="1">
        <f>Tabelle5[[#This Row],[Menge kg P2O5]]/1000</f>
        <v>0.78300000000000003</v>
      </c>
      <c r="M1024" s="1">
        <f>Tabelle5[[#This Row],[Menge t Nges]]/Tabelle5[[#This Row],[Anzahl Lieferscheine]]</f>
        <v>0.67500000000000004</v>
      </c>
      <c r="N1024" s="1">
        <f>Tabelle5[[#This Row],[Menge t P2O5]]/Tabelle5[[#This Row],[Anzahl Lieferscheine]]</f>
        <v>0.39150000000000001</v>
      </c>
    </row>
    <row r="1025" spans="1:14" x14ac:dyDescent="0.2">
      <c r="A1025" s="2" t="s">
        <v>41</v>
      </c>
      <c r="B1025" s="2" t="s">
        <v>42</v>
      </c>
      <c r="C1025" s="2" t="s">
        <v>6</v>
      </c>
      <c r="D1025" s="2" t="s">
        <v>15</v>
      </c>
      <c r="E1025" s="2" t="s">
        <v>21</v>
      </c>
      <c r="F1025" s="2" t="s">
        <v>61</v>
      </c>
      <c r="G1025" s="1">
        <v>112.7</v>
      </c>
      <c r="H1025" s="1">
        <v>61.9</v>
      </c>
      <c r="I1025" s="4">
        <v>1</v>
      </c>
      <c r="J1025" s="2" t="s">
        <v>69</v>
      </c>
      <c r="K1025" s="1">
        <f>Tabelle5[[#This Row],[Menge kg Nges]]/1000</f>
        <v>0.11270000000000001</v>
      </c>
      <c r="L1025" s="1">
        <f>Tabelle5[[#This Row],[Menge kg P2O5]]/1000</f>
        <v>6.1899999999999997E-2</v>
      </c>
      <c r="M1025" s="1">
        <f>Tabelle5[[#This Row],[Menge t Nges]]/Tabelle5[[#This Row],[Anzahl Lieferscheine]]</f>
        <v>0.11270000000000001</v>
      </c>
      <c r="N1025" s="1">
        <f>Tabelle5[[#This Row],[Menge t P2O5]]/Tabelle5[[#This Row],[Anzahl Lieferscheine]]</f>
        <v>6.1899999999999997E-2</v>
      </c>
    </row>
    <row r="1026" spans="1:14" x14ac:dyDescent="0.2">
      <c r="A1026" s="2" t="s">
        <v>41</v>
      </c>
      <c r="B1026" s="2" t="s">
        <v>42</v>
      </c>
      <c r="C1026" s="2" t="s">
        <v>25</v>
      </c>
      <c r="D1026" s="2" t="s">
        <v>25</v>
      </c>
      <c r="E1026" s="2" t="s">
        <v>26</v>
      </c>
      <c r="F1026" s="2" t="s">
        <v>61</v>
      </c>
      <c r="G1026" s="1">
        <v>2246.4299999999998</v>
      </c>
      <c r="H1026" s="1">
        <v>7441.2700000000013</v>
      </c>
      <c r="I1026" s="4">
        <v>30</v>
      </c>
      <c r="J1026" s="2" t="s">
        <v>69</v>
      </c>
      <c r="K1026" s="1">
        <f>Tabelle5[[#This Row],[Menge kg Nges]]/1000</f>
        <v>2.2464299999999997</v>
      </c>
      <c r="L1026" s="1">
        <f>Tabelle5[[#This Row],[Menge kg P2O5]]/1000</f>
        <v>7.4412700000000012</v>
      </c>
      <c r="M1026" s="1">
        <f>Tabelle5[[#This Row],[Menge t Nges]]/Tabelle5[[#This Row],[Anzahl Lieferscheine]]</f>
        <v>7.4880999999999989E-2</v>
      </c>
      <c r="N1026" s="1">
        <f>Tabelle5[[#This Row],[Menge t P2O5]]/Tabelle5[[#This Row],[Anzahl Lieferscheine]]</f>
        <v>0.24804233333333336</v>
      </c>
    </row>
    <row r="1027" spans="1:14" x14ac:dyDescent="0.2">
      <c r="A1027" s="2" t="s">
        <v>42</v>
      </c>
      <c r="B1027" s="2" t="s">
        <v>5</v>
      </c>
      <c r="C1027" s="2" t="s">
        <v>6</v>
      </c>
      <c r="D1027" s="2" t="s">
        <v>7</v>
      </c>
      <c r="E1027" s="2" t="s">
        <v>12</v>
      </c>
      <c r="F1027" s="2" t="s">
        <v>61</v>
      </c>
      <c r="G1027" s="1">
        <v>963.2</v>
      </c>
      <c r="H1027" s="1">
        <v>301</v>
      </c>
      <c r="I1027" s="4">
        <v>3</v>
      </c>
      <c r="J1027" s="2" t="s">
        <v>69</v>
      </c>
      <c r="K1027" s="1">
        <f>Tabelle5[[#This Row],[Menge kg Nges]]/1000</f>
        <v>0.96320000000000006</v>
      </c>
      <c r="L1027" s="1">
        <f>Tabelle5[[#This Row],[Menge kg P2O5]]/1000</f>
        <v>0.30099999999999999</v>
      </c>
      <c r="M1027" s="1">
        <f>Tabelle5[[#This Row],[Menge t Nges]]/Tabelle5[[#This Row],[Anzahl Lieferscheine]]</f>
        <v>0.32106666666666667</v>
      </c>
      <c r="N1027" s="1">
        <f>Tabelle5[[#This Row],[Menge t P2O5]]/Tabelle5[[#This Row],[Anzahl Lieferscheine]]</f>
        <v>0.10033333333333333</v>
      </c>
    </row>
    <row r="1028" spans="1:14" x14ac:dyDescent="0.2">
      <c r="A1028" s="2" t="s">
        <v>42</v>
      </c>
      <c r="B1028" s="2" t="s">
        <v>5</v>
      </c>
      <c r="C1028" s="2" t="s">
        <v>6</v>
      </c>
      <c r="D1028" s="2" t="s">
        <v>15</v>
      </c>
      <c r="E1028" s="2" t="s">
        <v>8</v>
      </c>
      <c r="F1028" s="2" t="s">
        <v>61</v>
      </c>
      <c r="G1028" s="1">
        <v>982.8</v>
      </c>
      <c r="H1028" s="1">
        <v>604.79999999999995</v>
      </c>
      <c r="I1028" s="4">
        <v>5</v>
      </c>
      <c r="J1028" s="2" t="s">
        <v>69</v>
      </c>
      <c r="K1028" s="1">
        <f>Tabelle5[[#This Row],[Menge kg Nges]]/1000</f>
        <v>0.98280000000000001</v>
      </c>
      <c r="L1028" s="1">
        <f>Tabelle5[[#This Row],[Menge kg P2O5]]/1000</f>
        <v>0.6048</v>
      </c>
      <c r="M1028" s="1">
        <f>Tabelle5[[#This Row],[Menge t Nges]]/Tabelle5[[#This Row],[Anzahl Lieferscheine]]</f>
        <v>0.19656000000000001</v>
      </c>
      <c r="N1028" s="1">
        <f>Tabelle5[[#This Row],[Menge t P2O5]]/Tabelle5[[#This Row],[Anzahl Lieferscheine]]</f>
        <v>0.12096</v>
      </c>
    </row>
    <row r="1029" spans="1:14" x14ac:dyDescent="0.2">
      <c r="A1029" s="2" t="s">
        <v>42</v>
      </c>
      <c r="B1029" s="2" t="s">
        <v>29</v>
      </c>
      <c r="C1029" s="2" t="s">
        <v>6</v>
      </c>
      <c r="D1029" s="2" t="s">
        <v>15</v>
      </c>
      <c r="E1029" s="2" t="s">
        <v>8</v>
      </c>
      <c r="F1029" s="2" t="s">
        <v>61</v>
      </c>
      <c r="G1029" s="1">
        <v>298.35000000000002</v>
      </c>
      <c r="H1029" s="1">
        <v>183.6</v>
      </c>
      <c r="I1029" s="4">
        <v>2</v>
      </c>
      <c r="J1029" s="2" t="s">
        <v>69</v>
      </c>
      <c r="K1029" s="1">
        <f>Tabelle5[[#This Row],[Menge kg Nges]]/1000</f>
        <v>0.29835</v>
      </c>
      <c r="L1029" s="1">
        <f>Tabelle5[[#This Row],[Menge kg P2O5]]/1000</f>
        <v>0.18359999999999999</v>
      </c>
      <c r="M1029" s="1">
        <f>Tabelle5[[#This Row],[Menge t Nges]]/Tabelle5[[#This Row],[Anzahl Lieferscheine]]</f>
        <v>0.149175</v>
      </c>
      <c r="N1029" s="1">
        <f>Tabelle5[[#This Row],[Menge t P2O5]]/Tabelle5[[#This Row],[Anzahl Lieferscheine]]</f>
        <v>9.1799999999999993E-2</v>
      </c>
    </row>
    <row r="1030" spans="1:14" x14ac:dyDescent="0.2">
      <c r="A1030" s="2" t="s">
        <v>42</v>
      </c>
      <c r="B1030" s="2" t="s">
        <v>29</v>
      </c>
      <c r="C1030" s="2" t="s">
        <v>25</v>
      </c>
      <c r="D1030" s="2" t="s">
        <v>25</v>
      </c>
      <c r="E1030" s="2" t="s">
        <v>26</v>
      </c>
      <c r="F1030" s="2" t="s">
        <v>61</v>
      </c>
      <c r="G1030" s="1">
        <v>1563.5</v>
      </c>
      <c r="H1030" s="1">
        <v>26.5</v>
      </c>
      <c r="I1030" s="4">
        <v>3</v>
      </c>
      <c r="J1030" s="2" t="s">
        <v>69</v>
      </c>
      <c r="K1030" s="1">
        <f>Tabelle5[[#This Row],[Menge kg Nges]]/1000</f>
        <v>1.5634999999999999</v>
      </c>
      <c r="L1030" s="1">
        <f>Tabelle5[[#This Row],[Menge kg P2O5]]/1000</f>
        <v>2.6499999999999999E-2</v>
      </c>
      <c r="M1030" s="1">
        <f>Tabelle5[[#This Row],[Menge t Nges]]/Tabelle5[[#This Row],[Anzahl Lieferscheine]]</f>
        <v>0.52116666666666667</v>
      </c>
      <c r="N1030" s="1">
        <f>Tabelle5[[#This Row],[Menge t P2O5]]/Tabelle5[[#This Row],[Anzahl Lieferscheine]]</f>
        <v>8.8333333333333337E-3</v>
      </c>
    </row>
    <row r="1031" spans="1:14" x14ac:dyDescent="0.2">
      <c r="A1031" s="2" t="s">
        <v>42</v>
      </c>
      <c r="B1031" s="2" t="s">
        <v>32</v>
      </c>
      <c r="C1031" s="2" t="s">
        <v>6</v>
      </c>
      <c r="D1031" s="2" t="s">
        <v>7</v>
      </c>
      <c r="E1031" s="2" t="s">
        <v>8</v>
      </c>
      <c r="F1031" s="2" t="s">
        <v>61</v>
      </c>
      <c r="G1031" s="1">
        <v>4145.5</v>
      </c>
      <c r="H1031" s="1">
        <v>1470.07</v>
      </c>
      <c r="I1031" s="4">
        <v>10</v>
      </c>
      <c r="J1031" s="2" t="s">
        <v>69</v>
      </c>
      <c r="K1031" s="1">
        <f>Tabelle5[[#This Row],[Menge kg Nges]]/1000</f>
        <v>4.1455000000000002</v>
      </c>
      <c r="L1031" s="1">
        <f>Tabelle5[[#This Row],[Menge kg P2O5]]/1000</f>
        <v>1.47007</v>
      </c>
      <c r="M1031" s="1">
        <f>Tabelle5[[#This Row],[Menge t Nges]]/Tabelle5[[#This Row],[Anzahl Lieferscheine]]</f>
        <v>0.41455000000000003</v>
      </c>
      <c r="N1031" s="1">
        <f>Tabelle5[[#This Row],[Menge t P2O5]]/Tabelle5[[#This Row],[Anzahl Lieferscheine]]</f>
        <v>0.147007</v>
      </c>
    </row>
    <row r="1032" spans="1:14" x14ac:dyDescent="0.2">
      <c r="A1032" s="2" t="s">
        <v>42</v>
      </c>
      <c r="B1032" s="2" t="s">
        <v>32</v>
      </c>
      <c r="C1032" s="2" t="s">
        <v>6</v>
      </c>
      <c r="D1032" s="2" t="s">
        <v>7</v>
      </c>
      <c r="E1032" s="2" t="s">
        <v>9</v>
      </c>
      <c r="F1032" s="2" t="s">
        <v>61</v>
      </c>
      <c r="G1032" s="1">
        <v>415.79999999999995</v>
      </c>
      <c r="H1032" s="1">
        <v>170.10000000000002</v>
      </c>
      <c r="I1032" s="4">
        <v>2</v>
      </c>
      <c r="J1032" s="2" t="s">
        <v>69</v>
      </c>
      <c r="K1032" s="1">
        <f>Tabelle5[[#This Row],[Menge kg Nges]]/1000</f>
        <v>0.41579999999999995</v>
      </c>
      <c r="L1032" s="1">
        <f>Tabelle5[[#This Row],[Menge kg P2O5]]/1000</f>
        <v>0.17010000000000003</v>
      </c>
      <c r="M1032" s="1">
        <f>Tabelle5[[#This Row],[Menge t Nges]]/Tabelle5[[#This Row],[Anzahl Lieferscheine]]</f>
        <v>0.20789999999999997</v>
      </c>
      <c r="N1032" s="1">
        <f>Tabelle5[[#This Row],[Menge t P2O5]]/Tabelle5[[#This Row],[Anzahl Lieferscheine]]</f>
        <v>8.5050000000000014E-2</v>
      </c>
    </row>
    <row r="1033" spans="1:14" x14ac:dyDescent="0.2">
      <c r="A1033" s="2" t="s">
        <v>42</v>
      </c>
      <c r="B1033" s="2" t="s">
        <v>32</v>
      </c>
      <c r="C1033" s="2" t="s">
        <v>6</v>
      </c>
      <c r="D1033" s="2" t="s">
        <v>7</v>
      </c>
      <c r="E1033" s="2" t="s">
        <v>11</v>
      </c>
      <c r="F1033" s="2" t="s">
        <v>61</v>
      </c>
      <c r="G1033" s="1">
        <v>770</v>
      </c>
      <c r="H1033" s="1">
        <v>312</v>
      </c>
      <c r="I1033" s="4">
        <v>1</v>
      </c>
      <c r="J1033" s="2" t="s">
        <v>69</v>
      </c>
      <c r="K1033" s="1">
        <f>Tabelle5[[#This Row],[Menge kg Nges]]/1000</f>
        <v>0.77</v>
      </c>
      <c r="L1033" s="1">
        <f>Tabelle5[[#This Row],[Menge kg P2O5]]/1000</f>
        <v>0.312</v>
      </c>
      <c r="M1033" s="1">
        <f>Tabelle5[[#This Row],[Menge t Nges]]/Tabelle5[[#This Row],[Anzahl Lieferscheine]]</f>
        <v>0.77</v>
      </c>
      <c r="N1033" s="1">
        <f>Tabelle5[[#This Row],[Menge t P2O5]]/Tabelle5[[#This Row],[Anzahl Lieferscheine]]</f>
        <v>0.312</v>
      </c>
    </row>
    <row r="1034" spans="1:14" x14ac:dyDescent="0.2">
      <c r="A1034" s="2" t="s">
        <v>42</v>
      </c>
      <c r="B1034" s="2" t="s">
        <v>32</v>
      </c>
      <c r="C1034" s="2" t="s">
        <v>6</v>
      </c>
      <c r="D1034" s="2" t="s">
        <v>7</v>
      </c>
      <c r="E1034" s="2" t="s">
        <v>12</v>
      </c>
      <c r="F1034" s="2" t="s">
        <v>61</v>
      </c>
      <c r="G1034" s="1">
        <v>1087.8</v>
      </c>
      <c r="H1034" s="1">
        <v>576.20000000000005</v>
      </c>
      <c r="I1034" s="4">
        <v>5</v>
      </c>
      <c r="J1034" s="2" t="s">
        <v>69</v>
      </c>
      <c r="K1034" s="1">
        <f>Tabelle5[[#This Row],[Menge kg Nges]]/1000</f>
        <v>1.0877999999999999</v>
      </c>
      <c r="L1034" s="1">
        <f>Tabelle5[[#This Row],[Menge kg P2O5]]/1000</f>
        <v>0.57620000000000005</v>
      </c>
      <c r="M1034" s="1">
        <f>Tabelle5[[#This Row],[Menge t Nges]]/Tabelle5[[#This Row],[Anzahl Lieferscheine]]</f>
        <v>0.21755999999999998</v>
      </c>
      <c r="N1034" s="1">
        <f>Tabelle5[[#This Row],[Menge t P2O5]]/Tabelle5[[#This Row],[Anzahl Lieferscheine]]</f>
        <v>0.11524000000000001</v>
      </c>
    </row>
    <row r="1035" spans="1:14" x14ac:dyDescent="0.2">
      <c r="A1035" s="2" t="s">
        <v>42</v>
      </c>
      <c r="B1035" s="2" t="s">
        <v>32</v>
      </c>
      <c r="C1035" s="2" t="s">
        <v>6</v>
      </c>
      <c r="D1035" s="2" t="s">
        <v>7</v>
      </c>
      <c r="E1035" s="2" t="s">
        <v>14</v>
      </c>
      <c r="F1035" s="2" t="s">
        <v>61</v>
      </c>
      <c r="G1035" s="1">
        <v>9024.2999999999993</v>
      </c>
      <c r="H1035" s="1">
        <v>5032.6999999999989</v>
      </c>
      <c r="I1035" s="4">
        <v>17</v>
      </c>
      <c r="J1035" s="2" t="s">
        <v>69</v>
      </c>
      <c r="K1035" s="1">
        <f>Tabelle5[[#This Row],[Menge kg Nges]]/1000</f>
        <v>9.0242999999999984</v>
      </c>
      <c r="L1035" s="1">
        <f>Tabelle5[[#This Row],[Menge kg P2O5]]/1000</f>
        <v>5.0326999999999993</v>
      </c>
      <c r="M1035" s="1">
        <f>Tabelle5[[#This Row],[Menge t Nges]]/Tabelle5[[#This Row],[Anzahl Lieferscheine]]</f>
        <v>0.53084117647058815</v>
      </c>
      <c r="N1035" s="1">
        <f>Tabelle5[[#This Row],[Menge t P2O5]]/Tabelle5[[#This Row],[Anzahl Lieferscheine]]</f>
        <v>0.2960411764705882</v>
      </c>
    </row>
    <row r="1036" spans="1:14" x14ac:dyDescent="0.2">
      <c r="A1036" s="2" t="s">
        <v>42</v>
      </c>
      <c r="B1036" s="2" t="s">
        <v>32</v>
      </c>
      <c r="C1036" s="2" t="s">
        <v>6</v>
      </c>
      <c r="D1036" s="2" t="s">
        <v>15</v>
      </c>
      <c r="E1036" s="2" t="s">
        <v>8</v>
      </c>
      <c r="F1036" s="2" t="s">
        <v>61</v>
      </c>
      <c r="G1036" s="1">
        <v>473.84999999999997</v>
      </c>
      <c r="H1036" s="1">
        <v>291.60000000000002</v>
      </c>
      <c r="I1036" s="4">
        <v>2</v>
      </c>
      <c r="J1036" s="2" t="s">
        <v>69</v>
      </c>
      <c r="K1036" s="1">
        <f>Tabelle5[[#This Row],[Menge kg Nges]]/1000</f>
        <v>0.47384999999999999</v>
      </c>
      <c r="L1036" s="1">
        <f>Tabelle5[[#This Row],[Menge kg P2O5]]/1000</f>
        <v>0.29160000000000003</v>
      </c>
      <c r="M1036" s="1">
        <f>Tabelle5[[#This Row],[Menge t Nges]]/Tabelle5[[#This Row],[Anzahl Lieferscheine]]</f>
        <v>0.236925</v>
      </c>
      <c r="N1036" s="1">
        <f>Tabelle5[[#This Row],[Menge t P2O5]]/Tabelle5[[#This Row],[Anzahl Lieferscheine]]</f>
        <v>0.14580000000000001</v>
      </c>
    </row>
    <row r="1037" spans="1:14" x14ac:dyDescent="0.2">
      <c r="A1037" s="2" t="s">
        <v>42</v>
      </c>
      <c r="B1037" s="2" t="s">
        <v>32</v>
      </c>
      <c r="C1037" s="2" t="s">
        <v>6</v>
      </c>
      <c r="D1037" s="2" t="s">
        <v>15</v>
      </c>
      <c r="E1037" s="2" t="s">
        <v>19</v>
      </c>
      <c r="F1037" s="2" t="s">
        <v>61</v>
      </c>
      <c r="G1037" s="1">
        <v>101.25</v>
      </c>
      <c r="H1037" s="1">
        <v>112.5</v>
      </c>
      <c r="I1037" s="4">
        <v>1</v>
      </c>
      <c r="J1037" s="2" t="s">
        <v>69</v>
      </c>
      <c r="K1037" s="1">
        <f>Tabelle5[[#This Row],[Menge kg Nges]]/1000</f>
        <v>0.10125000000000001</v>
      </c>
      <c r="L1037" s="1">
        <f>Tabelle5[[#This Row],[Menge kg P2O5]]/1000</f>
        <v>0.1125</v>
      </c>
      <c r="M1037" s="1">
        <f>Tabelle5[[#This Row],[Menge t Nges]]/Tabelle5[[#This Row],[Anzahl Lieferscheine]]</f>
        <v>0.10125000000000001</v>
      </c>
      <c r="N1037" s="1">
        <f>Tabelle5[[#This Row],[Menge t P2O5]]/Tabelle5[[#This Row],[Anzahl Lieferscheine]]</f>
        <v>0.1125</v>
      </c>
    </row>
    <row r="1038" spans="1:14" x14ac:dyDescent="0.2">
      <c r="A1038" s="2" t="s">
        <v>42</v>
      </c>
      <c r="B1038" s="2" t="s">
        <v>32</v>
      </c>
      <c r="C1038" s="2" t="s">
        <v>6</v>
      </c>
      <c r="D1038" s="2" t="s">
        <v>15</v>
      </c>
      <c r="E1038" s="2" t="s">
        <v>20</v>
      </c>
      <c r="F1038" s="2" t="s">
        <v>61</v>
      </c>
      <c r="G1038" s="1">
        <v>1372.8</v>
      </c>
      <c r="H1038" s="1">
        <v>780</v>
      </c>
      <c r="I1038" s="4">
        <v>15</v>
      </c>
      <c r="J1038" s="2" t="s">
        <v>69</v>
      </c>
      <c r="K1038" s="1">
        <f>Tabelle5[[#This Row],[Menge kg Nges]]/1000</f>
        <v>1.3728</v>
      </c>
      <c r="L1038" s="1">
        <f>Tabelle5[[#This Row],[Menge kg P2O5]]/1000</f>
        <v>0.78</v>
      </c>
      <c r="M1038" s="1">
        <f>Tabelle5[[#This Row],[Menge t Nges]]/Tabelle5[[#This Row],[Anzahl Lieferscheine]]</f>
        <v>9.1520000000000004E-2</v>
      </c>
      <c r="N1038" s="1">
        <f>Tabelle5[[#This Row],[Menge t P2O5]]/Tabelle5[[#This Row],[Anzahl Lieferscheine]]</f>
        <v>5.2000000000000005E-2</v>
      </c>
    </row>
    <row r="1039" spans="1:14" x14ac:dyDescent="0.2">
      <c r="A1039" s="2" t="s">
        <v>42</v>
      </c>
      <c r="B1039" s="2" t="s">
        <v>32</v>
      </c>
      <c r="C1039" s="2" t="s">
        <v>6</v>
      </c>
      <c r="D1039" s="2" t="s">
        <v>15</v>
      </c>
      <c r="E1039" s="2" t="s">
        <v>21</v>
      </c>
      <c r="F1039" s="2" t="s">
        <v>61</v>
      </c>
      <c r="G1039" s="1">
        <v>204</v>
      </c>
      <c r="H1039" s="1">
        <v>120</v>
      </c>
      <c r="I1039" s="4">
        <v>1</v>
      </c>
      <c r="J1039" s="2" t="s">
        <v>69</v>
      </c>
      <c r="K1039" s="1">
        <f>Tabelle5[[#This Row],[Menge kg Nges]]/1000</f>
        <v>0.20399999999999999</v>
      </c>
      <c r="L1039" s="1">
        <f>Tabelle5[[#This Row],[Menge kg P2O5]]/1000</f>
        <v>0.12</v>
      </c>
      <c r="M1039" s="1">
        <f>Tabelle5[[#This Row],[Menge t Nges]]/Tabelle5[[#This Row],[Anzahl Lieferscheine]]</f>
        <v>0.20399999999999999</v>
      </c>
      <c r="N1039" s="1">
        <f>Tabelle5[[#This Row],[Menge t P2O5]]/Tabelle5[[#This Row],[Anzahl Lieferscheine]]</f>
        <v>0.12</v>
      </c>
    </row>
    <row r="1040" spans="1:14" x14ac:dyDescent="0.2">
      <c r="A1040" s="2" t="s">
        <v>42</v>
      </c>
      <c r="B1040" s="2" t="s">
        <v>32</v>
      </c>
      <c r="C1040" s="2" t="s">
        <v>25</v>
      </c>
      <c r="D1040" s="2" t="s">
        <v>25</v>
      </c>
      <c r="E1040" s="2" t="s">
        <v>26</v>
      </c>
      <c r="F1040" s="2" t="s">
        <v>61</v>
      </c>
      <c r="G1040" s="1">
        <v>7912.09</v>
      </c>
      <c r="H1040" s="1">
        <v>3322.4100000000003</v>
      </c>
      <c r="I1040" s="4">
        <v>16</v>
      </c>
      <c r="J1040" s="2" t="s">
        <v>69</v>
      </c>
      <c r="K1040" s="1">
        <f>Tabelle5[[#This Row],[Menge kg Nges]]/1000</f>
        <v>7.9120900000000001</v>
      </c>
      <c r="L1040" s="1">
        <f>Tabelle5[[#This Row],[Menge kg P2O5]]/1000</f>
        <v>3.3224100000000005</v>
      </c>
      <c r="M1040" s="1">
        <f>Tabelle5[[#This Row],[Menge t Nges]]/Tabelle5[[#This Row],[Anzahl Lieferscheine]]</f>
        <v>0.494505625</v>
      </c>
      <c r="N1040" s="1">
        <f>Tabelle5[[#This Row],[Menge t P2O5]]/Tabelle5[[#This Row],[Anzahl Lieferscheine]]</f>
        <v>0.20765062500000003</v>
      </c>
    </row>
    <row r="1041" spans="1:14" x14ac:dyDescent="0.2">
      <c r="A1041" s="2" t="s">
        <v>42</v>
      </c>
      <c r="B1041" s="2" t="s">
        <v>36</v>
      </c>
      <c r="C1041" s="2" t="s">
        <v>6</v>
      </c>
      <c r="D1041" s="2" t="s">
        <v>15</v>
      </c>
      <c r="E1041" s="2" t="s">
        <v>21</v>
      </c>
      <c r="F1041" s="2" t="s">
        <v>61</v>
      </c>
      <c r="G1041" s="1">
        <v>919.33</v>
      </c>
      <c r="H1041" s="1">
        <v>332.81</v>
      </c>
      <c r="I1041" s="4">
        <v>2</v>
      </c>
      <c r="J1041" s="2" t="s">
        <v>69</v>
      </c>
      <c r="K1041" s="1">
        <f>Tabelle5[[#This Row],[Menge kg Nges]]/1000</f>
        <v>0.91933000000000009</v>
      </c>
      <c r="L1041" s="1">
        <f>Tabelle5[[#This Row],[Menge kg P2O5]]/1000</f>
        <v>0.33280999999999999</v>
      </c>
      <c r="M1041" s="1">
        <f>Tabelle5[[#This Row],[Menge t Nges]]/Tabelle5[[#This Row],[Anzahl Lieferscheine]]</f>
        <v>0.45966500000000005</v>
      </c>
      <c r="N1041" s="1">
        <f>Tabelle5[[#This Row],[Menge t P2O5]]/Tabelle5[[#This Row],[Anzahl Lieferscheine]]</f>
        <v>0.166405</v>
      </c>
    </row>
    <row r="1042" spans="1:14" x14ac:dyDescent="0.2">
      <c r="A1042" s="2" t="s">
        <v>42</v>
      </c>
      <c r="B1042" s="2" t="s">
        <v>36</v>
      </c>
      <c r="C1042" s="2" t="s">
        <v>25</v>
      </c>
      <c r="D1042" s="2" t="s">
        <v>25</v>
      </c>
      <c r="E1042" s="2" t="s">
        <v>26</v>
      </c>
      <c r="F1042" s="2" t="s">
        <v>61</v>
      </c>
      <c r="G1042" s="1">
        <v>547.41999999999996</v>
      </c>
      <c r="H1042" s="1">
        <v>135.34</v>
      </c>
      <c r="I1042" s="4">
        <v>3</v>
      </c>
      <c r="J1042" s="2" t="s">
        <v>69</v>
      </c>
      <c r="K1042" s="1">
        <f>Tabelle5[[#This Row],[Menge kg Nges]]/1000</f>
        <v>0.54741999999999991</v>
      </c>
      <c r="L1042" s="1">
        <f>Tabelle5[[#This Row],[Menge kg P2O5]]/1000</f>
        <v>0.13534000000000002</v>
      </c>
      <c r="M1042" s="1">
        <f>Tabelle5[[#This Row],[Menge t Nges]]/Tabelle5[[#This Row],[Anzahl Lieferscheine]]</f>
        <v>0.18247333333333329</v>
      </c>
      <c r="N1042" s="1">
        <f>Tabelle5[[#This Row],[Menge t P2O5]]/Tabelle5[[#This Row],[Anzahl Lieferscheine]]</f>
        <v>4.5113333333333339E-2</v>
      </c>
    </row>
    <row r="1043" spans="1:14" x14ac:dyDescent="0.2">
      <c r="A1043" s="2" t="s">
        <v>42</v>
      </c>
      <c r="B1043" s="2" t="s">
        <v>27</v>
      </c>
      <c r="C1043" s="2" t="s">
        <v>6</v>
      </c>
      <c r="D1043" s="2" t="s">
        <v>15</v>
      </c>
      <c r="E1043" s="2" t="s">
        <v>8</v>
      </c>
      <c r="F1043" s="2" t="s">
        <v>61</v>
      </c>
      <c r="G1043" s="1">
        <v>3071.25</v>
      </c>
      <c r="H1043" s="1">
        <v>1890</v>
      </c>
      <c r="I1043" s="4">
        <v>15</v>
      </c>
      <c r="J1043" s="2" t="s">
        <v>69</v>
      </c>
      <c r="K1043" s="1">
        <f>Tabelle5[[#This Row],[Menge kg Nges]]/1000</f>
        <v>3.07125</v>
      </c>
      <c r="L1043" s="1">
        <f>Tabelle5[[#This Row],[Menge kg P2O5]]/1000</f>
        <v>1.89</v>
      </c>
      <c r="M1043" s="1">
        <f>Tabelle5[[#This Row],[Menge t Nges]]/Tabelle5[[#This Row],[Anzahl Lieferscheine]]</f>
        <v>0.20475000000000002</v>
      </c>
      <c r="N1043" s="1">
        <f>Tabelle5[[#This Row],[Menge t P2O5]]/Tabelle5[[#This Row],[Anzahl Lieferscheine]]</f>
        <v>0.126</v>
      </c>
    </row>
    <row r="1044" spans="1:14" x14ac:dyDescent="0.2">
      <c r="A1044" s="2" t="s">
        <v>42</v>
      </c>
      <c r="B1044" s="2" t="s">
        <v>27</v>
      </c>
      <c r="C1044" s="2" t="s">
        <v>6</v>
      </c>
      <c r="D1044" s="2" t="s">
        <v>15</v>
      </c>
      <c r="E1044" s="2" t="s">
        <v>20</v>
      </c>
      <c r="F1044" s="2" t="s">
        <v>61</v>
      </c>
      <c r="G1044" s="1">
        <v>932.80000000000018</v>
      </c>
      <c r="H1044" s="1">
        <v>530</v>
      </c>
      <c r="I1044" s="4">
        <v>12</v>
      </c>
      <c r="J1044" s="2" t="s">
        <v>69</v>
      </c>
      <c r="K1044" s="1">
        <f>Tabelle5[[#This Row],[Menge kg Nges]]/1000</f>
        <v>0.93280000000000018</v>
      </c>
      <c r="L1044" s="1">
        <f>Tabelle5[[#This Row],[Menge kg P2O5]]/1000</f>
        <v>0.53</v>
      </c>
      <c r="M1044" s="1">
        <f>Tabelle5[[#This Row],[Menge t Nges]]/Tabelle5[[#This Row],[Anzahl Lieferscheine]]</f>
        <v>7.7733333333333349E-2</v>
      </c>
      <c r="N1044" s="1">
        <f>Tabelle5[[#This Row],[Menge t P2O5]]/Tabelle5[[#This Row],[Anzahl Lieferscheine]]</f>
        <v>4.4166666666666667E-2</v>
      </c>
    </row>
    <row r="1045" spans="1:14" x14ac:dyDescent="0.2">
      <c r="A1045" s="2" t="s">
        <v>42</v>
      </c>
      <c r="B1045" s="2" t="s">
        <v>27</v>
      </c>
      <c r="C1045" s="2" t="s">
        <v>25</v>
      </c>
      <c r="D1045" s="2" t="s">
        <v>25</v>
      </c>
      <c r="E1045" s="2" t="s">
        <v>26</v>
      </c>
      <c r="F1045" s="2" t="s">
        <v>61</v>
      </c>
      <c r="G1045" s="1">
        <v>429.48</v>
      </c>
      <c r="H1045" s="1">
        <v>71.28</v>
      </c>
      <c r="I1045" s="4">
        <v>3</v>
      </c>
      <c r="J1045" s="2" t="s">
        <v>69</v>
      </c>
      <c r="K1045" s="1">
        <f>Tabelle5[[#This Row],[Menge kg Nges]]/1000</f>
        <v>0.42948000000000003</v>
      </c>
      <c r="L1045" s="1">
        <f>Tabelle5[[#This Row],[Menge kg P2O5]]/1000</f>
        <v>7.1279999999999996E-2</v>
      </c>
      <c r="M1045" s="1">
        <f>Tabelle5[[#This Row],[Menge t Nges]]/Tabelle5[[#This Row],[Anzahl Lieferscheine]]</f>
        <v>0.14316000000000001</v>
      </c>
      <c r="N1045" s="1">
        <f>Tabelle5[[#This Row],[Menge t P2O5]]/Tabelle5[[#This Row],[Anzahl Lieferscheine]]</f>
        <v>2.376E-2</v>
      </c>
    </row>
    <row r="1046" spans="1:14" x14ac:dyDescent="0.2">
      <c r="A1046" s="2" t="s">
        <v>42</v>
      </c>
      <c r="B1046" s="2" t="s">
        <v>44</v>
      </c>
      <c r="C1046" s="2" t="s">
        <v>25</v>
      </c>
      <c r="D1046" s="2" t="s">
        <v>25</v>
      </c>
      <c r="E1046" s="2" t="s">
        <v>26</v>
      </c>
      <c r="F1046" s="2" t="s">
        <v>61</v>
      </c>
      <c r="G1046" s="1">
        <v>76.14</v>
      </c>
      <c r="H1046" s="1">
        <v>19.440000000000001</v>
      </c>
      <c r="I1046" s="4">
        <v>1</v>
      </c>
      <c r="J1046" s="2" t="s">
        <v>69</v>
      </c>
      <c r="K1046" s="1">
        <f>Tabelle5[[#This Row],[Menge kg Nges]]/1000</f>
        <v>7.6139999999999999E-2</v>
      </c>
      <c r="L1046" s="1">
        <f>Tabelle5[[#This Row],[Menge kg P2O5]]/1000</f>
        <v>1.9440000000000002E-2</v>
      </c>
      <c r="M1046" s="1">
        <f>Tabelle5[[#This Row],[Menge t Nges]]/Tabelle5[[#This Row],[Anzahl Lieferscheine]]</f>
        <v>7.6139999999999999E-2</v>
      </c>
      <c r="N1046" s="1">
        <f>Tabelle5[[#This Row],[Menge t P2O5]]/Tabelle5[[#This Row],[Anzahl Lieferscheine]]</f>
        <v>1.9440000000000002E-2</v>
      </c>
    </row>
    <row r="1047" spans="1:14" x14ac:dyDescent="0.2">
      <c r="A1047" s="2" t="s">
        <v>42</v>
      </c>
      <c r="B1047" s="2" t="s">
        <v>49</v>
      </c>
      <c r="C1047" s="2" t="s">
        <v>25</v>
      </c>
      <c r="D1047" s="2" t="s">
        <v>25</v>
      </c>
      <c r="E1047" s="2" t="s">
        <v>26</v>
      </c>
      <c r="F1047" s="2" t="s">
        <v>61</v>
      </c>
      <c r="G1047" s="1">
        <v>164.5</v>
      </c>
      <c r="H1047" s="1">
        <v>64.400000000000006</v>
      </c>
      <c r="I1047" s="4">
        <v>2</v>
      </c>
      <c r="J1047" s="2" t="s">
        <v>69</v>
      </c>
      <c r="K1047" s="1">
        <f>Tabelle5[[#This Row],[Menge kg Nges]]/1000</f>
        <v>0.16450000000000001</v>
      </c>
      <c r="L1047" s="1">
        <f>Tabelle5[[#This Row],[Menge kg P2O5]]/1000</f>
        <v>6.4399999999999999E-2</v>
      </c>
      <c r="M1047" s="1">
        <f>Tabelle5[[#This Row],[Menge t Nges]]/Tabelle5[[#This Row],[Anzahl Lieferscheine]]</f>
        <v>8.2250000000000004E-2</v>
      </c>
      <c r="N1047" s="1">
        <f>Tabelle5[[#This Row],[Menge t P2O5]]/Tabelle5[[#This Row],[Anzahl Lieferscheine]]</f>
        <v>3.2199999999999999E-2</v>
      </c>
    </row>
    <row r="1048" spans="1:14" x14ac:dyDescent="0.2">
      <c r="A1048" s="2" t="s">
        <v>42</v>
      </c>
      <c r="B1048" s="2" t="s">
        <v>47</v>
      </c>
      <c r="C1048" s="2" t="s">
        <v>6</v>
      </c>
      <c r="D1048" s="2" t="s">
        <v>7</v>
      </c>
      <c r="E1048" s="2" t="s">
        <v>8</v>
      </c>
      <c r="F1048" s="2" t="s">
        <v>61</v>
      </c>
      <c r="G1048" s="1">
        <v>5816.8799999999983</v>
      </c>
      <c r="H1048" s="1">
        <v>2367.09</v>
      </c>
      <c r="I1048" s="4">
        <v>33</v>
      </c>
      <c r="J1048" s="2" t="s">
        <v>69</v>
      </c>
      <c r="K1048" s="1">
        <f>Tabelle5[[#This Row],[Menge kg Nges]]/1000</f>
        <v>5.8168799999999985</v>
      </c>
      <c r="L1048" s="1">
        <f>Tabelle5[[#This Row],[Menge kg P2O5]]/1000</f>
        <v>2.3670900000000001</v>
      </c>
      <c r="M1048" s="1">
        <f>Tabelle5[[#This Row],[Menge t Nges]]/Tabelle5[[#This Row],[Anzahl Lieferscheine]]</f>
        <v>0.17626909090909088</v>
      </c>
      <c r="N1048" s="1">
        <f>Tabelle5[[#This Row],[Menge t P2O5]]/Tabelle5[[#This Row],[Anzahl Lieferscheine]]</f>
        <v>7.1730000000000002E-2</v>
      </c>
    </row>
    <row r="1049" spans="1:14" x14ac:dyDescent="0.2">
      <c r="A1049" s="2" t="s">
        <v>42</v>
      </c>
      <c r="B1049" s="2" t="s">
        <v>47</v>
      </c>
      <c r="C1049" s="2" t="s">
        <v>6</v>
      </c>
      <c r="D1049" s="2" t="s">
        <v>7</v>
      </c>
      <c r="E1049" s="2" t="s">
        <v>14</v>
      </c>
      <c r="F1049" s="2" t="s">
        <v>61</v>
      </c>
      <c r="G1049" s="1">
        <v>604.80000000000007</v>
      </c>
      <c r="H1049" s="1">
        <v>283.5</v>
      </c>
      <c r="I1049" s="4">
        <v>3</v>
      </c>
      <c r="J1049" s="2" t="s">
        <v>69</v>
      </c>
      <c r="K1049" s="1">
        <f>Tabelle5[[#This Row],[Menge kg Nges]]/1000</f>
        <v>0.60480000000000012</v>
      </c>
      <c r="L1049" s="1">
        <f>Tabelle5[[#This Row],[Menge kg P2O5]]/1000</f>
        <v>0.28349999999999997</v>
      </c>
      <c r="M1049" s="1">
        <f>Tabelle5[[#This Row],[Menge t Nges]]/Tabelle5[[#This Row],[Anzahl Lieferscheine]]</f>
        <v>0.20160000000000003</v>
      </c>
      <c r="N1049" s="1">
        <f>Tabelle5[[#This Row],[Menge t P2O5]]/Tabelle5[[#This Row],[Anzahl Lieferscheine]]</f>
        <v>9.4499999999999987E-2</v>
      </c>
    </row>
    <row r="1050" spans="1:14" x14ac:dyDescent="0.2">
      <c r="A1050" s="2" t="s">
        <v>42</v>
      </c>
      <c r="B1050" s="2" t="s">
        <v>47</v>
      </c>
      <c r="C1050" s="2" t="s">
        <v>6</v>
      </c>
      <c r="D1050" s="2" t="s">
        <v>15</v>
      </c>
      <c r="E1050" s="2" t="s">
        <v>20</v>
      </c>
      <c r="F1050" s="2" t="s">
        <v>61</v>
      </c>
      <c r="G1050" s="1">
        <v>1621.7199999999998</v>
      </c>
      <c r="H1050" s="1">
        <v>1231.3900000000001</v>
      </c>
      <c r="I1050" s="4">
        <v>5</v>
      </c>
      <c r="J1050" s="2" t="s">
        <v>69</v>
      </c>
      <c r="K1050" s="1">
        <f>Tabelle5[[#This Row],[Menge kg Nges]]/1000</f>
        <v>1.6217199999999998</v>
      </c>
      <c r="L1050" s="1">
        <f>Tabelle5[[#This Row],[Menge kg P2O5]]/1000</f>
        <v>1.2313900000000002</v>
      </c>
      <c r="M1050" s="1">
        <f>Tabelle5[[#This Row],[Menge t Nges]]/Tabelle5[[#This Row],[Anzahl Lieferscheine]]</f>
        <v>0.32434399999999997</v>
      </c>
      <c r="N1050" s="1">
        <f>Tabelle5[[#This Row],[Menge t P2O5]]/Tabelle5[[#This Row],[Anzahl Lieferscheine]]</f>
        <v>0.24627800000000005</v>
      </c>
    </row>
    <row r="1051" spans="1:14" x14ac:dyDescent="0.2">
      <c r="A1051" s="2" t="s">
        <v>42</v>
      </c>
      <c r="B1051" s="2" t="s">
        <v>47</v>
      </c>
      <c r="C1051" s="2" t="s">
        <v>25</v>
      </c>
      <c r="D1051" s="2" t="s">
        <v>25</v>
      </c>
      <c r="E1051" s="2" t="s">
        <v>26</v>
      </c>
      <c r="F1051" s="2" t="s">
        <v>61</v>
      </c>
      <c r="G1051" s="1">
        <v>10568.339999999995</v>
      </c>
      <c r="H1051" s="1">
        <v>3041.0100000000025</v>
      </c>
      <c r="I1051" s="4">
        <v>68</v>
      </c>
      <c r="J1051" s="2" t="s">
        <v>69</v>
      </c>
      <c r="K1051" s="1">
        <f>Tabelle5[[#This Row],[Menge kg Nges]]/1000</f>
        <v>10.568339999999994</v>
      </c>
      <c r="L1051" s="1">
        <f>Tabelle5[[#This Row],[Menge kg P2O5]]/1000</f>
        <v>3.0410100000000027</v>
      </c>
      <c r="M1051" s="1">
        <f>Tabelle5[[#This Row],[Menge t Nges]]/Tabelle5[[#This Row],[Anzahl Lieferscheine]]</f>
        <v>0.15541676470588225</v>
      </c>
      <c r="N1051" s="1">
        <f>Tabelle5[[#This Row],[Menge t P2O5]]/Tabelle5[[#This Row],[Anzahl Lieferscheine]]</f>
        <v>4.4720735294117686E-2</v>
      </c>
    </row>
    <row r="1052" spans="1:14" x14ac:dyDescent="0.2">
      <c r="A1052" s="2" t="s">
        <v>42</v>
      </c>
      <c r="B1052" s="2" t="s">
        <v>34</v>
      </c>
      <c r="C1052" s="2" t="s">
        <v>6</v>
      </c>
      <c r="D1052" s="2" t="s">
        <v>7</v>
      </c>
      <c r="E1052" s="2" t="s">
        <v>9</v>
      </c>
      <c r="F1052" s="2" t="s">
        <v>61</v>
      </c>
      <c r="G1052" s="1">
        <v>228.8</v>
      </c>
      <c r="H1052" s="1">
        <v>93.6</v>
      </c>
      <c r="I1052" s="4">
        <v>1</v>
      </c>
      <c r="J1052" s="2" t="s">
        <v>69</v>
      </c>
      <c r="K1052" s="1">
        <f>Tabelle5[[#This Row],[Menge kg Nges]]/1000</f>
        <v>0.2288</v>
      </c>
      <c r="L1052" s="1">
        <f>Tabelle5[[#This Row],[Menge kg P2O5]]/1000</f>
        <v>9.3599999999999989E-2</v>
      </c>
      <c r="M1052" s="1">
        <f>Tabelle5[[#This Row],[Menge t Nges]]/Tabelle5[[#This Row],[Anzahl Lieferscheine]]</f>
        <v>0.2288</v>
      </c>
      <c r="N1052" s="1">
        <f>Tabelle5[[#This Row],[Menge t P2O5]]/Tabelle5[[#This Row],[Anzahl Lieferscheine]]</f>
        <v>9.3599999999999989E-2</v>
      </c>
    </row>
    <row r="1053" spans="1:14" x14ac:dyDescent="0.2">
      <c r="A1053" s="2" t="s">
        <v>42</v>
      </c>
      <c r="B1053" s="2" t="s">
        <v>34</v>
      </c>
      <c r="C1053" s="2" t="s">
        <v>6</v>
      </c>
      <c r="D1053" s="2" t="s">
        <v>15</v>
      </c>
      <c r="E1053" s="2" t="s">
        <v>8</v>
      </c>
      <c r="F1053" s="2" t="s">
        <v>61</v>
      </c>
      <c r="G1053" s="1">
        <v>1298.6999999999998</v>
      </c>
      <c r="H1053" s="1">
        <v>799.2</v>
      </c>
      <c r="I1053" s="4">
        <v>7</v>
      </c>
      <c r="J1053" s="2" t="s">
        <v>69</v>
      </c>
      <c r="K1053" s="1">
        <f>Tabelle5[[#This Row],[Menge kg Nges]]/1000</f>
        <v>1.2986999999999997</v>
      </c>
      <c r="L1053" s="1">
        <f>Tabelle5[[#This Row],[Menge kg P2O5]]/1000</f>
        <v>0.79920000000000002</v>
      </c>
      <c r="M1053" s="1">
        <f>Tabelle5[[#This Row],[Menge t Nges]]/Tabelle5[[#This Row],[Anzahl Lieferscheine]]</f>
        <v>0.1855285714285714</v>
      </c>
      <c r="N1053" s="1">
        <f>Tabelle5[[#This Row],[Menge t P2O5]]/Tabelle5[[#This Row],[Anzahl Lieferscheine]]</f>
        <v>0.11417142857142858</v>
      </c>
    </row>
    <row r="1054" spans="1:14" x14ac:dyDescent="0.2">
      <c r="A1054" s="2" t="s">
        <v>42</v>
      </c>
      <c r="B1054" s="2" t="s">
        <v>37</v>
      </c>
      <c r="C1054" s="2" t="s">
        <v>6</v>
      </c>
      <c r="D1054" s="2" t="s">
        <v>7</v>
      </c>
      <c r="E1054" s="2" t="s">
        <v>8</v>
      </c>
      <c r="F1054" s="2" t="s">
        <v>61</v>
      </c>
      <c r="G1054" s="1">
        <v>411.48</v>
      </c>
      <c r="H1054" s="1">
        <v>173.88</v>
      </c>
      <c r="I1054" s="4">
        <v>4</v>
      </c>
      <c r="J1054" s="2" t="s">
        <v>69</v>
      </c>
      <c r="K1054" s="1">
        <f>Tabelle5[[#This Row],[Menge kg Nges]]/1000</f>
        <v>0.41148000000000001</v>
      </c>
      <c r="L1054" s="1">
        <f>Tabelle5[[#This Row],[Menge kg P2O5]]/1000</f>
        <v>0.17388000000000001</v>
      </c>
      <c r="M1054" s="1">
        <f>Tabelle5[[#This Row],[Menge t Nges]]/Tabelle5[[#This Row],[Anzahl Lieferscheine]]</f>
        <v>0.10287</v>
      </c>
      <c r="N1054" s="1">
        <f>Tabelle5[[#This Row],[Menge t P2O5]]/Tabelle5[[#This Row],[Anzahl Lieferscheine]]</f>
        <v>4.3470000000000002E-2</v>
      </c>
    </row>
    <row r="1055" spans="1:14" x14ac:dyDescent="0.2">
      <c r="A1055" s="2" t="s">
        <v>42</v>
      </c>
      <c r="B1055" s="2" t="s">
        <v>37</v>
      </c>
      <c r="C1055" s="2" t="s">
        <v>6</v>
      </c>
      <c r="D1055" s="2" t="s">
        <v>7</v>
      </c>
      <c r="E1055" s="2" t="s">
        <v>9</v>
      </c>
      <c r="F1055" s="2" t="s">
        <v>61</v>
      </c>
      <c r="G1055" s="1">
        <v>156.6</v>
      </c>
      <c r="H1055" s="1">
        <v>64.8</v>
      </c>
      <c r="I1055" s="4">
        <v>1</v>
      </c>
      <c r="J1055" s="2" t="s">
        <v>69</v>
      </c>
      <c r="K1055" s="1">
        <f>Tabelle5[[#This Row],[Menge kg Nges]]/1000</f>
        <v>0.15659999999999999</v>
      </c>
      <c r="L1055" s="1">
        <f>Tabelle5[[#This Row],[Menge kg P2O5]]/1000</f>
        <v>6.4799999999999996E-2</v>
      </c>
      <c r="M1055" s="1">
        <f>Tabelle5[[#This Row],[Menge t Nges]]/Tabelle5[[#This Row],[Anzahl Lieferscheine]]</f>
        <v>0.15659999999999999</v>
      </c>
      <c r="N1055" s="1">
        <f>Tabelle5[[#This Row],[Menge t P2O5]]/Tabelle5[[#This Row],[Anzahl Lieferscheine]]</f>
        <v>6.4799999999999996E-2</v>
      </c>
    </row>
    <row r="1056" spans="1:14" x14ac:dyDescent="0.2">
      <c r="A1056" s="2" t="s">
        <v>42</v>
      </c>
      <c r="B1056" s="2" t="s">
        <v>37</v>
      </c>
      <c r="C1056" s="2" t="s">
        <v>6</v>
      </c>
      <c r="D1056" s="2" t="s">
        <v>7</v>
      </c>
      <c r="E1056" s="2" t="s">
        <v>12</v>
      </c>
      <c r="F1056" s="2" t="s">
        <v>61</v>
      </c>
      <c r="G1056" s="1">
        <v>401.4</v>
      </c>
      <c r="H1056" s="1">
        <v>231.3</v>
      </c>
      <c r="I1056" s="4">
        <v>2</v>
      </c>
      <c r="J1056" s="2" t="s">
        <v>69</v>
      </c>
      <c r="K1056" s="1">
        <f>Tabelle5[[#This Row],[Menge kg Nges]]/1000</f>
        <v>0.40139999999999998</v>
      </c>
      <c r="L1056" s="1">
        <f>Tabelle5[[#This Row],[Menge kg P2O5]]/1000</f>
        <v>0.23130000000000001</v>
      </c>
      <c r="M1056" s="1">
        <f>Tabelle5[[#This Row],[Menge t Nges]]/Tabelle5[[#This Row],[Anzahl Lieferscheine]]</f>
        <v>0.20069999999999999</v>
      </c>
      <c r="N1056" s="1">
        <f>Tabelle5[[#This Row],[Menge t P2O5]]/Tabelle5[[#This Row],[Anzahl Lieferscheine]]</f>
        <v>0.11565</v>
      </c>
    </row>
    <row r="1057" spans="1:14" x14ac:dyDescent="0.2">
      <c r="A1057" s="2" t="s">
        <v>42</v>
      </c>
      <c r="B1057" s="2" t="s">
        <v>37</v>
      </c>
      <c r="C1057" s="2" t="s">
        <v>6</v>
      </c>
      <c r="D1057" s="2" t="s">
        <v>7</v>
      </c>
      <c r="E1057" s="2" t="s">
        <v>14</v>
      </c>
      <c r="F1057" s="2" t="s">
        <v>61</v>
      </c>
      <c r="G1057" s="1">
        <v>5360.6399999999994</v>
      </c>
      <c r="H1057" s="1">
        <v>2507.25</v>
      </c>
      <c r="I1057" s="4">
        <v>26</v>
      </c>
      <c r="J1057" s="2" t="s">
        <v>69</v>
      </c>
      <c r="K1057" s="1">
        <f>Tabelle5[[#This Row],[Menge kg Nges]]/1000</f>
        <v>5.3606399999999992</v>
      </c>
      <c r="L1057" s="1">
        <f>Tabelle5[[#This Row],[Menge kg P2O5]]/1000</f>
        <v>2.50725</v>
      </c>
      <c r="M1057" s="1">
        <f>Tabelle5[[#This Row],[Menge t Nges]]/Tabelle5[[#This Row],[Anzahl Lieferscheine]]</f>
        <v>0.2061784615384615</v>
      </c>
      <c r="N1057" s="1">
        <f>Tabelle5[[#This Row],[Menge t P2O5]]/Tabelle5[[#This Row],[Anzahl Lieferscheine]]</f>
        <v>9.6432692307692303E-2</v>
      </c>
    </row>
    <row r="1058" spans="1:14" x14ac:dyDescent="0.2">
      <c r="A1058" s="2" t="s">
        <v>42</v>
      </c>
      <c r="B1058" s="2" t="s">
        <v>37</v>
      </c>
      <c r="C1058" s="2" t="s">
        <v>6</v>
      </c>
      <c r="D1058" s="2" t="s">
        <v>15</v>
      </c>
      <c r="E1058" s="2" t="s">
        <v>20</v>
      </c>
      <c r="F1058" s="2" t="s">
        <v>61</v>
      </c>
      <c r="G1058" s="1">
        <v>178.8</v>
      </c>
      <c r="H1058" s="1">
        <v>120.6</v>
      </c>
      <c r="I1058" s="4">
        <v>1</v>
      </c>
      <c r="J1058" s="2" t="s">
        <v>69</v>
      </c>
      <c r="K1058" s="1">
        <f>Tabelle5[[#This Row],[Menge kg Nges]]/1000</f>
        <v>0.17880000000000001</v>
      </c>
      <c r="L1058" s="1">
        <f>Tabelle5[[#This Row],[Menge kg P2O5]]/1000</f>
        <v>0.1206</v>
      </c>
      <c r="M1058" s="1">
        <f>Tabelle5[[#This Row],[Menge t Nges]]/Tabelle5[[#This Row],[Anzahl Lieferscheine]]</f>
        <v>0.17880000000000001</v>
      </c>
      <c r="N1058" s="1">
        <f>Tabelle5[[#This Row],[Menge t P2O5]]/Tabelle5[[#This Row],[Anzahl Lieferscheine]]</f>
        <v>0.1206</v>
      </c>
    </row>
    <row r="1059" spans="1:14" x14ac:dyDescent="0.2">
      <c r="A1059" s="2" t="s">
        <v>42</v>
      </c>
      <c r="B1059" s="2" t="s">
        <v>37</v>
      </c>
      <c r="C1059" s="2" t="s">
        <v>25</v>
      </c>
      <c r="D1059" s="2" t="s">
        <v>25</v>
      </c>
      <c r="E1059" s="2" t="s">
        <v>26</v>
      </c>
      <c r="F1059" s="2" t="s">
        <v>61</v>
      </c>
      <c r="G1059" s="1">
        <v>5169.38</v>
      </c>
      <c r="H1059" s="1">
        <v>1809.9600000000005</v>
      </c>
      <c r="I1059" s="4">
        <v>28</v>
      </c>
      <c r="J1059" s="2" t="s">
        <v>69</v>
      </c>
      <c r="K1059" s="1">
        <f>Tabelle5[[#This Row],[Menge kg Nges]]/1000</f>
        <v>5.1693800000000003</v>
      </c>
      <c r="L1059" s="1">
        <f>Tabelle5[[#This Row],[Menge kg P2O5]]/1000</f>
        <v>1.8099600000000005</v>
      </c>
      <c r="M1059" s="1">
        <f>Tabelle5[[#This Row],[Menge t Nges]]/Tabelle5[[#This Row],[Anzahl Lieferscheine]]</f>
        <v>0.1846207142857143</v>
      </c>
      <c r="N1059" s="1">
        <f>Tabelle5[[#This Row],[Menge t P2O5]]/Tabelle5[[#This Row],[Anzahl Lieferscheine]]</f>
        <v>6.4641428571428586E-2</v>
      </c>
    </row>
    <row r="1060" spans="1:14" x14ac:dyDescent="0.2">
      <c r="A1060" s="2" t="s">
        <v>42</v>
      </c>
      <c r="B1060" s="2" t="s">
        <v>38</v>
      </c>
      <c r="C1060" s="2" t="s">
        <v>6</v>
      </c>
      <c r="D1060" s="2" t="s">
        <v>7</v>
      </c>
      <c r="E1060" s="2" t="s">
        <v>8</v>
      </c>
      <c r="F1060" s="2" t="s">
        <v>61</v>
      </c>
      <c r="G1060" s="1">
        <v>520</v>
      </c>
      <c r="H1060" s="1">
        <v>249.6</v>
      </c>
      <c r="I1060" s="4">
        <v>2</v>
      </c>
      <c r="J1060" s="2" t="s">
        <v>69</v>
      </c>
      <c r="K1060" s="1">
        <f>Tabelle5[[#This Row],[Menge kg Nges]]/1000</f>
        <v>0.52</v>
      </c>
      <c r="L1060" s="1">
        <f>Tabelle5[[#This Row],[Menge kg P2O5]]/1000</f>
        <v>0.24959999999999999</v>
      </c>
      <c r="M1060" s="1">
        <f>Tabelle5[[#This Row],[Menge t Nges]]/Tabelle5[[#This Row],[Anzahl Lieferscheine]]</f>
        <v>0.26</v>
      </c>
      <c r="N1060" s="1">
        <f>Tabelle5[[#This Row],[Menge t P2O5]]/Tabelle5[[#This Row],[Anzahl Lieferscheine]]</f>
        <v>0.12479999999999999</v>
      </c>
    </row>
    <row r="1061" spans="1:14" x14ac:dyDescent="0.2">
      <c r="A1061" s="2" t="s">
        <v>42</v>
      </c>
      <c r="B1061" s="2" t="s">
        <v>38</v>
      </c>
      <c r="C1061" s="2" t="s">
        <v>6</v>
      </c>
      <c r="D1061" s="2" t="s">
        <v>7</v>
      </c>
      <c r="E1061" s="2" t="s">
        <v>9</v>
      </c>
      <c r="F1061" s="2" t="s">
        <v>61</v>
      </c>
      <c r="G1061" s="1">
        <v>123.2</v>
      </c>
      <c r="H1061" s="1">
        <v>50.4</v>
      </c>
      <c r="I1061" s="4">
        <v>2</v>
      </c>
      <c r="J1061" s="2" t="s">
        <v>69</v>
      </c>
      <c r="K1061" s="1">
        <f>Tabelle5[[#This Row],[Menge kg Nges]]/1000</f>
        <v>0.1232</v>
      </c>
      <c r="L1061" s="1">
        <f>Tabelle5[[#This Row],[Menge kg P2O5]]/1000</f>
        <v>5.04E-2</v>
      </c>
      <c r="M1061" s="1">
        <f>Tabelle5[[#This Row],[Menge t Nges]]/Tabelle5[[#This Row],[Anzahl Lieferscheine]]</f>
        <v>6.1600000000000002E-2</v>
      </c>
      <c r="N1061" s="1">
        <f>Tabelle5[[#This Row],[Menge t P2O5]]/Tabelle5[[#This Row],[Anzahl Lieferscheine]]</f>
        <v>2.52E-2</v>
      </c>
    </row>
    <row r="1062" spans="1:14" x14ac:dyDescent="0.2">
      <c r="A1062" s="2" t="s">
        <v>42</v>
      </c>
      <c r="B1062" s="2" t="s">
        <v>38</v>
      </c>
      <c r="C1062" s="2" t="s">
        <v>6</v>
      </c>
      <c r="D1062" s="2" t="s">
        <v>7</v>
      </c>
      <c r="E1062" s="2" t="s">
        <v>14</v>
      </c>
      <c r="F1062" s="2" t="s">
        <v>61</v>
      </c>
      <c r="G1062" s="1">
        <v>1332.7200000000003</v>
      </c>
      <c r="H1062" s="1">
        <v>637.19999999999993</v>
      </c>
      <c r="I1062" s="4">
        <v>5</v>
      </c>
      <c r="J1062" s="2" t="s">
        <v>69</v>
      </c>
      <c r="K1062" s="1">
        <f>Tabelle5[[#This Row],[Menge kg Nges]]/1000</f>
        <v>1.3327200000000003</v>
      </c>
      <c r="L1062" s="1">
        <f>Tabelle5[[#This Row],[Menge kg P2O5]]/1000</f>
        <v>0.63719999999999988</v>
      </c>
      <c r="M1062" s="1">
        <f>Tabelle5[[#This Row],[Menge t Nges]]/Tabelle5[[#This Row],[Anzahl Lieferscheine]]</f>
        <v>0.26654400000000006</v>
      </c>
      <c r="N1062" s="1">
        <f>Tabelle5[[#This Row],[Menge t P2O5]]/Tabelle5[[#This Row],[Anzahl Lieferscheine]]</f>
        <v>0.12743999999999997</v>
      </c>
    </row>
    <row r="1063" spans="1:14" x14ac:dyDescent="0.2">
      <c r="A1063" s="2" t="s">
        <v>42</v>
      </c>
      <c r="B1063" s="2" t="s">
        <v>38</v>
      </c>
      <c r="C1063" s="2" t="s">
        <v>6</v>
      </c>
      <c r="D1063" s="2" t="s">
        <v>15</v>
      </c>
      <c r="E1063" s="2" t="s">
        <v>19</v>
      </c>
      <c r="F1063" s="2" t="s">
        <v>61</v>
      </c>
      <c r="G1063" s="1">
        <v>405</v>
      </c>
      <c r="H1063" s="1">
        <v>450</v>
      </c>
      <c r="I1063" s="4">
        <v>1</v>
      </c>
      <c r="J1063" s="2" t="s">
        <v>69</v>
      </c>
      <c r="K1063" s="1">
        <f>Tabelle5[[#This Row],[Menge kg Nges]]/1000</f>
        <v>0.40500000000000003</v>
      </c>
      <c r="L1063" s="1">
        <f>Tabelle5[[#This Row],[Menge kg P2O5]]/1000</f>
        <v>0.45</v>
      </c>
      <c r="M1063" s="1">
        <f>Tabelle5[[#This Row],[Menge t Nges]]/Tabelle5[[#This Row],[Anzahl Lieferscheine]]</f>
        <v>0.40500000000000003</v>
      </c>
      <c r="N1063" s="1">
        <f>Tabelle5[[#This Row],[Menge t P2O5]]/Tabelle5[[#This Row],[Anzahl Lieferscheine]]</f>
        <v>0.45</v>
      </c>
    </row>
    <row r="1064" spans="1:14" x14ac:dyDescent="0.2">
      <c r="A1064" s="2" t="s">
        <v>42</v>
      </c>
      <c r="B1064" s="2" t="s">
        <v>38</v>
      </c>
      <c r="C1064" s="2" t="s">
        <v>6</v>
      </c>
      <c r="D1064" s="2" t="s">
        <v>15</v>
      </c>
      <c r="E1064" s="2" t="s">
        <v>20</v>
      </c>
      <c r="F1064" s="2" t="s">
        <v>61</v>
      </c>
      <c r="G1064" s="1">
        <v>4157.1000000000004</v>
      </c>
      <c r="H1064" s="1">
        <v>2803.95</v>
      </c>
      <c r="I1064" s="4">
        <v>5</v>
      </c>
      <c r="J1064" s="2" t="s">
        <v>69</v>
      </c>
      <c r="K1064" s="1">
        <f>Tabelle5[[#This Row],[Menge kg Nges]]/1000</f>
        <v>4.1571000000000007</v>
      </c>
      <c r="L1064" s="1">
        <f>Tabelle5[[#This Row],[Menge kg P2O5]]/1000</f>
        <v>2.8039499999999999</v>
      </c>
      <c r="M1064" s="1">
        <f>Tabelle5[[#This Row],[Menge t Nges]]/Tabelle5[[#This Row],[Anzahl Lieferscheine]]</f>
        <v>0.83142000000000016</v>
      </c>
      <c r="N1064" s="1">
        <f>Tabelle5[[#This Row],[Menge t P2O5]]/Tabelle5[[#This Row],[Anzahl Lieferscheine]]</f>
        <v>0.56079000000000001</v>
      </c>
    </row>
    <row r="1065" spans="1:14" x14ac:dyDescent="0.2">
      <c r="A1065" s="2" t="s">
        <v>42</v>
      </c>
      <c r="B1065" s="2" t="s">
        <v>38</v>
      </c>
      <c r="C1065" s="2" t="s">
        <v>25</v>
      </c>
      <c r="D1065" s="2" t="s">
        <v>25</v>
      </c>
      <c r="E1065" s="2" t="s">
        <v>26</v>
      </c>
      <c r="F1065" s="2" t="s">
        <v>61</v>
      </c>
      <c r="G1065" s="1">
        <v>7550.16</v>
      </c>
      <c r="H1065" s="1">
        <v>5287.93</v>
      </c>
      <c r="I1065" s="4">
        <v>27</v>
      </c>
      <c r="J1065" s="2" t="s">
        <v>69</v>
      </c>
      <c r="K1065" s="1">
        <f>Tabelle5[[#This Row],[Menge kg Nges]]/1000</f>
        <v>7.55016</v>
      </c>
      <c r="L1065" s="1">
        <f>Tabelle5[[#This Row],[Menge kg P2O5]]/1000</f>
        <v>5.2879300000000002</v>
      </c>
      <c r="M1065" s="1">
        <f>Tabelle5[[#This Row],[Menge t Nges]]/Tabelle5[[#This Row],[Anzahl Lieferscheine]]</f>
        <v>0.27963555555555558</v>
      </c>
      <c r="N1065" s="1">
        <f>Tabelle5[[#This Row],[Menge t P2O5]]/Tabelle5[[#This Row],[Anzahl Lieferscheine]]</f>
        <v>0.19584925925925928</v>
      </c>
    </row>
    <row r="1066" spans="1:14" x14ac:dyDescent="0.2">
      <c r="A1066" s="2" t="s">
        <v>42</v>
      </c>
      <c r="B1066" s="2" t="s">
        <v>39</v>
      </c>
      <c r="C1066" s="2" t="s">
        <v>6</v>
      </c>
      <c r="D1066" s="2" t="s">
        <v>7</v>
      </c>
      <c r="E1066" s="2" t="s">
        <v>12</v>
      </c>
      <c r="F1066" s="2" t="s">
        <v>61</v>
      </c>
      <c r="G1066" s="1">
        <v>735.6</v>
      </c>
      <c r="H1066" s="1">
        <v>418.8</v>
      </c>
      <c r="I1066" s="4">
        <v>3</v>
      </c>
      <c r="J1066" s="2" t="s">
        <v>69</v>
      </c>
      <c r="K1066" s="1">
        <f>Tabelle5[[#This Row],[Menge kg Nges]]/1000</f>
        <v>0.73560000000000003</v>
      </c>
      <c r="L1066" s="1">
        <f>Tabelle5[[#This Row],[Menge kg P2O5]]/1000</f>
        <v>0.41880000000000001</v>
      </c>
      <c r="M1066" s="1">
        <f>Tabelle5[[#This Row],[Menge t Nges]]/Tabelle5[[#This Row],[Anzahl Lieferscheine]]</f>
        <v>0.2452</v>
      </c>
      <c r="N1066" s="1">
        <f>Tabelle5[[#This Row],[Menge t P2O5]]/Tabelle5[[#This Row],[Anzahl Lieferscheine]]</f>
        <v>0.1396</v>
      </c>
    </row>
    <row r="1067" spans="1:14" x14ac:dyDescent="0.2">
      <c r="A1067" s="2" t="s">
        <v>42</v>
      </c>
      <c r="B1067" s="2" t="s">
        <v>39</v>
      </c>
      <c r="C1067" s="2" t="s">
        <v>6</v>
      </c>
      <c r="D1067" s="2" t="s">
        <v>7</v>
      </c>
      <c r="E1067" s="2" t="s">
        <v>14</v>
      </c>
      <c r="F1067" s="2" t="s">
        <v>61</v>
      </c>
      <c r="G1067" s="1">
        <v>823.2</v>
      </c>
      <c r="H1067" s="1">
        <v>400.8</v>
      </c>
      <c r="I1067" s="4">
        <v>4</v>
      </c>
      <c r="J1067" s="2" t="s">
        <v>69</v>
      </c>
      <c r="K1067" s="1">
        <f>Tabelle5[[#This Row],[Menge kg Nges]]/1000</f>
        <v>0.82320000000000004</v>
      </c>
      <c r="L1067" s="1">
        <f>Tabelle5[[#This Row],[Menge kg P2O5]]/1000</f>
        <v>0.40079999999999999</v>
      </c>
      <c r="M1067" s="1">
        <f>Tabelle5[[#This Row],[Menge t Nges]]/Tabelle5[[#This Row],[Anzahl Lieferscheine]]</f>
        <v>0.20580000000000001</v>
      </c>
      <c r="N1067" s="1">
        <f>Tabelle5[[#This Row],[Menge t P2O5]]/Tabelle5[[#This Row],[Anzahl Lieferscheine]]</f>
        <v>0.1002</v>
      </c>
    </row>
    <row r="1068" spans="1:14" x14ac:dyDescent="0.2">
      <c r="A1068" s="2" t="s">
        <v>42</v>
      </c>
      <c r="B1068" s="2" t="s">
        <v>39</v>
      </c>
      <c r="C1068" s="2" t="s">
        <v>6</v>
      </c>
      <c r="D1068" s="2" t="s">
        <v>15</v>
      </c>
      <c r="E1068" s="2" t="s">
        <v>8</v>
      </c>
      <c r="F1068" s="2" t="s">
        <v>61</v>
      </c>
      <c r="G1068" s="1">
        <v>351</v>
      </c>
      <c r="H1068" s="1">
        <v>216</v>
      </c>
      <c r="I1068" s="4">
        <v>2</v>
      </c>
      <c r="J1068" s="2" t="s">
        <v>69</v>
      </c>
      <c r="K1068" s="1">
        <f>Tabelle5[[#This Row],[Menge kg Nges]]/1000</f>
        <v>0.35099999999999998</v>
      </c>
      <c r="L1068" s="1">
        <f>Tabelle5[[#This Row],[Menge kg P2O5]]/1000</f>
        <v>0.216</v>
      </c>
      <c r="M1068" s="1">
        <f>Tabelle5[[#This Row],[Menge t Nges]]/Tabelle5[[#This Row],[Anzahl Lieferscheine]]</f>
        <v>0.17549999999999999</v>
      </c>
      <c r="N1068" s="1">
        <f>Tabelle5[[#This Row],[Menge t P2O5]]/Tabelle5[[#This Row],[Anzahl Lieferscheine]]</f>
        <v>0.108</v>
      </c>
    </row>
    <row r="1069" spans="1:14" x14ac:dyDescent="0.2">
      <c r="A1069" s="2" t="s">
        <v>42</v>
      </c>
      <c r="B1069" s="2" t="s">
        <v>39</v>
      </c>
      <c r="C1069" s="2" t="s">
        <v>25</v>
      </c>
      <c r="D1069" s="2" t="s">
        <v>25</v>
      </c>
      <c r="E1069" s="2" t="s">
        <v>26</v>
      </c>
      <c r="F1069" s="2" t="s">
        <v>61</v>
      </c>
      <c r="G1069" s="1">
        <v>1916.55</v>
      </c>
      <c r="H1069" s="1">
        <v>807.06000000000006</v>
      </c>
      <c r="I1069" s="4">
        <v>5</v>
      </c>
      <c r="J1069" s="2" t="s">
        <v>69</v>
      </c>
      <c r="K1069" s="1">
        <f>Tabelle5[[#This Row],[Menge kg Nges]]/1000</f>
        <v>1.91655</v>
      </c>
      <c r="L1069" s="1">
        <f>Tabelle5[[#This Row],[Menge kg P2O5]]/1000</f>
        <v>0.80706000000000011</v>
      </c>
      <c r="M1069" s="1">
        <f>Tabelle5[[#This Row],[Menge t Nges]]/Tabelle5[[#This Row],[Anzahl Lieferscheine]]</f>
        <v>0.38330999999999998</v>
      </c>
      <c r="N1069" s="1">
        <f>Tabelle5[[#This Row],[Menge t P2O5]]/Tabelle5[[#This Row],[Anzahl Lieferscheine]]</f>
        <v>0.16141200000000003</v>
      </c>
    </row>
    <row r="1070" spans="1:14" x14ac:dyDescent="0.2">
      <c r="A1070" s="2" t="s">
        <v>42</v>
      </c>
      <c r="B1070" s="2" t="s">
        <v>40</v>
      </c>
      <c r="C1070" s="2" t="s">
        <v>6</v>
      </c>
      <c r="D1070" s="2" t="s">
        <v>7</v>
      </c>
      <c r="E1070" s="2" t="s">
        <v>8</v>
      </c>
      <c r="F1070" s="2" t="s">
        <v>61</v>
      </c>
      <c r="G1070" s="1">
        <v>202.5</v>
      </c>
      <c r="H1070" s="1">
        <v>97.2</v>
      </c>
      <c r="I1070" s="4">
        <v>1</v>
      </c>
      <c r="J1070" s="2" t="s">
        <v>69</v>
      </c>
      <c r="K1070" s="1">
        <f>Tabelle5[[#This Row],[Menge kg Nges]]/1000</f>
        <v>0.20250000000000001</v>
      </c>
      <c r="L1070" s="1">
        <f>Tabelle5[[#This Row],[Menge kg P2O5]]/1000</f>
        <v>9.7200000000000009E-2</v>
      </c>
      <c r="M1070" s="1">
        <f>Tabelle5[[#This Row],[Menge t Nges]]/Tabelle5[[#This Row],[Anzahl Lieferscheine]]</f>
        <v>0.20250000000000001</v>
      </c>
      <c r="N1070" s="1">
        <f>Tabelle5[[#This Row],[Menge t P2O5]]/Tabelle5[[#This Row],[Anzahl Lieferscheine]]</f>
        <v>9.7200000000000009E-2</v>
      </c>
    </row>
    <row r="1071" spans="1:14" x14ac:dyDescent="0.2">
      <c r="A1071" s="2" t="s">
        <v>42</v>
      </c>
      <c r="B1071" s="2" t="s">
        <v>40</v>
      </c>
      <c r="C1071" s="2" t="s">
        <v>6</v>
      </c>
      <c r="D1071" s="2" t="s">
        <v>7</v>
      </c>
      <c r="E1071" s="2" t="s">
        <v>9</v>
      </c>
      <c r="F1071" s="2" t="s">
        <v>61</v>
      </c>
      <c r="G1071" s="1">
        <v>1559.2</v>
      </c>
      <c r="H1071" s="1">
        <v>645</v>
      </c>
      <c r="I1071" s="4">
        <v>4</v>
      </c>
      <c r="J1071" s="2" t="s">
        <v>69</v>
      </c>
      <c r="K1071" s="1">
        <f>Tabelle5[[#This Row],[Menge kg Nges]]/1000</f>
        <v>1.5592000000000001</v>
      </c>
      <c r="L1071" s="1">
        <f>Tabelle5[[#This Row],[Menge kg P2O5]]/1000</f>
        <v>0.64500000000000002</v>
      </c>
      <c r="M1071" s="1">
        <f>Tabelle5[[#This Row],[Menge t Nges]]/Tabelle5[[#This Row],[Anzahl Lieferscheine]]</f>
        <v>0.38980000000000004</v>
      </c>
      <c r="N1071" s="1">
        <f>Tabelle5[[#This Row],[Menge t P2O5]]/Tabelle5[[#This Row],[Anzahl Lieferscheine]]</f>
        <v>0.16125</v>
      </c>
    </row>
    <row r="1072" spans="1:14" x14ac:dyDescent="0.2">
      <c r="A1072" s="2" t="s">
        <v>42</v>
      </c>
      <c r="B1072" s="2" t="s">
        <v>40</v>
      </c>
      <c r="C1072" s="2" t="s">
        <v>6</v>
      </c>
      <c r="D1072" s="2" t="s">
        <v>7</v>
      </c>
      <c r="E1072" s="2" t="s">
        <v>11</v>
      </c>
      <c r="F1072" s="2" t="s">
        <v>61</v>
      </c>
      <c r="G1072" s="1">
        <v>858</v>
      </c>
      <c r="H1072" s="1">
        <v>338</v>
      </c>
      <c r="I1072" s="4">
        <v>2</v>
      </c>
      <c r="J1072" s="2" t="s">
        <v>69</v>
      </c>
      <c r="K1072" s="1">
        <f>Tabelle5[[#This Row],[Menge kg Nges]]/1000</f>
        <v>0.85799999999999998</v>
      </c>
      <c r="L1072" s="1">
        <f>Tabelle5[[#This Row],[Menge kg P2O5]]/1000</f>
        <v>0.33800000000000002</v>
      </c>
      <c r="M1072" s="1">
        <f>Tabelle5[[#This Row],[Menge t Nges]]/Tabelle5[[#This Row],[Anzahl Lieferscheine]]</f>
        <v>0.42899999999999999</v>
      </c>
      <c r="N1072" s="1">
        <f>Tabelle5[[#This Row],[Menge t P2O5]]/Tabelle5[[#This Row],[Anzahl Lieferscheine]]</f>
        <v>0.16900000000000001</v>
      </c>
    </row>
    <row r="1073" spans="1:14" x14ac:dyDescent="0.2">
      <c r="A1073" s="2" t="s">
        <v>42</v>
      </c>
      <c r="B1073" s="2" t="s">
        <v>40</v>
      </c>
      <c r="C1073" s="2" t="s">
        <v>6</v>
      </c>
      <c r="D1073" s="2" t="s">
        <v>7</v>
      </c>
      <c r="E1073" s="2" t="s">
        <v>12</v>
      </c>
      <c r="F1073" s="2" t="s">
        <v>61</v>
      </c>
      <c r="G1073" s="1">
        <v>2856.8</v>
      </c>
      <c r="H1073" s="1">
        <v>1102.8</v>
      </c>
      <c r="I1073" s="4">
        <v>11</v>
      </c>
      <c r="J1073" s="2" t="s">
        <v>69</v>
      </c>
      <c r="K1073" s="1">
        <f>Tabelle5[[#This Row],[Menge kg Nges]]/1000</f>
        <v>2.8568000000000002</v>
      </c>
      <c r="L1073" s="1">
        <f>Tabelle5[[#This Row],[Menge kg P2O5]]/1000</f>
        <v>1.1028</v>
      </c>
      <c r="M1073" s="1">
        <f>Tabelle5[[#This Row],[Menge t Nges]]/Tabelle5[[#This Row],[Anzahl Lieferscheine]]</f>
        <v>0.25970909090909094</v>
      </c>
      <c r="N1073" s="1">
        <f>Tabelle5[[#This Row],[Menge t P2O5]]/Tabelle5[[#This Row],[Anzahl Lieferscheine]]</f>
        <v>0.10025454545454546</v>
      </c>
    </row>
    <row r="1074" spans="1:14" x14ac:dyDescent="0.2">
      <c r="A1074" s="2" t="s">
        <v>42</v>
      </c>
      <c r="B1074" s="2" t="s">
        <v>40</v>
      </c>
      <c r="C1074" s="2" t="s">
        <v>6</v>
      </c>
      <c r="D1074" s="2" t="s">
        <v>7</v>
      </c>
      <c r="E1074" s="2" t="s">
        <v>13</v>
      </c>
      <c r="F1074" s="2" t="s">
        <v>61</v>
      </c>
      <c r="G1074" s="1">
        <v>1087.5</v>
      </c>
      <c r="H1074" s="1">
        <v>652.5</v>
      </c>
      <c r="I1074" s="4">
        <v>7</v>
      </c>
      <c r="J1074" s="2" t="s">
        <v>69</v>
      </c>
      <c r="K1074" s="1">
        <f>Tabelle5[[#This Row],[Menge kg Nges]]/1000</f>
        <v>1.0874999999999999</v>
      </c>
      <c r="L1074" s="1">
        <f>Tabelle5[[#This Row],[Menge kg P2O5]]/1000</f>
        <v>0.65249999999999997</v>
      </c>
      <c r="M1074" s="1">
        <f>Tabelle5[[#This Row],[Menge t Nges]]/Tabelle5[[#This Row],[Anzahl Lieferscheine]]</f>
        <v>0.15535714285714283</v>
      </c>
      <c r="N1074" s="1">
        <f>Tabelle5[[#This Row],[Menge t P2O5]]/Tabelle5[[#This Row],[Anzahl Lieferscheine]]</f>
        <v>9.3214285714285708E-2</v>
      </c>
    </row>
    <row r="1075" spans="1:14" x14ac:dyDescent="0.2">
      <c r="A1075" s="2" t="s">
        <v>42</v>
      </c>
      <c r="B1075" s="2" t="s">
        <v>40</v>
      </c>
      <c r="C1075" s="2" t="s">
        <v>6</v>
      </c>
      <c r="D1075" s="2" t="s">
        <v>7</v>
      </c>
      <c r="E1075" s="2" t="s">
        <v>14</v>
      </c>
      <c r="F1075" s="2" t="s">
        <v>61</v>
      </c>
      <c r="G1075" s="1">
        <v>14814.42</v>
      </c>
      <c r="H1075" s="1">
        <v>6313.2800000000016</v>
      </c>
      <c r="I1075" s="4">
        <v>36</v>
      </c>
      <c r="J1075" s="2" t="s">
        <v>69</v>
      </c>
      <c r="K1075" s="1">
        <f>Tabelle5[[#This Row],[Menge kg Nges]]/1000</f>
        <v>14.81442</v>
      </c>
      <c r="L1075" s="1">
        <f>Tabelle5[[#This Row],[Menge kg P2O5]]/1000</f>
        <v>6.3132800000000016</v>
      </c>
      <c r="M1075" s="1">
        <f>Tabelle5[[#This Row],[Menge t Nges]]/Tabelle5[[#This Row],[Anzahl Lieferscheine]]</f>
        <v>0.41151166666666666</v>
      </c>
      <c r="N1075" s="1">
        <f>Tabelle5[[#This Row],[Menge t P2O5]]/Tabelle5[[#This Row],[Anzahl Lieferscheine]]</f>
        <v>0.17536888888888894</v>
      </c>
    </row>
    <row r="1076" spans="1:14" x14ac:dyDescent="0.2">
      <c r="A1076" s="2" t="s">
        <v>42</v>
      </c>
      <c r="B1076" s="2" t="s">
        <v>40</v>
      </c>
      <c r="C1076" s="2" t="s">
        <v>6</v>
      </c>
      <c r="D1076" s="2" t="s">
        <v>15</v>
      </c>
      <c r="E1076" s="2" t="s">
        <v>8</v>
      </c>
      <c r="F1076" s="2" t="s">
        <v>61</v>
      </c>
      <c r="G1076" s="1">
        <v>707.84999999999991</v>
      </c>
      <c r="H1076" s="1">
        <v>172.4</v>
      </c>
      <c r="I1076" s="4">
        <v>4</v>
      </c>
      <c r="J1076" s="2" t="s">
        <v>69</v>
      </c>
      <c r="K1076" s="1">
        <f>Tabelle5[[#This Row],[Menge kg Nges]]/1000</f>
        <v>0.70784999999999987</v>
      </c>
      <c r="L1076" s="1">
        <f>Tabelle5[[#This Row],[Menge kg P2O5]]/1000</f>
        <v>0.1724</v>
      </c>
      <c r="M1076" s="1">
        <f>Tabelle5[[#This Row],[Menge t Nges]]/Tabelle5[[#This Row],[Anzahl Lieferscheine]]</f>
        <v>0.17696249999999997</v>
      </c>
      <c r="N1076" s="1">
        <f>Tabelle5[[#This Row],[Menge t P2O5]]/Tabelle5[[#This Row],[Anzahl Lieferscheine]]</f>
        <v>4.3099999999999999E-2</v>
      </c>
    </row>
    <row r="1077" spans="1:14" x14ac:dyDescent="0.2">
      <c r="A1077" s="2" t="s">
        <v>42</v>
      </c>
      <c r="B1077" s="2" t="s">
        <v>40</v>
      </c>
      <c r="C1077" s="2" t="s">
        <v>6</v>
      </c>
      <c r="D1077" s="2" t="s">
        <v>15</v>
      </c>
      <c r="E1077" s="2" t="s">
        <v>18</v>
      </c>
      <c r="F1077" s="2" t="s">
        <v>61</v>
      </c>
      <c r="G1077" s="1">
        <v>252</v>
      </c>
      <c r="H1077" s="1">
        <v>204</v>
      </c>
      <c r="I1077" s="4">
        <v>1</v>
      </c>
      <c r="J1077" s="2" t="s">
        <v>69</v>
      </c>
      <c r="K1077" s="1">
        <f>Tabelle5[[#This Row],[Menge kg Nges]]/1000</f>
        <v>0.252</v>
      </c>
      <c r="L1077" s="1">
        <f>Tabelle5[[#This Row],[Menge kg P2O5]]/1000</f>
        <v>0.20399999999999999</v>
      </c>
      <c r="M1077" s="1">
        <f>Tabelle5[[#This Row],[Menge t Nges]]/Tabelle5[[#This Row],[Anzahl Lieferscheine]]</f>
        <v>0.252</v>
      </c>
      <c r="N1077" s="1">
        <f>Tabelle5[[#This Row],[Menge t P2O5]]/Tabelle5[[#This Row],[Anzahl Lieferscheine]]</f>
        <v>0.20399999999999999</v>
      </c>
    </row>
    <row r="1078" spans="1:14" x14ac:dyDescent="0.2">
      <c r="A1078" s="2" t="s">
        <v>42</v>
      </c>
      <c r="B1078" s="2" t="s">
        <v>40</v>
      </c>
      <c r="C1078" s="2" t="s">
        <v>6</v>
      </c>
      <c r="D1078" s="2" t="s">
        <v>15</v>
      </c>
      <c r="E1078" s="2" t="s">
        <v>20</v>
      </c>
      <c r="F1078" s="2" t="s">
        <v>61</v>
      </c>
      <c r="G1078" s="1">
        <v>2184.04</v>
      </c>
      <c r="H1078" s="1">
        <v>1674.4</v>
      </c>
      <c r="I1078" s="4">
        <v>6</v>
      </c>
      <c r="J1078" s="2" t="s">
        <v>69</v>
      </c>
      <c r="K1078" s="1">
        <f>Tabelle5[[#This Row],[Menge kg Nges]]/1000</f>
        <v>2.18404</v>
      </c>
      <c r="L1078" s="1">
        <f>Tabelle5[[#This Row],[Menge kg P2O5]]/1000</f>
        <v>1.6744000000000001</v>
      </c>
      <c r="M1078" s="1">
        <f>Tabelle5[[#This Row],[Menge t Nges]]/Tabelle5[[#This Row],[Anzahl Lieferscheine]]</f>
        <v>0.36400666666666665</v>
      </c>
      <c r="N1078" s="1">
        <f>Tabelle5[[#This Row],[Menge t P2O5]]/Tabelle5[[#This Row],[Anzahl Lieferscheine]]</f>
        <v>0.27906666666666669</v>
      </c>
    </row>
    <row r="1079" spans="1:14" x14ac:dyDescent="0.2">
      <c r="A1079" s="2" t="s">
        <v>42</v>
      </c>
      <c r="B1079" s="2" t="s">
        <v>40</v>
      </c>
      <c r="C1079" s="2" t="s">
        <v>6</v>
      </c>
      <c r="D1079" s="2" t="s">
        <v>15</v>
      </c>
      <c r="E1079" s="2" t="s">
        <v>21</v>
      </c>
      <c r="F1079" s="2" t="s">
        <v>61</v>
      </c>
      <c r="G1079" s="1">
        <v>1601.6</v>
      </c>
      <c r="H1079" s="1">
        <v>884.8</v>
      </c>
      <c r="I1079" s="4">
        <v>4</v>
      </c>
      <c r="J1079" s="2" t="s">
        <v>69</v>
      </c>
      <c r="K1079" s="1">
        <f>Tabelle5[[#This Row],[Menge kg Nges]]/1000</f>
        <v>1.6015999999999999</v>
      </c>
      <c r="L1079" s="1">
        <f>Tabelle5[[#This Row],[Menge kg P2O5]]/1000</f>
        <v>0.88479999999999992</v>
      </c>
      <c r="M1079" s="1">
        <f>Tabelle5[[#This Row],[Menge t Nges]]/Tabelle5[[#This Row],[Anzahl Lieferscheine]]</f>
        <v>0.40039999999999998</v>
      </c>
      <c r="N1079" s="1">
        <f>Tabelle5[[#This Row],[Menge t P2O5]]/Tabelle5[[#This Row],[Anzahl Lieferscheine]]</f>
        <v>0.22119999999999998</v>
      </c>
    </row>
    <row r="1080" spans="1:14" x14ac:dyDescent="0.2">
      <c r="A1080" s="2" t="s">
        <v>42</v>
      </c>
      <c r="B1080" s="2" t="s">
        <v>40</v>
      </c>
      <c r="C1080" s="2" t="s">
        <v>6</v>
      </c>
      <c r="D1080" s="2" t="s">
        <v>15</v>
      </c>
      <c r="E1080" s="2" t="s">
        <v>59</v>
      </c>
      <c r="F1080" s="2" t="s">
        <v>61</v>
      </c>
      <c r="G1080" s="1">
        <v>198.72</v>
      </c>
      <c r="H1080" s="1">
        <v>129.6</v>
      </c>
      <c r="I1080" s="4">
        <v>1</v>
      </c>
      <c r="J1080" s="2" t="s">
        <v>69</v>
      </c>
      <c r="K1080" s="1">
        <f>Tabelle5[[#This Row],[Menge kg Nges]]/1000</f>
        <v>0.19872000000000001</v>
      </c>
      <c r="L1080" s="1">
        <f>Tabelle5[[#This Row],[Menge kg P2O5]]/1000</f>
        <v>0.12959999999999999</v>
      </c>
      <c r="M1080" s="1">
        <f>Tabelle5[[#This Row],[Menge t Nges]]/Tabelle5[[#This Row],[Anzahl Lieferscheine]]</f>
        <v>0.19872000000000001</v>
      </c>
      <c r="N1080" s="1">
        <f>Tabelle5[[#This Row],[Menge t P2O5]]/Tabelle5[[#This Row],[Anzahl Lieferscheine]]</f>
        <v>0.12959999999999999</v>
      </c>
    </row>
    <row r="1081" spans="1:14" x14ac:dyDescent="0.2">
      <c r="A1081" s="2" t="s">
        <v>42</v>
      </c>
      <c r="B1081" s="2" t="s">
        <v>40</v>
      </c>
      <c r="C1081" s="2" t="s">
        <v>6</v>
      </c>
      <c r="D1081" s="2" t="s">
        <v>15</v>
      </c>
      <c r="E1081" s="2" t="s">
        <v>10</v>
      </c>
      <c r="F1081" s="2" t="s">
        <v>61</v>
      </c>
      <c r="G1081" s="1">
        <v>202.5</v>
      </c>
      <c r="H1081" s="1">
        <v>86.5</v>
      </c>
      <c r="I1081" s="4">
        <v>1</v>
      </c>
      <c r="J1081" s="2" t="s">
        <v>69</v>
      </c>
      <c r="K1081" s="1">
        <f>Tabelle5[[#This Row],[Menge kg Nges]]/1000</f>
        <v>0.20250000000000001</v>
      </c>
      <c r="L1081" s="1">
        <f>Tabelle5[[#This Row],[Menge kg P2O5]]/1000</f>
        <v>8.6499999999999994E-2</v>
      </c>
      <c r="M1081" s="1">
        <f>Tabelle5[[#This Row],[Menge t Nges]]/Tabelle5[[#This Row],[Anzahl Lieferscheine]]</f>
        <v>0.20250000000000001</v>
      </c>
      <c r="N1081" s="1">
        <f>Tabelle5[[#This Row],[Menge t P2O5]]/Tabelle5[[#This Row],[Anzahl Lieferscheine]]</f>
        <v>8.6499999999999994E-2</v>
      </c>
    </row>
    <row r="1082" spans="1:14" x14ac:dyDescent="0.2">
      <c r="A1082" s="2" t="s">
        <v>42</v>
      </c>
      <c r="B1082" s="2" t="s">
        <v>40</v>
      </c>
      <c r="C1082" s="2" t="s">
        <v>25</v>
      </c>
      <c r="D1082" s="2" t="s">
        <v>25</v>
      </c>
      <c r="E1082" s="2" t="s">
        <v>26</v>
      </c>
      <c r="F1082" s="2" t="s">
        <v>61</v>
      </c>
      <c r="G1082" s="1">
        <v>46640.9</v>
      </c>
      <c r="H1082" s="1">
        <v>15975.049999999994</v>
      </c>
      <c r="I1082" s="4">
        <v>136</v>
      </c>
      <c r="J1082" s="2" t="s">
        <v>69</v>
      </c>
      <c r="K1082" s="1">
        <f>Tabelle5[[#This Row],[Menge kg Nges]]/1000</f>
        <v>46.640900000000002</v>
      </c>
      <c r="L1082" s="1">
        <f>Tabelle5[[#This Row],[Menge kg P2O5]]/1000</f>
        <v>15.975049999999994</v>
      </c>
      <c r="M1082" s="1">
        <f>Tabelle5[[#This Row],[Menge t Nges]]/Tabelle5[[#This Row],[Anzahl Lieferscheine]]</f>
        <v>0.34294779411764709</v>
      </c>
      <c r="N1082" s="1">
        <f>Tabelle5[[#This Row],[Menge t P2O5]]/Tabelle5[[#This Row],[Anzahl Lieferscheine]]</f>
        <v>0.11746360294117643</v>
      </c>
    </row>
    <row r="1083" spans="1:14" x14ac:dyDescent="0.2">
      <c r="A1083" s="2" t="s">
        <v>42</v>
      </c>
      <c r="B1083" s="2" t="s">
        <v>40</v>
      </c>
      <c r="C1083" s="2" t="s">
        <v>63</v>
      </c>
      <c r="D1083" s="2" t="s">
        <v>63</v>
      </c>
      <c r="E1083" s="2" t="s">
        <v>63</v>
      </c>
      <c r="F1083" s="2" t="s">
        <v>61</v>
      </c>
      <c r="G1083" s="1">
        <v>2715.7200000000003</v>
      </c>
      <c r="H1083" s="1">
        <v>371.49</v>
      </c>
      <c r="I1083" s="4">
        <v>5</v>
      </c>
      <c r="J1083" s="2" t="s">
        <v>69</v>
      </c>
      <c r="K1083" s="1">
        <f>Tabelle5[[#This Row],[Menge kg Nges]]/1000</f>
        <v>2.7157200000000001</v>
      </c>
      <c r="L1083" s="1">
        <f>Tabelle5[[#This Row],[Menge kg P2O5]]/1000</f>
        <v>0.37148999999999999</v>
      </c>
      <c r="M1083" s="1">
        <f>Tabelle5[[#This Row],[Menge t Nges]]/Tabelle5[[#This Row],[Anzahl Lieferscheine]]</f>
        <v>0.54314400000000007</v>
      </c>
      <c r="N1083" s="1">
        <f>Tabelle5[[#This Row],[Menge t P2O5]]/Tabelle5[[#This Row],[Anzahl Lieferscheine]]</f>
        <v>7.4298000000000003E-2</v>
      </c>
    </row>
    <row r="1084" spans="1:14" x14ac:dyDescent="0.2">
      <c r="A1084" s="2" t="s">
        <v>42</v>
      </c>
      <c r="B1084" s="2" t="s">
        <v>41</v>
      </c>
      <c r="C1084" s="2" t="s">
        <v>6</v>
      </c>
      <c r="D1084" s="2" t="s">
        <v>7</v>
      </c>
      <c r="E1084" s="2" t="s">
        <v>12</v>
      </c>
      <c r="F1084" s="2" t="s">
        <v>61</v>
      </c>
      <c r="G1084" s="1">
        <v>163</v>
      </c>
      <c r="H1084" s="1">
        <v>64</v>
      </c>
      <c r="I1084" s="4">
        <v>1</v>
      </c>
      <c r="J1084" s="2" t="s">
        <v>69</v>
      </c>
      <c r="K1084" s="1">
        <f>Tabelle5[[#This Row],[Menge kg Nges]]/1000</f>
        <v>0.16300000000000001</v>
      </c>
      <c r="L1084" s="1">
        <f>Tabelle5[[#This Row],[Menge kg P2O5]]/1000</f>
        <v>6.4000000000000001E-2</v>
      </c>
      <c r="M1084" s="1">
        <f>Tabelle5[[#This Row],[Menge t Nges]]/Tabelle5[[#This Row],[Anzahl Lieferscheine]]</f>
        <v>0.16300000000000001</v>
      </c>
      <c r="N1084" s="1">
        <f>Tabelle5[[#This Row],[Menge t P2O5]]/Tabelle5[[#This Row],[Anzahl Lieferscheine]]</f>
        <v>6.4000000000000001E-2</v>
      </c>
    </row>
    <row r="1085" spans="1:14" x14ac:dyDescent="0.2">
      <c r="A1085" s="2" t="s">
        <v>42</v>
      </c>
      <c r="B1085" s="2" t="s">
        <v>41</v>
      </c>
      <c r="C1085" s="2" t="s">
        <v>6</v>
      </c>
      <c r="D1085" s="2" t="s">
        <v>7</v>
      </c>
      <c r="E1085" s="2" t="s">
        <v>14</v>
      </c>
      <c r="F1085" s="2" t="s">
        <v>61</v>
      </c>
      <c r="G1085" s="1">
        <v>684</v>
      </c>
      <c r="H1085" s="1">
        <v>437</v>
      </c>
      <c r="I1085" s="4">
        <v>3</v>
      </c>
      <c r="J1085" s="2" t="s">
        <v>69</v>
      </c>
      <c r="K1085" s="1">
        <f>Tabelle5[[#This Row],[Menge kg Nges]]/1000</f>
        <v>0.68400000000000005</v>
      </c>
      <c r="L1085" s="1">
        <f>Tabelle5[[#This Row],[Menge kg P2O5]]/1000</f>
        <v>0.437</v>
      </c>
      <c r="M1085" s="1">
        <f>Tabelle5[[#This Row],[Menge t Nges]]/Tabelle5[[#This Row],[Anzahl Lieferscheine]]</f>
        <v>0.22800000000000001</v>
      </c>
      <c r="N1085" s="1">
        <f>Tabelle5[[#This Row],[Menge t P2O5]]/Tabelle5[[#This Row],[Anzahl Lieferscheine]]</f>
        <v>0.14566666666666667</v>
      </c>
    </row>
    <row r="1086" spans="1:14" x14ac:dyDescent="0.2">
      <c r="A1086" s="2" t="s">
        <v>42</v>
      </c>
      <c r="B1086" s="2" t="s">
        <v>41</v>
      </c>
      <c r="C1086" s="2" t="s">
        <v>6</v>
      </c>
      <c r="D1086" s="2" t="s">
        <v>15</v>
      </c>
      <c r="E1086" s="2" t="s">
        <v>13</v>
      </c>
      <c r="F1086" s="2" t="s">
        <v>61</v>
      </c>
      <c r="G1086" s="1">
        <v>491.4</v>
      </c>
      <c r="H1086" s="1">
        <v>441</v>
      </c>
      <c r="I1086" s="4">
        <v>2</v>
      </c>
      <c r="J1086" s="2" t="s">
        <v>69</v>
      </c>
      <c r="K1086" s="1">
        <f>Tabelle5[[#This Row],[Menge kg Nges]]/1000</f>
        <v>0.4914</v>
      </c>
      <c r="L1086" s="1">
        <f>Tabelle5[[#This Row],[Menge kg P2O5]]/1000</f>
        <v>0.441</v>
      </c>
      <c r="M1086" s="1">
        <f>Tabelle5[[#This Row],[Menge t Nges]]/Tabelle5[[#This Row],[Anzahl Lieferscheine]]</f>
        <v>0.2457</v>
      </c>
      <c r="N1086" s="1">
        <f>Tabelle5[[#This Row],[Menge t P2O5]]/Tabelle5[[#This Row],[Anzahl Lieferscheine]]</f>
        <v>0.2205</v>
      </c>
    </row>
    <row r="1087" spans="1:14" x14ac:dyDescent="0.2">
      <c r="A1087" s="2" t="s">
        <v>42</v>
      </c>
      <c r="B1087" s="2" t="s">
        <v>42</v>
      </c>
      <c r="C1087" s="2" t="s">
        <v>6</v>
      </c>
      <c r="D1087" s="2" t="s">
        <v>7</v>
      </c>
      <c r="E1087" s="2" t="s">
        <v>8</v>
      </c>
      <c r="F1087" s="2" t="s">
        <v>61</v>
      </c>
      <c r="G1087" s="1">
        <v>107462.61</v>
      </c>
      <c r="H1087" s="1">
        <v>43769.139999999992</v>
      </c>
      <c r="I1087" s="4">
        <v>170</v>
      </c>
      <c r="J1087" s="2" t="s">
        <v>69</v>
      </c>
      <c r="K1087" s="1">
        <f>Tabelle5[[#This Row],[Menge kg Nges]]/1000</f>
        <v>107.46261</v>
      </c>
      <c r="L1087" s="1">
        <f>Tabelle5[[#This Row],[Menge kg P2O5]]/1000</f>
        <v>43.769139999999993</v>
      </c>
      <c r="M1087" s="1">
        <f>Tabelle5[[#This Row],[Menge t Nges]]/Tabelle5[[#This Row],[Anzahl Lieferscheine]]</f>
        <v>0.63213299999999994</v>
      </c>
      <c r="N1087" s="1">
        <f>Tabelle5[[#This Row],[Menge t P2O5]]/Tabelle5[[#This Row],[Anzahl Lieferscheine]]</f>
        <v>0.25746552941176465</v>
      </c>
    </row>
    <row r="1088" spans="1:14" x14ac:dyDescent="0.2">
      <c r="A1088" s="2" t="s">
        <v>42</v>
      </c>
      <c r="B1088" s="2" t="s">
        <v>42</v>
      </c>
      <c r="C1088" s="2" t="s">
        <v>6</v>
      </c>
      <c r="D1088" s="2" t="s">
        <v>7</v>
      </c>
      <c r="E1088" s="2" t="s">
        <v>9</v>
      </c>
      <c r="F1088" s="2" t="s">
        <v>61</v>
      </c>
      <c r="G1088" s="1">
        <v>108459.65</v>
      </c>
      <c r="H1088" s="1">
        <v>45260.130000000005</v>
      </c>
      <c r="I1088" s="4">
        <v>363</v>
      </c>
      <c r="J1088" s="2" t="s">
        <v>69</v>
      </c>
      <c r="K1088" s="1">
        <f>Tabelle5[[#This Row],[Menge kg Nges]]/1000</f>
        <v>108.45965</v>
      </c>
      <c r="L1088" s="1">
        <f>Tabelle5[[#This Row],[Menge kg P2O5]]/1000</f>
        <v>45.260130000000004</v>
      </c>
      <c r="M1088" s="1">
        <f>Tabelle5[[#This Row],[Menge t Nges]]/Tabelle5[[#This Row],[Anzahl Lieferscheine]]</f>
        <v>0.29878691460055096</v>
      </c>
      <c r="N1088" s="1">
        <f>Tabelle5[[#This Row],[Menge t P2O5]]/Tabelle5[[#This Row],[Anzahl Lieferscheine]]</f>
        <v>0.12468355371900827</v>
      </c>
    </row>
    <row r="1089" spans="1:14" x14ac:dyDescent="0.2">
      <c r="A1089" s="2" t="s">
        <v>42</v>
      </c>
      <c r="B1089" s="2" t="s">
        <v>42</v>
      </c>
      <c r="C1089" s="2" t="s">
        <v>6</v>
      </c>
      <c r="D1089" s="2" t="s">
        <v>7</v>
      </c>
      <c r="E1089" s="2" t="s">
        <v>50</v>
      </c>
      <c r="F1089" s="2" t="s">
        <v>61</v>
      </c>
      <c r="G1089" s="1">
        <v>1156.4000000000001</v>
      </c>
      <c r="H1089" s="1">
        <v>473.4</v>
      </c>
      <c r="I1089" s="4">
        <v>5</v>
      </c>
      <c r="J1089" s="2" t="s">
        <v>69</v>
      </c>
      <c r="K1089" s="1">
        <f>Tabelle5[[#This Row],[Menge kg Nges]]/1000</f>
        <v>1.1564000000000001</v>
      </c>
      <c r="L1089" s="1">
        <f>Tabelle5[[#This Row],[Menge kg P2O5]]/1000</f>
        <v>0.47339999999999999</v>
      </c>
      <c r="M1089" s="1">
        <f>Tabelle5[[#This Row],[Menge t Nges]]/Tabelle5[[#This Row],[Anzahl Lieferscheine]]</f>
        <v>0.23128000000000001</v>
      </c>
      <c r="N1089" s="1">
        <f>Tabelle5[[#This Row],[Menge t P2O5]]/Tabelle5[[#This Row],[Anzahl Lieferscheine]]</f>
        <v>9.468E-2</v>
      </c>
    </row>
    <row r="1090" spans="1:14" x14ac:dyDescent="0.2">
      <c r="A1090" s="2" t="s">
        <v>42</v>
      </c>
      <c r="B1090" s="2" t="s">
        <v>42</v>
      </c>
      <c r="C1090" s="2" t="s">
        <v>6</v>
      </c>
      <c r="D1090" s="2" t="s">
        <v>7</v>
      </c>
      <c r="E1090" s="2" t="s">
        <v>10</v>
      </c>
      <c r="F1090" s="2" t="s">
        <v>61</v>
      </c>
      <c r="G1090" s="1">
        <v>8506.24</v>
      </c>
      <c r="H1090" s="1">
        <v>3336.69</v>
      </c>
      <c r="I1090" s="4">
        <v>45</v>
      </c>
      <c r="J1090" s="2" t="s">
        <v>69</v>
      </c>
      <c r="K1090" s="1">
        <f>Tabelle5[[#This Row],[Menge kg Nges]]/1000</f>
        <v>8.50624</v>
      </c>
      <c r="L1090" s="1">
        <f>Tabelle5[[#This Row],[Menge kg P2O5]]/1000</f>
        <v>3.3366899999999999</v>
      </c>
      <c r="M1090" s="1">
        <f>Tabelle5[[#This Row],[Menge t Nges]]/Tabelle5[[#This Row],[Anzahl Lieferscheine]]</f>
        <v>0.18902755555555556</v>
      </c>
      <c r="N1090" s="1">
        <f>Tabelle5[[#This Row],[Menge t P2O5]]/Tabelle5[[#This Row],[Anzahl Lieferscheine]]</f>
        <v>7.4148666666666668E-2</v>
      </c>
    </row>
    <row r="1091" spans="1:14" x14ac:dyDescent="0.2">
      <c r="A1091" s="2" t="s">
        <v>42</v>
      </c>
      <c r="B1091" s="2" t="s">
        <v>42</v>
      </c>
      <c r="C1091" s="2" t="s">
        <v>6</v>
      </c>
      <c r="D1091" s="2" t="s">
        <v>7</v>
      </c>
      <c r="E1091" s="2" t="s">
        <v>11</v>
      </c>
      <c r="F1091" s="2" t="s">
        <v>61</v>
      </c>
      <c r="G1091" s="1">
        <v>39904.400000000001</v>
      </c>
      <c r="H1091" s="1">
        <v>18978.170000000002</v>
      </c>
      <c r="I1091" s="4">
        <v>67</v>
      </c>
      <c r="J1091" s="2" t="s">
        <v>69</v>
      </c>
      <c r="K1091" s="1">
        <f>Tabelle5[[#This Row],[Menge kg Nges]]/1000</f>
        <v>39.904400000000003</v>
      </c>
      <c r="L1091" s="1">
        <f>Tabelle5[[#This Row],[Menge kg P2O5]]/1000</f>
        <v>18.978170000000002</v>
      </c>
      <c r="M1091" s="1">
        <f>Tabelle5[[#This Row],[Menge t Nges]]/Tabelle5[[#This Row],[Anzahl Lieferscheine]]</f>
        <v>0.59558805970149253</v>
      </c>
      <c r="N1091" s="1">
        <f>Tabelle5[[#This Row],[Menge t P2O5]]/Tabelle5[[#This Row],[Anzahl Lieferscheine]]</f>
        <v>0.28325626865671644</v>
      </c>
    </row>
    <row r="1092" spans="1:14" x14ac:dyDescent="0.2">
      <c r="A1092" s="2" t="s">
        <v>42</v>
      </c>
      <c r="B1092" s="2" t="s">
        <v>42</v>
      </c>
      <c r="C1092" s="2" t="s">
        <v>6</v>
      </c>
      <c r="D1092" s="2" t="s">
        <v>7</v>
      </c>
      <c r="E1092" s="2" t="s">
        <v>12</v>
      </c>
      <c r="F1092" s="2" t="s">
        <v>61</v>
      </c>
      <c r="G1092" s="1">
        <v>52962.650000000009</v>
      </c>
      <c r="H1092" s="1">
        <v>22520.3</v>
      </c>
      <c r="I1092" s="4">
        <v>155</v>
      </c>
      <c r="J1092" s="2" t="s">
        <v>69</v>
      </c>
      <c r="K1092" s="1">
        <f>Tabelle5[[#This Row],[Menge kg Nges]]/1000</f>
        <v>52.962650000000011</v>
      </c>
      <c r="L1092" s="1">
        <f>Tabelle5[[#This Row],[Menge kg P2O5]]/1000</f>
        <v>22.520299999999999</v>
      </c>
      <c r="M1092" s="1">
        <f>Tabelle5[[#This Row],[Menge t Nges]]/Tabelle5[[#This Row],[Anzahl Lieferscheine]]</f>
        <v>0.34169451612903234</v>
      </c>
      <c r="N1092" s="1">
        <f>Tabelle5[[#This Row],[Menge t P2O5]]/Tabelle5[[#This Row],[Anzahl Lieferscheine]]</f>
        <v>0.14529225806451612</v>
      </c>
    </row>
    <row r="1093" spans="1:14" x14ac:dyDescent="0.2">
      <c r="A1093" s="2" t="s">
        <v>42</v>
      </c>
      <c r="B1093" s="2" t="s">
        <v>42</v>
      </c>
      <c r="C1093" s="2" t="s">
        <v>6</v>
      </c>
      <c r="D1093" s="2" t="s">
        <v>7</v>
      </c>
      <c r="E1093" s="2" t="s">
        <v>13</v>
      </c>
      <c r="F1093" s="2" t="s">
        <v>61</v>
      </c>
      <c r="G1093" s="1">
        <v>20871.749999999996</v>
      </c>
      <c r="H1093" s="1">
        <v>11088.099999999999</v>
      </c>
      <c r="I1093" s="4">
        <v>78</v>
      </c>
      <c r="J1093" s="2" t="s">
        <v>69</v>
      </c>
      <c r="K1093" s="1">
        <f>Tabelle5[[#This Row],[Menge kg Nges]]/1000</f>
        <v>20.871749999999995</v>
      </c>
      <c r="L1093" s="1">
        <f>Tabelle5[[#This Row],[Menge kg P2O5]]/1000</f>
        <v>11.088099999999999</v>
      </c>
      <c r="M1093" s="1">
        <f>Tabelle5[[#This Row],[Menge t Nges]]/Tabelle5[[#This Row],[Anzahl Lieferscheine]]</f>
        <v>0.2675865384615384</v>
      </c>
      <c r="N1093" s="1">
        <f>Tabelle5[[#This Row],[Menge t P2O5]]/Tabelle5[[#This Row],[Anzahl Lieferscheine]]</f>
        <v>0.14215512820512818</v>
      </c>
    </row>
    <row r="1094" spans="1:14" x14ac:dyDescent="0.2">
      <c r="A1094" s="2" t="s">
        <v>42</v>
      </c>
      <c r="B1094" s="2" t="s">
        <v>42</v>
      </c>
      <c r="C1094" s="2" t="s">
        <v>6</v>
      </c>
      <c r="D1094" s="2" t="s">
        <v>7</v>
      </c>
      <c r="E1094" s="2" t="s">
        <v>14</v>
      </c>
      <c r="F1094" s="2" t="s">
        <v>61</v>
      </c>
      <c r="G1094" s="1">
        <v>80636.049999999988</v>
      </c>
      <c r="H1094" s="1">
        <v>39718.380000000005</v>
      </c>
      <c r="I1094" s="4">
        <v>296</v>
      </c>
      <c r="J1094" s="2" t="s">
        <v>69</v>
      </c>
      <c r="K1094" s="1">
        <f>Tabelle5[[#This Row],[Menge kg Nges]]/1000</f>
        <v>80.636049999999983</v>
      </c>
      <c r="L1094" s="1">
        <f>Tabelle5[[#This Row],[Menge kg P2O5]]/1000</f>
        <v>39.718380000000003</v>
      </c>
      <c r="M1094" s="1">
        <f>Tabelle5[[#This Row],[Menge t Nges]]/Tabelle5[[#This Row],[Anzahl Lieferscheine]]</f>
        <v>0.2724190878378378</v>
      </c>
      <c r="N1094" s="1">
        <f>Tabelle5[[#This Row],[Menge t P2O5]]/Tabelle5[[#This Row],[Anzahl Lieferscheine]]</f>
        <v>0.13418371621621622</v>
      </c>
    </row>
    <row r="1095" spans="1:14" x14ac:dyDescent="0.2">
      <c r="A1095" s="2" t="s">
        <v>42</v>
      </c>
      <c r="B1095" s="2" t="s">
        <v>42</v>
      </c>
      <c r="C1095" s="2" t="s">
        <v>6</v>
      </c>
      <c r="D1095" s="2" t="s">
        <v>15</v>
      </c>
      <c r="E1095" s="2" t="s">
        <v>8</v>
      </c>
      <c r="F1095" s="2" t="s">
        <v>61</v>
      </c>
      <c r="G1095" s="1">
        <v>18954.140000000003</v>
      </c>
      <c r="H1095" s="1">
        <v>4418.079999999999</v>
      </c>
      <c r="I1095" s="4">
        <v>59</v>
      </c>
      <c r="J1095" s="2" t="s">
        <v>69</v>
      </c>
      <c r="K1095" s="1">
        <f>Tabelle5[[#This Row],[Menge kg Nges]]/1000</f>
        <v>18.954140000000002</v>
      </c>
      <c r="L1095" s="1">
        <f>Tabelle5[[#This Row],[Menge kg P2O5]]/1000</f>
        <v>4.4180799999999989</v>
      </c>
      <c r="M1095" s="1">
        <f>Tabelle5[[#This Row],[Menge t Nges]]/Tabelle5[[#This Row],[Anzahl Lieferscheine]]</f>
        <v>0.32125661016949159</v>
      </c>
      <c r="N1095" s="1">
        <f>Tabelle5[[#This Row],[Menge t P2O5]]/Tabelle5[[#This Row],[Anzahl Lieferscheine]]</f>
        <v>7.4882711864406759E-2</v>
      </c>
    </row>
    <row r="1096" spans="1:14" x14ac:dyDescent="0.2">
      <c r="A1096" s="2" t="s">
        <v>42</v>
      </c>
      <c r="B1096" s="2" t="s">
        <v>42</v>
      </c>
      <c r="C1096" s="2" t="s">
        <v>6</v>
      </c>
      <c r="D1096" s="2" t="s">
        <v>15</v>
      </c>
      <c r="E1096" s="2" t="s">
        <v>17</v>
      </c>
      <c r="F1096" s="2" t="s">
        <v>61</v>
      </c>
      <c r="G1096" s="1">
        <v>969.90000000000009</v>
      </c>
      <c r="H1096" s="1">
        <v>420.9</v>
      </c>
      <c r="I1096" s="4">
        <v>5</v>
      </c>
      <c r="J1096" s="2" t="s">
        <v>69</v>
      </c>
      <c r="K1096" s="1">
        <f>Tabelle5[[#This Row],[Menge kg Nges]]/1000</f>
        <v>0.9699000000000001</v>
      </c>
      <c r="L1096" s="1">
        <f>Tabelle5[[#This Row],[Menge kg P2O5]]/1000</f>
        <v>0.4209</v>
      </c>
      <c r="M1096" s="1">
        <f>Tabelle5[[#This Row],[Menge t Nges]]/Tabelle5[[#This Row],[Anzahl Lieferscheine]]</f>
        <v>0.19398000000000001</v>
      </c>
      <c r="N1096" s="1">
        <f>Tabelle5[[#This Row],[Menge t P2O5]]/Tabelle5[[#This Row],[Anzahl Lieferscheine]]</f>
        <v>8.4180000000000005E-2</v>
      </c>
    </row>
    <row r="1097" spans="1:14" x14ac:dyDescent="0.2">
      <c r="A1097" s="2" t="s">
        <v>42</v>
      </c>
      <c r="B1097" s="2" t="s">
        <v>42</v>
      </c>
      <c r="C1097" s="2" t="s">
        <v>6</v>
      </c>
      <c r="D1097" s="2" t="s">
        <v>15</v>
      </c>
      <c r="E1097" s="2" t="s">
        <v>18</v>
      </c>
      <c r="F1097" s="2" t="s">
        <v>61</v>
      </c>
      <c r="G1097" s="1">
        <v>24787.420000000002</v>
      </c>
      <c r="H1097" s="1">
        <v>18686.640000000003</v>
      </c>
      <c r="I1097" s="4">
        <v>52</v>
      </c>
      <c r="J1097" s="2" t="s">
        <v>69</v>
      </c>
      <c r="K1097" s="1">
        <f>Tabelle5[[#This Row],[Menge kg Nges]]/1000</f>
        <v>24.787420000000001</v>
      </c>
      <c r="L1097" s="1">
        <f>Tabelle5[[#This Row],[Menge kg P2O5]]/1000</f>
        <v>18.686640000000004</v>
      </c>
      <c r="M1097" s="1">
        <f>Tabelle5[[#This Row],[Menge t Nges]]/Tabelle5[[#This Row],[Anzahl Lieferscheine]]</f>
        <v>0.47668115384615384</v>
      </c>
      <c r="N1097" s="1">
        <f>Tabelle5[[#This Row],[Menge t P2O5]]/Tabelle5[[#This Row],[Anzahl Lieferscheine]]</f>
        <v>0.35935846153846163</v>
      </c>
    </row>
    <row r="1098" spans="1:14" x14ac:dyDescent="0.2">
      <c r="A1098" s="2" t="s">
        <v>42</v>
      </c>
      <c r="B1098" s="2" t="s">
        <v>42</v>
      </c>
      <c r="C1098" s="2" t="s">
        <v>6</v>
      </c>
      <c r="D1098" s="2" t="s">
        <v>15</v>
      </c>
      <c r="E1098" s="2" t="s">
        <v>19</v>
      </c>
      <c r="F1098" s="2" t="s">
        <v>61</v>
      </c>
      <c r="G1098" s="1">
        <v>1059.8499999999999</v>
      </c>
      <c r="H1098" s="1">
        <v>1178.0999999999999</v>
      </c>
      <c r="I1098" s="4">
        <v>7</v>
      </c>
      <c r="J1098" s="2" t="s">
        <v>69</v>
      </c>
      <c r="K1098" s="1">
        <f>Tabelle5[[#This Row],[Menge kg Nges]]/1000</f>
        <v>1.05985</v>
      </c>
      <c r="L1098" s="1">
        <f>Tabelle5[[#This Row],[Menge kg P2O5]]/1000</f>
        <v>1.1780999999999999</v>
      </c>
      <c r="M1098" s="1">
        <f>Tabelle5[[#This Row],[Menge t Nges]]/Tabelle5[[#This Row],[Anzahl Lieferscheine]]</f>
        <v>0.15140714285714285</v>
      </c>
      <c r="N1098" s="1">
        <f>Tabelle5[[#This Row],[Menge t P2O5]]/Tabelle5[[#This Row],[Anzahl Lieferscheine]]</f>
        <v>0.16829999999999998</v>
      </c>
    </row>
    <row r="1099" spans="1:14" x14ac:dyDescent="0.2">
      <c r="A1099" s="2" t="s">
        <v>42</v>
      </c>
      <c r="B1099" s="2" t="s">
        <v>42</v>
      </c>
      <c r="C1099" s="2" t="s">
        <v>6</v>
      </c>
      <c r="D1099" s="2" t="s">
        <v>15</v>
      </c>
      <c r="E1099" s="2" t="s">
        <v>20</v>
      </c>
      <c r="F1099" s="2" t="s">
        <v>61</v>
      </c>
      <c r="G1099" s="1">
        <v>19395.310000000001</v>
      </c>
      <c r="H1099" s="1">
        <v>12801.930000000004</v>
      </c>
      <c r="I1099" s="4">
        <v>165</v>
      </c>
      <c r="J1099" s="2" t="s">
        <v>69</v>
      </c>
      <c r="K1099" s="1">
        <f>Tabelle5[[#This Row],[Menge kg Nges]]/1000</f>
        <v>19.395310000000002</v>
      </c>
      <c r="L1099" s="1">
        <f>Tabelle5[[#This Row],[Menge kg P2O5]]/1000</f>
        <v>12.801930000000004</v>
      </c>
      <c r="M1099" s="1">
        <f>Tabelle5[[#This Row],[Menge t Nges]]/Tabelle5[[#This Row],[Anzahl Lieferscheine]]</f>
        <v>0.11754733333333335</v>
      </c>
      <c r="N1099" s="1">
        <f>Tabelle5[[#This Row],[Menge t P2O5]]/Tabelle5[[#This Row],[Anzahl Lieferscheine]]</f>
        <v>7.7587454545454571E-2</v>
      </c>
    </row>
    <row r="1100" spans="1:14" x14ac:dyDescent="0.2">
      <c r="A1100" s="2" t="s">
        <v>42</v>
      </c>
      <c r="B1100" s="2" t="s">
        <v>42</v>
      </c>
      <c r="C1100" s="2" t="s">
        <v>6</v>
      </c>
      <c r="D1100" s="2" t="s">
        <v>15</v>
      </c>
      <c r="E1100" s="2" t="s">
        <v>21</v>
      </c>
      <c r="F1100" s="2" t="s">
        <v>61</v>
      </c>
      <c r="G1100" s="1">
        <v>7630.2000000000007</v>
      </c>
      <c r="H1100" s="1">
        <v>4559.8</v>
      </c>
      <c r="I1100" s="4">
        <v>28</v>
      </c>
      <c r="J1100" s="2" t="s">
        <v>69</v>
      </c>
      <c r="K1100" s="1">
        <f>Tabelle5[[#This Row],[Menge kg Nges]]/1000</f>
        <v>7.6302000000000003</v>
      </c>
      <c r="L1100" s="1">
        <f>Tabelle5[[#This Row],[Menge kg P2O5]]/1000</f>
        <v>4.5598000000000001</v>
      </c>
      <c r="M1100" s="1">
        <f>Tabelle5[[#This Row],[Menge t Nges]]/Tabelle5[[#This Row],[Anzahl Lieferscheine]]</f>
        <v>0.27250714285714289</v>
      </c>
      <c r="N1100" s="1">
        <f>Tabelle5[[#This Row],[Menge t P2O5]]/Tabelle5[[#This Row],[Anzahl Lieferscheine]]</f>
        <v>0.16284999999999999</v>
      </c>
    </row>
    <row r="1101" spans="1:14" x14ac:dyDescent="0.2">
      <c r="A1101" s="2" t="s">
        <v>42</v>
      </c>
      <c r="B1101" s="2" t="s">
        <v>42</v>
      </c>
      <c r="C1101" s="2" t="s">
        <v>6</v>
      </c>
      <c r="D1101" s="2" t="s">
        <v>15</v>
      </c>
      <c r="E1101" s="2" t="s">
        <v>9</v>
      </c>
      <c r="F1101" s="2" t="s">
        <v>61</v>
      </c>
      <c r="G1101" s="1">
        <v>11506.530000000002</v>
      </c>
      <c r="H1101" s="1">
        <v>6088.7499999999991</v>
      </c>
      <c r="I1101" s="4">
        <v>68</v>
      </c>
      <c r="J1101" s="2" t="s">
        <v>69</v>
      </c>
      <c r="K1101" s="1">
        <f>Tabelle5[[#This Row],[Menge kg Nges]]/1000</f>
        <v>11.506530000000003</v>
      </c>
      <c r="L1101" s="1">
        <f>Tabelle5[[#This Row],[Menge kg P2O5]]/1000</f>
        <v>6.0887499999999992</v>
      </c>
      <c r="M1101" s="1">
        <f>Tabelle5[[#This Row],[Menge t Nges]]/Tabelle5[[#This Row],[Anzahl Lieferscheine]]</f>
        <v>0.16921367647058827</v>
      </c>
      <c r="N1101" s="1">
        <f>Tabelle5[[#This Row],[Menge t P2O5]]/Tabelle5[[#This Row],[Anzahl Lieferscheine]]</f>
        <v>8.9540441176470573E-2</v>
      </c>
    </row>
    <row r="1102" spans="1:14" x14ac:dyDescent="0.2">
      <c r="A1102" s="2" t="s">
        <v>42</v>
      </c>
      <c r="B1102" s="2" t="s">
        <v>42</v>
      </c>
      <c r="C1102" s="2" t="s">
        <v>6</v>
      </c>
      <c r="D1102" s="2" t="s">
        <v>15</v>
      </c>
      <c r="E1102" s="2" t="s">
        <v>59</v>
      </c>
      <c r="F1102" s="2" t="s">
        <v>61</v>
      </c>
      <c r="G1102" s="1">
        <v>537.28</v>
      </c>
      <c r="H1102" s="1">
        <v>350.40000000000003</v>
      </c>
      <c r="I1102" s="4">
        <v>3</v>
      </c>
      <c r="J1102" s="2" t="s">
        <v>69</v>
      </c>
      <c r="K1102" s="1">
        <f>Tabelle5[[#This Row],[Menge kg Nges]]/1000</f>
        <v>0.53727999999999998</v>
      </c>
      <c r="L1102" s="1">
        <f>Tabelle5[[#This Row],[Menge kg P2O5]]/1000</f>
        <v>0.35040000000000004</v>
      </c>
      <c r="M1102" s="1">
        <f>Tabelle5[[#This Row],[Menge t Nges]]/Tabelle5[[#This Row],[Anzahl Lieferscheine]]</f>
        <v>0.17909333333333333</v>
      </c>
      <c r="N1102" s="1">
        <f>Tabelle5[[#This Row],[Menge t P2O5]]/Tabelle5[[#This Row],[Anzahl Lieferscheine]]</f>
        <v>0.11680000000000001</v>
      </c>
    </row>
    <row r="1103" spans="1:14" x14ac:dyDescent="0.2">
      <c r="A1103" s="2" t="s">
        <v>42</v>
      </c>
      <c r="B1103" s="2" t="s">
        <v>42</v>
      </c>
      <c r="C1103" s="2" t="s">
        <v>6</v>
      </c>
      <c r="D1103" s="2" t="s">
        <v>15</v>
      </c>
      <c r="E1103" s="2" t="s">
        <v>10</v>
      </c>
      <c r="F1103" s="2" t="s">
        <v>61</v>
      </c>
      <c r="G1103" s="1">
        <v>4398.2999999999993</v>
      </c>
      <c r="H1103" s="1">
        <v>1878.7800000000002</v>
      </c>
      <c r="I1103" s="4">
        <v>19</v>
      </c>
      <c r="J1103" s="2" t="s">
        <v>69</v>
      </c>
      <c r="K1103" s="1">
        <f>Tabelle5[[#This Row],[Menge kg Nges]]/1000</f>
        <v>4.398299999999999</v>
      </c>
      <c r="L1103" s="1">
        <f>Tabelle5[[#This Row],[Menge kg P2O5]]/1000</f>
        <v>1.8787800000000001</v>
      </c>
      <c r="M1103" s="1">
        <f>Tabelle5[[#This Row],[Menge t Nges]]/Tabelle5[[#This Row],[Anzahl Lieferscheine]]</f>
        <v>0.23148947368421047</v>
      </c>
      <c r="N1103" s="1">
        <f>Tabelle5[[#This Row],[Menge t P2O5]]/Tabelle5[[#This Row],[Anzahl Lieferscheine]]</f>
        <v>9.8883157894736853E-2</v>
      </c>
    </row>
    <row r="1104" spans="1:14" x14ac:dyDescent="0.2">
      <c r="A1104" s="2" t="s">
        <v>42</v>
      </c>
      <c r="B1104" s="2" t="s">
        <v>42</v>
      </c>
      <c r="C1104" s="2" t="s">
        <v>6</v>
      </c>
      <c r="D1104" s="2" t="s">
        <v>15</v>
      </c>
      <c r="E1104" s="2" t="s">
        <v>23</v>
      </c>
      <c r="F1104" s="2" t="s">
        <v>61</v>
      </c>
      <c r="G1104" s="1">
        <v>520</v>
      </c>
      <c r="H1104" s="1">
        <v>313.5</v>
      </c>
      <c r="I1104" s="4">
        <v>4</v>
      </c>
      <c r="J1104" s="2" t="s">
        <v>69</v>
      </c>
      <c r="K1104" s="1">
        <f>Tabelle5[[#This Row],[Menge kg Nges]]/1000</f>
        <v>0.52</v>
      </c>
      <c r="L1104" s="1">
        <f>Tabelle5[[#This Row],[Menge kg P2O5]]/1000</f>
        <v>0.3135</v>
      </c>
      <c r="M1104" s="1">
        <f>Tabelle5[[#This Row],[Menge t Nges]]/Tabelle5[[#This Row],[Anzahl Lieferscheine]]</f>
        <v>0.13</v>
      </c>
      <c r="N1104" s="1">
        <f>Tabelle5[[#This Row],[Menge t P2O5]]/Tabelle5[[#This Row],[Anzahl Lieferscheine]]</f>
        <v>7.8375E-2</v>
      </c>
    </row>
    <row r="1105" spans="1:14" x14ac:dyDescent="0.2">
      <c r="A1105" s="2" t="s">
        <v>42</v>
      </c>
      <c r="B1105" s="2" t="s">
        <v>42</v>
      </c>
      <c r="C1105" s="2" t="s">
        <v>6</v>
      </c>
      <c r="D1105" s="2" t="s">
        <v>15</v>
      </c>
      <c r="E1105" s="2" t="s">
        <v>12</v>
      </c>
      <c r="F1105" s="2" t="s">
        <v>61</v>
      </c>
      <c r="G1105" s="1">
        <v>191.1</v>
      </c>
      <c r="H1105" s="1">
        <v>171.5</v>
      </c>
      <c r="I1105" s="4">
        <v>2</v>
      </c>
      <c r="J1105" s="2" t="s">
        <v>69</v>
      </c>
      <c r="K1105" s="1">
        <f>Tabelle5[[#This Row],[Menge kg Nges]]/1000</f>
        <v>0.19109999999999999</v>
      </c>
      <c r="L1105" s="1">
        <f>Tabelle5[[#This Row],[Menge kg P2O5]]/1000</f>
        <v>0.17150000000000001</v>
      </c>
      <c r="M1105" s="1">
        <f>Tabelle5[[#This Row],[Menge t Nges]]/Tabelle5[[#This Row],[Anzahl Lieferscheine]]</f>
        <v>9.5549999999999996E-2</v>
      </c>
      <c r="N1105" s="1">
        <f>Tabelle5[[#This Row],[Menge t P2O5]]/Tabelle5[[#This Row],[Anzahl Lieferscheine]]</f>
        <v>8.5750000000000007E-2</v>
      </c>
    </row>
    <row r="1106" spans="1:14" x14ac:dyDescent="0.2">
      <c r="A1106" s="2" t="s">
        <v>42</v>
      </c>
      <c r="B1106" s="2" t="s">
        <v>42</v>
      </c>
      <c r="C1106" s="2" t="s">
        <v>6</v>
      </c>
      <c r="D1106" s="2" t="s">
        <v>15</v>
      </c>
      <c r="E1106" s="2" t="s">
        <v>13</v>
      </c>
      <c r="F1106" s="2" t="s">
        <v>61</v>
      </c>
      <c r="G1106" s="1">
        <v>3494.4</v>
      </c>
      <c r="H1106" s="1">
        <v>3136</v>
      </c>
      <c r="I1106" s="4">
        <v>13</v>
      </c>
      <c r="J1106" s="2" t="s">
        <v>69</v>
      </c>
      <c r="K1106" s="1">
        <f>Tabelle5[[#This Row],[Menge kg Nges]]/1000</f>
        <v>3.4944000000000002</v>
      </c>
      <c r="L1106" s="1">
        <f>Tabelle5[[#This Row],[Menge kg P2O5]]/1000</f>
        <v>3.1360000000000001</v>
      </c>
      <c r="M1106" s="1">
        <f>Tabelle5[[#This Row],[Menge t Nges]]/Tabelle5[[#This Row],[Anzahl Lieferscheine]]</f>
        <v>0.26880000000000004</v>
      </c>
      <c r="N1106" s="1">
        <f>Tabelle5[[#This Row],[Menge t P2O5]]/Tabelle5[[#This Row],[Anzahl Lieferscheine]]</f>
        <v>0.24123076923076925</v>
      </c>
    </row>
    <row r="1107" spans="1:14" x14ac:dyDescent="0.2">
      <c r="A1107" s="2" t="s">
        <v>42</v>
      </c>
      <c r="B1107" s="2" t="s">
        <v>42</v>
      </c>
      <c r="C1107" s="2" t="s">
        <v>6</v>
      </c>
      <c r="D1107" s="2" t="s">
        <v>15</v>
      </c>
      <c r="E1107" s="2" t="s">
        <v>14</v>
      </c>
      <c r="F1107" s="2" t="s">
        <v>61</v>
      </c>
      <c r="G1107" s="1">
        <v>525</v>
      </c>
      <c r="H1107" s="1">
        <v>337.5</v>
      </c>
      <c r="I1107" s="4">
        <v>1</v>
      </c>
      <c r="J1107" s="2" t="s">
        <v>69</v>
      </c>
      <c r="K1107" s="1">
        <f>Tabelle5[[#This Row],[Menge kg Nges]]/1000</f>
        <v>0.52500000000000002</v>
      </c>
      <c r="L1107" s="1">
        <f>Tabelle5[[#This Row],[Menge kg P2O5]]/1000</f>
        <v>0.33750000000000002</v>
      </c>
      <c r="M1107" s="1">
        <f>Tabelle5[[#This Row],[Menge t Nges]]/Tabelle5[[#This Row],[Anzahl Lieferscheine]]</f>
        <v>0.52500000000000002</v>
      </c>
      <c r="N1107" s="1">
        <f>Tabelle5[[#This Row],[Menge t P2O5]]/Tabelle5[[#This Row],[Anzahl Lieferscheine]]</f>
        <v>0.33750000000000002</v>
      </c>
    </row>
    <row r="1108" spans="1:14" x14ac:dyDescent="0.2">
      <c r="A1108" s="2" t="s">
        <v>42</v>
      </c>
      <c r="B1108" s="2" t="s">
        <v>42</v>
      </c>
      <c r="C1108" s="2" t="s">
        <v>6</v>
      </c>
      <c r="D1108" s="2" t="s">
        <v>15</v>
      </c>
      <c r="E1108" s="2" t="s">
        <v>24</v>
      </c>
      <c r="F1108" s="2" t="s">
        <v>61</v>
      </c>
      <c r="G1108" s="1">
        <v>210</v>
      </c>
      <c r="H1108" s="1">
        <v>187.5</v>
      </c>
      <c r="I1108" s="4">
        <v>1</v>
      </c>
      <c r="J1108" s="2" t="s">
        <v>69</v>
      </c>
      <c r="K1108" s="1">
        <f>Tabelle5[[#This Row],[Menge kg Nges]]/1000</f>
        <v>0.21</v>
      </c>
      <c r="L1108" s="1">
        <f>Tabelle5[[#This Row],[Menge kg P2O5]]/1000</f>
        <v>0.1875</v>
      </c>
      <c r="M1108" s="1">
        <f>Tabelle5[[#This Row],[Menge t Nges]]/Tabelle5[[#This Row],[Anzahl Lieferscheine]]</f>
        <v>0.21</v>
      </c>
      <c r="N1108" s="1">
        <f>Tabelle5[[#This Row],[Menge t P2O5]]/Tabelle5[[#This Row],[Anzahl Lieferscheine]]</f>
        <v>0.1875</v>
      </c>
    </row>
    <row r="1109" spans="1:14" x14ac:dyDescent="0.2">
      <c r="A1109" s="2" t="s">
        <v>42</v>
      </c>
      <c r="B1109" s="2" t="s">
        <v>42</v>
      </c>
      <c r="C1109" s="2" t="s">
        <v>25</v>
      </c>
      <c r="D1109" s="2" t="s">
        <v>25</v>
      </c>
      <c r="E1109" s="2" t="s">
        <v>26</v>
      </c>
      <c r="F1109" s="2" t="s">
        <v>61</v>
      </c>
      <c r="G1109" s="1">
        <v>331124.53999999916</v>
      </c>
      <c r="H1109" s="1">
        <v>149725.94000000024</v>
      </c>
      <c r="I1109" s="4">
        <v>1067</v>
      </c>
      <c r="J1109" s="2" t="s">
        <v>69</v>
      </c>
      <c r="K1109" s="1">
        <f>Tabelle5[[#This Row],[Menge kg Nges]]/1000</f>
        <v>331.12453999999917</v>
      </c>
      <c r="L1109" s="1">
        <f>Tabelle5[[#This Row],[Menge kg P2O5]]/1000</f>
        <v>149.72594000000024</v>
      </c>
      <c r="M1109" s="1">
        <f>Tabelle5[[#This Row],[Menge t Nges]]/Tabelle5[[#This Row],[Anzahl Lieferscheine]]</f>
        <v>0.31033227741330754</v>
      </c>
      <c r="N1109" s="1">
        <f>Tabelle5[[#This Row],[Menge t P2O5]]/Tabelle5[[#This Row],[Anzahl Lieferscheine]]</f>
        <v>0.1403242174320527</v>
      </c>
    </row>
    <row r="1110" spans="1:14" x14ac:dyDescent="0.2">
      <c r="A1110" s="2" t="s">
        <v>42</v>
      </c>
      <c r="B1110" s="2" t="s">
        <v>42</v>
      </c>
      <c r="C1110" s="2" t="s">
        <v>63</v>
      </c>
      <c r="D1110" s="2" t="s">
        <v>63</v>
      </c>
      <c r="E1110" s="2" t="s">
        <v>63</v>
      </c>
      <c r="F1110" s="2" t="s">
        <v>61</v>
      </c>
      <c r="G1110" s="1">
        <v>6156.4799999999987</v>
      </c>
      <c r="H1110" s="1">
        <v>842.16000000000008</v>
      </c>
      <c r="I1110" s="4">
        <v>11</v>
      </c>
      <c r="J1110" s="2" t="s">
        <v>69</v>
      </c>
      <c r="K1110" s="1">
        <f>Tabelle5[[#This Row],[Menge kg Nges]]/1000</f>
        <v>6.1564799999999984</v>
      </c>
      <c r="L1110" s="1">
        <f>Tabelle5[[#This Row],[Menge kg P2O5]]/1000</f>
        <v>0.84216000000000013</v>
      </c>
      <c r="M1110" s="1">
        <f>Tabelle5[[#This Row],[Menge t Nges]]/Tabelle5[[#This Row],[Anzahl Lieferscheine]]</f>
        <v>0.55967999999999984</v>
      </c>
      <c r="N1110" s="1">
        <f>Tabelle5[[#This Row],[Menge t P2O5]]/Tabelle5[[#This Row],[Anzahl Lieferscheine]]</f>
        <v>7.6560000000000017E-2</v>
      </c>
    </row>
  </sheetData>
  <pageMargins left="0.7" right="0.7" top="0.78740157499999996" bottom="0.78740157499999996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E512A0-AE41-4B63-8AF1-F5F34020E8DE}">
  <dimension ref="A1:N1090"/>
  <sheetViews>
    <sheetView workbookViewId="0">
      <selection activeCell="D45" sqref="A2:N1090"/>
    </sheetView>
  </sheetViews>
  <sheetFormatPr baseColWidth="10" defaultRowHeight="15" x14ac:dyDescent="0.2"/>
  <cols>
    <col min="1" max="1" width="16.5" bestFit="1" customWidth="1"/>
    <col min="2" max="2" width="18.5" bestFit="1" customWidth="1"/>
    <col min="3" max="3" width="14.33203125" bestFit="1" customWidth="1"/>
    <col min="4" max="4" width="16.1640625" bestFit="1" customWidth="1"/>
    <col min="5" max="5" width="36.5" bestFit="1" customWidth="1"/>
    <col min="6" max="6" width="18.83203125" bestFit="1" customWidth="1"/>
    <col min="7" max="7" width="15.5" bestFit="1" customWidth="1"/>
    <col min="8" max="8" width="15.83203125" bestFit="1" customWidth="1"/>
    <col min="9" max="9" width="20.1640625" bestFit="1" customWidth="1"/>
    <col min="10" max="10" width="6.5" bestFit="1" customWidth="1"/>
    <col min="11" max="11" width="14.5" bestFit="1" customWidth="1"/>
    <col min="12" max="12" width="14.6640625" bestFit="1" customWidth="1"/>
    <col min="13" max="13" width="22" bestFit="1" customWidth="1"/>
    <col min="14" max="14" width="22.5" bestFit="1" customWidth="1"/>
  </cols>
  <sheetData>
    <row r="1" spans="1:14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60</v>
      </c>
      <c r="G1" t="s">
        <v>58</v>
      </c>
      <c r="H1" t="s">
        <v>76</v>
      </c>
      <c r="I1" t="s">
        <v>75</v>
      </c>
      <c r="J1" t="s">
        <v>64</v>
      </c>
      <c r="K1" s="2" t="s">
        <v>77</v>
      </c>
      <c r="L1" s="2" t="s">
        <v>78</v>
      </c>
      <c r="M1" t="s">
        <v>79</v>
      </c>
      <c r="N1" t="s">
        <v>80</v>
      </c>
    </row>
    <row r="2" spans="1:14" x14ac:dyDescent="0.2">
      <c r="A2" s="2" t="s">
        <v>5</v>
      </c>
      <c r="B2" s="2" t="s">
        <v>5</v>
      </c>
      <c r="C2" s="2" t="s">
        <v>6</v>
      </c>
      <c r="D2" s="2" t="s">
        <v>7</v>
      </c>
      <c r="E2" s="2" t="s">
        <v>8</v>
      </c>
      <c r="F2" s="2" t="s">
        <v>61</v>
      </c>
      <c r="G2" s="1">
        <v>380608.08999999997</v>
      </c>
      <c r="H2" s="1">
        <v>136980.87999999998</v>
      </c>
      <c r="I2" s="4">
        <v>260</v>
      </c>
      <c r="J2" s="2" t="s">
        <v>70</v>
      </c>
      <c r="K2" s="1">
        <f>Tabelle6[[#This Row],[Menge kg Nges]]/1000</f>
        <v>380.60808999999995</v>
      </c>
      <c r="L2" s="1">
        <f>Tabelle6[[#This Row],[Menge kg P2O5]]/1000</f>
        <v>136.98087999999998</v>
      </c>
      <c r="M2" s="1">
        <f>Tabelle6[[#This Row],[Menge t Nges]]/Tabelle6[[#This Row],[Anzahl Lieferscheine]]</f>
        <v>1.4638772692307691</v>
      </c>
      <c r="N2" s="1">
        <f>Tabelle6[[#This Row],[Menge t P2O5]]/Tabelle6[[#This Row],[Anzahl Lieferscheine]]</f>
        <v>0.52684953846153837</v>
      </c>
    </row>
    <row r="3" spans="1:14" x14ac:dyDescent="0.2">
      <c r="A3" s="2" t="s">
        <v>5</v>
      </c>
      <c r="B3" s="2" t="s">
        <v>5</v>
      </c>
      <c r="C3" s="2" t="s">
        <v>6</v>
      </c>
      <c r="D3" s="2" t="s">
        <v>7</v>
      </c>
      <c r="E3" s="2" t="s">
        <v>9</v>
      </c>
      <c r="F3" s="2" t="s">
        <v>61</v>
      </c>
      <c r="G3" s="1">
        <v>179068.65999999997</v>
      </c>
      <c r="H3" s="1">
        <v>73119.189999999988</v>
      </c>
      <c r="I3" s="4">
        <v>180</v>
      </c>
      <c r="J3" s="2" t="s">
        <v>70</v>
      </c>
      <c r="K3" s="1">
        <f>Tabelle6[[#This Row],[Menge kg Nges]]/1000</f>
        <v>179.06865999999997</v>
      </c>
      <c r="L3" s="1">
        <f>Tabelle6[[#This Row],[Menge kg P2O5]]/1000</f>
        <v>73.119189999999989</v>
      </c>
      <c r="M3" s="1">
        <f>Tabelle6[[#This Row],[Menge t Nges]]/Tabelle6[[#This Row],[Anzahl Lieferscheine]]</f>
        <v>0.99482588888888868</v>
      </c>
      <c r="N3" s="1">
        <f>Tabelle6[[#This Row],[Menge t P2O5]]/Tabelle6[[#This Row],[Anzahl Lieferscheine]]</f>
        <v>0.40621772222222219</v>
      </c>
    </row>
    <row r="4" spans="1:14" x14ac:dyDescent="0.2">
      <c r="A4" s="2" t="s">
        <v>5</v>
      </c>
      <c r="B4" s="2" t="s">
        <v>5</v>
      </c>
      <c r="C4" s="2" t="s">
        <v>6</v>
      </c>
      <c r="D4" s="2" t="s">
        <v>7</v>
      </c>
      <c r="E4" s="2" t="s">
        <v>10</v>
      </c>
      <c r="F4" s="2" t="s">
        <v>61</v>
      </c>
      <c r="G4" s="1">
        <v>942.25000000000023</v>
      </c>
      <c r="H4" s="1">
        <v>393.09999999999997</v>
      </c>
      <c r="I4" s="4">
        <v>15</v>
      </c>
      <c r="J4" s="2" t="s">
        <v>70</v>
      </c>
      <c r="K4" s="1">
        <f>Tabelle6[[#This Row],[Menge kg Nges]]/1000</f>
        <v>0.94225000000000025</v>
      </c>
      <c r="L4" s="1">
        <f>Tabelle6[[#This Row],[Menge kg P2O5]]/1000</f>
        <v>0.39309999999999995</v>
      </c>
      <c r="M4" s="1">
        <f>Tabelle6[[#This Row],[Menge t Nges]]/Tabelle6[[#This Row],[Anzahl Lieferscheine]]</f>
        <v>6.2816666666666687E-2</v>
      </c>
      <c r="N4" s="1">
        <f>Tabelle6[[#This Row],[Menge t P2O5]]/Tabelle6[[#This Row],[Anzahl Lieferscheine]]</f>
        <v>2.6206666666666663E-2</v>
      </c>
    </row>
    <row r="5" spans="1:14" x14ac:dyDescent="0.2">
      <c r="A5" s="2" t="s">
        <v>5</v>
      </c>
      <c r="B5" s="2" t="s">
        <v>5</v>
      </c>
      <c r="C5" s="2" t="s">
        <v>6</v>
      </c>
      <c r="D5" s="2" t="s">
        <v>7</v>
      </c>
      <c r="E5" s="2" t="s">
        <v>11</v>
      </c>
      <c r="F5" s="2" t="s">
        <v>61</v>
      </c>
      <c r="G5" s="1">
        <v>24012.240000000005</v>
      </c>
      <c r="H5" s="1">
        <v>11883.760000000004</v>
      </c>
      <c r="I5" s="4">
        <v>49</v>
      </c>
      <c r="J5" s="2" t="s">
        <v>70</v>
      </c>
      <c r="K5" s="1">
        <f>Tabelle6[[#This Row],[Menge kg Nges]]/1000</f>
        <v>24.012240000000006</v>
      </c>
      <c r="L5" s="1">
        <f>Tabelle6[[#This Row],[Menge kg P2O5]]/1000</f>
        <v>11.883760000000004</v>
      </c>
      <c r="M5" s="1">
        <f>Tabelle6[[#This Row],[Menge t Nges]]/Tabelle6[[#This Row],[Anzahl Lieferscheine]]</f>
        <v>0.49004571428571442</v>
      </c>
      <c r="N5" s="1">
        <f>Tabelle6[[#This Row],[Menge t P2O5]]/Tabelle6[[#This Row],[Anzahl Lieferscheine]]</f>
        <v>0.24252571428571437</v>
      </c>
    </row>
    <row r="6" spans="1:14" x14ac:dyDescent="0.2">
      <c r="A6" s="2" t="s">
        <v>5</v>
      </c>
      <c r="B6" s="2" t="s">
        <v>5</v>
      </c>
      <c r="C6" s="2" t="s">
        <v>6</v>
      </c>
      <c r="D6" s="2" t="s">
        <v>7</v>
      </c>
      <c r="E6" s="2" t="s">
        <v>12</v>
      </c>
      <c r="F6" s="2" t="s">
        <v>61</v>
      </c>
      <c r="G6" s="1">
        <v>200988.67999999991</v>
      </c>
      <c r="H6" s="1">
        <v>108270.84999999996</v>
      </c>
      <c r="I6" s="4">
        <v>519</v>
      </c>
      <c r="J6" s="2" t="s">
        <v>70</v>
      </c>
      <c r="K6" s="1">
        <f>Tabelle6[[#This Row],[Menge kg Nges]]/1000</f>
        <v>200.9886799999999</v>
      </c>
      <c r="L6" s="1">
        <f>Tabelle6[[#This Row],[Menge kg P2O5]]/1000</f>
        <v>108.27084999999997</v>
      </c>
      <c r="M6" s="1">
        <f>Tabelle6[[#This Row],[Menge t Nges]]/Tabelle6[[#This Row],[Anzahl Lieferscheine]]</f>
        <v>0.38726142581888229</v>
      </c>
      <c r="N6" s="1">
        <f>Tabelle6[[#This Row],[Menge t P2O5]]/Tabelle6[[#This Row],[Anzahl Lieferscheine]]</f>
        <v>0.20861435452793828</v>
      </c>
    </row>
    <row r="7" spans="1:14" x14ac:dyDescent="0.2">
      <c r="A7" s="2" t="s">
        <v>5</v>
      </c>
      <c r="B7" s="2" t="s">
        <v>5</v>
      </c>
      <c r="C7" s="2" t="s">
        <v>6</v>
      </c>
      <c r="D7" s="2" t="s">
        <v>7</v>
      </c>
      <c r="E7" s="2" t="s">
        <v>13</v>
      </c>
      <c r="F7" s="2" t="s">
        <v>61</v>
      </c>
      <c r="G7" s="1">
        <v>38781.649999999994</v>
      </c>
      <c r="H7" s="1">
        <v>26182.55</v>
      </c>
      <c r="I7" s="4">
        <v>38</v>
      </c>
      <c r="J7" s="2" t="s">
        <v>70</v>
      </c>
      <c r="K7" s="1">
        <f>Tabelle6[[#This Row],[Menge kg Nges]]/1000</f>
        <v>38.781649999999992</v>
      </c>
      <c r="L7" s="1">
        <f>Tabelle6[[#This Row],[Menge kg P2O5]]/1000</f>
        <v>26.182549999999999</v>
      </c>
      <c r="M7" s="1">
        <f>Tabelle6[[#This Row],[Menge t Nges]]/Tabelle6[[#This Row],[Anzahl Lieferscheine]]</f>
        <v>1.0205697368421049</v>
      </c>
      <c r="N7" s="1">
        <f>Tabelle6[[#This Row],[Menge t P2O5]]/Tabelle6[[#This Row],[Anzahl Lieferscheine]]</f>
        <v>0.68901447368421054</v>
      </c>
    </row>
    <row r="8" spans="1:14" x14ac:dyDescent="0.2">
      <c r="A8" s="2" t="s">
        <v>5</v>
      </c>
      <c r="B8" s="2" t="s">
        <v>5</v>
      </c>
      <c r="C8" s="2" t="s">
        <v>6</v>
      </c>
      <c r="D8" s="2" t="s">
        <v>7</v>
      </c>
      <c r="E8" s="2" t="s">
        <v>14</v>
      </c>
      <c r="F8" s="2" t="s">
        <v>61</v>
      </c>
      <c r="G8" s="1">
        <v>19109.72</v>
      </c>
      <c r="H8" s="1">
        <v>9550.0600000000013</v>
      </c>
      <c r="I8" s="4">
        <v>30</v>
      </c>
      <c r="J8" s="2" t="s">
        <v>70</v>
      </c>
      <c r="K8" s="1">
        <f>Tabelle6[[#This Row],[Menge kg Nges]]/1000</f>
        <v>19.109720000000003</v>
      </c>
      <c r="L8" s="1">
        <f>Tabelle6[[#This Row],[Menge kg P2O5]]/1000</f>
        <v>9.550060000000002</v>
      </c>
      <c r="M8" s="1">
        <f>Tabelle6[[#This Row],[Menge t Nges]]/Tabelle6[[#This Row],[Anzahl Lieferscheine]]</f>
        <v>0.63699066666666682</v>
      </c>
      <c r="N8" s="1">
        <f>Tabelle6[[#This Row],[Menge t P2O5]]/Tabelle6[[#This Row],[Anzahl Lieferscheine]]</f>
        <v>0.31833533333333341</v>
      </c>
    </row>
    <row r="9" spans="1:14" x14ac:dyDescent="0.2">
      <c r="A9" s="2" t="s">
        <v>5</v>
      </c>
      <c r="B9" s="2" t="s">
        <v>5</v>
      </c>
      <c r="C9" s="2" t="s">
        <v>6</v>
      </c>
      <c r="D9" s="2" t="s">
        <v>15</v>
      </c>
      <c r="E9" s="2" t="s">
        <v>8</v>
      </c>
      <c r="F9" s="2" t="s">
        <v>61</v>
      </c>
      <c r="G9" s="1">
        <v>3640.98</v>
      </c>
      <c r="H9" s="1">
        <v>2663.16</v>
      </c>
      <c r="I9" s="4">
        <v>4</v>
      </c>
      <c r="J9" s="2" t="s">
        <v>70</v>
      </c>
      <c r="K9" s="1">
        <f>Tabelle6[[#This Row],[Menge kg Nges]]/1000</f>
        <v>3.6409799999999999</v>
      </c>
      <c r="L9" s="1">
        <f>Tabelle6[[#This Row],[Menge kg P2O5]]/1000</f>
        <v>2.66316</v>
      </c>
      <c r="M9" s="1">
        <f>Tabelle6[[#This Row],[Menge t Nges]]/Tabelle6[[#This Row],[Anzahl Lieferscheine]]</f>
        <v>0.91024499999999997</v>
      </c>
      <c r="N9" s="1">
        <f>Tabelle6[[#This Row],[Menge t P2O5]]/Tabelle6[[#This Row],[Anzahl Lieferscheine]]</f>
        <v>0.66578999999999999</v>
      </c>
    </row>
    <row r="10" spans="1:14" x14ac:dyDescent="0.2">
      <c r="A10" s="2" t="s">
        <v>5</v>
      </c>
      <c r="B10" s="2" t="s">
        <v>5</v>
      </c>
      <c r="C10" s="2" t="s">
        <v>6</v>
      </c>
      <c r="D10" s="2" t="s">
        <v>15</v>
      </c>
      <c r="E10" s="2" t="s">
        <v>17</v>
      </c>
      <c r="F10" s="2" t="s">
        <v>61</v>
      </c>
      <c r="G10" s="1">
        <v>3074</v>
      </c>
      <c r="H10" s="1">
        <v>1399</v>
      </c>
      <c r="I10" s="4">
        <v>7</v>
      </c>
      <c r="J10" s="2" t="s">
        <v>70</v>
      </c>
      <c r="K10" s="1">
        <f>Tabelle6[[#This Row],[Menge kg Nges]]/1000</f>
        <v>3.0739999999999998</v>
      </c>
      <c r="L10" s="1">
        <f>Tabelle6[[#This Row],[Menge kg P2O5]]/1000</f>
        <v>1.399</v>
      </c>
      <c r="M10" s="1">
        <f>Tabelle6[[#This Row],[Menge t Nges]]/Tabelle6[[#This Row],[Anzahl Lieferscheine]]</f>
        <v>0.43914285714285711</v>
      </c>
      <c r="N10" s="1">
        <f>Tabelle6[[#This Row],[Menge t P2O5]]/Tabelle6[[#This Row],[Anzahl Lieferscheine]]</f>
        <v>0.19985714285714287</v>
      </c>
    </row>
    <row r="11" spans="1:14" x14ac:dyDescent="0.2">
      <c r="A11" s="2" t="s">
        <v>5</v>
      </c>
      <c r="B11" s="2" t="s">
        <v>5</v>
      </c>
      <c r="C11" s="2" t="s">
        <v>6</v>
      </c>
      <c r="D11" s="2" t="s">
        <v>15</v>
      </c>
      <c r="E11" s="2" t="s">
        <v>18</v>
      </c>
      <c r="F11" s="2" t="s">
        <v>61</v>
      </c>
      <c r="G11" s="1">
        <v>31525.93</v>
      </c>
      <c r="H11" s="1">
        <v>23230.580000000005</v>
      </c>
      <c r="I11" s="4">
        <v>72</v>
      </c>
      <c r="J11" s="2" t="s">
        <v>70</v>
      </c>
      <c r="K11" s="1">
        <f>Tabelle6[[#This Row],[Menge kg Nges]]/1000</f>
        <v>31.525929999999999</v>
      </c>
      <c r="L11" s="1">
        <f>Tabelle6[[#This Row],[Menge kg P2O5]]/1000</f>
        <v>23.230580000000007</v>
      </c>
      <c r="M11" s="1">
        <f>Tabelle6[[#This Row],[Menge t Nges]]/Tabelle6[[#This Row],[Anzahl Lieferscheine]]</f>
        <v>0.43786013888888886</v>
      </c>
      <c r="N11" s="1">
        <f>Tabelle6[[#This Row],[Menge t P2O5]]/Tabelle6[[#This Row],[Anzahl Lieferscheine]]</f>
        <v>0.32264694444444453</v>
      </c>
    </row>
    <row r="12" spans="1:14" x14ac:dyDescent="0.2">
      <c r="A12" s="2" t="s">
        <v>5</v>
      </c>
      <c r="B12" s="2" t="s">
        <v>5</v>
      </c>
      <c r="C12" s="2" t="s">
        <v>6</v>
      </c>
      <c r="D12" s="2" t="s">
        <v>15</v>
      </c>
      <c r="E12" s="2" t="s">
        <v>19</v>
      </c>
      <c r="F12" s="2" t="s">
        <v>61</v>
      </c>
      <c r="G12" s="1">
        <v>17710.5</v>
      </c>
      <c r="H12" s="1">
        <v>14364.900000000001</v>
      </c>
      <c r="I12" s="4">
        <v>26</v>
      </c>
      <c r="J12" s="2" t="s">
        <v>70</v>
      </c>
      <c r="K12" s="1">
        <f>Tabelle6[[#This Row],[Menge kg Nges]]/1000</f>
        <v>17.7105</v>
      </c>
      <c r="L12" s="1">
        <f>Tabelle6[[#This Row],[Menge kg P2O5]]/1000</f>
        <v>14.364900000000002</v>
      </c>
      <c r="M12" s="1">
        <f>Tabelle6[[#This Row],[Menge t Nges]]/Tabelle6[[#This Row],[Anzahl Lieferscheine]]</f>
        <v>0.68117307692307694</v>
      </c>
      <c r="N12" s="1">
        <f>Tabelle6[[#This Row],[Menge t P2O5]]/Tabelle6[[#This Row],[Anzahl Lieferscheine]]</f>
        <v>0.55249615384615391</v>
      </c>
    </row>
    <row r="13" spans="1:14" x14ac:dyDescent="0.2">
      <c r="A13" s="2" t="s">
        <v>5</v>
      </c>
      <c r="B13" s="2" t="s">
        <v>5</v>
      </c>
      <c r="C13" s="2" t="s">
        <v>6</v>
      </c>
      <c r="D13" s="2" t="s">
        <v>15</v>
      </c>
      <c r="E13" s="2" t="s">
        <v>20</v>
      </c>
      <c r="F13" s="2" t="s">
        <v>61</v>
      </c>
      <c r="G13" s="1">
        <v>15752.999999999998</v>
      </c>
      <c r="H13" s="1">
        <v>10128</v>
      </c>
      <c r="I13" s="4">
        <v>61</v>
      </c>
      <c r="J13" s="2" t="s">
        <v>70</v>
      </c>
      <c r="K13" s="1">
        <f>Tabelle6[[#This Row],[Menge kg Nges]]/1000</f>
        <v>15.752999999999998</v>
      </c>
      <c r="L13" s="1">
        <f>Tabelle6[[#This Row],[Menge kg P2O5]]/1000</f>
        <v>10.128</v>
      </c>
      <c r="M13" s="1">
        <f>Tabelle6[[#This Row],[Menge t Nges]]/Tabelle6[[#This Row],[Anzahl Lieferscheine]]</f>
        <v>0.25824590163934424</v>
      </c>
      <c r="N13" s="1">
        <f>Tabelle6[[#This Row],[Menge t P2O5]]/Tabelle6[[#This Row],[Anzahl Lieferscheine]]</f>
        <v>0.16603278688524589</v>
      </c>
    </row>
    <row r="14" spans="1:14" x14ac:dyDescent="0.2">
      <c r="A14" s="2" t="s">
        <v>5</v>
      </c>
      <c r="B14" s="2" t="s">
        <v>5</v>
      </c>
      <c r="C14" s="2" t="s">
        <v>6</v>
      </c>
      <c r="D14" s="2" t="s">
        <v>15</v>
      </c>
      <c r="E14" s="2" t="s">
        <v>21</v>
      </c>
      <c r="F14" s="2" t="s">
        <v>61</v>
      </c>
      <c r="G14" s="1">
        <v>131372.06000000003</v>
      </c>
      <c r="H14" s="1">
        <v>68098.389999999941</v>
      </c>
      <c r="I14" s="4">
        <v>525</v>
      </c>
      <c r="J14" s="2" t="s">
        <v>70</v>
      </c>
      <c r="K14" s="1">
        <f>Tabelle6[[#This Row],[Menge kg Nges]]/1000</f>
        <v>131.37206000000003</v>
      </c>
      <c r="L14" s="1">
        <f>Tabelle6[[#This Row],[Menge kg P2O5]]/1000</f>
        <v>68.098389999999938</v>
      </c>
      <c r="M14" s="1">
        <f>Tabelle6[[#This Row],[Menge t Nges]]/Tabelle6[[#This Row],[Anzahl Lieferscheine]]</f>
        <v>0.25023249523809532</v>
      </c>
      <c r="N14" s="1">
        <f>Tabelle6[[#This Row],[Menge t P2O5]]/Tabelle6[[#This Row],[Anzahl Lieferscheine]]</f>
        <v>0.12971121904761893</v>
      </c>
    </row>
    <row r="15" spans="1:14" x14ac:dyDescent="0.2">
      <c r="A15" s="2" t="s">
        <v>5</v>
      </c>
      <c r="B15" s="2" t="s">
        <v>5</v>
      </c>
      <c r="C15" s="2" t="s">
        <v>6</v>
      </c>
      <c r="D15" s="2" t="s">
        <v>15</v>
      </c>
      <c r="E15" s="2" t="s">
        <v>9</v>
      </c>
      <c r="F15" s="2" t="s">
        <v>61</v>
      </c>
      <c r="G15" s="1">
        <v>24591.45</v>
      </c>
      <c r="H15" s="1">
        <v>12339.949999999999</v>
      </c>
      <c r="I15" s="4">
        <v>72</v>
      </c>
      <c r="J15" s="2" t="s">
        <v>70</v>
      </c>
      <c r="K15" s="1">
        <f>Tabelle6[[#This Row],[Menge kg Nges]]/1000</f>
        <v>24.591450000000002</v>
      </c>
      <c r="L15" s="1">
        <f>Tabelle6[[#This Row],[Menge kg P2O5]]/1000</f>
        <v>12.339949999999998</v>
      </c>
      <c r="M15" s="1">
        <f>Tabelle6[[#This Row],[Menge t Nges]]/Tabelle6[[#This Row],[Anzahl Lieferscheine]]</f>
        <v>0.34154791666666667</v>
      </c>
      <c r="N15" s="1">
        <f>Tabelle6[[#This Row],[Menge t P2O5]]/Tabelle6[[#This Row],[Anzahl Lieferscheine]]</f>
        <v>0.17138819444444442</v>
      </c>
    </row>
    <row r="16" spans="1:14" x14ac:dyDescent="0.2">
      <c r="A16" s="2" t="s">
        <v>5</v>
      </c>
      <c r="B16" s="2" t="s">
        <v>5</v>
      </c>
      <c r="C16" s="2" t="s">
        <v>6</v>
      </c>
      <c r="D16" s="2" t="s">
        <v>15</v>
      </c>
      <c r="E16" s="2" t="s">
        <v>10</v>
      </c>
      <c r="F16" s="2" t="s">
        <v>61</v>
      </c>
      <c r="G16" s="1">
        <v>11954.759999999998</v>
      </c>
      <c r="H16" s="1">
        <v>5052.3300000000008</v>
      </c>
      <c r="I16" s="4">
        <v>35</v>
      </c>
      <c r="J16" s="2" t="s">
        <v>70</v>
      </c>
      <c r="K16" s="1">
        <f>Tabelle6[[#This Row],[Menge kg Nges]]/1000</f>
        <v>11.954759999999998</v>
      </c>
      <c r="L16" s="1">
        <f>Tabelle6[[#This Row],[Menge kg P2O5]]/1000</f>
        <v>5.0523300000000004</v>
      </c>
      <c r="M16" s="1">
        <f>Tabelle6[[#This Row],[Menge t Nges]]/Tabelle6[[#This Row],[Anzahl Lieferscheine]]</f>
        <v>0.34156457142857138</v>
      </c>
      <c r="N16" s="1">
        <f>Tabelle6[[#This Row],[Menge t P2O5]]/Tabelle6[[#This Row],[Anzahl Lieferscheine]]</f>
        <v>0.14435228571428574</v>
      </c>
    </row>
    <row r="17" spans="1:14" x14ac:dyDescent="0.2">
      <c r="A17" s="2" t="s">
        <v>5</v>
      </c>
      <c r="B17" s="2" t="s">
        <v>5</v>
      </c>
      <c r="C17" s="2" t="s">
        <v>6</v>
      </c>
      <c r="D17" s="2" t="s">
        <v>15</v>
      </c>
      <c r="E17" s="2" t="s">
        <v>23</v>
      </c>
      <c r="F17" s="2" t="s">
        <v>61</v>
      </c>
      <c r="G17" s="1">
        <v>1640</v>
      </c>
      <c r="H17" s="1">
        <v>740</v>
      </c>
      <c r="I17" s="4">
        <v>4</v>
      </c>
      <c r="J17" s="2" t="s">
        <v>70</v>
      </c>
      <c r="K17" s="1">
        <f>Tabelle6[[#This Row],[Menge kg Nges]]/1000</f>
        <v>1.64</v>
      </c>
      <c r="L17" s="1">
        <f>Tabelle6[[#This Row],[Menge kg P2O5]]/1000</f>
        <v>0.74</v>
      </c>
      <c r="M17" s="1">
        <f>Tabelle6[[#This Row],[Menge t Nges]]/Tabelle6[[#This Row],[Anzahl Lieferscheine]]</f>
        <v>0.41</v>
      </c>
      <c r="N17" s="1">
        <f>Tabelle6[[#This Row],[Menge t P2O5]]/Tabelle6[[#This Row],[Anzahl Lieferscheine]]</f>
        <v>0.185</v>
      </c>
    </row>
    <row r="18" spans="1:14" x14ac:dyDescent="0.2">
      <c r="A18" s="2" t="s">
        <v>5</v>
      </c>
      <c r="B18" s="2" t="s">
        <v>5</v>
      </c>
      <c r="C18" s="2" t="s">
        <v>6</v>
      </c>
      <c r="D18" s="2" t="s">
        <v>15</v>
      </c>
      <c r="E18" s="2" t="s">
        <v>12</v>
      </c>
      <c r="F18" s="2" t="s">
        <v>61</v>
      </c>
      <c r="G18" s="1">
        <v>921.2</v>
      </c>
      <c r="H18" s="1">
        <v>510.56</v>
      </c>
      <c r="I18" s="4">
        <v>6</v>
      </c>
      <c r="J18" s="2" t="s">
        <v>70</v>
      </c>
      <c r="K18" s="1">
        <f>Tabelle6[[#This Row],[Menge kg Nges]]/1000</f>
        <v>0.92120000000000002</v>
      </c>
      <c r="L18" s="1">
        <f>Tabelle6[[#This Row],[Menge kg P2O5]]/1000</f>
        <v>0.51056000000000001</v>
      </c>
      <c r="M18" s="1">
        <f>Tabelle6[[#This Row],[Menge t Nges]]/Tabelle6[[#This Row],[Anzahl Lieferscheine]]</f>
        <v>0.15353333333333333</v>
      </c>
      <c r="N18" s="1">
        <f>Tabelle6[[#This Row],[Menge t P2O5]]/Tabelle6[[#This Row],[Anzahl Lieferscheine]]</f>
        <v>8.509333333333334E-2</v>
      </c>
    </row>
    <row r="19" spans="1:14" x14ac:dyDescent="0.2">
      <c r="A19" s="2" t="s">
        <v>5</v>
      </c>
      <c r="B19" s="2" t="s">
        <v>5</v>
      </c>
      <c r="C19" s="2" t="s">
        <v>6</v>
      </c>
      <c r="D19" s="2" t="s">
        <v>15</v>
      </c>
      <c r="E19" s="2" t="s">
        <v>24</v>
      </c>
      <c r="F19" s="2" t="s">
        <v>61</v>
      </c>
      <c r="G19" s="1">
        <v>11470.2</v>
      </c>
      <c r="H19" s="1">
        <v>9559.4500000000007</v>
      </c>
      <c r="I19" s="4">
        <v>21</v>
      </c>
      <c r="J19" s="2" t="s">
        <v>70</v>
      </c>
      <c r="K19" s="1">
        <f>Tabelle6[[#This Row],[Menge kg Nges]]/1000</f>
        <v>11.4702</v>
      </c>
      <c r="L19" s="1">
        <f>Tabelle6[[#This Row],[Menge kg P2O5]]/1000</f>
        <v>9.55945</v>
      </c>
      <c r="M19" s="1">
        <f>Tabelle6[[#This Row],[Menge t Nges]]/Tabelle6[[#This Row],[Anzahl Lieferscheine]]</f>
        <v>0.54620000000000002</v>
      </c>
      <c r="N19" s="1">
        <f>Tabelle6[[#This Row],[Menge t P2O5]]/Tabelle6[[#This Row],[Anzahl Lieferscheine]]</f>
        <v>0.45521190476190476</v>
      </c>
    </row>
    <row r="20" spans="1:14" x14ac:dyDescent="0.2">
      <c r="A20" s="2" t="s">
        <v>5</v>
      </c>
      <c r="B20" s="2" t="s">
        <v>5</v>
      </c>
      <c r="C20" s="2" t="s">
        <v>6</v>
      </c>
      <c r="D20" s="2" t="s">
        <v>15</v>
      </c>
      <c r="E20" s="2" t="s">
        <v>31</v>
      </c>
      <c r="F20" s="2" t="s">
        <v>61</v>
      </c>
      <c r="G20" s="1">
        <v>120</v>
      </c>
      <c r="H20" s="1">
        <v>67.5</v>
      </c>
      <c r="I20" s="4">
        <v>1</v>
      </c>
      <c r="J20" s="2" t="s">
        <v>70</v>
      </c>
      <c r="K20" s="1">
        <f>Tabelle6[[#This Row],[Menge kg Nges]]/1000</f>
        <v>0.12</v>
      </c>
      <c r="L20" s="1">
        <f>Tabelle6[[#This Row],[Menge kg P2O5]]/1000</f>
        <v>6.7500000000000004E-2</v>
      </c>
      <c r="M20" s="1">
        <f>Tabelle6[[#This Row],[Menge t Nges]]/Tabelle6[[#This Row],[Anzahl Lieferscheine]]</f>
        <v>0.12</v>
      </c>
      <c r="N20" s="1">
        <f>Tabelle6[[#This Row],[Menge t P2O5]]/Tabelle6[[#This Row],[Anzahl Lieferscheine]]</f>
        <v>6.7500000000000004E-2</v>
      </c>
    </row>
    <row r="21" spans="1:14" x14ac:dyDescent="0.2">
      <c r="A21" s="2" t="s">
        <v>5</v>
      </c>
      <c r="B21" s="2" t="s">
        <v>5</v>
      </c>
      <c r="C21" s="2" t="s">
        <v>25</v>
      </c>
      <c r="D21" s="2" t="s">
        <v>25</v>
      </c>
      <c r="E21" s="2" t="s">
        <v>26</v>
      </c>
      <c r="F21" s="2" t="s">
        <v>61</v>
      </c>
      <c r="G21" s="1">
        <v>90160.100000000035</v>
      </c>
      <c r="H21" s="1">
        <v>40872.079999999994</v>
      </c>
      <c r="I21" s="4">
        <v>118</v>
      </c>
      <c r="J21" s="2" t="s">
        <v>70</v>
      </c>
      <c r="K21" s="1">
        <f>Tabelle6[[#This Row],[Menge kg Nges]]/1000</f>
        <v>90.160100000000028</v>
      </c>
      <c r="L21" s="1">
        <f>Tabelle6[[#This Row],[Menge kg P2O5]]/1000</f>
        <v>40.872079999999997</v>
      </c>
      <c r="M21" s="1">
        <f>Tabelle6[[#This Row],[Menge t Nges]]/Tabelle6[[#This Row],[Anzahl Lieferscheine]]</f>
        <v>0.76406864406779684</v>
      </c>
      <c r="N21" s="1">
        <f>Tabelle6[[#This Row],[Menge t P2O5]]/Tabelle6[[#This Row],[Anzahl Lieferscheine]]</f>
        <v>0.3463735593220339</v>
      </c>
    </row>
    <row r="22" spans="1:14" x14ac:dyDescent="0.2">
      <c r="A22" s="2" t="s">
        <v>5</v>
      </c>
      <c r="B22" s="2" t="s">
        <v>5</v>
      </c>
      <c r="C22" s="2" t="s">
        <v>63</v>
      </c>
      <c r="D22" s="2" t="s">
        <v>63</v>
      </c>
      <c r="E22" s="2" t="s">
        <v>63</v>
      </c>
      <c r="F22" s="2" t="s">
        <v>61</v>
      </c>
      <c r="G22" s="1">
        <v>5260</v>
      </c>
      <c r="H22" s="1">
        <v>4656</v>
      </c>
      <c r="I22" s="4">
        <v>12</v>
      </c>
      <c r="J22" s="2" t="s">
        <v>70</v>
      </c>
      <c r="K22" s="1">
        <f>Tabelle6[[#This Row],[Menge kg Nges]]/1000</f>
        <v>5.26</v>
      </c>
      <c r="L22" s="1">
        <f>Tabelle6[[#This Row],[Menge kg P2O5]]/1000</f>
        <v>4.6559999999999997</v>
      </c>
      <c r="M22" s="1">
        <f>Tabelle6[[#This Row],[Menge t Nges]]/Tabelle6[[#This Row],[Anzahl Lieferscheine]]</f>
        <v>0.4383333333333333</v>
      </c>
      <c r="N22" s="1">
        <f>Tabelle6[[#This Row],[Menge t P2O5]]/Tabelle6[[#This Row],[Anzahl Lieferscheine]]</f>
        <v>0.38799999999999996</v>
      </c>
    </row>
    <row r="23" spans="1:14" x14ac:dyDescent="0.2">
      <c r="A23" s="2" t="s">
        <v>5</v>
      </c>
      <c r="B23" s="2" t="s">
        <v>27</v>
      </c>
      <c r="C23" s="2" t="s">
        <v>6</v>
      </c>
      <c r="D23" s="2" t="s">
        <v>7</v>
      </c>
      <c r="E23" s="2" t="s">
        <v>8</v>
      </c>
      <c r="F23" s="2" t="s">
        <v>61</v>
      </c>
      <c r="G23" s="1">
        <v>2494.8000000000002</v>
      </c>
      <c r="H23" s="1">
        <v>930.15999999999985</v>
      </c>
      <c r="I23" s="4">
        <v>4</v>
      </c>
      <c r="J23" s="2" t="s">
        <v>70</v>
      </c>
      <c r="K23" s="1">
        <f>Tabelle6[[#This Row],[Menge kg Nges]]/1000</f>
        <v>2.4948000000000001</v>
      </c>
      <c r="L23" s="1">
        <f>Tabelle6[[#This Row],[Menge kg P2O5]]/1000</f>
        <v>0.93015999999999988</v>
      </c>
      <c r="M23" s="1">
        <f>Tabelle6[[#This Row],[Menge t Nges]]/Tabelle6[[#This Row],[Anzahl Lieferscheine]]</f>
        <v>0.62370000000000003</v>
      </c>
      <c r="N23" s="1">
        <f>Tabelle6[[#This Row],[Menge t P2O5]]/Tabelle6[[#This Row],[Anzahl Lieferscheine]]</f>
        <v>0.23253999999999997</v>
      </c>
    </row>
    <row r="24" spans="1:14" x14ac:dyDescent="0.2">
      <c r="A24" s="2" t="s">
        <v>5</v>
      </c>
      <c r="B24" s="2" t="s">
        <v>27</v>
      </c>
      <c r="C24" s="2" t="s">
        <v>6</v>
      </c>
      <c r="D24" s="2" t="s">
        <v>7</v>
      </c>
      <c r="E24" s="2" t="s">
        <v>9</v>
      </c>
      <c r="F24" s="2" t="s">
        <v>61</v>
      </c>
      <c r="G24" s="1">
        <v>482.8</v>
      </c>
      <c r="H24" s="1">
        <v>217.8</v>
      </c>
      <c r="I24" s="4">
        <v>4</v>
      </c>
      <c r="J24" s="2" t="s">
        <v>70</v>
      </c>
      <c r="K24" s="1">
        <f>Tabelle6[[#This Row],[Menge kg Nges]]/1000</f>
        <v>0.48280000000000001</v>
      </c>
      <c r="L24" s="1">
        <f>Tabelle6[[#This Row],[Menge kg P2O5]]/1000</f>
        <v>0.21780000000000002</v>
      </c>
      <c r="M24" s="1">
        <f>Tabelle6[[#This Row],[Menge t Nges]]/Tabelle6[[#This Row],[Anzahl Lieferscheine]]</f>
        <v>0.1207</v>
      </c>
      <c r="N24" s="1">
        <f>Tabelle6[[#This Row],[Menge t P2O5]]/Tabelle6[[#This Row],[Anzahl Lieferscheine]]</f>
        <v>5.4450000000000005E-2</v>
      </c>
    </row>
    <row r="25" spans="1:14" x14ac:dyDescent="0.2">
      <c r="A25" s="2" t="s">
        <v>5</v>
      </c>
      <c r="B25" s="2" t="s">
        <v>27</v>
      </c>
      <c r="C25" s="2" t="s">
        <v>6</v>
      </c>
      <c r="D25" s="2" t="s">
        <v>7</v>
      </c>
      <c r="E25" s="2" t="s">
        <v>11</v>
      </c>
      <c r="F25" s="2" t="s">
        <v>61</v>
      </c>
      <c r="G25" s="1">
        <v>24.8</v>
      </c>
      <c r="H25" s="1">
        <v>10.5</v>
      </c>
      <c r="I25" s="4">
        <v>1</v>
      </c>
      <c r="J25" s="2" t="s">
        <v>70</v>
      </c>
      <c r="K25" s="1">
        <f>Tabelle6[[#This Row],[Menge kg Nges]]/1000</f>
        <v>2.4799999999999999E-2</v>
      </c>
      <c r="L25" s="1">
        <f>Tabelle6[[#This Row],[Menge kg P2O5]]/1000</f>
        <v>1.0500000000000001E-2</v>
      </c>
      <c r="M25" s="1">
        <f>Tabelle6[[#This Row],[Menge t Nges]]/Tabelle6[[#This Row],[Anzahl Lieferscheine]]</f>
        <v>2.4799999999999999E-2</v>
      </c>
      <c r="N25" s="1">
        <f>Tabelle6[[#This Row],[Menge t P2O5]]/Tabelle6[[#This Row],[Anzahl Lieferscheine]]</f>
        <v>1.0500000000000001E-2</v>
      </c>
    </row>
    <row r="26" spans="1:14" x14ac:dyDescent="0.2">
      <c r="A26" s="2" t="s">
        <v>5</v>
      </c>
      <c r="B26" s="2" t="s">
        <v>27</v>
      </c>
      <c r="C26" s="2" t="s">
        <v>6</v>
      </c>
      <c r="D26" s="2" t="s">
        <v>7</v>
      </c>
      <c r="E26" s="2" t="s">
        <v>12</v>
      </c>
      <c r="F26" s="2" t="s">
        <v>61</v>
      </c>
      <c r="G26" s="1">
        <v>96.39</v>
      </c>
      <c r="H26" s="1">
        <v>50.23</v>
      </c>
      <c r="I26" s="4">
        <v>2</v>
      </c>
      <c r="J26" s="2" t="s">
        <v>70</v>
      </c>
      <c r="K26" s="1">
        <f>Tabelle6[[#This Row],[Menge kg Nges]]/1000</f>
        <v>9.6390000000000003E-2</v>
      </c>
      <c r="L26" s="1">
        <f>Tabelle6[[#This Row],[Menge kg P2O5]]/1000</f>
        <v>5.0229999999999997E-2</v>
      </c>
      <c r="M26" s="1">
        <f>Tabelle6[[#This Row],[Menge t Nges]]/Tabelle6[[#This Row],[Anzahl Lieferscheine]]</f>
        <v>4.8195000000000002E-2</v>
      </c>
      <c r="N26" s="1">
        <f>Tabelle6[[#This Row],[Menge t P2O5]]/Tabelle6[[#This Row],[Anzahl Lieferscheine]]</f>
        <v>2.5114999999999998E-2</v>
      </c>
    </row>
    <row r="27" spans="1:14" x14ac:dyDescent="0.2">
      <c r="A27" s="2" t="s">
        <v>5</v>
      </c>
      <c r="B27" s="2" t="s">
        <v>27</v>
      </c>
      <c r="C27" s="2" t="s">
        <v>6</v>
      </c>
      <c r="D27" s="2" t="s">
        <v>7</v>
      </c>
      <c r="E27" s="2" t="s">
        <v>13</v>
      </c>
      <c r="F27" s="2" t="s">
        <v>61</v>
      </c>
      <c r="G27" s="1">
        <v>1705.2000000000005</v>
      </c>
      <c r="H27" s="1">
        <v>1058.3999999999999</v>
      </c>
      <c r="I27" s="4">
        <v>13</v>
      </c>
      <c r="J27" s="2" t="s">
        <v>70</v>
      </c>
      <c r="K27" s="1">
        <f>Tabelle6[[#This Row],[Menge kg Nges]]/1000</f>
        <v>1.7052000000000005</v>
      </c>
      <c r="L27" s="1">
        <f>Tabelle6[[#This Row],[Menge kg P2O5]]/1000</f>
        <v>1.0583999999999998</v>
      </c>
      <c r="M27" s="1">
        <f>Tabelle6[[#This Row],[Menge t Nges]]/Tabelle6[[#This Row],[Anzahl Lieferscheine]]</f>
        <v>0.13116923076923082</v>
      </c>
      <c r="N27" s="1">
        <f>Tabelle6[[#This Row],[Menge t P2O5]]/Tabelle6[[#This Row],[Anzahl Lieferscheine]]</f>
        <v>8.1415384615384598E-2</v>
      </c>
    </row>
    <row r="28" spans="1:14" x14ac:dyDescent="0.2">
      <c r="A28" s="2" t="s">
        <v>5</v>
      </c>
      <c r="B28" s="2" t="s">
        <v>27</v>
      </c>
      <c r="C28" s="2" t="s">
        <v>6</v>
      </c>
      <c r="D28" s="2" t="s">
        <v>7</v>
      </c>
      <c r="E28" s="2" t="s">
        <v>14</v>
      </c>
      <c r="F28" s="2" t="s">
        <v>61</v>
      </c>
      <c r="G28" s="1">
        <v>507</v>
      </c>
      <c r="H28" s="1">
        <v>240.5</v>
      </c>
      <c r="I28" s="4">
        <v>2</v>
      </c>
      <c r="J28" s="2" t="s">
        <v>70</v>
      </c>
      <c r="K28" s="1">
        <f>Tabelle6[[#This Row],[Menge kg Nges]]/1000</f>
        <v>0.50700000000000001</v>
      </c>
      <c r="L28" s="1">
        <f>Tabelle6[[#This Row],[Menge kg P2O5]]/1000</f>
        <v>0.24049999999999999</v>
      </c>
      <c r="M28" s="1">
        <f>Tabelle6[[#This Row],[Menge t Nges]]/Tabelle6[[#This Row],[Anzahl Lieferscheine]]</f>
        <v>0.2535</v>
      </c>
      <c r="N28" s="1">
        <f>Tabelle6[[#This Row],[Menge t P2O5]]/Tabelle6[[#This Row],[Anzahl Lieferscheine]]</f>
        <v>0.12025</v>
      </c>
    </row>
    <row r="29" spans="1:14" x14ac:dyDescent="0.2">
      <c r="A29" s="2" t="s">
        <v>5</v>
      </c>
      <c r="B29" s="2" t="s">
        <v>27</v>
      </c>
      <c r="C29" s="2" t="s">
        <v>6</v>
      </c>
      <c r="D29" s="2" t="s">
        <v>15</v>
      </c>
      <c r="E29" s="2" t="s">
        <v>20</v>
      </c>
      <c r="F29" s="2" t="s">
        <v>61</v>
      </c>
      <c r="G29" s="1">
        <v>176</v>
      </c>
      <c r="H29" s="1">
        <v>100</v>
      </c>
      <c r="I29" s="4">
        <v>5</v>
      </c>
      <c r="J29" s="2" t="s">
        <v>70</v>
      </c>
      <c r="K29" s="1">
        <f>Tabelle6[[#This Row],[Menge kg Nges]]/1000</f>
        <v>0.17599999999999999</v>
      </c>
      <c r="L29" s="1">
        <f>Tabelle6[[#This Row],[Menge kg P2O5]]/1000</f>
        <v>0.1</v>
      </c>
      <c r="M29" s="1">
        <f>Tabelle6[[#This Row],[Menge t Nges]]/Tabelle6[[#This Row],[Anzahl Lieferscheine]]</f>
        <v>3.5199999999999995E-2</v>
      </c>
      <c r="N29" s="1">
        <f>Tabelle6[[#This Row],[Menge t P2O5]]/Tabelle6[[#This Row],[Anzahl Lieferscheine]]</f>
        <v>0.02</v>
      </c>
    </row>
    <row r="30" spans="1:14" x14ac:dyDescent="0.2">
      <c r="A30" s="2" t="s">
        <v>5</v>
      </c>
      <c r="B30" s="2" t="s">
        <v>27</v>
      </c>
      <c r="C30" s="2" t="s">
        <v>6</v>
      </c>
      <c r="D30" s="2" t="s">
        <v>15</v>
      </c>
      <c r="E30" s="2" t="s">
        <v>21</v>
      </c>
      <c r="F30" s="2" t="s">
        <v>61</v>
      </c>
      <c r="G30" s="1">
        <v>4117.3</v>
      </c>
      <c r="H30" s="1">
        <v>2204.5099999999998</v>
      </c>
      <c r="I30" s="4">
        <v>16</v>
      </c>
      <c r="J30" s="2" t="s">
        <v>70</v>
      </c>
      <c r="K30" s="1">
        <f>Tabelle6[[#This Row],[Menge kg Nges]]/1000</f>
        <v>4.1173000000000002</v>
      </c>
      <c r="L30" s="1">
        <f>Tabelle6[[#This Row],[Menge kg P2O5]]/1000</f>
        <v>2.20451</v>
      </c>
      <c r="M30" s="1">
        <f>Tabelle6[[#This Row],[Menge t Nges]]/Tabelle6[[#This Row],[Anzahl Lieferscheine]]</f>
        <v>0.25733125000000001</v>
      </c>
      <c r="N30" s="1">
        <f>Tabelle6[[#This Row],[Menge t P2O5]]/Tabelle6[[#This Row],[Anzahl Lieferscheine]]</f>
        <v>0.137781875</v>
      </c>
    </row>
    <row r="31" spans="1:14" x14ac:dyDescent="0.2">
      <c r="A31" s="2" t="s">
        <v>5</v>
      </c>
      <c r="B31" s="2" t="s">
        <v>27</v>
      </c>
      <c r="C31" s="2" t="s">
        <v>6</v>
      </c>
      <c r="D31" s="2" t="s">
        <v>15</v>
      </c>
      <c r="E31" s="2" t="s">
        <v>9</v>
      </c>
      <c r="F31" s="2" t="s">
        <v>61</v>
      </c>
      <c r="G31" s="1">
        <v>66.599999999999994</v>
      </c>
      <c r="H31" s="1">
        <v>43.2</v>
      </c>
      <c r="I31" s="4">
        <v>1</v>
      </c>
      <c r="J31" s="2" t="s">
        <v>70</v>
      </c>
      <c r="K31" s="1">
        <f>Tabelle6[[#This Row],[Menge kg Nges]]/1000</f>
        <v>6.6599999999999993E-2</v>
      </c>
      <c r="L31" s="1">
        <f>Tabelle6[[#This Row],[Menge kg P2O5]]/1000</f>
        <v>4.3200000000000002E-2</v>
      </c>
      <c r="M31" s="1">
        <f>Tabelle6[[#This Row],[Menge t Nges]]/Tabelle6[[#This Row],[Anzahl Lieferscheine]]</f>
        <v>6.6599999999999993E-2</v>
      </c>
      <c r="N31" s="1">
        <f>Tabelle6[[#This Row],[Menge t P2O5]]/Tabelle6[[#This Row],[Anzahl Lieferscheine]]</f>
        <v>4.3200000000000002E-2</v>
      </c>
    </row>
    <row r="32" spans="1:14" x14ac:dyDescent="0.2">
      <c r="A32" s="2" t="s">
        <v>5</v>
      </c>
      <c r="B32" s="2" t="s">
        <v>27</v>
      </c>
      <c r="C32" s="2" t="s">
        <v>6</v>
      </c>
      <c r="D32" s="2" t="s">
        <v>15</v>
      </c>
      <c r="E32" s="2" t="s">
        <v>23</v>
      </c>
      <c r="F32" s="2" t="s">
        <v>61</v>
      </c>
      <c r="G32" s="1">
        <v>275</v>
      </c>
      <c r="H32" s="1">
        <v>120</v>
      </c>
      <c r="I32" s="4">
        <v>1</v>
      </c>
      <c r="J32" s="2" t="s">
        <v>70</v>
      </c>
      <c r="K32" s="1">
        <f>Tabelle6[[#This Row],[Menge kg Nges]]/1000</f>
        <v>0.27500000000000002</v>
      </c>
      <c r="L32" s="1">
        <f>Tabelle6[[#This Row],[Menge kg P2O5]]/1000</f>
        <v>0.12</v>
      </c>
      <c r="M32" s="1">
        <f>Tabelle6[[#This Row],[Menge t Nges]]/Tabelle6[[#This Row],[Anzahl Lieferscheine]]</f>
        <v>0.27500000000000002</v>
      </c>
      <c r="N32" s="1">
        <f>Tabelle6[[#This Row],[Menge t P2O5]]/Tabelle6[[#This Row],[Anzahl Lieferscheine]]</f>
        <v>0.12</v>
      </c>
    </row>
    <row r="33" spans="1:14" x14ac:dyDescent="0.2">
      <c r="A33" s="2" t="s">
        <v>5</v>
      </c>
      <c r="B33" s="2" t="s">
        <v>27</v>
      </c>
      <c r="C33" s="2" t="s">
        <v>6</v>
      </c>
      <c r="D33" s="2" t="s">
        <v>15</v>
      </c>
      <c r="E33" s="2" t="s">
        <v>24</v>
      </c>
      <c r="F33" s="2" t="s">
        <v>61</v>
      </c>
      <c r="G33" s="1">
        <v>210</v>
      </c>
      <c r="H33" s="1">
        <v>172.5</v>
      </c>
      <c r="I33" s="4">
        <v>1</v>
      </c>
      <c r="J33" s="2" t="s">
        <v>70</v>
      </c>
      <c r="K33" s="1">
        <f>Tabelle6[[#This Row],[Menge kg Nges]]/1000</f>
        <v>0.21</v>
      </c>
      <c r="L33" s="1">
        <f>Tabelle6[[#This Row],[Menge kg P2O5]]/1000</f>
        <v>0.17249999999999999</v>
      </c>
      <c r="M33" s="1">
        <f>Tabelle6[[#This Row],[Menge t Nges]]/Tabelle6[[#This Row],[Anzahl Lieferscheine]]</f>
        <v>0.21</v>
      </c>
      <c r="N33" s="1">
        <f>Tabelle6[[#This Row],[Menge t P2O5]]/Tabelle6[[#This Row],[Anzahl Lieferscheine]]</f>
        <v>0.17249999999999999</v>
      </c>
    </row>
    <row r="34" spans="1:14" x14ac:dyDescent="0.2">
      <c r="A34" s="2" t="s">
        <v>5</v>
      </c>
      <c r="B34" s="2" t="s">
        <v>27</v>
      </c>
      <c r="C34" s="2" t="s">
        <v>25</v>
      </c>
      <c r="D34" s="2" t="s">
        <v>25</v>
      </c>
      <c r="E34" s="2" t="s">
        <v>26</v>
      </c>
      <c r="F34" s="2" t="s">
        <v>61</v>
      </c>
      <c r="G34" s="1">
        <v>7722.5899999999974</v>
      </c>
      <c r="H34" s="1">
        <v>3006.5</v>
      </c>
      <c r="I34" s="4">
        <v>24</v>
      </c>
      <c r="J34" s="2" t="s">
        <v>70</v>
      </c>
      <c r="K34" s="1">
        <f>Tabelle6[[#This Row],[Menge kg Nges]]/1000</f>
        <v>7.7225899999999976</v>
      </c>
      <c r="L34" s="1">
        <f>Tabelle6[[#This Row],[Menge kg P2O5]]/1000</f>
        <v>3.0065</v>
      </c>
      <c r="M34" s="1">
        <f>Tabelle6[[#This Row],[Menge t Nges]]/Tabelle6[[#This Row],[Anzahl Lieferscheine]]</f>
        <v>0.32177458333333325</v>
      </c>
      <c r="N34" s="1">
        <f>Tabelle6[[#This Row],[Menge t P2O5]]/Tabelle6[[#This Row],[Anzahl Lieferscheine]]</f>
        <v>0.12527083333333333</v>
      </c>
    </row>
    <row r="35" spans="1:14" x14ac:dyDescent="0.2">
      <c r="A35" s="2" t="s">
        <v>5</v>
      </c>
      <c r="B35" s="2" t="s">
        <v>45</v>
      </c>
      <c r="C35" s="2" t="s">
        <v>6</v>
      </c>
      <c r="D35" s="2" t="s">
        <v>15</v>
      </c>
      <c r="E35" s="2" t="s">
        <v>21</v>
      </c>
      <c r="F35" s="2" t="s">
        <v>61</v>
      </c>
      <c r="G35" s="1">
        <v>691.2</v>
      </c>
      <c r="H35" s="1">
        <v>367.20000000000005</v>
      </c>
      <c r="I35" s="4">
        <v>3</v>
      </c>
      <c r="J35" s="2" t="s">
        <v>70</v>
      </c>
      <c r="K35" s="1">
        <f>Tabelle6[[#This Row],[Menge kg Nges]]/1000</f>
        <v>0.69120000000000004</v>
      </c>
      <c r="L35" s="1">
        <f>Tabelle6[[#This Row],[Menge kg P2O5]]/1000</f>
        <v>0.36720000000000003</v>
      </c>
      <c r="M35" s="1">
        <f>Tabelle6[[#This Row],[Menge t Nges]]/Tabelle6[[#This Row],[Anzahl Lieferscheine]]</f>
        <v>0.23040000000000002</v>
      </c>
      <c r="N35" s="1">
        <f>Tabelle6[[#This Row],[Menge t P2O5]]/Tabelle6[[#This Row],[Anzahl Lieferscheine]]</f>
        <v>0.12240000000000001</v>
      </c>
    </row>
    <row r="36" spans="1:14" x14ac:dyDescent="0.2">
      <c r="A36" s="2" t="s">
        <v>5</v>
      </c>
      <c r="B36" s="2" t="s">
        <v>45</v>
      </c>
      <c r="C36" s="2" t="s">
        <v>25</v>
      </c>
      <c r="D36" s="2" t="s">
        <v>25</v>
      </c>
      <c r="E36" s="2" t="s">
        <v>26</v>
      </c>
      <c r="F36" s="2" t="s">
        <v>61</v>
      </c>
      <c r="G36" s="1">
        <v>895.85</v>
      </c>
      <c r="H36" s="1">
        <v>358.75</v>
      </c>
      <c r="I36" s="4">
        <v>2</v>
      </c>
      <c r="J36" s="2" t="s">
        <v>70</v>
      </c>
      <c r="K36" s="1">
        <f>Tabelle6[[#This Row],[Menge kg Nges]]/1000</f>
        <v>0.89585000000000004</v>
      </c>
      <c r="L36" s="1">
        <f>Tabelle6[[#This Row],[Menge kg P2O5]]/1000</f>
        <v>0.35875000000000001</v>
      </c>
      <c r="M36" s="1">
        <f>Tabelle6[[#This Row],[Menge t Nges]]/Tabelle6[[#This Row],[Anzahl Lieferscheine]]</f>
        <v>0.44792500000000002</v>
      </c>
      <c r="N36" s="1">
        <f>Tabelle6[[#This Row],[Menge t P2O5]]/Tabelle6[[#This Row],[Anzahl Lieferscheine]]</f>
        <v>0.17937500000000001</v>
      </c>
    </row>
    <row r="37" spans="1:14" x14ac:dyDescent="0.2">
      <c r="A37" s="2" t="s">
        <v>5</v>
      </c>
      <c r="B37" s="2" t="s">
        <v>28</v>
      </c>
      <c r="C37" s="2" t="s">
        <v>6</v>
      </c>
      <c r="D37" s="2" t="s">
        <v>7</v>
      </c>
      <c r="E37" s="2" t="s">
        <v>8</v>
      </c>
      <c r="F37" s="2" t="s">
        <v>61</v>
      </c>
      <c r="G37" s="1">
        <v>6650</v>
      </c>
      <c r="H37" s="1">
        <v>2907</v>
      </c>
      <c r="I37" s="4">
        <v>1</v>
      </c>
      <c r="J37" s="2" t="s">
        <v>70</v>
      </c>
      <c r="K37" s="1">
        <f>Tabelle6[[#This Row],[Menge kg Nges]]/1000</f>
        <v>6.65</v>
      </c>
      <c r="L37" s="1">
        <f>Tabelle6[[#This Row],[Menge kg P2O5]]/1000</f>
        <v>2.907</v>
      </c>
      <c r="M37" s="1">
        <f>Tabelle6[[#This Row],[Menge t Nges]]/Tabelle6[[#This Row],[Anzahl Lieferscheine]]</f>
        <v>6.65</v>
      </c>
      <c r="N37" s="1">
        <f>Tabelle6[[#This Row],[Menge t P2O5]]/Tabelle6[[#This Row],[Anzahl Lieferscheine]]</f>
        <v>2.907</v>
      </c>
    </row>
    <row r="38" spans="1:14" x14ac:dyDescent="0.2">
      <c r="A38" s="2" t="s">
        <v>5</v>
      </c>
      <c r="B38" s="2" t="s">
        <v>28</v>
      </c>
      <c r="C38" s="2" t="s">
        <v>6</v>
      </c>
      <c r="D38" s="2" t="s">
        <v>7</v>
      </c>
      <c r="E38" s="2" t="s">
        <v>9</v>
      </c>
      <c r="F38" s="2" t="s">
        <v>61</v>
      </c>
      <c r="G38" s="1">
        <v>22050.68</v>
      </c>
      <c r="H38" s="1">
        <v>9293.56</v>
      </c>
      <c r="I38" s="4">
        <v>15</v>
      </c>
      <c r="J38" s="2" t="s">
        <v>70</v>
      </c>
      <c r="K38" s="1">
        <f>Tabelle6[[#This Row],[Menge kg Nges]]/1000</f>
        <v>22.05068</v>
      </c>
      <c r="L38" s="1">
        <f>Tabelle6[[#This Row],[Menge kg P2O5]]/1000</f>
        <v>9.2935599999999994</v>
      </c>
      <c r="M38" s="1">
        <f>Tabelle6[[#This Row],[Menge t Nges]]/Tabelle6[[#This Row],[Anzahl Lieferscheine]]</f>
        <v>1.4700453333333334</v>
      </c>
      <c r="N38" s="1">
        <f>Tabelle6[[#This Row],[Menge t P2O5]]/Tabelle6[[#This Row],[Anzahl Lieferscheine]]</f>
        <v>0.6195706666666666</v>
      </c>
    </row>
    <row r="39" spans="1:14" x14ac:dyDescent="0.2">
      <c r="A39" s="2" t="s">
        <v>5</v>
      </c>
      <c r="B39" s="2" t="s">
        <v>28</v>
      </c>
      <c r="C39" s="2" t="s">
        <v>6</v>
      </c>
      <c r="D39" s="2" t="s">
        <v>7</v>
      </c>
      <c r="E39" s="2" t="s">
        <v>12</v>
      </c>
      <c r="F39" s="2" t="s">
        <v>61</v>
      </c>
      <c r="G39" s="1">
        <v>27526.969999999998</v>
      </c>
      <c r="H39" s="1">
        <v>14132.25</v>
      </c>
      <c r="I39" s="4">
        <v>18</v>
      </c>
      <c r="J39" s="2" t="s">
        <v>70</v>
      </c>
      <c r="K39" s="1">
        <f>Tabelle6[[#This Row],[Menge kg Nges]]/1000</f>
        <v>27.526969999999999</v>
      </c>
      <c r="L39" s="1">
        <f>Tabelle6[[#This Row],[Menge kg P2O5]]/1000</f>
        <v>14.132250000000001</v>
      </c>
      <c r="M39" s="1">
        <f>Tabelle6[[#This Row],[Menge t Nges]]/Tabelle6[[#This Row],[Anzahl Lieferscheine]]</f>
        <v>1.5292761111111111</v>
      </c>
      <c r="N39" s="1">
        <f>Tabelle6[[#This Row],[Menge t P2O5]]/Tabelle6[[#This Row],[Anzahl Lieferscheine]]</f>
        <v>0.78512500000000007</v>
      </c>
    </row>
    <row r="40" spans="1:14" x14ac:dyDescent="0.2">
      <c r="A40" s="2" t="s">
        <v>5</v>
      </c>
      <c r="B40" s="2" t="s">
        <v>28</v>
      </c>
      <c r="C40" s="2" t="s">
        <v>6</v>
      </c>
      <c r="D40" s="2" t="s">
        <v>7</v>
      </c>
      <c r="E40" s="2" t="s">
        <v>13</v>
      </c>
      <c r="F40" s="2" t="s">
        <v>61</v>
      </c>
      <c r="G40" s="1">
        <v>5641.2</v>
      </c>
      <c r="H40" s="1">
        <v>3760.8</v>
      </c>
      <c r="I40" s="4">
        <v>8</v>
      </c>
      <c r="J40" s="2" t="s">
        <v>70</v>
      </c>
      <c r="K40" s="1">
        <f>Tabelle6[[#This Row],[Menge kg Nges]]/1000</f>
        <v>5.6411999999999995</v>
      </c>
      <c r="L40" s="1">
        <f>Tabelle6[[#This Row],[Menge kg P2O5]]/1000</f>
        <v>3.7608000000000001</v>
      </c>
      <c r="M40" s="1">
        <f>Tabelle6[[#This Row],[Menge t Nges]]/Tabelle6[[#This Row],[Anzahl Lieferscheine]]</f>
        <v>0.70514999999999994</v>
      </c>
      <c r="N40" s="1">
        <f>Tabelle6[[#This Row],[Menge t P2O5]]/Tabelle6[[#This Row],[Anzahl Lieferscheine]]</f>
        <v>0.47010000000000002</v>
      </c>
    </row>
    <row r="41" spans="1:14" x14ac:dyDescent="0.2">
      <c r="A41" s="2" t="s">
        <v>5</v>
      </c>
      <c r="B41" s="2" t="s">
        <v>28</v>
      </c>
      <c r="C41" s="2" t="s">
        <v>6</v>
      </c>
      <c r="D41" s="2" t="s">
        <v>15</v>
      </c>
      <c r="E41" s="2" t="s">
        <v>8</v>
      </c>
      <c r="F41" s="2" t="s">
        <v>61</v>
      </c>
      <c r="G41" s="1">
        <v>1710</v>
      </c>
      <c r="H41" s="1">
        <v>940.5</v>
      </c>
      <c r="I41" s="4">
        <v>2</v>
      </c>
      <c r="J41" s="2" t="s">
        <v>70</v>
      </c>
      <c r="K41" s="1">
        <f>Tabelle6[[#This Row],[Menge kg Nges]]/1000</f>
        <v>1.71</v>
      </c>
      <c r="L41" s="1">
        <f>Tabelle6[[#This Row],[Menge kg P2O5]]/1000</f>
        <v>0.9405</v>
      </c>
      <c r="M41" s="1">
        <f>Tabelle6[[#This Row],[Menge t Nges]]/Tabelle6[[#This Row],[Anzahl Lieferscheine]]</f>
        <v>0.85499999999999998</v>
      </c>
      <c r="N41" s="1">
        <f>Tabelle6[[#This Row],[Menge t P2O5]]/Tabelle6[[#This Row],[Anzahl Lieferscheine]]</f>
        <v>0.47025</v>
      </c>
    </row>
    <row r="42" spans="1:14" x14ac:dyDescent="0.2">
      <c r="A42" s="2" t="s">
        <v>5</v>
      </c>
      <c r="B42" s="2" t="s">
        <v>28</v>
      </c>
      <c r="C42" s="2" t="s">
        <v>6</v>
      </c>
      <c r="D42" s="2" t="s">
        <v>15</v>
      </c>
      <c r="E42" s="2" t="s">
        <v>18</v>
      </c>
      <c r="F42" s="2" t="s">
        <v>61</v>
      </c>
      <c r="G42" s="1">
        <v>7592.6</v>
      </c>
      <c r="H42" s="1">
        <v>5490.5</v>
      </c>
      <c r="I42" s="4">
        <v>8</v>
      </c>
      <c r="J42" s="2" t="s">
        <v>70</v>
      </c>
      <c r="K42" s="1">
        <f>Tabelle6[[#This Row],[Menge kg Nges]]/1000</f>
        <v>7.5926</v>
      </c>
      <c r="L42" s="1">
        <f>Tabelle6[[#This Row],[Menge kg P2O5]]/1000</f>
        <v>5.4904999999999999</v>
      </c>
      <c r="M42" s="1">
        <f>Tabelle6[[#This Row],[Menge t Nges]]/Tabelle6[[#This Row],[Anzahl Lieferscheine]]</f>
        <v>0.949075</v>
      </c>
      <c r="N42" s="1">
        <f>Tabelle6[[#This Row],[Menge t P2O5]]/Tabelle6[[#This Row],[Anzahl Lieferscheine]]</f>
        <v>0.68631249999999999</v>
      </c>
    </row>
    <row r="43" spans="1:14" x14ac:dyDescent="0.2">
      <c r="A43" s="2" t="s">
        <v>5</v>
      </c>
      <c r="B43" s="2" t="s">
        <v>28</v>
      </c>
      <c r="C43" s="2" t="s">
        <v>6</v>
      </c>
      <c r="D43" s="2" t="s">
        <v>15</v>
      </c>
      <c r="E43" s="2" t="s">
        <v>19</v>
      </c>
      <c r="F43" s="2" t="s">
        <v>61</v>
      </c>
      <c r="G43" s="1">
        <v>2212.6</v>
      </c>
      <c r="H43" s="1">
        <v>1543.7</v>
      </c>
      <c r="I43" s="4">
        <v>3</v>
      </c>
      <c r="J43" s="2" t="s">
        <v>70</v>
      </c>
      <c r="K43" s="1">
        <f>Tabelle6[[#This Row],[Menge kg Nges]]/1000</f>
        <v>2.2126000000000001</v>
      </c>
      <c r="L43" s="1">
        <f>Tabelle6[[#This Row],[Menge kg P2O5]]/1000</f>
        <v>1.5437000000000001</v>
      </c>
      <c r="M43" s="1">
        <f>Tabelle6[[#This Row],[Menge t Nges]]/Tabelle6[[#This Row],[Anzahl Lieferscheine]]</f>
        <v>0.73753333333333337</v>
      </c>
      <c r="N43" s="1">
        <f>Tabelle6[[#This Row],[Menge t P2O5]]/Tabelle6[[#This Row],[Anzahl Lieferscheine]]</f>
        <v>0.51456666666666673</v>
      </c>
    </row>
    <row r="44" spans="1:14" x14ac:dyDescent="0.2">
      <c r="A44" s="2" t="s">
        <v>5</v>
      </c>
      <c r="B44" s="2" t="s">
        <v>28</v>
      </c>
      <c r="C44" s="2" t="s">
        <v>6</v>
      </c>
      <c r="D44" s="2" t="s">
        <v>15</v>
      </c>
      <c r="E44" s="2" t="s">
        <v>20</v>
      </c>
      <c r="F44" s="2" t="s">
        <v>61</v>
      </c>
      <c r="G44" s="1">
        <v>282.23999999999995</v>
      </c>
      <c r="H44" s="1">
        <v>214.2</v>
      </c>
      <c r="I44" s="4">
        <v>5</v>
      </c>
      <c r="J44" s="2" t="s">
        <v>70</v>
      </c>
      <c r="K44" s="1">
        <f>Tabelle6[[#This Row],[Menge kg Nges]]/1000</f>
        <v>0.28223999999999994</v>
      </c>
      <c r="L44" s="1">
        <f>Tabelle6[[#This Row],[Menge kg P2O5]]/1000</f>
        <v>0.2142</v>
      </c>
      <c r="M44" s="1">
        <f>Tabelle6[[#This Row],[Menge t Nges]]/Tabelle6[[#This Row],[Anzahl Lieferscheine]]</f>
        <v>5.6447999999999984E-2</v>
      </c>
      <c r="N44" s="1">
        <f>Tabelle6[[#This Row],[Menge t P2O5]]/Tabelle6[[#This Row],[Anzahl Lieferscheine]]</f>
        <v>4.2840000000000003E-2</v>
      </c>
    </row>
    <row r="45" spans="1:14" x14ac:dyDescent="0.2">
      <c r="A45" s="2" t="s">
        <v>5</v>
      </c>
      <c r="B45" s="2" t="s">
        <v>28</v>
      </c>
      <c r="C45" s="2" t="s">
        <v>6</v>
      </c>
      <c r="D45" s="2" t="s">
        <v>15</v>
      </c>
      <c r="E45" s="2" t="s">
        <v>21</v>
      </c>
      <c r="F45" s="2" t="s">
        <v>61</v>
      </c>
      <c r="G45" s="1">
        <v>6733.65</v>
      </c>
      <c r="H45" s="1">
        <v>3577.4</v>
      </c>
      <c r="I45" s="4">
        <v>15</v>
      </c>
      <c r="J45" s="2" t="s">
        <v>70</v>
      </c>
      <c r="K45" s="1">
        <f>Tabelle6[[#This Row],[Menge kg Nges]]/1000</f>
        <v>6.7336499999999999</v>
      </c>
      <c r="L45" s="1">
        <f>Tabelle6[[#This Row],[Menge kg P2O5]]/1000</f>
        <v>3.5773999999999999</v>
      </c>
      <c r="M45" s="1">
        <f>Tabelle6[[#This Row],[Menge t Nges]]/Tabelle6[[#This Row],[Anzahl Lieferscheine]]</f>
        <v>0.44890999999999998</v>
      </c>
      <c r="N45" s="1">
        <f>Tabelle6[[#This Row],[Menge t P2O5]]/Tabelle6[[#This Row],[Anzahl Lieferscheine]]</f>
        <v>0.23849333333333333</v>
      </c>
    </row>
    <row r="46" spans="1:14" x14ac:dyDescent="0.2">
      <c r="A46" s="2" t="s">
        <v>5</v>
      </c>
      <c r="B46" s="2" t="s">
        <v>28</v>
      </c>
      <c r="C46" s="2" t="s">
        <v>6</v>
      </c>
      <c r="D46" s="2" t="s">
        <v>15</v>
      </c>
      <c r="E46" s="2" t="s">
        <v>9</v>
      </c>
      <c r="F46" s="2" t="s">
        <v>61</v>
      </c>
      <c r="G46" s="1">
        <v>2171.6</v>
      </c>
      <c r="H46" s="1">
        <v>1298.9000000000001</v>
      </c>
      <c r="I46" s="4">
        <v>10</v>
      </c>
      <c r="J46" s="2" t="s">
        <v>70</v>
      </c>
      <c r="K46" s="1">
        <f>Tabelle6[[#This Row],[Menge kg Nges]]/1000</f>
        <v>2.1715999999999998</v>
      </c>
      <c r="L46" s="1">
        <f>Tabelle6[[#This Row],[Menge kg P2O5]]/1000</f>
        <v>1.2989000000000002</v>
      </c>
      <c r="M46" s="1">
        <f>Tabelle6[[#This Row],[Menge t Nges]]/Tabelle6[[#This Row],[Anzahl Lieferscheine]]</f>
        <v>0.21715999999999996</v>
      </c>
      <c r="N46" s="1">
        <f>Tabelle6[[#This Row],[Menge t P2O5]]/Tabelle6[[#This Row],[Anzahl Lieferscheine]]</f>
        <v>0.12989000000000001</v>
      </c>
    </row>
    <row r="47" spans="1:14" x14ac:dyDescent="0.2">
      <c r="A47" s="2" t="s">
        <v>5</v>
      </c>
      <c r="B47" s="2" t="s">
        <v>28</v>
      </c>
      <c r="C47" s="2" t="s">
        <v>6</v>
      </c>
      <c r="D47" s="2" t="s">
        <v>15</v>
      </c>
      <c r="E47" s="2" t="s">
        <v>10</v>
      </c>
      <c r="F47" s="2" t="s">
        <v>61</v>
      </c>
      <c r="G47" s="1">
        <v>2331.25</v>
      </c>
      <c r="H47" s="1">
        <v>961.25</v>
      </c>
      <c r="I47" s="4">
        <v>6</v>
      </c>
      <c r="J47" s="2" t="s">
        <v>70</v>
      </c>
      <c r="K47" s="1">
        <f>Tabelle6[[#This Row],[Menge kg Nges]]/1000</f>
        <v>2.3312499999999998</v>
      </c>
      <c r="L47" s="1">
        <f>Tabelle6[[#This Row],[Menge kg P2O5]]/1000</f>
        <v>0.96125000000000005</v>
      </c>
      <c r="M47" s="1">
        <f>Tabelle6[[#This Row],[Menge t Nges]]/Tabelle6[[#This Row],[Anzahl Lieferscheine]]</f>
        <v>0.38854166666666662</v>
      </c>
      <c r="N47" s="1">
        <f>Tabelle6[[#This Row],[Menge t P2O5]]/Tabelle6[[#This Row],[Anzahl Lieferscheine]]</f>
        <v>0.16020833333333334</v>
      </c>
    </row>
    <row r="48" spans="1:14" x14ac:dyDescent="0.2">
      <c r="A48" s="2" t="s">
        <v>5</v>
      </c>
      <c r="B48" s="2" t="s">
        <v>28</v>
      </c>
      <c r="C48" s="2" t="s">
        <v>25</v>
      </c>
      <c r="D48" s="2" t="s">
        <v>25</v>
      </c>
      <c r="E48" s="2" t="s">
        <v>26</v>
      </c>
      <c r="F48" s="2" t="s">
        <v>61</v>
      </c>
      <c r="G48" s="1">
        <v>11058.9</v>
      </c>
      <c r="H48" s="1">
        <v>4697.5</v>
      </c>
      <c r="I48" s="4">
        <v>9</v>
      </c>
      <c r="J48" s="2" t="s">
        <v>70</v>
      </c>
      <c r="K48" s="1">
        <f>Tabelle6[[#This Row],[Menge kg Nges]]/1000</f>
        <v>11.0589</v>
      </c>
      <c r="L48" s="1">
        <f>Tabelle6[[#This Row],[Menge kg P2O5]]/1000</f>
        <v>4.6974999999999998</v>
      </c>
      <c r="M48" s="1">
        <f>Tabelle6[[#This Row],[Menge t Nges]]/Tabelle6[[#This Row],[Anzahl Lieferscheine]]</f>
        <v>1.2287666666666666</v>
      </c>
      <c r="N48" s="1">
        <f>Tabelle6[[#This Row],[Menge t P2O5]]/Tabelle6[[#This Row],[Anzahl Lieferscheine]]</f>
        <v>0.52194444444444443</v>
      </c>
    </row>
    <row r="49" spans="1:14" x14ac:dyDescent="0.2">
      <c r="A49" s="2" t="s">
        <v>5</v>
      </c>
      <c r="B49" s="2" t="s">
        <v>56</v>
      </c>
      <c r="C49" s="2" t="s">
        <v>6</v>
      </c>
      <c r="D49" s="2" t="s">
        <v>15</v>
      </c>
      <c r="E49" s="2" t="s">
        <v>19</v>
      </c>
      <c r="F49" s="2" t="s">
        <v>61</v>
      </c>
      <c r="G49" s="1">
        <v>13770</v>
      </c>
      <c r="H49" s="1">
        <v>15300</v>
      </c>
      <c r="I49" s="4">
        <v>7</v>
      </c>
      <c r="J49" s="2" t="s">
        <v>70</v>
      </c>
      <c r="K49" s="1">
        <f>Tabelle6[[#This Row],[Menge kg Nges]]/1000</f>
        <v>13.77</v>
      </c>
      <c r="L49" s="1">
        <f>Tabelle6[[#This Row],[Menge kg P2O5]]/1000</f>
        <v>15.3</v>
      </c>
      <c r="M49" s="1">
        <f>Tabelle6[[#This Row],[Menge t Nges]]/Tabelle6[[#This Row],[Anzahl Lieferscheine]]</f>
        <v>1.9671428571428571</v>
      </c>
      <c r="N49" s="1">
        <f>Tabelle6[[#This Row],[Menge t P2O5]]/Tabelle6[[#This Row],[Anzahl Lieferscheine]]</f>
        <v>2.1857142857142859</v>
      </c>
    </row>
    <row r="50" spans="1:14" x14ac:dyDescent="0.2">
      <c r="A50" s="2" t="s">
        <v>29</v>
      </c>
      <c r="B50" s="2" t="s">
        <v>29</v>
      </c>
      <c r="C50" s="2" t="s">
        <v>6</v>
      </c>
      <c r="D50" s="2" t="s">
        <v>7</v>
      </c>
      <c r="E50" s="2" t="s">
        <v>9</v>
      </c>
      <c r="F50" s="2" t="s">
        <v>61</v>
      </c>
      <c r="G50" s="1">
        <v>35339.339999999997</v>
      </c>
      <c r="H50" s="1">
        <v>14774.180000000002</v>
      </c>
      <c r="I50" s="4">
        <v>94</v>
      </c>
      <c r="J50" s="2" t="s">
        <v>70</v>
      </c>
      <c r="K50" s="1">
        <f>Tabelle6[[#This Row],[Menge kg Nges]]/1000</f>
        <v>35.33934</v>
      </c>
      <c r="L50" s="1">
        <f>Tabelle6[[#This Row],[Menge kg P2O5]]/1000</f>
        <v>14.774180000000003</v>
      </c>
      <c r="M50" s="1">
        <f>Tabelle6[[#This Row],[Menge t Nges]]/Tabelle6[[#This Row],[Anzahl Lieferscheine]]</f>
        <v>0.37595042553191488</v>
      </c>
      <c r="N50" s="1">
        <f>Tabelle6[[#This Row],[Menge t P2O5]]/Tabelle6[[#This Row],[Anzahl Lieferscheine]]</f>
        <v>0.1571721276595745</v>
      </c>
    </row>
    <row r="51" spans="1:14" x14ac:dyDescent="0.2">
      <c r="A51" s="2" t="s">
        <v>29</v>
      </c>
      <c r="B51" s="2" t="s">
        <v>29</v>
      </c>
      <c r="C51" s="2" t="s">
        <v>6</v>
      </c>
      <c r="D51" s="2" t="s">
        <v>7</v>
      </c>
      <c r="E51" s="2" t="s">
        <v>10</v>
      </c>
      <c r="F51" s="2" t="s">
        <v>61</v>
      </c>
      <c r="G51" s="1">
        <v>5049.53</v>
      </c>
      <c r="H51" s="1">
        <v>2019.67</v>
      </c>
      <c r="I51" s="4">
        <v>19</v>
      </c>
      <c r="J51" s="2" t="s">
        <v>70</v>
      </c>
      <c r="K51" s="1">
        <f>Tabelle6[[#This Row],[Menge kg Nges]]/1000</f>
        <v>5.0495299999999999</v>
      </c>
      <c r="L51" s="1">
        <f>Tabelle6[[#This Row],[Menge kg P2O5]]/1000</f>
        <v>2.0196700000000001</v>
      </c>
      <c r="M51" s="1">
        <f>Tabelle6[[#This Row],[Menge t Nges]]/Tabelle6[[#This Row],[Anzahl Lieferscheine]]</f>
        <v>0.26576473684210528</v>
      </c>
      <c r="N51" s="1">
        <f>Tabelle6[[#This Row],[Menge t P2O5]]/Tabelle6[[#This Row],[Anzahl Lieferscheine]]</f>
        <v>0.10629842105263158</v>
      </c>
    </row>
    <row r="52" spans="1:14" x14ac:dyDescent="0.2">
      <c r="A52" s="2" t="s">
        <v>29</v>
      </c>
      <c r="B52" s="2" t="s">
        <v>29</v>
      </c>
      <c r="C52" s="2" t="s">
        <v>6</v>
      </c>
      <c r="D52" s="2" t="s">
        <v>7</v>
      </c>
      <c r="E52" s="2" t="s">
        <v>11</v>
      </c>
      <c r="F52" s="2" t="s">
        <v>61</v>
      </c>
      <c r="G52" s="1">
        <v>4357.5200000000004</v>
      </c>
      <c r="H52" s="1">
        <v>1945.5999999999997</v>
      </c>
      <c r="I52" s="4">
        <v>20</v>
      </c>
      <c r="J52" s="2" t="s">
        <v>70</v>
      </c>
      <c r="K52" s="1">
        <f>Tabelle6[[#This Row],[Menge kg Nges]]/1000</f>
        <v>4.3575200000000001</v>
      </c>
      <c r="L52" s="1">
        <f>Tabelle6[[#This Row],[Menge kg P2O5]]/1000</f>
        <v>1.9455999999999998</v>
      </c>
      <c r="M52" s="1">
        <f>Tabelle6[[#This Row],[Menge t Nges]]/Tabelle6[[#This Row],[Anzahl Lieferscheine]]</f>
        <v>0.21787600000000001</v>
      </c>
      <c r="N52" s="1">
        <f>Tabelle6[[#This Row],[Menge t P2O5]]/Tabelle6[[#This Row],[Anzahl Lieferscheine]]</f>
        <v>9.7279999999999991E-2</v>
      </c>
    </row>
    <row r="53" spans="1:14" x14ac:dyDescent="0.2">
      <c r="A53" s="2" t="s">
        <v>29</v>
      </c>
      <c r="B53" s="2" t="s">
        <v>29</v>
      </c>
      <c r="C53" s="2" t="s">
        <v>6</v>
      </c>
      <c r="D53" s="2" t="s">
        <v>7</v>
      </c>
      <c r="E53" s="2" t="s">
        <v>12</v>
      </c>
      <c r="F53" s="2" t="s">
        <v>61</v>
      </c>
      <c r="G53" s="1">
        <v>29061.810000000005</v>
      </c>
      <c r="H53" s="1">
        <v>11838.1</v>
      </c>
      <c r="I53" s="4">
        <v>85</v>
      </c>
      <c r="J53" s="2" t="s">
        <v>70</v>
      </c>
      <c r="K53" s="1">
        <f>Tabelle6[[#This Row],[Menge kg Nges]]/1000</f>
        <v>29.061810000000005</v>
      </c>
      <c r="L53" s="1">
        <f>Tabelle6[[#This Row],[Menge kg P2O5]]/1000</f>
        <v>11.838100000000001</v>
      </c>
      <c r="M53" s="1">
        <f>Tabelle6[[#This Row],[Menge t Nges]]/Tabelle6[[#This Row],[Anzahl Lieferscheine]]</f>
        <v>0.34190364705882359</v>
      </c>
      <c r="N53" s="1">
        <f>Tabelle6[[#This Row],[Menge t P2O5]]/Tabelle6[[#This Row],[Anzahl Lieferscheine]]</f>
        <v>0.13927176470588237</v>
      </c>
    </row>
    <row r="54" spans="1:14" x14ac:dyDescent="0.2">
      <c r="A54" s="2" t="s">
        <v>29</v>
      </c>
      <c r="B54" s="2" t="s">
        <v>29</v>
      </c>
      <c r="C54" s="2" t="s">
        <v>6</v>
      </c>
      <c r="D54" s="2" t="s">
        <v>7</v>
      </c>
      <c r="E54" s="2" t="s">
        <v>13</v>
      </c>
      <c r="F54" s="2" t="s">
        <v>61</v>
      </c>
      <c r="G54" s="1">
        <v>4080.11</v>
      </c>
      <c r="H54" s="1">
        <v>2163.35</v>
      </c>
      <c r="I54" s="4">
        <v>16</v>
      </c>
      <c r="J54" s="2" t="s">
        <v>70</v>
      </c>
      <c r="K54" s="1">
        <f>Tabelle6[[#This Row],[Menge kg Nges]]/1000</f>
        <v>4.0801100000000003</v>
      </c>
      <c r="L54" s="1">
        <f>Tabelle6[[#This Row],[Menge kg P2O5]]/1000</f>
        <v>2.1633499999999999</v>
      </c>
      <c r="M54" s="1">
        <f>Tabelle6[[#This Row],[Menge t Nges]]/Tabelle6[[#This Row],[Anzahl Lieferscheine]]</f>
        <v>0.25500687500000002</v>
      </c>
      <c r="N54" s="1">
        <f>Tabelle6[[#This Row],[Menge t P2O5]]/Tabelle6[[#This Row],[Anzahl Lieferscheine]]</f>
        <v>0.13520937499999999</v>
      </c>
    </row>
    <row r="55" spans="1:14" x14ac:dyDescent="0.2">
      <c r="A55" s="2" t="s">
        <v>29</v>
      </c>
      <c r="B55" s="2" t="s">
        <v>29</v>
      </c>
      <c r="C55" s="2" t="s">
        <v>6</v>
      </c>
      <c r="D55" s="2" t="s">
        <v>7</v>
      </c>
      <c r="E55" s="2" t="s">
        <v>14</v>
      </c>
      <c r="F55" s="2" t="s">
        <v>61</v>
      </c>
      <c r="G55" s="1">
        <v>19975.8</v>
      </c>
      <c r="H55" s="1">
        <v>9561.6500000000015</v>
      </c>
      <c r="I55" s="4">
        <v>69</v>
      </c>
      <c r="J55" s="2" t="s">
        <v>70</v>
      </c>
      <c r="K55" s="1">
        <f>Tabelle6[[#This Row],[Menge kg Nges]]/1000</f>
        <v>19.9758</v>
      </c>
      <c r="L55" s="1">
        <f>Tabelle6[[#This Row],[Menge kg P2O5]]/1000</f>
        <v>9.561650000000002</v>
      </c>
      <c r="M55" s="1">
        <f>Tabelle6[[#This Row],[Menge t Nges]]/Tabelle6[[#This Row],[Anzahl Lieferscheine]]</f>
        <v>0.28950434782608697</v>
      </c>
      <c r="N55" s="1">
        <f>Tabelle6[[#This Row],[Menge t P2O5]]/Tabelle6[[#This Row],[Anzahl Lieferscheine]]</f>
        <v>0.13857463768115946</v>
      </c>
    </row>
    <row r="56" spans="1:14" x14ac:dyDescent="0.2">
      <c r="A56" s="2" t="s">
        <v>29</v>
      </c>
      <c r="B56" s="2" t="s">
        <v>29</v>
      </c>
      <c r="C56" s="2" t="s">
        <v>6</v>
      </c>
      <c r="D56" s="2" t="s">
        <v>15</v>
      </c>
      <c r="E56" s="2" t="s">
        <v>17</v>
      </c>
      <c r="F56" s="2" t="s">
        <v>61</v>
      </c>
      <c r="G56" s="1">
        <v>343.5</v>
      </c>
      <c r="H56" s="1">
        <v>156</v>
      </c>
      <c r="I56" s="4">
        <v>2</v>
      </c>
      <c r="J56" s="2" t="s">
        <v>70</v>
      </c>
      <c r="K56" s="1">
        <f>Tabelle6[[#This Row],[Menge kg Nges]]/1000</f>
        <v>0.34350000000000003</v>
      </c>
      <c r="L56" s="1">
        <f>Tabelle6[[#This Row],[Menge kg P2O5]]/1000</f>
        <v>0.156</v>
      </c>
      <c r="M56" s="1">
        <f>Tabelle6[[#This Row],[Menge t Nges]]/Tabelle6[[#This Row],[Anzahl Lieferscheine]]</f>
        <v>0.17175000000000001</v>
      </c>
      <c r="N56" s="1">
        <f>Tabelle6[[#This Row],[Menge t P2O5]]/Tabelle6[[#This Row],[Anzahl Lieferscheine]]</f>
        <v>7.8E-2</v>
      </c>
    </row>
    <row r="57" spans="1:14" x14ac:dyDescent="0.2">
      <c r="A57" s="2" t="s">
        <v>29</v>
      </c>
      <c r="B57" s="2" t="s">
        <v>29</v>
      </c>
      <c r="C57" s="2" t="s">
        <v>6</v>
      </c>
      <c r="D57" s="2" t="s">
        <v>15</v>
      </c>
      <c r="E57" s="2" t="s">
        <v>18</v>
      </c>
      <c r="F57" s="2" t="s">
        <v>61</v>
      </c>
      <c r="G57" s="1">
        <v>2822.4</v>
      </c>
      <c r="H57" s="1">
        <v>2284.8000000000002</v>
      </c>
      <c r="I57" s="4">
        <v>7</v>
      </c>
      <c r="J57" s="2" t="s">
        <v>70</v>
      </c>
      <c r="K57" s="1">
        <f>Tabelle6[[#This Row],[Menge kg Nges]]/1000</f>
        <v>2.8224</v>
      </c>
      <c r="L57" s="1">
        <f>Tabelle6[[#This Row],[Menge kg P2O5]]/1000</f>
        <v>2.2848000000000002</v>
      </c>
      <c r="M57" s="1">
        <f>Tabelle6[[#This Row],[Menge t Nges]]/Tabelle6[[#This Row],[Anzahl Lieferscheine]]</f>
        <v>0.4032</v>
      </c>
      <c r="N57" s="1">
        <f>Tabelle6[[#This Row],[Menge t P2O5]]/Tabelle6[[#This Row],[Anzahl Lieferscheine]]</f>
        <v>0.32640000000000002</v>
      </c>
    </row>
    <row r="58" spans="1:14" x14ac:dyDescent="0.2">
      <c r="A58" s="2" t="s">
        <v>29</v>
      </c>
      <c r="B58" s="2" t="s">
        <v>29</v>
      </c>
      <c r="C58" s="2" t="s">
        <v>6</v>
      </c>
      <c r="D58" s="2" t="s">
        <v>15</v>
      </c>
      <c r="E58" s="2" t="s">
        <v>20</v>
      </c>
      <c r="F58" s="2" t="s">
        <v>61</v>
      </c>
      <c r="G58" s="1">
        <v>2571.36</v>
      </c>
      <c r="H58" s="1">
        <v>1461</v>
      </c>
      <c r="I58" s="4">
        <v>18</v>
      </c>
      <c r="J58" s="2" t="s">
        <v>70</v>
      </c>
      <c r="K58" s="1">
        <f>Tabelle6[[#This Row],[Menge kg Nges]]/1000</f>
        <v>2.5713600000000003</v>
      </c>
      <c r="L58" s="1">
        <f>Tabelle6[[#This Row],[Menge kg P2O5]]/1000</f>
        <v>1.4610000000000001</v>
      </c>
      <c r="M58" s="1">
        <f>Tabelle6[[#This Row],[Menge t Nges]]/Tabelle6[[#This Row],[Anzahl Lieferscheine]]</f>
        <v>0.14285333333333336</v>
      </c>
      <c r="N58" s="1">
        <f>Tabelle6[[#This Row],[Menge t P2O5]]/Tabelle6[[#This Row],[Anzahl Lieferscheine]]</f>
        <v>8.1166666666666665E-2</v>
      </c>
    </row>
    <row r="59" spans="1:14" x14ac:dyDescent="0.2">
      <c r="A59" s="2" t="s">
        <v>29</v>
      </c>
      <c r="B59" s="2" t="s">
        <v>29</v>
      </c>
      <c r="C59" s="2" t="s">
        <v>6</v>
      </c>
      <c r="D59" s="2" t="s">
        <v>15</v>
      </c>
      <c r="E59" s="2" t="s">
        <v>21</v>
      </c>
      <c r="F59" s="2" t="s">
        <v>61</v>
      </c>
      <c r="G59" s="1">
        <v>4217.2199999999993</v>
      </c>
      <c r="H59" s="1">
        <v>2097.13</v>
      </c>
      <c r="I59" s="4">
        <v>17</v>
      </c>
      <c r="J59" s="2" t="s">
        <v>70</v>
      </c>
      <c r="K59" s="1">
        <f>Tabelle6[[#This Row],[Menge kg Nges]]/1000</f>
        <v>4.2172199999999993</v>
      </c>
      <c r="L59" s="1">
        <f>Tabelle6[[#This Row],[Menge kg P2O5]]/1000</f>
        <v>2.0971299999999999</v>
      </c>
      <c r="M59" s="1">
        <f>Tabelle6[[#This Row],[Menge t Nges]]/Tabelle6[[#This Row],[Anzahl Lieferscheine]]</f>
        <v>0.24807176470588232</v>
      </c>
      <c r="N59" s="1">
        <f>Tabelle6[[#This Row],[Menge t P2O5]]/Tabelle6[[#This Row],[Anzahl Lieferscheine]]</f>
        <v>0.12336058823529411</v>
      </c>
    </row>
    <row r="60" spans="1:14" x14ac:dyDescent="0.2">
      <c r="A60" s="2" t="s">
        <v>29</v>
      </c>
      <c r="B60" s="2" t="s">
        <v>29</v>
      </c>
      <c r="C60" s="2" t="s">
        <v>6</v>
      </c>
      <c r="D60" s="2" t="s">
        <v>15</v>
      </c>
      <c r="E60" s="2" t="s">
        <v>9</v>
      </c>
      <c r="F60" s="2" t="s">
        <v>61</v>
      </c>
      <c r="G60" s="1">
        <v>2617.6000000000004</v>
      </c>
      <c r="H60" s="1">
        <v>1702.5</v>
      </c>
      <c r="I60" s="4">
        <v>4</v>
      </c>
      <c r="J60" s="2" t="s">
        <v>70</v>
      </c>
      <c r="K60" s="1">
        <f>Tabelle6[[#This Row],[Menge kg Nges]]/1000</f>
        <v>2.6176000000000004</v>
      </c>
      <c r="L60" s="1">
        <f>Tabelle6[[#This Row],[Menge kg P2O5]]/1000</f>
        <v>1.7024999999999999</v>
      </c>
      <c r="M60" s="1">
        <f>Tabelle6[[#This Row],[Menge t Nges]]/Tabelle6[[#This Row],[Anzahl Lieferscheine]]</f>
        <v>0.65440000000000009</v>
      </c>
      <c r="N60" s="1">
        <f>Tabelle6[[#This Row],[Menge t P2O5]]/Tabelle6[[#This Row],[Anzahl Lieferscheine]]</f>
        <v>0.42562499999999998</v>
      </c>
    </row>
    <row r="61" spans="1:14" x14ac:dyDescent="0.2">
      <c r="A61" s="2" t="s">
        <v>29</v>
      </c>
      <c r="B61" s="2" t="s">
        <v>29</v>
      </c>
      <c r="C61" s="2" t="s">
        <v>6</v>
      </c>
      <c r="D61" s="2" t="s">
        <v>15</v>
      </c>
      <c r="E61" s="2" t="s">
        <v>13</v>
      </c>
      <c r="F61" s="2" t="s">
        <v>61</v>
      </c>
      <c r="G61" s="1">
        <v>229.32</v>
      </c>
      <c r="H61" s="1">
        <v>205.8</v>
      </c>
      <c r="I61" s="4">
        <v>1</v>
      </c>
      <c r="J61" s="2" t="s">
        <v>70</v>
      </c>
      <c r="K61" s="1">
        <f>Tabelle6[[#This Row],[Menge kg Nges]]/1000</f>
        <v>0.22932</v>
      </c>
      <c r="L61" s="1">
        <f>Tabelle6[[#This Row],[Menge kg P2O5]]/1000</f>
        <v>0.20580000000000001</v>
      </c>
      <c r="M61" s="1">
        <f>Tabelle6[[#This Row],[Menge t Nges]]/Tabelle6[[#This Row],[Anzahl Lieferscheine]]</f>
        <v>0.22932</v>
      </c>
      <c r="N61" s="1">
        <f>Tabelle6[[#This Row],[Menge t P2O5]]/Tabelle6[[#This Row],[Anzahl Lieferscheine]]</f>
        <v>0.20580000000000001</v>
      </c>
    </row>
    <row r="62" spans="1:14" x14ac:dyDescent="0.2">
      <c r="A62" s="2" t="s">
        <v>29</v>
      </c>
      <c r="B62" s="2" t="s">
        <v>29</v>
      </c>
      <c r="C62" s="2" t="s">
        <v>6</v>
      </c>
      <c r="D62" s="2" t="s">
        <v>15</v>
      </c>
      <c r="E62" s="2" t="s">
        <v>31</v>
      </c>
      <c r="F62" s="2" t="s">
        <v>61</v>
      </c>
      <c r="G62" s="1">
        <v>1353</v>
      </c>
      <c r="H62" s="1">
        <v>610.5</v>
      </c>
      <c r="I62" s="4">
        <v>4</v>
      </c>
      <c r="J62" s="2" t="s">
        <v>70</v>
      </c>
      <c r="K62" s="1">
        <f>Tabelle6[[#This Row],[Menge kg Nges]]/1000</f>
        <v>1.353</v>
      </c>
      <c r="L62" s="1">
        <f>Tabelle6[[#This Row],[Menge kg P2O5]]/1000</f>
        <v>0.61050000000000004</v>
      </c>
      <c r="M62" s="1">
        <f>Tabelle6[[#This Row],[Menge t Nges]]/Tabelle6[[#This Row],[Anzahl Lieferscheine]]</f>
        <v>0.33825</v>
      </c>
      <c r="N62" s="1">
        <f>Tabelle6[[#This Row],[Menge t P2O5]]/Tabelle6[[#This Row],[Anzahl Lieferscheine]]</f>
        <v>0.15262500000000001</v>
      </c>
    </row>
    <row r="63" spans="1:14" x14ac:dyDescent="0.2">
      <c r="A63" s="2" t="s">
        <v>29</v>
      </c>
      <c r="B63" s="2" t="s">
        <v>29</v>
      </c>
      <c r="C63" s="2" t="s">
        <v>25</v>
      </c>
      <c r="D63" s="2" t="s">
        <v>25</v>
      </c>
      <c r="E63" s="2" t="s">
        <v>26</v>
      </c>
      <c r="F63" s="2" t="s">
        <v>61</v>
      </c>
      <c r="G63" s="1">
        <v>98814.229999999952</v>
      </c>
      <c r="H63" s="1">
        <v>42364.04</v>
      </c>
      <c r="I63" s="4">
        <v>203</v>
      </c>
      <c r="J63" s="2" t="s">
        <v>70</v>
      </c>
      <c r="K63" s="1">
        <f>Tabelle6[[#This Row],[Menge kg Nges]]/1000</f>
        <v>98.814229999999952</v>
      </c>
      <c r="L63" s="1">
        <f>Tabelle6[[#This Row],[Menge kg P2O5]]/1000</f>
        <v>42.364040000000003</v>
      </c>
      <c r="M63" s="1">
        <f>Tabelle6[[#This Row],[Menge t Nges]]/Tabelle6[[#This Row],[Anzahl Lieferscheine]]</f>
        <v>0.48676960591132984</v>
      </c>
      <c r="N63" s="1">
        <f>Tabelle6[[#This Row],[Menge t P2O5]]/Tabelle6[[#This Row],[Anzahl Lieferscheine]]</f>
        <v>0.20868985221674879</v>
      </c>
    </row>
    <row r="64" spans="1:14" x14ac:dyDescent="0.2">
      <c r="A64" s="2" t="s">
        <v>29</v>
      </c>
      <c r="B64" s="2" t="s">
        <v>32</v>
      </c>
      <c r="C64" s="2" t="s">
        <v>6</v>
      </c>
      <c r="D64" s="2" t="s">
        <v>7</v>
      </c>
      <c r="E64" s="2" t="s">
        <v>9</v>
      </c>
      <c r="F64" s="2" t="s">
        <v>61</v>
      </c>
      <c r="G64" s="1">
        <v>1207.5</v>
      </c>
      <c r="H64" s="1">
        <v>531.29999999999995</v>
      </c>
      <c r="I64" s="4">
        <v>4</v>
      </c>
      <c r="J64" s="2" t="s">
        <v>70</v>
      </c>
      <c r="K64" s="1">
        <f>Tabelle6[[#This Row],[Menge kg Nges]]/1000</f>
        <v>1.2075</v>
      </c>
      <c r="L64" s="1">
        <f>Tabelle6[[#This Row],[Menge kg P2O5]]/1000</f>
        <v>0.53129999999999999</v>
      </c>
      <c r="M64" s="1">
        <f>Tabelle6[[#This Row],[Menge t Nges]]/Tabelle6[[#This Row],[Anzahl Lieferscheine]]</f>
        <v>0.301875</v>
      </c>
      <c r="N64" s="1">
        <f>Tabelle6[[#This Row],[Menge t P2O5]]/Tabelle6[[#This Row],[Anzahl Lieferscheine]]</f>
        <v>0.132825</v>
      </c>
    </row>
    <row r="65" spans="1:14" x14ac:dyDescent="0.2">
      <c r="A65" s="2" t="s">
        <v>29</v>
      </c>
      <c r="B65" s="2" t="s">
        <v>32</v>
      </c>
      <c r="C65" s="2" t="s">
        <v>6</v>
      </c>
      <c r="D65" s="2" t="s">
        <v>7</v>
      </c>
      <c r="E65" s="2" t="s">
        <v>10</v>
      </c>
      <c r="F65" s="2" t="s">
        <v>61</v>
      </c>
      <c r="G65" s="1">
        <v>585.20000000000005</v>
      </c>
      <c r="H65" s="1">
        <v>191.4</v>
      </c>
      <c r="I65" s="4">
        <v>1</v>
      </c>
      <c r="J65" s="2" t="s">
        <v>70</v>
      </c>
      <c r="K65" s="1">
        <f>Tabelle6[[#This Row],[Menge kg Nges]]/1000</f>
        <v>0.58520000000000005</v>
      </c>
      <c r="L65" s="1">
        <f>Tabelle6[[#This Row],[Menge kg P2O5]]/1000</f>
        <v>0.19140000000000001</v>
      </c>
      <c r="M65" s="1">
        <f>Tabelle6[[#This Row],[Menge t Nges]]/Tabelle6[[#This Row],[Anzahl Lieferscheine]]</f>
        <v>0.58520000000000005</v>
      </c>
      <c r="N65" s="1">
        <f>Tabelle6[[#This Row],[Menge t P2O5]]/Tabelle6[[#This Row],[Anzahl Lieferscheine]]</f>
        <v>0.19140000000000001</v>
      </c>
    </row>
    <row r="66" spans="1:14" x14ac:dyDescent="0.2">
      <c r="A66" s="2" t="s">
        <v>29</v>
      </c>
      <c r="B66" s="2" t="s">
        <v>32</v>
      </c>
      <c r="C66" s="2" t="s">
        <v>6</v>
      </c>
      <c r="D66" s="2" t="s">
        <v>7</v>
      </c>
      <c r="E66" s="2" t="s">
        <v>11</v>
      </c>
      <c r="F66" s="2" t="s">
        <v>61</v>
      </c>
      <c r="G66" s="1">
        <v>175.2</v>
      </c>
      <c r="H66" s="1">
        <v>72</v>
      </c>
      <c r="I66" s="4">
        <v>1</v>
      </c>
      <c r="J66" s="2" t="s">
        <v>70</v>
      </c>
      <c r="K66" s="1">
        <f>Tabelle6[[#This Row],[Menge kg Nges]]/1000</f>
        <v>0.17519999999999999</v>
      </c>
      <c r="L66" s="1">
        <f>Tabelle6[[#This Row],[Menge kg P2O5]]/1000</f>
        <v>7.1999999999999995E-2</v>
      </c>
      <c r="M66" s="1">
        <f>Tabelle6[[#This Row],[Menge t Nges]]/Tabelle6[[#This Row],[Anzahl Lieferscheine]]</f>
        <v>0.17519999999999999</v>
      </c>
      <c r="N66" s="1">
        <f>Tabelle6[[#This Row],[Menge t P2O5]]/Tabelle6[[#This Row],[Anzahl Lieferscheine]]</f>
        <v>7.1999999999999995E-2</v>
      </c>
    </row>
    <row r="67" spans="1:14" x14ac:dyDescent="0.2">
      <c r="A67" s="2" t="s">
        <v>29</v>
      </c>
      <c r="B67" s="2" t="s">
        <v>32</v>
      </c>
      <c r="C67" s="2" t="s">
        <v>6</v>
      </c>
      <c r="D67" s="2" t="s">
        <v>7</v>
      </c>
      <c r="E67" s="2" t="s">
        <v>12</v>
      </c>
      <c r="F67" s="2" t="s">
        <v>61</v>
      </c>
      <c r="G67" s="1">
        <v>890</v>
      </c>
      <c r="H67" s="1">
        <v>336</v>
      </c>
      <c r="I67" s="4">
        <v>4</v>
      </c>
      <c r="J67" s="2" t="s">
        <v>70</v>
      </c>
      <c r="K67" s="1">
        <f>Tabelle6[[#This Row],[Menge kg Nges]]/1000</f>
        <v>0.89</v>
      </c>
      <c r="L67" s="1">
        <f>Tabelle6[[#This Row],[Menge kg P2O5]]/1000</f>
        <v>0.33600000000000002</v>
      </c>
      <c r="M67" s="1">
        <f>Tabelle6[[#This Row],[Menge t Nges]]/Tabelle6[[#This Row],[Anzahl Lieferscheine]]</f>
        <v>0.2225</v>
      </c>
      <c r="N67" s="1">
        <f>Tabelle6[[#This Row],[Menge t P2O5]]/Tabelle6[[#This Row],[Anzahl Lieferscheine]]</f>
        <v>8.4000000000000005E-2</v>
      </c>
    </row>
    <row r="68" spans="1:14" x14ac:dyDescent="0.2">
      <c r="A68" s="2" t="s">
        <v>29</v>
      </c>
      <c r="B68" s="2" t="s">
        <v>32</v>
      </c>
      <c r="C68" s="2" t="s">
        <v>6</v>
      </c>
      <c r="D68" s="2" t="s">
        <v>7</v>
      </c>
      <c r="E68" s="2" t="s">
        <v>14</v>
      </c>
      <c r="F68" s="2" t="s">
        <v>61</v>
      </c>
      <c r="G68" s="1">
        <v>135</v>
      </c>
      <c r="H68" s="1">
        <v>58.5</v>
      </c>
      <c r="I68" s="4">
        <v>1</v>
      </c>
      <c r="J68" s="2" t="s">
        <v>70</v>
      </c>
      <c r="K68" s="1">
        <f>Tabelle6[[#This Row],[Menge kg Nges]]/1000</f>
        <v>0.13500000000000001</v>
      </c>
      <c r="L68" s="1">
        <f>Tabelle6[[#This Row],[Menge kg P2O5]]/1000</f>
        <v>5.8500000000000003E-2</v>
      </c>
      <c r="M68" s="1">
        <f>Tabelle6[[#This Row],[Menge t Nges]]/Tabelle6[[#This Row],[Anzahl Lieferscheine]]</f>
        <v>0.13500000000000001</v>
      </c>
      <c r="N68" s="1">
        <f>Tabelle6[[#This Row],[Menge t P2O5]]/Tabelle6[[#This Row],[Anzahl Lieferscheine]]</f>
        <v>5.8500000000000003E-2</v>
      </c>
    </row>
    <row r="69" spans="1:14" x14ac:dyDescent="0.2">
      <c r="A69" s="2" t="s">
        <v>29</v>
      </c>
      <c r="B69" s="2" t="s">
        <v>32</v>
      </c>
      <c r="C69" s="2" t="s">
        <v>6</v>
      </c>
      <c r="D69" s="2" t="s">
        <v>15</v>
      </c>
      <c r="E69" s="2" t="s">
        <v>18</v>
      </c>
      <c r="F69" s="2" t="s">
        <v>61</v>
      </c>
      <c r="G69" s="1">
        <v>218.4</v>
      </c>
      <c r="H69" s="1">
        <v>176.8</v>
      </c>
      <c r="I69" s="4">
        <v>1</v>
      </c>
      <c r="J69" s="2" t="s">
        <v>70</v>
      </c>
      <c r="K69" s="1">
        <f>Tabelle6[[#This Row],[Menge kg Nges]]/1000</f>
        <v>0.21840000000000001</v>
      </c>
      <c r="L69" s="1">
        <f>Tabelle6[[#This Row],[Menge kg P2O5]]/1000</f>
        <v>0.17680000000000001</v>
      </c>
      <c r="M69" s="1">
        <f>Tabelle6[[#This Row],[Menge t Nges]]/Tabelle6[[#This Row],[Anzahl Lieferscheine]]</f>
        <v>0.21840000000000001</v>
      </c>
      <c r="N69" s="1">
        <f>Tabelle6[[#This Row],[Menge t P2O5]]/Tabelle6[[#This Row],[Anzahl Lieferscheine]]</f>
        <v>0.17680000000000001</v>
      </c>
    </row>
    <row r="70" spans="1:14" x14ac:dyDescent="0.2">
      <c r="A70" s="2" t="s">
        <v>29</v>
      </c>
      <c r="B70" s="2" t="s">
        <v>32</v>
      </c>
      <c r="C70" s="2" t="s">
        <v>6</v>
      </c>
      <c r="D70" s="2" t="s">
        <v>15</v>
      </c>
      <c r="E70" s="2" t="s">
        <v>20</v>
      </c>
      <c r="F70" s="2" t="s">
        <v>61</v>
      </c>
      <c r="G70" s="1">
        <v>112.64</v>
      </c>
      <c r="H70" s="1">
        <v>64</v>
      </c>
      <c r="I70" s="4">
        <v>3</v>
      </c>
      <c r="J70" s="2" t="s">
        <v>70</v>
      </c>
      <c r="K70" s="1">
        <f>Tabelle6[[#This Row],[Menge kg Nges]]/1000</f>
        <v>0.11264</v>
      </c>
      <c r="L70" s="1">
        <f>Tabelle6[[#This Row],[Menge kg P2O5]]/1000</f>
        <v>6.4000000000000001E-2</v>
      </c>
      <c r="M70" s="1">
        <f>Tabelle6[[#This Row],[Menge t Nges]]/Tabelle6[[#This Row],[Anzahl Lieferscheine]]</f>
        <v>3.7546666666666666E-2</v>
      </c>
      <c r="N70" s="1">
        <f>Tabelle6[[#This Row],[Menge t P2O5]]/Tabelle6[[#This Row],[Anzahl Lieferscheine]]</f>
        <v>2.1333333333333333E-2</v>
      </c>
    </row>
    <row r="71" spans="1:14" x14ac:dyDescent="0.2">
      <c r="A71" s="2" t="s">
        <v>29</v>
      </c>
      <c r="B71" s="2" t="s">
        <v>32</v>
      </c>
      <c r="C71" s="2" t="s">
        <v>25</v>
      </c>
      <c r="D71" s="2" t="s">
        <v>25</v>
      </c>
      <c r="E71" s="2" t="s">
        <v>26</v>
      </c>
      <c r="F71" s="2" t="s">
        <v>61</v>
      </c>
      <c r="G71" s="1">
        <v>5000</v>
      </c>
      <c r="H71" s="1">
        <v>2500</v>
      </c>
      <c r="I71" s="4">
        <v>12</v>
      </c>
      <c r="J71" s="2" t="s">
        <v>70</v>
      </c>
      <c r="K71" s="1">
        <f>Tabelle6[[#This Row],[Menge kg Nges]]/1000</f>
        <v>5</v>
      </c>
      <c r="L71" s="1">
        <f>Tabelle6[[#This Row],[Menge kg P2O5]]/1000</f>
        <v>2.5</v>
      </c>
      <c r="M71" s="1">
        <f>Tabelle6[[#This Row],[Menge t Nges]]/Tabelle6[[#This Row],[Anzahl Lieferscheine]]</f>
        <v>0.41666666666666669</v>
      </c>
      <c r="N71" s="1">
        <f>Tabelle6[[#This Row],[Menge t P2O5]]/Tabelle6[[#This Row],[Anzahl Lieferscheine]]</f>
        <v>0.20833333333333334</v>
      </c>
    </row>
    <row r="72" spans="1:14" x14ac:dyDescent="0.2">
      <c r="A72" s="2" t="s">
        <v>29</v>
      </c>
      <c r="B72" s="2" t="s">
        <v>27</v>
      </c>
      <c r="C72" s="2" t="s">
        <v>6</v>
      </c>
      <c r="D72" s="2" t="s">
        <v>7</v>
      </c>
      <c r="E72" s="2" t="s">
        <v>9</v>
      </c>
      <c r="F72" s="2" t="s">
        <v>61</v>
      </c>
      <c r="G72" s="1">
        <v>6948</v>
      </c>
      <c r="H72" s="1">
        <v>2909.8</v>
      </c>
      <c r="I72" s="4">
        <v>22</v>
      </c>
      <c r="J72" s="2" t="s">
        <v>70</v>
      </c>
      <c r="K72" s="1">
        <f>Tabelle6[[#This Row],[Menge kg Nges]]/1000</f>
        <v>6.9480000000000004</v>
      </c>
      <c r="L72" s="1">
        <f>Tabelle6[[#This Row],[Menge kg P2O5]]/1000</f>
        <v>2.9098000000000002</v>
      </c>
      <c r="M72" s="1">
        <f>Tabelle6[[#This Row],[Menge t Nges]]/Tabelle6[[#This Row],[Anzahl Lieferscheine]]</f>
        <v>0.31581818181818183</v>
      </c>
      <c r="N72" s="1">
        <f>Tabelle6[[#This Row],[Menge t P2O5]]/Tabelle6[[#This Row],[Anzahl Lieferscheine]]</f>
        <v>0.13226363636363636</v>
      </c>
    </row>
    <row r="73" spans="1:14" x14ac:dyDescent="0.2">
      <c r="A73" s="2" t="s">
        <v>29</v>
      </c>
      <c r="B73" s="2" t="s">
        <v>27</v>
      </c>
      <c r="C73" s="2" t="s">
        <v>6</v>
      </c>
      <c r="D73" s="2" t="s">
        <v>7</v>
      </c>
      <c r="E73" s="2" t="s">
        <v>12</v>
      </c>
      <c r="F73" s="2" t="s">
        <v>61</v>
      </c>
      <c r="G73" s="1">
        <v>5435.04</v>
      </c>
      <c r="H73" s="1">
        <v>2536.5600000000004</v>
      </c>
      <c r="I73" s="4">
        <v>5</v>
      </c>
      <c r="J73" s="2" t="s">
        <v>70</v>
      </c>
      <c r="K73" s="1">
        <f>Tabelle6[[#This Row],[Menge kg Nges]]/1000</f>
        <v>5.4350399999999999</v>
      </c>
      <c r="L73" s="1">
        <f>Tabelle6[[#This Row],[Menge kg P2O5]]/1000</f>
        <v>2.5365600000000006</v>
      </c>
      <c r="M73" s="1">
        <f>Tabelle6[[#This Row],[Menge t Nges]]/Tabelle6[[#This Row],[Anzahl Lieferscheine]]</f>
        <v>1.087008</v>
      </c>
      <c r="N73" s="1">
        <f>Tabelle6[[#This Row],[Menge t P2O5]]/Tabelle6[[#This Row],[Anzahl Lieferscheine]]</f>
        <v>0.5073120000000001</v>
      </c>
    </row>
    <row r="74" spans="1:14" x14ac:dyDescent="0.2">
      <c r="A74" s="2" t="s">
        <v>29</v>
      </c>
      <c r="B74" s="2" t="s">
        <v>27</v>
      </c>
      <c r="C74" s="2" t="s">
        <v>6</v>
      </c>
      <c r="D74" s="2" t="s">
        <v>7</v>
      </c>
      <c r="E74" s="2" t="s">
        <v>13</v>
      </c>
      <c r="F74" s="2" t="s">
        <v>61</v>
      </c>
      <c r="G74" s="1">
        <v>9963.7699999999986</v>
      </c>
      <c r="H74" s="1">
        <v>5926.0700000000015</v>
      </c>
      <c r="I74" s="4">
        <v>56</v>
      </c>
      <c r="J74" s="2" t="s">
        <v>70</v>
      </c>
      <c r="K74" s="1">
        <f>Tabelle6[[#This Row],[Menge kg Nges]]/1000</f>
        <v>9.9637699999999985</v>
      </c>
      <c r="L74" s="1">
        <f>Tabelle6[[#This Row],[Menge kg P2O5]]/1000</f>
        <v>5.9260700000000019</v>
      </c>
      <c r="M74" s="1">
        <f>Tabelle6[[#This Row],[Menge t Nges]]/Tabelle6[[#This Row],[Anzahl Lieferscheine]]</f>
        <v>0.17792446428571426</v>
      </c>
      <c r="N74" s="1">
        <f>Tabelle6[[#This Row],[Menge t P2O5]]/Tabelle6[[#This Row],[Anzahl Lieferscheine]]</f>
        <v>0.1058226785714286</v>
      </c>
    </row>
    <row r="75" spans="1:14" x14ac:dyDescent="0.2">
      <c r="A75" s="2" t="s">
        <v>29</v>
      </c>
      <c r="B75" s="2" t="s">
        <v>27</v>
      </c>
      <c r="C75" s="2" t="s">
        <v>6</v>
      </c>
      <c r="D75" s="2" t="s">
        <v>15</v>
      </c>
      <c r="E75" s="2" t="s">
        <v>20</v>
      </c>
      <c r="F75" s="2" t="s">
        <v>61</v>
      </c>
      <c r="G75" s="1">
        <v>3132.7999999999984</v>
      </c>
      <c r="H75" s="1">
        <v>1780</v>
      </c>
      <c r="I75" s="4">
        <v>44</v>
      </c>
      <c r="J75" s="2" t="s">
        <v>70</v>
      </c>
      <c r="K75" s="1">
        <f>Tabelle6[[#This Row],[Menge kg Nges]]/1000</f>
        <v>3.1327999999999983</v>
      </c>
      <c r="L75" s="1">
        <f>Tabelle6[[#This Row],[Menge kg P2O5]]/1000</f>
        <v>1.78</v>
      </c>
      <c r="M75" s="1">
        <f>Tabelle6[[#This Row],[Menge t Nges]]/Tabelle6[[#This Row],[Anzahl Lieferscheine]]</f>
        <v>7.1199999999999958E-2</v>
      </c>
      <c r="N75" s="1">
        <f>Tabelle6[[#This Row],[Menge t P2O5]]/Tabelle6[[#This Row],[Anzahl Lieferscheine]]</f>
        <v>4.0454545454545458E-2</v>
      </c>
    </row>
    <row r="76" spans="1:14" x14ac:dyDescent="0.2">
      <c r="A76" s="2" t="s">
        <v>29</v>
      </c>
      <c r="B76" s="2" t="s">
        <v>27</v>
      </c>
      <c r="C76" s="2" t="s">
        <v>6</v>
      </c>
      <c r="D76" s="2" t="s">
        <v>15</v>
      </c>
      <c r="E76" s="2" t="s">
        <v>21</v>
      </c>
      <c r="F76" s="2" t="s">
        <v>61</v>
      </c>
      <c r="G76" s="1">
        <v>1374.1</v>
      </c>
      <c r="H76" s="1">
        <v>765.8</v>
      </c>
      <c r="I76" s="4">
        <v>4</v>
      </c>
      <c r="J76" s="2" t="s">
        <v>70</v>
      </c>
      <c r="K76" s="1">
        <f>Tabelle6[[#This Row],[Menge kg Nges]]/1000</f>
        <v>1.3740999999999999</v>
      </c>
      <c r="L76" s="1">
        <f>Tabelle6[[#This Row],[Menge kg P2O5]]/1000</f>
        <v>0.76579999999999993</v>
      </c>
      <c r="M76" s="1">
        <f>Tabelle6[[#This Row],[Menge t Nges]]/Tabelle6[[#This Row],[Anzahl Lieferscheine]]</f>
        <v>0.34352499999999997</v>
      </c>
      <c r="N76" s="1">
        <f>Tabelle6[[#This Row],[Menge t P2O5]]/Tabelle6[[#This Row],[Anzahl Lieferscheine]]</f>
        <v>0.19144999999999998</v>
      </c>
    </row>
    <row r="77" spans="1:14" x14ac:dyDescent="0.2">
      <c r="A77" s="2" t="s">
        <v>29</v>
      </c>
      <c r="B77" s="2" t="s">
        <v>27</v>
      </c>
      <c r="C77" s="2" t="s">
        <v>6</v>
      </c>
      <c r="D77" s="2" t="s">
        <v>15</v>
      </c>
      <c r="E77" s="2" t="s">
        <v>9</v>
      </c>
      <c r="F77" s="2" t="s">
        <v>61</v>
      </c>
      <c r="G77" s="1">
        <v>567.79999999999995</v>
      </c>
      <c r="H77" s="1">
        <v>306</v>
      </c>
      <c r="I77" s="4">
        <v>2</v>
      </c>
      <c r="J77" s="2" t="s">
        <v>70</v>
      </c>
      <c r="K77" s="1">
        <f>Tabelle6[[#This Row],[Menge kg Nges]]/1000</f>
        <v>0.56779999999999997</v>
      </c>
      <c r="L77" s="1">
        <f>Tabelle6[[#This Row],[Menge kg P2O5]]/1000</f>
        <v>0.30599999999999999</v>
      </c>
      <c r="M77" s="1">
        <f>Tabelle6[[#This Row],[Menge t Nges]]/Tabelle6[[#This Row],[Anzahl Lieferscheine]]</f>
        <v>0.28389999999999999</v>
      </c>
      <c r="N77" s="1">
        <f>Tabelle6[[#This Row],[Menge t P2O5]]/Tabelle6[[#This Row],[Anzahl Lieferscheine]]</f>
        <v>0.153</v>
      </c>
    </row>
    <row r="78" spans="1:14" x14ac:dyDescent="0.2">
      <c r="A78" s="2" t="s">
        <v>29</v>
      </c>
      <c r="B78" s="2" t="s">
        <v>27</v>
      </c>
      <c r="C78" s="2" t="s">
        <v>25</v>
      </c>
      <c r="D78" s="2" t="s">
        <v>25</v>
      </c>
      <c r="E78" s="2" t="s">
        <v>26</v>
      </c>
      <c r="F78" s="2" t="s">
        <v>61</v>
      </c>
      <c r="G78" s="1">
        <v>19956.239999999998</v>
      </c>
      <c r="H78" s="1">
        <v>8941.9800000000014</v>
      </c>
      <c r="I78" s="4">
        <v>34</v>
      </c>
      <c r="J78" s="2" t="s">
        <v>70</v>
      </c>
      <c r="K78" s="1">
        <f>Tabelle6[[#This Row],[Menge kg Nges]]/1000</f>
        <v>19.956239999999998</v>
      </c>
      <c r="L78" s="1">
        <f>Tabelle6[[#This Row],[Menge kg P2O5]]/1000</f>
        <v>8.9419800000000009</v>
      </c>
      <c r="M78" s="1">
        <f>Tabelle6[[#This Row],[Menge t Nges]]/Tabelle6[[#This Row],[Anzahl Lieferscheine]]</f>
        <v>0.58694823529411755</v>
      </c>
      <c r="N78" s="1">
        <f>Tabelle6[[#This Row],[Menge t P2O5]]/Tabelle6[[#This Row],[Anzahl Lieferscheine]]</f>
        <v>0.26299941176470593</v>
      </c>
    </row>
    <row r="79" spans="1:14" x14ac:dyDescent="0.2">
      <c r="A79" s="2" t="s">
        <v>29</v>
      </c>
      <c r="B79" s="2" t="s">
        <v>33</v>
      </c>
      <c r="C79" s="2" t="s">
        <v>6</v>
      </c>
      <c r="D79" s="2" t="s">
        <v>7</v>
      </c>
      <c r="E79" s="2" t="s">
        <v>9</v>
      </c>
      <c r="F79" s="2" t="s">
        <v>61</v>
      </c>
      <c r="G79" s="1">
        <v>5151.3600000000006</v>
      </c>
      <c r="H79" s="1">
        <v>2370.88</v>
      </c>
      <c r="I79" s="4">
        <v>25</v>
      </c>
      <c r="J79" s="2" t="s">
        <v>70</v>
      </c>
      <c r="K79" s="1">
        <f>Tabelle6[[#This Row],[Menge kg Nges]]/1000</f>
        <v>5.1513600000000004</v>
      </c>
      <c r="L79" s="1">
        <f>Tabelle6[[#This Row],[Menge kg P2O5]]/1000</f>
        <v>2.3708800000000001</v>
      </c>
      <c r="M79" s="1">
        <f>Tabelle6[[#This Row],[Menge t Nges]]/Tabelle6[[#This Row],[Anzahl Lieferscheine]]</f>
        <v>0.20605440000000003</v>
      </c>
      <c r="N79" s="1">
        <f>Tabelle6[[#This Row],[Menge t P2O5]]/Tabelle6[[#This Row],[Anzahl Lieferscheine]]</f>
        <v>9.4835200000000008E-2</v>
      </c>
    </row>
    <row r="80" spans="1:14" x14ac:dyDescent="0.2">
      <c r="A80" s="2" t="s">
        <v>29</v>
      </c>
      <c r="B80" s="2" t="s">
        <v>33</v>
      </c>
      <c r="C80" s="2" t="s">
        <v>6</v>
      </c>
      <c r="D80" s="2" t="s">
        <v>7</v>
      </c>
      <c r="E80" s="2" t="s">
        <v>10</v>
      </c>
      <c r="F80" s="2" t="s">
        <v>61</v>
      </c>
      <c r="G80" s="1">
        <v>460</v>
      </c>
      <c r="H80" s="1">
        <v>180</v>
      </c>
      <c r="I80" s="4">
        <v>1</v>
      </c>
      <c r="J80" s="2" t="s">
        <v>70</v>
      </c>
      <c r="K80" s="1">
        <f>Tabelle6[[#This Row],[Menge kg Nges]]/1000</f>
        <v>0.46</v>
      </c>
      <c r="L80" s="1">
        <f>Tabelle6[[#This Row],[Menge kg P2O5]]/1000</f>
        <v>0.18</v>
      </c>
      <c r="M80" s="1">
        <f>Tabelle6[[#This Row],[Menge t Nges]]/Tabelle6[[#This Row],[Anzahl Lieferscheine]]</f>
        <v>0.46</v>
      </c>
      <c r="N80" s="1">
        <f>Tabelle6[[#This Row],[Menge t P2O5]]/Tabelle6[[#This Row],[Anzahl Lieferscheine]]</f>
        <v>0.18</v>
      </c>
    </row>
    <row r="81" spans="1:14" x14ac:dyDescent="0.2">
      <c r="A81" s="2" t="s">
        <v>29</v>
      </c>
      <c r="B81" s="2" t="s">
        <v>33</v>
      </c>
      <c r="C81" s="2" t="s">
        <v>6</v>
      </c>
      <c r="D81" s="2" t="s">
        <v>7</v>
      </c>
      <c r="E81" s="2" t="s">
        <v>12</v>
      </c>
      <c r="F81" s="2" t="s">
        <v>61</v>
      </c>
      <c r="G81" s="1">
        <v>450.32</v>
      </c>
      <c r="H81" s="1">
        <v>221.52</v>
      </c>
      <c r="I81" s="4">
        <v>1</v>
      </c>
      <c r="J81" s="2" t="s">
        <v>70</v>
      </c>
      <c r="K81" s="1">
        <f>Tabelle6[[#This Row],[Menge kg Nges]]/1000</f>
        <v>0.45032</v>
      </c>
      <c r="L81" s="1">
        <f>Tabelle6[[#This Row],[Menge kg P2O5]]/1000</f>
        <v>0.22152000000000002</v>
      </c>
      <c r="M81" s="1">
        <f>Tabelle6[[#This Row],[Menge t Nges]]/Tabelle6[[#This Row],[Anzahl Lieferscheine]]</f>
        <v>0.45032</v>
      </c>
      <c r="N81" s="1">
        <f>Tabelle6[[#This Row],[Menge t P2O5]]/Tabelle6[[#This Row],[Anzahl Lieferscheine]]</f>
        <v>0.22152000000000002</v>
      </c>
    </row>
    <row r="82" spans="1:14" x14ac:dyDescent="0.2">
      <c r="A82" s="2" t="s">
        <v>29</v>
      </c>
      <c r="B82" s="2" t="s">
        <v>33</v>
      </c>
      <c r="C82" s="2" t="s">
        <v>6</v>
      </c>
      <c r="D82" s="2" t="s">
        <v>15</v>
      </c>
      <c r="E82" s="2" t="s">
        <v>21</v>
      </c>
      <c r="F82" s="2" t="s">
        <v>61</v>
      </c>
      <c r="G82" s="1">
        <v>343.99</v>
      </c>
      <c r="H82" s="1">
        <v>182.82</v>
      </c>
      <c r="I82" s="4">
        <v>3</v>
      </c>
      <c r="J82" s="2" t="s">
        <v>70</v>
      </c>
      <c r="K82" s="1">
        <f>Tabelle6[[#This Row],[Menge kg Nges]]/1000</f>
        <v>0.34399000000000002</v>
      </c>
      <c r="L82" s="1">
        <f>Tabelle6[[#This Row],[Menge kg P2O5]]/1000</f>
        <v>0.18281999999999998</v>
      </c>
      <c r="M82" s="1">
        <f>Tabelle6[[#This Row],[Menge t Nges]]/Tabelle6[[#This Row],[Anzahl Lieferscheine]]</f>
        <v>0.11466333333333334</v>
      </c>
      <c r="N82" s="1">
        <f>Tabelle6[[#This Row],[Menge t P2O5]]/Tabelle6[[#This Row],[Anzahl Lieferscheine]]</f>
        <v>6.0939999999999994E-2</v>
      </c>
    </row>
    <row r="83" spans="1:14" x14ac:dyDescent="0.2">
      <c r="A83" s="2" t="s">
        <v>29</v>
      </c>
      <c r="B83" s="2" t="s">
        <v>33</v>
      </c>
      <c r="C83" s="2" t="s">
        <v>6</v>
      </c>
      <c r="D83" s="2" t="s">
        <v>15</v>
      </c>
      <c r="E83" s="2" t="s">
        <v>9</v>
      </c>
      <c r="F83" s="2" t="s">
        <v>61</v>
      </c>
      <c r="G83" s="1">
        <v>184</v>
      </c>
      <c r="H83" s="1">
        <v>82.5</v>
      </c>
      <c r="I83" s="4">
        <v>1</v>
      </c>
      <c r="J83" s="2" t="s">
        <v>70</v>
      </c>
      <c r="K83" s="1">
        <f>Tabelle6[[#This Row],[Menge kg Nges]]/1000</f>
        <v>0.184</v>
      </c>
      <c r="L83" s="1">
        <f>Tabelle6[[#This Row],[Menge kg P2O5]]/1000</f>
        <v>8.2500000000000004E-2</v>
      </c>
      <c r="M83" s="1">
        <f>Tabelle6[[#This Row],[Menge t Nges]]/Tabelle6[[#This Row],[Anzahl Lieferscheine]]</f>
        <v>0.184</v>
      </c>
      <c r="N83" s="1">
        <f>Tabelle6[[#This Row],[Menge t P2O5]]/Tabelle6[[#This Row],[Anzahl Lieferscheine]]</f>
        <v>8.2500000000000004E-2</v>
      </c>
    </row>
    <row r="84" spans="1:14" x14ac:dyDescent="0.2">
      <c r="A84" s="2" t="s">
        <v>29</v>
      </c>
      <c r="B84" s="2" t="s">
        <v>33</v>
      </c>
      <c r="C84" s="2" t="s">
        <v>25</v>
      </c>
      <c r="D84" s="2" t="s">
        <v>25</v>
      </c>
      <c r="E84" s="2" t="s">
        <v>26</v>
      </c>
      <c r="F84" s="2" t="s">
        <v>61</v>
      </c>
      <c r="G84" s="1">
        <v>1208.74</v>
      </c>
      <c r="H84" s="1">
        <v>439.4</v>
      </c>
      <c r="I84" s="4">
        <v>4</v>
      </c>
      <c r="J84" s="2" t="s">
        <v>70</v>
      </c>
      <c r="K84" s="1">
        <f>Tabelle6[[#This Row],[Menge kg Nges]]/1000</f>
        <v>1.2087399999999999</v>
      </c>
      <c r="L84" s="1">
        <f>Tabelle6[[#This Row],[Menge kg P2O5]]/1000</f>
        <v>0.43939999999999996</v>
      </c>
      <c r="M84" s="1">
        <f>Tabelle6[[#This Row],[Menge t Nges]]/Tabelle6[[#This Row],[Anzahl Lieferscheine]]</f>
        <v>0.30218499999999998</v>
      </c>
      <c r="N84" s="1">
        <f>Tabelle6[[#This Row],[Menge t P2O5]]/Tabelle6[[#This Row],[Anzahl Lieferscheine]]</f>
        <v>0.10984999999999999</v>
      </c>
    </row>
    <row r="85" spans="1:14" x14ac:dyDescent="0.2">
      <c r="A85" s="2" t="s">
        <v>29</v>
      </c>
      <c r="B85" s="2" t="s">
        <v>33</v>
      </c>
      <c r="C85" s="2" t="s">
        <v>63</v>
      </c>
      <c r="D85" s="2" t="s">
        <v>63</v>
      </c>
      <c r="E85" s="2" t="s">
        <v>63</v>
      </c>
      <c r="F85" s="2" t="s">
        <v>61</v>
      </c>
      <c r="G85" s="1">
        <v>312</v>
      </c>
      <c r="H85" s="1">
        <v>360</v>
      </c>
      <c r="I85" s="4">
        <v>1</v>
      </c>
      <c r="J85" s="2" t="s">
        <v>70</v>
      </c>
      <c r="K85" s="1">
        <f>Tabelle6[[#This Row],[Menge kg Nges]]/1000</f>
        <v>0.312</v>
      </c>
      <c r="L85" s="1">
        <f>Tabelle6[[#This Row],[Menge kg P2O5]]/1000</f>
        <v>0.36</v>
      </c>
      <c r="M85" s="1">
        <f>Tabelle6[[#This Row],[Menge t Nges]]/Tabelle6[[#This Row],[Anzahl Lieferscheine]]</f>
        <v>0.312</v>
      </c>
      <c r="N85" s="1">
        <f>Tabelle6[[#This Row],[Menge t P2O5]]/Tabelle6[[#This Row],[Anzahl Lieferscheine]]</f>
        <v>0.36</v>
      </c>
    </row>
    <row r="86" spans="1:14" x14ac:dyDescent="0.2">
      <c r="A86" s="2" t="s">
        <v>29</v>
      </c>
      <c r="B86" s="2" t="s">
        <v>40</v>
      </c>
      <c r="C86" s="2" t="s">
        <v>6</v>
      </c>
      <c r="D86" s="2" t="s">
        <v>7</v>
      </c>
      <c r="E86" s="2" t="s">
        <v>14</v>
      </c>
      <c r="F86" s="2" t="s">
        <v>61</v>
      </c>
      <c r="G86" s="1">
        <v>513</v>
      </c>
      <c r="H86" s="1">
        <v>266</v>
      </c>
      <c r="I86" s="4">
        <v>2</v>
      </c>
      <c r="J86" s="2" t="s">
        <v>70</v>
      </c>
      <c r="K86" s="1">
        <f>Tabelle6[[#This Row],[Menge kg Nges]]/1000</f>
        <v>0.51300000000000001</v>
      </c>
      <c r="L86" s="1">
        <f>Tabelle6[[#This Row],[Menge kg P2O5]]/1000</f>
        <v>0.26600000000000001</v>
      </c>
      <c r="M86" s="1">
        <f>Tabelle6[[#This Row],[Menge t Nges]]/Tabelle6[[#This Row],[Anzahl Lieferscheine]]</f>
        <v>0.25650000000000001</v>
      </c>
      <c r="N86" s="1">
        <f>Tabelle6[[#This Row],[Menge t P2O5]]/Tabelle6[[#This Row],[Anzahl Lieferscheine]]</f>
        <v>0.13300000000000001</v>
      </c>
    </row>
    <row r="87" spans="1:14" x14ac:dyDescent="0.2">
      <c r="A87" s="2" t="s">
        <v>32</v>
      </c>
      <c r="B87" s="2" t="s">
        <v>5</v>
      </c>
      <c r="C87" s="2" t="s">
        <v>6</v>
      </c>
      <c r="D87" s="2" t="s">
        <v>15</v>
      </c>
      <c r="E87" s="2" t="s">
        <v>8</v>
      </c>
      <c r="F87" s="2" t="s">
        <v>61</v>
      </c>
      <c r="G87" s="1">
        <v>624</v>
      </c>
      <c r="H87" s="1">
        <v>537.6</v>
      </c>
      <c r="I87" s="4">
        <v>3</v>
      </c>
      <c r="J87" s="2" t="s">
        <v>70</v>
      </c>
      <c r="K87" s="1">
        <f>Tabelle6[[#This Row],[Menge kg Nges]]/1000</f>
        <v>0.624</v>
      </c>
      <c r="L87" s="1">
        <f>Tabelle6[[#This Row],[Menge kg P2O5]]/1000</f>
        <v>0.53760000000000008</v>
      </c>
      <c r="M87" s="1">
        <f>Tabelle6[[#This Row],[Menge t Nges]]/Tabelle6[[#This Row],[Anzahl Lieferscheine]]</f>
        <v>0.20799999999999999</v>
      </c>
      <c r="N87" s="1">
        <f>Tabelle6[[#This Row],[Menge t P2O5]]/Tabelle6[[#This Row],[Anzahl Lieferscheine]]</f>
        <v>0.17920000000000003</v>
      </c>
    </row>
    <row r="88" spans="1:14" x14ac:dyDescent="0.2">
      <c r="A88" s="2" t="s">
        <v>32</v>
      </c>
      <c r="B88" s="2" t="s">
        <v>5</v>
      </c>
      <c r="C88" s="2" t="s">
        <v>6</v>
      </c>
      <c r="D88" s="2" t="s">
        <v>15</v>
      </c>
      <c r="E88" s="2" t="s">
        <v>9</v>
      </c>
      <c r="F88" s="2" t="s">
        <v>61</v>
      </c>
      <c r="G88" s="1">
        <v>456.3</v>
      </c>
      <c r="H88" s="1">
        <v>303.75</v>
      </c>
      <c r="I88" s="4">
        <v>1</v>
      </c>
      <c r="J88" s="2" t="s">
        <v>70</v>
      </c>
      <c r="K88" s="1">
        <f>Tabelle6[[#This Row],[Menge kg Nges]]/1000</f>
        <v>0.45630000000000004</v>
      </c>
      <c r="L88" s="1">
        <f>Tabelle6[[#This Row],[Menge kg P2O5]]/1000</f>
        <v>0.30375000000000002</v>
      </c>
      <c r="M88" s="1">
        <f>Tabelle6[[#This Row],[Menge t Nges]]/Tabelle6[[#This Row],[Anzahl Lieferscheine]]</f>
        <v>0.45630000000000004</v>
      </c>
      <c r="N88" s="1">
        <f>Tabelle6[[#This Row],[Menge t P2O5]]/Tabelle6[[#This Row],[Anzahl Lieferscheine]]</f>
        <v>0.30375000000000002</v>
      </c>
    </row>
    <row r="89" spans="1:14" x14ac:dyDescent="0.2">
      <c r="A89" s="2" t="s">
        <v>32</v>
      </c>
      <c r="B89" s="2" t="s">
        <v>5</v>
      </c>
      <c r="C89" s="2" t="s">
        <v>25</v>
      </c>
      <c r="D89" s="2" t="s">
        <v>25</v>
      </c>
      <c r="E89" s="2" t="s">
        <v>26</v>
      </c>
      <c r="F89" s="2" t="s">
        <v>61</v>
      </c>
      <c r="G89" s="1">
        <v>52468.779999999992</v>
      </c>
      <c r="H89" s="1">
        <v>20818.420000000006</v>
      </c>
      <c r="I89" s="4">
        <v>52</v>
      </c>
      <c r="J89" s="2" t="s">
        <v>70</v>
      </c>
      <c r="K89" s="1">
        <f>Tabelle6[[#This Row],[Menge kg Nges]]/1000</f>
        <v>52.468779999999988</v>
      </c>
      <c r="L89" s="1">
        <f>Tabelle6[[#This Row],[Menge kg P2O5]]/1000</f>
        <v>20.818420000000007</v>
      </c>
      <c r="M89" s="1">
        <f>Tabelle6[[#This Row],[Menge t Nges]]/Tabelle6[[#This Row],[Anzahl Lieferscheine]]</f>
        <v>1.0090149999999998</v>
      </c>
      <c r="N89" s="1">
        <f>Tabelle6[[#This Row],[Menge t P2O5]]/Tabelle6[[#This Row],[Anzahl Lieferscheine]]</f>
        <v>0.40035423076923088</v>
      </c>
    </row>
    <row r="90" spans="1:14" x14ac:dyDescent="0.2">
      <c r="A90" s="2" t="s">
        <v>32</v>
      </c>
      <c r="B90" s="2" t="s">
        <v>29</v>
      </c>
      <c r="C90" s="2" t="s">
        <v>6</v>
      </c>
      <c r="D90" s="2" t="s">
        <v>7</v>
      </c>
      <c r="E90" s="2" t="s">
        <v>8</v>
      </c>
      <c r="F90" s="2" t="s">
        <v>61</v>
      </c>
      <c r="G90" s="1">
        <v>1909.3600000000001</v>
      </c>
      <c r="H90" s="1">
        <v>797.36</v>
      </c>
      <c r="I90" s="4">
        <v>5</v>
      </c>
      <c r="J90" s="2" t="s">
        <v>70</v>
      </c>
      <c r="K90" s="1">
        <f>Tabelle6[[#This Row],[Menge kg Nges]]/1000</f>
        <v>1.9093600000000002</v>
      </c>
      <c r="L90" s="1">
        <f>Tabelle6[[#This Row],[Menge kg P2O5]]/1000</f>
        <v>0.79736000000000007</v>
      </c>
      <c r="M90" s="1">
        <f>Tabelle6[[#This Row],[Menge t Nges]]/Tabelle6[[#This Row],[Anzahl Lieferscheine]]</f>
        <v>0.38187200000000004</v>
      </c>
      <c r="N90" s="1">
        <f>Tabelle6[[#This Row],[Menge t P2O5]]/Tabelle6[[#This Row],[Anzahl Lieferscheine]]</f>
        <v>0.159472</v>
      </c>
    </row>
    <row r="91" spans="1:14" x14ac:dyDescent="0.2">
      <c r="A91" s="2" t="s">
        <v>32</v>
      </c>
      <c r="B91" s="2" t="s">
        <v>29</v>
      </c>
      <c r="C91" s="2" t="s">
        <v>6</v>
      </c>
      <c r="D91" s="2" t="s">
        <v>7</v>
      </c>
      <c r="E91" s="2" t="s">
        <v>9</v>
      </c>
      <c r="F91" s="2" t="s">
        <v>61</v>
      </c>
      <c r="G91" s="1">
        <v>507.5</v>
      </c>
      <c r="H91" s="1">
        <v>210</v>
      </c>
      <c r="I91" s="4">
        <v>2</v>
      </c>
      <c r="J91" s="2" t="s">
        <v>70</v>
      </c>
      <c r="K91" s="1">
        <f>Tabelle6[[#This Row],[Menge kg Nges]]/1000</f>
        <v>0.50749999999999995</v>
      </c>
      <c r="L91" s="1">
        <f>Tabelle6[[#This Row],[Menge kg P2O5]]/1000</f>
        <v>0.21</v>
      </c>
      <c r="M91" s="1">
        <f>Tabelle6[[#This Row],[Menge t Nges]]/Tabelle6[[#This Row],[Anzahl Lieferscheine]]</f>
        <v>0.25374999999999998</v>
      </c>
      <c r="N91" s="1">
        <f>Tabelle6[[#This Row],[Menge t P2O5]]/Tabelle6[[#This Row],[Anzahl Lieferscheine]]</f>
        <v>0.105</v>
      </c>
    </row>
    <row r="92" spans="1:14" x14ac:dyDescent="0.2">
      <c r="A92" s="2" t="s">
        <v>32</v>
      </c>
      <c r="B92" s="2" t="s">
        <v>29</v>
      </c>
      <c r="C92" s="2" t="s">
        <v>6</v>
      </c>
      <c r="D92" s="2" t="s">
        <v>7</v>
      </c>
      <c r="E92" s="2" t="s">
        <v>11</v>
      </c>
      <c r="F92" s="2" t="s">
        <v>61</v>
      </c>
      <c r="G92" s="1">
        <v>465</v>
      </c>
      <c r="H92" s="1">
        <v>180</v>
      </c>
      <c r="I92" s="4">
        <v>1</v>
      </c>
      <c r="J92" s="2" t="s">
        <v>70</v>
      </c>
      <c r="K92" s="1">
        <f>Tabelle6[[#This Row],[Menge kg Nges]]/1000</f>
        <v>0.46500000000000002</v>
      </c>
      <c r="L92" s="1">
        <f>Tabelle6[[#This Row],[Menge kg P2O5]]/1000</f>
        <v>0.18</v>
      </c>
      <c r="M92" s="1">
        <f>Tabelle6[[#This Row],[Menge t Nges]]/Tabelle6[[#This Row],[Anzahl Lieferscheine]]</f>
        <v>0.46500000000000002</v>
      </c>
      <c r="N92" s="1">
        <f>Tabelle6[[#This Row],[Menge t P2O5]]/Tabelle6[[#This Row],[Anzahl Lieferscheine]]</f>
        <v>0.18</v>
      </c>
    </row>
    <row r="93" spans="1:14" x14ac:dyDescent="0.2">
      <c r="A93" s="2" t="s">
        <v>32</v>
      </c>
      <c r="B93" s="2" t="s">
        <v>29</v>
      </c>
      <c r="C93" s="2" t="s">
        <v>6</v>
      </c>
      <c r="D93" s="2" t="s">
        <v>7</v>
      </c>
      <c r="E93" s="2" t="s">
        <v>12</v>
      </c>
      <c r="F93" s="2" t="s">
        <v>61</v>
      </c>
      <c r="G93" s="1">
        <v>848</v>
      </c>
      <c r="H93" s="1">
        <v>454.4</v>
      </c>
      <c r="I93" s="4">
        <v>3</v>
      </c>
      <c r="J93" s="2" t="s">
        <v>70</v>
      </c>
      <c r="K93" s="1">
        <f>Tabelle6[[#This Row],[Menge kg Nges]]/1000</f>
        <v>0.84799999999999998</v>
      </c>
      <c r="L93" s="1">
        <f>Tabelle6[[#This Row],[Menge kg P2O5]]/1000</f>
        <v>0.45439999999999997</v>
      </c>
      <c r="M93" s="1">
        <f>Tabelle6[[#This Row],[Menge t Nges]]/Tabelle6[[#This Row],[Anzahl Lieferscheine]]</f>
        <v>0.28266666666666668</v>
      </c>
      <c r="N93" s="1">
        <f>Tabelle6[[#This Row],[Menge t P2O5]]/Tabelle6[[#This Row],[Anzahl Lieferscheine]]</f>
        <v>0.15146666666666667</v>
      </c>
    </row>
    <row r="94" spans="1:14" x14ac:dyDescent="0.2">
      <c r="A94" s="2" t="s">
        <v>32</v>
      </c>
      <c r="B94" s="2" t="s">
        <v>29</v>
      </c>
      <c r="C94" s="2" t="s">
        <v>6</v>
      </c>
      <c r="D94" s="2" t="s">
        <v>7</v>
      </c>
      <c r="E94" s="2" t="s">
        <v>14</v>
      </c>
      <c r="F94" s="2" t="s">
        <v>61</v>
      </c>
      <c r="G94" s="1">
        <v>219.95</v>
      </c>
      <c r="H94" s="1">
        <v>124.5</v>
      </c>
      <c r="I94" s="4">
        <v>1</v>
      </c>
      <c r="J94" s="2" t="s">
        <v>70</v>
      </c>
      <c r="K94" s="1">
        <f>Tabelle6[[#This Row],[Menge kg Nges]]/1000</f>
        <v>0.21994999999999998</v>
      </c>
      <c r="L94" s="1">
        <f>Tabelle6[[#This Row],[Menge kg P2O5]]/1000</f>
        <v>0.1245</v>
      </c>
      <c r="M94" s="1">
        <f>Tabelle6[[#This Row],[Menge t Nges]]/Tabelle6[[#This Row],[Anzahl Lieferscheine]]</f>
        <v>0.21994999999999998</v>
      </c>
      <c r="N94" s="1">
        <f>Tabelle6[[#This Row],[Menge t P2O5]]/Tabelle6[[#This Row],[Anzahl Lieferscheine]]</f>
        <v>0.1245</v>
      </c>
    </row>
    <row r="95" spans="1:14" x14ac:dyDescent="0.2">
      <c r="A95" s="2" t="s">
        <v>32</v>
      </c>
      <c r="B95" s="2" t="s">
        <v>29</v>
      </c>
      <c r="C95" s="2" t="s">
        <v>6</v>
      </c>
      <c r="D95" s="2" t="s">
        <v>15</v>
      </c>
      <c r="E95" s="2" t="s">
        <v>8</v>
      </c>
      <c r="F95" s="2" t="s">
        <v>61</v>
      </c>
      <c r="G95" s="1">
        <v>506</v>
      </c>
      <c r="H95" s="1">
        <v>407</v>
      </c>
      <c r="I95" s="4">
        <v>1</v>
      </c>
      <c r="J95" s="2" t="s">
        <v>70</v>
      </c>
      <c r="K95" s="1">
        <f>Tabelle6[[#This Row],[Menge kg Nges]]/1000</f>
        <v>0.50600000000000001</v>
      </c>
      <c r="L95" s="1">
        <f>Tabelle6[[#This Row],[Menge kg P2O5]]/1000</f>
        <v>0.40699999999999997</v>
      </c>
      <c r="M95" s="1">
        <f>Tabelle6[[#This Row],[Menge t Nges]]/Tabelle6[[#This Row],[Anzahl Lieferscheine]]</f>
        <v>0.50600000000000001</v>
      </c>
      <c r="N95" s="1">
        <f>Tabelle6[[#This Row],[Menge t P2O5]]/Tabelle6[[#This Row],[Anzahl Lieferscheine]]</f>
        <v>0.40699999999999997</v>
      </c>
    </row>
    <row r="96" spans="1:14" x14ac:dyDescent="0.2">
      <c r="A96" s="2" t="s">
        <v>32</v>
      </c>
      <c r="B96" s="2" t="s">
        <v>29</v>
      </c>
      <c r="C96" s="2" t="s">
        <v>6</v>
      </c>
      <c r="D96" s="2" t="s">
        <v>15</v>
      </c>
      <c r="E96" s="2" t="s">
        <v>20</v>
      </c>
      <c r="F96" s="2" t="s">
        <v>61</v>
      </c>
      <c r="G96" s="1">
        <v>414.79999999999995</v>
      </c>
      <c r="H96" s="1">
        <v>305</v>
      </c>
      <c r="I96" s="4">
        <v>2</v>
      </c>
      <c r="J96" s="2" t="s">
        <v>70</v>
      </c>
      <c r="K96" s="1">
        <f>Tabelle6[[#This Row],[Menge kg Nges]]/1000</f>
        <v>0.41479999999999995</v>
      </c>
      <c r="L96" s="1">
        <f>Tabelle6[[#This Row],[Menge kg P2O5]]/1000</f>
        <v>0.30499999999999999</v>
      </c>
      <c r="M96" s="1">
        <f>Tabelle6[[#This Row],[Menge t Nges]]/Tabelle6[[#This Row],[Anzahl Lieferscheine]]</f>
        <v>0.20739999999999997</v>
      </c>
      <c r="N96" s="1">
        <f>Tabelle6[[#This Row],[Menge t P2O5]]/Tabelle6[[#This Row],[Anzahl Lieferscheine]]</f>
        <v>0.1525</v>
      </c>
    </row>
    <row r="97" spans="1:14" x14ac:dyDescent="0.2">
      <c r="A97" s="2" t="s">
        <v>32</v>
      </c>
      <c r="B97" s="2" t="s">
        <v>29</v>
      </c>
      <c r="C97" s="2" t="s">
        <v>6</v>
      </c>
      <c r="D97" s="2" t="s">
        <v>15</v>
      </c>
      <c r="E97" s="2" t="s">
        <v>21</v>
      </c>
      <c r="F97" s="2" t="s">
        <v>61</v>
      </c>
      <c r="G97" s="1">
        <v>3500.01</v>
      </c>
      <c r="H97" s="1">
        <v>1665.6399999999999</v>
      </c>
      <c r="I97" s="4">
        <v>9</v>
      </c>
      <c r="J97" s="2" t="s">
        <v>70</v>
      </c>
      <c r="K97" s="1">
        <f>Tabelle6[[#This Row],[Menge kg Nges]]/1000</f>
        <v>3.5000100000000001</v>
      </c>
      <c r="L97" s="1">
        <f>Tabelle6[[#This Row],[Menge kg P2O5]]/1000</f>
        <v>1.6656399999999998</v>
      </c>
      <c r="M97" s="1">
        <f>Tabelle6[[#This Row],[Menge t Nges]]/Tabelle6[[#This Row],[Anzahl Lieferscheine]]</f>
        <v>0.38889000000000001</v>
      </c>
      <c r="N97" s="1">
        <f>Tabelle6[[#This Row],[Menge t P2O5]]/Tabelle6[[#This Row],[Anzahl Lieferscheine]]</f>
        <v>0.18507111111111108</v>
      </c>
    </row>
    <row r="98" spans="1:14" x14ac:dyDescent="0.2">
      <c r="A98" s="2" t="s">
        <v>32</v>
      </c>
      <c r="B98" s="2" t="s">
        <v>29</v>
      </c>
      <c r="C98" s="2" t="s">
        <v>6</v>
      </c>
      <c r="D98" s="2" t="s">
        <v>15</v>
      </c>
      <c r="E98" s="2" t="s">
        <v>9</v>
      </c>
      <c r="F98" s="2" t="s">
        <v>61</v>
      </c>
      <c r="G98" s="1">
        <v>239.2</v>
      </c>
      <c r="H98" s="1">
        <v>107.25</v>
      </c>
      <c r="I98" s="4">
        <v>1</v>
      </c>
      <c r="J98" s="2" t="s">
        <v>70</v>
      </c>
      <c r="K98" s="1">
        <f>Tabelle6[[#This Row],[Menge kg Nges]]/1000</f>
        <v>0.2392</v>
      </c>
      <c r="L98" s="1">
        <f>Tabelle6[[#This Row],[Menge kg P2O5]]/1000</f>
        <v>0.10725</v>
      </c>
      <c r="M98" s="1">
        <f>Tabelle6[[#This Row],[Menge t Nges]]/Tabelle6[[#This Row],[Anzahl Lieferscheine]]</f>
        <v>0.2392</v>
      </c>
      <c r="N98" s="1">
        <f>Tabelle6[[#This Row],[Menge t P2O5]]/Tabelle6[[#This Row],[Anzahl Lieferscheine]]</f>
        <v>0.10725</v>
      </c>
    </row>
    <row r="99" spans="1:14" x14ac:dyDescent="0.2">
      <c r="A99" s="2" t="s">
        <v>32</v>
      </c>
      <c r="B99" s="2" t="s">
        <v>29</v>
      </c>
      <c r="C99" s="2" t="s">
        <v>25</v>
      </c>
      <c r="D99" s="2" t="s">
        <v>25</v>
      </c>
      <c r="E99" s="2" t="s">
        <v>26</v>
      </c>
      <c r="F99" s="2" t="s">
        <v>61</v>
      </c>
      <c r="G99" s="1">
        <v>41503.49000000002</v>
      </c>
      <c r="H99" s="1">
        <v>17496.210000000003</v>
      </c>
      <c r="I99" s="4">
        <v>78</v>
      </c>
      <c r="J99" s="2" t="s">
        <v>70</v>
      </c>
      <c r="K99" s="1">
        <f>Tabelle6[[#This Row],[Menge kg Nges]]/1000</f>
        <v>41.503490000000021</v>
      </c>
      <c r="L99" s="1">
        <f>Tabelle6[[#This Row],[Menge kg P2O5]]/1000</f>
        <v>17.496210000000001</v>
      </c>
      <c r="M99" s="1">
        <f>Tabelle6[[#This Row],[Menge t Nges]]/Tabelle6[[#This Row],[Anzahl Lieferscheine]]</f>
        <v>0.53209602564102587</v>
      </c>
      <c r="N99" s="1">
        <f>Tabelle6[[#This Row],[Menge t P2O5]]/Tabelle6[[#This Row],[Anzahl Lieferscheine]]</f>
        <v>0.22431038461538463</v>
      </c>
    </row>
    <row r="100" spans="1:14" x14ac:dyDescent="0.2">
      <c r="A100" s="2" t="s">
        <v>32</v>
      </c>
      <c r="B100" s="2" t="s">
        <v>32</v>
      </c>
      <c r="C100" s="2" t="s">
        <v>6</v>
      </c>
      <c r="D100" s="2" t="s">
        <v>7</v>
      </c>
      <c r="E100" s="2" t="s">
        <v>8</v>
      </c>
      <c r="F100" s="2" t="s">
        <v>61</v>
      </c>
      <c r="G100" s="1">
        <v>122513.40000000002</v>
      </c>
      <c r="H100" s="1">
        <v>49093.80999999999</v>
      </c>
      <c r="I100" s="4">
        <v>231</v>
      </c>
      <c r="J100" s="2" t="s">
        <v>70</v>
      </c>
      <c r="K100" s="1">
        <f>Tabelle6[[#This Row],[Menge kg Nges]]/1000</f>
        <v>122.51340000000002</v>
      </c>
      <c r="L100" s="1">
        <f>Tabelle6[[#This Row],[Menge kg P2O5]]/1000</f>
        <v>49.093809999999991</v>
      </c>
      <c r="M100" s="1">
        <f>Tabelle6[[#This Row],[Menge t Nges]]/Tabelle6[[#This Row],[Anzahl Lieferscheine]]</f>
        <v>0.53036103896103903</v>
      </c>
      <c r="N100" s="1">
        <f>Tabelle6[[#This Row],[Menge t P2O5]]/Tabelle6[[#This Row],[Anzahl Lieferscheine]]</f>
        <v>0.21252731601731598</v>
      </c>
    </row>
    <row r="101" spans="1:14" x14ac:dyDescent="0.2">
      <c r="A101" s="2" t="s">
        <v>32</v>
      </c>
      <c r="B101" s="2" t="s">
        <v>32</v>
      </c>
      <c r="C101" s="2" t="s">
        <v>6</v>
      </c>
      <c r="D101" s="2" t="s">
        <v>7</v>
      </c>
      <c r="E101" s="2" t="s">
        <v>9</v>
      </c>
      <c r="F101" s="2" t="s">
        <v>61</v>
      </c>
      <c r="G101" s="1">
        <v>130441.74999999997</v>
      </c>
      <c r="H101" s="1">
        <v>55258.500000000029</v>
      </c>
      <c r="I101" s="4">
        <v>465</v>
      </c>
      <c r="J101" s="2" t="s">
        <v>70</v>
      </c>
      <c r="K101" s="1">
        <f>Tabelle6[[#This Row],[Menge kg Nges]]/1000</f>
        <v>130.44174999999998</v>
      </c>
      <c r="L101" s="1">
        <f>Tabelle6[[#This Row],[Menge kg P2O5]]/1000</f>
        <v>55.258500000000026</v>
      </c>
      <c r="M101" s="1">
        <f>Tabelle6[[#This Row],[Menge t Nges]]/Tabelle6[[#This Row],[Anzahl Lieferscheine]]</f>
        <v>0.28051989247311826</v>
      </c>
      <c r="N101" s="1">
        <f>Tabelle6[[#This Row],[Menge t P2O5]]/Tabelle6[[#This Row],[Anzahl Lieferscheine]]</f>
        <v>0.1188354838709678</v>
      </c>
    </row>
    <row r="102" spans="1:14" x14ac:dyDescent="0.2">
      <c r="A102" s="2" t="s">
        <v>32</v>
      </c>
      <c r="B102" s="2" t="s">
        <v>32</v>
      </c>
      <c r="C102" s="2" t="s">
        <v>6</v>
      </c>
      <c r="D102" s="2" t="s">
        <v>7</v>
      </c>
      <c r="E102" s="2" t="s">
        <v>10</v>
      </c>
      <c r="F102" s="2" t="s">
        <v>61</v>
      </c>
      <c r="G102" s="1">
        <v>19308.100000000002</v>
      </c>
      <c r="H102" s="1">
        <v>8333.9</v>
      </c>
      <c r="I102" s="4">
        <v>48</v>
      </c>
      <c r="J102" s="2" t="s">
        <v>70</v>
      </c>
      <c r="K102" s="1">
        <f>Tabelle6[[#This Row],[Menge kg Nges]]/1000</f>
        <v>19.308100000000003</v>
      </c>
      <c r="L102" s="1">
        <f>Tabelle6[[#This Row],[Menge kg P2O5]]/1000</f>
        <v>8.3338999999999999</v>
      </c>
      <c r="M102" s="1">
        <f>Tabelle6[[#This Row],[Menge t Nges]]/Tabelle6[[#This Row],[Anzahl Lieferscheine]]</f>
        <v>0.4022520833333334</v>
      </c>
      <c r="N102" s="1">
        <f>Tabelle6[[#This Row],[Menge t P2O5]]/Tabelle6[[#This Row],[Anzahl Lieferscheine]]</f>
        <v>0.17362291666666665</v>
      </c>
    </row>
    <row r="103" spans="1:14" x14ac:dyDescent="0.2">
      <c r="A103" s="2" t="s">
        <v>32</v>
      </c>
      <c r="B103" s="2" t="s">
        <v>32</v>
      </c>
      <c r="C103" s="2" t="s">
        <v>6</v>
      </c>
      <c r="D103" s="2" t="s">
        <v>7</v>
      </c>
      <c r="E103" s="2" t="s">
        <v>11</v>
      </c>
      <c r="F103" s="2" t="s">
        <v>61</v>
      </c>
      <c r="G103" s="1">
        <v>73729.059999999969</v>
      </c>
      <c r="H103" s="1">
        <v>33888.410000000003</v>
      </c>
      <c r="I103" s="4">
        <v>194</v>
      </c>
      <c r="J103" s="2" t="s">
        <v>70</v>
      </c>
      <c r="K103" s="1">
        <f>Tabelle6[[#This Row],[Menge kg Nges]]/1000</f>
        <v>73.729059999999976</v>
      </c>
      <c r="L103" s="1">
        <f>Tabelle6[[#This Row],[Menge kg P2O5]]/1000</f>
        <v>33.88841</v>
      </c>
      <c r="M103" s="1">
        <f>Tabelle6[[#This Row],[Menge t Nges]]/Tabelle6[[#This Row],[Anzahl Lieferscheine]]</f>
        <v>0.38004670103092769</v>
      </c>
      <c r="N103" s="1">
        <f>Tabelle6[[#This Row],[Menge t P2O5]]/Tabelle6[[#This Row],[Anzahl Lieferscheine]]</f>
        <v>0.17468252577319587</v>
      </c>
    </row>
    <row r="104" spans="1:14" x14ac:dyDescent="0.2">
      <c r="A104" s="2" t="s">
        <v>32</v>
      </c>
      <c r="B104" s="2" t="s">
        <v>32</v>
      </c>
      <c r="C104" s="2" t="s">
        <v>6</v>
      </c>
      <c r="D104" s="2" t="s">
        <v>7</v>
      </c>
      <c r="E104" s="2" t="s">
        <v>12</v>
      </c>
      <c r="F104" s="2" t="s">
        <v>61</v>
      </c>
      <c r="G104" s="1">
        <v>131631.46</v>
      </c>
      <c r="H104" s="1">
        <v>57726.259999999987</v>
      </c>
      <c r="I104" s="4">
        <v>288</v>
      </c>
      <c r="J104" s="2" t="s">
        <v>70</v>
      </c>
      <c r="K104" s="1">
        <f>Tabelle6[[#This Row],[Menge kg Nges]]/1000</f>
        <v>131.63146</v>
      </c>
      <c r="L104" s="1">
        <f>Tabelle6[[#This Row],[Menge kg P2O5]]/1000</f>
        <v>57.726259999999989</v>
      </c>
      <c r="M104" s="1">
        <f>Tabelle6[[#This Row],[Menge t Nges]]/Tabelle6[[#This Row],[Anzahl Lieferscheine]]</f>
        <v>0.45705368055555556</v>
      </c>
      <c r="N104" s="1">
        <f>Tabelle6[[#This Row],[Menge t P2O5]]/Tabelle6[[#This Row],[Anzahl Lieferscheine]]</f>
        <v>0.20043840277777775</v>
      </c>
    </row>
    <row r="105" spans="1:14" x14ac:dyDescent="0.2">
      <c r="A105" s="2" t="s">
        <v>32</v>
      </c>
      <c r="B105" s="2" t="s">
        <v>32</v>
      </c>
      <c r="C105" s="2" t="s">
        <v>6</v>
      </c>
      <c r="D105" s="2" t="s">
        <v>7</v>
      </c>
      <c r="E105" s="2" t="s">
        <v>13</v>
      </c>
      <c r="F105" s="2" t="s">
        <v>61</v>
      </c>
      <c r="G105" s="1">
        <v>37549.060000000005</v>
      </c>
      <c r="H105" s="1">
        <v>20561.699999999997</v>
      </c>
      <c r="I105" s="4">
        <v>144</v>
      </c>
      <c r="J105" s="2" t="s">
        <v>70</v>
      </c>
      <c r="K105" s="1">
        <f>Tabelle6[[#This Row],[Menge kg Nges]]/1000</f>
        <v>37.549060000000004</v>
      </c>
      <c r="L105" s="1">
        <f>Tabelle6[[#This Row],[Menge kg P2O5]]/1000</f>
        <v>20.561699999999998</v>
      </c>
      <c r="M105" s="1">
        <f>Tabelle6[[#This Row],[Menge t Nges]]/Tabelle6[[#This Row],[Anzahl Lieferscheine]]</f>
        <v>0.26075736111111114</v>
      </c>
      <c r="N105" s="1">
        <f>Tabelle6[[#This Row],[Menge t P2O5]]/Tabelle6[[#This Row],[Anzahl Lieferscheine]]</f>
        <v>0.14278958333333333</v>
      </c>
    </row>
    <row r="106" spans="1:14" x14ac:dyDescent="0.2">
      <c r="A106" s="2" t="s">
        <v>32</v>
      </c>
      <c r="B106" s="2" t="s">
        <v>32</v>
      </c>
      <c r="C106" s="2" t="s">
        <v>6</v>
      </c>
      <c r="D106" s="2" t="s">
        <v>7</v>
      </c>
      <c r="E106" s="2" t="s">
        <v>14</v>
      </c>
      <c r="F106" s="2" t="s">
        <v>61</v>
      </c>
      <c r="G106" s="1">
        <v>60023.760000000017</v>
      </c>
      <c r="H106" s="1">
        <v>30943.459999999995</v>
      </c>
      <c r="I106" s="4">
        <v>182</v>
      </c>
      <c r="J106" s="2" t="s">
        <v>70</v>
      </c>
      <c r="K106" s="1">
        <f>Tabelle6[[#This Row],[Menge kg Nges]]/1000</f>
        <v>60.023760000000017</v>
      </c>
      <c r="L106" s="1">
        <f>Tabelle6[[#This Row],[Menge kg P2O5]]/1000</f>
        <v>30.943459999999995</v>
      </c>
      <c r="M106" s="1">
        <f>Tabelle6[[#This Row],[Menge t Nges]]/Tabelle6[[#This Row],[Anzahl Lieferscheine]]</f>
        <v>0.32980087912087924</v>
      </c>
      <c r="N106" s="1">
        <f>Tabelle6[[#This Row],[Menge t P2O5]]/Tabelle6[[#This Row],[Anzahl Lieferscheine]]</f>
        <v>0.17001901098901095</v>
      </c>
    </row>
    <row r="107" spans="1:14" x14ac:dyDescent="0.2">
      <c r="A107" s="2" t="s">
        <v>32</v>
      </c>
      <c r="B107" s="2" t="s">
        <v>32</v>
      </c>
      <c r="C107" s="2" t="s">
        <v>6</v>
      </c>
      <c r="D107" s="2" t="s">
        <v>15</v>
      </c>
      <c r="E107" s="2" t="s">
        <v>8</v>
      </c>
      <c r="F107" s="2" t="s">
        <v>61</v>
      </c>
      <c r="G107" s="1">
        <v>14848</v>
      </c>
      <c r="H107" s="1">
        <v>6922.6</v>
      </c>
      <c r="I107" s="4">
        <v>27</v>
      </c>
      <c r="J107" s="2" t="s">
        <v>70</v>
      </c>
      <c r="K107" s="1">
        <f>Tabelle6[[#This Row],[Menge kg Nges]]/1000</f>
        <v>14.848000000000001</v>
      </c>
      <c r="L107" s="1">
        <f>Tabelle6[[#This Row],[Menge kg P2O5]]/1000</f>
        <v>6.9226000000000001</v>
      </c>
      <c r="M107" s="1">
        <f>Tabelle6[[#This Row],[Menge t Nges]]/Tabelle6[[#This Row],[Anzahl Lieferscheine]]</f>
        <v>0.54992592592592593</v>
      </c>
      <c r="N107" s="1">
        <f>Tabelle6[[#This Row],[Menge t P2O5]]/Tabelle6[[#This Row],[Anzahl Lieferscheine]]</f>
        <v>0.25639259259259262</v>
      </c>
    </row>
    <row r="108" spans="1:14" x14ac:dyDescent="0.2">
      <c r="A108" s="2" t="s">
        <v>32</v>
      </c>
      <c r="B108" s="2" t="s">
        <v>32</v>
      </c>
      <c r="C108" s="2" t="s">
        <v>6</v>
      </c>
      <c r="D108" s="2" t="s">
        <v>15</v>
      </c>
      <c r="E108" s="2" t="s">
        <v>17</v>
      </c>
      <c r="F108" s="2" t="s">
        <v>61</v>
      </c>
      <c r="G108" s="1">
        <v>17195.099999999999</v>
      </c>
      <c r="H108" s="1">
        <v>8173.170000000001</v>
      </c>
      <c r="I108" s="4">
        <v>64</v>
      </c>
      <c r="J108" s="2" t="s">
        <v>70</v>
      </c>
      <c r="K108" s="1">
        <f>Tabelle6[[#This Row],[Menge kg Nges]]/1000</f>
        <v>17.1951</v>
      </c>
      <c r="L108" s="1">
        <f>Tabelle6[[#This Row],[Menge kg P2O5]]/1000</f>
        <v>8.1731700000000007</v>
      </c>
      <c r="M108" s="1">
        <f>Tabelle6[[#This Row],[Menge t Nges]]/Tabelle6[[#This Row],[Anzahl Lieferscheine]]</f>
        <v>0.2686734375</v>
      </c>
      <c r="N108" s="1">
        <f>Tabelle6[[#This Row],[Menge t P2O5]]/Tabelle6[[#This Row],[Anzahl Lieferscheine]]</f>
        <v>0.12770578125000001</v>
      </c>
    </row>
    <row r="109" spans="1:14" x14ac:dyDescent="0.2">
      <c r="A109" s="2" t="s">
        <v>32</v>
      </c>
      <c r="B109" s="2" t="s">
        <v>32</v>
      </c>
      <c r="C109" s="2" t="s">
        <v>6</v>
      </c>
      <c r="D109" s="2" t="s">
        <v>15</v>
      </c>
      <c r="E109" s="2" t="s">
        <v>35</v>
      </c>
      <c r="F109" s="2" t="s">
        <v>61</v>
      </c>
      <c r="G109" s="1">
        <v>5352.0999999999995</v>
      </c>
      <c r="H109" s="1">
        <v>3879.2999999999997</v>
      </c>
      <c r="I109" s="4">
        <v>11</v>
      </c>
      <c r="J109" s="2" t="s">
        <v>70</v>
      </c>
      <c r="K109" s="1">
        <f>Tabelle6[[#This Row],[Menge kg Nges]]/1000</f>
        <v>5.3520999999999992</v>
      </c>
      <c r="L109" s="1">
        <f>Tabelle6[[#This Row],[Menge kg P2O5]]/1000</f>
        <v>3.8792999999999997</v>
      </c>
      <c r="M109" s="1">
        <f>Tabelle6[[#This Row],[Menge t Nges]]/Tabelle6[[#This Row],[Anzahl Lieferscheine]]</f>
        <v>0.48655454545454541</v>
      </c>
      <c r="N109" s="1">
        <f>Tabelle6[[#This Row],[Menge t P2O5]]/Tabelle6[[#This Row],[Anzahl Lieferscheine]]</f>
        <v>0.35266363636363635</v>
      </c>
    </row>
    <row r="110" spans="1:14" x14ac:dyDescent="0.2">
      <c r="A110" s="2" t="s">
        <v>32</v>
      </c>
      <c r="B110" s="2" t="s">
        <v>32</v>
      </c>
      <c r="C110" s="2" t="s">
        <v>6</v>
      </c>
      <c r="D110" s="2" t="s">
        <v>15</v>
      </c>
      <c r="E110" s="2" t="s">
        <v>18</v>
      </c>
      <c r="F110" s="2" t="s">
        <v>61</v>
      </c>
      <c r="G110" s="1">
        <v>88391.280000000028</v>
      </c>
      <c r="H110" s="1">
        <v>61412.670000000027</v>
      </c>
      <c r="I110" s="4">
        <v>181</v>
      </c>
      <c r="J110" s="2" t="s">
        <v>70</v>
      </c>
      <c r="K110" s="1">
        <f>Tabelle6[[#This Row],[Menge kg Nges]]/1000</f>
        <v>88.391280000000023</v>
      </c>
      <c r="L110" s="1">
        <f>Tabelle6[[#This Row],[Menge kg P2O5]]/1000</f>
        <v>61.412670000000027</v>
      </c>
      <c r="M110" s="1">
        <f>Tabelle6[[#This Row],[Menge t Nges]]/Tabelle6[[#This Row],[Anzahl Lieferscheine]]</f>
        <v>0.48834961325966864</v>
      </c>
      <c r="N110" s="1">
        <f>Tabelle6[[#This Row],[Menge t P2O5]]/Tabelle6[[#This Row],[Anzahl Lieferscheine]]</f>
        <v>0.33929651933701671</v>
      </c>
    </row>
    <row r="111" spans="1:14" x14ac:dyDescent="0.2">
      <c r="A111" s="2" t="s">
        <v>32</v>
      </c>
      <c r="B111" s="2" t="s">
        <v>32</v>
      </c>
      <c r="C111" s="2" t="s">
        <v>6</v>
      </c>
      <c r="D111" s="2" t="s">
        <v>15</v>
      </c>
      <c r="E111" s="2" t="s">
        <v>19</v>
      </c>
      <c r="F111" s="2" t="s">
        <v>61</v>
      </c>
      <c r="G111" s="1">
        <v>1465.2</v>
      </c>
      <c r="H111" s="1">
        <v>1532.5</v>
      </c>
      <c r="I111" s="4">
        <v>9</v>
      </c>
      <c r="J111" s="2" t="s">
        <v>70</v>
      </c>
      <c r="K111" s="1">
        <f>Tabelle6[[#This Row],[Menge kg Nges]]/1000</f>
        <v>1.4652000000000001</v>
      </c>
      <c r="L111" s="1">
        <f>Tabelle6[[#This Row],[Menge kg P2O5]]/1000</f>
        <v>1.5325</v>
      </c>
      <c r="M111" s="1">
        <f>Tabelle6[[#This Row],[Menge t Nges]]/Tabelle6[[#This Row],[Anzahl Lieferscheine]]</f>
        <v>0.1628</v>
      </c>
      <c r="N111" s="1">
        <f>Tabelle6[[#This Row],[Menge t P2O5]]/Tabelle6[[#This Row],[Anzahl Lieferscheine]]</f>
        <v>0.17027777777777778</v>
      </c>
    </row>
    <row r="112" spans="1:14" x14ac:dyDescent="0.2">
      <c r="A112" s="2" t="s">
        <v>32</v>
      </c>
      <c r="B112" s="2" t="s">
        <v>32</v>
      </c>
      <c r="C112" s="2" t="s">
        <v>6</v>
      </c>
      <c r="D112" s="2" t="s">
        <v>15</v>
      </c>
      <c r="E112" s="2" t="s">
        <v>20</v>
      </c>
      <c r="F112" s="2" t="s">
        <v>61</v>
      </c>
      <c r="G112" s="1">
        <v>36190.85</v>
      </c>
      <c r="H112" s="1">
        <v>28420.010000000002</v>
      </c>
      <c r="I112" s="4">
        <v>298</v>
      </c>
      <c r="J112" s="2" t="s">
        <v>70</v>
      </c>
      <c r="K112" s="1">
        <f>Tabelle6[[#This Row],[Menge kg Nges]]/1000</f>
        <v>36.190849999999998</v>
      </c>
      <c r="L112" s="1">
        <f>Tabelle6[[#This Row],[Menge kg P2O5]]/1000</f>
        <v>28.420010000000001</v>
      </c>
      <c r="M112" s="1">
        <f>Tabelle6[[#This Row],[Menge t Nges]]/Tabelle6[[#This Row],[Anzahl Lieferscheine]]</f>
        <v>0.12144580536912751</v>
      </c>
      <c r="N112" s="1">
        <f>Tabelle6[[#This Row],[Menge t P2O5]]/Tabelle6[[#This Row],[Anzahl Lieferscheine]]</f>
        <v>9.5369161073825509E-2</v>
      </c>
    </row>
    <row r="113" spans="1:14" x14ac:dyDescent="0.2">
      <c r="A113" s="2" t="s">
        <v>32</v>
      </c>
      <c r="B113" s="2" t="s">
        <v>32</v>
      </c>
      <c r="C113" s="2" t="s">
        <v>6</v>
      </c>
      <c r="D113" s="2" t="s">
        <v>15</v>
      </c>
      <c r="E113" s="2" t="s">
        <v>21</v>
      </c>
      <c r="F113" s="2" t="s">
        <v>61</v>
      </c>
      <c r="G113" s="1">
        <v>40013.890000000014</v>
      </c>
      <c r="H113" s="1">
        <v>22069.039999999994</v>
      </c>
      <c r="I113" s="4">
        <v>111</v>
      </c>
      <c r="J113" s="2" t="s">
        <v>70</v>
      </c>
      <c r="K113" s="1">
        <f>Tabelle6[[#This Row],[Menge kg Nges]]/1000</f>
        <v>40.013890000000011</v>
      </c>
      <c r="L113" s="1">
        <f>Tabelle6[[#This Row],[Menge kg P2O5]]/1000</f>
        <v>22.069039999999994</v>
      </c>
      <c r="M113" s="1">
        <f>Tabelle6[[#This Row],[Menge t Nges]]/Tabelle6[[#This Row],[Anzahl Lieferscheine]]</f>
        <v>0.36048549549549558</v>
      </c>
      <c r="N113" s="1">
        <f>Tabelle6[[#This Row],[Menge t P2O5]]/Tabelle6[[#This Row],[Anzahl Lieferscheine]]</f>
        <v>0.19882018018018013</v>
      </c>
    </row>
    <row r="114" spans="1:14" x14ac:dyDescent="0.2">
      <c r="A114" s="2" t="s">
        <v>32</v>
      </c>
      <c r="B114" s="2" t="s">
        <v>32</v>
      </c>
      <c r="C114" s="2" t="s">
        <v>6</v>
      </c>
      <c r="D114" s="2" t="s">
        <v>15</v>
      </c>
      <c r="E114" s="2" t="s">
        <v>9</v>
      </c>
      <c r="F114" s="2" t="s">
        <v>61</v>
      </c>
      <c r="G114" s="1">
        <v>20729.679999999997</v>
      </c>
      <c r="H114" s="1">
        <v>10451.34</v>
      </c>
      <c r="I114" s="4">
        <v>83</v>
      </c>
      <c r="J114" s="2" t="s">
        <v>70</v>
      </c>
      <c r="K114" s="1">
        <f>Tabelle6[[#This Row],[Menge kg Nges]]/1000</f>
        <v>20.729679999999998</v>
      </c>
      <c r="L114" s="1">
        <f>Tabelle6[[#This Row],[Menge kg P2O5]]/1000</f>
        <v>10.45134</v>
      </c>
      <c r="M114" s="1">
        <f>Tabelle6[[#This Row],[Menge t Nges]]/Tabelle6[[#This Row],[Anzahl Lieferscheine]]</f>
        <v>0.24975518072289155</v>
      </c>
      <c r="N114" s="1">
        <f>Tabelle6[[#This Row],[Menge t P2O5]]/Tabelle6[[#This Row],[Anzahl Lieferscheine]]</f>
        <v>0.12591975903614458</v>
      </c>
    </row>
    <row r="115" spans="1:14" x14ac:dyDescent="0.2">
      <c r="A115" s="2" t="s">
        <v>32</v>
      </c>
      <c r="B115" s="2" t="s">
        <v>32</v>
      </c>
      <c r="C115" s="2" t="s">
        <v>6</v>
      </c>
      <c r="D115" s="2" t="s">
        <v>15</v>
      </c>
      <c r="E115" s="2" t="s">
        <v>10</v>
      </c>
      <c r="F115" s="2" t="s">
        <v>61</v>
      </c>
      <c r="G115" s="1">
        <v>16629.45</v>
      </c>
      <c r="H115" s="1">
        <v>7131.93</v>
      </c>
      <c r="I115" s="4">
        <v>42</v>
      </c>
      <c r="J115" s="2" t="s">
        <v>70</v>
      </c>
      <c r="K115" s="1">
        <f>Tabelle6[[#This Row],[Menge kg Nges]]/1000</f>
        <v>16.629450000000002</v>
      </c>
      <c r="L115" s="1">
        <f>Tabelle6[[#This Row],[Menge kg P2O5]]/1000</f>
        <v>7.1319300000000005</v>
      </c>
      <c r="M115" s="1">
        <f>Tabelle6[[#This Row],[Menge t Nges]]/Tabelle6[[#This Row],[Anzahl Lieferscheine]]</f>
        <v>0.39593928571428577</v>
      </c>
      <c r="N115" s="1">
        <f>Tabelle6[[#This Row],[Menge t P2O5]]/Tabelle6[[#This Row],[Anzahl Lieferscheine]]</f>
        <v>0.16980785714285715</v>
      </c>
    </row>
    <row r="116" spans="1:14" x14ac:dyDescent="0.2">
      <c r="A116" s="2" t="s">
        <v>32</v>
      </c>
      <c r="B116" s="2" t="s">
        <v>32</v>
      </c>
      <c r="C116" s="2" t="s">
        <v>6</v>
      </c>
      <c r="D116" s="2" t="s">
        <v>15</v>
      </c>
      <c r="E116" s="2" t="s">
        <v>23</v>
      </c>
      <c r="F116" s="2" t="s">
        <v>61</v>
      </c>
      <c r="G116" s="1">
        <v>1325.4</v>
      </c>
      <c r="H116" s="1">
        <v>574.17000000000007</v>
      </c>
      <c r="I116" s="4">
        <v>11</v>
      </c>
      <c r="J116" s="2" t="s">
        <v>70</v>
      </c>
      <c r="K116" s="1">
        <f>Tabelle6[[#This Row],[Menge kg Nges]]/1000</f>
        <v>1.3254000000000001</v>
      </c>
      <c r="L116" s="1">
        <f>Tabelle6[[#This Row],[Menge kg P2O5]]/1000</f>
        <v>0.57417000000000007</v>
      </c>
      <c r="M116" s="1">
        <f>Tabelle6[[#This Row],[Menge t Nges]]/Tabelle6[[#This Row],[Anzahl Lieferscheine]]</f>
        <v>0.12049090909090911</v>
      </c>
      <c r="N116" s="1">
        <f>Tabelle6[[#This Row],[Menge t P2O5]]/Tabelle6[[#This Row],[Anzahl Lieferscheine]]</f>
        <v>5.2197272727272731E-2</v>
      </c>
    </row>
    <row r="117" spans="1:14" x14ac:dyDescent="0.2">
      <c r="A117" s="2" t="s">
        <v>32</v>
      </c>
      <c r="B117" s="2" t="s">
        <v>32</v>
      </c>
      <c r="C117" s="2" t="s">
        <v>6</v>
      </c>
      <c r="D117" s="2" t="s">
        <v>15</v>
      </c>
      <c r="E117" s="2" t="s">
        <v>12</v>
      </c>
      <c r="F117" s="2" t="s">
        <v>61</v>
      </c>
      <c r="G117" s="1">
        <v>1768.5</v>
      </c>
      <c r="H117" s="1">
        <v>1493.94</v>
      </c>
      <c r="I117" s="4">
        <v>7</v>
      </c>
      <c r="J117" s="2" t="s">
        <v>70</v>
      </c>
      <c r="K117" s="1">
        <f>Tabelle6[[#This Row],[Menge kg Nges]]/1000</f>
        <v>1.7685</v>
      </c>
      <c r="L117" s="1">
        <f>Tabelle6[[#This Row],[Menge kg P2O5]]/1000</f>
        <v>1.49394</v>
      </c>
      <c r="M117" s="1">
        <f>Tabelle6[[#This Row],[Menge t Nges]]/Tabelle6[[#This Row],[Anzahl Lieferscheine]]</f>
        <v>0.25264285714285711</v>
      </c>
      <c r="N117" s="1">
        <f>Tabelle6[[#This Row],[Menge t P2O5]]/Tabelle6[[#This Row],[Anzahl Lieferscheine]]</f>
        <v>0.21342</v>
      </c>
    </row>
    <row r="118" spans="1:14" x14ac:dyDescent="0.2">
      <c r="A118" s="2" t="s">
        <v>32</v>
      </c>
      <c r="B118" s="2" t="s">
        <v>32</v>
      </c>
      <c r="C118" s="2" t="s">
        <v>6</v>
      </c>
      <c r="D118" s="2" t="s">
        <v>15</v>
      </c>
      <c r="E118" s="2" t="s">
        <v>13</v>
      </c>
      <c r="F118" s="2" t="s">
        <v>61</v>
      </c>
      <c r="G118" s="1">
        <v>1887</v>
      </c>
      <c r="H118" s="1">
        <v>1506</v>
      </c>
      <c r="I118" s="4">
        <v>4</v>
      </c>
      <c r="J118" s="2" t="s">
        <v>70</v>
      </c>
      <c r="K118" s="1">
        <f>Tabelle6[[#This Row],[Menge kg Nges]]/1000</f>
        <v>1.887</v>
      </c>
      <c r="L118" s="1">
        <f>Tabelle6[[#This Row],[Menge kg P2O5]]/1000</f>
        <v>1.506</v>
      </c>
      <c r="M118" s="1">
        <f>Tabelle6[[#This Row],[Menge t Nges]]/Tabelle6[[#This Row],[Anzahl Lieferscheine]]</f>
        <v>0.47175</v>
      </c>
      <c r="N118" s="1">
        <f>Tabelle6[[#This Row],[Menge t P2O5]]/Tabelle6[[#This Row],[Anzahl Lieferscheine]]</f>
        <v>0.3765</v>
      </c>
    </row>
    <row r="119" spans="1:14" x14ac:dyDescent="0.2">
      <c r="A119" s="2" t="s">
        <v>32</v>
      </c>
      <c r="B119" s="2" t="s">
        <v>32</v>
      </c>
      <c r="C119" s="2" t="s">
        <v>6</v>
      </c>
      <c r="D119" s="2" t="s">
        <v>15</v>
      </c>
      <c r="E119" s="2" t="s">
        <v>24</v>
      </c>
      <c r="F119" s="2" t="s">
        <v>61</v>
      </c>
      <c r="G119" s="1">
        <v>2520</v>
      </c>
      <c r="H119" s="1">
        <v>2070</v>
      </c>
      <c r="I119" s="4">
        <v>3</v>
      </c>
      <c r="J119" s="2" t="s">
        <v>70</v>
      </c>
      <c r="K119" s="1">
        <f>Tabelle6[[#This Row],[Menge kg Nges]]/1000</f>
        <v>2.52</v>
      </c>
      <c r="L119" s="1">
        <f>Tabelle6[[#This Row],[Menge kg P2O5]]/1000</f>
        <v>2.0699999999999998</v>
      </c>
      <c r="M119" s="1">
        <f>Tabelle6[[#This Row],[Menge t Nges]]/Tabelle6[[#This Row],[Anzahl Lieferscheine]]</f>
        <v>0.84</v>
      </c>
      <c r="N119" s="1">
        <f>Tabelle6[[#This Row],[Menge t P2O5]]/Tabelle6[[#This Row],[Anzahl Lieferscheine]]</f>
        <v>0.69</v>
      </c>
    </row>
    <row r="120" spans="1:14" x14ac:dyDescent="0.2">
      <c r="A120" s="2" t="s">
        <v>32</v>
      </c>
      <c r="B120" s="2" t="s">
        <v>32</v>
      </c>
      <c r="C120" s="2" t="s">
        <v>6</v>
      </c>
      <c r="D120" s="2" t="s">
        <v>15</v>
      </c>
      <c r="E120" s="2" t="s">
        <v>31</v>
      </c>
      <c r="F120" s="2" t="s">
        <v>61</v>
      </c>
      <c r="G120" s="1">
        <v>412</v>
      </c>
      <c r="H120" s="1">
        <v>181.64</v>
      </c>
      <c r="I120" s="4">
        <v>4</v>
      </c>
      <c r="J120" s="2" t="s">
        <v>70</v>
      </c>
      <c r="K120" s="1">
        <f>Tabelle6[[#This Row],[Menge kg Nges]]/1000</f>
        <v>0.41199999999999998</v>
      </c>
      <c r="L120" s="1">
        <f>Tabelle6[[#This Row],[Menge kg P2O5]]/1000</f>
        <v>0.18164</v>
      </c>
      <c r="M120" s="1">
        <f>Tabelle6[[#This Row],[Menge t Nges]]/Tabelle6[[#This Row],[Anzahl Lieferscheine]]</f>
        <v>0.10299999999999999</v>
      </c>
      <c r="N120" s="1">
        <f>Tabelle6[[#This Row],[Menge t P2O5]]/Tabelle6[[#This Row],[Anzahl Lieferscheine]]</f>
        <v>4.5409999999999999E-2</v>
      </c>
    </row>
    <row r="121" spans="1:14" x14ac:dyDescent="0.2">
      <c r="A121" s="2" t="s">
        <v>32</v>
      </c>
      <c r="B121" s="2" t="s">
        <v>32</v>
      </c>
      <c r="C121" s="2" t="s">
        <v>25</v>
      </c>
      <c r="D121" s="2" t="s">
        <v>25</v>
      </c>
      <c r="E121" s="2" t="s">
        <v>26</v>
      </c>
      <c r="F121" s="2" t="s">
        <v>61</v>
      </c>
      <c r="G121" s="1">
        <v>686477.15000000014</v>
      </c>
      <c r="H121" s="1">
        <v>329791.83999999979</v>
      </c>
      <c r="I121" s="4">
        <v>1716</v>
      </c>
      <c r="J121" s="2" t="s">
        <v>70</v>
      </c>
      <c r="K121" s="1">
        <f>Tabelle6[[#This Row],[Menge kg Nges]]/1000</f>
        <v>686.47715000000017</v>
      </c>
      <c r="L121" s="1">
        <f>Tabelle6[[#This Row],[Menge kg P2O5]]/1000</f>
        <v>329.79183999999981</v>
      </c>
      <c r="M121" s="1">
        <f>Tabelle6[[#This Row],[Menge t Nges]]/Tabelle6[[#This Row],[Anzahl Lieferscheine]]</f>
        <v>0.40004495920745931</v>
      </c>
      <c r="N121" s="1">
        <f>Tabelle6[[#This Row],[Menge t P2O5]]/Tabelle6[[#This Row],[Anzahl Lieferscheine]]</f>
        <v>0.19218638694638684</v>
      </c>
    </row>
    <row r="122" spans="1:14" x14ac:dyDescent="0.2">
      <c r="A122" s="2" t="s">
        <v>32</v>
      </c>
      <c r="B122" s="2" t="s">
        <v>32</v>
      </c>
      <c r="C122" s="2" t="s">
        <v>63</v>
      </c>
      <c r="D122" s="2" t="s">
        <v>63</v>
      </c>
      <c r="E122" s="2" t="s">
        <v>63</v>
      </c>
      <c r="F122" s="2" t="s">
        <v>61</v>
      </c>
      <c r="G122" s="1">
        <v>15082.369999999999</v>
      </c>
      <c r="H122" s="1">
        <v>13075.299999999997</v>
      </c>
      <c r="I122" s="4">
        <v>50</v>
      </c>
      <c r="J122" s="2" t="s">
        <v>70</v>
      </c>
      <c r="K122" s="1">
        <f>Tabelle6[[#This Row],[Menge kg Nges]]/1000</f>
        <v>15.082369999999999</v>
      </c>
      <c r="L122" s="1">
        <f>Tabelle6[[#This Row],[Menge kg P2O5]]/1000</f>
        <v>13.075299999999997</v>
      </c>
      <c r="M122" s="1">
        <f>Tabelle6[[#This Row],[Menge t Nges]]/Tabelle6[[#This Row],[Anzahl Lieferscheine]]</f>
        <v>0.30164740000000001</v>
      </c>
      <c r="N122" s="1">
        <f>Tabelle6[[#This Row],[Menge t P2O5]]/Tabelle6[[#This Row],[Anzahl Lieferscheine]]</f>
        <v>0.26150599999999996</v>
      </c>
    </row>
    <row r="123" spans="1:14" x14ac:dyDescent="0.2">
      <c r="A123" s="2" t="s">
        <v>32</v>
      </c>
      <c r="B123" s="2" t="s">
        <v>36</v>
      </c>
      <c r="C123" s="2" t="s">
        <v>25</v>
      </c>
      <c r="D123" s="2" t="s">
        <v>25</v>
      </c>
      <c r="E123" s="2" t="s">
        <v>26</v>
      </c>
      <c r="F123" s="2" t="s">
        <v>61</v>
      </c>
      <c r="G123" s="1">
        <v>12480</v>
      </c>
      <c r="H123" s="1">
        <v>8320</v>
      </c>
      <c r="I123" s="4">
        <v>1</v>
      </c>
      <c r="J123" s="2" t="s">
        <v>70</v>
      </c>
      <c r="K123" s="1">
        <f>Tabelle6[[#This Row],[Menge kg Nges]]/1000</f>
        <v>12.48</v>
      </c>
      <c r="L123" s="1">
        <f>Tabelle6[[#This Row],[Menge kg P2O5]]/1000</f>
        <v>8.32</v>
      </c>
      <c r="M123" s="1">
        <f>Tabelle6[[#This Row],[Menge t Nges]]/Tabelle6[[#This Row],[Anzahl Lieferscheine]]</f>
        <v>12.48</v>
      </c>
      <c r="N123" s="1">
        <f>Tabelle6[[#This Row],[Menge t P2O5]]/Tabelle6[[#This Row],[Anzahl Lieferscheine]]</f>
        <v>8.32</v>
      </c>
    </row>
    <row r="124" spans="1:14" x14ac:dyDescent="0.2">
      <c r="A124" s="2" t="s">
        <v>32</v>
      </c>
      <c r="B124" s="2" t="s">
        <v>27</v>
      </c>
      <c r="C124" s="2" t="s">
        <v>6</v>
      </c>
      <c r="D124" s="2" t="s">
        <v>7</v>
      </c>
      <c r="E124" s="2" t="s">
        <v>11</v>
      </c>
      <c r="F124" s="2" t="s">
        <v>61</v>
      </c>
      <c r="G124" s="1">
        <v>750</v>
      </c>
      <c r="H124" s="1">
        <v>350</v>
      </c>
      <c r="I124" s="4">
        <v>3</v>
      </c>
      <c r="J124" s="2" t="s">
        <v>70</v>
      </c>
      <c r="K124" s="1">
        <f>Tabelle6[[#This Row],[Menge kg Nges]]/1000</f>
        <v>0.75</v>
      </c>
      <c r="L124" s="1">
        <f>Tabelle6[[#This Row],[Menge kg P2O5]]/1000</f>
        <v>0.35</v>
      </c>
      <c r="M124" s="1">
        <f>Tabelle6[[#This Row],[Menge t Nges]]/Tabelle6[[#This Row],[Anzahl Lieferscheine]]</f>
        <v>0.25</v>
      </c>
      <c r="N124" s="1">
        <f>Tabelle6[[#This Row],[Menge t P2O5]]/Tabelle6[[#This Row],[Anzahl Lieferscheine]]</f>
        <v>0.11666666666666665</v>
      </c>
    </row>
    <row r="125" spans="1:14" x14ac:dyDescent="0.2">
      <c r="A125" s="2" t="s">
        <v>32</v>
      </c>
      <c r="B125" s="2" t="s">
        <v>27</v>
      </c>
      <c r="C125" s="2" t="s">
        <v>6</v>
      </c>
      <c r="D125" s="2" t="s">
        <v>15</v>
      </c>
      <c r="E125" s="2" t="s">
        <v>18</v>
      </c>
      <c r="F125" s="2" t="s">
        <v>61</v>
      </c>
      <c r="G125" s="1">
        <v>7816</v>
      </c>
      <c r="H125" s="1">
        <v>5244</v>
      </c>
      <c r="I125" s="4">
        <v>17</v>
      </c>
      <c r="J125" s="2" t="s">
        <v>70</v>
      </c>
      <c r="K125" s="1">
        <f>Tabelle6[[#This Row],[Menge kg Nges]]/1000</f>
        <v>7.8159999999999998</v>
      </c>
      <c r="L125" s="1">
        <f>Tabelle6[[#This Row],[Menge kg P2O5]]/1000</f>
        <v>5.2439999999999998</v>
      </c>
      <c r="M125" s="1">
        <f>Tabelle6[[#This Row],[Menge t Nges]]/Tabelle6[[#This Row],[Anzahl Lieferscheine]]</f>
        <v>0.45976470588235291</v>
      </c>
      <c r="N125" s="1">
        <f>Tabelle6[[#This Row],[Menge t P2O5]]/Tabelle6[[#This Row],[Anzahl Lieferscheine]]</f>
        <v>0.30847058823529411</v>
      </c>
    </row>
    <row r="126" spans="1:14" x14ac:dyDescent="0.2">
      <c r="A126" s="2" t="s">
        <v>32</v>
      </c>
      <c r="B126" s="2" t="s">
        <v>27</v>
      </c>
      <c r="C126" s="2" t="s">
        <v>6</v>
      </c>
      <c r="D126" s="2" t="s">
        <v>15</v>
      </c>
      <c r="E126" s="2" t="s">
        <v>20</v>
      </c>
      <c r="F126" s="2" t="s">
        <v>61</v>
      </c>
      <c r="G126" s="1">
        <v>2160</v>
      </c>
      <c r="H126" s="1">
        <v>1360</v>
      </c>
      <c r="I126" s="4">
        <v>1</v>
      </c>
      <c r="J126" s="2" t="s">
        <v>70</v>
      </c>
      <c r="K126" s="1">
        <f>Tabelle6[[#This Row],[Menge kg Nges]]/1000</f>
        <v>2.16</v>
      </c>
      <c r="L126" s="1">
        <f>Tabelle6[[#This Row],[Menge kg P2O5]]/1000</f>
        <v>1.36</v>
      </c>
      <c r="M126" s="1">
        <f>Tabelle6[[#This Row],[Menge t Nges]]/Tabelle6[[#This Row],[Anzahl Lieferscheine]]</f>
        <v>2.16</v>
      </c>
      <c r="N126" s="1">
        <f>Tabelle6[[#This Row],[Menge t P2O5]]/Tabelle6[[#This Row],[Anzahl Lieferscheine]]</f>
        <v>1.36</v>
      </c>
    </row>
    <row r="127" spans="1:14" x14ac:dyDescent="0.2">
      <c r="A127" s="2" t="s">
        <v>32</v>
      </c>
      <c r="B127" s="2" t="s">
        <v>27</v>
      </c>
      <c r="C127" s="2" t="s">
        <v>6</v>
      </c>
      <c r="D127" s="2" t="s">
        <v>15</v>
      </c>
      <c r="E127" s="2" t="s">
        <v>21</v>
      </c>
      <c r="F127" s="2" t="s">
        <v>61</v>
      </c>
      <c r="G127" s="1">
        <v>4879.2</v>
      </c>
      <c r="H127" s="1">
        <v>2743.2</v>
      </c>
      <c r="I127" s="4">
        <v>10</v>
      </c>
      <c r="J127" s="2" t="s">
        <v>70</v>
      </c>
      <c r="K127" s="1">
        <f>Tabelle6[[#This Row],[Menge kg Nges]]/1000</f>
        <v>4.8792</v>
      </c>
      <c r="L127" s="1">
        <f>Tabelle6[[#This Row],[Menge kg P2O5]]/1000</f>
        <v>2.7431999999999999</v>
      </c>
      <c r="M127" s="1">
        <f>Tabelle6[[#This Row],[Menge t Nges]]/Tabelle6[[#This Row],[Anzahl Lieferscheine]]</f>
        <v>0.48792000000000002</v>
      </c>
      <c r="N127" s="1">
        <f>Tabelle6[[#This Row],[Menge t P2O5]]/Tabelle6[[#This Row],[Anzahl Lieferscheine]]</f>
        <v>0.27432000000000001</v>
      </c>
    </row>
    <row r="128" spans="1:14" x14ac:dyDescent="0.2">
      <c r="A128" s="2" t="s">
        <v>32</v>
      </c>
      <c r="B128" s="2" t="s">
        <v>27</v>
      </c>
      <c r="C128" s="2" t="s">
        <v>6</v>
      </c>
      <c r="D128" s="2" t="s">
        <v>15</v>
      </c>
      <c r="E128" s="2" t="s">
        <v>9</v>
      </c>
      <c r="F128" s="2" t="s">
        <v>61</v>
      </c>
      <c r="G128" s="1">
        <v>13.52</v>
      </c>
      <c r="H128" s="1">
        <v>9</v>
      </c>
      <c r="I128" s="4">
        <v>1</v>
      </c>
      <c r="J128" s="2" t="s">
        <v>70</v>
      </c>
      <c r="K128" s="1">
        <f>Tabelle6[[#This Row],[Menge kg Nges]]/1000</f>
        <v>1.3519999999999999E-2</v>
      </c>
      <c r="L128" s="1">
        <f>Tabelle6[[#This Row],[Menge kg P2O5]]/1000</f>
        <v>8.9999999999999993E-3</v>
      </c>
      <c r="M128" s="1">
        <f>Tabelle6[[#This Row],[Menge t Nges]]/Tabelle6[[#This Row],[Anzahl Lieferscheine]]</f>
        <v>1.3519999999999999E-2</v>
      </c>
      <c r="N128" s="1">
        <f>Tabelle6[[#This Row],[Menge t P2O5]]/Tabelle6[[#This Row],[Anzahl Lieferscheine]]</f>
        <v>8.9999999999999993E-3</v>
      </c>
    </row>
    <row r="129" spans="1:14" x14ac:dyDescent="0.2">
      <c r="A129" s="2" t="s">
        <v>32</v>
      </c>
      <c r="B129" s="2" t="s">
        <v>27</v>
      </c>
      <c r="C129" s="2" t="s">
        <v>25</v>
      </c>
      <c r="D129" s="2" t="s">
        <v>25</v>
      </c>
      <c r="E129" s="2" t="s">
        <v>26</v>
      </c>
      <c r="F129" s="2" t="s">
        <v>61</v>
      </c>
      <c r="G129" s="1">
        <v>123401.05999999994</v>
      </c>
      <c r="H129" s="1">
        <v>49983.300000000017</v>
      </c>
      <c r="I129" s="4">
        <v>291</v>
      </c>
      <c r="J129" s="2" t="s">
        <v>70</v>
      </c>
      <c r="K129" s="1">
        <f>Tabelle6[[#This Row],[Menge kg Nges]]/1000</f>
        <v>123.40105999999994</v>
      </c>
      <c r="L129" s="1">
        <f>Tabelle6[[#This Row],[Menge kg P2O5]]/1000</f>
        <v>49.983300000000014</v>
      </c>
      <c r="M129" s="1">
        <f>Tabelle6[[#This Row],[Menge t Nges]]/Tabelle6[[#This Row],[Anzahl Lieferscheine]]</f>
        <v>0.42405862542955308</v>
      </c>
      <c r="N129" s="1">
        <f>Tabelle6[[#This Row],[Menge t P2O5]]/Tabelle6[[#This Row],[Anzahl Lieferscheine]]</f>
        <v>0.17176391752577325</v>
      </c>
    </row>
    <row r="130" spans="1:14" x14ac:dyDescent="0.2">
      <c r="A130" s="2" t="s">
        <v>32</v>
      </c>
      <c r="B130" s="2" t="s">
        <v>27</v>
      </c>
      <c r="C130" s="2" t="s">
        <v>63</v>
      </c>
      <c r="D130" s="2" t="s">
        <v>63</v>
      </c>
      <c r="E130" s="2" t="s">
        <v>63</v>
      </c>
      <c r="F130" s="2" t="s">
        <v>61</v>
      </c>
      <c r="G130" s="1">
        <v>780</v>
      </c>
      <c r="H130" s="1">
        <v>900</v>
      </c>
      <c r="I130" s="4">
        <v>2</v>
      </c>
      <c r="J130" s="2" t="s">
        <v>70</v>
      </c>
      <c r="K130" s="1">
        <f>Tabelle6[[#This Row],[Menge kg Nges]]/1000</f>
        <v>0.78</v>
      </c>
      <c r="L130" s="1">
        <f>Tabelle6[[#This Row],[Menge kg P2O5]]/1000</f>
        <v>0.9</v>
      </c>
      <c r="M130" s="1">
        <f>Tabelle6[[#This Row],[Menge t Nges]]/Tabelle6[[#This Row],[Anzahl Lieferscheine]]</f>
        <v>0.39</v>
      </c>
      <c r="N130" s="1">
        <f>Tabelle6[[#This Row],[Menge t P2O5]]/Tabelle6[[#This Row],[Anzahl Lieferscheine]]</f>
        <v>0.45</v>
      </c>
    </row>
    <row r="131" spans="1:14" x14ac:dyDescent="0.2">
      <c r="A131" s="2" t="s">
        <v>32</v>
      </c>
      <c r="B131" s="2" t="s">
        <v>33</v>
      </c>
      <c r="C131" s="2" t="s">
        <v>6</v>
      </c>
      <c r="D131" s="2" t="s">
        <v>7</v>
      </c>
      <c r="E131" s="2" t="s">
        <v>8</v>
      </c>
      <c r="F131" s="2" t="s">
        <v>61</v>
      </c>
      <c r="G131" s="1">
        <v>1221</v>
      </c>
      <c r="H131" s="1">
        <v>481</v>
      </c>
      <c r="I131" s="4">
        <v>3</v>
      </c>
      <c r="J131" s="2" t="s">
        <v>70</v>
      </c>
      <c r="K131" s="1">
        <f>Tabelle6[[#This Row],[Menge kg Nges]]/1000</f>
        <v>1.2210000000000001</v>
      </c>
      <c r="L131" s="1">
        <f>Tabelle6[[#This Row],[Menge kg P2O5]]/1000</f>
        <v>0.48099999999999998</v>
      </c>
      <c r="M131" s="1">
        <f>Tabelle6[[#This Row],[Menge t Nges]]/Tabelle6[[#This Row],[Anzahl Lieferscheine]]</f>
        <v>0.40700000000000003</v>
      </c>
      <c r="N131" s="1">
        <f>Tabelle6[[#This Row],[Menge t P2O5]]/Tabelle6[[#This Row],[Anzahl Lieferscheine]]</f>
        <v>0.16033333333333333</v>
      </c>
    </row>
    <row r="132" spans="1:14" x14ac:dyDescent="0.2">
      <c r="A132" s="2" t="s">
        <v>32</v>
      </c>
      <c r="B132" s="2" t="s">
        <v>33</v>
      </c>
      <c r="C132" s="2" t="s">
        <v>6</v>
      </c>
      <c r="D132" s="2" t="s">
        <v>7</v>
      </c>
      <c r="E132" s="2" t="s">
        <v>12</v>
      </c>
      <c r="F132" s="2" t="s">
        <v>61</v>
      </c>
      <c r="G132" s="1">
        <v>26388</v>
      </c>
      <c r="H132" s="1">
        <v>15246.4</v>
      </c>
      <c r="I132" s="4">
        <v>17</v>
      </c>
      <c r="J132" s="2" t="s">
        <v>70</v>
      </c>
      <c r="K132" s="1">
        <f>Tabelle6[[#This Row],[Menge kg Nges]]/1000</f>
        <v>26.388000000000002</v>
      </c>
      <c r="L132" s="1">
        <f>Tabelle6[[#This Row],[Menge kg P2O5]]/1000</f>
        <v>15.2464</v>
      </c>
      <c r="M132" s="1">
        <f>Tabelle6[[#This Row],[Menge t Nges]]/Tabelle6[[#This Row],[Anzahl Lieferscheine]]</f>
        <v>1.5522352941176472</v>
      </c>
      <c r="N132" s="1">
        <f>Tabelle6[[#This Row],[Menge t P2O5]]/Tabelle6[[#This Row],[Anzahl Lieferscheine]]</f>
        <v>0.89684705882352933</v>
      </c>
    </row>
    <row r="133" spans="1:14" x14ac:dyDescent="0.2">
      <c r="A133" s="2" t="s">
        <v>32</v>
      </c>
      <c r="B133" s="2" t="s">
        <v>33</v>
      </c>
      <c r="C133" s="2" t="s">
        <v>6</v>
      </c>
      <c r="D133" s="2" t="s">
        <v>7</v>
      </c>
      <c r="E133" s="2" t="s">
        <v>14</v>
      </c>
      <c r="F133" s="2" t="s">
        <v>61</v>
      </c>
      <c r="G133" s="1">
        <v>600.6</v>
      </c>
      <c r="H133" s="1">
        <v>291.2</v>
      </c>
      <c r="I133" s="4">
        <v>3</v>
      </c>
      <c r="J133" s="2" t="s">
        <v>70</v>
      </c>
      <c r="K133" s="1">
        <f>Tabelle6[[#This Row],[Menge kg Nges]]/1000</f>
        <v>0.60060000000000002</v>
      </c>
      <c r="L133" s="1">
        <f>Tabelle6[[#This Row],[Menge kg P2O5]]/1000</f>
        <v>0.29120000000000001</v>
      </c>
      <c r="M133" s="1">
        <f>Tabelle6[[#This Row],[Menge t Nges]]/Tabelle6[[#This Row],[Anzahl Lieferscheine]]</f>
        <v>0.20020000000000002</v>
      </c>
      <c r="N133" s="1">
        <f>Tabelle6[[#This Row],[Menge t P2O5]]/Tabelle6[[#This Row],[Anzahl Lieferscheine]]</f>
        <v>9.7066666666666676E-2</v>
      </c>
    </row>
    <row r="134" spans="1:14" x14ac:dyDescent="0.2">
      <c r="A134" s="2" t="s">
        <v>32</v>
      </c>
      <c r="B134" s="2" t="s">
        <v>33</v>
      </c>
      <c r="C134" s="2" t="s">
        <v>6</v>
      </c>
      <c r="D134" s="2" t="s">
        <v>15</v>
      </c>
      <c r="E134" s="2" t="s">
        <v>8</v>
      </c>
      <c r="F134" s="2" t="s">
        <v>61</v>
      </c>
      <c r="G134" s="1">
        <v>960</v>
      </c>
      <c r="H134" s="1">
        <v>432</v>
      </c>
      <c r="I134" s="4">
        <v>2</v>
      </c>
      <c r="J134" s="2" t="s">
        <v>70</v>
      </c>
      <c r="K134" s="1">
        <f>Tabelle6[[#This Row],[Menge kg Nges]]/1000</f>
        <v>0.96</v>
      </c>
      <c r="L134" s="1">
        <f>Tabelle6[[#This Row],[Menge kg P2O5]]/1000</f>
        <v>0.432</v>
      </c>
      <c r="M134" s="1">
        <f>Tabelle6[[#This Row],[Menge t Nges]]/Tabelle6[[#This Row],[Anzahl Lieferscheine]]</f>
        <v>0.48</v>
      </c>
      <c r="N134" s="1">
        <f>Tabelle6[[#This Row],[Menge t P2O5]]/Tabelle6[[#This Row],[Anzahl Lieferscheine]]</f>
        <v>0.216</v>
      </c>
    </row>
    <row r="135" spans="1:14" x14ac:dyDescent="0.2">
      <c r="A135" s="2" t="s">
        <v>32</v>
      </c>
      <c r="B135" s="2" t="s">
        <v>33</v>
      </c>
      <c r="C135" s="2" t="s">
        <v>6</v>
      </c>
      <c r="D135" s="2" t="s">
        <v>15</v>
      </c>
      <c r="E135" s="2" t="s">
        <v>18</v>
      </c>
      <c r="F135" s="2" t="s">
        <v>61</v>
      </c>
      <c r="G135" s="1">
        <v>720</v>
      </c>
      <c r="H135" s="1">
        <v>504</v>
      </c>
      <c r="I135" s="4">
        <v>1</v>
      </c>
      <c r="J135" s="2" t="s">
        <v>70</v>
      </c>
      <c r="K135" s="1">
        <f>Tabelle6[[#This Row],[Menge kg Nges]]/1000</f>
        <v>0.72</v>
      </c>
      <c r="L135" s="1">
        <f>Tabelle6[[#This Row],[Menge kg P2O5]]/1000</f>
        <v>0.504</v>
      </c>
      <c r="M135" s="1">
        <f>Tabelle6[[#This Row],[Menge t Nges]]/Tabelle6[[#This Row],[Anzahl Lieferscheine]]</f>
        <v>0.72</v>
      </c>
      <c r="N135" s="1">
        <f>Tabelle6[[#This Row],[Menge t P2O5]]/Tabelle6[[#This Row],[Anzahl Lieferscheine]]</f>
        <v>0.504</v>
      </c>
    </row>
    <row r="136" spans="1:14" x14ac:dyDescent="0.2">
      <c r="A136" s="2" t="s">
        <v>32</v>
      </c>
      <c r="B136" s="2" t="s">
        <v>33</v>
      </c>
      <c r="C136" s="2" t="s">
        <v>6</v>
      </c>
      <c r="D136" s="2" t="s">
        <v>15</v>
      </c>
      <c r="E136" s="2" t="s">
        <v>19</v>
      </c>
      <c r="F136" s="2" t="s">
        <v>61</v>
      </c>
      <c r="G136" s="1">
        <v>231.6</v>
      </c>
      <c r="H136" s="1">
        <v>220</v>
      </c>
      <c r="I136" s="4">
        <v>1</v>
      </c>
      <c r="J136" s="2" t="s">
        <v>70</v>
      </c>
      <c r="K136" s="1">
        <f>Tabelle6[[#This Row],[Menge kg Nges]]/1000</f>
        <v>0.2316</v>
      </c>
      <c r="L136" s="1">
        <f>Tabelle6[[#This Row],[Menge kg P2O5]]/1000</f>
        <v>0.22</v>
      </c>
      <c r="M136" s="1">
        <f>Tabelle6[[#This Row],[Menge t Nges]]/Tabelle6[[#This Row],[Anzahl Lieferscheine]]</f>
        <v>0.2316</v>
      </c>
      <c r="N136" s="1">
        <f>Tabelle6[[#This Row],[Menge t P2O5]]/Tabelle6[[#This Row],[Anzahl Lieferscheine]]</f>
        <v>0.22</v>
      </c>
    </row>
    <row r="137" spans="1:14" x14ac:dyDescent="0.2">
      <c r="A137" s="2" t="s">
        <v>32</v>
      </c>
      <c r="B137" s="2" t="s">
        <v>33</v>
      </c>
      <c r="C137" s="2" t="s">
        <v>6</v>
      </c>
      <c r="D137" s="2" t="s">
        <v>15</v>
      </c>
      <c r="E137" s="2" t="s">
        <v>20</v>
      </c>
      <c r="F137" s="2" t="s">
        <v>61</v>
      </c>
      <c r="G137" s="1">
        <v>320</v>
      </c>
      <c r="H137" s="1">
        <v>520</v>
      </c>
      <c r="I137" s="4">
        <v>4</v>
      </c>
      <c r="J137" s="2" t="s">
        <v>70</v>
      </c>
      <c r="K137" s="1">
        <f>Tabelle6[[#This Row],[Menge kg Nges]]/1000</f>
        <v>0.32</v>
      </c>
      <c r="L137" s="1">
        <f>Tabelle6[[#This Row],[Menge kg P2O5]]/1000</f>
        <v>0.52</v>
      </c>
      <c r="M137" s="1">
        <f>Tabelle6[[#This Row],[Menge t Nges]]/Tabelle6[[#This Row],[Anzahl Lieferscheine]]</f>
        <v>0.08</v>
      </c>
      <c r="N137" s="1">
        <f>Tabelle6[[#This Row],[Menge t P2O5]]/Tabelle6[[#This Row],[Anzahl Lieferscheine]]</f>
        <v>0.13</v>
      </c>
    </row>
    <row r="138" spans="1:14" x14ac:dyDescent="0.2">
      <c r="A138" s="2" t="s">
        <v>32</v>
      </c>
      <c r="B138" s="2" t="s">
        <v>33</v>
      </c>
      <c r="C138" s="2" t="s">
        <v>25</v>
      </c>
      <c r="D138" s="2" t="s">
        <v>25</v>
      </c>
      <c r="E138" s="2" t="s">
        <v>26</v>
      </c>
      <c r="F138" s="2" t="s">
        <v>61</v>
      </c>
      <c r="G138" s="1">
        <v>1963.6</v>
      </c>
      <c r="H138" s="1">
        <v>1635.2</v>
      </c>
      <c r="I138" s="4">
        <v>10</v>
      </c>
      <c r="J138" s="2" t="s">
        <v>70</v>
      </c>
      <c r="K138" s="1">
        <f>Tabelle6[[#This Row],[Menge kg Nges]]/1000</f>
        <v>1.9636</v>
      </c>
      <c r="L138" s="1">
        <f>Tabelle6[[#This Row],[Menge kg P2O5]]/1000</f>
        <v>1.6352</v>
      </c>
      <c r="M138" s="1">
        <f>Tabelle6[[#This Row],[Menge t Nges]]/Tabelle6[[#This Row],[Anzahl Lieferscheine]]</f>
        <v>0.19636000000000001</v>
      </c>
      <c r="N138" s="1">
        <f>Tabelle6[[#This Row],[Menge t P2O5]]/Tabelle6[[#This Row],[Anzahl Lieferscheine]]</f>
        <v>0.16352</v>
      </c>
    </row>
    <row r="139" spans="1:14" x14ac:dyDescent="0.2">
      <c r="A139" s="2" t="s">
        <v>32</v>
      </c>
      <c r="B139" s="2" t="s">
        <v>49</v>
      </c>
      <c r="C139" s="2" t="s">
        <v>25</v>
      </c>
      <c r="D139" s="2" t="s">
        <v>25</v>
      </c>
      <c r="E139" s="2" t="s">
        <v>26</v>
      </c>
      <c r="F139" s="2" t="s">
        <v>61</v>
      </c>
      <c r="G139" s="1">
        <v>63.209999999999994</v>
      </c>
      <c r="H139" s="1">
        <v>24.990000000000002</v>
      </c>
      <c r="I139" s="4">
        <v>2</v>
      </c>
      <c r="J139" s="2" t="s">
        <v>70</v>
      </c>
      <c r="K139" s="1">
        <f>Tabelle6[[#This Row],[Menge kg Nges]]/1000</f>
        <v>6.3209999999999988E-2</v>
      </c>
      <c r="L139" s="1">
        <f>Tabelle6[[#This Row],[Menge kg P2O5]]/1000</f>
        <v>2.4990000000000002E-2</v>
      </c>
      <c r="M139" s="1">
        <f>Tabelle6[[#This Row],[Menge t Nges]]/Tabelle6[[#This Row],[Anzahl Lieferscheine]]</f>
        <v>3.1604999999999994E-2</v>
      </c>
      <c r="N139" s="1">
        <f>Tabelle6[[#This Row],[Menge t P2O5]]/Tabelle6[[#This Row],[Anzahl Lieferscheine]]</f>
        <v>1.2495000000000001E-2</v>
      </c>
    </row>
    <row r="140" spans="1:14" x14ac:dyDescent="0.2">
      <c r="A140" s="2" t="s">
        <v>32</v>
      </c>
      <c r="B140" s="2" t="s">
        <v>47</v>
      </c>
      <c r="C140" s="2" t="s">
        <v>6</v>
      </c>
      <c r="D140" s="2" t="s">
        <v>7</v>
      </c>
      <c r="E140" s="2" t="s">
        <v>14</v>
      </c>
      <c r="F140" s="2" t="s">
        <v>61</v>
      </c>
      <c r="G140" s="1">
        <v>324</v>
      </c>
      <c r="H140" s="1">
        <v>175.5</v>
      </c>
      <c r="I140" s="4">
        <v>3</v>
      </c>
      <c r="J140" s="2" t="s">
        <v>70</v>
      </c>
      <c r="K140" s="1">
        <f>Tabelle6[[#This Row],[Menge kg Nges]]/1000</f>
        <v>0.32400000000000001</v>
      </c>
      <c r="L140" s="1">
        <f>Tabelle6[[#This Row],[Menge kg P2O5]]/1000</f>
        <v>0.17549999999999999</v>
      </c>
      <c r="M140" s="1">
        <f>Tabelle6[[#This Row],[Menge t Nges]]/Tabelle6[[#This Row],[Anzahl Lieferscheine]]</f>
        <v>0.108</v>
      </c>
      <c r="N140" s="1">
        <f>Tabelle6[[#This Row],[Menge t P2O5]]/Tabelle6[[#This Row],[Anzahl Lieferscheine]]</f>
        <v>5.8499999999999996E-2</v>
      </c>
    </row>
    <row r="141" spans="1:14" x14ac:dyDescent="0.2">
      <c r="A141" s="2" t="s">
        <v>32</v>
      </c>
      <c r="B141" s="2" t="s">
        <v>47</v>
      </c>
      <c r="C141" s="2" t="s">
        <v>25</v>
      </c>
      <c r="D141" s="2" t="s">
        <v>25</v>
      </c>
      <c r="E141" s="2" t="s">
        <v>26</v>
      </c>
      <c r="F141" s="2" t="s">
        <v>61</v>
      </c>
      <c r="G141" s="1">
        <v>1035.3</v>
      </c>
      <c r="H141" s="1">
        <v>509.02</v>
      </c>
      <c r="I141" s="4">
        <v>4</v>
      </c>
      <c r="J141" s="2" t="s">
        <v>70</v>
      </c>
      <c r="K141" s="1">
        <f>Tabelle6[[#This Row],[Menge kg Nges]]/1000</f>
        <v>1.0352999999999999</v>
      </c>
      <c r="L141" s="1">
        <f>Tabelle6[[#This Row],[Menge kg P2O5]]/1000</f>
        <v>0.50902000000000003</v>
      </c>
      <c r="M141" s="1">
        <f>Tabelle6[[#This Row],[Menge t Nges]]/Tabelle6[[#This Row],[Anzahl Lieferscheine]]</f>
        <v>0.25882499999999997</v>
      </c>
      <c r="N141" s="1">
        <f>Tabelle6[[#This Row],[Menge t P2O5]]/Tabelle6[[#This Row],[Anzahl Lieferscheine]]</f>
        <v>0.12725500000000001</v>
      </c>
    </row>
    <row r="142" spans="1:14" x14ac:dyDescent="0.2">
      <c r="A142" s="2" t="s">
        <v>32</v>
      </c>
      <c r="B142" s="2" t="s">
        <v>34</v>
      </c>
      <c r="C142" s="2" t="s">
        <v>6</v>
      </c>
      <c r="D142" s="2" t="s">
        <v>7</v>
      </c>
      <c r="E142" s="2" t="s">
        <v>8</v>
      </c>
      <c r="F142" s="2" t="s">
        <v>61</v>
      </c>
      <c r="G142" s="1">
        <v>1834.6</v>
      </c>
      <c r="H142" s="1">
        <v>762</v>
      </c>
      <c r="I142" s="4">
        <v>4</v>
      </c>
      <c r="J142" s="2" t="s">
        <v>70</v>
      </c>
      <c r="K142" s="1">
        <f>Tabelle6[[#This Row],[Menge kg Nges]]/1000</f>
        <v>1.8346</v>
      </c>
      <c r="L142" s="1">
        <f>Tabelle6[[#This Row],[Menge kg P2O5]]/1000</f>
        <v>0.76200000000000001</v>
      </c>
      <c r="M142" s="1">
        <f>Tabelle6[[#This Row],[Menge t Nges]]/Tabelle6[[#This Row],[Anzahl Lieferscheine]]</f>
        <v>0.45865</v>
      </c>
      <c r="N142" s="1">
        <f>Tabelle6[[#This Row],[Menge t P2O5]]/Tabelle6[[#This Row],[Anzahl Lieferscheine]]</f>
        <v>0.1905</v>
      </c>
    </row>
    <row r="143" spans="1:14" x14ac:dyDescent="0.2">
      <c r="A143" s="2" t="s">
        <v>32</v>
      </c>
      <c r="B143" s="2" t="s">
        <v>34</v>
      </c>
      <c r="C143" s="2" t="s">
        <v>6</v>
      </c>
      <c r="D143" s="2" t="s">
        <v>7</v>
      </c>
      <c r="E143" s="2" t="s">
        <v>9</v>
      </c>
      <c r="F143" s="2" t="s">
        <v>61</v>
      </c>
      <c r="G143" s="1">
        <v>3010.0000000000005</v>
      </c>
      <c r="H143" s="1">
        <v>1152</v>
      </c>
      <c r="I143" s="4">
        <v>12</v>
      </c>
      <c r="J143" s="2" t="s">
        <v>70</v>
      </c>
      <c r="K143" s="1">
        <f>Tabelle6[[#This Row],[Menge kg Nges]]/1000</f>
        <v>3.0100000000000007</v>
      </c>
      <c r="L143" s="1">
        <f>Tabelle6[[#This Row],[Menge kg P2O5]]/1000</f>
        <v>1.1519999999999999</v>
      </c>
      <c r="M143" s="1">
        <f>Tabelle6[[#This Row],[Menge t Nges]]/Tabelle6[[#This Row],[Anzahl Lieferscheine]]</f>
        <v>0.25083333333333341</v>
      </c>
      <c r="N143" s="1">
        <f>Tabelle6[[#This Row],[Menge t P2O5]]/Tabelle6[[#This Row],[Anzahl Lieferscheine]]</f>
        <v>9.5999999999999988E-2</v>
      </c>
    </row>
    <row r="144" spans="1:14" x14ac:dyDescent="0.2">
      <c r="A144" s="2" t="s">
        <v>32</v>
      </c>
      <c r="B144" s="2" t="s">
        <v>34</v>
      </c>
      <c r="C144" s="2" t="s">
        <v>6</v>
      </c>
      <c r="D144" s="2" t="s">
        <v>7</v>
      </c>
      <c r="E144" s="2" t="s">
        <v>10</v>
      </c>
      <c r="F144" s="2" t="s">
        <v>61</v>
      </c>
      <c r="G144" s="1">
        <v>717.5</v>
      </c>
      <c r="H144" s="1">
        <v>282.5</v>
      </c>
      <c r="I144" s="4">
        <v>1</v>
      </c>
      <c r="J144" s="2" t="s">
        <v>70</v>
      </c>
      <c r="K144" s="1">
        <f>Tabelle6[[#This Row],[Menge kg Nges]]/1000</f>
        <v>0.71750000000000003</v>
      </c>
      <c r="L144" s="1">
        <f>Tabelle6[[#This Row],[Menge kg P2O5]]/1000</f>
        <v>0.28249999999999997</v>
      </c>
      <c r="M144" s="1">
        <f>Tabelle6[[#This Row],[Menge t Nges]]/Tabelle6[[#This Row],[Anzahl Lieferscheine]]</f>
        <v>0.71750000000000003</v>
      </c>
      <c r="N144" s="1">
        <f>Tabelle6[[#This Row],[Menge t P2O5]]/Tabelle6[[#This Row],[Anzahl Lieferscheine]]</f>
        <v>0.28249999999999997</v>
      </c>
    </row>
    <row r="145" spans="1:14" x14ac:dyDescent="0.2">
      <c r="A145" s="2" t="s">
        <v>32</v>
      </c>
      <c r="B145" s="2" t="s">
        <v>34</v>
      </c>
      <c r="C145" s="2" t="s">
        <v>6</v>
      </c>
      <c r="D145" s="2" t="s">
        <v>7</v>
      </c>
      <c r="E145" s="2" t="s">
        <v>11</v>
      </c>
      <c r="F145" s="2" t="s">
        <v>61</v>
      </c>
      <c r="G145" s="1">
        <v>1842.6</v>
      </c>
      <c r="H145" s="1">
        <v>793.34999999999991</v>
      </c>
      <c r="I145" s="4">
        <v>4</v>
      </c>
      <c r="J145" s="2" t="s">
        <v>70</v>
      </c>
      <c r="K145" s="1">
        <f>Tabelle6[[#This Row],[Menge kg Nges]]/1000</f>
        <v>1.8426</v>
      </c>
      <c r="L145" s="1">
        <f>Tabelle6[[#This Row],[Menge kg P2O5]]/1000</f>
        <v>0.79334999999999989</v>
      </c>
      <c r="M145" s="1">
        <f>Tabelle6[[#This Row],[Menge t Nges]]/Tabelle6[[#This Row],[Anzahl Lieferscheine]]</f>
        <v>0.46065</v>
      </c>
      <c r="N145" s="1">
        <f>Tabelle6[[#This Row],[Menge t P2O5]]/Tabelle6[[#This Row],[Anzahl Lieferscheine]]</f>
        <v>0.19833749999999997</v>
      </c>
    </row>
    <row r="146" spans="1:14" x14ac:dyDescent="0.2">
      <c r="A146" s="2" t="s">
        <v>32</v>
      </c>
      <c r="B146" s="2" t="s">
        <v>34</v>
      </c>
      <c r="C146" s="2" t="s">
        <v>6</v>
      </c>
      <c r="D146" s="2" t="s">
        <v>7</v>
      </c>
      <c r="E146" s="2" t="s">
        <v>12</v>
      </c>
      <c r="F146" s="2" t="s">
        <v>61</v>
      </c>
      <c r="G146" s="1">
        <v>1286.8499999999999</v>
      </c>
      <c r="H146" s="1">
        <v>603.65</v>
      </c>
      <c r="I146" s="4">
        <v>5</v>
      </c>
      <c r="J146" s="2" t="s">
        <v>70</v>
      </c>
      <c r="K146" s="1">
        <f>Tabelle6[[#This Row],[Menge kg Nges]]/1000</f>
        <v>1.2868499999999998</v>
      </c>
      <c r="L146" s="1">
        <f>Tabelle6[[#This Row],[Menge kg P2O5]]/1000</f>
        <v>0.60365000000000002</v>
      </c>
      <c r="M146" s="1">
        <f>Tabelle6[[#This Row],[Menge t Nges]]/Tabelle6[[#This Row],[Anzahl Lieferscheine]]</f>
        <v>0.25736999999999999</v>
      </c>
      <c r="N146" s="1">
        <f>Tabelle6[[#This Row],[Menge t P2O5]]/Tabelle6[[#This Row],[Anzahl Lieferscheine]]</f>
        <v>0.12073</v>
      </c>
    </row>
    <row r="147" spans="1:14" x14ac:dyDescent="0.2">
      <c r="A147" s="2" t="s">
        <v>32</v>
      </c>
      <c r="B147" s="2" t="s">
        <v>34</v>
      </c>
      <c r="C147" s="2" t="s">
        <v>6</v>
      </c>
      <c r="D147" s="2" t="s">
        <v>7</v>
      </c>
      <c r="E147" s="2" t="s">
        <v>14</v>
      </c>
      <c r="F147" s="2" t="s">
        <v>61</v>
      </c>
      <c r="G147" s="1">
        <v>1908.9</v>
      </c>
      <c r="H147" s="1">
        <v>915.30000000000007</v>
      </c>
      <c r="I147" s="4">
        <v>6</v>
      </c>
      <c r="J147" s="2" t="s">
        <v>70</v>
      </c>
      <c r="K147" s="1">
        <f>Tabelle6[[#This Row],[Menge kg Nges]]/1000</f>
        <v>1.9089</v>
      </c>
      <c r="L147" s="1">
        <f>Tabelle6[[#This Row],[Menge kg P2O5]]/1000</f>
        <v>0.91530000000000011</v>
      </c>
      <c r="M147" s="1">
        <f>Tabelle6[[#This Row],[Menge t Nges]]/Tabelle6[[#This Row],[Anzahl Lieferscheine]]</f>
        <v>0.31814999999999999</v>
      </c>
      <c r="N147" s="1">
        <f>Tabelle6[[#This Row],[Menge t P2O5]]/Tabelle6[[#This Row],[Anzahl Lieferscheine]]</f>
        <v>0.15255000000000002</v>
      </c>
    </row>
    <row r="148" spans="1:14" x14ac:dyDescent="0.2">
      <c r="A148" s="2" t="s">
        <v>32</v>
      </c>
      <c r="B148" s="2" t="s">
        <v>34</v>
      </c>
      <c r="C148" s="2" t="s">
        <v>6</v>
      </c>
      <c r="D148" s="2" t="s">
        <v>15</v>
      </c>
      <c r="E148" s="2" t="s">
        <v>18</v>
      </c>
      <c r="F148" s="2" t="s">
        <v>61</v>
      </c>
      <c r="G148" s="1">
        <v>8679.3599999999969</v>
      </c>
      <c r="H148" s="1">
        <v>5767.7300000000032</v>
      </c>
      <c r="I148" s="4">
        <v>24</v>
      </c>
      <c r="J148" s="2" t="s">
        <v>70</v>
      </c>
      <c r="K148" s="1">
        <f>Tabelle6[[#This Row],[Menge kg Nges]]/1000</f>
        <v>8.6793599999999973</v>
      </c>
      <c r="L148" s="1">
        <f>Tabelle6[[#This Row],[Menge kg P2O5]]/1000</f>
        <v>5.7677300000000029</v>
      </c>
      <c r="M148" s="1">
        <f>Tabelle6[[#This Row],[Menge t Nges]]/Tabelle6[[#This Row],[Anzahl Lieferscheine]]</f>
        <v>0.36163999999999991</v>
      </c>
      <c r="N148" s="1">
        <f>Tabelle6[[#This Row],[Menge t P2O5]]/Tabelle6[[#This Row],[Anzahl Lieferscheine]]</f>
        <v>0.24032208333333346</v>
      </c>
    </row>
    <row r="149" spans="1:14" x14ac:dyDescent="0.2">
      <c r="A149" s="2" t="s">
        <v>32</v>
      </c>
      <c r="B149" s="2" t="s">
        <v>34</v>
      </c>
      <c r="C149" s="2" t="s">
        <v>6</v>
      </c>
      <c r="D149" s="2" t="s">
        <v>15</v>
      </c>
      <c r="E149" s="2" t="s">
        <v>20</v>
      </c>
      <c r="F149" s="2" t="s">
        <v>61</v>
      </c>
      <c r="G149" s="1">
        <v>2130.46</v>
      </c>
      <c r="H149" s="1">
        <v>1605.56</v>
      </c>
      <c r="I149" s="4">
        <v>7</v>
      </c>
      <c r="J149" s="2" t="s">
        <v>70</v>
      </c>
      <c r="K149" s="1">
        <f>Tabelle6[[#This Row],[Menge kg Nges]]/1000</f>
        <v>2.1304600000000002</v>
      </c>
      <c r="L149" s="1">
        <f>Tabelle6[[#This Row],[Menge kg P2O5]]/1000</f>
        <v>1.6055599999999999</v>
      </c>
      <c r="M149" s="1">
        <f>Tabelle6[[#This Row],[Menge t Nges]]/Tabelle6[[#This Row],[Anzahl Lieferscheine]]</f>
        <v>0.30435142857142861</v>
      </c>
      <c r="N149" s="1">
        <f>Tabelle6[[#This Row],[Menge t P2O5]]/Tabelle6[[#This Row],[Anzahl Lieferscheine]]</f>
        <v>0.22936571428571426</v>
      </c>
    </row>
    <row r="150" spans="1:14" x14ac:dyDescent="0.2">
      <c r="A150" s="2" t="s">
        <v>32</v>
      </c>
      <c r="B150" s="2" t="s">
        <v>34</v>
      </c>
      <c r="C150" s="2" t="s">
        <v>6</v>
      </c>
      <c r="D150" s="2" t="s">
        <v>15</v>
      </c>
      <c r="E150" s="2" t="s">
        <v>21</v>
      </c>
      <c r="F150" s="2" t="s">
        <v>61</v>
      </c>
      <c r="G150" s="1">
        <v>1648</v>
      </c>
      <c r="H150" s="1">
        <v>895</v>
      </c>
      <c r="I150" s="4">
        <v>4</v>
      </c>
      <c r="J150" s="2" t="s">
        <v>70</v>
      </c>
      <c r="K150" s="1">
        <f>Tabelle6[[#This Row],[Menge kg Nges]]/1000</f>
        <v>1.6479999999999999</v>
      </c>
      <c r="L150" s="1">
        <f>Tabelle6[[#This Row],[Menge kg P2O5]]/1000</f>
        <v>0.89500000000000002</v>
      </c>
      <c r="M150" s="1">
        <f>Tabelle6[[#This Row],[Menge t Nges]]/Tabelle6[[#This Row],[Anzahl Lieferscheine]]</f>
        <v>0.41199999999999998</v>
      </c>
      <c r="N150" s="1">
        <f>Tabelle6[[#This Row],[Menge t P2O5]]/Tabelle6[[#This Row],[Anzahl Lieferscheine]]</f>
        <v>0.22375</v>
      </c>
    </row>
    <row r="151" spans="1:14" x14ac:dyDescent="0.2">
      <c r="A151" s="2" t="s">
        <v>32</v>
      </c>
      <c r="B151" s="2" t="s">
        <v>34</v>
      </c>
      <c r="C151" s="2" t="s">
        <v>6</v>
      </c>
      <c r="D151" s="2" t="s">
        <v>15</v>
      </c>
      <c r="E151" s="2" t="s">
        <v>9</v>
      </c>
      <c r="F151" s="2" t="s">
        <v>61</v>
      </c>
      <c r="G151" s="1">
        <v>1525.8999999999999</v>
      </c>
      <c r="H151" s="1">
        <v>934.5</v>
      </c>
      <c r="I151" s="4">
        <v>9</v>
      </c>
      <c r="J151" s="2" t="s">
        <v>70</v>
      </c>
      <c r="K151" s="1">
        <f>Tabelle6[[#This Row],[Menge kg Nges]]/1000</f>
        <v>1.5258999999999998</v>
      </c>
      <c r="L151" s="1">
        <f>Tabelle6[[#This Row],[Menge kg P2O5]]/1000</f>
        <v>0.9345</v>
      </c>
      <c r="M151" s="1">
        <f>Tabelle6[[#This Row],[Menge t Nges]]/Tabelle6[[#This Row],[Anzahl Lieferscheine]]</f>
        <v>0.16954444444444441</v>
      </c>
      <c r="N151" s="1">
        <f>Tabelle6[[#This Row],[Menge t P2O5]]/Tabelle6[[#This Row],[Anzahl Lieferscheine]]</f>
        <v>0.10383333333333333</v>
      </c>
    </row>
    <row r="152" spans="1:14" x14ac:dyDescent="0.2">
      <c r="A152" s="2" t="s">
        <v>32</v>
      </c>
      <c r="B152" s="2" t="s">
        <v>34</v>
      </c>
      <c r="C152" s="2" t="s">
        <v>6</v>
      </c>
      <c r="D152" s="2" t="s">
        <v>15</v>
      </c>
      <c r="E152" s="2" t="s">
        <v>10</v>
      </c>
      <c r="F152" s="2" t="s">
        <v>61</v>
      </c>
      <c r="G152" s="1">
        <v>162</v>
      </c>
      <c r="H152" s="1">
        <v>69.2</v>
      </c>
      <c r="I152" s="4">
        <v>1</v>
      </c>
      <c r="J152" s="2" t="s">
        <v>70</v>
      </c>
      <c r="K152" s="1">
        <f>Tabelle6[[#This Row],[Menge kg Nges]]/1000</f>
        <v>0.16200000000000001</v>
      </c>
      <c r="L152" s="1">
        <f>Tabelle6[[#This Row],[Menge kg P2O5]]/1000</f>
        <v>6.9199999999999998E-2</v>
      </c>
      <c r="M152" s="1">
        <f>Tabelle6[[#This Row],[Menge t Nges]]/Tabelle6[[#This Row],[Anzahl Lieferscheine]]</f>
        <v>0.16200000000000001</v>
      </c>
      <c r="N152" s="1">
        <f>Tabelle6[[#This Row],[Menge t P2O5]]/Tabelle6[[#This Row],[Anzahl Lieferscheine]]</f>
        <v>6.9199999999999998E-2</v>
      </c>
    </row>
    <row r="153" spans="1:14" x14ac:dyDescent="0.2">
      <c r="A153" s="2" t="s">
        <v>32</v>
      </c>
      <c r="B153" s="2" t="s">
        <v>34</v>
      </c>
      <c r="C153" s="2" t="s">
        <v>25</v>
      </c>
      <c r="D153" s="2" t="s">
        <v>25</v>
      </c>
      <c r="E153" s="2" t="s">
        <v>26</v>
      </c>
      <c r="F153" s="2" t="s">
        <v>61</v>
      </c>
      <c r="G153" s="1">
        <v>69378.2</v>
      </c>
      <c r="H153" s="1">
        <v>44197.65</v>
      </c>
      <c r="I153" s="4">
        <v>46</v>
      </c>
      <c r="J153" s="2" t="s">
        <v>70</v>
      </c>
      <c r="K153" s="1">
        <f>Tabelle6[[#This Row],[Menge kg Nges]]/1000</f>
        <v>69.378199999999993</v>
      </c>
      <c r="L153" s="1">
        <f>Tabelle6[[#This Row],[Menge kg P2O5]]/1000</f>
        <v>44.197650000000003</v>
      </c>
      <c r="M153" s="1">
        <f>Tabelle6[[#This Row],[Menge t Nges]]/Tabelle6[[#This Row],[Anzahl Lieferscheine]]</f>
        <v>1.5082217391304347</v>
      </c>
      <c r="N153" s="1">
        <f>Tabelle6[[#This Row],[Menge t P2O5]]/Tabelle6[[#This Row],[Anzahl Lieferscheine]]</f>
        <v>0.96081847826086964</v>
      </c>
    </row>
    <row r="154" spans="1:14" x14ac:dyDescent="0.2">
      <c r="A154" s="2" t="s">
        <v>32</v>
      </c>
      <c r="B154" s="2" t="s">
        <v>34</v>
      </c>
      <c r="C154" s="2" t="s">
        <v>63</v>
      </c>
      <c r="D154" s="2" t="s">
        <v>63</v>
      </c>
      <c r="E154" s="2" t="s">
        <v>63</v>
      </c>
      <c r="F154" s="2" t="s">
        <v>61</v>
      </c>
      <c r="G154" s="1">
        <v>82.5</v>
      </c>
      <c r="H154" s="1">
        <v>35.5</v>
      </c>
      <c r="I154" s="4">
        <v>1</v>
      </c>
      <c r="J154" s="2" t="s">
        <v>70</v>
      </c>
      <c r="K154" s="1">
        <f>Tabelle6[[#This Row],[Menge kg Nges]]/1000</f>
        <v>8.2500000000000004E-2</v>
      </c>
      <c r="L154" s="1">
        <f>Tabelle6[[#This Row],[Menge kg P2O5]]/1000</f>
        <v>3.5499999999999997E-2</v>
      </c>
      <c r="M154" s="1">
        <f>Tabelle6[[#This Row],[Menge t Nges]]/Tabelle6[[#This Row],[Anzahl Lieferscheine]]</f>
        <v>8.2500000000000004E-2</v>
      </c>
      <c r="N154" s="1">
        <f>Tabelle6[[#This Row],[Menge t P2O5]]/Tabelle6[[#This Row],[Anzahl Lieferscheine]]</f>
        <v>3.5499999999999997E-2</v>
      </c>
    </row>
    <row r="155" spans="1:14" x14ac:dyDescent="0.2">
      <c r="A155" s="2" t="s">
        <v>32</v>
      </c>
      <c r="B155" s="2" t="s">
        <v>45</v>
      </c>
      <c r="C155" s="2" t="s">
        <v>25</v>
      </c>
      <c r="D155" s="2" t="s">
        <v>25</v>
      </c>
      <c r="E155" s="2" t="s">
        <v>26</v>
      </c>
      <c r="F155" s="2" t="s">
        <v>61</v>
      </c>
      <c r="G155" s="1">
        <v>815.9</v>
      </c>
      <c r="H155" s="1">
        <v>326.3</v>
      </c>
      <c r="I155" s="4">
        <v>3</v>
      </c>
      <c r="J155" s="2" t="s">
        <v>70</v>
      </c>
      <c r="K155" s="1">
        <f>Tabelle6[[#This Row],[Menge kg Nges]]/1000</f>
        <v>0.81589999999999996</v>
      </c>
      <c r="L155" s="1">
        <f>Tabelle6[[#This Row],[Menge kg P2O5]]/1000</f>
        <v>0.32630000000000003</v>
      </c>
      <c r="M155" s="1">
        <f>Tabelle6[[#This Row],[Menge t Nges]]/Tabelle6[[#This Row],[Anzahl Lieferscheine]]</f>
        <v>0.27196666666666663</v>
      </c>
      <c r="N155" s="1">
        <f>Tabelle6[[#This Row],[Menge t P2O5]]/Tabelle6[[#This Row],[Anzahl Lieferscheine]]</f>
        <v>0.10876666666666668</v>
      </c>
    </row>
    <row r="156" spans="1:14" x14ac:dyDescent="0.2">
      <c r="A156" s="2" t="s">
        <v>32</v>
      </c>
      <c r="B156" s="2" t="s">
        <v>37</v>
      </c>
      <c r="C156" s="2" t="s">
        <v>6</v>
      </c>
      <c r="D156" s="2" t="s">
        <v>7</v>
      </c>
      <c r="E156" s="2" t="s">
        <v>14</v>
      </c>
      <c r="F156" s="2" t="s">
        <v>61</v>
      </c>
      <c r="G156" s="1">
        <v>4536</v>
      </c>
      <c r="H156" s="1">
        <v>2238.3000000000002</v>
      </c>
      <c r="I156" s="4">
        <v>19</v>
      </c>
      <c r="J156" s="2" t="s">
        <v>70</v>
      </c>
      <c r="K156" s="1">
        <f>Tabelle6[[#This Row],[Menge kg Nges]]/1000</f>
        <v>4.5359999999999996</v>
      </c>
      <c r="L156" s="1">
        <f>Tabelle6[[#This Row],[Menge kg P2O5]]/1000</f>
        <v>2.2383000000000002</v>
      </c>
      <c r="M156" s="1">
        <f>Tabelle6[[#This Row],[Menge t Nges]]/Tabelle6[[#This Row],[Anzahl Lieferscheine]]</f>
        <v>0.23873684210526314</v>
      </c>
      <c r="N156" s="1">
        <f>Tabelle6[[#This Row],[Menge t P2O5]]/Tabelle6[[#This Row],[Anzahl Lieferscheine]]</f>
        <v>0.11780526315789475</v>
      </c>
    </row>
    <row r="157" spans="1:14" x14ac:dyDescent="0.2">
      <c r="A157" s="2" t="s">
        <v>32</v>
      </c>
      <c r="B157" s="2" t="s">
        <v>37</v>
      </c>
      <c r="C157" s="2" t="s">
        <v>25</v>
      </c>
      <c r="D157" s="2" t="s">
        <v>25</v>
      </c>
      <c r="E157" s="2" t="s">
        <v>26</v>
      </c>
      <c r="F157" s="2" t="s">
        <v>61</v>
      </c>
      <c r="G157" s="1">
        <v>16499.34</v>
      </c>
      <c r="H157" s="1">
        <v>7693.54</v>
      </c>
      <c r="I157" s="4">
        <v>46</v>
      </c>
      <c r="J157" s="2" t="s">
        <v>70</v>
      </c>
      <c r="K157" s="1">
        <f>Tabelle6[[#This Row],[Menge kg Nges]]/1000</f>
        <v>16.49934</v>
      </c>
      <c r="L157" s="1">
        <f>Tabelle6[[#This Row],[Menge kg P2O5]]/1000</f>
        <v>7.6935399999999996</v>
      </c>
      <c r="M157" s="1">
        <f>Tabelle6[[#This Row],[Menge t Nges]]/Tabelle6[[#This Row],[Anzahl Lieferscheine]]</f>
        <v>0.35868130434782608</v>
      </c>
      <c r="N157" s="1">
        <f>Tabelle6[[#This Row],[Menge t P2O5]]/Tabelle6[[#This Row],[Anzahl Lieferscheine]]</f>
        <v>0.16725086956521737</v>
      </c>
    </row>
    <row r="158" spans="1:14" x14ac:dyDescent="0.2">
      <c r="A158" s="2" t="s">
        <v>32</v>
      </c>
      <c r="B158" s="2" t="s">
        <v>38</v>
      </c>
      <c r="C158" s="2" t="s">
        <v>25</v>
      </c>
      <c r="D158" s="2" t="s">
        <v>25</v>
      </c>
      <c r="E158" s="2" t="s">
        <v>26</v>
      </c>
      <c r="F158" s="2" t="s">
        <v>61</v>
      </c>
      <c r="G158" s="1">
        <v>35452.209999999992</v>
      </c>
      <c r="H158" s="1">
        <v>14047.930000000002</v>
      </c>
      <c r="I158" s="4">
        <v>38</v>
      </c>
      <c r="J158" s="2" t="s">
        <v>70</v>
      </c>
      <c r="K158" s="1">
        <f>Tabelle6[[#This Row],[Menge kg Nges]]/1000</f>
        <v>35.452209999999994</v>
      </c>
      <c r="L158" s="1">
        <f>Tabelle6[[#This Row],[Menge kg P2O5]]/1000</f>
        <v>14.047930000000003</v>
      </c>
      <c r="M158" s="1">
        <f>Tabelle6[[#This Row],[Menge t Nges]]/Tabelle6[[#This Row],[Anzahl Lieferscheine]]</f>
        <v>0.93295289473684195</v>
      </c>
      <c r="N158" s="1">
        <f>Tabelle6[[#This Row],[Menge t P2O5]]/Tabelle6[[#This Row],[Anzahl Lieferscheine]]</f>
        <v>0.36968236842105268</v>
      </c>
    </row>
    <row r="159" spans="1:14" x14ac:dyDescent="0.2">
      <c r="A159" s="2" t="s">
        <v>32</v>
      </c>
      <c r="B159" s="2" t="s">
        <v>39</v>
      </c>
      <c r="C159" s="2" t="s">
        <v>6</v>
      </c>
      <c r="D159" s="2" t="s">
        <v>7</v>
      </c>
      <c r="E159" s="2" t="s">
        <v>9</v>
      </c>
      <c r="F159" s="2" t="s">
        <v>61</v>
      </c>
      <c r="G159" s="1">
        <v>715</v>
      </c>
      <c r="H159" s="1">
        <v>292.5</v>
      </c>
      <c r="I159" s="4">
        <v>2</v>
      </c>
      <c r="J159" s="2" t="s">
        <v>70</v>
      </c>
      <c r="K159" s="1">
        <f>Tabelle6[[#This Row],[Menge kg Nges]]/1000</f>
        <v>0.71499999999999997</v>
      </c>
      <c r="L159" s="1">
        <f>Tabelle6[[#This Row],[Menge kg P2O5]]/1000</f>
        <v>0.29249999999999998</v>
      </c>
      <c r="M159" s="1">
        <f>Tabelle6[[#This Row],[Menge t Nges]]/Tabelle6[[#This Row],[Anzahl Lieferscheine]]</f>
        <v>0.35749999999999998</v>
      </c>
      <c r="N159" s="1">
        <f>Tabelle6[[#This Row],[Menge t P2O5]]/Tabelle6[[#This Row],[Anzahl Lieferscheine]]</f>
        <v>0.14624999999999999</v>
      </c>
    </row>
    <row r="160" spans="1:14" x14ac:dyDescent="0.2">
      <c r="A160" s="2" t="s">
        <v>32</v>
      </c>
      <c r="B160" s="2" t="s">
        <v>39</v>
      </c>
      <c r="C160" s="2" t="s">
        <v>6</v>
      </c>
      <c r="D160" s="2" t="s">
        <v>7</v>
      </c>
      <c r="E160" s="2" t="s">
        <v>11</v>
      </c>
      <c r="F160" s="2" t="s">
        <v>61</v>
      </c>
      <c r="G160" s="1">
        <v>276</v>
      </c>
      <c r="H160" s="1">
        <v>138</v>
      </c>
      <c r="I160" s="4">
        <v>1</v>
      </c>
      <c r="J160" s="2" t="s">
        <v>70</v>
      </c>
      <c r="K160" s="1">
        <f>Tabelle6[[#This Row],[Menge kg Nges]]/1000</f>
        <v>0.27600000000000002</v>
      </c>
      <c r="L160" s="1">
        <f>Tabelle6[[#This Row],[Menge kg P2O5]]/1000</f>
        <v>0.13800000000000001</v>
      </c>
      <c r="M160" s="1">
        <f>Tabelle6[[#This Row],[Menge t Nges]]/Tabelle6[[#This Row],[Anzahl Lieferscheine]]</f>
        <v>0.27600000000000002</v>
      </c>
      <c r="N160" s="1">
        <f>Tabelle6[[#This Row],[Menge t P2O5]]/Tabelle6[[#This Row],[Anzahl Lieferscheine]]</f>
        <v>0.13800000000000001</v>
      </c>
    </row>
    <row r="161" spans="1:14" x14ac:dyDescent="0.2">
      <c r="A161" s="2" t="s">
        <v>32</v>
      </c>
      <c r="B161" s="2" t="s">
        <v>39</v>
      </c>
      <c r="C161" s="2" t="s">
        <v>6</v>
      </c>
      <c r="D161" s="2" t="s">
        <v>7</v>
      </c>
      <c r="E161" s="2" t="s">
        <v>12</v>
      </c>
      <c r="F161" s="2" t="s">
        <v>61</v>
      </c>
      <c r="G161" s="1">
        <v>420</v>
      </c>
      <c r="H161" s="1">
        <v>216</v>
      </c>
      <c r="I161" s="4">
        <v>1</v>
      </c>
      <c r="J161" s="2" t="s">
        <v>70</v>
      </c>
      <c r="K161" s="1">
        <f>Tabelle6[[#This Row],[Menge kg Nges]]/1000</f>
        <v>0.42</v>
      </c>
      <c r="L161" s="1">
        <f>Tabelle6[[#This Row],[Menge kg P2O5]]/1000</f>
        <v>0.216</v>
      </c>
      <c r="M161" s="1">
        <f>Tabelle6[[#This Row],[Menge t Nges]]/Tabelle6[[#This Row],[Anzahl Lieferscheine]]</f>
        <v>0.42</v>
      </c>
      <c r="N161" s="1">
        <f>Tabelle6[[#This Row],[Menge t P2O5]]/Tabelle6[[#This Row],[Anzahl Lieferscheine]]</f>
        <v>0.216</v>
      </c>
    </row>
    <row r="162" spans="1:14" x14ac:dyDescent="0.2">
      <c r="A162" s="2" t="s">
        <v>32</v>
      </c>
      <c r="B162" s="2" t="s">
        <v>39</v>
      </c>
      <c r="C162" s="2" t="s">
        <v>6</v>
      </c>
      <c r="D162" s="2" t="s">
        <v>15</v>
      </c>
      <c r="E162" s="2" t="s">
        <v>21</v>
      </c>
      <c r="F162" s="2" t="s">
        <v>61</v>
      </c>
      <c r="G162" s="1">
        <v>117</v>
      </c>
      <c r="H162" s="1">
        <v>45</v>
      </c>
      <c r="I162" s="4">
        <v>1</v>
      </c>
      <c r="J162" s="2" t="s">
        <v>70</v>
      </c>
      <c r="K162" s="1">
        <f>Tabelle6[[#This Row],[Menge kg Nges]]/1000</f>
        <v>0.11700000000000001</v>
      </c>
      <c r="L162" s="1">
        <f>Tabelle6[[#This Row],[Menge kg P2O5]]/1000</f>
        <v>4.4999999999999998E-2</v>
      </c>
      <c r="M162" s="1">
        <f>Tabelle6[[#This Row],[Menge t Nges]]/Tabelle6[[#This Row],[Anzahl Lieferscheine]]</f>
        <v>0.11700000000000001</v>
      </c>
      <c r="N162" s="1">
        <f>Tabelle6[[#This Row],[Menge t P2O5]]/Tabelle6[[#This Row],[Anzahl Lieferscheine]]</f>
        <v>4.4999999999999998E-2</v>
      </c>
    </row>
    <row r="163" spans="1:14" x14ac:dyDescent="0.2">
      <c r="A163" s="2" t="s">
        <v>32</v>
      </c>
      <c r="B163" s="2" t="s">
        <v>39</v>
      </c>
      <c r="C163" s="2" t="s">
        <v>25</v>
      </c>
      <c r="D163" s="2" t="s">
        <v>25</v>
      </c>
      <c r="E163" s="2" t="s">
        <v>26</v>
      </c>
      <c r="F163" s="2" t="s">
        <v>61</v>
      </c>
      <c r="G163" s="1">
        <v>4973.6399999999994</v>
      </c>
      <c r="H163" s="1">
        <v>2167.56</v>
      </c>
      <c r="I163" s="4">
        <v>30</v>
      </c>
      <c r="J163" s="2" t="s">
        <v>70</v>
      </c>
      <c r="K163" s="1">
        <f>Tabelle6[[#This Row],[Menge kg Nges]]/1000</f>
        <v>4.9736399999999996</v>
      </c>
      <c r="L163" s="1">
        <f>Tabelle6[[#This Row],[Menge kg P2O5]]/1000</f>
        <v>2.1675599999999999</v>
      </c>
      <c r="M163" s="1">
        <f>Tabelle6[[#This Row],[Menge t Nges]]/Tabelle6[[#This Row],[Anzahl Lieferscheine]]</f>
        <v>0.16578799999999999</v>
      </c>
      <c r="N163" s="1">
        <f>Tabelle6[[#This Row],[Menge t P2O5]]/Tabelle6[[#This Row],[Anzahl Lieferscheine]]</f>
        <v>7.2251999999999997E-2</v>
      </c>
    </row>
    <row r="164" spans="1:14" x14ac:dyDescent="0.2">
      <c r="A164" s="2" t="s">
        <v>32</v>
      </c>
      <c r="B164" s="2" t="s">
        <v>40</v>
      </c>
      <c r="C164" s="2" t="s">
        <v>25</v>
      </c>
      <c r="D164" s="2" t="s">
        <v>25</v>
      </c>
      <c r="E164" s="2" t="s">
        <v>26</v>
      </c>
      <c r="F164" s="2" t="s">
        <v>61</v>
      </c>
      <c r="G164" s="1">
        <v>31733.279999999995</v>
      </c>
      <c r="H164" s="1">
        <v>15349.840000000002</v>
      </c>
      <c r="I164" s="4">
        <v>76</v>
      </c>
      <c r="J164" s="2" t="s">
        <v>70</v>
      </c>
      <c r="K164" s="1">
        <f>Tabelle6[[#This Row],[Menge kg Nges]]/1000</f>
        <v>31.733279999999993</v>
      </c>
      <c r="L164" s="1">
        <f>Tabelle6[[#This Row],[Menge kg P2O5]]/1000</f>
        <v>15.349840000000002</v>
      </c>
      <c r="M164" s="1">
        <f>Tabelle6[[#This Row],[Menge t Nges]]/Tabelle6[[#This Row],[Anzahl Lieferscheine]]</f>
        <v>0.41754315789473678</v>
      </c>
      <c r="N164" s="1">
        <f>Tabelle6[[#This Row],[Menge t P2O5]]/Tabelle6[[#This Row],[Anzahl Lieferscheine]]</f>
        <v>0.20197157894736845</v>
      </c>
    </row>
    <row r="165" spans="1:14" x14ac:dyDescent="0.2">
      <c r="A165" s="2" t="s">
        <v>32</v>
      </c>
      <c r="B165" s="2" t="s">
        <v>28</v>
      </c>
      <c r="C165" s="2" t="s">
        <v>25</v>
      </c>
      <c r="D165" s="2" t="s">
        <v>25</v>
      </c>
      <c r="E165" s="2" t="s">
        <v>26</v>
      </c>
      <c r="F165" s="2" t="s">
        <v>61</v>
      </c>
      <c r="G165" s="1">
        <v>78784.869999999966</v>
      </c>
      <c r="H165" s="1">
        <v>31073.38</v>
      </c>
      <c r="I165" s="4">
        <v>85</v>
      </c>
      <c r="J165" s="2" t="s">
        <v>70</v>
      </c>
      <c r="K165" s="1">
        <f>Tabelle6[[#This Row],[Menge kg Nges]]/1000</f>
        <v>78.78486999999997</v>
      </c>
      <c r="L165" s="1">
        <f>Tabelle6[[#This Row],[Menge kg P2O5]]/1000</f>
        <v>31.07338</v>
      </c>
      <c r="M165" s="1">
        <f>Tabelle6[[#This Row],[Menge t Nges]]/Tabelle6[[#This Row],[Anzahl Lieferscheine]]</f>
        <v>0.92688082352941137</v>
      </c>
      <c r="N165" s="1">
        <f>Tabelle6[[#This Row],[Menge t P2O5]]/Tabelle6[[#This Row],[Anzahl Lieferscheine]]</f>
        <v>0.36556917647058823</v>
      </c>
    </row>
    <row r="166" spans="1:14" x14ac:dyDescent="0.2">
      <c r="A166" s="2" t="s">
        <v>32</v>
      </c>
      <c r="B166" s="2" t="s">
        <v>41</v>
      </c>
      <c r="C166" s="2" t="s">
        <v>6</v>
      </c>
      <c r="D166" s="2" t="s">
        <v>7</v>
      </c>
      <c r="E166" s="2" t="s">
        <v>8</v>
      </c>
      <c r="F166" s="2" t="s">
        <v>61</v>
      </c>
      <c r="G166" s="1">
        <v>2450</v>
      </c>
      <c r="H166" s="1">
        <v>980</v>
      </c>
      <c r="I166" s="4">
        <v>6</v>
      </c>
      <c r="J166" s="2" t="s">
        <v>70</v>
      </c>
      <c r="K166" s="1">
        <f>Tabelle6[[#This Row],[Menge kg Nges]]/1000</f>
        <v>2.4500000000000002</v>
      </c>
      <c r="L166" s="1">
        <f>Tabelle6[[#This Row],[Menge kg P2O5]]/1000</f>
        <v>0.98</v>
      </c>
      <c r="M166" s="1">
        <f>Tabelle6[[#This Row],[Menge t Nges]]/Tabelle6[[#This Row],[Anzahl Lieferscheine]]</f>
        <v>0.40833333333333338</v>
      </c>
      <c r="N166" s="1">
        <f>Tabelle6[[#This Row],[Menge t P2O5]]/Tabelle6[[#This Row],[Anzahl Lieferscheine]]</f>
        <v>0.16333333333333333</v>
      </c>
    </row>
    <row r="167" spans="1:14" x14ac:dyDescent="0.2">
      <c r="A167" s="2" t="s">
        <v>32</v>
      </c>
      <c r="B167" s="2" t="s">
        <v>41</v>
      </c>
      <c r="C167" s="2" t="s">
        <v>6</v>
      </c>
      <c r="D167" s="2" t="s">
        <v>7</v>
      </c>
      <c r="E167" s="2" t="s">
        <v>9</v>
      </c>
      <c r="F167" s="2" t="s">
        <v>61</v>
      </c>
      <c r="G167" s="1">
        <v>495</v>
      </c>
      <c r="H167" s="1">
        <v>202.5</v>
      </c>
      <c r="I167" s="4">
        <v>1</v>
      </c>
      <c r="J167" s="2" t="s">
        <v>70</v>
      </c>
      <c r="K167" s="1">
        <f>Tabelle6[[#This Row],[Menge kg Nges]]/1000</f>
        <v>0.495</v>
      </c>
      <c r="L167" s="1">
        <f>Tabelle6[[#This Row],[Menge kg P2O5]]/1000</f>
        <v>0.20250000000000001</v>
      </c>
      <c r="M167" s="1">
        <f>Tabelle6[[#This Row],[Menge t Nges]]/Tabelle6[[#This Row],[Anzahl Lieferscheine]]</f>
        <v>0.495</v>
      </c>
      <c r="N167" s="1">
        <f>Tabelle6[[#This Row],[Menge t P2O5]]/Tabelle6[[#This Row],[Anzahl Lieferscheine]]</f>
        <v>0.20250000000000001</v>
      </c>
    </row>
    <row r="168" spans="1:14" x14ac:dyDescent="0.2">
      <c r="A168" s="2" t="s">
        <v>32</v>
      </c>
      <c r="B168" s="2" t="s">
        <v>41</v>
      </c>
      <c r="C168" s="2" t="s">
        <v>6</v>
      </c>
      <c r="D168" s="2" t="s">
        <v>7</v>
      </c>
      <c r="E168" s="2" t="s">
        <v>11</v>
      </c>
      <c r="F168" s="2" t="s">
        <v>61</v>
      </c>
      <c r="G168" s="1">
        <v>575</v>
      </c>
      <c r="H168" s="1">
        <v>287.5</v>
      </c>
      <c r="I168" s="4">
        <v>1</v>
      </c>
      <c r="J168" s="2" t="s">
        <v>70</v>
      </c>
      <c r="K168" s="1">
        <f>Tabelle6[[#This Row],[Menge kg Nges]]/1000</f>
        <v>0.57499999999999996</v>
      </c>
      <c r="L168" s="1">
        <f>Tabelle6[[#This Row],[Menge kg P2O5]]/1000</f>
        <v>0.28749999999999998</v>
      </c>
      <c r="M168" s="1">
        <f>Tabelle6[[#This Row],[Menge t Nges]]/Tabelle6[[#This Row],[Anzahl Lieferscheine]]</f>
        <v>0.57499999999999996</v>
      </c>
      <c r="N168" s="1">
        <f>Tabelle6[[#This Row],[Menge t P2O5]]/Tabelle6[[#This Row],[Anzahl Lieferscheine]]</f>
        <v>0.28749999999999998</v>
      </c>
    </row>
    <row r="169" spans="1:14" x14ac:dyDescent="0.2">
      <c r="A169" s="2" t="s">
        <v>32</v>
      </c>
      <c r="B169" s="2" t="s">
        <v>41</v>
      </c>
      <c r="C169" s="2" t="s">
        <v>6</v>
      </c>
      <c r="D169" s="2" t="s">
        <v>7</v>
      </c>
      <c r="E169" s="2" t="s">
        <v>12</v>
      </c>
      <c r="F169" s="2" t="s">
        <v>61</v>
      </c>
      <c r="G169" s="1">
        <v>1919</v>
      </c>
      <c r="H169" s="1">
        <v>982.2</v>
      </c>
      <c r="I169" s="4">
        <v>5</v>
      </c>
      <c r="J169" s="2" t="s">
        <v>70</v>
      </c>
      <c r="K169" s="1">
        <f>Tabelle6[[#This Row],[Menge kg Nges]]/1000</f>
        <v>1.919</v>
      </c>
      <c r="L169" s="1">
        <f>Tabelle6[[#This Row],[Menge kg P2O5]]/1000</f>
        <v>0.98220000000000007</v>
      </c>
      <c r="M169" s="1">
        <f>Tabelle6[[#This Row],[Menge t Nges]]/Tabelle6[[#This Row],[Anzahl Lieferscheine]]</f>
        <v>0.38380000000000003</v>
      </c>
      <c r="N169" s="1">
        <f>Tabelle6[[#This Row],[Menge t P2O5]]/Tabelle6[[#This Row],[Anzahl Lieferscheine]]</f>
        <v>0.19644</v>
      </c>
    </row>
    <row r="170" spans="1:14" x14ac:dyDescent="0.2">
      <c r="A170" s="2" t="s">
        <v>32</v>
      </c>
      <c r="B170" s="2" t="s">
        <v>41</v>
      </c>
      <c r="C170" s="2" t="s">
        <v>6</v>
      </c>
      <c r="D170" s="2" t="s">
        <v>7</v>
      </c>
      <c r="E170" s="2" t="s">
        <v>14</v>
      </c>
      <c r="F170" s="2" t="s">
        <v>61</v>
      </c>
      <c r="G170" s="1">
        <v>900</v>
      </c>
      <c r="H170" s="1">
        <v>420</v>
      </c>
      <c r="I170" s="4">
        <v>1</v>
      </c>
      <c r="J170" s="2" t="s">
        <v>70</v>
      </c>
      <c r="K170" s="1">
        <f>Tabelle6[[#This Row],[Menge kg Nges]]/1000</f>
        <v>0.9</v>
      </c>
      <c r="L170" s="1">
        <f>Tabelle6[[#This Row],[Menge kg P2O5]]/1000</f>
        <v>0.42</v>
      </c>
      <c r="M170" s="1">
        <f>Tabelle6[[#This Row],[Menge t Nges]]/Tabelle6[[#This Row],[Anzahl Lieferscheine]]</f>
        <v>0.9</v>
      </c>
      <c r="N170" s="1">
        <f>Tabelle6[[#This Row],[Menge t P2O5]]/Tabelle6[[#This Row],[Anzahl Lieferscheine]]</f>
        <v>0.42</v>
      </c>
    </row>
    <row r="171" spans="1:14" x14ac:dyDescent="0.2">
      <c r="A171" s="2" t="s">
        <v>32</v>
      </c>
      <c r="B171" s="2" t="s">
        <v>41</v>
      </c>
      <c r="C171" s="2" t="s">
        <v>6</v>
      </c>
      <c r="D171" s="2" t="s">
        <v>15</v>
      </c>
      <c r="E171" s="2" t="s">
        <v>21</v>
      </c>
      <c r="F171" s="2" t="s">
        <v>61</v>
      </c>
      <c r="G171" s="1">
        <v>960</v>
      </c>
      <c r="H171" s="1">
        <v>420</v>
      </c>
      <c r="I171" s="4">
        <v>1</v>
      </c>
      <c r="J171" s="2" t="s">
        <v>70</v>
      </c>
      <c r="K171" s="1">
        <f>Tabelle6[[#This Row],[Menge kg Nges]]/1000</f>
        <v>0.96</v>
      </c>
      <c r="L171" s="1">
        <f>Tabelle6[[#This Row],[Menge kg P2O5]]/1000</f>
        <v>0.42</v>
      </c>
      <c r="M171" s="1">
        <f>Tabelle6[[#This Row],[Menge t Nges]]/Tabelle6[[#This Row],[Anzahl Lieferscheine]]</f>
        <v>0.96</v>
      </c>
      <c r="N171" s="1">
        <f>Tabelle6[[#This Row],[Menge t P2O5]]/Tabelle6[[#This Row],[Anzahl Lieferscheine]]</f>
        <v>0.42</v>
      </c>
    </row>
    <row r="172" spans="1:14" x14ac:dyDescent="0.2">
      <c r="A172" s="2" t="s">
        <v>32</v>
      </c>
      <c r="B172" s="2" t="s">
        <v>41</v>
      </c>
      <c r="C172" s="2" t="s">
        <v>6</v>
      </c>
      <c r="D172" s="2" t="s">
        <v>15</v>
      </c>
      <c r="E172" s="2" t="s">
        <v>9</v>
      </c>
      <c r="F172" s="2" t="s">
        <v>61</v>
      </c>
      <c r="G172" s="1">
        <v>166.5</v>
      </c>
      <c r="H172" s="1">
        <v>67.5</v>
      </c>
      <c r="I172" s="4">
        <v>1</v>
      </c>
      <c r="J172" s="2" t="s">
        <v>70</v>
      </c>
      <c r="K172" s="1">
        <f>Tabelle6[[#This Row],[Menge kg Nges]]/1000</f>
        <v>0.16650000000000001</v>
      </c>
      <c r="L172" s="1">
        <f>Tabelle6[[#This Row],[Menge kg P2O5]]/1000</f>
        <v>6.7500000000000004E-2</v>
      </c>
      <c r="M172" s="1">
        <f>Tabelle6[[#This Row],[Menge t Nges]]/Tabelle6[[#This Row],[Anzahl Lieferscheine]]</f>
        <v>0.16650000000000001</v>
      </c>
      <c r="N172" s="1">
        <f>Tabelle6[[#This Row],[Menge t P2O5]]/Tabelle6[[#This Row],[Anzahl Lieferscheine]]</f>
        <v>6.7500000000000004E-2</v>
      </c>
    </row>
    <row r="173" spans="1:14" x14ac:dyDescent="0.2">
      <c r="A173" s="2" t="s">
        <v>32</v>
      </c>
      <c r="B173" s="2" t="s">
        <v>41</v>
      </c>
      <c r="C173" s="2" t="s">
        <v>25</v>
      </c>
      <c r="D173" s="2" t="s">
        <v>25</v>
      </c>
      <c r="E173" s="2" t="s">
        <v>26</v>
      </c>
      <c r="F173" s="2" t="s">
        <v>61</v>
      </c>
      <c r="G173" s="1">
        <v>5623</v>
      </c>
      <c r="H173" s="1">
        <v>2387</v>
      </c>
      <c r="I173" s="4">
        <v>8</v>
      </c>
      <c r="J173" s="2" t="s">
        <v>70</v>
      </c>
      <c r="K173" s="1">
        <f>Tabelle6[[#This Row],[Menge kg Nges]]/1000</f>
        <v>5.6230000000000002</v>
      </c>
      <c r="L173" s="1">
        <f>Tabelle6[[#This Row],[Menge kg P2O5]]/1000</f>
        <v>2.387</v>
      </c>
      <c r="M173" s="1">
        <f>Tabelle6[[#This Row],[Menge t Nges]]/Tabelle6[[#This Row],[Anzahl Lieferscheine]]</f>
        <v>0.70287500000000003</v>
      </c>
      <c r="N173" s="1">
        <f>Tabelle6[[#This Row],[Menge t P2O5]]/Tabelle6[[#This Row],[Anzahl Lieferscheine]]</f>
        <v>0.298375</v>
      </c>
    </row>
    <row r="174" spans="1:14" x14ac:dyDescent="0.2">
      <c r="A174" s="2" t="s">
        <v>32</v>
      </c>
      <c r="B174" s="2" t="s">
        <v>42</v>
      </c>
      <c r="C174" s="2" t="s">
        <v>6</v>
      </c>
      <c r="D174" s="2" t="s">
        <v>7</v>
      </c>
      <c r="E174" s="2" t="s">
        <v>8</v>
      </c>
      <c r="F174" s="2" t="s">
        <v>61</v>
      </c>
      <c r="G174" s="1">
        <v>1100.32</v>
      </c>
      <c r="H174" s="1">
        <v>476.32</v>
      </c>
      <c r="I174" s="4">
        <v>1</v>
      </c>
      <c r="J174" s="2" t="s">
        <v>70</v>
      </c>
      <c r="K174" s="1">
        <f>Tabelle6[[#This Row],[Menge kg Nges]]/1000</f>
        <v>1.10032</v>
      </c>
      <c r="L174" s="1">
        <f>Tabelle6[[#This Row],[Menge kg P2O5]]/1000</f>
        <v>0.47631999999999997</v>
      </c>
      <c r="M174" s="1">
        <f>Tabelle6[[#This Row],[Menge t Nges]]/Tabelle6[[#This Row],[Anzahl Lieferscheine]]</f>
        <v>1.10032</v>
      </c>
      <c r="N174" s="1">
        <f>Tabelle6[[#This Row],[Menge t P2O5]]/Tabelle6[[#This Row],[Anzahl Lieferscheine]]</f>
        <v>0.47631999999999997</v>
      </c>
    </row>
    <row r="175" spans="1:14" x14ac:dyDescent="0.2">
      <c r="A175" s="2" t="s">
        <v>32</v>
      </c>
      <c r="B175" s="2" t="s">
        <v>42</v>
      </c>
      <c r="C175" s="2" t="s">
        <v>6</v>
      </c>
      <c r="D175" s="2" t="s">
        <v>7</v>
      </c>
      <c r="E175" s="2" t="s">
        <v>9</v>
      </c>
      <c r="F175" s="2" t="s">
        <v>61</v>
      </c>
      <c r="G175" s="1">
        <v>10618.199999999999</v>
      </c>
      <c r="H175" s="1">
        <v>5265</v>
      </c>
      <c r="I175" s="4">
        <v>38</v>
      </c>
      <c r="J175" s="2" t="s">
        <v>70</v>
      </c>
      <c r="K175" s="1">
        <f>Tabelle6[[#This Row],[Menge kg Nges]]/1000</f>
        <v>10.618199999999998</v>
      </c>
      <c r="L175" s="1">
        <f>Tabelle6[[#This Row],[Menge kg P2O5]]/1000</f>
        <v>5.2649999999999997</v>
      </c>
      <c r="M175" s="1">
        <f>Tabelle6[[#This Row],[Menge t Nges]]/Tabelle6[[#This Row],[Anzahl Lieferscheine]]</f>
        <v>0.27942631578947363</v>
      </c>
      <c r="N175" s="1">
        <f>Tabelle6[[#This Row],[Menge t P2O5]]/Tabelle6[[#This Row],[Anzahl Lieferscheine]]</f>
        <v>0.13855263157894737</v>
      </c>
    </row>
    <row r="176" spans="1:14" x14ac:dyDescent="0.2">
      <c r="A176" s="2" t="s">
        <v>32</v>
      </c>
      <c r="B176" s="2" t="s">
        <v>42</v>
      </c>
      <c r="C176" s="2" t="s">
        <v>6</v>
      </c>
      <c r="D176" s="2" t="s">
        <v>7</v>
      </c>
      <c r="E176" s="2" t="s">
        <v>11</v>
      </c>
      <c r="F176" s="2" t="s">
        <v>61</v>
      </c>
      <c r="G176" s="1">
        <v>1092.5</v>
      </c>
      <c r="H176" s="1">
        <v>525.25</v>
      </c>
      <c r="I176" s="4">
        <v>5</v>
      </c>
      <c r="J176" s="2" t="s">
        <v>70</v>
      </c>
      <c r="K176" s="1">
        <f>Tabelle6[[#This Row],[Menge kg Nges]]/1000</f>
        <v>1.0925</v>
      </c>
      <c r="L176" s="1">
        <f>Tabelle6[[#This Row],[Menge kg P2O5]]/1000</f>
        <v>0.52524999999999999</v>
      </c>
      <c r="M176" s="1">
        <f>Tabelle6[[#This Row],[Menge t Nges]]/Tabelle6[[#This Row],[Anzahl Lieferscheine]]</f>
        <v>0.2185</v>
      </c>
      <c r="N176" s="1">
        <f>Tabelle6[[#This Row],[Menge t P2O5]]/Tabelle6[[#This Row],[Anzahl Lieferscheine]]</f>
        <v>0.10505</v>
      </c>
    </row>
    <row r="177" spans="1:14" x14ac:dyDescent="0.2">
      <c r="A177" s="2" t="s">
        <v>32</v>
      </c>
      <c r="B177" s="2" t="s">
        <v>42</v>
      </c>
      <c r="C177" s="2" t="s">
        <v>6</v>
      </c>
      <c r="D177" s="2" t="s">
        <v>7</v>
      </c>
      <c r="E177" s="2" t="s">
        <v>12</v>
      </c>
      <c r="F177" s="2" t="s">
        <v>61</v>
      </c>
      <c r="G177" s="1">
        <v>7614.6</v>
      </c>
      <c r="H177" s="1">
        <v>3633.1999999999994</v>
      </c>
      <c r="I177" s="4">
        <v>19</v>
      </c>
      <c r="J177" s="2" t="s">
        <v>70</v>
      </c>
      <c r="K177" s="1">
        <f>Tabelle6[[#This Row],[Menge kg Nges]]/1000</f>
        <v>7.6146000000000003</v>
      </c>
      <c r="L177" s="1">
        <f>Tabelle6[[#This Row],[Menge kg P2O5]]/1000</f>
        <v>3.6331999999999995</v>
      </c>
      <c r="M177" s="1">
        <f>Tabelle6[[#This Row],[Menge t Nges]]/Tabelle6[[#This Row],[Anzahl Lieferscheine]]</f>
        <v>0.40076842105263161</v>
      </c>
      <c r="N177" s="1">
        <f>Tabelle6[[#This Row],[Menge t P2O5]]/Tabelle6[[#This Row],[Anzahl Lieferscheine]]</f>
        <v>0.19122105263157893</v>
      </c>
    </row>
    <row r="178" spans="1:14" x14ac:dyDescent="0.2">
      <c r="A178" s="2" t="s">
        <v>32</v>
      </c>
      <c r="B178" s="2" t="s">
        <v>42</v>
      </c>
      <c r="C178" s="2" t="s">
        <v>6</v>
      </c>
      <c r="D178" s="2" t="s">
        <v>7</v>
      </c>
      <c r="E178" s="2" t="s">
        <v>14</v>
      </c>
      <c r="F178" s="2" t="s">
        <v>61</v>
      </c>
      <c r="G178" s="1">
        <v>246.96</v>
      </c>
      <c r="H178" s="1">
        <v>166.32</v>
      </c>
      <c r="I178" s="4">
        <v>2</v>
      </c>
      <c r="J178" s="2" t="s">
        <v>70</v>
      </c>
      <c r="K178" s="1">
        <f>Tabelle6[[#This Row],[Menge kg Nges]]/1000</f>
        <v>0.24696000000000001</v>
      </c>
      <c r="L178" s="1">
        <f>Tabelle6[[#This Row],[Menge kg P2O5]]/1000</f>
        <v>0.16632</v>
      </c>
      <c r="M178" s="1">
        <f>Tabelle6[[#This Row],[Menge t Nges]]/Tabelle6[[#This Row],[Anzahl Lieferscheine]]</f>
        <v>0.12348000000000001</v>
      </c>
      <c r="N178" s="1">
        <f>Tabelle6[[#This Row],[Menge t P2O5]]/Tabelle6[[#This Row],[Anzahl Lieferscheine]]</f>
        <v>8.3159999999999998E-2</v>
      </c>
    </row>
    <row r="179" spans="1:14" x14ac:dyDescent="0.2">
      <c r="A179" s="2" t="s">
        <v>32</v>
      </c>
      <c r="B179" s="2" t="s">
        <v>42</v>
      </c>
      <c r="C179" s="2" t="s">
        <v>6</v>
      </c>
      <c r="D179" s="2" t="s">
        <v>15</v>
      </c>
      <c r="E179" s="2" t="s">
        <v>18</v>
      </c>
      <c r="F179" s="2" t="s">
        <v>61</v>
      </c>
      <c r="G179" s="1">
        <v>2917.25</v>
      </c>
      <c r="H179" s="1">
        <v>2017.15</v>
      </c>
      <c r="I179" s="4">
        <v>5</v>
      </c>
      <c r="J179" s="2" t="s">
        <v>70</v>
      </c>
      <c r="K179" s="1">
        <f>Tabelle6[[#This Row],[Menge kg Nges]]/1000</f>
        <v>2.9172500000000001</v>
      </c>
      <c r="L179" s="1">
        <f>Tabelle6[[#This Row],[Menge kg P2O5]]/1000</f>
        <v>2.01715</v>
      </c>
      <c r="M179" s="1">
        <f>Tabelle6[[#This Row],[Menge t Nges]]/Tabelle6[[#This Row],[Anzahl Lieferscheine]]</f>
        <v>0.58345000000000002</v>
      </c>
      <c r="N179" s="1">
        <f>Tabelle6[[#This Row],[Menge t P2O5]]/Tabelle6[[#This Row],[Anzahl Lieferscheine]]</f>
        <v>0.40343000000000001</v>
      </c>
    </row>
    <row r="180" spans="1:14" x14ac:dyDescent="0.2">
      <c r="A180" s="2" t="s">
        <v>32</v>
      </c>
      <c r="B180" s="2" t="s">
        <v>42</v>
      </c>
      <c r="C180" s="2" t="s">
        <v>6</v>
      </c>
      <c r="D180" s="2" t="s">
        <v>15</v>
      </c>
      <c r="E180" s="2" t="s">
        <v>19</v>
      </c>
      <c r="F180" s="2" t="s">
        <v>61</v>
      </c>
      <c r="G180" s="1">
        <v>931</v>
      </c>
      <c r="H180" s="1">
        <v>1050</v>
      </c>
      <c r="I180" s="4">
        <v>6</v>
      </c>
      <c r="J180" s="2" t="s">
        <v>70</v>
      </c>
      <c r="K180" s="1">
        <f>Tabelle6[[#This Row],[Menge kg Nges]]/1000</f>
        <v>0.93100000000000005</v>
      </c>
      <c r="L180" s="1">
        <f>Tabelle6[[#This Row],[Menge kg P2O5]]/1000</f>
        <v>1.05</v>
      </c>
      <c r="M180" s="1">
        <f>Tabelle6[[#This Row],[Menge t Nges]]/Tabelle6[[#This Row],[Anzahl Lieferscheine]]</f>
        <v>0.15516666666666667</v>
      </c>
      <c r="N180" s="1">
        <f>Tabelle6[[#This Row],[Menge t P2O5]]/Tabelle6[[#This Row],[Anzahl Lieferscheine]]</f>
        <v>0.17500000000000002</v>
      </c>
    </row>
    <row r="181" spans="1:14" x14ac:dyDescent="0.2">
      <c r="A181" s="2" t="s">
        <v>32</v>
      </c>
      <c r="B181" s="2" t="s">
        <v>42</v>
      </c>
      <c r="C181" s="2" t="s">
        <v>6</v>
      </c>
      <c r="D181" s="2" t="s">
        <v>15</v>
      </c>
      <c r="E181" s="2" t="s">
        <v>20</v>
      </c>
      <c r="F181" s="2" t="s">
        <v>61</v>
      </c>
      <c r="G181" s="1">
        <v>346.06000000000006</v>
      </c>
      <c r="H181" s="1">
        <v>261.60000000000002</v>
      </c>
      <c r="I181" s="4">
        <v>4</v>
      </c>
      <c r="J181" s="2" t="s">
        <v>70</v>
      </c>
      <c r="K181" s="1">
        <f>Tabelle6[[#This Row],[Menge kg Nges]]/1000</f>
        <v>0.34606000000000003</v>
      </c>
      <c r="L181" s="1">
        <f>Tabelle6[[#This Row],[Menge kg P2O5]]/1000</f>
        <v>0.2616</v>
      </c>
      <c r="M181" s="1">
        <f>Tabelle6[[#This Row],[Menge t Nges]]/Tabelle6[[#This Row],[Anzahl Lieferscheine]]</f>
        <v>8.6515000000000009E-2</v>
      </c>
      <c r="N181" s="1">
        <f>Tabelle6[[#This Row],[Menge t P2O5]]/Tabelle6[[#This Row],[Anzahl Lieferscheine]]</f>
        <v>6.54E-2</v>
      </c>
    </row>
    <row r="182" spans="1:14" x14ac:dyDescent="0.2">
      <c r="A182" s="2" t="s">
        <v>32</v>
      </c>
      <c r="B182" s="2" t="s">
        <v>42</v>
      </c>
      <c r="C182" s="2" t="s">
        <v>6</v>
      </c>
      <c r="D182" s="2" t="s">
        <v>15</v>
      </c>
      <c r="E182" s="2" t="s">
        <v>21</v>
      </c>
      <c r="F182" s="2" t="s">
        <v>61</v>
      </c>
      <c r="G182" s="1">
        <v>680</v>
      </c>
      <c r="H182" s="1">
        <v>400</v>
      </c>
      <c r="I182" s="4">
        <v>1</v>
      </c>
      <c r="J182" s="2" t="s">
        <v>70</v>
      </c>
      <c r="K182" s="1">
        <f>Tabelle6[[#This Row],[Menge kg Nges]]/1000</f>
        <v>0.68</v>
      </c>
      <c r="L182" s="1">
        <f>Tabelle6[[#This Row],[Menge kg P2O5]]/1000</f>
        <v>0.4</v>
      </c>
      <c r="M182" s="1">
        <f>Tabelle6[[#This Row],[Menge t Nges]]/Tabelle6[[#This Row],[Anzahl Lieferscheine]]</f>
        <v>0.68</v>
      </c>
      <c r="N182" s="1">
        <f>Tabelle6[[#This Row],[Menge t P2O5]]/Tabelle6[[#This Row],[Anzahl Lieferscheine]]</f>
        <v>0.4</v>
      </c>
    </row>
    <row r="183" spans="1:14" x14ac:dyDescent="0.2">
      <c r="A183" s="2" t="s">
        <v>32</v>
      </c>
      <c r="B183" s="2" t="s">
        <v>42</v>
      </c>
      <c r="C183" s="2" t="s">
        <v>6</v>
      </c>
      <c r="D183" s="2" t="s">
        <v>15</v>
      </c>
      <c r="E183" s="2" t="s">
        <v>9</v>
      </c>
      <c r="F183" s="2" t="s">
        <v>61</v>
      </c>
      <c r="G183" s="1">
        <v>375</v>
      </c>
      <c r="H183" s="1">
        <v>460</v>
      </c>
      <c r="I183" s="4">
        <v>2</v>
      </c>
      <c r="J183" s="2" t="s">
        <v>70</v>
      </c>
      <c r="K183" s="1">
        <f>Tabelle6[[#This Row],[Menge kg Nges]]/1000</f>
        <v>0.375</v>
      </c>
      <c r="L183" s="1">
        <f>Tabelle6[[#This Row],[Menge kg P2O5]]/1000</f>
        <v>0.46</v>
      </c>
      <c r="M183" s="1">
        <f>Tabelle6[[#This Row],[Menge t Nges]]/Tabelle6[[#This Row],[Anzahl Lieferscheine]]</f>
        <v>0.1875</v>
      </c>
      <c r="N183" s="1">
        <f>Tabelle6[[#This Row],[Menge t P2O5]]/Tabelle6[[#This Row],[Anzahl Lieferscheine]]</f>
        <v>0.23</v>
      </c>
    </row>
    <row r="184" spans="1:14" x14ac:dyDescent="0.2">
      <c r="A184" s="2" t="s">
        <v>32</v>
      </c>
      <c r="B184" s="2" t="s">
        <v>42</v>
      </c>
      <c r="C184" s="2" t="s">
        <v>6</v>
      </c>
      <c r="D184" s="2" t="s">
        <v>15</v>
      </c>
      <c r="E184" s="2" t="s">
        <v>10</v>
      </c>
      <c r="F184" s="2" t="s">
        <v>61</v>
      </c>
      <c r="G184" s="1">
        <v>639.9</v>
      </c>
      <c r="H184" s="1">
        <v>273.34000000000003</v>
      </c>
      <c r="I184" s="4">
        <v>2</v>
      </c>
      <c r="J184" s="2" t="s">
        <v>70</v>
      </c>
      <c r="K184" s="1">
        <f>Tabelle6[[#This Row],[Menge kg Nges]]/1000</f>
        <v>0.63990000000000002</v>
      </c>
      <c r="L184" s="1">
        <f>Tabelle6[[#This Row],[Menge kg P2O5]]/1000</f>
        <v>0.27334000000000003</v>
      </c>
      <c r="M184" s="1">
        <f>Tabelle6[[#This Row],[Menge t Nges]]/Tabelle6[[#This Row],[Anzahl Lieferscheine]]</f>
        <v>0.31995000000000001</v>
      </c>
      <c r="N184" s="1">
        <f>Tabelle6[[#This Row],[Menge t P2O5]]/Tabelle6[[#This Row],[Anzahl Lieferscheine]]</f>
        <v>0.13667000000000001</v>
      </c>
    </row>
    <row r="185" spans="1:14" x14ac:dyDescent="0.2">
      <c r="A185" s="2" t="s">
        <v>32</v>
      </c>
      <c r="B185" s="2" t="s">
        <v>42</v>
      </c>
      <c r="C185" s="2" t="s">
        <v>25</v>
      </c>
      <c r="D185" s="2" t="s">
        <v>25</v>
      </c>
      <c r="E185" s="2" t="s">
        <v>26</v>
      </c>
      <c r="F185" s="2" t="s">
        <v>61</v>
      </c>
      <c r="G185" s="1">
        <v>310766.73000000033</v>
      </c>
      <c r="H185" s="1">
        <v>136731.08000000002</v>
      </c>
      <c r="I185" s="4">
        <v>563</v>
      </c>
      <c r="J185" s="2" t="s">
        <v>70</v>
      </c>
      <c r="K185" s="1">
        <f>Tabelle6[[#This Row],[Menge kg Nges]]/1000</f>
        <v>310.76673000000034</v>
      </c>
      <c r="L185" s="1">
        <f>Tabelle6[[#This Row],[Menge kg P2O5]]/1000</f>
        <v>136.73108000000002</v>
      </c>
      <c r="M185" s="1">
        <f>Tabelle6[[#This Row],[Menge t Nges]]/Tabelle6[[#This Row],[Anzahl Lieferscheine]]</f>
        <v>0.55198353463587979</v>
      </c>
      <c r="N185" s="1">
        <f>Tabelle6[[#This Row],[Menge t P2O5]]/Tabelle6[[#This Row],[Anzahl Lieferscheine]]</f>
        <v>0.24286159857904088</v>
      </c>
    </row>
    <row r="186" spans="1:14" x14ac:dyDescent="0.2">
      <c r="A186" s="2" t="s">
        <v>32</v>
      </c>
      <c r="B186" s="2" t="s">
        <v>42</v>
      </c>
      <c r="C186" s="2" t="s">
        <v>63</v>
      </c>
      <c r="D186" s="2" t="s">
        <v>63</v>
      </c>
      <c r="E186" s="2" t="s">
        <v>63</v>
      </c>
      <c r="F186" s="2" t="s">
        <v>61</v>
      </c>
      <c r="G186" s="1">
        <v>547.6</v>
      </c>
      <c r="H186" s="1">
        <v>503.19999999999993</v>
      </c>
      <c r="I186" s="4">
        <v>5</v>
      </c>
      <c r="J186" s="2" t="s">
        <v>70</v>
      </c>
      <c r="K186" s="1">
        <f>Tabelle6[[#This Row],[Menge kg Nges]]/1000</f>
        <v>0.54759999999999998</v>
      </c>
      <c r="L186" s="1">
        <f>Tabelle6[[#This Row],[Menge kg P2O5]]/1000</f>
        <v>0.50319999999999998</v>
      </c>
      <c r="M186" s="1">
        <f>Tabelle6[[#This Row],[Menge t Nges]]/Tabelle6[[#This Row],[Anzahl Lieferscheine]]</f>
        <v>0.10951999999999999</v>
      </c>
      <c r="N186" s="1">
        <f>Tabelle6[[#This Row],[Menge t P2O5]]/Tabelle6[[#This Row],[Anzahl Lieferscheine]]</f>
        <v>0.10063999999999999</v>
      </c>
    </row>
    <row r="187" spans="1:14" x14ac:dyDescent="0.2">
      <c r="A187" s="2" t="s">
        <v>43</v>
      </c>
      <c r="B187" s="2" t="s">
        <v>43</v>
      </c>
      <c r="C187" s="2" t="s">
        <v>6</v>
      </c>
      <c r="D187" s="2" t="s">
        <v>7</v>
      </c>
      <c r="E187" s="2" t="s">
        <v>8</v>
      </c>
      <c r="F187" s="2" t="s">
        <v>61</v>
      </c>
      <c r="G187" s="1">
        <v>31.36</v>
      </c>
      <c r="H187" s="1">
        <v>28</v>
      </c>
      <c r="I187" s="4">
        <v>1</v>
      </c>
      <c r="J187" s="2" t="s">
        <v>70</v>
      </c>
      <c r="K187" s="1">
        <f>Tabelle6[[#This Row],[Menge kg Nges]]/1000</f>
        <v>3.1359999999999999E-2</v>
      </c>
      <c r="L187" s="1">
        <f>Tabelle6[[#This Row],[Menge kg P2O5]]/1000</f>
        <v>2.8000000000000001E-2</v>
      </c>
      <c r="M187" s="1">
        <f>Tabelle6[[#This Row],[Menge t Nges]]/Tabelle6[[#This Row],[Anzahl Lieferscheine]]</f>
        <v>3.1359999999999999E-2</v>
      </c>
      <c r="N187" s="1">
        <f>Tabelle6[[#This Row],[Menge t P2O5]]/Tabelle6[[#This Row],[Anzahl Lieferscheine]]</f>
        <v>2.8000000000000001E-2</v>
      </c>
    </row>
    <row r="188" spans="1:14" x14ac:dyDescent="0.2">
      <c r="A188" s="2" t="s">
        <v>43</v>
      </c>
      <c r="B188" s="2" t="s">
        <v>43</v>
      </c>
      <c r="C188" s="2" t="s">
        <v>6</v>
      </c>
      <c r="D188" s="2" t="s">
        <v>7</v>
      </c>
      <c r="E188" s="2" t="s">
        <v>9</v>
      </c>
      <c r="F188" s="2" t="s">
        <v>61</v>
      </c>
      <c r="G188" s="1">
        <v>4264.5</v>
      </c>
      <c r="H188" s="1">
        <v>1775.6</v>
      </c>
      <c r="I188" s="4">
        <v>21</v>
      </c>
      <c r="J188" s="2" t="s">
        <v>70</v>
      </c>
      <c r="K188" s="1">
        <f>Tabelle6[[#This Row],[Menge kg Nges]]/1000</f>
        <v>4.2645</v>
      </c>
      <c r="L188" s="1">
        <f>Tabelle6[[#This Row],[Menge kg P2O5]]/1000</f>
        <v>1.7755999999999998</v>
      </c>
      <c r="M188" s="1">
        <f>Tabelle6[[#This Row],[Menge t Nges]]/Tabelle6[[#This Row],[Anzahl Lieferscheine]]</f>
        <v>0.20307142857142857</v>
      </c>
      <c r="N188" s="1">
        <f>Tabelle6[[#This Row],[Menge t P2O5]]/Tabelle6[[#This Row],[Anzahl Lieferscheine]]</f>
        <v>8.4552380952380948E-2</v>
      </c>
    </row>
    <row r="189" spans="1:14" x14ac:dyDescent="0.2">
      <c r="A189" s="2" t="s">
        <v>43</v>
      </c>
      <c r="B189" s="2" t="s">
        <v>43</v>
      </c>
      <c r="C189" s="2" t="s">
        <v>6</v>
      </c>
      <c r="D189" s="2" t="s">
        <v>7</v>
      </c>
      <c r="E189" s="2" t="s">
        <v>11</v>
      </c>
      <c r="F189" s="2" t="s">
        <v>61</v>
      </c>
      <c r="G189" s="1">
        <v>14694.630000000001</v>
      </c>
      <c r="H189" s="1">
        <v>7243.83</v>
      </c>
      <c r="I189" s="4">
        <v>76</v>
      </c>
      <c r="J189" s="2" t="s">
        <v>70</v>
      </c>
      <c r="K189" s="1">
        <f>Tabelle6[[#This Row],[Menge kg Nges]]/1000</f>
        <v>14.694630000000002</v>
      </c>
      <c r="L189" s="1">
        <f>Tabelle6[[#This Row],[Menge kg P2O5]]/1000</f>
        <v>7.24383</v>
      </c>
      <c r="M189" s="1">
        <f>Tabelle6[[#This Row],[Menge t Nges]]/Tabelle6[[#This Row],[Anzahl Lieferscheine]]</f>
        <v>0.19335039473684212</v>
      </c>
      <c r="N189" s="1">
        <f>Tabelle6[[#This Row],[Menge t P2O5]]/Tabelle6[[#This Row],[Anzahl Lieferscheine]]</f>
        <v>9.5313552631578952E-2</v>
      </c>
    </row>
    <row r="190" spans="1:14" x14ac:dyDescent="0.2">
      <c r="A190" s="2" t="s">
        <v>43</v>
      </c>
      <c r="B190" s="2" t="s">
        <v>43</v>
      </c>
      <c r="C190" s="2" t="s">
        <v>6</v>
      </c>
      <c r="D190" s="2" t="s">
        <v>7</v>
      </c>
      <c r="E190" s="2" t="s">
        <v>12</v>
      </c>
      <c r="F190" s="2" t="s">
        <v>61</v>
      </c>
      <c r="G190" s="1">
        <v>18550.340000000004</v>
      </c>
      <c r="H190" s="1">
        <v>7774.34</v>
      </c>
      <c r="I190" s="4">
        <v>77</v>
      </c>
      <c r="J190" s="2" t="s">
        <v>70</v>
      </c>
      <c r="K190" s="1">
        <f>Tabelle6[[#This Row],[Menge kg Nges]]/1000</f>
        <v>18.550340000000002</v>
      </c>
      <c r="L190" s="1">
        <f>Tabelle6[[#This Row],[Menge kg P2O5]]/1000</f>
        <v>7.7743400000000005</v>
      </c>
      <c r="M190" s="1">
        <f>Tabelle6[[#This Row],[Menge t Nges]]/Tabelle6[[#This Row],[Anzahl Lieferscheine]]</f>
        <v>0.24091350649350651</v>
      </c>
      <c r="N190" s="1">
        <f>Tabelle6[[#This Row],[Menge t P2O5]]/Tabelle6[[#This Row],[Anzahl Lieferscheine]]</f>
        <v>0.10096545454545455</v>
      </c>
    </row>
    <row r="191" spans="1:14" x14ac:dyDescent="0.2">
      <c r="A191" s="2" t="s">
        <v>43</v>
      </c>
      <c r="B191" s="2" t="s">
        <v>43</v>
      </c>
      <c r="C191" s="2" t="s">
        <v>6</v>
      </c>
      <c r="D191" s="2" t="s">
        <v>7</v>
      </c>
      <c r="E191" s="2" t="s">
        <v>13</v>
      </c>
      <c r="F191" s="2" t="s">
        <v>61</v>
      </c>
      <c r="G191" s="1">
        <v>22129.350000000002</v>
      </c>
      <c r="H191" s="1">
        <v>11927.850000000002</v>
      </c>
      <c r="I191" s="4">
        <v>108</v>
      </c>
      <c r="J191" s="2" t="s">
        <v>70</v>
      </c>
      <c r="K191" s="1">
        <f>Tabelle6[[#This Row],[Menge kg Nges]]/1000</f>
        <v>22.129350000000002</v>
      </c>
      <c r="L191" s="1">
        <f>Tabelle6[[#This Row],[Menge kg P2O5]]/1000</f>
        <v>11.927850000000003</v>
      </c>
      <c r="M191" s="1">
        <f>Tabelle6[[#This Row],[Menge t Nges]]/Tabelle6[[#This Row],[Anzahl Lieferscheine]]</f>
        <v>0.2049013888888889</v>
      </c>
      <c r="N191" s="1">
        <f>Tabelle6[[#This Row],[Menge t P2O5]]/Tabelle6[[#This Row],[Anzahl Lieferscheine]]</f>
        <v>0.11044305555555559</v>
      </c>
    </row>
    <row r="192" spans="1:14" x14ac:dyDescent="0.2">
      <c r="A192" s="2" t="s">
        <v>43</v>
      </c>
      <c r="B192" s="2" t="s">
        <v>43</v>
      </c>
      <c r="C192" s="2" t="s">
        <v>6</v>
      </c>
      <c r="D192" s="2" t="s">
        <v>7</v>
      </c>
      <c r="E192" s="2" t="s">
        <v>14</v>
      </c>
      <c r="F192" s="2" t="s">
        <v>61</v>
      </c>
      <c r="G192" s="1">
        <v>4756.2</v>
      </c>
      <c r="H192" s="1">
        <v>2449.35</v>
      </c>
      <c r="I192" s="4">
        <v>23</v>
      </c>
      <c r="J192" s="2" t="s">
        <v>70</v>
      </c>
      <c r="K192" s="1">
        <f>Tabelle6[[#This Row],[Menge kg Nges]]/1000</f>
        <v>4.7561999999999998</v>
      </c>
      <c r="L192" s="1">
        <f>Tabelle6[[#This Row],[Menge kg P2O5]]/1000</f>
        <v>2.4493499999999999</v>
      </c>
      <c r="M192" s="1">
        <f>Tabelle6[[#This Row],[Menge t Nges]]/Tabelle6[[#This Row],[Anzahl Lieferscheine]]</f>
        <v>0.20679130434782608</v>
      </c>
      <c r="N192" s="1">
        <f>Tabelle6[[#This Row],[Menge t P2O5]]/Tabelle6[[#This Row],[Anzahl Lieferscheine]]</f>
        <v>0.10649347826086956</v>
      </c>
    </row>
    <row r="193" spans="1:14" x14ac:dyDescent="0.2">
      <c r="A193" s="2" t="s">
        <v>43</v>
      </c>
      <c r="B193" s="2" t="s">
        <v>43</v>
      </c>
      <c r="C193" s="2" t="s">
        <v>6</v>
      </c>
      <c r="D193" s="2" t="s">
        <v>15</v>
      </c>
      <c r="E193" s="2" t="s">
        <v>18</v>
      </c>
      <c r="F193" s="2" t="s">
        <v>61</v>
      </c>
      <c r="G193" s="1">
        <v>267.60000000000002</v>
      </c>
      <c r="H193" s="1">
        <v>206</v>
      </c>
      <c r="I193" s="4">
        <v>2</v>
      </c>
      <c r="J193" s="2" t="s">
        <v>70</v>
      </c>
      <c r="K193" s="1">
        <f>Tabelle6[[#This Row],[Menge kg Nges]]/1000</f>
        <v>0.2676</v>
      </c>
      <c r="L193" s="1">
        <f>Tabelle6[[#This Row],[Menge kg P2O5]]/1000</f>
        <v>0.20599999999999999</v>
      </c>
      <c r="M193" s="1">
        <f>Tabelle6[[#This Row],[Menge t Nges]]/Tabelle6[[#This Row],[Anzahl Lieferscheine]]</f>
        <v>0.1338</v>
      </c>
      <c r="N193" s="1">
        <f>Tabelle6[[#This Row],[Menge t P2O5]]/Tabelle6[[#This Row],[Anzahl Lieferscheine]]</f>
        <v>0.10299999999999999</v>
      </c>
    </row>
    <row r="194" spans="1:14" x14ac:dyDescent="0.2">
      <c r="A194" s="2" t="s">
        <v>43</v>
      </c>
      <c r="B194" s="2" t="s">
        <v>43</v>
      </c>
      <c r="C194" s="2" t="s">
        <v>6</v>
      </c>
      <c r="D194" s="2" t="s">
        <v>15</v>
      </c>
      <c r="E194" s="2" t="s">
        <v>9</v>
      </c>
      <c r="F194" s="2" t="s">
        <v>61</v>
      </c>
      <c r="G194" s="1">
        <v>33.799999999999997</v>
      </c>
      <c r="H194" s="1">
        <v>22.5</v>
      </c>
      <c r="I194" s="4">
        <v>1</v>
      </c>
      <c r="J194" s="2" t="s">
        <v>70</v>
      </c>
      <c r="K194" s="1">
        <f>Tabelle6[[#This Row],[Menge kg Nges]]/1000</f>
        <v>3.3799999999999997E-2</v>
      </c>
      <c r="L194" s="1">
        <f>Tabelle6[[#This Row],[Menge kg P2O5]]/1000</f>
        <v>2.2499999999999999E-2</v>
      </c>
      <c r="M194" s="1">
        <f>Tabelle6[[#This Row],[Menge t Nges]]/Tabelle6[[#This Row],[Anzahl Lieferscheine]]</f>
        <v>3.3799999999999997E-2</v>
      </c>
      <c r="N194" s="1">
        <f>Tabelle6[[#This Row],[Menge t P2O5]]/Tabelle6[[#This Row],[Anzahl Lieferscheine]]</f>
        <v>2.2499999999999999E-2</v>
      </c>
    </row>
    <row r="195" spans="1:14" x14ac:dyDescent="0.2">
      <c r="A195" s="2" t="s">
        <v>43</v>
      </c>
      <c r="B195" s="2" t="s">
        <v>43</v>
      </c>
      <c r="C195" s="2" t="s">
        <v>63</v>
      </c>
      <c r="D195" s="2" t="s">
        <v>63</v>
      </c>
      <c r="E195" s="2" t="s">
        <v>63</v>
      </c>
      <c r="F195" s="2" t="s">
        <v>61</v>
      </c>
      <c r="G195" s="1">
        <v>382.2</v>
      </c>
      <c r="H195" s="1">
        <v>202.8</v>
      </c>
      <c r="I195" s="4">
        <v>2</v>
      </c>
      <c r="J195" s="2" t="s">
        <v>70</v>
      </c>
      <c r="K195" s="1">
        <f>Tabelle6[[#This Row],[Menge kg Nges]]/1000</f>
        <v>0.38219999999999998</v>
      </c>
      <c r="L195" s="1">
        <f>Tabelle6[[#This Row],[Menge kg P2O5]]/1000</f>
        <v>0.20280000000000001</v>
      </c>
      <c r="M195" s="1">
        <f>Tabelle6[[#This Row],[Menge t Nges]]/Tabelle6[[#This Row],[Anzahl Lieferscheine]]</f>
        <v>0.19109999999999999</v>
      </c>
      <c r="N195" s="1">
        <f>Tabelle6[[#This Row],[Menge t P2O5]]/Tabelle6[[#This Row],[Anzahl Lieferscheine]]</f>
        <v>0.1014</v>
      </c>
    </row>
    <row r="196" spans="1:14" x14ac:dyDescent="0.2">
      <c r="A196" s="2" t="s">
        <v>43</v>
      </c>
      <c r="B196" s="2" t="s">
        <v>36</v>
      </c>
      <c r="C196" s="2" t="s">
        <v>6</v>
      </c>
      <c r="D196" s="2" t="s">
        <v>7</v>
      </c>
      <c r="E196" s="2" t="s">
        <v>9</v>
      </c>
      <c r="F196" s="2" t="s">
        <v>61</v>
      </c>
      <c r="G196" s="1">
        <v>58</v>
      </c>
      <c r="H196" s="1">
        <v>24</v>
      </c>
      <c r="I196" s="4">
        <v>1</v>
      </c>
      <c r="J196" s="2" t="s">
        <v>70</v>
      </c>
      <c r="K196" s="1">
        <f>Tabelle6[[#This Row],[Menge kg Nges]]/1000</f>
        <v>5.8000000000000003E-2</v>
      </c>
      <c r="L196" s="1">
        <f>Tabelle6[[#This Row],[Menge kg P2O5]]/1000</f>
        <v>2.4E-2</v>
      </c>
      <c r="M196" s="1">
        <f>Tabelle6[[#This Row],[Menge t Nges]]/Tabelle6[[#This Row],[Anzahl Lieferscheine]]</f>
        <v>5.8000000000000003E-2</v>
      </c>
      <c r="N196" s="1">
        <f>Tabelle6[[#This Row],[Menge t P2O5]]/Tabelle6[[#This Row],[Anzahl Lieferscheine]]</f>
        <v>2.4E-2</v>
      </c>
    </row>
    <row r="197" spans="1:14" x14ac:dyDescent="0.2">
      <c r="A197" s="2" t="s">
        <v>43</v>
      </c>
      <c r="B197" s="2" t="s">
        <v>36</v>
      </c>
      <c r="C197" s="2" t="s">
        <v>6</v>
      </c>
      <c r="D197" s="2" t="s">
        <v>7</v>
      </c>
      <c r="E197" s="2" t="s">
        <v>11</v>
      </c>
      <c r="F197" s="2" t="s">
        <v>61</v>
      </c>
      <c r="G197" s="1">
        <v>3187.87</v>
      </c>
      <c r="H197" s="1">
        <v>1526.5900000000001</v>
      </c>
      <c r="I197" s="4">
        <v>19</v>
      </c>
      <c r="J197" s="2" t="s">
        <v>70</v>
      </c>
      <c r="K197" s="1">
        <f>Tabelle6[[#This Row],[Menge kg Nges]]/1000</f>
        <v>3.1878699999999998</v>
      </c>
      <c r="L197" s="1">
        <f>Tabelle6[[#This Row],[Menge kg P2O5]]/1000</f>
        <v>1.5265900000000001</v>
      </c>
      <c r="M197" s="1">
        <f>Tabelle6[[#This Row],[Menge t Nges]]/Tabelle6[[#This Row],[Anzahl Lieferscheine]]</f>
        <v>0.16778263157894735</v>
      </c>
      <c r="N197" s="1">
        <f>Tabelle6[[#This Row],[Menge t P2O5]]/Tabelle6[[#This Row],[Anzahl Lieferscheine]]</f>
        <v>8.0346842105263161E-2</v>
      </c>
    </row>
    <row r="198" spans="1:14" x14ac:dyDescent="0.2">
      <c r="A198" s="2" t="s">
        <v>43</v>
      </c>
      <c r="B198" s="2" t="s">
        <v>36</v>
      </c>
      <c r="C198" s="2" t="s">
        <v>6</v>
      </c>
      <c r="D198" s="2" t="s">
        <v>7</v>
      </c>
      <c r="E198" s="2" t="s">
        <v>12</v>
      </c>
      <c r="F198" s="2" t="s">
        <v>61</v>
      </c>
      <c r="G198" s="1">
        <v>1933.84</v>
      </c>
      <c r="H198" s="1">
        <v>874.91999999999985</v>
      </c>
      <c r="I198" s="4">
        <v>10</v>
      </c>
      <c r="J198" s="2" t="s">
        <v>70</v>
      </c>
      <c r="K198" s="1">
        <f>Tabelle6[[#This Row],[Menge kg Nges]]/1000</f>
        <v>1.93384</v>
      </c>
      <c r="L198" s="1">
        <f>Tabelle6[[#This Row],[Menge kg P2O5]]/1000</f>
        <v>0.87491999999999981</v>
      </c>
      <c r="M198" s="1">
        <f>Tabelle6[[#This Row],[Menge t Nges]]/Tabelle6[[#This Row],[Anzahl Lieferscheine]]</f>
        <v>0.193384</v>
      </c>
      <c r="N198" s="1">
        <f>Tabelle6[[#This Row],[Menge t P2O5]]/Tabelle6[[#This Row],[Anzahl Lieferscheine]]</f>
        <v>8.7491999999999986E-2</v>
      </c>
    </row>
    <row r="199" spans="1:14" x14ac:dyDescent="0.2">
      <c r="A199" s="2" t="s">
        <v>43</v>
      </c>
      <c r="B199" s="2" t="s">
        <v>36</v>
      </c>
      <c r="C199" s="2" t="s">
        <v>6</v>
      </c>
      <c r="D199" s="2" t="s">
        <v>7</v>
      </c>
      <c r="E199" s="2" t="s">
        <v>13</v>
      </c>
      <c r="F199" s="2" t="s">
        <v>61</v>
      </c>
      <c r="G199" s="1">
        <v>6482.1999999999989</v>
      </c>
      <c r="H199" s="1">
        <v>3921.3</v>
      </c>
      <c r="I199" s="4">
        <v>31</v>
      </c>
      <c r="J199" s="2" t="s">
        <v>70</v>
      </c>
      <c r="K199" s="1">
        <f>Tabelle6[[#This Row],[Menge kg Nges]]/1000</f>
        <v>6.4821999999999989</v>
      </c>
      <c r="L199" s="1">
        <f>Tabelle6[[#This Row],[Menge kg P2O5]]/1000</f>
        <v>3.9213</v>
      </c>
      <c r="M199" s="1">
        <f>Tabelle6[[#This Row],[Menge t Nges]]/Tabelle6[[#This Row],[Anzahl Lieferscheine]]</f>
        <v>0.20910322580645158</v>
      </c>
      <c r="N199" s="1">
        <f>Tabelle6[[#This Row],[Menge t P2O5]]/Tabelle6[[#This Row],[Anzahl Lieferscheine]]</f>
        <v>0.12649354838709678</v>
      </c>
    </row>
    <row r="200" spans="1:14" x14ac:dyDescent="0.2">
      <c r="A200" s="2" t="s">
        <v>43</v>
      </c>
      <c r="B200" s="2" t="s">
        <v>36</v>
      </c>
      <c r="C200" s="2" t="s">
        <v>6</v>
      </c>
      <c r="D200" s="2" t="s">
        <v>7</v>
      </c>
      <c r="E200" s="2" t="s">
        <v>14</v>
      </c>
      <c r="F200" s="2" t="s">
        <v>61</v>
      </c>
      <c r="G200" s="1">
        <v>832.80000000000007</v>
      </c>
      <c r="H200" s="1">
        <v>428.09999999999997</v>
      </c>
      <c r="I200" s="4">
        <v>5</v>
      </c>
      <c r="J200" s="2" t="s">
        <v>70</v>
      </c>
      <c r="K200" s="1">
        <f>Tabelle6[[#This Row],[Menge kg Nges]]/1000</f>
        <v>0.8328000000000001</v>
      </c>
      <c r="L200" s="1">
        <f>Tabelle6[[#This Row],[Menge kg P2O5]]/1000</f>
        <v>0.42809999999999998</v>
      </c>
      <c r="M200" s="1">
        <f>Tabelle6[[#This Row],[Menge t Nges]]/Tabelle6[[#This Row],[Anzahl Lieferscheine]]</f>
        <v>0.16656000000000001</v>
      </c>
      <c r="N200" s="1">
        <f>Tabelle6[[#This Row],[Menge t P2O5]]/Tabelle6[[#This Row],[Anzahl Lieferscheine]]</f>
        <v>8.5620000000000002E-2</v>
      </c>
    </row>
    <row r="201" spans="1:14" x14ac:dyDescent="0.2">
      <c r="A201" s="2" t="s">
        <v>43</v>
      </c>
      <c r="B201" s="2" t="s">
        <v>36</v>
      </c>
      <c r="C201" s="2" t="s">
        <v>6</v>
      </c>
      <c r="D201" s="2" t="s">
        <v>15</v>
      </c>
      <c r="E201" s="2" t="s">
        <v>18</v>
      </c>
      <c r="F201" s="2" t="s">
        <v>61</v>
      </c>
      <c r="G201" s="1">
        <v>470.1</v>
      </c>
      <c r="H201" s="1">
        <v>365.5</v>
      </c>
      <c r="I201" s="4">
        <v>4</v>
      </c>
      <c r="J201" s="2" t="s">
        <v>70</v>
      </c>
      <c r="K201" s="1">
        <f>Tabelle6[[#This Row],[Menge kg Nges]]/1000</f>
        <v>0.47010000000000002</v>
      </c>
      <c r="L201" s="1">
        <f>Tabelle6[[#This Row],[Menge kg P2O5]]/1000</f>
        <v>0.36549999999999999</v>
      </c>
      <c r="M201" s="1">
        <f>Tabelle6[[#This Row],[Menge t Nges]]/Tabelle6[[#This Row],[Anzahl Lieferscheine]]</f>
        <v>0.117525</v>
      </c>
      <c r="N201" s="1">
        <f>Tabelle6[[#This Row],[Menge t P2O5]]/Tabelle6[[#This Row],[Anzahl Lieferscheine]]</f>
        <v>9.1374999999999998E-2</v>
      </c>
    </row>
    <row r="202" spans="1:14" x14ac:dyDescent="0.2">
      <c r="A202" s="2" t="s">
        <v>43</v>
      </c>
      <c r="B202" s="2" t="s">
        <v>36</v>
      </c>
      <c r="C202" s="2" t="s">
        <v>63</v>
      </c>
      <c r="D202" s="2" t="s">
        <v>63</v>
      </c>
      <c r="E202" s="2" t="s">
        <v>63</v>
      </c>
      <c r="F202" s="2" t="s">
        <v>61</v>
      </c>
      <c r="G202" s="1">
        <v>125</v>
      </c>
      <c r="H202" s="1">
        <v>115</v>
      </c>
      <c r="I202" s="4">
        <v>1</v>
      </c>
      <c r="J202" s="2" t="s">
        <v>70</v>
      </c>
      <c r="K202" s="1">
        <f>Tabelle6[[#This Row],[Menge kg Nges]]/1000</f>
        <v>0.125</v>
      </c>
      <c r="L202" s="1">
        <f>Tabelle6[[#This Row],[Menge kg P2O5]]/1000</f>
        <v>0.115</v>
      </c>
      <c r="M202" s="1">
        <f>Tabelle6[[#This Row],[Menge t Nges]]/Tabelle6[[#This Row],[Anzahl Lieferscheine]]</f>
        <v>0.125</v>
      </c>
      <c r="N202" s="1">
        <f>Tabelle6[[#This Row],[Menge t P2O5]]/Tabelle6[[#This Row],[Anzahl Lieferscheine]]</f>
        <v>0.115</v>
      </c>
    </row>
    <row r="203" spans="1:14" x14ac:dyDescent="0.2">
      <c r="A203" s="2" t="s">
        <v>43</v>
      </c>
      <c r="B203" s="2" t="s">
        <v>44</v>
      </c>
      <c r="C203" s="2" t="s">
        <v>6</v>
      </c>
      <c r="D203" s="2" t="s">
        <v>7</v>
      </c>
      <c r="E203" s="2" t="s">
        <v>12</v>
      </c>
      <c r="F203" s="2" t="s">
        <v>61</v>
      </c>
      <c r="G203" s="1">
        <v>1482</v>
      </c>
      <c r="H203" s="1">
        <v>507</v>
      </c>
      <c r="I203" s="4">
        <v>4</v>
      </c>
      <c r="J203" s="2" t="s">
        <v>70</v>
      </c>
      <c r="K203" s="1">
        <f>Tabelle6[[#This Row],[Menge kg Nges]]/1000</f>
        <v>1.482</v>
      </c>
      <c r="L203" s="1">
        <f>Tabelle6[[#This Row],[Menge kg P2O5]]/1000</f>
        <v>0.50700000000000001</v>
      </c>
      <c r="M203" s="1">
        <f>Tabelle6[[#This Row],[Menge t Nges]]/Tabelle6[[#This Row],[Anzahl Lieferscheine]]</f>
        <v>0.3705</v>
      </c>
      <c r="N203" s="1">
        <f>Tabelle6[[#This Row],[Menge t P2O5]]/Tabelle6[[#This Row],[Anzahl Lieferscheine]]</f>
        <v>0.12675</v>
      </c>
    </row>
    <row r="204" spans="1:14" x14ac:dyDescent="0.2">
      <c r="A204" s="2" t="s">
        <v>43</v>
      </c>
      <c r="B204" s="2" t="s">
        <v>37</v>
      </c>
      <c r="C204" s="2" t="s">
        <v>6</v>
      </c>
      <c r="D204" s="2" t="s">
        <v>7</v>
      </c>
      <c r="E204" s="2" t="s">
        <v>9</v>
      </c>
      <c r="F204" s="2" t="s">
        <v>61</v>
      </c>
      <c r="G204" s="1">
        <v>532.04999999999995</v>
      </c>
      <c r="H204" s="1">
        <v>220.25</v>
      </c>
      <c r="I204" s="4">
        <v>4</v>
      </c>
      <c r="J204" s="2" t="s">
        <v>70</v>
      </c>
      <c r="K204" s="1">
        <f>Tabelle6[[#This Row],[Menge kg Nges]]/1000</f>
        <v>0.53204999999999991</v>
      </c>
      <c r="L204" s="1">
        <f>Tabelle6[[#This Row],[Menge kg P2O5]]/1000</f>
        <v>0.22025</v>
      </c>
      <c r="M204" s="1">
        <f>Tabelle6[[#This Row],[Menge t Nges]]/Tabelle6[[#This Row],[Anzahl Lieferscheine]]</f>
        <v>0.13301249999999998</v>
      </c>
      <c r="N204" s="1">
        <f>Tabelle6[[#This Row],[Menge t P2O5]]/Tabelle6[[#This Row],[Anzahl Lieferscheine]]</f>
        <v>5.50625E-2</v>
      </c>
    </row>
    <row r="205" spans="1:14" x14ac:dyDescent="0.2">
      <c r="A205" s="2" t="s">
        <v>43</v>
      </c>
      <c r="B205" s="2" t="s">
        <v>37</v>
      </c>
      <c r="C205" s="2" t="s">
        <v>6</v>
      </c>
      <c r="D205" s="2" t="s">
        <v>7</v>
      </c>
      <c r="E205" s="2" t="s">
        <v>11</v>
      </c>
      <c r="F205" s="2" t="s">
        <v>61</v>
      </c>
      <c r="G205" s="1">
        <v>721.3</v>
      </c>
      <c r="H205" s="1">
        <v>374.7</v>
      </c>
      <c r="I205" s="4">
        <v>4</v>
      </c>
      <c r="J205" s="2" t="s">
        <v>70</v>
      </c>
      <c r="K205" s="1">
        <f>Tabelle6[[#This Row],[Menge kg Nges]]/1000</f>
        <v>0.72129999999999994</v>
      </c>
      <c r="L205" s="1">
        <f>Tabelle6[[#This Row],[Menge kg P2O5]]/1000</f>
        <v>0.37469999999999998</v>
      </c>
      <c r="M205" s="1">
        <f>Tabelle6[[#This Row],[Menge t Nges]]/Tabelle6[[#This Row],[Anzahl Lieferscheine]]</f>
        <v>0.18032499999999999</v>
      </c>
      <c r="N205" s="1">
        <f>Tabelle6[[#This Row],[Menge t P2O5]]/Tabelle6[[#This Row],[Anzahl Lieferscheine]]</f>
        <v>9.3674999999999994E-2</v>
      </c>
    </row>
    <row r="206" spans="1:14" x14ac:dyDescent="0.2">
      <c r="A206" s="2" t="s">
        <v>43</v>
      </c>
      <c r="B206" s="2" t="s">
        <v>37</v>
      </c>
      <c r="C206" s="2" t="s">
        <v>6</v>
      </c>
      <c r="D206" s="2" t="s">
        <v>7</v>
      </c>
      <c r="E206" s="2" t="s">
        <v>12</v>
      </c>
      <c r="F206" s="2" t="s">
        <v>61</v>
      </c>
      <c r="G206" s="1">
        <v>6958.08</v>
      </c>
      <c r="H206" s="1">
        <v>2556.56</v>
      </c>
      <c r="I206" s="4">
        <v>15</v>
      </c>
      <c r="J206" s="2" t="s">
        <v>70</v>
      </c>
      <c r="K206" s="1">
        <f>Tabelle6[[#This Row],[Menge kg Nges]]/1000</f>
        <v>6.9580799999999998</v>
      </c>
      <c r="L206" s="1">
        <f>Tabelle6[[#This Row],[Menge kg P2O5]]/1000</f>
        <v>2.5565600000000002</v>
      </c>
      <c r="M206" s="1">
        <f>Tabelle6[[#This Row],[Menge t Nges]]/Tabelle6[[#This Row],[Anzahl Lieferscheine]]</f>
        <v>0.46387200000000001</v>
      </c>
      <c r="N206" s="1">
        <f>Tabelle6[[#This Row],[Menge t P2O5]]/Tabelle6[[#This Row],[Anzahl Lieferscheine]]</f>
        <v>0.17043733333333336</v>
      </c>
    </row>
    <row r="207" spans="1:14" x14ac:dyDescent="0.2">
      <c r="A207" s="2" t="s">
        <v>43</v>
      </c>
      <c r="B207" s="2" t="s">
        <v>37</v>
      </c>
      <c r="C207" s="2" t="s">
        <v>6</v>
      </c>
      <c r="D207" s="2" t="s">
        <v>7</v>
      </c>
      <c r="E207" s="2" t="s">
        <v>13</v>
      </c>
      <c r="F207" s="2" t="s">
        <v>61</v>
      </c>
      <c r="G207" s="1">
        <v>3130.2</v>
      </c>
      <c r="H207" s="1">
        <v>1776.3</v>
      </c>
      <c r="I207" s="4">
        <v>14</v>
      </c>
      <c r="J207" s="2" t="s">
        <v>70</v>
      </c>
      <c r="K207" s="1">
        <f>Tabelle6[[#This Row],[Menge kg Nges]]/1000</f>
        <v>3.1301999999999999</v>
      </c>
      <c r="L207" s="1">
        <f>Tabelle6[[#This Row],[Menge kg P2O5]]/1000</f>
        <v>1.7763</v>
      </c>
      <c r="M207" s="1">
        <f>Tabelle6[[#This Row],[Menge t Nges]]/Tabelle6[[#This Row],[Anzahl Lieferscheine]]</f>
        <v>0.22358571428571428</v>
      </c>
      <c r="N207" s="1">
        <f>Tabelle6[[#This Row],[Menge t P2O5]]/Tabelle6[[#This Row],[Anzahl Lieferscheine]]</f>
        <v>0.12687857142857142</v>
      </c>
    </row>
    <row r="208" spans="1:14" x14ac:dyDescent="0.2">
      <c r="A208" s="2" t="s">
        <v>43</v>
      </c>
      <c r="B208" s="2" t="s">
        <v>37</v>
      </c>
      <c r="C208" s="2" t="s">
        <v>6</v>
      </c>
      <c r="D208" s="2" t="s">
        <v>7</v>
      </c>
      <c r="E208" s="2" t="s">
        <v>14</v>
      </c>
      <c r="F208" s="2" t="s">
        <v>61</v>
      </c>
      <c r="G208" s="1">
        <v>1611.8000000000002</v>
      </c>
      <c r="H208" s="1">
        <v>932</v>
      </c>
      <c r="I208" s="4">
        <v>6</v>
      </c>
      <c r="J208" s="2" t="s">
        <v>70</v>
      </c>
      <c r="K208" s="1">
        <f>Tabelle6[[#This Row],[Menge kg Nges]]/1000</f>
        <v>1.6118000000000001</v>
      </c>
      <c r="L208" s="1">
        <f>Tabelle6[[#This Row],[Menge kg P2O5]]/1000</f>
        <v>0.93200000000000005</v>
      </c>
      <c r="M208" s="1">
        <f>Tabelle6[[#This Row],[Menge t Nges]]/Tabelle6[[#This Row],[Anzahl Lieferscheine]]</f>
        <v>0.26863333333333334</v>
      </c>
      <c r="N208" s="1">
        <f>Tabelle6[[#This Row],[Menge t P2O5]]/Tabelle6[[#This Row],[Anzahl Lieferscheine]]</f>
        <v>0.15533333333333335</v>
      </c>
    </row>
    <row r="209" spans="1:14" x14ac:dyDescent="0.2">
      <c r="A209" s="2" t="s">
        <v>43</v>
      </c>
      <c r="B209" s="2" t="s">
        <v>37</v>
      </c>
      <c r="C209" s="2" t="s">
        <v>6</v>
      </c>
      <c r="D209" s="2" t="s">
        <v>15</v>
      </c>
      <c r="E209" s="2" t="s">
        <v>18</v>
      </c>
      <c r="F209" s="2" t="s">
        <v>61</v>
      </c>
      <c r="G209" s="1">
        <v>697.68</v>
      </c>
      <c r="H209" s="1">
        <v>524.4</v>
      </c>
      <c r="I209" s="4">
        <v>3</v>
      </c>
      <c r="J209" s="2" t="s">
        <v>70</v>
      </c>
      <c r="K209" s="1">
        <f>Tabelle6[[#This Row],[Menge kg Nges]]/1000</f>
        <v>0.69767999999999997</v>
      </c>
      <c r="L209" s="1">
        <f>Tabelle6[[#This Row],[Menge kg P2O5]]/1000</f>
        <v>0.52439999999999998</v>
      </c>
      <c r="M209" s="1">
        <f>Tabelle6[[#This Row],[Menge t Nges]]/Tabelle6[[#This Row],[Anzahl Lieferscheine]]</f>
        <v>0.23255999999999999</v>
      </c>
      <c r="N209" s="1">
        <f>Tabelle6[[#This Row],[Menge t P2O5]]/Tabelle6[[#This Row],[Anzahl Lieferscheine]]</f>
        <v>0.17479999999999998</v>
      </c>
    </row>
    <row r="210" spans="1:14" x14ac:dyDescent="0.2">
      <c r="A210" s="2" t="s">
        <v>43</v>
      </c>
      <c r="B210" s="2" t="s">
        <v>37</v>
      </c>
      <c r="C210" s="2" t="s">
        <v>6</v>
      </c>
      <c r="D210" s="2" t="s">
        <v>15</v>
      </c>
      <c r="E210" s="2" t="s">
        <v>21</v>
      </c>
      <c r="F210" s="2" t="s">
        <v>61</v>
      </c>
      <c r="G210" s="1">
        <v>1012.7</v>
      </c>
      <c r="H210" s="1">
        <v>610.08000000000004</v>
      </c>
      <c r="I210" s="4">
        <v>6</v>
      </c>
      <c r="J210" s="2" t="s">
        <v>70</v>
      </c>
      <c r="K210" s="1">
        <f>Tabelle6[[#This Row],[Menge kg Nges]]/1000</f>
        <v>1.0127000000000002</v>
      </c>
      <c r="L210" s="1">
        <f>Tabelle6[[#This Row],[Menge kg P2O5]]/1000</f>
        <v>0.61008000000000007</v>
      </c>
      <c r="M210" s="1">
        <f>Tabelle6[[#This Row],[Menge t Nges]]/Tabelle6[[#This Row],[Anzahl Lieferscheine]]</f>
        <v>0.16878333333333337</v>
      </c>
      <c r="N210" s="1">
        <f>Tabelle6[[#This Row],[Menge t P2O5]]/Tabelle6[[#This Row],[Anzahl Lieferscheine]]</f>
        <v>0.10168000000000001</v>
      </c>
    </row>
    <row r="211" spans="1:14" x14ac:dyDescent="0.2">
      <c r="A211" s="2" t="s">
        <v>43</v>
      </c>
      <c r="B211" s="2" t="s">
        <v>37</v>
      </c>
      <c r="C211" s="2" t="s">
        <v>6</v>
      </c>
      <c r="D211" s="2" t="s">
        <v>15</v>
      </c>
      <c r="E211" s="2" t="s">
        <v>9</v>
      </c>
      <c r="F211" s="2" t="s">
        <v>61</v>
      </c>
      <c r="G211" s="1">
        <v>294.39999999999998</v>
      </c>
      <c r="H211" s="1">
        <v>132</v>
      </c>
      <c r="I211" s="4">
        <v>1</v>
      </c>
      <c r="J211" s="2" t="s">
        <v>70</v>
      </c>
      <c r="K211" s="1">
        <f>Tabelle6[[#This Row],[Menge kg Nges]]/1000</f>
        <v>0.2944</v>
      </c>
      <c r="L211" s="1">
        <f>Tabelle6[[#This Row],[Menge kg P2O5]]/1000</f>
        <v>0.13200000000000001</v>
      </c>
      <c r="M211" s="1">
        <f>Tabelle6[[#This Row],[Menge t Nges]]/Tabelle6[[#This Row],[Anzahl Lieferscheine]]</f>
        <v>0.2944</v>
      </c>
      <c r="N211" s="1">
        <f>Tabelle6[[#This Row],[Menge t P2O5]]/Tabelle6[[#This Row],[Anzahl Lieferscheine]]</f>
        <v>0.13200000000000001</v>
      </c>
    </row>
    <row r="212" spans="1:14" x14ac:dyDescent="0.2">
      <c r="A212" s="2" t="s">
        <v>43</v>
      </c>
      <c r="B212" s="2" t="s">
        <v>40</v>
      </c>
      <c r="C212" s="2" t="s">
        <v>6</v>
      </c>
      <c r="D212" s="2" t="s">
        <v>7</v>
      </c>
      <c r="E212" s="2" t="s">
        <v>11</v>
      </c>
      <c r="F212" s="2" t="s">
        <v>61</v>
      </c>
      <c r="G212" s="1">
        <v>337.8</v>
      </c>
      <c r="H212" s="1">
        <v>206.1</v>
      </c>
      <c r="I212" s="4">
        <v>2</v>
      </c>
      <c r="J212" s="2" t="s">
        <v>70</v>
      </c>
      <c r="K212" s="1">
        <f>Tabelle6[[#This Row],[Menge kg Nges]]/1000</f>
        <v>0.33779999999999999</v>
      </c>
      <c r="L212" s="1">
        <f>Tabelle6[[#This Row],[Menge kg P2O5]]/1000</f>
        <v>0.20610000000000001</v>
      </c>
      <c r="M212" s="1">
        <f>Tabelle6[[#This Row],[Menge t Nges]]/Tabelle6[[#This Row],[Anzahl Lieferscheine]]</f>
        <v>0.16889999999999999</v>
      </c>
      <c r="N212" s="1">
        <f>Tabelle6[[#This Row],[Menge t P2O5]]/Tabelle6[[#This Row],[Anzahl Lieferscheine]]</f>
        <v>0.10305</v>
      </c>
    </row>
    <row r="213" spans="1:14" x14ac:dyDescent="0.2">
      <c r="A213" s="2" t="s">
        <v>43</v>
      </c>
      <c r="B213" s="2" t="s">
        <v>40</v>
      </c>
      <c r="C213" s="2" t="s">
        <v>6</v>
      </c>
      <c r="D213" s="2" t="s">
        <v>7</v>
      </c>
      <c r="E213" s="2" t="s">
        <v>12</v>
      </c>
      <c r="F213" s="2" t="s">
        <v>61</v>
      </c>
      <c r="G213" s="1">
        <v>180</v>
      </c>
      <c r="H213" s="1">
        <v>72</v>
      </c>
      <c r="I213" s="4">
        <v>1</v>
      </c>
      <c r="J213" s="2" t="s">
        <v>70</v>
      </c>
      <c r="K213" s="1">
        <f>Tabelle6[[#This Row],[Menge kg Nges]]/1000</f>
        <v>0.18</v>
      </c>
      <c r="L213" s="1">
        <f>Tabelle6[[#This Row],[Menge kg P2O5]]/1000</f>
        <v>7.1999999999999995E-2</v>
      </c>
      <c r="M213" s="1">
        <f>Tabelle6[[#This Row],[Menge t Nges]]/Tabelle6[[#This Row],[Anzahl Lieferscheine]]</f>
        <v>0.18</v>
      </c>
      <c r="N213" s="1">
        <f>Tabelle6[[#This Row],[Menge t P2O5]]/Tabelle6[[#This Row],[Anzahl Lieferscheine]]</f>
        <v>7.1999999999999995E-2</v>
      </c>
    </row>
    <row r="214" spans="1:14" x14ac:dyDescent="0.2">
      <c r="A214" s="2" t="s">
        <v>43</v>
      </c>
      <c r="B214" s="2" t="s">
        <v>40</v>
      </c>
      <c r="C214" s="2" t="s">
        <v>6</v>
      </c>
      <c r="D214" s="2" t="s">
        <v>15</v>
      </c>
      <c r="E214" s="2" t="s">
        <v>18</v>
      </c>
      <c r="F214" s="2" t="s">
        <v>61</v>
      </c>
      <c r="G214" s="1">
        <v>416.3</v>
      </c>
      <c r="H214" s="1">
        <v>225.4</v>
      </c>
      <c r="I214" s="4">
        <v>1</v>
      </c>
      <c r="J214" s="2" t="s">
        <v>70</v>
      </c>
      <c r="K214" s="1">
        <f>Tabelle6[[#This Row],[Menge kg Nges]]/1000</f>
        <v>0.4163</v>
      </c>
      <c r="L214" s="1">
        <f>Tabelle6[[#This Row],[Menge kg P2O5]]/1000</f>
        <v>0.22540000000000002</v>
      </c>
      <c r="M214" s="1">
        <f>Tabelle6[[#This Row],[Menge t Nges]]/Tabelle6[[#This Row],[Anzahl Lieferscheine]]</f>
        <v>0.4163</v>
      </c>
      <c r="N214" s="1">
        <f>Tabelle6[[#This Row],[Menge t P2O5]]/Tabelle6[[#This Row],[Anzahl Lieferscheine]]</f>
        <v>0.22540000000000002</v>
      </c>
    </row>
    <row r="215" spans="1:14" x14ac:dyDescent="0.2">
      <c r="A215" s="2" t="s">
        <v>43</v>
      </c>
      <c r="B215" s="2" t="s">
        <v>40</v>
      </c>
      <c r="C215" s="2" t="s">
        <v>6</v>
      </c>
      <c r="D215" s="2" t="s">
        <v>15</v>
      </c>
      <c r="E215" s="2" t="s">
        <v>13</v>
      </c>
      <c r="F215" s="2" t="s">
        <v>61</v>
      </c>
      <c r="G215" s="1">
        <v>273</v>
      </c>
      <c r="H215" s="1">
        <v>245</v>
      </c>
      <c r="I215" s="4">
        <v>1</v>
      </c>
      <c r="J215" s="2" t="s">
        <v>70</v>
      </c>
      <c r="K215" s="1">
        <f>Tabelle6[[#This Row],[Menge kg Nges]]/1000</f>
        <v>0.27300000000000002</v>
      </c>
      <c r="L215" s="1">
        <f>Tabelle6[[#This Row],[Menge kg P2O5]]/1000</f>
        <v>0.245</v>
      </c>
      <c r="M215" s="1">
        <f>Tabelle6[[#This Row],[Menge t Nges]]/Tabelle6[[#This Row],[Anzahl Lieferscheine]]</f>
        <v>0.27300000000000002</v>
      </c>
      <c r="N215" s="1">
        <f>Tabelle6[[#This Row],[Menge t P2O5]]/Tabelle6[[#This Row],[Anzahl Lieferscheine]]</f>
        <v>0.245</v>
      </c>
    </row>
    <row r="216" spans="1:14" x14ac:dyDescent="0.2">
      <c r="A216" s="2" t="s">
        <v>43</v>
      </c>
      <c r="B216" s="2" t="s">
        <v>42</v>
      </c>
      <c r="C216" s="2" t="s">
        <v>6</v>
      </c>
      <c r="D216" s="2" t="s">
        <v>7</v>
      </c>
      <c r="E216" s="2" t="s">
        <v>13</v>
      </c>
      <c r="F216" s="2" t="s">
        <v>61</v>
      </c>
      <c r="G216" s="1">
        <v>2491.02</v>
      </c>
      <c r="H216" s="1">
        <v>1317.6000000000001</v>
      </c>
      <c r="I216" s="4">
        <v>13</v>
      </c>
      <c r="J216" s="2" t="s">
        <v>70</v>
      </c>
      <c r="K216" s="1">
        <f>Tabelle6[[#This Row],[Menge kg Nges]]/1000</f>
        <v>2.4910199999999998</v>
      </c>
      <c r="L216" s="1">
        <f>Tabelle6[[#This Row],[Menge kg P2O5]]/1000</f>
        <v>1.3176000000000001</v>
      </c>
      <c r="M216" s="1">
        <f>Tabelle6[[#This Row],[Menge t Nges]]/Tabelle6[[#This Row],[Anzahl Lieferscheine]]</f>
        <v>0.19161692307692307</v>
      </c>
      <c r="N216" s="1">
        <f>Tabelle6[[#This Row],[Menge t P2O5]]/Tabelle6[[#This Row],[Anzahl Lieferscheine]]</f>
        <v>0.10135384615384616</v>
      </c>
    </row>
    <row r="217" spans="1:14" x14ac:dyDescent="0.2">
      <c r="A217" s="2" t="s">
        <v>43</v>
      </c>
      <c r="B217" s="2" t="s">
        <v>42</v>
      </c>
      <c r="C217" s="2" t="s">
        <v>6</v>
      </c>
      <c r="D217" s="2" t="s">
        <v>7</v>
      </c>
      <c r="E217" s="2" t="s">
        <v>14</v>
      </c>
      <c r="F217" s="2" t="s">
        <v>61</v>
      </c>
      <c r="G217" s="1">
        <v>635.04</v>
      </c>
      <c r="H217" s="1">
        <v>306.18</v>
      </c>
      <c r="I217" s="4">
        <v>2</v>
      </c>
      <c r="J217" s="2" t="s">
        <v>70</v>
      </c>
      <c r="K217" s="1">
        <f>Tabelle6[[#This Row],[Menge kg Nges]]/1000</f>
        <v>0.63503999999999994</v>
      </c>
      <c r="L217" s="1">
        <f>Tabelle6[[#This Row],[Menge kg P2O5]]/1000</f>
        <v>0.30618000000000001</v>
      </c>
      <c r="M217" s="1">
        <f>Tabelle6[[#This Row],[Menge t Nges]]/Tabelle6[[#This Row],[Anzahl Lieferscheine]]</f>
        <v>0.31751999999999997</v>
      </c>
      <c r="N217" s="1">
        <f>Tabelle6[[#This Row],[Menge t P2O5]]/Tabelle6[[#This Row],[Anzahl Lieferscheine]]</f>
        <v>0.15309</v>
      </c>
    </row>
    <row r="218" spans="1:14" x14ac:dyDescent="0.2">
      <c r="A218" s="2" t="s">
        <v>43</v>
      </c>
      <c r="B218" s="2" t="s">
        <v>42</v>
      </c>
      <c r="C218" s="2" t="s">
        <v>6</v>
      </c>
      <c r="D218" s="2" t="s">
        <v>15</v>
      </c>
      <c r="E218" s="2" t="s">
        <v>18</v>
      </c>
      <c r="F218" s="2" t="s">
        <v>61</v>
      </c>
      <c r="G218" s="1">
        <v>348.84</v>
      </c>
      <c r="H218" s="1">
        <v>262.2</v>
      </c>
      <c r="I218" s="4">
        <v>1</v>
      </c>
      <c r="J218" s="2" t="s">
        <v>70</v>
      </c>
      <c r="K218" s="1">
        <f>Tabelle6[[#This Row],[Menge kg Nges]]/1000</f>
        <v>0.34883999999999998</v>
      </c>
      <c r="L218" s="1">
        <f>Tabelle6[[#This Row],[Menge kg P2O5]]/1000</f>
        <v>0.26219999999999999</v>
      </c>
      <c r="M218" s="1">
        <f>Tabelle6[[#This Row],[Menge t Nges]]/Tabelle6[[#This Row],[Anzahl Lieferscheine]]</f>
        <v>0.34883999999999998</v>
      </c>
      <c r="N218" s="1">
        <f>Tabelle6[[#This Row],[Menge t P2O5]]/Tabelle6[[#This Row],[Anzahl Lieferscheine]]</f>
        <v>0.26219999999999999</v>
      </c>
    </row>
    <row r="219" spans="1:14" x14ac:dyDescent="0.2">
      <c r="A219" s="2" t="s">
        <v>36</v>
      </c>
      <c r="B219" s="2" t="s">
        <v>43</v>
      </c>
      <c r="C219" s="2" t="s">
        <v>6</v>
      </c>
      <c r="D219" s="2" t="s">
        <v>7</v>
      </c>
      <c r="E219" s="2" t="s">
        <v>9</v>
      </c>
      <c r="F219" s="2" t="s">
        <v>61</v>
      </c>
      <c r="G219" s="1">
        <v>116</v>
      </c>
      <c r="H219" s="1">
        <v>48</v>
      </c>
      <c r="I219" s="4">
        <v>1</v>
      </c>
      <c r="J219" s="2" t="s">
        <v>70</v>
      </c>
      <c r="K219" s="1">
        <f>Tabelle6[[#This Row],[Menge kg Nges]]/1000</f>
        <v>0.11600000000000001</v>
      </c>
      <c r="L219" s="1">
        <f>Tabelle6[[#This Row],[Menge kg P2O5]]/1000</f>
        <v>4.8000000000000001E-2</v>
      </c>
      <c r="M219" s="1">
        <f>Tabelle6[[#This Row],[Menge t Nges]]/Tabelle6[[#This Row],[Anzahl Lieferscheine]]</f>
        <v>0.11600000000000001</v>
      </c>
      <c r="N219" s="1">
        <f>Tabelle6[[#This Row],[Menge t P2O5]]/Tabelle6[[#This Row],[Anzahl Lieferscheine]]</f>
        <v>4.8000000000000001E-2</v>
      </c>
    </row>
    <row r="220" spans="1:14" x14ac:dyDescent="0.2">
      <c r="A220" s="2" t="s">
        <v>36</v>
      </c>
      <c r="B220" s="2" t="s">
        <v>43</v>
      </c>
      <c r="C220" s="2" t="s">
        <v>6</v>
      </c>
      <c r="D220" s="2" t="s">
        <v>7</v>
      </c>
      <c r="E220" s="2" t="s">
        <v>11</v>
      </c>
      <c r="F220" s="2" t="s">
        <v>61</v>
      </c>
      <c r="G220" s="1">
        <v>160</v>
      </c>
      <c r="H220" s="1">
        <v>88</v>
      </c>
      <c r="I220" s="4">
        <v>1</v>
      </c>
      <c r="J220" s="2" t="s">
        <v>70</v>
      </c>
      <c r="K220" s="1">
        <f>Tabelle6[[#This Row],[Menge kg Nges]]/1000</f>
        <v>0.16</v>
      </c>
      <c r="L220" s="1">
        <f>Tabelle6[[#This Row],[Menge kg P2O5]]/1000</f>
        <v>8.7999999999999995E-2</v>
      </c>
      <c r="M220" s="1">
        <f>Tabelle6[[#This Row],[Menge t Nges]]/Tabelle6[[#This Row],[Anzahl Lieferscheine]]</f>
        <v>0.16</v>
      </c>
      <c r="N220" s="1">
        <f>Tabelle6[[#This Row],[Menge t P2O5]]/Tabelle6[[#This Row],[Anzahl Lieferscheine]]</f>
        <v>8.7999999999999995E-2</v>
      </c>
    </row>
    <row r="221" spans="1:14" x14ac:dyDescent="0.2">
      <c r="A221" s="2" t="s">
        <v>36</v>
      </c>
      <c r="B221" s="2" t="s">
        <v>43</v>
      </c>
      <c r="C221" s="2" t="s">
        <v>6</v>
      </c>
      <c r="D221" s="2" t="s">
        <v>7</v>
      </c>
      <c r="E221" s="2" t="s">
        <v>12</v>
      </c>
      <c r="F221" s="2" t="s">
        <v>61</v>
      </c>
      <c r="G221" s="1">
        <v>6432.1</v>
      </c>
      <c r="H221" s="1">
        <v>3174.4</v>
      </c>
      <c r="I221" s="4">
        <v>47</v>
      </c>
      <c r="J221" s="2" t="s">
        <v>70</v>
      </c>
      <c r="K221" s="1">
        <f>Tabelle6[[#This Row],[Menge kg Nges]]/1000</f>
        <v>6.4321000000000002</v>
      </c>
      <c r="L221" s="1">
        <f>Tabelle6[[#This Row],[Menge kg P2O5]]/1000</f>
        <v>3.1743999999999999</v>
      </c>
      <c r="M221" s="1">
        <f>Tabelle6[[#This Row],[Menge t Nges]]/Tabelle6[[#This Row],[Anzahl Lieferscheine]]</f>
        <v>0.1368531914893617</v>
      </c>
      <c r="N221" s="1">
        <f>Tabelle6[[#This Row],[Menge t P2O5]]/Tabelle6[[#This Row],[Anzahl Lieferscheine]]</f>
        <v>6.7540425531914888E-2</v>
      </c>
    </row>
    <row r="222" spans="1:14" x14ac:dyDescent="0.2">
      <c r="A222" s="2" t="s">
        <v>36</v>
      </c>
      <c r="B222" s="2" t="s">
        <v>43</v>
      </c>
      <c r="C222" s="2" t="s">
        <v>6</v>
      </c>
      <c r="D222" s="2" t="s">
        <v>7</v>
      </c>
      <c r="E222" s="2" t="s">
        <v>14</v>
      </c>
      <c r="F222" s="2" t="s">
        <v>61</v>
      </c>
      <c r="G222" s="1">
        <v>3547.6</v>
      </c>
      <c r="H222" s="1">
        <v>1783.8</v>
      </c>
      <c r="I222" s="4">
        <v>29</v>
      </c>
      <c r="J222" s="2" t="s">
        <v>70</v>
      </c>
      <c r="K222" s="1">
        <f>Tabelle6[[#This Row],[Menge kg Nges]]/1000</f>
        <v>3.5476000000000001</v>
      </c>
      <c r="L222" s="1">
        <f>Tabelle6[[#This Row],[Menge kg P2O5]]/1000</f>
        <v>1.7838000000000001</v>
      </c>
      <c r="M222" s="1">
        <f>Tabelle6[[#This Row],[Menge t Nges]]/Tabelle6[[#This Row],[Anzahl Lieferscheine]]</f>
        <v>0.12233103448275863</v>
      </c>
      <c r="N222" s="1">
        <f>Tabelle6[[#This Row],[Menge t P2O5]]/Tabelle6[[#This Row],[Anzahl Lieferscheine]]</f>
        <v>6.1510344827586209E-2</v>
      </c>
    </row>
    <row r="223" spans="1:14" x14ac:dyDescent="0.2">
      <c r="A223" s="2" t="s">
        <v>36</v>
      </c>
      <c r="B223" s="2" t="s">
        <v>43</v>
      </c>
      <c r="C223" s="2" t="s">
        <v>6</v>
      </c>
      <c r="D223" s="2" t="s">
        <v>15</v>
      </c>
      <c r="E223" s="2" t="s">
        <v>24</v>
      </c>
      <c r="F223" s="2" t="s">
        <v>61</v>
      </c>
      <c r="G223" s="1">
        <v>112</v>
      </c>
      <c r="H223" s="1">
        <v>92</v>
      </c>
      <c r="I223" s="4">
        <v>1</v>
      </c>
      <c r="J223" s="2" t="s">
        <v>70</v>
      </c>
      <c r="K223" s="1">
        <f>Tabelle6[[#This Row],[Menge kg Nges]]/1000</f>
        <v>0.112</v>
      </c>
      <c r="L223" s="1">
        <f>Tabelle6[[#This Row],[Menge kg P2O5]]/1000</f>
        <v>9.1999999999999998E-2</v>
      </c>
      <c r="M223" s="1">
        <f>Tabelle6[[#This Row],[Menge t Nges]]/Tabelle6[[#This Row],[Anzahl Lieferscheine]]</f>
        <v>0.112</v>
      </c>
      <c r="N223" s="1">
        <f>Tabelle6[[#This Row],[Menge t P2O5]]/Tabelle6[[#This Row],[Anzahl Lieferscheine]]</f>
        <v>9.1999999999999998E-2</v>
      </c>
    </row>
    <row r="224" spans="1:14" x14ac:dyDescent="0.2">
      <c r="A224" s="2" t="s">
        <v>36</v>
      </c>
      <c r="B224" s="2" t="s">
        <v>43</v>
      </c>
      <c r="C224" s="2" t="s">
        <v>25</v>
      </c>
      <c r="D224" s="2" t="s">
        <v>25</v>
      </c>
      <c r="E224" s="2" t="s">
        <v>26</v>
      </c>
      <c r="F224" s="2" t="s">
        <v>61</v>
      </c>
      <c r="G224" s="1">
        <v>919.5</v>
      </c>
      <c r="H224" s="1">
        <v>222</v>
      </c>
      <c r="I224" s="4">
        <v>2</v>
      </c>
      <c r="J224" s="2" t="s">
        <v>70</v>
      </c>
      <c r="K224" s="1">
        <f>Tabelle6[[#This Row],[Menge kg Nges]]/1000</f>
        <v>0.91949999999999998</v>
      </c>
      <c r="L224" s="1">
        <f>Tabelle6[[#This Row],[Menge kg P2O5]]/1000</f>
        <v>0.222</v>
      </c>
      <c r="M224" s="1">
        <f>Tabelle6[[#This Row],[Menge t Nges]]/Tabelle6[[#This Row],[Anzahl Lieferscheine]]</f>
        <v>0.45974999999999999</v>
      </c>
      <c r="N224" s="1">
        <f>Tabelle6[[#This Row],[Menge t P2O5]]/Tabelle6[[#This Row],[Anzahl Lieferscheine]]</f>
        <v>0.111</v>
      </c>
    </row>
    <row r="225" spans="1:14" x14ac:dyDescent="0.2">
      <c r="A225" s="2" t="s">
        <v>36</v>
      </c>
      <c r="B225" s="2" t="s">
        <v>36</v>
      </c>
      <c r="C225" s="2" t="s">
        <v>6</v>
      </c>
      <c r="D225" s="2" t="s">
        <v>7</v>
      </c>
      <c r="E225" s="2" t="s">
        <v>9</v>
      </c>
      <c r="F225" s="2" t="s">
        <v>61</v>
      </c>
      <c r="G225" s="1">
        <v>5775.6</v>
      </c>
      <c r="H225" s="1">
        <v>2384.0500000000002</v>
      </c>
      <c r="I225" s="4">
        <v>40</v>
      </c>
      <c r="J225" s="2" t="s">
        <v>70</v>
      </c>
      <c r="K225" s="1">
        <f>Tabelle6[[#This Row],[Menge kg Nges]]/1000</f>
        <v>5.7756000000000007</v>
      </c>
      <c r="L225" s="1">
        <f>Tabelle6[[#This Row],[Menge kg P2O5]]/1000</f>
        <v>2.3840500000000002</v>
      </c>
      <c r="M225" s="1">
        <f>Tabelle6[[#This Row],[Menge t Nges]]/Tabelle6[[#This Row],[Anzahl Lieferscheine]]</f>
        <v>0.14439000000000002</v>
      </c>
      <c r="N225" s="1">
        <f>Tabelle6[[#This Row],[Menge t P2O5]]/Tabelle6[[#This Row],[Anzahl Lieferscheine]]</f>
        <v>5.9601250000000008E-2</v>
      </c>
    </row>
    <row r="226" spans="1:14" x14ac:dyDescent="0.2">
      <c r="A226" s="2" t="s">
        <v>36</v>
      </c>
      <c r="B226" s="2" t="s">
        <v>36</v>
      </c>
      <c r="C226" s="2" t="s">
        <v>6</v>
      </c>
      <c r="D226" s="2" t="s">
        <v>7</v>
      </c>
      <c r="E226" s="2" t="s">
        <v>10</v>
      </c>
      <c r="F226" s="2" t="s">
        <v>61</v>
      </c>
      <c r="G226" s="1">
        <v>145</v>
      </c>
      <c r="H226" s="1">
        <v>60</v>
      </c>
      <c r="I226" s="4">
        <v>1</v>
      </c>
      <c r="J226" s="2" t="s">
        <v>70</v>
      </c>
      <c r="K226" s="1">
        <f>Tabelle6[[#This Row],[Menge kg Nges]]/1000</f>
        <v>0.14499999999999999</v>
      </c>
      <c r="L226" s="1">
        <f>Tabelle6[[#This Row],[Menge kg P2O5]]/1000</f>
        <v>0.06</v>
      </c>
      <c r="M226" s="1">
        <f>Tabelle6[[#This Row],[Menge t Nges]]/Tabelle6[[#This Row],[Anzahl Lieferscheine]]</f>
        <v>0.14499999999999999</v>
      </c>
      <c r="N226" s="1">
        <f>Tabelle6[[#This Row],[Menge t P2O5]]/Tabelle6[[#This Row],[Anzahl Lieferscheine]]</f>
        <v>0.06</v>
      </c>
    </row>
    <row r="227" spans="1:14" x14ac:dyDescent="0.2">
      <c r="A227" s="2" t="s">
        <v>36</v>
      </c>
      <c r="B227" s="2" t="s">
        <v>36</v>
      </c>
      <c r="C227" s="2" t="s">
        <v>6</v>
      </c>
      <c r="D227" s="2" t="s">
        <v>7</v>
      </c>
      <c r="E227" s="2" t="s">
        <v>11</v>
      </c>
      <c r="F227" s="2" t="s">
        <v>61</v>
      </c>
      <c r="G227" s="1">
        <v>3130.05</v>
      </c>
      <c r="H227" s="1">
        <v>1555.3200000000002</v>
      </c>
      <c r="I227" s="4">
        <v>19</v>
      </c>
      <c r="J227" s="2" t="s">
        <v>70</v>
      </c>
      <c r="K227" s="1">
        <f>Tabelle6[[#This Row],[Menge kg Nges]]/1000</f>
        <v>3.1300500000000002</v>
      </c>
      <c r="L227" s="1">
        <f>Tabelle6[[#This Row],[Menge kg P2O5]]/1000</f>
        <v>1.5553200000000003</v>
      </c>
      <c r="M227" s="1">
        <f>Tabelle6[[#This Row],[Menge t Nges]]/Tabelle6[[#This Row],[Anzahl Lieferscheine]]</f>
        <v>0.16473947368421055</v>
      </c>
      <c r="N227" s="1">
        <f>Tabelle6[[#This Row],[Menge t P2O5]]/Tabelle6[[#This Row],[Anzahl Lieferscheine]]</f>
        <v>8.1858947368421073E-2</v>
      </c>
    </row>
    <row r="228" spans="1:14" x14ac:dyDescent="0.2">
      <c r="A228" s="2" t="s">
        <v>36</v>
      </c>
      <c r="B228" s="2" t="s">
        <v>36</v>
      </c>
      <c r="C228" s="2" t="s">
        <v>6</v>
      </c>
      <c r="D228" s="2" t="s">
        <v>7</v>
      </c>
      <c r="E228" s="2" t="s">
        <v>12</v>
      </c>
      <c r="F228" s="2" t="s">
        <v>61</v>
      </c>
      <c r="G228" s="1">
        <v>25517.319999999996</v>
      </c>
      <c r="H228" s="1">
        <v>11371.950000000003</v>
      </c>
      <c r="I228" s="4">
        <v>147</v>
      </c>
      <c r="J228" s="2" t="s">
        <v>70</v>
      </c>
      <c r="K228" s="1">
        <f>Tabelle6[[#This Row],[Menge kg Nges]]/1000</f>
        <v>25.517319999999994</v>
      </c>
      <c r="L228" s="1">
        <f>Tabelle6[[#This Row],[Menge kg P2O5]]/1000</f>
        <v>11.371950000000002</v>
      </c>
      <c r="M228" s="1">
        <f>Tabelle6[[#This Row],[Menge t Nges]]/Tabelle6[[#This Row],[Anzahl Lieferscheine]]</f>
        <v>0.17358721088435369</v>
      </c>
      <c r="N228" s="1">
        <f>Tabelle6[[#This Row],[Menge t P2O5]]/Tabelle6[[#This Row],[Anzahl Lieferscheine]]</f>
        <v>7.7360204081632661E-2</v>
      </c>
    </row>
    <row r="229" spans="1:14" x14ac:dyDescent="0.2">
      <c r="A229" s="2" t="s">
        <v>36</v>
      </c>
      <c r="B229" s="2" t="s">
        <v>36</v>
      </c>
      <c r="C229" s="2" t="s">
        <v>6</v>
      </c>
      <c r="D229" s="2" t="s">
        <v>7</v>
      </c>
      <c r="E229" s="2" t="s">
        <v>13</v>
      </c>
      <c r="F229" s="2" t="s">
        <v>61</v>
      </c>
      <c r="G229" s="1">
        <v>2674.3</v>
      </c>
      <c r="H229" s="1">
        <v>1472.8000000000002</v>
      </c>
      <c r="I229" s="4">
        <v>14</v>
      </c>
      <c r="J229" s="2" t="s">
        <v>70</v>
      </c>
      <c r="K229" s="1">
        <f>Tabelle6[[#This Row],[Menge kg Nges]]/1000</f>
        <v>2.6743000000000001</v>
      </c>
      <c r="L229" s="1">
        <f>Tabelle6[[#This Row],[Menge kg P2O5]]/1000</f>
        <v>1.4728000000000001</v>
      </c>
      <c r="M229" s="1">
        <f>Tabelle6[[#This Row],[Menge t Nges]]/Tabelle6[[#This Row],[Anzahl Lieferscheine]]</f>
        <v>0.19102142857142859</v>
      </c>
      <c r="N229" s="1">
        <f>Tabelle6[[#This Row],[Menge t P2O5]]/Tabelle6[[#This Row],[Anzahl Lieferscheine]]</f>
        <v>0.1052</v>
      </c>
    </row>
    <row r="230" spans="1:14" x14ac:dyDescent="0.2">
      <c r="A230" s="2" t="s">
        <v>36</v>
      </c>
      <c r="B230" s="2" t="s">
        <v>36</v>
      </c>
      <c r="C230" s="2" t="s">
        <v>6</v>
      </c>
      <c r="D230" s="2" t="s">
        <v>7</v>
      </c>
      <c r="E230" s="2" t="s">
        <v>14</v>
      </c>
      <c r="F230" s="2" t="s">
        <v>61</v>
      </c>
      <c r="G230" s="1">
        <v>9197.6999999999989</v>
      </c>
      <c r="H230" s="1">
        <v>4673.5500000000011</v>
      </c>
      <c r="I230" s="4">
        <v>73</v>
      </c>
      <c r="J230" s="2" t="s">
        <v>70</v>
      </c>
      <c r="K230" s="1">
        <f>Tabelle6[[#This Row],[Menge kg Nges]]/1000</f>
        <v>9.1976999999999993</v>
      </c>
      <c r="L230" s="1">
        <f>Tabelle6[[#This Row],[Menge kg P2O5]]/1000</f>
        <v>4.6735500000000014</v>
      </c>
      <c r="M230" s="1">
        <f>Tabelle6[[#This Row],[Menge t Nges]]/Tabelle6[[#This Row],[Anzahl Lieferscheine]]</f>
        <v>0.12599589041095891</v>
      </c>
      <c r="N230" s="1">
        <f>Tabelle6[[#This Row],[Menge t P2O5]]/Tabelle6[[#This Row],[Anzahl Lieferscheine]]</f>
        <v>6.4021232876712353E-2</v>
      </c>
    </row>
    <row r="231" spans="1:14" x14ac:dyDescent="0.2">
      <c r="A231" s="2" t="s">
        <v>36</v>
      </c>
      <c r="B231" s="2" t="s">
        <v>36</v>
      </c>
      <c r="C231" s="2" t="s">
        <v>6</v>
      </c>
      <c r="D231" s="2" t="s">
        <v>15</v>
      </c>
      <c r="E231" s="2" t="s">
        <v>18</v>
      </c>
      <c r="F231" s="2" t="s">
        <v>61</v>
      </c>
      <c r="G231" s="1">
        <v>2181.4499999999998</v>
      </c>
      <c r="H231" s="1">
        <v>1765.92</v>
      </c>
      <c r="I231" s="4">
        <v>16</v>
      </c>
      <c r="J231" s="2" t="s">
        <v>70</v>
      </c>
      <c r="K231" s="1">
        <f>Tabelle6[[#This Row],[Menge kg Nges]]/1000</f>
        <v>2.1814499999999999</v>
      </c>
      <c r="L231" s="1">
        <f>Tabelle6[[#This Row],[Menge kg P2O5]]/1000</f>
        <v>1.7659200000000002</v>
      </c>
      <c r="M231" s="1">
        <f>Tabelle6[[#This Row],[Menge t Nges]]/Tabelle6[[#This Row],[Anzahl Lieferscheine]]</f>
        <v>0.13634062499999999</v>
      </c>
      <c r="N231" s="1">
        <f>Tabelle6[[#This Row],[Menge t P2O5]]/Tabelle6[[#This Row],[Anzahl Lieferscheine]]</f>
        <v>0.11037000000000001</v>
      </c>
    </row>
    <row r="232" spans="1:14" x14ac:dyDescent="0.2">
      <c r="A232" s="2" t="s">
        <v>36</v>
      </c>
      <c r="B232" s="2" t="s">
        <v>36</v>
      </c>
      <c r="C232" s="2" t="s">
        <v>6</v>
      </c>
      <c r="D232" s="2" t="s">
        <v>15</v>
      </c>
      <c r="E232" s="2" t="s">
        <v>20</v>
      </c>
      <c r="F232" s="2" t="s">
        <v>61</v>
      </c>
      <c r="G232" s="1">
        <v>24.48</v>
      </c>
      <c r="H232" s="1">
        <v>18</v>
      </c>
      <c r="I232" s="4">
        <v>2</v>
      </c>
      <c r="J232" s="2" t="s">
        <v>70</v>
      </c>
      <c r="K232" s="1">
        <f>Tabelle6[[#This Row],[Menge kg Nges]]/1000</f>
        <v>2.4480000000000002E-2</v>
      </c>
      <c r="L232" s="1">
        <f>Tabelle6[[#This Row],[Menge kg P2O5]]/1000</f>
        <v>1.7999999999999999E-2</v>
      </c>
      <c r="M232" s="1">
        <f>Tabelle6[[#This Row],[Menge t Nges]]/Tabelle6[[#This Row],[Anzahl Lieferscheine]]</f>
        <v>1.2240000000000001E-2</v>
      </c>
      <c r="N232" s="1">
        <f>Tabelle6[[#This Row],[Menge t P2O5]]/Tabelle6[[#This Row],[Anzahl Lieferscheine]]</f>
        <v>8.9999999999999993E-3</v>
      </c>
    </row>
    <row r="233" spans="1:14" x14ac:dyDescent="0.2">
      <c r="A233" s="2" t="s">
        <v>36</v>
      </c>
      <c r="B233" s="2" t="s">
        <v>36</v>
      </c>
      <c r="C233" s="2" t="s">
        <v>6</v>
      </c>
      <c r="D233" s="2" t="s">
        <v>15</v>
      </c>
      <c r="E233" s="2" t="s">
        <v>9</v>
      </c>
      <c r="F233" s="2" t="s">
        <v>61</v>
      </c>
      <c r="G233" s="1">
        <v>40.56</v>
      </c>
      <c r="H233" s="1">
        <v>27</v>
      </c>
      <c r="I233" s="4">
        <v>1</v>
      </c>
      <c r="J233" s="2" t="s">
        <v>70</v>
      </c>
      <c r="K233" s="1">
        <f>Tabelle6[[#This Row],[Menge kg Nges]]/1000</f>
        <v>4.0559999999999999E-2</v>
      </c>
      <c r="L233" s="1">
        <f>Tabelle6[[#This Row],[Menge kg P2O5]]/1000</f>
        <v>2.7E-2</v>
      </c>
      <c r="M233" s="1">
        <f>Tabelle6[[#This Row],[Menge t Nges]]/Tabelle6[[#This Row],[Anzahl Lieferscheine]]</f>
        <v>4.0559999999999999E-2</v>
      </c>
      <c r="N233" s="1">
        <f>Tabelle6[[#This Row],[Menge t P2O5]]/Tabelle6[[#This Row],[Anzahl Lieferscheine]]</f>
        <v>2.7E-2</v>
      </c>
    </row>
    <row r="234" spans="1:14" x14ac:dyDescent="0.2">
      <c r="A234" s="2" t="s">
        <v>36</v>
      </c>
      <c r="B234" s="2" t="s">
        <v>36</v>
      </c>
      <c r="C234" s="2" t="s">
        <v>6</v>
      </c>
      <c r="D234" s="2" t="s">
        <v>15</v>
      </c>
      <c r="E234" s="2" t="s">
        <v>23</v>
      </c>
      <c r="F234" s="2" t="s">
        <v>61</v>
      </c>
      <c r="G234" s="1">
        <v>160</v>
      </c>
      <c r="H234" s="1">
        <v>66</v>
      </c>
      <c r="I234" s="4">
        <v>1</v>
      </c>
      <c r="J234" s="2" t="s">
        <v>70</v>
      </c>
      <c r="K234" s="1">
        <f>Tabelle6[[#This Row],[Menge kg Nges]]/1000</f>
        <v>0.16</v>
      </c>
      <c r="L234" s="1">
        <f>Tabelle6[[#This Row],[Menge kg P2O5]]/1000</f>
        <v>6.6000000000000003E-2</v>
      </c>
      <c r="M234" s="1">
        <f>Tabelle6[[#This Row],[Menge t Nges]]/Tabelle6[[#This Row],[Anzahl Lieferscheine]]</f>
        <v>0.16</v>
      </c>
      <c r="N234" s="1">
        <f>Tabelle6[[#This Row],[Menge t P2O5]]/Tabelle6[[#This Row],[Anzahl Lieferscheine]]</f>
        <v>6.6000000000000003E-2</v>
      </c>
    </row>
    <row r="235" spans="1:14" x14ac:dyDescent="0.2">
      <c r="A235" s="2" t="s">
        <v>36</v>
      </c>
      <c r="B235" s="2" t="s">
        <v>36</v>
      </c>
      <c r="C235" s="2" t="s">
        <v>6</v>
      </c>
      <c r="D235" s="2" t="s">
        <v>15</v>
      </c>
      <c r="E235" s="2" t="s">
        <v>24</v>
      </c>
      <c r="F235" s="2" t="s">
        <v>61</v>
      </c>
      <c r="G235" s="1">
        <v>511</v>
      </c>
      <c r="H235" s="1">
        <v>419.75</v>
      </c>
      <c r="I235" s="4">
        <v>2</v>
      </c>
      <c r="J235" s="2" t="s">
        <v>70</v>
      </c>
      <c r="K235" s="1">
        <f>Tabelle6[[#This Row],[Menge kg Nges]]/1000</f>
        <v>0.51100000000000001</v>
      </c>
      <c r="L235" s="1">
        <f>Tabelle6[[#This Row],[Menge kg P2O5]]/1000</f>
        <v>0.41975000000000001</v>
      </c>
      <c r="M235" s="1">
        <f>Tabelle6[[#This Row],[Menge t Nges]]/Tabelle6[[#This Row],[Anzahl Lieferscheine]]</f>
        <v>0.2555</v>
      </c>
      <c r="N235" s="1">
        <f>Tabelle6[[#This Row],[Menge t P2O5]]/Tabelle6[[#This Row],[Anzahl Lieferscheine]]</f>
        <v>0.20987500000000001</v>
      </c>
    </row>
    <row r="236" spans="1:14" x14ac:dyDescent="0.2">
      <c r="A236" s="2" t="s">
        <v>36</v>
      </c>
      <c r="B236" s="2" t="s">
        <v>36</v>
      </c>
      <c r="C236" s="2" t="s">
        <v>25</v>
      </c>
      <c r="D236" s="2" t="s">
        <v>25</v>
      </c>
      <c r="E236" s="2" t="s">
        <v>26</v>
      </c>
      <c r="F236" s="2" t="s">
        <v>61</v>
      </c>
      <c r="G236" s="1">
        <v>778.51</v>
      </c>
      <c r="H236" s="1">
        <v>187.95999999999998</v>
      </c>
      <c r="I236" s="4">
        <v>3</v>
      </c>
      <c r="J236" s="2" t="s">
        <v>70</v>
      </c>
      <c r="K236" s="1">
        <f>Tabelle6[[#This Row],[Menge kg Nges]]/1000</f>
        <v>0.77851000000000004</v>
      </c>
      <c r="L236" s="1">
        <f>Tabelle6[[#This Row],[Menge kg P2O5]]/1000</f>
        <v>0.18795999999999999</v>
      </c>
      <c r="M236" s="1">
        <f>Tabelle6[[#This Row],[Menge t Nges]]/Tabelle6[[#This Row],[Anzahl Lieferscheine]]</f>
        <v>0.25950333333333336</v>
      </c>
      <c r="N236" s="1">
        <f>Tabelle6[[#This Row],[Menge t P2O5]]/Tabelle6[[#This Row],[Anzahl Lieferscheine]]</f>
        <v>6.2653333333333325E-2</v>
      </c>
    </row>
    <row r="237" spans="1:14" x14ac:dyDescent="0.2">
      <c r="A237" s="2" t="s">
        <v>36</v>
      </c>
      <c r="B237" s="2" t="s">
        <v>36</v>
      </c>
      <c r="C237" s="2" t="s">
        <v>63</v>
      </c>
      <c r="D237" s="2" t="s">
        <v>63</v>
      </c>
      <c r="E237" s="2" t="s">
        <v>63</v>
      </c>
      <c r="F237" s="2" t="s">
        <v>61</v>
      </c>
      <c r="G237" s="1">
        <v>416.82</v>
      </c>
      <c r="H237" s="1">
        <v>175.54999999999998</v>
      </c>
      <c r="I237" s="4">
        <v>2</v>
      </c>
      <c r="J237" s="2" t="s">
        <v>70</v>
      </c>
      <c r="K237" s="1">
        <f>Tabelle6[[#This Row],[Menge kg Nges]]/1000</f>
        <v>0.41681999999999997</v>
      </c>
      <c r="L237" s="1">
        <f>Tabelle6[[#This Row],[Menge kg P2O5]]/1000</f>
        <v>0.17554999999999998</v>
      </c>
      <c r="M237" s="1">
        <f>Tabelle6[[#This Row],[Menge t Nges]]/Tabelle6[[#This Row],[Anzahl Lieferscheine]]</f>
        <v>0.20840999999999998</v>
      </c>
      <c r="N237" s="1">
        <f>Tabelle6[[#This Row],[Menge t P2O5]]/Tabelle6[[#This Row],[Anzahl Lieferscheine]]</f>
        <v>8.7774999999999992E-2</v>
      </c>
    </row>
    <row r="238" spans="1:14" x14ac:dyDescent="0.2">
      <c r="A238" s="2" t="s">
        <v>36</v>
      </c>
      <c r="B238" s="2" t="s">
        <v>44</v>
      </c>
      <c r="C238" s="2" t="s">
        <v>6</v>
      </c>
      <c r="D238" s="2" t="s">
        <v>7</v>
      </c>
      <c r="E238" s="2" t="s">
        <v>12</v>
      </c>
      <c r="F238" s="2" t="s">
        <v>61</v>
      </c>
      <c r="G238" s="1">
        <v>2538</v>
      </c>
      <c r="H238" s="1">
        <v>1071.6000000000001</v>
      </c>
      <c r="I238" s="4">
        <v>8</v>
      </c>
      <c r="J238" s="2" t="s">
        <v>70</v>
      </c>
      <c r="K238" s="1">
        <f>Tabelle6[[#This Row],[Menge kg Nges]]/1000</f>
        <v>2.5379999999999998</v>
      </c>
      <c r="L238" s="1">
        <f>Tabelle6[[#This Row],[Menge kg P2O5]]/1000</f>
        <v>1.0716000000000001</v>
      </c>
      <c r="M238" s="1">
        <f>Tabelle6[[#This Row],[Menge t Nges]]/Tabelle6[[#This Row],[Anzahl Lieferscheine]]</f>
        <v>0.31724999999999998</v>
      </c>
      <c r="N238" s="1">
        <f>Tabelle6[[#This Row],[Menge t P2O5]]/Tabelle6[[#This Row],[Anzahl Lieferscheine]]</f>
        <v>0.13395000000000001</v>
      </c>
    </row>
    <row r="239" spans="1:14" x14ac:dyDescent="0.2">
      <c r="A239" s="2" t="s">
        <v>36</v>
      </c>
      <c r="B239" s="2" t="s">
        <v>47</v>
      </c>
      <c r="C239" s="2" t="s">
        <v>6</v>
      </c>
      <c r="D239" s="2" t="s">
        <v>7</v>
      </c>
      <c r="E239" s="2" t="s">
        <v>14</v>
      </c>
      <c r="F239" s="2" t="s">
        <v>61</v>
      </c>
      <c r="G239" s="1">
        <v>110</v>
      </c>
      <c r="H239" s="1">
        <v>45</v>
      </c>
      <c r="I239" s="4">
        <v>1</v>
      </c>
      <c r="J239" s="2" t="s">
        <v>70</v>
      </c>
      <c r="K239" s="1">
        <f>Tabelle6[[#This Row],[Menge kg Nges]]/1000</f>
        <v>0.11</v>
      </c>
      <c r="L239" s="1">
        <f>Tabelle6[[#This Row],[Menge kg P2O5]]/1000</f>
        <v>4.4999999999999998E-2</v>
      </c>
      <c r="M239" s="1">
        <f>Tabelle6[[#This Row],[Menge t Nges]]/Tabelle6[[#This Row],[Anzahl Lieferscheine]]</f>
        <v>0.11</v>
      </c>
      <c r="N239" s="1">
        <f>Tabelle6[[#This Row],[Menge t P2O5]]/Tabelle6[[#This Row],[Anzahl Lieferscheine]]</f>
        <v>4.4999999999999998E-2</v>
      </c>
    </row>
    <row r="240" spans="1:14" x14ac:dyDescent="0.2">
      <c r="A240" s="2" t="s">
        <v>36</v>
      </c>
      <c r="B240" s="2" t="s">
        <v>47</v>
      </c>
      <c r="C240" s="2" t="s">
        <v>25</v>
      </c>
      <c r="D240" s="2" t="s">
        <v>25</v>
      </c>
      <c r="E240" s="2" t="s">
        <v>26</v>
      </c>
      <c r="F240" s="2" t="s">
        <v>61</v>
      </c>
      <c r="G240" s="1">
        <v>1180.02</v>
      </c>
      <c r="H240" s="1">
        <v>284.89999999999998</v>
      </c>
      <c r="I240" s="4">
        <v>1</v>
      </c>
      <c r="J240" s="2" t="s">
        <v>70</v>
      </c>
      <c r="K240" s="1">
        <f>Tabelle6[[#This Row],[Menge kg Nges]]/1000</f>
        <v>1.1800200000000001</v>
      </c>
      <c r="L240" s="1">
        <f>Tabelle6[[#This Row],[Menge kg P2O5]]/1000</f>
        <v>0.28489999999999999</v>
      </c>
      <c r="M240" s="1">
        <f>Tabelle6[[#This Row],[Menge t Nges]]/Tabelle6[[#This Row],[Anzahl Lieferscheine]]</f>
        <v>1.1800200000000001</v>
      </c>
      <c r="N240" s="1">
        <f>Tabelle6[[#This Row],[Menge t P2O5]]/Tabelle6[[#This Row],[Anzahl Lieferscheine]]</f>
        <v>0.28489999999999999</v>
      </c>
    </row>
    <row r="241" spans="1:14" x14ac:dyDescent="0.2">
      <c r="A241" s="2" t="s">
        <v>36</v>
      </c>
      <c r="B241" s="2" t="s">
        <v>37</v>
      </c>
      <c r="C241" s="2" t="s">
        <v>6</v>
      </c>
      <c r="D241" s="2" t="s">
        <v>7</v>
      </c>
      <c r="E241" s="2" t="s">
        <v>9</v>
      </c>
      <c r="F241" s="2" t="s">
        <v>61</v>
      </c>
      <c r="G241" s="1">
        <v>641</v>
      </c>
      <c r="H241" s="1">
        <v>257.89999999999998</v>
      </c>
      <c r="I241" s="4">
        <v>3</v>
      </c>
      <c r="J241" s="2" t="s">
        <v>70</v>
      </c>
      <c r="K241" s="1">
        <f>Tabelle6[[#This Row],[Menge kg Nges]]/1000</f>
        <v>0.64100000000000001</v>
      </c>
      <c r="L241" s="1">
        <f>Tabelle6[[#This Row],[Menge kg P2O5]]/1000</f>
        <v>0.25789999999999996</v>
      </c>
      <c r="M241" s="1">
        <f>Tabelle6[[#This Row],[Menge t Nges]]/Tabelle6[[#This Row],[Anzahl Lieferscheine]]</f>
        <v>0.21366666666666667</v>
      </c>
      <c r="N241" s="1">
        <f>Tabelle6[[#This Row],[Menge t P2O5]]/Tabelle6[[#This Row],[Anzahl Lieferscheine]]</f>
        <v>8.596666666666665E-2</v>
      </c>
    </row>
    <row r="242" spans="1:14" x14ac:dyDescent="0.2">
      <c r="A242" s="2" t="s">
        <v>36</v>
      </c>
      <c r="B242" s="2" t="s">
        <v>37</v>
      </c>
      <c r="C242" s="2" t="s">
        <v>6</v>
      </c>
      <c r="D242" s="2" t="s">
        <v>7</v>
      </c>
      <c r="E242" s="2" t="s">
        <v>10</v>
      </c>
      <c r="F242" s="2" t="s">
        <v>61</v>
      </c>
      <c r="G242" s="1">
        <v>401.8</v>
      </c>
      <c r="H242" s="1">
        <v>158.19999999999999</v>
      </c>
      <c r="I242" s="4">
        <v>1</v>
      </c>
      <c r="J242" s="2" t="s">
        <v>70</v>
      </c>
      <c r="K242" s="1">
        <f>Tabelle6[[#This Row],[Menge kg Nges]]/1000</f>
        <v>0.40179999999999999</v>
      </c>
      <c r="L242" s="1">
        <f>Tabelle6[[#This Row],[Menge kg P2O5]]/1000</f>
        <v>0.15819999999999998</v>
      </c>
      <c r="M242" s="1">
        <f>Tabelle6[[#This Row],[Menge t Nges]]/Tabelle6[[#This Row],[Anzahl Lieferscheine]]</f>
        <v>0.40179999999999999</v>
      </c>
      <c r="N242" s="1">
        <f>Tabelle6[[#This Row],[Menge t P2O5]]/Tabelle6[[#This Row],[Anzahl Lieferscheine]]</f>
        <v>0.15819999999999998</v>
      </c>
    </row>
    <row r="243" spans="1:14" x14ac:dyDescent="0.2">
      <c r="A243" s="2" t="s">
        <v>36</v>
      </c>
      <c r="B243" s="2" t="s">
        <v>37</v>
      </c>
      <c r="C243" s="2" t="s">
        <v>6</v>
      </c>
      <c r="D243" s="2" t="s">
        <v>7</v>
      </c>
      <c r="E243" s="2" t="s">
        <v>11</v>
      </c>
      <c r="F243" s="2" t="s">
        <v>61</v>
      </c>
      <c r="G243" s="1">
        <v>263</v>
      </c>
      <c r="H243" s="1">
        <v>130</v>
      </c>
      <c r="I243" s="4">
        <v>1</v>
      </c>
      <c r="J243" s="2" t="s">
        <v>70</v>
      </c>
      <c r="K243" s="1">
        <f>Tabelle6[[#This Row],[Menge kg Nges]]/1000</f>
        <v>0.26300000000000001</v>
      </c>
      <c r="L243" s="1">
        <f>Tabelle6[[#This Row],[Menge kg P2O5]]/1000</f>
        <v>0.13</v>
      </c>
      <c r="M243" s="1">
        <f>Tabelle6[[#This Row],[Menge t Nges]]/Tabelle6[[#This Row],[Anzahl Lieferscheine]]</f>
        <v>0.26300000000000001</v>
      </c>
      <c r="N243" s="1">
        <f>Tabelle6[[#This Row],[Menge t P2O5]]/Tabelle6[[#This Row],[Anzahl Lieferscheine]]</f>
        <v>0.13</v>
      </c>
    </row>
    <row r="244" spans="1:14" x14ac:dyDescent="0.2">
      <c r="A244" s="2" t="s">
        <v>36</v>
      </c>
      <c r="B244" s="2" t="s">
        <v>37</v>
      </c>
      <c r="C244" s="2" t="s">
        <v>6</v>
      </c>
      <c r="D244" s="2" t="s">
        <v>7</v>
      </c>
      <c r="E244" s="2" t="s">
        <v>12</v>
      </c>
      <c r="F244" s="2" t="s">
        <v>61</v>
      </c>
      <c r="G244" s="1">
        <v>9349.8000000000011</v>
      </c>
      <c r="H244" s="1">
        <v>4797.5</v>
      </c>
      <c r="I244" s="4">
        <v>49</v>
      </c>
      <c r="J244" s="2" t="s">
        <v>70</v>
      </c>
      <c r="K244" s="1">
        <f>Tabelle6[[#This Row],[Menge kg Nges]]/1000</f>
        <v>9.3498000000000019</v>
      </c>
      <c r="L244" s="1">
        <f>Tabelle6[[#This Row],[Menge kg P2O5]]/1000</f>
        <v>4.7975000000000003</v>
      </c>
      <c r="M244" s="1">
        <f>Tabelle6[[#This Row],[Menge t Nges]]/Tabelle6[[#This Row],[Anzahl Lieferscheine]]</f>
        <v>0.19081224489795923</v>
      </c>
      <c r="N244" s="1">
        <f>Tabelle6[[#This Row],[Menge t P2O5]]/Tabelle6[[#This Row],[Anzahl Lieferscheine]]</f>
        <v>9.7908163265306131E-2</v>
      </c>
    </row>
    <row r="245" spans="1:14" x14ac:dyDescent="0.2">
      <c r="A245" s="2" t="s">
        <v>36</v>
      </c>
      <c r="B245" s="2" t="s">
        <v>37</v>
      </c>
      <c r="C245" s="2" t="s">
        <v>6</v>
      </c>
      <c r="D245" s="2" t="s">
        <v>7</v>
      </c>
      <c r="E245" s="2" t="s">
        <v>13</v>
      </c>
      <c r="F245" s="2" t="s">
        <v>61</v>
      </c>
      <c r="G245" s="1">
        <v>875</v>
      </c>
      <c r="H245" s="1">
        <v>450</v>
      </c>
      <c r="I245" s="4">
        <v>4</v>
      </c>
      <c r="J245" s="2" t="s">
        <v>70</v>
      </c>
      <c r="K245" s="1">
        <f>Tabelle6[[#This Row],[Menge kg Nges]]/1000</f>
        <v>0.875</v>
      </c>
      <c r="L245" s="1">
        <f>Tabelle6[[#This Row],[Menge kg P2O5]]/1000</f>
        <v>0.45</v>
      </c>
      <c r="M245" s="1">
        <f>Tabelle6[[#This Row],[Menge t Nges]]/Tabelle6[[#This Row],[Anzahl Lieferscheine]]</f>
        <v>0.21875</v>
      </c>
      <c r="N245" s="1">
        <f>Tabelle6[[#This Row],[Menge t P2O5]]/Tabelle6[[#This Row],[Anzahl Lieferscheine]]</f>
        <v>0.1125</v>
      </c>
    </row>
    <row r="246" spans="1:14" x14ac:dyDescent="0.2">
      <c r="A246" s="2" t="s">
        <v>36</v>
      </c>
      <c r="B246" s="2" t="s">
        <v>37</v>
      </c>
      <c r="C246" s="2" t="s">
        <v>6</v>
      </c>
      <c r="D246" s="2" t="s">
        <v>7</v>
      </c>
      <c r="E246" s="2" t="s">
        <v>14</v>
      </c>
      <c r="F246" s="2" t="s">
        <v>61</v>
      </c>
      <c r="G246" s="1">
        <v>5900.9999999999991</v>
      </c>
      <c r="H246" s="1">
        <v>2733.8999999999996</v>
      </c>
      <c r="I246" s="4">
        <v>31</v>
      </c>
      <c r="J246" s="2" t="s">
        <v>70</v>
      </c>
      <c r="K246" s="1">
        <f>Tabelle6[[#This Row],[Menge kg Nges]]/1000</f>
        <v>5.9009999999999989</v>
      </c>
      <c r="L246" s="1">
        <f>Tabelle6[[#This Row],[Menge kg P2O5]]/1000</f>
        <v>2.7338999999999998</v>
      </c>
      <c r="M246" s="1">
        <f>Tabelle6[[#This Row],[Menge t Nges]]/Tabelle6[[#This Row],[Anzahl Lieferscheine]]</f>
        <v>0.19035483870967737</v>
      </c>
      <c r="N246" s="1">
        <f>Tabelle6[[#This Row],[Menge t P2O5]]/Tabelle6[[#This Row],[Anzahl Lieferscheine]]</f>
        <v>8.8190322580645159E-2</v>
      </c>
    </row>
    <row r="247" spans="1:14" x14ac:dyDescent="0.2">
      <c r="A247" s="2" t="s">
        <v>36</v>
      </c>
      <c r="B247" s="2" t="s">
        <v>37</v>
      </c>
      <c r="C247" s="2" t="s">
        <v>6</v>
      </c>
      <c r="D247" s="2" t="s">
        <v>15</v>
      </c>
      <c r="E247" s="2" t="s">
        <v>17</v>
      </c>
      <c r="F247" s="2" t="s">
        <v>61</v>
      </c>
      <c r="G247" s="1">
        <v>90</v>
      </c>
      <c r="H247" s="1">
        <v>45</v>
      </c>
      <c r="I247" s="4">
        <v>1</v>
      </c>
      <c r="J247" s="2" t="s">
        <v>70</v>
      </c>
      <c r="K247" s="1">
        <f>Tabelle6[[#This Row],[Menge kg Nges]]/1000</f>
        <v>0.09</v>
      </c>
      <c r="L247" s="1">
        <f>Tabelle6[[#This Row],[Menge kg P2O5]]/1000</f>
        <v>4.4999999999999998E-2</v>
      </c>
      <c r="M247" s="1">
        <f>Tabelle6[[#This Row],[Menge t Nges]]/Tabelle6[[#This Row],[Anzahl Lieferscheine]]</f>
        <v>0.09</v>
      </c>
      <c r="N247" s="1">
        <f>Tabelle6[[#This Row],[Menge t P2O5]]/Tabelle6[[#This Row],[Anzahl Lieferscheine]]</f>
        <v>4.4999999999999998E-2</v>
      </c>
    </row>
    <row r="248" spans="1:14" x14ac:dyDescent="0.2">
      <c r="A248" s="2" t="s">
        <v>36</v>
      </c>
      <c r="B248" s="2" t="s">
        <v>37</v>
      </c>
      <c r="C248" s="2" t="s">
        <v>6</v>
      </c>
      <c r="D248" s="2" t="s">
        <v>15</v>
      </c>
      <c r="E248" s="2" t="s">
        <v>20</v>
      </c>
      <c r="F248" s="2" t="s">
        <v>61</v>
      </c>
      <c r="G248" s="1">
        <v>100.44</v>
      </c>
      <c r="H248" s="1">
        <v>81</v>
      </c>
      <c r="I248" s="4">
        <v>1</v>
      </c>
      <c r="J248" s="2" t="s">
        <v>70</v>
      </c>
      <c r="K248" s="1">
        <f>Tabelle6[[#This Row],[Menge kg Nges]]/1000</f>
        <v>0.10044</v>
      </c>
      <c r="L248" s="1">
        <f>Tabelle6[[#This Row],[Menge kg P2O5]]/1000</f>
        <v>8.1000000000000003E-2</v>
      </c>
      <c r="M248" s="1">
        <f>Tabelle6[[#This Row],[Menge t Nges]]/Tabelle6[[#This Row],[Anzahl Lieferscheine]]</f>
        <v>0.10044</v>
      </c>
      <c r="N248" s="1">
        <f>Tabelle6[[#This Row],[Menge t P2O5]]/Tabelle6[[#This Row],[Anzahl Lieferscheine]]</f>
        <v>8.1000000000000003E-2</v>
      </c>
    </row>
    <row r="249" spans="1:14" x14ac:dyDescent="0.2">
      <c r="A249" s="2" t="s">
        <v>36</v>
      </c>
      <c r="B249" s="2" t="s">
        <v>37</v>
      </c>
      <c r="C249" s="2" t="s">
        <v>6</v>
      </c>
      <c r="D249" s="2" t="s">
        <v>15</v>
      </c>
      <c r="E249" s="2" t="s">
        <v>21</v>
      </c>
      <c r="F249" s="2" t="s">
        <v>61</v>
      </c>
      <c r="G249" s="1">
        <v>1044.48</v>
      </c>
      <c r="H249" s="1">
        <v>614.4</v>
      </c>
      <c r="I249" s="4">
        <v>3</v>
      </c>
      <c r="J249" s="2" t="s">
        <v>70</v>
      </c>
      <c r="K249" s="1">
        <f>Tabelle6[[#This Row],[Menge kg Nges]]/1000</f>
        <v>1.0444800000000001</v>
      </c>
      <c r="L249" s="1">
        <f>Tabelle6[[#This Row],[Menge kg P2O5]]/1000</f>
        <v>0.61439999999999995</v>
      </c>
      <c r="M249" s="1">
        <f>Tabelle6[[#This Row],[Menge t Nges]]/Tabelle6[[#This Row],[Anzahl Lieferscheine]]</f>
        <v>0.34816000000000003</v>
      </c>
      <c r="N249" s="1">
        <f>Tabelle6[[#This Row],[Menge t P2O5]]/Tabelle6[[#This Row],[Anzahl Lieferscheine]]</f>
        <v>0.20479999999999998</v>
      </c>
    </row>
    <row r="250" spans="1:14" x14ac:dyDescent="0.2">
      <c r="A250" s="2" t="s">
        <v>36</v>
      </c>
      <c r="B250" s="2" t="s">
        <v>37</v>
      </c>
      <c r="C250" s="2" t="s">
        <v>25</v>
      </c>
      <c r="D250" s="2" t="s">
        <v>25</v>
      </c>
      <c r="E250" s="2" t="s">
        <v>26</v>
      </c>
      <c r="F250" s="2" t="s">
        <v>61</v>
      </c>
      <c r="G250" s="1">
        <v>5010.53</v>
      </c>
      <c r="H250" s="1">
        <v>1439.86</v>
      </c>
      <c r="I250" s="4">
        <v>13</v>
      </c>
      <c r="J250" s="2" t="s">
        <v>70</v>
      </c>
      <c r="K250" s="1">
        <f>Tabelle6[[#This Row],[Menge kg Nges]]/1000</f>
        <v>5.0105300000000002</v>
      </c>
      <c r="L250" s="1">
        <f>Tabelle6[[#This Row],[Menge kg P2O5]]/1000</f>
        <v>1.4398599999999999</v>
      </c>
      <c r="M250" s="1">
        <f>Tabelle6[[#This Row],[Menge t Nges]]/Tabelle6[[#This Row],[Anzahl Lieferscheine]]</f>
        <v>0.38542538461538461</v>
      </c>
      <c r="N250" s="1">
        <f>Tabelle6[[#This Row],[Menge t P2O5]]/Tabelle6[[#This Row],[Anzahl Lieferscheine]]</f>
        <v>0.11075846153846153</v>
      </c>
    </row>
    <row r="251" spans="1:14" x14ac:dyDescent="0.2">
      <c r="A251" s="2" t="s">
        <v>36</v>
      </c>
      <c r="B251" s="2" t="s">
        <v>38</v>
      </c>
      <c r="C251" s="2" t="s">
        <v>6</v>
      </c>
      <c r="D251" s="2" t="s">
        <v>7</v>
      </c>
      <c r="E251" s="2" t="s">
        <v>14</v>
      </c>
      <c r="F251" s="2" t="s">
        <v>61</v>
      </c>
      <c r="G251" s="1">
        <v>243.2</v>
      </c>
      <c r="H251" s="1">
        <v>121.6</v>
      </c>
      <c r="I251" s="4">
        <v>1</v>
      </c>
      <c r="J251" s="2" t="s">
        <v>70</v>
      </c>
      <c r="K251" s="1">
        <f>Tabelle6[[#This Row],[Menge kg Nges]]/1000</f>
        <v>0.2432</v>
      </c>
      <c r="L251" s="1">
        <f>Tabelle6[[#This Row],[Menge kg P2O5]]/1000</f>
        <v>0.1216</v>
      </c>
      <c r="M251" s="1">
        <f>Tabelle6[[#This Row],[Menge t Nges]]/Tabelle6[[#This Row],[Anzahl Lieferscheine]]</f>
        <v>0.2432</v>
      </c>
      <c r="N251" s="1">
        <f>Tabelle6[[#This Row],[Menge t P2O5]]/Tabelle6[[#This Row],[Anzahl Lieferscheine]]</f>
        <v>0.1216</v>
      </c>
    </row>
    <row r="252" spans="1:14" x14ac:dyDescent="0.2">
      <c r="A252" s="2" t="s">
        <v>36</v>
      </c>
      <c r="B252" s="2" t="s">
        <v>38</v>
      </c>
      <c r="C252" s="2" t="s">
        <v>6</v>
      </c>
      <c r="D252" s="2" t="s">
        <v>15</v>
      </c>
      <c r="E252" s="2" t="s">
        <v>18</v>
      </c>
      <c r="F252" s="2" t="s">
        <v>61</v>
      </c>
      <c r="G252" s="1">
        <v>1413</v>
      </c>
      <c r="H252" s="1">
        <v>954</v>
      </c>
      <c r="I252" s="4">
        <v>1</v>
      </c>
      <c r="J252" s="2" t="s">
        <v>70</v>
      </c>
      <c r="K252" s="1">
        <f>Tabelle6[[#This Row],[Menge kg Nges]]/1000</f>
        <v>1.413</v>
      </c>
      <c r="L252" s="1">
        <f>Tabelle6[[#This Row],[Menge kg P2O5]]/1000</f>
        <v>0.95399999999999996</v>
      </c>
      <c r="M252" s="1">
        <f>Tabelle6[[#This Row],[Menge t Nges]]/Tabelle6[[#This Row],[Anzahl Lieferscheine]]</f>
        <v>1.413</v>
      </c>
      <c r="N252" s="1">
        <f>Tabelle6[[#This Row],[Menge t P2O5]]/Tabelle6[[#This Row],[Anzahl Lieferscheine]]</f>
        <v>0.95399999999999996</v>
      </c>
    </row>
    <row r="253" spans="1:14" x14ac:dyDescent="0.2">
      <c r="A253" s="2" t="s">
        <v>36</v>
      </c>
      <c r="B253" s="2" t="s">
        <v>40</v>
      </c>
      <c r="C253" s="2" t="s">
        <v>6</v>
      </c>
      <c r="D253" s="2" t="s">
        <v>7</v>
      </c>
      <c r="E253" s="2" t="s">
        <v>12</v>
      </c>
      <c r="F253" s="2" t="s">
        <v>61</v>
      </c>
      <c r="G253" s="1">
        <v>1005.8</v>
      </c>
      <c r="H253" s="1">
        <v>610.45000000000005</v>
      </c>
      <c r="I253" s="4">
        <v>5</v>
      </c>
      <c r="J253" s="2" t="s">
        <v>70</v>
      </c>
      <c r="K253" s="1">
        <f>Tabelle6[[#This Row],[Menge kg Nges]]/1000</f>
        <v>1.0058</v>
      </c>
      <c r="L253" s="1">
        <f>Tabelle6[[#This Row],[Menge kg P2O5]]/1000</f>
        <v>0.61045000000000005</v>
      </c>
      <c r="M253" s="1">
        <f>Tabelle6[[#This Row],[Menge t Nges]]/Tabelle6[[#This Row],[Anzahl Lieferscheine]]</f>
        <v>0.20116000000000001</v>
      </c>
      <c r="N253" s="1">
        <f>Tabelle6[[#This Row],[Menge t P2O5]]/Tabelle6[[#This Row],[Anzahl Lieferscheine]]</f>
        <v>0.12209</v>
      </c>
    </row>
    <row r="254" spans="1:14" x14ac:dyDescent="0.2">
      <c r="A254" s="2" t="s">
        <v>36</v>
      </c>
      <c r="B254" s="2" t="s">
        <v>40</v>
      </c>
      <c r="C254" s="2" t="s">
        <v>6</v>
      </c>
      <c r="D254" s="2" t="s">
        <v>7</v>
      </c>
      <c r="E254" s="2" t="s">
        <v>14</v>
      </c>
      <c r="F254" s="2" t="s">
        <v>61</v>
      </c>
      <c r="G254" s="1">
        <v>268.79999999999995</v>
      </c>
      <c r="H254" s="1">
        <v>134.39999999999998</v>
      </c>
      <c r="I254" s="4">
        <v>2</v>
      </c>
      <c r="J254" s="2" t="s">
        <v>70</v>
      </c>
      <c r="K254" s="1">
        <f>Tabelle6[[#This Row],[Menge kg Nges]]/1000</f>
        <v>0.26879999999999993</v>
      </c>
      <c r="L254" s="1">
        <f>Tabelle6[[#This Row],[Menge kg P2O5]]/1000</f>
        <v>0.13439999999999996</v>
      </c>
      <c r="M254" s="1">
        <f>Tabelle6[[#This Row],[Menge t Nges]]/Tabelle6[[#This Row],[Anzahl Lieferscheine]]</f>
        <v>0.13439999999999996</v>
      </c>
      <c r="N254" s="1">
        <f>Tabelle6[[#This Row],[Menge t P2O5]]/Tabelle6[[#This Row],[Anzahl Lieferscheine]]</f>
        <v>6.7199999999999982E-2</v>
      </c>
    </row>
    <row r="255" spans="1:14" x14ac:dyDescent="0.2">
      <c r="A255" s="2" t="s">
        <v>36</v>
      </c>
      <c r="B255" s="2" t="s">
        <v>40</v>
      </c>
      <c r="C255" s="2" t="s">
        <v>6</v>
      </c>
      <c r="D255" s="2" t="s">
        <v>15</v>
      </c>
      <c r="E255" s="2" t="s">
        <v>18</v>
      </c>
      <c r="F255" s="2" t="s">
        <v>61</v>
      </c>
      <c r="G255" s="1">
        <v>835.29</v>
      </c>
      <c r="H255" s="1">
        <v>676.19</v>
      </c>
      <c r="I255" s="4">
        <v>3</v>
      </c>
      <c r="J255" s="2" t="s">
        <v>70</v>
      </c>
      <c r="K255" s="1">
        <f>Tabelle6[[#This Row],[Menge kg Nges]]/1000</f>
        <v>0.83528999999999998</v>
      </c>
      <c r="L255" s="1">
        <f>Tabelle6[[#This Row],[Menge kg P2O5]]/1000</f>
        <v>0.67619000000000007</v>
      </c>
      <c r="M255" s="1">
        <f>Tabelle6[[#This Row],[Menge t Nges]]/Tabelle6[[#This Row],[Anzahl Lieferscheine]]</f>
        <v>0.27843000000000001</v>
      </c>
      <c r="N255" s="1">
        <f>Tabelle6[[#This Row],[Menge t P2O5]]/Tabelle6[[#This Row],[Anzahl Lieferscheine]]</f>
        <v>0.22539666666666669</v>
      </c>
    </row>
    <row r="256" spans="1:14" x14ac:dyDescent="0.2">
      <c r="A256" s="2" t="s">
        <v>36</v>
      </c>
      <c r="B256" s="2" t="s">
        <v>40</v>
      </c>
      <c r="C256" s="2" t="s">
        <v>6</v>
      </c>
      <c r="D256" s="2" t="s">
        <v>15</v>
      </c>
      <c r="E256" s="2" t="s">
        <v>20</v>
      </c>
      <c r="F256" s="2" t="s">
        <v>61</v>
      </c>
      <c r="G256" s="1">
        <v>100.44</v>
      </c>
      <c r="H256" s="1">
        <v>81</v>
      </c>
      <c r="I256" s="4">
        <v>1</v>
      </c>
      <c r="J256" s="2" t="s">
        <v>70</v>
      </c>
      <c r="K256" s="1">
        <f>Tabelle6[[#This Row],[Menge kg Nges]]/1000</f>
        <v>0.10044</v>
      </c>
      <c r="L256" s="1">
        <f>Tabelle6[[#This Row],[Menge kg P2O5]]/1000</f>
        <v>8.1000000000000003E-2</v>
      </c>
      <c r="M256" s="1">
        <f>Tabelle6[[#This Row],[Menge t Nges]]/Tabelle6[[#This Row],[Anzahl Lieferscheine]]</f>
        <v>0.10044</v>
      </c>
      <c r="N256" s="1">
        <f>Tabelle6[[#This Row],[Menge t P2O5]]/Tabelle6[[#This Row],[Anzahl Lieferscheine]]</f>
        <v>8.1000000000000003E-2</v>
      </c>
    </row>
    <row r="257" spans="1:14" x14ac:dyDescent="0.2">
      <c r="A257" s="2" t="s">
        <v>36</v>
      </c>
      <c r="B257" s="2" t="s">
        <v>40</v>
      </c>
      <c r="C257" s="2" t="s">
        <v>25</v>
      </c>
      <c r="D257" s="2" t="s">
        <v>25</v>
      </c>
      <c r="E257" s="2" t="s">
        <v>26</v>
      </c>
      <c r="F257" s="2" t="s">
        <v>61</v>
      </c>
      <c r="G257" s="1">
        <v>5527.78</v>
      </c>
      <c r="H257" s="1">
        <v>1794.88</v>
      </c>
      <c r="I257" s="4">
        <v>16</v>
      </c>
      <c r="J257" s="2" t="s">
        <v>70</v>
      </c>
      <c r="K257" s="1">
        <f>Tabelle6[[#This Row],[Menge kg Nges]]/1000</f>
        <v>5.5277799999999999</v>
      </c>
      <c r="L257" s="1">
        <f>Tabelle6[[#This Row],[Menge kg P2O5]]/1000</f>
        <v>1.79488</v>
      </c>
      <c r="M257" s="1">
        <f>Tabelle6[[#This Row],[Menge t Nges]]/Tabelle6[[#This Row],[Anzahl Lieferscheine]]</f>
        <v>0.34548624999999999</v>
      </c>
      <c r="N257" s="1">
        <f>Tabelle6[[#This Row],[Menge t P2O5]]/Tabelle6[[#This Row],[Anzahl Lieferscheine]]</f>
        <v>0.11218</v>
      </c>
    </row>
    <row r="258" spans="1:14" x14ac:dyDescent="0.2">
      <c r="A258" s="2" t="s">
        <v>36</v>
      </c>
      <c r="B258" s="2" t="s">
        <v>42</v>
      </c>
      <c r="C258" s="2" t="s">
        <v>6</v>
      </c>
      <c r="D258" s="2" t="s">
        <v>7</v>
      </c>
      <c r="E258" s="2" t="s">
        <v>9</v>
      </c>
      <c r="F258" s="2" t="s">
        <v>61</v>
      </c>
      <c r="G258" s="1">
        <v>118.8</v>
      </c>
      <c r="H258" s="1">
        <v>48.6</v>
      </c>
      <c r="I258" s="4">
        <v>1</v>
      </c>
      <c r="J258" s="2" t="s">
        <v>70</v>
      </c>
      <c r="K258" s="1">
        <f>Tabelle6[[#This Row],[Menge kg Nges]]/1000</f>
        <v>0.1188</v>
      </c>
      <c r="L258" s="1">
        <f>Tabelle6[[#This Row],[Menge kg P2O5]]/1000</f>
        <v>4.8600000000000004E-2</v>
      </c>
      <c r="M258" s="1">
        <f>Tabelle6[[#This Row],[Menge t Nges]]/Tabelle6[[#This Row],[Anzahl Lieferscheine]]</f>
        <v>0.1188</v>
      </c>
      <c r="N258" s="1">
        <f>Tabelle6[[#This Row],[Menge t P2O5]]/Tabelle6[[#This Row],[Anzahl Lieferscheine]]</f>
        <v>4.8600000000000004E-2</v>
      </c>
    </row>
    <row r="259" spans="1:14" x14ac:dyDescent="0.2">
      <c r="A259" s="2" t="s">
        <v>36</v>
      </c>
      <c r="B259" s="2" t="s">
        <v>42</v>
      </c>
      <c r="C259" s="2" t="s">
        <v>6</v>
      </c>
      <c r="D259" s="2" t="s">
        <v>7</v>
      </c>
      <c r="E259" s="2" t="s">
        <v>12</v>
      </c>
      <c r="F259" s="2" t="s">
        <v>61</v>
      </c>
      <c r="G259" s="1">
        <v>1166.4000000000001</v>
      </c>
      <c r="H259" s="1">
        <v>550.79999999999995</v>
      </c>
      <c r="I259" s="4">
        <v>3</v>
      </c>
      <c r="J259" s="2" t="s">
        <v>70</v>
      </c>
      <c r="K259" s="1">
        <f>Tabelle6[[#This Row],[Menge kg Nges]]/1000</f>
        <v>1.1664000000000001</v>
      </c>
      <c r="L259" s="1">
        <f>Tabelle6[[#This Row],[Menge kg P2O5]]/1000</f>
        <v>0.55079999999999996</v>
      </c>
      <c r="M259" s="1">
        <f>Tabelle6[[#This Row],[Menge t Nges]]/Tabelle6[[#This Row],[Anzahl Lieferscheine]]</f>
        <v>0.38880000000000003</v>
      </c>
      <c r="N259" s="1">
        <f>Tabelle6[[#This Row],[Menge t P2O5]]/Tabelle6[[#This Row],[Anzahl Lieferscheine]]</f>
        <v>0.18359999999999999</v>
      </c>
    </row>
    <row r="260" spans="1:14" x14ac:dyDescent="0.2">
      <c r="A260" s="2" t="s">
        <v>36</v>
      </c>
      <c r="B260" s="2" t="s">
        <v>42</v>
      </c>
      <c r="C260" s="2" t="s">
        <v>6</v>
      </c>
      <c r="D260" s="2" t="s">
        <v>7</v>
      </c>
      <c r="E260" s="2" t="s">
        <v>14</v>
      </c>
      <c r="F260" s="2" t="s">
        <v>61</v>
      </c>
      <c r="G260" s="1">
        <v>4217.78</v>
      </c>
      <c r="H260" s="1">
        <v>2145.4699999999993</v>
      </c>
      <c r="I260" s="4">
        <v>11</v>
      </c>
      <c r="J260" s="2" t="s">
        <v>70</v>
      </c>
      <c r="K260" s="1">
        <f>Tabelle6[[#This Row],[Menge kg Nges]]/1000</f>
        <v>4.2177799999999994</v>
      </c>
      <c r="L260" s="1">
        <f>Tabelle6[[#This Row],[Menge kg P2O5]]/1000</f>
        <v>2.1454699999999995</v>
      </c>
      <c r="M260" s="1">
        <f>Tabelle6[[#This Row],[Menge t Nges]]/Tabelle6[[#This Row],[Anzahl Lieferscheine]]</f>
        <v>0.38343454545454542</v>
      </c>
      <c r="N260" s="1">
        <f>Tabelle6[[#This Row],[Menge t P2O5]]/Tabelle6[[#This Row],[Anzahl Lieferscheine]]</f>
        <v>0.19504272727272723</v>
      </c>
    </row>
    <row r="261" spans="1:14" x14ac:dyDescent="0.2">
      <c r="A261" s="2" t="s">
        <v>36</v>
      </c>
      <c r="B261" s="2" t="s">
        <v>42</v>
      </c>
      <c r="C261" s="2" t="s">
        <v>6</v>
      </c>
      <c r="D261" s="2" t="s">
        <v>15</v>
      </c>
      <c r="E261" s="2" t="s">
        <v>20</v>
      </c>
      <c r="F261" s="2" t="s">
        <v>61</v>
      </c>
      <c r="G261" s="1">
        <v>290.15999999999997</v>
      </c>
      <c r="H261" s="1">
        <v>234</v>
      </c>
      <c r="I261" s="4">
        <v>2</v>
      </c>
      <c r="J261" s="2" t="s">
        <v>70</v>
      </c>
      <c r="K261" s="1">
        <f>Tabelle6[[#This Row],[Menge kg Nges]]/1000</f>
        <v>0.29015999999999997</v>
      </c>
      <c r="L261" s="1">
        <f>Tabelle6[[#This Row],[Menge kg P2O5]]/1000</f>
        <v>0.23400000000000001</v>
      </c>
      <c r="M261" s="1">
        <f>Tabelle6[[#This Row],[Menge t Nges]]/Tabelle6[[#This Row],[Anzahl Lieferscheine]]</f>
        <v>0.14507999999999999</v>
      </c>
      <c r="N261" s="1">
        <f>Tabelle6[[#This Row],[Menge t P2O5]]/Tabelle6[[#This Row],[Anzahl Lieferscheine]]</f>
        <v>0.11700000000000001</v>
      </c>
    </row>
    <row r="262" spans="1:14" x14ac:dyDescent="0.2">
      <c r="A262" s="2" t="s">
        <v>36</v>
      </c>
      <c r="B262" s="2" t="s">
        <v>42</v>
      </c>
      <c r="C262" s="2" t="s">
        <v>25</v>
      </c>
      <c r="D262" s="2" t="s">
        <v>25</v>
      </c>
      <c r="E262" s="2" t="s">
        <v>26</v>
      </c>
      <c r="F262" s="2" t="s">
        <v>61</v>
      </c>
      <c r="G262" s="1">
        <v>221022.13</v>
      </c>
      <c r="H262" s="1">
        <v>53400.959999999999</v>
      </c>
      <c r="I262" s="4">
        <v>5</v>
      </c>
      <c r="J262" s="2" t="s">
        <v>70</v>
      </c>
      <c r="K262" s="1">
        <f>Tabelle6[[#This Row],[Menge kg Nges]]/1000</f>
        <v>221.02213</v>
      </c>
      <c r="L262" s="1">
        <f>Tabelle6[[#This Row],[Menge kg P2O5]]/1000</f>
        <v>53.400959999999998</v>
      </c>
      <c r="M262" s="1">
        <f>Tabelle6[[#This Row],[Menge t Nges]]/Tabelle6[[#This Row],[Anzahl Lieferscheine]]</f>
        <v>44.204425999999998</v>
      </c>
      <c r="N262" s="1">
        <f>Tabelle6[[#This Row],[Menge t P2O5]]/Tabelle6[[#This Row],[Anzahl Lieferscheine]]</f>
        <v>10.680192</v>
      </c>
    </row>
    <row r="263" spans="1:14" x14ac:dyDescent="0.2">
      <c r="A263" s="2" t="s">
        <v>27</v>
      </c>
      <c r="B263" s="2" t="s">
        <v>5</v>
      </c>
      <c r="C263" s="2" t="s">
        <v>6</v>
      </c>
      <c r="D263" s="2" t="s">
        <v>7</v>
      </c>
      <c r="E263" s="2" t="s">
        <v>8</v>
      </c>
      <c r="F263" s="2" t="s">
        <v>61</v>
      </c>
      <c r="G263" s="1">
        <v>287</v>
      </c>
      <c r="H263" s="1">
        <v>139.4</v>
      </c>
      <c r="I263" s="4">
        <v>2</v>
      </c>
      <c r="J263" s="2" t="s">
        <v>70</v>
      </c>
      <c r="K263" s="1">
        <f>Tabelle6[[#This Row],[Menge kg Nges]]/1000</f>
        <v>0.28699999999999998</v>
      </c>
      <c r="L263" s="1">
        <f>Tabelle6[[#This Row],[Menge kg P2O5]]/1000</f>
        <v>0.1394</v>
      </c>
      <c r="M263" s="1">
        <f>Tabelle6[[#This Row],[Menge t Nges]]/Tabelle6[[#This Row],[Anzahl Lieferscheine]]</f>
        <v>0.14349999999999999</v>
      </c>
      <c r="N263" s="1">
        <f>Tabelle6[[#This Row],[Menge t P2O5]]/Tabelle6[[#This Row],[Anzahl Lieferscheine]]</f>
        <v>6.9699999999999998E-2</v>
      </c>
    </row>
    <row r="264" spans="1:14" x14ac:dyDescent="0.2">
      <c r="A264" s="2" t="s">
        <v>27</v>
      </c>
      <c r="B264" s="2" t="s">
        <v>5</v>
      </c>
      <c r="C264" s="2" t="s">
        <v>6</v>
      </c>
      <c r="D264" s="2" t="s">
        <v>7</v>
      </c>
      <c r="E264" s="2" t="s">
        <v>9</v>
      </c>
      <c r="F264" s="2" t="s">
        <v>61</v>
      </c>
      <c r="G264" s="1">
        <v>5660.92</v>
      </c>
      <c r="H264" s="1">
        <v>2533.8199999999997</v>
      </c>
      <c r="I264" s="4">
        <v>20</v>
      </c>
      <c r="J264" s="2" t="s">
        <v>70</v>
      </c>
      <c r="K264" s="1">
        <f>Tabelle6[[#This Row],[Menge kg Nges]]/1000</f>
        <v>5.66092</v>
      </c>
      <c r="L264" s="1">
        <f>Tabelle6[[#This Row],[Menge kg P2O5]]/1000</f>
        <v>2.5338199999999995</v>
      </c>
      <c r="M264" s="1">
        <f>Tabelle6[[#This Row],[Menge t Nges]]/Tabelle6[[#This Row],[Anzahl Lieferscheine]]</f>
        <v>0.28304600000000002</v>
      </c>
      <c r="N264" s="1">
        <f>Tabelle6[[#This Row],[Menge t P2O5]]/Tabelle6[[#This Row],[Anzahl Lieferscheine]]</f>
        <v>0.12669099999999997</v>
      </c>
    </row>
    <row r="265" spans="1:14" x14ac:dyDescent="0.2">
      <c r="A265" s="2" t="s">
        <v>27</v>
      </c>
      <c r="B265" s="2" t="s">
        <v>5</v>
      </c>
      <c r="C265" s="2" t="s">
        <v>6</v>
      </c>
      <c r="D265" s="2" t="s">
        <v>7</v>
      </c>
      <c r="E265" s="2" t="s">
        <v>11</v>
      </c>
      <c r="F265" s="2" t="s">
        <v>61</v>
      </c>
      <c r="G265" s="1">
        <v>252</v>
      </c>
      <c r="H265" s="1">
        <v>117</v>
      </c>
      <c r="I265" s="4">
        <v>1</v>
      </c>
      <c r="J265" s="2" t="s">
        <v>70</v>
      </c>
      <c r="K265" s="1">
        <f>Tabelle6[[#This Row],[Menge kg Nges]]/1000</f>
        <v>0.252</v>
      </c>
      <c r="L265" s="1">
        <f>Tabelle6[[#This Row],[Menge kg P2O5]]/1000</f>
        <v>0.11700000000000001</v>
      </c>
      <c r="M265" s="1">
        <f>Tabelle6[[#This Row],[Menge t Nges]]/Tabelle6[[#This Row],[Anzahl Lieferscheine]]</f>
        <v>0.252</v>
      </c>
      <c r="N265" s="1">
        <f>Tabelle6[[#This Row],[Menge t P2O5]]/Tabelle6[[#This Row],[Anzahl Lieferscheine]]</f>
        <v>0.11700000000000001</v>
      </c>
    </row>
    <row r="266" spans="1:14" x14ac:dyDescent="0.2">
      <c r="A266" s="2" t="s">
        <v>27</v>
      </c>
      <c r="B266" s="2" t="s">
        <v>5</v>
      </c>
      <c r="C266" s="2" t="s">
        <v>6</v>
      </c>
      <c r="D266" s="2" t="s">
        <v>7</v>
      </c>
      <c r="E266" s="2" t="s">
        <v>12</v>
      </c>
      <c r="F266" s="2" t="s">
        <v>61</v>
      </c>
      <c r="G266" s="1">
        <v>4397.6000000000004</v>
      </c>
      <c r="H266" s="1">
        <v>1775.4</v>
      </c>
      <c r="I266" s="4">
        <v>7</v>
      </c>
      <c r="J266" s="2" t="s">
        <v>70</v>
      </c>
      <c r="K266" s="1">
        <f>Tabelle6[[#This Row],[Menge kg Nges]]/1000</f>
        <v>4.3976000000000006</v>
      </c>
      <c r="L266" s="1">
        <f>Tabelle6[[#This Row],[Menge kg P2O5]]/1000</f>
        <v>1.7754000000000001</v>
      </c>
      <c r="M266" s="1">
        <f>Tabelle6[[#This Row],[Menge t Nges]]/Tabelle6[[#This Row],[Anzahl Lieferscheine]]</f>
        <v>0.62822857142857147</v>
      </c>
      <c r="N266" s="1">
        <f>Tabelle6[[#This Row],[Menge t P2O5]]/Tabelle6[[#This Row],[Anzahl Lieferscheine]]</f>
        <v>0.25362857142857143</v>
      </c>
    </row>
    <row r="267" spans="1:14" x14ac:dyDescent="0.2">
      <c r="A267" s="2" t="s">
        <v>27</v>
      </c>
      <c r="B267" s="2" t="s">
        <v>5</v>
      </c>
      <c r="C267" s="2" t="s">
        <v>6</v>
      </c>
      <c r="D267" s="2" t="s">
        <v>15</v>
      </c>
      <c r="E267" s="2" t="s">
        <v>20</v>
      </c>
      <c r="F267" s="2" t="s">
        <v>61</v>
      </c>
      <c r="G267" s="1">
        <v>791.99999999999989</v>
      </c>
      <c r="H267" s="1">
        <v>450</v>
      </c>
      <c r="I267" s="4">
        <v>11</v>
      </c>
      <c r="J267" s="2" t="s">
        <v>70</v>
      </c>
      <c r="K267" s="1">
        <f>Tabelle6[[#This Row],[Menge kg Nges]]/1000</f>
        <v>0.79199999999999993</v>
      </c>
      <c r="L267" s="1">
        <f>Tabelle6[[#This Row],[Menge kg P2O5]]/1000</f>
        <v>0.45</v>
      </c>
      <c r="M267" s="1">
        <f>Tabelle6[[#This Row],[Menge t Nges]]/Tabelle6[[#This Row],[Anzahl Lieferscheine]]</f>
        <v>7.1999999999999995E-2</v>
      </c>
      <c r="N267" s="1">
        <f>Tabelle6[[#This Row],[Menge t P2O5]]/Tabelle6[[#This Row],[Anzahl Lieferscheine]]</f>
        <v>4.0909090909090909E-2</v>
      </c>
    </row>
    <row r="268" spans="1:14" x14ac:dyDescent="0.2">
      <c r="A268" s="2" t="s">
        <v>27</v>
      </c>
      <c r="B268" s="2" t="s">
        <v>5</v>
      </c>
      <c r="C268" s="2" t="s">
        <v>6</v>
      </c>
      <c r="D268" s="2" t="s">
        <v>15</v>
      </c>
      <c r="E268" s="2" t="s">
        <v>21</v>
      </c>
      <c r="F268" s="2" t="s">
        <v>61</v>
      </c>
      <c r="G268" s="1">
        <v>1568.3000000000002</v>
      </c>
      <c r="H268" s="1">
        <v>823.5</v>
      </c>
      <c r="I268" s="4">
        <v>4</v>
      </c>
      <c r="J268" s="2" t="s">
        <v>70</v>
      </c>
      <c r="K268" s="1">
        <f>Tabelle6[[#This Row],[Menge kg Nges]]/1000</f>
        <v>1.5683000000000002</v>
      </c>
      <c r="L268" s="1">
        <f>Tabelle6[[#This Row],[Menge kg P2O5]]/1000</f>
        <v>0.82350000000000001</v>
      </c>
      <c r="M268" s="1">
        <f>Tabelle6[[#This Row],[Menge t Nges]]/Tabelle6[[#This Row],[Anzahl Lieferscheine]]</f>
        <v>0.39207500000000006</v>
      </c>
      <c r="N268" s="1">
        <f>Tabelle6[[#This Row],[Menge t P2O5]]/Tabelle6[[#This Row],[Anzahl Lieferscheine]]</f>
        <v>0.205875</v>
      </c>
    </row>
    <row r="269" spans="1:14" x14ac:dyDescent="0.2">
      <c r="A269" s="2" t="s">
        <v>27</v>
      </c>
      <c r="B269" s="2" t="s">
        <v>5</v>
      </c>
      <c r="C269" s="2" t="s">
        <v>6</v>
      </c>
      <c r="D269" s="2" t="s">
        <v>15</v>
      </c>
      <c r="E269" s="2" t="s">
        <v>9</v>
      </c>
      <c r="F269" s="2" t="s">
        <v>61</v>
      </c>
      <c r="G269" s="1">
        <v>1847.7999999999997</v>
      </c>
      <c r="H269" s="1">
        <v>1337.5</v>
      </c>
      <c r="I269" s="4">
        <v>5</v>
      </c>
      <c r="J269" s="2" t="s">
        <v>70</v>
      </c>
      <c r="K269" s="1">
        <f>Tabelle6[[#This Row],[Menge kg Nges]]/1000</f>
        <v>1.8477999999999997</v>
      </c>
      <c r="L269" s="1">
        <f>Tabelle6[[#This Row],[Menge kg P2O5]]/1000</f>
        <v>1.3374999999999999</v>
      </c>
      <c r="M269" s="1">
        <f>Tabelle6[[#This Row],[Menge t Nges]]/Tabelle6[[#This Row],[Anzahl Lieferscheine]]</f>
        <v>0.36955999999999994</v>
      </c>
      <c r="N269" s="1">
        <f>Tabelle6[[#This Row],[Menge t P2O5]]/Tabelle6[[#This Row],[Anzahl Lieferscheine]]</f>
        <v>0.26749999999999996</v>
      </c>
    </row>
    <row r="270" spans="1:14" x14ac:dyDescent="0.2">
      <c r="A270" s="2" t="s">
        <v>27</v>
      </c>
      <c r="B270" s="2" t="s">
        <v>5</v>
      </c>
      <c r="C270" s="2" t="s">
        <v>6</v>
      </c>
      <c r="D270" s="2" t="s">
        <v>15</v>
      </c>
      <c r="E270" s="2" t="s">
        <v>12</v>
      </c>
      <c r="F270" s="2" t="s">
        <v>61</v>
      </c>
      <c r="G270" s="1">
        <v>436.8</v>
      </c>
      <c r="H270" s="1">
        <v>392</v>
      </c>
      <c r="I270" s="4">
        <v>2</v>
      </c>
      <c r="J270" s="2" t="s">
        <v>70</v>
      </c>
      <c r="K270" s="1">
        <f>Tabelle6[[#This Row],[Menge kg Nges]]/1000</f>
        <v>0.43680000000000002</v>
      </c>
      <c r="L270" s="1">
        <f>Tabelle6[[#This Row],[Menge kg P2O5]]/1000</f>
        <v>0.39200000000000002</v>
      </c>
      <c r="M270" s="1">
        <f>Tabelle6[[#This Row],[Menge t Nges]]/Tabelle6[[#This Row],[Anzahl Lieferscheine]]</f>
        <v>0.21840000000000001</v>
      </c>
      <c r="N270" s="1">
        <f>Tabelle6[[#This Row],[Menge t P2O5]]/Tabelle6[[#This Row],[Anzahl Lieferscheine]]</f>
        <v>0.19600000000000001</v>
      </c>
    </row>
    <row r="271" spans="1:14" x14ac:dyDescent="0.2">
      <c r="A271" s="2" t="s">
        <v>27</v>
      </c>
      <c r="B271" s="2" t="s">
        <v>5</v>
      </c>
      <c r="C271" s="2" t="s">
        <v>25</v>
      </c>
      <c r="D271" s="2" t="s">
        <v>25</v>
      </c>
      <c r="E271" s="2" t="s">
        <v>26</v>
      </c>
      <c r="F271" s="2" t="s">
        <v>61</v>
      </c>
      <c r="G271" s="1">
        <v>21732.269999999997</v>
      </c>
      <c r="H271" s="1">
        <v>7961.84</v>
      </c>
      <c r="I271" s="4">
        <v>17</v>
      </c>
      <c r="J271" s="2" t="s">
        <v>70</v>
      </c>
      <c r="K271" s="1">
        <f>Tabelle6[[#This Row],[Menge kg Nges]]/1000</f>
        <v>21.732269999999996</v>
      </c>
      <c r="L271" s="1">
        <f>Tabelle6[[#This Row],[Menge kg P2O5]]/1000</f>
        <v>7.9618400000000005</v>
      </c>
      <c r="M271" s="1">
        <f>Tabelle6[[#This Row],[Menge t Nges]]/Tabelle6[[#This Row],[Anzahl Lieferscheine]]</f>
        <v>1.2783688235294115</v>
      </c>
      <c r="N271" s="1">
        <f>Tabelle6[[#This Row],[Menge t P2O5]]/Tabelle6[[#This Row],[Anzahl Lieferscheine]]</f>
        <v>0.46834352941176471</v>
      </c>
    </row>
    <row r="272" spans="1:14" x14ac:dyDescent="0.2">
      <c r="A272" s="2" t="s">
        <v>27</v>
      </c>
      <c r="B272" s="2" t="s">
        <v>29</v>
      </c>
      <c r="C272" s="2" t="s">
        <v>6</v>
      </c>
      <c r="D272" s="2" t="s">
        <v>7</v>
      </c>
      <c r="E272" s="2" t="s">
        <v>8</v>
      </c>
      <c r="F272" s="2" t="s">
        <v>61</v>
      </c>
      <c r="G272" s="1">
        <v>36316.399999999994</v>
      </c>
      <c r="H272" s="1">
        <v>17986.609999999997</v>
      </c>
      <c r="I272" s="4">
        <v>100</v>
      </c>
      <c r="J272" s="2" t="s">
        <v>70</v>
      </c>
      <c r="K272" s="1">
        <f>Tabelle6[[#This Row],[Menge kg Nges]]/1000</f>
        <v>36.316399999999994</v>
      </c>
      <c r="L272" s="1">
        <f>Tabelle6[[#This Row],[Menge kg P2O5]]/1000</f>
        <v>17.986609999999995</v>
      </c>
      <c r="M272" s="1">
        <f>Tabelle6[[#This Row],[Menge t Nges]]/Tabelle6[[#This Row],[Anzahl Lieferscheine]]</f>
        <v>0.36316399999999993</v>
      </c>
      <c r="N272" s="1">
        <f>Tabelle6[[#This Row],[Menge t P2O5]]/Tabelle6[[#This Row],[Anzahl Lieferscheine]]</f>
        <v>0.17986609999999995</v>
      </c>
    </row>
    <row r="273" spans="1:14" x14ac:dyDescent="0.2">
      <c r="A273" s="2" t="s">
        <v>27</v>
      </c>
      <c r="B273" s="2" t="s">
        <v>29</v>
      </c>
      <c r="C273" s="2" t="s">
        <v>6</v>
      </c>
      <c r="D273" s="2" t="s">
        <v>7</v>
      </c>
      <c r="E273" s="2" t="s">
        <v>9</v>
      </c>
      <c r="F273" s="2" t="s">
        <v>61</v>
      </c>
      <c r="G273" s="1">
        <v>2349</v>
      </c>
      <c r="H273" s="1">
        <v>1007</v>
      </c>
      <c r="I273" s="4">
        <v>4</v>
      </c>
      <c r="J273" s="2" t="s">
        <v>70</v>
      </c>
      <c r="K273" s="1">
        <f>Tabelle6[[#This Row],[Menge kg Nges]]/1000</f>
        <v>2.3490000000000002</v>
      </c>
      <c r="L273" s="1">
        <f>Tabelle6[[#This Row],[Menge kg P2O5]]/1000</f>
        <v>1.0069999999999999</v>
      </c>
      <c r="M273" s="1">
        <f>Tabelle6[[#This Row],[Menge t Nges]]/Tabelle6[[#This Row],[Anzahl Lieferscheine]]</f>
        <v>0.58725000000000005</v>
      </c>
      <c r="N273" s="1">
        <f>Tabelle6[[#This Row],[Menge t P2O5]]/Tabelle6[[#This Row],[Anzahl Lieferscheine]]</f>
        <v>0.25174999999999997</v>
      </c>
    </row>
    <row r="274" spans="1:14" x14ac:dyDescent="0.2">
      <c r="A274" s="2" t="s">
        <v>27</v>
      </c>
      <c r="B274" s="2" t="s">
        <v>29</v>
      </c>
      <c r="C274" s="2" t="s">
        <v>6</v>
      </c>
      <c r="D274" s="2" t="s">
        <v>7</v>
      </c>
      <c r="E274" s="2" t="s">
        <v>12</v>
      </c>
      <c r="F274" s="2" t="s">
        <v>61</v>
      </c>
      <c r="G274" s="1">
        <v>7652.11</v>
      </c>
      <c r="H274" s="1">
        <v>3164.55</v>
      </c>
      <c r="I274" s="4">
        <v>23</v>
      </c>
      <c r="J274" s="2" t="s">
        <v>70</v>
      </c>
      <c r="K274" s="1">
        <f>Tabelle6[[#This Row],[Menge kg Nges]]/1000</f>
        <v>7.6521099999999995</v>
      </c>
      <c r="L274" s="1">
        <f>Tabelle6[[#This Row],[Menge kg P2O5]]/1000</f>
        <v>3.1645500000000002</v>
      </c>
      <c r="M274" s="1">
        <f>Tabelle6[[#This Row],[Menge t Nges]]/Tabelle6[[#This Row],[Anzahl Lieferscheine]]</f>
        <v>0.33270043478260869</v>
      </c>
      <c r="N274" s="1">
        <f>Tabelle6[[#This Row],[Menge t P2O5]]/Tabelle6[[#This Row],[Anzahl Lieferscheine]]</f>
        <v>0.13758913043478263</v>
      </c>
    </row>
    <row r="275" spans="1:14" x14ac:dyDescent="0.2">
      <c r="A275" s="2" t="s">
        <v>27</v>
      </c>
      <c r="B275" s="2" t="s">
        <v>29</v>
      </c>
      <c r="C275" s="2" t="s">
        <v>6</v>
      </c>
      <c r="D275" s="2" t="s">
        <v>7</v>
      </c>
      <c r="E275" s="2" t="s">
        <v>13</v>
      </c>
      <c r="F275" s="2" t="s">
        <v>61</v>
      </c>
      <c r="G275" s="1">
        <v>852.5</v>
      </c>
      <c r="H275" s="1">
        <v>577.5</v>
      </c>
      <c r="I275" s="4">
        <v>2</v>
      </c>
      <c r="J275" s="2" t="s">
        <v>70</v>
      </c>
      <c r="K275" s="1">
        <f>Tabelle6[[#This Row],[Menge kg Nges]]/1000</f>
        <v>0.85250000000000004</v>
      </c>
      <c r="L275" s="1">
        <f>Tabelle6[[#This Row],[Menge kg P2O5]]/1000</f>
        <v>0.57750000000000001</v>
      </c>
      <c r="M275" s="1">
        <f>Tabelle6[[#This Row],[Menge t Nges]]/Tabelle6[[#This Row],[Anzahl Lieferscheine]]</f>
        <v>0.42625000000000002</v>
      </c>
      <c r="N275" s="1">
        <f>Tabelle6[[#This Row],[Menge t P2O5]]/Tabelle6[[#This Row],[Anzahl Lieferscheine]]</f>
        <v>0.28875000000000001</v>
      </c>
    </row>
    <row r="276" spans="1:14" x14ac:dyDescent="0.2">
      <c r="A276" s="2" t="s">
        <v>27</v>
      </c>
      <c r="B276" s="2" t="s">
        <v>29</v>
      </c>
      <c r="C276" s="2" t="s">
        <v>6</v>
      </c>
      <c r="D276" s="2" t="s">
        <v>7</v>
      </c>
      <c r="E276" s="2" t="s">
        <v>14</v>
      </c>
      <c r="F276" s="2" t="s">
        <v>61</v>
      </c>
      <c r="G276" s="1">
        <v>2344.8000000000002</v>
      </c>
      <c r="H276" s="1">
        <v>1608.6</v>
      </c>
      <c r="I276" s="4">
        <v>5</v>
      </c>
      <c r="J276" s="2" t="s">
        <v>70</v>
      </c>
      <c r="K276" s="1">
        <f>Tabelle6[[#This Row],[Menge kg Nges]]/1000</f>
        <v>2.3448000000000002</v>
      </c>
      <c r="L276" s="1">
        <f>Tabelle6[[#This Row],[Menge kg P2O5]]/1000</f>
        <v>1.6085999999999998</v>
      </c>
      <c r="M276" s="1">
        <f>Tabelle6[[#This Row],[Menge t Nges]]/Tabelle6[[#This Row],[Anzahl Lieferscheine]]</f>
        <v>0.46896000000000004</v>
      </c>
      <c r="N276" s="1">
        <f>Tabelle6[[#This Row],[Menge t P2O5]]/Tabelle6[[#This Row],[Anzahl Lieferscheine]]</f>
        <v>0.32171999999999995</v>
      </c>
    </row>
    <row r="277" spans="1:14" x14ac:dyDescent="0.2">
      <c r="A277" s="2" t="s">
        <v>27</v>
      </c>
      <c r="B277" s="2" t="s">
        <v>29</v>
      </c>
      <c r="C277" s="2" t="s">
        <v>6</v>
      </c>
      <c r="D277" s="2" t="s">
        <v>15</v>
      </c>
      <c r="E277" s="2" t="s">
        <v>8</v>
      </c>
      <c r="F277" s="2" t="s">
        <v>61</v>
      </c>
      <c r="G277" s="1">
        <v>332.5</v>
      </c>
      <c r="H277" s="1">
        <v>204.25</v>
      </c>
      <c r="I277" s="4">
        <v>2</v>
      </c>
      <c r="J277" s="2" t="s">
        <v>70</v>
      </c>
      <c r="K277" s="1">
        <f>Tabelle6[[#This Row],[Menge kg Nges]]/1000</f>
        <v>0.33250000000000002</v>
      </c>
      <c r="L277" s="1">
        <f>Tabelle6[[#This Row],[Menge kg P2O5]]/1000</f>
        <v>0.20424999999999999</v>
      </c>
      <c r="M277" s="1">
        <f>Tabelle6[[#This Row],[Menge t Nges]]/Tabelle6[[#This Row],[Anzahl Lieferscheine]]</f>
        <v>0.16625000000000001</v>
      </c>
      <c r="N277" s="1">
        <f>Tabelle6[[#This Row],[Menge t P2O5]]/Tabelle6[[#This Row],[Anzahl Lieferscheine]]</f>
        <v>0.10212499999999999</v>
      </c>
    </row>
    <row r="278" spans="1:14" x14ac:dyDescent="0.2">
      <c r="A278" s="2" t="s">
        <v>27</v>
      </c>
      <c r="B278" s="2" t="s">
        <v>29</v>
      </c>
      <c r="C278" s="2" t="s">
        <v>6</v>
      </c>
      <c r="D278" s="2" t="s">
        <v>15</v>
      </c>
      <c r="E278" s="2" t="s">
        <v>18</v>
      </c>
      <c r="F278" s="2" t="s">
        <v>61</v>
      </c>
      <c r="G278" s="1">
        <v>1182.5</v>
      </c>
      <c r="H278" s="1">
        <v>821</v>
      </c>
      <c r="I278" s="4">
        <v>2</v>
      </c>
      <c r="J278" s="2" t="s">
        <v>70</v>
      </c>
      <c r="K278" s="1">
        <f>Tabelle6[[#This Row],[Menge kg Nges]]/1000</f>
        <v>1.1825000000000001</v>
      </c>
      <c r="L278" s="1">
        <f>Tabelle6[[#This Row],[Menge kg P2O5]]/1000</f>
        <v>0.82099999999999995</v>
      </c>
      <c r="M278" s="1">
        <f>Tabelle6[[#This Row],[Menge t Nges]]/Tabelle6[[#This Row],[Anzahl Lieferscheine]]</f>
        <v>0.59125000000000005</v>
      </c>
      <c r="N278" s="1">
        <f>Tabelle6[[#This Row],[Menge t P2O5]]/Tabelle6[[#This Row],[Anzahl Lieferscheine]]</f>
        <v>0.41049999999999998</v>
      </c>
    </row>
    <row r="279" spans="1:14" x14ac:dyDescent="0.2">
      <c r="A279" s="2" t="s">
        <v>27</v>
      </c>
      <c r="B279" s="2" t="s">
        <v>29</v>
      </c>
      <c r="C279" s="2" t="s">
        <v>6</v>
      </c>
      <c r="D279" s="2" t="s">
        <v>15</v>
      </c>
      <c r="E279" s="2" t="s">
        <v>19</v>
      </c>
      <c r="F279" s="2" t="s">
        <v>61</v>
      </c>
      <c r="G279" s="1">
        <v>1147.5</v>
      </c>
      <c r="H279" s="1">
        <v>1275</v>
      </c>
      <c r="I279" s="4">
        <v>2</v>
      </c>
      <c r="J279" s="2" t="s">
        <v>70</v>
      </c>
      <c r="K279" s="1">
        <f>Tabelle6[[#This Row],[Menge kg Nges]]/1000</f>
        <v>1.1475</v>
      </c>
      <c r="L279" s="1">
        <f>Tabelle6[[#This Row],[Menge kg P2O5]]/1000</f>
        <v>1.2749999999999999</v>
      </c>
      <c r="M279" s="1">
        <f>Tabelle6[[#This Row],[Menge t Nges]]/Tabelle6[[#This Row],[Anzahl Lieferscheine]]</f>
        <v>0.57374999999999998</v>
      </c>
      <c r="N279" s="1">
        <f>Tabelle6[[#This Row],[Menge t P2O5]]/Tabelle6[[#This Row],[Anzahl Lieferscheine]]</f>
        <v>0.63749999999999996</v>
      </c>
    </row>
    <row r="280" spans="1:14" x14ac:dyDescent="0.2">
      <c r="A280" s="2" t="s">
        <v>27</v>
      </c>
      <c r="B280" s="2" t="s">
        <v>29</v>
      </c>
      <c r="C280" s="2" t="s">
        <v>6</v>
      </c>
      <c r="D280" s="2" t="s">
        <v>15</v>
      </c>
      <c r="E280" s="2" t="s">
        <v>20</v>
      </c>
      <c r="F280" s="2" t="s">
        <v>61</v>
      </c>
      <c r="G280" s="1">
        <v>88</v>
      </c>
      <c r="H280" s="1">
        <v>50</v>
      </c>
      <c r="I280" s="4">
        <v>1</v>
      </c>
      <c r="J280" s="2" t="s">
        <v>70</v>
      </c>
      <c r="K280" s="1">
        <f>Tabelle6[[#This Row],[Menge kg Nges]]/1000</f>
        <v>8.7999999999999995E-2</v>
      </c>
      <c r="L280" s="1">
        <f>Tabelle6[[#This Row],[Menge kg P2O5]]/1000</f>
        <v>0.05</v>
      </c>
      <c r="M280" s="1">
        <f>Tabelle6[[#This Row],[Menge t Nges]]/Tabelle6[[#This Row],[Anzahl Lieferscheine]]</f>
        <v>8.7999999999999995E-2</v>
      </c>
      <c r="N280" s="1">
        <f>Tabelle6[[#This Row],[Menge t P2O5]]/Tabelle6[[#This Row],[Anzahl Lieferscheine]]</f>
        <v>0.05</v>
      </c>
    </row>
    <row r="281" spans="1:14" x14ac:dyDescent="0.2">
      <c r="A281" s="2" t="s">
        <v>27</v>
      </c>
      <c r="B281" s="2" t="s">
        <v>29</v>
      </c>
      <c r="C281" s="2" t="s">
        <v>6</v>
      </c>
      <c r="D281" s="2" t="s">
        <v>15</v>
      </c>
      <c r="E281" s="2" t="s">
        <v>21</v>
      </c>
      <c r="F281" s="2" t="s">
        <v>61</v>
      </c>
      <c r="G281" s="1">
        <v>1786.5</v>
      </c>
      <c r="H281" s="1">
        <v>949.5</v>
      </c>
      <c r="I281" s="4">
        <v>3</v>
      </c>
      <c r="J281" s="2" t="s">
        <v>70</v>
      </c>
      <c r="K281" s="1">
        <f>Tabelle6[[#This Row],[Menge kg Nges]]/1000</f>
        <v>1.7865</v>
      </c>
      <c r="L281" s="1">
        <f>Tabelle6[[#This Row],[Menge kg P2O5]]/1000</f>
        <v>0.94950000000000001</v>
      </c>
      <c r="M281" s="1">
        <f>Tabelle6[[#This Row],[Menge t Nges]]/Tabelle6[[#This Row],[Anzahl Lieferscheine]]</f>
        <v>0.59550000000000003</v>
      </c>
      <c r="N281" s="1">
        <f>Tabelle6[[#This Row],[Menge t P2O5]]/Tabelle6[[#This Row],[Anzahl Lieferscheine]]</f>
        <v>0.3165</v>
      </c>
    </row>
    <row r="282" spans="1:14" x14ac:dyDescent="0.2">
      <c r="A282" s="2" t="s">
        <v>27</v>
      </c>
      <c r="B282" s="2" t="s">
        <v>29</v>
      </c>
      <c r="C282" s="2" t="s">
        <v>6</v>
      </c>
      <c r="D282" s="2" t="s">
        <v>15</v>
      </c>
      <c r="E282" s="2" t="s">
        <v>9</v>
      </c>
      <c r="F282" s="2" t="s">
        <v>61</v>
      </c>
      <c r="G282" s="1">
        <v>423.2</v>
      </c>
      <c r="H282" s="1">
        <v>189.75</v>
      </c>
      <c r="I282" s="4">
        <v>1</v>
      </c>
      <c r="J282" s="2" t="s">
        <v>70</v>
      </c>
      <c r="K282" s="1">
        <f>Tabelle6[[#This Row],[Menge kg Nges]]/1000</f>
        <v>0.42319999999999997</v>
      </c>
      <c r="L282" s="1">
        <f>Tabelle6[[#This Row],[Menge kg P2O5]]/1000</f>
        <v>0.18975</v>
      </c>
      <c r="M282" s="1">
        <f>Tabelle6[[#This Row],[Menge t Nges]]/Tabelle6[[#This Row],[Anzahl Lieferscheine]]</f>
        <v>0.42319999999999997</v>
      </c>
      <c r="N282" s="1">
        <f>Tabelle6[[#This Row],[Menge t P2O5]]/Tabelle6[[#This Row],[Anzahl Lieferscheine]]</f>
        <v>0.18975</v>
      </c>
    </row>
    <row r="283" spans="1:14" x14ac:dyDescent="0.2">
      <c r="A283" s="2" t="s">
        <v>27</v>
      </c>
      <c r="B283" s="2" t="s">
        <v>29</v>
      </c>
      <c r="C283" s="2" t="s">
        <v>6</v>
      </c>
      <c r="D283" s="2" t="s">
        <v>15</v>
      </c>
      <c r="E283" s="2" t="s">
        <v>10</v>
      </c>
      <c r="F283" s="2" t="s">
        <v>61</v>
      </c>
      <c r="G283" s="1">
        <v>1032.75</v>
      </c>
      <c r="H283" s="1">
        <v>441.15000000000003</v>
      </c>
      <c r="I283" s="4">
        <v>2</v>
      </c>
      <c r="J283" s="2" t="s">
        <v>70</v>
      </c>
      <c r="K283" s="1">
        <f>Tabelle6[[#This Row],[Menge kg Nges]]/1000</f>
        <v>1.0327500000000001</v>
      </c>
      <c r="L283" s="1">
        <f>Tabelle6[[#This Row],[Menge kg P2O5]]/1000</f>
        <v>0.44115000000000004</v>
      </c>
      <c r="M283" s="1">
        <f>Tabelle6[[#This Row],[Menge t Nges]]/Tabelle6[[#This Row],[Anzahl Lieferscheine]]</f>
        <v>0.51637500000000003</v>
      </c>
      <c r="N283" s="1">
        <f>Tabelle6[[#This Row],[Menge t P2O5]]/Tabelle6[[#This Row],[Anzahl Lieferscheine]]</f>
        <v>0.22057500000000002</v>
      </c>
    </row>
    <row r="284" spans="1:14" x14ac:dyDescent="0.2">
      <c r="A284" s="2" t="s">
        <v>27</v>
      </c>
      <c r="B284" s="2" t="s">
        <v>29</v>
      </c>
      <c r="C284" s="2" t="s">
        <v>6</v>
      </c>
      <c r="D284" s="2" t="s">
        <v>15</v>
      </c>
      <c r="E284" s="2" t="s">
        <v>12</v>
      </c>
      <c r="F284" s="2" t="s">
        <v>61</v>
      </c>
      <c r="G284" s="1">
        <v>245.7</v>
      </c>
      <c r="H284" s="1">
        <v>220.5</v>
      </c>
      <c r="I284" s="4">
        <v>1</v>
      </c>
      <c r="J284" s="2" t="s">
        <v>70</v>
      </c>
      <c r="K284" s="1">
        <f>Tabelle6[[#This Row],[Menge kg Nges]]/1000</f>
        <v>0.2457</v>
      </c>
      <c r="L284" s="1">
        <f>Tabelle6[[#This Row],[Menge kg P2O5]]/1000</f>
        <v>0.2205</v>
      </c>
      <c r="M284" s="1">
        <f>Tabelle6[[#This Row],[Menge t Nges]]/Tabelle6[[#This Row],[Anzahl Lieferscheine]]</f>
        <v>0.2457</v>
      </c>
      <c r="N284" s="1">
        <f>Tabelle6[[#This Row],[Menge t P2O5]]/Tabelle6[[#This Row],[Anzahl Lieferscheine]]</f>
        <v>0.2205</v>
      </c>
    </row>
    <row r="285" spans="1:14" x14ac:dyDescent="0.2">
      <c r="A285" s="2" t="s">
        <v>27</v>
      </c>
      <c r="B285" s="2" t="s">
        <v>29</v>
      </c>
      <c r="C285" s="2" t="s">
        <v>25</v>
      </c>
      <c r="D285" s="2" t="s">
        <v>25</v>
      </c>
      <c r="E285" s="2" t="s">
        <v>26</v>
      </c>
      <c r="F285" s="2" t="s">
        <v>61</v>
      </c>
      <c r="G285" s="1">
        <v>16813.859999999997</v>
      </c>
      <c r="H285" s="1">
        <v>5951.56</v>
      </c>
      <c r="I285" s="4">
        <v>25</v>
      </c>
      <c r="J285" s="2" t="s">
        <v>70</v>
      </c>
      <c r="K285" s="1">
        <f>Tabelle6[[#This Row],[Menge kg Nges]]/1000</f>
        <v>16.813859999999998</v>
      </c>
      <c r="L285" s="1">
        <f>Tabelle6[[#This Row],[Menge kg P2O5]]/1000</f>
        <v>5.9515600000000006</v>
      </c>
      <c r="M285" s="1">
        <f>Tabelle6[[#This Row],[Menge t Nges]]/Tabelle6[[#This Row],[Anzahl Lieferscheine]]</f>
        <v>0.67255439999999989</v>
      </c>
      <c r="N285" s="1">
        <f>Tabelle6[[#This Row],[Menge t P2O5]]/Tabelle6[[#This Row],[Anzahl Lieferscheine]]</f>
        <v>0.23806240000000004</v>
      </c>
    </row>
    <row r="286" spans="1:14" x14ac:dyDescent="0.2">
      <c r="A286" s="2" t="s">
        <v>27</v>
      </c>
      <c r="B286" s="2" t="s">
        <v>32</v>
      </c>
      <c r="C286" s="2" t="s">
        <v>6</v>
      </c>
      <c r="D286" s="2" t="s">
        <v>7</v>
      </c>
      <c r="E286" s="2" t="s">
        <v>8</v>
      </c>
      <c r="F286" s="2" t="s">
        <v>61</v>
      </c>
      <c r="G286" s="1">
        <v>4817.3399999999992</v>
      </c>
      <c r="H286" s="1">
        <v>2207.19</v>
      </c>
      <c r="I286" s="4">
        <v>10</v>
      </c>
      <c r="J286" s="2" t="s">
        <v>70</v>
      </c>
      <c r="K286" s="1">
        <f>Tabelle6[[#This Row],[Menge kg Nges]]/1000</f>
        <v>4.8173399999999988</v>
      </c>
      <c r="L286" s="1">
        <f>Tabelle6[[#This Row],[Menge kg P2O5]]/1000</f>
        <v>2.2071900000000002</v>
      </c>
      <c r="M286" s="1">
        <f>Tabelle6[[#This Row],[Menge t Nges]]/Tabelle6[[#This Row],[Anzahl Lieferscheine]]</f>
        <v>0.48173399999999988</v>
      </c>
      <c r="N286" s="1">
        <f>Tabelle6[[#This Row],[Menge t P2O5]]/Tabelle6[[#This Row],[Anzahl Lieferscheine]]</f>
        <v>0.22071900000000003</v>
      </c>
    </row>
    <row r="287" spans="1:14" x14ac:dyDescent="0.2">
      <c r="A287" s="2" t="s">
        <v>27</v>
      </c>
      <c r="B287" s="2" t="s">
        <v>32</v>
      </c>
      <c r="C287" s="2" t="s">
        <v>6</v>
      </c>
      <c r="D287" s="2" t="s">
        <v>7</v>
      </c>
      <c r="E287" s="2" t="s">
        <v>9</v>
      </c>
      <c r="F287" s="2" t="s">
        <v>61</v>
      </c>
      <c r="G287" s="1">
        <v>4775.6800000000012</v>
      </c>
      <c r="H287" s="1">
        <v>1879.3599999999997</v>
      </c>
      <c r="I287" s="4">
        <v>26</v>
      </c>
      <c r="J287" s="2" t="s">
        <v>70</v>
      </c>
      <c r="K287" s="1">
        <f>Tabelle6[[#This Row],[Menge kg Nges]]/1000</f>
        <v>4.7756800000000013</v>
      </c>
      <c r="L287" s="1">
        <f>Tabelle6[[#This Row],[Menge kg P2O5]]/1000</f>
        <v>1.8793599999999997</v>
      </c>
      <c r="M287" s="1">
        <f>Tabelle6[[#This Row],[Menge t Nges]]/Tabelle6[[#This Row],[Anzahl Lieferscheine]]</f>
        <v>0.18368000000000004</v>
      </c>
      <c r="N287" s="1">
        <f>Tabelle6[[#This Row],[Menge t P2O5]]/Tabelle6[[#This Row],[Anzahl Lieferscheine]]</f>
        <v>7.2283076923076908E-2</v>
      </c>
    </row>
    <row r="288" spans="1:14" x14ac:dyDescent="0.2">
      <c r="A288" s="2" t="s">
        <v>27</v>
      </c>
      <c r="B288" s="2" t="s">
        <v>32</v>
      </c>
      <c r="C288" s="2" t="s">
        <v>6</v>
      </c>
      <c r="D288" s="2" t="s">
        <v>7</v>
      </c>
      <c r="E288" s="2" t="s">
        <v>14</v>
      </c>
      <c r="F288" s="2" t="s">
        <v>61</v>
      </c>
      <c r="G288" s="1">
        <v>241.5</v>
      </c>
      <c r="H288" s="1">
        <v>147</v>
      </c>
      <c r="I288" s="4">
        <v>1</v>
      </c>
      <c r="J288" s="2" t="s">
        <v>70</v>
      </c>
      <c r="K288" s="1">
        <f>Tabelle6[[#This Row],[Menge kg Nges]]/1000</f>
        <v>0.24149999999999999</v>
      </c>
      <c r="L288" s="1">
        <f>Tabelle6[[#This Row],[Menge kg P2O5]]/1000</f>
        <v>0.14699999999999999</v>
      </c>
      <c r="M288" s="1">
        <f>Tabelle6[[#This Row],[Menge t Nges]]/Tabelle6[[#This Row],[Anzahl Lieferscheine]]</f>
        <v>0.24149999999999999</v>
      </c>
      <c r="N288" s="1">
        <f>Tabelle6[[#This Row],[Menge t P2O5]]/Tabelle6[[#This Row],[Anzahl Lieferscheine]]</f>
        <v>0.14699999999999999</v>
      </c>
    </row>
    <row r="289" spans="1:14" x14ac:dyDescent="0.2">
      <c r="A289" s="2" t="s">
        <v>27</v>
      </c>
      <c r="B289" s="2" t="s">
        <v>32</v>
      </c>
      <c r="C289" s="2" t="s">
        <v>6</v>
      </c>
      <c r="D289" s="2" t="s">
        <v>15</v>
      </c>
      <c r="E289" s="2" t="s">
        <v>9</v>
      </c>
      <c r="F289" s="2" t="s">
        <v>61</v>
      </c>
      <c r="G289" s="1">
        <v>909</v>
      </c>
      <c r="H289" s="1">
        <v>382.5</v>
      </c>
      <c r="I289" s="4">
        <v>1</v>
      </c>
      <c r="J289" s="2" t="s">
        <v>70</v>
      </c>
      <c r="K289" s="1">
        <f>Tabelle6[[#This Row],[Menge kg Nges]]/1000</f>
        <v>0.90900000000000003</v>
      </c>
      <c r="L289" s="1">
        <f>Tabelle6[[#This Row],[Menge kg P2O5]]/1000</f>
        <v>0.38250000000000001</v>
      </c>
      <c r="M289" s="1">
        <f>Tabelle6[[#This Row],[Menge t Nges]]/Tabelle6[[#This Row],[Anzahl Lieferscheine]]</f>
        <v>0.90900000000000003</v>
      </c>
      <c r="N289" s="1">
        <f>Tabelle6[[#This Row],[Menge t P2O5]]/Tabelle6[[#This Row],[Anzahl Lieferscheine]]</f>
        <v>0.38250000000000001</v>
      </c>
    </row>
    <row r="290" spans="1:14" x14ac:dyDescent="0.2">
      <c r="A290" s="2" t="s">
        <v>27</v>
      </c>
      <c r="B290" s="2" t="s">
        <v>27</v>
      </c>
      <c r="C290" s="2" t="s">
        <v>6</v>
      </c>
      <c r="D290" s="2" t="s">
        <v>7</v>
      </c>
      <c r="E290" s="2" t="s">
        <v>8</v>
      </c>
      <c r="F290" s="2" t="s">
        <v>61</v>
      </c>
      <c r="G290" s="1">
        <v>326180.18000000046</v>
      </c>
      <c r="H290" s="1">
        <v>152195.91000000006</v>
      </c>
      <c r="I290" s="4">
        <v>938</v>
      </c>
      <c r="J290" s="2" t="s">
        <v>70</v>
      </c>
      <c r="K290" s="1">
        <f>Tabelle6[[#This Row],[Menge kg Nges]]/1000</f>
        <v>326.18018000000046</v>
      </c>
      <c r="L290" s="1">
        <f>Tabelle6[[#This Row],[Menge kg P2O5]]/1000</f>
        <v>152.19591000000005</v>
      </c>
      <c r="M290" s="1">
        <f>Tabelle6[[#This Row],[Menge t Nges]]/Tabelle6[[#This Row],[Anzahl Lieferscheine]]</f>
        <v>0.34774006396588536</v>
      </c>
      <c r="N290" s="1">
        <f>Tabelle6[[#This Row],[Menge t P2O5]]/Tabelle6[[#This Row],[Anzahl Lieferscheine]]</f>
        <v>0.16225576759061838</v>
      </c>
    </row>
    <row r="291" spans="1:14" x14ac:dyDescent="0.2">
      <c r="A291" s="2" t="s">
        <v>27</v>
      </c>
      <c r="B291" s="2" t="s">
        <v>27</v>
      </c>
      <c r="C291" s="2" t="s">
        <v>6</v>
      </c>
      <c r="D291" s="2" t="s">
        <v>7</v>
      </c>
      <c r="E291" s="2" t="s">
        <v>9</v>
      </c>
      <c r="F291" s="2" t="s">
        <v>61</v>
      </c>
      <c r="G291" s="1">
        <v>135619.68</v>
      </c>
      <c r="H291" s="1">
        <v>56145.36</v>
      </c>
      <c r="I291" s="4">
        <v>556</v>
      </c>
      <c r="J291" s="2" t="s">
        <v>70</v>
      </c>
      <c r="K291" s="1">
        <f>Tabelle6[[#This Row],[Menge kg Nges]]/1000</f>
        <v>135.61967999999999</v>
      </c>
      <c r="L291" s="1">
        <f>Tabelle6[[#This Row],[Menge kg P2O5]]/1000</f>
        <v>56.145360000000004</v>
      </c>
      <c r="M291" s="1">
        <f>Tabelle6[[#This Row],[Menge t Nges]]/Tabelle6[[#This Row],[Anzahl Lieferscheine]]</f>
        <v>0.24392028776978414</v>
      </c>
      <c r="N291" s="1">
        <f>Tabelle6[[#This Row],[Menge t P2O5]]/Tabelle6[[#This Row],[Anzahl Lieferscheine]]</f>
        <v>0.10098086330935252</v>
      </c>
    </row>
    <row r="292" spans="1:14" x14ac:dyDescent="0.2">
      <c r="A292" s="2" t="s">
        <v>27</v>
      </c>
      <c r="B292" s="2" t="s">
        <v>27</v>
      </c>
      <c r="C292" s="2" t="s">
        <v>6</v>
      </c>
      <c r="D292" s="2" t="s">
        <v>7</v>
      </c>
      <c r="E292" s="2" t="s">
        <v>10</v>
      </c>
      <c r="F292" s="2" t="s">
        <v>61</v>
      </c>
      <c r="G292" s="1">
        <v>16238.81</v>
      </c>
      <c r="H292" s="1">
        <v>6741.26</v>
      </c>
      <c r="I292" s="4">
        <v>51</v>
      </c>
      <c r="J292" s="2" t="s">
        <v>70</v>
      </c>
      <c r="K292" s="1">
        <f>Tabelle6[[#This Row],[Menge kg Nges]]/1000</f>
        <v>16.238810000000001</v>
      </c>
      <c r="L292" s="1">
        <f>Tabelle6[[#This Row],[Menge kg P2O5]]/1000</f>
        <v>6.7412600000000005</v>
      </c>
      <c r="M292" s="1">
        <f>Tabelle6[[#This Row],[Menge t Nges]]/Tabelle6[[#This Row],[Anzahl Lieferscheine]]</f>
        <v>0.31840803921568628</v>
      </c>
      <c r="N292" s="1">
        <f>Tabelle6[[#This Row],[Menge t P2O5]]/Tabelle6[[#This Row],[Anzahl Lieferscheine]]</f>
        <v>0.13218156862745098</v>
      </c>
    </row>
    <row r="293" spans="1:14" x14ac:dyDescent="0.2">
      <c r="A293" s="2" t="s">
        <v>27</v>
      </c>
      <c r="B293" s="2" t="s">
        <v>27</v>
      </c>
      <c r="C293" s="2" t="s">
        <v>6</v>
      </c>
      <c r="D293" s="2" t="s">
        <v>7</v>
      </c>
      <c r="E293" s="2" t="s">
        <v>11</v>
      </c>
      <c r="F293" s="2" t="s">
        <v>61</v>
      </c>
      <c r="G293" s="1">
        <v>100519.35000000003</v>
      </c>
      <c r="H293" s="1">
        <v>46414.830000000016</v>
      </c>
      <c r="I293" s="4">
        <v>455</v>
      </c>
      <c r="J293" s="2" t="s">
        <v>70</v>
      </c>
      <c r="K293" s="1">
        <f>Tabelle6[[#This Row],[Menge kg Nges]]/1000</f>
        <v>100.51935000000003</v>
      </c>
      <c r="L293" s="1">
        <f>Tabelle6[[#This Row],[Menge kg P2O5]]/1000</f>
        <v>46.414830000000016</v>
      </c>
      <c r="M293" s="1">
        <f>Tabelle6[[#This Row],[Menge t Nges]]/Tabelle6[[#This Row],[Anzahl Lieferscheine]]</f>
        <v>0.22092164835164843</v>
      </c>
      <c r="N293" s="1">
        <f>Tabelle6[[#This Row],[Menge t P2O5]]/Tabelle6[[#This Row],[Anzahl Lieferscheine]]</f>
        <v>0.10201061538461542</v>
      </c>
    </row>
    <row r="294" spans="1:14" x14ac:dyDescent="0.2">
      <c r="A294" s="2" t="s">
        <v>27</v>
      </c>
      <c r="B294" s="2" t="s">
        <v>27</v>
      </c>
      <c r="C294" s="2" t="s">
        <v>6</v>
      </c>
      <c r="D294" s="2" t="s">
        <v>7</v>
      </c>
      <c r="E294" s="2" t="s">
        <v>12</v>
      </c>
      <c r="F294" s="2" t="s">
        <v>61</v>
      </c>
      <c r="G294" s="1">
        <v>164313.72000000006</v>
      </c>
      <c r="H294" s="1">
        <v>73903.689999999973</v>
      </c>
      <c r="I294" s="4">
        <v>535</v>
      </c>
      <c r="J294" s="2" t="s">
        <v>70</v>
      </c>
      <c r="K294" s="1">
        <f>Tabelle6[[#This Row],[Menge kg Nges]]/1000</f>
        <v>164.31372000000005</v>
      </c>
      <c r="L294" s="1">
        <f>Tabelle6[[#This Row],[Menge kg P2O5]]/1000</f>
        <v>73.903689999999969</v>
      </c>
      <c r="M294" s="1">
        <f>Tabelle6[[#This Row],[Menge t Nges]]/Tabelle6[[#This Row],[Anzahl Lieferscheine]]</f>
        <v>0.30712844859813093</v>
      </c>
      <c r="N294" s="1">
        <f>Tabelle6[[#This Row],[Menge t P2O5]]/Tabelle6[[#This Row],[Anzahl Lieferscheine]]</f>
        <v>0.13813773831775694</v>
      </c>
    </row>
    <row r="295" spans="1:14" x14ac:dyDescent="0.2">
      <c r="A295" s="2" t="s">
        <v>27</v>
      </c>
      <c r="B295" s="2" t="s">
        <v>27</v>
      </c>
      <c r="C295" s="2" t="s">
        <v>6</v>
      </c>
      <c r="D295" s="2" t="s">
        <v>7</v>
      </c>
      <c r="E295" s="2" t="s">
        <v>13</v>
      </c>
      <c r="F295" s="2" t="s">
        <v>61</v>
      </c>
      <c r="G295" s="1">
        <v>84710.840000000011</v>
      </c>
      <c r="H295" s="1">
        <v>50569.609999999979</v>
      </c>
      <c r="I295" s="4">
        <v>408</v>
      </c>
      <c r="J295" s="2" t="s">
        <v>70</v>
      </c>
      <c r="K295" s="1">
        <f>Tabelle6[[#This Row],[Menge kg Nges]]/1000</f>
        <v>84.710840000000005</v>
      </c>
      <c r="L295" s="1">
        <f>Tabelle6[[#This Row],[Menge kg P2O5]]/1000</f>
        <v>50.569609999999976</v>
      </c>
      <c r="M295" s="1">
        <f>Tabelle6[[#This Row],[Menge t Nges]]/Tabelle6[[#This Row],[Anzahl Lieferscheine]]</f>
        <v>0.20762460784313727</v>
      </c>
      <c r="N295" s="1">
        <f>Tabelle6[[#This Row],[Menge t P2O5]]/Tabelle6[[#This Row],[Anzahl Lieferscheine]]</f>
        <v>0.12394512254901954</v>
      </c>
    </row>
    <row r="296" spans="1:14" x14ac:dyDescent="0.2">
      <c r="A296" s="2" t="s">
        <v>27</v>
      </c>
      <c r="B296" s="2" t="s">
        <v>27</v>
      </c>
      <c r="C296" s="2" t="s">
        <v>6</v>
      </c>
      <c r="D296" s="2" t="s">
        <v>7</v>
      </c>
      <c r="E296" s="2" t="s">
        <v>14</v>
      </c>
      <c r="F296" s="2" t="s">
        <v>61</v>
      </c>
      <c r="G296" s="1">
        <v>118223.74999999999</v>
      </c>
      <c r="H296" s="1">
        <v>63752.259999999995</v>
      </c>
      <c r="I296" s="4">
        <v>449</v>
      </c>
      <c r="J296" s="2" t="s">
        <v>70</v>
      </c>
      <c r="K296" s="1">
        <f>Tabelle6[[#This Row],[Menge kg Nges]]/1000</f>
        <v>118.22374999999998</v>
      </c>
      <c r="L296" s="1">
        <f>Tabelle6[[#This Row],[Menge kg P2O5]]/1000</f>
        <v>63.752259999999993</v>
      </c>
      <c r="M296" s="1">
        <f>Tabelle6[[#This Row],[Menge t Nges]]/Tabelle6[[#This Row],[Anzahl Lieferscheine]]</f>
        <v>0.26330456570155897</v>
      </c>
      <c r="N296" s="1">
        <f>Tabelle6[[#This Row],[Menge t P2O5]]/Tabelle6[[#This Row],[Anzahl Lieferscheine]]</f>
        <v>0.14198721603563472</v>
      </c>
    </row>
    <row r="297" spans="1:14" x14ac:dyDescent="0.2">
      <c r="A297" s="2" t="s">
        <v>27</v>
      </c>
      <c r="B297" s="2" t="s">
        <v>27</v>
      </c>
      <c r="C297" s="2" t="s">
        <v>6</v>
      </c>
      <c r="D297" s="2" t="s">
        <v>15</v>
      </c>
      <c r="E297" s="2" t="s">
        <v>8</v>
      </c>
      <c r="F297" s="2" t="s">
        <v>61</v>
      </c>
      <c r="G297" s="1">
        <v>566.17999999999995</v>
      </c>
      <c r="H297" s="1">
        <v>313.16999999999996</v>
      </c>
      <c r="I297" s="4">
        <v>4</v>
      </c>
      <c r="J297" s="2" t="s">
        <v>70</v>
      </c>
      <c r="K297" s="1">
        <f>Tabelle6[[#This Row],[Menge kg Nges]]/1000</f>
        <v>0.56617999999999991</v>
      </c>
      <c r="L297" s="1">
        <f>Tabelle6[[#This Row],[Menge kg P2O5]]/1000</f>
        <v>0.31316999999999995</v>
      </c>
      <c r="M297" s="1">
        <f>Tabelle6[[#This Row],[Menge t Nges]]/Tabelle6[[#This Row],[Anzahl Lieferscheine]]</f>
        <v>0.14154499999999998</v>
      </c>
      <c r="N297" s="1">
        <f>Tabelle6[[#This Row],[Menge t P2O5]]/Tabelle6[[#This Row],[Anzahl Lieferscheine]]</f>
        <v>7.8292499999999987E-2</v>
      </c>
    </row>
    <row r="298" spans="1:14" x14ac:dyDescent="0.2">
      <c r="A298" s="2" t="s">
        <v>27</v>
      </c>
      <c r="B298" s="2" t="s">
        <v>27</v>
      </c>
      <c r="C298" s="2" t="s">
        <v>6</v>
      </c>
      <c r="D298" s="2" t="s">
        <v>15</v>
      </c>
      <c r="E298" s="2" t="s">
        <v>17</v>
      </c>
      <c r="F298" s="2" t="s">
        <v>61</v>
      </c>
      <c r="G298" s="1">
        <v>1710</v>
      </c>
      <c r="H298" s="1">
        <v>855</v>
      </c>
      <c r="I298" s="4">
        <v>12</v>
      </c>
      <c r="J298" s="2" t="s">
        <v>70</v>
      </c>
      <c r="K298" s="1">
        <f>Tabelle6[[#This Row],[Menge kg Nges]]/1000</f>
        <v>1.71</v>
      </c>
      <c r="L298" s="1">
        <f>Tabelle6[[#This Row],[Menge kg P2O5]]/1000</f>
        <v>0.85499999999999998</v>
      </c>
      <c r="M298" s="1">
        <f>Tabelle6[[#This Row],[Menge t Nges]]/Tabelle6[[#This Row],[Anzahl Lieferscheine]]</f>
        <v>0.14249999999999999</v>
      </c>
      <c r="N298" s="1">
        <f>Tabelle6[[#This Row],[Menge t P2O5]]/Tabelle6[[#This Row],[Anzahl Lieferscheine]]</f>
        <v>7.1249999999999994E-2</v>
      </c>
    </row>
    <row r="299" spans="1:14" x14ac:dyDescent="0.2">
      <c r="A299" s="2" t="s">
        <v>27</v>
      </c>
      <c r="B299" s="2" t="s">
        <v>27</v>
      </c>
      <c r="C299" s="2" t="s">
        <v>6</v>
      </c>
      <c r="D299" s="2" t="s">
        <v>15</v>
      </c>
      <c r="E299" s="2" t="s">
        <v>18</v>
      </c>
      <c r="F299" s="2" t="s">
        <v>61</v>
      </c>
      <c r="G299" s="1">
        <v>47401.619999999988</v>
      </c>
      <c r="H299" s="1">
        <v>38593.26</v>
      </c>
      <c r="I299" s="4">
        <v>103</v>
      </c>
      <c r="J299" s="2" t="s">
        <v>70</v>
      </c>
      <c r="K299" s="1">
        <f>Tabelle6[[#This Row],[Menge kg Nges]]/1000</f>
        <v>47.401619999999987</v>
      </c>
      <c r="L299" s="1">
        <f>Tabelle6[[#This Row],[Menge kg P2O5]]/1000</f>
        <v>38.593260000000001</v>
      </c>
      <c r="M299" s="1">
        <f>Tabelle6[[#This Row],[Menge t Nges]]/Tabelle6[[#This Row],[Anzahl Lieferscheine]]</f>
        <v>0.46020990291262126</v>
      </c>
      <c r="N299" s="1">
        <f>Tabelle6[[#This Row],[Menge t P2O5]]/Tabelle6[[#This Row],[Anzahl Lieferscheine]]</f>
        <v>0.37469184466019417</v>
      </c>
    </row>
    <row r="300" spans="1:14" x14ac:dyDescent="0.2">
      <c r="A300" s="2" t="s">
        <v>27</v>
      </c>
      <c r="B300" s="2" t="s">
        <v>27</v>
      </c>
      <c r="C300" s="2" t="s">
        <v>6</v>
      </c>
      <c r="D300" s="2" t="s">
        <v>15</v>
      </c>
      <c r="E300" s="2" t="s">
        <v>19</v>
      </c>
      <c r="F300" s="2" t="s">
        <v>61</v>
      </c>
      <c r="G300" s="1">
        <v>10158.75</v>
      </c>
      <c r="H300" s="1">
        <v>11287.5</v>
      </c>
      <c r="I300" s="4">
        <v>16</v>
      </c>
      <c r="J300" s="2" t="s">
        <v>70</v>
      </c>
      <c r="K300" s="1">
        <f>Tabelle6[[#This Row],[Menge kg Nges]]/1000</f>
        <v>10.15875</v>
      </c>
      <c r="L300" s="1">
        <f>Tabelle6[[#This Row],[Menge kg P2O5]]/1000</f>
        <v>11.2875</v>
      </c>
      <c r="M300" s="1">
        <f>Tabelle6[[#This Row],[Menge t Nges]]/Tabelle6[[#This Row],[Anzahl Lieferscheine]]</f>
        <v>0.63492187499999997</v>
      </c>
      <c r="N300" s="1">
        <f>Tabelle6[[#This Row],[Menge t P2O5]]/Tabelle6[[#This Row],[Anzahl Lieferscheine]]</f>
        <v>0.70546874999999998</v>
      </c>
    </row>
    <row r="301" spans="1:14" x14ac:dyDescent="0.2">
      <c r="A301" s="2" t="s">
        <v>27</v>
      </c>
      <c r="B301" s="2" t="s">
        <v>27</v>
      </c>
      <c r="C301" s="2" t="s">
        <v>6</v>
      </c>
      <c r="D301" s="2" t="s">
        <v>15</v>
      </c>
      <c r="E301" s="2" t="s">
        <v>20</v>
      </c>
      <c r="F301" s="2" t="s">
        <v>61</v>
      </c>
      <c r="G301" s="1">
        <v>23484.830000000013</v>
      </c>
      <c r="H301" s="1">
        <v>13998.36</v>
      </c>
      <c r="I301" s="4">
        <v>222</v>
      </c>
      <c r="J301" s="2" t="s">
        <v>70</v>
      </c>
      <c r="K301" s="1">
        <f>Tabelle6[[#This Row],[Menge kg Nges]]/1000</f>
        <v>23.484830000000013</v>
      </c>
      <c r="L301" s="1">
        <f>Tabelle6[[#This Row],[Menge kg P2O5]]/1000</f>
        <v>13.99836</v>
      </c>
      <c r="M301" s="1">
        <f>Tabelle6[[#This Row],[Menge t Nges]]/Tabelle6[[#This Row],[Anzahl Lieferscheine]]</f>
        <v>0.10578752252252258</v>
      </c>
      <c r="N301" s="1">
        <f>Tabelle6[[#This Row],[Menge t P2O5]]/Tabelle6[[#This Row],[Anzahl Lieferscheine]]</f>
        <v>6.3055675675675674E-2</v>
      </c>
    </row>
    <row r="302" spans="1:14" x14ac:dyDescent="0.2">
      <c r="A302" s="2" t="s">
        <v>27</v>
      </c>
      <c r="B302" s="2" t="s">
        <v>27</v>
      </c>
      <c r="C302" s="2" t="s">
        <v>6</v>
      </c>
      <c r="D302" s="2" t="s">
        <v>15</v>
      </c>
      <c r="E302" s="2" t="s">
        <v>21</v>
      </c>
      <c r="F302" s="2" t="s">
        <v>61</v>
      </c>
      <c r="G302" s="1">
        <v>61988.189999999988</v>
      </c>
      <c r="H302" s="1">
        <v>32164.98000000001</v>
      </c>
      <c r="I302" s="4">
        <v>203</v>
      </c>
      <c r="J302" s="2" t="s">
        <v>70</v>
      </c>
      <c r="K302" s="1">
        <f>Tabelle6[[#This Row],[Menge kg Nges]]/1000</f>
        <v>61.988189999999989</v>
      </c>
      <c r="L302" s="1">
        <f>Tabelle6[[#This Row],[Menge kg P2O5]]/1000</f>
        <v>32.164980000000007</v>
      </c>
      <c r="M302" s="1">
        <f>Tabelle6[[#This Row],[Menge t Nges]]/Tabelle6[[#This Row],[Anzahl Lieferscheine]]</f>
        <v>0.30536054187192113</v>
      </c>
      <c r="N302" s="1">
        <f>Tabelle6[[#This Row],[Menge t P2O5]]/Tabelle6[[#This Row],[Anzahl Lieferscheine]]</f>
        <v>0.15844817733990152</v>
      </c>
    </row>
    <row r="303" spans="1:14" x14ac:dyDescent="0.2">
      <c r="A303" s="2" t="s">
        <v>27</v>
      </c>
      <c r="B303" s="2" t="s">
        <v>27</v>
      </c>
      <c r="C303" s="2" t="s">
        <v>6</v>
      </c>
      <c r="D303" s="2" t="s">
        <v>15</v>
      </c>
      <c r="E303" s="2" t="s">
        <v>9</v>
      </c>
      <c r="F303" s="2" t="s">
        <v>61</v>
      </c>
      <c r="G303" s="1">
        <v>36497.870000000017</v>
      </c>
      <c r="H303" s="1">
        <v>20742.689999999999</v>
      </c>
      <c r="I303" s="4">
        <v>164</v>
      </c>
      <c r="J303" s="2" t="s">
        <v>70</v>
      </c>
      <c r="K303" s="1">
        <f>Tabelle6[[#This Row],[Menge kg Nges]]/1000</f>
        <v>36.49787000000002</v>
      </c>
      <c r="L303" s="1">
        <f>Tabelle6[[#This Row],[Menge kg P2O5]]/1000</f>
        <v>20.74269</v>
      </c>
      <c r="M303" s="1">
        <f>Tabelle6[[#This Row],[Menge t Nges]]/Tabelle6[[#This Row],[Anzahl Lieferscheine]]</f>
        <v>0.22254798780487817</v>
      </c>
      <c r="N303" s="1">
        <f>Tabelle6[[#This Row],[Menge t P2O5]]/Tabelle6[[#This Row],[Anzahl Lieferscheine]]</f>
        <v>0.12647981707317074</v>
      </c>
    </row>
    <row r="304" spans="1:14" x14ac:dyDescent="0.2">
      <c r="A304" s="2" t="s">
        <v>27</v>
      </c>
      <c r="B304" s="2" t="s">
        <v>27</v>
      </c>
      <c r="C304" s="2" t="s">
        <v>6</v>
      </c>
      <c r="D304" s="2" t="s">
        <v>15</v>
      </c>
      <c r="E304" s="2" t="s">
        <v>10</v>
      </c>
      <c r="F304" s="2" t="s">
        <v>61</v>
      </c>
      <c r="G304" s="1">
        <v>12385.289999999999</v>
      </c>
      <c r="H304" s="1">
        <v>5143.49</v>
      </c>
      <c r="I304" s="4">
        <v>41</v>
      </c>
      <c r="J304" s="2" t="s">
        <v>70</v>
      </c>
      <c r="K304" s="1">
        <f>Tabelle6[[#This Row],[Menge kg Nges]]/1000</f>
        <v>12.385289999999999</v>
      </c>
      <c r="L304" s="1">
        <f>Tabelle6[[#This Row],[Menge kg P2O5]]/1000</f>
        <v>5.1434899999999999</v>
      </c>
      <c r="M304" s="1">
        <f>Tabelle6[[#This Row],[Menge t Nges]]/Tabelle6[[#This Row],[Anzahl Lieferscheine]]</f>
        <v>0.30208024390243904</v>
      </c>
      <c r="N304" s="1">
        <f>Tabelle6[[#This Row],[Menge t P2O5]]/Tabelle6[[#This Row],[Anzahl Lieferscheine]]</f>
        <v>0.1254509756097561</v>
      </c>
    </row>
    <row r="305" spans="1:14" x14ac:dyDescent="0.2">
      <c r="A305" s="2" t="s">
        <v>27</v>
      </c>
      <c r="B305" s="2" t="s">
        <v>27</v>
      </c>
      <c r="C305" s="2" t="s">
        <v>6</v>
      </c>
      <c r="D305" s="2" t="s">
        <v>15</v>
      </c>
      <c r="E305" s="2" t="s">
        <v>23</v>
      </c>
      <c r="F305" s="2" t="s">
        <v>61</v>
      </c>
      <c r="G305" s="1">
        <v>2571.25</v>
      </c>
      <c r="H305" s="1">
        <v>1176.02</v>
      </c>
      <c r="I305" s="4">
        <v>17</v>
      </c>
      <c r="J305" s="2" t="s">
        <v>70</v>
      </c>
      <c r="K305" s="1">
        <f>Tabelle6[[#This Row],[Menge kg Nges]]/1000</f>
        <v>2.57125</v>
      </c>
      <c r="L305" s="1">
        <f>Tabelle6[[#This Row],[Menge kg P2O5]]/1000</f>
        <v>1.1760200000000001</v>
      </c>
      <c r="M305" s="1">
        <f>Tabelle6[[#This Row],[Menge t Nges]]/Tabelle6[[#This Row],[Anzahl Lieferscheine]]</f>
        <v>0.15125</v>
      </c>
      <c r="N305" s="1">
        <f>Tabelle6[[#This Row],[Menge t P2O5]]/Tabelle6[[#This Row],[Anzahl Lieferscheine]]</f>
        <v>6.9177647058823538E-2</v>
      </c>
    </row>
    <row r="306" spans="1:14" x14ac:dyDescent="0.2">
      <c r="A306" s="2" t="s">
        <v>27</v>
      </c>
      <c r="B306" s="2" t="s">
        <v>27</v>
      </c>
      <c r="C306" s="2" t="s">
        <v>6</v>
      </c>
      <c r="D306" s="2" t="s">
        <v>15</v>
      </c>
      <c r="E306" s="2" t="s">
        <v>12</v>
      </c>
      <c r="F306" s="2" t="s">
        <v>61</v>
      </c>
      <c r="G306" s="1">
        <v>1829.1</v>
      </c>
      <c r="H306" s="1">
        <v>1641.5</v>
      </c>
      <c r="I306" s="4">
        <v>8</v>
      </c>
      <c r="J306" s="2" t="s">
        <v>70</v>
      </c>
      <c r="K306" s="1">
        <f>Tabelle6[[#This Row],[Menge kg Nges]]/1000</f>
        <v>1.8290999999999999</v>
      </c>
      <c r="L306" s="1">
        <f>Tabelle6[[#This Row],[Menge kg P2O5]]/1000</f>
        <v>1.6415</v>
      </c>
      <c r="M306" s="1">
        <f>Tabelle6[[#This Row],[Menge t Nges]]/Tabelle6[[#This Row],[Anzahl Lieferscheine]]</f>
        <v>0.22863749999999999</v>
      </c>
      <c r="N306" s="1">
        <f>Tabelle6[[#This Row],[Menge t P2O5]]/Tabelle6[[#This Row],[Anzahl Lieferscheine]]</f>
        <v>0.20518749999999999</v>
      </c>
    </row>
    <row r="307" spans="1:14" x14ac:dyDescent="0.2">
      <c r="A307" s="2" t="s">
        <v>27</v>
      </c>
      <c r="B307" s="2" t="s">
        <v>27</v>
      </c>
      <c r="C307" s="2" t="s">
        <v>6</v>
      </c>
      <c r="D307" s="2" t="s">
        <v>15</v>
      </c>
      <c r="E307" s="2" t="s">
        <v>13</v>
      </c>
      <c r="F307" s="2" t="s">
        <v>61</v>
      </c>
      <c r="G307" s="1">
        <v>1594.32</v>
      </c>
      <c r="H307" s="1">
        <v>1430.8</v>
      </c>
      <c r="I307" s="4">
        <v>6</v>
      </c>
      <c r="J307" s="2" t="s">
        <v>70</v>
      </c>
      <c r="K307" s="1">
        <f>Tabelle6[[#This Row],[Menge kg Nges]]/1000</f>
        <v>1.59432</v>
      </c>
      <c r="L307" s="1">
        <f>Tabelle6[[#This Row],[Menge kg P2O5]]/1000</f>
        <v>1.4307999999999998</v>
      </c>
      <c r="M307" s="1">
        <f>Tabelle6[[#This Row],[Menge t Nges]]/Tabelle6[[#This Row],[Anzahl Lieferscheine]]</f>
        <v>0.26572000000000001</v>
      </c>
      <c r="N307" s="1">
        <f>Tabelle6[[#This Row],[Menge t P2O5]]/Tabelle6[[#This Row],[Anzahl Lieferscheine]]</f>
        <v>0.23846666666666663</v>
      </c>
    </row>
    <row r="308" spans="1:14" x14ac:dyDescent="0.2">
      <c r="A308" s="2" t="s">
        <v>27</v>
      </c>
      <c r="B308" s="2" t="s">
        <v>27</v>
      </c>
      <c r="C308" s="2" t="s">
        <v>6</v>
      </c>
      <c r="D308" s="2" t="s">
        <v>15</v>
      </c>
      <c r="E308" s="2" t="s">
        <v>31</v>
      </c>
      <c r="F308" s="2" t="s">
        <v>61</v>
      </c>
      <c r="G308" s="1">
        <v>213.2</v>
      </c>
      <c r="H308" s="1">
        <v>96.2</v>
      </c>
      <c r="I308" s="4">
        <v>1</v>
      </c>
      <c r="J308" s="2" t="s">
        <v>70</v>
      </c>
      <c r="K308" s="1">
        <f>Tabelle6[[#This Row],[Menge kg Nges]]/1000</f>
        <v>0.2132</v>
      </c>
      <c r="L308" s="1">
        <f>Tabelle6[[#This Row],[Menge kg P2O5]]/1000</f>
        <v>9.6200000000000008E-2</v>
      </c>
      <c r="M308" s="1">
        <f>Tabelle6[[#This Row],[Menge t Nges]]/Tabelle6[[#This Row],[Anzahl Lieferscheine]]</f>
        <v>0.2132</v>
      </c>
      <c r="N308" s="1">
        <f>Tabelle6[[#This Row],[Menge t P2O5]]/Tabelle6[[#This Row],[Anzahl Lieferscheine]]</f>
        <v>9.6200000000000008E-2</v>
      </c>
    </row>
    <row r="309" spans="1:14" x14ac:dyDescent="0.2">
      <c r="A309" s="2" t="s">
        <v>27</v>
      </c>
      <c r="B309" s="2" t="s">
        <v>27</v>
      </c>
      <c r="C309" s="2" t="s">
        <v>25</v>
      </c>
      <c r="D309" s="2" t="s">
        <v>25</v>
      </c>
      <c r="E309" s="2" t="s">
        <v>26</v>
      </c>
      <c r="F309" s="2" t="s">
        <v>61</v>
      </c>
      <c r="G309" s="1">
        <v>353891.39000000013</v>
      </c>
      <c r="H309" s="1">
        <v>178733.52000000002</v>
      </c>
      <c r="I309" s="4">
        <v>725</v>
      </c>
      <c r="J309" s="2" t="s">
        <v>70</v>
      </c>
      <c r="K309" s="1">
        <f>Tabelle6[[#This Row],[Menge kg Nges]]/1000</f>
        <v>353.89139000000011</v>
      </c>
      <c r="L309" s="1">
        <f>Tabelle6[[#This Row],[Menge kg P2O5]]/1000</f>
        <v>178.73352000000003</v>
      </c>
      <c r="M309" s="1">
        <f>Tabelle6[[#This Row],[Menge t Nges]]/Tabelle6[[#This Row],[Anzahl Lieferscheine]]</f>
        <v>0.48812605517241398</v>
      </c>
      <c r="N309" s="1">
        <f>Tabelle6[[#This Row],[Menge t P2O5]]/Tabelle6[[#This Row],[Anzahl Lieferscheine]]</f>
        <v>0.24652899310344831</v>
      </c>
    </row>
    <row r="310" spans="1:14" x14ac:dyDescent="0.2">
      <c r="A310" s="2" t="s">
        <v>27</v>
      </c>
      <c r="B310" s="2" t="s">
        <v>27</v>
      </c>
      <c r="C310" s="2" t="s">
        <v>63</v>
      </c>
      <c r="D310" s="2" t="s">
        <v>63</v>
      </c>
      <c r="E310" s="2" t="s">
        <v>63</v>
      </c>
      <c r="F310" s="2" t="s">
        <v>61</v>
      </c>
      <c r="G310" s="1">
        <v>10260.609999999999</v>
      </c>
      <c r="H310" s="1">
        <v>8505.08</v>
      </c>
      <c r="I310" s="4">
        <v>33</v>
      </c>
      <c r="J310" s="2" t="s">
        <v>70</v>
      </c>
      <c r="K310" s="1">
        <f>Tabelle6[[#This Row],[Menge kg Nges]]/1000</f>
        <v>10.260609999999998</v>
      </c>
      <c r="L310" s="1">
        <f>Tabelle6[[#This Row],[Menge kg P2O5]]/1000</f>
        <v>8.5050799999999995</v>
      </c>
      <c r="M310" s="1">
        <f>Tabelle6[[#This Row],[Menge t Nges]]/Tabelle6[[#This Row],[Anzahl Lieferscheine]]</f>
        <v>0.31092757575757568</v>
      </c>
      <c r="N310" s="1">
        <f>Tabelle6[[#This Row],[Menge t P2O5]]/Tabelle6[[#This Row],[Anzahl Lieferscheine]]</f>
        <v>0.25772969696969694</v>
      </c>
    </row>
    <row r="311" spans="1:14" x14ac:dyDescent="0.2">
      <c r="A311" s="2" t="s">
        <v>27</v>
      </c>
      <c r="B311" s="2" t="s">
        <v>33</v>
      </c>
      <c r="C311" s="2" t="s">
        <v>6</v>
      </c>
      <c r="D311" s="2" t="s">
        <v>15</v>
      </c>
      <c r="E311" s="2" t="s">
        <v>19</v>
      </c>
      <c r="F311" s="2" t="s">
        <v>61</v>
      </c>
      <c r="G311" s="1">
        <v>607.5</v>
      </c>
      <c r="H311" s="1">
        <v>675</v>
      </c>
      <c r="I311" s="4">
        <v>1</v>
      </c>
      <c r="J311" s="2" t="s">
        <v>70</v>
      </c>
      <c r="K311" s="1">
        <f>Tabelle6[[#This Row],[Menge kg Nges]]/1000</f>
        <v>0.60750000000000004</v>
      </c>
      <c r="L311" s="1">
        <f>Tabelle6[[#This Row],[Menge kg P2O5]]/1000</f>
        <v>0.67500000000000004</v>
      </c>
      <c r="M311" s="1">
        <f>Tabelle6[[#This Row],[Menge t Nges]]/Tabelle6[[#This Row],[Anzahl Lieferscheine]]</f>
        <v>0.60750000000000004</v>
      </c>
      <c r="N311" s="1">
        <f>Tabelle6[[#This Row],[Menge t P2O5]]/Tabelle6[[#This Row],[Anzahl Lieferscheine]]</f>
        <v>0.67500000000000004</v>
      </c>
    </row>
    <row r="312" spans="1:14" x14ac:dyDescent="0.2">
      <c r="A312" s="2" t="s">
        <v>27</v>
      </c>
      <c r="B312" s="2" t="s">
        <v>46</v>
      </c>
      <c r="C312" s="2" t="s">
        <v>6</v>
      </c>
      <c r="D312" s="2" t="s">
        <v>7</v>
      </c>
      <c r="E312" s="2" t="s">
        <v>8</v>
      </c>
      <c r="F312" s="2" t="s">
        <v>61</v>
      </c>
      <c r="G312" s="1">
        <v>2449.86</v>
      </c>
      <c r="H312" s="1">
        <v>1105.8599999999999</v>
      </c>
      <c r="I312" s="4">
        <v>10</v>
      </c>
      <c r="J312" s="2" t="s">
        <v>70</v>
      </c>
      <c r="K312" s="1">
        <f>Tabelle6[[#This Row],[Menge kg Nges]]/1000</f>
        <v>2.4498600000000001</v>
      </c>
      <c r="L312" s="1">
        <f>Tabelle6[[#This Row],[Menge kg P2O5]]/1000</f>
        <v>1.1058599999999998</v>
      </c>
      <c r="M312" s="1">
        <f>Tabelle6[[#This Row],[Menge t Nges]]/Tabelle6[[#This Row],[Anzahl Lieferscheine]]</f>
        <v>0.24498600000000001</v>
      </c>
      <c r="N312" s="1">
        <f>Tabelle6[[#This Row],[Menge t P2O5]]/Tabelle6[[#This Row],[Anzahl Lieferscheine]]</f>
        <v>0.11058599999999999</v>
      </c>
    </row>
    <row r="313" spans="1:14" x14ac:dyDescent="0.2">
      <c r="A313" s="2" t="s">
        <v>27</v>
      </c>
      <c r="B313" s="2" t="s">
        <v>46</v>
      </c>
      <c r="C313" s="2" t="s">
        <v>6</v>
      </c>
      <c r="D313" s="2" t="s">
        <v>7</v>
      </c>
      <c r="E313" s="2" t="s">
        <v>9</v>
      </c>
      <c r="F313" s="2" t="s">
        <v>61</v>
      </c>
      <c r="G313" s="1">
        <v>340.56</v>
      </c>
      <c r="H313" s="1">
        <v>139.32</v>
      </c>
      <c r="I313" s="4">
        <v>2</v>
      </c>
      <c r="J313" s="2" t="s">
        <v>70</v>
      </c>
      <c r="K313" s="1">
        <f>Tabelle6[[#This Row],[Menge kg Nges]]/1000</f>
        <v>0.34056000000000003</v>
      </c>
      <c r="L313" s="1">
        <f>Tabelle6[[#This Row],[Menge kg P2O5]]/1000</f>
        <v>0.13932</v>
      </c>
      <c r="M313" s="1">
        <f>Tabelle6[[#This Row],[Menge t Nges]]/Tabelle6[[#This Row],[Anzahl Lieferscheine]]</f>
        <v>0.17028000000000001</v>
      </c>
      <c r="N313" s="1">
        <f>Tabelle6[[#This Row],[Menge t P2O5]]/Tabelle6[[#This Row],[Anzahl Lieferscheine]]</f>
        <v>6.966E-2</v>
      </c>
    </row>
    <row r="314" spans="1:14" x14ac:dyDescent="0.2">
      <c r="A314" s="2" t="s">
        <v>27</v>
      </c>
      <c r="B314" s="2" t="s">
        <v>46</v>
      </c>
      <c r="C314" s="2" t="s">
        <v>6</v>
      </c>
      <c r="D314" s="2" t="s">
        <v>7</v>
      </c>
      <c r="E314" s="2" t="s">
        <v>12</v>
      </c>
      <c r="F314" s="2" t="s">
        <v>61</v>
      </c>
      <c r="G314" s="1">
        <v>472.68</v>
      </c>
      <c r="H314" s="1">
        <v>131.04</v>
      </c>
      <c r="I314" s="4">
        <v>1</v>
      </c>
      <c r="J314" s="2" t="s">
        <v>70</v>
      </c>
      <c r="K314" s="1">
        <f>Tabelle6[[#This Row],[Menge kg Nges]]/1000</f>
        <v>0.47267999999999999</v>
      </c>
      <c r="L314" s="1">
        <f>Tabelle6[[#This Row],[Menge kg P2O5]]/1000</f>
        <v>0.13103999999999999</v>
      </c>
      <c r="M314" s="1">
        <f>Tabelle6[[#This Row],[Menge t Nges]]/Tabelle6[[#This Row],[Anzahl Lieferscheine]]</f>
        <v>0.47267999999999999</v>
      </c>
      <c r="N314" s="1">
        <f>Tabelle6[[#This Row],[Menge t P2O5]]/Tabelle6[[#This Row],[Anzahl Lieferscheine]]</f>
        <v>0.13103999999999999</v>
      </c>
    </row>
    <row r="315" spans="1:14" x14ac:dyDescent="0.2">
      <c r="A315" s="2" t="s">
        <v>27</v>
      </c>
      <c r="B315" s="2" t="s">
        <v>46</v>
      </c>
      <c r="C315" s="2" t="s">
        <v>6</v>
      </c>
      <c r="D315" s="2" t="s">
        <v>15</v>
      </c>
      <c r="E315" s="2" t="s">
        <v>21</v>
      </c>
      <c r="F315" s="2" t="s">
        <v>61</v>
      </c>
      <c r="G315" s="1">
        <v>460.8</v>
      </c>
      <c r="H315" s="1">
        <v>244.8</v>
      </c>
      <c r="I315" s="4">
        <v>1</v>
      </c>
      <c r="J315" s="2" t="s">
        <v>70</v>
      </c>
      <c r="K315" s="1">
        <f>Tabelle6[[#This Row],[Menge kg Nges]]/1000</f>
        <v>0.46079999999999999</v>
      </c>
      <c r="L315" s="1">
        <f>Tabelle6[[#This Row],[Menge kg P2O5]]/1000</f>
        <v>0.24480000000000002</v>
      </c>
      <c r="M315" s="1">
        <f>Tabelle6[[#This Row],[Menge t Nges]]/Tabelle6[[#This Row],[Anzahl Lieferscheine]]</f>
        <v>0.46079999999999999</v>
      </c>
      <c r="N315" s="1">
        <f>Tabelle6[[#This Row],[Menge t P2O5]]/Tabelle6[[#This Row],[Anzahl Lieferscheine]]</f>
        <v>0.24480000000000002</v>
      </c>
    </row>
    <row r="316" spans="1:14" x14ac:dyDescent="0.2">
      <c r="A316" s="2" t="s">
        <v>27</v>
      </c>
      <c r="B316" s="2" t="s">
        <v>46</v>
      </c>
      <c r="C316" s="2" t="s">
        <v>6</v>
      </c>
      <c r="D316" s="2" t="s">
        <v>15</v>
      </c>
      <c r="E316" s="2" t="s">
        <v>9</v>
      </c>
      <c r="F316" s="2" t="s">
        <v>61</v>
      </c>
      <c r="G316" s="1">
        <v>351.52</v>
      </c>
      <c r="H316" s="1">
        <v>234</v>
      </c>
      <c r="I316" s="4">
        <v>2</v>
      </c>
      <c r="J316" s="2" t="s">
        <v>70</v>
      </c>
      <c r="K316" s="1">
        <f>Tabelle6[[#This Row],[Menge kg Nges]]/1000</f>
        <v>0.35152</v>
      </c>
      <c r="L316" s="1">
        <f>Tabelle6[[#This Row],[Menge kg P2O5]]/1000</f>
        <v>0.23400000000000001</v>
      </c>
      <c r="M316" s="1">
        <f>Tabelle6[[#This Row],[Menge t Nges]]/Tabelle6[[#This Row],[Anzahl Lieferscheine]]</f>
        <v>0.17576</v>
      </c>
      <c r="N316" s="1">
        <f>Tabelle6[[#This Row],[Menge t P2O5]]/Tabelle6[[#This Row],[Anzahl Lieferscheine]]</f>
        <v>0.11700000000000001</v>
      </c>
    </row>
    <row r="317" spans="1:14" x14ac:dyDescent="0.2">
      <c r="A317" s="2" t="s">
        <v>27</v>
      </c>
      <c r="B317" s="2" t="s">
        <v>46</v>
      </c>
      <c r="C317" s="2" t="s">
        <v>25</v>
      </c>
      <c r="D317" s="2" t="s">
        <v>25</v>
      </c>
      <c r="E317" s="2" t="s">
        <v>26</v>
      </c>
      <c r="F317" s="2" t="s">
        <v>61</v>
      </c>
      <c r="G317" s="1">
        <v>4695.0999999999995</v>
      </c>
      <c r="H317" s="1">
        <v>1828</v>
      </c>
      <c r="I317" s="4">
        <v>5</v>
      </c>
      <c r="J317" s="2" t="s">
        <v>70</v>
      </c>
      <c r="K317" s="1">
        <f>Tabelle6[[#This Row],[Menge kg Nges]]/1000</f>
        <v>4.6950999999999992</v>
      </c>
      <c r="L317" s="1">
        <f>Tabelle6[[#This Row],[Menge kg P2O5]]/1000</f>
        <v>1.8280000000000001</v>
      </c>
      <c r="M317" s="1">
        <f>Tabelle6[[#This Row],[Menge t Nges]]/Tabelle6[[#This Row],[Anzahl Lieferscheine]]</f>
        <v>0.93901999999999985</v>
      </c>
      <c r="N317" s="1">
        <f>Tabelle6[[#This Row],[Menge t P2O5]]/Tabelle6[[#This Row],[Anzahl Lieferscheine]]</f>
        <v>0.36560000000000004</v>
      </c>
    </row>
    <row r="318" spans="1:14" x14ac:dyDescent="0.2">
      <c r="A318" s="2" t="s">
        <v>27</v>
      </c>
      <c r="B318" s="2" t="s">
        <v>34</v>
      </c>
      <c r="C318" s="2" t="s">
        <v>6</v>
      </c>
      <c r="D318" s="2" t="s">
        <v>7</v>
      </c>
      <c r="E318" s="2" t="s">
        <v>8</v>
      </c>
      <c r="F318" s="2" t="s">
        <v>61</v>
      </c>
      <c r="G318" s="1">
        <v>9776.84</v>
      </c>
      <c r="H318" s="1">
        <v>4530.6499999999987</v>
      </c>
      <c r="I318" s="4">
        <v>17</v>
      </c>
      <c r="J318" s="2" t="s">
        <v>70</v>
      </c>
      <c r="K318" s="1">
        <f>Tabelle6[[#This Row],[Menge kg Nges]]/1000</f>
        <v>9.77684</v>
      </c>
      <c r="L318" s="1">
        <f>Tabelle6[[#This Row],[Menge kg P2O5]]/1000</f>
        <v>4.5306499999999987</v>
      </c>
      <c r="M318" s="1">
        <f>Tabelle6[[#This Row],[Menge t Nges]]/Tabelle6[[#This Row],[Anzahl Lieferscheine]]</f>
        <v>0.5751082352941177</v>
      </c>
      <c r="N318" s="1">
        <f>Tabelle6[[#This Row],[Menge t P2O5]]/Tabelle6[[#This Row],[Anzahl Lieferscheine]]</f>
        <v>0.26650882352941169</v>
      </c>
    </row>
    <row r="319" spans="1:14" x14ac:dyDescent="0.2">
      <c r="A319" s="2" t="s">
        <v>27</v>
      </c>
      <c r="B319" s="2" t="s">
        <v>34</v>
      </c>
      <c r="C319" s="2" t="s">
        <v>6</v>
      </c>
      <c r="D319" s="2" t="s">
        <v>7</v>
      </c>
      <c r="E319" s="2" t="s">
        <v>9</v>
      </c>
      <c r="F319" s="2" t="s">
        <v>61</v>
      </c>
      <c r="G319" s="1">
        <v>362.5</v>
      </c>
      <c r="H319" s="1">
        <v>150</v>
      </c>
      <c r="I319" s="4">
        <v>1</v>
      </c>
      <c r="J319" s="2" t="s">
        <v>70</v>
      </c>
      <c r="K319" s="1">
        <f>Tabelle6[[#This Row],[Menge kg Nges]]/1000</f>
        <v>0.36249999999999999</v>
      </c>
      <c r="L319" s="1">
        <f>Tabelle6[[#This Row],[Menge kg P2O5]]/1000</f>
        <v>0.15</v>
      </c>
      <c r="M319" s="1">
        <f>Tabelle6[[#This Row],[Menge t Nges]]/Tabelle6[[#This Row],[Anzahl Lieferscheine]]</f>
        <v>0.36249999999999999</v>
      </c>
      <c r="N319" s="1">
        <f>Tabelle6[[#This Row],[Menge t P2O5]]/Tabelle6[[#This Row],[Anzahl Lieferscheine]]</f>
        <v>0.15</v>
      </c>
    </row>
    <row r="320" spans="1:14" x14ac:dyDescent="0.2">
      <c r="A320" s="2" t="s">
        <v>27</v>
      </c>
      <c r="B320" s="2" t="s">
        <v>34</v>
      </c>
      <c r="C320" s="2" t="s">
        <v>6</v>
      </c>
      <c r="D320" s="2" t="s">
        <v>7</v>
      </c>
      <c r="E320" s="2" t="s">
        <v>12</v>
      </c>
      <c r="F320" s="2" t="s">
        <v>61</v>
      </c>
      <c r="G320" s="1">
        <v>85.75</v>
      </c>
      <c r="H320" s="1">
        <v>29.25</v>
      </c>
      <c r="I320" s="4">
        <v>1</v>
      </c>
      <c r="J320" s="2" t="s">
        <v>70</v>
      </c>
      <c r="K320" s="1">
        <f>Tabelle6[[#This Row],[Menge kg Nges]]/1000</f>
        <v>8.5750000000000007E-2</v>
      </c>
      <c r="L320" s="1">
        <f>Tabelle6[[#This Row],[Menge kg P2O5]]/1000</f>
        <v>2.9250000000000002E-2</v>
      </c>
      <c r="M320" s="1">
        <f>Tabelle6[[#This Row],[Menge t Nges]]/Tabelle6[[#This Row],[Anzahl Lieferscheine]]</f>
        <v>8.5750000000000007E-2</v>
      </c>
      <c r="N320" s="1">
        <f>Tabelle6[[#This Row],[Menge t P2O5]]/Tabelle6[[#This Row],[Anzahl Lieferscheine]]</f>
        <v>2.9250000000000002E-2</v>
      </c>
    </row>
    <row r="321" spans="1:14" x14ac:dyDescent="0.2">
      <c r="A321" s="2" t="s">
        <v>27</v>
      </c>
      <c r="B321" s="2" t="s">
        <v>34</v>
      </c>
      <c r="C321" s="2" t="s">
        <v>6</v>
      </c>
      <c r="D321" s="2" t="s">
        <v>7</v>
      </c>
      <c r="E321" s="2" t="s">
        <v>13</v>
      </c>
      <c r="F321" s="2" t="s">
        <v>61</v>
      </c>
      <c r="G321" s="1">
        <v>430.11</v>
      </c>
      <c r="H321" s="1">
        <v>259.2</v>
      </c>
      <c r="I321" s="4">
        <v>4</v>
      </c>
      <c r="J321" s="2" t="s">
        <v>70</v>
      </c>
      <c r="K321" s="1">
        <f>Tabelle6[[#This Row],[Menge kg Nges]]/1000</f>
        <v>0.43010999999999999</v>
      </c>
      <c r="L321" s="1">
        <f>Tabelle6[[#This Row],[Menge kg P2O5]]/1000</f>
        <v>0.25919999999999999</v>
      </c>
      <c r="M321" s="1">
        <f>Tabelle6[[#This Row],[Menge t Nges]]/Tabelle6[[#This Row],[Anzahl Lieferscheine]]</f>
        <v>0.1075275</v>
      </c>
      <c r="N321" s="1">
        <f>Tabelle6[[#This Row],[Menge t P2O5]]/Tabelle6[[#This Row],[Anzahl Lieferscheine]]</f>
        <v>6.4799999999999996E-2</v>
      </c>
    </row>
    <row r="322" spans="1:14" x14ac:dyDescent="0.2">
      <c r="A322" s="2" t="s">
        <v>27</v>
      </c>
      <c r="B322" s="2" t="s">
        <v>34</v>
      </c>
      <c r="C322" s="2" t="s">
        <v>6</v>
      </c>
      <c r="D322" s="2" t="s">
        <v>7</v>
      </c>
      <c r="E322" s="2" t="s">
        <v>14</v>
      </c>
      <c r="F322" s="2" t="s">
        <v>61</v>
      </c>
      <c r="G322" s="1">
        <v>3571.9</v>
      </c>
      <c r="H322" s="1">
        <v>2174.1999999999998</v>
      </c>
      <c r="I322" s="4">
        <v>6</v>
      </c>
      <c r="J322" s="2" t="s">
        <v>70</v>
      </c>
      <c r="K322" s="1">
        <f>Tabelle6[[#This Row],[Menge kg Nges]]/1000</f>
        <v>3.5719000000000003</v>
      </c>
      <c r="L322" s="1">
        <f>Tabelle6[[#This Row],[Menge kg P2O5]]/1000</f>
        <v>2.1741999999999999</v>
      </c>
      <c r="M322" s="1">
        <f>Tabelle6[[#This Row],[Menge t Nges]]/Tabelle6[[#This Row],[Anzahl Lieferscheine]]</f>
        <v>0.59531666666666672</v>
      </c>
      <c r="N322" s="1">
        <f>Tabelle6[[#This Row],[Menge t P2O5]]/Tabelle6[[#This Row],[Anzahl Lieferscheine]]</f>
        <v>0.36236666666666667</v>
      </c>
    </row>
    <row r="323" spans="1:14" x14ac:dyDescent="0.2">
      <c r="A323" s="2" t="s">
        <v>27</v>
      </c>
      <c r="B323" s="2" t="s">
        <v>34</v>
      </c>
      <c r="C323" s="2" t="s">
        <v>6</v>
      </c>
      <c r="D323" s="2" t="s">
        <v>15</v>
      </c>
      <c r="E323" s="2" t="s">
        <v>17</v>
      </c>
      <c r="F323" s="2" t="s">
        <v>61</v>
      </c>
      <c r="G323" s="1">
        <v>900</v>
      </c>
      <c r="H323" s="1">
        <v>450</v>
      </c>
      <c r="I323" s="4">
        <v>3</v>
      </c>
      <c r="J323" s="2" t="s">
        <v>70</v>
      </c>
      <c r="K323" s="1">
        <f>Tabelle6[[#This Row],[Menge kg Nges]]/1000</f>
        <v>0.9</v>
      </c>
      <c r="L323" s="1">
        <f>Tabelle6[[#This Row],[Menge kg P2O5]]/1000</f>
        <v>0.45</v>
      </c>
      <c r="M323" s="1">
        <f>Tabelle6[[#This Row],[Menge t Nges]]/Tabelle6[[#This Row],[Anzahl Lieferscheine]]</f>
        <v>0.3</v>
      </c>
      <c r="N323" s="1">
        <f>Tabelle6[[#This Row],[Menge t P2O5]]/Tabelle6[[#This Row],[Anzahl Lieferscheine]]</f>
        <v>0.15</v>
      </c>
    </row>
    <row r="324" spans="1:14" x14ac:dyDescent="0.2">
      <c r="A324" s="2" t="s">
        <v>27</v>
      </c>
      <c r="B324" s="2" t="s">
        <v>34</v>
      </c>
      <c r="C324" s="2" t="s">
        <v>6</v>
      </c>
      <c r="D324" s="2" t="s">
        <v>15</v>
      </c>
      <c r="E324" s="2" t="s">
        <v>20</v>
      </c>
      <c r="F324" s="2" t="s">
        <v>61</v>
      </c>
      <c r="G324" s="1">
        <v>1496.0000000000002</v>
      </c>
      <c r="H324" s="1">
        <v>850</v>
      </c>
      <c r="I324" s="4">
        <v>19</v>
      </c>
      <c r="J324" s="2" t="s">
        <v>70</v>
      </c>
      <c r="K324" s="1">
        <f>Tabelle6[[#This Row],[Menge kg Nges]]/1000</f>
        <v>1.4960000000000002</v>
      </c>
      <c r="L324" s="1">
        <f>Tabelle6[[#This Row],[Menge kg P2O5]]/1000</f>
        <v>0.85</v>
      </c>
      <c r="M324" s="1">
        <f>Tabelle6[[#This Row],[Menge t Nges]]/Tabelle6[[#This Row],[Anzahl Lieferscheine]]</f>
        <v>7.8736842105263175E-2</v>
      </c>
      <c r="N324" s="1">
        <f>Tabelle6[[#This Row],[Menge t P2O5]]/Tabelle6[[#This Row],[Anzahl Lieferscheine]]</f>
        <v>4.4736842105263158E-2</v>
      </c>
    </row>
    <row r="325" spans="1:14" x14ac:dyDescent="0.2">
      <c r="A325" s="2" t="s">
        <v>27</v>
      </c>
      <c r="B325" s="2" t="s">
        <v>34</v>
      </c>
      <c r="C325" s="2" t="s">
        <v>6</v>
      </c>
      <c r="D325" s="2" t="s">
        <v>15</v>
      </c>
      <c r="E325" s="2" t="s">
        <v>9</v>
      </c>
      <c r="F325" s="2" t="s">
        <v>61</v>
      </c>
      <c r="G325" s="1">
        <v>118.3</v>
      </c>
      <c r="H325" s="1">
        <v>78.75</v>
      </c>
      <c r="I325" s="4">
        <v>1</v>
      </c>
      <c r="J325" s="2" t="s">
        <v>70</v>
      </c>
      <c r="K325" s="1">
        <f>Tabelle6[[#This Row],[Menge kg Nges]]/1000</f>
        <v>0.1183</v>
      </c>
      <c r="L325" s="1">
        <f>Tabelle6[[#This Row],[Menge kg P2O5]]/1000</f>
        <v>7.8750000000000001E-2</v>
      </c>
      <c r="M325" s="1">
        <f>Tabelle6[[#This Row],[Menge t Nges]]/Tabelle6[[#This Row],[Anzahl Lieferscheine]]</f>
        <v>0.1183</v>
      </c>
      <c r="N325" s="1">
        <f>Tabelle6[[#This Row],[Menge t P2O5]]/Tabelle6[[#This Row],[Anzahl Lieferscheine]]</f>
        <v>7.8750000000000001E-2</v>
      </c>
    </row>
    <row r="326" spans="1:14" x14ac:dyDescent="0.2">
      <c r="A326" s="2" t="s">
        <v>27</v>
      </c>
      <c r="B326" s="2" t="s">
        <v>34</v>
      </c>
      <c r="C326" s="2" t="s">
        <v>6</v>
      </c>
      <c r="D326" s="2" t="s">
        <v>15</v>
      </c>
      <c r="E326" s="2" t="s">
        <v>31</v>
      </c>
      <c r="F326" s="2" t="s">
        <v>61</v>
      </c>
      <c r="G326" s="1">
        <v>246</v>
      </c>
      <c r="H326" s="1">
        <v>111</v>
      </c>
      <c r="I326" s="4">
        <v>2</v>
      </c>
      <c r="J326" s="2" t="s">
        <v>70</v>
      </c>
      <c r="K326" s="1">
        <f>Tabelle6[[#This Row],[Menge kg Nges]]/1000</f>
        <v>0.246</v>
      </c>
      <c r="L326" s="1">
        <f>Tabelle6[[#This Row],[Menge kg P2O5]]/1000</f>
        <v>0.111</v>
      </c>
      <c r="M326" s="1">
        <f>Tabelle6[[#This Row],[Menge t Nges]]/Tabelle6[[#This Row],[Anzahl Lieferscheine]]</f>
        <v>0.123</v>
      </c>
      <c r="N326" s="1">
        <f>Tabelle6[[#This Row],[Menge t P2O5]]/Tabelle6[[#This Row],[Anzahl Lieferscheine]]</f>
        <v>5.5500000000000001E-2</v>
      </c>
    </row>
    <row r="327" spans="1:14" x14ac:dyDescent="0.2">
      <c r="A327" s="2" t="s">
        <v>27</v>
      </c>
      <c r="B327" s="2" t="s">
        <v>34</v>
      </c>
      <c r="C327" s="2" t="s">
        <v>25</v>
      </c>
      <c r="D327" s="2" t="s">
        <v>25</v>
      </c>
      <c r="E327" s="2" t="s">
        <v>26</v>
      </c>
      <c r="F327" s="2" t="s">
        <v>61</v>
      </c>
      <c r="G327" s="1">
        <v>117</v>
      </c>
      <c r="H327" s="1">
        <v>40.5</v>
      </c>
      <c r="I327" s="4">
        <v>1</v>
      </c>
      <c r="J327" s="2" t="s">
        <v>70</v>
      </c>
      <c r="K327" s="1">
        <f>Tabelle6[[#This Row],[Menge kg Nges]]/1000</f>
        <v>0.11700000000000001</v>
      </c>
      <c r="L327" s="1">
        <f>Tabelle6[[#This Row],[Menge kg P2O5]]/1000</f>
        <v>4.0500000000000001E-2</v>
      </c>
      <c r="M327" s="1">
        <f>Tabelle6[[#This Row],[Menge t Nges]]/Tabelle6[[#This Row],[Anzahl Lieferscheine]]</f>
        <v>0.11700000000000001</v>
      </c>
      <c r="N327" s="1">
        <f>Tabelle6[[#This Row],[Menge t P2O5]]/Tabelle6[[#This Row],[Anzahl Lieferscheine]]</f>
        <v>4.0500000000000001E-2</v>
      </c>
    </row>
    <row r="328" spans="1:14" x14ac:dyDescent="0.2">
      <c r="A328" s="2" t="s">
        <v>27</v>
      </c>
      <c r="B328" s="2" t="s">
        <v>45</v>
      </c>
      <c r="C328" s="2" t="s">
        <v>6</v>
      </c>
      <c r="D328" s="2" t="s">
        <v>7</v>
      </c>
      <c r="E328" s="2" t="s">
        <v>8</v>
      </c>
      <c r="F328" s="2" t="s">
        <v>61</v>
      </c>
      <c r="G328" s="1">
        <v>1909.6900000000003</v>
      </c>
      <c r="H328" s="1">
        <v>826.68999999999994</v>
      </c>
      <c r="I328" s="4">
        <v>3</v>
      </c>
      <c r="J328" s="2" t="s">
        <v>70</v>
      </c>
      <c r="K328" s="1">
        <f>Tabelle6[[#This Row],[Menge kg Nges]]/1000</f>
        <v>1.9096900000000003</v>
      </c>
      <c r="L328" s="1">
        <f>Tabelle6[[#This Row],[Menge kg P2O5]]/1000</f>
        <v>0.82668999999999992</v>
      </c>
      <c r="M328" s="1">
        <f>Tabelle6[[#This Row],[Menge t Nges]]/Tabelle6[[#This Row],[Anzahl Lieferscheine]]</f>
        <v>0.63656333333333348</v>
      </c>
      <c r="N328" s="1">
        <f>Tabelle6[[#This Row],[Menge t P2O5]]/Tabelle6[[#This Row],[Anzahl Lieferscheine]]</f>
        <v>0.27556333333333333</v>
      </c>
    </row>
    <row r="329" spans="1:14" x14ac:dyDescent="0.2">
      <c r="A329" s="2" t="s">
        <v>27</v>
      </c>
      <c r="B329" s="2" t="s">
        <v>45</v>
      </c>
      <c r="C329" s="2" t="s">
        <v>6</v>
      </c>
      <c r="D329" s="2" t="s">
        <v>15</v>
      </c>
      <c r="E329" s="2" t="s">
        <v>18</v>
      </c>
      <c r="F329" s="2" t="s">
        <v>61</v>
      </c>
      <c r="G329" s="1">
        <v>286.60000000000002</v>
      </c>
      <c r="H329" s="1">
        <v>221.8</v>
      </c>
      <c r="I329" s="4">
        <v>1</v>
      </c>
      <c r="J329" s="2" t="s">
        <v>70</v>
      </c>
      <c r="K329" s="1">
        <f>Tabelle6[[#This Row],[Menge kg Nges]]/1000</f>
        <v>0.28660000000000002</v>
      </c>
      <c r="L329" s="1">
        <f>Tabelle6[[#This Row],[Menge kg P2O5]]/1000</f>
        <v>0.22180000000000002</v>
      </c>
      <c r="M329" s="1">
        <f>Tabelle6[[#This Row],[Menge t Nges]]/Tabelle6[[#This Row],[Anzahl Lieferscheine]]</f>
        <v>0.28660000000000002</v>
      </c>
      <c r="N329" s="1">
        <f>Tabelle6[[#This Row],[Menge t P2O5]]/Tabelle6[[#This Row],[Anzahl Lieferscheine]]</f>
        <v>0.22180000000000002</v>
      </c>
    </row>
    <row r="330" spans="1:14" x14ac:dyDescent="0.2">
      <c r="A330" s="2" t="s">
        <v>27</v>
      </c>
      <c r="B330" s="2" t="s">
        <v>45</v>
      </c>
      <c r="C330" s="2" t="s">
        <v>6</v>
      </c>
      <c r="D330" s="2" t="s">
        <v>15</v>
      </c>
      <c r="E330" s="2" t="s">
        <v>20</v>
      </c>
      <c r="F330" s="2" t="s">
        <v>61</v>
      </c>
      <c r="G330" s="1">
        <v>1056</v>
      </c>
      <c r="H330" s="1">
        <v>600</v>
      </c>
      <c r="I330" s="4">
        <v>1</v>
      </c>
      <c r="J330" s="2" t="s">
        <v>70</v>
      </c>
      <c r="K330" s="1">
        <f>Tabelle6[[#This Row],[Menge kg Nges]]/1000</f>
        <v>1.056</v>
      </c>
      <c r="L330" s="1">
        <f>Tabelle6[[#This Row],[Menge kg P2O5]]/1000</f>
        <v>0.6</v>
      </c>
      <c r="M330" s="1">
        <f>Tabelle6[[#This Row],[Menge t Nges]]/Tabelle6[[#This Row],[Anzahl Lieferscheine]]</f>
        <v>1.056</v>
      </c>
      <c r="N330" s="1">
        <f>Tabelle6[[#This Row],[Menge t P2O5]]/Tabelle6[[#This Row],[Anzahl Lieferscheine]]</f>
        <v>0.6</v>
      </c>
    </row>
    <row r="331" spans="1:14" x14ac:dyDescent="0.2">
      <c r="A331" s="2" t="s">
        <v>27</v>
      </c>
      <c r="B331" s="2" t="s">
        <v>37</v>
      </c>
      <c r="C331" s="2" t="s">
        <v>6</v>
      </c>
      <c r="D331" s="2" t="s">
        <v>7</v>
      </c>
      <c r="E331" s="2" t="s">
        <v>10</v>
      </c>
      <c r="F331" s="2" t="s">
        <v>61</v>
      </c>
      <c r="G331" s="1">
        <v>1371.7</v>
      </c>
      <c r="H331" s="1">
        <v>561.15</v>
      </c>
      <c r="I331" s="4">
        <v>24</v>
      </c>
      <c r="J331" s="2" t="s">
        <v>70</v>
      </c>
      <c r="K331" s="1">
        <f>Tabelle6[[#This Row],[Menge kg Nges]]/1000</f>
        <v>1.3717000000000001</v>
      </c>
      <c r="L331" s="1">
        <f>Tabelle6[[#This Row],[Menge kg P2O5]]/1000</f>
        <v>0.56114999999999993</v>
      </c>
      <c r="M331" s="1">
        <f>Tabelle6[[#This Row],[Menge t Nges]]/Tabelle6[[#This Row],[Anzahl Lieferscheine]]</f>
        <v>5.7154166666666673E-2</v>
      </c>
      <c r="N331" s="1">
        <f>Tabelle6[[#This Row],[Menge t P2O5]]/Tabelle6[[#This Row],[Anzahl Lieferscheine]]</f>
        <v>2.3381249999999996E-2</v>
      </c>
    </row>
    <row r="332" spans="1:14" x14ac:dyDescent="0.2">
      <c r="A332" s="2" t="s">
        <v>27</v>
      </c>
      <c r="B332" s="2" t="s">
        <v>37</v>
      </c>
      <c r="C332" s="2" t="s">
        <v>6</v>
      </c>
      <c r="D332" s="2" t="s">
        <v>15</v>
      </c>
      <c r="E332" s="2" t="s">
        <v>10</v>
      </c>
      <c r="F332" s="2" t="s">
        <v>61</v>
      </c>
      <c r="G332" s="1">
        <v>108</v>
      </c>
      <c r="H332" s="1">
        <v>72</v>
      </c>
      <c r="I332" s="4">
        <v>2</v>
      </c>
      <c r="J332" s="2" t="s">
        <v>70</v>
      </c>
      <c r="K332" s="1">
        <f>Tabelle6[[#This Row],[Menge kg Nges]]/1000</f>
        <v>0.108</v>
      </c>
      <c r="L332" s="1">
        <f>Tabelle6[[#This Row],[Menge kg P2O5]]/1000</f>
        <v>7.1999999999999995E-2</v>
      </c>
      <c r="M332" s="1">
        <f>Tabelle6[[#This Row],[Menge t Nges]]/Tabelle6[[#This Row],[Anzahl Lieferscheine]]</f>
        <v>5.3999999999999999E-2</v>
      </c>
      <c r="N332" s="1">
        <f>Tabelle6[[#This Row],[Menge t P2O5]]/Tabelle6[[#This Row],[Anzahl Lieferscheine]]</f>
        <v>3.5999999999999997E-2</v>
      </c>
    </row>
    <row r="333" spans="1:14" x14ac:dyDescent="0.2">
      <c r="A333" s="2" t="s">
        <v>27</v>
      </c>
      <c r="B333" s="2" t="s">
        <v>38</v>
      </c>
      <c r="C333" s="2" t="s">
        <v>6</v>
      </c>
      <c r="D333" s="2" t="s">
        <v>15</v>
      </c>
      <c r="E333" s="2" t="s">
        <v>20</v>
      </c>
      <c r="F333" s="2" t="s">
        <v>61</v>
      </c>
      <c r="G333" s="1">
        <v>176</v>
      </c>
      <c r="H333" s="1">
        <v>100</v>
      </c>
      <c r="I333" s="4">
        <v>1</v>
      </c>
      <c r="J333" s="2" t="s">
        <v>70</v>
      </c>
      <c r="K333" s="1">
        <f>Tabelle6[[#This Row],[Menge kg Nges]]/1000</f>
        <v>0.17599999999999999</v>
      </c>
      <c r="L333" s="1">
        <f>Tabelle6[[#This Row],[Menge kg P2O5]]/1000</f>
        <v>0.1</v>
      </c>
      <c r="M333" s="1">
        <f>Tabelle6[[#This Row],[Menge t Nges]]/Tabelle6[[#This Row],[Anzahl Lieferscheine]]</f>
        <v>0.17599999999999999</v>
      </c>
      <c r="N333" s="1">
        <f>Tabelle6[[#This Row],[Menge t P2O5]]/Tabelle6[[#This Row],[Anzahl Lieferscheine]]</f>
        <v>0.1</v>
      </c>
    </row>
    <row r="334" spans="1:14" x14ac:dyDescent="0.2">
      <c r="A334" s="2" t="s">
        <v>27</v>
      </c>
      <c r="B334" s="2" t="s">
        <v>40</v>
      </c>
      <c r="C334" s="2" t="s">
        <v>6</v>
      </c>
      <c r="D334" s="2" t="s">
        <v>7</v>
      </c>
      <c r="E334" s="2" t="s">
        <v>10</v>
      </c>
      <c r="F334" s="2" t="s">
        <v>61</v>
      </c>
      <c r="G334" s="1">
        <v>165</v>
      </c>
      <c r="H334" s="1">
        <v>67.5</v>
      </c>
      <c r="I334" s="4">
        <v>2</v>
      </c>
      <c r="J334" s="2" t="s">
        <v>70</v>
      </c>
      <c r="K334" s="1">
        <f>Tabelle6[[#This Row],[Menge kg Nges]]/1000</f>
        <v>0.16500000000000001</v>
      </c>
      <c r="L334" s="1">
        <f>Tabelle6[[#This Row],[Menge kg P2O5]]/1000</f>
        <v>6.7500000000000004E-2</v>
      </c>
      <c r="M334" s="1">
        <f>Tabelle6[[#This Row],[Menge t Nges]]/Tabelle6[[#This Row],[Anzahl Lieferscheine]]</f>
        <v>8.2500000000000004E-2</v>
      </c>
      <c r="N334" s="1">
        <f>Tabelle6[[#This Row],[Menge t P2O5]]/Tabelle6[[#This Row],[Anzahl Lieferscheine]]</f>
        <v>3.3750000000000002E-2</v>
      </c>
    </row>
    <row r="335" spans="1:14" x14ac:dyDescent="0.2">
      <c r="A335" s="2" t="s">
        <v>27</v>
      </c>
      <c r="B335" s="2" t="s">
        <v>40</v>
      </c>
      <c r="C335" s="2" t="s">
        <v>6</v>
      </c>
      <c r="D335" s="2" t="s">
        <v>15</v>
      </c>
      <c r="E335" s="2" t="s">
        <v>20</v>
      </c>
      <c r="F335" s="2" t="s">
        <v>61</v>
      </c>
      <c r="G335" s="1">
        <v>440</v>
      </c>
      <c r="H335" s="1">
        <v>250</v>
      </c>
      <c r="I335" s="4">
        <v>5</v>
      </c>
      <c r="J335" s="2" t="s">
        <v>70</v>
      </c>
      <c r="K335" s="1">
        <f>Tabelle6[[#This Row],[Menge kg Nges]]/1000</f>
        <v>0.44</v>
      </c>
      <c r="L335" s="1">
        <f>Tabelle6[[#This Row],[Menge kg P2O5]]/1000</f>
        <v>0.25</v>
      </c>
      <c r="M335" s="1">
        <f>Tabelle6[[#This Row],[Menge t Nges]]/Tabelle6[[#This Row],[Anzahl Lieferscheine]]</f>
        <v>8.7999999999999995E-2</v>
      </c>
      <c r="N335" s="1">
        <f>Tabelle6[[#This Row],[Menge t P2O5]]/Tabelle6[[#This Row],[Anzahl Lieferscheine]]</f>
        <v>0.05</v>
      </c>
    </row>
    <row r="336" spans="1:14" x14ac:dyDescent="0.2">
      <c r="A336" s="2" t="s">
        <v>27</v>
      </c>
      <c r="B336" s="2" t="s">
        <v>40</v>
      </c>
      <c r="C336" s="2" t="s">
        <v>6</v>
      </c>
      <c r="D336" s="2" t="s">
        <v>15</v>
      </c>
      <c r="E336" s="2" t="s">
        <v>10</v>
      </c>
      <c r="F336" s="2" t="s">
        <v>61</v>
      </c>
      <c r="G336" s="1">
        <v>1563</v>
      </c>
      <c r="H336" s="1">
        <v>1042</v>
      </c>
      <c r="I336" s="4">
        <v>5</v>
      </c>
      <c r="J336" s="2" t="s">
        <v>70</v>
      </c>
      <c r="K336" s="1">
        <f>Tabelle6[[#This Row],[Menge kg Nges]]/1000</f>
        <v>1.5629999999999999</v>
      </c>
      <c r="L336" s="1">
        <f>Tabelle6[[#This Row],[Menge kg P2O5]]/1000</f>
        <v>1.042</v>
      </c>
      <c r="M336" s="1">
        <f>Tabelle6[[#This Row],[Menge t Nges]]/Tabelle6[[#This Row],[Anzahl Lieferscheine]]</f>
        <v>0.31259999999999999</v>
      </c>
      <c r="N336" s="1">
        <f>Tabelle6[[#This Row],[Menge t P2O5]]/Tabelle6[[#This Row],[Anzahl Lieferscheine]]</f>
        <v>0.2084</v>
      </c>
    </row>
    <row r="337" spans="1:14" x14ac:dyDescent="0.2">
      <c r="A337" s="2" t="s">
        <v>27</v>
      </c>
      <c r="B337" s="2" t="s">
        <v>28</v>
      </c>
      <c r="C337" s="2" t="s">
        <v>6</v>
      </c>
      <c r="D337" s="2" t="s">
        <v>7</v>
      </c>
      <c r="E337" s="2" t="s">
        <v>11</v>
      </c>
      <c r="F337" s="2" t="s">
        <v>61</v>
      </c>
      <c r="G337" s="1">
        <v>290.55</v>
      </c>
      <c r="H337" s="1">
        <v>140.4</v>
      </c>
      <c r="I337" s="4">
        <v>5</v>
      </c>
      <c r="J337" s="2" t="s">
        <v>70</v>
      </c>
      <c r="K337" s="1">
        <f>Tabelle6[[#This Row],[Menge kg Nges]]/1000</f>
        <v>0.29055000000000003</v>
      </c>
      <c r="L337" s="1">
        <f>Tabelle6[[#This Row],[Menge kg P2O5]]/1000</f>
        <v>0.1404</v>
      </c>
      <c r="M337" s="1">
        <f>Tabelle6[[#This Row],[Menge t Nges]]/Tabelle6[[#This Row],[Anzahl Lieferscheine]]</f>
        <v>5.8110000000000009E-2</v>
      </c>
      <c r="N337" s="1">
        <f>Tabelle6[[#This Row],[Menge t P2O5]]/Tabelle6[[#This Row],[Anzahl Lieferscheine]]</f>
        <v>2.8080000000000001E-2</v>
      </c>
    </row>
    <row r="338" spans="1:14" x14ac:dyDescent="0.2">
      <c r="A338" s="2" t="s">
        <v>27</v>
      </c>
      <c r="B338" s="2" t="s">
        <v>28</v>
      </c>
      <c r="C338" s="2" t="s">
        <v>6</v>
      </c>
      <c r="D338" s="2" t="s">
        <v>15</v>
      </c>
      <c r="E338" s="2" t="s">
        <v>9</v>
      </c>
      <c r="F338" s="2" t="s">
        <v>61</v>
      </c>
      <c r="G338" s="1">
        <v>1283.1399999999999</v>
      </c>
      <c r="H338" s="1">
        <v>614.25</v>
      </c>
      <c r="I338" s="4">
        <v>2</v>
      </c>
      <c r="J338" s="2" t="s">
        <v>70</v>
      </c>
      <c r="K338" s="1">
        <f>Tabelle6[[#This Row],[Menge kg Nges]]/1000</f>
        <v>1.2831399999999999</v>
      </c>
      <c r="L338" s="1">
        <f>Tabelle6[[#This Row],[Menge kg P2O5]]/1000</f>
        <v>0.61424999999999996</v>
      </c>
      <c r="M338" s="1">
        <f>Tabelle6[[#This Row],[Menge t Nges]]/Tabelle6[[#This Row],[Anzahl Lieferscheine]]</f>
        <v>0.64156999999999997</v>
      </c>
      <c r="N338" s="1">
        <f>Tabelle6[[#This Row],[Menge t P2O5]]/Tabelle6[[#This Row],[Anzahl Lieferscheine]]</f>
        <v>0.30712499999999998</v>
      </c>
    </row>
    <row r="339" spans="1:14" x14ac:dyDescent="0.2">
      <c r="A339" s="2" t="s">
        <v>27</v>
      </c>
      <c r="B339" s="2" t="s">
        <v>28</v>
      </c>
      <c r="C339" s="2" t="s">
        <v>25</v>
      </c>
      <c r="D339" s="2" t="s">
        <v>25</v>
      </c>
      <c r="E339" s="2" t="s">
        <v>26</v>
      </c>
      <c r="F339" s="2" t="s">
        <v>61</v>
      </c>
      <c r="G339" s="1">
        <v>1382.1299999999999</v>
      </c>
      <c r="H339" s="1">
        <v>687.67</v>
      </c>
      <c r="I339" s="4">
        <v>7</v>
      </c>
      <c r="J339" s="2" t="s">
        <v>70</v>
      </c>
      <c r="K339" s="1">
        <f>Tabelle6[[#This Row],[Menge kg Nges]]/1000</f>
        <v>1.3821299999999999</v>
      </c>
      <c r="L339" s="1">
        <f>Tabelle6[[#This Row],[Menge kg P2O5]]/1000</f>
        <v>0.68767</v>
      </c>
      <c r="M339" s="1">
        <f>Tabelle6[[#This Row],[Menge t Nges]]/Tabelle6[[#This Row],[Anzahl Lieferscheine]]</f>
        <v>0.19744714285714285</v>
      </c>
      <c r="N339" s="1">
        <f>Tabelle6[[#This Row],[Menge t P2O5]]/Tabelle6[[#This Row],[Anzahl Lieferscheine]]</f>
        <v>9.8238571428571425E-2</v>
      </c>
    </row>
    <row r="340" spans="1:14" x14ac:dyDescent="0.2">
      <c r="A340" s="2" t="s">
        <v>33</v>
      </c>
      <c r="B340" s="2" t="s">
        <v>29</v>
      </c>
      <c r="C340" s="2" t="s">
        <v>6</v>
      </c>
      <c r="D340" s="2" t="s">
        <v>7</v>
      </c>
      <c r="E340" s="2" t="s">
        <v>14</v>
      </c>
      <c r="F340" s="2" t="s">
        <v>61</v>
      </c>
      <c r="G340" s="1">
        <v>297</v>
      </c>
      <c r="H340" s="1">
        <v>132</v>
      </c>
      <c r="I340" s="4">
        <v>1</v>
      </c>
      <c r="J340" s="2" t="s">
        <v>70</v>
      </c>
      <c r="K340" s="1">
        <f>Tabelle6[[#This Row],[Menge kg Nges]]/1000</f>
        <v>0.29699999999999999</v>
      </c>
      <c r="L340" s="1">
        <f>Tabelle6[[#This Row],[Menge kg P2O5]]/1000</f>
        <v>0.13200000000000001</v>
      </c>
      <c r="M340" s="1">
        <f>Tabelle6[[#This Row],[Menge t Nges]]/Tabelle6[[#This Row],[Anzahl Lieferscheine]]</f>
        <v>0.29699999999999999</v>
      </c>
      <c r="N340" s="1">
        <f>Tabelle6[[#This Row],[Menge t P2O5]]/Tabelle6[[#This Row],[Anzahl Lieferscheine]]</f>
        <v>0.13200000000000001</v>
      </c>
    </row>
    <row r="341" spans="1:14" x14ac:dyDescent="0.2">
      <c r="A341" s="2" t="s">
        <v>33</v>
      </c>
      <c r="B341" s="2" t="s">
        <v>29</v>
      </c>
      <c r="C341" s="2" t="s">
        <v>6</v>
      </c>
      <c r="D341" s="2" t="s">
        <v>15</v>
      </c>
      <c r="E341" s="2" t="s">
        <v>18</v>
      </c>
      <c r="F341" s="2" t="s">
        <v>61</v>
      </c>
      <c r="G341" s="1">
        <v>1531.5</v>
      </c>
      <c r="H341" s="1">
        <v>975</v>
      </c>
      <c r="I341" s="4">
        <v>7</v>
      </c>
      <c r="J341" s="2" t="s">
        <v>70</v>
      </c>
      <c r="K341" s="1">
        <f>Tabelle6[[#This Row],[Menge kg Nges]]/1000</f>
        <v>1.5315000000000001</v>
      </c>
      <c r="L341" s="1">
        <f>Tabelle6[[#This Row],[Menge kg P2O5]]/1000</f>
        <v>0.97499999999999998</v>
      </c>
      <c r="M341" s="1">
        <f>Tabelle6[[#This Row],[Menge t Nges]]/Tabelle6[[#This Row],[Anzahl Lieferscheine]]</f>
        <v>0.21878571428571431</v>
      </c>
      <c r="N341" s="1">
        <f>Tabelle6[[#This Row],[Menge t P2O5]]/Tabelle6[[#This Row],[Anzahl Lieferscheine]]</f>
        <v>0.13928571428571429</v>
      </c>
    </row>
    <row r="342" spans="1:14" x14ac:dyDescent="0.2">
      <c r="A342" s="2" t="s">
        <v>33</v>
      </c>
      <c r="B342" s="2" t="s">
        <v>29</v>
      </c>
      <c r="C342" s="2" t="s">
        <v>6</v>
      </c>
      <c r="D342" s="2" t="s">
        <v>15</v>
      </c>
      <c r="E342" s="2" t="s">
        <v>20</v>
      </c>
      <c r="F342" s="2" t="s">
        <v>61</v>
      </c>
      <c r="G342" s="1">
        <v>150.1</v>
      </c>
      <c r="H342" s="1">
        <v>118.5</v>
      </c>
      <c r="I342" s="4">
        <v>3</v>
      </c>
      <c r="J342" s="2" t="s">
        <v>70</v>
      </c>
      <c r="K342" s="1">
        <f>Tabelle6[[#This Row],[Menge kg Nges]]/1000</f>
        <v>0.15009999999999998</v>
      </c>
      <c r="L342" s="1">
        <f>Tabelle6[[#This Row],[Menge kg P2O5]]/1000</f>
        <v>0.11849999999999999</v>
      </c>
      <c r="M342" s="1">
        <f>Tabelle6[[#This Row],[Menge t Nges]]/Tabelle6[[#This Row],[Anzahl Lieferscheine]]</f>
        <v>5.0033333333333325E-2</v>
      </c>
      <c r="N342" s="1">
        <f>Tabelle6[[#This Row],[Menge t P2O5]]/Tabelle6[[#This Row],[Anzahl Lieferscheine]]</f>
        <v>3.95E-2</v>
      </c>
    </row>
    <row r="343" spans="1:14" x14ac:dyDescent="0.2">
      <c r="A343" s="2" t="s">
        <v>33</v>
      </c>
      <c r="B343" s="2" t="s">
        <v>29</v>
      </c>
      <c r="C343" s="2" t="s">
        <v>6</v>
      </c>
      <c r="D343" s="2" t="s">
        <v>15</v>
      </c>
      <c r="E343" s="2" t="s">
        <v>21</v>
      </c>
      <c r="F343" s="2" t="s">
        <v>61</v>
      </c>
      <c r="G343" s="1">
        <v>1102.98</v>
      </c>
      <c r="H343" s="1">
        <v>599.33999999999992</v>
      </c>
      <c r="I343" s="4">
        <v>3</v>
      </c>
      <c r="J343" s="2" t="s">
        <v>70</v>
      </c>
      <c r="K343" s="1">
        <f>Tabelle6[[#This Row],[Menge kg Nges]]/1000</f>
        <v>1.1029800000000001</v>
      </c>
      <c r="L343" s="1">
        <f>Tabelle6[[#This Row],[Menge kg P2O5]]/1000</f>
        <v>0.59933999999999987</v>
      </c>
      <c r="M343" s="1">
        <f>Tabelle6[[#This Row],[Menge t Nges]]/Tabelle6[[#This Row],[Anzahl Lieferscheine]]</f>
        <v>0.36766000000000004</v>
      </c>
      <c r="N343" s="1">
        <f>Tabelle6[[#This Row],[Menge t P2O5]]/Tabelle6[[#This Row],[Anzahl Lieferscheine]]</f>
        <v>0.19977999999999996</v>
      </c>
    </row>
    <row r="344" spans="1:14" x14ac:dyDescent="0.2">
      <c r="A344" s="2" t="s">
        <v>33</v>
      </c>
      <c r="B344" s="2" t="s">
        <v>29</v>
      </c>
      <c r="C344" s="2" t="s">
        <v>25</v>
      </c>
      <c r="D344" s="2" t="s">
        <v>25</v>
      </c>
      <c r="E344" s="2" t="s">
        <v>26</v>
      </c>
      <c r="F344" s="2" t="s">
        <v>61</v>
      </c>
      <c r="G344" s="1">
        <v>6232.0500000000011</v>
      </c>
      <c r="H344" s="1">
        <v>2234.89</v>
      </c>
      <c r="I344" s="4">
        <v>9</v>
      </c>
      <c r="J344" s="2" t="s">
        <v>70</v>
      </c>
      <c r="K344" s="1">
        <f>Tabelle6[[#This Row],[Menge kg Nges]]/1000</f>
        <v>6.232050000000001</v>
      </c>
      <c r="L344" s="1">
        <f>Tabelle6[[#This Row],[Menge kg P2O5]]/1000</f>
        <v>2.23489</v>
      </c>
      <c r="M344" s="1">
        <f>Tabelle6[[#This Row],[Menge t Nges]]/Tabelle6[[#This Row],[Anzahl Lieferscheine]]</f>
        <v>0.69245000000000012</v>
      </c>
      <c r="N344" s="1">
        <f>Tabelle6[[#This Row],[Menge t P2O5]]/Tabelle6[[#This Row],[Anzahl Lieferscheine]]</f>
        <v>0.2483211111111111</v>
      </c>
    </row>
    <row r="345" spans="1:14" x14ac:dyDescent="0.2">
      <c r="A345" s="2" t="s">
        <v>33</v>
      </c>
      <c r="B345" s="2" t="s">
        <v>32</v>
      </c>
      <c r="C345" s="2" t="s">
        <v>6</v>
      </c>
      <c r="D345" s="2" t="s">
        <v>15</v>
      </c>
      <c r="E345" s="2" t="s">
        <v>20</v>
      </c>
      <c r="F345" s="2" t="s">
        <v>61</v>
      </c>
      <c r="G345" s="1">
        <v>215.8</v>
      </c>
      <c r="H345" s="1">
        <v>190.9</v>
      </c>
      <c r="I345" s="4">
        <v>2</v>
      </c>
      <c r="J345" s="2" t="s">
        <v>70</v>
      </c>
      <c r="K345" s="1">
        <f>Tabelle6[[#This Row],[Menge kg Nges]]/1000</f>
        <v>0.21580000000000002</v>
      </c>
      <c r="L345" s="1">
        <f>Tabelle6[[#This Row],[Menge kg P2O5]]/1000</f>
        <v>0.19090000000000001</v>
      </c>
      <c r="M345" s="1">
        <f>Tabelle6[[#This Row],[Menge t Nges]]/Tabelle6[[#This Row],[Anzahl Lieferscheine]]</f>
        <v>0.10790000000000001</v>
      </c>
      <c r="N345" s="1">
        <f>Tabelle6[[#This Row],[Menge t P2O5]]/Tabelle6[[#This Row],[Anzahl Lieferscheine]]</f>
        <v>9.5450000000000007E-2</v>
      </c>
    </row>
    <row r="346" spans="1:14" x14ac:dyDescent="0.2">
      <c r="A346" s="2" t="s">
        <v>33</v>
      </c>
      <c r="B346" s="2" t="s">
        <v>32</v>
      </c>
      <c r="C346" s="2" t="s">
        <v>25</v>
      </c>
      <c r="D346" s="2" t="s">
        <v>25</v>
      </c>
      <c r="E346" s="2" t="s">
        <v>26</v>
      </c>
      <c r="F346" s="2" t="s">
        <v>61</v>
      </c>
      <c r="G346" s="1">
        <v>18495.460000000006</v>
      </c>
      <c r="H346" s="1">
        <v>8255.2300000000032</v>
      </c>
      <c r="I346" s="4">
        <v>48</v>
      </c>
      <c r="J346" s="2" t="s">
        <v>70</v>
      </c>
      <c r="K346" s="1">
        <f>Tabelle6[[#This Row],[Menge kg Nges]]/1000</f>
        <v>18.495460000000005</v>
      </c>
      <c r="L346" s="1">
        <f>Tabelle6[[#This Row],[Menge kg P2O5]]/1000</f>
        <v>8.2552300000000027</v>
      </c>
      <c r="M346" s="1">
        <f>Tabelle6[[#This Row],[Menge t Nges]]/Tabelle6[[#This Row],[Anzahl Lieferscheine]]</f>
        <v>0.38532208333333345</v>
      </c>
      <c r="N346" s="1">
        <f>Tabelle6[[#This Row],[Menge t P2O5]]/Tabelle6[[#This Row],[Anzahl Lieferscheine]]</f>
        <v>0.17198395833333338</v>
      </c>
    </row>
    <row r="347" spans="1:14" x14ac:dyDescent="0.2">
      <c r="A347" s="2" t="s">
        <v>33</v>
      </c>
      <c r="B347" s="2" t="s">
        <v>33</v>
      </c>
      <c r="C347" s="2" t="s">
        <v>6</v>
      </c>
      <c r="D347" s="2" t="s">
        <v>7</v>
      </c>
      <c r="E347" s="2" t="s">
        <v>8</v>
      </c>
      <c r="F347" s="2" t="s">
        <v>61</v>
      </c>
      <c r="G347" s="1">
        <v>31645.499999999996</v>
      </c>
      <c r="H347" s="1">
        <v>11771.25</v>
      </c>
      <c r="I347" s="4">
        <v>66</v>
      </c>
      <c r="J347" s="2" t="s">
        <v>70</v>
      </c>
      <c r="K347" s="1">
        <f>Tabelle6[[#This Row],[Menge kg Nges]]/1000</f>
        <v>31.645499999999995</v>
      </c>
      <c r="L347" s="1">
        <f>Tabelle6[[#This Row],[Menge kg P2O5]]/1000</f>
        <v>11.77125</v>
      </c>
      <c r="M347" s="1">
        <f>Tabelle6[[#This Row],[Menge t Nges]]/Tabelle6[[#This Row],[Anzahl Lieferscheine]]</f>
        <v>0.47947727272727264</v>
      </c>
      <c r="N347" s="1">
        <f>Tabelle6[[#This Row],[Menge t P2O5]]/Tabelle6[[#This Row],[Anzahl Lieferscheine]]</f>
        <v>0.17835227272727272</v>
      </c>
    </row>
    <row r="348" spans="1:14" x14ac:dyDescent="0.2">
      <c r="A348" s="2" t="s">
        <v>33</v>
      </c>
      <c r="B348" s="2" t="s">
        <v>33</v>
      </c>
      <c r="C348" s="2" t="s">
        <v>6</v>
      </c>
      <c r="D348" s="2" t="s">
        <v>7</v>
      </c>
      <c r="E348" s="2" t="s">
        <v>9</v>
      </c>
      <c r="F348" s="2" t="s">
        <v>61</v>
      </c>
      <c r="G348" s="1">
        <v>25801.1</v>
      </c>
      <c r="H348" s="1">
        <v>10801.15</v>
      </c>
      <c r="I348" s="4">
        <v>101</v>
      </c>
      <c r="J348" s="2" t="s">
        <v>70</v>
      </c>
      <c r="K348" s="1">
        <f>Tabelle6[[#This Row],[Menge kg Nges]]/1000</f>
        <v>25.801099999999998</v>
      </c>
      <c r="L348" s="1">
        <f>Tabelle6[[#This Row],[Menge kg P2O5]]/1000</f>
        <v>10.80115</v>
      </c>
      <c r="M348" s="1">
        <f>Tabelle6[[#This Row],[Menge t Nges]]/Tabelle6[[#This Row],[Anzahl Lieferscheine]]</f>
        <v>0.25545643564356435</v>
      </c>
      <c r="N348" s="1">
        <f>Tabelle6[[#This Row],[Menge t P2O5]]/Tabelle6[[#This Row],[Anzahl Lieferscheine]]</f>
        <v>0.10694207920792079</v>
      </c>
    </row>
    <row r="349" spans="1:14" x14ac:dyDescent="0.2">
      <c r="A349" s="2" t="s">
        <v>33</v>
      </c>
      <c r="B349" s="2" t="s">
        <v>33</v>
      </c>
      <c r="C349" s="2" t="s">
        <v>6</v>
      </c>
      <c r="D349" s="2" t="s">
        <v>7</v>
      </c>
      <c r="E349" s="2" t="s">
        <v>10</v>
      </c>
      <c r="F349" s="2" t="s">
        <v>61</v>
      </c>
      <c r="G349" s="1">
        <v>466.55</v>
      </c>
      <c r="H349" s="1">
        <v>184.45</v>
      </c>
      <c r="I349" s="4">
        <v>3</v>
      </c>
      <c r="J349" s="2" t="s">
        <v>70</v>
      </c>
      <c r="K349" s="1">
        <f>Tabelle6[[#This Row],[Menge kg Nges]]/1000</f>
        <v>0.46655000000000002</v>
      </c>
      <c r="L349" s="1">
        <f>Tabelle6[[#This Row],[Menge kg P2O5]]/1000</f>
        <v>0.18444999999999998</v>
      </c>
      <c r="M349" s="1">
        <f>Tabelle6[[#This Row],[Menge t Nges]]/Tabelle6[[#This Row],[Anzahl Lieferscheine]]</f>
        <v>0.15551666666666666</v>
      </c>
      <c r="N349" s="1">
        <f>Tabelle6[[#This Row],[Menge t P2O5]]/Tabelle6[[#This Row],[Anzahl Lieferscheine]]</f>
        <v>6.1483333333333327E-2</v>
      </c>
    </row>
    <row r="350" spans="1:14" x14ac:dyDescent="0.2">
      <c r="A350" s="2" t="s">
        <v>33</v>
      </c>
      <c r="B350" s="2" t="s">
        <v>33</v>
      </c>
      <c r="C350" s="2" t="s">
        <v>6</v>
      </c>
      <c r="D350" s="2" t="s">
        <v>7</v>
      </c>
      <c r="E350" s="2" t="s">
        <v>11</v>
      </c>
      <c r="F350" s="2" t="s">
        <v>61</v>
      </c>
      <c r="G350" s="1">
        <v>4054.9000000000005</v>
      </c>
      <c r="H350" s="1">
        <v>1882.08</v>
      </c>
      <c r="I350" s="4">
        <v>18</v>
      </c>
      <c r="J350" s="2" t="s">
        <v>70</v>
      </c>
      <c r="K350" s="1">
        <f>Tabelle6[[#This Row],[Menge kg Nges]]/1000</f>
        <v>4.0549000000000008</v>
      </c>
      <c r="L350" s="1">
        <f>Tabelle6[[#This Row],[Menge kg P2O5]]/1000</f>
        <v>1.88208</v>
      </c>
      <c r="M350" s="1">
        <f>Tabelle6[[#This Row],[Menge t Nges]]/Tabelle6[[#This Row],[Anzahl Lieferscheine]]</f>
        <v>0.22527222222222226</v>
      </c>
      <c r="N350" s="1">
        <f>Tabelle6[[#This Row],[Menge t P2O5]]/Tabelle6[[#This Row],[Anzahl Lieferscheine]]</f>
        <v>0.10456</v>
      </c>
    </row>
    <row r="351" spans="1:14" x14ac:dyDescent="0.2">
      <c r="A351" s="2" t="s">
        <v>33</v>
      </c>
      <c r="B351" s="2" t="s">
        <v>33</v>
      </c>
      <c r="C351" s="2" t="s">
        <v>6</v>
      </c>
      <c r="D351" s="2" t="s">
        <v>7</v>
      </c>
      <c r="E351" s="2" t="s">
        <v>12</v>
      </c>
      <c r="F351" s="2" t="s">
        <v>61</v>
      </c>
      <c r="G351" s="1">
        <v>6966.11</v>
      </c>
      <c r="H351" s="1">
        <v>2593.46</v>
      </c>
      <c r="I351" s="4">
        <v>24</v>
      </c>
      <c r="J351" s="2" t="s">
        <v>70</v>
      </c>
      <c r="K351" s="1">
        <f>Tabelle6[[#This Row],[Menge kg Nges]]/1000</f>
        <v>6.9661099999999996</v>
      </c>
      <c r="L351" s="1">
        <f>Tabelle6[[#This Row],[Menge kg P2O5]]/1000</f>
        <v>2.5934599999999999</v>
      </c>
      <c r="M351" s="1">
        <f>Tabelle6[[#This Row],[Menge t Nges]]/Tabelle6[[#This Row],[Anzahl Lieferscheine]]</f>
        <v>0.29025458333333332</v>
      </c>
      <c r="N351" s="1">
        <f>Tabelle6[[#This Row],[Menge t P2O5]]/Tabelle6[[#This Row],[Anzahl Lieferscheine]]</f>
        <v>0.10806083333333333</v>
      </c>
    </row>
    <row r="352" spans="1:14" x14ac:dyDescent="0.2">
      <c r="A352" s="2" t="s">
        <v>33</v>
      </c>
      <c r="B352" s="2" t="s">
        <v>33</v>
      </c>
      <c r="C352" s="2" t="s">
        <v>6</v>
      </c>
      <c r="D352" s="2" t="s">
        <v>7</v>
      </c>
      <c r="E352" s="2" t="s">
        <v>13</v>
      </c>
      <c r="F352" s="2" t="s">
        <v>61</v>
      </c>
      <c r="G352" s="1">
        <v>8362.7000000000007</v>
      </c>
      <c r="H352" s="1">
        <v>4755.0599999999995</v>
      </c>
      <c r="I352" s="4">
        <v>30</v>
      </c>
      <c r="J352" s="2" t="s">
        <v>70</v>
      </c>
      <c r="K352" s="1">
        <f>Tabelle6[[#This Row],[Menge kg Nges]]/1000</f>
        <v>8.3627000000000002</v>
      </c>
      <c r="L352" s="1">
        <f>Tabelle6[[#This Row],[Menge kg P2O5]]/1000</f>
        <v>4.7550599999999994</v>
      </c>
      <c r="M352" s="1">
        <f>Tabelle6[[#This Row],[Menge t Nges]]/Tabelle6[[#This Row],[Anzahl Lieferscheine]]</f>
        <v>0.27875666666666665</v>
      </c>
      <c r="N352" s="1">
        <f>Tabelle6[[#This Row],[Menge t P2O5]]/Tabelle6[[#This Row],[Anzahl Lieferscheine]]</f>
        <v>0.15850199999999998</v>
      </c>
    </row>
    <row r="353" spans="1:14" x14ac:dyDescent="0.2">
      <c r="A353" s="2" t="s">
        <v>33</v>
      </c>
      <c r="B353" s="2" t="s">
        <v>33</v>
      </c>
      <c r="C353" s="2" t="s">
        <v>6</v>
      </c>
      <c r="D353" s="2" t="s">
        <v>7</v>
      </c>
      <c r="E353" s="2" t="s">
        <v>14</v>
      </c>
      <c r="F353" s="2" t="s">
        <v>61</v>
      </c>
      <c r="G353" s="1">
        <v>9455.4900000000016</v>
      </c>
      <c r="H353" s="1">
        <v>4980.04</v>
      </c>
      <c r="I353" s="4">
        <v>33</v>
      </c>
      <c r="J353" s="2" t="s">
        <v>70</v>
      </c>
      <c r="K353" s="1">
        <f>Tabelle6[[#This Row],[Menge kg Nges]]/1000</f>
        <v>9.4554900000000011</v>
      </c>
      <c r="L353" s="1">
        <f>Tabelle6[[#This Row],[Menge kg P2O5]]/1000</f>
        <v>4.9800399999999998</v>
      </c>
      <c r="M353" s="1">
        <f>Tabelle6[[#This Row],[Menge t Nges]]/Tabelle6[[#This Row],[Anzahl Lieferscheine]]</f>
        <v>0.28653000000000001</v>
      </c>
      <c r="N353" s="1">
        <f>Tabelle6[[#This Row],[Menge t P2O5]]/Tabelle6[[#This Row],[Anzahl Lieferscheine]]</f>
        <v>0.15091030303030303</v>
      </c>
    </row>
    <row r="354" spans="1:14" x14ac:dyDescent="0.2">
      <c r="A354" s="2" t="s">
        <v>33</v>
      </c>
      <c r="B354" s="2" t="s">
        <v>33</v>
      </c>
      <c r="C354" s="2" t="s">
        <v>6</v>
      </c>
      <c r="D354" s="2" t="s">
        <v>15</v>
      </c>
      <c r="E354" s="2" t="s">
        <v>8</v>
      </c>
      <c r="F354" s="2" t="s">
        <v>61</v>
      </c>
      <c r="G354" s="1">
        <v>737.8</v>
      </c>
      <c r="H354" s="1">
        <v>629.29999999999995</v>
      </c>
      <c r="I354" s="4">
        <v>1</v>
      </c>
      <c r="J354" s="2" t="s">
        <v>70</v>
      </c>
      <c r="K354" s="1">
        <f>Tabelle6[[#This Row],[Menge kg Nges]]/1000</f>
        <v>0.7377999999999999</v>
      </c>
      <c r="L354" s="1">
        <f>Tabelle6[[#This Row],[Menge kg P2O5]]/1000</f>
        <v>0.62929999999999997</v>
      </c>
      <c r="M354" s="1">
        <f>Tabelle6[[#This Row],[Menge t Nges]]/Tabelle6[[#This Row],[Anzahl Lieferscheine]]</f>
        <v>0.7377999999999999</v>
      </c>
      <c r="N354" s="1">
        <f>Tabelle6[[#This Row],[Menge t P2O5]]/Tabelle6[[#This Row],[Anzahl Lieferscheine]]</f>
        <v>0.62929999999999997</v>
      </c>
    </row>
    <row r="355" spans="1:14" x14ac:dyDescent="0.2">
      <c r="A355" s="2" t="s">
        <v>33</v>
      </c>
      <c r="B355" s="2" t="s">
        <v>33</v>
      </c>
      <c r="C355" s="2" t="s">
        <v>6</v>
      </c>
      <c r="D355" s="2" t="s">
        <v>15</v>
      </c>
      <c r="E355" s="2" t="s">
        <v>18</v>
      </c>
      <c r="F355" s="2" t="s">
        <v>61</v>
      </c>
      <c r="G355" s="1">
        <v>14832.86</v>
      </c>
      <c r="H355" s="1">
        <v>10484.91</v>
      </c>
      <c r="I355" s="4">
        <v>55</v>
      </c>
      <c r="J355" s="2" t="s">
        <v>70</v>
      </c>
      <c r="K355" s="1">
        <f>Tabelle6[[#This Row],[Menge kg Nges]]/1000</f>
        <v>14.83286</v>
      </c>
      <c r="L355" s="1">
        <f>Tabelle6[[#This Row],[Menge kg P2O5]]/1000</f>
        <v>10.484909999999999</v>
      </c>
      <c r="M355" s="1">
        <f>Tabelle6[[#This Row],[Menge t Nges]]/Tabelle6[[#This Row],[Anzahl Lieferscheine]]</f>
        <v>0.26968836363636361</v>
      </c>
      <c r="N355" s="1">
        <f>Tabelle6[[#This Row],[Menge t P2O5]]/Tabelle6[[#This Row],[Anzahl Lieferscheine]]</f>
        <v>0.19063472727272726</v>
      </c>
    </row>
    <row r="356" spans="1:14" x14ac:dyDescent="0.2">
      <c r="A356" s="2" t="s">
        <v>33</v>
      </c>
      <c r="B356" s="2" t="s">
        <v>33</v>
      </c>
      <c r="C356" s="2" t="s">
        <v>6</v>
      </c>
      <c r="D356" s="2" t="s">
        <v>15</v>
      </c>
      <c r="E356" s="2" t="s">
        <v>19</v>
      </c>
      <c r="F356" s="2" t="s">
        <v>61</v>
      </c>
      <c r="G356" s="1">
        <v>2904</v>
      </c>
      <c r="H356" s="1">
        <v>2675.2000000000003</v>
      </c>
      <c r="I356" s="4">
        <v>8</v>
      </c>
      <c r="J356" s="2" t="s">
        <v>70</v>
      </c>
      <c r="K356" s="1">
        <f>Tabelle6[[#This Row],[Menge kg Nges]]/1000</f>
        <v>2.9039999999999999</v>
      </c>
      <c r="L356" s="1">
        <f>Tabelle6[[#This Row],[Menge kg P2O5]]/1000</f>
        <v>2.6752000000000002</v>
      </c>
      <c r="M356" s="1">
        <f>Tabelle6[[#This Row],[Menge t Nges]]/Tabelle6[[#This Row],[Anzahl Lieferscheine]]</f>
        <v>0.36299999999999999</v>
      </c>
      <c r="N356" s="1">
        <f>Tabelle6[[#This Row],[Menge t P2O5]]/Tabelle6[[#This Row],[Anzahl Lieferscheine]]</f>
        <v>0.33440000000000003</v>
      </c>
    </row>
    <row r="357" spans="1:14" x14ac:dyDescent="0.2">
      <c r="A357" s="2" t="s">
        <v>33</v>
      </c>
      <c r="B357" s="2" t="s">
        <v>33</v>
      </c>
      <c r="C357" s="2" t="s">
        <v>6</v>
      </c>
      <c r="D357" s="2" t="s">
        <v>15</v>
      </c>
      <c r="E357" s="2" t="s">
        <v>20</v>
      </c>
      <c r="F357" s="2" t="s">
        <v>61</v>
      </c>
      <c r="G357" s="1">
        <v>4764.66</v>
      </c>
      <c r="H357" s="1">
        <v>3334.6</v>
      </c>
      <c r="I357" s="4">
        <v>46</v>
      </c>
      <c r="J357" s="2" t="s">
        <v>70</v>
      </c>
      <c r="K357" s="1">
        <f>Tabelle6[[#This Row],[Menge kg Nges]]/1000</f>
        <v>4.7646600000000001</v>
      </c>
      <c r="L357" s="1">
        <f>Tabelle6[[#This Row],[Menge kg P2O5]]/1000</f>
        <v>3.3346</v>
      </c>
      <c r="M357" s="1">
        <f>Tabelle6[[#This Row],[Menge t Nges]]/Tabelle6[[#This Row],[Anzahl Lieferscheine]]</f>
        <v>0.10357956521739131</v>
      </c>
      <c r="N357" s="1">
        <f>Tabelle6[[#This Row],[Menge t P2O5]]/Tabelle6[[#This Row],[Anzahl Lieferscheine]]</f>
        <v>7.2491304347826094E-2</v>
      </c>
    </row>
    <row r="358" spans="1:14" x14ac:dyDescent="0.2">
      <c r="A358" s="2" t="s">
        <v>33</v>
      </c>
      <c r="B358" s="2" t="s">
        <v>33</v>
      </c>
      <c r="C358" s="2" t="s">
        <v>6</v>
      </c>
      <c r="D358" s="2" t="s">
        <v>15</v>
      </c>
      <c r="E358" s="2" t="s">
        <v>21</v>
      </c>
      <c r="F358" s="2" t="s">
        <v>61</v>
      </c>
      <c r="G358" s="1">
        <v>3867.1500000000005</v>
      </c>
      <c r="H358" s="1">
        <v>2203.5</v>
      </c>
      <c r="I358" s="4">
        <v>14</v>
      </c>
      <c r="J358" s="2" t="s">
        <v>70</v>
      </c>
      <c r="K358" s="1">
        <f>Tabelle6[[#This Row],[Menge kg Nges]]/1000</f>
        <v>3.8671500000000005</v>
      </c>
      <c r="L358" s="1">
        <f>Tabelle6[[#This Row],[Menge kg P2O5]]/1000</f>
        <v>2.2035</v>
      </c>
      <c r="M358" s="1">
        <f>Tabelle6[[#This Row],[Menge t Nges]]/Tabelle6[[#This Row],[Anzahl Lieferscheine]]</f>
        <v>0.27622500000000005</v>
      </c>
      <c r="N358" s="1">
        <f>Tabelle6[[#This Row],[Menge t P2O5]]/Tabelle6[[#This Row],[Anzahl Lieferscheine]]</f>
        <v>0.15739285714285714</v>
      </c>
    </row>
    <row r="359" spans="1:14" x14ac:dyDescent="0.2">
      <c r="A359" s="2" t="s">
        <v>33</v>
      </c>
      <c r="B359" s="2" t="s">
        <v>33</v>
      </c>
      <c r="C359" s="2" t="s">
        <v>6</v>
      </c>
      <c r="D359" s="2" t="s">
        <v>15</v>
      </c>
      <c r="E359" s="2" t="s">
        <v>9</v>
      </c>
      <c r="F359" s="2" t="s">
        <v>61</v>
      </c>
      <c r="G359" s="1">
        <v>73.599999999999994</v>
      </c>
      <c r="H359" s="1">
        <v>33</v>
      </c>
      <c r="I359" s="4">
        <v>1</v>
      </c>
      <c r="J359" s="2" t="s">
        <v>70</v>
      </c>
      <c r="K359" s="1">
        <f>Tabelle6[[#This Row],[Menge kg Nges]]/1000</f>
        <v>7.3599999999999999E-2</v>
      </c>
      <c r="L359" s="1">
        <f>Tabelle6[[#This Row],[Menge kg P2O5]]/1000</f>
        <v>3.3000000000000002E-2</v>
      </c>
      <c r="M359" s="1">
        <f>Tabelle6[[#This Row],[Menge t Nges]]/Tabelle6[[#This Row],[Anzahl Lieferscheine]]</f>
        <v>7.3599999999999999E-2</v>
      </c>
      <c r="N359" s="1">
        <f>Tabelle6[[#This Row],[Menge t P2O5]]/Tabelle6[[#This Row],[Anzahl Lieferscheine]]</f>
        <v>3.3000000000000002E-2</v>
      </c>
    </row>
    <row r="360" spans="1:14" x14ac:dyDescent="0.2">
      <c r="A360" s="2" t="s">
        <v>33</v>
      </c>
      <c r="B360" s="2" t="s">
        <v>33</v>
      </c>
      <c r="C360" s="2" t="s">
        <v>6</v>
      </c>
      <c r="D360" s="2" t="s">
        <v>15</v>
      </c>
      <c r="E360" s="2" t="s">
        <v>23</v>
      </c>
      <c r="F360" s="2" t="s">
        <v>61</v>
      </c>
      <c r="G360" s="1">
        <v>233.7</v>
      </c>
      <c r="H360" s="1">
        <v>105.45</v>
      </c>
      <c r="I360" s="4">
        <v>1</v>
      </c>
      <c r="J360" s="2" t="s">
        <v>70</v>
      </c>
      <c r="K360" s="1">
        <f>Tabelle6[[#This Row],[Menge kg Nges]]/1000</f>
        <v>0.23369999999999999</v>
      </c>
      <c r="L360" s="1">
        <f>Tabelle6[[#This Row],[Menge kg P2O5]]/1000</f>
        <v>0.10545</v>
      </c>
      <c r="M360" s="1">
        <f>Tabelle6[[#This Row],[Menge t Nges]]/Tabelle6[[#This Row],[Anzahl Lieferscheine]]</f>
        <v>0.23369999999999999</v>
      </c>
      <c r="N360" s="1">
        <f>Tabelle6[[#This Row],[Menge t P2O5]]/Tabelle6[[#This Row],[Anzahl Lieferscheine]]</f>
        <v>0.10545</v>
      </c>
    </row>
    <row r="361" spans="1:14" x14ac:dyDescent="0.2">
      <c r="A361" s="2" t="s">
        <v>33</v>
      </c>
      <c r="B361" s="2" t="s">
        <v>33</v>
      </c>
      <c r="C361" s="2" t="s">
        <v>6</v>
      </c>
      <c r="D361" s="2" t="s">
        <v>15</v>
      </c>
      <c r="E361" s="2" t="s">
        <v>12</v>
      </c>
      <c r="F361" s="2" t="s">
        <v>61</v>
      </c>
      <c r="G361" s="1">
        <v>245.7</v>
      </c>
      <c r="H361" s="1">
        <v>220.5</v>
      </c>
      <c r="I361" s="4">
        <v>1</v>
      </c>
      <c r="J361" s="2" t="s">
        <v>70</v>
      </c>
      <c r="K361" s="1">
        <f>Tabelle6[[#This Row],[Menge kg Nges]]/1000</f>
        <v>0.2457</v>
      </c>
      <c r="L361" s="1">
        <f>Tabelle6[[#This Row],[Menge kg P2O5]]/1000</f>
        <v>0.2205</v>
      </c>
      <c r="M361" s="1">
        <f>Tabelle6[[#This Row],[Menge t Nges]]/Tabelle6[[#This Row],[Anzahl Lieferscheine]]</f>
        <v>0.2457</v>
      </c>
      <c r="N361" s="1">
        <f>Tabelle6[[#This Row],[Menge t P2O5]]/Tabelle6[[#This Row],[Anzahl Lieferscheine]]</f>
        <v>0.2205</v>
      </c>
    </row>
    <row r="362" spans="1:14" x14ac:dyDescent="0.2">
      <c r="A362" s="2" t="s">
        <v>33</v>
      </c>
      <c r="B362" s="2" t="s">
        <v>33</v>
      </c>
      <c r="C362" s="2" t="s">
        <v>6</v>
      </c>
      <c r="D362" s="2" t="s">
        <v>15</v>
      </c>
      <c r="E362" s="2" t="s">
        <v>13</v>
      </c>
      <c r="F362" s="2" t="s">
        <v>61</v>
      </c>
      <c r="G362" s="1">
        <v>378</v>
      </c>
      <c r="H362" s="1">
        <v>552</v>
      </c>
      <c r="I362" s="4">
        <v>2</v>
      </c>
      <c r="J362" s="2" t="s">
        <v>70</v>
      </c>
      <c r="K362" s="1">
        <f>Tabelle6[[#This Row],[Menge kg Nges]]/1000</f>
        <v>0.378</v>
      </c>
      <c r="L362" s="1">
        <f>Tabelle6[[#This Row],[Menge kg P2O5]]/1000</f>
        <v>0.55200000000000005</v>
      </c>
      <c r="M362" s="1">
        <f>Tabelle6[[#This Row],[Menge t Nges]]/Tabelle6[[#This Row],[Anzahl Lieferscheine]]</f>
        <v>0.189</v>
      </c>
      <c r="N362" s="1">
        <f>Tabelle6[[#This Row],[Menge t P2O5]]/Tabelle6[[#This Row],[Anzahl Lieferscheine]]</f>
        <v>0.27600000000000002</v>
      </c>
    </row>
    <row r="363" spans="1:14" x14ac:dyDescent="0.2">
      <c r="A363" s="2" t="s">
        <v>33</v>
      </c>
      <c r="B363" s="2" t="s">
        <v>33</v>
      </c>
      <c r="C363" s="2" t="s">
        <v>25</v>
      </c>
      <c r="D363" s="2" t="s">
        <v>25</v>
      </c>
      <c r="E363" s="2" t="s">
        <v>26</v>
      </c>
      <c r="F363" s="2" t="s">
        <v>61</v>
      </c>
      <c r="G363" s="1">
        <v>33037.900000000009</v>
      </c>
      <c r="H363" s="1">
        <v>16146.660000000003</v>
      </c>
      <c r="I363" s="4">
        <v>112</v>
      </c>
      <c r="J363" s="2" t="s">
        <v>70</v>
      </c>
      <c r="K363" s="1">
        <f>Tabelle6[[#This Row],[Menge kg Nges]]/1000</f>
        <v>33.037900000000008</v>
      </c>
      <c r="L363" s="1">
        <f>Tabelle6[[#This Row],[Menge kg P2O5]]/1000</f>
        <v>16.146660000000004</v>
      </c>
      <c r="M363" s="1">
        <f>Tabelle6[[#This Row],[Menge t Nges]]/Tabelle6[[#This Row],[Anzahl Lieferscheine]]</f>
        <v>0.29498125000000008</v>
      </c>
      <c r="N363" s="1">
        <f>Tabelle6[[#This Row],[Menge t P2O5]]/Tabelle6[[#This Row],[Anzahl Lieferscheine]]</f>
        <v>0.14416660714285717</v>
      </c>
    </row>
    <row r="364" spans="1:14" x14ac:dyDescent="0.2">
      <c r="A364" s="2" t="s">
        <v>33</v>
      </c>
      <c r="B364" s="2" t="s">
        <v>46</v>
      </c>
      <c r="C364" s="2" t="s">
        <v>25</v>
      </c>
      <c r="D364" s="2" t="s">
        <v>25</v>
      </c>
      <c r="E364" s="2" t="s">
        <v>26</v>
      </c>
      <c r="F364" s="2" t="s">
        <v>61</v>
      </c>
      <c r="G364" s="1">
        <v>3658.34</v>
      </c>
      <c r="H364" s="1">
        <v>1325.72</v>
      </c>
      <c r="I364" s="4">
        <v>4</v>
      </c>
      <c r="J364" s="2" t="s">
        <v>70</v>
      </c>
      <c r="K364" s="1">
        <f>Tabelle6[[#This Row],[Menge kg Nges]]/1000</f>
        <v>3.6583399999999999</v>
      </c>
      <c r="L364" s="1">
        <f>Tabelle6[[#This Row],[Menge kg P2O5]]/1000</f>
        <v>1.32572</v>
      </c>
      <c r="M364" s="1">
        <f>Tabelle6[[#This Row],[Menge t Nges]]/Tabelle6[[#This Row],[Anzahl Lieferscheine]]</f>
        <v>0.91458499999999998</v>
      </c>
      <c r="N364" s="1">
        <f>Tabelle6[[#This Row],[Menge t P2O5]]/Tabelle6[[#This Row],[Anzahl Lieferscheine]]</f>
        <v>0.33143</v>
      </c>
    </row>
    <row r="365" spans="1:14" x14ac:dyDescent="0.2">
      <c r="A365" s="2" t="s">
        <v>33</v>
      </c>
      <c r="B365" s="2" t="s">
        <v>34</v>
      </c>
      <c r="C365" s="2" t="s">
        <v>6</v>
      </c>
      <c r="D365" s="2" t="s">
        <v>7</v>
      </c>
      <c r="E365" s="2" t="s">
        <v>13</v>
      </c>
      <c r="F365" s="2" t="s">
        <v>61</v>
      </c>
      <c r="G365" s="1">
        <v>112.8</v>
      </c>
      <c r="H365" s="1">
        <v>70.8</v>
      </c>
      <c r="I365" s="4">
        <v>1</v>
      </c>
      <c r="J365" s="2" t="s">
        <v>70</v>
      </c>
      <c r="K365" s="1">
        <f>Tabelle6[[#This Row],[Menge kg Nges]]/1000</f>
        <v>0.1128</v>
      </c>
      <c r="L365" s="1">
        <f>Tabelle6[[#This Row],[Menge kg P2O5]]/1000</f>
        <v>7.0800000000000002E-2</v>
      </c>
      <c r="M365" s="1">
        <f>Tabelle6[[#This Row],[Menge t Nges]]/Tabelle6[[#This Row],[Anzahl Lieferscheine]]</f>
        <v>0.1128</v>
      </c>
      <c r="N365" s="1">
        <f>Tabelle6[[#This Row],[Menge t P2O5]]/Tabelle6[[#This Row],[Anzahl Lieferscheine]]</f>
        <v>7.0800000000000002E-2</v>
      </c>
    </row>
    <row r="366" spans="1:14" x14ac:dyDescent="0.2">
      <c r="A366" s="2" t="s">
        <v>33</v>
      </c>
      <c r="B366" s="2" t="s">
        <v>42</v>
      </c>
      <c r="C366" s="2" t="s">
        <v>6</v>
      </c>
      <c r="D366" s="2" t="s">
        <v>15</v>
      </c>
      <c r="E366" s="2" t="s">
        <v>20</v>
      </c>
      <c r="F366" s="2" t="s">
        <v>61</v>
      </c>
      <c r="G366" s="1">
        <v>792</v>
      </c>
      <c r="H366" s="1">
        <v>450</v>
      </c>
      <c r="I366" s="4">
        <v>1</v>
      </c>
      <c r="J366" s="2" t="s">
        <v>70</v>
      </c>
      <c r="K366" s="1">
        <f>Tabelle6[[#This Row],[Menge kg Nges]]/1000</f>
        <v>0.79200000000000004</v>
      </c>
      <c r="L366" s="1">
        <f>Tabelle6[[#This Row],[Menge kg P2O5]]/1000</f>
        <v>0.45</v>
      </c>
      <c r="M366" s="1">
        <f>Tabelle6[[#This Row],[Menge t Nges]]/Tabelle6[[#This Row],[Anzahl Lieferscheine]]</f>
        <v>0.79200000000000004</v>
      </c>
      <c r="N366" s="1">
        <f>Tabelle6[[#This Row],[Menge t P2O5]]/Tabelle6[[#This Row],[Anzahl Lieferscheine]]</f>
        <v>0.45</v>
      </c>
    </row>
    <row r="367" spans="1:14" x14ac:dyDescent="0.2">
      <c r="A367" s="2" t="s">
        <v>44</v>
      </c>
      <c r="B367" s="2" t="s">
        <v>44</v>
      </c>
      <c r="C367" s="2" t="s">
        <v>6</v>
      </c>
      <c r="D367" s="2" t="s">
        <v>7</v>
      </c>
      <c r="E367" s="2" t="s">
        <v>8</v>
      </c>
      <c r="F367" s="2" t="s">
        <v>61</v>
      </c>
      <c r="G367" s="1">
        <v>1206.54</v>
      </c>
      <c r="H367" s="1">
        <v>567.66</v>
      </c>
      <c r="I367" s="4">
        <v>6</v>
      </c>
      <c r="J367" s="2" t="s">
        <v>70</v>
      </c>
      <c r="K367" s="1">
        <f>Tabelle6[[#This Row],[Menge kg Nges]]/1000</f>
        <v>1.2065399999999999</v>
      </c>
      <c r="L367" s="1">
        <f>Tabelle6[[#This Row],[Menge kg P2O5]]/1000</f>
        <v>0.56765999999999994</v>
      </c>
      <c r="M367" s="1">
        <f>Tabelle6[[#This Row],[Menge t Nges]]/Tabelle6[[#This Row],[Anzahl Lieferscheine]]</f>
        <v>0.20108999999999999</v>
      </c>
      <c r="N367" s="1">
        <f>Tabelle6[[#This Row],[Menge t P2O5]]/Tabelle6[[#This Row],[Anzahl Lieferscheine]]</f>
        <v>9.4609999999999986E-2</v>
      </c>
    </row>
    <row r="368" spans="1:14" x14ac:dyDescent="0.2">
      <c r="A368" s="2" t="s">
        <v>44</v>
      </c>
      <c r="B368" s="2" t="s">
        <v>44</v>
      </c>
      <c r="C368" s="2" t="s">
        <v>6</v>
      </c>
      <c r="D368" s="2" t="s">
        <v>7</v>
      </c>
      <c r="E368" s="2" t="s">
        <v>9</v>
      </c>
      <c r="F368" s="2" t="s">
        <v>61</v>
      </c>
      <c r="G368" s="1">
        <v>4558</v>
      </c>
      <c r="H368" s="1">
        <v>1867.8000000000002</v>
      </c>
      <c r="I368" s="4">
        <v>11</v>
      </c>
      <c r="J368" s="2" t="s">
        <v>70</v>
      </c>
      <c r="K368" s="1">
        <f>Tabelle6[[#This Row],[Menge kg Nges]]/1000</f>
        <v>4.5579999999999998</v>
      </c>
      <c r="L368" s="1">
        <f>Tabelle6[[#This Row],[Menge kg P2O5]]/1000</f>
        <v>1.8678000000000001</v>
      </c>
      <c r="M368" s="1">
        <f>Tabelle6[[#This Row],[Menge t Nges]]/Tabelle6[[#This Row],[Anzahl Lieferscheine]]</f>
        <v>0.41436363636363632</v>
      </c>
      <c r="N368" s="1">
        <f>Tabelle6[[#This Row],[Menge t P2O5]]/Tabelle6[[#This Row],[Anzahl Lieferscheine]]</f>
        <v>0.16980000000000001</v>
      </c>
    </row>
    <row r="369" spans="1:14" x14ac:dyDescent="0.2">
      <c r="A369" s="2" t="s">
        <v>44</v>
      </c>
      <c r="B369" s="2" t="s">
        <v>44</v>
      </c>
      <c r="C369" s="2" t="s">
        <v>6</v>
      </c>
      <c r="D369" s="2" t="s">
        <v>7</v>
      </c>
      <c r="E369" s="2" t="s">
        <v>12</v>
      </c>
      <c r="F369" s="2" t="s">
        <v>61</v>
      </c>
      <c r="G369" s="1">
        <v>845</v>
      </c>
      <c r="H369" s="1">
        <v>416</v>
      </c>
      <c r="I369" s="4">
        <v>2</v>
      </c>
      <c r="J369" s="2" t="s">
        <v>70</v>
      </c>
      <c r="K369" s="1">
        <f>Tabelle6[[#This Row],[Menge kg Nges]]/1000</f>
        <v>0.84499999999999997</v>
      </c>
      <c r="L369" s="1">
        <f>Tabelle6[[#This Row],[Menge kg P2O5]]/1000</f>
        <v>0.41599999999999998</v>
      </c>
      <c r="M369" s="1">
        <f>Tabelle6[[#This Row],[Menge t Nges]]/Tabelle6[[#This Row],[Anzahl Lieferscheine]]</f>
        <v>0.42249999999999999</v>
      </c>
      <c r="N369" s="1">
        <f>Tabelle6[[#This Row],[Menge t P2O5]]/Tabelle6[[#This Row],[Anzahl Lieferscheine]]</f>
        <v>0.20799999999999999</v>
      </c>
    </row>
    <row r="370" spans="1:14" x14ac:dyDescent="0.2">
      <c r="A370" s="2" t="s">
        <v>44</v>
      </c>
      <c r="B370" s="2" t="s">
        <v>44</v>
      </c>
      <c r="C370" s="2" t="s">
        <v>6</v>
      </c>
      <c r="D370" s="2" t="s">
        <v>7</v>
      </c>
      <c r="E370" s="2" t="s">
        <v>14</v>
      </c>
      <c r="F370" s="2" t="s">
        <v>61</v>
      </c>
      <c r="G370" s="1">
        <v>6844.5</v>
      </c>
      <c r="H370" s="1">
        <v>2737.7999999999997</v>
      </c>
      <c r="I370" s="4">
        <v>22</v>
      </c>
      <c r="J370" s="2" t="s">
        <v>70</v>
      </c>
      <c r="K370" s="1">
        <f>Tabelle6[[#This Row],[Menge kg Nges]]/1000</f>
        <v>6.8445</v>
      </c>
      <c r="L370" s="1">
        <f>Tabelle6[[#This Row],[Menge kg P2O5]]/1000</f>
        <v>2.7377999999999996</v>
      </c>
      <c r="M370" s="1">
        <f>Tabelle6[[#This Row],[Menge t Nges]]/Tabelle6[[#This Row],[Anzahl Lieferscheine]]</f>
        <v>0.31111363636363637</v>
      </c>
      <c r="N370" s="1">
        <f>Tabelle6[[#This Row],[Menge t P2O5]]/Tabelle6[[#This Row],[Anzahl Lieferscheine]]</f>
        <v>0.12444545454545453</v>
      </c>
    </row>
    <row r="371" spans="1:14" x14ac:dyDescent="0.2">
      <c r="A371" s="2" t="s">
        <v>44</v>
      </c>
      <c r="B371" s="2" t="s">
        <v>44</v>
      </c>
      <c r="C371" s="2" t="s">
        <v>6</v>
      </c>
      <c r="D371" s="2" t="s">
        <v>15</v>
      </c>
      <c r="E371" s="2" t="s">
        <v>18</v>
      </c>
      <c r="F371" s="2" t="s">
        <v>61</v>
      </c>
      <c r="G371" s="1">
        <v>2352</v>
      </c>
      <c r="H371" s="1">
        <v>1904</v>
      </c>
      <c r="I371" s="4">
        <v>1</v>
      </c>
      <c r="J371" s="2" t="s">
        <v>70</v>
      </c>
      <c r="K371" s="1">
        <f>Tabelle6[[#This Row],[Menge kg Nges]]/1000</f>
        <v>2.3519999999999999</v>
      </c>
      <c r="L371" s="1">
        <f>Tabelle6[[#This Row],[Menge kg P2O5]]/1000</f>
        <v>1.9039999999999999</v>
      </c>
      <c r="M371" s="1">
        <f>Tabelle6[[#This Row],[Menge t Nges]]/Tabelle6[[#This Row],[Anzahl Lieferscheine]]</f>
        <v>2.3519999999999999</v>
      </c>
      <c r="N371" s="1">
        <f>Tabelle6[[#This Row],[Menge t P2O5]]/Tabelle6[[#This Row],[Anzahl Lieferscheine]]</f>
        <v>1.9039999999999999</v>
      </c>
    </row>
    <row r="372" spans="1:14" x14ac:dyDescent="0.2">
      <c r="A372" s="2" t="s">
        <v>44</v>
      </c>
      <c r="B372" s="2" t="s">
        <v>44</v>
      </c>
      <c r="C372" s="2" t="s">
        <v>6</v>
      </c>
      <c r="D372" s="2" t="s">
        <v>15</v>
      </c>
      <c r="E372" s="2" t="s">
        <v>9</v>
      </c>
      <c r="F372" s="2" t="s">
        <v>61</v>
      </c>
      <c r="G372" s="1">
        <v>250.4</v>
      </c>
      <c r="H372" s="1">
        <v>129.9</v>
      </c>
      <c r="I372" s="4">
        <v>3</v>
      </c>
      <c r="J372" s="2" t="s">
        <v>70</v>
      </c>
      <c r="K372" s="1">
        <f>Tabelle6[[#This Row],[Menge kg Nges]]/1000</f>
        <v>0.25040000000000001</v>
      </c>
      <c r="L372" s="1">
        <f>Tabelle6[[#This Row],[Menge kg P2O5]]/1000</f>
        <v>0.12990000000000002</v>
      </c>
      <c r="M372" s="1">
        <f>Tabelle6[[#This Row],[Menge t Nges]]/Tabelle6[[#This Row],[Anzahl Lieferscheine]]</f>
        <v>8.3466666666666675E-2</v>
      </c>
      <c r="N372" s="1">
        <f>Tabelle6[[#This Row],[Menge t P2O5]]/Tabelle6[[#This Row],[Anzahl Lieferscheine]]</f>
        <v>4.3300000000000005E-2</v>
      </c>
    </row>
    <row r="373" spans="1:14" x14ac:dyDescent="0.2">
      <c r="A373" s="2" t="s">
        <v>44</v>
      </c>
      <c r="B373" s="2" t="s">
        <v>44</v>
      </c>
      <c r="C373" s="2" t="s">
        <v>6</v>
      </c>
      <c r="D373" s="2" t="s">
        <v>15</v>
      </c>
      <c r="E373" s="2" t="s">
        <v>10</v>
      </c>
      <c r="F373" s="2" t="s">
        <v>61</v>
      </c>
      <c r="G373" s="1">
        <v>1020.6</v>
      </c>
      <c r="H373" s="1">
        <v>435.96</v>
      </c>
      <c r="I373" s="4">
        <v>5</v>
      </c>
      <c r="J373" s="2" t="s">
        <v>70</v>
      </c>
      <c r="K373" s="1">
        <f>Tabelle6[[#This Row],[Menge kg Nges]]/1000</f>
        <v>1.0206</v>
      </c>
      <c r="L373" s="1">
        <f>Tabelle6[[#This Row],[Menge kg P2O5]]/1000</f>
        <v>0.43595999999999996</v>
      </c>
      <c r="M373" s="1">
        <f>Tabelle6[[#This Row],[Menge t Nges]]/Tabelle6[[#This Row],[Anzahl Lieferscheine]]</f>
        <v>0.20412</v>
      </c>
      <c r="N373" s="1">
        <f>Tabelle6[[#This Row],[Menge t P2O5]]/Tabelle6[[#This Row],[Anzahl Lieferscheine]]</f>
        <v>8.7191999999999992E-2</v>
      </c>
    </row>
    <row r="374" spans="1:14" x14ac:dyDescent="0.2">
      <c r="A374" s="2" t="s">
        <v>44</v>
      </c>
      <c r="B374" s="2" t="s">
        <v>44</v>
      </c>
      <c r="C374" s="2" t="s">
        <v>63</v>
      </c>
      <c r="D374" s="2" t="s">
        <v>63</v>
      </c>
      <c r="E374" s="2" t="s">
        <v>63</v>
      </c>
      <c r="F374" s="2" t="s">
        <v>61</v>
      </c>
      <c r="G374" s="1">
        <v>52.5</v>
      </c>
      <c r="H374" s="1">
        <v>42.5</v>
      </c>
      <c r="I374" s="4">
        <v>1</v>
      </c>
      <c r="J374" s="2" t="s">
        <v>70</v>
      </c>
      <c r="K374" s="1">
        <f>Tabelle6[[#This Row],[Menge kg Nges]]/1000</f>
        <v>5.2499999999999998E-2</v>
      </c>
      <c r="L374" s="1">
        <f>Tabelle6[[#This Row],[Menge kg P2O5]]/1000</f>
        <v>4.2500000000000003E-2</v>
      </c>
      <c r="M374" s="1">
        <f>Tabelle6[[#This Row],[Menge t Nges]]/Tabelle6[[#This Row],[Anzahl Lieferscheine]]</f>
        <v>5.2499999999999998E-2</v>
      </c>
      <c r="N374" s="1">
        <f>Tabelle6[[#This Row],[Menge t P2O5]]/Tabelle6[[#This Row],[Anzahl Lieferscheine]]</f>
        <v>4.2500000000000003E-2</v>
      </c>
    </row>
    <row r="375" spans="1:14" x14ac:dyDescent="0.2">
      <c r="A375" s="2" t="s">
        <v>44</v>
      </c>
      <c r="B375" s="2" t="s">
        <v>47</v>
      </c>
      <c r="C375" s="2" t="s">
        <v>6</v>
      </c>
      <c r="D375" s="2" t="s">
        <v>7</v>
      </c>
      <c r="E375" s="2" t="s">
        <v>14</v>
      </c>
      <c r="F375" s="2" t="s">
        <v>61</v>
      </c>
      <c r="G375" s="1">
        <v>378</v>
      </c>
      <c r="H375" s="1">
        <v>151.19999999999999</v>
      </c>
      <c r="I375" s="4">
        <v>2</v>
      </c>
      <c r="J375" s="2" t="s">
        <v>70</v>
      </c>
      <c r="K375" s="1">
        <f>Tabelle6[[#This Row],[Menge kg Nges]]/1000</f>
        <v>0.378</v>
      </c>
      <c r="L375" s="1">
        <f>Tabelle6[[#This Row],[Menge kg P2O5]]/1000</f>
        <v>0.1512</v>
      </c>
      <c r="M375" s="1">
        <f>Tabelle6[[#This Row],[Menge t Nges]]/Tabelle6[[#This Row],[Anzahl Lieferscheine]]</f>
        <v>0.189</v>
      </c>
      <c r="N375" s="1">
        <f>Tabelle6[[#This Row],[Menge t P2O5]]/Tabelle6[[#This Row],[Anzahl Lieferscheine]]</f>
        <v>7.5600000000000001E-2</v>
      </c>
    </row>
    <row r="376" spans="1:14" x14ac:dyDescent="0.2">
      <c r="A376" s="2" t="s">
        <v>44</v>
      </c>
      <c r="B376" s="2" t="s">
        <v>37</v>
      </c>
      <c r="C376" s="2" t="s">
        <v>6</v>
      </c>
      <c r="D376" s="2" t="s">
        <v>7</v>
      </c>
      <c r="E376" s="2" t="s">
        <v>8</v>
      </c>
      <c r="F376" s="2" t="s">
        <v>61</v>
      </c>
      <c r="G376" s="1">
        <v>423.3</v>
      </c>
      <c r="H376" s="1">
        <v>215.9</v>
      </c>
      <c r="I376" s="4">
        <v>3</v>
      </c>
      <c r="J376" s="2" t="s">
        <v>70</v>
      </c>
      <c r="K376" s="1">
        <f>Tabelle6[[#This Row],[Menge kg Nges]]/1000</f>
        <v>0.42330000000000001</v>
      </c>
      <c r="L376" s="1">
        <f>Tabelle6[[#This Row],[Menge kg P2O5]]/1000</f>
        <v>0.21590000000000001</v>
      </c>
      <c r="M376" s="1">
        <f>Tabelle6[[#This Row],[Menge t Nges]]/Tabelle6[[#This Row],[Anzahl Lieferscheine]]</f>
        <v>0.1411</v>
      </c>
      <c r="N376" s="1">
        <f>Tabelle6[[#This Row],[Menge t P2O5]]/Tabelle6[[#This Row],[Anzahl Lieferscheine]]</f>
        <v>7.1966666666666665E-2</v>
      </c>
    </row>
    <row r="377" spans="1:14" x14ac:dyDescent="0.2">
      <c r="A377" s="2" t="s">
        <v>44</v>
      </c>
      <c r="B377" s="2" t="s">
        <v>37</v>
      </c>
      <c r="C377" s="2" t="s">
        <v>6</v>
      </c>
      <c r="D377" s="2" t="s">
        <v>7</v>
      </c>
      <c r="E377" s="2" t="s">
        <v>14</v>
      </c>
      <c r="F377" s="2" t="s">
        <v>61</v>
      </c>
      <c r="G377" s="1">
        <v>648</v>
      </c>
      <c r="H377" s="1">
        <v>259.2</v>
      </c>
      <c r="I377" s="4">
        <v>3</v>
      </c>
      <c r="J377" s="2" t="s">
        <v>70</v>
      </c>
      <c r="K377" s="1">
        <f>Tabelle6[[#This Row],[Menge kg Nges]]/1000</f>
        <v>0.64800000000000002</v>
      </c>
      <c r="L377" s="1">
        <f>Tabelle6[[#This Row],[Menge kg P2O5]]/1000</f>
        <v>0.25919999999999999</v>
      </c>
      <c r="M377" s="1">
        <f>Tabelle6[[#This Row],[Menge t Nges]]/Tabelle6[[#This Row],[Anzahl Lieferscheine]]</f>
        <v>0.216</v>
      </c>
      <c r="N377" s="1">
        <f>Tabelle6[[#This Row],[Menge t P2O5]]/Tabelle6[[#This Row],[Anzahl Lieferscheine]]</f>
        <v>8.6399999999999991E-2</v>
      </c>
    </row>
    <row r="378" spans="1:14" x14ac:dyDescent="0.2">
      <c r="A378" s="2" t="s">
        <v>48</v>
      </c>
      <c r="B378" s="2" t="s">
        <v>48</v>
      </c>
      <c r="C378" s="2" t="s">
        <v>6</v>
      </c>
      <c r="D378" s="2" t="s">
        <v>7</v>
      </c>
      <c r="E378" s="2" t="s">
        <v>8</v>
      </c>
      <c r="F378" s="2" t="s">
        <v>61</v>
      </c>
      <c r="G378" s="1">
        <v>52132.5</v>
      </c>
      <c r="H378" s="1">
        <v>16384.5</v>
      </c>
      <c r="I378" s="4">
        <v>13</v>
      </c>
      <c r="J378" s="2" t="s">
        <v>70</v>
      </c>
      <c r="K378" s="1">
        <f>Tabelle6[[#This Row],[Menge kg Nges]]/1000</f>
        <v>52.1325</v>
      </c>
      <c r="L378" s="1">
        <f>Tabelle6[[#This Row],[Menge kg P2O5]]/1000</f>
        <v>16.384499999999999</v>
      </c>
      <c r="M378" s="1">
        <f>Tabelle6[[#This Row],[Menge t Nges]]/Tabelle6[[#This Row],[Anzahl Lieferscheine]]</f>
        <v>4.0101923076923081</v>
      </c>
      <c r="N378" s="1">
        <f>Tabelle6[[#This Row],[Menge t P2O5]]/Tabelle6[[#This Row],[Anzahl Lieferscheine]]</f>
        <v>1.2603461538461538</v>
      </c>
    </row>
    <row r="379" spans="1:14" x14ac:dyDescent="0.2">
      <c r="A379" s="2" t="s">
        <v>48</v>
      </c>
      <c r="B379" s="2" t="s">
        <v>48</v>
      </c>
      <c r="C379" s="2" t="s">
        <v>6</v>
      </c>
      <c r="D379" s="2" t="s">
        <v>7</v>
      </c>
      <c r="E379" s="2" t="s">
        <v>9</v>
      </c>
      <c r="F379" s="2" t="s">
        <v>61</v>
      </c>
      <c r="G379" s="1">
        <v>31796.400000000001</v>
      </c>
      <c r="H379" s="1">
        <v>13309.2</v>
      </c>
      <c r="I379" s="4">
        <v>9</v>
      </c>
      <c r="J379" s="2" t="s">
        <v>70</v>
      </c>
      <c r="K379" s="1">
        <f>Tabelle6[[#This Row],[Menge kg Nges]]/1000</f>
        <v>31.796400000000002</v>
      </c>
      <c r="L379" s="1">
        <f>Tabelle6[[#This Row],[Menge kg P2O5]]/1000</f>
        <v>13.309200000000001</v>
      </c>
      <c r="M379" s="1">
        <f>Tabelle6[[#This Row],[Menge t Nges]]/Tabelle6[[#This Row],[Anzahl Lieferscheine]]</f>
        <v>3.5329333333333337</v>
      </c>
      <c r="N379" s="1">
        <f>Tabelle6[[#This Row],[Menge t P2O5]]/Tabelle6[[#This Row],[Anzahl Lieferscheine]]</f>
        <v>1.4788000000000001</v>
      </c>
    </row>
    <row r="380" spans="1:14" x14ac:dyDescent="0.2">
      <c r="A380" s="2" t="s">
        <v>48</v>
      </c>
      <c r="B380" s="2" t="s">
        <v>48</v>
      </c>
      <c r="C380" s="2" t="s">
        <v>6</v>
      </c>
      <c r="D380" s="2" t="s">
        <v>7</v>
      </c>
      <c r="E380" s="2" t="s">
        <v>12</v>
      </c>
      <c r="F380" s="2" t="s">
        <v>61</v>
      </c>
      <c r="G380" s="1">
        <v>5005</v>
      </c>
      <c r="H380" s="1">
        <v>2464</v>
      </c>
      <c r="I380" s="4">
        <v>2</v>
      </c>
      <c r="J380" s="2" t="s">
        <v>70</v>
      </c>
      <c r="K380" s="1">
        <f>Tabelle6[[#This Row],[Menge kg Nges]]/1000</f>
        <v>5.0049999999999999</v>
      </c>
      <c r="L380" s="1">
        <f>Tabelle6[[#This Row],[Menge kg P2O5]]/1000</f>
        <v>2.464</v>
      </c>
      <c r="M380" s="1">
        <f>Tabelle6[[#This Row],[Menge t Nges]]/Tabelle6[[#This Row],[Anzahl Lieferscheine]]</f>
        <v>2.5024999999999999</v>
      </c>
      <c r="N380" s="1">
        <f>Tabelle6[[#This Row],[Menge t P2O5]]/Tabelle6[[#This Row],[Anzahl Lieferscheine]]</f>
        <v>1.232</v>
      </c>
    </row>
    <row r="381" spans="1:14" x14ac:dyDescent="0.2">
      <c r="A381" s="2" t="s">
        <v>48</v>
      </c>
      <c r="B381" s="2" t="s">
        <v>48</v>
      </c>
      <c r="C381" s="2" t="s">
        <v>6</v>
      </c>
      <c r="D381" s="2" t="s">
        <v>15</v>
      </c>
      <c r="E381" s="2" t="s">
        <v>8</v>
      </c>
      <c r="F381" s="2" t="s">
        <v>61</v>
      </c>
      <c r="G381" s="1">
        <v>612</v>
      </c>
      <c r="H381" s="1">
        <v>272</v>
      </c>
      <c r="I381" s="4">
        <v>1</v>
      </c>
      <c r="J381" s="2" t="s">
        <v>70</v>
      </c>
      <c r="K381" s="1">
        <f>Tabelle6[[#This Row],[Menge kg Nges]]/1000</f>
        <v>0.61199999999999999</v>
      </c>
      <c r="L381" s="1">
        <f>Tabelle6[[#This Row],[Menge kg P2O5]]/1000</f>
        <v>0.27200000000000002</v>
      </c>
      <c r="M381" s="1">
        <f>Tabelle6[[#This Row],[Menge t Nges]]/Tabelle6[[#This Row],[Anzahl Lieferscheine]]</f>
        <v>0.61199999999999999</v>
      </c>
      <c r="N381" s="1">
        <f>Tabelle6[[#This Row],[Menge t P2O5]]/Tabelle6[[#This Row],[Anzahl Lieferscheine]]</f>
        <v>0.27200000000000002</v>
      </c>
    </row>
    <row r="382" spans="1:14" x14ac:dyDescent="0.2">
      <c r="A382" s="2" t="s">
        <v>48</v>
      </c>
      <c r="B382" s="2" t="s">
        <v>48</v>
      </c>
      <c r="C382" s="2" t="s">
        <v>6</v>
      </c>
      <c r="D382" s="2" t="s">
        <v>15</v>
      </c>
      <c r="E382" s="2" t="s">
        <v>18</v>
      </c>
      <c r="F382" s="2" t="s">
        <v>61</v>
      </c>
      <c r="G382" s="1">
        <v>840</v>
      </c>
      <c r="H382" s="1">
        <v>680</v>
      </c>
      <c r="I382" s="4">
        <v>2</v>
      </c>
      <c r="J382" s="2" t="s">
        <v>70</v>
      </c>
      <c r="K382" s="1">
        <f>Tabelle6[[#This Row],[Menge kg Nges]]/1000</f>
        <v>0.84</v>
      </c>
      <c r="L382" s="1">
        <f>Tabelle6[[#This Row],[Menge kg P2O5]]/1000</f>
        <v>0.68</v>
      </c>
      <c r="M382" s="1">
        <f>Tabelle6[[#This Row],[Menge t Nges]]/Tabelle6[[#This Row],[Anzahl Lieferscheine]]</f>
        <v>0.42</v>
      </c>
      <c r="N382" s="1">
        <f>Tabelle6[[#This Row],[Menge t P2O5]]/Tabelle6[[#This Row],[Anzahl Lieferscheine]]</f>
        <v>0.34</v>
      </c>
    </row>
    <row r="383" spans="1:14" x14ac:dyDescent="0.2">
      <c r="A383" s="2" t="s">
        <v>48</v>
      </c>
      <c r="B383" s="2" t="s">
        <v>48</v>
      </c>
      <c r="C383" s="2" t="s">
        <v>6</v>
      </c>
      <c r="D383" s="2" t="s">
        <v>15</v>
      </c>
      <c r="E383" s="2" t="s">
        <v>20</v>
      </c>
      <c r="F383" s="2" t="s">
        <v>61</v>
      </c>
      <c r="G383" s="1">
        <v>12795.199999999999</v>
      </c>
      <c r="H383" s="1">
        <v>7270</v>
      </c>
      <c r="I383" s="4">
        <v>29</v>
      </c>
      <c r="J383" s="2" t="s">
        <v>70</v>
      </c>
      <c r="K383" s="1">
        <f>Tabelle6[[#This Row],[Menge kg Nges]]/1000</f>
        <v>12.795199999999999</v>
      </c>
      <c r="L383" s="1">
        <f>Tabelle6[[#This Row],[Menge kg P2O5]]/1000</f>
        <v>7.27</v>
      </c>
      <c r="M383" s="1">
        <f>Tabelle6[[#This Row],[Menge t Nges]]/Tabelle6[[#This Row],[Anzahl Lieferscheine]]</f>
        <v>0.44121379310344827</v>
      </c>
      <c r="N383" s="1">
        <f>Tabelle6[[#This Row],[Menge t P2O5]]/Tabelle6[[#This Row],[Anzahl Lieferscheine]]</f>
        <v>0.25068965517241376</v>
      </c>
    </row>
    <row r="384" spans="1:14" x14ac:dyDescent="0.2">
      <c r="A384" s="2" t="s">
        <v>48</v>
      </c>
      <c r="B384" s="2" t="s">
        <v>48</v>
      </c>
      <c r="C384" s="2" t="s">
        <v>6</v>
      </c>
      <c r="D384" s="2" t="s">
        <v>15</v>
      </c>
      <c r="E384" s="2" t="s">
        <v>9</v>
      </c>
      <c r="F384" s="2" t="s">
        <v>61</v>
      </c>
      <c r="G384" s="1">
        <v>338</v>
      </c>
      <c r="H384" s="1">
        <v>225</v>
      </c>
      <c r="I384" s="4">
        <v>1</v>
      </c>
      <c r="J384" s="2" t="s">
        <v>70</v>
      </c>
      <c r="K384" s="1">
        <f>Tabelle6[[#This Row],[Menge kg Nges]]/1000</f>
        <v>0.33800000000000002</v>
      </c>
      <c r="L384" s="1">
        <f>Tabelle6[[#This Row],[Menge kg P2O5]]/1000</f>
        <v>0.22500000000000001</v>
      </c>
      <c r="M384" s="1">
        <f>Tabelle6[[#This Row],[Menge t Nges]]/Tabelle6[[#This Row],[Anzahl Lieferscheine]]</f>
        <v>0.33800000000000002</v>
      </c>
      <c r="N384" s="1">
        <f>Tabelle6[[#This Row],[Menge t P2O5]]/Tabelle6[[#This Row],[Anzahl Lieferscheine]]</f>
        <v>0.22500000000000001</v>
      </c>
    </row>
    <row r="385" spans="1:14" x14ac:dyDescent="0.2">
      <c r="A385" s="2" t="s">
        <v>48</v>
      </c>
      <c r="B385" s="2" t="s">
        <v>48</v>
      </c>
      <c r="C385" s="2" t="s">
        <v>25</v>
      </c>
      <c r="D385" s="2" t="s">
        <v>25</v>
      </c>
      <c r="E385" s="2" t="s">
        <v>26</v>
      </c>
      <c r="F385" s="2" t="s">
        <v>61</v>
      </c>
      <c r="G385" s="1">
        <v>5951.1</v>
      </c>
      <c r="H385" s="1">
        <v>3811.6999999999994</v>
      </c>
      <c r="I385" s="4">
        <v>8</v>
      </c>
      <c r="J385" s="2" t="s">
        <v>70</v>
      </c>
      <c r="K385" s="1">
        <f>Tabelle6[[#This Row],[Menge kg Nges]]/1000</f>
        <v>5.9511000000000003</v>
      </c>
      <c r="L385" s="1">
        <f>Tabelle6[[#This Row],[Menge kg P2O5]]/1000</f>
        <v>3.8116999999999992</v>
      </c>
      <c r="M385" s="1">
        <f>Tabelle6[[#This Row],[Menge t Nges]]/Tabelle6[[#This Row],[Anzahl Lieferscheine]]</f>
        <v>0.74388750000000003</v>
      </c>
      <c r="N385" s="1">
        <f>Tabelle6[[#This Row],[Menge t P2O5]]/Tabelle6[[#This Row],[Anzahl Lieferscheine]]</f>
        <v>0.4764624999999999</v>
      </c>
    </row>
    <row r="386" spans="1:14" x14ac:dyDescent="0.2">
      <c r="A386" s="2" t="s">
        <v>48</v>
      </c>
      <c r="B386" s="2" t="s">
        <v>28</v>
      </c>
      <c r="C386" s="2" t="s">
        <v>6</v>
      </c>
      <c r="D386" s="2" t="s">
        <v>7</v>
      </c>
      <c r="E386" s="2" t="s">
        <v>8</v>
      </c>
      <c r="F386" s="2" t="s">
        <v>61</v>
      </c>
      <c r="G386" s="1">
        <v>1368.5</v>
      </c>
      <c r="H386" s="1">
        <v>430.1</v>
      </c>
      <c r="I386" s="4">
        <v>4</v>
      </c>
      <c r="J386" s="2" t="s">
        <v>70</v>
      </c>
      <c r="K386" s="1">
        <f>Tabelle6[[#This Row],[Menge kg Nges]]/1000</f>
        <v>1.3685</v>
      </c>
      <c r="L386" s="1">
        <f>Tabelle6[[#This Row],[Menge kg P2O5]]/1000</f>
        <v>0.43010000000000004</v>
      </c>
      <c r="M386" s="1">
        <f>Tabelle6[[#This Row],[Menge t Nges]]/Tabelle6[[#This Row],[Anzahl Lieferscheine]]</f>
        <v>0.34212500000000001</v>
      </c>
      <c r="N386" s="1">
        <f>Tabelle6[[#This Row],[Menge t P2O5]]/Tabelle6[[#This Row],[Anzahl Lieferscheine]]</f>
        <v>0.10752500000000001</v>
      </c>
    </row>
    <row r="387" spans="1:14" x14ac:dyDescent="0.2">
      <c r="A387" s="2" t="s">
        <v>48</v>
      </c>
      <c r="B387" s="2" t="s">
        <v>28</v>
      </c>
      <c r="C387" s="2" t="s">
        <v>6</v>
      </c>
      <c r="D387" s="2" t="s">
        <v>15</v>
      </c>
      <c r="E387" s="2" t="s">
        <v>18</v>
      </c>
      <c r="F387" s="2" t="s">
        <v>61</v>
      </c>
      <c r="G387" s="1">
        <v>2688</v>
      </c>
      <c r="H387" s="1">
        <v>2176</v>
      </c>
      <c r="I387" s="4">
        <v>4</v>
      </c>
      <c r="J387" s="2" t="s">
        <v>70</v>
      </c>
      <c r="K387" s="1">
        <f>Tabelle6[[#This Row],[Menge kg Nges]]/1000</f>
        <v>2.6880000000000002</v>
      </c>
      <c r="L387" s="1">
        <f>Tabelle6[[#This Row],[Menge kg P2O5]]/1000</f>
        <v>2.1760000000000002</v>
      </c>
      <c r="M387" s="1">
        <f>Tabelle6[[#This Row],[Menge t Nges]]/Tabelle6[[#This Row],[Anzahl Lieferscheine]]</f>
        <v>0.67200000000000004</v>
      </c>
      <c r="N387" s="1">
        <f>Tabelle6[[#This Row],[Menge t P2O5]]/Tabelle6[[#This Row],[Anzahl Lieferscheine]]</f>
        <v>0.54400000000000004</v>
      </c>
    </row>
    <row r="388" spans="1:14" x14ac:dyDescent="0.2">
      <c r="A388" s="2" t="s">
        <v>49</v>
      </c>
      <c r="B388" s="2" t="s">
        <v>49</v>
      </c>
      <c r="C388" s="2" t="s">
        <v>6</v>
      </c>
      <c r="D388" s="2" t="s">
        <v>7</v>
      </c>
      <c r="E388" s="2" t="s">
        <v>9</v>
      </c>
      <c r="F388" s="2" t="s">
        <v>61</v>
      </c>
      <c r="G388" s="1">
        <v>1785.0599999999997</v>
      </c>
      <c r="H388" s="1">
        <v>906.1</v>
      </c>
      <c r="I388" s="4">
        <v>13</v>
      </c>
      <c r="J388" s="2" t="s">
        <v>70</v>
      </c>
      <c r="K388" s="1">
        <f>Tabelle6[[#This Row],[Menge kg Nges]]/1000</f>
        <v>1.7850599999999996</v>
      </c>
      <c r="L388" s="1">
        <f>Tabelle6[[#This Row],[Menge kg P2O5]]/1000</f>
        <v>0.90610000000000002</v>
      </c>
      <c r="M388" s="1">
        <f>Tabelle6[[#This Row],[Menge t Nges]]/Tabelle6[[#This Row],[Anzahl Lieferscheine]]</f>
        <v>0.13731230769230768</v>
      </c>
      <c r="N388" s="1">
        <f>Tabelle6[[#This Row],[Menge t P2O5]]/Tabelle6[[#This Row],[Anzahl Lieferscheine]]</f>
        <v>6.9699999999999998E-2</v>
      </c>
    </row>
    <row r="389" spans="1:14" x14ac:dyDescent="0.2">
      <c r="A389" s="2" t="s">
        <v>49</v>
      </c>
      <c r="B389" s="2" t="s">
        <v>49</v>
      </c>
      <c r="C389" s="2" t="s">
        <v>6</v>
      </c>
      <c r="D389" s="2" t="s">
        <v>7</v>
      </c>
      <c r="E389" s="2" t="s">
        <v>10</v>
      </c>
      <c r="F389" s="2" t="s">
        <v>61</v>
      </c>
      <c r="G389" s="1">
        <v>326.8</v>
      </c>
      <c r="H389" s="1">
        <v>129.19999999999999</v>
      </c>
      <c r="I389" s="4">
        <v>2</v>
      </c>
      <c r="J389" s="2" t="s">
        <v>70</v>
      </c>
      <c r="K389" s="1">
        <f>Tabelle6[[#This Row],[Menge kg Nges]]/1000</f>
        <v>0.32680000000000003</v>
      </c>
      <c r="L389" s="1">
        <f>Tabelle6[[#This Row],[Menge kg P2O5]]/1000</f>
        <v>0.12919999999999998</v>
      </c>
      <c r="M389" s="1">
        <f>Tabelle6[[#This Row],[Menge t Nges]]/Tabelle6[[#This Row],[Anzahl Lieferscheine]]</f>
        <v>0.16340000000000002</v>
      </c>
      <c r="N389" s="1">
        <f>Tabelle6[[#This Row],[Menge t P2O5]]/Tabelle6[[#This Row],[Anzahl Lieferscheine]]</f>
        <v>6.4599999999999991E-2</v>
      </c>
    </row>
    <row r="390" spans="1:14" x14ac:dyDescent="0.2">
      <c r="A390" s="2" t="s">
        <v>49</v>
      </c>
      <c r="B390" s="2" t="s">
        <v>49</v>
      </c>
      <c r="C390" s="2" t="s">
        <v>6</v>
      </c>
      <c r="D390" s="2" t="s">
        <v>7</v>
      </c>
      <c r="E390" s="2" t="s">
        <v>11</v>
      </c>
      <c r="F390" s="2" t="s">
        <v>61</v>
      </c>
      <c r="G390" s="1">
        <v>639.04</v>
      </c>
      <c r="H390" s="1">
        <v>259.04000000000002</v>
      </c>
      <c r="I390" s="4">
        <v>4</v>
      </c>
      <c r="J390" s="2" t="s">
        <v>70</v>
      </c>
      <c r="K390" s="1">
        <f>Tabelle6[[#This Row],[Menge kg Nges]]/1000</f>
        <v>0.63903999999999994</v>
      </c>
      <c r="L390" s="1">
        <f>Tabelle6[[#This Row],[Menge kg P2O5]]/1000</f>
        <v>0.25904000000000005</v>
      </c>
      <c r="M390" s="1">
        <f>Tabelle6[[#This Row],[Menge t Nges]]/Tabelle6[[#This Row],[Anzahl Lieferscheine]]</f>
        <v>0.15975999999999999</v>
      </c>
      <c r="N390" s="1">
        <f>Tabelle6[[#This Row],[Menge t P2O5]]/Tabelle6[[#This Row],[Anzahl Lieferscheine]]</f>
        <v>6.4760000000000012E-2</v>
      </c>
    </row>
    <row r="391" spans="1:14" x14ac:dyDescent="0.2">
      <c r="A391" s="2" t="s">
        <v>49</v>
      </c>
      <c r="B391" s="2" t="s">
        <v>49</v>
      </c>
      <c r="C391" s="2" t="s">
        <v>6</v>
      </c>
      <c r="D391" s="2" t="s">
        <v>7</v>
      </c>
      <c r="E391" s="2" t="s">
        <v>12</v>
      </c>
      <c r="F391" s="2" t="s">
        <v>61</v>
      </c>
      <c r="G391" s="1">
        <v>6742.65</v>
      </c>
      <c r="H391" s="1">
        <v>2526.5</v>
      </c>
      <c r="I391" s="4">
        <v>20</v>
      </c>
      <c r="J391" s="2" t="s">
        <v>70</v>
      </c>
      <c r="K391" s="1">
        <f>Tabelle6[[#This Row],[Menge kg Nges]]/1000</f>
        <v>6.7426499999999994</v>
      </c>
      <c r="L391" s="1">
        <f>Tabelle6[[#This Row],[Menge kg P2O5]]/1000</f>
        <v>2.5265</v>
      </c>
      <c r="M391" s="1">
        <f>Tabelle6[[#This Row],[Menge t Nges]]/Tabelle6[[#This Row],[Anzahl Lieferscheine]]</f>
        <v>0.33713249999999995</v>
      </c>
      <c r="N391" s="1">
        <f>Tabelle6[[#This Row],[Menge t P2O5]]/Tabelle6[[#This Row],[Anzahl Lieferscheine]]</f>
        <v>0.12632499999999999</v>
      </c>
    </row>
    <row r="392" spans="1:14" x14ac:dyDescent="0.2">
      <c r="A392" s="2" t="s">
        <v>49</v>
      </c>
      <c r="B392" s="2" t="s">
        <v>49</v>
      </c>
      <c r="C392" s="2" t="s">
        <v>6</v>
      </c>
      <c r="D392" s="2" t="s">
        <v>15</v>
      </c>
      <c r="E392" s="2" t="s">
        <v>18</v>
      </c>
      <c r="F392" s="2" t="s">
        <v>61</v>
      </c>
      <c r="G392" s="1">
        <v>1227.45</v>
      </c>
      <c r="H392" s="1">
        <v>943.55</v>
      </c>
      <c r="I392" s="4">
        <v>17</v>
      </c>
      <c r="J392" s="2" t="s">
        <v>70</v>
      </c>
      <c r="K392" s="1">
        <f>Tabelle6[[#This Row],[Menge kg Nges]]/1000</f>
        <v>1.2274500000000002</v>
      </c>
      <c r="L392" s="1">
        <f>Tabelle6[[#This Row],[Menge kg P2O5]]/1000</f>
        <v>0.94355</v>
      </c>
      <c r="M392" s="1">
        <f>Tabelle6[[#This Row],[Menge t Nges]]/Tabelle6[[#This Row],[Anzahl Lieferscheine]]</f>
        <v>7.2202941176470595E-2</v>
      </c>
      <c r="N392" s="1">
        <f>Tabelle6[[#This Row],[Menge t P2O5]]/Tabelle6[[#This Row],[Anzahl Lieferscheine]]</f>
        <v>5.5502941176470588E-2</v>
      </c>
    </row>
    <row r="393" spans="1:14" x14ac:dyDescent="0.2">
      <c r="A393" s="2" t="s">
        <v>49</v>
      </c>
      <c r="B393" s="2" t="s">
        <v>49</v>
      </c>
      <c r="C393" s="2" t="s">
        <v>6</v>
      </c>
      <c r="D393" s="2" t="s">
        <v>15</v>
      </c>
      <c r="E393" s="2" t="s">
        <v>19</v>
      </c>
      <c r="F393" s="2" t="s">
        <v>61</v>
      </c>
      <c r="G393" s="1">
        <v>910</v>
      </c>
      <c r="H393" s="1">
        <v>915.19999999999993</v>
      </c>
      <c r="I393" s="4">
        <v>5</v>
      </c>
      <c r="J393" s="2" t="s">
        <v>70</v>
      </c>
      <c r="K393" s="1">
        <f>Tabelle6[[#This Row],[Menge kg Nges]]/1000</f>
        <v>0.91</v>
      </c>
      <c r="L393" s="1">
        <f>Tabelle6[[#This Row],[Menge kg P2O5]]/1000</f>
        <v>0.9151999999999999</v>
      </c>
      <c r="M393" s="1">
        <f>Tabelle6[[#This Row],[Menge t Nges]]/Tabelle6[[#This Row],[Anzahl Lieferscheine]]</f>
        <v>0.182</v>
      </c>
      <c r="N393" s="1">
        <f>Tabelle6[[#This Row],[Menge t P2O5]]/Tabelle6[[#This Row],[Anzahl Lieferscheine]]</f>
        <v>0.18303999999999998</v>
      </c>
    </row>
    <row r="394" spans="1:14" x14ac:dyDescent="0.2">
      <c r="A394" s="2" t="s">
        <v>49</v>
      </c>
      <c r="B394" s="2" t="s">
        <v>49</v>
      </c>
      <c r="C394" s="2" t="s">
        <v>6</v>
      </c>
      <c r="D394" s="2" t="s">
        <v>15</v>
      </c>
      <c r="E394" s="2" t="s">
        <v>9</v>
      </c>
      <c r="F394" s="2" t="s">
        <v>61</v>
      </c>
      <c r="G394" s="1">
        <v>256.78000000000003</v>
      </c>
      <c r="H394" s="1">
        <v>126.15</v>
      </c>
      <c r="I394" s="4">
        <v>2</v>
      </c>
      <c r="J394" s="2" t="s">
        <v>70</v>
      </c>
      <c r="K394" s="1">
        <f>Tabelle6[[#This Row],[Menge kg Nges]]/1000</f>
        <v>0.25678000000000001</v>
      </c>
      <c r="L394" s="1">
        <f>Tabelle6[[#This Row],[Menge kg P2O5]]/1000</f>
        <v>0.12615000000000001</v>
      </c>
      <c r="M394" s="1">
        <f>Tabelle6[[#This Row],[Menge t Nges]]/Tabelle6[[#This Row],[Anzahl Lieferscheine]]</f>
        <v>0.12839</v>
      </c>
      <c r="N394" s="1">
        <f>Tabelle6[[#This Row],[Menge t P2O5]]/Tabelle6[[#This Row],[Anzahl Lieferscheine]]</f>
        <v>6.3075000000000006E-2</v>
      </c>
    </row>
    <row r="395" spans="1:14" x14ac:dyDescent="0.2">
      <c r="A395" s="2" t="s">
        <v>49</v>
      </c>
      <c r="B395" s="2" t="s">
        <v>37</v>
      </c>
      <c r="C395" s="2" t="s">
        <v>6</v>
      </c>
      <c r="D395" s="2" t="s">
        <v>7</v>
      </c>
      <c r="E395" s="2" t="s">
        <v>12</v>
      </c>
      <c r="F395" s="2" t="s">
        <v>61</v>
      </c>
      <c r="G395" s="1">
        <v>1320</v>
      </c>
      <c r="H395" s="1">
        <v>495</v>
      </c>
      <c r="I395" s="4">
        <v>4</v>
      </c>
      <c r="J395" s="2" t="s">
        <v>70</v>
      </c>
      <c r="K395" s="1">
        <f>Tabelle6[[#This Row],[Menge kg Nges]]/1000</f>
        <v>1.32</v>
      </c>
      <c r="L395" s="1">
        <f>Tabelle6[[#This Row],[Menge kg P2O5]]/1000</f>
        <v>0.495</v>
      </c>
      <c r="M395" s="1">
        <f>Tabelle6[[#This Row],[Menge t Nges]]/Tabelle6[[#This Row],[Anzahl Lieferscheine]]</f>
        <v>0.33</v>
      </c>
      <c r="N395" s="1">
        <f>Tabelle6[[#This Row],[Menge t P2O5]]/Tabelle6[[#This Row],[Anzahl Lieferscheine]]</f>
        <v>0.12375</v>
      </c>
    </row>
    <row r="396" spans="1:14" x14ac:dyDescent="0.2">
      <c r="A396" s="2" t="s">
        <v>49</v>
      </c>
      <c r="B396" s="2" t="s">
        <v>39</v>
      </c>
      <c r="C396" s="2" t="s">
        <v>6</v>
      </c>
      <c r="D396" s="2" t="s">
        <v>7</v>
      </c>
      <c r="E396" s="2" t="s">
        <v>12</v>
      </c>
      <c r="F396" s="2" t="s">
        <v>61</v>
      </c>
      <c r="G396" s="1">
        <v>200</v>
      </c>
      <c r="H396" s="1">
        <v>75</v>
      </c>
      <c r="I396" s="4">
        <v>1</v>
      </c>
      <c r="J396" s="2" t="s">
        <v>70</v>
      </c>
      <c r="K396" s="1">
        <f>Tabelle6[[#This Row],[Menge kg Nges]]/1000</f>
        <v>0.2</v>
      </c>
      <c r="L396" s="1">
        <f>Tabelle6[[#This Row],[Menge kg P2O5]]/1000</f>
        <v>7.4999999999999997E-2</v>
      </c>
      <c r="M396" s="1">
        <f>Tabelle6[[#This Row],[Menge t Nges]]/Tabelle6[[#This Row],[Anzahl Lieferscheine]]</f>
        <v>0.2</v>
      </c>
      <c r="N396" s="1">
        <f>Tabelle6[[#This Row],[Menge t P2O5]]/Tabelle6[[#This Row],[Anzahl Lieferscheine]]</f>
        <v>7.4999999999999997E-2</v>
      </c>
    </row>
    <row r="397" spans="1:14" x14ac:dyDescent="0.2">
      <c r="A397" s="2" t="s">
        <v>49</v>
      </c>
      <c r="B397" s="2" t="s">
        <v>39</v>
      </c>
      <c r="C397" s="2" t="s">
        <v>6</v>
      </c>
      <c r="D397" s="2" t="s">
        <v>15</v>
      </c>
      <c r="E397" s="2" t="s">
        <v>19</v>
      </c>
      <c r="F397" s="2" t="s">
        <v>61</v>
      </c>
      <c r="G397" s="1">
        <v>140</v>
      </c>
      <c r="H397" s="1">
        <v>140.80000000000001</v>
      </c>
      <c r="I397" s="4">
        <v>1</v>
      </c>
      <c r="J397" s="2" t="s">
        <v>70</v>
      </c>
      <c r="K397" s="1">
        <f>Tabelle6[[#This Row],[Menge kg Nges]]/1000</f>
        <v>0.14000000000000001</v>
      </c>
      <c r="L397" s="1">
        <f>Tabelle6[[#This Row],[Menge kg P2O5]]/1000</f>
        <v>0.14080000000000001</v>
      </c>
      <c r="M397" s="1">
        <f>Tabelle6[[#This Row],[Menge t Nges]]/Tabelle6[[#This Row],[Anzahl Lieferscheine]]</f>
        <v>0.14000000000000001</v>
      </c>
      <c r="N397" s="1">
        <f>Tabelle6[[#This Row],[Menge t P2O5]]/Tabelle6[[#This Row],[Anzahl Lieferscheine]]</f>
        <v>0.14080000000000001</v>
      </c>
    </row>
    <row r="398" spans="1:14" x14ac:dyDescent="0.2">
      <c r="A398" s="2" t="s">
        <v>49</v>
      </c>
      <c r="B398" s="2" t="s">
        <v>42</v>
      </c>
      <c r="C398" s="2" t="s">
        <v>6</v>
      </c>
      <c r="D398" s="2" t="s">
        <v>7</v>
      </c>
      <c r="E398" s="2" t="s">
        <v>12</v>
      </c>
      <c r="F398" s="2" t="s">
        <v>61</v>
      </c>
      <c r="G398" s="1">
        <v>1080</v>
      </c>
      <c r="H398" s="1">
        <v>405</v>
      </c>
      <c r="I398" s="4">
        <v>1</v>
      </c>
      <c r="J398" s="2" t="s">
        <v>70</v>
      </c>
      <c r="K398" s="1">
        <f>Tabelle6[[#This Row],[Menge kg Nges]]/1000</f>
        <v>1.08</v>
      </c>
      <c r="L398" s="1">
        <f>Tabelle6[[#This Row],[Menge kg P2O5]]/1000</f>
        <v>0.40500000000000003</v>
      </c>
      <c r="M398" s="1">
        <f>Tabelle6[[#This Row],[Menge t Nges]]/Tabelle6[[#This Row],[Anzahl Lieferscheine]]</f>
        <v>1.08</v>
      </c>
      <c r="N398" s="1">
        <f>Tabelle6[[#This Row],[Menge t P2O5]]/Tabelle6[[#This Row],[Anzahl Lieferscheine]]</f>
        <v>0.40500000000000003</v>
      </c>
    </row>
    <row r="399" spans="1:14" x14ac:dyDescent="0.2">
      <c r="A399" s="2" t="s">
        <v>47</v>
      </c>
      <c r="B399" s="2" t="s">
        <v>44</v>
      </c>
      <c r="C399" s="2" t="s">
        <v>25</v>
      </c>
      <c r="D399" s="2" t="s">
        <v>25</v>
      </c>
      <c r="E399" s="2" t="s">
        <v>26</v>
      </c>
      <c r="F399" s="2" t="s">
        <v>61</v>
      </c>
      <c r="G399" s="1">
        <v>911.59999999999991</v>
      </c>
      <c r="H399" s="1">
        <v>238.92000000000002</v>
      </c>
      <c r="I399" s="4">
        <v>2</v>
      </c>
      <c r="J399" s="2" t="s">
        <v>70</v>
      </c>
      <c r="K399" s="1">
        <f>Tabelle6[[#This Row],[Menge kg Nges]]/1000</f>
        <v>0.91159999999999985</v>
      </c>
      <c r="L399" s="1">
        <f>Tabelle6[[#This Row],[Menge kg P2O5]]/1000</f>
        <v>0.23892000000000002</v>
      </c>
      <c r="M399" s="1">
        <f>Tabelle6[[#This Row],[Menge t Nges]]/Tabelle6[[#This Row],[Anzahl Lieferscheine]]</f>
        <v>0.45579999999999993</v>
      </c>
      <c r="N399" s="1">
        <f>Tabelle6[[#This Row],[Menge t P2O5]]/Tabelle6[[#This Row],[Anzahl Lieferscheine]]</f>
        <v>0.11946000000000001</v>
      </c>
    </row>
    <row r="400" spans="1:14" x14ac:dyDescent="0.2">
      <c r="A400" s="2" t="s">
        <v>47</v>
      </c>
      <c r="B400" s="2" t="s">
        <v>47</v>
      </c>
      <c r="C400" s="2" t="s">
        <v>6</v>
      </c>
      <c r="D400" s="2" t="s">
        <v>7</v>
      </c>
      <c r="E400" s="2" t="s">
        <v>8</v>
      </c>
      <c r="F400" s="2" t="s">
        <v>61</v>
      </c>
      <c r="G400" s="1">
        <v>47312.76</v>
      </c>
      <c r="H400" s="1">
        <v>15534.119999999997</v>
      </c>
      <c r="I400" s="4">
        <v>51</v>
      </c>
      <c r="J400" s="2" t="s">
        <v>70</v>
      </c>
      <c r="K400" s="1">
        <f>Tabelle6[[#This Row],[Menge kg Nges]]/1000</f>
        <v>47.312760000000004</v>
      </c>
      <c r="L400" s="1">
        <f>Tabelle6[[#This Row],[Menge kg P2O5]]/1000</f>
        <v>15.534119999999998</v>
      </c>
      <c r="M400" s="1">
        <f>Tabelle6[[#This Row],[Menge t Nges]]/Tabelle6[[#This Row],[Anzahl Lieferscheine]]</f>
        <v>0.92770117647058836</v>
      </c>
      <c r="N400" s="1">
        <f>Tabelle6[[#This Row],[Menge t P2O5]]/Tabelle6[[#This Row],[Anzahl Lieferscheine]]</f>
        <v>0.30459058823529406</v>
      </c>
    </row>
    <row r="401" spans="1:14" x14ac:dyDescent="0.2">
      <c r="A401" s="2" t="s">
        <v>47</v>
      </c>
      <c r="B401" s="2" t="s">
        <v>47</v>
      </c>
      <c r="C401" s="2" t="s">
        <v>6</v>
      </c>
      <c r="D401" s="2" t="s">
        <v>7</v>
      </c>
      <c r="E401" s="2" t="s">
        <v>9</v>
      </c>
      <c r="F401" s="2" t="s">
        <v>61</v>
      </c>
      <c r="G401" s="1">
        <v>31875.209999999995</v>
      </c>
      <c r="H401" s="1">
        <v>13145.85</v>
      </c>
      <c r="I401" s="4">
        <v>71</v>
      </c>
      <c r="J401" s="2" t="s">
        <v>70</v>
      </c>
      <c r="K401" s="1">
        <f>Tabelle6[[#This Row],[Menge kg Nges]]/1000</f>
        <v>31.875209999999996</v>
      </c>
      <c r="L401" s="1">
        <f>Tabelle6[[#This Row],[Menge kg P2O5]]/1000</f>
        <v>13.145850000000001</v>
      </c>
      <c r="M401" s="1">
        <f>Tabelle6[[#This Row],[Menge t Nges]]/Tabelle6[[#This Row],[Anzahl Lieferscheine]]</f>
        <v>0.44894661971830979</v>
      </c>
      <c r="N401" s="1">
        <f>Tabelle6[[#This Row],[Menge t P2O5]]/Tabelle6[[#This Row],[Anzahl Lieferscheine]]</f>
        <v>0.18515281690140847</v>
      </c>
    </row>
    <row r="402" spans="1:14" x14ac:dyDescent="0.2">
      <c r="A402" s="2" t="s">
        <v>47</v>
      </c>
      <c r="B402" s="2" t="s">
        <v>47</v>
      </c>
      <c r="C402" s="2" t="s">
        <v>6</v>
      </c>
      <c r="D402" s="2" t="s">
        <v>7</v>
      </c>
      <c r="E402" s="2" t="s">
        <v>10</v>
      </c>
      <c r="F402" s="2" t="s">
        <v>61</v>
      </c>
      <c r="G402" s="1">
        <v>836.2</v>
      </c>
      <c r="H402" s="1">
        <v>312.3</v>
      </c>
      <c r="I402" s="4">
        <v>4</v>
      </c>
      <c r="J402" s="2" t="s">
        <v>70</v>
      </c>
      <c r="K402" s="1">
        <f>Tabelle6[[#This Row],[Menge kg Nges]]/1000</f>
        <v>0.83620000000000005</v>
      </c>
      <c r="L402" s="1">
        <f>Tabelle6[[#This Row],[Menge kg P2O5]]/1000</f>
        <v>0.31230000000000002</v>
      </c>
      <c r="M402" s="1">
        <f>Tabelle6[[#This Row],[Menge t Nges]]/Tabelle6[[#This Row],[Anzahl Lieferscheine]]</f>
        <v>0.20905000000000001</v>
      </c>
      <c r="N402" s="1">
        <f>Tabelle6[[#This Row],[Menge t P2O5]]/Tabelle6[[#This Row],[Anzahl Lieferscheine]]</f>
        <v>7.8075000000000006E-2</v>
      </c>
    </row>
    <row r="403" spans="1:14" x14ac:dyDescent="0.2">
      <c r="A403" s="2" t="s">
        <v>47</v>
      </c>
      <c r="B403" s="2" t="s">
        <v>47</v>
      </c>
      <c r="C403" s="2" t="s">
        <v>6</v>
      </c>
      <c r="D403" s="2" t="s">
        <v>7</v>
      </c>
      <c r="E403" s="2" t="s">
        <v>11</v>
      </c>
      <c r="F403" s="2" t="s">
        <v>61</v>
      </c>
      <c r="G403" s="1">
        <v>20268.7</v>
      </c>
      <c r="H403" s="1">
        <v>11029.57</v>
      </c>
      <c r="I403" s="4">
        <v>15</v>
      </c>
      <c r="J403" s="2" t="s">
        <v>70</v>
      </c>
      <c r="K403" s="1">
        <f>Tabelle6[[#This Row],[Menge kg Nges]]/1000</f>
        <v>20.268699999999999</v>
      </c>
      <c r="L403" s="1">
        <f>Tabelle6[[#This Row],[Menge kg P2O5]]/1000</f>
        <v>11.02957</v>
      </c>
      <c r="M403" s="1">
        <f>Tabelle6[[#This Row],[Menge t Nges]]/Tabelle6[[#This Row],[Anzahl Lieferscheine]]</f>
        <v>1.3512466666666667</v>
      </c>
      <c r="N403" s="1">
        <f>Tabelle6[[#This Row],[Menge t P2O5]]/Tabelle6[[#This Row],[Anzahl Lieferscheine]]</f>
        <v>0.73530466666666661</v>
      </c>
    </row>
    <row r="404" spans="1:14" x14ac:dyDescent="0.2">
      <c r="A404" s="2" t="s">
        <v>47</v>
      </c>
      <c r="B404" s="2" t="s">
        <v>47</v>
      </c>
      <c r="C404" s="2" t="s">
        <v>6</v>
      </c>
      <c r="D404" s="2" t="s">
        <v>7</v>
      </c>
      <c r="E404" s="2" t="s">
        <v>12</v>
      </c>
      <c r="F404" s="2" t="s">
        <v>61</v>
      </c>
      <c r="G404" s="1">
        <v>11284.709999999997</v>
      </c>
      <c r="H404" s="1">
        <v>6057.1599999999989</v>
      </c>
      <c r="I404" s="4">
        <v>45</v>
      </c>
      <c r="J404" s="2" t="s">
        <v>70</v>
      </c>
      <c r="K404" s="1">
        <f>Tabelle6[[#This Row],[Menge kg Nges]]/1000</f>
        <v>11.284709999999997</v>
      </c>
      <c r="L404" s="1">
        <f>Tabelle6[[#This Row],[Menge kg P2O5]]/1000</f>
        <v>6.0571599999999988</v>
      </c>
      <c r="M404" s="1">
        <f>Tabelle6[[#This Row],[Menge t Nges]]/Tabelle6[[#This Row],[Anzahl Lieferscheine]]</f>
        <v>0.25077133333333329</v>
      </c>
      <c r="N404" s="1">
        <f>Tabelle6[[#This Row],[Menge t P2O5]]/Tabelle6[[#This Row],[Anzahl Lieferscheine]]</f>
        <v>0.13460355555555553</v>
      </c>
    </row>
    <row r="405" spans="1:14" x14ac:dyDescent="0.2">
      <c r="A405" s="2" t="s">
        <v>47</v>
      </c>
      <c r="B405" s="2" t="s">
        <v>47</v>
      </c>
      <c r="C405" s="2" t="s">
        <v>6</v>
      </c>
      <c r="D405" s="2" t="s">
        <v>7</v>
      </c>
      <c r="E405" s="2" t="s">
        <v>13</v>
      </c>
      <c r="F405" s="2" t="s">
        <v>61</v>
      </c>
      <c r="G405" s="1">
        <v>517</v>
      </c>
      <c r="H405" s="1">
        <v>352</v>
      </c>
      <c r="I405" s="4">
        <v>1</v>
      </c>
      <c r="J405" s="2" t="s">
        <v>70</v>
      </c>
      <c r="K405" s="1">
        <f>Tabelle6[[#This Row],[Menge kg Nges]]/1000</f>
        <v>0.51700000000000002</v>
      </c>
      <c r="L405" s="1">
        <f>Tabelle6[[#This Row],[Menge kg P2O5]]/1000</f>
        <v>0.35199999999999998</v>
      </c>
      <c r="M405" s="1">
        <f>Tabelle6[[#This Row],[Menge t Nges]]/Tabelle6[[#This Row],[Anzahl Lieferscheine]]</f>
        <v>0.51700000000000002</v>
      </c>
      <c r="N405" s="1">
        <f>Tabelle6[[#This Row],[Menge t P2O5]]/Tabelle6[[#This Row],[Anzahl Lieferscheine]]</f>
        <v>0.35199999999999998</v>
      </c>
    </row>
    <row r="406" spans="1:14" x14ac:dyDescent="0.2">
      <c r="A406" s="2" t="s">
        <v>47</v>
      </c>
      <c r="B406" s="2" t="s">
        <v>47</v>
      </c>
      <c r="C406" s="2" t="s">
        <v>6</v>
      </c>
      <c r="D406" s="2" t="s">
        <v>7</v>
      </c>
      <c r="E406" s="2" t="s">
        <v>14</v>
      </c>
      <c r="F406" s="2" t="s">
        <v>61</v>
      </c>
      <c r="G406" s="1">
        <v>892.62</v>
      </c>
      <c r="H406" s="1">
        <v>369.9</v>
      </c>
      <c r="I406" s="4">
        <v>4</v>
      </c>
      <c r="J406" s="2" t="s">
        <v>70</v>
      </c>
      <c r="K406" s="1">
        <f>Tabelle6[[#This Row],[Menge kg Nges]]/1000</f>
        <v>0.89261999999999997</v>
      </c>
      <c r="L406" s="1">
        <f>Tabelle6[[#This Row],[Menge kg P2O5]]/1000</f>
        <v>0.36989999999999995</v>
      </c>
      <c r="M406" s="1">
        <f>Tabelle6[[#This Row],[Menge t Nges]]/Tabelle6[[#This Row],[Anzahl Lieferscheine]]</f>
        <v>0.22315499999999999</v>
      </c>
      <c r="N406" s="1">
        <f>Tabelle6[[#This Row],[Menge t P2O5]]/Tabelle6[[#This Row],[Anzahl Lieferscheine]]</f>
        <v>9.2474999999999988E-2</v>
      </c>
    </row>
    <row r="407" spans="1:14" x14ac:dyDescent="0.2">
      <c r="A407" s="2" t="s">
        <v>47</v>
      </c>
      <c r="B407" s="2" t="s">
        <v>47</v>
      </c>
      <c r="C407" s="2" t="s">
        <v>6</v>
      </c>
      <c r="D407" s="2" t="s">
        <v>15</v>
      </c>
      <c r="E407" s="2" t="s">
        <v>8</v>
      </c>
      <c r="F407" s="2" t="s">
        <v>61</v>
      </c>
      <c r="G407" s="1">
        <v>801</v>
      </c>
      <c r="H407" s="1">
        <v>468</v>
      </c>
      <c r="I407" s="4">
        <v>1</v>
      </c>
      <c r="J407" s="2" t="s">
        <v>70</v>
      </c>
      <c r="K407" s="1">
        <f>Tabelle6[[#This Row],[Menge kg Nges]]/1000</f>
        <v>0.80100000000000005</v>
      </c>
      <c r="L407" s="1">
        <f>Tabelle6[[#This Row],[Menge kg P2O5]]/1000</f>
        <v>0.46800000000000003</v>
      </c>
      <c r="M407" s="1">
        <f>Tabelle6[[#This Row],[Menge t Nges]]/Tabelle6[[#This Row],[Anzahl Lieferscheine]]</f>
        <v>0.80100000000000005</v>
      </c>
      <c r="N407" s="1">
        <f>Tabelle6[[#This Row],[Menge t P2O5]]/Tabelle6[[#This Row],[Anzahl Lieferscheine]]</f>
        <v>0.46800000000000003</v>
      </c>
    </row>
    <row r="408" spans="1:14" x14ac:dyDescent="0.2">
      <c r="A408" s="2" t="s">
        <v>47</v>
      </c>
      <c r="B408" s="2" t="s">
        <v>47</v>
      </c>
      <c r="C408" s="2" t="s">
        <v>6</v>
      </c>
      <c r="D408" s="2" t="s">
        <v>15</v>
      </c>
      <c r="E408" s="2" t="s">
        <v>18</v>
      </c>
      <c r="F408" s="2" t="s">
        <v>61</v>
      </c>
      <c r="G408" s="1">
        <v>806.4</v>
      </c>
      <c r="H408" s="1">
        <v>652.79999999999995</v>
      </c>
      <c r="I408" s="4">
        <v>2</v>
      </c>
      <c r="J408" s="2" t="s">
        <v>70</v>
      </c>
      <c r="K408" s="1">
        <f>Tabelle6[[#This Row],[Menge kg Nges]]/1000</f>
        <v>0.80640000000000001</v>
      </c>
      <c r="L408" s="1">
        <f>Tabelle6[[#This Row],[Menge kg P2O5]]/1000</f>
        <v>0.65279999999999994</v>
      </c>
      <c r="M408" s="1">
        <f>Tabelle6[[#This Row],[Menge t Nges]]/Tabelle6[[#This Row],[Anzahl Lieferscheine]]</f>
        <v>0.4032</v>
      </c>
      <c r="N408" s="1">
        <f>Tabelle6[[#This Row],[Menge t P2O5]]/Tabelle6[[#This Row],[Anzahl Lieferscheine]]</f>
        <v>0.32639999999999997</v>
      </c>
    </row>
    <row r="409" spans="1:14" x14ac:dyDescent="0.2">
      <c r="A409" s="2" t="s">
        <v>47</v>
      </c>
      <c r="B409" s="2" t="s">
        <v>47</v>
      </c>
      <c r="C409" s="2" t="s">
        <v>6</v>
      </c>
      <c r="D409" s="2" t="s">
        <v>15</v>
      </c>
      <c r="E409" s="2" t="s">
        <v>19</v>
      </c>
      <c r="F409" s="2" t="s">
        <v>61</v>
      </c>
      <c r="G409" s="1">
        <v>324</v>
      </c>
      <c r="H409" s="1">
        <v>360</v>
      </c>
      <c r="I409" s="4">
        <v>2</v>
      </c>
      <c r="J409" s="2" t="s">
        <v>70</v>
      </c>
      <c r="K409" s="1">
        <f>Tabelle6[[#This Row],[Menge kg Nges]]/1000</f>
        <v>0.32400000000000001</v>
      </c>
      <c r="L409" s="1">
        <f>Tabelle6[[#This Row],[Menge kg P2O5]]/1000</f>
        <v>0.36</v>
      </c>
      <c r="M409" s="1">
        <f>Tabelle6[[#This Row],[Menge t Nges]]/Tabelle6[[#This Row],[Anzahl Lieferscheine]]</f>
        <v>0.16200000000000001</v>
      </c>
      <c r="N409" s="1">
        <f>Tabelle6[[#This Row],[Menge t P2O5]]/Tabelle6[[#This Row],[Anzahl Lieferscheine]]</f>
        <v>0.18</v>
      </c>
    </row>
    <row r="410" spans="1:14" x14ac:dyDescent="0.2">
      <c r="A410" s="2" t="s">
        <v>47</v>
      </c>
      <c r="B410" s="2" t="s">
        <v>47</v>
      </c>
      <c r="C410" s="2" t="s">
        <v>6</v>
      </c>
      <c r="D410" s="2" t="s">
        <v>15</v>
      </c>
      <c r="E410" s="2" t="s">
        <v>20</v>
      </c>
      <c r="F410" s="2" t="s">
        <v>61</v>
      </c>
      <c r="G410" s="1">
        <v>1252.8699999999999</v>
      </c>
      <c r="H410" s="1">
        <v>831.48</v>
      </c>
      <c r="I410" s="4">
        <v>19</v>
      </c>
      <c r="J410" s="2" t="s">
        <v>70</v>
      </c>
      <c r="K410" s="1">
        <f>Tabelle6[[#This Row],[Menge kg Nges]]/1000</f>
        <v>1.2528699999999999</v>
      </c>
      <c r="L410" s="1">
        <f>Tabelle6[[#This Row],[Menge kg P2O5]]/1000</f>
        <v>0.83148</v>
      </c>
      <c r="M410" s="1">
        <f>Tabelle6[[#This Row],[Menge t Nges]]/Tabelle6[[#This Row],[Anzahl Lieferscheine]]</f>
        <v>6.5940526315789463E-2</v>
      </c>
      <c r="N410" s="1">
        <f>Tabelle6[[#This Row],[Menge t P2O5]]/Tabelle6[[#This Row],[Anzahl Lieferscheine]]</f>
        <v>4.3762105263157894E-2</v>
      </c>
    </row>
    <row r="411" spans="1:14" x14ac:dyDescent="0.2">
      <c r="A411" s="2" t="s">
        <v>47</v>
      </c>
      <c r="B411" s="2" t="s">
        <v>47</v>
      </c>
      <c r="C411" s="2" t="s">
        <v>6</v>
      </c>
      <c r="D411" s="2" t="s">
        <v>15</v>
      </c>
      <c r="E411" s="2" t="s">
        <v>21</v>
      </c>
      <c r="F411" s="2" t="s">
        <v>61</v>
      </c>
      <c r="G411" s="1">
        <v>1197.1199999999999</v>
      </c>
      <c r="H411" s="1">
        <v>635.97</v>
      </c>
      <c r="I411" s="4">
        <v>2</v>
      </c>
      <c r="J411" s="2" t="s">
        <v>70</v>
      </c>
      <c r="K411" s="1">
        <f>Tabelle6[[#This Row],[Menge kg Nges]]/1000</f>
        <v>1.19712</v>
      </c>
      <c r="L411" s="1">
        <f>Tabelle6[[#This Row],[Menge kg P2O5]]/1000</f>
        <v>0.63597000000000004</v>
      </c>
      <c r="M411" s="1">
        <f>Tabelle6[[#This Row],[Menge t Nges]]/Tabelle6[[#This Row],[Anzahl Lieferscheine]]</f>
        <v>0.59855999999999998</v>
      </c>
      <c r="N411" s="1">
        <f>Tabelle6[[#This Row],[Menge t P2O5]]/Tabelle6[[#This Row],[Anzahl Lieferscheine]]</f>
        <v>0.31798500000000002</v>
      </c>
    </row>
    <row r="412" spans="1:14" x14ac:dyDescent="0.2">
      <c r="A412" s="2" t="s">
        <v>47</v>
      </c>
      <c r="B412" s="2" t="s">
        <v>47</v>
      </c>
      <c r="C412" s="2" t="s">
        <v>6</v>
      </c>
      <c r="D412" s="2" t="s">
        <v>15</v>
      </c>
      <c r="E412" s="2" t="s">
        <v>9</v>
      </c>
      <c r="F412" s="2" t="s">
        <v>61</v>
      </c>
      <c r="G412" s="1">
        <v>6372.3099999999995</v>
      </c>
      <c r="H412" s="1">
        <v>3904.27</v>
      </c>
      <c r="I412" s="4">
        <v>31</v>
      </c>
      <c r="J412" s="2" t="s">
        <v>70</v>
      </c>
      <c r="K412" s="1">
        <f>Tabelle6[[#This Row],[Menge kg Nges]]/1000</f>
        <v>6.3723099999999997</v>
      </c>
      <c r="L412" s="1">
        <f>Tabelle6[[#This Row],[Menge kg P2O5]]/1000</f>
        <v>3.9042699999999999</v>
      </c>
      <c r="M412" s="1">
        <f>Tabelle6[[#This Row],[Menge t Nges]]/Tabelle6[[#This Row],[Anzahl Lieferscheine]]</f>
        <v>0.20555838709677418</v>
      </c>
      <c r="N412" s="1">
        <f>Tabelle6[[#This Row],[Menge t P2O5]]/Tabelle6[[#This Row],[Anzahl Lieferscheine]]</f>
        <v>0.1259441935483871</v>
      </c>
    </row>
    <row r="413" spans="1:14" x14ac:dyDescent="0.2">
      <c r="A413" s="2" t="s">
        <v>47</v>
      </c>
      <c r="B413" s="2" t="s">
        <v>47</v>
      </c>
      <c r="C413" s="2" t="s">
        <v>6</v>
      </c>
      <c r="D413" s="2" t="s">
        <v>15</v>
      </c>
      <c r="E413" s="2" t="s">
        <v>10</v>
      </c>
      <c r="F413" s="2" t="s">
        <v>61</v>
      </c>
      <c r="G413" s="1">
        <v>662.8</v>
      </c>
      <c r="H413" s="1">
        <v>246.2</v>
      </c>
      <c r="I413" s="4">
        <v>3</v>
      </c>
      <c r="J413" s="2" t="s">
        <v>70</v>
      </c>
      <c r="K413" s="1">
        <f>Tabelle6[[#This Row],[Menge kg Nges]]/1000</f>
        <v>0.66279999999999994</v>
      </c>
      <c r="L413" s="1">
        <f>Tabelle6[[#This Row],[Menge kg P2O5]]/1000</f>
        <v>0.2462</v>
      </c>
      <c r="M413" s="1">
        <f>Tabelle6[[#This Row],[Menge t Nges]]/Tabelle6[[#This Row],[Anzahl Lieferscheine]]</f>
        <v>0.22093333333333331</v>
      </c>
      <c r="N413" s="1">
        <f>Tabelle6[[#This Row],[Menge t P2O5]]/Tabelle6[[#This Row],[Anzahl Lieferscheine]]</f>
        <v>8.2066666666666663E-2</v>
      </c>
    </row>
    <row r="414" spans="1:14" x14ac:dyDescent="0.2">
      <c r="A414" s="2" t="s">
        <v>47</v>
      </c>
      <c r="B414" s="2" t="s">
        <v>47</v>
      </c>
      <c r="C414" s="2" t="s">
        <v>6</v>
      </c>
      <c r="D414" s="2" t="s">
        <v>15</v>
      </c>
      <c r="E414" s="2" t="s">
        <v>23</v>
      </c>
      <c r="F414" s="2" t="s">
        <v>61</v>
      </c>
      <c r="G414" s="1">
        <v>496.09999999999997</v>
      </c>
      <c r="H414" s="1">
        <v>223.84999999999997</v>
      </c>
      <c r="I414" s="4">
        <v>4</v>
      </c>
      <c r="J414" s="2" t="s">
        <v>70</v>
      </c>
      <c r="K414" s="1">
        <f>Tabelle6[[#This Row],[Menge kg Nges]]/1000</f>
        <v>0.49609999999999999</v>
      </c>
      <c r="L414" s="1">
        <f>Tabelle6[[#This Row],[Menge kg P2O5]]/1000</f>
        <v>0.22384999999999997</v>
      </c>
      <c r="M414" s="1">
        <f>Tabelle6[[#This Row],[Menge t Nges]]/Tabelle6[[#This Row],[Anzahl Lieferscheine]]</f>
        <v>0.124025</v>
      </c>
      <c r="N414" s="1">
        <f>Tabelle6[[#This Row],[Menge t P2O5]]/Tabelle6[[#This Row],[Anzahl Lieferscheine]]</f>
        <v>5.5962499999999991E-2</v>
      </c>
    </row>
    <row r="415" spans="1:14" x14ac:dyDescent="0.2">
      <c r="A415" s="2" t="s">
        <v>47</v>
      </c>
      <c r="B415" s="2" t="s">
        <v>47</v>
      </c>
      <c r="C415" s="2" t="s">
        <v>6</v>
      </c>
      <c r="D415" s="2" t="s">
        <v>15</v>
      </c>
      <c r="E415" s="2" t="s">
        <v>31</v>
      </c>
      <c r="F415" s="2" t="s">
        <v>61</v>
      </c>
      <c r="G415" s="1">
        <v>82</v>
      </c>
      <c r="H415" s="1">
        <v>37</v>
      </c>
      <c r="I415" s="4">
        <v>1</v>
      </c>
      <c r="J415" s="2" t="s">
        <v>70</v>
      </c>
      <c r="K415" s="1">
        <f>Tabelle6[[#This Row],[Menge kg Nges]]/1000</f>
        <v>8.2000000000000003E-2</v>
      </c>
      <c r="L415" s="1">
        <f>Tabelle6[[#This Row],[Menge kg P2O5]]/1000</f>
        <v>3.6999999999999998E-2</v>
      </c>
      <c r="M415" s="1">
        <f>Tabelle6[[#This Row],[Menge t Nges]]/Tabelle6[[#This Row],[Anzahl Lieferscheine]]</f>
        <v>8.2000000000000003E-2</v>
      </c>
      <c r="N415" s="1">
        <f>Tabelle6[[#This Row],[Menge t P2O5]]/Tabelle6[[#This Row],[Anzahl Lieferscheine]]</f>
        <v>3.6999999999999998E-2</v>
      </c>
    </row>
    <row r="416" spans="1:14" x14ac:dyDescent="0.2">
      <c r="A416" s="2" t="s">
        <v>47</v>
      </c>
      <c r="B416" s="2" t="s">
        <v>47</v>
      </c>
      <c r="C416" s="2" t="s">
        <v>25</v>
      </c>
      <c r="D416" s="2" t="s">
        <v>25</v>
      </c>
      <c r="E416" s="2" t="s">
        <v>26</v>
      </c>
      <c r="F416" s="2" t="s">
        <v>61</v>
      </c>
      <c r="G416" s="1">
        <v>33992.530000000013</v>
      </c>
      <c r="H416" s="1">
        <v>11001.860000000002</v>
      </c>
      <c r="I416" s="4">
        <v>75</v>
      </c>
      <c r="J416" s="2" t="s">
        <v>70</v>
      </c>
      <c r="K416" s="1">
        <f>Tabelle6[[#This Row],[Menge kg Nges]]/1000</f>
        <v>33.992530000000016</v>
      </c>
      <c r="L416" s="1">
        <f>Tabelle6[[#This Row],[Menge kg P2O5]]/1000</f>
        <v>11.001860000000002</v>
      </c>
      <c r="M416" s="1">
        <f>Tabelle6[[#This Row],[Menge t Nges]]/Tabelle6[[#This Row],[Anzahl Lieferscheine]]</f>
        <v>0.45323373333333355</v>
      </c>
      <c r="N416" s="1">
        <f>Tabelle6[[#This Row],[Menge t P2O5]]/Tabelle6[[#This Row],[Anzahl Lieferscheine]]</f>
        <v>0.14669146666666669</v>
      </c>
    </row>
    <row r="417" spans="1:14" x14ac:dyDescent="0.2">
      <c r="A417" s="2" t="s">
        <v>47</v>
      </c>
      <c r="B417" s="2" t="s">
        <v>47</v>
      </c>
      <c r="C417" s="2" t="s">
        <v>63</v>
      </c>
      <c r="D417" s="2" t="s">
        <v>63</v>
      </c>
      <c r="E417" s="2" t="s">
        <v>63</v>
      </c>
      <c r="F417" s="2" t="s">
        <v>61</v>
      </c>
      <c r="G417" s="1">
        <v>4698.66</v>
      </c>
      <c r="H417" s="1">
        <v>4100.7800000000007</v>
      </c>
      <c r="I417" s="4">
        <v>9</v>
      </c>
      <c r="J417" s="2" t="s">
        <v>70</v>
      </c>
      <c r="K417" s="1">
        <f>Tabelle6[[#This Row],[Menge kg Nges]]/1000</f>
        <v>4.6986600000000003</v>
      </c>
      <c r="L417" s="1">
        <f>Tabelle6[[#This Row],[Menge kg P2O5]]/1000</f>
        <v>4.1007800000000003</v>
      </c>
      <c r="M417" s="1">
        <f>Tabelle6[[#This Row],[Menge t Nges]]/Tabelle6[[#This Row],[Anzahl Lieferscheine]]</f>
        <v>0.52207333333333339</v>
      </c>
      <c r="N417" s="1">
        <f>Tabelle6[[#This Row],[Menge t P2O5]]/Tabelle6[[#This Row],[Anzahl Lieferscheine]]</f>
        <v>0.45564222222222228</v>
      </c>
    </row>
    <row r="418" spans="1:14" x14ac:dyDescent="0.2">
      <c r="A418" s="2" t="s">
        <v>47</v>
      </c>
      <c r="B418" s="2" t="s">
        <v>37</v>
      </c>
      <c r="C418" s="2" t="s">
        <v>6</v>
      </c>
      <c r="D418" s="2" t="s">
        <v>15</v>
      </c>
      <c r="E418" s="2" t="s">
        <v>9</v>
      </c>
      <c r="F418" s="2" t="s">
        <v>61</v>
      </c>
      <c r="G418" s="1">
        <v>202.8</v>
      </c>
      <c r="H418" s="1">
        <v>135</v>
      </c>
      <c r="I418" s="4">
        <v>1</v>
      </c>
      <c r="J418" s="2" t="s">
        <v>70</v>
      </c>
      <c r="K418" s="1">
        <f>Tabelle6[[#This Row],[Menge kg Nges]]/1000</f>
        <v>0.20280000000000001</v>
      </c>
      <c r="L418" s="1">
        <f>Tabelle6[[#This Row],[Menge kg P2O5]]/1000</f>
        <v>0.13500000000000001</v>
      </c>
      <c r="M418" s="1">
        <f>Tabelle6[[#This Row],[Menge t Nges]]/Tabelle6[[#This Row],[Anzahl Lieferscheine]]</f>
        <v>0.20280000000000001</v>
      </c>
      <c r="N418" s="1">
        <f>Tabelle6[[#This Row],[Menge t P2O5]]/Tabelle6[[#This Row],[Anzahl Lieferscheine]]</f>
        <v>0.13500000000000001</v>
      </c>
    </row>
    <row r="419" spans="1:14" x14ac:dyDescent="0.2">
      <c r="A419" s="2" t="s">
        <v>47</v>
      </c>
      <c r="B419" s="2" t="s">
        <v>42</v>
      </c>
      <c r="C419" s="2" t="s">
        <v>6</v>
      </c>
      <c r="D419" s="2" t="s">
        <v>7</v>
      </c>
      <c r="E419" s="2" t="s">
        <v>8</v>
      </c>
      <c r="F419" s="2" t="s">
        <v>61</v>
      </c>
      <c r="G419" s="1">
        <v>4454.4599999999991</v>
      </c>
      <c r="H419" s="1">
        <v>1867.3200000000004</v>
      </c>
      <c r="I419" s="4">
        <v>33</v>
      </c>
      <c r="J419" s="2" t="s">
        <v>70</v>
      </c>
      <c r="K419" s="1">
        <f>Tabelle6[[#This Row],[Menge kg Nges]]/1000</f>
        <v>4.4544599999999992</v>
      </c>
      <c r="L419" s="1">
        <f>Tabelle6[[#This Row],[Menge kg P2O5]]/1000</f>
        <v>1.8673200000000003</v>
      </c>
      <c r="M419" s="1">
        <f>Tabelle6[[#This Row],[Menge t Nges]]/Tabelle6[[#This Row],[Anzahl Lieferscheine]]</f>
        <v>0.13498363636363633</v>
      </c>
      <c r="N419" s="1">
        <f>Tabelle6[[#This Row],[Menge t P2O5]]/Tabelle6[[#This Row],[Anzahl Lieferscheine]]</f>
        <v>5.6585454545454557E-2</v>
      </c>
    </row>
    <row r="420" spans="1:14" x14ac:dyDescent="0.2">
      <c r="A420" s="2" t="s">
        <v>47</v>
      </c>
      <c r="B420" s="2" t="s">
        <v>42</v>
      </c>
      <c r="C420" s="2" t="s">
        <v>6</v>
      </c>
      <c r="D420" s="2" t="s">
        <v>7</v>
      </c>
      <c r="E420" s="2" t="s">
        <v>9</v>
      </c>
      <c r="F420" s="2" t="s">
        <v>61</v>
      </c>
      <c r="G420" s="1">
        <v>234.89999999999998</v>
      </c>
      <c r="H420" s="1">
        <v>97.199999999999989</v>
      </c>
      <c r="I420" s="4">
        <v>3</v>
      </c>
      <c r="J420" s="2" t="s">
        <v>70</v>
      </c>
      <c r="K420" s="1">
        <f>Tabelle6[[#This Row],[Menge kg Nges]]/1000</f>
        <v>0.23489999999999997</v>
      </c>
      <c r="L420" s="1">
        <f>Tabelle6[[#This Row],[Menge kg P2O5]]/1000</f>
        <v>9.7199999999999995E-2</v>
      </c>
      <c r="M420" s="1">
        <f>Tabelle6[[#This Row],[Menge t Nges]]/Tabelle6[[#This Row],[Anzahl Lieferscheine]]</f>
        <v>7.8299999999999995E-2</v>
      </c>
      <c r="N420" s="1">
        <f>Tabelle6[[#This Row],[Menge t P2O5]]/Tabelle6[[#This Row],[Anzahl Lieferscheine]]</f>
        <v>3.2399999999999998E-2</v>
      </c>
    </row>
    <row r="421" spans="1:14" x14ac:dyDescent="0.2">
      <c r="A421" s="2" t="s">
        <v>47</v>
      </c>
      <c r="B421" s="2" t="s">
        <v>42</v>
      </c>
      <c r="C421" s="2" t="s">
        <v>6</v>
      </c>
      <c r="D421" s="2" t="s">
        <v>7</v>
      </c>
      <c r="E421" s="2" t="s">
        <v>10</v>
      </c>
      <c r="F421" s="2" t="s">
        <v>61</v>
      </c>
      <c r="G421" s="1">
        <v>174.15</v>
      </c>
      <c r="H421" s="1">
        <v>68.849999999999994</v>
      </c>
      <c r="I421" s="4">
        <v>1</v>
      </c>
      <c r="J421" s="2" t="s">
        <v>70</v>
      </c>
      <c r="K421" s="1">
        <f>Tabelle6[[#This Row],[Menge kg Nges]]/1000</f>
        <v>0.17415</v>
      </c>
      <c r="L421" s="1">
        <f>Tabelle6[[#This Row],[Menge kg P2O5]]/1000</f>
        <v>6.8849999999999995E-2</v>
      </c>
      <c r="M421" s="1">
        <f>Tabelle6[[#This Row],[Menge t Nges]]/Tabelle6[[#This Row],[Anzahl Lieferscheine]]</f>
        <v>0.17415</v>
      </c>
      <c r="N421" s="1">
        <f>Tabelle6[[#This Row],[Menge t P2O5]]/Tabelle6[[#This Row],[Anzahl Lieferscheine]]</f>
        <v>6.8849999999999995E-2</v>
      </c>
    </row>
    <row r="422" spans="1:14" x14ac:dyDescent="0.2">
      <c r="A422" s="2" t="s">
        <v>47</v>
      </c>
      <c r="B422" s="2" t="s">
        <v>42</v>
      </c>
      <c r="C422" s="2" t="s">
        <v>25</v>
      </c>
      <c r="D422" s="2" t="s">
        <v>25</v>
      </c>
      <c r="E422" s="2" t="s">
        <v>26</v>
      </c>
      <c r="F422" s="2" t="s">
        <v>61</v>
      </c>
      <c r="G422" s="1">
        <v>11651.310000000007</v>
      </c>
      <c r="H422" s="1">
        <v>3534.8400000000029</v>
      </c>
      <c r="I422" s="4">
        <v>81</v>
      </c>
      <c r="J422" s="2" t="s">
        <v>70</v>
      </c>
      <c r="K422" s="1">
        <f>Tabelle6[[#This Row],[Menge kg Nges]]/1000</f>
        <v>11.651310000000008</v>
      </c>
      <c r="L422" s="1">
        <f>Tabelle6[[#This Row],[Menge kg P2O5]]/1000</f>
        <v>3.5348400000000031</v>
      </c>
      <c r="M422" s="1">
        <f>Tabelle6[[#This Row],[Menge t Nges]]/Tabelle6[[#This Row],[Anzahl Lieferscheine]]</f>
        <v>0.14384333333333343</v>
      </c>
      <c r="N422" s="1">
        <f>Tabelle6[[#This Row],[Menge t P2O5]]/Tabelle6[[#This Row],[Anzahl Lieferscheine]]</f>
        <v>4.364000000000004E-2</v>
      </c>
    </row>
    <row r="423" spans="1:14" x14ac:dyDescent="0.2">
      <c r="A423" s="2" t="s">
        <v>46</v>
      </c>
      <c r="B423" s="2" t="s">
        <v>46</v>
      </c>
      <c r="C423" s="2" t="s">
        <v>6</v>
      </c>
      <c r="D423" s="2" t="s">
        <v>7</v>
      </c>
      <c r="E423" s="2" t="s">
        <v>8</v>
      </c>
      <c r="F423" s="2" t="s">
        <v>61</v>
      </c>
      <c r="G423" s="1">
        <v>116590.69000000002</v>
      </c>
      <c r="H423" s="1">
        <v>29221.789999999997</v>
      </c>
      <c r="I423" s="4">
        <v>68</v>
      </c>
      <c r="J423" s="2" t="s">
        <v>70</v>
      </c>
      <c r="K423" s="1">
        <f>Tabelle6[[#This Row],[Menge kg Nges]]/1000</f>
        <v>116.59069000000002</v>
      </c>
      <c r="L423" s="1">
        <f>Tabelle6[[#This Row],[Menge kg P2O5]]/1000</f>
        <v>29.221789999999999</v>
      </c>
      <c r="M423" s="1">
        <f>Tabelle6[[#This Row],[Menge t Nges]]/Tabelle6[[#This Row],[Anzahl Lieferscheine]]</f>
        <v>1.7145689705882357</v>
      </c>
      <c r="N423" s="1">
        <f>Tabelle6[[#This Row],[Menge t P2O5]]/Tabelle6[[#This Row],[Anzahl Lieferscheine]]</f>
        <v>0.42973220588235295</v>
      </c>
    </row>
    <row r="424" spans="1:14" x14ac:dyDescent="0.2">
      <c r="A424" s="2" t="s">
        <v>46</v>
      </c>
      <c r="B424" s="2" t="s">
        <v>46</v>
      </c>
      <c r="C424" s="2" t="s">
        <v>6</v>
      </c>
      <c r="D424" s="2" t="s">
        <v>7</v>
      </c>
      <c r="E424" s="2" t="s">
        <v>9</v>
      </c>
      <c r="F424" s="2" t="s">
        <v>61</v>
      </c>
      <c r="G424" s="1">
        <v>58347.670000000006</v>
      </c>
      <c r="H424" s="1">
        <v>24030.729999999992</v>
      </c>
      <c r="I424" s="4">
        <v>199</v>
      </c>
      <c r="J424" s="2" t="s">
        <v>70</v>
      </c>
      <c r="K424" s="1">
        <f>Tabelle6[[#This Row],[Menge kg Nges]]/1000</f>
        <v>58.347670000000008</v>
      </c>
      <c r="L424" s="1">
        <f>Tabelle6[[#This Row],[Menge kg P2O5]]/1000</f>
        <v>24.030729999999991</v>
      </c>
      <c r="M424" s="1">
        <f>Tabelle6[[#This Row],[Menge t Nges]]/Tabelle6[[#This Row],[Anzahl Lieferscheine]]</f>
        <v>0.29320437185929654</v>
      </c>
      <c r="N424" s="1">
        <f>Tabelle6[[#This Row],[Menge t P2O5]]/Tabelle6[[#This Row],[Anzahl Lieferscheine]]</f>
        <v>0.1207574371859296</v>
      </c>
    </row>
    <row r="425" spans="1:14" x14ac:dyDescent="0.2">
      <c r="A425" s="2" t="s">
        <v>46</v>
      </c>
      <c r="B425" s="2" t="s">
        <v>46</v>
      </c>
      <c r="C425" s="2" t="s">
        <v>6</v>
      </c>
      <c r="D425" s="2" t="s">
        <v>7</v>
      </c>
      <c r="E425" s="2" t="s">
        <v>9</v>
      </c>
      <c r="F425" s="2" t="s">
        <v>62</v>
      </c>
      <c r="G425" s="1">
        <v>519.1</v>
      </c>
      <c r="H425" s="1">
        <v>214.8</v>
      </c>
      <c r="I425" s="4">
        <v>2</v>
      </c>
      <c r="J425" s="2" t="s">
        <v>70</v>
      </c>
      <c r="K425" s="1">
        <f>Tabelle6[[#This Row],[Menge kg Nges]]/1000</f>
        <v>0.51910000000000001</v>
      </c>
      <c r="L425" s="1">
        <f>Tabelle6[[#This Row],[Menge kg P2O5]]/1000</f>
        <v>0.21480000000000002</v>
      </c>
      <c r="M425" s="1">
        <f>Tabelle6[[#This Row],[Menge t Nges]]/Tabelle6[[#This Row],[Anzahl Lieferscheine]]</f>
        <v>0.25955</v>
      </c>
      <c r="N425" s="1">
        <f>Tabelle6[[#This Row],[Menge t P2O5]]/Tabelle6[[#This Row],[Anzahl Lieferscheine]]</f>
        <v>0.10740000000000001</v>
      </c>
    </row>
    <row r="426" spans="1:14" x14ac:dyDescent="0.2">
      <c r="A426" s="2" t="s">
        <v>46</v>
      </c>
      <c r="B426" s="2" t="s">
        <v>46</v>
      </c>
      <c r="C426" s="2" t="s">
        <v>6</v>
      </c>
      <c r="D426" s="2" t="s">
        <v>7</v>
      </c>
      <c r="E426" s="2" t="s">
        <v>10</v>
      </c>
      <c r="F426" s="2" t="s">
        <v>61</v>
      </c>
      <c r="G426" s="1">
        <v>4625.95</v>
      </c>
      <c r="H426" s="1">
        <v>1660.6</v>
      </c>
      <c r="I426" s="4">
        <v>9</v>
      </c>
      <c r="J426" s="2" t="s">
        <v>70</v>
      </c>
      <c r="K426" s="1">
        <f>Tabelle6[[#This Row],[Menge kg Nges]]/1000</f>
        <v>4.6259499999999996</v>
      </c>
      <c r="L426" s="1">
        <f>Tabelle6[[#This Row],[Menge kg P2O5]]/1000</f>
        <v>1.6605999999999999</v>
      </c>
      <c r="M426" s="1">
        <f>Tabelle6[[#This Row],[Menge t Nges]]/Tabelle6[[#This Row],[Anzahl Lieferscheine]]</f>
        <v>0.51399444444444442</v>
      </c>
      <c r="N426" s="1">
        <f>Tabelle6[[#This Row],[Menge t P2O5]]/Tabelle6[[#This Row],[Anzahl Lieferscheine]]</f>
        <v>0.1845111111111111</v>
      </c>
    </row>
    <row r="427" spans="1:14" x14ac:dyDescent="0.2">
      <c r="A427" s="2" t="s">
        <v>46</v>
      </c>
      <c r="B427" s="2" t="s">
        <v>46</v>
      </c>
      <c r="C427" s="2" t="s">
        <v>6</v>
      </c>
      <c r="D427" s="2" t="s">
        <v>7</v>
      </c>
      <c r="E427" s="2" t="s">
        <v>11</v>
      </c>
      <c r="F427" s="2" t="s">
        <v>61</v>
      </c>
      <c r="G427" s="1">
        <v>4448.67</v>
      </c>
      <c r="H427" s="1">
        <v>2423.73</v>
      </c>
      <c r="I427" s="4">
        <v>5</v>
      </c>
      <c r="J427" s="2" t="s">
        <v>70</v>
      </c>
      <c r="K427" s="1">
        <f>Tabelle6[[#This Row],[Menge kg Nges]]/1000</f>
        <v>4.4486699999999999</v>
      </c>
      <c r="L427" s="1">
        <f>Tabelle6[[#This Row],[Menge kg P2O5]]/1000</f>
        <v>2.4237299999999999</v>
      </c>
      <c r="M427" s="1">
        <f>Tabelle6[[#This Row],[Menge t Nges]]/Tabelle6[[#This Row],[Anzahl Lieferscheine]]</f>
        <v>0.88973400000000002</v>
      </c>
      <c r="N427" s="1">
        <f>Tabelle6[[#This Row],[Menge t P2O5]]/Tabelle6[[#This Row],[Anzahl Lieferscheine]]</f>
        <v>0.48474600000000001</v>
      </c>
    </row>
    <row r="428" spans="1:14" x14ac:dyDescent="0.2">
      <c r="A428" s="2" t="s">
        <v>46</v>
      </c>
      <c r="B428" s="2" t="s">
        <v>46</v>
      </c>
      <c r="C428" s="2" t="s">
        <v>6</v>
      </c>
      <c r="D428" s="2" t="s">
        <v>7</v>
      </c>
      <c r="E428" s="2" t="s">
        <v>12</v>
      </c>
      <c r="F428" s="2" t="s">
        <v>61</v>
      </c>
      <c r="G428" s="1">
        <v>2130</v>
      </c>
      <c r="H428" s="1">
        <v>1088</v>
      </c>
      <c r="I428" s="4">
        <v>4</v>
      </c>
      <c r="J428" s="2" t="s">
        <v>70</v>
      </c>
      <c r="K428" s="1">
        <f>Tabelle6[[#This Row],[Menge kg Nges]]/1000</f>
        <v>2.13</v>
      </c>
      <c r="L428" s="1">
        <f>Tabelle6[[#This Row],[Menge kg P2O5]]/1000</f>
        <v>1.0880000000000001</v>
      </c>
      <c r="M428" s="1">
        <f>Tabelle6[[#This Row],[Menge t Nges]]/Tabelle6[[#This Row],[Anzahl Lieferscheine]]</f>
        <v>0.53249999999999997</v>
      </c>
      <c r="N428" s="1">
        <f>Tabelle6[[#This Row],[Menge t P2O5]]/Tabelle6[[#This Row],[Anzahl Lieferscheine]]</f>
        <v>0.27200000000000002</v>
      </c>
    </row>
    <row r="429" spans="1:14" x14ac:dyDescent="0.2">
      <c r="A429" s="2" t="s">
        <v>46</v>
      </c>
      <c r="B429" s="2" t="s">
        <v>46</v>
      </c>
      <c r="C429" s="2" t="s">
        <v>6</v>
      </c>
      <c r="D429" s="2" t="s">
        <v>7</v>
      </c>
      <c r="E429" s="2" t="s">
        <v>13</v>
      </c>
      <c r="F429" s="2" t="s">
        <v>61</v>
      </c>
      <c r="G429" s="1">
        <v>2454.6799999999998</v>
      </c>
      <c r="H429" s="1">
        <v>1269.18</v>
      </c>
      <c r="I429" s="4">
        <v>7</v>
      </c>
      <c r="J429" s="2" t="s">
        <v>70</v>
      </c>
      <c r="K429" s="1">
        <f>Tabelle6[[#This Row],[Menge kg Nges]]/1000</f>
        <v>2.4546799999999998</v>
      </c>
      <c r="L429" s="1">
        <f>Tabelle6[[#This Row],[Menge kg P2O5]]/1000</f>
        <v>1.26918</v>
      </c>
      <c r="M429" s="1">
        <f>Tabelle6[[#This Row],[Menge t Nges]]/Tabelle6[[#This Row],[Anzahl Lieferscheine]]</f>
        <v>0.35066857142857139</v>
      </c>
      <c r="N429" s="1">
        <f>Tabelle6[[#This Row],[Menge t P2O5]]/Tabelle6[[#This Row],[Anzahl Lieferscheine]]</f>
        <v>0.18131142857142857</v>
      </c>
    </row>
    <row r="430" spans="1:14" x14ac:dyDescent="0.2">
      <c r="A430" s="2" t="s">
        <v>46</v>
      </c>
      <c r="B430" s="2" t="s">
        <v>46</v>
      </c>
      <c r="C430" s="2" t="s">
        <v>6</v>
      </c>
      <c r="D430" s="2" t="s">
        <v>15</v>
      </c>
      <c r="E430" s="2" t="s">
        <v>8</v>
      </c>
      <c r="F430" s="2" t="s">
        <v>61</v>
      </c>
      <c r="G430" s="1">
        <v>979.99</v>
      </c>
      <c r="H430" s="1">
        <v>434.83</v>
      </c>
      <c r="I430" s="4">
        <v>6</v>
      </c>
      <c r="J430" s="2" t="s">
        <v>70</v>
      </c>
      <c r="K430" s="1">
        <f>Tabelle6[[#This Row],[Menge kg Nges]]/1000</f>
        <v>0.97999000000000003</v>
      </c>
      <c r="L430" s="1">
        <f>Tabelle6[[#This Row],[Menge kg P2O5]]/1000</f>
        <v>0.43482999999999999</v>
      </c>
      <c r="M430" s="1">
        <f>Tabelle6[[#This Row],[Menge t Nges]]/Tabelle6[[#This Row],[Anzahl Lieferscheine]]</f>
        <v>0.16333166666666668</v>
      </c>
      <c r="N430" s="1">
        <f>Tabelle6[[#This Row],[Menge t P2O5]]/Tabelle6[[#This Row],[Anzahl Lieferscheine]]</f>
        <v>7.247166666666667E-2</v>
      </c>
    </row>
    <row r="431" spans="1:14" x14ac:dyDescent="0.2">
      <c r="A431" s="2" t="s">
        <v>46</v>
      </c>
      <c r="B431" s="2" t="s">
        <v>46</v>
      </c>
      <c r="C431" s="2" t="s">
        <v>6</v>
      </c>
      <c r="D431" s="2" t="s">
        <v>15</v>
      </c>
      <c r="E431" s="2" t="s">
        <v>18</v>
      </c>
      <c r="F431" s="2" t="s">
        <v>61</v>
      </c>
      <c r="G431" s="1">
        <v>2589.5</v>
      </c>
      <c r="H431" s="1">
        <v>1834</v>
      </c>
      <c r="I431" s="4">
        <v>5</v>
      </c>
      <c r="J431" s="2" t="s">
        <v>70</v>
      </c>
      <c r="K431" s="1">
        <f>Tabelle6[[#This Row],[Menge kg Nges]]/1000</f>
        <v>2.5895000000000001</v>
      </c>
      <c r="L431" s="1">
        <f>Tabelle6[[#This Row],[Menge kg P2O5]]/1000</f>
        <v>1.8340000000000001</v>
      </c>
      <c r="M431" s="1">
        <f>Tabelle6[[#This Row],[Menge t Nges]]/Tabelle6[[#This Row],[Anzahl Lieferscheine]]</f>
        <v>0.51790000000000003</v>
      </c>
      <c r="N431" s="1">
        <f>Tabelle6[[#This Row],[Menge t P2O5]]/Tabelle6[[#This Row],[Anzahl Lieferscheine]]</f>
        <v>0.36680000000000001</v>
      </c>
    </row>
    <row r="432" spans="1:14" x14ac:dyDescent="0.2">
      <c r="A432" s="2" t="s">
        <v>46</v>
      </c>
      <c r="B432" s="2" t="s">
        <v>46</v>
      </c>
      <c r="C432" s="2" t="s">
        <v>6</v>
      </c>
      <c r="D432" s="2" t="s">
        <v>15</v>
      </c>
      <c r="E432" s="2" t="s">
        <v>20</v>
      </c>
      <c r="F432" s="2" t="s">
        <v>61</v>
      </c>
      <c r="G432" s="1">
        <v>2085.1799999999998</v>
      </c>
      <c r="H432" s="1">
        <v>1329</v>
      </c>
      <c r="I432" s="4">
        <v>10</v>
      </c>
      <c r="J432" s="2" t="s">
        <v>70</v>
      </c>
      <c r="K432" s="1">
        <f>Tabelle6[[#This Row],[Menge kg Nges]]/1000</f>
        <v>2.0851799999999998</v>
      </c>
      <c r="L432" s="1">
        <f>Tabelle6[[#This Row],[Menge kg P2O5]]/1000</f>
        <v>1.329</v>
      </c>
      <c r="M432" s="1">
        <f>Tabelle6[[#This Row],[Menge t Nges]]/Tabelle6[[#This Row],[Anzahl Lieferscheine]]</f>
        <v>0.20851799999999998</v>
      </c>
      <c r="N432" s="1">
        <f>Tabelle6[[#This Row],[Menge t P2O5]]/Tabelle6[[#This Row],[Anzahl Lieferscheine]]</f>
        <v>0.13289999999999999</v>
      </c>
    </row>
    <row r="433" spans="1:14" x14ac:dyDescent="0.2">
      <c r="A433" s="2" t="s">
        <v>46</v>
      </c>
      <c r="B433" s="2" t="s">
        <v>46</v>
      </c>
      <c r="C433" s="2" t="s">
        <v>6</v>
      </c>
      <c r="D433" s="2" t="s">
        <v>15</v>
      </c>
      <c r="E433" s="2" t="s">
        <v>20</v>
      </c>
      <c r="F433" s="2" t="s">
        <v>62</v>
      </c>
      <c r="G433" s="1">
        <v>285.60000000000002</v>
      </c>
      <c r="H433" s="1">
        <v>210</v>
      </c>
      <c r="I433" s="4">
        <v>1</v>
      </c>
      <c r="J433" s="2" t="s">
        <v>70</v>
      </c>
      <c r="K433" s="1">
        <f>Tabelle6[[#This Row],[Menge kg Nges]]/1000</f>
        <v>0.28560000000000002</v>
      </c>
      <c r="L433" s="1">
        <f>Tabelle6[[#This Row],[Menge kg P2O5]]/1000</f>
        <v>0.21</v>
      </c>
      <c r="M433" s="1">
        <f>Tabelle6[[#This Row],[Menge t Nges]]/Tabelle6[[#This Row],[Anzahl Lieferscheine]]</f>
        <v>0.28560000000000002</v>
      </c>
      <c r="N433" s="1">
        <f>Tabelle6[[#This Row],[Menge t P2O5]]/Tabelle6[[#This Row],[Anzahl Lieferscheine]]</f>
        <v>0.21</v>
      </c>
    </row>
    <row r="434" spans="1:14" x14ac:dyDescent="0.2">
      <c r="A434" s="2" t="s">
        <v>46</v>
      </c>
      <c r="B434" s="2" t="s">
        <v>46</v>
      </c>
      <c r="C434" s="2" t="s">
        <v>6</v>
      </c>
      <c r="D434" s="2" t="s">
        <v>15</v>
      </c>
      <c r="E434" s="2" t="s">
        <v>21</v>
      </c>
      <c r="F434" s="2" t="s">
        <v>61</v>
      </c>
      <c r="G434" s="1">
        <v>1814.4</v>
      </c>
      <c r="H434" s="1">
        <v>982.5</v>
      </c>
      <c r="I434" s="4">
        <v>2</v>
      </c>
      <c r="J434" s="2" t="s">
        <v>70</v>
      </c>
      <c r="K434" s="1">
        <f>Tabelle6[[#This Row],[Menge kg Nges]]/1000</f>
        <v>1.8144</v>
      </c>
      <c r="L434" s="1">
        <f>Tabelle6[[#This Row],[Menge kg P2O5]]/1000</f>
        <v>0.98250000000000004</v>
      </c>
      <c r="M434" s="1">
        <f>Tabelle6[[#This Row],[Menge t Nges]]/Tabelle6[[#This Row],[Anzahl Lieferscheine]]</f>
        <v>0.90720000000000001</v>
      </c>
      <c r="N434" s="1">
        <f>Tabelle6[[#This Row],[Menge t P2O5]]/Tabelle6[[#This Row],[Anzahl Lieferscheine]]</f>
        <v>0.49125000000000002</v>
      </c>
    </row>
    <row r="435" spans="1:14" x14ac:dyDescent="0.2">
      <c r="A435" s="2" t="s">
        <v>46</v>
      </c>
      <c r="B435" s="2" t="s">
        <v>46</v>
      </c>
      <c r="C435" s="2" t="s">
        <v>6</v>
      </c>
      <c r="D435" s="2" t="s">
        <v>15</v>
      </c>
      <c r="E435" s="2" t="s">
        <v>9</v>
      </c>
      <c r="F435" s="2" t="s">
        <v>61</v>
      </c>
      <c r="G435" s="1">
        <v>4615.3900000000021</v>
      </c>
      <c r="H435" s="1">
        <v>2539.7400000000002</v>
      </c>
      <c r="I435" s="4">
        <v>49</v>
      </c>
      <c r="J435" s="2" t="s">
        <v>70</v>
      </c>
      <c r="K435" s="1">
        <f>Tabelle6[[#This Row],[Menge kg Nges]]/1000</f>
        <v>4.6153900000000023</v>
      </c>
      <c r="L435" s="1">
        <f>Tabelle6[[#This Row],[Menge kg P2O5]]/1000</f>
        <v>2.5397400000000001</v>
      </c>
      <c r="M435" s="1">
        <f>Tabelle6[[#This Row],[Menge t Nges]]/Tabelle6[[#This Row],[Anzahl Lieferscheine]]</f>
        <v>9.4191632653061269E-2</v>
      </c>
      <c r="N435" s="1">
        <f>Tabelle6[[#This Row],[Menge t P2O5]]/Tabelle6[[#This Row],[Anzahl Lieferscheine]]</f>
        <v>5.1831428571428577E-2</v>
      </c>
    </row>
    <row r="436" spans="1:14" x14ac:dyDescent="0.2">
      <c r="A436" s="2" t="s">
        <v>46</v>
      </c>
      <c r="B436" s="2" t="s">
        <v>46</v>
      </c>
      <c r="C436" s="2" t="s">
        <v>6</v>
      </c>
      <c r="D436" s="2" t="s">
        <v>15</v>
      </c>
      <c r="E436" s="2" t="s">
        <v>10</v>
      </c>
      <c r="F436" s="2" t="s">
        <v>61</v>
      </c>
      <c r="G436" s="1">
        <v>2210.5500000000002</v>
      </c>
      <c r="H436" s="1">
        <v>934.19</v>
      </c>
      <c r="I436" s="4">
        <v>4</v>
      </c>
      <c r="J436" s="2" t="s">
        <v>70</v>
      </c>
      <c r="K436" s="1">
        <f>Tabelle6[[#This Row],[Menge kg Nges]]/1000</f>
        <v>2.21055</v>
      </c>
      <c r="L436" s="1">
        <f>Tabelle6[[#This Row],[Menge kg P2O5]]/1000</f>
        <v>0.93419000000000008</v>
      </c>
      <c r="M436" s="1">
        <f>Tabelle6[[#This Row],[Menge t Nges]]/Tabelle6[[#This Row],[Anzahl Lieferscheine]]</f>
        <v>0.5526375</v>
      </c>
      <c r="N436" s="1">
        <f>Tabelle6[[#This Row],[Menge t P2O5]]/Tabelle6[[#This Row],[Anzahl Lieferscheine]]</f>
        <v>0.23354750000000002</v>
      </c>
    </row>
    <row r="437" spans="1:14" x14ac:dyDescent="0.2">
      <c r="A437" s="2" t="s">
        <v>46</v>
      </c>
      <c r="B437" s="2" t="s">
        <v>46</v>
      </c>
      <c r="C437" s="2" t="s">
        <v>6</v>
      </c>
      <c r="D437" s="2" t="s">
        <v>15</v>
      </c>
      <c r="E437" s="2" t="s">
        <v>23</v>
      </c>
      <c r="F437" s="2" t="s">
        <v>61</v>
      </c>
      <c r="G437" s="1">
        <v>1080</v>
      </c>
      <c r="H437" s="1">
        <v>445.5</v>
      </c>
      <c r="I437" s="4">
        <v>1</v>
      </c>
      <c r="J437" s="2" t="s">
        <v>70</v>
      </c>
      <c r="K437" s="1">
        <f>Tabelle6[[#This Row],[Menge kg Nges]]/1000</f>
        <v>1.08</v>
      </c>
      <c r="L437" s="1">
        <f>Tabelle6[[#This Row],[Menge kg P2O5]]/1000</f>
        <v>0.44550000000000001</v>
      </c>
      <c r="M437" s="1">
        <f>Tabelle6[[#This Row],[Menge t Nges]]/Tabelle6[[#This Row],[Anzahl Lieferscheine]]</f>
        <v>1.08</v>
      </c>
      <c r="N437" s="1">
        <f>Tabelle6[[#This Row],[Menge t P2O5]]/Tabelle6[[#This Row],[Anzahl Lieferscheine]]</f>
        <v>0.44550000000000001</v>
      </c>
    </row>
    <row r="438" spans="1:14" x14ac:dyDescent="0.2">
      <c r="A438" s="2" t="s">
        <v>46</v>
      </c>
      <c r="B438" s="2" t="s">
        <v>46</v>
      </c>
      <c r="C438" s="2" t="s">
        <v>25</v>
      </c>
      <c r="D438" s="2" t="s">
        <v>25</v>
      </c>
      <c r="E438" s="2" t="s">
        <v>26</v>
      </c>
      <c r="F438" s="2" t="s">
        <v>61</v>
      </c>
      <c r="G438" s="1">
        <v>16426.41</v>
      </c>
      <c r="H438" s="1">
        <v>5451.0899999999992</v>
      </c>
      <c r="I438" s="4">
        <v>14</v>
      </c>
      <c r="J438" s="2" t="s">
        <v>70</v>
      </c>
      <c r="K438" s="1">
        <f>Tabelle6[[#This Row],[Menge kg Nges]]/1000</f>
        <v>16.426410000000001</v>
      </c>
      <c r="L438" s="1">
        <f>Tabelle6[[#This Row],[Menge kg P2O5]]/1000</f>
        <v>5.4510899999999989</v>
      </c>
      <c r="M438" s="1">
        <f>Tabelle6[[#This Row],[Menge t Nges]]/Tabelle6[[#This Row],[Anzahl Lieferscheine]]</f>
        <v>1.1733150000000001</v>
      </c>
      <c r="N438" s="1">
        <f>Tabelle6[[#This Row],[Menge t P2O5]]/Tabelle6[[#This Row],[Anzahl Lieferscheine]]</f>
        <v>0.38936357142857136</v>
      </c>
    </row>
    <row r="439" spans="1:14" x14ac:dyDescent="0.2">
      <c r="A439" s="2" t="s">
        <v>46</v>
      </c>
      <c r="B439" s="2" t="s">
        <v>28</v>
      </c>
      <c r="C439" s="2" t="s">
        <v>6</v>
      </c>
      <c r="D439" s="2" t="s">
        <v>7</v>
      </c>
      <c r="E439" s="2" t="s">
        <v>9</v>
      </c>
      <c r="F439" s="2" t="s">
        <v>61</v>
      </c>
      <c r="G439" s="1">
        <v>279.3</v>
      </c>
      <c r="H439" s="1">
        <v>115.9</v>
      </c>
      <c r="I439" s="4">
        <v>1</v>
      </c>
      <c r="J439" s="2" t="s">
        <v>70</v>
      </c>
      <c r="K439" s="1">
        <f>Tabelle6[[#This Row],[Menge kg Nges]]/1000</f>
        <v>0.27929999999999999</v>
      </c>
      <c r="L439" s="1">
        <f>Tabelle6[[#This Row],[Menge kg P2O5]]/1000</f>
        <v>0.1159</v>
      </c>
      <c r="M439" s="1">
        <f>Tabelle6[[#This Row],[Menge t Nges]]/Tabelle6[[#This Row],[Anzahl Lieferscheine]]</f>
        <v>0.27929999999999999</v>
      </c>
      <c r="N439" s="1">
        <f>Tabelle6[[#This Row],[Menge t P2O5]]/Tabelle6[[#This Row],[Anzahl Lieferscheine]]</f>
        <v>0.1159</v>
      </c>
    </row>
    <row r="440" spans="1:14" x14ac:dyDescent="0.2">
      <c r="A440" s="2" t="s">
        <v>34</v>
      </c>
      <c r="B440" s="2" t="s">
        <v>5</v>
      </c>
      <c r="C440" s="2" t="s">
        <v>6</v>
      </c>
      <c r="D440" s="2" t="s">
        <v>7</v>
      </c>
      <c r="E440" s="2" t="s">
        <v>13</v>
      </c>
      <c r="F440" s="2" t="s">
        <v>61</v>
      </c>
      <c r="G440" s="1">
        <v>2139</v>
      </c>
      <c r="H440" s="1">
        <v>1449</v>
      </c>
      <c r="I440" s="4">
        <v>10</v>
      </c>
      <c r="J440" s="2" t="s">
        <v>70</v>
      </c>
      <c r="K440" s="1">
        <f>Tabelle6[[#This Row],[Menge kg Nges]]/1000</f>
        <v>2.1389999999999998</v>
      </c>
      <c r="L440" s="1">
        <f>Tabelle6[[#This Row],[Menge kg P2O5]]/1000</f>
        <v>1.4490000000000001</v>
      </c>
      <c r="M440" s="1">
        <f>Tabelle6[[#This Row],[Menge t Nges]]/Tabelle6[[#This Row],[Anzahl Lieferscheine]]</f>
        <v>0.21389999999999998</v>
      </c>
      <c r="N440" s="1">
        <f>Tabelle6[[#This Row],[Menge t P2O5]]/Tabelle6[[#This Row],[Anzahl Lieferscheine]]</f>
        <v>0.1449</v>
      </c>
    </row>
    <row r="441" spans="1:14" x14ac:dyDescent="0.2">
      <c r="A441" s="2" t="s">
        <v>34</v>
      </c>
      <c r="B441" s="2" t="s">
        <v>5</v>
      </c>
      <c r="C441" s="2" t="s">
        <v>6</v>
      </c>
      <c r="D441" s="2" t="s">
        <v>15</v>
      </c>
      <c r="E441" s="2" t="s">
        <v>18</v>
      </c>
      <c r="F441" s="2" t="s">
        <v>61</v>
      </c>
      <c r="G441" s="1">
        <v>1039</v>
      </c>
      <c r="H441" s="1">
        <v>738</v>
      </c>
      <c r="I441" s="4">
        <v>1</v>
      </c>
      <c r="J441" s="2" t="s">
        <v>70</v>
      </c>
      <c r="K441" s="1">
        <f>Tabelle6[[#This Row],[Menge kg Nges]]/1000</f>
        <v>1.0389999999999999</v>
      </c>
      <c r="L441" s="1">
        <f>Tabelle6[[#This Row],[Menge kg P2O5]]/1000</f>
        <v>0.73799999999999999</v>
      </c>
      <c r="M441" s="1">
        <f>Tabelle6[[#This Row],[Menge t Nges]]/Tabelle6[[#This Row],[Anzahl Lieferscheine]]</f>
        <v>1.0389999999999999</v>
      </c>
      <c r="N441" s="1">
        <f>Tabelle6[[#This Row],[Menge t P2O5]]/Tabelle6[[#This Row],[Anzahl Lieferscheine]]</f>
        <v>0.73799999999999999</v>
      </c>
    </row>
    <row r="442" spans="1:14" x14ac:dyDescent="0.2">
      <c r="A442" s="2" t="s">
        <v>34</v>
      </c>
      <c r="B442" s="2" t="s">
        <v>5</v>
      </c>
      <c r="C442" s="2" t="s">
        <v>6</v>
      </c>
      <c r="D442" s="2" t="s">
        <v>15</v>
      </c>
      <c r="E442" s="2" t="s">
        <v>21</v>
      </c>
      <c r="F442" s="2" t="s">
        <v>61</v>
      </c>
      <c r="G442" s="1">
        <v>537.6</v>
      </c>
      <c r="H442" s="1">
        <v>285.60000000000002</v>
      </c>
      <c r="I442" s="4">
        <v>1</v>
      </c>
      <c r="J442" s="2" t="s">
        <v>70</v>
      </c>
      <c r="K442" s="1">
        <f>Tabelle6[[#This Row],[Menge kg Nges]]/1000</f>
        <v>0.53760000000000008</v>
      </c>
      <c r="L442" s="1">
        <f>Tabelle6[[#This Row],[Menge kg P2O5]]/1000</f>
        <v>0.28560000000000002</v>
      </c>
      <c r="M442" s="1">
        <f>Tabelle6[[#This Row],[Menge t Nges]]/Tabelle6[[#This Row],[Anzahl Lieferscheine]]</f>
        <v>0.53760000000000008</v>
      </c>
      <c r="N442" s="1">
        <f>Tabelle6[[#This Row],[Menge t P2O5]]/Tabelle6[[#This Row],[Anzahl Lieferscheine]]</f>
        <v>0.28560000000000002</v>
      </c>
    </row>
    <row r="443" spans="1:14" x14ac:dyDescent="0.2">
      <c r="A443" s="2" t="s">
        <v>34</v>
      </c>
      <c r="B443" s="2" t="s">
        <v>5</v>
      </c>
      <c r="C443" s="2" t="s">
        <v>25</v>
      </c>
      <c r="D443" s="2" t="s">
        <v>25</v>
      </c>
      <c r="E443" s="2" t="s">
        <v>26</v>
      </c>
      <c r="F443" s="2" t="s">
        <v>61</v>
      </c>
      <c r="G443" s="1">
        <v>493.5</v>
      </c>
      <c r="H443" s="1">
        <v>254.10000000000002</v>
      </c>
      <c r="I443" s="4">
        <v>2</v>
      </c>
      <c r="J443" s="2" t="s">
        <v>70</v>
      </c>
      <c r="K443" s="1">
        <f>Tabelle6[[#This Row],[Menge kg Nges]]/1000</f>
        <v>0.49349999999999999</v>
      </c>
      <c r="L443" s="1">
        <f>Tabelle6[[#This Row],[Menge kg P2O5]]/1000</f>
        <v>0.25410000000000005</v>
      </c>
      <c r="M443" s="1">
        <f>Tabelle6[[#This Row],[Menge t Nges]]/Tabelle6[[#This Row],[Anzahl Lieferscheine]]</f>
        <v>0.24675</v>
      </c>
      <c r="N443" s="1">
        <f>Tabelle6[[#This Row],[Menge t P2O5]]/Tabelle6[[#This Row],[Anzahl Lieferscheine]]</f>
        <v>0.12705000000000002</v>
      </c>
    </row>
    <row r="444" spans="1:14" x14ac:dyDescent="0.2">
      <c r="A444" s="2" t="s">
        <v>34</v>
      </c>
      <c r="B444" s="2" t="s">
        <v>29</v>
      </c>
      <c r="C444" s="2" t="s">
        <v>6</v>
      </c>
      <c r="D444" s="2" t="s">
        <v>7</v>
      </c>
      <c r="E444" s="2" t="s">
        <v>8</v>
      </c>
      <c r="F444" s="2" t="s">
        <v>61</v>
      </c>
      <c r="G444" s="1">
        <v>11905.560000000001</v>
      </c>
      <c r="H444" s="1">
        <v>5312.61</v>
      </c>
      <c r="I444" s="4">
        <v>24</v>
      </c>
      <c r="J444" s="2" t="s">
        <v>70</v>
      </c>
      <c r="K444" s="1">
        <f>Tabelle6[[#This Row],[Menge kg Nges]]/1000</f>
        <v>11.905560000000001</v>
      </c>
      <c r="L444" s="1">
        <f>Tabelle6[[#This Row],[Menge kg P2O5]]/1000</f>
        <v>5.3126099999999994</v>
      </c>
      <c r="M444" s="1">
        <f>Tabelle6[[#This Row],[Menge t Nges]]/Tabelle6[[#This Row],[Anzahl Lieferscheine]]</f>
        <v>0.49606500000000003</v>
      </c>
      <c r="N444" s="1">
        <f>Tabelle6[[#This Row],[Menge t P2O5]]/Tabelle6[[#This Row],[Anzahl Lieferscheine]]</f>
        <v>0.22135874999999997</v>
      </c>
    </row>
    <row r="445" spans="1:14" x14ac:dyDescent="0.2">
      <c r="A445" s="2" t="s">
        <v>34</v>
      </c>
      <c r="B445" s="2" t="s">
        <v>29</v>
      </c>
      <c r="C445" s="2" t="s">
        <v>6</v>
      </c>
      <c r="D445" s="2" t="s">
        <v>7</v>
      </c>
      <c r="E445" s="2" t="s">
        <v>11</v>
      </c>
      <c r="F445" s="2" t="s">
        <v>61</v>
      </c>
      <c r="G445" s="1">
        <v>9950.4</v>
      </c>
      <c r="H445" s="1">
        <v>4455.4699999999993</v>
      </c>
      <c r="I445" s="4">
        <v>25</v>
      </c>
      <c r="J445" s="2" t="s">
        <v>70</v>
      </c>
      <c r="K445" s="1">
        <f>Tabelle6[[#This Row],[Menge kg Nges]]/1000</f>
        <v>9.9504000000000001</v>
      </c>
      <c r="L445" s="1">
        <f>Tabelle6[[#This Row],[Menge kg P2O5]]/1000</f>
        <v>4.4554699999999992</v>
      </c>
      <c r="M445" s="1">
        <f>Tabelle6[[#This Row],[Menge t Nges]]/Tabelle6[[#This Row],[Anzahl Lieferscheine]]</f>
        <v>0.39801599999999998</v>
      </c>
      <c r="N445" s="1">
        <f>Tabelle6[[#This Row],[Menge t P2O5]]/Tabelle6[[#This Row],[Anzahl Lieferscheine]]</f>
        <v>0.17821879999999996</v>
      </c>
    </row>
    <row r="446" spans="1:14" x14ac:dyDescent="0.2">
      <c r="A446" s="2" t="s">
        <v>34</v>
      </c>
      <c r="B446" s="2" t="s">
        <v>29</v>
      </c>
      <c r="C446" s="2" t="s">
        <v>6</v>
      </c>
      <c r="D446" s="2" t="s">
        <v>7</v>
      </c>
      <c r="E446" s="2" t="s">
        <v>12</v>
      </c>
      <c r="F446" s="2" t="s">
        <v>61</v>
      </c>
      <c r="G446" s="1">
        <v>14636.919999999998</v>
      </c>
      <c r="H446" s="1">
        <v>5952.3899999999994</v>
      </c>
      <c r="I446" s="4">
        <v>43</v>
      </c>
      <c r="J446" s="2" t="s">
        <v>70</v>
      </c>
      <c r="K446" s="1">
        <f>Tabelle6[[#This Row],[Menge kg Nges]]/1000</f>
        <v>14.636919999999998</v>
      </c>
      <c r="L446" s="1">
        <f>Tabelle6[[#This Row],[Menge kg P2O5]]/1000</f>
        <v>5.9523899999999994</v>
      </c>
      <c r="M446" s="1">
        <f>Tabelle6[[#This Row],[Menge t Nges]]/Tabelle6[[#This Row],[Anzahl Lieferscheine]]</f>
        <v>0.34039348837209299</v>
      </c>
      <c r="N446" s="1">
        <f>Tabelle6[[#This Row],[Menge t P2O5]]/Tabelle6[[#This Row],[Anzahl Lieferscheine]]</f>
        <v>0.13842767441860462</v>
      </c>
    </row>
    <row r="447" spans="1:14" x14ac:dyDescent="0.2">
      <c r="A447" s="2" t="s">
        <v>34</v>
      </c>
      <c r="B447" s="2" t="s">
        <v>29</v>
      </c>
      <c r="C447" s="2" t="s">
        <v>6</v>
      </c>
      <c r="D447" s="2" t="s">
        <v>7</v>
      </c>
      <c r="E447" s="2" t="s">
        <v>13</v>
      </c>
      <c r="F447" s="2" t="s">
        <v>61</v>
      </c>
      <c r="G447" s="1">
        <v>3417.79</v>
      </c>
      <c r="H447" s="1">
        <v>1845.1199999999997</v>
      </c>
      <c r="I447" s="4">
        <v>13</v>
      </c>
      <c r="J447" s="2" t="s">
        <v>70</v>
      </c>
      <c r="K447" s="1">
        <f>Tabelle6[[#This Row],[Menge kg Nges]]/1000</f>
        <v>3.4177900000000001</v>
      </c>
      <c r="L447" s="1">
        <f>Tabelle6[[#This Row],[Menge kg P2O5]]/1000</f>
        <v>1.8451199999999996</v>
      </c>
      <c r="M447" s="1">
        <f>Tabelle6[[#This Row],[Menge t Nges]]/Tabelle6[[#This Row],[Anzahl Lieferscheine]]</f>
        <v>0.26290692307692309</v>
      </c>
      <c r="N447" s="1">
        <f>Tabelle6[[#This Row],[Menge t P2O5]]/Tabelle6[[#This Row],[Anzahl Lieferscheine]]</f>
        <v>0.14193230769230766</v>
      </c>
    </row>
    <row r="448" spans="1:14" x14ac:dyDescent="0.2">
      <c r="A448" s="2" t="s">
        <v>34</v>
      </c>
      <c r="B448" s="2" t="s">
        <v>29</v>
      </c>
      <c r="C448" s="2" t="s">
        <v>6</v>
      </c>
      <c r="D448" s="2" t="s">
        <v>7</v>
      </c>
      <c r="E448" s="2" t="s">
        <v>14</v>
      </c>
      <c r="F448" s="2" t="s">
        <v>61</v>
      </c>
      <c r="G448" s="1">
        <v>3309.73</v>
      </c>
      <c r="H448" s="1">
        <v>1626.8500000000001</v>
      </c>
      <c r="I448" s="4">
        <v>10</v>
      </c>
      <c r="J448" s="2" t="s">
        <v>70</v>
      </c>
      <c r="K448" s="1">
        <f>Tabelle6[[#This Row],[Menge kg Nges]]/1000</f>
        <v>3.3097300000000001</v>
      </c>
      <c r="L448" s="1">
        <f>Tabelle6[[#This Row],[Menge kg P2O5]]/1000</f>
        <v>1.6268500000000001</v>
      </c>
      <c r="M448" s="1">
        <f>Tabelle6[[#This Row],[Menge t Nges]]/Tabelle6[[#This Row],[Anzahl Lieferscheine]]</f>
        <v>0.33097300000000002</v>
      </c>
      <c r="N448" s="1">
        <f>Tabelle6[[#This Row],[Menge t P2O5]]/Tabelle6[[#This Row],[Anzahl Lieferscheine]]</f>
        <v>0.16268500000000002</v>
      </c>
    </row>
    <row r="449" spans="1:14" x14ac:dyDescent="0.2">
      <c r="A449" s="2" t="s">
        <v>34</v>
      </c>
      <c r="B449" s="2" t="s">
        <v>29</v>
      </c>
      <c r="C449" s="2" t="s">
        <v>6</v>
      </c>
      <c r="D449" s="2" t="s">
        <v>15</v>
      </c>
      <c r="E449" s="2" t="s">
        <v>8</v>
      </c>
      <c r="F449" s="2" t="s">
        <v>61</v>
      </c>
      <c r="G449" s="1">
        <v>273</v>
      </c>
      <c r="H449" s="1">
        <v>175</v>
      </c>
      <c r="I449" s="4">
        <v>1</v>
      </c>
      <c r="J449" s="2" t="s">
        <v>70</v>
      </c>
      <c r="K449" s="1">
        <f>Tabelle6[[#This Row],[Menge kg Nges]]/1000</f>
        <v>0.27300000000000002</v>
      </c>
      <c r="L449" s="1">
        <f>Tabelle6[[#This Row],[Menge kg P2O5]]/1000</f>
        <v>0.17499999999999999</v>
      </c>
      <c r="M449" s="1">
        <f>Tabelle6[[#This Row],[Menge t Nges]]/Tabelle6[[#This Row],[Anzahl Lieferscheine]]</f>
        <v>0.27300000000000002</v>
      </c>
      <c r="N449" s="1">
        <f>Tabelle6[[#This Row],[Menge t P2O5]]/Tabelle6[[#This Row],[Anzahl Lieferscheine]]</f>
        <v>0.17499999999999999</v>
      </c>
    </row>
    <row r="450" spans="1:14" x14ac:dyDescent="0.2">
      <c r="A450" s="2" t="s">
        <v>34</v>
      </c>
      <c r="B450" s="2" t="s">
        <v>29</v>
      </c>
      <c r="C450" s="2" t="s">
        <v>6</v>
      </c>
      <c r="D450" s="2" t="s">
        <v>15</v>
      </c>
      <c r="E450" s="2" t="s">
        <v>18</v>
      </c>
      <c r="F450" s="2" t="s">
        <v>61</v>
      </c>
      <c r="G450" s="1">
        <v>5806.93</v>
      </c>
      <c r="H450" s="1">
        <v>3968.03</v>
      </c>
      <c r="I450" s="4">
        <v>11</v>
      </c>
      <c r="J450" s="2" t="s">
        <v>70</v>
      </c>
      <c r="K450" s="1">
        <f>Tabelle6[[#This Row],[Menge kg Nges]]/1000</f>
        <v>5.8069300000000004</v>
      </c>
      <c r="L450" s="1">
        <f>Tabelle6[[#This Row],[Menge kg P2O5]]/1000</f>
        <v>3.9680300000000002</v>
      </c>
      <c r="M450" s="1">
        <f>Tabelle6[[#This Row],[Menge t Nges]]/Tabelle6[[#This Row],[Anzahl Lieferscheine]]</f>
        <v>0.52790272727272736</v>
      </c>
      <c r="N450" s="1">
        <f>Tabelle6[[#This Row],[Menge t P2O5]]/Tabelle6[[#This Row],[Anzahl Lieferscheine]]</f>
        <v>0.36073</v>
      </c>
    </row>
    <row r="451" spans="1:14" x14ac:dyDescent="0.2">
      <c r="A451" s="2" t="s">
        <v>34</v>
      </c>
      <c r="B451" s="2" t="s">
        <v>29</v>
      </c>
      <c r="C451" s="2" t="s">
        <v>6</v>
      </c>
      <c r="D451" s="2" t="s">
        <v>15</v>
      </c>
      <c r="E451" s="2" t="s">
        <v>19</v>
      </c>
      <c r="F451" s="2" t="s">
        <v>61</v>
      </c>
      <c r="G451" s="1">
        <v>364.5</v>
      </c>
      <c r="H451" s="1">
        <v>405</v>
      </c>
      <c r="I451" s="4">
        <v>1</v>
      </c>
      <c r="J451" s="2" t="s">
        <v>70</v>
      </c>
      <c r="K451" s="1">
        <f>Tabelle6[[#This Row],[Menge kg Nges]]/1000</f>
        <v>0.36449999999999999</v>
      </c>
      <c r="L451" s="1">
        <f>Tabelle6[[#This Row],[Menge kg P2O5]]/1000</f>
        <v>0.40500000000000003</v>
      </c>
      <c r="M451" s="1">
        <f>Tabelle6[[#This Row],[Menge t Nges]]/Tabelle6[[#This Row],[Anzahl Lieferscheine]]</f>
        <v>0.36449999999999999</v>
      </c>
      <c r="N451" s="1">
        <f>Tabelle6[[#This Row],[Menge t P2O5]]/Tabelle6[[#This Row],[Anzahl Lieferscheine]]</f>
        <v>0.40500000000000003</v>
      </c>
    </row>
    <row r="452" spans="1:14" x14ac:dyDescent="0.2">
      <c r="A452" s="2" t="s">
        <v>34</v>
      </c>
      <c r="B452" s="2" t="s">
        <v>29</v>
      </c>
      <c r="C452" s="2" t="s">
        <v>6</v>
      </c>
      <c r="D452" s="2" t="s">
        <v>15</v>
      </c>
      <c r="E452" s="2" t="s">
        <v>20</v>
      </c>
      <c r="F452" s="2" t="s">
        <v>61</v>
      </c>
      <c r="G452" s="1">
        <v>35.200000000000003</v>
      </c>
      <c r="H452" s="1">
        <v>20</v>
      </c>
      <c r="I452" s="4">
        <v>1</v>
      </c>
      <c r="J452" s="2" t="s">
        <v>70</v>
      </c>
      <c r="K452" s="1">
        <f>Tabelle6[[#This Row],[Menge kg Nges]]/1000</f>
        <v>3.5200000000000002E-2</v>
      </c>
      <c r="L452" s="1">
        <f>Tabelle6[[#This Row],[Menge kg P2O5]]/1000</f>
        <v>0.02</v>
      </c>
      <c r="M452" s="1">
        <f>Tabelle6[[#This Row],[Menge t Nges]]/Tabelle6[[#This Row],[Anzahl Lieferscheine]]</f>
        <v>3.5200000000000002E-2</v>
      </c>
      <c r="N452" s="1">
        <f>Tabelle6[[#This Row],[Menge t P2O5]]/Tabelle6[[#This Row],[Anzahl Lieferscheine]]</f>
        <v>0.02</v>
      </c>
    </row>
    <row r="453" spans="1:14" x14ac:dyDescent="0.2">
      <c r="A453" s="2" t="s">
        <v>34</v>
      </c>
      <c r="B453" s="2" t="s">
        <v>29</v>
      </c>
      <c r="C453" s="2" t="s">
        <v>6</v>
      </c>
      <c r="D453" s="2" t="s">
        <v>15</v>
      </c>
      <c r="E453" s="2" t="s">
        <v>21</v>
      </c>
      <c r="F453" s="2" t="s">
        <v>61</v>
      </c>
      <c r="G453" s="1">
        <v>2031.32</v>
      </c>
      <c r="H453" s="1">
        <v>1159.42</v>
      </c>
      <c r="I453" s="4">
        <v>6</v>
      </c>
      <c r="J453" s="2" t="s">
        <v>70</v>
      </c>
      <c r="K453" s="1">
        <f>Tabelle6[[#This Row],[Menge kg Nges]]/1000</f>
        <v>2.03132</v>
      </c>
      <c r="L453" s="1">
        <f>Tabelle6[[#This Row],[Menge kg P2O5]]/1000</f>
        <v>1.1594200000000001</v>
      </c>
      <c r="M453" s="1">
        <f>Tabelle6[[#This Row],[Menge t Nges]]/Tabelle6[[#This Row],[Anzahl Lieferscheine]]</f>
        <v>0.33855333333333332</v>
      </c>
      <c r="N453" s="1">
        <f>Tabelle6[[#This Row],[Menge t P2O5]]/Tabelle6[[#This Row],[Anzahl Lieferscheine]]</f>
        <v>0.1932366666666667</v>
      </c>
    </row>
    <row r="454" spans="1:14" x14ac:dyDescent="0.2">
      <c r="A454" s="2" t="s">
        <v>34</v>
      </c>
      <c r="B454" s="2" t="s">
        <v>29</v>
      </c>
      <c r="C454" s="2" t="s">
        <v>6</v>
      </c>
      <c r="D454" s="2" t="s">
        <v>15</v>
      </c>
      <c r="E454" s="2" t="s">
        <v>9</v>
      </c>
      <c r="F454" s="2" t="s">
        <v>61</v>
      </c>
      <c r="G454" s="1">
        <v>1650.9</v>
      </c>
      <c r="H454" s="1">
        <v>691.5</v>
      </c>
      <c r="I454" s="4">
        <v>3</v>
      </c>
      <c r="J454" s="2" t="s">
        <v>70</v>
      </c>
      <c r="K454" s="1">
        <f>Tabelle6[[#This Row],[Menge kg Nges]]/1000</f>
        <v>1.6509</v>
      </c>
      <c r="L454" s="1">
        <f>Tabelle6[[#This Row],[Menge kg P2O5]]/1000</f>
        <v>0.6915</v>
      </c>
      <c r="M454" s="1">
        <f>Tabelle6[[#This Row],[Menge t Nges]]/Tabelle6[[#This Row],[Anzahl Lieferscheine]]</f>
        <v>0.55030000000000001</v>
      </c>
      <c r="N454" s="1">
        <f>Tabelle6[[#This Row],[Menge t P2O5]]/Tabelle6[[#This Row],[Anzahl Lieferscheine]]</f>
        <v>0.23050000000000001</v>
      </c>
    </row>
    <row r="455" spans="1:14" x14ac:dyDescent="0.2">
      <c r="A455" s="2" t="s">
        <v>34</v>
      </c>
      <c r="B455" s="2" t="s">
        <v>29</v>
      </c>
      <c r="C455" s="2" t="s">
        <v>6</v>
      </c>
      <c r="D455" s="2" t="s">
        <v>15</v>
      </c>
      <c r="E455" s="2" t="s">
        <v>13</v>
      </c>
      <c r="F455" s="2" t="s">
        <v>61</v>
      </c>
      <c r="G455" s="1">
        <v>497</v>
      </c>
      <c r="H455" s="1">
        <v>505.5</v>
      </c>
      <c r="I455" s="4">
        <v>2</v>
      </c>
      <c r="J455" s="2" t="s">
        <v>70</v>
      </c>
      <c r="K455" s="1">
        <f>Tabelle6[[#This Row],[Menge kg Nges]]/1000</f>
        <v>0.497</v>
      </c>
      <c r="L455" s="1">
        <f>Tabelle6[[#This Row],[Menge kg P2O5]]/1000</f>
        <v>0.50549999999999995</v>
      </c>
      <c r="M455" s="1">
        <f>Tabelle6[[#This Row],[Menge t Nges]]/Tabelle6[[#This Row],[Anzahl Lieferscheine]]</f>
        <v>0.2485</v>
      </c>
      <c r="N455" s="1">
        <f>Tabelle6[[#This Row],[Menge t P2O5]]/Tabelle6[[#This Row],[Anzahl Lieferscheine]]</f>
        <v>0.25274999999999997</v>
      </c>
    </row>
    <row r="456" spans="1:14" x14ac:dyDescent="0.2">
      <c r="A456" s="2" t="s">
        <v>34</v>
      </c>
      <c r="B456" s="2" t="s">
        <v>29</v>
      </c>
      <c r="C456" s="2" t="s">
        <v>25</v>
      </c>
      <c r="D456" s="2" t="s">
        <v>25</v>
      </c>
      <c r="E456" s="2" t="s">
        <v>26</v>
      </c>
      <c r="F456" s="2" t="s">
        <v>61</v>
      </c>
      <c r="G456" s="1">
        <v>15277.900000000001</v>
      </c>
      <c r="H456" s="1">
        <v>9832.5599999999977</v>
      </c>
      <c r="I456" s="4">
        <v>30</v>
      </c>
      <c r="J456" s="2" t="s">
        <v>70</v>
      </c>
      <c r="K456" s="1">
        <f>Tabelle6[[#This Row],[Menge kg Nges]]/1000</f>
        <v>15.277900000000001</v>
      </c>
      <c r="L456" s="1">
        <f>Tabelle6[[#This Row],[Menge kg P2O5]]/1000</f>
        <v>9.8325599999999973</v>
      </c>
      <c r="M456" s="1">
        <f>Tabelle6[[#This Row],[Menge t Nges]]/Tabelle6[[#This Row],[Anzahl Lieferscheine]]</f>
        <v>0.5092633333333334</v>
      </c>
      <c r="N456" s="1">
        <f>Tabelle6[[#This Row],[Menge t P2O5]]/Tabelle6[[#This Row],[Anzahl Lieferscheine]]</f>
        <v>0.32775199999999993</v>
      </c>
    </row>
    <row r="457" spans="1:14" x14ac:dyDescent="0.2">
      <c r="A457" s="2" t="s">
        <v>34</v>
      </c>
      <c r="B457" s="2" t="s">
        <v>32</v>
      </c>
      <c r="C457" s="2" t="s">
        <v>6</v>
      </c>
      <c r="D457" s="2" t="s">
        <v>7</v>
      </c>
      <c r="E457" s="2" t="s">
        <v>8</v>
      </c>
      <c r="F457" s="2" t="s">
        <v>61</v>
      </c>
      <c r="G457" s="1">
        <v>40088.599999999991</v>
      </c>
      <c r="H457" s="1">
        <v>18376.849999999999</v>
      </c>
      <c r="I457" s="4">
        <v>96</v>
      </c>
      <c r="J457" s="2" t="s">
        <v>70</v>
      </c>
      <c r="K457" s="1">
        <f>Tabelle6[[#This Row],[Menge kg Nges]]/1000</f>
        <v>40.088599999999992</v>
      </c>
      <c r="L457" s="1">
        <f>Tabelle6[[#This Row],[Menge kg P2O5]]/1000</f>
        <v>18.376849999999997</v>
      </c>
      <c r="M457" s="1">
        <f>Tabelle6[[#This Row],[Menge t Nges]]/Tabelle6[[#This Row],[Anzahl Lieferscheine]]</f>
        <v>0.41758958333333324</v>
      </c>
      <c r="N457" s="1">
        <f>Tabelle6[[#This Row],[Menge t P2O5]]/Tabelle6[[#This Row],[Anzahl Lieferscheine]]</f>
        <v>0.19142552083333331</v>
      </c>
    </row>
    <row r="458" spans="1:14" x14ac:dyDescent="0.2">
      <c r="A458" s="2" t="s">
        <v>34</v>
      </c>
      <c r="B458" s="2" t="s">
        <v>32</v>
      </c>
      <c r="C458" s="2" t="s">
        <v>6</v>
      </c>
      <c r="D458" s="2" t="s">
        <v>7</v>
      </c>
      <c r="E458" s="2" t="s">
        <v>9</v>
      </c>
      <c r="F458" s="2" t="s">
        <v>61</v>
      </c>
      <c r="G458" s="1">
        <v>15177.409999999993</v>
      </c>
      <c r="H458" s="1">
        <v>6440.1399999999985</v>
      </c>
      <c r="I458" s="4">
        <v>49</v>
      </c>
      <c r="J458" s="2" t="s">
        <v>70</v>
      </c>
      <c r="K458" s="1">
        <f>Tabelle6[[#This Row],[Menge kg Nges]]/1000</f>
        <v>15.177409999999993</v>
      </c>
      <c r="L458" s="1">
        <f>Tabelle6[[#This Row],[Menge kg P2O5]]/1000</f>
        <v>6.4401399999999986</v>
      </c>
      <c r="M458" s="1">
        <f>Tabelle6[[#This Row],[Menge t Nges]]/Tabelle6[[#This Row],[Anzahl Lieferscheine]]</f>
        <v>0.30974306122448964</v>
      </c>
      <c r="N458" s="1">
        <f>Tabelle6[[#This Row],[Menge t P2O5]]/Tabelle6[[#This Row],[Anzahl Lieferscheine]]</f>
        <v>0.13143142857142853</v>
      </c>
    </row>
    <row r="459" spans="1:14" x14ac:dyDescent="0.2">
      <c r="A459" s="2" t="s">
        <v>34</v>
      </c>
      <c r="B459" s="2" t="s">
        <v>32</v>
      </c>
      <c r="C459" s="2" t="s">
        <v>6</v>
      </c>
      <c r="D459" s="2" t="s">
        <v>7</v>
      </c>
      <c r="E459" s="2" t="s">
        <v>11</v>
      </c>
      <c r="F459" s="2" t="s">
        <v>61</v>
      </c>
      <c r="G459" s="1">
        <v>61404.709999999992</v>
      </c>
      <c r="H459" s="1">
        <v>27615.540000000005</v>
      </c>
      <c r="I459" s="4">
        <v>191</v>
      </c>
      <c r="J459" s="2" t="s">
        <v>70</v>
      </c>
      <c r="K459" s="1">
        <f>Tabelle6[[#This Row],[Menge kg Nges]]/1000</f>
        <v>61.404709999999994</v>
      </c>
      <c r="L459" s="1">
        <f>Tabelle6[[#This Row],[Menge kg P2O5]]/1000</f>
        <v>27.615540000000003</v>
      </c>
      <c r="M459" s="1">
        <f>Tabelle6[[#This Row],[Menge t Nges]]/Tabelle6[[#This Row],[Anzahl Lieferscheine]]</f>
        <v>0.32149062827225128</v>
      </c>
      <c r="N459" s="1">
        <f>Tabelle6[[#This Row],[Menge t P2O5]]/Tabelle6[[#This Row],[Anzahl Lieferscheine]]</f>
        <v>0.14458397905759163</v>
      </c>
    </row>
    <row r="460" spans="1:14" x14ac:dyDescent="0.2">
      <c r="A460" s="2" t="s">
        <v>34</v>
      </c>
      <c r="B460" s="2" t="s">
        <v>32</v>
      </c>
      <c r="C460" s="2" t="s">
        <v>6</v>
      </c>
      <c r="D460" s="2" t="s">
        <v>7</v>
      </c>
      <c r="E460" s="2" t="s">
        <v>12</v>
      </c>
      <c r="F460" s="2" t="s">
        <v>61</v>
      </c>
      <c r="G460" s="1">
        <v>67584.520000000019</v>
      </c>
      <c r="H460" s="1">
        <v>27873.81</v>
      </c>
      <c r="I460" s="4">
        <v>168</v>
      </c>
      <c r="J460" s="2" t="s">
        <v>70</v>
      </c>
      <c r="K460" s="1">
        <f>Tabelle6[[#This Row],[Menge kg Nges]]/1000</f>
        <v>67.584520000000012</v>
      </c>
      <c r="L460" s="1">
        <f>Tabelle6[[#This Row],[Menge kg P2O5]]/1000</f>
        <v>27.873810000000002</v>
      </c>
      <c r="M460" s="1">
        <f>Tabelle6[[#This Row],[Menge t Nges]]/Tabelle6[[#This Row],[Anzahl Lieferscheine]]</f>
        <v>0.40228880952380958</v>
      </c>
      <c r="N460" s="1">
        <f>Tabelle6[[#This Row],[Menge t P2O5]]/Tabelle6[[#This Row],[Anzahl Lieferscheine]]</f>
        <v>0.16591553571428572</v>
      </c>
    </row>
    <row r="461" spans="1:14" x14ac:dyDescent="0.2">
      <c r="A461" s="2" t="s">
        <v>34</v>
      </c>
      <c r="B461" s="2" t="s">
        <v>32</v>
      </c>
      <c r="C461" s="2" t="s">
        <v>6</v>
      </c>
      <c r="D461" s="2" t="s">
        <v>7</v>
      </c>
      <c r="E461" s="2" t="s">
        <v>13</v>
      </c>
      <c r="F461" s="2" t="s">
        <v>61</v>
      </c>
      <c r="G461" s="1">
        <v>41632.759999999987</v>
      </c>
      <c r="H461" s="1">
        <v>22549.180000000004</v>
      </c>
      <c r="I461" s="4">
        <v>125</v>
      </c>
      <c r="J461" s="2" t="s">
        <v>70</v>
      </c>
      <c r="K461" s="1">
        <f>Tabelle6[[#This Row],[Menge kg Nges]]/1000</f>
        <v>41.63275999999999</v>
      </c>
      <c r="L461" s="1">
        <f>Tabelle6[[#This Row],[Menge kg P2O5]]/1000</f>
        <v>22.549180000000003</v>
      </c>
      <c r="M461" s="1">
        <f>Tabelle6[[#This Row],[Menge t Nges]]/Tabelle6[[#This Row],[Anzahl Lieferscheine]]</f>
        <v>0.33306207999999993</v>
      </c>
      <c r="N461" s="1">
        <f>Tabelle6[[#This Row],[Menge t P2O5]]/Tabelle6[[#This Row],[Anzahl Lieferscheine]]</f>
        <v>0.18039344000000002</v>
      </c>
    </row>
    <row r="462" spans="1:14" x14ac:dyDescent="0.2">
      <c r="A462" s="2" t="s">
        <v>34</v>
      </c>
      <c r="B462" s="2" t="s">
        <v>32</v>
      </c>
      <c r="C462" s="2" t="s">
        <v>6</v>
      </c>
      <c r="D462" s="2" t="s">
        <v>7</v>
      </c>
      <c r="E462" s="2" t="s">
        <v>14</v>
      </c>
      <c r="F462" s="2" t="s">
        <v>61</v>
      </c>
      <c r="G462" s="1">
        <v>52290.66</v>
      </c>
      <c r="H462" s="1">
        <v>24878.839999999997</v>
      </c>
      <c r="I462" s="4">
        <v>130</v>
      </c>
      <c r="J462" s="2" t="s">
        <v>70</v>
      </c>
      <c r="K462" s="1">
        <f>Tabelle6[[#This Row],[Menge kg Nges]]/1000</f>
        <v>52.290660000000003</v>
      </c>
      <c r="L462" s="1">
        <f>Tabelle6[[#This Row],[Menge kg P2O5]]/1000</f>
        <v>24.878839999999997</v>
      </c>
      <c r="M462" s="1">
        <f>Tabelle6[[#This Row],[Menge t Nges]]/Tabelle6[[#This Row],[Anzahl Lieferscheine]]</f>
        <v>0.40223584615384617</v>
      </c>
      <c r="N462" s="1">
        <f>Tabelle6[[#This Row],[Menge t P2O5]]/Tabelle6[[#This Row],[Anzahl Lieferscheine]]</f>
        <v>0.19137569230769227</v>
      </c>
    </row>
    <row r="463" spans="1:14" x14ac:dyDescent="0.2">
      <c r="A463" s="2" t="s">
        <v>34</v>
      </c>
      <c r="B463" s="2" t="s">
        <v>32</v>
      </c>
      <c r="C463" s="2" t="s">
        <v>6</v>
      </c>
      <c r="D463" s="2" t="s">
        <v>15</v>
      </c>
      <c r="E463" s="2" t="s">
        <v>8</v>
      </c>
      <c r="F463" s="2" t="s">
        <v>61</v>
      </c>
      <c r="G463" s="1">
        <v>3239.3</v>
      </c>
      <c r="H463" s="1">
        <v>2364.4</v>
      </c>
      <c r="I463" s="4">
        <v>10</v>
      </c>
      <c r="J463" s="2" t="s">
        <v>70</v>
      </c>
      <c r="K463" s="1">
        <f>Tabelle6[[#This Row],[Menge kg Nges]]/1000</f>
        <v>3.2393000000000001</v>
      </c>
      <c r="L463" s="1">
        <f>Tabelle6[[#This Row],[Menge kg P2O5]]/1000</f>
        <v>2.3644000000000003</v>
      </c>
      <c r="M463" s="1">
        <f>Tabelle6[[#This Row],[Menge t Nges]]/Tabelle6[[#This Row],[Anzahl Lieferscheine]]</f>
        <v>0.32393</v>
      </c>
      <c r="N463" s="1">
        <f>Tabelle6[[#This Row],[Menge t P2O5]]/Tabelle6[[#This Row],[Anzahl Lieferscheine]]</f>
        <v>0.23644000000000004</v>
      </c>
    </row>
    <row r="464" spans="1:14" x14ac:dyDescent="0.2">
      <c r="A464" s="2" t="s">
        <v>34</v>
      </c>
      <c r="B464" s="2" t="s">
        <v>32</v>
      </c>
      <c r="C464" s="2" t="s">
        <v>6</v>
      </c>
      <c r="D464" s="2" t="s">
        <v>15</v>
      </c>
      <c r="E464" s="2" t="s">
        <v>17</v>
      </c>
      <c r="F464" s="2" t="s">
        <v>61</v>
      </c>
      <c r="G464" s="1">
        <v>2769</v>
      </c>
      <c r="H464" s="1">
        <v>1230</v>
      </c>
      <c r="I464" s="4">
        <v>4</v>
      </c>
      <c r="J464" s="2" t="s">
        <v>70</v>
      </c>
      <c r="K464" s="1">
        <f>Tabelle6[[#This Row],[Menge kg Nges]]/1000</f>
        <v>2.7690000000000001</v>
      </c>
      <c r="L464" s="1">
        <f>Tabelle6[[#This Row],[Menge kg P2O5]]/1000</f>
        <v>1.23</v>
      </c>
      <c r="M464" s="1">
        <f>Tabelle6[[#This Row],[Menge t Nges]]/Tabelle6[[#This Row],[Anzahl Lieferscheine]]</f>
        <v>0.69225000000000003</v>
      </c>
      <c r="N464" s="1">
        <f>Tabelle6[[#This Row],[Menge t P2O5]]/Tabelle6[[#This Row],[Anzahl Lieferscheine]]</f>
        <v>0.3075</v>
      </c>
    </row>
    <row r="465" spans="1:14" x14ac:dyDescent="0.2">
      <c r="A465" s="2" t="s">
        <v>34</v>
      </c>
      <c r="B465" s="2" t="s">
        <v>32</v>
      </c>
      <c r="C465" s="2" t="s">
        <v>6</v>
      </c>
      <c r="D465" s="2" t="s">
        <v>15</v>
      </c>
      <c r="E465" s="2" t="s">
        <v>18</v>
      </c>
      <c r="F465" s="2" t="s">
        <v>61</v>
      </c>
      <c r="G465" s="1">
        <v>13192.47</v>
      </c>
      <c r="H465" s="1">
        <v>8972.9500000000025</v>
      </c>
      <c r="I465" s="4">
        <v>33</v>
      </c>
      <c r="J465" s="2" t="s">
        <v>70</v>
      </c>
      <c r="K465" s="1">
        <f>Tabelle6[[#This Row],[Menge kg Nges]]/1000</f>
        <v>13.19247</v>
      </c>
      <c r="L465" s="1">
        <f>Tabelle6[[#This Row],[Menge kg P2O5]]/1000</f>
        <v>8.9729500000000026</v>
      </c>
      <c r="M465" s="1">
        <f>Tabelle6[[#This Row],[Menge t Nges]]/Tabelle6[[#This Row],[Anzahl Lieferscheine]]</f>
        <v>0.39977181818181817</v>
      </c>
      <c r="N465" s="1">
        <f>Tabelle6[[#This Row],[Menge t P2O5]]/Tabelle6[[#This Row],[Anzahl Lieferscheine]]</f>
        <v>0.27190757575757585</v>
      </c>
    </row>
    <row r="466" spans="1:14" x14ac:dyDescent="0.2">
      <c r="A466" s="2" t="s">
        <v>34</v>
      </c>
      <c r="B466" s="2" t="s">
        <v>32</v>
      </c>
      <c r="C466" s="2" t="s">
        <v>6</v>
      </c>
      <c r="D466" s="2" t="s">
        <v>15</v>
      </c>
      <c r="E466" s="2" t="s">
        <v>19</v>
      </c>
      <c r="F466" s="2" t="s">
        <v>61</v>
      </c>
      <c r="G466" s="1">
        <v>3024</v>
      </c>
      <c r="H466" s="1">
        <v>3360</v>
      </c>
      <c r="I466" s="4">
        <v>4</v>
      </c>
      <c r="J466" s="2" t="s">
        <v>70</v>
      </c>
      <c r="K466" s="1">
        <f>Tabelle6[[#This Row],[Menge kg Nges]]/1000</f>
        <v>3.024</v>
      </c>
      <c r="L466" s="1">
        <f>Tabelle6[[#This Row],[Menge kg P2O5]]/1000</f>
        <v>3.36</v>
      </c>
      <c r="M466" s="1">
        <f>Tabelle6[[#This Row],[Menge t Nges]]/Tabelle6[[#This Row],[Anzahl Lieferscheine]]</f>
        <v>0.75600000000000001</v>
      </c>
      <c r="N466" s="1">
        <f>Tabelle6[[#This Row],[Menge t P2O5]]/Tabelle6[[#This Row],[Anzahl Lieferscheine]]</f>
        <v>0.84</v>
      </c>
    </row>
    <row r="467" spans="1:14" x14ac:dyDescent="0.2">
      <c r="A467" s="2" t="s">
        <v>34</v>
      </c>
      <c r="B467" s="2" t="s">
        <v>32</v>
      </c>
      <c r="C467" s="2" t="s">
        <v>6</v>
      </c>
      <c r="D467" s="2" t="s">
        <v>15</v>
      </c>
      <c r="E467" s="2" t="s">
        <v>20</v>
      </c>
      <c r="F467" s="2" t="s">
        <v>61</v>
      </c>
      <c r="G467" s="1">
        <v>324.08000000000004</v>
      </c>
      <c r="H467" s="1">
        <v>193</v>
      </c>
      <c r="I467" s="4">
        <v>5</v>
      </c>
      <c r="J467" s="2" t="s">
        <v>70</v>
      </c>
      <c r="K467" s="1">
        <f>Tabelle6[[#This Row],[Menge kg Nges]]/1000</f>
        <v>0.32408000000000003</v>
      </c>
      <c r="L467" s="1">
        <f>Tabelle6[[#This Row],[Menge kg P2O5]]/1000</f>
        <v>0.193</v>
      </c>
      <c r="M467" s="1">
        <f>Tabelle6[[#This Row],[Menge t Nges]]/Tabelle6[[#This Row],[Anzahl Lieferscheine]]</f>
        <v>6.4816000000000012E-2</v>
      </c>
      <c r="N467" s="1">
        <f>Tabelle6[[#This Row],[Menge t P2O5]]/Tabelle6[[#This Row],[Anzahl Lieferscheine]]</f>
        <v>3.8600000000000002E-2</v>
      </c>
    </row>
    <row r="468" spans="1:14" x14ac:dyDescent="0.2">
      <c r="A468" s="2" t="s">
        <v>34</v>
      </c>
      <c r="B468" s="2" t="s">
        <v>32</v>
      </c>
      <c r="C468" s="2" t="s">
        <v>6</v>
      </c>
      <c r="D468" s="2" t="s">
        <v>15</v>
      </c>
      <c r="E468" s="2" t="s">
        <v>21</v>
      </c>
      <c r="F468" s="2" t="s">
        <v>61</v>
      </c>
      <c r="G468" s="1">
        <v>17566.770000000008</v>
      </c>
      <c r="H468" s="1">
        <v>9831.5599999999977</v>
      </c>
      <c r="I468" s="4">
        <v>37</v>
      </c>
      <c r="J468" s="2" t="s">
        <v>70</v>
      </c>
      <c r="K468" s="1">
        <f>Tabelle6[[#This Row],[Menge kg Nges]]/1000</f>
        <v>17.566770000000009</v>
      </c>
      <c r="L468" s="1">
        <f>Tabelle6[[#This Row],[Menge kg P2O5]]/1000</f>
        <v>9.8315599999999979</v>
      </c>
      <c r="M468" s="1">
        <f>Tabelle6[[#This Row],[Menge t Nges]]/Tabelle6[[#This Row],[Anzahl Lieferscheine]]</f>
        <v>0.47477756756756778</v>
      </c>
      <c r="N468" s="1">
        <f>Tabelle6[[#This Row],[Menge t P2O5]]/Tabelle6[[#This Row],[Anzahl Lieferscheine]]</f>
        <v>0.26571783783783776</v>
      </c>
    </row>
    <row r="469" spans="1:14" x14ac:dyDescent="0.2">
      <c r="A469" s="2" t="s">
        <v>34</v>
      </c>
      <c r="B469" s="2" t="s">
        <v>32</v>
      </c>
      <c r="C469" s="2" t="s">
        <v>6</v>
      </c>
      <c r="D469" s="2" t="s">
        <v>15</v>
      </c>
      <c r="E469" s="2" t="s">
        <v>9</v>
      </c>
      <c r="F469" s="2" t="s">
        <v>61</v>
      </c>
      <c r="G469" s="1">
        <v>3879.95</v>
      </c>
      <c r="H469" s="1">
        <v>1814.24</v>
      </c>
      <c r="I469" s="4">
        <v>12</v>
      </c>
      <c r="J469" s="2" t="s">
        <v>70</v>
      </c>
      <c r="K469" s="1">
        <f>Tabelle6[[#This Row],[Menge kg Nges]]/1000</f>
        <v>3.87995</v>
      </c>
      <c r="L469" s="1">
        <f>Tabelle6[[#This Row],[Menge kg P2O5]]/1000</f>
        <v>1.8142400000000001</v>
      </c>
      <c r="M469" s="1">
        <f>Tabelle6[[#This Row],[Menge t Nges]]/Tabelle6[[#This Row],[Anzahl Lieferscheine]]</f>
        <v>0.32332916666666667</v>
      </c>
      <c r="N469" s="1">
        <f>Tabelle6[[#This Row],[Menge t P2O5]]/Tabelle6[[#This Row],[Anzahl Lieferscheine]]</f>
        <v>0.15118666666666666</v>
      </c>
    </row>
    <row r="470" spans="1:14" x14ac:dyDescent="0.2">
      <c r="A470" s="2" t="s">
        <v>34</v>
      </c>
      <c r="B470" s="2" t="s">
        <v>32</v>
      </c>
      <c r="C470" s="2" t="s">
        <v>6</v>
      </c>
      <c r="D470" s="2" t="s">
        <v>15</v>
      </c>
      <c r="E470" s="2" t="s">
        <v>10</v>
      </c>
      <c r="F470" s="2" t="s">
        <v>61</v>
      </c>
      <c r="G470" s="1">
        <v>901.25</v>
      </c>
      <c r="H470" s="1">
        <v>482.48999999999995</v>
      </c>
      <c r="I470" s="4">
        <v>5</v>
      </c>
      <c r="J470" s="2" t="s">
        <v>70</v>
      </c>
      <c r="K470" s="1">
        <f>Tabelle6[[#This Row],[Menge kg Nges]]/1000</f>
        <v>0.90125</v>
      </c>
      <c r="L470" s="1">
        <f>Tabelle6[[#This Row],[Menge kg P2O5]]/1000</f>
        <v>0.48248999999999997</v>
      </c>
      <c r="M470" s="1">
        <f>Tabelle6[[#This Row],[Menge t Nges]]/Tabelle6[[#This Row],[Anzahl Lieferscheine]]</f>
        <v>0.18024999999999999</v>
      </c>
      <c r="N470" s="1">
        <f>Tabelle6[[#This Row],[Menge t P2O5]]/Tabelle6[[#This Row],[Anzahl Lieferscheine]]</f>
        <v>9.6498E-2</v>
      </c>
    </row>
    <row r="471" spans="1:14" x14ac:dyDescent="0.2">
      <c r="A471" s="2" t="s">
        <v>34</v>
      </c>
      <c r="B471" s="2" t="s">
        <v>32</v>
      </c>
      <c r="C471" s="2" t="s">
        <v>6</v>
      </c>
      <c r="D471" s="2" t="s">
        <v>15</v>
      </c>
      <c r="E471" s="2" t="s">
        <v>13</v>
      </c>
      <c r="F471" s="2" t="s">
        <v>61</v>
      </c>
      <c r="G471" s="1">
        <v>1999.86</v>
      </c>
      <c r="H471" s="1">
        <v>1392.5500000000002</v>
      </c>
      <c r="I471" s="4">
        <v>8</v>
      </c>
      <c r="J471" s="2" t="s">
        <v>70</v>
      </c>
      <c r="K471" s="1">
        <f>Tabelle6[[#This Row],[Menge kg Nges]]/1000</f>
        <v>1.99986</v>
      </c>
      <c r="L471" s="1">
        <f>Tabelle6[[#This Row],[Menge kg P2O5]]/1000</f>
        <v>1.3925500000000002</v>
      </c>
      <c r="M471" s="1">
        <f>Tabelle6[[#This Row],[Menge t Nges]]/Tabelle6[[#This Row],[Anzahl Lieferscheine]]</f>
        <v>0.2499825</v>
      </c>
      <c r="N471" s="1">
        <f>Tabelle6[[#This Row],[Menge t P2O5]]/Tabelle6[[#This Row],[Anzahl Lieferscheine]]</f>
        <v>0.17406875000000002</v>
      </c>
    </row>
    <row r="472" spans="1:14" x14ac:dyDescent="0.2">
      <c r="A472" s="2" t="s">
        <v>34</v>
      </c>
      <c r="B472" s="2" t="s">
        <v>32</v>
      </c>
      <c r="C472" s="2" t="s">
        <v>25</v>
      </c>
      <c r="D472" s="2" t="s">
        <v>25</v>
      </c>
      <c r="E472" s="2" t="s">
        <v>26</v>
      </c>
      <c r="F472" s="2" t="s">
        <v>61</v>
      </c>
      <c r="G472" s="1">
        <v>37498.119999999995</v>
      </c>
      <c r="H472" s="1">
        <v>27984.850000000002</v>
      </c>
      <c r="I472" s="4">
        <v>58</v>
      </c>
      <c r="J472" s="2" t="s">
        <v>70</v>
      </c>
      <c r="K472" s="1">
        <f>Tabelle6[[#This Row],[Menge kg Nges]]/1000</f>
        <v>37.498119999999993</v>
      </c>
      <c r="L472" s="1">
        <f>Tabelle6[[#This Row],[Menge kg P2O5]]/1000</f>
        <v>27.984850000000002</v>
      </c>
      <c r="M472" s="1">
        <f>Tabelle6[[#This Row],[Menge t Nges]]/Tabelle6[[#This Row],[Anzahl Lieferscheine]]</f>
        <v>0.64651931034482746</v>
      </c>
      <c r="N472" s="1">
        <f>Tabelle6[[#This Row],[Menge t P2O5]]/Tabelle6[[#This Row],[Anzahl Lieferscheine]]</f>
        <v>0.48249741379310346</v>
      </c>
    </row>
    <row r="473" spans="1:14" x14ac:dyDescent="0.2">
      <c r="A473" s="2" t="s">
        <v>34</v>
      </c>
      <c r="B473" s="2" t="s">
        <v>32</v>
      </c>
      <c r="C473" s="2" t="s">
        <v>63</v>
      </c>
      <c r="D473" s="2" t="s">
        <v>63</v>
      </c>
      <c r="E473" s="2" t="s">
        <v>63</v>
      </c>
      <c r="F473" s="2" t="s">
        <v>61</v>
      </c>
      <c r="G473" s="1">
        <v>7215.0100000000011</v>
      </c>
      <c r="H473" s="1">
        <v>5550.91</v>
      </c>
      <c r="I473" s="4">
        <v>21</v>
      </c>
      <c r="J473" s="2" t="s">
        <v>70</v>
      </c>
      <c r="K473" s="1">
        <f>Tabelle6[[#This Row],[Menge kg Nges]]/1000</f>
        <v>7.2150100000000013</v>
      </c>
      <c r="L473" s="1">
        <f>Tabelle6[[#This Row],[Menge kg P2O5]]/1000</f>
        <v>5.55091</v>
      </c>
      <c r="M473" s="1">
        <f>Tabelle6[[#This Row],[Menge t Nges]]/Tabelle6[[#This Row],[Anzahl Lieferscheine]]</f>
        <v>0.3435719047619048</v>
      </c>
      <c r="N473" s="1">
        <f>Tabelle6[[#This Row],[Menge t P2O5]]/Tabelle6[[#This Row],[Anzahl Lieferscheine]]</f>
        <v>0.26432904761904763</v>
      </c>
    </row>
    <row r="474" spans="1:14" x14ac:dyDescent="0.2">
      <c r="A474" s="2" t="s">
        <v>34</v>
      </c>
      <c r="B474" s="2" t="s">
        <v>27</v>
      </c>
      <c r="C474" s="2" t="s">
        <v>6</v>
      </c>
      <c r="D474" s="2" t="s">
        <v>30</v>
      </c>
      <c r="E474" s="2" t="s">
        <v>26</v>
      </c>
      <c r="F474" s="2" t="s">
        <v>61</v>
      </c>
      <c r="G474" s="1">
        <v>1319.78</v>
      </c>
      <c r="H474" s="1">
        <v>825.51</v>
      </c>
      <c r="I474" s="4">
        <v>2</v>
      </c>
      <c r="J474" s="2" t="s">
        <v>70</v>
      </c>
      <c r="K474" s="1">
        <f>Tabelle6[[#This Row],[Menge kg Nges]]/1000</f>
        <v>1.31978</v>
      </c>
      <c r="L474" s="1">
        <f>Tabelle6[[#This Row],[Menge kg P2O5]]/1000</f>
        <v>0.82550999999999997</v>
      </c>
      <c r="M474" s="1">
        <f>Tabelle6[[#This Row],[Menge t Nges]]/Tabelle6[[#This Row],[Anzahl Lieferscheine]]</f>
        <v>0.65988999999999998</v>
      </c>
      <c r="N474" s="1">
        <f>Tabelle6[[#This Row],[Menge t P2O5]]/Tabelle6[[#This Row],[Anzahl Lieferscheine]]</f>
        <v>0.41275499999999998</v>
      </c>
    </row>
    <row r="475" spans="1:14" x14ac:dyDescent="0.2">
      <c r="A475" s="2" t="s">
        <v>34</v>
      </c>
      <c r="B475" s="2" t="s">
        <v>27</v>
      </c>
      <c r="C475" s="2" t="s">
        <v>6</v>
      </c>
      <c r="D475" s="2" t="s">
        <v>7</v>
      </c>
      <c r="E475" s="2" t="s">
        <v>8</v>
      </c>
      <c r="F475" s="2" t="s">
        <v>61</v>
      </c>
      <c r="G475" s="1">
        <v>58114.329999999973</v>
      </c>
      <c r="H475" s="1">
        <v>25106.71999999999</v>
      </c>
      <c r="I475" s="4">
        <v>163</v>
      </c>
      <c r="J475" s="2" t="s">
        <v>70</v>
      </c>
      <c r="K475" s="1">
        <f>Tabelle6[[#This Row],[Menge kg Nges]]/1000</f>
        <v>58.114329999999974</v>
      </c>
      <c r="L475" s="1">
        <f>Tabelle6[[#This Row],[Menge kg P2O5]]/1000</f>
        <v>25.106719999999989</v>
      </c>
      <c r="M475" s="1">
        <f>Tabelle6[[#This Row],[Menge t Nges]]/Tabelle6[[#This Row],[Anzahl Lieferscheine]]</f>
        <v>0.35652963190184034</v>
      </c>
      <c r="N475" s="1">
        <f>Tabelle6[[#This Row],[Menge t P2O5]]/Tabelle6[[#This Row],[Anzahl Lieferscheine]]</f>
        <v>0.15402895705521466</v>
      </c>
    </row>
    <row r="476" spans="1:14" x14ac:dyDescent="0.2">
      <c r="A476" s="2" t="s">
        <v>34</v>
      </c>
      <c r="B476" s="2" t="s">
        <v>27</v>
      </c>
      <c r="C476" s="2" t="s">
        <v>6</v>
      </c>
      <c r="D476" s="2" t="s">
        <v>7</v>
      </c>
      <c r="E476" s="2" t="s">
        <v>9</v>
      </c>
      <c r="F476" s="2" t="s">
        <v>61</v>
      </c>
      <c r="G476" s="1">
        <v>4687.8099999999995</v>
      </c>
      <c r="H476" s="1">
        <v>1950.92</v>
      </c>
      <c r="I476" s="4">
        <v>19</v>
      </c>
      <c r="J476" s="2" t="s">
        <v>70</v>
      </c>
      <c r="K476" s="1">
        <f>Tabelle6[[#This Row],[Menge kg Nges]]/1000</f>
        <v>4.6878099999999998</v>
      </c>
      <c r="L476" s="1">
        <f>Tabelle6[[#This Row],[Menge kg P2O5]]/1000</f>
        <v>1.95092</v>
      </c>
      <c r="M476" s="1">
        <f>Tabelle6[[#This Row],[Menge t Nges]]/Tabelle6[[#This Row],[Anzahl Lieferscheine]]</f>
        <v>0.24672684210526316</v>
      </c>
      <c r="N476" s="1">
        <f>Tabelle6[[#This Row],[Menge t P2O5]]/Tabelle6[[#This Row],[Anzahl Lieferscheine]]</f>
        <v>0.10267999999999999</v>
      </c>
    </row>
    <row r="477" spans="1:14" x14ac:dyDescent="0.2">
      <c r="A477" s="2" t="s">
        <v>34</v>
      </c>
      <c r="B477" s="2" t="s">
        <v>27</v>
      </c>
      <c r="C477" s="2" t="s">
        <v>6</v>
      </c>
      <c r="D477" s="2" t="s">
        <v>7</v>
      </c>
      <c r="E477" s="2" t="s">
        <v>10</v>
      </c>
      <c r="F477" s="2" t="s">
        <v>61</v>
      </c>
      <c r="G477" s="1">
        <v>122.55</v>
      </c>
      <c r="H477" s="1">
        <v>48.45</v>
      </c>
      <c r="I477" s="4">
        <v>2</v>
      </c>
      <c r="J477" s="2" t="s">
        <v>70</v>
      </c>
      <c r="K477" s="1">
        <f>Tabelle6[[#This Row],[Menge kg Nges]]/1000</f>
        <v>0.12254999999999999</v>
      </c>
      <c r="L477" s="1">
        <f>Tabelle6[[#This Row],[Menge kg P2O5]]/1000</f>
        <v>4.845E-2</v>
      </c>
      <c r="M477" s="1">
        <f>Tabelle6[[#This Row],[Menge t Nges]]/Tabelle6[[#This Row],[Anzahl Lieferscheine]]</f>
        <v>6.1274999999999996E-2</v>
      </c>
      <c r="N477" s="1">
        <f>Tabelle6[[#This Row],[Menge t P2O5]]/Tabelle6[[#This Row],[Anzahl Lieferscheine]]</f>
        <v>2.4225E-2</v>
      </c>
    </row>
    <row r="478" spans="1:14" x14ac:dyDescent="0.2">
      <c r="A478" s="2" t="s">
        <v>34</v>
      </c>
      <c r="B478" s="2" t="s">
        <v>27</v>
      </c>
      <c r="C478" s="2" t="s">
        <v>6</v>
      </c>
      <c r="D478" s="2" t="s">
        <v>7</v>
      </c>
      <c r="E478" s="2" t="s">
        <v>11</v>
      </c>
      <c r="F478" s="2" t="s">
        <v>61</v>
      </c>
      <c r="G478" s="1">
        <v>24213.689999999995</v>
      </c>
      <c r="H478" s="1">
        <v>11308.509999999997</v>
      </c>
      <c r="I478" s="4">
        <v>88</v>
      </c>
      <c r="J478" s="2" t="s">
        <v>70</v>
      </c>
      <c r="K478" s="1">
        <f>Tabelle6[[#This Row],[Menge kg Nges]]/1000</f>
        <v>24.213689999999996</v>
      </c>
      <c r="L478" s="1">
        <f>Tabelle6[[#This Row],[Menge kg P2O5]]/1000</f>
        <v>11.308509999999997</v>
      </c>
      <c r="M478" s="1">
        <f>Tabelle6[[#This Row],[Menge t Nges]]/Tabelle6[[#This Row],[Anzahl Lieferscheine]]</f>
        <v>0.27515556818181813</v>
      </c>
      <c r="N478" s="1">
        <f>Tabelle6[[#This Row],[Menge t P2O5]]/Tabelle6[[#This Row],[Anzahl Lieferscheine]]</f>
        <v>0.12850579545454541</v>
      </c>
    </row>
    <row r="479" spans="1:14" x14ac:dyDescent="0.2">
      <c r="A479" s="2" t="s">
        <v>34</v>
      </c>
      <c r="B479" s="2" t="s">
        <v>27</v>
      </c>
      <c r="C479" s="2" t="s">
        <v>6</v>
      </c>
      <c r="D479" s="2" t="s">
        <v>7</v>
      </c>
      <c r="E479" s="2" t="s">
        <v>12</v>
      </c>
      <c r="F479" s="2" t="s">
        <v>61</v>
      </c>
      <c r="G479" s="1">
        <v>45952.35</v>
      </c>
      <c r="H479" s="1">
        <v>19882.920000000002</v>
      </c>
      <c r="I479" s="4">
        <v>136</v>
      </c>
      <c r="J479" s="2" t="s">
        <v>70</v>
      </c>
      <c r="K479" s="1">
        <f>Tabelle6[[#This Row],[Menge kg Nges]]/1000</f>
        <v>45.952349999999996</v>
      </c>
      <c r="L479" s="1">
        <f>Tabelle6[[#This Row],[Menge kg P2O5]]/1000</f>
        <v>19.882920000000002</v>
      </c>
      <c r="M479" s="1">
        <f>Tabelle6[[#This Row],[Menge t Nges]]/Tabelle6[[#This Row],[Anzahl Lieferscheine]]</f>
        <v>0.33788492647058821</v>
      </c>
      <c r="N479" s="1">
        <f>Tabelle6[[#This Row],[Menge t P2O5]]/Tabelle6[[#This Row],[Anzahl Lieferscheine]]</f>
        <v>0.14619794117647061</v>
      </c>
    </row>
    <row r="480" spans="1:14" x14ac:dyDescent="0.2">
      <c r="A480" s="2" t="s">
        <v>34</v>
      </c>
      <c r="B480" s="2" t="s">
        <v>27</v>
      </c>
      <c r="C480" s="2" t="s">
        <v>6</v>
      </c>
      <c r="D480" s="2" t="s">
        <v>7</v>
      </c>
      <c r="E480" s="2" t="s">
        <v>13</v>
      </c>
      <c r="F480" s="2" t="s">
        <v>61</v>
      </c>
      <c r="G480" s="1">
        <v>15981.090000000004</v>
      </c>
      <c r="H480" s="1">
        <v>8410.6699999999983</v>
      </c>
      <c r="I480" s="4">
        <v>77</v>
      </c>
      <c r="J480" s="2" t="s">
        <v>70</v>
      </c>
      <c r="K480" s="1">
        <f>Tabelle6[[#This Row],[Menge kg Nges]]/1000</f>
        <v>15.981090000000004</v>
      </c>
      <c r="L480" s="1">
        <f>Tabelle6[[#This Row],[Menge kg P2O5]]/1000</f>
        <v>8.4106699999999979</v>
      </c>
      <c r="M480" s="1">
        <f>Tabelle6[[#This Row],[Menge t Nges]]/Tabelle6[[#This Row],[Anzahl Lieferscheine]]</f>
        <v>0.20754662337662341</v>
      </c>
      <c r="N480" s="1">
        <f>Tabelle6[[#This Row],[Menge t P2O5]]/Tabelle6[[#This Row],[Anzahl Lieferscheine]]</f>
        <v>0.10922948051948049</v>
      </c>
    </row>
    <row r="481" spans="1:14" x14ac:dyDescent="0.2">
      <c r="A481" s="2" t="s">
        <v>34</v>
      </c>
      <c r="B481" s="2" t="s">
        <v>27</v>
      </c>
      <c r="C481" s="2" t="s">
        <v>6</v>
      </c>
      <c r="D481" s="2" t="s">
        <v>7</v>
      </c>
      <c r="E481" s="2" t="s">
        <v>14</v>
      </c>
      <c r="F481" s="2" t="s">
        <v>61</v>
      </c>
      <c r="G481" s="1">
        <v>10462.42</v>
      </c>
      <c r="H481" s="1">
        <v>5217.8799999999992</v>
      </c>
      <c r="I481" s="4">
        <v>37</v>
      </c>
      <c r="J481" s="2" t="s">
        <v>70</v>
      </c>
      <c r="K481" s="1">
        <f>Tabelle6[[#This Row],[Menge kg Nges]]/1000</f>
        <v>10.46242</v>
      </c>
      <c r="L481" s="1">
        <f>Tabelle6[[#This Row],[Menge kg P2O5]]/1000</f>
        <v>5.2178799999999992</v>
      </c>
      <c r="M481" s="1">
        <f>Tabelle6[[#This Row],[Menge t Nges]]/Tabelle6[[#This Row],[Anzahl Lieferscheine]]</f>
        <v>0.2827681081081081</v>
      </c>
      <c r="N481" s="1">
        <f>Tabelle6[[#This Row],[Menge t P2O5]]/Tabelle6[[#This Row],[Anzahl Lieferscheine]]</f>
        <v>0.14102378378378377</v>
      </c>
    </row>
    <row r="482" spans="1:14" x14ac:dyDescent="0.2">
      <c r="A482" s="2" t="s">
        <v>34</v>
      </c>
      <c r="B482" s="2" t="s">
        <v>27</v>
      </c>
      <c r="C482" s="2" t="s">
        <v>6</v>
      </c>
      <c r="D482" s="2" t="s">
        <v>15</v>
      </c>
      <c r="E482" s="2" t="s">
        <v>8</v>
      </c>
      <c r="F482" s="2" t="s">
        <v>61</v>
      </c>
      <c r="G482" s="1">
        <v>6862.920000000001</v>
      </c>
      <c r="H482" s="1">
        <v>4457.7299999999996</v>
      </c>
      <c r="I482" s="4">
        <v>27</v>
      </c>
      <c r="J482" s="2" t="s">
        <v>70</v>
      </c>
      <c r="K482" s="1">
        <f>Tabelle6[[#This Row],[Menge kg Nges]]/1000</f>
        <v>6.8629200000000008</v>
      </c>
      <c r="L482" s="1">
        <f>Tabelle6[[#This Row],[Menge kg P2O5]]/1000</f>
        <v>4.4577299999999997</v>
      </c>
      <c r="M482" s="1">
        <f>Tabelle6[[#This Row],[Menge t Nges]]/Tabelle6[[#This Row],[Anzahl Lieferscheine]]</f>
        <v>0.25418222222222225</v>
      </c>
      <c r="N482" s="1">
        <f>Tabelle6[[#This Row],[Menge t P2O5]]/Tabelle6[[#This Row],[Anzahl Lieferscheine]]</f>
        <v>0.16510111111111112</v>
      </c>
    </row>
    <row r="483" spans="1:14" x14ac:dyDescent="0.2">
      <c r="A483" s="2" t="s">
        <v>34</v>
      </c>
      <c r="B483" s="2" t="s">
        <v>27</v>
      </c>
      <c r="C483" s="2" t="s">
        <v>6</v>
      </c>
      <c r="D483" s="2" t="s">
        <v>15</v>
      </c>
      <c r="E483" s="2" t="s">
        <v>17</v>
      </c>
      <c r="F483" s="2" t="s">
        <v>61</v>
      </c>
      <c r="G483" s="1">
        <v>1978.9500000000003</v>
      </c>
      <c r="H483" s="1">
        <v>971.85</v>
      </c>
      <c r="I483" s="4">
        <v>11</v>
      </c>
      <c r="J483" s="2" t="s">
        <v>70</v>
      </c>
      <c r="K483" s="1">
        <f>Tabelle6[[#This Row],[Menge kg Nges]]/1000</f>
        <v>1.9789500000000002</v>
      </c>
      <c r="L483" s="1">
        <f>Tabelle6[[#This Row],[Menge kg P2O5]]/1000</f>
        <v>0.97184999999999999</v>
      </c>
      <c r="M483" s="1">
        <f>Tabelle6[[#This Row],[Menge t Nges]]/Tabelle6[[#This Row],[Anzahl Lieferscheine]]</f>
        <v>0.17990454545454548</v>
      </c>
      <c r="N483" s="1">
        <f>Tabelle6[[#This Row],[Menge t P2O5]]/Tabelle6[[#This Row],[Anzahl Lieferscheine]]</f>
        <v>8.8349999999999998E-2</v>
      </c>
    </row>
    <row r="484" spans="1:14" x14ac:dyDescent="0.2">
      <c r="A484" s="2" t="s">
        <v>34</v>
      </c>
      <c r="B484" s="2" t="s">
        <v>27</v>
      </c>
      <c r="C484" s="2" t="s">
        <v>6</v>
      </c>
      <c r="D484" s="2" t="s">
        <v>15</v>
      </c>
      <c r="E484" s="2" t="s">
        <v>18</v>
      </c>
      <c r="F484" s="2" t="s">
        <v>61</v>
      </c>
      <c r="G484" s="1">
        <v>26909.160000000003</v>
      </c>
      <c r="H484" s="1">
        <v>19017.399999999998</v>
      </c>
      <c r="I484" s="4">
        <v>49</v>
      </c>
      <c r="J484" s="2" t="s">
        <v>70</v>
      </c>
      <c r="K484" s="1">
        <f>Tabelle6[[#This Row],[Menge kg Nges]]/1000</f>
        <v>26.909160000000004</v>
      </c>
      <c r="L484" s="1">
        <f>Tabelle6[[#This Row],[Menge kg P2O5]]/1000</f>
        <v>19.017399999999999</v>
      </c>
      <c r="M484" s="1">
        <f>Tabelle6[[#This Row],[Menge t Nges]]/Tabelle6[[#This Row],[Anzahl Lieferscheine]]</f>
        <v>0.54916653061224496</v>
      </c>
      <c r="N484" s="1">
        <f>Tabelle6[[#This Row],[Menge t P2O5]]/Tabelle6[[#This Row],[Anzahl Lieferscheine]]</f>
        <v>0.3881102040816326</v>
      </c>
    </row>
    <row r="485" spans="1:14" x14ac:dyDescent="0.2">
      <c r="A485" s="2" t="s">
        <v>34</v>
      </c>
      <c r="B485" s="2" t="s">
        <v>27</v>
      </c>
      <c r="C485" s="2" t="s">
        <v>6</v>
      </c>
      <c r="D485" s="2" t="s">
        <v>15</v>
      </c>
      <c r="E485" s="2" t="s">
        <v>19</v>
      </c>
      <c r="F485" s="2" t="s">
        <v>61</v>
      </c>
      <c r="G485" s="1">
        <v>15224</v>
      </c>
      <c r="H485" s="1">
        <v>16178.6</v>
      </c>
      <c r="I485" s="4">
        <v>23</v>
      </c>
      <c r="J485" s="2" t="s">
        <v>70</v>
      </c>
      <c r="K485" s="1">
        <f>Tabelle6[[#This Row],[Menge kg Nges]]/1000</f>
        <v>15.224</v>
      </c>
      <c r="L485" s="1">
        <f>Tabelle6[[#This Row],[Menge kg P2O5]]/1000</f>
        <v>16.178599999999999</v>
      </c>
      <c r="M485" s="1">
        <f>Tabelle6[[#This Row],[Menge t Nges]]/Tabelle6[[#This Row],[Anzahl Lieferscheine]]</f>
        <v>0.66191304347826085</v>
      </c>
      <c r="N485" s="1">
        <f>Tabelle6[[#This Row],[Menge t P2O5]]/Tabelle6[[#This Row],[Anzahl Lieferscheine]]</f>
        <v>0.70341739130434777</v>
      </c>
    </row>
    <row r="486" spans="1:14" x14ac:dyDescent="0.2">
      <c r="A486" s="2" t="s">
        <v>34</v>
      </c>
      <c r="B486" s="2" t="s">
        <v>27</v>
      </c>
      <c r="C486" s="2" t="s">
        <v>6</v>
      </c>
      <c r="D486" s="2" t="s">
        <v>15</v>
      </c>
      <c r="E486" s="2" t="s">
        <v>20</v>
      </c>
      <c r="F486" s="2" t="s">
        <v>61</v>
      </c>
      <c r="G486" s="1">
        <v>901.36</v>
      </c>
      <c r="H486" s="1">
        <v>573.5</v>
      </c>
      <c r="I486" s="4">
        <v>7</v>
      </c>
      <c r="J486" s="2" t="s">
        <v>70</v>
      </c>
      <c r="K486" s="1">
        <f>Tabelle6[[#This Row],[Menge kg Nges]]/1000</f>
        <v>0.90136000000000005</v>
      </c>
      <c r="L486" s="1">
        <f>Tabelle6[[#This Row],[Menge kg P2O5]]/1000</f>
        <v>0.57350000000000001</v>
      </c>
      <c r="M486" s="1">
        <f>Tabelle6[[#This Row],[Menge t Nges]]/Tabelle6[[#This Row],[Anzahl Lieferscheine]]</f>
        <v>0.12876571428571429</v>
      </c>
      <c r="N486" s="1">
        <f>Tabelle6[[#This Row],[Menge t P2O5]]/Tabelle6[[#This Row],[Anzahl Lieferscheine]]</f>
        <v>8.1928571428571434E-2</v>
      </c>
    </row>
    <row r="487" spans="1:14" x14ac:dyDescent="0.2">
      <c r="A487" s="2" t="s">
        <v>34</v>
      </c>
      <c r="B487" s="2" t="s">
        <v>27</v>
      </c>
      <c r="C487" s="2" t="s">
        <v>6</v>
      </c>
      <c r="D487" s="2" t="s">
        <v>15</v>
      </c>
      <c r="E487" s="2" t="s">
        <v>21</v>
      </c>
      <c r="F487" s="2" t="s">
        <v>61</v>
      </c>
      <c r="G487" s="1">
        <v>53137.159999999982</v>
      </c>
      <c r="H487" s="1">
        <v>29089.249999999996</v>
      </c>
      <c r="I487" s="4">
        <v>117</v>
      </c>
      <c r="J487" s="2" t="s">
        <v>70</v>
      </c>
      <c r="K487" s="1">
        <f>Tabelle6[[#This Row],[Menge kg Nges]]/1000</f>
        <v>53.13715999999998</v>
      </c>
      <c r="L487" s="1">
        <f>Tabelle6[[#This Row],[Menge kg P2O5]]/1000</f>
        <v>29.089249999999996</v>
      </c>
      <c r="M487" s="1">
        <f>Tabelle6[[#This Row],[Menge t Nges]]/Tabelle6[[#This Row],[Anzahl Lieferscheine]]</f>
        <v>0.45416376068376052</v>
      </c>
      <c r="N487" s="1">
        <f>Tabelle6[[#This Row],[Menge t P2O5]]/Tabelle6[[#This Row],[Anzahl Lieferscheine]]</f>
        <v>0.24862606837606835</v>
      </c>
    </row>
    <row r="488" spans="1:14" x14ac:dyDescent="0.2">
      <c r="A488" s="2" t="s">
        <v>34</v>
      </c>
      <c r="B488" s="2" t="s">
        <v>27</v>
      </c>
      <c r="C488" s="2" t="s">
        <v>6</v>
      </c>
      <c r="D488" s="2" t="s">
        <v>15</v>
      </c>
      <c r="E488" s="2" t="s">
        <v>9</v>
      </c>
      <c r="F488" s="2" t="s">
        <v>61</v>
      </c>
      <c r="G488" s="1">
        <v>4157.41</v>
      </c>
      <c r="H488" s="1">
        <v>2324.3000000000002</v>
      </c>
      <c r="I488" s="4">
        <v>26</v>
      </c>
      <c r="J488" s="2" t="s">
        <v>70</v>
      </c>
      <c r="K488" s="1">
        <f>Tabelle6[[#This Row],[Menge kg Nges]]/1000</f>
        <v>4.1574099999999996</v>
      </c>
      <c r="L488" s="1">
        <f>Tabelle6[[#This Row],[Menge kg P2O5]]/1000</f>
        <v>2.3243</v>
      </c>
      <c r="M488" s="1">
        <f>Tabelle6[[#This Row],[Menge t Nges]]/Tabelle6[[#This Row],[Anzahl Lieferscheine]]</f>
        <v>0.15990038461538461</v>
      </c>
      <c r="N488" s="1">
        <f>Tabelle6[[#This Row],[Menge t P2O5]]/Tabelle6[[#This Row],[Anzahl Lieferscheine]]</f>
        <v>8.9396153846153847E-2</v>
      </c>
    </row>
    <row r="489" spans="1:14" x14ac:dyDescent="0.2">
      <c r="A489" s="2" t="s">
        <v>34</v>
      </c>
      <c r="B489" s="2" t="s">
        <v>27</v>
      </c>
      <c r="C489" s="2" t="s">
        <v>6</v>
      </c>
      <c r="D489" s="2" t="s">
        <v>15</v>
      </c>
      <c r="E489" s="2" t="s">
        <v>10</v>
      </c>
      <c r="F489" s="2" t="s">
        <v>61</v>
      </c>
      <c r="G489" s="1">
        <v>336.15</v>
      </c>
      <c r="H489" s="1">
        <v>143.59</v>
      </c>
      <c r="I489" s="4">
        <v>2</v>
      </c>
      <c r="J489" s="2" t="s">
        <v>70</v>
      </c>
      <c r="K489" s="1">
        <f>Tabelle6[[#This Row],[Menge kg Nges]]/1000</f>
        <v>0.33615</v>
      </c>
      <c r="L489" s="1">
        <f>Tabelle6[[#This Row],[Menge kg P2O5]]/1000</f>
        <v>0.14359</v>
      </c>
      <c r="M489" s="1">
        <f>Tabelle6[[#This Row],[Menge t Nges]]/Tabelle6[[#This Row],[Anzahl Lieferscheine]]</f>
        <v>0.168075</v>
      </c>
      <c r="N489" s="1">
        <f>Tabelle6[[#This Row],[Menge t P2O5]]/Tabelle6[[#This Row],[Anzahl Lieferscheine]]</f>
        <v>7.1794999999999998E-2</v>
      </c>
    </row>
    <row r="490" spans="1:14" x14ac:dyDescent="0.2">
      <c r="A490" s="2" t="s">
        <v>34</v>
      </c>
      <c r="B490" s="2" t="s">
        <v>27</v>
      </c>
      <c r="C490" s="2" t="s">
        <v>6</v>
      </c>
      <c r="D490" s="2" t="s">
        <v>15</v>
      </c>
      <c r="E490" s="2" t="s">
        <v>23</v>
      </c>
      <c r="F490" s="2" t="s">
        <v>61</v>
      </c>
      <c r="G490" s="1">
        <v>459.2</v>
      </c>
      <c r="H490" s="1">
        <v>207.2</v>
      </c>
      <c r="I490" s="4">
        <v>3</v>
      </c>
      <c r="J490" s="2" t="s">
        <v>70</v>
      </c>
      <c r="K490" s="1">
        <f>Tabelle6[[#This Row],[Menge kg Nges]]/1000</f>
        <v>0.4592</v>
      </c>
      <c r="L490" s="1">
        <f>Tabelle6[[#This Row],[Menge kg P2O5]]/1000</f>
        <v>0.2072</v>
      </c>
      <c r="M490" s="1">
        <f>Tabelle6[[#This Row],[Menge t Nges]]/Tabelle6[[#This Row],[Anzahl Lieferscheine]]</f>
        <v>0.15306666666666666</v>
      </c>
      <c r="N490" s="1">
        <f>Tabelle6[[#This Row],[Menge t P2O5]]/Tabelle6[[#This Row],[Anzahl Lieferscheine]]</f>
        <v>6.9066666666666665E-2</v>
      </c>
    </row>
    <row r="491" spans="1:14" x14ac:dyDescent="0.2">
      <c r="A491" s="2" t="s">
        <v>34</v>
      </c>
      <c r="B491" s="2" t="s">
        <v>27</v>
      </c>
      <c r="C491" s="2" t="s">
        <v>6</v>
      </c>
      <c r="D491" s="2" t="s">
        <v>15</v>
      </c>
      <c r="E491" s="2" t="s">
        <v>12</v>
      </c>
      <c r="F491" s="2" t="s">
        <v>61</v>
      </c>
      <c r="G491" s="1">
        <v>1226.92</v>
      </c>
      <c r="H491" s="1">
        <v>701.60000000000014</v>
      </c>
      <c r="I491" s="4">
        <v>6</v>
      </c>
      <c r="J491" s="2" t="s">
        <v>70</v>
      </c>
      <c r="K491" s="1">
        <f>Tabelle6[[#This Row],[Menge kg Nges]]/1000</f>
        <v>1.22692</v>
      </c>
      <c r="L491" s="1">
        <f>Tabelle6[[#This Row],[Menge kg P2O5]]/1000</f>
        <v>0.70160000000000011</v>
      </c>
      <c r="M491" s="1">
        <f>Tabelle6[[#This Row],[Menge t Nges]]/Tabelle6[[#This Row],[Anzahl Lieferscheine]]</f>
        <v>0.20448666666666668</v>
      </c>
      <c r="N491" s="1">
        <f>Tabelle6[[#This Row],[Menge t P2O5]]/Tabelle6[[#This Row],[Anzahl Lieferscheine]]</f>
        <v>0.11693333333333335</v>
      </c>
    </row>
    <row r="492" spans="1:14" x14ac:dyDescent="0.2">
      <c r="A492" s="2" t="s">
        <v>34</v>
      </c>
      <c r="B492" s="2" t="s">
        <v>27</v>
      </c>
      <c r="C492" s="2" t="s">
        <v>6</v>
      </c>
      <c r="D492" s="2" t="s">
        <v>15</v>
      </c>
      <c r="E492" s="2" t="s">
        <v>13</v>
      </c>
      <c r="F492" s="2" t="s">
        <v>61</v>
      </c>
      <c r="G492" s="1">
        <v>5899.8600000000015</v>
      </c>
      <c r="H492" s="1">
        <v>4960.3500000000004</v>
      </c>
      <c r="I492" s="4">
        <v>24</v>
      </c>
      <c r="J492" s="2" t="s">
        <v>70</v>
      </c>
      <c r="K492" s="1">
        <f>Tabelle6[[#This Row],[Menge kg Nges]]/1000</f>
        <v>5.8998600000000012</v>
      </c>
      <c r="L492" s="1">
        <f>Tabelle6[[#This Row],[Menge kg P2O5]]/1000</f>
        <v>4.96035</v>
      </c>
      <c r="M492" s="1">
        <f>Tabelle6[[#This Row],[Menge t Nges]]/Tabelle6[[#This Row],[Anzahl Lieferscheine]]</f>
        <v>0.24582750000000006</v>
      </c>
      <c r="N492" s="1">
        <f>Tabelle6[[#This Row],[Menge t P2O5]]/Tabelle6[[#This Row],[Anzahl Lieferscheine]]</f>
        <v>0.20668125000000001</v>
      </c>
    </row>
    <row r="493" spans="1:14" x14ac:dyDescent="0.2">
      <c r="A493" s="2" t="s">
        <v>34</v>
      </c>
      <c r="B493" s="2" t="s">
        <v>27</v>
      </c>
      <c r="C493" s="2" t="s">
        <v>6</v>
      </c>
      <c r="D493" s="2" t="s">
        <v>15</v>
      </c>
      <c r="E493" s="2" t="s">
        <v>31</v>
      </c>
      <c r="F493" s="2" t="s">
        <v>61</v>
      </c>
      <c r="G493" s="1">
        <v>164</v>
      </c>
      <c r="H493" s="1">
        <v>74</v>
      </c>
      <c r="I493" s="4">
        <v>1</v>
      </c>
      <c r="J493" s="2" t="s">
        <v>70</v>
      </c>
      <c r="K493" s="1">
        <f>Tabelle6[[#This Row],[Menge kg Nges]]/1000</f>
        <v>0.16400000000000001</v>
      </c>
      <c r="L493" s="1">
        <f>Tabelle6[[#This Row],[Menge kg P2O5]]/1000</f>
        <v>7.3999999999999996E-2</v>
      </c>
      <c r="M493" s="1">
        <f>Tabelle6[[#This Row],[Menge t Nges]]/Tabelle6[[#This Row],[Anzahl Lieferscheine]]</f>
        <v>0.16400000000000001</v>
      </c>
      <c r="N493" s="1">
        <f>Tabelle6[[#This Row],[Menge t P2O5]]/Tabelle6[[#This Row],[Anzahl Lieferscheine]]</f>
        <v>7.3999999999999996E-2</v>
      </c>
    </row>
    <row r="494" spans="1:14" x14ac:dyDescent="0.2">
      <c r="A494" s="2" t="s">
        <v>34</v>
      </c>
      <c r="B494" s="2" t="s">
        <v>27</v>
      </c>
      <c r="C494" s="2" t="s">
        <v>25</v>
      </c>
      <c r="D494" s="2" t="s">
        <v>25</v>
      </c>
      <c r="E494" s="2" t="s">
        <v>26</v>
      </c>
      <c r="F494" s="2" t="s">
        <v>61</v>
      </c>
      <c r="G494" s="1">
        <v>49325.35</v>
      </c>
      <c r="H494" s="1">
        <v>33447.289999999994</v>
      </c>
      <c r="I494" s="4">
        <v>162</v>
      </c>
      <c r="J494" s="2" t="s">
        <v>70</v>
      </c>
      <c r="K494" s="1">
        <f>Tabelle6[[#This Row],[Menge kg Nges]]/1000</f>
        <v>49.32535</v>
      </c>
      <c r="L494" s="1">
        <f>Tabelle6[[#This Row],[Menge kg P2O5]]/1000</f>
        <v>33.447289999999995</v>
      </c>
      <c r="M494" s="1">
        <f>Tabelle6[[#This Row],[Menge t Nges]]/Tabelle6[[#This Row],[Anzahl Lieferscheine]]</f>
        <v>0.30447746913580248</v>
      </c>
      <c r="N494" s="1">
        <f>Tabelle6[[#This Row],[Menge t P2O5]]/Tabelle6[[#This Row],[Anzahl Lieferscheine]]</f>
        <v>0.20646475308641973</v>
      </c>
    </row>
    <row r="495" spans="1:14" x14ac:dyDescent="0.2">
      <c r="A495" s="2" t="s">
        <v>34</v>
      </c>
      <c r="B495" s="2" t="s">
        <v>27</v>
      </c>
      <c r="C495" s="2" t="s">
        <v>63</v>
      </c>
      <c r="D495" s="2" t="s">
        <v>63</v>
      </c>
      <c r="E495" s="2" t="s">
        <v>63</v>
      </c>
      <c r="F495" s="2" t="s">
        <v>61</v>
      </c>
      <c r="G495" s="1">
        <v>10826.119999999999</v>
      </c>
      <c r="H495" s="1">
        <v>6943.11</v>
      </c>
      <c r="I495" s="4">
        <v>33</v>
      </c>
      <c r="J495" s="2" t="s">
        <v>70</v>
      </c>
      <c r="K495" s="1">
        <f>Tabelle6[[#This Row],[Menge kg Nges]]/1000</f>
        <v>10.82612</v>
      </c>
      <c r="L495" s="1">
        <f>Tabelle6[[#This Row],[Menge kg P2O5]]/1000</f>
        <v>6.9431099999999999</v>
      </c>
      <c r="M495" s="1">
        <f>Tabelle6[[#This Row],[Menge t Nges]]/Tabelle6[[#This Row],[Anzahl Lieferscheine]]</f>
        <v>0.32806424242424242</v>
      </c>
      <c r="N495" s="1">
        <f>Tabelle6[[#This Row],[Menge t P2O5]]/Tabelle6[[#This Row],[Anzahl Lieferscheine]]</f>
        <v>0.21039727272727271</v>
      </c>
    </row>
    <row r="496" spans="1:14" x14ac:dyDescent="0.2">
      <c r="A496" s="2" t="s">
        <v>34</v>
      </c>
      <c r="B496" s="2" t="s">
        <v>33</v>
      </c>
      <c r="C496" s="2" t="s">
        <v>6</v>
      </c>
      <c r="D496" s="2" t="s">
        <v>7</v>
      </c>
      <c r="E496" s="2" t="s">
        <v>8</v>
      </c>
      <c r="F496" s="2" t="s">
        <v>61</v>
      </c>
      <c r="G496" s="1">
        <v>1362.3</v>
      </c>
      <c r="H496" s="1">
        <v>591.75</v>
      </c>
      <c r="I496" s="4">
        <v>3</v>
      </c>
      <c r="J496" s="2" t="s">
        <v>70</v>
      </c>
      <c r="K496" s="1">
        <f>Tabelle6[[#This Row],[Menge kg Nges]]/1000</f>
        <v>1.3622999999999998</v>
      </c>
      <c r="L496" s="1">
        <f>Tabelle6[[#This Row],[Menge kg P2O5]]/1000</f>
        <v>0.59175</v>
      </c>
      <c r="M496" s="1">
        <f>Tabelle6[[#This Row],[Menge t Nges]]/Tabelle6[[#This Row],[Anzahl Lieferscheine]]</f>
        <v>0.45409999999999995</v>
      </c>
      <c r="N496" s="1">
        <f>Tabelle6[[#This Row],[Menge t P2O5]]/Tabelle6[[#This Row],[Anzahl Lieferscheine]]</f>
        <v>0.19725000000000001</v>
      </c>
    </row>
    <row r="497" spans="1:14" x14ac:dyDescent="0.2">
      <c r="A497" s="2" t="s">
        <v>34</v>
      </c>
      <c r="B497" s="2" t="s">
        <v>33</v>
      </c>
      <c r="C497" s="2" t="s">
        <v>6</v>
      </c>
      <c r="D497" s="2" t="s">
        <v>15</v>
      </c>
      <c r="E497" s="2" t="s">
        <v>8</v>
      </c>
      <c r="F497" s="2" t="s">
        <v>61</v>
      </c>
      <c r="G497" s="1">
        <v>1140</v>
      </c>
      <c r="H497" s="1">
        <v>800</v>
      </c>
      <c r="I497" s="4">
        <v>3</v>
      </c>
      <c r="J497" s="2" t="s">
        <v>70</v>
      </c>
      <c r="K497" s="1">
        <f>Tabelle6[[#This Row],[Menge kg Nges]]/1000</f>
        <v>1.1399999999999999</v>
      </c>
      <c r="L497" s="1">
        <f>Tabelle6[[#This Row],[Menge kg P2O5]]/1000</f>
        <v>0.8</v>
      </c>
      <c r="M497" s="1">
        <f>Tabelle6[[#This Row],[Menge t Nges]]/Tabelle6[[#This Row],[Anzahl Lieferscheine]]</f>
        <v>0.37999999999999995</v>
      </c>
      <c r="N497" s="1">
        <f>Tabelle6[[#This Row],[Menge t P2O5]]/Tabelle6[[#This Row],[Anzahl Lieferscheine]]</f>
        <v>0.26666666666666666</v>
      </c>
    </row>
    <row r="498" spans="1:14" x14ac:dyDescent="0.2">
      <c r="A498" s="2" t="s">
        <v>34</v>
      </c>
      <c r="B498" s="2" t="s">
        <v>33</v>
      </c>
      <c r="C498" s="2" t="s">
        <v>6</v>
      </c>
      <c r="D498" s="2" t="s">
        <v>15</v>
      </c>
      <c r="E498" s="2" t="s">
        <v>18</v>
      </c>
      <c r="F498" s="2" t="s">
        <v>61</v>
      </c>
      <c r="G498" s="1">
        <v>1719.6</v>
      </c>
      <c r="H498" s="1">
        <v>1115.52</v>
      </c>
      <c r="I498" s="4">
        <v>4</v>
      </c>
      <c r="J498" s="2" t="s">
        <v>70</v>
      </c>
      <c r="K498" s="1">
        <f>Tabelle6[[#This Row],[Menge kg Nges]]/1000</f>
        <v>1.7196</v>
      </c>
      <c r="L498" s="1">
        <f>Tabelle6[[#This Row],[Menge kg P2O5]]/1000</f>
        <v>1.1155200000000001</v>
      </c>
      <c r="M498" s="1">
        <f>Tabelle6[[#This Row],[Menge t Nges]]/Tabelle6[[#This Row],[Anzahl Lieferscheine]]</f>
        <v>0.4299</v>
      </c>
      <c r="N498" s="1">
        <f>Tabelle6[[#This Row],[Menge t P2O5]]/Tabelle6[[#This Row],[Anzahl Lieferscheine]]</f>
        <v>0.27888000000000002</v>
      </c>
    </row>
    <row r="499" spans="1:14" x14ac:dyDescent="0.2">
      <c r="A499" s="2" t="s">
        <v>34</v>
      </c>
      <c r="B499" s="2" t="s">
        <v>33</v>
      </c>
      <c r="C499" s="2" t="s">
        <v>6</v>
      </c>
      <c r="D499" s="2" t="s">
        <v>15</v>
      </c>
      <c r="E499" s="2" t="s">
        <v>21</v>
      </c>
      <c r="F499" s="2" t="s">
        <v>61</v>
      </c>
      <c r="G499" s="1">
        <v>1161.5999999999999</v>
      </c>
      <c r="H499" s="1">
        <v>630.48</v>
      </c>
      <c r="I499" s="4">
        <v>3</v>
      </c>
      <c r="J499" s="2" t="s">
        <v>70</v>
      </c>
      <c r="K499" s="1">
        <f>Tabelle6[[#This Row],[Menge kg Nges]]/1000</f>
        <v>1.1616</v>
      </c>
      <c r="L499" s="1">
        <f>Tabelle6[[#This Row],[Menge kg P2O5]]/1000</f>
        <v>0.63048000000000004</v>
      </c>
      <c r="M499" s="1">
        <f>Tabelle6[[#This Row],[Menge t Nges]]/Tabelle6[[#This Row],[Anzahl Lieferscheine]]</f>
        <v>0.38719999999999999</v>
      </c>
      <c r="N499" s="1">
        <f>Tabelle6[[#This Row],[Menge t P2O5]]/Tabelle6[[#This Row],[Anzahl Lieferscheine]]</f>
        <v>0.21016000000000001</v>
      </c>
    </row>
    <row r="500" spans="1:14" x14ac:dyDescent="0.2">
      <c r="A500" s="2" t="s">
        <v>34</v>
      </c>
      <c r="B500" s="2" t="s">
        <v>33</v>
      </c>
      <c r="C500" s="2" t="s">
        <v>6</v>
      </c>
      <c r="D500" s="2" t="s">
        <v>15</v>
      </c>
      <c r="E500" s="2" t="s">
        <v>10</v>
      </c>
      <c r="F500" s="2" t="s">
        <v>61</v>
      </c>
      <c r="G500" s="1">
        <v>283.5</v>
      </c>
      <c r="H500" s="1">
        <v>121.1</v>
      </c>
      <c r="I500" s="4">
        <v>1</v>
      </c>
      <c r="J500" s="2" t="s">
        <v>70</v>
      </c>
      <c r="K500" s="1">
        <f>Tabelle6[[#This Row],[Menge kg Nges]]/1000</f>
        <v>0.28349999999999997</v>
      </c>
      <c r="L500" s="1">
        <f>Tabelle6[[#This Row],[Menge kg P2O5]]/1000</f>
        <v>0.1211</v>
      </c>
      <c r="M500" s="1">
        <f>Tabelle6[[#This Row],[Menge t Nges]]/Tabelle6[[#This Row],[Anzahl Lieferscheine]]</f>
        <v>0.28349999999999997</v>
      </c>
      <c r="N500" s="1">
        <f>Tabelle6[[#This Row],[Menge t P2O5]]/Tabelle6[[#This Row],[Anzahl Lieferscheine]]</f>
        <v>0.1211</v>
      </c>
    </row>
    <row r="501" spans="1:14" x14ac:dyDescent="0.2">
      <c r="A501" s="2" t="s">
        <v>34</v>
      </c>
      <c r="B501" s="2" t="s">
        <v>33</v>
      </c>
      <c r="C501" s="2" t="s">
        <v>25</v>
      </c>
      <c r="D501" s="2" t="s">
        <v>25</v>
      </c>
      <c r="E501" s="2" t="s">
        <v>26</v>
      </c>
      <c r="F501" s="2" t="s">
        <v>61</v>
      </c>
      <c r="G501" s="1">
        <v>2613.9299999999998</v>
      </c>
      <c r="H501" s="1">
        <v>1375.7</v>
      </c>
      <c r="I501" s="4">
        <v>7</v>
      </c>
      <c r="J501" s="2" t="s">
        <v>70</v>
      </c>
      <c r="K501" s="1">
        <f>Tabelle6[[#This Row],[Menge kg Nges]]/1000</f>
        <v>2.6139299999999999</v>
      </c>
      <c r="L501" s="1">
        <f>Tabelle6[[#This Row],[Menge kg P2O5]]/1000</f>
        <v>1.3757000000000001</v>
      </c>
      <c r="M501" s="1">
        <f>Tabelle6[[#This Row],[Menge t Nges]]/Tabelle6[[#This Row],[Anzahl Lieferscheine]]</f>
        <v>0.37341857142857143</v>
      </c>
      <c r="N501" s="1">
        <f>Tabelle6[[#This Row],[Menge t P2O5]]/Tabelle6[[#This Row],[Anzahl Lieferscheine]]</f>
        <v>0.19652857142857144</v>
      </c>
    </row>
    <row r="502" spans="1:14" x14ac:dyDescent="0.2">
      <c r="A502" s="2" t="s">
        <v>34</v>
      </c>
      <c r="B502" s="2" t="s">
        <v>33</v>
      </c>
      <c r="C502" s="2" t="s">
        <v>63</v>
      </c>
      <c r="D502" s="2" t="s">
        <v>63</v>
      </c>
      <c r="E502" s="2" t="s">
        <v>63</v>
      </c>
      <c r="F502" s="2" t="s">
        <v>61</v>
      </c>
      <c r="G502" s="1">
        <v>641.54999999999995</v>
      </c>
      <c r="H502" s="1">
        <v>501.55</v>
      </c>
      <c r="I502" s="4">
        <v>1</v>
      </c>
      <c r="J502" s="2" t="s">
        <v>70</v>
      </c>
      <c r="K502" s="1">
        <f>Tabelle6[[#This Row],[Menge kg Nges]]/1000</f>
        <v>0.64154999999999995</v>
      </c>
      <c r="L502" s="1">
        <f>Tabelle6[[#This Row],[Menge kg P2O5]]/1000</f>
        <v>0.50155000000000005</v>
      </c>
      <c r="M502" s="1">
        <f>Tabelle6[[#This Row],[Menge t Nges]]/Tabelle6[[#This Row],[Anzahl Lieferscheine]]</f>
        <v>0.64154999999999995</v>
      </c>
      <c r="N502" s="1">
        <f>Tabelle6[[#This Row],[Menge t P2O5]]/Tabelle6[[#This Row],[Anzahl Lieferscheine]]</f>
        <v>0.50155000000000005</v>
      </c>
    </row>
    <row r="503" spans="1:14" x14ac:dyDescent="0.2">
      <c r="A503" s="2" t="s">
        <v>34</v>
      </c>
      <c r="B503" s="2" t="s">
        <v>46</v>
      </c>
      <c r="C503" s="2" t="s">
        <v>6</v>
      </c>
      <c r="D503" s="2" t="s">
        <v>7</v>
      </c>
      <c r="E503" s="2" t="s">
        <v>12</v>
      </c>
      <c r="F503" s="2" t="s">
        <v>61</v>
      </c>
      <c r="G503" s="1">
        <v>924</v>
      </c>
      <c r="H503" s="1">
        <v>392.70000000000005</v>
      </c>
      <c r="I503" s="4">
        <v>2</v>
      </c>
      <c r="J503" s="2" t="s">
        <v>70</v>
      </c>
      <c r="K503" s="1">
        <f>Tabelle6[[#This Row],[Menge kg Nges]]/1000</f>
        <v>0.92400000000000004</v>
      </c>
      <c r="L503" s="1">
        <f>Tabelle6[[#This Row],[Menge kg P2O5]]/1000</f>
        <v>0.39270000000000005</v>
      </c>
      <c r="M503" s="1">
        <f>Tabelle6[[#This Row],[Menge t Nges]]/Tabelle6[[#This Row],[Anzahl Lieferscheine]]</f>
        <v>0.46200000000000002</v>
      </c>
      <c r="N503" s="1">
        <f>Tabelle6[[#This Row],[Menge t P2O5]]/Tabelle6[[#This Row],[Anzahl Lieferscheine]]</f>
        <v>0.19635000000000002</v>
      </c>
    </row>
    <row r="504" spans="1:14" x14ac:dyDescent="0.2">
      <c r="A504" s="2" t="s">
        <v>34</v>
      </c>
      <c r="B504" s="2" t="s">
        <v>46</v>
      </c>
      <c r="C504" s="2" t="s">
        <v>6</v>
      </c>
      <c r="D504" s="2" t="s">
        <v>7</v>
      </c>
      <c r="E504" s="2" t="s">
        <v>13</v>
      </c>
      <c r="F504" s="2" t="s">
        <v>61</v>
      </c>
      <c r="G504" s="1">
        <v>282.75</v>
      </c>
      <c r="H504" s="1">
        <v>140.25</v>
      </c>
      <c r="I504" s="4">
        <v>1</v>
      </c>
      <c r="J504" s="2" t="s">
        <v>70</v>
      </c>
      <c r="K504" s="1">
        <f>Tabelle6[[#This Row],[Menge kg Nges]]/1000</f>
        <v>0.28275</v>
      </c>
      <c r="L504" s="1">
        <f>Tabelle6[[#This Row],[Menge kg P2O5]]/1000</f>
        <v>0.14025000000000001</v>
      </c>
      <c r="M504" s="1">
        <f>Tabelle6[[#This Row],[Menge t Nges]]/Tabelle6[[#This Row],[Anzahl Lieferscheine]]</f>
        <v>0.28275</v>
      </c>
      <c r="N504" s="1">
        <f>Tabelle6[[#This Row],[Menge t P2O5]]/Tabelle6[[#This Row],[Anzahl Lieferscheine]]</f>
        <v>0.14025000000000001</v>
      </c>
    </row>
    <row r="505" spans="1:14" x14ac:dyDescent="0.2">
      <c r="A505" s="2" t="s">
        <v>34</v>
      </c>
      <c r="B505" s="2" t="s">
        <v>46</v>
      </c>
      <c r="C505" s="2" t="s">
        <v>6</v>
      </c>
      <c r="D505" s="2" t="s">
        <v>15</v>
      </c>
      <c r="E505" s="2" t="s">
        <v>8</v>
      </c>
      <c r="F505" s="2" t="s">
        <v>61</v>
      </c>
      <c r="G505" s="1">
        <v>1438</v>
      </c>
      <c r="H505" s="1">
        <v>1290</v>
      </c>
      <c r="I505" s="4">
        <v>3</v>
      </c>
      <c r="J505" s="2" t="s">
        <v>70</v>
      </c>
      <c r="K505" s="1">
        <f>Tabelle6[[#This Row],[Menge kg Nges]]/1000</f>
        <v>1.4379999999999999</v>
      </c>
      <c r="L505" s="1">
        <f>Tabelle6[[#This Row],[Menge kg P2O5]]/1000</f>
        <v>1.29</v>
      </c>
      <c r="M505" s="1">
        <f>Tabelle6[[#This Row],[Menge t Nges]]/Tabelle6[[#This Row],[Anzahl Lieferscheine]]</f>
        <v>0.47933333333333333</v>
      </c>
      <c r="N505" s="1">
        <f>Tabelle6[[#This Row],[Menge t P2O5]]/Tabelle6[[#This Row],[Anzahl Lieferscheine]]</f>
        <v>0.43</v>
      </c>
    </row>
    <row r="506" spans="1:14" x14ac:dyDescent="0.2">
      <c r="A506" s="2" t="s">
        <v>34</v>
      </c>
      <c r="B506" s="2" t="s">
        <v>46</v>
      </c>
      <c r="C506" s="2" t="s">
        <v>6</v>
      </c>
      <c r="D506" s="2" t="s">
        <v>15</v>
      </c>
      <c r="E506" s="2" t="s">
        <v>18</v>
      </c>
      <c r="F506" s="2" t="s">
        <v>61</v>
      </c>
      <c r="G506" s="1">
        <v>2217.6</v>
      </c>
      <c r="H506" s="1">
        <v>1795.2</v>
      </c>
      <c r="I506" s="4">
        <v>4</v>
      </c>
      <c r="J506" s="2" t="s">
        <v>70</v>
      </c>
      <c r="K506" s="1">
        <f>Tabelle6[[#This Row],[Menge kg Nges]]/1000</f>
        <v>2.2176</v>
      </c>
      <c r="L506" s="1">
        <f>Tabelle6[[#This Row],[Menge kg P2O5]]/1000</f>
        <v>1.7952000000000001</v>
      </c>
      <c r="M506" s="1">
        <f>Tabelle6[[#This Row],[Menge t Nges]]/Tabelle6[[#This Row],[Anzahl Lieferscheine]]</f>
        <v>0.5544</v>
      </c>
      <c r="N506" s="1">
        <f>Tabelle6[[#This Row],[Menge t P2O5]]/Tabelle6[[#This Row],[Anzahl Lieferscheine]]</f>
        <v>0.44880000000000003</v>
      </c>
    </row>
    <row r="507" spans="1:14" x14ac:dyDescent="0.2">
      <c r="A507" s="2" t="s">
        <v>34</v>
      </c>
      <c r="B507" s="2" t="s">
        <v>46</v>
      </c>
      <c r="C507" s="2" t="s">
        <v>6</v>
      </c>
      <c r="D507" s="2" t="s">
        <v>15</v>
      </c>
      <c r="E507" s="2" t="s">
        <v>19</v>
      </c>
      <c r="F507" s="2" t="s">
        <v>61</v>
      </c>
      <c r="G507" s="1">
        <v>2469.1</v>
      </c>
      <c r="H507" s="1">
        <v>2006.2</v>
      </c>
      <c r="I507" s="4">
        <v>3</v>
      </c>
      <c r="J507" s="2" t="s">
        <v>70</v>
      </c>
      <c r="K507" s="1">
        <f>Tabelle6[[#This Row],[Menge kg Nges]]/1000</f>
        <v>2.4691000000000001</v>
      </c>
      <c r="L507" s="1">
        <f>Tabelle6[[#This Row],[Menge kg P2O5]]/1000</f>
        <v>2.0062000000000002</v>
      </c>
      <c r="M507" s="1">
        <f>Tabelle6[[#This Row],[Menge t Nges]]/Tabelle6[[#This Row],[Anzahl Lieferscheine]]</f>
        <v>0.82303333333333339</v>
      </c>
      <c r="N507" s="1">
        <f>Tabelle6[[#This Row],[Menge t P2O5]]/Tabelle6[[#This Row],[Anzahl Lieferscheine]]</f>
        <v>0.6687333333333334</v>
      </c>
    </row>
    <row r="508" spans="1:14" x14ac:dyDescent="0.2">
      <c r="A508" s="2" t="s">
        <v>34</v>
      </c>
      <c r="B508" s="2" t="s">
        <v>46</v>
      </c>
      <c r="C508" s="2" t="s">
        <v>6</v>
      </c>
      <c r="D508" s="2" t="s">
        <v>15</v>
      </c>
      <c r="E508" s="2" t="s">
        <v>21</v>
      </c>
      <c r="F508" s="2" t="s">
        <v>61</v>
      </c>
      <c r="G508" s="1">
        <v>8411.52</v>
      </c>
      <c r="H508" s="1">
        <v>4931.72</v>
      </c>
      <c r="I508" s="4">
        <v>15</v>
      </c>
      <c r="J508" s="2" t="s">
        <v>70</v>
      </c>
      <c r="K508" s="1">
        <f>Tabelle6[[#This Row],[Menge kg Nges]]/1000</f>
        <v>8.4115200000000012</v>
      </c>
      <c r="L508" s="1">
        <f>Tabelle6[[#This Row],[Menge kg P2O5]]/1000</f>
        <v>4.9317200000000003</v>
      </c>
      <c r="M508" s="1">
        <f>Tabelle6[[#This Row],[Menge t Nges]]/Tabelle6[[#This Row],[Anzahl Lieferscheine]]</f>
        <v>0.56076800000000004</v>
      </c>
      <c r="N508" s="1">
        <f>Tabelle6[[#This Row],[Menge t P2O5]]/Tabelle6[[#This Row],[Anzahl Lieferscheine]]</f>
        <v>0.32878133333333337</v>
      </c>
    </row>
    <row r="509" spans="1:14" x14ac:dyDescent="0.2">
      <c r="A509" s="2" t="s">
        <v>34</v>
      </c>
      <c r="B509" s="2" t="s">
        <v>46</v>
      </c>
      <c r="C509" s="2" t="s">
        <v>6</v>
      </c>
      <c r="D509" s="2" t="s">
        <v>15</v>
      </c>
      <c r="E509" s="2" t="s">
        <v>13</v>
      </c>
      <c r="F509" s="2" t="s">
        <v>61</v>
      </c>
      <c r="G509" s="1">
        <v>518.70000000000005</v>
      </c>
      <c r="H509" s="1">
        <v>317.10000000000002</v>
      </c>
      <c r="I509" s="4">
        <v>1</v>
      </c>
      <c r="J509" s="2" t="s">
        <v>70</v>
      </c>
      <c r="K509" s="1">
        <f>Tabelle6[[#This Row],[Menge kg Nges]]/1000</f>
        <v>0.51870000000000005</v>
      </c>
      <c r="L509" s="1">
        <f>Tabelle6[[#This Row],[Menge kg P2O5]]/1000</f>
        <v>0.31710000000000005</v>
      </c>
      <c r="M509" s="1">
        <f>Tabelle6[[#This Row],[Menge t Nges]]/Tabelle6[[#This Row],[Anzahl Lieferscheine]]</f>
        <v>0.51870000000000005</v>
      </c>
      <c r="N509" s="1">
        <f>Tabelle6[[#This Row],[Menge t P2O5]]/Tabelle6[[#This Row],[Anzahl Lieferscheine]]</f>
        <v>0.31710000000000005</v>
      </c>
    </row>
    <row r="510" spans="1:14" x14ac:dyDescent="0.2">
      <c r="A510" s="2" t="s">
        <v>34</v>
      </c>
      <c r="B510" s="2" t="s">
        <v>46</v>
      </c>
      <c r="C510" s="2" t="s">
        <v>25</v>
      </c>
      <c r="D510" s="2" t="s">
        <v>25</v>
      </c>
      <c r="E510" s="2" t="s">
        <v>26</v>
      </c>
      <c r="F510" s="2" t="s">
        <v>61</v>
      </c>
      <c r="G510" s="1">
        <v>734.7</v>
      </c>
      <c r="H510" s="1">
        <v>705.3</v>
      </c>
      <c r="I510" s="4">
        <v>4</v>
      </c>
      <c r="J510" s="2" t="s">
        <v>70</v>
      </c>
      <c r="K510" s="1">
        <f>Tabelle6[[#This Row],[Menge kg Nges]]/1000</f>
        <v>0.73470000000000002</v>
      </c>
      <c r="L510" s="1">
        <f>Tabelle6[[#This Row],[Menge kg P2O5]]/1000</f>
        <v>0.70529999999999993</v>
      </c>
      <c r="M510" s="1">
        <f>Tabelle6[[#This Row],[Menge t Nges]]/Tabelle6[[#This Row],[Anzahl Lieferscheine]]</f>
        <v>0.183675</v>
      </c>
      <c r="N510" s="1">
        <f>Tabelle6[[#This Row],[Menge t P2O5]]/Tabelle6[[#This Row],[Anzahl Lieferscheine]]</f>
        <v>0.17632499999999998</v>
      </c>
    </row>
    <row r="511" spans="1:14" x14ac:dyDescent="0.2">
      <c r="A511" s="2" t="s">
        <v>34</v>
      </c>
      <c r="B511" s="2" t="s">
        <v>46</v>
      </c>
      <c r="C511" s="2" t="s">
        <v>63</v>
      </c>
      <c r="D511" s="2" t="s">
        <v>63</v>
      </c>
      <c r="E511" s="2" t="s">
        <v>63</v>
      </c>
      <c r="F511" s="2" t="s">
        <v>61</v>
      </c>
      <c r="G511" s="1">
        <v>1534</v>
      </c>
      <c r="H511" s="1">
        <v>1770</v>
      </c>
      <c r="I511" s="4">
        <v>3</v>
      </c>
      <c r="J511" s="2" t="s">
        <v>70</v>
      </c>
      <c r="K511" s="1">
        <f>Tabelle6[[#This Row],[Menge kg Nges]]/1000</f>
        <v>1.534</v>
      </c>
      <c r="L511" s="1">
        <f>Tabelle6[[#This Row],[Menge kg P2O5]]/1000</f>
        <v>1.77</v>
      </c>
      <c r="M511" s="1">
        <f>Tabelle6[[#This Row],[Menge t Nges]]/Tabelle6[[#This Row],[Anzahl Lieferscheine]]</f>
        <v>0.51133333333333331</v>
      </c>
      <c r="N511" s="1">
        <f>Tabelle6[[#This Row],[Menge t P2O5]]/Tabelle6[[#This Row],[Anzahl Lieferscheine]]</f>
        <v>0.59</v>
      </c>
    </row>
    <row r="512" spans="1:14" x14ac:dyDescent="0.2">
      <c r="A512" s="2" t="s">
        <v>34</v>
      </c>
      <c r="B512" s="2" t="s">
        <v>34</v>
      </c>
      <c r="C512" s="2" t="s">
        <v>6</v>
      </c>
      <c r="D512" s="2" t="s">
        <v>30</v>
      </c>
      <c r="E512" s="2" t="s">
        <v>26</v>
      </c>
      <c r="F512" s="2" t="s">
        <v>61</v>
      </c>
      <c r="G512" s="1">
        <v>2395.65</v>
      </c>
      <c r="H512" s="1">
        <v>968.15</v>
      </c>
      <c r="I512" s="4">
        <v>8</v>
      </c>
      <c r="J512" s="2" t="s">
        <v>70</v>
      </c>
      <c r="K512" s="1">
        <f>Tabelle6[[#This Row],[Menge kg Nges]]/1000</f>
        <v>2.3956500000000003</v>
      </c>
      <c r="L512" s="1">
        <f>Tabelle6[[#This Row],[Menge kg P2O5]]/1000</f>
        <v>0.96814999999999996</v>
      </c>
      <c r="M512" s="1">
        <f>Tabelle6[[#This Row],[Menge t Nges]]/Tabelle6[[#This Row],[Anzahl Lieferscheine]]</f>
        <v>0.29945625000000003</v>
      </c>
      <c r="N512" s="1">
        <f>Tabelle6[[#This Row],[Menge t P2O5]]/Tabelle6[[#This Row],[Anzahl Lieferscheine]]</f>
        <v>0.12101874999999999</v>
      </c>
    </row>
    <row r="513" spans="1:14" x14ac:dyDescent="0.2">
      <c r="A513" s="2" t="s">
        <v>34</v>
      </c>
      <c r="B513" s="2" t="s">
        <v>34</v>
      </c>
      <c r="C513" s="2" t="s">
        <v>6</v>
      </c>
      <c r="D513" s="2" t="s">
        <v>7</v>
      </c>
      <c r="E513" s="2" t="s">
        <v>8</v>
      </c>
      <c r="F513" s="2" t="s">
        <v>61</v>
      </c>
      <c r="G513" s="1">
        <v>192740.83000000007</v>
      </c>
      <c r="H513" s="1">
        <v>86650.66</v>
      </c>
      <c r="I513" s="4">
        <v>248</v>
      </c>
      <c r="J513" s="2" t="s">
        <v>70</v>
      </c>
      <c r="K513" s="1">
        <f>Tabelle6[[#This Row],[Menge kg Nges]]/1000</f>
        <v>192.74083000000007</v>
      </c>
      <c r="L513" s="1">
        <f>Tabelle6[[#This Row],[Menge kg P2O5]]/1000</f>
        <v>86.650660000000002</v>
      </c>
      <c r="M513" s="1">
        <f>Tabelle6[[#This Row],[Menge t Nges]]/Tabelle6[[#This Row],[Anzahl Lieferscheine]]</f>
        <v>0.77718076612903253</v>
      </c>
      <c r="N513" s="1">
        <f>Tabelle6[[#This Row],[Menge t P2O5]]/Tabelle6[[#This Row],[Anzahl Lieferscheine]]</f>
        <v>0.34939782258064517</v>
      </c>
    </row>
    <row r="514" spans="1:14" x14ac:dyDescent="0.2">
      <c r="A514" s="2" t="s">
        <v>34</v>
      </c>
      <c r="B514" s="2" t="s">
        <v>34</v>
      </c>
      <c r="C514" s="2" t="s">
        <v>6</v>
      </c>
      <c r="D514" s="2" t="s">
        <v>7</v>
      </c>
      <c r="E514" s="2" t="s">
        <v>9</v>
      </c>
      <c r="F514" s="2" t="s">
        <v>61</v>
      </c>
      <c r="G514" s="1">
        <v>174760.97999999998</v>
      </c>
      <c r="H514" s="1">
        <v>72962.699999999983</v>
      </c>
      <c r="I514" s="4">
        <v>334</v>
      </c>
      <c r="J514" s="2" t="s">
        <v>70</v>
      </c>
      <c r="K514" s="1">
        <f>Tabelle6[[#This Row],[Menge kg Nges]]/1000</f>
        <v>174.76097999999999</v>
      </c>
      <c r="L514" s="1">
        <f>Tabelle6[[#This Row],[Menge kg P2O5]]/1000</f>
        <v>72.962699999999984</v>
      </c>
      <c r="M514" s="1">
        <f>Tabelle6[[#This Row],[Menge t Nges]]/Tabelle6[[#This Row],[Anzahl Lieferscheine]]</f>
        <v>0.52323646706586824</v>
      </c>
      <c r="N514" s="1">
        <f>Tabelle6[[#This Row],[Menge t P2O5]]/Tabelle6[[#This Row],[Anzahl Lieferscheine]]</f>
        <v>0.21845119760479037</v>
      </c>
    </row>
    <row r="515" spans="1:14" x14ac:dyDescent="0.2">
      <c r="A515" s="2" t="s">
        <v>34</v>
      </c>
      <c r="B515" s="2" t="s">
        <v>34</v>
      </c>
      <c r="C515" s="2" t="s">
        <v>6</v>
      </c>
      <c r="D515" s="2" t="s">
        <v>7</v>
      </c>
      <c r="E515" s="2" t="s">
        <v>10</v>
      </c>
      <c r="F515" s="2" t="s">
        <v>61</v>
      </c>
      <c r="G515" s="1">
        <v>11857.619999999999</v>
      </c>
      <c r="H515" s="1">
        <v>4797.97</v>
      </c>
      <c r="I515" s="4">
        <v>11</v>
      </c>
      <c r="J515" s="2" t="s">
        <v>70</v>
      </c>
      <c r="K515" s="1">
        <f>Tabelle6[[#This Row],[Menge kg Nges]]/1000</f>
        <v>11.857619999999999</v>
      </c>
      <c r="L515" s="1">
        <f>Tabelle6[[#This Row],[Menge kg P2O5]]/1000</f>
        <v>4.7979700000000003</v>
      </c>
      <c r="M515" s="1">
        <f>Tabelle6[[#This Row],[Menge t Nges]]/Tabelle6[[#This Row],[Anzahl Lieferscheine]]</f>
        <v>1.0779654545454544</v>
      </c>
      <c r="N515" s="1">
        <f>Tabelle6[[#This Row],[Menge t P2O5]]/Tabelle6[[#This Row],[Anzahl Lieferscheine]]</f>
        <v>0.43617909090909096</v>
      </c>
    </row>
    <row r="516" spans="1:14" x14ac:dyDescent="0.2">
      <c r="A516" s="2" t="s">
        <v>34</v>
      </c>
      <c r="B516" s="2" t="s">
        <v>34</v>
      </c>
      <c r="C516" s="2" t="s">
        <v>6</v>
      </c>
      <c r="D516" s="2" t="s">
        <v>7</v>
      </c>
      <c r="E516" s="2" t="s">
        <v>11</v>
      </c>
      <c r="F516" s="2" t="s">
        <v>61</v>
      </c>
      <c r="G516" s="1">
        <v>292478.64999999997</v>
      </c>
      <c r="H516" s="1">
        <v>133097.73000000001</v>
      </c>
      <c r="I516" s="4">
        <v>923</v>
      </c>
      <c r="J516" s="2" t="s">
        <v>70</v>
      </c>
      <c r="K516" s="1">
        <f>Tabelle6[[#This Row],[Menge kg Nges]]/1000</f>
        <v>292.47864999999996</v>
      </c>
      <c r="L516" s="1">
        <f>Tabelle6[[#This Row],[Menge kg P2O5]]/1000</f>
        <v>133.09773000000001</v>
      </c>
      <c r="M516" s="1">
        <f>Tabelle6[[#This Row],[Menge t Nges]]/Tabelle6[[#This Row],[Anzahl Lieferscheine]]</f>
        <v>0.3168782773564463</v>
      </c>
      <c r="N516" s="1">
        <f>Tabelle6[[#This Row],[Menge t P2O5]]/Tabelle6[[#This Row],[Anzahl Lieferscheine]]</f>
        <v>0.14420122426868906</v>
      </c>
    </row>
    <row r="517" spans="1:14" x14ac:dyDescent="0.2">
      <c r="A517" s="2" t="s">
        <v>34</v>
      </c>
      <c r="B517" s="2" t="s">
        <v>34</v>
      </c>
      <c r="C517" s="2" t="s">
        <v>6</v>
      </c>
      <c r="D517" s="2" t="s">
        <v>7</v>
      </c>
      <c r="E517" s="2" t="s">
        <v>12</v>
      </c>
      <c r="F517" s="2" t="s">
        <v>61</v>
      </c>
      <c r="G517" s="1">
        <v>290009.42000000004</v>
      </c>
      <c r="H517" s="1">
        <v>122767.91999999997</v>
      </c>
      <c r="I517" s="4">
        <v>792</v>
      </c>
      <c r="J517" s="2" t="s">
        <v>70</v>
      </c>
      <c r="K517" s="1">
        <f>Tabelle6[[#This Row],[Menge kg Nges]]/1000</f>
        <v>290.00942000000003</v>
      </c>
      <c r="L517" s="1">
        <f>Tabelle6[[#This Row],[Menge kg P2O5]]/1000</f>
        <v>122.76791999999998</v>
      </c>
      <c r="M517" s="1">
        <f>Tabelle6[[#This Row],[Menge t Nges]]/Tabelle6[[#This Row],[Anzahl Lieferscheine]]</f>
        <v>0.36617351010101012</v>
      </c>
      <c r="N517" s="1">
        <f>Tabelle6[[#This Row],[Menge t P2O5]]/Tabelle6[[#This Row],[Anzahl Lieferscheine]]</f>
        <v>0.15500999999999998</v>
      </c>
    </row>
    <row r="518" spans="1:14" x14ac:dyDescent="0.2">
      <c r="A518" s="2" t="s">
        <v>34</v>
      </c>
      <c r="B518" s="2" t="s">
        <v>34</v>
      </c>
      <c r="C518" s="2" t="s">
        <v>6</v>
      </c>
      <c r="D518" s="2" t="s">
        <v>7</v>
      </c>
      <c r="E518" s="2" t="s">
        <v>13</v>
      </c>
      <c r="F518" s="2" t="s">
        <v>61</v>
      </c>
      <c r="G518" s="1">
        <v>170158.66999999998</v>
      </c>
      <c r="H518" s="1">
        <v>95709.03</v>
      </c>
      <c r="I518" s="4">
        <v>521</v>
      </c>
      <c r="J518" s="2" t="s">
        <v>70</v>
      </c>
      <c r="K518" s="1">
        <f>Tabelle6[[#This Row],[Menge kg Nges]]/1000</f>
        <v>170.15866999999997</v>
      </c>
      <c r="L518" s="1">
        <f>Tabelle6[[#This Row],[Menge kg P2O5]]/1000</f>
        <v>95.709029999999998</v>
      </c>
      <c r="M518" s="1">
        <f>Tabelle6[[#This Row],[Menge t Nges]]/Tabelle6[[#This Row],[Anzahl Lieferscheine]]</f>
        <v>0.32660013435700569</v>
      </c>
      <c r="N518" s="1">
        <f>Tabelle6[[#This Row],[Menge t P2O5]]/Tabelle6[[#This Row],[Anzahl Lieferscheine]]</f>
        <v>0.1837025527831094</v>
      </c>
    </row>
    <row r="519" spans="1:14" x14ac:dyDescent="0.2">
      <c r="A519" s="2" t="s">
        <v>34</v>
      </c>
      <c r="B519" s="2" t="s">
        <v>34</v>
      </c>
      <c r="C519" s="2" t="s">
        <v>6</v>
      </c>
      <c r="D519" s="2" t="s">
        <v>7</v>
      </c>
      <c r="E519" s="2" t="s">
        <v>14</v>
      </c>
      <c r="F519" s="2" t="s">
        <v>61</v>
      </c>
      <c r="G519" s="1">
        <v>144384.94</v>
      </c>
      <c r="H519" s="1">
        <v>69525.819999999992</v>
      </c>
      <c r="I519" s="4">
        <v>381</v>
      </c>
      <c r="J519" s="2" t="s">
        <v>70</v>
      </c>
      <c r="K519" s="1">
        <f>Tabelle6[[#This Row],[Menge kg Nges]]/1000</f>
        <v>144.38494</v>
      </c>
      <c r="L519" s="1">
        <f>Tabelle6[[#This Row],[Menge kg P2O5]]/1000</f>
        <v>69.525819999999996</v>
      </c>
      <c r="M519" s="1">
        <f>Tabelle6[[#This Row],[Menge t Nges]]/Tabelle6[[#This Row],[Anzahl Lieferscheine]]</f>
        <v>0.37896309711286091</v>
      </c>
      <c r="N519" s="1">
        <f>Tabelle6[[#This Row],[Menge t P2O5]]/Tabelle6[[#This Row],[Anzahl Lieferscheine]]</f>
        <v>0.18248246719160105</v>
      </c>
    </row>
    <row r="520" spans="1:14" x14ac:dyDescent="0.2">
      <c r="A520" s="2" t="s">
        <v>34</v>
      </c>
      <c r="B520" s="2" t="s">
        <v>34</v>
      </c>
      <c r="C520" s="2" t="s">
        <v>6</v>
      </c>
      <c r="D520" s="2" t="s">
        <v>15</v>
      </c>
      <c r="E520" s="2" t="s">
        <v>8</v>
      </c>
      <c r="F520" s="2" t="s">
        <v>61</v>
      </c>
      <c r="G520" s="1">
        <v>27723.670000000002</v>
      </c>
      <c r="H520" s="1">
        <v>17183.850000000002</v>
      </c>
      <c r="I520" s="4">
        <v>87</v>
      </c>
      <c r="J520" s="2" t="s">
        <v>70</v>
      </c>
      <c r="K520" s="1">
        <f>Tabelle6[[#This Row],[Menge kg Nges]]/1000</f>
        <v>27.723670000000002</v>
      </c>
      <c r="L520" s="1">
        <f>Tabelle6[[#This Row],[Menge kg P2O5]]/1000</f>
        <v>17.183850000000003</v>
      </c>
      <c r="M520" s="1">
        <f>Tabelle6[[#This Row],[Menge t Nges]]/Tabelle6[[#This Row],[Anzahl Lieferscheine]]</f>
        <v>0.31866287356321843</v>
      </c>
      <c r="N520" s="1">
        <f>Tabelle6[[#This Row],[Menge t P2O5]]/Tabelle6[[#This Row],[Anzahl Lieferscheine]]</f>
        <v>0.19751551724137933</v>
      </c>
    </row>
    <row r="521" spans="1:14" x14ac:dyDescent="0.2">
      <c r="A521" s="2" t="s">
        <v>34</v>
      </c>
      <c r="B521" s="2" t="s">
        <v>34</v>
      </c>
      <c r="C521" s="2" t="s">
        <v>6</v>
      </c>
      <c r="D521" s="2" t="s">
        <v>15</v>
      </c>
      <c r="E521" s="2" t="s">
        <v>17</v>
      </c>
      <c r="F521" s="2" t="s">
        <v>61</v>
      </c>
      <c r="G521" s="1">
        <v>14674.15</v>
      </c>
      <c r="H521" s="1">
        <v>7131.4699999999993</v>
      </c>
      <c r="I521" s="4">
        <v>59</v>
      </c>
      <c r="J521" s="2" t="s">
        <v>70</v>
      </c>
      <c r="K521" s="1">
        <f>Tabelle6[[#This Row],[Menge kg Nges]]/1000</f>
        <v>14.674149999999999</v>
      </c>
      <c r="L521" s="1">
        <f>Tabelle6[[#This Row],[Menge kg P2O5]]/1000</f>
        <v>7.1314699999999993</v>
      </c>
      <c r="M521" s="1">
        <f>Tabelle6[[#This Row],[Menge t Nges]]/Tabelle6[[#This Row],[Anzahl Lieferscheine]]</f>
        <v>0.248714406779661</v>
      </c>
      <c r="N521" s="1">
        <f>Tabelle6[[#This Row],[Menge t P2O5]]/Tabelle6[[#This Row],[Anzahl Lieferscheine]]</f>
        <v>0.12087237288135592</v>
      </c>
    </row>
    <row r="522" spans="1:14" x14ac:dyDescent="0.2">
      <c r="A522" s="2" t="s">
        <v>34</v>
      </c>
      <c r="B522" s="2" t="s">
        <v>34</v>
      </c>
      <c r="C522" s="2" t="s">
        <v>6</v>
      </c>
      <c r="D522" s="2" t="s">
        <v>15</v>
      </c>
      <c r="E522" s="2" t="s">
        <v>35</v>
      </c>
      <c r="F522" s="2" t="s">
        <v>61</v>
      </c>
      <c r="G522" s="1">
        <v>52.7</v>
      </c>
      <c r="H522" s="1">
        <v>40.799999999999997</v>
      </c>
      <c r="I522" s="4">
        <v>1</v>
      </c>
      <c r="J522" s="2" t="s">
        <v>70</v>
      </c>
      <c r="K522" s="1">
        <f>Tabelle6[[#This Row],[Menge kg Nges]]/1000</f>
        <v>5.2700000000000004E-2</v>
      </c>
      <c r="L522" s="1">
        <f>Tabelle6[[#This Row],[Menge kg P2O5]]/1000</f>
        <v>4.0799999999999996E-2</v>
      </c>
      <c r="M522" s="1">
        <f>Tabelle6[[#This Row],[Menge t Nges]]/Tabelle6[[#This Row],[Anzahl Lieferscheine]]</f>
        <v>5.2700000000000004E-2</v>
      </c>
      <c r="N522" s="1">
        <f>Tabelle6[[#This Row],[Menge t P2O5]]/Tabelle6[[#This Row],[Anzahl Lieferscheine]]</f>
        <v>4.0799999999999996E-2</v>
      </c>
    </row>
    <row r="523" spans="1:14" x14ac:dyDescent="0.2">
      <c r="A523" s="2" t="s">
        <v>34</v>
      </c>
      <c r="B523" s="2" t="s">
        <v>34</v>
      </c>
      <c r="C523" s="2" t="s">
        <v>6</v>
      </c>
      <c r="D523" s="2" t="s">
        <v>15</v>
      </c>
      <c r="E523" s="2" t="s">
        <v>18</v>
      </c>
      <c r="F523" s="2" t="s">
        <v>61</v>
      </c>
      <c r="G523" s="1">
        <v>39558.189999999995</v>
      </c>
      <c r="H523" s="1">
        <v>27554.060000000005</v>
      </c>
      <c r="I523" s="4">
        <v>78</v>
      </c>
      <c r="J523" s="2" t="s">
        <v>70</v>
      </c>
      <c r="K523" s="1">
        <f>Tabelle6[[#This Row],[Menge kg Nges]]/1000</f>
        <v>39.558189999999996</v>
      </c>
      <c r="L523" s="1">
        <f>Tabelle6[[#This Row],[Menge kg P2O5]]/1000</f>
        <v>27.554060000000003</v>
      </c>
      <c r="M523" s="1">
        <f>Tabelle6[[#This Row],[Menge t Nges]]/Tabelle6[[#This Row],[Anzahl Lieferscheine]]</f>
        <v>0.50715628205128205</v>
      </c>
      <c r="N523" s="1">
        <f>Tabelle6[[#This Row],[Menge t P2O5]]/Tabelle6[[#This Row],[Anzahl Lieferscheine]]</f>
        <v>0.35325717948717955</v>
      </c>
    </row>
    <row r="524" spans="1:14" x14ac:dyDescent="0.2">
      <c r="A524" s="2" t="s">
        <v>34</v>
      </c>
      <c r="B524" s="2" t="s">
        <v>34</v>
      </c>
      <c r="C524" s="2" t="s">
        <v>6</v>
      </c>
      <c r="D524" s="2" t="s">
        <v>15</v>
      </c>
      <c r="E524" s="2" t="s">
        <v>19</v>
      </c>
      <c r="F524" s="2" t="s">
        <v>61</v>
      </c>
      <c r="G524" s="1">
        <v>1364.03</v>
      </c>
      <c r="H524" s="1">
        <v>1199.94</v>
      </c>
      <c r="I524" s="4">
        <v>10</v>
      </c>
      <c r="J524" s="2" t="s">
        <v>70</v>
      </c>
      <c r="K524" s="1">
        <f>Tabelle6[[#This Row],[Menge kg Nges]]/1000</f>
        <v>1.3640300000000001</v>
      </c>
      <c r="L524" s="1">
        <f>Tabelle6[[#This Row],[Menge kg P2O5]]/1000</f>
        <v>1.19994</v>
      </c>
      <c r="M524" s="1">
        <f>Tabelle6[[#This Row],[Menge t Nges]]/Tabelle6[[#This Row],[Anzahl Lieferscheine]]</f>
        <v>0.136403</v>
      </c>
      <c r="N524" s="1">
        <f>Tabelle6[[#This Row],[Menge t P2O5]]/Tabelle6[[#This Row],[Anzahl Lieferscheine]]</f>
        <v>0.119994</v>
      </c>
    </row>
    <row r="525" spans="1:14" x14ac:dyDescent="0.2">
      <c r="A525" s="2" t="s">
        <v>34</v>
      </c>
      <c r="B525" s="2" t="s">
        <v>34</v>
      </c>
      <c r="C525" s="2" t="s">
        <v>6</v>
      </c>
      <c r="D525" s="2" t="s">
        <v>15</v>
      </c>
      <c r="E525" s="2" t="s">
        <v>20</v>
      </c>
      <c r="F525" s="2" t="s">
        <v>61</v>
      </c>
      <c r="G525" s="1">
        <v>15808.69</v>
      </c>
      <c r="H525" s="1">
        <v>10652.749999999993</v>
      </c>
      <c r="I525" s="4">
        <v>192</v>
      </c>
      <c r="J525" s="2" t="s">
        <v>70</v>
      </c>
      <c r="K525" s="1">
        <f>Tabelle6[[#This Row],[Menge kg Nges]]/1000</f>
        <v>15.80869</v>
      </c>
      <c r="L525" s="1">
        <f>Tabelle6[[#This Row],[Menge kg P2O5]]/1000</f>
        <v>10.652749999999992</v>
      </c>
      <c r="M525" s="1">
        <f>Tabelle6[[#This Row],[Menge t Nges]]/Tabelle6[[#This Row],[Anzahl Lieferscheine]]</f>
        <v>8.2336927083333331E-2</v>
      </c>
      <c r="N525" s="1">
        <f>Tabelle6[[#This Row],[Menge t P2O5]]/Tabelle6[[#This Row],[Anzahl Lieferscheine]]</f>
        <v>5.5483072916666626E-2</v>
      </c>
    </row>
    <row r="526" spans="1:14" x14ac:dyDescent="0.2">
      <c r="A526" s="2" t="s">
        <v>34</v>
      </c>
      <c r="B526" s="2" t="s">
        <v>34</v>
      </c>
      <c r="C526" s="2" t="s">
        <v>6</v>
      </c>
      <c r="D526" s="2" t="s">
        <v>15</v>
      </c>
      <c r="E526" s="2" t="s">
        <v>21</v>
      </c>
      <c r="F526" s="2" t="s">
        <v>61</v>
      </c>
      <c r="G526" s="1">
        <v>46349.04</v>
      </c>
      <c r="H526" s="1">
        <v>25094.029999999995</v>
      </c>
      <c r="I526" s="4">
        <v>114</v>
      </c>
      <c r="J526" s="2" t="s">
        <v>70</v>
      </c>
      <c r="K526" s="1">
        <f>Tabelle6[[#This Row],[Menge kg Nges]]/1000</f>
        <v>46.349040000000002</v>
      </c>
      <c r="L526" s="1">
        <f>Tabelle6[[#This Row],[Menge kg P2O5]]/1000</f>
        <v>25.094029999999997</v>
      </c>
      <c r="M526" s="1">
        <f>Tabelle6[[#This Row],[Menge t Nges]]/Tabelle6[[#This Row],[Anzahl Lieferscheine]]</f>
        <v>0.40657052631578949</v>
      </c>
      <c r="N526" s="1">
        <f>Tabelle6[[#This Row],[Menge t P2O5]]/Tabelle6[[#This Row],[Anzahl Lieferscheine]]</f>
        <v>0.22012307017543856</v>
      </c>
    </row>
    <row r="527" spans="1:14" x14ac:dyDescent="0.2">
      <c r="A527" s="2" t="s">
        <v>34</v>
      </c>
      <c r="B527" s="2" t="s">
        <v>34</v>
      </c>
      <c r="C527" s="2" t="s">
        <v>6</v>
      </c>
      <c r="D527" s="2" t="s">
        <v>15</v>
      </c>
      <c r="E527" s="2" t="s">
        <v>9</v>
      </c>
      <c r="F527" s="2" t="s">
        <v>61</v>
      </c>
      <c r="G527" s="1">
        <v>36790.270000000011</v>
      </c>
      <c r="H527" s="1">
        <v>19651.339999999997</v>
      </c>
      <c r="I527" s="4">
        <v>184</v>
      </c>
      <c r="J527" s="2" t="s">
        <v>70</v>
      </c>
      <c r="K527" s="1">
        <f>Tabelle6[[#This Row],[Menge kg Nges]]/1000</f>
        <v>36.790270000000014</v>
      </c>
      <c r="L527" s="1">
        <f>Tabelle6[[#This Row],[Menge kg P2O5]]/1000</f>
        <v>19.651339999999998</v>
      </c>
      <c r="M527" s="1">
        <f>Tabelle6[[#This Row],[Menge t Nges]]/Tabelle6[[#This Row],[Anzahl Lieferscheine]]</f>
        <v>0.19994711956521746</v>
      </c>
      <c r="N527" s="1">
        <f>Tabelle6[[#This Row],[Menge t P2O5]]/Tabelle6[[#This Row],[Anzahl Lieferscheine]]</f>
        <v>0.10680076086956521</v>
      </c>
    </row>
    <row r="528" spans="1:14" x14ac:dyDescent="0.2">
      <c r="A528" s="2" t="s">
        <v>34</v>
      </c>
      <c r="B528" s="2" t="s">
        <v>34</v>
      </c>
      <c r="C528" s="2" t="s">
        <v>6</v>
      </c>
      <c r="D528" s="2" t="s">
        <v>15</v>
      </c>
      <c r="E528" s="2" t="s">
        <v>10</v>
      </c>
      <c r="F528" s="2" t="s">
        <v>61</v>
      </c>
      <c r="G528" s="1">
        <v>10425.470000000001</v>
      </c>
      <c r="H528" s="1">
        <v>4727.8600000000006</v>
      </c>
      <c r="I528" s="4">
        <v>34</v>
      </c>
      <c r="J528" s="2" t="s">
        <v>70</v>
      </c>
      <c r="K528" s="1">
        <f>Tabelle6[[#This Row],[Menge kg Nges]]/1000</f>
        <v>10.425470000000001</v>
      </c>
      <c r="L528" s="1">
        <f>Tabelle6[[#This Row],[Menge kg P2O5]]/1000</f>
        <v>4.7278600000000006</v>
      </c>
      <c r="M528" s="1">
        <f>Tabelle6[[#This Row],[Menge t Nges]]/Tabelle6[[#This Row],[Anzahl Lieferscheine]]</f>
        <v>0.30663147058823531</v>
      </c>
      <c r="N528" s="1">
        <f>Tabelle6[[#This Row],[Menge t P2O5]]/Tabelle6[[#This Row],[Anzahl Lieferscheine]]</f>
        <v>0.13905470588235297</v>
      </c>
    </row>
    <row r="529" spans="1:14" x14ac:dyDescent="0.2">
      <c r="A529" s="2" t="s">
        <v>34</v>
      </c>
      <c r="B529" s="2" t="s">
        <v>34</v>
      </c>
      <c r="C529" s="2" t="s">
        <v>6</v>
      </c>
      <c r="D529" s="2" t="s">
        <v>15</v>
      </c>
      <c r="E529" s="2" t="s">
        <v>23</v>
      </c>
      <c r="F529" s="2" t="s">
        <v>61</v>
      </c>
      <c r="G529" s="1">
        <v>1468.6</v>
      </c>
      <c r="H529" s="1">
        <v>671.9</v>
      </c>
      <c r="I529" s="4">
        <v>6</v>
      </c>
      <c r="J529" s="2" t="s">
        <v>70</v>
      </c>
      <c r="K529" s="1">
        <f>Tabelle6[[#This Row],[Menge kg Nges]]/1000</f>
        <v>1.4685999999999999</v>
      </c>
      <c r="L529" s="1">
        <f>Tabelle6[[#This Row],[Menge kg P2O5]]/1000</f>
        <v>0.67189999999999994</v>
      </c>
      <c r="M529" s="1">
        <f>Tabelle6[[#This Row],[Menge t Nges]]/Tabelle6[[#This Row],[Anzahl Lieferscheine]]</f>
        <v>0.24476666666666666</v>
      </c>
      <c r="N529" s="1">
        <f>Tabelle6[[#This Row],[Menge t P2O5]]/Tabelle6[[#This Row],[Anzahl Lieferscheine]]</f>
        <v>0.11198333333333332</v>
      </c>
    </row>
    <row r="530" spans="1:14" x14ac:dyDescent="0.2">
      <c r="A530" s="2" t="s">
        <v>34</v>
      </c>
      <c r="B530" s="2" t="s">
        <v>34</v>
      </c>
      <c r="C530" s="2" t="s">
        <v>6</v>
      </c>
      <c r="D530" s="2" t="s">
        <v>15</v>
      </c>
      <c r="E530" s="2" t="s">
        <v>12</v>
      </c>
      <c r="F530" s="2" t="s">
        <v>61</v>
      </c>
      <c r="G530" s="1">
        <v>2072.5099999999998</v>
      </c>
      <c r="H530" s="1">
        <v>1308.6600000000001</v>
      </c>
      <c r="I530" s="4">
        <v>9</v>
      </c>
      <c r="J530" s="2" t="s">
        <v>70</v>
      </c>
      <c r="K530" s="1">
        <f>Tabelle6[[#This Row],[Menge kg Nges]]/1000</f>
        <v>2.0725099999999999</v>
      </c>
      <c r="L530" s="1">
        <f>Tabelle6[[#This Row],[Menge kg P2O5]]/1000</f>
        <v>1.3086600000000002</v>
      </c>
      <c r="M530" s="1">
        <f>Tabelle6[[#This Row],[Menge t Nges]]/Tabelle6[[#This Row],[Anzahl Lieferscheine]]</f>
        <v>0.23027888888888887</v>
      </c>
      <c r="N530" s="1">
        <f>Tabelle6[[#This Row],[Menge t P2O5]]/Tabelle6[[#This Row],[Anzahl Lieferscheine]]</f>
        <v>0.14540666666666668</v>
      </c>
    </row>
    <row r="531" spans="1:14" x14ac:dyDescent="0.2">
      <c r="A531" s="2" t="s">
        <v>34</v>
      </c>
      <c r="B531" s="2" t="s">
        <v>34</v>
      </c>
      <c r="C531" s="2" t="s">
        <v>6</v>
      </c>
      <c r="D531" s="2" t="s">
        <v>15</v>
      </c>
      <c r="E531" s="2" t="s">
        <v>13</v>
      </c>
      <c r="F531" s="2" t="s">
        <v>61</v>
      </c>
      <c r="G531" s="1">
        <v>9586.6</v>
      </c>
      <c r="H531" s="1">
        <v>7167.9699999999993</v>
      </c>
      <c r="I531" s="4">
        <v>35</v>
      </c>
      <c r="J531" s="2" t="s">
        <v>70</v>
      </c>
      <c r="K531" s="1">
        <f>Tabelle6[[#This Row],[Menge kg Nges]]/1000</f>
        <v>9.5866000000000007</v>
      </c>
      <c r="L531" s="1">
        <f>Tabelle6[[#This Row],[Menge kg P2O5]]/1000</f>
        <v>7.1679699999999995</v>
      </c>
      <c r="M531" s="1">
        <f>Tabelle6[[#This Row],[Menge t Nges]]/Tabelle6[[#This Row],[Anzahl Lieferscheine]]</f>
        <v>0.27390285714285717</v>
      </c>
      <c r="N531" s="1">
        <f>Tabelle6[[#This Row],[Menge t P2O5]]/Tabelle6[[#This Row],[Anzahl Lieferscheine]]</f>
        <v>0.20479914285714285</v>
      </c>
    </row>
    <row r="532" spans="1:14" x14ac:dyDescent="0.2">
      <c r="A532" s="2" t="s">
        <v>34</v>
      </c>
      <c r="B532" s="2" t="s">
        <v>34</v>
      </c>
      <c r="C532" s="2" t="s">
        <v>6</v>
      </c>
      <c r="D532" s="2" t="s">
        <v>15</v>
      </c>
      <c r="E532" s="2" t="s">
        <v>31</v>
      </c>
      <c r="F532" s="2" t="s">
        <v>61</v>
      </c>
      <c r="G532" s="1">
        <v>3628.24</v>
      </c>
      <c r="H532" s="1">
        <v>1516.42</v>
      </c>
      <c r="I532" s="4">
        <v>12</v>
      </c>
      <c r="J532" s="2" t="s">
        <v>70</v>
      </c>
      <c r="K532" s="1">
        <f>Tabelle6[[#This Row],[Menge kg Nges]]/1000</f>
        <v>3.6282399999999999</v>
      </c>
      <c r="L532" s="1">
        <f>Tabelle6[[#This Row],[Menge kg P2O5]]/1000</f>
        <v>1.5164200000000001</v>
      </c>
      <c r="M532" s="1">
        <f>Tabelle6[[#This Row],[Menge t Nges]]/Tabelle6[[#This Row],[Anzahl Lieferscheine]]</f>
        <v>0.30235333333333331</v>
      </c>
      <c r="N532" s="1">
        <f>Tabelle6[[#This Row],[Menge t P2O5]]/Tabelle6[[#This Row],[Anzahl Lieferscheine]]</f>
        <v>0.12636833333333333</v>
      </c>
    </row>
    <row r="533" spans="1:14" x14ac:dyDescent="0.2">
      <c r="A533" s="2" t="s">
        <v>34</v>
      </c>
      <c r="B533" s="2" t="s">
        <v>34</v>
      </c>
      <c r="C533" s="2" t="s">
        <v>25</v>
      </c>
      <c r="D533" s="2" t="s">
        <v>25</v>
      </c>
      <c r="E533" s="2" t="s">
        <v>26</v>
      </c>
      <c r="F533" s="2" t="s">
        <v>61</v>
      </c>
      <c r="G533" s="1">
        <v>129229.76999999999</v>
      </c>
      <c r="H533" s="1">
        <v>67484.960000000006</v>
      </c>
      <c r="I533" s="4">
        <v>227</v>
      </c>
      <c r="J533" s="2" t="s">
        <v>70</v>
      </c>
      <c r="K533" s="1">
        <f>Tabelle6[[#This Row],[Menge kg Nges]]/1000</f>
        <v>129.22977</v>
      </c>
      <c r="L533" s="1">
        <f>Tabelle6[[#This Row],[Menge kg P2O5]]/1000</f>
        <v>67.484960000000001</v>
      </c>
      <c r="M533" s="1">
        <f>Tabelle6[[#This Row],[Menge t Nges]]/Tabelle6[[#This Row],[Anzahl Lieferscheine]]</f>
        <v>0.56929414096916298</v>
      </c>
      <c r="N533" s="1">
        <f>Tabelle6[[#This Row],[Menge t P2O5]]/Tabelle6[[#This Row],[Anzahl Lieferscheine]]</f>
        <v>0.2972905726872247</v>
      </c>
    </row>
    <row r="534" spans="1:14" x14ac:dyDescent="0.2">
      <c r="A534" s="2" t="s">
        <v>34</v>
      </c>
      <c r="B534" s="2" t="s">
        <v>34</v>
      </c>
      <c r="C534" s="2" t="s">
        <v>63</v>
      </c>
      <c r="D534" s="2" t="s">
        <v>63</v>
      </c>
      <c r="E534" s="2" t="s">
        <v>63</v>
      </c>
      <c r="F534" s="2" t="s">
        <v>61</v>
      </c>
      <c r="G534" s="1">
        <v>13405.140000000001</v>
      </c>
      <c r="H534" s="1">
        <v>8691.2899999999991</v>
      </c>
      <c r="I534" s="4">
        <v>51</v>
      </c>
      <c r="J534" s="2" t="s">
        <v>70</v>
      </c>
      <c r="K534" s="1">
        <f>Tabelle6[[#This Row],[Menge kg Nges]]/1000</f>
        <v>13.405140000000001</v>
      </c>
      <c r="L534" s="1">
        <f>Tabelle6[[#This Row],[Menge kg P2O5]]/1000</f>
        <v>8.6912899999999986</v>
      </c>
      <c r="M534" s="1">
        <f>Tabelle6[[#This Row],[Menge t Nges]]/Tabelle6[[#This Row],[Anzahl Lieferscheine]]</f>
        <v>0.26284588235294121</v>
      </c>
      <c r="N534" s="1">
        <f>Tabelle6[[#This Row],[Menge t P2O5]]/Tabelle6[[#This Row],[Anzahl Lieferscheine]]</f>
        <v>0.17041745098039213</v>
      </c>
    </row>
    <row r="535" spans="1:14" x14ac:dyDescent="0.2">
      <c r="A535" s="2" t="s">
        <v>34</v>
      </c>
      <c r="B535" s="2" t="s">
        <v>45</v>
      </c>
      <c r="C535" s="2" t="s">
        <v>6</v>
      </c>
      <c r="D535" s="2" t="s">
        <v>7</v>
      </c>
      <c r="E535" s="2" t="s">
        <v>8</v>
      </c>
      <c r="F535" s="2" t="s">
        <v>61</v>
      </c>
      <c r="G535" s="1">
        <v>1491.3000000000002</v>
      </c>
      <c r="H535" s="1">
        <v>631.20000000000005</v>
      </c>
      <c r="I535" s="4">
        <v>2</v>
      </c>
      <c r="J535" s="2" t="s">
        <v>70</v>
      </c>
      <c r="K535" s="1">
        <f>Tabelle6[[#This Row],[Menge kg Nges]]/1000</f>
        <v>1.4913000000000003</v>
      </c>
      <c r="L535" s="1">
        <f>Tabelle6[[#This Row],[Menge kg P2O5]]/1000</f>
        <v>0.63120000000000009</v>
      </c>
      <c r="M535" s="1">
        <f>Tabelle6[[#This Row],[Menge t Nges]]/Tabelle6[[#This Row],[Anzahl Lieferscheine]]</f>
        <v>0.74565000000000015</v>
      </c>
      <c r="N535" s="1">
        <f>Tabelle6[[#This Row],[Menge t P2O5]]/Tabelle6[[#This Row],[Anzahl Lieferscheine]]</f>
        <v>0.31560000000000005</v>
      </c>
    </row>
    <row r="536" spans="1:14" x14ac:dyDescent="0.2">
      <c r="A536" s="2" t="s">
        <v>34</v>
      </c>
      <c r="B536" s="2" t="s">
        <v>45</v>
      </c>
      <c r="C536" s="2" t="s">
        <v>6</v>
      </c>
      <c r="D536" s="2" t="s">
        <v>15</v>
      </c>
      <c r="E536" s="2" t="s">
        <v>21</v>
      </c>
      <c r="F536" s="2" t="s">
        <v>61</v>
      </c>
      <c r="G536" s="1">
        <v>691.2</v>
      </c>
      <c r="H536" s="1">
        <v>367.2</v>
      </c>
      <c r="I536" s="4">
        <v>1</v>
      </c>
      <c r="J536" s="2" t="s">
        <v>70</v>
      </c>
      <c r="K536" s="1">
        <f>Tabelle6[[#This Row],[Menge kg Nges]]/1000</f>
        <v>0.69120000000000004</v>
      </c>
      <c r="L536" s="1">
        <f>Tabelle6[[#This Row],[Menge kg P2O5]]/1000</f>
        <v>0.36719999999999997</v>
      </c>
      <c r="M536" s="1">
        <f>Tabelle6[[#This Row],[Menge t Nges]]/Tabelle6[[#This Row],[Anzahl Lieferscheine]]</f>
        <v>0.69120000000000004</v>
      </c>
      <c r="N536" s="1">
        <f>Tabelle6[[#This Row],[Menge t P2O5]]/Tabelle6[[#This Row],[Anzahl Lieferscheine]]</f>
        <v>0.36719999999999997</v>
      </c>
    </row>
    <row r="537" spans="1:14" x14ac:dyDescent="0.2">
      <c r="A537" s="2" t="s">
        <v>34</v>
      </c>
      <c r="B537" s="2" t="s">
        <v>51</v>
      </c>
      <c r="C537" s="2" t="s">
        <v>6</v>
      </c>
      <c r="D537" s="2" t="s">
        <v>7</v>
      </c>
      <c r="E537" s="2" t="s">
        <v>8</v>
      </c>
      <c r="F537" s="2" t="s">
        <v>61</v>
      </c>
      <c r="G537" s="1">
        <v>285</v>
      </c>
      <c r="H537" s="1">
        <v>114</v>
      </c>
      <c r="I537" s="4">
        <v>2</v>
      </c>
      <c r="J537" s="2" t="s">
        <v>70</v>
      </c>
      <c r="K537" s="1">
        <f>Tabelle6[[#This Row],[Menge kg Nges]]/1000</f>
        <v>0.28499999999999998</v>
      </c>
      <c r="L537" s="1">
        <f>Tabelle6[[#This Row],[Menge kg P2O5]]/1000</f>
        <v>0.114</v>
      </c>
      <c r="M537" s="1">
        <f>Tabelle6[[#This Row],[Menge t Nges]]/Tabelle6[[#This Row],[Anzahl Lieferscheine]]</f>
        <v>0.14249999999999999</v>
      </c>
      <c r="N537" s="1">
        <f>Tabelle6[[#This Row],[Menge t P2O5]]/Tabelle6[[#This Row],[Anzahl Lieferscheine]]</f>
        <v>5.7000000000000002E-2</v>
      </c>
    </row>
    <row r="538" spans="1:14" x14ac:dyDescent="0.2">
      <c r="A538" s="2" t="s">
        <v>34</v>
      </c>
      <c r="B538" s="2" t="s">
        <v>51</v>
      </c>
      <c r="C538" s="2" t="s">
        <v>6</v>
      </c>
      <c r="D538" s="2" t="s">
        <v>7</v>
      </c>
      <c r="E538" s="2" t="s">
        <v>9</v>
      </c>
      <c r="F538" s="2" t="s">
        <v>61</v>
      </c>
      <c r="G538" s="1">
        <v>986</v>
      </c>
      <c r="H538" s="1">
        <v>408</v>
      </c>
      <c r="I538" s="4">
        <v>6</v>
      </c>
      <c r="J538" s="2" t="s">
        <v>70</v>
      </c>
      <c r="K538" s="1">
        <f>Tabelle6[[#This Row],[Menge kg Nges]]/1000</f>
        <v>0.98599999999999999</v>
      </c>
      <c r="L538" s="1">
        <f>Tabelle6[[#This Row],[Menge kg P2O5]]/1000</f>
        <v>0.40799999999999997</v>
      </c>
      <c r="M538" s="1">
        <f>Tabelle6[[#This Row],[Menge t Nges]]/Tabelle6[[#This Row],[Anzahl Lieferscheine]]</f>
        <v>0.16433333333333333</v>
      </c>
      <c r="N538" s="1">
        <f>Tabelle6[[#This Row],[Menge t P2O5]]/Tabelle6[[#This Row],[Anzahl Lieferscheine]]</f>
        <v>6.7999999999999991E-2</v>
      </c>
    </row>
    <row r="539" spans="1:14" x14ac:dyDescent="0.2">
      <c r="A539" s="2" t="s">
        <v>34</v>
      </c>
      <c r="B539" s="2" t="s">
        <v>51</v>
      </c>
      <c r="C539" s="2" t="s">
        <v>6</v>
      </c>
      <c r="D539" s="2" t="s">
        <v>7</v>
      </c>
      <c r="E539" s="2" t="s">
        <v>12</v>
      </c>
      <c r="F539" s="2" t="s">
        <v>61</v>
      </c>
      <c r="G539" s="1">
        <v>420</v>
      </c>
      <c r="H539" s="1">
        <v>200</v>
      </c>
      <c r="I539" s="4">
        <v>4</v>
      </c>
      <c r="J539" s="2" t="s">
        <v>70</v>
      </c>
      <c r="K539" s="1">
        <f>Tabelle6[[#This Row],[Menge kg Nges]]/1000</f>
        <v>0.42</v>
      </c>
      <c r="L539" s="1">
        <f>Tabelle6[[#This Row],[Menge kg P2O5]]/1000</f>
        <v>0.2</v>
      </c>
      <c r="M539" s="1">
        <f>Tabelle6[[#This Row],[Menge t Nges]]/Tabelle6[[#This Row],[Anzahl Lieferscheine]]</f>
        <v>0.105</v>
      </c>
      <c r="N539" s="1">
        <f>Tabelle6[[#This Row],[Menge t P2O5]]/Tabelle6[[#This Row],[Anzahl Lieferscheine]]</f>
        <v>0.05</v>
      </c>
    </row>
    <row r="540" spans="1:14" x14ac:dyDescent="0.2">
      <c r="A540" s="2" t="s">
        <v>34</v>
      </c>
      <c r="B540" s="2" t="s">
        <v>51</v>
      </c>
      <c r="C540" s="2" t="s">
        <v>25</v>
      </c>
      <c r="D540" s="2" t="s">
        <v>25</v>
      </c>
      <c r="E540" s="2" t="s">
        <v>26</v>
      </c>
      <c r="F540" s="2" t="s">
        <v>61</v>
      </c>
      <c r="G540" s="1">
        <v>188</v>
      </c>
      <c r="H540" s="1">
        <v>96.8</v>
      </c>
      <c r="I540" s="4">
        <v>1</v>
      </c>
      <c r="J540" s="2" t="s">
        <v>70</v>
      </c>
      <c r="K540" s="1">
        <f>Tabelle6[[#This Row],[Menge kg Nges]]/1000</f>
        <v>0.188</v>
      </c>
      <c r="L540" s="1">
        <f>Tabelle6[[#This Row],[Menge kg P2O5]]/1000</f>
        <v>9.6799999999999997E-2</v>
      </c>
      <c r="M540" s="1">
        <f>Tabelle6[[#This Row],[Menge t Nges]]/Tabelle6[[#This Row],[Anzahl Lieferscheine]]</f>
        <v>0.188</v>
      </c>
      <c r="N540" s="1">
        <f>Tabelle6[[#This Row],[Menge t P2O5]]/Tabelle6[[#This Row],[Anzahl Lieferscheine]]</f>
        <v>9.6799999999999997E-2</v>
      </c>
    </row>
    <row r="541" spans="1:14" x14ac:dyDescent="0.2">
      <c r="A541" s="2" t="s">
        <v>34</v>
      </c>
      <c r="B541" s="2" t="s">
        <v>52</v>
      </c>
      <c r="C541" s="2" t="s">
        <v>6</v>
      </c>
      <c r="D541" s="2" t="s">
        <v>7</v>
      </c>
      <c r="E541" s="2" t="s">
        <v>9</v>
      </c>
      <c r="F541" s="2" t="s">
        <v>61</v>
      </c>
      <c r="G541" s="1">
        <v>182.7</v>
      </c>
      <c r="H541" s="1">
        <v>75.599999999999994</v>
      </c>
      <c r="I541" s="4">
        <v>1</v>
      </c>
      <c r="J541" s="2" t="s">
        <v>70</v>
      </c>
      <c r="K541" s="1">
        <f>Tabelle6[[#This Row],[Menge kg Nges]]/1000</f>
        <v>0.1827</v>
      </c>
      <c r="L541" s="1">
        <f>Tabelle6[[#This Row],[Menge kg P2O5]]/1000</f>
        <v>7.5600000000000001E-2</v>
      </c>
      <c r="M541" s="1">
        <f>Tabelle6[[#This Row],[Menge t Nges]]/Tabelle6[[#This Row],[Anzahl Lieferscheine]]</f>
        <v>0.1827</v>
      </c>
      <c r="N541" s="1">
        <f>Tabelle6[[#This Row],[Menge t P2O5]]/Tabelle6[[#This Row],[Anzahl Lieferscheine]]</f>
        <v>7.5600000000000001E-2</v>
      </c>
    </row>
    <row r="542" spans="1:14" x14ac:dyDescent="0.2">
      <c r="A542" s="2" t="s">
        <v>34</v>
      </c>
      <c r="B542" s="2" t="s">
        <v>52</v>
      </c>
      <c r="C542" s="2" t="s">
        <v>25</v>
      </c>
      <c r="D542" s="2" t="s">
        <v>25</v>
      </c>
      <c r="E542" s="2" t="s">
        <v>26</v>
      </c>
      <c r="F542" s="2" t="s">
        <v>61</v>
      </c>
      <c r="G542" s="1">
        <v>303</v>
      </c>
      <c r="H542" s="1">
        <v>128.25</v>
      </c>
      <c r="I542" s="4">
        <v>1</v>
      </c>
      <c r="J542" s="2" t="s">
        <v>70</v>
      </c>
      <c r="K542" s="1">
        <f>Tabelle6[[#This Row],[Menge kg Nges]]/1000</f>
        <v>0.30299999999999999</v>
      </c>
      <c r="L542" s="1">
        <f>Tabelle6[[#This Row],[Menge kg P2O5]]/1000</f>
        <v>0.12825</v>
      </c>
      <c r="M542" s="1">
        <f>Tabelle6[[#This Row],[Menge t Nges]]/Tabelle6[[#This Row],[Anzahl Lieferscheine]]</f>
        <v>0.30299999999999999</v>
      </c>
      <c r="N542" s="1">
        <f>Tabelle6[[#This Row],[Menge t P2O5]]/Tabelle6[[#This Row],[Anzahl Lieferscheine]]</f>
        <v>0.12825</v>
      </c>
    </row>
    <row r="543" spans="1:14" x14ac:dyDescent="0.2">
      <c r="A543" s="2" t="s">
        <v>34</v>
      </c>
      <c r="B543" s="2" t="s">
        <v>37</v>
      </c>
      <c r="C543" s="2" t="s">
        <v>6</v>
      </c>
      <c r="D543" s="2" t="s">
        <v>7</v>
      </c>
      <c r="E543" s="2" t="s">
        <v>9</v>
      </c>
      <c r="F543" s="2" t="s">
        <v>61</v>
      </c>
      <c r="G543" s="1">
        <v>480</v>
      </c>
      <c r="H543" s="1">
        <v>200</v>
      </c>
      <c r="I543" s="4">
        <v>1</v>
      </c>
      <c r="J543" s="2" t="s">
        <v>70</v>
      </c>
      <c r="K543" s="1">
        <f>Tabelle6[[#This Row],[Menge kg Nges]]/1000</f>
        <v>0.48</v>
      </c>
      <c r="L543" s="1">
        <f>Tabelle6[[#This Row],[Menge kg P2O5]]/1000</f>
        <v>0.2</v>
      </c>
      <c r="M543" s="1">
        <f>Tabelle6[[#This Row],[Menge t Nges]]/Tabelle6[[#This Row],[Anzahl Lieferscheine]]</f>
        <v>0.48</v>
      </c>
      <c r="N543" s="1">
        <f>Tabelle6[[#This Row],[Menge t P2O5]]/Tabelle6[[#This Row],[Anzahl Lieferscheine]]</f>
        <v>0.2</v>
      </c>
    </row>
    <row r="544" spans="1:14" x14ac:dyDescent="0.2">
      <c r="A544" s="2" t="s">
        <v>34</v>
      </c>
      <c r="B544" s="2" t="s">
        <v>37</v>
      </c>
      <c r="C544" s="2" t="s">
        <v>6</v>
      </c>
      <c r="D544" s="2" t="s">
        <v>7</v>
      </c>
      <c r="E544" s="2" t="s">
        <v>13</v>
      </c>
      <c r="F544" s="2" t="s">
        <v>61</v>
      </c>
      <c r="G544" s="1">
        <v>195.5</v>
      </c>
      <c r="H544" s="1">
        <v>99</v>
      </c>
      <c r="I544" s="4">
        <v>1</v>
      </c>
      <c r="J544" s="2" t="s">
        <v>70</v>
      </c>
      <c r="K544" s="1">
        <f>Tabelle6[[#This Row],[Menge kg Nges]]/1000</f>
        <v>0.19550000000000001</v>
      </c>
      <c r="L544" s="1">
        <f>Tabelle6[[#This Row],[Menge kg P2O5]]/1000</f>
        <v>9.9000000000000005E-2</v>
      </c>
      <c r="M544" s="1">
        <f>Tabelle6[[#This Row],[Menge t Nges]]/Tabelle6[[#This Row],[Anzahl Lieferscheine]]</f>
        <v>0.19550000000000001</v>
      </c>
      <c r="N544" s="1">
        <f>Tabelle6[[#This Row],[Menge t P2O5]]/Tabelle6[[#This Row],[Anzahl Lieferscheine]]</f>
        <v>9.9000000000000005E-2</v>
      </c>
    </row>
    <row r="545" spans="1:14" x14ac:dyDescent="0.2">
      <c r="A545" s="2" t="s">
        <v>34</v>
      </c>
      <c r="B545" s="2" t="s">
        <v>38</v>
      </c>
      <c r="C545" s="2" t="s">
        <v>6</v>
      </c>
      <c r="D545" s="2" t="s">
        <v>7</v>
      </c>
      <c r="E545" s="2" t="s">
        <v>8</v>
      </c>
      <c r="F545" s="2" t="s">
        <v>61</v>
      </c>
      <c r="G545" s="1">
        <v>87.5</v>
      </c>
      <c r="H545" s="1">
        <v>41.25</v>
      </c>
      <c r="I545" s="4">
        <v>1</v>
      </c>
      <c r="J545" s="2" t="s">
        <v>70</v>
      </c>
      <c r="K545" s="1">
        <f>Tabelle6[[#This Row],[Menge kg Nges]]/1000</f>
        <v>8.7499999999999994E-2</v>
      </c>
      <c r="L545" s="1">
        <f>Tabelle6[[#This Row],[Menge kg P2O5]]/1000</f>
        <v>4.1250000000000002E-2</v>
      </c>
      <c r="M545" s="1">
        <f>Tabelle6[[#This Row],[Menge t Nges]]/Tabelle6[[#This Row],[Anzahl Lieferscheine]]</f>
        <v>8.7499999999999994E-2</v>
      </c>
      <c r="N545" s="1">
        <f>Tabelle6[[#This Row],[Menge t P2O5]]/Tabelle6[[#This Row],[Anzahl Lieferscheine]]</f>
        <v>4.1250000000000002E-2</v>
      </c>
    </row>
    <row r="546" spans="1:14" x14ac:dyDescent="0.2">
      <c r="A546" s="2" t="s">
        <v>34</v>
      </c>
      <c r="B546" s="2" t="s">
        <v>38</v>
      </c>
      <c r="C546" s="2" t="s">
        <v>6</v>
      </c>
      <c r="D546" s="2" t="s">
        <v>15</v>
      </c>
      <c r="E546" s="2" t="s">
        <v>21</v>
      </c>
      <c r="F546" s="2" t="s">
        <v>61</v>
      </c>
      <c r="G546" s="1">
        <v>520</v>
      </c>
      <c r="H546" s="1">
        <v>240</v>
      </c>
      <c r="I546" s="4">
        <v>1</v>
      </c>
      <c r="J546" s="2" t="s">
        <v>70</v>
      </c>
      <c r="K546" s="1">
        <f>Tabelle6[[#This Row],[Menge kg Nges]]/1000</f>
        <v>0.52</v>
      </c>
      <c r="L546" s="1">
        <f>Tabelle6[[#This Row],[Menge kg P2O5]]/1000</f>
        <v>0.24</v>
      </c>
      <c r="M546" s="1">
        <f>Tabelle6[[#This Row],[Menge t Nges]]/Tabelle6[[#This Row],[Anzahl Lieferscheine]]</f>
        <v>0.52</v>
      </c>
      <c r="N546" s="1">
        <f>Tabelle6[[#This Row],[Menge t P2O5]]/Tabelle6[[#This Row],[Anzahl Lieferscheine]]</f>
        <v>0.24</v>
      </c>
    </row>
    <row r="547" spans="1:14" x14ac:dyDescent="0.2">
      <c r="A547" s="2" t="s">
        <v>34</v>
      </c>
      <c r="B547" s="2" t="s">
        <v>39</v>
      </c>
      <c r="C547" s="2" t="s">
        <v>6</v>
      </c>
      <c r="D547" s="2" t="s">
        <v>7</v>
      </c>
      <c r="E547" s="2" t="s">
        <v>9</v>
      </c>
      <c r="F547" s="2" t="s">
        <v>61</v>
      </c>
      <c r="G547" s="1">
        <v>1159.0999999999999</v>
      </c>
      <c r="H547" s="1">
        <v>468.58000000000004</v>
      </c>
      <c r="I547" s="4">
        <v>4</v>
      </c>
      <c r="J547" s="2" t="s">
        <v>70</v>
      </c>
      <c r="K547" s="1">
        <f>Tabelle6[[#This Row],[Menge kg Nges]]/1000</f>
        <v>1.1591</v>
      </c>
      <c r="L547" s="1">
        <f>Tabelle6[[#This Row],[Menge kg P2O5]]/1000</f>
        <v>0.46858000000000005</v>
      </c>
      <c r="M547" s="1">
        <f>Tabelle6[[#This Row],[Menge t Nges]]/Tabelle6[[#This Row],[Anzahl Lieferscheine]]</f>
        <v>0.289775</v>
      </c>
      <c r="N547" s="1">
        <f>Tabelle6[[#This Row],[Menge t P2O5]]/Tabelle6[[#This Row],[Anzahl Lieferscheine]]</f>
        <v>0.11714500000000001</v>
      </c>
    </row>
    <row r="548" spans="1:14" x14ac:dyDescent="0.2">
      <c r="A548" s="2" t="s">
        <v>34</v>
      </c>
      <c r="B548" s="2" t="s">
        <v>39</v>
      </c>
      <c r="C548" s="2" t="s">
        <v>6</v>
      </c>
      <c r="D548" s="2" t="s">
        <v>7</v>
      </c>
      <c r="E548" s="2" t="s">
        <v>11</v>
      </c>
      <c r="F548" s="2" t="s">
        <v>61</v>
      </c>
      <c r="G548" s="1">
        <v>2623.7</v>
      </c>
      <c r="H548" s="1">
        <v>1051.9000000000001</v>
      </c>
      <c r="I548" s="4">
        <v>7</v>
      </c>
      <c r="J548" s="2" t="s">
        <v>70</v>
      </c>
      <c r="K548" s="1">
        <f>Tabelle6[[#This Row],[Menge kg Nges]]/1000</f>
        <v>2.6236999999999999</v>
      </c>
      <c r="L548" s="1">
        <f>Tabelle6[[#This Row],[Menge kg P2O5]]/1000</f>
        <v>1.0519000000000001</v>
      </c>
      <c r="M548" s="1">
        <f>Tabelle6[[#This Row],[Menge t Nges]]/Tabelle6[[#This Row],[Anzahl Lieferscheine]]</f>
        <v>0.37481428571428571</v>
      </c>
      <c r="N548" s="1">
        <f>Tabelle6[[#This Row],[Menge t P2O5]]/Tabelle6[[#This Row],[Anzahl Lieferscheine]]</f>
        <v>0.15027142857142858</v>
      </c>
    </row>
    <row r="549" spans="1:14" x14ac:dyDescent="0.2">
      <c r="A549" s="2" t="s">
        <v>34</v>
      </c>
      <c r="B549" s="2" t="s">
        <v>39</v>
      </c>
      <c r="C549" s="2" t="s">
        <v>6</v>
      </c>
      <c r="D549" s="2" t="s">
        <v>7</v>
      </c>
      <c r="E549" s="2" t="s">
        <v>12</v>
      </c>
      <c r="F549" s="2" t="s">
        <v>61</v>
      </c>
      <c r="G549" s="1">
        <v>2070.8100000000004</v>
      </c>
      <c r="H549" s="1">
        <v>787.68999999999994</v>
      </c>
      <c r="I549" s="4">
        <v>6</v>
      </c>
      <c r="J549" s="2" t="s">
        <v>70</v>
      </c>
      <c r="K549" s="1">
        <f>Tabelle6[[#This Row],[Menge kg Nges]]/1000</f>
        <v>2.0708100000000003</v>
      </c>
      <c r="L549" s="1">
        <f>Tabelle6[[#This Row],[Menge kg P2O5]]/1000</f>
        <v>0.78768999999999989</v>
      </c>
      <c r="M549" s="1">
        <f>Tabelle6[[#This Row],[Menge t Nges]]/Tabelle6[[#This Row],[Anzahl Lieferscheine]]</f>
        <v>0.34513500000000003</v>
      </c>
      <c r="N549" s="1">
        <f>Tabelle6[[#This Row],[Menge t P2O5]]/Tabelle6[[#This Row],[Anzahl Lieferscheine]]</f>
        <v>0.13128166666666666</v>
      </c>
    </row>
    <row r="550" spans="1:14" x14ac:dyDescent="0.2">
      <c r="A550" s="2" t="s">
        <v>34</v>
      </c>
      <c r="B550" s="2" t="s">
        <v>39</v>
      </c>
      <c r="C550" s="2" t="s">
        <v>6</v>
      </c>
      <c r="D550" s="2" t="s">
        <v>7</v>
      </c>
      <c r="E550" s="2" t="s">
        <v>13</v>
      </c>
      <c r="F550" s="2" t="s">
        <v>61</v>
      </c>
      <c r="G550" s="1">
        <v>999.12</v>
      </c>
      <c r="H550" s="1">
        <v>601.20000000000005</v>
      </c>
      <c r="I550" s="4">
        <v>3</v>
      </c>
      <c r="J550" s="2" t="s">
        <v>70</v>
      </c>
      <c r="K550" s="1">
        <f>Tabelle6[[#This Row],[Menge kg Nges]]/1000</f>
        <v>0.99912000000000001</v>
      </c>
      <c r="L550" s="1">
        <f>Tabelle6[[#This Row],[Menge kg P2O5]]/1000</f>
        <v>0.60120000000000007</v>
      </c>
      <c r="M550" s="1">
        <f>Tabelle6[[#This Row],[Menge t Nges]]/Tabelle6[[#This Row],[Anzahl Lieferscheine]]</f>
        <v>0.33304</v>
      </c>
      <c r="N550" s="1">
        <f>Tabelle6[[#This Row],[Menge t P2O5]]/Tabelle6[[#This Row],[Anzahl Lieferscheine]]</f>
        <v>0.20040000000000002</v>
      </c>
    </row>
    <row r="551" spans="1:14" x14ac:dyDescent="0.2">
      <c r="A551" s="2" t="s">
        <v>34</v>
      </c>
      <c r="B551" s="2" t="s">
        <v>39</v>
      </c>
      <c r="C551" s="2" t="s">
        <v>6</v>
      </c>
      <c r="D551" s="2" t="s">
        <v>7</v>
      </c>
      <c r="E551" s="2" t="s">
        <v>14</v>
      </c>
      <c r="F551" s="2" t="s">
        <v>61</v>
      </c>
      <c r="G551" s="1">
        <v>420</v>
      </c>
      <c r="H551" s="1">
        <v>175</v>
      </c>
      <c r="I551" s="4">
        <v>2</v>
      </c>
      <c r="J551" s="2" t="s">
        <v>70</v>
      </c>
      <c r="K551" s="1">
        <f>Tabelle6[[#This Row],[Menge kg Nges]]/1000</f>
        <v>0.42</v>
      </c>
      <c r="L551" s="1">
        <f>Tabelle6[[#This Row],[Menge kg P2O5]]/1000</f>
        <v>0.17499999999999999</v>
      </c>
      <c r="M551" s="1">
        <f>Tabelle6[[#This Row],[Menge t Nges]]/Tabelle6[[#This Row],[Anzahl Lieferscheine]]</f>
        <v>0.21</v>
      </c>
      <c r="N551" s="1">
        <f>Tabelle6[[#This Row],[Menge t P2O5]]/Tabelle6[[#This Row],[Anzahl Lieferscheine]]</f>
        <v>8.7499999999999994E-2</v>
      </c>
    </row>
    <row r="552" spans="1:14" x14ac:dyDescent="0.2">
      <c r="A552" s="2" t="s">
        <v>34</v>
      </c>
      <c r="B552" s="2" t="s">
        <v>39</v>
      </c>
      <c r="C552" s="2" t="s">
        <v>6</v>
      </c>
      <c r="D552" s="2" t="s">
        <v>15</v>
      </c>
      <c r="E552" s="2" t="s">
        <v>21</v>
      </c>
      <c r="F552" s="2" t="s">
        <v>61</v>
      </c>
      <c r="G552" s="1">
        <v>858.5</v>
      </c>
      <c r="H552" s="1">
        <v>515</v>
      </c>
      <c r="I552" s="4">
        <v>3</v>
      </c>
      <c r="J552" s="2" t="s">
        <v>70</v>
      </c>
      <c r="K552" s="1">
        <f>Tabelle6[[#This Row],[Menge kg Nges]]/1000</f>
        <v>0.85850000000000004</v>
      </c>
      <c r="L552" s="1">
        <f>Tabelle6[[#This Row],[Menge kg P2O5]]/1000</f>
        <v>0.51500000000000001</v>
      </c>
      <c r="M552" s="1">
        <f>Tabelle6[[#This Row],[Menge t Nges]]/Tabelle6[[#This Row],[Anzahl Lieferscheine]]</f>
        <v>0.28616666666666668</v>
      </c>
      <c r="N552" s="1">
        <f>Tabelle6[[#This Row],[Menge t P2O5]]/Tabelle6[[#This Row],[Anzahl Lieferscheine]]</f>
        <v>0.17166666666666666</v>
      </c>
    </row>
    <row r="553" spans="1:14" x14ac:dyDescent="0.2">
      <c r="A553" s="2" t="s">
        <v>34</v>
      </c>
      <c r="B553" s="2" t="s">
        <v>39</v>
      </c>
      <c r="C553" s="2" t="s">
        <v>63</v>
      </c>
      <c r="D553" s="2" t="s">
        <v>63</v>
      </c>
      <c r="E553" s="2" t="s">
        <v>63</v>
      </c>
      <c r="F553" s="2" t="s">
        <v>61</v>
      </c>
      <c r="G553" s="1">
        <v>238.29</v>
      </c>
      <c r="H553" s="1">
        <v>186.29</v>
      </c>
      <c r="I553" s="4">
        <v>1</v>
      </c>
      <c r="J553" s="2" t="s">
        <v>70</v>
      </c>
      <c r="K553" s="1">
        <f>Tabelle6[[#This Row],[Menge kg Nges]]/1000</f>
        <v>0.23829</v>
      </c>
      <c r="L553" s="1">
        <f>Tabelle6[[#This Row],[Menge kg P2O5]]/1000</f>
        <v>0.18628999999999998</v>
      </c>
      <c r="M553" s="1">
        <f>Tabelle6[[#This Row],[Menge t Nges]]/Tabelle6[[#This Row],[Anzahl Lieferscheine]]</f>
        <v>0.23829</v>
      </c>
      <c r="N553" s="1">
        <f>Tabelle6[[#This Row],[Menge t P2O5]]/Tabelle6[[#This Row],[Anzahl Lieferscheine]]</f>
        <v>0.18628999999999998</v>
      </c>
    </row>
    <row r="554" spans="1:14" x14ac:dyDescent="0.2">
      <c r="A554" s="2" t="s">
        <v>34</v>
      </c>
      <c r="B554" s="2" t="s">
        <v>40</v>
      </c>
      <c r="C554" s="2" t="s">
        <v>6</v>
      </c>
      <c r="D554" s="2" t="s">
        <v>7</v>
      </c>
      <c r="E554" s="2" t="s">
        <v>9</v>
      </c>
      <c r="F554" s="2" t="s">
        <v>61</v>
      </c>
      <c r="G554" s="1">
        <v>1071</v>
      </c>
      <c r="H554" s="1">
        <v>469</v>
      </c>
      <c r="I554" s="4">
        <v>4</v>
      </c>
      <c r="J554" s="2" t="s">
        <v>70</v>
      </c>
      <c r="K554" s="1">
        <f>Tabelle6[[#This Row],[Menge kg Nges]]/1000</f>
        <v>1.071</v>
      </c>
      <c r="L554" s="1">
        <f>Tabelle6[[#This Row],[Menge kg P2O5]]/1000</f>
        <v>0.46899999999999997</v>
      </c>
      <c r="M554" s="1">
        <f>Tabelle6[[#This Row],[Menge t Nges]]/Tabelle6[[#This Row],[Anzahl Lieferscheine]]</f>
        <v>0.26774999999999999</v>
      </c>
      <c r="N554" s="1">
        <f>Tabelle6[[#This Row],[Menge t P2O5]]/Tabelle6[[#This Row],[Anzahl Lieferscheine]]</f>
        <v>0.11724999999999999</v>
      </c>
    </row>
    <row r="555" spans="1:14" x14ac:dyDescent="0.2">
      <c r="A555" s="2" t="s">
        <v>34</v>
      </c>
      <c r="B555" s="2" t="s">
        <v>40</v>
      </c>
      <c r="C555" s="2" t="s">
        <v>6</v>
      </c>
      <c r="D555" s="2" t="s">
        <v>7</v>
      </c>
      <c r="E555" s="2" t="s">
        <v>13</v>
      </c>
      <c r="F555" s="2" t="s">
        <v>61</v>
      </c>
      <c r="G555" s="1">
        <v>2251.8000000000002</v>
      </c>
      <c r="H555" s="1">
        <v>1156.4799999999998</v>
      </c>
      <c r="I555" s="4">
        <v>5</v>
      </c>
      <c r="J555" s="2" t="s">
        <v>70</v>
      </c>
      <c r="K555" s="1">
        <f>Tabelle6[[#This Row],[Menge kg Nges]]/1000</f>
        <v>2.2518000000000002</v>
      </c>
      <c r="L555" s="1">
        <f>Tabelle6[[#This Row],[Menge kg P2O5]]/1000</f>
        <v>1.1564799999999997</v>
      </c>
      <c r="M555" s="1">
        <f>Tabelle6[[#This Row],[Menge t Nges]]/Tabelle6[[#This Row],[Anzahl Lieferscheine]]</f>
        <v>0.45036000000000004</v>
      </c>
      <c r="N555" s="1">
        <f>Tabelle6[[#This Row],[Menge t P2O5]]/Tabelle6[[#This Row],[Anzahl Lieferscheine]]</f>
        <v>0.23129599999999995</v>
      </c>
    </row>
    <row r="556" spans="1:14" x14ac:dyDescent="0.2">
      <c r="A556" s="2" t="s">
        <v>34</v>
      </c>
      <c r="B556" s="2" t="s">
        <v>40</v>
      </c>
      <c r="C556" s="2" t="s">
        <v>6</v>
      </c>
      <c r="D556" s="2" t="s">
        <v>15</v>
      </c>
      <c r="E556" s="2" t="s">
        <v>19</v>
      </c>
      <c r="F556" s="2" t="s">
        <v>61</v>
      </c>
      <c r="G556" s="1">
        <v>270</v>
      </c>
      <c r="H556" s="1">
        <v>300</v>
      </c>
      <c r="I556" s="4">
        <v>1</v>
      </c>
      <c r="J556" s="2" t="s">
        <v>70</v>
      </c>
      <c r="K556" s="1">
        <f>Tabelle6[[#This Row],[Menge kg Nges]]/1000</f>
        <v>0.27</v>
      </c>
      <c r="L556" s="1">
        <f>Tabelle6[[#This Row],[Menge kg P2O5]]/1000</f>
        <v>0.3</v>
      </c>
      <c r="M556" s="1">
        <f>Tabelle6[[#This Row],[Menge t Nges]]/Tabelle6[[#This Row],[Anzahl Lieferscheine]]</f>
        <v>0.27</v>
      </c>
      <c r="N556" s="1">
        <f>Tabelle6[[#This Row],[Menge t P2O5]]/Tabelle6[[#This Row],[Anzahl Lieferscheine]]</f>
        <v>0.3</v>
      </c>
    </row>
    <row r="557" spans="1:14" x14ac:dyDescent="0.2">
      <c r="A557" s="2" t="s">
        <v>34</v>
      </c>
      <c r="B557" s="2" t="s">
        <v>40</v>
      </c>
      <c r="C557" s="2" t="s">
        <v>25</v>
      </c>
      <c r="D557" s="2" t="s">
        <v>25</v>
      </c>
      <c r="E557" s="2" t="s">
        <v>26</v>
      </c>
      <c r="F557" s="2" t="s">
        <v>61</v>
      </c>
      <c r="G557" s="1">
        <v>1287</v>
      </c>
      <c r="H557" s="1">
        <v>891</v>
      </c>
      <c r="I557" s="4">
        <v>1</v>
      </c>
      <c r="J557" s="2" t="s">
        <v>70</v>
      </c>
      <c r="K557" s="1">
        <f>Tabelle6[[#This Row],[Menge kg Nges]]/1000</f>
        <v>1.2869999999999999</v>
      </c>
      <c r="L557" s="1">
        <f>Tabelle6[[#This Row],[Menge kg P2O5]]/1000</f>
        <v>0.89100000000000001</v>
      </c>
      <c r="M557" s="1">
        <f>Tabelle6[[#This Row],[Menge t Nges]]/Tabelle6[[#This Row],[Anzahl Lieferscheine]]</f>
        <v>1.2869999999999999</v>
      </c>
      <c r="N557" s="1">
        <f>Tabelle6[[#This Row],[Menge t P2O5]]/Tabelle6[[#This Row],[Anzahl Lieferscheine]]</f>
        <v>0.89100000000000001</v>
      </c>
    </row>
    <row r="558" spans="1:14" x14ac:dyDescent="0.2">
      <c r="A558" s="2" t="s">
        <v>34</v>
      </c>
      <c r="B558" s="2" t="s">
        <v>28</v>
      </c>
      <c r="C558" s="2" t="s">
        <v>6</v>
      </c>
      <c r="D558" s="2" t="s">
        <v>7</v>
      </c>
      <c r="E558" s="2" t="s">
        <v>14</v>
      </c>
      <c r="F558" s="2" t="s">
        <v>61</v>
      </c>
      <c r="G558" s="1">
        <v>2862.73</v>
      </c>
      <c r="H558" s="1">
        <v>1316.3799999999999</v>
      </c>
      <c r="I558" s="4">
        <v>7</v>
      </c>
      <c r="J558" s="2" t="s">
        <v>70</v>
      </c>
      <c r="K558" s="1">
        <f>Tabelle6[[#This Row],[Menge kg Nges]]/1000</f>
        <v>2.86273</v>
      </c>
      <c r="L558" s="1">
        <f>Tabelle6[[#This Row],[Menge kg P2O5]]/1000</f>
        <v>1.3163799999999999</v>
      </c>
      <c r="M558" s="1">
        <f>Tabelle6[[#This Row],[Menge t Nges]]/Tabelle6[[#This Row],[Anzahl Lieferscheine]]</f>
        <v>0.40896142857142859</v>
      </c>
      <c r="N558" s="1">
        <f>Tabelle6[[#This Row],[Menge t P2O5]]/Tabelle6[[#This Row],[Anzahl Lieferscheine]]</f>
        <v>0.1880542857142857</v>
      </c>
    </row>
    <row r="559" spans="1:14" x14ac:dyDescent="0.2">
      <c r="A559" s="2" t="s">
        <v>34</v>
      </c>
      <c r="B559" s="2" t="s">
        <v>28</v>
      </c>
      <c r="C559" s="2" t="s">
        <v>6</v>
      </c>
      <c r="D559" s="2" t="s">
        <v>15</v>
      </c>
      <c r="E559" s="2" t="s">
        <v>8</v>
      </c>
      <c r="F559" s="2" t="s">
        <v>61</v>
      </c>
      <c r="G559" s="1">
        <v>1248</v>
      </c>
      <c r="H559" s="1">
        <v>520</v>
      </c>
      <c r="I559" s="4">
        <v>1</v>
      </c>
      <c r="J559" s="2" t="s">
        <v>70</v>
      </c>
      <c r="K559" s="1">
        <f>Tabelle6[[#This Row],[Menge kg Nges]]/1000</f>
        <v>1.248</v>
      </c>
      <c r="L559" s="1">
        <f>Tabelle6[[#This Row],[Menge kg P2O5]]/1000</f>
        <v>0.52</v>
      </c>
      <c r="M559" s="1">
        <f>Tabelle6[[#This Row],[Menge t Nges]]/Tabelle6[[#This Row],[Anzahl Lieferscheine]]</f>
        <v>1.248</v>
      </c>
      <c r="N559" s="1">
        <f>Tabelle6[[#This Row],[Menge t P2O5]]/Tabelle6[[#This Row],[Anzahl Lieferscheine]]</f>
        <v>0.52</v>
      </c>
    </row>
    <row r="560" spans="1:14" x14ac:dyDescent="0.2">
      <c r="A560" s="2" t="s">
        <v>34</v>
      </c>
      <c r="B560" s="2" t="s">
        <v>28</v>
      </c>
      <c r="C560" s="2" t="s">
        <v>6</v>
      </c>
      <c r="D560" s="2" t="s">
        <v>15</v>
      </c>
      <c r="E560" s="2" t="s">
        <v>18</v>
      </c>
      <c r="F560" s="2" t="s">
        <v>61</v>
      </c>
      <c r="G560" s="1">
        <v>3732.1099999999997</v>
      </c>
      <c r="H560" s="1">
        <v>2719.5</v>
      </c>
      <c r="I560" s="4">
        <v>5</v>
      </c>
      <c r="J560" s="2" t="s">
        <v>70</v>
      </c>
      <c r="K560" s="1">
        <f>Tabelle6[[#This Row],[Menge kg Nges]]/1000</f>
        <v>3.7321099999999996</v>
      </c>
      <c r="L560" s="1">
        <f>Tabelle6[[#This Row],[Menge kg P2O5]]/1000</f>
        <v>2.7195</v>
      </c>
      <c r="M560" s="1">
        <f>Tabelle6[[#This Row],[Menge t Nges]]/Tabelle6[[#This Row],[Anzahl Lieferscheine]]</f>
        <v>0.74642199999999992</v>
      </c>
      <c r="N560" s="1">
        <f>Tabelle6[[#This Row],[Menge t P2O5]]/Tabelle6[[#This Row],[Anzahl Lieferscheine]]</f>
        <v>0.54390000000000005</v>
      </c>
    </row>
    <row r="561" spans="1:14" x14ac:dyDescent="0.2">
      <c r="A561" s="2" t="s">
        <v>34</v>
      </c>
      <c r="B561" s="2" t="s">
        <v>28</v>
      </c>
      <c r="C561" s="2" t="s">
        <v>6</v>
      </c>
      <c r="D561" s="2" t="s">
        <v>15</v>
      </c>
      <c r="E561" s="2" t="s">
        <v>21</v>
      </c>
      <c r="F561" s="2" t="s">
        <v>61</v>
      </c>
      <c r="G561" s="1">
        <v>4454.74</v>
      </c>
      <c r="H561" s="1">
        <v>2560.71</v>
      </c>
      <c r="I561" s="4">
        <v>6</v>
      </c>
      <c r="J561" s="2" t="s">
        <v>70</v>
      </c>
      <c r="K561" s="1">
        <f>Tabelle6[[#This Row],[Menge kg Nges]]/1000</f>
        <v>4.4547400000000001</v>
      </c>
      <c r="L561" s="1">
        <f>Tabelle6[[#This Row],[Menge kg P2O5]]/1000</f>
        <v>2.5607099999999998</v>
      </c>
      <c r="M561" s="1">
        <f>Tabelle6[[#This Row],[Menge t Nges]]/Tabelle6[[#This Row],[Anzahl Lieferscheine]]</f>
        <v>0.74245666666666665</v>
      </c>
      <c r="N561" s="1">
        <f>Tabelle6[[#This Row],[Menge t P2O5]]/Tabelle6[[#This Row],[Anzahl Lieferscheine]]</f>
        <v>0.42678499999999997</v>
      </c>
    </row>
    <row r="562" spans="1:14" x14ac:dyDescent="0.2">
      <c r="A562" s="2" t="s">
        <v>34</v>
      </c>
      <c r="B562" s="2" t="s">
        <v>28</v>
      </c>
      <c r="C562" s="2" t="s">
        <v>6</v>
      </c>
      <c r="D562" s="2" t="s">
        <v>15</v>
      </c>
      <c r="E562" s="2" t="s">
        <v>10</v>
      </c>
      <c r="F562" s="2" t="s">
        <v>61</v>
      </c>
      <c r="G562" s="1">
        <v>162</v>
      </c>
      <c r="H562" s="1">
        <v>69.2</v>
      </c>
      <c r="I562" s="4">
        <v>1</v>
      </c>
      <c r="J562" s="2" t="s">
        <v>70</v>
      </c>
      <c r="K562" s="1">
        <f>Tabelle6[[#This Row],[Menge kg Nges]]/1000</f>
        <v>0.16200000000000001</v>
      </c>
      <c r="L562" s="1">
        <f>Tabelle6[[#This Row],[Menge kg P2O5]]/1000</f>
        <v>6.9199999999999998E-2</v>
      </c>
      <c r="M562" s="1">
        <f>Tabelle6[[#This Row],[Menge t Nges]]/Tabelle6[[#This Row],[Anzahl Lieferscheine]]</f>
        <v>0.16200000000000001</v>
      </c>
      <c r="N562" s="1">
        <f>Tabelle6[[#This Row],[Menge t P2O5]]/Tabelle6[[#This Row],[Anzahl Lieferscheine]]</f>
        <v>6.9199999999999998E-2</v>
      </c>
    </row>
    <row r="563" spans="1:14" x14ac:dyDescent="0.2">
      <c r="A563" s="2" t="s">
        <v>34</v>
      </c>
      <c r="B563" s="2" t="s">
        <v>28</v>
      </c>
      <c r="C563" s="2" t="s">
        <v>6</v>
      </c>
      <c r="D563" s="2" t="s">
        <v>15</v>
      </c>
      <c r="E563" s="2" t="s">
        <v>13</v>
      </c>
      <c r="F563" s="2" t="s">
        <v>61</v>
      </c>
      <c r="G563" s="1">
        <v>2571.84</v>
      </c>
      <c r="H563" s="1">
        <v>2093.7200000000003</v>
      </c>
      <c r="I563" s="4">
        <v>5</v>
      </c>
      <c r="J563" s="2" t="s">
        <v>70</v>
      </c>
      <c r="K563" s="1">
        <f>Tabelle6[[#This Row],[Menge kg Nges]]/1000</f>
        <v>2.5718400000000003</v>
      </c>
      <c r="L563" s="1">
        <f>Tabelle6[[#This Row],[Menge kg P2O5]]/1000</f>
        <v>2.0937200000000002</v>
      </c>
      <c r="M563" s="1">
        <f>Tabelle6[[#This Row],[Menge t Nges]]/Tabelle6[[#This Row],[Anzahl Lieferscheine]]</f>
        <v>0.51436800000000005</v>
      </c>
      <c r="N563" s="1">
        <f>Tabelle6[[#This Row],[Menge t P2O5]]/Tabelle6[[#This Row],[Anzahl Lieferscheine]]</f>
        <v>0.41874400000000006</v>
      </c>
    </row>
    <row r="564" spans="1:14" x14ac:dyDescent="0.2">
      <c r="A564" s="2" t="s">
        <v>34</v>
      </c>
      <c r="B564" s="2" t="s">
        <v>41</v>
      </c>
      <c r="C564" s="2" t="s">
        <v>6</v>
      </c>
      <c r="D564" s="2" t="s">
        <v>7</v>
      </c>
      <c r="E564" s="2" t="s">
        <v>9</v>
      </c>
      <c r="F564" s="2" t="s">
        <v>61</v>
      </c>
      <c r="G564" s="1">
        <v>2354.58</v>
      </c>
      <c r="H564" s="1">
        <v>1019.7</v>
      </c>
      <c r="I564" s="4">
        <v>1</v>
      </c>
      <c r="J564" s="2" t="s">
        <v>70</v>
      </c>
      <c r="K564" s="1">
        <f>Tabelle6[[#This Row],[Menge kg Nges]]/1000</f>
        <v>2.3545799999999999</v>
      </c>
      <c r="L564" s="1">
        <f>Tabelle6[[#This Row],[Menge kg P2O5]]/1000</f>
        <v>1.0197000000000001</v>
      </c>
      <c r="M564" s="1">
        <f>Tabelle6[[#This Row],[Menge t Nges]]/Tabelle6[[#This Row],[Anzahl Lieferscheine]]</f>
        <v>2.3545799999999999</v>
      </c>
      <c r="N564" s="1">
        <f>Tabelle6[[#This Row],[Menge t P2O5]]/Tabelle6[[#This Row],[Anzahl Lieferscheine]]</f>
        <v>1.0197000000000001</v>
      </c>
    </row>
    <row r="565" spans="1:14" x14ac:dyDescent="0.2">
      <c r="A565" s="2" t="s">
        <v>34</v>
      </c>
      <c r="B565" s="2" t="s">
        <v>41</v>
      </c>
      <c r="C565" s="2" t="s">
        <v>6</v>
      </c>
      <c r="D565" s="2" t="s">
        <v>7</v>
      </c>
      <c r="E565" s="2" t="s">
        <v>11</v>
      </c>
      <c r="F565" s="2" t="s">
        <v>61</v>
      </c>
      <c r="G565" s="1">
        <v>1327.46</v>
      </c>
      <c r="H565" s="1">
        <v>556.36</v>
      </c>
      <c r="I565" s="4">
        <v>5</v>
      </c>
      <c r="J565" s="2" t="s">
        <v>70</v>
      </c>
      <c r="K565" s="1">
        <f>Tabelle6[[#This Row],[Menge kg Nges]]/1000</f>
        <v>1.3274600000000001</v>
      </c>
      <c r="L565" s="1">
        <f>Tabelle6[[#This Row],[Menge kg P2O5]]/1000</f>
        <v>0.55635999999999997</v>
      </c>
      <c r="M565" s="1">
        <f>Tabelle6[[#This Row],[Menge t Nges]]/Tabelle6[[#This Row],[Anzahl Lieferscheine]]</f>
        <v>0.26549200000000001</v>
      </c>
      <c r="N565" s="1">
        <f>Tabelle6[[#This Row],[Menge t P2O5]]/Tabelle6[[#This Row],[Anzahl Lieferscheine]]</f>
        <v>0.111272</v>
      </c>
    </row>
    <row r="566" spans="1:14" x14ac:dyDescent="0.2">
      <c r="A566" s="2" t="s">
        <v>34</v>
      </c>
      <c r="B566" s="2" t="s">
        <v>41</v>
      </c>
      <c r="C566" s="2" t="s">
        <v>6</v>
      </c>
      <c r="D566" s="2" t="s">
        <v>7</v>
      </c>
      <c r="E566" s="2" t="s">
        <v>12</v>
      </c>
      <c r="F566" s="2" t="s">
        <v>61</v>
      </c>
      <c r="G566" s="1">
        <v>4265.7300000000005</v>
      </c>
      <c r="H566" s="1">
        <v>1777.7500000000002</v>
      </c>
      <c r="I566" s="4">
        <v>14</v>
      </c>
      <c r="J566" s="2" t="s">
        <v>70</v>
      </c>
      <c r="K566" s="1">
        <f>Tabelle6[[#This Row],[Menge kg Nges]]/1000</f>
        <v>4.2657300000000005</v>
      </c>
      <c r="L566" s="1">
        <f>Tabelle6[[#This Row],[Menge kg P2O5]]/1000</f>
        <v>1.7777500000000002</v>
      </c>
      <c r="M566" s="1">
        <f>Tabelle6[[#This Row],[Menge t Nges]]/Tabelle6[[#This Row],[Anzahl Lieferscheine]]</f>
        <v>0.30469500000000005</v>
      </c>
      <c r="N566" s="1">
        <f>Tabelle6[[#This Row],[Menge t P2O5]]/Tabelle6[[#This Row],[Anzahl Lieferscheine]]</f>
        <v>0.12698214285714288</v>
      </c>
    </row>
    <row r="567" spans="1:14" x14ac:dyDescent="0.2">
      <c r="A567" s="2" t="s">
        <v>34</v>
      </c>
      <c r="B567" s="2" t="s">
        <v>41</v>
      </c>
      <c r="C567" s="2" t="s">
        <v>6</v>
      </c>
      <c r="D567" s="2" t="s">
        <v>7</v>
      </c>
      <c r="E567" s="2" t="s">
        <v>14</v>
      </c>
      <c r="F567" s="2" t="s">
        <v>61</v>
      </c>
      <c r="G567" s="1">
        <v>4916.3500000000004</v>
      </c>
      <c r="H567" s="1">
        <v>1979.95</v>
      </c>
      <c r="I567" s="4">
        <v>12</v>
      </c>
      <c r="J567" s="2" t="s">
        <v>70</v>
      </c>
      <c r="K567" s="1">
        <f>Tabelle6[[#This Row],[Menge kg Nges]]/1000</f>
        <v>4.9163500000000004</v>
      </c>
      <c r="L567" s="1">
        <f>Tabelle6[[#This Row],[Menge kg P2O5]]/1000</f>
        <v>1.9799500000000001</v>
      </c>
      <c r="M567" s="1">
        <f>Tabelle6[[#This Row],[Menge t Nges]]/Tabelle6[[#This Row],[Anzahl Lieferscheine]]</f>
        <v>0.40969583333333337</v>
      </c>
      <c r="N567" s="1">
        <f>Tabelle6[[#This Row],[Menge t P2O5]]/Tabelle6[[#This Row],[Anzahl Lieferscheine]]</f>
        <v>0.16499583333333334</v>
      </c>
    </row>
    <row r="568" spans="1:14" x14ac:dyDescent="0.2">
      <c r="A568" s="2" t="s">
        <v>34</v>
      </c>
      <c r="B568" s="2" t="s">
        <v>41</v>
      </c>
      <c r="C568" s="2" t="s">
        <v>6</v>
      </c>
      <c r="D568" s="2" t="s">
        <v>15</v>
      </c>
      <c r="E568" s="2" t="s">
        <v>21</v>
      </c>
      <c r="F568" s="2" t="s">
        <v>61</v>
      </c>
      <c r="G568" s="1">
        <v>203</v>
      </c>
      <c r="H568" s="1">
        <v>120</v>
      </c>
      <c r="I568" s="4">
        <v>1</v>
      </c>
      <c r="J568" s="2" t="s">
        <v>70</v>
      </c>
      <c r="K568" s="1">
        <f>Tabelle6[[#This Row],[Menge kg Nges]]/1000</f>
        <v>0.20300000000000001</v>
      </c>
      <c r="L568" s="1">
        <f>Tabelle6[[#This Row],[Menge kg P2O5]]/1000</f>
        <v>0.12</v>
      </c>
      <c r="M568" s="1">
        <f>Tabelle6[[#This Row],[Menge t Nges]]/Tabelle6[[#This Row],[Anzahl Lieferscheine]]</f>
        <v>0.20300000000000001</v>
      </c>
      <c r="N568" s="1">
        <f>Tabelle6[[#This Row],[Menge t P2O5]]/Tabelle6[[#This Row],[Anzahl Lieferscheine]]</f>
        <v>0.12</v>
      </c>
    </row>
    <row r="569" spans="1:14" x14ac:dyDescent="0.2">
      <c r="A569" s="2" t="s">
        <v>34</v>
      </c>
      <c r="B569" s="2" t="s">
        <v>41</v>
      </c>
      <c r="C569" s="2" t="s">
        <v>25</v>
      </c>
      <c r="D569" s="2" t="s">
        <v>25</v>
      </c>
      <c r="E569" s="2" t="s">
        <v>26</v>
      </c>
      <c r="F569" s="2" t="s">
        <v>61</v>
      </c>
      <c r="G569" s="1">
        <v>235</v>
      </c>
      <c r="H569" s="1">
        <v>121</v>
      </c>
      <c r="I569" s="4">
        <v>1</v>
      </c>
      <c r="J569" s="2" t="s">
        <v>70</v>
      </c>
      <c r="K569" s="1">
        <f>Tabelle6[[#This Row],[Menge kg Nges]]/1000</f>
        <v>0.23499999999999999</v>
      </c>
      <c r="L569" s="1">
        <f>Tabelle6[[#This Row],[Menge kg P2O5]]/1000</f>
        <v>0.121</v>
      </c>
      <c r="M569" s="1">
        <f>Tabelle6[[#This Row],[Menge t Nges]]/Tabelle6[[#This Row],[Anzahl Lieferscheine]]</f>
        <v>0.23499999999999999</v>
      </c>
      <c r="N569" s="1">
        <f>Tabelle6[[#This Row],[Menge t P2O5]]/Tabelle6[[#This Row],[Anzahl Lieferscheine]]</f>
        <v>0.121</v>
      </c>
    </row>
    <row r="570" spans="1:14" x14ac:dyDescent="0.2">
      <c r="A570" s="2" t="s">
        <v>34</v>
      </c>
      <c r="B570" s="2" t="s">
        <v>42</v>
      </c>
      <c r="C570" s="2" t="s">
        <v>6</v>
      </c>
      <c r="D570" s="2" t="s">
        <v>7</v>
      </c>
      <c r="E570" s="2" t="s">
        <v>8</v>
      </c>
      <c r="F570" s="2" t="s">
        <v>61</v>
      </c>
      <c r="G570" s="1">
        <v>2206.5</v>
      </c>
      <c r="H570" s="1">
        <v>888</v>
      </c>
      <c r="I570" s="4">
        <v>12</v>
      </c>
      <c r="J570" s="2" t="s">
        <v>70</v>
      </c>
      <c r="K570" s="1">
        <f>Tabelle6[[#This Row],[Menge kg Nges]]/1000</f>
        <v>2.2065000000000001</v>
      </c>
      <c r="L570" s="1">
        <f>Tabelle6[[#This Row],[Menge kg P2O5]]/1000</f>
        <v>0.88800000000000001</v>
      </c>
      <c r="M570" s="1">
        <f>Tabelle6[[#This Row],[Menge t Nges]]/Tabelle6[[#This Row],[Anzahl Lieferscheine]]</f>
        <v>0.18387500000000001</v>
      </c>
      <c r="N570" s="1">
        <f>Tabelle6[[#This Row],[Menge t P2O5]]/Tabelle6[[#This Row],[Anzahl Lieferscheine]]</f>
        <v>7.3999999999999996E-2</v>
      </c>
    </row>
    <row r="571" spans="1:14" x14ac:dyDescent="0.2">
      <c r="A571" s="2" t="s">
        <v>34</v>
      </c>
      <c r="B571" s="2" t="s">
        <v>42</v>
      </c>
      <c r="C571" s="2" t="s">
        <v>6</v>
      </c>
      <c r="D571" s="2" t="s">
        <v>7</v>
      </c>
      <c r="E571" s="2" t="s">
        <v>9</v>
      </c>
      <c r="F571" s="2" t="s">
        <v>61</v>
      </c>
      <c r="G571" s="1">
        <v>138.75</v>
      </c>
      <c r="H571" s="1">
        <v>60</v>
      </c>
      <c r="I571" s="4">
        <v>1</v>
      </c>
      <c r="J571" s="2" t="s">
        <v>70</v>
      </c>
      <c r="K571" s="1">
        <f>Tabelle6[[#This Row],[Menge kg Nges]]/1000</f>
        <v>0.13875000000000001</v>
      </c>
      <c r="L571" s="1">
        <f>Tabelle6[[#This Row],[Menge kg P2O5]]/1000</f>
        <v>0.06</v>
      </c>
      <c r="M571" s="1">
        <f>Tabelle6[[#This Row],[Menge t Nges]]/Tabelle6[[#This Row],[Anzahl Lieferscheine]]</f>
        <v>0.13875000000000001</v>
      </c>
      <c r="N571" s="1">
        <f>Tabelle6[[#This Row],[Menge t P2O5]]/Tabelle6[[#This Row],[Anzahl Lieferscheine]]</f>
        <v>0.06</v>
      </c>
    </row>
    <row r="572" spans="1:14" x14ac:dyDescent="0.2">
      <c r="A572" s="2" t="s">
        <v>34</v>
      </c>
      <c r="B572" s="2" t="s">
        <v>42</v>
      </c>
      <c r="C572" s="2" t="s">
        <v>6</v>
      </c>
      <c r="D572" s="2" t="s">
        <v>7</v>
      </c>
      <c r="E572" s="2" t="s">
        <v>11</v>
      </c>
      <c r="F572" s="2" t="s">
        <v>61</v>
      </c>
      <c r="G572" s="1">
        <v>3409.8899999999994</v>
      </c>
      <c r="H572" s="1">
        <v>1643.3000000000002</v>
      </c>
      <c r="I572" s="4">
        <v>13</v>
      </c>
      <c r="J572" s="2" t="s">
        <v>70</v>
      </c>
      <c r="K572" s="1">
        <f>Tabelle6[[#This Row],[Menge kg Nges]]/1000</f>
        <v>3.4098899999999994</v>
      </c>
      <c r="L572" s="1">
        <f>Tabelle6[[#This Row],[Menge kg P2O5]]/1000</f>
        <v>1.6433000000000002</v>
      </c>
      <c r="M572" s="1">
        <f>Tabelle6[[#This Row],[Menge t Nges]]/Tabelle6[[#This Row],[Anzahl Lieferscheine]]</f>
        <v>0.26229923076923073</v>
      </c>
      <c r="N572" s="1">
        <f>Tabelle6[[#This Row],[Menge t P2O5]]/Tabelle6[[#This Row],[Anzahl Lieferscheine]]</f>
        <v>0.12640769230769233</v>
      </c>
    </row>
    <row r="573" spans="1:14" x14ac:dyDescent="0.2">
      <c r="A573" s="2" t="s">
        <v>34</v>
      </c>
      <c r="B573" s="2" t="s">
        <v>42</v>
      </c>
      <c r="C573" s="2" t="s">
        <v>6</v>
      </c>
      <c r="D573" s="2" t="s">
        <v>7</v>
      </c>
      <c r="E573" s="2" t="s">
        <v>12</v>
      </c>
      <c r="F573" s="2" t="s">
        <v>61</v>
      </c>
      <c r="G573" s="1">
        <v>4650.0499999999993</v>
      </c>
      <c r="H573" s="1">
        <v>2136.0499999999997</v>
      </c>
      <c r="I573" s="4">
        <v>21</v>
      </c>
      <c r="J573" s="2" t="s">
        <v>70</v>
      </c>
      <c r="K573" s="1">
        <f>Tabelle6[[#This Row],[Menge kg Nges]]/1000</f>
        <v>4.6500499999999994</v>
      </c>
      <c r="L573" s="1">
        <f>Tabelle6[[#This Row],[Menge kg P2O5]]/1000</f>
        <v>2.1360499999999996</v>
      </c>
      <c r="M573" s="1">
        <f>Tabelle6[[#This Row],[Menge t Nges]]/Tabelle6[[#This Row],[Anzahl Lieferscheine]]</f>
        <v>0.22143095238095234</v>
      </c>
      <c r="N573" s="1">
        <f>Tabelle6[[#This Row],[Menge t P2O5]]/Tabelle6[[#This Row],[Anzahl Lieferscheine]]</f>
        <v>0.10171666666666665</v>
      </c>
    </row>
    <row r="574" spans="1:14" x14ac:dyDescent="0.2">
      <c r="A574" s="2" t="s">
        <v>34</v>
      </c>
      <c r="B574" s="2" t="s">
        <v>42</v>
      </c>
      <c r="C574" s="2" t="s">
        <v>6</v>
      </c>
      <c r="D574" s="2" t="s">
        <v>7</v>
      </c>
      <c r="E574" s="2" t="s">
        <v>14</v>
      </c>
      <c r="F574" s="2" t="s">
        <v>61</v>
      </c>
      <c r="G574" s="1">
        <v>5097.409999999998</v>
      </c>
      <c r="H574" s="1">
        <v>2513.67</v>
      </c>
      <c r="I574" s="4">
        <v>19</v>
      </c>
      <c r="J574" s="2" t="s">
        <v>70</v>
      </c>
      <c r="K574" s="1">
        <f>Tabelle6[[#This Row],[Menge kg Nges]]/1000</f>
        <v>5.0974099999999982</v>
      </c>
      <c r="L574" s="1">
        <f>Tabelle6[[#This Row],[Menge kg P2O5]]/1000</f>
        <v>2.5136700000000003</v>
      </c>
      <c r="M574" s="1">
        <f>Tabelle6[[#This Row],[Menge t Nges]]/Tabelle6[[#This Row],[Anzahl Lieferscheine]]</f>
        <v>0.26828473684210519</v>
      </c>
      <c r="N574" s="1">
        <f>Tabelle6[[#This Row],[Menge t P2O5]]/Tabelle6[[#This Row],[Anzahl Lieferscheine]]</f>
        <v>0.13229842105263159</v>
      </c>
    </row>
    <row r="575" spans="1:14" x14ac:dyDescent="0.2">
      <c r="A575" s="2" t="s">
        <v>34</v>
      </c>
      <c r="B575" s="2" t="s">
        <v>42</v>
      </c>
      <c r="C575" s="2" t="s">
        <v>6</v>
      </c>
      <c r="D575" s="2" t="s">
        <v>15</v>
      </c>
      <c r="E575" s="2" t="s">
        <v>18</v>
      </c>
      <c r="F575" s="2" t="s">
        <v>61</v>
      </c>
      <c r="G575" s="1">
        <v>3589.0499999999993</v>
      </c>
      <c r="H575" s="1">
        <v>2406.36</v>
      </c>
      <c r="I575" s="4">
        <v>12</v>
      </c>
      <c r="J575" s="2" t="s">
        <v>70</v>
      </c>
      <c r="K575" s="1">
        <f>Tabelle6[[#This Row],[Menge kg Nges]]/1000</f>
        <v>3.5890499999999994</v>
      </c>
      <c r="L575" s="1">
        <f>Tabelle6[[#This Row],[Menge kg P2O5]]/1000</f>
        <v>2.4063600000000003</v>
      </c>
      <c r="M575" s="1">
        <f>Tabelle6[[#This Row],[Menge t Nges]]/Tabelle6[[#This Row],[Anzahl Lieferscheine]]</f>
        <v>0.29908749999999995</v>
      </c>
      <c r="N575" s="1">
        <f>Tabelle6[[#This Row],[Menge t P2O5]]/Tabelle6[[#This Row],[Anzahl Lieferscheine]]</f>
        <v>0.20053000000000001</v>
      </c>
    </row>
    <row r="576" spans="1:14" x14ac:dyDescent="0.2">
      <c r="A576" s="2" t="s">
        <v>34</v>
      </c>
      <c r="B576" s="2" t="s">
        <v>42</v>
      </c>
      <c r="C576" s="2" t="s">
        <v>6</v>
      </c>
      <c r="D576" s="2" t="s">
        <v>15</v>
      </c>
      <c r="E576" s="2" t="s">
        <v>19</v>
      </c>
      <c r="F576" s="2" t="s">
        <v>61</v>
      </c>
      <c r="G576" s="1">
        <v>378</v>
      </c>
      <c r="H576" s="1">
        <v>420</v>
      </c>
      <c r="I576" s="4">
        <v>2</v>
      </c>
      <c r="J576" s="2" t="s">
        <v>70</v>
      </c>
      <c r="K576" s="1">
        <f>Tabelle6[[#This Row],[Menge kg Nges]]/1000</f>
        <v>0.378</v>
      </c>
      <c r="L576" s="1">
        <f>Tabelle6[[#This Row],[Menge kg P2O5]]/1000</f>
        <v>0.42</v>
      </c>
      <c r="M576" s="1">
        <f>Tabelle6[[#This Row],[Menge t Nges]]/Tabelle6[[#This Row],[Anzahl Lieferscheine]]</f>
        <v>0.189</v>
      </c>
      <c r="N576" s="1">
        <f>Tabelle6[[#This Row],[Menge t P2O5]]/Tabelle6[[#This Row],[Anzahl Lieferscheine]]</f>
        <v>0.21</v>
      </c>
    </row>
    <row r="577" spans="1:14" x14ac:dyDescent="0.2">
      <c r="A577" s="2" t="s">
        <v>34</v>
      </c>
      <c r="B577" s="2" t="s">
        <v>42</v>
      </c>
      <c r="C577" s="2" t="s">
        <v>6</v>
      </c>
      <c r="D577" s="2" t="s">
        <v>15</v>
      </c>
      <c r="E577" s="2" t="s">
        <v>20</v>
      </c>
      <c r="F577" s="2" t="s">
        <v>61</v>
      </c>
      <c r="G577" s="1">
        <v>280</v>
      </c>
      <c r="H577" s="1">
        <v>184</v>
      </c>
      <c r="I577" s="4">
        <v>1</v>
      </c>
      <c r="J577" s="2" t="s">
        <v>70</v>
      </c>
      <c r="K577" s="1">
        <f>Tabelle6[[#This Row],[Menge kg Nges]]/1000</f>
        <v>0.28000000000000003</v>
      </c>
      <c r="L577" s="1">
        <f>Tabelle6[[#This Row],[Menge kg P2O5]]/1000</f>
        <v>0.184</v>
      </c>
      <c r="M577" s="1">
        <f>Tabelle6[[#This Row],[Menge t Nges]]/Tabelle6[[#This Row],[Anzahl Lieferscheine]]</f>
        <v>0.28000000000000003</v>
      </c>
      <c r="N577" s="1">
        <f>Tabelle6[[#This Row],[Menge t P2O5]]/Tabelle6[[#This Row],[Anzahl Lieferscheine]]</f>
        <v>0.184</v>
      </c>
    </row>
    <row r="578" spans="1:14" x14ac:dyDescent="0.2">
      <c r="A578" s="2" t="s">
        <v>34</v>
      </c>
      <c r="B578" s="2" t="s">
        <v>42</v>
      </c>
      <c r="C578" s="2" t="s">
        <v>6</v>
      </c>
      <c r="D578" s="2" t="s">
        <v>15</v>
      </c>
      <c r="E578" s="2" t="s">
        <v>21</v>
      </c>
      <c r="F578" s="2" t="s">
        <v>61</v>
      </c>
      <c r="G578" s="1">
        <v>576</v>
      </c>
      <c r="H578" s="1">
        <v>306</v>
      </c>
      <c r="I578" s="4">
        <v>1</v>
      </c>
      <c r="J578" s="2" t="s">
        <v>70</v>
      </c>
      <c r="K578" s="1">
        <f>Tabelle6[[#This Row],[Menge kg Nges]]/1000</f>
        <v>0.57599999999999996</v>
      </c>
      <c r="L578" s="1">
        <f>Tabelle6[[#This Row],[Menge kg P2O5]]/1000</f>
        <v>0.30599999999999999</v>
      </c>
      <c r="M578" s="1">
        <f>Tabelle6[[#This Row],[Menge t Nges]]/Tabelle6[[#This Row],[Anzahl Lieferscheine]]</f>
        <v>0.57599999999999996</v>
      </c>
      <c r="N578" s="1">
        <f>Tabelle6[[#This Row],[Menge t P2O5]]/Tabelle6[[#This Row],[Anzahl Lieferscheine]]</f>
        <v>0.30599999999999999</v>
      </c>
    </row>
    <row r="579" spans="1:14" x14ac:dyDescent="0.2">
      <c r="A579" s="2" t="s">
        <v>34</v>
      </c>
      <c r="B579" s="2" t="s">
        <v>42</v>
      </c>
      <c r="C579" s="2" t="s">
        <v>6</v>
      </c>
      <c r="D579" s="2" t="s">
        <v>15</v>
      </c>
      <c r="E579" s="2" t="s">
        <v>9</v>
      </c>
      <c r="F579" s="2" t="s">
        <v>61</v>
      </c>
      <c r="G579" s="1">
        <v>292.5</v>
      </c>
      <c r="H579" s="1">
        <v>112.5</v>
      </c>
      <c r="I579" s="4">
        <v>1</v>
      </c>
      <c r="J579" s="2" t="s">
        <v>70</v>
      </c>
      <c r="K579" s="1">
        <f>Tabelle6[[#This Row],[Menge kg Nges]]/1000</f>
        <v>0.29249999999999998</v>
      </c>
      <c r="L579" s="1">
        <f>Tabelle6[[#This Row],[Menge kg P2O5]]/1000</f>
        <v>0.1125</v>
      </c>
      <c r="M579" s="1">
        <f>Tabelle6[[#This Row],[Menge t Nges]]/Tabelle6[[#This Row],[Anzahl Lieferscheine]]</f>
        <v>0.29249999999999998</v>
      </c>
      <c r="N579" s="1">
        <f>Tabelle6[[#This Row],[Menge t P2O5]]/Tabelle6[[#This Row],[Anzahl Lieferscheine]]</f>
        <v>0.1125</v>
      </c>
    </row>
    <row r="580" spans="1:14" x14ac:dyDescent="0.2">
      <c r="A580" s="2" t="s">
        <v>34</v>
      </c>
      <c r="B580" s="2" t="s">
        <v>42</v>
      </c>
      <c r="C580" s="2" t="s">
        <v>25</v>
      </c>
      <c r="D580" s="2" t="s">
        <v>25</v>
      </c>
      <c r="E580" s="2" t="s">
        <v>26</v>
      </c>
      <c r="F580" s="2" t="s">
        <v>61</v>
      </c>
      <c r="G580" s="1">
        <v>2281.75</v>
      </c>
      <c r="H580" s="1">
        <v>1406.05</v>
      </c>
      <c r="I580" s="4">
        <v>4</v>
      </c>
      <c r="J580" s="2" t="s">
        <v>70</v>
      </c>
      <c r="K580" s="1">
        <f>Tabelle6[[#This Row],[Menge kg Nges]]/1000</f>
        <v>2.2817500000000002</v>
      </c>
      <c r="L580" s="1">
        <f>Tabelle6[[#This Row],[Menge kg P2O5]]/1000</f>
        <v>1.40605</v>
      </c>
      <c r="M580" s="1">
        <f>Tabelle6[[#This Row],[Menge t Nges]]/Tabelle6[[#This Row],[Anzahl Lieferscheine]]</f>
        <v>0.57043750000000004</v>
      </c>
      <c r="N580" s="1">
        <f>Tabelle6[[#This Row],[Menge t P2O5]]/Tabelle6[[#This Row],[Anzahl Lieferscheine]]</f>
        <v>0.35151250000000001</v>
      </c>
    </row>
    <row r="581" spans="1:14" x14ac:dyDescent="0.2">
      <c r="A581" s="2" t="s">
        <v>34</v>
      </c>
      <c r="B581" s="2" t="s">
        <v>42</v>
      </c>
      <c r="C581" s="2" t="s">
        <v>63</v>
      </c>
      <c r="D581" s="2" t="s">
        <v>63</v>
      </c>
      <c r="E581" s="2" t="s">
        <v>63</v>
      </c>
      <c r="F581" s="2" t="s">
        <v>61</v>
      </c>
      <c r="G581" s="1">
        <v>460.35</v>
      </c>
      <c r="H581" s="1">
        <v>359.91</v>
      </c>
      <c r="I581" s="4">
        <v>1</v>
      </c>
      <c r="J581" s="2" t="s">
        <v>70</v>
      </c>
      <c r="K581" s="1">
        <f>Tabelle6[[#This Row],[Menge kg Nges]]/1000</f>
        <v>0.46035000000000004</v>
      </c>
      <c r="L581" s="1">
        <f>Tabelle6[[#This Row],[Menge kg P2O5]]/1000</f>
        <v>0.35991000000000001</v>
      </c>
      <c r="M581" s="1">
        <f>Tabelle6[[#This Row],[Menge t Nges]]/Tabelle6[[#This Row],[Anzahl Lieferscheine]]</f>
        <v>0.46035000000000004</v>
      </c>
      <c r="N581" s="1">
        <f>Tabelle6[[#This Row],[Menge t P2O5]]/Tabelle6[[#This Row],[Anzahl Lieferscheine]]</f>
        <v>0.35991000000000001</v>
      </c>
    </row>
    <row r="582" spans="1:14" x14ac:dyDescent="0.2">
      <c r="A582" s="2" t="s">
        <v>45</v>
      </c>
      <c r="B582" s="2" t="s">
        <v>27</v>
      </c>
      <c r="C582" s="2" t="s">
        <v>6</v>
      </c>
      <c r="D582" s="2" t="s">
        <v>15</v>
      </c>
      <c r="E582" s="2" t="s">
        <v>18</v>
      </c>
      <c r="F582" s="2" t="s">
        <v>61</v>
      </c>
      <c r="G582" s="1">
        <v>1512</v>
      </c>
      <c r="H582" s="1">
        <v>1224</v>
      </c>
      <c r="I582" s="4">
        <v>2</v>
      </c>
      <c r="J582" s="2" t="s">
        <v>70</v>
      </c>
      <c r="K582" s="1">
        <f>Tabelle6[[#This Row],[Menge kg Nges]]/1000</f>
        <v>1.512</v>
      </c>
      <c r="L582" s="1">
        <f>Tabelle6[[#This Row],[Menge kg P2O5]]/1000</f>
        <v>1.224</v>
      </c>
      <c r="M582" s="1">
        <f>Tabelle6[[#This Row],[Menge t Nges]]/Tabelle6[[#This Row],[Anzahl Lieferscheine]]</f>
        <v>0.75600000000000001</v>
      </c>
      <c r="N582" s="1">
        <f>Tabelle6[[#This Row],[Menge t P2O5]]/Tabelle6[[#This Row],[Anzahl Lieferscheine]]</f>
        <v>0.61199999999999999</v>
      </c>
    </row>
    <row r="583" spans="1:14" x14ac:dyDescent="0.2">
      <c r="A583" s="2" t="s">
        <v>45</v>
      </c>
      <c r="B583" s="2" t="s">
        <v>27</v>
      </c>
      <c r="C583" s="2" t="s">
        <v>6</v>
      </c>
      <c r="D583" s="2" t="s">
        <v>15</v>
      </c>
      <c r="E583" s="2" t="s">
        <v>21</v>
      </c>
      <c r="F583" s="2" t="s">
        <v>61</v>
      </c>
      <c r="G583" s="1">
        <v>288</v>
      </c>
      <c r="H583" s="1">
        <v>153</v>
      </c>
      <c r="I583" s="4">
        <v>1</v>
      </c>
      <c r="J583" s="2" t="s">
        <v>70</v>
      </c>
      <c r="K583" s="1">
        <f>Tabelle6[[#This Row],[Menge kg Nges]]/1000</f>
        <v>0.28799999999999998</v>
      </c>
      <c r="L583" s="1">
        <f>Tabelle6[[#This Row],[Menge kg P2O5]]/1000</f>
        <v>0.153</v>
      </c>
      <c r="M583" s="1">
        <f>Tabelle6[[#This Row],[Menge t Nges]]/Tabelle6[[#This Row],[Anzahl Lieferscheine]]</f>
        <v>0.28799999999999998</v>
      </c>
      <c r="N583" s="1">
        <f>Tabelle6[[#This Row],[Menge t P2O5]]/Tabelle6[[#This Row],[Anzahl Lieferscheine]]</f>
        <v>0.153</v>
      </c>
    </row>
    <row r="584" spans="1:14" x14ac:dyDescent="0.2">
      <c r="A584" s="2" t="s">
        <v>45</v>
      </c>
      <c r="B584" s="2" t="s">
        <v>27</v>
      </c>
      <c r="C584" s="2" t="s">
        <v>25</v>
      </c>
      <c r="D584" s="2" t="s">
        <v>25</v>
      </c>
      <c r="E584" s="2" t="s">
        <v>26</v>
      </c>
      <c r="F584" s="2" t="s">
        <v>61</v>
      </c>
      <c r="G584" s="1">
        <v>1246.3799999999999</v>
      </c>
      <c r="H584" s="1">
        <v>1003.34</v>
      </c>
      <c r="I584" s="4">
        <v>4</v>
      </c>
      <c r="J584" s="2" t="s">
        <v>70</v>
      </c>
      <c r="K584" s="1">
        <f>Tabelle6[[#This Row],[Menge kg Nges]]/1000</f>
        <v>1.2463799999999998</v>
      </c>
      <c r="L584" s="1">
        <f>Tabelle6[[#This Row],[Menge kg P2O5]]/1000</f>
        <v>1.0033400000000001</v>
      </c>
      <c r="M584" s="1">
        <f>Tabelle6[[#This Row],[Menge t Nges]]/Tabelle6[[#This Row],[Anzahl Lieferscheine]]</f>
        <v>0.31159499999999996</v>
      </c>
      <c r="N584" s="1">
        <f>Tabelle6[[#This Row],[Menge t P2O5]]/Tabelle6[[#This Row],[Anzahl Lieferscheine]]</f>
        <v>0.25083500000000003</v>
      </c>
    </row>
    <row r="585" spans="1:14" x14ac:dyDescent="0.2">
      <c r="A585" s="2" t="s">
        <v>45</v>
      </c>
      <c r="B585" s="2" t="s">
        <v>46</v>
      </c>
      <c r="C585" s="2" t="s">
        <v>25</v>
      </c>
      <c r="D585" s="2" t="s">
        <v>25</v>
      </c>
      <c r="E585" s="2" t="s">
        <v>26</v>
      </c>
      <c r="F585" s="2" t="s">
        <v>61</v>
      </c>
      <c r="G585" s="1">
        <v>1068.6500000000001</v>
      </c>
      <c r="H585" s="1">
        <v>851.43000000000006</v>
      </c>
      <c r="I585" s="4">
        <v>8</v>
      </c>
      <c r="J585" s="2" t="s">
        <v>70</v>
      </c>
      <c r="K585" s="1">
        <f>Tabelle6[[#This Row],[Menge kg Nges]]/1000</f>
        <v>1.0686500000000001</v>
      </c>
      <c r="L585" s="1">
        <f>Tabelle6[[#This Row],[Menge kg P2O5]]/1000</f>
        <v>0.85143000000000002</v>
      </c>
      <c r="M585" s="1">
        <f>Tabelle6[[#This Row],[Menge t Nges]]/Tabelle6[[#This Row],[Anzahl Lieferscheine]]</f>
        <v>0.13358125000000001</v>
      </c>
      <c r="N585" s="1">
        <f>Tabelle6[[#This Row],[Menge t P2O5]]/Tabelle6[[#This Row],[Anzahl Lieferscheine]]</f>
        <v>0.10642875</v>
      </c>
    </row>
    <row r="586" spans="1:14" x14ac:dyDescent="0.2">
      <c r="A586" s="2" t="s">
        <v>45</v>
      </c>
      <c r="B586" s="2" t="s">
        <v>45</v>
      </c>
      <c r="C586" s="2" t="s">
        <v>6</v>
      </c>
      <c r="D586" s="2" t="s">
        <v>7</v>
      </c>
      <c r="E586" s="2" t="s">
        <v>9</v>
      </c>
      <c r="F586" s="2" t="s">
        <v>61</v>
      </c>
      <c r="G586" s="1">
        <v>50578.920000000013</v>
      </c>
      <c r="H586" s="1">
        <v>20725.840000000004</v>
      </c>
      <c r="I586" s="4">
        <v>35</v>
      </c>
      <c r="J586" s="2" t="s">
        <v>70</v>
      </c>
      <c r="K586" s="1">
        <f>Tabelle6[[#This Row],[Menge kg Nges]]/1000</f>
        <v>50.578920000000011</v>
      </c>
      <c r="L586" s="1">
        <f>Tabelle6[[#This Row],[Menge kg P2O5]]/1000</f>
        <v>20.725840000000005</v>
      </c>
      <c r="M586" s="1">
        <f>Tabelle6[[#This Row],[Menge t Nges]]/Tabelle6[[#This Row],[Anzahl Lieferscheine]]</f>
        <v>1.4451120000000004</v>
      </c>
      <c r="N586" s="1">
        <f>Tabelle6[[#This Row],[Menge t P2O5]]/Tabelle6[[#This Row],[Anzahl Lieferscheine]]</f>
        <v>0.59216685714285733</v>
      </c>
    </row>
    <row r="587" spans="1:14" x14ac:dyDescent="0.2">
      <c r="A587" s="2" t="s">
        <v>45</v>
      </c>
      <c r="B587" s="2" t="s">
        <v>45</v>
      </c>
      <c r="C587" s="2" t="s">
        <v>6</v>
      </c>
      <c r="D587" s="2" t="s">
        <v>7</v>
      </c>
      <c r="E587" s="2" t="s">
        <v>10</v>
      </c>
      <c r="F587" s="2" t="s">
        <v>61</v>
      </c>
      <c r="G587" s="1">
        <v>129</v>
      </c>
      <c r="H587" s="1">
        <v>51</v>
      </c>
      <c r="I587" s="4">
        <v>1</v>
      </c>
      <c r="J587" s="2" t="s">
        <v>70</v>
      </c>
      <c r="K587" s="1">
        <f>Tabelle6[[#This Row],[Menge kg Nges]]/1000</f>
        <v>0.129</v>
      </c>
      <c r="L587" s="1">
        <f>Tabelle6[[#This Row],[Menge kg P2O5]]/1000</f>
        <v>5.0999999999999997E-2</v>
      </c>
      <c r="M587" s="1">
        <f>Tabelle6[[#This Row],[Menge t Nges]]/Tabelle6[[#This Row],[Anzahl Lieferscheine]]</f>
        <v>0.129</v>
      </c>
      <c r="N587" s="1">
        <f>Tabelle6[[#This Row],[Menge t P2O5]]/Tabelle6[[#This Row],[Anzahl Lieferscheine]]</f>
        <v>5.0999999999999997E-2</v>
      </c>
    </row>
    <row r="588" spans="1:14" x14ac:dyDescent="0.2">
      <c r="A588" s="2" t="s">
        <v>45</v>
      </c>
      <c r="B588" s="2" t="s">
        <v>45</v>
      </c>
      <c r="C588" s="2" t="s">
        <v>6</v>
      </c>
      <c r="D588" s="2" t="s">
        <v>7</v>
      </c>
      <c r="E588" s="2" t="s">
        <v>11</v>
      </c>
      <c r="F588" s="2" t="s">
        <v>61</v>
      </c>
      <c r="G588" s="1">
        <v>1686.25</v>
      </c>
      <c r="H588" s="1">
        <v>1320.02</v>
      </c>
      <c r="I588" s="4">
        <v>14</v>
      </c>
      <c r="J588" s="2" t="s">
        <v>70</v>
      </c>
      <c r="K588" s="1">
        <f>Tabelle6[[#This Row],[Menge kg Nges]]/1000</f>
        <v>1.68625</v>
      </c>
      <c r="L588" s="1">
        <f>Tabelle6[[#This Row],[Menge kg P2O5]]/1000</f>
        <v>1.32002</v>
      </c>
      <c r="M588" s="1">
        <f>Tabelle6[[#This Row],[Menge t Nges]]/Tabelle6[[#This Row],[Anzahl Lieferscheine]]</f>
        <v>0.12044642857142858</v>
      </c>
      <c r="N588" s="1">
        <f>Tabelle6[[#This Row],[Menge t P2O5]]/Tabelle6[[#This Row],[Anzahl Lieferscheine]]</f>
        <v>9.4287142857142861E-2</v>
      </c>
    </row>
    <row r="589" spans="1:14" x14ac:dyDescent="0.2">
      <c r="A589" s="2" t="s">
        <v>45</v>
      </c>
      <c r="B589" s="2" t="s">
        <v>45</v>
      </c>
      <c r="C589" s="2" t="s">
        <v>6</v>
      </c>
      <c r="D589" s="2" t="s">
        <v>7</v>
      </c>
      <c r="E589" s="2" t="s">
        <v>12</v>
      </c>
      <c r="F589" s="2" t="s">
        <v>61</v>
      </c>
      <c r="G589" s="1">
        <v>39580.820000000014</v>
      </c>
      <c r="H589" s="1">
        <v>19952.799999999988</v>
      </c>
      <c r="I589" s="4">
        <v>154</v>
      </c>
      <c r="J589" s="2" t="s">
        <v>70</v>
      </c>
      <c r="K589" s="1">
        <f>Tabelle6[[#This Row],[Menge kg Nges]]/1000</f>
        <v>39.580820000000017</v>
      </c>
      <c r="L589" s="1">
        <f>Tabelle6[[#This Row],[Menge kg P2O5]]/1000</f>
        <v>19.952799999999989</v>
      </c>
      <c r="M589" s="1">
        <f>Tabelle6[[#This Row],[Menge t Nges]]/Tabelle6[[#This Row],[Anzahl Lieferscheine]]</f>
        <v>0.2570183116883118</v>
      </c>
      <c r="N589" s="1">
        <f>Tabelle6[[#This Row],[Menge t P2O5]]/Tabelle6[[#This Row],[Anzahl Lieferscheine]]</f>
        <v>0.1295636363636363</v>
      </c>
    </row>
    <row r="590" spans="1:14" x14ac:dyDescent="0.2">
      <c r="A590" s="2" t="s">
        <v>45</v>
      </c>
      <c r="B590" s="2" t="s">
        <v>45</v>
      </c>
      <c r="C590" s="2" t="s">
        <v>6</v>
      </c>
      <c r="D590" s="2" t="s">
        <v>15</v>
      </c>
      <c r="E590" s="2" t="s">
        <v>17</v>
      </c>
      <c r="F590" s="2" t="s">
        <v>61</v>
      </c>
      <c r="G590" s="1">
        <v>300</v>
      </c>
      <c r="H590" s="1">
        <v>150</v>
      </c>
      <c r="I590" s="4">
        <v>1</v>
      </c>
      <c r="J590" s="2" t="s">
        <v>70</v>
      </c>
      <c r="K590" s="1">
        <f>Tabelle6[[#This Row],[Menge kg Nges]]/1000</f>
        <v>0.3</v>
      </c>
      <c r="L590" s="1">
        <f>Tabelle6[[#This Row],[Menge kg P2O5]]/1000</f>
        <v>0.15</v>
      </c>
      <c r="M590" s="1">
        <f>Tabelle6[[#This Row],[Menge t Nges]]/Tabelle6[[#This Row],[Anzahl Lieferscheine]]</f>
        <v>0.3</v>
      </c>
      <c r="N590" s="1">
        <f>Tabelle6[[#This Row],[Menge t P2O5]]/Tabelle6[[#This Row],[Anzahl Lieferscheine]]</f>
        <v>0.15</v>
      </c>
    </row>
    <row r="591" spans="1:14" x14ac:dyDescent="0.2">
      <c r="A591" s="2" t="s">
        <v>45</v>
      </c>
      <c r="B591" s="2" t="s">
        <v>45</v>
      </c>
      <c r="C591" s="2" t="s">
        <v>6</v>
      </c>
      <c r="D591" s="2" t="s">
        <v>15</v>
      </c>
      <c r="E591" s="2" t="s">
        <v>18</v>
      </c>
      <c r="F591" s="2" t="s">
        <v>61</v>
      </c>
      <c r="G591" s="1">
        <v>7379.4</v>
      </c>
      <c r="H591" s="1">
        <v>5973.8000000000011</v>
      </c>
      <c r="I591" s="4">
        <v>15</v>
      </c>
      <c r="J591" s="2" t="s">
        <v>70</v>
      </c>
      <c r="K591" s="1">
        <f>Tabelle6[[#This Row],[Menge kg Nges]]/1000</f>
        <v>7.3793999999999995</v>
      </c>
      <c r="L591" s="1">
        <f>Tabelle6[[#This Row],[Menge kg P2O5]]/1000</f>
        <v>5.9738000000000007</v>
      </c>
      <c r="M591" s="1">
        <f>Tabelle6[[#This Row],[Menge t Nges]]/Tabelle6[[#This Row],[Anzahl Lieferscheine]]</f>
        <v>0.49195999999999995</v>
      </c>
      <c r="N591" s="1">
        <f>Tabelle6[[#This Row],[Menge t P2O5]]/Tabelle6[[#This Row],[Anzahl Lieferscheine]]</f>
        <v>0.3982533333333334</v>
      </c>
    </row>
    <row r="592" spans="1:14" x14ac:dyDescent="0.2">
      <c r="A592" s="2" t="s">
        <v>45</v>
      </c>
      <c r="B592" s="2" t="s">
        <v>45</v>
      </c>
      <c r="C592" s="2" t="s">
        <v>6</v>
      </c>
      <c r="D592" s="2" t="s">
        <v>15</v>
      </c>
      <c r="E592" s="2" t="s">
        <v>20</v>
      </c>
      <c r="F592" s="2" t="s">
        <v>61</v>
      </c>
      <c r="G592" s="1">
        <v>440</v>
      </c>
      <c r="H592" s="1">
        <v>250</v>
      </c>
      <c r="I592" s="4">
        <v>1</v>
      </c>
      <c r="J592" s="2" t="s">
        <v>70</v>
      </c>
      <c r="K592" s="1">
        <f>Tabelle6[[#This Row],[Menge kg Nges]]/1000</f>
        <v>0.44</v>
      </c>
      <c r="L592" s="1">
        <f>Tabelle6[[#This Row],[Menge kg P2O5]]/1000</f>
        <v>0.25</v>
      </c>
      <c r="M592" s="1">
        <f>Tabelle6[[#This Row],[Menge t Nges]]/Tabelle6[[#This Row],[Anzahl Lieferscheine]]</f>
        <v>0.44</v>
      </c>
      <c r="N592" s="1">
        <f>Tabelle6[[#This Row],[Menge t P2O5]]/Tabelle6[[#This Row],[Anzahl Lieferscheine]]</f>
        <v>0.25</v>
      </c>
    </row>
    <row r="593" spans="1:14" x14ac:dyDescent="0.2">
      <c r="A593" s="2" t="s">
        <v>45</v>
      </c>
      <c r="B593" s="2" t="s">
        <v>45</v>
      </c>
      <c r="C593" s="2" t="s">
        <v>6</v>
      </c>
      <c r="D593" s="2" t="s">
        <v>15</v>
      </c>
      <c r="E593" s="2" t="s">
        <v>21</v>
      </c>
      <c r="F593" s="2" t="s">
        <v>61</v>
      </c>
      <c r="G593" s="1">
        <v>2304</v>
      </c>
      <c r="H593" s="1">
        <v>1224</v>
      </c>
      <c r="I593" s="4">
        <v>6</v>
      </c>
      <c r="J593" s="2" t="s">
        <v>70</v>
      </c>
      <c r="K593" s="1">
        <f>Tabelle6[[#This Row],[Menge kg Nges]]/1000</f>
        <v>2.3039999999999998</v>
      </c>
      <c r="L593" s="1">
        <f>Tabelle6[[#This Row],[Menge kg P2O5]]/1000</f>
        <v>1.224</v>
      </c>
      <c r="M593" s="1">
        <f>Tabelle6[[#This Row],[Menge t Nges]]/Tabelle6[[#This Row],[Anzahl Lieferscheine]]</f>
        <v>0.38399999999999995</v>
      </c>
      <c r="N593" s="1">
        <f>Tabelle6[[#This Row],[Menge t P2O5]]/Tabelle6[[#This Row],[Anzahl Lieferscheine]]</f>
        <v>0.20399999999999999</v>
      </c>
    </row>
    <row r="594" spans="1:14" x14ac:dyDescent="0.2">
      <c r="A594" s="2" t="s">
        <v>45</v>
      </c>
      <c r="B594" s="2" t="s">
        <v>45</v>
      </c>
      <c r="C594" s="2" t="s">
        <v>6</v>
      </c>
      <c r="D594" s="2" t="s">
        <v>15</v>
      </c>
      <c r="E594" s="2" t="s">
        <v>9</v>
      </c>
      <c r="F594" s="2" t="s">
        <v>61</v>
      </c>
      <c r="G594" s="1">
        <v>2112.5</v>
      </c>
      <c r="H594" s="1">
        <v>1406.25</v>
      </c>
      <c r="I594" s="4">
        <v>6</v>
      </c>
      <c r="J594" s="2" t="s">
        <v>70</v>
      </c>
      <c r="K594" s="1">
        <f>Tabelle6[[#This Row],[Menge kg Nges]]/1000</f>
        <v>2.1124999999999998</v>
      </c>
      <c r="L594" s="1">
        <f>Tabelle6[[#This Row],[Menge kg P2O5]]/1000</f>
        <v>1.40625</v>
      </c>
      <c r="M594" s="1">
        <f>Tabelle6[[#This Row],[Menge t Nges]]/Tabelle6[[#This Row],[Anzahl Lieferscheine]]</f>
        <v>0.3520833333333333</v>
      </c>
      <c r="N594" s="1">
        <f>Tabelle6[[#This Row],[Menge t P2O5]]/Tabelle6[[#This Row],[Anzahl Lieferscheine]]</f>
        <v>0.234375</v>
      </c>
    </row>
    <row r="595" spans="1:14" x14ac:dyDescent="0.2">
      <c r="A595" s="2" t="s">
        <v>45</v>
      </c>
      <c r="B595" s="2" t="s">
        <v>45</v>
      </c>
      <c r="C595" s="2" t="s">
        <v>6</v>
      </c>
      <c r="D595" s="2" t="s">
        <v>15</v>
      </c>
      <c r="E595" s="2" t="s">
        <v>10</v>
      </c>
      <c r="F595" s="2" t="s">
        <v>61</v>
      </c>
      <c r="G595" s="1">
        <v>462</v>
      </c>
      <c r="H595" s="1">
        <v>147</v>
      </c>
      <c r="I595" s="4">
        <v>2</v>
      </c>
      <c r="J595" s="2" t="s">
        <v>70</v>
      </c>
      <c r="K595" s="1">
        <f>Tabelle6[[#This Row],[Menge kg Nges]]/1000</f>
        <v>0.46200000000000002</v>
      </c>
      <c r="L595" s="1">
        <f>Tabelle6[[#This Row],[Menge kg P2O5]]/1000</f>
        <v>0.14699999999999999</v>
      </c>
      <c r="M595" s="1">
        <f>Tabelle6[[#This Row],[Menge t Nges]]/Tabelle6[[#This Row],[Anzahl Lieferscheine]]</f>
        <v>0.23100000000000001</v>
      </c>
      <c r="N595" s="1">
        <f>Tabelle6[[#This Row],[Menge t P2O5]]/Tabelle6[[#This Row],[Anzahl Lieferscheine]]</f>
        <v>7.3499999999999996E-2</v>
      </c>
    </row>
    <row r="596" spans="1:14" x14ac:dyDescent="0.2">
      <c r="A596" s="2" t="s">
        <v>45</v>
      </c>
      <c r="B596" s="2" t="s">
        <v>45</v>
      </c>
      <c r="C596" s="2" t="s">
        <v>25</v>
      </c>
      <c r="D596" s="2" t="s">
        <v>25</v>
      </c>
      <c r="E596" s="2" t="s">
        <v>26</v>
      </c>
      <c r="F596" s="2" t="s">
        <v>61</v>
      </c>
      <c r="G596" s="1">
        <v>76511.000000000015</v>
      </c>
      <c r="H596" s="1">
        <v>35647.030000000006</v>
      </c>
      <c r="I596" s="4">
        <v>82</v>
      </c>
      <c r="J596" s="2" t="s">
        <v>70</v>
      </c>
      <c r="K596" s="1">
        <f>Tabelle6[[#This Row],[Menge kg Nges]]/1000</f>
        <v>76.51100000000001</v>
      </c>
      <c r="L596" s="1">
        <f>Tabelle6[[#This Row],[Menge kg P2O5]]/1000</f>
        <v>35.647030000000008</v>
      </c>
      <c r="M596" s="1">
        <f>Tabelle6[[#This Row],[Menge t Nges]]/Tabelle6[[#This Row],[Anzahl Lieferscheine]]</f>
        <v>0.9330609756097562</v>
      </c>
      <c r="N596" s="1">
        <f>Tabelle6[[#This Row],[Menge t P2O5]]/Tabelle6[[#This Row],[Anzahl Lieferscheine]]</f>
        <v>0.43471987804878059</v>
      </c>
    </row>
    <row r="597" spans="1:14" x14ac:dyDescent="0.2">
      <c r="A597" s="2" t="s">
        <v>45</v>
      </c>
      <c r="B597" s="2" t="s">
        <v>28</v>
      </c>
      <c r="C597" s="2" t="s">
        <v>6</v>
      </c>
      <c r="D597" s="2" t="s">
        <v>15</v>
      </c>
      <c r="E597" s="2" t="s">
        <v>9</v>
      </c>
      <c r="F597" s="2" t="s">
        <v>61</v>
      </c>
      <c r="G597" s="1">
        <v>676</v>
      </c>
      <c r="H597" s="1">
        <v>450</v>
      </c>
      <c r="I597" s="4">
        <v>1</v>
      </c>
      <c r="J597" s="2" t="s">
        <v>70</v>
      </c>
      <c r="K597" s="1">
        <f>Tabelle6[[#This Row],[Menge kg Nges]]/1000</f>
        <v>0.67600000000000005</v>
      </c>
      <c r="L597" s="1">
        <f>Tabelle6[[#This Row],[Menge kg P2O5]]/1000</f>
        <v>0.45</v>
      </c>
      <c r="M597" s="1">
        <f>Tabelle6[[#This Row],[Menge t Nges]]/Tabelle6[[#This Row],[Anzahl Lieferscheine]]</f>
        <v>0.67600000000000005</v>
      </c>
      <c r="N597" s="1">
        <f>Tabelle6[[#This Row],[Menge t P2O5]]/Tabelle6[[#This Row],[Anzahl Lieferscheine]]</f>
        <v>0.45</v>
      </c>
    </row>
    <row r="598" spans="1:14" x14ac:dyDescent="0.2">
      <c r="A598" s="2" t="s">
        <v>45</v>
      </c>
      <c r="B598" s="2" t="s">
        <v>28</v>
      </c>
      <c r="C598" s="2" t="s">
        <v>25</v>
      </c>
      <c r="D598" s="2" t="s">
        <v>25</v>
      </c>
      <c r="E598" s="2" t="s">
        <v>26</v>
      </c>
      <c r="F598" s="2" t="s">
        <v>61</v>
      </c>
      <c r="G598" s="1">
        <v>1951.77</v>
      </c>
      <c r="H598" s="1">
        <v>731.87</v>
      </c>
      <c r="I598" s="4">
        <v>2</v>
      </c>
      <c r="J598" s="2" t="s">
        <v>70</v>
      </c>
      <c r="K598" s="1">
        <f>Tabelle6[[#This Row],[Menge kg Nges]]/1000</f>
        <v>1.95177</v>
      </c>
      <c r="L598" s="1">
        <f>Tabelle6[[#This Row],[Menge kg P2O5]]/1000</f>
        <v>0.73187000000000002</v>
      </c>
      <c r="M598" s="1">
        <f>Tabelle6[[#This Row],[Menge t Nges]]/Tabelle6[[#This Row],[Anzahl Lieferscheine]]</f>
        <v>0.975885</v>
      </c>
      <c r="N598" s="1">
        <f>Tabelle6[[#This Row],[Menge t P2O5]]/Tabelle6[[#This Row],[Anzahl Lieferscheine]]</f>
        <v>0.36593500000000001</v>
      </c>
    </row>
    <row r="599" spans="1:14" x14ac:dyDescent="0.2">
      <c r="A599" s="2" t="s">
        <v>51</v>
      </c>
      <c r="B599" s="2" t="s">
        <v>32</v>
      </c>
      <c r="C599" s="2" t="s">
        <v>6</v>
      </c>
      <c r="D599" s="2" t="s">
        <v>7</v>
      </c>
      <c r="E599" s="2" t="s">
        <v>12</v>
      </c>
      <c r="F599" s="2" t="s">
        <v>61</v>
      </c>
      <c r="G599" s="1">
        <v>413.09999999999997</v>
      </c>
      <c r="H599" s="1">
        <v>178.2</v>
      </c>
      <c r="I599" s="4">
        <v>2</v>
      </c>
      <c r="J599" s="2" t="s">
        <v>70</v>
      </c>
      <c r="K599" s="1">
        <f>Tabelle6[[#This Row],[Menge kg Nges]]/1000</f>
        <v>0.41309999999999997</v>
      </c>
      <c r="L599" s="1">
        <f>Tabelle6[[#This Row],[Menge kg P2O5]]/1000</f>
        <v>0.1782</v>
      </c>
      <c r="M599" s="1">
        <f>Tabelle6[[#This Row],[Menge t Nges]]/Tabelle6[[#This Row],[Anzahl Lieferscheine]]</f>
        <v>0.20654999999999998</v>
      </c>
      <c r="N599" s="1">
        <f>Tabelle6[[#This Row],[Menge t P2O5]]/Tabelle6[[#This Row],[Anzahl Lieferscheine]]</f>
        <v>8.9099999999999999E-2</v>
      </c>
    </row>
    <row r="600" spans="1:14" x14ac:dyDescent="0.2">
      <c r="A600" s="2" t="s">
        <v>51</v>
      </c>
      <c r="B600" s="2" t="s">
        <v>32</v>
      </c>
      <c r="C600" s="2" t="s">
        <v>6</v>
      </c>
      <c r="D600" s="2" t="s">
        <v>15</v>
      </c>
      <c r="E600" s="2" t="s">
        <v>18</v>
      </c>
      <c r="F600" s="2" t="s">
        <v>61</v>
      </c>
      <c r="G600" s="1">
        <v>889</v>
      </c>
      <c r="H600" s="1">
        <v>673.2</v>
      </c>
      <c r="I600" s="4">
        <v>3</v>
      </c>
      <c r="J600" s="2" t="s">
        <v>70</v>
      </c>
      <c r="K600" s="1">
        <f>Tabelle6[[#This Row],[Menge kg Nges]]/1000</f>
        <v>0.88900000000000001</v>
      </c>
      <c r="L600" s="1">
        <f>Tabelle6[[#This Row],[Menge kg P2O5]]/1000</f>
        <v>0.67320000000000002</v>
      </c>
      <c r="M600" s="1">
        <f>Tabelle6[[#This Row],[Menge t Nges]]/Tabelle6[[#This Row],[Anzahl Lieferscheine]]</f>
        <v>0.29633333333333334</v>
      </c>
      <c r="N600" s="1">
        <f>Tabelle6[[#This Row],[Menge t P2O5]]/Tabelle6[[#This Row],[Anzahl Lieferscheine]]</f>
        <v>0.22440000000000002</v>
      </c>
    </row>
    <row r="601" spans="1:14" x14ac:dyDescent="0.2">
      <c r="A601" s="2" t="s">
        <v>51</v>
      </c>
      <c r="B601" s="2" t="s">
        <v>27</v>
      </c>
      <c r="C601" s="2" t="s">
        <v>6</v>
      </c>
      <c r="D601" s="2" t="s">
        <v>15</v>
      </c>
      <c r="E601" s="2" t="s">
        <v>18</v>
      </c>
      <c r="F601" s="2" t="s">
        <v>61</v>
      </c>
      <c r="G601" s="1">
        <v>848</v>
      </c>
      <c r="H601" s="1">
        <v>556.79999999999995</v>
      </c>
      <c r="I601" s="4">
        <v>2</v>
      </c>
      <c r="J601" s="2" t="s">
        <v>70</v>
      </c>
      <c r="K601" s="1">
        <f>Tabelle6[[#This Row],[Menge kg Nges]]/1000</f>
        <v>0.84799999999999998</v>
      </c>
      <c r="L601" s="1">
        <f>Tabelle6[[#This Row],[Menge kg P2O5]]/1000</f>
        <v>0.55679999999999996</v>
      </c>
      <c r="M601" s="1">
        <f>Tabelle6[[#This Row],[Menge t Nges]]/Tabelle6[[#This Row],[Anzahl Lieferscheine]]</f>
        <v>0.42399999999999999</v>
      </c>
      <c r="N601" s="1">
        <f>Tabelle6[[#This Row],[Menge t P2O5]]/Tabelle6[[#This Row],[Anzahl Lieferscheine]]</f>
        <v>0.27839999999999998</v>
      </c>
    </row>
    <row r="602" spans="1:14" x14ac:dyDescent="0.2">
      <c r="A602" s="2" t="s">
        <v>51</v>
      </c>
      <c r="B602" s="2" t="s">
        <v>34</v>
      </c>
      <c r="C602" s="2" t="s">
        <v>6</v>
      </c>
      <c r="D602" s="2" t="s">
        <v>15</v>
      </c>
      <c r="E602" s="2" t="s">
        <v>8</v>
      </c>
      <c r="F602" s="2" t="s">
        <v>61</v>
      </c>
      <c r="G602" s="1">
        <v>68.400000000000006</v>
      </c>
      <c r="H602" s="1">
        <v>49.36</v>
      </c>
      <c r="I602" s="4">
        <v>1</v>
      </c>
      <c r="J602" s="2" t="s">
        <v>70</v>
      </c>
      <c r="K602" s="1">
        <f>Tabelle6[[#This Row],[Menge kg Nges]]/1000</f>
        <v>6.8400000000000002E-2</v>
      </c>
      <c r="L602" s="1">
        <f>Tabelle6[[#This Row],[Menge kg P2O5]]/1000</f>
        <v>4.9360000000000001E-2</v>
      </c>
      <c r="M602" s="1">
        <f>Tabelle6[[#This Row],[Menge t Nges]]/Tabelle6[[#This Row],[Anzahl Lieferscheine]]</f>
        <v>6.8400000000000002E-2</v>
      </c>
      <c r="N602" s="1">
        <f>Tabelle6[[#This Row],[Menge t P2O5]]/Tabelle6[[#This Row],[Anzahl Lieferscheine]]</f>
        <v>4.9360000000000001E-2</v>
      </c>
    </row>
    <row r="603" spans="1:14" x14ac:dyDescent="0.2">
      <c r="A603" s="2" t="s">
        <v>51</v>
      </c>
      <c r="B603" s="2" t="s">
        <v>34</v>
      </c>
      <c r="C603" s="2" t="s">
        <v>6</v>
      </c>
      <c r="D603" s="2" t="s">
        <v>15</v>
      </c>
      <c r="E603" s="2" t="s">
        <v>20</v>
      </c>
      <c r="F603" s="2" t="s">
        <v>61</v>
      </c>
      <c r="G603" s="1">
        <v>181.4</v>
      </c>
      <c r="H603" s="1">
        <v>137.19999999999999</v>
      </c>
      <c r="I603" s="4">
        <v>2</v>
      </c>
      <c r="J603" s="2" t="s">
        <v>70</v>
      </c>
      <c r="K603" s="1">
        <f>Tabelle6[[#This Row],[Menge kg Nges]]/1000</f>
        <v>0.18140000000000001</v>
      </c>
      <c r="L603" s="1">
        <f>Tabelle6[[#This Row],[Menge kg P2O5]]/1000</f>
        <v>0.13719999999999999</v>
      </c>
      <c r="M603" s="1">
        <f>Tabelle6[[#This Row],[Menge t Nges]]/Tabelle6[[#This Row],[Anzahl Lieferscheine]]</f>
        <v>9.0700000000000003E-2</v>
      </c>
      <c r="N603" s="1">
        <f>Tabelle6[[#This Row],[Menge t P2O5]]/Tabelle6[[#This Row],[Anzahl Lieferscheine]]</f>
        <v>6.8599999999999994E-2</v>
      </c>
    </row>
    <row r="604" spans="1:14" x14ac:dyDescent="0.2">
      <c r="A604" s="2" t="s">
        <v>51</v>
      </c>
      <c r="B604" s="2" t="s">
        <v>51</v>
      </c>
      <c r="C604" s="2" t="s">
        <v>6</v>
      </c>
      <c r="D604" s="2" t="s">
        <v>30</v>
      </c>
      <c r="E604" s="2" t="s">
        <v>26</v>
      </c>
      <c r="F604" s="2" t="s">
        <v>61</v>
      </c>
      <c r="G604" s="1">
        <v>524.70000000000005</v>
      </c>
      <c r="H604" s="1">
        <v>207.9</v>
      </c>
      <c r="I604" s="4">
        <v>2</v>
      </c>
      <c r="J604" s="2" t="s">
        <v>70</v>
      </c>
      <c r="K604" s="1">
        <f>Tabelle6[[#This Row],[Menge kg Nges]]/1000</f>
        <v>0.52470000000000006</v>
      </c>
      <c r="L604" s="1">
        <f>Tabelle6[[#This Row],[Menge kg P2O5]]/1000</f>
        <v>0.2079</v>
      </c>
      <c r="M604" s="1">
        <f>Tabelle6[[#This Row],[Menge t Nges]]/Tabelle6[[#This Row],[Anzahl Lieferscheine]]</f>
        <v>0.26235000000000003</v>
      </c>
      <c r="N604" s="1">
        <f>Tabelle6[[#This Row],[Menge t P2O5]]/Tabelle6[[#This Row],[Anzahl Lieferscheine]]</f>
        <v>0.10395</v>
      </c>
    </row>
    <row r="605" spans="1:14" x14ac:dyDescent="0.2">
      <c r="A605" s="2" t="s">
        <v>51</v>
      </c>
      <c r="B605" s="2" t="s">
        <v>51</v>
      </c>
      <c r="C605" s="2" t="s">
        <v>6</v>
      </c>
      <c r="D605" s="2" t="s">
        <v>7</v>
      </c>
      <c r="E605" s="2" t="s">
        <v>8</v>
      </c>
      <c r="F605" s="2" t="s">
        <v>61</v>
      </c>
      <c r="G605" s="1">
        <v>1113.5999999999999</v>
      </c>
      <c r="H605" s="1">
        <v>464</v>
      </c>
      <c r="I605" s="4">
        <v>4</v>
      </c>
      <c r="J605" s="2" t="s">
        <v>70</v>
      </c>
      <c r="K605" s="1">
        <f>Tabelle6[[#This Row],[Menge kg Nges]]/1000</f>
        <v>1.1135999999999999</v>
      </c>
      <c r="L605" s="1">
        <f>Tabelle6[[#This Row],[Menge kg P2O5]]/1000</f>
        <v>0.46400000000000002</v>
      </c>
      <c r="M605" s="1">
        <f>Tabelle6[[#This Row],[Menge t Nges]]/Tabelle6[[#This Row],[Anzahl Lieferscheine]]</f>
        <v>0.27839999999999998</v>
      </c>
      <c r="N605" s="1">
        <f>Tabelle6[[#This Row],[Menge t P2O5]]/Tabelle6[[#This Row],[Anzahl Lieferscheine]]</f>
        <v>0.11600000000000001</v>
      </c>
    </row>
    <row r="606" spans="1:14" x14ac:dyDescent="0.2">
      <c r="A606" s="2" t="s">
        <v>51</v>
      </c>
      <c r="B606" s="2" t="s">
        <v>51</v>
      </c>
      <c r="C606" s="2" t="s">
        <v>6</v>
      </c>
      <c r="D606" s="2" t="s">
        <v>7</v>
      </c>
      <c r="E606" s="2" t="s">
        <v>9</v>
      </c>
      <c r="F606" s="2" t="s">
        <v>61</v>
      </c>
      <c r="G606" s="1">
        <v>706</v>
      </c>
      <c r="H606" s="1">
        <v>287</v>
      </c>
      <c r="I606" s="4">
        <v>5</v>
      </c>
      <c r="J606" s="2" t="s">
        <v>70</v>
      </c>
      <c r="K606" s="1">
        <f>Tabelle6[[#This Row],[Menge kg Nges]]/1000</f>
        <v>0.70599999999999996</v>
      </c>
      <c r="L606" s="1">
        <f>Tabelle6[[#This Row],[Menge kg P2O5]]/1000</f>
        <v>0.28699999999999998</v>
      </c>
      <c r="M606" s="1">
        <f>Tabelle6[[#This Row],[Menge t Nges]]/Tabelle6[[#This Row],[Anzahl Lieferscheine]]</f>
        <v>0.14119999999999999</v>
      </c>
      <c r="N606" s="1">
        <f>Tabelle6[[#This Row],[Menge t P2O5]]/Tabelle6[[#This Row],[Anzahl Lieferscheine]]</f>
        <v>5.7399999999999993E-2</v>
      </c>
    </row>
    <row r="607" spans="1:14" x14ac:dyDescent="0.2">
      <c r="A607" s="2" t="s">
        <v>51</v>
      </c>
      <c r="B607" s="2" t="s">
        <v>51</v>
      </c>
      <c r="C607" s="2" t="s">
        <v>6</v>
      </c>
      <c r="D607" s="2" t="s">
        <v>7</v>
      </c>
      <c r="E607" s="2" t="s">
        <v>11</v>
      </c>
      <c r="F607" s="2" t="s">
        <v>61</v>
      </c>
      <c r="G607" s="1">
        <v>8222.130000000001</v>
      </c>
      <c r="H607" s="1">
        <v>3412.8500000000004</v>
      </c>
      <c r="I607" s="4">
        <v>42</v>
      </c>
      <c r="J607" s="2" t="s">
        <v>70</v>
      </c>
      <c r="K607" s="1">
        <f>Tabelle6[[#This Row],[Menge kg Nges]]/1000</f>
        <v>8.2221300000000017</v>
      </c>
      <c r="L607" s="1">
        <f>Tabelle6[[#This Row],[Menge kg P2O5]]/1000</f>
        <v>3.4128500000000002</v>
      </c>
      <c r="M607" s="1">
        <f>Tabelle6[[#This Row],[Menge t Nges]]/Tabelle6[[#This Row],[Anzahl Lieferscheine]]</f>
        <v>0.19576500000000005</v>
      </c>
      <c r="N607" s="1">
        <f>Tabelle6[[#This Row],[Menge t P2O5]]/Tabelle6[[#This Row],[Anzahl Lieferscheine]]</f>
        <v>8.1258333333333335E-2</v>
      </c>
    </row>
    <row r="608" spans="1:14" x14ac:dyDescent="0.2">
      <c r="A608" s="2" t="s">
        <v>51</v>
      </c>
      <c r="B608" s="2" t="s">
        <v>51</v>
      </c>
      <c r="C608" s="2" t="s">
        <v>6</v>
      </c>
      <c r="D608" s="2" t="s">
        <v>7</v>
      </c>
      <c r="E608" s="2" t="s">
        <v>12</v>
      </c>
      <c r="F608" s="2" t="s">
        <v>61</v>
      </c>
      <c r="G608" s="1">
        <v>23763.259999999995</v>
      </c>
      <c r="H608" s="1">
        <v>10546.759999999998</v>
      </c>
      <c r="I608" s="4">
        <v>111</v>
      </c>
      <c r="J608" s="2" t="s">
        <v>70</v>
      </c>
      <c r="K608" s="1">
        <f>Tabelle6[[#This Row],[Menge kg Nges]]/1000</f>
        <v>23.763259999999995</v>
      </c>
      <c r="L608" s="1">
        <f>Tabelle6[[#This Row],[Menge kg P2O5]]/1000</f>
        <v>10.546759999999999</v>
      </c>
      <c r="M608" s="1">
        <f>Tabelle6[[#This Row],[Menge t Nges]]/Tabelle6[[#This Row],[Anzahl Lieferscheine]]</f>
        <v>0.21408342342342337</v>
      </c>
      <c r="N608" s="1">
        <f>Tabelle6[[#This Row],[Menge t P2O5]]/Tabelle6[[#This Row],[Anzahl Lieferscheine]]</f>
        <v>9.5015855855855841E-2</v>
      </c>
    </row>
    <row r="609" spans="1:14" x14ac:dyDescent="0.2">
      <c r="A609" s="2" t="s">
        <v>51</v>
      </c>
      <c r="B609" s="2" t="s">
        <v>51</v>
      </c>
      <c r="C609" s="2" t="s">
        <v>6</v>
      </c>
      <c r="D609" s="2" t="s">
        <v>7</v>
      </c>
      <c r="E609" s="2" t="s">
        <v>13</v>
      </c>
      <c r="F609" s="2" t="s">
        <v>61</v>
      </c>
      <c r="G609" s="1">
        <v>2261.5499999999997</v>
      </c>
      <c r="H609" s="1">
        <v>1345.0500000000002</v>
      </c>
      <c r="I609" s="4">
        <v>18</v>
      </c>
      <c r="J609" s="2" t="s">
        <v>70</v>
      </c>
      <c r="K609" s="1">
        <f>Tabelle6[[#This Row],[Menge kg Nges]]/1000</f>
        <v>2.2615499999999997</v>
      </c>
      <c r="L609" s="1">
        <f>Tabelle6[[#This Row],[Menge kg P2O5]]/1000</f>
        <v>1.3450500000000001</v>
      </c>
      <c r="M609" s="1">
        <f>Tabelle6[[#This Row],[Menge t Nges]]/Tabelle6[[#This Row],[Anzahl Lieferscheine]]</f>
        <v>0.12564166666666665</v>
      </c>
      <c r="N609" s="1">
        <f>Tabelle6[[#This Row],[Menge t P2O5]]/Tabelle6[[#This Row],[Anzahl Lieferscheine]]</f>
        <v>7.4725E-2</v>
      </c>
    </row>
    <row r="610" spans="1:14" x14ac:dyDescent="0.2">
      <c r="A610" s="2" t="s">
        <v>51</v>
      </c>
      <c r="B610" s="2" t="s">
        <v>51</v>
      </c>
      <c r="C610" s="2" t="s">
        <v>6</v>
      </c>
      <c r="D610" s="2" t="s">
        <v>7</v>
      </c>
      <c r="E610" s="2" t="s">
        <v>14</v>
      </c>
      <c r="F610" s="2" t="s">
        <v>61</v>
      </c>
      <c r="G610" s="1">
        <v>10930.799999999997</v>
      </c>
      <c r="H610" s="1">
        <v>5121.7</v>
      </c>
      <c r="I610" s="4">
        <v>37</v>
      </c>
      <c r="J610" s="2" t="s">
        <v>70</v>
      </c>
      <c r="K610" s="1">
        <f>Tabelle6[[#This Row],[Menge kg Nges]]/1000</f>
        <v>10.930799999999998</v>
      </c>
      <c r="L610" s="1">
        <f>Tabelle6[[#This Row],[Menge kg P2O5]]/1000</f>
        <v>5.1216999999999997</v>
      </c>
      <c r="M610" s="1">
        <f>Tabelle6[[#This Row],[Menge t Nges]]/Tabelle6[[#This Row],[Anzahl Lieferscheine]]</f>
        <v>0.29542702702702694</v>
      </c>
      <c r="N610" s="1">
        <f>Tabelle6[[#This Row],[Menge t P2O5]]/Tabelle6[[#This Row],[Anzahl Lieferscheine]]</f>
        <v>0.1384243243243243</v>
      </c>
    </row>
    <row r="611" spans="1:14" x14ac:dyDescent="0.2">
      <c r="A611" s="2" t="s">
        <v>51</v>
      </c>
      <c r="B611" s="2" t="s">
        <v>51</v>
      </c>
      <c r="C611" s="2" t="s">
        <v>6</v>
      </c>
      <c r="D611" s="2" t="s">
        <v>15</v>
      </c>
      <c r="E611" s="2" t="s">
        <v>16</v>
      </c>
      <c r="F611" s="2" t="s">
        <v>61</v>
      </c>
      <c r="G611" s="1">
        <v>176</v>
      </c>
      <c r="H611" s="1">
        <v>143</v>
      </c>
      <c r="I611" s="4">
        <v>1</v>
      </c>
      <c r="J611" s="2" t="s">
        <v>70</v>
      </c>
      <c r="K611" s="1">
        <f>Tabelle6[[#This Row],[Menge kg Nges]]/1000</f>
        <v>0.17599999999999999</v>
      </c>
      <c r="L611" s="1">
        <f>Tabelle6[[#This Row],[Menge kg P2O5]]/1000</f>
        <v>0.14299999999999999</v>
      </c>
      <c r="M611" s="1">
        <f>Tabelle6[[#This Row],[Menge t Nges]]/Tabelle6[[#This Row],[Anzahl Lieferscheine]]</f>
        <v>0.17599999999999999</v>
      </c>
      <c r="N611" s="1">
        <f>Tabelle6[[#This Row],[Menge t P2O5]]/Tabelle6[[#This Row],[Anzahl Lieferscheine]]</f>
        <v>0.14299999999999999</v>
      </c>
    </row>
    <row r="612" spans="1:14" x14ac:dyDescent="0.2">
      <c r="A612" s="2" t="s">
        <v>51</v>
      </c>
      <c r="B612" s="2" t="s">
        <v>51</v>
      </c>
      <c r="C612" s="2" t="s">
        <v>6</v>
      </c>
      <c r="D612" s="2" t="s">
        <v>15</v>
      </c>
      <c r="E612" s="2" t="s">
        <v>18</v>
      </c>
      <c r="F612" s="2" t="s">
        <v>61</v>
      </c>
      <c r="G612" s="1">
        <v>5343.6600000000026</v>
      </c>
      <c r="H612" s="1">
        <v>3671.3699999999985</v>
      </c>
      <c r="I612" s="4">
        <v>50</v>
      </c>
      <c r="J612" s="2" t="s">
        <v>70</v>
      </c>
      <c r="K612" s="1">
        <f>Tabelle6[[#This Row],[Menge kg Nges]]/1000</f>
        <v>5.3436600000000025</v>
      </c>
      <c r="L612" s="1">
        <f>Tabelle6[[#This Row],[Menge kg P2O5]]/1000</f>
        <v>3.6713699999999987</v>
      </c>
      <c r="M612" s="1">
        <f>Tabelle6[[#This Row],[Menge t Nges]]/Tabelle6[[#This Row],[Anzahl Lieferscheine]]</f>
        <v>0.10687320000000006</v>
      </c>
      <c r="N612" s="1">
        <f>Tabelle6[[#This Row],[Menge t P2O5]]/Tabelle6[[#This Row],[Anzahl Lieferscheine]]</f>
        <v>7.3427399999999976E-2</v>
      </c>
    </row>
    <row r="613" spans="1:14" x14ac:dyDescent="0.2">
      <c r="A613" s="2" t="s">
        <v>51</v>
      </c>
      <c r="B613" s="2" t="s">
        <v>51</v>
      </c>
      <c r="C613" s="2" t="s">
        <v>6</v>
      </c>
      <c r="D613" s="2" t="s">
        <v>15</v>
      </c>
      <c r="E613" s="2" t="s">
        <v>19</v>
      </c>
      <c r="F613" s="2" t="s">
        <v>61</v>
      </c>
      <c r="G613" s="1">
        <v>211.68</v>
      </c>
      <c r="H613" s="1">
        <v>170.1</v>
      </c>
      <c r="I613" s="4">
        <v>1</v>
      </c>
      <c r="J613" s="2" t="s">
        <v>70</v>
      </c>
      <c r="K613" s="1">
        <f>Tabelle6[[#This Row],[Menge kg Nges]]/1000</f>
        <v>0.21168000000000001</v>
      </c>
      <c r="L613" s="1">
        <f>Tabelle6[[#This Row],[Menge kg P2O5]]/1000</f>
        <v>0.1701</v>
      </c>
      <c r="M613" s="1">
        <f>Tabelle6[[#This Row],[Menge t Nges]]/Tabelle6[[#This Row],[Anzahl Lieferscheine]]</f>
        <v>0.21168000000000001</v>
      </c>
      <c r="N613" s="1">
        <f>Tabelle6[[#This Row],[Menge t P2O5]]/Tabelle6[[#This Row],[Anzahl Lieferscheine]]</f>
        <v>0.1701</v>
      </c>
    </row>
    <row r="614" spans="1:14" x14ac:dyDescent="0.2">
      <c r="A614" s="2" t="s">
        <v>51</v>
      </c>
      <c r="B614" s="2" t="s">
        <v>51</v>
      </c>
      <c r="C614" s="2" t="s">
        <v>6</v>
      </c>
      <c r="D614" s="2" t="s">
        <v>15</v>
      </c>
      <c r="E614" s="2" t="s">
        <v>21</v>
      </c>
      <c r="F614" s="2" t="s">
        <v>61</v>
      </c>
      <c r="G614" s="1">
        <v>1414.4</v>
      </c>
      <c r="H614" s="1">
        <v>832</v>
      </c>
      <c r="I614" s="4">
        <v>5</v>
      </c>
      <c r="J614" s="2" t="s">
        <v>70</v>
      </c>
      <c r="K614" s="1">
        <f>Tabelle6[[#This Row],[Menge kg Nges]]/1000</f>
        <v>1.4144000000000001</v>
      </c>
      <c r="L614" s="1">
        <f>Tabelle6[[#This Row],[Menge kg P2O5]]/1000</f>
        <v>0.83199999999999996</v>
      </c>
      <c r="M614" s="1">
        <f>Tabelle6[[#This Row],[Menge t Nges]]/Tabelle6[[#This Row],[Anzahl Lieferscheine]]</f>
        <v>0.28288000000000002</v>
      </c>
      <c r="N614" s="1">
        <f>Tabelle6[[#This Row],[Menge t P2O5]]/Tabelle6[[#This Row],[Anzahl Lieferscheine]]</f>
        <v>0.16639999999999999</v>
      </c>
    </row>
    <row r="615" spans="1:14" x14ac:dyDescent="0.2">
      <c r="A615" s="2" t="s">
        <v>51</v>
      </c>
      <c r="B615" s="2" t="s">
        <v>51</v>
      </c>
      <c r="C615" s="2" t="s">
        <v>6</v>
      </c>
      <c r="D615" s="2" t="s">
        <v>15</v>
      </c>
      <c r="E615" s="2" t="s">
        <v>10</v>
      </c>
      <c r="F615" s="2" t="s">
        <v>61</v>
      </c>
      <c r="G615" s="1">
        <v>210.6</v>
      </c>
      <c r="H615" s="1">
        <v>89.960000000000008</v>
      </c>
      <c r="I615" s="4">
        <v>2</v>
      </c>
      <c r="J615" s="2" t="s">
        <v>70</v>
      </c>
      <c r="K615" s="1">
        <f>Tabelle6[[#This Row],[Menge kg Nges]]/1000</f>
        <v>0.21059999999999998</v>
      </c>
      <c r="L615" s="1">
        <f>Tabelle6[[#This Row],[Menge kg P2O5]]/1000</f>
        <v>8.9960000000000012E-2</v>
      </c>
      <c r="M615" s="1">
        <f>Tabelle6[[#This Row],[Menge t Nges]]/Tabelle6[[#This Row],[Anzahl Lieferscheine]]</f>
        <v>0.10529999999999999</v>
      </c>
      <c r="N615" s="1">
        <f>Tabelle6[[#This Row],[Menge t P2O5]]/Tabelle6[[#This Row],[Anzahl Lieferscheine]]</f>
        <v>4.4980000000000006E-2</v>
      </c>
    </row>
    <row r="616" spans="1:14" x14ac:dyDescent="0.2">
      <c r="A616" s="2" t="s">
        <v>51</v>
      </c>
      <c r="B616" s="2" t="s">
        <v>51</v>
      </c>
      <c r="C616" s="2" t="s">
        <v>25</v>
      </c>
      <c r="D616" s="2" t="s">
        <v>25</v>
      </c>
      <c r="E616" s="2" t="s">
        <v>26</v>
      </c>
      <c r="F616" s="2" t="s">
        <v>61</v>
      </c>
      <c r="G616" s="1">
        <v>42.3</v>
      </c>
      <c r="H616" s="1">
        <v>17.5</v>
      </c>
      <c r="I616" s="4">
        <v>1</v>
      </c>
      <c r="J616" s="2" t="s">
        <v>70</v>
      </c>
      <c r="K616" s="1">
        <f>Tabelle6[[#This Row],[Menge kg Nges]]/1000</f>
        <v>4.2299999999999997E-2</v>
      </c>
      <c r="L616" s="1">
        <f>Tabelle6[[#This Row],[Menge kg P2O5]]/1000</f>
        <v>1.7500000000000002E-2</v>
      </c>
      <c r="M616" s="1">
        <f>Tabelle6[[#This Row],[Menge t Nges]]/Tabelle6[[#This Row],[Anzahl Lieferscheine]]</f>
        <v>4.2299999999999997E-2</v>
      </c>
      <c r="N616" s="1">
        <f>Tabelle6[[#This Row],[Menge t P2O5]]/Tabelle6[[#This Row],[Anzahl Lieferscheine]]</f>
        <v>1.7500000000000002E-2</v>
      </c>
    </row>
    <row r="617" spans="1:14" x14ac:dyDescent="0.2">
      <c r="A617" s="2" t="s">
        <v>51</v>
      </c>
      <c r="B617" s="2" t="s">
        <v>51</v>
      </c>
      <c r="C617" s="2" t="s">
        <v>63</v>
      </c>
      <c r="D617" s="2" t="s">
        <v>63</v>
      </c>
      <c r="E617" s="2" t="s">
        <v>63</v>
      </c>
      <c r="F617" s="2" t="s">
        <v>61</v>
      </c>
      <c r="G617" s="1">
        <v>304</v>
      </c>
      <c r="H617" s="1">
        <v>247</v>
      </c>
      <c r="I617" s="4">
        <v>2</v>
      </c>
      <c r="J617" s="2" t="s">
        <v>70</v>
      </c>
      <c r="K617" s="1">
        <f>Tabelle6[[#This Row],[Menge kg Nges]]/1000</f>
        <v>0.30399999999999999</v>
      </c>
      <c r="L617" s="1">
        <f>Tabelle6[[#This Row],[Menge kg P2O5]]/1000</f>
        <v>0.247</v>
      </c>
      <c r="M617" s="1">
        <f>Tabelle6[[#This Row],[Menge t Nges]]/Tabelle6[[#This Row],[Anzahl Lieferscheine]]</f>
        <v>0.152</v>
      </c>
      <c r="N617" s="1">
        <f>Tabelle6[[#This Row],[Menge t P2O5]]/Tabelle6[[#This Row],[Anzahl Lieferscheine]]</f>
        <v>0.1235</v>
      </c>
    </row>
    <row r="618" spans="1:14" x14ac:dyDescent="0.2">
      <c r="A618" s="2" t="s">
        <v>51</v>
      </c>
      <c r="B618" s="2" t="s">
        <v>52</v>
      </c>
      <c r="C618" s="2" t="s">
        <v>6</v>
      </c>
      <c r="D618" s="2" t="s">
        <v>7</v>
      </c>
      <c r="E618" s="2" t="s">
        <v>12</v>
      </c>
      <c r="F618" s="2" t="s">
        <v>61</v>
      </c>
      <c r="G618" s="1">
        <v>260</v>
      </c>
      <c r="H618" s="1">
        <v>128</v>
      </c>
      <c r="I618" s="4">
        <v>2</v>
      </c>
      <c r="J618" s="2" t="s">
        <v>70</v>
      </c>
      <c r="K618" s="1">
        <f>Tabelle6[[#This Row],[Menge kg Nges]]/1000</f>
        <v>0.26</v>
      </c>
      <c r="L618" s="1">
        <f>Tabelle6[[#This Row],[Menge kg P2O5]]/1000</f>
        <v>0.128</v>
      </c>
      <c r="M618" s="1">
        <f>Tabelle6[[#This Row],[Menge t Nges]]/Tabelle6[[#This Row],[Anzahl Lieferscheine]]</f>
        <v>0.13</v>
      </c>
      <c r="N618" s="1">
        <f>Tabelle6[[#This Row],[Menge t P2O5]]/Tabelle6[[#This Row],[Anzahl Lieferscheine]]</f>
        <v>6.4000000000000001E-2</v>
      </c>
    </row>
    <row r="619" spans="1:14" x14ac:dyDescent="0.2">
      <c r="A619" s="2" t="s">
        <v>51</v>
      </c>
      <c r="B619" s="2" t="s">
        <v>52</v>
      </c>
      <c r="C619" s="2" t="s">
        <v>6</v>
      </c>
      <c r="D619" s="2" t="s">
        <v>15</v>
      </c>
      <c r="E619" s="2" t="s">
        <v>18</v>
      </c>
      <c r="F619" s="2" t="s">
        <v>61</v>
      </c>
      <c r="G619" s="1">
        <v>1044</v>
      </c>
      <c r="H619" s="1">
        <v>692</v>
      </c>
      <c r="I619" s="4">
        <v>8</v>
      </c>
      <c r="J619" s="2" t="s">
        <v>70</v>
      </c>
      <c r="K619" s="1">
        <f>Tabelle6[[#This Row],[Menge kg Nges]]/1000</f>
        <v>1.044</v>
      </c>
      <c r="L619" s="1">
        <f>Tabelle6[[#This Row],[Menge kg P2O5]]/1000</f>
        <v>0.69199999999999995</v>
      </c>
      <c r="M619" s="1">
        <f>Tabelle6[[#This Row],[Menge t Nges]]/Tabelle6[[#This Row],[Anzahl Lieferscheine]]</f>
        <v>0.1305</v>
      </c>
      <c r="N619" s="1">
        <f>Tabelle6[[#This Row],[Menge t P2O5]]/Tabelle6[[#This Row],[Anzahl Lieferscheine]]</f>
        <v>8.6499999999999994E-2</v>
      </c>
    </row>
    <row r="620" spans="1:14" x14ac:dyDescent="0.2">
      <c r="A620" s="2" t="s">
        <v>51</v>
      </c>
      <c r="B620" s="2" t="s">
        <v>52</v>
      </c>
      <c r="C620" s="2" t="s">
        <v>6</v>
      </c>
      <c r="D620" s="2" t="s">
        <v>15</v>
      </c>
      <c r="E620" s="2" t="s">
        <v>21</v>
      </c>
      <c r="F620" s="2" t="s">
        <v>61</v>
      </c>
      <c r="G620" s="1">
        <v>453</v>
      </c>
      <c r="H620" s="1">
        <v>222</v>
      </c>
      <c r="I620" s="4">
        <v>2</v>
      </c>
      <c r="J620" s="2" t="s">
        <v>70</v>
      </c>
      <c r="K620" s="1">
        <f>Tabelle6[[#This Row],[Menge kg Nges]]/1000</f>
        <v>0.45300000000000001</v>
      </c>
      <c r="L620" s="1">
        <f>Tabelle6[[#This Row],[Menge kg P2O5]]/1000</f>
        <v>0.222</v>
      </c>
      <c r="M620" s="1">
        <f>Tabelle6[[#This Row],[Menge t Nges]]/Tabelle6[[#This Row],[Anzahl Lieferscheine]]</f>
        <v>0.22650000000000001</v>
      </c>
      <c r="N620" s="1">
        <f>Tabelle6[[#This Row],[Menge t P2O5]]/Tabelle6[[#This Row],[Anzahl Lieferscheine]]</f>
        <v>0.111</v>
      </c>
    </row>
    <row r="621" spans="1:14" x14ac:dyDescent="0.2">
      <c r="A621" s="2" t="s">
        <v>51</v>
      </c>
      <c r="B621" s="2" t="s">
        <v>39</v>
      </c>
      <c r="C621" s="2" t="s">
        <v>6</v>
      </c>
      <c r="D621" s="2" t="s">
        <v>7</v>
      </c>
      <c r="E621" s="2" t="s">
        <v>9</v>
      </c>
      <c r="F621" s="2" t="s">
        <v>61</v>
      </c>
      <c r="G621" s="1">
        <v>86</v>
      </c>
      <c r="H621" s="1">
        <v>34</v>
      </c>
      <c r="I621" s="4">
        <v>1</v>
      </c>
      <c r="J621" s="2" t="s">
        <v>70</v>
      </c>
      <c r="K621" s="1">
        <f>Tabelle6[[#This Row],[Menge kg Nges]]/1000</f>
        <v>8.5999999999999993E-2</v>
      </c>
      <c r="L621" s="1">
        <f>Tabelle6[[#This Row],[Menge kg P2O5]]/1000</f>
        <v>3.4000000000000002E-2</v>
      </c>
      <c r="M621" s="1">
        <f>Tabelle6[[#This Row],[Menge t Nges]]/Tabelle6[[#This Row],[Anzahl Lieferscheine]]</f>
        <v>8.5999999999999993E-2</v>
      </c>
      <c r="N621" s="1">
        <f>Tabelle6[[#This Row],[Menge t P2O5]]/Tabelle6[[#This Row],[Anzahl Lieferscheine]]</f>
        <v>3.4000000000000002E-2</v>
      </c>
    </row>
    <row r="622" spans="1:14" x14ac:dyDescent="0.2">
      <c r="A622" s="2" t="s">
        <v>51</v>
      </c>
      <c r="B622" s="2" t="s">
        <v>39</v>
      </c>
      <c r="C622" s="2" t="s">
        <v>6</v>
      </c>
      <c r="D622" s="2" t="s">
        <v>7</v>
      </c>
      <c r="E622" s="2" t="s">
        <v>12</v>
      </c>
      <c r="F622" s="2" t="s">
        <v>61</v>
      </c>
      <c r="G622" s="1">
        <v>228</v>
      </c>
      <c r="H622" s="1">
        <v>72</v>
      </c>
      <c r="I622" s="4">
        <v>1</v>
      </c>
      <c r="J622" s="2" t="s">
        <v>70</v>
      </c>
      <c r="K622" s="1">
        <f>Tabelle6[[#This Row],[Menge kg Nges]]/1000</f>
        <v>0.22800000000000001</v>
      </c>
      <c r="L622" s="1">
        <f>Tabelle6[[#This Row],[Menge kg P2O5]]/1000</f>
        <v>7.1999999999999995E-2</v>
      </c>
      <c r="M622" s="1">
        <f>Tabelle6[[#This Row],[Menge t Nges]]/Tabelle6[[#This Row],[Anzahl Lieferscheine]]</f>
        <v>0.22800000000000001</v>
      </c>
      <c r="N622" s="1">
        <f>Tabelle6[[#This Row],[Menge t P2O5]]/Tabelle6[[#This Row],[Anzahl Lieferscheine]]</f>
        <v>7.1999999999999995E-2</v>
      </c>
    </row>
    <row r="623" spans="1:14" x14ac:dyDescent="0.2">
      <c r="A623" s="2" t="s">
        <v>51</v>
      </c>
      <c r="B623" s="2" t="s">
        <v>53</v>
      </c>
      <c r="C623" s="2" t="s">
        <v>6</v>
      </c>
      <c r="D623" s="2" t="s">
        <v>15</v>
      </c>
      <c r="E623" s="2" t="s">
        <v>19</v>
      </c>
      <c r="F623" s="2" t="s">
        <v>61</v>
      </c>
      <c r="G623" s="1">
        <v>112</v>
      </c>
      <c r="H623" s="1">
        <v>90</v>
      </c>
      <c r="I623" s="4">
        <v>1</v>
      </c>
      <c r="J623" s="2" t="s">
        <v>70</v>
      </c>
      <c r="K623" s="1">
        <f>Tabelle6[[#This Row],[Menge kg Nges]]/1000</f>
        <v>0.112</v>
      </c>
      <c r="L623" s="1">
        <f>Tabelle6[[#This Row],[Menge kg P2O5]]/1000</f>
        <v>0.09</v>
      </c>
      <c r="M623" s="1">
        <f>Tabelle6[[#This Row],[Menge t Nges]]/Tabelle6[[#This Row],[Anzahl Lieferscheine]]</f>
        <v>0.112</v>
      </c>
      <c r="N623" s="1">
        <f>Tabelle6[[#This Row],[Menge t P2O5]]/Tabelle6[[#This Row],[Anzahl Lieferscheine]]</f>
        <v>0.09</v>
      </c>
    </row>
    <row r="624" spans="1:14" x14ac:dyDescent="0.2">
      <c r="A624" s="2" t="s">
        <v>51</v>
      </c>
      <c r="B624" s="2" t="s">
        <v>56</v>
      </c>
      <c r="C624" s="2" t="s">
        <v>6</v>
      </c>
      <c r="D624" s="2" t="s">
        <v>7</v>
      </c>
      <c r="E624" s="2" t="s">
        <v>14</v>
      </c>
      <c r="F624" s="2" t="s">
        <v>61</v>
      </c>
      <c r="G624" s="1">
        <v>205.2</v>
      </c>
      <c r="H624" s="1">
        <v>61.2</v>
      </c>
      <c r="I624" s="4">
        <v>1</v>
      </c>
      <c r="J624" s="2" t="s">
        <v>70</v>
      </c>
      <c r="K624" s="1">
        <f>Tabelle6[[#This Row],[Menge kg Nges]]/1000</f>
        <v>0.20519999999999999</v>
      </c>
      <c r="L624" s="1">
        <f>Tabelle6[[#This Row],[Menge kg P2O5]]/1000</f>
        <v>6.1200000000000004E-2</v>
      </c>
      <c r="M624" s="1">
        <f>Tabelle6[[#This Row],[Menge t Nges]]/Tabelle6[[#This Row],[Anzahl Lieferscheine]]</f>
        <v>0.20519999999999999</v>
      </c>
      <c r="N624" s="1">
        <f>Tabelle6[[#This Row],[Menge t P2O5]]/Tabelle6[[#This Row],[Anzahl Lieferscheine]]</f>
        <v>6.1200000000000004E-2</v>
      </c>
    </row>
    <row r="625" spans="1:14" x14ac:dyDescent="0.2">
      <c r="A625" s="2" t="s">
        <v>52</v>
      </c>
      <c r="B625" s="2" t="s">
        <v>5</v>
      </c>
      <c r="C625" s="2" t="s">
        <v>6</v>
      </c>
      <c r="D625" s="2" t="s">
        <v>7</v>
      </c>
      <c r="E625" s="2" t="s">
        <v>9</v>
      </c>
      <c r="F625" s="2" t="s">
        <v>61</v>
      </c>
      <c r="G625" s="1">
        <v>184.8</v>
      </c>
      <c r="H625" s="1">
        <v>75.599999999999994</v>
      </c>
      <c r="I625" s="4">
        <v>1</v>
      </c>
      <c r="J625" s="2" t="s">
        <v>70</v>
      </c>
      <c r="K625" s="1">
        <f>Tabelle6[[#This Row],[Menge kg Nges]]/1000</f>
        <v>0.18480000000000002</v>
      </c>
      <c r="L625" s="1">
        <f>Tabelle6[[#This Row],[Menge kg P2O5]]/1000</f>
        <v>7.5600000000000001E-2</v>
      </c>
      <c r="M625" s="1">
        <f>Tabelle6[[#This Row],[Menge t Nges]]/Tabelle6[[#This Row],[Anzahl Lieferscheine]]</f>
        <v>0.18480000000000002</v>
      </c>
      <c r="N625" s="1">
        <f>Tabelle6[[#This Row],[Menge t P2O5]]/Tabelle6[[#This Row],[Anzahl Lieferscheine]]</f>
        <v>7.5600000000000001E-2</v>
      </c>
    </row>
    <row r="626" spans="1:14" x14ac:dyDescent="0.2">
      <c r="A626" s="2" t="s">
        <v>52</v>
      </c>
      <c r="B626" s="2" t="s">
        <v>5</v>
      </c>
      <c r="C626" s="2" t="s">
        <v>6</v>
      </c>
      <c r="D626" s="2" t="s">
        <v>15</v>
      </c>
      <c r="E626" s="2" t="s">
        <v>21</v>
      </c>
      <c r="F626" s="2" t="s">
        <v>61</v>
      </c>
      <c r="G626" s="1">
        <v>422.4</v>
      </c>
      <c r="H626" s="1">
        <v>224.4</v>
      </c>
      <c r="I626" s="4">
        <v>1</v>
      </c>
      <c r="J626" s="2" t="s">
        <v>70</v>
      </c>
      <c r="K626" s="1">
        <f>Tabelle6[[#This Row],[Menge kg Nges]]/1000</f>
        <v>0.4224</v>
      </c>
      <c r="L626" s="1">
        <f>Tabelle6[[#This Row],[Menge kg P2O5]]/1000</f>
        <v>0.22440000000000002</v>
      </c>
      <c r="M626" s="1">
        <f>Tabelle6[[#This Row],[Menge t Nges]]/Tabelle6[[#This Row],[Anzahl Lieferscheine]]</f>
        <v>0.4224</v>
      </c>
      <c r="N626" s="1">
        <f>Tabelle6[[#This Row],[Menge t P2O5]]/Tabelle6[[#This Row],[Anzahl Lieferscheine]]</f>
        <v>0.22440000000000002</v>
      </c>
    </row>
    <row r="627" spans="1:14" x14ac:dyDescent="0.2">
      <c r="A627" s="2" t="s">
        <v>52</v>
      </c>
      <c r="B627" s="2" t="s">
        <v>5</v>
      </c>
      <c r="C627" s="2" t="s">
        <v>6</v>
      </c>
      <c r="D627" s="2" t="s">
        <v>15</v>
      </c>
      <c r="E627" s="2" t="s">
        <v>9</v>
      </c>
      <c r="F627" s="2" t="s">
        <v>61</v>
      </c>
      <c r="G627" s="1">
        <v>101.4</v>
      </c>
      <c r="H627" s="1">
        <v>67.5</v>
      </c>
      <c r="I627" s="4">
        <v>1</v>
      </c>
      <c r="J627" s="2" t="s">
        <v>70</v>
      </c>
      <c r="K627" s="1">
        <f>Tabelle6[[#This Row],[Menge kg Nges]]/1000</f>
        <v>0.1014</v>
      </c>
      <c r="L627" s="1">
        <f>Tabelle6[[#This Row],[Menge kg P2O5]]/1000</f>
        <v>6.7500000000000004E-2</v>
      </c>
      <c r="M627" s="1">
        <f>Tabelle6[[#This Row],[Menge t Nges]]/Tabelle6[[#This Row],[Anzahl Lieferscheine]]</f>
        <v>0.1014</v>
      </c>
      <c r="N627" s="1">
        <f>Tabelle6[[#This Row],[Menge t P2O5]]/Tabelle6[[#This Row],[Anzahl Lieferscheine]]</f>
        <v>6.7500000000000004E-2</v>
      </c>
    </row>
    <row r="628" spans="1:14" x14ac:dyDescent="0.2">
      <c r="A628" s="2" t="s">
        <v>52</v>
      </c>
      <c r="B628" s="2" t="s">
        <v>29</v>
      </c>
      <c r="C628" s="2" t="s">
        <v>6</v>
      </c>
      <c r="D628" s="2" t="s">
        <v>15</v>
      </c>
      <c r="E628" s="2" t="s">
        <v>21</v>
      </c>
      <c r="F628" s="2" t="s">
        <v>61</v>
      </c>
      <c r="G628" s="1">
        <v>513</v>
      </c>
      <c r="H628" s="1">
        <v>304</v>
      </c>
      <c r="I628" s="4">
        <v>1</v>
      </c>
      <c r="J628" s="2" t="s">
        <v>70</v>
      </c>
      <c r="K628" s="1">
        <f>Tabelle6[[#This Row],[Menge kg Nges]]/1000</f>
        <v>0.51300000000000001</v>
      </c>
      <c r="L628" s="1">
        <f>Tabelle6[[#This Row],[Menge kg P2O5]]/1000</f>
        <v>0.30399999999999999</v>
      </c>
      <c r="M628" s="1">
        <f>Tabelle6[[#This Row],[Menge t Nges]]/Tabelle6[[#This Row],[Anzahl Lieferscheine]]</f>
        <v>0.51300000000000001</v>
      </c>
      <c r="N628" s="1">
        <f>Tabelle6[[#This Row],[Menge t P2O5]]/Tabelle6[[#This Row],[Anzahl Lieferscheine]]</f>
        <v>0.30399999999999999</v>
      </c>
    </row>
    <row r="629" spans="1:14" x14ac:dyDescent="0.2">
      <c r="A629" s="2" t="s">
        <v>52</v>
      </c>
      <c r="B629" s="2" t="s">
        <v>32</v>
      </c>
      <c r="C629" s="2" t="s">
        <v>6</v>
      </c>
      <c r="D629" s="2" t="s">
        <v>7</v>
      </c>
      <c r="E629" s="2" t="s">
        <v>12</v>
      </c>
      <c r="F629" s="2" t="s">
        <v>61</v>
      </c>
      <c r="G629" s="1">
        <v>2801.4</v>
      </c>
      <c r="H629" s="1">
        <v>1123.2</v>
      </c>
      <c r="I629" s="4">
        <v>12</v>
      </c>
      <c r="J629" s="2" t="s">
        <v>70</v>
      </c>
      <c r="K629" s="1">
        <f>Tabelle6[[#This Row],[Menge kg Nges]]/1000</f>
        <v>2.8014000000000001</v>
      </c>
      <c r="L629" s="1">
        <f>Tabelle6[[#This Row],[Menge kg P2O5]]/1000</f>
        <v>1.1232</v>
      </c>
      <c r="M629" s="1">
        <f>Tabelle6[[#This Row],[Menge t Nges]]/Tabelle6[[#This Row],[Anzahl Lieferscheine]]</f>
        <v>0.23345000000000002</v>
      </c>
      <c r="N629" s="1">
        <f>Tabelle6[[#This Row],[Menge t P2O5]]/Tabelle6[[#This Row],[Anzahl Lieferscheine]]</f>
        <v>9.3600000000000003E-2</v>
      </c>
    </row>
    <row r="630" spans="1:14" x14ac:dyDescent="0.2">
      <c r="A630" s="2" t="s">
        <v>52</v>
      </c>
      <c r="B630" s="2" t="s">
        <v>27</v>
      </c>
      <c r="C630" s="2" t="s">
        <v>6</v>
      </c>
      <c r="D630" s="2" t="s">
        <v>15</v>
      </c>
      <c r="E630" s="2" t="s">
        <v>21</v>
      </c>
      <c r="F630" s="2" t="s">
        <v>61</v>
      </c>
      <c r="G630" s="1">
        <v>852.6</v>
      </c>
      <c r="H630" s="1">
        <v>444.6</v>
      </c>
      <c r="I630" s="4">
        <v>2</v>
      </c>
      <c r="J630" s="2" t="s">
        <v>70</v>
      </c>
      <c r="K630" s="1">
        <f>Tabelle6[[#This Row],[Menge kg Nges]]/1000</f>
        <v>0.85260000000000002</v>
      </c>
      <c r="L630" s="1">
        <f>Tabelle6[[#This Row],[Menge kg P2O5]]/1000</f>
        <v>0.4446</v>
      </c>
      <c r="M630" s="1">
        <f>Tabelle6[[#This Row],[Menge t Nges]]/Tabelle6[[#This Row],[Anzahl Lieferscheine]]</f>
        <v>0.42630000000000001</v>
      </c>
      <c r="N630" s="1">
        <f>Tabelle6[[#This Row],[Menge t P2O5]]/Tabelle6[[#This Row],[Anzahl Lieferscheine]]</f>
        <v>0.2223</v>
      </c>
    </row>
    <row r="631" spans="1:14" x14ac:dyDescent="0.2">
      <c r="A631" s="2" t="s">
        <v>52</v>
      </c>
      <c r="B631" s="2" t="s">
        <v>46</v>
      </c>
      <c r="C631" s="2" t="s">
        <v>6</v>
      </c>
      <c r="D631" s="2" t="s">
        <v>15</v>
      </c>
      <c r="E631" s="2" t="s">
        <v>18</v>
      </c>
      <c r="F631" s="2" t="s">
        <v>61</v>
      </c>
      <c r="G631" s="1">
        <v>957.6</v>
      </c>
      <c r="H631" s="1">
        <v>775.2</v>
      </c>
      <c r="I631" s="4">
        <v>2</v>
      </c>
      <c r="J631" s="2" t="s">
        <v>70</v>
      </c>
      <c r="K631" s="1">
        <f>Tabelle6[[#This Row],[Menge kg Nges]]/1000</f>
        <v>0.95760000000000001</v>
      </c>
      <c r="L631" s="1">
        <f>Tabelle6[[#This Row],[Menge kg P2O5]]/1000</f>
        <v>0.7752</v>
      </c>
      <c r="M631" s="1">
        <f>Tabelle6[[#This Row],[Menge t Nges]]/Tabelle6[[#This Row],[Anzahl Lieferscheine]]</f>
        <v>0.4788</v>
      </c>
      <c r="N631" s="1">
        <f>Tabelle6[[#This Row],[Menge t P2O5]]/Tabelle6[[#This Row],[Anzahl Lieferscheine]]</f>
        <v>0.3876</v>
      </c>
    </row>
    <row r="632" spans="1:14" x14ac:dyDescent="0.2">
      <c r="A632" s="2" t="s">
        <v>52</v>
      </c>
      <c r="B632" s="2" t="s">
        <v>46</v>
      </c>
      <c r="C632" s="2" t="s">
        <v>6</v>
      </c>
      <c r="D632" s="2" t="s">
        <v>15</v>
      </c>
      <c r="E632" s="2" t="s">
        <v>21</v>
      </c>
      <c r="F632" s="2" t="s">
        <v>61</v>
      </c>
      <c r="G632" s="1">
        <v>302.39999999999998</v>
      </c>
      <c r="H632" s="1">
        <v>156.6</v>
      </c>
      <c r="I632" s="4">
        <v>1</v>
      </c>
      <c r="J632" s="2" t="s">
        <v>70</v>
      </c>
      <c r="K632" s="1">
        <f>Tabelle6[[#This Row],[Menge kg Nges]]/1000</f>
        <v>0.3024</v>
      </c>
      <c r="L632" s="1">
        <f>Tabelle6[[#This Row],[Menge kg P2O5]]/1000</f>
        <v>0.15659999999999999</v>
      </c>
      <c r="M632" s="1">
        <f>Tabelle6[[#This Row],[Menge t Nges]]/Tabelle6[[#This Row],[Anzahl Lieferscheine]]</f>
        <v>0.3024</v>
      </c>
      <c r="N632" s="1">
        <f>Tabelle6[[#This Row],[Menge t P2O5]]/Tabelle6[[#This Row],[Anzahl Lieferscheine]]</f>
        <v>0.15659999999999999</v>
      </c>
    </row>
    <row r="633" spans="1:14" x14ac:dyDescent="0.2">
      <c r="A633" s="2" t="s">
        <v>52</v>
      </c>
      <c r="B633" s="2" t="s">
        <v>34</v>
      </c>
      <c r="C633" s="2" t="s">
        <v>6</v>
      </c>
      <c r="D633" s="2" t="s">
        <v>7</v>
      </c>
      <c r="E633" s="2" t="s">
        <v>12</v>
      </c>
      <c r="F633" s="2" t="s">
        <v>61</v>
      </c>
      <c r="G633" s="1">
        <v>3003.9900000000002</v>
      </c>
      <c r="H633" s="1">
        <v>1283.1500000000001</v>
      </c>
      <c r="I633" s="4">
        <v>5</v>
      </c>
      <c r="J633" s="2" t="s">
        <v>70</v>
      </c>
      <c r="K633" s="1">
        <f>Tabelle6[[#This Row],[Menge kg Nges]]/1000</f>
        <v>3.0039900000000004</v>
      </c>
      <c r="L633" s="1">
        <f>Tabelle6[[#This Row],[Menge kg P2O5]]/1000</f>
        <v>1.28315</v>
      </c>
      <c r="M633" s="1">
        <f>Tabelle6[[#This Row],[Menge t Nges]]/Tabelle6[[#This Row],[Anzahl Lieferscheine]]</f>
        <v>0.60079800000000005</v>
      </c>
      <c r="N633" s="1">
        <f>Tabelle6[[#This Row],[Menge t P2O5]]/Tabelle6[[#This Row],[Anzahl Lieferscheine]]</f>
        <v>0.25663000000000002</v>
      </c>
    </row>
    <row r="634" spans="1:14" x14ac:dyDescent="0.2">
      <c r="A634" s="2" t="s">
        <v>52</v>
      </c>
      <c r="B634" s="2" t="s">
        <v>51</v>
      </c>
      <c r="C634" s="2" t="s">
        <v>6</v>
      </c>
      <c r="D634" s="2" t="s">
        <v>7</v>
      </c>
      <c r="E634" s="2" t="s">
        <v>8</v>
      </c>
      <c r="F634" s="2" t="s">
        <v>61</v>
      </c>
      <c r="G634" s="1">
        <v>321.35999999999996</v>
      </c>
      <c r="H634" s="1">
        <v>140.4</v>
      </c>
      <c r="I634" s="4">
        <v>2</v>
      </c>
      <c r="J634" s="2" t="s">
        <v>70</v>
      </c>
      <c r="K634" s="1">
        <f>Tabelle6[[#This Row],[Menge kg Nges]]/1000</f>
        <v>0.32135999999999998</v>
      </c>
      <c r="L634" s="1">
        <f>Tabelle6[[#This Row],[Menge kg P2O5]]/1000</f>
        <v>0.1404</v>
      </c>
      <c r="M634" s="1">
        <f>Tabelle6[[#This Row],[Menge t Nges]]/Tabelle6[[#This Row],[Anzahl Lieferscheine]]</f>
        <v>0.16067999999999999</v>
      </c>
      <c r="N634" s="1">
        <f>Tabelle6[[#This Row],[Menge t P2O5]]/Tabelle6[[#This Row],[Anzahl Lieferscheine]]</f>
        <v>7.0199999999999999E-2</v>
      </c>
    </row>
    <row r="635" spans="1:14" x14ac:dyDescent="0.2">
      <c r="A635" s="2" t="s">
        <v>52</v>
      </c>
      <c r="B635" s="2" t="s">
        <v>51</v>
      </c>
      <c r="C635" s="2" t="s">
        <v>6</v>
      </c>
      <c r="D635" s="2" t="s">
        <v>7</v>
      </c>
      <c r="E635" s="2" t="s">
        <v>12</v>
      </c>
      <c r="F635" s="2" t="s">
        <v>61</v>
      </c>
      <c r="G635" s="1">
        <v>70</v>
      </c>
      <c r="H635" s="1">
        <v>36</v>
      </c>
      <c r="I635" s="4">
        <v>1</v>
      </c>
      <c r="J635" s="2" t="s">
        <v>70</v>
      </c>
      <c r="K635" s="1">
        <f>Tabelle6[[#This Row],[Menge kg Nges]]/1000</f>
        <v>7.0000000000000007E-2</v>
      </c>
      <c r="L635" s="1">
        <f>Tabelle6[[#This Row],[Menge kg P2O5]]/1000</f>
        <v>3.5999999999999997E-2</v>
      </c>
      <c r="M635" s="1">
        <f>Tabelle6[[#This Row],[Menge t Nges]]/Tabelle6[[#This Row],[Anzahl Lieferscheine]]</f>
        <v>7.0000000000000007E-2</v>
      </c>
      <c r="N635" s="1">
        <f>Tabelle6[[#This Row],[Menge t P2O5]]/Tabelle6[[#This Row],[Anzahl Lieferscheine]]</f>
        <v>3.5999999999999997E-2</v>
      </c>
    </row>
    <row r="636" spans="1:14" x14ac:dyDescent="0.2">
      <c r="A636" s="2" t="s">
        <v>52</v>
      </c>
      <c r="B636" s="2" t="s">
        <v>51</v>
      </c>
      <c r="C636" s="2" t="s">
        <v>6</v>
      </c>
      <c r="D636" s="2" t="s">
        <v>15</v>
      </c>
      <c r="E636" s="2" t="s">
        <v>8</v>
      </c>
      <c r="F636" s="2" t="s">
        <v>61</v>
      </c>
      <c r="G636" s="1">
        <v>272.55</v>
      </c>
      <c r="H636" s="1">
        <v>117.3</v>
      </c>
      <c r="I636" s="4">
        <v>1</v>
      </c>
      <c r="J636" s="2" t="s">
        <v>70</v>
      </c>
      <c r="K636" s="1">
        <f>Tabelle6[[#This Row],[Menge kg Nges]]/1000</f>
        <v>0.27255000000000001</v>
      </c>
      <c r="L636" s="1">
        <f>Tabelle6[[#This Row],[Menge kg P2O5]]/1000</f>
        <v>0.1173</v>
      </c>
      <c r="M636" s="1">
        <f>Tabelle6[[#This Row],[Menge t Nges]]/Tabelle6[[#This Row],[Anzahl Lieferscheine]]</f>
        <v>0.27255000000000001</v>
      </c>
      <c r="N636" s="1">
        <f>Tabelle6[[#This Row],[Menge t P2O5]]/Tabelle6[[#This Row],[Anzahl Lieferscheine]]</f>
        <v>0.1173</v>
      </c>
    </row>
    <row r="637" spans="1:14" x14ac:dyDescent="0.2">
      <c r="A637" s="2" t="s">
        <v>52</v>
      </c>
      <c r="B637" s="2" t="s">
        <v>52</v>
      </c>
      <c r="C637" s="2" t="s">
        <v>6</v>
      </c>
      <c r="D637" s="2" t="s">
        <v>7</v>
      </c>
      <c r="E637" s="2" t="s">
        <v>8</v>
      </c>
      <c r="F637" s="2" t="s">
        <v>61</v>
      </c>
      <c r="G637" s="1">
        <v>57656.719999999994</v>
      </c>
      <c r="H637" s="1">
        <v>24000.55</v>
      </c>
      <c r="I637" s="4">
        <v>98</v>
      </c>
      <c r="J637" s="2" t="s">
        <v>70</v>
      </c>
      <c r="K637" s="1">
        <f>Tabelle6[[#This Row],[Menge kg Nges]]/1000</f>
        <v>57.656719999999993</v>
      </c>
      <c r="L637" s="1">
        <f>Tabelle6[[#This Row],[Menge kg P2O5]]/1000</f>
        <v>24.00055</v>
      </c>
      <c r="M637" s="1">
        <f>Tabelle6[[#This Row],[Menge t Nges]]/Tabelle6[[#This Row],[Anzahl Lieferscheine]]</f>
        <v>0.58833387755102029</v>
      </c>
      <c r="N637" s="1">
        <f>Tabelle6[[#This Row],[Menge t P2O5]]/Tabelle6[[#This Row],[Anzahl Lieferscheine]]</f>
        <v>0.24490357142857144</v>
      </c>
    </row>
    <row r="638" spans="1:14" x14ac:dyDescent="0.2">
      <c r="A638" s="2" t="s">
        <v>52</v>
      </c>
      <c r="B638" s="2" t="s">
        <v>52</v>
      </c>
      <c r="C638" s="2" t="s">
        <v>6</v>
      </c>
      <c r="D638" s="2" t="s">
        <v>7</v>
      </c>
      <c r="E638" s="2" t="s">
        <v>9</v>
      </c>
      <c r="F638" s="2" t="s">
        <v>61</v>
      </c>
      <c r="G638" s="1">
        <v>30677.340000000004</v>
      </c>
      <c r="H638" s="1">
        <v>11181.400000000001</v>
      </c>
      <c r="I638" s="4">
        <v>50</v>
      </c>
      <c r="J638" s="2" t="s">
        <v>70</v>
      </c>
      <c r="K638" s="1">
        <f>Tabelle6[[#This Row],[Menge kg Nges]]/1000</f>
        <v>30.677340000000004</v>
      </c>
      <c r="L638" s="1">
        <f>Tabelle6[[#This Row],[Menge kg P2O5]]/1000</f>
        <v>11.181400000000002</v>
      </c>
      <c r="M638" s="1">
        <f>Tabelle6[[#This Row],[Menge t Nges]]/Tabelle6[[#This Row],[Anzahl Lieferscheine]]</f>
        <v>0.61354680000000006</v>
      </c>
      <c r="N638" s="1">
        <f>Tabelle6[[#This Row],[Menge t P2O5]]/Tabelle6[[#This Row],[Anzahl Lieferscheine]]</f>
        <v>0.22362800000000005</v>
      </c>
    </row>
    <row r="639" spans="1:14" x14ac:dyDescent="0.2">
      <c r="A639" s="2" t="s">
        <v>52</v>
      </c>
      <c r="B639" s="2" t="s">
        <v>52</v>
      </c>
      <c r="C639" s="2" t="s">
        <v>6</v>
      </c>
      <c r="D639" s="2" t="s">
        <v>7</v>
      </c>
      <c r="E639" s="2" t="s">
        <v>10</v>
      </c>
      <c r="F639" s="2" t="s">
        <v>61</v>
      </c>
      <c r="G639" s="1">
        <v>64</v>
      </c>
      <c r="H639" s="1">
        <v>28</v>
      </c>
      <c r="I639" s="4">
        <v>1</v>
      </c>
      <c r="J639" s="2" t="s">
        <v>70</v>
      </c>
      <c r="K639" s="1">
        <f>Tabelle6[[#This Row],[Menge kg Nges]]/1000</f>
        <v>6.4000000000000001E-2</v>
      </c>
      <c r="L639" s="1">
        <f>Tabelle6[[#This Row],[Menge kg P2O5]]/1000</f>
        <v>2.8000000000000001E-2</v>
      </c>
      <c r="M639" s="1">
        <f>Tabelle6[[#This Row],[Menge t Nges]]/Tabelle6[[#This Row],[Anzahl Lieferscheine]]</f>
        <v>6.4000000000000001E-2</v>
      </c>
      <c r="N639" s="1">
        <f>Tabelle6[[#This Row],[Menge t P2O5]]/Tabelle6[[#This Row],[Anzahl Lieferscheine]]</f>
        <v>2.8000000000000001E-2</v>
      </c>
    </row>
    <row r="640" spans="1:14" x14ac:dyDescent="0.2">
      <c r="A640" s="2" t="s">
        <v>52</v>
      </c>
      <c r="B640" s="2" t="s">
        <v>52</v>
      </c>
      <c r="C640" s="2" t="s">
        <v>6</v>
      </c>
      <c r="D640" s="2" t="s">
        <v>7</v>
      </c>
      <c r="E640" s="2" t="s">
        <v>11</v>
      </c>
      <c r="F640" s="2" t="s">
        <v>61</v>
      </c>
      <c r="G640" s="1">
        <v>6860.31</v>
      </c>
      <c r="H640" s="1">
        <v>3016.81</v>
      </c>
      <c r="I640" s="4">
        <v>51</v>
      </c>
      <c r="J640" s="2" t="s">
        <v>70</v>
      </c>
      <c r="K640" s="1">
        <f>Tabelle6[[#This Row],[Menge kg Nges]]/1000</f>
        <v>6.8603100000000001</v>
      </c>
      <c r="L640" s="1">
        <f>Tabelle6[[#This Row],[Menge kg P2O5]]/1000</f>
        <v>3.01681</v>
      </c>
      <c r="M640" s="1">
        <f>Tabelle6[[#This Row],[Menge t Nges]]/Tabelle6[[#This Row],[Anzahl Lieferscheine]]</f>
        <v>0.13451588235294118</v>
      </c>
      <c r="N640" s="1">
        <f>Tabelle6[[#This Row],[Menge t P2O5]]/Tabelle6[[#This Row],[Anzahl Lieferscheine]]</f>
        <v>5.9153137254901962E-2</v>
      </c>
    </row>
    <row r="641" spans="1:14" x14ac:dyDescent="0.2">
      <c r="A641" s="2" t="s">
        <v>52</v>
      </c>
      <c r="B641" s="2" t="s">
        <v>52</v>
      </c>
      <c r="C641" s="2" t="s">
        <v>6</v>
      </c>
      <c r="D641" s="2" t="s">
        <v>7</v>
      </c>
      <c r="E641" s="2" t="s">
        <v>12</v>
      </c>
      <c r="F641" s="2" t="s">
        <v>61</v>
      </c>
      <c r="G641" s="1">
        <v>30667.98</v>
      </c>
      <c r="H641" s="1">
        <v>13035.92</v>
      </c>
      <c r="I641" s="4">
        <v>129</v>
      </c>
      <c r="J641" s="2" t="s">
        <v>70</v>
      </c>
      <c r="K641" s="1">
        <f>Tabelle6[[#This Row],[Menge kg Nges]]/1000</f>
        <v>30.66798</v>
      </c>
      <c r="L641" s="1">
        <f>Tabelle6[[#This Row],[Menge kg P2O5]]/1000</f>
        <v>13.035920000000001</v>
      </c>
      <c r="M641" s="1">
        <f>Tabelle6[[#This Row],[Menge t Nges]]/Tabelle6[[#This Row],[Anzahl Lieferscheine]]</f>
        <v>0.23773627906976744</v>
      </c>
      <c r="N641" s="1">
        <f>Tabelle6[[#This Row],[Menge t P2O5]]/Tabelle6[[#This Row],[Anzahl Lieferscheine]]</f>
        <v>0.10105364341085273</v>
      </c>
    </row>
    <row r="642" spans="1:14" x14ac:dyDescent="0.2">
      <c r="A642" s="2" t="s">
        <v>52</v>
      </c>
      <c r="B642" s="2" t="s">
        <v>52</v>
      </c>
      <c r="C642" s="2" t="s">
        <v>6</v>
      </c>
      <c r="D642" s="2" t="s">
        <v>7</v>
      </c>
      <c r="E642" s="2" t="s">
        <v>13</v>
      </c>
      <c r="F642" s="2" t="s">
        <v>61</v>
      </c>
      <c r="G642" s="1">
        <v>3550.1800000000003</v>
      </c>
      <c r="H642" s="1">
        <v>1940.6799999999998</v>
      </c>
      <c r="I642" s="4">
        <v>21</v>
      </c>
      <c r="J642" s="2" t="s">
        <v>70</v>
      </c>
      <c r="K642" s="1">
        <f>Tabelle6[[#This Row],[Menge kg Nges]]/1000</f>
        <v>3.5501800000000001</v>
      </c>
      <c r="L642" s="1">
        <f>Tabelle6[[#This Row],[Menge kg P2O5]]/1000</f>
        <v>1.9406799999999997</v>
      </c>
      <c r="M642" s="1">
        <f>Tabelle6[[#This Row],[Menge t Nges]]/Tabelle6[[#This Row],[Anzahl Lieferscheine]]</f>
        <v>0.16905619047619047</v>
      </c>
      <c r="N642" s="1">
        <f>Tabelle6[[#This Row],[Menge t P2O5]]/Tabelle6[[#This Row],[Anzahl Lieferscheine]]</f>
        <v>9.241333333333332E-2</v>
      </c>
    </row>
    <row r="643" spans="1:14" x14ac:dyDescent="0.2">
      <c r="A643" s="2" t="s">
        <v>52</v>
      </c>
      <c r="B643" s="2" t="s">
        <v>52</v>
      </c>
      <c r="C643" s="2" t="s">
        <v>6</v>
      </c>
      <c r="D643" s="2" t="s">
        <v>7</v>
      </c>
      <c r="E643" s="2" t="s">
        <v>14</v>
      </c>
      <c r="F643" s="2" t="s">
        <v>61</v>
      </c>
      <c r="G643" s="1">
        <v>6111.9999999999991</v>
      </c>
      <c r="H643" s="1">
        <v>2452.1200000000008</v>
      </c>
      <c r="I643" s="4">
        <v>44</v>
      </c>
      <c r="J643" s="2" t="s">
        <v>70</v>
      </c>
      <c r="K643" s="1">
        <f>Tabelle6[[#This Row],[Menge kg Nges]]/1000</f>
        <v>6.1119999999999992</v>
      </c>
      <c r="L643" s="1">
        <f>Tabelle6[[#This Row],[Menge kg P2O5]]/1000</f>
        <v>2.4521200000000007</v>
      </c>
      <c r="M643" s="1">
        <f>Tabelle6[[#This Row],[Menge t Nges]]/Tabelle6[[#This Row],[Anzahl Lieferscheine]]</f>
        <v>0.1389090909090909</v>
      </c>
      <c r="N643" s="1">
        <f>Tabelle6[[#This Row],[Menge t P2O5]]/Tabelle6[[#This Row],[Anzahl Lieferscheine]]</f>
        <v>5.5730000000000016E-2</v>
      </c>
    </row>
    <row r="644" spans="1:14" x14ac:dyDescent="0.2">
      <c r="A644" s="2" t="s">
        <v>52</v>
      </c>
      <c r="B644" s="2" t="s">
        <v>52</v>
      </c>
      <c r="C644" s="2" t="s">
        <v>6</v>
      </c>
      <c r="D644" s="2" t="s">
        <v>15</v>
      </c>
      <c r="E644" s="2" t="s">
        <v>8</v>
      </c>
      <c r="F644" s="2" t="s">
        <v>61</v>
      </c>
      <c r="G644" s="1">
        <v>1640.0400000000002</v>
      </c>
      <c r="H644" s="1">
        <v>705.83999999999992</v>
      </c>
      <c r="I644" s="4">
        <v>9</v>
      </c>
      <c r="J644" s="2" t="s">
        <v>70</v>
      </c>
      <c r="K644" s="1">
        <f>Tabelle6[[#This Row],[Menge kg Nges]]/1000</f>
        <v>1.6400400000000002</v>
      </c>
      <c r="L644" s="1">
        <f>Tabelle6[[#This Row],[Menge kg P2O5]]/1000</f>
        <v>0.70583999999999991</v>
      </c>
      <c r="M644" s="1">
        <f>Tabelle6[[#This Row],[Menge t Nges]]/Tabelle6[[#This Row],[Anzahl Lieferscheine]]</f>
        <v>0.18222666666666668</v>
      </c>
      <c r="N644" s="1">
        <f>Tabelle6[[#This Row],[Menge t P2O5]]/Tabelle6[[#This Row],[Anzahl Lieferscheine]]</f>
        <v>7.8426666666666658E-2</v>
      </c>
    </row>
    <row r="645" spans="1:14" x14ac:dyDescent="0.2">
      <c r="A645" s="2" t="s">
        <v>52</v>
      </c>
      <c r="B645" s="2" t="s">
        <v>52</v>
      </c>
      <c r="C645" s="2" t="s">
        <v>6</v>
      </c>
      <c r="D645" s="2" t="s">
        <v>15</v>
      </c>
      <c r="E645" s="2" t="s">
        <v>18</v>
      </c>
      <c r="F645" s="2" t="s">
        <v>61</v>
      </c>
      <c r="G645" s="1">
        <v>2089.85</v>
      </c>
      <c r="H645" s="1">
        <v>1595.4499999999998</v>
      </c>
      <c r="I645" s="4">
        <v>9</v>
      </c>
      <c r="J645" s="2" t="s">
        <v>70</v>
      </c>
      <c r="K645" s="1">
        <f>Tabelle6[[#This Row],[Menge kg Nges]]/1000</f>
        <v>2.0898499999999998</v>
      </c>
      <c r="L645" s="1">
        <f>Tabelle6[[#This Row],[Menge kg P2O5]]/1000</f>
        <v>1.5954499999999998</v>
      </c>
      <c r="M645" s="1">
        <f>Tabelle6[[#This Row],[Menge t Nges]]/Tabelle6[[#This Row],[Anzahl Lieferscheine]]</f>
        <v>0.23220555555555553</v>
      </c>
      <c r="N645" s="1">
        <f>Tabelle6[[#This Row],[Menge t P2O5]]/Tabelle6[[#This Row],[Anzahl Lieferscheine]]</f>
        <v>0.17727222222222219</v>
      </c>
    </row>
    <row r="646" spans="1:14" x14ac:dyDescent="0.2">
      <c r="A646" s="2" t="s">
        <v>52</v>
      </c>
      <c r="B646" s="2" t="s">
        <v>52</v>
      </c>
      <c r="C646" s="2" t="s">
        <v>6</v>
      </c>
      <c r="D646" s="2" t="s">
        <v>15</v>
      </c>
      <c r="E646" s="2" t="s">
        <v>19</v>
      </c>
      <c r="F646" s="2" t="s">
        <v>61</v>
      </c>
      <c r="G646" s="1">
        <v>135</v>
      </c>
      <c r="H646" s="1">
        <v>150</v>
      </c>
      <c r="I646" s="4">
        <v>1</v>
      </c>
      <c r="J646" s="2" t="s">
        <v>70</v>
      </c>
      <c r="K646" s="1">
        <f>Tabelle6[[#This Row],[Menge kg Nges]]/1000</f>
        <v>0.13500000000000001</v>
      </c>
      <c r="L646" s="1">
        <f>Tabelle6[[#This Row],[Menge kg P2O5]]/1000</f>
        <v>0.15</v>
      </c>
      <c r="M646" s="1">
        <f>Tabelle6[[#This Row],[Menge t Nges]]/Tabelle6[[#This Row],[Anzahl Lieferscheine]]</f>
        <v>0.13500000000000001</v>
      </c>
      <c r="N646" s="1">
        <f>Tabelle6[[#This Row],[Menge t P2O5]]/Tabelle6[[#This Row],[Anzahl Lieferscheine]]</f>
        <v>0.15</v>
      </c>
    </row>
    <row r="647" spans="1:14" x14ac:dyDescent="0.2">
      <c r="A647" s="2" t="s">
        <v>52</v>
      </c>
      <c r="B647" s="2" t="s">
        <v>52</v>
      </c>
      <c r="C647" s="2" t="s">
        <v>6</v>
      </c>
      <c r="D647" s="2" t="s">
        <v>15</v>
      </c>
      <c r="E647" s="2" t="s">
        <v>20</v>
      </c>
      <c r="F647" s="2" t="s">
        <v>61</v>
      </c>
      <c r="G647" s="1">
        <v>105.6</v>
      </c>
      <c r="H647" s="1">
        <v>60</v>
      </c>
      <c r="I647" s="4">
        <v>1</v>
      </c>
      <c r="J647" s="2" t="s">
        <v>70</v>
      </c>
      <c r="K647" s="1">
        <f>Tabelle6[[#This Row],[Menge kg Nges]]/1000</f>
        <v>0.1056</v>
      </c>
      <c r="L647" s="1">
        <f>Tabelle6[[#This Row],[Menge kg P2O5]]/1000</f>
        <v>0.06</v>
      </c>
      <c r="M647" s="1">
        <f>Tabelle6[[#This Row],[Menge t Nges]]/Tabelle6[[#This Row],[Anzahl Lieferscheine]]</f>
        <v>0.1056</v>
      </c>
      <c r="N647" s="1">
        <f>Tabelle6[[#This Row],[Menge t P2O5]]/Tabelle6[[#This Row],[Anzahl Lieferscheine]]</f>
        <v>0.06</v>
      </c>
    </row>
    <row r="648" spans="1:14" x14ac:dyDescent="0.2">
      <c r="A648" s="2" t="s">
        <v>52</v>
      </c>
      <c r="B648" s="2" t="s">
        <v>52</v>
      </c>
      <c r="C648" s="2" t="s">
        <v>6</v>
      </c>
      <c r="D648" s="2" t="s">
        <v>15</v>
      </c>
      <c r="E648" s="2" t="s">
        <v>21</v>
      </c>
      <c r="F648" s="2" t="s">
        <v>61</v>
      </c>
      <c r="G648" s="1">
        <v>4305.6400000000003</v>
      </c>
      <c r="H648" s="1">
        <v>2140.8000000000002</v>
      </c>
      <c r="I648" s="4">
        <v>10</v>
      </c>
      <c r="J648" s="2" t="s">
        <v>70</v>
      </c>
      <c r="K648" s="1">
        <f>Tabelle6[[#This Row],[Menge kg Nges]]/1000</f>
        <v>4.3056400000000004</v>
      </c>
      <c r="L648" s="1">
        <f>Tabelle6[[#This Row],[Menge kg P2O5]]/1000</f>
        <v>2.1408</v>
      </c>
      <c r="M648" s="1">
        <f>Tabelle6[[#This Row],[Menge t Nges]]/Tabelle6[[#This Row],[Anzahl Lieferscheine]]</f>
        <v>0.43056400000000006</v>
      </c>
      <c r="N648" s="1">
        <f>Tabelle6[[#This Row],[Menge t P2O5]]/Tabelle6[[#This Row],[Anzahl Lieferscheine]]</f>
        <v>0.21407999999999999</v>
      </c>
    </row>
    <row r="649" spans="1:14" x14ac:dyDescent="0.2">
      <c r="A649" s="2" t="s">
        <v>52</v>
      </c>
      <c r="B649" s="2" t="s">
        <v>52</v>
      </c>
      <c r="C649" s="2" t="s">
        <v>6</v>
      </c>
      <c r="D649" s="2" t="s">
        <v>15</v>
      </c>
      <c r="E649" s="2" t="s">
        <v>9</v>
      </c>
      <c r="F649" s="2" t="s">
        <v>61</v>
      </c>
      <c r="G649" s="1">
        <v>6666.5299999999988</v>
      </c>
      <c r="H649" s="1">
        <v>3672.4899999999993</v>
      </c>
      <c r="I649" s="4">
        <v>16</v>
      </c>
      <c r="J649" s="2" t="s">
        <v>70</v>
      </c>
      <c r="K649" s="1">
        <f>Tabelle6[[#This Row],[Menge kg Nges]]/1000</f>
        <v>6.666529999999999</v>
      </c>
      <c r="L649" s="1">
        <f>Tabelle6[[#This Row],[Menge kg P2O5]]/1000</f>
        <v>3.6724899999999994</v>
      </c>
      <c r="M649" s="1">
        <f>Tabelle6[[#This Row],[Menge t Nges]]/Tabelle6[[#This Row],[Anzahl Lieferscheine]]</f>
        <v>0.41665812499999993</v>
      </c>
      <c r="N649" s="1">
        <f>Tabelle6[[#This Row],[Menge t P2O5]]/Tabelle6[[#This Row],[Anzahl Lieferscheine]]</f>
        <v>0.22953062499999996</v>
      </c>
    </row>
    <row r="650" spans="1:14" x14ac:dyDescent="0.2">
      <c r="A650" s="2" t="s">
        <v>52</v>
      </c>
      <c r="B650" s="2" t="s">
        <v>52</v>
      </c>
      <c r="C650" s="2" t="s">
        <v>6</v>
      </c>
      <c r="D650" s="2" t="s">
        <v>15</v>
      </c>
      <c r="E650" s="2" t="s">
        <v>10</v>
      </c>
      <c r="F650" s="2" t="s">
        <v>61</v>
      </c>
      <c r="G650" s="1">
        <v>885.45</v>
      </c>
      <c r="H650" s="1">
        <v>278.27</v>
      </c>
      <c r="I650" s="4">
        <v>2</v>
      </c>
      <c r="J650" s="2" t="s">
        <v>70</v>
      </c>
      <c r="K650" s="1">
        <f>Tabelle6[[#This Row],[Menge kg Nges]]/1000</f>
        <v>0.88545000000000007</v>
      </c>
      <c r="L650" s="1">
        <f>Tabelle6[[#This Row],[Menge kg P2O5]]/1000</f>
        <v>0.27826999999999996</v>
      </c>
      <c r="M650" s="1">
        <f>Tabelle6[[#This Row],[Menge t Nges]]/Tabelle6[[#This Row],[Anzahl Lieferscheine]]</f>
        <v>0.44272500000000004</v>
      </c>
      <c r="N650" s="1">
        <f>Tabelle6[[#This Row],[Menge t P2O5]]/Tabelle6[[#This Row],[Anzahl Lieferscheine]]</f>
        <v>0.13913499999999998</v>
      </c>
    </row>
    <row r="651" spans="1:14" x14ac:dyDescent="0.2">
      <c r="A651" s="2" t="s">
        <v>52</v>
      </c>
      <c r="B651" s="2" t="s">
        <v>52</v>
      </c>
      <c r="C651" s="2" t="s">
        <v>6</v>
      </c>
      <c r="D651" s="2" t="s">
        <v>15</v>
      </c>
      <c r="E651" s="2" t="s">
        <v>13</v>
      </c>
      <c r="F651" s="2" t="s">
        <v>61</v>
      </c>
      <c r="G651" s="1">
        <v>662.29</v>
      </c>
      <c r="H651" s="1">
        <v>451.14</v>
      </c>
      <c r="I651" s="4">
        <v>4</v>
      </c>
      <c r="J651" s="2" t="s">
        <v>70</v>
      </c>
      <c r="K651" s="1">
        <f>Tabelle6[[#This Row],[Menge kg Nges]]/1000</f>
        <v>0.66228999999999993</v>
      </c>
      <c r="L651" s="1">
        <f>Tabelle6[[#This Row],[Menge kg P2O5]]/1000</f>
        <v>0.45113999999999999</v>
      </c>
      <c r="M651" s="1">
        <f>Tabelle6[[#This Row],[Menge t Nges]]/Tabelle6[[#This Row],[Anzahl Lieferscheine]]</f>
        <v>0.16557249999999998</v>
      </c>
      <c r="N651" s="1">
        <f>Tabelle6[[#This Row],[Menge t P2O5]]/Tabelle6[[#This Row],[Anzahl Lieferscheine]]</f>
        <v>0.112785</v>
      </c>
    </row>
    <row r="652" spans="1:14" x14ac:dyDescent="0.2">
      <c r="A652" s="2" t="s">
        <v>52</v>
      </c>
      <c r="B652" s="2" t="s">
        <v>52</v>
      </c>
      <c r="C652" s="2" t="s">
        <v>25</v>
      </c>
      <c r="D652" s="2" t="s">
        <v>25</v>
      </c>
      <c r="E652" s="2" t="s">
        <v>26</v>
      </c>
      <c r="F652" s="2" t="s">
        <v>61</v>
      </c>
      <c r="G652" s="1">
        <v>3102.4300000000003</v>
      </c>
      <c r="H652" s="1">
        <v>2731.99</v>
      </c>
      <c r="I652" s="4">
        <v>17</v>
      </c>
      <c r="J652" s="2" t="s">
        <v>70</v>
      </c>
      <c r="K652" s="1">
        <f>Tabelle6[[#This Row],[Menge kg Nges]]/1000</f>
        <v>3.1024300000000005</v>
      </c>
      <c r="L652" s="1">
        <f>Tabelle6[[#This Row],[Menge kg P2O5]]/1000</f>
        <v>2.7319899999999997</v>
      </c>
      <c r="M652" s="1">
        <f>Tabelle6[[#This Row],[Menge t Nges]]/Tabelle6[[#This Row],[Anzahl Lieferscheine]]</f>
        <v>0.1824958823529412</v>
      </c>
      <c r="N652" s="1">
        <f>Tabelle6[[#This Row],[Menge t P2O5]]/Tabelle6[[#This Row],[Anzahl Lieferscheine]]</f>
        <v>0.16070529411764703</v>
      </c>
    </row>
    <row r="653" spans="1:14" x14ac:dyDescent="0.2">
      <c r="A653" s="2" t="s">
        <v>52</v>
      </c>
      <c r="B653" s="2" t="s">
        <v>52</v>
      </c>
      <c r="C653" s="2" t="s">
        <v>63</v>
      </c>
      <c r="D653" s="2" t="s">
        <v>63</v>
      </c>
      <c r="E653" s="2" t="s">
        <v>63</v>
      </c>
      <c r="F653" s="2" t="s">
        <v>61</v>
      </c>
      <c r="G653" s="1">
        <v>3356.92</v>
      </c>
      <c r="H653" s="1">
        <v>2200.6</v>
      </c>
      <c r="I653" s="4">
        <v>3</v>
      </c>
      <c r="J653" s="2" t="s">
        <v>70</v>
      </c>
      <c r="K653" s="1">
        <f>Tabelle6[[#This Row],[Menge kg Nges]]/1000</f>
        <v>3.3569200000000001</v>
      </c>
      <c r="L653" s="1">
        <f>Tabelle6[[#This Row],[Menge kg P2O5]]/1000</f>
        <v>2.2006000000000001</v>
      </c>
      <c r="M653" s="1">
        <f>Tabelle6[[#This Row],[Menge t Nges]]/Tabelle6[[#This Row],[Anzahl Lieferscheine]]</f>
        <v>1.1189733333333334</v>
      </c>
      <c r="N653" s="1">
        <f>Tabelle6[[#This Row],[Menge t P2O5]]/Tabelle6[[#This Row],[Anzahl Lieferscheine]]</f>
        <v>0.73353333333333337</v>
      </c>
    </row>
    <row r="654" spans="1:14" x14ac:dyDescent="0.2">
      <c r="A654" s="2" t="s">
        <v>52</v>
      </c>
      <c r="B654" s="2" t="s">
        <v>39</v>
      </c>
      <c r="C654" s="2" t="s">
        <v>63</v>
      </c>
      <c r="D654" s="2" t="s">
        <v>63</v>
      </c>
      <c r="E654" s="2" t="s">
        <v>63</v>
      </c>
      <c r="F654" s="2" t="s">
        <v>61</v>
      </c>
      <c r="G654" s="1">
        <v>263.25</v>
      </c>
      <c r="H654" s="1">
        <v>248.62</v>
      </c>
      <c r="I654" s="4">
        <v>2</v>
      </c>
      <c r="J654" s="2" t="s">
        <v>70</v>
      </c>
      <c r="K654" s="1">
        <f>Tabelle6[[#This Row],[Menge kg Nges]]/1000</f>
        <v>0.26324999999999998</v>
      </c>
      <c r="L654" s="1">
        <f>Tabelle6[[#This Row],[Menge kg P2O5]]/1000</f>
        <v>0.24862000000000001</v>
      </c>
      <c r="M654" s="1">
        <f>Tabelle6[[#This Row],[Menge t Nges]]/Tabelle6[[#This Row],[Anzahl Lieferscheine]]</f>
        <v>0.13162499999999999</v>
      </c>
      <c r="N654" s="1">
        <f>Tabelle6[[#This Row],[Menge t P2O5]]/Tabelle6[[#This Row],[Anzahl Lieferscheine]]</f>
        <v>0.12431</v>
      </c>
    </row>
    <row r="655" spans="1:14" x14ac:dyDescent="0.2">
      <c r="A655" s="2" t="s">
        <v>52</v>
      </c>
      <c r="B655" s="2" t="s">
        <v>28</v>
      </c>
      <c r="C655" s="2" t="s">
        <v>6</v>
      </c>
      <c r="D655" s="2" t="s">
        <v>15</v>
      </c>
      <c r="E655" s="2" t="s">
        <v>8</v>
      </c>
      <c r="F655" s="2" t="s">
        <v>61</v>
      </c>
      <c r="G655" s="1">
        <v>568.79999999999995</v>
      </c>
      <c r="H655" s="1">
        <v>244.8</v>
      </c>
      <c r="I655" s="4">
        <v>1</v>
      </c>
      <c r="J655" s="2" t="s">
        <v>70</v>
      </c>
      <c r="K655" s="1">
        <f>Tabelle6[[#This Row],[Menge kg Nges]]/1000</f>
        <v>0.56879999999999997</v>
      </c>
      <c r="L655" s="1">
        <f>Tabelle6[[#This Row],[Menge kg P2O5]]/1000</f>
        <v>0.24480000000000002</v>
      </c>
      <c r="M655" s="1">
        <f>Tabelle6[[#This Row],[Menge t Nges]]/Tabelle6[[#This Row],[Anzahl Lieferscheine]]</f>
        <v>0.56879999999999997</v>
      </c>
      <c r="N655" s="1">
        <f>Tabelle6[[#This Row],[Menge t P2O5]]/Tabelle6[[#This Row],[Anzahl Lieferscheine]]</f>
        <v>0.24480000000000002</v>
      </c>
    </row>
    <row r="656" spans="1:14" x14ac:dyDescent="0.2">
      <c r="A656" s="2" t="s">
        <v>52</v>
      </c>
      <c r="B656" s="2" t="s">
        <v>42</v>
      </c>
      <c r="C656" s="2" t="s">
        <v>6</v>
      </c>
      <c r="D656" s="2" t="s">
        <v>15</v>
      </c>
      <c r="E656" s="2" t="s">
        <v>9</v>
      </c>
      <c r="F656" s="2" t="s">
        <v>61</v>
      </c>
      <c r="G656" s="1">
        <v>244</v>
      </c>
      <c r="H656" s="1">
        <v>158</v>
      </c>
      <c r="I656" s="4">
        <v>2</v>
      </c>
      <c r="J656" s="2" t="s">
        <v>70</v>
      </c>
      <c r="K656" s="1">
        <f>Tabelle6[[#This Row],[Menge kg Nges]]/1000</f>
        <v>0.24399999999999999</v>
      </c>
      <c r="L656" s="1">
        <f>Tabelle6[[#This Row],[Menge kg P2O5]]/1000</f>
        <v>0.158</v>
      </c>
      <c r="M656" s="1">
        <f>Tabelle6[[#This Row],[Menge t Nges]]/Tabelle6[[#This Row],[Anzahl Lieferscheine]]</f>
        <v>0.122</v>
      </c>
      <c r="N656" s="1">
        <f>Tabelle6[[#This Row],[Menge t P2O5]]/Tabelle6[[#This Row],[Anzahl Lieferscheine]]</f>
        <v>7.9000000000000001E-2</v>
      </c>
    </row>
    <row r="657" spans="1:14" x14ac:dyDescent="0.2">
      <c r="A657" s="2" t="s">
        <v>37</v>
      </c>
      <c r="B657" s="2" t="s">
        <v>32</v>
      </c>
      <c r="C657" s="2" t="s">
        <v>6</v>
      </c>
      <c r="D657" s="2" t="s">
        <v>7</v>
      </c>
      <c r="E657" s="2" t="s">
        <v>9</v>
      </c>
      <c r="F657" s="2" t="s">
        <v>61</v>
      </c>
      <c r="G657" s="1">
        <v>59.4</v>
      </c>
      <c r="H657" s="1">
        <v>24.3</v>
      </c>
      <c r="I657" s="4">
        <v>1</v>
      </c>
      <c r="J657" s="2" t="s">
        <v>70</v>
      </c>
      <c r="K657" s="1">
        <f>Tabelle6[[#This Row],[Menge kg Nges]]/1000</f>
        <v>5.9400000000000001E-2</v>
      </c>
      <c r="L657" s="1">
        <f>Tabelle6[[#This Row],[Menge kg P2O5]]/1000</f>
        <v>2.4300000000000002E-2</v>
      </c>
      <c r="M657" s="1">
        <f>Tabelle6[[#This Row],[Menge t Nges]]/Tabelle6[[#This Row],[Anzahl Lieferscheine]]</f>
        <v>5.9400000000000001E-2</v>
      </c>
      <c r="N657" s="1">
        <f>Tabelle6[[#This Row],[Menge t P2O5]]/Tabelle6[[#This Row],[Anzahl Lieferscheine]]</f>
        <v>2.4300000000000002E-2</v>
      </c>
    </row>
    <row r="658" spans="1:14" x14ac:dyDescent="0.2">
      <c r="A658" s="2" t="s">
        <v>37</v>
      </c>
      <c r="B658" s="2" t="s">
        <v>32</v>
      </c>
      <c r="C658" s="2" t="s">
        <v>6</v>
      </c>
      <c r="D658" s="2" t="s">
        <v>7</v>
      </c>
      <c r="E658" s="2" t="s">
        <v>14</v>
      </c>
      <c r="F658" s="2" t="s">
        <v>61</v>
      </c>
      <c r="G658" s="1">
        <v>3045.6000000000004</v>
      </c>
      <c r="H658" s="1">
        <v>1649.6999999999998</v>
      </c>
      <c r="I658" s="4">
        <v>6</v>
      </c>
      <c r="J658" s="2" t="s">
        <v>70</v>
      </c>
      <c r="K658" s="1">
        <f>Tabelle6[[#This Row],[Menge kg Nges]]/1000</f>
        <v>3.0456000000000003</v>
      </c>
      <c r="L658" s="1">
        <f>Tabelle6[[#This Row],[Menge kg P2O5]]/1000</f>
        <v>1.6496999999999997</v>
      </c>
      <c r="M658" s="1">
        <f>Tabelle6[[#This Row],[Menge t Nges]]/Tabelle6[[#This Row],[Anzahl Lieferscheine]]</f>
        <v>0.50760000000000005</v>
      </c>
      <c r="N658" s="1">
        <f>Tabelle6[[#This Row],[Menge t P2O5]]/Tabelle6[[#This Row],[Anzahl Lieferscheine]]</f>
        <v>0.27494999999999997</v>
      </c>
    </row>
    <row r="659" spans="1:14" x14ac:dyDescent="0.2">
      <c r="A659" s="2" t="s">
        <v>37</v>
      </c>
      <c r="B659" s="2" t="s">
        <v>32</v>
      </c>
      <c r="C659" s="2" t="s">
        <v>6</v>
      </c>
      <c r="D659" s="2" t="s">
        <v>15</v>
      </c>
      <c r="E659" s="2" t="s">
        <v>20</v>
      </c>
      <c r="F659" s="2" t="s">
        <v>61</v>
      </c>
      <c r="G659" s="1">
        <v>3788</v>
      </c>
      <c r="H659" s="1">
        <v>2725</v>
      </c>
      <c r="I659" s="4">
        <v>27</v>
      </c>
      <c r="J659" s="2" t="s">
        <v>70</v>
      </c>
      <c r="K659" s="1">
        <f>Tabelle6[[#This Row],[Menge kg Nges]]/1000</f>
        <v>3.7879999999999998</v>
      </c>
      <c r="L659" s="1">
        <f>Tabelle6[[#This Row],[Menge kg P2O5]]/1000</f>
        <v>2.7250000000000001</v>
      </c>
      <c r="M659" s="1">
        <f>Tabelle6[[#This Row],[Menge t Nges]]/Tabelle6[[#This Row],[Anzahl Lieferscheine]]</f>
        <v>0.14029629629629628</v>
      </c>
      <c r="N659" s="1">
        <f>Tabelle6[[#This Row],[Menge t P2O5]]/Tabelle6[[#This Row],[Anzahl Lieferscheine]]</f>
        <v>0.10092592592592593</v>
      </c>
    </row>
    <row r="660" spans="1:14" x14ac:dyDescent="0.2">
      <c r="A660" s="2" t="s">
        <v>37</v>
      </c>
      <c r="B660" s="2" t="s">
        <v>32</v>
      </c>
      <c r="C660" s="2" t="s">
        <v>6</v>
      </c>
      <c r="D660" s="2" t="s">
        <v>15</v>
      </c>
      <c r="E660" s="2" t="s">
        <v>31</v>
      </c>
      <c r="F660" s="2" t="s">
        <v>61</v>
      </c>
      <c r="G660" s="1">
        <v>184.5</v>
      </c>
      <c r="H660" s="1">
        <v>83.25</v>
      </c>
      <c r="I660" s="4">
        <v>1</v>
      </c>
      <c r="J660" s="2" t="s">
        <v>70</v>
      </c>
      <c r="K660" s="1">
        <f>Tabelle6[[#This Row],[Menge kg Nges]]/1000</f>
        <v>0.1845</v>
      </c>
      <c r="L660" s="1">
        <f>Tabelle6[[#This Row],[Menge kg P2O5]]/1000</f>
        <v>8.3250000000000005E-2</v>
      </c>
      <c r="M660" s="1">
        <f>Tabelle6[[#This Row],[Menge t Nges]]/Tabelle6[[#This Row],[Anzahl Lieferscheine]]</f>
        <v>0.1845</v>
      </c>
      <c r="N660" s="1">
        <f>Tabelle6[[#This Row],[Menge t P2O5]]/Tabelle6[[#This Row],[Anzahl Lieferscheine]]</f>
        <v>8.3250000000000005E-2</v>
      </c>
    </row>
    <row r="661" spans="1:14" x14ac:dyDescent="0.2">
      <c r="A661" s="2" t="s">
        <v>37</v>
      </c>
      <c r="B661" s="2" t="s">
        <v>32</v>
      </c>
      <c r="C661" s="2" t="s">
        <v>25</v>
      </c>
      <c r="D661" s="2" t="s">
        <v>25</v>
      </c>
      <c r="E661" s="2" t="s">
        <v>26</v>
      </c>
      <c r="F661" s="2" t="s">
        <v>61</v>
      </c>
      <c r="G661" s="1">
        <v>60.21</v>
      </c>
      <c r="H661" s="1">
        <v>18.899999999999999</v>
      </c>
      <c r="I661" s="4">
        <v>1</v>
      </c>
      <c r="J661" s="2" t="s">
        <v>70</v>
      </c>
      <c r="K661" s="1">
        <f>Tabelle6[[#This Row],[Menge kg Nges]]/1000</f>
        <v>6.021E-2</v>
      </c>
      <c r="L661" s="1">
        <f>Tabelle6[[#This Row],[Menge kg P2O5]]/1000</f>
        <v>1.89E-2</v>
      </c>
      <c r="M661" s="1">
        <f>Tabelle6[[#This Row],[Menge t Nges]]/Tabelle6[[#This Row],[Anzahl Lieferscheine]]</f>
        <v>6.021E-2</v>
      </c>
      <c r="N661" s="1">
        <f>Tabelle6[[#This Row],[Menge t P2O5]]/Tabelle6[[#This Row],[Anzahl Lieferscheine]]</f>
        <v>1.89E-2</v>
      </c>
    </row>
    <row r="662" spans="1:14" x14ac:dyDescent="0.2">
      <c r="A662" s="2" t="s">
        <v>37</v>
      </c>
      <c r="B662" s="2" t="s">
        <v>43</v>
      </c>
      <c r="C662" s="2" t="s">
        <v>6</v>
      </c>
      <c r="D662" s="2" t="s">
        <v>7</v>
      </c>
      <c r="E662" s="2" t="s">
        <v>11</v>
      </c>
      <c r="F662" s="2" t="s">
        <v>61</v>
      </c>
      <c r="G662" s="1">
        <v>210</v>
      </c>
      <c r="H662" s="1">
        <v>90</v>
      </c>
      <c r="I662" s="4">
        <v>4</v>
      </c>
      <c r="J662" s="2" t="s">
        <v>70</v>
      </c>
      <c r="K662" s="1">
        <f>Tabelle6[[#This Row],[Menge kg Nges]]/1000</f>
        <v>0.21</v>
      </c>
      <c r="L662" s="1">
        <f>Tabelle6[[#This Row],[Menge kg P2O5]]/1000</f>
        <v>0.09</v>
      </c>
      <c r="M662" s="1">
        <f>Tabelle6[[#This Row],[Menge t Nges]]/Tabelle6[[#This Row],[Anzahl Lieferscheine]]</f>
        <v>5.2499999999999998E-2</v>
      </c>
      <c r="N662" s="1">
        <f>Tabelle6[[#This Row],[Menge t P2O5]]/Tabelle6[[#This Row],[Anzahl Lieferscheine]]</f>
        <v>2.2499999999999999E-2</v>
      </c>
    </row>
    <row r="663" spans="1:14" x14ac:dyDescent="0.2">
      <c r="A663" s="2" t="s">
        <v>37</v>
      </c>
      <c r="B663" s="2" t="s">
        <v>43</v>
      </c>
      <c r="C663" s="2" t="s">
        <v>6</v>
      </c>
      <c r="D663" s="2" t="s">
        <v>7</v>
      </c>
      <c r="E663" s="2" t="s">
        <v>12</v>
      </c>
      <c r="F663" s="2" t="s">
        <v>61</v>
      </c>
      <c r="G663" s="1">
        <v>250.5</v>
      </c>
      <c r="H663" s="1">
        <v>106</v>
      </c>
      <c r="I663" s="4">
        <v>1</v>
      </c>
      <c r="J663" s="2" t="s">
        <v>70</v>
      </c>
      <c r="K663" s="1">
        <f>Tabelle6[[#This Row],[Menge kg Nges]]/1000</f>
        <v>0.2505</v>
      </c>
      <c r="L663" s="1">
        <f>Tabelle6[[#This Row],[Menge kg P2O5]]/1000</f>
        <v>0.106</v>
      </c>
      <c r="M663" s="1">
        <f>Tabelle6[[#This Row],[Menge t Nges]]/Tabelle6[[#This Row],[Anzahl Lieferscheine]]</f>
        <v>0.2505</v>
      </c>
      <c r="N663" s="1">
        <f>Tabelle6[[#This Row],[Menge t P2O5]]/Tabelle6[[#This Row],[Anzahl Lieferscheine]]</f>
        <v>0.106</v>
      </c>
    </row>
    <row r="664" spans="1:14" x14ac:dyDescent="0.2">
      <c r="A664" s="2" t="s">
        <v>37</v>
      </c>
      <c r="B664" s="2" t="s">
        <v>43</v>
      </c>
      <c r="C664" s="2" t="s">
        <v>6</v>
      </c>
      <c r="D664" s="2" t="s">
        <v>7</v>
      </c>
      <c r="E664" s="2" t="s">
        <v>13</v>
      </c>
      <c r="F664" s="2" t="s">
        <v>61</v>
      </c>
      <c r="G664" s="1">
        <v>463.24</v>
      </c>
      <c r="H664" s="1">
        <v>235.07999999999998</v>
      </c>
      <c r="I664" s="4">
        <v>2</v>
      </c>
      <c r="J664" s="2" t="s">
        <v>70</v>
      </c>
      <c r="K664" s="1">
        <f>Tabelle6[[#This Row],[Menge kg Nges]]/1000</f>
        <v>0.46323999999999999</v>
      </c>
      <c r="L664" s="1">
        <f>Tabelle6[[#This Row],[Menge kg P2O5]]/1000</f>
        <v>0.23507999999999998</v>
      </c>
      <c r="M664" s="1">
        <f>Tabelle6[[#This Row],[Menge t Nges]]/Tabelle6[[#This Row],[Anzahl Lieferscheine]]</f>
        <v>0.23161999999999999</v>
      </c>
      <c r="N664" s="1">
        <f>Tabelle6[[#This Row],[Menge t P2O5]]/Tabelle6[[#This Row],[Anzahl Lieferscheine]]</f>
        <v>0.11753999999999999</v>
      </c>
    </row>
    <row r="665" spans="1:14" x14ac:dyDescent="0.2">
      <c r="A665" s="2" t="s">
        <v>37</v>
      </c>
      <c r="B665" s="2" t="s">
        <v>43</v>
      </c>
      <c r="C665" s="2" t="s">
        <v>25</v>
      </c>
      <c r="D665" s="2" t="s">
        <v>25</v>
      </c>
      <c r="E665" s="2" t="s">
        <v>26</v>
      </c>
      <c r="F665" s="2" t="s">
        <v>61</v>
      </c>
      <c r="G665" s="1">
        <v>77</v>
      </c>
      <c r="H665" s="1">
        <v>17.5</v>
      </c>
      <c r="I665" s="4">
        <v>1</v>
      </c>
      <c r="J665" s="2" t="s">
        <v>70</v>
      </c>
      <c r="K665" s="1">
        <f>Tabelle6[[#This Row],[Menge kg Nges]]/1000</f>
        <v>7.6999999999999999E-2</v>
      </c>
      <c r="L665" s="1">
        <f>Tabelle6[[#This Row],[Menge kg P2O5]]/1000</f>
        <v>1.7500000000000002E-2</v>
      </c>
      <c r="M665" s="1">
        <f>Tabelle6[[#This Row],[Menge t Nges]]/Tabelle6[[#This Row],[Anzahl Lieferscheine]]</f>
        <v>7.6999999999999999E-2</v>
      </c>
      <c r="N665" s="1">
        <f>Tabelle6[[#This Row],[Menge t P2O5]]/Tabelle6[[#This Row],[Anzahl Lieferscheine]]</f>
        <v>1.7500000000000002E-2</v>
      </c>
    </row>
    <row r="666" spans="1:14" x14ac:dyDescent="0.2">
      <c r="A666" s="2" t="s">
        <v>37</v>
      </c>
      <c r="B666" s="2" t="s">
        <v>36</v>
      </c>
      <c r="C666" s="2" t="s">
        <v>6</v>
      </c>
      <c r="D666" s="2" t="s">
        <v>7</v>
      </c>
      <c r="E666" s="2" t="s">
        <v>9</v>
      </c>
      <c r="F666" s="2" t="s">
        <v>61</v>
      </c>
      <c r="G666" s="1">
        <v>2341.6</v>
      </c>
      <c r="H666" s="1">
        <v>967.8</v>
      </c>
      <c r="I666" s="4">
        <v>7</v>
      </c>
      <c r="J666" s="2" t="s">
        <v>70</v>
      </c>
      <c r="K666" s="1">
        <f>Tabelle6[[#This Row],[Menge kg Nges]]/1000</f>
        <v>2.3416000000000001</v>
      </c>
      <c r="L666" s="1">
        <f>Tabelle6[[#This Row],[Menge kg P2O5]]/1000</f>
        <v>0.96779999999999999</v>
      </c>
      <c r="M666" s="1">
        <f>Tabelle6[[#This Row],[Menge t Nges]]/Tabelle6[[#This Row],[Anzahl Lieferscheine]]</f>
        <v>0.33451428571428571</v>
      </c>
      <c r="N666" s="1">
        <f>Tabelle6[[#This Row],[Menge t P2O5]]/Tabelle6[[#This Row],[Anzahl Lieferscheine]]</f>
        <v>0.13825714285714286</v>
      </c>
    </row>
    <row r="667" spans="1:14" x14ac:dyDescent="0.2">
      <c r="A667" s="2" t="s">
        <v>37</v>
      </c>
      <c r="B667" s="2" t="s">
        <v>36</v>
      </c>
      <c r="C667" s="2" t="s">
        <v>6</v>
      </c>
      <c r="D667" s="2" t="s">
        <v>7</v>
      </c>
      <c r="E667" s="2" t="s">
        <v>11</v>
      </c>
      <c r="F667" s="2" t="s">
        <v>61</v>
      </c>
      <c r="G667" s="1">
        <v>2353.9</v>
      </c>
      <c r="H667" s="1">
        <v>967.65</v>
      </c>
      <c r="I667" s="4">
        <v>10</v>
      </c>
      <c r="J667" s="2" t="s">
        <v>70</v>
      </c>
      <c r="K667" s="1">
        <f>Tabelle6[[#This Row],[Menge kg Nges]]/1000</f>
        <v>2.3538999999999999</v>
      </c>
      <c r="L667" s="1">
        <f>Tabelle6[[#This Row],[Menge kg P2O5]]/1000</f>
        <v>0.96765000000000001</v>
      </c>
      <c r="M667" s="1">
        <f>Tabelle6[[#This Row],[Menge t Nges]]/Tabelle6[[#This Row],[Anzahl Lieferscheine]]</f>
        <v>0.23538999999999999</v>
      </c>
      <c r="N667" s="1">
        <f>Tabelle6[[#This Row],[Menge t P2O5]]/Tabelle6[[#This Row],[Anzahl Lieferscheine]]</f>
        <v>9.6765000000000004E-2</v>
      </c>
    </row>
    <row r="668" spans="1:14" x14ac:dyDescent="0.2">
      <c r="A668" s="2" t="s">
        <v>37</v>
      </c>
      <c r="B668" s="2" t="s">
        <v>36</v>
      </c>
      <c r="C668" s="2" t="s">
        <v>6</v>
      </c>
      <c r="D668" s="2" t="s">
        <v>7</v>
      </c>
      <c r="E668" s="2" t="s">
        <v>12</v>
      </c>
      <c r="F668" s="2" t="s">
        <v>61</v>
      </c>
      <c r="G668" s="1">
        <v>7987.38</v>
      </c>
      <c r="H668" s="1">
        <v>3231.07</v>
      </c>
      <c r="I668" s="4">
        <v>39</v>
      </c>
      <c r="J668" s="2" t="s">
        <v>70</v>
      </c>
      <c r="K668" s="1">
        <f>Tabelle6[[#This Row],[Menge kg Nges]]/1000</f>
        <v>7.9873799999999999</v>
      </c>
      <c r="L668" s="1">
        <f>Tabelle6[[#This Row],[Menge kg P2O5]]/1000</f>
        <v>3.2310700000000003</v>
      </c>
      <c r="M668" s="1">
        <f>Tabelle6[[#This Row],[Menge t Nges]]/Tabelle6[[#This Row],[Anzahl Lieferscheine]]</f>
        <v>0.20480461538461539</v>
      </c>
      <c r="N668" s="1">
        <f>Tabelle6[[#This Row],[Menge t P2O5]]/Tabelle6[[#This Row],[Anzahl Lieferscheine]]</f>
        <v>8.2847948717948733E-2</v>
      </c>
    </row>
    <row r="669" spans="1:14" x14ac:dyDescent="0.2">
      <c r="A669" s="2" t="s">
        <v>37</v>
      </c>
      <c r="B669" s="2" t="s">
        <v>36</v>
      </c>
      <c r="C669" s="2" t="s">
        <v>6</v>
      </c>
      <c r="D669" s="2" t="s">
        <v>7</v>
      </c>
      <c r="E669" s="2" t="s">
        <v>13</v>
      </c>
      <c r="F669" s="2" t="s">
        <v>61</v>
      </c>
      <c r="G669" s="1">
        <v>3271.2</v>
      </c>
      <c r="H669" s="1">
        <v>1705.8700000000001</v>
      </c>
      <c r="I669" s="4">
        <v>21</v>
      </c>
      <c r="J669" s="2" t="s">
        <v>70</v>
      </c>
      <c r="K669" s="1">
        <f>Tabelle6[[#This Row],[Menge kg Nges]]/1000</f>
        <v>3.2711999999999999</v>
      </c>
      <c r="L669" s="1">
        <f>Tabelle6[[#This Row],[Menge kg P2O5]]/1000</f>
        <v>1.7058700000000002</v>
      </c>
      <c r="M669" s="1">
        <f>Tabelle6[[#This Row],[Menge t Nges]]/Tabelle6[[#This Row],[Anzahl Lieferscheine]]</f>
        <v>0.15577142857142856</v>
      </c>
      <c r="N669" s="1">
        <f>Tabelle6[[#This Row],[Menge t P2O5]]/Tabelle6[[#This Row],[Anzahl Lieferscheine]]</f>
        <v>8.1231904761904769E-2</v>
      </c>
    </row>
    <row r="670" spans="1:14" x14ac:dyDescent="0.2">
      <c r="A670" s="2" t="s">
        <v>37</v>
      </c>
      <c r="B670" s="2" t="s">
        <v>36</v>
      </c>
      <c r="C670" s="2" t="s">
        <v>6</v>
      </c>
      <c r="D670" s="2" t="s">
        <v>7</v>
      </c>
      <c r="E670" s="2" t="s">
        <v>14</v>
      </c>
      <c r="F670" s="2" t="s">
        <v>61</v>
      </c>
      <c r="G670" s="1">
        <v>1449</v>
      </c>
      <c r="H670" s="1">
        <v>664</v>
      </c>
      <c r="I670" s="4">
        <v>7</v>
      </c>
      <c r="J670" s="2" t="s">
        <v>70</v>
      </c>
      <c r="K670" s="1">
        <f>Tabelle6[[#This Row],[Menge kg Nges]]/1000</f>
        <v>1.4490000000000001</v>
      </c>
      <c r="L670" s="1">
        <f>Tabelle6[[#This Row],[Menge kg P2O5]]/1000</f>
        <v>0.66400000000000003</v>
      </c>
      <c r="M670" s="1">
        <f>Tabelle6[[#This Row],[Menge t Nges]]/Tabelle6[[#This Row],[Anzahl Lieferscheine]]</f>
        <v>0.20700000000000002</v>
      </c>
      <c r="N670" s="1">
        <f>Tabelle6[[#This Row],[Menge t P2O5]]/Tabelle6[[#This Row],[Anzahl Lieferscheine]]</f>
        <v>9.4857142857142862E-2</v>
      </c>
    </row>
    <row r="671" spans="1:14" x14ac:dyDescent="0.2">
      <c r="A671" s="2" t="s">
        <v>37</v>
      </c>
      <c r="B671" s="2" t="s">
        <v>36</v>
      </c>
      <c r="C671" s="2" t="s">
        <v>6</v>
      </c>
      <c r="D671" s="2" t="s">
        <v>15</v>
      </c>
      <c r="E671" s="2" t="s">
        <v>20</v>
      </c>
      <c r="F671" s="2" t="s">
        <v>61</v>
      </c>
      <c r="G671" s="1">
        <v>122.4</v>
      </c>
      <c r="H671" s="1">
        <v>90</v>
      </c>
      <c r="I671" s="4">
        <v>1</v>
      </c>
      <c r="J671" s="2" t="s">
        <v>70</v>
      </c>
      <c r="K671" s="1">
        <f>Tabelle6[[#This Row],[Menge kg Nges]]/1000</f>
        <v>0.12240000000000001</v>
      </c>
      <c r="L671" s="1">
        <f>Tabelle6[[#This Row],[Menge kg P2O5]]/1000</f>
        <v>0.09</v>
      </c>
      <c r="M671" s="1">
        <f>Tabelle6[[#This Row],[Menge t Nges]]/Tabelle6[[#This Row],[Anzahl Lieferscheine]]</f>
        <v>0.12240000000000001</v>
      </c>
      <c r="N671" s="1">
        <f>Tabelle6[[#This Row],[Menge t P2O5]]/Tabelle6[[#This Row],[Anzahl Lieferscheine]]</f>
        <v>0.09</v>
      </c>
    </row>
    <row r="672" spans="1:14" x14ac:dyDescent="0.2">
      <c r="A672" s="2" t="s">
        <v>37</v>
      </c>
      <c r="B672" s="2" t="s">
        <v>36</v>
      </c>
      <c r="C672" s="2" t="s">
        <v>6</v>
      </c>
      <c r="D672" s="2" t="s">
        <v>15</v>
      </c>
      <c r="E672" s="2" t="s">
        <v>21</v>
      </c>
      <c r="F672" s="2" t="s">
        <v>61</v>
      </c>
      <c r="G672" s="1">
        <v>2060.8000000000002</v>
      </c>
      <c r="H672" s="1">
        <v>828</v>
      </c>
      <c r="I672" s="4">
        <v>5</v>
      </c>
      <c r="J672" s="2" t="s">
        <v>70</v>
      </c>
      <c r="K672" s="1">
        <f>Tabelle6[[#This Row],[Menge kg Nges]]/1000</f>
        <v>2.0608</v>
      </c>
      <c r="L672" s="1">
        <f>Tabelle6[[#This Row],[Menge kg P2O5]]/1000</f>
        <v>0.82799999999999996</v>
      </c>
      <c r="M672" s="1">
        <f>Tabelle6[[#This Row],[Menge t Nges]]/Tabelle6[[#This Row],[Anzahl Lieferscheine]]</f>
        <v>0.41215999999999997</v>
      </c>
      <c r="N672" s="1">
        <f>Tabelle6[[#This Row],[Menge t P2O5]]/Tabelle6[[#This Row],[Anzahl Lieferscheine]]</f>
        <v>0.1656</v>
      </c>
    </row>
    <row r="673" spans="1:14" x14ac:dyDescent="0.2">
      <c r="A673" s="2" t="s">
        <v>37</v>
      </c>
      <c r="B673" s="2" t="s">
        <v>36</v>
      </c>
      <c r="C673" s="2" t="s">
        <v>25</v>
      </c>
      <c r="D673" s="2" t="s">
        <v>25</v>
      </c>
      <c r="E673" s="2" t="s">
        <v>26</v>
      </c>
      <c r="F673" s="2" t="s">
        <v>61</v>
      </c>
      <c r="G673" s="1">
        <v>539</v>
      </c>
      <c r="H673" s="1">
        <v>122.5</v>
      </c>
      <c r="I673" s="4">
        <v>3</v>
      </c>
      <c r="J673" s="2" t="s">
        <v>70</v>
      </c>
      <c r="K673" s="1">
        <f>Tabelle6[[#This Row],[Menge kg Nges]]/1000</f>
        <v>0.53900000000000003</v>
      </c>
      <c r="L673" s="1">
        <f>Tabelle6[[#This Row],[Menge kg P2O5]]/1000</f>
        <v>0.1225</v>
      </c>
      <c r="M673" s="1">
        <f>Tabelle6[[#This Row],[Menge t Nges]]/Tabelle6[[#This Row],[Anzahl Lieferscheine]]</f>
        <v>0.17966666666666667</v>
      </c>
      <c r="N673" s="1">
        <f>Tabelle6[[#This Row],[Menge t P2O5]]/Tabelle6[[#This Row],[Anzahl Lieferscheine]]</f>
        <v>4.0833333333333333E-2</v>
      </c>
    </row>
    <row r="674" spans="1:14" x14ac:dyDescent="0.2">
      <c r="A674" s="2" t="s">
        <v>37</v>
      </c>
      <c r="B674" s="2" t="s">
        <v>44</v>
      </c>
      <c r="C674" s="2" t="s">
        <v>6</v>
      </c>
      <c r="D674" s="2" t="s">
        <v>7</v>
      </c>
      <c r="E674" s="2" t="s">
        <v>9</v>
      </c>
      <c r="F674" s="2" t="s">
        <v>61</v>
      </c>
      <c r="G674" s="1">
        <v>205.44</v>
      </c>
      <c r="H674" s="1">
        <v>96.3</v>
      </c>
      <c r="I674" s="4">
        <v>1</v>
      </c>
      <c r="J674" s="2" t="s">
        <v>70</v>
      </c>
      <c r="K674" s="1">
        <f>Tabelle6[[#This Row],[Menge kg Nges]]/1000</f>
        <v>0.20544000000000001</v>
      </c>
      <c r="L674" s="1">
        <f>Tabelle6[[#This Row],[Menge kg P2O5]]/1000</f>
        <v>9.6299999999999997E-2</v>
      </c>
      <c r="M674" s="1">
        <f>Tabelle6[[#This Row],[Menge t Nges]]/Tabelle6[[#This Row],[Anzahl Lieferscheine]]</f>
        <v>0.20544000000000001</v>
      </c>
      <c r="N674" s="1">
        <f>Tabelle6[[#This Row],[Menge t P2O5]]/Tabelle6[[#This Row],[Anzahl Lieferscheine]]</f>
        <v>9.6299999999999997E-2</v>
      </c>
    </row>
    <row r="675" spans="1:14" x14ac:dyDescent="0.2">
      <c r="A675" s="2" t="s">
        <v>37</v>
      </c>
      <c r="B675" s="2" t="s">
        <v>44</v>
      </c>
      <c r="C675" s="2" t="s">
        <v>6</v>
      </c>
      <c r="D675" s="2" t="s">
        <v>7</v>
      </c>
      <c r="E675" s="2" t="s">
        <v>11</v>
      </c>
      <c r="F675" s="2" t="s">
        <v>61</v>
      </c>
      <c r="G675" s="1">
        <v>1025</v>
      </c>
      <c r="H675" s="1">
        <v>451</v>
      </c>
      <c r="I675" s="4">
        <v>2</v>
      </c>
      <c r="J675" s="2" t="s">
        <v>70</v>
      </c>
      <c r="K675" s="1">
        <f>Tabelle6[[#This Row],[Menge kg Nges]]/1000</f>
        <v>1.0249999999999999</v>
      </c>
      <c r="L675" s="1">
        <f>Tabelle6[[#This Row],[Menge kg P2O5]]/1000</f>
        <v>0.45100000000000001</v>
      </c>
      <c r="M675" s="1">
        <f>Tabelle6[[#This Row],[Menge t Nges]]/Tabelle6[[#This Row],[Anzahl Lieferscheine]]</f>
        <v>0.51249999999999996</v>
      </c>
      <c r="N675" s="1">
        <f>Tabelle6[[#This Row],[Menge t P2O5]]/Tabelle6[[#This Row],[Anzahl Lieferscheine]]</f>
        <v>0.22550000000000001</v>
      </c>
    </row>
    <row r="676" spans="1:14" x14ac:dyDescent="0.2">
      <c r="A676" s="2" t="s">
        <v>37</v>
      </c>
      <c r="B676" s="2" t="s">
        <v>44</v>
      </c>
      <c r="C676" s="2" t="s">
        <v>6</v>
      </c>
      <c r="D676" s="2" t="s">
        <v>7</v>
      </c>
      <c r="E676" s="2" t="s">
        <v>12</v>
      </c>
      <c r="F676" s="2" t="s">
        <v>61</v>
      </c>
      <c r="G676" s="1">
        <v>1637.0300000000002</v>
      </c>
      <c r="H676" s="1">
        <v>747.8</v>
      </c>
      <c r="I676" s="4">
        <v>5</v>
      </c>
      <c r="J676" s="2" t="s">
        <v>70</v>
      </c>
      <c r="K676" s="1">
        <f>Tabelle6[[#This Row],[Menge kg Nges]]/1000</f>
        <v>1.6370300000000002</v>
      </c>
      <c r="L676" s="1">
        <f>Tabelle6[[#This Row],[Menge kg P2O5]]/1000</f>
        <v>0.74779999999999991</v>
      </c>
      <c r="M676" s="1">
        <f>Tabelle6[[#This Row],[Menge t Nges]]/Tabelle6[[#This Row],[Anzahl Lieferscheine]]</f>
        <v>0.32740600000000003</v>
      </c>
      <c r="N676" s="1">
        <f>Tabelle6[[#This Row],[Menge t P2O5]]/Tabelle6[[#This Row],[Anzahl Lieferscheine]]</f>
        <v>0.14955999999999997</v>
      </c>
    </row>
    <row r="677" spans="1:14" x14ac:dyDescent="0.2">
      <c r="A677" s="2" t="s">
        <v>37</v>
      </c>
      <c r="B677" s="2" t="s">
        <v>44</v>
      </c>
      <c r="C677" s="2" t="s">
        <v>6</v>
      </c>
      <c r="D677" s="2" t="s">
        <v>7</v>
      </c>
      <c r="E677" s="2" t="s">
        <v>13</v>
      </c>
      <c r="F677" s="2" t="s">
        <v>61</v>
      </c>
      <c r="G677" s="1">
        <v>1410.35</v>
      </c>
      <c r="H677" s="1">
        <v>757.80000000000007</v>
      </c>
      <c r="I677" s="4">
        <v>8</v>
      </c>
      <c r="J677" s="2" t="s">
        <v>70</v>
      </c>
      <c r="K677" s="1">
        <f>Tabelle6[[#This Row],[Menge kg Nges]]/1000</f>
        <v>1.41035</v>
      </c>
      <c r="L677" s="1">
        <f>Tabelle6[[#This Row],[Menge kg P2O5]]/1000</f>
        <v>0.75780000000000003</v>
      </c>
      <c r="M677" s="1">
        <f>Tabelle6[[#This Row],[Menge t Nges]]/Tabelle6[[#This Row],[Anzahl Lieferscheine]]</f>
        <v>0.17629375</v>
      </c>
      <c r="N677" s="1">
        <f>Tabelle6[[#This Row],[Menge t P2O5]]/Tabelle6[[#This Row],[Anzahl Lieferscheine]]</f>
        <v>9.4725000000000004E-2</v>
      </c>
    </row>
    <row r="678" spans="1:14" x14ac:dyDescent="0.2">
      <c r="A678" s="2" t="s">
        <v>37</v>
      </c>
      <c r="B678" s="2" t="s">
        <v>44</v>
      </c>
      <c r="C678" s="2" t="s">
        <v>6</v>
      </c>
      <c r="D678" s="2" t="s">
        <v>7</v>
      </c>
      <c r="E678" s="2" t="s">
        <v>14</v>
      </c>
      <c r="F678" s="2" t="s">
        <v>61</v>
      </c>
      <c r="G678" s="1">
        <v>2782.14</v>
      </c>
      <c r="H678" s="1">
        <v>1259.2</v>
      </c>
      <c r="I678" s="4">
        <v>6</v>
      </c>
      <c r="J678" s="2" t="s">
        <v>70</v>
      </c>
      <c r="K678" s="1">
        <f>Tabelle6[[#This Row],[Menge kg Nges]]/1000</f>
        <v>2.7821400000000001</v>
      </c>
      <c r="L678" s="1">
        <f>Tabelle6[[#This Row],[Menge kg P2O5]]/1000</f>
        <v>1.2592000000000001</v>
      </c>
      <c r="M678" s="1">
        <f>Tabelle6[[#This Row],[Menge t Nges]]/Tabelle6[[#This Row],[Anzahl Lieferscheine]]</f>
        <v>0.46368999999999999</v>
      </c>
      <c r="N678" s="1">
        <f>Tabelle6[[#This Row],[Menge t P2O5]]/Tabelle6[[#This Row],[Anzahl Lieferscheine]]</f>
        <v>0.20986666666666667</v>
      </c>
    </row>
    <row r="679" spans="1:14" x14ac:dyDescent="0.2">
      <c r="A679" s="2" t="s">
        <v>37</v>
      </c>
      <c r="B679" s="2" t="s">
        <v>44</v>
      </c>
      <c r="C679" s="2" t="s">
        <v>6</v>
      </c>
      <c r="D679" s="2" t="s">
        <v>15</v>
      </c>
      <c r="E679" s="2" t="s">
        <v>8</v>
      </c>
      <c r="F679" s="2" t="s">
        <v>61</v>
      </c>
      <c r="G679" s="1">
        <v>318.5</v>
      </c>
      <c r="H679" s="1">
        <v>208</v>
      </c>
      <c r="I679" s="4">
        <v>1</v>
      </c>
      <c r="J679" s="2" t="s">
        <v>70</v>
      </c>
      <c r="K679" s="1">
        <f>Tabelle6[[#This Row],[Menge kg Nges]]/1000</f>
        <v>0.31850000000000001</v>
      </c>
      <c r="L679" s="1">
        <f>Tabelle6[[#This Row],[Menge kg P2O5]]/1000</f>
        <v>0.20799999999999999</v>
      </c>
      <c r="M679" s="1">
        <f>Tabelle6[[#This Row],[Menge t Nges]]/Tabelle6[[#This Row],[Anzahl Lieferscheine]]</f>
        <v>0.31850000000000001</v>
      </c>
      <c r="N679" s="1">
        <f>Tabelle6[[#This Row],[Menge t P2O5]]/Tabelle6[[#This Row],[Anzahl Lieferscheine]]</f>
        <v>0.20799999999999999</v>
      </c>
    </row>
    <row r="680" spans="1:14" x14ac:dyDescent="0.2">
      <c r="A680" s="2" t="s">
        <v>37</v>
      </c>
      <c r="B680" s="2" t="s">
        <v>44</v>
      </c>
      <c r="C680" s="2" t="s">
        <v>6</v>
      </c>
      <c r="D680" s="2" t="s">
        <v>15</v>
      </c>
      <c r="E680" s="2" t="s">
        <v>23</v>
      </c>
      <c r="F680" s="2" t="s">
        <v>61</v>
      </c>
      <c r="G680" s="1">
        <v>643.70000000000005</v>
      </c>
      <c r="H680" s="1">
        <v>290.45</v>
      </c>
      <c r="I680" s="4">
        <v>1</v>
      </c>
      <c r="J680" s="2" t="s">
        <v>70</v>
      </c>
      <c r="K680" s="1">
        <f>Tabelle6[[#This Row],[Menge kg Nges]]/1000</f>
        <v>0.64370000000000005</v>
      </c>
      <c r="L680" s="1">
        <f>Tabelle6[[#This Row],[Menge kg P2O5]]/1000</f>
        <v>0.29044999999999999</v>
      </c>
      <c r="M680" s="1">
        <f>Tabelle6[[#This Row],[Menge t Nges]]/Tabelle6[[#This Row],[Anzahl Lieferscheine]]</f>
        <v>0.64370000000000005</v>
      </c>
      <c r="N680" s="1">
        <f>Tabelle6[[#This Row],[Menge t P2O5]]/Tabelle6[[#This Row],[Anzahl Lieferscheine]]</f>
        <v>0.29044999999999999</v>
      </c>
    </row>
    <row r="681" spans="1:14" x14ac:dyDescent="0.2">
      <c r="A681" s="2" t="s">
        <v>37</v>
      </c>
      <c r="B681" s="2" t="s">
        <v>44</v>
      </c>
      <c r="C681" s="2" t="s">
        <v>25</v>
      </c>
      <c r="D681" s="2" t="s">
        <v>25</v>
      </c>
      <c r="E681" s="2" t="s">
        <v>26</v>
      </c>
      <c r="F681" s="2" t="s">
        <v>61</v>
      </c>
      <c r="G681" s="1">
        <v>34363.279999999977</v>
      </c>
      <c r="H681" s="1">
        <v>19386.359999999997</v>
      </c>
      <c r="I681" s="4">
        <v>78</v>
      </c>
      <c r="J681" s="2" t="s">
        <v>70</v>
      </c>
      <c r="K681" s="1">
        <f>Tabelle6[[#This Row],[Menge kg Nges]]/1000</f>
        <v>34.363279999999975</v>
      </c>
      <c r="L681" s="1">
        <f>Tabelle6[[#This Row],[Menge kg P2O5]]/1000</f>
        <v>19.386359999999996</v>
      </c>
      <c r="M681" s="1">
        <f>Tabelle6[[#This Row],[Menge t Nges]]/Tabelle6[[#This Row],[Anzahl Lieferscheine]]</f>
        <v>0.44055487179487146</v>
      </c>
      <c r="N681" s="1">
        <f>Tabelle6[[#This Row],[Menge t P2O5]]/Tabelle6[[#This Row],[Anzahl Lieferscheine]]</f>
        <v>0.24854307692307687</v>
      </c>
    </row>
    <row r="682" spans="1:14" x14ac:dyDescent="0.2">
      <c r="A682" s="2" t="s">
        <v>37</v>
      </c>
      <c r="B682" s="2" t="s">
        <v>49</v>
      </c>
      <c r="C682" s="2" t="s">
        <v>6</v>
      </c>
      <c r="D682" s="2" t="s">
        <v>7</v>
      </c>
      <c r="E682" s="2" t="s">
        <v>9</v>
      </c>
      <c r="F682" s="2" t="s">
        <v>61</v>
      </c>
      <c r="G682" s="1">
        <v>480</v>
      </c>
      <c r="H682" s="1">
        <v>200.32</v>
      </c>
      <c r="I682" s="4">
        <v>2</v>
      </c>
      <c r="J682" s="2" t="s">
        <v>70</v>
      </c>
      <c r="K682" s="1">
        <f>Tabelle6[[#This Row],[Menge kg Nges]]/1000</f>
        <v>0.48</v>
      </c>
      <c r="L682" s="1">
        <f>Tabelle6[[#This Row],[Menge kg P2O5]]/1000</f>
        <v>0.20032</v>
      </c>
      <c r="M682" s="1">
        <f>Tabelle6[[#This Row],[Menge t Nges]]/Tabelle6[[#This Row],[Anzahl Lieferscheine]]</f>
        <v>0.24</v>
      </c>
      <c r="N682" s="1">
        <f>Tabelle6[[#This Row],[Menge t P2O5]]/Tabelle6[[#This Row],[Anzahl Lieferscheine]]</f>
        <v>0.10016</v>
      </c>
    </row>
    <row r="683" spans="1:14" x14ac:dyDescent="0.2">
      <c r="A683" s="2" t="s">
        <v>37</v>
      </c>
      <c r="B683" s="2" t="s">
        <v>49</v>
      </c>
      <c r="C683" s="2" t="s">
        <v>6</v>
      </c>
      <c r="D683" s="2" t="s">
        <v>7</v>
      </c>
      <c r="E683" s="2" t="s">
        <v>11</v>
      </c>
      <c r="F683" s="2" t="s">
        <v>61</v>
      </c>
      <c r="G683" s="1">
        <v>510</v>
      </c>
      <c r="H683" s="1">
        <v>195</v>
      </c>
      <c r="I683" s="4">
        <v>1</v>
      </c>
      <c r="J683" s="2" t="s">
        <v>70</v>
      </c>
      <c r="K683" s="1">
        <f>Tabelle6[[#This Row],[Menge kg Nges]]/1000</f>
        <v>0.51</v>
      </c>
      <c r="L683" s="1">
        <f>Tabelle6[[#This Row],[Menge kg P2O5]]/1000</f>
        <v>0.19500000000000001</v>
      </c>
      <c r="M683" s="1">
        <f>Tabelle6[[#This Row],[Menge t Nges]]/Tabelle6[[#This Row],[Anzahl Lieferscheine]]</f>
        <v>0.51</v>
      </c>
      <c r="N683" s="1">
        <f>Tabelle6[[#This Row],[Menge t P2O5]]/Tabelle6[[#This Row],[Anzahl Lieferscheine]]</f>
        <v>0.19500000000000001</v>
      </c>
    </row>
    <row r="684" spans="1:14" x14ac:dyDescent="0.2">
      <c r="A684" s="2" t="s">
        <v>37</v>
      </c>
      <c r="B684" s="2" t="s">
        <v>49</v>
      </c>
      <c r="C684" s="2" t="s">
        <v>6</v>
      </c>
      <c r="D684" s="2" t="s">
        <v>7</v>
      </c>
      <c r="E684" s="2" t="s">
        <v>12</v>
      </c>
      <c r="F684" s="2" t="s">
        <v>61</v>
      </c>
      <c r="G684" s="1">
        <v>1063.2</v>
      </c>
      <c r="H684" s="1">
        <v>547.6</v>
      </c>
      <c r="I684" s="4">
        <v>3</v>
      </c>
      <c r="J684" s="2" t="s">
        <v>70</v>
      </c>
      <c r="K684" s="1">
        <f>Tabelle6[[#This Row],[Menge kg Nges]]/1000</f>
        <v>1.0632000000000001</v>
      </c>
      <c r="L684" s="1">
        <f>Tabelle6[[#This Row],[Menge kg P2O5]]/1000</f>
        <v>0.54759999999999998</v>
      </c>
      <c r="M684" s="1">
        <f>Tabelle6[[#This Row],[Menge t Nges]]/Tabelle6[[#This Row],[Anzahl Lieferscheine]]</f>
        <v>0.35440000000000005</v>
      </c>
      <c r="N684" s="1">
        <f>Tabelle6[[#This Row],[Menge t P2O5]]/Tabelle6[[#This Row],[Anzahl Lieferscheine]]</f>
        <v>0.18253333333333333</v>
      </c>
    </row>
    <row r="685" spans="1:14" x14ac:dyDescent="0.2">
      <c r="A685" s="2" t="s">
        <v>37</v>
      </c>
      <c r="B685" s="2" t="s">
        <v>49</v>
      </c>
      <c r="C685" s="2" t="s">
        <v>6</v>
      </c>
      <c r="D685" s="2" t="s">
        <v>7</v>
      </c>
      <c r="E685" s="2" t="s">
        <v>13</v>
      </c>
      <c r="F685" s="2" t="s">
        <v>61</v>
      </c>
      <c r="G685" s="1">
        <v>180</v>
      </c>
      <c r="H685" s="1">
        <v>75</v>
      </c>
      <c r="I685" s="4">
        <v>1</v>
      </c>
      <c r="J685" s="2" t="s">
        <v>70</v>
      </c>
      <c r="K685" s="1">
        <f>Tabelle6[[#This Row],[Menge kg Nges]]/1000</f>
        <v>0.18</v>
      </c>
      <c r="L685" s="1">
        <f>Tabelle6[[#This Row],[Menge kg P2O5]]/1000</f>
        <v>7.4999999999999997E-2</v>
      </c>
      <c r="M685" s="1">
        <f>Tabelle6[[#This Row],[Menge t Nges]]/Tabelle6[[#This Row],[Anzahl Lieferscheine]]</f>
        <v>0.18</v>
      </c>
      <c r="N685" s="1">
        <f>Tabelle6[[#This Row],[Menge t P2O5]]/Tabelle6[[#This Row],[Anzahl Lieferscheine]]</f>
        <v>7.4999999999999997E-2</v>
      </c>
    </row>
    <row r="686" spans="1:14" x14ac:dyDescent="0.2">
      <c r="A686" s="2" t="s">
        <v>37</v>
      </c>
      <c r="B686" s="2" t="s">
        <v>49</v>
      </c>
      <c r="C686" s="2" t="s">
        <v>6</v>
      </c>
      <c r="D686" s="2" t="s">
        <v>7</v>
      </c>
      <c r="E686" s="2" t="s">
        <v>14</v>
      </c>
      <c r="F686" s="2" t="s">
        <v>61</v>
      </c>
      <c r="G686" s="1">
        <v>5379.2</v>
      </c>
      <c r="H686" s="1">
        <v>2239.6</v>
      </c>
      <c r="I686" s="4">
        <v>22</v>
      </c>
      <c r="J686" s="2" t="s">
        <v>70</v>
      </c>
      <c r="K686" s="1">
        <f>Tabelle6[[#This Row],[Menge kg Nges]]/1000</f>
        <v>5.3792</v>
      </c>
      <c r="L686" s="1">
        <f>Tabelle6[[#This Row],[Menge kg P2O5]]/1000</f>
        <v>2.2395999999999998</v>
      </c>
      <c r="M686" s="1">
        <f>Tabelle6[[#This Row],[Menge t Nges]]/Tabelle6[[#This Row],[Anzahl Lieferscheine]]</f>
        <v>0.2445090909090909</v>
      </c>
      <c r="N686" s="1">
        <f>Tabelle6[[#This Row],[Menge t P2O5]]/Tabelle6[[#This Row],[Anzahl Lieferscheine]]</f>
        <v>0.10179999999999999</v>
      </c>
    </row>
    <row r="687" spans="1:14" x14ac:dyDescent="0.2">
      <c r="A687" s="2" t="s">
        <v>37</v>
      </c>
      <c r="B687" s="2" t="s">
        <v>47</v>
      </c>
      <c r="C687" s="2" t="s">
        <v>6</v>
      </c>
      <c r="D687" s="2" t="s">
        <v>7</v>
      </c>
      <c r="E687" s="2" t="s">
        <v>9</v>
      </c>
      <c r="F687" s="2" t="s">
        <v>61</v>
      </c>
      <c r="G687" s="1">
        <v>1451.5</v>
      </c>
      <c r="H687" s="1">
        <v>595.5</v>
      </c>
      <c r="I687" s="4">
        <v>5</v>
      </c>
      <c r="J687" s="2" t="s">
        <v>70</v>
      </c>
      <c r="K687" s="1">
        <f>Tabelle6[[#This Row],[Menge kg Nges]]/1000</f>
        <v>1.4515</v>
      </c>
      <c r="L687" s="1">
        <f>Tabelle6[[#This Row],[Menge kg P2O5]]/1000</f>
        <v>0.59550000000000003</v>
      </c>
      <c r="M687" s="1">
        <f>Tabelle6[[#This Row],[Menge t Nges]]/Tabelle6[[#This Row],[Anzahl Lieferscheine]]</f>
        <v>0.2903</v>
      </c>
      <c r="N687" s="1">
        <f>Tabelle6[[#This Row],[Menge t P2O5]]/Tabelle6[[#This Row],[Anzahl Lieferscheine]]</f>
        <v>0.11910000000000001</v>
      </c>
    </row>
    <row r="688" spans="1:14" x14ac:dyDescent="0.2">
      <c r="A688" s="2" t="s">
        <v>37</v>
      </c>
      <c r="B688" s="2" t="s">
        <v>47</v>
      </c>
      <c r="C688" s="2" t="s">
        <v>6</v>
      </c>
      <c r="D688" s="2" t="s">
        <v>7</v>
      </c>
      <c r="E688" s="2" t="s">
        <v>14</v>
      </c>
      <c r="F688" s="2" t="s">
        <v>61</v>
      </c>
      <c r="G688" s="1">
        <v>3713.9900000000002</v>
      </c>
      <c r="H688" s="1">
        <v>1767.1999999999998</v>
      </c>
      <c r="I688" s="4">
        <v>6</v>
      </c>
      <c r="J688" s="2" t="s">
        <v>70</v>
      </c>
      <c r="K688" s="1">
        <f>Tabelle6[[#This Row],[Menge kg Nges]]/1000</f>
        <v>3.7139900000000003</v>
      </c>
      <c r="L688" s="1">
        <f>Tabelle6[[#This Row],[Menge kg P2O5]]/1000</f>
        <v>1.7671999999999999</v>
      </c>
      <c r="M688" s="1">
        <f>Tabelle6[[#This Row],[Menge t Nges]]/Tabelle6[[#This Row],[Anzahl Lieferscheine]]</f>
        <v>0.61899833333333343</v>
      </c>
      <c r="N688" s="1">
        <f>Tabelle6[[#This Row],[Menge t P2O5]]/Tabelle6[[#This Row],[Anzahl Lieferscheine]]</f>
        <v>0.29453333333333331</v>
      </c>
    </row>
    <row r="689" spans="1:14" x14ac:dyDescent="0.2">
      <c r="A689" s="2" t="s">
        <v>37</v>
      </c>
      <c r="B689" s="2" t="s">
        <v>47</v>
      </c>
      <c r="C689" s="2" t="s">
        <v>6</v>
      </c>
      <c r="D689" s="2" t="s">
        <v>15</v>
      </c>
      <c r="E689" s="2" t="s">
        <v>8</v>
      </c>
      <c r="F689" s="2" t="s">
        <v>61</v>
      </c>
      <c r="G689" s="1">
        <v>98</v>
      </c>
      <c r="H689" s="1">
        <v>64</v>
      </c>
      <c r="I689" s="4">
        <v>1</v>
      </c>
      <c r="J689" s="2" t="s">
        <v>70</v>
      </c>
      <c r="K689" s="1">
        <f>Tabelle6[[#This Row],[Menge kg Nges]]/1000</f>
        <v>9.8000000000000004E-2</v>
      </c>
      <c r="L689" s="1">
        <f>Tabelle6[[#This Row],[Menge kg P2O5]]/1000</f>
        <v>6.4000000000000001E-2</v>
      </c>
      <c r="M689" s="1">
        <f>Tabelle6[[#This Row],[Menge t Nges]]/Tabelle6[[#This Row],[Anzahl Lieferscheine]]</f>
        <v>9.8000000000000004E-2</v>
      </c>
      <c r="N689" s="1">
        <f>Tabelle6[[#This Row],[Menge t P2O5]]/Tabelle6[[#This Row],[Anzahl Lieferscheine]]</f>
        <v>6.4000000000000001E-2</v>
      </c>
    </row>
    <row r="690" spans="1:14" x14ac:dyDescent="0.2">
      <c r="A690" s="2" t="s">
        <v>37</v>
      </c>
      <c r="B690" s="2" t="s">
        <v>47</v>
      </c>
      <c r="C690" s="2" t="s">
        <v>6</v>
      </c>
      <c r="D690" s="2" t="s">
        <v>15</v>
      </c>
      <c r="E690" s="2" t="s">
        <v>9</v>
      </c>
      <c r="F690" s="2" t="s">
        <v>61</v>
      </c>
      <c r="G690" s="1">
        <v>283.92</v>
      </c>
      <c r="H690" s="1">
        <v>189</v>
      </c>
      <c r="I690" s="4">
        <v>1</v>
      </c>
      <c r="J690" s="2" t="s">
        <v>70</v>
      </c>
      <c r="K690" s="1">
        <f>Tabelle6[[#This Row],[Menge kg Nges]]/1000</f>
        <v>0.28392000000000001</v>
      </c>
      <c r="L690" s="1">
        <f>Tabelle6[[#This Row],[Menge kg P2O5]]/1000</f>
        <v>0.189</v>
      </c>
      <c r="M690" s="1">
        <f>Tabelle6[[#This Row],[Menge t Nges]]/Tabelle6[[#This Row],[Anzahl Lieferscheine]]</f>
        <v>0.28392000000000001</v>
      </c>
      <c r="N690" s="1">
        <f>Tabelle6[[#This Row],[Menge t P2O5]]/Tabelle6[[#This Row],[Anzahl Lieferscheine]]</f>
        <v>0.189</v>
      </c>
    </row>
    <row r="691" spans="1:14" x14ac:dyDescent="0.2">
      <c r="A691" s="2" t="s">
        <v>37</v>
      </c>
      <c r="B691" s="2" t="s">
        <v>47</v>
      </c>
      <c r="C691" s="2" t="s">
        <v>25</v>
      </c>
      <c r="D691" s="2" t="s">
        <v>25</v>
      </c>
      <c r="E691" s="2" t="s">
        <v>26</v>
      </c>
      <c r="F691" s="2" t="s">
        <v>61</v>
      </c>
      <c r="G691" s="1">
        <v>3165.1200000000003</v>
      </c>
      <c r="H691" s="1">
        <v>1795.5</v>
      </c>
      <c r="I691" s="4">
        <v>2</v>
      </c>
      <c r="J691" s="2" t="s">
        <v>70</v>
      </c>
      <c r="K691" s="1">
        <f>Tabelle6[[#This Row],[Menge kg Nges]]/1000</f>
        <v>3.1651200000000004</v>
      </c>
      <c r="L691" s="1">
        <f>Tabelle6[[#This Row],[Menge kg P2O5]]/1000</f>
        <v>1.7955000000000001</v>
      </c>
      <c r="M691" s="1">
        <f>Tabelle6[[#This Row],[Menge t Nges]]/Tabelle6[[#This Row],[Anzahl Lieferscheine]]</f>
        <v>1.5825600000000002</v>
      </c>
      <c r="N691" s="1">
        <f>Tabelle6[[#This Row],[Menge t P2O5]]/Tabelle6[[#This Row],[Anzahl Lieferscheine]]</f>
        <v>0.89775000000000005</v>
      </c>
    </row>
    <row r="692" spans="1:14" x14ac:dyDescent="0.2">
      <c r="A692" s="2" t="s">
        <v>37</v>
      </c>
      <c r="B692" s="2" t="s">
        <v>37</v>
      </c>
      <c r="C692" s="2" t="s">
        <v>6</v>
      </c>
      <c r="D692" s="2" t="s">
        <v>7</v>
      </c>
      <c r="E692" s="2" t="s">
        <v>8</v>
      </c>
      <c r="F692" s="2" t="s">
        <v>61</v>
      </c>
      <c r="G692" s="1">
        <v>43245.749999999993</v>
      </c>
      <c r="H692" s="1">
        <v>17161.150000000001</v>
      </c>
      <c r="I692" s="4">
        <v>135</v>
      </c>
      <c r="J692" s="2" t="s">
        <v>70</v>
      </c>
      <c r="K692" s="1">
        <f>Tabelle6[[#This Row],[Menge kg Nges]]/1000</f>
        <v>43.245749999999994</v>
      </c>
      <c r="L692" s="1">
        <f>Tabelle6[[#This Row],[Menge kg P2O5]]/1000</f>
        <v>17.161150000000003</v>
      </c>
      <c r="M692" s="1">
        <f>Tabelle6[[#This Row],[Menge t Nges]]/Tabelle6[[#This Row],[Anzahl Lieferscheine]]</f>
        <v>0.32033888888888884</v>
      </c>
      <c r="N692" s="1">
        <f>Tabelle6[[#This Row],[Menge t P2O5]]/Tabelle6[[#This Row],[Anzahl Lieferscheine]]</f>
        <v>0.12711962962962964</v>
      </c>
    </row>
    <row r="693" spans="1:14" x14ac:dyDescent="0.2">
      <c r="A693" s="2" t="s">
        <v>37</v>
      </c>
      <c r="B693" s="2" t="s">
        <v>37</v>
      </c>
      <c r="C693" s="2" t="s">
        <v>6</v>
      </c>
      <c r="D693" s="2" t="s">
        <v>7</v>
      </c>
      <c r="E693" s="2" t="s">
        <v>9</v>
      </c>
      <c r="F693" s="2" t="s">
        <v>61</v>
      </c>
      <c r="G693" s="1">
        <v>98158.990000000034</v>
      </c>
      <c r="H693" s="1">
        <v>40689.930000000015</v>
      </c>
      <c r="I693" s="4">
        <v>355</v>
      </c>
      <c r="J693" s="2" t="s">
        <v>70</v>
      </c>
      <c r="K693" s="1">
        <f>Tabelle6[[#This Row],[Menge kg Nges]]/1000</f>
        <v>98.158990000000031</v>
      </c>
      <c r="L693" s="1">
        <f>Tabelle6[[#This Row],[Menge kg P2O5]]/1000</f>
        <v>40.689930000000018</v>
      </c>
      <c r="M693" s="1">
        <f>Tabelle6[[#This Row],[Menge t Nges]]/Tabelle6[[#This Row],[Anzahl Lieferscheine]]</f>
        <v>0.27650419718309865</v>
      </c>
      <c r="N693" s="1">
        <f>Tabelle6[[#This Row],[Menge t P2O5]]/Tabelle6[[#This Row],[Anzahl Lieferscheine]]</f>
        <v>0.11461952112676062</v>
      </c>
    </row>
    <row r="694" spans="1:14" x14ac:dyDescent="0.2">
      <c r="A694" s="2" t="s">
        <v>37</v>
      </c>
      <c r="B694" s="2" t="s">
        <v>37</v>
      </c>
      <c r="C694" s="2" t="s">
        <v>6</v>
      </c>
      <c r="D694" s="2" t="s">
        <v>7</v>
      </c>
      <c r="E694" s="2" t="s">
        <v>10</v>
      </c>
      <c r="F694" s="2" t="s">
        <v>61</v>
      </c>
      <c r="G694" s="1">
        <v>6212.65</v>
      </c>
      <c r="H694" s="1">
        <v>2460.3500000000004</v>
      </c>
      <c r="I694" s="4">
        <v>9</v>
      </c>
      <c r="J694" s="2" t="s">
        <v>70</v>
      </c>
      <c r="K694" s="1">
        <f>Tabelle6[[#This Row],[Menge kg Nges]]/1000</f>
        <v>6.21265</v>
      </c>
      <c r="L694" s="1">
        <f>Tabelle6[[#This Row],[Menge kg P2O5]]/1000</f>
        <v>2.4603500000000005</v>
      </c>
      <c r="M694" s="1">
        <f>Tabelle6[[#This Row],[Menge t Nges]]/Tabelle6[[#This Row],[Anzahl Lieferscheine]]</f>
        <v>0.69029444444444443</v>
      </c>
      <c r="N694" s="1">
        <f>Tabelle6[[#This Row],[Menge t P2O5]]/Tabelle6[[#This Row],[Anzahl Lieferscheine]]</f>
        <v>0.27337222222222229</v>
      </c>
    </row>
    <row r="695" spans="1:14" x14ac:dyDescent="0.2">
      <c r="A695" s="2" t="s">
        <v>37</v>
      </c>
      <c r="B695" s="2" t="s">
        <v>37</v>
      </c>
      <c r="C695" s="2" t="s">
        <v>6</v>
      </c>
      <c r="D695" s="2" t="s">
        <v>7</v>
      </c>
      <c r="E695" s="2" t="s">
        <v>11</v>
      </c>
      <c r="F695" s="2" t="s">
        <v>61</v>
      </c>
      <c r="G695" s="1">
        <v>38143.880000000005</v>
      </c>
      <c r="H695" s="1">
        <v>15606.079999999998</v>
      </c>
      <c r="I695" s="4">
        <v>192</v>
      </c>
      <c r="J695" s="2" t="s">
        <v>70</v>
      </c>
      <c r="K695" s="1">
        <f>Tabelle6[[#This Row],[Menge kg Nges]]/1000</f>
        <v>38.143880000000003</v>
      </c>
      <c r="L695" s="1">
        <f>Tabelle6[[#This Row],[Menge kg P2O5]]/1000</f>
        <v>15.606079999999999</v>
      </c>
      <c r="M695" s="1">
        <f>Tabelle6[[#This Row],[Menge t Nges]]/Tabelle6[[#This Row],[Anzahl Lieferscheine]]</f>
        <v>0.19866604166666668</v>
      </c>
      <c r="N695" s="1">
        <f>Tabelle6[[#This Row],[Menge t P2O5]]/Tabelle6[[#This Row],[Anzahl Lieferscheine]]</f>
        <v>8.1281666666666655E-2</v>
      </c>
    </row>
    <row r="696" spans="1:14" x14ac:dyDescent="0.2">
      <c r="A696" s="2" t="s">
        <v>37</v>
      </c>
      <c r="B696" s="2" t="s">
        <v>37</v>
      </c>
      <c r="C696" s="2" t="s">
        <v>6</v>
      </c>
      <c r="D696" s="2" t="s">
        <v>7</v>
      </c>
      <c r="E696" s="2" t="s">
        <v>12</v>
      </c>
      <c r="F696" s="2" t="s">
        <v>61</v>
      </c>
      <c r="G696" s="1">
        <v>428722.73000000016</v>
      </c>
      <c r="H696" s="1">
        <v>175099.18000000014</v>
      </c>
      <c r="I696" s="4">
        <v>1782</v>
      </c>
      <c r="J696" s="2" t="s">
        <v>70</v>
      </c>
      <c r="K696" s="1">
        <f>Tabelle6[[#This Row],[Menge kg Nges]]/1000</f>
        <v>428.72273000000018</v>
      </c>
      <c r="L696" s="1">
        <f>Tabelle6[[#This Row],[Menge kg P2O5]]/1000</f>
        <v>175.09918000000013</v>
      </c>
      <c r="M696" s="1">
        <f>Tabelle6[[#This Row],[Menge t Nges]]/Tabelle6[[#This Row],[Anzahl Lieferscheine]]</f>
        <v>0.24058514590347935</v>
      </c>
      <c r="N696" s="1">
        <f>Tabelle6[[#This Row],[Menge t P2O5]]/Tabelle6[[#This Row],[Anzahl Lieferscheine]]</f>
        <v>9.8259921436588182E-2</v>
      </c>
    </row>
    <row r="697" spans="1:14" x14ac:dyDescent="0.2">
      <c r="A697" s="2" t="s">
        <v>37</v>
      </c>
      <c r="B697" s="2" t="s">
        <v>37</v>
      </c>
      <c r="C697" s="2" t="s">
        <v>6</v>
      </c>
      <c r="D697" s="2" t="s">
        <v>7</v>
      </c>
      <c r="E697" s="2" t="s">
        <v>13</v>
      </c>
      <c r="F697" s="2" t="s">
        <v>61</v>
      </c>
      <c r="G697" s="1">
        <v>77369.37000000001</v>
      </c>
      <c r="H697" s="1">
        <v>40683.360000000022</v>
      </c>
      <c r="I697" s="4">
        <v>389</v>
      </c>
      <c r="J697" s="2" t="s">
        <v>70</v>
      </c>
      <c r="K697" s="1">
        <f>Tabelle6[[#This Row],[Menge kg Nges]]/1000</f>
        <v>77.369370000000004</v>
      </c>
      <c r="L697" s="1">
        <f>Tabelle6[[#This Row],[Menge kg P2O5]]/1000</f>
        <v>40.683360000000022</v>
      </c>
      <c r="M697" s="1">
        <f>Tabelle6[[#This Row],[Menge t Nges]]/Tabelle6[[#This Row],[Anzahl Lieferscheine]]</f>
        <v>0.19889298200514141</v>
      </c>
      <c r="N697" s="1">
        <f>Tabelle6[[#This Row],[Menge t P2O5]]/Tabelle6[[#This Row],[Anzahl Lieferscheine]]</f>
        <v>0.10458447300771213</v>
      </c>
    </row>
    <row r="698" spans="1:14" x14ac:dyDescent="0.2">
      <c r="A698" s="2" t="s">
        <v>37</v>
      </c>
      <c r="B698" s="2" t="s">
        <v>37</v>
      </c>
      <c r="C698" s="2" t="s">
        <v>6</v>
      </c>
      <c r="D698" s="2" t="s">
        <v>7</v>
      </c>
      <c r="E698" s="2" t="s">
        <v>14</v>
      </c>
      <c r="F698" s="2" t="s">
        <v>61</v>
      </c>
      <c r="G698" s="1">
        <v>137303.49000000002</v>
      </c>
      <c r="H698" s="1">
        <v>66546.599999999991</v>
      </c>
      <c r="I698" s="4">
        <v>604</v>
      </c>
      <c r="J698" s="2" t="s">
        <v>70</v>
      </c>
      <c r="K698" s="1">
        <f>Tabelle6[[#This Row],[Menge kg Nges]]/1000</f>
        <v>137.30349000000001</v>
      </c>
      <c r="L698" s="1">
        <f>Tabelle6[[#This Row],[Menge kg P2O5]]/1000</f>
        <v>66.546599999999998</v>
      </c>
      <c r="M698" s="1">
        <f>Tabelle6[[#This Row],[Menge t Nges]]/Tabelle6[[#This Row],[Anzahl Lieferscheine]]</f>
        <v>0.22732365894039736</v>
      </c>
      <c r="N698" s="1">
        <f>Tabelle6[[#This Row],[Menge t P2O5]]/Tabelle6[[#This Row],[Anzahl Lieferscheine]]</f>
        <v>0.11017649006622517</v>
      </c>
    </row>
    <row r="699" spans="1:14" x14ac:dyDescent="0.2">
      <c r="A699" s="2" t="s">
        <v>37</v>
      </c>
      <c r="B699" s="2" t="s">
        <v>37</v>
      </c>
      <c r="C699" s="2" t="s">
        <v>6</v>
      </c>
      <c r="D699" s="2" t="s">
        <v>15</v>
      </c>
      <c r="E699" s="2" t="s">
        <v>8</v>
      </c>
      <c r="F699" s="2" t="s">
        <v>61</v>
      </c>
      <c r="G699" s="1">
        <v>1351.46</v>
      </c>
      <c r="H699" s="1">
        <v>1428.94</v>
      </c>
      <c r="I699" s="4">
        <v>11</v>
      </c>
      <c r="J699" s="2" t="s">
        <v>70</v>
      </c>
      <c r="K699" s="1">
        <f>Tabelle6[[#This Row],[Menge kg Nges]]/1000</f>
        <v>1.3514600000000001</v>
      </c>
      <c r="L699" s="1">
        <f>Tabelle6[[#This Row],[Menge kg P2O5]]/1000</f>
        <v>1.4289400000000001</v>
      </c>
      <c r="M699" s="1">
        <f>Tabelle6[[#This Row],[Menge t Nges]]/Tabelle6[[#This Row],[Anzahl Lieferscheine]]</f>
        <v>0.12286000000000001</v>
      </c>
      <c r="N699" s="1">
        <f>Tabelle6[[#This Row],[Menge t P2O5]]/Tabelle6[[#This Row],[Anzahl Lieferscheine]]</f>
        <v>0.12990363636363636</v>
      </c>
    </row>
    <row r="700" spans="1:14" x14ac:dyDescent="0.2">
      <c r="A700" s="2" t="s">
        <v>37</v>
      </c>
      <c r="B700" s="2" t="s">
        <v>37</v>
      </c>
      <c r="C700" s="2" t="s">
        <v>6</v>
      </c>
      <c r="D700" s="2" t="s">
        <v>15</v>
      </c>
      <c r="E700" s="2" t="s">
        <v>17</v>
      </c>
      <c r="F700" s="2" t="s">
        <v>61</v>
      </c>
      <c r="G700" s="1">
        <v>642</v>
      </c>
      <c r="H700" s="1">
        <v>321</v>
      </c>
      <c r="I700" s="4">
        <v>8</v>
      </c>
      <c r="J700" s="2" t="s">
        <v>70</v>
      </c>
      <c r="K700" s="1">
        <f>Tabelle6[[#This Row],[Menge kg Nges]]/1000</f>
        <v>0.64200000000000002</v>
      </c>
      <c r="L700" s="1">
        <f>Tabelle6[[#This Row],[Menge kg P2O5]]/1000</f>
        <v>0.32100000000000001</v>
      </c>
      <c r="M700" s="1">
        <f>Tabelle6[[#This Row],[Menge t Nges]]/Tabelle6[[#This Row],[Anzahl Lieferscheine]]</f>
        <v>8.0250000000000002E-2</v>
      </c>
      <c r="N700" s="1">
        <f>Tabelle6[[#This Row],[Menge t P2O5]]/Tabelle6[[#This Row],[Anzahl Lieferscheine]]</f>
        <v>4.0125000000000001E-2</v>
      </c>
    </row>
    <row r="701" spans="1:14" x14ac:dyDescent="0.2">
      <c r="A701" s="2" t="s">
        <v>37</v>
      </c>
      <c r="B701" s="2" t="s">
        <v>37</v>
      </c>
      <c r="C701" s="2" t="s">
        <v>6</v>
      </c>
      <c r="D701" s="2" t="s">
        <v>15</v>
      </c>
      <c r="E701" s="2" t="s">
        <v>18</v>
      </c>
      <c r="F701" s="2" t="s">
        <v>61</v>
      </c>
      <c r="G701" s="1">
        <v>7624.11</v>
      </c>
      <c r="H701" s="1">
        <v>5651.2199999999993</v>
      </c>
      <c r="I701" s="4">
        <v>23</v>
      </c>
      <c r="J701" s="2" t="s">
        <v>70</v>
      </c>
      <c r="K701" s="1">
        <f>Tabelle6[[#This Row],[Menge kg Nges]]/1000</f>
        <v>7.6241099999999999</v>
      </c>
      <c r="L701" s="1">
        <f>Tabelle6[[#This Row],[Menge kg P2O5]]/1000</f>
        <v>5.6512199999999995</v>
      </c>
      <c r="M701" s="1">
        <f>Tabelle6[[#This Row],[Menge t Nges]]/Tabelle6[[#This Row],[Anzahl Lieferscheine]]</f>
        <v>0.33148304347826085</v>
      </c>
      <c r="N701" s="1">
        <f>Tabelle6[[#This Row],[Menge t P2O5]]/Tabelle6[[#This Row],[Anzahl Lieferscheine]]</f>
        <v>0.24570521739130433</v>
      </c>
    </row>
    <row r="702" spans="1:14" x14ac:dyDescent="0.2">
      <c r="A702" s="2" t="s">
        <v>37</v>
      </c>
      <c r="B702" s="2" t="s">
        <v>37</v>
      </c>
      <c r="C702" s="2" t="s">
        <v>6</v>
      </c>
      <c r="D702" s="2" t="s">
        <v>15</v>
      </c>
      <c r="E702" s="2" t="s">
        <v>19</v>
      </c>
      <c r="F702" s="2" t="s">
        <v>61</v>
      </c>
      <c r="G702" s="1">
        <v>792</v>
      </c>
      <c r="H702" s="1">
        <v>748</v>
      </c>
      <c r="I702" s="4">
        <v>6</v>
      </c>
      <c r="J702" s="2" t="s">
        <v>70</v>
      </c>
      <c r="K702" s="1">
        <f>Tabelle6[[#This Row],[Menge kg Nges]]/1000</f>
        <v>0.79200000000000004</v>
      </c>
      <c r="L702" s="1">
        <f>Tabelle6[[#This Row],[Menge kg P2O5]]/1000</f>
        <v>0.748</v>
      </c>
      <c r="M702" s="1">
        <f>Tabelle6[[#This Row],[Menge t Nges]]/Tabelle6[[#This Row],[Anzahl Lieferscheine]]</f>
        <v>0.13200000000000001</v>
      </c>
      <c r="N702" s="1">
        <f>Tabelle6[[#This Row],[Menge t P2O5]]/Tabelle6[[#This Row],[Anzahl Lieferscheine]]</f>
        <v>0.12466666666666666</v>
      </c>
    </row>
    <row r="703" spans="1:14" x14ac:dyDescent="0.2">
      <c r="A703" s="2" t="s">
        <v>37</v>
      </c>
      <c r="B703" s="2" t="s">
        <v>37</v>
      </c>
      <c r="C703" s="2" t="s">
        <v>6</v>
      </c>
      <c r="D703" s="2" t="s">
        <v>15</v>
      </c>
      <c r="E703" s="2" t="s">
        <v>20</v>
      </c>
      <c r="F703" s="2" t="s">
        <v>61</v>
      </c>
      <c r="G703" s="1">
        <v>7887.590000000002</v>
      </c>
      <c r="H703" s="1">
        <v>5053.7</v>
      </c>
      <c r="I703" s="4">
        <v>160</v>
      </c>
      <c r="J703" s="2" t="s">
        <v>70</v>
      </c>
      <c r="K703" s="1">
        <f>Tabelle6[[#This Row],[Menge kg Nges]]/1000</f>
        <v>7.8875900000000021</v>
      </c>
      <c r="L703" s="1">
        <f>Tabelle6[[#This Row],[Menge kg P2O5]]/1000</f>
        <v>5.0537000000000001</v>
      </c>
      <c r="M703" s="1">
        <f>Tabelle6[[#This Row],[Menge t Nges]]/Tabelle6[[#This Row],[Anzahl Lieferscheine]]</f>
        <v>4.9297437500000013E-2</v>
      </c>
      <c r="N703" s="1">
        <f>Tabelle6[[#This Row],[Menge t P2O5]]/Tabelle6[[#This Row],[Anzahl Lieferscheine]]</f>
        <v>3.1585624999999999E-2</v>
      </c>
    </row>
    <row r="704" spans="1:14" x14ac:dyDescent="0.2">
      <c r="A704" s="2" t="s">
        <v>37</v>
      </c>
      <c r="B704" s="2" t="s">
        <v>37</v>
      </c>
      <c r="C704" s="2" t="s">
        <v>6</v>
      </c>
      <c r="D704" s="2" t="s">
        <v>15</v>
      </c>
      <c r="E704" s="2" t="s">
        <v>21</v>
      </c>
      <c r="F704" s="2" t="s">
        <v>61</v>
      </c>
      <c r="G704" s="1">
        <v>15013.140000000001</v>
      </c>
      <c r="H704" s="1">
        <v>7956.3600000000015</v>
      </c>
      <c r="I704" s="4">
        <v>58</v>
      </c>
      <c r="J704" s="2" t="s">
        <v>70</v>
      </c>
      <c r="K704" s="1">
        <f>Tabelle6[[#This Row],[Menge kg Nges]]/1000</f>
        <v>15.013140000000002</v>
      </c>
      <c r="L704" s="1">
        <f>Tabelle6[[#This Row],[Menge kg P2O5]]/1000</f>
        <v>7.9563600000000019</v>
      </c>
      <c r="M704" s="1">
        <f>Tabelle6[[#This Row],[Menge t Nges]]/Tabelle6[[#This Row],[Anzahl Lieferscheine]]</f>
        <v>0.25884724137931037</v>
      </c>
      <c r="N704" s="1">
        <f>Tabelle6[[#This Row],[Menge t P2O5]]/Tabelle6[[#This Row],[Anzahl Lieferscheine]]</f>
        <v>0.1371786206896552</v>
      </c>
    </row>
    <row r="705" spans="1:14" x14ac:dyDescent="0.2">
      <c r="A705" s="2" t="s">
        <v>37</v>
      </c>
      <c r="B705" s="2" t="s">
        <v>37</v>
      </c>
      <c r="C705" s="2" t="s">
        <v>6</v>
      </c>
      <c r="D705" s="2" t="s">
        <v>15</v>
      </c>
      <c r="E705" s="2" t="s">
        <v>9</v>
      </c>
      <c r="F705" s="2" t="s">
        <v>61</v>
      </c>
      <c r="G705" s="1">
        <v>5347.0599999999986</v>
      </c>
      <c r="H705" s="1">
        <v>3176.7700000000004</v>
      </c>
      <c r="I705" s="4">
        <v>41</v>
      </c>
      <c r="J705" s="2" t="s">
        <v>70</v>
      </c>
      <c r="K705" s="1">
        <f>Tabelle6[[#This Row],[Menge kg Nges]]/1000</f>
        <v>5.3470599999999981</v>
      </c>
      <c r="L705" s="1">
        <f>Tabelle6[[#This Row],[Menge kg P2O5]]/1000</f>
        <v>3.1767700000000003</v>
      </c>
      <c r="M705" s="1">
        <f>Tabelle6[[#This Row],[Menge t Nges]]/Tabelle6[[#This Row],[Anzahl Lieferscheine]]</f>
        <v>0.13041609756097555</v>
      </c>
      <c r="N705" s="1">
        <f>Tabelle6[[#This Row],[Menge t P2O5]]/Tabelle6[[#This Row],[Anzahl Lieferscheine]]</f>
        <v>7.7482195121951231E-2</v>
      </c>
    </row>
    <row r="706" spans="1:14" x14ac:dyDescent="0.2">
      <c r="A706" s="2" t="s">
        <v>37</v>
      </c>
      <c r="B706" s="2" t="s">
        <v>37</v>
      </c>
      <c r="C706" s="2" t="s">
        <v>6</v>
      </c>
      <c r="D706" s="2" t="s">
        <v>15</v>
      </c>
      <c r="E706" s="2" t="s">
        <v>10</v>
      </c>
      <c r="F706" s="2" t="s">
        <v>61</v>
      </c>
      <c r="G706" s="1">
        <v>374.62</v>
      </c>
      <c r="H706" s="1">
        <v>160.01999999999998</v>
      </c>
      <c r="I706" s="4">
        <v>3</v>
      </c>
      <c r="J706" s="2" t="s">
        <v>70</v>
      </c>
      <c r="K706" s="1">
        <f>Tabelle6[[#This Row],[Menge kg Nges]]/1000</f>
        <v>0.37462000000000001</v>
      </c>
      <c r="L706" s="1">
        <f>Tabelle6[[#This Row],[Menge kg P2O5]]/1000</f>
        <v>0.16002</v>
      </c>
      <c r="M706" s="1">
        <f>Tabelle6[[#This Row],[Menge t Nges]]/Tabelle6[[#This Row],[Anzahl Lieferscheine]]</f>
        <v>0.12487333333333334</v>
      </c>
      <c r="N706" s="1">
        <f>Tabelle6[[#This Row],[Menge t P2O5]]/Tabelle6[[#This Row],[Anzahl Lieferscheine]]</f>
        <v>5.3339999999999999E-2</v>
      </c>
    </row>
    <row r="707" spans="1:14" x14ac:dyDescent="0.2">
      <c r="A707" s="2" t="s">
        <v>37</v>
      </c>
      <c r="B707" s="2" t="s">
        <v>37</v>
      </c>
      <c r="C707" s="2" t="s">
        <v>6</v>
      </c>
      <c r="D707" s="2" t="s">
        <v>15</v>
      </c>
      <c r="E707" s="2" t="s">
        <v>23</v>
      </c>
      <c r="F707" s="2" t="s">
        <v>61</v>
      </c>
      <c r="G707" s="1">
        <v>225.5</v>
      </c>
      <c r="H707" s="1">
        <v>101.75</v>
      </c>
      <c r="I707" s="4">
        <v>2</v>
      </c>
      <c r="J707" s="2" t="s">
        <v>70</v>
      </c>
      <c r="K707" s="1">
        <f>Tabelle6[[#This Row],[Menge kg Nges]]/1000</f>
        <v>0.22550000000000001</v>
      </c>
      <c r="L707" s="1">
        <f>Tabelle6[[#This Row],[Menge kg P2O5]]/1000</f>
        <v>0.10174999999999999</v>
      </c>
      <c r="M707" s="1">
        <f>Tabelle6[[#This Row],[Menge t Nges]]/Tabelle6[[#This Row],[Anzahl Lieferscheine]]</f>
        <v>0.11275</v>
      </c>
      <c r="N707" s="1">
        <f>Tabelle6[[#This Row],[Menge t P2O5]]/Tabelle6[[#This Row],[Anzahl Lieferscheine]]</f>
        <v>5.0874999999999997E-2</v>
      </c>
    </row>
    <row r="708" spans="1:14" x14ac:dyDescent="0.2">
      <c r="A708" s="2" t="s">
        <v>37</v>
      </c>
      <c r="B708" s="2" t="s">
        <v>37</v>
      </c>
      <c r="C708" s="2" t="s">
        <v>6</v>
      </c>
      <c r="D708" s="2" t="s">
        <v>15</v>
      </c>
      <c r="E708" s="2" t="s">
        <v>24</v>
      </c>
      <c r="F708" s="2" t="s">
        <v>61</v>
      </c>
      <c r="G708" s="1">
        <v>3923.2</v>
      </c>
      <c r="H708" s="1">
        <v>3266</v>
      </c>
      <c r="I708" s="4">
        <v>3</v>
      </c>
      <c r="J708" s="2" t="s">
        <v>70</v>
      </c>
      <c r="K708" s="1">
        <f>Tabelle6[[#This Row],[Menge kg Nges]]/1000</f>
        <v>3.9232</v>
      </c>
      <c r="L708" s="1">
        <f>Tabelle6[[#This Row],[Menge kg P2O5]]/1000</f>
        <v>3.266</v>
      </c>
      <c r="M708" s="1">
        <f>Tabelle6[[#This Row],[Menge t Nges]]/Tabelle6[[#This Row],[Anzahl Lieferscheine]]</f>
        <v>1.3077333333333334</v>
      </c>
      <c r="N708" s="1">
        <f>Tabelle6[[#This Row],[Menge t P2O5]]/Tabelle6[[#This Row],[Anzahl Lieferscheine]]</f>
        <v>1.0886666666666667</v>
      </c>
    </row>
    <row r="709" spans="1:14" x14ac:dyDescent="0.2">
      <c r="A709" s="2" t="s">
        <v>37</v>
      </c>
      <c r="B709" s="2" t="s">
        <v>37</v>
      </c>
      <c r="C709" s="2" t="s">
        <v>6</v>
      </c>
      <c r="D709" s="2" t="s">
        <v>15</v>
      </c>
      <c r="E709" s="2" t="s">
        <v>31</v>
      </c>
      <c r="F709" s="2" t="s">
        <v>61</v>
      </c>
      <c r="G709" s="1">
        <v>120</v>
      </c>
      <c r="H709" s="1">
        <v>49.5</v>
      </c>
      <c r="I709" s="4">
        <v>1</v>
      </c>
      <c r="J709" s="2" t="s">
        <v>70</v>
      </c>
      <c r="K709" s="1">
        <f>Tabelle6[[#This Row],[Menge kg Nges]]/1000</f>
        <v>0.12</v>
      </c>
      <c r="L709" s="1">
        <f>Tabelle6[[#This Row],[Menge kg P2O5]]/1000</f>
        <v>4.9500000000000002E-2</v>
      </c>
      <c r="M709" s="1">
        <f>Tabelle6[[#This Row],[Menge t Nges]]/Tabelle6[[#This Row],[Anzahl Lieferscheine]]</f>
        <v>0.12</v>
      </c>
      <c r="N709" s="1">
        <f>Tabelle6[[#This Row],[Menge t P2O5]]/Tabelle6[[#This Row],[Anzahl Lieferscheine]]</f>
        <v>4.9500000000000002E-2</v>
      </c>
    </row>
    <row r="710" spans="1:14" x14ac:dyDescent="0.2">
      <c r="A710" s="2" t="s">
        <v>37</v>
      </c>
      <c r="B710" s="2" t="s">
        <v>37</v>
      </c>
      <c r="C710" s="2" t="s">
        <v>25</v>
      </c>
      <c r="D710" s="2" t="s">
        <v>25</v>
      </c>
      <c r="E710" s="2" t="s">
        <v>26</v>
      </c>
      <c r="F710" s="2" t="s">
        <v>61</v>
      </c>
      <c r="G710" s="1">
        <v>133492.58000000002</v>
      </c>
      <c r="H710" s="1">
        <v>57639.990000000071</v>
      </c>
      <c r="I710" s="4">
        <v>347</v>
      </c>
      <c r="J710" s="2" t="s">
        <v>70</v>
      </c>
      <c r="K710" s="1">
        <f>Tabelle6[[#This Row],[Menge kg Nges]]/1000</f>
        <v>133.49258</v>
      </c>
      <c r="L710" s="1">
        <f>Tabelle6[[#This Row],[Menge kg P2O5]]/1000</f>
        <v>57.639990000000068</v>
      </c>
      <c r="M710" s="1">
        <f>Tabelle6[[#This Row],[Menge t Nges]]/Tabelle6[[#This Row],[Anzahl Lieferscheine]]</f>
        <v>0.3847048414985591</v>
      </c>
      <c r="N710" s="1">
        <f>Tabelle6[[#This Row],[Menge t P2O5]]/Tabelle6[[#This Row],[Anzahl Lieferscheine]]</f>
        <v>0.16610948126801173</v>
      </c>
    </row>
    <row r="711" spans="1:14" x14ac:dyDescent="0.2">
      <c r="A711" s="2" t="s">
        <v>37</v>
      </c>
      <c r="B711" s="2" t="s">
        <v>37</v>
      </c>
      <c r="C711" s="2" t="s">
        <v>63</v>
      </c>
      <c r="D711" s="2" t="s">
        <v>63</v>
      </c>
      <c r="E711" s="2" t="s">
        <v>63</v>
      </c>
      <c r="F711" s="2" t="s">
        <v>61</v>
      </c>
      <c r="G711" s="1">
        <v>6301.05</v>
      </c>
      <c r="H711" s="1">
        <v>2534</v>
      </c>
      <c r="I711" s="4">
        <v>12</v>
      </c>
      <c r="J711" s="2" t="s">
        <v>70</v>
      </c>
      <c r="K711" s="1">
        <f>Tabelle6[[#This Row],[Menge kg Nges]]/1000</f>
        <v>6.30105</v>
      </c>
      <c r="L711" s="1">
        <f>Tabelle6[[#This Row],[Menge kg P2O5]]/1000</f>
        <v>2.5339999999999998</v>
      </c>
      <c r="M711" s="1">
        <f>Tabelle6[[#This Row],[Menge t Nges]]/Tabelle6[[#This Row],[Anzahl Lieferscheine]]</f>
        <v>0.52508750000000004</v>
      </c>
      <c r="N711" s="1">
        <f>Tabelle6[[#This Row],[Menge t P2O5]]/Tabelle6[[#This Row],[Anzahl Lieferscheine]]</f>
        <v>0.21116666666666664</v>
      </c>
    </row>
    <row r="712" spans="1:14" x14ac:dyDescent="0.2">
      <c r="A712" s="2" t="s">
        <v>37</v>
      </c>
      <c r="B712" s="2" t="s">
        <v>38</v>
      </c>
      <c r="C712" s="2" t="s">
        <v>6</v>
      </c>
      <c r="D712" s="2" t="s">
        <v>7</v>
      </c>
      <c r="E712" s="2" t="s">
        <v>9</v>
      </c>
      <c r="F712" s="2" t="s">
        <v>61</v>
      </c>
      <c r="G712" s="1">
        <v>484</v>
      </c>
      <c r="H712" s="1">
        <v>198</v>
      </c>
      <c r="I712" s="4">
        <v>1</v>
      </c>
      <c r="J712" s="2" t="s">
        <v>70</v>
      </c>
      <c r="K712" s="1">
        <f>Tabelle6[[#This Row],[Menge kg Nges]]/1000</f>
        <v>0.48399999999999999</v>
      </c>
      <c r="L712" s="1">
        <f>Tabelle6[[#This Row],[Menge kg P2O5]]/1000</f>
        <v>0.19800000000000001</v>
      </c>
      <c r="M712" s="1">
        <f>Tabelle6[[#This Row],[Menge t Nges]]/Tabelle6[[#This Row],[Anzahl Lieferscheine]]</f>
        <v>0.48399999999999999</v>
      </c>
      <c r="N712" s="1">
        <f>Tabelle6[[#This Row],[Menge t P2O5]]/Tabelle6[[#This Row],[Anzahl Lieferscheine]]</f>
        <v>0.19800000000000001</v>
      </c>
    </row>
    <row r="713" spans="1:14" x14ac:dyDescent="0.2">
      <c r="A713" s="2" t="s">
        <v>37</v>
      </c>
      <c r="B713" s="2" t="s">
        <v>38</v>
      </c>
      <c r="C713" s="2" t="s">
        <v>6</v>
      </c>
      <c r="D713" s="2" t="s">
        <v>7</v>
      </c>
      <c r="E713" s="2" t="s">
        <v>12</v>
      </c>
      <c r="F713" s="2" t="s">
        <v>61</v>
      </c>
      <c r="G713" s="1">
        <v>291.60000000000002</v>
      </c>
      <c r="H713" s="1">
        <v>145.80000000000001</v>
      </c>
      <c r="I713" s="4">
        <v>1</v>
      </c>
      <c r="J713" s="2" t="s">
        <v>70</v>
      </c>
      <c r="K713" s="1">
        <f>Tabelle6[[#This Row],[Menge kg Nges]]/1000</f>
        <v>0.29160000000000003</v>
      </c>
      <c r="L713" s="1">
        <f>Tabelle6[[#This Row],[Menge kg P2O5]]/1000</f>
        <v>0.14580000000000001</v>
      </c>
      <c r="M713" s="1">
        <f>Tabelle6[[#This Row],[Menge t Nges]]/Tabelle6[[#This Row],[Anzahl Lieferscheine]]</f>
        <v>0.29160000000000003</v>
      </c>
      <c r="N713" s="1">
        <f>Tabelle6[[#This Row],[Menge t P2O5]]/Tabelle6[[#This Row],[Anzahl Lieferscheine]]</f>
        <v>0.14580000000000001</v>
      </c>
    </row>
    <row r="714" spans="1:14" x14ac:dyDescent="0.2">
      <c r="A714" s="2" t="s">
        <v>37</v>
      </c>
      <c r="B714" s="2" t="s">
        <v>38</v>
      </c>
      <c r="C714" s="2" t="s">
        <v>6</v>
      </c>
      <c r="D714" s="2" t="s">
        <v>15</v>
      </c>
      <c r="E714" s="2" t="s">
        <v>8</v>
      </c>
      <c r="F714" s="2" t="s">
        <v>61</v>
      </c>
      <c r="G714" s="1">
        <v>213.9</v>
      </c>
      <c r="H714" s="1">
        <v>232.5</v>
      </c>
      <c r="I714" s="4">
        <v>2</v>
      </c>
      <c r="J714" s="2" t="s">
        <v>70</v>
      </c>
      <c r="K714" s="1">
        <f>Tabelle6[[#This Row],[Menge kg Nges]]/1000</f>
        <v>0.21390000000000001</v>
      </c>
      <c r="L714" s="1">
        <f>Tabelle6[[#This Row],[Menge kg P2O5]]/1000</f>
        <v>0.23250000000000001</v>
      </c>
      <c r="M714" s="1">
        <f>Tabelle6[[#This Row],[Menge t Nges]]/Tabelle6[[#This Row],[Anzahl Lieferscheine]]</f>
        <v>0.10695</v>
      </c>
      <c r="N714" s="1">
        <f>Tabelle6[[#This Row],[Menge t P2O5]]/Tabelle6[[#This Row],[Anzahl Lieferscheine]]</f>
        <v>0.11625000000000001</v>
      </c>
    </row>
    <row r="715" spans="1:14" x14ac:dyDescent="0.2">
      <c r="A715" s="2" t="s">
        <v>37</v>
      </c>
      <c r="B715" s="2" t="s">
        <v>38</v>
      </c>
      <c r="C715" s="2" t="s">
        <v>6</v>
      </c>
      <c r="D715" s="2" t="s">
        <v>15</v>
      </c>
      <c r="E715" s="2" t="s">
        <v>21</v>
      </c>
      <c r="F715" s="2" t="s">
        <v>61</v>
      </c>
      <c r="G715" s="1">
        <v>153.6</v>
      </c>
      <c r="H715" s="1">
        <v>81.599999999999994</v>
      </c>
      <c r="I715" s="4">
        <v>1</v>
      </c>
      <c r="J715" s="2" t="s">
        <v>70</v>
      </c>
      <c r="K715" s="1">
        <f>Tabelle6[[#This Row],[Menge kg Nges]]/1000</f>
        <v>0.15359999999999999</v>
      </c>
      <c r="L715" s="1">
        <f>Tabelle6[[#This Row],[Menge kg P2O5]]/1000</f>
        <v>8.1599999999999992E-2</v>
      </c>
      <c r="M715" s="1">
        <f>Tabelle6[[#This Row],[Menge t Nges]]/Tabelle6[[#This Row],[Anzahl Lieferscheine]]</f>
        <v>0.15359999999999999</v>
      </c>
      <c r="N715" s="1">
        <f>Tabelle6[[#This Row],[Menge t P2O5]]/Tabelle6[[#This Row],[Anzahl Lieferscheine]]</f>
        <v>8.1599999999999992E-2</v>
      </c>
    </row>
    <row r="716" spans="1:14" x14ac:dyDescent="0.2">
      <c r="A716" s="2" t="s">
        <v>37</v>
      </c>
      <c r="B716" s="2" t="s">
        <v>38</v>
      </c>
      <c r="C716" s="2" t="s">
        <v>25</v>
      </c>
      <c r="D716" s="2" t="s">
        <v>25</v>
      </c>
      <c r="E716" s="2" t="s">
        <v>26</v>
      </c>
      <c r="F716" s="2" t="s">
        <v>61</v>
      </c>
      <c r="G716" s="1">
        <v>3827.0399999999986</v>
      </c>
      <c r="H716" s="1">
        <v>2243.16</v>
      </c>
      <c r="I716" s="4">
        <v>24</v>
      </c>
      <c r="J716" s="2" t="s">
        <v>70</v>
      </c>
      <c r="K716" s="1">
        <f>Tabelle6[[#This Row],[Menge kg Nges]]/1000</f>
        <v>3.8270399999999984</v>
      </c>
      <c r="L716" s="1">
        <f>Tabelle6[[#This Row],[Menge kg P2O5]]/1000</f>
        <v>2.24316</v>
      </c>
      <c r="M716" s="1">
        <f>Tabelle6[[#This Row],[Menge t Nges]]/Tabelle6[[#This Row],[Anzahl Lieferscheine]]</f>
        <v>0.15945999999999994</v>
      </c>
      <c r="N716" s="1">
        <f>Tabelle6[[#This Row],[Menge t P2O5]]/Tabelle6[[#This Row],[Anzahl Lieferscheine]]</f>
        <v>9.3465000000000006E-2</v>
      </c>
    </row>
    <row r="717" spans="1:14" x14ac:dyDescent="0.2">
      <c r="A717" s="2" t="s">
        <v>37</v>
      </c>
      <c r="B717" s="2" t="s">
        <v>39</v>
      </c>
      <c r="C717" s="2" t="s">
        <v>6</v>
      </c>
      <c r="D717" s="2" t="s">
        <v>7</v>
      </c>
      <c r="E717" s="2" t="s">
        <v>9</v>
      </c>
      <c r="F717" s="2" t="s">
        <v>61</v>
      </c>
      <c r="G717" s="1">
        <v>6109.3</v>
      </c>
      <c r="H717" s="1">
        <v>2588.9499999999994</v>
      </c>
      <c r="I717" s="4">
        <v>36</v>
      </c>
      <c r="J717" s="2" t="s">
        <v>70</v>
      </c>
      <c r="K717" s="1">
        <f>Tabelle6[[#This Row],[Menge kg Nges]]/1000</f>
        <v>6.1093000000000002</v>
      </c>
      <c r="L717" s="1">
        <f>Tabelle6[[#This Row],[Menge kg P2O5]]/1000</f>
        <v>2.5889499999999992</v>
      </c>
      <c r="M717" s="1">
        <f>Tabelle6[[#This Row],[Menge t Nges]]/Tabelle6[[#This Row],[Anzahl Lieferscheine]]</f>
        <v>0.16970277777777779</v>
      </c>
      <c r="N717" s="1">
        <f>Tabelle6[[#This Row],[Menge t P2O5]]/Tabelle6[[#This Row],[Anzahl Lieferscheine]]</f>
        <v>7.1915277777777759E-2</v>
      </c>
    </row>
    <row r="718" spans="1:14" x14ac:dyDescent="0.2">
      <c r="A718" s="2" t="s">
        <v>37</v>
      </c>
      <c r="B718" s="2" t="s">
        <v>39</v>
      </c>
      <c r="C718" s="2" t="s">
        <v>6</v>
      </c>
      <c r="D718" s="2" t="s">
        <v>7</v>
      </c>
      <c r="E718" s="2" t="s">
        <v>11</v>
      </c>
      <c r="F718" s="2" t="s">
        <v>61</v>
      </c>
      <c r="G718" s="1">
        <v>1111.5999999999999</v>
      </c>
      <c r="H718" s="1">
        <v>430</v>
      </c>
      <c r="I718" s="4">
        <v>4</v>
      </c>
      <c r="J718" s="2" t="s">
        <v>70</v>
      </c>
      <c r="K718" s="1">
        <f>Tabelle6[[#This Row],[Menge kg Nges]]/1000</f>
        <v>1.1115999999999999</v>
      </c>
      <c r="L718" s="1">
        <f>Tabelle6[[#This Row],[Menge kg P2O5]]/1000</f>
        <v>0.43</v>
      </c>
      <c r="M718" s="1">
        <f>Tabelle6[[#This Row],[Menge t Nges]]/Tabelle6[[#This Row],[Anzahl Lieferscheine]]</f>
        <v>0.27789999999999998</v>
      </c>
      <c r="N718" s="1">
        <f>Tabelle6[[#This Row],[Menge t P2O5]]/Tabelle6[[#This Row],[Anzahl Lieferscheine]]</f>
        <v>0.1075</v>
      </c>
    </row>
    <row r="719" spans="1:14" x14ac:dyDescent="0.2">
      <c r="A719" s="2" t="s">
        <v>37</v>
      </c>
      <c r="B719" s="2" t="s">
        <v>39</v>
      </c>
      <c r="C719" s="2" t="s">
        <v>6</v>
      </c>
      <c r="D719" s="2" t="s">
        <v>7</v>
      </c>
      <c r="E719" s="2" t="s">
        <v>12</v>
      </c>
      <c r="F719" s="2" t="s">
        <v>61</v>
      </c>
      <c r="G719" s="1">
        <v>15760.82</v>
      </c>
      <c r="H719" s="1">
        <v>7648.94</v>
      </c>
      <c r="I719" s="4">
        <v>22</v>
      </c>
      <c r="J719" s="2" t="s">
        <v>70</v>
      </c>
      <c r="K719" s="1">
        <f>Tabelle6[[#This Row],[Menge kg Nges]]/1000</f>
        <v>15.760819999999999</v>
      </c>
      <c r="L719" s="1">
        <f>Tabelle6[[#This Row],[Menge kg P2O5]]/1000</f>
        <v>7.6489399999999996</v>
      </c>
      <c r="M719" s="1">
        <f>Tabelle6[[#This Row],[Menge t Nges]]/Tabelle6[[#This Row],[Anzahl Lieferscheine]]</f>
        <v>0.71640090909090903</v>
      </c>
      <c r="N719" s="1">
        <f>Tabelle6[[#This Row],[Menge t P2O5]]/Tabelle6[[#This Row],[Anzahl Lieferscheine]]</f>
        <v>0.34767909090909088</v>
      </c>
    </row>
    <row r="720" spans="1:14" x14ac:dyDescent="0.2">
      <c r="A720" s="2" t="s">
        <v>37</v>
      </c>
      <c r="B720" s="2" t="s">
        <v>39</v>
      </c>
      <c r="C720" s="2" t="s">
        <v>6</v>
      </c>
      <c r="D720" s="2" t="s">
        <v>7</v>
      </c>
      <c r="E720" s="2" t="s">
        <v>14</v>
      </c>
      <c r="F720" s="2" t="s">
        <v>61</v>
      </c>
      <c r="G720" s="1">
        <v>8209.380000000001</v>
      </c>
      <c r="H720" s="1">
        <v>4319.58</v>
      </c>
      <c r="I720" s="4">
        <v>43</v>
      </c>
      <c r="J720" s="2" t="s">
        <v>70</v>
      </c>
      <c r="K720" s="1">
        <f>Tabelle6[[#This Row],[Menge kg Nges]]/1000</f>
        <v>8.2093800000000012</v>
      </c>
      <c r="L720" s="1">
        <f>Tabelle6[[#This Row],[Menge kg P2O5]]/1000</f>
        <v>4.3195800000000002</v>
      </c>
      <c r="M720" s="1">
        <f>Tabelle6[[#This Row],[Menge t Nges]]/Tabelle6[[#This Row],[Anzahl Lieferscheine]]</f>
        <v>0.19091581395348839</v>
      </c>
      <c r="N720" s="1">
        <f>Tabelle6[[#This Row],[Menge t P2O5]]/Tabelle6[[#This Row],[Anzahl Lieferscheine]]</f>
        <v>0.1004553488372093</v>
      </c>
    </row>
    <row r="721" spans="1:14" x14ac:dyDescent="0.2">
      <c r="A721" s="2" t="s">
        <v>37</v>
      </c>
      <c r="B721" s="2" t="s">
        <v>39</v>
      </c>
      <c r="C721" s="2" t="s">
        <v>6</v>
      </c>
      <c r="D721" s="2" t="s">
        <v>15</v>
      </c>
      <c r="E721" s="2" t="s">
        <v>8</v>
      </c>
      <c r="F721" s="2" t="s">
        <v>61</v>
      </c>
      <c r="G721" s="1">
        <v>1458.6</v>
      </c>
      <c r="H721" s="1">
        <v>851.4</v>
      </c>
      <c r="I721" s="4">
        <v>1</v>
      </c>
      <c r="J721" s="2" t="s">
        <v>70</v>
      </c>
      <c r="K721" s="1">
        <f>Tabelle6[[#This Row],[Menge kg Nges]]/1000</f>
        <v>1.4585999999999999</v>
      </c>
      <c r="L721" s="1">
        <f>Tabelle6[[#This Row],[Menge kg P2O5]]/1000</f>
        <v>0.85139999999999993</v>
      </c>
      <c r="M721" s="1">
        <f>Tabelle6[[#This Row],[Menge t Nges]]/Tabelle6[[#This Row],[Anzahl Lieferscheine]]</f>
        <v>1.4585999999999999</v>
      </c>
      <c r="N721" s="1">
        <f>Tabelle6[[#This Row],[Menge t P2O5]]/Tabelle6[[#This Row],[Anzahl Lieferscheine]]</f>
        <v>0.85139999999999993</v>
      </c>
    </row>
    <row r="722" spans="1:14" x14ac:dyDescent="0.2">
      <c r="A722" s="2" t="s">
        <v>37</v>
      </c>
      <c r="B722" s="2" t="s">
        <v>39</v>
      </c>
      <c r="C722" s="2" t="s">
        <v>6</v>
      </c>
      <c r="D722" s="2" t="s">
        <v>15</v>
      </c>
      <c r="E722" s="2" t="s">
        <v>21</v>
      </c>
      <c r="F722" s="2" t="s">
        <v>61</v>
      </c>
      <c r="G722" s="1">
        <v>157</v>
      </c>
      <c r="H722" s="1">
        <v>77</v>
      </c>
      <c r="I722" s="4">
        <v>1</v>
      </c>
      <c r="J722" s="2" t="s">
        <v>70</v>
      </c>
      <c r="K722" s="1">
        <f>Tabelle6[[#This Row],[Menge kg Nges]]/1000</f>
        <v>0.157</v>
      </c>
      <c r="L722" s="1">
        <f>Tabelle6[[#This Row],[Menge kg P2O5]]/1000</f>
        <v>7.6999999999999999E-2</v>
      </c>
      <c r="M722" s="1">
        <f>Tabelle6[[#This Row],[Menge t Nges]]/Tabelle6[[#This Row],[Anzahl Lieferscheine]]</f>
        <v>0.157</v>
      </c>
      <c r="N722" s="1">
        <f>Tabelle6[[#This Row],[Menge t P2O5]]/Tabelle6[[#This Row],[Anzahl Lieferscheine]]</f>
        <v>7.6999999999999999E-2</v>
      </c>
    </row>
    <row r="723" spans="1:14" x14ac:dyDescent="0.2">
      <c r="A723" s="2" t="s">
        <v>37</v>
      </c>
      <c r="B723" s="2" t="s">
        <v>39</v>
      </c>
      <c r="C723" s="2" t="s">
        <v>25</v>
      </c>
      <c r="D723" s="2" t="s">
        <v>25</v>
      </c>
      <c r="E723" s="2" t="s">
        <v>26</v>
      </c>
      <c r="F723" s="2" t="s">
        <v>61</v>
      </c>
      <c r="G723" s="1">
        <v>626.4</v>
      </c>
      <c r="H723" s="1">
        <v>367.2</v>
      </c>
      <c r="I723" s="4">
        <v>2</v>
      </c>
      <c r="J723" s="2" t="s">
        <v>70</v>
      </c>
      <c r="K723" s="1">
        <f>Tabelle6[[#This Row],[Menge kg Nges]]/1000</f>
        <v>0.62639999999999996</v>
      </c>
      <c r="L723" s="1">
        <f>Tabelle6[[#This Row],[Menge kg P2O5]]/1000</f>
        <v>0.36719999999999997</v>
      </c>
      <c r="M723" s="1">
        <f>Tabelle6[[#This Row],[Menge t Nges]]/Tabelle6[[#This Row],[Anzahl Lieferscheine]]</f>
        <v>0.31319999999999998</v>
      </c>
      <c r="N723" s="1">
        <f>Tabelle6[[#This Row],[Menge t P2O5]]/Tabelle6[[#This Row],[Anzahl Lieferscheine]]</f>
        <v>0.18359999999999999</v>
      </c>
    </row>
    <row r="724" spans="1:14" x14ac:dyDescent="0.2">
      <c r="A724" s="2" t="s">
        <v>37</v>
      </c>
      <c r="B724" s="2" t="s">
        <v>40</v>
      </c>
      <c r="C724" s="2" t="s">
        <v>6</v>
      </c>
      <c r="D724" s="2" t="s">
        <v>7</v>
      </c>
      <c r="E724" s="2" t="s">
        <v>8</v>
      </c>
      <c r="F724" s="2" t="s">
        <v>61</v>
      </c>
      <c r="G724" s="1">
        <v>4538</v>
      </c>
      <c r="H724" s="1">
        <v>1797.6999999999998</v>
      </c>
      <c r="I724" s="4">
        <v>10</v>
      </c>
      <c r="J724" s="2" t="s">
        <v>70</v>
      </c>
      <c r="K724" s="1">
        <f>Tabelle6[[#This Row],[Menge kg Nges]]/1000</f>
        <v>4.5380000000000003</v>
      </c>
      <c r="L724" s="1">
        <f>Tabelle6[[#This Row],[Menge kg P2O5]]/1000</f>
        <v>1.7976999999999999</v>
      </c>
      <c r="M724" s="1">
        <f>Tabelle6[[#This Row],[Menge t Nges]]/Tabelle6[[#This Row],[Anzahl Lieferscheine]]</f>
        <v>0.45380000000000004</v>
      </c>
      <c r="N724" s="1">
        <f>Tabelle6[[#This Row],[Menge t P2O5]]/Tabelle6[[#This Row],[Anzahl Lieferscheine]]</f>
        <v>0.17976999999999999</v>
      </c>
    </row>
    <row r="725" spans="1:14" x14ac:dyDescent="0.2">
      <c r="A725" s="2" t="s">
        <v>37</v>
      </c>
      <c r="B725" s="2" t="s">
        <v>40</v>
      </c>
      <c r="C725" s="2" t="s">
        <v>6</v>
      </c>
      <c r="D725" s="2" t="s">
        <v>7</v>
      </c>
      <c r="E725" s="2" t="s">
        <v>9</v>
      </c>
      <c r="F725" s="2" t="s">
        <v>61</v>
      </c>
      <c r="G725" s="1">
        <v>13293.6</v>
      </c>
      <c r="H725" s="1">
        <v>5496.5499999999993</v>
      </c>
      <c r="I725" s="4">
        <v>65</v>
      </c>
      <c r="J725" s="2" t="s">
        <v>70</v>
      </c>
      <c r="K725" s="1">
        <f>Tabelle6[[#This Row],[Menge kg Nges]]/1000</f>
        <v>13.2936</v>
      </c>
      <c r="L725" s="1">
        <f>Tabelle6[[#This Row],[Menge kg P2O5]]/1000</f>
        <v>5.4965499999999992</v>
      </c>
      <c r="M725" s="1">
        <f>Tabelle6[[#This Row],[Menge t Nges]]/Tabelle6[[#This Row],[Anzahl Lieferscheine]]</f>
        <v>0.20451692307692307</v>
      </c>
      <c r="N725" s="1">
        <f>Tabelle6[[#This Row],[Menge t P2O5]]/Tabelle6[[#This Row],[Anzahl Lieferscheine]]</f>
        <v>8.4562307692307673E-2</v>
      </c>
    </row>
    <row r="726" spans="1:14" x14ac:dyDescent="0.2">
      <c r="A726" s="2" t="s">
        <v>37</v>
      </c>
      <c r="B726" s="2" t="s">
        <v>40</v>
      </c>
      <c r="C726" s="2" t="s">
        <v>6</v>
      </c>
      <c r="D726" s="2" t="s">
        <v>7</v>
      </c>
      <c r="E726" s="2" t="s">
        <v>11</v>
      </c>
      <c r="F726" s="2" t="s">
        <v>61</v>
      </c>
      <c r="G726" s="1">
        <v>16288.2</v>
      </c>
      <c r="H726" s="1">
        <v>7037.31</v>
      </c>
      <c r="I726" s="4">
        <v>56</v>
      </c>
      <c r="J726" s="2" t="s">
        <v>70</v>
      </c>
      <c r="K726" s="1">
        <f>Tabelle6[[#This Row],[Menge kg Nges]]/1000</f>
        <v>16.2882</v>
      </c>
      <c r="L726" s="1">
        <f>Tabelle6[[#This Row],[Menge kg P2O5]]/1000</f>
        <v>7.0373100000000006</v>
      </c>
      <c r="M726" s="1">
        <f>Tabelle6[[#This Row],[Menge t Nges]]/Tabelle6[[#This Row],[Anzahl Lieferscheine]]</f>
        <v>0.29086071428571431</v>
      </c>
      <c r="N726" s="1">
        <f>Tabelle6[[#This Row],[Menge t P2O5]]/Tabelle6[[#This Row],[Anzahl Lieferscheine]]</f>
        <v>0.12566625000000001</v>
      </c>
    </row>
    <row r="727" spans="1:14" x14ac:dyDescent="0.2">
      <c r="A727" s="2" t="s">
        <v>37</v>
      </c>
      <c r="B727" s="2" t="s">
        <v>40</v>
      </c>
      <c r="C727" s="2" t="s">
        <v>6</v>
      </c>
      <c r="D727" s="2" t="s">
        <v>7</v>
      </c>
      <c r="E727" s="2" t="s">
        <v>12</v>
      </c>
      <c r="F727" s="2" t="s">
        <v>61</v>
      </c>
      <c r="G727" s="1">
        <v>59945.160000000033</v>
      </c>
      <c r="H727" s="1">
        <v>24473.17</v>
      </c>
      <c r="I727" s="4">
        <v>178</v>
      </c>
      <c r="J727" s="2" t="s">
        <v>70</v>
      </c>
      <c r="K727" s="1">
        <f>Tabelle6[[#This Row],[Menge kg Nges]]/1000</f>
        <v>59.94516000000003</v>
      </c>
      <c r="L727" s="1">
        <f>Tabelle6[[#This Row],[Menge kg P2O5]]/1000</f>
        <v>24.47317</v>
      </c>
      <c r="M727" s="1">
        <f>Tabelle6[[#This Row],[Menge t Nges]]/Tabelle6[[#This Row],[Anzahl Lieferscheine]]</f>
        <v>0.336770561797753</v>
      </c>
      <c r="N727" s="1">
        <f>Tabelle6[[#This Row],[Menge t P2O5]]/Tabelle6[[#This Row],[Anzahl Lieferscheine]]</f>
        <v>0.13748971910112359</v>
      </c>
    </row>
    <row r="728" spans="1:14" x14ac:dyDescent="0.2">
      <c r="A728" s="2" t="s">
        <v>37</v>
      </c>
      <c r="B728" s="2" t="s">
        <v>40</v>
      </c>
      <c r="C728" s="2" t="s">
        <v>6</v>
      </c>
      <c r="D728" s="2" t="s">
        <v>7</v>
      </c>
      <c r="E728" s="2" t="s">
        <v>13</v>
      </c>
      <c r="F728" s="2" t="s">
        <v>61</v>
      </c>
      <c r="G728" s="1">
        <v>12713.350000000002</v>
      </c>
      <c r="H728" s="1">
        <v>6938.3899999999985</v>
      </c>
      <c r="I728" s="4">
        <v>56</v>
      </c>
      <c r="J728" s="2" t="s">
        <v>70</v>
      </c>
      <c r="K728" s="1">
        <f>Tabelle6[[#This Row],[Menge kg Nges]]/1000</f>
        <v>12.713350000000002</v>
      </c>
      <c r="L728" s="1">
        <f>Tabelle6[[#This Row],[Menge kg P2O5]]/1000</f>
        <v>6.9383899999999983</v>
      </c>
      <c r="M728" s="1">
        <f>Tabelle6[[#This Row],[Menge t Nges]]/Tabelle6[[#This Row],[Anzahl Lieferscheine]]</f>
        <v>0.22702410714285717</v>
      </c>
      <c r="N728" s="1">
        <f>Tabelle6[[#This Row],[Menge t P2O5]]/Tabelle6[[#This Row],[Anzahl Lieferscheine]]</f>
        <v>0.12389982142857139</v>
      </c>
    </row>
    <row r="729" spans="1:14" x14ac:dyDescent="0.2">
      <c r="A729" s="2" t="s">
        <v>37</v>
      </c>
      <c r="B729" s="2" t="s">
        <v>40</v>
      </c>
      <c r="C729" s="2" t="s">
        <v>6</v>
      </c>
      <c r="D729" s="2" t="s">
        <v>7</v>
      </c>
      <c r="E729" s="2" t="s">
        <v>14</v>
      </c>
      <c r="F729" s="2" t="s">
        <v>61</v>
      </c>
      <c r="G729" s="1">
        <v>32917.97</v>
      </c>
      <c r="H729" s="1">
        <v>16296.529999999999</v>
      </c>
      <c r="I729" s="4">
        <v>120</v>
      </c>
      <c r="J729" s="2" t="s">
        <v>70</v>
      </c>
      <c r="K729" s="1">
        <f>Tabelle6[[#This Row],[Menge kg Nges]]/1000</f>
        <v>32.917970000000004</v>
      </c>
      <c r="L729" s="1">
        <f>Tabelle6[[#This Row],[Menge kg P2O5]]/1000</f>
        <v>16.296529999999997</v>
      </c>
      <c r="M729" s="1">
        <f>Tabelle6[[#This Row],[Menge t Nges]]/Tabelle6[[#This Row],[Anzahl Lieferscheine]]</f>
        <v>0.27431641666666667</v>
      </c>
      <c r="N729" s="1">
        <f>Tabelle6[[#This Row],[Menge t P2O5]]/Tabelle6[[#This Row],[Anzahl Lieferscheine]]</f>
        <v>0.13580441666666665</v>
      </c>
    </row>
    <row r="730" spans="1:14" x14ac:dyDescent="0.2">
      <c r="A730" s="2" t="s">
        <v>37</v>
      </c>
      <c r="B730" s="2" t="s">
        <v>40</v>
      </c>
      <c r="C730" s="2" t="s">
        <v>6</v>
      </c>
      <c r="D730" s="2" t="s">
        <v>15</v>
      </c>
      <c r="E730" s="2" t="s">
        <v>8</v>
      </c>
      <c r="F730" s="2" t="s">
        <v>61</v>
      </c>
      <c r="G730" s="1">
        <v>138</v>
      </c>
      <c r="H730" s="1">
        <v>150</v>
      </c>
      <c r="I730" s="4">
        <v>1</v>
      </c>
      <c r="J730" s="2" t="s">
        <v>70</v>
      </c>
      <c r="K730" s="1">
        <f>Tabelle6[[#This Row],[Menge kg Nges]]/1000</f>
        <v>0.13800000000000001</v>
      </c>
      <c r="L730" s="1">
        <f>Tabelle6[[#This Row],[Menge kg P2O5]]/1000</f>
        <v>0.15</v>
      </c>
      <c r="M730" s="1">
        <f>Tabelle6[[#This Row],[Menge t Nges]]/Tabelle6[[#This Row],[Anzahl Lieferscheine]]</f>
        <v>0.13800000000000001</v>
      </c>
      <c r="N730" s="1">
        <f>Tabelle6[[#This Row],[Menge t P2O5]]/Tabelle6[[#This Row],[Anzahl Lieferscheine]]</f>
        <v>0.15</v>
      </c>
    </row>
    <row r="731" spans="1:14" x14ac:dyDescent="0.2">
      <c r="A731" s="2" t="s">
        <v>37</v>
      </c>
      <c r="B731" s="2" t="s">
        <v>40</v>
      </c>
      <c r="C731" s="2" t="s">
        <v>6</v>
      </c>
      <c r="D731" s="2" t="s">
        <v>15</v>
      </c>
      <c r="E731" s="2" t="s">
        <v>17</v>
      </c>
      <c r="F731" s="2" t="s">
        <v>61</v>
      </c>
      <c r="G731" s="1">
        <v>324</v>
      </c>
      <c r="H731" s="1">
        <v>162</v>
      </c>
      <c r="I731" s="4">
        <v>2</v>
      </c>
      <c r="J731" s="2" t="s">
        <v>70</v>
      </c>
      <c r="K731" s="1">
        <f>Tabelle6[[#This Row],[Menge kg Nges]]/1000</f>
        <v>0.32400000000000001</v>
      </c>
      <c r="L731" s="1">
        <f>Tabelle6[[#This Row],[Menge kg P2O5]]/1000</f>
        <v>0.16200000000000001</v>
      </c>
      <c r="M731" s="1">
        <f>Tabelle6[[#This Row],[Menge t Nges]]/Tabelle6[[#This Row],[Anzahl Lieferscheine]]</f>
        <v>0.16200000000000001</v>
      </c>
      <c r="N731" s="1">
        <f>Tabelle6[[#This Row],[Menge t P2O5]]/Tabelle6[[#This Row],[Anzahl Lieferscheine]]</f>
        <v>8.1000000000000003E-2</v>
      </c>
    </row>
    <row r="732" spans="1:14" x14ac:dyDescent="0.2">
      <c r="A732" s="2" t="s">
        <v>37</v>
      </c>
      <c r="B732" s="2" t="s">
        <v>40</v>
      </c>
      <c r="C732" s="2" t="s">
        <v>6</v>
      </c>
      <c r="D732" s="2" t="s">
        <v>15</v>
      </c>
      <c r="E732" s="2" t="s">
        <v>18</v>
      </c>
      <c r="F732" s="2" t="s">
        <v>61</v>
      </c>
      <c r="G732" s="1">
        <v>1447.6</v>
      </c>
      <c r="H732" s="1">
        <v>1109.8</v>
      </c>
      <c r="I732" s="4">
        <v>3</v>
      </c>
      <c r="J732" s="2" t="s">
        <v>70</v>
      </c>
      <c r="K732" s="1">
        <f>Tabelle6[[#This Row],[Menge kg Nges]]/1000</f>
        <v>1.4476</v>
      </c>
      <c r="L732" s="1">
        <f>Tabelle6[[#This Row],[Menge kg P2O5]]/1000</f>
        <v>1.1097999999999999</v>
      </c>
      <c r="M732" s="1">
        <f>Tabelle6[[#This Row],[Menge t Nges]]/Tabelle6[[#This Row],[Anzahl Lieferscheine]]</f>
        <v>0.48253333333333331</v>
      </c>
      <c r="N732" s="1">
        <f>Tabelle6[[#This Row],[Menge t P2O5]]/Tabelle6[[#This Row],[Anzahl Lieferscheine]]</f>
        <v>0.36993333333333328</v>
      </c>
    </row>
    <row r="733" spans="1:14" x14ac:dyDescent="0.2">
      <c r="A733" s="2" t="s">
        <v>37</v>
      </c>
      <c r="B733" s="2" t="s">
        <v>40</v>
      </c>
      <c r="C733" s="2" t="s">
        <v>6</v>
      </c>
      <c r="D733" s="2" t="s">
        <v>15</v>
      </c>
      <c r="E733" s="2" t="s">
        <v>20</v>
      </c>
      <c r="F733" s="2" t="s">
        <v>61</v>
      </c>
      <c r="G733" s="1">
        <v>2555.6</v>
      </c>
      <c r="H733" s="1">
        <v>1645</v>
      </c>
      <c r="I733" s="4">
        <v>20</v>
      </c>
      <c r="J733" s="2" t="s">
        <v>70</v>
      </c>
      <c r="K733" s="1">
        <f>Tabelle6[[#This Row],[Menge kg Nges]]/1000</f>
        <v>2.5556000000000001</v>
      </c>
      <c r="L733" s="1">
        <f>Tabelle6[[#This Row],[Menge kg P2O5]]/1000</f>
        <v>1.645</v>
      </c>
      <c r="M733" s="1">
        <f>Tabelle6[[#This Row],[Menge t Nges]]/Tabelle6[[#This Row],[Anzahl Lieferscheine]]</f>
        <v>0.12778</v>
      </c>
      <c r="N733" s="1">
        <f>Tabelle6[[#This Row],[Menge t P2O5]]/Tabelle6[[#This Row],[Anzahl Lieferscheine]]</f>
        <v>8.2250000000000004E-2</v>
      </c>
    </row>
    <row r="734" spans="1:14" x14ac:dyDescent="0.2">
      <c r="A734" s="2" t="s">
        <v>37</v>
      </c>
      <c r="B734" s="2" t="s">
        <v>40</v>
      </c>
      <c r="C734" s="2" t="s">
        <v>6</v>
      </c>
      <c r="D734" s="2" t="s">
        <v>15</v>
      </c>
      <c r="E734" s="2" t="s">
        <v>21</v>
      </c>
      <c r="F734" s="2" t="s">
        <v>61</v>
      </c>
      <c r="G734" s="1">
        <v>3782.8</v>
      </c>
      <c r="H734" s="1">
        <v>2267.7999999999997</v>
      </c>
      <c r="I734" s="4">
        <v>16</v>
      </c>
      <c r="J734" s="2" t="s">
        <v>70</v>
      </c>
      <c r="K734" s="1">
        <f>Tabelle6[[#This Row],[Menge kg Nges]]/1000</f>
        <v>3.7828000000000004</v>
      </c>
      <c r="L734" s="1">
        <f>Tabelle6[[#This Row],[Menge kg P2O5]]/1000</f>
        <v>2.2677999999999998</v>
      </c>
      <c r="M734" s="1">
        <f>Tabelle6[[#This Row],[Menge t Nges]]/Tabelle6[[#This Row],[Anzahl Lieferscheine]]</f>
        <v>0.23642500000000002</v>
      </c>
      <c r="N734" s="1">
        <f>Tabelle6[[#This Row],[Menge t P2O5]]/Tabelle6[[#This Row],[Anzahl Lieferscheine]]</f>
        <v>0.14173749999999999</v>
      </c>
    </row>
    <row r="735" spans="1:14" x14ac:dyDescent="0.2">
      <c r="A735" s="2" t="s">
        <v>37</v>
      </c>
      <c r="B735" s="2" t="s">
        <v>40</v>
      </c>
      <c r="C735" s="2" t="s">
        <v>6</v>
      </c>
      <c r="D735" s="2" t="s">
        <v>15</v>
      </c>
      <c r="E735" s="2" t="s">
        <v>9</v>
      </c>
      <c r="F735" s="2" t="s">
        <v>61</v>
      </c>
      <c r="G735" s="1">
        <v>3175.18</v>
      </c>
      <c r="H735" s="1">
        <v>1938.75</v>
      </c>
      <c r="I735" s="4">
        <v>17</v>
      </c>
      <c r="J735" s="2" t="s">
        <v>70</v>
      </c>
      <c r="K735" s="1">
        <f>Tabelle6[[#This Row],[Menge kg Nges]]/1000</f>
        <v>3.1751799999999997</v>
      </c>
      <c r="L735" s="1">
        <f>Tabelle6[[#This Row],[Menge kg P2O5]]/1000</f>
        <v>1.93875</v>
      </c>
      <c r="M735" s="1">
        <f>Tabelle6[[#This Row],[Menge t Nges]]/Tabelle6[[#This Row],[Anzahl Lieferscheine]]</f>
        <v>0.18677529411764704</v>
      </c>
      <c r="N735" s="1">
        <f>Tabelle6[[#This Row],[Menge t P2O5]]/Tabelle6[[#This Row],[Anzahl Lieferscheine]]</f>
        <v>0.11404411764705882</v>
      </c>
    </row>
    <row r="736" spans="1:14" x14ac:dyDescent="0.2">
      <c r="A736" s="2" t="s">
        <v>37</v>
      </c>
      <c r="B736" s="2" t="s">
        <v>40</v>
      </c>
      <c r="C736" s="2" t="s">
        <v>6</v>
      </c>
      <c r="D736" s="2" t="s">
        <v>15</v>
      </c>
      <c r="E736" s="2" t="s">
        <v>23</v>
      </c>
      <c r="F736" s="2" t="s">
        <v>61</v>
      </c>
      <c r="G736" s="1">
        <v>2542</v>
      </c>
      <c r="H736" s="1">
        <v>1147</v>
      </c>
      <c r="I736" s="4">
        <v>2</v>
      </c>
      <c r="J736" s="2" t="s">
        <v>70</v>
      </c>
      <c r="K736" s="1">
        <f>Tabelle6[[#This Row],[Menge kg Nges]]/1000</f>
        <v>2.5419999999999998</v>
      </c>
      <c r="L736" s="1">
        <f>Tabelle6[[#This Row],[Menge kg P2O5]]/1000</f>
        <v>1.147</v>
      </c>
      <c r="M736" s="1">
        <f>Tabelle6[[#This Row],[Menge t Nges]]/Tabelle6[[#This Row],[Anzahl Lieferscheine]]</f>
        <v>1.2709999999999999</v>
      </c>
      <c r="N736" s="1">
        <f>Tabelle6[[#This Row],[Menge t P2O5]]/Tabelle6[[#This Row],[Anzahl Lieferscheine]]</f>
        <v>0.57350000000000001</v>
      </c>
    </row>
    <row r="737" spans="1:14" x14ac:dyDescent="0.2">
      <c r="A737" s="2" t="s">
        <v>37</v>
      </c>
      <c r="B737" s="2" t="s">
        <v>40</v>
      </c>
      <c r="C737" s="2" t="s">
        <v>6</v>
      </c>
      <c r="D737" s="2" t="s">
        <v>15</v>
      </c>
      <c r="E737" s="2" t="s">
        <v>24</v>
      </c>
      <c r="F737" s="2" t="s">
        <v>61</v>
      </c>
      <c r="G737" s="1">
        <v>745.2</v>
      </c>
      <c r="H737" s="1">
        <v>621</v>
      </c>
      <c r="I737" s="4">
        <v>1</v>
      </c>
      <c r="J737" s="2" t="s">
        <v>70</v>
      </c>
      <c r="K737" s="1">
        <f>Tabelle6[[#This Row],[Menge kg Nges]]/1000</f>
        <v>0.74520000000000008</v>
      </c>
      <c r="L737" s="1">
        <f>Tabelle6[[#This Row],[Menge kg P2O5]]/1000</f>
        <v>0.621</v>
      </c>
      <c r="M737" s="1">
        <f>Tabelle6[[#This Row],[Menge t Nges]]/Tabelle6[[#This Row],[Anzahl Lieferscheine]]</f>
        <v>0.74520000000000008</v>
      </c>
      <c r="N737" s="1">
        <f>Tabelle6[[#This Row],[Menge t P2O5]]/Tabelle6[[#This Row],[Anzahl Lieferscheine]]</f>
        <v>0.621</v>
      </c>
    </row>
    <row r="738" spans="1:14" x14ac:dyDescent="0.2">
      <c r="A738" s="2" t="s">
        <v>37</v>
      </c>
      <c r="B738" s="2" t="s">
        <v>40</v>
      </c>
      <c r="C738" s="2" t="s">
        <v>6</v>
      </c>
      <c r="D738" s="2" t="s">
        <v>15</v>
      </c>
      <c r="E738" s="2" t="s">
        <v>31</v>
      </c>
      <c r="F738" s="2" t="s">
        <v>61</v>
      </c>
      <c r="G738" s="1">
        <v>600</v>
      </c>
      <c r="H738" s="1">
        <v>247.5</v>
      </c>
      <c r="I738" s="4">
        <v>4</v>
      </c>
      <c r="J738" s="2" t="s">
        <v>70</v>
      </c>
      <c r="K738" s="1">
        <f>Tabelle6[[#This Row],[Menge kg Nges]]/1000</f>
        <v>0.6</v>
      </c>
      <c r="L738" s="1">
        <f>Tabelle6[[#This Row],[Menge kg P2O5]]/1000</f>
        <v>0.2475</v>
      </c>
      <c r="M738" s="1">
        <f>Tabelle6[[#This Row],[Menge t Nges]]/Tabelle6[[#This Row],[Anzahl Lieferscheine]]</f>
        <v>0.15</v>
      </c>
      <c r="N738" s="1">
        <f>Tabelle6[[#This Row],[Menge t P2O5]]/Tabelle6[[#This Row],[Anzahl Lieferscheine]]</f>
        <v>6.1874999999999999E-2</v>
      </c>
    </row>
    <row r="739" spans="1:14" x14ac:dyDescent="0.2">
      <c r="A739" s="2" t="s">
        <v>37</v>
      </c>
      <c r="B739" s="2" t="s">
        <v>40</v>
      </c>
      <c r="C739" s="2" t="s">
        <v>25</v>
      </c>
      <c r="D739" s="2" t="s">
        <v>25</v>
      </c>
      <c r="E739" s="2" t="s">
        <v>26</v>
      </c>
      <c r="F739" s="2" t="s">
        <v>61</v>
      </c>
      <c r="G739" s="1">
        <v>488.4</v>
      </c>
      <c r="H739" s="1">
        <v>252.4</v>
      </c>
      <c r="I739" s="4">
        <v>2</v>
      </c>
      <c r="J739" s="2" t="s">
        <v>70</v>
      </c>
      <c r="K739" s="1">
        <f>Tabelle6[[#This Row],[Menge kg Nges]]/1000</f>
        <v>0.4884</v>
      </c>
      <c r="L739" s="1">
        <f>Tabelle6[[#This Row],[Menge kg P2O5]]/1000</f>
        <v>0.25240000000000001</v>
      </c>
      <c r="M739" s="1">
        <f>Tabelle6[[#This Row],[Menge t Nges]]/Tabelle6[[#This Row],[Anzahl Lieferscheine]]</f>
        <v>0.2442</v>
      </c>
      <c r="N739" s="1">
        <f>Tabelle6[[#This Row],[Menge t P2O5]]/Tabelle6[[#This Row],[Anzahl Lieferscheine]]</f>
        <v>0.12620000000000001</v>
      </c>
    </row>
    <row r="740" spans="1:14" x14ac:dyDescent="0.2">
      <c r="A740" s="2" t="s">
        <v>37</v>
      </c>
      <c r="B740" s="2" t="s">
        <v>40</v>
      </c>
      <c r="C740" s="2" t="s">
        <v>63</v>
      </c>
      <c r="D740" s="2" t="s">
        <v>63</v>
      </c>
      <c r="E740" s="2" t="s">
        <v>63</v>
      </c>
      <c r="F740" s="2" t="s">
        <v>61</v>
      </c>
      <c r="G740" s="1">
        <v>141</v>
      </c>
      <c r="H740" s="1">
        <v>104</v>
      </c>
      <c r="I740" s="4">
        <v>1</v>
      </c>
      <c r="J740" s="2" t="s">
        <v>70</v>
      </c>
      <c r="K740" s="1">
        <f>Tabelle6[[#This Row],[Menge kg Nges]]/1000</f>
        <v>0.14099999999999999</v>
      </c>
      <c r="L740" s="1">
        <f>Tabelle6[[#This Row],[Menge kg P2O5]]/1000</f>
        <v>0.104</v>
      </c>
      <c r="M740" s="1">
        <f>Tabelle6[[#This Row],[Menge t Nges]]/Tabelle6[[#This Row],[Anzahl Lieferscheine]]</f>
        <v>0.14099999999999999</v>
      </c>
      <c r="N740" s="1">
        <f>Tabelle6[[#This Row],[Menge t P2O5]]/Tabelle6[[#This Row],[Anzahl Lieferscheine]]</f>
        <v>0.104</v>
      </c>
    </row>
    <row r="741" spans="1:14" x14ac:dyDescent="0.2">
      <c r="A741" s="2" t="s">
        <v>37</v>
      </c>
      <c r="B741" s="2" t="s">
        <v>28</v>
      </c>
      <c r="C741" s="2" t="s">
        <v>6</v>
      </c>
      <c r="D741" s="2" t="s">
        <v>7</v>
      </c>
      <c r="E741" s="2" t="s">
        <v>8</v>
      </c>
      <c r="F741" s="2" t="s">
        <v>61</v>
      </c>
      <c r="G741" s="1">
        <v>595.79999999999995</v>
      </c>
      <c r="H741" s="1">
        <v>228.6</v>
      </c>
      <c r="I741" s="4">
        <v>1</v>
      </c>
      <c r="J741" s="2" t="s">
        <v>70</v>
      </c>
      <c r="K741" s="1">
        <f>Tabelle6[[#This Row],[Menge kg Nges]]/1000</f>
        <v>0.5958</v>
      </c>
      <c r="L741" s="1">
        <f>Tabelle6[[#This Row],[Menge kg P2O5]]/1000</f>
        <v>0.2286</v>
      </c>
      <c r="M741" s="1">
        <f>Tabelle6[[#This Row],[Menge t Nges]]/Tabelle6[[#This Row],[Anzahl Lieferscheine]]</f>
        <v>0.5958</v>
      </c>
      <c r="N741" s="1">
        <f>Tabelle6[[#This Row],[Menge t P2O5]]/Tabelle6[[#This Row],[Anzahl Lieferscheine]]</f>
        <v>0.2286</v>
      </c>
    </row>
    <row r="742" spans="1:14" x14ac:dyDescent="0.2">
      <c r="A742" s="2" t="s">
        <v>37</v>
      </c>
      <c r="B742" s="2" t="s">
        <v>28</v>
      </c>
      <c r="C742" s="2" t="s">
        <v>6</v>
      </c>
      <c r="D742" s="2" t="s">
        <v>7</v>
      </c>
      <c r="E742" s="2" t="s">
        <v>12</v>
      </c>
      <c r="F742" s="2" t="s">
        <v>61</v>
      </c>
      <c r="G742" s="1">
        <v>1296</v>
      </c>
      <c r="H742" s="1">
        <v>468</v>
      </c>
      <c r="I742" s="4">
        <v>2</v>
      </c>
      <c r="J742" s="2" t="s">
        <v>70</v>
      </c>
      <c r="K742" s="1">
        <f>Tabelle6[[#This Row],[Menge kg Nges]]/1000</f>
        <v>1.296</v>
      </c>
      <c r="L742" s="1">
        <f>Tabelle6[[#This Row],[Menge kg P2O5]]/1000</f>
        <v>0.46800000000000003</v>
      </c>
      <c r="M742" s="1">
        <f>Tabelle6[[#This Row],[Menge t Nges]]/Tabelle6[[#This Row],[Anzahl Lieferscheine]]</f>
        <v>0.64800000000000002</v>
      </c>
      <c r="N742" s="1">
        <f>Tabelle6[[#This Row],[Menge t P2O5]]/Tabelle6[[#This Row],[Anzahl Lieferscheine]]</f>
        <v>0.23400000000000001</v>
      </c>
    </row>
    <row r="743" spans="1:14" x14ac:dyDescent="0.2">
      <c r="A743" s="2" t="s">
        <v>37</v>
      </c>
      <c r="B743" s="2" t="s">
        <v>28</v>
      </c>
      <c r="C743" s="2" t="s">
        <v>25</v>
      </c>
      <c r="D743" s="2" t="s">
        <v>25</v>
      </c>
      <c r="E743" s="2" t="s">
        <v>26</v>
      </c>
      <c r="F743" s="2" t="s">
        <v>61</v>
      </c>
      <c r="G743" s="1">
        <v>401.4</v>
      </c>
      <c r="H743" s="1">
        <v>126</v>
      </c>
      <c r="I743" s="4">
        <v>1</v>
      </c>
      <c r="J743" s="2" t="s">
        <v>70</v>
      </c>
      <c r="K743" s="1">
        <f>Tabelle6[[#This Row],[Menge kg Nges]]/1000</f>
        <v>0.40139999999999998</v>
      </c>
      <c r="L743" s="1">
        <f>Tabelle6[[#This Row],[Menge kg P2O5]]/1000</f>
        <v>0.126</v>
      </c>
      <c r="M743" s="1">
        <f>Tabelle6[[#This Row],[Menge t Nges]]/Tabelle6[[#This Row],[Anzahl Lieferscheine]]</f>
        <v>0.40139999999999998</v>
      </c>
      <c r="N743" s="1">
        <f>Tabelle6[[#This Row],[Menge t P2O5]]/Tabelle6[[#This Row],[Anzahl Lieferscheine]]</f>
        <v>0.126</v>
      </c>
    </row>
    <row r="744" spans="1:14" x14ac:dyDescent="0.2">
      <c r="A744" s="2" t="s">
        <v>37</v>
      </c>
      <c r="B744" s="2" t="s">
        <v>41</v>
      </c>
      <c r="C744" s="2" t="s">
        <v>6</v>
      </c>
      <c r="D744" s="2" t="s">
        <v>7</v>
      </c>
      <c r="E744" s="2" t="s">
        <v>13</v>
      </c>
      <c r="F744" s="2" t="s">
        <v>61</v>
      </c>
      <c r="G744" s="1">
        <v>454.4</v>
      </c>
      <c r="H744" s="1">
        <v>227.2</v>
      </c>
      <c r="I744" s="4">
        <v>1</v>
      </c>
      <c r="J744" s="2" t="s">
        <v>70</v>
      </c>
      <c r="K744" s="1">
        <f>Tabelle6[[#This Row],[Menge kg Nges]]/1000</f>
        <v>0.45439999999999997</v>
      </c>
      <c r="L744" s="1">
        <f>Tabelle6[[#This Row],[Menge kg P2O5]]/1000</f>
        <v>0.22719999999999999</v>
      </c>
      <c r="M744" s="1">
        <f>Tabelle6[[#This Row],[Menge t Nges]]/Tabelle6[[#This Row],[Anzahl Lieferscheine]]</f>
        <v>0.45439999999999997</v>
      </c>
      <c r="N744" s="1">
        <f>Tabelle6[[#This Row],[Menge t P2O5]]/Tabelle6[[#This Row],[Anzahl Lieferscheine]]</f>
        <v>0.22719999999999999</v>
      </c>
    </row>
    <row r="745" spans="1:14" x14ac:dyDescent="0.2">
      <c r="A745" s="2" t="s">
        <v>37</v>
      </c>
      <c r="B745" s="2" t="s">
        <v>42</v>
      </c>
      <c r="C745" s="2" t="s">
        <v>6</v>
      </c>
      <c r="D745" s="2" t="s">
        <v>7</v>
      </c>
      <c r="E745" s="2" t="s">
        <v>8</v>
      </c>
      <c r="F745" s="2" t="s">
        <v>61</v>
      </c>
      <c r="G745" s="1">
        <v>792</v>
      </c>
      <c r="H745" s="1">
        <v>316.8</v>
      </c>
      <c r="I745" s="4">
        <v>2</v>
      </c>
      <c r="J745" s="2" t="s">
        <v>70</v>
      </c>
      <c r="K745" s="1">
        <f>Tabelle6[[#This Row],[Menge kg Nges]]/1000</f>
        <v>0.79200000000000004</v>
      </c>
      <c r="L745" s="1">
        <f>Tabelle6[[#This Row],[Menge kg P2O5]]/1000</f>
        <v>0.31680000000000003</v>
      </c>
      <c r="M745" s="1">
        <f>Tabelle6[[#This Row],[Menge t Nges]]/Tabelle6[[#This Row],[Anzahl Lieferscheine]]</f>
        <v>0.39600000000000002</v>
      </c>
      <c r="N745" s="1">
        <f>Tabelle6[[#This Row],[Menge t P2O5]]/Tabelle6[[#This Row],[Anzahl Lieferscheine]]</f>
        <v>0.15840000000000001</v>
      </c>
    </row>
    <row r="746" spans="1:14" x14ac:dyDescent="0.2">
      <c r="A746" s="2" t="s">
        <v>37</v>
      </c>
      <c r="B746" s="2" t="s">
        <v>42</v>
      </c>
      <c r="C746" s="2" t="s">
        <v>6</v>
      </c>
      <c r="D746" s="2" t="s">
        <v>7</v>
      </c>
      <c r="E746" s="2" t="s">
        <v>9</v>
      </c>
      <c r="F746" s="2" t="s">
        <v>61</v>
      </c>
      <c r="G746" s="1">
        <v>1714.4999999999998</v>
      </c>
      <c r="H746" s="1">
        <v>704.7</v>
      </c>
      <c r="I746" s="4">
        <v>4</v>
      </c>
      <c r="J746" s="2" t="s">
        <v>70</v>
      </c>
      <c r="K746" s="1">
        <f>Tabelle6[[#This Row],[Menge kg Nges]]/1000</f>
        <v>1.7144999999999997</v>
      </c>
      <c r="L746" s="1">
        <f>Tabelle6[[#This Row],[Menge kg P2O5]]/1000</f>
        <v>0.70469999999999999</v>
      </c>
      <c r="M746" s="1">
        <f>Tabelle6[[#This Row],[Menge t Nges]]/Tabelle6[[#This Row],[Anzahl Lieferscheine]]</f>
        <v>0.42862499999999992</v>
      </c>
      <c r="N746" s="1">
        <f>Tabelle6[[#This Row],[Menge t P2O5]]/Tabelle6[[#This Row],[Anzahl Lieferscheine]]</f>
        <v>0.176175</v>
      </c>
    </row>
    <row r="747" spans="1:14" x14ac:dyDescent="0.2">
      <c r="A747" s="2" t="s">
        <v>37</v>
      </c>
      <c r="B747" s="2" t="s">
        <v>42</v>
      </c>
      <c r="C747" s="2" t="s">
        <v>6</v>
      </c>
      <c r="D747" s="2" t="s">
        <v>7</v>
      </c>
      <c r="E747" s="2" t="s">
        <v>11</v>
      </c>
      <c r="F747" s="2" t="s">
        <v>61</v>
      </c>
      <c r="G747" s="1">
        <v>198</v>
      </c>
      <c r="H747" s="1">
        <v>93.5</v>
      </c>
      <c r="I747" s="4">
        <v>1</v>
      </c>
      <c r="J747" s="2" t="s">
        <v>70</v>
      </c>
      <c r="K747" s="1">
        <f>Tabelle6[[#This Row],[Menge kg Nges]]/1000</f>
        <v>0.19800000000000001</v>
      </c>
      <c r="L747" s="1">
        <f>Tabelle6[[#This Row],[Menge kg P2O5]]/1000</f>
        <v>9.35E-2</v>
      </c>
      <c r="M747" s="1">
        <f>Tabelle6[[#This Row],[Menge t Nges]]/Tabelle6[[#This Row],[Anzahl Lieferscheine]]</f>
        <v>0.19800000000000001</v>
      </c>
      <c r="N747" s="1">
        <f>Tabelle6[[#This Row],[Menge t P2O5]]/Tabelle6[[#This Row],[Anzahl Lieferscheine]]</f>
        <v>9.35E-2</v>
      </c>
    </row>
    <row r="748" spans="1:14" x14ac:dyDescent="0.2">
      <c r="A748" s="2" t="s">
        <v>37</v>
      </c>
      <c r="B748" s="2" t="s">
        <v>42</v>
      </c>
      <c r="C748" s="2" t="s">
        <v>6</v>
      </c>
      <c r="D748" s="2" t="s">
        <v>7</v>
      </c>
      <c r="E748" s="2" t="s">
        <v>12</v>
      </c>
      <c r="F748" s="2" t="s">
        <v>61</v>
      </c>
      <c r="G748" s="1">
        <v>32553.309999999987</v>
      </c>
      <c r="H748" s="1">
        <v>15428.329999999993</v>
      </c>
      <c r="I748" s="4">
        <v>73</v>
      </c>
      <c r="J748" s="2" t="s">
        <v>70</v>
      </c>
      <c r="K748" s="1">
        <f>Tabelle6[[#This Row],[Menge kg Nges]]/1000</f>
        <v>32.553309999999989</v>
      </c>
      <c r="L748" s="1">
        <f>Tabelle6[[#This Row],[Menge kg P2O5]]/1000</f>
        <v>15.428329999999992</v>
      </c>
      <c r="M748" s="1">
        <f>Tabelle6[[#This Row],[Menge t Nges]]/Tabelle6[[#This Row],[Anzahl Lieferscheine]]</f>
        <v>0.44593575342465741</v>
      </c>
      <c r="N748" s="1">
        <f>Tabelle6[[#This Row],[Menge t P2O5]]/Tabelle6[[#This Row],[Anzahl Lieferscheine]]</f>
        <v>0.21134698630136975</v>
      </c>
    </row>
    <row r="749" spans="1:14" x14ac:dyDescent="0.2">
      <c r="A749" s="2" t="s">
        <v>37</v>
      </c>
      <c r="B749" s="2" t="s">
        <v>42</v>
      </c>
      <c r="C749" s="2" t="s">
        <v>6</v>
      </c>
      <c r="D749" s="2" t="s">
        <v>7</v>
      </c>
      <c r="E749" s="2" t="s">
        <v>13</v>
      </c>
      <c r="F749" s="2" t="s">
        <v>61</v>
      </c>
      <c r="G749" s="1">
        <v>8031.4199999999983</v>
      </c>
      <c r="H749" s="1">
        <v>3891.84</v>
      </c>
      <c r="I749" s="4">
        <v>20</v>
      </c>
      <c r="J749" s="2" t="s">
        <v>70</v>
      </c>
      <c r="K749" s="1">
        <f>Tabelle6[[#This Row],[Menge kg Nges]]/1000</f>
        <v>8.0314199999999989</v>
      </c>
      <c r="L749" s="1">
        <f>Tabelle6[[#This Row],[Menge kg P2O5]]/1000</f>
        <v>3.8918400000000002</v>
      </c>
      <c r="M749" s="1">
        <f>Tabelle6[[#This Row],[Menge t Nges]]/Tabelle6[[#This Row],[Anzahl Lieferscheine]]</f>
        <v>0.40157099999999996</v>
      </c>
      <c r="N749" s="1">
        <f>Tabelle6[[#This Row],[Menge t P2O5]]/Tabelle6[[#This Row],[Anzahl Lieferscheine]]</f>
        <v>0.19459200000000001</v>
      </c>
    </row>
    <row r="750" spans="1:14" x14ac:dyDescent="0.2">
      <c r="A750" s="2" t="s">
        <v>37</v>
      </c>
      <c r="B750" s="2" t="s">
        <v>42</v>
      </c>
      <c r="C750" s="2" t="s">
        <v>6</v>
      </c>
      <c r="D750" s="2" t="s">
        <v>7</v>
      </c>
      <c r="E750" s="2" t="s">
        <v>14</v>
      </c>
      <c r="F750" s="2" t="s">
        <v>61</v>
      </c>
      <c r="G750" s="1">
        <v>11672.529999999999</v>
      </c>
      <c r="H750" s="1">
        <v>6312.2299999999987</v>
      </c>
      <c r="I750" s="4">
        <v>29</v>
      </c>
      <c r="J750" s="2" t="s">
        <v>70</v>
      </c>
      <c r="K750" s="1">
        <f>Tabelle6[[#This Row],[Menge kg Nges]]/1000</f>
        <v>11.672529999999998</v>
      </c>
      <c r="L750" s="1">
        <f>Tabelle6[[#This Row],[Menge kg P2O5]]/1000</f>
        <v>6.3122299999999987</v>
      </c>
      <c r="M750" s="1">
        <f>Tabelle6[[#This Row],[Menge t Nges]]/Tabelle6[[#This Row],[Anzahl Lieferscheine]]</f>
        <v>0.40250103448275854</v>
      </c>
      <c r="N750" s="1">
        <f>Tabelle6[[#This Row],[Menge t P2O5]]/Tabelle6[[#This Row],[Anzahl Lieferscheine]]</f>
        <v>0.21766310344827583</v>
      </c>
    </row>
    <row r="751" spans="1:14" x14ac:dyDescent="0.2">
      <c r="A751" s="2" t="s">
        <v>37</v>
      </c>
      <c r="B751" s="2" t="s">
        <v>42</v>
      </c>
      <c r="C751" s="2" t="s">
        <v>6</v>
      </c>
      <c r="D751" s="2" t="s">
        <v>15</v>
      </c>
      <c r="E751" s="2" t="s">
        <v>8</v>
      </c>
      <c r="F751" s="2" t="s">
        <v>61</v>
      </c>
      <c r="G751" s="1">
        <v>151.80000000000001</v>
      </c>
      <c r="H751" s="1">
        <v>165</v>
      </c>
      <c r="I751" s="4">
        <v>1</v>
      </c>
      <c r="J751" s="2" t="s">
        <v>70</v>
      </c>
      <c r="K751" s="1">
        <f>Tabelle6[[#This Row],[Menge kg Nges]]/1000</f>
        <v>0.15180000000000002</v>
      </c>
      <c r="L751" s="1">
        <f>Tabelle6[[#This Row],[Menge kg P2O5]]/1000</f>
        <v>0.16500000000000001</v>
      </c>
      <c r="M751" s="1">
        <f>Tabelle6[[#This Row],[Menge t Nges]]/Tabelle6[[#This Row],[Anzahl Lieferscheine]]</f>
        <v>0.15180000000000002</v>
      </c>
      <c r="N751" s="1">
        <f>Tabelle6[[#This Row],[Menge t P2O5]]/Tabelle6[[#This Row],[Anzahl Lieferscheine]]</f>
        <v>0.16500000000000001</v>
      </c>
    </row>
    <row r="752" spans="1:14" x14ac:dyDescent="0.2">
      <c r="A752" s="2" t="s">
        <v>37</v>
      </c>
      <c r="B752" s="2" t="s">
        <v>42</v>
      </c>
      <c r="C752" s="2" t="s">
        <v>6</v>
      </c>
      <c r="D752" s="2" t="s">
        <v>15</v>
      </c>
      <c r="E752" s="2" t="s">
        <v>17</v>
      </c>
      <c r="F752" s="2" t="s">
        <v>61</v>
      </c>
      <c r="G752" s="1">
        <v>288</v>
      </c>
      <c r="H752" s="1">
        <v>144</v>
      </c>
      <c r="I752" s="4">
        <v>3</v>
      </c>
      <c r="J752" s="2" t="s">
        <v>70</v>
      </c>
      <c r="K752" s="1">
        <f>Tabelle6[[#This Row],[Menge kg Nges]]/1000</f>
        <v>0.28799999999999998</v>
      </c>
      <c r="L752" s="1">
        <f>Tabelle6[[#This Row],[Menge kg P2O5]]/1000</f>
        <v>0.14399999999999999</v>
      </c>
      <c r="M752" s="1">
        <f>Tabelle6[[#This Row],[Menge t Nges]]/Tabelle6[[#This Row],[Anzahl Lieferscheine]]</f>
        <v>9.5999999999999988E-2</v>
      </c>
      <c r="N752" s="1">
        <f>Tabelle6[[#This Row],[Menge t P2O5]]/Tabelle6[[#This Row],[Anzahl Lieferscheine]]</f>
        <v>4.7999999999999994E-2</v>
      </c>
    </row>
    <row r="753" spans="1:14" x14ac:dyDescent="0.2">
      <c r="A753" s="2" t="s">
        <v>37</v>
      </c>
      <c r="B753" s="2" t="s">
        <v>42</v>
      </c>
      <c r="C753" s="2" t="s">
        <v>6</v>
      </c>
      <c r="D753" s="2" t="s">
        <v>15</v>
      </c>
      <c r="E753" s="2" t="s">
        <v>18</v>
      </c>
      <c r="F753" s="2" t="s">
        <v>61</v>
      </c>
      <c r="G753" s="1">
        <v>1159.1999999999998</v>
      </c>
      <c r="H753" s="1">
        <v>899.3</v>
      </c>
      <c r="I753" s="4">
        <v>2</v>
      </c>
      <c r="J753" s="2" t="s">
        <v>70</v>
      </c>
      <c r="K753" s="1">
        <f>Tabelle6[[#This Row],[Menge kg Nges]]/1000</f>
        <v>1.1591999999999998</v>
      </c>
      <c r="L753" s="1">
        <f>Tabelle6[[#This Row],[Menge kg P2O5]]/1000</f>
        <v>0.89929999999999999</v>
      </c>
      <c r="M753" s="1">
        <f>Tabelle6[[#This Row],[Menge t Nges]]/Tabelle6[[#This Row],[Anzahl Lieferscheine]]</f>
        <v>0.57959999999999989</v>
      </c>
      <c r="N753" s="1">
        <f>Tabelle6[[#This Row],[Menge t P2O5]]/Tabelle6[[#This Row],[Anzahl Lieferscheine]]</f>
        <v>0.44964999999999999</v>
      </c>
    </row>
    <row r="754" spans="1:14" x14ac:dyDescent="0.2">
      <c r="A754" s="2" t="s">
        <v>37</v>
      </c>
      <c r="B754" s="2" t="s">
        <v>42</v>
      </c>
      <c r="C754" s="2" t="s">
        <v>6</v>
      </c>
      <c r="D754" s="2" t="s">
        <v>15</v>
      </c>
      <c r="E754" s="2" t="s">
        <v>19</v>
      </c>
      <c r="F754" s="2" t="s">
        <v>61</v>
      </c>
      <c r="G754" s="1">
        <v>297</v>
      </c>
      <c r="H754" s="1">
        <v>330</v>
      </c>
      <c r="I754" s="4">
        <v>1</v>
      </c>
      <c r="J754" s="2" t="s">
        <v>70</v>
      </c>
      <c r="K754" s="1">
        <f>Tabelle6[[#This Row],[Menge kg Nges]]/1000</f>
        <v>0.29699999999999999</v>
      </c>
      <c r="L754" s="1">
        <f>Tabelle6[[#This Row],[Menge kg P2O5]]/1000</f>
        <v>0.33</v>
      </c>
      <c r="M754" s="1">
        <f>Tabelle6[[#This Row],[Menge t Nges]]/Tabelle6[[#This Row],[Anzahl Lieferscheine]]</f>
        <v>0.29699999999999999</v>
      </c>
      <c r="N754" s="1">
        <f>Tabelle6[[#This Row],[Menge t P2O5]]/Tabelle6[[#This Row],[Anzahl Lieferscheine]]</f>
        <v>0.33</v>
      </c>
    </row>
    <row r="755" spans="1:14" x14ac:dyDescent="0.2">
      <c r="A755" s="2" t="s">
        <v>37</v>
      </c>
      <c r="B755" s="2" t="s">
        <v>42</v>
      </c>
      <c r="C755" s="2" t="s">
        <v>6</v>
      </c>
      <c r="D755" s="2" t="s">
        <v>15</v>
      </c>
      <c r="E755" s="2" t="s">
        <v>20</v>
      </c>
      <c r="F755" s="2" t="s">
        <v>61</v>
      </c>
      <c r="G755" s="1">
        <v>922.15999999999974</v>
      </c>
      <c r="H755" s="1">
        <v>541</v>
      </c>
      <c r="I755" s="4">
        <v>17</v>
      </c>
      <c r="J755" s="2" t="s">
        <v>70</v>
      </c>
      <c r="K755" s="1">
        <f>Tabelle6[[#This Row],[Menge kg Nges]]/1000</f>
        <v>0.92215999999999976</v>
      </c>
      <c r="L755" s="1">
        <f>Tabelle6[[#This Row],[Menge kg P2O5]]/1000</f>
        <v>0.54100000000000004</v>
      </c>
      <c r="M755" s="1">
        <f>Tabelle6[[#This Row],[Menge t Nges]]/Tabelle6[[#This Row],[Anzahl Lieferscheine]]</f>
        <v>5.4244705882352924E-2</v>
      </c>
      <c r="N755" s="1">
        <f>Tabelle6[[#This Row],[Menge t P2O5]]/Tabelle6[[#This Row],[Anzahl Lieferscheine]]</f>
        <v>3.1823529411764709E-2</v>
      </c>
    </row>
    <row r="756" spans="1:14" x14ac:dyDescent="0.2">
      <c r="A756" s="2" t="s">
        <v>37</v>
      </c>
      <c r="B756" s="2" t="s">
        <v>42</v>
      </c>
      <c r="C756" s="2" t="s">
        <v>6</v>
      </c>
      <c r="D756" s="2" t="s">
        <v>15</v>
      </c>
      <c r="E756" s="2" t="s">
        <v>21</v>
      </c>
      <c r="F756" s="2" t="s">
        <v>61</v>
      </c>
      <c r="G756" s="1">
        <v>250</v>
      </c>
      <c r="H756" s="1">
        <v>132</v>
      </c>
      <c r="I756" s="4">
        <v>2</v>
      </c>
      <c r="J756" s="2" t="s">
        <v>70</v>
      </c>
      <c r="K756" s="1">
        <f>Tabelle6[[#This Row],[Menge kg Nges]]/1000</f>
        <v>0.25</v>
      </c>
      <c r="L756" s="1">
        <f>Tabelle6[[#This Row],[Menge kg P2O5]]/1000</f>
        <v>0.13200000000000001</v>
      </c>
      <c r="M756" s="1">
        <f>Tabelle6[[#This Row],[Menge t Nges]]/Tabelle6[[#This Row],[Anzahl Lieferscheine]]</f>
        <v>0.125</v>
      </c>
      <c r="N756" s="1">
        <f>Tabelle6[[#This Row],[Menge t P2O5]]/Tabelle6[[#This Row],[Anzahl Lieferscheine]]</f>
        <v>6.6000000000000003E-2</v>
      </c>
    </row>
    <row r="757" spans="1:14" x14ac:dyDescent="0.2">
      <c r="A757" s="2" t="s">
        <v>37</v>
      </c>
      <c r="B757" s="2" t="s">
        <v>42</v>
      </c>
      <c r="C757" s="2" t="s">
        <v>25</v>
      </c>
      <c r="D757" s="2" t="s">
        <v>25</v>
      </c>
      <c r="E757" s="2" t="s">
        <v>26</v>
      </c>
      <c r="F757" s="2" t="s">
        <v>61</v>
      </c>
      <c r="G757" s="1">
        <v>481.67999999999995</v>
      </c>
      <c r="H757" s="1">
        <v>151.20000000000002</v>
      </c>
      <c r="I757" s="4">
        <v>4</v>
      </c>
      <c r="J757" s="2" t="s">
        <v>70</v>
      </c>
      <c r="K757" s="1">
        <f>Tabelle6[[#This Row],[Menge kg Nges]]/1000</f>
        <v>0.48167999999999994</v>
      </c>
      <c r="L757" s="1">
        <f>Tabelle6[[#This Row],[Menge kg P2O5]]/1000</f>
        <v>0.15120000000000003</v>
      </c>
      <c r="M757" s="1">
        <f>Tabelle6[[#This Row],[Menge t Nges]]/Tabelle6[[#This Row],[Anzahl Lieferscheine]]</f>
        <v>0.12041999999999999</v>
      </c>
      <c r="N757" s="1">
        <f>Tabelle6[[#This Row],[Menge t P2O5]]/Tabelle6[[#This Row],[Anzahl Lieferscheine]]</f>
        <v>3.7800000000000007E-2</v>
      </c>
    </row>
    <row r="758" spans="1:14" x14ac:dyDescent="0.2">
      <c r="A758" s="2" t="s">
        <v>37</v>
      </c>
      <c r="B758" s="2" t="s">
        <v>42</v>
      </c>
      <c r="C758" s="2" t="s">
        <v>63</v>
      </c>
      <c r="D758" s="2" t="s">
        <v>63</v>
      </c>
      <c r="E758" s="2" t="s">
        <v>63</v>
      </c>
      <c r="F758" s="2" t="s">
        <v>61</v>
      </c>
      <c r="G758" s="1">
        <v>291.25</v>
      </c>
      <c r="H758" s="1">
        <v>266.25</v>
      </c>
      <c r="I758" s="4">
        <v>1</v>
      </c>
      <c r="J758" s="2" t="s">
        <v>70</v>
      </c>
      <c r="K758" s="1">
        <f>Tabelle6[[#This Row],[Menge kg Nges]]/1000</f>
        <v>0.29125000000000001</v>
      </c>
      <c r="L758" s="1">
        <f>Tabelle6[[#This Row],[Menge kg P2O5]]/1000</f>
        <v>0.26624999999999999</v>
      </c>
      <c r="M758" s="1">
        <f>Tabelle6[[#This Row],[Menge t Nges]]/Tabelle6[[#This Row],[Anzahl Lieferscheine]]</f>
        <v>0.29125000000000001</v>
      </c>
      <c r="N758" s="1">
        <f>Tabelle6[[#This Row],[Menge t P2O5]]/Tabelle6[[#This Row],[Anzahl Lieferscheine]]</f>
        <v>0.26624999999999999</v>
      </c>
    </row>
    <row r="759" spans="1:14" x14ac:dyDescent="0.2">
      <c r="A759" s="2" t="s">
        <v>38</v>
      </c>
      <c r="B759" s="2" t="s">
        <v>32</v>
      </c>
      <c r="C759" s="2" t="s">
        <v>6</v>
      </c>
      <c r="D759" s="2" t="s">
        <v>7</v>
      </c>
      <c r="E759" s="2" t="s">
        <v>11</v>
      </c>
      <c r="F759" s="2" t="s">
        <v>61</v>
      </c>
      <c r="G759" s="1">
        <v>627.83999999999992</v>
      </c>
      <c r="H759" s="1">
        <v>291.83999999999997</v>
      </c>
      <c r="I759" s="4">
        <v>2</v>
      </c>
      <c r="J759" s="2" t="s">
        <v>70</v>
      </c>
      <c r="K759" s="1">
        <f>Tabelle6[[#This Row],[Menge kg Nges]]/1000</f>
        <v>0.62783999999999995</v>
      </c>
      <c r="L759" s="1">
        <f>Tabelle6[[#This Row],[Menge kg P2O5]]/1000</f>
        <v>0.29183999999999999</v>
      </c>
      <c r="M759" s="1">
        <f>Tabelle6[[#This Row],[Menge t Nges]]/Tabelle6[[#This Row],[Anzahl Lieferscheine]]</f>
        <v>0.31391999999999998</v>
      </c>
      <c r="N759" s="1">
        <f>Tabelle6[[#This Row],[Menge t P2O5]]/Tabelle6[[#This Row],[Anzahl Lieferscheine]]</f>
        <v>0.14591999999999999</v>
      </c>
    </row>
    <row r="760" spans="1:14" x14ac:dyDescent="0.2">
      <c r="A760" s="2" t="s">
        <v>38</v>
      </c>
      <c r="B760" s="2" t="s">
        <v>32</v>
      </c>
      <c r="C760" s="2" t="s">
        <v>25</v>
      </c>
      <c r="D760" s="2" t="s">
        <v>25</v>
      </c>
      <c r="E760" s="2" t="s">
        <v>26</v>
      </c>
      <c r="F760" s="2" t="s">
        <v>61</v>
      </c>
      <c r="G760" s="1">
        <v>460.2</v>
      </c>
      <c r="H760" s="1">
        <v>7.8</v>
      </c>
      <c r="I760" s="4">
        <v>1</v>
      </c>
      <c r="J760" s="2" t="s">
        <v>70</v>
      </c>
      <c r="K760" s="1">
        <f>Tabelle6[[#This Row],[Menge kg Nges]]/1000</f>
        <v>0.4602</v>
      </c>
      <c r="L760" s="1">
        <f>Tabelle6[[#This Row],[Menge kg P2O5]]/1000</f>
        <v>7.7999999999999996E-3</v>
      </c>
      <c r="M760" s="1">
        <f>Tabelle6[[#This Row],[Menge t Nges]]/Tabelle6[[#This Row],[Anzahl Lieferscheine]]</f>
        <v>0.4602</v>
      </c>
      <c r="N760" s="1">
        <f>Tabelle6[[#This Row],[Menge t P2O5]]/Tabelle6[[#This Row],[Anzahl Lieferscheine]]</f>
        <v>7.7999999999999996E-3</v>
      </c>
    </row>
    <row r="761" spans="1:14" x14ac:dyDescent="0.2">
      <c r="A761" s="2" t="s">
        <v>38</v>
      </c>
      <c r="B761" s="2" t="s">
        <v>38</v>
      </c>
      <c r="C761" s="2" t="s">
        <v>6</v>
      </c>
      <c r="D761" s="2" t="s">
        <v>7</v>
      </c>
      <c r="E761" s="2" t="s">
        <v>8</v>
      </c>
      <c r="F761" s="2" t="s">
        <v>61</v>
      </c>
      <c r="G761" s="1">
        <v>72409.610000000015</v>
      </c>
      <c r="H761" s="1">
        <v>22892.65</v>
      </c>
      <c r="I761" s="4">
        <v>84</v>
      </c>
      <c r="J761" s="2" t="s">
        <v>70</v>
      </c>
      <c r="K761" s="1">
        <f>Tabelle6[[#This Row],[Menge kg Nges]]/1000</f>
        <v>72.409610000000015</v>
      </c>
      <c r="L761" s="1">
        <f>Tabelle6[[#This Row],[Menge kg P2O5]]/1000</f>
        <v>22.89265</v>
      </c>
      <c r="M761" s="1">
        <f>Tabelle6[[#This Row],[Menge t Nges]]/Tabelle6[[#This Row],[Anzahl Lieferscheine]]</f>
        <v>0.86201916666666689</v>
      </c>
      <c r="N761" s="1">
        <f>Tabelle6[[#This Row],[Menge t P2O5]]/Tabelle6[[#This Row],[Anzahl Lieferscheine]]</f>
        <v>0.27253154761904763</v>
      </c>
    </row>
    <row r="762" spans="1:14" x14ac:dyDescent="0.2">
      <c r="A762" s="2" t="s">
        <v>38</v>
      </c>
      <c r="B762" s="2" t="s">
        <v>38</v>
      </c>
      <c r="C762" s="2" t="s">
        <v>6</v>
      </c>
      <c r="D762" s="2" t="s">
        <v>7</v>
      </c>
      <c r="E762" s="2" t="s">
        <v>9</v>
      </c>
      <c r="F762" s="2" t="s">
        <v>61</v>
      </c>
      <c r="G762" s="1">
        <v>10723.300000000005</v>
      </c>
      <c r="H762" s="1">
        <v>4714.2</v>
      </c>
      <c r="I762" s="4">
        <v>32</v>
      </c>
      <c r="J762" s="2" t="s">
        <v>70</v>
      </c>
      <c r="K762" s="1">
        <f>Tabelle6[[#This Row],[Menge kg Nges]]/1000</f>
        <v>10.723300000000005</v>
      </c>
      <c r="L762" s="1">
        <f>Tabelle6[[#This Row],[Menge kg P2O5]]/1000</f>
        <v>4.7141999999999999</v>
      </c>
      <c r="M762" s="1">
        <f>Tabelle6[[#This Row],[Menge t Nges]]/Tabelle6[[#This Row],[Anzahl Lieferscheine]]</f>
        <v>0.33510312500000017</v>
      </c>
      <c r="N762" s="1">
        <f>Tabelle6[[#This Row],[Menge t P2O5]]/Tabelle6[[#This Row],[Anzahl Lieferscheine]]</f>
        <v>0.14731875</v>
      </c>
    </row>
    <row r="763" spans="1:14" x14ac:dyDescent="0.2">
      <c r="A763" s="2" t="s">
        <v>38</v>
      </c>
      <c r="B763" s="2" t="s">
        <v>38</v>
      </c>
      <c r="C763" s="2" t="s">
        <v>6</v>
      </c>
      <c r="D763" s="2" t="s">
        <v>7</v>
      </c>
      <c r="E763" s="2" t="s">
        <v>10</v>
      </c>
      <c r="F763" s="2" t="s">
        <v>61</v>
      </c>
      <c r="G763" s="1">
        <v>3541.36</v>
      </c>
      <c r="H763" s="1">
        <v>1378.57</v>
      </c>
      <c r="I763" s="4">
        <v>17</v>
      </c>
      <c r="J763" s="2" t="s">
        <v>70</v>
      </c>
      <c r="K763" s="1">
        <f>Tabelle6[[#This Row],[Menge kg Nges]]/1000</f>
        <v>3.5413600000000001</v>
      </c>
      <c r="L763" s="1">
        <f>Tabelle6[[#This Row],[Menge kg P2O5]]/1000</f>
        <v>1.3785699999999999</v>
      </c>
      <c r="M763" s="1">
        <f>Tabelle6[[#This Row],[Menge t Nges]]/Tabelle6[[#This Row],[Anzahl Lieferscheine]]</f>
        <v>0.20831529411764707</v>
      </c>
      <c r="N763" s="1">
        <f>Tabelle6[[#This Row],[Menge t P2O5]]/Tabelle6[[#This Row],[Anzahl Lieferscheine]]</f>
        <v>8.1092352941176463E-2</v>
      </c>
    </row>
    <row r="764" spans="1:14" x14ac:dyDescent="0.2">
      <c r="A764" s="2" t="s">
        <v>38</v>
      </c>
      <c r="B764" s="2" t="s">
        <v>38</v>
      </c>
      <c r="C764" s="2" t="s">
        <v>6</v>
      </c>
      <c r="D764" s="2" t="s">
        <v>7</v>
      </c>
      <c r="E764" s="2" t="s">
        <v>11</v>
      </c>
      <c r="F764" s="2" t="s">
        <v>61</v>
      </c>
      <c r="G764" s="1">
        <v>6783.2</v>
      </c>
      <c r="H764" s="1">
        <v>3970.44</v>
      </c>
      <c r="I764" s="4">
        <v>16</v>
      </c>
      <c r="J764" s="2" t="s">
        <v>70</v>
      </c>
      <c r="K764" s="1">
        <f>Tabelle6[[#This Row],[Menge kg Nges]]/1000</f>
        <v>6.7831999999999999</v>
      </c>
      <c r="L764" s="1">
        <f>Tabelle6[[#This Row],[Menge kg P2O5]]/1000</f>
        <v>3.97044</v>
      </c>
      <c r="M764" s="1">
        <f>Tabelle6[[#This Row],[Menge t Nges]]/Tabelle6[[#This Row],[Anzahl Lieferscheine]]</f>
        <v>0.42394999999999999</v>
      </c>
      <c r="N764" s="1">
        <f>Tabelle6[[#This Row],[Menge t P2O5]]/Tabelle6[[#This Row],[Anzahl Lieferscheine]]</f>
        <v>0.2481525</v>
      </c>
    </row>
    <row r="765" spans="1:14" x14ac:dyDescent="0.2">
      <c r="A765" s="2" t="s">
        <v>38</v>
      </c>
      <c r="B765" s="2" t="s">
        <v>38</v>
      </c>
      <c r="C765" s="2" t="s">
        <v>6</v>
      </c>
      <c r="D765" s="2" t="s">
        <v>7</v>
      </c>
      <c r="E765" s="2" t="s">
        <v>12</v>
      </c>
      <c r="F765" s="2" t="s">
        <v>61</v>
      </c>
      <c r="G765" s="1">
        <v>32246.06</v>
      </c>
      <c r="H765" s="1">
        <v>14381.300000000001</v>
      </c>
      <c r="I765" s="4">
        <v>49</v>
      </c>
      <c r="J765" s="2" t="s">
        <v>70</v>
      </c>
      <c r="K765" s="1">
        <f>Tabelle6[[#This Row],[Menge kg Nges]]/1000</f>
        <v>32.24606</v>
      </c>
      <c r="L765" s="1">
        <f>Tabelle6[[#This Row],[Menge kg P2O5]]/1000</f>
        <v>14.381300000000001</v>
      </c>
      <c r="M765" s="1">
        <f>Tabelle6[[#This Row],[Menge t Nges]]/Tabelle6[[#This Row],[Anzahl Lieferscheine]]</f>
        <v>0.65808285714285719</v>
      </c>
      <c r="N765" s="1">
        <f>Tabelle6[[#This Row],[Menge t P2O5]]/Tabelle6[[#This Row],[Anzahl Lieferscheine]]</f>
        <v>0.29349591836734695</v>
      </c>
    </row>
    <row r="766" spans="1:14" x14ac:dyDescent="0.2">
      <c r="A766" s="2" t="s">
        <v>38</v>
      </c>
      <c r="B766" s="2" t="s">
        <v>38</v>
      </c>
      <c r="C766" s="2" t="s">
        <v>6</v>
      </c>
      <c r="D766" s="2" t="s">
        <v>7</v>
      </c>
      <c r="E766" s="2" t="s">
        <v>13</v>
      </c>
      <c r="F766" s="2" t="s">
        <v>61</v>
      </c>
      <c r="G766" s="1">
        <v>5280.4</v>
      </c>
      <c r="H766" s="1">
        <v>2674</v>
      </c>
      <c r="I766" s="4">
        <v>12</v>
      </c>
      <c r="J766" s="2" t="s">
        <v>70</v>
      </c>
      <c r="K766" s="1">
        <f>Tabelle6[[#This Row],[Menge kg Nges]]/1000</f>
        <v>5.2803999999999993</v>
      </c>
      <c r="L766" s="1">
        <f>Tabelle6[[#This Row],[Menge kg P2O5]]/1000</f>
        <v>2.6739999999999999</v>
      </c>
      <c r="M766" s="1">
        <f>Tabelle6[[#This Row],[Menge t Nges]]/Tabelle6[[#This Row],[Anzahl Lieferscheine]]</f>
        <v>0.44003333333333328</v>
      </c>
      <c r="N766" s="1">
        <f>Tabelle6[[#This Row],[Menge t P2O5]]/Tabelle6[[#This Row],[Anzahl Lieferscheine]]</f>
        <v>0.22283333333333333</v>
      </c>
    </row>
    <row r="767" spans="1:14" x14ac:dyDescent="0.2">
      <c r="A767" s="2" t="s">
        <v>38</v>
      </c>
      <c r="B767" s="2" t="s">
        <v>38</v>
      </c>
      <c r="C767" s="2" t="s">
        <v>6</v>
      </c>
      <c r="D767" s="2" t="s">
        <v>7</v>
      </c>
      <c r="E767" s="2" t="s">
        <v>14</v>
      </c>
      <c r="F767" s="2" t="s">
        <v>61</v>
      </c>
      <c r="G767" s="1">
        <v>9221.5499999999993</v>
      </c>
      <c r="H767" s="1">
        <v>4493.3999999999996</v>
      </c>
      <c r="I767" s="4">
        <v>32</v>
      </c>
      <c r="J767" s="2" t="s">
        <v>70</v>
      </c>
      <c r="K767" s="1">
        <f>Tabelle6[[#This Row],[Menge kg Nges]]/1000</f>
        <v>9.2215499999999988</v>
      </c>
      <c r="L767" s="1">
        <f>Tabelle6[[#This Row],[Menge kg P2O5]]/1000</f>
        <v>4.4933999999999994</v>
      </c>
      <c r="M767" s="1">
        <f>Tabelle6[[#This Row],[Menge t Nges]]/Tabelle6[[#This Row],[Anzahl Lieferscheine]]</f>
        <v>0.28817343749999996</v>
      </c>
      <c r="N767" s="1">
        <f>Tabelle6[[#This Row],[Menge t P2O5]]/Tabelle6[[#This Row],[Anzahl Lieferscheine]]</f>
        <v>0.14041874999999998</v>
      </c>
    </row>
    <row r="768" spans="1:14" x14ac:dyDescent="0.2">
      <c r="A768" s="2" t="s">
        <v>38</v>
      </c>
      <c r="B768" s="2" t="s">
        <v>38</v>
      </c>
      <c r="C768" s="2" t="s">
        <v>6</v>
      </c>
      <c r="D768" s="2" t="s">
        <v>15</v>
      </c>
      <c r="E768" s="2" t="s">
        <v>8</v>
      </c>
      <c r="F768" s="2" t="s">
        <v>61</v>
      </c>
      <c r="G768" s="1">
        <v>6909.2800000000007</v>
      </c>
      <c r="H768" s="1">
        <v>3040.7199999999993</v>
      </c>
      <c r="I768" s="4">
        <v>14</v>
      </c>
      <c r="J768" s="2" t="s">
        <v>70</v>
      </c>
      <c r="K768" s="1">
        <f>Tabelle6[[#This Row],[Menge kg Nges]]/1000</f>
        <v>6.9092800000000008</v>
      </c>
      <c r="L768" s="1">
        <f>Tabelle6[[#This Row],[Menge kg P2O5]]/1000</f>
        <v>3.0407199999999994</v>
      </c>
      <c r="M768" s="1">
        <f>Tabelle6[[#This Row],[Menge t Nges]]/Tabelle6[[#This Row],[Anzahl Lieferscheine]]</f>
        <v>0.49352000000000007</v>
      </c>
      <c r="N768" s="1">
        <f>Tabelle6[[#This Row],[Menge t P2O5]]/Tabelle6[[#This Row],[Anzahl Lieferscheine]]</f>
        <v>0.21719428571428567</v>
      </c>
    </row>
    <row r="769" spans="1:14" x14ac:dyDescent="0.2">
      <c r="A769" s="2" t="s">
        <v>38</v>
      </c>
      <c r="B769" s="2" t="s">
        <v>38</v>
      </c>
      <c r="C769" s="2" t="s">
        <v>6</v>
      </c>
      <c r="D769" s="2" t="s">
        <v>15</v>
      </c>
      <c r="E769" s="2" t="s">
        <v>17</v>
      </c>
      <c r="F769" s="2" t="s">
        <v>61</v>
      </c>
      <c r="G769" s="1">
        <v>915</v>
      </c>
      <c r="H769" s="1">
        <v>457.5</v>
      </c>
      <c r="I769" s="4">
        <v>3</v>
      </c>
      <c r="J769" s="2" t="s">
        <v>70</v>
      </c>
      <c r="K769" s="1">
        <f>Tabelle6[[#This Row],[Menge kg Nges]]/1000</f>
        <v>0.91500000000000004</v>
      </c>
      <c r="L769" s="1">
        <f>Tabelle6[[#This Row],[Menge kg P2O5]]/1000</f>
        <v>0.45750000000000002</v>
      </c>
      <c r="M769" s="1">
        <f>Tabelle6[[#This Row],[Menge t Nges]]/Tabelle6[[#This Row],[Anzahl Lieferscheine]]</f>
        <v>0.30499999999999999</v>
      </c>
      <c r="N769" s="1">
        <f>Tabelle6[[#This Row],[Menge t P2O5]]/Tabelle6[[#This Row],[Anzahl Lieferscheine]]</f>
        <v>0.1525</v>
      </c>
    </row>
    <row r="770" spans="1:14" x14ac:dyDescent="0.2">
      <c r="A770" s="2" t="s">
        <v>38</v>
      </c>
      <c r="B770" s="2" t="s">
        <v>38</v>
      </c>
      <c r="C770" s="2" t="s">
        <v>6</v>
      </c>
      <c r="D770" s="2" t="s">
        <v>15</v>
      </c>
      <c r="E770" s="2" t="s">
        <v>35</v>
      </c>
      <c r="F770" s="2" t="s">
        <v>61</v>
      </c>
      <c r="G770" s="1">
        <v>992</v>
      </c>
      <c r="H770" s="1">
        <v>768</v>
      </c>
      <c r="I770" s="4">
        <v>2</v>
      </c>
      <c r="J770" s="2" t="s">
        <v>70</v>
      </c>
      <c r="K770" s="1">
        <f>Tabelle6[[#This Row],[Menge kg Nges]]/1000</f>
        <v>0.99199999999999999</v>
      </c>
      <c r="L770" s="1">
        <f>Tabelle6[[#This Row],[Menge kg P2O5]]/1000</f>
        <v>0.76800000000000002</v>
      </c>
      <c r="M770" s="1">
        <f>Tabelle6[[#This Row],[Menge t Nges]]/Tabelle6[[#This Row],[Anzahl Lieferscheine]]</f>
        <v>0.496</v>
      </c>
      <c r="N770" s="1">
        <f>Tabelle6[[#This Row],[Menge t P2O5]]/Tabelle6[[#This Row],[Anzahl Lieferscheine]]</f>
        <v>0.38400000000000001</v>
      </c>
    </row>
    <row r="771" spans="1:14" x14ac:dyDescent="0.2">
      <c r="A771" s="2" t="s">
        <v>38</v>
      </c>
      <c r="B771" s="2" t="s">
        <v>38</v>
      </c>
      <c r="C771" s="2" t="s">
        <v>6</v>
      </c>
      <c r="D771" s="2" t="s">
        <v>15</v>
      </c>
      <c r="E771" s="2" t="s">
        <v>18</v>
      </c>
      <c r="F771" s="2" t="s">
        <v>61</v>
      </c>
      <c r="G771" s="1">
        <v>8226.52</v>
      </c>
      <c r="H771" s="1">
        <v>6545.0999999999995</v>
      </c>
      <c r="I771" s="4">
        <v>12</v>
      </c>
      <c r="J771" s="2" t="s">
        <v>70</v>
      </c>
      <c r="K771" s="1">
        <f>Tabelle6[[#This Row],[Menge kg Nges]]/1000</f>
        <v>8.2265200000000007</v>
      </c>
      <c r="L771" s="1">
        <f>Tabelle6[[#This Row],[Menge kg P2O5]]/1000</f>
        <v>6.5450999999999997</v>
      </c>
      <c r="M771" s="1">
        <f>Tabelle6[[#This Row],[Menge t Nges]]/Tabelle6[[#This Row],[Anzahl Lieferscheine]]</f>
        <v>0.68554333333333339</v>
      </c>
      <c r="N771" s="1">
        <f>Tabelle6[[#This Row],[Menge t P2O5]]/Tabelle6[[#This Row],[Anzahl Lieferscheine]]</f>
        <v>0.54542499999999994</v>
      </c>
    </row>
    <row r="772" spans="1:14" x14ac:dyDescent="0.2">
      <c r="A772" s="2" t="s">
        <v>38</v>
      </c>
      <c r="B772" s="2" t="s">
        <v>38</v>
      </c>
      <c r="C772" s="2" t="s">
        <v>6</v>
      </c>
      <c r="D772" s="2" t="s">
        <v>15</v>
      </c>
      <c r="E772" s="2" t="s">
        <v>19</v>
      </c>
      <c r="F772" s="2" t="s">
        <v>61</v>
      </c>
      <c r="G772" s="1">
        <v>270</v>
      </c>
      <c r="H772" s="1">
        <v>300</v>
      </c>
      <c r="I772" s="4">
        <v>1</v>
      </c>
      <c r="J772" s="2" t="s">
        <v>70</v>
      </c>
      <c r="K772" s="1">
        <f>Tabelle6[[#This Row],[Menge kg Nges]]/1000</f>
        <v>0.27</v>
      </c>
      <c r="L772" s="1">
        <f>Tabelle6[[#This Row],[Menge kg P2O5]]/1000</f>
        <v>0.3</v>
      </c>
      <c r="M772" s="1">
        <f>Tabelle6[[#This Row],[Menge t Nges]]/Tabelle6[[#This Row],[Anzahl Lieferscheine]]</f>
        <v>0.27</v>
      </c>
      <c r="N772" s="1">
        <f>Tabelle6[[#This Row],[Menge t P2O5]]/Tabelle6[[#This Row],[Anzahl Lieferscheine]]</f>
        <v>0.3</v>
      </c>
    </row>
    <row r="773" spans="1:14" x14ac:dyDescent="0.2">
      <c r="A773" s="2" t="s">
        <v>38</v>
      </c>
      <c r="B773" s="2" t="s">
        <v>38</v>
      </c>
      <c r="C773" s="2" t="s">
        <v>6</v>
      </c>
      <c r="D773" s="2" t="s">
        <v>15</v>
      </c>
      <c r="E773" s="2" t="s">
        <v>20</v>
      </c>
      <c r="F773" s="2" t="s">
        <v>61</v>
      </c>
      <c r="G773" s="1">
        <v>598.4</v>
      </c>
      <c r="H773" s="1">
        <v>415</v>
      </c>
      <c r="I773" s="4">
        <v>3</v>
      </c>
      <c r="J773" s="2" t="s">
        <v>70</v>
      </c>
      <c r="K773" s="1">
        <f>Tabelle6[[#This Row],[Menge kg Nges]]/1000</f>
        <v>0.59839999999999993</v>
      </c>
      <c r="L773" s="1">
        <f>Tabelle6[[#This Row],[Menge kg P2O5]]/1000</f>
        <v>0.41499999999999998</v>
      </c>
      <c r="M773" s="1">
        <f>Tabelle6[[#This Row],[Menge t Nges]]/Tabelle6[[#This Row],[Anzahl Lieferscheine]]</f>
        <v>0.19946666666666665</v>
      </c>
      <c r="N773" s="1">
        <f>Tabelle6[[#This Row],[Menge t P2O5]]/Tabelle6[[#This Row],[Anzahl Lieferscheine]]</f>
        <v>0.13833333333333334</v>
      </c>
    </row>
    <row r="774" spans="1:14" x14ac:dyDescent="0.2">
      <c r="A774" s="2" t="s">
        <v>38</v>
      </c>
      <c r="B774" s="2" t="s">
        <v>38</v>
      </c>
      <c r="C774" s="2" t="s">
        <v>6</v>
      </c>
      <c r="D774" s="2" t="s">
        <v>15</v>
      </c>
      <c r="E774" s="2" t="s">
        <v>21</v>
      </c>
      <c r="F774" s="2" t="s">
        <v>61</v>
      </c>
      <c r="G774" s="1">
        <v>6187</v>
      </c>
      <c r="H774" s="1">
        <v>3153.9999999999995</v>
      </c>
      <c r="I774" s="4">
        <v>13</v>
      </c>
      <c r="J774" s="2" t="s">
        <v>70</v>
      </c>
      <c r="K774" s="1">
        <f>Tabelle6[[#This Row],[Menge kg Nges]]/1000</f>
        <v>6.1870000000000003</v>
      </c>
      <c r="L774" s="1">
        <f>Tabelle6[[#This Row],[Menge kg P2O5]]/1000</f>
        <v>3.1539999999999995</v>
      </c>
      <c r="M774" s="1">
        <f>Tabelle6[[#This Row],[Menge t Nges]]/Tabelle6[[#This Row],[Anzahl Lieferscheine]]</f>
        <v>0.47592307692307695</v>
      </c>
      <c r="N774" s="1">
        <f>Tabelle6[[#This Row],[Menge t P2O5]]/Tabelle6[[#This Row],[Anzahl Lieferscheine]]</f>
        <v>0.24261538461538457</v>
      </c>
    </row>
    <row r="775" spans="1:14" x14ac:dyDescent="0.2">
      <c r="A775" s="2" t="s">
        <v>38</v>
      </c>
      <c r="B775" s="2" t="s">
        <v>38</v>
      </c>
      <c r="C775" s="2" t="s">
        <v>6</v>
      </c>
      <c r="D775" s="2" t="s">
        <v>15</v>
      </c>
      <c r="E775" s="2" t="s">
        <v>9</v>
      </c>
      <c r="F775" s="2" t="s">
        <v>61</v>
      </c>
      <c r="G775" s="1">
        <v>2612.8000000000002</v>
      </c>
      <c r="H775" s="1">
        <v>1171.5</v>
      </c>
      <c r="I775" s="4">
        <v>10</v>
      </c>
      <c r="J775" s="2" t="s">
        <v>70</v>
      </c>
      <c r="K775" s="1">
        <f>Tabelle6[[#This Row],[Menge kg Nges]]/1000</f>
        <v>2.6128</v>
      </c>
      <c r="L775" s="1">
        <f>Tabelle6[[#This Row],[Menge kg P2O5]]/1000</f>
        <v>1.1715</v>
      </c>
      <c r="M775" s="1">
        <f>Tabelle6[[#This Row],[Menge t Nges]]/Tabelle6[[#This Row],[Anzahl Lieferscheine]]</f>
        <v>0.26128000000000001</v>
      </c>
      <c r="N775" s="1">
        <f>Tabelle6[[#This Row],[Menge t P2O5]]/Tabelle6[[#This Row],[Anzahl Lieferscheine]]</f>
        <v>0.11715</v>
      </c>
    </row>
    <row r="776" spans="1:14" x14ac:dyDescent="0.2">
      <c r="A776" s="2" t="s">
        <v>38</v>
      </c>
      <c r="B776" s="2" t="s">
        <v>38</v>
      </c>
      <c r="C776" s="2" t="s">
        <v>6</v>
      </c>
      <c r="D776" s="2" t="s">
        <v>15</v>
      </c>
      <c r="E776" s="2" t="s">
        <v>10</v>
      </c>
      <c r="F776" s="2" t="s">
        <v>61</v>
      </c>
      <c r="G776" s="1">
        <v>9391.15</v>
      </c>
      <c r="H776" s="1">
        <v>4175.4799999999996</v>
      </c>
      <c r="I776" s="4">
        <v>6</v>
      </c>
      <c r="J776" s="2" t="s">
        <v>70</v>
      </c>
      <c r="K776" s="1">
        <f>Tabelle6[[#This Row],[Menge kg Nges]]/1000</f>
        <v>9.3911499999999997</v>
      </c>
      <c r="L776" s="1">
        <f>Tabelle6[[#This Row],[Menge kg P2O5]]/1000</f>
        <v>4.1754799999999994</v>
      </c>
      <c r="M776" s="1">
        <f>Tabelle6[[#This Row],[Menge t Nges]]/Tabelle6[[#This Row],[Anzahl Lieferscheine]]</f>
        <v>1.5651916666666665</v>
      </c>
      <c r="N776" s="1">
        <f>Tabelle6[[#This Row],[Menge t P2O5]]/Tabelle6[[#This Row],[Anzahl Lieferscheine]]</f>
        <v>0.69591333333333327</v>
      </c>
    </row>
    <row r="777" spans="1:14" x14ac:dyDescent="0.2">
      <c r="A777" s="2" t="s">
        <v>38</v>
      </c>
      <c r="B777" s="2" t="s">
        <v>38</v>
      </c>
      <c r="C777" s="2" t="s">
        <v>6</v>
      </c>
      <c r="D777" s="2" t="s">
        <v>15</v>
      </c>
      <c r="E777" s="2" t="s">
        <v>12</v>
      </c>
      <c r="F777" s="2" t="s">
        <v>61</v>
      </c>
      <c r="G777" s="1">
        <v>273</v>
      </c>
      <c r="H777" s="1">
        <v>245</v>
      </c>
      <c r="I777" s="4">
        <v>1</v>
      </c>
      <c r="J777" s="2" t="s">
        <v>70</v>
      </c>
      <c r="K777" s="1">
        <f>Tabelle6[[#This Row],[Menge kg Nges]]/1000</f>
        <v>0.27300000000000002</v>
      </c>
      <c r="L777" s="1">
        <f>Tabelle6[[#This Row],[Menge kg P2O5]]/1000</f>
        <v>0.245</v>
      </c>
      <c r="M777" s="1">
        <f>Tabelle6[[#This Row],[Menge t Nges]]/Tabelle6[[#This Row],[Anzahl Lieferscheine]]</f>
        <v>0.27300000000000002</v>
      </c>
      <c r="N777" s="1">
        <f>Tabelle6[[#This Row],[Menge t P2O5]]/Tabelle6[[#This Row],[Anzahl Lieferscheine]]</f>
        <v>0.245</v>
      </c>
    </row>
    <row r="778" spans="1:14" x14ac:dyDescent="0.2">
      <c r="A778" s="2" t="s">
        <v>38</v>
      </c>
      <c r="B778" s="2" t="s">
        <v>38</v>
      </c>
      <c r="C778" s="2" t="s">
        <v>25</v>
      </c>
      <c r="D778" s="2" t="s">
        <v>25</v>
      </c>
      <c r="E778" s="2" t="s">
        <v>26</v>
      </c>
      <c r="F778" s="2" t="s">
        <v>61</v>
      </c>
      <c r="G778" s="1">
        <v>139523.55000000005</v>
      </c>
      <c r="H778" s="1">
        <v>42603.410000000011</v>
      </c>
      <c r="I778" s="4">
        <v>273</v>
      </c>
      <c r="J778" s="2" t="s">
        <v>70</v>
      </c>
      <c r="K778" s="1">
        <f>Tabelle6[[#This Row],[Menge kg Nges]]/1000</f>
        <v>139.52355000000006</v>
      </c>
      <c r="L778" s="1">
        <f>Tabelle6[[#This Row],[Menge kg P2O5]]/1000</f>
        <v>42.603410000000011</v>
      </c>
      <c r="M778" s="1">
        <f>Tabelle6[[#This Row],[Menge t Nges]]/Tabelle6[[#This Row],[Anzahl Lieferscheine]]</f>
        <v>0.51107527472527492</v>
      </c>
      <c r="N778" s="1">
        <f>Tabelle6[[#This Row],[Menge t P2O5]]/Tabelle6[[#This Row],[Anzahl Lieferscheine]]</f>
        <v>0.15605644688644693</v>
      </c>
    </row>
    <row r="779" spans="1:14" x14ac:dyDescent="0.2">
      <c r="A779" s="2" t="s">
        <v>38</v>
      </c>
      <c r="B779" s="2" t="s">
        <v>40</v>
      </c>
      <c r="C779" s="2" t="s">
        <v>6</v>
      </c>
      <c r="D779" s="2" t="s">
        <v>7</v>
      </c>
      <c r="E779" s="2" t="s">
        <v>8</v>
      </c>
      <c r="F779" s="2" t="s">
        <v>61</v>
      </c>
      <c r="G779" s="1">
        <v>4354.25</v>
      </c>
      <c r="H779" s="1">
        <v>1409</v>
      </c>
      <c r="I779" s="4">
        <v>3</v>
      </c>
      <c r="J779" s="2" t="s">
        <v>70</v>
      </c>
      <c r="K779" s="1">
        <f>Tabelle6[[#This Row],[Menge kg Nges]]/1000</f>
        <v>4.3542500000000004</v>
      </c>
      <c r="L779" s="1">
        <f>Tabelle6[[#This Row],[Menge kg P2O5]]/1000</f>
        <v>1.409</v>
      </c>
      <c r="M779" s="1">
        <f>Tabelle6[[#This Row],[Menge t Nges]]/Tabelle6[[#This Row],[Anzahl Lieferscheine]]</f>
        <v>1.4514166666666668</v>
      </c>
      <c r="N779" s="1">
        <f>Tabelle6[[#This Row],[Menge t P2O5]]/Tabelle6[[#This Row],[Anzahl Lieferscheine]]</f>
        <v>0.46966666666666668</v>
      </c>
    </row>
    <row r="780" spans="1:14" x14ac:dyDescent="0.2">
      <c r="A780" s="2" t="s">
        <v>38</v>
      </c>
      <c r="B780" s="2" t="s">
        <v>40</v>
      </c>
      <c r="C780" s="2" t="s">
        <v>6</v>
      </c>
      <c r="D780" s="2" t="s">
        <v>7</v>
      </c>
      <c r="E780" s="2" t="s">
        <v>12</v>
      </c>
      <c r="F780" s="2" t="s">
        <v>61</v>
      </c>
      <c r="G780" s="1">
        <v>2948</v>
      </c>
      <c r="H780" s="1">
        <v>1072</v>
      </c>
      <c r="I780" s="4">
        <v>6</v>
      </c>
      <c r="J780" s="2" t="s">
        <v>70</v>
      </c>
      <c r="K780" s="1">
        <f>Tabelle6[[#This Row],[Menge kg Nges]]/1000</f>
        <v>2.948</v>
      </c>
      <c r="L780" s="1">
        <f>Tabelle6[[#This Row],[Menge kg P2O5]]/1000</f>
        <v>1.0720000000000001</v>
      </c>
      <c r="M780" s="1">
        <f>Tabelle6[[#This Row],[Menge t Nges]]/Tabelle6[[#This Row],[Anzahl Lieferscheine]]</f>
        <v>0.49133333333333334</v>
      </c>
      <c r="N780" s="1">
        <f>Tabelle6[[#This Row],[Menge t P2O5]]/Tabelle6[[#This Row],[Anzahl Lieferscheine]]</f>
        <v>0.17866666666666667</v>
      </c>
    </row>
    <row r="781" spans="1:14" x14ac:dyDescent="0.2">
      <c r="A781" s="2" t="s">
        <v>38</v>
      </c>
      <c r="B781" s="2" t="s">
        <v>40</v>
      </c>
      <c r="C781" s="2" t="s">
        <v>6</v>
      </c>
      <c r="D781" s="2" t="s">
        <v>7</v>
      </c>
      <c r="E781" s="2" t="s">
        <v>14</v>
      </c>
      <c r="F781" s="2" t="s">
        <v>61</v>
      </c>
      <c r="G781" s="1">
        <v>918</v>
      </c>
      <c r="H781" s="1">
        <v>504</v>
      </c>
      <c r="I781" s="4">
        <v>1</v>
      </c>
      <c r="J781" s="2" t="s">
        <v>70</v>
      </c>
      <c r="K781" s="1">
        <f>Tabelle6[[#This Row],[Menge kg Nges]]/1000</f>
        <v>0.91800000000000004</v>
      </c>
      <c r="L781" s="1">
        <f>Tabelle6[[#This Row],[Menge kg P2O5]]/1000</f>
        <v>0.504</v>
      </c>
      <c r="M781" s="1">
        <f>Tabelle6[[#This Row],[Menge t Nges]]/Tabelle6[[#This Row],[Anzahl Lieferscheine]]</f>
        <v>0.91800000000000004</v>
      </c>
      <c r="N781" s="1">
        <f>Tabelle6[[#This Row],[Menge t P2O5]]/Tabelle6[[#This Row],[Anzahl Lieferscheine]]</f>
        <v>0.504</v>
      </c>
    </row>
    <row r="782" spans="1:14" x14ac:dyDescent="0.2">
      <c r="A782" s="2" t="s">
        <v>38</v>
      </c>
      <c r="B782" s="2" t="s">
        <v>40</v>
      </c>
      <c r="C782" s="2" t="s">
        <v>6</v>
      </c>
      <c r="D782" s="2" t="s">
        <v>15</v>
      </c>
      <c r="E782" s="2" t="s">
        <v>12</v>
      </c>
      <c r="F782" s="2" t="s">
        <v>61</v>
      </c>
      <c r="G782" s="1">
        <v>3259.62</v>
      </c>
      <c r="H782" s="1">
        <v>2925.3</v>
      </c>
      <c r="I782" s="4">
        <v>4</v>
      </c>
      <c r="J782" s="2" t="s">
        <v>70</v>
      </c>
      <c r="K782" s="1">
        <f>Tabelle6[[#This Row],[Menge kg Nges]]/1000</f>
        <v>3.25962</v>
      </c>
      <c r="L782" s="1">
        <f>Tabelle6[[#This Row],[Menge kg P2O5]]/1000</f>
        <v>2.9253</v>
      </c>
      <c r="M782" s="1">
        <f>Tabelle6[[#This Row],[Menge t Nges]]/Tabelle6[[#This Row],[Anzahl Lieferscheine]]</f>
        <v>0.81490499999999999</v>
      </c>
      <c r="N782" s="1">
        <f>Tabelle6[[#This Row],[Menge t P2O5]]/Tabelle6[[#This Row],[Anzahl Lieferscheine]]</f>
        <v>0.731325</v>
      </c>
    </row>
    <row r="783" spans="1:14" x14ac:dyDescent="0.2">
      <c r="A783" s="2" t="s">
        <v>38</v>
      </c>
      <c r="B783" s="2" t="s">
        <v>40</v>
      </c>
      <c r="C783" s="2" t="s">
        <v>25</v>
      </c>
      <c r="D783" s="2" t="s">
        <v>25</v>
      </c>
      <c r="E783" s="2" t="s">
        <v>26</v>
      </c>
      <c r="F783" s="2" t="s">
        <v>61</v>
      </c>
      <c r="G783" s="1">
        <v>788.53</v>
      </c>
      <c r="H783" s="1">
        <v>90.190000000000012</v>
      </c>
      <c r="I783" s="4">
        <v>3</v>
      </c>
      <c r="J783" s="2" t="s">
        <v>70</v>
      </c>
      <c r="K783" s="1">
        <f>Tabelle6[[#This Row],[Menge kg Nges]]/1000</f>
        <v>0.78852999999999995</v>
      </c>
      <c r="L783" s="1">
        <f>Tabelle6[[#This Row],[Menge kg P2O5]]/1000</f>
        <v>9.0190000000000006E-2</v>
      </c>
      <c r="M783" s="1">
        <f>Tabelle6[[#This Row],[Menge t Nges]]/Tabelle6[[#This Row],[Anzahl Lieferscheine]]</f>
        <v>0.26284333333333332</v>
      </c>
      <c r="N783" s="1">
        <f>Tabelle6[[#This Row],[Menge t P2O5]]/Tabelle6[[#This Row],[Anzahl Lieferscheine]]</f>
        <v>3.0063333333333334E-2</v>
      </c>
    </row>
    <row r="784" spans="1:14" x14ac:dyDescent="0.2">
      <c r="A784" s="2" t="s">
        <v>38</v>
      </c>
      <c r="B784" s="2" t="s">
        <v>42</v>
      </c>
      <c r="C784" s="2" t="s">
        <v>6</v>
      </c>
      <c r="D784" s="2" t="s">
        <v>7</v>
      </c>
      <c r="E784" s="2" t="s">
        <v>12</v>
      </c>
      <c r="F784" s="2" t="s">
        <v>61</v>
      </c>
      <c r="G784" s="1">
        <v>2855.6</v>
      </c>
      <c r="H784" s="1">
        <v>1038.4000000000001</v>
      </c>
      <c r="I784" s="4">
        <v>4</v>
      </c>
      <c r="J784" s="2" t="s">
        <v>70</v>
      </c>
      <c r="K784" s="1">
        <f>Tabelle6[[#This Row],[Menge kg Nges]]/1000</f>
        <v>2.8555999999999999</v>
      </c>
      <c r="L784" s="1">
        <f>Tabelle6[[#This Row],[Menge kg P2O5]]/1000</f>
        <v>1.0384</v>
      </c>
      <c r="M784" s="1">
        <f>Tabelle6[[#This Row],[Menge t Nges]]/Tabelle6[[#This Row],[Anzahl Lieferscheine]]</f>
        <v>0.71389999999999998</v>
      </c>
      <c r="N784" s="1">
        <f>Tabelle6[[#This Row],[Menge t P2O5]]/Tabelle6[[#This Row],[Anzahl Lieferscheine]]</f>
        <v>0.2596</v>
      </c>
    </row>
    <row r="785" spans="1:14" x14ac:dyDescent="0.2">
      <c r="A785" s="2" t="s">
        <v>38</v>
      </c>
      <c r="B785" s="2" t="s">
        <v>42</v>
      </c>
      <c r="C785" s="2" t="s">
        <v>6</v>
      </c>
      <c r="D785" s="2" t="s">
        <v>15</v>
      </c>
      <c r="E785" s="2" t="s">
        <v>20</v>
      </c>
      <c r="F785" s="2" t="s">
        <v>61</v>
      </c>
      <c r="G785" s="1">
        <v>102</v>
      </c>
      <c r="H785" s="1">
        <v>75</v>
      </c>
      <c r="I785" s="4">
        <v>1</v>
      </c>
      <c r="J785" s="2" t="s">
        <v>70</v>
      </c>
      <c r="K785" s="1">
        <f>Tabelle6[[#This Row],[Menge kg Nges]]/1000</f>
        <v>0.10199999999999999</v>
      </c>
      <c r="L785" s="1">
        <f>Tabelle6[[#This Row],[Menge kg P2O5]]/1000</f>
        <v>7.4999999999999997E-2</v>
      </c>
      <c r="M785" s="1">
        <f>Tabelle6[[#This Row],[Menge t Nges]]/Tabelle6[[#This Row],[Anzahl Lieferscheine]]</f>
        <v>0.10199999999999999</v>
      </c>
      <c r="N785" s="1">
        <f>Tabelle6[[#This Row],[Menge t P2O5]]/Tabelle6[[#This Row],[Anzahl Lieferscheine]]</f>
        <v>7.4999999999999997E-2</v>
      </c>
    </row>
    <row r="786" spans="1:14" x14ac:dyDescent="0.2">
      <c r="A786" s="2" t="s">
        <v>38</v>
      </c>
      <c r="B786" s="2" t="s">
        <v>42</v>
      </c>
      <c r="C786" s="2" t="s">
        <v>6</v>
      </c>
      <c r="D786" s="2" t="s">
        <v>15</v>
      </c>
      <c r="E786" s="2" t="s">
        <v>9</v>
      </c>
      <c r="F786" s="2" t="s">
        <v>61</v>
      </c>
      <c r="G786" s="1">
        <v>1137.3600000000001</v>
      </c>
      <c r="H786" s="1">
        <v>536.4</v>
      </c>
      <c r="I786" s="4">
        <v>10</v>
      </c>
      <c r="J786" s="2" t="s">
        <v>70</v>
      </c>
      <c r="K786" s="1">
        <f>Tabelle6[[#This Row],[Menge kg Nges]]/1000</f>
        <v>1.1373600000000001</v>
      </c>
      <c r="L786" s="1">
        <f>Tabelle6[[#This Row],[Menge kg P2O5]]/1000</f>
        <v>0.53639999999999999</v>
      </c>
      <c r="M786" s="1">
        <f>Tabelle6[[#This Row],[Menge t Nges]]/Tabelle6[[#This Row],[Anzahl Lieferscheine]]</f>
        <v>0.11373600000000002</v>
      </c>
      <c r="N786" s="1">
        <f>Tabelle6[[#This Row],[Menge t P2O5]]/Tabelle6[[#This Row],[Anzahl Lieferscheine]]</f>
        <v>5.364E-2</v>
      </c>
    </row>
    <row r="787" spans="1:14" x14ac:dyDescent="0.2">
      <c r="A787" s="2" t="s">
        <v>38</v>
      </c>
      <c r="B787" s="2" t="s">
        <v>42</v>
      </c>
      <c r="C787" s="2" t="s">
        <v>25</v>
      </c>
      <c r="D787" s="2" t="s">
        <v>25</v>
      </c>
      <c r="E787" s="2" t="s">
        <v>26</v>
      </c>
      <c r="F787" s="2" t="s">
        <v>61</v>
      </c>
      <c r="G787" s="1">
        <v>1802.24</v>
      </c>
      <c r="H787" s="1">
        <v>575.26</v>
      </c>
      <c r="I787" s="4">
        <v>4</v>
      </c>
      <c r="J787" s="2" t="s">
        <v>70</v>
      </c>
      <c r="K787" s="1">
        <f>Tabelle6[[#This Row],[Menge kg Nges]]/1000</f>
        <v>1.8022400000000001</v>
      </c>
      <c r="L787" s="1">
        <f>Tabelle6[[#This Row],[Menge kg P2O5]]/1000</f>
        <v>0.57525999999999999</v>
      </c>
      <c r="M787" s="1">
        <f>Tabelle6[[#This Row],[Menge t Nges]]/Tabelle6[[#This Row],[Anzahl Lieferscheine]]</f>
        <v>0.45056000000000002</v>
      </c>
      <c r="N787" s="1">
        <f>Tabelle6[[#This Row],[Menge t P2O5]]/Tabelle6[[#This Row],[Anzahl Lieferscheine]]</f>
        <v>0.143815</v>
      </c>
    </row>
    <row r="788" spans="1:14" x14ac:dyDescent="0.2">
      <c r="A788" s="2" t="s">
        <v>39</v>
      </c>
      <c r="B788" s="2" t="s">
        <v>32</v>
      </c>
      <c r="C788" s="2" t="s">
        <v>6</v>
      </c>
      <c r="D788" s="2" t="s">
        <v>7</v>
      </c>
      <c r="E788" s="2" t="s">
        <v>8</v>
      </c>
      <c r="F788" s="2" t="s">
        <v>61</v>
      </c>
      <c r="G788" s="1">
        <v>297.97000000000003</v>
      </c>
      <c r="H788" s="1">
        <v>106.17</v>
      </c>
      <c r="I788" s="4">
        <v>2</v>
      </c>
      <c r="J788" s="2" t="s">
        <v>70</v>
      </c>
      <c r="K788" s="1">
        <f>Tabelle6[[#This Row],[Menge kg Nges]]/1000</f>
        <v>0.29797000000000001</v>
      </c>
      <c r="L788" s="1">
        <f>Tabelle6[[#This Row],[Menge kg P2O5]]/1000</f>
        <v>0.10617</v>
      </c>
      <c r="M788" s="1">
        <f>Tabelle6[[#This Row],[Menge t Nges]]/Tabelle6[[#This Row],[Anzahl Lieferscheine]]</f>
        <v>0.14898500000000001</v>
      </c>
      <c r="N788" s="1">
        <f>Tabelle6[[#This Row],[Menge t P2O5]]/Tabelle6[[#This Row],[Anzahl Lieferscheine]]</f>
        <v>5.3085E-2</v>
      </c>
    </row>
    <row r="789" spans="1:14" x14ac:dyDescent="0.2">
      <c r="A789" s="2" t="s">
        <v>39</v>
      </c>
      <c r="B789" s="2" t="s">
        <v>32</v>
      </c>
      <c r="C789" s="2" t="s">
        <v>25</v>
      </c>
      <c r="D789" s="2" t="s">
        <v>25</v>
      </c>
      <c r="E789" s="2" t="s">
        <v>26</v>
      </c>
      <c r="F789" s="2" t="s">
        <v>61</v>
      </c>
      <c r="G789" s="1">
        <v>300</v>
      </c>
      <c r="H789" s="1">
        <v>84</v>
      </c>
      <c r="I789" s="4">
        <v>1</v>
      </c>
      <c r="J789" s="2" t="s">
        <v>70</v>
      </c>
      <c r="K789" s="1">
        <f>Tabelle6[[#This Row],[Menge kg Nges]]/1000</f>
        <v>0.3</v>
      </c>
      <c r="L789" s="1">
        <f>Tabelle6[[#This Row],[Menge kg P2O5]]/1000</f>
        <v>8.4000000000000005E-2</v>
      </c>
      <c r="M789" s="1">
        <f>Tabelle6[[#This Row],[Menge t Nges]]/Tabelle6[[#This Row],[Anzahl Lieferscheine]]</f>
        <v>0.3</v>
      </c>
      <c r="N789" s="1">
        <f>Tabelle6[[#This Row],[Menge t P2O5]]/Tabelle6[[#This Row],[Anzahl Lieferscheine]]</f>
        <v>8.4000000000000005E-2</v>
      </c>
    </row>
    <row r="790" spans="1:14" x14ac:dyDescent="0.2">
      <c r="A790" s="2" t="s">
        <v>39</v>
      </c>
      <c r="B790" s="2" t="s">
        <v>49</v>
      </c>
      <c r="C790" s="2" t="s">
        <v>6</v>
      </c>
      <c r="D790" s="2" t="s">
        <v>7</v>
      </c>
      <c r="E790" s="2" t="s">
        <v>8</v>
      </c>
      <c r="F790" s="2" t="s">
        <v>61</v>
      </c>
      <c r="G790" s="1">
        <v>1995</v>
      </c>
      <c r="H790" s="1">
        <v>655.5</v>
      </c>
      <c r="I790" s="4">
        <v>3</v>
      </c>
      <c r="J790" s="2" t="s">
        <v>70</v>
      </c>
      <c r="K790" s="1">
        <f>Tabelle6[[#This Row],[Menge kg Nges]]/1000</f>
        <v>1.9950000000000001</v>
      </c>
      <c r="L790" s="1">
        <f>Tabelle6[[#This Row],[Menge kg P2O5]]/1000</f>
        <v>0.65549999999999997</v>
      </c>
      <c r="M790" s="1">
        <f>Tabelle6[[#This Row],[Menge t Nges]]/Tabelle6[[#This Row],[Anzahl Lieferscheine]]</f>
        <v>0.66500000000000004</v>
      </c>
      <c r="N790" s="1">
        <f>Tabelle6[[#This Row],[Menge t P2O5]]/Tabelle6[[#This Row],[Anzahl Lieferscheine]]</f>
        <v>0.2185</v>
      </c>
    </row>
    <row r="791" spans="1:14" x14ac:dyDescent="0.2">
      <c r="A791" s="2" t="s">
        <v>39</v>
      </c>
      <c r="B791" s="2" t="s">
        <v>34</v>
      </c>
      <c r="C791" s="2" t="s">
        <v>6</v>
      </c>
      <c r="D791" s="2" t="s">
        <v>7</v>
      </c>
      <c r="E791" s="2" t="s">
        <v>8</v>
      </c>
      <c r="F791" s="2" t="s">
        <v>61</v>
      </c>
      <c r="G791" s="1">
        <v>3456.0699999999997</v>
      </c>
      <c r="H791" s="1">
        <v>1231.47</v>
      </c>
      <c r="I791" s="4">
        <v>11</v>
      </c>
      <c r="J791" s="2" t="s">
        <v>70</v>
      </c>
      <c r="K791" s="1">
        <f>Tabelle6[[#This Row],[Menge kg Nges]]/1000</f>
        <v>3.4560699999999995</v>
      </c>
      <c r="L791" s="1">
        <f>Tabelle6[[#This Row],[Menge kg P2O5]]/1000</f>
        <v>1.2314700000000001</v>
      </c>
      <c r="M791" s="1">
        <f>Tabelle6[[#This Row],[Menge t Nges]]/Tabelle6[[#This Row],[Anzahl Lieferscheine]]</f>
        <v>0.31418818181818176</v>
      </c>
      <c r="N791" s="1">
        <f>Tabelle6[[#This Row],[Menge t P2O5]]/Tabelle6[[#This Row],[Anzahl Lieferscheine]]</f>
        <v>0.11195181818181819</v>
      </c>
    </row>
    <row r="792" spans="1:14" x14ac:dyDescent="0.2">
      <c r="A792" s="2" t="s">
        <v>39</v>
      </c>
      <c r="B792" s="2" t="s">
        <v>34</v>
      </c>
      <c r="C792" s="2" t="s">
        <v>6</v>
      </c>
      <c r="D792" s="2" t="s">
        <v>7</v>
      </c>
      <c r="E792" s="2" t="s">
        <v>9</v>
      </c>
      <c r="F792" s="2" t="s">
        <v>61</v>
      </c>
      <c r="G792" s="1">
        <v>646.40000000000009</v>
      </c>
      <c r="H792" s="1">
        <v>266.40000000000003</v>
      </c>
      <c r="I792" s="4">
        <v>3</v>
      </c>
      <c r="J792" s="2" t="s">
        <v>70</v>
      </c>
      <c r="K792" s="1">
        <f>Tabelle6[[#This Row],[Menge kg Nges]]/1000</f>
        <v>0.64640000000000009</v>
      </c>
      <c r="L792" s="1">
        <f>Tabelle6[[#This Row],[Menge kg P2O5]]/1000</f>
        <v>0.26640000000000003</v>
      </c>
      <c r="M792" s="1">
        <f>Tabelle6[[#This Row],[Menge t Nges]]/Tabelle6[[#This Row],[Anzahl Lieferscheine]]</f>
        <v>0.2154666666666667</v>
      </c>
      <c r="N792" s="1">
        <f>Tabelle6[[#This Row],[Menge t P2O5]]/Tabelle6[[#This Row],[Anzahl Lieferscheine]]</f>
        <v>8.8800000000000004E-2</v>
      </c>
    </row>
    <row r="793" spans="1:14" x14ac:dyDescent="0.2">
      <c r="A793" s="2" t="s">
        <v>39</v>
      </c>
      <c r="B793" s="2" t="s">
        <v>34</v>
      </c>
      <c r="C793" s="2" t="s">
        <v>6</v>
      </c>
      <c r="D793" s="2" t="s">
        <v>7</v>
      </c>
      <c r="E793" s="2" t="s">
        <v>11</v>
      </c>
      <c r="F793" s="2" t="s">
        <v>61</v>
      </c>
      <c r="G793" s="1">
        <v>1001.0999999999999</v>
      </c>
      <c r="H793" s="1">
        <v>377.7</v>
      </c>
      <c r="I793" s="4">
        <v>7</v>
      </c>
      <c r="J793" s="2" t="s">
        <v>70</v>
      </c>
      <c r="K793" s="1">
        <f>Tabelle6[[#This Row],[Menge kg Nges]]/1000</f>
        <v>1.0010999999999999</v>
      </c>
      <c r="L793" s="1">
        <f>Tabelle6[[#This Row],[Menge kg P2O5]]/1000</f>
        <v>0.37769999999999998</v>
      </c>
      <c r="M793" s="1">
        <f>Tabelle6[[#This Row],[Menge t Nges]]/Tabelle6[[#This Row],[Anzahl Lieferscheine]]</f>
        <v>0.1430142857142857</v>
      </c>
      <c r="N793" s="1">
        <f>Tabelle6[[#This Row],[Menge t P2O5]]/Tabelle6[[#This Row],[Anzahl Lieferscheine]]</f>
        <v>5.3957142857142856E-2</v>
      </c>
    </row>
    <row r="794" spans="1:14" x14ac:dyDescent="0.2">
      <c r="A794" s="2" t="s">
        <v>39</v>
      </c>
      <c r="B794" s="2" t="s">
        <v>34</v>
      </c>
      <c r="C794" s="2" t="s">
        <v>6</v>
      </c>
      <c r="D794" s="2" t="s">
        <v>7</v>
      </c>
      <c r="E794" s="2" t="s">
        <v>12</v>
      </c>
      <c r="F794" s="2" t="s">
        <v>61</v>
      </c>
      <c r="G794" s="1">
        <v>2176.1999999999998</v>
      </c>
      <c r="H794" s="1">
        <v>910.39</v>
      </c>
      <c r="I794" s="4">
        <v>4</v>
      </c>
      <c r="J794" s="2" t="s">
        <v>70</v>
      </c>
      <c r="K794" s="1">
        <f>Tabelle6[[#This Row],[Menge kg Nges]]/1000</f>
        <v>2.1761999999999997</v>
      </c>
      <c r="L794" s="1">
        <f>Tabelle6[[#This Row],[Menge kg P2O5]]/1000</f>
        <v>0.91039000000000003</v>
      </c>
      <c r="M794" s="1">
        <f>Tabelle6[[#This Row],[Menge t Nges]]/Tabelle6[[#This Row],[Anzahl Lieferscheine]]</f>
        <v>0.54404999999999992</v>
      </c>
      <c r="N794" s="1">
        <f>Tabelle6[[#This Row],[Menge t P2O5]]/Tabelle6[[#This Row],[Anzahl Lieferscheine]]</f>
        <v>0.22759750000000001</v>
      </c>
    </row>
    <row r="795" spans="1:14" x14ac:dyDescent="0.2">
      <c r="A795" s="2" t="s">
        <v>39</v>
      </c>
      <c r="B795" s="2" t="s">
        <v>34</v>
      </c>
      <c r="C795" s="2" t="s">
        <v>6</v>
      </c>
      <c r="D795" s="2" t="s">
        <v>7</v>
      </c>
      <c r="E795" s="2" t="s">
        <v>14</v>
      </c>
      <c r="F795" s="2" t="s">
        <v>61</v>
      </c>
      <c r="G795" s="1">
        <v>680.5</v>
      </c>
      <c r="H795" s="1">
        <v>275.5</v>
      </c>
      <c r="I795" s="4">
        <v>2</v>
      </c>
      <c r="J795" s="2" t="s">
        <v>70</v>
      </c>
      <c r="K795" s="1">
        <f>Tabelle6[[#This Row],[Menge kg Nges]]/1000</f>
        <v>0.68049999999999999</v>
      </c>
      <c r="L795" s="1">
        <f>Tabelle6[[#This Row],[Menge kg P2O5]]/1000</f>
        <v>0.27550000000000002</v>
      </c>
      <c r="M795" s="1">
        <f>Tabelle6[[#This Row],[Menge t Nges]]/Tabelle6[[#This Row],[Anzahl Lieferscheine]]</f>
        <v>0.34025</v>
      </c>
      <c r="N795" s="1">
        <f>Tabelle6[[#This Row],[Menge t P2O5]]/Tabelle6[[#This Row],[Anzahl Lieferscheine]]</f>
        <v>0.13775000000000001</v>
      </c>
    </row>
    <row r="796" spans="1:14" x14ac:dyDescent="0.2">
      <c r="A796" s="2" t="s">
        <v>39</v>
      </c>
      <c r="B796" s="2" t="s">
        <v>34</v>
      </c>
      <c r="C796" s="2" t="s">
        <v>6</v>
      </c>
      <c r="D796" s="2" t="s">
        <v>15</v>
      </c>
      <c r="E796" s="2" t="s">
        <v>21</v>
      </c>
      <c r="F796" s="2" t="s">
        <v>61</v>
      </c>
      <c r="G796" s="1">
        <v>150.04</v>
      </c>
      <c r="H796" s="1">
        <v>137.97</v>
      </c>
      <c r="I796" s="4">
        <v>1</v>
      </c>
      <c r="J796" s="2" t="s">
        <v>70</v>
      </c>
      <c r="K796" s="1">
        <f>Tabelle6[[#This Row],[Menge kg Nges]]/1000</f>
        <v>0.15003999999999998</v>
      </c>
      <c r="L796" s="1">
        <f>Tabelle6[[#This Row],[Menge kg P2O5]]/1000</f>
        <v>0.13797000000000001</v>
      </c>
      <c r="M796" s="1">
        <f>Tabelle6[[#This Row],[Menge t Nges]]/Tabelle6[[#This Row],[Anzahl Lieferscheine]]</f>
        <v>0.15003999999999998</v>
      </c>
      <c r="N796" s="1">
        <f>Tabelle6[[#This Row],[Menge t P2O5]]/Tabelle6[[#This Row],[Anzahl Lieferscheine]]</f>
        <v>0.13797000000000001</v>
      </c>
    </row>
    <row r="797" spans="1:14" x14ac:dyDescent="0.2">
      <c r="A797" s="2" t="s">
        <v>39</v>
      </c>
      <c r="B797" s="2" t="s">
        <v>34</v>
      </c>
      <c r="C797" s="2" t="s">
        <v>25</v>
      </c>
      <c r="D797" s="2" t="s">
        <v>25</v>
      </c>
      <c r="E797" s="2" t="s">
        <v>26</v>
      </c>
      <c r="F797" s="2" t="s">
        <v>61</v>
      </c>
      <c r="G797" s="1">
        <v>950</v>
      </c>
      <c r="H797" s="1">
        <v>266</v>
      </c>
      <c r="I797" s="4">
        <v>1</v>
      </c>
      <c r="J797" s="2" t="s">
        <v>70</v>
      </c>
      <c r="K797" s="1">
        <f>Tabelle6[[#This Row],[Menge kg Nges]]/1000</f>
        <v>0.95</v>
      </c>
      <c r="L797" s="1">
        <f>Tabelle6[[#This Row],[Menge kg P2O5]]/1000</f>
        <v>0.26600000000000001</v>
      </c>
      <c r="M797" s="1">
        <f>Tabelle6[[#This Row],[Menge t Nges]]/Tabelle6[[#This Row],[Anzahl Lieferscheine]]</f>
        <v>0.95</v>
      </c>
      <c r="N797" s="1">
        <f>Tabelle6[[#This Row],[Menge t P2O5]]/Tabelle6[[#This Row],[Anzahl Lieferscheine]]</f>
        <v>0.26600000000000001</v>
      </c>
    </row>
    <row r="798" spans="1:14" x14ac:dyDescent="0.2">
      <c r="A798" s="2" t="s">
        <v>39</v>
      </c>
      <c r="B798" s="2" t="s">
        <v>37</v>
      </c>
      <c r="C798" s="2" t="s">
        <v>6</v>
      </c>
      <c r="D798" s="2" t="s">
        <v>7</v>
      </c>
      <c r="E798" s="2" t="s">
        <v>8</v>
      </c>
      <c r="F798" s="2" t="s">
        <v>61</v>
      </c>
      <c r="G798" s="1">
        <v>4504.5</v>
      </c>
      <c r="H798" s="1">
        <v>1480.05</v>
      </c>
      <c r="I798" s="4">
        <v>10</v>
      </c>
      <c r="J798" s="2" t="s">
        <v>70</v>
      </c>
      <c r="K798" s="1">
        <f>Tabelle6[[#This Row],[Menge kg Nges]]/1000</f>
        <v>4.5045000000000002</v>
      </c>
      <c r="L798" s="1">
        <f>Tabelle6[[#This Row],[Menge kg P2O5]]/1000</f>
        <v>1.4800499999999999</v>
      </c>
      <c r="M798" s="1">
        <f>Tabelle6[[#This Row],[Menge t Nges]]/Tabelle6[[#This Row],[Anzahl Lieferscheine]]</f>
        <v>0.45045000000000002</v>
      </c>
      <c r="N798" s="1">
        <f>Tabelle6[[#This Row],[Menge t P2O5]]/Tabelle6[[#This Row],[Anzahl Lieferscheine]]</f>
        <v>0.148005</v>
      </c>
    </row>
    <row r="799" spans="1:14" x14ac:dyDescent="0.2">
      <c r="A799" s="2" t="s">
        <v>39</v>
      </c>
      <c r="B799" s="2" t="s">
        <v>37</v>
      </c>
      <c r="C799" s="2" t="s">
        <v>6</v>
      </c>
      <c r="D799" s="2" t="s">
        <v>7</v>
      </c>
      <c r="E799" s="2" t="s">
        <v>12</v>
      </c>
      <c r="F799" s="2" t="s">
        <v>61</v>
      </c>
      <c r="G799" s="1">
        <v>806</v>
      </c>
      <c r="H799" s="1">
        <v>314</v>
      </c>
      <c r="I799" s="4">
        <v>2</v>
      </c>
      <c r="J799" s="2" t="s">
        <v>70</v>
      </c>
      <c r="K799" s="1">
        <f>Tabelle6[[#This Row],[Menge kg Nges]]/1000</f>
        <v>0.80600000000000005</v>
      </c>
      <c r="L799" s="1">
        <f>Tabelle6[[#This Row],[Menge kg P2O5]]/1000</f>
        <v>0.314</v>
      </c>
      <c r="M799" s="1">
        <f>Tabelle6[[#This Row],[Menge t Nges]]/Tabelle6[[#This Row],[Anzahl Lieferscheine]]</f>
        <v>0.40300000000000002</v>
      </c>
      <c r="N799" s="1">
        <f>Tabelle6[[#This Row],[Menge t P2O5]]/Tabelle6[[#This Row],[Anzahl Lieferscheine]]</f>
        <v>0.157</v>
      </c>
    </row>
    <row r="800" spans="1:14" x14ac:dyDescent="0.2">
      <c r="A800" s="2" t="s">
        <v>39</v>
      </c>
      <c r="B800" s="2" t="s">
        <v>37</v>
      </c>
      <c r="C800" s="2" t="s">
        <v>6</v>
      </c>
      <c r="D800" s="2" t="s">
        <v>7</v>
      </c>
      <c r="E800" s="2" t="s">
        <v>14</v>
      </c>
      <c r="F800" s="2" t="s">
        <v>61</v>
      </c>
      <c r="G800" s="1">
        <v>730.8</v>
      </c>
      <c r="H800" s="1">
        <v>313.2</v>
      </c>
      <c r="I800" s="4">
        <v>3</v>
      </c>
      <c r="J800" s="2" t="s">
        <v>70</v>
      </c>
      <c r="K800" s="1">
        <f>Tabelle6[[#This Row],[Menge kg Nges]]/1000</f>
        <v>0.73080000000000001</v>
      </c>
      <c r="L800" s="1">
        <f>Tabelle6[[#This Row],[Menge kg P2O5]]/1000</f>
        <v>0.31319999999999998</v>
      </c>
      <c r="M800" s="1">
        <f>Tabelle6[[#This Row],[Menge t Nges]]/Tabelle6[[#This Row],[Anzahl Lieferscheine]]</f>
        <v>0.24360000000000001</v>
      </c>
      <c r="N800" s="1">
        <f>Tabelle6[[#This Row],[Menge t P2O5]]/Tabelle6[[#This Row],[Anzahl Lieferscheine]]</f>
        <v>0.10439999999999999</v>
      </c>
    </row>
    <row r="801" spans="1:14" x14ac:dyDescent="0.2">
      <c r="A801" s="2" t="s">
        <v>39</v>
      </c>
      <c r="B801" s="2" t="s">
        <v>37</v>
      </c>
      <c r="C801" s="2" t="s">
        <v>6</v>
      </c>
      <c r="D801" s="2" t="s">
        <v>15</v>
      </c>
      <c r="E801" s="2" t="s">
        <v>21</v>
      </c>
      <c r="F801" s="2" t="s">
        <v>61</v>
      </c>
      <c r="G801" s="1">
        <v>797</v>
      </c>
      <c r="H801" s="1">
        <v>372</v>
      </c>
      <c r="I801" s="4">
        <v>1</v>
      </c>
      <c r="J801" s="2" t="s">
        <v>70</v>
      </c>
      <c r="K801" s="1">
        <f>Tabelle6[[#This Row],[Menge kg Nges]]/1000</f>
        <v>0.79700000000000004</v>
      </c>
      <c r="L801" s="1">
        <f>Tabelle6[[#This Row],[Menge kg P2O5]]/1000</f>
        <v>0.372</v>
      </c>
      <c r="M801" s="1">
        <f>Tabelle6[[#This Row],[Menge t Nges]]/Tabelle6[[#This Row],[Anzahl Lieferscheine]]</f>
        <v>0.79700000000000004</v>
      </c>
      <c r="N801" s="1">
        <f>Tabelle6[[#This Row],[Menge t P2O5]]/Tabelle6[[#This Row],[Anzahl Lieferscheine]]</f>
        <v>0.372</v>
      </c>
    </row>
    <row r="802" spans="1:14" x14ac:dyDescent="0.2">
      <c r="A802" s="2" t="s">
        <v>39</v>
      </c>
      <c r="B802" s="2" t="s">
        <v>39</v>
      </c>
      <c r="C802" s="2" t="s">
        <v>6</v>
      </c>
      <c r="D802" s="2" t="s">
        <v>7</v>
      </c>
      <c r="E802" s="2" t="s">
        <v>8</v>
      </c>
      <c r="F802" s="2" t="s">
        <v>61</v>
      </c>
      <c r="G802" s="1">
        <v>103319.34999999999</v>
      </c>
      <c r="H802" s="1">
        <v>37491.899999999994</v>
      </c>
      <c r="I802" s="4">
        <v>301</v>
      </c>
      <c r="J802" s="2" t="s">
        <v>70</v>
      </c>
      <c r="K802" s="1">
        <f>Tabelle6[[#This Row],[Menge kg Nges]]/1000</f>
        <v>103.31934999999999</v>
      </c>
      <c r="L802" s="1">
        <f>Tabelle6[[#This Row],[Menge kg P2O5]]/1000</f>
        <v>37.491899999999994</v>
      </c>
      <c r="M802" s="1">
        <f>Tabelle6[[#This Row],[Menge t Nges]]/Tabelle6[[#This Row],[Anzahl Lieferscheine]]</f>
        <v>0.3432536544850498</v>
      </c>
      <c r="N802" s="1">
        <f>Tabelle6[[#This Row],[Menge t P2O5]]/Tabelle6[[#This Row],[Anzahl Lieferscheine]]</f>
        <v>0.12455780730897008</v>
      </c>
    </row>
    <row r="803" spans="1:14" x14ac:dyDescent="0.2">
      <c r="A803" s="2" t="s">
        <v>39</v>
      </c>
      <c r="B803" s="2" t="s">
        <v>39</v>
      </c>
      <c r="C803" s="2" t="s">
        <v>6</v>
      </c>
      <c r="D803" s="2" t="s">
        <v>7</v>
      </c>
      <c r="E803" s="2" t="s">
        <v>9</v>
      </c>
      <c r="F803" s="2" t="s">
        <v>61</v>
      </c>
      <c r="G803" s="1">
        <v>56220.329999999987</v>
      </c>
      <c r="H803" s="1">
        <v>23061.980000000003</v>
      </c>
      <c r="I803" s="4">
        <v>213</v>
      </c>
      <c r="J803" s="2" t="s">
        <v>70</v>
      </c>
      <c r="K803" s="1">
        <f>Tabelle6[[#This Row],[Menge kg Nges]]/1000</f>
        <v>56.22032999999999</v>
      </c>
      <c r="L803" s="1">
        <f>Tabelle6[[#This Row],[Menge kg P2O5]]/1000</f>
        <v>23.061980000000002</v>
      </c>
      <c r="M803" s="1">
        <f>Tabelle6[[#This Row],[Menge t Nges]]/Tabelle6[[#This Row],[Anzahl Lieferscheine]]</f>
        <v>0.26394521126760556</v>
      </c>
      <c r="N803" s="1">
        <f>Tabelle6[[#This Row],[Menge t P2O5]]/Tabelle6[[#This Row],[Anzahl Lieferscheine]]</f>
        <v>0.10827220657276997</v>
      </c>
    </row>
    <row r="804" spans="1:14" x14ac:dyDescent="0.2">
      <c r="A804" s="2" t="s">
        <v>39</v>
      </c>
      <c r="B804" s="2" t="s">
        <v>39</v>
      </c>
      <c r="C804" s="2" t="s">
        <v>6</v>
      </c>
      <c r="D804" s="2" t="s">
        <v>7</v>
      </c>
      <c r="E804" s="2" t="s">
        <v>11</v>
      </c>
      <c r="F804" s="2" t="s">
        <v>61</v>
      </c>
      <c r="G804" s="1">
        <v>11115.92</v>
      </c>
      <c r="H804" s="1">
        <v>5032.8899999999994</v>
      </c>
      <c r="I804" s="4">
        <v>40</v>
      </c>
      <c r="J804" s="2" t="s">
        <v>70</v>
      </c>
      <c r="K804" s="1">
        <f>Tabelle6[[#This Row],[Menge kg Nges]]/1000</f>
        <v>11.115920000000001</v>
      </c>
      <c r="L804" s="1">
        <f>Tabelle6[[#This Row],[Menge kg P2O5]]/1000</f>
        <v>5.0328899999999992</v>
      </c>
      <c r="M804" s="1">
        <f>Tabelle6[[#This Row],[Menge t Nges]]/Tabelle6[[#This Row],[Anzahl Lieferscheine]]</f>
        <v>0.27789800000000003</v>
      </c>
      <c r="N804" s="1">
        <f>Tabelle6[[#This Row],[Menge t P2O5]]/Tabelle6[[#This Row],[Anzahl Lieferscheine]]</f>
        <v>0.12582224999999997</v>
      </c>
    </row>
    <row r="805" spans="1:14" x14ac:dyDescent="0.2">
      <c r="A805" s="2" t="s">
        <v>39</v>
      </c>
      <c r="B805" s="2" t="s">
        <v>39</v>
      </c>
      <c r="C805" s="2" t="s">
        <v>6</v>
      </c>
      <c r="D805" s="2" t="s">
        <v>7</v>
      </c>
      <c r="E805" s="2" t="s">
        <v>12</v>
      </c>
      <c r="F805" s="2" t="s">
        <v>61</v>
      </c>
      <c r="G805" s="1">
        <v>44818.96</v>
      </c>
      <c r="H805" s="1">
        <v>20034.02</v>
      </c>
      <c r="I805" s="4">
        <v>112</v>
      </c>
      <c r="J805" s="2" t="s">
        <v>70</v>
      </c>
      <c r="K805" s="1">
        <f>Tabelle6[[#This Row],[Menge kg Nges]]/1000</f>
        <v>44.818959999999997</v>
      </c>
      <c r="L805" s="1">
        <f>Tabelle6[[#This Row],[Menge kg P2O5]]/1000</f>
        <v>20.034020000000002</v>
      </c>
      <c r="M805" s="1">
        <f>Tabelle6[[#This Row],[Menge t Nges]]/Tabelle6[[#This Row],[Anzahl Lieferscheine]]</f>
        <v>0.40016928571428567</v>
      </c>
      <c r="N805" s="1">
        <f>Tabelle6[[#This Row],[Menge t P2O5]]/Tabelle6[[#This Row],[Anzahl Lieferscheine]]</f>
        <v>0.17887517857142859</v>
      </c>
    </row>
    <row r="806" spans="1:14" x14ac:dyDescent="0.2">
      <c r="A806" s="2" t="s">
        <v>39</v>
      </c>
      <c r="B806" s="2" t="s">
        <v>39</v>
      </c>
      <c r="C806" s="2" t="s">
        <v>6</v>
      </c>
      <c r="D806" s="2" t="s">
        <v>7</v>
      </c>
      <c r="E806" s="2" t="s">
        <v>13</v>
      </c>
      <c r="F806" s="2" t="s">
        <v>61</v>
      </c>
      <c r="G806" s="1">
        <v>852</v>
      </c>
      <c r="H806" s="1">
        <v>394.05</v>
      </c>
      <c r="I806" s="4">
        <v>1</v>
      </c>
      <c r="J806" s="2" t="s">
        <v>70</v>
      </c>
      <c r="K806" s="1">
        <f>Tabelle6[[#This Row],[Menge kg Nges]]/1000</f>
        <v>0.85199999999999998</v>
      </c>
      <c r="L806" s="1">
        <f>Tabelle6[[#This Row],[Menge kg P2O5]]/1000</f>
        <v>0.39405000000000001</v>
      </c>
      <c r="M806" s="1">
        <f>Tabelle6[[#This Row],[Menge t Nges]]/Tabelle6[[#This Row],[Anzahl Lieferscheine]]</f>
        <v>0.85199999999999998</v>
      </c>
      <c r="N806" s="1">
        <f>Tabelle6[[#This Row],[Menge t P2O5]]/Tabelle6[[#This Row],[Anzahl Lieferscheine]]</f>
        <v>0.39405000000000001</v>
      </c>
    </row>
    <row r="807" spans="1:14" x14ac:dyDescent="0.2">
      <c r="A807" s="2" t="s">
        <v>39</v>
      </c>
      <c r="B807" s="2" t="s">
        <v>39</v>
      </c>
      <c r="C807" s="2" t="s">
        <v>6</v>
      </c>
      <c r="D807" s="2" t="s">
        <v>7</v>
      </c>
      <c r="E807" s="2" t="s">
        <v>14</v>
      </c>
      <c r="F807" s="2" t="s">
        <v>61</v>
      </c>
      <c r="G807" s="1">
        <v>42055.360000000015</v>
      </c>
      <c r="H807" s="1">
        <v>18935.329999999998</v>
      </c>
      <c r="I807" s="4">
        <v>173</v>
      </c>
      <c r="J807" s="2" t="s">
        <v>70</v>
      </c>
      <c r="K807" s="1">
        <f>Tabelle6[[#This Row],[Menge kg Nges]]/1000</f>
        <v>42.055360000000015</v>
      </c>
      <c r="L807" s="1">
        <f>Tabelle6[[#This Row],[Menge kg P2O5]]/1000</f>
        <v>18.935329999999997</v>
      </c>
      <c r="M807" s="1">
        <f>Tabelle6[[#This Row],[Menge t Nges]]/Tabelle6[[#This Row],[Anzahl Lieferscheine]]</f>
        <v>0.24309456647398853</v>
      </c>
      <c r="N807" s="1">
        <f>Tabelle6[[#This Row],[Menge t P2O5]]/Tabelle6[[#This Row],[Anzahl Lieferscheine]]</f>
        <v>0.10945277456647397</v>
      </c>
    </row>
    <row r="808" spans="1:14" x14ac:dyDescent="0.2">
      <c r="A808" s="2" t="s">
        <v>39</v>
      </c>
      <c r="B808" s="2" t="s">
        <v>39</v>
      </c>
      <c r="C808" s="2" t="s">
        <v>6</v>
      </c>
      <c r="D808" s="2" t="s">
        <v>15</v>
      </c>
      <c r="E808" s="2" t="s">
        <v>8</v>
      </c>
      <c r="F808" s="2" t="s">
        <v>61</v>
      </c>
      <c r="G808" s="1">
        <v>1062</v>
      </c>
      <c r="H808" s="1">
        <v>519</v>
      </c>
      <c r="I808" s="4">
        <v>5</v>
      </c>
      <c r="J808" s="2" t="s">
        <v>70</v>
      </c>
      <c r="K808" s="1">
        <f>Tabelle6[[#This Row],[Menge kg Nges]]/1000</f>
        <v>1.0620000000000001</v>
      </c>
      <c r="L808" s="1">
        <f>Tabelle6[[#This Row],[Menge kg P2O5]]/1000</f>
        <v>0.51900000000000002</v>
      </c>
      <c r="M808" s="1">
        <f>Tabelle6[[#This Row],[Menge t Nges]]/Tabelle6[[#This Row],[Anzahl Lieferscheine]]</f>
        <v>0.21240000000000001</v>
      </c>
      <c r="N808" s="1">
        <f>Tabelle6[[#This Row],[Menge t P2O5]]/Tabelle6[[#This Row],[Anzahl Lieferscheine]]</f>
        <v>0.1038</v>
      </c>
    </row>
    <row r="809" spans="1:14" x14ac:dyDescent="0.2">
      <c r="A809" s="2" t="s">
        <v>39</v>
      </c>
      <c r="B809" s="2" t="s">
        <v>39</v>
      </c>
      <c r="C809" s="2" t="s">
        <v>6</v>
      </c>
      <c r="D809" s="2" t="s">
        <v>15</v>
      </c>
      <c r="E809" s="2" t="s">
        <v>17</v>
      </c>
      <c r="F809" s="2" t="s">
        <v>61</v>
      </c>
      <c r="G809" s="1">
        <v>240</v>
      </c>
      <c r="H809" s="1">
        <v>120</v>
      </c>
      <c r="I809" s="4">
        <v>3</v>
      </c>
      <c r="J809" s="2" t="s">
        <v>70</v>
      </c>
      <c r="K809" s="1">
        <f>Tabelle6[[#This Row],[Menge kg Nges]]/1000</f>
        <v>0.24</v>
      </c>
      <c r="L809" s="1">
        <f>Tabelle6[[#This Row],[Menge kg P2O5]]/1000</f>
        <v>0.12</v>
      </c>
      <c r="M809" s="1">
        <f>Tabelle6[[#This Row],[Menge t Nges]]/Tabelle6[[#This Row],[Anzahl Lieferscheine]]</f>
        <v>0.08</v>
      </c>
      <c r="N809" s="1">
        <f>Tabelle6[[#This Row],[Menge t P2O5]]/Tabelle6[[#This Row],[Anzahl Lieferscheine]]</f>
        <v>0.04</v>
      </c>
    </row>
    <row r="810" spans="1:14" x14ac:dyDescent="0.2">
      <c r="A810" s="2" t="s">
        <v>39</v>
      </c>
      <c r="B810" s="2" t="s">
        <v>39</v>
      </c>
      <c r="C810" s="2" t="s">
        <v>6</v>
      </c>
      <c r="D810" s="2" t="s">
        <v>15</v>
      </c>
      <c r="E810" s="2" t="s">
        <v>18</v>
      </c>
      <c r="F810" s="2" t="s">
        <v>61</v>
      </c>
      <c r="G810" s="1">
        <v>1175.9999999999998</v>
      </c>
      <c r="H810" s="1">
        <v>952</v>
      </c>
      <c r="I810" s="4">
        <v>8</v>
      </c>
      <c r="J810" s="2" t="s">
        <v>70</v>
      </c>
      <c r="K810" s="1">
        <f>Tabelle6[[#This Row],[Menge kg Nges]]/1000</f>
        <v>1.1759999999999997</v>
      </c>
      <c r="L810" s="1">
        <f>Tabelle6[[#This Row],[Menge kg P2O5]]/1000</f>
        <v>0.95199999999999996</v>
      </c>
      <c r="M810" s="1">
        <f>Tabelle6[[#This Row],[Menge t Nges]]/Tabelle6[[#This Row],[Anzahl Lieferscheine]]</f>
        <v>0.14699999999999996</v>
      </c>
      <c r="N810" s="1">
        <f>Tabelle6[[#This Row],[Menge t P2O5]]/Tabelle6[[#This Row],[Anzahl Lieferscheine]]</f>
        <v>0.11899999999999999</v>
      </c>
    </row>
    <row r="811" spans="1:14" x14ac:dyDescent="0.2">
      <c r="A811" s="2" t="s">
        <v>39</v>
      </c>
      <c r="B811" s="2" t="s">
        <v>39</v>
      </c>
      <c r="C811" s="2" t="s">
        <v>6</v>
      </c>
      <c r="D811" s="2" t="s">
        <v>15</v>
      </c>
      <c r="E811" s="2" t="s">
        <v>19</v>
      </c>
      <c r="F811" s="2" t="s">
        <v>61</v>
      </c>
      <c r="G811" s="1">
        <v>60.75</v>
      </c>
      <c r="H811" s="1">
        <v>67.5</v>
      </c>
      <c r="I811" s="4">
        <v>1</v>
      </c>
      <c r="J811" s="2" t="s">
        <v>70</v>
      </c>
      <c r="K811" s="1">
        <f>Tabelle6[[#This Row],[Menge kg Nges]]/1000</f>
        <v>6.0749999999999998E-2</v>
      </c>
      <c r="L811" s="1">
        <f>Tabelle6[[#This Row],[Menge kg P2O5]]/1000</f>
        <v>6.7500000000000004E-2</v>
      </c>
      <c r="M811" s="1">
        <f>Tabelle6[[#This Row],[Menge t Nges]]/Tabelle6[[#This Row],[Anzahl Lieferscheine]]</f>
        <v>6.0749999999999998E-2</v>
      </c>
      <c r="N811" s="1">
        <f>Tabelle6[[#This Row],[Menge t P2O5]]/Tabelle6[[#This Row],[Anzahl Lieferscheine]]</f>
        <v>6.7500000000000004E-2</v>
      </c>
    </row>
    <row r="812" spans="1:14" x14ac:dyDescent="0.2">
      <c r="A812" s="2" t="s">
        <v>39</v>
      </c>
      <c r="B812" s="2" t="s">
        <v>39</v>
      </c>
      <c r="C812" s="2" t="s">
        <v>6</v>
      </c>
      <c r="D812" s="2" t="s">
        <v>15</v>
      </c>
      <c r="E812" s="2" t="s">
        <v>20</v>
      </c>
      <c r="F812" s="2" t="s">
        <v>61</v>
      </c>
      <c r="G812" s="1">
        <v>1911.0399999999997</v>
      </c>
      <c r="H812" s="1">
        <v>1304</v>
      </c>
      <c r="I812" s="4">
        <v>19</v>
      </c>
      <c r="J812" s="2" t="s">
        <v>70</v>
      </c>
      <c r="K812" s="1">
        <f>Tabelle6[[#This Row],[Menge kg Nges]]/1000</f>
        <v>1.9110399999999996</v>
      </c>
      <c r="L812" s="1">
        <f>Tabelle6[[#This Row],[Menge kg P2O5]]/1000</f>
        <v>1.304</v>
      </c>
      <c r="M812" s="1">
        <f>Tabelle6[[#This Row],[Menge t Nges]]/Tabelle6[[#This Row],[Anzahl Lieferscheine]]</f>
        <v>0.10058105263157893</v>
      </c>
      <c r="N812" s="1">
        <f>Tabelle6[[#This Row],[Menge t P2O5]]/Tabelle6[[#This Row],[Anzahl Lieferscheine]]</f>
        <v>6.8631578947368418E-2</v>
      </c>
    </row>
    <row r="813" spans="1:14" x14ac:dyDescent="0.2">
      <c r="A813" s="2" t="s">
        <v>39</v>
      </c>
      <c r="B813" s="2" t="s">
        <v>39</v>
      </c>
      <c r="C813" s="2" t="s">
        <v>6</v>
      </c>
      <c r="D813" s="2" t="s">
        <v>15</v>
      </c>
      <c r="E813" s="2" t="s">
        <v>21</v>
      </c>
      <c r="F813" s="2" t="s">
        <v>61</v>
      </c>
      <c r="G813" s="1">
        <v>1515</v>
      </c>
      <c r="H813" s="1">
        <v>880.4</v>
      </c>
      <c r="I813" s="4">
        <v>13</v>
      </c>
      <c r="J813" s="2" t="s">
        <v>70</v>
      </c>
      <c r="K813" s="1">
        <f>Tabelle6[[#This Row],[Menge kg Nges]]/1000</f>
        <v>1.5149999999999999</v>
      </c>
      <c r="L813" s="1">
        <f>Tabelle6[[#This Row],[Menge kg P2O5]]/1000</f>
        <v>0.88039999999999996</v>
      </c>
      <c r="M813" s="1">
        <f>Tabelle6[[#This Row],[Menge t Nges]]/Tabelle6[[#This Row],[Anzahl Lieferscheine]]</f>
        <v>0.11653846153846154</v>
      </c>
      <c r="N813" s="1">
        <f>Tabelle6[[#This Row],[Menge t P2O5]]/Tabelle6[[#This Row],[Anzahl Lieferscheine]]</f>
        <v>6.7723076923076914E-2</v>
      </c>
    </row>
    <row r="814" spans="1:14" x14ac:dyDescent="0.2">
      <c r="A814" s="2" t="s">
        <v>39</v>
      </c>
      <c r="B814" s="2" t="s">
        <v>39</v>
      </c>
      <c r="C814" s="2" t="s">
        <v>6</v>
      </c>
      <c r="D814" s="2" t="s">
        <v>15</v>
      </c>
      <c r="E814" s="2" t="s">
        <v>9</v>
      </c>
      <c r="F814" s="2" t="s">
        <v>61</v>
      </c>
      <c r="G814" s="1">
        <v>3617.9399999999996</v>
      </c>
      <c r="H814" s="1">
        <v>2129.37</v>
      </c>
      <c r="I814" s="4">
        <v>28</v>
      </c>
      <c r="J814" s="2" t="s">
        <v>70</v>
      </c>
      <c r="K814" s="1">
        <f>Tabelle6[[#This Row],[Menge kg Nges]]/1000</f>
        <v>3.6179399999999995</v>
      </c>
      <c r="L814" s="1">
        <f>Tabelle6[[#This Row],[Menge kg P2O5]]/1000</f>
        <v>2.1293699999999998</v>
      </c>
      <c r="M814" s="1">
        <f>Tabelle6[[#This Row],[Menge t Nges]]/Tabelle6[[#This Row],[Anzahl Lieferscheine]]</f>
        <v>0.12921214285714283</v>
      </c>
      <c r="N814" s="1">
        <f>Tabelle6[[#This Row],[Menge t P2O5]]/Tabelle6[[#This Row],[Anzahl Lieferscheine]]</f>
        <v>7.6048928571428559E-2</v>
      </c>
    </row>
    <row r="815" spans="1:14" x14ac:dyDescent="0.2">
      <c r="A815" s="2" t="s">
        <v>39</v>
      </c>
      <c r="B815" s="2" t="s">
        <v>39</v>
      </c>
      <c r="C815" s="2" t="s">
        <v>6</v>
      </c>
      <c r="D815" s="2" t="s">
        <v>15</v>
      </c>
      <c r="E815" s="2" t="s">
        <v>10</v>
      </c>
      <c r="F815" s="2" t="s">
        <v>61</v>
      </c>
      <c r="G815" s="1">
        <v>797.34999999999991</v>
      </c>
      <c r="H815" s="1">
        <v>288.57</v>
      </c>
      <c r="I815" s="4">
        <v>11</v>
      </c>
      <c r="J815" s="2" t="s">
        <v>70</v>
      </c>
      <c r="K815" s="1">
        <f>Tabelle6[[#This Row],[Menge kg Nges]]/1000</f>
        <v>0.79734999999999989</v>
      </c>
      <c r="L815" s="1">
        <f>Tabelle6[[#This Row],[Menge kg P2O5]]/1000</f>
        <v>0.28856999999999999</v>
      </c>
      <c r="M815" s="1">
        <f>Tabelle6[[#This Row],[Menge t Nges]]/Tabelle6[[#This Row],[Anzahl Lieferscheine]]</f>
        <v>7.2486363636363627E-2</v>
      </c>
      <c r="N815" s="1">
        <f>Tabelle6[[#This Row],[Menge t P2O5]]/Tabelle6[[#This Row],[Anzahl Lieferscheine]]</f>
        <v>2.6233636363636362E-2</v>
      </c>
    </row>
    <row r="816" spans="1:14" x14ac:dyDescent="0.2">
      <c r="A816" s="2" t="s">
        <v>39</v>
      </c>
      <c r="B816" s="2" t="s">
        <v>39</v>
      </c>
      <c r="C816" s="2" t="s">
        <v>6</v>
      </c>
      <c r="D816" s="2" t="s">
        <v>15</v>
      </c>
      <c r="E816" s="2" t="s">
        <v>23</v>
      </c>
      <c r="F816" s="2" t="s">
        <v>61</v>
      </c>
      <c r="G816" s="1">
        <v>287</v>
      </c>
      <c r="H816" s="1">
        <v>129.5</v>
      </c>
      <c r="I816" s="4">
        <v>2</v>
      </c>
      <c r="J816" s="2" t="s">
        <v>70</v>
      </c>
      <c r="K816" s="1">
        <f>Tabelle6[[#This Row],[Menge kg Nges]]/1000</f>
        <v>0.28699999999999998</v>
      </c>
      <c r="L816" s="1">
        <f>Tabelle6[[#This Row],[Menge kg P2O5]]/1000</f>
        <v>0.1295</v>
      </c>
      <c r="M816" s="1">
        <f>Tabelle6[[#This Row],[Menge t Nges]]/Tabelle6[[#This Row],[Anzahl Lieferscheine]]</f>
        <v>0.14349999999999999</v>
      </c>
      <c r="N816" s="1">
        <f>Tabelle6[[#This Row],[Menge t P2O5]]/Tabelle6[[#This Row],[Anzahl Lieferscheine]]</f>
        <v>6.4750000000000002E-2</v>
      </c>
    </row>
    <row r="817" spans="1:14" x14ac:dyDescent="0.2">
      <c r="A817" s="2" t="s">
        <v>39</v>
      </c>
      <c r="B817" s="2" t="s">
        <v>39</v>
      </c>
      <c r="C817" s="2" t="s">
        <v>6</v>
      </c>
      <c r="D817" s="2" t="s">
        <v>15</v>
      </c>
      <c r="E817" s="2" t="s">
        <v>13</v>
      </c>
      <c r="F817" s="2" t="s">
        <v>61</v>
      </c>
      <c r="G817" s="1">
        <v>131.04</v>
      </c>
      <c r="H817" s="1">
        <v>117.6</v>
      </c>
      <c r="I817" s="4">
        <v>1</v>
      </c>
      <c r="J817" s="2" t="s">
        <v>70</v>
      </c>
      <c r="K817" s="1">
        <f>Tabelle6[[#This Row],[Menge kg Nges]]/1000</f>
        <v>0.13103999999999999</v>
      </c>
      <c r="L817" s="1">
        <f>Tabelle6[[#This Row],[Menge kg P2O5]]/1000</f>
        <v>0.1176</v>
      </c>
      <c r="M817" s="1">
        <f>Tabelle6[[#This Row],[Menge t Nges]]/Tabelle6[[#This Row],[Anzahl Lieferscheine]]</f>
        <v>0.13103999999999999</v>
      </c>
      <c r="N817" s="1">
        <f>Tabelle6[[#This Row],[Menge t P2O5]]/Tabelle6[[#This Row],[Anzahl Lieferscheine]]</f>
        <v>0.1176</v>
      </c>
    </row>
    <row r="818" spans="1:14" x14ac:dyDescent="0.2">
      <c r="A818" s="2" t="s">
        <v>39</v>
      </c>
      <c r="B818" s="2" t="s">
        <v>39</v>
      </c>
      <c r="C818" s="2" t="s">
        <v>25</v>
      </c>
      <c r="D818" s="2" t="s">
        <v>25</v>
      </c>
      <c r="E818" s="2" t="s">
        <v>26</v>
      </c>
      <c r="F818" s="2" t="s">
        <v>61</v>
      </c>
      <c r="G818" s="1">
        <v>10230.44</v>
      </c>
      <c r="H818" s="1">
        <v>2895.76</v>
      </c>
      <c r="I818" s="4">
        <v>26</v>
      </c>
      <c r="J818" s="2" t="s">
        <v>70</v>
      </c>
      <c r="K818" s="1">
        <f>Tabelle6[[#This Row],[Menge kg Nges]]/1000</f>
        <v>10.23044</v>
      </c>
      <c r="L818" s="1">
        <f>Tabelle6[[#This Row],[Menge kg P2O5]]/1000</f>
        <v>2.8957600000000001</v>
      </c>
      <c r="M818" s="1">
        <f>Tabelle6[[#This Row],[Menge t Nges]]/Tabelle6[[#This Row],[Anzahl Lieferscheine]]</f>
        <v>0.39347846153846155</v>
      </c>
      <c r="N818" s="1">
        <f>Tabelle6[[#This Row],[Menge t P2O5]]/Tabelle6[[#This Row],[Anzahl Lieferscheine]]</f>
        <v>0.11137538461538463</v>
      </c>
    </row>
    <row r="819" spans="1:14" x14ac:dyDescent="0.2">
      <c r="A819" s="2" t="s">
        <v>39</v>
      </c>
      <c r="B819" s="2" t="s">
        <v>39</v>
      </c>
      <c r="C819" s="2" t="s">
        <v>63</v>
      </c>
      <c r="D819" s="2" t="s">
        <v>63</v>
      </c>
      <c r="E819" s="2" t="s">
        <v>63</v>
      </c>
      <c r="F819" s="2" t="s">
        <v>61</v>
      </c>
      <c r="G819" s="1">
        <v>2045.5</v>
      </c>
      <c r="H819" s="1">
        <v>1925.37</v>
      </c>
      <c r="I819" s="4">
        <v>12</v>
      </c>
      <c r="J819" s="2" t="s">
        <v>70</v>
      </c>
      <c r="K819" s="1">
        <f>Tabelle6[[#This Row],[Menge kg Nges]]/1000</f>
        <v>2.0455000000000001</v>
      </c>
      <c r="L819" s="1">
        <f>Tabelle6[[#This Row],[Menge kg P2O5]]/1000</f>
        <v>1.9253699999999998</v>
      </c>
      <c r="M819" s="1">
        <f>Tabelle6[[#This Row],[Menge t Nges]]/Tabelle6[[#This Row],[Anzahl Lieferscheine]]</f>
        <v>0.17045833333333335</v>
      </c>
      <c r="N819" s="1">
        <f>Tabelle6[[#This Row],[Menge t P2O5]]/Tabelle6[[#This Row],[Anzahl Lieferscheine]]</f>
        <v>0.16044749999999999</v>
      </c>
    </row>
    <row r="820" spans="1:14" x14ac:dyDescent="0.2">
      <c r="A820" s="2" t="s">
        <v>39</v>
      </c>
      <c r="B820" s="2" t="s">
        <v>40</v>
      </c>
      <c r="C820" s="2" t="s">
        <v>6</v>
      </c>
      <c r="D820" s="2" t="s">
        <v>15</v>
      </c>
      <c r="E820" s="2" t="s">
        <v>18</v>
      </c>
      <c r="F820" s="2" t="s">
        <v>61</v>
      </c>
      <c r="G820" s="1">
        <v>336</v>
      </c>
      <c r="H820" s="1">
        <v>272</v>
      </c>
      <c r="I820" s="4">
        <v>1</v>
      </c>
      <c r="J820" s="2" t="s">
        <v>70</v>
      </c>
      <c r="K820" s="1">
        <f>Tabelle6[[#This Row],[Menge kg Nges]]/1000</f>
        <v>0.33600000000000002</v>
      </c>
      <c r="L820" s="1">
        <f>Tabelle6[[#This Row],[Menge kg P2O5]]/1000</f>
        <v>0.27200000000000002</v>
      </c>
      <c r="M820" s="1">
        <f>Tabelle6[[#This Row],[Menge t Nges]]/Tabelle6[[#This Row],[Anzahl Lieferscheine]]</f>
        <v>0.33600000000000002</v>
      </c>
      <c r="N820" s="1">
        <f>Tabelle6[[#This Row],[Menge t P2O5]]/Tabelle6[[#This Row],[Anzahl Lieferscheine]]</f>
        <v>0.27200000000000002</v>
      </c>
    </row>
    <row r="821" spans="1:14" x14ac:dyDescent="0.2">
      <c r="A821" s="2" t="s">
        <v>39</v>
      </c>
      <c r="B821" s="2" t="s">
        <v>53</v>
      </c>
      <c r="C821" s="2" t="s">
        <v>6</v>
      </c>
      <c r="D821" s="2" t="s">
        <v>7</v>
      </c>
      <c r="E821" s="2" t="s">
        <v>8</v>
      </c>
      <c r="F821" s="2" t="s">
        <v>61</v>
      </c>
      <c r="G821" s="1">
        <v>326.25</v>
      </c>
      <c r="H821" s="1">
        <v>116.25</v>
      </c>
      <c r="I821" s="4">
        <v>1</v>
      </c>
      <c r="J821" s="2" t="s">
        <v>70</v>
      </c>
      <c r="K821" s="1">
        <f>Tabelle6[[#This Row],[Menge kg Nges]]/1000</f>
        <v>0.32624999999999998</v>
      </c>
      <c r="L821" s="1">
        <f>Tabelle6[[#This Row],[Menge kg P2O5]]/1000</f>
        <v>0.11625000000000001</v>
      </c>
      <c r="M821" s="1">
        <f>Tabelle6[[#This Row],[Menge t Nges]]/Tabelle6[[#This Row],[Anzahl Lieferscheine]]</f>
        <v>0.32624999999999998</v>
      </c>
      <c r="N821" s="1">
        <f>Tabelle6[[#This Row],[Menge t P2O5]]/Tabelle6[[#This Row],[Anzahl Lieferscheine]]</f>
        <v>0.11625000000000001</v>
      </c>
    </row>
    <row r="822" spans="1:14" x14ac:dyDescent="0.2">
      <c r="A822" s="2" t="s">
        <v>39</v>
      </c>
      <c r="B822" s="2" t="s">
        <v>28</v>
      </c>
      <c r="C822" s="2" t="s">
        <v>6</v>
      </c>
      <c r="D822" s="2" t="s">
        <v>7</v>
      </c>
      <c r="E822" s="2" t="s">
        <v>8</v>
      </c>
      <c r="F822" s="2" t="s">
        <v>61</v>
      </c>
      <c r="G822" s="1">
        <v>1174.23</v>
      </c>
      <c r="H822" s="1">
        <v>418.4</v>
      </c>
      <c r="I822" s="4">
        <v>2</v>
      </c>
      <c r="J822" s="2" t="s">
        <v>70</v>
      </c>
      <c r="K822" s="1">
        <f>Tabelle6[[#This Row],[Menge kg Nges]]/1000</f>
        <v>1.1742300000000001</v>
      </c>
      <c r="L822" s="1">
        <f>Tabelle6[[#This Row],[Menge kg P2O5]]/1000</f>
        <v>0.41839999999999999</v>
      </c>
      <c r="M822" s="1">
        <f>Tabelle6[[#This Row],[Menge t Nges]]/Tabelle6[[#This Row],[Anzahl Lieferscheine]]</f>
        <v>0.58711500000000005</v>
      </c>
      <c r="N822" s="1">
        <f>Tabelle6[[#This Row],[Menge t P2O5]]/Tabelle6[[#This Row],[Anzahl Lieferscheine]]</f>
        <v>0.2092</v>
      </c>
    </row>
    <row r="823" spans="1:14" x14ac:dyDescent="0.2">
      <c r="A823" s="2" t="s">
        <v>39</v>
      </c>
      <c r="B823" s="2" t="s">
        <v>41</v>
      </c>
      <c r="C823" s="2" t="s">
        <v>6</v>
      </c>
      <c r="D823" s="2" t="s">
        <v>7</v>
      </c>
      <c r="E823" s="2" t="s">
        <v>8</v>
      </c>
      <c r="F823" s="2" t="s">
        <v>61</v>
      </c>
      <c r="G823" s="1">
        <v>870</v>
      </c>
      <c r="H823" s="1">
        <v>310</v>
      </c>
      <c r="I823" s="4">
        <v>4</v>
      </c>
      <c r="J823" s="2" t="s">
        <v>70</v>
      </c>
      <c r="K823" s="1">
        <f>Tabelle6[[#This Row],[Menge kg Nges]]/1000</f>
        <v>0.87</v>
      </c>
      <c r="L823" s="1">
        <f>Tabelle6[[#This Row],[Menge kg P2O5]]/1000</f>
        <v>0.31</v>
      </c>
      <c r="M823" s="1">
        <f>Tabelle6[[#This Row],[Menge t Nges]]/Tabelle6[[#This Row],[Anzahl Lieferscheine]]</f>
        <v>0.2175</v>
      </c>
      <c r="N823" s="1">
        <f>Tabelle6[[#This Row],[Menge t P2O5]]/Tabelle6[[#This Row],[Anzahl Lieferscheine]]</f>
        <v>7.7499999999999999E-2</v>
      </c>
    </row>
    <row r="824" spans="1:14" x14ac:dyDescent="0.2">
      <c r="A824" s="2" t="s">
        <v>39</v>
      </c>
      <c r="B824" s="2" t="s">
        <v>41</v>
      </c>
      <c r="C824" s="2" t="s">
        <v>6</v>
      </c>
      <c r="D824" s="2" t="s">
        <v>7</v>
      </c>
      <c r="E824" s="2" t="s">
        <v>14</v>
      </c>
      <c r="F824" s="2" t="s">
        <v>61</v>
      </c>
      <c r="G824" s="1">
        <v>351</v>
      </c>
      <c r="H824" s="1">
        <v>180</v>
      </c>
      <c r="I824" s="4">
        <v>1</v>
      </c>
      <c r="J824" s="2" t="s">
        <v>70</v>
      </c>
      <c r="K824" s="1">
        <f>Tabelle6[[#This Row],[Menge kg Nges]]/1000</f>
        <v>0.35099999999999998</v>
      </c>
      <c r="L824" s="1">
        <f>Tabelle6[[#This Row],[Menge kg P2O5]]/1000</f>
        <v>0.18</v>
      </c>
      <c r="M824" s="1">
        <f>Tabelle6[[#This Row],[Menge t Nges]]/Tabelle6[[#This Row],[Anzahl Lieferscheine]]</f>
        <v>0.35099999999999998</v>
      </c>
      <c r="N824" s="1">
        <f>Tabelle6[[#This Row],[Menge t P2O5]]/Tabelle6[[#This Row],[Anzahl Lieferscheine]]</f>
        <v>0.18</v>
      </c>
    </row>
    <row r="825" spans="1:14" x14ac:dyDescent="0.2">
      <c r="A825" s="2" t="s">
        <v>39</v>
      </c>
      <c r="B825" s="2" t="s">
        <v>41</v>
      </c>
      <c r="C825" s="2" t="s">
        <v>6</v>
      </c>
      <c r="D825" s="2" t="s">
        <v>15</v>
      </c>
      <c r="E825" s="2" t="s">
        <v>18</v>
      </c>
      <c r="F825" s="2" t="s">
        <v>61</v>
      </c>
      <c r="G825" s="1">
        <v>168</v>
      </c>
      <c r="H825" s="1">
        <v>136</v>
      </c>
      <c r="I825" s="4">
        <v>2</v>
      </c>
      <c r="J825" s="2" t="s">
        <v>70</v>
      </c>
      <c r="K825" s="1">
        <f>Tabelle6[[#This Row],[Menge kg Nges]]/1000</f>
        <v>0.16800000000000001</v>
      </c>
      <c r="L825" s="1">
        <f>Tabelle6[[#This Row],[Menge kg P2O5]]/1000</f>
        <v>0.13600000000000001</v>
      </c>
      <c r="M825" s="1">
        <f>Tabelle6[[#This Row],[Menge t Nges]]/Tabelle6[[#This Row],[Anzahl Lieferscheine]]</f>
        <v>8.4000000000000005E-2</v>
      </c>
      <c r="N825" s="1">
        <f>Tabelle6[[#This Row],[Menge t P2O5]]/Tabelle6[[#This Row],[Anzahl Lieferscheine]]</f>
        <v>6.8000000000000005E-2</v>
      </c>
    </row>
    <row r="826" spans="1:14" x14ac:dyDescent="0.2">
      <c r="A826" s="2" t="s">
        <v>39</v>
      </c>
      <c r="B826" s="2" t="s">
        <v>41</v>
      </c>
      <c r="C826" s="2" t="s">
        <v>25</v>
      </c>
      <c r="D826" s="2" t="s">
        <v>25</v>
      </c>
      <c r="E826" s="2" t="s">
        <v>26</v>
      </c>
      <c r="F826" s="2" t="s">
        <v>61</v>
      </c>
      <c r="G826" s="1">
        <v>450</v>
      </c>
      <c r="H826" s="1">
        <v>126</v>
      </c>
      <c r="I826" s="4">
        <v>1</v>
      </c>
      <c r="J826" s="2" t="s">
        <v>70</v>
      </c>
      <c r="K826" s="1">
        <f>Tabelle6[[#This Row],[Menge kg Nges]]/1000</f>
        <v>0.45</v>
      </c>
      <c r="L826" s="1">
        <f>Tabelle6[[#This Row],[Menge kg P2O5]]/1000</f>
        <v>0.126</v>
      </c>
      <c r="M826" s="1">
        <f>Tabelle6[[#This Row],[Menge t Nges]]/Tabelle6[[#This Row],[Anzahl Lieferscheine]]</f>
        <v>0.45</v>
      </c>
      <c r="N826" s="1">
        <f>Tabelle6[[#This Row],[Menge t P2O5]]/Tabelle6[[#This Row],[Anzahl Lieferscheine]]</f>
        <v>0.126</v>
      </c>
    </row>
    <row r="827" spans="1:14" x14ac:dyDescent="0.2">
      <c r="A827" s="2" t="s">
        <v>39</v>
      </c>
      <c r="B827" s="2" t="s">
        <v>42</v>
      </c>
      <c r="C827" s="2" t="s">
        <v>6</v>
      </c>
      <c r="D827" s="2" t="s">
        <v>7</v>
      </c>
      <c r="E827" s="2" t="s">
        <v>8</v>
      </c>
      <c r="F827" s="2" t="s">
        <v>61</v>
      </c>
      <c r="G827" s="1">
        <v>2079</v>
      </c>
      <c r="H827" s="1">
        <v>683.1</v>
      </c>
      <c r="I827" s="4">
        <v>2</v>
      </c>
      <c r="J827" s="2" t="s">
        <v>70</v>
      </c>
      <c r="K827" s="1">
        <f>Tabelle6[[#This Row],[Menge kg Nges]]/1000</f>
        <v>2.0790000000000002</v>
      </c>
      <c r="L827" s="1">
        <f>Tabelle6[[#This Row],[Menge kg P2O5]]/1000</f>
        <v>0.68310000000000004</v>
      </c>
      <c r="M827" s="1">
        <f>Tabelle6[[#This Row],[Menge t Nges]]/Tabelle6[[#This Row],[Anzahl Lieferscheine]]</f>
        <v>1.0395000000000001</v>
      </c>
      <c r="N827" s="1">
        <f>Tabelle6[[#This Row],[Menge t P2O5]]/Tabelle6[[#This Row],[Anzahl Lieferscheine]]</f>
        <v>0.34155000000000002</v>
      </c>
    </row>
    <row r="828" spans="1:14" x14ac:dyDescent="0.2">
      <c r="A828" s="2" t="s">
        <v>39</v>
      </c>
      <c r="B828" s="2" t="s">
        <v>42</v>
      </c>
      <c r="C828" s="2" t="s">
        <v>6</v>
      </c>
      <c r="D828" s="2" t="s">
        <v>7</v>
      </c>
      <c r="E828" s="2" t="s">
        <v>9</v>
      </c>
      <c r="F828" s="2" t="s">
        <v>61</v>
      </c>
      <c r="G828" s="1">
        <v>585</v>
      </c>
      <c r="H828" s="1">
        <v>240</v>
      </c>
      <c r="I828" s="4">
        <v>3</v>
      </c>
      <c r="J828" s="2" t="s">
        <v>70</v>
      </c>
      <c r="K828" s="1">
        <f>Tabelle6[[#This Row],[Menge kg Nges]]/1000</f>
        <v>0.58499999999999996</v>
      </c>
      <c r="L828" s="1">
        <f>Tabelle6[[#This Row],[Menge kg P2O5]]/1000</f>
        <v>0.24</v>
      </c>
      <c r="M828" s="1">
        <f>Tabelle6[[#This Row],[Menge t Nges]]/Tabelle6[[#This Row],[Anzahl Lieferscheine]]</f>
        <v>0.19499999999999998</v>
      </c>
      <c r="N828" s="1">
        <f>Tabelle6[[#This Row],[Menge t P2O5]]/Tabelle6[[#This Row],[Anzahl Lieferscheine]]</f>
        <v>0.08</v>
      </c>
    </row>
    <row r="829" spans="1:14" x14ac:dyDescent="0.2">
      <c r="A829" s="2" t="s">
        <v>39</v>
      </c>
      <c r="B829" s="2" t="s">
        <v>42</v>
      </c>
      <c r="C829" s="2" t="s">
        <v>6</v>
      </c>
      <c r="D829" s="2" t="s">
        <v>7</v>
      </c>
      <c r="E829" s="2" t="s">
        <v>14</v>
      </c>
      <c r="F829" s="2" t="s">
        <v>61</v>
      </c>
      <c r="G829" s="1">
        <v>2379.6</v>
      </c>
      <c r="H829" s="1">
        <v>1080.3</v>
      </c>
      <c r="I829" s="4">
        <v>6</v>
      </c>
      <c r="J829" s="2" t="s">
        <v>70</v>
      </c>
      <c r="K829" s="1">
        <f>Tabelle6[[#This Row],[Menge kg Nges]]/1000</f>
        <v>2.3795999999999999</v>
      </c>
      <c r="L829" s="1">
        <f>Tabelle6[[#This Row],[Menge kg P2O5]]/1000</f>
        <v>1.0803</v>
      </c>
      <c r="M829" s="1">
        <f>Tabelle6[[#This Row],[Menge t Nges]]/Tabelle6[[#This Row],[Anzahl Lieferscheine]]</f>
        <v>0.39660000000000001</v>
      </c>
      <c r="N829" s="1">
        <f>Tabelle6[[#This Row],[Menge t P2O5]]/Tabelle6[[#This Row],[Anzahl Lieferscheine]]</f>
        <v>0.18005000000000002</v>
      </c>
    </row>
    <row r="830" spans="1:14" x14ac:dyDescent="0.2">
      <c r="A830" s="2" t="s">
        <v>39</v>
      </c>
      <c r="B830" s="2" t="s">
        <v>42</v>
      </c>
      <c r="C830" s="2" t="s">
        <v>6</v>
      </c>
      <c r="D830" s="2" t="s">
        <v>15</v>
      </c>
      <c r="E830" s="2" t="s">
        <v>18</v>
      </c>
      <c r="F830" s="2" t="s">
        <v>61</v>
      </c>
      <c r="G830" s="1">
        <v>504</v>
      </c>
      <c r="H830" s="1">
        <v>408</v>
      </c>
      <c r="I830" s="4">
        <v>3</v>
      </c>
      <c r="J830" s="2" t="s">
        <v>70</v>
      </c>
      <c r="K830" s="1">
        <f>Tabelle6[[#This Row],[Menge kg Nges]]/1000</f>
        <v>0.504</v>
      </c>
      <c r="L830" s="1">
        <f>Tabelle6[[#This Row],[Menge kg P2O5]]/1000</f>
        <v>0.40799999999999997</v>
      </c>
      <c r="M830" s="1">
        <f>Tabelle6[[#This Row],[Menge t Nges]]/Tabelle6[[#This Row],[Anzahl Lieferscheine]]</f>
        <v>0.16800000000000001</v>
      </c>
      <c r="N830" s="1">
        <f>Tabelle6[[#This Row],[Menge t P2O5]]/Tabelle6[[#This Row],[Anzahl Lieferscheine]]</f>
        <v>0.13599999999999998</v>
      </c>
    </row>
    <row r="831" spans="1:14" x14ac:dyDescent="0.2">
      <c r="A831" s="2" t="s">
        <v>40</v>
      </c>
      <c r="B831" s="2" t="s">
        <v>32</v>
      </c>
      <c r="C831" s="2" t="s">
        <v>6</v>
      </c>
      <c r="D831" s="2" t="s">
        <v>15</v>
      </c>
      <c r="E831" s="2" t="s">
        <v>18</v>
      </c>
      <c r="F831" s="2" t="s">
        <v>61</v>
      </c>
      <c r="G831" s="1">
        <v>1524.9</v>
      </c>
      <c r="H831" s="1">
        <v>1152.5999999999999</v>
      </c>
      <c r="I831" s="4">
        <v>3</v>
      </c>
      <c r="J831" s="2" t="s">
        <v>70</v>
      </c>
      <c r="K831" s="1">
        <f>Tabelle6[[#This Row],[Menge kg Nges]]/1000</f>
        <v>1.5249000000000001</v>
      </c>
      <c r="L831" s="1">
        <f>Tabelle6[[#This Row],[Menge kg P2O5]]/1000</f>
        <v>1.1525999999999998</v>
      </c>
      <c r="M831" s="1">
        <f>Tabelle6[[#This Row],[Menge t Nges]]/Tabelle6[[#This Row],[Anzahl Lieferscheine]]</f>
        <v>0.50830000000000009</v>
      </c>
      <c r="N831" s="1">
        <f>Tabelle6[[#This Row],[Menge t P2O5]]/Tabelle6[[#This Row],[Anzahl Lieferscheine]]</f>
        <v>0.38419999999999993</v>
      </c>
    </row>
    <row r="832" spans="1:14" x14ac:dyDescent="0.2">
      <c r="A832" s="2" t="s">
        <v>40</v>
      </c>
      <c r="B832" s="2" t="s">
        <v>32</v>
      </c>
      <c r="C832" s="2" t="s">
        <v>63</v>
      </c>
      <c r="D832" s="2" t="s">
        <v>63</v>
      </c>
      <c r="E832" s="2" t="s">
        <v>63</v>
      </c>
      <c r="F832" s="2" t="s">
        <v>61</v>
      </c>
      <c r="G832" s="1">
        <v>1560</v>
      </c>
      <c r="H832" s="1">
        <v>1202.5</v>
      </c>
      <c r="I832" s="4">
        <v>2</v>
      </c>
      <c r="J832" s="2" t="s">
        <v>70</v>
      </c>
      <c r="K832" s="1">
        <f>Tabelle6[[#This Row],[Menge kg Nges]]/1000</f>
        <v>1.56</v>
      </c>
      <c r="L832" s="1">
        <f>Tabelle6[[#This Row],[Menge kg P2O5]]/1000</f>
        <v>1.2024999999999999</v>
      </c>
      <c r="M832" s="1">
        <f>Tabelle6[[#This Row],[Menge t Nges]]/Tabelle6[[#This Row],[Anzahl Lieferscheine]]</f>
        <v>0.78</v>
      </c>
      <c r="N832" s="1">
        <f>Tabelle6[[#This Row],[Menge t P2O5]]/Tabelle6[[#This Row],[Anzahl Lieferscheine]]</f>
        <v>0.60124999999999995</v>
      </c>
    </row>
    <row r="833" spans="1:14" x14ac:dyDescent="0.2">
      <c r="A833" s="2" t="s">
        <v>40</v>
      </c>
      <c r="B833" s="2" t="s">
        <v>43</v>
      </c>
      <c r="C833" s="2" t="s">
        <v>6</v>
      </c>
      <c r="D833" s="2" t="s">
        <v>7</v>
      </c>
      <c r="E833" s="2" t="s">
        <v>13</v>
      </c>
      <c r="F833" s="2" t="s">
        <v>61</v>
      </c>
      <c r="G833" s="1">
        <v>198</v>
      </c>
      <c r="H833" s="1">
        <v>90</v>
      </c>
      <c r="I833" s="4">
        <v>1</v>
      </c>
      <c r="J833" s="2" t="s">
        <v>70</v>
      </c>
      <c r="K833" s="1">
        <f>Tabelle6[[#This Row],[Menge kg Nges]]/1000</f>
        <v>0.19800000000000001</v>
      </c>
      <c r="L833" s="1">
        <f>Tabelle6[[#This Row],[Menge kg P2O5]]/1000</f>
        <v>0.09</v>
      </c>
      <c r="M833" s="1">
        <f>Tabelle6[[#This Row],[Menge t Nges]]/Tabelle6[[#This Row],[Anzahl Lieferscheine]]</f>
        <v>0.19800000000000001</v>
      </c>
      <c r="N833" s="1">
        <f>Tabelle6[[#This Row],[Menge t P2O5]]/Tabelle6[[#This Row],[Anzahl Lieferscheine]]</f>
        <v>0.09</v>
      </c>
    </row>
    <row r="834" spans="1:14" x14ac:dyDescent="0.2">
      <c r="A834" s="2" t="s">
        <v>40</v>
      </c>
      <c r="B834" s="2" t="s">
        <v>36</v>
      </c>
      <c r="C834" s="2" t="s">
        <v>6</v>
      </c>
      <c r="D834" s="2" t="s">
        <v>7</v>
      </c>
      <c r="E834" s="2" t="s">
        <v>9</v>
      </c>
      <c r="F834" s="2" t="s">
        <v>61</v>
      </c>
      <c r="G834" s="1">
        <v>27.5</v>
      </c>
      <c r="H834" s="1">
        <v>11.25</v>
      </c>
      <c r="I834" s="4">
        <v>1</v>
      </c>
      <c r="J834" s="2" t="s">
        <v>70</v>
      </c>
      <c r="K834" s="1">
        <f>Tabelle6[[#This Row],[Menge kg Nges]]/1000</f>
        <v>2.75E-2</v>
      </c>
      <c r="L834" s="1">
        <f>Tabelle6[[#This Row],[Menge kg P2O5]]/1000</f>
        <v>1.125E-2</v>
      </c>
      <c r="M834" s="1">
        <f>Tabelle6[[#This Row],[Menge t Nges]]/Tabelle6[[#This Row],[Anzahl Lieferscheine]]</f>
        <v>2.75E-2</v>
      </c>
      <c r="N834" s="1">
        <f>Tabelle6[[#This Row],[Menge t P2O5]]/Tabelle6[[#This Row],[Anzahl Lieferscheine]]</f>
        <v>1.125E-2</v>
      </c>
    </row>
    <row r="835" spans="1:14" x14ac:dyDescent="0.2">
      <c r="A835" s="2" t="s">
        <v>40</v>
      </c>
      <c r="B835" s="2" t="s">
        <v>36</v>
      </c>
      <c r="C835" s="2" t="s">
        <v>6</v>
      </c>
      <c r="D835" s="2" t="s">
        <v>7</v>
      </c>
      <c r="E835" s="2" t="s">
        <v>12</v>
      </c>
      <c r="F835" s="2" t="s">
        <v>61</v>
      </c>
      <c r="G835" s="1">
        <v>287.49</v>
      </c>
      <c r="H835" s="1">
        <v>117</v>
      </c>
      <c r="I835" s="4">
        <v>3</v>
      </c>
      <c r="J835" s="2" t="s">
        <v>70</v>
      </c>
      <c r="K835" s="1">
        <f>Tabelle6[[#This Row],[Menge kg Nges]]/1000</f>
        <v>0.28749000000000002</v>
      </c>
      <c r="L835" s="1">
        <f>Tabelle6[[#This Row],[Menge kg P2O5]]/1000</f>
        <v>0.11700000000000001</v>
      </c>
      <c r="M835" s="1">
        <f>Tabelle6[[#This Row],[Menge t Nges]]/Tabelle6[[#This Row],[Anzahl Lieferscheine]]</f>
        <v>9.5830000000000012E-2</v>
      </c>
      <c r="N835" s="1">
        <f>Tabelle6[[#This Row],[Menge t P2O5]]/Tabelle6[[#This Row],[Anzahl Lieferscheine]]</f>
        <v>3.9E-2</v>
      </c>
    </row>
    <row r="836" spans="1:14" x14ac:dyDescent="0.2">
      <c r="A836" s="2" t="s">
        <v>40</v>
      </c>
      <c r="B836" s="2" t="s">
        <v>36</v>
      </c>
      <c r="C836" s="2" t="s">
        <v>6</v>
      </c>
      <c r="D836" s="2" t="s">
        <v>7</v>
      </c>
      <c r="E836" s="2" t="s">
        <v>13</v>
      </c>
      <c r="F836" s="2" t="s">
        <v>61</v>
      </c>
      <c r="G836" s="1">
        <v>5746.3</v>
      </c>
      <c r="H836" s="1">
        <v>2975.6</v>
      </c>
      <c r="I836" s="4">
        <v>47</v>
      </c>
      <c r="J836" s="2" t="s">
        <v>70</v>
      </c>
      <c r="K836" s="1">
        <f>Tabelle6[[#This Row],[Menge kg Nges]]/1000</f>
        <v>5.7462999999999997</v>
      </c>
      <c r="L836" s="1">
        <f>Tabelle6[[#This Row],[Menge kg P2O5]]/1000</f>
        <v>2.9756</v>
      </c>
      <c r="M836" s="1">
        <f>Tabelle6[[#This Row],[Menge t Nges]]/Tabelle6[[#This Row],[Anzahl Lieferscheine]]</f>
        <v>0.12226170212765956</v>
      </c>
      <c r="N836" s="1">
        <f>Tabelle6[[#This Row],[Menge t P2O5]]/Tabelle6[[#This Row],[Anzahl Lieferscheine]]</f>
        <v>6.331063829787234E-2</v>
      </c>
    </row>
    <row r="837" spans="1:14" x14ac:dyDescent="0.2">
      <c r="A837" s="2" t="s">
        <v>40</v>
      </c>
      <c r="B837" s="2" t="s">
        <v>36</v>
      </c>
      <c r="C837" s="2" t="s">
        <v>6</v>
      </c>
      <c r="D837" s="2" t="s">
        <v>7</v>
      </c>
      <c r="E837" s="2" t="s">
        <v>14</v>
      </c>
      <c r="F837" s="2" t="s">
        <v>61</v>
      </c>
      <c r="G837" s="1">
        <v>135</v>
      </c>
      <c r="H837" s="1">
        <v>57.6</v>
      </c>
      <c r="I837" s="4">
        <v>1</v>
      </c>
      <c r="J837" s="2" t="s">
        <v>70</v>
      </c>
      <c r="K837" s="1">
        <f>Tabelle6[[#This Row],[Menge kg Nges]]/1000</f>
        <v>0.13500000000000001</v>
      </c>
      <c r="L837" s="1">
        <f>Tabelle6[[#This Row],[Menge kg P2O5]]/1000</f>
        <v>5.7599999999999998E-2</v>
      </c>
      <c r="M837" s="1">
        <f>Tabelle6[[#This Row],[Menge t Nges]]/Tabelle6[[#This Row],[Anzahl Lieferscheine]]</f>
        <v>0.13500000000000001</v>
      </c>
      <c r="N837" s="1">
        <f>Tabelle6[[#This Row],[Menge t P2O5]]/Tabelle6[[#This Row],[Anzahl Lieferscheine]]</f>
        <v>5.7599999999999998E-2</v>
      </c>
    </row>
    <row r="838" spans="1:14" x14ac:dyDescent="0.2">
      <c r="A838" s="2" t="s">
        <v>40</v>
      </c>
      <c r="B838" s="2" t="s">
        <v>27</v>
      </c>
      <c r="C838" s="2" t="s">
        <v>6</v>
      </c>
      <c r="D838" s="2" t="s">
        <v>15</v>
      </c>
      <c r="E838" s="2" t="s">
        <v>9</v>
      </c>
      <c r="F838" s="2" t="s">
        <v>61</v>
      </c>
      <c r="G838" s="1">
        <v>103.04</v>
      </c>
      <c r="H838" s="1">
        <v>46.2</v>
      </c>
      <c r="I838" s="4">
        <v>1</v>
      </c>
      <c r="J838" s="2" t="s">
        <v>70</v>
      </c>
      <c r="K838" s="1">
        <f>Tabelle6[[#This Row],[Menge kg Nges]]/1000</f>
        <v>0.10304000000000001</v>
      </c>
      <c r="L838" s="1">
        <f>Tabelle6[[#This Row],[Menge kg P2O5]]/1000</f>
        <v>4.6200000000000005E-2</v>
      </c>
      <c r="M838" s="1">
        <f>Tabelle6[[#This Row],[Menge t Nges]]/Tabelle6[[#This Row],[Anzahl Lieferscheine]]</f>
        <v>0.10304000000000001</v>
      </c>
      <c r="N838" s="1">
        <f>Tabelle6[[#This Row],[Menge t P2O5]]/Tabelle6[[#This Row],[Anzahl Lieferscheine]]</f>
        <v>4.6200000000000005E-2</v>
      </c>
    </row>
    <row r="839" spans="1:14" x14ac:dyDescent="0.2">
      <c r="A839" s="2" t="s">
        <v>40</v>
      </c>
      <c r="B839" s="2" t="s">
        <v>44</v>
      </c>
      <c r="C839" s="2" t="s">
        <v>6</v>
      </c>
      <c r="D839" s="2" t="s">
        <v>7</v>
      </c>
      <c r="E839" s="2" t="s">
        <v>12</v>
      </c>
      <c r="F839" s="2" t="s">
        <v>61</v>
      </c>
      <c r="G839" s="1">
        <v>338.4</v>
      </c>
      <c r="H839" s="1">
        <v>151.19999999999999</v>
      </c>
      <c r="I839" s="4">
        <v>1</v>
      </c>
      <c r="J839" s="2" t="s">
        <v>70</v>
      </c>
      <c r="K839" s="1">
        <f>Tabelle6[[#This Row],[Menge kg Nges]]/1000</f>
        <v>0.33839999999999998</v>
      </c>
      <c r="L839" s="1">
        <f>Tabelle6[[#This Row],[Menge kg P2O5]]/1000</f>
        <v>0.1512</v>
      </c>
      <c r="M839" s="1">
        <f>Tabelle6[[#This Row],[Menge t Nges]]/Tabelle6[[#This Row],[Anzahl Lieferscheine]]</f>
        <v>0.33839999999999998</v>
      </c>
      <c r="N839" s="1">
        <f>Tabelle6[[#This Row],[Menge t P2O5]]/Tabelle6[[#This Row],[Anzahl Lieferscheine]]</f>
        <v>0.1512</v>
      </c>
    </row>
    <row r="840" spans="1:14" x14ac:dyDescent="0.2">
      <c r="A840" s="2" t="s">
        <v>40</v>
      </c>
      <c r="B840" s="2" t="s">
        <v>47</v>
      </c>
      <c r="C840" s="2" t="s">
        <v>6</v>
      </c>
      <c r="D840" s="2" t="s">
        <v>7</v>
      </c>
      <c r="E840" s="2" t="s">
        <v>9</v>
      </c>
      <c r="F840" s="2" t="s">
        <v>61</v>
      </c>
      <c r="G840" s="1">
        <v>239.25</v>
      </c>
      <c r="H840" s="1">
        <v>99</v>
      </c>
      <c r="I840" s="4">
        <v>1</v>
      </c>
      <c r="J840" s="2" t="s">
        <v>70</v>
      </c>
      <c r="K840" s="1">
        <f>Tabelle6[[#This Row],[Menge kg Nges]]/1000</f>
        <v>0.23924999999999999</v>
      </c>
      <c r="L840" s="1">
        <f>Tabelle6[[#This Row],[Menge kg P2O5]]/1000</f>
        <v>9.9000000000000005E-2</v>
      </c>
      <c r="M840" s="1">
        <f>Tabelle6[[#This Row],[Menge t Nges]]/Tabelle6[[#This Row],[Anzahl Lieferscheine]]</f>
        <v>0.23924999999999999</v>
      </c>
      <c r="N840" s="1">
        <f>Tabelle6[[#This Row],[Menge t P2O5]]/Tabelle6[[#This Row],[Anzahl Lieferscheine]]</f>
        <v>9.9000000000000005E-2</v>
      </c>
    </row>
    <row r="841" spans="1:14" x14ac:dyDescent="0.2">
      <c r="A841" s="2" t="s">
        <v>40</v>
      </c>
      <c r="B841" s="2" t="s">
        <v>47</v>
      </c>
      <c r="C841" s="2" t="s">
        <v>6</v>
      </c>
      <c r="D841" s="2" t="s">
        <v>7</v>
      </c>
      <c r="E841" s="2" t="s">
        <v>12</v>
      </c>
      <c r="F841" s="2" t="s">
        <v>61</v>
      </c>
      <c r="G841" s="1">
        <v>536.25</v>
      </c>
      <c r="H841" s="1">
        <v>165</v>
      </c>
      <c r="I841" s="4">
        <v>1</v>
      </c>
      <c r="J841" s="2" t="s">
        <v>70</v>
      </c>
      <c r="K841" s="1">
        <f>Tabelle6[[#This Row],[Menge kg Nges]]/1000</f>
        <v>0.53625</v>
      </c>
      <c r="L841" s="1">
        <f>Tabelle6[[#This Row],[Menge kg P2O5]]/1000</f>
        <v>0.16500000000000001</v>
      </c>
      <c r="M841" s="1">
        <f>Tabelle6[[#This Row],[Menge t Nges]]/Tabelle6[[#This Row],[Anzahl Lieferscheine]]</f>
        <v>0.53625</v>
      </c>
      <c r="N841" s="1">
        <f>Tabelle6[[#This Row],[Menge t P2O5]]/Tabelle6[[#This Row],[Anzahl Lieferscheine]]</f>
        <v>0.16500000000000001</v>
      </c>
    </row>
    <row r="842" spans="1:14" x14ac:dyDescent="0.2">
      <c r="A842" s="2" t="s">
        <v>40</v>
      </c>
      <c r="B842" s="2" t="s">
        <v>47</v>
      </c>
      <c r="C842" s="2" t="s">
        <v>6</v>
      </c>
      <c r="D842" s="2" t="s">
        <v>15</v>
      </c>
      <c r="E842" s="2" t="s">
        <v>9</v>
      </c>
      <c r="F842" s="2" t="s">
        <v>61</v>
      </c>
      <c r="G842" s="1">
        <v>101.4</v>
      </c>
      <c r="H842" s="1">
        <v>67.5</v>
      </c>
      <c r="I842" s="4">
        <v>1</v>
      </c>
      <c r="J842" s="2" t="s">
        <v>70</v>
      </c>
      <c r="K842" s="1">
        <f>Tabelle6[[#This Row],[Menge kg Nges]]/1000</f>
        <v>0.1014</v>
      </c>
      <c r="L842" s="1">
        <f>Tabelle6[[#This Row],[Menge kg P2O5]]/1000</f>
        <v>6.7500000000000004E-2</v>
      </c>
      <c r="M842" s="1">
        <f>Tabelle6[[#This Row],[Menge t Nges]]/Tabelle6[[#This Row],[Anzahl Lieferscheine]]</f>
        <v>0.1014</v>
      </c>
      <c r="N842" s="1">
        <f>Tabelle6[[#This Row],[Menge t P2O5]]/Tabelle6[[#This Row],[Anzahl Lieferscheine]]</f>
        <v>6.7500000000000004E-2</v>
      </c>
    </row>
    <row r="843" spans="1:14" x14ac:dyDescent="0.2">
      <c r="A843" s="2" t="s">
        <v>40</v>
      </c>
      <c r="B843" s="2" t="s">
        <v>34</v>
      </c>
      <c r="C843" s="2" t="s">
        <v>6</v>
      </c>
      <c r="D843" s="2" t="s">
        <v>15</v>
      </c>
      <c r="E843" s="2" t="s">
        <v>18</v>
      </c>
      <c r="F843" s="2" t="s">
        <v>61</v>
      </c>
      <c r="G843" s="1">
        <v>100.8</v>
      </c>
      <c r="H843" s="1">
        <v>81.599999999999994</v>
      </c>
      <c r="I843" s="4">
        <v>1</v>
      </c>
      <c r="J843" s="2" t="s">
        <v>70</v>
      </c>
      <c r="K843" s="1">
        <f>Tabelle6[[#This Row],[Menge kg Nges]]/1000</f>
        <v>0.1008</v>
      </c>
      <c r="L843" s="1">
        <f>Tabelle6[[#This Row],[Menge kg P2O5]]/1000</f>
        <v>8.1599999999999992E-2</v>
      </c>
      <c r="M843" s="1">
        <f>Tabelle6[[#This Row],[Menge t Nges]]/Tabelle6[[#This Row],[Anzahl Lieferscheine]]</f>
        <v>0.1008</v>
      </c>
      <c r="N843" s="1">
        <f>Tabelle6[[#This Row],[Menge t P2O5]]/Tabelle6[[#This Row],[Anzahl Lieferscheine]]</f>
        <v>8.1599999999999992E-2</v>
      </c>
    </row>
    <row r="844" spans="1:14" x14ac:dyDescent="0.2">
      <c r="A844" s="2" t="s">
        <v>40</v>
      </c>
      <c r="B844" s="2" t="s">
        <v>37</v>
      </c>
      <c r="C844" s="2" t="s">
        <v>6</v>
      </c>
      <c r="D844" s="2" t="s">
        <v>7</v>
      </c>
      <c r="E844" s="2" t="s">
        <v>8</v>
      </c>
      <c r="F844" s="2" t="s">
        <v>61</v>
      </c>
      <c r="G844" s="1">
        <v>701.40000000000009</v>
      </c>
      <c r="H844" s="1">
        <v>315</v>
      </c>
      <c r="I844" s="4">
        <v>3</v>
      </c>
      <c r="J844" s="2" t="s">
        <v>70</v>
      </c>
      <c r="K844" s="1">
        <f>Tabelle6[[#This Row],[Menge kg Nges]]/1000</f>
        <v>0.70140000000000013</v>
      </c>
      <c r="L844" s="1">
        <f>Tabelle6[[#This Row],[Menge kg P2O5]]/1000</f>
        <v>0.315</v>
      </c>
      <c r="M844" s="1">
        <f>Tabelle6[[#This Row],[Menge t Nges]]/Tabelle6[[#This Row],[Anzahl Lieferscheine]]</f>
        <v>0.23380000000000004</v>
      </c>
      <c r="N844" s="1">
        <f>Tabelle6[[#This Row],[Menge t P2O5]]/Tabelle6[[#This Row],[Anzahl Lieferscheine]]</f>
        <v>0.105</v>
      </c>
    </row>
    <row r="845" spans="1:14" x14ac:dyDescent="0.2">
      <c r="A845" s="2" t="s">
        <v>40</v>
      </c>
      <c r="B845" s="2" t="s">
        <v>37</v>
      </c>
      <c r="C845" s="2" t="s">
        <v>6</v>
      </c>
      <c r="D845" s="2" t="s">
        <v>7</v>
      </c>
      <c r="E845" s="2" t="s">
        <v>9</v>
      </c>
      <c r="F845" s="2" t="s">
        <v>61</v>
      </c>
      <c r="G845" s="1">
        <v>5894.8</v>
      </c>
      <c r="H845" s="1">
        <v>2532.3999999999996</v>
      </c>
      <c r="I845" s="4">
        <v>16</v>
      </c>
      <c r="J845" s="2" t="s">
        <v>70</v>
      </c>
      <c r="K845" s="1">
        <f>Tabelle6[[#This Row],[Menge kg Nges]]/1000</f>
        <v>5.8948</v>
      </c>
      <c r="L845" s="1">
        <f>Tabelle6[[#This Row],[Menge kg P2O5]]/1000</f>
        <v>2.5323999999999995</v>
      </c>
      <c r="M845" s="1">
        <f>Tabelle6[[#This Row],[Menge t Nges]]/Tabelle6[[#This Row],[Anzahl Lieferscheine]]</f>
        <v>0.368425</v>
      </c>
      <c r="N845" s="1">
        <f>Tabelle6[[#This Row],[Menge t P2O5]]/Tabelle6[[#This Row],[Anzahl Lieferscheine]]</f>
        <v>0.15827499999999997</v>
      </c>
    </row>
    <row r="846" spans="1:14" x14ac:dyDescent="0.2">
      <c r="A846" s="2" t="s">
        <v>40</v>
      </c>
      <c r="B846" s="2" t="s">
        <v>37</v>
      </c>
      <c r="C846" s="2" t="s">
        <v>6</v>
      </c>
      <c r="D846" s="2" t="s">
        <v>7</v>
      </c>
      <c r="E846" s="2" t="s">
        <v>11</v>
      </c>
      <c r="F846" s="2" t="s">
        <v>61</v>
      </c>
      <c r="G846" s="1">
        <v>1004</v>
      </c>
      <c r="H846" s="1">
        <v>620</v>
      </c>
      <c r="I846" s="4">
        <v>4</v>
      </c>
      <c r="J846" s="2" t="s">
        <v>70</v>
      </c>
      <c r="K846" s="1">
        <f>Tabelle6[[#This Row],[Menge kg Nges]]/1000</f>
        <v>1.004</v>
      </c>
      <c r="L846" s="1">
        <f>Tabelle6[[#This Row],[Menge kg P2O5]]/1000</f>
        <v>0.62</v>
      </c>
      <c r="M846" s="1">
        <f>Tabelle6[[#This Row],[Menge t Nges]]/Tabelle6[[#This Row],[Anzahl Lieferscheine]]</f>
        <v>0.251</v>
      </c>
      <c r="N846" s="1">
        <f>Tabelle6[[#This Row],[Menge t P2O5]]/Tabelle6[[#This Row],[Anzahl Lieferscheine]]</f>
        <v>0.155</v>
      </c>
    </row>
    <row r="847" spans="1:14" x14ac:dyDescent="0.2">
      <c r="A847" s="2" t="s">
        <v>40</v>
      </c>
      <c r="B847" s="2" t="s">
        <v>37</v>
      </c>
      <c r="C847" s="2" t="s">
        <v>6</v>
      </c>
      <c r="D847" s="2" t="s">
        <v>7</v>
      </c>
      <c r="E847" s="2" t="s">
        <v>12</v>
      </c>
      <c r="F847" s="2" t="s">
        <v>61</v>
      </c>
      <c r="G847" s="1">
        <v>24360.54</v>
      </c>
      <c r="H847" s="1">
        <v>10432.86</v>
      </c>
      <c r="I847" s="4">
        <v>94</v>
      </c>
      <c r="J847" s="2" t="s">
        <v>70</v>
      </c>
      <c r="K847" s="1">
        <f>Tabelle6[[#This Row],[Menge kg Nges]]/1000</f>
        <v>24.36054</v>
      </c>
      <c r="L847" s="1">
        <f>Tabelle6[[#This Row],[Menge kg P2O5]]/1000</f>
        <v>10.43286</v>
      </c>
      <c r="M847" s="1">
        <f>Tabelle6[[#This Row],[Menge t Nges]]/Tabelle6[[#This Row],[Anzahl Lieferscheine]]</f>
        <v>0.25915468085106386</v>
      </c>
      <c r="N847" s="1">
        <f>Tabelle6[[#This Row],[Menge t P2O5]]/Tabelle6[[#This Row],[Anzahl Lieferscheine]]</f>
        <v>0.11098787234042554</v>
      </c>
    </row>
    <row r="848" spans="1:14" x14ac:dyDescent="0.2">
      <c r="A848" s="2" t="s">
        <v>40</v>
      </c>
      <c r="B848" s="2" t="s">
        <v>37</v>
      </c>
      <c r="C848" s="2" t="s">
        <v>6</v>
      </c>
      <c r="D848" s="2" t="s">
        <v>7</v>
      </c>
      <c r="E848" s="2" t="s">
        <v>13</v>
      </c>
      <c r="F848" s="2" t="s">
        <v>61</v>
      </c>
      <c r="G848" s="1">
        <v>12073.66</v>
      </c>
      <c r="H848" s="1">
        <v>6621.3799999999992</v>
      </c>
      <c r="I848" s="4">
        <v>55</v>
      </c>
      <c r="J848" s="2" t="s">
        <v>70</v>
      </c>
      <c r="K848" s="1">
        <f>Tabelle6[[#This Row],[Menge kg Nges]]/1000</f>
        <v>12.07366</v>
      </c>
      <c r="L848" s="1">
        <f>Tabelle6[[#This Row],[Menge kg P2O5]]/1000</f>
        <v>6.6213799999999994</v>
      </c>
      <c r="M848" s="1">
        <f>Tabelle6[[#This Row],[Menge t Nges]]/Tabelle6[[#This Row],[Anzahl Lieferscheine]]</f>
        <v>0.21952109090909092</v>
      </c>
      <c r="N848" s="1">
        <f>Tabelle6[[#This Row],[Menge t P2O5]]/Tabelle6[[#This Row],[Anzahl Lieferscheine]]</f>
        <v>0.12038872727272726</v>
      </c>
    </row>
    <row r="849" spans="1:14" x14ac:dyDescent="0.2">
      <c r="A849" s="2" t="s">
        <v>40</v>
      </c>
      <c r="B849" s="2" t="s">
        <v>37</v>
      </c>
      <c r="C849" s="2" t="s">
        <v>6</v>
      </c>
      <c r="D849" s="2" t="s">
        <v>7</v>
      </c>
      <c r="E849" s="2" t="s">
        <v>14</v>
      </c>
      <c r="F849" s="2" t="s">
        <v>61</v>
      </c>
      <c r="G849" s="1">
        <v>11080.11</v>
      </c>
      <c r="H849" s="1">
        <v>5008.67</v>
      </c>
      <c r="I849" s="4">
        <v>45</v>
      </c>
      <c r="J849" s="2" t="s">
        <v>70</v>
      </c>
      <c r="K849" s="1">
        <f>Tabelle6[[#This Row],[Menge kg Nges]]/1000</f>
        <v>11.080110000000001</v>
      </c>
      <c r="L849" s="1">
        <f>Tabelle6[[#This Row],[Menge kg P2O5]]/1000</f>
        <v>5.0086700000000004</v>
      </c>
      <c r="M849" s="1">
        <f>Tabelle6[[#This Row],[Menge t Nges]]/Tabelle6[[#This Row],[Anzahl Lieferscheine]]</f>
        <v>0.2462246666666667</v>
      </c>
      <c r="N849" s="1">
        <f>Tabelle6[[#This Row],[Menge t P2O5]]/Tabelle6[[#This Row],[Anzahl Lieferscheine]]</f>
        <v>0.11130377777777779</v>
      </c>
    </row>
    <row r="850" spans="1:14" x14ac:dyDescent="0.2">
      <c r="A850" s="2" t="s">
        <v>40</v>
      </c>
      <c r="B850" s="2" t="s">
        <v>37</v>
      </c>
      <c r="C850" s="2" t="s">
        <v>6</v>
      </c>
      <c r="D850" s="2" t="s">
        <v>15</v>
      </c>
      <c r="E850" s="2" t="s">
        <v>8</v>
      </c>
      <c r="F850" s="2" t="s">
        <v>61</v>
      </c>
      <c r="G850" s="1">
        <v>48</v>
      </c>
      <c r="H850" s="1">
        <v>28</v>
      </c>
      <c r="I850" s="4">
        <v>2</v>
      </c>
      <c r="J850" s="2" t="s">
        <v>70</v>
      </c>
      <c r="K850" s="1">
        <f>Tabelle6[[#This Row],[Menge kg Nges]]/1000</f>
        <v>4.8000000000000001E-2</v>
      </c>
      <c r="L850" s="1">
        <f>Tabelle6[[#This Row],[Menge kg P2O5]]/1000</f>
        <v>2.8000000000000001E-2</v>
      </c>
      <c r="M850" s="1">
        <f>Tabelle6[[#This Row],[Menge t Nges]]/Tabelle6[[#This Row],[Anzahl Lieferscheine]]</f>
        <v>2.4E-2</v>
      </c>
      <c r="N850" s="1">
        <f>Tabelle6[[#This Row],[Menge t P2O5]]/Tabelle6[[#This Row],[Anzahl Lieferscheine]]</f>
        <v>1.4E-2</v>
      </c>
    </row>
    <row r="851" spans="1:14" x14ac:dyDescent="0.2">
      <c r="A851" s="2" t="s">
        <v>40</v>
      </c>
      <c r="B851" s="2" t="s">
        <v>37</v>
      </c>
      <c r="C851" s="2" t="s">
        <v>6</v>
      </c>
      <c r="D851" s="2" t="s">
        <v>15</v>
      </c>
      <c r="E851" s="2" t="s">
        <v>18</v>
      </c>
      <c r="F851" s="2" t="s">
        <v>61</v>
      </c>
      <c r="G851" s="1">
        <v>28</v>
      </c>
      <c r="H851" s="1">
        <v>14</v>
      </c>
      <c r="I851" s="4">
        <v>1</v>
      </c>
      <c r="J851" s="2" t="s">
        <v>70</v>
      </c>
      <c r="K851" s="1">
        <f>Tabelle6[[#This Row],[Menge kg Nges]]/1000</f>
        <v>2.8000000000000001E-2</v>
      </c>
      <c r="L851" s="1">
        <f>Tabelle6[[#This Row],[Menge kg P2O5]]/1000</f>
        <v>1.4E-2</v>
      </c>
      <c r="M851" s="1">
        <f>Tabelle6[[#This Row],[Menge t Nges]]/Tabelle6[[#This Row],[Anzahl Lieferscheine]]</f>
        <v>2.8000000000000001E-2</v>
      </c>
      <c r="N851" s="1">
        <f>Tabelle6[[#This Row],[Menge t P2O5]]/Tabelle6[[#This Row],[Anzahl Lieferscheine]]</f>
        <v>1.4E-2</v>
      </c>
    </row>
    <row r="852" spans="1:14" x14ac:dyDescent="0.2">
      <c r="A852" s="2" t="s">
        <v>40</v>
      </c>
      <c r="B852" s="2" t="s">
        <v>37</v>
      </c>
      <c r="C852" s="2" t="s">
        <v>6</v>
      </c>
      <c r="D852" s="2" t="s">
        <v>15</v>
      </c>
      <c r="E852" s="2" t="s">
        <v>20</v>
      </c>
      <c r="F852" s="2" t="s">
        <v>61</v>
      </c>
      <c r="G852" s="1">
        <v>742.56000000000006</v>
      </c>
      <c r="H852" s="1">
        <v>546</v>
      </c>
      <c r="I852" s="4">
        <v>3</v>
      </c>
      <c r="J852" s="2" t="s">
        <v>70</v>
      </c>
      <c r="K852" s="1">
        <f>Tabelle6[[#This Row],[Menge kg Nges]]/1000</f>
        <v>0.74256000000000011</v>
      </c>
      <c r="L852" s="1">
        <f>Tabelle6[[#This Row],[Menge kg P2O5]]/1000</f>
        <v>0.54600000000000004</v>
      </c>
      <c r="M852" s="1">
        <f>Tabelle6[[#This Row],[Menge t Nges]]/Tabelle6[[#This Row],[Anzahl Lieferscheine]]</f>
        <v>0.24752000000000005</v>
      </c>
      <c r="N852" s="1">
        <f>Tabelle6[[#This Row],[Menge t P2O5]]/Tabelle6[[#This Row],[Anzahl Lieferscheine]]</f>
        <v>0.18200000000000002</v>
      </c>
    </row>
    <row r="853" spans="1:14" x14ac:dyDescent="0.2">
      <c r="A853" s="2" t="s">
        <v>40</v>
      </c>
      <c r="B853" s="2" t="s">
        <v>37</v>
      </c>
      <c r="C853" s="2" t="s">
        <v>6</v>
      </c>
      <c r="D853" s="2" t="s">
        <v>15</v>
      </c>
      <c r="E853" s="2" t="s">
        <v>21</v>
      </c>
      <c r="F853" s="2" t="s">
        <v>61</v>
      </c>
      <c r="G853" s="1">
        <v>104</v>
      </c>
      <c r="H853" s="1">
        <v>44</v>
      </c>
      <c r="I853" s="4">
        <v>1</v>
      </c>
      <c r="J853" s="2" t="s">
        <v>70</v>
      </c>
      <c r="K853" s="1">
        <f>Tabelle6[[#This Row],[Menge kg Nges]]/1000</f>
        <v>0.104</v>
      </c>
      <c r="L853" s="1">
        <f>Tabelle6[[#This Row],[Menge kg P2O5]]/1000</f>
        <v>4.3999999999999997E-2</v>
      </c>
      <c r="M853" s="1">
        <f>Tabelle6[[#This Row],[Menge t Nges]]/Tabelle6[[#This Row],[Anzahl Lieferscheine]]</f>
        <v>0.104</v>
      </c>
      <c r="N853" s="1">
        <f>Tabelle6[[#This Row],[Menge t P2O5]]/Tabelle6[[#This Row],[Anzahl Lieferscheine]]</f>
        <v>4.3999999999999997E-2</v>
      </c>
    </row>
    <row r="854" spans="1:14" x14ac:dyDescent="0.2">
      <c r="A854" s="2" t="s">
        <v>40</v>
      </c>
      <c r="B854" s="2" t="s">
        <v>37</v>
      </c>
      <c r="C854" s="2" t="s">
        <v>6</v>
      </c>
      <c r="D854" s="2" t="s">
        <v>15</v>
      </c>
      <c r="E854" s="2" t="s">
        <v>24</v>
      </c>
      <c r="F854" s="2" t="s">
        <v>61</v>
      </c>
      <c r="G854" s="1">
        <v>1288</v>
      </c>
      <c r="H854" s="1">
        <v>1058</v>
      </c>
      <c r="I854" s="4">
        <v>1</v>
      </c>
      <c r="J854" s="2" t="s">
        <v>70</v>
      </c>
      <c r="K854" s="1">
        <f>Tabelle6[[#This Row],[Menge kg Nges]]/1000</f>
        <v>1.288</v>
      </c>
      <c r="L854" s="1">
        <f>Tabelle6[[#This Row],[Menge kg P2O5]]/1000</f>
        <v>1.0580000000000001</v>
      </c>
      <c r="M854" s="1">
        <f>Tabelle6[[#This Row],[Menge t Nges]]/Tabelle6[[#This Row],[Anzahl Lieferscheine]]</f>
        <v>1.288</v>
      </c>
      <c r="N854" s="1">
        <f>Tabelle6[[#This Row],[Menge t P2O5]]/Tabelle6[[#This Row],[Anzahl Lieferscheine]]</f>
        <v>1.0580000000000001</v>
      </c>
    </row>
    <row r="855" spans="1:14" x14ac:dyDescent="0.2">
      <c r="A855" s="2" t="s">
        <v>40</v>
      </c>
      <c r="B855" s="2" t="s">
        <v>37</v>
      </c>
      <c r="C855" s="2" t="s">
        <v>25</v>
      </c>
      <c r="D855" s="2" t="s">
        <v>25</v>
      </c>
      <c r="E855" s="2" t="s">
        <v>26</v>
      </c>
      <c r="F855" s="2" t="s">
        <v>61</v>
      </c>
      <c r="G855" s="1">
        <v>2067.48</v>
      </c>
      <c r="H855" s="1">
        <v>866.12</v>
      </c>
      <c r="I855" s="4">
        <v>14</v>
      </c>
      <c r="J855" s="2" t="s">
        <v>70</v>
      </c>
      <c r="K855" s="1">
        <f>Tabelle6[[#This Row],[Menge kg Nges]]/1000</f>
        <v>2.0674800000000002</v>
      </c>
      <c r="L855" s="1">
        <f>Tabelle6[[#This Row],[Menge kg P2O5]]/1000</f>
        <v>0.86612</v>
      </c>
      <c r="M855" s="1">
        <f>Tabelle6[[#This Row],[Menge t Nges]]/Tabelle6[[#This Row],[Anzahl Lieferscheine]]</f>
        <v>0.14767714285714287</v>
      </c>
      <c r="N855" s="1">
        <f>Tabelle6[[#This Row],[Menge t P2O5]]/Tabelle6[[#This Row],[Anzahl Lieferscheine]]</f>
        <v>6.1865714285714288E-2</v>
      </c>
    </row>
    <row r="856" spans="1:14" x14ac:dyDescent="0.2">
      <c r="A856" s="2" t="s">
        <v>40</v>
      </c>
      <c r="B856" s="2" t="s">
        <v>37</v>
      </c>
      <c r="C856" s="2" t="s">
        <v>63</v>
      </c>
      <c r="D856" s="2" t="s">
        <v>63</v>
      </c>
      <c r="E856" s="2" t="s">
        <v>63</v>
      </c>
      <c r="F856" s="2" t="s">
        <v>61</v>
      </c>
      <c r="G856" s="1">
        <v>153.4</v>
      </c>
      <c r="H856" s="1">
        <v>139.49</v>
      </c>
      <c r="I856" s="4">
        <v>1</v>
      </c>
      <c r="J856" s="2" t="s">
        <v>70</v>
      </c>
      <c r="K856" s="1">
        <f>Tabelle6[[#This Row],[Menge kg Nges]]/1000</f>
        <v>0.15340000000000001</v>
      </c>
      <c r="L856" s="1">
        <f>Tabelle6[[#This Row],[Menge kg P2O5]]/1000</f>
        <v>0.13949</v>
      </c>
      <c r="M856" s="1">
        <f>Tabelle6[[#This Row],[Menge t Nges]]/Tabelle6[[#This Row],[Anzahl Lieferscheine]]</f>
        <v>0.15340000000000001</v>
      </c>
      <c r="N856" s="1">
        <f>Tabelle6[[#This Row],[Menge t P2O5]]/Tabelle6[[#This Row],[Anzahl Lieferscheine]]</f>
        <v>0.13949</v>
      </c>
    </row>
    <row r="857" spans="1:14" x14ac:dyDescent="0.2">
      <c r="A857" s="2" t="s">
        <v>40</v>
      </c>
      <c r="B857" s="2" t="s">
        <v>38</v>
      </c>
      <c r="C857" s="2" t="s">
        <v>6</v>
      </c>
      <c r="D857" s="2" t="s">
        <v>7</v>
      </c>
      <c r="E857" s="2" t="s">
        <v>9</v>
      </c>
      <c r="F857" s="2" t="s">
        <v>61</v>
      </c>
      <c r="G857" s="1">
        <v>2133.25</v>
      </c>
      <c r="H857" s="1">
        <v>891.8</v>
      </c>
      <c r="I857" s="4">
        <v>7</v>
      </c>
      <c r="J857" s="2" t="s">
        <v>70</v>
      </c>
      <c r="K857" s="1">
        <f>Tabelle6[[#This Row],[Menge kg Nges]]/1000</f>
        <v>2.1332499999999999</v>
      </c>
      <c r="L857" s="1">
        <f>Tabelle6[[#This Row],[Menge kg P2O5]]/1000</f>
        <v>0.89179999999999993</v>
      </c>
      <c r="M857" s="1">
        <f>Tabelle6[[#This Row],[Menge t Nges]]/Tabelle6[[#This Row],[Anzahl Lieferscheine]]</f>
        <v>0.30474999999999997</v>
      </c>
      <c r="N857" s="1">
        <f>Tabelle6[[#This Row],[Menge t P2O5]]/Tabelle6[[#This Row],[Anzahl Lieferscheine]]</f>
        <v>0.12739999999999999</v>
      </c>
    </row>
    <row r="858" spans="1:14" x14ac:dyDescent="0.2">
      <c r="A858" s="2" t="s">
        <v>40</v>
      </c>
      <c r="B858" s="2" t="s">
        <v>38</v>
      </c>
      <c r="C858" s="2" t="s">
        <v>6</v>
      </c>
      <c r="D858" s="2" t="s">
        <v>7</v>
      </c>
      <c r="E858" s="2" t="s">
        <v>12</v>
      </c>
      <c r="F858" s="2" t="s">
        <v>61</v>
      </c>
      <c r="G858" s="1">
        <v>823.2</v>
      </c>
      <c r="H858" s="1">
        <v>313.60000000000002</v>
      </c>
      <c r="I858" s="4">
        <v>3</v>
      </c>
      <c r="J858" s="2" t="s">
        <v>70</v>
      </c>
      <c r="K858" s="1">
        <f>Tabelle6[[#This Row],[Menge kg Nges]]/1000</f>
        <v>0.82320000000000004</v>
      </c>
      <c r="L858" s="1">
        <f>Tabelle6[[#This Row],[Menge kg P2O5]]/1000</f>
        <v>0.31360000000000005</v>
      </c>
      <c r="M858" s="1">
        <f>Tabelle6[[#This Row],[Menge t Nges]]/Tabelle6[[#This Row],[Anzahl Lieferscheine]]</f>
        <v>0.27440000000000003</v>
      </c>
      <c r="N858" s="1">
        <f>Tabelle6[[#This Row],[Menge t P2O5]]/Tabelle6[[#This Row],[Anzahl Lieferscheine]]</f>
        <v>0.10453333333333335</v>
      </c>
    </row>
    <row r="859" spans="1:14" x14ac:dyDescent="0.2">
      <c r="A859" s="2" t="s">
        <v>40</v>
      </c>
      <c r="B859" s="2" t="s">
        <v>38</v>
      </c>
      <c r="C859" s="2" t="s">
        <v>6</v>
      </c>
      <c r="D859" s="2" t="s">
        <v>7</v>
      </c>
      <c r="E859" s="2" t="s">
        <v>14</v>
      </c>
      <c r="F859" s="2" t="s">
        <v>61</v>
      </c>
      <c r="G859" s="1">
        <v>1512</v>
      </c>
      <c r="H859" s="1">
        <v>777.6</v>
      </c>
      <c r="I859" s="4">
        <v>2</v>
      </c>
      <c r="J859" s="2" t="s">
        <v>70</v>
      </c>
      <c r="K859" s="1">
        <f>Tabelle6[[#This Row],[Menge kg Nges]]/1000</f>
        <v>1.512</v>
      </c>
      <c r="L859" s="1">
        <f>Tabelle6[[#This Row],[Menge kg P2O5]]/1000</f>
        <v>0.77760000000000007</v>
      </c>
      <c r="M859" s="1">
        <f>Tabelle6[[#This Row],[Menge t Nges]]/Tabelle6[[#This Row],[Anzahl Lieferscheine]]</f>
        <v>0.75600000000000001</v>
      </c>
      <c r="N859" s="1">
        <f>Tabelle6[[#This Row],[Menge t P2O5]]/Tabelle6[[#This Row],[Anzahl Lieferscheine]]</f>
        <v>0.38880000000000003</v>
      </c>
    </row>
    <row r="860" spans="1:14" x14ac:dyDescent="0.2">
      <c r="A860" s="2" t="s">
        <v>40</v>
      </c>
      <c r="B860" s="2" t="s">
        <v>38</v>
      </c>
      <c r="C860" s="2" t="s">
        <v>6</v>
      </c>
      <c r="D860" s="2" t="s">
        <v>15</v>
      </c>
      <c r="E860" s="2" t="s">
        <v>19</v>
      </c>
      <c r="F860" s="2" t="s">
        <v>61</v>
      </c>
      <c r="G860" s="1">
        <v>240</v>
      </c>
      <c r="H860" s="1">
        <v>208</v>
      </c>
      <c r="I860" s="4">
        <v>1</v>
      </c>
      <c r="J860" s="2" t="s">
        <v>70</v>
      </c>
      <c r="K860" s="1">
        <f>Tabelle6[[#This Row],[Menge kg Nges]]/1000</f>
        <v>0.24</v>
      </c>
      <c r="L860" s="1">
        <f>Tabelle6[[#This Row],[Menge kg P2O5]]/1000</f>
        <v>0.20799999999999999</v>
      </c>
      <c r="M860" s="1">
        <f>Tabelle6[[#This Row],[Menge t Nges]]/Tabelle6[[#This Row],[Anzahl Lieferscheine]]</f>
        <v>0.24</v>
      </c>
      <c r="N860" s="1">
        <f>Tabelle6[[#This Row],[Menge t P2O5]]/Tabelle6[[#This Row],[Anzahl Lieferscheine]]</f>
        <v>0.20799999999999999</v>
      </c>
    </row>
    <row r="861" spans="1:14" x14ac:dyDescent="0.2">
      <c r="A861" s="2" t="s">
        <v>40</v>
      </c>
      <c r="B861" s="2" t="s">
        <v>38</v>
      </c>
      <c r="C861" s="2" t="s">
        <v>6</v>
      </c>
      <c r="D861" s="2" t="s">
        <v>15</v>
      </c>
      <c r="E861" s="2" t="s">
        <v>21</v>
      </c>
      <c r="F861" s="2" t="s">
        <v>61</v>
      </c>
      <c r="G861" s="1">
        <v>1999.8</v>
      </c>
      <c r="H861" s="1">
        <v>1050</v>
      </c>
      <c r="I861" s="4">
        <v>4</v>
      </c>
      <c r="J861" s="2" t="s">
        <v>70</v>
      </c>
      <c r="K861" s="1">
        <f>Tabelle6[[#This Row],[Menge kg Nges]]/1000</f>
        <v>1.9998</v>
      </c>
      <c r="L861" s="1">
        <f>Tabelle6[[#This Row],[Menge kg P2O5]]/1000</f>
        <v>1.05</v>
      </c>
      <c r="M861" s="1">
        <f>Tabelle6[[#This Row],[Menge t Nges]]/Tabelle6[[#This Row],[Anzahl Lieferscheine]]</f>
        <v>0.49995000000000001</v>
      </c>
      <c r="N861" s="1">
        <f>Tabelle6[[#This Row],[Menge t P2O5]]/Tabelle6[[#This Row],[Anzahl Lieferscheine]]</f>
        <v>0.26250000000000001</v>
      </c>
    </row>
    <row r="862" spans="1:14" x14ac:dyDescent="0.2">
      <c r="A862" s="2" t="s">
        <v>40</v>
      </c>
      <c r="B862" s="2" t="s">
        <v>38</v>
      </c>
      <c r="C862" s="2" t="s">
        <v>6</v>
      </c>
      <c r="D862" s="2" t="s">
        <v>15</v>
      </c>
      <c r="E862" s="2" t="s">
        <v>9</v>
      </c>
      <c r="F862" s="2" t="s">
        <v>61</v>
      </c>
      <c r="G862" s="1">
        <v>184</v>
      </c>
      <c r="H862" s="1">
        <v>82.5</v>
      </c>
      <c r="I862" s="4">
        <v>1</v>
      </c>
      <c r="J862" s="2" t="s">
        <v>70</v>
      </c>
      <c r="K862" s="1">
        <f>Tabelle6[[#This Row],[Menge kg Nges]]/1000</f>
        <v>0.184</v>
      </c>
      <c r="L862" s="1">
        <f>Tabelle6[[#This Row],[Menge kg P2O5]]/1000</f>
        <v>8.2500000000000004E-2</v>
      </c>
      <c r="M862" s="1">
        <f>Tabelle6[[#This Row],[Menge t Nges]]/Tabelle6[[#This Row],[Anzahl Lieferscheine]]</f>
        <v>0.184</v>
      </c>
      <c r="N862" s="1">
        <f>Tabelle6[[#This Row],[Menge t P2O5]]/Tabelle6[[#This Row],[Anzahl Lieferscheine]]</f>
        <v>8.2500000000000004E-2</v>
      </c>
    </row>
    <row r="863" spans="1:14" x14ac:dyDescent="0.2">
      <c r="A863" s="2" t="s">
        <v>40</v>
      </c>
      <c r="B863" s="2" t="s">
        <v>38</v>
      </c>
      <c r="C863" s="2" t="s">
        <v>6</v>
      </c>
      <c r="D863" s="2" t="s">
        <v>15</v>
      </c>
      <c r="E863" s="2" t="s">
        <v>24</v>
      </c>
      <c r="F863" s="2" t="s">
        <v>61</v>
      </c>
      <c r="G863" s="1">
        <v>1540</v>
      </c>
      <c r="H863" s="1">
        <v>1265</v>
      </c>
      <c r="I863" s="4">
        <v>2</v>
      </c>
      <c r="J863" s="2" t="s">
        <v>70</v>
      </c>
      <c r="K863" s="1">
        <f>Tabelle6[[#This Row],[Menge kg Nges]]/1000</f>
        <v>1.54</v>
      </c>
      <c r="L863" s="1">
        <f>Tabelle6[[#This Row],[Menge kg P2O5]]/1000</f>
        <v>1.2649999999999999</v>
      </c>
      <c r="M863" s="1">
        <f>Tabelle6[[#This Row],[Menge t Nges]]/Tabelle6[[#This Row],[Anzahl Lieferscheine]]</f>
        <v>0.77</v>
      </c>
      <c r="N863" s="1">
        <f>Tabelle6[[#This Row],[Menge t P2O5]]/Tabelle6[[#This Row],[Anzahl Lieferscheine]]</f>
        <v>0.63249999999999995</v>
      </c>
    </row>
    <row r="864" spans="1:14" x14ac:dyDescent="0.2">
      <c r="A864" s="2" t="s">
        <v>40</v>
      </c>
      <c r="B864" s="2" t="s">
        <v>38</v>
      </c>
      <c r="C864" s="2" t="s">
        <v>25</v>
      </c>
      <c r="D864" s="2" t="s">
        <v>25</v>
      </c>
      <c r="E864" s="2" t="s">
        <v>26</v>
      </c>
      <c r="F864" s="2" t="s">
        <v>61</v>
      </c>
      <c r="G864" s="1">
        <v>1399.04</v>
      </c>
      <c r="H864" s="1">
        <v>777.92</v>
      </c>
      <c r="I864" s="4">
        <v>2</v>
      </c>
      <c r="J864" s="2" t="s">
        <v>70</v>
      </c>
      <c r="K864" s="1">
        <f>Tabelle6[[#This Row],[Menge kg Nges]]/1000</f>
        <v>1.3990400000000001</v>
      </c>
      <c r="L864" s="1">
        <f>Tabelle6[[#This Row],[Menge kg P2O5]]/1000</f>
        <v>0.77791999999999994</v>
      </c>
      <c r="M864" s="1">
        <f>Tabelle6[[#This Row],[Menge t Nges]]/Tabelle6[[#This Row],[Anzahl Lieferscheine]]</f>
        <v>0.69952000000000003</v>
      </c>
      <c r="N864" s="1">
        <f>Tabelle6[[#This Row],[Menge t P2O5]]/Tabelle6[[#This Row],[Anzahl Lieferscheine]]</f>
        <v>0.38895999999999997</v>
      </c>
    </row>
    <row r="865" spans="1:14" x14ac:dyDescent="0.2">
      <c r="A865" s="2" t="s">
        <v>40</v>
      </c>
      <c r="B865" s="2" t="s">
        <v>40</v>
      </c>
      <c r="C865" s="2" t="s">
        <v>6</v>
      </c>
      <c r="D865" s="2" t="s">
        <v>7</v>
      </c>
      <c r="E865" s="2" t="s">
        <v>8</v>
      </c>
      <c r="F865" s="2" t="s">
        <v>61</v>
      </c>
      <c r="G865" s="1">
        <v>118157.25999999994</v>
      </c>
      <c r="H865" s="1">
        <v>49909.020000000004</v>
      </c>
      <c r="I865" s="4">
        <v>171</v>
      </c>
      <c r="J865" s="2" t="s">
        <v>70</v>
      </c>
      <c r="K865" s="1">
        <f>Tabelle6[[#This Row],[Menge kg Nges]]/1000</f>
        <v>118.15725999999994</v>
      </c>
      <c r="L865" s="1">
        <f>Tabelle6[[#This Row],[Menge kg P2O5]]/1000</f>
        <v>49.909020000000005</v>
      </c>
      <c r="M865" s="1">
        <f>Tabelle6[[#This Row],[Menge t Nges]]/Tabelle6[[#This Row],[Anzahl Lieferscheine]]</f>
        <v>0.69097812865497044</v>
      </c>
      <c r="N865" s="1">
        <f>Tabelle6[[#This Row],[Menge t P2O5]]/Tabelle6[[#This Row],[Anzahl Lieferscheine]]</f>
        <v>0.29186561403508776</v>
      </c>
    </row>
    <row r="866" spans="1:14" x14ac:dyDescent="0.2">
      <c r="A866" s="2" t="s">
        <v>40</v>
      </c>
      <c r="B866" s="2" t="s">
        <v>40</v>
      </c>
      <c r="C866" s="2" t="s">
        <v>6</v>
      </c>
      <c r="D866" s="2" t="s">
        <v>7</v>
      </c>
      <c r="E866" s="2" t="s">
        <v>9</v>
      </c>
      <c r="F866" s="2" t="s">
        <v>61</v>
      </c>
      <c r="G866" s="1">
        <v>161302.70000000004</v>
      </c>
      <c r="H866" s="1">
        <v>68378.210000000021</v>
      </c>
      <c r="I866" s="4">
        <v>524</v>
      </c>
      <c r="J866" s="2" t="s">
        <v>70</v>
      </c>
      <c r="K866" s="1">
        <f>Tabelle6[[#This Row],[Menge kg Nges]]/1000</f>
        <v>161.30270000000004</v>
      </c>
      <c r="L866" s="1">
        <f>Tabelle6[[#This Row],[Menge kg P2O5]]/1000</f>
        <v>68.378210000000024</v>
      </c>
      <c r="M866" s="1">
        <f>Tabelle6[[#This Row],[Menge t Nges]]/Tabelle6[[#This Row],[Anzahl Lieferscheine]]</f>
        <v>0.30782958015267187</v>
      </c>
      <c r="N866" s="1">
        <f>Tabelle6[[#This Row],[Menge t P2O5]]/Tabelle6[[#This Row],[Anzahl Lieferscheine]]</f>
        <v>0.13049276717557257</v>
      </c>
    </row>
    <row r="867" spans="1:14" x14ac:dyDescent="0.2">
      <c r="A867" s="2" t="s">
        <v>40</v>
      </c>
      <c r="B867" s="2" t="s">
        <v>40</v>
      </c>
      <c r="C867" s="2" t="s">
        <v>6</v>
      </c>
      <c r="D867" s="2" t="s">
        <v>7</v>
      </c>
      <c r="E867" s="2" t="s">
        <v>10</v>
      </c>
      <c r="F867" s="2" t="s">
        <v>61</v>
      </c>
      <c r="G867" s="1">
        <v>9230.8799999999992</v>
      </c>
      <c r="H867" s="1">
        <v>3554.35</v>
      </c>
      <c r="I867" s="4">
        <v>30</v>
      </c>
      <c r="J867" s="2" t="s">
        <v>70</v>
      </c>
      <c r="K867" s="1">
        <f>Tabelle6[[#This Row],[Menge kg Nges]]/1000</f>
        <v>9.2308799999999991</v>
      </c>
      <c r="L867" s="1">
        <f>Tabelle6[[#This Row],[Menge kg P2O5]]/1000</f>
        <v>3.5543499999999999</v>
      </c>
      <c r="M867" s="1">
        <f>Tabelle6[[#This Row],[Menge t Nges]]/Tabelle6[[#This Row],[Anzahl Lieferscheine]]</f>
        <v>0.30769599999999997</v>
      </c>
      <c r="N867" s="1">
        <f>Tabelle6[[#This Row],[Menge t P2O5]]/Tabelle6[[#This Row],[Anzahl Lieferscheine]]</f>
        <v>0.11847833333333332</v>
      </c>
    </row>
    <row r="868" spans="1:14" x14ac:dyDescent="0.2">
      <c r="A868" s="2" t="s">
        <v>40</v>
      </c>
      <c r="B868" s="2" t="s">
        <v>40</v>
      </c>
      <c r="C868" s="2" t="s">
        <v>6</v>
      </c>
      <c r="D868" s="2" t="s">
        <v>7</v>
      </c>
      <c r="E868" s="2" t="s">
        <v>11</v>
      </c>
      <c r="F868" s="2" t="s">
        <v>61</v>
      </c>
      <c r="G868" s="1">
        <v>82491.790000000008</v>
      </c>
      <c r="H868" s="1">
        <v>38091.26</v>
      </c>
      <c r="I868" s="4">
        <v>107</v>
      </c>
      <c r="J868" s="2" t="s">
        <v>70</v>
      </c>
      <c r="K868" s="1">
        <f>Tabelle6[[#This Row],[Menge kg Nges]]/1000</f>
        <v>82.491790000000009</v>
      </c>
      <c r="L868" s="1">
        <f>Tabelle6[[#This Row],[Menge kg P2O5]]/1000</f>
        <v>38.091260000000005</v>
      </c>
      <c r="M868" s="1">
        <f>Tabelle6[[#This Row],[Menge t Nges]]/Tabelle6[[#This Row],[Anzahl Lieferscheine]]</f>
        <v>0.77095130841121506</v>
      </c>
      <c r="N868" s="1">
        <f>Tabelle6[[#This Row],[Menge t P2O5]]/Tabelle6[[#This Row],[Anzahl Lieferscheine]]</f>
        <v>0.35599308411214958</v>
      </c>
    </row>
    <row r="869" spans="1:14" x14ac:dyDescent="0.2">
      <c r="A869" s="2" t="s">
        <v>40</v>
      </c>
      <c r="B869" s="2" t="s">
        <v>40</v>
      </c>
      <c r="C869" s="2" t="s">
        <v>6</v>
      </c>
      <c r="D869" s="2" t="s">
        <v>7</v>
      </c>
      <c r="E869" s="2" t="s">
        <v>12</v>
      </c>
      <c r="F869" s="2" t="s">
        <v>61</v>
      </c>
      <c r="G869" s="1">
        <v>440248.96999999962</v>
      </c>
      <c r="H869" s="1">
        <v>183126.73999999987</v>
      </c>
      <c r="I869" s="4">
        <v>1404</v>
      </c>
      <c r="J869" s="2" t="s">
        <v>70</v>
      </c>
      <c r="K869" s="1">
        <f>Tabelle6[[#This Row],[Menge kg Nges]]/1000</f>
        <v>440.24896999999964</v>
      </c>
      <c r="L869" s="1">
        <f>Tabelle6[[#This Row],[Menge kg P2O5]]/1000</f>
        <v>183.12673999999987</v>
      </c>
      <c r="M869" s="1">
        <f>Tabelle6[[#This Row],[Menge t Nges]]/Tabelle6[[#This Row],[Anzahl Lieferscheine]]</f>
        <v>0.31356764245014218</v>
      </c>
      <c r="N869" s="1">
        <f>Tabelle6[[#This Row],[Menge t P2O5]]/Tabelle6[[#This Row],[Anzahl Lieferscheine]]</f>
        <v>0.13043215099715091</v>
      </c>
    </row>
    <row r="870" spans="1:14" x14ac:dyDescent="0.2">
      <c r="A870" s="2" t="s">
        <v>40</v>
      </c>
      <c r="B870" s="2" t="s">
        <v>40</v>
      </c>
      <c r="C870" s="2" t="s">
        <v>6</v>
      </c>
      <c r="D870" s="2" t="s">
        <v>7</v>
      </c>
      <c r="E870" s="2" t="s">
        <v>13</v>
      </c>
      <c r="F870" s="2" t="s">
        <v>61</v>
      </c>
      <c r="G870" s="1">
        <v>131359.94000000006</v>
      </c>
      <c r="H870" s="1">
        <v>72010.15999999996</v>
      </c>
      <c r="I870" s="4">
        <v>491</v>
      </c>
      <c r="J870" s="2" t="s">
        <v>70</v>
      </c>
      <c r="K870" s="1">
        <f>Tabelle6[[#This Row],[Menge kg Nges]]/1000</f>
        <v>131.35994000000005</v>
      </c>
      <c r="L870" s="1">
        <f>Tabelle6[[#This Row],[Menge kg P2O5]]/1000</f>
        <v>72.010159999999956</v>
      </c>
      <c r="M870" s="1">
        <f>Tabelle6[[#This Row],[Menge t Nges]]/Tabelle6[[#This Row],[Anzahl Lieferscheine]]</f>
        <v>0.26753551934826897</v>
      </c>
      <c r="N870" s="1">
        <f>Tabelle6[[#This Row],[Menge t P2O5]]/Tabelle6[[#This Row],[Anzahl Lieferscheine]]</f>
        <v>0.1466602036659877</v>
      </c>
    </row>
    <row r="871" spans="1:14" x14ac:dyDescent="0.2">
      <c r="A871" s="2" t="s">
        <v>40</v>
      </c>
      <c r="B871" s="2" t="s">
        <v>40</v>
      </c>
      <c r="C871" s="2" t="s">
        <v>6</v>
      </c>
      <c r="D871" s="2" t="s">
        <v>7</v>
      </c>
      <c r="E871" s="2" t="s">
        <v>14</v>
      </c>
      <c r="F871" s="2" t="s">
        <v>61</v>
      </c>
      <c r="G871" s="1">
        <v>231744.43000000011</v>
      </c>
      <c r="H871" s="1">
        <v>113210.42000000007</v>
      </c>
      <c r="I871" s="4">
        <v>781</v>
      </c>
      <c r="J871" s="2" t="s">
        <v>70</v>
      </c>
      <c r="K871" s="1">
        <f>Tabelle6[[#This Row],[Menge kg Nges]]/1000</f>
        <v>231.74443000000011</v>
      </c>
      <c r="L871" s="1">
        <f>Tabelle6[[#This Row],[Menge kg P2O5]]/1000</f>
        <v>113.21042000000007</v>
      </c>
      <c r="M871" s="1">
        <f>Tabelle6[[#This Row],[Menge t Nges]]/Tabelle6[[#This Row],[Anzahl Lieferscheine]]</f>
        <v>0.29672782330345726</v>
      </c>
      <c r="N871" s="1">
        <f>Tabelle6[[#This Row],[Menge t P2O5]]/Tabelle6[[#This Row],[Anzahl Lieferscheine]]</f>
        <v>0.14495572343149818</v>
      </c>
    </row>
    <row r="872" spans="1:14" x14ac:dyDescent="0.2">
      <c r="A872" s="2" t="s">
        <v>40</v>
      </c>
      <c r="B872" s="2" t="s">
        <v>40</v>
      </c>
      <c r="C872" s="2" t="s">
        <v>6</v>
      </c>
      <c r="D872" s="2" t="s">
        <v>15</v>
      </c>
      <c r="E872" s="2" t="s">
        <v>8</v>
      </c>
      <c r="F872" s="2" t="s">
        <v>61</v>
      </c>
      <c r="G872" s="1">
        <v>2010.3</v>
      </c>
      <c r="H872" s="1">
        <v>2080.9499999999998</v>
      </c>
      <c r="I872" s="4">
        <v>4</v>
      </c>
      <c r="J872" s="2" t="s">
        <v>70</v>
      </c>
      <c r="K872" s="1">
        <f>Tabelle6[[#This Row],[Menge kg Nges]]/1000</f>
        <v>2.0103</v>
      </c>
      <c r="L872" s="1">
        <f>Tabelle6[[#This Row],[Menge kg P2O5]]/1000</f>
        <v>2.0809499999999996</v>
      </c>
      <c r="M872" s="1">
        <f>Tabelle6[[#This Row],[Menge t Nges]]/Tabelle6[[#This Row],[Anzahl Lieferscheine]]</f>
        <v>0.50257499999999999</v>
      </c>
      <c r="N872" s="1">
        <f>Tabelle6[[#This Row],[Menge t P2O5]]/Tabelle6[[#This Row],[Anzahl Lieferscheine]]</f>
        <v>0.52023749999999991</v>
      </c>
    </row>
    <row r="873" spans="1:14" x14ac:dyDescent="0.2">
      <c r="A873" s="2" t="s">
        <v>40</v>
      </c>
      <c r="B873" s="2" t="s">
        <v>40</v>
      </c>
      <c r="C873" s="2" t="s">
        <v>6</v>
      </c>
      <c r="D873" s="2" t="s">
        <v>15</v>
      </c>
      <c r="E873" s="2" t="s">
        <v>17</v>
      </c>
      <c r="F873" s="2" t="s">
        <v>61</v>
      </c>
      <c r="G873" s="1">
        <v>3461</v>
      </c>
      <c r="H873" s="1">
        <v>1565.8000000000002</v>
      </c>
      <c r="I873" s="4">
        <v>10</v>
      </c>
      <c r="J873" s="2" t="s">
        <v>70</v>
      </c>
      <c r="K873" s="1">
        <f>Tabelle6[[#This Row],[Menge kg Nges]]/1000</f>
        <v>3.4609999999999999</v>
      </c>
      <c r="L873" s="1">
        <f>Tabelle6[[#This Row],[Menge kg P2O5]]/1000</f>
        <v>1.5658000000000001</v>
      </c>
      <c r="M873" s="1">
        <f>Tabelle6[[#This Row],[Menge t Nges]]/Tabelle6[[#This Row],[Anzahl Lieferscheine]]</f>
        <v>0.34609999999999996</v>
      </c>
      <c r="N873" s="1">
        <f>Tabelle6[[#This Row],[Menge t P2O5]]/Tabelle6[[#This Row],[Anzahl Lieferscheine]]</f>
        <v>0.15658</v>
      </c>
    </row>
    <row r="874" spans="1:14" x14ac:dyDescent="0.2">
      <c r="A874" s="2" t="s">
        <v>40</v>
      </c>
      <c r="B874" s="2" t="s">
        <v>40</v>
      </c>
      <c r="C874" s="2" t="s">
        <v>6</v>
      </c>
      <c r="D874" s="2" t="s">
        <v>15</v>
      </c>
      <c r="E874" s="2" t="s">
        <v>35</v>
      </c>
      <c r="F874" s="2" t="s">
        <v>61</v>
      </c>
      <c r="G874" s="1">
        <v>124</v>
      </c>
      <c r="H874" s="1">
        <v>96</v>
      </c>
      <c r="I874" s="4">
        <v>1</v>
      </c>
      <c r="J874" s="2" t="s">
        <v>70</v>
      </c>
      <c r="K874" s="1">
        <f>Tabelle6[[#This Row],[Menge kg Nges]]/1000</f>
        <v>0.124</v>
      </c>
      <c r="L874" s="1">
        <f>Tabelle6[[#This Row],[Menge kg P2O5]]/1000</f>
        <v>9.6000000000000002E-2</v>
      </c>
      <c r="M874" s="1">
        <f>Tabelle6[[#This Row],[Menge t Nges]]/Tabelle6[[#This Row],[Anzahl Lieferscheine]]</f>
        <v>0.124</v>
      </c>
      <c r="N874" s="1">
        <f>Tabelle6[[#This Row],[Menge t P2O5]]/Tabelle6[[#This Row],[Anzahl Lieferscheine]]</f>
        <v>9.6000000000000002E-2</v>
      </c>
    </row>
    <row r="875" spans="1:14" x14ac:dyDescent="0.2">
      <c r="A875" s="2" t="s">
        <v>40</v>
      </c>
      <c r="B875" s="2" t="s">
        <v>40</v>
      </c>
      <c r="C875" s="2" t="s">
        <v>6</v>
      </c>
      <c r="D875" s="2" t="s">
        <v>15</v>
      </c>
      <c r="E875" s="2" t="s">
        <v>18</v>
      </c>
      <c r="F875" s="2" t="s">
        <v>61</v>
      </c>
      <c r="G875" s="1">
        <v>51971.26999999999</v>
      </c>
      <c r="H875" s="1">
        <v>38092.26999999999</v>
      </c>
      <c r="I875" s="4">
        <v>107</v>
      </c>
      <c r="J875" s="2" t="s">
        <v>70</v>
      </c>
      <c r="K875" s="1">
        <f>Tabelle6[[#This Row],[Menge kg Nges]]/1000</f>
        <v>51.97126999999999</v>
      </c>
      <c r="L875" s="1">
        <f>Tabelle6[[#This Row],[Menge kg P2O5]]/1000</f>
        <v>38.092269999999992</v>
      </c>
      <c r="M875" s="1">
        <f>Tabelle6[[#This Row],[Menge t Nges]]/Tabelle6[[#This Row],[Anzahl Lieferscheine]]</f>
        <v>0.48571280373831766</v>
      </c>
      <c r="N875" s="1">
        <f>Tabelle6[[#This Row],[Menge t P2O5]]/Tabelle6[[#This Row],[Anzahl Lieferscheine]]</f>
        <v>0.3560025233644859</v>
      </c>
    </row>
    <row r="876" spans="1:14" x14ac:dyDescent="0.2">
      <c r="A876" s="2" t="s">
        <v>40</v>
      </c>
      <c r="B876" s="2" t="s">
        <v>40</v>
      </c>
      <c r="C876" s="2" t="s">
        <v>6</v>
      </c>
      <c r="D876" s="2" t="s">
        <v>15</v>
      </c>
      <c r="E876" s="2" t="s">
        <v>19</v>
      </c>
      <c r="F876" s="2" t="s">
        <v>61</v>
      </c>
      <c r="G876" s="1">
        <v>9569.52</v>
      </c>
      <c r="H876" s="1">
        <v>8465.6</v>
      </c>
      <c r="I876" s="4">
        <v>30</v>
      </c>
      <c r="J876" s="2" t="s">
        <v>70</v>
      </c>
      <c r="K876" s="1">
        <f>Tabelle6[[#This Row],[Menge kg Nges]]/1000</f>
        <v>9.5695200000000007</v>
      </c>
      <c r="L876" s="1">
        <f>Tabelle6[[#This Row],[Menge kg P2O5]]/1000</f>
        <v>8.4656000000000002</v>
      </c>
      <c r="M876" s="1">
        <f>Tabelle6[[#This Row],[Menge t Nges]]/Tabelle6[[#This Row],[Anzahl Lieferscheine]]</f>
        <v>0.31898400000000005</v>
      </c>
      <c r="N876" s="1">
        <f>Tabelle6[[#This Row],[Menge t P2O5]]/Tabelle6[[#This Row],[Anzahl Lieferscheine]]</f>
        <v>0.2821866666666667</v>
      </c>
    </row>
    <row r="877" spans="1:14" x14ac:dyDescent="0.2">
      <c r="A877" s="2" t="s">
        <v>40</v>
      </c>
      <c r="B877" s="2" t="s">
        <v>40</v>
      </c>
      <c r="C877" s="2" t="s">
        <v>6</v>
      </c>
      <c r="D877" s="2" t="s">
        <v>15</v>
      </c>
      <c r="E877" s="2" t="s">
        <v>20</v>
      </c>
      <c r="F877" s="2" t="s">
        <v>61</v>
      </c>
      <c r="G877" s="1">
        <v>10915.8</v>
      </c>
      <c r="H877" s="1">
        <v>7627.24</v>
      </c>
      <c r="I877" s="4">
        <v>57</v>
      </c>
      <c r="J877" s="2" t="s">
        <v>70</v>
      </c>
      <c r="K877" s="1">
        <f>Tabelle6[[#This Row],[Menge kg Nges]]/1000</f>
        <v>10.915799999999999</v>
      </c>
      <c r="L877" s="1">
        <f>Tabelle6[[#This Row],[Menge kg P2O5]]/1000</f>
        <v>7.6272399999999996</v>
      </c>
      <c r="M877" s="1">
        <f>Tabelle6[[#This Row],[Menge t Nges]]/Tabelle6[[#This Row],[Anzahl Lieferscheine]]</f>
        <v>0.19150526315789473</v>
      </c>
      <c r="N877" s="1">
        <f>Tabelle6[[#This Row],[Menge t P2O5]]/Tabelle6[[#This Row],[Anzahl Lieferscheine]]</f>
        <v>0.13381122807017543</v>
      </c>
    </row>
    <row r="878" spans="1:14" x14ac:dyDescent="0.2">
      <c r="A878" s="2" t="s">
        <v>40</v>
      </c>
      <c r="B878" s="2" t="s">
        <v>40</v>
      </c>
      <c r="C878" s="2" t="s">
        <v>6</v>
      </c>
      <c r="D878" s="2" t="s">
        <v>15</v>
      </c>
      <c r="E878" s="2" t="s">
        <v>21</v>
      </c>
      <c r="F878" s="2" t="s">
        <v>61</v>
      </c>
      <c r="G878" s="1">
        <v>54636.98</v>
      </c>
      <c r="H878" s="1">
        <v>30078.959999999995</v>
      </c>
      <c r="I878" s="4">
        <v>147</v>
      </c>
      <c r="J878" s="2" t="s">
        <v>70</v>
      </c>
      <c r="K878" s="1">
        <f>Tabelle6[[#This Row],[Menge kg Nges]]/1000</f>
        <v>54.636980000000001</v>
      </c>
      <c r="L878" s="1">
        <f>Tabelle6[[#This Row],[Menge kg P2O5]]/1000</f>
        <v>30.078959999999995</v>
      </c>
      <c r="M878" s="1">
        <f>Tabelle6[[#This Row],[Menge t Nges]]/Tabelle6[[#This Row],[Anzahl Lieferscheine]]</f>
        <v>0.37168013605442179</v>
      </c>
      <c r="N878" s="1">
        <f>Tabelle6[[#This Row],[Menge t P2O5]]/Tabelle6[[#This Row],[Anzahl Lieferscheine]]</f>
        <v>0.20461877551020405</v>
      </c>
    </row>
    <row r="879" spans="1:14" x14ac:dyDescent="0.2">
      <c r="A879" s="2" t="s">
        <v>40</v>
      </c>
      <c r="B879" s="2" t="s">
        <v>40</v>
      </c>
      <c r="C879" s="2" t="s">
        <v>6</v>
      </c>
      <c r="D879" s="2" t="s">
        <v>15</v>
      </c>
      <c r="E879" s="2" t="s">
        <v>9</v>
      </c>
      <c r="F879" s="2" t="s">
        <v>61</v>
      </c>
      <c r="G879" s="1">
        <v>6140.3199999999988</v>
      </c>
      <c r="H879" s="1">
        <v>3337.6499999999996</v>
      </c>
      <c r="I879" s="4">
        <v>40</v>
      </c>
      <c r="J879" s="2" t="s">
        <v>70</v>
      </c>
      <c r="K879" s="1">
        <f>Tabelle6[[#This Row],[Menge kg Nges]]/1000</f>
        <v>6.1403199999999991</v>
      </c>
      <c r="L879" s="1">
        <f>Tabelle6[[#This Row],[Menge kg P2O5]]/1000</f>
        <v>3.3376499999999996</v>
      </c>
      <c r="M879" s="1">
        <f>Tabelle6[[#This Row],[Menge t Nges]]/Tabelle6[[#This Row],[Anzahl Lieferscheine]]</f>
        <v>0.15350799999999998</v>
      </c>
      <c r="N879" s="1">
        <f>Tabelle6[[#This Row],[Menge t P2O5]]/Tabelle6[[#This Row],[Anzahl Lieferscheine]]</f>
        <v>8.3441249999999995E-2</v>
      </c>
    </row>
    <row r="880" spans="1:14" x14ac:dyDescent="0.2">
      <c r="A880" s="2" t="s">
        <v>40</v>
      </c>
      <c r="B880" s="2" t="s">
        <v>40</v>
      </c>
      <c r="C880" s="2" t="s">
        <v>6</v>
      </c>
      <c r="D880" s="2" t="s">
        <v>15</v>
      </c>
      <c r="E880" s="2" t="s">
        <v>10</v>
      </c>
      <c r="F880" s="2" t="s">
        <v>61</v>
      </c>
      <c r="G880" s="1">
        <v>3914.84</v>
      </c>
      <c r="H880" s="1">
        <v>1629.34</v>
      </c>
      <c r="I880" s="4">
        <v>9</v>
      </c>
      <c r="J880" s="2" t="s">
        <v>70</v>
      </c>
      <c r="K880" s="1">
        <f>Tabelle6[[#This Row],[Menge kg Nges]]/1000</f>
        <v>3.9148400000000003</v>
      </c>
      <c r="L880" s="1">
        <f>Tabelle6[[#This Row],[Menge kg P2O5]]/1000</f>
        <v>1.62934</v>
      </c>
      <c r="M880" s="1">
        <f>Tabelle6[[#This Row],[Menge t Nges]]/Tabelle6[[#This Row],[Anzahl Lieferscheine]]</f>
        <v>0.43498222222222227</v>
      </c>
      <c r="N880" s="1">
        <f>Tabelle6[[#This Row],[Menge t P2O5]]/Tabelle6[[#This Row],[Anzahl Lieferscheine]]</f>
        <v>0.18103777777777777</v>
      </c>
    </row>
    <row r="881" spans="1:14" x14ac:dyDescent="0.2">
      <c r="A881" s="2" t="s">
        <v>40</v>
      </c>
      <c r="B881" s="2" t="s">
        <v>40</v>
      </c>
      <c r="C881" s="2" t="s">
        <v>6</v>
      </c>
      <c r="D881" s="2" t="s">
        <v>15</v>
      </c>
      <c r="E881" s="2" t="s">
        <v>23</v>
      </c>
      <c r="F881" s="2" t="s">
        <v>61</v>
      </c>
      <c r="G881" s="1">
        <v>952.9</v>
      </c>
      <c r="H881" s="1">
        <v>648.25</v>
      </c>
      <c r="I881" s="4">
        <v>4</v>
      </c>
      <c r="J881" s="2" t="s">
        <v>70</v>
      </c>
      <c r="K881" s="1">
        <f>Tabelle6[[#This Row],[Menge kg Nges]]/1000</f>
        <v>0.95289999999999997</v>
      </c>
      <c r="L881" s="1">
        <f>Tabelle6[[#This Row],[Menge kg P2O5]]/1000</f>
        <v>0.64824999999999999</v>
      </c>
      <c r="M881" s="1">
        <f>Tabelle6[[#This Row],[Menge t Nges]]/Tabelle6[[#This Row],[Anzahl Lieferscheine]]</f>
        <v>0.23822499999999999</v>
      </c>
      <c r="N881" s="1">
        <f>Tabelle6[[#This Row],[Menge t P2O5]]/Tabelle6[[#This Row],[Anzahl Lieferscheine]]</f>
        <v>0.1620625</v>
      </c>
    </row>
    <row r="882" spans="1:14" x14ac:dyDescent="0.2">
      <c r="A882" s="2" t="s">
        <v>40</v>
      </c>
      <c r="B882" s="2" t="s">
        <v>40</v>
      </c>
      <c r="C882" s="2" t="s">
        <v>6</v>
      </c>
      <c r="D882" s="2" t="s">
        <v>15</v>
      </c>
      <c r="E882" s="2" t="s">
        <v>12</v>
      </c>
      <c r="F882" s="2" t="s">
        <v>61</v>
      </c>
      <c r="G882" s="1">
        <v>867.3599999999999</v>
      </c>
      <c r="H882" s="1">
        <v>778.4</v>
      </c>
      <c r="I882" s="4">
        <v>4</v>
      </c>
      <c r="J882" s="2" t="s">
        <v>70</v>
      </c>
      <c r="K882" s="1">
        <f>Tabelle6[[#This Row],[Menge kg Nges]]/1000</f>
        <v>0.86735999999999991</v>
      </c>
      <c r="L882" s="1">
        <f>Tabelle6[[#This Row],[Menge kg P2O5]]/1000</f>
        <v>0.77839999999999998</v>
      </c>
      <c r="M882" s="1">
        <f>Tabelle6[[#This Row],[Menge t Nges]]/Tabelle6[[#This Row],[Anzahl Lieferscheine]]</f>
        <v>0.21683999999999998</v>
      </c>
      <c r="N882" s="1">
        <f>Tabelle6[[#This Row],[Menge t P2O5]]/Tabelle6[[#This Row],[Anzahl Lieferscheine]]</f>
        <v>0.1946</v>
      </c>
    </row>
    <row r="883" spans="1:14" x14ac:dyDescent="0.2">
      <c r="A883" s="2" t="s">
        <v>40</v>
      </c>
      <c r="B883" s="2" t="s">
        <v>40</v>
      </c>
      <c r="C883" s="2" t="s">
        <v>6</v>
      </c>
      <c r="D883" s="2" t="s">
        <v>15</v>
      </c>
      <c r="E883" s="2" t="s">
        <v>13</v>
      </c>
      <c r="F883" s="2" t="s">
        <v>61</v>
      </c>
      <c r="G883" s="1">
        <v>627.9</v>
      </c>
      <c r="H883" s="1">
        <v>563.5</v>
      </c>
      <c r="I883" s="4">
        <v>2</v>
      </c>
      <c r="J883" s="2" t="s">
        <v>70</v>
      </c>
      <c r="K883" s="1">
        <f>Tabelle6[[#This Row],[Menge kg Nges]]/1000</f>
        <v>0.62790000000000001</v>
      </c>
      <c r="L883" s="1">
        <f>Tabelle6[[#This Row],[Menge kg P2O5]]/1000</f>
        <v>0.5635</v>
      </c>
      <c r="M883" s="1">
        <f>Tabelle6[[#This Row],[Menge t Nges]]/Tabelle6[[#This Row],[Anzahl Lieferscheine]]</f>
        <v>0.31395000000000001</v>
      </c>
      <c r="N883" s="1">
        <f>Tabelle6[[#This Row],[Menge t P2O5]]/Tabelle6[[#This Row],[Anzahl Lieferscheine]]</f>
        <v>0.28175</v>
      </c>
    </row>
    <row r="884" spans="1:14" x14ac:dyDescent="0.2">
      <c r="A884" s="2" t="s">
        <v>40</v>
      </c>
      <c r="B884" s="2" t="s">
        <v>40</v>
      </c>
      <c r="C884" s="2" t="s">
        <v>6</v>
      </c>
      <c r="D884" s="2" t="s">
        <v>15</v>
      </c>
      <c r="E884" s="2" t="s">
        <v>24</v>
      </c>
      <c r="F884" s="2" t="s">
        <v>61</v>
      </c>
      <c r="G884" s="1">
        <v>11170.269999999999</v>
      </c>
      <c r="H884" s="1">
        <v>9175.14</v>
      </c>
      <c r="I884" s="4">
        <v>14</v>
      </c>
      <c r="J884" s="2" t="s">
        <v>70</v>
      </c>
      <c r="K884" s="1">
        <f>Tabelle6[[#This Row],[Menge kg Nges]]/1000</f>
        <v>11.170269999999999</v>
      </c>
      <c r="L884" s="1">
        <f>Tabelle6[[#This Row],[Menge kg P2O5]]/1000</f>
        <v>9.175139999999999</v>
      </c>
      <c r="M884" s="1">
        <f>Tabelle6[[#This Row],[Menge t Nges]]/Tabelle6[[#This Row],[Anzahl Lieferscheine]]</f>
        <v>0.79787642857142849</v>
      </c>
      <c r="N884" s="1">
        <f>Tabelle6[[#This Row],[Menge t P2O5]]/Tabelle6[[#This Row],[Anzahl Lieferscheine]]</f>
        <v>0.65536714285714281</v>
      </c>
    </row>
    <row r="885" spans="1:14" x14ac:dyDescent="0.2">
      <c r="A885" s="2" t="s">
        <v>40</v>
      </c>
      <c r="B885" s="2" t="s">
        <v>40</v>
      </c>
      <c r="C885" s="2" t="s">
        <v>6</v>
      </c>
      <c r="D885" s="2" t="s">
        <v>15</v>
      </c>
      <c r="E885" s="2" t="s">
        <v>31</v>
      </c>
      <c r="F885" s="2" t="s">
        <v>61</v>
      </c>
      <c r="G885" s="1">
        <v>1056</v>
      </c>
      <c r="H885" s="1">
        <v>352</v>
      </c>
      <c r="I885" s="4">
        <v>3</v>
      </c>
      <c r="J885" s="2" t="s">
        <v>70</v>
      </c>
      <c r="K885" s="1">
        <f>Tabelle6[[#This Row],[Menge kg Nges]]/1000</f>
        <v>1.056</v>
      </c>
      <c r="L885" s="1">
        <f>Tabelle6[[#This Row],[Menge kg P2O5]]/1000</f>
        <v>0.35199999999999998</v>
      </c>
      <c r="M885" s="1">
        <f>Tabelle6[[#This Row],[Menge t Nges]]/Tabelle6[[#This Row],[Anzahl Lieferscheine]]</f>
        <v>0.35200000000000004</v>
      </c>
      <c r="N885" s="1">
        <f>Tabelle6[[#This Row],[Menge t P2O5]]/Tabelle6[[#This Row],[Anzahl Lieferscheine]]</f>
        <v>0.11733333333333333</v>
      </c>
    </row>
    <row r="886" spans="1:14" x14ac:dyDescent="0.2">
      <c r="A886" s="2" t="s">
        <v>40</v>
      </c>
      <c r="B886" s="2" t="s">
        <v>40</v>
      </c>
      <c r="C886" s="2" t="s">
        <v>25</v>
      </c>
      <c r="D886" s="2" t="s">
        <v>25</v>
      </c>
      <c r="E886" s="2" t="s">
        <v>26</v>
      </c>
      <c r="F886" s="2" t="s">
        <v>61</v>
      </c>
      <c r="G886" s="1">
        <v>82181.289999999994</v>
      </c>
      <c r="H886" s="1">
        <v>44007.22</v>
      </c>
      <c r="I886" s="4">
        <v>243</v>
      </c>
      <c r="J886" s="2" t="s">
        <v>70</v>
      </c>
      <c r="K886" s="1">
        <f>Tabelle6[[#This Row],[Menge kg Nges]]/1000</f>
        <v>82.18128999999999</v>
      </c>
      <c r="L886" s="1">
        <f>Tabelle6[[#This Row],[Menge kg P2O5]]/1000</f>
        <v>44.007220000000004</v>
      </c>
      <c r="M886" s="1">
        <f>Tabelle6[[#This Row],[Menge t Nges]]/Tabelle6[[#This Row],[Anzahl Lieferscheine]]</f>
        <v>0.33819460905349791</v>
      </c>
      <c r="N886" s="1">
        <f>Tabelle6[[#This Row],[Menge t P2O5]]/Tabelle6[[#This Row],[Anzahl Lieferscheine]]</f>
        <v>0.18109967078189301</v>
      </c>
    </row>
    <row r="887" spans="1:14" x14ac:dyDescent="0.2">
      <c r="A887" s="2" t="s">
        <v>40</v>
      </c>
      <c r="B887" s="2" t="s">
        <v>40</v>
      </c>
      <c r="C887" s="2" t="s">
        <v>63</v>
      </c>
      <c r="D887" s="2" t="s">
        <v>63</v>
      </c>
      <c r="E887" s="2" t="s">
        <v>63</v>
      </c>
      <c r="F887" s="2" t="s">
        <v>61</v>
      </c>
      <c r="G887" s="1">
        <v>38664.129999999997</v>
      </c>
      <c r="H887" s="1">
        <v>33654.620000000003</v>
      </c>
      <c r="I887" s="4">
        <v>86</v>
      </c>
      <c r="J887" s="2" t="s">
        <v>70</v>
      </c>
      <c r="K887" s="1">
        <f>Tabelle6[[#This Row],[Menge kg Nges]]/1000</f>
        <v>38.66413</v>
      </c>
      <c r="L887" s="1">
        <f>Tabelle6[[#This Row],[Menge kg P2O5]]/1000</f>
        <v>33.654620000000001</v>
      </c>
      <c r="M887" s="1">
        <f>Tabelle6[[#This Row],[Menge t Nges]]/Tabelle6[[#This Row],[Anzahl Lieferscheine]]</f>
        <v>0.44958290697674419</v>
      </c>
      <c r="N887" s="1">
        <f>Tabelle6[[#This Row],[Menge t P2O5]]/Tabelle6[[#This Row],[Anzahl Lieferscheine]]</f>
        <v>0.39133279069767446</v>
      </c>
    </row>
    <row r="888" spans="1:14" x14ac:dyDescent="0.2">
      <c r="A888" s="2" t="s">
        <v>40</v>
      </c>
      <c r="B888" s="2" t="s">
        <v>42</v>
      </c>
      <c r="C888" s="2" t="s">
        <v>6</v>
      </c>
      <c r="D888" s="2" t="s">
        <v>7</v>
      </c>
      <c r="E888" s="2" t="s">
        <v>8</v>
      </c>
      <c r="F888" s="2" t="s">
        <v>61</v>
      </c>
      <c r="G888" s="1">
        <v>11277.07</v>
      </c>
      <c r="H888" s="1">
        <v>4513.74</v>
      </c>
      <c r="I888" s="4">
        <v>24</v>
      </c>
      <c r="J888" s="2" t="s">
        <v>70</v>
      </c>
      <c r="K888" s="1">
        <f>Tabelle6[[#This Row],[Menge kg Nges]]/1000</f>
        <v>11.27707</v>
      </c>
      <c r="L888" s="1">
        <f>Tabelle6[[#This Row],[Menge kg P2O5]]/1000</f>
        <v>4.5137399999999994</v>
      </c>
      <c r="M888" s="1">
        <f>Tabelle6[[#This Row],[Menge t Nges]]/Tabelle6[[#This Row],[Anzahl Lieferscheine]]</f>
        <v>0.46987791666666667</v>
      </c>
      <c r="N888" s="1">
        <f>Tabelle6[[#This Row],[Menge t P2O5]]/Tabelle6[[#This Row],[Anzahl Lieferscheine]]</f>
        <v>0.18807249999999998</v>
      </c>
    </row>
    <row r="889" spans="1:14" x14ac:dyDescent="0.2">
      <c r="A889" s="2" t="s">
        <v>40</v>
      </c>
      <c r="B889" s="2" t="s">
        <v>42</v>
      </c>
      <c r="C889" s="2" t="s">
        <v>6</v>
      </c>
      <c r="D889" s="2" t="s">
        <v>7</v>
      </c>
      <c r="E889" s="2" t="s">
        <v>9</v>
      </c>
      <c r="F889" s="2" t="s">
        <v>61</v>
      </c>
      <c r="G889" s="1">
        <v>6071</v>
      </c>
      <c r="H889" s="1">
        <v>2491.1999999999998</v>
      </c>
      <c r="I889" s="4">
        <v>19</v>
      </c>
      <c r="J889" s="2" t="s">
        <v>70</v>
      </c>
      <c r="K889" s="1">
        <f>Tabelle6[[#This Row],[Menge kg Nges]]/1000</f>
        <v>6.0709999999999997</v>
      </c>
      <c r="L889" s="1">
        <f>Tabelle6[[#This Row],[Menge kg P2O5]]/1000</f>
        <v>2.4911999999999996</v>
      </c>
      <c r="M889" s="1">
        <f>Tabelle6[[#This Row],[Menge t Nges]]/Tabelle6[[#This Row],[Anzahl Lieferscheine]]</f>
        <v>0.31952631578947366</v>
      </c>
      <c r="N889" s="1">
        <f>Tabelle6[[#This Row],[Menge t P2O5]]/Tabelle6[[#This Row],[Anzahl Lieferscheine]]</f>
        <v>0.13111578947368419</v>
      </c>
    </row>
    <row r="890" spans="1:14" x14ac:dyDescent="0.2">
      <c r="A890" s="2" t="s">
        <v>40</v>
      </c>
      <c r="B890" s="2" t="s">
        <v>42</v>
      </c>
      <c r="C890" s="2" t="s">
        <v>6</v>
      </c>
      <c r="D890" s="2" t="s">
        <v>7</v>
      </c>
      <c r="E890" s="2" t="s">
        <v>11</v>
      </c>
      <c r="F890" s="2" t="s">
        <v>61</v>
      </c>
      <c r="G890" s="1">
        <v>2487.52</v>
      </c>
      <c r="H890" s="1">
        <v>1302.98</v>
      </c>
      <c r="I890" s="4">
        <v>6</v>
      </c>
      <c r="J890" s="2" t="s">
        <v>70</v>
      </c>
      <c r="K890" s="1">
        <f>Tabelle6[[#This Row],[Menge kg Nges]]/1000</f>
        <v>2.48752</v>
      </c>
      <c r="L890" s="1">
        <f>Tabelle6[[#This Row],[Menge kg P2O5]]/1000</f>
        <v>1.30298</v>
      </c>
      <c r="M890" s="1">
        <f>Tabelle6[[#This Row],[Menge t Nges]]/Tabelle6[[#This Row],[Anzahl Lieferscheine]]</f>
        <v>0.41458666666666666</v>
      </c>
      <c r="N890" s="1">
        <f>Tabelle6[[#This Row],[Menge t P2O5]]/Tabelle6[[#This Row],[Anzahl Lieferscheine]]</f>
        <v>0.21716333333333335</v>
      </c>
    </row>
    <row r="891" spans="1:14" x14ac:dyDescent="0.2">
      <c r="A891" s="2" t="s">
        <v>40</v>
      </c>
      <c r="B891" s="2" t="s">
        <v>42</v>
      </c>
      <c r="C891" s="2" t="s">
        <v>6</v>
      </c>
      <c r="D891" s="2" t="s">
        <v>7</v>
      </c>
      <c r="E891" s="2" t="s">
        <v>12</v>
      </c>
      <c r="F891" s="2" t="s">
        <v>61</v>
      </c>
      <c r="G891" s="1">
        <v>19434.759999999998</v>
      </c>
      <c r="H891" s="1">
        <v>8085.6500000000005</v>
      </c>
      <c r="I891" s="4">
        <v>45</v>
      </c>
      <c r="J891" s="2" t="s">
        <v>70</v>
      </c>
      <c r="K891" s="1">
        <f>Tabelle6[[#This Row],[Menge kg Nges]]/1000</f>
        <v>19.434759999999997</v>
      </c>
      <c r="L891" s="1">
        <f>Tabelle6[[#This Row],[Menge kg P2O5]]/1000</f>
        <v>8.0856500000000011</v>
      </c>
      <c r="M891" s="1">
        <f>Tabelle6[[#This Row],[Menge t Nges]]/Tabelle6[[#This Row],[Anzahl Lieferscheine]]</f>
        <v>0.43188355555555547</v>
      </c>
      <c r="N891" s="1">
        <f>Tabelle6[[#This Row],[Menge t P2O5]]/Tabelle6[[#This Row],[Anzahl Lieferscheine]]</f>
        <v>0.17968111111111112</v>
      </c>
    </row>
    <row r="892" spans="1:14" x14ac:dyDescent="0.2">
      <c r="A892" s="2" t="s">
        <v>40</v>
      </c>
      <c r="B892" s="2" t="s">
        <v>42</v>
      </c>
      <c r="C892" s="2" t="s">
        <v>6</v>
      </c>
      <c r="D892" s="2" t="s">
        <v>7</v>
      </c>
      <c r="E892" s="2" t="s">
        <v>13</v>
      </c>
      <c r="F892" s="2" t="s">
        <v>61</v>
      </c>
      <c r="G892" s="1">
        <v>3641.94</v>
      </c>
      <c r="H892" s="1">
        <v>1978.7199999999998</v>
      </c>
      <c r="I892" s="4">
        <v>17</v>
      </c>
      <c r="J892" s="2" t="s">
        <v>70</v>
      </c>
      <c r="K892" s="1">
        <f>Tabelle6[[#This Row],[Menge kg Nges]]/1000</f>
        <v>3.64194</v>
      </c>
      <c r="L892" s="1">
        <f>Tabelle6[[#This Row],[Menge kg P2O5]]/1000</f>
        <v>1.9787199999999998</v>
      </c>
      <c r="M892" s="1">
        <f>Tabelle6[[#This Row],[Menge t Nges]]/Tabelle6[[#This Row],[Anzahl Lieferscheine]]</f>
        <v>0.21423176470588234</v>
      </c>
      <c r="N892" s="1">
        <f>Tabelle6[[#This Row],[Menge t P2O5]]/Tabelle6[[#This Row],[Anzahl Lieferscheine]]</f>
        <v>0.11639529411764704</v>
      </c>
    </row>
    <row r="893" spans="1:14" x14ac:dyDescent="0.2">
      <c r="A893" s="2" t="s">
        <v>40</v>
      </c>
      <c r="B893" s="2" t="s">
        <v>42</v>
      </c>
      <c r="C893" s="2" t="s">
        <v>6</v>
      </c>
      <c r="D893" s="2" t="s">
        <v>7</v>
      </c>
      <c r="E893" s="2" t="s">
        <v>14</v>
      </c>
      <c r="F893" s="2" t="s">
        <v>61</v>
      </c>
      <c r="G893" s="1">
        <v>5935.28</v>
      </c>
      <c r="H893" s="1">
        <v>2746.06</v>
      </c>
      <c r="I893" s="4">
        <v>17</v>
      </c>
      <c r="J893" s="2" t="s">
        <v>70</v>
      </c>
      <c r="K893" s="1">
        <f>Tabelle6[[#This Row],[Menge kg Nges]]/1000</f>
        <v>5.9352799999999997</v>
      </c>
      <c r="L893" s="1">
        <f>Tabelle6[[#This Row],[Menge kg P2O5]]/1000</f>
        <v>2.7460599999999999</v>
      </c>
      <c r="M893" s="1">
        <f>Tabelle6[[#This Row],[Menge t Nges]]/Tabelle6[[#This Row],[Anzahl Lieferscheine]]</f>
        <v>0.34913411764705882</v>
      </c>
      <c r="N893" s="1">
        <f>Tabelle6[[#This Row],[Menge t P2O5]]/Tabelle6[[#This Row],[Anzahl Lieferscheine]]</f>
        <v>0.16153294117647057</v>
      </c>
    </row>
    <row r="894" spans="1:14" x14ac:dyDescent="0.2">
      <c r="A894" s="2" t="s">
        <v>40</v>
      </c>
      <c r="B894" s="2" t="s">
        <v>42</v>
      </c>
      <c r="C894" s="2" t="s">
        <v>6</v>
      </c>
      <c r="D894" s="2" t="s">
        <v>15</v>
      </c>
      <c r="E894" s="2" t="s">
        <v>17</v>
      </c>
      <c r="F894" s="2" t="s">
        <v>61</v>
      </c>
      <c r="G894" s="1">
        <v>270</v>
      </c>
      <c r="H894" s="1">
        <v>135</v>
      </c>
      <c r="I894" s="4">
        <v>2</v>
      </c>
      <c r="J894" s="2" t="s">
        <v>70</v>
      </c>
      <c r="K894" s="1">
        <f>Tabelle6[[#This Row],[Menge kg Nges]]/1000</f>
        <v>0.27</v>
      </c>
      <c r="L894" s="1">
        <f>Tabelle6[[#This Row],[Menge kg P2O5]]/1000</f>
        <v>0.13500000000000001</v>
      </c>
      <c r="M894" s="1">
        <f>Tabelle6[[#This Row],[Menge t Nges]]/Tabelle6[[#This Row],[Anzahl Lieferscheine]]</f>
        <v>0.13500000000000001</v>
      </c>
      <c r="N894" s="1">
        <f>Tabelle6[[#This Row],[Menge t P2O5]]/Tabelle6[[#This Row],[Anzahl Lieferscheine]]</f>
        <v>6.7500000000000004E-2</v>
      </c>
    </row>
    <row r="895" spans="1:14" x14ac:dyDescent="0.2">
      <c r="A895" s="2" t="s">
        <v>40</v>
      </c>
      <c r="B895" s="2" t="s">
        <v>42</v>
      </c>
      <c r="C895" s="2" t="s">
        <v>6</v>
      </c>
      <c r="D895" s="2" t="s">
        <v>15</v>
      </c>
      <c r="E895" s="2" t="s">
        <v>18</v>
      </c>
      <c r="F895" s="2" t="s">
        <v>61</v>
      </c>
      <c r="G895" s="1">
        <v>3579.3500000000008</v>
      </c>
      <c r="H895" s="1">
        <v>2871.6600000000003</v>
      </c>
      <c r="I895" s="4">
        <v>10</v>
      </c>
      <c r="J895" s="2" t="s">
        <v>70</v>
      </c>
      <c r="K895" s="1">
        <f>Tabelle6[[#This Row],[Menge kg Nges]]/1000</f>
        <v>3.5793500000000007</v>
      </c>
      <c r="L895" s="1">
        <f>Tabelle6[[#This Row],[Menge kg P2O5]]/1000</f>
        <v>2.8716600000000003</v>
      </c>
      <c r="M895" s="1">
        <f>Tabelle6[[#This Row],[Menge t Nges]]/Tabelle6[[#This Row],[Anzahl Lieferscheine]]</f>
        <v>0.35793500000000006</v>
      </c>
      <c r="N895" s="1">
        <f>Tabelle6[[#This Row],[Menge t P2O5]]/Tabelle6[[#This Row],[Anzahl Lieferscheine]]</f>
        <v>0.28716600000000003</v>
      </c>
    </row>
    <row r="896" spans="1:14" x14ac:dyDescent="0.2">
      <c r="A896" s="2" t="s">
        <v>40</v>
      </c>
      <c r="B896" s="2" t="s">
        <v>42</v>
      </c>
      <c r="C896" s="2" t="s">
        <v>6</v>
      </c>
      <c r="D896" s="2" t="s">
        <v>15</v>
      </c>
      <c r="E896" s="2" t="s">
        <v>19</v>
      </c>
      <c r="F896" s="2" t="s">
        <v>61</v>
      </c>
      <c r="G896" s="1">
        <v>162</v>
      </c>
      <c r="H896" s="1">
        <v>180</v>
      </c>
      <c r="I896" s="4">
        <v>1</v>
      </c>
      <c r="J896" s="2" t="s">
        <v>70</v>
      </c>
      <c r="K896" s="1">
        <f>Tabelle6[[#This Row],[Menge kg Nges]]/1000</f>
        <v>0.16200000000000001</v>
      </c>
      <c r="L896" s="1">
        <f>Tabelle6[[#This Row],[Menge kg P2O5]]/1000</f>
        <v>0.18</v>
      </c>
      <c r="M896" s="1">
        <f>Tabelle6[[#This Row],[Menge t Nges]]/Tabelle6[[#This Row],[Anzahl Lieferscheine]]</f>
        <v>0.16200000000000001</v>
      </c>
      <c r="N896" s="1">
        <f>Tabelle6[[#This Row],[Menge t P2O5]]/Tabelle6[[#This Row],[Anzahl Lieferscheine]]</f>
        <v>0.18</v>
      </c>
    </row>
    <row r="897" spans="1:14" x14ac:dyDescent="0.2">
      <c r="A897" s="2" t="s">
        <v>40</v>
      </c>
      <c r="B897" s="2" t="s">
        <v>42</v>
      </c>
      <c r="C897" s="2" t="s">
        <v>6</v>
      </c>
      <c r="D897" s="2" t="s">
        <v>15</v>
      </c>
      <c r="E897" s="2" t="s">
        <v>20</v>
      </c>
      <c r="F897" s="2" t="s">
        <v>61</v>
      </c>
      <c r="G897" s="1">
        <v>440.64</v>
      </c>
      <c r="H897" s="1">
        <v>324</v>
      </c>
      <c r="I897" s="4">
        <v>2</v>
      </c>
      <c r="J897" s="2" t="s">
        <v>70</v>
      </c>
      <c r="K897" s="1">
        <f>Tabelle6[[#This Row],[Menge kg Nges]]/1000</f>
        <v>0.44063999999999998</v>
      </c>
      <c r="L897" s="1">
        <f>Tabelle6[[#This Row],[Menge kg P2O5]]/1000</f>
        <v>0.32400000000000001</v>
      </c>
      <c r="M897" s="1">
        <f>Tabelle6[[#This Row],[Menge t Nges]]/Tabelle6[[#This Row],[Anzahl Lieferscheine]]</f>
        <v>0.22031999999999999</v>
      </c>
      <c r="N897" s="1">
        <f>Tabelle6[[#This Row],[Menge t P2O5]]/Tabelle6[[#This Row],[Anzahl Lieferscheine]]</f>
        <v>0.16200000000000001</v>
      </c>
    </row>
    <row r="898" spans="1:14" x14ac:dyDescent="0.2">
      <c r="A898" s="2" t="s">
        <v>40</v>
      </c>
      <c r="B898" s="2" t="s">
        <v>42</v>
      </c>
      <c r="C898" s="2" t="s">
        <v>6</v>
      </c>
      <c r="D898" s="2" t="s">
        <v>15</v>
      </c>
      <c r="E898" s="2" t="s">
        <v>21</v>
      </c>
      <c r="F898" s="2" t="s">
        <v>61</v>
      </c>
      <c r="G898" s="1">
        <v>3686.3999999999996</v>
      </c>
      <c r="H898" s="1">
        <v>1958.3999999999999</v>
      </c>
      <c r="I898" s="4">
        <v>6</v>
      </c>
      <c r="J898" s="2" t="s">
        <v>70</v>
      </c>
      <c r="K898" s="1">
        <f>Tabelle6[[#This Row],[Menge kg Nges]]/1000</f>
        <v>3.6863999999999995</v>
      </c>
      <c r="L898" s="1">
        <f>Tabelle6[[#This Row],[Menge kg P2O5]]/1000</f>
        <v>1.9583999999999999</v>
      </c>
      <c r="M898" s="1">
        <f>Tabelle6[[#This Row],[Menge t Nges]]/Tabelle6[[#This Row],[Anzahl Lieferscheine]]</f>
        <v>0.61439999999999995</v>
      </c>
      <c r="N898" s="1">
        <f>Tabelle6[[#This Row],[Menge t P2O5]]/Tabelle6[[#This Row],[Anzahl Lieferscheine]]</f>
        <v>0.32639999999999997</v>
      </c>
    </row>
    <row r="899" spans="1:14" x14ac:dyDescent="0.2">
      <c r="A899" s="2" t="s">
        <v>40</v>
      </c>
      <c r="B899" s="2" t="s">
        <v>42</v>
      </c>
      <c r="C899" s="2" t="s">
        <v>6</v>
      </c>
      <c r="D899" s="2" t="s">
        <v>15</v>
      </c>
      <c r="E899" s="2" t="s">
        <v>9</v>
      </c>
      <c r="F899" s="2" t="s">
        <v>61</v>
      </c>
      <c r="G899" s="1">
        <v>652.28</v>
      </c>
      <c r="H899" s="1">
        <v>326.25</v>
      </c>
      <c r="I899" s="4">
        <v>2</v>
      </c>
      <c r="J899" s="2" t="s">
        <v>70</v>
      </c>
      <c r="K899" s="1">
        <f>Tabelle6[[#This Row],[Menge kg Nges]]/1000</f>
        <v>0.65227999999999997</v>
      </c>
      <c r="L899" s="1">
        <f>Tabelle6[[#This Row],[Menge kg P2O5]]/1000</f>
        <v>0.32624999999999998</v>
      </c>
      <c r="M899" s="1">
        <f>Tabelle6[[#This Row],[Menge t Nges]]/Tabelle6[[#This Row],[Anzahl Lieferscheine]]</f>
        <v>0.32613999999999999</v>
      </c>
      <c r="N899" s="1">
        <f>Tabelle6[[#This Row],[Menge t P2O5]]/Tabelle6[[#This Row],[Anzahl Lieferscheine]]</f>
        <v>0.16312499999999999</v>
      </c>
    </row>
    <row r="900" spans="1:14" x14ac:dyDescent="0.2">
      <c r="A900" s="2" t="s">
        <v>40</v>
      </c>
      <c r="B900" s="2" t="s">
        <v>42</v>
      </c>
      <c r="C900" s="2" t="s">
        <v>6</v>
      </c>
      <c r="D900" s="2" t="s">
        <v>15</v>
      </c>
      <c r="E900" s="2" t="s">
        <v>13</v>
      </c>
      <c r="F900" s="2" t="s">
        <v>61</v>
      </c>
      <c r="G900" s="1">
        <v>232.05</v>
      </c>
      <c r="H900" s="1">
        <v>208.25</v>
      </c>
      <c r="I900" s="4">
        <v>1</v>
      </c>
      <c r="J900" s="2" t="s">
        <v>70</v>
      </c>
      <c r="K900" s="1">
        <f>Tabelle6[[#This Row],[Menge kg Nges]]/1000</f>
        <v>0.23205000000000001</v>
      </c>
      <c r="L900" s="1">
        <f>Tabelle6[[#This Row],[Menge kg P2O5]]/1000</f>
        <v>0.20824999999999999</v>
      </c>
      <c r="M900" s="1">
        <f>Tabelle6[[#This Row],[Menge t Nges]]/Tabelle6[[#This Row],[Anzahl Lieferscheine]]</f>
        <v>0.23205000000000001</v>
      </c>
      <c r="N900" s="1">
        <f>Tabelle6[[#This Row],[Menge t P2O5]]/Tabelle6[[#This Row],[Anzahl Lieferscheine]]</f>
        <v>0.20824999999999999</v>
      </c>
    </row>
    <row r="901" spans="1:14" x14ac:dyDescent="0.2">
      <c r="A901" s="2" t="s">
        <v>40</v>
      </c>
      <c r="B901" s="2" t="s">
        <v>42</v>
      </c>
      <c r="C901" s="2" t="s">
        <v>25</v>
      </c>
      <c r="D901" s="2" t="s">
        <v>25</v>
      </c>
      <c r="E901" s="2" t="s">
        <v>26</v>
      </c>
      <c r="F901" s="2" t="s">
        <v>61</v>
      </c>
      <c r="G901" s="1">
        <v>6605.85</v>
      </c>
      <c r="H901" s="1">
        <v>2902.16</v>
      </c>
      <c r="I901" s="4">
        <v>13</v>
      </c>
      <c r="J901" s="2" t="s">
        <v>70</v>
      </c>
      <c r="K901" s="1">
        <f>Tabelle6[[#This Row],[Menge kg Nges]]/1000</f>
        <v>6.6058500000000002</v>
      </c>
      <c r="L901" s="1">
        <f>Tabelle6[[#This Row],[Menge kg P2O5]]/1000</f>
        <v>2.9021599999999999</v>
      </c>
      <c r="M901" s="1">
        <f>Tabelle6[[#This Row],[Menge t Nges]]/Tabelle6[[#This Row],[Anzahl Lieferscheine]]</f>
        <v>0.50814230769230773</v>
      </c>
      <c r="N901" s="1">
        <f>Tabelle6[[#This Row],[Menge t P2O5]]/Tabelle6[[#This Row],[Anzahl Lieferscheine]]</f>
        <v>0.22324307692307691</v>
      </c>
    </row>
    <row r="902" spans="1:14" x14ac:dyDescent="0.2">
      <c r="A902" s="2" t="s">
        <v>40</v>
      </c>
      <c r="B902" s="2" t="s">
        <v>42</v>
      </c>
      <c r="C902" s="2" t="s">
        <v>63</v>
      </c>
      <c r="D902" s="2" t="s">
        <v>63</v>
      </c>
      <c r="E902" s="2" t="s">
        <v>63</v>
      </c>
      <c r="F902" s="2" t="s">
        <v>61</v>
      </c>
      <c r="G902" s="1">
        <v>1231.4000000000001</v>
      </c>
      <c r="H902" s="1">
        <v>1217.4000000000001</v>
      </c>
      <c r="I902" s="4">
        <v>3</v>
      </c>
      <c r="J902" s="2" t="s">
        <v>70</v>
      </c>
      <c r="K902" s="1">
        <f>Tabelle6[[#This Row],[Menge kg Nges]]/1000</f>
        <v>1.2314000000000001</v>
      </c>
      <c r="L902" s="1">
        <f>Tabelle6[[#This Row],[Menge kg P2O5]]/1000</f>
        <v>1.2174</v>
      </c>
      <c r="M902" s="1">
        <f>Tabelle6[[#This Row],[Menge t Nges]]/Tabelle6[[#This Row],[Anzahl Lieferscheine]]</f>
        <v>0.4104666666666667</v>
      </c>
      <c r="N902" s="1">
        <f>Tabelle6[[#This Row],[Menge t P2O5]]/Tabelle6[[#This Row],[Anzahl Lieferscheine]]</f>
        <v>0.40579999999999999</v>
      </c>
    </row>
    <row r="903" spans="1:14" x14ac:dyDescent="0.2">
      <c r="A903" s="2" t="s">
        <v>55</v>
      </c>
      <c r="B903" s="2" t="s">
        <v>55</v>
      </c>
      <c r="C903" s="2" t="s">
        <v>6</v>
      </c>
      <c r="D903" s="2" t="s">
        <v>7</v>
      </c>
      <c r="E903" s="2" t="s">
        <v>8</v>
      </c>
      <c r="F903" s="2" t="s">
        <v>61</v>
      </c>
      <c r="G903" s="1">
        <v>6329.3899999999994</v>
      </c>
      <c r="H903" s="1">
        <v>1869.62</v>
      </c>
      <c r="I903" s="4">
        <v>6</v>
      </c>
      <c r="J903" s="2" t="s">
        <v>70</v>
      </c>
      <c r="K903" s="1">
        <f>Tabelle6[[#This Row],[Menge kg Nges]]/1000</f>
        <v>6.3293899999999992</v>
      </c>
      <c r="L903" s="1">
        <f>Tabelle6[[#This Row],[Menge kg P2O5]]/1000</f>
        <v>1.8696199999999998</v>
      </c>
      <c r="M903" s="1">
        <f>Tabelle6[[#This Row],[Menge t Nges]]/Tabelle6[[#This Row],[Anzahl Lieferscheine]]</f>
        <v>1.0548983333333333</v>
      </c>
      <c r="N903" s="1">
        <f>Tabelle6[[#This Row],[Menge t P2O5]]/Tabelle6[[#This Row],[Anzahl Lieferscheine]]</f>
        <v>0.31160333333333329</v>
      </c>
    </row>
    <row r="904" spans="1:14" x14ac:dyDescent="0.2">
      <c r="A904" s="2" t="s">
        <v>55</v>
      </c>
      <c r="B904" s="2" t="s">
        <v>55</v>
      </c>
      <c r="C904" s="2" t="s">
        <v>6</v>
      </c>
      <c r="D904" s="2" t="s">
        <v>7</v>
      </c>
      <c r="E904" s="2" t="s">
        <v>9</v>
      </c>
      <c r="F904" s="2" t="s">
        <v>61</v>
      </c>
      <c r="G904" s="1">
        <v>22457.399999999994</v>
      </c>
      <c r="H904" s="1">
        <v>9208.7000000000044</v>
      </c>
      <c r="I904" s="4">
        <v>44</v>
      </c>
      <c r="J904" s="2" t="s">
        <v>70</v>
      </c>
      <c r="K904" s="1">
        <f>Tabelle6[[#This Row],[Menge kg Nges]]/1000</f>
        <v>22.457399999999993</v>
      </c>
      <c r="L904" s="1">
        <f>Tabelle6[[#This Row],[Menge kg P2O5]]/1000</f>
        <v>9.2087000000000039</v>
      </c>
      <c r="M904" s="1">
        <f>Tabelle6[[#This Row],[Menge t Nges]]/Tabelle6[[#This Row],[Anzahl Lieferscheine]]</f>
        <v>0.51039545454545443</v>
      </c>
      <c r="N904" s="1">
        <f>Tabelle6[[#This Row],[Menge t P2O5]]/Tabelle6[[#This Row],[Anzahl Lieferscheine]]</f>
        <v>0.20928863636363645</v>
      </c>
    </row>
    <row r="905" spans="1:14" x14ac:dyDescent="0.2">
      <c r="A905" s="2" t="s">
        <v>55</v>
      </c>
      <c r="B905" s="2" t="s">
        <v>55</v>
      </c>
      <c r="C905" s="2" t="s">
        <v>6</v>
      </c>
      <c r="D905" s="2" t="s">
        <v>7</v>
      </c>
      <c r="E905" s="2" t="s">
        <v>11</v>
      </c>
      <c r="F905" s="2" t="s">
        <v>61</v>
      </c>
      <c r="G905" s="1">
        <v>10323.690000000002</v>
      </c>
      <c r="H905" s="1">
        <v>4032.7</v>
      </c>
      <c r="I905" s="4">
        <v>29</v>
      </c>
      <c r="J905" s="2" t="s">
        <v>70</v>
      </c>
      <c r="K905" s="1">
        <f>Tabelle6[[#This Row],[Menge kg Nges]]/1000</f>
        <v>10.323690000000003</v>
      </c>
      <c r="L905" s="1">
        <f>Tabelle6[[#This Row],[Menge kg P2O5]]/1000</f>
        <v>4.0327000000000002</v>
      </c>
      <c r="M905" s="1">
        <f>Tabelle6[[#This Row],[Menge t Nges]]/Tabelle6[[#This Row],[Anzahl Lieferscheine]]</f>
        <v>0.35598931034482767</v>
      </c>
      <c r="N905" s="1">
        <f>Tabelle6[[#This Row],[Menge t P2O5]]/Tabelle6[[#This Row],[Anzahl Lieferscheine]]</f>
        <v>0.13905862068965519</v>
      </c>
    </row>
    <row r="906" spans="1:14" x14ac:dyDescent="0.2">
      <c r="A906" s="2" t="s">
        <v>55</v>
      </c>
      <c r="B906" s="2" t="s">
        <v>55</v>
      </c>
      <c r="C906" s="2" t="s">
        <v>6</v>
      </c>
      <c r="D906" s="2" t="s">
        <v>7</v>
      </c>
      <c r="E906" s="2" t="s">
        <v>13</v>
      </c>
      <c r="F906" s="2" t="s">
        <v>61</v>
      </c>
      <c r="G906" s="1">
        <v>5440</v>
      </c>
      <c r="H906" s="1">
        <v>3628</v>
      </c>
      <c r="I906" s="4">
        <v>12</v>
      </c>
      <c r="J906" s="2" t="s">
        <v>70</v>
      </c>
      <c r="K906" s="1">
        <f>Tabelle6[[#This Row],[Menge kg Nges]]/1000</f>
        <v>5.44</v>
      </c>
      <c r="L906" s="1">
        <f>Tabelle6[[#This Row],[Menge kg P2O5]]/1000</f>
        <v>3.6280000000000001</v>
      </c>
      <c r="M906" s="1">
        <f>Tabelle6[[#This Row],[Menge t Nges]]/Tabelle6[[#This Row],[Anzahl Lieferscheine]]</f>
        <v>0.45333333333333337</v>
      </c>
      <c r="N906" s="1">
        <f>Tabelle6[[#This Row],[Menge t P2O5]]/Tabelle6[[#This Row],[Anzahl Lieferscheine]]</f>
        <v>0.30233333333333334</v>
      </c>
    </row>
    <row r="907" spans="1:14" x14ac:dyDescent="0.2">
      <c r="A907" s="2" t="s">
        <v>55</v>
      </c>
      <c r="B907" s="2" t="s">
        <v>55</v>
      </c>
      <c r="C907" s="2" t="s">
        <v>6</v>
      </c>
      <c r="D907" s="2" t="s">
        <v>15</v>
      </c>
      <c r="E907" s="2" t="s">
        <v>20</v>
      </c>
      <c r="F907" s="2" t="s">
        <v>61</v>
      </c>
      <c r="G907" s="1">
        <v>3238.6400000000003</v>
      </c>
      <c r="H907" s="1">
        <v>1916.5</v>
      </c>
      <c r="I907" s="4">
        <v>29</v>
      </c>
      <c r="J907" s="2" t="s">
        <v>70</v>
      </c>
      <c r="K907" s="1">
        <f>Tabelle6[[#This Row],[Menge kg Nges]]/1000</f>
        <v>3.2386400000000002</v>
      </c>
      <c r="L907" s="1">
        <f>Tabelle6[[#This Row],[Menge kg P2O5]]/1000</f>
        <v>1.9165000000000001</v>
      </c>
      <c r="M907" s="1">
        <f>Tabelle6[[#This Row],[Menge t Nges]]/Tabelle6[[#This Row],[Anzahl Lieferscheine]]</f>
        <v>0.11167724137931036</v>
      </c>
      <c r="N907" s="1">
        <f>Tabelle6[[#This Row],[Menge t P2O5]]/Tabelle6[[#This Row],[Anzahl Lieferscheine]]</f>
        <v>6.608620689655173E-2</v>
      </c>
    </row>
    <row r="908" spans="1:14" x14ac:dyDescent="0.2">
      <c r="A908" s="2" t="s">
        <v>55</v>
      </c>
      <c r="B908" s="2" t="s">
        <v>55</v>
      </c>
      <c r="C908" s="2" t="s">
        <v>6</v>
      </c>
      <c r="D908" s="2" t="s">
        <v>15</v>
      </c>
      <c r="E908" s="2" t="s">
        <v>9</v>
      </c>
      <c r="F908" s="2" t="s">
        <v>61</v>
      </c>
      <c r="G908" s="1">
        <v>4996.4700000000012</v>
      </c>
      <c r="H908" s="1">
        <v>2489.8600000000006</v>
      </c>
      <c r="I908" s="4">
        <v>29</v>
      </c>
      <c r="J908" s="2" t="s">
        <v>70</v>
      </c>
      <c r="K908" s="1">
        <f>Tabelle6[[#This Row],[Menge kg Nges]]/1000</f>
        <v>4.9964700000000013</v>
      </c>
      <c r="L908" s="1">
        <f>Tabelle6[[#This Row],[Menge kg P2O5]]/1000</f>
        <v>2.4898600000000006</v>
      </c>
      <c r="M908" s="1">
        <f>Tabelle6[[#This Row],[Menge t Nges]]/Tabelle6[[#This Row],[Anzahl Lieferscheine]]</f>
        <v>0.1722920689655173</v>
      </c>
      <c r="N908" s="1">
        <f>Tabelle6[[#This Row],[Menge t P2O5]]/Tabelle6[[#This Row],[Anzahl Lieferscheine]]</f>
        <v>8.5857241379310362E-2</v>
      </c>
    </row>
    <row r="909" spans="1:14" x14ac:dyDescent="0.2">
      <c r="A909" s="2" t="s">
        <v>55</v>
      </c>
      <c r="B909" s="2" t="s">
        <v>55</v>
      </c>
      <c r="C909" s="2" t="s">
        <v>6</v>
      </c>
      <c r="D909" s="2" t="s">
        <v>15</v>
      </c>
      <c r="E909" s="2" t="s">
        <v>10</v>
      </c>
      <c r="F909" s="2" t="s">
        <v>61</v>
      </c>
      <c r="G909" s="1">
        <v>364.5</v>
      </c>
      <c r="H909" s="1">
        <v>155.69999999999999</v>
      </c>
      <c r="I909" s="4">
        <v>1</v>
      </c>
      <c r="J909" s="2" t="s">
        <v>70</v>
      </c>
      <c r="K909" s="1">
        <f>Tabelle6[[#This Row],[Menge kg Nges]]/1000</f>
        <v>0.36449999999999999</v>
      </c>
      <c r="L909" s="1">
        <f>Tabelle6[[#This Row],[Menge kg P2O5]]/1000</f>
        <v>0.15569999999999998</v>
      </c>
      <c r="M909" s="1">
        <f>Tabelle6[[#This Row],[Menge t Nges]]/Tabelle6[[#This Row],[Anzahl Lieferscheine]]</f>
        <v>0.36449999999999999</v>
      </c>
      <c r="N909" s="1">
        <f>Tabelle6[[#This Row],[Menge t P2O5]]/Tabelle6[[#This Row],[Anzahl Lieferscheine]]</f>
        <v>0.15569999999999998</v>
      </c>
    </row>
    <row r="910" spans="1:14" x14ac:dyDescent="0.2">
      <c r="A910" s="2" t="s">
        <v>55</v>
      </c>
      <c r="B910" s="2" t="s">
        <v>55</v>
      </c>
      <c r="C910" s="2" t="s">
        <v>6</v>
      </c>
      <c r="D910" s="2" t="s">
        <v>15</v>
      </c>
      <c r="E910" s="2" t="s">
        <v>23</v>
      </c>
      <c r="F910" s="2" t="s">
        <v>61</v>
      </c>
      <c r="G910" s="1">
        <v>287</v>
      </c>
      <c r="H910" s="1">
        <v>129.5</v>
      </c>
      <c r="I910" s="4">
        <v>1</v>
      </c>
      <c r="J910" s="2" t="s">
        <v>70</v>
      </c>
      <c r="K910" s="1">
        <f>Tabelle6[[#This Row],[Menge kg Nges]]/1000</f>
        <v>0.28699999999999998</v>
      </c>
      <c r="L910" s="1">
        <f>Tabelle6[[#This Row],[Menge kg P2O5]]/1000</f>
        <v>0.1295</v>
      </c>
      <c r="M910" s="1">
        <f>Tabelle6[[#This Row],[Menge t Nges]]/Tabelle6[[#This Row],[Anzahl Lieferscheine]]</f>
        <v>0.28699999999999998</v>
      </c>
      <c r="N910" s="1">
        <f>Tabelle6[[#This Row],[Menge t P2O5]]/Tabelle6[[#This Row],[Anzahl Lieferscheine]]</f>
        <v>0.1295</v>
      </c>
    </row>
    <row r="911" spans="1:14" x14ac:dyDescent="0.2">
      <c r="A911" s="2" t="s">
        <v>55</v>
      </c>
      <c r="B911" s="2" t="s">
        <v>55</v>
      </c>
      <c r="C911" s="2" t="s">
        <v>6</v>
      </c>
      <c r="D911" s="2" t="s">
        <v>15</v>
      </c>
      <c r="E911" s="2" t="s">
        <v>13</v>
      </c>
      <c r="F911" s="2" t="s">
        <v>61</v>
      </c>
      <c r="G911" s="1">
        <v>1283.0999999999999</v>
      </c>
      <c r="H911" s="1">
        <v>1151.5</v>
      </c>
      <c r="I911" s="4">
        <v>6</v>
      </c>
      <c r="J911" s="2" t="s">
        <v>70</v>
      </c>
      <c r="K911" s="1">
        <f>Tabelle6[[#This Row],[Menge kg Nges]]/1000</f>
        <v>1.2830999999999999</v>
      </c>
      <c r="L911" s="1">
        <f>Tabelle6[[#This Row],[Menge kg P2O5]]/1000</f>
        <v>1.1515</v>
      </c>
      <c r="M911" s="1">
        <f>Tabelle6[[#This Row],[Menge t Nges]]/Tabelle6[[#This Row],[Anzahl Lieferscheine]]</f>
        <v>0.21384999999999998</v>
      </c>
      <c r="N911" s="1">
        <f>Tabelle6[[#This Row],[Menge t P2O5]]/Tabelle6[[#This Row],[Anzahl Lieferscheine]]</f>
        <v>0.19191666666666665</v>
      </c>
    </row>
    <row r="912" spans="1:14" x14ac:dyDescent="0.2">
      <c r="A912" s="2" t="s">
        <v>55</v>
      </c>
      <c r="B912" s="2" t="s">
        <v>55</v>
      </c>
      <c r="C912" s="2" t="s">
        <v>6</v>
      </c>
      <c r="D912" s="2" t="s">
        <v>15</v>
      </c>
      <c r="E912" s="2" t="s">
        <v>31</v>
      </c>
      <c r="F912" s="2" t="s">
        <v>61</v>
      </c>
      <c r="G912" s="1">
        <v>916.35</v>
      </c>
      <c r="H912" s="1">
        <v>413.47</v>
      </c>
      <c r="I912" s="4">
        <v>6</v>
      </c>
      <c r="J912" s="2" t="s">
        <v>70</v>
      </c>
      <c r="K912" s="1">
        <f>Tabelle6[[#This Row],[Menge kg Nges]]/1000</f>
        <v>0.91635</v>
      </c>
      <c r="L912" s="1">
        <f>Tabelle6[[#This Row],[Menge kg P2O5]]/1000</f>
        <v>0.41347</v>
      </c>
      <c r="M912" s="1">
        <f>Tabelle6[[#This Row],[Menge t Nges]]/Tabelle6[[#This Row],[Anzahl Lieferscheine]]</f>
        <v>0.152725</v>
      </c>
      <c r="N912" s="1">
        <f>Tabelle6[[#This Row],[Menge t P2O5]]/Tabelle6[[#This Row],[Anzahl Lieferscheine]]</f>
        <v>6.8911666666666663E-2</v>
      </c>
    </row>
    <row r="913" spans="1:14" x14ac:dyDescent="0.2">
      <c r="A913" s="2" t="s">
        <v>55</v>
      </c>
      <c r="B913" s="2" t="s">
        <v>55</v>
      </c>
      <c r="C913" s="2" t="s">
        <v>25</v>
      </c>
      <c r="D913" s="2" t="s">
        <v>25</v>
      </c>
      <c r="E913" s="2" t="s">
        <v>26</v>
      </c>
      <c r="F913" s="2" t="s">
        <v>61</v>
      </c>
      <c r="G913" s="1">
        <v>33909.669999999991</v>
      </c>
      <c r="H913" s="1">
        <v>10341.919999999998</v>
      </c>
      <c r="I913" s="4">
        <v>70</v>
      </c>
      <c r="J913" s="2" t="s">
        <v>70</v>
      </c>
      <c r="K913" s="1">
        <f>Tabelle6[[#This Row],[Menge kg Nges]]/1000</f>
        <v>33.909669999999991</v>
      </c>
      <c r="L913" s="1">
        <f>Tabelle6[[#This Row],[Menge kg P2O5]]/1000</f>
        <v>10.341919999999998</v>
      </c>
      <c r="M913" s="1">
        <f>Tabelle6[[#This Row],[Menge t Nges]]/Tabelle6[[#This Row],[Anzahl Lieferscheine]]</f>
        <v>0.48442385714285702</v>
      </c>
      <c r="N913" s="1">
        <f>Tabelle6[[#This Row],[Menge t P2O5]]/Tabelle6[[#This Row],[Anzahl Lieferscheine]]</f>
        <v>0.14774171428571425</v>
      </c>
    </row>
    <row r="914" spans="1:14" x14ac:dyDescent="0.2">
      <c r="A914" s="2" t="s">
        <v>53</v>
      </c>
      <c r="B914" s="2" t="s">
        <v>51</v>
      </c>
      <c r="C914" s="2" t="s">
        <v>6</v>
      </c>
      <c r="D914" s="2" t="s">
        <v>7</v>
      </c>
      <c r="E914" s="2" t="s">
        <v>12</v>
      </c>
      <c r="F914" s="2" t="s">
        <v>61</v>
      </c>
      <c r="G914" s="1">
        <v>1108</v>
      </c>
      <c r="H914" s="1">
        <v>437.66</v>
      </c>
      <c r="I914" s="4">
        <v>9</v>
      </c>
      <c r="J914" s="2" t="s">
        <v>70</v>
      </c>
      <c r="K914" s="1">
        <f>Tabelle6[[#This Row],[Menge kg Nges]]/1000</f>
        <v>1.1080000000000001</v>
      </c>
      <c r="L914" s="1">
        <f>Tabelle6[[#This Row],[Menge kg P2O5]]/1000</f>
        <v>0.43766000000000005</v>
      </c>
      <c r="M914" s="1">
        <f>Tabelle6[[#This Row],[Menge t Nges]]/Tabelle6[[#This Row],[Anzahl Lieferscheine]]</f>
        <v>0.12311111111111112</v>
      </c>
      <c r="N914" s="1">
        <f>Tabelle6[[#This Row],[Menge t P2O5]]/Tabelle6[[#This Row],[Anzahl Lieferscheine]]</f>
        <v>4.8628888888888895E-2</v>
      </c>
    </row>
    <row r="915" spans="1:14" x14ac:dyDescent="0.2">
      <c r="A915" s="2" t="s">
        <v>53</v>
      </c>
      <c r="B915" s="2" t="s">
        <v>53</v>
      </c>
      <c r="C915" s="2" t="s">
        <v>6</v>
      </c>
      <c r="D915" s="2" t="s">
        <v>7</v>
      </c>
      <c r="E915" s="2" t="s">
        <v>9</v>
      </c>
      <c r="F915" s="2" t="s">
        <v>61</v>
      </c>
      <c r="G915" s="1">
        <v>197.14</v>
      </c>
      <c r="H915" s="1">
        <v>52.47</v>
      </c>
      <c r="I915" s="4">
        <v>2</v>
      </c>
      <c r="J915" s="2" t="s">
        <v>70</v>
      </c>
      <c r="K915" s="1">
        <f>Tabelle6[[#This Row],[Menge kg Nges]]/1000</f>
        <v>0.19713999999999998</v>
      </c>
      <c r="L915" s="1">
        <f>Tabelle6[[#This Row],[Menge kg P2O5]]/1000</f>
        <v>5.2469999999999996E-2</v>
      </c>
      <c r="M915" s="1">
        <f>Tabelle6[[#This Row],[Menge t Nges]]/Tabelle6[[#This Row],[Anzahl Lieferscheine]]</f>
        <v>9.8569999999999991E-2</v>
      </c>
      <c r="N915" s="1">
        <f>Tabelle6[[#This Row],[Menge t P2O5]]/Tabelle6[[#This Row],[Anzahl Lieferscheine]]</f>
        <v>2.6234999999999998E-2</v>
      </c>
    </row>
    <row r="916" spans="1:14" x14ac:dyDescent="0.2">
      <c r="A916" s="2" t="s">
        <v>53</v>
      </c>
      <c r="B916" s="2" t="s">
        <v>53</v>
      </c>
      <c r="C916" s="2" t="s">
        <v>6</v>
      </c>
      <c r="D916" s="2" t="s">
        <v>7</v>
      </c>
      <c r="E916" s="2" t="s">
        <v>11</v>
      </c>
      <c r="F916" s="2" t="s">
        <v>61</v>
      </c>
      <c r="G916" s="1">
        <v>525.6</v>
      </c>
      <c r="H916" s="1">
        <v>205.2</v>
      </c>
      <c r="I916" s="4">
        <v>2</v>
      </c>
      <c r="J916" s="2" t="s">
        <v>70</v>
      </c>
      <c r="K916" s="1">
        <f>Tabelle6[[#This Row],[Menge kg Nges]]/1000</f>
        <v>0.52560000000000007</v>
      </c>
      <c r="L916" s="1">
        <f>Tabelle6[[#This Row],[Menge kg P2O5]]/1000</f>
        <v>0.20519999999999999</v>
      </c>
      <c r="M916" s="1">
        <f>Tabelle6[[#This Row],[Menge t Nges]]/Tabelle6[[#This Row],[Anzahl Lieferscheine]]</f>
        <v>0.26280000000000003</v>
      </c>
      <c r="N916" s="1">
        <f>Tabelle6[[#This Row],[Menge t P2O5]]/Tabelle6[[#This Row],[Anzahl Lieferscheine]]</f>
        <v>0.1026</v>
      </c>
    </row>
    <row r="917" spans="1:14" x14ac:dyDescent="0.2">
      <c r="A917" s="2" t="s">
        <v>53</v>
      </c>
      <c r="B917" s="2" t="s">
        <v>53</v>
      </c>
      <c r="C917" s="2" t="s">
        <v>6</v>
      </c>
      <c r="D917" s="2" t="s">
        <v>7</v>
      </c>
      <c r="E917" s="2" t="s">
        <v>12</v>
      </c>
      <c r="F917" s="2" t="s">
        <v>61</v>
      </c>
      <c r="G917" s="1">
        <v>14940.250000000002</v>
      </c>
      <c r="H917" s="1">
        <v>5359.46</v>
      </c>
      <c r="I917" s="4">
        <v>57</v>
      </c>
      <c r="J917" s="2" t="s">
        <v>70</v>
      </c>
      <c r="K917" s="1">
        <f>Tabelle6[[#This Row],[Menge kg Nges]]/1000</f>
        <v>14.940250000000002</v>
      </c>
      <c r="L917" s="1">
        <f>Tabelle6[[#This Row],[Menge kg P2O5]]/1000</f>
        <v>5.3594600000000003</v>
      </c>
      <c r="M917" s="1">
        <f>Tabelle6[[#This Row],[Menge t Nges]]/Tabelle6[[#This Row],[Anzahl Lieferscheine]]</f>
        <v>0.26210964912280704</v>
      </c>
      <c r="N917" s="1">
        <f>Tabelle6[[#This Row],[Menge t P2O5]]/Tabelle6[[#This Row],[Anzahl Lieferscheine]]</f>
        <v>9.4025614035087732E-2</v>
      </c>
    </row>
    <row r="918" spans="1:14" x14ac:dyDescent="0.2">
      <c r="A918" s="2" t="s">
        <v>53</v>
      </c>
      <c r="B918" s="2" t="s">
        <v>53</v>
      </c>
      <c r="C918" s="2" t="s">
        <v>6</v>
      </c>
      <c r="D918" s="2" t="s">
        <v>15</v>
      </c>
      <c r="E918" s="2" t="s">
        <v>19</v>
      </c>
      <c r="F918" s="2" t="s">
        <v>61</v>
      </c>
      <c r="G918" s="1">
        <v>384.75</v>
      </c>
      <c r="H918" s="1">
        <v>427.5</v>
      </c>
      <c r="I918" s="4">
        <v>4</v>
      </c>
      <c r="J918" s="2" t="s">
        <v>70</v>
      </c>
      <c r="K918" s="1">
        <f>Tabelle6[[#This Row],[Menge kg Nges]]/1000</f>
        <v>0.38474999999999998</v>
      </c>
      <c r="L918" s="1">
        <f>Tabelle6[[#This Row],[Menge kg P2O5]]/1000</f>
        <v>0.42749999999999999</v>
      </c>
      <c r="M918" s="1">
        <f>Tabelle6[[#This Row],[Menge t Nges]]/Tabelle6[[#This Row],[Anzahl Lieferscheine]]</f>
        <v>9.6187499999999995E-2</v>
      </c>
      <c r="N918" s="1">
        <f>Tabelle6[[#This Row],[Menge t P2O5]]/Tabelle6[[#This Row],[Anzahl Lieferscheine]]</f>
        <v>0.106875</v>
      </c>
    </row>
    <row r="919" spans="1:14" x14ac:dyDescent="0.2">
      <c r="A919" s="2" t="s">
        <v>53</v>
      </c>
      <c r="B919" s="2" t="s">
        <v>53</v>
      </c>
      <c r="C919" s="2" t="s">
        <v>6</v>
      </c>
      <c r="D919" s="2" t="s">
        <v>15</v>
      </c>
      <c r="E919" s="2" t="s">
        <v>9</v>
      </c>
      <c r="F919" s="2" t="s">
        <v>61</v>
      </c>
      <c r="G919" s="1">
        <v>517.54</v>
      </c>
      <c r="H919" s="1">
        <v>343.64</v>
      </c>
      <c r="I919" s="4">
        <v>2</v>
      </c>
      <c r="J919" s="2" t="s">
        <v>70</v>
      </c>
      <c r="K919" s="1">
        <f>Tabelle6[[#This Row],[Menge kg Nges]]/1000</f>
        <v>0.51754</v>
      </c>
      <c r="L919" s="1">
        <f>Tabelle6[[#This Row],[Menge kg P2O5]]/1000</f>
        <v>0.34364</v>
      </c>
      <c r="M919" s="1">
        <f>Tabelle6[[#This Row],[Menge t Nges]]/Tabelle6[[#This Row],[Anzahl Lieferscheine]]</f>
        <v>0.25877</v>
      </c>
      <c r="N919" s="1">
        <f>Tabelle6[[#This Row],[Menge t P2O5]]/Tabelle6[[#This Row],[Anzahl Lieferscheine]]</f>
        <v>0.17182</v>
      </c>
    </row>
    <row r="920" spans="1:14" x14ac:dyDescent="0.2">
      <c r="A920" s="2" t="s">
        <v>28</v>
      </c>
      <c r="B920" s="2" t="s">
        <v>5</v>
      </c>
      <c r="C920" s="2" t="s">
        <v>6</v>
      </c>
      <c r="D920" s="2" t="s">
        <v>7</v>
      </c>
      <c r="E920" s="2" t="s">
        <v>8</v>
      </c>
      <c r="F920" s="2" t="s">
        <v>61</v>
      </c>
      <c r="G920" s="1">
        <v>1857.5</v>
      </c>
      <c r="H920" s="1">
        <v>965.90000000000009</v>
      </c>
      <c r="I920" s="4">
        <v>3</v>
      </c>
      <c r="J920" s="2" t="s">
        <v>70</v>
      </c>
      <c r="K920" s="1">
        <f>Tabelle6[[#This Row],[Menge kg Nges]]/1000</f>
        <v>1.8574999999999999</v>
      </c>
      <c r="L920" s="1">
        <f>Tabelle6[[#This Row],[Menge kg P2O5]]/1000</f>
        <v>0.96590000000000009</v>
      </c>
      <c r="M920" s="1">
        <f>Tabelle6[[#This Row],[Menge t Nges]]/Tabelle6[[#This Row],[Anzahl Lieferscheine]]</f>
        <v>0.61916666666666664</v>
      </c>
      <c r="N920" s="1">
        <f>Tabelle6[[#This Row],[Menge t P2O5]]/Tabelle6[[#This Row],[Anzahl Lieferscheine]]</f>
        <v>0.32196666666666668</v>
      </c>
    </row>
    <row r="921" spans="1:14" x14ac:dyDescent="0.2">
      <c r="A921" s="2" t="s">
        <v>28</v>
      </c>
      <c r="B921" s="2" t="s">
        <v>5</v>
      </c>
      <c r="C921" s="2" t="s">
        <v>6</v>
      </c>
      <c r="D921" s="2" t="s">
        <v>7</v>
      </c>
      <c r="E921" s="2" t="s">
        <v>9</v>
      </c>
      <c r="F921" s="2" t="s">
        <v>61</v>
      </c>
      <c r="G921" s="1">
        <v>2325.6</v>
      </c>
      <c r="H921" s="1">
        <v>964.8</v>
      </c>
      <c r="I921" s="4">
        <v>3</v>
      </c>
      <c r="J921" s="2" t="s">
        <v>70</v>
      </c>
      <c r="K921" s="1">
        <f>Tabelle6[[#This Row],[Menge kg Nges]]/1000</f>
        <v>2.3256000000000001</v>
      </c>
      <c r="L921" s="1">
        <f>Tabelle6[[#This Row],[Menge kg P2O5]]/1000</f>
        <v>0.96479999999999999</v>
      </c>
      <c r="M921" s="1">
        <f>Tabelle6[[#This Row],[Menge t Nges]]/Tabelle6[[#This Row],[Anzahl Lieferscheine]]</f>
        <v>0.7752</v>
      </c>
      <c r="N921" s="1">
        <f>Tabelle6[[#This Row],[Menge t P2O5]]/Tabelle6[[#This Row],[Anzahl Lieferscheine]]</f>
        <v>0.3216</v>
      </c>
    </row>
    <row r="922" spans="1:14" x14ac:dyDescent="0.2">
      <c r="A922" s="2" t="s">
        <v>28</v>
      </c>
      <c r="B922" s="2" t="s">
        <v>5</v>
      </c>
      <c r="C922" s="2" t="s">
        <v>6</v>
      </c>
      <c r="D922" s="2" t="s">
        <v>7</v>
      </c>
      <c r="E922" s="2" t="s">
        <v>12</v>
      </c>
      <c r="F922" s="2" t="s">
        <v>61</v>
      </c>
      <c r="G922" s="1">
        <v>3134.9</v>
      </c>
      <c r="H922" s="1">
        <v>1542.1</v>
      </c>
      <c r="I922" s="4">
        <v>6</v>
      </c>
      <c r="J922" s="2" t="s">
        <v>70</v>
      </c>
      <c r="K922" s="1">
        <f>Tabelle6[[#This Row],[Menge kg Nges]]/1000</f>
        <v>3.1349</v>
      </c>
      <c r="L922" s="1">
        <f>Tabelle6[[#This Row],[Menge kg P2O5]]/1000</f>
        <v>1.5420999999999998</v>
      </c>
      <c r="M922" s="1">
        <f>Tabelle6[[#This Row],[Menge t Nges]]/Tabelle6[[#This Row],[Anzahl Lieferscheine]]</f>
        <v>0.5224833333333333</v>
      </c>
      <c r="N922" s="1">
        <f>Tabelle6[[#This Row],[Menge t P2O5]]/Tabelle6[[#This Row],[Anzahl Lieferscheine]]</f>
        <v>0.25701666666666662</v>
      </c>
    </row>
    <row r="923" spans="1:14" x14ac:dyDescent="0.2">
      <c r="A923" s="2" t="s">
        <v>28</v>
      </c>
      <c r="B923" s="2" t="s">
        <v>5</v>
      </c>
      <c r="C923" s="2" t="s">
        <v>6</v>
      </c>
      <c r="D923" s="2" t="s">
        <v>7</v>
      </c>
      <c r="E923" s="2" t="s">
        <v>14</v>
      </c>
      <c r="F923" s="2" t="s">
        <v>61</v>
      </c>
      <c r="G923" s="1">
        <v>8742.23</v>
      </c>
      <c r="H923" s="1">
        <v>3337.93</v>
      </c>
      <c r="I923" s="4">
        <v>20</v>
      </c>
      <c r="J923" s="2" t="s">
        <v>70</v>
      </c>
      <c r="K923" s="1">
        <f>Tabelle6[[#This Row],[Menge kg Nges]]/1000</f>
        <v>8.7422299999999993</v>
      </c>
      <c r="L923" s="1">
        <f>Tabelle6[[#This Row],[Menge kg P2O5]]/1000</f>
        <v>3.3379299999999996</v>
      </c>
      <c r="M923" s="1">
        <f>Tabelle6[[#This Row],[Menge t Nges]]/Tabelle6[[#This Row],[Anzahl Lieferscheine]]</f>
        <v>0.43711149999999999</v>
      </c>
      <c r="N923" s="1">
        <f>Tabelle6[[#This Row],[Menge t P2O5]]/Tabelle6[[#This Row],[Anzahl Lieferscheine]]</f>
        <v>0.16689649999999998</v>
      </c>
    </row>
    <row r="924" spans="1:14" x14ac:dyDescent="0.2">
      <c r="A924" s="2" t="s">
        <v>28</v>
      </c>
      <c r="B924" s="2" t="s">
        <v>5</v>
      </c>
      <c r="C924" s="2" t="s">
        <v>6</v>
      </c>
      <c r="D924" s="2" t="s">
        <v>15</v>
      </c>
      <c r="E924" s="2" t="s">
        <v>17</v>
      </c>
      <c r="F924" s="2" t="s">
        <v>61</v>
      </c>
      <c r="G924" s="1">
        <v>718.2</v>
      </c>
      <c r="H924" s="1">
        <v>182.4</v>
      </c>
      <c r="I924" s="4">
        <v>2</v>
      </c>
      <c r="J924" s="2" t="s">
        <v>70</v>
      </c>
      <c r="K924" s="1">
        <f>Tabelle6[[#This Row],[Menge kg Nges]]/1000</f>
        <v>0.71820000000000006</v>
      </c>
      <c r="L924" s="1">
        <f>Tabelle6[[#This Row],[Menge kg P2O5]]/1000</f>
        <v>0.18240000000000001</v>
      </c>
      <c r="M924" s="1">
        <f>Tabelle6[[#This Row],[Menge t Nges]]/Tabelle6[[#This Row],[Anzahl Lieferscheine]]</f>
        <v>0.35910000000000003</v>
      </c>
      <c r="N924" s="1">
        <f>Tabelle6[[#This Row],[Menge t P2O5]]/Tabelle6[[#This Row],[Anzahl Lieferscheine]]</f>
        <v>9.1200000000000003E-2</v>
      </c>
    </row>
    <row r="925" spans="1:14" x14ac:dyDescent="0.2">
      <c r="A925" s="2" t="s">
        <v>28</v>
      </c>
      <c r="B925" s="2" t="s">
        <v>5</v>
      </c>
      <c r="C925" s="2" t="s">
        <v>6</v>
      </c>
      <c r="D925" s="2" t="s">
        <v>15</v>
      </c>
      <c r="E925" s="2" t="s">
        <v>18</v>
      </c>
      <c r="F925" s="2" t="s">
        <v>61</v>
      </c>
      <c r="G925" s="1">
        <v>420</v>
      </c>
      <c r="H925" s="1">
        <v>340</v>
      </c>
      <c r="I925" s="4">
        <v>1</v>
      </c>
      <c r="J925" s="2" t="s">
        <v>70</v>
      </c>
      <c r="K925" s="1">
        <f>Tabelle6[[#This Row],[Menge kg Nges]]/1000</f>
        <v>0.42</v>
      </c>
      <c r="L925" s="1">
        <f>Tabelle6[[#This Row],[Menge kg P2O5]]/1000</f>
        <v>0.34</v>
      </c>
      <c r="M925" s="1">
        <f>Tabelle6[[#This Row],[Menge t Nges]]/Tabelle6[[#This Row],[Anzahl Lieferscheine]]</f>
        <v>0.42</v>
      </c>
      <c r="N925" s="1">
        <f>Tabelle6[[#This Row],[Menge t P2O5]]/Tabelle6[[#This Row],[Anzahl Lieferscheine]]</f>
        <v>0.34</v>
      </c>
    </row>
    <row r="926" spans="1:14" x14ac:dyDescent="0.2">
      <c r="A926" s="2" t="s">
        <v>28</v>
      </c>
      <c r="B926" s="2" t="s">
        <v>5</v>
      </c>
      <c r="C926" s="2" t="s">
        <v>6</v>
      </c>
      <c r="D926" s="2" t="s">
        <v>15</v>
      </c>
      <c r="E926" s="2" t="s">
        <v>19</v>
      </c>
      <c r="F926" s="2" t="s">
        <v>61</v>
      </c>
      <c r="G926" s="1">
        <v>900</v>
      </c>
      <c r="H926" s="1">
        <v>1350</v>
      </c>
      <c r="I926" s="4">
        <v>1</v>
      </c>
      <c r="J926" s="2" t="s">
        <v>70</v>
      </c>
      <c r="K926" s="1">
        <f>Tabelle6[[#This Row],[Menge kg Nges]]/1000</f>
        <v>0.9</v>
      </c>
      <c r="L926" s="1">
        <f>Tabelle6[[#This Row],[Menge kg P2O5]]/1000</f>
        <v>1.35</v>
      </c>
      <c r="M926" s="1">
        <f>Tabelle6[[#This Row],[Menge t Nges]]/Tabelle6[[#This Row],[Anzahl Lieferscheine]]</f>
        <v>0.9</v>
      </c>
      <c r="N926" s="1">
        <f>Tabelle6[[#This Row],[Menge t P2O5]]/Tabelle6[[#This Row],[Anzahl Lieferscheine]]</f>
        <v>1.35</v>
      </c>
    </row>
    <row r="927" spans="1:14" x14ac:dyDescent="0.2">
      <c r="A927" s="2" t="s">
        <v>28</v>
      </c>
      <c r="B927" s="2" t="s">
        <v>5</v>
      </c>
      <c r="C927" s="2" t="s">
        <v>6</v>
      </c>
      <c r="D927" s="2" t="s">
        <v>15</v>
      </c>
      <c r="E927" s="2" t="s">
        <v>20</v>
      </c>
      <c r="F927" s="2" t="s">
        <v>61</v>
      </c>
      <c r="G927" s="1">
        <v>306</v>
      </c>
      <c r="H927" s="1">
        <v>225</v>
      </c>
      <c r="I927" s="4">
        <v>1</v>
      </c>
      <c r="J927" s="2" t="s">
        <v>70</v>
      </c>
      <c r="K927" s="1">
        <f>Tabelle6[[#This Row],[Menge kg Nges]]/1000</f>
        <v>0.30599999999999999</v>
      </c>
      <c r="L927" s="1">
        <f>Tabelle6[[#This Row],[Menge kg P2O5]]/1000</f>
        <v>0.22500000000000001</v>
      </c>
      <c r="M927" s="1">
        <f>Tabelle6[[#This Row],[Menge t Nges]]/Tabelle6[[#This Row],[Anzahl Lieferscheine]]</f>
        <v>0.30599999999999999</v>
      </c>
      <c r="N927" s="1">
        <f>Tabelle6[[#This Row],[Menge t P2O5]]/Tabelle6[[#This Row],[Anzahl Lieferscheine]]</f>
        <v>0.22500000000000001</v>
      </c>
    </row>
    <row r="928" spans="1:14" x14ac:dyDescent="0.2">
      <c r="A928" s="2" t="s">
        <v>28</v>
      </c>
      <c r="B928" s="2" t="s">
        <v>5</v>
      </c>
      <c r="C928" s="2" t="s">
        <v>6</v>
      </c>
      <c r="D928" s="2" t="s">
        <v>15</v>
      </c>
      <c r="E928" s="2" t="s">
        <v>9</v>
      </c>
      <c r="F928" s="2" t="s">
        <v>61</v>
      </c>
      <c r="G928" s="1">
        <v>809.6</v>
      </c>
      <c r="H928" s="1">
        <v>363</v>
      </c>
      <c r="I928" s="4">
        <v>2</v>
      </c>
      <c r="J928" s="2" t="s">
        <v>70</v>
      </c>
      <c r="K928" s="1">
        <f>Tabelle6[[#This Row],[Menge kg Nges]]/1000</f>
        <v>0.80959999999999999</v>
      </c>
      <c r="L928" s="1">
        <f>Tabelle6[[#This Row],[Menge kg P2O5]]/1000</f>
        <v>0.36299999999999999</v>
      </c>
      <c r="M928" s="1">
        <f>Tabelle6[[#This Row],[Menge t Nges]]/Tabelle6[[#This Row],[Anzahl Lieferscheine]]</f>
        <v>0.40479999999999999</v>
      </c>
      <c r="N928" s="1">
        <f>Tabelle6[[#This Row],[Menge t P2O5]]/Tabelle6[[#This Row],[Anzahl Lieferscheine]]</f>
        <v>0.18149999999999999</v>
      </c>
    </row>
    <row r="929" spans="1:14" x14ac:dyDescent="0.2">
      <c r="A929" s="2" t="s">
        <v>28</v>
      </c>
      <c r="B929" s="2" t="s">
        <v>5</v>
      </c>
      <c r="C929" s="2" t="s">
        <v>25</v>
      </c>
      <c r="D929" s="2" t="s">
        <v>25</v>
      </c>
      <c r="E929" s="2" t="s">
        <v>26</v>
      </c>
      <c r="F929" s="2" t="s">
        <v>61</v>
      </c>
      <c r="G929" s="1">
        <v>10488.8</v>
      </c>
      <c r="H929" s="1">
        <v>3229.5</v>
      </c>
      <c r="I929" s="4">
        <v>13</v>
      </c>
      <c r="J929" s="2" t="s">
        <v>70</v>
      </c>
      <c r="K929" s="1">
        <f>Tabelle6[[#This Row],[Menge kg Nges]]/1000</f>
        <v>10.488799999999999</v>
      </c>
      <c r="L929" s="1">
        <f>Tabelle6[[#This Row],[Menge kg P2O5]]/1000</f>
        <v>3.2294999999999998</v>
      </c>
      <c r="M929" s="1">
        <f>Tabelle6[[#This Row],[Menge t Nges]]/Tabelle6[[#This Row],[Anzahl Lieferscheine]]</f>
        <v>0.80683076923076924</v>
      </c>
      <c r="N929" s="1">
        <f>Tabelle6[[#This Row],[Menge t P2O5]]/Tabelle6[[#This Row],[Anzahl Lieferscheine]]</f>
        <v>0.24842307692307691</v>
      </c>
    </row>
    <row r="930" spans="1:14" x14ac:dyDescent="0.2">
      <c r="A930" s="2" t="s">
        <v>28</v>
      </c>
      <c r="B930" s="2" t="s">
        <v>48</v>
      </c>
      <c r="C930" s="2" t="s">
        <v>25</v>
      </c>
      <c r="D930" s="2" t="s">
        <v>25</v>
      </c>
      <c r="E930" s="2" t="s">
        <v>26</v>
      </c>
      <c r="F930" s="2" t="s">
        <v>61</v>
      </c>
      <c r="G930" s="1">
        <v>2392</v>
      </c>
      <c r="H930" s="1">
        <v>1092</v>
      </c>
      <c r="I930" s="4">
        <v>2</v>
      </c>
      <c r="J930" s="2" t="s">
        <v>70</v>
      </c>
      <c r="K930" s="1">
        <f>Tabelle6[[#This Row],[Menge kg Nges]]/1000</f>
        <v>2.3919999999999999</v>
      </c>
      <c r="L930" s="1">
        <f>Tabelle6[[#This Row],[Menge kg P2O5]]/1000</f>
        <v>1.0920000000000001</v>
      </c>
      <c r="M930" s="1">
        <f>Tabelle6[[#This Row],[Menge t Nges]]/Tabelle6[[#This Row],[Anzahl Lieferscheine]]</f>
        <v>1.196</v>
      </c>
      <c r="N930" s="1">
        <f>Tabelle6[[#This Row],[Menge t P2O5]]/Tabelle6[[#This Row],[Anzahl Lieferscheine]]</f>
        <v>0.54600000000000004</v>
      </c>
    </row>
    <row r="931" spans="1:14" x14ac:dyDescent="0.2">
      <c r="A931" s="2" t="s">
        <v>28</v>
      </c>
      <c r="B931" s="2" t="s">
        <v>45</v>
      </c>
      <c r="C931" s="2" t="s">
        <v>6</v>
      </c>
      <c r="D931" s="2" t="s">
        <v>7</v>
      </c>
      <c r="E931" s="2" t="s">
        <v>12</v>
      </c>
      <c r="F931" s="2" t="s">
        <v>61</v>
      </c>
      <c r="G931" s="1">
        <v>404</v>
      </c>
      <c r="H931" s="1">
        <v>256.54000000000002</v>
      </c>
      <c r="I931" s="4">
        <v>3</v>
      </c>
      <c r="J931" s="2" t="s">
        <v>70</v>
      </c>
      <c r="K931" s="1">
        <f>Tabelle6[[#This Row],[Menge kg Nges]]/1000</f>
        <v>0.40400000000000003</v>
      </c>
      <c r="L931" s="1">
        <f>Tabelle6[[#This Row],[Menge kg P2O5]]/1000</f>
        <v>0.25654000000000005</v>
      </c>
      <c r="M931" s="1">
        <f>Tabelle6[[#This Row],[Menge t Nges]]/Tabelle6[[#This Row],[Anzahl Lieferscheine]]</f>
        <v>0.13466666666666668</v>
      </c>
      <c r="N931" s="1">
        <f>Tabelle6[[#This Row],[Menge t P2O5]]/Tabelle6[[#This Row],[Anzahl Lieferscheine]]</f>
        <v>8.5513333333333344E-2</v>
      </c>
    </row>
    <row r="932" spans="1:14" x14ac:dyDescent="0.2">
      <c r="A932" s="2" t="s">
        <v>28</v>
      </c>
      <c r="B932" s="2" t="s">
        <v>45</v>
      </c>
      <c r="C932" s="2" t="s">
        <v>6</v>
      </c>
      <c r="D932" s="2" t="s">
        <v>15</v>
      </c>
      <c r="E932" s="2" t="s">
        <v>20</v>
      </c>
      <c r="F932" s="2" t="s">
        <v>61</v>
      </c>
      <c r="G932" s="1">
        <v>163.19999999999999</v>
      </c>
      <c r="H932" s="1">
        <v>120</v>
      </c>
      <c r="I932" s="4">
        <v>1</v>
      </c>
      <c r="J932" s="2" t="s">
        <v>70</v>
      </c>
      <c r="K932" s="1">
        <f>Tabelle6[[#This Row],[Menge kg Nges]]/1000</f>
        <v>0.16319999999999998</v>
      </c>
      <c r="L932" s="1">
        <f>Tabelle6[[#This Row],[Menge kg P2O5]]/1000</f>
        <v>0.12</v>
      </c>
      <c r="M932" s="1">
        <f>Tabelle6[[#This Row],[Menge t Nges]]/Tabelle6[[#This Row],[Anzahl Lieferscheine]]</f>
        <v>0.16319999999999998</v>
      </c>
      <c r="N932" s="1">
        <f>Tabelle6[[#This Row],[Menge t P2O5]]/Tabelle6[[#This Row],[Anzahl Lieferscheine]]</f>
        <v>0.12</v>
      </c>
    </row>
    <row r="933" spans="1:14" x14ac:dyDescent="0.2">
      <c r="A933" s="2" t="s">
        <v>28</v>
      </c>
      <c r="B933" s="2" t="s">
        <v>45</v>
      </c>
      <c r="C933" s="2" t="s">
        <v>6</v>
      </c>
      <c r="D933" s="2" t="s">
        <v>15</v>
      </c>
      <c r="E933" s="2" t="s">
        <v>21</v>
      </c>
      <c r="F933" s="2" t="s">
        <v>61</v>
      </c>
      <c r="G933" s="1">
        <v>2103.6000000000004</v>
      </c>
      <c r="H933" s="1">
        <v>962.40000000000009</v>
      </c>
      <c r="I933" s="4">
        <v>5</v>
      </c>
      <c r="J933" s="2" t="s">
        <v>70</v>
      </c>
      <c r="K933" s="1">
        <f>Tabelle6[[#This Row],[Menge kg Nges]]/1000</f>
        <v>2.1036000000000006</v>
      </c>
      <c r="L933" s="1">
        <f>Tabelle6[[#This Row],[Menge kg P2O5]]/1000</f>
        <v>0.96240000000000014</v>
      </c>
      <c r="M933" s="1">
        <f>Tabelle6[[#This Row],[Menge t Nges]]/Tabelle6[[#This Row],[Anzahl Lieferscheine]]</f>
        <v>0.42072000000000009</v>
      </c>
      <c r="N933" s="1">
        <f>Tabelle6[[#This Row],[Menge t P2O5]]/Tabelle6[[#This Row],[Anzahl Lieferscheine]]</f>
        <v>0.19248000000000004</v>
      </c>
    </row>
    <row r="934" spans="1:14" x14ac:dyDescent="0.2">
      <c r="A934" s="2" t="s">
        <v>28</v>
      </c>
      <c r="B934" s="2" t="s">
        <v>45</v>
      </c>
      <c r="C934" s="2" t="s">
        <v>63</v>
      </c>
      <c r="D934" s="2" t="s">
        <v>63</v>
      </c>
      <c r="E934" s="2" t="s">
        <v>63</v>
      </c>
      <c r="F934" s="2" t="s">
        <v>61</v>
      </c>
      <c r="G934" s="1">
        <v>135</v>
      </c>
      <c r="H934" s="1">
        <v>180</v>
      </c>
      <c r="I934" s="4">
        <v>1</v>
      </c>
      <c r="J934" s="2" t="s">
        <v>70</v>
      </c>
      <c r="K934" s="1">
        <f>Tabelle6[[#This Row],[Menge kg Nges]]/1000</f>
        <v>0.13500000000000001</v>
      </c>
      <c r="L934" s="1">
        <f>Tabelle6[[#This Row],[Menge kg P2O5]]/1000</f>
        <v>0.18</v>
      </c>
      <c r="M934" s="1">
        <f>Tabelle6[[#This Row],[Menge t Nges]]/Tabelle6[[#This Row],[Anzahl Lieferscheine]]</f>
        <v>0.13500000000000001</v>
      </c>
      <c r="N934" s="1">
        <f>Tabelle6[[#This Row],[Menge t P2O5]]/Tabelle6[[#This Row],[Anzahl Lieferscheine]]</f>
        <v>0.18</v>
      </c>
    </row>
    <row r="935" spans="1:14" x14ac:dyDescent="0.2">
      <c r="A935" s="2" t="s">
        <v>28</v>
      </c>
      <c r="B935" s="2" t="s">
        <v>28</v>
      </c>
      <c r="C935" s="2" t="s">
        <v>6</v>
      </c>
      <c r="D935" s="2" t="s">
        <v>7</v>
      </c>
      <c r="E935" s="2" t="s">
        <v>8</v>
      </c>
      <c r="F935" s="2" t="s">
        <v>61</v>
      </c>
      <c r="G935" s="1">
        <v>132526.58000000002</v>
      </c>
      <c r="H935" s="1">
        <v>43487.300000000017</v>
      </c>
      <c r="I935" s="4">
        <v>141</v>
      </c>
      <c r="J935" s="2" t="s">
        <v>70</v>
      </c>
      <c r="K935" s="1">
        <f>Tabelle6[[#This Row],[Menge kg Nges]]/1000</f>
        <v>132.52658000000002</v>
      </c>
      <c r="L935" s="1">
        <f>Tabelle6[[#This Row],[Menge kg P2O5]]/1000</f>
        <v>43.487300000000019</v>
      </c>
      <c r="M935" s="1">
        <f>Tabelle6[[#This Row],[Menge t Nges]]/Tabelle6[[#This Row],[Anzahl Lieferscheine]]</f>
        <v>0.93990482269503561</v>
      </c>
      <c r="N935" s="1">
        <f>Tabelle6[[#This Row],[Menge t P2O5]]/Tabelle6[[#This Row],[Anzahl Lieferscheine]]</f>
        <v>0.30842056737588663</v>
      </c>
    </row>
    <row r="936" spans="1:14" x14ac:dyDescent="0.2">
      <c r="A936" s="2" t="s">
        <v>28</v>
      </c>
      <c r="B936" s="2" t="s">
        <v>28</v>
      </c>
      <c r="C936" s="2" t="s">
        <v>6</v>
      </c>
      <c r="D936" s="2" t="s">
        <v>7</v>
      </c>
      <c r="E936" s="2" t="s">
        <v>9</v>
      </c>
      <c r="F936" s="2" t="s">
        <v>61</v>
      </c>
      <c r="G936" s="1">
        <v>114647.55</v>
      </c>
      <c r="H936" s="1">
        <v>46900.800000000003</v>
      </c>
      <c r="I936" s="4">
        <v>195</v>
      </c>
      <c r="J936" s="2" t="s">
        <v>70</v>
      </c>
      <c r="K936" s="1">
        <f>Tabelle6[[#This Row],[Menge kg Nges]]/1000</f>
        <v>114.64755000000001</v>
      </c>
      <c r="L936" s="1">
        <f>Tabelle6[[#This Row],[Menge kg P2O5]]/1000</f>
        <v>46.900800000000004</v>
      </c>
      <c r="M936" s="1">
        <f>Tabelle6[[#This Row],[Menge t Nges]]/Tabelle6[[#This Row],[Anzahl Lieferscheine]]</f>
        <v>0.58793615384615394</v>
      </c>
      <c r="N936" s="1">
        <f>Tabelle6[[#This Row],[Menge t P2O5]]/Tabelle6[[#This Row],[Anzahl Lieferscheine]]</f>
        <v>0.2405169230769231</v>
      </c>
    </row>
    <row r="937" spans="1:14" x14ac:dyDescent="0.2">
      <c r="A937" s="2" t="s">
        <v>28</v>
      </c>
      <c r="B937" s="2" t="s">
        <v>28</v>
      </c>
      <c r="C937" s="2" t="s">
        <v>6</v>
      </c>
      <c r="D937" s="2" t="s">
        <v>7</v>
      </c>
      <c r="E937" s="2" t="s">
        <v>10</v>
      </c>
      <c r="F937" s="2" t="s">
        <v>61</v>
      </c>
      <c r="G937" s="1">
        <v>6506.1799999999994</v>
      </c>
      <c r="H937" s="1">
        <v>2463.8200000000002</v>
      </c>
      <c r="I937" s="4">
        <v>15</v>
      </c>
      <c r="J937" s="2" t="s">
        <v>70</v>
      </c>
      <c r="K937" s="1">
        <f>Tabelle6[[#This Row],[Menge kg Nges]]/1000</f>
        <v>6.5061799999999996</v>
      </c>
      <c r="L937" s="1">
        <f>Tabelle6[[#This Row],[Menge kg P2O5]]/1000</f>
        <v>2.4638200000000001</v>
      </c>
      <c r="M937" s="1">
        <f>Tabelle6[[#This Row],[Menge t Nges]]/Tabelle6[[#This Row],[Anzahl Lieferscheine]]</f>
        <v>0.43374533333333332</v>
      </c>
      <c r="N937" s="1">
        <f>Tabelle6[[#This Row],[Menge t P2O5]]/Tabelle6[[#This Row],[Anzahl Lieferscheine]]</f>
        <v>0.16425466666666669</v>
      </c>
    </row>
    <row r="938" spans="1:14" x14ac:dyDescent="0.2">
      <c r="A938" s="2" t="s">
        <v>28</v>
      </c>
      <c r="B938" s="2" t="s">
        <v>28</v>
      </c>
      <c r="C938" s="2" t="s">
        <v>6</v>
      </c>
      <c r="D938" s="2" t="s">
        <v>7</v>
      </c>
      <c r="E938" s="2" t="s">
        <v>11</v>
      </c>
      <c r="F938" s="2" t="s">
        <v>61</v>
      </c>
      <c r="G938" s="1">
        <v>204</v>
      </c>
      <c r="H938" s="1">
        <v>119</v>
      </c>
      <c r="I938" s="4">
        <v>2</v>
      </c>
      <c r="J938" s="2" t="s">
        <v>70</v>
      </c>
      <c r="K938" s="1">
        <f>Tabelle6[[#This Row],[Menge kg Nges]]/1000</f>
        <v>0.20399999999999999</v>
      </c>
      <c r="L938" s="1">
        <f>Tabelle6[[#This Row],[Menge kg P2O5]]/1000</f>
        <v>0.11899999999999999</v>
      </c>
      <c r="M938" s="1">
        <f>Tabelle6[[#This Row],[Menge t Nges]]/Tabelle6[[#This Row],[Anzahl Lieferscheine]]</f>
        <v>0.10199999999999999</v>
      </c>
      <c r="N938" s="1">
        <f>Tabelle6[[#This Row],[Menge t P2O5]]/Tabelle6[[#This Row],[Anzahl Lieferscheine]]</f>
        <v>5.9499999999999997E-2</v>
      </c>
    </row>
    <row r="939" spans="1:14" x14ac:dyDescent="0.2">
      <c r="A939" s="2" t="s">
        <v>28</v>
      </c>
      <c r="B939" s="2" t="s">
        <v>28</v>
      </c>
      <c r="C939" s="2" t="s">
        <v>6</v>
      </c>
      <c r="D939" s="2" t="s">
        <v>7</v>
      </c>
      <c r="E939" s="2" t="s">
        <v>12</v>
      </c>
      <c r="F939" s="2" t="s">
        <v>61</v>
      </c>
      <c r="G939" s="1">
        <v>51036.469999999994</v>
      </c>
      <c r="H939" s="1">
        <v>25380.920000000002</v>
      </c>
      <c r="I939" s="4">
        <v>100</v>
      </c>
      <c r="J939" s="2" t="s">
        <v>70</v>
      </c>
      <c r="K939" s="1">
        <f>Tabelle6[[#This Row],[Menge kg Nges]]/1000</f>
        <v>51.036469999999994</v>
      </c>
      <c r="L939" s="1">
        <f>Tabelle6[[#This Row],[Menge kg P2O5]]/1000</f>
        <v>25.380920000000003</v>
      </c>
      <c r="M939" s="1">
        <f>Tabelle6[[#This Row],[Menge t Nges]]/Tabelle6[[#This Row],[Anzahl Lieferscheine]]</f>
        <v>0.51036469999999989</v>
      </c>
      <c r="N939" s="1">
        <f>Tabelle6[[#This Row],[Menge t P2O5]]/Tabelle6[[#This Row],[Anzahl Lieferscheine]]</f>
        <v>0.25380920000000001</v>
      </c>
    </row>
    <row r="940" spans="1:14" x14ac:dyDescent="0.2">
      <c r="A940" s="2" t="s">
        <v>28</v>
      </c>
      <c r="B940" s="2" t="s">
        <v>28</v>
      </c>
      <c r="C940" s="2" t="s">
        <v>6</v>
      </c>
      <c r="D940" s="2" t="s">
        <v>7</v>
      </c>
      <c r="E940" s="2" t="s">
        <v>13</v>
      </c>
      <c r="F940" s="2" t="s">
        <v>61</v>
      </c>
      <c r="G940" s="1">
        <v>7109.0999999999995</v>
      </c>
      <c r="H940" s="1">
        <v>4795.3</v>
      </c>
      <c r="I940" s="4">
        <v>9</v>
      </c>
      <c r="J940" s="2" t="s">
        <v>70</v>
      </c>
      <c r="K940" s="1">
        <f>Tabelle6[[#This Row],[Menge kg Nges]]/1000</f>
        <v>7.1090999999999998</v>
      </c>
      <c r="L940" s="1">
        <f>Tabelle6[[#This Row],[Menge kg P2O5]]/1000</f>
        <v>4.7953000000000001</v>
      </c>
      <c r="M940" s="1">
        <f>Tabelle6[[#This Row],[Menge t Nges]]/Tabelle6[[#This Row],[Anzahl Lieferscheine]]</f>
        <v>0.78989999999999994</v>
      </c>
      <c r="N940" s="1">
        <f>Tabelle6[[#This Row],[Menge t P2O5]]/Tabelle6[[#This Row],[Anzahl Lieferscheine]]</f>
        <v>0.53281111111111112</v>
      </c>
    </row>
    <row r="941" spans="1:14" x14ac:dyDescent="0.2">
      <c r="A941" s="2" t="s">
        <v>28</v>
      </c>
      <c r="B941" s="2" t="s">
        <v>28</v>
      </c>
      <c r="C941" s="2" t="s">
        <v>6</v>
      </c>
      <c r="D941" s="2" t="s">
        <v>7</v>
      </c>
      <c r="E941" s="2" t="s">
        <v>14</v>
      </c>
      <c r="F941" s="2" t="s">
        <v>61</v>
      </c>
      <c r="G941" s="1">
        <v>46985</v>
      </c>
      <c r="H941" s="1">
        <v>23210.5</v>
      </c>
      <c r="I941" s="4">
        <v>36</v>
      </c>
      <c r="J941" s="2" t="s">
        <v>70</v>
      </c>
      <c r="K941" s="1">
        <f>Tabelle6[[#This Row],[Menge kg Nges]]/1000</f>
        <v>46.984999999999999</v>
      </c>
      <c r="L941" s="1">
        <f>Tabelle6[[#This Row],[Menge kg P2O5]]/1000</f>
        <v>23.2105</v>
      </c>
      <c r="M941" s="1">
        <f>Tabelle6[[#This Row],[Menge t Nges]]/Tabelle6[[#This Row],[Anzahl Lieferscheine]]</f>
        <v>1.3051388888888888</v>
      </c>
      <c r="N941" s="1">
        <f>Tabelle6[[#This Row],[Menge t P2O5]]/Tabelle6[[#This Row],[Anzahl Lieferscheine]]</f>
        <v>0.64473611111111107</v>
      </c>
    </row>
    <row r="942" spans="1:14" x14ac:dyDescent="0.2">
      <c r="A942" s="2" t="s">
        <v>28</v>
      </c>
      <c r="B942" s="2" t="s">
        <v>28</v>
      </c>
      <c r="C942" s="2" t="s">
        <v>6</v>
      </c>
      <c r="D942" s="2" t="s">
        <v>15</v>
      </c>
      <c r="E942" s="2" t="s">
        <v>17</v>
      </c>
      <c r="F942" s="2" t="s">
        <v>61</v>
      </c>
      <c r="G942" s="1">
        <v>4473</v>
      </c>
      <c r="H942" s="1">
        <v>1136</v>
      </c>
      <c r="I942" s="4">
        <v>6</v>
      </c>
      <c r="J942" s="2" t="s">
        <v>70</v>
      </c>
      <c r="K942" s="1">
        <f>Tabelle6[[#This Row],[Menge kg Nges]]/1000</f>
        <v>4.4729999999999999</v>
      </c>
      <c r="L942" s="1">
        <f>Tabelle6[[#This Row],[Menge kg P2O5]]/1000</f>
        <v>1.1359999999999999</v>
      </c>
      <c r="M942" s="1">
        <f>Tabelle6[[#This Row],[Menge t Nges]]/Tabelle6[[#This Row],[Anzahl Lieferscheine]]</f>
        <v>0.74549999999999994</v>
      </c>
      <c r="N942" s="1">
        <f>Tabelle6[[#This Row],[Menge t P2O5]]/Tabelle6[[#This Row],[Anzahl Lieferscheine]]</f>
        <v>0.18933333333333333</v>
      </c>
    </row>
    <row r="943" spans="1:14" x14ac:dyDescent="0.2">
      <c r="A943" s="2" t="s">
        <v>28</v>
      </c>
      <c r="B943" s="2" t="s">
        <v>28</v>
      </c>
      <c r="C943" s="2" t="s">
        <v>6</v>
      </c>
      <c r="D943" s="2" t="s">
        <v>15</v>
      </c>
      <c r="E943" s="2" t="s">
        <v>18</v>
      </c>
      <c r="F943" s="2" t="s">
        <v>61</v>
      </c>
      <c r="G943" s="1">
        <v>10439.200000000001</v>
      </c>
      <c r="H943" s="1">
        <v>9260</v>
      </c>
      <c r="I943" s="4">
        <v>12</v>
      </c>
      <c r="J943" s="2" t="s">
        <v>70</v>
      </c>
      <c r="K943" s="1">
        <f>Tabelle6[[#This Row],[Menge kg Nges]]/1000</f>
        <v>10.439200000000001</v>
      </c>
      <c r="L943" s="1">
        <f>Tabelle6[[#This Row],[Menge kg P2O5]]/1000</f>
        <v>9.26</v>
      </c>
      <c r="M943" s="1">
        <f>Tabelle6[[#This Row],[Menge t Nges]]/Tabelle6[[#This Row],[Anzahl Lieferscheine]]</f>
        <v>0.86993333333333345</v>
      </c>
      <c r="N943" s="1">
        <f>Tabelle6[[#This Row],[Menge t P2O5]]/Tabelle6[[#This Row],[Anzahl Lieferscheine]]</f>
        <v>0.77166666666666661</v>
      </c>
    </row>
    <row r="944" spans="1:14" x14ac:dyDescent="0.2">
      <c r="A944" s="2" t="s">
        <v>28</v>
      </c>
      <c r="B944" s="2" t="s">
        <v>28</v>
      </c>
      <c r="C944" s="2" t="s">
        <v>6</v>
      </c>
      <c r="D944" s="2" t="s">
        <v>15</v>
      </c>
      <c r="E944" s="2" t="s">
        <v>19</v>
      </c>
      <c r="F944" s="2" t="s">
        <v>61</v>
      </c>
      <c r="G944" s="1">
        <v>5407.75</v>
      </c>
      <c r="H944" s="1">
        <v>5701.25</v>
      </c>
      <c r="I944" s="4">
        <v>5</v>
      </c>
      <c r="J944" s="2" t="s">
        <v>70</v>
      </c>
      <c r="K944" s="1">
        <f>Tabelle6[[#This Row],[Menge kg Nges]]/1000</f>
        <v>5.4077500000000001</v>
      </c>
      <c r="L944" s="1">
        <f>Tabelle6[[#This Row],[Menge kg P2O5]]/1000</f>
        <v>5.7012499999999999</v>
      </c>
      <c r="M944" s="1">
        <f>Tabelle6[[#This Row],[Menge t Nges]]/Tabelle6[[#This Row],[Anzahl Lieferscheine]]</f>
        <v>1.08155</v>
      </c>
      <c r="N944" s="1">
        <f>Tabelle6[[#This Row],[Menge t P2O5]]/Tabelle6[[#This Row],[Anzahl Lieferscheine]]</f>
        <v>1.14025</v>
      </c>
    </row>
    <row r="945" spans="1:14" x14ac:dyDescent="0.2">
      <c r="A945" s="2" t="s">
        <v>28</v>
      </c>
      <c r="B945" s="2" t="s">
        <v>28</v>
      </c>
      <c r="C945" s="2" t="s">
        <v>6</v>
      </c>
      <c r="D945" s="2" t="s">
        <v>15</v>
      </c>
      <c r="E945" s="2" t="s">
        <v>20</v>
      </c>
      <c r="F945" s="2" t="s">
        <v>61</v>
      </c>
      <c r="G945" s="1">
        <v>5325.44</v>
      </c>
      <c r="H945" s="1">
        <v>3319</v>
      </c>
      <c r="I945" s="4">
        <v>18</v>
      </c>
      <c r="J945" s="2" t="s">
        <v>70</v>
      </c>
      <c r="K945" s="1">
        <f>Tabelle6[[#This Row],[Menge kg Nges]]/1000</f>
        <v>5.3254399999999995</v>
      </c>
      <c r="L945" s="1">
        <f>Tabelle6[[#This Row],[Menge kg P2O5]]/1000</f>
        <v>3.319</v>
      </c>
      <c r="M945" s="1">
        <f>Tabelle6[[#This Row],[Menge t Nges]]/Tabelle6[[#This Row],[Anzahl Lieferscheine]]</f>
        <v>0.29585777777777778</v>
      </c>
      <c r="N945" s="1">
        <f>Tabelle6[[#This Row],[Menge t P2O5]]/Tabelle6[[#This Row],[Anzahl Lieferscheine]]</f>
        <v>0.18438888888888888</v>
      </c>
    </row>
    <row r="946" spans="1:14" x14ac:dyDescent="0.2">
      <c r="A946" s="2" t="s">
        <v>28</v>
      </c>
      <c r="B946" s="2" t="s">
        <v>28</v>
      </c>
      <c r="C946" s="2" t="s">
        <v>6</v>
      </c>
      <c r="D946" s="2" t="s">
        <v>15</v>
      </c>
      <c r="E946" s="2" t="s">
        <v>21</v>
      </c>
      <c r="F946" s="2" t="s">
        <v>61</v>
      </c>
      <c r="G946" s="1">
        <v>24044.449999999997</v>
      </c>
      <c r="H946" s="1">
        <v>12590.8</v>
      </c>
      <c r="I946" s="4">
        <v>28</v>
      </c>
      <c r="J946" s="2" t="s">
        <v>70</v>
      </c>
      <c r="K946" s="1">
        <f>Tabelle6[[#This Row],[Menge kg Nges]]/1000</f>
        <v>24.044449999999998</v>
      </c>
      <c r="L946" s="1">
        <f>Tabelle6[[#This Row],[Menge kg P2O5]]/1000</f>
        <v>12.5908</v>
      </c>
      <c r="M946" s="1">
        <f>Tabelle6[[#This Row],[Menge t Nges]]/Tabelle6[[#This Row],[Anzahl Lieferscheine]]</f>
        <v>0.85873035714285706</v>
      </c>
      <c r="N946" s="1">
        <f>Tabelle6[[#This Row],[Menge t P2O5]]/Tabelle6[[#This Row],[Anzahl Lieferscheine]]</f>
        <v>0.44967142857142856</v>
      </c>
    </row>
    <row r="947" spans="1:14" x14ac:dyDescent="0.2">
      <c r="A947" s="2" t="s">
        <v>28</v>
      </c>
      <c r="B947" s="2" t="s">
        <v>28</v>
      </c>
      <c r="C947" s="2" t="s">
        <v>6</v>
      </c>
      <c r="D947" s="2" t="s">
        <v>15</v>
      </c>
      <c r="E947" s="2" t="s">
        <v>9</v>
      </c>
      <c r="F947" s="2" t="s">
        <v>61</v>
      </c>
      <c r="G947" s="1">
        <v>38360.999999999985</v>
      </c>
      <c r="H947" s="1">
        <v>20344.359999999997</v>
      </c>
      <c r="I947" s="4">
        <v>100</v>
      </c>
      <c r="J947" s="2" t="s">
        <v>70</v>
      </c>
      <c r="K947" s="1">
        <f>Tabelle6[[#This Row],[Menge kg Nges]]/1000</f>
        <v>38.360999999999983</v>
      </c>
      <c r="L947" s="1">
        <f>Tabelle6[[#This Row],[Menge kg P2O5]]/1000</f>
        <v>20.344359999999998</v>
      </c>
      <c r="M947" s="1">
        <f>Tabelle6[[#This Row],[Menge t Nges]]/Tabelle6[[#This Row],[Anzahl Lieferscheine]]</f>
        <v>0.38360999999999984</v>
      </c>
      <c r="N947" s="1">
        <f>Tabelle6[[#This Row],[Menge t P2O5]]/Tabelle6[[#This Row],[Anzahl Lieferscheine]]</f>
        <v>0.20344359999999997</v>
      </c>
    </row>
    <row r="948" spans="1:14" x14ac:dyDescent="0.2">
      <c r="A948" s="2" t="s">
        <v>28</v>
      </c>
      <c r="B948" s="2" t="s">
        <v>28</v>
      </c>
      <c r="C948" s="2" t="s">
        <v>6</v>
      </c>
      <c r="D948" s="2" t="s">
        <v>15</v>
      </c>
      <c r="E948" s="2" t="s">
        <v>10</v>
      </c>
      <c r="F948" s="2" t="s">
        <v>61</v>
      </c>
      <c r="G948" s="1">
        <v>16763.169999999998</v>
      </c>
      <c r="H948" s="1">
        <v>6607.0700000000015</v>
      </c>
      <c r="I948" s="4">
        <v>37</v>
      </c>
      <c r="J948" s="2" t="s">
        <v>70</v>
      </c>
      <c r="K948" s="1">
        <f>Tabelle6[[#This Row],[Menge kg Nges]]/1000</f>
        <v>16.763169999999999</v>
      </c>
      <c r="L948" s="1">
        <f>Tabelle6[[#This Row],[Menge kg P2O5]]/1000</f>
        <v>6.6070700000000011</v>
      </c>
      <c r="M948" s="1">
        <f>Tabelle6[[#This Row],[Menge t Nges]]/Tabelle6[[#This Row],[Anzahl Lieferscheine]]</f>
        <v>0.45305864864864864</v>
      </c>
      <c r="N948" s="1">
        <f>Tabelle6[[#This Row],[Menge t P2O5]]/Tabelle6[[#This Row],[Anzahl Lieferscheine]]</f>
        <v>0.17856945945945948</v>
      </c>
    </row>
    <row r="949" spans="1:14" x14ac:dyDescent="0.2">
      <c r="A949" s="2" t="s">
        <v>28</v>
      </c>
      <c r="B949" s="2" t="s">
        <v>28</v>
      </c>
      <c r="C949" s="2" t="s">
        <v>6</v>
      </c>
      <c r="D949" s="2" t="s">
        <v>15</v>
      </c>
      <c r="E949" s="2" t="s">
        <v>23</v>
      </c>
      <c r="F949" s="2" t="s">
        <v>61</v>
      </c>
      <c r="G949" s="1">
        <v>393.6</v>
      </c>
      <c r="H949" s="1">
        <v>177.6</v>
      </c>
      <c r="I949" s="4">
        <v>2</v>
      </c>
      <c r="J949" s="2" t="s">
        <v>70</v>
      </c>
      <c r="K949" s="1">
        <f>Tabelle6[[#This Row],[Menge kg Nges]]/1000</f>
        <v>0.39360000000000001</v>
      </c>
      <c r="L949" s="1">
        <f>Tabelle6[[#This Row],[Menge kg P2O5]]/1000</f>
        <v>0.17760000000000001</v>
      </c>
      <c r="M949" s="1">
        <f>Tabelle6[[#This Row],[Menge t Nges]]/Tabelle6[[#This Row],[Anzahl Lieferscheine]]</f>
        <v>0.1968</v>
      </c>
      <c r="N949" s="1">
        <f>Tabelle6[[#This Row],[Menge t P2O5]]/Tabelle6[[#This Row],[Anzahl Lieferscheine]]</f>
        <v>8.8800000000000004E-2</v>
      </c>
    </row>
    <row r="950" spans="1:14" x14ac:dyDescent="0.2">
      <c r="A950" s="2" t="s">
        <v>28</v>
      </c>
      <c r="B950" s="2" t="s">
        <v>28</v>
      </c>
      <c r="C950" s="2" t="s">
        <v>25</v>
      </c>
      <c r="D950" s="2" t="s">
        <v>25</v>
      </c>
      <c r="E950" s="2" t="s">
        <v>26</v>
      </c>
      <c r="F950" s="2" t="s">
        <v>61</v>
      </c>
      <c r="G950" s="1">
        <v>202683.97000000003</v>
      </c>
      <c r="H950" s="1">
        <v>92618.23000000001</v>
      </c>
      <c r="I950" s="4">
        <v>196</v>
      </c>
      <c r="J950" s="2" t="s">
        <v>70</v>
      </c>
      <c r="K950" s="1">
        <f>Tabelle6[[#This Row],[Menge kg Nges]]/1000</f>
        <v>202.68397000000002</v>
      </c>
      <c r="L950" s="1">
        <f>Tabelle6[[#This Row],[Menge kg P2O5]]/1000</f>
        <v>92.618230000000011</v>
      </c>
      <c r="M950" s="1">
        <f>Tabelle6[[#This Row],[Menge t Nges]]/Tabelle6[[#This Row],[Anzahl Lieferscheine]]</f>
        <v>1.034101887755102</v>
      </c>
      <c r="N950" s="1">
        <f>Tabelle6[[#This Row],[Menge t P2O5]]/Tabelle6[[#This Row],[Anzahl Lieferscheine]]</f>
        <v>0.47254198979591844</v>
      </c>
    </row>
    <row r="951" spans="1:14" x14ac:dyDescent="0.2">
      <c r="A951" s="2" t="s">
        <v>28</v>
      </c>
      <c r="B951" s="2" t="s">
        <v>28</v>
      </c>
      <c r="C951" s="2" t="s">
        <v>63</v>
      </c>
      <c r="D951" s="2" t="s">
        <v>63</v>
      </c>
      <c r="E951" s="2" t="s">
        <v>63</v>
      </c>
      <c r="F951" s="2" t="s">
        <v>61</v>
      </c>
      <c r="G951" s="1">
        <v>3470</v>
      </c>
      <c r="H951" s="1">
        <v>3010</v>
      </c>
      <c r="I951" s="4">
        <v>8</v>
      </c>
      <c r="J951" s="2" t="s">
        <v>70</v>
      </c>
      <c r="K951" s="1">
        <f>Tabelle6[[#This Row],[Menge kg Nges]]/1000</f>
        <v>3.47</v>
      </c>
      <c r="L951" s="1">
        <f>Tabelle6[[#This Row],[Menge kg P2O5]]/1000</f>
        <v>3.01</v>
      </c>
      <c r="M951" s="1">
        <f>Tabelle6[[#This Row],[Menge t Nges]]/Tabelle6[[#This Row],[Anzahl Lieferscheine]]</f>
        <v>0.43375000000000002</v>
      </c>
      <c r="N951" s="1">
        <f>Tabelle6[[#This Row],[Menge t P2O5]]/Tabelle6[[#This Row],[Anzahl Lieferscheine]]</f>
        <v>0.37624999999999997</v>
      </c>
    </row>
    <row r="952" spans="1:14" x14ac:dyDescent="0.2">
      <c r="A952" s="2" t="s">
        <v>28</v>
      </c>
      <c r="B952" s="2" t="s">
        <v>56</v>
      </c>
      <c r="C952" s="2" t="s">
        <v>6</v>
      </c>
      <c r="D952" s="2" t="s">
        <v>15</v>
      </c>
      <c r="E952" s="2" t="s">
        <v>9</v>
      </c>
      <c r="F952" s="2" t="s">
        <v>61</v>
      </c>
      <c r="G952" s="1">
        <v>169</v>
      </c>
      <c r="H952" s="1">
        <v>112.5</v>
      </c>
      <c r="I952" s="4">
        <v>1</v>
      </c>
      <c r="J952" s="2" t="s">
        <v>70</v>
      </c>
      <c r="K952" s="1">
        <f>Tabelle6[[#This Row],[Menge kg Nges]]/1000</f>
        <v>0.16900000000000001</v>
      </c>
      <c r="L952" s="1">
        <f>Tabelle6[[#This Row],[Menge kg P2O5]]/1000</f>
        <v>0.1125</v>
      </c>
      <c r="M952" s="1">
        <f>Tabelle6[[#This Row],[Menge t Nges]]/Tabelle6[[#This Row],[Anzahl Lieferscheine]]</f>
        <v>0.16900000000000001</v>
      </c>
      <c r="N952" s="1">
        <f>Tabelle6[[#This Row],[Menge t P2O5]]/Tabelle6[[#This Row],[Anzahl Lieferscheine]]</f>
        <v>0.1125</v>
      </c>
    </row>
    <row r="953" spans="1:14" x14ac:dyDescent="0.2">
      <c r="A953" s="2" t="s">
        <v>28</v>
      </c>
      <c r="B953" s="2" t="s">
        <v>56</v>
      </c>
      <c r="C953" s="2" t="s">
        <v>25</v>
      </c>
      <c r="D953" s="2" t="s">
        <v>25</v>
      </c>
      <c r="E953" s="2" t="s">
        <v>26</v>
      </c>
      <c r="F953" s="2" t="s">
        <v>61</v>
      </c>
      <c r="G953" s="1">
        <v>14873.800000000001</v>
      </c>
      <c r="H953" s="1">
        <v>5957.1</v>
      </c>
      <c r="I953" s="4">
        <v>20</v>
      </c>
      <c r="J953" s="2" t="s">
        <v>70</v>
      </c>
      <c r="K953" s="1">
        <f>Tabelle6[[#This Row],[Menge kg Nges]]/1000</f>
        <v>14.873800000000001</v>
      </c>
      <c r="L953" s="1">
        <f>Tabelle6[[#This Row],[Menge kg P2O5]]/1000</f>
        <v>5.9571000000000005</v>
      </c>
      <c r="M953" s="1">
        <f>Tabelle6[[#This Row],[Menge t Nges]]/Tabelle6[[#This Row],[Anzahl Lieferscheine]]</f>
        <v>0.74369000000000007</v>
      </c>
      <c r="N953" s="1">
        <f>Tabelle6[[#This Row],[Menge t P2O5]]/Tabelle6[[#This Row],[Anzahl Lieferscheine]]</f>
        <v>0.29785500000000004</v>
      </c>
    </row>
    <row r="954" spans="1:14" x14ac:dyDescent="0.2">
      <c r="A954" s="2" t="s">
        <v>28</v>
      </c>
      <c r="B954" s="2" t="s">
        <v>56</v>
      </c>
      <c r="C954" s="2" t="s">
        <v>63</v>
      </c>
      <c r="D954" s="2" t="s">
        <v>63</v>
      </c>
      <c r="E954" s="2" t="s">
        <v>63</v>
      </c>
      <c r="F954" s="2" t="s">
        <v>61</v>
      </c>
      <c r="G954" s="1">
        <v>845</v>
      </c>
      <c r="H954" s="1">
        <v>975</v>
      </c>
      <c r="I954" s="4">
        <v>1</v>
      </c>
      <c r="J954" s="2" t="s">
        <v>70</v>
      </c>
      <c r="K954" s="1">
        <f>Tabelle6[[#This Row],[Menge kg Nges]]/1000</f>
        <v>0.84499999999999997</v>
      </c>
      <c r="L954" s="1">
        <f>Tabelle6[[#This Row],[Menge kg P2O5]]/1000</f>
        <v>0.97499999999999998</v>
      </c>
      <c r="M954" s="1">
        <f>Tabelle6[[#This Row],[Menge t Nges]]/Tabelle6[[#This Row],[Anzahl Lieferscheine]]</f>
        <v>0.84499999999999997</v>
      </c>
      <c r="N954" s="1">
        <f>Tabelle6[[#This Row],[Menge t P2O5]]/Tabelle6[[#This Row],[Anzahl Lieferscheine]]</f>
        <v>0.97499999999999998</v>
      </c>
    </row>
    <row r="955" spans="1:14" x14ac:dyDescent="0.2">
      <c r="A955" s="2" t="s">
        <v>56</v>
      </c>
      <c r="B955" s="2" t="s">
        <v>5</v>
      </c>
      <c r="C955" s="2" t="s">
        <v>6</v>
      </c>
      <c r="D955" s="2" t="s">
        <v>15</v>
      </c>
      <c r="E955" s="2" t="s">
        <v>19</v>
      </c>
      <c r="F955" s="2" t="s">
        <v>61</v>
      </c>
      <c r="G955" s="1">
        <v>9922.5</v>
      </c>
      <c r="H955" s="1">
        <v>11025</v>
      </c>
      <c r="I955" s="4">
        <v>2</v>
      </c>
      <c r="J955" s="2" t="s">
        <v>70</v>
      </c>
      <c r="K955" s="1">
        <f>Tabelle6[[#This Row],[Menge kg Nges]]/1000</f>
        <v>9.9224999999999994</v>
      </c>
      <c r="L955" s="1">
        <f>Tabelle6[[#This Row],[Menge kg P2O5]]/1000</f>
        <v>11.025</v>
      </c>
      <c r="M955" s="1">
        <f>Tabelle6[[#This Row],[Menge t Nges]]/Tabelle6[[#This Row],[Anzahl Lieferscheine]]</f>
        <v>4.9612499999999997</v>
      </c>
      <c r="N955" s="1">
        <f>Tabelle6[[#This Row],[Menge t P2O5]]/Tabelle6[[#This Row],[Anzahl Lieferscheine]]</f>
        <v>5.5125000000000002</v>
      </c>
    </row>
    <row r="956" spans="1:14" x14ac:dyDescent="0.2">
      <c r="A956" s="2" t="s">
        <v>56</v>
      </c>
      <c r="B956" s="2" t="s">
        <v>28</v>
      </c>
      <c r="C956" s="2" t="s">
        <v>6</v>
      </c>
      <c r="D956" s="2" t="s">
        <v>15</v>
      </c>
      <c r="E956" s="2" t="s">
        <v>9</v>
      </c>
      <c r="F956" s="2" t="s">
        <v>61</v>
      </c>
      <c r="G956" s="1">
        <v>1335.1</v>
      </c>
      <c r="H956" s="1">
        <v>888.75</v>
      </c>
      <c r="I956" s="4">
        <v>7</v>
      </c>
      <c r="J956" s="2" t="s">
        <v>70</v>
      </c>
      <c r="K956" s="1">
        <f>Tabelle6[[#This Row],[Menge kg Nges]]/1000</f>
        <v>1.3351</v>
      </c>
      <c r="L956" s="1">
        <f>Tabelle6[[#This Row],[Menge kg P2O5]]/1000</f>
        <v>0.88875000000000004</v>
      </c>
      <c r="M956" s="1">
        <f>Tabelle6[[#This Row],[Menge t Nges]]/Tabelle6[[#This Row],[Anzahl Lieferscheine]]</f>
        <v>0.19072857142857141</v>
      </c>
      <c r="N956" s="1">
        <f>Tabelle6[[#This Row],[Menge t P2O5]]/Tabelle6[[#This Row],[Anzahl Lieferscheine]]</f>
        <v>0.12696428571428572</v>
      </c>
    </row>
    <row r="957" spans="1:14" x14ac:dyDescent="0.2">
      <c r="A957" s="2" t="s">
        <v>56</v>
      </c>
      <c r="B957" s="2" t="s">
        <v>28</v>
      </c>
      <c r="C957" s="2" t="s">
        <v>6</v>
      </c>
      <c r="D957" s="2" t="s">
        <v>15</v>
      </c>
      <c r="E957" s="2" t="s">
        <v>10</v>
      </c>
      <c r="F957" s="2" t="s">
        <v>61</v>
      </c>
      <c r="G957" s="1">
        <v>2025</v>
      </c>
      <c r="H957" s="1">
        <v>865</v>
      </c>
      <c r="I957" s="4">
        <v>1</v>
      </c>
      <c r="J957" s="2" t="s">
        <v>70</v>
      </c>
      <c r="K957" s="1">
        <f>Tabelle6[[#This Row],[Menge kg Nges]]/1000</f>
        <v>2.0249999999999999</v>
      </c>
      <c r="L957" s="1">
        <f>Tabelle6[[#This Row],[Menge kg P2O5]]/1000</f>
        <v>0.86499999999999999</v>
      </c>
      <c r="M957" s="1">
        <f>Tabelle6[[#This Row],[Menge t Nges]]/Tabelle6[[#This Row],[Anzahl Lieferscheine]]</f>
        <v>2.0249999999999999</v>
      </c>
      <c r="N957" s="1">
        <f>Tabelle6[[#This Row],[Menge t P2O5]]/Tabelle6[[#This Row],[Anzahl Lieferscheine]]</f>
        <v>0.86499999999999999</v>
      </c>
    </row>
    <row r="958" spans="1:14" x14ac:dyDescent="0.2">
      <c r="A958" s="2" t="s">
        <v>56</v>
      </c>
      <c r="B958" s="2" t="s">
        <v>56</v>
      </c>
      <c r="C958" s="2" t="s">
        <v>6</v>
      </c>
      <c r="D958" s="2" t="s">
        <v>7</v>
      </c>
      <c r="E958" s="2" t="s">
        <v>8</v>
      </c>
      <c r="F958" s="2" t="s">
        <v>61</v>
      </c>
      <c r="G958" s="1">
        <v>29477.360000000004</v>
      </c>
      <c r="H958" s="1">
        <v>10719.039999999999</v>
      </c>
      <c r="I958" s="4">
        <v>11</v>
      </c>
      <c r="J958" s="2" t="s">
        <v>70</v>
      </c>
      <c r="K958" s="1">
        <f>Tabelle6[[#This Row],[Menge kg Nges]]/1000</f>
        <v>29.477360000000004</v>
      </c>
      <c r="L958" s="1">
        <f>Tabelle6[[#This Row],[Menge kg P2O5]]/1000</f>
        <v>10.71904</v>
      </c>
      <c r="M958" s="1">
        <f>Tabelle6[[#This Row],[Menge t Nges]]/Tabelle6[[#This Row],[Anzahl Lieferscheine]]</f>
        <v>2.6797600000000004</v>
      </c>
      <c r="N958" s="1">
        <f>Tabelle6[[#This Row],[Menge t P2O5]]/Tabelle6[[#This Row],[Anzahl Lieferscheine]]</f>
        <v>0.97445818181818178</v>
      </c>
    </row>
    <row r="959" spans="1:14" x14ac:dyDescent="0.2">
      <c r="A959" s="2" t="s">
        <v>56</v>
      </c>
      <c r="B959" s="2" t="s">
        <v>56</v>
      </c>
      <c r="C959" s="2" t="s">
        <v>6</v>
      </c>
      <c r="D959" s="2" t="s">
        <v>7</v>
      </c>
      <c r="E959" s="2" t="s">
        <v>9</v>
      </c>
      <c r="F959" s="2" t="s">
        <v>61</v>
      </c>
      <c r="G959" s="1">
        <v>1265.4000000000001</v>
      </c>
      <c r="H959" s="1">
        <v>519.29999999999995</v>
      </c>
      <c r="I959" s="4">
        <v>3</v>
      </c>
      <c r="J959" s="2" t="s">
        <v>70</v>
      </c>
      <c r="K959" s="1">
        <f>Tabelle6[[#This Row],[Menge kg Nges]]/1000</f>
        <v>1.2654000000000001</v>
      </c>
      <c r="L959" s="1">
        <f>Tabelle6[[#This Row],[Menge kg P2O5]]/1000</f>
        <v>0.51929999999999998</v>
      </c>
      <c r="M959" s="1">
        <f>Tabelle6[[#This Row],[Menge t Nges]]/Tabelle6[[#This Row],[Anzahl Lieferscheine]]</f>
        <v>0.42180000000000001</v>
      </c>
      <c r="N959" s="1">
        <f>Tabelle6[[#This Row],[Menge t P2O5]]/Tabelle6[[#This Row],[Anzahl Lieferscheine]]</f>
        <v>0.1731</v>
      </c>
    </row>
    <row r="960" spans="1:14" x14ac:dyDescent="0.2">
      <c r="A960" s="2" t="s">
        <v>56</v>
      </c>
      <c r="B960" s="2" t="s">
        <v>56</v>
      </c>
      <c r="C960" s="2" t="s">
        <v>6</v>
      </c>
      <c r="D960" s="2" t="s">
        <v>7</v>
      </c>
      <c r="E960" s="2" t="s">
        <v>11</v>
      </c>
      <c r="F960" s="2" t="s">
        <v>61</v>
      </c>
      <c r="G960" s="1">
        <v>375</v>
      </c>
      <c r="H960" s="1">
        <v>210</v>
      </c>
      <c r="I960" s="4">
        <v>1</v>
      </c>
      <c r="J960" s="2" t="s">
        <v>70</v>
      </c>
      <c r="K960" s="1">
        <f>Tabelle6[[#This Row],[Menge kg Nges]]/1000</f>
        <v>0.375</v>
      </c>
      <c r="L960" s="1">
        <f>Tabelle6[[#This Row],[Menge kg P2O5]]/1000</f>
        <v>0.21</v>
      </c>
      <c r="M960" s="1">
        <f>Tabelle6[[#This Row],[Menge t Nges]]/Tabelle6[[#This Row],[Anzahl Lieferscheine]]</f>
        <v>0.375</v>
      </c>
      <c r="N960" s="1">
        <f>Tabelle6[[#This Row],[Menge t P2O5]]/Tabelle6[[#This Row],[Anzahl Lieferscheine]]</f>
        <v>0.21</v>
      </c>
    </row>
    <row r="961" spans="1:14" x14ac:dyDescent="0.2">
      <c r="A961" s="2" t="s">
        <v>56</v>
      </c>
      <c r="B961" s="2" t="s">
        <v>56</v>
      </c>
      <c r="C961" s="2" t="s">
        <v>6</v>
      </c>
      <c r="D961" s="2" t="s">
        <v>15</v>
      </c>
      <c r="E961" s="2" t="s">
        <v>18</v>
      </c>
      <c r="F961" s="2" t="s">
        <v>61</v>
      </c>
      <c r="G961" s="1">
        <v>14287.810000000003</v>
      </c>
      <c r="H961" s="1">
        <v>11004.790000000003</v>
      </c>
      <c r="I961" s="4">
        <v>22</v>
      </c>
      <c r="J961" s="2" t="s">
        <v>70</v>
      </c>
      <c r="K961" s="1">
        <f>Tabelle6[[#This Row],[Menge kg Nges]]/1000</f>
        <v>14.287810000000004</v>
      </c>
      <c r="L961" s="1">
        <f>Tabelle6[[#This Row],[Menge kg P2O5]]/1000</f>
        <v>11.004790000000003</v>
      </c>
      <c r="M961" s="1">
        <f>Tabelle6[[#This Row],[Menge t Nges]]/Tabelle6[[#This Row],[Anzahl Lieferscheine]]</f>
        <v>0.64944590909090927</v>
      </c>
      <c r="N961" s="1">
        <f>Tabelle6[[#This Row],[Menge t P2O5]]/Tabelle6[[#This Row],[Anzahl Lieferscheine]]</f>
        <v>0.5002177272727274</v>
      </c>
    </row>
    <row r="962" spans="1:14" x14ac:dyDescent="0.2">
      <c r="A962" s="2" t="s">
        <v>56</v>
      </c>
      <c r="B962" s="2" t="s">
        <v>56</v>
      </c>
      <c r="C962" s="2" t="s">
        <v>6</v>
      </c>
      <c r="D962" s="2" t="s">
        <v>15</v>
      </c>
      <c r="E962" s="2" t="s">
        <v>19</v>
      </c>
      <c r="F962" s="2" t="s">
        <v>61</v>
      </c>
      <c r="G962" s="1">
        <v>1363.5</v>
      </c>
      <c r="H962" s="1">
        <v>1515</v>
      </c>
      <c r="I962" s="4">
        <v>14</v>
      </c>
      <c r="J962" s="2" t="s">
        <v>70</v>
      </c>
      <c r="K962" s="1">
        <f>Tabelle6[[#This Row],[Menge kg Nges]]/1000</f>
        <v>1.3634999999999999</v>
      </c>
      <c r="L962" s="1">
        <f>Tabelle6[[#This Row],[Menge kg P2O5]]/1000</f>
        <v>1.5149999999999999</v>
      </c>
      <c r="M962" s="1">
        <f>Tabelle6[[#This Row],[Menge t Nges]]/Tabelle6[[#This Row],[Anzahl Lieferscheine]]</f>
        <v>9.7392857142857142E-2</v>
      </c>
      <c r="N962" s="1">
        <f>Tabelle6[[#This Row],[Menge t P2O5]]/Tabelle6[[#This Row],[Anzahl Lieferscheine]]</f>
        <v>0.10821428571428571</v>
      </c>
    </row>
    <row r="963" spans="1:14" x14ac:dyDescent="0.2">
      <c r="A963" s="2" t="s">
        <v>56</v>
      </c>
      <c r="B963" s="2" t="s">
        <v>56</v>
      </c>
      <c r="C963" s="2" t="s">
        <v>6</v>
      </c>
      <c r="D963" s="2" t="s">
        <v>15</v>
      </c>
      <c r="E963" s="2" t="s">
        <v>20</v>
      </c>
      <c r="F963" s="2" t="s">
        <v>61</v>
      </c>
      <c r="G963" s="1">
        <v>2840.1600000000003</v>
      </c>
      <c r="H963" s="1">
        <v>1821</v>
      </c>
      <c r="I963" s="4">
        <v>36</v>
      </c>
      <c r="J963" s="2" t="s">
        <v>70</v>
      </c>
      <c r="K963" s="1">
        <f>Tabelle6[[#This Row],[Menge kg Nges]]/1000</f>
        <v>2.8401600000000005</v>
      </c>
      <c r="L963" s="1">
        <f>Tabelle6[[#This Row],[Menge kg P2O5]]/1000</f>
        <v>1.821</v>
      </c>
      <c r="M963" s="1">
        <f>Tabelle6[[#This Row],[Menge t Nges]]/Tabelle6[[#This Row],[Anzahl Lieferscheine]]</f>
        <v>7.8893333333333343E-2</v>
      </c>
      <c r="N963" s="1">
        <f>Tabelle6[[#This Row],[Menge t P2O5]]/Tabelle6[[#This Row],[Anzahl Lieferscheine]]</f>
        <v>5.0583333333333334E-2</v>
      </c>
    </row>
    <row r="964" spans="1:14" x14ac:dyDescent="0.2">
      <c r="A964" s="2" t="s">
        <v>56</v>
      </c>
      <c r="B964" s="2" t="s">
        <v>56</v>
      </c>
      <c r="C964" s="2" t="s">
        <v>6</v>
      </c>
      <c r="D964" s="2" t="s">
        <v>15</v>
      </c>
      <c r="E964" s="2" t="s">
        <v>9</v>
      </c>
      <c r="F964" s="2" t="s">
        <v>61</v>
      </c>
      <c r="G964" s="1">
        <v>15201.769999999995</v>
      </c>
      <c r="H964" s="1">
        <v>9644.6000000000022</v>
      </c>
      <c r="I964" s="4">
        <v>131</v>
      </c>
      <c r="J964" s="2" t="s">
        <v>70</v>
      </c>
      <c r="K964" s="1">
        <f>Tabelle6[[#This Row],[Menge kg Nges]]/1000</f>
        <v>15.201769999999994</v>
      </c>
      <c r="L964" s="1">
        <f>Tabelle6[[#This Row],[Menge kg P2O5]]/1000</f>
        <v>9.6446000000000023</v>
      </c>
      <c r="M964" s="1">
        <f>Tabelle6[[#This Row],[Menge t Nges]]/Tabelle6[[#This Row],[Anzahl Lieferscheine]]</f>
        <v>0.11604404580152668</v>
      </c>
      <c r="N964" s="1">
        <f>Tabelle6[[#This Row],[Menge t P2O5]]/Tabelle6[[#This Row],[Anzahl Lieferscheine]]</f>
        <v>7.3622900763358798E-2</v>
      </c>
    </row>
    <row r="965" spans="1:14" x14ac:dyDescent="0.2">
      <c r="A965" s="2" t="s">
        <v>56</v>
      </c>
      <c r="B965" s="2" t="s">
        <v>56</v>
      </c>
      <c r="C965" s="2" t="s">
        <v>6</v>
      </c>
      <c r="D965" s="2" t="s">
        <v>15</v>
      </c>
      <c r="E965" s="2" t="s">
        <v>10</v>
      </c>
      <c r="F965" s="2" t="s">
        <v>61</v>
      </c>
      <c r="G965" s="1">
        <v>405</v>
      </c>
      <c r="H965" s="1">
        <v>172.99999999999997</v>
      </c>
      <c r="I965" s="4">
        <v>10</v>
      </c>
      <c r="J965" s="2" t="s">
        <v>70</v>
      </c>
      <c r="K965" s="1">
        <f>Tabelle6[[#This Row],[Menge kg Nges]]/1000</f>
        <v>0.40500000000000003</v>
      </c>
      <c r="L965" s="1">
        <f>Tabelle6[[#This Row],[Menge kg P2O5]]/1000</f>
        <v>0.17299999999999996</v>
      </c>
      <c r="M965" s="1">
        <f>Tabelle6[[#This Row],[Menge t Nges]]/Tabelle6[[#This Row],[Anzahl Lieferscheine]]</f>
        <v>4.0500000000000001E-2</v>
      </c>
      <c r="N965" s="1">
        <f>Tabelle6[[#This Row],[Menge t P2O5]]/Tabelle6[[#This Row],[Anzahl Lieferscheine]]</f>
        <v>1.7299999999999996E-2</v>
      </c>
    </row>
    <row r="966" spans="1:14" x14ac:dyDescent="0.2">
      <c r="A966" s="2" t="s">
        <v>56</v>
      </c>
      <c r="B966" s="2" t="s">
        <v>56</v>
      </c>
      <c r="C966" s="2" t="s">
        <v>6</v>
      </c>
      <c r="D966" s="2" t="s">
        <v>15</v>
      </c>
      <c r="E966" s="2" t="s">
        <v>23</v>
      </c>
      <c r="F966" s="2" t="s">
        <v>61</v>
      </c>
      <c r="G966" s="1">
        <v>897.89999999999975</v>
      </c>
      <c r="H966" s="1">
        <v>405.15000000000009</v>
      </c>
      <c r="I966" s="4">
        <v>10</v>
      </c>
      <c r="J966" s="2" t="s">
        <v>70</v>
      </c>
      <c r="K966" s="1">
        <f>Tabelle6[[#This Row],[Menge kg Nges]]/1000</f>
        <v>0.8978999999999997</v>
      </c>
      <c r="L966" s="1">
        <f>Tabelle6[[#This Row],[Menge kg P2O5]]/1000</f>
        <v>0.40515000000000007</v>
      </c>
      <c r="M966" s="1">
        <f>Tabelle6[[#This Row],[Menge t Nges]]/Tabelle6[[#This Row],[Anzahl Lieferscheine]]</f>
        <v>8.9789999999999967E-2</v>
      </c>
      <c r="N966" s="1">
        <f>Tabelle6[[#This Row],[Menge t P2O5]]/Tabelle6[[#This Row],[Anzahl Lieferscheine]]</f>
        <v>4.0515000000000009E-2</v>
      </c>
    </row>
    <row r="967" spans="1:14" x14ac:dyDescent="0.2">
      <c r="A967" s="2" t="s">
        <v>56</v>
      </c>
      <c r="B967" s="2" t="s">
        <v>56</v>
      </c>
      <c r="C967" s="2" t="s">
        <v>6</v>
      </c>
      <c r="D967" s="2" t="s">
        <v>15</v>
      </c>
      <c r="E967" s="2" t="s">
        <v>31</v>
      </c>
      <c r="F967" s="2" t="s">
        <v>61</v>
      </c>
      <c r="G967" s="1">
        <v>454</v>
      </c>
      <c r="H967" s="1">
        <v>263.5</v>
      </c>
      <c r="I967" s="4">
        <v>4</v>
      </c>
      <c r="J967" s="2" t="s">
        <v>70</v>
      </c>
      <c r="K967" s="1">
        <f>Tabelle6[[#This Row],[Menge kg Nges]]/1000</f>
        <v>0.45400000000000001</v>
      </c>
      <c r="L967" s="1">
        <f>Tabelle6[[#This Row],[Menge kg P2O5]]/1000</f>
        <v>0.26350000000000001</v>
      </c>
      <c r="M967" s="1">
        <f>Tabelle6[[#This Row],[Menge t Nges]]/Tabelle6[[#This Row],[Anzahl Lieferscheine]]</f>
        <v>0.1135</v>
      </c>
      <c r="N967" s="1">
        <f>Tabelle6[[#This Row],[Menge t P2O5]]/Tabelle6[[#This Row],[Anzahl Lieferscheine]]</f>
        <v>6.5875000000000003E-2</v>
      </c>
    </row>
    <row r="968" spans="1:14" x14ac:dyDescent="0.2">
      <c r="A968" s="2" t="s">
        <v>56</v>
      </c>
      <c r="B968" s="2" t="s">
        <v>56</v>
      </c>
      <c r="C968" s="2" t="s">
        <v>25</v>
      </c>
      <c r="D968" s="2" t="s">
        <v>25</v>
      </c>
      <c r="E968" s="2" t="s">
        <v>26</v>
      </c>
      <c r="F968" s="2" t="s">
        <v>61</v>
      </c>
      <c r="G968" s="1">
        <v>3010.89</v>
      </c>
      <c r="H968" s="1">
        <v>1076.51</v>
      </c>
      <c r="I968" s="4">
        <v>7</v>
      </c>
      <c r="J968" s="2" t="s">
        <v>70</v>
      </c>
      <c r="K968" s="1">
        <f>Tabelle6[[#This Row],[Menge kg Nges]]/1000</f>
        <v>3.0108899999999998</v>
      </c>
      <c r="L968" s="1">
        <f>Tabelle6[[#This Row],[Menge kg P2O5]]/1000</f>
        <v>1.0765100000000001</v>
      </c>
      <c r="M968" s="1">
        <f>Tabelle6[[#This Row],[Menge t Nges]]/Tabelle6[[#This Row],[Anzahl Lieferscheine]]</f>
        <v>0.43012714285714282</v>
      </c>
      <c r="N968" s="1">
        <f>Tabelle6[[#This Row],[Menge t P2O5]]/Tabelle6[[#This Row],[Anzahl Lieferscheine]]</f>
        <v>0.15378714285714287</v>
      </c>
    </row>
    <row r="969" spans="1:14" x14ac:dyDescent="0.2">
      <c r="A969" s="2" t="s">
        <v>41</v>
      </c>
      <c r="B969" s="2" t="s">
        <v>32</v>
      </c>
      <c r="C969" s="2" t="s">
        <v>6</v>
      </c>
      <c r="D969" s="2" t="s">
        <v>7</v>
      </c>
      <c r="E969" s="2" t="s">
        <v>8</v>
      </c>
      <c r="F969" s="2" t="s">
        <v>61</v>
      </c>
      <c r="G969" s="1">
        <v>4270</v>
      </c>
      <c r="H969" s="1">
        <v>1982.5</v>
      </c>
      <c r="I969" s="4">
        <v>9</v>
      </c>
      <c r="J969" s="2" t="s">
        <v>70</v>
      </c>
      <c r="K969" s="1">
        <f>Tabelle6[[#This Row],[Menge kg Nges]]/1000</f>
        <v>4.2699999999999996</v>
      </c>
      <c r="L969" s="1">
        <f>Tabelle6[[#This Row],[Menge kg P2O5]]/1000</f>
        <v>1.9824999999999999</v>
      </c>
      <c r="M969" s="1">
        <f>Tabelle6[[#This Row],[Menge t Nges]]/Tabelle6[[#This Row],[Anzahl Lieferscheine]]</f>
        <v>0.47444444444444439</v>
      </c>
      <c r="N969" s="1">
        <f>Tabelle6[[#This Row],[Menge t P2O5]]/Tabelle6[[#This Row],[Anzahl Lieferscheine]]</f>
        <v>0.22027777777777777</v>
      </c>
    </row>
    <row r="970" spans="1:14" x14ac:dyDescent="0.2">
      <c r="A970" s="2" t="s">
        <v>41</v>
      </c>
      <c r="B970" s="2" t="s">
        <v>32</v>
      </c>
      <c r="C970" s="2" t="s">
        <v>6</v>
      </c>
      <c r="D970" s="2" t="s">
        <v>7</v>
      </c>
      <c r="E970" s="2" t="s">
        <v>9</v>
      </c>
      <c r="F970" s="2" t="s">
        <v>61</v>
      </c>
      <c r="G970" s="1">
        <v>242</v>
      </c>
      <c r="H970" s="1">
        <v>99</v>
      </c>
      <c r="I970" s="4">
        <v>1</v>
      </c>
      <c r="J970" s="2" t="s">
        <v>70</v>
      </c>
      <c r="K970" s="1">
        <f>Tabelle6[[#This Row],[Menge kg Nges]]/1000</f>
        <v>0.24199999999999999</v>
      </c>
      <c r="L970" s="1">
        <f>Tabelle6[[#This Row],[Menge kg P2O5]]/1000</f>
        <v>9.9000000000000005E-2</v>
      </c>
      <c r="M970" s="1">
        <f>Tabelle6[[#This Row],[Menge t Nges]]/Tabelle6[[#This Row],[Anzahl Lieferscheine]]</f>
        <v>0.24199999999999999</v>
      </c>
      <c r="N970" s="1">
        <f>Tabelle6[[#This Row],[Menge t P2O5]]/Tabelle6[[#This Row],[Anzahl Lieferscheine]]</f>
        <v>9.9000000000000005E-2</v>
      </c>
    </row>
    <row r="971" spans="1:14" x14ac:dyDescent="0.2">
      <c r="A971" s="2" t="s">
        <v>41</v>
      </c>
      <c r="B971" s="2" t="s">
        <v>32</v>
      </c>
      <c r="C971" s="2" t="s">
        <v>6</v>
      </c>
      <c r="D971" s="2" t="s">
        <v>7</v>
      </c>
      <c r="E971" s="2" t="s">
        <v>11</v>
      </c>
      <c r="F971" s="2" t="s">
        <v>61</v>
      </c>
      <c r="G971" s="1">
        <v>618.29999999999995</v>
      </c>
      <c r="H971" s="1">
        <v>274.8</v>
      </c>
      <c r="I971" s="4">
        <v>2</v>
      </c>
      <c r="J971" s="2" t="s">
        <v>70</v>
      </c>
      <c r="K971" s="1">
        <f>Tabelle6[[#This Row],[Menge kg Nges]]/1000</f>
        <v>0.61829999999999996</v>
      </c>
      <c r="L971" s="1">
        <f>Tabelle6[[#This Row],[Menge kg P2O5]]/1000</f>
        <v>0.27479999999999999</v>
      </c>
      <c r="M971" s="1">
        <f>Tabelle6[[#This Row],[Menge t Nges]]/Tabelle6[[#This Row],[Anzahl Lieferscheine]]</f>
        <v>0.30914999999999998</v>
      </c>
      <c r="N971" s="1">
        <f>Tabelle6[[#This Row],[Menge t P2O5]]/Tabelle6[[#This Row],[Anzahl Lieferscheine]]</f>
        <v>0.13739999999999999</v>
      </c>
    </row>
    <row r="972" spans="1:14" x14ac:dyDescent="0.2">
      <c r="A972" s="2" t="s">
        <v>41</v>
      </c>
      <c r="B972" s="2" t="s">
        <v>32</v>
      </c>
      <c r="C972" s="2" t="s">
        <v>6</v>
      </c>
      <c r="D972" s="2" t="s">
        <v>7</v>
      </c>
      <c r="E972" s="2" t="s">
        <v>12</v>
      </c>
      <c r="F972" s="2" t="s">
        <v>61</v>
      </c>
      <c r="G972" s="1">
        <v>1096.5</v>
      </c>
      <c r="H972" s="1">
        <v>584.5</v>
      </c>
      <c r="I972" s="4">
        <v>4</v>
      </c>
      <c r="J972" s="2" t="s">
        <v>70</v>
      </c>
      <c r="K972" s="1">
        <f>Tabelle6[[#This Row],[Menge kg Nges]]/1000</f>
        <v>1.0965</v>
      </c>
      <c r="L972" s="1">
        <f>Tabelle6[[#This Row],[Menge kg P2O5]]/1000</f>
        <v>0.58450000000000002</v>
      </c>
      <c r="M972" s="1">
        <f>Tabelle6[[#This Row],[Menge t Nges]]/Tabelle6[[#This Row],[Anzahl Lieferscheine]]</f>
        <v>0.27412500000000001</v>
      </c>
      <c r="N972" s="1">
        <f>Tabelle6[[#This Row],[Menge t P2O5]]/Tabelle6[[#This Row],[Anzahl Lieferscheine]]</f>
        <v>0.146125</v>
      </c>
    </row>
    <row r="973" spans="1:14" x14ac:dyDescent="0.2">
      <c r="A973" s="2" t="s">
        <v>41</v>
      </c>
      <c r="B973" s="2" t="s">
        <v>32</v>
      </c>
      <c r="C973" s="2" t="s">
        <v>6</v>
      </c>
      <c r="D973" s="2" t="s">
        <v>7</v>
      </c>
      <c r="E973" s="2" t="s">
        <v>13</v>
      </c>
      <c r="F973" s="2" t="s">
        <v>61</v>
      </c>
      <c r="G973" s="1">
        <v>759.8</v>
      </c>
      <c r="H973" s="1">
        <v>445.8</v>
      </c>
      <c r="I973" s="4">
        <v>4</v>
      </c>
      <c r="J973" s="2" t="s">
        <v>70</v>
      </c>
      <c r="K973" s="1">
        <f>Tabelle6[[#This Row],[Menge kg Nges]]/1000</f>
        <v>0.75979999999999992</v>
      </c>
      <c r="L973" s="1">
        <f>Tabelle6[[#This Row],[Menge kg P2O5]]/1000</f>
        <v>0.44580000000000003</v>
      </c>
      <c r="M973" s="1">
        <f>Tabelle6[[#This Row],[Menge t Nges]]/Tabelle6[[#This Row],[Anzahl Lieferscheine]]</f>
        <v>0.18994999999999998</v>
      </c>
      <c r="N973" s="1">
        <f>Tabelle6[[#This Row],[Menge t P2O5]]/Tabelle6[[#This Row],[Anzahl Lieferscheine]]</f>
        <v>0.11145000000000001</v>
      </c>
    </row>
    <row r="974" spans="1:14" x14ac:dyDescent="0.2">
      <c r="A974" s="2" t="s">
        <v>41</v>
      </c>
      <c r="B974" s="2" t="s">
        <v>32</v>
      </c>
      <c r="C974" s="2" t="s">
        <v>25</v>
      </c>
      <c r="D974" s="2" t="s">
        <v>25</v>
      </c>
      <c r="E974" s="2" t="s">
        <v>26</v>
      </c>
      <c r="F974" s="2" t="s">
        <v>61</v>
      </c>
      <c r="G974" s="1">
        <v>47.04</v>
      </c>
      <c r="H974" s="1">
        <v>235.2</v>
      </c>
      <c r="I974" s="4">
        <v>1</v>
      </c>
      <c r="J974" s="2" t="s">
        <v>70</v>
      </c>
      <c r="K974" s="1">
        <f>Tabelle6[[#This Row],[Menge kg Nges]]/1000</f>
        <v>4.7039999999999998E-2</v>
      </c>
      <c r="L974" s="1">
        <f>Tabelle6[[#This Row],[Menge kg P2O5]]/1000</f>
        <v>0.23519999999999999</v>
      </c>
      <c r="M974" s="1">
        <f>Tabelle6[[#This Row],[Menge t Nges]]/Tabelle6[[#This Row],[Anzahl Lieferscheine]]</f>
        <v>4.7039999999999998E-2</v>
      </c>
      <c r="N974" s="1">
        <f>Tabelle6[[#This Row],[Menge t P2O5]]/Tabelle6[[#This Row],[Anzahl Lieferscheine]]</f>
        <v>0.23519999999999999</v>
      </c>
    </row>
    <row r="975" spans="1:14" x14ac:dyDescent="0.2">
      <c r="A975" s="2" t="s">
        <v>41</v>
      </c>
      <c r="B975" s="2" t="s">
        <v>47</v>
      </c>
      <c r="C975" s="2" t="s">
        <v>6</v>
      </c>
      <c r="D975" s="2" t="s">
        <v>7</v>
      </c>
      <c r="E975" s="2" t="s">
        <v>9</v>
      </c>
      <c r="F975" s="2" t="s">
        <v>61</v>
      </c>
      <c r="G975" s="1">
        <v>642.20000000000005</v>
      </c>
      <c r="H975" s="1">
        <v>247</v>
      </c>
      <c r="I975" s="4">
        <v>2</v>
      </c>
      <c r="J975" s="2" t="s">
        <v>70</v>
      </c>
      <c r="K975" s="1">
        <f>Tabelle6[[#This Row],[Menge kg Nges]]/1000</f>
        <v>0.64219999999999999</v>
      </c>
      <c r="L975" s="1">
        <f>Tabelle6[[#This Row],[Menge kg P2O5]]/1000</f>
        <v>0.247</v>
      </c>
      <c r="M975" s="1">
        <f>Tabelle6[[#This Row],[Menge t Nges]]/Tabelle6[[#This Row],[Anzahl Lieferscheine]]</f>
        <v>0.3211</v>
      </c>
      <c r="N975" s="1">
        <f>Tabelle6[[#This Row],[Menge t P2O5]]/Tabelle6[[#This Row],[Anzahl Lieferscheine]]</f>
        <v>0.1235</v>
      </c>
    </row>
    <row r="976" spans="1:14" x14ac:dyDescent="0.2">
      <c r="A976" s="2" t="s">
        <v>41</v>
      </c>
      <c r="B976" s="2" t="s">
        <v>47</v>
      </c>
      <c r="C976" s="2" t="s">
        <v>6</v>
      </c>
      <c r="D976" s="2" t="s">
        <v>7</v>
      </c>
      <c r="E976" s="2" t="s">
        <v>12</v>
      </c>
      <c r="F976" s="2" t="s">
        <v>61</v>
      </c>
      <c r="G976" s="1">
        <v>221</v>
      </c>
      <c r="H976" s="1">
        <v>108.8</v>
      </c>
      <c r="I976" s="4">
        <v>1</v>
      </c>
      <c r="J976" s="2" t="s">
        <v>70</v>
      </c>
      <c r="K976" s="1">
        <f>Tabelle6[[#This Row],[Menge kg Nges]]/1000</f>
        <v>0.221</v>
      </c>
      <c r="L976" s="1">
        <f>Tabelle6[[#This Row],[Menge kg P2O5]]/1000</f>
        <v>0.10879999999999999</v>
      </c>
      <c r="M976" s="1">
        <f>Tabelle6[[#This Row],[Menge t Nges]]/Tabelle6[[#This Row],[Anzahl Lieferscheine]]</f>
        <v>0.221</v>
      </c>
      <c r="N976" s="1">
        <f>Tabelle6[[#This Row],[Menge t P2O5]]/Tabelle6[[#This Row],[Anzahl Lieferscheine]]</f>
        <v>0.10879999999999999</v>
      </c>
    </row>
    <row r="977" spans="1:14" x14ac:dyDescent="0.2">
      <c r="A977" s="2" t="s">
        <v>41</v>
      </c>
      <c r="B977" s="2" t="s">
        <v>34</v>
      </c>
      <c r="C977" s="2" t="s">
        <v>6</v>
      </c>
      <c r="D977" s="2" t="s">
        <v>7</v>
      </c>
      <c r="E977" s="2" t="s">
        <v>8</v>
      </c>
      <c r="F977" s="2" t="s">
        <v>61</v>
      </c>
      <c r="G977" s="1">
        <v>831.59999999999991</v>
      </c>
      <c r="H977" s="1">
        <v>386.1</v>
      </c>
      <c r="I977" s="4">
        <v>3</v>
      </c>
      <c r="J977" s="2" t="s">
        <v>70</v>
      </c>
      <c r="K977" s="1">
        <f>Tabelle6[[#This Row],[Menge kg Nges]]/1000</f>
        <v>0.83159999999999989</v>
      </c>
      <c r="L977" s="1">
        <f>Tabelle6[[#This Row],[Menge kg P2O5]]/1000</f>
        <v>0.3861</v>
      </c>
      <c r="M977" s="1">
        <f>Tabelle6[[#This Row],[Menge t Nges]]/Tabelle6[[#This Row],[Anzahl Lieferscheine]]</f>
        <v>0.27719999999999995</v>
      </c>
      <c r="N977" s="1">
        <f>Tabelle6[[#This Row],[Menge t P2O5]]/Tabelle6[[#This Row],[Anzahl Lieferscheine]]</f>
        <v>0.12870000000000001</v>
      </c>
    </row>
    <row r="978" spans="1:14" x14ac:dyDescent="0.2">
      <c r="A978" s="2" t="s">
        <v>41</v>
      </c>
      <c r="B978" s="2" t="s">
        <v>34</v>
      </c>
      <c r="C978" s="2" t="s">
        <v>6</v>
      </c>
      <c r="D978" s="2" t="s">
        <v>7</v>
      </c>
      <c r="E978" s="2" t="s">
        <v>9</v>
      </c>
      <c r="F978" s="2" t="s">
        <v>61</v>
      </c>
      <c r="G978" s="1">
        <v>651.20000000000005</v>
      </c>
      <c r="H978" s="1">
        <v>271.92</v>
      </c>
      <c r="I978" s="4">
        <v>2</v>
      </c>
      <c r="J978" s="2" t="s">
        <v>70</v>
      </c>
      <c r="K978" s="1">
        <f>Tabelle6[[#This Row],[Menge kg Nges]]/1000</f>
        <v>0.6512</v>
      </c>
      <c r="L978" s="1">
        <f>Tabelle6[[#This Row],[Menge kg P2O5]]/1000</f>
        <v>0.27192</v>
      </c>
      <c r="M978" s="1">
        <f>Tabelle6[[#This Row],[Menge t Nges]]/Tabelle6[[#This Row],[Anzahl Lieferscheine]]</f>
        <v>0.3256</v>
      </c>
      <c r="N978" s="1">
        <f>Tabelle6[[#This Row],[Menge t P2O5]]/Tabelle6[[#This Row],[Anzahl Lieferscheine]]</f>
        <v>0.13596</v>
      </c>
    </row>
    <row r="979" spans="1:14" x14ac:dyDescent="0.2">
      <c r="A979" s="2" t="s">
        <v>41</v>
      </c>
      <c r="B979" s="2" t="s">
        <v>34</v>
      </c>
      <c r="C979" s="2" t="s">
        <v>6</v>
      </c>
      <c r="D979" s="2" t="s">
        <v>7</v>
      </c>
      <c r="E979" s="2" t="s">
        <v>11</v>
      </c>
      <c r="F979" s="2" t="s">
        <v>61</v>
      </c>
      <c r="G979" s="1">
        <v>1036.8</v>
      </c>
      <c r="H979" s="1">
        <v>461.7</v>
      </c>
      <c r="I979" s="4">
        <v>2</v>
      </c>
      <c r="J979" s="2" t="s">
        <v>70</v>
      </c>
      <c r="K979" s="1">
        <f>Tabelle6[[#This Row],[Menge kg Nges]]/1000</f>
        <v>1.0367999999999999</v>
      </c>
      <c r="L979" s="1">
        <f>Tabelle6[[#This Row],[Menge kg P2O5]]/1000</f>
        <v>0.4617</v>
      </c>
      <c r="M979" s="1">
        <f>Tabelle6[[#This Row],[Menge t Nges]]/Tabelle6[[#This Row],[Anzahl Lieferscheine]]</f>
        <v>0.51839999999999997</v>
      </c>
      <c r="N979" s="1">
        <f>Tabelle6[[#This Row],[Menge t P2O5]]/Tabelle6[[#This Row],[Anzahl Lieferscheine]]</f>
        <v>0.23085</v>
      </c>
    </row>
    <row r="980" spans="1:14" x14ac:dyDescent="0.2">
      <c r="A980" s="2" t="s">
        <v>41</v>
      </c>
      <c r="B980" s="2" t="s">
        <v>34</v>
      </c>
      <c r="C980" s="2" t="s">
        <v>6</v>
      </c>
      <c r="D980" s="2" t="s">
        <v>7</v>
      </c>
      <c r="E980" s="2" t="s">
        <v>12</v>
      </c>
      <c r="F980" s="2" t="s">
        <v>61</v>
      </c>
      <c r="G980" s="1">
        <v>262.5</v>
      </c>
      <c r="H980" s="1">
        <v>112.5</v>
      </c>
      <c r="I980" s="4">
        <v>1</v>
      </c>
      <c r="J980" s="2" t="s">
        <v>70</v>
      </c>
      <c r="K980" s="1">
        <f>Tabelle6[[#This Row],[Menge kg Nges]]/1000</f>
        <v>0.26250000000000001</v>
      </c>
      <c r="L980" s="1">
        <f>Tabelle6[[#This Row],[Menge kg P2O5]]/1000</f>
        <v>0.1125</v>
      </c>
      <c r="M980" s="1">
        <f>Tabelle6[[#This Row],[Menge t Nges]]/Tabelle6[[#This Row],[Anzahl Lieferscheine]]</f>
        <v>0.26250000000000001</v>
      </c>
      <c r="N980" s="1">
        <f>Tabelle6[[#This Row],[Menge t P2O5]]/Tabelle6[[#This Row],[Anzahl Lieferscheine]]</f>
        <v>0.1125</v>
      </c>
    </row>
    <row r="981" spans="1:14" x14ac:dyDescent="0.2">
      <c r="A981" s="2" t="s">
        <v>41</v>
      </c>
      <c r="B981" s="2" t="s">
        <v>39</v>
      </c>
      <c r="C981" s="2" t="s">
        <v>6</v>
      </c>
      <c r="D981" s="2" t="s">
        <v>7</v>
      </c>
      <c r="E981" s="2" t="s">
        <v>12</v>
      </c>
      <c r="F981" s="2" t="s">
        <v>61</v>
      </c>
      <c r="G981" s="1">
        <v>3449</v>
      </c>
      <c r="H981" s="1">
        <v>1623</v>
      </c>
      <c r="I981" s="4">
        <v>19</v>
      </c>
      <c r="J981" s="2" t="s">
        <v>70</v>
      </c>
      <c r="K981" s="1">
        <f>Tabelle6[[#This Row],[Menge kg Nges]]/1000</f>
        <v>3.4489999999999998</v>
      </c>
      <c r="L981" s="1">
        <f>Tabelle6[[#This Row],[Menge kg P2O5]]/1000</f>
        <v>1.623</v>
      </c>
      <c r="M981" s="1">
        <f>Tabelle6[[#This Row],[Menge t Nges]]/Tabelle6[[#This Row],[Anzahl Lieferscheine]]</f>
        <v>0.18152631578947367</v>
      </c>
      <c r="N981" s="1">
        <f>Tabelle6[[#This Row],[Menge t P2O5]]/Tabelle6[[#This Row],[Anzahl Lieferscheine]]</f>
        <v>8.5421052631578953E-2</v>
      </c>
    </row>
    <row r="982" spans="1:14" x14ac:dyDescent="0.2">
      <c r="A982" s="2" t="s">
        <v>41</v>
      </c>
      <c r="B982" s="2" t="s">
        <v>39</v>
      </c>
      <c r="C982" s="2" t="s">
        <v>6</v>
      </c>
      <c r="D982" s="2" t="s">
        <v>7</v>
      </c>
      <c r="E982" s="2" t="s">
        <v>14</v>
      </c>
      <c r="F982" s="2" t="s">
        <v>61</v>
      </c>
      <c r="G982" s="1">
        <v>759.64</v>
      </c>
      <c r="H982" s="1">
        <v>353.55999999999995</v>
      </c>
      <c r="I982" s="4">
        <v>4</v>
      </c>
      <c r="J982" s="2" t="s">
        <v>70</v>
      </c>
      <c r="K982" s="1">
        <f>Tabelle6[[#This Row],[Menge kg Nges]]/1000</f>
        <v>0.75963999999999998</v>
      </c>
      <c r="L982" s="1">
        <f>Tabelle6[[#This Row],[Menge kg P2O5]]/1000</f>
        <v>0.35355999999999993</v>
      </c>
      <c r="M982" s="1">
        <f>Tabelle6[[#This Row],[Menge t Nges]]/Tabelle6[[#This Row],[Anzahl Lieferscheine]]</f>
        <v>0.18991</v>
      </c>
      <c r="N982" s="1">
        <f>Tabelle6[[#This Row],[Menge t P2O5]]/Tabelle6[[#This Row],[Anzahl Lieferscheine]]</f>
        <v>8.8389999999999982E-2</v>
      </c>
    </row>
    <row r="983" spans="1:14" x14ac:dyDescent="0.2">
      <c r="A983" s="2" t="s">
        <v>41</v>
      </c>
      <c r="B983" s="2" t="s">
        <v>41</v>
      </c>
      <c r="C983" s="2" t="s">
        <v>6</v>
      </c>
      <c r="D983" s="2" t="s">
        <v>7</v>
      </c>
      <c r="E983" s="2" t="s">
        <v>8</v>
      </c>
      <c r="F983" s="2" t="s">
        <v>61</v>
      </c>
      <c r="G983" s="1">
        <v>58141.1</v>
      </c>
      <c r="H983" s="1">
        <v>26952.100000000002</v>
      </c>
      <c r="I983" s="4">
        <v>64</v>
      </c>
      <c r="J983" s="2" t="s">
        <v>70</v>
      </c>
      <c r="K983" s="1">
        <f>Tabelle6[[#This Row],[Menge kg Nges]]/1000</f>
        <v>58.141100000000002</v>
      </c>
      <c r="L983" s="1">
        <f>Tabelle6[[#This Row],[Menge kg P2O5]]/1000</f>
        <v>26.952100000000002</v>
      </c>
      <c r="M983" s="1">
        <f>Tabelle6[[#This Row],[Menge t Nges]]/Tabelle6[[#This Row],[Anzahl Lieferscheine]]</f>
        <v>0.90845468750000002</v>
      </c>
      <c r="N983" s="1">
        <f>Tabelle6[[#This Row],[Menge t P2O5]]/Tabelle6[[#This Row],[Anzahl Lieferscheine]]</f>
        <v>0.42112656250000002</v>
      </c>
    </row>
    <row r="984" spans="1:14" x14ac:dyDescent="0.2">
      <c r="A984" s="2" t="s">
        <v>41</v>
      </c>
      <c r="B984" s="2" t="s">
        <v>41</v>
      </c>
      <c r="C984" s="2" t="s">
        <v>6</v>
      </c>
      <c r="D984" s="2" t="s">
        <v>7</v>
      </c>
      <c r="E984" s="2" t="s">
        <v>9</v>
      </c>
      <c r="F984" s="2" t="s">
        <v>61</v>
      </c>
      <c r="G984" s="1">
        <v>54017.46</v>
      </c>
      <c r="H984" s="1">
        <v>23530.13</v>
      </c>
      <c r="I984" s="4">
        <v>69</v>
      </c>
      <c r="J984" s="2" t="s">
        <v>70</v>
      </c>
      <c r="K984" s="1">
        <f>Tabelle6[[#This Row],[Menge kg Nges]]/1000</f>
        <v>54.01746</v>
      </c>
      <c r="L984" s="1">
        <f>Tabelle6[[#This Row],[Menge kg P2O5]]/1000</f>
        <v>23.53013</v>
      </c>
      <c r="M984" s="1">
        <f>Tabelle6[[#This Row],[Menge t Nges]]/Tabelle6[[#This Row],[Anzahl Lieferscheine]]</f>
        <v>0.78286173913043478</v>
      </c>
      <c r="N984" s="1">
        <f>Tabelle6[[#This Row],[Menge t P2O5]]/Tabelle6[[#This Row],[Anzahl Lieferscheine]]</f>
        <v>0.34101637681159419</v>
      </c>
    </row>
    <row r="985" spans="1:14" x14ac:dyDescent="0.2">
      <c r="A985" s="2" t="s">
        <v>41</v>
      </c>
      <c r="B985" s="2" t="s">
        <v>41</v>
      </c>
      <c r="C985" s="2" t="s">
        <v>6</v>
      </c>
      <c r="D985" s="2" t="s">
        <v>7</v>
      </c>
      <c r="E985" s="2" t="s">
        <v>10</v>
      </c>
      <c r="F985" s="2" t="s">
        <v>61</v>
      </c>
      <c r="G985" s="1">
        <v>3739.41</v>
      </c>
      <c r="H985" s="1">
        <v>1472.5900000000001</v>
      </c>
      <c r="I985" s="4">
        <v>5</v>
      </c>
      <c r="J985" s="2" t="s">
        <v>70</v>
      </c>
      <c r="K985" s="1">
        <f>Tabelle6[[#This Row],[Menge kg Nges]]/1000</f>
        <v>3.7394099999999999</v>
      </c>
      <c r="L985" s="1">
        <f>Tabelle6[[#This Row],[Menge kg P2O5]]/1000</f>
        <v>1.4725900000000001</v>
      </c>
      <c r="M985" s="1">
        <f>Tabelle6[[#This Row],[Menge t Nges]]/Tabelle6[[#This Row],[Anzahl Lieferscheine]]</f>
        <v>0.74788199999999994</v>
      </c>
      <c r="N985" s="1">
        <f>Tabelle6[[#This Row],[Menge t P2O5]]/Tabelle6[[#This Row],[Anzahl Lieferscheine]]</f>
        <v>0.294518</v>
      </c>
    </row>
    <row r="986" spans="1:14" x14ac:dyDescent="0.2">
      <c r="A986" s="2" t="s">
        <v>41</v>
      </c>
      <c r="B986" s="2" t="s">
        <v>41</v>
      </c>
      <c r="C986" s="2" t="s">
        <v>6</v>
      </c>
      <c r="D986" s="2" t="s">
        <v>7</v>
      </c>
      <c r="E986" s="2" t="s">
        <v>11</v>
      </c>
      <c r="F986" s="2" t="s">
        <v>61</v>
      </c>
      <c r="G986" s="1">
        <v>20534.969999999994</v>
      </c>
      <c r="H986" s="1">
        <v>9501.16</v>
      </c>
      <c r="I986" s="4">
        <v>52</v>
      </c>
      <c r="J986" s="2" t="s">
        <v>70</v>
      </c>
      <c r="K986" s="1">
        <f>Tabelle6[[#This Row],[Menge kg Nges]]/1000</f>
        <v>20.534969999999994</v>
      </c>
      <c r="L986" s="1">
        <f>Tabelle6[[#This Row],[Menge kg P2O5]]/1000</f>
        <v>9.5011600000000005</v>
      </c>
      <c r="M986" s="1">
        <f>Tabelle6[[#This Row],[Menge t Nges]]/Tabelle6[[#This Row],[Anzahl Lieferscheine]]</f>
        <v>0.39490326923076913</v>
      </c>
      <c r="N986" s="1">
        <f>Tabelle6[[#This Row],[Menge t P2O5]]/Tabelle6[[#This Row],[Anzahl Lieferscheine]]</f>
        <v>0.18271461538461539</v>
      </c>
    </row>
    <row r="987" spans="1:14" x14ac:dyDescent="0.2">
      <c r="A987" s="2" t="s">
        <v>41</v>
      </c>
      <c r="B987" s="2" t="s">
        <v>41</v>
      </c>
      <c r="C987" s="2" t="s">
        <v>6</v>
      </c>
      <c r="D987" s="2" t="s">
        <v>7</v>
      </c>
      <c r="E987" s="2" t="s">
        <v>12</v>
      </c>
      <c r="F987" s="2" t="s">
        <v>61</v>
      </c>
      <c r="G987" s="1">
        <v>36473.01999999999</v>
      </c>
      <c r="H987" s="1">
        <v>15955.39</v>
      </c>
      <c r="I987" s="4">
        <v>109</v>
      </c>
      <c r="J987" s="2" t="s">
        <v>70</v>
      </c>
      <c r="K987" s="1">
        <f>Tabelle6[[#This Row],[Menge kg Nges]]/1000</f>
        <v>36.473019999999991</v>
      </c>
      <c r="L987" s="1">
        <f>Tabelle6[[#This Row],[Menge kg P2O5]]/1000</f>
        <v>15.95539</v>
      </c>
      <c r="M987" s="1">
        <f>Tabelle6[[#This Row],[Menge t Nges]]/Tabelle6[[#This Row],[Anzahl Lieferscheine]]</f>
        <v>0.33461486238532101</v>
      </c>
      <c r="N987" s="1">
        <f>Tabelle6[[#This Row],[Menge t P2O5]]/Tabelle6[[#This Row],[Anzahl Lieferscheine]]</f>
        <v>0.14637972477064221</v>
      </c>
    </row>
    <row r="988" spans="1:14" x14ac:dyDescent="0.2">
      <c r="A988" s="2" t="s">
        <v>41</v>
      </c>
      <c r="B988" s="2" t="s">
        <v>41</v>
      </c>
      <c r="C988" s="2" t="s">
        <v>6</v>
      </c>
      <c r="D988" s="2" t="s">
        <v>7</v>
      </c>
      <c r="E988" s="2" t="s">
        <v>13</v>
      </c>
      <c r="F988" s="2" t="s">
        <v>61</v>
      </c>
      <c r="G988" s="1">
        <v>18270.469999999998</v>
      </c>
      <c r="H988" s="1">
        <v>10450.359999999999</v>
      </c>
      <c r="I988" s="4">
        <v>59</v>
      </c>
      <c r="J988" s="2" t="s">
        <v>70</v>
      </c>
      <c r="K988" s="1">
        <f>Tabelle6[[#This Row],[Menge kg Nges]]/1000</f>
        <v>18.270469999999996</v>
      </c>
      <c r="L988" s="1">
        <f>Tabelle6[[#This Row],[Menge kg P2O5]]/1000</f>
        <v>10.450359999999998</v>
      </c>
      <c r="M988" s="1">
        <f>Tabelle6[[#This Row],[Menge t Nges]]/Tabelle6[[#This Row],[Anzahl Lieferscheine]]</f>
        <v>0.30966898305084739</v>
      </c>
      <c r="N988" s="1">
        <f>Tabelle6[[#This Row],[Menge t P2O5]]/Tabelle6[[#This Row],[Anzahl Lieferscheine]]</f>
        <v>0.17712474576271184</v>
      </c>
    </row>
    <row r="989" spans="1:14" x14ac:dyDescent="0.2">
      <c r="A989" s="2" t="s">
        <v>41</v>
      </c>
      <c r="B989" s="2" t="s">
        <v>41</v>
      </c>
      <c r="C989" s="2" t="s">
        <v>6</v>
      </c>
      <c r="D989" s="2" t="s">
        <v>7</v>
      </c>
      <c r="E989" s="2" t="s">
        <v>14</v>
      </c>
      <c r="F989" s="2" t="s">
        <v>61</v>
      </c>
      <c r="G989" s="1">
        <v>10126.549999999999</v>
      </c>
      <c r="H989" s="1">
        <v>5309.1500000000005</v>
      </c>
      <c r="I989" s="4">
        <v>27</v>
      </c>
      <c r="J989" s="2" t="s">
        <v>70</v>
      </c>
      <c r="K989" s="1">
        <f>Tabelle6[[#This Row],[Menge kg Nges]]/1000</f>
        <v>10.12655</v>
      </c>
      <c r="L989" s="1">
        <f>Tabelle6[[#This Row],[Menge kg P2O5]]/1000</f>
        <v>5.3091500000000007</v>
      </c>
      <c r="M989" s="1">
        <f>Tabelle6[[#This Row],[Menge t Nges]]/Tabelle6[[#This Row],[Anzahl Lieferscheine]]</f>
        <v>0.37505740740740739</v>
      </c>
      <c r="N989" s="1">
        <f>Tabelle6[[#This Row],[Menge t P2O5]]/Tabelle6[[#This Row],[Anzahl Lieferscheine]]</f>
        <v>0.19663518518518522</v>
      </c>
    </row>
    <row r="990" spans="1:14" x14ac:dyDescent="0.2">
      <c r="A990" s="2" t="s">
        <v>41</v>
      </c>
      <c r="B990" s="2" t="s">
        <v>41</v>
      </c>
      <c r="C990" s="2" t="s">
        <v>6</v>
      </c>
      <c r="D990" s="2" t="s">
        <v>15</v>
      </c>
      <c r="E990" s="2" t="s">
        <v>8</v>
      </c>
      <c r="F990" s="2" t="s">
        <v>61</v>
      </c>
      <c r="G990" s="1">
        <v>810</v>
      </c>
      <c r="H990" s="1">
        <v>540</v>
      </c>
      <c r="I990" s="4">
        <v>1</v>
      </c>
      <c r="J990" s="2" t="s">
        <v>70</v>
      </c>
      <c r="K990" s="1">
        <f>Tabelle6[[#This Row],[Menge kg Nges]]/1000</f>
        <v>0.81</v>
      </c>
      <c r="L990" s="1">
        <f>Tabelle6[[#This Row],[Menge kg P2O5]]/1000</f>
        <v>0.54</v>
      </c>
      <c r="M990" s="1">
        <f>Tabelle6[[#This Row],[Menge t Nges]]/Tabelle6[[#This Row],[Anzahl Lieferscheine]]</f>
        <v>0.81</v>
      </c>
      <c r="N990" s="1">
        <f>Tabelle6[[#This Row],[Menge t P2O5]]/Tabelle6[[#This Row],[Anzahl Lieferscheine]]</f>
        <v>0.54</v>
      </c>
    </row>
    <row r="991" spans="1:14" x14ac:dyDescent="0.2">
      <c r="A991" s="2" t="s">
        <v>41</v>
      </c>
      <c r="B991" s="2" t="s">
        <v>41</v>
      </c>
      <c r="C991" s="2" t="s">
        <v>6</v>
      </c>
      <c r="D991" s="2" t="s">
        <v>15</v>
      </c>
      <c r="E991" s="2" t="s">
        <v>17</v>
      </c>
      <c r="F991" s="2" t="s">
        <v>61</v>
      </c>
      <c r="G991" s="1">
        <v>1275</v>
      </c>
      <c r="H991" s="1">
        <v>639.5</v>
      </c>
      <c r="I991" s="4">
        <v>3</v>
      </c>
      <c r="J991" s="2" t="s">
        <v>70</v>
      </c>
      <c r="K991" s="1">
        <f>Tabelle6[[#This Row],[Menge kg Nges]]/1000</f>
        <v>1.2749999999999999</v>
      </c>
      <c r="L991" s="1">
        <f>Tabelle6[[#This Row],[Menge kg P2O5]]/1000</f>
        <v>0.63949999999999996</v>
      </c>
      <c r="M991" s="1">
        <f>Tabelle6[[#This Row],[Menge t Nges]]/Tabelle6[[#This Row],[Anzahl Lieferscheine]]</f>
        <v>0.42499999999999999</v>
      </c>
      <c r="N991" s="1">
        <f>Tabelle6[[#This Row],[Menge t P2O5]]/Tabelle6[[#This Row],[Anzahl Lieferscheine]]</f>
        <v>0.21316666666666664</v>
      </c>
    </row>
    <row r="992" spans="1:14" x14ac:dyDescent="0.2">
      <c r="A992" s="2" t="s">
        <v>41</v>
      </c>
      <c r="B992" s="2" t="s">
        <v>41</v>
      </c>
      <c r="C992" s="2" t="s">
        <v>6</v>
      </c>
      <c r="D992" s="2" t="s">
        <v>15</v>
      </c>
      <c r="E992" s="2" t="s">
        <v>18</v>
      </c>
      <c r="F992" s="2" t="s">
        <v>61</v>
      </c>
      <c r="G992" s="1">
        <v>1092</v>
      </c>
      <c r="H992" s="1">
        <v>884</v>
      </c>
      <c r="I992" s="4">
        <v>1</v>
      </c>
      <c r="J992" s="2" t="s">
        <v>70</v>
      </c>
      <c r="K992" s="1">
        <f>Tabelle6[[#This Row],[Menge kg Nges]]/1000</f>
        <v>1.0920000000000001</v>
      </c>
      <c r="L992" s="1">
        <f>Tabelle6[[#This Row],[Menge kg P2O5]]/1000</f>
        <v>0.88400000000000001</v>
      </c>
      <c r="M992" s="1">
        <f>Tabelle6[[#This Row],[Menge t Nges]]/Tabelle6[[#This Row],[Anzahl Lieferscheine]]</f>
        <v>1.0920000000000001</v>
      </c>
      <c r="N992" s="1">
        <f>Tabelle6[[#This Row],[Menge t P2O5]]/Tabelle6[[#This Row],[Anzahl Lieferscheine]]</f>
        <v>0.88400000000000001</v>
      </c>
    </row>
    <row r="993" spans="1:14" x14ac:dyDescent="0.2">
      <c r="A993" s="2" t="s">
        <v>41</v>
      </c>
      <c r="B993" s="2" t="s">
        <v>41</v>
      </c>
      <c r="C993" s="2" t="s">
        <v>6</v>
      </c>
      <c r="D993" s="2" t="s">
        <v>15</v>
      </c>
      <c r="E993" s="2" t="s">
        <v>20</v>
      </c>
      <c r="F993" s="2" t="s">
        <v>61</v>
      </c>
      <c r="G993" s="1">
        <v>176</v>
      </c>
      <c r="H993" s="1">
        <v>100</v>
      </c>
      <c r="I993" s="4">
        <v>1</v>
      </c>
      <c r="J993" s="2" t="s">
        <v>70</v>
      </c>
      <c r="K993" s="1">
        <f>Tabelle6[[#This Row],[Menge kg Nges]]/1000</f>
        <v>0.17599999999999999</v>
      </c>
      <c r="L993" s="1">
        <f>Tabelle6[[#This Row],[Menge kg P2O5]]/1000</f>
        <v>0.1</v>
      </c>
      <c r="M993" s="1">
        <f>Tabelle6[[#This Row],[Menge t Nges]]/Tabelle6[[#This Row],[Anzahl Lieferscheine]]</f>
        <v>0.17599999999999999</v>
      </c>
      <c r="N993" s="1">
        <f>Tabelle6[[#This Row],[Menge t P2O5]]/Tabelle6[[#This Row],[Anzahl Lieferscheine]]</f>
        <v>0.1</v>
      </c>
    </row>
    <row r="994" spans="1:14" x14ac:dyDescent="0.2">
      <c r="A994" s="2" t="s">
        <v>41</v>
      </c>
      <c r="B994" s="2" t="s">
        <v>41</v>
      </c>
      <c r="C994" s="2" t="s">
        <v>6</v>
      </c>
      <c r="D994" s="2" t="s">
        <v>15</v>
      </c>
      <c r="E994" s="2" t="s">
        <v>21</v>
      </c>
      <c r="F994" s="2" t="s">
        <v>61</v>
      </c>
      <c r="G994" s="1">
        <v>1108.0999999999999</v>
      </c>
      <c r="H994" s="1">
        <v>614.70000000000005</v>
      </c>
      <c r="I994" s="4">
        <v>8</v>
      </c>
      <c r="J994" s="2" t="s">
        <v>70</v>
      </c>
      <c r="K994" s="1">
        <f>Tabelle6[[#This Row],[Menge kg Nges]]/1000</f>
        <v>1.1080999999999999</v>
      </c>
      <c r="L994" s="1">
        <f>Tabelle6[[#This Row],[Menge kg P2O5]]/1000</f>
        <v>0.61470000000000002</v>
      </c>
      <c r="M994" s="1">
        <f>Tabelle6[[#This Row],[Menge t Nges]]/Tabelle6[[#This Row],[Anzahl Lieferscheine]]</f>
        <v>0.13851249999999998</v>
      </c>
      <c r="N994" s="1">
        <f>Tabelle6[[#This Row],[Menge t P2O5]]/Tabelle6[[#This Row],[Anzahl Lieferscheine]]</f>
        <v>7.6837500000000003E-2</v>
      </c>
    </row>
    <row r="995" spans="1:14" x14ac:dyDescent="0.2">
      <c r="A995" s="2" t="s">
        <v>41</v>
      </c>
      <c r="B995" s="2" t="s">
        <v>41</v>
      </c>
      <c r="C995" s="2" t="s">
        <v>6</v>
      </c>
      <c r="D995" s="2" t="s">
        <v>15</v>
      </c>
      <c r="E995" s="2" t="s">
        <v>9</v>
      </c>
      <c r="F995" s="2" t="s">
        <v>61</v>
      </c>
      <c r="G995" s="1">
        <v>20044.62</v>
      </c>
      <c r="H995" s="1">
        <v>9756.2199999999993</v>
      </c>
      <c r="I995" s="4">
        <v>6</v>
      </c>
      <c r="J995" s="2" t="s">
        <v>70</v>
      </c>
      <c r="K995" s="1">
        <f>Tabelle6[[#This Row],[Menge kg Nges]]/1000</f>
        <v>20.044619999999998</v>
      </c>
      <c r="L995" s="1">
        <f>Tabelle6[[#This Row],[Menge kg P2O5]]/1000</f>
        <v>9.756219999999999</v>
      </c>
      <c r="M995" s="1">
        <f>Tabelle6[[#This Row],[Menge t Nges]]/Tabelle6[[#This Row],[Anzahl Lieferscheine]]</f>
        <v>3.3407699999999996</v>
      </c>
      <c r="N995" s="1">
        <f>Tabelle6[[#This Row],[Menge t P2O5]]/Tabelle6[[#This Row],[Anzahl Lieferscheine]]</f>
        <v>1.6260366666666666</v>
      </c>
    </row>
    <row r="996" spans="1:14" x14ac:dyDescent="0.2">
      <c r="A996" s="2" t="s">
        <v>41</v>
      </c>
      <c r="B996" s="2" t="s">
        <v>41</v>
      </c>
      <c r="C996" s="2" t="s">
        <v>6</v>
      </c>
      <c r="D996" s="2" t="s">
        <v>15</v>
      </c>
      <c r="E996" s="2" t="s">
        <v>10</v>
      </c>
      <c r="F996" s="2" t="s">
        <v>61</v>
      </c>
      <c r="G996" s="1">
        <v>1560.86</v>
      </c>
      <c r="H996" s="1">
        <v>666.73</v>
      </c>
      <c r="I996" s="4">
        <v>3</v>
      </c>
      <c r="J996" s="2" t="s">
        <v>70</v>
      </c>
      <c r="K996" s="1">
        <f>Tabelle6[[#This Row],[Menge kg Nges]]/1000</f>
        <v>1.5608599999999999</v>
      </c>
      <c r="L996" s="1">
        <f>Tabelle6[[#This Row],[Menge kg P2O5]]/1000</f>
        <v>0.66673000000000004</v>
      </c>
      <c r="M996" s="1">
        <f>Tabelle6[[#This Row],[Menge t Nges]]/Tabelle6[[#This Row],[Anzahl Lieferscheine]]</f>
        <v>0.52028666666666668</v>
      </c>
      <c r="N996" s="1">
        <f>Tabelle6[[#This Row],[Menge t P2O5]]/Tabelle6[[#This Row],[Anzahl Lieferscheine]]</f>
        <v>0.22224333333333335</v>
      </c>
    </row>
    <row r="997" spans="1:14" x14ac:dyDescent="0.2">
      <c r="A997" s="2" t="s">
        <v>41</v>
      </c>
      <c r="B997" s="2" t="s">
        <v>41</v>
      </c>
      <c r="C997" s="2" t="s">
        <v>6</v>
      </c>
      <c r="D997" s="2" t="s">
        <v>15</v>
      </c>
      <c r="E997" s="2" t="s">
        <v>31</v>
      </c>
      <c r="F997" s="2" t="s">
        <v>61</v>
      </c>
      <c r="G997" s="1">
        <v>720</v>
      </c>
      <c r="H997" s="1">
        <v>297</v>
      </c>
      <c r="I997" s="4">
        <v>1</v>
      </c>
      <c r="J997" s="2" t="s">
        <v>70</v>
      </c>
      <c r="K997" s="1">
        <f>Tabelle6[[#This Row],[Menge kg Nges]]/1000</f>
        <v>0.72</v>
      </c>
      <c r="L997" s="1">
        <f>Tabelle6[[#This Row],[Menge kg P2O5]]/1000</f>
        <v>0.29699999999999999</v>
      </c>
      <c r="M997" s="1">
        <f>Tabelle6[[#This Row],[Menge t Nges]]/Tabelle6[[#This Row],[Anzahl Lieferscheine]]</f>
        <v>0.72</v>
      </c>
      <c r="N997" s="1">
        <f>Tabelle6[[#This Row],[Menge t P2O5]]/Tabelle6[[#This Row],[Anzahl Lieferscheine]]</f>
        <v>0.29699999999999999</v>
      </c>
    </row>
    <row r="998" spans="1:14" x14ac:dyDescent="0.2">
      <c r="A998" s="2" t="s">
        <v>41</v>
      </c>
      <c r="B998" s="2" t="s">
        <v>41</v>
      </c>
      <c r="C998" s="2" t="s">
        <v>25</v>
      </c>
      <c r="D998" s="2" t="s">
        <v>25</v>
      </c>
      <c r="E998" s="2" t="s">
        <v>26</v>
      </c>
      <c r="F998" s="2" t="s">
        <v>61</v>
      </c>
      <c r="G998" s="1">
        <v>11939.509999999998</v>
      </c>
      <c r="H998" s="1">
        <v>9783.6700000000019</v>
      </c>
      <c r="I998" s="4">
        <v>39</v>
      </c>
      <c r="J998" s="2" t="s">
        <v>70</v>
      </c>
      <c r="K998" s="1">
        <f>Tabelle6[[#This Row],[Menge kg Nges]]/1000</f>
        <v>11.939509999999999</v>
      </c>
      <c r="L998" s="1">
        <f>Tabelle6[[#This Row],[Menge kg P2O5]]/1000</f>
        <v>9.7836700000000025</v>
      </c>
      <c r="M998" s="1">
        <f>Tabelle6[[#This Row],[Menge t Nges]]/Tabelle6[[#This Row],[Anzahl Lieferscheine]]</f>
        <v>0.30614128205128199</v>
      </c>
      <c r="N998" s="1">
        <f>Tabelle6[[#This Row],[Menge t P2O5]]/Tabelle6[[#This Row],[Anzahl Lieferscheine]]</f>
        <v>0.25086333333333338</v>
      </c>
    </row>
    <row r="999" spans="1:14" x14ac:dyDescent="0.2">
      <c r="A999" s="2" t="s">
        <v>41</v>
      </c>
      <c r="B999" s="2" t="s">
        <v>42</v>
      </c>
      <c r="C999" s="2" t="s">
        <v>6</v>
      </c>
      <c r="D999" s="2" t="s">
        <v>7</v>
      </c>
      <c r="E999" s="2" t="s">
        <v>8</v>
      </c>
      <c r="F999" s="2" t="s">
        <v>61</v>
      </c>
      <c r="G999" s="1">
        <v>1248.8</v>
      </c>
      <c r="H999" s="1">
        <v>579.79999999999995</v>
      </c>
      <c r="I999" s="4">
        <v>6</v>
      </c>
      <c r="J999" s="2" t="s">
        <v>70</v>
      </c>
      <c r="K999" s="1">
        <f>Tabelle6[[#This Row],[Menge kg Nges]]/1000</f>
        <v>1.2487999999999999</v>
      </c>
      <c r="L999" s="1">
        <f>Tabelle6[[#This Row],[Menge kg P2O5]]/1000</f>
        <v>0.57979999999999998</v>
      </c>
      <c r="M999" s="1">
        <f>Tabelle6[[#This Row],[Menge t Nges]]/Tabelle6[[#This Row],[Anzahl Lieferscheine]]</f>
        <v>0.20813333333333331</v>
      </c>
      <c r="N999" s="1">
        <f>Tabelle6[[#This Row],[Menge t P2O5]]/Tabelle6[[#This Row],[Anzahl Lieferscheine]]</f>
        <v>9.6633333333333335E-2</v>
      </c>
    </row>
    <row r="1000" spans="1:14" x14ac:dyDescent="0.2">
      <c r="A1000" s="2" t="s">
        <v>41</v>
      </c>
      <c r="B1000" s="2" t="s">
        <v>42</v>
      </c>
      <c r="C1000" s="2" t="s">
        <v>6</v>
      </c>
      <c r="D1000" s="2" t="s">
        <v>7</v>
      </c>
      <c r="E1000" s="2" t="s">
        <v>9</v>
      </c>
      <c r="F1000" s="2" t="s">
        <v>61</v>
      </c>
      <c r="G1000" s="1">
        <v>2274.6</v>
      </c>
      <c r="H1000" s="1">
        <v>880.5</v>
      </c>
      <c r="I1000" s="4">
        <v>4</v>
      </c>
      <c r="J1000" s="2" t="s">
        <v>70</v>
      </c>
      <c r="K1000" s="1">
        <f>Tabelle6[[#This Row],[Menge kg Nges]]/1000</f>
        <v>2.2746</v>
      </c>
      <c r="L1000" s="1">
        <f>Tabelle6[[#This Row],[Menge kg P2O5]]/1000</f>
        <v>0.88049999999999995</v>
      </c>
      <c r="M1000" s="1">
        <f>Tabelle6[[#This Row],[Menge t Nges]]/Tabelle6[[#This Row],[Anzahl Lieferscheine]]</f>
        <v>0.56864999999999999</v>
      </c>
      <c r="N1000" s="1">
        <f>Tabelle6[[#This Row],[Menge t P2O5]]/Tabelle6[[#This Row],[Anzahl Lieferscheine]]</f>
        <v>0.22012499999999999</v>
      </c>
    </row>
    <row r="1001" spans="1:14" x14ac:dyDescent="0.2">
      <c r="A1001" s="2" t="s">
        <v>41</v>
      </c>
      <c r="B1001" s="2" t="s">
        <v>42</v>
      </c>
      <c r="C1001" s="2" t="s">
        <v>6</v>
      </c>
      <c r="D1001" s="2" t="s">
        <v>7</v>
      </c>
      <c r="E1001" s="2" t="s">
        <v>10</v>
      </c>
      <c r="F1001" s="2" t="s">
        <v>61</v>
      </c>
      <c r="G1001" s="1">
        <v>1951.6</v>
      </c>
      <c r="H1001" s="1">
        <v>906.1</v>
      </c>
      <c r="I1001" s="4">
        <v>3</v>
      </c>
      <c r="J1001" s="2" t="s">
        <v>70</v>
      </c>
      <c r="K1001" s="1">
        <f>Tabelle6[[#This Row],[Menge kg Nges]]/1000</f>
        <v>1.9516</v>
      </c>
      <c r="L1001" s="1">
        <f>Tabelle6[[#This Row],[Menge kg P2O5]]/1000</f>
        <v>0.90610000000000002</v>
      </c>
      <c r="M1001" s="1">
        <f>Tabelle6[[#This Row],[Menge t Nges]]/Tabelle6[[#This Row],[Anzahl Lieferscheine]]</f>
        <v>0.6505333333333333</v>
      </c>
      <c r="N1001" s="1">
        <f>Tabelle6[[#This Row],[Menge t P2O5]]/Tabelle6[[#This Row],[Anzahl Lieferscheine]]</f>
        <v>0.30203333333333332</v>
      </c>
    </row>
    <row r="1002" spans="1:14" x14ac:dyDescent="0.2">
      <c r="A1002" s="2" t="s">
        <v>41</v>
      </c>
      <c r="B1002" s="2" t="s">
        <v>42</v>
      </c>
      <c r="C1002" s="2" t="s">
        <v>6</v>
      </c>
      <c r="D1002" s="2" t="s">
        <v>7</v>
      </c>
      <c r="E1002" s="2" t="s">
        <v>11</v>
      </c>
      <c r="F1002" s="2" t="s">
        <v>61</v>
      </c>
      <c r="G1002" s="1">
        <v>1832.5</v>
      </c>
      <c r="H1002" s="1">
        <v>849</v>
      </c>
      <c r="I1002" s="4">
        <v>6</v>
      </c>
      <c r="J1002" s="2" t="s">
        <v>70</v>
      </c>
      <c r="K1002" s="1">
        <f>Tabelle6[[#This Row],[Menge kg Nges]]/1000</f>
        <v>1.8325</v>
      </c>
      <c r="L1002" s="1">
        <f>Tabelle6[[#This Row],[Menge kg P2O5]]/1000</f>
        <v>0.84899999999999998</v>
      </c>
      <c r="M1002" s="1">
        <f>Tabelle6[[#This Row],[Menge t Nges]]/Tabelle6[[#This Row],[Anzahl Lieferscheine]]</f>
        <v>0.30541666666666667</v>
      </c>
      <c r="N1002" s="1">
        <f>Tabelle6[[#This Row],[Menge t P2O5]]/Tabelle6[[#This Row],[Anzahl Lieferscheine]]</f>
        <v>0.14149999999999999</v>
      </c>
    </row>
    <row r="1003" spans="1:14" x14ac:dyDescent="0.2">
      <c r="A1003" s="2" t="s">
        <v>41</v>
      </c>
      <c r="B1003" s="2" t="s">
        <v>42</v>
      </c>
      <c r="C1003" s="2" t="s">
        <v>6</v>
      </c>
      <c r="D1003" s="2" t="s">
        <v>7</v>
      </c>
      <c r="E1003" s="2" t="s">
        <v>12</v>
      </c>
      <c r="F1003" s="2" t="s">
        <v>61</v>
      </c>
      <c r="G1003" s="1">
        <v>11109.330000000002</v>
      </c>
      <c r="H1003" s="1">
        <v>5147.3799999999992</v>
      </c>
      <c r="I1003" s="4">
        <v>39</v>
      </c>
      <c r="J1003" s="2" t="s">
        <v>70</v>
      </c>
      <c r="K1003" s="1">
        <f>Tabelle6[[#This Row],[Menge kg Nges]]/1000</f>
        <v>11.109330000000002</v>
      </c>
      <c r="L1003" s="1">
        <f>Tabelle6[[#This Row],[Menge kg P2O5]]/1000</f>
        <v>5.1473799999999992</v>
      </c>
      <c r="M1003" s="1">
        <f>Tabelle6[[#This Row],[Menge t Nges]]/Tabelle6[[#This Row],[Anzahl Lieferscheine]]</f>
        <v>0.28485461538461543</v>
      </c>
      <c r="N1003" s="1">
        <f>Tabelle6[[#This Row],[Menge t P2O5]]/Tabelle6[[#This Row],[Anzahl Lieferscheine]]</f>
        <v>0.13198410256410253</v>
      </c>
    </row>
    <row r="1004" spans="1:14" x14ac:dyDescent="0.2">
      <c r="A1004" s="2" t="s">
        <v>41</v>
      </c>
      <c r="B1004" s="2" t="s">
        <v>42</v>
      </c>
      <c r="C1004" s="2" t="s">
        <v>6</v>
      </c>
      <c r="D1004" s="2" t="s">
        <v>7</v>
      </c>
      <c r="E1004" s="2" t="s">
        <v>13</v>
      </c>
      <c r="F1004" s="2" t="s">
        <v>61</v>
      </c>
      <c r="G1004" s="1">
        <v>1133.0500000000002</v>
      </c>
      <c r="H1004" s="1">
        <v>767.55000000000007</v>
      </c>
      <c r="I1004" s="4">
        <v>5</v>
      </c>
      <c r="J1004" s="2" t="s">
        <v>70</v>
      </c>
      <c r="K1004" s="1">
        <f>Tabelle6[[#This Row],[Menge kg Nges]]/1000</f>
        <v>1.1330500000000001</v>
      </c>
      <c r="L1004" s="1">
        <f>Tabelle6[[#This Row],[Menge kg P2O5]]/1000</f>
        <v>0.76755000000000007</v>
      </c>
      <c r="M1004" s="1">
        <f>Tabelle6[[#This Row],[Menge t Nges]]/Tabelle6[[#This Row],[Anzahl Lieferscheine]]</f>
        <v>0.22661000000000003</v>
      </c>
      <c r="N1004" s="1">
        <f>Tabelle6[[#This Row],[Menge t P2O5]]/Tabelle6[[#This Row],[Anzahl Lieferscheine]]</f>
        <v>0.15351000000000001</v>
      </c>
    </row>
    <row r="1005" spans="1:14" x14ac:dyDescent="0.2">
      <c r="A1005" s="2" t="s">
        <v>41</v>
      </c>
      <c r="B1005" s="2" t="s">
        <v>42</v>
      </c>
      <c r="C1005" s="2" t="s">
        <v>6</v>
      </c>
      <c r="D1005" s="2" t="s">
        <v>15</v>
      </c>
      <c r="E1005" s="2" t="s">
        <v>21</v>
      </c>
      <c r="F1005" s="2" t="s">
        <v>61</v>
      </c>
      <c r="G1005" s="1">
        <v>112.7</v>
      </c>
      <c r="H1005" s="1">
        <v>61.9</v>
      </c>
      <c r="I1005" s="4">
        <v>1</v>
      </c>
      <c r="J1005" s="2" t="s">
        <v>70</v>
      </c>
      <c r="K1005" s="1">
        <f>Tabelle6[[#This Row],[Menge kg Nges]]/1000</f>
        <v>0.11270000000000001</v>
      </c>
      <c r="L1005" s="1">
        <f>Tabelle6[[#This Row],[Menge kg P2O5]]/1000</f>
        <v>6.1899999999999997E-2</v>
      </c>
      <c r="M1005" s="1">
        <f>Tabelle6[[#This Row],[Menge t Nges]]/Tabelle6[[#This Row],[Anzahl Lieferscheine]]</f>
        <v>0.11270000000000001</v>
      </c>
      <c r="N1005" s="1">
        <f>Tabelle6[[#This Row],[Menge t P2O5]]/Tabelle6[[#This Row],[Anzahl Lieferscheine]]</f>
        <v>6.1899999999999997E-2</v>
      </c>
    </row>
    <row r="1006" spans="1:14" x14ac:dyDescent="0.2">
      <c r="A1006" s="2" t="s">
        <v>41</v>
      </c>
      <c r="B1006" s="2" t="s">
        <v>42</v>
      </c>
      <c r="C1006" s="2" t="s">
        <v>25</v>
      </c>
      <c r="D1006" s="2" t="s">
        <v>25</v>
      </c>
      <c r="E1006" s="2" t="s">
        <v>26</v>
      </c>
      <c r="F1006" s="2" t="s">
        <v>61</v>
      </c>
      <c r="G1006" s="1">
        <v>2061.0300000000002</v>
      </c>
      <c r="H1006" s="1">
        <v>8321.5499999999993</v>
      </c>
      <c r="I1006" s="4">
        <v>25</v>
      </c>
      <c r="J1006" s="2" t="s">
        <v>70</v>
      </c>
      <c r="K1006" s="1">
        <f>Tabelle6[[#This Row],[Menge kg Nges]]/1000</f>
        <v>2.0610300000000001</v>
      </c>
      <c r="L1006" s="1">
        <f>Tabelle6[[#This Row],[Menge kg P2O5]]/1000</f>
        <v>8.3215499999999984</v>
      </c>
      <c r="M1006" s="1">
        <f>Tabelle6[[#This Row],[Menge t Nges]]/Tabelle6[[#This Row],[Anzahl Lieferscheine]]</f>
        <v>8.2441200000000006E-2</v>
      </c>
      <c r="N1006" s="1">
        <f>Tabelle6[[#This Row],[Menge t P2O5]]/Tabelle6[[#This Row],[Anzahl Lieferscheine]]</f>
        <v>0.33286199999999994</v>
      </c>
    </row>
    <row r="1007" spans="1:14" x14ac:dyDescent="0.2">
      <c r="A1007" s="2" t="s">
        <v>42</v>
      </c>
      <c r="B1007" s="2" t="s">
        <v>5</v>
      </c>
      <c r="C1007" s="2" t="s">
        <v>6</v>
      </c>
      <c r="D1007" s="2" t="s">
        <v>7</v>
      </c>
      <c r="E1007" s="2" t="s">
        <v>12</v>
      </c>
      <c r="F1007" s="2" t="s">
        <v>61</v>
      </c>
      <c r="G1007" s="1">
        <v>772.2</v>
      </c>
      <c r="H1007" s="1">
        <v>252</v>
      </c>
      <c r="I1007" s="4">
        <v>2</v>
      </c>
      <c r="J1007" s="2" t="s">
        <v>70</v>
      </c>
      <c r="K1007" s="1">
        <f>Tabelle6[[#This Row],[Menge kg Nges]]/1000</f>
        <v>0.7722</v>
      </c>
      <c r="L1007" s="1">
        <f>Tabelle6[[#This Row],[Menge kg P2O5]]/1000</f>
        <v>0.252</v>
      </c>
      <c r="M1007" s="1">
        <f>Tabelle6[[#This Row],[Menge t Nges]]/Tabelle6[[#This Row],[Anzahl Lieferscheine]]</f>
        <v>0.3861</v>
      </c>
      <c r="N1007" s="1">
        <f>Tabelle6[[#This Row],[Menge t P2O5]]/Tabelle6[[#This Row],[Anzahl Lieferscheine]]</f>
        <v>0.126</v>
      </c>
    </row>
    <row r="1008" spans="1:14" x14ac:dyDescent="0.2">
      <c r="A1008" s="2" t="s">
        <v>42</v>
      </c>
      <c r="B1008" s="2" t="s">
        <v>5</v>
      </c>
      <c r="C1008" s="2" t="s">
        <v>6</v>
      </c>
      <c r="D1008" s="2" t="s">
        <v>15</v>
      </c>
      <c r="E1008" s="2" t="s">
        <v>8</v>
      </c>
      <c r="F1008" s="2" t="s">
        <v>61</v>
      </c>
      <c r="G1008" s="1">
        <v>175.5</v>
      </c>
      <c r="H1008" s="1">
        <v>108</v>
      </c>
      <c r="I1008" s="4">
        <v>1</v>
      </c>
      <c r="J1008" s="2" t="s">
        <v>70</v>
      </c>
      <c r="K1008" s="1">
        <f>Tabelle6[[#This Row],[Menge kg Nges]]/1000</f>
        <v>0.17549999999999999</v>
      </c>
      <c r="L1008" s="1">
        <f>Tabelle6[[#This Row],[Menge kg P2O5]]/1000</f>
        <v>0.108</v>
      </c>
      <c r="M1008" s="1">
        <f>Tabelle6[[#This Row],[Menge t Nges]]/Tabelle6[[#This Row],[Anzahl Lieferscheine]]</f>
        <v>0.17549999999999999</v>
      </c>
      <c r="N1008" s="1">
        <f>Tabelle6[[#This Row],[Menge t P2O5]]/Tabelle6[[#This Row],[Anzahl Lieferscheine]]</f>
        <v>0.108</v>
      </c>
    </row>
    <row r="1009" spans="1:14" x14ac:dyDescent="0.2">
      <c r="A1009" s="2" t="s">
        <v>42</v>
      </c>
      <c r="B1009" s="2" t="s">
        <v>5</v>
      </c>
      <c r="C1009" s="2" t="s">
        <v>6</v>
      </c>
      <c r="D1009" s="2" t="s">
        <v>15</v>
      </c>
      <c r="E1009" s="2" t="s">
        <v>18</v>
      </c>
      <c r="F1009" s="2" t="s">
        <v>61</v>
      </c>
      <c r="G1009" s="1">
        <v>252</v>
      </c>
      <c r="H1009" s="1">
        <v>204</v>
      </c>
      <c r="I1009" s="4">
        <v>1</v>
      </c>
      <c r="J1009" s="2" t="s">
        <v>70</v>
      </c>
      <c r="K1009" s="1">
        <f>Tabelle6[[#This Row],[Menge kg Nges]]/1000</f>
        <v>0.252</v>
      </c>
      <c r="L1009" s="1">
        <f>Tabelle6[[#This Row],[Menge kg P2O5]]/1000</f>
        <v>0.20399999999999999</v>
      </c>
      <c r="M1009" s="1">
        <f>Tabelle6[[#This Row],[Menge t Nges]]/Tabelle6[[#This Row],[Anzahl Lieferscheine]]</f>
        <v>0.252</v>
      </c>
      <c r="N1009" s="1">
        <f>Tabelle6[[#This Row],[Menge t P2O5]]/Tabelle6[[#This Row],[Anzahl Lieferscheine]]</f>
        <v>0.20399999999999999</v>
      </c>
    </row>
    <row r="1010" spans="1:14" x14ac:dyDescent="0.2">
      <c r="A1010" s="2" t="s">
        <v>42</v>
      </c>
      <c r="B1010" s="2" t="s">
        <v>29</v>
      </c>
      <c r="C1010" s="2" t="s">
        <v>6</v>
      </c>
      <c r="D1010" s="2" t="s">
        <v>15</v>
      </c>
      <c r="E1010" s="2" t="s">
        <v>8</v>
      </c>
      <c r="F1010" s="2" t="s">
        <v>61</v>
      </c>
      <c r="G1010" s="1">
        <v>965.25</v>
      </c>
      <c r="H1010" s="1">
        <v>594</v>
      </c>
      <c r="I1010" s="4">
        <v>5</v>
      </c>
      <c r="J1010" s="2" t="s">
        <v>70</v>
      </c>
      <c r="K1010" s="1">
        <f>Tabelle6[[#This Row],[Menge kg Nges]]/1000</f>
        <v>0.96525000000000005</v>
      </c>
      <c r="L1010" s="1">
        <f>Tabelle6[[#This Row],[Menge kg P2O5]]/1000</f>
        <v>0.59399999999999997</v>
      </c>
      <c r="M1010" s="1">
        <f>Tabelle6[[#This Row],[Menge t Nges]]/Tabelle6[[#This Row],[Anzahl Lieferscheine]]</f>
        <v>0.19305</v>
      </c>
      <c r="N1010" s="1">
        <f>Tabelle6[[#This Row],[Menge t P2O5]]/Tabelle6[[#This Row],[Anzahl Lieferscheine]]</f>
        <v>0.11879999999999999</v>
      </c>
    </row>
    <row r="1011" spans="1:14" x14ac:dyDescent="0.2">
      <c r="A1011" s="2" t="s">
        <v>42</v>
      </c>
      <c r="B1011" s="2" t="s">
        <v>29</v>
      </c>
      <c r="C1011" s="2" t="s">
        <v>25</v>
      </c>
      <c r="D1011" s="2" t="s">
        <v>25</v>
      </c>
      <c r="E1011" s="2" t="s">
        <v>26</v>
      </c>
      <c r="F1011" s="2" t="s">
        <v>61</v>
      </c>
      <c r="G1011" s="1">
        <v>2891</v>
      </c>
      <c r="H1011" s="1">
        <v>49</v>
      </c>
      <c r="I1011" s="4">
        <v>1</v>
      </c>
      <c r="J1011" s="2" t="s">
        <v>70</v>
      </c>
      <c r="K1011" s="1">
        <f>Tabelle6[[#This Row],[Menge kg Nges]]/1000</f>
        <v>2.891</v>
      </c>
      <c r="L1011" s="1">
        <f>Tabelle6[[#This Row],[Menge kg P2O5]]/1000</f>
        <v>4.9000000000000002E-2</v>
      </c>
      <c r="M1011" s="1">
        <f>Tabelle6[[#This Row],[Menge t Nges]]/Tabelle6[[#This Row],[Anzahl Lieferscheine]]</f>
        <v>2.891</v>
      </c>
      <c r="N1011" s="1">
        <f>Tabelle6[[#This Row],[Menge t P2O5]]/Tabelle6[[#This Row],[Anzahl Lieferscheine]]</f>
        <v>4.9000000000000002E-2</v>
      </c>
    </row>
    <row r="1012" spans="1:14" x14ac:dyDescent="0.2">
      <c r="A1012" s="2" t="s">
        <v>42</v>
      </c>
      <c r="B1012" s="2" t="s">
        <v>32</v>
      </c>
      <c r="C1012" s="2" t="s">
        <v>6</v>
      </c>
      <c r="D1012" s="2" t="s">
        <v>7</v>
      </c>
      <c r="E1012" s="2" t="s">
        <v>8</v>
      </c>
      <c r="F1012" s="2" t="s">
        <v>61</v>
      </c>
      <c r="G1012" s="1">
        <v>1833.2</v>
      </c>
      <c r="H1012" s="1">
        <v>792.6</v>
      </c>
      <c r="I1012" s="4">
        <v>5</v>
      </c>
      <c r="J1012" s="2" t="s">
        <v>70</v>
      </c>
      <c r="K1012" s="1">
        <f>Tabelle6[[#This Row],[Menge kg Nges]]/1000</f>
        <v>1.8331999999999999</v>
      </c>
      <c r="L1012" s="1">
        <f>Tabelle6[[#This Row],[Menge kg P2O5]]/1000</f>
        <v>0.79259999999999997</v>
      </c>
      <c r="M1012" s="1">
        <f>Tabelle6[[#This Row],[Menge t Nges]]/Tabelle6[[#This Row],[Anzahl Lieferscheine]]</f>
        <v>0.36663999999999997</v>
      </c>
      <c r="N1012" s="1">
        <f>Tabelle6[[#This Row],[Menge t P2O5]]/Tabelle6[[#This Row],[Anzahl Lieferscheine]]</f>
        <v>0.15851999999999999</v>
      </c>
    </row>
    <row r="1013" spans="1:14" x14ac:dyDescent="0.2">
      <c r="A1013" s="2" t="s">
        <v>42</v>
      </c>
      <c r="B1013" s="2" t="s">
        <v>32</v>
      </c>
      <c r="C1013" s="2" t="s">
        <v>6</v>
      </c>
      <c r="D1013" s="2" t="s">
        <v>7</v>
      </c>
      <c r="E1013" s="2" t="s">
        <v>9</v>
      </c>
      <c r="F1013" s="2" t="s">
        <v>61</v>
      </c>
      <c r="G1013" s="1">
        <v>403.6</v>
      </c>
      <c r="H1013" s="1">
        <v>187.2</v>
      </c>
      <c r="I1013" s="4">
        <v>3</v>
      </c>
      <c r="J1013" s="2" t="s">
        <v>70</v>
      </c>
      <c r="K1013" s="1">
        <f>Tabelle6[[#This Row],[Menge kg Nges]]/1000</f>
        <v>0.40360000000000001</v>
      </c>
      <c r="L1013" s="1">
        <f>Tabelle6[[#This Row],[Menge kg P2O5]]/1000</f>
        <v>0.18719999999999998</v>
      </c>
      <c r="M1013" s="1">
        <f>Tabelle6[[#This Row],[Menge t Nges]]/Tabelle6[[#This Row],[Anzahl Lieferscheine]]</f>
        <v>0.13453333333333334</v>
      </c>
      <c r="N1013" s="1">
        <f>Tabelle6[[#This Row],[Menge t P2O5]]/Tabelle6[[#This Row],[Anzahl Lieferscheine]]</f>
        <v>6.239999999999999E-2</v>
      </c>
    </row>
    <row r="1014" spans="1:14" x14ac:dyDescent="0.2">
      <c r="A1014" s="2" t="s">
        <v>42</v>
      </c>
      <c r="B1014" s="2" t="s">
        <v>32</v>
      </c>
      <c r="C1014" s="2" t="s">
        <v>6</v>
      </c>
      <c r="D1014" s="2" t="s">
        <v>7</v>
      </c>
      <c r="E1014" s="2" t="s">
        <v>11</v>
      </c>
      <c r="F1014" s="2" t="s">
        <v>61</v>
      </c>
      <c r="G1014" s="1">
        <v>770</v>
      </c>
      <c r="H1014" s="1">
        <v>312</v>
      </c>
      <c r="I1014" s="4">
        <v>1</v>
      </c>
      <c r="J1014" s="2" t="s">
        <v>70</v>
      </c>
      <c r="K1014" s="1">
        <f>Tabelle6[[#This Row],[Menge kg Nges]]/1000</f>
        <v>0.77</v>
      </c>
      <c r="L1014" s="1">
        <f>Tabelle6[[#This Row],[Menge kg P2O5]]/1000</f>
        <v>0.312</v>
      </c>
      <c r="M1014" s="1">
        <f>Tabelle6[[#This Row],[Menge t Nges]]/Tabelle6[[#This Row],[Anzahl Lieferscheine]]</f>
        <v>0.77</v>
      </c>
      <c r="N1014" s="1">
        <f>Tabelle6[[#This Row],[Menge t P2O5]]/Tabelle6[[#This Row],[Anzahl Lieferscheine]]</f>
        <v>0.312</v>
      </c>
    </row>
    <row r="1015" spans="1:14" x14ac:dyDescent="0.2">
      <c r="A1015" s="2" t="s">
        <v>42</v>
      </c>
      <c r="B1015" s="2" t="s">
        <v>32</v>
      </c>
      <c r="C1015" s="2" t="s">
        <v>6</v>
      </c>
      <c r="D1015" s="2" t="s">
        <v>7</v>
      </c>
      <c r="E1015" s="2" t="s">
        <v>12</v>
      </c>
      <c r="F1015" s="2" t="s">
        <v>61</v>
      </c>
      <c r="G1015" s="1">
        <v>1386.2</v>
      </c>
      <c r="H1015" s="1">
        <v>682.2</v>
      </c>
      <c r="I1015" s="4">
        <v>4</v>
      </c>
      <c r="J1015" s="2" t="s">
        <v>70</v>
      </c>
      <c r="K1015" s="1">
        <f>Tabelle6[[#This Row],[Menge kg Nges]]/1000</f>
        <v>1.3862000000000001</v>
      </c>
      <c r="L1015" s="1">
        <f>Tabelle6[[#This Row],[Menge kg P2O5]]/1000</f>
        <v>0.68220000000000003</v>
      </c>
      <c r="M1015" s="1">
        <f>Tabelle6[[#This Row],[Menge t Nges]]/Tabelle6[[#This Row],[Anzahl Lieferscheine]]</f>
        <v>0.34655000000000002</v>
      </c>
      <c r="N1015" s="1">
        <f>Tabelle6[[#This Row],[Menge t P2O5]]/Tabelle6[[#This Row],[Anzahl Lieferscheine]]</f>
        <v>0.17055000000000001</v>
      </c>
    </row>
    <row r="1016" spans="1:14" x14ac:dyDescent="0.2">
      <c r="A1016" s="2" t="s">
        <v>42</v>
      </c>
      <c r="B1016" s="2" t="s">
        <v>32</v>
      </c>
      <c r="C1016" s="2" t="s">
        <v>6</v>
      </c>
      <c r="D1016" s="2" t="s">
        <v>7</v>
      </c>
      <c r="E1016" s="2" t="s">
        <v>14</v>
      </c>
      <c r="F1016" s="2" t="s">
        <v>61</v>
      </c>
      <c r="G1016" s="1">
        <v>4926.24</v>
      </c>
      <c r="H1016" s="1">
        <v>2884.2200000000003</v>
      </c>
      <c r="I1016" s="4">
        <v>16</v>
      </c>
      <c r="J1016" s="2" t="s">
        <v>70</v>
      </c>
      <c r="K1016" s="1">
        <f>Tabelle6[[#This Row],[Menge kg Nges]]/1000</f>
        <v>4.92624</v>
      </c>
      <c r="L1016" s="1">
        <f>Tabelle6[[#This Row],[Menge kg P2O5]]/1000</f>
        <v>2.8842200000000005</v>
      </c>
      <c r="M1016" s="1">
        <f>Tabelle6[[#This Row],[Menge t Nges]]/Tabelle6[[#This Row],[Anzahl Lieferscheine]]</f>
        <v>0.30789</v>
      </c>
      <c r="N1016" s="1">
        <f>Tabelle6[[#This Row],[Menge t P2O5]]/Tabelle6[[#This Row],[Anzahl Lieferscheine]]</f>
        <v>0.18026375000000003</v>
      </c>
    </row>
    <row r="1017" spans="1:14" x14ac:dyDescent="0.2">
      <c r="A1017" s="2" t="s">
        <v>42</v>
      </c>
      <c r="B1017" s="2" t="s">
        <v>32</v>
      </c>
      <c r="C1017" s="2" t="s">
        <v>6</v>
      </c>
      <c r="D1017" s="2" t="s">
        <v>15</v>
      </c>
      <c r="E1017" s="2" t="s">
        <v>8</v>
      </c>
      <c r="F1017" s="2" t="s">
        <v>61</v>
      </c>
      <c r="G1017" s="1">
        <v>2667.6</v>
      </c>
      <c r="H1017" s="1">
        <v>1641.5999999999995</v>
      </c>
      <c r="I1017" s="4">
        <v>19</v>
      </c>
      <c r="J1017" s="2" t="s">
        <v>70</v>
      </c>
      <c r="K1017" s="1">
        <f>Tabelle6[[#This Row],[Menge kg Nges]]/1000</f>
        <v>2.6675999999999997</v>
      </c>
      <c r="L1017" s="1">
        <f>Tabelle6[[#This Row],[Menge kg P2O5]]/1000</f>
        <v>1.6415999999999995</v>
      </c>
      <c r="M1017" s="1">
        <f>Tabelle6[[#This Row],[Menge t Nges]]/Tabelle6[[#This Row],[Anzahl Lieferscheine]]</f>
        <v>0.1404</v>
      </c>
      <c r="N1017" s="1">
        <f>Tabelle6[[#This Row],[Menge t P2O5]]/Tabelle6[[#This Row],[Anzahl Lieferscheine]]</f>
        <v>8.6399999999999977E-2</v>
      </c>
    </row>
    <row r="1018" spans="1:14" x14ac:dyDescent="0.2">
      <c r="A1018" s="2" t="s">
        <v>42</v>
      </c>
      <c r="B1018" s="2" t="s">
        <v>32</v>
      </c>
      <c r="C1018" s="2" t="s">
        <v>6</v>
      </c>
      <c r="D1018" s="2" t="s">
        <v>15</v>
      </c>
      <c r="E1018" s="2" t="s">
        <v>18</v>
      </c>
      <c r="F1018" s="2" t="s">
        <v>61</v>
      </c>
      <c r="G1018" s="1">
        <v>302.39999999999998</v>
      </c>
      <c r="H1018" s="1">
        <v>244.8</v>
      </c>
      <c r="I1018" s="4">
        <v>1</v>
      </c>
      <c r="J1018" s="2" t="s">
        <v>70</v>
      </c>
      <c r="K1018" s="1">
        <f>Tabelle6[[#This Row],[Menge kg Nges]]/1000</f>
        <v>0.3024</v>
      </c>
      <c r="L1018" s="1">
        <f>Tabelle6[[#This Row],[Menge kg P2O5]]/1000</f>
        <v>0.24480000000000002</v>
      </c>
      <c r="M1018" s="1">
        <f>Tabelle6[[#This Row],[Menge t Nges]]/Tabelle6[[#This Row],[Anzahl Lieferscheine]]</f>
        <v>0.3024</v>
      </c>
      <c r="N1018" s="1">
        <f>Tabelle6[[#This Row],[Menge t P2O5]]/Tabelle6[[#This Row],[Anzahl Lieferscheine]]</f>
        <v>0.24480000000000002</v>
      </c>
    </row>
    <row r="1019" spans="1:14" x14ac:dyDescent="0.2">
      <c r="A1019" s="2" t="s">
        <v>42</v>
      </c>
      <c r="B1019" s="2" t="s">
        <v>32</v>
      </c>
      <c r="C1019" s="2" t="s">
        <v>6</v>
      </c>
      <c r="D1019" s="2" t="s">
        <v>15</v>
      </c>
      <c r="E1019" s="2" t="s">
        <v>19</v>
      </c>
      <c r="F1019" s="2" t="s">
        <v>61</v>
      </c>
      <c r="G1019" s="1">
        <v>101.25</v>
      </c>
      <c r="H1019" s="1">
        <v>112.5</v>
      </c>
      <c r="I1019" s="4">
        <v>1</v>
      </c>
      <c r="J1019" s="2" t="s">
        <v>70</v>
      </c>
      <c r="K1019" s="1">
        <f>Tabelle6[[#This Row],[Menge kg Nges]]/1000</f>
        <v>0.10125000000000001</v>
      </c>
      <c r="L1019" s="1">
        <f>Tabelle6[[#This Row],[Menge kg P2O5]]/1000</f>
        <v>0.1125</v>
      </c>
      <c r="M1019" s="1">
        <f>Tabelle6[[#This Row],[Menge t Nges]]/Tabelle6[[#This Row],[Anzahl Lieferscheine]]</f>
        <v>0.10125000000000001</v>
      </c>
      <c r="N1019" s="1">
        <f>Tabelle6[[#This Row],[Menge t P2O5]]/Tabelle6[[#This Row],[Anzahl Lieferscheine]]</f>
        <v>0.1125</v>
      </c>
    </row>
    <row r="1020" spans="1:14" x14ac:dyDescent="0.2">
      <c r="A1020" s="2" t="s">
        <v>42</v>
      </c>
      <c r="B1020" s="2" t="s">
        <v>32</v>
      </c>
      <c r="C1020" s="2" t="s">
        <v>6</v>
      </c>
      <c r="D1020" s="2" t="s">
        <v>15</v>
      </c>
      <c r="E1020" s="2" t="s">
        <v>20</v>
      </c>
      <c r="F1020" s="2" t="s">
        <v>61</v>
      </c>
      <c r="G1020" s="1">
        <v>2217.6</v>
      </c>
      <c r="H1020" s="1">
        <v>1260</v>
      </c>
      <c r="I1020" s="4">
        <v>24</v>
      </c>
      <c r="J1020" s="2" t="s">
        <v>70</v>
      </c>
      <c r="K1020" s="1">
        <f>Tabelle6[[#This Row],[Menge kg Nges]]/1000</f>
        <v>2.2176</v>
      </c>
      <c r="L1020" s="1">
        <f>Tabelle6[[#This Row],[Menge kg P2O5]]/1000</f>
        <v>1.26</v>
      </c>
      <c r="M1020" s="1">
        <f>Tabelle6[[#This Row],[Menge t Nges]]/Tabelle6[[#This Row],[Anzahl Lieferscheine]]</f>
        <v>9.2399999999999996E-2</v>
      </c>
      <c r="N1020" s="1">
        <f>Tabelle6[[#This Row],[Menge t P2O5]]/Tabelle6[[#This Row],[Anzahl Lieferscheine]]</f>
        <v>5.2499999999999998E-2</v>
      </c>
    </row>
    <row r="1021" spans="1:14" x14ac:dyDescent="0.2">
      <c r="A1021" s="2" t="s">
        <v>42</v>
      </c>
      <c r="B1021" s="2" t="s">
        <v>32</v>
      </c>
      <c r="C1021" s="2" t="s">
        <v>25</v>
      </c>
      <c r="D1021" s="2" t="s">
        <v>25</v>
      </c>
      <c r="E1021" s="2" t="s">
        <v>26</v>
      </c>
      <c r="F1021" s="2" t="s">
        <v>61</v>
      </c>
      <c r="G1021" s="1">
        <v>4255.71</v>
      </c>
      <c r="H1021" s="1">
        <v>2053.3900000000003</v>
      </c>
      <c r="I1021" s="4">
        <v>9</v>
      </c>
      <c r="J1021" s="2" t="s">
        <v>70</v>
      </c>
      <c r="K1021" s="1">
        <f>Tabelle6[[#This Row],[Menge kg Nges]]/1000</f>
        <v>4.2557099999999997</v>
      </c>
      <c r="L1021" s="1">
        <f>Tabelle6[[#This Row],[Menge kg P2O5]]/1000</f>
        <v>2.0533900000000003</v>
      </c>
      <c r="M1021" s="1">
        <f>Tabelle6[[#This Row],[Menge t Nges]]/Tabelle6[[#This Row],[Anzahl Lieferscheine]]</f>
        <v>0.47285666666666665</v>
      </c>
      <c r="N1021" s="1">
        <f>Tabelle6[[#This Row],[Menge t P2O5]]/Tabelle6[[#This Row],[Anzahl Lieferscheine]]</f>
        <v>0.22815444444444447</v>
      </c>
    </row>
    <row r="1022" spans="1:14" x14ac:dyDescent="0.2">
      <c r="A1022" s="2" t="s">
        <v>42</v>
      </c>
      <c r="B1022" s="2" t="s">
        <v>36</v>
      </c>
      <c r="C1022" s="2" t="s">
        <v>25</v>
      </c>
      <c r="D1022" s="2" t="s">
        <v>25</v>
      </c>
      <c r="E1022" s="2" t="s">
        <v>26</v>
      </c>
      <c r="F1022" s="2" t="s">
        <v>61</v>
      </c>
      <c r="G1022" s="1">
        <v>778.49</v>
      </c>
      <c r="H1022" s="1">
        <v>187.96</v>
      </c>
      <c r="I1022" s="4">
        <v>4</v>
      </c>
      <c r="J1022" s="2" t="s">
        <v>70</v>
      </c>
      <c r="K1022" s="1">
        <f>Tabelle6[[#This Row],[Menge kg Nges]]/1000</f>
        <v>0.77849000000000002</v>
      </c>
      <c r="L1022" s="1">
        <f>Tabelle6[[#This Row],[Menge kg P2O5]]/1000</f>
        <v>0.18796000000000002</v>
      </c>
      <c r="M1022" s="1">
        <f>Tabelle6[[#This Row],[Menge t Nges]]/Tabelle6[[#This Row],[Anzahl Lieferscheine]]</f>
        <v>0.1946225</v>
      </c>
      <c r="N1022" s="1">
        <f>Tabelle6[[#This Row],[Menge t P2O5]]/Tabelle6[[#This Row],[Anzahl Lieferscheine]]</f>
        <v>4.6990000000000004E-2</v>
      </c>
    </row>
    <row r="1023" spans="1:14" x14ac:dyDescent="0.2">
      <c r="A1023" s="2" t="s">
        <v>42</v>
      </c>
      <c r="B1023" s="2" t="s">
        <v>27</v>
      </c>
      <c r="C1023" s="2" t="s">
        <v>6</v>
      </c>
      <c r="D1023" s="2" t="s">
        <v>15</v>
      </c>
      <c r="E1023" s="2" t="s">
        <v>8</v>
      </c>
      <c r="F1023" s="2" t="s">
        <v>61</v>
      </c>
      <c r="G1023" s="1">
        <v>2123.5500000000002</v>
      </c>
      <c r="H1023" s="1">
        <v>1306.8</v>
      </c>
      <c r="I1023" s="4">
        <v>12</v>
      </c>
      <c r="J1023" s="2" t="s">
        <v>70</v>
      </c>
      <c r="K1023" s="1">
        <f>Tabelle6[[#This Row],[Menge kg Nges]]/1000</f>
        <v>2.1235500000000003</v>
      </c>
      <c r="L1023" s="1">
        <f>Tabelle6[[#This Row],[Menge kg P2O5]]/1000</f>
        <v>1.3068</v>
      </c>
      <c r="M1023" s="1">
        <f>Tabelle6[[#This Row],[Menge t Nges]]/Tabelle6[[#This Row],[Anzahl Lieferscheine]]</f>
        <v>0.17696250000000002</v>
      </c>
      <c r="N1023" s="1">
        <f>Tabelle6[[#This Row],[Menge t P2O5]]/Tabelle6[[#This Row],[Anzahl Lieferscheine]]</f>
        <v>0.1089</v>
      </c>
    </row>
    <row r="1024" spans="1:14" x14ac:dyDescent="0.2">
      <c r="A1024" s="2" t="s">
        <v>42</v>
      </c>
      <c r="B1024" s="2" t="s">
        <v>27</v>
      </c>
      <c r="C1024" s="2" t="s">
        <v>6</v>
      </c>
      <c r="D1024" s="2" t="s">
        <v>15</v>
      </c>
      <c r="E1024" s="2" t="s">
        <v>20</v>
      </c>
      <c r="F1024" s="2" t="s">
        <v>61</v>
      </c>
      <c r="G1024" s="1">
        <v>475.2</v>
      </c>
      <c r="H1024" s="1">
        <v>270</v>
      </c>
      <c r="I1024" s="4">
        <v>6</v>
      </c>
      <c r="J1024" s="2" t="s">
        <v>70</v>
      </c>
      <c r="K1024" s="1">
        <f>Tabelle6[[#This Row],[Menge kg Nges]]/1000</f>
        <v>0.47520000000000001</v>
      </c>
      <c r="L1024" s="1">
        <f>Tabelle6[[#This Row],[Menge kg P2O5]]/1000</f>
        <v>0.27</v>
      </c>
      <c r="M1024" s="1">
        <f>Tabelle6[[#This Row],[Menge t Nges]]/Tabelle6[[#This Row],[Anzahl Lieferscheine]]</f>
        <v>7.9200000000000007E-2</v>
      </c>
      <c r="N1024" s="1">
        <f>Tabelle6[[#This Row],[Menge t P2O5]]/Tabelle6[[#This Row],[Anzahl Lieferscheine]]</f>
        <v>4.5000000000000005E-2</v>
      </c>
    </row>
    <row r="1025" spans="1:14" x14ac:dyDescent="0.2">
      <c r="A1025" s="2" t="s">
        <v>42</v>
      </c>
      <c r="B1025" s="2" t="s">
        <v>27</v>
      </c>
      <c r="C1025" s="2" t="s">
        <v>25</v>
      </c>
      <c r="D1025" s="2" t="s">
        <v>25</v>
      </c>
      <c r="E1025" s="2" t="s">
        <v>26</v>
      </c>
      <c r="F1025" s="2" t="s">
        <v>61</v>
      </c>
      <c r="G1025" s="1">
        <v>419.95</v>
      </c>
      <c r="H1025" s="1">
        <v>58.3</v>
      </c>
      <c r="I1025" s="4">
        <v>2</v>
      </c>
      <c r="J1025" s="2" t="s">
        <v>70</v>
      </c>
      <c r="K1025" s="1">
        <f>Tabelle6[[#This Row],[Menge kg Nges]]/1000</f>
        <v>0.41994999999999999</v>
      </c>
      <c r="L1025" s="1">
        <f>Tabelle6[[#This Row],[Menge kg P2O5]]/1000</f>
        <v>5.8299999999999998E-2</v>
      </c>
      <c r="M1025" s="1">
        <f>Tabelle6[[#This Row],[Menge t Nges]]/Tabelle6[[#This Row],[Anzahl Lieferscheine]]</f>
        <v>0.20997499999999999</v>
      </c>
      <c r="N1025" s="1">
        <f>Tabelle6[[#This Row],[Menge t P2O5]]/Tabelle6[[#This Row],[Anzahl Lieferscheine]]</f>
        <v>2.9149999999999999E-2</v>
      </c>
    </row>
    <row r="1026" spans="1:14" x14ac:dyDescent="0.2">
      <c r="A1026" s="2" t="s">
        <v>42</v>
      </c>
      <c r="B1026" s="2" t="s">
        <v>44</v>
      </c>
      <c r="C1026" s="2" t="s">
        <v>6</v>
      </c>
      <c r="D1026" s="2" t="s">
        <v>7</v>
      </c>
      <c r="E1026" s="2" t="s">
        <v>8</v>
      </c>
      <c r="F1026" s="2" t="s">
        <v>61</v>
      </c>
      <c r="G1026" s="1">
        <v>205.74</v>
      </c>
      <c r="H1026" s="1">
        <v>86.94</v>
      </c>
      <c r="I1026" s="4">
        <v>1</v>
      </c>
      <c r="J1026" s="2" t="s">
        <v>70</v>
      </c>
      <c r="K1026" s="1">
        <f>Tabelle6[[#This Row],[Menge kg Nges]]/1000</f>
        <v>0.20574000000000001</v>
      </c>
      <c r="L1026" s="1">
        <f>Tabelle6[[#This Row],[Menge kg P2O5]]/1000</f>
        <v>8.6940000000000003E-2</v>
      </c>
      <c r="M1026" s="1">
        <f>Tabelle6[[#This Row],[Menge t Nges]]/Tabelle6[[#This Row],[Anzahl Lieferscheine]]</f>
        <v>0.20574000000000001</v>
      </c>
      <c r="N1026" s="1">
        <f>Tabelle6[[#This Row],[Menge t P2O5]]/Tabelle6[[#This Row],[Anzahl Lieferscheine]]</f>
        <v>8.6940000000000003E-2</v>
      </c>
    </row>
    <row r="1027" spans="1:14" x14ac:dyDescent="0.2">
      <c r="A1027" s="2" t="s">
        <v>42</v>
      </c>
      <c r="B1027" s="2" t="s">
        <v>44</v>
      </c>
      <c r="C1027" s="2" t="s">
        <v>25</v>
      </c>
      <c r="D1027" s="2" t="s">
        <v>25</v>
      </c>
      <c r="E1027" s="2" t="s">
        <v>26</v>
      </c>
      <c r="F1027" s="2" t="s">
        <v>61</v>
      </c>
      <c r="G1027" s="1">
        <v>301.05</v>
      </c>
      <c r="H1027" s="1">
        <v>94.5</v>
      </c>
      <c r="I1027" s="4">
        <v>1</v>
      </c>
      <c r="J1027" s="2" t="s">
        <v>70</v>
      </c>
      <c r="K1027" s="1">
        <f>Tabelle6[[#This Row],[Menge kg Nges]]/1000</f>
        <v>0.30104999999999998</v>
      </c>
      <c r="L1027" s="1">
        <f>Tabelle6[[#This Row],[Menge kg P2O5]]/1000</f>
        <v>9.4500000000000001E-2</v>
      </c>
      <c r="M1027" s="1">
        <f>Tabelle6[[#This Row],[Menge t Nges]]/Tabelle6[[#This Row],[Anzahl Lieferscheine]]</f>
        <v>0.30104999999999998</v>
      </c>
      <c r="N1027" s="1">
        <f>Tabelle6[[#This Row],[Menge t P2O5]]/Tabelle6[[#This Row],[Anzahl Lieferscheine]]</f>
        <v>9.4500000000000001E-2</v>
      </c>
    </row>
    <row r="1028" spans="1:14" x14ac:dyDescent="0.2">
      <c r="A1028" s="2" t="s">
        <v>42</v>
      </c>
      <c r="B1028" s="2" t="s">
        <v>49</v>
      </c>
      <c r="C1028" s="2" t="s">
        <v>25</v>
      </c>
      <c r="D1028" s="2" t="s">
        <v>25</v>
      </c>
      <c r="E1028" s="2" t="s">
        <v>26</v>
      </c>
      <c r="F1028" s="2" t="s">
        <v>61</v>
      </c>
      <c r="G1028" s="1">
        <v>141</v>
      </c>
      <c r="H1028" s="1">
        <v>55.2</v>
      </c>
      <c r="I1028" s="4">
        <v>1</v>
      </c>
      <c r="J1028" s="2" t="s">
        <v>70</v>
      </c>
      <c r="K1028" s="1">
        <f>Tabelle6[[#This Row],[Menge kg Nges]]/1000</f>
        <v>0.14099999999999999</v>
      </c>
      <c r="L1028" s="1">
        <f>Tabelle6[[#This Row],[Menge kg P2O5]]/1000</f>
        <v>5.5200000000000006E-2</v>
      </c>
      <c r="M1028" s="1">
        <f>Tabelle6[[#This Row],[Menge t Nges]]/Tabelle6[[#This Row],[Anzahl Lieferscheine]]</f>
        <v>0.14099999999999999</v>
      </c>
      <c r="N1028" s="1">
        <f>Tabelle6[[#This Row],[Menge t P2O5]]/Tabelle6[[#This Row],[Anzahl Lieferscheine]]</f>
        <v>5.5200000000000006E-2</v>
      </c>
    </row>
    <row r="1029" spans="1:14" x14ac:dyDescent="0.2">
      <c r="A1029" s="2" t="s">
        <v>42</v>
      </c>
      <c r="B1029" s="2" t="s">
        <v>47</v>
      </c>
      <c r="C1029" s="2" t="s">
        <v>6</v>
      </c>
      <c r="D1029" s="2" t="s">
        <v>7</v>
      </c>
      <c r="E1029" s="2" t="s">
        <v>8</v>
      </c>
      <c r="F1029" s="2" t="s">
        <v>61</v>
      </c>
      <c r="G1029" s="1">
        <v>3372.4199999999996</v>
      </c>
      <c r="H1029" s="1">
        <v>1410.0800000000004</v>
      </c>
      <c r="I1029" s="4">
        <v>23</v>
      </c>
      <c r="J1029" s="2" t="s">
        <v>70</v>
      </c>
      <c r="K1029" s="1">
        <f>Tabelle6[[#This Row],[Menge kg Nges]]/1000</f>
        <v>3.3724199999999995</v>
      </c>
      <c r="L1029" s="1">
        <f>Tabelle6[[#This Row],[Menge kg P2O5]]/1000</f>
        <v>1.4100800000000004</v>
      </c>
      <c r="M1029" s="1">
        <f>Tabelle6[[#This Row],[Menge t Nges]]/Tabelle6[[#This Row],[Anzahl Lieferscheine]]</f>
        <v>0.1466269565217391</v>
      </c>
      <c r="N1029" s="1">
        <f>Tabelle6[[#This Row],[Menge t P2O5]]/Tabelle6[[#This Row],[Anzahl Lieferscheine]]</f>
        <v>6.1307826086956542E-2</v>
      </c>
    </row>
    <row r="1030" spans="1:14" x14ac:dyDescent="0.2">
      <c r="A1030" s="2" t="s">
        <v>42</v>
      </c>
      <c r="B1030" s="2" t="s">
        <v>47</v>
      </c>
      <c r="C1030" s="2" t="s">
        <v>6</v>
      </c>
      <c r="D1030" s="2" t="s">
        <v>7</v>
      </c>
      <c r="E1030" s="2" t="s">
        <v>10</v>
      </c>
      <c r="F1030" s="2" t="s">
        <v>61</v>
      </c>
      <c r="G1030" s="1">
        <v>174.15</v>
      </c>
      <c r="H1030" s="1">
        <v>68.849999999999994</v>
      </c>
      <c r="I1030" s="4">
        <v>1</v>
      </c>
      <c r="J1030" s="2" t="s">
        <v>70</v>
      </c>
      <c r="K1030" s="1">
        <f>Tabelle6[[#This Row],[Menge kg Nges]]/1000</f>
        <v>0.17415</v>
      </c>
      <c r="L1030" s="1">
        <f>Tabelle6[[#This Row],[Menge kg P2O5]]/1000</f>
        <v>6.8849999999999995E-2</v>
      </c>
      <c r="M1030" s="1">
        <f>Tabelle6[[#This Row],[Menge t Nges]]/Tabelle6[[#This Row],[Anzahl Lieferscheine]]</f>
        <v>0.17415</v>
      </c>
      <c r="N1030" s="1">
        <f>Tabelle6[[#This Row],[Menge t P2O5]]/Tabelle6[[#This Row],[Anzahl Lieferscheine]]</f>
        <v>6.8849999999999995E-2</v>
      </c>
    </row>
    <row r="1031" spans="1:14" x14ac:dyDescent="0.2">
      <c r="A1031" s="2" t="s">
        <v>42</v>
      </c>
      <c r="B1031" s="2" t="s">
        <v>47</v>
      </c>
      <c r="C1031" s="2" t="s">
        <v>6</v>
      </c>
      <c r="D1031" s="2" t="s">
        <v>7</v>
      </c>
      <c r="E1031" s="2" t="s">
        <v>14</v>
      </c>
      <c r="F1031" s="2" t="s">
        <v>61</v>
      </c>
      <c r="G1031" s="1">
        <v>2011.02</v>
      </c>
      <c r="H1031" s="1">
        <v>797.4</v>
      </c>
      <c r="I1031" s="4">
        <v>13</v>
      </c>
      <c r="J1031" s="2" t="s">
        <v>70</v>
      </c>
      <c r="K1031" s="1">
        <f>Tabelle6[[#This Row],[Menge kg Nges]]/1000</f>
        <v>2.0110199999999998</v>
      </c>
      <c r="L1031" s="1">
        <f>Tabelle6[[#This Row],[Menge kg P2O5]]/1000</f>
        <v>0.7974</v>
      </c>
      <c r="M1031" s="1">
        <f>Tabelle6[[#This Row],[Menge t Nges]]/Tabelle6[[#This Row],[Anzahl Lieferscheine]]</f>
        <v>0.15469384615384613</v>
      </c>
      <c r="N1031" s="1">
        <f>Tabelle6[[#This Row],[Menge t P2O5]]/Tabelle6[[#This Row],[Anzahl Lieferscheine]]</f>
        <v>6.1338461538461536E-2</v>
      </c>
    </row>
    <row r="1032" spans="1:14" x14ac:dyDescent="0.2">
      <c r="A1032" s="2" t="s">
        <v>42</v>
      </c>
      <c r="B1032" s="2" t="s">
        <v>47</v>
      </c>
      <c r="C1032" s="2" t="s">
        <v>6</v>
      </c>
      <c r="D1032" s="2" t="s">
        <v>15</v>
      </c>
      <c r="E1032" s="2" t="s">
        <v>8</v>
      </c>
      <c r="F1032" s="2" t="s">
        <v>61</v>
      </c>
      <c r="G1032" s="1">
        <v>1023.5</v>
      </c>
      <c r="H1032" s="1">
        <v>598</v>
      </c>
      <c r="I1032" s="4">
        <v>3</v>
      </c>
      <c r="J1032" s="2" t="s">
        <v>70</v>
      </c>
      <c r="K1032" s="1">
        <f>Tabelle6[[#This Row],[Menge kg Nges]]/1000</f>
        <v>1.0235000000000001</v>
      </c>
      <c r="L1032" s="1">
        <f>Tabelle6[[#This Row],[Menge kg P2O5]]/1000</f>
        <v>0.59799999999999998</v>
      </c>
      <c r="M1032" s="1">
        <f>Tabelle6[[#This Row],[Menge t Nges]]/Tabelle6[[#This Row],[Anzahl Lieferscheine]]</f>
        <v>0.34116666666666667</v>
      </c>
      <c r="N1032" s="1">
        <f>Tabelle6[[#This Row],[Menge t P2O5]]/Tabelle6[[#This Row],[Anzahl Lieferscheine]]</f>
        <v>0.19933333333333333</v>
      </c>
    </row>
    <row r="1033" spans="1:14" x14ac:dyDescent="0.2">
      <c r="A1033" s="2" t="s">
        <v>42</v>
      </c>
      <c r="B1033" s="2" t="s">
        <v>47</v>
      </c>
      <c r="C1033" s="2" t="s">
        <v>6</v>
      </c>
      <c r="D1033" s="2" t="s">
        <v>15</v>
      </c>
      <c r="E1033" s="2" t="s">
        <v>20</v>
      </c>
      <c r="F1033" s="2" t="s">
        <v>61</v>
      </c>
      <c r="G1033" s="1">
        <v>286.08</v>
      </c>
      <c r="H1033" s="1">
        <v>192.96</v>
      </c>
      <c r="I1033" s="4">
        <v>1</v>
      </c>
      <c r="J1033" s="2" t="s">
        <v>70</v>
      </c>
      <c r="K1033" s="1">
        <f>Tabelle6[[#This Row],[Menge kg Nges]]/1000</f>
        <v>0.28608</v>
      </c>
      <c r="L1033" s="1">
        <f>Tabelle6[[#This Row],[Menge kg P2O5]]/1000</f>
        <v>0.19296000000000002</v>
      </c>
      <c r="M1033" s="1">
        <f>Tabelle6[[#This Row],[Menge t Nges]]/Tabelle6[[#This Row],[Anzahl Lieferscheine]]</f>
        <v>0.28608</v>
      </c>
      <c r="N1033" s="1">
        <f>Tabelle6[[#This Row],[Menge t P2O5]]/Tabelle6[[#This Row],[Anzahl Lieferscheine]]</f>
        <v>0.19296000000000002</v>
      </c>
    </row>
    <row r="1034" spans="1:14" x14ac:dyDescent="0.2">
      <c r="A1034" s="2" t="s">
        <v>42</v>
      </c>
      <c r="B1034" s="2" t="s">
        <v>47</v>
      </c>
      <c r="C1034" s="2" t="s">
        <v>25</v>
      </c>
      <c r="D1034" s="2" t="s">
        <v>25</v>
      </c>
      <c r="E1034" s="2" t="s">
        <v>26</v>
      </c>
      <c r="F1034" s="2" t="s">
        <v>61</v>
      </c>
      <c r="G1034" s="1">
        <v>15714.870000000012</v>
      </c>
      <c r="H1034" s="1">
        <v>5003.5200000000023</v>
      </c>
      <c r="I1034" s="4">
        <v>94</v>
      </c>
      <c r="J1034" s="2" t="s">
        <v>70</v>
      </c>
      <c r="K1034" s="1">
        <f>Tabelle6[[#This Row],[Menge kg Nges]]/1000</f>
        <v>15.714870000000012</v>
      </c>
      <c r="L1034" s="1">
        <f>Tabelle6[[#This Row],[Menge kg P2O5]]/1000</f>
        <v>5.0035200000000026</v>
      </c>
      <c r="M1034" s="1">
        <f>Tabelle6[[#This Row],[Menge t Nges]]/Tabelle6[[#This Row],[Anzahl Lieferscheine]]</f>
        <v>0.1671794680851065</v>
      </c>
      <c r="N1034" s="1">
        <f>Tabelle6[[#This Row],[Menge t P2O5]]/Tabelle6[[#This Row],[Anzahl Lieferscheine]]</f>
        <v>5.3228936170212793E-2</v>
      </c>
    </row>
    <row r="1035" spans="1:14" x14ac:dyDescent="0.2">
      <c r="A1035" s="2" t="s">
        <v>42</v>
      </c>
      <c r="B1035" s="2" t="s">
        <v>34</v>
      </c>
      <c r="C1035" s="2" t="s">
        <v>6</v>
      </c>
      <c r="D1035" s="2" t="s">
        <v>7</v>
      </c>
      <c r="E1035" s="2" t="s">
        <v>14</v>
      </c>
      <c r="F1035" s="2" t="s">
        <v>61</v>
      </c>
      <c r="G1035" s="1">
        <v>85.75</v>
      </c>
      <c r="H1035" s="1">
        <v>41.75</v>
      </c>
      <c r="I1035" s="4">
        <v>1</v>
      </c>
      <c r="J1035" s="2" t="s">
        <v>70</v>
      </c>
      <c r="K1035" s="1">
        <f>Tabelle6[[#This Row],[Menge kg Nges]]/1000</f>
        <v>8.5750000000000007E-2</v>
      </c>
      <c r="L1035" s="1">
        <f>Tabelle6[[#This Row],[Menge kg P2O5]]/1000</f>
        <v>4.1750000000000002E-2</v>
      </c>
      <c r="M1035" s="1">
        <f>Tabelle6[[#This Row],[Menge t Nges]]/Tabelle6[[#This Row],[Anzahl Lieferscheine]]</f>
        <v>8.5750000000000007E-2</v>
      </c>
      <c r="N1035" s="1">
        <f>Tabelle6[[#This Row],[Menge t P2O5]]/Tabelle6[[#This Row],[Anzahl Lieferscheine]]</f>
        <v>4.1750000000000002E-2</v>
      </c>
    </row>
    <row r="1036" spans="1:14" x14ac:dyDescent="0.2">
      <c r="A1036" s="2" t="s">
        <v>42</v>
      </c>
      <c r="B1036" s="2" t="s">
        <v>34</v>
      </c>
      <c r="C1036" s="2" t="s">
        <v>6</v>
      </c>
      <c r="D1036" s="2" t="s">
        <v>15</v>
      </c>
      <c r="E1036" s="2" t="s">
        <v>8</v>
      </c>
      <c r="F1036" s="2" t="s">
        <v>61</v>
      </c>
      <c r="G1036" s="1">
        <v>3706.5600000000004</v>
      </c>
      <c r="H1036" s="1">
        <v>2280.9600000000009</v>
      </c>
      <c r="I1036" s="4">
        <v>18</v>
      </c>
      <c r="J1036" s="2" t="s">
        <v>70</v>
      </c>
      <c r="K1036" s="1">
        <f>Tabelle6[[#This Row],[Menge kg Nges]]/1000</f>
        <v>3.7065600000000005</v>
      </c>
      <c r="L1036" s="1">
        <f>Tabelle6[[#This Row],[Menge kg P2O5]]/1000</f>
        <v>2.2809600000000008</v>
      </c>
      <c r="M1036" s="1">
        <f>Tabelle6[[#This Row],[Menge t Nges]]/Tabelle6[[#This Row],[Anzahl Lieferscheine]]</f>
        <v>0.20592000000000002</v>
      </c>
      <c r="N1036" s="1">
        <f>Tabelle6[[#This Row],[Menge t P2O5]]/Tabelle6[[#This Row],[Anzahl Lieferscheine]]</f>
        <v>0.12672000000000005</v>
      </c>
    </row>
    <row r="1037" spans="1:14" x14ac:dyDescent="0.2">
      <c r="A1037" s="2" t="s">
        <v>42</v>
      </c>
      <c r="B1037" s="2" t="s">
        <v>37</v>
      </c>
      <c r="C1037" s="2" t="s">
        <v>6</v>
      </c>
      <c r="D1037" s="2" t="s">
        <v>7</v>
      </c>
      <c r="E1037" s="2" t="s">
        <v>8</v>
      </c>
      <c r="F1037" s="2" t="s">
        <v>61</v>
      </c>
      <c r="G1037" s="1">
        <v>411.48</v>
      </c>
      <c r="H1037" s="1">
        <v>173.88</v>
      </c>
      <c r="I1037" s="4">
        <v>4</v>
      </c>
      <c r="J1037" s="2" t="s">
        <v>70</v>
      </c>
      <c r="K1037" s="1">
        <f>Tabelle6[[#This Row],[Menge kg Nges]]/1000</f>
        <v>0.41148000000000001</v>
      </c>
      <c r="L1037" s="1">
        <f>Tabelle6[[#This Row],[Menge kg P2O5]]/1000</f>
        <v>0.17388000000000001</v>
      </c>
      <c r="M1037" s="1">
        <f>Tabelle6[[#This Row],[Menge t Nges]]/Tabelle6[[#This Row],[Anzahl Lieferscheine]]</f>
        <v>0.10287</v>
      </c>
      <c r="N1037" s="1">
        <f>Tabelle6[[#This Row],[Menge t P2O5]]/Tabelle6[[#This Row],[Anzahl Lieferscheine]]</f>
        <v>4.3470000000000002E-2</v>
      </c>
    </row>
    <row r="1038" spans="1:14" x14ac:dyDescent="0.2">
      <c r="A1038" s="2" t="s">
        <v>42</v>
      </c>
      <c r="B1038" s="2" t="s">
        <v>37</v>
      </c>
      <c r="C1038" s="2" t="s">
        <v>6</v>
      </c>
      <c r="D1038" s="2" t="s">
        <v>7</v>
      </c>
      <c r="E1038" s="2" t="s">
        <v>12</v>
      </c>
      <c r="F1038" s="2" t="s">
        <v>61</v>
      </c>
      <c r="G1038" s="1">
        <v>535.20000000000005</v>
      </c>
      <c r="H1038" s="1">
        <v>308.39999999999998</v>
      </c>
      <c r="I1038" s="4">
        <v>2</v>
      </c>
      <c r="J1038" s="2" t="s">
        <v>70</v>
      </c>
      <c r="K1038" s="1">
        <f>Tabelle6[[#This Row],[Menge kg Nges]]/1000</f>
        <v>0.53520000000000001</v>
      </c>
      <c r="L1038" s="1">
        <f>Tabelle6[[#This Row],[Menge kg P2O5]]/1000</f>
        <v>0.30839999999999995</v>
      </c>
      <c r="M1038" s="1">
        <f>Tabelle6[[#This Row],[Menge t Nges]]/Tabelle6[[#This Row],[Anzahl Lieferscheine]]</f>
        <v>0.2676</v>
      </c>
      <c r="N1038" s="1">
        <f>Tabelle6[[#This Row],[Menge t P2O5]]/Tabelle6[[#This Row],[Anzahl Lieferscheine]]</f>
        <v>0.15419999999999998</v>
      </c>
    </row>
    <row r="1039" spans="1:14" x14ac:dyDescent="0.2">
      <c r="A1039" s="2" t="s">
        <v>42</v>
      </c>
      <c r="B1039" s="2" t="s">
        <v>37</v>
      </c>
      <c r="C1039" s="2" t="s">
        <v>6</v>
      </c>
      <c r="D1039" s="2" t="s">
        <v>7</v>
      </c>
      <c r="E1039" s="2" t="s">
        <v>14</v>
      </c>
      <c r="F1039" s="2" t="s">
        <v>61</v>
      </c>
      <c r="G1039" s="1">
        <v>2164.5700000000002</v>
      </c>
      <c r="H1039" s="1">
        <v>1049.03</v>
      </c>
      <c r="I1039" s="4">
        <v>14</v>
      </c>
      <c r="J1039" s="2" t="s">
        <v>70</v>
      </c>
      <c r="K1039" s="1">
        <f>Tabelle6[[#This Row],[Menge kg Nges]]/1000</f>
        <v>2.1645700000000003</v>
      </c>
      <c r="L1039" s="1">
        <f>Tabelle6[[#This Row],[Menge kg P2O5]]/1000</f>
        <v>1.0490299999999999</v>
      </c>
      <c r="M1039" s="1">
        <f>Tabelle6[[#This Row],[Menge t Nges]]/Tabelle6[[#This Row],[Anzahl Lieferscheine]]</f>
        <v>0.15461214285714289</v>
      </c>
      <c r="N1039" s="1">
        <f>Tabelle6[[#This Row],[Menge t P2O5]]/Tabelle6[[#This Row],[Anzahl Lieferscheine]]</f>
        <v>7.4930714285714281E-2</v>
      </c>
    </row>
    <row r="1040" spans="1:14" x14ac:dyDescent="0.2">
      <c r="A1040" s="2" t="s">
        <v>42</v>
      </c>
      <c r="B1040" s="2" t="s">
        <v>37</v>
      </c>
      <c r="C1040" s="2" t="s">
        <v>6</v>
      </c>
      <c r="D1040" s="2" t="s">
        <v>15</v>
      </c>
      <c r="E1040" s="2" t="s">
        <v>8</v>
      </c>
      <c r="F1040" s="2" t="s">
        <v>61</v>
      </c>
      <c r="G1040" s="1">
        <v>356</v>
      </c>
      <c r="H1040" s="1">
        <v>208</v>
      </c>
      <c r="I1040" s="4">
        <v>1</v>
      </c>
      <c r="J1040" s="2" t="s">
        <v>70</v>
      </c>
      <c r="K1040" s="1">
        <f>Tabelle6[[#This Row],[Menge kg Nges]]/1000</f>
        <v>0.35599999999999998</v>
      </c>
      <c r="L1040" s="1">
        <f>Tabelle6[[#This Row],[Menge kg P2O5]]/1000</f>
        <v>0.20799999999999999</v>
      </c>
      <c r="M1040" s="1">
        <f>Tabelle6[[#This Row],[Menge t Nges]]/Tabelle6[[#This Row],[Anzahl Lieferscheine]]</f>
        <v>0.35599999999999998</v>
      </c>
      <c r="N1040" s="1">
        <f>Tabelle6[[#This Row],[Menge t P2O5]]/Tabelle6[[#This Row],[Anzahl Lieferscheine]]</f>
        <v>0.20799999999999999</v>
      </c>
    </row>
    <row r="1041" spans="1:14" x14ac:dyDescent="0.2">
      <c r="A1041" s="2" t="s">
        <v>42</v>
      </c>
      <c r="B1041" s="2" t="s">
        <v>37</v>
      </c>
      <c r="C1041" s="2" t="s">
        <v>25</v>
      </c>
      <c r="D1041" s="2" t="s">
        <v>25</v>
      </c>
      <c r="E1041" s="2" t="s">
        <v>26</v>
      </c>
      <c r="F1041" s="2" t="s">
        <v>61</v>
      </c>
      <c r="G1041" s="1">
        <v>4096.8999999999996</v>
      </c>
      <c r="H1041" s="1">
        <v>1347.27</v>
      </c>
      <c r="I1041" s="4">
        <v>26</v>
      </c>
      <c r="J1041" s="2" t="s">
        <v>70</v>
      </c>
      <c r="K1041" s="1">
        <f>Tabelle6[[#This Row],[Menge kg Nges]]/1000</f>
        <v>4.0968999999999998</v>
      </c>
      <c r="L1041" s="1">
        <f>Tabelle6[[#This Row],[Menge kg P2O5]]/1000</f>
        <v>1.34727</v>
      </c>
      <c r="M1041" s="1">
        <f>Tabelle6[[#This Row],[Menge t Nges]]/Tabelle6[[#This Row],[Anzahl Lieferscheine]]</f>
        <v>0.15757307692307693</v>
      </c>
      <c r="N1041" s="1">
        <f>Tabelle6[[#This Row],[Menge t P2O5]]/Tabelle6[[#This Row],[Anzahl Lieferscheine]]</f>
        <v>5.1818076923076925E-2</v>
      </c>
    </row>
    <row r="1042" spans="1:14" x14ac:dyDescent="0.2">
      <c r="A1042" s="2" t="s">
        <v>42</v>
      </c>
      <c r="B1042" s="2" t="s">
        <v>38</v>
      </c>
      <c r="C1042" s="2" t="s">
        <v>6</v>
      </c>
      <c r="D1042" s="2" t="s">
        <v>7</v>
      </c>
      <c r="E1042" s="2" t="s">
        <v>8</v>
      </c>
      <c r="F1042" s="2" t="s">
        <v>61</v>
      </c>
      <c r="G1042" s="1">
        <v>3600</v>
      </c>
      <c r="H1042" s="1">
        <v>1563.8999999999999</v>
      </c>
      <c r="I1042" s="4">
        <v>5</v>
      </c>
      <c r="J1042" s="2" t="s">
        <v>70</v>
      </c>
      <c r="K1042" s="1">
        <f>Tabelle6[[#This Row],[Menge kg Nges]]/1000</f>
        <v>3.6</v>
      </c>
      <c r="L1042" s="1">
        <f>Tabelle6[[#This Row],[Menge kg P2O5]]/1000</f>
        <v>1.5638999999999998</v>
      </c>
      <c r="M1042" s="1">
        <f>Tabelle6[[#This Row],[Menge t Nges]]/Tabelle6[[#This Row],[Anzahl Lieferscheine]]</f>
        <v>0.72</v>
      </c>
      <c r="N1042" s="1">
        <f>Tabelle6[[#This Row],[Menge t P2O5]]/Tabelle6[[#This Row],[Anzahl Lieferscheine]]</f>
        <v>0.31277999999999995</v>
      </c>
    </row>
    <row r="1043" spans="1:14" x14ac:dyDescent="0.2">
      <c r="A1043" s="2" t="s">
        <v>42</v>
      </c>
      <c r="B1043" s="2" t="s">
        <v>38</v>
      </c>
      <c r="C1043" s="2" t="s">
        <v>6</v>
      </c>
      <c r="D1043" s="2" t="s">
        <v>7</v>
      </c>
      <c r="E1043" s="2" t="s">
        <v>9</v>
      </c>
      <c r="F1043" s="2" t="s">
        <v>61</v>
      </c>
      <c r="G1043" s="1">
        <v>61.6</v>
      </c>
      <c r="H1043" s="1">
        <v>25.2</v>
      </c>
      <c r="I1043" s="4">
        <v>1</v>
      </c>
      <c r="J1043" s="2" t="s">
        <v>70</v>
      </c>
      <c r="K1043" s="1">
        <f>Tabelle6[[#This Row],[Menge kg Nges]]/1000</f>
        <v>6.1600000000000002E-2</v>
      </c>
      <c r="L1043" s="1">
        <f>Tabelle6[[#This Row],[Menge kg P2O5]]/1000</f>
        <v>2.52E-2</v>
      </c>
      <c r="M1043" s="1">
        <f>Tabelle6[[#This Row],[Menge t Nges]]/Tabelle6[[#This Row],[Anzahl Lieferscheine]]</f>
        <v>6.1600000000000002E-2</v>
      </c>
      <c r="N1043" s="1">
        <f>Tabelle6[[#This Row],[Menge t P2O5]]/Tabelle6[[#This Row],[Anzahl Lieferscheine]]</f>
        <v>2.52E-2</v>
      </c>
    </row>
    <row r="1044" spans="1:14" x14ac:dyDescent="0.2">
      <c r="A1044" s="2" t="s">
        <v>42</v>
      </c>
      <c r="B1044" s="2" t="s">
        <v>38</v>
      </c>
      <c r="C1044" s="2" t="s">
        <v>6</v>
      </c>
      <c r="D1044" s="2" t="s">
        <v>7</v>
      </c>
      <c r="E1044" s="2" t="s">
        <v>14</v>
      </c>
      <c r="F1044" s="2" t="s">
        <v>61</v>
      </c>
      <c r="G1044" s="1">
        <v>577.79999999999995</v>
      </c>
      <c r="H1044" s="1">
        <v>288.36</v>
      </c>
      <c r="I1044" s="4">
        <v>2</v>
      </c>
      <c r="J1044" s="2" t="s">
        <v>70</v>
      </c>
      <c r="K1044" s="1">
        <f>Tabelle6[[#This Row],[Menge kg Nges]]/1000</f>
        <v>0.57779999999999998</v>
      </c>
      <c r="L1044" s="1">
        <f>Tabelle6[[#This Row],[Menge kg P2O5]]/1000</f>
        <v>0.28836000000000001</v>
      </c>
      <c r="M1044" s="1">
        <f>Tabelle6[[#This Row],[Menge t Nges]]/Tabelle6[[#This Row],[Anzahl Lieferscheine]]</f>
        <v>0.28889999999999999</v>
      </c>
      <c r="N1044" s="1">
        <f>Tabelle6[[#This Row],[Menge t P2O5]]/Tabelle6[[#This Row],[Anzahl Lieferscheine]]</f>
        <v>0.14418</v>
      </c>
    </row>
    <row r="1045" spans="1:14" x14ac:dyDescent="0.2">
      <c r="A1045" s="2" t="s">
        <v>42</v>
      </c>
      <c r="B1045" s="2" t="s">
        <v>38</v>
      </c>
      <c r="C1045" s="2" t="s">
        <v>6</v>
      </c>
      <c r="D1045" s="2" t="s">
        <v>15</v>
      </c>
      <c r="E1045" s="2" t="s">
        <v>8</v>
      </c>
      <c r="F1045" s="2" t="s">
        <v>61</v>
      </c>
      <c r="G1045" s="1">
        <v>1780</v>
      </c>
      <c r="H1045" s="1">
        <v>1040</v>
      </c>
      <c r="I1045" s="4">
        <v>5</v>
      </c>
      <c r="J1045" s="2" t="s">
        <v>70</v>
      </c>
      <c r="K1045" s="1">
        <f>Tabelle6[[#This Row],[Menge kg Nges]]/1000</f>
        <v>1.78</v>
      </c>
      <c r="L1045" s="1">
        <f>Tabelle6[[#This Row],[Menge kg P2O5]]/1000</f>
        <v>1.04</v>
      </c>
      <c r="M1045" s="1">
        <f>Tabelle6[[#This Row],[Menge t Nges]]/Tabelle6[[#This Row],[Anzahl Lieferscheine]]</f>
        <v>0.35599999999999998</v>
      </c>
      <c r="N1045" s="1">
        <f>Tabelle6[[#This Row],[Menge t P2O5]]/Tabelle6[[#This Row],[Anzahl Lieferscheine]]</f>
        <v>0.20800000000000002</v>
      </c>
    </row>
    <row r="1046" spans="1:14" x14ac:dyDescent="0.2">
      <c r="A1046" s="2" t="s">
        <v>42</v>
      </c>
      <c r="B1046" s="2" t="s">
        <v>38</v>
      </c>
      <c r="C1046" s="2" t="s">
        <v>25</v>
      </c>
      <c r="D1046" s="2" t="s">
        <v>25</v>
      </c>
      <c r="E1046" s="2" t="s">
        <v>26</v>
      </c>
      <c r="F1046" s="2" t="s">
        <v>61</v>
      </c>
      <c r="G1046" s="1">
        <v>8949.6099999999988</v>
      </c>
      <c r="H1046" s="1">
        <v>4588.4600000000009</v>
      </c>
      <c r="I1046" s="4">
        <v>42</v>
      </c>
      <c r="J1046" s="2" t="s">
        <v>70</v>
      </c>
      <c r="K1046" s="1">
        <f>Tabelle6[[#This Row],[Menge kg Nges]]/1000</f>
        <v>8.9496099999999981</v>
      </c>
      <c r="L1046" s="1">
        <f>Tabelle6[[#This Row],[Menge kg P2O5]]/1000</f>
        <v>4.5884600000000013</v>
      </c>
      <c r="M1046" s="1">
        <f>Tabelle6[[#This Row],[Menge t Nges]]/Tabelle6[[#This Row],[Anzahl Lieferscheine]]</f>
        <v>0.21308595238095235</v>
      </c>
      <c r="N1046" s="1">
        <f>Tabelle6[[#This Row],[Menge t P2O5]]/Tabelle6[[#This Row],[Anzahl Lieferscheine]]</f>
        <v>0.10924904761904765</v>
      </c>
    </row>
    <row r="1047" spans="1:14" x14ac:dyDescent="0.2">
      <c r="A1047" s="2" t="s">
        <v>42</v>
      </c>
      <c r="B1047" s="2" t="s">
        <v>39</v>
      </c>
      <c r="C1047" s="2" t="s">
        <v>6</v>
      </c>
      <c r="D1047" s="2" t="s">
        <v>7</v>
      </c>
      <c r="E1047" s="2" t="s">
        <v>12</v>
      </c>
      <c r="F1047" s="2" t="s">
        <v>61</v>
      </c>
      <c r="G1047" s="1">
        <v>1004.0799999999999</v>
      </c>
      <c r="H1047" s="1">
        <v>394.24</v>
      </c>
      <c r="I1047" s="4">
        <v>4</v>
      </c>
      <c r="J1047" s="2" t="s">
        <v>70</v>
      </c>
      <c r="K1047" s="1">
        <f>Tabelle6[[#This Row],[Menge kg Nges]]/1000</f>
        <v>1.0040799999999999</v>
      </c>
      <c r="L1047" s="1">
        <f>Tabelle6[[#This Row],[Menge kg P2O5]]/1000</f>
        <v>0.39424000000000003</v>
      </c>
      <c r="M1047" s="1">
        <f>Tabelle6[[#This Row],[Menge t Nges]]/Tabelle6[[#This Row],[Anzahl Lieferscheine]]</f>
        <v>0.25101999999999997</v>
      </c>
      <c r="N1047" s="1">
        <f>Tabelle6[[#This Row],[Menge t P2O5]]/Tabelle6[[#This Row],[Anzahl Lieferscheine]]</f>
        <v>9.8560000000000009E-2</v>
      </c>
    </row>
    <row r="1048" spans="1:14" x14ac:dyDescent="0.2">
      <c r="A1048" s="2" t="s">
        <v>42</v>
      </c>
      <c r="B1048" s="2" t="s">
        <v>39</v>
      </c>
      <c r="C1048" s="2" t="s">
        <v>6</v>
      </c>
      <c r="D1048" s="2" t="s">
        <v>7</v>
      </c>
      <c r="E1048" s="2" t="s">
        <v>14</v>
      </c>
      <c r="F1048" s="2" t="s">
        <v>61</v>
      </c>
      <c r="G1048" s="1">
        <v>411.6</v>
      </c>
      <c r="H1048" s="1">
        <v>200.39999999999998</v>
      </c>
      <c r="I1048" s="4">
        <v>2</v>
      </c>
      <c r="J1048" s="2" t="s">
        <v>70</v>
      </c>
      <c r="K1048" s="1">
        <f>Tabelle6[[#This Row],[Menge kg Nges]]/1000</f>
        <v>0.41160000000000002</v>
      </c>
      <c r="L1048" s="1">
        <f>Tabelle6[[#This Row],[Menge kg P2O5]]/1000</f>
        <v>0.20039999999999997</v>
      </c>
      <c r="M1048" s="1">
        <f>Tabelle6[[#This Row],[Menge t Nges]]/Tabelle6[[#This Row],[Anzahl Lieferscheine]]</f>
        <v>0.20580000000000001</v>
      </c>
      <c r="N1048" s="1">
        <f>Tabelle6[[#This Row],[Menge t P2O5]]/Tabelle6[[#This Row],[Anzahl Lieferscheine]]</f>
        <v>0.10019999999999998</v>
      </c>
    </row>
    <row r="1049" spans="1:14" x14ac:dyDescent="0.2">
      <c r="A1049" s="2" t="s">
        <v>42</v>
      </c>
      <c r="B1049" s="2" t="s">
        <v>39</v>
      </c>
      <c r="C1049" s="2" t="s">
        <v>6</v>
      </c>
      <c r="D1049" s="2" t="s">
        <v>15</v>
      </c>
      <c r="E1049" s="2" t="s">
        <v>8</v>
      </c>
      <c r="F1049" s="2" t="s">
        <v>61</v>
      </c>
      <c r="G1049" s="1">
        <v>351</v>
      </c>
      <c r="H1049" s="1">
        <v>216</v>
      </c>
      <c r="I1049" s="4">
        <v>1</v>
      </c>
      <c r="J1049" s="2" t="s">
        <v>70</v>
      </c>
      <c r="K1049" s="1">
        <f>Tabelle6[[#This Row],[Menge kg Nges]]/1000</f>
        <v>0.35099999999999998</v>
      </c>
      <c r="L1049" s="1">
        <f>Tabelle6[[#This Row],[Menge kg P2O5]]/1000</f>
        <v>0.216</v>
      </c>
      <c r="M1049" s="1">
        <f>Tabelle6[[#This Row],[Menge t Nges]]/Tabelle6[[#This Row],[Anzahl Lieferscheine]]</f>
        <v>0.35099999999999998</v>
      </c>
      <c r="N1049" s="1">
        <f>Tabelle6[[#This Row],[Menge t P2O5]]/Tabelle6[[#This Row],[Anzahl Lieferscheine]]</f>
        <v>0.216</v>
      </c>
    </row>
    <row r="1050" spans="1:14" x14ac:dyDescent="0.2">
      <c r="A1050" s="2" t="s">
        <v>42</v>
      </c>
      <c r="B1050" s="2" t="s">
        <v>39</v>
      </c>
      <c r="C1050" s="2" t="s">
        <v>6</v>
      </c>
      <c r="D1050" s="2" t="s">
        <v>15</v>
      </c>
      <c r="E1050" s="2" t="s">
        <v>13</v>
      </c>
      <c r="F1050" s="2" t="s">
        <v>61</v>
      </c>
      <c r="G1050" s="1">
        <v>245.7</v>
      </c>
      <c r="H1050" s="1">
        <v>220.5</v>
      </c>
      <c r="I1050" s="4">
        <v>1</v>
      </c>
      <c r="J1050" s="2" t="s">
        <v>70</v>
      </c>
      <c r="K1050" s="1">
        <f>Tabelle6[[#This Row],[Menge kg Nges]]/1000</f>
        <v>0.2457</v>
      </c>
      <c r="L1050" s="1">
        <f>Tabelle6[[#This Row],[Menge kg P2O5]]/1000</f>
        <v>0.2205</v>
      </c>
      <c r="M1050" s="1">
        <f>Tabelle6[[#This Row],[Menge t Nges]]/Tabelle6[[#This Row],[Anzahl Lieferscheine]]</f>
        <v>0.2457</v>
      </c>
      <c r="N1050" s="1">
        <f>Tabelle6[[#This Row],[Menge t P2O5]]/Tabelle6[[#This Row],[Anzahl Lieferscheine]]</f>
        <v>0.2205</v>
      </c>
    </row>
    <row r="1051" spans="1:14" x14ac:dyDescent="0.2">
      <c r="A1051" s="2" t="s">
        <v>42</v>
      </c>
      <c r="B1051" s="2" t="s">
        <v>39</v>
      </c>
      <c r="C1051" s="2" t="s">
        <v>25</v>
      </c>
      <c r="D1051" s="2" t="s">
        <v>25</v>
      </c>
      <c r="E1051" s="2" t="s">
        <v>26</v>
      </c>
      <c r="F1051" s="2" t="s">
        <v>61</v>
      </c>
      <c r="G1051" s="1">
        <v>1308.98</v>
      </c>
      <c r="H1051" s="1">
        <v>640.84</v>
      </c>
      <c r="I1051" s="4">
        <v>4</v>
      </c>
      <c r="J1051" s="2" t="s">
        <v>70</v>
      </c>
      <c r="K1051" s="1">
        <f>Tabelle6[[#This Row],[Menge kg Nges]]/1000</f>
        <v>1.30898</v>
      </c>
      <c r="L1051" s="1">
        <f>Tabelle6[[#This Row],[Menge kg P2O5]]/1000</f>
        <v>0.64084000000000008</v>
      </c>
      <c r="M1051" s="1">
        <f>Tabelle6[[#This Row],[Menge t Nges]]/Tabelle6[[#This Row],[Anzahl Lieferscheine]]</f>
        <v>0.32724500000000001</v>
      </c>
      <c r="N1051" s="1">
        <f>Tabelle6[[#This Row],[Menge t P2O5]]/Tabelle6[[#This Row],[Anzahl Lieferscheine]]</f>
        <v>0.16021000000000002</v>
      </c>
    </row>
    <row r="1052" spans="1:14" x14ac:dyDescent="0.2">
      <c r="A1052" s="2" t="s">
        <v>42</v>
      </c>
      <c r="B1052" s="2" t="s">
        <v>40</v>
      </c>
      <c r="C1052" s="2" t="s">
        <v>6</v>
      </c>
      <c r="D1052" s="2" t="s">
        <v>7</v>
      </c>
      <c r="E1052" s="2" t="s">
        <v>8</v>
      </c>
      <c r="F1052" s="2" t="s">
        <v>61</v>
      </c>
      <c r="G1052" s="1">
        <v>259.2</v>
      </c>
      <c r="H1052" s="1">
        <v>97.2</v>
      </c>
      <c r="I1052" s="4">
        <v>1</v>
      </c>
      <c r="J1052" s="2" t="s">
        <v>70</v>
      </c>
      <c r="K1052" s="1">
        <f>Tabelle6[[#This Row],[Menge kg Nges]]/1000</f>
        <v>0.25919999999999999</v>
      </c>
      <c r="L1052" s="1">
        <f>Tabelle6[[#This Row],[Menge kg P2O5]]/1000</f>
        <v>9.7200000000000009E-2</v>
      </c>
      <c r="M1052" s="1">
        <f>Tabelle6[[#This Row],[Menge t Nges]]/Tabelle6[[#This Row],[Anzahl Lieferscheine]]</f>
        <v>0.25919999999999999</v>
      </c>
      <c r="N1052" s="1">
        <f>Tabelle6[[#This Row],[Menge t P2O5]]/Tabelle6[[#This Row],[Anzahl Lieferscheine]]</f>
        <v>9.7200000000000009E-2</v>
      </c>
    </row>
    <row r="1053" spans="1:14" x14ac:dyDescent="0.2">
      <c r="A1053" s="2" t="s">
        <v>42</v>
      </c>
      <c r="B1053" s="2" t="s">
        <v>40</v>
      </c>
      <c r="C1053" s="2" t="s">
        <v>6</v>
      </c>
      <c r="D1053" s="2" t="s">
        <v>7</v>
      </c>
      <c r="E1053" s="2" t="s">
        <v>9</v>
      </c>
      <c r="F1053" s="2" t="s">
        <v>61</v>
      </c>
      <c r="G1053" s="1">
        <v>2991.2</v>
      </c>
      <c r="H1053" s="1">
        <v>1227.5999999999999</v>
      </c>
      <c r="I1053" s="4">
        <v>4</v>
      </c>
      <c r="J1053" s="2" t="s">
        <v>70</v>
      </c>
      <c r="K1053" s="1">
        <f>Tabelle6[[#This Row],[Menge kg Nges]]/1000</f>
        <v>2.9911999999999996</v>
      </c>
      <c r="L1053" s="1">
        <f>Tabelle6[[#This Row],[Menge kg P2O5]]/1000</f>
        <v>1.2275999999999998</v>
      </c>
      <c r="M1053" s="1">
        <f>Tabelle6[[#This Row],[Menge t Nges]]/Tabelle6[[#This Row],[Anzahl Lieferscheine]]</f>
        <v>0.74779999999999991</v>
      </c>
      <c r="N1053" s="1">
        <f>Tabelle6[[#This Row],[Menge t P2O5]]/Tabelle6[[#This Row],[Anzahl Lieferscheine]]</f>
        <v>0.30689999999999995</v>
      </c>
    </row>
    <row r="1054" spans="1:14" x14ac:dyDescent="0.2">
      <c r="A1054" s="2" t="s">
        <v>42</v>
      </c>
      <c r="B1054" s="2" t="s">
        <v>40</v>
      </c>
      <c r="C1054" s="2" t="s">
        <v>6</v>
      </c>
      <c r="D1054" s="2" t="s">
        <v>7</v>
      </c>
      <c r="E1054" s="2" t="s">
        <v>11</v>
      </c>
      <c r="F1054" s="2" t="s">
        <v>61</v>
      </c>
      <c r="G1054" s="1">
        <v>1917.48</v>
      </c>
      <c r="H1054" s="1">
        <v>843.8</v>
      </c>
      <c r="I1054" s="4">
        <v>5</v>
      </c>
      <c r="J1054" s="2" t="s">
        <v>70</v>
      </c>
      <c r="K1054" s="1">
        <f>Tabelle6[[#This Row],[Menge kg Nges]]/1000</f>
        <v>1.9174800000000001</v>
      </c>
      <c r="L1054" s="1">
        <f>Tabelle6[[#This Row],[Menge kg P2O5]]/1000</f>
        <v>0.84379999999999999</v>
      </c>
      <c r="M1054" s="1">
        <f>Tabelle6[[#This Row],[Menge t Nges]]/Tabelle6[[#This Row],[Anzahl Lieferscheine]]</f>
        <v>0.383496</v>
      </c>
      <c r="N1054" s="1">
        <f>Tabelle6[[#This Row],[Menge t P2O5]]/Tabelle6[[#This Row],[Anzahl Lieferscheine]]</f>
        <v>0.16875999999999999</v>
      </c>
    </row>
    <row r="1055" spans="1:14" x14ac:dyDescent="0.2">
      <c r="A1055" s="2" t="s">
        <v>42</v>
      </c>
      <c r="B1055" s="2" t="s">
        <v>40</v>
      </c>
      <c r="C1055" s="2" t="s">
        <v>6</v>
      </c>
      <c r="D1055" s="2" t="s">
        <v>7</v>
      </c>
      <c r="E1055" s="2" t="s">
        <v>12</v>
      </c>
      <c r="F1055" s="2" t="s">
        <v>61</v>
      </c>
      <c r="G1055" s="1">
        <v>2896.05</v>
      </c>
      <c r="H1055" s="1">
        <v>1233.1500000000001</v>
      </c>
      <c r="I1055" s="4">
        <v>13</v>
      </c>
      <c r="J1055" s="2" t="s">
        <v>70</v>
      </c>
      <c r="K1055" s="1">
        <f>Tabelle6[[#This Row],[Menge kg Nges]]/1000</f>
        <v>2.8960500000000002</v>
      </c>
      <c r="L1055" s="1">
        <f>Tabelle6[[#This Row],[Menge kg P2O5]]/1000</f>
        <v>1.2331500000000002</v>
      </c>
      <c r="M1055" s="1">
        <f>Tabelle6[[#This Row],[Menge t Nges]]/Tabelle6[[#This Row],[Anzahl Lieferscheine]]</f>
        <v>0.22277307692307693</v>
      </c>
      <c r="N1055" s="1">
        <f>Tabelle6[[#This Row],[Menge t P2O5]]/Tabelle6[[#This Row],[Anzahl Lieferscheine]]</f>
        <v>9.4857692307692323E-2</v>
      </c>
    </row>
    <row r="1056" spans="1:14" x14ac:dyDescent="0.2">
      <c r="A1056" s="2" t="s">
        <v>42</v>
      </c>
      <c r="B1056" s="2" t="s">
        <v>40</v>
      </c>
      <c r="C1056" s="2" t="s">
        <v>6</v>
      </c>
      <c r="D1056" s="2" t="s">
        <v>7</v>
      </c>
      <c r="E1056" s="2" t="s">
        <v>13</v>
      </c>
      <c r="F1056" s="2" t="s">
        <v>61</v>
      </c>
      <c r="G1056" s="1">
        <v>1375.6</v>
      </c>
      <c r="H1056" s="1">
        <v>577.70000000000005</v>
      </c>
      <c r="I1056" s="4">
        <v>7</v>
      </c>
      <c r="J1056" s="2" t="s">
        <v>70</v>
      </c>
      <c r="K1056" s="1">
        <f>Tabelle6[[#This Row],[Menge kg Nges]]/1000</f>
        <v>1.3755999999999999</v>
      </c>
      <c r="L1056" s="1">
        <f>Tabelle6[[#This Row],[Menge kg P2O5]]/1000</f>
        <v>0.57769999999999999</v>
      </c>
      <c r="M1056" s="1">
        <f>Tabelle6[[#This Row],[Menge t Nges]]/Tabelle6[[#This Row],[Anzahl Lieferscheine]]</f>
        <v>0.1965142857142857</v>
      </c>
      <c r="N1056" s="1">
        <f>Tabelle6[[#This Row],[Menge t P2O5]]/Tabelle6[[#This Row],[Anzahl Lieferscheine]]</f>
        <v>8.2528571428571423E-2</v>
      </c>
    </row>
    <row r="1057" spans="1:14" x14ac:dyDescent="0.2">
      <c r="A1057" s="2" t="s">
        <v>42</v>
      </c>
      <c r="B1057" s="2" t="s">
        <v>40</v>
      </c>
      <c r="C1057" s="2" t="s">
        <v>6</v>
      </c>
      <c r="D1057" s="2" t="s">
        <v>7</v>
      </c>
      <c r="E1057" s="2" t="s">
        <v>14</v>
      </c>
      <c r="F1057" s="2" t="s">
        <v>61</v>
      </c>
      <c r="G1057" s="1">
        <v>11545.74</v>
      </c>
      <c r="H1057" s="1">
        <v>5418.6299999999992</v>
      </c>
      <c r="I1057" s="4">
        <v>33</v>
      </c>
      <c r="J1057" s="2" t="s">
        <v>70</v>
      </c>
      <c r="K1057" s="1">
        <f>Tabelle6[[#This Row],[Menge kg Nges]]/1000</f>
        <v>11.54574</v>
      </c>
      <c r="L1057" s="1">
        <f>Tabelle6[[#This Row],[Menge kg P2O5]]/1000</f>
        <v>5.4186299999999994</v>
      </c>
      <c r="M1057" s="1">
        <f>Tabelle6[[#This Row],[Menge t Nges]]/Tabelle6[[#This Row],[Anzahl Lieferscheine]]</f>
        <v>0.34987090909090912</v>
      </c>
      <c r="N1057" s="1">
        <f>Tabelle6[[#This Row],[Menge t P2O5]]/Tabelle6[[#This Row],[Anzahl Lieferscheine]]</f>
        <v>0.16420090909090906</v>
      </c>
    </row>
    <row r="1058" spans="1:14" x14ac:dyDescent="0.2">
      <c r="A1058" s="2" t="s">
        <v>42</v>
      </c>
      <c r="B1058" s="2" t="s">
        <v>40</v>
      </c>
      <c r="C1058" s="2" t="s">
        <v>6</v>
      </c>
      <c r="D1058" s="2" t="s">
        <v>15</v>
      </c>
      <c r="E1058" s="2" t="s">
        <v>8</v>
      </c>
      <c r="F1058" s="2" t="s">
        <v>61</v>
      </c>
      <c r="G1058" s="1">
        <v>7256.8799999999992</v>
      </c>
      <c r="H1058" s="1">
        <v>2426.2400000000002</v>
      </c>
      <c r="I1058" s="4">
        <v>12</v>
      </c>
      <c r="J1058" s="2" t="s">
        <v>70</v>
      </c>
      <c r="K1058" s="1">
        <f>Tabelle6[[#This Row],[Menge kg Nges]]/1000</f>
        <v>7.2568799999999989</v>
      </c>
      <c r="L1058" s="1">
        <f>Tabelle6[[#This Row],[Menge kg P2O5]]/1000</f>
        <v>2.4262400000000004</v>
      </c>
      <c r="M1058" s="1">
        <f>Tabelle6[[#This Row],[Menge t Nges]]/Tabelle6[[#This Row],[Anzahl Lieferscheine]]</f>
        <v>0.60473999999999994</v>
      </c>
      <c r="N1058" s="1">
        <f>Tabelle6[[#This Row],[Menge t P2O5]]/Tabelle6[[#This Row],[Anzahl Lieferscheine]]</f>
        <v>0.20218666666666671</v>
      </c>
    </row>
    <row r="1059" spans="1:14" x14ac:dyDescent="0.2">
      <c r="A1059" s="2" t="s">
        <v>42</v>
      </c>
      <c r="B1059" s="2" t="s">
        <v>40</v>
      </c>
      <c r="C1059" s="2" t="s">
        <v>6</v>
      </c>
      <c r="D1059" s="2" t="s">
        <v>15</v>
      </c>
      <c r="E1059" s="2" t="s">
        <v>20</v>
      </c>
      <c r="F1059" s="2" t="s">
        <v>61</v>
      </c>
      <c r="G1059" s="1">
        <v>389.76</v>
      </c>
      <c r="H1059" s="1">
        <v>276</v>
      </c>
      <c r="I1059" s="4">
        <v>3</v>
      </c>
      <c r="J1059" s="2" t="s">
        <v>70</v>
      </c>
      <c r="K1059" s="1">
        <f>Tabelle6[[#This Row],[Menge kg Nges]]/1000</f>
        <v>0.38976</v>
      </c>
      <c r="L1059" s="1">
        <f>Tabelle6[[#This Row],[Menge kg P2O5]]/1000</f>
        <v>0.27600000000000002</v>
      </c>
      <c r="M1059" s="1">
        <f>Tabelle6[[#This Row],[Menge t Nges]]/Tabelle6[[#This Row],[Anzahl Lieferscheine]]</f>
        <v>0.12992000000000001</v>
      </c>
      <c r="N1059" s="1">
        <f>Tabelle6[[#This Row],[Menge t P2O5]]/Tabelle6[[#This Row],[Anzahl Lieferscheine]]</f>
        <v>9.2000000000000012E-2</v>
      </c>
    </row>
    <row r="1060" spans="1:14" x14ac:dyDescent="0.2">
      <c r="A1060" s="2" t="s">
        <v>42</v>
      </c>
      <c r="B1060" s="2" t="s">
        <v>40</v>
      </c>
      <c r="C1060" s="2" t="s">
        <v>6</v>
      </c>
      <c r="D1060" s="2" t="s">
        <v>15</v>
      </c>
      <c r="E1060" s="2" t="s">
        <v>21</v>
      </c>
      <c r="F1060" s="2" t="s">
        <v>61</v>
      </c>
      <c r="G1060" s="1">
        <v>1521.8</v>
      </c>
      <c r="H1060" s="1">
        <v>657.4</v>
      </c>
      <c r="I1060" s="4">
        <v>4</v>
      </c>
      <c r="J1060" s="2" t="s">
        <v>70</v>
      </c>
      <c r="K1060" s="1">
        <f>Tabelle6[[#This Row],[Menge kg Nges]]/1000</f>
        <v>1.5218</v>
      </c>
      <c r="L1060" s="1">
        <f>Tabelle6[[#This Row],[Menge kg P2O5]]/1000</f>
        <v>0.65739999999999998</v>
      </c>
      <c r="M1060" s="1">
        <f>Tabelle6[[#This Row],[Menge t Nges]]/Tabelle6[[#This Row],[Anzahl Lieferscheine]]</f>
        <v>0.38045000000000001</v>
      </c>
      <c r="N1060" s="1">
        <f>Tabelle6[[#This Row],[Menge t P2O5]]/Tabelle6[[#This Row],[Anzahl Lieferscheine]]</f>
        <v>0.16435</v>
      </c>
    </row>
    <row r="1061" spans="1:14" x14ac:dyDescent="0.2">
      <c r="A1061" s="2" t="s">
        <v>42</v>
      </c>
      <c r="B1061" s="2" t="s">
        <v>40</v>
      </c>
      <c r="C1061" s="2" t="s">
        <v>6</v>
      </c>
      <c r="D1061" s="2" t="s">
        <v>15</v>
      </c>
      <c r="E1061" s="2" t="s">
        <v>9</v>
      </c>
      <c r="F1061" s="2" t="s">
        <v>61</v>
      </c>
      <c r="G1061" s="1">
        <v>324.48</v>
      </c>
      <c r="H1061" s="1">
        <v>216</v>
      </c>
      <c r="I1061" s="4">
        <v>2</v>
      </c>
      <c r="J1061" s="2" t="s">
        <v>70</v>
      </c>
      <c r="K1061" s="1">
        <f>Tabelle6[[#This Row],[Menge kg Nges]]/1000</f>
        <v>0.32447999999999999</v>
      </c>
      <c r="L1061" s="1">
        <f>Tabelle6[[#This Row],[Menge kg P2O5]]/1000</f>
        <v>0.216</v>
      </c>
      <c r="M1061" s="1">
        <f>Tabelle6[[#This Row],[Menge t Nges]]/Tabelle6[[#This Row],[Anzahl Lieferscheine]]</f>
        <v>0.16224</v>
      </c>
      <c r="N1061" s="1">
        <f>Tabelle6[[#This Row],[Menge t P2O5]]/Tabelle6[[#This Row],[Anzahl Lieferscheine]]</f>
        <v>0.108</v>
      </c>
    </row>
    <row r="1062" spans="1:14" x14ac:dyDescent="0.2">
      <c r="A1062" s="2" t="s">
        <v>42</v>
      </c>
      <c r="B1062" s="2" t="s">
        <v>40</v>
      </c>
      <c r="C1062" s="2" t="s">
        <v>25</v>
      </c>
      <c r="D1062" s="2" t="s">
        <v>25</v>
      </c>
      <c r="E1062" s="2" t="s">
        <v>26</v>
      </c>
      <c r="F1062" s="2" t="s">
        <v>61</v>
      </c>
      <c r="G1062" s="1">
        <v>57019.109999999993</v>
      </c>
      <c r="H1062" s="1">
        <v>15381.410000000003</v>
      </c>
      <c r="I1062" s="4">
        <v>140</v>
      </c>
      <c r="J1062" s="2" t="s">
        <v>70</v>
      </c>
      <c r="K1062" s="1">
        <f>Tabelle6[[#This Row],[Menge kg Nges]]/1000</f>
        <v>57.019109999999991</v>
      </c>
      <c r="L1062" s="1">
        <f>Tabelle6[[#This Row],[Menge kg P2O5]]/1000</f>
        <v>15.381410000000004</v>
      </c>
      <c r="M1062" s="1">
        <f>Tabelle6[[#This Row],[Menge t Nges]]/Tabelle6[[#This Row],[Anzahl Lieferscheine]]</f>
        <v>0.40727935714285707</v>
      </c>
      <c r="N1062" s="1">
        <f>Tabelle6[[#This Row],[Menge t P2O5]]/Tabelle6[[#This Row],[Anzahl Lieferscheine]]</f>
        <v>0.10986721428571432</v>
      </c>
    </row>
    <row r="1063" spans="1:14" x14ac:dyDescent="0.2">
      <c r="A1063" s="2" t="s">
        <v>42</v>
      </c>
      <c r="B1063" s="2" t="s">
        <v>40</v>
      </c>
      <c r="C1063" s="2" t="s">
        <v>63</v>
      </c>
      <c r="D1063" s="2" t="s">
        <v>63</v>
      </c>
      <c r="E1063" s="2" t="s">
        <v>63</v>
      </c>
      <c r="F1063" s="2" t="s">
        <v>61</v>
      </c>
      <c r="G1063" s="1">
        <v>8344.32</v>
      </c>
      <c r="H1063" s="1">
        <v>1141.44</v>
      </c>
      <c r="I1063" s="4">
        <v>12</v>
      </c>
      <c r="J1063" s="2" t="s">
        <v>70</v>
      </c>
      <c r="K1063" s="1">
        <f>Tabelle6[[#This Row],[Menge kg Nges]]/1000</f>
        <v>8.3443199999999997</v>
      </c>
      <c r="L1063" s="1">
        <f>Tabelle6[[#This Row],[Menge kg P2O5]]/1000</f>
        <v>1.14144</v>
      </c>
      <c r="M1063" s="1">
        <f>Tabelle6[[#This Row],[Menge t Nges]]/Tabelle6[[#This Row],[Anzahl Lieferscheine]]</f>
        <v>0.69535999999999998</v>
      </c>
      <c r="N1063" s="1">
        <f>Tabelle6[[#This Row],[Menge t P2O5]]/Tabelle6[[#This Row],[Anzahl Lieferscheine]]</f>
        <v>9.5119999999999996E-2</v>
      </c>
    </row>
    <row r="1064" spans="1:14" x14ac:dyDescent="0.2">
      <c r="A1064" s="2" t="s">
        <v>42</v>
      </c>
      <c r="B1064" s="2" t="s">
        <v>41</v>
      </c>
      <c r="C1064" s="2" t="s">
        <v>6</v>
      </c>
      <c r="D1064" s="2" t="s">
        <v>7</v>
      </c>
      <c r="E1064" s="2" t="s">
        <v>12</v>
      </c>
      <c r="F1064" s="2" t="s">
        <v>61</v>
      </c>
      <c r="G1064" s="1">
        <v>260.8</v>
      </c>
      <c r="H1064" s="1">
        <v>102.4</v>
      </c>
      <c r="I1064" s="4">
        <v>1</v>
      </c>
      <c r="J1064" s="2" t="s">
        <v>70</v>
      </c>
      <c r="K1064" s="1">
        <f>Tabelle6[[#This Row],[Menge kg Nges]]/1000</f>
        <v>0.26080000000000003</v>
      </c>
      <c r="L1064" s="1">
        <f>Tabelle6[[#This Row],[Menge kg P2O5]]/1000</f>
        <v>0.1024</v>
      </c>
      <c r="M1064" s="1">
        <f>Tabelle6[[#This Row],[Menge t Nges]]/Tabelle6[[#This Row],[Anzahl Lieferscheine]]</f>
        <v>0.26080000000000003</v>
      </c>
      <c r="N1064" s="1">
        <f>Tabelle6[[#This Row],[Menge t P2O5]]/Tabelle6[[#This Row],[Anzahl Lieferscheine]]</f>
        <v>0.1024</v>
      </c>
    </row>
    <row r="1065" spans="1:14" x14ac:dyDescent="0.2">
      <c r="A1065" s="2" t="s">
        <v>42</v>
      </c>
      <c r="B1065" s="2" t="s">
        <v>41</v>
      </c>
      <c r="C1065" s="2" t="s">
        <v>6</v>
      </c>
      <c r="D1065" s="2" t="s">
        <v>7</v>
      </c>
      <c r="E1065" s="2" t="s">
        <v>14</v>
      </c>
      <c r="F1065" s="2" t="s">
        <v>61</v>
      </c>
      <c r="G1065" s="1">
        <v>324</v>
      </c>
      <c r="H1065" s="1">
        <v>207</v>
      </c>
      <c r="I1065" s="4">
        <v>3</v>
      </c>
      <c r="J1065" s="2" t="s">
        <v>70</v>
      </c>
      <c r="K1065" s="1">
        <f>Tabelle6[[#This Row],[Menge kg Nges]]/1000</f>
        <v>0.32400000000000001</v>
      </c>
      <c r="L1065" s="1">
        <f>Tabelle6[[#This Row],[Menge kg P2O5]]/1000</f>
        <v>0.20699999999999999</v>
      </c>
      <c r="M1065" s="1">
        <f>Tabelle6[[#This Row],[Menge t Nges]]/Tabelle6[[#This Row],[Anzahl Lieferscheine]]</f>
        <v>0.108</v>
      </c>
      <c r="N1065" s="1">
        <f>Tabelle6[[#This Row],[Menge t P2O5]]/Tabelle6[[#This Row],[Anzahl Lieferscheine]]</f>
        <v>6.8999999999999992E-2</v>
      </c>
    </row>
    <row r="1066" spans="1:14" x14ac:dyDescent="0.2">
      <c r="A1066" s="2" t="s">
        <v>42</v>
      </c>
      <c r="B1066" s="2" t="s">
        <v>41</v>
      </c>
      <c r="C1066" s="2" t="s">
        <v>6</v>
      </c>
      <c r="D1066" s="2" t="s">
        <v>15</v>
      </c>
      <c r="E1066" s="2" t="s">
        <v>13</v>
      </c>
      <c r="F1066" s="2" t="s">
        <v>61</v>
      </c>
      <c r="G1066" s="1">
        <v>546</v>
      </c>
      <c r="H1066" s="1">
        <v>490</v>
      </c>
      <c r="I1066" s="4">
        <v>2</v>
      </c>
      <c r="J1066" s="2" t="s">
        <v>70</v>
      </c>
      <c r="K1066" s="1">
        <f>Tabelle6[[#This Row],[Menge kg Nges]]/1000</f>
        <v>0.54600000000000004</v>
      </c>
      <c r="L1066" s="1">
        <f>Tabelle6[[#This Row],[Menge kg P2O5]]/1000</f>
        <v>0.49</v>
      </c>
      <c r="M1066" s="1">
        <f>Tabelle6[[#This Row],[Menge t Nges]]/Tabelle6[[#This Row],[Anzahl Lieferscheine]]</f>
        <v>0.27300000000000002</v>
      </c>
      <c r="N1066" s="1">
        <f>Tabelle6[[#This Row],[Menge t P2O5]]/Tabelle6[[#This Row],[Anzahl Lieferscheine]]</f>
        <v>0.245</v>
      </c>
    </row>
    <row r="1067" spans="1:14" x14ac:dyDescent="0.2">
      <c r="A1067" s="2" t="s">
        <v>42</v>
      </c>
      <c r="B1067" s="2" t="s">
        <v>41</v>
      </c>
      <c r="C1067" s="2" t="s">
        <v>25</v>
      </c>
      <c r="D1067" s="2" t="s">
        <v>25</v>
      </c>
      <c r="E1067" s="2" t="s">
        <v>26</v>
      </c>
      <c r="F1067" s="2" t="s">
        <v>61</v>
      </c>
      <c r="G1067" s="1">
        <v>699.2</v>
      </c>
      <c r="H1067" s="1">
        <v>469.77</v>
      </c>
      <c r="I1067" s="4">
        <v>1</v>
      </c>
      <c r="J1067" s="2" t="s">
        <v>70</v>
      </c>
      <c r="K1067" s="1">
        <f>Tabelle6[[#This Row],[Menge kg Nges]]/1000</f>
        <v>0.69920000000000004</v>
      </c>
      <c r="L1067" s="1">
        <f>Tabelle6[[#This Row],[Menge kg P2O5]]/1000</f>
        <v>0.46976999999999997</v>
      </c>
      <c r="M1067" s="1">
        <f>Tabelle6[[#This Row],[Menge t Nges]]/Tabelle6[[#This Row],[Anzahl Lieferscheine]]</f>
        <v>0.69920000000000004</v>
      </c>
      <c r="N1067" s="1">
        <f>Tabelle6[[#This Row],[Menge t P2O5]]/Tabelle6[[#This Row],[Anzahl Lieferscheine]]</f>
        <v>0.46976999999999997</v>
      </c>
    </row>
    <row r="1068" spans="1:14" x14ac:dyDescent="0.2">
      <c r="A1068" s="2" t="s">
        <v>42</v>
      </c>
      <c r="B1068" s="2" t="s">
        <v>42</v>
      </c>
      <c r="C1068" s="2" t="s">
        <v>6</v>
      </c>
      <c r="D1068" s="2" t="s">
        <v>7</v>
      </c>
      <c r="E1068" s="2" t="s">
        <v>8</v>
      </c>
      <c r="F1068" s="2" t="s">
        <v>61</v>
      </c>
      <c r="G1068" s="1">
        <v>126568.49000000002</v>
      </c>
      <c r="H1068" s="1">
        <v>51291.250000000007</v>
      </c>
      <c r="I1068" s="4">
        <v>261</v>
      </c>
      <c r="J1068" s="2" t="s">
        <v>70</v>
      </c>
      <c r="K1068" s="1">
        <f>Tabelle6[[#This Row],[Menge kg Nges]]/1000</f>
        <v>126.56849000000003</v>
      </c>
      <c r="L1068" s="1">
        <f>Tabelle6[[#This Row],[Menge kg P2O5]]/1000</f>
        <v>51.291250000000005</v>
      </c>
      <c r="M1068" s="1">
        <f>Tabelle6[[#This Row],[Menge t Nges]]/Tabelle6[[#This Row],[Anzahl Lieferscheine]]</f>
        <v>0.48493674329501923</v>
      </c>
      <c r="N1068" s="1">
        <f>Tabelle6[[#This Row],[Menge t P2O5]]/Tabelle6[[#This Row],[Anzahl Lieferscheine]]</f>
        <v>0.1965181992337165</v>
      </c>
    </row>
    <row r="1069" spans="1:14" x14ac:dyDescent="0.2">
      <c r="A1069" s="2" t="s">
        <v>42</v>
      </c>
      <c r="B1069" s="2" t="s">
        <v>42</v>
      </c>
      <c r="C1069" s="2" t="s">
        <v>6</v>
      </c>
      <c r="D1069" s="2" t="s">
        <v>7</v>
      </c>
      <c r="E1069" s="2" t="s">
        <v>9</v>
      </c>
      <c r="F1069" s="2" t="s">
        <v>61</v>
      </c>
      <c r="G1069" s="1">
        <v>104603.24999999999</v>
      </c>
      <c r="H1069" s="1">
        <v>43438.090000000011</v>
      </c>
      <c r="I1069" s="4">
        <v>358</v>
      </c>
      <c r="J1069" s="2" t="s">
        <v>70</v>
      </c>
      <c r="K1069" s="1">
        <f>Tabelle6[[#This Row],[Menge kg Nges]]/1000</f>
        <v>104.60324999999999</v>
      </c>
      <c r="L1069" s="1">
        <f>Tabelle6[[#This Row],[Menge kg P2O5]]/1000</f>
        <v>43.43809000000001</v>
      </c>
      <c r="M1069" s="1">
        <f>Tabelle6[[#This Row],[Menge t Nges]]/Tabelle6[[#This Row],[Anzahl Lieferscheine]]</f>
        <v>0.29218784916201113</v>
      </c>
      <c r="N1069" s="1">
        <f>Tabelle6[[#This Row],[Menge t P2O5]]/Tabelle6[[#This Row],[Anzahl Lieferscheine]]</f>
        <v>0.12133544692737433</v>
      </c>
    </row>
    <row r="1070" spans="1:14" x14ac:dyDescent="0.2">
      <c r="A1070" s="2" t="s">
        <v>42</v>
      </c>
      <c r="B1070" s="2" t="s">
        <v>42</v>
      </c>
      <c r="C1070" s="2" t="s">
        <v>6</v>
      </c>
      <c r="D1070" s="2" t="s">
        <v>7</v>
      </c>
      <c r="E1070" s="2" t="s">
        <v>10</v>
      </c>
      <c r="F1070" s="2" t="s">
        <v>61</v>
      </c>
      <c r="G1070" s="1">
        <v>7281.47</v>
      </c>
      <c r="H1070" s="1">
        <v>2776.8900000000003</v>
      </c>
      <c r="I1070" s="4">
        <v>29</v>
      </c>
      <c r="J1070" s="2" t="s">
        <v>70</v>
      </c>
      <c r="K1070" s="1">
        <f>Tabelle6[[#This Row],[Menge kg Nges]]/1000</f>
        <v>7.2814700000000006</v>
      </c>
      <c r="L1070" s="1">
        <f>Tabelle6[[#This Row],[Menge kg P2O5]]/1000</f>
        <v>2.7768900000000003</v>
      </c>
      <c r="M1070" s="1">
        <f>Tabelle6[[#This Row],[Menge t Nges]]/Tabelle6[[#This Row],[Anzahl Lieferscheine]]</f>
        <v>0.25108517241379313</v>
      </c>
      <c r="N1070" s="1">
        <f>Tabelle6[[#This Row],[Menge t P2O5]]/Tabelle6[[#This Row],[Anzahl Lieferscheine]]</f>
        <v>9.5754827586206903E-2</v>
      </c>
    </row>
    <row r="1071" spans="1:14" x14ac:dyDescent="0.2">
      <c r="A1071" s="2" t="s">
        <v>42</v>
      </c>
      <c r="B1071" s="2" t="s">
        <v>42</v>
      </c>
      <c r="C1071" s="2" t="s">
        <v>6</v>
      </c>
      <c r="D1071" s="2" t="s">
        <v>7</v>
      </c>
      <c r="E1071" s="2" t="s">
        <v>11</v>
      </c>
      <c r="F1071" s="2" t="s">
        <v>61</v>
      </c>
      <c r="G1071" s="1">
        <v>39996.79</v>
      </c>
      <c r="H1071" s="1">
        <v>19415.419999999998</v>
      </c>
      <c r="I1071" s="4">
        <v>68</v>
      </c>
      <c r="J1071" s="2" t="s">
        <v>70</v>
      </c>
      <c r="K1071" s="1">
        <f>Tabelle6[[#This Row],[Menge kg Nges]]/1000</f>
        <v>39.996790000000004</v>
      </c>
      <c r="L1071" s="1">
        <f>Tabelle6[[#This Row],[Menge kg P2O5]]/1000</f>
        <v>19.415419999999997</v>
      </c>
      <c r="M1071" s="1">
        <f>Tabelle6[[#This Row],[Menge t Nges]]/Tabelle6[[#This Row],[Anzahl Lieferscheine]]</f>
        <v>0.58818808823529423</v>
      </c>
      <c r="N1071" s="1">
        <f>Tabelle6[[#This Row],[Menge t P2O5]]/Tabelle6[[#This Row],[Anzahl Lieferscheine]]</f>
        <v>0.28552088235294115</v>
      </c>
    </row>
    <row r="1072" spans="1:14" x14ac:dyDescent="0.2">
      <c r="A1072" s="2" t="s">
        <v>42</v>
      </c>
      <c r="B1072" s="2" t="s">
        <v>42</v>
      </c>
      <c r="C1072" s="2" t="s">
        <v>6</v>
      </c>
      <c r="D1072" s="2" t="s">
        <v>7</v>
      </c>
      <c r="E1072" s="2" t="s">
        <v>12</v>
      </c>
      <c r="F1072" s="2" t="s">
        <v>61</v>
      </c>
      <c r="G1072" s="1">
        <v>43515.950000000004</v>
      </c>
      <c r="H1072" s="1">
        <v>17751.340000000004</v>
      </c>
      <c r="I1072" s="4">
        <v>133</v>
      </c>
      <c r="J1072" s="2" t="s">
        <v>70</v>
      </c>
      <c r="K1072" s="1">
        <f>Tabelle6[[#This Row],[Menge kg Nges]]/1000</f>
        <v>43.515950000000004</v>
      </c>
      <c r="L1072" s="1">
        <f>Tabelle6[[#This Row],[Menge kg P2O5]]/1000</f>
        <v>17.751340000000003</v>
      </c>
      <c r="M1072" s="1">
        <f>Tabelle6[[#This Row],[Menge t Nges]]/Tabelle6[[#This Row],[Anzahl Lieferscheine]]</f>
        <v>0.32718759398496244</v>
      </c>
      <c r="N1072" s="1">
        <f>Tabelle6[[#This Row],[Menge t P2O5]]/Tabelle6[[#This Row],[Anzahl Lieferscheine]]</f>
        <v>0.1334687218045113</v>
      </c>
    </row>
    <row r="1073" spans="1:14" x14ac:dyDescent="0.2">
      <c r="A1073" s="2" t="s">
        <v>42</v>
      </c>
      <c r="B1073" s="2" t="s">
        <v>42</v>
      </c>
      <c r="C1073" s="2" t="s">
        <v>6</v>
      </c>
      <c r="D1073" s="2" t="s">
        <v>7</v>
      </c>
      <c r="E1073" s="2" t="s">
        <v>13</v>
      </c>
      <c r="F1073" s="2" t="s">
        <v>61</v>
      </c>
      <c r="G1073" s="1">
        <v>20354.699999999993</v>
      </c>
      <c r="H1073" s="1">
        <v>10825.100000000002</v>
      </c>
      <c r="I1073" s="4">
        <v>68</v>
      </c>
      <c r="J1073" s="2" t="s">
        <v>70</v>
      </c>
      <c r="K1073" s="1">
        <f>Tabelle6[[#This Row],[Menge kg Nges]]/1000</f>
        <v>20.354699999999994</v>
      </c>
      <c r="L1073" s="1">
        <f>Tabelle6[[#This Row],[Menge kg P2O5]]/1000</f>
        <v>10.825100000000003</v>
      </c>
      <c r="M1073" s="1">
        <f>Tabelle6[[#This Row],[Menge t Nges]]/Tabelle6[[#This Row],[Anzahl Lieferscheine]]</f>
        <v>0.29933382352941168</v>
      </c>
      <c r="N1073" s="1">
        <f>Tabelle6[[#This Row],[Menge t P2O5]]/Tabelle6[[#This Row],[Anzahl Lieferscheine]]</f>
        <v>0.15919264705882358</v>
      </c>
    </row>
    <row r="1074" spans="1:14" x14ac:dyDescent="0.2">
      <c r="A1074" s="2" t="s">
        <v>42</v>
      </c>
      <c r="B1074" s="2" t="s">
        <v>42</v>
      </c>
      <c r="C1074" s="2" t="s">
        <v>6</v>
      </c>
      <c r="D1074" s="2" t="s">
        <v>7</v>
      </c>
      <c r="E1074" s="2" t="s">
        <v>14</v>
      </c>
      <c r="F1074" s="2" t="s">
        <v>61</v>
      </c>
      <c r="G1074" s="1">
        <v>70841.12000000001</v>
      </c>
      <c r="H1074" s="1">
        <v>38296.660000000025</v>
      </c>
      <c r="I1074" s="4">
        <v>240</v>
      </c>
      <c r="J1074" s="2" t="s">
        <v>70</v>
      </c>
      <c r="K1074" s="1">
        <f>Tabelle6[[#This Row],[Menge kg Nges]]/1000</f>
        <v>70.841120000000004</v>
      </c>
      <c r="L1074" s="1">
        <f>Tabelle6[[#This Row],[Menge kg P2O5]]/1000</f>
        <v>38.296660000000024</v>
      </c>
      <c r="M1074" s="1">
        <f>Tabelle6[[#This Row],[Menge t Nges]]/Tabelle6[[#This Row],[Anzahl Lieferscheine]]</f>
        <v>0.29517133333333334</v>
      </c>
      <c r="N1074" s="1">
        <f>Tabelle6[[#This Row],[Menge t P2O5]]/Tabelle6[[#This Row],[Anzahl Lieferscheine]]</f>
        <v>0.15956941666666677</v>
      </c>
    </row>
    <row r="1075" spans="1:14" x14ac:dyDescent="0.2">
      <c r="A1075" s="2" t="s">
        <v>42</v>
      </c>
      <c r="B1075" s="2" t="s">
        <v>42</v>
      </c>
      <c r="C1075" s="2" t="s">
        <v>6</v>
      </c>
      <c r="D1075" s="2" t="s">
        <v>15</v>
      </c>
      <c r="E1075" s="2" t="s">
        <v>8</v>
      </c>
      <c r="F1075" s="2" t="s">
        <v>61</v>
      </c>
      <c r="G1075" s="1">
        <v>23300.290000000012</v>
      </c>
      <c r="H1075" s="1">
        <v>7774.7500000000018</v>
      </c>
      <c r="I1075" s="4">
        <v>72</v>
      </c>
      <c r="J1075" s="2" t="s">
        <v>70</v>
      </c>
      <c r="K1075" s="1">
        <f>Tabelle6[[#This Row],[Menge kg Nges]]/1000</f>
        <v>23.300290000000011</v>
      </c>
      <c r="L1075" s="1">
        <f>Tabelle6[[#This Row],[Menge kg P2O5]]/1000</f>
        <v>7.7747500000000018</v>
      </c>
      <c r="M1075" s="1">
        <f>Tabelle6[[#This Row],[Menge t Nges]]/Tabelle6[[#This Row],[Anzahl Lieferscheine]]</f>
        <v>0.32361513888888904</v>
      </c>
      <c r="N1075" s="1">
        <f>Tabelle6[[#This Row],[Menge t P2O5]]/Tabelle6[[#This Row],[Anzahl Lieferscheine]]</f>
        <v>0.10798263888888891</v>
      </c>
    </row>
    <row r="1076" spans="1:14" x14ac:dyDescent="0.2">
      <c r="A1076" s="2" t="s">
        <v>42</v>
      </c>
      <c r="B1076" s="2" t="s">
        <v>42</v>
      </c>
      <c r="C1076" s="2" t="s">
        <v>6</v>
      </c>
      <c r="D1076" s="2" t="s">
        <v>15</v>
      </c>
      <c r="E1076" s="2" t="s">
        <v>17</v>
      </c>
      <c r="F1076" s="2" t="s">
        <v>61</v>
      </c>
      <c r="G1076" s="1">
        <v>1320</v>
      </c>
      <c r="H1076" s="1">
        <v>660</v>
      </c>
      <c r="I1076" s="4">
        <v>6</v>
      </c>
      <c r="J1076" s="2" t="s">
        <v>70</v>
      </c>
      <c r="K1076" s="1">
        <f>Tabelle6[[#This Row],[Menge kg Nges]]/1000</f>
        <v>1.32</v>
      </c>
      <c r="L1076" s="1">
        <f>Tabelle6[[#This Row],[Menge kg P2O5]]/1000</f>
        <v>0.66</v>
      </c>
      <c r="M1076" s="1">
        <f>Tabelle6[[#This Row],[Menge t Nges]]/Tabelle6[[#This Row],[Anzahl Lieferscheine]]</f>
        <v>0.22</v>
      </c>
      <c r="N1076" s="1">
        <f>Tabelle6[[#This Row],[Menge t P2O5]]/Tabelle6[[#This Row],[Anzahl Lieferscheine]]</f>
        <v>0.11</v>
      </c>
    </row>
    <row r="1077" spans="1:14" x14ac:dyDescent="0.2">
      <c r="A1077" s="2" t="s">
        <v>42</v>
      </c>
      <c r="B1077" s="2" t="s">
        <v>42</v>
      </c>
      <c r="C1077" s="2" t="s">
        <v>6</v>
      </c>
      <c r="D1077" s="2" t="s">
        <v>15</v>
      </c>
      <c r="E1077" s="2" t="s">
        <v>35</v>
      </c>
      <c r="F1077" s="2" t="s">
        <v>61</v>
      </c>
      <c r="G1077" s="1">
        <v>6.2</v>
      </c>
      <c r="H1077" s="1">
        <v>4.8</v>
      </c>
      <c r="I1077" s="4">
        <v>1</v>
      </c>
      <c r="J1077" s="2" t="s">
        <v>70</v>
      </c>
      <c r="K1077" s="1">
        <f>Tabelle6[[#This Row],[Menge kg Nges]]/1000</f>
        <v>6.1999999999999998E-3</v>
      </c>
      <c r="L1077" s="1">
        <f>Tabelle6[[#This Row],[Menge kg P2O5]]/1000</f>
        <v>4.7999999999999996E-3</v>
      </c>
      <c r="M1077" s="1">
        <f>Tabelle6[[#This Row],[Menge t Nges]]/Tabelle6[[#This Row],[Anzahl Lieferscheine]]</f>
        <v>6.1999999999999998E-3</v>
      </c>
      <c r="N1077" s="1">
        <f>Tabelle6[[#This Row],[Menge t P2O5]]/Tabelle6[[#This Row],[Anzahl Lieferscheine]]</f>
        <v>4.7999999999999996E-3</v>
      </c>
    </row>
    <row r="1078" spans="1:14" x14ac:dyDescent="0.2">
      <c r="A1078" s="2" t="s">
        <v>42</v>
      </c>
      <c r="B1078" s="2" t="s">
        <v>42</v>
      </c>
      <c r="C1078" s="2" t="s">
        <v>6</v>
      </c>
      <c r="D1078" s="2" t="s">
        <v>15</v>
      </c>
      <c r="E1078" s="2" t="s">
        <v>18</v>
      </c>
      <c r="F1078" s="2" t="s">
        <v>61</v>
      </c>
      <c r="G1078" s="1">
        <v>31445.280000000002</v>
      </c>
      <c r="H1078" s="1">
        <v>24238.209999999995</v>
      </c>
      <c r="I1078" s="4">
        <v>70</v>
      </c>
      <c r="J1078" s="2" t="s">
        <v>70</v>
      </c>
      <c r="K1078" s="1">
        <f>Tabelle6[[#This Row],[Menge kg Nges]]/1000</f>
        <v>31.445280000000004</v>
      </c>
      <c r="L1078" s="1">
        <f>Tabelle6[[#This Row],[Menge kg P2O5]]/1000</f>
        <v>24.238209999999995</v>
      </c>
      <c r="M1078" s="1">
        <f>Tabelle6[[#This Row],[Menge t Nges]]/Tabelle6[[#This Row],[Anzahl Lieferscheine]]</f>
        <v>0.44921828571428579</v>
      </c>
      <c r="N1078" s="1">
        <f>Tabelle6[[#This Row],[Menge t P2O5]]/Tabelle6[[#This Row],[Anzahl Lieferscheine]]</f>
        <v>0.34626014285714279</v>
      </c>
    </row>
    <row r="1079" spans="1:14" x14ac:dyDescent="0.2">
      <c r="A1079" s="2" t="s">
        <v>42</v>
      </c>
      <c r="B1079" s="2" t="s">
        <v>42</v>
      </c>
      <c r="C1079" s="2" t="s">
        <v>6</v>
      </c>
      <c r="D1079" s="2" t="s">
        <v>15</v>
      </c>
      <c r="E1079" s="2" t="s">
        <v>19</v>
      </c>
      <c r="F1079" s="2" t="s">
        <v>61</v>
      </c>
      <c r="G1079" s="1">
        <v>548.1</v>
      </c>
      <c r="H1079" s="1">
        <v>609</v>
      </c>
      <c r="I1079" s="4">
        <v>9</v>
      </c>
      <c r="J1079" s="2" t="s">
        <v>70</v>
      </c>
      <c r="K1079" s="1">
        <f>Tabelle6[[#This Row],[Menge kg Nges]]/1000</f>
        <v>0.54810000000000003</v>
      </c>
      <c r="L1079" s="1">
        <f>Tabelle6[[#This Row],[Menge kg P2O5]]/1000</f>
        <v>0.60899999999999999</v>
      </c>
      <c r="M1079" s="1">
        <f>Tabelle6[[#This Row],[Menge t Nges]]/Tabelle6[[#This Row],[Anzahl Lieferscheine]]</f>
        <v>6.0900000000000003E-2</v>
      </c>
      <c r="N1079" s="1">
        <f>Tabelle6[[#This Row],[Menge t P2O5]]/Tabelle6[[#This Row],[Anzahl Lieferscheine]]</f>
        <v>6.7666666666666667E-2</v>
      </c>
    </row>
    <row r="1080" spans="1:14" x14ac:dyDescent="0.2">
      <c r="A1080" s="2" t="s">
        <v>42</v>
      </c>
      <c r="B1080" s="2" t="s">
        <v>42</v>
      </c>
      <c r="C1080" s="2" t="s">
        <v>6</v>
      </c>
      <c r="D1080" s="2" t="s">
        <v>15</v>
      </c>
      <c r="E1080" s="2" t="s">
        <v>20</v>
      </c>
      <c r="F1080" s="2" t="s">
        <v>61</v>
      </c>
      <c r="G1080" s="1">
        <v>13631.219999999996</v>
      </c>
      <c r="H1080" s="1">
        <v>8915.39</v>
      </c>
      <c r="I1080" s="4">
        <v>151</v>
      </c>
      <c r="J1080" s="2" t="s">
        <v>70</v>
      </c>
      <c r="K1080" s="1">
        <f>Tabelle6[[#This Row],[Menge kg Nges]]/1000</f>
        <v>13.631219999999995</v>
      </c>
      <c r="L1080" s="1">
        <f>Tabelle6[[#This Row],[Menge kg P2O5]]/1000</f>
        <v>8.9153899999999986</v>
      </c>
      <c r="M1080" s="1">
        <f>Tabelle6[[#This Row],[Menge t Nges]]/Tabelle6[[#This Row],[Anzahl Lieferscheine]]</f>
        <v>9.0272980132450303E-2</v>
      </c>
      <c r="N1080" s="1">
        <f>Tabelle6[[#This Row],[Menge t P2O5]]/Tabelle6[[#This Row],[Anzahl Lieferscheine]]</f>
        <v>5.9042317880794691E-2</v>
      </c>
    </row>
    <row r="1081" spans="1:14" x14ac:dyDescent="0.2">
      <c r="A1081" s="2" t="s">
        <v>42</v>
      </c>
      <c r="B1081" s="2" t="s">
        <v>42</v>
      </c>
      <c r="C1081" s="2" t="s">
        <v>6</v>
      </c>
      <c r="D1081" s="2" t="s">
        <v>15</v>
      </c>
      <c r="E1081" s="2" t="s">
        <v>21</v>
      </c>
      <c r="F1081" s="2" t="s">
        <v>61</v>
      </c>
      <c r="G1081" s="1">
        <v>6985.2</v>
      </c>
      <c r="H1081" s="1">
        <v>3919.2000000000003</v>
      </c>
      <c r="I1081" s="4">
        <v>24</v>
      </c>
      <c r="J1081" s="2" t="s">
        <v>70</v>
      </c>
      <c r="K1081" s="1">
        <f>Tabelle6[[#This Row],[Menge kg Nges]]/1000</f>
        <v>6.9851999999999999</v>
      </c>
      <c r="L1081" s="1">
        <f>Tabelle6[[#This Row],[Menge kg P2O5]]/1000</f>
        <v>3.9192000000000005</v>
      </c>
      <c r="M1081" s="1">
        <f>Tabelle6[[#This Row],[Menge t Nges]]/Tabelle6[[#This Row],[Anzahl Lieferscheine]]</f>
        <v>0.29104999999999998</v>
      </c>
      <c r="N1081" s="1">
        <f>Tabelle6[[#This Row],[Menge t P2O5]]/Tabelle6[[#This Row],[Anzahl Lieferscheine]]</f>
        <v>0.16330000000000003</v>
      </c>
    </row>
    <row r="1082" spans="1:14" x14ac:dyDescent="0.2">
      <c r="A1082" s="2" t="s">
        <v>42</v>
      </c>
      <c r="B1082" s="2" t="s">
        <v>42</v>
      </c>
      <c r="C1082" s="2" t="s">
        <v>6</v>
      </c>
      <c r="D1082" s="2" t="s">
        <v>15</v>
      </c>
      <c r="E1082" s="2" t="s">
        <v>9</v>
      </c>
      <c r="F1082" s="2" t="s">
        <v>61</v>
      </c>
      <c r="G1082" s="1">
        <v>10072.300000000001</v>
      </c>
      <c r="H1082" s="1">
        <v>5447.29</v>
      </c>
      <c r="I1082" s="4">
        <v>83</v>
      </c>
      <c r="J1082" s="2" t="s">
        <v>70</v>
      </c>
      <c r="K1082" s="1">
        <f>Tabelle6[[#This Row],[Menge kg Nges]]/1000</f>
        <v>10.0723</v>
      </c>
      <c r="L1082" s="1">
        <f>Tabelle6[[#This Row],[Menge kg P2O5]]/1000</f>
        <v>5.4472899999999997</v>
      </c>
      <c r="M1082" s="1">
        <f>Tabelle6[[#This Row],[Menge t Nges]]/Tabelle6[[#This Row],[Anzahl Lieferscheine]]</f>
        <v>0.12135301204819278</v>
      </c>
      <c r="N1082" s="1">
        <f>Tabelle6[[#This Row],[Menge t P2O5]]/Tabelle6[[#This Row],[Anzahl Lieferscheine]]</f>
        <v>6.5629999999999994E-2</v>
      </c>
    </row>
    <row r="1083" spans="1:14" x14ac:dyDescent="0.2">
      <c r="A1083" s="2" t="s">
        <v>42</v>
      </c>
      <c r="B1083" s="2" t="s">
        <v>42</v>
      </c>
      <c r="C1083" s="2" t="s">
        <v>6</v>
      </c>
      <c r="D1083" s="2" t="s">
        <v>15</v>
      </c>
      <c r="E1083" s="2" t="s">
        <v>10</v>
      </c>
      <c r="F1083" s="2" t="s">
        <v>61</v>
      </c>
      <c r="G1083" s="1">
        <v>7810.48</v>
      </c>
      <c r="H1083" s="1">
        <v>3454.8399999999997</v>
      </c>
      <c r="I1083" s="4">
        <v>23</v>
      </c>
      <c r="J1083" s="2" t="s">
        <v>70</v>
      </c>
      <c r="K1083" s="1">
        <f>Tabelle6[[#This Row],[Menge kg Nges]]/1000</f>
        <v>7.8104799999999992</v>
      </c>
      <c r="L1083" s="1">
        <f>Tabelle6[[#This Row],[Menge kg P2O5]]/1000</f>
        <v>3.4548399999999999</v>
      </c>
      <c r="M1083" s="1">
        <f>Tabelle6[[#This Row],[Menge t Nges]]/Tabelle6[[#This Row],[Anzahl Lieferscheine]]</f>
        <v>0.3395860869565217</v>
      </c>
      <c r="N1083" s="1">
        <f>Tabelle6[[#This Row],[Menge t P2O5]]/Tabelle6[[#This Row],[Anzahl Lieferscheine]]</f>
        <v>0.1502104347826087</v>
      </c>
    </row>
    <row r="1084" spans="1:14" x14ac:dyDescent="0.2">
      <c r="A1084" s="2" t="s">
        <v>42</v>
      </c>
      <c r="B1084" s="2" t="s">
        <v>42</v>
      </c>
      <c r="C1084" s="2" t="s">
        <v>6</v>
      </c>
      <c r="D1084" s="2" t="s">
        <v>15</v>
      </c>
      <c r="E1084" s="2" t="s">
        <v>23</v>
      </c>
      <c r="F1084" s="2" t="s">
        <v>61</v>
      </c>
      <c r="G1084" s="1">
        <v>393.6</v>
      </c>
      <c r="H1084" s="1">
        <v>177.6</v>
      </c>
      <c r="I1084" s="4">
        <v>5</v>
      </c>
      <c r="J1084" s="2" t="s">
        <v>70</v>
      </c>
      <c r="K1084" s="1">
        <f>Tabelle6[[#This Row],[Menge kg Nges]]/1000</f>
        <v>0.39360000000000001</v>
      </c>
      <c r="L1084" s="1">
        <f>Tabelle6[[#This Row],[Menge kg P2O5]]/1000</f>
        <v>0.17760000000000001</v>
      </c>
      <c r="M1084" s="1">
        <f>Tabelle6[[#This Row],[Menge t Nges]]/Tabelle6[[#This Row],[Anzahl Lieferscheine]]</f>
        <v>7.8719999999999998E-2</v>
      </c>
      <c r="N1084" s="1">
        <f>Tabelle6[[#This Row],[Menge t P2O5]]/Tabelle6[[#This Row],[Anzahl Lieferscheine]]</f>
        <v>3.5520000000000003E-2</v>
      </c>
    </row>
    <row r="1085" spans="1:14" x14ac:dyDescent="0.2">
      <c r="A1085" s="2" t="s">
        <v>42</v>
      </c>
      <c r="B1085" s="2" t="s">
        <v>42</v>
      </c>
      <c r="C1085" s="2" t="s">
        <v>6</v>
      </c>
      <c r="D1085" s="2" t="s">
        <v>15</v>
      </c>
      <c r="E1085" s="2" t="s">
        <v>12</v>
      </c>
      <c r="F1085" s="2" t="s">
        <v>61</v>
      </c>
      <c r="G1085" s="1">
        <v>439.53</v>
      </c>
      <c r="H1085" s="1">
        <v>394.45</v>
      </c>
      <c r="I1085" s="4">
        <v>4</v>
      </c>
      <c r="J1085" s="2" t="s">
        <v>70</v>
      </c>
      <c r="K1085" s="1">
        <f>Tabelle6[[#This Row],[Menge kg Nges]]/1000</f>
        <v>0.43952999999999998</v>
      </c>
      <c r="L1085" s="1">
        <f>Tabelle6[[#This Row],[Menge kg P2O5]]/1000</f>
        <v>0.39444999999999997</v>
      </c>
      <c r="M1085" s="1">
        <f>Tabelle6[[#This Row],[Menge t Nges]]/Tabelle6[[#This Row],[Anzahl Lieferscheine]]</f>
        <v>0.10988249999999999</v>
      </c>
      <c r="N1085" s="1">
        <f>Tabelle6[[#This Row],[Menge t P2O5]]/Tabelle6[[#This Row],[Anzahl Lieferscheine]]</f>
        <v>9.8612499999999992E-2</v>
      </c>
    </row>
    <row r="1086" spans="1:14" x14ac:dyDescent="0.2">
      <c r="A1086" s="2" t="s">
        <v>42</v>
      </c>
      <c r="B1086" s="2" t="s">
        <v>42</v>
      </c>
      <c r="C1086" s="2" t="s">
        <v>6</v>
      </c>
      <c r="D1086" s="2" t="s">
        <v>15</v>
      </c>
      <c r="E1086" s="2" t="s">
        <v>13</v>
      </c>
      <c r="F1086" s="2" t="s">
        <v>61</v>
      </c>
      <c r="G1086" s="1">
        <v>4559.1000000000004</v>
      </c>
      <c r="H1086" s="1">
        <v>4091.5</v>
      </c>
      <c r="I1086" s="4">
        <v>11</v>
      </c>
      <c r="J1086" s="2" t="s">
        <v>70</v>
      </c>
      <c r="K1086" s="1">
        <f>Tabelle6[[#This Row],[Menge kg Nges]]/1000</f>
        <v>4.5590999999999999</v>
      </c>
      <c r="L1086" s="1">
        <f>Tabelle6[[#This Row],[Menge kg P2O5]]/1000</f>
        <v>4.0914999999999999</v>
      </c>
      <c r="M1086" s="1">
        <f>Tabelle6[[#This Row],[Menge t Nges]]/Tabelle6[[#This Row],[Anzahl Lieferscheine]]</f>
        <v>0.41446363636363637</v>
      </c>
      <c r="N1086" s="1">
        <f>Tabelle6[[#This Row],[Menge t P2O5]]/Tabelle6[[#This Row],[Anzahl Lieferscheine]]</f>
        <v>0.37195454545454543</v>
      </c>
    </row>
    <row r="1087" spans="1:14" x14ac:dyDescent="0.2">
      <c r="A1087" s="2" t="s">
        <v>42</v>
      </c>
      <c r="B1087" s="2" t="s">
        <v>42</v>
      </c>
      <c r="C1087" s="2" t="s">
        <v>6</v>
      </c>
      <c r="D1087" s="2" t="s">
        <v>15</v>
      </c>
      <c r="E1087" s="2" t="s">
        <v>24</v>
      </c>
      <c r="F1087" s="2" t="s">
        <v>61</v>
      </c>
      <c r="G1087" s="1">
        <v>70</v>
      </c>
      <c r="H1087" s="1">
        <v>62.5</v>
      </c>
      <c r="I1087" s="4">
        <v>1</v>
      </c>
      <c r="J1087" s="2" t="s">
        <v>70</v>
      </c>
      <c r="K1087" s="1">
        <f>Tabelle6[[#This Row],[Menge kg Nges]]/1000</f>
        <v>7.0000000000000007E-2</v>
      </c>
      <c r="L1087" s="1">
        <f>Tabelle6[[#This Row],[Menge kg P2O5]]/1000</f>
        <v>6.25E-2</v>
      </c>
      <c r="M1087" s="1">
        <f>Tabelle6[[#This Row],[Menge t Nges]]/Tabelle6[[#This Row],[Anzahl Lieferscheine]]</f>
        <v>7.0000000000000007E-2</v>
      </c>
      <c r="N1087" s="1">
        <f>Tabelle6[[#This Row],[Menge t P2O5]]/Tabelle6[[#This Row],[Anzahl Lieferscheine]]</f>
        <v>6.25E-2</v>
      </c>
    </row>
    <row r="1088" spans="1:14" x14ac:dyDescent="0.2">
      <c r="A1088" s="2" t="s">
        <v>42</v>
      </c>
      <c r="B1088" s="2" t="s">
        <v>42</v>
      </c>
      <c r="C1088" s="2" t="s">
        <v>6</v>
      </c>
      <c r="D1088" s="2" t="s">
        <v>15</v>
      </c>
      <c r="E1088" s="2" t="s">
        <v>31</v>
      </c>
      <c r="F1088" s="2" t="s">
        <v>61</v>
      </c>
      <c r="G1088" s="1">
        <v>98.4</v>
      </c>
      <c r="H1088" s="1">
        <v>44.4</v>
      </c>
      <c r="I1088" s="4">
        <v>1</v>
      </c>
      <c r="J1088" s="2" t="s">
        <v>70</v>
      </c>
      <c r="K1088" s="1">
        <f>Tabelle6[[#This Row],[Menge kg Nges]]/1000</f>
        <v>9.8400000000000001E-2</v>
      </c>
      <c r="L1088" s="1">
        <f>Tabelle6[[#This Row],[Menge kg P2O5]]/1000</f>
        <v>4.4400000000000002E-2</v>
      </c>
      <c r="M1088" s="1">
        <f>Tabelle6[[#This Row],[Menge t Nges]]/Tabelle6[[#This Row],[Anzahl Lieferscheine]]</f>
        <v>9.8400000000000001E-2</v>
      </c>
      <c r="N1088" s="1">
        <f>Tabelle6[[#This Row],[Menge t P2O5]]/Tabelle6[[#This Row],[Anzahl Lieferscheine]]</f>
        <v>4.4400000000000002E-2</v>
      </c>
    </row>
    <row r="1089" spans="1:14" x14ac:dyDescent="0.2">
      <c r="A1089" s="2" t="s">
        <v>42</v>
      </c>
      <c r="B1089" s="2" t="s">
        <v>42</v>
      </c>
      <c r="C1089" s="2" t="s">
        <v>25</v>
      </c>
      <c r="D1089" s="2" t="s">
        <v>25</v>
      </c>
      <c r="E1089" s="2" t="s">
        <v>26</v>
      </c>
      <c r="F1089" s="2" t="s">
        <v>61</v>
      </c>
      <c r="G1089" s="1">
        <v>304170.39999999991</v>
      </c>
      <c r="H1089" s="1">
        <v>128889.09999999989</v>
      </c>
      <c r="I1089" s="4">
        <v>958</v>
      </c>
      <c r="J1089" s="2" t="s">
        <v>70</v>
      </c>
      <c r="K1089" s="1">
        <f>Tabelle6[[#This Row],[Menge kg Nges]]/1000</f>
        <v>304.17039999999992</v>
      </c>
      <c r="L1089" s="1">
        <f>Tabelle6[[#This Row],[Menge kg P2O5]]/1000</f>
        <v>128.8890999999999</v>
      </c>
      <c r="M1089" s="1">
        <f>Tabelle6[[#This Row],[Menge t Nges]]/Tabelle6[[#This Row],[Anzahl Lieferscheine]]</f>
        <v>0.31750563674321497</v>
      </c>
      <c r="N1089" s="1">
        <f>Tabelle6[[#This Row],[Menge t P2O5]]/Tabelle6[[#This Row],[Anzahl Lieferscheine]]</f>
        <v>0.13453977035490594</v>
      </c>
    </row>
    <row r="1090" spans="1:14" x14ac:dyDescent="0.2">
      <c r="A1090" s="2" t="s">
        <v>42</v>
      </c>
      <c r="B1090" s="2" t="s">
        <v>42</v>
      </c>
      <c r="C1090" s="2" t="s">
        <v>63</v>
      </c>
      <c r="D1090" s="2" t="s">
        <v>63</v>
      </c>
      <c r="E1090" s="2" t="s">
        <v>63</v>
      </c>
      <c r="F1090" s="2" t="s">
        <v>61</v>
      </c>
      <c r="G1090" s="1">
        <v>1967.0800000000002</v>
      </c>
      <c r="H1090" s="1">
        <v>645.40000000000009</v>
      </c>
      <c r="I1090" s="4">
        <v>9</v>
      </c>
      <c r="J1090" s="2" t="s">
        <v>70</v>
      </c>
      <c r="K1090" s="1">
        <f>Tabelle6[[#This Row],[Menge kg Nges]]/1000</f>
        <v>1.9670800000000002</v>
      </c>
      <c r="L1090" s="1">
        <f>Tabelle6[[#This Row],[Menge kg P2O5]]/1000</f>
        <v>0.64540000000000008</v>
      </c>
      <c r="M1090" s="1">
        <f>Tabelle6[[#This Row],[Menge t Nges]]/Tabelle6[[#This Row],[Anzahl Lieferscheine]]</f>
        <v>0.21856444444444445</v>
      </c>
      <c r="N1090" s="1">
        <f>Tabelle6[[#This Row],[Menge t P2O5]]/Tabelle6[[#This Row],[Anzahl Lieferscheine]]</f>
        <v>7.1711111111111114E-2</v>
      </c>
    </row>
  </sheetData>
  <pageMargins left="0.7" right="0.7" top="0.78740157499999996" bottom="0.78740157499999996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2A57E-1D7F-4DC7-9D4E-DD0087159C78}">
  <dimension ref="A1:N1100"/>
  <sheetViews>
    <sheetView workbookViewId="0">
      <selection activeCell="D48" sqref="A2:N1100"/>
    </sheetView>
  </sheetViews>
  <sheetFormatPr baseColWidth="10" defaultRowHeight="15" x14ac:dyDescent="0.2"/>
  <cols>
    <col min="1" max="1" width="16.5" bestFit="1" customWidth="1"/>
    <col min="2" max="2" width="18.5" bestFit="1" customWidth="1"/>
    <col min="3" max="3" width="14.33203125" bestFit="1" customWidth="1"/>
    <col min="4" max="4" width="16.1640625" bestFit="1" customWidth="1"/>
    <col min="5" max="5" width="36.5" bestFit="1" customWidth="1"/>
    <col min="6" max="6" width="18.83203125" bestFit="1" customWidth="1"/>
    <col min="7" max="7" width="15.5" bestFit="1" customWidth="1"/>
    <col min="8" max="8" width="15.83203125" bestFit="1" customWidth="1"/>
    <col min="9" max="9" width="20.1640625" bestFit="1" customWidth="1"/>
    <col min="10" max="10" width="6.5" bestFit="1" customWidth="1"/>
    <col min="11" max="11" width="14.5" bestFit="1" customWidth="1"/>
    <col min="12" max="12" width="14.6640625" bestFit="1" customWidth="1"/>
    <col min="13" max="13" width="22" bestFit="1" customWidth="1"/>
    <col min="14" max="14" width="22.5" bestFit="1" customWidth="1"/>
  </cols>
  <sheetData>
    <row r="1" spans="1:14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60</v>
      </c>
      <c r="G1" t="s">
        <v>58</v>
      </c>
      <c r="H1" t="s">
        <v>76</v>
      </c>
      <c r="I1" t="s">
        <v>75</v>
      </c>
      <c r="J1" t="s">
        <v>64</v>
      </c>
      <c r="K1" s="2" t="s">
        <v>77</v>
      </c>
      <c r="L1" s="2" t="s">
        <v>78</v>
      </c>
      <c r="M1" t="s">
        <v>79</v>
      </c>
      <c r="N1" t="s">
        <v>80</v>
      </c>
    </row>
    <row r="2" spans="1:14" x14ac:dyDescent="0.2">
      <c r="A2" s="2" t="s">
        <v>5</v>
      </c>
      <c r="B2" s="2" t="s">
        <v>5</v>
      </c>
      <c r="C2" s="2" t="s">
        <v>6</v>
      </c>
      <c r="D2" s="2" t="s">
        <v>7</v>
      </c>
      <c r="E2" s="2" t="s">
        <v>8</v>
      </c>
      <c r="F2" s="2" t="s">
        <v>61</v>
      </c>
      <c r="G2" s="1">
        <v>362452.41</v>
      </c>
      <c r="H2" s="1">
        <v>138496.65999999997</v>
      </c>
      <c r="I2" s="4">
        <v>246</v>
      </c>
      <c r="J2" s="2" t="s">
        <v>71</v>
      </c>
      <c r="K2" s="1">
        <f>Tabelle7[[#This Row],[Menge kg Nges]]/1000</f>
        <v>362.45240999999999</v>
      </c>
      <c r="L2" s="1">
        <f>Tabelle7[[#This Row],[Menge kg P2O5]]/1000</f>
        <v>138.49665999999996</v>
      </c>
      <c r="M2" s="1">
        <f>Tabelle7[[#This Row],[Menge t Nges]]/Tabelle7[[#This Row],[Anzahl Lieferscheine]]</f>
        <v>1.4733837804878047</v>
      </c>
      <c r="N2" s="1">
        <f>Tabelle7[[#This Row],[Menge t P2O5]]/Tabelle7[[#This Row],[Anzahl Lieferscheine]]</f>
        <v>0.56299455284552835</v>
      </c>
    </row>
    <row r="3" spans="1:14" x14ac:dyDescent="0.2">
      <c r="A3" s="2" t="s">
        <v>5</v>
      </c>
      <c r="B3" s="2" t="s">
        <v>5</v>
      </c>
      <c r="C3" s="2" t="s">
        <v>6</v>
      </c>
      <c r="D3" s="2" t="s">
        <v>7</v>
      </c>
      <c r="E3" s="2" t="s">
        <v>9</v>
      </c>
      <c r="F3" s="2" t="s">
        <v>61</v>
      </c>
      <c r="G3" s="1">
        <v>189265.45</v>
      </c>
      <c r="H3" s="1">
        <v>82172.230000000025</v>
      </c>
      <c r="I3" s="4">
        <v>182</v>
      </c>
      <c r="J3" s="2" t="s">
        <v>71</v>
      </c>
      <c r="K3" s="1">
        <f>Tabelle7[[#This Row],[Menge kg Nges]]/1000</f>
        <v>189.26545000000002</v>
      </c>
      <c r="L3" s="1">
        <f>Tabelle7[[#This Row],[Menge kg P2O5]]/1000</f>
        <v>82.172230000000027</v>
      </c>
      <c r="M3" s="1">
        <f>Tabelle7[[#This Row],[Menge t Nges]]/Tabelle7[[#This Row],[Anzahl Lieferscheine]]</f>
        <v>1.0399200549450551</v>
      </c>
      <c r="N3" s="1">
        <f>Tabelle7[[#This Row],[Menge t P2O5]]/Tabelle7[[#This Row],[Anzahl Lieferscheine]]</f>
        <v>0.45149576923076939</v>
      </c>
    </row>
    <row r="4" spans="1:14" x14ac:dyDescent="0.2">
      <c r="A4" s="2" t="s">
        <v>5</v>
      </c>
      <c r="B4" s="2" t="s">
        <v>5</v>
      </c>
      <c r="C4" s="2" t="s">
        <v>6</v>
      </c>
      <c r="D4" s="2" t="s">
        <v>7</v>
      </c>
      <c r="E4" s="2" t="s">
        <v>10</v>
      </c>
      <c r="F4" s="2" t="s">
        <v>61</v>
      </c>
      <c r="G4" s="1">
        <v>937.0200000000001</v>
      </c>
      <c r="H4" s="1">
        <v>369.5</v>
      </c>
      <c r="I4" s="4">
        <v>15</v>
      </c>
      <c r="J4" s="2" t="s">
        <v>71</v>
      </c>
      <c r="K4" s="1">
        <f>Tabelle7[[#This Row],[Menge kg Nges]]/1000</f>
        <v>0.93702000000000008</v>
      </c>
      <c r="L4" s="1">
        <f>Tabelle7[[#This Row],[Menge kg P2O5]]/1000</f>
        <v>0.3695</v>
      </c>
      <c r="M4" s="1">
        <f>Tabelle7[[#This Row],[Menge t Nges]]/Tabelle7[[#This Row],[Anzahl Lieferscheine]]</f>
        <v>6.2468000000000003E-2</v>
      </c>
      <c r="N4" s="1">
        <f>Tabelle7[[#This Row],[Menge t P2O5]]/Tabelle7[[#This Row],[Anzahl Lieferscheine]]</f>
        <v>2.4633333333333333E-2</v>
      </c>
    </row>
    <row r="5" spans="1:14" x14ac:dyDescent="0.2">
      <c r="A5" s="2" t="s">
        <v>5</v>
      </c>
      <c r="B5" s="2" t="s">
        <v>5</v>
      </c>
      <c r="C5" s="2" t="s">
        <v>6</v>
      </c>
      <c r="D5" s="2" t="s">
        <v>7</v>
      </c>
      <c r="E5" s="2" t="s">
        <v>11</v>
      </c>
      <c r="F5" s="2" t="s">
        <v>61</v>
      </c>
      <c r="G5" s="1">
        <v>21980.679999999997</v>
      </c>
      <c r="H5" s="1">
        <v>10835.019999999999</v>
      </c>
      <c r="I5" s="4">
        <v>53</v>
      </c>
      <c r="J5" s="2" t="s">
        <v>71</v>
      </c>
      <c r="K5" s="1">
        <f>Tabelle7[[#This Row],[Menge kg Nges]]/1000</f>
        <v>21.980679999999996</v>
      </c>
      <c r="L5" s="1">
        <f>Tabelle7[[#This Row],[Menge kg P2O5]]/1000</f>
        <v>10.835019999999998</v>
      </c>
      <c r="M5" s="1">
        <f>Tabelle7[[#This Row],[Menge t Nges]]/Tabelle7[[#This Row],[Anzahl Lieferscheine]]</f>
        <v>0.41472981132075465</v>
      </c>
      <c r="N5" s="1">
        <f>Tabelle7[[#This Row],[Menge t P2O5]]/Tabelle7[[#This Row],[Anzahl Lieferscheine]]</f>
        <v>0.20443433962264149</v>
      </c>
    </row>
    <row r="6" spans="1:14" x14ac:dyDescent="0.2">
      <c r="A6" s="2" t="s">
        <v>5</v>
      </c>
      <c r="B6" s="2" t="s">
        <v>5</v>
      </c>
      <c r="C6" s="2" t="s">
        <v>6</v>
      </c>
      <c r="D6" s="2" t="s">
        <v>7</v>
      </c>
      <c r="E6" s="2" t="s">
        <v>12</v>
      </c>
      <c r="F6" s="2" t="s">
        <v>61</v>
      </c>
      <c r="G6" s="1">
        <v>202396.19999999984</v>
      </c>
      <c r="H6" s="1">
        <v>107110.76</v>
      </c>
      <c r="I6" s="4">
        <v>514</v>
      </c>
      <c r="J6" s="2" t="s">
        <v>71</v>
      </c>
      <c r="K6" s="1">
        <f>Tabelle7[[#This Row],[Menge kg Nges]]/1000</f>
        <v>202.39619999999985</v>
      </c>
      <c r="L6" s="1">
        <f>Tabelle7[[#This Row],[Menge kg P2O5]]/1000</f>
        <v>107.11076</v>
      </c>
      <c r="M6" s="1">
        <f>Tabelle7[[#This Row],[Menge t Nges]]/Tabelle7[[#This Row],[Anzahl Lieferscheine]]</f>
        <v>0.3937669260700386</v>
      </c>
      <c r="N6" s="1">
        <f>Tabelle7[[#This Row],[Menge t P2O5]]/Tabelle7[[#This Row],[Anzahl Lieferscheine]]</f>
        <v>0.20838669260700388</v>
      </c>
    </row>
    <row r="7" spans="1:14" x14ac:dyDescent="0.2">
      <c r="A7" s="2" t="s">
        <v>5</v>
      </c>
      <c r="B7" s="2" t="s">
        <v>5</v>
      </c>
      <c r="C7" s="2" t="s">
        <v>6</v>
      </c>
      <c r="D7" s="2" t="s">
        <v>7</v>
      </c>
      <c r="E7" s="2" t="s">
        <v>13</v>
      </c>
      <c r="F7" s="2" t="s">
        <v>61</v>
      </c>
      <c r="G7" s="1">
        <v>51845.009999999995</v>
      </c>
      <c r="H7" s="1">
        <v>35171.210000000006</v>
      </c>
      <c r="I7" s="4">
        <v>43</v>
      </c>
      <c r="J7" s="2" t="s">
        <v>71</v>
      </c>
      <c r="K7" s="1">
        <f>Tabelle7[[#This Row],[Menge kg Nges]]/1000</f>
        <v>51.845009999999995</v>
      </c>
      <c r="L7" s="1">
        <f>Tabelle7[[#This Row],[Menge kg P2O5]]/1000</f>
        <v>35.171210000000009</v>
      </c>
      <c r="M7" s="1">
        <f>Tabelle7[[#This Row],[Menge t Nges]]/Tabelle7[[#This Row],[Anzahl Lieferscheine]]</f>
        <v>1.2056979069767442</v>
      </c>
      <c r="N7" s="1">
        <f>Tabelle7[[#This Row],[Menge t P2O5]]/Tabelle7[[#This Row],[Anzahl Lieferscheine]]</f>
        <v>0.81793511627907001</v>
      </c>
    </row>
    <row r="8" spans="1:14" x14ac:dyDescent="0.2">
      <c r="A8" s="2" t="s">
        <v>5</v>
      </c>
      <c r="B8" s="2" t="s">
        <v>5</v>
      </c>
      <c r="C8" s="2" t="s">
        <v>6</v>
      </c>
      <c r="D8" s="2" t="s">
        <v>7</v>
      </c>
      <c r="E8" s="2" t="s">
        <v>14</v>
      </c>
      <c r="F8" s="2" t="s">
        <v>61</v>
      </c>
      <c r="G8" s="1">
        <v>22109.129999999997</v>
      </c>
      <c r="H8" s="1">
        <v>11373.33</v>
      </c>
      <c r="I8" s="4">
        <v>39</v>
      </c>
      <c r="J8" s="2" t="s">
        <v>71</v>
      </c>
      <c r="K8" s="1">
        <f>Tabelle7[[#This Row],[Menge kg Nges]]/1000</f>
        <v>22.109129999999997</v>
      </c>
      <c r="L8" s="1">
        <f>Tabelle7[[#This Row],[Menge kg P2O5]]/1000</f>
        <v>11.373329999999999</v>
      </c>
      <c r="M8" s="1">
        <f>Tabelle7[[#This Row],[Menge t Nges]]/Tabelle7[[#This Row],[Anzahl Lieferscheine]]</f>
        <v>0.56690076923076915</v>
      </c>
      <c r="N8" s="1">
        <f>Tabelle7[[#This Row],[Menge t P2O5]]/Tabelle7[[#This Row],[Anzahl Lieferscheine]]</f>
        <v>0.29162384615384612</v>
      </c>
    </row>
    <row r="9" spans="1:14" x14ac:dyDescent="0.2">
      <c r="A9" s="2" t="s">
        <v>5</v>
      </c>
      <c r="B9" s="2" t="s">
        <v>5</v>
      </c>
      <c r="C9" s="2" t="s">
        <v>6</v>
      </c>
      <c r="D9" s="2" t="s">
        <v>15</v>
      </c>
      <c r="E9" s="2" t="s">
        <v>8</v>
      </c>
      <c r="F9" s="2" t="s">
        <v>61</v>
      </c>
      <c r="G9" s="1">
        <v>8524.2099999999991</v>
      </c>
      <c r="H9" s="1">
        <v>5078.4299999999994</v>
      </c>
      <c r="I9" s="4">
        <v>10</v>
      </c>
      <c r="J9" s="2" t="s">
        <v>71</v>
      </c>
      <c r="K9" s="1">
        <f>Tabelle7[[#This Row],[Menge kg Nges]]/1000</f>
        <v>8.5242099999999983</v>
      </c>
      <c r="L9" s="1">
        <f>Tabelle7[[#This Row],[Menge kg P2O5]]/1000</f>
        <v>5.0784299999999991</v>
      </c>
      <c r="M9" s="1">
        <f>Tabelle7[[#This Row],[Menge t Nges]]/Tabelle7[[#This Row],[Anzahl Lieferscheine]]</f>
        <v>0.85242099999999987</v>
      </c>
      <c r="N9" s="1">
        <f>Tabelle7[[#This Row],[Menge t P2O5]]/Tabelle7[[#This Row],[Anzahl Lieferscheine]]</f>
        <v>0.50784299999999993</v>
      </c>
    </row>
    <row r="10" spans="1:14" x14ac:dyDescent="0.2">
      <c r="A10" s="2" t="s">
        <v>5</v>
      </c>
      <c r="B10" s="2" t="s">
        <v>5</v>
      </c>
      <c r="C10" s="2" t="s">
        <v>6</v>
      </c>
      <c r="D10" s="2" t="s">
        <v>15</v>
      </c>
      <c r="E10" s="2" t="s">
        <v>17</v>
      </c>
      <c r="F10" s="2" t="s">
        <v>61</v>
      </c>
      <c r="G10" s="1">
        <v>7742.04</v>
      </c>
      <c r="H10" s="1">
        <v>3398.22</v>
      </c>
      <c r="I10" s="4">
        <v>7</v>
      </c>
      <c r="J10" s="2" t="s">
        <v>71</v>
      </c>
      <c r="K10" s="1">
        <f>Tabelle7[[#This Row],[Menge kg Nges]]/1000</f>
        <v>7.7420400000000003</v>
      </c>
      <c r="L10" s="1">
        <f>Tabelle7[[#This Row],[Menge kg P2O5]]/1000</f>
        <v>3.3982199999999998</v>
      </c>
      <c r="M10" s="1">
        <f>Tabelle7[[#This Row],[Menge t Nges]]/Tabelle7[[#This Row],[Anzahl Lieferscheine]]</f>
        <v>1.1060057142857143</v>
      </c>
      <c r="N10" s="1">
        <f>Tabelle7[[#This Row],[Menge t P2O5]]/Tabelle7[[#This Row],[Anzahl Lieferscheine]]</f>
        <v>0.48545999999999995</v>
      </c>
    </row>
    <row r="11" spans="1:14" x14ac:dyDescent="0.2">
      <c r="A11" s="2" t="s">
        <v>5</v>
      </c>
      <c r="B11" s="2" t="s">
        <v>5</v>
      </c>
      <c r="C11" s="2" t="s">
        <v>6</v>
      </c>
      <c r="D11" s="2" t="s">
        <v>15</v>
      </c>
      <c r="E11" s="2" t="s">
        <v>18</v>
      </c>
      <c r="F11" s="2" t="s">
        <v>61</v>
      </c>
      <c r="G11" s="1">
        <v>44207.93</v>
      </c>
      <c r="H11" s="1">
        <v>32778.229999999996</v>
      </c>
      <c r="I11" s="4">
        <v>73</v>
      </c>
      <c r="J11" s="2" t="s">
        <v>71</v>
      </c>
      <c r="K11" s="1">
        <f>Tabelle7[[#This Row],[Menge kg Nges]]/1000</f>
        <v>44.207929999999998</v>
      </c>
      <c r="L11" s="1">
        <f>Tabelle7[[#This Row],[Menge kg P2O5]]/1000</f>
        <v>32.778229999999994</v>
      </c>
      <c r="M11" s="1">
        <f>Tabelle7[[#This Row],[Menge t Nges]]/Tabelle7[[#This Row],[Anzahl Lieferscheine]]</f>
        <v>0.60558808219178084</v>
      </c>
      <c r="N11" s="1">
        <f>Tabelle7[[#This Row],[Menge t P2O5]]/Tabelle7[[#This Row],[Anzahl Lieferscheine]]</f>
        <v>0.44901684931506841</v>
      </c>
    </row>
    <row r="12" spans="1:14" x14ac:dyDescent="0.2">
      <c r="A12" s="2" t="s">
        <v>5</v>
      </c>
      <c r="B12" s="2" t="s">
        <v>5</v>
      </c>
      <c r="C12" s="2" t="s">
        <v>6</v>
      </c>
      <c r="D12" s="2" t="s">
        <v>15</v>
      </c>
      <c r="E12" s="2" t="s">
        <v>19</v>
      </c>
      <c r="F12" s="2" t="s">
        <v>61</v>
      </c>
      <c r="G12" s="1">
        <v>10915.18</v>
      </c>
      <c r="H12" s="1">
        <v>8755.5600000000013</v>
      </c>
      <c r="I12" s="4">
        <v>15</v>
      </c>
      <c r="J12" s="2" t="s">
        <v>71</v>
      </c>
      <c r="K12" s="1">
        <f>Tabelle7[[#This Row],[Menge kg Nges]]/1000</f>
        <v>10.915179999999999</v>
      </c>
      <c r="L12" s="1">
        <f>Tabelle7[[#This Row],[Menge kg P2O5]]/1000</f>
        <v>8.7555600000000009</v>
      </c>
      <c r="M12" s="1">
        <f>Tabelle7[[#This Row],[Menge t Nges]]/Tabelle7[[#This Row],[Anzahl Lieferscheine]]</f>
        <v>0.72767866666666658</v>
      </c>
      <c r="N12" s="1">
        <f>Tabelle7[[#This Row],[Menge t P2O5]]/Tabelle7[[#This Row],[Anzahl Lieferscheine]]</f>
        <v>0.58370400000000011</v>
      </c>
    </row>
    <row r="13" spans="1:14" x14ac:dyDescent="0.2">
      <c r="A13" s="2" t="s">
        <v>5</v>
      </c>
      <c r="B13" s="2" t="s">
        <v>5</v>
      </c>
      <c r="C13" s="2" t="s">
        <v>6</v>
      </c>
      <c r="D13" s="2" t="s">
        <v>15</v>
      </c>
      <c r="E13" s="2" t="s">
        <v>20</v>
      </c>
      <c r="F13" s="2" t="s">
        <v>61</v>
      </c>
      <c r="G13" s="1">
        <v>15036.679999999998</v>
      </c>
      <c r="H13" s="1">
        <v>9850.0400000000009</v>
      </c>
      <c r="I13" s="4">
        <v>64</v>
      </c>
      <c r="J13" s="2" t="s">
        <v>71</v>
      </c>
      <c r="K13" s="1">
        <f>Tabelle7[[#This Row],[Menge kg Nges]]/1000</f>
        <v>15.036679999999999</v>
      </c>
      <c r="L13" s="1">
        <f>Tabelle7[[#This Row],[Menge kg P2O5]]/1000</f>
        <v>9.8500400000000017</v>
      </c>
      <c r="M13" s="1">
        <f>Tabelle7[[#This Row],[Menge t Nges]]/Tabelle7[[#This Row],[Anzahl Lieferscheine]]</f>
        <v>0.23494812499999998</v>
      </c>
      <c r="N13" s="1">
        <f>Tabelle7[[#This Row],[Menge t P2O5]]/Tabelle7[[#This Row],[Anzahl Lieferscheine]]</f>
        <v>0.15390687500000003</v>
      </c>
    </row>
    <row r="14" spans="1:14" x14ac:dyDescent="0.2">
      <c r="A14" s="2" t="s">
        <v>5</v>
      </c>
      <c r="B14" s="2" t="s">
        <v>5</v>
      </c>
      <c r="C14" s="2" t="s">
        <v>6</v>
      </c>
      <c r="D14" s="2" t="s">
        <v>15</v>
      </c>
      <c r="E14" s="2" t="s">
        <v>21</v>
      </c>
      <c r="F14" s="2" t="s">
        <v>61</v>
      </c>
      <c r="G14" s="1">
        <v>133565.57000000012</v>
      </c>
      <c r="H14" s="1">
        <v>70172.509999999937</v>
      </c>
      <c r="I14" s="4">
        <v>533</v>
      </c>
      <c r="J14" s="2" t="s">
        <v>71</v>
      </c>
      <c r="K14" s="1">
        <f>Tabelle7[[#This Row],[Menge kg Nges]]/1000</f>
        <v>133.56557000000012</v>
      </c>
      <c r="L14" s="1">
        <f>Tabelle7[[#This Row],[Menge kg P2O5]]/1000</f>
        <v>70.172509999999932</v>
      </c>
      <c r="M14" s="1">
        <f>Tabelle7[[#This Row],[Menge t Nges]]/Tabelle7[[#This Row],[Anzahl Lieferscheine]]</f>
        <v>0.25059206378986892</v>
      </c>
      <c r="N14" s="1">
        <f>Tabelle7[[#This Row],[Menge t P2O5]]/Tabelle7[[#This Row],[Anzahl Lieferscheine]]</f>
        <v>0.13165574108817998</v>
      </c>
    </row>
    <row r="15" spans="1:14" x14ac:dyDescent="0.2">
      <c r="A15" s="2" t="s">
        <v>5</v>
      </c>
      <c r="B15" s="2" t="s">
        <v>5</v>
      </c>
      <c r="C15" s="2" t="s">
        <v>6</v>
      </c>
      <c r="D15" s="2" t="s">
        <v>15</v>
      </c>
      <c r="E15" s="2" t="s">
        <v>9</v>
      </c>
      <c r="F15" s="2" t="s">
        <v>61</v>
      </c>
      <c r="G15" s="1">
        <v>20545.019999999997</v>
      </c>
      <c r="H15" s="1">
        <v>11318.57</v>
      </c>
      <c r="I15" s="4">
        <v>65</v>
      </c>
      <c r="J15" s="2" t="s">
        <v>71</v>
      </c>
      <c r="K15" s="1">
        <f>Tabelle7[[#This Row],[Menge kg Nges]]/1000</f>
        <v>20.545019999999997</v>
      </c>
      <c r="L15" s="1">
        <f>Tabelle7[[#This Row],[Menge kg P2O5]]/1000</f>
        <v>11.318569999999999</v>
      </c>
      <c r="M15" s="1">
        <f>Tabelle7[[#This Row],[Menge t Nges]]/Tabelle7[[#This Row],[Anzahl Lieferscheine]]</f>
        <v>0.31607723076923072</v>
      </c>
      <c r="N15" s="1">
        <f>Tabelle7[[#This Row],[Menge t P2O5]]/Tabelle7[[#This Row],[Anzahl Lieferscheine]]</f>
        <v>0.17413184615384614</v>
      </c>
    </row>
    <row r="16" spans="1:14" x14ac:dyDescent="0.2">
      <c r="A16" s="2" t="s">
        <v>5</v>
      </c>
      <c r="B16" s="2" t="s">
        <v>5</v>
      </c>
      <c r="C16" s="2" t="s">
        <v>6</v>
      </c>
      <c r="D16" s="2" t="s">
        <v>15</v>
      </c>
      <c r="E16" s="2" t="s">
        <v>10</v>
      </c>
      <c r="F16" s="2" t="s">
        <v>61</v>
      </c>
      <c r="G16" s="1">
        <v>8994.57</v>
      </c>
      <c r="H16" s="1">
        <v>3941.38</v>
      </c>
      <c r="I16" s="4">
        <v>30</v>
      </c>
      <c r="J16" s="2" t="s">
        <v>71</v>
      </c>
      <c r="K16" s="1">
        <f>Tabelle7[[#This Row],[Menge kg Nges]]/1000</f>
        <v>8.9945699999999995</v>
      </c>
      <c r="L16" s="1">
        <f>Tabelle7[[#This Row],[Menge kg P2O5]]/1000</f>
        <v>3.9413800000000001</v>
      </c>
      <c r="M16" s="1">
        <f>Tabelle7[[#This Row],[Menge t Nges]]/Tabelle7[[#This Row],[Anzahl Lieferscheine]]</f>
        <v>0.299819</v>
      </c>
      <c r="N16" s="1">
        <f>Tabelle7[[#This Row],[Menge t P2O5]]/Tabelle7[[#This Row],[Anzahl Lieferscheine]]</f>
        <v>0.13137933333333335</v>
      </c>
    </row>
    <row r="17" spans="1:14" x14ac:dyDescent="0.2">
      <c r="A17" s="2" t="s">
        <v>5</v>
      </c>
      <c r="B17" s="2" t="s">
        <v>5</v>
      </c>
      <c r="C17" s="2" t="s">
        <v>6</v>
      </c>
      <c r="D17" s="2" t="s">
        <v>15</v>
      </c>
      <c r="E17" s="2" t="s">
        <v>23</v>
      </c>
      <c r="F17" s="2" t="s">
        <v>61</v>
      </c>
      <c r="G17" s="1">
        <v>2808.5</v>
      </c>
      <c r="H17" s="1">
        <v>1267.25</v>
      </c>
      <c r="I17" s="4">
        <v>6</v>
      </c>
      <c r="J17" s="2" t="s">
        <v>71</v>
      </c>
      <c r="K17" s="1">
        <f>Tabelle7[[#This Row],[Menge kg Nges]]/1000</f>
        <v>2.8085</v>
      </c>
      <c r="L17" s="1">
        <f>Tabelle7[[#This Row],[Menge kg P2O5]]/1000</f>
        <v>1.26725</v>
      </c>
      <c r="M17" s="1">
        <f>Tabelle7[[#This Row],[Menge t Nges]]/Tabelle7[[#This Row],[Anzahl Lieferscheine]]</f>
        <v>0.46808333333333335</v>
      </c>
      <c r="N17" s="1">
        <f>Tabelle7[[#This Row],[Menge t P2O5]]/Tabelle7[[#This Row],[Anzahl Lieferscheine]]</f>
        <v>0.21120833333333333</v>
      </c>
    </row>
    <row r="18" spans="1:14" x14ac:dyDescent="0.2">
      <c r="A18" s="2" t="s">
        <v>5</v>
      </c>
      <c r="B18" s="2" t="s">
        <v>5</v>
      </c>
      <c r="C18" s="2" t="s">
        <v>6</v>
      </c>
      <c r="D18" s="2" t="s">
        <v>15</v>
      </c>
      <c r="E18" s="2" t="s">
        <v>12</v>
      </c>
      <c r="F18" s="2" t="s">
        <v>61</v>
      </c>
      <c r="G18" s="1">
        <v>823.95</v>
      </c>
      <c r="H18" s="1">
        <v>715.81000000000006</v>
      </c>
      <c r="I18" s="4">
        <v>6</v>
      </c>
      <c r="J18" s="2" t="s">
        <v>71</v>
      </c>
      <c r="K18" s="1">
        <f>Tabelle7[[#This Row],[Menge kg Nges]]/1000</f>
        <v>0.82395000000000007</v>
      </c>
      <c r="L18" s="1">
        <f>Tabelle7[[#This Row],[Menge kg P2O5]]/1000</f>
        <v>0.71581000000000006</v>
      </c>
      <c r="M18" s="1">
        <f>Tabelle7[[#This Row],[Menge t Nges]]/Tabelle7[[#This Row],[Anzahl Lieferscheine]]</f>
        <v>0.137325</v>
      </c>
      <c r="N18" s="1">
        <f>Tabelle7[[#This Row],[Menge t P2O5]]/Tabelle7[[#This Row],[Anzahl Lieferscheine]]</f>
        <v>0.11930166666666668</v>
      </c>
    </row>
    <row r="19" spans="1:14" x14ac:dyDescent="0.2">
      <c r="A19" s="2" t="s">
        <v>5</v>
      </c>
      <c r="B19" s="2" t="s">
        <v>5</v>
      </c>
      <c r="C19" s="2" t="s">
        <v>6</v>
      </c>
      <c r="D19" s="2" t="s">
        <v>15</v>
      </c>
      <c r="E19" s="2" t="s">
        <v>24</v>
      </c>
      <c r="F19" s="2" t="s">
        <v>61</v>
      </c>
      <c r="G19" s="1">
        <v>13757.5</v>
      </c>
      <c r="H19" s="1">
        <v>11427</v>
      </c>
      <c r="I19" s="4">
        <v>25</v>
      </c>
      <c r="J19" s="2" t="s">
        <v>71</v>
      </c>
      <c r="K19" s="1">
        <f>Tabelle7[[#This Row],[Menge kg Nges]]/1000</f>
        <v>13.7575</v>
      </c>
      <c r="L19" s="1">
        <f>Tabelle7[[#This Row],[Menge kg P2O5]]/1000</f>
        <v>11.427</v>
      </c>
      <c r="M19" s="1">
        <f>Tabelle7[[#This Row],[Menge t Nges]]/Tabelle7[[#This Row],[Anzahl Lieferscheine]]</f>
        <v>0.55030000000000001</v>
      </c>
      <c r="N19" s="1">
        <f>Tabelle7[[#This Row],[Menge t P2O5]]/Tabelle7[[#This Row],[Anzahl Lieferscheine]]</f>
        <v>0.45707999999999999</v>
      </c>
    </row>
    <row r="20" spans="1:14" x14ac:dyDescent="0.2">
      <c r="A20" s="2" t="s">
        <v>5</v>
      </c>
      <c r="B20" s="2" t="s">
        <v>5</v>
      </c>
      <c r="C20" s="2" t="s">
        <v>6</v>
      </c>
      <c r="D20" s="2" t="s">
        <v>15</v>
      </c>
      <c r="E20" s="2" t="s">
        <v>31</v>
      </c>
      <c r="F20" s="2" t="s">
        <v>61</v>
      </c>
      <c r="G20" s="1">
        <v>144</v>
      </c>
      <c r="H20" s="1">
        <v>81</v>
      </c>
      <c r="I20" s="4">
        <v>1</v>
      </c>
      <c r="J20" s="2" t="s">
        <v>71</v>
      </c>
      <c r="K20" s="1">
        <f>Tabelle7[[#This Row],[Menge kg Nges]]/1000</f>
        <v>0.14399999999999999</v>
      </c>
      <c r="L20" s="1">
        <f>Tabelle7[[#This Row],[Menge kg P2O5]]/1000</f>
        <v>8.1000000000000003E-2</v>
      </c>
      <c r="M20" s="1">
        <f>Tabelle7[[#This Row],[Menge t Nges]]/Tabelle7[[#This Row],[Anzahl Lieferscheine]]</f>
        <v>0.14399999999999999</v>
      </c>
      <c r="N20" s="1">
        <f>Tabelle7[[#This Row],[Menge t P2O5]]/Tabelle7[[#This Row],[Anzahl Lieferscheine]]</f>
        <v>8.1000000000000003E-2</v>
      </c>
    </row>
    <row r="21" spans="1:14" x14ac:dyDescent="0.2">
      <c r="A21" s="2" t="s">
        <v>5</v>
      </c>
      <c r="B21" s="2" t="s">
        <v>5</v>
      </c>
      <c r="C21" s="2" t="s">
        <v>25</v>
      </c>
      <c r="D21" s="2" t="s">
        <v>25</v>
      </c>
      <c r="E21" s="2" t="s">
        <v>26</v>
      </c>
      <c r="F21" s="2" t="s">
        <v>61</v>
      </c>
      <c r="G21" s="1">
        <v>80333.539999999964</v>
      </c>
      <c r="H21" s="1">
        <v>34585.789999999994</v>
      </c>
      <c r="I21" s="4">
        <v>124</v>
      </c>
      <c r="J21" s="2" t="s">
        <v>71</v>
      </c>
      <c r="K21" s="1">
        <f>Tabelle7[[#This Row],[Menge kg Nges]]/1000</f>
        <v>80.333539999999971</v>
      </c>
      <c r="L21" s="1">
        <f>Tabelle7[[#This Row],[Menge kg P2O5]]/1000</f>
        <v>34.585789999999996</v>
      </c>
      <c r="M21" s="1">
        <f>Tabelle7[[#This Row],[Menge t Nges]]/Tabelle7[[#This Row],[Anzahl Lieferscheine]]</f>
        <v>0.64785112903225783</v>
      </c>
      <c r="N21" s="1">
        <f>Tabelle7[[#This Row],[Menge t P2O5]]/Tabelle7[[#This Row],[Anzahl Lieferscheine]]</f>
        <v>0.27891766129032253</v>
      </c>
    </row>
    <row r="22" spans="1:14" x14ac:dyDescent="0.2">
      <c r="A22" s="2" t="s">
        <v>5</v>
      </c>
      <c r="B22" s="2" t="s">
        <v>5</v>
      </c>
      <c r="C22" s="2" t="s">
        <v>63</v>
      </c>
      <c r="D22" s="2" t="s">
        <v>63</v>
      </c>
      <c r="E22" s="2" t="s">
        <v>63</v>
      </c>
      <c r="F22" s="2" t="s">
        <v>61</v>
      </c>
      <c r="G22" s="1">
        <v>12332.850000000002</v>
      </c>
      <c r="H22" s="1">
        <v>11661.12</v>
      </c>
      <c r="I22" s="4">
        <v>15</v>
      </c>
      <c r="J22" s="2" t="s">
        <v>71</v>
      </c>
      <c r="K22" s="1">
        <f>Tabelle7[[#This Row],[Menge kg Nges]]/1000</f>
        <v>12.332850000000002</v>
      </c>
      <c r="L22" s="1">
        <f>Tabelle7[[#This Row],[Menge kg P2O5]]/1000</f>
        <v>11.66112</v>
      </c>
      <c r="M22" s="1">
        <f>Tabelle7[[#This Row],[Menge t Nges]]/Tabelle7[[#This Row],[Anzahl Lieferscheine]]</f>
        <v>0.8221900000000002</v>
      </c>
      <c r="N22" s="1">
        <f>Tabelle7[[#This Row],[Menge t P2O5]]/Tabelle7[[#This Row],[Anzahl Lieferscheine]]</f>
        <v>0.77740799999999999</v>
      </c>
    </row>
    <row r="23" spans="1:14" x14ac:dyDescent="0.2">
      <c r="A23" s="2" t="s">
        <v>5</v>
      </c>
      <c r="B23" s="2" t="s">
        <v>27</v>
      </c>
      <c r="C23" s="2" t="s">
        <v>6</v>
      </c>
      <c r="D23" s="2" t="s">
        <v>7</v>
      </c>
      <c r="E23" s="2" t="s">
        <v>8</v>
      </c>
      <c r="F23" s="2" t="s">
        <v>61</v>
      </c>
      <c r="G23" s="1">
        <v>1969.1200000000001</v>
      </c>
      <c r="H23" s="1">
        <v>699.36</v>
      </c>
      <c r="I23" s="4">
        <v>3</v>
      </c>
      <c r="J23" s="2" t="s">
        <v>71</v>
      </c>
      <c r="K23" s="1">
        <f>Tabelle7[[#This Row],[Menge kg Nges]]/1000</f>
        <v>1.9691200000000002</v>
      </c>
      <c r="L23" s="1">
        <f>Tabelle7[[#This Row],[Menge kg P2O5]]/1000</f>
        <v>0.69935999999999998</v>
      </c>
      <c r="M23" s="1">
        <f>Tabelle7[[#This Row],[Menge t Nges]]/Tabelle7[[#This Row],[Anzahl Lieferscheine]]</f>
        <v>0.65637333333333336</v>
      </c>
      <c r="N23" s="1">
        <f>Tabelle7[[#This Row],[Menge t P2O5]]/Tabelle7[[#This Row],[Anzahl Lieferscheine]]</f>
        <v>0.23311999999999999</v>
      </c>
    </row>
    <row r="24" spans="1:14" x14ac:dyDescent="0.2">
      <c r="A24" s="2" t="s">
        <v>5</v>
      </c>
      <c r="B24" s="2" t="s">
        <v>27</v>
      </c>
      <c r="C24" s="2" t="s">
        <v>6</v>
      </c>
      <c r="D24" s="2" t="s">
        <v>7</v>
      </c>
      <c r="E24" s="2" t="s">
        <v>9</v>
      </c>
      <c r="F24" s="2" t="s">
        <v>61</v>
      </c>
      <c r="G24" s="1">
        <v>941.5</v>
      </c>
      <c r="H24" s="1">
        <v>430.5</v>
      </c>
      <c r="I24" s="4">
        <v>6</v>
      </c>
      <c r="J24" s="2" t="s">
        <v>71</v>
      </c>
      <c r="K24" s="1">
        <f>Tabelle7[[#This Row],[Menge kg Nges]]/1000</f>
        <v>0.9415</v>
      </c>
      <c r="L24" s="1">
        <f>Tabelle7[[#This Row],[Menge kg P2O5]]/1000</f>
        <v>0.43049999999999999</v>
      </c>
      <c r="M24" s="1">
        <f>Tabelle7[[#This Row],[Menge t Nges]]/Tabelle7[[#This Row],[Anzahl Lieferscheine]]</f>
        <v>0.15691666666666668</v>
      </c>
      <c r="N24" s="1">
        <f>Tabelle7[[#This Row],[Menge t P2O5]]/Tabelle7[[#This Row],[Anzahl Lieferscheine]]</f>
        <v>7.1749999999999994E-2</v>
      </c>
    </row>
    <row r="25" spans="1:14" x14ac:dyDescent="0.2">
      <c r="A25" s="2" t="s">
        <v>5</v>
      </c>
      <c r="B25" s="2" t="s">
        <v>27</v>
      </c>
      <c r="C25" s="2" t="s">
        <v>6</v>
      </c>
      <c r="D25" s="2" t="s">
        <v>7</v>
      </c>
      <c r="E25" s="2" t="s">
        <v>11</v>
      </c>
      <c r="F25" s="2" t="s">
        <v>61</v>
      </c>
      <c r="G25" s="1">
        <v>483.6</v>
      </c>
      <c r="H25" s="1">
        <v>204.75</v>
      </c>
      <c r="I25" s="4">
        <v>2</v>
      </c>
      <c r="J25" s="2" t="s">
        <v>71</v>
      </c>
      <c r="K25" s="1">
        <f>Tabelle7[[#This Row],[Menge kg Nges]]/1000</f>
        <v>0.48360000000000003</v>
      </c>
      <c r="L25" s="1">
        <f>Tabelle7[[#This Row],[Menge kg P2O5]]/1000</f>
        <v>0.20474999999999999</v>
      </c>
      <c r="M25" s="1">
        <f>Tabelle7[[#This Row],[Menge t Nges]]/Tabelle7[[#This Row],[Anzahl Lieferscheine]]</f>
        <v>0.24180000000000001</v>
      </c>
      <c r="N25" s="1">
        <f>Tabelle7[[#This Row],[Menge t P2O5]]/Tabelle7[[#This Row],[Anzahl Lieferscheine]]</f>
        <v>0.10237499999999999</v>
      </c>
    </row>
    <row r="26" spans="1:14" x14ac:dyDescent="0.2">
      <c r="A26" s="2" t="s">
        <v>5</v>
      </c>
      <c r="B26" s="2" t="s">
        <v>27</v>
      </c>
      <c r="C26" s="2" t="s">
        <v>6</v>
      </c>
      <c r="D26" s="2" t="s">
        <v>7</v>
      </c>
      <c r="E26" s="2" t="s">
        <v>12</v>
      </c>
      <c r="F26" s="2" t="s">
        <v>61</v>
      </c>
      <c r="G26" s="1">
        <v>5354.25</v>
      </c>
      <c r="H26" s="1">
        <v>2194.85</v>
      </c>
      <c r="I26" s="4">
        <v>9</v>
      </c>
      <c r="J26" s="2" t="s">
        <v>71</v>
      </c>
      <c r="K26" s="1">
        <f>Tabelle7[[#This Row],[Menge kg Nges]]/1000</f>
        <v>5.3542500000000004</v>
      </c>
      <c r="L26" s="1">
        <f>Tabelle7[[#This Row],[Menge kg P2O5]]/1000</f>
        <v>2.1948499999999997</v>
      </c>
      <c r="M26" s="1">
        <f>Tabelle7[[#This Row],[Menge t Nges]]/Tabelle7[[#This Row],[Anzahl Lieferscheine]]</f>
        <v>0.59491666666666676</v>
      </c>
      <c r="N26" s="1">
        <f>Tabelle7[[#This Row],[Menge t P2O5]]/Tabelle7[[#This Row],[Anzahl Lieferscheine]]</f>
        <v>0.24387222222222218</v>
      </c>
    </row>
    <row r="27" spans="1:14" x14ac:dyDescent="0.2">
      <c r="A27" s="2" t="s">
        <v>5</v>
      </c>
      <c r="B27" s="2" t="s">
        <v>27</v>
      </c>
      <c r="C27" s="2" t="s">
        <v>6</v>
      </c>
      <c r="D27" s="2" t="s">
        <v>7</v>
      </c>
      <c r="E27" s="2" t="s">
        <v>13</v>
      </c>
      <c r="F27" s="2" t="s">
        <v>61</v>
      </c>
      <c r="G27" s="1">
        <v>2516.6000000000004</v>
      </c>
      <c r="H27" s="1">
        <v>1592.1</v>
      </c>
      <c r="I27" s="4">
        <v>17</v>
      </c>
      <c r="J27" s="2" t="s">
        <v>71</v>
      </c>
      <c r="K27" s="1">
        <f>Tabelle7[[#This Row],[Menge kg Nges]]/1000</f>
        <v>2.5166000000000004</v>
      </c>
      <c r="L27" s="1">
        <f>Tabelle7[[#This Row],[Menge kg P2O5]]/1000</f>
        <v>1.5920999999999998</v>
      </c>
      <c r="M27" s="1">
        <f>Tabelle7[[#This Row],[Menge t Nges]]/Tabelle7[[#This Row],[Anzahl Lieferscheine]]</f>
        <v>0.14803529411764707</v>
      </c>
      <c r="N27" s="1">
        <f>Tabelle7[[#This Row],[Menge t P2O5]]/Tabelle7[[#This Row],[Anzahl Lieferscheine]]</f>
        <v>9.3652941176470578E-2</v>
      </c>
    </row>
    <row r="28" spans="1:14" x14ac:dyDescent="0.2">
      <c r="A28" s="2" t="s">
        <v>5</v>
      </c>
      <c r="B28" s="2" t="s">
        <v>27</v>
      </c>
      <c r="C28" s="2" t="s">
        <v>6</v>
      </c>
      <c r="D28" s="2" t="s">
        <v>7</v>
      </c>
      <c r="E28" s="2" t="s">
        <v>14</v>
      </c>
      <c r="F28" s="2" t="s">
        <v>61</v>
      </c>
      <c r="G28" s="1">
        <v>312</v>
      </c>
      <c r="H28" s="1">
        <v>148</v>
      </c>
      <c r="I28" s="4">
        <v>1</v>
      </c>
      <c r="J28" s="2" t="s">
        <v>71</v>
      </c>
      <c r="K28" s="1">
        <f>Tabelle7[[#This Row],[Menge kg Nges]]/1000</f>
        <v>0.312</v>
      </c>
      <c r="L28" s="1">
        <f>Tabelle7[[#This Row],[Menge kg P2O5]]/1000</f>
        <v>0.14799999999999999</v>
      </c>
      <c r="M28" s="1">
        <f>Tabelle7[[#This Row],[Menge t Nges]]/Tabelle7[[#This Row],[Anzahl Lieferscheine]]</f>
        <v>0.312</v>
      </c>
      <c r="N28" s="1">
        <f>Tabelle7[[#This Row],[Menge t P2O5]]/Tabelle7[[#This Row],[Anzahl Lieferscheine]]</f>
        <v>0.14799999999999999</v>
      </c>
    </row>
    <row r="29" spans="1:14" x14ac:dyDescent="0.2">
      <c r="A29" s="2" t="s">
        <v>5</v>
      </c>
      <c r="B29" s="2" t="s">
        <v>27</v>
      </c>
      <c r="C29" s="2" t="s">
        <v>6</v>
      </c>
      <c r="D29" s="2" t="s">
        <v>15</v>
      </c>
      <c r="E29" s="2" t="s">
        <v>21</v>
      </c>
      <c r="F29" s="2" t="s">
        <v>61</v>
      </c>
      <c r="G29" s="1">
        <v>2210.1200000000003</v>
      </c>
      <c r="H29" s="1">
        <v>1173.71</v>
      </c>
      <c r="I29" s="4">
        <v>10</v>
      </c>
      <c r="J29" s="2" t="s">
        <v>71</v>
      </c>
      <c r="K29" s="1">
        <f>Tabelle7[[#This Row],[Menge kg Nges]]/1000</f>
        <v>2.2101200000000003</v>
      </c>
      <c r="L29" s="1">
        <f>Tabelle7[[#This Row],[Menge kg P2O5]]/1000</f>
        <v>1.17371</v>
      </c>
      <c r="M29" s="1">
        <f>Tabelle7[[#This Row],[Menge t Nges]]/Tabelle7[[#This Row],[Anzahl Lieferscheine]]</f>
        <v>0.22101200000000004</v>
      </c>
      <c r="N29" s="1">
        <f>Tabelle7[[#This Row],[Menge t P2O5]]/Tabelle7[[#This Row],[Anzahl Lieferscheine]]</f>
        <v>0.117371</v>
      </c>
    </row>
    <row r="30" spans="1:14" x14ac:dyDescent="0.2">
      <c r="A30" s="2" t="s">
        <v>5</v>
      </c>
      <c r="B30" s="2" t="s">
        <v>27</v>
      </c>
      <c r="C30" s="2" t="s">
        <v>6</v>
      </c>
      <c r="D30" s="2" t="s">
        <v>15</v>
      </c>
      <c r="E30" s="2" t="s">
        <v>23</v>
      </c>
      <c r="F30" s="2" t="s">
        <v>61</v>
      </c>
      <c r="G30" s="1">
        <v>275</v>
      </c>
      <c r="H30" s="1">
        <v>120</v>
      </c>
      <c r="I30" s="4">
        <v>1</v>
      </c>
      <c r="J30" s="2" t="s">
        <v>71</v>
      </c>
      <c r="K30" s="1">
        <f>Tabelle7[[#This Row],[Menge kg Nges]]/1000</f>
        <v>0.27500000000000002</v>
      </c>
      <c r="L30" s="1">
        <f>Tabelle7[[#This Row],[Menge kg P2O5]]/1000</f>
        <v>0.12</v>
      </c>
      <c r="M30" s="1">
        <f>Tabelle7[[#This Row],[Menge t Nges]]/Tabelle7[[#This Row],[Anzahl Lieferscheine]]</f>
        <v>0.27500000000000002</v>
      </c>
      <c r="N30" s="1">
        <f>Tabelle7[[#This Row],[Menge t P2O5]]/Tabelle7[[#This Row],[Anzahl Lieferscheine]]</f>
        <v>0.12</v>
      </c>
    </row>
    <row r="31" spans="1:14" x14ac:dyDescent="0.2">
      <c r="A31" s="2" t="s">
        <v>5</v>
      </c>
      <c r="B31" s="2" t="s">
        <v>27</v>
      </c>
      <c r="C31" s="2" t="s">
        <v>6</v>
      </c>
      <c r="D31" s="2" t="s">
        <v>15</v>
      </c>
      <c r="E31" s="2" t="s">
        <v>24</v>
      </c>
      <c r="F31" s="2" t="s">
        <v>61</v>
      </c>
      <c r="G31" s="1">
        <v>210</v>
      </c>
      <c r="H31" s="1">
        <v>172.5</v>
      </c>
      <c r="I31" s="4">
        <v>1</v>
      </c>
      <c r="J31" s="2" t="s">
        <v>71</v>
      </c>
      <c r="K31" s="1">
        <f>Tabelle7[[#This Row],[Menge kg Nges]]/1000</f>
        <v>0.21</v>
      </c>
      <c r="L31" s="1">
        <f>Tabelle7[[#This Row],[Menge kg P2O5]]/1000</f>
        <v>0.17249999999999999</v>
      </c>
      <c r="M31" s="1">
        <f>Tabelle7[[#This Row],[Menge t Nges]]/Tabelle7[[#This Row],[Anzahl Lieferscheine]]</f>
        <v>0.21</v>
      </c>
      <c r="N31" s="1">
        <f>Tabelle7[[#This Row],[Menge t P2O5]]/Tabelle7[[#This Row],[Anzahl Lieferscheine]]</f>
        <v>0.17249999999999999</v>
      </c>
    </row>
    <row r="32" spans="1:14" x14ac:dyDescent="0.2">
      <c r="A32" s="2" t="s">
        <v>5</v>
      </c>
      <c r="B32" s="2" t="s">
        <v>27</v>
      </c>
      <c r="C32" s="2" t="s">
        <v>25</v>
      </c>
      <c r="D32" s="2" t="s">
        <v>25</v>
      </c>
      <c r="E32" s="2" t="s">
        <v>26</v>
      </c>
      <c r="F32" s="2" t="s">
        <v>61</v>
      </c>
      <c r="G32" s="1">
        <v>13547.880000000003</v>
      </c>
      <c r="H32" s="1">
        <v>5493.34</v>
      </c>
      <c r="I32" s="4">
        <v>25</v>
      </c>
      <c r="J32" s="2" t="s">
        <v>71</v>
      </c>
      <c r="K32" s="1">
        <f>Tabelle7[[#This Row],[Menge kg Nges]]/1000</f>
        <v>13.547880000000003</v>
      </c>
      <c r="L32" s="1">
        <f>Tabelle7[[#This Row],[Menge kg P2O5]]/1000</f>
        <v>5.4933399999999999</v>
      </c>
      <c r="M32" s="1">
        <f>Tabelle7[[#This Row],[Menge t Nges]]/Tabelle7[[#This Row],[Anzahl Lieferscheine]]</f>
        <v>0.54191520000000015</v>
      </c>
      <c r="N32" s="1">
        <f>Tabelle7[[#This Row],[Menge t P2O5]]/Tabelle7[[#This Row],[Anzahl Lieferscheine]]</f>
        <v>0.2197336</v>
      </c>
    </row>
    <row r="33" spans="1:14" x14ac:dyDescent="0.2">
      <c r="A33" s="2" t="s">
        <v>5</v>
      </c>
      <c r="B33" s="2" t="s">
        <v>45</v>
      </c>
      <c r="C33" s="2" t="s">
        <v>6</v>
      </c>
      <c r="D33" s="2" t="s">
        <v>15</v>
      </c>
      <c r="E33" s="2" t="s">
        <v>21</v>
      </c>
      <c r="F33" s="2" t="s">
        <v>61</v>
      </c>
      <c r="G33" s="1">
        <v>691.2</v>
      </c>
      <c r="H33" s="1">
        <v>367.20000000000005</v>
      </c>
      <c r="I33" s="4">
        <v>3</v>
      </c>
      <c r="J33" s="2" t="s">
        <v>71</v>
      </c>
      <c r="K33" s="1">
        <f>Tabelle7[[#This Row],[Menge kg Nges]]/1000</f>
        <v>0.69120000000000004</v>
      </c>
      <c r="L33" s="1">
        <f>Tabelle7[[#This Row],[Menge kg P2O5]]/1000</f>
        <v>0.36720000000000003</v>
      </c>
      <c r="M33" s="1">
        <f>Tabelle7[[#This Row],[Menge t Nges]]/Tabelle7[[#This Row],[Anzahl Lieferscheine]]</f>
        <v>0.23040000000000002</v>
      </c>
      <c r="N33" s="1">
        <f>Tabelle7[[#This Row],[Menge t P2O5]]/Tabelle7[[#This Row],[Anzahl Lieferscheine]]</f>
        <v>0.12240000000000001</v>
      </c>
    </row>
    <row r="34" spans="1:14" x14ac:dyDescent="0.2">
      <c r="A34" s="2" t="s">
        <v>5</v>
      </c>
      <c r="B34" s="2" t="s">
        <v>45</v>
      </c>
      <c r="C34" s="2" t="s">
        <v>25</v>
      </c>
      <c r="D34" s="2" t="s">
        <v>25</v>
      </c>
      <c r="E34" s="2" t="s">
        <v>26</v>
      </c>
      <c r="F34" s="2" t="s">
        <v>61</v>
      </c>
      <c r="G34" s="1">
        <v>643.20000000000005</v>
      </c>
      <c r="H34" s="1">
        <v>264</v>
      </c>
      <c r="I34" s="4">
        <v>3</v>
      </c>
      <c r="J34" s="2" t="s">
        <v>71</v>
      </c>
      <c r="K34" s="1">
        <f>Tabelle7[[#This Row],[Menge kg Nges]]/1000</f>
        <v>0.64319999999999999</v>
      </c>
      <c r="L34" s="1">
        <f>Tabelle7[[#This Row],[Menge kg P2O5]]/1000</f>
        <v>0.26400000000000001</v>
      </c>
      <c r="M34" s="1">
        <f>Tabelle7[[#This Row],[Menge t Nges]]/Tabelle7[[#This Row],[Anzahl Lieferscheine]]</f>
        <v>0.21440000000000001</v>
      </c>
      <c r="N34" s="1">
        <f>Tabelle7[[#This Row],[Menge t P2O5]]/Tabelle7[[#This Row],[Anzahl Lieferscheine]]</f>
        <v>8.8000000000000009E-2</v>
      </c>
    </row>
    <row r="35" spans="1:14" x14ac:dyDescent="0.2">
      <c r="A35" s="2" t="s">
        <v>5</v>
      </c>
      <c r="B35" s="2" t="s">
        <v>28</v>
      </c>
      <c r="C35" s="2" t="s">
        <v>6</v>
      </c>
      <c r="D35" s="2" t="s">
        <v>7</v>
      </c>
      <c r="E35" s="2" t="s">
        <v>8</v>
      </c>
      <c r="F35" s="2" t="s">
        <v>61</v>
      </c>
      <c r="G35" s="1">
        <v>5953.5</v>
      </c>
      <c r="H35" s="1">
        <v>2097</v>
      </c>
      <c r="I35" s="4">
        <v>4</v>
      </c>
      <c r="J35" s="2" t="s">
        <v>71</v>
      </c>
      <c r="K35" s="1">
        <f>Tabelle7[[#This Row],[Menge kg Nges]]/1000</f>
        <v>5.9535</v>
      </c>
      <c r="L35" s="1">
        <f>Tabelle7[[#This Row],[Menge kg P2O5]]/1000</f>
        <v>2.097</v>
      </c>
      <c r="M35" s="1">
        <f>Tabelle7[[#This Row],[Menge t Nges]]/Tabelle7[[#This Row],[Anzahl Lieferscheine]]</f>
        <v>1.488375</v>
      </c>
      <c r="N35" s="1">
        <f>Tabelle7[[#This Row],[Menge t P2O5]]/Tabelle7[[#This Row],[Anzahl Lieferscheine]]</f>
        <v>0.52424999999999999</v>
      </c>
    </row>
    <row r="36" spans="1:14" x14ac:dyDescent="0.2">
      <c r="A36" s="2" t="s">
        <v>5</v>
      </c>
      <c r="B36" s="2" t="s">
        <v>28</v>
      </c>
      <c r="C36" s="2" t="s">
        <v>6</v>
      </c>
      <c r="D36" s="2" t="s">
        <v>7</v>
      </c>
      <c r="E36" s="2" t="s">
        <v>9</v>
      </c>
      <c r="F36" s="2" t="s">
        <v>61</v>
      </c>
      <c r="G36" s="1">
        <v>10975.18</v>
      </c>
      <c r="H36" s="1">
        <v>4783.1100000000006</v>
      </c>
      <c r="I36" s="4">
        <v>20</v>
      </c>
      <c r="J36" s="2" t="s">
        <v>71</v>
      </c>
      <c r="K36" s="1">
        <f>Tabelle7[[#This Row],[Menge kg Nges]]/1000</f>
        <v>10.97518</v>
      </c>
      <c r="L36" s="1">
        <f>Tabelle7[[#This Row],[Menge kg P2O5]]/1000</f>
        <v>4.7831100000000006</v>
      </c>
      <c r="M36" s="1">
        <f>Tabelle7[[#This Row],[Menge t Nges]]/Tabelle7[[#This Row],[Anzahl Lieferscheine]]</f>
        <v>0.548759</v>
      </c>
      <c r="N36" s="1">
        <f>Tabelle7[[#This Row],[Menge t P2O5]]/Tabelle7[[#This Row],[Anzahl Lieferscheine]]</f>
        <v>0.23915550000000002</v>
      </c>
    </row>
    <row r="37" spans="1:14" x14ac:dyDescent="0.2">
      <c r="A37" s="2" t="s">
        <v>5</v>
      </c>
      <c r="B37" s="2" t="s">
        <v>28</v>
      </c>
      <c r="C37" s="2" t="s">
        <v>6</v>
      </c>
      <c r="D37" s="2" t="s">
        <v>7</v>
      </c>
      <c r="E37" s="2" t="s">
        <v>10</v>
      </c>
      <c r="F37" s="2" t="s">
        <v>61</v>
      </c>
      <c r="G37" s="1">
        <v>430.5</v>
      </c>
      <c r="H37" s="1">
        <v>169.5</v>
      </c>
      <c r="I37" s="4">
        <v>1</v>
      </c>
      <c r="J37" s="2" t="s">
        <v>71</v>
      </c>
      <c r="K37" s="1">
        <f>Tabelle7[[#This Row],[Menge kg Nges]]/1000</f>
        <v>0.43049999999999999</v>
      </c>
      <c r="L37" s="1">
        <f>Tabelle7[[#This Row],[Menge kg P2O5]]/1000</f>
        <v>0.16950000000000001</v>
      </c>
      <c r="M37" s="1">
        <f>Tabelle7[[#This Row],[Menge t Nges]]/Tabelle7[[#This Row],[Anzahl Lieferscheine]]</f>
        <v>0.43049999999999999</v>
      </c>
      <c r="N37" s="1">
        <f>Tabelle7[[#This Row],[Menge t P2O5]]/Tabelle7[[#This Row],[Anzahl Lieferscheine]]</f>
        <v>0.16950000000000001</v>
      </c>
    </row>
    <row r="38" spans="1:14" x14ac:dyDescent="0.2">
      <c r="A38" s="2" t="s">
        <v>5</v>
      </c>
      <c r="B38" s="2" t="s">
        <v>28</v>
      </c>
      <c r="C38" s="2" t="s">
        <v>6</v>
      </c>
      <c r="D38" s="2" t="s">
        <v>7</v>
      </c>
      <c r="E38" s="2" t="s">
        <v>12</v>
      </c>
      <c r="F38" s="2" t="s">
        <v>61</v>
      </c>
      <c r="G38" s="1">
        <v>34972.009999999995</v>
      </c>
      <c r="H38" s="1">
        <v>17697.05</v>
      </c>
      <c r="I38" s="4">
        <v>25</v>
      </c>
      <c r="J38" s="2" t="s">
        <v>71</v>
      </c>
      <c r="K38" s="1">
        <f>Tabelle7[[#This Row],[Menge kg Nges]]/1000</f>
        <v>34.972009999999997</v>
      </c>
      <c r="L38" s="1">
        <f>Tabelle7[[#This Row],[Menge kg P2O5]]/1000</f>
        <v>17.697050000000001</v>
      </c>
      <c r="M38" s="1">
        <f>Tabelle7[[#This Row],[Menge t Nges]]/Tabelle7[[#This Row],[Anzahl Lieferscheine]]</f>
        <v>1.3988803999999999</v>
      </c>
      <c r="N38" s="1">
        <f>Tabelle7[[#This Row],[Menge t P2O5]]/Tabelle7[[#This Row],[Anzahl Lieferscheine]]</f>
        <v>0.70788200000000001</v>
      </c>
    </row>
    <row r="39" spans="1:14" x14ac:dyDescent="0.2">
      <c r="A39" s="2" t="s">
        <v>5</v>
      </c>
      <c r="B39" s="2" t="s">
        <v>28</v>
      </c>
      <c r="C39" s="2" t="s">
        <v>6</v>
      </c>
      <c r="D39" s="2" t="s">
        <v>7</v>
      </c>
      <c r="E39" s="2" t="s">
        <v>13</v>
      </c>
      <c r="F39" s="2" t="s">
        <v>61</v>
      </c>
      <c r="G39" s="1">
        <v>6635.9999999999991</v>
      </c>
      <c r="H39" s="1">
        <v>4424</v>
      </c>
      <c r="I39" s="4">
        <v>7</v>
      </c>
      <c r="J39" s="2" t="s">
        <v>71</v>
      </c>
      <c r="K39" s="1">
        <f>Tabelle7[[#This Row],[Menge kg Nges]]/1000</f>
        <v>6.6359999999999992</v>
      </c>
      <c r="L39" s="1">
        <f>Tabelle7[[#This Row],[Menge kg P2O5]]/1000</f>
        <v>4.4240000000000004</v>
      </c>
      <c r="M39" s="1">
        <f>Tabelle7[[#This Row],[Menge t Nges]]/Tabelle7[[#This Row],[Anzahl Lieferscheine]]</f>
        <v>0.94799999999999984</v>
      </c>
      <c r="N39" s="1">
        <f>Tabelle7[[#This Row],[Menge t P2O5]]/Tabelle7[[#This Row],[Anzahl Lieferscheine]]</f>
        <v>0.63200000000000001</v>
      </c>
    </row>
    <row r="40" spans="1:14" x14ac:dyDescent="0.2">
      <c r="A40" s="2" t="s">
        <v>5</v>
      </c>
      <c r="B40" s="2" t="s">
        <v>28</v>
      </c>
      <c r="C40" s="2" t="s">
        <v>6</v>
      </c>
      <c r="D40" s="2" t="s">
        <v>15</v>
      </c>
      <c r="E40" s="2" t="s">
        <v>18</v>
      </c>
      <c r="F40" s="2" t="s">
        <v>61</v>
      </c>
      <c r="G40" s="1">
        <v>8321.5</v>
      </c>
      <c r="H40" s="1">
        <v>5670.5</v>
      </c>
      <c r="I40" s="4">
        <v>7</v>
      </c>
      <c r="J40" s="2" t="s">
        <v>71</v>
      </c>
      <c r="K40" s="1">
        <f>Tabelle7[[#This Row],[Menge kg Nges]]/1000</f>
        <v>8.3215000000000003</v>
      </c>
      <c r="L40" s="1">
        <f>Tabelle7[[#This Row],[Menge kg P2O5]]/1000</f>
        <v>5.6704999999999997</v>
      </c>
      <c r="M40" s="1">
        <f>Tabelle7[[#This Row],[Menge t Nges]]/Tabelle7[[#This Row],[Anzahl Lieferscheine]]</f>
        <v>1.1887857142857143</v>
      </c>
      <c r="N40" s="1">
        <f>Tabelle7[[#This Row],[Menge t P2O5]]/Tabelle7[[#This Row],[Anzahl Lieferscheine]]</f>
        <v>0.81007142857142855</v>
      </c>
    </row>
    <row r="41" spans="1:14" x14ac:dyDescent="0.2">
      <c r="A41" s="2" t="s">
        <v>5</v>
      </c>
      <c r="B41" s="2" t="s">
        <v>28</v>
      </c>
      <c r="C41" s="2" t="s">
        <v>6</v>
      </c>
      <c r="D41" s="2" t="s">
        <v>15</v>
      </c>
      <c r="E41" s="2" t="s">
        <v>19</v>
      </c>
      <c r="F41" s="2" t="s">
        <v>61</v>
      </c>
      <c r="G41" s="1">
        <v>1066.5</v>
      </c>
      <c r="H41" s="1">
        <v>1083</v>
      </c>
      <c r="I41" s="4">
        <v>2</v>
      </c>
      <c r="J41" s="2" t="s">
        <v>71</v>
      </c>
      <c r="K41" s="1">
        <f>Tabelle7[[#This Row],[Menge kg Nges]]/1000</f>
        <v>1.0665</v>
      </c>
      <c r="L41" s="1">
        <f>Tabelle7[[#This Row],[Menge kg P2O5]]/1000</f>
        <v>1.083</v>
      </c>
      <c r="M41" s="1">
        <f>Tabelle7[[#This Row],[Menge t Nges]]/Tabelle7[[#This Row],[Anzahl Lieferscheine]]</f>
        <v>0.53325</v>
      </c>
      <c r="N41" s="1">
        <f>Tabelle7[[#This Row],[Menge t P2O5]]/Tabelle7[[#This Row],[Anzahl Lieferscheine]]</f>
        <v>0.54149999999999998</v>
      </c>
    </row>
    <row r="42" spans="1:14" x14ac:dyDescent="0.2">
      <c r="A42" s="2" t="s">
        <v>5</v>
      </c>
      <c r="B42" s="2" t="s">
        <v>28</v>
      </c>
      <c r="C42" s="2" t="s">
        <v>6</v>
      </c>
      <c r="D42" s="2" t="s">
        <v>15</v>
      </c>
      <c r="E42" s="2" t="s">
        <v>20</v>
      </c>
      <c r="F42" s="2" t="s">
        <v>61</v>
      </c>
      <c r="G42" s="1">
        <v>220.56</v>
      </c>
      <c r="H42" s="1">
        <v>186</v>
      </c>
      <c r="I42" s="4">
        <v>5</v>
      </c>
      <c r="J42" s="2" t="s">
        <v>71</v>
      </c>
      <c r="K42" s="1">
        <f>Tabelle7[[#This Row],[Menge kg Nges]]/1000</f>
        <v>0.22056000000000001</v>
      </c>
      <c r="L42" s="1">
        <f>Tabelle7[[#This Row],[Menge kg P2O5]]/1000</f>
        <v>0.186</v>
      </c>
      <c r="M42" s="1">
        <f>Tabelle7[[#This Row],[Menge t Nges]]/Tabelle7[[#This Row],[Anzahl Lieferscheine]]</f>
        <v>4.4111999999999998E-2</v>
      </c>
      <c r="N42" s="1">
        <f>Tabelle7[[#This Row],[Menge t P2O5]]/Tabelle7[[#This Row],[Anzahl Lieferscheine]]</f>
        <v>3.7199999999999997E-2</v>
      </c>
    </row>
    <row r="43" spans="1:14" x14ac:dyDescent="0.2">
      <c r="A43" s="2" t="s">
        <v>5</v>
      </c>
      <c r="B43" s="2" t="s">
        <v>28</v>
      </c>
      <c r="C43" s="2" t="s">
        <v>6</v>
      </c>
      <c r="D43" s="2" t="s">
        <v>15</v>
      </c>
      <c r="E43" s="2" t="s">
        <v>21</v>
      </c>
      <c r="F43" s="2" t="s">
        <v>61</v>
      </c>
      <c r="G43" s="1">
        <v>12523.25</v>
      </c>
      <c r="H43" s="1">
        <v>6905.95</v>
      </c>
      <c r="I43" s="4">
        <v>31</v>
      </c>
      <c r="J43" s="2" t="s">
        <v>71</v>
      </c>
      <c r="K43" s="1">
        <f>Tabelle7[[#This Row],[Menge kg Nges]]/1000</f>
        <v>12.523250000000001</v>
      </c>
      <c r="L43" s="1">
        <f>Tabelle7[[#This Row],[Menge kg P2O5]]/1000</f>
        <v>6.9059499999999998</v>
      </c>
      <c r="M43" s="1">
        <f>Tabelle7[[#This Row],[Menge t Nges]]/Tabelle7[[#This Row],[Anzahl Lieferscheine]]</f>
        <v>0.40397580645161291</v>
      </c>
      <c r="N43" s="1">
        <f>Tabelle7[[#This Row],[Menge t P2O5]]/Tabelle7[[#This Row],[Anzahl Lieferscheine]]</f>
        <v>0.22277258064516128</v>
      </c>
    </row>
    <row r="44" spans="1:14" x14ac:dyDescent="0.2">
      <c r="A44" s="2" t="s">
        <v>5</v>
      </c>
      <c r="B44" s="2" t="s">
        <v>28</v>
      </c>
      <c r="C44" s="2" t="s">
        <v>6</v>
      </c>
      <c r="D44" s="2" t="s">
        <v>15</v>
      </c>
      <c r="E44" s="2" t="s">
        <v>9</v>
      </c>
      <c r="F44" s="2" t="s">
        <v>61</v>
      </c>
      <c r="G44" s="1">
        <v>3252.1</v>
      </c>
      <c r="H44" s="1">
        <v>1795.75</v>
      </c>
      <c r="I44" s="4">
        <v>12</v>
      </c>
      <c r="J44" s="2" t="s">
        <v>71</v>
      </c>
      <c r="K44" s="1">
        <f>Tabelle7[[#This Row],[Menge kg Nges]]/1000</f>
        <v>3.2521</v>
      </c>
      <c r="L44" s="1">
        <f>Tabelle7[[#This Row],[Menge kg P2O5]]/1000</f>
        <v>1.79575</v>
      </c>
      <c r="M44" s="1">
        <f>Tabelle7[[#This Row],[Menge t Nges]]/Tabelle7[[#This Row],[Anzahl Lieferscheine]]</f>
        <v>0.27100833333333335</v>
      </c>
      <c r="N44" s="1">
        <f>Tabelle7[[#This Row],[Menge t P2O5]]/Tabelle7[[#This Row],[Anzahl Lieferscheine]]</f>
        <v>0.14964583333333334</v>
      </c>
    </row>
    <row r="45" spans="1:14" x14ac:dyDescent="0.2">
      <c r="A45" s="2" t="s">
        <v>5</v>
      </c>
      <c r="B45" s="2" t="s">
        <v>28</v>
      </c>
      <c r="C45" s="2" t="s">
        <v>6</v>
      </c>
      <c r="D45" s="2" t="s">
        <v>15</v>
      </c>
      <c r="E45" s="2" t="s">
        <v>10</v>
      </c>
      <c r="F45" s="2" t="s">
        <v>61</v>
      </c>
      <c r="G45" s="1">
        <v>2848</v>
      </c>
      <c r="H45" s="1">
        <v>1301</v>
      </c>
      <c r="I45" s="4">
        <v>5</v>
      </c>
      <c r="J45" s="2" t="s">
        <v>71</v>
      </c>
      <c r="K45" s="1">
        <f>Tabelle7[[#This Row],[Menge kg Nges]]/1000</f>
        <v>2.8479999999999999</v>
      </c>
      <c r="L45" s="1">
        <f>Tabelle7[[#This Row],[Menge kg P2O5]]/1000</f>
        <v>1.3009999999999999</v>
      </c>
      <c r="M45" s="1">
        <f>Tabelle7[[#This Row],[Menge t Nges]]/Tabelle7[[#This Row],[Anzahl Lieferscheine]]</f>
        <v>0.5696</v>
      </c>
      <c r="N45" s="1">
        <f>Tabelle7[[#This Row],[Menge t P2O5]]/Tabelle7[[#This Row],[Anzahl Lieferscheine]]</f>
        <v>0.26019999999999999</v>
      </c>
    </row>
    <row r="46" spans="1:14" x14ac:dyDescent="0.2">
      <c r="A46" s="2" t="s">
        <v>5</v>
      </c>
      <c r="B46" s="2" t="s">
        <v>28</v>
      </c>
      <c r="C46" s="2" t="s">
        <v>25</v>
      </c>
      <c r="D46" s="2" t="s">
        <v>25</v>
      </c>
      <c r="E46" s="2" t="s">
        <v>26</v>
      </c>
      <c r="F46" s="2" t="s">
        <v>61</v>
      </c>
      <c r="G46" s="1">
        <v>20437.980000000003</v>
      </c>
      <c r="H46" s="1">
        <v>8787.0999999999985</v>
      </c>
      <c r="I46" s="4">
        <v>11</v>
      </c>
      <c r="J46" s="2" t="s">
        <v>71</v>
      </c>
      <c r="K46" s="1">
        <f>Tabelle7[[#This Row],[Menge kg Nges]]/1000</f>
        <v>20.437980000000003</v>
      </c>
      <c r="L46" s="1">
        <f>Tabelle7[[#This Row],[Menge kg P2O5]]/1000</f>
        <v>8.7870999999999988</v>
      </c>
      <c r="M46" s="1">
        <f>Tabelle7[[#This Row],[Menge t Nges]]/Tabelle7[[#This Row],[Anzahl Lieferscheine]]</f>
        <v>1.8579981818181821</v>
      </c>
      <c r="N46" s="1">
        <f>Tabelle7[[#This Row],[Menge t P2O5]]/Tabelle7[[#This Row],[Anzahl Lieferscheine]]</f>
        <v>0.79882727272727261</v>
      </c>
    </row>
    <row r="47" spans="1:14" x14ac:dyDescent="0.2">
      <c r="A47" s="2" t="s">
        <v>29</v>
      </c>
      <c r="B47" s="2" t="s">
        <v>29</v>
      </c>
      <c r="C47" s="2" t="s">
        <v>6</v>
      </c>
      <c r="D47" s="2" t="s">
        <v>7</v>
      </c>
      <c r="E47" s="2" t="s">
        <v>9</v>
      </c>
      <c r="F47" s="2" t="s">
        <v>61</v>
      </c>
      <c r="G47" s="1">
        <v>41395.119999999995</v>
      </c>
      <c r="H47" s="1">
        <v>17593.540000000012</v>
      </c>
      <c r="I47" s="4">
        <v>123</v>
      </c>
      <c r="J47" s="2" t="s">
        <v>71</v>
      </c>
      <c r="K47" s="1">
        <f>Tabelle7[[#This Row],[Menge kg Nges]]/1000</f>
        <v>41.395119999999999</v>
      </c>
      <c r="L47" s="1">
        <f>Tabelle7[[#This Row],[Menge kg P2O5]]/1000</f>
        <v>17.593540000000012</v>
      </c>
      <c r="M47" s="1">
        <f>Tabelle7[[#This Row],[Menge t Nges]]/Tabelle7[[#This Row],[Anzahl Lieferscheine]]</f>
        <v>0.33654569105691057</v>
      </c>
      <c r="N47" s="1">
        <f>Tabelle7[[#This Row],[Menge t P2O5]]/Tabelle7[[#This Row],[Anzahl Lieferscheine]]</f>
        <v>0.14303691056910578</v>
      </c>
    </row>
    <row r="48" spans="1:14" x14ac:dyDescent="0.2">
      <c r="A48" s="2" t="s">
        <v>29</v>
      </c>
      <c r="B48" s="2" t="s">
        <v>29</v>
      </c>
      <c r="C48" s="2" t="s">
        <v>6</v>
      </c>
      <c r="D48" s="2" t="s">
        <v>7</v>
      </c>
      <c r="E48" s="2" t="s">
        <v>10</v>
      </c>
      <c r="F48" s="2" t="s">
        <v>61</v>
      </c>
      <c r="G48" s="1">
        <v>8099.95</v>
      </c>
      <c r="H48" s="1">
        <v>3225.0500000000006</v>
      </c>
      <c r="I48" s="4">
        <v>18</v>
      </c>
      <c r="J48" s="2" t="s">
        <v>71</v>
      </c>
      <c r="K48" s="1">
        <f>Tabelle7[[#This Row],[Menge kg Nges]]/1000</f>
        <v>8.0999499999999998</v>
      </c>
      <c r="L48" s="1">
        <f>Tabelle7[[#This Row],[Menge kg P2O5]]/1000</f>
        <v>3.2250500000000004</v>
      </c>
      <c r="M48" s="1">
        <f>Tabelle7[[#This Row],[Menge t Nges]]/Tabelle7[[#This Row],[Anzahl Lieferscheine]]</f>
        <v>0.44999722222222222</v>
      </c>
      <c r="N48" s="1">
        <f>Tabelle7[[#This Row],[Menge t P2O5]]/Tabelle7[[#This Row],[Anzahl Lieferscheine]]</f>
        <v>0.17916944444444446</v>
      </c>
    </row>
    <row r="49" spans="1:14" x14ac:dyDescent="0.2">
      <c r="A49" s="2" t="s">
        <v>29</v>
      </c>
      <c r="B49" s="2" t="s">
        <v>29</v>
      </c>
      <c r="C49" s="2" t="s">
        <v>6</v>
      </c>
      <c r="D49" s="2" t="s">
        <v>7</v>
      </c>
      <c r="E49" s="2" t="s">
        <v>11</v>
      </c>
      <c r="F49" s="2" t="s">
        <v>61</v>
      </c>
      <c r="G49" s="1">
        <v>4804.09</v>
      </c>
      <c r="H49" s="1">
        <v>2170.15</v>
      </c>
      <c r="I49" s="4">
        <v>22</v>
      </c>
      <c r="J49" s="2" t="s">
        <v>71</v>
      </c>
      <c r="K49" s="1">
        <f>Tabelle7[[#This Row],[Menge kg Nges]]/1000</f>
        <v>4.8040900000000004</v>
      </c>
      <c r="L49" s="1">
        <f>Tabelle7[[#This Row],[Menge kg P2O5]]/1000</f>
        <v>2.17015</v>
      </c>
      <c r="M49" s="1">
        <f>Tabelle7[[#This Row],[Menge t Nges]]/Tabelle7[[#This Row],[Anzahl Lieferscheine]]</f>
        <v>0.2183677272727273</v>
      </c>
      <c r="N49" s="1">
        <f>Tabelle7[[#This Row],[Menge t P2O5]]/Tabelle7[[#This Row],[Anzahl Lieferscheine]]</f>
        <v>9.8643181818181824E-2</v>
      </c>
    </row>
    <row r="50" spans="1:14" x14ac:dyDescent="0.2">
      <c r="A50" s="2" t="s">
        <v>29</v>
      </c>
      <c r="B50" s="2" t="s">
        <v>29</v>
      </c>
      <c r="C50" s="2" t="s">
        <v>6</v>
      </c>
      <c r="D50" s="2" t="s">
        <v>7</v>
      </c>
      <c r="E50" s="2" t="s">
        <v>12</v>
      </c>
      <c r="F50" s="2" t="s">
        <v>61</v>
      </c>
      <c r="G50" s="1">
        <v>30214.170000000002</v>
      </c>
      <c r="H50" s="1">
        <v>12481.519999999999</v>
      </c>
      <c r="I50" s="4">
        <v>80</v>
      </c>
      <c r="J50" s="2" t="s">
        <v>71</v>
      </c>
      <c r="K50" s="1">
        <f>Tabelle7[[#This Row],[Menge kg Nges]]/1000</f>
        <v>30.214170000000003</v>
      </c>
      <c r="L50" s="1">
        <f>Tabelle7[[#This Row],[Menge kg P2O5]]/1000</f>
        <v>12.481519999999998</v>
      </c>
      <c r="M50" s="1">
        <f>Tabelle7[[#This Row],[Menge t Nges]]/Tabelle7[[#This Row],[Anzahl Lieferscheine]]</f>
        <v>0.37767712500000006</v>
      </c>
      <c r="N50" s="1">
        <f>Tabelle7[[#This Row],[Menge t P2O5]]/Tabelle7[[#This Row],[Anzahl Lieferscheine]]</f>
        <v>0.15601899999999996</v>
      </c>
    </row>
    <row r="51" spans="1:14" x14ac:dyDescent="0.2">
      <c r="A51" s="2" t="s">
        <v>29</v>
      </c>
      <c r="B51" s="2" t="s">
        <v>29</v>
      </c>
      <c r="C51" s="2" t="s">
        <v>6</v>
      </c>
      <c r="D51" s="2" t="s">
        <v>7</v>
      </c>
      <c r="E51" s="2" t="s">
        <v>13</v>
      </c>
      <c r="F51" s="2" t="s">
        <v>61</v>
      </c>
      <c r="G51" s="1">
        <v>3959.41</v>
      </c>
      <c r="H51" s="1">
        <v>2235.5499999999997</v>
      </c>
      <c r="I51" s="4">
        <v>18</v>
      </c>
      <c r="J51" s="2" t="s">
        <v>71</v>
      </c>
      <c r="K51" s="1">
        <f>Tabelle7[[#This Row],[Menge kg Nges]]/1000</f>
        <v>3.9594099999999997</v>
      </c>
      <c r="L51" s="1">
        <f>Tabelle7[[#This Row],[Menge kg P2O5]]/1000</f>
        <v>2.2355499999999999</v>
      </c>
      <c r="M51" s="1">
        <f>Tabelle7[[#This Row],[Menge t Nges]]/Tabelle7[[#This Row],[Anzahl Lieferscheine]]</f>
        <v>0.2199672222222222</v>
      </c>
      <c r="N51" s="1">
        <f>Tabelle7[[#This Row],[Menge t P2O5]]/Tabelle7[[#This Row],[Anzahl Lieferscheine]]</f>
        <v>0.12419722222222222</v>
      </c>
    </row>
    <row r="52" spans="1:14" x14ac:dyDescent="0.2">
      <c r="A52" s="2" t="s">
        <v>29</v>
      </c>
      <c r="B52" s="2" t="s">
        <v>29</v>
      </c>
      <c r="C52" s="2" t="s">
        <v>6</v>
      </c>
      <c r="D52" s="2" t="s">
        <v>7</v>
      </c>
      <c r="E52" s="2" t="s">
        <v>14</v>
      </c>
      <c r="F52" s="2" t="s">
        <v>61</v>
      </c>
      <c r="G52" s="1">
        <v>27628.000000000004</v>
      </c>
      <c r="H52" s="1">
        <v>15408.499999999998</v>
      </c>
      <c r="I52" s="4">
        <v>71</v>
      </c>
      <c r="J52" s="2" t="s">
        <v>71</v>
      </c>
      <c r="K52" s="1">
        <f>Tabelle7[[#This Row],[Menge kg Nges]]/1000</f>
        <v>27.628000000000004</v>
      </c>
      <c r="L52" s="1">
        <f>Tabelle7[[#This Row],[Menge kg P2O5]]/1000</f>
        <v>15.408499999999998</v>
      </c>
      <c r="M52" s="1">
        <f>Tabelle7[[#This Row],[Menge t Nges]]/Tabelle7[[#This Row],[Anzahl Lieferscheine]]</f>
        <v>0.38912676056338036</v>
      </c>
      <c r="N52" s="1">
        <f>Tabelle7[[#This Row],[Menge t P2O5]]/Tabelle7[[#This Row],[Anzahl Lieferscheine]]</f>
        <v>0.21702112676056334</v>
      </c>
    </row>
    <row r="53" spans="1:14" x14ac:dyDescent="0.2">
      <c r="A53" s="2" t="s">
        <v>29</v>
      </c>
      <c r="B53" s="2" t="s">
        <v>29</v>
      </c>
      <c r="C53" s="2" t="s">
        <v>6</v>
      </c>
      <c r="D53" s="2" t="s">
        <v>15</v>
      </c>
      <c r="E53" s="2" t="s">
        <v>17</v>
      </c>
      <c r="F53" s="2" t="s">
        <v>61</v>
      </c>
      <c r="G53" s="1">
        <v>150</v>
      </c>
      <c r="H53" s="1">
        <v>75</v>
      </c>
      <c r="I53" s="4">
        <v>1</v>
      </c>
      <c r="J53" s="2" t="s">
        <v>71</v>
      </c>
      <c r="K53" s="1">
        <f>Tabelle7[[#This Row],[Menge kg Nges]]/1000</f>
        <v>0.15</v>
      </c>
      <c r="L53" s="1">
        <f>Tabelle7[[#This Row],[Menge kg P2O5]]/1000</f>
        <v>7.4999999999999997E-2</v>
      </c>
      <c r="M53" s="1">
        <f>Tabelle7[[#This Row],[Menge t Nges]]/Tabelle7[[#This Row],[Anzahl Lieferscheine]]</f>
        <v>0.15</v>
      </c>
      <c r="N53" s="1">
        <f>Tabelle7[[#This Row],[Menge t P2O5]]/Tabelle7[[#This Row],[Anzahl Lieferscheine]]</f>
        <v>7.4999999999999997E-2</v>
      </c>
    </row>
    <row r="54" spans="1:14" x14ac:dyDescent="0.2">
      <c r="A54" s="2" t="s">
        <v>29</v>
      </c>
      <c r="B54" s="2" t="s">
        <v>29</v>
      </c>
      <c r="C54" s="2" t="s">
        <v>6</v>
      </c>
      <c r="D54" s="2" t="s">
        <v>15</v>
      </c>
      <c r="E54" s="2" t="s">
        <v>18</v>
      </c>
      <c r="F54" s="2" t="s">
        <v>61</v>
      </c>
      <c r="G54" s="1">
        <v>2604</v>
      </c>
      <c r="H54" s="1">
        <v>2108</v>
      </c>
      <c r="I54" s="4">
        <v>8</v>
      </c>
      <c r="J54" s="2" t="s">
        <v>71</v>
      </c>
      <c r="K54" s="1">
        <f>Tabelle7[[#This Row],[Menge kg Nges]]/1000</f>
        <v>2.6040000000000001</v>
      </c>
      <c r="L54" s="1">
        <f>Tabelle7[[#This Row],[Menge kg P2O5]]/1000</f>
        <v>2.1080000000000001</v>
      </c>
      <c r="M54" s="1">
        <f>Tabelle7[[#This Row],[Menge t Nges]]/Tabelle7[[#This Row],[Anzahl Lieferscheine]]</f>
        <v>0.32550000000000001</v>
      </c>
      <c r="N54" s="1">
        <f>Tabelle7[[#This Row],[Menge t P2O5]]/Tabelle7[[#This Row],[Anzahl Lieferscheine]]</f>
        <v>0.26350000000000001</v>
      </c>
    </row>
    <row r="55" spans="1:14" x14ac:dyDescent="0.2">
      <c r="A55" s="2" t="s">
        <v>29</v>
      </c>
      <c r="B55" s="2" t="s">
        <v>29</v>
      </c>
      <c r="C55" s="2" t="s">
        <v>6</v>
      </c>
      <c r="D55" s="2" t="s">
        <v>15</v>
      </c>
      <c r="E55" s="2" t="s">
        <v>20</v>
      </c>
      <c r="F55" s="2" t="s">
        <v>61</v>
      </c>
      <c r="G55" s="1">
        <v>2031.2</v>
      </c>
      <c r="H55" s="1">
        <v>1315</v>
      </c>
      <c r="I55" s="4">
        <v>11</v>
      </c>
      <c r="J55" s="2" t="s">
        <v>71</v>
      </c>
      <c r="K55" s="1">
        <f>Tabelle7[[#This Row],[Menge kg Nges]]/1000</f>
        <v>2.0312000000000001</v>
      </c>
      <c r="L55" s="1">
        <f>Tabelle7[[#This Row],[Menge kg P2O5]]/1000</f>
        <v>1.3149999999999999</v>
      </c>
      <c r="M55" s="1">
        <f>Tabelle7[[#This Row],[Menge t Nges]]/Tabelle7[[#This Row],[Anzahl Lieferscheine]]</f>
        <v>0.18465454545454546</v>
      </c>
      <c r="N55" s="1">
        <f>Tabelle7[[#This Row],[Menge t P2O5]]/Tabelle7[[#This Row],[Anzahl Lieferscheine]]</f>
        <v>0.11954545454545454</v>
      </c>
    </row>
    <row r="56" spans="1:14" x14ac:dyDescent="0.2">
      <c r="A56" s="2" t="s">
        <v>29</v>
      </c>
      <c r="B56" s="2" t="s">
        <v>29</v>
      </c>
      <c r="C56" s="2" t="s">
        <v>6</v>
      </c>
      <c r="D56" s="2" t="s">
        <v>15</v>
      </c>
      <c r="E56" s="2" t="s">
        <v>21</v>
      </c>
      <c r="F56" s="2" t="s">
        <v>61</v>
      </c>
      <c r="G56" s="1">
        <v>5809.5</v>
      </c>
      <c r="H56" s="1">
        <v>3031.360000000001</v>
      </c>
      <c r="I56" s="4">
        <v>19</v>
      </c>
      <c r="J56" s="2" t="s">
        <v>71</v>
      </c>
      <c r="K56" s="1">
        <f>Tabelle7[[#This Row],[Menge kg Nges]]/1000</f>
        <v>5.8094999999999999</v>
      </c>
      <c r="L56" s="1">
        <f>Tabelle7[[#This Row],[Menge kg P2O5]]/1000</f>
        <v>3.0313600000000012</v>
      </c>
      <c r="M56" s="1">
        <f>Tabelle7[[#This Row],[Menge t Nges]]/Tabelle7[[#This Row],[Anzahl Lieferscheine]]</f>
        <v>0.30576315789473685</v>
      </c>
      <c r="N56" s="1">
        <f>Tabelle7[[#This Row],[Menge t P2O5]]/Tabelle7[[#This Row],[Anzahl Lieferscheine]]</f>
        <v>0.1595452631578948</v>
      </c>
    </row>
    <row r="57" spans="1:14" x14ac:dyDescent="0.2">
      <c r="A57" s="2" t="s">
        <v>29</v>
      </c>
      <c r="B57" s="2" t="s">
        <v>29</v>
      </c>
      <c r="C57" s="2" t="s">
        <v>6</v>
      </c>
      <c r="D57" s="2" t="s">
        <v>15</v>
      </c>
      <c r="E57" s="2" t="s">
        <v>9</v>
      </c>
      <c r="F57" s="2" t="s">
        <v>61</v>
      </c>
      <c r="G57" s="1">
        <v>2516.2000000000003</v>
      </c>
      <c r="H57" s="1">
        <v>1635</v>
      </c>
      <c r="I57" s="4">
        <v>4</v>
      </c>
      <c r="J57" s="2" t="s">
        <v>71</v>
      </c>
      <c r="K57" s="1">
        <f>Tabelle7[[#This Row],[Menge kg Nges]]/1000</f>
        <v>2.5162000000000004</v>
      </c>
      <c r="L57" s="1">
        <f>Tabelle7[[#This Row],[Menge kg P2O5]]/1000</f>
        <v>1.635</v>
      </c>
      <c r="M57" s="1">
        <f>Tabelle7[[#This Row],[Menge t Nges]]/Tabelle7[[#This Row],[Anzahl Lieferscheine]]</f>
        <v>0.62905000000000011</v>
      </c>
      <c r="N57" s="1">
        <f>Tabelle7[[#This Row],[Menge t P2O5]]/Tabelle7[[#This Row],[Anzahl Lieferscheine]]</f>
        <v>0.40875</v>
      </c>
    </row>
    <row r="58" spans="1:14" x14ac:dyDescent="0.2">
      <c r="A58" s="2" t="s">
        <v>29</v>
      </c>
      <c r="B58" s="2" t="s">
        <v>29</v>
      </c>
      <c r="C58" s="2" t="s">
        <v>6</v>
      </c>
      <c r="D58" s="2" t="s">
        <v>15</v>
      </c>
      <c r="E58" s="2" t="s">
        <v>10</v>
      </c>
      <c r="F58" s="2" t="s">
        <v>61</v>
      </c>
      <c r="G58" s="1">
        <v>2786.4</v>
      </c>
      <c r="H58" s="1">
        <v>1190.24</v>
      </c>
      <c r="I58" s="4">
        <v>10</v>
      </c>
      <c r="J58" s="2" t="s">
        <v>71</v>
      </c>
      <c r="K58" s="1">
        <f>Tabelle7[[#This Row],[Menge kg Nges]]/1000</f>
        <v>2.7864</v>
      </c>
      <c r="L58" s="1">
        <f>Tabelle7[[#This Row],[Menge kg P2O5]]/1000</f>
        <v>1.19024</v>
      </c>
      <c r="M58" s="1">
        <f>Tabelle7[[#This Row],[Menge t Nges]]/Tabelle7[[#This Row],[Anzahl Lieferscheine]]</f>
        <v>0.27864</v>
      </c>
      <c r="N58" s="1">
        <f>Tabelle7[[#This Row],[Menge t P2O5]]/Tabelle7[[#This Row],[Anzahl Lieferscheine]]</f>
        <v>0.11902399999999999</v>
      </c>
    </row>
    <row r="59" spans="1:14" x14ac:dyDescent="0.2">
      <c r="A59" s="2" t="s">
        <v>29</v>
      </c>
      <c r="B59" s="2" t="s">
        <v>29</v>
      </c>
      <c r="C59" s="2" t="s">
        <v>6</v>
      </c>
      <c r="D59" s="2" t="s">
        <v>15</v>
      </c>
      <c r="E59" s="2" t="s">
        <v>13</v>
      </c>
      <c r="F59" s="2" t="s">
        <v>61</v>
      </c>
      <c r="G59" s="1">
        <v>229.32</v>
      </c>
      <c r="H59" s="1">
        <v>205.8</v>
      </c>
      <c r="I59" s="4">
        <v>1</v>
      </c>
      <c r="J59" s="2" t="s">
        <v>71</v>
      </c>
      <c r="K59" s="1">
        <f>Tabelle7[[#This Row],[Menge kg Nges]]/1000</f>
        <v>0.22932</v>
      </c>
      <c r="L59" s="1">
        <f>Tabelle7[[#This Row],[Menge kg P2O5]]/1000</f>
        <v>0.20580000000000001</v>
      </c>
      <c r="M59" s="1">
        <f>Tabelle7[[#This Row],[Menge t Nges]]/Tabelle7[[#This Row],[Anzahl Lieferscheine]]</f>
        <v>0.22932</v>
      </c>
      <c r="N59" s="1">
        <f>Tabelle7[[#This Row],[Menge t P2O5]]/Tabelle7[[#This Row],[Anzahl Lieferscheine]]</f>
        <v>0.20580000000000001</v>
      </c>
    </row>
    <row r="60" spans="1:14" x14ac:dyDescent="0.2">
      <c r="A60" s="2" t="s">
        <v>29</v>
      </c>
      <c r="B60" s="2" t="s">
        <v>29</v>
      </c>
      <c r="C60" s="2" t="s">
        <v>6</v>
      </c>
      <c r="D60" s="2" t="s">
        <v>15</v>
      </c>
      <c r="E60" s="2" t="s">
        <v>31</v>
      </c>
      <c r="F60" s="2" t="s">
        <v>61</v>
      </c>
      <c r="G60" s="1">
        <v>2419</v>
      </c>
      <c r="H60" s="1">
        <v>1091.5</v>
      </c>
      <c r="I60" s="4">
        <v>3</v>
      </c>
      <c r="J60" s="2" t="s">
        <v>71</v>
      </c>
      <c r="K60" s="1">
        <f>Tabelle7[[#This Row],[Menge kg Nges]]/1000</f>
        <v>2.419</v>
      </c>
      <c r="L60" s="1">
        <f>Tabelle7[[#This Row],[Menge kg P2O5]]/1000</f>
        <v>1.0914999999999999</v>
      </c>
      <c r="M60" s="1">
        <f>Tabelle7[[#This Row],[Menge t Nges]]/Tabelle7[[#This Row],[Anzahl Lieferscheine]]</f>
        <v>0.80633333333333335</v>
      </c>
      <c r="N60" s="1">
        <f>Tabelle7[[#This Row],[Menge t P2O5]]/Tabelle7[[#This Row],[Anzahl Lieferscheine]]</f>
        <v>0.36383333333333329</v>
      </c>
    </row>
    <row r="61" spans="1:14" x14ac:dyDescent="0.2">
      <c r="A61" s="2" t="s">
        <v>29</v>
      </c>
      <c r="B61" s="2" t="s">
        <v>29</v>
      </c>
      <c r="C61" s="2" t="s">
        <v>25</v>
      </c>
      <c r="D61" s="2" t="s">
        <v>25</v>
      </c>
      <c r="E61" s="2" t="s">
        <v>26</v>
      </c>
      <c r="F61" s="2" t="s">
        <v>61</v>
      </c>
      <c r="G61" s="1">
        <v>90728.339999999895</v>
      </c>
      <c r="H61" s="1">
        <v>39678.410000000076</v>
      </c>
      <c r="I61" s="4">
        <v>194</v>
      </c>
      <c r="J61" s="2" t="s">
        <v>71</v>
      </c>
      <c r="K61" s="1">
        <f>Tabelle7[[#This Row],[Menge kg Nges]]/1000</f>
        <v>90.728339999999889</v>
      </c>
      <c r="L61" s="1">
        <f>Tabelle7[[#This Row],[Menge kg P2O5]]/1000</f>
        <v>39.678410000000078</v>
      </c>
      <c r="M61" s="1">
        <f>Tabelle7[[#This Row],[Menge t Nges]]/Tabelle7[[#This Row],[Anzahl Lieferscheine]]</f>
        <v>0.4676718556701025</v>
      </c>
      <c r="N61" s="1">
        <f>Tabelle7[[#This Row],[Menge t P2O5]]/Tabelle7[[#This Row],[Anzahl Lieferscheine]]</f>
        <v>0.20452788659793855</v>
      </c>
    </row>
    <row r="62" spans="1:14" x14ac:dyDescent="0.2">
      <c r="A62" s="2" t="s">
        <v>29</v>
      </c>
      <c r="B62" s="2" t="s">
        <v>32</v>
      </c>
      <c r="C62" s="2" t="s">
        <v>6</v>
      </c>
      <c r="D62" s="2" t="s">
        <v>7</v>
      </c>
      <c r="E62" s="2" t="s">
        <v>9</v>
      </c>
      <c r="F62" s="2" t="s">
        <v>61</v>
      </c>
      <c r="G62" s="1">
        <v>525</v>
      </c>
      <c r="H62" s="1">
        <v>231</v>
      </c>
      <c r="I62" s="4">
        <v>1</v>
      </c>
      <c r="J62" s="2" t="s">
        <v>71</v>
      </c>
      <c r="K62" s="1">
        <f>Tabelle7[[#This Row],[Menge kg Nges]]/1000</f>
        <v>0.52500000000000002</v>
      </c>
      <c r="L62" s="1">
        <f>Tabelle7[[#This Row],[Menge kg P2O5]]/1000</f>
        <v>0.23100000000000001</v>
      </c>
      <c r="M62" s="1">
        <f>Tabelle7[[#This Row],[Menge t Nges]]/Tabelle7[[#This Row],[Anzahl Lieferscheine]]</f>
        <v>0.52500000000000002</v>
      </c>
      <c r="N62" s="1">
        <f>Tabelle7[[#This Row],[Menge t P2O5]]/Tabelle7[[#This Row],[Anzahl Lieferscheine]]</f>
        <v>0.23100000000000001</v>
      </c>
    </row>
    <row r="63" spans="1:14" x14ac:dyDescent="0.2">
      <c r="A63" s="2" t="s">
        <v>29</v>
      </c>
      <c r="B63" s="2" t="s">
        <v>32</v>
      </c>
      <c r="C63" s="2" t="s">
        <v>6</v>
      </c>
      <c r="D63" s="2" t="s">
        <v>7</v>
      </c>
      <c r="E63" s="2" t="s">
        <v>12</v>
      </c>
      <c r="F63" s="2" t="s">
        <v>61</v>
      </c>
      <c r="G63" s="1">
        <v>890</v>
      </c>
      <c r="H63" s="1">
        <v>336</v>
      </c>
      <c r="I63" s="4">
        <v>5</v>
      </c>
      <c r="J63" s="2" t="s">
        <v>71</v>
      </c>
      <c r="K63" s="1">
        <f>Tabelle7[[#This Row],[Menge kg Nges]]/1000</f>
        <v>0.89</v>
      </c>
      <c r="L63" s="1">
        <f>Tabelle7[[#This Row],[Menge kg P2O5]]/1000</f>
        <v>0.33600000000000002</v>
      </c>
      <c r="M63" s="1">
        <f>Tabelle7[[#This Row],[Menge t Nges]]/Tabelle7[[#This Row],[Anzahl Lieferscheine]]</f>
        <v>0.17799999999999999</v>
      </c>
      <c r="N63" s="1">
        <f>Tabelle7[[#This Row],[Menge t P2O5]]/Tabelle7[[#This Row],[Anzahl Lieferscheine]]</f>
        <v>6.720000000000001E-2</v>
      </c>
    </row>
    <row r="64" spans="1:14" x14ac:dyDescent="0.2">
      <c r="A64" s="2" t="s">
        <v>29</v>
      </c>
      <c r="B64" s="2" t="s">
        <v>32</v>
      </c>
      <c r="C64" s="2" t="s">
        <v>6</v>
      </c>
      <c r="D64" s="2" t="s">
        <v>15</v>
      </c>
      <c r="E64" s="2" t="s">
        <v>18</v>
      </c>
      <c r="F64" s="2" t="s">
        <v>61</v>
      </c>
      <c r="G64" s="1">
        <v>957.6</v>
      </c>
      <c r="H64" s="1">
        <v>775.2</v>
      </c>
      <c r="I64" s="4">
        <v>3</v>
      </c>
      <c r="J64" s="2" t="s">
        <v>71</v>
      </c>
      <c r="K64" s="1">
        <f>Tabelle7[[#This Row],[Menge kg Nges]]/1000</f>
        <v>0.95760000000000001</v>
      </c>
      <c r="L64" s="1">
        <f>Tabelle7[[#This Row],[Menge kg P2O5]]/1000</f>
        <v>0.7752</v>
      </c>
      <c r="M64" s="1">
        <f>Tabelle7[[#This Row],[Menge t Nges]]/Tabelle7[[#This Row],[Anzahl Lieferscheine]]</f>
        <v>0.31919999999999998</v>
      </c>
      <c r="N64" s="1">
        <f>Tabelle7[[#This Row],[Menge t P2O5]]/Tabelle7[[#This Row],[Anzahl Lieferscheine]]</f>
        <v>0.25840000000000002</v>
      </c>
    </row>
    <row r="65" spans="1:14" x14ac:dyDescent="0.2">
      <c r="A65" s="2" t="s">
        <v>29</v>
      </c>
      <c r="B65" s="2" t="s">
        <v>32</v>
      </c>
      <c r="C65" s="2" t="s">
        <v>6</v>
      </c>
      <c r="D65" s="2" t="s">
        <v>15</v>
      </c>
      <c r="E65" s="2" t="s">
        <v>20</v>
      </c>
      <c r="F65" s="2" t="s">
        <v>61</v>
      </c>
      <c r="G65" s="1">
        <v>1714.24</v>
      </c>
      <c r="H65" s="1">
        <v>974</v>
      </c>
      <c r="I65" s="4">
        <v>20</v>
      </c>
      <c r="J65" s="2" t="s">
        <v>71</v>
      </c>
      <c r="K65" s="1">
        <f>Tabelle7[[#This Row],[Menge kg Nges]]/1000</f>
        <v>1.71424</v>
      </c>
      <c r="L65" s="1">
        <f>Tabelle7[[#This Row],[Menge kg P2O5]]/1000</f>
        <v>0.97399999999999998</v>
      </c>
      <c r="M65" s="1">
        <f>Tabelle7[[#This Row],[Menge t Nges]]/Tabelle7[[#This Row],[Anzahl Lieferscheine]]</f>
        <v>8.5711999999999997E-2</v>
      </c>
      <c r="N65" s="1">
        <f>Tabelle7[[#This Row],[Menge t P2O5]]/Tabelle7[[#This Row],[Anzahl Lieferscheine]]</f>
        <v>4.87E-2</v>
      </c>
    </row>
    <row r="66" spans="1:14" x14ac:dyDescent="0.2">
      <c r="A66" s="2" t="s">
        <v>29</v>
      </c>
      <c r="B66" s="2" t="s">
        <v>32</v>
      </c>
      <c r="C66" s="2" t="s">
        <v>25</v>
      </c>
      <c r="D66" s="2" t="s">
        <v>25</v>
      </c>
      <c r="E66" s="2" t="s">
        <v>26</v>
      </c>
      <c r="F66" s="2" t="s">
        <v>61</v>
      </c>
      <c r="G66" s="1">
        <v>4936</v>
      </c>
      <c r="H66" s="1">
        <v>2468</v>
      </c>
      <c r="I66" s="4">
        <v>8</v>
      </c>
      <c r="J66" s="2" t="s">
        <v>71</v>
      </c>
      <c r="K66" s="1">
        <f>Tabelle7[[#This Row],[Menge kg Nges]]/1000</f>
        <v>4.9359999999999999</v>
      </c>
      <c r="L66" s="1">
        <f>Tabelle7[[#This Row],[Menge kg P2O5]]/1000</f>
        <v>2.468</v>
      </c>
      <c r="M66" s="1">
        <f>Tabelle7[[#This Row],[Menge t Nges]]/Tabelle7[[#This Row],[Anzahl Lieferscheine]]</f>
        <v>0.61699999999999999</v>
      </c>
      <c r="N66" s="1">
        <f>Tabelle7[[#This Row],[Menge t P2O5]]/Tabelle7[[#This Row],[Anzahl Lieferscheine]]</f>
        <v>0.3085</v>
      </c>
    </row>
    <row r="67" spans="1:14" x14ac:dyDescent="0.2">
      <c r="A67" s="2" t="s">
        <v>29</v>
      </c>
      <c r="B67" s="2" t="s">
        <v>27</v>
      </c>
      <c r="C67" s="2" t="s">
        <v>6</v>
      </c>
      <c r="D67" s="2" t="s">
        <v>7</v>
      </c>
      <c r="E67" s="2" t="s">
        <v>9</v>
      </c>
      <c r="F67" s="2" t="s">
        <v>61</v>
      </c>
      <c r="G67" s="1">
        <v>7848.79</v>
      </c>
      <c r="H67" s="1">
        <v>3280.5599999999995</v>
      </c>
      <c r="I67" s="4">
        <v>30</v>
      </c>
      <c r="J67" s="2" t="s">
        <v>71</v>
      </c>
      <c r="K67" s="1">
        <f>Tabelle7[[#This Row],[Menge kg Nges]]/1000</f>
        <v>7.8487900000000002</v>
      </c>
      <c r="L67" s="1">
        <f>Tabelle7[[#This Row],[Menge kg P2O5]]/1000</f>
        <v>3.2805599999999995</v>
      </c>
      <c r="M67" s="1">
        <f>Tabelle7[[#This Row],[Menge t Nges]]/Tabelle7[[#This Row],[Anzahl Lieferscheine]]</f>
        <v>0.26162633333333335</v>
      </c>
      <c r="N67" s="1">
        <f>Tabelle7[[#This Row],[Menge t P2O5]]/Tabelle7[[#This Row],[Anzahl Lieferscheine]]</f>
        <v>0.10935199999999998</v>
      </c>
    </row>
    <row r="68" spans="1:14" x14ac:dyDescent="0.2">
      <c r="A68" s="2" t="s">
        <v>29</v>
      </c>
      <c r="B68" s="2" t="s">
        <v>27</v>
      </c>
      <c r="C68" s="2" t="s">
        <v>6</v>
      </c>
      <c r="D68" s="2" t="s">
        <v>7</v>
      </c>
      <c r="E68" s="2" t="s">
        <v>10</v>
      </c>
      <c r="F68" s="2" t="s">
        <v>61</v>
      </c>
      <c r="G68" s="1">
        <v>280</v>
      </c>
      <c r="H68" s="1">
        <v>110</v>
      </c>
      <c r="I68" s="4">
        <v>1</v>
      </c>
      <c r="J68" s="2" t="s">
        <v>71</v>
      </c>
      <c r="K68" s="1">
        <f>Tabelle7[[#This Row],[Menge kg Nges]]/1000</f>
        <v>0.28000000000000003</v>
      </c>
      <c r="L68" s="1">
        <f>Tabelle7[[#This Row],[Menge kg P2O5]]/1000</f>
        <v>0.11</v>
      </c>
      <c r="M68" s="1">
        <f>Tabelle7[[#This Row],[Menge t Nges]]/Tabelle7[[#This Row],[Anzahl Lieferscheine]]</f>
        <v>0.28000000000000003</v>
      </c>
      <c r="N68" s="1">
        <f>Tabelle7[[#This Row],[Menge t P2O5]]/Tabelle7[[#This Row],[Anzahl Lieferscheine]]</f>
        <v>0.11</v>
      </c>
    </row>
    <row r="69" spans="1:14" x14ac:dyDescent="0.2">
      <c r="A69" s="2" t="s">
        <v>29</v>
      </c>
      <c r="B69" s="2" t="s">
        <v>27</v>
      </c>
      <c r="C69" s="2" t="s">
        <v>6</v>
      </c>
      <c r="D69" s="2" t="s">
        <v>7</v>
      </c>
      <c r="E69" s="2" t="s">
        <v>12</v>
      </c>
      <c r="F69" s="2" t="s">
        <v>61</v>
      </c>
      <c r="G69" s="1">
        <v>7063.5</v>
      </c>
      <c r="H69" s="1">
        <v>3186.76</v>
      </c>
      <c r="I69" s="4">
        <v>9</v>
      </c>
      <c r="J69" s="2" t="s">
        <v>71</v>
      </c>
      <c r="K69" s="1">
        <f>Tabelle7[[#This Row],[Menge kg Nges]]/1000</f>
        <v>7.0635000000000003</v>
      </c>
      <c r="L69" s="1">
        <f>Tabelle7[[#This Row],[Menge kg P2O5]]/1000</f>
        <v>3.18676</v>
      </c>
      <c r="M69" s="1">
        <f>Tabelle7[[#This Row],[Menge t Nges]]/Tabelle7[[#This Row],[Anzahl Lieferscheine]]</f>
        <v>0.78483333333333338</v>
      </c>
      <c r="N69" s="1">
        <f>Tabelle7[[#This Row],[Menge t P2O5]]/Tabelle7[[#This Row],[Anzahl Lieferscheine]]</f>
        <v>0.35408444444444442</v>
      </c>
    </row>
    <row r="70" spans="1:14" x14ac:dyDescent="0.2">
      <c r="A70" s="2" t="s">
        <v>29</v>
      </c>
      <c r="B70" s="2" t="s">
        <v>27</v>
      </c>
      <c r="C70" s="2" t="s">
        <v>6</v>
      </c>
      <c r="D70" s="2" t="s">
        <v>7</v>
      </c>
      <c r="E70" s="2" t="s">
        <v>13</v>
      </c>
      <c r="F70" s="2" t="s">
        <v>61</v>
      </c>
      <c r="G70" s="1">
        <v>8329.15</v>
      </c>
      <c r="H70" s="1">
        <v>4930.8500000000004</v>
      </c>
      <c r="I70" s="4">
        <v>37</v>
      </c>
      <c r="J70" s="2" t="s">
        <v>71</v>
      </c>
      <c r="K70" s="1">
        <f>Tabelle7[[#This Row],[Menge kg Nges]]/1000</f>
        <v>8.3291500000000003</v>
      </c>
      <c r="L70" s="1">
        <f>Tabelle7[[#This Row],[Menge kg P2O5]]/1000</f>
        <v>4.9308500000000004</v>
      </c>
      <c r="M70" s="1">
        <f>Tabelle7[[#This Row],[Menge t Nges]]/Tabelle7[[#This Row],[Anzahl Lieferscheine]]</f>
        <v>0.22511216216216218</v>
      </c>
      <c r="N70" s="1">
        <f>Tabelle7[[#This Row],[Menge t P2O5]]/Tabelle7[[#This Row],[Anzahl Lieferscheine]]</f>
        <v>0.13326621621621623</v>
      </c>
    </row>
    <row r="71" spans="1:14" x14ac:dyDescent="0.2">
      <c r="A71" s="2" t="s">
        <v>29</v>
      </c>
      <c r="B71" s="2" t="s">
        <v>27</v>
      </c>
      <c r="C71" s="2" t="s">
        <v>6</v>
      </c>
      <c r="D71" s="2" t="s">
        <v>15</v>
      </c>
      <c r="E71" s="2" t="s">
        <v>20</v>
      </c>
      <c r="F71" s="2" t="s">
        <v>61</v>
      </c>
      <c r="G71" s="1">
        <v>3000.7999999999984</v>
      </c>
      <c r="H71" s="1">
        <v>1705</v>
      </c>
      <c r="I71" s="4">
        <v>44</v>
      </c>
      <c r="J71" s="2" t="s">
        <v>71</v>
      </c>
      <c r="K71" s="1">
        <f>Tabelle7[[#This Row],[Menge kg Nges]]/1000</f>
        <v>3.0007999999999986</v>
      </c>
      <c r="L71" s="1">
        <f>Tabelle7[[#This Row],[Menge kg P2O5]]/1000</f>
        <v>1.7050000000000001</v>
      </c>
      <c r="M71" s="1">
        <f>Tabelle7[[#This Row],[Menge t Nges]]/Tabelle7[[#This Row],[Anzahl Lieferscheine]]</f>
        <v>6.8199999999999969E-2</v>
      </c>
      <c r="N71" s="1">
        <f>Tabelle7[[#This Row],[Menge t P2O5]]/Tabelle7[[#This Row],[Anzahl Lieferscheine]]</f>
        <v>3.875E-2</v>
      </c>
    </row>
    <row r="72" spans="1:14" x14ac:dyDescent="0.2">
      <c r="A72" s="2" t="s">
        <v>29</v>
      </c>
      <c r="B72" s="2" t="s">
        <v>27</v>
      </c>
      <c r="C72" s="2" t="s">
        <v>6</v>
      </c>
      <c r="D72" s="2" t="s">
        <v>15</v>
      </c>
      <c r="E72" s="2" t="s">
        <v>21</v>
      </c>
      <c r="F72" s="2" t="s">
        <v>61</v>
      </c>
      <c r="G72" s="1">
        <v>1209.4499999999998</v>
      </c>
      <c r="H72" s="1">
        <v>642.75</v>
      </c>
      <c r="I72" s="4">
        <v>4</v>
      </c>
      <c r="J72" s="2" t="s">
        <v>71</v>
      </c>
      <c r="K72" s="1">
        <f>Tabelle7[[#This Row],[Menge kg Nges]]/1000</f>
        <v>1.2094499999999999</v>
      </c>
      <c r="L72" s="1">
        <f>Tabelle7[[#This Row],[Menge kg P2O5]]/1000</f>
        <v>0.64275000000000004</v>
      </c>
      <c r="M72" s="1">
        <f>Tabelle7[[#This Row],[Menge t Nges]]/Tabelle7[[#This Row],[Anzahl Lieferscheine]]</f>
        <v>0.30236249999999998</v>
      </c>
      <c r="N72" s="1">
        <f>Tabelle7[[#This Row],[Menge t P2O5]]/Tabelle7[[#This Row],[Anzahl Lieferscheine]]</f>
        <v>0.16068750000000001</v>
      </c>
    </row>
    <row r="73" spans="1:14" x14ac:dyDescent="0.2">
      <c r="A73" s="2" t="s">
        <v>29</v>
      </c>
      <c r="B73" s="2" t="s">
        <v>27</v>
      </c>
      <c r="C73" s="2" t="s">
        <v>6</v>
      </c>
      <c r="D73" s="2" t="s">
        <v>15</v>
      </c>
      <c r="E73" s="2" t="s">
        <v>9</v>
      </c>
      <c r="F73" s="2" t="s">
        <v>61</v>
      </c>
      <c r="G73" s="1">
        <v>717.26</v>
      </c>
      <c r="H73" s="1">
        <v>421.48</v>
      </c>
      <c r="I73" s="4">
        <v>3</v>
      </c>
      <c r="J73" s="2" t="s">
        <v>71</v>
      </c>
      <c r="K73" s="1">
        <f>Tabelle7[[#This Row],[Menge kg Nges]]/1000</f>
        <v>0.71726000000000001</v>
      </c>
      <c r="L73" s="1">
        <f>Tabelle7[[#This Row],[Menge kg P2O5]]/1000</f>
        <v>0.42148000000000002</v>
      </c>
      <c r="M73" s="1">
        <f>Tabelle7[[#This Row],[Menge t Nges]]/Tabelle7[[#This Row],[Anzahl Lieferscheine]]</f>
        <v>0.23908666666666667</v>
      </c>
      <c r="N73" s="1">
        <f>Tabelle7[[#This Row],[Menge t P2O5]]/Tabelle7[[#This Row],[Anzahl Lieferscheine]]</f>
        <v>0.14049333333333333</v>
      </c>
    </row>
    <row r="74" spans="1:14" x14ac:dyDescent="0.2">
      <c r="A74" s="2" t="s">
        <v>29</v>
      </c>
      <c r="B74" s="2" t="s">
        <v>27</v>
      </c>
      <c r="C74" s="2" t="s">
        <v>25</v>
      </c>
      <c r="D74" s="2" t="s">
        <v>25</v>
      </c>
      <c r="E74" s="2" t="s">
        <v>26</v>
      </c>
      <c r="F74" s="2" t="s">
        <v>61</v>
      </c>
      <c r="G74" s="1">
        <v>24110.399999999994</v>
      </c>
      <c r="H74" s="1">
        <v>11093.04</v>
      </c>
      <c r="I74" s="4">
        <v>28</v>
      </c>
      <c r="J74" s="2" t="s">
        <v>71</v>
      </c>
      <c r="K74" s="1">
        <f>Tabelle7[[#This Row],[Menge kg Nges]]/1000</f>
        <v>24.110399999999995</v>
      </c>
      <c r="L74" s="1">
        <f>Tabelle7[[#This Row],[Menge kg P2O5]]/1000</f>
        <v>11.09304</v>
      </c>
      <c r="M74" s="1">
        <f>Tabelle7[[#This Row],[Menge t Nges]]/Tabelle7[[#This Row],[Anzahl Lieferscheine]]</f>
        <v>0.86108571428571412</v>
      </c>
      <c r="N74" s="1">
        <f>Tabelle7[[#This Row],[Menge t P2O5]]/Tabelle7[[#This Row],[Anzahl Lieferscheine]]</f>
        <v>0.39618000000000003</v>
      </c>
    </row>
    <row r="75" spans="1:14" x14ac:dyDescent="0.2">
      <c r="A75" s="2" t="s">
        <v>29</v>
      </c>
      <c r="B75" s="2" t="s">
        <v>33</v>
      </c>
      <c r="C75" s="2" t="s">
        <v>6</v>
      </c>
      <c r="D75" s="2" t="s">
        <v>7</v>
      </c>
      <c r="E75" s="2" t="s">
        <v>9</v>
      </c>
      <c r="F75" s="2" t="s">
        <v>61</v>
      </c>
      <c r="G75" s="1">
        <v>5344.0000000000009</v>
      </c>
      <c r="H75" s="1">
        <v>2506.9600000000005</v>
      </c>
      <c r="I75" s="4">
        <v>33</v>
      </c>
      <c r="J75" s="2" t="s">
        <v>71</v>
      </c>
      <c r="K75" s="1">
        <f>Tabelle7[[#This Row],[Menge kg Nges]]/1000</f>
        <v>5.3440000000000012</v>
      </c>
      <c r="L75" s="1">
        <f>Tabelle7[[#This Row],[Menge kg P2O5]]/1000</f>
        <v>2.5069600000000003</v>
      </c>
      <c r="M75" s="1">
        <f>Tabelle7[[#This Row],[Menge t Nges]]/Tabelle7[[#This Row],[Anzahl Lieferscheine]]</f>
        <v>0.16193939393939397</v>
      </c>
      <c r="N75" s="1">
        <f>Tabelle7[[#This Row],[Menge t P2O5]]/Tabelle7[[#This Row],[Anzahl Lieferscheine]]</f>
        <v>7.5968484848484855E-2</v>
      </c>
    </row>
    <row r="76" spans="1:14" x14ac:dyDescent="0.2">
      <c r="A76" s="2" t="s">
        <v>29</v>
      </c>
      <c r="B76" s="2" t="s">
        <v>33</v>
      </c>
      <c r="C76" s="2" t="s">
        <v>6</v>
      </c>
      <c r="D76" s="2" t="s">
        <v>7</v>
      </c>
      <c r="E76" s="2" t="s">
        <v>13</v>
      </c>
      <c r="F76" s="2" t="s">
        <v>61</v>
      </c>
      <c r="G76" s="1">
        <v>316.8</v>
      </c>
      <c r="H76" s="1">
        <v>211.2</v>
      </c>
      <c r="I76" s="4">
        <v>1</v>
      </c>
      <c r="J76" s="2" t="s">
        <v>71</v>
      </c>
      <c r="K76" s="1">
        <f>Tabelle7[[#This Row],[Menge kg Nges]]/1000</f>
        <v>0.31680000000000003</v>
      </c>
      <c r="L76" s="1">
        <f>Tabelle7[[#This Row],[Menge kg P2O5]]/1000</f>
        <v>0.2112</v>
      </c>
      <c r="M76" s="1">
        <f>Tabelle7[[#This Row],[Menge t Nges]]/Tabelle7[[#This Row],[Anzahl Lieferscheine]]</f>
        <v>0.31680000000000003</v>
      </c>
      <c r="N76" s="1">
        <f>Tabelle7[[#This Row],[Menge t P2O5]]/Tabelle7[[#This Row],[Anzahl Lieferscheine]]</f>
        <v>0.2112</v>
      </c>
    </row>
    <row r="77" spans="1:14" x14ac:dyDescent="0.2">
      <c r="A77" s="2" t="s">
        <v>29</v>
      </c>
      <c r="B77" s="2" t="s">
        <v>33</v>
      </c>
      <c r="C77" s="2" t="s">
        <v>6</v>
      </c>
      <c r="D77" s="2" t="s">
        <v>15</v>
      </c>
      <c r="E77" s="2" t="s">
        <v>21</v>
      </c>
      <c r="F77" s="2" t="s">
        <v>61</v>
      </c>
      <c r="G77" s="1">
        <v>1019.72</v>
      </c>
      <c r="H77" s="1">
        <v>547.38</v>
      </c>
      <c r="I77" s="4">
        <v>5</v>
      </c>
      <c r="J77" s="2" t="s">
        <v>71</v>
      </c>
      <c r="K77" s="1">
        <f>Tabelle7[[#This Row],[Menge kg Nges]]/1000</f>
        <v>1.01972</v>
      </c>
      <c r="L77" s="1">
        <f>Tabelle7[[#This Row],[Menge kg P2O5]]/1000</f>
        <v>0.54737999999999998</v>
      </c>
      <c r="M77" s="1">
        <f>Tabelle7[[#This Row],[Menge t Nges]]/Tabelle7[[#This Row],[Anzahl Lieferscheine]]</f>
        <v>0.20394399999999999</v>
      </c>
      <c r="N77" s="1">
        <f>Tabelle7[[#This Row],[Menge t P2O5]]/Tabelle7[[#This Row],[Anzahl Lieferscheine]]</f>
        <v>0.10947599999999999</v>
      </c>
    </row>
    <row r="78" spans="1:14" x14ac:dyDescent="0.2">
      <c r="A78" s="2" t="s">
        <v>29</v>
      </c>
      <c r="B78" s="2" t="s">
        <v>33</v>
      </c>
      <c r="C78" s="2" t="s">
        <v>25</v>
      </c>
      <c r="D78" s="2" t="s">
        <v>25</v>
      </c>
      <c r="E78" s="2" t="s">
        <v>26</v>
      </c>
      <c r="F78" s="2" t="s">
        <v>61</v>
      </c>
      <c r="G78" s="1">
        <v>725.28</v>
      </c>
      <c r="H78" s="1">
        <v>314.15999999999997</v>
      </c>
      <c r="I78" s="4">
        <v>4</v>
      </c>
      <c r="J78" s="2" t="s">
        <v>71</v>
      </c>
      <c r="K78" s="1">
        <f>Tabelle7[[#This Row],[Menge kg Nges]]/1000</f>
        <v>0.72527999999999992</v>
      </c>
      <c r="L78" s="1">
        <f>Tabelle7[[#This Row],[Menge kg P2O5]]/1000</f>
        <v>0.31415999999999999</v>
      </c>
      <c r="M78" s="1">
        <f>Tabelle7[[#This Row],[Menge t Nges]]/Tabelle7[[#This Row],[Anzahl Lieferscheine]]</f>
        <v>0.18131999999999998</v>
      </c>
      <c r="N78" s="1">
        <f>Tabelle7[[#This Row],[Menge t P2O5]]/Tabelle7[[#This Row],[Anzahl Lieferscheine]]</f>
        <v>7.8539999999999999E-2</v>
      </c>
    </row>
    <row r="79" spans="1:14" x14ac:dyDescent="0.2">
      <c r="A79" s="2" t="s">
        <v>29</v>
      </c>
      <c r="B79" s="2" t="s">
        <v>33</v>
      </c>
      <c r="C79" s="2" t="s">
        <v>63</v>
      </c>
      <c r="D79" s="2" t="s">
        <v>63</v>
      </c>
      <c r="E79" s="2" t="s">
        <v>63</v>
      </c>
      <c r="F79" s="2" t="s">
        <v>61</v>
      </c>
      <c r="G79" s="1">
        <v>295.68</v>
      </c>
      <c r="H79" s="1">
        <v>270.24</v>
      </c>
      <c r="I79" s="4">
        <v>1</v>
      </c>
      <c r="J79" s="2" t="s">
        <v>71</v>
      </c>
      <c r="K79" s="1">
        <f>Tabelle7[[#This Row],[Menge kg Nges]]/1000</f>
        <v>0.29568</v>
      </c>
      <c r="L79" s="1">
        <f>Tabelle7[[#This Row],[Menge kg P2O5]]/1000</f>
        <v>0.27024000000000004</v>
      </c>
      <c r="M79" s="1">
        <f>Tabelle7[[#This Row],[Menge t Nges]]/Tabelle7[[#This Row],[Anzahl Lieferscheine]]</f>
        <v>0.29568</v>
      </c>
      <c r="N79" s="1">
        <f>Tabelle7[[#This Row],[Menge t P2O5]]/Tabelle7[[#This Row],[Anzahl Lieferscheine]]</f>
        <v>0.27024000000000004</v>
      </c>
    </row>
    <row r="80" spans="1:14" x14ac:dyDescent="0.2">
      <c r="A80" s="2" t="s">
        <v>29</v>
      </c>
      <c r="B80" s="2" t="s">
        <v>34</v>
      </c>
      <c r="C80" s="2" t="s">
        <v>6</v>
      </c>
      <c r="D80" s="2" t="s">
        <v>7</v>
      </c>
      <c r="E80" s="2" t="s">
        <v>9</v>
      </c>
      <c r="F80" s="2" t="s">
        <v>61</v>
      </c>
      <c r="G80" s="1">
        <v>52.2</v>
      </c>
      <c r="H80" s="1">
        <v>21.6</v>
      </c>
      <c r="I80" s="4">
        <v>1</v>
      </c>
      <c r="J80" s="2" t="s">
        <v>71</v>
      </c>
      <c r="K80" s="1">
        <f>Tabelle7[[#This Row],[Menge kg Nges]]/1000</f>
        <v>5.2200000000000003E-2</v>
      </c>
      <c r="L80" s="1">
        <f>Tabelle7[[#This Row],[Menge kg P2O5]]/1000</f>
        <v>2.1600000000000001E-2</v>
      </c>
      <c r="M80" s="1">
        <f>Tabelle7[[#This Row],[Menge t Nges]]/Tabelle7[[#This Row],[Anzahl Lieferscheine]]</f>
        <v>5.2200000000000003E-2</v>
      </c>
      <c r="N80" s="1">
        <f>Tabelle7[[#This Row],[Menge t P2O5]]/Tabelle7[[#This Row],[Anzahl Lieferscheine]]</f>
        <v>2.1600000000000001E-2</v>
      </c>
    </row>
    <row r="81" spans="1:14" x14ac:dyDescent="0.2">
      <c r="A81" s="2" t="s">
        <v>29</v>
      </c>
      <c r="B81" s="2" t="s">
        <v>34</v>
      </c>
      <c r="C81" s="2" t="s">
        <v>25</v>
      </c>
      <c r="D81" s="2" t="s">
        <v>25</v>
      </c>
      <c r="E81" s="2" t="s">
        <v>26</v>
      </c>
      <c r="F81" s="2" t="s">
        <v>61</v>
      </c>
      <c r="G81" s="1">
        <v>645.54</v>
      </c>
      <c r="H81" s="1">
        <v>267.95999999999998</v>
      </c>
      <c r="I81" s="4">
        <v>2</v>
      </c>
      <c r="J81" s="2" t="s">
        <v>71</v>
      </c>
      <c r="K81" s="1">
        <f>Tabelle7[[#This Row],[Menge kg Nges]]/1000</f>
        <v>0.64554</v>
      </c>
      <c r="L81" s="1">
        <f>Tabelle7[[#This Row],[Menge kg P2O5]]/1000</f>
        <v>0.26795999999999998</v>
      </c>
      <c r="M81" s="1">
        <f>Tabelle7[[#This Row],[Menge t Nges]]/Tabelle7[[#This Row],[Anzahl Lieferscheine]]</f>
        <v>0.32277</v>
      </c>
      <c r="N81" s="1">
        <f>Tabelle7[[#This Row],[Menge t P2O5]]/Tabelle7[[#This Row],[Anzahl Lieferscheine]]</f>
        <v>0.13397999999999999</v>
      </c>
    </row>
    <row r="82" spans="1:14" x14ac:dyDescent="0.2">
      <c r="A82" s="2" t="s">
        <v>29</v>
      </c>
      <c r="B82" s="2" t="s">
        <v>40</v>
      </c>
      <c r="C82" s="2" t="s">
        <v>6</v>
      </c>
      <c r="D82" s="2" t="s">
        <v>7</v>
      </c>
      <c r="E82" s="2" t="s">
        <v>14</v>
      </c>
      <c r="F82" s="2" t="s">
        <v>61</v>
      </c>
      <c r="G82" s="1">
        <v>405</v>
      </c>
      <c r="H82" s="1">
        <v>210</v>
      </c>
      <c r="I82" s="4">
        <v>1</v>
      </c>
      <c r="J82" s="2" t="s">
        <v>71</v>
      </c>
      <c r="K82" s="1">
        <f>Tabelle7[[#This Row],[Menge kg Nges]]/1000</f>
        <v>0.40500000000000003</v>
      </c>
      <c r="L82" s="1">
        <f>Tabelle7[[#This Row],[Menge kg P2O5]]/1000</f>
        <v>0.21</v>
      </c>
      <c r="M82" s="1">
        <f>Tabelle7[[#This Row],[Menge t Nges]]/Tabelle7[[#This Row],[Anzahl Lieferscheine]]</f>
        <v>0.40500000000000003</v>
      </c>
      <c r="N82" s="1">
        <f>Tabelle7[[#This Row],[Menge t P2O5]]/Tabelle7[[#This Row],[Anzahl Lieferscheine]]</f>
        <v>0.21</v>
      </c>
    </row>
    <row r="83" spans="1:14" x14ac:dyDescent="0.2">
      <c r="A83" s="2" t="s">
        <v>29</v>
      </c>
      <c r="B83" s="2" t="s">
        <v>42</v>
      </c>
      <c r="C83" s="2" t="s">
        <v>25</v>
      </c>
      <c r="D83" s="2" t="s">
        <v>25</v>
      </c>
      <c r="E83" s="2" t="s">
        <v>26</v>
      </c>
      <c r="F83" s="2" t="s">
        <v>61</v>
      </c>
      <c r="G83" s="1">
        <v>1185.48</v>
      </c>
      <c r="H83" s="1">
        <v>598.08000000000004</v>
      </c>
      <c r="I83" s="4">
        <v>1</v>
      </c>
      <c r="J83" s="2" t="s">
        <v>71</v>
      </c>
      <c r="K83" s="1">
        <f>Tabelle7[[#This Row],[Menge kg Nges]]/1000</f>
        <v>1.1854800000000001</v>
      </c>
      <c r="L83" s="1">
        <f>Tabelle7[[#This Row],[Menge kg P2O5]]/1000</f>
        <v>0.59808000000000006</v>
      </c>
      <c r="M83" s="1">
        <f>Tabelle7[[#This Row],[Menge t Nges]]/Tabelle7[[#This Row],[Anzahl Lieferscheine]]</f>
        <v>1.1854800000000001</v>
      </c>
      <c r="N83" s="1">
        <f>Tabelle7[[#This Row],[Menge t P2O5]]/Tabelle7[[#This Row],[Anzahl Lieferscheine]]</f>
        <v>0.59808000000000006</v>
      </c>
    </row>
    <row r="84" spans="1:14" x14ac:dyDescent="0.2">
      <c r="A84" s="2" t="s">
        <v>32</v>
      </c>
      <c r="B84" s="2" t="s">
        <v>5</v>
      </c>
      <c r="C84" s="2" t="s">
        <v>25</v>
      </c>
      <c r="D84" s="2" t="s">
        <v>25</v>
      </c>
      <c r="E84" s="2" t="s">
        <v>26</v>
      </c>
      <c r="F84" s="2" t="s">
        <v>61</v>
      </c>
      <c r="G84" s="1">
        <v>49152.950000000004</v>
      </c>
      <c r="H84" s="1">
        <v>18324.959999999992</v>
      </c>
      <c r="I84" s="4">
        <v>79</v>
      </c>
      <c r="J84" s="2" t="s">
        <v>71</v>
      </c>
      <c r="K84" s="1">
        <f>Tabelle7[[#This Row],[Menge kg Nges]]/1000</f>
        <v>49.152950000000004</v>
      </c>
      <c r="L84" s="1">
        <f>Tabelle7[[#This Row],[Menge kg P2O5]]/1000</f>
        <v>18.32495999999999</v>
      </c>
      <c r="M84" s="1">
        <f>Tabelle7[[#This Row],[Menge t Nges]]/Tabelle7[[#This Row],[Anzahl Lieferscheine]]</f>
        <v>0.62218924050632918</v>
      </c>
      <c r="N84" s="1">
        <f>Tabelle7[[#This Row],[Menge t P2O5]]/Tabelle7[[#This Row],[Anzahl Lieferscheine]]</f>
        <v>0.23196151898734166</v>
      </c>
    </row>
    <row r="85" spans="1:14" x14ac:dyDescent="0.2">
      <c r="A85" s="2" t="s">
        <v>32</v>
      </c>
      <c r="B85" s="2" t="s">
        <v>29</v>
      </c>
      <c r="C85" s="2" t="s">
        <v>6</v>
      </c>
      <c r="D85" s="2" t="s">
        <v>7</v>
      </c>
      <c r="E85" s="2" t="s">
        <v>8</v>
      </c>
      <c r="F85" s="2" t="s">
        <v>61</v>
      </c>
      <c r="G85" s="1">
        <v>2381.6799999999998</v>
      </c>
      <c r="H85" s="1">
        <v>995.88</v>
      </c>
      <c r="I85" s="4">
        <v>6</v>
      </c>
      <c r="J85" s="2" t="s">
        <v>71</v>
      </c>
      <c r="K85" s="1">
        <f>Tabelle7[[#This Row],[Menge kg Nges]]/1000</f>
        <v>2.3816799999999998</v>
      </c>
      <c r="L85" s="1">
        <f>Tabelle7[[#This Row],[Menge kg P2O5]]/1000</f>
        <v>0.99587999999999999</v>
      </c>
      <c r="M85" s="1">
        <f>Tabelle7[[#This Row],[Menge t Nges]]/Tabelle7[[#This Row],[Anzahl Lieferscheine]]</f>
        <v>0.39694666666666661</v>
      </c>
      <c r="N85" s="1">
        <f>Tabelle7[[#This Row],[Menge t P2O5]]/Tabelle7[[#This Row],[Anzahl Lieferscheine]]</f>
        <v>0.16597999999999999</v>
      </c>
    </row>
    <row r="86" spans="1:14" x14ac:dyDescent="0.2">
      <c r="A86" s="2" t="s">
        <v>32</v>
      </c>
      <c r="B86" s="2" t="s">
        <v>29</v>
      </c>
      <c r="C86" s="2" t="s">
        <v>6</v>
      </c>
      <c r="D86" s="2" t="s">
        <v>7</v>
      </c>
      <c r="E86" s="2" t="s">
        <v>9</v>
      </c>
      <c r="F86" s="2" t="s">
        <v>61</v>
      </c>
      <c r="G86" s="1">
        <v>699.88</v>
      </c>
      <c r="H86" s="1">
        <v>290.88</v>
      </c>
      <c r="I86" s="4">
        <v>3</v>
      </c>
      <c r="J86" s="2" t="s">
        <v>71</v>
      </c>
      <c r="K86" s="1">
        <f>Tabelle7[[#This Row],[Menge kg Nges]]/1000</f>
        <v>0.69987999999999995</v>
      </c>
      <c r="L86" s="1">
        <f>Tabelle7[[#This Row],[Menge kg P2O5]]/1000</f>
        <v>0.29087999999999997</v>
      </c>
      <c r="M86" s="1">
        <f>Tabelle7[[#This Row],[Menge t Nges]]/Tabelle7[[#This Row],[Anzahl Lieferscheine]]</f>
        <v>0.23329333333333332</v>
      </c>
      <c r="N86" s="1">
        <f>Tabelle7[[#This Row],[Menge t P2O5]]/Tabelle7[[#This Row],[Anzahl Lieferscheine]]</f>
        <v>9.6959999999999991E-2</v>
      </c>
    </row>
    <row r="87" spans="1:14" x14ac:dyDescent="0.2">
      <c r="A87" s="2" t="s">
        <v>32</v>
      </c>
      <c r="B87" s="2" t="s">
        <v>29</v>
      </c>
      <c r="C87" s="2" t="s">
        <v>6</v>
      </c>
      <c r="D87" s="2" t="s">
        <v>7</v>
      </c>
      <c r="E87" s="2" t="s">
        <v>11</v>
      </c>
      <c r="F87" s="2" t="s">
        <v>61</v>
      </c>
      <c r="G87" s="1">
        <v>260.39999999999998</v>
      </c>
      <c r="H87" s="1">
        <v>100.8</v>
      </c>
      <c r="I87" s="4">
        <v>1</v>
      </c>
      <c r="J87" s="2" t="s">
        <v>71</v>
      </c>
      <c r="K87" s="1">
        <f>Tabelle7[[#This Row],[Menge kg Nges]]/1000</f>
        <v>0.26039999999999996</v>
      </c>
      <c r="L87" s="1">
        <f>Tabelle7[[#This Row],[Menge kg P2O5]]/1000</f>
        <v>0.1008</v>
      </c>
      <c r="M87" s="1">
        <f>Tabelle7[[#This Row],[Menge t Nges]]/Tabelle7[[#This Row],[Anzahl Lieferscheine]]</f>
        <v>0.26039999999999996</v>
      </c>
      <c r="N87" s="1">
        <f>Tabelle7[[#This Row],[Menge t P2O5]]/Tabelle7[[#This Row],[Anzahl Lieferscheine]]</f>
        <v>0.1008</v>
      </c>
    </row>
    <row r="88" spans="1:14" x14ac:dyDescent="0.2">
      <c r="A88" s="2" t="s">
        <v>32</v>
      </c>
      <c r="B88" s="2" t="s">
        <v>29</v>
      </c>
      <c r="C88" s="2" t="s">
        <v>6</v>
      </c>
      <c r="D88" s="2" t="s">
        <v>7</v>
      </c>
      <c r="E88" s="2" t="s">
        <v>12</v>
      </c>
      <c r="F88" s="2" t="s">
        <v>61</v>
      </c>
      <c r="G88" s="1">
        <v>259.2</v>
      </c>
      <c r="H88" s="1">
        <v>129.6</v>
      </c>
      <c r="I88" s="4">
        <v>1</v>
      </c>
      <c r="J88" s="2" t="s">
        <v>71</v>
      </c>
      <c r="K88" s="1">
        <f>Tabelle7[[#This Row],[Menge kg Nges]]/1000</f>
        <v>0.25919999999999999</v>
      </c>
      <c r="L88" s="1">
        <f>Tabelle7[[#This Row],[Menge kg P2O5]]/1000</f>
        <v>0.12959999999999999</v>
      </c>
      <c r="M88" s="1">
        <f>Tabelle7[[#This Row],[Menge t Nges]]/Tabelle7[[#This Row],[Anzahl Lieferscheine]]</f>
        <v>0.25919999999999999</v>
      </c>
      <c r="N88" s="1">
        <f>Tabelle7[[#This Row],[Menge t P2O5]]/Tabelle7[[#This Row],[Anzahl Lieferscheine]]</f>
        <v>0.12959999999999999</v>
      </c>
    </row>
    <row r="89" spans="1:14" x14ac:dyDescent="0.2">
      <c r="A89" s="2" t="s">
        <v>32</v>
      </c>
      <c r="B89" s="2" t="s">
        <v>29</v>
      </c>
      <c r="C89" s="2" t="s">
        <v>6</v>
      </c>
      <c r="D89" s="2" t="s">
        <v>7</v>
      </c>
      <c r="E89" s="2" t="s">
        <v>14</v>
      </c>
      <c r="F89" s="2" t="s">
        <v>61</v>
      </c>
      <c r="G89" s="1">
        <v>66.25</v>
      </c>
      <c r="H89" s="1">
        <v>37.5</v>
      </c>
      <c r="I89" s="4">
        <v>1</v>
      </c>
      <c r="J89" s="2" t="s">
        <v>71</v>
      </c>
      <c r="K89" s="1">
        <f>Tabelle7[[#This Row],[Menge kg Nges]]/1000</f>
        <v>6.6250000000000003E-2</v>
      </c>
      <c r="L89" s="1">
        <f>Tabelle7[[#This Row],[Menge kg P2O5]]/1000</f>
        <v>3.7499999999999999E-2</v>
      </c>
      <c r="M89" s="1">
        <f>Tabelle7[[#This Row],[Menge t Nges]]/Tabelle7[[#This Row],[Anzahl Lieferscheine]]</f>
        <v>6.6250000000000003E-2</v>
      </c>
      <c r="N89" s="1">
        <f>Tabelle7[[#This Row],[Menge t P2O5]]/Tabelle7[[#This Row],[Anzahl Lieferscheine]]</f>
        <v>3.7499999999999999E-2</v>
      </c>
    </row>
    <row r="90" spans="1:14" x14ac:dyDescent="0.2">
      <c r="A90" s="2" t="s">
        <v>32</v>
      </c>
      <c r="B90" s="2" t="s">
        <v>29</v>
      </c>
      <c r="C90" s="2" t="s">
        <v>6</v>
      </c>
      <c r="D90" s="2" t="s">
        <v>15</v>
      </c>
      <c r="E90" s="2" t="s">
        <v>20</v>
      </c>
      <c r="F90" s="2" t="s">
        <v>61</v>
      </c>
      <c r="G90" s="1">
        <v>557.6</v>
      </c>
      <c r="H90" s="1">
        <v>410</v>
      </c>
      <c r="I90" s="4">
        <v>2</v>
      </c>
      <c r="J90" s="2" t="s">
        <v>71</v>
      </c>
      <c r="K90" s="1">
        <f>Tabelle7[[#This Row],[Menge kg Nges]]/1000</f>
        <v>0.55759999999999998</v>
      </c>
      <c r="L90" s="1">
        <f>Tabelle7[[#This Row],[Menge kg P2O5]]/1000</f>
        <v>0.41</v>
      </c>
      <c r="M90" s="1">
        <f>Tabelle7[[#This Row],[Menge t Nges]]/Tabelle7[[#This Row],[Anzahl Lieferscheine]]</f>
        <v>0.27879999999999999</v>
      </c>
      <c r="N90" s="1">
        <f>Tabelle7[[#This Row],[Menge t P2O5]]/Tabelle7[[#This Row],[Anzahl Lieferscheine]]</f>
        <v>0.20499999999999999</v>
      </c>
    </row>
    <row r="91" spans="1:14" x14ac:dyDescent="0.2">
      <c r="A91" s="2" t="s">
        <v>32</v>
      </c>
      <c r="B91" s="2" t="s">
        <v>29</v>
      </c>
      <c r="C91" s="2" t="s">
        <v>6</v>
      </c>
      <c r="D91" s="2" t="s">
        <v>15</v>
      </c>
      <c r="E91" s="2" t="s">
        <v>21</v>
      </c>
      <c r="F91" s="2" t="s">
        <v>61</v>
      </c>
      <c r="G91" s="1">
        <v>3786.61</v>
      </c>
      <c r="H91" s="1">
        <v>1791.44</v>
      </c>
      <c r="I91" s="4">
        <v>13</v>
      </c>
      <c r="J91" s="2" t="s">
        <v>71</v>
      </c>
      <c r="K91" s="1">
        <f>Tabelle7[[#This Row],[Menge kg Nges]]/1000</f>
        <v>3.78661</v>
      </c>
      <c r="L91" s="1">
        <f>Tabelle7[[#This Row],[Menge kg P2O5]]/1000</f>
        <v>1.7914400000000001</v>
      </c>
      <c r="M91" s="1">
        <f>Tabelle7[[#This Row],[Menge t Nges]]/Tabelle7[[#This Row],[Anzahl Lieferscheine]]</f>
        <v>0.29127769230769229</v>
      </c>
      <c r="N91" s="1">
        <f>Tabelle7[[#This Row],[Menge t P2O5]]/Tabelle7[[#This Row],[Anzahl Lieferscheine]]</f>
        <v>0.13780307692307694</v>
      </c>
    </row>
    <row r="92" spans="1:14" x14ac:dyDescent="0.2">
      <c r="A92" s="2" t="s">
        <v>32</v>
      </c>
      <c r="B92" s="2" t="s">
        <v>29</v>
      </c>
      <c r="C92" s="2" t="s">
        <v>6</v>
      </c>
      <c r="D92" s="2" t="s">
        <v>15</v>
      </c>
      <c r="E92" s="2" t="s">
        <v>9</v>
      </c>
      <c r="F92" s="2" t="s">
        <v>61</v>
      </c>
      <c r="G92" s="1">
        <v>338</v>
      </c>
      <c r="H92" s="1">
        <v>225</v>
      </c>
      <c r="I92" s="4">
        <v>1</v>
      </c>
      <c r="J92" s="2" t="s">
        <v>71</v>
      </c>
      <c r="K92" s="1">
        <f>Tabelle7[[#This Row],[Menge kg Nges]]/1000</f>
        <v>0.33800000000000002</v>
      </c>
      <c r="L92" s="1">
        <f>Tabelle7[[#This Row],[Menge kg P2O5]]/1000</f>
        <v>0.22500000000000001</v>
      </c>
      <c r="M92" s="1">
        <f>Tabelle7[[#This Row],[Menge t Nges]]/Tabelle7[[#This Row],[Anzahl Lieferscheine]]</f>
        <v>0.33800000000000002</v>
      </c>
      <c r="N92" s="1">
        <f>Tabelle7[[#This Row],[Menge t P2O5]]/Tabelle7[[#This Row],[Anzahl Lieferscheine]]</f>
        <v>0.22500000000000001</v>
      </c>
    </row>
    <row r="93" spans="1:14" x14ac:dyDescent="0.2">
      <c r="A93" s="2" t="s">
        <v>32</v>
      </c>
      <c r="B93" s="2" t="s">
        <v>29</v>
      </c>
      <c r="C93" s="2" t="s">
        <v>25</v>
      </c>
      <c r="D93" s="2" t="s">
        <v>25</v>
      </c>
      <c r="E93" s="2" t="s">
        <v>26</v>
      </c>
      <c r="F93" s="2" t="s">
        <v>61</v>
      </c>
      <c r="G93" s="1">
        <v>40583.420000000013</v>
      </c>
      <c r="H93" s="1">
        <v>17353.02</v>
      </c>
      <c r="I93" s="4">
        <v>102</v>
      </c>
      <c r="J93" s="2" t="s">
        <v>71</v>
      </c>
      <c r="K93" s="1">
        <f>Tabelle7[[#This Row],[Menge kg Nges]]/1000</f>
        <v>40.583420000000011</v>
      </c>
      <c r="L93" s="1">
        <f>Tabelle7[[#This Row],[Menge kg P2O5]]/1000</f>
        <v>17.353020000000001</v>
      </c>
      <c r="M93" s="1">
        <f>Tabelle7[[#This Row],[Menge t Nges]]/Tabelle7[[#This Row],[Anzahl Lieferscheine]]</f>
        <v>0.39787666666666677</v>
      </c>
      <c r="N93" s="1">
        <f>Tabelle7[[#This Row],[Menge t P2O5]]/Tabelle7[[#This Row],[Anzahl Lieferscheine]]</f>
        <v>0.17012764705882355</v>
      </c>
    </row>
    <row r="94" spans="1:14" x14ac:dyDescent="0.2">
      <c r="A94" s="2" t="s">
        <v>32</v>
      </c>
      <c r="B94" s="2" t="s">
        <v>32</v>
      </c>
      <c r="C94" s="2" t="s">
        <v>6</v>
      </c>
      <c r="D94" s="2" t="s">
        <v>7</v>
      </c>
      <c r="E94" s="2" t="s">
        <v>8</v>
      </c>
      <c r="F94" s="2" t="s">
        <v>61</v>
      </c>
      <c r="G94" s="1">
        <v>131182.74</v>
      </c>
      <c r="H94" s="1">
        <v>51329.74</v>
      </c>
      <c r="I94" s="4">
        <v>236</v>
      </c>
      <c r="J94" s="2" t="s">
        <v>71</v>
      </c>
      <c r="K94" s="1">
        <f>Tabelle7[[#This Row],[Menge kg Nges]]/1000</f>
        <v>131.18274</v>
      </c>
      <c r="L94" s="1">
        <f>Tabelle7[[#This Row],[Menge kg P2O5]]/1000</f>
        <v>51.329740000000001</v>
      </c>
      <c r="M94" s="1">
        <f>Tabelle7[[#This Row],[Menge t Nges]]/Tabelle7[[#This Row],[Anzahl Lieferscheine]]</f>
        <v>0.5558590677966101</v>
      </c>
      <c r="N94" s="1">
        <f>Tabelle7[[#This Row],[Menge t P2O5]]/Tabelle7[[#This Row],[Anzahl Lieferscheine]]</f>
        <v>0.21749889830508476</v>
      </c>
    </row>
    <row r="95" spans="1:14" x14ac:dyDescent="0.2">
      <c r="A95" s="2" t="s">
        <v>32</v>
      </c>
      <c r="B95" s="2" t="s">
        <v>32</v>
      </c>
      <c r="C95" s="2" t="s">
        <v>6</v>
      </c>
      <c r="D95" s="2" t="s">
        <v>7</v>
      </c>
      <c r="E95" s="2" t="s">
        <v>9</v>
      </c>
      <c r="F95" s="2" t="s">
        <v>61</v>
      </c>
      <c r="G95" s="1">
        <v>146888.97000000006</v>
      </c>
      <c r="H95" s="1">
        <v>62087.639999999992</v>
      </c>
      <c r="I95" s="4">
        <v>524</v>
      </c>
      <c r="J95" s="2" t="s">
        <v>71</v>
      </c>
      <c r="K95" s="1">
        <f>Tabelle7[[#This Row],[Menge kg Nges]]/1000</f>
        <v>146.88897000000006</v>
      </c>
      <c r="L95" s="1">
        <f>Tabelle7[[#This Row],[Menge kg P2O5]]/1000</f>
        <v>62.087639999999993</v>
      </c>
      <c r="M95" s="1">
        <f>Tabelle7[[#This Row],[Menge t Nges]]/Tabelle7[[#This Row],[Anzahl Lieferscheine]]</f>
        <v>0.28032246183206116</v>
      </c>
      <c r="N95" s="1">
        <f>Tabelle7[[#This Row],[Menge t P2O5]]/Tabelle7[[#This Row],[Anzahl Lieferscheine]]</f>
        <v>0.11848786259541984</v>
      </c>
    </row>
    <row r="96" spans="1:14" x14ac:dyDescent="0.2">
      <c r="A96" s="2" t="s">
        <v>32</v>
      </c>
      <c r="B96" s="2" t="s">
        <v>32</v>
      </c>
      <c r="C96" s="2" t="s">
        <v>6</v>
      </c>
      <c r="D96" s="2" t="s">
        <v>7</v>
      </c>
      <c r="E96" s="2" t="s">
        <v>10</v>
      </c>
      <c r="F96" s="2" t="s">
        <v>61</v>
      </c>
      <c r="G96" s="1">
        <v>28628.200000000004</v>
      </c>
      <c r="H96" s="1">
        <v>12034.999999999996</v>
      </c>
      <c r="I96" s="4">
        <v>71</v>
      </c>
      <c r="J96" s="2" t="s">
        <v>71</v>
      </c>
      <c r="K96" s="1">
        <f>Tabelle7[[#This Row],[Menge kg Nges]]/1000</f>
        <v>28.628200000000003</v>
      </c>
      <c r="L96" s="1">
        <f>Tabelle7[[#This Row],[Menge kg P2O5]]/1000</f>
        <v>12.034999999999997</v>
      </c>
      <c r="M96" s="1">
        <f>Tabelle7[[#This Row],[Menge t Nges]]/Tabelle7[[#This Row],[Anzahl Lieferscheine]]</f>
        <v>0.40321408450704233</v>
      </c>
      <c r="N96" s="1">
        <f>Tabelle7[[#This Row],[Menge t P2O5]]/Tabelle7[[#This Row],[Anzahl Lieferscheine]]</f>
        <v>0.16950704225352109</v>
      </c>
    </row>
    <row r="97" spans="1:14" x14ac:dyDescent="0.2">
      <c r="A97" s="2" t="s">
        <v>32</v>
      </c>
      <c r="B97" s="2" t="s">
        <v>32</v>
      </c>
      <c r="C97" s="2" t="s">
        <v>6</v>
      </c>
      <c r="D97" s="2" t="s">
        <v>7</v>
      </c>
      <c r="E97" s="2" t="s">
        <v>11</v>
      </c>
      <c r="F97" s="2" t="s">
        <v>61</v>
      </c>
      <c r="G97" s="1">
        <v>73539.259999999995</v>
      </c>
      <c r="H97" s="1">
        <v>33022.080000000002</v>
      </c>
      <c r="I97" s="4">
        <v>194</v>
      </c>
      <c r="J97" s="2" t="s">
        <v>71</v>
      </c>
      <c r="K97" s="1">
        <f>Tabelle7[[#This Row],[Menge kg Nges]]/1000</f>
        <v>73.539259999999999</v>
      </c>
      <c r="L97" s="1">
        <f>Tabelle7[[#This Row],[Menge kg P2O5]]/1000</f>
        <v>33.022080000000003</v>
      </c>
      <c r="M97" s="1">
        <f>Tabelle7[[#This Row],[Menge t Nges]]/Tabelle7[[#This Row],[Anzahl Lieferscheine]]</f>
        <v>0.37906835051546389</v>
      </c>
      <c r="N97" s="1">
        <f>Tabelle7[[#This Row],[Menge t P2O5]]/Tabelle7[[#This Row],[Anzahl Lieferscheine]]</f>
        <v>0.17021690721649485</v>
      </c>
    </row>
    <row r="98" spans="1:14" x14ac:dyDescent="0.2">
      <c r="A98" s="2" t="s">
        <v>32</v>
      </c>
      <c r="B98" s="2" t="s">
        <v>32</v>
      </c>
      <c r="C98" s="2" t="s">
        <v>6</v>
      </c>
      <c r="D98" s="2" t="s">
        <v>7</v>
      </c>
      <c r="E98" s="2" t="s">
        <v>12</v>
      </c>
      <c r="F98" s="2" t="s">
        <v>61</v>
      </c>
      <c r="G98" s="1">
        <v>132991.87</v>
      </c>
      <c r="H98" s="1">
        <v>59588.719999999994</v>
      </c>
      <c r="I98" s="4">
        <v>304</v>
      </c>
      <c r="J98" s="2" t="s">
        <v>71</v>
      </c>
      <c r="K98" s="1">
        <f>Tabelle7[[#This Row],[Menge kg Nges]]/1000</f>
        <v>132.99187000000001</v>
      </c>
      <c r="L98" s="1">
        <f>Tabelle7[[#This Row],[Menge kg P2O5]]/1000</f>
        <v>59.588719999999995</v>
      </c>
      <c r="M98" s="1">
        <f>Tabelle7[[#This Row],[Menge t Nges]]/Tabelle7[[#This Row],[Anzahl Lieferscheine]]</f>
        <v>0.43747325657894737</v>
      </c>
      <c r="N98" s="1">
        <f>Tabelle7[[#This Row],[Menge t P2O5]]/Tabelle7[[#This Row],[Anzahl Lieferscheine]]</f>
        <v>0.19601552631578945</v>
      </c>
    </row>
    <row r="99" spans="1:14" x14ac:dyDescent="0.2">
      <c r="A99" s="2" t="s">
        <v>32</v>
      </c>
      <c r="B99" s="2" t="s">
        <v>32</v>
      </c>
      <c r="C99" s="2" t="s">
        <v>6</v>
      </c>
      <c r="D99" s="2" t="s">
        <v>7</v>
      </c>
      <c r="E99" s="2" t="s">
        <v>13</v>
      </c>
      <c r="F99" s="2" t="s">
        <v>61</v>
      </c>
      <c r="G99" s="1">
        <v>39386.159999999996</v>
      </c>
      <c r="H99" s="1">
        <v>21596.080000000009</v>
      </c>
      <c r="I99" s="4">
        <v>162</v>
      </c>
      <c r="J99" s="2" t="s">
        <v>71</v>
      </c>
      <c r="K99" s="1">
        <f>Tabelle7[[#This Row],[Menge kg Nges]]/1000</f>
        <v>39.386159999999997</v>
      </c>
      <c r="L99" s="1">
        <f>Tabelle7[[#This Row],[Menge kg P2O5]]/1000</f>
        <v>21.596080000000008</v>
      </c>
      <c r="M99" s="1">
        <f>Tabelle7[[#This Row],[Menge t Nges]]/Tabelle7[[#This Row],[Anzahl Lieferscheine]]</f>
        <v>0.24312444444444442</v>
      </c>
      <c r="N99" s="1">
        <f>Tabelle7[[#This Row],[Menge t P2O5]]/Tabelle7[[#This Row],[Anzahl Lieferscheine]]</f>
        <v>0.13330913580246917</v>
      </c>
    </row>
    <row r="100" spans="1:14" x14ac:dyDescent="0.2">
      <c r="A100" s="2" t="s">
        <v>32</v>
      </c>
      <c r="B100" s="2" t="s">
        <v>32</v>
      </c>
      <c r="C100" s="2" t="s">
        <v>6</v>
      </c>
      <c r="D100" s="2" t="s">
        <v>7</v>
      </c>
      <c r="E100" s="2" t="s">
        <v>14</v>
      </c>
      <c r="F100" s="2" t="s">
        <v>61</v>
      </c>
      <c r="G100" s="1">
        <v>67461.329999999987</v>
      </c>
      <c r="H100" s="1">
        <v>34549.869999999995</v>
      </c>
      <c r="I100" s="4">
        <v>198</v>
      </c>
      <c r="J100" s="2" t="s">
        <v>71</v>
      </c>
      <c r="K100" s="1">
        <f>Tabelle7[[#This Row],[Menge kg Nges]]/1000</f>
        <v>67.46132999999999</v>
      </c>
      <c r="L100" s="1">
        <f>Tabelle7[[#This Row],[Menge kg P2O5]]/1000</f>
        <v>34.549869999999999</v>
      </c>
      <c r="M100" s="1">
        <f>Tabelle7[[#This Row],[Menge t Nges]]/Tabelle7[[#This Row],[Anzahl Lieferscheine]]</f>
        <v>0.34071378787878781</v>
      </c>
      <c r="N100" s="1">
        <f>Tabelle7[[#This Row],[Menge t P2O5]]/Tabelle7[[#This Row],[Anzahl Lieferscheine]]</f>
        <v>0.17449429292929292</v>
      </c>
    </row>
    <row r="101" spans="1:14" x14ac:dyDescent="0.2">
      <c r="A101" s="2" t="s">
        <v>32</v>
      </c>
      <c r="B101" s="2" t="s">
        <v>32</v>
      </c>
      <c r="C101" s="2" t="s">
        <v>6</v>
      </c>
      <c r="D101" s="2" t="s">
        <v>15</v>
      </c>
      <c r="E101" s="2" t="s">
        <v>8</v>
      </c>
      <c r="F101" s="2" t="s">
        <v>61</v>
      </c>
      <c r="G101" s="1">
        <v>22662.3</v>
      </c>
      <c r="H101" s="1">
        <v>10651.599999999999</v>
      </c>
      <c r="I101" s="4">
        <v>41</v>
      </c>
      <c r="J101" s="2" t="s">
        <v>71</v>
      </c>
      <c r="K101" s="1">
        <f>Tabelle7[[#This Row],[Menge kg Nges]]/1000</f>
        <v>22.662299999999998</v>
      </c>
      <c r="L101" s="1">
        <f>Tabelle7[[#This Row],[Menge kg P2O5]]/1000</f>
        <v>10.651599999999998</v>
      </c>
      <c r="M101" s="1">
        <f>Tabelle7[[#This Row],[Menge t Nges]]/Tabelle7[[#This Row],[Anzahl Lieferscheine]]</f>
        <v>0.55273902439024392</v>
      </c>
      <c r="N101" s="1">
        <f>Tabelle7[[#This Row],[Menge t P2O5]]/Tabelle7[[#This Row],[Anzahl Lieferscheine]]</f>
        <v>0.25979512195121945</v>
      </c>
    </row>
    <row r="102" spans="1:14" x14ac:dyDescent="0.2">
      <c r="A102" s="2" t="s">
        <v>32</v>
      </c>
      <c r="B102" s="2" t="s">
        <v>32</v>
      </c>
      <c r="C102" s="2" t="s">
        <v>6</v>
      </c>
      <c r="D102" s="2" t="s">
        <v>15</v>
      </c>
      <c r="E102" s="2" t="s">
        <v>17</v>
      </c>
      <c r="F102" s="2" t="s">
        <v>61</v>
      </c>
      <c r="G102" s="1">
        <v>12457.599999999999</v>
      </c>
      <c r="H102" s="1">
        <v>5907.9500000000007</v>
      </c>
      <c r="I102" s="4">
        <v>52</v>
      </c>
      <c r="J102" s="2" t="s">
        <v>71</v>
      </c>
      <c r="K102" s="1">
        <f>Tabelle7[[#This Row],[Menge kg Nges]]/1000</f>
        <v>12.457599999999999</v>
      </c>
      <c r="L102" s="1">
        <f>Tabelle7[[#This Row],[Menge kg P2O5]]/1000</f>
        <v>5.9079500000000005</v>
      </c>
      <c r="M102" s="1">
        <f>Tabelle7[[#This Row],[Menge t Nges]]/Tabelle7[[#This Row],[Anzahl Lieferscheine]]</f>
        <v>0.23956923076923076</v>
      </c>
      <c r="N102" s="1">
        <f>Tabelle7[[#This Row],[Menge t P2O5]]/Tabelle7[[#This Row],[Anzahl Lieferscheine]]</f>
        <v>0.11361442307692309</v>
      </c>
    </row>
    <row r="103" spans="1:14" x14ac:dyDescent="0.2">
      <c r="A103" s="2" t="s">
        <v>32</v>
      </c>
      <c r="B103" s="2" t="s">
        <v>32</v>
      </c>
      <c r="C103" s="2" t="s">
        <v>6</v>
      </c>
      <c r="D103" s="2" t="s">
        <v>15</v>
      </c>
      <c r="E103" s="2" t="s">
        <v>35</v>
      </c>
      <c r="F103" s="2" t="s">
        <v>61</v>
      </c>
      <c r="G103" s="1">
        <v>4564.0599999999995</v>
      </c>
      <c r="H103" s="1">
        <v>3350.46</v>
      </c>
      <c r="I103" s="4">
        <v>7</v>
      </c>
      <c r="J103" s="2" t="s">
        <v>71</v>
      </c>
      <c r="K103" s="1">
        <f>Tabelle7[[#This Row],[Menge kg Nges]]/1000</f>
        <v>4.5640599999999996</v>
      </c>
      <c r="L103" s="1">
        <f>Tabelle7[[#This Row],[Menge kg P2O5]]/1000</f>
        <v>3.35046</v>
      </c>
      <c r="M103" s="1">
        <f>Tabelle7[[#This Row],[Menge t Nges]]/Tabelle7[[#This Row],[Anzahl Lieferscheine]]</f>
        <v>0.65200857142857138</v>
      </c>
      <c r="N103" s="1">
        <f>Tabelle7[[#This Row],[Menge t P2O5]]/Tabelle7[[#This Row],[Anzahl Lieferscheine]]</f>
        <v>0.47863714285714287</v>
      </c>
    </row>
    <row r="104" spans="1:14" x14ac:dyDescent="0.2">
      <c r="A104" s="2" t="s">
        <v>32</v>
      </c>
      <c r="B104" s="2" t="s">
        <v>32</v>
      </c>
      <c r="C104" s="2" t="s">
        <v>6</v>
      </c>
      <c r="D104" s="2" t="s">
        <v>15</v>
      </c>
      <c r="E104" s="2" t="s">
        <v>18</v>
      </c>
      <c r="F104" s="2" t="s">
        <v>61</v>
      </c>
      <c r="G104" s="1">
        <v>90866</v>
      </c>
      <c r="H104" s="1">
        <v>63331.150000000016</v>
      </c>
      <c r="I104" s="4">
        <v>195</v>
      </c>
      <c r="J104" s="2" t="s">
        <v>71</v>
      </c>
      <c r="K104" s="1">
        <f>Tabelle7[[#This Row],[Menge kg Nges]]/1000</f>
        <v>90.866</v>
      </c>
      <c r="L104" s="1">
        <f>Tabelle7[[#This Row],[Menge kg P2O5]]/1000</f>
        <v>63.331150000000015</v>
      </c>
      <c r="M104" s="1">
        <f>Tabelle7[[#This Row],[Menge t Nges]]/Tabelle7[[#This Row],[Anzahl Lieferscheine]]</f>
        <v>0.46597948717948717</v>
      </c>
      <c r="N104" s="1">
        <f>Tabelle7[[#This Row],[Menge t P2O5]]/Tabelle7[[#This Row],[Anzahl Lieferscheine]]</f>
        <v>0.32477512820512827</v>
      </c>
    </row>
    <row r="105" spans="1:14" x14ac:dyDescent="0.2">
      <c r="A105" s="2" t="s">
        <v>32</v>
      </c>
      <c r="B105" s="2" t="s">
        <v>32</v>
      </c>
      <c r="C105" s="2" t="s">
        <v>6</v>
      </c>
      <c r="D105" s="2" t="s">
        <v>15</v>
      </c>
      <c r="E105" s="2" t="s">
        <v>19</v>
      </c>
      <c r="F105" s="2" t="s">
        <v>61</v>
      </c>
      <c r="G105" s="1">
        <v>486</v>
      </c>
      <c r="H105" s="1">
        <v>545.25</v>
      </c>
      <c r="I105" s="4">
        <v>4</v>
      </c>
      <c r="J105" s="2" t="s">
        <v>71</v>
      </c>
      <c r="K105" s="1">
        <f>Tabelle7[[#This Row],[Menge kg Nges]]/1000</f>
        <v>0.48599999999999999</v>
      </c>
      <c r="L105" s="1">
        <f>Tabelle7[[#This Row],[Menge kg P2O5]]/1000</f>
        <v>0.54525000000000001</v>
      </c>
      <c r="M105" s="1">
        <f>Tabelle7[[#This Row],[Menge t Nges]]/Tabelle7[[#This Row],[Anzahl Lieferscheine]]</f>
        <v>0.1215</v>
      </c>
      <c r="N105" s="1">
        <f>Tabelle7[[#This Row],[Menge t P2O5]]/Tabelle7[[#This Row],[Anzahl Lieferscheine]]</f>
        <v>0.1363125</v>
      </c>
    </row>
    <row r="106" spans="1:14" x14ac:dyDescent="0.2">
      <c r="A106" s="2" t="s">
        <v>32</v>
      </c>
      <c r="B106" s="2" t="s">
        <v>32</v>
      </c>
      <c r="C106" s="2" t="s">
        <v>6</v>
      </c>
      <c r="D106" s="2" t="s">
        <v>15</v>
      </c>
      <c r="E106" s="2" t="s">
        <v>20</v>
      </c>
      <c r="F106" s="2" t="s">
        <v>61</v>
      </c>
      <c r="G106" s="1">
        <v>38473.350000000013</v>
      </c>
      <c r="H106" s="1">
        <v>29943.940000000006</v>
      </c>
      <c r="I106" s="4">
        <v>310</v>
      </c>
      <c r="J106" s="2" t="s">
        <v>71</v>
      </c>
      <c r="K106" s="1">
        <f>Tabelle7[[#This Row],[Menge kg Nges]]/1000</f>
        <v>38.473350000000011</v>
      </c>
      <c r="L106" s="1">
        <f>Tabelle7[[#This Row],[Menge kg P2O5]]/1000</f>
        <v>29.943940000000005</v>
      </c>
      <c r="M106" s="1">
        <f>Tabelle7[[#This Row],[Menge t Nges]]/Tabelle7[[#This Row],[Anzahl Lieferscheine]]</f>
        <v>0.12410758064516132</v>
      </c>
      <c r="N106" s="1">
        <f>Tabelle7[[#This Row],[Menge t P2O5]]/Tabelle7[[#This Row],[Anzahl Lieferscheine]]</f>
        <v>9.6593354838709691E-2</v>
      </c>
    </row>
    <row r="107" spans="1:14" x14ac:dyDescent="0.2">
      <c r="A107" s="2" t="s">
        <v>32</v>
      </c>
      <c r="B107" s="2" t="s">
        <v>32</v>
      </c>
      <c r="C107" s="2" t="s">
        <v>6</v>
      </c>
      <c r="D107" s="2" t="s">
        <v>15</v>
      </c>
      <c r="E107" s="2" t="s">
        <v>21</v>
      </c>
      <c r="F107" s="2" t="s">
        <v>61</v>
      </c>
      <c r="G107" s="1">
        <v>43571.74</v>
      </c>
      <c r="H107" s="1">
        <v>22804.439999999995</v>
      </c>
      <c r="I107" s="4">
        <v>132</v>
      </c>
      <c r="J107" s="2" t="s">
        <v>71</v>
      </c>
      <c r="K107" s="1">
        <f>Tabelle7[[#This Row],[Menge kg Nges]]/1000</f>
        <v>43.571739999999998</v>
      </c>
      <c r="L107" s="1">
        <f>Tabelle7[[#This Row],[Menge kg P2O5]]/1000</f>
        <v>22.804439999999996</v>
      </c>
      <c r="M107" s="1">
        <f>Tabelle7[[#This Row],[Menge t Nges]]/Tabelle7[[#This Row],[Anzahl Lieferscheine]]</f>
        <v>0.33008893939393941</v>
      </c>
      <c r="N107" s="1">
        <f>Tabelle7[[#This Row],[Menge t P2O5]]/Tabelle7[[#This Row],[Anzahl Lieferscheine]]</f>
        <v>0.17276090909090905</v>
      </c>
    </row>
    <row r="108" spans="1:14" x14ac:dyDescent="0.2">
      <c r="A108" s="2" t="s">
        <v>32</v>
      </c>
      <c r="B108" s="2" t="s">
        <v>32</v>
      </c>
      <c r="C108" s="2" t="s">
        <v>6</v>
      </c>
      <c r="D108" s="2" t="s">
        <v>15</v>
      </c>
      <c r="E108" s="2" t="s">
        <v>9</v>
      </c>
      <c r="F108" s="2" t="s">
        <v>61</v>
      </c>
      <c r="G108" s="1">
        <v>22417.760000000002</v>
      </c>
      <c r="H108" s="1">
        <v>12459.200000000003</v>
      </c>
      <c r="I108" s="4">
        <v>74</v>
      </c>
      <c r="J108" s="2" t="s">
        <v>71</v>
      </c>
      <c r="K108" s="1">
        <f>Tabelle7[[#This Row],[Menge kg Nges]]/1000</f>
        <v>22.417760000000001</v>
      </c>
      <c r="L108" s="1">
        <f>Tabelle7[[#This Row],[Menge kg P2O5]]/1000</f>
        <v>12.459200000000003</v>
      </c>
      <c r="M108" s="1">
        <f>Tabelle7[[#This Row],[Menge t Nges]]/Tabelle7[[#This Row],[Anzahl Lieferscheine]]</f>
        <v>0.30294270270270274</v>
      </c>
      <c r="N108" s="1">
        <f>Tabelle7[[#This Row],[Menge t P2O5]]/Tabelle7[[#This Row],[Anzahl Lieferscheine]]</f>
        <v>0.1683675675675676</v>
      </c>
    </row>
    <row r="109" spans="1:14" x14ac:dyDescent="0.2">
      <c r="A109" s="2" t="s">
        <v>32</v>
      </c>
      <c r="B109" s="2" t="s">
        <v>32</v>
      </c>
      <c r="C109" s="2" t="s">
        <v>6</v>
      </c>
      <c r="D109" s="2" t="s">
        <v>15</v>
      </c>
      <c r="E109" s="2" t="s">
        <v>10</v>
      </c>
      <c r="F109" s="2" t="s">
        <v>61</v>
      </c>
      <c r="G109" s="1">
        <v>16006.1</v>
      </c>
      <c r="H109" s="1">
        <v>6934.6599999999989</v>
      </c>
      <c r="I109" s="4">
        <v>40</v>
      </c>
      <c r="J109" s="2" t="s">
        <v>71</v>
      </c>
      <c r="K109" s="1">
        <f>Tabelle7[[#This Row],[Menge kg Nges]]/1000</f>
        <v>16.0061</v>
      </c>
      <c r="L109" s="1">
        <f>Tabelle7[[#This Row],[Menge kg P2O5]]/1000</f>
        <v>6.9346599999999992</v>
      </c>
      <c r="M109" s="1">
        <f>Tabelle7[[#This Row],[Menge t Nges]]/Tabelle7[[#This Row],[Anzahl Lieferscheine]]</f>
        <v>0.40015250000000002</v>
      </c>
      <c r="N109" s="1">
        <f>Tabelle7[[#This Row],[Menge t P2O5]]/Tabelle7[[#This Row],[Anzahl Lieferscheine]]</f>
        <v>0.17336649999999998</v>
      </c>
    </row>
    <row r="110" spans="1:14" x14ac:dyDescent="0.2">
      <c r="A110" s="2" t="s">
        <v>32</v>
      </c>
      <c r="B110" s="2" t="s">
        <v>32</v>
      </c>
      <c r="C110" s="2" t="s">
        <v>6</v>
      </c>
      <c r="D110" s="2" t="s">
        <v>15</v>
      </c>
      <c r="E110" s="2" t="s">
        <v>23</v>
      </c>
      <c r="F110" s="2" t="s">
        <v>61</v>
      </c>
      <c r="G110" s="1">
        <v>1433.9</v>
      </c>
      <c r="H110" s="1">
        <v>619.9</v>
      </c>
      <c r="I110" s="4">
        <v>13</v>
      </c>
      <c r="J110" s="2" t="s">
        <v>71</v>
      </c>
      <c r="K110" s="1">
        <f>Tabelle7[[#This Row],[Menge kg Nges]]/1000</f>
        <v>1.4339000000000002</v>
      </c>
      <c r="L110" s="1">
        <f>Tabelle7[[#This Row],[Menge kg P2O5]]/1000</f>
        <v>0.61990000000000001</v>
      </c>
      <c r="M110" s="1">
        <f>Tabelle7[[#This Row],[Menge t Nges]]/Tabelle7[[#This Row],[Anzahl Lieferscheine]]</f>
        <v>0.11030000000000001</v>
      </c>
      <c r="N110" s="1">
        <f>Tabelle7[[#This Row],[Menge t P2O5]]/Tabelle7[[#This Row],[Anzahl Lieferscheine]]</f>
        <v>4.7684615384615388E-2</v>
      </c>
    </row>
    <row r="111" spans="1:14" x14ac:dyDescent="0.2">
      <c r="A111" s="2" t="s">
        <v>32</v>
      </c>
      <c r="B111" s="2" t="s">
        <v>32</v>
      </c>
      <c r="C111" s="2" t="s">
        <v>6</v>
      </c>
      <c r="D111" s="2" t="s">
        <v>15</v>
      </c>
      <c r="E111" s="2" t="s">
        <v>12</v>
      </c>
      <c r="F111" s="2" t="s">
        <v>61</v>
      </c>
      <c r="G111" s="1">
        <v>2533.5</v>
      </c>
      <c r="H111" s="1">
        <v>2195.75</v>
      </c>
      <c r="I111" s="4">
        <v>8</v>
      </c>
      <c r="J111" s="2" t="s">
        <v>71</v>
      </c>
      <c r="K111" s="1">
        <f>Tabelle7[[#This Row],[Menge kg Nges]]/1000</f>
        <v>2.5335000000000001</v>
      </c>
      <c r="L111" s="1">
        <f>Tabelle7[[#This Row],[Menge kg P2O5]]/1000</f>
        <v>2.1957499999999999</v>
      </c>
      <c r="M111" s="1">
        <f>Tabelle7[[#This Row],[Menge t Nges]]/Tabelle7[[#This Row],[Anzahl Lieferscheine]]</f>
        <v>0.31668750000000001</v>
      </c>
      <c r="N111" s="1">
        <f>Tabelle7[[#This Row],[Menge t P2O5]]/Tabelle7[[#This Row],[Anzahl Lieferscheine]]</f>
        <v>0.27446874999999998</v>
      </c>
    </row>
    <row r="112" spans="1:14" x14ac:dyDescent="0.2">
      <c r="A112" s="2" t="s">
        <v>32</v>
      </c>
      <c r="B112" s="2" t="s">
        <v>32</v>
      </c>
      <c r="C112" s="2" t="s">
        <v>6</v>
      </c>
      <c r="D112" s="2" t="s">
        <v>15</v>
      </c>
      <c r="E112" s="2" t="s">
        <v>12</v>
      </c>
      <c r="F112" s="2" t="s">
        <v>62</v>
      </c>
      <c r="G112" s="1">
        <v>450</v>
      </c>
      <c r="H112" s="1">
        <v>337</v>
      </c>
      <c r="I112" s="4">
        <v>1</v>
      </c>
      <c r="J112" s="2" t="s">
        <v>71</v>
      </c>
      <c r="K112" s="1">
        <f>Tabelle7[[#This Row],[Menge kg Nges]]/1000</f>
        <v>0.45</v>
      </c>
      <c r="L112" s="1">
        <f>Tabelle7[[#This Row],[Menge kg P2O5]]/1000</f>
        <v>0.33700000000000002</v>
      </c>
      <c r="M112" s="1">
        <f>Tabelle7[[#This Row],[Menge t Nges]]/Tabelle7[[#This Row],[Anzahl Lieferscheine]]</f>
        <v>0.45</v>
      </c>
      <c r="N112" s="1">
        <f>Tabelle7[[#This Row],[Menge t P2O5]]/Tabelle7[[#This Row],[Anzahl Lieferscheine]]</f>
        <v>0.33700000000000002</v>
      </c>
    </row>
    <row r="113" spans="1:14" x14ac:dyDescent="0.2">
      <c r="A113" s="2" t="s">
        <v>32</v>
      </c>
      <c r="B113" s="2" t="s">
        <v>32</v>
      </c>
      <c r="C113" s="2" t="s">
        <v>6</v>
      </c>
      <c r="D113" s="2" t="s">
        <v>15</v>
      </c>
      <c r="E113" s="2" t="s">
        <v>13</v>
      </c>
      <c r="F113" s="2" t="s">
        <v>61</v>
      </c>
      <c r="G113" s="1">
        <v>1350.6</v>
      </c>
      <c r="H113" s="1">
        <v>1064</v>
      </c>
      <c r="I113" s="4">
        <v>3</v>
      </c>
      <c r="J113" s="2" t="s">
        <v>71</v>
      </c>
      <c r="K113" s="1">
        <f>Tabelle7[[#This Row],[Menge kg Nges]]/1000</f>
        <v>1.3505999999999998</v>
      </c>
      <c r="L113" s="1">
        <f>Tabelle7[[#This Row],[Menge kg P2O5]]/1000</f>
        <v>1.0640000000000001</v>
      </c>
      <c r="M113" s="1">
        <f>Tabelle7[[#This Row],[Menge t Nges]]/Tabelle7[[#This Row],[Anzahl Lieferscheine]]</f>
        <v>0.45019999999999993</v>
      </c>
      <c r="N113" s="1">
        <f>Tabelle7[[#This Row],[Menge t P2O5]]/Tabelle7[[#This Row],[Anzahl Lieferscheine]]</f>
        <v>0.35466666666666669</v>
      </c>
    </row>
    <row r="114" spans="1:14" x14ac:dyDescent="0.2">
      <c r="A114" s="2" t="s">
        <v>32</v>
      </c>
      <c r="B114" s="2" t="s">
        <v>32</v>
      </c>
      <c r="C114" s="2" t="s">
        <v>6</v>
      </c>
      <c r="D114" s="2" t="s">
        <v>15</v>
      </c>
      <c r="E114" s="2" t="s">
        <v>24</v>
      </c>
      <c r="F114" s="2" t="s">
        <v>61</v>
      </c>
      <c r="G114" s="1">
        <v>2940</v>
      </c>
      <c r="H114" s="1">
        <v>2415</v>
      </c>
      <c r="I114" s="4">
        <v>4</v>
      </c>
      <c r="J114" s="2" t="s">
        <v>71</v>
      </c>
      <c r="K114" s="1">
        <f>Tabelle7[[#This Row],[Menge kg Nges]]/1000</f>
        <v>2.94</v>
      </c>
      <c r="L114" s="1">
        <f>Tabelle7[[#This Row],[Menge kg P2O5]]/1000</f>
        <v>2.415</v>
      </c>
      <c r="M114" s="1">
        <f>Tabelle7[[#This Row],[Menge t Nges]]/Tabelle7[[#This Row],[Anzahl Lieferscheine]]</f>
        <v>0.73499999999999999</v>
      </c>
      <c r="N114" s="1">
        <f>Tabelle7[[#This Row],[Menge t P2O5]]/Tabelle7[[#This Row],[Anzahl Lieferscheine]]</f>
        <v>0.60375000000000001</v>
      </c>
    </row>
    <row r="115" spans="1:14" x14ac:dyDescent="0.2">
      <c r="A115" s="2" t="s">
        <v>32</v>
      </c>
      <c r="B115" s="2" t="s">
        <v>32</v>
      </c>
      <c r="C115" s="2" t="s">
        <v>6</v>
      </c>
      <c r="D115" s="2" t="s">
        <v>15</v>
      </c>
      <c r="E115" s="2" t="s">
        <v>31</v>
      </c>
      <c r="F115" s="2" t="s">
        <v>61</v>
      </c>
      <c r="G115" s="1">
        <v>376</v>
      </c>
      <c r="H115" s="1">
        <v>166.82</v>
      </c>
      <c r="I115" s="4">
        <v>4</v>
      </c>
      <c r="J115" s="2" t="s">
        <v>71</v>
      </c>
      <c r="K115" s="1">
        <f>Tabelle7[[#This Row],[Menge kg Nges]]/1000</f>
        <v>0.376</v>
      </c>
      <c r="L115" s="1">
        <f>Tabelle7[[#This Row],[Menge kg P2O5]]/1000</f>
        <v>0.16682</v>
      </c>
      <c r="M115" s="1">
        <f>Tabelle7[[#This Row],[Menge t Nges]]/Tabelle7[[#This Row],[Anzahl Lieferscheine]]</f>
        <v>9.4E-2</v>
      </c>
      <c r="N115" s="1">
        <f>Tabelle7[[#This Row],[Menge t P2O5]]/Tabelle7[[#This Row],[Anzahl Lieferscheine]]</f>
        <v>4.1704999999999999E-2</v>
      </c>
    </row>
    <row r="116" spans="1:14" x14ac:dyDescent="0.2">
      <c r="A116" s="2" t="s">
        <v>32</v>
      </c>
      <c r="B116" s="2" t="s">
        <v>32</v>
      </c>
      <c r="C116" s="2" t="s">
        <v>25</v>
      </c>
      <c r="D116" s="2" t="s">
        <v>25</v>
      </c>
      <c r="E116" s="2" t="s">
        <v>26</v>
      </c>
      <c r="F116" s="2" t="s">
        <v>61</v>
      </c>
      <c r="G116" s="1">
        <v>687204.62000000023</v>
      </c>
      <c r="H116" s="1">
        <v>337112.31999999972</v>
      </c>
      <c r="I116" s="4">
        <v>1784</v>
      </c>
      <c r="J116" s="2" t="s">
        <v>71</v>
      </c>
      <c r="K116" s="1">
        <f>Tabelle7[[#This Row],[Menge kg Nges]]/1000</f>
        <v>687.2046200000002</v>
      </c>
      <c r="L116" s="1">
        <f>Tabelle7[[#This Row],[Menge kg P2O5]]/1000</f>
        <v>337.11231999999973</v>
      </c>
      <c r="M116" s="1">
        <f>Tabelle7[[#This Row],[Menge t Nges]]/Tabelle7[[#This Row],[Anzahl Lieferscheine]]</f>
        <v>0.38520438340807184</v>
      </c>
      <c r="N116" s="1">
        <f>Tabelle7[[#This Row],[Menge t P2O5]]/Tabelle7[[#This Row],[Anzahl Lieferscheine]]</f>
        <v>0.18896430493273528</v>
      </c>
    </row>
    <row r="117" spans="1:14" x14ac:dyDescent="0.2">
      <c r="A117" s="2" t="s">
        <v>32</v>
      </c>
      <c r="B117" s="2" t="s">
        <v>32</v>
      </c>
      <c r="C117" s="2" t="s">
        <v>63</v>
      </c>
      <c r="D117" s="2" t="s">
        <v>63</v>
      </c>
      <c r="E117" s="2" t="s">
        <v>63</v>
      </c>
      <c r="F117" s="2" t="s">
        <v>61</v>
      </c>
      <c r="G117" s="1">
        <v>14950.07</v>
      </c>
      <c r="H117" s="1">
        <v>13013.569999999998</v>
      </c>
      <c r="I117" s="4">
        <v>46</v>
      </c>
      <c r="J117" s="2" t="s">
        <v>71</v>
      </c>
      <c r="K117" s="1">
        <f>Tabelle7[[#This Row],[Menge kg Nges]]/1000</f>
        <v>14.95007</v>
      </c>
      <c r="L117" s="1">
        <f>Tabelle7[[#This Row],[Menge kg P2O5]]/1000</f>
        <v>13.013569999999998</v>
      </c>
      <c r="M117" s="1">
        <f>Tabelle7[[#This Row],[Menge t Nges]]/Tabelle7[[#This Row],[Anzahl Lieferscheine]]</f>
        <v>0.32500152173913044</v>
      </c>
      <c r="N117" s="1">
        <f>Tabelle7[[#This Row],[Menge t P2O5]]/Tabelle7[[#This Row],[Anzahl Lieferscheine]]</f>
        <v>0.28290369565217388</v>
      </c>
    </row>
    <row r="118" spans="1:14" x14ac:dyDescent="0.2">
      <c r="A118" s="2" t="s">
        <v>32</v>
      </c>
      <c r="B118" s="2" t="s">
        <v>36</v>
      </c>
      <c r="C118" s="2" t="s">
        <v>25</v>
      </c>
      <c r="D118" s="2" t="s">
        <v>25</v>
      </c>
      <c r="E118" s="2" t="s">
        <v>26</v>
      </c>
      <c r="F118" s="2" t="s">
        <v>61</v>
      </c>
      <c r="G118" s="1">
        <v>12973.7</v>
      </c>
      <c r="H118" s="1">
        <v>8394.1</v>
      </c>
      <c r="I118" s="4">
        <v>4</v>
      </c>
      <c r="J118" s="2" t="s">
        <v>71</v>
      </c>
      <c r="K118" s="1">
        <f>Tabelle7[[#This Row],[Menge kg Nges]]/1000</f>
        <v>12.973700000000001</v>
      </c>
      <c r="L118" s="1">
        <f>Tabelle7[[#This Row],[Menge kg P2O5]]/1000</f>
        <v>8.3940999999999999</v>
      </c>
      <c r="M118" s="1">
        <f>Tabelle7[[#This Row],[Menge t Nges]]/Tabelle7[[#This Row],[Anzahl Lieferscheine]]</f>
        <v>3.2434250000000002</v>
      </c>
      <c r="N118" s="1">
        <f>Tabelle7[[#This Row],[Menge t P2O5]]/Tabelle7[[#This Row],[Anzahl Lieferscheine]]</f>
        <v>2.098525</v>
      </c>
    </row>
    <row r="119" spans="1:14" x14ac:dyDescent="0.2">
      <c r="A119" s="2" t="s">
        <v>32</v>
      </c>
      <c r="B119" s="2" t="s">
        <v>27</v>
      </c>
      <c r="C119" s="2" t="s">
        <v>6</v>
      </c>
      <c r="D119" s="2" t="s">
        <v>7</v>
      </c>
      <c r="E119" s="2" t="s">
        <v>11</v>
      </c>
      <c r="F119" s="2" t="s">
        <v>61</v>
      </c>
      <c r="G119" s="1">
        <v>750</v>
      </c>
      <c r="H119" s="1">
        <v>350</v>
      </c>
      <c r="I119" s="4">
        <v>2</v>
      </c>
      <c r="J119" s="2" t="s">
        <v>71</v>
      </c>
      <c r="K119" s="1">
        <f>Tabelle7[[#This Row],[Menge kg Nges]]/1000</f>
        <v>0.75</v>
      </c>
      <c r="L119" s="1">
        <f>Tabelle7[[#This Row],[Menge kg P2O5]]/1000</f>
        <v>0.35</v>
      </c>
      <c r="M119" s="1">
        <f>Tabelle7[[#This Row],[Menge t Nges]]/Tabelle7[[#This Row],[Anzahl Lieferscheine]]</f>
        <v>0.375</v>
      </c>
      <c r="N119" s="1">
        <f>Tabelle7[[#This Row],[Menge t P2O5]]/Tabelle7[[#This Row],[Anzahl Lieferscheine]]</f>
        <v>0.17499999999999999</v>
      </c>
    </row>
    <row r="120" spans="1:14" x14ac:dyDescent="0.2">
      <c r="A120" s="2" t="s">
        <v>32</v>
      </c>
      <c r="B120" s="2" t="s">
        <v>27</v>
      </c>
      <c r="C120" s="2" t="s">
        <v>6</v>
      </c>
      <c r="D120" s="2" t="s">
        <v>15</v>
      </c>
      <c r="E120" s="2" t="s">
        <v>8</v>
      </c>
      <c r="F120" s="2" t="s">
        <v>61</v>
      </c>
      <c r="G120" s="1">
        <v>860</v>
      </c>
      <c r="H120" s="1">
        <v>660</v>
      </c>
      <c r="I120" s="4">
        <v>4</v>
      </c>
      <c r="J120" s="2" t="s">
        <v>71</v>
      </c>
      <c r="K120" s="1">
        <f>Tabelle7[[#This Row],[Menge kg Nges]]/1000</f>
        <v>0.86</v>
      </c>
      <c r="L120" s="1">
        <f>Tabelle7[[#This Row],[Menge kg P2O5]]/1000</f>
        <v>0.66</v>
      </c>
      <c r="M120" s="1">
        <f>Tabelle7[[#This Row],[Menge t Nges]]/Tabelle7[[#This Row],[Anzahl Lieferscheine]]</f>
        <v>0.215</v>
      </c>
      <c r="N120" s="1">
        <f>Tabelle7[[#This Row],[Menge t P2O5]]/Tabelle7[[#This Row],[Anzahl Lieferscheine]]</f>
        <v>0.16500000000000001</v>
      </c>
    </row>
    <row r="121" spans="1:14" x14ac:dyDescent="0.2">
      <c r="A121" s="2" t="s">
        <v>32</v>
      </c>
      <c r="B121" s="2" t="s">
        <v>27</v>
      </c>
      <c r="C121" s="2" t="s">
        <v>6</v>
      </c>
      <c r="D121" s="2" t="s">
        <v>15</v>
      </c>
      <c r="E121" s="2" t="s">
        <v>18</v>
      </c>
      <c r="F121" s="2" t="s">
        <v>61</v>
      </c>
      <c r="G121" s="1">
        <v>7369.8</v>
      </c>
      <c r="H121" s="1">
        <v>5556.4000000000015</v>
      </c>
      <c r="I121" s="4">
        <v>18</v>
      </c>
      <c r="J121" s="2" t="s">
        <v>71</v>
      </c>
      <c r="K121" s="1">
        <f>Tabelle7[[#This Row],[Menge kg Nges]]/1000</f>
        <v>7.3698000000000006</v>
      </c>
      <c r="L121" s="1">
        <f>Tabelle7[[#This Row],[Menge kg P2O5]]/1000</f>
        <v>5.5564000000000018</v>
      </c>
      <c r="M121" s="1">
        <f>Tabelle7[[#This Row],[Menge t Nges]]/Tabelle7[[#This Row],[Anzahl Lieferscheine]]</f>
        <v>0.40943333333333337</v>
      </c>
      <c r="N121" s="1">
        <f>Tabelle7[[#This Row],[Menge t P2O5]]/Tabelle7[[#This Row],[Anzahl Lieferscheine]]</f>
        <v>0.30868888888888901</v>
      </c>
    </row>
    <row r="122" spans="1:14" x14ac:dyDescent="0.2">
      <c r="A122" s="2" t="s">
        <v>32</v>
      </c>
      <c r="B122" s="2" t="s">
        <v>27</v>
      </c>
      <c r="C122" s="2" t="s">
        <v>6</v>
      </c>
      <c r="D122" s="2" t="s">
        <v>15</v>
      </c>
      <c r="E122" s="2" t="s">
        <v>20</v>
      </c>
      <c r="F122" s="2" t="s">
        <v>61</v>
      </c>
      <c r="G122" s="1">
        <v>2503.8000000000002</v>
      </c>
      <c r="H122" s="1">
        <v>1557</v>
      </c>
      <c r="I122" s="4">
        <v>6</v>
      </c>
      <c r="J122" s="2" t="s">
        <v>71</v>
      </c>
      <c r="K122" s="1">
        <f>Tabelle7[[#This Row],[Menge kg Nges]]/1000</f>
        <v>2.5038</v>
      </c>
      <c r="L122" s="1">
        <f>Tabelle7[[#This Row],[Menge kg P2O5]]/1000</f>
        <v>1.5569999999999999</v>
      </c>
      <c r="M122" s="1">
        <f>Tabelle7[[#This Row],[Menge t Nges]]/Tabelle7[[#This Row],[Anzahl Lieferscheine]]</f>
        <v>0.4173</v>
      </c>
      <c r="N122" s="1">
        <f>Tabelle7[[#This Row],[Menge t P2O5]]/Tabelle7[[#This Row],[Anzahl Lieferscheine]]</f>
        <v>0.25950000000000001</v>
      </c>
    </row>
    <row r="123" spans="1:14" x14ac:dyDescent="0.2">
      <c r="A123" s="2" t="s">
        <v>32</v>
      </c>
      <c r="B123" s="2" t="s">
        <v>27</v>
      </c>
      <c r="C123" s="2" t="s">
        <v>6</v>
      </c>
      <c r="D123" s="2" t="s">
        <v>15</v>
      </c>
      <c r="E123" s="2" t="s">
        <v>21</v>
      </c>
      <c r="F123" s="2" t="s">
        <v>61</v>
      </c>
      <c r="G123" s="1">
        <v>4512.6000000000004</v>
      </c>
      <c r="H123" s="1">
        <v>2710.5</v>
      </c>
      <c r="I123" s="4">
        <v>9</v>
      </c>
      <c r="J123" s="2" t="s">
        <v>71</v>
      </c>
      <c r="K123" s="1">
        <f>Tabelle7[[#This Row],[Menge kg Nges]]/1000</f>
        <v>4.5125999999999999</v>
      </c>
      <c r="L123" s="1">
        <f>Tabelle7[[#This Row],[Menge kg P2O5]]/1000</f>
        <v>2.7105000000000001</v>
      </c>
      <c r="M123" s="1">
        <f>Tabelle7[[#This Row],[Menge t Nges]]/Tabelle7[[#This Row],[Anzahl Lieferscheine]]</f>
        <v>0.50139999999999996</v>
      </c>
      <c r="N123" s="1">
        <f>Tabelle7[[#This Row],[Menge t P2O5]]/Tabelle7[[#This Row],[Anzahl Lieferscheine]]</f>
        <v>0.30116666666666669</v>
      </c>
    </row>
    <row r="124" spans="1:14" x14ac:dyDescent="0.2">
      <c r="A124" s="2" t="s">
        <v>32</v>
      </c>
      <c r="B124" s="2" t="s">
        <v>27</v>
      </c>
      <c r="C124" s="2" t="s">
        <v>6</v>
      </c>
      <c r="D124" s="2" t="s">
        <v>15</v>
      </c>
      <c r="E124" s="2" t="s">
        <v>9</v>
      </c>
      <c r="F124" s="2" t="s">
        <v>61</v>
      </c>
      <c r="G124" s="1">
        <v>688.18000000000006</v>
      </c>
      <c r="H124" s="1">
        <v>461.25</v>
      </c>
      <c r="I124" s="4">
        <v>5</v>
      </c>
      <c r="J124" s="2" t="s">
        <v>71</v>
      </c>
      <c r="K124" s="1">
        <f>Tabelle7[[#This Row],[Menge kg Nges]]/1000</f>
        <v>0.68818000000000001</v>
      </c>
      <c r="L124" s="1">
        <f>Tabelle7[[#This Row],[Menge kg P2O5]]/1000</f>
        <v>0.46124999999999999</v>
      </c>
      <c r="M124" s="1">
        <f>Tabelle7[[#This Row],[Menge t Nges]]/Tabelle7[[#This Row],[Anzahl Lieferscheine]]</f>
        <v>0.13763600000000001</v>
      </c>
      <c r="N124" s="1">
        <f>Tabelle7[[#This Row],[Menge t P2O5]]/Tabelle7[[#This Row],[Anzahl Lieferscheine]]</f>
        <v>9.2249999999999999E-2</v>
      </c>
    </row>
    <row r="125" spans="1:14" x14ac:dyDescent="0.2">
      <c r="A125" s="2" t="s">
        <v>32</v>
      </c>
      <c r="B125" s="2" t="s">
        <v>27</v>
      </c>
      <c r="C125" s="2" t="s">
        <v>6</v>
      </c>
      <c r="D125" s="2" t="s">
        <v>15</v>
      </c>
      <c r="E125" s="2" t="s">
        <v>23</v>
      </c>
      <c r="F125" s="2" t="s">
        <v>61</v>
      </c>
      <c r="G125" s="1">
        <v>369</v>
      </c>
      <c r="H125" s="1">
        <v>166.5</v>
      </c>
      <c r="I125" s="4">
        <v>3</v>
      </c>
      <c r="J125" s="2" t="s">
        <v>71</v>
      </c>
      <c r="K125" s="1">
        <f>Tabelle7[[#This Row],[Menge kg Nges]]/1000</f>
        <v>0.36899999999999999</v>
      </c>
      <c r="L125" s="1">
        <f>Tabelle7[[#This Row],[Menge kg P2O5]]/1000</f>
        <v>0.16650000000000001</v>
      </c>
      <c r="M125" s="1">
        <f>Tabelle7[[#This Row],[Menge t Nges]]/Tabelle7[[#This Row],[Anzahl Lieferscheine]]</f>
        <v>0.123</v>
      </c>
      <c r="N125" s="1">
        <f>Tabelle7[[#This Row],[Menge t P2O5]]/Tabelle7[[#This Row],[Anzahl Lieferscheine]]</f>
        <v>5.5500000000000001E-2</v>
      </c>
    </row>
    <row r="126" spans="1:14" x14ac:dyDescent="0.2">
      <c r="A126" s="2" t="s">
        <v>32</v>
      </c>
      <c r="B126" s="2" t="s">
        <v>27</v>
      </c>
      <c r="C126" s="2" t="s">
        <v>6</v>
      </c>
      <c r="D126" s="2" t="s">
        <v>15</v>
      </c>
      <c r="E126" s="2" t="s">
        <v>13</v>
      </c>
      <c r="F126" s="2" t="s">
        <v>61</v>
      </c>
      <c r="G126" s="1">
        <v>163.80000000000001</v>
      </c>
      <c r="H126" s="1">
        <v>147</v>
      </c>
      <c r="I126" s="4">
        <v>1</v>
      </c>
      <c r="J126" s="2" t="s">
        <v>71</v>
      </c>
      <c r="K126" s="1">
        <f>Tabelle7[[#This Row],[Menge kg Nges]]/1000</f>
        <v>0.1638</v>
      </c>
      <c r="L126" s="1">
        <f>Tabelle7[[#This Row],[Menge kg P2O5]]/1000</f>
        <v>0.14699999999999999</v>
      </c>
      <c r="M126" s="1">
        <f>Tabelle7[[#This Row],[Menge t Nges]]/Tabelle7[[#This Row],[Anzahl Lieferscheine]]</f>
        <v>0.1638</v>
      </c>
      <c r="N126" s="1">
        <f>Tabelle7[[#This Row],[Menge t P2O5]]/Tabelle7[[#This Row],[Anzahl Lieferscheine]]</f>
        <v>0.14699999999999999</v>
      </c>
    </row>
    <row r="127" spans="1:14" x14ac:dyDescent="0.2">
      <c r="A127" s="2" t="s">
        <v>32</v>
      </c>
      <c r="B127" s="2" t="s">
        <v>27</v>
      </c>
      <c r="C127" s="2" t="s">
        <v>6</v>
      </c>
      <c r="D127" s="2" t="s">
        <v>15</v>
      </c>
      <c r="E127" s="2" t="s">
        <v>31</v>
      </c>
      <c r="F127" s="2" t="s">
        <v>61</v>
      </c>
      <c r="G127" s="1">
        <v>123</v>
      </c>
      <c r="H127" s="1">
        <v>55.5</v>
      </c>
      <c r="I127" s="4">
        <v>1</v>
      </c>
      <c r="J127" s="2" t="s">
        <v>71</v>
      </c>
      <c r="K127" s="1">
        <f>Tabelle7[[#This Row],[Menge kg Nges]]/1000</f>
        <v>0.123</v>
      </c>
      <c r="L127" s="1">
        <f>Tabelle7[[#This Row],[Menge kg P2O5]]/1000</f>
        <v>5.5500000000000001E-2</v>
      </c>
      <c r="M127" s="1">
        <f>Tabelle7[[#This Row],[Menge t Nges]]/Tabelle7[[#This Row],[Anzahl Lieferscheine]]</f>
        <v>0.123</v>
      </c>
      <c r="N127" s="1">
        <f>Tabelle7[[#This Row],[Menge t P2O5]]/Tabelle7[[#This Row],[Anzahl Lieferscheine]]</f>
        <v>5.5500000000000001E-2</v>
      </c>
    </row>
    <row r="128" spans="1:14" x14ac:dyDescent="0.2">
      <c r="A128" s="2" t="s">
        <v>32</v>
      </c>
      <c r="B128" s="2" t="s">
        <v>27</v>
      </c>
      <c r="C128" s="2" t="s">
        <v>25</v>
      </c>
      <c r="D128" s="2" t="s">
        <v>25</v>
      </c>
      <c r="E128" s="2" t="s">
        <v>26</v>
      </c>
      <c r="F128" s="2" t="s">
        <v>61</v>
      </c>
      <c r="G128" s="1">
        <v>142268.3900000001</v>
      </c>
      <c r="H128" s="1">
        <v>55859.05</v>
      </c>
      <c r="I128" s="4">
        <v>370</v>
      </c>
      <c r="J128" s="2" t="s">
        <v>71</v>
      </c>
      <c r="K128" s="1">
        <f>Tabelle7[[#This Row],[Menge kg Nges]]/1000</f>
        <v>142.2683900000001</v>
      </c>
      <c r="L128" s="1">
        <f>Tabelle7[[#This Row],[Menge kg P2O5]]/1000</f>
        <v>55.859050000000003</v>
      </c>
      <c r="M128" s="1">
        <f>Tabelle7[[#This Row],[Menge t Nges]]/Tabelle7[[#This Row],[Anzahl Lieferscheine]]</f>
        <v>0.38450916216216241</v>
      </c>
      <c r="N128" s="1">
        <f>Tabelle7[[#This Row],[Menge t P2O5]]/Tabelle7[[#This Row],[Anzahl Lieferscheine]]</f>
        <v>0.15097040540540541</v>
      </c>
    </row>
    <row r="129" spans="1:14" x14ac:dyDescent="0.2">
      <c r="A129" s="2" t="s">
        <v>32</v>
      </c>
      <c r="B129" s="2" t="s">
        <v>27</v>
      </c>
      <c r="C129" s="2" t="s">
        <v>63</v>
      </c>
      <c r="D129" s="2" t="s">
        <v>63</v>
      </c>
      <c r="E129" s="2" t="s">
        <v>63</v>
      </c>
      <c r="F129" s="2" t="s">
        <v>61</v>
      </c>
      <c r="G129" s="1">
        <v>1404</v>
      </c>
      <c r="H129" s="1">
        <v>1344</v>
      </c>
      <c r="I129" s="4">
        <v>4</v>
      </c>
      <c r="J129" s="2" t="s">
        <v>71</v>
      </c>
      <c r="K129" s="1">
        <f>Tabelle7[[#This Row],[Menge kg Nges]]/1000</f>
        <v>1.4039999999999999</v>
      </c>
      <c r="L129" s="1">
        <f>Tabelle7[[#This Row],[Menge kg P2O5]]/1000</f>
        <v>1.3440000000000001</v>
      </c>
      <c r="M129" s="1">
        <f>Tabelle7[[#This Row],[Menge t Nges]]/Tabelle7[[#This Row],[Anzahl Lieferscheine]]</f>
        <v>0.35099999999999998</v>
      </c>
      <c r="N129" s="1">
        <f>Tabelle7[[#This Row],[Menge t P2O5]]/Tabelle7[[#This Row],[Anzahl Lieferscheine]]</f>
        <v>0.33600000000000002</v>
      </c>
    </row>
    <row r="130" spans="1:14" x14ac:dyDescent="0.2">
      <c r="A130" s="2" t="s">
        <v>32</v>
      </c>
      <c r="B130" s="2" t="s">
        <v>33</v>
      </c>
      <c r="C130" s="2" t="s">
        <v>6</v>
      </c>
      <c r="D130" s="2" t="s">
        <v>7</v>
      </c>
      <c r="E130" s="2" t="s">
        <v>8</v>
      </c>
      <c r="F130" s="2" t="s">
        <v>61</v>
      </c>
      <c r="G130" s="1">
        <v>648.79999999999995</v>
      </c>
      <c r="H130" s="1">
        <v>259.2</v>
      </c>
      <c r="I130" s="4">
        <v>2</v>
      </c>
      <c r="J130" s="2" t="s">
        <v>71</v>
      </c>
      <c r="K130" s="1">
        <f>Tabelle7[[#This Row],[Menge kg Nges]]/1000</f>
        <v>0.64879999999999993</v>
      </c>
      <c r="L130" s="1">
        <f>Tabelle7[[#This Row],[Menge kg P2O5]]/1000</f>
        <v>0.25919999999999999</v>
      </c>
      <c r="M130" s="1">
        <f>Tabelle7[[#This Row],[Menge t Nges]]/Tabelle7[[#This Row],[Anzahl Lieferscheine]]</f>
        <v>0.32439999999999997</v>
      </c>
      <c r="N130" s="1">
        <f>Tabelle7[[#This Row],[Menge t P2O5]]/Tabelle7[[#This Row],[Anzahl Lieferscheine]]</f>
        <v>0.12959999999999999</v>
      </c>
    </row>
    <row r="131" spans="1:14" x14ac:dyDescent="0.2">
      <c r="A131" s="2" t="s">
        <v>32</v>
      </c>
      <c r="B131" s="2" t="s">
        <v>33</v>
      </c>
      <c r="C131" s="2" t="s">
        <v>6</v>
      </c>
      <c r="D131" s="2" t="s">
        <v>7</v>
      </c>
      <c r="E131" s="2" t="s">
        <v>11</v>
      </c>
      <c r="F131" s="2" t="s">
        <v>61</v>
      </c>
      <c r="G131" s="1">
        <v>32.4</v>
      </c>
      <c r="H131" s="1">
        <v>12</v>
      </c>
      <c r="I131" s="4">
        <v>1</v>
      </c>
      <c r="J131" s="2" t="s">
        <v>71</v>
      </c>
      <c r="K131" s="1">
        <f>Tabelle7[[#This Row],[Menge kg Nges]]/1000</f>
        <v>3.2399999999999998E-2</v>
      </c>
      <c r="L131" s="1">
        <f>Tabelle7[[#This Row],[Menge kg P2O5]]/1000</f>
        <v>1.2E-2</v>
      </c>
      <c r="M131" s="1">
        <f>Tabelle7[[#This Row],[Menge t Nges]]/Tabelle7[[#This Row],[Anzahl Lieferscheine]]</f>
        <v>3.2399999999999998E-2</v>
      </c>
      <c r="N131" s="1">
        <f>Tabelle7[[#This Row],[Menge t P2O5]]/Tabelle7[[#This Row],[Anzahl Lieferscheine]]</f>
        <v>1.2E-2</v>
      </c>
    </row>
    <row r="132" spans="1:14" x14ac:dyDescent="0.2">
      <c r="A132" s="2" t="s">
        <v>32</v>
      </c>
      <c r="B132" s="2" t="s">
        <v>33</v>
      </c>
      <c r="C132" s="2" t="s">
        <v>6</v>
      </c>
      <c r="D132" s="2" t="s">
        <v>7</v>
      </c>
      <c r="E132" s="2" t="s">
        <v>12</v>
      </c>
      <c r="F132" s="2" t="s">
        <v>61</v>
      </c>
      <c r="G132" s="1">
        <v>26734.5</v>
      </c>
      <c r="H132" s="1">
        <v>13527.3</v>
      </c>
      <c r="I132" s="4">
        <v>16</v>
      </c>
      <c r="J132" s="2" t="s">
        <v>71</v>
      </c>
      <c r="K132" s="1">
        <f>Tabelle7[[#This Row],[Menge kg Nges]]/1000</f>
        <v>26.734500000000001</v>
      </c>
      <c r="L132" s="1">
        <f>Tabelle7[[#This Row],[Menge kg P2O5]]/1000</f>
        <v>13.527299999999999</v>
      </c>
      <c r="M132" s="1">
        <f>Tabelle7[[#This Row],[Menge t Nges]]/Tabelle7[[#This Row],[Anzahl Lieferscheine]]</f>
        <v>1.67090625</v>
      </c>
      <c r="N132" s="1">
        <f>Tabelle7[[#This Row],[Menge t P2O5]]/Tabelle7[[#This Row],[Anzahl Lieferscheine]]</f>
        <v>0.84545624999999991</v>
      </c>
    </row>
    <row r="133" spans="1:14" x14ac:dyDescent="0.2">
      <c r="A133" s="2" t="s">
        <v>32</v>
      </c>
      <c r="B133" s="2" t="s">
        <v>33</v>
      </c>
      <c r="C133" s="2" t="s">
        <v>6</v>
      </c>
      <c r="D133" s="2" t="s">
        <v>7</v>
      </c>
      <c r="E133" s="2" t="s">
        <v>14</v>
      </c>
      <c r="F133" s="2" t="s">
        <v>61</v>
      </c>
      <c r="G133" s="1">
        <v>755.7</v>
      </c>
      <c r="H133" s="1">
        <v>366.4</v>
      </c>
      <c r="I133" s="4">
        <v>5</v>
      </c>
      <c r="J133" s="2" t="s">
        <v>71</v>
      </c>
      <c r="K133" s="1">
        <f>Tabelle7[[#This Row],[Menge kg Nges]]/1000</f>
        <v>0.75570000000000004</v>
      </c>
      <c r="L133" s="1">
        <f>Tabelle7[[#This Row],[Menge kg P2O5]]/1000</f>
        <v>0.3664</v>
      </c>
      <c r="M133" s="1">
        <f>Tabelle7[[#This Row],[Menge t Nges]]/Tabelle7[[#This Row],[Anzahl Lieferscheine]]</f>
        <v>0.15114</v>
      </c>
      <c r="N133" s="1">
        <f>Tabelle7[[#This Row],[Menge t P2O5]]/Tabelle7[[#This Row],[Anzahl Lieferscheine]]</f>
        <v>7.3279999999999998E-2</v>
      </c>
    </row>
    <row r="134" spans="1:14" x14ac:dyDescent="0.2">
      <c r="A134" s="2" t="s">
        <v>32</v>
      </c>
      <c r="B134" s="2" t="s">
        <v>33</v>
      </c>
      <c r="C134" s="2" t="s">
        <v>6</v>
      </c>
      <c r="D134" s="2" t="s">
        <v>15</v>
      </c>
      <c r="E134" s="2" t="s">
        <v>8</v>
      </c>
      <c r="F134" s="2" t="s">
        <v>61</v>
      </c>
      <c r="G134" s="1">
        <v>1176</v>
      </c>
      <c r="H134" s="1">
        <v>532</v>
      </c>
      <c r="I134" s="4">
        <v>4</v>
      </c>
      <c r="J134" s="2" t="s">
        <v>71</v>
      </c>
      <c r="K134" s="1">
        <f>Tabelle7[[#This Row],[Menge kg Nges]]/1000</f>
        <v>1.1759999999999999</v>
      </c>
      <c r="L134" s="1">
        <f>Tabelle7[[#This Row],[Menge kg P2O5]]/1000</f>
        <v>0.53200000000000003</v>
      </c>
      <c r="M134" s="1">
        <f>Tabelle7[[#This Row],[Menge t Nges]]/Tabelle7[[#This Row],[Anzahl Lieferscheine]]</f>
        <v>0.29399999999999998</v>
      </c>
      <c r="N134" s="1">
        <f>Tabelle7[[#This Row],[Menge t P2O5]]/Tabelle7[[#This Row],[Anzahl Lieferscheine]]</f>
        <v>0.13300000000000001</v>
      </c>
    </row>
    <row r="135" spans="1:14" x14ac:dyDescent="0.2">
      <c r="A135" s="2" t="s">
        <v>32</v>
      </c>
      <c r="B135" s="2" t="s">
        <v>33</v>
      </c>
      <c r="C135" s="2" t="s">
        <v>6</v>
      </c>
      <c r="D135" s="2" t="s">
        <v>15</v>
      </c>
      <c r="E135" s="2" t="s">
        <v>18</v>
      </c>
      <c r="F135" s="2" t="s">
        <v>61</v>
      </c>
      <c r="G135" s="1">
        <v>920</v>
      </c>
      <c r="H135" s="1">
        <v>644</v>
      </c>
      <c r="I135" s="4">
        <v>2</v>
      </c>
      <c r="J135" s="2" t="s">
        <v>71</v>
      </c>
      <c r="K135" s="1">
        <f>Tabelle7[[#This Row],[Menge kg Nges]]/1000</f>
        <v>0.92</v>
      </c>
      <c r="L135" s="1">
        <f>Tabelle7[[#This Row],[Menge kg P2O5]]/1000</f>
        <v>0.64400000000000002</v>
      </c>
      <c r="M135" s="1">
        <f>Tabelle7[[#This Row],[Menge t Nges]]/Tabelle7[[#This Row],[Anzahl Lieferscheine]]</f>
        <v>0.46</v>
      </c>
      <c r="N135" s="1">
        <f>Tabelle7[[#This Row],[Menge t P2O5]]/Tabelle7[[#This Row],[Anzahl Lieferscheine]]</f>
        <v>0.32200000000000001</v>
      </c>
    </row>
    <row r="136" spans="1:14" x14ac:dyDescent="0.2">
      <c r="A136" s="2" t="s">
        <v>32</v>
      </c>
      <c r="B136" s="2" t="s">
        <v>33</v>
      </c>
      <c r="C136" s="2" t="s">
        <v>6</v>
      </c>
      <c r="D136" s="2" t="s">
        <v>15</v>
      </c>
      <c r="E136" s="2" t="s">
        <v>20</v>
      </c>
      <c r="F136" s="2" t="s">
        <v>61</v>
      </c>
      <c r="G136" s="1">
        <v>571.20000000000005</v>
      </c>
      <c r="H136" s="1">
        <v>705</v>
      </c>
      <c r="I136" s="4">
        <v>5</v>
      </c>
      <c r="J136" s="2" t="s">
        <v>71</v>
      </c>
      <c r="K136" s="1">
        <f>Tabelle7[[#This Row],[Menge kg Nges]]/1000</f>
        <v>0.57120000000000004</v>
      </c>
      <c r="L136" s="1">
        <f>Tabelle7[[#This Row],[Menge kg P2O5]]/1000</f>
        <v>0.70499999999999996</v>
      </c>
      <c r="M136" s="1">
        <f>Tabelle7[[#This Row],[Menge t Nges]]/Tabelle7[[#This Row],[Anzahl Lieferscheine]]</f>
        <v>0.11424000000000001</v>
      </c>
      <c r="N136" s="1">
        <f>Tabelle7[[#This Row],[Menge t P2O5]]/Tabelle7[[#This Row],[Anzahl Lieferscheine]]</f>
        <v>0.14099999999999999</v>
      </c>
    </row>
    <row r="137" spans="1:14" x14ac:dyDescent="0.2">
      <c r="A137" s="2" t="s">
        <v>32</v>
      </c>
      <c r="B137" s="2" t="s">
        <v>33</v>
      </c>
      <c r="C137" s="2" t="s">
        <v>25</v>
      </c>
      <c r="D137" s="2" t="s">
        <v>25</v>
      </c>
      <c r="E137" s="2" t="s">
        <v>26</v>
      </c>
      <c r="F137" s="2" t="s">
        <v>61</v>
      </c>
      <c r="G137" s="1">
        <v>4719.8899999999994</v>
      </c>
      <c r="H137" s="1">
        <v>3756.92</v>
      </c>
      <c r="I137" s="4">
        <v>20</v>
      </c>
      <c r="J137" s="2" t="s">
        <v>71</v>
      </c>
      <c r="K137" s="1">
        <f>Tabelle7[[#This Row],[Menge kg Nges]]/1000</f>
        <v>4.7198899999999995</v>
      </c>
      <c r="L137" s="1">
        <f>Tabelle7[[#This Row],[Menge kg P2O5]]/1000</f>
        <v>3.75692</v>
      </c>
      <c r="M137" s="1">
        <f>Tabelle7[[#This Row],[Menge t Nges]]/Tabelle7[[#This Row],[Anzahl Lieferscheine]]</f>
        <v>0.23599449999999997</v>
      </c>
      <c r="N137" s="1">
        <f>Tabelle7[[#This Row],[Menge t P2O5]]/Tabelle7[[#This Row],[Anzahl Lieferscheine]]</f>
        <v>0.18784600000000001</v>
      </c>
    </row>
    <row r="138" spans="1:14" x14ac:dyDescent="0.2">
      <c r="A138" s="2" t="s">
        <v>32</v>
      </c>
      <c r="B138" s="2" t="s">
        <v>49</v>
      </c>
      <c r="C138" s="2" t="s">
        <v>25</v>
      </c>
      <c r="D138" s="2" t="s">
        <v>25</v>
      </c>
      <c r="E138" s="2" t="s">
        <v>26</v>
      </c>
      <c r="F138" s="2" t="s">
        <v>61</v>
      </c>
      <c r="G138" s="1">
        <v>1462.4699999999998</v>
      </c>
      <c r="H138" s="1">
        <v>594.15</v>
      </c>
      <c r="I138" s="4">
        <v>6</v>
      </c>
      <c r="J138" s="2" t="s">
        <v>71</v>
      </c>
      <c r="K138" s="1">
        <f>Tabelle7[[#This Row],[Menge kg Nges]]/1000</f>
        <v>1.4624699999999997</v>
      </c>
      <c r="L138" s="1">
        <f>Tabelle7[[#This Row],[Menge kg P2O5]]/1000</f>
        <v>0.59414999999999996</v>
      </c>
      <c r="M138" s="1">
        <f>Tabelle7[[#This Row],[Menge t Nges]]/Tabelle7[[#This Row],[Anzahl Lieferscheine]]</f>
        <v>0.24374499999999996</v>
      </c>
      <c r="N138" s="1">
        <f>Tabelle7[[#This Row],[Menge t P2O5]]/Tabelle7[[#This Row],[Anzahl Lieferscheine]]</f>
        <v>9.9024999999999988E-2</v>
      </c>
    </row>
    <row r="139" spans="1:14" x14ac:dyDescent="0.2">
      <c r="A139" s="2" t="s">
        <v>32</v>
      </c>
      <c r="B139" s="2" t="s">
        <v>47</v>
      </c>
      <c r="C139" s="2" t="s">
        <v>25</v>
      </c>
      <c r="D139" s="2" t="s">
        <v>25</v>
      </c>
      <c r="E139" s="2" t="s">
        <v>26</v>
      </c>
      <c r="F139" s="2" t="s">
        <v>61</v>
      </c>
      <c r="G139" s="1">
        <v>5393.0800000000008</v>
      </c>
      <c r="H139" s="1">
        <v>2445.2400000000002</v>
      </c>
      <c r="I139" s="4">
        <v>10</v>
      </c>
      <c r="J139" s="2" t="s">
        <v>71</v>
      </c>
      <c r="K139" s="1">
        <f>Tabelle7[[#This Row],[Menge kg Nges]]/1000</f>
        <v>5.3930800000000012</v>
      </c>
      <c r="L139" s="1">
        <f>Tabelle7[[#This Row],[Menge kg P2O5]]/1000</f>
        <v>2.4452400000000001</v>
      </c>
      <c r="M139" s="1">
        <f>Tabelle7[[#This Row],[Menge t Nges]]/Tabelle7[[#This Row],[Anzahl Lieferscheine]]</f>
        <v>0.53930800000000012</v>
      </c>
      <c r="N139" s="1">
        <f>Tabelle7[[#This Row],[Menge t P2O5]]/Tabelle7[[#This Row],[Anzahl Lieferscheine]]</f>
        <v>0.24452400000000002</v>
      </c>
    </row>
    <row r="140" spans="1:14" x14ac:dyDescent="0.2">
      <c r="A140" s="2" t="s">
        <v>32</v>
      </c>
      <c r="B140" s="2" t="s">
        <v>46</v>
      </c>
      <c r="C140" s="2" t="s">
        <v>25</v>
      </c>
      <c r="D140" s="2" t="s">
        <v>25</v>
      </c>
      <c r="E140" s="2" t="s">
        <v>26</v>
      </c>
      <c r="F140" s="2" t="s">
        <v>61</v>
      </c>
      <c r="G140" s="1">
        <v>265.2</v>
      </c>
      <c r="H140" s="1">
        <v>105.06</v>
      </c>
      <c r="I140" s="4">
        <v>1</v>
      </c>
      <c r="J140" s="2" t="s">
        <v>71</v>
      </c>
      <c r="K140" s="1">
        <f>Tabelle7[[#This Row],[Menge kg Nges]]/1000</f>
        <v>0.26519999999999999</v>
      </c>
      <c r="L140" s="1">
        <f>Tabelle7[[#This Row],[Menge kg P2O5]]/1000</f>
        <v>0.10506</v>
      </c>
      <c r="M140" s="1">
        <f>Tabelle7[[#This Row],[Menge t Nges]]/Tabelle7[[#This Row],[Anzahl Lieferscheine]]</f>
        <v>0.26519999999999999</v>
      </c>
      <c r="N140" s="1">
        <f>Tabelle7[[#This Row],[Menge t P2O5]]/Tabelle7[[#This Row],[Anzahl Lieferscheine]]</f>
        <v>0.10506</v>
      </c>
    </row>
    <row r="141" spans="1:14" x14ac:dyDescent="0.2">
      <c r="A141" s="2" t="s">
        <v>32</v>
      </c>
      <c r="B141" s="2" t="s">
        <v>34</v>
      </c>
      <c r="C141" s="2" t="s">
        <v>6</v>
      </c>
      <c r="D141" s="2" t="s">
        <v>7</v>
      </c>
      <c r="E141" s="2" t="s">
        <v>8</v>
      </c>
      <c r="F141" s="2" t="s">
        <v>61</v>
      </c>
      <c r="G141" s="1">
        <v>985.19999999999993</v>
      </c>
      <c r="H141" s="1">
        <v>434.2</v>
      </c>
      <c r="I141" s="4">
        <v>3</v>
      </c>
      <c r="J141" s="2" t="s">
        <v>71</v>
      </c>
      <c r="K141" s="1">
        <f>Tabelle7[[#This Row],[Menge kg Nges]]/1000</f>
        <v>0.98519999999999996</v>
      </c>
      <c r="L141" s="1">
        <f>Tabelle7[[#This Row],[Menge kg P2O5]]/1000</f>
        <v>0.43419999999999997</v>
      </c>
      <c r="M141" s="1">
        <f>Tabelle7[[#This Row],[Menge t Nges]]/Tabelle7[[#This Row],[Anzahl Lieferscheine]]</f>
        <v>0.32839999999999997</v>
      </c>
      <c r="N141" s="1">
        <f>Tabelle7[[#This Row],[Menge t P2O5]]/Tabelle7[[#This Row],[Anzahl Lieferscheine]]</f>
        <v>0.14473333333333332</v>
      </c>
    </row>
    <row r="142" spans="1:14" x14ac:dyDescent="0.2">
      <c r="A142" s="2" t="s">
        <v>32</v>
      </c>
      <c r="B142" s="2" t="s">
        <v>34</v>
      </c>
      <c r="C142" s="2" t="s">
        <v>6</v>
      </c>
      <c r="D142" s="2" t="s">
        <v>7</v>
      </c>
      <c r="E142" s="2" t="s">
        <v>9</v>
      </c>
      <c r="F142" s="2" t="s">
        <v>61</v>
      </c>
      <c r="G142" s="1">
        <v>3901</v>
      </c>
      <c r="H142" s="1">
        <v>1599</v>
      </c>
      <c r="I142" s="4">
        <v>14</v>
      </c>
      <c r="J142" s="2" t="s">
        <v>71</v>
      </c>
      <c r="K142" s="1">
        <f>Tabelle7[[#This Row],[Menge kg Nges]]/1000</f>
        <v>3.9009999999999998</v>
      </c>
      <c r="L142" s="1">
        <f>Tabelle7[[#This Row],[Menge kg P2O5]]/1000</f>
        <v>1.599</v>
      </c>
      <c r="M142" s="1">
        <f>Tabelle7[[#This Row],[Menge t Nges]]/Tabelle7[[#This Row],[Anzahl Lieferscheine]]</f>
        <v>0.27864285714285714</v>
      </c>
      <c r="N142" s="1">
        <f>Tabelle7[[#This Row],[Menge t P2O5]]/Tabelle7[[#This Row],[Anzahl Lieferscheine]]</f>
        <v>0.11421428571428571</v>
      </c>
    </row>
    <row r="143" spans="1:14" x14ac:dyDescent="0.2">
      <c r="A143" s="2" t="s">
        <v>32</v>
      </c>
      <c r="B143" s="2" t="s">
        <v>34</v>
      </c>
      <c r="C143" s="2" t="s">
        <v>6</v>
      </c>
      <c r="D143" s="2" t="s">
        <v>7</v>
      </c>
      <c r="E143" s="2" t="s">
        <v>10</v>
      </c>
      <c r="F143" s="2" t="s">
        <v>61</v>
      </c>
      <c r="G143" s="1">
        <v>688.8</v>
      </c>
      <c r="H143" s="1">
        <v>271.2</v>
      </c>
      <c r="I143" s="4">
        <v>1</v>
      </c>
      <c r="J143" s="2" t="s">
        <v>71</v>
      </c>
      <c r="K143" s="1">
        <f>Tabelle7[[#This Row],[Menge kg Nges]]/1000</f>
        <v>0.68879999999999997</v>
      </c>
      <c r="L143" s="1">
        <f>Tabelle7[[#This Row],[Menge kg P2O5]]/1000</f>
        <v>0.2712</v>
      </c>
      <c r="M143" s="1">
        <f>Tabelle7[[#This Row],[Menge t Nges]]/Tabelle7[[#This Row],[Anzahl Lieferscheine]]</f>
        <v>0.68879999999999997</v>
      </c>
      <c r="N143" s="1">
        <f>Tabelle7[[#This Row],[Menge t P2O5]]/Tabelle7[[#This Row],[Anzahl Lieferscheine]]</f>
        <v>0.2712</v>
      </c>
    </row>
    <row r="144" spans="1:14" x14ac:dyDescent="0.2">
      <c r="A144" s="2" t="s">
        <v>32</v>
      </c>
      <c r="B144" s="2" t="s">
        <v>34</v>
      </c>
      <c r="C144" s="2" t="s">
        <v>6</v>
      </c>
      <c r="D144" s="2" t="s">
        <v>7</v>
      </c>
      <c r="E144" s="2" t="s">
        <v>11</v>
      </c>
      <c r="F144" s="2" t="s">
        <v>61</v>
      </c>
      <c r="G144" s="1">
        <v>1749.75</v>
      </c>
      <c r="H144" s="1">
        <v>762.75</v>
      </c>
      <c r="I144" s="4">
        <v>2</v>
      </c>
      <c r="J144" s="2" t="s">
        <v>71</v>
      </c>
      <c r="K144" s="1">
        <f>Tabelle7[[#This Row],[Menge kg Nges]]/1000</f>
        <v>1.7497499999999999</v>
      </c>
      <c r="L144" s="1">
        <f>Tabelle7[[#This Row],[Menge kg P2O5]]/1000</f>
        <v>0.76275000000000004</v>
      </c>
      <c r="M144" s="1">
        <f>Tabelle7[[#This Row],[Menge t Nges]]/Tabelle7[[#This Row],[Anzahl Lieferscheine]]</f>
        <v>0.87487499999999996</v>
      </c>
      <c r="N144" s="1">
        <f>Tabelle7[[#This Row],[Menge t P2O5]]/Tabelle7[[#This Row],[Anzahl Lieferscheine]]</f>
        <v>0.38137500000000002</v>
      </c>
    </row>
    <row r="145" spans="1:14" x14ac:dyDescent="0.2">
      <c r="A145" s="2" t="s">
        <v>32</v>
      </c>
      <c r="B145" s="2" t="s">
        <v>34</v>
      </c>
      <c r="C145" s="2" t="s">
        <v>6</v>
      </c>
      <c r="D145" s="2" t="s">
        <v>7</v>
      </c>
      <c r="E145" s="2" t="s">
        <v>12</v>
      </c>
      <c r="F145" s="2" t="s">
        <v>61</v>
      </c>
      <c r="G145" s="1">
        <v>1193.3</v>
      </c>
      <c r="H145" s="1">
        <v>533.70000000000005</v>
      </c>
      <c r="I145" s="4">
        <v>5</v>
      </c>
      <c r="J145" s="2" t="s">
        <v>71</v>
      </c>
      <c r="K145" s="1">
        <f>Tabelle7[[#This Row],[Menge kg Nges]]/1000</f>
        <v>1.1933</v>
      </c>
      <c r="L145" s="1">
        <f>Tabelle7[[#This Row],[Menge kg P2O5]]/1000</f>
        <v>0.53370000000000006</v>
      </c>
      <c r="M145" s="1">
        <f>Tabelle7[[#This Row],[Menge t Nges]]/Tabelle7[[#This Row],[Anzahl Lieferscheine]]</f>
        <v>0.23866000000000001</v>
      </c>
      <c r="N145" s="1">
        <f>Tabelle7[[#This Row],[Menge t P2O5]]/Tabelle7[[#This Row],[Anzahl Lieferscheine]]</f>
        <v>0.10674000000000002</v>
      </c>
    </row>
    <row r="146" spans="1:14" x14ac:dyDescent="0.2">
      <c r="A146" s="2" t="s">
        <v>32</v>
      </c>
      <c r="B146" s="2" t="s">
        <v>34</v>
      </c>
      <c r="C146" s="2" t="s">
        <v>6</v>
      </c>
      <c r="D146" s="2" t="s">
        <v>7</v>
      </c>
      <c r="E146" s="2" t="s">
        <v>13</v>
      </c>
      <c r="F146" s="2" t="s">
        <v>61</v>
      </c>
      <c r="G146" s="1">
        <v>230</v>
      </c>
      <c r="H146" s="1">
        <v>129</v>
      </c>
      <c r="I146" s="4">
        <v>2</v>
      </c>
      <c r="J146" s="2" t="s">
        <v>71</v>
      </c>
      <c r="K146" s="1">
        <f>Tabelle7[[#This Row],[Menge kg Nges]]/1000</f>
        <v>0.23</v>
      </c>
      <c r="L146" s="1">
        <f>Tabelle7[[#This Row],[Menge kg P2O5]]/1000</f>
        <v>0.129</v>
      </c>
      <c r="M146" s="1">
        <f>Tabelle7[[#This Row],[Menge t Nges]]/Tabelle7[[#This Row],[Anzahl Lieferscheine]]</f>
        <v>0.115</v>
      </c>
      <c r="N146" s="1">
        <f>Tabelle7[[#This Row],[Menge t P2O5]]/Tabelle7[[#This Row],[Anzahl Lieferscheine]]</f>
        <v>6.4500000000000002E-2</v>
      </c>
    </row>
    <row r="147" spans="1:14" x14ac:dyDescent="0.2">
      <c r="A147" s="2" t="s">
        <v>32</v>
      </c>
      <c r="B147" s="2" t="s">
        <v>34</v>
      </c>
      <c r="C147" s="2" t="s">
        <v>6</v>
      </c>
      <c r="D147" s="2" t="s">
        <v>7</v>
      </c>
      <c r="E147" s="2" t="s">
        <v>14</v>
      </c>
      <c r="F147" s="2" t="s">
        <v>61</v>
      </c>
      <c r="G147" s="1">
        <v>2215.6099999999997</v>
      </c>
      <c r="H147" s="1">
        <v>925.71</v>
      </c>
      <c r="I147" s="4">
        <v>11</v>
      </c>
      <c r="J147" s="2" t="s">
        <v>71</v>
      </c>
      <c r="K147" s="1">
        <f>Tabelle7[[#This Row],[Menge kg Nges]]/1000</f>
        <v>2.2156099999999999</v>
      </c>
      <c r="L147" s="1">
        <f>Tabelle7[[#This Row],[Menge kg P2O5]]/1000</f>
        <v>0.92571000000000003</v>
      </c>
      <c r="M147" s="1">
        <f>Tabelle7[[#This Row],[Menge t Nges]]/Tabelle7[[#This Row],[Anzahl Lieferscheine]]</f>
        <v>0.20141909090909091</v>
      </c>
      <c r="N147" s="1">
        <f>Tabelle7[[#This Row],[Menge t P2O5]]/Tabelle7[[#This Row],[Anzahl Lieferscheine]]</f>
        <v>8.4155454545454547E-2</v>
      </c>
    </row>
    <row r="148" spans="1:14" x14ac:dyDescent="0.2">
      <c r="A148" s="2" t="s">
        <v>32</v>
      </c>
      <c r="B148" s="2" t="s">
        <v>34</v>
      </c>
      <c r="C148" s="2" t="s">
        <v>6</v>
      </c>
      <c r="D148" s="2" t="s">
        <v>15</v>
      </c>
      <c r="E148" s="2" t="s">
        <v>18</v>
      </c>
      <c r="F148" s="2" t="s">
        <v>61</v>
      </c>
      <c r="G148" s="1">
        <v>8644.86</v>
      </c>
      <c r="H148" s="1">
        <v>5743.8800000000019</v>
      </c>
      <c r="I148" s="4">
        <v>24</v>
      </c>
      <c r="J148" s="2" t="s">
        <v>71</v>
      </c>
      <c r="K148" s="1">
        <f>Tabelle7[[#This Row],[Menge kg Nges]]/1000</f>
        <v>8.6448600000000013</v>
      </c>
      <c r="L148" s="1">
        <f>Tabelle7[[#This Row],[Menge kg P2O5]]/1000</f>
        <v>5.7438800000000017</v>
      </c>
      <c r="M148" s="1">
        <f>Tabelle7[[#This Row],[Menge t Nges]]/Tabelle7[[#This Row],[Anzahl Lieferscheine]]</f>
        <v>0.36020250000000004</v>
      </c>
      <c r="N148" s="1">
        <f>Tabelle7[[#This Row],[Menge t P2O5]]/Tabelle7[[#This Row],[Anzahl Lieferscheine]]</f>
        <v>0.23932833333333339</v>
      </c>
    </row>
    <row r="149" spans="1:14" x14ac:dyDescent="0.2">
      <c r="A149" s="2" t="s">
        <v>32</v>
      </c>
      <c r="B149" s="2" t="s">
        <v>34</v>
      </c>
      <c r="C149" s="2" t="s">
        <v>6</v>
      </c>
      <c r="D149" s="2" t="s">
        <v>15</v>
      </c>
      <c r="E149" s="2" t="s">
        <v>20</v>
      </c>
      <c r="F149" s="2" t="s">
        <v>61</v>
      </c>
      <c r="G149" s="1">
        <v>2015.46</v>
      </c>
      <c r="H149" s="1">
        <v>1537.5</v>
      </c>
      <c r="I149" s="4">
        <v>7</v>
      </c>
      <c r="J149" s="2" t="s">
        <v>71</v>
      </c>
      <c r="K149" s="1">
        <f>Tabelle7[[#This Row],[Menge kg Nges]]/1000</f>
        <v>2.01546</v>
      </c>
      <c r="L149" s="1">
        <f>Tabelle7[[#This Row],[Menge kg P2O5]]/1000</f>
        <v>1.5375000000000001</v>
      </c>
      <c r="M149" s="1">
        <f>Tabelle7[[#This Row],[Menge t Nges]]/Tabelle7[[#This Row],[Anzahl Lieferscheine]]</f>
        <v>0.28792285714285715</v>
      </c>
      <c r="N149" s="1">
        <f>Tabelle7[[#This Row],[Menge t P2O5]]/Tabelle7[[#This Row],[Anzahl Lieferscheine]]</f>
        <v>0.21964285714285717</v>
      </c>
    </row>
    <row r="150" spans="1:14" x14ac:dyDescent="0.2">
      <c r="A150" s="2" t="s">
        <v>32</v>
      </c>
      <c r="B150" s="2" t="s">
        <v>34</v>
      </c>
      <c r="C150" s="2" t="s">
        <v>6</v>
      </c>
      <c r="D150" s="2" t="s">
        <v>15</v>
      </c>
      <c r="E150" s="2" t="s">
        <v>9</v>
      </c>
      <c r="F150" s="2" t="s">
        <v>61</v>
      </c>
      <c r="G150" s="1">
        <v>1174.8</v>
      </c>
      <c r="H150" s="1">
        <v>780.75</v>
      </c>
      <c r="I150" s="4">
        <v>6</v>
      </c>
      <c r="J150" s="2" t="s">
        <v>71</v>
      </c>
      <c r="K150" s="1">
        <f>Tabelle7[[#This Row],[Menge kg Nges]]/1000</f>
        <v>1.1747999999999998</v>
      </c>
      <c r="L150" s="1">
        <f>Tabelle7[[#This Row],[Menge kg P2O5]]/1000</f>
        <v>0.78075000000000006</v>
      </c>
      <c r="M150" s="1">
        <f>Tabelle7[[#This Row],[Menge t Nges]]/Tabelle7[[#This Row],[Anzahl Lieferscheine]]</f>
        <v>0.19579999999999997</v>
      </c>
      <c r="N150" s="1">
        <f>Tabelle7[[#This Row],[Menge t P2O5]]/Tabelle7[[#This Row],[Anzahl Lieferscheine]]</f>
        <v>0.13012500000000002</v>
      </c>
    </row>
    <row r="151" spans="1:14" x14ac:dyDescent="0.2">
      <c r="A151" s="2" t="s">
        <v>32</v>
      </c>
      <c r="B151" s="2" t="s">
        <v>34</v>
      </c>
      <c r="C151" s="2" t="s">
        <v>6</v>
      </c>
      <c r="D151" s="2" t="s">
        <v>15</v>
      </c>
      <c r="E151" s="2" t="s">
        <v>10</v>
      </c>
      <c r="F151" s="2" t="s">
        <v>61</v>
      </c>
      <c r="G151" s="1">
        <v>315.89999999999998</v>
      </c>
      <c r="H151" s="1">
        <v>134.94</v>
      </c>
      <c r="I151" s="4">
        <v>2</v>
      </c>
      <c r="J151" s="2" t="s">
        <v>71</v>
      </c>
      <c r="K151" s="1">
        <f>Tabelle7[[#This Row],[Menge kg Nges]]/1000</f>
        <v>0.31589999999999996</v>
      </c>
      <c r="L151" s="1">
        <f>Tabelle7[[#This Row],[Menge kg P2O5]]/1000</f>
        <v>0.13494</v>
      </c>
      <c r="M151" s="1">
        <f>Tabelle7[[#This Row],[Menge t Nges]]/Tabelle7[[#This Row],[Anzahl Lieferscheine]]</f>
        <v>0.15794999999999998</v>
      </c>
      <c r="N151" s="1">
        <f>Tabelle7[[#This Row],[Menge t P2O5]]/Tabelle7[[#This Row],[Anzahl Lieferscheine]]</f>
        <v>6.7470000000000002E-2</v>
      </c>
    </row>
    <row r="152" spans="1:14" x14ac:dyDescent="0.2">
      <c r="A152" s="2" t="s">
        <v>32</v>
      </c>
      <c r="B152" s="2" t="s">
        <v>34</v>
      </c>
      <c r="C152" s="2" t="s">
        <v>25</v>
      </c>
      <c r="D152" s="2" t="s">
        <v>25</v>
      </c>
      <c r="E152" s="2" t="s">
        <v>26</v>
      </c>
      <c r="F152" s="2" t="s">
        <v>61</v>
      </c>
      <c r="G152" s="1">
        <v>93887.77</v>
      </c>
      <c r="H152" s="1">
        <v>50376.310000000005</v>
      </c>
      <c r="I152" s="4">
        <v>48</v>
      </c>
      <c r="J152" s="2" t="s">
        <v>71</v>
      </c>
      <c r="K152" s="1">
        <f>Tabelle7[[#This Row],[Menge kg Nges]]/1000</f>
        <v>93.887770000000003</v>
      </c>
      <c r="L152" s="1">
        <f>Tabelle7[[#This Row],[Menge kg P2O5]]/1000</f>
        <v>50.376310000000004</v>
      </c>
      <c r="M152" s="1">
        <f>Tabelle7[[#This Row],[Menge t Nges]]/Tabelle7[[#This Row],[Anzahl Lieferscheine]]</f>
        <v>1.9559952083333334</v>
      </c>
      <c r="N152" s="1">
        <f>Tabelle7[[#This Row],[Menge t P2O5]]/Tabelle7[[#This Row],[Anzahl Lieferscheine]]</f>
        <v>1.0495064583333333</v>
      </c>
    </row>
    <row r="153" spans="1:14" x14ac:dyDescent="0.2">
      <c r="A153" s="2" t="s">
        <v>32</v>
      </c>
      <c r="B153" s="2" t="s">
        <v>45</v>
      </c>
      <c r="C153" s="2" t="s">
        <v>25</v>
      </c>
      <c r="D153" s="2" t="s">
        <v>25</v>
      </c>
      <c r="E153" s="2" t="s">
        <v>26</v>
      </c>
      <c r="F153" s="2" t="s">
        <v>61</v>
      </c>
      <c r="G153" s="1">
        <v>1230.7</v>
      </c>
      <c r="H153" s="1">
        <v>446.4</v>
      </c>
      <c r="I153" s="4">
        <v>1</v>
      </c>
      <c r="J153" s="2" t="s">
        <v>71</v>
      </c>
      <c r="K153" s="1">
        <f>Tabelle7[[#This Row],[Menge kg Nges]]/1000</f>
        <v>1.2307000000000001</v>
      </c>
      <c r="L153" s="1">
        <f>Tabelle7[[#This Row],[Menge kg P2O5]]/1000</f>
        <v>0.44639999999999996</v>
      </c>
      <c r="M153" s="1">
        <f>Tabelle7[[#This Row],[Menge t Nges]]/Tabelle7[[#This Row],[Anzahl Lieferscheine]]</f>
        <v>1.2307000000000001</v>
      </c>
      <c r="N153" s="1">
        <f>Tabelle7[[#This Row],[Menge t P2O5]]/Tabelle7[[#This Row],[Anzahl Lieferscheine]]</f>
        <v>0.44639999999999996</v>
      </c>
    </row>
    <row r="154" spans="1:14" x14ac:dyDescent="0.2">
      <c r="A154" s="2" t="s">
        <v>32</v>
      </c>
      <c r="B154" s="2" t="s">
        <v>37</v>
      </c>
      <c r="C154" s="2" t="s">
        <v>6</v>
      </c>
      <c r="D154" s="2" t="s">
        <v>7</v>
      </c>
      <c r="E154" s="2" t="s">
        <v>14</v>
      </c>
      <c r="F154" s="2" t="s">
        <v>61</v>
      </c>
      <c r="G154" s="1">
        <v>348.29999999999995</v>
      </c>
      <c r="H154" s="1">
        <v>180.9</v>
      </c>
      <c r="I154" s="4">
        <v>2</v>
      </c>
      <c r="J154" s="2" t="s">
        <v>71</v>
      </c>
      <c r="K154" s="1">
        <f>Tabelle7[[#This Row],[Menge kg Nges]]/1000</f>
        <v>0.34829999999999994</v>
      </c>
      <c r="L154" s="1">
        <f>Tabelle7[[#This Row],[Menge kg P2O5]]/1000</f>
        <v>0.18090000000000001</v>
      </c>
      <c r="M154" s="1">
        <f>Tabelle7[[#This Row],[Menge t Nges]]/Tabelle7[[#This Row],[Anzahl Lieferscheine]]</f>
        <v>0.17414999999999997</v>
      </c>
      <c r="N154" s="1">
        <f>Tabelle7[[#This Row],[Menge t P2O5]]/Tabelle7[[#This Row],[Anzahl Lieferscheine]]</f>
        <v>9.0450000000000003E-2</v>
      </c>
    </row>
    <row r="155" spans="1:14" x14ac:dyDescent="0.2">
      <c r="A155" s="2" t="s">
        <v>32</v>
      </c>
      <c r="B155" s="2" t="s">
        <v>37</v>
      </c>
      <c r="C155" s="2" t="s">
        <v>25</v>
      </c>
      <c r="D155" s="2" t="s">
        <v>25</v>
      </c>
      <c r="E155" s="2" t="s">
        <v>26</v>
      </c>
      <c r="F155" s="2" t="s">
        <v>61</v>
      </c>
      <c r="G155" s="1">
        <v>16318.290000000005</v>
      </c>
      <c r="H155" s="1">
        <v>6752.4000000000005</v>
      </c>
      <c r="I155" s="4">
        <v>53</v>
      </c>
      <c r="J155" s="2" t="s">
        <v>71</v>
      </c>
      <c r="K155" s="1">
        <f>Tabelle7[[#This Row],[Menge kg Nges]]/1000</f>
        <v>16.318290000000005</v>
      </c>
      <c r="L155" s="1">
        <f>Tabelle7[[#This Row],[Menge kg P2O5]]/1000</f>
        <v>6.7524000000000006</v>
      </c>
      <c r="M155" s="1">
        <f>Tabelle7[[#This Row],[Menge t Nges]]/Tabelle7[[#This Row],[Anzahl Lieferscheine]]</f>
        <v>0.30789226415094351</v>
      </c>
      <c r="N155" s="1">
        <f>Tabelle7[[#This Row],[Menge t P2O5]]/Tabelle7[[#This Row],[Anzahl Lieferscheine]]</f>
        <v>0.12740377358490568</v>
      </c>
    </row>
    <row r="156" spans="1:14" x14ac:dyDescent="0.2">
      <c r="A156" s="2" t="s">
        <v>32</v>
      </c>
      <c r="B156" s="2" t="s">
        <v>38</v>
      </c>
      <c r="C156" s="2" t="s">
        <v>25</v>
      </c>
      <c r="D156" s="2" t="s">
        <v>25</v>
      </c>
      <c r="E156" s="2" t="s">
        <v>26</v>
      </c>
      <c r="F156" s="2" t="s">
        <v>61</v>
      </c>
      <c r="G156" s="1">
        <v>81117.61</v>
      </c>
      <c r="H156" s="1">
        <v>34864.32</v>
      </c>
      <c r="I156" s="4">
        <v>59</v>
      </c>
      <c r="J156" s="2" t="s">
        <v>71</v>
      </c>
      <c r="K156" s="1">
        <f>Tabelle7[[#This Row],[Menge kg Nges]]/1000</f>
        <v>81.117609999999999</v>
      </c>
      <c r="L156" s="1">
        <f>Tabelle7[[#This Row],[Menge kg P2O5]]/1000</f>
        <v>34.864319999999999</v>
      </c>
      <c r="M156" s="1">
        <f>Tabelle7[[#This Row],[Menge t Nges]]/Tabelle7[[#This Row],[Anzahl Lieferscheine]]</f>
        <v>1.374874745762712</v>
      </c>
      <c r="N156" s="1">
        <f>Tabelle7[[#This Row],[Menge t P2O5]]/Tabelle7[[#This Row],[Anzahl Lieferscheine]]</f>
        <v>0.5909206779661017</v>
      </c>
    </row>
    <row r="157" spans="1:14" x14ac:dyDescent="0.2">
      <c r="A157" s="2" t="s">
        <v>32</v>
      </c>
      <c r="B157" s="2" t="s">
        <v>39</v>
      </c>
      <c r="C157" s="2" t="s">
        <v>6</v>
      </c>
      <c r="D157" s="2" t="s">
        <v>7</v>
      </c>
      <c r="E157" s="2" t="s">
        <v>9</v>
      </c>
      <c r="F157" s="2" t="s">
        <v>61</v>
      </c>
      <c r="G157" s="1">
        <v>198</v>
      </c>
      <c r="H157" s="1">
        <v>81</v>
      </c>
      <c r="I157" s="4">
        <v>1</v>
      </c>
      <c r="J157" s="2" t="s">
        <v>71</v>
      </c>
      <c r="K157" s="1">
        <f>Tabelle7[[#This Row],[Menge kg Nges]]/1000</f>
        <v>0.19800000000000001</v>
      </c>
      <c r="L157" s="1">
        <f>Tabelle7[[#This Row],[Menge kg P2O5]]/1000</f>
        <v>8.1000000000000003E-2</v>
      </c>
      <c r="M157" s="1">
        <f>Tabelle7[[#This Row],[Menge t Nges]]/Tabelle7[[#This Row],[Anzahl Lieferscheine]]</f>
        <v>0.19800000000000001</v>
      </c>
      <c r="N157" s="1">
        <f>Tabelle7[[#This Row],[Menge t P2O5]]/Tabelle7[[#This Row],[Anzahl Lieferscheine]]</f>
        <v>8.1000000000000003E-2</v>
      </c>
    </row>
    <row r="158" spans="1:14" x14ac:dyDescent="0.2">
      <c r="A158" s="2" t="s">
        <v>32</v>
      </c>
      <c r="B158" s="2" t="s">
        <v>39</v>
      </c>
      <c r="C158" s="2" t="s">
        <v>6</v>
      </c>
      <c r="D158" s="2" t="s">
        <v>7</v>
      </c>
      <c r="E158" s="2" t="s">
        <v>11</v>
      </c>
      <c r="F158" s="2" t="s">
        <v>61</v>
      </c>
      <c r="G158" s="1">
        <v>69</v>
      </c>
      <c r="H158" s="1">
        <v>34.5</v>
      </c>
      <c r="I158" s="4">
        <v>1</v>
      </c>
      <c r="J158" s="2" t="s">
        <v>71</v>
      </c>
      <c r="K158" s="1">
        <f>Tabelle7[[#This Row],[Menge kg Nges]]/1000</f>
        <v>6.9000000000000006E-2</v>
      </c>
      <c r="L158" s="1">
        <f>Tabelle7[[#This Row],[Menge kg P2O5]]/1000</f>
        <v>3.4500000000000003E-2</v>
      </c>
      <c r="M158" s="1">
        <f>Tabelle7[[#This Row],[Menge t Nges]]/Tabelle7[[#This Row],[Anzahl Lieferscheine]]</f>
        <v>6.9000000000000006E-2</v>
      </c>
      <c r="N158" s="1">
        <f>Tabelle7[[#This Row],[Menge t P2O5]]/Tabelle7[[#This Row],[Anzahl Lieferscheine]]</f>
        <v>3.4500000000000003E-2</v>
      </c>
    </row>
    <row r="159" spans="1:14" x14ac:dyDescent="0.2">
      <c r="A159" s="2" t="s">
        <v>32</v>
      </c>
      <c r="B159" s="2" t="s">
        <v>39</v>
      </c>
      <c r="C159" s="2" t="s">
        <v>6</v>
      </c>
      <c r="D159" s="2" t="s">
        <v>7</v>
      </c>
      <c r="E159" s="2" t="s">
        <v>12</v>
      </c>
      <c r="F159" s="2" t="s">
        <v>61</v>
      </c>
      <c r="G159" s="1">
        <v>315</v>
      </c>
      <c r="H159" s="1">
        <v>162</v>
      </c>
      <c r="I159" s="4">
        <v>1</v>
      </c>
      <c r="J159" s="2" t="s">
        <v>71</v>
      </c>
      <c r="K159" s="1">
        <f>Tabelle7[[#This Row],[Menge kg Nges]]/1000</f>
        <v>0.315</v>
      </c>
      <c r="L159" s="1">
        <f>Tabelle7[[#This Row],[Menge kg P2O5]]/1000</f>
        <v>0.16200000000000001</v>
      </c>
      <c r="M159" s="1">
        <f>Tabelle7[[#This Row],[Menge t Nges]]/Tabelle7[[#This Row],[Anzahl Lieferscheine]]</f>
        <v>0.315</v>
      </c>
      <c r="N159" s="1">
        <f>Tabelle7[[#This Row],[Menge t P2O5]]/Tabelle7[[#This Row],[Anzahl Lieferscheine]]</f>
        <v>0.16200000000000001</v>
      </c>
    </row>
    <row r="160" spans="1:14" x14ac:dyDescent="0.2">
      <c r="A160" s="2" t="s">
        <v>32</v>
      </c>
      <c r="B160" s="2" t="s">
        <v>39</v>
      </c>
      <c r="C160" s="2" t="s">
        <v>6</v>
      </c>
      <c r="D160" s="2" t="s">
        <v>7</v>
      </c>
      <c r="E160" s="2" t="s">
        <v>14</v>
      </c>
      <c r="F160" s="2" t="s">
        <v>61</v>
      </c>
      <c r="G160" s="1">
        <v>973.5</v>
      </c>
      <c r="H160" s="1">
        <v>391.5</v>
      </c>
      <c r="I160" s="4">
        <v>3</v>
      </c>
      <c r="J160" s="2" t="s">
        <v>71</v>
      </c>
      <c r="K160" s="1">
        <f>Tabelle7[[#This Row],[Menge kg Nges]]/1000</f>
        <v>0.97350000000000003</v>
      </c>
      <c r="L160" s="1">
        <f>Tabelle7[[#This Row],[Menge kg P2O5]]/1000</f>
        <v>0.39150000000000001</v>
      </c>
      <c r="M160" s="1">
        <f>Tabelle7[[#This Row],[Menge t Nges]]/Tabelle7[[#This Row],[Anzahl Lieferscheine]]</f>
        <v>0.32450000000000001</v>
      </c>
      <c r="N160" s="1">
        <f>Tabelle7[[#This Row],[Menge t P2O5]]/Tabelle7[[#This Row],[Anzahl Lieferscheine]]</f>
        <v>0.1305</v>
      </c>
    </row>
    <row r="161" spans="1:14" x14ac:dyDescent="0.2">
      <c r="A161" s="2" t="s">
        <v>32</v>
      </c>
      <c r="B161" s="2" t="s">
        <v>39</v>
      </c>
      <c r="C161" s="2" t="s">
        <v>25</v>
      </c>
      <c r="D161" s="2" t="s">
        <v>25</v>
      </c>
      <c r="E161" s="2" t="s">
        <v>26</v>
      </c>
      <c r="F161" s="2" t="s">
        <v>61</v>
      </c>
      <c r="G161" s="1">
        <v>5719.78</v>
      </c>
      <c r="H161" s="1">
        <v>2477.5800000000008</v>
      </c>
      <c r="I161" s="4">
        <v>35</v>
      </c>
      <c r="J161" s="2" t="s">
        <v>71</v>
      </c>
      <c r="K161" s="1">
        <f>Tabelle7[[#This Row],[Menge kg Nges]]/1000</f>
        <v>5.7197800000000001</v>
      </c>
      <c r="L161" s="1">
        <f>Tabelle7[[#This Row],[Menge kg P2O5]]/1000</f>
        <v>2.477580000000001</v>
      </c>
      <c r="M161" s="1">
        <f>Tabelle7[[#This Row],[Menge t Nges]]/Tabelle7[[#This Row],[Anzahl Lieferscheine]]</f>
        <v>0.16342228571428571</v>
      </c>
      <c r="N161" s="1">
        <f>Tabelle7[[#This Row],[Menge t P2O5]]/Tabelle7[[#This Row],[Anzahl Lieferscheine]]</f>
        <v>7.0788000000000031E-2</v>
      </c>
    </row>
    <row r="162" spans="1:14" x14ac:dyDescent="0.2">
      <c r="A162" s="2" t="s">
        <v>32</v>
      </c>
      <c r="B162" s="2" t="s">
        <v>40</v>
      </c>
      <c r="C162" s="2" t="s">
        <v>25</v>
      </c>
      <c r="D162" s="2" t="s">
        <v>25</v>
      </c>
      <c r="E162" s="2" t="s">
        <v>26</v>
      </c>
      <c r="F162" s="2" t="s">
        <v>61</v>
      </c>
      <c r="G162" s="1">
        <v>47426.34</v>
      </c>
      <c r="H162" s="1">
        <v>20146.189999999999</v>
      </c>
      <c r="I162" s="4">
        <v>108</v>
      </c>
      <c r="J162" s="2" t="s">
        <v>71</v>
      </c>
      <c r="K162" s="1">
        <f>Tabelle7[[#This Row],[Menge kg Nges]]/1000</f>
        <v>47.426339999999996</v>
      </c>
      <c r="L162" s="1">
        <f>Tabelle7[[#This Row],[Menge kg P2O5]]/1000</f>
        <v>20.146189999999997</v>
      </c>
      <c r="M162" s="1">
        <f>Tabelle7[[#This Row],[Menge t Nges]]/Tabelle7[[#This Row],[Anzahl Lieferscheine]]</f>
        <v>0.43913277777777776</v>
      </c>
      <c r="N162" s="1">
        <f>Tabelle7[[#This Row],[Menge t P2O5]]/Tabelle7[[#This Row],[Anzahl Lieferscheine]]</f>
        <v>0.18653879629629627</v>
      </c>
    </row>
    <row r="163" spans="1:14" x14ac:dyDescent="0.2">
      <c r="A163" s="2" t="s">
        <v>32</v>
      </c>
      <c r="B163" s="2" t="s">
        <v>28</v>
      </c>
      <c r="C163" s="2" t="s">
        <v>25</v>
      </c>
      <c r="D163" s="2" t="s">
        <v>25</v>
      </c>
      <c r="E163" s="2" t="s">
        <v>26</v>
      </c>
      <c r="F163" s="2" t="s">
        <v>61</v>
      </c>
      <c r="G163" s="1">
        <v>110843.87999999999</v>
      </c>
      <c r="H163" s="1">
        <v>44517.080000000009</v>
      </c>
      <c r="I163" s="4">
        <v>110</v>
      </c>
      <c r="J163" s="2" t="s">
        <v>71</v>
      </c>
      <c r="K163" s="1">
        <f>Tabelle7[[#This Row],[Menge kg Nges]]/1000</f>
        <v>110.84387999999998</v>
      </c>
      <c r="L163" s="1">
        <f>Tabelle7[[#This Row],[Menge kg P2O5]]/1000</f>
        <v>44.517080000000007</v>
      </c>
      <c r="M163" s="1">
        <f>Tabelle7[[#This Row],[Menge t Nges]]/Tabelle7[[#This Row],[Anzahl Lieferscheine]]</f>
        <v>1.0076716363636362</v>
      </c>
      <c r="N163" s="1">
        <f>Tabelle7[[#This Row],[Menge t P2O5]]/Tabelle7[[#This Row],[Anzahl Lieferscheine]]</f>
        <v>0.40470072727272732</v>
      </c>
    </row>
    <row r="164" spans="1:14" x14ac:dyDescent="0.2">
      <c r="A164" s="2" t="s">
        <v>32</v>
      </c>
      <c r="B164" s="2" t="s">
        <v>41</v>
      </c>
      <c r="C164" s="2" t="s">
        <v>6</v>
      </c>
      <c r="D164" s="2" t="s">
        <v>7</v>
      </c>
      <c r="E164" s="2" t="s">
        <v>8</v>
      </c>
      <c r="F164" s="2" t="s">
        <v>61</v>
      </c>
      <c r="G164" s="1">
        <v>1360</v>
      </c>
      <c r="H164" s="1">
        <v>552.5</v>
      </c>
      <c r="I164" s="4">
        <v>3</v>
      </c>
      <c r="J164" s="2" t="s">
        <v>71</v>
      </c>
      <c r="K164" s="1">
        <f>Tabelle7[[#This Row],[Menge kg Nges]]/1000</f>
        <v>1.36</v>
      </c>
      <c r="L164" s="1">
        <f>Tabelle7[[#This Row],[Menge kg P2O5]]/1000</f>
        <v>0.55249999999999999</v>
      </c>
      <c r="M164" s="1">
        <f>Tabelle7[[#This Row],[Menge t Nges]]/Tabelle7[[#This Row],[Anzahl Lieferscheine]]</f>
        <v>0.45333333333333337</v>
      </c>
      <c r="N164" s="1">
        <f>Tabelle7[[#This Row],[Menge t P2O5]]/Tabelle7[[#This Row],[Anzahl Lieferscheine]]</f>
        <v>0.18416666666666667</v>
      </c>
    </row>
    <row r="165" spans="1:14" x14ac:dyDescent="0.2">
      <c r="A165" s="2" t="s">
        <v>32</v>
      </c>
      <c r="B165" s="2" t="s">
        <v>41</v>
      </c>
      <c r="C165" s="2" t="s">
        <v>6</v>
      </c>
      <c r="D165" s="2" t="s">
        <v>7</v>
      </c>
      <c r="E165" s="2" t="s">
        <v>9</v>
      </c>
      <c r="F165" s="2" t="s">
        <v>61</v>
      </c>
      <c r="G165" s="1">
        <v>880</v>
      </c>
      <c r="H165" s="1">
        <v>360</v>
      </c>
      <c r="I165" s="4">
        <v>2</v>
      </c>
      <c r="J165" s="2" t="s">
        <v>71</v>
      </c>
      <c r="K165" s="1">
        <f>Tabelle7[[#This Row],[Menge kg Nges]]/1000</f>
        <v>0.88</v>
      </c>
      <c r="L165" s="1">
        <f>Tabelle7[[#This Row],[Menge kg P2O5]]/1000</f>
        <v>0.36</v>
      </c>
      <c r="M165" s="1">
        <f>Tabelle7[[#This Row],[Menge t Nges]]/Tabelle7[[#This Row],[Anzahl Lieferscheine]]</f>
        <v>0.44</v>
      </c>
      <c r="N165" s="1">
        <f>Tabelle7[[#This Row],[Menge t P2O5]]/Tabelle7[[#This Row],[Anzahl Lieferscheine]]</f>
        <v>0.18</v>
      </c>
    </row>
    <row r="166" spans="1:14" x14ac:dyDescent="0.2">
      <c r="A166" s="2" t="s">
        <v>32</v>
      </c>
      <c r="B166" s="2" t="s">
        <v>41</v>
      </c>
      <c r="C166" s="2" t="s">
        <v>6</v>
      </c>
      <c r="D166" s="2" t="s">
        <v>7</v>
      </c>
      <c r="E166" s="2" t="s">
        <v>11</v>
      </c>
      <c r="F166" s="2" t="s">
        <v>61</v>
      </c>
      <c r="G166" s="1">
        <v>414</v>
      </c>
      <c r="H166" s="1">
        <v>207</v>
      </c>
      <c r="I166" s="4">
        <v>1</v>
      </c>
      <c r="J166" s="2" t="s">
        <v>71</v>
      </c>
      <c r="K166" s="1">
        <f>Tabelle7[[#This Row],[Menge kg Nges]]/1000</f>
        <v>0.41399999999999998</v>
      </c>
      <c r="L166" s="1">
        <f>Tabelle7[[#This Row],[Menge kg P2O5]]/1000</f>
        <v>0.20699999999999999</v>
      </c>
      <c r="M166" s="1">
        <f>Tabelle7[[#This Row],[Menge t Nges]]/Tabelle7[[#This Row],[Anzahl Lieferscheine]]</f>
        <v>0.41399999999999998</v>
      </c>
      <c r="N166" s="1">
        <f>Tabelle7[[#This Row],[Menge t P2O5]]/Tabelle7[[#This Row],[Anzahl Lieferscheine]]</f>
        <v>0.20699999999999999</v>
      </c>
    </row>
    <row r="167" spans="1:14" x14ac:dyDescent="0.2">
      <c r="A167" s="2" t="s">
        <v>32</v>
      </c>
      <c r="B167" s="2" t="s">
        <v>41</v>
      </c>
      <c r="C167" s="2" t="s">
        <v>6</v>
      </c>
      <c r="D167" s="2" t="s">
        <v>7</v>
      </c>
      <c r="E167" s="2" t="s">
        <v>12</v>
      </c>
      <c r="F167" s="2" t="s">
        <v>61</v>
      </c>
      <c r="G167" s="1">
        <v>2163</v>
      </c>
      <c r="H167" s="1">
        <v>1112.3999999999999</v>
      </c>
      <c r="I167" s="4">
        <v>6</v>
      </c>
      <c r="J167" s="2" t="s">
        <v>71</v>
      </c>
      <c r="K167" s="1">
        <f>Tabelle7[[#This Row],[Menge kg Nges]]/1000</f>
        <v>2.1629999999999998</v>
      </c>
      <c r="L167" s="1">
        <f>Tabelle7[[#This Row],[Menge kg P2O5]]/1000</f>
        <v>1.1123999999999998</v>
      </c>
      <c r="M167" s="1">
        <f>Tabelle7[[#This Row],[Menge t Nges]]/Tabelle7[[#This Row],[Anzahl Lieferscheine]]</f>
        <v>0.36049999999999999</v>
      </c>
      <c r="N167" s="1">
        <f>Tabelle7[[#This Row],[Menge t P2O5]]/Tabelle7[[#This Row],[Anzahl Lieferscheine]]</f>
        <v>0.18539999999999998</v>
      </c>
    </row>
    <row r="168" spans="1:14" x14ac:dyDescent="0.2">
      <c r="A168" s="2" t="s">
        <v>32</v>
      </c>
      <c r="B168" s="2" t="s">
        <v>41</v>
      </c>
      <c r="C168" s="2" t="s">
        <v>6</v>
      </c>
      <c r="D168" s="2" t="s">
        <v>7</v>
      </c>
      <c r="E168" s="2" t="s">
        <v>13</v>
      </c>
      <c r="F168" s="2" t="s">
        <v>61</v>
      </c>
      <c r="G168" s="1">
        <v>231</v>
      </c>
      <c r="H168" s="1">
        <v>133</v>
      </c>
      <c r="I168" s="4">
        <v>1</v>
      </c>
      <c r="J168" s="2" t="s">
        <v>71</v>
      </c>
      <c r="K168" s="1">
        <f>Tabelle7[[#This Row],[Menge kg Nges]]/1000</f>
        <v>0.23100000000000001</v>
      </c>
      <c r="L168" s="1">
        <f>Tabelle7[[#This Row],[Menge kg P2O5]]/1000</f>
        <v>0.13300000000000001</v>
      </c>
      <c r="M168" s="1">
        <f>Tabelle7[[#This Row],[Menge t Nges]]/Tabelle7[[#This Row],[Anzahl Lieferscheine]]</f>
        <v>0.23100000000000001</v>
      </c>
      <c r="N168" s="1">
        <f>Tabelle7[[#This Row],[Menge t P2O5]]/Tabelle7[[#This Row],[Anzahl Lieferscheine]]</f>
        <v>0.13300000000000001</v>
      </c>
    </row>
    <row r="169" spans="1:14" x14ac:dyDescent="0.2">
      <c r="A169" s="2" t="s">
        <v>32</v>
      </c>
      <c r="B169" s="2" t="s">
        <v>41</v>
      </c>
      <c r="C169" s="2" t="s">
        <v>6</v>
      </c>
      <c r="D169" s="2" t="s">
        <v>7</v>
      </c>
      <c r="E169" s="2" t="s">
        <v>14</v>
      </c>
      <c r="F169" s="2" t="s">
        <v>61</v>
      </c>
      <c r="G169" s="1">
        <v>1496.02</v>
      </c>
      <c r="H169" s="1">
        <v>619.57999999999993</v>
      </c>
      <c r="I169" s="4">
        <v>4</v>
      </c>
      <c r="J169" s="2" t="s">
        <v>71</v>
      </c>
      <c r="K169" s="1">
        <f>Tabelle7[[#This Row],[Menge kg Nges]]/1000</f>
        <v>1.4960199999999999</v>
      </c>
      <c r="L169" s="1">
        <f>Tabelle7[[#This Row],[Menge kg P2O5]]/1000</f>
        <v>0.61957999999999991</v>
      </c>
      <c r="M169" s="1">
        <f>Tabelle7[[#This Row],[Menge t Nges]]/Tabelle7[[#This Row],[Anzahl Lieferscheine]]</f>
        <v>0.37400499999999998</v>
      </c>
      <c r="N169" s="1">
        <f>Tabelle7[[#This Row],[Menge t P2O5]]/Tabelle7[[#This Row],[Anzahl Lieferscheine]]</f>
        <v>0.15489499999999998</v>
      </c>
    </row>
    <row r="170" spans="1:14" x14ac:dyDescent="0.2">
      <c r="A170" s="2" t="s">
        <v>32</v>
      </c>
      <c r="B170" s="2" t="s">
        <v>41</v>
      </c>
      <c r="C170" s="2" t="s">
        <v>6</v>
      </c>
      <c r="D170" s="2" t="s">
        <v>15</v>
      </c>
      <c r="E170" s="2" t="s">
        <v>21</v>
      </c>
      <c r="F170" s="2" t="s">
        <v>61</v>
      </c>
      <c r="G170" s="1">
        <v>361.6</v>
      </c>
      <c r="H170" s="1">
        <v>160</v>
      </c>
      <c r="I170" s="4">
        <v>1</v>
      </c>
      <c r="J170" s="2" t="s">
        <v>71</v>
      </c>
      <c r="K170" s="1">
        <f>Tabelle7[[#This Row],[Menge kg Nges]]/1000</f>
        <v>0.36160000000000003</v>
      </c>
      <c r="L170" s="1">
        <f>Tabelle7[[#This Row],[Menge kg P2O5]]/1000</f>
        <v>0.16</v>
      </c>
      <c r="M170" s="1">
        <f>Tabelle7[[#This Row],[Menge t Nges]]/Tabelle7[[#This Row],[Anzahl Lieferscheine]]</f>
        <v>0.36160000000000003</v>
      </c>
      <c r="N170" s="1">
        <f>Tabelle7[[#This Row],[Menge t P2O5]]/Tabelle7[[#This Row],[Anzahl Lieferscheine]]</f>
        <v>0.16</v>
      </c>
    </row>
    <row r="171" spans="1:14" x14ac:dyDescent="0.2">
      <c r="A171" s="2" t="s">
        <v>32</v>
      </c>
      <c r="B171" s="2" t="s">
        <v>41</v>
      </c>
      <c r="C171" s="2" t="s">
        <v>25</v>
      </c>
      <c r="D171" s="2" t="s">
        <v>25</v>
      </c>
      <c r="E171" s="2" t="s">
        <v>26</v>
      </c>
      <c r="F171" s="2" t="s">
        <v>61</v>
      </c>
      <c r="G171" s="1">
        <v>3862</v>
      </c>
      <c r="H171" s="1">
        <v>1825.1999999999998</v>
      </c>
      <c r="I171" s="4">
        <v>5</v>
      </c>
      <c r="J171" s="2" t="s">
        <v>71</v>
      </c>
      <c r="K171" s="1">
        <f>Tabelle7[[#This Row],[Menge kg Nges]]/1000</f>
        <v>3.8620000000000001</v>
      </c>
      <c r="L171" s="1">
        <f>Tabelle7[[#This Row],[Menge kg P2O5]]/1000</f>
        <v>1.8251999999999997</v>
      </c>
      <c r="M171" s="1">
        <f>Tabelle7[[#This Row],[Menge t Nges]]/Tabelle7[[#This Row],[Anzahl Lieferscheine]]</f>
        <v>0.77239999999999998</v>
      </c>
      <c r="N171" s="1">
        <f>Tabelle7[[#This Row],[Menge t P2O5]]/Tabelle7[[#This Row],[Anzahl Lieferscheine]]</f>
        <v>0.36503999999999992</v>
      </c>
    </row>
    <row r="172" spans="1:14" x14ac:dyDescent="0.2">
      <c r="A172" s="2" t="s">
        <v>32</v>
      </c>
      <c r="B172" s="2" t="s">
        <v>42</v>
      </c>
      <c r="C172" s="2" t="s">
        <v>6</v>
      </c>
      <c r="D172" s="2" t="s">
        <v>7</v>
      </c>
      <c r="E172" s="2" t="s">
        <v>8</v>
      </c>
      <c r="F172" s="2" t="s">
        <v>61</v>
      </c>
      <c r="G172" s="1">
        <v>2008.88</v>
      </c>
      <c r="H172" s="1">
        <v>847.88</v>
      </c>
      <c r="I172" s="4">
        <v>2</v>
      </c>
      <c r="J172" s="2" t="s">
        <v>71</v>
      </c>
      <c r="K172" s="1">
        <f>Tabelle7[[#This Row],[Menge kg Nges]]/1000</f>
        <v>2.00888</v>
      </c>
      <c r="L172" s="1">
        <f>Tabelle7[[#This Row],[Menge kg P2O5]]/1000</f>
        <v>0.84787999999999997</v>
      </c>
      <c r="M172" s="1">
        <f>Tabelle7[[#This Row],[Menge t Nges]]/Tabelle7[[#This Row],[Anzahl Lieferscheine]]</f>
        <v>1.00444</v>
      </c>
      <c r="N172" s="1">
        <f>Tabelle7[[#This Row],[Menge t P2O5]]/Tabelle7[[#This Row],[Anzahl Lieferscheine]]</f>
        <v>0.42393999999999998</v>
      </c>
    </row>
    <row r="173" spans="1:14" x14ac:dyDescent="0.2">
      <c r="A173" s="2" t="s">
        <v>32</v>
      </c>
      <c r="B173" s="2" t="s">
        <v>42</v>
      </c>
      <c r="C173" s="2" t="s">
        <v>6</v>
      </c>
      <c r="D173" s="2" t="s">
        <v>7</v>
      </c>
      <c r="E173" s="2" t="s">
        <v>9</v>
      </c>
      <c r="F173" s="2" t="s">
        <v>61</v>
      </c>
      <c r="G173" s="1">
        <v>9456</v>
      </c>
      <c r="H173" s="1">
        <v>4674.5</v>
      </c>
      <c r="I173" s="4">
        <v>26</v>
      </c>
      <c r="J173" s="2" t="s">
        <v>71</v>
      </c>
      <c r="K173" s="1">
        <f>Tabelle7[[#This Row],[Menge kg Nges]]/1000</f>
        <v>9.4559999999999995</v>
      </c>
      <c r="L173" s="1">
        <f>Tabelle7[[#This Row],[Menge kg P2O5]]/1000</f>
        <v>4.6745000000000001</v>
      </c>
      <c r="M173" s="1">
        <f>Tabelle7[[#This Row],[Menge t Nges]]/Tabelle7[[#This Row],[Anzahl Lieferscheine]]</f>
        <v>0.36369230769230765</v>
      </c>
      <c r="N173" s="1">
        <f>Tabelle7[[#This Row],[Menge t P2O5]]/Tabelle7[[#This Row],[Anzahl Lieferscheine]]</f>
        <v>0.17978846153846154</v>
      </c>
    </row>
    <row r="174" spans="1:14" x14ac:dyDescent="0.2">
      <c r="A174" s="2" t="s">
        <v>32</v>
      </c>
      <c r="B174" s="2" t="s">
        <v>42</v>
      </c>
      <c r="C174" s="2" t="s">
        <v>6</v>
      </c>
      <c r="D174" s="2" t="s">
        <v>7</v>
      </c>
      <c r="E174" s="2" t="s">
        <v>10</v>
      </c>
      <c r="F174" s="2" t="s">
        <v>61</v>
      </c>
      <c r="G174" s="1">
        <v>1241</v>
      </c>
      <c r="H174" s="1">
        <v>479</v>
      </c>
      <c r="I174" s="4">
        <v>2</v>
      </c>
      <c r="J174" s="2" t="s">
        <v>71</v>
      </c>
      <c r="K174" s="1">
        <f>Tabelle7[[#This Row],[Menge kg Nges]]/1000</f>
        <v>1.2410000000000001</v>
      </c>
      <c r="L174" s="1">
        <f>Tabelle7[[#This Row],[Menge kg P2O5]]/1000</f>
        <v>0.47899999999999998</v>
      </c>
      <c r="M174" s="1">
        <f>Tabelle7[[#This Row],[Menge t Nges]]/Tabelle7[[#This Row],[Anzahl Lieferscheine]]</f>
        <v>0.62050000000000005</v>
      </c>
      <c r="N174" s="1">
        <f>Tabelle7[[#This Row],[Menge t P2O5]]/Tabelle7[[#This Row],[Anzahl Lieferscheine]]</f>
        <v>0.23949999999999999</v>
      </c>
    </row>
    <row r="175" spans="1:14" x14ac:dyDescent="0.2">
      <c r="A175" s="2" t="s">
        <v>32</v>
      </c>
      <c r="B175" s="2" t="s">
        <v>42</v>
      </c>
      <c r="C175" s="2" t="s">
        <v>6</v>
      </c>
      <c r="D175" s="2" t="s">
        <v>7</v>
      </c>
      <c r="E175" s="2" t="s">
        <v>11</v>
      </c>
      <c r="F175" s="2" t="s">
        <v>61</v>
      </c>
      <c r="G175" s="1">
        <v>714</v>
      </c>
      <c r="H175" s="1">
        <v>306</v>
      </c>
      <c r="I175" s="4">
        <v>4</v>
      </c>
      <c r="J175" s="2" t="s">
        <v>71</v>
      </c>
      <c r="K175" s="1">
        <f>Tabelle7[[#This Row],[Menge kg Nges]]/1000</f>
        <v>0.71399999999999997</v>
      </c>
      <c r="L175" s="1">
        <f>Tabelle7[[#This Row],[Menge kg P2O5]]/1000</f>
        <v>0.30599999999999999</v>
      </c>
      <c r="M175" s="1">
        <f>Tabelle7[[#This Row],[Menge t Nges]]/Tabelle7[[#This Row],[Anzahl Lieferscheine]]</f>
        <v>0.17849999999999999</v>
      </c>
      <c r="N175" s="1">
        <f>Tabelle7[[#This Row],[Menge t P2O5]]/Tabelle7[[#This Row],[Anzahl Lieferscheine]]</f>
        <v>7.6499999999999999E-2</v>
      </c>
    </row>
    <row r="176" spans="1:14" x14ac:dyDescent="0.2">
      <c r="A176" s="2" t="s">
        <v>32</v>
      </c>
      <c r="B176" s="2" t="s">
        <v>42</v>
      </c>
      <c r="C176" s="2" t="s">
        <v>6</v>
      </c>
      <c r="D176" s="2" t="s">
        <v>7</v>
      </c>
      <c r="E176" s="2" t="s">
        <v>12</v>
      </c>
      <c r="F176" s="2" t="s">
        <v>61</v>
      </c>
      <c r="G176" s="1">
        <v>6312.4</v>
      </c>
      <c r="H176" s="1">
        <v>2907.95</v>
      </c>
      <c r="I176" s="4">
        <v>18</v>
      </c>
      <c r="J176" s="2" t="s">
        <v>71</v>
      </c>
      <c r="K176" s="1">
        <f>Tabelle7[[#This Row],[Menge kg Nges]]/1000</f>
        <v>6.3123999999999993</v>
      </c>
      <c r="L176" s="1">
        <f>Tabelle7[[#This Row],[Menge kg P2O5]]/1000</f>
        <v>2.90795</v>
      </c>
      <c r="M176" s="1">
        <f>Tabelle7[[#This Row],[Menge t Nges]]/Tabelle7[[#This Row],[Anzahl Lieferscheine]]</f>
        <v>0.35068888888888883</v>
      </c>
      <c r="N176" s="1">
        <f>Tabelle7[[#This Row],[Menge t P2O5]]/Tabelle7[[#This Row],[Anzahl Lieferscheine]]</f>
        <v>0.16155277777777777</v>
      </c>
    </row>
    <row r="177" spans="1:14" x14ac:dyDescent="0.2">
      <c r="A177" s="2" t="s">
        <v>32</v>
      </c>
      <c r="B177" s="2" t="s">
        <v>42</v>
      </c>
      <c r="C177" s="2" t="s">
        <v>6</v>
      </c>
      <c r="D177" s="2" t="s">
        <v>7</v>
      </c>
      <c r="E177" s="2" t="s">
        <v>14</v>
      </c>
      <c r="F177" s="2" t="s">
        <v>61</v>
      </c>
      <c r="G177" s="1">
        <v>505.44000000000005</v>
      </c>
      <c r="H177" s="1">
        <v>277.67999999999995</v>
      </c>
      <c r="I177" s="4">
        <v>3</v>
      </c>
      <c r="J177" s="2" t="s">
        <v>71</v>
      </c>
      <c r="K177" s="1">
        <f>Tabelle7[[#This Row],[Menge kg Nges]]/1000</f>
        <v>0.50544</v>
      </c>
      <c r="L177" s="1">
        <f>Tabelle7[[#This Row],[Menge kg P2O5]]/1000</f>
        <v>0.27767999999999993</v>
      </c>
      <c r="M177" s="1">
        <f>Tabelle7[[#This Row],[Menge t Nges]]/Tabelle7[[#This Row],[Anzahl Lieferscheine]]</f>
        <v>0.16847999999999999</v>
      </c>
      <c r="N177" s="1">
        <f>Tabelle7[[#This Row],[Menge t P2O5]]/Tabelle7[[#This Row],[Anzahl Lieferscheine]]</f>
        <v>9.2559999999999976E-2</v>
      </c>
    </row>
    <row r="178" spans="1:14" x14ac:dyDescent="0.2">
      <c r="A178" s="2" t="s">
        <v>32</v>
      </c>
      <c r="B178" s="2" t="s">
        <v>42</v>
      </c>
      <c r="C178" s="2" t="s">
        <v>6</v>
      </c>
      <c r="D178" s="2" t="s">
        <v>15</v>
      </c>
      <c r="E178" s="2" t="s">
        <v>18</v>
      </c>
      <c r="F178" s="2" t="s">
        <v>61</v>
      </c>
      <c r="G178" s="1">
        <v>2315</v>
      </c>
      <c r="H178" s="1">
        <v>1646.5</v>
      </c>
      <c r="I178" s="4">
        <v>3</v>
      </c>
      <c r="J178" s="2" t="s">
        <v>71</v>
      </c>
      <c r="K178" s="1">
        <f>Tabelle7[[#This Row],[Menge kg Nges]]/1000</f>
        <v>2.3149999999999999</v>
      </c>
      <c r="L178" s="1">
        <f>Tabelle7[[#This Row],[Menge kg P2O5]]/1000</f>
        <v>1.6465000000000001</v>
      </c>
      <c r="M178" s="1">
        <f>Tabelle7[[#This Row],[Menge t Nges]]/Tabelle7[[#This Row],[Anzahl Lieferscheine]]</f>
        <v>0.77166666666666661</v>
      </c>
      <c r="N178" s="1">
        <f>Tabelle7[[#This Row],[Menge t P2O5]]/Tabelle7[[#This Row],[Anzahl Lieferscheine]]</f>
        <v>0.5488333333333334</v>
      </c>
    </row>
    <row r="179" spans="1:14" x14ac:dyDescent="0.2">
      <c r="A179" s="2" t="s">
        <v>32</v>
      </c>
      <c r="B179" s="2" t="s">
        <v>42</v>
      </c>
      <c r="C179" s="2" t="s">
        <v>6</v>
      </c>
      <c r="D179" s="2" t="s">
        <v>15</v>
      </c>
      <c r="E179" s="2" t="s">
        <v>20</v>
      </c>
      <c r="F179" s="2" t="s">
        <v>61</v>
      </c>
      <c r="G179" s="1">
        <v>387.18</v>
      </c>
      <c r="H179" s="1">
        <v>336</v>
      </c>
      <c r="I179" s="4">
        <v>3</v>
      </c>
      <c r="J179" s="2" t="s">
        <v>71</v>
      </c>
      <c r="K179" s="1">
        <f>Tabelle7[[#This Row],[Menge kg Nges]]/1000</f>
        <v>0.38718000000000002</v>
      </c>
      <c r="L179" s="1">
        <f>Tabelle7[[#This Row],[Menge kg P2O5]]/1000</f>
        <v>0.33600000000000002</v>
      </c>
      <c r="M179" s="1">
        <f>Tabelle7[[#This Row],[Menge t Nges]]/Tabelle7[[#This Row],[Anzahl Lieferscheine]]</f>
        <v>0.12906000000000001</v>
      </c>
      <c r="N179" s="1">
        <f>Tabelle7[[#This Row],[Menge t P2O5]]/Tabelle7[[#This Row],[Anzahl Lieferscheine]]</f>
        <v>0.112</v>
      </c>
    </row>
    <row r="180" spans="1:14" x14ac:dyDescent="0.2">
      <c r="A180" s="2" t="s">
        <v>32</v>
      </c>
      <c r="B180" s="2" t="s">
        <v>42</v>
      </c>
      <c r="C180" s="2" t="s">
        <v>6</v>
      </c>
      <c r="D180" s="2" t="s">
        <v>15</v>
      </c>
      <c r="E180" s="2" t="s">
        <v>9</v>
      </c>
      <c r="F180" s="2" t="s">
        <v>61</v>
      </c>
      <c r="G180" s="1">
        <v>893.60000000000014</v>
      </c>
      <c r="H180" s="1">
        <v>403.95</v>
      </c>
      <c r="I180" s="4">
        <v>4</v>
      </c>
      <c r="J180" s="2" t="s">
        <v>71</v>
      </c>
      <c r="K180" s="1">
        <f>Tabelle7[[#This Row],[Menge kg Nges]]/1000</f>
        <v>0.89360000000000017</v>
      </c>
      <c r="L180" s="1">
        <f>Tabelle7[[#This Row],[Menge kg P2O5]]/1000</f>
        <v>0.40394999999999998</v>
      </c>
      <c r="M180" s="1">
        <f>Tabelle7[[#This Row],[Menge t Nges]]/Tabelle7[[#This Row],[Anzahl Lieferscheine]]</f>
        <v>0.22340000000000004</v>
      </c>
      <c r="N180" s="1">
        <f>Tabelle7[[#This Row],[Menge t P2O5]]/Tabelle7[[#This Row],[Anzahl Lieferscheine]]</f>
        <v>0.10098749999999999</v>
      </c>
    </row>
    <row r="181" spans="1:14" x14ac:dyDescent="0.2">
      <c r="A181" s="2" t="s">
        <v>32</v>
      </c>
      <c r="B181" s="2" t="s">
        <v>42</v>
      </c>
      <c r="C181" s="2" t="s">
        <v>25</v>
      </c>
      <c r="D181" s="2" t="s">
        <v>25</v>
      </c>
      <c r="E181" s="2" t="s">
        <v>26</v>
      </c>
      <c r="F181" s="2" t="s">
        <v>61</v>
      </c>
      <c r="G181" s="1">
        <v>292782.35000000021</v>
      </c>
      <c r="H181" s="1">
        <v>123785.21999999981</v>
      </c>
      <c r="I181" s="4">
        <v>574</v>
      </c>
      <c r="J181" s="2" t="s">
        <v>71</v>
      </c>
      <c r="K181" s="1">
        <f>Tabelle7[[#This Row],[Menge kg Nges]]/1000</f>
        <v>292.78235000000024</v>
      </c>
      <c r="L181" s="1">
        <f>Tabelle7[[#This Row],[Menge kg P2O5]]/1000</f>
        <v>123.78521999999981</v>
      </c>
      <c r="M181" s="1">
        <f>Tabelle7[[#This Row],[Menge t Nges]]/Tabelle7[[#This Row],[Anzahl Lieferscheine]]</f>
        <v>0.51007378048780527</v>
      </c>
      <c r="N181" s="1">
        <f>Tabelle7[[#This Row],[Menge t P2O5]]/Tabelle7[[#This Row],[Anzahl Lieferscheine]]</f>
        <v>0.21565369337979062</v>
      </c>
    </row>
    <row r="182" spans="1:14" x14ac:dyDescent="0.2">
      <c r="A182" s="2" t="s">
        <v>32</v>
      </c>
      <c r="B182" s="2" t="s">
        <v>42</v>
      </c>
      <c r="C182" s="2" t="s">
        <v>63</v>
      </c>
      <c r="D182" s="2" t="s">
        <v>63</v>
      </c>
      <c r="E182" s="2" t="s">
        <v>63</v>
      </c>
      <c r="F182" s="2" t="s">
        <v>61</v>
      </c>
      <c r="G182" s="1">
        <v>1619.55</v>
      </c>
      <c r="H182" s="1">
        <v>1387.1399999999996</v>
      </c>
      <c r="I182" s="4">
        <v>17</v>
      </c>
      <c r="J182" s="2" t="s">
        <v>71</v>
      </c>
      <c r="K182" s="1">
        <f>Tabelle7[[#This Row],[Menge kg Nges]]/1000</f>
        <v>1.61955</v>
      </c>
      <c r="L182" s="1">
        <f>Tabelle7[[#This Row],[Menge kg P2O5]]/1000</f>
        <v>1.3871399999999996</v>
      </c>
      <c r="M182" s="1">
        <f>Tabelle7[[#This Row],[Menge t Nges]]/Tabelle7[[#This Row],[Anzahl Lieferscheine]]</f>
        <v>9.5267647058823526E-2</v>
      </c>
      <c r="N182" s="1">
        <f>Tabelle7[[#This Row],[Menge t P2O5]]/Tabelle7[[#This Row],[Anzahl Lieferscheine]]</f>
        <v>8.159647058823527E-2</v>
      </c>
    </row>
    <row r="183" spans="1:14" x14ac:dyDescent="0.2">
      <c r="A183" s="2" t="s">
        <v>43</v>
      </c>
      <c r="B183" s="2" t="s">
        <v>43</v>
      </c>
      <c r="C183" s="2" t="s">
        <v>6</v>
      </c>
      <c r="D183" s="2" t="s">
        <v>7</v>
      </c>
      <c r="E183" s="2" t="s">
        <v>8</v>
      </c>
      <c r="F183" s="2" t="s">
        <v>61</v>
      </c>
      <c r="G183" s="1">
        <v>31.36</v>
      </c>
      <c r="H183" s="1">
        <v>28</v>
      </c>
      <c r="I183" s="4">
        <v>1</v>
      </c>
      <c r="J183" s="2" t="s">
        <v>71</v>
      </c>
      <c r="K183" s="1">
        <f>Tabelle7[[#This Row],[Menge kg Nges]]/1000</f>
        <v>3.1359999999999999E-2</v>
      </c>
      <c r="L183" s="1">
        <f>Tabelle7[[#This Row],[Menge kg P2O5]]/1000</f>
        <v>2.8000000000000001E-2</v>
      </c>
      <c r="M183" s="1">
        <f>Tabelle7[[#This Row],[Menge t Nges]]/Tabelle7[[#This Row],[Anzahl Lieferscheine]]</f>
        <v>3.1359999999999999E-2</v>
      </c>
      <c r="N183" s="1">
        <f>Tabelle7[[#This Row],[Menge t P2O5]]/Tabelle7[[#This Row],[Anzahl Lieferscheine]]</f>
        <v>2.8000000000000001E-2</v>
      </c>
    </row>
    <row r="184" spans="1:14" x14ac:dyDescent="0.2">
      <c r="A184" s="2" t="s">
        <v>43</v>
      </c>
      <c r="B184" s="2" t="s">
        <v>43</v>
      </c>
      <c r="C184" s="2" t="s">
        <v>6</v>
      </c>
      <c r="D184" s="2" t="s">
        <v>7</v>
      </c>
      <c r="E184" s="2" t="s">
        <v>9</v>
      </c>
      <c r="F184" s="2" t="s">
        <v>61</v>
      </c>
      <c r="G184" s="1">
        <v>4606.57</v>
      </c>
      <c r="H184" s="1">
        <v>1922.5600000000002</v>
      </c>
      <c r="I184" s="4">
        <v>24</v>
      </c>
      <c r="J184" s="2" t="s">
        <v>71</v>
      </c>
      <c r="K184" s="1">
        <f>Tabelle7[[#This Row],[Menge kg Nges]]/1000</f>
        <v>4.6065699999999996</v>
      </c>
      <c r="L184" s="1">
        <f>Tabelle7[[#This Row],[Menge kg P2O5]]/1000</f>
        <v>1.9225600000000003</v>
      </c>
      <c r="M184" s="1">
        <f>Tabelle7[[#This Row],[Menge t Nges]]/Tabelle7[[#This Row],[Anzahl Lieferscheine]]</f>
        <v>0.19194041666666664</v>
      </c>
      <c r="N184" s="1">
        <f>Tabelle7[[#This Row],[Menge t P2O5]]/Tabelle7[[#This Row],[Anzahl Lieferscheine]]</f>
        <v>8.0106666666666673E-2</v>
      </c>
    </row>
    <row r="185" spans="1:14" x14ac:dyDescent="0.2">
      <c r="A185" s="2" t="s">
        <v>43</v>
      </c>
      <c r="B185" s="2" t="s">
        <v>43</v>
      </c>
      <c r="C185" s="2" t="s">
        <v>6</v>
      </c>
      <c r="D185" s="2" t="s">
        <v>7</v>
      </c>
      <c r="E185" s="2" t="s">
        <v>11</v>
      </c>
      <c r="F185" s="2" t="s">
        <v>61</v>
      </c>
      <c r="G185" s="1">
        <v>13497.899999999998</v>
      </c>
      <c r="H185" s="1">
        <v>6701.4299999999994</v>
      </c>
      <c r="I185" s="4">
        <v>69</v>
      </c>
      <c r="J185" s="2" t="s">
        <v>71</v>
      </c>
      <c r="K185" s="1">
        <f>Tabelle7[[#This Row],[Menge kg Nges]]/1000</f>
        <v>13.497899999999998</v>
      </c>
      <c r="L185" s="1">
        <f>Tabelle7[[#This Row],[Menge kg P2O5]]/1000</f>
        <v>6.7014299999999993</v>
      </c>
      <c r="M185" s="1">
        <f>Tabelle7[[#This Row],[Menge t Nges]]/Tabelle7[[#This Row],[Anzahl Lieferscheine]]</f>
        <v>0.19562173913043476</v>
      </c>
      <c r="N185" s="1">
        <f>Tabelle7[[#This Row],[Menge t P2O5]]/Tabelle7[[#This Row],[Anzahl Lieferscheine]]</f>
        <v>9.7122173913043466E-2</v>
      </c>
    </row>
    <row r="186" spans="1:14" x14ac:dyDescent="0.2">
      <c r="A186" s="2" t="s">
        <v>43</v>
      </c>
      <c r="B186" s="2" t="s">
        <v>43</v>
      </c>
      <c r="C186" s="2" t="s">
        <v>6</v>
      </c>
      <c r="D186" s="2" t="s">
        <v>7</v>
      </c>
      <c r="E186" s="2" t="s">
        <v>12</v>
      </c>
      <c r="F186" s="2" t="s">
        <v>61</v>
      </c>
      <c r="G186" s="1">
        <v>18225.359999999997</v>
      </c>
      <c r="H186" s="1">
        <v>7588.7299999999987</v>
      </c>
      <c r="I186" s="4">
        <v>84</v>
      </c>
      <c r="J186" s="2" t="s">
        <v>71</v>
      </c>
      <c r="K186" s="1">
        <f>Tabelle7[[#This Row],[Menge kg Nges]]/1000</f>
        <v>18.225359999999998</v>
      </c>
      <c r="L186" s="1">
        <f>Tabelle7[[#This Row],[Menge kg P2O5]]/1000</f>
        <v>7.5887299999999991</v>
      </c>
      <c r="M186" s="1">
        <f>Tabelle7[[#This Row],[Menge t Nges]]/Tabelle7[[#This Row],[Anzahl Lieferscheine]]</f>
        <v>0.2169685714285714</v>
      </c>
      <c r="N186" s="1">
        <f>Tabelle7[[#This Row],[Menge t P2O5]]/Tabelle7[[#This Row],[Anzahl Lieferscheine]]</f>
        <v>9.0342023809523803E-2</v>
      </c>
    </row>
    <row r="187" spans="1:14" x14ac:dyDescent="0.2">
      <c r="A187" s="2" t="s">
        <v>43</v>
      </c>
      <c r="B187" s="2" t="s">
        <v>43</v>
      </c>
      <c r="C187" s="2" t="s">
        <v>6</v>
      </c>
      <c r="D187" s="2" t="s">
        <v>7</v>
      </c>
      <c r="E187" s="2" t="s">
        <v>13</v>
      </c>
      <c r="F187" s="2" t="s">
        <v>61</v>
      </c>
      <c r="G187" s="1">
        <v>23188.879999999997</v>
      </c>
      <c r="H187" s="1">
        <v>12492.299999999997</v>
      </c>
      <c r="I187" s="4">
        <v>112</v>
      </c>
      <c r="J187" s="2" t="s">
        <v>71</v>
      </c>
      <c r="K187" s="1">
        <f>Tabelle7[[#This Row],[Menge kg Nges]]/1000</f>
        <v>23.188879999999997</v>
      </c>
      <c r="L187" s="1">
        <f>Tabelle7[[#This Row],[Menge kg P2O5]]/1000</f>
        <v>12.492299999999997</v>
      </c>
      <c r="M187" s="1">
        <f>Tabelle7[[#This Row],[Menge t Nges]]/Tabelle7[[#This Row],[Anzahl Lieferscheine]]</f>
        <v>0.20704357142857141</v>
      </c>
      <c r="N187" s="1">
        <f>Tabelle7[[#This Row],[Menge t P2O5]]/Tabelle7[[#This Row],[Anzahl Lieferscheine]]</f>
        <v>0.11153839285714283</v>
      </c>
    </row>
    <row r="188" spans="1:14" x14ac:dyDescent="0.2">
      <c r="A188" s="2" t="s">
        <v>43</v>
      </c>
      <c r="B188" s="2" t="s">
        <v>43</v>
      </c>
      <c r="C188" s="2" t="s">
        <v>6</v>
      </c>
      <c r="D188" s="2" t="s">
        <v>7</v>
      </c>
      <c r="E188" s="2" t="s">
        <v>14</v>
      </c>
      <c r="F188" s="2" t="s">
        <v>61</v>
      </c>
      <c r="G188" s="1">
        <v>4886.4999999999991</v>
      </c>
      <c r="H188" s="1">
        <v>2640</v>
      </c>
      <c r="I188" s="4">
        <v>25</v>
      </c>
      <c r="J188" s="2" t="s">
        <v>71</v>
      </c>
      <c r="K188" s="1">
        <f>Tabelle7[[#This Row],[Menge kg Nges]]/1000</f>
        <v>4.886499999999999</v>
      </c>
      <c r="L188" s="1">
        <f>Tabelle7[[#This Row],[Menge kg P2O5]]/1000</f>
        <v>2.64</v>
      </c>
      <c r="M188" s="1">
        <f>Tabelle7[[#This Row],[Menge t Nges]]/Tabelle7[[#This Row],[Anzahl Lieferscheine]]</f>
        <v>0.19545999999999997</v>
      </c>
      <c r="N188" s="1">
        <f>Tabelle7[[#This Row],[Menge t P2O5]]/Tabelle7[[#This Row],[Anzahl Lieferscheine]]</f>
        <v>0.1056</v>
      </c>
    </row>
    <row r="189" spans="1:14" x14ac:dyDescent="0.2">
      <c r="A189" s="2" t="s">
        <v>43</v>
      </c>
      <c r="B189" s="2" t="s">
        <v>43</v>
      </c>
      <c r="C189" s="2" t="s">
        <v>6</v>
      </c>
      <c r="D189" s="2" t="s">
        <v>15</v>
      </c>
      <c r="E189" s="2" t="s">
        <v>18</v>
      </c>
      <c r="F189" s="2" t="s">
        <v>61</v>
      </c>
      <c r="G189" s="1">
        <v>285.60000000000002</v>
      </c>
      <c r="H189" s="1">
        <v>231.2</v>
      </c>
      <c r="I189" s="4">
        <v>2</v>
      </c>
      <c r="J189" s="2" t="s">
        <v>71</v>
      </c>
      <c r="K189" s="1">
        <f>Tabelle7[[#This Row],[Menge kg Nges]]/1000</f>
        <v>0.28560000000000002</v>
      </c>
      <c r="L189" s="1">
        <f>Tabelle7[[#This Row],[Menge kg P2O5]]/1000</f>
        <v>0.23119999999999999</v>
      </c>
      <c r="M189" s="1">
        <f>Tabelle7[[#This Row],[Menge t Nges]]/Tabelle7[[#This Row],[Anzahl Lieferscheine]]</f>
        <v>0.14280000000000001</v>
      </c>
      <c r="N189" s="1">
        <f>Tabelle7[[#This Row],[Menge t P2O5]]/Tabelle7[[#This Row],[Anzahl Lieferscheine]]</f>
        <v>0.11559999999999999</v>
      </c>
    </row>
    <row r="190" spans="1:14" x14ac:dyDescent="0.2">
      <c r="A190" s="2" t="s">
        <v>43</v>
      </c>
      <c r="B190" s="2" t="s">
        <v>43</v>
      </c>
      <c r="C190" s="2" t="s">
        <v>6</v>
      </c>
      <c r="D190" s="2" t="s">
        <v>15</v>
      </c>
      <c r="E190" s="2" t="s">
        <v>9</v>
      </c>
      <c r="F190" s="2" t="s">
        <v>61</v>
      </c>
      <c r="G190" s="1">
        <v>388.7</v>
      </c>
      <c r="H190" s="1">
        <v>258.75</v>
      </c>
      <c r="I190" s="4">
        <v>3</v>
      </c>
      <c r="J190" s="2" t="s">
        <v>71</v>
      </c>
      <c r="K190" s="1">
        <f>Tabelle7[[#This Row],[Menge kg Nges]]/1000</f>
        <v>0.38869999999999999</v>
      </c>
      <c r="L190" s="1">
        <f>Tabelle7[[#This Row],[Menge kg P2O5]]/1000</f>
        <v>0.25874999999999998</v>
      </c>
      <c r="M190" s="1">
        <f>Tabelle7[[#This Row],[Menge t Nges]]/Tabelle7[[#This Row],[Anzahl Lieferscheine]]</f>
        <v>0.12956666666666666</v>
      </c>
      <c r="N190" s="1">
        <f>Tabelle7[[#This Row],[Menge t P2O5]]/Tabelle7[[#This Row],[Anzahl Lieferscheine]]</f>
        <v>8.6249999999999993E-2</v>
      </c>
    </row>
    <row r="191" spans="1:14" x14ac:dyDescent="0.2">
      <c r="A191" s="2" t="s">
        <v>43</v>
      </c>
      <c r="B191" s="2" t="s">
        <v>43</v>
      </c>
      <c r="C191" s="2" t="s">
        <v>6</v>
      </c>
      <c r="D191" s="2" t="s">
        <v>15</v>
      </c>
      <c r="E191" s="2" t="s">
        <v>13</v>
      </c>
      <c r="F191" s="2" t="s">
        <v>61</v>
      </c>
      <c r="G191" s="1">
        <v>77.5</v>
      </c>
      <c r="H191" s="1">
        <v>70</v>
      </c>
      <c r="I191" s="4">
        <v>1</v>
      </c>
      <c r="J191" s="2" t="s">
        <v>71</v>
      </c>
      <c r="K191" s="1">
        <f>Tabelle7[[#This Row],[Menge kg Nges]]/1000</f>
        <v>7.7499999999999999E-2</v>
      </c>
      <c r="L191" s="1">
        <f>Tabelle7[[#This Row],[Menge kg P2O5]]/1000</f>
        <v>7.0000000000000007E-2</v>
      </c>
      <c r="M191" s="1">
        <f>Tabelle7[[#This Row],[Menge t Nges]]/Tabelle7[[#This Row],[Anzahl Lieferscheine]]</f>
        <v>7.7499999999999999E-2</v>
      </c>
      <c r="N191" s="1">
        <f>Tabelle7[[#This Row],[Menge t P2O5]]/Tabelle7[[#This Row],[Anzahl Lieferscheine]]</f>
        <v>7.0000000000000007E-2</v>
      </c>
    </row>
    <row r="192" spans="1:14" x14ac:dyDescent="0.2">
      <c r="A192" s="2" t="s">
        <v>43</v>
      </c>
      <c r="B192" s="2" t="s">
        <v>43</v>
      </c>
      <c r="C192" s="2" t="s">
        <v>63</v>
      </c>
      <c r="D192" s="2" t="s">
        <v>63</v>
      </c>
      <c r="E192" s="2" t="s">
        <v>63</v>
      </c>
      <c r="F192" s="2" t="s">
        <v>61</v>
      </c>
      <c r="G192" s="1">
        <v>573.29999999999995</v>
      </c>
      <c r="H192" s="1">
        <v>304.20000000000005</v>
      </c>
      <c r="I192" s="4">
        <v>4</v>
      </c>
      <c r="J192" s="2" t="s">
        <v>71</v>
      </c>
      <c r="K192" s="1">
        <f>Tabelle7[[#This Row],[Menge kg Nges]]/1000</f>
        <v>0.57329999999999992</v>
      </c>
      <c r="L192" s="1">
        <f>Tabelle7[[#This Row],[Menge kg P2O5]]/1000</f>
        <v>0.30420000000000003</v>
      </c>
      <c r="M192" s="1">
        <f>Tabelle7[[#This Row],[Menge t Nges]]/Tabelle7[[#This Row],[Anzahl Lieferscheine]]</f>
        <v>0.14332499999999998</v>
      </c>
      <c r="N192" s="1">
        <f>Tabelle7[[#This Row],[Menge t P2O5]]/Tabelle7[[#This Row],[Anzahl Lieferscheine]]</f>
        <v>7.6050000000000006E-2</v>
      </c>
    </row>
    <row r="193" spans="1:14" x14ac:dyDescent="0.2">
      <c r="A193" s="2" t="s">
        <v>43</v>
      </c>
      <c r="B193" s="2" t="s">
        <v>36</v>
      </c>
      <c r="C193" s="2" t="s">
        <v>6</v>
      </c>
      <c r="D193" s="2" t="s">
        <v>7</v>
      </c>
      <c r="E193" s="2" t="s">
        <v>9</v>
      </c>
      <c r="F193" s="2" t="s">
        <v>61</v>
      </c>
      <c r="G193" s="1">
        <v>232</v>
      </c>
      <c r="H193" s="1">
        <v>96</v>
      </c>
      <c r="I193" s="4">
        <v>4</v>
      </c>
      <c r="J193" s="2" t="s">
        <v>71</v>
      </c>
      <c r="K193" s="1">
        <f>Tabelle7[[#This Row],[Menge kg Nges]]/1000</f>
        <v>0.23200000000000001</v>
      </c>
      <c r="L193" s="1">
        <f>Tabelle7[[#This Row],[Menge kg P2O5]]/1000</f>
        <v>9.6000000000000002E-2</v>
      </c>
      <c r="M193" s="1">
        <f>Tabelle7[[#This Row],[Menge t Nges]]/Tabelle7[[#This Row],[Anzahl Lieferscheine]]</f>
        <v>5.8000000000000003E-2</v>
      </c>
      <c r="N193" s="1">
        <f>Tabelle7[[#This Row],[Menge t P2O5]]/Tabelle7[[#This Row],[Anzahl Lieferscheine]]</f>
        <v>2.4E-2</v>
      </c>
    </row>
    <row r="194" spans="1:14" x14ac:dyDescent="0.2">
      <c r="A194" s="2" t="s">
        <v>43</v>
      </c>
      <c r="B194" s="2" t="s">
        <v>36</v>
      </c>
      <c r="C194" s="2" t="s">
        <v>6</v>
      </c>
      <c r="D194" s="2" t="s">
        <v>7</v>
      </c>
      <c r="E194" s="2" t="s">
        <v>11</v>
      </c>
      <c r="F194" s="2" t="s">
        <v>61</v>
      </c>
      <c r="G194" s="1">
        <v>3284.3199999999997</v>
      </c>
      <c r="H194" s="1">
        <v>1599.04</v>
      </c>
      <c r="I194" s="4">
        <v>18</v>
      </c>
      <c r="J194" s="2" t="s">
        <v>71</v>
      </c>
      <c r="K194" s="1">
        <f>Tabelle7[[#This Row],[Menge kg Nges]]/1000</f>
        <v>3.2843199999999997</v>
      </c>
      <c r="L194" s="1">
        <f>Tabelle7[[#This Row],[Menge kg P2O5]]/1000</f>
        <v>1.59904</v>
      </c>
      <c r="M194" s="1">
        <f>Tabelle7[[#This Row],[Menge t Nges]]/Tabelle7[[#This Row],[Anzahl Lieferscheine]]</f>
        <v>0.18246222222222219</v>
      </c>
      <c r="N194" s="1">
        <f>Tabelle7[[#This Row],[Menge t P2O5]]/Tabelle7[[#This Row],[Anzahl Lieferscheine]]</f>
        <v>8.8835555555555556E-2</v>
      </c>
    </row>
    <row r="195" spans="1:14" x14ac:dyDescent="0.2">
      <c r="A195" s="2" t="s">
        <v>43</v>
      </c>
      <c r="B195" s="2" t="s">
        <v>36</v>
      </c>
      <c r="C195" s="2" t="s">
        <v>6</v>
      </c>
      <c r="D195" s="2" t="s">
        <v>7</v>
      </c>
      <c r="E195" s="2" t="s">
        <v>12</v>
      </c>
      <c r="F195" s="2" t="s">
        <v>61</v>
      </c>
      <c r="G195" s="1">
        <v>1855.0000000000002</v>
      </c>
      <c r="H195" s="1">
        <v>831.80000000000007</v>
      </c>
      <c r="I195" s="4">
        <v>12</v>
      </c>
      <c r="J195" s="2" t="s">
        <v>71</v>
      </c>
      <c r="K195" s="1">
        <f>Tabelle7[[#This Row],[Menge kg Nges]]/1000</f>
        <v>1.8550000000000002</v>
      </c>
      <c r="L195" s="1">
        <f>Tabelle7[[#This Row],[Menge kg P2O5]]/1000</f>
        <v>0.83180000000000009</v>
      </c>
      <c r="M195" s="1">
        <f>Tabelle7[[#This Row],[Menge t Nges]]/Tabelle7[[#This Row],[Anzahl Lieferscheine]]</f>
        <v>0.15458333333333335</v>
      </c>
      <c r="N195" s="1">
        <f>Tabelle7[[#This Row],[Menge t P2O5]]/Tabelle7[[#This Row],[Anzahl Lieferscheine]]</f>
        <v>6.9316666666666679E-2</v>
      </c>
    </row>
    <row r="196" spans="1:14" x14ac:dyDescent="0.2">
      <c r="A196" s="2" t="s">
        <v>43</v>
      </c>
      <c r="B196" s="2" t="s">
        <v>36</v>
      </c>
      <c r="C196" s="2" t="s">
        <v>6</v>
      </c>
      <c r="D196" s="2" t="s">
        <v>7</v>
      </c>
      <c r="E196" s="2" t="s">
        <v>13</v>
      </c>
      <c r="F196" s="2" t="s">
        <v>61</v>
      </c>
      <c r="G196" s="1">
        <v>7043.3999999999978</v>
      </c>
      <c r="H196" s="1">
        <v>4117.1000000000004</v>
      </c>
      <c r="I196" s="4">
        <v>41</v>
      </c>
      <c r="J196" s="2" t="s">
        <v>71</v>
      </c>
      <c r="K196" s="1">
        <f>Tabelle7[[#This Row],[Menge kg Nges]]/1000</f>
        <v>7.0433999999999974</v>
      </c>
      <c r="L196" s="1">
        <f>Tabelle7[[#This Row],[Menge kg P2O5]]/1000</f>
        <v>4.1171000000000006</v>
      </c>
      <c r="M196" s="1">
        <f>Tabelle7[[#This Row],[Menge t Nges]]/Tabelle7[[#This Row],[Anzahl Lieferscheine]]</f>
        <v>0.17179024390243897</v>
      </c>
      <c r="N196" s="1">
        <f>Tabelle7[[#This Row],[Menge t P2O5]]/Tabelle7[[#This Row],[Anzahl Lieferscheine]]</f>
        <v>0.10041707317073173</v>
      </c>
    </row>
    <row r="197" spans="1:14" x14ac:dyDescent="0.2">
      <c r="A197" s="2" t="s">
        <v>43</v>
      </c>
      <c r="B197" s="2" t="s">
        <v>36</v>
      </c>
      <c r="C197" s="2" t="s">
        <v>6</v>
      </c>
      <c r="D197" s="2" t="s">
        <v>7</v>
      </c>
      <c r="E197" s="2" t="s">
        <v>14</v>
      </c>
      <c r="F197" s="2" t="s">
        <v>61</v>
      </c>
      <c r="G197" s="1">
        <v>1179.2</v>
      </c>
      <c r="H197" s="1">
        <v>571.9</v>
      </c>
      <c r="I197" s="4">
        <v>6</v>
      </c>
      <c r="J197" s="2" t="s">
        <v>71</v>
      </c>
      <c r="K197" s="1">
        <f>Tabelle7[[#This Row],[Menge kg Nges]]/1000</f>
        <v>1.1792</v>
      </c>
      <c r="L197" s="1">
        <f>Tabelle7[[#This Row],[Menge kg P2O5]]/1000</f>
        <v>0.57189999999999996</v>
      </c>
      <c r="M197" s="1">
        <f>Tabelle7[[#This Row],[Menge t Nges]]/Tabelle7[[#This Row],[Anzahl Lieferscheine]]</f>
        <v>0.19653333333333334</v>
      </c>
      <c r="N197" s="1">
        <f>Tabelle7[[#This Row],[Menge t P2O5]]/Tabelle7[[#This Row],[Anzahl Lieferscheine]]</f>
        <v>9.5316666666666661E-2</v>
      </c>
    </row>
    <row r="198" spans="1:14" x14ac:dyDescent="0.2">
      <c r="A198" s="2" t="s">
        <v>43</v>
      </c>
      <c r="B198" s="2" t="s">
        <v>36</v>
      </c>
      <c r="C198" s="2" t="s">
        <v>6</v>
      </c>
      <c r="D198" s="2" t="s">
        <v>15</v>
      </c>
      <c r="E198" s="2" t="s">
        <v>18</v>
      </c>
      <c r="F198" s="2" t="s">
        <v>61</v>
      </c>
      <c r="G198" s="1">
        <v>361.2</v>
      </c>
      <c r="H198" s="1">
        <v>292.39999999999998</v>
      </c>
      <c r="I198" s="4">
        <v>4</v>
      </c>
      <c r="J198" s="2" t="s">
        <v>71</v>
      </c>
      <c r="K198" s="1">
        <f>Tabelle7[[#This Row],[Menge kg Nges]]/1000</f>
        <v>0.36119999999999997</v>
      </c>
      <c r="L198" s="1">
        <f>Tabelle7[[#This Row],[Menge kg P2O5]]/1000</f>
        <v>0.29239999999999999</v>
      </c>
      <c r="M198" s="1">
        <f>Tabelle7[[#This Row],[Menge t Nges]]/Tabelle7[[#This Row],[Anzahl Lieferscheine]]</f>
        <v>9.0299999999999991E-2</v>
      </c>
      <c r="N198" s="1">
        <f>Tabelle7[[#This Row],[Menge t P2O5]]/Tabelle7[[#This Row],[Anzahl Lieferscheine]]</f>
        <v>7.3099999999999998E-2</v>
      </c>
    </row>
    <row r="199" spans="1:14" x14ac:dyDescent="0.2">
      <c r="A199" s="2" t="s">
        <v>43</v>
      </c>
      <c r="B199" s="2" t="s">
        <v>36</v>
      </c>
      <c r="C199" s="2" t="s">
        <v>6</v>
      </c>
      <c r="D199" s="2" t="s">
        <v>15</v>
      </c>
      <c r="E199" s="2" t="s">
        <v>13</v>
      </c>
      <c r="F199" s="2" t="s">
        <v>61</v>
      </c>
      <c r="G199" s="1">
        <v>54.6</v>
      </c>
      <c r="H199" s="1">
        <v>49</v>
      </c>
      <c r="I199" s="4">
        <v>1</v>
      </c>
      <c r="J199" s="2" t="s">
        <v>71</v>
      </c>
      <c r="K199" s="1">
        <f>Tabelle7[[#This Row],[Menge kg Nges]]/1000</f>
        <v>5.4600000000000003E-2</v>
      </c>
      <c r="L199" s="1">
        <f>Tabelle7[[#This Row],[Menge kg P2O5]]/1000</f>
        <v>4.9000000000000002E-2</v>
      </c>
      <c r="M199" s="1">
        <f>Tabelle7[[#This Row],[Menge t Nges]]/Tabelle7[[#This Row],[Anzahl Lieferscheine]]</f>
        <v>5.4600000000000003E-2</v>
      </c>
      <c r="N199" s="1">
        <f>Tabelle7[[#This Row],[Menge t P2O5]]/Tabelle7[[#This Row],[Anzahl Lieferscheine]]</f>
        <v>4.9000000000000002E-2</v>
      </c>
    </row>
    <row r="200" spans="1:14" x14ac:dyDescent="0.2">
      <c r="A200" s="2" t="s">
        <v>43</v>
      </c>
      <c r="B200" s="2" t="s">
        <v>44</v>
      </c>
      <c r="C200" s="2" t="s">
        <v>6</v>
      </c>
      <c r="D200" s="2" t="s">
        <v>7</v>
      </c>
      <c r="E200" s="2" t="s">
        <v>12</v>
      </c>
      <c r="F200" s="2" t="s">
        <v>61</v>
      </c>
      <c r="G200" s="1">
        <v>1178</v>
      </c>
      <c r="H200" s="1">
        <v>403</v>
      </c>
      <c r="I200" s="4">
        <v>3</v>
      </c>
      <c r="J200" s="2" t="s">
        <v>71</v>
      </c>
      <c r="K200" s="1">
        <f>Tabelle7[[#This Row],[Menge kg Nges]]/1000</f>
        <v>1.1779999999999999</v>
      </c>
      <c r="L200" s="1">
        <f>Tabelle7[[#This Row],[Menge kg P2O5]]/1000</f>
        <v>0.40300000000000002</v>
      </c>
      <c r="M200" s="1">
        <f>Tabelle7[[#This Row],[Menge t Nges]]/Tabelle7[[#This Row],[Anzahl Lieferscheine]]</f>
        <v>0.39266666666666666</v>
      </c>
      <c r="N200" s="1">
        <f>Tabelle7[[#This Row],[Menge t P2O5]]/Tabelle7[[#This Row],[Anzahl Lieferscheine]]</f>
        <v>0.13433333333333333</v>
      </c>
    </row>
    <row r="201" spans="1:14" x14ac:dyDescent="0.2">
      <c r="A201" s="2" t="s">
        <v>43</v>
      </c>
      <c r="B201" s="2" t="s">
        <v>49</v>
      </c>
      <c r="C201" s="2" t="s">
        <v>6</v>
      </c>
      <c r="D201" s="2" t="s">
        <v>15</v>
      </c>
      <c r="E201" s="2" t="s">
        <v>18</v>
      </c>
      <c r="F201" s="2" t="s">
        <v>61</v>
      </c>
      <c r="G201" s="1">
        <v>252</v>
      </c>
      <c r="H201" s="1">
        <v>204</v>
      </c>
      <c r="I201" s="4">
        <v>1</v>
      </c>
      <c r="J201" s="2" t="s">
        <v>71</v>
      </c>
      <c r="K201" s="1">
        <f>Tabelle7[[#This Row],[Menge kg Nges]]/1000</f>
        <v>0.252</v>
      </c>
      <c r="L201" s="1">
        <f>Tabelle7[[#This Row],[Menge kg P2O5]]/1000</f>
        <v>0.20399999999999999</v>
      </c>
      <c r="M201" s="1">
        <f>Tabelle7[[#This Row],[Menge t Nges]]/Tabelle7[[#This Row],[Anzahl Lieferscheine]]</f>
        <v>0.252</v>
      </c>
      <c r="N201" s="1">
        <f>Tabelle7[[#This Row],[Menge t P2O5]]/Tabelle7[[#This Row],[Anzahl Lieferscheine]]</f>
        <v>0.20399999999999999</v>
      </c>
    </row>
    <row r="202" spans="1:14" x14ac:dyDescent="0.2">
      <c r="A202" s="2" t="s">
        <v>43</v>
      </c>
      <c r="B202" s="2" t="s">
        <v>37</v>
      </c>
      <c r="C202" s="2" t="s">
        <v>6</v>
      </c>
      <c r="D202" s="2" t="s">
        <v>7</v>
      </c>
      <c r="E202" s="2" t="s">
        <v>9</v>
      </c>
      <c r="F202" s="2" t="s">
        <v>61</v>
      </c>
      <c r="G202" s="1">
        <v>1155.5</v>
      </c>
      <c r="H202" s="1">
        <v>474</v>
      </c>
      <c r="I202" s="4">
        <v>10</v>
      </c>
      <c r="J202" s="2" t="s">
        <v>71</v>
      </c>
      <c r="K202" s="1">
        <f>Tabelle7[[#This Row],[Menge kg Nges]]/1000</f>
        <v>1.1555</v>
      </c>
      <c r="L202" s="1">
        <f>Tabelle7[[#This Row],[Menge kg P2O5]]/1000</f>
        <v>0.47399999999999998</v>
      </c>
      <c r="M202" s="1">
        <f>Tabelle7[[#This Row],[Menge t Nges]]/Tabelle7[[#This Row],[Anzahl Lieferscheine]]</f>
        <v>0.11555</v>
      </c>
      <c r="N202" s="1">
        <f>Tabelle7[[#This Row],[Menge t P2O5]]/Tabelle7[[#This Row],[Anzahl Lieferscheine]]</f>
        <v>4.7399999999999998E-2</v>
      </c>
    </row>
    <row r="203" spans="1:14" x14ac:dyDescent="0.2">
      <c r="A203" s="2" t="s">
        <v>43</v>
      </c>
      <c r="B203" s="2" t="s">
        <v>37</v>
      </c>
      <c r="C203" s="2" t="s">
        <v>6</v>
      </c>
      <c r="D203" s="2" t="s">
        <v>7</v>
      </c>
      <c r="E203" s="2" t="s">
        <v>11</v>
      </c>
      <c r="F203" s="2" t="s">
        <v>61</v>
      </c>
      <c r="G203" s="1">
        <v>855.2</v>
      </c>
      <c r="H203" s="1">
        <v>425.8</v>
      </c>
      <c r="I203" s="4">
        <v>4</v>
      </c>
      <c r="J203" s="2" t="s">
        <v>71</v>
      </c>
      <c r="K203" s="1">
        <f>Tabelle7[[#This Row],[Menge kg Nges]]/1000</f>
        <v>0.85520000000000007</v>
      </c>
      <c r="L203" s="1">
        <f>Tabelle7[[#This Row],[Menge kg P2O5]]/1000</f>
        <v>0.42580000000000001</v>
      </c>
      <c r="M203" s="1">
        <f>Tabelle7[[#This Row],[Menge t Nges]]/Tabelle7[[#This Row],[Anzahl Lieferscheine]]</f>
        <v>0.21380000000000002</v>
      </c>
      <c r="N203" s="1">
        <f>Tabelle7[[#This Row],[Menge t P2O5]]/Tabelle7[[#This Row],[Anzahl Lieferscheine]]</f>
        <v>0.10645</v>
      </c>
    </row>
    <row r="204" spans="1:14" x14ac:dyDescent="0.2">
      <c r="A204" s="2" t="s">
        <v>43</v>
      </c>
      <c r="B204" s="2" t="s">
        <v>37</v>
      </c>
      <c r="C204" s="2" t="s">
        <v>6</v>
      </c>
      <c r="D204" s="2" t="s">
        <v>7</v>
      </c>
      <c r="E204" s="2" t="s">
        <v>12</v>
      </c>
      <c r="F204" s="2" t="s">
        <v>61</v>
      </c>
      <c r="G204" s="1">
        <v>13935.880000000001</v>
      </c>
      <c r="H204" s="1">
        <v>4914.6000000000004</v>
      </c>
      <c r="I204" s="4">
        <v>45</v>
      </c>
      <c r="J204" s="2" t="s">
        <v>71</v>
      </c>
      <c r="K204" s="1">
        <f>Tabelle7[[#This Row],[Menge kg Nges]]/1000</f>
        <v>13.935880000000001</v>
      </c>
      <c r="L204" s="1">
        <f>Tabelle7[[#This Row],[Menge kg P2O5]]/1000</f>
        <v>4.9146000000000001</v>
      </c>
      <c r="M204" s="1">
        <f>Tabelle7[[#This Row],[Menge t Nges]]/Tabelle7[[#This Row],[Anzahl Lieferscheine]]</f>
        <v>0.30968622222222225</v>
      </c>
      <c r="N204" s="1">
        <f>Tabelle7[[#This Row],[Menge t P2O5]]/Tabelle7[[#This Row],[Anzahl Lieferscheine]]</f>
        <v>0.10921333333333333</v>
      </c>
    </row>
    <row r="205" spans="1:14" x14ac:dyDescent="0.2">
      <c r="A205" s="2" t="s">
        <v>43</v>
      </c>
      <c r="B205" s="2" t="s">
        <v>37</v>
      </c>
      <c r="C205" s="2" t="s">
        <v>6</v>
      </c>
      <c r="D205" s="2" t="s">
        <v>7</v>
      </c>
      <c r="E205" s="2" t="s">
        <v>13</v>
      </c>
      <c r="F205" s="2" t="s">
        <v>61</v>
      </c>
      <c r="G205" s="1">
        <v>3318.4799999999996</v>
      </c>
      <c r="H205" s="1">
        <v>1936.5</v>
      </c>
      <c r="I205" s="4">
        <v>16</v>
      </c>
      <c r="J205" s="2" t="s">
        <v>71</v>
      </c>
      <c r="K205" s="1">
        <f>Tabelle7[[#This Row],[Menge kg Nges]]/1000</f>
        <v>3.3184799999999997</v>
      </c>
      <c r="L205" s="1">
        <f>Tabelle7[[#This Row],[Menge kg P2O5]]/1000</f>
        <v>1.9365000000000001</v>
      </c>
      <c r="M205" s="1">
        <f>Tabelle7[[#This Row],[Menge t Nges]]/Tabelle7[[#This Row],[Anzahl Lieferscheine]]</f>
        <v>0.20740499999999998</v>
      </c>
      <c r="N205" s="1">
        <f>Tabelle7[[#This Row],[Menge t P2O5]]/Tabelle7[[#This Row],[Anzahl Lieferscheine]]</f>
        <v>0.12103125000000001</v>
      </c>
    </row>
    <row r="206" spans="1:14" x14ac:dyDescent="0.2">
      <c r="A206" s="2" t="s">
        <v>43</v>
      </c>
      <c r="B206" s="2" t="s">
        <v>37</v>
      </c>
      <c r="C206" s="2" t="s">
        <v>6</v>
      </c>
      <c r="D206" s="2" t="s">
        <v>7</v>
      </c>
      <c r="E206" s="2" t="s">
        <v>14</v>
      </c>
      <c r="F206" s="2" t="s">
        <v>61</v>
      </c>
      <c r="G206" s="1">
        <v>963.6</v>
      </c>
      <c r="H206" s="1">
        <v>510.45</v>
      </c>
      <c r="I206" s="4">
        <v>5</v>
      </c>
      <c r="J206" s="2" t="s">
        <v>71</v>
      </c>
      <c r="K206" s="1">
        <f>Tabelle7[[#This Row],[Menge kg Nges]]/1000</f>
        <v>0.96360000000000001</v>
      </c>
      <c r="L206" s="1">
        <f>Tabelle7[[#This Row],[Menge kg P2O5]]/1000</f>
        <v>0.51044999999999996</v>
      </c>
      <c r="M206" s="1">
        <f>Tabelle7[[#This Row],[Menge t Nges]]/Tabelle7[[#This Row],[Anzahl Lieferscheine]]</f>
        <v>0.19272</v>
      </c>
      <c r="N206" s="1">
        <f>Tabelle7[[#This Row],[Menge t P2O5]]/Tabelle7[[#This Row],[Anzahl Lieferscheine]]</f>
        <v>0.10208999999999999</v>
      </c>
    </row>
    <row r="207" spans="1:14" x14ac:dyDescent="0.2">
      <c r="A207" s="2" t="s">
        <v>43</v>
      </c>
      <c r="B207" s="2" t="s">
        <v>37</v>
      </c>
      <c r="C207" s="2" t="s">
        <v>6</v>
      </c>
      <c r="D207" s="2" t="s">
        <v>15</v>
      </c>
      <c r="E207" s="2" t="s">
        <v>18</v>
      </c>
      <c r="F207" s="2" t="s">
        <v>61</v>
      </c>
      <c r="G207" s="1">
        <v>567.84</v>
      </c>
      <c r="H207" s="1">
        <v>459.67999999999995</v>
      </c>
      <c r="I207" s="4">
        <v>2</v>
      </c>
      <c r="J207" s="2" t="s">
        <v>71</v>
      </c>
      <c r="K207" s="1">
        <f>Tabelle7[[#This Row],[Menge kg Nges]]/1000</f>
        <v>0.56784000000000001</v>
      </c>
      <c r="L207" s="1">
        <f>Tabelle7[[#This Row],[Menge kg P2O5]]/1000</f>
        <v>0.45967999999999998</v>
      </c>
      <c r="M207" s="1">
        <f>Tabelle7[[#This Row],[Menge t Nges]]/Tabelle7[[#This Row],[Anzahl Lieferscheine]]</f>
        <v>0.28392000000000001</v>
      </c>
      <c r="N207" s="1">
        <f>Tabelle7[[#This Row],[Menge t P2O5]]/Tabelle7[[#This Row],[Anzahl Lieferscheine]]</f>
        <v>0.22983999999999999</v>
      </c>
    </row>
    <row r="208" spans="1:14" x14ac:dyDescent="0.2">
      <c r="A208" s="2" t="s">
        <v>43</v>
      </c>
      <c r="B208" s="2" t="s">
        <v>37</v>
      </c>
      <c r="C208" s="2" t="s">
        <v>6</v>
      </c>
      <c r="D208" s="2" t="s">
        <v>15</v>
      </c>
      <c r="E208" s="2" t="s">
        <v>19</v>
      </c>
      <c r="F208" s="2" t="s">
        <v>61</v>
      </c>
      <c r="G208" s="1">
        <v>523.6</v>
      </c>
      <c r="H208" s="1">
        <v>430.1</v>
      </c>
      <c r="I208" s="4">
        <v>1</v>
      </c>
      <c r="J208" s="2" t="s">
        <v>71</v>
      </c>
      <c r="K208" s="1">
        <f>Tabelle7[[#This Row],[Menge kg Nges]]/1000</f>
        <v>0.52360000000000007</v>
      </c>
      <c r="L208" s="1">
        <f>Tabelle7[[#This Row],[Menge kg P2O5]]/1000</f>
        <v>0.43010000000000004</v>
      </c>
      <c r="M208" s="1">
        <f>Tabelle7[[#This Row],[Menge t Nges]]/Tabelle7[[#This Row],[Anzahl Lieferscheine]]</f>
        <v>0.52360000000000007</v>
      </c>
      <c r="N208" s="1">
        <f>Tabelle7[[#This Row],[Menge t P2O5]]/Tabelle7[[#This Row],[Anzahl Lieferscheine]]</f>
        <v>0.43010000000000004</v>
      </c>
    </row>
    <row r="209" spans="1:14" x14ac:dyDescent="0.2">
      <c r="A209" s="2" t="s">
        <v>43</v>
      </c>
      <c r="B209" s="2" t="s">
        <v>37</v>
      </c>
      <c r="C209" s="2" t="s">
        <v>6</v>
      </c>
      <c r="D209" s="2" t="s">
        <v>15</v>
      </c>
      <c r="E209" s="2" t="s">
        <v>21</v>
      </c>
      <c r="F209" s="2" t="s">
        <v>61</v>
      </c>
      <c r="G209" s="1">
        <v>827.44</v>
      </c>
      <c r="H209" s="1">
        <v>498.48</v>
      </c>
      <c r="I209" s="4">
        <v>5</v>
      </c>
      <c r="J209" s="2" t="s">
        <v>71</v>
      </c>
      <c r="K209" s="1">
        <f>Tabelle7[[#This Row],[Menge kg Nges]]/1000</f>
        <v>0.82744000000000006</v>
      </c>
      <c r="L209" s="1">
        <f>Tabelle7[[#This Row],[Menge kg P2O5]]/1000</f>
        <v>0.49848000000000003</v>
      </c>
      <c r="M209" s="1">
        <f>Tabelle7[[#This Row],[Menge t Nges]]/Tabelle7[[#This Row],[Anzahl Lieferscheine]]</f>
        <v>0.16548800000000002</v>
      </c>
      <c r="N209" s="1">
        <f>Tabelle7[[#This Row],[Menge t P2O5]]/Tabelle7[[#This Row],[Anzahl Lieferscheine]]</f>
        <v>9.9696000000000007E-2</v>
      </c>
    </row>
    <row r="210" spans="1:14" x14ac:dyDescent="0.2">
      <c r="A210" s="2" t="s">
        <v>43</v>
      </c>
      <c r="B210" s="2" t="s">
        <v>37</v>
      </c>
      <c r="C210" s="2" t="s">
        <v>6</v>
      </c>
      <c r="D210" s="2" t="s">
        <v>15</v>
      </c>
      <c r="E210" s="2" t="s">
        <v>9</v>
      </c>
      <c r="F210" s="2" t="s">
        <v>61</v>
      </c>
      <c r="G210" s="1">
        <v>294.39999999999998</v>
      </c>
      <c r="H210" s="1">
        <v>132</v>
      </c>
      <c r="I210" s="4">
        <v>2</v>
      </c>
      <c r="J210" s="2" t="s">
        <v>71</v>
      </c>
      <c r="K210" s="1">
        <f>Tabelle7[[#This Row],[Menge kg Nges]]/1000</f>
        <v>0.2944</v>
      </c>
      <c r="L210" s="1">
        <f>Tabelle7[[#This Row],[Menge kg P2O5]]/1000</f>
        <v>0.13200000000000001</v>
      </c>
      <c r="M210" s="1">
        <f>Tabelle7[[#This Row],[Menge t Nges]]/Tabelle7[[#This Row],[Anzahl Lieferscheine]]</f>
        <v>0.1472</v>
      </c>
      <c r="N210" s="1">
        <f>Tabelle7[[#This Row],[Menge t P2O5]]/Tabelle7[[#This Row],[Anzahl Lieferscheine]]</f>
        <v>6.6000000000000003E-2</v>
      </c>
    </row>
    <row r="211" spans="1:14" x14ac:dyDescent="0.2">
      <c r="A211" s="2" t="s">
        <v>43</v>
      </c>
      <c r="B211" s="2" t="s">
        <v>40</v>
      </c>
      <c r="C211" s="2" t="s">
        <v>6</v>
      </c>
      <c r="D211" s="2" t="s">
        <v>7</v>
      </c>
      <c r="E211" s="2" t="s">
        <v>12</v>
      </c>
      <c r="F211" s="2" t="s">
        <v>61</v>
      </c>
      <c r="G211" s="1">
        <v>180</v>
      </c>
      <c r="H211" s="1">
        <v>72</v>
      </c>
      <c r="I211" s="4">
        <v>1</v>
      </c>
      <c r="J211" s="2" t="s">
        <v>71</v>
      </c>
      <c r="K211" s="1">
        <f>Tabelle7[[#This Row],[Menge kg Nges]]/1000</f>
        <v>0.18</v>
      </c>
      <c r="L211" s="1">
        <f>Tabelle7[[#This Row],[Menge kg P2O5]]/1000</f>
        <v>7.1999999999999995E-2</v>
      </c>
      <c r="M211" s="1">
        <f>Tabelle7[[#This Row],[Menge t Nges]]/Tabelle7[[#This Row],[Anzahl Lieferscheine]]</f>
        <v>0.18</v>
      </c>
      <c r="N211" s="1">
        <f>Tabelle7[[#This Row],[Menge t P2O5]]/Tabelle7[[#This Row],[Anzahl Lieferscheine]]</f>
        <v>7.1999999999999995E-2</v>
      </c>
    </row>
    <row r="212" spans="1:14" x14ac:dyDescent="0.2">
      <c r="A212" s="2" t="s">
        <v>43</v>
      </c>
      <c r="B212" s="2" t="s">
        <v>40</v>
      </c>
      <c r="C212" s="2" t="s">
        <v>6</v>
      </c>
      <c r="D212" s="2" t="s">
        <v>7</v>
      </c>
      <c r="E212" s="2" t="s">
        <v>13</v>
      </c>
      <c r="F212" s="2" t="s">
        <v>61</v>
      </c>
      <c r="G212" s="1">
        <v>161.19999999999999</v>
      </c>
      <c r="H212" s="1">
        <v>109.2</v>
      </c>
      <c r="I212" s="4">
        <v>1</v>
      </c>
      <c r="J212" s="2" t="s">
        <v>71</v>
      </c>
      <c r="K212" s="1">
        <f>Tabelle7[[#This Row],[Menge kg Nges]]/1000</f>
        <v>0.16119999999999998</v>
      </c>
      <c r="L212" s="1">
        <f>Tabelle7[[#This Row],[Menge kg P2O5]]/1000</f>
        <v>0.10920000000000001</v>
      </c>
      <c r="M212" s="1">
        <f>Tabelle7[[#This Row],[Menge t Nges]]/Tabelle7[[#This Row],[Anzahl Lieferscheine]]</f>
        <v>0.16119999999999998</v>
      </c>
      <c r="N212" s="1">
        <f>Tabelle7[[#This Row],[Menge t P2O5]]/Tabelle7[[#This Row],[Anzahl Lieferscheine]]</f>
        <v>0.10920000000000001</v>
      </c>
    </row>
    <row r="213" spans="1:14" x14ac:dyDescent="0.2">
      <c r="A213" s="2" t="s">
        <v>43</v>
      </c>
      <c r="B213" s="2" t="s">
        <v>40</v>
      </c>
      <c r="C213" s="2" t="s">
        <v>6</v>
      </c>
      <c r="D213" s="2" t="s">
        <v>15</v>
      </c>
      <c r="E213" s="2" t="s">
        <v>18</v>
      </c>
      <c r="F213" s="2" t="s">
        <v>61</v>
      </c>
      <c r="G213" s="1">
        <v>416.3</v>
      </c>
      <c r="H213" s="1">
        <v>225.4</v>
      </c>
      <c r="I213" s="4">
        <v>1</v>
      </c>
      <c r="J213" s="2" t="s">
        <v>71</v>
      </c>
      <c r="K213" s="1">
        <f>Tabelle7[[#This Row],[Menge kg Nges]]/1000</f>
        <v>0.4163</v>
      </c>
      <c r="L213" s="1">
        <f>Tabelle7[[#This Row],[Menge kg P2O5]]/1000</f>
        <v>0.22540000000000002</v>
      </c>
      <c r="M213" s="1">
        <f>Tabelle7[[#This Row],[Menge t Nges]]/Tabelle7[[#This Row],[Anzahl Lieferscheine]]</f>
        <v>0.4163</v>
      </c>
      <c r="N213" s="1">
        <f>Tabelle7[[#This Row],[Menge t P2O5]]/Tabelle7[[#This Row],[Anzahl Lieferscheine]]</f>
        <v>0.22540000000000002</v>
      </c>
    </row>
    <row r="214" spans="1:14" x14ac:dyDescent="0.2">
      <c r="A214" s="2" t="s">
        <v>43</v>
      </c>
      <c r="B214" s="2" t="s">
        <v>40</v>
      </c>
      <c r="C214" s="2" t="s">
        <v>63</v>
      </c>
      <c r="D214" s="2" t="s">
        <v>63</v>
      </c>
      <c r="E214" s="2" t="s">
        <v>63</v>
      </c>
      <c r="F214" s="2" t="s">
        <v>61</v>
      </c>
      <c r="G214" s="1">
        <v>210.42</v>
      </c>
      <c r="H214" s="1">
        <v>167.33</v>
      </c>
      <c r="I214" s="4">
        <v>1</v>
      </c>
      <c r="J214" s="2" t="s">
        <v>71</v>
      </c>
      <c r="K214" s="1">
        <f>Tabelle7[[#This Row],[Menge kg Nges]]/1000</f>
        <v>0.21042</v>
      </c>
      <c r="L214" s="1">
        <f>Tabelle7[[#This Row],[Menge kg P2O5]]/1000</f>
        <v>0.16733000000000001</v>
      </c>
      <c r="M214" s="1">
        <f>Tabelle7[[#This Row],[Menge t Nges]]/Tabelle7[[#This Row],[Anzahl Lieferscheine]]</f>
        <v>0.21042</v>
      </c>
      <c r="N214" s="1">
        <f>Tabelle7[[#This Row],[Menge t P2O5]]/Tabelle7[[#This Row],[Anzahl Lieferscheine]]</f>
        <v>0.16733000000000001</v>
      </c>
    </row>
    <row r="215" spans="1:14" x14ac:dyDescent="0.2">
      <c r="A215" s="2" t="s">
        <v>43</v>
      </c>
      <c r="B215" s="2" t="s">
        <v>42</v>
      </c>
      <c r="C215" s="2" t="s">
        <v>6</v>
      </c>
      <c r="D215" s="2" t="s">
        <v>7</v>
      </c>
      <c r="E215" s="2" t="s">
        <v>13</v>
      </c>
      <c r="F215" s="2" t="s">
        <v>61</v>
      </c>
      <c r="G215" s="1">
        <v>2184.4199999999996</v>
      </c>
      <c r="H215" s="1">
        <v>1139.4000000000001</v>
      </c>
      <c r="I215" s="4">
        <v>11</v>
      </c>
      <c r="J215" s="2" t="s">
        <v>71</v>
      </c>
      <c r="K215" s="1">
        <f>Tabelle7[[#This Row],[Menge kg Nges]]/1000</f>
        <v>2.1844199999999998</v>
      </c>
      <c r="L215" s="1">
        <f>Tabelle7[[#This Row],[Menge kg P2O5]]/1000</f>
        <v>1.1394000000000002</v>
      </c>
      <c r="M215" s="1">
        <f>Tabelle7[[#This Row],[Menge t Nges]]/Tabelle7[[#This Row],[Anzahl Lieferscheine]]</f>
        <v>0.19858363636363635</v>
      </c>
      <c r="N215" s="1">
        <f>Tabelle7[[#This Row],[Menge t P2O5]]/Tabelle7[[#This Row],[Anzahl Lieferscheine]]</f>
        <v>0.10358181818181821</v>
      </c>
    </row>
    <row r="216" spans="1:14" x14ac:dyDescent="0.2">
      <c r="A216" s="2" t="s">
        <v>43</v>
      </c>
      <c r="B216" s="2" t="s">
        <v>42</v>
      </c>
      <c r="C216" s="2" t="s">
        <v>6</v>
      </c>
      <c r="D216" s="2" t="s">
        <v>7</v>
      </c>
      <c r="E216" s="2" t="s">
        <v>14</v>
      </c>
      <c r="F216" s="2" t="s">
        <v>61</v>
      </c>
      <c r="G216" s="1">
        <v>1360.8000000000002</v>
      </c>
      <c r="H216" s="1">
        <v>656.1</v>
      </c>
      <c r="I216" s="4">
        <v>7</v>
      </c>
      <c r="J216" s="2" t="s">
        <v>71</v>
      </c>
      <c r="K216" s="1">
        <f>Tabelle7[[#This Row],[Menge kg Nges]]/1000</f>
        <v>1.3608000000000002</v>
      </c>
      <c r="L216" s="1">
        <f>Tabelle7[[#This Row],[Menge kg P2O5]]/1000</f>
        <v>0.65610000000000002</v>
      </c>
      <c r="M216" s="1">
        <f>Tabelle7[[#This Row],[Menge t Nges]]/Tabelle7[[#This Row],[Anzahl Lieferscheine]]</f>
        <v>0.19440000000000004</v>
      </c>
      <c r="N216" s="1">
        <f>Tabelle7[[#This Row],[Menge t P2O5]]/Tabelle7[[#This Row],[Anzahl Lieferscheine]]</f>
        <v>9.3728571428571425E-2</v>
      </c>
    </row>
    <row r="217" spans="1:14" x14ac:dyDescent="0.2">
      <c r="A217" s="2" t="s">
        <v>43</v>
      </c>
      <c r="B217" s="2" t="s">
        <v>42</v>
      </c>
      <c r="C217" s="2" t="s">
        <v>6</v>
      </c>
      <c r="D217" s="2" t="s">
        <v>15</v>
      </c>
      <c r="E217" s="2" t="s">
        <v>18</v>
      </c>
      <c r="F217" s="2" t="s">
        <v>61</v>
      </c>
      <c r="G217" s="1">
        <v>534.24</v>
      </c>
      <c r="H217" s="1">
        <v>412.64</v>
      </c>
      <c r="I217" s="4">
        <v>2</v>
      </c>
      <c r="J217" s="2" t="s">
        <v>71</v>
      </c>
      <c r="K217" s="1">
        <f>Tabelle7[[#This Row],[Menge kg Nges]]/1000</f>
        <v>0.53424000000000005</v>
      </c>
      <c r="L217" s="1">
        <f>Tabelle7[[#This Row],[Menge kg P2O5]]/1000</f>
        <v>0.41264000000000001</v>
      </c>
      <c r="M217" s="1">
        <f>Tabelle7[[#This Row],[Menge t Nges]]/Tabelle7[[#This Row],[Anzahl Lieferscheine]]</f>
        <v>0.26712000000000002</v>
      </c>
      <c r="N217" s="1">
        <f>Tabelle7[[#This Row],[Menge t P2O5]]/Tabelle7[[#This Row],[Anzahl Lieferscheine]]</f>
        <v>0.20632</v>
      </c>
    </row>
    <row r="218" spans="1:14" x14ac:dyDescent="0.2">
      <c r="A218" s="2" t="s">
        <v>36</v>
      </c>
      <c r="B218" s="2" t="s">
        <v>43</v>
      </c>
      <c r="C218" s="2" t="s">
        <v>6</v>
      </c>
      <c r="D218" s="2" t="s">
        <v>7</v>
      </c>
      <c r="E218" s="2" t="s">
        <v>9</v>
      </c>
      <c r="F218" s="2" t="s">
        <v>61</v>
      </c>
      <c r="G218" s="1">
        <v>66</v>
      </c>
      <c r="H218" s="1">
        <v>27</v>
      </c>
      <c r="I218" s="4">
        <v>1</v>
      </c>
      <c r="J218" s="2" t="s">
        <v>71</v>
      </c>
      <c r="K218" s="1">
        <f>Tabelle7[[#This Row],[Menge kg Nges]]/1000</f>
        <v>6.6000000000000003E-2</v>
      </c>
      <c r="L218" s="1">
        <f>Tabelle7[[#This Row],[Menge kg P2O5]]/1000</f>
        <v>2.7E-2</v>
      </c>
      <c r="M218" s="1">
        <f>Tabelle7[[#This Row],[Menge t Nges]]/Tabelle7[[#This Row],[Anzahl Lieferscheine]]</f>
        <v>6.6000000000000003E-2</v>
      </c>
      <c r="N218" s="1">
        <f>Tabelle7[[#This Row],[Menge t P2O5]]/Tabelle7[[#This Row],[Anzahl Lieferscheine]]</f>
        <v>2.7E-2</v>
      </c>
    </row>
    <row r="219" spans="1:14" x14ac:dyDescent="0.2">
      <c r="A219" s="2" t="s">
        <v>36</v>
      </c>
      <c r="B219" s="2" t="s">
        <v>43</v>
      </c>
      <c r="C219" s="2" t="s">
        <v>6</v>
      </c>
      <c r="D219" s="2" t="s">
        <v>7</v>
      </c>
      <c r="E219" s="2" t="s">
        <v>12</v>
      </c>
      <c r="F219" s="2" t="s">
        <v>61</v>
      </c>
      <c r="G219" s="1">
        <v>6728.1000000000013</v>
      </c>
      <c r="H219" s="1">
        <v>3233.2999999999997</v>
      </c>
      <c r="I219" s="4">
        <v>50</v>
      </c>
      <c r="J219" s="2" t="s">
        <v>71</v>
      </c>
      <c r="K219" s="1">
        <f>Tabelle7[[#This Row],[Menge kg Nges]]/1000</f>
        <v>6.7281000000000013</v>
      </c>
      <c r="L219" s="1">
        <f>Tabelle7[[#This Row],[Menge kg P2O5]]/1000</f>
        <v>3.2332999999999998</v>
      </c>
      <c r="M219" s="1">
        <f>Tabelle7[[#This Row],[Menge t Nges]]/Tabelle7[[#This Row],[Anzahl Lieferscheine]]</f>
        <v>0.13456200000000001</v>
      </c>
      <c r="N219" s="1">
        <f>Tabelle7[[#This Row],[Menge t P2O5]]/Tabelle7[[#This Row],[Anzahl Lieferscheine]]</f>
        <v>6.4666000000000001E-2</v>
      </c>
    </row>
    <row r="220" spans="1:14" x14ac:dyDescent="0.2">
      <c r="A220" s="2" t="s">
        <v>36</v>
      </c>
      <c r="B220" s="2" t="s">
        <v>43</v>
      </c>
      <c r="C220" s="2" t="s">
        <v>6</v>
      </c>
      <c r="D220" s="2" t="s">
        <v>7</v>
      </c>
      <c r="E220" s="2" t="s">
        <v>14</v>
      </c>
      <c r="F220" s="2" t="s">
        <v>61</v>
      </c>
      <c r="G220" s="1">
        <v>3610</v>
      </c>
      <c r="H220" s="1">
        <v>1812.2</v>
      </c>
      <c r="I220" s="4">
        <v>30</v>
      </c>
      <c r="J220" s="2" t="s">
        <v>71</v>
      </c>
      <c r="K220" s="1">
        <f>Tabelle7[[#This Row],[Menge kg Nges]]/1000</f>
        <v>3.61</v>
      </c>
      <c r="L220" s="1">
        <f>Tabelle7[[#This Row],[Menge kg P2O5]]/1000</f>
        <v>1.8122</v>
      </c>
      <c r="M220" s="1">
        <f>Tabelle7[[#This Row],[Menge t Nges]]/Tabelle7[[#This Row],[Anzahl Lieferscheine]]</f>
        <v>0.12033333333333333</v>
      </c>
      <c r="N220" s="1">
        <f>Tabelle7[[#This Row],[Menge t P2O5]]/Tabelle7[[#This Row],[Anzahl Lieferscheine]]</f>
        <v>6.0406666666666671E-2</v>
      </c>
    </row>
    <row r="221" spans="1:14" x14ac:dyDescent="0.2">
      <c r="A221" s="2" t="s">
        <v>36</v>
      </c>
      <c r="B221" s="2" t="s">
        <v>43</v>
      </c>
      <c r="C221" s="2" t="s">
        <v>6</v>
      </c>
      <c r="D221" s="2" t="s">
        <v>15</v>
      </c>
      <c r="E221" s="2" t="s">
        <v>17</v>
      </c>
      <c r="F221" s="2" t="s">
        <v>61</v>
      </c>
      <c r="G221" s="1">
        <v>72</v>
      </c>
      <c r="H221" s="1">
        <v>36</v>
      </c>
      <c r="I221" s="4">
        <v>2</v>
      </c>
      <c r="J221" s="2" t="s">
        <v>71</v>
      </c>
      <c r="K221" s="1">
        <f>Tabelle7[[#This Row],[Menge kg Nges]]/1000</f>
        <v>7.1999999999999995E-2</v>
      </c>
      <c r="L221" s="1">
        <f>Tabelle7[[#This Row],[Menge kg P2O5]]/1000</f>
        <v>3.5999999999999997E-2</v>
      </c>
      <c r="M221" s="1">
        <f>Tabelle7[[#This Row],[Menge t Nges]]/Tabelle7[[#This Row],[Anzahl Lieferscheine]]</f>
        <v>3.5999999999999997E-2</v>
      </c>
      <c r="N221" s="1">
        <f>Tabelle7[[#This Row],[Menge t P2O5]]/Tabelle7[[#This Row],[Anzahl Lieferscheine]]</f>
        <v>1.7999999999999999E-2</v>
      </c>
    </row>
    <row r="222" spans="1:14" x14ac:dyDescent="0.2">
      <c r="A222" s="2" t="s">
        <v>36</v>
      </c>
      <c r="B222" s="2" t="s">
        <v>43</v>
      </c>
      <c r="C222" s="2" t="s">
        <v>6</v>
      </c>
      <c r="D222" s="2" t="s">
        <v>15</v>
      </c>
      <c r="E222" s="2" t="s">
        <v>24</v>
      </c>
      <c r="F222" s="2" t="s">
        <v>61</v>
      </c>
      <c r="G222" s="1">
        <v>112</v>
      </c>
      <c r="H222" s="1">
        <v>92</v>
      </c>
      <c r="I222" s="4">
        <v>1</v>
      </c>
      <c r="J222" s="2" t="s">
        <v>71</v>
      </c>
      <c r="K222" s="1">
        <f>Tabelle7[[#This Row],[Menge kg Nges]]/1000</f>
        <v>0.112</v>
      </c>
      <c r="L222" s="1">
        <f>Tabelle7[[#This Row],[Menge kg P2O5]]/1000</f>
        <v>9.1999999999999998E-2</v>
      </c>
      <c r="M222" s="1">
        <f>Tabelle7[[#This Row],[Menge t Nges]]/Tabelle7[[#This Row],[Anzahl Lieferscheine]]</f>
        <v>0.112</v>
      </c>
      <c r="N222" s="1">
        <f>Tabelle7[[#This Row],[Menge t P2O5]]/Tabelle7[[#This Row],[Anzahl Lieferscheine]]</f>
        <v>9.1999999999999998E-2</v>
      </c>
    </row>
    <row r="223" spans="1:14" x14ac:dyDescent="0.2">
      <c r="A223" s="2" t="s">
        <v>36</v>
      </c>
      <c r="B223" s="2" t="s">
        <v>43</v>
      </c>
      <c r="C223" s="2" t="s">
        <v>25</v>
      </c>
      <c r="D223" s="2" t="s">
        <v>25</v>
      </c>
      <c r="E223" s="2" t="s">
        <v>26</v>
      </c>
      <c r="F223" s="2" t="s">
        <v>61</v>
      </c>
      <c r="G223" s="1">
        <v>248</v>
      </c>
      <c r="H223" s="1">
        <v>155</v>
      </c>
      <c r="I223" s="4">
        <v>3</v>
      </c>
      <c r="J223" s="2" t="s">
        <v>71</v>
      </c>
      <c r="K223" s="1">
        <f>Tabelle7[[#This Row],[Menge kg Nges]]/1000</f>
        <v>0.248</v>
      </c>
      <c r="L223" s="1">
        <f>Tabelle7[[#This Row],[Menge kg P2O5]]/1000</f>
        <v>0.155</v>
      </c>
      <c r="M223" s="1">
        <f>Tabelle7[[#This Row],[Menge t Nges]]/Tabelle7[[#This Row],[Anzahl Lieferscheine]]</f>
        <v>8.2666666666666666E-2</v>
      </c>
      <c r="N223" s="1">
        <f>Tabelle7[[#This Row],[Menge t P2O5]]/Tabelle7[[#This Row],[Anzahl Lieferscheine]]</f>
        <v>5.1666666666666666E-2</v>
      </c>
    </row>
    <row r="224" spans="1:14" x14ac:dyDescent="0.2">
      <c r="A224" s="2" t="s">
        <v>36</v>
      </c>
      <c r="B224" s="2" t="s">
        <v>36</v>
      </c>
      <c r="C224" s="2" t="s">
        <v>6</v>
      </c>
      <c r="D224" s="2" t="s">
        <v>7</v>
      </c>
      <c r="E224" s="2" t="s">
        <v>9</v>
      </c>
      <c r="F224" s="2" t="s">
        <v>61</v>
      </c>
      <c r="G224" s="1">
        <v>6080.9</v>
      </c>
      <c r="H224" s="1">
        <v>2489.85</v>
      </c>
      <c r="I224" s="4">
        <v>43</v>
      </c>
      <c r="J224" s="2" t="s">
        <v>71</v>
      </c>
      <c r="K224" s="1">
        <f>Tabelle7[[#This Row],[Menge kg Nges]]/1000</f>
        <v>6.0808999999999997</v>
      </c>
      <c r="L224" s="1">
        <f>Tabelle7[[#This Row],[Menge kg P2O5]]/1000</f>
        <v>2.4898500000000001</v>
      </c>
      <c r="M224" s="1">
        <f>Tabelle7[[#This Row],[Menge t Nges]]/Tabelle7[[#This Row],[Anzahl Lieferscheine]]</f>
        <v>0.14141627906976745</v>
      </c>
      <c r="N224" s="1">
        <f>Tabelle7[[#This Row],[Menge t P2O5]]/Tabelle7[[#This Row],[Anzahl Lieferscheine]]</f>
        <v>5.7903488372093026E-2</v>
      </c>
    </row>
    <row r="225" spans="1:14" x14ac:dyDescent="0.2">
      <c r="A225" s="2" t="s">
        <v>36</v>
      </c>
      <c r="B225" s="2" t="s">
        <v>36</v>
      </c>
      <c r="C225" s="2" t="s">
        <v>6</v>
      </c>
      <c r="D225" s="2" t="s">
        <v>7</v>
      </c>
      <c r="E225" s="2" t="s">
        <v>11</v>
      </c>
      <c r="F225" s="2" t="s">
        <v>61</v>
      </c>
      <c r="G225" s="1">
        <v>4812.8799999999992</v>
      </c>
      <c r="H225" s="1">
        <v>2262.9300000000003</v>
      </c>
      <c r="I225" s="4">
        <v>31</v>
      </c>
      <c r="J225" s="2" t="s">
        <v>71</v>
      </c>
      <c r="K225" s="1">
        <f>Tabelle7[[#This Row],[Menge kg Nges]]/1000</f>
        <v>4.8128799999999989</v>
      </c>
      <c r="L225" s="1">
        <f>Tabelle7[[#This Row],[Menge kg P2O5]]/1000</f>
        <v>2.2629300000000003</v>
      </c>
      <c r="M225" s="1">
        <f>Tabelle7[[#This Row],[Menge t Nges]]/Tabelle7[[#This Row],[Anzahl Lieferscheine]]</f>
        <v>0.15525419354838707</v>
      </c>
      <c r="N225" s="1">
        <f>Tabelle7[[#This Row],[Menge t P2O5]]/Tabelle7[[#This Row],[Anzahl Lieferscheine]]</f>
        <v>7.2997741935483876E-2</v>
      </c>
    </row>
    <row r="226" spans="1:14" x14ac:dyDescent="0.2">
      <c r="A226" s="2" t="s">
        <v>36</v>
      </c>
      <c r="B226" s="2" t="s">
        <v>36</v>
      </c>
      <c r="C226" s="2" t="s">
        <v>6</v>
      </c>
      <c r="D226" s="2" t="s">
        <v>7</v>
      </c>
      <c r="E226" s="2" t="s">
        <v>12</v>
      </c>
      <c r="F226" s="2" t="s">
        <v>61</v>
      </c>
      <c r="G226" s="1">
        <v>23425.21</v>
      </c>
      <c r="H226" s="1">
        <v>10538.220000000003</v>
      </c>
      <c r="I226" s="4">
        <v>156</v>
      </c>
      <c r="J226" s="2" t="s">
        <v>71</v>
      </c>
      <c r="K226" s="1">
        <f>Tabelle7[[#This Row],[Menge kg Nges]]/1000</f>
        <v>23.42521</v>
      </c>
      <c r="L226" s="1">
        <f>Tabelle7[[#This Row],[Menge kg P2O5]]/1000</f>
        <v>10.538220000000003</v>
      </c>
      <c r="M226" s="1">
        <f>Tabelle7[[#This Row],[Menge t Nges]]/Tabelle7[[#This Row],[Anzahl Lieferscheine]]</f>
        <v>0.15016160256410258</v>
      </c>
      <c r="N226" s="1">
        <f>Tabelle7[[#This Row],[Menge t P2O5]]/Tabelle7[[#This Row],[Anzahl Lieferscheine]]</f>
        <v>6.7552692307692327E-2</v>
      </c>
    </row>
    <row r="227" spans="1:14" x14ac:dyDescent="0.2">
      <c r="A227" s="2" t="s">
        <v>36</v>
      </c>
      <c r="B227" s="2" t="s">
        <v>36</v>
      </c>
      <c r="C227" s="2" t="s">
        <v>6</v>
      </c>
      <c r="D227" s="2" t="s">
        <v>7</v>
      </c>
      <c r="E227" s="2" t="s">
        <v>13</v>
      </c>
      <c r="F227" s="2" t="s">
        <v>61</v>
      </c>
      <c r="G227" s="1">
        <v>3799.44</v>
      </c>
      <c r="H227" s="1">
        <v>2066.12</v>
      </c>
      <c r="I227" s="4">
        <v>18</v>
      </c>
      <c r="J227" s="2" t="s">
        <v>71</v>
      </c>
      <c r="K227" s="1">
        <f>Tabelle7[[#This Row],[Menge kg Nges]]/1000</f>
        <v>3.7994400000000002</v>
      </c>
      <c r="L227" s="1">
        <f>Tabelle7[[#This Row],[Menge kg P2O5]]/1000</f>
        <v>2.0661199999999997</v>
      </c>
      <c r="M227" s="1">
        <f>Tabelle7[[#This Row],[Menge t Nges]]/Tabelle7[[#This Row],[Anzahl Lieferscheine]]</f>
        <v>0.21108000000000002</v>
      </c>
      <c r="N227" s="1">
        <f>Tabelle7[[#This Row],[Menge t P2O5]]/Tabelle7[[#This Row],[Anzahl Lieferscheine]]</f>
        <v>0.11478444444444443</v>
      </c>
    </row>
    <row r="228" spans="1:14" x14ac:dyDescent="0.2">
      <c r="A228" s="2" t="s">
        <v>36</v>
      </c>
      <c r="B228" s="2" t="s">
        <v>36</v>
      </c>
      <c r="C228" s="2" t="s">
        <v>6</v>
      </c>
      <c r="D228" s="2" t="s">
        <v>7</v>
      </c>
      <c r="E228" s="2" t="s">
        <v>14</v>
      </c>
      <c r="F228" s="2" t="s">
        <v>61</v>
      </c>
      <c r="G228" s="1">
        <v>8575.86</v>
      </c>
      <c r="H228" s="1">
        <v>4423.6600000000008</v>
      </c>
      <c r="I228" s="4">
        <v>72</v>
      </c>
      <c r="J228" s="2" t="s">
        <v>71</v>
      </c>
      <c r="K228" s="1">
        <f>Tabelle7[[#This Row],[Menge kg Nges]]/1000</f>
        <v>8.5758600000000005</v>
      </c>
      <c r="L228" s="1">
        <f>Tabelle7[[#This Row],[Menge kg P2O5]]/1000</f>
        <v>4.4236600000000008</v>
      </c>
      <c r="M228" s="1">
        <f>Tabelle7[[#This Row],[Menge t Nges]]/Tabelle7[[#This Row],[Anzahl Lieferscheine]]</f>
        <v>0.11910916666666667</v>
      </c>
      <c r="N228" s="1">
        <f>Tabelle7[[#This Row],[Menge t P2O5]]/Tabelle7[[#This Row],[Anzahl Lieferscheine]]</f>
        <v>6.1439722222222236E-2</v>
      </c>
    </row>
    <row r="229" spans="1:14" x14ac:dyDescent="0.2">
      <c r="A229" s="2" t="s">
        <v>36</v>
      </c>
      <c r="B229" s="2" t="s">
        <v>36</v>
      </c>
      <c r="C229" s="2" t="s">
        <v>6</v>
      </c>
      <c r="D229" s="2" t="s">
        <v>15</v>
      </c>
      <c r="E229" s="2" t="s">
        <v>17</v>
      </c>
      <c r="F229" s="2" t="s">
        <v>61</v>
      </c>
      <c r="G229" s="1">
        <v>45</v>
      </c>
      <c r="H229" s="1">
        <v>22.5</v>
      </c>
      <c r="I229" s="4">
        <v>1</v>
      </c>
      <c r="J229" s="2" t="s">
        <v>71</v>
      </c>
      <c r="K229" s="1">
        <f>Tabelle7[[#This Row],[Menge kg Nges]]/1000</f>
        <v>4.4999999999999998E-2</v>
      </c>
      <c r="L229" s="1">
        <f>Tabelle7[[#This Row],[Menge kg P2O5]]/1000</f>
        <v>2.2499999999999999E-2</v>
      </c>
      <c r="M229" s="1">
        <f>Tabelle7[[#This Row],[Menge t Nges]]/Tabelle7[[#This Row],[Anzahl Lieferscheine]]</f>
        <v>4.4999999999999998E-2</v>
      </c>
      <c r="N229" s="1">
        <f>Tabelle7[[#This Row],[Menge t P2O5]]/Tabelle7[[#This Row],[Anzahl Lieferscheine]]</f>
        <v>2.2499999999999999E-2</v>
      </c>
    </row>
    <row r="230" spans="1:14" x14ac:dyDescent="0.2">
      <c r="A230" s="2" t="s">
        <v>36</v>
      </c>
      <c r="B230" s="2" t="s">
        <v>36</v>
      </c>
      <c r="C230" s="2" t="s">
        <v>6</v>
      </c>
      <c r="D230" s="2" t="s">
        <v>15</v>
      </c>
      <c r="E230" s="2" t="s">
        <v>18</v>
      </c>
      <c r="F230" s="2" t="s">
        <v>61</v>
      </c>
      <c r="G230" s="1">
        <v>2001.79</v>
      </c>
      <c r="H230" s="1">
        <v>1508.1000000000001</v>
      </c>
      <c r="I230" s="4">
        <v>13</v>
      </c>
      <c r="J230" s="2" t="s">
        <v>71</v>
      </c>
      <c r="K230" s="1">
        <f>Tabelle7[[#This Row],[Menge kg Nges]]/1000</f>
        <v>2.0017900000000002</v>
      </c>
      <c r="L230" s="1">
        <f>Tabelle7[[#This Row],[Menge kg P2O5]]/1000</f>
        <v>1.5081000000000002</v>
      </c>
      <c r="M230" s="1">
        <f>Tabelle7[[#This Row],[Menge t Nges]]/Tabelle7[[#This Row],[Anzahl Lieferscheine]]</f>
        <v>0.15398384615384617</v>
      </c>
      <c r="N230" s="1">
        <f>Tabelle7[[#This Row],[Menge t P2O5]]/Tabelle7[[#This Row],[Anzahl Lieferscheine]]</f>
        <v>0.11600769230769233</v>
      </c>
    </row>
    <row r="231" spans="1:14" x14ac:dyDescent="0.2">
      <c r="A231" s="2" t="s">
        <v>36</v>
      </c>
      <c r="B231" s="2" t="s">
        <v>36</v>
      </c>
      <c r="C231" s="2" t="s">
        <v>6</v>
      </c>
      <c r="D231" s="2" t="s">
        <v>15</v>
      </c>
      <c r="E231" s="2" t="s">
        <v>20</v>
      </c>
      <c r="F231" s="2" t="s">
        <v>61</v>
      </c>
      <c r="G231" s="1">
        <v>81.599999999999994</v>
      </c>
      <c r="H231" s="1">
        <v>60</v>
      </c>
      <c r="I231" s="4">
        <v>2</v>
      </c>
      <c r="J231" s="2" t="s">
        <v>71</v>
      </c>
      <c r="K231" s="1">
        <f>Tabelle7[[#This Row],[Menge kg Nges]]/1000</f>
        <v>8.1599999999999992E-2</v>
      </c>
      <c r="L231" s="1">
        <f>Tabelle7[[#This Row],[Menge kg P2O5]]/1000</f>
        <v>0.06</v>
      </c>
      <c r="M231" s="1">
        <f>Tabelle7[[#This Row],[Menge t Nges]]/Tabelle7[[#This Row],[Anzahl Lieferscheine]]</f>
        <v>4.0799999999999996E-2</v>
      </c>
      <c r="N231" s="1">
        <f>Tabelle7[[#This Row],[Menge t P2O5]]/Tabelle7[[#This Row],[Anzahl Lieferscheine]]</f>
        <v>0.03</v>
      </c>
    </row>
    <row r="232" spans="1:14" x14ac:dyDescent="0.2">
      <c r="A232" s="2" t="s">
        <v>36</v>
      </c>
      <c r="B232" s="2" t="s">
        <v>36</v>
      </c>
      <c r="C232" s="2" t="s">
        <v>6</v>
      </c>
      <c r="D232" s="2" t="s">
        <v>15</v>
      </c>
      <c r="E232" s="2" t="s">
        <v>9</v>
      </c>
      <c r="F232" s="2" t="s">
        <v>61</v>
      </c>
      <c r="G232" s="1">
        <v>57.46</v>
      </c>
      <c r="H232" s="1">
        <v>38.25</v>
      </c>
      <c r="I232" s="4">
        <v>2</v>
      </c>
      <c r="J232" s="2" t="s">
        <v>71</v>
      </c>
      <c r="K232" s="1">
        <f>Tabelle7[[#This Row],[Menge kg Nges]]/1000</f>
        <v>5.7460000000000004E-2</v>
      </c>
      <c r="L232" s="1">
        <f>Tabelle7[[#This Row],[Menge kg P2O5]]/1000</f>
        <v>3.8249999999999999E-2</v>
      </c>
      <c r="M232" s="1">
        <f>Tabelle7[[#This Row],[Menge t Nges]]/Tabelle7[[#This Row],[Anzahl Lieferscheine]]</f>
        <v>2.8730000000000002E-2</v>
      </c>
      <c r="N232" s="1">
        <f>Tabelle7[[#This Row],[Menge t P2O5]]/Tabelle7[[#This Row],[Anzahl Lieferscheine]]</f>
        <v>1.9125E-2</v>
      </c>
    </row>
    <row r="233" spans="1:14" x14ac:dyDescent="0.2">
      <c r="A233" s="2" t="s">
        <v>36</v>
      </c>
      <c r="B233" s="2" t="s">
        <v>36</v>
      </c>
      <c r="C233" s="2" t="s">
        <v>6</v>
      </c>
      <c r="D233" s="2" t="s">
        <v>15</v>
      </c>
      <c r="E233" s="2" t="s">
        <v>23</v>
      </c>
      <c r="F233" s="2" t="s">
        <v>61</v>
      </c>
      <c r="G233" s="1">
        <v>221.5</v>
      </c>
      <c r="H233" s="1">
        <v>93.75</v>
      </c>
      <c r="I233" s="4">
        <v>2</v>
      </c>
      <c r="J233" s="2" t="s">
        <v>71</v>
      </c>
      <c r="K233" s="1">
        <f>Tabelle7[[#This Row],[Menge kg Nges]]/1000</f>
        <v>0.2215</v>
      </c>
      <c r="L233" s="1">
        <f>Tabelle7[[#This Row],[Menge kg P2O5]]/1000</f>
        <v>9.375E-2</v>
      </c>
      <c r="M233" s="1">
        <f>Tabelle7[[#This Row],[Menge t Nges]]/Tabelle7[[#This Row],[Anzahl Lieferscheine]]</f>
        <v>0.11075</v>
      </c>
      <c r="N233" s="1">
        <f>Tabelle7[[#This Row],[Menge t P2O5]]/Tabelle7[[#This Row],[Anzahl Lieferscheine]]</f>
        <v>4.6875E-2</v>
      </c>
    </row>
    <row r="234" spans="1:14" x14ac:dyDescent="0.2">
      <c r="A234" s="2" t="s">
        <v>36</v>
      </c>
      <c r="B234" s="2" t="s">
        <v>36</v>
      </c>
      <c r="C234" s="2" t="s">
        <v>6</v>
      </c>
      <c r="D234" s="2" t="s">
        <v>15</v>
      </c>
      <c r="E234" s="2" t="s">
        <v>12</v>
      </c>
      <c r="F234" s="2" t="s">
        <v>61</v>
      </c>
      <c r="G234" s="1">
        <v>397.2</v>
      </c>
      <c r="H234" s="1">
        <v>225.6</v>
      </c>
      <c r="I234" s="4">
        <v>1</v>
      </c>
      <c r="J234" s="2" t="s">
        <v>71</v>
      </c>
      <c r="K234" s="1">
        <f>Tabelle7[[#This Row],[Menge kg Nges]]/1000</f>
        <v>0.3972</v>
      </c>
      <c r="L234" s="1">
        <f>Tabelle7[[#This Row],[Menge kg P2O5]]/1000</f>
        <v>0.22559999999999999</v>
      </c>
      <c r="M234" s="1">
        <f>Tabelle7[[#This Row],[Menge t Nges]]/Tabelle7[[#This Row],[Anzahl Lieferscheine]]</f>
        <v>0.3972</v>
      </c>
      <c r="N234" s="1">
        <f>Tabelle7[[#This Row],[Menge t P2O5]]/Tabelle7[[#This Row],[Anzahl Lieferscheine]]</f>
        <v>0.22559999999999999</v>
      </c>
    </row>
    <row r="235" spans="1:14" x14ac:dyDescent="0.2">
      <c r="A235" s="2" t="s">
        <v>36</v>
      </c>
      <c r="B235" s="2" t="s">
        <v>36</v>
      </c>
      <c r="C235" s="2" t="s">
        <v>6</v>
      </c>
      <c r="D235" s="2" t="s">
        <v>15</v>
      </c>
      <c r="E235" s="2" t="s">
        <v>24</v>
      </c>
      <c r="F235" s="2" t="s">
        <v>61</v>
      </c>
      <c r="G235" s="1">
        <v>511</v>
      </c>
      <c r="H235" s="1">
        <v>419.75</v>
      </c>
      <c r="I235" s="4">
        <v>3</v>
      </c>
      <c r="J235" s="2" t="s">
        <v>71</v>
      </c>
      <c r="K235" s="1">
        <f>Tabelle7[[#This Row],[Menge kg Nges]]/1000</f>
        <v>0.51100000000000001</v>
      </c>
      <c r="L235" s="1">
        <f>Tabelle7[[#This Row],[Menge kg P2O5]]/1000</f>
        <v>0.41975000000000001</v>
      </c>
      <c r="M235" s="1">
        <f>Tabelle7[[#This Row],[Menge t Nges]]/Tabelle7[[#This Row],[Anzahl Lieferscheine]]</f>
        <v>0.17033333333333334</v>
      </c>
      <c r="N235" s="1">
        <f>Tabelle7[[#This Row],[Menge t P2O5]]/Tabelle7[[#This Row],[Anzahl Lieferscheine]]</f>
        <v>0.13991666666666666</v>
      </c>
    </row>
    <row r="236" spans="1:14" x14ac:dyDescent="0.2">
      <c r="A236" s="2" t="s">
        <v>36</v>
      </c>
      <c r="B236" s="2" t="s">
        <v>36</v>
      </c>
      <c r="C236" s="2" t="s">
        <v>25</v>
      </c>
      <c r="D236" s="2" t="s">
        <v>25</v>
      </c>
      <c r="E236" s="2" t="s">
        <v>26</v>
      </c>
      <c r="F236" s="2" t="s">
        <v>61</v>
      </c>
      <c r="G236" s="1">
        <v>355.85</v>
      </c>
      <c r="H236" s="1">
        <v>90.2</v>
      </c>
      <c r="I236" s="4">
        <v>1</v>
      </c>
      <c r="J236" s="2" t="s">
        <v>71</v>
      </c>
      <c r="K236" s="1">
        <f>Tabelle7[[#This Row],[Menge kg Nges]]/1000</f>
        <v>0.35585</v>
      </c>
      <c r="L236" s="1">
        <f>Tabelle7[[#This Row],[Menge kg P2O5]]/1000</f>
        <v>9.0200000000000002E-2</v>
      </c>
      <c r="M236" s="1">
        <f>Tabelle7[[#This Row],[Menge t Nges]]/Tabelle7[[#This Row],[Anzahl Lieferscheine]]</f>
        <v>0.35585</v>
      </c>
      <c r="N236" s="1">
        <f>Tabelle7[[#This Row],[Menge t P2O5]]/Tabelle7[[#This Row],[Anzahl Lieferscheine]]</f>
        <v>9.0200000000000002E-2</v>
      </c>
    </row>
    <row r="237" spans="1:14" x14ac:dyDescent="0.2">
      <c r="A237" s="2" t="s">
        <v>36</v>
      </c>
      <c r="B237" s="2" t="s">
        <v>44</v>
      </c>
      <c r="C237" s="2" t="s">
        <v>6</v>
      </c>
      <c r="D237" s="2" t="s">
        <v>7</v>
      </c>
      <c r="E237" s="2" t="s">
        <v>9</v>
      </c>
      <c r="F237" s="2" t="s">
        <v>61</v>
      </c>
      <c r="G237" s="1">
        <v>79.2</v>
      </c>
      <c r="H237" s="1">
        <v>32.4</v>
      </c>
      <c r="I237" s="4">
        <v>1</v>
      </c>
      <c r="J237" s="2" t="s">
        <v>71</v>
      </c>
      <c r="K237" s="1">
        <f>Tabelle7[[#This Row],[Menge kg Nges]]/1000</f>
        <v>7.9200000000000007E-2</v>
      </c>
      <c r="L237" s="1">
        <f>Tabelle7[[#This Row],[Menge kg P2O5]]/1000</f>
        <v>3.2399999999999998E-2</v>
      </c>
      <c r="M237" s="1">
        <f>Tabelle7[[#This Row],[Menge t Nges]]/Tabelle7[[#This Row],[Anzahl Lieferscheine]]</f>
        <v>7.9200000000000007E-2</v>
      </c>
      <c r="N237" s="1">
        <f>Tabelle7[[#This Row],[Menge t P2O5]]/Tabelle7[[#This Row],[Anzahl Lieferscheine]]</f>
        <v>3.2399999999999998E-2</v>
      </c>
    </row>
    <row r="238" spans="1:14" x14ac:dyDescent="0.2">
      <c r="A238" s="2" t="s">
        <v>36</v>
      </c>
      <c r="B238" s="2" t="s">
        <v>44</v>
      </c>
      <c r="C238" s="2" t="s">
        <v>6</v>
      </c>
      <c r="D238" s="2" t="s">
        <v>7</v>
      </c>
      <c r="E238" s="2" t="s">
        <v>12</v>
      </c>
      <c r="F238" s="2" t="s">
        <v>61</v>
      </c>
      <c r="G238" s="1">
        <v>2592</v>
      </c>
      <c r="H238" s="1">
        <v>1094.4000000000001</v>
      </c>
      <c r="I238" s="4">
        <v>7</v>
      </c>
      <c r="J238" s="2" t="s">
        <v>71</v>
      </c>
      <c r="K238" s="1">
        <f>Tabelle7[[#This Row],[Menge kg Nges]]/1000</f>
        <v>2.5920000000000001</v>
      </c>
      <c r="L238" s="1">
        <f>Tabelle7[[#This Row],[Menge kg P2O5]]/1000</f>
        <v>1.0944</v>
      </c>
      <c r="M238" s="1">
        <f>Tabelle7[[#This Row],[Menge t Nges]]/Tabelle7[[#This Row],[Anzahl Lieferscheine]]</f>
        <v>0.37028571428571427</v>
      </c>
      <c r="N238" s="1">
        <f>Tabelle7[[#This Row],[Menge t P2O5]]/Tabelle7[[#This Row],[Anzahl Lieferscheine]]</f>
        <v>0.15634285714285714</v>
      </c>
    </row>
    <row r="239" spans="1:14" x14ac:dyDescent="0.2">
      <c r="A239" s="2" t="s">
        <v>36</v>
      </c>
      <c r="B239" s="2" t="s">
        <v>47</v>
      </c>
      <c r="C239" s="2" t="s">
        <v>6</v>
      </c>
      <c r="D239" s="2" t="s">
        <v>7</v>
      </c>
      <c r="E239" s="2" t="s">
        <v>14</v>
      </c>
      <c r="F239" s="2" t="s">
        <v>61</v>
      </c>
      <c r="G239" s="1">
        <v>308</v>
      </c>
      <c r="H239" s="1">
        <v>126</v>
      </c>
      <c r="I239" s="4">
        <v>2</v>
      </c>
      <c r="J239" s="2" t="s">
        <v>71</v>
      </c>
      <c r="K239" s="1">
        <f>Tabelle7[[#This Row],[Menge kg Nges]]/1000</f>
        <v>0.308</v>
      </c>
      <c r="L239" s="1">
        <f>Tabelle7[[#This Row],[Menge kg P2O5]]/1000</f>
        <v>0.126</v>
      </c>
      <c r="M239" s="1">
        <f>Tabelle7[[#This Row],[Menge t Nges]]/Tabelle7[[#This Row],[Anzahl Lieferscheine]]</f>
        <v>0.154</v>
      </c>
      <c r="N239" s="1">
        <f>Tabelle7[[#This Row],[Menge t P2O5]]/Tabelle7[[#This Row],[Anzahl Lieferscheine]]</f>
        <v>6.3E-2</v>
      </c>
    </row>
    <row r="240" spans="1:14" x14ac:dyDescent="0.2">
      <c r="A240" s="2" t="s">
        <v>36</v>
      </c>
      <c r="B240" s="2" t="s">
        <v>37</v>
      </c>
      <c r="C240" s="2" t="s">
        <v>6</v>
      </c>
      <c r="D240" s="2" t="s">
        <v>7</v>
      </c>
      <c r="E240" s="2" t="s">
        <v>9</v>
      </c>
      <c r="F240" s="2" t="s">
        <v>61</v>
      </c>
      <c r="G240" s="1">
        <v>633</v>
      </c>
      <c r="H240" s="1">
        <v>259.5</v>
      </c>
      <c r="I240" s="4">
        <v>4</v>
      </c>
      <c r="J240" s="2" t="s">
        <v>71</v>
      </c>
      <c r="K240" s="1">
        <f>Tabelle7[[#This Row],[Menge kg Nges]]/1000</f>
        <v>0.63300000000000001</v>
      </c>
      <c r="L240" s="1">
        <f>Tabelle7[[#This Row],[Menge kg P2O5]]/1000</f>
        <v>0.25950000000000001</v>
      </c>
      <c r="M240" s="1">
        <f>Tabelle7[[#This Row],[Menge t Nges]]/Tabelle7[[#This Row],[Anzahl Lieferscheine]]</f>
        <v>0.15825</v>
      </c>
      <c r="N240" s="1">
        <f>Tabelle7[[#This Row],[Menge t P2O5]]/Tabelle7[[#This Row],[Anzahl Lieferscheine]]</f>
        <v>6.4875000000000002E-2</v>
      </c>
    </row>
    <row r="241" spans="1:14" x14ac:dyDescent="0.2">
      <c r="A241" s="2" t="s">
        <v>36</v>
      </c>
      <c r="B241" s="2" t="s">
        <v>37</v>
      </c>
      <c r="C241" s="2" t="s">
        <v>6</v>
      </c>
      <c r="D241" s="2" t="s">
        <v>7</v>
      </c>
      <c r="E241" s="2" t="s">
        <v>11</v>
      </c>
      <c r="F241" s="2" t="s">
        <v>61</v>
      </c>
      <c r="G241" s="1">
        <v>810.56</v>
      </c>
      <c r="H241" s="1">
        <v>365.74</v>
      </c>
      <c r="I241" s="4">
        <v>3</v>
      </c>
      <c r="J241" s="2" t="s">
        <v>71</v>
      </c>
      <c r="K241" s="1">
        <f>Tabelle7[[#This Row],[Menge kg Nges]]/1000</f>
        <v>0.81055999999999995</v>
      </c>
      <c r="L241" s="1">
        <f>Tabelle7[[#This Row],[Menge kg P2O5]]/1000</f>
        <v>0.36574000000000001</v>
      </c>
      <c r="M241" s="1">
        <f>Tabelle7[[#This Row],[Menge t Nges]]/Tabelle7[[#This Row],[Anzahl Lieferscheine]]</f>
        <v>0.27018666666666663</v>
      </c>
      <c r="N241" s="1">
        <f>Tabelle7[[#This Row],[Menge t P2O5]]/Tabelle7[[#This Row],[Anzahl Lieferscheine]]</f>
        <v>0.12191333333333333</v>
      </c>
    </row>
    <row r="242" spans="1:14" x14ac:dyDescent="0.2">
      <c r="A242" s="2" t="s">
        <v>36</v>
      </c>
      <c r="B242" s="2" t="s">
        <v>37</v>
      </c>
      <c r="C242" s="2" t="s">
        <v>6</v>
      </c>
      <c r="D242" s="2" t="s">
        <v>7</v>
      </c>
      <c r="E242" s="2" t="s">
        <v>12</v>
      </c>
      <c r="F242" s="2" t="s">
        <v>61</v>
      </c>
      <c r="G242" s="1">
        <v>9356.0999999999985</v>
      </c>
      <c r="H242" s="1">
        <v>4854.5999999999995</v>
      </c>
      <c r="I242" s="4">
        <v>46</v>
      </c>
      <c r="J242" s="2" t="s">
        <v>71</v>
      </c>
      <c r="K242" s="1">
        <f>Tabelle7[[#This Row],[Menge kg Nges]]/1000</f>
        <v>9.3560999999999979</v>
      </c>
      <c r="L242" s="1">
        <f>Tabelle7[[#This Row],[Menge kg P2O5]]/1000</f>
        <v>4.8545999999999996</v>
      </c>
      <c r="M242" s="1">
        <f>Tabelle7[[#This Row],[Menge t Nges]]/Tabelle7[[#This Row],[Anzahl Lieferscheine]]</f>
        <v>0.20339347826086951</v>
      </c>
      <c r="N242" s="1">
        <f>Tabelle7[[#This Row],[Menge t P2O5]]/Tabelle7[[#This Row],[Anzahl Lieferscheine]]</f>
        <v>0.10553478260869564</v>
      </c>
    </row>
    <row r="243" spans="1:14" x14ac:dyDescent="0.2">
      <c r="A243" s="2" t="s">
        <v>36</v>
      </c>
      <c r="B243" s="2" t="s">
        <v>37</v>
      </c>
      <c r="C243" s="2" t="s">
        <v>6</v>
      </c>
      <c r="D243" s="2" t="s">
        <v>7</v>
      </c>
      <c r="E243" s="2" t="s">
        <v>13</v>
      </c>
      <c r="F243" s="2" t="s">
        <v>61</v>
      </c>
      <c r="G243" s="1">
        <v>1384</v>
      </c>
      <c r="H243" s="1">
        <v>727.85</v>
      </c>
      <c r="I243" s="4">
        <v>6</v>
      </c>
      <c r="J243" s="2" t="s">
        <v>71</v>
      </c>
      <c r="K243" s="1">
        <f>Tabelle7[[#This Row],[Menge kg Nges]]/1000</f>
        <v>1.3839999999999999</v>
      </c>
      <c r="L243" s="1">
        <f>Tabelle7[[#This Row],[Menge kg P2O5]]/1000</f>
        <v>0.72785</v>
      </c>
      <c r="M243" s="1">
        <f>Tabelle7[[#This Row],[Menge t Nges]]/Tabelle7[[#This Row],[Anzahl Lieferscheine]]</f>
        <v>0.23066666666666666</v>
      </c>
      <c r="N243" s="1">
        <f>Tabelle7[[#This Row],[Menge t P2O5]]/Tabelle7[[#This Row],[Anzahl Lieferscheine]]</f>
        <v>0.12130833333333334</v>
      </c>
    </row>
    <row r="244" spans="1:14" x14ac:dyDescent="0.2">
      <c r="A244" s="2" t="s">
        <v>36</v>
      </c>
      <c r="B244" s="2" t="s">
        <v>37</v>
      </c>
      <c r="C244" s="2" t="s">
        <v>6</v>
      </c>
      <c r="D244" s="2" t="s">
        <v>7</v>
      </c>
      <c r="E244" s="2" t="s">
        <v>14</v>
      </c>
      <c r="F244" s="2" t="s">
        <v>61</v>
      </c>
      <c r="G244" s="1">
        <v>3869.2999999999997</v>
      </c>
      <c r="H244" s="1">
        <v>1854.4999999999998</v>
      </c>
      <c r="I244" s="4">
        <v>25</v>
      </c>
      <c r="J244" s="2" t="s">
        <v>71</v>
      </c>
      <c r="K244" s="1">
        <f>Tabelle7[[#This Row],[Menge kg Nges]]/1000</f>
        <v>3.8692999999999995</v>
      </c>
      <c r="L244" s="1">
        <f>Tabelle7[[#This Row],[Menge kg P2O5]]/1000</f>
        <v>1.8544999999999998</v>
      </c>
      <c r="M244" s="1">
        <f>Tabelle7[[#This Row],[Menge t Nges]]/Tabelle7[[#This Row],[Anzahl Lieferscheine]]</f>
        <v>0.15477199999999999</v>
      </c>
      <c r="N244" s="1">
        <f>Tabelle7[[#This Row],[Menge t P2O5]]/Tabelle7[[#This Row],[Anzahl Lieferscheine]]</f>
        <v>7.4179999999999996E-2</v>
      </c>
    </row>
    <row r="245" spans="1:14" x14ac:dyDescent="0.2">
      <c r="A245" s="2" t="s">
        <v>36</v>
      </c>
      <c r="B245" s="2" t="s">
        <v>37</v>
      </c>
      <c r="C245" s="2" t="s">
        <v>6</v>
      </c>
      <c r="D245" s="2" t="s">
        <v>15</v>
      </c>
      <c r="E245" s="2" t="s">
        <v>17</v>
      </c>
      <c r="F245" s="2" t="s">
        <v>61</v>
      </c>
      <c r="G245" s="1">
        <v>90</v>
      </c>
      <c r="H245" s="1">
        <v>45</v>
      </c>
      <c r="I245" s="4">
        <v>1</v>
      </c>
      <c r="J245" s="2" t="s">
        <v>71</v>
      </c>
      <c r="K245" s="1">
        <f>Tabelle7[[#This Row],[Menge kg Nges]]/1000</f>
        <v>0.09</v>
      </c>
      <c r="L245" s="1">
        <f>Tabelle7[[#This Row],[Menge kg P2O5]]/1000</f>
        <v>4.4999999999999998E-2</v>
      </c>
      <c r="M245" s="1">
        <f>Tabelle7[[#This Row],[Menge t Nges]]/Tabelle7[[#This Row],[Anzahl Lieferscheine]]</f>
        <v>0.09</v>
      </c>
      <c r="N245" s="1">
        <f>Tabelle7[[#This Row],[Menge t P2O5]]/Tabelle7[[#This Row],[Anzahl Lieferscheine]]</f>
        <v>4.4999999999999998E-2</v>
      </c>
    </row>
    <row r="246" spans="1:14" x14ac:dyDescent="0.2">
      <c r="A246" s="2" t="s">
        <v>36</v>
      </c>
      <c r="B246" s="2" t="s">
        <v>37</v>
      </c>
      <c r="C246" s="2" t="s">
        <v>6</v>
      </c>
      <c r="D246" s="2" t="s">
        <v>15</v>
      </c>
      <c r="E246" s="2" t="s">
        <v>18</v>
      </c>
      <c r="F246" s="2" t="s">
        <v>61</v>
      </c>
      <c r="G246" s="1">
        <v>210</v>
      </c>
      <c r="H246" s="1">
        <v>170</v>
      </c>
      <c r="I246" s="4">
        <v>1</v>
      </c>
      <c r="J246" s="2" t="s">
        <v>71</v>
      </c>
      <c r="K246" s="1">
        <f>Tabelle7[[#This Row],[Menge kg Nges]]/1000</f>
        <v>0.21</v>
      </c>
      <c r="L246" s="1">
        <f>Tabelle7[[#This Row],[Menge kg P2O5]]/1000</f>
        <v>0.17</v>
      </c>
      <c r="M246" s="1">
        <f>Tabelle7[[#This Row],[Menge t Nges]]/Tabelle7[[#This Row],[Anzahl Lieferscheine]]</f>
        <v>0.21</v>
      </c>
      <c r="N246" s="1">
        <f>Tabelle7[[#This Row],[Menge t P2O5]]/Tabelle7[[#This Row],[Anzahl Lieferscheine]]</f>
        <v>0.17</v>
      </c>
    </row>
    <row r="247" spans="1:14" x14ac:dyDescent="0.2">
      <c r="A247" s="2" t="s">
        <v>36</v>
      </c>
      <c r="B247" s="2" t="s">
        <v>37</v>
      </c>
      <c r="C247" s="2" t="s">
        <v>6</v>
      </c>
      <c r="D247" s="2" t="s">
        <v>15</v>
      </c>
      <c r="E247" s="2" t="s">
        <v>9</v>
      </c>
      <c r="F247" s="2" t="s">
        <v>61</v>
      </c>
      <c r="G247" s="1">
        <v>184.54</v>
      </c>
      <c r="H247" s="1">
        <v>108.45</v>
      </c>
      <c r="I247" s="4">
        <v>2</v>
      </c>
      <c r="J247" s="2" t="s">
        <v>71</v>
      </c>
      <c r="K247" s="1">
        <f>Tabelle7[[#This Row],[Menge kg Nges]]/1000</f>
        <v>0.18453999999999998</v>
      </c>
      <c r="L247" s="1">
        <f>Tabelle7[[#This Row],[Menge kg P2O5]]/1000</f>
        <v>0.10845</v>
      </c>
      <c r="M247" s="1">
        <f>Tabelle7[[#This Row],[Menge t Nges]]/Tabelle7[[#This Row],[Anzahl Lieferscheine]]</f>
        <v>9.2269999999999991E-2</v>
      </c>
      <c r="N247" s="1">
        <f>Tabelle7[[#This Row],[Menge t P2O5]]/Tabelle7[[#This Row],[Anzahl Lieferscheine]]</f>
        <v>5.4225000000000002E-2</v>
      </c>
    </row>
    <row r="248" spans="1:14" x14ac:dyDescent="0.2">
      <c r="A248" s="2" t="s">
        <v>36</v>
      </c>
      <c r="B248" s="2" t="s">
        <v>37</v>
      </c>
      <c r="C248" s="2" t="s">
        <v>6</v>
      </c>
      <c r="D248" s="2" t="s">
        <v>15</v>
      </c>
      <c r="E248" s="2" t="s">
        <v>10</v>
      </c>
      <c r="F248" s="2" t="s">
        <v>61</v>
      </c>
      <c r="G248" s="1">
        <v>81</v>
      </c>
      <c r="H248" s="1">
        <v>34.6</v>
      </c>
      <c r="I248" s="4">
        <v>1</v>
      </c>
      <c r="J248" s="2" t="s">
        <v>71</v>
      </c>
      <c r="K248" s="1">
        <f>Tabelle7[[#This Row],[Menge kg Nges]]/1000</f>
        <v>8.1000000000000003E-2</v>
      </c>
      <c r="L248" s="1">
        <f>Tabelle7[[#This Row],[Menge kg P2O5]]/1000</f>
        <v>3.4599999999999999E-2</v>
      </c>
      <c r="M248" s="1">
        <f>Tabelle7[[#This Row],[Menge t Nges]]/Tabelle7[[#This Row],[Anzahl Lieferscheine]]</f>
        <v>8.1000000000000003E-2</v>
      </c>
      <c r="N248" s="1">
        <f>Tabelle7[[#This Row],[Menge t P2O5]]/Tabelle7[[#This Row],[Anzahl Lieferscheine]]</f>
        <v>3.4599999999999999E-2</v>
      </c>
    </row>
    <row r="249" spans="1:14" x14ac:dyDescent="0.2">
      <c r="A249" s="2" t="s">
        <v>36</v>
      </c>
      <c r="B249" s="2" t="s">
        <v>37</v>
      </c>
      <c r="C249" s="2" t="s">
        <v>25</v>
      </c>
      <c r="D249" s="2" t="s">
        <v>25</v>
      </c>
      <c r="E249" s="2" t="s">
        <v>26</v>
      </c>
      <c r="F249" s="2" t="s">
        <v>61</v>
      </c>
      <c r="G249" s="1">
        <v>3008.62</v>
      </c>
      <c r="H249" s="1">
        <v>1417.5</v>
      </c>
      <c r="I249" s="4">
        <v>13</v>
      </c>
      <c r="J249" s="2" t="s">
        <v>71</v>
      </c>
      <c r="K249" s="1">
        <f>Tabelle7[[#This Row],[Menge kg Nges]]/1000</f>
        <v>3.0086200000000001</v>
      </c>
      <c r="L249" s="1">
        <f>Tabelle7[[#This Row],[Menge kg P2O5]]/1000</f>
        <v>1.4175</v>
      </c>
      <c r="M249" s="1">
        <f>Tabelle7[[#This Row],[Menge t Nges]]/Tabelle7[[#This Row],[Anzahl Lieferscheine]]</f>
        <v>0.23143230769230769</v>
      </c>
      <c r="N249" s="1">
        <f>Tabelle7[[#This Row],[Menge t P2O5]]/Tabelle7[[#This Row],[Anzahl Lieferscheine]]</f>
        <v>0.10903846153846154</v>
      </c>
    </row>
    <row r="250" spans="1:14" x14ac:dyDescent="0.2">
      <c r="A250" s="2" t="s">
        <v>36</v>
      </c>
      <c r="B250" s="2" t="s">
        <v>38</v>
      </c>
      <c r="C250" s="2" t="s">
        <v>25</v>
      </c>
      <c r="D250" s="2" t="s">
        <v>25</v>
      </c>
      <c r="E250" s="2" t="s">
        <v>26</v>
      </c>
      <c r="F250" s="2" t="s">
        <v>61</v>
      </c>
      <c r="G250" s="1">
        <v>665.6</v>
      </c>
      <c r="H250" s="1">
        <v>531.20000000000005</v>
      </c>
      <c r="I250" s="4">
        <v>1</v>
      </c>
      <c r="J250" s="2" t="s">
        <v>71</v>
      </c>
      <c r="K250" s="1">
        <f>Tabelle7[[#This Row],[Menge kg Nges]]/1000</f>
        <v>0.66559999999999997</v>
      </c>
      <c r="L250" s="1">
        <f>Tabelle7[[#This Row],[Menge kg P2O5]]/1000</f>
        <v>0.53120000000000001</v>
      </c>
      <c r="M250" s="1">
        <f>Tabelle7[[#This Row],[Menge t Nges]]/Tabelle7[[#This Row],[Anzahl Lieferscheine]]</f>
        <v>0.66559999999999997</v>
      </c>
      <c r="N250" s="1">
        <f>Tabelle7[[#This Row],[Menge t P2O5]]/Tabelle7[[#This Row],[Anzahl Lieferscheine]]</f>
        <v>0.53120000000000001</v>
      </c>
    </row>
    <row r="251" spans="1:14" x14ac:dyDescent="0.2">
      <c r="A251" s="2" t="s">
        <v>36</v>
      </c>
      <c r="B251" s="2" t="s">
        <v>38</v>
      </c>
      <c r="C251" s="2" t="s">
        <v>63</v>
      </c>
      <c r="D251" s="2" t="s">
        <v>63</v>
      </c>
      <c r="E251" s="2" t="s">
        <v>63</v>
      </c>
      <c r="F251" s="2" t="s">
        <v>61</v>
      </c>
      <c r="G251" s="1">
        <v>1413</v>
      </c>
      <c r="H251" s="1">
        <v>954</v>
      </c>
      <c r="I251" s="4">
        <v>1</v>
      </c>
      <c r="J251" s="2" t="s">
        <v>71</v>
      </c>
      <c r="K251" s="1">
        <f>Tabelle7[[#This Row],[Menge kg Nges]]/1000</f>
        <v>1.413</v>
      </c>
      <c r="L251" s="1">
        <f>Tabelle7[[#This Row],[Menge kg P2O5]]/1000</f>
        <v>0.95399999999999996</v>
      </c>
      <c r="M251" s="1">
        <f>Tabelle7[[#This Row],[Menge t Nges]]/Tabelle7[[#This Row],[Anzahl Lieferscheine]]</f>
        <v>1.413</v>
      </c>
      <c r="N251" s="1">
        <f>Tabelle7[[#This Row],[Menge t P2O5]]/Tabelle7[[#This Row],[Anzahl Lieferscheine]]</f>
        <v>0.95399999999999996</v>
      </c>
    </row>
    <row r="252" spans="1:14" x14ac:dyDescent="0.2">
      <c r="A252" s="2" t="s">
        <v>36</v>
      </c>
      <c r="B252" s="2" t="s">
        <v>40</v>
      </c>
      <c r="C252" s="2" t="s">
        <v>6</v>
      </c>
      <c r="D252" s="2" t="s">
        <v>7</v>
      </c>
      <c r="E252" s="2" t="s">
        <v>12</v>
      </c>
      <c r="F252" s="2" t="s">
        <v>61</v>
      </c>
      <c r="G252" s="1">
        <v>1327.8</v>
      </c>
      <c r="H252" s="1">
        <v>741.8</v>
      </c>
      <c r="I252" s="4">
        <v>8</v>
      </c>
      <c r="J252" s="2" t="s">
        <v>71</v>
      </c>
      <c r="K252" s="1">
        <f>Tabelle7[[#This Row],[Menge kg Nges]]/1000</f>
        <v>1.3277999999999999</v>
      </c>
      <c r="L252" s="1">
        <f>Tabelle7[[#This Row],[Menge kg P2O5]]/1000</f>
        <v>0.7417999999999999</v>
      </c>
      <c r="M252" s="1">
        <f>Tabelle7[[#This Row],[Menge t Nges]]/Tabelle7[[#This Row],[Anzahl Lieferscheine]]</f>
        <v>0.16597499999999998</v>
      </c>
      <c r="N252" s="1">
        <f>Tabelle7[[#This Row],[Menge t P2O5]]/Tabelle7[[#This Row],[Anzahl Lieferscheine]]</f>
        <v>9.2724999999999988E-2</v>
      </c>
    </row>
    <row r="253" spans="1:14" x14ac:dyDescent="0.2">
      <c r="A253" s="2" t="s">
        <v>36</v>
      </c>
      <c r="B253" s="2" t="s">
        <v>40</v>
      </c>
      <c r="C253" s="2" t="s">
        <v>6</v>
      </c>
      <c r="D253" s="2" t="s">
        <v>7</v>
      </c>
      <c r="E253" s="2" t="s">
        <v>13</v>
      </c>
      <c r="F253" s="2" t="s">
        <v>61</v>
      </c>
      <c r="G253" s="1">
        <v>577.5</v>
      </c>
      <c r="H253" s="1">
        <v>298.37</v>
      </c>
      <c r="I253" s="4">
        <v>2</v>
      </c>
      <c r="J253" s="2" t="s">
        <v>71</v>
      </c>
      <c r="K253" s="1">
        <f>Tabelle7[[#This Row],[Menge kg Nges]]/1000</f>
        <v>0.57750000000000001</v>
      </c>
      <c r="L253" s="1">
        <f>Tabelle7[[#This Row],[Menge kg P2O5]]/1000</f>
        <v>0.29837000000000002</v>
      </c>
      <c r="M253" s="1">
        <f>Tabelle7[[#This Row],[Menge t Nges]]/Tabelle7[[#This Row],[Anzahl Lieferscheine]]</f>
        <v>0.28875000000000001</v>
      </c>
      <c r="N253" s="1">
        <f>Tabelle7[[#This Row],[Menge t P2O5]]/Tabelle7[[#This Row],[Anzahl Lieferscheine]]</f>
        <v>0.14918500000000001</v>
      </c>
    </row>
    <row r="254" spans="1:14" x14ac:dyDescent="0.2">
      <c r="A254" s="2" t="s">
        <v>36</v>
      </c>
      <c r="B254" s="2" t="s">
        <v>40</v>
      </c>
      <c r="C254" s="2" t="s">
        <v>6</v>
      </c>
      <c r="D254" s="2" t="s">
        <v>7</v>
      </c>
      <c r="E254" s="2" t="s">
        <v>14</v>
      </c>
      <c r="F254" s="2" t="s">
        <v>61</v>
      </c>
      <c r="G254" s="1">
        <v>155</v>
      </c>
      <c r="H254" s="1">
        <v>95</v>
      </c>
      <c r="I254" s="4">
        <v>1</v>
      </c>
      <c r="J254" s="2" t="s">
        <v>71</v>
      </c>
      <c r="K254" s="1">
        <f>Tabelle7[[#This Row],[Menge kg Nges]]/1000</f>
        <v>0.155</v>
      </c>
      <c r="L254" s="1">
        <f>Tabelle7[[#This Row],[Menge kg P2O5]]/1000</f>
        <v>9.5000000000000001E-2</v>
      </c>
      <c r="M254" s="1">
        <f>Tabelle7[[#This Row],[Menge t Nges]]/Tabelle7[[#This Row],[Anzahl Lieferscheine]]</f>
        <v>0.155</v>
      </c>
      <c r="N254" s="1">
        <f>Tabelle7[[#This Row],[Menge t P2O5]]/Tabelle7[[#This Row],[Anzahl Lieferscheine]]</f>
        <v>9.5000000000000001E-2</v>
      </c>
    </row>
    <row r="255" spans="1:14" x14ac:dyDescent="0.2">
      <c r="A255" s="2" t="s">
        <v>36</v>
      </c>
      <c r="B255" s="2" t="s">
        <v>40</v>
      </c>
      <c r="C255" s="2" t="s">
        <v>6</v>
      </c>
      <c r="D255" s="2" t="s">
        <v>15</v>
      </c>
      <c r="E255" s="2" t="s">
        <v>18</v>
      </c>
      <c r="F255" s="2" t="s">
        <v>61</v>
      </c>
      <c r="G255" s="1">
        <v>692.66000000000008</v>
      </c>
      <c r="H255" s="1">
        <v>560.72</v>
      </c>
      <c r="I255" s="4">
        <v>3</v>
      </c>
      <c r="J255" s="2" t="s">
        <v>71</v>
      </c>
      <c r="K255" s="1">
        <f>Tabelle7[[#This Row],[Menge kg Nges]]/1000</f>
        <v>0.69266000000000005</v>
      </c>
      <c r="L255" s="1">
        <f>Tabelle7[[#This Row],[Menge kg P2O5]]/1000</f>
        <v>0.56072</v>
      </c>
      <c r="M255" s="1">
        <f>Tabelle7[[#This Row],[Menge t Nges]]/Tabelle7[[#This Row],[Anzahl Lieferscheine]]</f>
        <v>0.23088666666666668</v>
      </c>
      <c r="N255" s="1">
        <f>Tabelle7[[#This Row],[Menge t P2O5]]/Tabelle7[[#This Row],[Anzahl Lieferscheine]]</f>
        <v>0.18690666666666667</v>
      </c>
    </row>
    <row r="256" spans="1:14" x14ac:dyDescent="0.2">
      <c r="A256" s="2" t="s">
        <v>36</v>
      </c>
      <c r="B256" s="2" t="s">
        <v>40</v>
      </c>
      <c r="C256" s="2" t="s">
        <v>6</v>
      </c>
      <c r="D256" s="2" t="s">
        <v>15</v>
      </c>
      <c r="E256" s="2" t="s">
        <v>20</v>
      </c>
      <c r="F256" s="2" t="s">
        <v>61</v>
      </c>
      <c r="G256" s="1">
        <v>300.48</v>
      </c>
      <c r="H256" s="1">
        <v>231</v>
      </c>
      <c r="I256" s="4">
        <v>4</v>
      </c>
      <c r="J256" s="2" t="s">
        <v>71</v>
      </c>
      <c r="K256" s="1">
        <f>Tabelle7[[#This Row],[Menge kg Nges]]/1000</f>
        <v>0.30048000000000002</v>
      </c>
      <c r="L256" s="1">
        <f>Tabelle7[[#This Row],[Menge kg P2O5]]/1000</f>
        <v>0.23100000000000001</v>
      </c>
      <c r="M256" s="1">
        <f>Tabelle7[[#This Row],[Menge t Nges]]/Tabelle7[[#This Row],[Anzahl Lieferscheine]]</f>
        <v>7.5120000000000006E-2</v>
      </c>
      <c r="N256" s="1">
        <f>Tabelle7[[#This Row],[Menge t P2O5]]/Tabelle7[[#This Row],[Anzahl Lieferscheine]]</f>
        <v>5.7750000000000003E-2</v>
      </c>
    </row>
    <row r="257" spans="1:14" x14ac:dyDescent="0.2">
      <c r="A257" s="2" t="s">
        <v>36</v>
      </c>
      <c r="B257" s="2" t="s">
        <v>40</v>
      </c>
      <c r="C257" s="2" t="s">
        <v>25</v>
      </c>
      <c r="D257" s="2" t="s">
        <v>25</v>
      </c>
      <c r="E257" s="2" t="s">
        <v>26</v>
      </c>
      <c r="F257" s="2" t="s">
        <v>61</v>
      </c>
      <c r="G257" s="1">
        <v>8060.95</v>
      </c>
      <c r="H257" s="1">
        <v>4866.7700000000004</v>
      </c>
      <c r="I257" s="4">
        <v>22</v>
      </c>
      <c r="J257" s="2" t="s">
        <v>71</v>
      </c>
      <c r="K257" s="1">
        <f>Tabelle7[[#This Row],[Menge kg Nges]]/1000</f>
        <v>8.0609500000000001</v>
      </c>
      <c r="L257" s="1">
        <f>Tabelle7[[#This Row],[Menge kg P2O5]]/1000</f>
        <v>4.8667700000000007</v>
      </c>
      <c r="M257" s="1">
        <f>Tabelle7[[#This Row],[Menge t Nges]]/Tabelle7[[#This Row],[Anzahl Lieferscheine]]</f>
        <v>0.36640681818181819</v>
      </c>
      <c r="N257" s="1">
        <f>Tabelle7[[#This Row],[Menge t P2O5]]/Tabelle7[[#This Row],[Anzahl Lieferscheine]]</f>
        <v>0.22121681818181821</v>
      </c>
    </row>
    <row r="258" spans="1:14" x14ac:dyDescent="0.2">
      <c r="A258" s="2" t="s">
        <v>36</v>
      </c>
      <c r="B258" s="2" t="s">
        <v>42</v>
      </c>
      <c r="C258" s="2" t="s">
        <v>6</v>
      </c>
      <c r="D258" s="2" t="s">
        <v>7</v>
      </c>
      <c r="E258" s="2" t="s">
        <v>12</v>
      </c>
      <c r="F258" s="2" t="s">
        <v>61</v>
      </c>
      <c r="G258" s="1">
        <v>2214.4</v>
      </c>
      <c r="H258" s="1">
        <v>1028</v>
      </c>
      <c r="I258" s="4">
        <v>5</v>
      </c>
      <c r="J258" s="2" t="s">
        <v>71</v>
      </c>
      <c r="K258" s="1">
        <f>Tabelle7[[#This Row],[Menge kg Nges]]/1000</f>
        <v>2.2143999999999999</v>
      </c>
      <c r="L258" s="1">
        <f>Tabelle7[[#This Row],[Menge kg P2O5]]/1000</f>
        <v>1.028</v>
      </c>
      <c r="M258" s="1">
        <f>Tabelle7[[#This Row],[Menge t Nges]]/Tabelle7[[#This Row],[Anzahl Lieferscheine]]</f>
        <v>0.44288</v>
      </c>
      <c r="N258" s="1">
        <f>Tabelle7[[#This Row],[Menge t P2O5]]/Tabelle7[[#This Row],[Anzahl Lieferscheine]]</f>
        <v>0.2056</v>
      </c>
    </row>
    <row r="259" spans="1:14" x14ac:dyDescent="0.2">
      <c r="A259" s="2" t="s">
        <v>36</v>
      </c>
      <c r="B259" s="2" t="s">
        <v>42</v>
      </c>
      <c r="C259" s="2" t="s">
        <v>6</v>
      </c>
      <c r="D259" s="2" t="s">
        <v>7</v>
      </c>
      <c r="E259" s="2" t="s">
        <v>14</v>
      </c>
      <c r="F259" s="2" t="s">
        <v>61</v>
      </c>
      <c r="G259" s="1">
        <v>7968.9500000000007</v>
      </c>
      <c r="H259" s="1">
        <v>4591.55</v>
      </c>
      <c r="I259" s="4">
        <v>15</v>
      </c>
      <c r="J259" s="2" t="s">
        <v>71</v>
      </c>
      <c r="K259" s="1">
        <f>Tabelle7[[#This Row],[Menge kg Nges]]/1000</f>
        <v>7.9689500000000004</v>
      </c>
      <c r="L259" s="1">
        <f>Tabelle7[[#This Row],[Menge kg P2O5]]/1000</f>
        <v>4.5915499999999998</v>
      </c>
      <c r="M259" s="1">
        <f>Tabelle7[[#This Row],[Menge t Nges]]/Tabelle7[[#This Row],[Anzahl Lieferscheine]]</f>
        <v>0.53126333333333331</v>
      </c>
      <c r="N259" s="1">
        <f>Tabelle7[[#This Row],[Menge t P2O5]]/Tabelle7[[#This Row],[Anzahl Lieferscheine]]</f>
        <v>0.30610333333333334</v>
      </c>
    </row>
    <row r="260" spans="1:14" x14ac:dyDescent="0.2">
      <c r="A260" s="2" t="s">
        <v>36</v>
      </c>
      <c r="B260" s="2" t="s">
        <v>42</v>
      </c>
      <c r="C260" s="2" t="s">
        <v>6</v>
      </c>
      <c r="D260" s="2" t="s">
        <v>15</v>
      </c>
      <c r="E260" s="2" t="s">
        <v>20</v>
      </c>
      <c r="F260" s="2" t="s">
        <v>61</v>
      </c>
      <c r="G260" s="1">
        <v>241.8</v>
      </c>
      <c r="H260" s="1">
        <v>195</v>
      </c>
      <c r="I260" s="4">
        <v>1</v>
      </c>
      <c r="J260" s="2" t="s">
        <v>71</v>
      </c>
      <c r="K260" s="1">
        <f>Tabelle7[[#This Row],[Menge kg Nges]]/1000</f>
        <v>0.24180000000000001</v>
      </c>
      <c r="L260" s="1">
        <f>Tabelle7[[#This Row],[Menge kg P2O5]]/1000</f>
        <v>0.19500000000000001</v>
      </c>
      <c r="M260" s="1">
        <f>Tabelle7[[#This Row],[Menge t Nges]]/Tabelle7[[#This Row],[Anzahl Lieferscheine]]</f>
        <v>0.24180000000000001</v>
      </c>
      <c r="N260" s="1">
        <f>Tabelle7[[#This Row],[Menge t P2O5]]/Tabelle7[[#This Row],[Anzahl Lieferscheine]]</f>
        <v>0.19500000000000001</v>
      </c>
    </row>
    <row r="261" spans="1:14" x14ac:dyDescent="0.2">
      <c r="A261" s="2" t="s">
        <v>36</v>
      </c>
      <c r="B261" s="2" t="s">
        <v>42</v>
      </c>
      <c r="C261" s="2" t="s">
        <v>25</v>
      </c>
      <c r="D261" s="2" t="s">
        <v>25</v>
      </c>
      <c r="E261" s="2" t="s">
        <v>26</v>
      </c>
      <c r="F261" s="2" t="s">
        <v>61</v>
      </c>
      <c r="G261" s="1">
        <v>183747.44999999998</v>
      </c>
      <c r="H261" s="1">
        <v>65857.45</v>
      </c>
      <c r="I261" s="4">
        <v>8</v>
      </c>
      <c r="J261" s="2" t="s">
        <v>71</v>
      </c>
      <c r="K261" s="1">
        <f>Tabelle7[[#This Row],[Menge kg Nges]]/1000</f>
        <v>183.74744999999999</v>
      </c>
      <c r="L261" s="1">
        <f>Tabelle7[[#This Row],[Menge kg P2O5]]/1000</f>
        <v>65.85745</v>
      </c>
      <c r="M261" s="1">
        <f>Tabelle7[[#This Row],[Menge t Nges]]/Tabelle7[[#This Row],[Anzahl Lieferscheine]]</f>
        <v>22.968431249999998</v>
      </c>
      <c r="N261" s="1">
        <f>Tabelle7[[#This Row],[Menge t P2O5]]/Tabelle7[[#This Row],[Anzahl Lieferscheine]]</f>
        <v>8.23218125</v>
      </c>
    </row>
    <row r="262" spans="1:14" x14ac:dyDescent="0.2">
      <c r="A262" s="2" t="s">
        <v>27</v>
      </c>
      <c r="B262" s="2" t="s">
        <v>5</v>
      </c>
      <c r="C262" s="2" t="s">
        <v>6</v>
      </c>
      <c r="D262" s="2" t="s">
        <v>7</v>
      </c>
      <c r="E262" s="2" t="s">
        <v>8</v>
      </c>
      <c r="F262" s="2" t="s">
        <v>61</v>
      </c>
      <c r="G262" s="1">
        <v>1004.5</v>
      </c>
      <c r="H262" s="1">
        <v>487.9</v>
      </c>
      <c r="I262" s="4">
        <v>4</v>
      </c>
      <c r="J262" s="2" t="s">
        <v>71</v>
      </c>
      <c r="K262" s="1">
        <f>Tabelle7[[#This Row],[Menge kg Nges]]/1000</f>
        <v>1.0044999999999999</v>
      </c>
      <c r="L262" s="1">
        <f>Tabelle7[[#This Row],[Menge kg P2O5]]/1000</f>
        <v>0.4879</v>
      </c>
      <c r="M262" s="1">
        <f>Tabelle7[[#This Row],[Menge t Nges]]/Tabelle7[[#This Row],[Anzahl Lieferscheine]]</f>
        <v>0.25112499999999999</v>
      </c>
      <c r="N262" s="1">
        <f>Tabelle7[[#This Row],[Menge t P2O5]]/Tabelle7[[#This Row],[Anzahl Lieferscheine]]</f>
        <v>0.121975</v>
      </c>
    </row>
    <row r="263" spans="1:14" x14ac:dyDescent="0.2">
      <c r="A263" s="2" t="s">
        <v>27</v>
      </c>
      <c r="B263" s="2" t="s">
        <v>5</v>
      </c>
      <c r="C263" s="2" t="s">
        <v>6</v>
      </c>
      <c r="D263" s="2" t="s">
        <v>7</v>
      </c>
      <c r="E263" s="2" t="s">
        <v>9</v>
      </c>
      <c r="F263" s="2" t="s">
        <v>61</v>
      </c>
      <c r="G263" s="1">
        <v>5199.3599999999988</v>
      </c>
      <c r="H263" s="1">
        <v>2373.0799999999995</v>
      </c>
      <c r="I263" s="4">
        <v>22</v>
      </c>
      <c r="J263" s="2" t="s">
        <v>71</v>
      </c>
      <c r="K263" s="1">
        <f>Tabelle7[[#This Row],[Menge kg Nges]]/1000</f>
        <v>5.1993599999999986</v>
      </c>
      <c r="L263" s="1">
        <f>Tabelle7[[#This Row],[Menge kg P2O5]]/1000</f>
        <v>2.3730799999999994</v>
      </c>
      <c r="M263" s="1">
        <f>Tabelle7[[#This Row],[Menge t Nges]]/Tabelle7[[#This Row],[Anzahl Lieferscheine]]</f>
        <v>0.23633454545454538</v>
      </c>
      <c r="N263" s="1">
        <f>Tabelle7[[#This Row],[Menge t P2O5]]/Tabelle7[[#This Row],[Anzahl Lieferscheine]]</f>
        <v>0.1078672727272727</v>
      </c>
    </row>
    <row r="264" spans="1:14" x14ac:dyDescent="0.2">
      <c r="A264" s="2" t="s">
        <v>27</v>
      </c>
      <c r="B264" s="2" t="s">
        <v>5</v>
      </c>
      <c r="C264" s="2" t="s">
        <v>6</v>
      </c>
      <c r="D264" s="2" t="s">
        <v>7</v>
      </c>
      <c r="E264" s="2" t="s">
        <v>12</v>
      </c>
      <c r="F264" s="2" t="s">
        <v>61</v>
      </c>
      <c r="G264" s="1">
        <v>952.90000000000009</v>
      </c>
      <c r="H264" s="1">
        <v>414.09999999999997</v>
      </c>
      <c r="I264" s="4">
        <v>6</v>
      </c>
      <c r="J264" s="2" t="s">
        <v>71</v>
      </c>
      <c r="K264" s="1">
        <f>Tabelle7[[#This Row],[Menge kg Nges]]/1000</f>
        <v>0.95290000000000008</v>
      </c>
      <c r="L264" s="1">
        <f>Tabelle7[[#This Row],[Menge kg P2O5]]/1000</f>
        <v>0.41409999999999997</v>
      </c>
      <c r="M264" s="1">
        <f>Tabelle7[[#This Row],[Menge t Nges]]/Tabelle7[[#This Row],[Anzahl Lieferscheine]]</f>
        <v>0.15881666666666669</v>
      </c>
      <c r="N264" s="1">
        <f>Tabelle7[[#This Row],[Menge t P2O5]]/Tabelle7[[#This Row],[Anzahl Lieferscheine]]</f>
        <v>6.9016666666666657E-2</v>
      </c>
    </row>
    <row r="265" spans="1:14" x14ac:dyDescent="0.2">
      <c r="A265" s="2" t="s">
        <v>27</v>
      </c>
      <c r="B265" s="2" t="s">
        <v>5</v>
      </c>
      <c r="C265" s="2" t="s">
        <v>6</v>
      </c>
      <c r="D265" s="2" t="s">
        <v>7</v>
      </c>
      <c r="E265" s="2" t="s">
        <v>14</v>
      </c>
      <c r="F265" s="2" t="s">
        <v>61</v>
      </c>
      <c r="G265" s="1">
        <v>720</v>
      </c>
      <c r="H265" s="1">
        <v>380</v>
      </c>
      <c r="I265" s="4">
        <v>1</v>
      </c>
      <c r="J265" s="2" t="s">
        <v>71</v>
      </c>
      <c r="K265" s="1">
        <f>Tabelle7[[#This Row],[Menge kg Nges]]/1000</f>
        <v>0.72</v>
      </c>
      <c r="L265" s="1">
        <f>Tabelle7[[#This Row],[Menge kg P2O5]]/1000</f>
        <v>0.38</v>
      </c>
      <c r="M265" s="1">
        <f>Tabelle7[[#This Row],[Menge t Nges]]/Tabelle7[[#This Row],[Anzahl Lieferscheine]]</f>
        <v>0.72</v>
      </c>
      <c r="N265" s="1">
        <f>Tabelle7[[#This Row],[Menge t P2O5]]/Tabelle7[[#This Row],[Anzahl Lieferscheine]]</f>
        <v>0.38</v>
      </c>
    </row>
    <row r="266" spans="1:14" x14ac:dyDescent="0.2">
      <c r="A266" s="2" t="s">
        <v>27</v>
      </c>
      <c r="B266" s="2" t="s">
        <v>5</v>
      </c>
      <c r="C266" s="2" t="s">
        <v>6</v>
      </c>
      <c r="D266" s="2" t="s">
        <v>15</v>
      </c>
      <c r="E266" s="2" t="s">
        <v>20</v>
      </c>
      <c r="F266" s="2" t="s">
        <v>61</v>
      </c>
      <c r="G266" s="1">
        <v>1408</v>
      </c>
      <c r="H266" s="1">
        <v>800</v>
      </c>
      <c r="I266" s="4">
        <v>4</v>
      </c>
      <c r="J266" s="2" t="s">
        <v>71</v>
      </c>
      <c r="K266" s="1">
        <f>Tabelle7[[#This Row],[Menge kg Nges]]/1000</f>
        <v>1.4079999999999999</v>
      </c>
      <c r="L266" s="1">
        <f>Tabelle7[[#This Row],[Menge kg P2O5]]/1000</f>
        <v>0.8</v>
      </c>
      <c r="M266" s="1">
        <f>Tabelle7[[#This Row],[Menge t Nges]]/Tabelle7[[#This Row],[Anzahl Lieferscheine]]</f>
        <v>0.35199999999999998</v>
      </c>
      <c r="N266" s="1">
        <f>Tabelle7[[#This Row],[Menge t P2O5]]/Tabelle7[[#This Row],[Anzahl Lieferscheine]]</f>
        <v>0.2</v>
      </c>
    </row>
    <row r="267" spans="1:14" x14ac:dyDescent="0.2">
      <c r="A267" s="2" t="s">
        <v>27</v>
      </c>
      <c r="B267" s="2" t="s">
        <v>5</v>
      </c>
      <c r="C267" s="2" t="s">
        <v>6</v>
      </c>
      <c r="D267" s="2" t="s">
        <v>15</v>
      </c>
      <c r="E267" s="2" t="s">
        <v>21</v>
      </c>
      <c r="F267" s="2" t="s">
        <v>61</v>
      </c>
      <c r="G267" s="1">
        <v>11379.45</v>
      </c>
      <c r="H267" s="1">
        <v>5897.6999999999989</v>
      </c>
      <c r="I267" s="4">
        <v>20</v>
      </c>
      <c r="J267" s="2" t="s">
        <v>71</v>
      </c>
      <c r="K267" s="1">
        <f>Tabelle7[[#This Row],[Menge kg Nges]]/1000</f>
        <v>11.37945</v>
      </c>
      <c r="L267" s="1">
        <f>Tabelle7[[#This Row],[Menge kg P2O5]]/1000</f>
        <v>5.8976999999999986</v>
      </c>
      <c r="M267" s="1">
        <f>Tabelle7[[#This Row],[Menge t Nges]]/Tabelle7[[#This Row],[Anzahl Lieferscheine]]</f>
        <v>0.56897249999999999</v>
      </c>
      <c r="N267" s="1">
        <f>Tabelle7[[#This Row],[Menge t P2O5]]/Tabelle7[[#This Row],[Anzahl Lieferscheine]]</f>
        <v>0.29488499999999995</v>
      </c>
    </row>
    <row r="268" spans="1:14" x14ac:dyDescent="0.2">
      <c r="A268" s="2" t="s">
        <v>27</v>
      </c>
      <c r="B268" s="2" t="s">
        <v>5</v>
      </c>
      <c r="C268" s="2" t="s">
        <v>6</v>
      </c>
      <c r="D268" s="2" t="s">
        <v>15</v>
      </c>
      <c r="E268" s="2" t="s">
        <v>9</v>
      </c>
      <c r="F268" s="2" t="s">
        <v>61</v>
      </c>
      <c r="G268" s="1">
        <v>1645</v>
      </c>
      <c r="H268" s="1">
        <v>1202.5</v>
      </c>
      <c r="I268" s="4">
        <v>2</v>
      </c>
      <c r="J268" s="2" t="s">
        <v>71</v>
      </c>
      <c r="K268" s="1">
        <f>Tabelle7[[#This Row],[Menge kg Nges]]/1000</f>
        <v>1.645</v>
      </c>
      <c r="L268" s="1">
        <f>Tabelle7[[#This Row],[Menge kg P2O5]]/1000</f>
        <v>1.2024999999999999</v>
      </c>
      <c r="M268" s="1">
        <f>Tabelle7[[#This Row],[Menge t Nges]]/Tabelle7[[#This Row],[Anzahl Lieferscheine]]</f>
        <v>0.82250000000000001</v>
      </c>
      <c r="N268" s="1">
        <f>Tabelle7[[#This Row],[Menge t P2O5]]/Tabelle7[[#This Row],[Anzahl Lieferscheine]]</f>
        <v>0.60124999999999995</v>
      </c>
    </row>
    <row r="269" spans="1:14" x14ac:dyDescent="0.2">
      <c r="A269" s="2" t="s">
        <v>27</v>
      </c>
      <c r="B269" s="2" t="s">
        <v>5</v>
      </c>
      <c r="C269" s="2" t="s">
        <v>6</v>
      </c>
      <c r="D269" s="2" t="s">
        <v>15</v>
      </c>
      <c r="E269" s="2" t="s">
        <v>12</v>
      </c>
      <c r="F269" s="2" t="s">
        <v>61</v>
      </c>
      <c r="G269" s="1">
        <v>218.4</v>
      </c>
      <c r="H269" s="1">
        <v>196</v>
      </c>
      <c r="I269" s="4">
        <v>1</v>
      </c>
      <c r="J269" s="2" t="s">
        <v>71</v>
      </c>
      <c r="K269" s="1">
        <f>Tabelle7[[#This Row],[Menge kg Nges]]/1000</f>
        <v>0.21840000000000001</v>
      </c>
      <c r="L269" s="1">
        <f>Tabelle7[[#This Row],[Menge kg P2O5]]/1000</f>
        <v>0.19600000000000001</v>
      </c>
      <c r="M269" s="1">
        <f>Tabelle7[[#This Row],[Menge t Nges]]/Tabelle7[[#This Row],[Anzahl Lieferscheine]]</f>
        <v>0.21840000000000001</v>
      </c>
      <c r="N269" s="1">
        <f>Tabelle7[[#This Row],[Menge t P2O5]]/Tabelle7[[#This Row],[Anzahl Lieferscheine]]</f>
        <v>0.19600000000000001</v>
      </c>
    </row>
    <row r="270" spans="1:14" x14ac:dyDescent="0.2">
      <c r="A270" s="2" t="s">
        <v>27</v>
      </c>
      <c r="B270" s="2" t="s">
        <v>5</v>
      </c>
      <c r="C270" s="2" t="s">
        <v>6</v>
      </c>
      <c r="D270" s="2" t="s">
        <v>15</v>
      </c>
      <c r="E270" s="2" t="s">
        <v>31</v>
      </c>
      <c r="F270" s="2" t="s">
        <v>61</v>
      </c>
      <c r="G270" s="1">
        <v>123</v>
      </c>
      <c r="H270" s="1">
        <v>55.5</v>
      </c>
      <c r="I270" s="4">
        <v>1</v>
      </c>
      <c r="J270" s="2" t="s">
        <v>71</v>
      </c>
      <c r="K270" s="1">
        <f>Tabelle7[[#This Row],[Menge kg Nges]]/1000</f>
        <v>0.123</v>
      </c>
      <c r="L270" s="1">
        <f>Tabelle7[[#This Row],[Menge kg P2O5]]/1000</f>
        <v>5.5500000000000001E-2</v>
      </c>
      <c r="M270" s="1">
        <f>Tabelle7[[#This Row],[Menge t Nges]]/Tabelle7[[#This Row],[Anzahl Lieferscheine]]</f>
        <v>0.123</v>
      </c>
      <c r="N270" s="1">
        <f>Tabelle7[[#This Row],[Menge t P2O5]]/Tabelle7[[#This Row],[Anzahl Lieferscheine]]</f>
        <v>5.5500000000000001E-2</v>
      </c>
    </row>
    <row r="271" spans="1:14" x14ac:dyDescent="0.2">
      <c r="A271" s="2" t="s">
        <v>27</v>
      </c>
      <c r="B271" s="2" t="s">
        <v>5</v>
      </c>
      <c r="C271" s="2" t="s">
        <v>25</v>
      </c>
      <c r="D271" s="2" t="s">
        <v>25</v>
      </c>
      <c r="E271" s="2" t="s">
        <v>26</v>
      </c>
      <c r="F271" s="2" t="s">
        <v>61</v>
      </c>
      <c r="G271" s="1">
        <v>27478.799999999999</v>
      </c>
      <c r="H271" s="1">
        <v>10199</v>
      </c>
      <c r="I271" s="4">
        <v>18</v>
      </c>
      <c r="J271" s="2" t="s">
        <v>71</v>
      </c>
      <c r="K271" s="1">
        <f>Tabelle7[[#This Row],[Menge kg Nges]]/1000</f>
        <v>27.4788</v>
      </c>
      <c r="L271" s="1">
        <f>Tabelle7[[#This Row],[Menge kg P2O5]]/1000</f>
        <v>10.199</v>
      </c>
      <c r="M271" s="1">
        <f>Tabelle7[[#This Row],[Menge t Nges]]/Tabelle7[[#This Row],[Anzahl Lieferscheine]]</f>
        <v>1.5266</v>
      </c>
      <c r="N271" s="1">
        <f>Tabelle7[[#This Row],[Menge t P2O5]]/Tabelle7[[#This Row],[Anzahl Lieferscheine]]</f>
        <v>0.56661111111111107</v>
      </c>
    </row>
    <row r="272" spans="1:14" x14ac:dyDescent="0.2">
      <c r="A272" s="2" t="s">
        <v>27</v>
      </c>
      <c r="B272" s="2" t="s">
        <v>29</v>
      </c>
      <c r="C272" s="2" t="s">
        <v>6</v>
      </c>
      <c r="D272" s="2" t="s">
        <v>7</v>
      </c>
      <c r="E272" s="2" t="s">
        <v>8</v>
      </c>
      <c r="F272" s="2" t="s">
        <v>61</v>
      </c>
      <c r="G272" s="1">
        <v>48486.909999999982</v>
      </c>
      <c r="H272" s="1">
        <v>23779.179999999993</v>
      </c>
      <c r="I272" s="4">
        <v>96</v>
      </c>
      <c r="J272" s="2" t="s">
        <v>71</v>
      </c>
      <c r="K272" s="1">
        <f>Tabelle7[[#This Row],[Menge kg Nges]]/1000</f>
        <v>48.48690999999998</v>
      </c>
      <c r="L272" s="1">
        <f>Tabelle7[[#This Row],[Menge kg P2O5]]/1000</f>
        <v>23.779179999999993</v>
      </c>
      <c r="M272" s="1">
        <f>Tabelle7[[#This Row],[Menge t Nges]]/Tabelle7[[#This Row],[Anzahl Lieferscheine]]</f>
        <v>0.50507197916666646</v>
      </c>
      <c r="N272" s="1">
        <f>Tabelle7[[#This Row],[Menge t P2O5]]/Tabelle7[[#This Row],[Anzahl Lieferscheine]]</f>
        <v>0.24769979166666659</v>
      </c>
    </row>
    <row r="273" spans="1:14" x14ac:dyDescent="0.2">
      <c r="A273" s="2" t="s">
        <v>27</v>
      </c>
      <c r="B273" s="2" t="s">
        <v>29</v>
      </c>
      <c r="C273" s="2" t="s">
        <v>6</v>
      </c>
      <c r="D273" s="2" t="s">
        <v>7</v>
      </c>
      <c r="E273" s="2" t="s">
        <v>9</v>
      </c>
      <c r="F273" s="2" t="s">
        <v>61</v>
      </c>
      <c r="G273" s="1">
        <v>2614</v>
      </c>
      <c r="H273" s="1">
        <v>1076</v>
      </c>
      <c r="I273" s="4">
        <v>7</v>
      </c>
      <c r="J273" s="2" t="s">
        <v>71</v>
      </c>
      <c r="K273" s="1">
        <f>Tabelle7[[#This Row],[Menge kg Nges]]/1000</f>
        <v>2.6139999999999999</v>
      </c>
      <c r="L273" s="1">
        <f>Tabelle7[[#This Row],[Menge kg P2O5]]/1000</f>
        <v>1.0760000000000001</v>
      </c>
      <c r="M273" s="1">
        <f>Tabelle7[[#This Row],[Menge t Nges]]/Tabelle7[[#This Row],[Anzahl Lieferscheine]]</f>
        <v>0.37342857142857139</v>
      </c>
      <c r="N273" s="1">
        <f>Tabelle7[[#This Row],[Menge t P2O5]]/Tabelle7[[#This Row],[Anzahl Lieferscheine]]</f>
        <v>0.15371428571428572</v>
      </c>
    </row>
    <row r="274" spans="1:14" x14ac:dyDescent="0.2">
      <c r="A274" s="2" t="s">
        <v>27</v>
      </c>
      <c r="B274" s="2" t="s">
        <v>29</v>
      </c>
      <c r="C274" s="2" t="s">
        <v>6</v>
      </c>
      <c r="D274" s="2" t="s">
        <v>7</v>
      </c>
      <c r="E274" s="2" t="s">
        <v>11</v>
      </c>
      <c r="F274" s="2" t="s">
        <v>61</v>
      </c>
      <c r="G274" s="1">
        <v>422.4</v>
      </c>
      <c r="H274" s="1">
        <v>195</v>
      </c>
      <c r="I274" s="4">
        <v>3</v>
      </c>
      <c r="J274" s="2" t="s">
        <v>71</v>
      </c>
      <c r="K274" s="1">
        <f>Tabelle7[[#This Row],[Menge kg Nges]]/1000</f>
        <v>0.4224</v>
      </c>
      <c r="L274" s="1">
        <f>Tabelle7[[#This Row],[Menge kg P2O5]]/1000</f>
        <v>0.19500000000000001</v>
      </c>
      <c r="M274" s="1">
        <f>Tabelle7[[#This Row],[Menge t Nges]]/Tabelle7[[#This Row],[Anzahl Lieferscheine]]</f>
        <v>0.14080000000000001</v>
      </c>
      <c r="N274" s="1">
        <f>Tabelle7[[#This Row],[Menge t P2O5]]/Tabelle7[[#This Row],[Anzahl Lieferscheine]]</f>
        <v>6.5000000000000002E-2</v>
      </c>
    </row>
    <row r="275" spans="1:14" x14ac:dyDescent="0.2">
      <c r="A275" s="2" t="s">
        <v>27</v>
      </c>
      <c r="B275" s="2" t="s">
        <v>29</v>
      </c>
      <c r="C275" s="2" t="s">
        <v>6</v>
      </c>
      <c r="D275" s="2" t="s">
        <v>7</v>
      </c>
      <c r="E275" s="2" t="s">
        <v>12</v>
      </c>
      <c r="F275" s="2" t="s">
        <v>61</v>
      </c>
      <c r="G275" s="1">
        <v>7071.15</v>
      </c>
      <c r="H275" s="1">
        <v>2938.1400000000003</v>
      </c>
      <c r="I275" s="4">
        <v>24</v>
      </c>
      <c r="J275" s="2" t="s">
        <v>71</v>
      </c>
      <c r="K275" s="1">
        <f>Tabelle7[[#This Row],[Menge kg Nges]]/1000</f>
        <v>7.0711499999999994</v>
      </c>
      <c r="L275" s="1">
        <f>Tabelle7[[#This Row],[Menge kg P2O5]]/1000</f>
        <v>2.9381400000000002</v>
      </c>
      <c r="M275" s="1">
        <f>Tabelle7[[#This Row],[Menge t Nges]]/Tabelle7[[#This Row],[Anzahl Lieferscheine]]</f>
        <v>0.29463124999999996</v>
      </c>
      <c r="N275" s="1">
        <f>Tabelle7[[#This Row],[Menge t P2O5]]/Tabelle7[[#This Row],[Anzahl Lieferscheine]]</f>
        <v>0.1224225</v>
      </c>
    </row>
    <row r="276" spans="1:14" x14ac:dyDescent="0.2">
      <c r="A276" s="2" t="s">
        <v>27</v>
      </c>
      <c r="B276" s="2" t="s">
        <v>29</v>
      </c>
      <c r="C276" s="2" t="s">
        <v>6</v>
      </c>
      <c r="D276" s="2" t="s">
        <v>7</v>
      </c>
      <c r="E276" s="2" t="s">
        <v>14</v>
      </c>
      <c r="F276" s="2" t="s">
        <v>61</v>
      </c>
      <c r="G276" s="1">
        <v>2297.1999999999998</v>
      </c>
      <c r="H276" s="1">
        <v>1556.3000000000002</v>
      </c>
      <c r="I276" s="4">
        <v>5</v>
      </c>
      <c r="J276" s="2" t="s">
        <v>71</v>
      </c>
      <c r="K276" s="1">
        <f>Tabelle7[[#This Row],[Menge kg Nges]]/1000</f>
        <v>2.2971999999999997</v>
      </c>
      <c r="L276" s="1">
        <f>Tabelle7[[#This Row],[Menge kg P2O5]]/1000</f>
        <v>1.5563000000000002</v>
      </c>
      <c r="M276" s="1">
        <f>Tabelle7[[#This Row],[Menge t Nges]]/Tabelle7[[#This Row],[Anzahl Lieferscheine]]</f>
        <v>0.45943999999999996</v>
      </c>
      <c r="N276" s="1">
        <f>Tabelle7[[#This Row],[Menge t P2O5]]/Tabelle7[[#This Row],[Anzahl Lieferscheine]]</f>
        <v>0.31126000000000004</v>
      </c>
    </row>
    <row r="277" spans="1:14" x14ac:dyDescent="0.2">
      <c r="A277" s="2" t="s">
        <v>27</v>
      </c>
      <c r="B277" s="2" t="s">
        <v>29</v>
      </c>
      <c r="C277" s="2" t="s">
        <v>6</v>
      </c>
      <c r="D277" s="2" t="s">
        <v>15</v>
      </c>
      <c r="E277" s="2" t="s">
        <v>8</v>
      </c>
      <c r="F277" s="2" t="s">
        <v>61</v>
      </c>
      <c r="G277" s="1">
        <v>108</v>
      </c>
      <c r="H277" s="1">
        <v>72</v>
      </c>
      <c r="I277" s="4">
        <v>2</v>
      </c>
      <c r="J277" s="2" t="s">
        <v>71</v>
      </c>
      <c r="K277" s="1">
        <f>Tabelle7[[#This Row],[Menge kg Nges]]/1000</f>
        <v>0.108</v>
      </c>
      <c r="L277" s="1">
        <f>Tabelle7[[#This Row],[Menge kg P2O5]]/1000</f>
        <v>7.1999999999999995E-2</v>
      </c>
      <c r="M277" s="1">
        <f>Tabelle7[[#This Row],[Menge t Nges]]/Tabelle7[[#This Row],[Anzahl Lieferscheine]]</f>
        <v>5.3999999999999999E-2</v>
      </c>
      <c r="N277" s="1">
        <f>Tabelle7[[#This Row],[Menge t P2O5]]/Tabelle7[[#This Row],[Anzahl Lieferscheine]]</f>
        <v>3.5999999999999997E-2</v>
      </c>
    </row>
    <row r="278" spans="1:14" x14ac:dyDescent="0.2">
      <c r="A278" s="2" t="s">
        <v>27</v>
      </c>
      <c r="B278" s="2" t="s">
        <v>29</v>
      </c>
      <c r="C278" s="2" t="s">
        <v>6</v>
      </c>
      <c r="D278" s="2" t="s">
        <v>15</v>
      </c>
      <c r="E278" s="2" t="s">
        <v>18</v>
      </c>
      <c r="F278" s="2" t="s">
        <v>61</v>
      </c>
      <c r="G278" s="1">
        <v>678.5</v>
      </c>
      <c r="H278" s="1">
        <v>413</v>
      </c>
      <c r="I278" s="4">
        <v>1</v>
      </c>
      <c r="J278" s="2" t="s">
        <v>71</v>
      </c>
      <c r="K278" s="1">
        <f>Tabelle7[[#This Row],[Menge kg Nges]]/1000</f>
        <v>0.67849999999999999</v>
      </c>
      <c r="L278" s="1">
        <f>Tabelle7[[#This Row],[Menge kg P2O5]]/1000</f>
        <v>0.41299999999999998</v>
      </c>
      <c r="M278" s="1">
        <f>Tabelle7[[#This Row],[Menge t Nges]]/Tabelle7[[#This Row],[Anzahl Lieferscheine]]</f>
        <v>0.67849999999999999</v>
      </c>
      <c r="N278" s="1">
        <f>Tabelle7[[#This Row],[Menge t P2O5]]/Tabelle7[[#This Row],[Anzahl Lieferscheine]]</f>
        <v>0.41299999999999998</v>
      </c>
    </row>
    <row r="279" spans="1:14" x14ac:dyDescent="0.2">
      <c r="A279" s="2" t="s">
        <v>27</v>
      </c>
      <c r="B279" s="2" t="s">
        <v>29</v>
      </c>
      <c r="C279" s="2" t="s">
        <v>6</v>
      </c>
      <c r="D279" s="2" t="s">
        <v>15</v>
      </c>
      <c r="E279" s="2" t="s">
        <v>19</v>
      </c>
      <c r="F279" s="2" t="s">
        <v>61</v>
      </c>
      <c r="G279" s="1">
        <v>675</v>
      </c>
      <c r="H279" s="1">
        <v>750</v>
      </c>
      <c r="I279" s="4">
        <v>1</v>
      </c>
      <c r="J279" s="2" t="s">
        <v>71</v>
      </c>
      <c r="K279" s="1">
        <f>Tabelle7[[#This Row],[Menge kg Nges]]/1000</f>
        <v>0.67500000000000004</v>
      </c>
      <c r="L279" s="1">
        <f>Tabelle7[[#This Row],[Menge kg P2O5]]/1000</f>
        <v>0.75</v>
      </c>
      <c r="M279" s="1">
        <f>Tabelle7[[#This Row],[Menge t Nges]]/Tabelle7[[#This Row],[Anzahl Lieferscheine]]</f>
        <v>0.67500000000000004</v>
      </c>
      <c r="N279" s="1">
        <f>Tabelle7[[#This Row],[Menge t P2O5]]/Tabelle7[[#This Row],[Anzahl Lieferscheine]]</f>
        <v>0.75</v>
      </c>
    </row>
    <row r="280" spans="1:14" x14ac:dyDescent="0.2">
      <c r="A280" s="2" t="s">
        <v>27</v>
      </c>
      <c r="B280" s="2" t="s">
        <v>29</v>
      </c>
      <c r="C280" s="2" t="s">
        <v>6</v>
      </c>
      <c r="D280" s="2" t="s">
        <v>15</v>
      </c>
      <c r="E280" s="2" t="s">
        <v>21</v>
      </c>
      <c r="F280" s="2" t="s">
        <v>61</v>
      </c>
      <c r="G280" s="1">
        <v>1517.6999999999998</v>
      </c>
      <c r="H280" s="1">
        <v>806.7</v>
      </c>
      <c r="I280" s="4">
        <v>4</v>
      </c>
      <c r="J280" s="2" t="s">
        <v>71</v>
      </c>
      <c r="K280" s="1">
        <f>Tabelle7[[#This Row],[Menge kg Nges]]/1000</f>
        <v>1.5176999999999998</v>
      </c>
      <c r="L280" s="1">
        <f>Tabelle7[[#This Row],[Menge kg P2O5]]/1000</f>
        <v>0.80670000000000008</v>
      </c>
      <c r="M280" s="1">
        <f>Tabelle7[[#This Row],[Menge t Nges]]/Tabelle7[[#This Row],[Anzahl Lieferscheine]]</f>
        <v>0.37942499999999996</v>
      </c>
      <c r="N280" s="1">
        <f>Tabelle7[[#This Row],[Menge t P2O5]]/Tabelle7[[#This Row],[Anzahl Lieferscheine]]</f>
        <v>0.20167500000000002</v>
      </c>
    </row>
    <row r="281" spans="1:14" x14ac:dyDescent="0.2">
      <c r="A281" s="2" t="s">
        <v>27</v>
      </c>
      <c r="B281" s="2" t="s">
        <v>29</v>
      </c>
      <c r="C281" s="2" t="s">
        <v>6</v>
      </c>
      <c r="D281" s="2" t="s">
        <v>15</v>
      </c>
      <c r="E281" s="2" t="s">
        <v>9</v>
      </c>
      <c r="F281" s="2" t="s">
        <v>61</v>
      </c>
      <c r="G281" s="1">
        <v>2074.4</v>
      </c>
      <c r="H281" s="1">
        <v>1077</v>
      </c>
      <c r="I281" s="4">
        <v>4</v>
      </c>
      <c r="J281" s="2" t="s">
        <v>71</v>
      </c>
      <c r="K281" s="1">
        <f>Tabelle7[[#This Row],[Menge kg Nges]]/1000</f>
        <v>2.0744000000000002</v>
      </c>
      <c r="L281" s="1">
        <f>Tabelle7[[#This Row],[Menge kg P2O5]]/1000</f>
        <v>1.077</v>
      </c>
      <c r="M281" s="1">
        <f>Tabelle7[[#This Row],[Menge t Nges]]/Tabelle7[[#This Row],[Anzahl Lieferscheine]]</f>
        <v>0.51860000000000006</v>
      </c>
      <c r="N281" s="1">
        <f>Tabelle7[[#This Row],[Menge t P2O5]]/Tabelle7[[#This Row],[Anzahl Lieferscheine]]</f>
        <v>0.26924999999999999</v>
      </c>
    </row>
    <row r="282" spans="1:14" x14ac:dyDescent="0.2">
      <c r="A282" s="2" t="s">
        <v>27</v>
      </c>
      <c r="B282" s="2" t="s">
        <v>29</v>
      </c>
      <c r="C282" s="2" t="s">
        <v>6</v>
      </c>
      <c r="D282" s="2" t="s">
        <v>15</v>
      </c>
      <c r="E282" s="2" t="s">
        <v>10</v>
      </c>
      <c r="F282" s="2" t="s">
        <v>61</v>
      </c>
      <c r="G282" s="1">
        <v>526.5</v>
      </c>
      <c r="H282" s="1">
        <v>224.89999999999998</v>
      </c>
      <c r="I282" s="4">
        <v>2</v>
      </c>
      <c r="J282" s="2" t="s">
        <v>71</v>
      </c>
      <c r="K282" s="1">
        <f>Tabelle7[[#This Row],[Menge kg Nges]]/1000</f>
        <v>0.52649999999999997</v>
      </c>
      <c r="L282" s="1">
        <f>Tabelle7[[#This Row],[Menge kg P2O5]]/1000</f>
        <v>0.22489999999999999</v>
      </c>
      <c r="M282" s="1">
        <f>Tabelle7[[#This Row],[Menge t Nges]]/Tabelle7[[#This Row],[Anzahl Lieferscheine]]</f>
        <v>0.26324999999999998</v>
      </c>
      <c r="N282" s="1">
        <f>Tabelle7[[#This Row],[Menge t P2O5]]/Tabelle7[[#This Row],[Anzahl Lieferscheine]]</f>
        <v>0.11244999999999999</v>
      </c>
    </row>
    <row r="283" spans="1:14" x14ac:dyDescent="0.2">
      <c r="A283" s="2" t="s">
        <v>27</v>
      </c>
      <c r="B283" s="2" t="s">
        <v>29</v>
      </c>
      <c r="C283" s="2" t="s">
        <v>25</v>
      </c>
      <c r="D283" s="2" t="s">
        <v>25</v>
      </c>
      <c r="E283" s="2" t="s">
        <v>26</v>
      </c>
      <c r="F283" s="2" t="s">
        <v>61</v>
      </c>
      <c r="G283" s="1">
        <v>15274.000000000004</v>
      </c>
      <c r="H283" s="1">
        <v>6379.7999999999975</v>
      </c>
      <c r="I283" s="4">
        <v>32</v>
      </c>
      <c r="J283" s="2" t="s">
        <v>71</v>
      </c>
      <c r="K283" s="1">
        <f>Tabelle7[[#This Row],[Menge kg Nges]]/1000</f>
        <v>15.274000000000004</v>
      </c>
      <c r="L283" s="1">
        <f>Tabelle7[[#This Row],[Menge kg P2O5]]/1000</f>
        <v>6.3797999999999977</v>
      </c>
      <c r="M283" s="1">
        <f>Tabelle7[[#This Row],[Menge t Nges]]/Tabelle7[[#This Row],[Anzahl Lieferscheine]]</f>
        <v>0.47731250000000014</v>
      </c>
      <c r="N283" s="1">
        <f>Tabelle7[[#This Row],[Menge t P2O5]]/Tabelle7[[#This Row],[Anzahl Lieferscheine]]</f>
        <v>0.19936874999999993</v>
      </c>
    </row>
    <row r="284" spans="1:14" x14ac:dyDescent="0.2">
      <c r="A284" s="2" t="s">
        <v>27</v>
      </c>
      <c r="B284" s="2" t="s">
        <v>29</v>
      </c>
      <c r="C284" s="2" t="s">
        <v>63</v>
      </c>
      <c r="D284" s="2" t="s">
        <v>63</v>
      </c>
      <c r="E284" s="2" t="s">
        <v>63</v>
      </c>
      <c r="F284" s="2" t="s">
        <v>61</v>
      </c>
      <c r="G284" s="1">
        <v>450</v>
      </c>
      <c r="H284" s="1">
        <v>425</v>
      </c>
      <c r="I284" s="4">
        <v>1</v>
      </c>
      <c r="J284" s="2" t="s">
        <v>71</v>
      </c>
      <c r="K284" s="1">
        <f>Tabelle7[[#This Row],[Menge kg Nges]]/1000</f>
        <v>0.45</v>
      </c>
      <c r="L284" s="1">
        <f>Tabelle7[[#This Row],[Menge kg P2O5]]/1000</f>
        <v>0.42499999999999999</v>
      </c>
      <c r="M284" s="1">
        <f>Tabelle7[[#This Row],[Menge t Nges]]/Tabelle7[[#This Row],[Anzahl Lieferscheine]]</f>
        <v>0.45</v>
      </c>
      <c r="N284" s="1">
        <f>Tabelle7[[#This Row],[Menge t P2O5]]/Tabelle7[[#This Row],[Anzahl Lieferscheine]]</f>
        <v>0.42499999999999999</v>
      </c>
    </row>
    <row r="285" spans="1:14" x14ac:dyDescent="0.2">
      <c r="A285" s="2" t="s">
        <v>27</v>
      </c>
      <c r="B285" s="2" t="s">
        <v>32</v>
      </c>
      <c r="C285" s="2" t="s">
        <v>6</v>
      </c>
      <c r="D285" s="2" t="s">
        <v>7</v>
      </c>
      <c r="E285" s="2" t="s">
        <v>8</v>
      </c>
      <c r="F285" s="2" t="s">
        <v>61</v>
      </c>
      <c r="G285" s="1">
        <v>8124.61</v>
      </c>
      <c r="H285" s="1">
        <v>3333.4300000000003</v>
      </c>
      <c r="I285" s="4">
        <v>12</v>
      </c>
      <c r="J285" s="2" t="s">
        <v>71</v>
      </c>
      <c r="K285" s="1">
        <f>Tabelle7[[#This Row],[Menge kg Nges]]/1000</f>
        <v>8.1246100000000006</v>
      </c>
      <c r="L285" s="1">
        <f>Tabelle7[[#This Row],[Menge kg P2O5]]/1000</f>
        <v>3.3334300000000003</v>
      </c>
      <c r="M285" s="1">
        <f>Tabelle7[[#This Row],[Menge t Nges]]/Tabelle7[[#This Row],[Anzahl Lieferscheine]]</f>
        <v>0.67705083333333338</v>
      </c>
      <c r="N285" s="1">
        <f>Tabelle7[[#This Row],[Menge t P2O5]]/Tabelle7[[#This Row],[Anzahl Lieferscheine]]</f>
        <v>0.27778583333333334</v>
      </c>
    </row>
    <row r="286" spans="1:14" x14ac:dyDescent="0.2">
      <c r="A286" s="2" t="s">
        <v>27</v>
      </c>
      <c r="B286" s="2" t="s">
        <v>32</v>
      </c>
      <c r="C286" s="2" t="s">
        <v>6</v>
      </c>
      <c r="D286" s="2" t="s">
        <v>7</v>
      </c>
      <c r="E286" s="2" t="s">
        <v>9</v>
      </c>
      <c r="F286" s="2" t="s">
        <v>61</v>
      </c>
      <c r="G286" s="1">
        <v>3429.44</v>
      </c>
      <c r="H286" s="1">
        <v>1354.7200000000005</v>
      </c>
      <c r="I286" s="4">
        <v>33</v>
      </c>
      <c r="J286" s="2" t="s">
        <v>71</v>
      </c>
      <c r="K286" s="1">
        <f>Tabelle7[[#This Row],[Menge kg Nges]]/1000</f>
        <v>3.42944</v>
      </c>
      <c r="L286" s="1">
        <f>Tabelle7[[#This Row],[Menge kg P2O5]]/1000</f>
        <v>1.3547200000000006</v>
      </c>
      <c r="M286" s="1">
        <f>Tabelle7[[#This Row],[Menge t Nges]]/Tabelle7[[#This Row],[Anzahl Lieferscheine]]</f>
        <v>0.10392242424242425</v>
      </c>
      <c r="N286" s="1">
        <f>Tabelle7[[#This Row],[Menge t P2O5]]/Tabelle7[[#This Row],[Anzahl Lieferscheine]]</f>
        <v>4.1052121212121227E-2</v>
      </c>
    </row>
    <row r="287" spans="1:14" x14ac:dyDescent="0.2">
      <c r="A287" s="2" t="s">
        <v>27</v>
      </c>
      <c r="B287" s="2" t="s">
        <v>32</v>
      </c>
      <c r="C287" s="2" t="s">
        <v>6</v>
      </c>
      <c r="D287" s="2" t="s">
        <v>7</v>
      </c>
      <c r="E287" s="2" t="s">
        <v>10</v>
      </c>
      <c r="F287" s="2" t="s">
        <v>61</v>
      </c>
      <c r="G287" s="1">
        <v>212.8</v>
      </c>
      <c r="H287" s="1">
        <v>39.200000000000003</v>
      </c>
      <c r="I287" s="4">
        <v>2</v>
      </c>
      <c r="J287" s="2" t="s">
        <v>71</v>
      </c>
      <c r="K287" s="1">
        <f>Tabelle7[[#This Row],[Menge kg Nges]]/1000</f>
        <v>0.21280000000000002</v>
      </c>
      <c r="L287" s="1">
        <f>Tabelle7[[#This Row],[Menge kg P2O5]]/1000</f>
        <v>3.9200000000000006E-2</v>
      </c>
      <c r="M287" s="1">
        <f>Tabelle7[[#This Row],[Menge t Nges]]/Tabelle7[[#This Row],[Anzahl Lieferscheine]]</f>
        <v>0.10640000000000001</v>
      </c>
      <c r="N287" s="1">
        <f>Tabelle7[[#This Row],[Menge t P2O5]]/Tabelle7[[#This Row],[Anzahl Lieferscheine]]</f>
        <v>1.9600000000000003E-2</v>
      </c>
    </row>
    <row r="288" spans="1:14" x14ac:dyDescent="0.2">
      <c r="A288" s="2" t="s">
        <v>27</v>
      </c>
      <c r="B288" s="2" t="s">
        <v>32</v>
      </c>
      <c r="C288" s="2" t="s">
        <v>6</v>
      </c>
      <c r="D288" s="2" t="s">
        <v>7</v>
      </c>
      <c r="E288" s="2" t="s">
        <v>14</v>
      </c>
      <c r="F288" s="2" t="s">
        <v>61</v>
      </c>
      <c r="G288" s="1">
        <v>189</v>
      </c>
      <c r="H288" s="1">
        <v>105</v>
      </c>
      <c r="I288" s="4">
        <v>1</v>
      </c>
      <c r="J288" s="2" t="s">
        <v>71</v>
      </c>
      <c r="K288" s="1">
        <f>Tabelle7[[#This Row],[Menge kg Nges]]/1000</f>
        <v>0.189</v>
      </c>
      <c r="L288" s="1">
        <f>Tabelle7[[#This Row],[Menge kg P2O5]]/1000</f>
        <v>0.105</v>
      </c>
      <c r="M288" s="1">
        <f>Tabelle7[[#This Row],[Menge t Nges]]/Tabelle7[[#This Row],[Anzahl Lieferscheine]]</f>
        <v>0.189</v>
      </c>
      <c r="N288" s="1">
        <f>Tabelle7[[#This Row],[Menge t P2O5]]/Tabelle7[[#This Row],[Anzahl Lieferscheine]]</f>
        <v>0.105</v>
      </c>
    </row>
    <row r="289" spans="1:14" x14ac:dyDescent="0.2">
      <c r="A289" s="2" t="s">
        <v>27</v>
      </c>
      <c r="B289" s="2" t="s">
        <v>32</v>
      </c>
      <c r="C289" s="2" t="s">
        <v>6</v>
      </c>
      <c r="D289" s="2" t="s">
        <v>15</v>
      </c>
      <c r="E289" s="2" t="s">
        <v>9</v>
      </c>
      <c r="F289" s="2" t="s">
        <v>61</v>
      </c>
      <c r="G289" s="1">
        <v>2231.5500000000002</v>
      </c>
      <c r="H289" s="1">
        <v>909.15</v>
      </c>
      <c r="I289" s="4">
        <v>5</v>
      </c>
      <c r="J289" s="2" t="s">
        <v>71</v>
      </c>
      <c r="K289" s="1">
        <f>Tabelle7[[#This Row],[Menge kg Nges]]/1000</f>
        <v>2.2315500000000004</v>
      </c>
      <c r="L289" s="1">
        <f>Tabelle7[[#This Row],[Menge kg P2O5]]/1000</f>
        <v>0.90915000000000001</v>
      </c>
      <c r="M289" s="1">
        <f>Tabelle7[[#This Row],[Menge t Nges]]/Tabelle7[[#This Row],[Anzahl Lieferscheine]]</f>
        <v>0.4463100000000001</v>
      </c>
      <c r="N289" s="1">
        <f>Tabelle7[[#This Row],[Menge t P2O5]]/Tabelle7[[#This Row],[Anzahl Lieferscheine]]</f>
        <v>0.18182999999999999</v>
      </c>
    </row>
    <row r="290" spans="1:14" x14ac:dyDescent="0.2">
      <c r="A290" s="2" t="s">
        <v>27</v>
      </c>
      <c r="B290" s="2" t="s">
        <v>32</v>
      </c>
      <c r="C290" s="2" t="s">
        <v>6</v>
      </c>
      <c r="D290" s="2" t="s">
        <v>15</v>
      </c>
      <c r="E290" s="2" t="s">
        <v>10</v>
      </c>
      <c r="F290" s="2" t="s">
        <v>61</v>
      </c>
      <c r="G290" s="1">
        <v>129.6</v>
      </c>
      <c r="H290" s="1">
        <v>55.36</v>
      </c>
      <c r="I290" s="4">
        <v>2</v>
      </c>
      <c r="J290" s="2" t="s">
        <v>71</v>
      </c>
      <c r="K290" s="1">
        <f>Tabelle7[[#This Row],[Menge kg Nges]]/1000</f>
        <v>0.12959999999999999</v>
      </c>
      <c r="L290" s="1">
        <f>Tabelle7[[#This Row],[Menge kg P2O5]]/1000</f>
        <v>5.5359999999999999E-2</v>
      </c>
      <c r="M290" s="1">
        <f>Tabelle7[[#This Row],[Menge t Nges]]/Tabelle7[[#This Row],[Anzahl Lieferscheine]]</f>
        <v>6.4799999999999996E-2</v>
      </c>
      <c r="N290" s="1">
        <f>Tabelle7[[#This Row],[Menge t P2O5]]/Tabelle7[[#This Row],[Anzahl Lieferscheine]]</f>
        <v>2.768E-2</v>
      </c>
    </row>
    <row r="291" spans="1:14" x14ac:dyDescent="0.2">
      <c r="A291" s="2" t="s">
        <v>27</v>
      </c>
      <c r="B291" s="2" t="s">
        <v>27</v>
      </c>
      <c r="C291" s="2" t="s">
        <v>6</v>
      </c>
      <c r="D291" s="2" t="s">
        <v>7</v>
      </c>
      <c r="E291" s="2" t="s">
        <v>8</v>
      </c>
      <c r="F291" s="2" t="s">
        <v>61</v>
      </c>
      <c r="G291" s="1">
        <v>451377.93999999983</v>
      </c>
      <c r="H291" s="1">
        <v>217442.06</v>
      </c>
      <c r="I291" s="4">
        <v>1185</v>
      </c>
      <c r="J291" s="2" t="s">
        <v>71</v>
      </c>
      <c r="K291" s="1">
        <f>Tabelle7[[#This Row],[Menge kg Nges]]/1000</f>
        <v>451.37793999999985</v>
      </c>
      <c r="L291" s="1">
        <f>Tabelle7[[#This Row],[Menge kg P2O5]]/1000</f>
        <v>217.44206</v>
      </c>
      <c r="M291" s="1">
        <f>Tabelle7[[#This Row],[Menge t Nges]]/Tabelle7[[#This Row],[Anzahl Lieferscheine]]</f>
        <v>0.38090965400843868</v>
      </c>
      <c r="N291" s="1">
        <f>Tabelle7[[#This Row],[Menge t P2O5]]/Tabelle7[[#This Row],[Anzahl Lieferscheine]]</f>
        <v>0.18349540928270042</v>
      </c>
    </row>
    <row r="292" spans="1:14" x14ac:dyDescent="0.2">
      <c r="A292" s="2" t="s">
        <v>27</v>
      </c>
      <c r="B292" s="2" t="s">
        <v>27</v>
      </c>
      <c r="C292" s="2" t="s">
        <v>6</v>
      </c>
      <c r="D292" s="2" t="s">
        <v>7</v>
      </c>
      <c r="E292" s="2" t="s">
        <v>9</v>
      </c>
      <c r="F292" s="2" t="s">
        <v>61</v>
      </c>
      <c r="G292" s="1">
        <v>154499.11000000004</v>
      </c>
      <c r="H292" s="1">
        <v>64279.920000000042</v>
      </c>
      <c r="I292" s="4">
        <v>659</v>
      </c>
      <c r="J292" s="2" t="s">
        <v>71</v>
      </c>
      <c r="K292" s="1">
        <f>Tabelle7[[#This Row],[Menge kg Nges]]/1000</f>
        <v>154.49911000000003</v>
      </c>
      <c r="L292" s="1">
        <f>Tabelle7[[#This Row],[Menge kg P2O5]]/1000</f>
        <v>64.279920000000047</v>
      </c>
      <c r="M292" s="1">
        <f>Tabelle7[[#This Row],[Menge t Nges]]/Tabelle7[[#This Row],[Anzahl Lieferscheine]]</f>
        <v>0.23444477996965105</v>
      </c>
      <c r="N292" s="1">
        <f>Tabelle7[[#This Row],[Menge t P2O5]]/Tabelle7[[#This Row],[Anzahl Lieferscheine]]</f>
        <v>9.7541608497723892E-2</v>
      </c>
    </row>
    <row r="293" spans="1:14" x14ac:dyDescent="0.2">
      <c r="A293" s="2" t="s">
        <v>27</v>
      </c>
      <c r="B293" s="2" t="s">
        <v>27</v>
      </c>
      <c r="C293" s="2" t="s">
        <v>6</v>
      </c>
      <c r="D293" s="2" t="s">
        <v>7</v>
      </c>
      <c r="E293" s="2" t="s">
        <v>10</v>
      </c>
      <c r="F293" s="2" t="s">
        <v>61</v>
      </c>
      <c r="G293" s="1">
        <v>17904.239999999998</v>
      </c>
      <c r="H293" s="1">
        <v>7318.4099999999971</v>
      </c>
      <c r="I293" s="4">
        <v>64</v>
      </c>
      <c r="J293" s="2" t="s">
        <v>71</v>
      </c>
      <c r="K293" s="1">
        <f>Tabelle7[[#This Row],[Menge kg Nges]]/1000</f>
        <v>17.904239999999998</v>
      </c>
      <c r="L293" s="1">
        <f>Tabelle7[[#This Row],[Menge kg P2O5]]/1000</f>
        <v>7.3184099999999974</v>
      </c>
      <c r="M293" s="1">
        <f>Tabelle7[[#This Row],[Menge t Nges]]/Tabelle7[[#This Row],[Anzahl Lieferscheine]]</f>
        <v>0.27975374999999997</v>
      </c>
      <c r="N293" s="1">
        <f>Tabelle7[[#This Row],[Menge t P2O5]]/Tabelle7[[#This Row],[Anzahl Lieferscheine]]</f>
        <v>0.11435015624999996</v>
      </c>
    </row>
    <row r="294" spans="1:14" x14ac:dyDescent="0.2">
      <c r="A294" s="2" t="s">
        <v>27</v>
      </c>
      <c r="B294" s="2" t="s">
        <v>27</v>
      </c>
      <c r="C294" s="2" t="s">
        <v>6</v>
      </c>
      <c r="D294" s="2" t="s">
        <v>7</v>
      </c>
      <c r="E294" s="2" t="s">
        <v>11</v>
      </c>
      <c r="F294" s="2" t="s">
        <v>61</v>
      </c>
      <c r="G294" s="1">
        <v>104696.57</v>
      </c>
      <c r="H294" s="1">
        <v>48283.010000000017</v>
      </c>
      <c r="I294" s="4">
        <v>484</v>
      </c>
      <c r="J294" s="2" t="s">
        <v>71</v>
      </c>
      <c r="K294" s="1">
        <f>Tabelle7[[#This Row],[Menge kg Nges]]/1000</f>
        <v>104.69657000000001</v>
      </c>
      <c r="L294" s="1">
        <f>Tabelle7[[#This Row],[Menge kg P2O5]]/1000</f>
        <v>48.283010000000019</v>
      </c>
      <c r="M294" s="1">
        <f>Tabelle7[[#This Row],[Menge t Nges]]/Tabelle7[[#This Row],[Anzahl Lieferscheine]]</f>
        <v>0.21631522727272728</v>
      </c>
      <c r="N294" s="1">
        <f>Tabelle7[[#This Row],[Menge t P2O5]]/Tabelle7[[#This Row],[Anzahl Lieferscheine]]</f>
        <v>9.9758285123966978E-2</v>
      </c>
    </row>
    <row r="295" spans="1:14" x14ac:dyDescent="0.2">
      <c r="A295" s="2" t="s">
        <v>27</v>
      </c>
      <c r="B295" s="2" t="s">
        <v>27</v>
      </c>
      <c r="C295" s="2" t="s">
        <v>6</v>
      </c>
      <c r="D295" s="2" t="s">
        <v>7</v>
      </c>
      <c r="E295" s="2" t="s">
        <v>12</v>
      </c>
      <c r="F295" s="2" t="s">
        <v>61</v>
      </c>
      <c r="G295" s="1">
        <v>167302.59000000023</v>
      </c>
      <c r="H295" s="1">
        <v>76734.149999999951</v>
      </c>
      <c r="I295" s="4">
        <v>607</v>
      </c>
      <c r="J295" s="2" t="s">
        <v>71</v>
      </c>
      <c r="K295" s="1">
        <f>Tabelle7[[#This Row],[Menge kg Nges]]/1000</f>
        <v>167.30259000000024</v>
      </c>
      <c r="L295" s="1">
        <f>Tabelle7[[#This Row],[Menge kg P2O5]]/1000</f>
        <v>76.734149999999957</v>
      </c>
      <c r="M295" s="1">
        <f>Tabelle7[[#This Row],[Menge t Nges]]/Tabelle7[[#This Row],[Anzahl Lieferscheine]]</f>
        <v>0.27562205930807288</v>
      </c>
      <c r="N295" s="1">
        <f>Tabelle7[[#This Row],[Menge t P2O5]]/Tabelle7[[#This Row],[Anzahl Lieferscheine]]</f>
        <v>0.12641540362438214</v>
      </c>
    </row>
    <row r="296" spans="1:14" x14ac:dyDescent="0.2">
      <c r="A296" s="2" t="s">
        <v>27</v>
      </c>
      <c r="B296" s="2" t="s">
        <v>27</v>
      </c>
      <c r="C296" s="2" t="s">
        <v>6</v>
      </c>
      <c r="D296" s="2" t="s">
        <v>7</v>
      </c>
      <c r="E296" s="2" t="s">
        <v>13</v>
      </c>
      <c r="F296" s="2" t="s">
        <v>61</v>
      </c>
      <c r="G296" s="1">
        <v>90287.289999999906</v>
      </c>
      <c r="H296" s="1">
        <v>53493.369999999959</v>
      </c>
      <c r="I296" s="4">
        <v>512</v>
      </c>
      <c r="J296" s="2" t="s">
        <v>71</v>
      </c>
      <c r="K296" s="1">
        <f>Tabelle7[[#This Row],[Menge kg Nges]]/1000</f>
        <v>90.287289999999899</v>
      </c>
      <c r="L296" s="1">
        <f>Tabelle7[[#This Row],[Menge kg P2O5]]/1000</f>
        <v>53.493369999999956</v>
      </c>
      <c r="M296" s="1">
        <f>Tabelle7[[#This Row],[Menge t Nges]]/Tabelle7[[#This Row],[Anzahl Lieferscheine]]</f>
        <v>0.1763423632812498</v>
      </c>
      <c r="N296" s="1">
        <f>Tabelle7[[#This Row],[Menge t P2O5]]/Tabelle7[[#This Row],[Anzahl Lieferscheine]]</f>
        <v>0.10447923828124991</v>
      </c>
    </row>
    <row r="297" spans="1:14" x14ac:dyDescent="0.2">
      <c r="A297" s="2" t="s">
        <v>27</v>
      </c>
      <c r="B297" s="2" t="s">
        <v>27</v>
      </c>
      <c r="C297" s="2" t="s">
        <v>6</v>
      </c>
      <c r="D297" s="2" t="s">
        <v>7</v>
      </c>
      <c r="E297" s="2" t="s">
        <v>14</v>
      </c>
      <c r="F297" s="2" t="s">
        <v>61</v>
      </c>
      <c r="G297" s="1">
        <v>121029.21999999994</v>
      </c>
      <c r="H297" s="1">
        <v>64975.430000000008</v>
      </c>
      <c r="I297" s="4">
        <v>481</v>
      </c>
      <c r="J297" s="2" t="s">
        <v>71</v>
      </c>
      <c r="K297" s="1">
        <f>Tabelle7[[#This Row],[Menge kg Nges]]/1000</f>
        <v>121.02921999999994</v>
      </c>
      <c r="L297" s="1">
        <f>Tabelle7[[#This Row],[Menge kg P2O5]]/1000</f>
        <v>64.975430000000003</v>
      </c>
      <c r="M297" s="1">
        <f>Tabelle7[[#This Row],[Menge t Nges]]/Tabelle7[[#This Row],[Anzahl Lieferscheine]]</f>
        <v>0.2516199999999999</v>
      </c>
      <c r="N297" s="1">
        <f>Tabelle7[[#This Row],[Menge t P2O5]]/Tabelle7[[#This Row],[Anzahl Lieferscheine]]</f>
        <v>0.13508405405405405</v>
      </c>
    </row>
    <row r="298" spans="1:14" x14ac:dyDescent="0.2">
      <c r="A298" s="2" t="s">
        <v>27</v>
      </c>
      <c r="B298" s="2" t="s">
        <v>27</v>
      </c>
      <c r="C298" s="2" t="s">
        <v>6</v>
      </c>
      <c r="D298" s="2" t="s">
        <v>15</v>
      </c>
      <c r="E298" s="2" t="s">
        <v>8</v>
      </c>
      <c r="F298" s="2" t="s">
        <v>61</v>
      </c>
      <c r="G298" s="1">
        <v>1162.0999999999999</v>
      </c>
      <c r="H298" s="1">
        <v>668.3</v>
      </c>
      <c r="I298" s="4">
        <v>5</v>
      </c>
      <c r="J298" s="2" t="s">
        <v>71</v>
      </c>
      <c r="K298" s="1">
        <f>Tabelle7[[#This Row],[Menge kg Nges]]/1000</f>
        <v>1.1620999999999999</v>
      </c>
      <c r="L298" s="1">
        <f>Tabelle7[[#This Row],[Menge kg P2O5]]/1000</f>
        <v>0.66830000000000001</v>
      </c>
      <c r="M298" s="1">
        <f>Tabelle7[[#This Row],[Menge t Nges]]/Tabelle7[[#This Row],[Anzahl Lieferscheine]]</f>
        <v>0.23241999999999999</v>
      </c>
      <c r="N298" s="1">
        <f>Tabelle7[[#This Row],[Menge t P2O5]]/Tabelle7[[#This Row],[Anzahl Lieferscheine]]</f>
        <v>0.13366</v>
      </c>
    </row>
    <row r="299" spans="1:14" x14ac:dyDescent="0.2">
      <c r="A299" s="2" t="s">
        <v>27</v>
      </c>
      <c r="B299" s="2" t="s">
        <v>27</v>
      </c>
      <c r="C299" s="2" t="s">
        <v>6</v>
      </c>
      <c r="D299" s="2" t="s">
        <v>15</v>
      </c>
      <c r="E299" s="2" t="s">
        <v>17</v>
      </c>
      <c r="F299" s="2" t="s">
        <v>61</v>
      </c>
      <c r="G299" s="1">
        <v>1094.04</v>
      </c>
      <c r="H299" s="1">
        <v>557.22</v>
      </c>
      <c r="I299" s="4">
        <v>6</v>
      </c>
      <c r="J299" s="2" t="s">
        <v>71</v>
      </c>
      <c r="K299" s="1">
        <f>Tabelle7[[#This Row],[Menge kg Nges]]/1000</f>
        <v>1.0940399999999999</v>
      </c>
      <c r="L299" s="1">
        <f>Tabelle7[[#This Row],[Menge kg P2O5]]/1000</f>
        <v>0.55722000000000005</v>
      </c>
      <c r="M299" s="1">
        <f>Tabelle7[[#This Row],[Menge t Nges]]/Tabelle7[[#This Row],[Anzahl Lieferscheine]]</f>
        <v>0.18233999999999997</v>
      </c>
      <c r="N299" s="1">
        <f>Tabelle7[[#This Row],[Menge t P2O5]]/Tabelle7[[#This Row],[Anzahl Lieferscheine]]</f>
        <v>9.2870000000000008E-2</v>
      </c>
    </row>
    <row r="300" spans="1:14" x14ac:dyDescent="0.2">
      <c r="A300" s="2" t="s">
        <v>27</v>
      </c>
      <c r="B300" s="2" t="s">
        <v>27</v>
      </c>
      <c r="C300" s="2" t="s">
        <v>6</v>
      </c>
      <c r="D300" s="2" t="s">
        <v>15</v>
      </c>
      <c r="E300" s="2" t="s">
        <v>18</v>
      </c>
      <c r="F300" s="2" t="s">
        <v>61</v>
      </c>
      <c r="G300" s="1">
        <v>39933.980000000003</v>
      </c>
      <c r="H300" s="1">
        <v>31184.96000000001</v>
      </c>
      <c r="I300" s="4">
        <v>107</v>
      </c>
      <c r="J300" s="2" t="s">
        <v>71</v>
      </c>
      <c r="K300" s="1">
        <f>Tabelle7[[#This Row],[Menge kg Nges]]/1000</f>
        <v>39.933980000000005</v>
      </c>
      <c r="L300" s="1">
        <f>Tabelle7[[#This Row],[Menge kg P2O5]]/1000</f>
        <v>31.184960000000011</v>
      </c>
      <c r="M300" s="1">
        <f>Tabelle7[[#This Row],[Menge t Nges]]/Tabelle7[[#This Row],[Anzahl Lieferscheine]]</f>
        <v>0.37321476635514023</v>
      </c>
      <c r="N300" s="1">
        <f>Tabelle7[[#This Row],[Menge t P2O5]]/Tabelle7[[#This Row],[Anzahl Lieferscheine]]</f>
        <v>0.29144822429906553</v>
      </c>
    </row>
    <row r="301" spans="1:14" x14ac:dyDescent="0.2">
      <c r="A301" s="2" t="s">
        <v>27</v>
      </c>
      <c r="B301" s="2" t="s">
        <v>27</v>
      </c>
      <c r="C301" s="2" t="s">
        <v>6</v>
      </c>
      <c r="D301" s="2" t="s">
        <v>15</v>
      </c>
      <c r="E301" s="2" t="s">
        <v>19</v>
      </c>
      <c r="F301" s="2" t="s">
        <v>61</v>
      </c>
      <c r="G301" s="1">
        <v>15622.2</v>
      </c>
      <c r="H301" s="1">
        <v>17178</v>
      </c>
      <c r="I301" s="4">
        <v>23</v>
      </c>
      <c r="J301" s="2" t="s">
        <v>71</v>
      </c>
      <c r="K301" s="1">
        <f>Tabelle7[[#This Row],[Menge kg Nges]]/1000</f>
        <v>15.622200000000001</v>
      </c>
      <c r="L301" s="1">
        <f>Tabelle7[[#This Row],[Menge kg P2O5]]/1000</f>
        <v>17.178000000000001</v>
      </c>
      <c r="M301" s="1">
        <f>Tabelle7[[#This Row],[Menge t Nges]]/Tabelle7[[#This Row],[Anzahl Lieferscheine]]</f>
        <v>0.67922608695652176</v>
      </c>
      <c r="N301" s="1">
        <f>Tabelle7[[#This Row],[Menge t P2O5]]/Tabelle7[[#This Row],[Anzahl Lieferscheine]]</f>
        <v>0.74686956521739134</v>
      </c>
    </row>
    <row r="302" spans="1:14" x14ac:dyDescent="0.2">
      <c r="A302" s="2" t="s">
        <v>27</v>
      </c>
      <c r="B302" s="2" t="s">
        <v>27</v>
      </c>
      <c r="C302" s="2" t="s">
        <v>6</v>
      </c>
      <c r="D302" s="2" t="s">
        <v>15</v>
      </c>
      <c r="E302" s="2" t="s">
        <v>20</v>
      </c>
      <c r="F302" s="2" t="s">
        <v>61</v>
      </c>
      <c r="G302" s="1">
        <v>24156.26999999999</v>
      </c>
      <c r="H302" s="1">
        <v>14635.800000000001</v>
      </c>
      <c r="I302" s="4">
        <v>184</v>
      </c>
      <c r="J302" s="2" t="s">
        <v>71</v>
      </c>
      <c r="K302" s="1">
        <f>Tabelle7[[#This Row],[Menge kg Nges]]/1000</f>
        <v>24.156269999999989</v>
      </c>
      <c r="L302" s="1">
        <f>Tabelle7[[#This Row],[Menge kg P2O5]]/1000</f>
        <v>14.635800000000001</v>
      </c>
      <c r="M302" s="1">
        <f>Tabelle7[[#This Row],[Menge t Nges]]/Tabelle7[[#This Row],[Anzahl Lieferscheine]]</f>
        <v>0.13128407608695647</v>
      </c>
      <c r="N302" s="1">
        <f>Tabelle7[[#This Row],[Menge t P2O5]]/Tabelle7[[#This Row],[Anzahl Lieferscheine]]</f>
        <v>7.9542391304347829E-2</v>
      </c>
    </row>
    <row r="303" spans="1:14" x14ac:dyDescent="0.2">
      <c r="A303" s="2" t="s">
        <v>27</v>
      </c>
      <c r="B303" s="2" t="s">
        <v>27</v>
      </c>
      <c r="C303" s="2" t="s">
        <v>6</v>
      </c>
      <c r="D303" s="2" t="s">
        <v>15</v>
      </c>
      <c r="E303" s="2" t="s">
        <v>21</v>
      </c>
      <c r="F303" s="2" t="s">
        <v>61</v>
      </c>
      <c r="G303" s="1">
        <v>78647.309999999983</v>
      </c>
      <c r="H303" s="1">
        <v>40552.42000000002</v>
      </c>
      <c r="I303" s="4">
        <v>200</v>
      </c>
      <c r="J303" s="2" t="s">
        <v>71</v>
      </c>
      <c r="K303" s="1">
        <f>Tabelle7[[#This Row],[Menge kg Nges]]/1000</f>
        <v>78.647309999999976</v>
      </c>
      <c r="L303" s="1">
        <f>Tabelle7[[#This Row],[Menge kg P2O5]]/1000</f>
        <v>40.552420000000019</v>
      </c>
      <c r="M303" s="1">
        <f>Tabelle7[[#This Row],[Menge t Nges]]/Tabelle7[[#This Row],[Anzahl Lieferscheine]]</f>
        <v>0.39323654999999991</v>
      </c>
      <c r="N303" s="1">
        <f>Tabelle7[[#This Row],[Menge t P2O5]]/Tabelle7[[#This Row],[Anzahl Lieferscheine]]</f>
        <v>0.20276210000000008</v>
      </c>
    </row>
    <row r="304" spans="1:14" x14ac:dyDescent="0.2">
      <c r="A304" s="2" t="s">
        <v>27</v>
      </c>
      <c r="B304" s="2" t="s">
        <v>27</v>
      </c>
      <c r="C304" s="2" t="s">
        <v>6</v>
      </c>
      <c r="D304" s="2" t="s">
        <v>15</v>
      </c>
      <c r="E304" s="2" t="s">
        <v>9</v>
      </c>
      <c r="F304" s="2" t="s">
        <v>61</v>
      </c>
      <c r="G304" s="1">
        <v>38577.820000000014</v>
      </c>
      <c r="H304" s="1">
        <v>21936.17</v>
      </c>
      <c r="I304" s="4">
        <v>159</v>
      </c>
      <c r="J304" s="2" t="s">
        <v>71</v>
      </c>
      <c r="K304" s="1">
        <f>Tabelle7[[#This Row],[Menge kg Nges]]/1000</f>
        <v>38.577820000000017</v>
      </c>
      <c r="L304" s="1">
        <f>Tabelle7[[#This Row],[Menge kg P2O5]]/1000</f>
        <v>21.936169999999997</v>
      </c>
      <c r="M304" s="1">
        <f>Tabelle7[[#This Row],[Menge t Nges]]/Tabelle7[[#This Row],[Anzahl Lieferscheine]]</f>
        <v>0.24262779874213847</v>
      </c>
      <c r="N304" s="1">
        <f>Tabelle7[[#This Row],[Menge t P2O5]]/Tabelle7[[#This Row],[Anzahl Lieferscheine]]</f>
        <v>0.13796333333333333</v>
      </c>
    </row>
    <row r="305" spans="1:14" x14ac:dyDescent="0.2">
      <c r="A305" s="2" t="s">
        <v>27</v>
      </c>
      <c r="B305" s="2" t="s">
        <v>27</v>
      </c>
      <c r="C305" s="2" t="s">
        <v>6</v>
      </c>
      <c r="D305" s="2" t="s">
        <v>15</v>
      </c>
      <c r="E305" s="2" t="s">
        <v>10</v>
      </c>
      <c r="F305" s="2" t="s">
        <v>61</v>
      </c>
      <c r="G305" s="1">
        <v>19287.329999999998</v>
      </c>
      <c r="H305" s="1">
        <v>8566.86</v>
      </c>
      <c r="I305" s="4">
        <v>75</v>
      </c>
      <c r="J305" s="2" t="s">
        <v>71</v>
      </c>
      <c r="K305" s="1">
        <f>Tabelle7[[#This Row],[Menge kg Nges]]/1000</f>
        <v>19.287329999999997</v>
      </c>
      <c r="L305" s="1">
        <f>Tabelle7[[#This Row],[Menge kg P2O5]]/1000</f>
        <v>8.5668600000000001</v>
      </c>
      <c r="M305" s="1">
        <f>Tabelle7[[#This Row],[Menge t Nges]]/Tabelle7[[#This Row],[Anzahl Lieferscheine]]</f>
        <v>0.25716439999999996</v>
      </c>
      <c r="N305" s="1">
        <f>Tabelle7[[#This Row],[Menge t P2O5]]/Tabelle7[[#This Row],[Anzahl Lieferscheine]]</f>
        <v>0.1142248</v>
      </c>
    </row>
    <row r="306" spans="1:14" x14ac:dyDescent="0.2">
      <c r="A306" s="2" t="s">
        <v>27</v>
      </c>
      <c r="B306" s="2" t="s">
        <v>27</v>
      </c>
      <c r="C306" s="2" t="s">
        <v>6</v>
      </c>
      <c r="D306" s="2" t="s">
        <v>15</v>
      </c>
      <c r="E306" s="2" t="s">
        <v>23</v>
      </c>
      <c r="F306" s="2" t="s">
        <v>61</v>
      </c>
      <c r="G306" s="1">
        <v>2489.9</v>
      </c>
      <c r="H306" s="1">
        <v>1183.6300000000001</v>
      </c>
      <c r="I306" s="4">
        <v>16</v>
      </c>
      <c r="J306" s="2" t="s">
        <v>71</v>
      </c>
      <c r="K306" s="1">
        <f>Tabelle7[[#This Row],[Menge kg Nges]]/1000</f>
        <v>2.4899</v>
      </c>
      <c r="L306" s="1">
        <f>Tabelle7[[#This Row],[Menge kg P2O5]]/1000</f>
        <v>1.1836300000000002</v>
      </c>
      <c r="M306" s="1">
        <f>Tabelle7[[#This Row],[Menge t Nges]]/Tabelle7[[#This Row],[Anzahl Lieferscheine]]</f>
        <v>0.15561875</v>
      </c>
      <c r="N306" s="1">
        <f>Tabelle7[[#This Row],[Menge t P2O5]]/Tabelle7[[#This Row],[Anzahl Lieferscheine]]</f>
        <v>7.3976875000000011E-2</v>
      </c>
    </row>
    <row r="307" spans="1:14" x14ac:dyDescent="0.2">
      <c r="A307" s="2" t="s">
        <v>27</v>
      </c>
      <c r="B307" s="2" t="s">
        <v>27</v>
      </c>
      <c r="C307" s="2" t="s">
        <v>6</v>
      </c>
      <c r="D307" s="2" t="s">
        <v>15</v>
      </c>
      <c r="E307" s="2" t="s">
        <v>12</v>
      </c>
      <c r="F307" s="2" t="s">
        <v>61</v>
      </c>
      <c r="G307" s="1">
        <v>1539.7199999999998</v>
      </c>
      <c r="H307" s="1">
        <v>1381.8</v>
      </c>
      <c r="I307" s="4">
        <v>5</v>
      </c>
      <c r="J307" s="2" t="s">
        <v>71</v>
      </c>
      <c r="K307" s="1">
        <f>Tabelle7[[#This Row],[Menge kg Nges]]/1000</f>
        <v>1.5397199999999998</v>
      </c>
      <c r="L307" s="1">
        <f>Tabelle7[[#This Row],[Menge kg P2O5]]/1000</f>
        <v>1.3817999999999999</v>
      </c>
      <c r="M307" s="1">
        <f>Tabelle7[[#This Row],[Menge t Nges]]/Tabelle7[[#This Row],[Anzahl Lieferscheine]]</f>
        <v>0.30794399999999994</v>
      </c>
      <c r="N307" s="1">
        <f>Tabelle7[[#This Row],[Menge t P2O5]]/Tabelle7[[#This Row],[Anzahl Lieferscheine]]</f>
        <v>0.27635999999999999</v>
      </c>
    </row>
    <row r="308" spans="1:14" x14ac:dyDescent="0.2">
      <c r="A308" s="2" t="s">
        <v>27</v>
      </c>
      <c r="B308" s="2" t="s">
        <v>27</v>
      </c>
      <c r="C308" s="2" t="s">
        <v>6</v>
      </c>
      <c r="D308" s="2" t="s">
        <v>15</v>
      </c>
      <c r="E308" s="2" t="s">
        <v>13</v>
      </c>
      <c r="F308" s="2" t="s">
        <v>61</v>
      </c>
      <c r="G308" s="1">
        <v>978.04000000000008</v>
      </c>
      <c r="H308" s="1">
        <v>841.7</v>
      </c>
      <c r="I308" s="4">
        <v>5</v>
      </c>
      <c r="J308" s="2" t="s">
        <v>71</v>
      </c>
      <c r="K308" s="1">
        <f>Tabelle7[[#This Row],[Menge kg Nges]]/1000</f>
        <v>0.97804000000000013</v>
      </c>
      <c r="L308" s="1">
        <f>Tabelle7[[#This Row],[Menge kg P2O5]]/1000</f>
        <v>0.8417</v>
      </c>
      <c r="M308" s="1">
        <f>Tabelle7[[#This Row],[Menge t Nges]]/Tabelle7[[#This Row],[Anzahl Lieferscheine]]</f>
        <v>0.19560800000000003</v>
      </c>
      <c r="N308" s="1">
        <f>Tabelle7[[#This Row],[Menge t P2O5]]/Tabelle7[[#This Row],[Anzahl Lieferscheine]]</f>
        <v>0.16833999999999999</v>
      </c>
    </row>
    <row r="309" spans="1:14" x14ac:dyDescent="0.2">
      <c r="A309" s="2" t="s">
        <v>27</v>
      </c>
      <c r="B309" s="2" t="s">
        <v>27</v>
      </c>
      <c r="C309" s="2" t="s">
        <v>6</v>
      </c>
      <c r="D309" s="2" t="s">
        <v>15</v>
      </c>
      <c r="E309" s="2" t="s">
        <v>31</v>
      </c>
      <c r="F309" s="2" t="s">
        <v>61</v>
      </c>
      <c r="G309" s="1">
        <v>641.65</v>
      </c>
      <c r="H309" s="1">
        <v>289.52</v>
      </c>
      <c r="I309" s="4">
        <v>3</v>
      </c>
      <c r="J309" s="2" t="s">
        <v>71</v>
      </c>
      <c r="K309" s="1">
        <f>Tabelle7[[#This Row],[Menge kg Nges]]/1000</f>
        <v>0.64164999999999994</v>
      </c>
      <c r="L309" s="1">
        <f>Tabelle7[[#This Row],[Menge kg P2O5]]/1000</f>
        <v>0.28952</v>
      </c>
      <c r="M309" s="1">
        <f>Tabelle7[[#This Row],[Menge t Nges]]/Tabelle7[[#This Row],[Anzahl Lieferscheine]]</f>
        <v>0.21388333333333331</v>
      </c>
      <c r="N309" s="1">
        <f>Tabelle7[[#This Row],[Menge t P2O5]]/Tabelle7[[#This Row],[Anzahl Lieferscheine]]</f>
        <v>9.6506666666666671E-2</v>
      </c>
    </row>
    <row r="310" spans="1:14" x14ac:dyDescent="0.2">
      <c r="A310" s="2" t="s">
        <v>27</v>
      </c>
      <c r="B310" s="2" t="s">
        <v>27</v>
      </c>
      <c r="C310" s="2" t="s">
        <v>25</v>
      </c>
      <c r="D310" s="2" t="s">
        <v>25</v>
      </c>
      <c r="E310" s="2" t="s">
        <v>26</v>
      </c>
      <c r="F310" s="2" t="s">
        <v>61</v>
      </c>
      <c r="G310" s="1">
        <v>389837.77000000008</v>
      </c>
      <c r="H310" s="1">
        <v>175001.25000000003</v>
      </c>
      <c r="I310" s="4">
        <v>633</v>
      </c>
      <c r="J310" s="2" t="s">
        <v>71</v>
      </c>
      <c r="K310" s="1">
        <f>Tabelle7[[#This Row],[Menge kg Nges]]/1000</f>
        <v>389.83777000000009</v>
      </c>
      <c r="L310" s="1">
        <f>Tabelle7[[#This Row],[Menge kg P2O5]]/1000</f>
        <v>175.00125000000003</v>
      </c>
      <c r="M310" s="1">
        <f>Tabelle7[[#This Row],[Menge t Nges]]/Tabelle7[[#This Row],[Anzahl Lieferscheine]]</f>
        <v>0.61585745655608226</v>
      </c>
      <c r="N310" s="1">
        <f>Tabelle7[[#This Row],[Menge t P2O5]]/Tabelle7[[#This Row],[Anzahl Lieferscheine]]</f>
        <v>0.27646327014218014</v>
      </c>
    </row>
    <row r="311" spans="1:14" x14ac:dyDescent="0.2">
      <c r="A311" s="2" t="s">
        <v>27</v>
      </c>
      <c r="B311" s="2" t="s">
        <v>27</v>
      </c>
      <c r="C311" s="2" t="s">
        <v>63</v>
      </c>
      <c r="D311" s="2" t="s">
        <v>63</v>
      </c>
      <c r="E311" s="2" t="s">
        <v>63</v>
      </c>
      <c r="F311" s="2" t="s">
        <v>61</v>
      </c>
      <c r="G311" s="1">
        <v>12808.69</v>
      </c>
      <c r="H311" s="1">
        <v>10930.77</v>
      </c>
      <c r="I311" s="4">
        <v>43</v>
      </c>
      <c r="J311" s="2" t="s">
        <v>71</v>
      </c>
      <c r="K311" s="1">
        <f>Tabelle7[[#This Row],[Menge kg Nges]]/1000</f>
        <v>12.80869</v>
      </c>
      <c r="L311" s="1">
        <f>Tabelle7[[#This Row],[Menge kg P2O5]]/1000</f>
        <v>10.930770000000001</v>
      </c>
      <c r="M311" s="1">
        <f>Tabelle7[[#This Row],[Menge t Nges]]/Tabelle7[[#This Row],[Anzahl Lieferscheine]]</f>
        <v>0.29787651162790696</v>
      </c>
      <c r="N311" s="1">
        <f>Tabelle7[[#This Row],[Menge t P2O5]]/Tabelle7[[#This Row],[Anzahl Lieferscheine]]</f>
        <v>0.2542039534883721</v>
      </c>
    </row>
    <row r="312" spans="1:14" x14ac:dyDescent="0.2">
      <c r="A312" s="2" t="s">
        <v>27</v>
      </c>
      <c r="B312" s="2" t="s">
        <v>33</v>
      </c>
      <c r="C312" s="2" t="s">
        <v>6</v>
      </c>
      <c r="D312" s="2" t="s">
        <v>7</v>
      </c>
      <c r="E312" s="2" t="s">
        <v>8</v>
      </c>
      <c r="F312" s="2" t="s">
        <v>61</v>
      </c>
      <c r="G312" s="1">
        <v>492.24</v>
      </c>
      <c r="H312" s="1">
        <v>187.32</v>
      </c>
      <c r="I312" s="4">
        <v>1</v>
      </c>
      <c r="J312" s="2" t="s">
        <v>71</v>
      </c>
      <c r="K312" s="1">
        <f>Tabelle7[[#This Row],[Menge kg Nges]]/1000</f>
        <v>0.49224000000000001</v>
      </c>
      <c r="L312" s="1">
        <f>Tabelle7[[#This Row],[Menge kg P2O5]]/1000</f>
        <v>0.18731999999999999</v>
      </c>
      <c r="M312" s="1">
        <f>Tabelle7[[#This Row],[Menge t Nges]]/Tabelle7[[#This Row],[Anzahl Lieferscheine]]</f>
        <v>0.49224000000000001</v>
      </c>
      <c r="N312" s="1">
        <f>Tabelle7[[#This Row],[Menge t P2O5]]/Tabelle7[[#This Row],[Anzahl Lieferscheine]]</f>
        <v>0.18731999999999999</v>
      </c>
    </row>
    <row r="313" spans="1:14" x14ac:dyDescent="0.2">
      <c r="A313" s="2" t="s">
        <v>27</v>
      </c>
      <c r="B313" s="2" t="s">
        <v>46</v>
      </c>
      <c r="C313" s="2" t="s">
        <v>6</v>
      </c>
      <c r="D313" s="2" t="s">
        <v>7</v>
      </c>
      <c r="E313" s="2" t="s">
        <v>8</v>
      </c>
      <c r="F313" s="2" t="s">
        <v>61</v>
      </c>
      <c r="G313" s="1">
        <v>3688.06</v>
      </c>
      <c r="H313" s="1">
        <v>1943.0799999999997</v>
      </c>
      <c r="I313" s="4">
        <v>15</v>
      </c>
      <c r="J313" s="2" t="s">
        <v>71</v>
      </c>
      <c r="K313" s="1">
        <f>Tabelle7[[#This Row],[Menge kg Nges]]/1000</f>
        <v>3.6880600000000001</v>
      </c>
      <c r="L313" s="1">
        <f>Tabelle7[[#This Row],[Menge kg P2O5]]/1000</f>
        <v>1.9430799999999997</v>
      </c>
      <c r="M313" s="1">
        <f>Tabelle7[[#This Row],[Menge t Nges]]/Tabelle7[[#This Row],[Anzahl Lieferscheine]]</f>
        <v>0.24587066666666668</v>
      </c>
      <c r="N313" s="1">
        <f>Tabelle7[[#This Row],[Menge t P2O5]]/Tabelle7[[#This Row],[Anzahl Lieferscheine]]</f>
        <v>0.12953866666666664</v>
      </c>
    </row>
    <row r="314" spans="1:14" x14ac:dyDescent="0.2">
      <c r="A314" s="2" t="s">
        <v>27</v>
      </c>
      <c r="B314" s="2" t="s">
        <v>46</v>
      </c>
      <c r="C314" s="2" t="s">
        <v>6</v>
      </c>
      <c r="D314" s="2" t="s">
        <v>7</v>
      </c>
      <c r="E314" s="2" t="s">
        <v>9</v>
      </c>
      <c r="F314" s="2" t="s">
        <v>61</v>
      </c>
      <c r="G314" s="1">
        <v>415.8</v>
      </c>
      <c r="H314" s="1">
        <v>170.1</v>
      </c>
      <c r="I314" s="4">
        <v>2</v>
      </c>
      <c r="J314" s="2" t="s">
        <v>71</v>
      </c>
      <c r="K314" s="1">
        <f>Tabelle7[[#This Row],[Menge kg Nges]]/1000</f>
        <v>0.4158</v>
      </c>
      <c r="L314" s="1">
        <f>Tabelle7[[#This Row],[Menge kg P2O5]]/1000</f>
        <v>0.1701</v>
      </c>
      <c r="M314" s="1">
        <f>Tabelle7[[#This Row],[Menge t Nges]]/Tabelle7[[#This Row],[Anzahl Lieferscheine]]</f>
        <v>0.2079</v>
      </c>
      <c r="N314" s="1">
        <f>Tabelle7[[#This Row],[Menge t P2O5]]/Tabelle7[[#This Row],[Anzahl Lieferscheine]]</f>
        <v>8.5050000000000001E-2</v>
      </c>
    </row>
    <row r="315" spans="1:14" x14ac:dyDescent="0.2">
      <c r="A315" s="2" t="s">
        <v>27</v>
      </c>
      <c r="B315" s="2" t="s">
        <v>46</v>
      </c>
      <c r="C315" s="2" t="s">
        <v>6</v>
      </c>
      <c r="D315" s="2" t="s">
        <v>15</v>
      </c>
      <c r="E315" s="2" t="s">
        <v>21</v>
      </c>
      <c r="F315" s="2" t="s">
        <v>61</v>
      </c>
      <c r="G315" s="1">
        <v>614.4</v>
      </c>
      <c r="H315" s="1">
        <v>326.39999999999998</v>
      </c>
      <c r="I315" s="4">
        <v>1</v>
      </c>
      <c r="J315" s="2" t="s">
        <v>71</v>
      </c>
      <c r="K315" s="1">
        <f>Tabelle7[[#This Row],[Menge kg Nges]]/1000</f>
        <v>0.61439999999999995</v>
      </c>
      <c r="L315" s="1">
        <f>Tabelle7[[#This Row],[Menge kg P2O5]]/1000</f>
        <v>0.32639999999999997</v>
      </c>
      <c r="M315" s="1">
        <f>Tabelle7[[#This Row],[Menge t Nges]]/Tabelle7[[#This Row],[Anzahl Lieferscheine]]</f>
        <v>0.61439999999999995</v>
      </c>
      <c r="N315" s="1">
        <f>Tabelle7[[#This Row],[Menge t P2O5]]/Tabelle7[[#This Row],[Anzahl Lieferscheine]]</f>
        <v>0.32639999999999997</v>
      </c>
    </row>
    <row r="316" spans="1:14" x14ac:dyDescent="0.2">
      <c r="A316" s="2" t="s">
        <v>27</v>
      </c>
      <c r="B316" s="2" t="s">
        <v>46</v>
      </c>
      <c r="C316" s="2" t="s">
        <v>6</v>
      </c>
      <c r="D316" s="2" t="s">
        <v>15</v>
      </c>
      <c r="E316" s="2" t="s">
        <v>9</v>
      </c>
      <c r="F316" s="2" t="s">
        <v>61</v>
      </c>
      <c r="G316" s="1">
        <v>1561.1399999999999</v>
      </c>
      <c r="H316" s="1">
        <v>959.25</v>
      </c>
      <c r="I316" s="4">
        <v>3</v>
      </c>
      <c r="J316" s="2" t="s">
        <v>71</v>
      </c>
      <c r="K316" s="1">
        <f>Tabelle7[[#This Row],[Menge kg Nges]]/1000</f>
        <v>1.56114</v>
      </c>
      <c r="L316" s="1">
        <f>Tabelle7[[#This Row],[Menge kg P2O5]]/1000</f>
        <v>0.95925000000000005</v>
      </c>
      <c r="M316" s="1">
        <f>Tabelle7[[#This Row],[Menge t Nges]]/Tabelle7[[#This Row],[Anzahl Lieferscheine]]</f>
        <v>0.52037999999999995</v>
      </c>
      <c r="N316" s="1">
        <f>Tabelle7[[#This Row],[Menge t P2O5]]/Tabelle7[[#This Row],[Anzahl Lieferscheine]]</f>
        <v>0.31975000000000003</v>
      </c>
    </row>
    <row r="317" spans="1:14" x14ac:dyDescent="0.2">
      <c r="A317" s="2" t="s">
        <v>27</v>
      </c>
      <c r="B317" s="2" t="s">
        <v>46</v>
      </c>
      <c r="C317" s="2" t="s">
        <v>6</v>
      </c>
      <c r="D317" s="2" t="s">
        <v>15</v>
      </c>
      <c r="E317" s="2" t="s">
        <v>23</v>
      </c>
      <c r="F317" s="2" t="s">
        <v>61</v>
      </c>
      <c r="G317" s="1">
        <v>53.3</v>
      </c>
      <c r="H317" s="1">
        <v>24.05</v>
      </c>
      <c r="I317" s="4">
        <v>1</v>
      </c>
      <c r="J317" s="2" t="s">
        <v>71</v>
      </c>
      <c r="K317" s="1">
        <f>Tabelle7[[#This Row],[Menge kg Nges]]/1000</f>
        <v>5.33E-2</v>
      </c>
      <c r="L317" s="1">
        <f>Tabelle7[[#This Row],[Menge kg P2O5]]/1000</f>
        <v>2.4050000000000002E-2</v>
      </c>
      <c r="M317" s="1">
        <f>Tabelle7[[#This Row],[Menge t Nges]]/Tabelle7[[#This Row],[Anzahl Lieferscheine]]</f>
        <v>5.33E-2</v>
      </c>
      <c r="N317" s="1">
        <f>Tabelle7[[#This Row],[Menge t P2O5]]/Tabelle7[[#This Row],[Anzahl Lieferscheine]]</f>
        <v>2.4050000000000002E-2</v>
      </c>
    </row>
    <row r="318" spans="1:14" x14ac:dyDescent="0.2">
      <c r="A318" s="2" t="s">
        <v>27</v>
      </c>
      <c r="B318" s="2" t="s">
        <v>46</v>
      </c>
      <c r="C318" s="2" t="s">
        <v>25</v>
      </c>
      <c r="D318" s="2" t="s">
        <v>25</v>
      </c>
      <c r="E318" s="2" t="s">
        <v>26</v>
      </c>
      <c r="F318" s="2" t="s">
        <v>61</v>
      </c>
      <c r="G318" s="1">
        <v>797</v>
      </c>
      <c r="H318" s="1">
        <v>324</v>
      </c>
      <c r="I318" s="4">
        <v>1</v>
      </c>
      <c r="J318" s="2" t="s">
        <v>71</v>
      </c>
      <c r="K318" s="1">
        <f>Tabelle7[[#This Row],[Menge kg Nges]]/1000</f>
        <v>0.79700000000000004</v>
      </c>
      <c r="L318" s="1">
        <f>Tabelle7[[#This Row],[Menge kg P2O5]]/1000</f>
        <v>0.32400000000000001</v>
      </c>
      <c r="M318" s="1">
        <f>Tabelle7[[#This Row],[Menge t Nges]]/Tabelle7[[#This Row],[Anzahl Lieferscheine]]</f>
        <v>0.79700000000000004</v>
      </c>
      <c r="N318" s="1">
        <f>Tabelle7[[#This Row],[Menge t P2O5]]/Tabelle7[[#This Row],[Anzahl Lieferscheine]]</f>
        <v>0.32400000000000001</v>
      </c>
    </row>
    <row r="319" spans="1:14" x14ac:dyDescent="0.2">
      <c r="A319" s="2" t="s">
        <v>27</v>
      </c>
      <c r="B319" s="2" t="s">
        <v>34</v>
      </c>
      <c r="C319" s="2" t="s">
        <v>6</v>
      </c>
      <c r="D319" s="2" t="s">
        <v>7</v>
      </c>
      <c r="E319" s="2" t="s">
        <v>8</v>
      </c>
      <c r="F319" s="2" t="s">
        <v>61</v>
      </c>
      <c r="G319" s="1">
        <v>11171.170000000002</v>
      </c>
      <c r="H319" s="1">
        <v>4565.5900000000011</v>
      </c>
      <c r="I319" s="4">
        <v>23</v>
      </c>
      <c r="J319" s="2" t="s">
        <v>71</v>
      </c>
      <c r="K319" s="1">
        <f>Tabelle7[[#This Row],[Menge kg Nges]]/1000</f>
        <v>11.171170000000002</v>
      </c>
      <c r="L319" s="1">
        <f>Tabelle7[[#This Row],[Menge kg P2O5]]/1000</f>
        <v>4.5655900000000011</v>
      </c>
      <c r="M319" s="1">
        <f>Tabelle7[[#This Row],[Menge t Nges]]/Tabelle7[[#This Row],[Anzahl Lieferscheine]]</f>
        <v>0.48570304347826093</v>
      </c>
      <c r="N319" s="1">
        <f>Tabelle7[[#This Row],[Menge t P2O5]]/Tabelle7[[#This Row],[Anzahl Lieferscheine]]</f>
        <v>0.19850391304347831</v>
      </c>
    </row>
    <row r="320" spans="1:14" x14ac:dyDescent="0.2">
      <c r="A320" s="2" t="s">
        <v>27</v>
      </c>
      <c r="B320" s="2" t="s">
        <v>34</v>
      </c>
      <c r="C320" s="2" t="s">
        <v>6</v>
      </c>
      <c r="D320" s="2" t="s">
        <v>7</v>
      </c>
      <c r="E320" s="2" t="s">
        <v>9</v>
      </c>
      <c r="F320" s="2" t="s">
        <v>61</v>
      </c>
      <c r="G320" s="1">
        <v>168.8</v>
      </c>
      <c r="H320" s="1">
        <v>75.2</v>
      </c>
      <c r="I320" s="4">
        <v>1</v>
      </c>
      <c r="J320" s="2" t="s">
        <v>71</v>
      </c>
      <c r="K320" s="1">
        <f>Tabelle7[[#This Row],[Menge kg Nges]]/1000</f>
        <v>0.16880000000000001</v>
      </c>
      <c r="L320" s="1">
        <f>Tabelle7[[#This Row],[Menge kg P2O5]]/1000</f>
        <v>7.5200000000000003E-2</v>
      </c>
      <c r="M320" s="1">
        <f>Tabelle7[[#This Row],[Menge t Nges]]/Tabelle7[[#This Row],[Anzahl Lieferscheine]]</f>
        <v>0.16880000000000001</v>
      </c>
      <c r="N320" s="1">
        <f>Tabelle7[[#This Row],[Menge t P2O5]]/Tabelle7[[#This Row],[Anzahl Lieferscheine]]</f>
        <v>7.5200000000000003E-2</v>
      </c>
    </row>
    <row r="321" spans="1:14" x14ac:dyDescent="0.2">
      <c r="A321" s="2" t="s">
        <v>27</v>
      </c>
      <c r="B321" s="2" t="s">
        <v>34</v>
      </c>
      <c r="C321" s="2" t="s">
        <v>6</v>
      </c>
      <c r="D321" s="2" t="s">
        <v>7</v>
      </c>
      <c r="E321" s="2" t="s">
        <v>10</v>
      </c>
      <c r="F321" s="2" t="s">
        <v>61</v>
      </c>
      <c r="G321" s="1">
        <v>86</v>
      </c>
      <c r="H321" s="1">
        <v>34</v>
      </c>
      <c r="I321" s="4">
        <v>1</v>
      </c>
      <c r="J321" s="2" t="s">
        <v>71</v>
      </c>
      <c r="K321" s="1">
        <f>Tabelle7[[#This Row],[Menge kg Nges]]/1000</f>
        <v>8.5999999999999993E-2</v>
      </c>
      <c r="L321" s="1">
        <f>Tabelle7[[#This Row],[Menge kg P2O5]]/1000</f>
        <v>3.4000000000000002E-2</v>
      </c>
      <c r="M321" s="1">
        <f>Tabelle7[[#This Row],[Menge t Nges]]/Tabelle7[[#This Row],[Anzahl Lieferscheine]]</f>
        <v>8.5999999999999993E-2</v>
      </c>
      <c r="N321" s="1">
        <f>Tabelle7[[#This Row],[Menge t P2O5]]/Tabelle7[[#This Row],[Anzahl Lieferscheine]]</f>
        <v>3.4000000000000002E-2</v>
      </c>
    </row>
    <row r="322" spans="1:14" x14ac:dyDescent="0.2">
      <c r="A322" s="2" t="s">
        <v>27</v>
      </c>
      <c r="B322" s="2" t="s">
        <v>34</v>
      </c>
      <c r="C322" s="2" t="s">
        <v>6</v>
      </c>
      <c r="D322" s="2" t="s">
        <v>7</v>
      </c>
      <c r="E322" s="2" t="s">
        <v>12</v>
      </c>
      <c r="F322" s="2" t="s">
        <v>61</v>
      </c>
      <c r="G322" s="1">
        <v>3400.24</v>
      </c>
      <c r="H322" s="1">
        <v>1377.1200000000001</v>
      </c>
      <c r="I322" s="4">
        <v>6</v>
      </c>
      <c r="J322" s="2" t="s">
        <v>71</v>
      </c>
      <c r="K322" s="1">
        <f>Tabelle7[[#This Row],[Menge kg Nges]]/1000</f>
        <v>3.4002399999999997</v>
      </c>
      <c r="L322" s="1">
        <f>Tabelle7[[#This Row],[Menge kg P2O5]]/1000</f>
        <v>1.3771200000000001</v>
      </c>
      <c r="M322" s="1">
        <f>Tabelle7[[#This Row],[Menge t Nges]]/Tabelle7[[#This Row],[Anzahl Lieferscheine]]</f>
        <v>0.56670666666666658</v>
      </c>
      <c r="N322" s="1">
        <f>Tabelle7[[#This Row],[Menge t P2O5]]/Tabelle7[[#This Row],[Anzahl Lieferscheine]]</f>
        <v>0.22952000000000003</v>
      </c>
    </row>
    <row r="323" spans="1:14" x14ac:dyDescent="0.2">
      <c r="A323" s="2" t="s">
        <v>27</v>
      </c>
      <c r="B323" s="2" t="s">
        <v>34</v>
      </c>
      <c r="C323" s="2" t="s">
        <v>6</v>
      </c>
      <c r="D323" s="2" t="s">
        <v>7</v>
      </c>
      <c r="E323" s="2" t="s">
        <v>13</v>
      </c>
      <c r="F323" s="2" t="s">
        <v>61</v>
      </c>
      <c r="G323" s="1">
        <v>831.2</v>
      </c>
      <c r="H323" s="1">
        <v>439.40000000000003</v>
      </c>
      <c r="I323" s="4">
        <v>8</v>
      </c>
      <c r="J323" s="2" t="s">
        <v>71</v>
      </c>
      <c r="K323" s="1">
        <f>Tabelle7[[#This Row],[Menge kg Nges]]/1000</f>
        <v>0.83120000000000005</v>
      </c>
      <c r="L323" s="1">
        <f>Tabelle7[[#This Row],[Menge kg P2O5]]/1000</f>
        <v>0.43940000000000001</v>
      </c>
      <c r="M323" s="1">
        <f>Tabelle7[[#This Row],[Menge t Nges]]/Tabelle7[[#This Row],[Anzahl Lieferscheine]]</f>
        <v>0.10390000000000001</v>
      </c>
      <c r="N323" s="1">
        <f>Tabelle7[[#This Row],[Menge t P2O5]]/Tabelle7[[#This Row],[Anzahl Lieferscheine]]</f>
        <v>5.4925000000000002E-2</v>
      </c>
    </row>
    <row r="324" spans="1:14" x14ac:dyDescent="0.2">
      <c r="A324" s="2" t="s">
        <v>27</v>
      </c>
      <c r="B324" s="2" t="s">
        <v>34</v>
      </c>
      <c r="C324" s="2" t="s">
        <v>6</v>
      </c>
      <c r="D324" s="2" t="s">
        <v>7</v>
      </c>
      <c r="E324" s="2" t="s">
        <v>14</v>
      </c>
      <c r="F324" s="2" t="s">
        <v>61</v>
      </c>
      <c r="G324" s="1">
        <v>3957.9</v>
      </c>
      <c r="H324" s="1">
        <v>2274</v>
      </c>
      <c r="I324" s="4">
        <v>6</v>
      </c>
      <c r="J324" s="2" t="s">
        <v>71</v>
      </c>
      <c r="K324" s="1">
        <f>Tabelle7[[#This Row],[Menge kg Nges]]/1000</f>
        <v>3.9579</v>
      </c>
      <c r="L324" s="1">
        <f>Tabelle7[[#This Row],[Menge kg P2O5]]/1000</f>
        <v>2.274</v>
      </c>
      <c r="M324" s="1">
        <f>Tabelle7[[#This Row],[Menge t Nges]]/Tabelle7[[#This Row],[Anzahl Lieferscheine]]</f>
        <v>0.65964999999999996</v>
      </c>
      <c r="N324" s="1">
        <f>Tabelle7[[#This Row],[Menge t P2O5]]/Tabelle7[[#This Row],[Anzahl Lieferscheine]]</f>
        <v>0.379</v>
      </c>
    </row>
    <row r="325" spans="1:14" x14ac:dyDescent="0.2">
      <c r="A325" s="2" t="s">
        <v>27</v>
      </c>
      <c r="B325" s="2" t="s">
        <v>34</v>
      </c>
      <c r="C325" s="2" t="s">
        <v>6</v>
      </c>
      <c r="D325" s="2" t="s">
        <v>15</v>
      </c>
      <c r="E325" s="2" t="s">
        <v>17</v>
      </c>
      <c r="F325" s="2" t="s">
        <v>61</v>
      </c>
      <c r="G325" s="1">
        <v>942</v>
      </c>
      <c r="H325" s="1">
        <v>471</v>
      </c>
      <c r="I325" s="4">
        <v>4</v>
      </c>
      <c r="J325" s="2" t="s">
        <v>71</v>
      </c>
      <c r="K325" s="1">
        <f>Tabelle7[[#This Row],[Menge kg Nges]]/1000</f>
        <v>0.94199999999999995</v>
      </c>
      <c r="L325" s="1">
        <f>Tabelle7[[#This Row],[Menge kg P2O5]]/1000</f>
        <v>0.47099999999999997</v>
      </c>
      <c r="M325" s="1">
        <f>Tabelle7[[#This Row],[Menge t Nges]]/Tabelle7[[#This Row],[Anzahl Lieferscheine]]</f>
        <v>0.23549999999999999</v>
      </c>
      <c r="N325" s="1">
        <f>Tabelle7[[#This Row],[Menge t P2O5]]/Tabelle7[[#This Row],[Anzahl Lieferscheine]]</f>
        <v>0.11774999999999999</v>
      </c>
    </row>
    <row r="326" spans="1:14" x14ac:dyDescent="0.2">
      <c r="A326" s="2" t="s">
        <v>27</v>
      </c>
      <c r="B326" s="2" t="s">
        <v>34</v>
      </c>
      <c r="C326" s="2" t="s">
        <v>6</v>
      </c>
      <c r="D326" s="2" t="s">
        <v>15</v>
      </c>
      <c r="E326" s="2" t="s">
        <v>20</v>
      </c>
      <c r="F326" s="2" t="s">
        <v>61</v>
      </c>
      <c r="G326" s="1">
        <v>1284.8000000000002</v>
      </c>
      <c r="H326" s="1">
        <v>730</v>
      </c>
      <c r="I326" s="4">
        <v>15</v>
      </c>
      <c r="J326" s="2" t="s">
        <v>71</v>
      </c>
      <c r="K326" s="1">
        <f>Tabelle7[[#This Row],[Menge kg Nges]]/1000</f>
        <v>1.2848000000000002</v>
      </c>
      <c r="L326" s="1">
        <f>Tabelle7[[#This Row],[Menge kg P2O5]]/1000</f>
        <v>0.73</v>
      </c>
      <c r="M326" s="1">
        <f>Tabelle7[[#This Row],[Menge t Nges]]/Tabelle7[[#This Row],[Anzahl Lieferscheine]]</f>
        <v>8.5653333333333345E-2</v>
      </c>
      <c r="N326" s="1">
        <f>Tabelle7[[#This Row],[Menge t P2O5]]/Tabelle7[[#This Row],[Anzahl Lieferscheine]]</f>
        <v>4.8666666666666664E-2</v>
      </c>
    </row>
    <row r="327" spans="1:14" x14ac:dyDescent="0.2">
      <c r="A327" s="2" t="s">
        <v>27</v>
      </c>
      <c r="B327" s="2" t="s">
        <v>34</v>
      </c>
      <c r="C327" s="2" t="s">
        <v>6</v>
      </c>
      <c r="D327" s="2" t="s">
        <v>15</v>
      </c>
      <c r="E327" s="2" t="s">
        <v>31</v>
      </c>
      <c r="F327" s="2" t="s">
        <v>61</v>
      </c>
      <c r="G327" s="1">
        <v>328</v>
      </c>
      <c r="H327" s="1">
        <v>148</v>
      </c>
      <c r="I327" s="4">
        <v>2</v>
      </c>
      <c r="J327" s="2" t="s">
        <v>71</v>
      </c>
      <c r="K327" s="1">
        <f>Tabelle7[[#This Row],[Menge kg Nges]]/1000</f>
        <v>0.32800000000000001</v>
      </c>
      <c r="L327" s="1">
        <f>Tabelle7[[#This Row],[Menge kg P2O5]]/1000</f>
        <v>0.14799999999999999</v>
      </c>
      <c r="M327" s="1">
        <f>Tabelle7[[#This Row],[Menge t Nges]]/Tabelle7[[#This Row],[Anzahl Lieferscheine]]</f>
        <v>0.16400000000000001</v>
      </c>
      <c r="N327" s="1">
        <f>Tabelle7[[#This Row],[Menge t P2O5]]/Tabelle7[[#This Row],[Anzahl Lieferscheine]]</f>
        <v>7.3999999999999996E-2</v>
      </c>
    </row>
    <row r="328" spans="1:14" x14ac:dyDescent="0.2">
      <c r="A328" s="2" t="s">
        <v>27</v>
      </c>
      <c r="B328" s="2" t="s">
        <v>34</v>
      </c>
      <c r="C328" s="2" t="s">
        <v>63</v>
      </c>
      <c r="D328" s="2" t="s">
        <v>63</v>
      </c>
      <c r="E328" s="2" t="s">
        <v>63</v>
      </c>
      <c r="F328" s="2" t="s">
        <v>61</v>
      </c>
      <c r="G328" s="1">
        <v>371.25</v>
      </c>
      <c r="H328" s="1">
        <v>349.79999999999995</v>
      </c>
      <c r="I328" s="4">
        <v>2</v>
      </c>
      <c r="J328" s="2" t="s">
        <v>71</v>
      </c>
      <c r="K328" s="1">
        <f>Tabelle7[[#This Row],[Menge kg Nges]]/1000</f>
        <v>0.37125000000000002</v>
      </c>
      <c r="L328" s="1">
        <f>Tabelle7[[#This Row],[Menge kg P2O5]]/1000</f>
        <v>0.34979999999999994</v>
      </c>
      <c r="M328" s="1">
        <f>Tabelle7[[#This Row],[Menge t Nges]]/Tabelle7[[#This Row],[Anzahl Lieferscheine]]</f>
        <v>0.18562500000000001</v>
      </c>
      <c r="N328" s="1">
        <f>Tabelle7[[#This Row],[Menge t P2O5]]/Tabelle7[[#This Row],[Anzahl Lieferscheine]]</f>
        <v>0.17489999999999997</v>
      </c>
    </row>
    <row r="329" spans="1:14" x14ac:dyDescent="0.2">
      <c r="A329" s="2" t="s">
        <v>27</v>
      </c>
      <c r="B329" s="2" t="s">
        <v>45</v>
      </c>
      <c r="C329" s="2" t="s">
        <v>6</v>
      </c>
      <c r="D329" s="2" t="s">
        <v>7</v>
      </c>
      <c r="E329" s="2" t="s">
        <v>8</v>
      </c>
      <c r="F329" s="2" t="s">
        <v>61</v>
      </c>
      <c r="G329" s="1">
        <v>2468.4800000000005</v>
      </c>
      <c r="H329" s="1">
        <v>1296.17</v>
      </c>
      <c r="I329" s="4">
        <v>4</v>
      </c>
      <c r="J329" s="2" t="s">
        <v>71</v>
      </c>
      <c r="K329" s="1">
        <f>Tabelle7[[#This Row],[Menge kg Nges]]/1000</f>
        <v>2.4684800000000005</v>
      </c>
      <c r="L329" s="1">
        <f>Tabelle7[[#This Row],[Menge kg P2O5]]/1000</f>
        <v>1.29617</v>
      </c>
      <c r="M329" s="1">
        <f>Tabelle7[[#This Row],[Menge t Nges]]/Tabelle7[[#This Row],[Anzahl Lieferscheine]]</f>
        <v>0.61712000000000011</v>
      </c>
      <c r="N329" s="1">
        <f>Tabelle7[[#This Row],[Menge t P2O5]]/Tabelle7[[#This Row],[Anzahl Lieferscheine]]</f>
        <v>0.32404250000000001</v>
      </c>
    </row>
    <row r="330" spans="1:14" x14ac:dyDescent="0.2">
      <c r="A330" s="2" t="s">
        <v>27</v>
      </c>
      <c r="B330" s="2" t="s">
        <v>45</v>
      </c>
      <c r="C330" s="2" t="s">
        <v>6</v>
      </c>
      <c r="D330" s="2" t="s">
        <v>15</v>
      </c>
      <c r="E330" s="2" t="s">
        <v>18</v>
      </c>
      <c r="F330" s="2" t="s">
        <v>61</v>
      </c>
      <c r="G330" s="1">
        <v>286.60000000000002</v>
      </c>
      <c r="H330" s="1">
        <v>221.8</v>
      </c>
      <c r="I330" s="4">
        <v>1</v>
      </c>
      <c r="J330" s="2" t="s">
        <v>71</v>
      </c>
      <c r="K330" s="1">
        <f>Tabelle7[[#This Row],[Menge kg Nges]]/1000</f>
        <v>0.28660000000000002</v>
      </c>
      <c r="L330" s="1">
        <f>Tabelle7[[#This Row],[Menge kg P2O5]]/1000</f>
        <v>0.22180000000000002</v>
      </c>
      <c r="M330" s="1">
        <f>Tabelle7[[#This Row],[Menge t Nges]]/Tabelle7[[#This Row],[Anzahl Lieferscheine]]</f>
        <v>0.28660000000000002</v>
      </c>
      <c r="N330" s="1">
        <f>Tabelle7[[#This Row],[Menge t P2O5]]/Tabelle7[[#This Row],[Anzahl Lieferscheine]]</f>
        <v>0.22180000000000002</v>
      </c>
    </row>
    <row r="331" spans="1:14" x14ac:dyDescent="0.2">
      <c r="A331" s="2" t="s">
        <v>27</v>
      </c>
      <c r="B331" s="2" t="s">
        <v>37</v>
      </c>
      <c r="C331" s="2" t="s">
        <v>6</v>
      </c>
      <c r="D331" s="2" t="s">
        <v>7</v>
      </c>
      <c r="E331" s="2" t="s">
        <v>10</v>
      </c>
      <c r="F331" s="2" t="s">
        <v>61</v>
      </c>
      <c r="G331" s="1">
        <v>1663.1999999999998</v>
      </c>
      <c r="H331" s="1">
        <v>680.40000000000009</v>
      </c>
      <c r="I331" s="4">
        <v>22</v>
      </c>
      <c r="J331" s="2" t="s">
        <v>71</v>
      </c>
      <c r="K331" s="1">
        <f>Tabelle7[[#This Row],[Menge kg Nges]]/1000</f>
        <v>1.6631999999999998</v>
      </c>
      <c r="L331" s="1">
        <f>Tabelle7[[#This Row],[Menge kg P2O5]]/1000</f>
        <v>0.68040000000000012</v>
      </c>
      <c r="M331" s="1">
        <f>Tabelle7[[#This Row],[Menge t Nges]]/Tabelle7[[#This Row],[Anzahl Lieferscheine]]</f>
        <v>7.5599999999999987E-2</v>
      </c>
      <c r="N331" s="1">
        <f>Tabelle7[[#This Row],[Menge t P2O5]]/Tabelle7[[#This Row],[Anzahl Lieferscheine]]</f>
        <v>3.0927272727272734E-2</v>
      </c>
    </row>
    <row r="332" spans="1:14" x14ac:dyDescent="0.2">
      <c r="A332" s="2" t="s">
        <v>27</v>
      </c>
      <c r="B332" s="2" t="s">
        <v>37</v>
      </c>
      <c r="C332" s="2" t="s">
        <v>6</v>
      </c>
      <c r="D332" s="2" t="s">
        <v>15</v>
      </c>
      <c r="E332" s="2" t="s">
        <v>10</v>
      </c>
      <c r="F332" s="2" t="s">
        <v>61</v>
      </c>
      <c r="G332" s="1">
        <v>36</v>
      </c>
      <c r="H332" s="1">
        <v>24</v>
      </c>
      <c r="I332" s="4">
        <v>1</v>
      </c>
      <c r="J332" s="2" t="s">
        <v>71</v>
      </c>
      <c r="K332" s="1">
        <f>Tabelle7[[#This Row],[Menge kg Nges]]/1000</f>
        <v>3.5999999999999997E-2</v>
      </c>
      <c r="L332" s="1">
        <f>Tabelle7[[#This Row],[Menge kg P2O5]]/1000</f>
        <v>2.4E-2</v>
      </c>
      <c r="M332" s="1">
        <f>Tabelle7[[#This Row],[Menge t Nges]]/Tabelle7[[#This Row],[Anzahl Lieferscheine]]</f>
        <v>3.5999999999999997E-2</v>
      </c>
      <c r="N332" s="1">
        <f>Tabelle7[[#This Row],[Menge t P2O5]]/Tabelle7[[#This Row],[Anzahl Lieferscheine]]</f>
        <v>2.4E-2</v>
      </c>
    </row>
    <row r="333" spans="1:14" x14ac:dyDescent="0.2">
      <c r="A333" s="2" t="s">
        <v>27</v>
      </c>
      <c r="B333" s="2" t="s">
        <v>40</v>
      </c>
      <c r="C333" s="2" t="s">
        <v>6</v>
      </c>
      <c r="D333" s="2" t="s">
        <v>15</v>
      </c>
      <c r="E333" s="2" t="s">
        <v>20</v>
      </c>
      <c r="F333" s="2" t="s">
        <v>61</v>
      </c>
      <c r="G333" s="1">
        <v>880</v>
      </c>
      <c r="H333" s="1">
        <v>500</v>
      </c>
      <c r="I333" s="4">
        <v>2</v>
      </c>
      <c r="J333" s="2" t="s">
        <v>71</v>
      </c>
      <c r="K333" s="1">
        <f>Tabelle7[[#This Row],[Menge kg Nges]]/1000</f>
        <v>0.88</v>
      </c>
      <c r="L333" s="1">
        <f>Tabelle7[[#This Row],[Menge kg P2O5]]/1000</f>
        <v>0.5</v>
      </c>
      <c r="M333" s="1">
        <f>Tabelle7[[#This Row],[Menge t Nges]]/Tabelle7[[#This Row],[Anzahl Lieferscheine]]</f>
        <v>0.44</v>
      </c>
      <c r="N333" s="1">
        <f>Tabelle7[[#This Row],[Menge t P2O5]]/Tabelle7[[#This Row],[Anzahl Lieferscheine]]</f>
        <v>0.25</v>
      </c>
    </row>
    <row r="334" spans="1:14" x14ac:dyDescent="0.2">
      <c r="A334" s="2" t="s">
        <v>27</v>
      </c>
      <c r="B334" s="2" t="s">
        <v>40</v>
      </c>
      <c r="C334" s="2" t="s">
        <v>6</v>
      </c>
      <c r="D334" s="2" t="s">
        <v>15</v>
      </c>
      <c r="E334" s="2" t="s">
        <v>10</v>
      </c>
      <c r="F334" s="2" t="s">
        <v>61</v>
      </c>
      <c r="G334" s="1">
        <v>981</v>
      </c>
      <c r="H334" s="1">
        <v>654</v>
      </c>
      <c r="I334" s="4">
        <v>3</v>
      </c>
      <c r="J334" s="2" t="s">
        <v>71</v>
      </c>
      <c r="K334" s="1">
        <f>Tabelle7[[#This Row],[Menge kg Nges]]/1000</f>
        <v>0.98099999999999998</v>
      </c>
      <c r="L334" s="1">
        <f>Tabelle7[[#This Row],[Menge kg P2O5]]/1000</f>
        <v>0.65400000000000003</v>
      </c>
      <c r="M334" s="1">
        <f>Tabelle7[[#This Row],[Menge t Nges]]/Tabelle7[[#This Row],[Anzahl Lieferscheine]]</f>
        <v>0.32700000000000001</v>
      </c>
      <c r="N334" s="1">
        <f>Tabelle7[[#This Row],[Menge t P2O5]]/Tabelle7[[#This Row],[Anzahl Lieferscheine]]</f>
        <v>0.218</v>
      </c>
    </row>
    <row r="335" spans="1:14" x14ac:dyDescent="0.2">
      <c r="A335" s="2" t="s">
        <v>27</v>
      </c>
      <c r="B335" s="2" t="s">
        <v>28</v>
      </c>
      <c r="C335" s="2" t="s">
        <v>6</v>
      </c>
      <c r="D335" s="2" t="s">
        <v>7</v>
      </c>
      <c r="E335" s="2" t="s">
        <v>9</v>
      </c>
      <c r="F335" s="2" t="s">
        <v>61</v>
      </c>
      <c r="G335" s="1">
        <v>440</v>
      </c>
      <c r="H335" s="1">
        <v>180</v>
      </c>
      <c r="I335" s="4">
        <v>2</v>
      </c>
      <c r="J335" s="2" t="s">
        <v>71</v>
      </c>
      <c r="K335" s="1">
        <f>Tabelle7[[#This Row],[Menge kg Nges]]/1000</f>
        <v>0.44</v>
      </c>
      <c r="L335" s="1">
        <f>Tabelle7[[#This Row],[Menge kg P2O5]]/1000</f>
        <v>0.18</v>
      </c>
      <c r="M335" s="1">
        <f>Tabelle7[[#This Row],[Menge t Nges]]/Tabelle7[[#This Row],[Anzahl Lieferscheine]]</f>
        <v>0.22</v>
      </c>
      <c r="N335" s="1">
        <f>Tabelle7[[#This Row],[Menge t P2O5]]/Tabelle7[[#This Row],[Anzahl Lieferscheine]]</f>
        <v>0.09</v>
      </c>
    </row>
    <row r="336" spans="1:14" x14ac:dyDescent="0.2">
      <c r="A336" s="2" t="s">
        <v>27</v>
      </c>
      <c r="B336" s="2" t="s">
        <v>28</v>
      </c>
      <c r="C336" s="2" t="s">
        <v>6</v>
      </c>
      <c r="D336" s="2" t="s">
        <v>15</v>
      </c>
      <c r="E336" s="2" t="s">
        <v>9</v>
      </c>
      <c r="F336" s="2" t="s">
        <v>61</v>
      </c>
      <c r="G336" s="1">
        <v>270.84000000000003</v>
      </c>
      <c r="H336" s="1">
        <v>161.1</v>
      </c>
      <c r="I336" s="4">
        <v>2</v>
      </c>
      <c r="J336" s="2" t="s">
        <v>71</v>
      </c>
      <c r="K336" s="1">
        <f>Tabelle7[[#This Row],[Menge kg Nges]]/1000</f>
        <v>0.27084000000000003</v>
      </c>
      <c r="L336" s="1">
        <f>Tabelle7[[#This Row],[Menge kg P2O5]]/1000</f>
        <v>0.16109999999999999</v>
      </c>
      <c r="M336" s="1">
        <f>Tabelle7[[#This Row],[Menge t Nges]]/Tabelle7[[#This Row],[Anzahl Lieferscheine]]</f>
        <v>0.13542000000000001</v>
      </c>
      <c r="N336" s="1">
        <f>Tabelle7[[#This Row],[Menge t P2O5]]/Tabelle7[[#This Row],[Anzahl Lieferscheine]]</f>
        <v>8.0549999999999997E-2</v>
      </c>
    </row>
    <row r="337" spans="1:14" x14ac:dyDescent="0.2">
      <c r="A337" s="2" t="s">
        <v>27</v>
      </c>
      <c r="B337" s="2" t="s">
        <v>28</v>
      </c>
      <c r="C337" s="2" t="s">
        <v>25</v>
      </c>
      <c r="D337" s="2" t="s">
        <v>25</v>
      </c>
      <c r="E337" s="2" t="s">
        <v>26</v>
      </c>
      <c r="F337" s="2" t="s">
        <v>61</v>
      </c>
      <c r="G337" s="1">
        <v>707.4</v>
      </c>
      <c r="H337" s="1">
        <v>326.7</v>
      </c>
      <c r="I337" s="4">
        <v>2</v>
      </c>
      <c r="J337" s="2" t="s">
        <v>71</v>
      </c>
      <c r="K337" s="1">
        <f>Tabelle7[[#This Row],[Menge kg Nges]]/1000</f>
        <v>0.70740000000000003</v>
      </c>
      <c r="L337" s="1">
        <f>Tabelle7[[#This Row],[Menge kg P2O5]]/1000</f>
        <v>0.32669999999999999</v>
      </c>
      <c r="M337" s="1">
        <f>Tabelle7[[#This Row],[Menge t Nges]]/Tabelle7[[#This Row],[Anzahl Lieferscheine]]</f>
        <v>0.35370000000000001</v>
      </c>
      <c r="N337" s="1">
        <f>Tabelle7[[#This Row],[Menge t P2O5]]/Tabelle7[[#This Row],[Anzahl Lieferscheine]]</f>
        <v>0.16335</v>
      </c>
    </row>
    <row r="338" spans="1:14" x14ac:dyDescent="0.2">
      <c r="A338" s="2" t="s">
        <v>33</v>
      </c>
      <c r="B338" s="2" t="s">
        <v>29</v>
      </c>
      <c r="C338" s="2" t="s">
        <v>6</v>
      </c>
      <c r="D338" s="2" t="s">
        <v>7</v>
      </c>
      <c r="E338" s="2" t="s">
        <v>8</v>
      </c>
      <c r="F338" s="2" t="s">
        <v>61</v>
      </c>
      <c r="G338" s="1">
        <v>158.75</v>
      </c>
      <c r="H338" s="1">
        <v>49.25</v>
      </c>
      <c r="I338" s="4">
        <v>1</v>
      </c>
      <c r="J338" s="2" t="s">
        <v>71</v>
      </c>
      <c r="K338" s="1">
        <f>Tabelle7[[#This Row],[Menge kg Nges]]/1000</f>
        <v>0.15875</v>
      </c>
      <c r="L338" s="1">
        <f>Tabelle7[[#This Row],[Menge kg P2O5]]/1000</f>
        <v>4.9250000000000002E-2</v>
      </c>
      <c r="M338" s="1">
        <f>Tabelle7[[#This Row],[Menge t Nges]]/Tabelle7[[#This Row],[Anzahl Lieferscheine]]</f>
        <v>0.15875</v>
      </c>
      <c r="N338" s="1">
        <f>Tabelle7[[#This Row],[Menge t P2O5]]/Tabelle7[[#This Row],[Anzahl Lieferscheine]]</f>
        <v>4.9250000000000002E-2</v>
      </c>
    </row>
    <row r="339" spans="1:14" x14ac:dyDescent="0.2">
      <c r="A339" s="2" t="s">
        <v>33</v>
      </c>
      <c r="B339" s="2" t="s">
        <v>29</v>
      </c>
      <c r="C339" s="2" t="s">
        <v>6</v>
      </c>
      <c r="D339" s="2" t="s">
        <v>7</v>
      </c>
      <c r="E339" s="2" t="s">
        <v>13</v>
      </c>
      <c r="F339" s="2" t="s">
        <v>61</v>
      </c>
      <c r="G339" s="1">
        <v>157.91999999999999</v>
      </c>
      <c r="H339" s="1">
        <v>99.12</v>
      </c>
      <c r="I339" s="4">
        <v>1</v>
      </c>
      <c r="J339" s="2" t="s">
        <v>71</v>
      </c>
      <c r="K339" s="1">
        <f>Tabelle7[[#This Row],[Menge kg Nges]]/1000</f>
        <v>0.15791999999999998</v>
      </c>
      <c r="L339" s="1">
        <f>Tabelle7[[#This Row],[Menge kg P2O5]]/1000</f>
        <v>9.912E-2</v>
      </c>
      <c r="M339" s="1">
        <f>Tabelle7[[#This Row],[Menge t Nges]]/Tabelle7[[#This Row],[Anzahl Lieferscheine]]</f>
        <v>0.15791999999999998</v>
      </c>
      <c r="N339" s="1">
        <f>Tabelle7[[#This Row],[Menge t P2O5]]/Tabelle7[[#This Row],[Anzahl Lieferscheine]]</f>
        <v>9.912E-2</v>
      </c>
    </row>
    <row r="340" spans="1:14" x14ac:dyDescent="0.2">
      <c r="A340" s="2" t="s">
        <v>33</v>
      </c>
      <c r="B340" s="2" t="s">
        <v>29</v>
      </c>
      <c r="C340" s="2" t="s">
        <v>6</v>
      </c>
      <c r="D340" s="2" t="s">
        <v>7</v>
      </c>
      <c r="E340" s="2" t="s">
        <v>14</v>
      </c>
      <c r="F340" s="2" t="s">
        <v>61</v>
      </c>
      <c r="G340" s="1">
        <v>900.5</v>
      </c>
      <c r="H340" s="1">
        <v>385.5</v>
      </c>
      <c r="I340" s="4">
        <v>4</v>
      </c>
      <c r="J340" s="2" t="s">
        <v>71</v>
      </c>
      <c r="K340" s="1">
        <f>Tabelle7[[#This Row],[Menge kg Nges]]/1000</f>
        <v>0.90049999999999997</v>
      </c>
      <c r="L340" s="1">
        <f>Tabelle7[[#This Row],[Menge kg P2O5]]/1000</f>
        <v>0.38550000000000001</v>
      </c>
      <c r="M340" s="1">
        <f>Tabelle7[[#This Row],[Menge t Nges]]/Tabelle7[[#This Row],[Anzahl Lieferscheine]]</f>
        <v>0.22512499999999999</v>
      </c>
      <c r="N340" s="1">
        <f>Tabelle7[[#This Row],[Menge t P2O5]]/Tabelle7[[#This Row],[Anzahl Lieferscheine]]</f>
        <v>9.6375000000000002E-2</v>
      </c>
    </row>
    <row r="341" spans="1:14" x14ac:dyDescent="0.2">
      <c r="A341" s="2" t="s">
        <v>33</v>
      </c>
      <c r="B341" s="2" t="s">
        <v>29</v>
      </c>
      <c r="C341" s="2" t="s">
        <v>6</v>
      </c>
      <c r="D341" s="2" t="s">
        <v>15</v>
      </c>
      <c r="E341" s="2" t="s">
        <v>18</v>
      </c>
      <c r="F341" s="2" t="s">
        <v>61</v>
      </c>
      <c r="G341" s="1">
        <v>2279.12</v>
      </c>
      <c r="H341" s="1">
        <v>1505.05</v>
      </c>
      <c r="I341" s="4">
        <v>8</v>
      </c>
      <c r="J341" s="2" t="s">
        <v>71</v>
      </c>
      <c r="K341" s="1">
        <f>Tabelle7[[#This Row],[Menge kg Nges]]/1000</f>
        <v>2.2791199999999998</v>
      </c>
      <c r="L341" s="1">
        <f>Tabelle7[[#This Row],[Menge kg P2O5]]/1000</f>
        <v>1.50505</v>
      </c>
      <c r="M341" s="1">
        <f>Tabelle7[[#This Row],[Menge t Nges]]/Tabelle7[[#This Row],[Anzahl Lieferscheine]]</f>
        <v>0.28488999999999998</v>
      </c>
      <c r="N341" s="1">
        <f>Tabelle7[[#This Row],[Menge t P2O5]]/Tabelle7[[#This Row],[Anzahl Lieferscheine]]</f>
        <v>0.18813125</v>
      </c>
    </row>
    <row r="342" spans="1:14" x14ac:dyDescent="0.2">
      <c r="A342" s="2" t="s">
        <v>33</v>
      </c>
      <c r="B342" s="2" t="s">
        <v>29</v>
      </c>
      <c r="C342" s="2" t="s">
        <v>6</v>
      </c>
      <c r="D342" s="2" t="s">
        <v>15</v>
      </c>
      <c r="E342" s="2" t="s">
        <v>20</v>
      </c>
      <c r="F342" s="2" t="s">
        <v>61</v>
      </c>
      <c r="G342" s="1">
        <v>163.4</v>
      </c>
      <c r="H342" s="1">
        <v>129</v>
      </c>
      <c r="I342" s="4">
        <v>4</v>
      </c>
      <c r="J342" s="2" t="s">
        <v>71</v>
      </c>
      <c r="K342" s="1">
        <f>Tabelle7[[#This Row],[Menge kg Nges]]/1000</f>
        <v>0.16340000000000002</v>
      </c>
      <c r="L342" s="1">
        <f>Tabelle7[[#This Row],[Menge kg P2O5]]/1000</f>
        <v>0.129</v>
      </c>
      <c r="M342" s="1">
        <f>Tabelle7[[#This Row],[Menge t Nges]]/Tabelle7[[#This Row],[Anzahl Lieferscheine]]</f>
        <v>4.0850000000000004E-2</v>
      </c>
      <c r="N342" s="1">
        <f>Tabelle7[[#This Row],[Menge t P2O5]]/Tabelle7[[#This Row],[Anzahl Lieferscheine]]</f>
        <v>3.2250000000000001E-2</v>
      </c>
    </row>
    <row r="343" spans="1:14" x14ac:dyDescent="0.2">
      <c r="A343" s="2" t="s">
        <v>33</v>
      </c>
      <c r="B343" s="2" t="s">
        <v>29</v>
      </c>
      <c r="C343" s="2" t="s">
        <v>6</v>
      </c>
      <c r="D343" s="2" t="s">
        <v>15</v>
      </c>
      <c r="E343" s="2" t="s">
        <v>21</v>
      </c>
      <c r="F343" s="2" t="s">
        <v>61</v>
      </c>
      <c r="G343" s="1">
        <v>1006.76</v>
      </c>
      <c r="H343" s="1">
        <v>547.88</v>
      </c>
      <c r="I343" s="4">
        <v>3</v>
      </c>
      <c r="J343" s="2" t="s">
        <v>71</v>
      </c>
      <c r="K343" s="1">
        <f>Tabelle7[[#This Row],[Menge kg Nges]]/1000</f>
        <v>1.0067600000000001</v>
      </c>
      <c r="L343" s="1">
        <f>Tabelle7[[#This Row],[Menge kg P2O5]]/1000</f>
        <v>0.54788000000000003</v>
      </c>
      <c r="M343" s="1">
        <f>Tabelle7[[#This Row],[Menge t Nges]]/Tabelle7[[#This Row],[Anzahl Lieferscheine]]</f>
        <v>0.3355866666666667</v>
      </c>
      <c r="N343" s="1">
        <f>Tabelle7[[#This Row],[Menge t P2O5]]/Tabelle7[[#This Row],[Anzahl Lieferscheine]]</f>
        <v>0.18262666666666669</v>
      </c>
    </row>
    <row r="344" spans="1:14" x14ac:dyDescent="0.2">
      <c r="A344" s="2" t="s">
        <v>33</v>
      </c>
      <c r="B344" s="2" t="s">
        <v>29</v>
      </c>
      <c r="C344" s="2" t="s">
        <v>25</v>
      </c>
      <c r="D344" s="2" t="s">
        <v>25</v>
      </c>
      <c r="E344" s="2" t="s">
        <v>26</v>
      </c>
      <c r="F344" s="2" t="s">
        <v>61</v>
      </c>
      <c r="G344" s="1">
        <v>9393.7200000000012</v>
      </c>
      <c r="H344" s="1">
        <v>3146.3999999999996</v>
      </c>
      <c r="I344" s="4">
        <v>11</v>
      </c>
      <c r="J344" s="2" t="s">
        <v>71</v>
      </c>
      <c r="K344" s="1">
        <f>Tabelle7[[#This Row],[Menge kg Nges]]/1000</f>
        <v>9.3937200000000018</v>
      </c>
      <c r="L344" s="1">
        <f>Tabelle7[[#This Row],[Menge kg P2O5]]/1000</f>
        <v>3.1463999999999994</v>
      </c>
      <c r="M344" s="1">
        <f>Tabelle7[[#This Row],[Menge t Nges]]/Tabelle7[[#This Row],[Anzahl Lieferscheine]]</f>
        <v>0.85397454545454565</v>
      </c>
      <c r="N344" s="1">
        <f>Tabelle7[[#This Row],[Menge t P2O5]]/Tabelle7[[#This Row],[Anzahl Lieferscheine]]</f>
        <v>0.28603636363636359</v>
      </c>
    </row>
    <row r="345" spans="1:14" x14ac:dyDescent="0.2">
      <c r="A345" s="2" t="s">
        <v>33</v>
      </c>
      <c r="B345" s="2" t="s">
        <v>32</v>
      </c>
      <c r="C345" s="2" t="s">
        <v>6</v>
      </c>
      <c r="D345" s="2" t="s">
        <v>15</v>
      </c>
      <c r="E345" s="2" t="s">
        <v>20</v>
      </c>
      <c r="F345" s="2" t="s">
        <v>61</v>
      </c>
      <c r="G345" s="1">
        <v>254.8</v>
      </c>
      <c r="H345" s="1">
        <v>225.4</v>
      </c>
      <c r="I345" s="4">
        <v>2</v>
      </c>
      <c r="J345" s="2" t="s">
        <v>71</v>
      </c>
      <c r="K345" s="1">
        <f>Tabelle7[[#This Row],[Menge kg Nges]]/1000</f>
        <v>0.25480000000000003</v>
      </c>
      <c r="L345" s="1">
        <f>Tabelle7[[#This Row],[Menge kg P2O5]]/1000</f>
        <v>0.22540000000000002</v>
      </c>
      <c r="M345" s="1">
        <f>Tabelle7[[#This Row],[Menge t Nges]]/Tabelle7[[#This Row],[Anzahl Lieferscheine]]</f>
        <v>0.12740000000000001</v>
      </c>
      <c r="N345" s="1">
        <f>Tabelle7[[#This Row],[Menge t P2O5]]/Tabelle7[[#This Row],[Anzahl Lieferscheine]]</f>
        <v>0.11270000000000001</v>
      </c>
    </row>
    <row r="346" spans="1:14" x14ac:dyDescent="0.2">
      <c r="A346" s="2" t="s">
        <v>33</v>
      </c>
      <c r="B346" s="2" t="s">
        <v>32</v>
      </c>
      <c r="C346" s="2" t="s">
        <v>25</v>
      </c>
      <c r="D346" s="2" t="s">
        <v>25</v>
      </c>
      <c r="E346" s="2" t="s">
        <v>26</v>
      </c>
      <c r="F346" s="2" t="s">
        <v>61</v>
      </c>
      <c r="G346" s="1">
        <v>12930.160000000002</v>
      </c>
      <c r="H346" s="1">
        <v>5849.2899999999991</v>
      </c>
      <c r="I346" s="4">
        <v>32</v>
      </c>
      <c r="J346" s="2" t="s">
        <v>71</v>
      </c>
      <c r="K346" s="1">
        <f>Tabelle7[[#This Row],[Menge kg Nges]]/1000</f>
        <v>12.930160000000003</v>
      </c>
      <c r="L346" s="1">
        <f>Tabelle7[[#This Row],[Menge kg P2O5]]/1000</f>
        <v>5.849289999999999</v>
      </c>
      <c r="M346" s="1">
        <f>Tabelle7[[#This Row],[Menge t Nges]]/Tabelle7[[#This Row],[Anzahl Lieferscheine]]</f>
        <v>0.40406750000000008</v>
      </c>
      <c r="N346" s="1">
        <f>Tabelle7[[#This Row],[Menge t P2O5]]/Tabelle7[[#This Row],[Anzahl Lieferscheine]]</f>
        <v>0.18279031249999997</v>
      </c>
    </row>
    <row r="347" spans="1:14" x14ac:dyDescent="0.2">
      <c r="A347" s="2" t="s">
        <v>33</v>
      </c>
      <c r="B347" s="2" t="s">
        <v>33</v>
      </c>
      <c r="C347" s="2" t="s">
        <v>6</v>
      </c>
      <c r="D347" s="2" t="s">
        <v>7</v>
      </c>
      <c r="E347" s="2" t="s">
        <v>8</v>
      </c>
      <c r="F347" s="2" t="s">
        <v>61</v>
      </c>
      <c r="G347" s="1">
        <v>34709.1</v>
      </c>
      <c r="H347" s="1">
        <v>10768.020000000002</v>
      </c>
      <c r="I347" s="4">
        <v>64</v>
      </c>
      <c r="J347" s="2" t="s">
        <v>71</v>
      </c>
      <c r="K347" s="1">
        <f>Tabelle7[[#This Row],[Menge kg Nges]]/1000</f>
        <v>34.709099999999999</v>
      </c>
      <c r="L347" s="1">
        <f>Tabelle7[[#This Row],[Menge kg P2O5]]/1000</f>
        <v>10.768020000000002</v>
      </c>
      <c r="M347" s="1">
        <f>Tabelle7[[#This Row],[Menge t Nges]]/Tabelle7[[#This Row],[Anzahl Lieferscheine]]</f>
        <v>0.54232968749999999</v>
      </c>
      <c r="N347" s="1">
        <f>Tabelle7[[#This Row],[Menge t P2O5]]/Tabelle7[[#This Row],[Anzahl Lieferscheine]]</f>
        <v>0.16825031250000003</v>
      </c>
    </row>
    <row r="348" spans="1:14" x14ac:dyDescent="0.2">
      <c r="A348" s="2" t="s">
        <v>33</v>
      </c>
      <c r="B348" s="2" t="s">
        <v>33</v>
      </c>
      <c r="C348" s="2" t="s">
        <v>6</v>
      </c>
      <c r="D348" s="2" t="s">
        <v>7</v>
      </c>
      <c r="E348" s="2" t="s">
        <v>9</v>
      </c>
      <c r="F348" s="2" t="s">
        <v>61</v>
      </c>
      <c r="G348" s="1">
        <v>22811.399999999998</v>
      </c>
      <c r="H348" s="1">
        <v>9467.35</v>
      </c>
      <c r="I348" s="4">
        <v>97</v>
      </c>
      <c r="J348" s="2" t="s">
        <v>71</v>
      </c>
      <c r="K348" s="1">
        <f>Tabelle7[[#This Row],[Menge kg Nges]]/1000</f>
        <v>22.811399999999999</v>
      </c>
      <c r="L348" s="1">
        <f>Tabelle7[[#This Row],[Menge kg P2O5]]/1000</f>
        <v>9.4673499999999997</v>
      </c>
      <c r="M348" s="1">
        <f>Tabelle7[[#This Row],[Menge t Nges]]/Tabelle7[[#This Row],[Anzahl Lieferscheine]]</f>
        <v>0.23516907216494845</v>
      </c>
      <c r="N348" s="1">
        <f>Tabelle7[[#This Row],[Menge t P2O5]]/Tabelle7[[#This Row],[Anzahl Lieferscheine]]</f>
        <v>9.7601546391752572E-2</v>
      </c>
    </row>
    <row r="349" spans="1:14" x14ac:dyDescent="0.2">
      <c r="A349" s="2" t="s">
        <v>33</v>
      </c>
      <c r="B349" s="2" t="s">
        <v>33</v>
      </c>
      <c r="C349" s="2" t="s">
        <v>6</v>
      </c>
      <c r="D349" s="2" t="s">
        <v>7</v>
      </c>
      <c r="E349" s="2" t="s">
        <v>11</v>
      </c>
      <c r="F349" s="2" t="s">
        <v>61</v>
      </c>
      <c r="G349" s="1">
        <v>5627.35</v>
      </c>
      <c r="H349" s="1">
        <v>2762.0499999999997</v>
      </c>
      <c r="I349" s="4">
        <v>25</v>
      </c>
      <c r="J349" s="2" t="s">
        <v>71</v>
      </c>
      <c r="K349" s="1">
        <f>Tabelle7[[#This Row],[Menge kg Nges]]/1000</f>
        <v>5.6273500000000007</v>
      </c>
      <c r="L349" s="1">
        <f>Tabelle7[[#This Row],[Menge kg P2O5]]/1000</f>
        <v>2.7620499999999999</v>
      </c>
      <c r="M349" s="1">
        <f>Tabelle7[[#This Row],[Menge t Nges]]/Tabelle7[[#This Row],[Anzahl Lieferscheine]]</f>
        <v>0.22509400000000002</v>
      </c>
      <c r="N349" s="1">
        <f>Tabelle7[[#This Row],[Menge t P2O5]]/Tabelle7[[#This Row],[Anzahl Lieferscheine]]</f>
        <v>0.110482</v>
      </c>
    </row>
    <row r="350" spans="1:14" x14ac:dyDescent="0.2">
      <c r="A350" s="2" t="s">
        <v>33</v>
      </c>
      <c r="B350" s="2" t="s">
        <v>33</v>
      </c>
      <c r="C350" s="2" t="s">
        <v>6</v>
      </c>
      <c r="D350" s="2" t="s">
        <v>7</v>
      </c>
      <c r="E350" s="2" t="s">
        <v>12</v>
      </c>
      <c r="F350" s="2" t="s">
        <v>61</v>
      </c>
      <c r="G350" s="1">
        <v>6286.81</v>
      </c>
      <c r="H350" s="1">
        <v>2256.9500000000003</v>
      </c>
      <c r="I350" s="4">
        <v>29</v>
      </c>
      <c r="J350" s="2" t="s">
        <v>71</v>
      </c>
      <c r="K350" s="1">
        <f>Tabelle7[[#This Row],[Menge kg Nges]]/1000</f>
        <v>6.28681</v>
      </c>
      <c r="L350" s="1">
        <f>Tabelle7[[#This Row],[Menge kg P2O5]]/1000</f>
        <v>2.2569500000000002</v>
      </c>
      <c r="M350" s="1">
        <f>Tabelle7[[#This Row],[Menge t Nges]]/Tabelle7[[#This Row],[Anzahl Lieferscheine]]</f>
        <v>0.21678655172413794</v>
      </c>
      <c r="N350" s="1">
        <f>Tabelle7[[#This Row],[Menge t P2O5]]/Tabelle7[[#This Row],[Anzahl Lieferscheine]]</f>
        <v>7.7825862068965523E-2</v>
      </c>
    </row>
    <row r="351" spans="1:14" x14ac:dyDescent="0.2">
      <c r="A351" s="2" t="s">
        <v>33</v>
      </c>
      <c r="B351" s="2" t="s">
        <v>33</v>
      </c>
      <c r="C351" s="2" t="s">
        <v>6</v>
      </c>
      <c r="D351" s="2" t="s">
        <v>7</v>
      </c>
      <c r="E351" s="2" t="s">
        <v>13</v>
      </c>
      <c r="F351" s="2" t="s">
        <v>61</v>
      </c>
      <c r="G351" s="1">
        <v>6779.2999999999984</v>
      </c>
      <c r="H351" s="1">
        <v>3774.2500000000005</v>
      </c>
      <c r="I351" s="4">
        <v>31</v>
      </c>
      <c r="J351" s="2" t="s">
        <v>71</v>
      </c>
      <c r="K351" s="1">
        <f>Tabelle7[[#This Row],[Menge kg Nges]]/1000</f>
        <v>6.7792999999999983</v>
      </c>
      <c r="L351" s="1">
        <f>Tabelle7[[#This Row],[Menge kg P2O5]]/1000</f>
        <v>3.7742500000000003</v>
      </c>
      <c r="M351" s="1">
        <f>Tabelle7[[#This Row],[Menge t Nges]]/Tabelle7[[#This Row],[Anzahl Lieferscheine]]</f>
        <v>0.21868709677419348</v>
      </c>
      <c r="N351" s="1">
        <f>Tabelle7[[#This Row],[Menge t P2O5]]/Tabelle7[[#This Row],[Anzahl Lieferscheine]]</f>
        <v>0.12175000000000001</v>
      </c>
    </row>
    <row r="352" spans="1:14" x14ac:dyDescent="0.2">
      <c r="A352" s="2" t="s">
        <v>33</v>
      </c>
      <c r="B352" s="2" t="s">
        <v>33</v>
      </c>
      <c r="C352" s="2" t="s">
        <v>6</v>
      </c>
      <c r="D352" s="2" t="s">
        <v>7</v>
      </c>
      <c r="E352" s="2" t="s">
        <v>14</v>
      </c>
      <c r="F352" s="2" t="s">
        <v>61</v>
      </c>
      <c r="G352" s="1">
        <v>10031.99</v>
      </c>
      <c r="H352" s="1">
        <v>5223.7000000000007</v>
      </c>
      <c r="I352" s="4">
        <v>34</v>
      </c>
      <c r="J352" s="2" t="s">
        <v>71</v>
      </c>
      <c r="K352" s="1">
        <f>Tabelle7[[#This Row],[Menge kg Nges]]/1000</f>
        <v>10.03199</v>
      </c>
      <c r="L352" s="1">
        <f>Tabelle7[[#This Row],[Menge kg P2O5]]/1000</f>
        <v>5.2237000000000009</v>
      </c>
      <c r="M352" s="1">
        <f>Tabelle7[[#This Row],[Menge t Nges]]/Tabelle7[[#This Row],[Anzahl Lieferscheine]]</f>
        <v>0.29505852941176469</v>
      </c>
      <c r="N352" s="1">
        <f>Tabelle7[[#This Row],[Menge t P2O5]]/Tabelle7[[#This Row],[Anzahl Lieferscheine]]</f>
        <v>0.15363823529411769</v>
      </c>
    </row>
    <row r="353" spans="1:14" x14ac:dyDescent="0.2">
      <c r="A353" s="2" t="s">
        <v>33</v>
      </c>
      <c r="B353" s="2" t="s">
        <v>33</v>
      </c>
      <c r="C353" s="2" t="s">
        <v>6</v>
      </c>
      <c r="D353" s="2" t="s">
        <v>15</v>
      </c>
      <c r="E353" s="2" t="s">
        <v>18</v>
      </c>
      <c r="F353" s="2" t="s">
        <v>61</v>
      </c>
      <c r="G353" s="1">
        <v>13822.330000000002</v>
      </c>
      <c r="H353" s="1">
        <v>10501.470000000001</v>
      </c>
      <c r="I353" s="4">
        <v>45</v>
      </c>
      <c r="J353" s="2" t="s">
        <v>71</v>
      </c>
      <c r="K353" s="1">
        <f>Tabelle7[[#This Row],[Menge kg Nges]]/1000</f>
        <v>13.822330000000001</v>
      </c>
      <c r="L353" s="1">
        <f>Tabelle7[[#This Row],[Menge kg P2O5]]/1000</f>
        <v>10.501470000000001</v>
      </c>
      <c r="M353" s="1">
        <f>Tabelle7[[#This Row],[Menge t Nges]]/Tabelle7[[#This Row],[Anzahl Lieferscheine]]</f>
        <v>0.30716288888888893</v>
      </c>
      <c r="N353" s="1">
        <f>Tabelle7[[#This Row],[Menge t P2O5]]/Tabelle7[[#This Row],[Anzahl Lieferscheine]]</f>
        <v>0.23336600000000002</v>
      </c>
    </row>
    <row r="354" spans="1:14" x14ac:dyDescent="0.2">
      <c r="A354" s="2" t="s">
        <v>33</v>
      </c>
      <c r="B354" s="2" t="s">
        <v>33</v>
      </c>
      <c r="C354" s="2" t="s">
        <v>6</v>
      </c>
      <c r="D354" s="2" t="s">
        <v>15</v>
      </c>
      <c r="E354" s="2" t="s">
        <v>19</v>
      </c>
      <c r="F354" s="2" t="s">
        <v>61</v>
      </c>
      <c r="G354" s="1">
        <v>1432.5</v>
      </c>
      <c r="H354" s="1">
        <v>1378.6</v>
      </c>
      <c r="I354" s="4">
        <v>6</v>
      </c>
      <c r="J354" s="2" t="s">
        <v>71</v>
      </c>
      <c r="K354" s="1">
        <f>Tabelle7[[#This Row],[Menge kg Nges]]/1000</f>
        <v>1.4325000000000001</v>
      </c>
      <c r="L354" s="1">
        <f>Tabelle7[[#This Row],[Menge kg P2O5]]/1000</f>
        <v>1.3785999999999998</v>
      </c>
      <c r="M354" s="1">
        <f>Tabelle7[[#This Row],[Menge t Nges]]/Tabelle7[[#This Row],[Anzahl Lieferscheine]]</f>
        <v>0.23875000000000002</v>
      </c>
      <c r="N354" s="1">
        <f>Tabelle7[[#This Row],[Menge t P2O5]]/Tabelle7[[#This Row],[Anzahl Lieferscheine]]</f>
        <v>0.22976666666666665</v>
      </c>
    </row>
    <row r="355" spans="1:14" x14ac:dyDescent="0.2">
      <c r="A355" s="2" t="s">
        <v>33</v>
      </c>
      <c r="B355" s="2" t="s">
        <v>33</v>
      </c>
      <c r="C355" s="2" t="s">
        <v>6</v>
      </c>
      <c r="D355" s="2" t="s">
        <v>15</v>
      </c>
      <c r="E355" s="2" t="s">
        <v>20</v>
      </c>
      <c r="F355" s="2" t="s">
        <v>61</v>
      </c>
      <c r="G355" s="1">
        <v>2608.85</v>
      </c>
      <c r="H355" s="1">
        <v>2027.78</v>
      </c>
      <c r="I355" s="4">
        <v>35</v>
      </c>
      <c r="J355" s="2" t="s">
        <v>71</v>
      </c>
      <c r="K355" s="1">
        <f>Tabelle7[[#This Row],[Menge kg Nges]]/1000</f>
        <v>2.6088499999999999</v>
      </c>
      <c r="L355" s="1">
        <f>Tabelle7[[#This Row],[Menge kg P2O5]]/1000</f>
        <v>2.0277799999999999</v>
      </c>
      <c r="M355" s="1">
        <f>Tabelle7[[#This Row],[Menge t Nges]]/Tabelle7[[#This Row],[Anzahl Lieferscheine]]</f>
        <v>7.4538571428571426E-2</v>
      </c>
      <c r="N355" s="1">
        <f>Tabelle7[[#This Row],[Menge t P2O5]]/Tabelle7[[#This Row],[Anzahl Lieferscheine]]</f>
        <v>5.7936571428571428E-2</v>
      </c>
    </row>
    <row r="356" spans="1:14" x14ac:dyDescent="0.2">
      <c r="A356" s="2" t="s">
        <v>33</v>
      </c>
      <c r="B356" s="2" t="s">
        <v>33</v>
      </c>
      <c r="C356" s="2" t="s">
        <v>6</v>
      </c>
      <c r="D356" s="2" t="s">
        <v>15</v>
      </c>
      <c r="E356" s="2" t="s">
        <v>21</v>
      </c>
      <c r="F356" s="2" t="s">
        <v>61</v>
      </c>
      <c r="G356" s="1">
        <v>4005.4</v>
      </c>
      <c r="H356" s="1">
        <v>2283.6999999999998</v>
      </c>
      <c r="I356" s="4">
        <v>14</v>
      </c>
      <c r="J356" s="2" t="s">
        <v>71</v>
      </c>
      <c r="K356" s="1">
        <f>Tabelle7[[#This Row],[Menge kg Nges]]/1000</f>
        <v>4.0053999999999998</v>
      </c>
      <c r="L356" s="1">
        <f>Tabelle7[[#This Row],[Menge kg P2O5]]/1000</f>
        <v>2.2836999999999996</v>
      </c>
      <c r="M356" s="1">
        <f>Tabelle7[[#This Row],[Menge t Nges]]/Tabelle7[[#This Row],[Anzahl Lieferscheine]]</f>
        <v>0.28609999999999997</v>
      </c>
      <c r="N356" s="1">
        <f>Tabelle7[[#This Row],[Menge t P2O5]]/Tabelle7[[#This Row],[Anzahl Lieferscheine]]</f>
        <v>0.16312142857142856</v>
      </c>
    </row>
    <row r="357" spans="1:14" x14ac:dyDescent="0.2">
      <c r="A357" s="2" t="s">
        <v>33</v>
      </c>
      <c r="B357" s="2" t="s">
        <v>33</v>
      </c>
      <c r="C357" s="2" t="s">
        <v>6</v>
      </c>
      <c r="D357" s="2" t="s">
        <v>15</v>
      </c>
      <c r="E357" s="2" t="s">
        <v>9</v>
      </c>
      <c r="F357" s="2" t="s">
        <v>61</v>
      </c>
      <c r="G357" s="1">
        <v>540.79999999999995</v>
      </c>
      <c r="H357" s="1">
        <v>360</v>
      </c>
      <c r="I357" s="4">
        <v>2</v>
      </c>
      <c r="J357" s="2" t="s">
        <v>71</v>
      </c>
      <c r="K357" s="1">
        <f>Tabelle7[[#This Row],[Menge kg Nges]]/1000</f>
        <v>0.54079999999999995</v>
      </c>
      <c r="L357" s="1">
        <f>Tabelle7[[#This Row],[Menge kg P2O5]]/1000</f>
        <v>0.36</v>
      </c>
      <c r="M357" s="1">
        <f>Tabelle7[[#This Row],[Menge t Nges]]/Tabelle7[[#This Row],[Anzahl Lieferscheine]]</f>
        <v>0.27039999999999997</v>
      </c>
      <c r="N357" s="1">
        <f>Tabelle7[[#This Row],[Menge t P2O5]]/Tabelle7[[#This Row],[Anzahl Lieferscheine]]</f>
        <v>0.18</v>
      </c>
    </row>
    <row r="358" spans="1:14" x14ac:dyDescent="0.2">
      <c r="A358" s="2" t="s">
        <v>33</v>
      </c>
      <c r="B358" s="2" t="s">
        <v>33</v>
      </c>
      <c r="C358" s="2" t="s">
        <v>6</v>
      </c>
      <c r="D358" s="2" t="s">
        <v>15</v>
      </c>
      <c r="E358" s="2" t="s">
        <v>23</v>
      </c>
      <c r="F358" s="2" t="s">
        <v>61</v>
      </c>
      <c r="G358" s="1">
        <v>229.6</v>
      </c>
      <c r="H358" s="1">
        <v>103.6</v>
      </c>
      <c r="I358" s="4">
        <v>1</v>
      </c>
      <c r="J358" s="2" t="s">
        <v>71</v>
      </c>
      <c r="K358" s="1">
        <f>Tabelle7[[#This Row],[Menge kg Nges]]/1000</f>
        <v>0.2296</v>
      </c>
      <c r="L358" s="1">
        <f>Tabelle7[[#This Row],[Menge kg P2O5]]/1000</f>
        <v>0.1036</v>
      </c>
      <c r="M358" s="1">
        <f>Tabelle7[[#This Row],[Menge t Nges]]/Tabelle7[[#This Row],[Anzahl Lieferscheine]]</f>
        <v>0.2296</v>
      </c>
      <c r="N358" s="1">
        <f>Tabelle7[[#This Row],[Menge t P2O5]]/Tabelle7[[#This Row],[Anzahl Lieferscheine]]</f>
        <v>0.1036</v>
      </c>
    </row>
    <row r="359" spans="1:14" x14ac:dyDescent="0.2">
      <c r="A359" s="2" t="s">
        <v>33</v>
      </c>
      <c r="B359" s="2" t="s">
        <v>33</v>
      </c>
      <c r="C359" s="2" t="s">
        <v>6</v>
      </c>
      <c r="D359" s="2" t="s">
        <v>15</v>
      </c>
      <c r="E359" s="2" t="s">
        <v>13</v>
      </c>
      <c r="F359" s="2" t="s">
        <v>61</v>
      </c>
      <c r="G359" s="1">
        <v>1007.3000000000001</v>
      </c>
      <c r="H359" s="1">
        <v>1074</v>
      </c>
      <c r="I359" s="4">
        <v>4</v>
      </c>
      <c r="J359" s="2" t="s">
        <v>71</v>
      </c>
      <c r="K359" s="1">
        <f>Tabelle7[[#This Row],[Menge kg Nges]]/1000</f>
        <v>1.0073000000000001</v>
      </c>
      <c r="L359" s="1">
        <f>Tabelle7[[#This Row],[Menge kg P2O5]]/1000</f>
        <v>1.0740000000000001</v>
      </c>
      <c r="M359" s="1">
        <f>Tabelle7[[#This Row],[Menge t Nges]]/Tabelle7[[#This Row],[Anzahl Lieferscheine]]</f>
        <v>0.25182500000000002</v>
      </c>
      <c r="N359" s="1">
        <f>Tabelle7[[#This Row],[Menge t P2O5]]/Tabelle7[[#This Row],[Anzahl Lieferscheine]]</f>
        <v>0.26850000000000002</v>
      </c>
    </row>
    <row r="360" spans="1:14" x14ac:dyDescent="0.2">
      <c r="A360" s="2" t="s">
        <v>33</v>
      </c>
      <c r="B360" s="2" t="s">
        <v>33</v>
      </c>
      <c r="C360" s="2" t="s">
        <v>25</v>
      </c>
      <c r="D360" s="2" t="s">
        <v>25</v>
      </c>
      <c r="E360" s="2" t="s">
        <v>26</v>
      </c>
      <c r="F360" s="2" t="s">
        <v>61</v>
      </c>
      <c r="G360" s="1">
        <v>30708.33</v>
      </c>
      <c r="H360" s="1">
        <v>16082.120000000006</v>
      </c>
      <c r="I360" s="4">
        <v>120</v>
      </c>
      <c r="J360" s="2" t="s">
        <v>71</v>
      </c>
      <c r="K360" s="1">
        <f>Tabelle7[[#This Row],[Menge kg Nges]]/1000</f>
        <v>30.70833</v>
      </c>
      <c r="L360" s="1">
        <f>Tabelle7[[#This Row],[Menge kg P2O5]]/1000</f>
        <v>16.082120000000007</v>
      </c>
      <c r="M360" s="1">
        <f>Tabelle7[[#This Row],[Menge t Nges]]/Tabelle7[[#This Row],[Anzahl Lieferscheine]]</f>
        <v>0.25590275000000001</v>
      </c>
      <c r="N360" s="1">
        <f>Tabelle7[[#This Row],[Menge t P2O5]]/Tabelle7[[#This Row],[Anzahl Lieferscheine]]</f>
        <v>0.13401766666666673</v>
      </c>
    </row>
    <row r="361" spans="1:14" x14ac:dyDescent="0.2">
      <c r="A361" s="2" t="s">
        <v>33</v>
      </c>
      <c r="B361" s="2" t="s">
        <v>33</v>
      </c>
      <c r="C361" s="2" t="s">
        <v>63</v>
      </c>
      <c r="D361" s="2" t="s">
        <v>63</v>
      </c>
      <c r="E361" s="2" t="s">
        <v>63</v>
      </c>
      <c r="F361" s="2" t="s">
        <v>61</v>
      </c>
      <c r="G361" s="1">
        <v>99.36</v>
      </c>
      <c r="H361" s="1">
        <v>57.84</v>
      </c>
      <c r="I361" s="4">
        <v>1</v>
      </c>
      <c r="J361" s="2" t="s">
        <v>71</v>
      </c>
      <c r="K361" s="1">
        <f>Tabelle7[[#This Row],[Menge kg Nges]]/1000</f>
        <v>9.9360000000000004E-2</v>
      </c>
      <c r="L361" s="1">
        <f>Tabelle7[[#This Row],[Menge kg P2O5]]/1000</f>
        <v>5.7840000000000003E-2</v>
      </c>
      <c r="M361" s="1">
        <f>Tabelle7[[#This Row],[Menge t Nges]]/Tabelle7[[#This Row],[Anzahl Lieferscheine]]</f>
        <v>9.9360000000000004E-2</v>
      </c>
      <c r="N361" s="1">
        <f>Tabelle7[[#This Row],[Menge t P2O5]]/Tabelle7[[#This Row],[Anzahl Lieferscheine]]</f>
        <v>5.7840000000000003E-2</v>
      </c>
    </row>
    <row r="362" spans="1:14" x14ac:dyDescent="0.2">
      <c r="A362" s="2" t="s">
        <v>33</v>
      </c>
      <c r="B362" s="2" t="s">
        <v>34</v>
      </c>
      <c r="C362" s="2" t="s">
        <v>6</v>
      </c>
      <c r="D362" s="2" t="s">
        <v>7</v>
      </c>
      <c r="E362" s="2" t="s">
        <v>13</v>
      </c>
      <c r="F362" s="2" t="s">
        <v>61</v>
      </c>
      <c r="G362" s="1">
        <v>817.8</v>
      </c>
      <c r="H362" s="1">
        <v>513.29999999999995</v>
      </c>
      <c r="I362" s="4">
        <v>1</v>
      </c>
      <c r="J362" s="2" t="s">
        <v>71</v>
      </c>
      <c r="K362" s="1">
        <f>Tabelle7[[#This Row],[Menge kg Nges]]/1000</f>
        <v>0.81779999999999997</v>
      </c>
      <c r="L362" s="1">
        <f>Tabelle7[[#This Row],[Menge kg P2O5]]/1000</f>
        <v>0.51329999999999998</v>
      </c>
      <c r="M362" s="1">
        <f>Tabelle7[[#This Row],[Menge t Nges]]/Tabelle7[[#This Row],[Anzahl Lieferscheine]]</f>
        <v>0.81779999999999997</v>
      </c>
      <c r="N362" s="1">
        <f>Tabelle7[[#This Row],[Menge t P2O5]]/Tabelle7[[#This Row],[Anzahl Lieferscheine]]</f>
        <v>0.51329999999999998</v>
      </c>
    </row>
    <row r="363" spans="1:14" x14ac:dyDescent="0.2">
      <c r="A363" s="2" t="s">
        <v>33</v>
      </c>
      <c r="B363" s="2" t="s">
        <v>42</v>
      </c>
      <c r="C363" s="2" t="s">
        <v>6</v>
      </c>
      <c r="D363" s="2" t="s">
        <v>15</v>
      </c>
      <c r="E363" s="2" t="s">
        <v>20</v>
      </c>
      <c r="F363" s="2" t="s">
        <v>61</v>
      </c>
      <c r="G363" s="1">
        <v>792</v>
      </c>
      <c r="H363" s="1">
        <v>450</v>
      </c>
      <c r="I363" s="4">
        <v>1</v>
      </c>
      <c r="J363" s="2" t="s">
        <v>71</v>
      </c>
      <c r="K363" s="1">
        <f>Tabelle7[[#This Row],[Menge kg Nges]]/1000</f>
        <v>0.79200000000000004</v>
      </c>
      <c r="L363" s="1">
        <f>Tabelle7[[#This Row],[Menge kg P2O5]]/1000</f>
        <v>0.45</v>
      </c>
      <c r="M363" s="1">
        <f>Tabelle7[[#This Row],[Menge t Nges]]/Tabelle7[[#This Row],[Anzahl Lieferscheine]]</f>
        <v>0.79200000000000004</v>
      </c>
      <c r="N363" s="1">
        <f>Tabelle7[[#This Row],[Menge t P2O5]]/Tabelle7[[#This Row],[Anzahl Lieferscheine]]</f>
        <v>0.45</v>
      </c>
    </row>
    <row r="364" spans="1:14" x14ac:dyDescent="0.2">
      <c r="A364" s="2" t="s">
        <v>44</v>
      </c>
      <c r="B364" s="2" t="s">
        <v>44</v>
      </c>
      <c r="C364" s="2" t="s">
        <v>6</v>
      </c>
      <c r="D364" s="2" t="s">
        <v>7</v>
      </c>
      <c r="E364" s="2" t="s">
        <v>8</v>
      </c>
      <c r="F364" s="2" t="s">
        <v>61</v>
      </c>
      <c r="G364" s="1">
        <v>784.5</v>
      </c>
      <c r="H364" s="1">
        <v>347.1</v>
      </c>
      <c r="I364" s="4">
        <v>5</v>
      </c>
      <c r="J364" s="2" t="s">
        <v>71</v>
      </c>
      <c r="K364" s="1">
        <f>Tabelle7[[#This Row],[Menge kg Nges]]/1000</f>
        <v>0.78449999999999998</v>
      </c>
      <c r="L364" s="1">
        <f>Tabelle7[[#This Row],[Menge kg P2O5]]/1000</f>
        <v>0.34710000000000002</v>
      </c>
      <c r="M364" s="1">
        <f>Tabelle7[[#This Row],[Menge t Nges]]/Tabelle7[[#This Row],[Anzahl Lieferscheine]]</f>
        <v>0.15689999999999998</v>
      </c>
      <c r="N364" s="1">
        <f>Tabelle7[[#This Row],[Menge t P2O5]]/Tabelle7[[#This Row],[Anzahl Lieferscheine]]</f>
        <v>6.9420000000000009E-2</v>
      </c>
    </row>
    <row r="365" spans="1:14" x14ac:dyDescent="0.2">
      <c r="A365" s="2" t="s">
        <v>44</v>
      </c>
      <c r="B365" s="2" t="s">
        <v>44</v>
      </c>
      <c r="C365" s="2" t="s">
        <v>6</v>
      </c>
      <c r="D365" s="2" t="s">
        <v>7</v>
      </c>
      <c r="E365" s="2" t="s">
        <v>9</v>
      </c>
      <c r="F365" s="2" t="s">
        <v>61</v>
      </c>
      <c r="G365" s="1">
        <v>4550.0000000000009</v>
      </c>
      <c r="H365" s="1">
        <v>1868.5499999999997</v>
      </c>
      <c r="I365" s="4">
        <v>12</v>
      </c>
      <c r="J365" s="2" t="s">
        <v>71</v>
      </c>
      <c r="K365" s="1">
        <f>Tabelle7[[#This Row],[Menge kg Nges]]/1000</f>
        <v>4.5500000000000007</v>
      </c>
      <c r="L365" s="1">
        <f>Tabelle7[[#This Row],[Menge kg P2O5]]/1000</f>
        <v>1.8685499999999997</v>
      </c>
      <c r="M365" s="1">
        <f>Tabelle7[[#This Row],[Menge t Nges]]/Tabelle7[[#This Row],[Anzahl Lieferscheine]]</f>
        <v>0.37916666666666671</v>
      </c>
      <c r="N365" s="1">
        <f>Tabelle7[[#This Row],[Menge t P2O5]]/Tabelle7[[#This Row],[Anzahl Lieferscheine]]</f>
        <v>0.15571249999999998</v>
      </c>
    </row>
    <row r="366" spans="1:14" x14ac:dyDescent="0.2">
      <c r="A366" s="2" t="s">
        <v>44</v>
      </c>
      <c r="B366" s="2" t="s">
        <v>44</v>
      </c>
      <c r="C366" s="2" t="s">
        <v>6</v>
      </c>
      <c r="D366" s="2" t="s">
        <v>7</v>
      </c>
      <c r="E366" s="2" t="s">
        <v>10</v>
      </c>
      <c r="F366" s="2" t="s">
        <v>61</v>
      </c>
      <c r="G366" s="1">
        <v>326.8</v>
      </c>
      <c r="H366" s="1">
        <v>129.19999999999999</v>
      </c>
      <c r="I366" s="4">
        <v>1</v>
      </c>
      <c r="J366" s="2" t="s">
        <v>71</v>
      </c>
      <c r="K366" s="1">
        <f>Tabelle7[[#This Row],[Menge kg Nges]]/1000</f>
        <v>0.32680000000000003</v>
      </c>
      <c r="L366" s="1">
        <f>Tabelle7[[#This Row],[Menge kg P2O5]]/1000</f>
        <v>0.12919999999999998</v>
      </c>
      <c r="M366" s="1">
        <f>Tabelle7[[#This Row],[Menge t Nges]]/Tabelle7[[#This Row],[Anzahl Lieferscheine]]</f>
        <v>0.32680000000000003</v>
      </c>
      <c r="N366" s="1">
        <f>Tabelle7[[#This Row],[Menge t P2O5]]/Tabelle7[[#This Row],[Anzahl Lieferscheine]]</f>
        <v>0.12919999999999998</v>
      </c>
    </row>
    <row r="367" spans="1:14" x14ac:dyDescent="0.2">
      <c r="A367" s="2" t="s">
        <v>44</v>
      </c>
      <c r="B367" s="2" t="s">
        <v>44</v>
      </c>
      <c r="C367" s="2" t="s">
        <v>6</v>
      </c>
      <c r="D367" s="2" t="s">
        <v>7</v>
      </c>
      <c r="E367" s="2" t="s">
        <v>12</v>
      </c>
      <c r="F367" s="2" t="s">
        <v>61</v>
      </c>
      <c r="G367" s="1">
        <v>812.5</v>
      </c>
      <c r="H367" s="1">
        <v>400</v>
      </c>
      <c r="I367" s="4">
        <v>2</v>
      </c>
      <c r="J367" s="2" t="s">
        <v>71</v>
      </c>
      <c r="K367" s="1">
        <f>Tabelle7[[#This Row],[Menge kg Nges]]/1000</f>
        <v>0.8125</v>
      </c>
      <c r="L367" s="1">
        <f>Tabelle7[[#This Row],[Menge kg P2O5]]/1000</f>
        <v>0.4</v>
      </c>
      <c r="M367" s="1">
        <f>Tabelle7[[#This Row],[Menge t Nges]]/Tabelle7[[#This Row],[Anzahl Lieferscheine]]</f>
        <v>0.40625</v>
      </c>
      <c r="N367" s="1">
        <f>Tabelle7[[#This Row],[Menge t P2O5]]/Tabelle7[[#This Row],[Anzahl Lieferscheine]]</f>
        <v>0.2</v>
      </c>
    </row>
    <row r="368" spans="1:14" x14ac:dyDescent="0.2">
      <c r="A368" s="2" t="s">
        <v>44</v>
      </c>
      <c r="B368" s="2" t="s">
        <v>44</v>
      </c>
      <c r="C368" s="2" t="s">
        <v>6</v>
      </c>
      <c r="D368" s="2" t="s">
        <v>7</v>
      </c>
      <c r="E368" s="2" t="s">
        <v>14</v>
      </c>
      <c r="F368" s="2" t="s">
        <v>61</v>
      </c>
      <c r="G368" s="1">
        <v>7029</v>
      </c>
      <c r="H368" s="1">
        <v>2811.6</v>
      </c>
      <c r="I368" s="4">
        <v>27</v>
      </c>
      <c r="J368" s="2" t="s">
        <v>71</v>
      </c>
      <c r="K368" s="1">
        <f>Tabelle7[[#This Row],[Menge kg Nges]]/1000</f>
        <v>7.0289999999999999</v>
      </c>
      <c r="L368" s="1">
        <f>Tabelle7[[#This Row],[Menge kg P2O5]]/1000</f>
        <v>2.8115999999999999</v>
      </c>
      <c r="M368" s="1">
        <f>Tabelle7[[#This Row],[Menge t Nges]]/Tabelle7[[#This Row],[Anzahl Lieferscheine]]</f>
        <v>0.26033333333333331</v>
      </c>
      <c r="N368" s="1">
        <f>Tabelle7[[#This Row],[Menge t P2O5]]/Tabelle7[[#This Row],[Anzahl Lieferscheine]]</f>
        <v>0.10413333333333333</v>
      </c>
    </row>
    <row r="369" spans="1:14" x14ac:dyDescent="0.2">
      <c r="A369" s="2" t="s">
        <v>44</v>
      </c>
      <c r="B369" s="2" t="s">
        <v>44</v>
      </c>
      <c r="C369" s="2" t="s">
        <v>6</v>
      </c>
      <c r="D369" s="2" t="s">
        <v>15</v>
      </c>
      <c r="E369" s="2" t="s">
        <v>18</v>
      </c>
      <c r="F369" s="2" t="s">
        <v>61</v>
      </c>
      <c r="G369" s="1">
        <v>1008</v>
      </c>
      <c r="H369" s="1">
        <v>816</v>
      </c>
      <c r="I369" s="4">
        <v>2</v>
      </c>
      <c r="J369" s="2" t="s">
        <v>71</v>
      </c>
      <c r="K369" s="1">
        <f>Tabelle7[[#This Row],[Menge kg Nges]]/1000</f>
        <v>1.008</v>
      </c>
      <c r="L369" s="1">
        <f>Tabelle7[[#This Row],[Menge kg P2O5]]/1000</f>
        <v>0.81599999999999995</v>
      </c>
      <c r="M369" s="1">
        <f>Tabelle7[[#This Row],[Menge t Nges]]/Tabelle7[[#This Row],[Anzahl Lieferscheine]]</f>
        <v>0.504</v>
      </c>
      <c r="N369" s="1">
        <f>Tabelle7[[#This Row],[Menge t P2O5]]/Tabelle7[[#This Row],[Anzahl Lieferscheine]]</f>
        <v>0.40799999999999997</v>
      </c>
    </row>
    <row r="370" spans="1:14" x14ac:dyDescent="0.2">
      <c r="A370" s="2" t="s">
        <v>44</v>
      </c>
      <c r="B370" s="2" t="s">
        <v>44</v>
      </c>
      <c r="C370" s="2" t="s">
        <v>6</v>
      </c>
      <c r="D370" s="2" t="s">
        <v>15</v>
      </c>
      <c r="E370" s="2" t="s">
        <v>10</v>
      </c>
      <c r="F370" s="2" t="s">
        <v>61</v>
      </c>
      <c r="G370" s="1">
        <v>2770.2</v>
      </c>
      <c r="H370" s="1">
        <v>1183.3200000000002</v>
      </c>
      <c r="I370" s="4">
        <v>4</v>
      </c>
      <c r="J370" s="2" t="s">
        <v>71</v>
      </c>
      <c r="K370" s="1">
        <f>Tabelle7[[#This Row],[Menge kg Nges]]/1000</f>
        <v>2.7702</v>
      </c>
      <c r="L370" s="1">
        <f>Tabelle7[[#This Row],[Menge kg P2O5]]/1000</f>
        <v>1.1833200000000001</v>
      </c>
      <c r="M370" s="1">
        <f>Tabelle7[[#This Row],[Menge t Nges]]/Tabelle7[[#This Row],[Anzahl Lieferscheine]]</f>
        <v>0.69255</v>
      </c>
      <c r="N370" s="1">
        <f>Tabelle7[[#This Row],[Menge t P2O5]]/Tabelle7[[#This Row],[Anzahl Lieferscheine]]</f>
        <v>0.29583000000000004</v>
      </c>
    </row>
    <row r="371" spans="1:14" x14ac:dyDescent="0.2">
      <c r="A371" s="2" t="s">
        <v>44</v>
      </c>
      <c r="B371" s="2" t="s">
        <v>47</v>
      </c>
      <c r="C371" s="2" t="s">
        <v>6</v>
      </c>
      <c r="D371" s="2" t="s">
        <v>7</v>
      </c>
      <c r="E371" s="2" t="s">
        <v>14</v>
      </c>
      <c r="F371" s="2" t="s">
        <v>61</v>
      </c>
      <c r="G371" s="1">
        <v>157.5</v>
      </c>
      <c r="H371" s="1">
        <v>63</v>
      </c>
      <c r="I371" s="4">
        <v>1</v>
      </c>
      <c r="J371" s="2" t="s">
        <v>71</v>
      </c>
      <c r="K371" s="1">
        <f>Tabelle7[[#This Row],[Menge kg Nges]]/1000</f>
        <v>0.1575</v>
      </c>
      <c r="L371" s="1">
        <f>Tabelle7[[#This Row],[Menge kg P2O5]]/1000</f>
        <v>6.3E-2</v>
      </c>
      <c r="M371" s="1">
        <f>Tabelle7[[#This Row],[Menge t Nges]]/Tabelle7[[#This Row],[Anzahl Lieferscheine]]</f>
        <v>0.1575</v>
      </c>
      <c r="N371" s="1">
        <f>Tabelle7[[#This Row],[Menge t P2O5]]/Tabelle7[[#This Row],[Anzahl Lieferscheine]]</f>
        <v>6.3E-2</v>
      </c>
    </row>
    <row r="372" spans="1:14" x14ac:dyDescent="0.2">
      <c r="A372" s="2" t="s">
        <v>44</v>
      </c>
      <c r="B372" s="2" t="s">
        <v>37</v>
      </c>
      <c r="C372" s="2" t="s">
        <v>6</v>
      </c>
      <c r="D372" s="2" t="s">
        <v>7</v>
      </c>
      <c r="E372" s="2" t="s">
        <v>8</v>
      </c>
      <c r="F372" s="2" t="s">
        <v>61</v>
      </c>
      <c r="G372" s="1">
        <v>159.36000000000001</v>
      </c>
      <c r="H372" s="1">
        <v>81.28</v>
      </c>
      <c r="I372" s="4">
        <v>1</v>
      </c>
      <c r="J372" s="2" t="s">
        <v>71</v>
      </c>
      <c r="K372" s="1">
        <f>Tabelle7[[#This Row],[Menge kg Nges]]/1000</f>
        <v>0.15936</v>
      </c>
      <c r="L372" s="1">
        <f>Tabelle7[[#This Row],[Menge kg P2O5]]/1000</f>
        <v>8.1280000000000005E-2</v>
      </c>
      <c r="M372" s="1">
        <f>Tabelle7[[#This Row],[Menge t Nges]]/Tabelle7[[#This Row],[Anzahl Lieferscheine]]</f>
        <v>0.15936</v>
      </c>
      <c r="N372" s="1">
        <f>Tabelle7[[#This Row],[Menge t P2O5]]/Tabelle7[[#This Row],[Anzahl Lieferscheine]]</f>
        <v>8.1280000000000005E-2</v>
      </c>
    </row>
    <row r="373" spans="1:14" x14ac:dyDescent="0.2">
      <c r="A373" s="2" t="s">
        <v>44</v>
      </c>
      <c r="B373" s="2" t="s">
        <v>37</v>
      </c>
      <c r="C373" s="2" t="s">
        <v>6</v>
      </c>
      <c r="D373" s="2" t="s">
        <v>7</v>
      </c>
      <c r="E373" s="2" t="s">
        <v>9</v>
      </c>
      <c r="F373" s="2" t="s">
        <v>61</v>
      </c>
      <c r="G373" s="1">
        <v>307.39999999999998</v>
      </c>
      <c r="H373" s="1">
        <v>127.2</v>
      </c>
      <c r="I373" s="4">
        <v>2</v>
      </c>
      <c r="J373" s="2" t="s">
        <v>71</v>
      </c>
      <c r="K373" s="1">
        <f>Tabelle7[[#This Row],[Menge kg Nges]]/1000</f>
        <v>0.30739999999999995</v>
      </c>
      <c r="L373" s="1">
        <f>Tabelle7[[#This Row],[Menge kg P2O5]]/1000</f>
        <v>0.12720000000000001</v>
      </c>
      <c r="M373" s="1">
        <f>Tabelle7[[#This Row],[Menge t Nges]]/Tabelle7[[#This Row],[Anzahl Lieferscheine]]</f>
        <v>0.15369999999999998</v>
      </c>
      <c r="N373" s="1">
        <f>Tabelle7[[#This Row],[Menge t P2O5]]/Tabelle7[[#This Row],[Anzahl Lieferscheine]]</f>
        <v>6.3600000000000004E-2</v>
      </c>
    </row>
    <row r="374" spans="1:14" x14ac:dyDescent="0.2">
      <c r="A374" s="2" t="s">
        <v>44</v>
      </c>
      <c r="B374" s="2" t="s">
        <v>37</v>
      </c>
      <c r="C374" s="2" t="s">
        <v>6</v>
      </c>
      <c r="D374" s="2" t="s">
        <v>7</v>
      </c>
      <c r="E374" s="2" t="s">
        <v>14</v>
      </c>
      <c r="F374" s="2" t="s">
        <v>61</v>
      </c>
      <c r="G374" s="1">
        <v>297</v>
      </c>
      <c r="H374" s="1">
        <v>118.80000000000001</v>
      </c>
      <c r="I374" s="4">
        <v>3</v>
      </c>
      <c r="J374" s="2" t="s">
        <v>71</v>
      </c>
      <c r="K374" s="1">
        <f>Tabelle7[[#This Row],[Menge kg Nges]]/1000</f>
        <v>0.29699999999999999</v>
      </c>
      <c r="L374" s="1">
        <f>Tabelle7[[#This Row],[Menge kg P2O5]]/1000</f>
        <v>0.11880000000000002</v>
      </c>
      <c r="M374" s="1">
        <f>Tabelle7[[#This Row],[Menge t Nges]]/Tabelle7[[#This Row],[Anzahl Lieferscheine]]</f>
        <v>9.8999999999999991E-2</v>
      </c>
      <c r="N374" s="1">
        <f>Tabelle7[[#This Row],[Menge t P2O5]]/Tabelle7[[#This Row],[Anzahl Lieferscheine]]</f>
        <v>3.9600000000000003E-2</v>
      </c>
    </row>
    <row r="375" spans="1:14" x14ac:dyDescent="0.2">
      <c r="A375" s="2" t="s">
        <v>48</v>
      </c>
      <c r="B375" s="2" t="s">
        <v>48</v>
      </c>
      <c r="C375" s="2" t="s">
        <v>6</v>
      </c>
      <c r="D375" s="2" t="s">
        <v>7</v>
      </c>
      <c r="E375" s="2" t="s">
        <v>8</v>
      </c>
      <c r="F375" s="2" t="s">
        <v>61</v>
      </c>
      <c r="G375" s="1">
        <v>49157.5</v>
      </c>
      <c r="H375" s="1">
        <v>15449.5</v>
      </c>
      <c r="I375" s="4">
        <v>16</v>
      </c>
      <c r="J375" s="2" t="s">
        <v>71</v>
      </c>
      <c r="K375" s="1">
        <f>Tabelle7[[#This Row],[Menge kg Nges]]/1000</f>
        <v>49.157499999999999</v>
      </c>
      <c r="L375" s="1">
        <f>Tabelle7[[#This Row],[Menge kg P2O5]]/1000</f>
        <v>15.4495</v>
      </c>
      <c r="M375" s="1">
        <f>Tabelle7[[#This Row],[Menge t Nges]]/Tabelle7[[#This Row],[Anzahl Lieferscheine]]</f>
        <v>3.0723437499999999</v>
      </c>
      <c r="N375" s="1">
        <f>Tabelle7[[#This Row],[Menge t P2O5]]/Tabelle7[[#This Row],[Anzahl Lieferscheine]]</f>
        <v>0.96559375000000003</v>
      </c>
    </row>
    <row r="376" spans="1:14" x14ac:dyDescent="0.2">
      <c r="A376" s="2" t="s">
        <v>48</v>
      </c>
      <c r="B376" s="2" t="s">
        <v>48</v>
      </c>
      <c r="C376" s="2" t="s">
        <v>6</v>
      </c>
      <c r="D376" s="2" t="s">
        <v>7</v>
      </c>
      <c r="E376" s="2" t="s">
        <v>9</v>
      </c>
      <c r="F376" s="2" t="s">
        <v>61</v>
      </c>
      <c r="G376" s="1">
        <v>29662.799999999999</v>
      </c>
      <c r="H376" s="1">
        <v>12389.4</v>
      </c>
      <c r="I376" s="4">
        <v>8</v>
      </c>
      <c r="J376" s="2" t="s">
        <v>71</v>
      </c>
      <c r="K376" s="1">
        <f>Tabelle7[[#This Row],[Menge kg Nges]]/1000</f>
        <v>29.662800000000001</v>
      </c>
      <c r="L376" s="1">
        <f>Tabelle7[[#This Row],[Menge kg P2O5]]/1000</f>
        <v>12.3894</v>
      </c>
      <c r="M376" s="1">
        <f>Tabelle7[[#This Row],[Menge t Nges]]/Tabelle7[[#This Row],[Anzahl Lieferscheine]]</f>
        <v>3.7078500000000001</v>
      </c>
      <c r="N376" s="1">
        <f>Tabelle7[[#This Row],[Menge t P2O5]]/Tabelle7[[#This Row],[Anzahl Lieferscheine]]</f>
        <v>1.548675</v>
      </c>
    </row>
    <row r="377" spans="1:14" x14ac:dyDescent="0.2">
      <c r="A377" s="2" t="s">
        <v>48</v>
      </c>
      <c r="B377" s="2" t="s">
        <v>48</v>
      </c>
      <c r="C377" s="2" t="s">
        <v>6</v>
      </c>
      <c r="D377" s="2" t="s">
        <v>7</v>
      </c>
      <c r="E377" s="2" t="s">
        <v>12</v>
      </c>
      <c r="F377" s="2" t="s">
        <v>61</v>
      </c>
      <c r="G377" s="1">
        <v>5622.5</v>
      </c>
      <c r="H377" s="1">
        <v>2768</v>
      </c>
      <c r="I377" s="4">
        <v>2</v>
      </c>
      <c r="J377" s="2" t="s">
        <v>71</v>
      </c>
      <c r="K377" s="1">
        <f>Tabelle7[[#This Row],[Menge kg Nges]]/1000</f>
        <v>5.6224999999999996</v>
      </c>
      <c r="L377" s="1">
        <f>Tabelle7[[#This Row],[Menge kg P2O5]]/1000</f>
        <v>2.7679999999999998</v>
      </c>
      <c r="M377" s="1">
        <f>Tabelle7[[#This Row],[Menge t Nges]]/Tabelle7[[#This Row],[Anzahl Lieferscheine]]</f>
        <v>2.8112499999999998</v>
      </c>
      <c r="N377" s="1">
        <f>Tabelle7[[#This Row],[Menge t P2O5]]/Tabelle7[[#This Row],[Anzahl Lieferscheine]]</f>
        <v>1.3839999999999999</v>
      </c>
    </row>
    <row r="378" spans="1:14" x14ac:dyDescent="0.2">
      <c r="A378" s="2" t="s">
        <v>48</v>
      </c>
      <c r="B378" s="2" t="s">
        <v>48</v>
      </c>
      <c r="C378" s="2" t="s">
        <v>6</v>
      </c>
      <c r="D378" s="2" t="s">
        <v>15</v>
      </c>
      <c r="E378" s="2" t="s">
        <v>18</v>
      </c>
      <c r="F378" s="2" t="s">
        <v>61</v>
      </c>
      <c r="G378" s="1">
        <v>806.4</v>
      </c>
      <c r="H378" s="1">
        <v>652.79999999999995</v>
      </c>
      <c r="I378" s="4">
        <v>1</v>
      </c>
      <c r="J378" s="2" t="s">
        <v>71</v>
      </c>
      <c r="K378" s="1">
        <f>Tabelle7[[#This Row],[Menge kg Nges]]/1000</f>
        <v>0.80640000000000001</v>
      </c>
      <c r="L378" s="1">
        <f>Tabelle7[[#This Row],[Menge kg P2O5]]/1000</f>
        <v>0.65279999999999994</v>
      </c>
      <c r="M378" s="1">
        <f>Tabelle7[[#This Row],[Menge t Nges]]/Tabelle7[[#This Row],[Anzahl Lieferscheine]]</f>
        <v>0.80640000000000001</v>
      </c>
      <c r="N378" s="1">
        <f>Tabelle7[[#This Row],[Menge t P2O5]]/Tabelle7[[#This Row],[Anzahl Lieferscheine]]</f>
        <v>0.65279999999999994</v>
      </c>
    </row>
    <row r="379" spans="1:14" x14ac:dyDescent="0.2">
      <c r="A379" s="2" t="s">
        <v>48</v>
      </c>
      <c r="B379" s="2" t="s">
        <v>48</v>
      </c>
      <c r="C379" s="2" t="s">
        <v>6</v>
      </c>
      <c r="D379" s="2" t="s">
        <v>15</v>
      </c>
      <c r="E379" s="2" t="s">
        <v>20</v>
      </c>
      <c r="F379" s="2" t="s">
        <v>61</v>
      </c>
      <c r="G379" s="1">
        <v>13930.400000000001</v>
      </c>
      <c r="H379" s="1">
        <v>7915</v>
      </c>
      <c r="I379" s="4">
        <v>33</v>
      </c>
      <c r="J379" s="2" t="s">
        <v>71</v>
      </c>
      <c r="K379" s="1">
        <f>Tabelle7[[#This Row],[Menge kg Nges]]/1000</f>
        <v>13.930400000000002</v>
      </c>
      <c r="L379" s="1">
        <f>Tabelle7[[#This Row],[Menge kg P2O5]]/1000</f>
        <v>7.915</v>
      </c>
      <c r="M379" s="1">
        <f>Tabelle7[[#This Row],[Menge t Nges]]/Tabelle7[[#This Row],[Anzahl Lieferscheine]]</f>
        <v>0.42213333333333342</v>
      </c>
      <c r="N379" s="1">
        <f>Tabelle7[[#This Row],[Menge t P2O5]]/Tabelle7[[#This Row],[Anzahl Lieferscheine]]</f>
        <v>0.23984848484848484</v>
      </c>
    </row>
    <row r="380" spans="1:14" x14ac:dyDescent="0.2">
      <c r="A380" s="2" t="s">
        <v>48</v>
      </c>
      <c r="B380" s="2" t="s">
        <v>48</v>
      </c>
      <c r="C380" s="2" t="s">
        <v>6</v>
      </c>
      <c r="D380" s="2" t="s">
        <v>15</v>
      </c>
      <c r="E380" s="2" t="s">
        <v>9</v>
      </c>
      <c r="F380" s="2" t="s">
        <v>61</v>
      </c>
      <c r="G380" s="1">
        <v>1508.8</v>
      </c>
      <c r="H380" s="1">
        <v>676.5</v>
      </c>
      <c r="I380" s="4">
        <v>1</v>
      </c>
      <c r="J380" s="2" t="s">
        <v>71</v>
      </c>
      <c r="K380" s="1">
        <f>Tabelle7[[#This Row],[Menge kg Nges]]/1000</f>
        <v>1.5087999999999999</v>
      </c>
      <c r="L380" s="1">
        <f>Tabelle7[[#This Row],[Menge kg P2O5]]/1000</f>
        <v>0.67649999999999999</v>
      </c>
      <c r="M380" s="1">
        <f>Tabelle7[[#This Row],[Menge t Nges]]/Tabelle7[[#This Row],[Anzahl Lieferscheine]]</f>
        <v>1.5087999999999999</v>
      </c>
      <c r="N380" s="1">
        <f>Tabelle7[[#This Row],[Menge t P2O5]]/Tabelle7[[#This Row],[Anzahl Lieferscheine]]</f>
        <v>0.67649999999999999</v>
      </c>
    </row>
    <row r="381" spans="1:14" x14ac:dyDescent="0.2">
      <c r="A381" s="2" t="s">
        <v>48</v>
      </c>
      <c r="B381" s="2" t="s">
        <v>48</v>
      </c>
      <c r="C381" s="2" t="s">
        <v>6</v>
      </c>
      <c r="D381" s="2" t="s">
        <v>15</v>
      </c>
      <c r="E381" s="2" t="s">
        <v>10</v>
      </c>
      <c r="F381" s="2" t="s">
        <v>61</v>
      </c>
      <c r="G381" s="1">
        <v>405</v>
      </c>
      <c r="H381" s="1">
        <v>173</v>
      </c>
      <c r="I381" s="4">
        <v>4</v>
      </c>
      <c r="J381" s="2" t="s">
        <v>71</v>
      </c>
      <c r="K381" s="1">
        <f>Tabelle7[[#This Row],[Menge kg Nges]]/1000</f>
        <v>0.40500000000000003</v>
      </c>
      <c r="L381" s="1">
        <f>Tabelle7[[#This Row],[Menge kg P2O5]]/1000</f>
        <v>0.17299999999999999</v>
      </c>
      <c r="M381" s="1">
        <f>Tabelle7[[#This Row],[Menge t Nges]]/Tabelle7[[#This Row],[Anzahl Lieferscheine]]</f>
        <v>0.10125000000000001</v>
      </c>
      <c r="N381" s="1">
        <f>Tabelle7[[#This Row],[Menge t P2O5]]/Tabelle7[[#This Row],[Anzahl Lieferscheine]]</f>
        <v>4.3249999999999997E-2</v>
      </c>
    </row>
    <row r="382" spans="1:14" x14ac:dyDescent="0.2">
      <c r="A382" s="2" t="s">
        <v>48</v>
      </c>
      <c r="B382" s="2" t="s">
        <v>48</v>
      </c>
      <c r="C382" s="2" t="s">
        <v>6</v>
      </c>
      <c r="D382" s="2" t="s">
        <v>15</v>
      </c>
      <c r="E382" s="2" t="s">
        <v>31</v>
      </c>
      <c r="F382" s="2" t="s">
        <v>61</v>
      </c>
      <c r="G382" s="1">
        <v>164</v>
      </c>
      <c r="H382" s="1">
        <v>74</v>
      </c>
      <c r="I382" s="4">
        <v>1</v>
      </c>
      <c r="J382" s="2" t="s">
        <v>71</v>
      </c>
      <c r="K382" s="1">
        <f>Tabelle7[[#This Row],[Menge kg Nges]]/1000</f>
        <v>0.16400000000000001</v>
      </c>
      <c r="L382" s="1">
        <f>Tabelle7[[#This Row],[Menge kg P2O5]]/1000</f>
        <v>7.3999999999999996E-2</v>
      </c>
      <c r="M382" s="1">
        <f>Tabelle7[[#This Row],[Menge t Nges]]/Tabelle7[[#This Row],[Anzahl Lieferscheine]]</f>
        <v>0.16400000000000001</v>
      </c>
      <c r="N382" s="1">
        <f>Tabelle7[[#This Row],[Menge t P2O5]]/Tabelle7[[#This Row],[Anzahl Lieferscheine]]</f>
        <v>7.3999999999999996E-2</v>
      </c>
    </row>
    <row r="383" spans="1:14" x14ac:dyDescent="0.2">
      <c r="A383" s="2" t="s">
        <v>48</v>
      </c>
      <c r="B383" s="2" t="s">
        <v>48</v>
      </c>
      <c r="C383" s="2" t="s">
        <v>25</v>
      </c>
      <c r="D383" s="2" t="s">
        <v>25</v>
      </c>
      <c r="E383" s="2" t="s">
        <v>26</v>
      </c>
      <c r="F383" s="2" t="s">
        <v>61</v>
      </c>
      <c r="G383" s="1">
        <v>18510.2</v>
      </c>
      <c r="H383" s="1">
        <v>4584.2000000000007</v>
      </c>
      <c r="I383" s="4">
        <v>11</v>
      </c>
      <c r="J383" s="2" t="s">
        <v>71</v>
      </c>
      <c r="K383" s="1">
        <f>Tabelle7[[#This Row],[Menge kg Nges]]/1000</f>
        <v>18.510200000000001</v>
      </c>
      <c r="L383" s="1">
        <f>Tabelle7[[#This Row],[Menge kg P2O5]]/1000</f>
        <v>4.5842000000000009</v>
      </c>
      <c r="M383" s="1">
        <f>Tabelle7[[#This Row],[Menge t Nges]]/Tabelle7[[#This Row],[Anzahl Lieferscheine]]</f>
        <v>1.6827454545454545</v>
      </c>
      <c r="N383" s="1">
        <f>Tabelle7[[#This Row],[Menge t P2O5]]/Tabelle7[[#This Row],[Anzahl Lieferscheine]]</f>
        <v>0.41674545454545464</v>
      </c>
    </row>
    <row r="384" spans="1:14" x14ac:dyDescent="0.2">
      <c r="A384" s="2" t="s">
        <v>48</v>
      </c>
      <c r="B384" s="2" t="s">
        <v>28</v>
      </c>
      <c r="C384" s="2" t="s">
        <v>6</v>
      </c>
      <c r="D384" s="2" t="s">
        <v>7</v>
      </c>
      <c r="E384" s="2" t="s">
        <v>8</v>
      </c>
      <c r="F384" s="2" t="s">
        <v>61</v>
      </c>
      <c r="G384" s="1">
        <v>476</v>
      </c>
      <c r="H384" s="1">
        <v>149.6</v>
      </c>
      <c r="I384" s="4">
        <v>1</v>
      </c>
      <c r="J384" s="2" t="s">
        <v>71</v>
      </c>
      <c r="K384" s="1">
        <f>Tabelle7[[#This Row],[Menge kg Nges]]/1000</f>
        <v>0.47599999999999998</v>
      </c>
      <c r="L384" s="1">
        <f>Tabelle7[[#This Row],[Menge kg P2O5]]/1000</f>
        <v>0.14959999999999998</v>
      </c>
      <c r="M384" s="1">
        <f>Tabelle7[[#This Row],[Menge t Nges]]/Tabelle7[[#This Row],[Anzahl Lieferscheine]]</f>
        <v>0.47599999999999998</v>
      </c>
      <c r="N384" s="1">
        <f>Tabelle7[[#This Row],[Menge t P2O5]]/Tabelle7[[#This Row],[Anzahl Lieferscheine]]</f>
        <v>0.14959999999999998</v>
      </c>
    </row>
    <row r="385" spans="1:14" x14ac:dyDescent="0.2">
      <c r="A385" s="2" t="s">
        <v>48</v>
      </c>
      <c r="B385" s="2" t="s">
        <v>28</v>
      </c>
      <c r="C385" s="2" t="s">
        <v>6</v>
      </c>
      <c r="D385" s="2" t="s">
        <v>15</v>
      </c>
      <c r="E385" s="2" t="s">
        <v>18</v>
      </c>
      <c r="F385" s="2" t="s">
        <v>61</v>
      </c>
      <c r="G385" s="1">
        <v>554.4</v>
      </c>
      <c r="H385" s="1">
        <v>448.8</v>
      </c>
      <c r="I385" s="4">
        <v>1</v>
      </c>
      <c r="J385" s="2" t="s">
        <v>71</v>
      </c>
      <c r="K385" s="1">
        <f>Tabelle7[[#This Row],[Menge kg Nges]]/1000</f>
        <v>0.5544</v>
      </c>
      <c r="L385" s="1">
        <f>Tabelle7[[#This Row],[Menge kg P2O5]]/1000</f>
        <v>0.44880000000000003</v>
      </c>
      <c r="M385" s="1">
        <f>Tabelle7[[#This Row],[Menge t Nges]]/Tabelle7[[#This Row],[Anzahl Lieferscheine]]</f>
        <v>0.5544</v>
      </c>
      <c r="N385" s="1">
        <f>Tabelle7[[#This Row],[Menge t P2O5]]/Tabelle7[[#This Row],[Anzahl Lieferscheine]]</f>
        <v>0.44880000000000003</v>
      </c>
    </row>
    <row r="386" spans="1:14" x14ac:dyDescent="0.2">
      <c r="A386" s="2" t="s">
        <v>49</v>
      </c>
      <c r="B386" s="2" t="s">
        <v>49</v>
      </c>
      <c r="C386" s="2" t="s">
        <v>6</v>
      </c>
      <c r="D386" s="2" t="s">
        <v>7</v>
      </c>
      <c r="E386" s="2" t="s">
        <v>9</v>
      </c>
      <c r="F386" s="2" t="s">
        <v>61</v>
      </c>
      <c r="G386" s="1">
        <v>2161.9500000000003</v>
      </c>
      <c r="H386" s="1">
        <v>1126.2500000000002</v>
      </c>
      <c r="I386" s="4">
        <v>14</v>
      </c>
      <c r="J386" s="2" t="s">
        <v>71</v>
      </c>
      <c r="K386" s="1">
        <f>Tabelle7[[#This Row],[Menge kg Nges]]/1000</f>
        <v>2.1619500000000005</v>
      </c>
      <c r="L386" s="1">
        <f>Tabelle7[[#This Row],[Menge kg P2O5]]/1000</f>
        <v>1.1262500000000002</v>
      </c>
      <c r="M386" s="1">
        <f>Tabelle7[[#This Row],[Menge t Nges]]/Tabelle7[[#This Row],[Anzahl Lieferscheine]]</f>
        <v>0.15442500000000003</v>
      </c>
      <c r="N386" s="1">
        <f>Tabelle7[[#This Row],[Menge t P2O5]]/Tabelle7[[#This Row],[Anzahl Lieferscheine]]</f>
        <v>8.0446428571428585E-2</v>
      </c>
    </row>
    <row r="387" spans="1:14" x14ac:dyDescent="0.2">
      <c r="A387" s="2" t="s">
        <v>49</v>
      </c>
      <c r="B387" s="2" t="s">
        <v>49</v>
      </c>
      <c r="C387" s="2" t="s">
        <v>6</v>
      </c>
      <c r="D387" s="2" t="s">
        <v>7</v>
      </c>
      <c r="E387" s="2" t="s">
        <v>10</v>
      </c>
      <c r="F387" s="2" t="s">
        <v>61</v>
      </c>
      <c r="G387" s="1">
        <v>533.20000000000005</v>
      </c>
      <c r="H387" s="1">
        <v>210.79999999999998</v>
      </c>
      <c r="I387" s="4">
        <v>4</v>
      </c>
      <c r="J387" s="2" t="s">
        <v>71</v>
      </c>
      <c r="K387" s="1">
        <f>Tabelle7[[#This Row],[Menge kg Nges]]/1000</f>
        <v>0.53320000000000001</v>
      </c>
      <c r="L387" s="1">
        <f>Tabelle7[[#This Row],[Menge kg P2O5]]/1000</f>
        <v>0.21079999999999999</v>
      </c>
      <c r="M387" s="1">
        <f>Tabelle7[[#This Row],[Menge t Nges]]/Tabelle7[[#This Row],[Anzahl Lieferscheine]]</f>
        <v>0.1333</v>
      </c>
      <c r="N387" s="1">
        <f>Tabelle7[[#This Row],[Menge t P2O5]]/Tabelle7[[#This Row],[Anzahl Lieferscheine]]</f>
        <v>5.2699999999999997E-2</v>
      </c>
    </row>
    <row r="388" spans="1:14" x14ac:dyDescent="0.2">
      <c r="A388" s="2" t="s">
        <v>49</v>
      </c>
      <c r="B388" s="2" t="s">
        <v>49</v>
      </c>
      <c r="C388" s="2" t="s">
        <v>6</v>
      </c>
      <c r="D388" s="2" t="s">
        <v>7</v>
      </c>
      <c r="E388" s="2" t="s">
        <v>11</v>
      </c>
      <c r="F388" s="2" t="s">
        <v>61</v>
      </c>
      <c r="G388" s="1">
        <v>586.72</v>
      </c>
      <c r="H388" s="1">
        <v>236.72</v>
      </c>
      <c r="I388" s="4">
        <v>3</v>
      </c>
      <c r="J388" s="2" t="s">
        <v>71</v>
      </c>
      <c r="K388" s="1">
        <f>Tabelle7[[#This Row],[Menge kg Nges]]/1000</f>
        <v>0.58672000000000002</v>
      </c>
      <c r="L388" s="1">
        <f>Tabelle7[[#This Row],[Menge kg P2O5]]/1000</f>
        <v>0.23671999999999999</v>
      </c>
      <c r="M388" s="1">
        <f>Tabelle7[[#This Row],[Menge t Nges]]/Tabelle7[[#This Row],[Anzahl Lieferscheine]]</f>
        <v>0.19557333333333335</v>
      </c>
      <c r="N388" s="1">
        <f>Tabelle7[[#This Row],[Menge t P2O5]]/Tabelle7[[#This Row],[Anzahl Lieferscheine]]</f>
        <v>7.8906666666666667E-2</v>
      </c>
    </row>
    <row r="389" spans="1:14" x14ac:dyDescent="0.2">
      <c r="A389" s="2" t="s">
        <v>49</v>
      </c>
      <c r="B389" s="2" t="s">
        <v>49</v>
      </c>
      <c r="C389" s="2" t="s">
        <v>6</v>
      </c>
      <c r="D389" s="2" t="s">
        <v>7</v>
      </c>
      <c r="E389" s="2" t="s">
        <v>12</v>
      </c>
      <c r="F389" s="2" t="s">
        <v>61</v>
      </c>
      <c r="G389" s="1">
        <v>5025.2</v>
      </c>
      <c r="H389" s="1">
        <v>1882.5</v>
      </c>
      <c r="I389" s="4">
        <v>14</v>
      </c>
      <c r="J389" s="2" t="s">
        <v>71</v>
      </c>
      <c r="K389" s="1">
        <f>Tabelle7[[#This Row],[Menge kg Nges]]/1000</f>
        <v>5.0251999999999999</v>
      </c>
      <c r="L389" s="1">
        <f>Tabelle7[[#This Row],[Menge kg P2O5]]/1000</f>
        <v>1.8825000000000001</v>
      </c>
      <c r="M389" s="1">
        <f>Tabelle7[[#This Row],[Menge t Nges]]/Tabelle7[[#This Row],[Anzahl Lieferscheine]]</f>
        <v>0.35894285714285712</v>
      </c>
      <c r="N389" s="1">
        <f>Tabelle7[[#This Row],[Menge t P2O5]]/Tabelle7[[#This Row],[Anzahl Lieferscheine]]</f>
        <v>0.13446428571428573</v>
      </c>
    </row>
    <row r="390" spans="1:14" x14ac:dyDescent="0.2">
      <c r="A390" s="2" t="s">
        <v>49</v>
      </c>
      <c r="B390" s="2" t="s">
        <v>49</v>
      </c>
      <c r="C390" s="2" t="s">
        <v>6</v>
      </c>
      <c r="D390" s="2" t="s">
        <v>15</v>
      </c>
      <c r="E390" s="2" t="s">
        <v>18</v>
      </c>
      <c r="F390" s="2" t="s">
        <v>61</v>
      </c>
      <c r="G390" s="1">
        <v>529.19999999999993</v>
      </c>
      <c r="H390" s="1">
        <v>406.80000000000007</v>
      </c>
      <c r="I390" s="4">
        <v>8</v>
      </c>
      <c r="J390" s="2" t="s">
        <v>71</v>
      </c>
      <c r="K390" s="1">
        <f>Tabelle7[[#This Row],[Menge kg Nges]]/1000</f>
        <v>0.52919999999999989</v>
      </c>
      <c r="L390" s="1">
        <f>Tabelle7[[#This Row],[Menge kg P2O5]]/1000</f>
        <v>0.40680000000000005</v>
      </c>
      <c r="M390" s="1">
        <f>Tabelle7[[#This Row],[Menge t Nges]]/Tabelle7[[#This Row],[Anzahl Lieferscheine]]</f>
        <v>6.6149999999999987E-2</v>
      </c>
      <c r="N390" s="1">
        <f>Tabelle7[[#This Row],[Menge t P2O5]]/Tabelle7[[#This Row],[Anzahl Lieferscheine]]</f>
        <v>5.0850000000000006E-2</v>
      </c>
    </row>
    <row r="391" spans="1:14" x14ac:dyDescent="0.2">
      <c r="A391" s="2" t="s">
        <v>49</v>
      </c>
      <c r="B391" s="2" t="s">
        <v>49</v>
      </c>
      <c r="C391" s="2" t="s">
        <v>6</v>
      </c>
      <c r="D391" s="2" t="s">
        <v>15</v>
      </c>
      <c r="E391" s="2" t="s">
        <v>19</v>
      </c>
      <c r="F391" s="2" t="s">
        <v>61</v>
      </c>
      <c r="G391" s="1">
        <v>1400</v>
      </c>
      <c r="H391" s="1">
        <v>1408</v>
      </c>
      <c r="I391" s="4">
        <v>6</v>
      </c>
      <c r="J391" s="2" t="s">
        <v>71</v>
      </c>
      <c r="K391" s="1">
        <f>Tabelle7[[#This Row],[Menge kg Nges]]/1000</f>
        <v>1.4</v>
      </c>
      <c r="L391" s="1">
        <f>Tabelle7[[#This Row],[Menge kg P2O5]]/1000</f>
        <v>1.4079999999999999</v>
      </c>
      <c r="M391" s="1">
        <f>Tabelle7[[#This Row],[Menge t Nges]]/Tabelle7[[#This Row],[Anzahl Lieferscheine]]</f>
        <v>0.23333333333333331</v>
      </c>
      <c r="N391" s="1">
        <f>Tabelle7[[#This Row],[Menge t P2O5]]/Tabelle7[[#This Row],[Anzahl Lieferscheine]]</f>
        <v>0.23466666666666666</v>
      </c>
    </row>
    <row r="392" spans="1:14" x14ac:dyDescent="0.2">
      <c r="A392" s="2" t="s">
        <v>49</v>
      </c>
      <c r="B392" s="2" t="s">
        <v>49</v>
      </c>
      <c r="C392" s="2" t="s">
        <v>6</v>
      </c>
      <c r="D392" s="2" t="s">
        <v>15</v>
      </c>
      <c r="E392" s="2" t="s">
        <v>9</v>
      </c>
      <c r="F392" s="2" t="s">
        <v>61</v>
      </c>
      <c r="G392" s="1">
        <v>243.35999999999999</v>
      </c>
      <c r="H392" s="1">
        <v>162</v>
      </c>
      <c r="I392" s="4">
        <v>4</v>
      </c>
      <c r="J392" s="2" t="s">
        <v>71</v>
      </c>
      <c r="K392" s="1">
        <f>Tabelle7[[#This Row],[Menge kg Nges]]/1000</f>
        <v>0.24335999999999999</v>
      </c>
      <c r="L392" s="1">
        <f>Tabelle7[[#This Row],[Menge kg P2O5]]/1000</f>
        <v>0.16200000000000001</v>
      </c>
      <c r="M392" s="1">
        <f>Tabelle7[[#This Row],[Menge t Nges]]/Tabelle7[[#This Row],[Anzahl Lieferscheine]]</f>
        <v>6.0839999999999998E-2</v>
      </c>
      <c r="N392" s="1">
        <f>Tabelle7[[#This Row],[Menge t P2O5]]/Tabelle7[[#This Row],[Anzahl Lieferscheine]]</f>
        <v>4.0500000000000001E-2</v>
      </c>
    </row>
    <row r="393" spans="1:14" x14ac:dyDescent="0.2">
      <c r="A393" s="2" t="s">
        <v>49</v>
      </c>
      <c r="B393" s="2" t="s">
        <v>37</v>
      </c>
      <c r="C393" s="2" t="s">
        <v>6</v>
      </c>
      <c r="D393" s="2" t="s">
        <v>7</v>
      </c>
      <c r="E393" s="2" t="s">
        <v>12</v>
      </c>
      <c r="F393" s="2" t="s">
        <v>61</v>
      </c>
      <c r="G393" s="1">
        <v>1360</v>
      </c>
      <c r="H393" s="1">
        <v>510</v>
      </c>
      <c r="I393" s="4">
        <v>4</v>
      </c>
      <c r="J393" s="2" t="s">
        <v>71</v>
      </c>
      <c r="K393" s="1">
        <f>Tabelle7[[#This Row],[Menge kg Nges]]/1000</f>
        <v>1.36</v>
      </c>
      <c r="L393" s="1">
        <f>Tabelle7[[#This Row],[Menge kg P2O5]]/1000</f>
        <v>0.51</v>
      </c>
      <c r="M393" s="1">
        <f>Tabelle7[[#This Row],[Menge t Nges]]/Tabelle7[[#This Row],[Anzahl Lieferscheine]]</f>
        <v>0.34</v>
      </c>
      <c r="N393" s="1">
        <f>Tabelle7[[#This Row],[Menge t P2O5]]/Tabelle7[[#This Row],[Anzahl Lieferscheine]]</f>
        <v>0.1275</v>
      </c>
    </row>
    <row r="394" spans="1:14" x14ac:dyDescent="0.2">
      <c r="A394" s="2" t="s">
        <v>49</v>
      </c>
      <c r="B394" s="2" t="s">
        <v>39</v>
      </c>
      <c r="C394" s="2" t="s">
        <v>6</v>
      </c>
      <c r="D394" s="2" t="s">
        <v>7</v>
      </c>
      <c r="E394" s="2" t="s">
        <v>12</v>
      </c>
      <c r="F394" s="2" t="s">
        <v>61</v>
      </c>
      <c r="G394" s="1">
        <v>480</v>
      </c>
      <c r="H394" s="1">
        <v>180</v>
      </c>
      <c r="I394" s="4">
        <v>1</v>
      </c>
      <c r="J394" s="2" t="s">
        <v>71</v>
      </c>
      <c r="K394" s="1">
        <f>Tabelle7[[#This Row],[Menge kg Nges]]/1000</f>
        <v>0.48</v>
      </c>
      <c r="L394" s="1">
        <f>Tabelle7[[#This Row],[Menge kg P2O5]]/1000</f>
        <v>0.18</v>
      </c>
      <c r="M394" s="1">
        <f>Tabelle7[[#This Row],[Menge t Nges]]/Tabelle7[[#This Row],[Anzahl Lieferscheine]]</f>
        <v>0.48</v>
      </c>
      <c r="N394" s="1">
        <f>Tabelle7[[#This Row],[Menge t P2O5]]/Tabelle7[[#This Row],[Anzahl Lieferscheine]]</f>
        <v>0.18</v>
      </c>
    </row>
    <row r="395" spans="1:14" x14ac:dyDescent="0.2">
      <c r="A395" s="2" t="s">
        <v>49</v>
      </c>
      <c r="B395" s="2" t="s">
        <v>39</v>
      </c>
      <c r="C395" s="2" t="s">
        <v>6</v>
      </c>
      <c r="D395" s="2" t="s">
        <v>15</v>
      </c>
      <c r="E395" s="2" t="s">
        <v>19</v>
      </c>
      <c r="F395" s="2" t="s">
        <v>61</v>
      </c>
      <c r="G395" s="1">
        <v>140</v>
      </c>
      <c r="H395" s="1">
        <v>140.80000000000001</v>
      </c>
      <c r="I395" s="4">
        <v>2</v>
      </c>
      <c r="J395" s="2" t="s">
        <v>71</v>
      </c>
      <c r="K395" s="1">
        <f>Tabelle7[[#This Row],[Menge kg Nges]]/1000</f>
        <v>0.14000000000000001</v>
      </c>
      <c r="L395" s="1">
        <f>Tabelle7[[#This Row],[Menge kg P2O5]]/1000</f>
        <v>0.14080000000000001</v>
      </c>
      <c r="M395" s="1">
        <f>Tabelle7[[#This Row],[Menge t Nges]]/Tabelle7[[#This Row],[Anzahl Lieferscheine]]</f>
        <v>7.0000000000000007E-2</v>
      </c>
      <c r="N395" s="1">
        <f>Tabelle7[[#This Row],[Menge t P2O5]]/Tabelle7[[#This Row],[Anzahl Lieferscheine]]</f>
        <v>7.0400000000000004E-2</v>
      </c>
    </row>
    <row r="396" spans="1:14" x14ac:dyDescent="0.2">
      <c r="A396" s="2" t="s">
        <v>49</v>
      </c>
      <c r="B396" s="2" t="s">
        <v>42</v>
      </c>
      <c r="C396" s="2" t="s">
        <v>6</v>
      </c>
      <c r="D396" s="2" t="s">
        <v>7</v>
      </c>
      <c r="E396" s="2" t="s">
        <v>12</v>
      </c>
      <c r="F396" s="2" t="s">
        <v>61</v>
      </c>
      <c r="G396" s="1">
        <v>972</v>
      </c>
      <c r="H396" s="1">
        <v>364.5</v>
      </c>
      <c r="I396" s="4">
        <v>1</v>
      </c>
      <c r="J396" s="2" t="s">
        <v>71</v>
      </c>
      <c r="K396" s="1">
        <f>Tabelle7[[#This Row],[Menge kg Nges]]/1000</f>
        <v>0.97199999999999998</v>
      </c>
      <c r="L396" s="1">
        <f>Tabelle7[[#This Row],[Menge kg P2O5]]/1000</f>
        <v>0.36449999999999999</v>
      </c>
      <c r="M396" s="1">
        <f>Tabelle7[[#This Row],[Menge t Nges]]/Tabelle7[[#This Row],[Anzahl Lieferscheine]]</f>
        <v>0.97199999999999998</v>
      </c>
      <c r="N396" s="1">
        <f>Tabelle7[[#This Row],[Menge t P2O5]]/Tabelle7[[#This Row],[Anzahl Lieferscheine]]</f>
        <v>0.36449999999999999</v>
      </c>
    </row>
    <row r="397" spans="1:14" x14ac:dyDescent="0.2">
      <c r="A397" s="2" t="s">
        <v>47</v>
      </c>
      <c r="B397" s="2" t="s">
        <v>44</v>
      </c>
      <c r="C397" s="2" t="s">
        <v>25</v>
      </c>
      <c r="D397" s="2" t="s">
        <v>25</v>
      </c>
      <c r="E397" s="2" t="s">
        <v>26</v>
      </c>
      <c r="F397" s="2" t="s">
        <v>61</v>
      </c>
      <c r="G397" s="1">
        <v>548.1</v>
      </c>
      <c r="H397" s="1">
        <v>262.70999999999998</v>
      </c>
      <c r="I397" s="4">
        <v>1</v>
      </c>
      <c r="J397" s="2" t="s">
        <v>71</v>
      </c>
      <c r="K397" s="1">
        <f>Tabelle7[[#This Row],[Menge kg Nges]]/1000</f>
        <v>0.54810000000000003</v>
      </c>
      <c r="L397" s="1">
        <f>Tabelle7[[#This Row],[Menge kg P2O5]]/1000</f>
        <v>0.26271</v>
      </c>
      <c r="M397" s="1">
        <f>Tabelle7[[#This Row],[Menge t Nges]]/Tabelle7[[#This Row],[Anzahl Lieferscheine]]</f>
        <v>0.54810000000000003</v>
      </c>
      <c r="N397" s="1">
        <f>Tabelle7[[#This Row],[Menge t P2O5]]/Tabelle7[[#This Row],[Anzahl Lieferscheine]]</f>
        <v>0.26271</v>
      </c>
    </row>
    <row r="398" spans="1:14" x14ac:dyDescent="0.2">
      <c r="A398" s="2" t="s">
        <v>47</v>
      </c>
      <c r="B398" s="2" t="s">
        <v>47</v>
      </c>
      <c r="C398" s="2" t="s">
        <v>6</v>
      </c>
      <c r="D398" s="2" t="s">
        <v>7</v>
      </c>
      <c r="E398" s="2" t="s">
        <v>8</v>
      </c>
      <c r="F398" s="2" t="s">
        <v>61</v>
      </c>
      <c r="G398" s="1">
        <v>54629.78</v>
      </c>
      <c r="H398" s="1">
        <v>15971.899999999998</v>
      </c>
      <c r="I398" s="4">
        <v>67</v>
      </c>
      <c r="J398" s="2" t="s">
        <v>71</v>
      </c>
      <c r="K398" s="1">
        <f>Tabelle7[[#This Row],[Menge kg Nges]]/1000</f>
        <v>54.629779999999997</v>
      </c>
      <c r="L398" s="1">
        <f>Tabelle7[[#This Row],[Menge kg P2O5]]/1000</f>
        <v>15.971899999999998</v>
      </c>
      <c r="M398" s="1">
        <f>Tabelle7[[#This Row],[Menge t Nges]]/Tabelle7[[#This Row],[Anzahl Lieferscheine]]</f>
        <v>0.81536985074626855</v>
      </c>
      <c r="N398" s="1">
        <f>Tabelle7[[#This Row],[Menge t P2O5]]/Tabelle7[[#This Row],[Anzahl Lieferscheine]]</f>
        <v>0.23838656716417908</v>
      </c>
    </row>
    <row r="399" spans="1:14" x14ac:dyDescent="0.2">
      <c r="A399" s="2" t="s">
        <v>47</v>
      </c>
      <c r="B399" s="2" t="s">
        <v>47</v>
      </c>
      <c r="C399" s="2" t="s">
        <v>6</v>
      </c>
      <c r="D399" s="2" t="s">
        <v>7</v>
      </c>
      <c r="E399" s="2" t="s">
        <v>9</v>
      </c>
      <c r="F399" s="2" t="s">
        <v>61</v>
      </c>
      <c r="G399" s="1">
        <v>43186.569999999992</v>
      </c>
      <c r="H399" s="1">
        <v>18222.47</v>
      </c>
      <c r="I399" s="4">
        <v>89</v>
      </c>
      <c r="J399" s="2" t="s">
        <v>71</v>
      </c>
      <c r="K399" s="1">
        <f>Tabelle7[[#This Row],[Menge kg Nges]]/1000</f>
        <v>43.186569999999989</v>
      </c>
      <c r="L399" s="1">
        <f>Tabelle7[[#This Row],[Menge kg P2O5]]/1000</f>
        <v>18.222470000000001</v>
      </c>
      <c r="M399" s="1">
        <f>Tabelle7[[#This Row],[Menge t Nges]]/Tabelle7[[#This Row],[Anzahl Lieferscheine]]</f>
        <v>0.48524235955056166</v>
      </c>
      <c r="N399" s="1">
        <f>Tabelle7[[#This Row],[Menge t P2O5]]/Tabelle7[[#This Row],[Anzahl Lieferscheine]]</f>
        <v>0.20474685393258429</v>
      </c>
    </row>
    <row r="400" spans="1:14" x14ac:dyDescent="0.2">
      <c r="A400" s="2" t="s">
        <v>47</v>
      </c>
      <c r="B400" s="2" t="s">
        <v>47</v>
      </c>
      <c r="C400" s="2" t="s">
        <v>6</v>
      </c>
      <c r="D400" s="2" t="s">
        <v>7</v>
      </c>
      <c r="E400" s="2" t="s">
        <v>10</v>
      </c>
      <c r="F400" s="2" t="s">
        <v>61</v>
      </c>
      <c r="G400" s="1">
        <v>258</v>
      </c>
      <c r="H400" s="1">
        <v>102</v>
      </c>
      <c r="I400" s="4">
        <v>2</v>
      </c>
      <c r="J400" s="2" t="s">
        <v>71</v>
      </c>
      <c r="K400" s="1">
        <f>Tabelle7[[#This Row],[Menge kg Nges]]/1000</f>
        <v>0.25800000000000001</v>
      </c>
      <c r="L400" s="1">
        <f>Tabelle7[[#This Row],[Menge kg P2O5]]/1000</f>
        <v>0.10199999999999999</v>
      </c>
      <c r="M400" s="1">
        <f>Tabelle7[[#This Row],[Menge t Nges]]/Tabelle7[[#This Row],[Anzahl Lieferscheine]]</f>
        <v>0.129</v>
      </c>
      <c r="N400" s="1">
        <f>Tabelle7[[#This Row],[Menge t P2O5]]/Tabelle7[[#This Row],[Anzahl Lieferscheine]]</f>
        <v>5.0999999999999997E-2</v>
      </c>
    </row>
    <row r="401" spans="1:14" x14ac:dyDescent="0.2">
      <c r="A401" s="2" t="s">
        <v>47</v>
      </c>
      <c r="B401" s="2" t="s">
        <v>47</v>
      </c>
      <c r="C401" s="2" t="s">
        <v>6</v>
      </c>
      <c r="D401" s="2" t="s">
        <v>7</v>
      </c>
      <c r="E401" s="2" t="s">
        <v>11</v>
      </c>
      <c r="F401" s="2" t="s">
        <v>61</v>
      </c>
      <c r="G401" s="1">
        <v>13099.6</v>
      </c>
      <c r="H401" s="1">
        <v>6507.34</v>
      </c>
      <c r="I401" s="4">
        <v>18</v>
      </c>
      <c r="J401" s="2" t="s">
        <v>71</v>
      </c>
      <c r="K401" s="1">
        <f>Tabelle7[[#This Row],[Menge kg Nges]]/1000</f>
        <v>13.099600000000001</v>
      </c>
      <c r="L401" s="1">
        <f>Tabelle7[[#This Row],[Menge kg P2O5]]/1000</f>
        <v>6.5073400000000001</v>
      </c>
      <c r="M401" s="1">
        <f>Tabelle7[[#This Row],[Menge t Nges]]/Tabelle7[[#This Row],[Anzahl Lieferscheine]]</f>
        <v>0.7277555555555556</v>
      </c>
      <c r="N401" s="1">
        <f>Tabelle7[[#This Row],[Menge t P2O5]]/Tabelle7[[#This Row],[Anzahl Lieferscheine]]</f>
        <v>0.36151888888888889</v>
      </c>
    </row>
    <row r="402" spans="1:14" x14ac:dyDescent="0.2">
      <c r="A402" s="2" t="s">
        <v>47</v>
      </c>
      <c r="B402" s="2" t="s">
        <v>47</v>
      </c>
      <c r="C402" s="2" t="s">
        <v>6</v>
      </c>
      <c r="D402" s="2" t="s">
        <v>7</v>
      </c>
      <c r="E402" s="2" t="s">
        <v>12</v>
      </c>
      <c r="F402" s="2" t="s">
        <v>61</v>
      </c>
      <c r="G402" s="1">
        <v>10386.749999999998</v>
      </c>
      <c r="H402" s="1">
        <v>5596.7</v>
      </c>
      <c r="I402" s="4">
        <v>42</v>
      </c>
      <c r="J402" s="2" t="s">
        <v>71</v>
      </c>
      <c r="K402" s="1">
        <f>Tabelle7[[#This Row],[Menge kg Nges]]/1000</f>
        <v>10.386749999999997</v>
      </c>
      <c r="L402" s="1">
        <f>Tabelle7[[#This Row],[Menge kg P2O5]]/1000</f>
        <v>5.5967000000000002</v>
      </c>
      <c r="M402" s="1">
        <f>Tabelle7[[#This Row],[Menge t Nges]]/Tabelle7[[#This Row],[Anzahl Lieferscheine]]</f>
        <v>0.24730357142857137</v>
      </c>
      <c r="N402" s="1">
        <f>Tabelle7[[#This Row],[Menge t P2O5]]/Tabelle7[[#This Row],[Anzahl Lieferscheine]]</f>
        <v>0.1332547619047619</v>
      </c>
    </row>
    <row r="403" spans="1:14" x14ac:dyDescent="0.2">
      <c r="A403" s="2" t="s">
        <v>47</v>
      </c>
      <c r="B403" s="2" t="s">
        <v>47</v>
      </c>
      <c r="C403" s="2" t="s">
        <v>6</v>
      </c>
      <c r="D403" s="2" t="s">
        <v>7</v>
      </c>
      <c r="E403" s="2" t="s">
        <v>13</v>
      </c>
      <c r="F403" s="2" t="s">
        <v>61</v>
      </c>
      <c r="G403" s="1">
        <v>883.6</v>
      </c>
      <c r="H403" s="1">
        <v>601.6</v>
      </c>
      <c r="I403" s="4">
        <v>2</v>
      </c>
      <c r="J403" s="2" t="s">
        <v>71</v>
      </c>
      <c r="K403" s="1">
        <f>Tabelle7[[#This Row],[Menge kg Nges]]/1000</f>
        <v>0.88360000000000005</v>
      </c>
      <c r="L403" s="1">
        <f>Tabelle7[[#This Row],[Menge kg P2O5]]/1000</f>
        <v>0.60160000000000002</v>
      </c>
      <c r="M403" s="1">
        <f>Tabelle7[[#This Row],[Menge t Nges]]/Tabelle7[[#This Row],[Anzahl Lieferscheine]]</f>
        <v>0.44180000000000003</v>
      </c>
      <c r="N403" s="1">
        <f>Tabelle7[[#This Row],[Menge t P2O5]]/Tabelle7[[#This Row],[Anzahl Lieferscheine]]</f>
        <v>0.30080000000000001</v>
      </c>
    </row>
    <row r="404" spans="1:14" x14ac:dyDescent="0.2">
      <c r="A404" s="2" t="s">
        <v>47</v>
      </c>
      <c r="B404" s="2" t="s">
        <v>47</v>
      </c>
      <c r="C404" s="2" t="s">
        <v>6</v>
      </c>
      <c r="D404" s="2" t="s">
        <v>7</v>
      </c>
      <c r="E404" s="2" t="s">
        <v>14</v>
      </c>
      <c r="F404" s="2" t="s">
        <v>61</v>
      </c>
      <c r="G404" s="1">
        <v>3603.7</v>
      </c>
      <c r="H404" s="1">
        <v>2342.0500000000002</v>
      </c>
      <c r="I404" s="4">
        <v>3</v>
      </c>
      <c r="J404" s="2" t="s">
        <v>71</v>
      </c>
      <c r="K404" s="1">
        <f>Tabelle7[[#This Row],[Menge kg Nges]]/1000</f>
        <v>3.6036999999999999</v>
      </c>
      <c r="L404" s="1">
        <f>Tabelle7[[#This Row],[Menge kg P2O5]]/1000</f>
        <v>2.34205</v>
      </c>
      <c r="M404" s="1">
        <f>Tabelle7[[#This Row],[Menge t Nges]]/Tabelle7[[#This Row],[Anzahl Lieferscheine]]</f>
        <v>1.2012333333333334</v>
      </c>
      <c r="N404" s="1">
        <f>Tabelle7[[#This Row],[Menge t P2O5]]/Tabelle7[[#This Row],[Anzahl Lieferscheine]]</f>
        <v>0.78068333333333328</v>
      </c>
    </row>
    <row r="405" spans="1:14" x14ac:dyDescent="0.2">
      <c r="A405" s="2" t="s">
        <v>47</v>
      </c>
      <c r="B405" s="2" t="s">
        <v>47</v>
      </c>
      <c r="C405" s="2" t="s">
        <v>6</v>
      </c>
      <c r="D405" s="2" t="s">
        <v>15</v>
      </c>
      <c r="E405" s="2" t="s">
        <v>8</v>
      </c>
      <c r="F405" s="2" t="s">
        <v>61</v>
      </c>
      <c r="G405" s="1">
        <v>756.5</v>
      </c>
      <c r="H405" s="1">
        <v>442</v>
      </c>
      <c r="I405" s="4">
        <v>2</v>
      </c>
      <c r="J405" s="2" t="s">
        <v>71</v>
      </c>
      <c r="K405" s="1">
        <f>Tabelle7[[#This Row],[Menge kg Nges]]/1000</f>
        <v>0.75649999999999995</v>
      </c>
      <c r="L405" s="1">
        <f>Tabelle7[[#This Row],[Menge kg P2O5]]/1000</f>
        <v>0.442</v>
      </c>
      <c r="M405" s="1">
        <f>Tabelle7[[#This Row],[Menge t Nges]]/Tabelle7[[#This Row],[Anzahl Lieferscheine]]</f>
        <v>0.37824999999999998</v>
      </c>
      <c r="N405" s="1">
        <f>Tabelle7[[#This Row],[Menge t P2O5]]/Tabelle7[[#This Row],[Anzahl Lieferscheine]]</f>
        <v>0.221</v>
      </c>
    </row>
    <row r="406" spans="1:14" x14ac:dyDescent="0.2">
      <c r="A406" s="2" t="s">
        <v>47</v>
      </c>
      <c r="B406" s="2" t="s">
        <v>47</v>
      </c>
      <c r="C406" s="2" t="s">
        <v>6</v>
      </c>
      <c r="D406" s="2" t="s">
        <v>15</v>
      </c>
      <c r="E406" s="2" t="s">
        <v>18</v>
      </c>
      <c r="F406" s="2" t="s">
        <v>61</v>
      </c>
      <c r="G406" s="1">
        <v>1209.5999999999999</v>
      </c>
      <c r="H406" s="1">
        <v>979.19999999999993</v>
      </c>
      <c r="I406" s="4">
        <v>3</v>
      </c>
      <c r="J406" s="2" t="s">
        <v>71</v>
      </c>
      <c r="K406" s="1">
        <f>Tabelle7[[#This Row],[Menge kg Nges]]/1000</f>
        <v>1.2096</v>
      </c>
      <c r="L406" s="1">
        <f>Tabelle7[[#This Row],[Menge kg P2O5]]/1000</f>
        <v>0.97919999999999996</v>
      </c>
      <c r="M406" s="1">
        <f>Tabelle7[[#This Row],[Menge t Nges]]/Tabelle7[[#This Row],[Anzahl Lieferscheine]]</f>
        <v>0.4032</v>
      </c>
      <c r="N406" s="1">
        <f>Tabelle7[[#This Row],[Menge t P2O5]]/Tabelle7[[#This Row],[Anzahl Lieferscheine]]</f>
        <v>0.32639999999999997</v>
      </c>
    </row>
    <row r="407" spans="1:14" x14ac:dyDescent="0.2">
      <c r="A407" s="2" t="s">
        <v>47</v>
      </c>
      <c r="B407" s="2" t="s">
        <v>47</v>
      </c>
      <c r="C407" s="2" t="s">
        <v>6</v>
      </c>
      <c r="D407" s="2" t="s">
        <v>15</v>
      </c>
      <c r="E407" s="2" t="s">
        <v>19</v>
      </c>
      <c r="F407" s="2" t="s">
        <v>61</v>
      </c>
      <c r="G407" s="1">
        <v>330.75</v>
      </c>
      <c r="H407" s="1">
        <v>367.5</v>
      </c>
      <c r="I407" s="4">
        <v>2</v>
      </c>
      <c r="J407" s="2" t="s">
        <v>71</v>
      </c>
      <c r="K407" s="1">
        <f>Tabelle7[[#This Row],[Menge kg Nges]]/1000</f>
        <v>0.33074999999999999</v>
      </c>
      <c r="L407" s="1">
        <f>Tabelle7[[#This Row],[Menge kg P2O5]]/1000</f>
        <v>0.36749999999999999</v>
      </c>
      <c r="M407" s="1">
        <f>Tabelle7[[#This Row],[Menge t Nges]]/Tabelle7[[#This Row],[Anzahl Lieferscheine]]</f>
        <v>0.16537499999999999</v>
      </c>
      <c r="N407" s="1">
        <f>Tabelle7[[#This Row],[Menge t P2O5]]/Tabelle7[[#This Row],[Anzahl Lieferscheine]]</f>
        <v>0.18375</v>
      </c>
    </row>
    <row r="408" spans="1:14" x14ac:dyDescent="0.2">
      <c r="A408" s="2" t="s">
        <v>47</v>
      </c>
      <c r="B408" s="2" t="s">
        <v>47</v>
      </c>
      <c r="C408" s="2" t="s">
        <v>6</v>
      </c>
      <c r="D408" s="2" t="s">
        <v>15</v>
      </c>
      <c r="E408" s="2" t="s">
        <v>20</v>
      </c>
      <c r="F408" s="2" t="s">
        <v>61</v>
      </c>
      <c r="G408" s="1">
        <v>683.25</v>
      </c>
      <c r="H408" s="1">
        <v>479.6</v>
      </c>
      <c r="I408" s="4">
        <v>16</v>
      </c>
      <c r="J408" s="2" t="s">
        <v>71</v>
      </c>
      <c r="K408" s="1">
        <f>Tabelle7[[#This Row],[Menge kg Nges]]/1000</f>
        <v>0.68325000000000002</v>
      </c>
      <c r="L408" s="1">
        <f>Tabelle7[[#This Row],[Menge kg P2O5]]/1000</f>
        <v>0.47960000000000003</v>
      </c>
      <c r="M408" s="1">
        <f>Tabelle7[[#This Row],[Menge t Nges]]/Tabelle7[[#This Row],[Anzahl Lieferscheine]]</f>
        <v>4.2703125000000001E-2</v>
      </c>
      <c r="N408" s="1">
        <f>Tabelle7[[#This Row],[Menge t P2O5]]/Tabelle7[[#This Row],[Anzahl Lieferscheine]]</f>
        <v>2.9975000000000002E-2</v>
      </c>
    </row>
    <row r="409" spans="1:14" x14ac:dyDescent="0.2">
      <c r="A409" s="2" t="s">
        <v>47</v>
      </c>
      <c r="B409" s="2" t="s">
        <v>47</v>
      </c>
      <c r="C409" s="2" t="s">
        <v>6</v>
      </c>
      <c r="D409" s="2" t="s">
        <v>15</v>
      </c>
      <c r="E409" s="2" t="s">
        <v>21</v>
      </c>
      <c r="F409" s="2" t="s">
        <v>61</v>
      </c>
      <c r="G409" s="1">
        <v>1159.68</v>
      </c>
      <c r="H409" s="1">
        <v>616.07999999999993</v>
      </c>
      <c r="I409" s="4">
        <v>2</v>
      </c>
      <c r="J409" s="2" t="s">
        <v>71</v>
      </c>
      <c r="K409" s="1">
        <f>Tabelle7[[#This Row],[Menge kg Nges]]/1000</f>
        <v>1.15968</v>
      </c>
      <c r="L409" s="1">
        <f>Tabelle7[[#This Row],[Menge kg P2O5]]/1000</f>
        <v>0.61607999999999996</v>
      </c>
      <c r="M409" s="1">
        <f>Tabelle7[[#This Row],[Menge t Nges]]/Tabelle7[[#This Row],[Anzahl Lieferscheine]]</f>
        <v>0.57984000000000002</v>
      </c>
      <c r="N409" s="1">
        <f>Tabelle7[[#This Row],[Menge t P2O5]]/Tabelle7[[#This Row],[Anzahl Lieferscheine]]</f>
        <v>0.30803999999999998</v>
      </c>
    </row>
    <row r="410" spans="1:14" x14ac:dyDescent="0.2">
      <c r="A410" s="2" t="s">
        <v>47</v>
      </c>
      <c r="B410" s="2" t="s">
        <v>47</v>
      </c>
      <c r="C410" s="2" t="s">
        <v>6</v>
      </c>
      <c r="D410" s="2" t="s">
        <v>15</v>
      </c>
      <c r="E410" s="2" t="s">
        <v>9</v>
      </c>
      <c r="F410" s="2" t="s">
        <v>61</v>
      </c>
      <c r="G410" s="1">
        <v>5213.0500000000011</v>
      </c>
      <c r="H410" s="1">
        <v>3043.5799999999995</v>
      </c>
      <c r="I410" s="4">
        <v>39</v>
      </c>
      <c r="J410" s="2" t="s">
        <v>71</v>
      </c>
      <c r="K410" s="1">
        <f>Tabelle7[[#This Row],[Menge kg Nges]]/1000</f>
        <v>5.2130500000000008</v>
      </c>
      <c r="L410" s="1">
        <f>Tabelle7[[#This Row],[Menge kg P2O5]]/1000</f>
        <v>3.0435799999999995</v>
      </c>
      <c r="M410" s="1">
        <f>Tabelle7[[#This Row],[Menge t Nges]]/Tabelle7[[#This Row],[Anzahl Lieferscheine]]</f>
        <v>0.13366794871794874</v>
      </c>
      <c r="N410" s="1">
        <f>Tabelle7[[#This Row],[Menge t P2O5]]/Tabelle7[[#This Row],[Anzahl Lieferscheine]]</f>
        <v>7.8040512820512803E-2</v>
      </c>
    </row>
    <row r="411" spans="1:14" x14ac:dyDescent="0.2">
      <c r="A411" s="2" t="s">
        <v>47</v>
      </c>
      <c r="B411" s="2" t="s">
        <v>47</v>
      </c>
      <c r="C411" s="2" t="s">
        <v>6</v>
      </c>
      <c r="D411" s="2" t="s">
        <v>15</v>
      </c>
      <c r="E411" s="2" t="s">
        <v>10</v>
      </c>
      <c r="F411" s="2" t="s">
        <v>61</v>
      </c>
      <c r="G411" s="1">
        <v>903.15</v>
      </c>
      <c r="H411" s="1">
        <v>385.79</v>
      </c>
      <c r="I411" s="4">
        <v>5</v>
      </c>
      <c r="J411" s="2" t="s">
        <v>71</v>
      </c>
      <c r="K411" s="1">
        <f>Tabelle7[[#This Row],[Menge kg Nges]]/1000</f>
        <v>0.90315000000000001</v>
      </c>
      <c r="L411" s="1">
        <f>Tabelle7[[#This Row],[Menge kg P2O5]]/1000</f>
        <v>0.38579000000000002</v>
      </c>
      <c r="M411" s="1">
        <f>Tabelle7[[#This Row],[Menge t Nges]]/Tabelle7[[#This Row],[Anzahl Lieferscheine]]</f>
        <v>0.18063000000000001</v>
      </c>
      <c r="N411" s="1">
        <f>Tabelle7[[#This Row],[Menge t P2O5]]/Tabelle7[[#This Row],[Anzahl Lieferscheine]]</f>
        <v>7.7158000000000004E-2</v>
      </c>
    </row>
    <row r="412" spans="1:14" x14ac:dyDescent="0.2">
      <c r="A412" s="2" t="s">
        <v>47</v>
      </c>
      <c r="B412" s="2" t="s">
        <v>47</v>
      </c>
      <c r="C412" s="2" t="s">
        <v>6</v>
      </c>
      <c r="D412" s="2" t="s">
        <v>15</v>
      </c>
      <c r="E412" s="2" t="s">
        <v>23</v>
      </c>
      <c r="F412" s="2" t="s">
        <v>61</v>
      </c>
      <c r="G412" s="1">
        <v>975.8</v>
      </c>
      <c r="H412" s="1">
        <v>440.29999999999995</v>
      </c>
      <c r="I412" s="4">
        <v>9</v>
      </c>
      <c r="J412" s="2" t="s">
        <v>71</v>
      </c>
      <c r="K412" s="1">
        <f>Tabelle7[[#This Row],[Menge kg Nges]]/1000</f>
        <v>0.9758</v>
      </c>
      <c r="L412" s="1">
        <f>Tabelle7[[#This Row],[Menge kg P2O5]]/1000</f>
        <v>0.44029999999999997</v>
      </c>
      <c r="M412" s="1">
        <f>Tabelle7[[#This Row],[Menge t Nges]]/Tabelle7[[#This Row],[Anzahl Lieferscheine]]</f>
        <v>0.10842222222222223</v>
      </c>
      <c r="N412" s="1">
        <f>Tabelle7[[#This Row],[Menge t P2O5]]/Tabelle7[[#This Row],[Anzahl Lieferscheine]]</f>
        <v>4.8922222222222221E-2</v>
      </c>
    </row>
    <row r="413" spans="1:14" x14ac:dyDescent="0.2">
      <c r="A413" s="2" t="s">
        <v>47</v>
      </c>
      <c r="B413" s="2" t="s">
        <v>47</v>
      </c>
      <c r="C413" s="2" t="s">
        <v>25</v>
      </c>
      <c r="D413" s="2" t="s">
        <v>25</v>
      </c>
      <c r="E413" s="2" t="s">
        <v>26</v>
      </c>
      <c r="F413" s="2" t="s">
        <v>61</v>
      </c>
      <c r="G413" s="1">
        <v>33202.399999999994</v>
      </c>
      <c r="H413" s="1">
        <v>11304.179999999998</v>
      </c>
      <c r="I413" s="4">
        <v>63</v>
      </c>
      <c r="J413" s="2" t="s">
        <v>71</v>
      </c>
      <c r="K413" s="1">
        <f>Tabelle7[[#This Row],[Menge kg Nges]]/1000</f>
        <v>33.202399999999997</v>
      </c>
      <c r="L413" s="1">
        <f>Tabelle7[[#This Row],[Menge kg P2O5]]/1000</f>
        <v>11.304179999999999</v>
      </c>
      <c r="M413" s="1">
        <f>Tabelle7[[#This Row],[Menge t Nges]]/Tabelle7[[#This Row],[Anzahl Lieferscheine]]</f>
        <v>0.52702222222222217</v>
      </c>
      <c r="N413" s="1">
        <f>Tabelle7[[#This Row],[Menge t P2O5]]/Tabelle7[[#This Row],[Anzahl Lieferscheine]]</f>
        <v>0.17943142857142855</v>
      </c>
    </row>
    <row r="414" spans="1:14" x14ac:dyDescent="0.2">
      <c r="A414" s="2" t="s">
        <v>47</v>
      </c>
      <c r="B414" s="2" t="s">
        <v>47</v>
      </c>
      <c r="C414" s="2" t="s">
        <v>63</v>
      </c>
      <c r="D414" s="2" t="s">
        <v>63</v>
      </c>
      <c r="E414" s="2" t="s">
        <v>63</v>
      </c>
      <c r="F414" s="2" t="s">
        <v>61</v>
      </c>
      <c r="G414" s="1">
        <v>5471.96</v>
      </c>
      <c r="H414" s="1">
        <v>5085.68</v>
      </c>
      <c r="I414" s="4">
        <v>12</v>
      </c>
      <c r="J414" s="2" t="s">
        <v>71</v>
      </c>
      <c r="K414" s="1">
        <f>Tabelle7[[#This Row],[Menge kg Nges]]/1000</f>
        <v>5.4719600000000002</v>
      </c>
      <c r="L414" s="1">
        <f>Tabelle7[[#This Row],[Menge kg P2O5]]/1000</f>
        <v>5.08568</v>
      </c>
      <c r="M414" s="1">
        <f>Tabelle7[[#This Row],[Menge t Nges]]/Tabelle7[[#This Row],[Anzahl Lieferscheine]]</f>
        <v>0.45599666666666666</v>
      </c>
      <c r="N414" s="1">
        <f>Tabelle7[[#This Row],[Menge t P2O5]]/Tabelle7[[#This Row],[Anzahl Lieferscheine]]</f>
        <v>0.42380666666666666</v>
      </c>
    </row>
    <row r="415" spans="1:14" x14ac:dyDescent="0.2">
      <c r="A415" s="2" t="s">
        <v>47</v>
      </c>
      <c r="B415" s="2" t="s">
        <v>37</v>
      </c>
      <c r="C415" s="2" t="s">
        <v>6</v>
      </c>
      <c r="D415" s="2" t="s">
        <v>15</v>
      </c>
      <c r="E415" s="2" t="s">
        <v>9</v>
      </c>
      <c r="F415" s="2" t="s">
        <v>61</v>
      </c>
      <c r="G415" s="1">
        <v>101.4</v>
      </c>
      <c r="H415" s="1">
        <v>67.5</v>
      </c>
      <c r="I415" s="4">
        <v>1</v>
      </c>
      <c r="J415" s="2" t="s">
        <v>71</v>
      </c>
      <c r="K415" s="1">
        <f>Tabelle7[[#This Row],[Menge kg Nges]]/1000</f>
        <v>0.1014</v>
      </c>
      <c r="L415" s="1">
        <f>Tabelle7[[#This Row],[Menge kg P2O5]]/1000</f>
        <v>6.7500000000000004E-2</v>
      </c>
      <c r="M415" s="1">
        <f>Tabelle7[[#This Row],[Menge t Nges]]/Tabelle7[[#This Row],[Anzahl Lieferscheine]]</f>
        <v>0.1014</v>
      </c>
      <c r="N415" s="1">
        <f>Tabelle7[[#This Row],[Menge t P2O5]]/Tabelle7[[#This Row],[Anzahl Lieferscheine]]</f>
        <v>6.7500000000000004E-2</v>
      </c>
    </row>
    <row r="416" spans="1:14" x14ac:dyDescent="0.2">
      <c r="A416" s="2" t="s">
        <v>47</v>
      </c>
      <c r="B416" s="2" t="s">
        <v>37</v>
      </c>
      <c r="C416" s="2" t="s">
        <v>25</v>
      </c>
      <c r="D416" s="2" t="s">
        <v>25</v>
      </c>
      <c r="E416" s="2" t="s">
        <v>26</v>
      </c>
      <c r="F416" s="2" t="s">
        <v>61</v>
      </c>
      <c r="G416" s="1">
        <v>548.1</v>
      </c>
      <c r="H416" s="1">
        <v>262.71000000000004</v>
      </c>
      <c r="I416" s="4">
        <v>2</v>
      </c>
      <c r="J416" s="2" t="s">
        <v>71</v>
      </c>
      <c r="K416" s="1">
        <f>Tabelle7[[#This Row],[Menge kg Nges]]/1000</f>
        <v>0.54810000000000003</v>
      </c>
      <c r="L416" s="1">
        <f>Tabelle7[[#This Row],[Menge kg P2O5]]/1000</f>
        <v>0.26271000000000005</v>
      </c>
      <c r="M416" s="1">
        <f>Tabelle7[[#This Row],[Menge t Nges]]/Tabelle7[[#This Row],[Anzahl Lieferscheine]]</f>
        <v>0.27405000000000002</v>
      </c>
      <c r="N416" s="1">
        <f>Tabelle7[[#This Row],[Menge t P2O5]]/Tabelle7[[#This Row],[Anzahl Lieferscheine]]</f>
        <v>0.13135500000000003</v>
      </c>
    </row>
    <row r="417" spans="1:14" x14ac:dyDescent="0.2">
      <c r="A417" s="2" t="s">
        <v>47</v>
      </c>
      <c r="B417" s="2" t="s">
        <v>42</v>
      </c>
      <c r="C417" s="2" t="s">
        <v>6</v>
      </c>
      <c r="D417" s="2" t="s">
        <v>7</v>
      </c>
      <c r="E417" s="2" t="s">
        <v>8</v>
      </c>
      <c r="F417" s="2" t="s">
        <v>61</v>
      </c>
      <c r="G417" s="1">
        <v>3916.6799999999985</v>
      </c>
      <c r="H417" s="1">
        <v>1655.0800000000004</v>
      </c>
      <c r="I417" s="4">
        <v>31</v>
      </c>
      <c r="J417" s="2" t="s">
        <v>71</v>
      </c>
      <c r="K417" s="1">
        <f>Tabelle7[[#This Row],[Menge kg Nges]]/1000</f>
        <v>3.9166799999999986</v>
      </c>
      <c r="L417" s="1">
        <f>Tabelle7[[#This Row],[Menge kg P2O5]]/1000</f>
        <v>1.6550800000000003</v>
      </c>
      <c r="M417" s="1">
        <f>Tabelle7[[#This Row],[Menge t Nges]]/Tabelle7[[#This Row],[Anzahl Lieferscheine]]</f>
        <v>0.12634451612903222</v>
      </c>
      <c r="N417" s="1">
        <f>Tabelle7[[#This Row],[Menge t P2O5]]/Tabelle7[[#This Row],[Anzahl Lieferscheine]]</f>
        <v>5.3389677419354846E-2</v>
      </c>
    </row>
    <row r="418" spans="1:14" x14ac:dyDescent="0.2">
      <c r="A418" s="2" t="s">
        <v>47</v>
      </c>
      <c r="B418" s="2" t="s">
        <v>42</v>
      </c>
      <c r="C418" s="2" t="s">
        <v>25</v>
      </c>
      <c r="D418" s="2" t="s">
        <v>25</v>
      </c>
      <c r="E418" s="2" t="s">
        <v>26</v>
      </c>
      <c r="F418" s="2" t="s">
        <v>61</v>
      </c>
      <c r="G418" s="1">
        <v>11120.58</v>
      </c>
      <c r="H418" s="1">
        <v>3480.4799999999991</v>
      </c>
      <c r="I418" s="4">
        <v>89</v>
      </c>
      <c r="J418" s="2" t="s">
        <v>71</v>
      </c>
      <c r="K418" s="1">
        <f>Tabelle7[[#This Row],[Menge kg Nges]]/1000</f>
        <v>11.12058</v>
      </c>
      <c r="L418" s="1">
        <f>Tabelle7[[#This Row],[Menge kg P2O5]]/1000</f>
        <v>3.4804799999999991</v>
      </c>
      <c r="M418" s="1">
        <f>Tabelle7[[#This Row],[Menge t Nges]]/Tabelle7[[#This Row],[Anzahl Lieferscheine]]</f>
        <v>0.12495033707865169</v>
      </c>
      <c r="N418" s="1">
        <f>Tabelle7[[#This Row],[Menge t P2O5]]/Tabelle7[[#This Row],[Anzahl Lieferscheine]]</f>
        <v>3.9106516853932571E-2</v>
      </c>
    </row>
    <row r="419" spans="1:14" x14ac:dyDescent="0.2">
      <c r="A419" s="2" t="s">
        <v>47</v>
      </c>
      <c r="B419" s="2" t="s">
        <v>42</v>
      </c>
      <c r="C419" s="2" t="s">
        <v>63</v>
      </c>
      <c r="D419" s="2" t="s">
        <v>63</v>
      </c>
      <c r="E419" s="2" t="s">
        <v>63</v>
      </c>
      <c r="F419" s="2" t="s">
        <v>61</v>
      </c>
      <c r="G419" s="1">
        <v>1891.8</v>
      </c>
      <c r="H419" s="1">
        <v>1625.4</v>
      </c>
      <c r="I419" s="4">
        <v>2</v>
      </c>
      <c r="J419" s="2" t="s">
        <v>71</v>
      </c>
      <c r="K419" s="1">
        <f>Tabelle7[[#This Row],[Menge kg Nges]]/1000</f>
        <v>1.8917999999999999</v>
      </c>
      <c r="L419" s="1">
        <f>Tabelle7[[#This Row],[Menge kg P2O5]]/1000</f>
        <v>1.6254000000000002</v>
      </c>
      <c r="M419" s="1">
        <f>Tabelle7[[#This Row],[Menge t Nges]]/Tabelle7[[#This Row],[Anzahl Lieferscheine]]</f>
        <v>0.94589999999999996</v>
      </c>
      <c r="N419" s="1">
        <f>Tabelle7[[#This Row],[Menge t P2O5]]/Tabelle7[[#This Row],[Anzahl Lieferscheine]]</f>
        <v>0.81270000000000009</v>
      </c>
    </row>
    <row r="420" spans="1:14" x14ac:dyDescent="0.2">
      <c r="A420" s="2" t="s">
        <v>46</v>
      </c>
      <c r="B420" s="2" t="s">
        <v>27</v>
      </c>
      <c r="C420" s="2" t="s">
        <v>6</v>
      </c>
      <c r="D420" s="2" t="s">
        <v>7</v>
      </c>
      <c r="E420" s="2" t="s">
        <v>9</v>
      </c>
      <c r="F420" s="2" t="s">
        <v>61</v>
      </c>
      <c r="G420" s="1">
        <v>28.6</v>
      </c>
      <c r="H420" s="1">
        <v>11.7</v>
      </c>
      <c r="I420" s="4">
        <v>1</v>
      </c>
      <c r="J420" s="2" t="s">
        <v>71</v>
      </c>
      <c r="K420" s="1">
        <f>Tabelle7[[#This Row],[Menge kg Nges]]/1000</f>
        <v>2.86E-2</v>
      </c>
      <c r="L420" s="1">
        <f>Tabelle7[[#This Row],[Menge kg P2O5]]/1000</f>
        <v>1.1699999999999999E-2</v>
      </c>
      <c r="M420" s="1">
        <f>Tabelle7[[#This Row],[Menge t Nges]]/Tabelle7[[#This Row],[Anzahl Lieferscheine]]</f>
        <v>2.86E-2</v>
      </c>
      <c r="N420" s="1">
        <f>Tabelle7[[#This Row],[Menge t P2O5]]/Tabelle7[[#This Row],[Anzahl Lieferscheine]]</f>
        <v>1.1699999999999999E-2</v>
      </c>
    </row>
    <row r="421" spans="1:14" x14ac:dyDescent="0.2">
      <c r="A421" s="2" t="s">
        <v>46</v>
      </c>
      <c r="B421" s="2" t="s">
        <v>27</v>
      </c>
      <c r="C421" s="2" t="s">
        <v>63</v>
      </c>
      <c r="D421" s="2" t="s">
        <v>63</v>
      </c>
      <c r="E421" s="2" t="s">
        <v>63</v>
      </c>
      <c r="F421" s="2" t="s">
        <v>61</v>
      </c>
      <c r="G421" s="1">
        <v>312</v>
      </c>
      <c r="H421" s="1">
        <v>360</v>
      </c>
      <c r="I421" s="4">
        <v>2</v>
      </c>
      <c r="J421" s="2" t="s">
        <v>71</v>
      </c>
      <c r="K421" s="1">
        <f>Tabelle7[[#This Row],[Menge kg Nges]]/1000</f>
        <v>0.312</v>
      </c>
      <c r="L421" s="1">
        <f>Tabelle7[[#This Row],[Menge kg P2O5]]/1000</f>
        <v>0.36</v>
      </c>
      <c r="M421" s="1">
        <f>Tabelle7[[#This Row],[Menge t Nges]]/Tabelle7[[#This Row],[Anzahl Lieferscheine]]</f>
        <v>0.156</v>
      </c>
      <c r="N421" s="1">
        <f>Tabelle7[[#This Row],[Menge t P2O5]]/Tabelle7[[#This Row],[Anzahl Lieferscheine]]</f>
        <v>0.18</v>
      </c>
    </row>
    <row r="422" spans="1:14" x14ac:dyDescent="0.2">
      <c r="A422" s="2" t="s">
        <v>46</v>
      </c>
      <c r="B422" s="2" t="s">
        <v>46</v>
      </c>
      <c r="C422" s="2" t="s">
        <v>6</v>
      </c>
      <c r="D422" s="2" t="s">
        <v>7</v>
      </c>
      <c r="E422" s="2" t="s">
        <v>8</v>
      </c>
      <c r="F422" s="2" t="s">
        <v>61</v>
      </c>
      <c r="G422" s="1">
        <v>121005.63999999998</v>
      </c>
      <c r="H422" s="1">
        <v>38733.58</v>
      </c>
      <c r="I422" s="4">
        <v>82</v>
      </c>
      <c r="J422" s="2" t="s">
        <v>71</v>
      </c>
      <c r="K422" s="1">
        <f>Tabelle7[[#This Row],[Menge kg Nges]]/1000</f>
        <v>121.00563999999999</v>
      </c>
      <c r="L422" s="1">
        <f>Tabelle7[[#This Row],[Menge kg P2O5]]/1000</f>
        <v>38.733580000000003</v>
      </c>
      <c r="M422" s="1">
        <f>Tabelle7[[#This Row],[Menge t Nges]]/Tabelle7[[#This Row],[Anzahl Lieferscheine]]</f>
        <v>1.4756785365853657</v>
      </c>
      <c r="N422" s="1">
        <f>Tabelle7[[#This Row],[Menge t P2O5]]/Tabelle7[[#This Row],[Anzahl Lieferscheine]]</f>
        <v>0.47236073170731713</v>
      </c>
    </row>
    <row r="423" spans="1:14" x14ac:dyDescent="0.2">
      <c r="A423" s="2" t="s">
        <v>46</v>
      </c>
      <c r="B423" s="2" t="s">
        <v>46</v>
      </c>
      <c r="C423" s="2" t="s">
        <v>6</v>
      </c>
      <c r="D423" s="2" t="s">
        <v>7</v>
      </c>
      <c r="E423" s="2" t="s">
        <v>9</v>
      </c>
      <c r="F423" s="2" t="s">
        <v>61</v>
      </c>
      <c r="G423" s="1">
        <v>80660.930000000022</v>
      </c>
      <c r="H423" s="1">
        <v>32832.940000000017</v>
      </c>
      <c r="I423" s="4">
        <v>232</v>
      </c>
      <c r="J423" s="2" t="s">
        <v>71</v>
      </c>
      <c r="K423" s="1">
        <f>Tabelle7[[#This Row],[Menge kg Nges]]/1000</f>
        <v>80.660930000000022</v>
      </c>
      <c r="L423" s="1">
        <f>Tabelle7[[#This Row],[Menge kg P2O5]]/1000</f>
        <v>32.832940000000015</v>
      </c>
      <c r="M423" s="1">
        <f>Tabelle7[[#This Row],[Menge t Nges]]/Tabelle7[[#This Row],[Anzahl Lieferscheine]]</f>
        <v>0.34767642241379321</v>
      </c>
      <c r="N423" s="1">
        <f>Tabelle7[[#This Row],[Menge t P2O5]]/Tabelle7[[#This Row],[Anzahl Lieferscheine]]</f>
        <v>0.14152129310344835</v>
      </c>
    </row>
    <row r="424" spans="1:14" x14ac:dyDescent="0.2">
      <c r="A424" s="2" t="s">
        <v>46</v>
      </c>
      <c r="B424" s="2" t="s">
        <v>46</v>
      </c>
      <c r="C424" s="2" t="s">
        <v>6</v>
      </c>
      <c r="D424" s="2" t="s">
        <v>7</v>
      </c>
      <c r="E424" s="2" t="s">
        <v>10</v>
      </c>
      <c r="F424" s="2" t="s">
        <v>61</v>
      </c>
      <c r="G424" s="1">
        <v>7039.0500000000011</v>
      </c>
      <c r="H424" s="1">
        <v>2593.5000000000005</v>
      </c>
      <c r="I424" s="4">
        <v>14</v>
      </c>
      <c r="J424" s="2" t="s">
        <v>71</v>
      </c>
      <c r="K424" s="1">
        <f>Tabelle7[[#This Row],[Menge kg Nges]]/1000</f>
        <v>7.0390500000000014</v>
      </c>
      <c r="L424" s="1">
        <f>Tabelle7[[#This Row],[Menge kg P2O5]]/1000</f>
        <v>2.5935000000000006</v>
      </c>
      <c r="M424" s="1">
        <f>Tabelle7[[#This Row],[Menge t Nges]]/Tabelle7[[#This Row],[Anzahl Lieferscheine]]</f>
        <v>0.50278928571428583</v>
      </c>
      <c r="N424" s="1">
        <f>Tabelle7[[#This Row],[Menge t P2O5]]/Tabelle7[[#This Row],[Anzahl Lieferscheine]]</f>
        <v>0.18525000000000005</v>
      </c>
    </row>
    <row r="425" spans="1:14" x14ac:dyDescent="0.2">
      <c r="A425" s="2" t="s">
        <v>46</v>
      </c>
      <c r="B425" s="2" t="s">
        <v>46</v>
      </c>
      <c r="C425" s="2" t="s">
        <v>6</v>
      </c>
      <c r="D425" s="2" t="s">
        <v>7</v>
      </c>
      <c r="E425" s="2" t="s">
        <v>11</v>
      </c>
      <c r="F425" s="2" t="s">
        <v>61</v>
      </c>
      <c r="G425" s="1">
        <v>10176.31</v>
      </c>
      <c r="H425" s="1">
        <v>4380.04</v>
      </c>
      <c r="I425" s="4">
        <v>10</v>
      </c>
      <c r="J425" s="2" t="s">
        <v>71</v>
      </c>
      <c r="K425" s="1">
        <f>Tabelle7[[#This Row],[Menge kg Nges]]/1000</f>
        <v>10.176309999999999</v>
      </c>
      <c r="L425" s="1">
        <f>Tabelle7[[#This Row],[Menge kg P2O5]]/1000</f>
        <v>4.3800400000000002</v>
      </c>
      <c r="M425" s="1">
        <f>Tabelle7[[#This Row],[Menge t Nges]]/Tabelle7[[#This Row],[Anzahl Lieferscheine]]</f>
        <v>1.017631</v>
      </c>
      <c r="N425" s="1">
        <f>Tabelle7[[#This Row],[Menge t P2O5]]/Tabelle7[[#This Row],[Anzahl Lieferscheine]]</f>
        <v>0.438004</v>
      </c>
    </row>
    <row r="426" spans="1:14" x14ac:dyDescent="0.2">
      <c r="A426" s="2" t="s">
        <v>46</v>
      </c>
      <c r="B426" s="2" t="s">
        <v>46</v>
      </c>
      <c r="C426" s="2" t="s">
        <v>6</v>
      </c>
      <c r="D426" s="2" t="s">
        <v>7</v>
      </c>
      <c r="E426" s="2" t="s">
        <v>12</v>
      </c>
      <c r="F426" s="2" t="s">
        <v>61</v>
      </c>
      <c r="G426" s="1">
        <v>2130</v>
      </c>
      <c r="H426" s="1">
        <v>1088</v>
      </c>
      <c r="I426" s="4">
        <v>4</v>
      </c>
      <c r="J426" s="2" t="s">
        <v>71</v>
      </c>
      <c r="K426" s="1">
        <f>Tabelle7[[#This Row],[Menge kg Nges]]/1000</f>
        <v>2.13</v>
      </c>
      <c r="L426" s="1">
        <f>Tabelle7[[#This Row],[Menge kg P2O5]]/1000</f>
        <v>1.0880000000000001</v>
      </c>
      <c r="M426" s="1">
        <f>Tabelle7[[#This Row],[Menge t Nges]]/Tabelle7[[#This Row],[Anzahl Lieferscheine]]</f>
        <v>0.53249999999999997</v>
      </c>
      <c r="N426" s="1">
        <f>Tabelle7[[#This Row],[Menge t P2O5]]/Tabelle7[[#This Row],[Anzahl Lieferscheine]]</f>
        <v>0.27200000000000002</v>
      </c>
    </row>
    <row r="427" spans="1:14" x14ac:dyDescent="0.2">
      <c r="A427" s="2" t="s">
        <v>46</v>
      </c>
      <c r="B427" s="2" t="s">
        <v>46</v>
      </c>
      <c r="C427" s="2" t="s">
        <v>6</v>
      </c>
      <c r="D427" s="2" t="s">
        <v>7</v>
      </c>
      <c r="E427" s="2" t="s">
        <v>13</v>
      </c>
      <c r="F427" s="2" t="s">
        <v>61</v>
      </c>
      <c r="G427" s="1">
        <v>2427.12</v>
      </c>
      <c r="H427" s="1">
        <v>1402.62</v>
      </c>
      <c r="I427" s="4">
        <v>8</v>
      </c>
      <c r="J427" s="2" t="s">
        <v>71</v>
      </c>
      <c r="K427" s="1">
        <f>Tabelle7[[#This Row],[Menge kg Nges]]/1000</f>
        <v>2.4271199999999999</v>
      </c>
      <c r="L427" s="1">
        <f>Tabelle7[[#This Row],[Menge kg P2O5]]/1000</f>
        <v>1.40262</v>
      </c>
      <c r="M427" s="1">
        <f>Tabelle7[[#This Row],[Menge t Nges]]/Tabelle7[[#This Row],[Anzahl Lieferscheine]]</f>
        <v>0.30338999999999999</v>
      </c>
      <c r="N427" s="1">
        <f>Tabelle7[[#This Row],[Menge t P2O5]]/Tabelle7[[#This Row],[Anzahl Lieferscheine]]</f>
        <v>0.1753275</v>
      </c>
    </row>
    <row r="428" spans="1:14" x14ac:dyDescent="0.2">
      <c r="A428" s="2" t="s">
        <v>46</v>
      </c>
      <c r="B428" s="2" t="s">
        <v>46</v>
      </c>
      <c r="C428" s="2" t="s">
        <v>6</v>
      </c>
      <c r="D428" s="2" t="s">
        <v>7</v>
      </c>
      <c r="E428" s="2" t="s">
        <v>14</v>
      </c>
      <c r="F428" s="2" t="s">
        <v>61</v>
      </c>
      <c r="G428" s="1">
        <v>631</v>
      </c>
      <c r="H428" s="1">
        <v>320</v>
      </c>
      <c r="I428" s="4">
        <v>1</v>
      </c>
      <c r="J428" s="2" t="s">
        <v>71</v>
      </c>
      <c r="K428" s="1">
        <f>Tabelle7[[#This Row],[Menge kg Nges]]/1000</f>
        <v>0.63100000000000001</v>
      </c>
      <c r="L428" s="1">
        <f>Tabelle7[[#This Row],[Menge kg P2O5]]/1000</f>
        <v>0.32</v>
      </c>
      <c r="M428" s="1">
        <f>Tabelle7[[#This Row],[Menge t Nges]]/Tabelle7[[#This Row],[Anzahl Lieferscheine]]</f>
        <v>0.63100000000000001</v>
      </c>
      <c r="N428" s="1">
        <f>Tabelle7[[#This Row],[Menge t P2O5]]/Tabelle7[[#This Row],[Anzahl Lieferscheine]]</f>
        <v>0.32</v>
      </c>
    </row>
    <row r="429" spans="1:14" x14ac:dyDescent="0.2">
      <c r="A429" s="2" t="s">
        <v>46</v>
      </c>
      <c r="B429" s="2" t="s">
        <v>46</v>
      </c>
      <c r="C429" s="2" t="s">
        <v>6</v>
      </c>
      <c r="D429" s="2" t="s">
        <v>15</v>
      </c>
      <c r="E429" s="2" t="s">
        <v>8</v>
      </c>
      <c r="F429" s="2" t="s">
        <v>61</v>
      </c>
      <c r="G429" s="1">
        <v>874.31</v>
      </c>
      <c r="H429" s="1">
        <v>415.14</v>
      </c>
      <c r="I429" s="4">
        <v>5</v>
      </c>
      <c r="J429" s="2" t="s">
        <v>71</v>
      </c>
      <c r="K429" s="1">
        <f>Tabelle7[[#This Row],[Menge kg Nges]]/1000</f>
        <v>0.87430999999999992</v>
      </c>
      <c r="L429" s="1">
        <f>Tabelle7[[#This Row],[Menge kg P2O5]]/1000</f>
        <v>0.41514000000000001</v>
      </c>
      <c r="M429" s="1">
        <f>Tabelle7[[#This Row],[Menge t Nges]]/Tabelle7[[#This Row],[Anzahl Lieferscheine]]</f>
        <v>0.17486199999999999</v>
      </c>
      <c r="N429" s="1">
        <f>Tabelle7[[#This Row],[Menge t P2O5]]/Tabelle7[[#This Row],[Anzahl Lieferscheine]]</f>
        <v>8.3028000000000005E-2</v>
      </c>
    </row>
    <row r="430" spans="1:14" x14ac:dyDescent="0.2">
      <c r="A430" s="2" t="s">
        <v>46</v>
      </c>
      <c r="B430" s="2" t="s">
        <v>46</v>
      </c>
      <c r="C430" s="2" t="s">
        <v>6</v>
      </c>
      <c r="D430" s="2" t="s">
        <v>15</v>
      </c>
      <c r="E430" s="2" t="s">
        <v>18</v>
      </c>
      <c r="F430" s="2" t="s">
        <v>61</v>
      </c>
      <c r="G430" s="1">
        <v>4869.8</v>
      </c>
      <c r="H430" s="1">
        <v>3411.3</v>
      </c>
      <c r="I430" s="4">
        <v>7</v>
      </c>
      <c r="J430" s="2" t="s">
        <v>71</v>
      </c>
      <c r="K430" s="1">
        <f>Tabelle7[[#This Row],[Menge kg Nges]]/1000</f>
        <v>4.8698000000000006</v>
      </c>
      <c r="L430" s="1">
        <f>Tabelle7[[#This Row],[Menge kg P2O5]]/1000</f>
        <v>3.4113000000000002</v>
      </c>
      <c r="M430" s="1">
        <f>Tabelle7[[#This Row],[Menge t Nges]]/Tabelle7[[#This Row],[Anzahl Lieferscheine]]</f>
        <v>0.69568571428571435</v>
      </c>
      <c r="N430" s="1">
        <f>Tabelle7[[#This Row],[Menge t P2O5]]/Tabelle7[[#This Row],[Anzahl Lieferscheine]]</f>
        <v>0.48732857142857144</v>
      </c>
    </row>
    <row r="431" spans="1:14" x14ac:dyDescent="0.2">
      <c r="A431" s="2" t="s">
        <v>46</v>
      </c>
      <c r="B431" s="2" t="s">
        <v>46</v>
      </c>
      <c r="C431" s="2" t="s">
        <v>6</v>
      </c>
      <c r="D431" s="2" t="s">
        <v>15</v>
      </c>
      <c r="E431" s="2" t="s">
        <v>20</v>
      </c>
      <c r="F431" s="2" t="s">
        <v>61</v>
      </c>
      <c r="G431" s="1">
        <v>3001.1</v>
      </c>
      <c r="H431" s="1">
        <v>1936</v>
      </c>
      <c r="I431" s="4">
        <v>13</v>
      </c>
      <c r="J431" s="2" t="s">
        <v>71</v>
      </c>
      <c r="K431" s="1">
        <f>Tabelle7[[#This Row],[Menge kg Nges]]/1000</f>
        <v>3.0011000000000001</v>
      </c>
      <c r="L431" s="1">
        <f>Tabelle7[[#This Row],[Menge kg P2O5]]/1000</f>
        <v>1.9359999999999999</v>
      </c>
      <c r="M431" s="1">
        <f>Tabelle7[[#This Row],[Menge t Nges]]/Tabelle7[[#This Row],[Anzahl Lieferscheine]]</f>
        <v>0.23085384615384616</v>
      </c>
      <c r="N431" s="1">
        <f>Tabelle7[[#This Row],[Menge t P2O5]]/Tabelle7[[#This Row],[Anzahl Lieferscheine]]</f>
        <v>0.14892307692307691</v>
      </c>
    </row>
    <row r="432" spans="1:14" x14ac:dyDescent="0.2">
      <c r="A432" s="2" t="s">
        <v>46</v>
      </c>
      <c r="B432" s="2" t="s">
        <v>46</v>
      </c>
      <c r="C432" s="2" t="s">
        <v>6</v>
      </c>
      <c r="D432" s="2" t="s">
        <v>15</v>
      </c>
      <c r="E432" s="2" t="s">
        <v>9</v>
      </c>
      <c r="F432" s="2" t="s">
        <v>61</v>
      </c>
      <c r="G432" s="1">
        <v>8321.6700000000019</v>
      </c>
      <c r="H432" s="1">
        <v>5154.3500000000004</v>
      </c>
      <c r="I432" s="4">
        <v>61</v>
      </c>
      <c r="J432" s="2" t="s">
        <v>71</v>
      </c>
      <c r="K432" s="1">
        <f>Tabelle7[[#This Row],[Menge kg Nges]]/1000</f>
        <v>8.321670000000001</v>
      </c>
      <c r="L432" s="1">
        <f>Tabelle7[[#This Row],[Menge kg P2O5]]/1000</f>
        <v>5.15435</v>
      </c>
      <c r="M432" s="1">
        <f>Tabelle7[[#This Row],[Menge t Nges]]/Tabelle7[[#This Row],[Anzahl Lieferscheine]]</f>
        <v>0.13642081967213116</v>
      </c>
      <c r="N432" s="1">
        <f>Tabelle7[[#This Row],[Menge t P2O5]]/Tabelle7[[#This Row],[Anzahl Lieferscheine]]</f>
        <v>8.4497540983606553E-2</v>
      </c>
    </row>
    <row r="433" spans="1:14" x14ac:dyDescent="0.2">
      <c r="A433" s="2" t="s">
        <v>46</v>
      </c>
      <c r="B433" s="2" t="s">
        <v>46</v>
      </c>
      <c r="C433" s="2" t="s">
        <v>6</v>
      </c>
      <c r="D433" s="2" t="s">
        <v>15</v>
      </c>
      <c r="E433" s="2" t="s">
        <v>9</v>
      </c>
      <c r="F433" s="2" t="s">
        <v>62</v>
      </c>
      <c r="G433" s="1">
        <v>338</v>
      </c>
      <c r="H433" s="1">
        <v>225</v>
      </c>
      <c r="I433" s="4">
        <v>1</v>
      </c>
      <c r="J433" s="2" t="s">
        <v>71</v>
      </c>
      <c r="K433" s="1">
        <f>Tabelle7[[#This Row],[Menge kg Nges]]/1000</f>
        <v>0.33800000000000002</v>
      </c>
      <c r="L433" s="1">
        <f>Tabelle7[[#This Row],[Menge kg P2O5]]/1000</f>
        <v>0.22500000000000001</v>
      </c>
      <c r="M433" s="1">
        <f>Tabelle7[[#This Row],[Menge t Nges]]/Tabelle7[[#This Row],[Anzahl Lieferscheine]]</f>
        <v>0.33800000000000002</v>
      </c>
      <c r="N433" s="1">
        <f>Tabelle7[[#This Row],[Menge t P2O5]]/Tabelle7[[#This Row],[Anzahl Lieferscheine]]</f>
        <v>0.22500000000000001</v>
      </c>
    </row>
    <row r="434" spans="1:14" x14ac:dyDescent="0.2">
      <c r="A434" s="2" t="s">
        <v>46</v>
      </c>
      <c r="B434" s="2" t="s">
        <v>46</v>
      </c>
      <c r="C434" s="2" t="s">
        <v>6</v>
      </c>
      <c r="D434" s="2" t="s">
        <v>15</v>
      </c>
      <c r="E434" s="2" t="s">
        <v>10</v>
      </c>
      <c r="F434" s="2" t="s">
        <v>61</v>
      </c>
      <c r="G434" s="1">
        <v>6806.3</v>
      </c>
      <c r="H434" s="1">
        <v>3041.68</v>
      </c>
      <c r="I434" s="4">
        <v>5</v>
      </c>
      <c r="J434" s="2" t="s">
        <v>71</v>
      </c>
      <c r="K434" s="1">
        <f>Tabelle7[[#This Row],[Menge kg Nges]]/1000</f>
        <v>6.8063000000000002</v>
      </c>
      <c r="L434" s="1">
        <f>Tabelle7[[#This Row],[Menge kg P2O5]]/1000</f>
        <v>3.0416799999999999</v>
      </c>
      <c r="M434" s="1">
        <f>Tabelle7[[#This Row],[Menge t Nges]]/Tabelle7[[#This Row],[Anzahl Lieferscheine]]</f>
        <v>1.3612600000000001</v>
      </c>
      <c r="N434" s="1">
        <f>Tabelle7[[#This Row],[Menge t P2O5]]/Tabelle7[[#This Row],[Anzahl Lieferscheine]]</f>
        <v>0.60833599999999999</v>
      </c>
    </row>
    <row r="435" spans="1:14" x14ac:dyDescent="0.2">
      <c r="A435" s="2" t="s">
        <v>46</v>
      </c>
      <c r="B435" s="2" t="s">
        <v>46</v>
      </c>
      <c r="C435" s="2" t="s">
        <v>6</v>
      </c>
      <c r="D435" s="2" t="s">
        <v>15</v>
      </c>
      <c r="E435" s="2" t="s">
        <v>23</v>
      </c>
      <c r="F435" s="2" t="s">
        <v>61</v>
      </c>
      <c r="G435" s="1">
        <v>1600</v>
      </c>
      <c r="H435" s="1">
        <v>660</v>
      </c>
      <c r="I435" s="4">
        <v>1</v>
      </c>
      <c r="J435" s="2" t="s">
        <v>71</v>
      </c>
      <c r="K435" s="1">
        <f>Tabelle7[[#This Row],[Menge kg Nges]]/1000</f>
        <v>1.6</v>
      </c>
      <c r="L435" s="1">
        <f>Tabelle7[[#This Row],[Menge kg P2O5]]/1000</f>
        <v>0.66</v>
      </c>
      <c r="M435" s="1">
        <f>Tabelle7[[#This Row],[Menge t Nges]]/Tabelle7[[#This Row],[Anzahl Lieferscheine]]</f>
        <v>1.6</v>
      </c>
      <c r="N435" s="1">
        <f>Tabelle7[[#This Row],[Menge t P2O5]]/Tabelle7[[#This Row],[Anzahl Lieferscheine]]</f>
        <v>0.66</v>
      </c>
    </row>
    <row r="436" spans="1:14" x14ac:dyDescent="0.2">
      <c r="A436" s="2" t="s">
        <v>46</v>
      </c>
      <c r="B436" s="2" t="s">
        <v>46</v>
      </c>
      <c r="C436" s="2" t="s">
        <v>25</v>
      </c>
      <c r="D436" s="2" t="s">
        <v>25</v>
      </c>
      <c r="E436" s="2" t="s">
        <v>26</v>
      </c>
      <c r="F436" s="2" t="s">
        <v>61</v>
      </c>
      <c r="G436" s="1">
        <v>18834.300000000003</v>
      </c>
      <c r="H436" s="1">
        <v>6665.1</v>
      </c>
      <c r="I436" s="4">
        <v>15</v>
      </c>
      <c r="J436" s="2" t="s">
        <v>71</v>
      </c>
      <c r="K436" s="1">
        <f>Tabelle7[[#This Row],[Menge kg Nges]]/1000</f>
        <v>18.834300000000002</v>
      </c>
      <c r="L436" s="1">
        <f>Tabelle7[[#This Row],[Menge kg P2O5]]/1000</f>
        <v>6.6651000000000007</v>
      </c>
      <c r="M436" s="1">
        <f>Tabelle7[[#This Row],[Menge t Nges]]/Tabelle7[[#This Row],[Anzahl Lieferscheine]]</f>
        <v>1.2556200000000002</v>
      </c>
      <c r="N436" s="1">
        <f>Tabelle7[[#This Row],[Menge t P2O5]]/Tabelle7[[#This Row],[Anzahl Lieferscheine]]</f>
        <v>0.44434000000000007</v>
      </c>
    </row>
    <row r="437" spans="1:14" x14ac:dyDescent="0.2">
      <c r="A437" s="2" t="s">
        <v>34</v>
      </c>
      <c r="B437" s="2" t="s">
        <v>5</v>
      </c>
      <c r="C437" s="2" t="s">
        <v>6</v>
      </c>
      <c r="D437" s="2" t="s">
        <v>7</v>
      </c>
      <c r="E437" s="2" t="s">
        <v>13</v>
      </c>
      <c r="F437" s="2" t="s">
        <v>61</v>
      </c>
      <c r="G437" s="1">
        <v>2635</v>
      </c>
      <c r="H437" s="1">
        <v>1785</v>
      </c>
      <c r="I437" s="4">
        <v>11</v>
      </c>
      <c r="J437" s="2" t="s">
        <v>71</v>
      </c>
      <c r="K437" s="1">
        <f>Tabelle7[[#This Row],[Menge kg Nges]]/1000</f>
        <v>2.6349999999999998</v>
      </c>
      <c r="L437" s="1">
        <f>Tabelle7[[#This Row],[Menge kg P2O5]]/1000</f>
        <v>1.7849999999999999</v>
      </c>
      <c r="M437" s="1">
        <f>Tabelle7[[#This Row],[Menge t Nges]]/Tabelle7[[#This Row],[Anzahl Lieferscheine]]</f>
        <v>0.23954545454545453</v>
      </c>
      <c r="N437" s="1">
        <f>Tabelle7[[#This Row],[Menge t P2O5]]/Tabelle7[[#This Row],[Anzahl Lieferscheine]]</f>
        <v>0.16227272727272726</v>
      </c>
    </row>
    <row r="438" spans="1:14" x14ac:dyDescent="0.2">
      <c r="A438" s="2" t="s">
        <v>34</v>
      </c>
      <c r="B438" s="2" t="s">
        <v>5</v>
      </c>
      <c r="C438" s="2" t="s">
        <v>6</v>
      </c>
      <c r="D438" s="2" t="s">
        <v>15</v>
      </c>
      <c r="E438" s="2" t="s">
        <v>18</v>
      </c>
      <c r="F438" s="2" t="s">
        <v>61</v>
      </c>
      <c r="G438" s="1">
        <v>1039</v>
      </c>
      <c r="H438" s="1">
        <v>738</v>
      </c>
      <c r="I438" s="4">
        <v>1</v>
      </c>
      <c r="J438" s="2" t="s">
        <v>71</v>
      </c>
      <c r="K438" s="1">
        <f>Tabelle7[[#This Row],[Menge kg Nges]]/1000</f>
        <v>1.0389999999999999</v>
      </c>
      <c r="L438" s="1">
        <f>Tabelle7[[#This Row],[Menge kg P2O5]]/1000</f>
        <v>0.73799999999999999</v>
      </c>
      <c r="M438" s="1">
        <f>Tabelle7[[#This Row],[Menge t Nges]]/Tabelle7[[#This Row],[Anzahl Lieferscheine]]</f>
        <v>1.0389999999999999</v>
      </c>
      <c r="N438" s="1">
        <f>Tabelle7[[#This Row],[Menge t P2O5]]/Tabelle7[[#This Row],[Anzahl Lieferscheine]]</f>
        <v>0.73799999999999999</v>
      </c>
    </row>
    <row r="439" spans="1:14" x14ac:dyDescent="0.2">
      <c r="A439" s="2" t="s">
        <v>34</v>
      </c>
      <c r="B439" s="2" t="s">
        <v>5</v>
      </c>
      <c r="C439" s="2" t="s">
        <v>6</v>
      </c>
      <c r="D439" s="2" t="s">
        <v>15</v>
      </c>
      <c r="E439" s="2" t="s">
        <v>21</v>
      </c>
      <c r="F439" s="2" t="s">
        <v>61</v>
      </c>
      <c r="G439" s="1">
        <v>768</v>
      </c>
      <c r="H439" s="1">
        <v>408</v>
      </c>
      <c r="I439" s="4">
        <v>1</v>
      </c>
      <c r="J439" s="2" t="s">
        <v>71</v>
      </c>
      <c r="K439" s="1">
        <f>Tabelle7[[#This Row],[Menge kg Nges]]/1000</f>
        <v>0.76800000000000002</v>
      </c>
      <c r="L439" s="1">
        <f>Tabelle7[[#This Row],[Menge kg P2O5]]/1000</f>
        <v>0.40799999999999997</v>
      </c>
      <c r="M439" s="1">
        <f>Tabelle7[[#This Row],[Menge t Nges]]/Tabelle7[[#This Row],[Anzahl Lieferscheine]]</f>
        <v>0.76800000000000002</v>
      </c>
      <c r="N439" s="1">
        <f>Tabelle7[[#This Row],[Menge t P2O5]]/Tabelle7[[#This Row],[Anzahl Lieferscheine]]</f>
        <v>0.40799999999999997</v>
      </c>
    </row>
    <row r="440" spans="1:14" x14ac:dyDescent="0.2">
      <c r="A440" s="2" t="s">
        <v>34</v>
      </c>
      <c r="B440" s="2" t="s">
        <v>29</v>
      </c>
      <c r="C440" s="2" t="s">
        <v>6</v>
      </c>
      <c r="D440" s="2" t="s">
        <v>7</v>
      </c>
      <c r="E440" s="2" t="s">
        <v>8</v>
      </c>
      <c r="F440" s="2" t="s">
        <v>61</v>
      </c>
      <c r="G440" s="1">
        <v>18666.600000000006</v>
      </c>
      <c r="H440" s="1">
        <v>7946.5499999999993</v>
      </c>
      <c r="I440" s="4">
        <v>33</v>
      </c>
      <c r="J440" s="2" t="s">
        <v>71</v>
      </c>
      <c r="K440" s="1">
        <f>Tabelle7[[#This Row],[Menge kg Nges]]/1000</f>
        <v>18.666600000000006</v>
      </c>
      <c r="L440" s="1">
        <f>Tabelle7[[#This Row],[Menge kg P2O5]]/1000</f>
        <v>7.9465499999999993</v>
      </c>
      <c r="M440" s="1">
        <f>Tabelle7[[#This Row],[Menge t Nges]]/Tabelle7[[#This Row],[Anzahl Lieferscheine]]</f>
        <v>0.56565454545454563</v>
      </c>
      <c r="N440" s="1">
        <f>Tabelle7[[#This Row],[Menge t P2O5]]/Tabelle7[[#This Row],[Anzahl Lieferscheine]]</f>
        <v>0.24080454545454544</v>
      </c>
    </row>
    <row r="441" spans="1:14" x14ac:dyDescent="0.2">
      <c r="A441" s="2" t="s">
        <v>34</v>
      </c>
      <c r="B441" s="2" t="s">
        <v>29</v>
      </c>
      <c r="C441" s="2" t="s">
        <v>6</v>
      </c>
      <c r="D441" s="2" t="s">
        <v>7</v>
      </c>
      <c r="E441" s="2" t="s">
        <v>9</v>
      </c>
      <c r="F441" s="2" t="s">
        <v>61</v>
      </c>
      <c r="G441" s="1">
        <v>354</v>
      </c>
      <c r="H441" s="1">
        <v>150</v>
      </c>
      <c r="I441" s="4">
        <v>2</v>
      </c>
      <c r="J441" s="2" t="s">
        <v>71</v>
      </c>
      <c r="K441" s="1">
        <f>Tabelle7[[#This Row],[Menge kg Nges]]/1000</f>
        <v>0.35399999999999998</v>
      </c>
      <c r="L441" s="1">
        <f>Tabelle7[[#This Row],[Menge kg P2O5]]/1000</f>
        <v>0.15</v>
      </c>
      <c r="M441" s="1">
        <f>Tabelle7[[#This Row],[Menge t Nges]]/Tabelle7[[#This Row],[Anzahl Lieferscheine]]</f>
        <v>0.17699999999999999</v>
      </c>
      <c r="N441" s="1">
        <f>Tabelle7[[#This Row],[Menge t P2O5]]/Tabelle7[[#This Row],[Anzahl Lieferscheine]]</f>
        <v>7.4999999999999997E-2</v>
      </c>
    </row>
    <row r="442" spans="1:14" x14ac:dyDescent="0.2">
      <c r="A442" s="2" t="s">
        <v>34</v>
      </c>
      <c r="B442" s="2" t="s">
        <v>29</v>
      </c>
      <c r="C442" s="2" t="s">
        <v>6</v>
      </c>
      <c r="D442" s="2" t="s">
        <v>7</v>
      </c>
      <c r="E442" s="2" t="s">
        <v>10</v>
      </c>
      <c r="F442" s="2" t="s">
        <v>61</v>
      </c>
      <c r="G442" s="1">
        <v>387.45</v>
      </c>
      <c r="H442" s="1">
        <v>152.55000000000001</v>
      </c>
      <c r="I442" s="4">
        <v>1</v>
      </c>
      <c r="J442" s="2" t="s">
        <v>71</v>
      </c>
      <c r="K442" s="1">
        <f>Tabelle7[[#This Row],[Menge kg Nges]]/1000</f>
        <v>0.38744999999999996</v>
      </c>
      <c r="L442" s="1">
        <f>Tabelle7[[#This Row],[Menge kg P2O5]]/1000</f>
        <v>0.15255000000000002</v>
      </c>
      <c r="M442" s="1">
        <f>Tabelle7[[#This Row],[Menge t Nges]]/Tabelle7[[#This Row],[Anzahl Lieferscheine]]</f>
        <v>0.38744999999999996</v>
      </c>
      <c r="N442" s="1">
        <f>Tabelle7[[#This Row],[Menge t P2O5]]/Tabelle7[[#This Row],[Anzahl Lieferscheine]]</f>
        <v>0.15255000000000002</v>
      </c>
    </row>
    <row r="443" spans="1:14" x14ac:dyDescent="0.2">
      <c r="A443" s="2" t="s">
        <v>34</v>
      </c>
      <c r="B443" s="2" t="s">
        <v>29</v>
      </c>
      <c r="C443" s="2" t="s">
        <v>6</v>
      </c>
      <c r="D443" s="2" t="s">
        <v>7</v>
      </c>
      <c r="E443" s="2" t="s">
        <v>11</v>
      </c>
      <c r="F443" s="2" t="s">
        <v>61</v>
      </c>
      <c r="G443" s="1">
        <v>6903.6500000000005</v>
      </c>
      <c r="H443" s="1">
        <v>3083.95</v>
      </c>
      <c r="I443" s="4">
        <v>17</v>
      </c>
      <c r="J443" s="2" t="s">
        <v>71</v>
      </c>
      <c r="K443" s="1">
        <f>Tabelle7[[#This Row],[Menge kg Nges]]/1000</f>
        <v>6.9036500000000007</v>
      </c>
      <c r="L443" s="1">
        <f>Tabelle7[[#This Row],[Menge kg P2O5]]/1000</f>
        <v>3.0839499999999997</v>
      </c>
      <c r="M443" s="1">
        <f>Tabelle7[[#This Row],[Menge t Nges]]/Tabelle7[[#This Row],[Anzahl Lieferscheine]]</f>
        <v>0.40609705882352948</v>
      </c>
      <c r="N443" s="1">
        <f>Tabelle7[[#This Row],[Menge t P2O5]]/Tabelle7[[#This Row],[Anzahl Lieferscheine]]</f>
        <v>0.18140882352941176</v>
      </c>
    </row>
    <row r="444" spans="1:14" x14ac:dyDescent="0.2">
      <c r="A444" s="2" t="s">
        <v>34</v>
      </c>
      <c r="B444" s="2" t="s">
        <v>29</v>
      </c>
      <c r="C444" s="2" t="s">
        <v>6</v>
      </c>
      <c r="D444" s="2" t="s">
        <v>7</v>
      </c>
      <c r="E444" s="2" t="s">
        <v>12</v>
      </c>
      <c r="F444" s="2" t="s">
        <v>61</v>
      </c>
      <c r="G444" s="1">
        <v>8358.25</v>
      </c>
      <c r="H444" s="1">
        <v>3557.9999999999995</v>
      </c>
      <c r="I444" s="4">
        <v>30</v>
      </c>
      <c r="J444" s="2" t="s">
        <v>71</v>
      </c>
      <c r="K444" s="1">
        <f>Tabelle7[[#This Row],[Menge kg Nges]]/1000</f>
        <v>8.35825</v>
      </c>
      <c r="L444" s="1">
        <f>Tabelle7[[#This Row],[Menge kg P2O5]]/1000</f>
        <v>3.5579999999999994</v>
      </c>
      <c r="M444" s="1">
        <f>Tabelle7[[#This Row],[Menge t Nges]]/Tabelle7[[#This Row],[Anzahl Lieferscheine]]</f>
        <v>0.27860833333333335</v>
      </c>
      <c r="N444" s="1">
        <f>Tabelle7[[#This Row],[Menge t P2O5]]/Tabelle7[[#This Row],[Anzahl Lieferscheine]]</f>
        <v>0.11859999999999998</v>
      </c>
    </row>
    <row r="445" spans="1:14" x14ac:dyDescent="0.2">
      <c r="A445" s="2" t="s">
        <v>34</v>
      </c>
      <c r="B445" s="2" t="s">
        <v>29</v>
      </c>
      <c r="C445" s="2" t="s">
        <v>6</v>
      </c>
      <c r="D445" s="2" t="s">
        <v>7</v>
      </c>
      <c r="E445" s="2" t="s">
        <v>13</v>
      </c>
      <c r="F445" s="2" t="s">
        <v>61</v>
      </c>
      <c r="G445" s="1">
        <v>4818.0200000000004</v>
      </c>
      <c r="H445" s="1">
        <v>2514.2200000000003</v>
      </c>
      <c r="I445" s="4">
        <v>21</v>
      </c>
      <c r="J445" s="2" t="s">
        <v>71</v>
      </c>
      <c r="K445" s="1">
        <f>Tabelle7[[#This Row],[Menge kg Nges]]/1000</f>
        <v>4.8180200000000006</v>
      </c>
      <c r="L445" s="1">
        <f>Tabelle7[[#This Row],[Menge kg P2O5]]/1000</f>
        <v>2.5142200000000003</v>
      </c>
      <c r="M445" s="1">
        <f>Tabelle7[[#This Row],[Menge t Nges]]/Tabelle7[[#This Row],[Anzahl Lieferscheine]]</f>
        <v>0.22942952380952383</v>
      </c>
      <c r="N445" s="1">
        <f>Tabelle7[[#This Row],[Menge t P2O5]]/Tabelle7[[#This Row],[Anzahl Lieferscheine]]</f>
        <v>0.11972476190476192</v>
      </c>
    </row>
    <row r="446" spans="1:14" x14ac:dyDescent="0.2">
      <c r="A446" s="2" t="s">
        <v>34</v>
      </c>
      <c r="B446" s="2" t="s">
        <v>29</v>
      </c>
      <c r="C446" s="2" t="s">
        <v>6</v>
      </c>
      <c r="D446" s="2" t="s">
        <v>7</v>
      </c>
      <c r="E446" s="2" t="s">
        <v>14</v>
      </c>
      <c r="F446" s="2" t="s">
        <v>61</v>
      </c>
      <c r="G446" s="1">
        <v>2620.7599999999998</v>
      </c>
      <c r="H446" s="1">
        <v>1336.1599999999999</v>
      </c>
      <c r="I446" s="4">
        <v>9</v>
      </c>
      <c r="J446" s="2" t="s">
        <v>71</v>
      </c>
      <c r="K446" s="1">
        <f>Tabelle7[[#This Row],[Menge kg Nges]]/1000</f>
        <v>2.6207599999999998</v>
      </c>
      <c r="L446" s="1">
        <f>Tabelle7[[#This Row],[Menge kg P2O5]]/1000</f>
        <v>1.3361599999999998</v>
      </c>
      <c r="M446" s="1">
        <f>Tabelle7[[#This Row],[Menge t Nges]]/Tabelle7[[#This Row],[Anzahl Lieferscheine]]</f>
        <v>0.29119555555555554</v>
      </c>
      <c r="N446" s="1">
        <f>Tabelle7[[#This Row],[Menge t P2O5]]/Tabelle7[[#This Row],[Anzahl Lieferscheine]]</f>
        <v>0.14846222222222219</v>
      </c>
    </row>
    <row r="447" spans="1:14" x14ac:dyDescent="0.2">
      <c r="A447" s="2" t="s">
        <v>34</v>
      </c>
      <c r="B447" s="2" t="s">
        <v>29</v>
      </c>
      <c r="C447" s="2" t="s">
        <v>6</v>
      </c>
      <c r="D447" s="2" t="s">
        <v>15</v>
      </c>
      <c r="E447" s="2" t="s">
        <v>18</v>
      </c>
      <c r="F447" s="2" t="s">
        <v>61</v>
      </c>
      <c r="G447" s="1">
        <v>5241.13</v>
      </c>
      <c r="H447" s="1">
        <v>3561.2299999999996</v>
      </c>
      <c r="I447" s="4">
        <v>13</v>
      </c>
      <c r="J447" s="2" t="s">
        <v>71</v>
      </c>
      <c r="K447" s="1">
        <f>Tabelle7[[#This Row],[Menge kg Nges]]/1000</f>
        <v>5.2411300000000001</v>
      </c>
      <c r="L447" s="1">
        <f>Tabelle7[[#This Row],[Menge kg P2O5]]/1000</f>
        <v>3.5612299999999997</v>
      </c>
      <c r="M447" s="1">
        <f>Tabelle7[[#This Row],[Menge t Nges]]/Tabelle7[[#This Row],[Anzahl Lieferscheine]]</f>
        <v>0.40316384615384615</v>
      </c>
      <c r="N447" s="1">
        <f>Tabelle7[[#This Row],[Menge t P2O5]]/Tabelle7[[#This Row],[Anzahl Lieferscheine]]</f>
        <v>0.27394076923076921</v>
      </c>
    </row>
    <row r="448" spans="1:14" x14ac:dyDescent="0.2">
      <c r="A448" s="2" t="s">
        <v>34</v>
      </c>
      <c r="B448" s="2" t="s">
        <v>29</v>
      </c>
      <c r="C448" s="2" t="s">
        <v>6</v>
      </c>
      <c r="D448" s="2" t="s">
        <v>15</v>
      </c>
      <c r="E448" s="2" t="s">
        <v>19</v>
      </c>
      <c r="F448" s="2" t="s">
        <v>61</v>
      </c>
      <c r="G448" s="1">
        <v>364.5</v>
      </c>
      <c r="H448" s="1">
        <v>405</v>
      </c>
      <c r="I448" s="4">
        <v>1</v>
      </c>
      <c r="J448" s="2" t="s">
        <v>71</v>
      </c>
      <c r="K448" s="1">
        <f>Tabelle7[[#This Row],[Menge kg Nges]]/1000</f>
        <v>0.36449999999999999</v>
      </c>
      <c r="L448" s="1">
        <f>Tabelle7[[#This Row],[Menge kg P2O5]]/1000</f>
        <v>0.40500000000000003</v>
      </c>
      <c r="M448" s="1">
        <f>Tabelle7[[#This Row],[Menge t Nges]]/Tabelle7[[#This Row],[Anzahl Lieferscheine]]</f>
        <v>0.36449999999999999</v>
      </c>
      <c r="N448" s="1">
        <f>Tabelle7[[#This Row],[Menge t P2O5]]/Tabelle7[[#This Row],[Anzahl Lieferscheine]]</f>
        <v>0.40500000000000003</v>
      </c>
    </row>
    <row r="449" spans="1:14" x14ac:dyDescent="0.2">
      <c r="A449" s="2" t="s">
        <v>34</v>
      </c>
      <c r="B449" s="2" t="s">
        <v>29</v>
      </c>
      <c r="C449" s="2" t="s">
        <v>6</v>
      </c>
      <c r="D449" s="2" t="s">
        <v>15</v>
      </c>
      <c r="E449" s="2" t="s">
        <v>20</v>
      </c>
      <c r="F449" s="2" t="s">
        <v>61</v>
      </c>
      <c r="G449" s="1">
        <v>35.200000000000003</v>
      </c>
      <c r="H449" s="1">
        <v>20</v>
      </c>
      <c r="I449" s="4">
        <v>1</v>
      </c>
      <c r="J449" s="2" t="s">
        <v>71</v>
      </c>
      <c r="K449" s="1">
        <f>Tabelle7[[#This Row],[Menge kg Nges]]/1000</f>
        <v>3.5200000000000002E-2</v>
      </c>
      <c r="L449" s="1">
        <f>Tabelle7[[#This Row],[Menge kg P2O5]]/1000</f>
        <v>0.02</v>
      </c>
      <c r="M449" s="1">
        <f>Tabelle7[[#This Row],[Menge t Nges]]/Tabelle7[[#This Row],[Anzahl Lieferscheine]]</f>
        <v>3.5200000000000002E-2</v>
      </c>
      <c r="N449" s="1">
        <f>Tabelle7[[#This Row],[Menge t P2O5]]/Tabelle7[[#This Row],[Anzahl Lieferscheine]]</f>
        <v>0.02</v>
      </c>
    </row>
    <row r="450" spans="1:14" x14ac:dyDescent="0.2">
      <c r="A450" s="2" t="s">
        <v>34</v>
      </c>
      <c r="B450" s="2" t="s">
        <v>29</v>
      </c>
      <c r="C450" s="2" t="s">
        <v>6</v>
      </c>
      <c r="D450" s="2" t="s">
        <v>15</v>
      </c>
      <c r="E450" s="2" t="s">
        <v>21</v>
      </c>
      <c r="F450" s="2" t="s">
        <v>61</v>
      </c>
      <c r="G450" s="1">
        <v>2233.67</v>
      </c>
      <c r="H450" s="1">
        <v>1268.27</v>
      </c>
      <c r="I450" s="4">
        <v>5</v>
      </c>
      <c r="J450" s="2" t="s">
        <v>71</v>
      </c>
      <c r="K450" s="1">
        <f>Tabelle7[[#This Row],[Menge kg Nges]]/1000</f>
        <v>2.23367</v>
      </c>
      <c r="L450" s="1">
        <f>Tabelle7[[#This Row],[Menge kg P2O5]]/1000</f>
        <v>1.26827</v>
      </c>
      <c r="M450" s="1">
        <f>Tabelle7[[#This Row],[Menge t Nges]]/Tabelle7[[#This Row],[Anzahl Lieferscheine]]</f>
        <v>0.44673400000000002</v>
      </c>
      <c r="N450" s="1">
        <f>Tabelle7[[#This Row],[Menge t P2O5]]/Tabelle7[[#This Row],[Anzahl Lieferscheine]]</f>
        <v>0.25365399999999999</v>
      </c>
    </row>
    <row r="451" spans="1:14" x14ac:dyDescent="0.2">
      <c r="A451" s="2" t="s">
        <v>34</v>
      </c>
      <c r="B451" s="2" t="s">
        <v>29</v>
      </c>
      <c r="C451" s="2" t="s">
        <v>6</v>
      </c>
      <c r="D451" s="2" t="s">
        <v>15</v>
      </c>
      <c r="E451" s="2" t="s">
        <v>9</v>
      </c>
      <c r="F451" s="2" t="s">
        <v>61</v>
      </c>
      <c r="G451" s="1">
        <v>1485</v>
      </c>
      <c r="H451" s="1">
        <v>612</v>
      </c>
      <c r="I451" s="4">
        <v>2</v>
      </c>
      <c r="J451" s="2" t="s">
        <v>71</v>
      </c>
      <c r="K451" s="1">
        <f>Tabelle7[[#This Row],[Menge kg Nges]]/1000</f>
        <v>1.4850000000000001</v>
      </c>
      <c r="L451" s="1">
        <f>Tabelle7[[#This Row],[Menge kg P2O5]]/1000</f>
        <v>0.61199999999999999</v>
      </c>
      <c r="M451" s="1">
        <f>Tabelle7[[#This Row],[Menge t Nges]]/Tabelle7[[#This Row],[Anzahl Lieferscheine]]</f>
        <v>0.74250000000000005</v>
      </c>
      <c r="N451" s="1">
        <f>Tabelle7[[#This Row],[Menge t P2O5]]/Tabelle7[[#This Row],[Anzahl Lieferscheine]]</f>
        <v>0.30599999999999999</v>
      </c>
    </row>
    <row r="452" spans="1:14" x14ac:dyDescent="0.2">
      <c r="A452" s="2" t="s">
        <v>34</v>
      </c>
      <c r="B452" s="2" t="s">
        <v>29</v>
      </c>
      <c r="C452" s="2" t="s">
        <v>6</v>
      </c>
      <c r="D452" s="2" t="s">
        <v>15</v>
      </c>
      <c r="E452" s="2" t="s">
        <v>13</v>
      </c>
      <c r="F452" s="2" t="s">
        <v>61</v>
      </c>
      <c r="G452" s="1">
        <v>731</v>
      </c>
      <c r="H452" s="1">
        <v>841.5</v>
      </c>
      <c r="I452" s="4">
        <v>3</v>
      </c>
      <c r="J452" s="2" t="s">
        <v>71</v>
      </c>
      <c r="K452" s="1">
        <f>Tabelle7[[#This Row],[Menge kg Nges]]/1000</f>
        <v>0.73099999999999998</v>
      </c>
      <c r="L452" s="1">
        <f>Tabelle7[[#This Row],[Menge kg P2O5]]/1000</f>
        <v>0.84150000000000003</v>
      </c>
      <c r="M452" s="1">
        <f>Tabelle7[[#This Row],[Menge t Nges]]/Tabelle7[[#This Row],[Anzahl Lieferscheine]]</f>
        <v>0.24366666666666667</v>
      </c>
      <c r="N452" s="1">
        <f>Tabelle7[[#This Row],[Menge t P2O5]]/Tabelle7[[#This Row],[Anzahl Lieferscheine]]</f>
        <v>0.28050000000000003</v>
      </c>
    </row>
    <row r="453" spans="1:14" x14ac:dyDescent="0.2">
      <c r="A453" s="2" t="s">
        <v>34</v>
      </c>
      <c r="B453" s="2" t="s">
        <v>29</v>
      </c>
      <c r="C453" s="2" t="s">
        <v>25</v>
      </c>
      <c r="D453" s="2" t="s">
        <v>25</v>
      </c>
      <c r="E453" s="2" t="s">
        <v>26</v>
      </c>
      <c r="F453" s="2" t="s">
        <v>61</v>
      </c>
      <c r="G453" s="1">
        <v>25032.43</v>
      </c>
      <c r="H453" s="1">
        <v>13009.789999999997</v>
      </c>
      <c r="I453" s="4">
        <v>53</v>
      </c>
      <c r="J453" s="2" t="s">
        <v>71</v>
      </c>
      <c r="K453" s="1">
        <f>Tabelle7[[#This Row],[Menge kg Nges]]/1000</f>
        <v>25.032430000000002</v>
      </c>
      <c r="L453" s="1">
        <f>Tabelle7[[#This Row],[Menge kg P2O5]]/1000</f>
        <v>13.009789999999997</v>
      </c>
      <c r="M453" s="1">
        <f>Tabelle7[[#This Row],[Menge t Nges]]/Tabelle7[[#This Row],[Anzahl Lieferscheine]]</f>
        <v>0.47231000000000001</v>
      </c>
      <c r="N453" s="1">
        <f>Tabelle7[[#This Row],[Menge t P2O5]]/Tabelle7[[#This Row],[Anzahl Lieferscheine]]</f>
        <v>0.24546773584905654</v>
      </c>
    </row>
    <row r="454" spans="1:14" x14ac:dyDescent="0.2">
      <c r="A454" s="2" t="s">
        <v>34</v>
      </c>
      <c r="B454" s="2" t="s">
        <v>32</v>
      </c>
      <c r="C454" s="2" t="s">
        <v>6</v>
      </c>
      <c r="D454" s="2" t="s">
        <v>7</v>
      </c>
      <c r="E454" s="2" t="s">
        <v>8</v>
      </c>
      <c r="F454" s="2" t="s">
        <v>61</v>
      </c>
      <c r="G454" s="1">
        <v>53755.269999999975</v>
      </c>
      <c r="H454" s="1">
        <v>25041.23000000001</v>
      </c>
      <c r="I454" s="4">
        <v>120</v>
      </c>
      <c r="J454" s="2" t="s">
        <v>71</v>
      </c>
      <c r="K454" s="1">
        <f>Tabelle7[[#This Row],[Menge kg Nges]]/1000</f>
        <v>53.755269999999975</v>
      </c>
      <c r="L454" s="1">
        <f>Tabelle7[[#This Row],[Menge kg P2O5]]/1000</f>
        <v>25.041230000000009</v>
      </c>
      <c r="M454" s="1">
        <f>Tabelle7[[#This Row],[Menge t Nges]]/Tabelle7[[#This Row],[Anzahl Lieferscheine]]</f>
        <v>0.44796058333333311</v>
      </c>
      <c r="N454" s="1">
        <f>Tabelle7[[#This Row],[Menge t P2O5]]/Tabelle7[[#This Row],[Anzahl Lieferscheine]]</f>
        <v>0.20867691666666674</v>
      </c>
    </row>
    <row r="455" spans="1:14" x14ac:dyDescent="0.2">
      <c r="A455" s="2" t="s">
        <v>34</v>
      </c>
      <c r="B455" s="2" t="s">
        <v>32</v>
      </c>
      <c r="C455" s="2" t="s">
        <v>6</v>
      </c>
      <c r="D455" s="2" t="s">
        <v>7</v>
      </c>
      <c r="E455" s="2" t="s">
        <v>9</v>
      </c>
      <c r="F455" s="2" t="s">
        <v>61</v>
      </c>
      <c r="G455" s="1">
        <v>16986.77</v>
      </c>
      <c r="H455" s="1">
        <v>7276.4100000000008</v>
      </c>
      <c r="I455" s="4">
        <v>52</v>
      </c>
      <c r="J455" s="2" t="s">
        <v>71</v>
      </c>
      <c r="K455" s="1">
        <f>Tabelle7[[#This Row],[Menge kg Nges]]/1000</f>
        <v>16.98677</v>
      </c>
      <c r="L455" s="1">
        <f>Tabelle7[[#This Row],[Menge kg P2O5]]/1000</f>
        <v>7.2764100000000012</v>
      </c>
      <c r="M455" s="1">
        <f>Tabelle7[[#This Row],[Menge t Nges]]/Tabelle7[[#This Row],[Anzahl Lieferscheine]]</f>
        <v>0.32666865384615384</v>
      </c>
      <c r="N455" s="1">
        <f>Tabelle7[[#This Row],[Menge t P2O5]]/Tabelle7[[#This Row],[Anzahl Lieferscheine]]</f>
        <v>0.13993096153846157</v>
      </c>
    </row>
    <row r="456" spans="1:14" x14ac:dyDescent="0.2">
      <c r="A456" s="2" t="s">
        <v>34</v>
      </c>
      <c r="B456" s="2" t="s">
        <v>32</v>
      </c>
      <c r="C456" s="2" t="s">
        <v>6</v>
      </c>
      <c r="D456" s="2" t="s">
        <v>7</v>
      </c>
      <c r="E456" s="2" t="s">
        <v>10</v>
      </c>
      <c r="F456" s="2" t="s">
        <v>61</v>
      </c>
      <c r="G456" s="1">
        <v>322.5</v>
      </c>
      <c r="H456" s="1">
        <v>127.5</v>
      </c>
      <c r="I456" s="4">
        <v>1</v>
      </c>
      <c r="J456" s="2" t="s">
        <v>71</v>
      </c>
      <c r="K456" s="1">
        <f>Tabelle7[[#This Row],[Menge kg Nges]]/1000</f>
        <v>0.32250000000000001</v>
      </c>
      <c r="L456" s="1">
        <f>Tabelle7[[#This Row],[Menge kg P2O5]]/1000</f>
        <v>0.1275</v>
      </c>
      <c r="M456" s="1">
        <f>Tabelle7[[#This Row],[Menge t Nges]]/Tabelle7[[#This Row],[Anzahl Lieferscheine]]</f>
        <v>0.32250000000000001</v>
      </c>
      <c r="N456" s="1">
        <f>Tabelle7[[#This Row],[Menge t P2O5]]/Tabelle7[[#This Row],[Anzahl Lieferscheine]]</f>
        <v>0.1275</v>
      </c>
    </row>
    <row r="457" spans="1:14" x14ac:dyDescent="0.2">
      <c r="A457" s="2" t="s">
        <v>34</v>
      </c>
      <c r="B457" s="2" t="s">
        <v>32</v>
      </c>
      <c r="C457" s="2" t="s">
        <v>6</v>
      </c>
      <c r="D457" s="2" t="s">
        <v>7</v>
      </c>
      <c r="E457" s="2" t="s">
        <v>11</v>
      </c>
      <c r="F457" s="2" t="s">
        <v>61</v>
      </c>
      <c r="G457" s="1">
        <v>59055.109999999979</v>
      </c>
      <c r="H457" s="1">
        <v>26743.470000000005</v>
      </c>
      <c r="I457" s="4">
        <v>170</v>
      </c>
      <c r="J457" s="2" t="s">
        <v>71</v>
      </c>
      <c r="K457" s="1">
        <f>Tabelle7[[#This Row],[Menge kg Nges]]/1000</f>
        <v>59.055109999999978</v>
      </c>
      <c r="L457" s="1">
        <f>Tabelle7[[#This Row],[Menge kg P2O5]]/1000</f>
        <v>26.743470000000006</v>
      </c>
      <c r="M457" s="1">
        <f>Tabelle7[[#This Row],[Menge t Nges]]/Tabelle7[[#This Row],[Anzahl Lieferscheine]]</f>
        <v>0.34738299999999989</v>
      </c>
      <c r="N457" s="1">
        <f>Tabelle7[[#This Row],[Menge t P2O5]]/Tabelle7[[#This Row],[Anzahl Lieferscheine]]</f>
        <v>0.15731452941176474</v>
      </c>
    </row>
    <row r="458" spans="1:14" x14ac:dyDescent="0.2">
      <c r="A458" s="2" t="s">
        <v>34</v>
      </c>
      <c r="B458" s="2" t="s">
        <v>32</v>
      </c>
      <c r="C458" s="2" t="s">
        <v>6</v>
      </c>
      <c r="D458" s="2" t="s">
        <v>7</v>
      </c>
      <c r="E458" s="2" t="s">
        <v>12</v>
      </c>
      <c r="F458" s="2" t="s">
        <v>61</v>
      </c>
      <c r="G458" s="1">
        <v>70981.040000000008</v>
      </c>
      <c r="H458" s="1">
        <v>29760.29</v>
      </c>
      <c r="I458" s="4">
        <v>168</v>
      </c>
      <c r="J458" s="2" t="s">
        <v>71</v>
      </c>
      <c r="K458" s="1">
        <f>Tabelle7[[#This Row],[Menge kg Nges]]/1000</f>
        <v>70.981040000000007</v>
      </c>
      <c r="L458" s="1">
        <f>Tabelle7[[#This Row],[Menge kg P2O5]]/1000</f>
        <v>29.760290000000001</v>
      </c>
      <c r="M458" s="1">
        <f>Tabelle7[[#This Row],[Menge t Nges]]/Tabelle7[[#This Row],[Anzahl Lieferscheine]]</f>
        <v>0.42250619047619054</v>
      </c>
      <c r="N458" s="1">
        <f>Tabelle7[[#This Row],[Menge t P2O5]]/Tabelle7[[#This Row],[Anzahl Lieferscheine]]</f>
        <v>0.17714458333333333</v>
      </c>
    </row>
    <row r="459" spans="1:14" x14ac:dyDescent="0.2">
      <c r="A459" s="2" t="s">
        <v>34</v>
      </c>
      <c r="B459" s="2" t="s">
        <v>32</v>
      </c>
      <c r="C459" s="2" t="s">
        <v>6</v>
      </c>
      <c r="D459" s="2" t="s">
        <v>7</v>
      </c>
      <c r="E459" s="2" t="s">
        <v>13</v>
      </c>
      <c r="F459" s="2" t="s">
        <v>61</v>
      </c>
      <c r="G459" s="1">
        <v>34889.179999999986</v>
      </c>
      <c r="H459" s="1">
        <v>19499.419999999998</v>
      </c>
      <c r="I459" s="4">
        <v>112</v>
      </c>
      <c r="J459" s="2" t="s">
        <v>71</v>
      </c>
      <c r="K459" s="1">
        <f>Tabelle7[[#This Row],[Menge kg Nges]]/1000</f>
        <v>34.889179999999989</v>
      </c>
      <c r="L459" s="1">
        <f>Tabelle7[[#This Row],[Menge kg P2O5]]/1000</f>
        <v>19.499419999999997</v>
      </c>
      <c r="M459" s="1">
        <f>Tabelle7[[#This Row],[Menge t Nges]]/Tabelle7[[#This Row],[Anzahl Lieferscheine]]</f>
        <v>0.31151053571428561</v>
      </c>
      <c r="N459" s="1">
        <f>Tabelle7[[#This Row],[Menge t P2O5]]/Tabelle7[[#This Row],[Anzahl Lieferscheine]]</f>
        <v>0.17410196428571426</v>
      </c>
    </row>
    <row r="460" spans="1:14" x14ac:dyDescent="0.2">
      <c r="A460" s="2" t="s">
        <v>34</v>
      </c>
      <c r="B460" s="2" t="s">
        <v>32</v>
      </c>
      <c r="C460" s="2" t="s">
        <v>6</v>
      </c>
      <c r="D460" s="2" t="s">
        <v>7</v>
      </c>
      <c r="E460" s="2" t="s">
        <v>14</v>
      </c>
      <c r="F460" s="2" t="s">
        <v>61</v>
      </c>
      <c r="G460" s="1">
        <v>56492.499999999985</v>
      </c>
      <c r="H460" s="1">
        <v>26614.220000000005</v>
      </c>
      <c r="I460" s="4">
        <v>148</v>
      </c>
      <c r="J460" s="2" t="s">
        <v>71</v>
      </c>
      <c r="K460" s="1">
        <f>Tabelle7[[#This Row],[Menge kg Nges]]/1000</f>
        <v>56.492499999999986</v>
      </c>
      <c r="L460" s="1">
        <f>Tabelle7[[#This Row],[Menge kg P2O5]]/1000</f>
        <v>26.614220000000003</v>
      </c>
      <c r="M460" s="1">
        <f>Tabelle7[[#This Row],[Menge t Nges]]/Tabelle7[[#This Row],[Anzahl Lieferscheine]]</f>
        <v>0.38170608108108101</v>
      </c>
      <c r="N460" s="1">
        <f>Tabelle7[[#This Row],[Menge t P2O5]]/Tabelle7[[#This Row],[Anzahl Lieferscheine]]</f>
        <v>0.17982581081081084</v>
      </c>
    </row>
    <row r="461" spans="1:14" x14ac:dyDescent="0.2">
      <c r="A461" s="2" t="s">
        <v>34</v>
      </c>
      <c r="B461" s="2" t="s">
        <v>32</v>
      </c>
      <c r="C461" s="2" t="s">
        <v>6</v>
      </c>
      <c r="D461" s="2" t="s">
        <v>15</v>
      </c>
      <c r="E461" s="2" t="s">
        <v>8</v>
      </c>
      <c r="F461" s="2" t="s">
        <v>61</v>
      </c>
      <c r="G461" s="1">
        <v>4530.76</v>
      </c>
      <c r="H461" s="1">
        <v>3240.6400000000003</v>
      </c>
      <c r="I461" s="4">
        <v>15</v>
      </c>
      <c r="J461" s="2" t="s">
        <v>71</v>
      </c>
      <c r="K461" s="1">
        <f>Tabelle7[[#This Row],[Menge kg Nges]]/1000</f>
        <v>4.5307599999999999</v>
      </c>
      <c r="L461" s="1">
        <f>Tabelle7[[#This Row],[Menge kg P2O5]]/1000</f>
        <v>3.2406400000000004</v>
      </c>
      <c r="M461" s="1">
        <f>Tabelle7[[#This Row],[Menge t Nges]]/Tabelle7[[#This Row],[Anzahl Lieferscheine]]</f>
        <v>0.30205066666666663</v>
      </c>
      <c r="N461" s="1">
        <f>Tabelle7[[#This Row],[Menge t P2O5]]/Tabelle7[[#This Row],[Anzahl Lieferscheine]]</f>
        <v>0.21604266666666669</v>
      </c>
    </row>
    <row r="462" spans="1:14" x14ac:dyDescent="0.2">
      <c r="A462" s="2" t="s">
        <v>34</v>
      </c>
      <c r="B462" s="2" t="s">
        <v>32</v>
      </c>
      <c r="C462" s="2" t="s">
        <v>6</v>
      </c>
      <c r="D462" s="2" t="s">
        <v>15</v>
      </c>
      <c r="E462" s="2" t="s">
        <v>17</v>
      </c>
      <c r="F462" s="2" t="s">
        <v>61</v>
      </c>
      <c r="G462" s="1">
        <v>1806.6999999999998</v>
      </c>
      <c r="H462" s="1">
        <v>754</v>
      </c>
      <c r="I462" s="4">
        <v>3</v>
      </c>
      <c r="J462" s="2" t="s">
        <v>71</v>
      </c>
      <c r="K462" s="1">
        <f>Tabelle7[[#This Row],[Menge kg Nges]]/1000</f>
        <v>1.8066999999999998</v>
      </c>
      <c r="L462" s="1">
        <f>Tabelle7[[#This Row],[Menge kg P2O5]]/1000</f>
        <v>0.754</v>
      </c>
      <c r="M462" s="1">
        <f>Tabelle7[[#This Row],[Menge t Nges]]/Tabelle7[[#This Row],[Anzahl Lieferscheine]]</f>
        <v>0.60223333333333329</v>
      </c>
      <c r="N462" s="1">
        <f>Tabelle7[[#This Row],[Menge t P2O5]]/Tabelle7[[#This Row],[Anzahl Lieferscheine]]</f>
        <v>0.25133333333333335</v>
      </c>
    </row>
    <row r="463" spans="1:14" x14ac:dyDescent="0.2">
      <c r="A463" s="2" t="s">
        <v>34</v>
      </c>
      <c r="B463" s="2" t="s">
        <v>32</v>
      </c>
      <c r="C463" s="2" t="s">
        <v>6</v>
      </c>
      <c r="D463" s="2" t="s">
        <v>15</v>
      </c>
      <c r="E463" s="2" t="s">
        <v>18</v>
      </c>
      <c r="F463" s="2" t="s">
        <v>61</v>
      </c>
      <c r="G463" s="1">
        <v>13782.23</v>
      </c>
      <c r="H463" s="1">
        <v>10077.26</v>
      </c>
      <c r="I463" s="4">
        <v>41</v>
      </c>
      <c r="J463" s="2" t="s">
        <v>71</v>
      </c>
      <c r="K463" s="1">
        <f>Tabelle7[[#This Row],[Menge kg Nges]]/1000</f>
        <v>13.78223</v>
      </c>
      <c r="L463" s="1">
        <f>Tabelle7[[#This Row],[Menge kg P2O5]]/1000</f>
        <v>10.077260000000001</v>
      </c>
      <c r="M463" s="1">
        <f>Tabelle7[[#This Row],[Menge t Nges]]/Tabelle7[[#This Row],[Anzahl Lieferscheine]]</f>
        <v>0.33615195121951219</v>
      </c>
      <c r="N463" s="1">
        <f>Tabelle7[[#This Row],[Menge t P2O5]]/Tabelle7[[#This Row],[Anzahl Lieferscheine]]</f>
        <v>0.24578682926829271</v>
      </c>
    </row>
    <row r="464" spans="1:14" x14ac:dyDescent="0.2">
      <c r="A464" s="2" t="s">
        <v>34</v>
      </c>
      <c r="B464" s="2" t="s">
        <v>32</v>
      </c>
      <c r="C464" s="2" t="s">
        <v>6</v>
      </c>
      <c r="D464" s="2" t="s">
        <v>15</v>
      </c>
      <c r="E464" s="2" t="s">
        <v>20</v>
      </c>
      <c r="F464" s="2" t="s">
        <v>61</v>
      </c>
      <c r="G464" s="1">
        <v>294.56</v>
      </c>
      <c r="H464" s="1">
        <v>196</v>
      </c>
      <c r="I464" s="4">
        <v>2</v>
      </c>
      <c r="J464" s="2" t="s">
        <v>71</v>
      </c>
      <c r="K464" s="1">
        <f>Tabelle7[[#This Row],[Menge kg Nges]]/1000</f>
        <v>0.29455999999999999</v>
      </c>
      <c r="L464" s="1">
        <f>Tabelle7[[#This Row],[Menge kg P2O5]]/1000</f>
        <v>0.19600000000000001</v>
      </c>
      <c r="M464" s="1">
        <f>Tabelle7[[#This Row],[Menge t Nges]]/Tabelle7[[#This Row],[Anzahl Lieferscheine]]</f>
        <v>0.14727999999999999</v>
      </c>
      <c r="N464" s="1">
        <f>Tabelle7[[#This Row],[Menge t P2O5]]/Tabelle7[[#This Row],[Anzahl Lieferscheine]]</f>
        <v>9.8000000000000004E-2</v>
      </c>
    </row>
    <row r="465" spans="1:14" x14ac:dyDescent="0.2">
      <c r="A465" s="2" t="s">
        <v>34</v>
      </c>
      <c r="B465" s="2" t="s">
        <v>32</v>
      </c>
      <c r="C465" s="2" t="s">
        <v>6</v>
      </c>
      <c r="D465" s="2" t="s">
        <v>15</v>
      </c>
      <c r="E465" s="2" t="s">
        <v>21</v>
      </c>
      <c r="F465" s="2" t="s">
        <v>61</v>
      </c>
      <c r="G465" s="1">
        <v>17183.029999999995</v>
      </c>
      <c r="H465" s="1">
        <v>9579.0799999999963</v>
      </c>
      <c r="I465" s="4">
        <v>41</v>
      </c>
      <c r="J465" s="2" t="s">
        <v>71</v>
      </c>
      <c r="K465" s="1">
        <f>Tabelle7[[#This Row],[Menge kg Nges]]/1000</f>
        <v>17.183029999999995</v>
      </c>
      <c r="L465" s="1">
        <f>Tabelle7[[#This Row],[Menge kg P2O5]]/1000</f>
        <v>9.5790799999999958</v>
      </c>
      <c r="M465" s="1">
        <f>Tabelle7[[#This Row],[Menge t Nges]]/Tabelle7[[#This Row],[Anzahl Lieferscheine]]</f>
        <v>0.4190982926829267</v>
      </c>
      <c r="N465" s="1">
        <f>Tabelle7[[#This Row],[Menge t P2O5]]/Tabelle7[[#This Row],[Anzahl Lieferscheine]]</f>
        <v>0.2336360975609755</v>
      </c>
    </row>
    <row r="466" spans="1:14" x14ac:dyDescent="0.2">
      <c r="A466" s="2" t="s">
        <v>34</v>
      </c>
      <c r="B466" s="2" t="s">
        <v>32</v>
      </c>
      <c r="C466" s="2" t="s">
        <v>6</v>
      </c>
      <c r="D466" s="2" t="s">
        <v>15</v>
      </c>
      <c r="E466" s="2" t="s">
        <v>9</v>
      </c>
      <c r="F466" s="2" t="s">
        <v>61</v>
      </c>
      <c r="G466" s="1">
        <v>5947.36</v>
      </c>
      <c r="H466" s="1">
        <v>2834.25</v>
      </c>
      <c r="I466" s="4">
        <v>12</v>
      </c>
      <c r="J466" s="2" t="s">
        <v>71</v>
      </c>
      <c r="K466" s="1">
        <f>Tabelle7[[#This Row],[Menge kg Nges]]/1000</f>
        <v>5.9473599999999998</v>
      </c>
      <c r="L466" s="1">
        <f>Tabelle7[[#This Row],[Menge kg P2O5]]/1000</f>
        <v>2.8342499999999999</v>
      </c>
      <c r="M466" s="1">
        <f>Tabelle7[[#This Row],[Menge t Nges]]/Tabelle7[[#This Row],[Anzahl Lieferscheine]]</f>
        <v>0.49561333333333329</v>
      </c>
      <c r="N466" s="1">
        <f>Tabelle7[[#This Row],[Menge t P2O5]]/Tabelle7[[#This Row],[Anzahl Lieferscheine]]</f>
        <v>0.23618749999999999</v>
      </c>
    </row>
    <row r="467" spans="1:14" x14ac:dyDescent="0.2">
      <c r="A467" s="2" t="s">
        <v>34</v>
      </c>
      <c r="B467" s="2" t="s">
        <v>32</v>
      </c>
      <c r="C467" s="2" t="s">
        <v>6</v>
      </c>
      <c r="D467" s="2" t="s">
        <v>15</v>
      </c>
      <c r="E467" s="2" t="s">
        <v>10</v>
      </c>
      <c r="F467" s="2" t="s">
        <v>61</v>
      </c>
      <c r="G467" s="1">
        <v>598.6</v>
      </c>
      <c r="H467" s="1">
        <v>381.30000000000007</v>
      </c>
      <c r="I467" s="4">
        <v>3</v>
      </c>
      <c r="J467" s="2" t="s">
        <v>71</v>
      </c>
      <c r="K467" s="1">
        <f>Tabelle7[[#This Row],[Menge kg Nges]]/1000</f>
        <v>0.59860000000000002</v>
      </c>
      <c r="L467" s="1">
        <f>Tabelle7[[#This Row],[Menge kg P2O5]]/1000</f>
        <v>0.38130000000000008</v>
      </c>
      <c r="M467" s="1">
        <f>Tabelle7[[#This Row],[Menge t Nges]]/Tabelle7[[#This Row],[Anzahl Lieferscheine]]</f>
        <v>0.19953333333333334</v>
      </c>
      <c r="N467" s="1">
        <f>Tabelle7[[#This Row],[Menge t P2O5]]/Tabelle7[[#This Row],[Anzahl Lieferscheine]]</f>
        <v>0.12710000000000002</v>
      </c>
    </row>
    <row r="468" spans="1:14" x14ac:dyDescent="0.2">
      <c r="A468" s="2" t="s">
        <v>34</v>
      </c>
      <c r="B468" s="2" t="s">
        <v>32</v>
      </c>
      <c r="C468" s="2" t="s">
        <v>6</v>
      </c>
      <c r="D468" s="2" t="s">
        <v>15</v>
      </c>
      <c r="E468" s="2" t="s">
        <v>13</v>
      </c>
      <c r="F468" s="2" t="s">
        <v>61</v>
      </c>
      <c r="G468" s="1">
        <v>2900.9799999999996</v>
      </c>
      <c r="H468" s="1">
        <v>2361.85</v>
      </c>
      <c r="I468" s="4">
        <v>10</v>
      </c>
      <c r="J468" s="2" t="s">
        <v>71</v>
      </c>
      <c r="K468" s="1">
        <f>Tabelle7[[#This Row],[Menge kg Nges]]/1000</f>
        <v>2.9009799999999997</v>
      </c>
      <c r="L468" s="1">
        <f>Tabelle7[[#This Row],[Menge kg P2O5]]/1000</f>
        <v>2.36185</v>
      </c>
      <c r="M468" s="1">
        <f>Tabelle7[[#This Row],[Menge t Nges]]/Tabelle7[[#This Row],[Anzahl Lieferscheine]]</f>
        <v>0.29009799999999997</v>
      </c>
      <c r="N468" s="1">
        <f>Tabelle7[[#This Row],[Menge t P2O5]]/Tabelle7[[#This Row],[Anzahl Lieferscheine]]</f>
        <v>0.23618500000000001</v>
      </c>
    </row>
    <row r="469" spans="1:14" x14ac:dyDescent="0.2">
      <c r="A469" s="2" t="s">
        <v>34</v>
      </c>
      <c r="B469" s="2" t="s">
        <v>32</v>
      </c>
      <c r="C469" s="2" t="s">
        <v>25</v>
      </c>
      <c r="D469" s="2" t="s">
        <v>25</v>
      </c>
      <c r="E469" s="2" t="s">
        <v>26</v>
      </c>
      <c r="F469" s="2" t="s">
        <v>61</v>
      </c>
      <c r="G469" s="1">
        <v>43870.939999999995</v>
      </c>
      <c r="H469" s="1">
        <v>31308.76</v>
      </c>
      <c r="I469" s="4">
        <v>60</v>
      </c>
      <c r="J469" s="2" t="s">
        <v>71</v>
      </c>
      <c r="K469" s="1">
        <f>Tabelle7[[#This Row],[Menge kg Nges]]/1000</f>
        <v>43.870939999999997</v>
      </c>
      <c r="L469" s="1">
        <f>Tabelle7[[#This Row],[Menge kg P2O5]]/1000</f>
        <v>31.308759999999999</v>
      </c>
      <c r="M469" s="1">
        <f>Tabelle7[[#This Row],[Menge t Nges]]/Tabelle7[[#This Row],[Anzahl Lieferscheine]]</f>
        <v>0.73118233333333327</v>
      </c>
      <c r="N469" s="1">
        <f>Tabelle7[[#This Row],[Menge t P2O5]]/Tabelle7[[#This Row],[Anzahl Lieferscheine]]</f>
        <v>0.5218126666666667</v>
      </c>
    </row>
    <row r="470" spans="1:14" x14ac:dyDescent="0.2">
      <c r="A470" s="2" t="s">
        <v>34</v>
      </c>
      <c r="B470" s="2" t="s">
        <v>32</v>
      </c>
      <c r="C470" s="2" t="s">
        <v>63</v>
      </c>
      <c r="D470" s="2" t="s">
        <v>63</v>
      </c>
      <c r="E470" s="2" t="s">
        <v>63</v>
      </c>
      <c r="F470" s="2" t="s">
        <v>61</v>
      </c>
      <c r="G470" s="1">
        <v>9203.5400000000009</v>
      </c>
      <c r="H470" s="1">
        <v>7164.71</v>
      </c>
      <c r="I470" s="4">
        <v>21</v>
      </c>
      <c r="J470" s="2" t="s">
        <v>71</v>
      </c>
      <c r="K470" s="1">
        <f>Tabelle7[[#This Row],[Menge kg Nges]]/1000</f>
        <v>9.2035400000000003</v>
      </c>
      <c r="L470" s="1">
        <f>Tabelle7[[#This Row],[Menge kg P2O5]]/1000</f>
        <v>7.1647100000000004</v>
      </c>
      <c r="M470" s="1">
        <f>Tabelle7[[#This Row],[Menge t Nges]]/Tabelle7[[#This Row],[Anzahl Lieferscheine]]</f>
        <v>0.43826380952380956</v>
      </c>
      <c r="N470" s="1">
        <f>Tabelle7[[#This Row],[Menge t P2O5]]/Tabelle7[[#This Row],[Anzahl Lieferscheine]]</f>
        <v>0.34117666666666668</v>
      </c>
    </row>
    <row r="471" spans="1:14" x14ac:dyDescent="0.2">
      <c r="A471" s="2" t="s">
        <v>34</v>
      </c>
      <c r="B471" s="2" t="s">
        <v>27</v>
      </c>
      <c r="C471" s="2" t="s">
        <v>6</v>
      </c>
      <c r="D471" s="2" t="s">
        <v>7</v>
      </c>
      <c r="E471" s="2" t="s">
        <v>8</v>
      </c>
      <c r="F471" s="2" t="s">
        <v>61</v>
      </c>
      <c r="G471" s="1">
        <v>49934.880000000005</v>
      </c>
      <c r="H471" s="1">
        <v>21580.69999999999</v>
      </c>
      <c r="I471" s="4">
        <v>168</v>
      </c>
      <c r="J471" s="2" t="s">
        <v>71</v>
      </c>
      <c r="K471" s="1">
        <f>Tabelle7[[#This Row],[Menge kg Nges]]/1000</f>
        <v>49.934880000000007</v>
      </c>
      <c r="L471" s="1">
        <f>Tabelle7[[#This Row],[Menge kg P2O5]]/1000</f>
        <v>21.58069999999999</v>
      </c>
      <c r="M471" s="1">
        <f>Tabelle7[[#This Row],[Menge t Nges]]/Tabelle7[[#This Row],[Anzahl Lieferscheine]]</f>
        <v>0.29723142857142859</v>
      </c>
      <c r="N471" s="1">
        <f>Tabelle7[[#This Row],[Menge t P2O5]]/Tabelle7[[#This Row],[Anzahl Lieferscheine]]</f>
        <v>0.12845654761904757</v>
      </c>
    </row>
    <row r="472" spans="1:14" x14ac:dyDescent="0.2">
      <c r="A472" s="2" t="s">
        <v>34</v>
      </c>
      <c r="B472" s="2" t="s">
        <v>27</v>
      </c>
      <c r="C472" s="2" t="s">
        <v>6</v>
      </c>
      <c r="D472" s="2" t="s">
        <v>7</v>
      </c>
      <c r="E472" s="2" t="s">
        <v>9</v>
      </c>
      <c r="F472" s="2" t="s">
        <v>61</v>
      </c>
      <c r="G472" s="1">
        <v>3683.6600000000003</v>
      </c>
      <c r="H472" s="1">
        <v>1526.3199999999997</v>
      </c>
      <c r="I472" s="4">
        <v>14</v>
      </c>
      <c r="J472" s="2" t="s">
        <v>71</v>
      </c>
      <c r="K472" s="1">
        <f>Tabelle7[[#This Row],[Menge kg Nges]]/1000</f>
        <v>3.6836600000000002</v>
      </c>
      <c r="L472" s="1">
        <f>Tabelle7[[#This Row],[Menge kg P2O5]]/1000</f>
        <v>1.5263199999999997</v>
      </c>
      <c r="M472" s="1">
        <f>Tabelle7[[#This Row],[Menge t Nges]]/Tabelle7[[#This Row],[Anzahl Lieferscheine]]</f>
        <v>0.26311857142857142</v>
      </c>
      <c r="N472" s="1">
        <f>Tabelle7[[#This Row],[Menge t P2O5]]/Tabelle7[[#This Row],[Anzahl Lieferscheine]]</f>
        <v>0.10902285714285712</v>
      </c>
    </row>
    <row r="473" spans="1:14" x14ac:dyDescent="0.2">
      <c r="A473" s="2" t="s">
        <v>34</v>
      </c>
      <c r="B473" s="2" t="s">
        <v>27</v>
      </c>
      <c r="C473" s="2" t="s">
        <v>6</v>
      </c>
      <c r="D473" s="2" t="s">
        <v>7</v>
      </c>
      <c r="E473" s="2" t="s">
        <v>10</v>
      </c>
      <c r="F473" s="2" t="s">
        <v>61</v>
      </c>
      <c r="G473" s="1">
        <v>187.05</v>
      </c>
      <c r="H473" s="1">
        <v>73.95</v>
      </c>
      <c r="I473" s="4">
        <v>2</v>
      </c>
      <c r="J473" s="2" t="s">
        <v>71</v>
      </c>
      <c r="K473" s="1">
        <f>Tabelle7[[#This Row],[Menge kg Nges]]/1000</f>
        <v>0.18705000000000002</v>
      </c>
      <c r="L473" s="1">
        <f>Tabelle7[[#This Row],[Menge kg P2O5]]/1000</f>
        <v>7.3950000000000002E-2</v>
      </c>
      <c r="M473" s="1">
        <f>Tabelle7[[#This Row],[Menge t Nges]]/Tabelle7[[#This Row],[Anzahl Lieferscheine]]</f>
        <v>9.3525000000000011E-2</v>
      </c>
      <c r="N473" s="1">
        <f>Tabelle7[[#This Row],[Menge t P2O5]]/Tabelle7[[#This Row],[Anzahl Lieferscheine]]</f>
        <v>3.6975000000000001E-2</v>
      </c>
    </row>
    <row r="474" spans="1:14" x14ac:dyDescent="0.2">
      <c r="A474" s="2" t="s">
        <v>34</v>
      </c>
      <c r="B474" s="2" t="s">
        <v>27</v>
      </c>
      <c r="C474" s="2" t="s">
        <v>6</v>
      </c>
      <c r="D474" s="2" t="s">
        <v>7</v>
      </c>
      <c r="E474" s="2" t="s">
        <v>11</v>
      </c>
      <c r="F474" s="2" t="s">
        <v>61</v>
      </c>
      <c r="G474" s="1">
        <v>18105.490000000002</v>
      </c>
      <c r="H474" s="1">
        <v>8226.8100000000013</v>
      </c>
      <c r="I474" s="4">
        <v>71</v>
      </c>
      <c r="J474" s="2" t="s">
        <v>71</v>
      </c>
      <c r="K474" s="1">
        <f>Tabelle7[[#This Row],[Menge kg Nges]]/1000</f>
        <v>18.105490000000003</v>
      </c>
      <c r="L474" s="1">
        <f>Tabelle7[[#This Row],[Menge kg P2O5]]/1000</f>
        <v>8.2268100000000022</v>
      </c>
      <c r="M474" s="1">
        <f>Tabelle7[[#This Row],[Menge t Nges]]/Tabelle7[[#This Row],[Anzahl Lieferscheine]]</f>
        <v>0.25500690140845073</v>
      </c>
      <c r="N474" s="1">
        <f>Tabelle7[[#This Row],[Menge t P2O5]]/Tabelle7[[#This Row],[Anzahl Lieferscheine]]</f>
        <v>0.11587056338028172</v>
      </c>
    </row>
    <row r="475" spans="1:14" x14ac:dyDescent="0.2">
      <c r="A475" s="2" t="s">
        <v>34</v>
      </c>
      <c r="B475" s="2" t="s">
        <v>27</v>
      </c>
      <c r="C475" s="2" t="s">
        <v>6</v>
      </c>
      <c r="D475" s="2" t="s">
        <v>7</v>
      </c>
      <c r="E475" s="2" t="s">
        <v>12</v>
      </c>
      <c r="F475" s="2" t="s">
        <v>61</v>
      </c>
      <c r="G475" s="1">
        <v>43440.599999999991</v>
      </c>
      <c r="H475" s="1">
        <v>18704.710000000003</v>
      </c>
      <c r="I475" s="4">
        <v>132</v>
      </c>
      <c r="J475" s="2" t="s">
        <v>71</v>
      </c>
      <c r="K475" s="1">
        <f>Tabelle7[[#This Row],[Menge kg Nges]]/1000</f>
        <v>43.440599999999989</v>
      </c>
      <c r="L475" s="1">
        <f>Tabelle7[[#This Row],[Menge kg P2O5]]/1000</f>
        <v>18.704710000000002</v>
      </c>
      <c r="M475" s="1">
        <f>Tabelle7[[#This Row],[Menge t Nges]]/Tabelle7[[#This Row],[Anzahl Lieferscheine]]</f>
        <v>0.32909545454545447</v>
      </c>
      <c r="N475" s="1">
        <f>Tabelle7[[#This Row],[Menge t P2O5]]/Tabelle7[[#This Row],[Anzahl Lieferscheine]]</f>
        <v>0.1417023484848485</v>
      </c>
    </row>
    <row r="476" spans="1:14" x14ac:dyDescent="0.2">
      <c r="A476" s="2" t="s">
        <v>34</v>
      </c>
      <c r="B476" s="2" t="s">
        <v>27</v>
      </c>
      <c r="C476" s="2" t="s">
        <v>6</v>
      </c>
      <c r="D476" s="2" t="s">
        <v>7</v>
      </c>
      <c r="E476" s="2" t="s">
        <v>13</v>
      </c>
      <c r="F476" s="2" t="s">
        <v>61</v>
      </c>
      <c r="G476" s="1">
        <v>17789.940000000002</v>
      </c>
      <c r="H476" s="1">
        <v>9289.8100000000031</v>
      </c>
      <c r="I476" s="4">
        <v>88</v>
      </c>
      <c r="J476" s="2" t="s">
        <v>71</v>
      </c>
      <c r="K476" s="1">
        <f>Tabelle7[[#This Row],[Menge kg Nges]]/1000</f>
        <v>17.789940000000001</v>
      </c>
      <c r="L476" s="1">
        <f>Tabelle7[[#This Row],[Menge kg P2O5]]/1000</f>
        <v>9.2898100000000028</v>
      </c>
      <c r="M476" s="1">
        <f>Tabelle7[[#This Row],[Menge t Nges]]/Tabelle7[[#This Row],[Anzahl Lieferscheine]]</f>
        <v>0.2021584090909091</v>
      </c>
      <c r="N476" s="1">
        <f>Tabelle7[[#This Row],[Menge t P2O5]]/Tabelle7[[#This Row],[Anzahl Lieferscheine]]</f>
        <v>0.10556602272727277</v>
      </c>
    </row>
    <row r="477" spans="1:14" x14ac:dyDescent="0.2">
      <c r="A477" s="2" t="s">
        <v>34</v>
      </c>
      <c r="B477" s="2" t="s">
        <v>27</v>
      </c>
      <c r="C477" s="2" t="s">
        <v>6</v>
      </c>
      <c r="D477" s="2" t="s">
        <v>7</v>
      </c>
      <c r="E477" s="2" t="s">
        <v>14</v>
      </c>
      <c r="F477" s="2" t="s">
        <v>61</v>
      </c>
      <c r="G477" s="1">
        <v>10015.5</v>
      </c>
      <c r="H477" s="1">
        <v>4664.82</v>
      </c>
      <c r="I477" s="4">
        <v>35</v>
      </c>
      <c r="J477" s="2" t="s">
        <v>71</v>
      </c>
      <c r="K477" s="1">
        <f>Tabelle7[[#This Row],[Menge kg Nges]]/1000</f>
        <v>10.015499999999999</v>
      </c>
      <c r="L477" s="1">
        <f>Tabelle7[[#This Row],[Menge kg P2O5]]/1000</f>
        <v>4.6648199999999997</v>
      </c>
      <c r="M477" s="1">
        <f>Tabelle7[[#This Row],[Menge t Nges]]/Tabelle7[[#This Row],[Anzahl Lieferscheine]]</f>
        <v>0.28615714285714283</v>
      </c>
      <c r="N477" s="1">
        <f>Tabelle7[[#This Row],[Menge t P2O5]]/Tabelle7[[#This Row],[Anzahl Lieferscheine]]</f>
        <v>0.13328057142857141</v>
      </c>
    </row>
    <row r="478" spans="1:14" x14ac:dyDescent="0.2">
      <c r="A478" s="2" t="s">
        <v>34</v>
      </c>
      <c r="B478" s="2" t="s">
        <v>27</v>
      </c>
      <c r="C478" s="2" t="s">
        <v>6</v>
      </c>
      <c r="D478" s="2" t="s">
        <v>15</v>
      </c>
      <c r="E478" s="2" t="s">
        <v>8</v>
      </c>
      <c r="F478" s="2" t="s">
        <v>61</v>
      </c>
      <c r="G478" s="1">
        <v>9728.15</v>
      </c>
      <c r="H478" s="1">
        <v>7780.35</v>
      </c>
      <c r="I478" s="4">
        <v>34</v>
      </c>
      <c r="J478" s="2" t="s">
        <v>71</v>
      </c>
      <c r="K478" s="1">
        <f>Tabelle7[[#This Row],[Menge kg Nges]]/1000</f>
        <v>9.7281499999999994</v>
      </c>
      <c r="L478" s="1">
        <f>Tabelle7[[#This Row],[Menge kg P2O5]]/1000</f>
        <v>7.7803500000000003</v>
      </c>
      <c r="M478" s="1">
        <f>Tabelle7[[#This Row],[Menge t Nges]]/Tabelle7[[#This Row],[Anzahl Lieferscheine]]</f>
        <v>0.28612205882352937</v>
      </c>
      <c r="N478" s="1">
        <f>Tabelle7[[#This Row],[Menge t P2O5]]/Tabelle7[[#This Row],[Anzahl Lieferscheine]]</f>
        <v>0.22883382352941178</v>
      </c>
    </row>
    <row r="479" spans="1:14" x14ac:dyDescent="0.2">
      <c r="A479" s="2" t="s">
        <v>34</v>
      </c>
      <c r="B479" s="2" t="s">
        <v>27</v>
      </c>
      <c r="C479" s="2" t="s">
        <v>6</v>
      </c>
      <c r="D479" s="2" t="s">
        <v>15</v>
      </c>
      <c r="E479" s="2" t="s">
        <v>17</v>
      </c>
      <c r="F479" s="2" t="s">
        <v>61</v>
      </c>
      <c r="G479" s="1">
        <v>2581.35</v>
      </c>
      <c r="H479" s="1">
        <v>1284.5999999999999</v>
      </c>
      <c r="I479" s="4">
        <v>9</v>
      </c>
      <c r="J479" s="2" t="s">
        <v>71</v>
      </c>
      <c r="K479" s="1">
        <f>Tabelle7[[#This Row],[Menge kg Nges]]/1000</f>
        <v>2.58135</v>
      </c>
      <c r="L479" s="1">
        <f>Tabelle7[[#This Row],[Menge kg P2O5]]/1000</f>
        <v>1.2846</v>
      </c>
      <c r="M479" s="1">
        <f>Tabelle7[[#This Row],[Menge t Nges]]/Tabelle7[[#This Row],[Anzahl Lieferscheine]]</f>
        <v>0.28681666666666666</v>
      </c>
      <c r="N479" s="1">
        <f>Tabelle7[[#This Row],[Menge t P2O5]]/Tabelle7[[#This Row],[Anzahl Lieferscheine]]</f>
        <v>0.14273333333333332</v>
      </c>
    </row>
    <row r="480" spans="1:14" x14ac:dyDescent="0.2">
      <c r="A480" s="2" t="s">
        <v>34</v>
      </c>
      <c r="B480" s="2" t="s">
        <v>27</v>
      </c>
      <c r="C480" s="2" t="s">
        <v>6</v>
      </c>
      <c r="D480" s="2" t="s">
        <v>15</v>
      </c>
      <c r="E480" s="2" t="s">
        <v>18</v>
      </c>
      <c r="F480" s="2" t="s">
        <v>61</v>
      </c>
      <c r="G480" s="1">
        <v>23693.85</v>
      </c>
      <c r="H480" s="1">
        <v>16583.45</v>
      </c>
      <c r="I480" s="4">
        <v>43</v>
      </c>
      <c r="J480" s="2" t="s">
        <v>71</v>
      </c>
      <c r="K480" s="1">
        <f>Tabelle7[[#This Row],[Menge kg Nges]]/1000</f>
        <v>23.693849999999998</v>
      </c>
      <c r="L480" s="1">
        <f>Tabelle7[[#This Row],[Menge kg P2O5]]/1000</f>
        <v>16.583449999999999</v>
      </c>
      <c r="M480" s="1">
        <f>Tabelle7[[#This Row],[Menge t Nges]]/Tabelle7[[#This Row],[Anzahl Lieferscheine]]</f>
        <v>0.55101976744186043</v>
      </c>
      <c r="N480" s="1">
        <f>Tabelle7[[#This Row],[Menge t P2O5]]/Tabelle7[[#This Row],[Anzahl Lieferscheine]]</f>
        <v>0.38566162790697672</v>
      </c>
    </row>
    <row r="481" spans="1:14" x14ac:dyDescent="0.2">
      <c r="A481" s="2" t="s">
        <v>34</v>
      </c>
      <c r="B481" s="2" t="s">
        <v>27</v>
      </c>
      <c r="C481" s="2" t="s">
        <v>6</v>
      </c>
      <c r="D481" s="2" t="s">
        <v>15</v>
      </c>
      <c r="E481" s="2" t="s">
        <v>19</v>
      </c>
      <c r="F481" s="2" t="s">
        <v>61</v>
      </c>
      <c r="G481" s="1">
        <v>18537.599999999999</v>
      </c>
      <c r="H481" s="1">
        <v>20007</v>
      </c>
      <c r="I481" s="4">
        <v>27</v>
      </c>
      <c r="J481" s="2" t="s">
        <v>71</v>
      </c>
      <c r="K481" s="1">
        <f>Tabelle7[[#This Row],[Menge kg Nges]]/1000</f>
        <v>18.537599999999998</v>
      </c>
      <c r="L481" s="1">
        <f>Tabelle7[[#This Row],[Menge kg P2O5]]/1000</f>
        <v>20.007000000000001</v>
      </c>
      <c r="M481" s="1">
        <f>Tabelle7[[#This Row],[Menge t Nges]]/Tabelle7[[#This Row],[Anzahl Lieferscheine]]</f>
        <v>0.68657777777777773</v>
      </c>
      <c r="N481" s="1">
        <f>Tabelle7[[#This Row],[Menge t P2O5]]/Tabelle7[[#This Row],[Anzahl Lieferscheine]]</f>
        <v>0.7410000000000001</v>
      </c>
    </row>
    <row r="482" spans="1:14" x14ac:dyDescent="0.2">
      <c r="A482" s="2" t="s">
        <v>34</v>
      </c>
      <c r="B482" s="2" t="s">
        <v>27</v>
      </c>
      <c r="C482" s="2" t="s">
        <v>6</v>
      </c>
      <c r="D482" s="2" t="s">
        <v>15</v>
      </c>
      <c r="E482" s="2" t="s">
        <v>20</v>
      </c>
      <c r="F482" s="2" t="s">
        <v>61</v>
      </c>
      <c r="G482" s="1">
        <v>860.64</v>
      </c>
      <c r="H482" s="1">
        <v>489</v>
      </c>
      <c r="I482" s="4">
        <v>9</v>
      </c>
      <c r="J482" s="2" t="s">
        <v>71</v>
      </c>
      <c r="K482" s="1">
        <f>Tabelle7[[#This Row],[Menge kg Nges]]/1000</f>
        <v>0.86063999999999996</v>
      </c>
      <c r="L482" s="1">
        <f>Tabelle7[[#This Row],[Menge kg P2O5]]/1000</f>
        <v>0.48899999999999999</v>
      </c>
      <c r="M482" s="1">
        <f>Tabelle7[[#This Row],[Menge t Nges]]/Tabelle7[[#This Row],[Anzahl Lieferscheine]]</f>
        <v>9.5626666666666665E-2</v>
      </c>
      <c r="N482" s="1">
        <f>Tabelle7[[#This Row],[Menge t P2O5]]/Tabelle7[[#This Row],[Anzahl Lieferscheine]]</f>
        <v>5.4333333333333331E-2</v>
      </c>
    </row>
    <row r="483" spans="1:14" x14ac:dyDescent="0.2">
      <c r="A483" s="2" t="s">
        <v>34</v>
      </c>
      <c r="B483" s="2" t="s">
        <v>27</v>
      </c>
      <c r="C483" s="2" t="s">
        <v>6</v>
      </c>
      <c r="D483" s="2" t="s">
        <v>15</v>
      </c>
      <c r="E483" s="2" t="s">
        <v>21</v>
      </c>
      <c r="F483" s="2" t="s">
        <v>61</v>
      </c>
      <c r="G483" s="1">
        <v>50298.47</v>
      </c>
      <c r="H483" s="1">
        <v>25848.720000000005</v>
      </c>
      <c r="I483" s="4">
        <v>114</v>
      </c>
      <c r="J483" s="2" t="s">
        <v>71</v>
      </c>
      <c r="K483" s="1">
        <f>Tabelle7[[#This Row],[Menge kg Nges]]/1000</f>
        <v>50.298470000000002</v>
      </c>
      <c r="L483" s="1">
        <f>Tabelle7[[#This Row],[Menge kg P2O5]]/1000</f>
        <v>25.848720000000004</v>
      </c>
      <c r="M483" s="1">
        <f>Tabelle7[[#This Row],[Menge t Nges]]/Tabelle7[[#This Row],[Anzahl Lieferscheine]]</f>
        <v>0.44121464912280706</v>
      </c>
      <c r="N483" s="1">
        <f>Tabelle7[[#This Row],[Menge t P2O5]]/Tabelle7[[#This Row],[Anzahl Lieferscheine]]</f>
        <v>0.22674315789473687</v>
      </c>
    </row>
    <row r="484" spans="1:14" x14ac:dyDescent="0.2">
      <c r="A484" s="2" t="s">
        <v>34</v>
      </c>
      <c r="B484" s="2" t="s">
        <v>27</v>
      </c>
      <c r="C484" s="2" t="s">
        <v>6</v>
      </c>
      <c r="D484" s="2" t="s">
        <v>15</v>
      </c>
      <c r="E484" s="2" t="s">
        <v>9</v>
      </c>
      <c r="F484" s="2" t="s">
        <v>61</v>
      </c>
      <c r="G484" s="1">
        <v>5587.77</v>
      </c>
      <c r="H484" s="1">
        <v>3353.24</v>
      </c>
      <c r="I484" s="4">
        <v>31</v>
      </c>
      <c r="J484" s="2" t="s">
        <v>71</v>
      </c>
      <c r="K484" s="1">
        <f>Tabelle7[[#This Row],[Menge kg Nges]]/1000</f>
        <v>5.5877700000000008</v>
      </c>
      <c r="L484" s="1">
        <f>Tabelle7[[#This Row],[Menge kg P2O5]]/1000</f>
        <v>3.35324</v>
      </c>
      <c r="M484" s="1">
        <f>Tabelle7[[#This Row],[Menge t Nges]]/Tabelle7[[#This Row],[Anzahl Lieferscheine]]</f>
        <v>0.18025064516129036</v>
      </c>
      <c r="N484" s="1">
        <f>Tabelle7[[#This Row],[Menge t P2O5]]/Tabelle7[[#This Row],[Anzahl Lieferscheine]]</f>
        <v>0.10816903225806451</v>
      </c>
    </row>
    <row r="485" spans="1:14" x14ac:dyDescent="0.2">
      <c r="A485" s="2" t="s">
        <v>34</v>
      </c>
      <c r="B485" s="2" t="s">
        <v>27</v>
      </c>
      <c r="C485" s="2" t="s">
        <v>6</v>
      </c>
      <c r="D485" s="2" t="s">
        <v>15</v>
      </c>
      <c r="E485" s="2" t="s">
        <v>10</v>
      </c>
      <c r="F485" s="2" t="s">
        <v>61</v>
      </c>
      <c r="G485" s="1">
        <v>4765.0000000000009</v>
      </c>
      <c r="H485" s="1">
        <v>2282.5499999999997</v>
      </c>
      <c r="I485" s="4">
        <v>8</v>
      </c>
      <c r="J485" s="2" t="s">
        <v>71</v>
      </c>
      <c r="K485" s="1">
        <f>Tabelle7[[#This Row],[Menge kg Nges]]/1000</f>
        <v>4.7650000000000006</v>
      </c>
      <c r="L485" s="1">
        <f>Tabelle7[[#This Row],[Menge kg P2O5]]/1000</f>
        <v>2.2825499999999996</v>
      </c>
      <c r="M485" s="1">
        <f>Tabelle7[[#This Row],[Menge t Nges]]/Tabelle7[[#This Row],[Anzahl Lieferscheine]]</f>
        <v>0.59562500000000007</v>
      </c>
      <c r="N485" s="1">
        <f>Tabelle7[[#This Row],[Menge t P2O5]]/Tabelle7[[#This Row],[Anzahl Lieferscheine]]</f>
        <v>0.28531874999999995</v>
      </c>
    </row>
    <row r="486" spans="1:14" x14ac:dyDescent="0.2">
      <c r="A486" s="2" t="s">
        <v>34</v>
      </c>
      <c r="B486" s="2" t="s">
        <v>27</v>
      </c>
      <c r="C486" s="2" t="s">
        <v>6</v>
      </c>
      <c r="D486" s="2" t="s">
        <v>15</v>
      </c>
      <c r="E486" s="2" t="s">
        <v>23</v>
      </c>
      <c r="F486" s="2" t="s">
        <v>61</v>
      </c>
      <c r="G486" s="1">
        <v>123</v>
      </c>
      <c r="H486" s="1">
        <v>55.5</v>
      </c>
      <c r="I486" s="4">
        <v>1</v>
      </c>
      <c r="J486" s="2" t="s">
        <v>71</v>
      </c>
      <c r="K486" s="1">
        <f>Tabelle7[[#This Row],[Menge kg Nges]]/1000</f>
        <v>0.123</v>
      </c>
      <c r="L486" s="1">
        <f>Tabelle7[[#This Row],[Menge kg P2O5]]/1000</f>
        <v>5.5500000000000001E-2</v>
      </c>
      <c r="M486" s="1">
        <f>Tabelle7[[#This Row],[Menge t Nges]]/Tabelle7[[#This Row],[Anzahl Lieferscheine]]</f>
        <v>0.123</v>
      </c>
      <c r="N486" s="1">
        <f>Tabelle7[[#This Row],[Menge t P2O5]]/Tabelle7[[#This Row],[Anzahl Lieferscheine]]</f>
        <v>5.5500000000000001E-2</v>
      </c>
    </row>
    <row r="487" spans="1:14" x14ac:dyDescent="0.2">
      <c r="A487" s="2" t="s">
        <v>34</v>
      </c>
      <c r="B487" s="2" t="s">
        <v>27</v>
      </c>
      <c r="C487" s="2" t="s">
        <v>6</v>
      </c>
      <c r="D487" s="2" t="s">
        <v>15</v>
      </c>
      <c r="E487" s="2" t="s">
        <v>12</v>
      </c>
      <c r="F487" s="2" t="s">
        <v>61</v>
      </c>
      <c r="G487" s="1">
        <v>798</v>
      </c>
      <c r="H487" s="1">
        <v>438.55</v>
      </c>
      <c r="I487" s="4">
        <v>5</v>
      </c>
      <c r="J487" s="2" t="s">
        <v>71</v>
      </c>
      <c r="K487" s="1">
        <f>Tabelle7[[#This Row],[Menge kg Nges]]/1000</f>
        <v>0.79800000000000004</v>
      </c>
      <c r="L487" s="1">
        <f>Tabelle7[[#This Row],[Menge kg P2O5]]/1000</f>
        <v>0.43855</v>
      </c>
      <c r="M487" s="1">
        <f>Tabelle7[[#This Row],[Menge t Nges]]/Tabelle7[[#This Row],[Anzahl Lieferscheine]]</f>
        <v>0.15960000000000002</v>
      </c>
      <c r="N487" s="1">
        <f>Tabelle7[[#This Row],[Menge t P2O5]]/Tabelle7[[#This Row],[Anzahl Lieferscheine]]</f>
        <v>8.7709999999999996E-2</v>
      </c>
    </row>
    <row r="488" spans="1:14" x14ac:dyDescent="0.2">
      <c r="A488" s="2" t="s">
        <v>34</v>
      </c>
      <c r="B488" s="2" t="s">
        <v>27</v>
      </c>
      <c r="C488" s="2" t="s">
        <v>6</v>
      </c>
      <c r="D488" s="2" t="s">
        <v>15</v>
      </c>
      <c r="E488" s="2" t="s">
        <v>13</v>
      </c>
      <c r="F488" s="2" t="s">
        <v>61</v>
      </c>
      <c r="G488" s="1">
        <v>4622.6900000000005</v>
      </c>
      <c r="H488" s="1">
        <v>3821.5</v>
      </c>
      <c r="I488" s="4">
        <v>17</v>
      </c>
      <c r="J488" s="2" t="s">
        <v>71</v>
      </c>
      <c r="K488" s="1">
        <f>Tabelle7[[#This Row],[Menge kg Nges]]/1000</f>
        <v>4.6226900000000004</v>
      </c>
      <c r="L488" s="1">
        <f>Tabelle7[[#This Row],[Menge kg P2O5]]/1000</f>
        <v>3.8214999999999999</v>
      </c>
      <c r="M488" s="1">
        <f>Tabelle7[[#This Row],[Menge t Nges]]/Tabelle7[[#This Row],[Anzahl Lieferscheine]]</f>
        <v>0.27192294117647059</v>
      </c>
      <c r="N488" s="1">
        <f>Tabelle7[[#This Row],[Menge t P2O5]]/Tabelle7[[#This Row],[Anzahl Lieferscheine]]</f>
        <v>0.22479411764705881</v>
      </c>
    </row>
    <row r="489" spans="1:14" x14ac:dyDescent="0.2">
      <c r="A489" s="2" t="s">
        <v>34</v>
      </c>
      <c r="B489" s="2" t="s">
        <v>27</v>
      </c>
      <c r="C489" s="2" t="s">
        <v>25</v>
      </c>
      <c r="D489" s="2" t="s">
        <v>25</v>
      </c>
      <c r="E489" s="2" t="s">
        <v>26</v>
      </c>
      <c r="F489" s="2" t="s">
        <v>61</v>
      </c>
      <c r="G489" s="1">
        <v>57873.599999999984</v>
      </c>
      <c r="H489" s="1">
        <v>34208.800000000017</v>
      </c>
      <c r="I489" s="4">
        <v>161</v>
      </c>
      <c r="J489" s="2" t="s">
        <v>71</v>
      </c>
      <c r="K489" s="1">
        <f>Tabelle7[[#This Row],[Menge kg Nges]]/1000</f>
        <v>57.873599999999982</v>
      </c>
      <c r="L489" s="1">
        <f>Tabelle7[[#This Row],[Menge kg P2O5]]/1000</f>
        <v>34.208800000000018</v>
      </c>
      <c r="M489" s="1">
        <f>Tabelle7[[#This Row],[Menge t Nges]]/Tabelle7[[#This Row],[Anzahl Lieferscheine]]</f>
        <v>0.35946335403726698</v>
      </c>
      <c r="N489" s="1">
        <f>Tabelle7[[#This Row],[Menge t P2O5]]/Tabelle7[[#This Row],[Anzahl Lieferscheine]]</f>
        <v>0.21247701863354049</v>
      </c>
    </row>
    <row r="490" spans="1:14" x14ac:dyDescent="0.2">
      <c r="A490" s="2" t="s">
        <v>34</v>
      </c>
      <c r="B490" s="2" t="s">
        <v>27</v>
      </c>
      <c r="C490" s="2" t="s">
        <v>63</v>
      </c>
      <c r="D490" s="2" t="s">
        <v>63</v>
      </c>
      <c r="E490" s="2" t="s">
        <v>63</v>
      </c>
      <c r="F490" s="2" t="s">
        <v>61</v>
      </c>
      <c r="G490" s="1">
        <v>15032.87</v>
      </c>
      <c r="H490" s="1">
        <v>13098.32</v>
      </c>
      <c r="I490" s="4">
        <v>29</v>
      </c>
      <c r="J490" s="2" t="s">
        <v>71</v>
      </c>
      <c r="K490" s="1">
        <f>Tabelle7[[#This Row],[Menge kg Nges]]/1000</f>
        <v>15.032870000000001</v>
      </c>
      <c r="L490" s="1">
        <f>Tabelle7[[#This Row],[Menge kg P2O5]]/1000</f>
        <v>13.098319999999999</v>
      </c>
      <c r="M490" s="1">
        <f>Tabelle7[[#This Row],[Menge t Nges]]/Tabelle7[[#This Row],[Anzahl Lieferscheine]]</f>
        <v>0.5183748275862069</v>
      </c>
      <c r="N490" s="1">
        <f>Tabelle7[[#This Row],[Menge t P2O5]]/Tabelle7[[#This Row],[Anzahl Lieferscheine]]</f>
        <v>0.45166620689655168</v>
      </c>
    </row>
    <row r="491" spans="1:14" x14ac:dyDescent="0.2">
      <c r="A491" s="2" t="s">
        <v>34</v>
      </c>
      <c r="B491" s="2" t="s">
        <v>33</v>
      </c>
      <c r="C491" s="2" t="s">
        <v>6</v>
      </c>
      <c r="D491" s="2" t="s">
        <v>7</v>
      </c>
      <c r="E491" s="2" t="s">
        <v>8</v>
      </c>
      <c r="F491" s="2" t="s">
        <v>61</v>
      </c>
      <c r="G491" s="1">
        <v>1230.6999999999998</v>
      </c>
      <c r="H491" s="1">
        <v>528.25</v>
      </c>
      <c r="I491" s="4">
        <v>4</v>
      </c>
      <c r="J491" s="2" t="s">
        <v>71</v>
      </c>
      <c r="K491" s="1">
        <f>Tabelle7[[#This Row],[Menge kg Nges]]/1000</f>
        <v>1.2306999999999999</v>
      </c>
      <c r="L491" s="1">
        <f>Tabelle7[[#This Row],[Menge kg P2O5]]/1000</f>
        <v>0.52825</v>
      </c>
      <c r="M491" s="1">
        <f>Tabelle7[[#This Row],[Menge t Nges]]/Tabelle7[[#This Row],[Anzahl Lieferscheine]]</f>
        <v>0.30767499999999998</v>
      </c>
      <c r="N491" s="1">
        <f>Tabelle7[[#This Row],[Menge t P2O5]]/Tabelle7[[#This Row],[Anzahl Lieferscheine]]</f>
        <v>0.1320625</v>
      </c>
    </row>
    <row r="492" spans="1:14" x14ac:dyDescent="0.2">
      <c r="A492" s="2" t="s">
        <v>34</v>
      </c>
      <c r="B492" s="2" t="s">
        <v>33</v>
      </c>
      <c r="C492" s="2" t="s">
        <v>6</v>
      </c>
      <c r="D492" s="2" t="s">
        <v>7</v>
      </c>
      <c r="E492" s="2" t="s">
        <v>12</v>
      </c>
      <c r="F492" s="2" t="s">
        <v>61</v>
      </c>
      <c r="G492" s="1">
        <v>216.5</v>
      </c>
      <c r="H492" s="1">
        <v>106.5</v>
      </c>
      <c r="I492" s="4">
        <v>1</v>
      </c>
      <c r="J492" s="2" t="s">
        <v>71</v>
      </c>
      <c r="K492" s="1">
        <f>Tabelle7[[#This Row],[Menge kg Nges]]/1000</f>
        <v>0.2165</v>
      </c>
      <c r="L492" s="1">
        <f>Tabelle7[[#This Row],[Menge kg P2O5]]/1000</f>
        <v>0.1065</v>
      </c>
      <c r="M492" s="1">
        <f>Tabelle7[[#This Row],[Menge t Nges]]/Tabelle7[[#This Row],[Anzahl Lieferscheine]]</f>
        <v>0.2165</v>
      </c>
      <c r="N492" s="1">
        <f>Tabelle7[[#This Row],[Menge t P2O5]]/Tabelle7[[#This Row],[Anzahl Lieferscheine]]</f>
        <v>0.1065</v>
      </c>
    </row>
    <row r="493" spans="1:14" x14ac:dyDescent="0.2">
      <c r="A493" s="2" t="s">
        <v>34</v>
      </c>
      <c r="B493" s="2" t="s">
        <v>33</v>
      </c>
      <c r="C493" s="2" t="s">
        <v>6</v>
      </c>
      <c r="D493" s="2" t="s">
        <v>7</v>
      </c>
      <c r="E493" s="2" t="s">
        <v>14</v>
      </c>
      <c r="F493" s="2" t="s">
        <v>61</v>
      </c>
      <c r="G493" s="1">
        <v>218.4</v>
      </c>
      <c r="H493" s="1">
        <v>106.4</v>
      </c>
      <c r="I493" s="4">
        <v>1</v>
      </c>
      <c r="J493" s="2" t="s">
        <v>71</v>
      </c>
      <c r="K493" s="1">
        <f>Tabelle7[[#This Row],[Menge kg Nges]]/1000</f>
        <v>0.21840000000000001</v>
      </c>
      <c r="L493" s="1">
        <f>Tabelle7[[#This Row],[Menge kg P2O5]]/1000</f>
        <v>0.10640000000000001</v>
      </c>
      <c r="M493" s="1">
        <f>Tabelle7[[#This Row],[Menge t Nges]]/Tabelle7[[#This Row],[Anzahl Lieferscheine]]</f>
        <v>0.21840000000000001</v>
      </c>
      <c r="N493" s="1">
        <f>Tabelle7[[#This Row],[Menge t P2O5]]/Tabelle7[[#This Row],[Anzahl Lieferscheine]]</f>
        <v>0.10640000000000001</v>
      </c>
    </row>
    <row r="494" spans="1:14" x14ac:dyDescent="0.2">
      <c r="A494" s="2" t="s">
        <v>34</v>
      </c>
      <c r="B494" s="2" t="s">
        <v>33</v>
      </c>
      <c r="C494" s="2" t="s">
        <v>6</v>
      </c>
      <c r="D494" s="2" t="s">
        <v>15</v>
      </c>
      <c r="E494" s="2" t="s">
        <v>8</v>
      </c>
      <c r="F494" s="2" t="s">
        <v>61</v>
      </c>
      <c r="G494" s="1">
        <v>1065</v>
      </c>
      <c r="H494" s="1">
        <v>775</v>
      </c>
      <c r="I494" s="4">
        <v>2</v>
      </c>
      <c r="J494" s="2" t="s">
        <v>71</v>
      </c>
      <c r="K494" s="1">
        <f>Tabelle7[[#This Row],[Menge kg Nges]]/1000</f>
        <v>1.0649999999999999</v>
      </c>
      <c r="L494" s="1">
        <f>Tabelle7[[#This Row],[Menge kg P2O5]]/1000</f>
        <v>0.77500000000000002</v>
      </c>
      <c r="M494" s="1">
        <f>Tabelle7[[#This Row],[Menge t Nges]]/Tabelle7[[#This Row],[Anzahl Lieferscheine]]</f>
        <v>0.53249999999999997</v>
      </c>
      <c r="N494" s="1">
        <f>Tabelle7[[#This Row],[Menge t P2O5]]/Tabelle7[[#This Row],[Anzahl Lieferscheine]]</f>
        <v>0.38750000000000001</v>
      </c>
    </row>
    <row r="495" spans="1:14" x14ac:dyDescent="0.2">
      <c r="A495" s="2" t="s">
        <v>34</v>
      </c>
      <c r="B495" s="2" t="s">
        <v>33</v>
      </c>
      <c r="C495" s="2" t="s">
        <v>6</v>
      </c>
      <c r="D495" s="2" t="s">
        <v>15</v>
      </c>
      <c r="E495" s="2" t="s">
        <v>18</v>
      </c>
      <c r="F495" s="2" t="s">
        <v>61</v>
      </c>
      <c r="G495" s="1">
        <v>2134.92</v>
      </c>
      <c r="H495" s="1">
        <v>1387.5</v>
      </c>
      <c r="I495" s="4">
        <v>4</v>
      </c>
      <c r="J495" s="2" t="s">
        <v>71</v>
      </c>
      <c r="K495" s="1">
        <f>Tabelle7[[#This Row],[Menge kg Nges]]/1000</f>
        <v>2.1349200000000002</v>
      </c>
      <c r="L495" s="1">
        <f>Tabelle7[[#This Row],[Menge kg P2O5]]/1000</f>
        <v>1.3875</v>
      </c>
      <c r="M495" s="1">
        <f>Tabelle7[[#This Row],[Menge t Nges]]/Tabelle7[[#This Row],[Anzahl Lieferscheine]]</f>
        <v>0.53373000000000004</v>
      </c>
      <c r="N495" s="1">
        <f>Tabelle7[[#This Row],[Menge t P2O5]]/Tabelle7[[#This Row],[Anzahl Lieferscheine]]</f>
        <v>0.34687499999999999</v>
      </c>
    </row>
    <row r="496" spans="1:14" x14ac:dyDescent="0.2">
      <c r="A496" s="2" t="s">
        <v>34</v>
      </c>
      <c r="B496" s="2" t="s">
        <v>33</v>
      </c>
      <c r="C496" s="2" t="s">
        <v>6</v>
      </c>
      <c r="D496" s="2" t="s">
        <v>15</v>
      </c>
      <c r="E496" s="2" t="s">
        <v>19</v>
      </c>
      <c r="F496" s="2" t="s">
        <v>61</v>
      </c>
      <c r="G496" s="1">
        <v>607.5</v>
      </c>
      <c r="H496" s="1">
        <v>675</v>
      </c>
      <c r="I496" s="4">
        <v>1</v>
      </c>
      <c r="J496" s="2" t="s">
        <v>71</v>
      </c>
      <c r="K496" s="1">
        <f>Tabelle7[[#This Row],[Menge kg Nges]]/1000</f>
        <v>0.60750000000000004</v>
      </c>
      <c r="L496" s="1">
        <f>Tabelle7[[#This Row],[Menge kg P2O5]]/1000</f>
        <v>0.67500000000000004</v>
      </c>
      <c r="M496" s="1">
        <f>Tabelle7[[#This Row],[Menge t Nges]]/Tabelle7[[#This Row],[Anzahl Lieferscheine]]</f>
        <v>0.60750000000000004</v>
      </c>
      <c r="N496" s="1">
        <f>Tabelle7[[#This Row],[Menge t P2O5]]/Tabelle7[[#This Row],[Anzahl Lieferscheine]]</f>
        <v>0.67500000000000004</v>
      </c>
    </row>
    <row r="497" spans="1:14" x14ac:dyDescent="0.2">
      <c r="A497" s="2" t="s">
        <v>34</v>
      </c>
      <c r="B497" s="2" t="s">
        <v>33</v>
      </c>
      <c r="C497" s="2" t="s">
        <v>6</v>
      </c>
      <c r="D497" s="2" t="s">
        <v>15</v>
      </c>
      <c r="E497" s="2" t="s">
        <v>21</v>
      </c>
      <c r="F497" s="2" t="s">
        <v>61</v>
      </c>
      <c r="G497" s="1">
        <v>1129.5999999999999</v>
      </c>
      <c r="H497" s="1">
        <v>519.68000000000006</v>
      </c>
      <c r="I497" s="4">
        <v>2</v>
      </c>
      <c r="J497" s="2" t="s">
        <v>71</v>
      </c>
      <c r="K497" s="1">
        <f>Tabelle7[[#This Row],[Menge kg Nges]]/1000</f>
        <v>1.1295999999999999</v>
      </c>
      <c r="L497" s="1">
        <f>Tabelle7[[#This Row],[Menge kg P2O5]]/1000</f>
        <v>0.51968000000000003</v>
      </c>
      <c r="M497" s="1">
        <f>Tabelle7[[#This Row],[Menge t Nges]]/Tabelle7[[#This Row],[Anzahl Lieferscheine]]</f>
        <v>0.56479999999999997</v>
      </c>
      <c r="N497" s="1">
        <f>Tabelle7[[#This Row],[Menge t P2O5]]/Tabelle7[[#This Row],[Anzahl Lieferscheine]]</f>
        <v>0.25984000000000002</v>
      </c>
    </row>
    <row r="498" spans="1:14" x14ac:dyDescent="0.2">
      <c r="A498" s="2" t="s">
        <v>34</v>
      </c>
      <c r="B498" s="2" t="s">
        <v>33</v>
      </c>
      <c r="C498" s="2" t="s">
        <v>25</v>
      </c>
      <c r="D498" s="2" t="s">
        <v>25</v>
      </c>
      <c r="E498" s="2" t="s">
        <v>26</v>
      </c>
      <c r="F498" s="2" t="s">
        <v>61</v>
      </c>
      <c r="G498" s="1">
        <v>2715.57</v>
      </c>
      <c r="H498" s="1">
        <v>1466.22</v>
      </c>
      <c r="I498" s="4">
        <v>10</v>
      </c>
      <c r="J498" s="2" t="s">
        <v>71</v>
      </c>
      <c r="K498" s="1">
        <f>Tabelle7[[#This Row],[Menge kg Nges]]/1000</f>
        <v>2.71557</v>
      </c>
      <c r="L498" s="1">
        <f>Tabelle7[[#This Row],[Menge kg P2O5]]/1000</f>
        <v>1.4662200000000001</v>
      </c>
      <c r="M498" s="1">
        <f>Tabelle7[[#This Row],[Menge t Nges]]/Tabelle7[[#This Row],[Anzahl Lieferscheine]]</f>
        <v>0.27155699999999999</v>
      </c>
      <c r="N498" s="1">
        <f>Tabelle7[[#This Row],[Menge t P2O5]]/Tabelle7[[#This Row],[Anzahl Lieferscheine]]</f>
        <v>0.146622</v>
      </c>
    </row>
    <row r="499" spans="1:14" x14ac:dyDescent="0.2">
      <c r="A499" s="2" t="s">
        <v>34</v>
      </c>
      <c r="B499" s="2" t="s">
        <v>33</v>
      </c>
      <c r="C499" s="2" t="s">
        <v>63</v>
      </c>
      <c r="D499" s="2" t="s">
        <v>63</v>
      </c>
      <c r="E499" s="2" t="s">
        <v>63</v>
      </c>
      <c r="F499" s="2" t="s">
        <v>61</v>
      </c>
      <c r="G499" s="1">
        <v>641.54999999999995</v>
      </c>
      <c r="H499" s="1">
        <v>501.55</v>
      </c>
      <c r="I499" s="4">
        <v>1</v>
      </c>
      <c r="J499" s="2" t="s">
        <v>71</v>
      </c>
      <c r="K499" s="1">
        <f>Tabelle7[[#This Row],[Menge kg Nges]]/1000</f>
        <v>0.64154999999999995</v>
      </c>
      <c r="L499" s="1">
        <f>Tabelle7[[#This Row],[Menge kg P2O5]]/1000</f>
        <v>0.50155000000000005</v>
      </c>
      <c r="M499" s="1">
        <f>Tabelle7[[#This Row],[Menge t Nges]]/Tabelle7[[#This Row],[Anzahl Lieferscheine]]</f>
        <v>0.64154999999999995</v>
      </c>
      <c r="N499" s="1">
        <f>Tabelle7[[#This Row],[Menge t P2O5]]/Tabelle7[[#This Row],[Anzahl Lieferscheine]]</f>
        <v>0.50155000000000005</v>
      </c>
    </row>
    <row r="500" spans="1:14" x14ac:dyDescent="0.2">
      <c r="A500" s="2" t="s">
        <v>34</v>
      </c>
      <c r="B500" s="2" t="s">
        <v>46</v>
      </c>
      <c r="C500" s="2" t="s">
        <v>6</v>
      </c>
      <c r="D500" s="2" t="s">
        <v>7</v>
      </c>
      <c r="E500" s="2" t="s">
        <v>8</v>
      </c>
      <c r="F500" s="2" t="s">
        <v>61</v>
      </c>
      <c r="G500" s="1">
        <v>728.5</v>
      </c>
      <c r="H500" s="1">
        <v>310</v>
      </c>
      <c r="I500" s="4">
        <v>1</v>
      </c>
      <c r="J500" s="2" t="s">
        <v>71</v>
      </c>
      <c r="K500" s="1">
        <f>Tabelle7[[#This Row],[Menge kg Nges]]/1000</f>
        <v>0.72850000000000004</v>
      </c>
      <c r="L500" s="1">
        <f>Tabelle7[[#This Row],[Menge kg P2O5]]/1000</f>
        <v>0.31</v>
      </c>
      <c r="M500" s="1">
        <f>Tabelle7[[#This Row],[Menge t Nges]]/Tabelle7[[#This Row],[Anzahl Lieferscheine]]</f>
        <v>0.72850000000000004</v>
      </c>
      <c r="N500" s="1">
        <f>Tabelle7[[#This Row],[Menge t P2O5]]/Tabelle7[[#This Row],[Anzahl Lieferscheine]]</f>
        <v>0.31</v>
      </c>
    </row>
    <row r="501" spans="1:14" x14ac:dyDescent="0.2">
      <c r="A501" s="2" t="s">
        <v>34</v>
      </c>
      <c r="B501" s="2" t="s">
        <v>46</v>
      </c>
      <c r="C501" s="2" t="s">
        <v>6</v>
      </c>
      <c r="D501" s="2" t="s">
        <v>7</v>
      </c>
      <c r="E501" s="2" t="s">
        <v>12</v>
      </c>
      <c r="F501" s="2" t="s">
        <v>61</v>
      </c>
      <c r="G501" s="1">
        <v>500</v>
      </c>
      <c r="H501" s="1">
        <v>212.5</v>
      </c>
      <c r="I501" s="4">
        <v>1</v>
      </c>
      <c r="J501" s="2" t="s">
        <v>71</v>
      </c>
      <c r="K501" s="1">
        <f>Tabelle7[[#This Row],[Menge kg Nges]]/1000</f>
        <v>0.5</v>
      </c>
      <c r="L501" s="1">
        <f>Tabelle7[[#This Row],[Menge kg P2O5]]/1000</f>
        <v>0.21249999999999999</v>
      </c>
      <c r="M501" s="1">
        <f>Tabelle7[[#This Row],[Menge t Nges]]/Tabelle7[[#This Row],[Anzahl Lieferscheine]]</f>
        <v>0.5</v>
      </c>
      <c r="N501" s="1">
        <f>Tabelle7[[#This Row],[Menge t P2O5]]/Tabelle7[[#This Row],[Anzahl Lieferscheine]]</f>
        <v>0.21249999999999999</v>
      </c>
    </row>
    <row r="502" spans="1:14" x14ac:dyDescent="0.2">
      <c r="A502" s="2" t="s">
        <v>34</v>
      </c>
      <c r="B502" s="2" t="s">
        <v>46</v>
      </c>
      <c r="C502" s="2" t="s">
        <v>6</v>
      </c>
      <c r="D502" s="2" t="s">
        <v>7</v>
      </c>
      <c r="E502" s="2" t="s">
        <v>13</v>
      </c>
      <c r="F502" s="2" t="s">
        <v>61</v>
      </c>
      <c r="G502" s="1">
        <v>761.54</v>
      </c>
      <c r="H502" s="1">
        <v>377.74</v>
      </c>
      <c r="I502" s="4">
        <v>2</v>
      </c>
      <c r="J502" s="2" t="s">
        <v>71</v>
      </c>
      <c r="K502" s="1">
        <f>Tabelle7[[#This Row],[Menge kg Nges]]/1000</f>
        <v>0.76153999999999999</v>
      </c>
      <c r="L502" s="1">
        <f>Tabelle7[[#This Row],[Menge kg P2O5]]/1000</f>
        <v>0.37774000000000002</v>
      </c>
      <c r="M502" s="1">
        <f>Tabelle7[[#This Row],[Menge t Nges]]/Tabelle7[[#This Row],[Anzahl Lieferscheine]]</f>
        <v>0.38077</v>
      </c>
      <c r="N502" s="1">
        <f>Tabelle7[[#This Row],[Menge t P2O5]]/Tabelle7[[#This Row],[Anzahl Lieferscheine]]</f>
        <v>0.18887000000000001</v>
      </c>
    </row>
    <row r="503" spans="1:14" x14ac:dyDescent="0.2">
      <c r="A503" s="2" t="s">
        <v>34</v>
      </c>
      <c r="B503" s="2" t="s">
        <v>46</v>
      </c>
      <c r="C503" s="2" t="s">
        <v>6</v>
      </c>
      <c r="D503" s="2" t="s">
        <v>15</v>
      </c>
      <c r="E503" s="2" t="s">
        <v>8</v>
      </c>
      <c r="F503" s="2" t="s">
        <v>61</v>
      </c>
      <c r="G503" s="1">
        <v>360</v>
      </c>
      <c r="H503" s="1">
        <v>300</v>
      </c>
      <c r="I503" s="4">
        <v>1</v>
      </c>
      <c r="J503" s="2" t="s">
        <v>71</v>
      </c>
      <c r="K503" s="1">
        <f>Tabelle7[[#This Row],[Menge kg Nges]]/1000</f>
        <v>0.36</v>
      </c>
      <c r="L503" s="1">
        <f>Tabelle7[[#This Row],[Menge kg P2O5]]/1000</f>
        <v>0.3</v>
      </c>
      <c r="M503" s="1">
        <f>Tabelle7[[#This Row],[Menge t Nges]]/Tabelle7[[#This Row],[Anzahl Lieferscheine]]</f>
        <v>0.36</v>
      </c>
      <c r="N503" s="1">
        <f>Tabelle7[[#This Row],[Menge t P2O5]]/Tabelle7[[#This Row],[Anzahl Lieferscheine]]</f>
        <v>0.3</v>
      </c>
    </row>
    <row r="504" spans="1:14" x14ac:dyDescent="0.2">
      <c r="A504" s="2" t="s">
        <v>34</v>
      </c>
      <c r="B504" s="2" t="s">
        <v>46</v>
      </c>
      <c r="C504" s="2" t="s">
        <v>6</v>
      </c>
      <c r="D504" s="2" t="s">
        <v>15</v>
      </c>
      <c r="E504" s="2" t="s">
        <v>18</v>
      </c>
      <c r="F504" s="2" t="s">
        <v>61</v>
      </c>
      <c r="G504" s="1">
        <v>4570.2000000000007</v>
      </c>
      <c r="H504" s="1">
        <v>3690.4</v>
      </c>
      <c r="I504" s="4">
        <v>8</v>
      </c>
      <c r="J504" s="2" t="s">
        <v>71</v>
      </c>
      <c r="K504" s="1">
        <f>Tabelle7[[#This Row],[Menge kg Nges]]/1000</f>
        <v>4.5702000000000007</v>
      </c>
      <c r="L504" s="1">
        <f>Tabelle7[[#This Row],[Menge kg P2O5]]/1000</f>
        <v>3.6903999999999999</v>
      </c>
      <c r="M504" s="1">
        <f>Tabelle7[[#This Row],[Menge t Nges]]/Tabelle7[[#This Row],[Anzahl Lieferscheine]]</f>
        <v>0.57127500000000009</v>
      </c>
      <c r="N504" s="1">
        <f>Tabelle7[[#This Row],[Menge t P2O5]]/Tabelle7[[#This Row],[Anzahl Lieferscheine]]</f>
        <v>0.46129999999999999</v>
      </c>
    </row>
    <row r="505" spans="1:14" x14ac:dyDescent="0.2">
      <c r="A505" s="2" t="s">
        <v>34</v>
      </c>
      <c r="B505" s="2" t="s">
        <v>46</v>
      </c>
      <c r="C505" s="2" t="s">
        <v>6</v>
      </c>
      <c r="D505" s="2" t="s">
        <v>15</v>
      </c>
      <c r="E505" s="2" t="s">
        <v>21</v>
      </c>
      <c r="F505" s="2" t="s">
        <v>61</v>
      </c>
      <c r="G505" s="1">
        <v>8236.9500000000007</v>
      </c>
      <c r="H505" s="1">
        <v>4866.5800000000008</v>
      </c>
      <c r="I505" s="4">
        <v>14</v>
      </c>
      <c r="J505" s="2" t="s">
        <v>71</v>
      </c>
      <c r="K505" s="1">
        <f>Tabelle7[[#This Row],[Menge kg Nges]]/1000</f>
        <v>8.2369500000000002</v>
      </c>
      <c r="L505" s="1">
        <f>Tabelle7[[#This Row],[Menge kg P2O5]]/1000</f>
        <v>4.8665800000000008</v>
      </c>
      <c r="M505" s="1">
        <f>Tabelle7[[#This Row],[Menge t Nges]]/Tabelle7[[#This Row],[Anzahl Lieferscheine]]</f>
        <v>0.58835357142857148</v>
      </c>
      <c r="N505" s="1">
        <f>Tabelle7[[#This Row],[Menge t P2O5]]/Tabelle7[[#This Row],[Anzahl Lieferscheine]]</f>
        <v>0.34761285714285722</v>
      </c>
    </row>
    <row r="506" spans="1:14" x14ac:dyDescent="0.2">
      <c r="A506" s="2" t="s">
        <v>34</v>
      </c>
      <c r="B506" s="2" t="s">
        <v>46</v>
      </c>
      <c r="C506" s="2" t="s">
        <v>25</v>
      </c>
      <c r="D506" s="2" t="s">
        <v>25</v>
      </c>
      <c r="E506" s="2" t="s">
        <v>26</v>
      </c>
      <c r="F506" s="2" t="s">
        <v>61</v>
      </c>
      <c r="G506" s="1">
        <v>2737.52</v>
      </c>
      <c r="H506" s="1">
        <v>2523.36</v>
      </c>
      <c r="I506" s="4">
        <v>14</v>
      </c>
      <c r="J506" s="2" t="s">
        <v>71</v>
      </c>
      <c r="K506" s="1">
        <f>Tabelle7[[#This Row],[Menge kg Nges]]/1000</f>
        <v>2.73752</v>
      </c>
      <c r="L506" s="1">
        <f>Tabelle7[[#This Row],[Menge kg P2O5]]/1000</f>
        <v>2.5233600000000003</v>
      </c>
      <c r="M506" s="1">
        <f>Tabelle7[[#This Row],[Menge t Nges]]/Tabelle7[[#This Row],[Anzahl Lieferscheine]]</f>
        <v>0.19553714285714285</v>
      </c>
      <c r="N506" s="1">
        <f>Tabelle7[[#This Row],[Menge t P2O5]]/Tabelle7[[#This Row],[Anzahl Lieferscheine]]</f>
        <v>0.18024000000000001</v>
      </c>
    </row>
    <row r="507" spans="1:14" x14ac:dyDescent="0.2">
      <c r="A507" s="2" t="s">
        <v>34</v>
      </c>
      <c r="B507" s="2" t="s">
        <v>46</v>
      </c>
      <c r="C507" s="2" t="s">
        <v>63</v>
      </c>
      <c r="D507" s="2" t="s">
        <v>63</v>
      </c>
      <c r="E507" s="2" t="s">
        <v>63</v>
      </c>
      <c r="F507" s="2" t="s">
        <v>61</v>
      </c>
      <c r="G507" s="1">
        <v>1488.1</v>
      </c>
      <c r="H507" s="1">
        <v>1612.2</v>
      </c>
      <c r="I507" s="4">
        <v>3</v>
      </c>
      <c r="J507" s="2" t="s">
        <v>71</v>
      </c>
      <c r="K507" s="1">
        <f>Tabelle7[[#This Row],[Menge kg Nges]]/1000</f>
        <v>1.4881</v>
      </c>
      <c r="L507" s="1">
        <f>Tabelle7[[#This Row],[Menge kg P2O5]]/1000</f>
        <v>1.6122000000000001</v>
      </c>
      <c r="M507" s="1">
        <f>Tabelle7[[#This Row],[Menge t Nges]]/Tabelle7[[#This Row],[Anzahl Lieferscheine]]</f>
        <v>0.49603333333333333</v>
      </c>
      <c r="N507" s="1">
        <f>Tabelle7[[#This Row],[Menge t P2O5]]/Tabelle7[[#This Row],[Anzahl Lieferscheine]]</f>
        <v>0.53739999999999999</v>
      </c>
    </row>
    <row r="508" spans="1:14" x14ac:dyDescent="0.2">
      <c r="A508" s="2" t="s">
        <v>34</v>
      </c>
      <c r="B508" s="2" t="s">
        <v>34</v>
      </c>
      <c r="C508" s="2" t="s">
        <v>6</v>
      </c>
      <c r="D508" s="2" t="s">
        <v>30</v>
      </c>
      <c r="E508" s="2" t="s">
        <v>26</v>
      </c>
      <c r="F508" s="2" t="s">
        <v>61</v>
      </c>
      <c r="G508" s="1">
        <v>236.52</v>
      </c>
      <c r="H508" s="1">
        <v>106.38</v>
      </c>
      <c r="I508" s="4">
        <v>1</v>
      </c>
      <c r="J508" s="2" t="s">
        <v>71</v>
      </c>
      <c r="K508" s="1">
        <f>Tabelle7[[#This Row],[Menge kg Nges]]/1000</f>
        <v>0.23652000000000001</v>
      </c>
      <c r="L508" s="1">
        <f>Tabelle7[[#This Row],[Menge kg P2O5]]/1000</f>
        <v>0.10638</v>
      </c>
      <c r="M508" s="1">
        <f>Tabelle7[[#This Row],[Menge t Nges]]/Tabelle7[[#This Row],[Anzahl Lieferscheine]]</f>
        <v>0.23652000000000001</v>
      </c>
      <c r="N508" s="1">
        <f>Tabelle7[[#This Row],[Menge t P2O5]]/Tabelle7[[#This Row],[Anzahl Lieferscheine]]</f>
        <v>0.10638</v>
      </c>
    </row>
    <row r="509" spans="1:14" x14ac:dyDescent="0.2">
      <c r="A509" s="2" t="s">
        <v>34</v>
      </c>
      <c r="B509" s="2" t="s">
        <v>34</v>
      </c>
      <c r="C509" s="2" t="s">
        <v>6</v>
      </c>
      <c r="D509" s="2" t="s">
        <v>7</v>
      </c>
      <c r="E509" s="2" t="s">
        <v>8</v>
      </c>
      <c r="F509" s="2" t="s">
        <v>61</v>
      </c>
      <c r="G509" s="1">
        <v>204282.69</v>
      </c>
      <c r="H509" s="1">
        <v>93072.760000000024</v>
      </c>
      <c r="I509" s="4">
        <v>252</v>
      </c>
      <c r="J509" s="2" t="s">
        <v>71</v>
      </c>
      <c r="K509" s="1">
        <f>Tabelle7[[#This Row],[Menge kg Nges]]/1000</f>
        <v>204.28269</v>
      </c>
      <c r="L509" s="1">
        <f>Tabelle7[[#This Row],[Menge kg P2O5]]/1000</f>
        <v>93.072760000000031</v>
      </c>
      <c r="M509" s="1">
        <f>Tabelle7[[#This Row],[Menge t Nges]]/Tabelle7[[#This Row],[Anzahl Lieferscheine]]</f>
        <v>0.81064559523809521</v>
      </c>
      <c r="N509" s="1">
        <f>Tabelle7[[#This Row],[Menge t P2O5]]/Tabelle7[[#This Row],[Anzahl Lieferscheine]]</f>
        <v>0.36933634920634933</v>
      </c>
    </row>
    <row r="510" spans="1:14" x14ac:dyDescent="0.2">
      <c r="A510" s="2" t="s">
        <v>34</v>
      </c>
      <c r="B510" s="2" t="s">
        <v>34</v>
      </c>
      <c r="C510" s="2" t="s">
        <v>6</v>
      </c>
      <c r="D510" s="2" t="s">
        <v>7</v>
      </c>
      <c r="E510" s="2" t="s">
        <v>9</v>
      </c>
      <c r="F510" s="2" t="s">
        <v>61</v>
      </c>
      <c r="G510" s="1">
        <v>173135.95000000004</v>
      </c>
      <c r="H510" s="1">
        <v>71637.089999999982</v>
      </c>
      <c r="I510" s="4">
        <v>355</v>
      </c>
      <c r="J510" s="2" t="s">
        <v>71</v>
      </c>
      <c r="K510" s="1">
        <f>Tabelle7[[#This Row],[Menge kg Nges]]/1000</f>
        <v>173.13595000000004</v>
      </c>
      <c r="L510" s="1">
        <f>Tabelle7[[#This Row],[Menge kg P2O5]]/1000</f>
        <v>71.637089999999986</v>
      </c>
      <c r="M510" s="1">
        <f>Tabelle7[[#This Row],[Menge t Nges]]/Tabelle7[[#This Row],[Anzahl Lieferscheine]]</f>
        <v>0.4877069014084508</v>
      </c>
      <c r="N510" s="1">
        <f>Tabelle7[[#This Row],[Menge t P2O5]]/Tabelle7[[#This Row],[Anzahl Lieferscheine]]</f>
        <v>0.20179461971830981</v>
      </c>
    </row>
    <row r="511" spans="1:14" x14ac:dyDescent="0.2">
      <c r="A511" s="2" t="s">
        <v>34</v>
      </c>
      <c r="B511" s="2" t="s">
        <v>34</v>
      </c>
      <c r="C511" s="2" t="s">
        <v>6</v>
      </c>
      <c r="D511" s="2" t="s">
        <v>7</v>
      </c>
      <c r="E511" s="2" t="s">
        <v>10</v>
      </c>
      <c r="F511" s="2" t="s">
        <v>61</v>
      </c>
      <c r="G511" s="1">
        <v>12044.24</v>
      </c>
      <c r="H511" s="1">
        <v>4890.53</v>
      </c>
      <c r="I511" s="4">
        <v>13</v>
      </c>
      <c r="J511" s="2" t="s">
        <v>71</v>
      </c>
      <c r="K511" s="1">
        <f>Tabelle7[[#This Row],[Menge kg Nges]]/1000</f>
        <v>12.04424</v>
      </c>
      <c r="L511" s="1">
        <f>Tabelle7[[#This Row],[Menge kg P2O5]]/1000</f>
        <v>4.89053</v>
      </c>
      <c r="M511" s="1">
        <f>Tabelle7[[#This Row],[Menge t Nges]]/Tabelle7[[#This Row],[Anzahl Lieferscheine]]</f>
        <v>0.92647999999999997</v>
      </c>
      <c r="N511" s="1">
        <f>Tabelle7[[#This Row],[Menge t P2O5]]/Tabelle7[[#This Row],[Anzahl Lieferscheine]]</f>
        <v>0.37619461538461541</v>
      </c>
    </row>
    <row r="512" spans="1:14" x14ac:dyDescent="0.2">
      <c r="A512" s="2" t="s">
        <v>34</v>
      </c>
      <c r="B512" s="2" t="s">
        <v>34</v>
      </c>
      <c r="C512" s="2" t="s">
        <v>6</v>
      </c>
      <c r="D512" s="2" t="s">
        <v>7</v>
      </c>
      <c r="E512" s="2" t="s">
        <v>11</v>
      </c>
      <c r="F512" s="2" t="s">
        <v>61</v>
      </c>
      <c r="G512" s="1">
        <v>318343.22000000026</v>
      </c>
      <c r="H512" s="1">
        <v>146152.18999999997</v>
      </c>
      <c r="I512" s="4">
        <v>1010</v>
      </c>
      <c r="J512" s="2" t="s">
        <v>71</v>
      </c>
      <c r="K512" s="1">
        <f>Tabelle7[[#This Row],[Menge kg Nges]]/1000</f>
        <v>318.34322000000026</v>
      </c>
      <c r="L512" s="1">
        <f>Tabelle7[[#This Row],[Menge kg P2O5]]/1000</f>
        <v>146.15218999999996</v>
      </c>
      <c r="M512" s="1">
        <f>Tabelle7[[#This Row],[Menge t Nges]]/Tabelle7[[#This Row],[Anzahl Lieferscheine]]</f>
        <v>0.3151913069306933</v>
      </c>
      <c r="N512" s="1">
        <f>Tabelle7[[#This Row],[Menge t P2O5]]/Tabelle7[[#This Row],[Anzahl Lieferscheine]]</f>
        <v>0.14470513861386136</v>
      </c>
    </row>
    <row r="513" spans="1:14" x14ac:dyDescent="0.2">
      <c r="A513" s="2" t="s">
        <v>34</v>
      </c>
      <c r="B513" s="2" t="s">
        <v>34</v>
      </c>
      <c r="C513" s="2" t="s">
        <v>6</v>
      </c>
      <c r="D513" s="2" t="s">
        <v>7</v>
      </c>
      <c r="E513" s="2" t="s">
        <v>12</v>
      </c>
      <c r="F513" s="2" t="s">
        <v>61</v>
      </c>
      <c r="G513" s="1">
        <v>319689.64000000007</v>
      </c>
      <c r="H513" s="1">
        <v>135559.8299999999</v>
      </c>
      <c r="I513" s="4">
        <v>869</v>
      </c>
      <c r="J513" s="2" t="s">
        <v>71</v>
      </c>
      <c r="K513" s="1">
        <f>Tabelle7[[#This Row],[Menge kg Nges]]/1000</f>
        <v>319.68964000000005</v>
      </c>
      <c r="L513" s="1">
        <f>Tabelle7[[#This Row],[Menge kg P2O5]]/1000</f>
        <v>135.55982999999989</v>
      </c>
      <c r="M513" s="1">
        <f>Tabelle7[[#This Row],[Menge t Nges]]/Tabelle7[[#This Row],[Anzahl Lieferscheine]]</f>
        <v>0.36788220943613353</v>
      </c>
      <c r="N513" s="1">
        <f>Tabelle7[[#This Row],[Menge t P2O5]]/Tabelle7[[#This Row],[Anzahl Lieferscheine]]</f>
        <v>0.15599520138089745</v>
      </c>
    </row>
    <row r="514" spans="1:14" x14ac:dyDescent="0.2">
      <c r="A514" s="2" t="s">
        <v>34</v>
      </c>
      <c r="B514" s="2" t="s">
        <v>34</v>
      </c>
      <c r="C514" s="2" t="s">
        <v>6</v>
      </c>
      <c r="D514" s="2" t="s">
        <v>7</v>
      </c>
      <c r="E514" s="2" t="s">
        <v>13</v>
      </c>
      <c r="F514" s="2" t="s">
        <v>61</v>
      </c>
      <c r="G514" s="1">
        <v>171849.47999999995</v>
      </c>
      <c r="H514" s="1">
        <v>95683.710000000036</v>
      </c>
      <c r="I514" s="4">
        <v>545</v>
      </c>
      <c r="J514" s="2" t="s">
        <v>71</v>
      </c>
      <c r="K514" s="1">
        <f>Tabelle7[[#This Row],[Menge kg Nges]]/1000</f>
        <v>171.84947999999994</v>
      </c>
      <c r="L514" s="1">
        <f>Tabelle7[[#This Row],[Menge kg P2O5]]/1000</f>
        <v>95.683710000000033</v>
      </c>
      <c r="M514" s="1">
        <f>Tabelle7[[#This Row],[Menge t Nges]]/Tabelle7[[#This Row],[Anzahl Lieferscheine]]</f>
        <v>0.31532014678899073</v>
      </c>
      <c r="N514" s="1">
        <f>Tabelle7[[#This Row],[Menge t P2O5]]/Tabelle7[[#This Row],[Anzahl Lieferscheine]]</f>
        <v>0.17556644036697253</v>
      </c>
    </row>
    <row r="515" spans="1:14" x14ac:dyDescent="0.2">
      <c r="A515" s="2" t="s">
        <v>34</v>
      </c>
      <c r="B515" s="2" t="s">
        <v>34</v>
      </c>
      <c r="C515" s="2" t="s">
        <v>6</v>
      </c>
      <c r="D515" s="2" t="s">
        <v>7</v>
      </c>
      <c r="E515" s="2" t="s">
        <v>14</v>
      </c>
      <c r="F515" s="2" t="s">
        <v>61</v>
      </c>
      <c r="G515" s="1">
        <v>158338.53999999998</v>
      </c>
      <c r="H515" s="1">
        <v>76480.220000000059</v>
      </c>
      <c r="I515" s="4">
        <v>448</v>
      </c>
      <c r="J515" s="2" t="s">
        <v>71</v>
      </c>
      <c r="K515" s="1">
        <f>Tabelle7[[#This Row],[Menge kg Nges]]/1000</f>
        <v>158.33853999999997</v>
      </c>
      <c r="L515" s="1">
        <f>Tabelle7[[#This Row],[Menge kg P2O5]]/1000</f>
        <v>76.48022000000006</v>
      </c>
      <c r="M515" s="1">
        <f>Tabelle7[[#This Row],[Menge t Nges]]/Tabelle7[[#This Row],[Anzahl Lieferscheine]]</f>
        <v>0.35343424107142851</v>
      </c>
      <c r="N515" s="1">
        <f>Tabelle7[[#This Row],[Menge t P2O5]]/Tabelle7[[#This Row],[Anzahl Lieferscheine]]</f>
        <v>0.17071477678571442</v>
      </c>
    </row>
    <row r="516" spans="1:14" x14ac:dyDescent="0.2">
      <c r="A516" s="2" t="s">
        <v>34</v>
      </c>
      <c r="B516" s="2" t="s">
        <v>34</v>
      </c>
      <c r="C516" s="2" t="s">
        <v>6</v>
      </c>
      <c r="D516" s="2" t="s">
        <v>15</v>
      </c>
      <c r="E516" s="2" t="s">
        <v>8</v>
      </c>
      <c r="F516" s="2" t="s">
        <v>61</v>
      </c>
      <c r="G516" s="1">
        <v>16026.999999999998</v>
      </c>
      <c r="H516" s="1">
        <v>11122.18</v>
      </c>
      <c r="I516" s="4">
        <v>51</v>
      </c>
      <c r="J516" s="2" t="s">
        <v>71</v>
      </c>
      <c r="K516" s="1">
        <f>Tabelle7[[#This Row],[Menge kg Nges]]/1000</f>
        <v>16.026999999999997</v>
      </c>
      <c r="L516" s="1">
        <f>Tabelle7[[#This Row],[Menge kg P2O5]]/1000</f>
        <v>11.12218</v>
      </c>
      <c r="M516" s="1">
        <f>Tabelle7[[#This Row],[Menge t Nges]]/Tabelle7[[#This Row],[Anzahl Lieferscheine]]</f>
        <v>0.31425490196078426</v>
      </c>
      <c r="N516" s="1">
        <f>Tabelle7[[#This Row],[Menge t P2O5]]/Tabelle7[[#This Row],[Anzahl Lieferscheine]]</f>
        <v>0.21808196078431372</v>
      </c>
    </row>
    <row r="517" spans="1:14" x14ac:dyDescent="0.2">
      <c r="A517" s="2" t="s">
        <v>34</v>
      </c>
      <c r="B517" s="2" t="s">
        <v>34</v>
      </c>
      <c r="C517" s="2" t="s">
        <v>6</v>
      </c>
      <c r="D517" s="2" t="s">
        <v>15</v>
      </c>
      <c r="E517" s="2" t="s">
        <v>17</v>
      </c>
      <c r="F517" s="2" t="s">
        <v>61</v>
      </c>
      <c r="G517" s="1">
        <v>11508.369999999999</v>
      </c>
      <c r="H517" s="1">
        <v>5757.91</v>
      </c>
      <c r="I517" s="4">
        <v>49</v>
      </c>
      <c r="J517" s="2" t="s">
        <v>71</v>
      </c>
      <c r="K517" s="1">
        <f>Tabelle7[[#This Row],[Menge kg Nges]]/1000</f>
        <v>11.508369999999999</v>
      </c>
      <c r="L517" s="1">
        <f>Tabelle7[[#This Row],[Menge kg P2O5]]/1000</f>
        <v>5.7579099999999999</v>
      </c>
      <c r="M517" s="1">
        <f>Tabelle7[[#This Row],[Menge t Nges]]/Tabelle7[[#This Row],[Anzahl Lieferscheine]]</f>
        <v>0.23486469387755102</v>
      </c>
      <c r="N517" s="1">
        <f>Tabelle7[[#This Row],[Menge t P2O5]]/Tabelle7[[#This Row],[Anzahl Lieferscheine]]</f>
        <v>0.11750836734693877</v>
      </c>
    </row>
    <row r="518" spans="1:14" x14ac:dyDescent="0.2">
      <c r="A518" s="2" t="s">
        <v>34</v>
      </c>
      <c r="B518" s="2" t="s">
        <v>34</v>
      </c>
      <c r="C518" s="2" t="s">
        <v>6</v>
      </c>
      <c r="D518" s="2" t="s">
        <v>15</v>
      </c>
      <c r="E518" s="2" t="s">
        <v>35</v>
      </c>
      <c r="F518" s="2" t="s">
        <v>61</v>
      </c>
      <c r="G518" s="1">
        <v>124</v>
      </c>
      <c r="H518" s="1">
        <v>96</v>
      </c>
      <c r="I518" s="4">
        <v>2</v>
      </c>
      <c r="J518" s="2" t="s">
        <v>71</v>
      </c>
      <c r="K518" s="1">
        <f>Tabelle7[[#This Row],[Menge kg Nges]]/1000</f>
        <v>0.124</v>
      </c>
      <c r="L518" s="1">
        <f>Tabelle7[[#This Row],[Menge kg P2O5]]/1000</f>
        <v>9.6000000000000002E-2</v>
      </c>
      <c r="M518" s="1">
        <f>Tabelle7[[#This Row],[Menge t Nges]]/Tabelle7[[#This Row],[Anzahl Lieferscheine]]</f>
        <v>6.2E-2</v>
      </c>
      <c r="N518" s="1">
        <f>Tabelle7[[#This Row],[Menge t P2O5]]/Tabelle7[[#This Row],[Anzahl Lieferscheine]]</f>
        <v>4.8000000000000001E-2</v>
      </c>
    </row>
    <row r="519" spans="1:14" x14ac:dyDescent="0.2">
      <c r="A519" s="2" t="s">
        <v>34</v>
      </c>
      <c r="B519" s="2" t="s">
        <v>34</v>
      </c>
      <c r="C519" s="2" t="s">
        <v>6</v>
      </c>
      <c r="D519" s="2" t="s">
        <v>15</v>
      </c>
      <c r="E519" s="2" t="s">
        <v>18</v>
      </c>
      <c r="F519" s="2" t="s">
        <v>61</v>
      </c>
      <c r="G519" s="1">
        <v>37291.589999999997</v>
      </c>
      <c r="H519" s="1">
        <v>26310.520000000004</v>
      </c>
      <c r="I519" s="4">
        <v>75</v>
      </c>
      <c r="J519" s="2" t="s">
        <v>71</v>
      </c>
      <c r="K519" s="1">
        <f>Tabelle7[[#This Row],[Menge kg Nges]]/1000</f>
        <v>37.291589999999999</v>
      </c>
      <c r="L519" s="1">
        <f>Tabelle7[[#This Row],[Menge kg P2O5]]/1000</f>
        <v>26.310520000000004</v>
      </c>
      <c r="M519" s="1">
        <f>Tabelle7[[#This Row],[Menge t Nges]]/Tabelle7[[#This Row],[Anzahl Lieferscheine]]</f>
        <v>0.49722119999999997</v>
      </c>
      <c r="N519" s="1">
        <f>Tabelle7[[#This Row],[Menge t P2O5]]/Tabelle7[[#This Row],[Anzahl Lieferscheine]]</f>
        <v>0.3508069333333334</v>
      </c>
    </row>
    <row r="520" spans="1:14" x14ac:dyDescent="0.2">
      <c r="A520" s="2" t="s">
        <v>34</v>
      </c>
      <c r="B520" s="2" t="s">
        <v>34</v>
      </c>
      <c r="C520" s="2" t="s">
        <v>6</v>
      </c>
      <c r="D520" s="2" t="s">
        <v>15</v>
      </c>
      <c r="E520" s="2" t="s">
        <v>19</v>
      </c>
      <c r="F520" s="2" t="s">
        <v>61</v>
      </c>
      <c r="G520" s="1">
        <v>2530.0299999999997</v>
      </c>
      <c r="H520" s="1">
        <v>2338.04</v>
      </c>
      <c r="I520" s="4">
        <v>15</v>
      </c>
      <c r="J520" s="2" t="s">
        <v>71</v>
      </c>
      <c r="K520" s="1">
        <f>Tabelle7[[#This Row],[Menge kg Nges]]/1000</f>
        <v>2.5300299999999996</v>
      </c>
      <c r="L520" s="1">
        <f>Tabelle7[[#This Row],[Menge kg P2O5]]/1000</f>
        <v>2.3380399999999999</v>
      </c>
      <c r="M520" s="1">
        <f>Tabelle7[[#This Row],[Menge t Nges]]/Tabelle7[[#This Row],[Anzahl Lieferscheine]]</f>
        <v>0.16866866666666663</v>
      </c>
      <c r="N520" s="1">
        <f>Tabelle7[[#This Row],[Menge t P2O5]]/Tabelle7[[#This Row],[Anzahl Lieferscheine]]</f>
        <v>0.15586933333333333</v>
      </c>
    </row>
    <row r="521" spans="1:14" x14ac:dyDescent="0.2">
      <c r="A521" s="2" t="s">
        <v>34</v>
      </c>
      <c r="B521" s="2" t="s">
        <v>34</v>
      </c>
      <c r="C521" s="2" t="s">
        <v>6</v>
      </c>
      <c r="D521" s="2" t="s">
        <v>15</v>
      </c>
      <c r="E521" s="2" t="s">
        <v>20</v>
      </c>
      <c r="F521" s="2" t="s">
        <v>61</v>
      </c>
      <c r="G521" s="1">
        <v>14747.459999999979</v>
      </c>
      <c r="H521" s="1">
        <v>9199.7699999999986</v>
      </c>
      <c r="I521" s="4">
        <v>176</v>
      </c>
      <c r="J521" s="2" t="s">
        <v>71</v>
      </c>
      <c r="K521" s="1">
        <f>Tabelle7[[#This Row],[Menge kg Nges]]/1000</f>
        <v>14.747459999999979</v>
      </c>
      <c r="L521" s="1">
        <f>Tabelle7[[#This Row],[Menge kg P2O5]]/1000</f>
        <v>9.1997699999999991</v>
      </c>
      <c r="M521" s="1">
        <f>Tabelle7[[#This Row],[Menge t Nges]]/Tabelle7[[#This Row],[Anzahl Lieferscheine]]</f>
        <v>8.3792386363636243E-2</v>
      </c>
      <c r="N521" s="1">
        <f>Tabelle7[[#This Row],[Menge t P2O5]]/Tabelle7[[#This Row],[Anzahl Lieferscheine]]</f>
        <v>5.2271420454545449E-2</v>
      </c>
    </row>
    <row r="522" spans="1:14" x14ac:dyDescent="0.2">
      <c r="A522" s="2" t="s">
        <v>34</v>
      </c>
      <c r="B522" s="2" t="s">
        <v>34</v>
      </c>
      <c r="C522" s="2" t="s">
        <v>6</v>
      </c>
      <c r="D522" s="2" t="s">
        <v>15</v>
      </c>
      <c r="E522" s="2" t="s">
        <v>21</v>
      </c>
      <c r="F522" s="2" t="s">
        <v>61</v>
      </c>
      <c r="G522" s="1">
        <v>38313.369999999995</v>
      </c>
      <c r="H522" s="1">
        <v>19428.099999999999</v>
      </c>
      <c r="I522" s="4">
        <v>95</v>
      </c>
      <c r="J522" s="2" t="s">
        <v>71</v>
      </c>
      <c r="K522" s="1">
        <f>Tabelle7[[#This Row],[Menge kg Nges]]/1000</f>
        <v>38.313369999999992</v>
      </c>
      <c r="L522" s="1">
        <f>Tabelle7[[#This Row],[Menge kg P2O5]]/1000</f>
        <v>19.428099999999997</v>
      </c>
      <c r="M522" s="1">
        <f>Tabelle7[[#This Row],[Menge t Nges]]/Tabelle7[[#This Row],[Anzahl Lieferscheine]]</f>
        <v>0.4032986315789473</v>
      </c>
      <c r="N522" s="1">
        <f>Tabelle7[[#This Row],[Menge t P2O5]]/Tabelle7[[#This Row],[Anzahl Lieferscheine]]</f>
        <v>0.20450631578947365</v>
      </c>
    </row>
    <row r="523" spans="1:14" x14ac:dyDescent="0.2">
      <c r="A523" s="2" t="s">
        <v>34</v>
      </c>
      <c r="B523" s="2" t="s">
        <v>34</v>
      </c>
      <c r="C523" s="2" t="s">
        <v>6</v>
      </c>
      <c r="D523" s="2" t="s">
        <v>15</v>
      </c>
      <c r="E523" s="2" t="s">
        <v>9</v>
      </c>
      <c r="F523" s="2" t="s">
        <v>61</v>
      </c>
      <c r="G523" s="1">
        <v>41222.639999999999</v>
      </c>
      <c r="H523" s="1">
        <v>23836.649999999994</v>
      </c>
      <c r="I523" s="4">
        <v>237</v>
      </c>
      <c r="J523" s="2" t="s">
        <v>71</v>
      </c>
      <c r="K523" s="1">
        <f>Tabelle7[[#This Row],[Menge kg Nges]]/1000</f>
        <v>41.222639999999998</v>
      </c>
      <c r="L523" s="1">
        <f>Tabelle7[[#This Row],[Menge kg P2O5]]/1000</f>
        <v>23.836649999999995</v>
      </c>
      <c r="M523" s="1">
        <f>Tabelle7[[#This Row],[Menge t Nges]]/Tabelle7[[#This Row],[Anzahl Lieferscheine]]</f>
        <v>0.17393518987341772</v>
      </c>
      <c r="N523" s="1">
        <f>Tabelle7[[#This Row],[Menge t P2O5]]/Tabelle7[[#This Row],[Anzahl Lieferscheine]]</f>
        <v>0.10057658227848099</v>
      </c>
    </row>
    <row r="524" spans="1:14" x14ac:dyDescent="0.2">
      <c r="A524" s="2" t="s">
        <v>34</v>
      </c>
      <c r="B524" s="2" t="s">
        <v>34</v>
      </c>
      <c r="C524" s="2" t="s">
        <v>6</v>
      </c>
      <c r="D524" s="2" t="s">
        <v>15</v>
      </c>
      <c r="E524" s="2" t="s">
        <v>10</v>
      </c>
      <c r="F524" s="2" t="s">
        <v>61</v>
      </c>
      <c r="G524" s="1">
        <v>13873.400000000001</v>
      </c>
      <c r="H524" s="1">
        <v>5940.2100000000009</v>
      </c>
      <c r="I524" s="4">
        <v>51</v>
      </c>
      <c r="J524" s="2" t="s">
        <v>71</v>
      </c>
      <c r="K524" s="1">
        <f>Tabelle7[[#This Row],[Menge kg Nges]]/1000</f>
        <v>13.873400000000002</v>
      </c>
      <c r="L524" s="1">
        <f>Tabelle7[[#This Row],[Menge kg P2O5]]/1000</f>
        <v>5.9402100000000013</v>
      </c>
      <c r="M524" s="1">
        <f>Tabelle7[[#This Row],[Menge t Nges]]/Tabelle7[[#This Row],[Anzahl Lieferscheine]]</f>
        <v>0.27202745098039222</v>
      </c>
      <c r="N524" s="1">
        <f>Tabelle7[[#This Row],[Menge t P2O5]]/Tabelle7[[#This Row],[Anzahl Lieferscheine]]</f>
        <v>0.11647470588235297</v>
      </c>
    </row>
    <row r="525" spans="1:14" x14ac:dyDescent="0.2">
      <c r="A525" s="2" t="s">
        <v>34</v>
      </c>
      <c r="B525" s="2" t="s">
        <v>34</v>
      </c>
      <c r="C525" s="2" t="s">
        <v>6</v>
      </c>
      <c r="D525" s="2" t="s">
        <v>15</v>
      </c>
      <c r="E525" s="2" t="s">
        <v>23</v>
      </c>
      <c r="F525" s="2" t="s">
        <v>61</v>
      </c>
      <c r="G525" s="1">
        <v>2204.46</v>
      </c>
      <c r="H525" s="1">
        <v>1006.47</v>
      </c>
      <c r="I525" s="4">
        <v>11</v>
      </c>
      <c r="J525" s="2" t="s">
        <v>71</v>
      </c>
      <c r="K525" s="1">
        <f>Tabelle7[[#This Row],[Menge kg Nges]]/1000</f>
        <v>2.2044600000000001</v>
      </c>
      <c r="L525" s="1">
        <f>Tabelle7[[#This Row],[Menge kg P2O5]]/1000</f>
        <v>1.00647</v>
      </c>
      <c r="M525" s="1">
        <f>Tabelle7[[#This Row],[Menge t Nges]]/Tabelle7[[#This Row],[Anzahl Lieferscheine]]</f>
        <v>0.20040545454545455</v>
      </c>
      <c r="N525" s="1">
        <f>Tabelle7[[#This Row],[Menge t P2O5]]/Tabelle7[[#This Row],[Anzahl Lieferscheine]]</f>
        <v>9.1497272727272719E-2</v>
      </c>
    </row>
    <row r="526" spans="1:14" x14ac:dyDescent="0.2">
      <c r="A526" s="2" t="s">
        <v>34</v>
      </c>
      <c r="B526" s="2" t="s">
        <v>34</v>
      </c>
      <c r="C526" s="2" t="s">
        <v>6</v>
      </c>
      <c r="D526" s="2" t="s">
        <v>15</v>
      </c>
      <c r="E526" s="2" t="s">
        <v>12</v>
      </c>
      <c r="F526" s="2" t="s">
        <v>61</v>
      </c>
      <c r="G526" s="1">
        <v>2672.62</v>
      </c>
      <c r="H526" s="1">
        <v>1929.61</v>
      </c>
      <c r="I526" s="4">
        <v>12</v>
      </c>
      <c r="J526" s="2" t="s">
        <v>71</v>
      </c>
      <c r="K526" s="1">
        <f>Tabelle7[[#This Row],[Menge kg Nges]]/1000</f>
        <v>2.6726199999999998</v>
      </c>
      <c r="L526" s="1">
        <f>Tabelle7[[#This Row],[Menge kg P2O5]]/1000</f>
        <v>1.9296099999999998</v>
      </c>
      <c r="M526" s="1">
        <f>Tabelle7[[#This Row],[Menge t Nges]]/Tabelle7[[#This Row],[Anzahl Lieferscheine]]</f>
        <v>0.22271833333333332</v>
      </c>
      <c r="N526" s="1">
        <f>Tabelle7[[#This Row],[Menge t P2O5]]/Tabelle7[[#This Row],[Anzahl Lieferscheine]]</f>
        <v>0.16080083333333331</v>
      </c>
    </row>
    <row r="527" spans="1:14" x14ac:dyDescent="0.2">
      <c r="A527" s="2" t="s">
        <v>34</v>
      </c>
      <c r="B527" s="2" t="s">
        <v>34</v>
      </c>
      <c r="C527" s="2" t="s">
        <v>6</v>
      </c>
      <c r="D527" s="2" t="s">
        <v>15</v>
      </c>
      <c r="E527" s="2" t="s">
        <v>13</v>
      </c>
      <c r="F527" s="2" t="s">
        <v>61</v>
      </c>
      <c r="G527" s="1">
        <v>8645.869999999999</v>
      </c>
      <c r="H527" s="1">
        <v>6128.9199999999992</v>
      </c>
      <c r="I527" s="4">
        <v>33</v>
      </c>
      <c r="J527" s="2" t="s">
        <v>71</v>
      </c>
      <c r="K527" s="1">
        <f>Tabelle7[[#This Row],[Menge kg Nges]]/1000</f>
        <v>8.6458699999999986</v>
      </c>
      <c r="L527" s="1">
        <f>Tabelle7[[#This Row],[Menge kg P2O5]]/1000</f>
        <v>6.128919999999999</v>
      </c>
      <c r="M527" s="1">
        <f>Tabelle7[[#This Row],[Menge t Nges]]/Tabelle7[[#This Row],[Anzahl Lieferscheine]]</f>
        <v>0.26199606060606057</v>
      </c>
      <c r="N527" s="1">
        <f>Tabelle7[[#This Row],[Menge t P2O5]]/Tabelle7[[#This Row],[Anzahl Lieferscheine]]</f>
        <v>0.18572484848484846</v>
      </c>
    </row>
    <row r="528" spans="1:14" x14ac:dyDescent="0.2">
      <c r="A528" s="2" t="s">
        <v>34</v>
      </c>
      <c r="B528" s="2" t="s">
        <v>34</v>
      </c>
      <c r="C528" s="2" t="s">
        <v>6</v>
      </c>
      <c r="D528" s="2" t="s">
        <v>15</v>
      </c>
      <c r="E528" s="2" t="s">
        <v>31</v>
      </c>
      <c r="F528" s="2" t="s">
        <v>61</v>
      </c>
      <c r="G528" s="1">
        <v>3258.94</v>
      </c>
      <c r="H528" s="1">
        <v>1383.67</v>
      </c>
      <c r="I528" s="4">
        <v>10</v>
      </c>
      <c r="J528" s="2" t="s">
        <v>71</v>
      </c>
      <c r="K528" s="1">
        <f>Tabelle7[[#This Row],[Menge kg Nges]]/1000</f>
        <v>3.2589399999999999</v>
      </c>
      <c r="L528" s="1">
        <f>Tabelle7[[#This Row],[Menge kg P2O5]]/1000</f>
        <v>1.3836700000000002</v>
      </c>
      <c r="M528" s="1">
        <f>Tabelle7[[#This Row],[Menge t Nges]]/Tabelle7[[#This Row],[Anzahl Lieferscheine]]</f>
        <v>0.32589400000000002</v>
      </c>
      <c r="N528" s="1">
        <f>Tabelle7[[#This Row],[Menge t P2O5]]/Tabelle7[[#This Row],[Anzahl Lieferscheine]]</f>
        <v>0.13836700000000002</v>
      </c>
    </row>
    <row r="529" spans="1:14" x14ac:dyDescent="0.2">
      <c r="A529" s="2" t="s">
        <v>34</v>
      </c>
      <c r="B529" s="2" t="s">
        <v>34</v>
      </c>
      <c r="C529" s="2" t="s">
        <v>25</v>
      </c>
      <c r="D529" s="2" t="s">
        <v>25</v>
      </c>
      <c r="E529" s="2" t="s">
        <v>26</v>
      </c>
      <c r="F529" s="2" t="s">
        <v>61</v>
      </c>
      <c r="G529" s="1">
        <v>130980.71999999999</v>
      </c>
      <c r="H529" s="1">
        <v>64578.150000000009</v>
      </c>
      <c r="I529" s="4">
        <v>242</v>
      </c>
      <c r="J529" s="2" t="s">
        <v>71</v>
      </c>
      <c r="K529" s="1">
        <f>Tabelle7[[#This Row],[Menge kg Nges]]/1000</f>
        <v>130.98071999999999</v>
      </c>
      <c r="L529" s="1">
        <f>Tabelle7[[#This Row],[Menge kg P2O5]]/1000</f>
        <v>64.578150000000008</v>
      </c>
      <c r="M529" s="1">
        <f>Tabelle7[[#This Row],[Menge t Nges]]/Tabelle7[[#This Row],[Anzahl Lieferscheine]]</f>
        <v>0.54124264462809912</v>
      </c>
      <c r="N529" s="1">
        <f>Tabelle7[[#This Row],[Menge t P2O5]]/Tabelle7[[#This Row],[Anzahl Lieferscheine]]</f>
        <v>0.26685185950413226</v>
      </c>
    </row>
    <row r="530" spans="1:14" x14ac:dyDescent="0.2">
      <c r="A530" s="2" t="s">
        <v>34</v>
      </c>
      <c r="B530" s="2" t="s">
        <v>34</v>
      </c>
      <c r="C530" s="2" t="s">
        <v>63</v>
      </c>
      <c r="D530" s="2" t="s">
        <v>63</v>
      </c>
      <c r="E530" s="2" t="s">
        <v>63</v>
      </c>
      <c r="F530" s="2" t="s">
        <v>61</v>
      </c>
      <c r="G530" s="1">
        <v>10772.359999999999</v>
      </c>
      <c r="H530" s="1">
        <v>8026.2000000000007</v>
      </c>
      <c r="I530" s="4">
        <v>30</v>
      </c>
      <c r="J530" s="2" t="s">
        <v>71</v>
      </c>
      <c r="K530" s="1">
        <f>Tabelle7[[#This Row],[Menge kg Nges]]/1000</f>
        <v>10.772359999999999</v>
      </c>
      <c r="L530" s="1">
        <f>Tabelle7[[#This Row],[Menge kg P2O5]]/1000</f>
        <v>8.0262000000000011</v>
      </c>
      <c r="M530" s="1">
        <f>Tabelle7[[#This Row],[Menge t Nges]]/Tabelle7[[#This Row],[Anzahl Lieferscheine]]</f>
        <v>0.35907866666666666</v>
      </c>
      <c r="N530" s="1">
        <f>Tabelle7[[#This Row],[Menge t P2O5]]/Tabelle7[[#This Row],[Anzahl Lieferscheine]]</f>
        <v>0.26754000000000006</v>
      </c>
    </row>
    <row r="531" spans="1:14" x14ac:dyDescent="0.2">
      <c r="A531" s="2" t="s">
        <v>34</v>
      </c>
      <c r="B531" s="2" t="s">
        <v>45</v>
      </c>
      <c r="C531" s="2" t="s">
        <v>6</v>
      </c>
      <c r="D531" s="2" t="s">
        <v>7</v>
      </c>
      <c r="E531" s="2" t="s">
        <v>8</v>
      </c>
      <c r="F531" s="2" t="s">
        <v>61</v>
      </c>
      <c r="G531" s="1">
        <v>1518.1</v>
      </c>
      <c r="H531" s="1">
        <v>646</v>
      </c>
      <c r="I531" s="4">
        <v>2</v>
      </c>
      <c r="J531" s="2" t="s">
        <v>71</v>
      </c>
      <c r="K531" s="1">
        <f>Tabelle7[[#This Row],[Menge kg Nges]]/1000</f>
        <v>1.5181</v>
      </c>
      <c r="L531" s="1">
        <f>Tabelle7[[#This Row],[Menge kg P2O5]]/1000</f>
        <v>0.64600000000000002</v>
      </c>
      <c r="M531" s="1">
        <f>Tabelle7[[#This Row],[Menge t Nges]]/Tabelle7[[#This Row],[Anzahl Lieferscheine]]</f>
        <v>0.75905</v>
      </c>
      <c r="N531" s="1">
        <f>Tabelle7[[#This Row],[Menge t P2O5]]/Tabelle7[[#This Row],[Anzahl Lieferscheine]]</f>
        <v>0.32300000000000001</v>
      </c>
    </row>
    <row r="532" spans="1:14" x14ac:dyDescent="0.2">
      <c r="A532" s="2" t="s">
        <v>34</v>
      </c>
      <c r="B532" s="2" t="s">
        <v>45</v>
      </c>
      <c r="C532" s="2" t="s">
        <v>6</v>
      </c>
      <c r="D532" s="2" t="s">
        <v>15</v>
      </c>
      <c r="E532" s="2" t="s">
        <v>21</v>
      </c>
      <c r="F532" s="2" t="s">
        <v>61</v>
      </c>
      <c r="G532" s="1">
        <v>691.2</v>
      </c>
      <c r="H532" s="1">
        <v>367.2</v>
      </c>
      <c r="I532" s="4">
        <v>1</v>
      </c>
      <c r="J532" s="2" t="s">
        <v>71</v>
      </c>
      <c r="K532" s="1">
        <f>Tabelle7[[#This Row],[Menge kg Nges]]/1000</f>
        <v>0.69120000000000004</v>
      </c>
      <c r="L532" s="1">
        <f>Tabelle7[[#This Row],[Menge kg P2O5]]/1000</f>
        <v>0.36719999999999997</v>
      </c>
      <c r="M532" s="1">
        <f>Tabelle7[[#This Row],[Menge t Nges]]/Tabelle7[[#This Row],[Anzahl Lieferscheine]]</f>
        <v>0.69120000000000004</v>
      </c>
      <c r="N532" s="1">
        <f>Tabelle7[[#This Row],[Menge t P2O5]]/Tabelle7[[#This Row],[Anzahl Lieferscheine]]</f>
        <v>0.36719999999999997</v>
      </c>
    </row>
    <row r="533" spans="1:14" x14ac:dyDescent="0.2">
      <c r="A533" s="2" t="s">
        <v>34</v>
      </c>
      <c r="B533" s="2" t="s">
        <v>51</v>
      </c>
      <c r="C533" s="2" t="s">
        <v>6</v>
      </c>
      <c r="D533" s="2" t="s">
        <v>7</v>
      </c>
      <c r="E533" s="2" t="s">
        <v>8</v>
      </c>
      <c r="F533" s="2" t="s">
        <v>61</v>
      </c>
      <c r="G533" s="1">
        <v>285</v>
      </c>
      <c r="H533" s="1">
        <v>123</v>
      </c>
      <c r="I533" s="4">
        <v>2</v>
      </c>
      <c r="J533" s="2" t="s">
        <v>71</v>
      </c>
      <c r="K533" s="1">
        <f>Tabelle7[[#This Row],[Menge kg Nges]]/1000</f>
        <v>0.28499999999999998</v>
      </c>
      <c r="L533" s="1">
        <f>Tabelle7[[#This Row],[Menge kg P2O5]]/1000</f>
        <v>0.123</v>
      </c>
      <c r="M533" s="1">
        <f>Tabelle7[[#This Row],[Menge t Nges]]/Tabelle7[[#This Row],[Anzahl Lieferscheine]]</f>
        <v>0.14249999999999999</v>
      </c>
      <c r="N533" s="1">
        <f>Tabelle7[[#This Row],[Menge t P2O5]]/Tabelle7[[#This Row],[Anzahl Lieferscheine]]</f>
        <v>6.1499999999999999E-2</v>
      </c>
    </row>
    <row r="534" spans="1:14" x14ac:dyDescent="0.2">
      <c r="A534" s="2" t="s">
        <v>34</v>
      </c>
      <c r="B534" s="2" t="s">
        <v>51</v>
      </c>
      <c r="C534" s="2" t="s">
        <v>6</v>
      </c>
      <c r="D534" s="2" t="s">
        <v>7</v>
      </c>
      <c r="E534" s="2" t="s">
        <v>9</v>
      </c>
      <c r="F534" s="2" t="s">
        <v>61</v>
      </c>
      <c r="G534" s="1">
        <v>556.79999999999995</v>
      </c>
      <c r="H534" s="1">
        <v>230.4</v>
      </c>
      <c r="I534" s="4">
        <v>3</v>
      </c>
      <c r="J534" s="2" t="s">
        <v>71</v>
      </c>
      <c r="K534" s="1">
        <f>Tabelle7[[#This Row],[Menge kg Nges]]/1000</f>
        <v>0.55679999999999996</v>
      </c>
      <c r="L534" s="1">
        <f>Tabelle7[[#This Row],[Menge kg P2O5]]/1000</f>
        <v>0.23039999999999999</v>
      </c>
      <c r="M534" s="1">
        <f>Tabelle7[[#This Row],[Menge t Nges]]/Tabelle7[[#This Row],[Anzahl Lieferscheine]]</f>
        <v>0.18559999999999999</v>
      </c>
      <c r="N534" s="1">
        <f>Tabelle7[[#This Row],[Menge t P2O5]]/Tabelle7[[#This Row],[Anzahl Lieferscheine]]</f>
        <v>7.6799999999999993E-2</v>
      </c>
    </row>
    <row r="535" spans="1:14" x14ac:dyDescent="0.2">
      <c r="A535" s="2" t="s">
        <v>34</v>
      </c>
      <c r="B535" s="2" t="s">
        <v>51</v>
      </c>
      <c r="C535" s="2" t="s">
        <v>6</v>
      </c>
      <c r="D535" s="2" t="s">
        <v>7</v>
      </c>
      <c r="E535" s="2" t="s">
        <v>11</v>
      </c>
      <c r="F535" s="2" t="s">
        <v>61</v>
      </c>
      <c r="G535" s="1">
        <v>330</v>
      </c>
      <c r="H535" s="1">
        <v>180</v>
      </c>
      <c r="I535" s="4">
        <v>1</v>
      </c>
      <c r="J535" s="2" t="s">
        <v>71</v>
      </c>
      <c r="K535" s="1">
        <f>Tabelle7[[#This Row],[Menge kg Nges]]/1000</f>
        <v>0.33</v>
      </c>
      <c r="L535" s="1">
        <f>Tabelle7[[#This Row],[Menge kg P2O5]]/1000</f>
        <v>0.18</v>
      </c>
      <c r="M535" s="1">
        <f>Tabelle7[[#This Row],[Menge t Nges]]/Tabelle7[[#This Row],[Anzahl Lieferscheine]]</f>
        <v>0.33</v>
      </c>
      <c r="N535" s="1">
        <f>Tabelle7[[#This Row],[Menge t P2O5]]/Tabelle7[[#This Row],[Anzahl Lieferscheine]]</f>
        <v>0.18</v>
      </c>
    </row>
    <row r="536" spans="1:14" x14ac:dyDescent="0.2">
      <c r="A536" s="2" t="s">
        <v>34</v>
      </c>
      <c r="B536" s="2" t="s">
        <v>51</v>
      </c>
      <c r="C536" s="2" t="s">
        <v>6</v>
      </c>
      <c r="D536" s="2" t="s">
        <v>7</v>
      </c>
      <c r="E536" s="2" t="s">
        <v>12</v>
      </c>
      <c r="F536" s="2" t="s">
        <v>61</v>
      </c>
      <c r="G536" s="1">
        <v>504</v>
      </c>
      <c r="H536" s="1">
        <v>240</v>
      </c>
      <c r="I536" s="4">
        <v>5</v>
      </c>
      <c r="J536" s="2" t="s">
        <v>71</v>
      </c>
      <c r="K536" s="1">
        <f>Tabelle7[[#This Row],[Menge kg Nges]]/1000</f>
        <v>0.504</v>
      </c>
      <c r="L536" s="1">
        <f>Tabelle7[[#This Row],[Menge kg P2O5]]/1000</f>
        <v>0.24</v>
      </c>
      <c r="M536" s="1">
        <f>Tabelle7[[#This Row],[Menge t Nges]]/Tabelle7[[#This Row],[Anzahl Lieferscheine]]</f>
        <v>0.1008</v>
      </c>
      <c r="N536" s="1">
        <f>Tabelle7[[#This Row],[Menge t P2O5]]/Tabelle7[[#This Row],[Anzahl Lieferscheine]]</f>
        <v>4.8000000000000001E-2</v>
      </c>
    </row>
    <row r="537" spans="1:14" x14ac:dyDescent="0.2">
      <c r="A537" s="2" t="s">
        <v>34</v>
      </c>
      <c r="B537" s="2" t="s">
        <v>51</v>
      </c>
      <c r="C537" s="2" t="s">
        <v>6</v>
      </c>
      <c r="D537" s="2" t="s">
        <v>7</v>
      </c>
      <c r="E537" s="2" t="s">
        <v>14</v>
      </c>
      <c r="F537" s="2" t="s">
        <v>61</v>
      </c>
      <c r="G537" s="1">
        <v>154</v>
      </c>
      <c r="H537" s="1">
        <v>52.85</v>
      </c>
      <c r="I537" s="4">
        <v>1</v>
      </c>
      <c r="J537" s="2" t="s">
        <v>71</v>
      </c>
      <c r="K537" s="1">
        <f>Tabelle7[[#This Row],[Menge kg Nges]]/1000</f>
        <v>0.154</v>
      </c>
      <c r="L537" s="1">
        <f>Tabelle7[[#This Row],[Menge kg P2O5]]/1000</f>
        <v>5.2850000000000001E-2</v>
      </c>
      <c r="M537" s="1">
        <f>Tabelle7[[#This Row],[Menge t Nges]]/Tabelle7[[#This Row],[Anzahl Lieferscheine]]</f>
        <v>0.154</v>
      </c>
      <c r="N537" s="1">
        <f>Tabelle7[[#This Row],[Menge t P2O5]]/Tabelle7[[#This Row],[Anzahl Lieferscheine]]</f>
        <v>5.2850000000000001E-2</v>
      </c>
    </row>
    <row r="538" spans="1:14" x14ac:dyDescent="0.2">
      <c r="A538" s="2" t="s">
        <v>34</v>
      </c>
      <c r="B538" s="2" t="s">
        <v>51</v>
      </c>
      <c r="C538" s="2" t="s">
        <v>25</v>
      </c>
      <c r="D538" s="2" t="s">
        <v>25</v>
      </c>
      <c r="E538" s="2" t="s">
        <v>26</v>
      </c>
      <c r="F538" s="2" t="s">
        <v>61</v>
      </c>
      <c r="G538" s="1">
        <v>117.5</v>
      </c>
      <c r="H538" s="1">
        <v>60.5</v>
      </c>
      <c r="I538" s="4">
        <v>1</v>
      </c>
      <c r="J538" s="2" t="s">
        <v>71</v>
      </c>
      <c r="K538" s="1">
        <f>Tabelle7[[#This Row],[Menge kg Nges]]/1000</f>
        <v>0.11749999999999999</v>
      </c>
      <c r="L538" s="1">
        <f>Tabelle7[[#This Row],[Menge kg P2O5]]/1000</f>
        <v>6.0499999999999998E-2</v>
      </c>
      <c r="M538" s="1">
        <f>Tabelle7[[#This Row],[Menge t Nges]]/Tabelle7[[#This Row],[Anzahl Lieferscheine]]</f>
        <v>0.11749999999999999</v>
      </c>
      <c r="N538" s="1">
        <f>Tabelle7[[#This Row],[Menge t P2O5]]/Tabelle7[[#This Row],[Anzahl Lieferscheine]]</f>
        <v>6.0499999999999998E-2</v>
      </c>
    </row>
    <row r="539" spans="1:14" x14ac:dyDescent="0.2">
      <c r="A539" s="2" t="s">
        <v>34</v>
      </c>
      <c r="B539" s="2" t="s">
        <v>52</v>
      </c>
      <c r="C539" s="2" t="s">
        <v>6</v>
      </c>
      <c r="D539" s="2" t="s">
        <v>7</v>
      </c>
      <c r="E539" s="2" t="s">
        <v>9</v>
      </c>
      <c r="F539" s="2" t="s">
        <v>61</v>
      </c>
      <c r="G539" s="1">
        <v>503.4</v>
      </c>
      <c r="H539" s="1">
        <v>208.2</v>
      </c>
      <c r="I539" s="4">
        <v>2</v>
      </c>
      <c r="J539" s="2" t="s">
        <v>71</v>
      </c>
      <c r="K539" s="1">
        <f>Tabelle7[[#This Row],[Menge kg Nges]]/1000</f>
        <v>0.50339999999999996</v>
      </c>
      <c r="L539" s="1">
        <f>Tabelle7[[#This Row],[Menge kg P2O5]]/1000</f>
        <v>0.2082</v>
      </c>
      <c r="M539" s="1">
        <f>Tabelle7[[#This Row],[Menge t Nges]]/Tabelle7[[#This Row],[Anzahl Lieferscheine]]</f>
        <v>0.25169999999999998</v>
      </c>
      <c r="N539" s="1">
        <f>Tabelle7[[#This Row],[Menge t P2O5]]/Tabelle7[[#This Row],[Anzahl Lieferscheine]]</f>
        <v>0.1041</v>
      </c>
    </row>
    <row r="540" spans="1:14" x14ac:dyDescent="0.2">
      <c r="A540" s="2" t="s">
        <v>34</v>
      </c>
      <c r="B540" s="2" t="s">
        <v>52</v>
      </c>
      <c r="C540" s="2" t="s">
        <v>25</v>
      </c>
      <c r="D540" s="2" t="s">
        <v>25</v>
      </c>
      <c r="E540" s="2" t="s">
        <v>26</v>
      </c>
      <c r="F540" s="2" t="s">
        <v>61</v>
      </c>
      <c r="G540" s="1">
        <v>242.4</v>
      </c>
      <c r="H540" s="1">
        <v>102.6</v>
      </c>
      <c r="I540" s="4">
        <v>1</v>
      </c>
      <c r="J540" s="2" t="s">
        <v>71</v>
      </c>
      <c r="K540" s="1">
        <f>Tabelle7[[#This Row],[Menge kg Nges]]/1000</f>
        <v>0.2424</v>
      </c>
      <c r="L540" s="1">
        <f>Tabelle7[[#This Row],[Menge kg P2O5]]/1000</f>
        <v>0.1026</v>
      </c>
      <c r="M540" s="1">
        <f>Tabelle7[[#This Row],[Menge t Nges]]/Tabelle7[[#This Row],[Anzahl Lieferscheine]]</f>
        <v>0.2424</v>
      </c>
      <c r="N540" s="1">
        <f>Tabelle7[[#This Row],[Menge t P2O5]]/Tabelle7[[#This Row],[Anzahl Lieferscheine]]</f>
        <v>0.1026</v>
      </c>
    </row>
    <row r="541" spans="1:14" x14ac:dyDescent="0.2">
      <c r="A541" s="2" t="s">
        <v>34</v>
      </c>
      <c r="B541" s="2" t="s">
        <v>37</v>
      </c>
      <c r="C541" s="2" t="s">
        <v>6</v>
      </c>
      <c r="D541" s="2" t="s">
        <v>7</v>
      </c>
      <c r="E541" s="2" t="s">
        <v>9</v>
      </c>
      <c r="F541" s="2" t="s">
        <v>61</v>
      </c>
      <c r="G541" s="1">
        <v>240</v>
      </c>
      <c r="H541" s="1">
        <v>100</v>
      </c>
      <c r="I541" s="4">
        <v>1</v>
      </c>
      <c r="J541" s="2" t="s">
        <v>71</v>
      </c>
      <c r="K541" s="1">
        <f>Tabelle7[[#This Row],[Menge kg Nges]]/1000</f>
        <v>0.24</v>
      </c>
      <c r="L541" s="1">
        <f>Tabelle7[[#This Row],[Menge kg P2O5]]/1000</f>
        <v>0.1</v>
      </c>
      <c r="M541" s="1">
        <f>Tabelle7[[#This Row],[Menge t Nges]]/Tabelle7[[#This Row],[Anzahl Lieferscheine]]</f>
        <v>0.24</v>
      </c>
      <c r="N541" s="1">
        <f>Tabelle7[[#This Row],[Menge t P2O5]]/Tabelle7[[#This Row],[Anzahl Lieferscheine]]</f>
        <v>0.1</v>
      </c>
    </row>
    <row r="542" spans="1:14" x14ac:dyDescent="0.2">
      <c r="A542" s="2" t="s">
        <v>34</v>
      </c>
      <c r="B542" s="2" t="s">
        <v>37</v>
      </c>
      <c r="C542" s="2" t="s">
        <v>6</v>
      </c>
      <c r="D542" s="2" t="s">
        <v>7</v>
      </c>
      <c r="E542" s="2" t="s">
        <v>13</v>
      </c>
      <c r="F542" s="2" t="s">
        <v>61</v>
      </c>
      <c r="G542" s="1">
        <v>166.5</v>
      </c>
      <c r="H542" s="1">
        <v>91.5</v>
      </c>
      <c r="I542" s="4">
        <v>1</v>
      </c>
      <c r="J542" s="2" t="s">
        <v>71</v>
      </c>
      <c r="K542" s="1">
        <f>Tabelle7[[#This Row],[Menge kg Nges]]/1000</f>
        <v>0.16650000000000001</v>
      </c>
      <c r="L542" s="1">
        <f>Tabelle7[[#This Row],[Menge kg P2O5]]/1000</f>
        <v>9.1499999999999998E-2</v>
      </c>
      <c r="M542" s="1">
        <f>Tabelle7[[#This Row],[Menge t Nges]]/Tabelle7[[#This Row],[Anzahl Lieferscheine]]</f>
        <v>0.16650000000000001</v>
      </c>
      <c r="N542" s="1">
        <f>Tabelle7[[#This Row],[Menge t P2O5]]/Tabelle7[[#This Row],[Anzahl Lieferscheine]]</f>
        <v>9.1499999999999998E-2</v>
      </c>
    </row>
    <row r="543" spans="1:14" x14ac:dyDescent="0.2">
      <c r="A543" s="2" t="s">
        <v>34</v>
      </c>
      <c r="B543" s="2" t="s">
        <v>38</v>
      </c>
      <c r="C543" s="2" t="s">
        <v>6</v>
      </c>
      <c r="D543" s="2" t="s">
        <v>15</v>
      </c>
      <c r="E543" s="2" t="s">
        <v>21</v>
      </c>
      <c r="F543" s="2" t="s">
        <v>61</v>
      </c>
      <c r="G543" s="1">
        <v>520</v>
      </c>
      <c r="H543" s="1">
        <v>240</v>
      </c>
      <c r="I543" s="4">
        <v>1</v>
      </c>
      <c r="J543" s="2" t="s">
        <v>71</v>
      </c>
      <c r="K543" s="1">
        <f>Tabelle7[[#This Row],[Menge kg Nges]]/1000</f>
        <v>0.52</v>
      </c>
      <c r="L543" s="1">
        <f>Tabelle7[[#This Row],[Menge kg P2O5]]/1000</f>
        <v>0.24</v>
      </c>
      <c r="M543" s="1">
        <f>Tabelle7[[#This Row],[Menge t Nges]]/Tabelle7[[#This Row],[Anzahl Lieferscheine]]</f>
        <v>0.52</v>
      </c>
      <c r="N543" s="1">
        <f>Tabelle7[[#This Row],[Menge t P2O5]]/Tabelle7[[#This Row],[Anzahl Lieferscheine]]</f>
        <v>0.24</v>
      </c>
    </row>
    <row r="544" spans="1:14" x14ac:dyDescent="0.2">
      <c r="A544" s="2" t="s">
        <v>34</v>
      </c>
      <c r="B544" s="2" t="s">
        <v>39</v>
      </c>
      <c r="C544" s="2" t="s">
        <v>6</v>
      </c>
      <c r="D544" s="2" t="s">
        <v>7</v>
      </c>
      <c r="E544" s="2" t="s">
        <v>9</v>
      </c>
      <c r="F544" s="2" t="s">
        <v>61</v>
      </c>
      <c r="G544" s="1">
        <v>1280.0999999999999</v>
      </c>
      <c r="H544" s="1">
        <v>518.08000000000004</v>
      </c>
      <c r="I544" s="4">
        <v>3</v>
      </c>
      <c r="J544" s="2" t="s">
        <v>71</v>
      </c>
      <c r="K544" s="1">
        <f>Tabelle7[[#This Row],[Menge kg Nges]]/1000</f>
        <v>1.2801</v>
      </c>
      <c r="L544" s="1">
        <f>Tabelle7[[#This Row],[Menge kg P2O5]]/1000</f>
        <v>0.5180800000000001</v>
      </c>
      <c r="M544" s="1">
        <f>Tabelle7[[#This Row],[Menge t Nges]]/Tabelle7[[#This Row],[Anzahl Lieferscheine]]</f>
        <v>0.42670000000000002</v>
      </c>
      <c r="N544" s="1">
        <f>Tabelle7[[#This Row],[Menge t P2O5]]/Tabelle7[[#This Row],[Anzahl Lieferscheine]]</f>
        <v>0.17269333333333337</v>
      </c>
    </row>
    <row r="545" spans="1:14" x14ac:dyDescent="0.2">
      <c r="A545" s="2" t="s">
        <v>34</v>
      </c>
      <c r="B545" s="2" t="s">
        <v>39</v>
      </c>
      <c r="C545" s="2" t="s">
        <v>6</v>
      </c>
      <c r="D545" s="2" t="s">
        <v>7</v>
      </c>
      <c r="E545" s="2" t="s">
        <v>11</v>
      </c>
      <c r="F545" s="2" t="s">
        <v>61</v>
      </c>
      <c r="G545" s="1">
        <v>2479.7999999999997</v>
      </c>
      <c r="H545" s="1">
        <v>995.4</v>
      </c>
      <c r="I545" s="4">
        <v>12</v>
      </c>
      <c r="J545" s="2" t="s">
        <v>71</v>
      </c>
      <c r="K545" s="1">
        <f>Tabelle7[[#This Row],[Menge kg Nges]]/1000</f>
        <v>2.4797999999999996</v>
      </c>
      <c r="L545" s="1">
        <f>Tabelle7[[#This Row],[Menge kg P2O5]]/1000</f>
        <v>0.99539999999999995</v>
      </c>
      <c r="M545" s="1">
        <f>Tabelle7[[#This Row],[Menge t Nges]]/Tabelle7[[#This Row],[Anzahl Lieferscheine]]</f>
        <v>0.20664999999999997</v>
      </c>
      <c r="N545" s="1">
        <f>Tabelle7[[#This Row],[Menge t P2O5]]/Tabelle7[[#This Row],[Anzahl Lieferscheine]]</f>
        <v>8.2949999999999996E-2</v>
      </c>
    </row>
    <row r="546" spans="1:14" x14ac:dyDescent="0.2">
      <c r="A546" s="2" t="s">
        <v>34</v>
      </c>
      <c r="B546" s="2" t="s">
        <v>39</v>
      </c>
      <c r="C546" s="2" t="s">
        <v>6</v>
      </c>
      <c r="D546" s="2" t="s">
        <v>7</v>
      </c>
      <c r="E546" s="2" t="s">
        <v>12</v>
      </c>
      <c r="F546" s="2" t="s">
        <v>61</v>
      </c>
      <c r="G546" s="1">
        <v>1710.98</v>
      </c>
      <c r="H546" s="1">
        <v>621.78</v>
      </c>
      <c r="I546" s="4">
        <v>7</v>
      </c>
      <c r="J546" s="2" t="s">
        <v>71</v>
      </c>
      <c r="K546" s="1">
        <f>Tabelle7[[#This Row],[Menge kg Nges]]/1000</f>
        <v>1.7109799999999999</v>
      </c>
      <c r="L546" s="1">
        <f>Tabelle7[[#This Row],[Menge kg P2O5]]/1000</f>
        <v>0.62178</v>
      </c>
      <c r="M546" s="1">
        <f>Tabelle7[[#This Row],[Menge t Nges]]/Tabelle7[[#This Row],[Anzahl Lieferscheine]]</f>
        <v>0.24442571428571427</v>
      </c>
      <c r="N546" s="1">
        <f>Tabelle7[[#This Row],[Menge t P2O5]]/Tabelle7[[#This Row],[Anzahl Lieferscheine]]</f>
        <v>8.8825714285714286E-2</v>
      </c>
    </row>
    <row r="547" spans="1:14" x14ac:dyDescent="0.2">
      <c r="A547" s="2" t="s">
        <v>34</v>
      </c>
      <c r="B547" s="2" t="s">
        <v>39</v>
      </c>
      <c r="C547" s="2" t="s">
        <v>6</v>
      </c>
      <c r="D547" s="2" t="s">
        <v>7</v>
      </c>
      <c r="E547" s="2" t="s">
        <v>13</v>
      </c>
      <c r="F547" s="2" t="s">
        <v>61</v>
      </c>
      <c r="G547" s="1">
        <v>920.68000000000006</v>
      </c>
      <c r="H547" s="1">
        <v>571.97</v>
      </c>
      <c r="I547" s="4">
        <v>3</v>
      </c>
      <c r="J547" s="2" t="s">
        <v>71</v>
      </c>
      <c r="K547" s="1">
        <f>Tabelle7[[#This Row],[Menge kg Nges]]/1000</f>
        <v>0.92068000000000005</v>
      </c>
      <c r="L547" s="1">
        <f>Tabelle7[[#This Row],[Menge kg P2O5]]/1000</f>
        <v>0.57196999999999998</v>
      </c>
      <c r="M547" s="1">
        <f>Tabelle7[[#This Row],[Menge t Nges]]/Tabelle7[[#This Row],[Anzahl Lieferscheine]]</f>
        <v>0.30689333333333335</v>
      </c>
      <c r="N547" s="1">
        <f>Tabelle7[[#This Row],[Menge t P2O5]]/Tabelle7[[#This Row],[Anzahl Lieferscheine]]</f>
        <v>0.19065666666666667</v>
      </c>
    </row>
    <row r="548" spans="1:14" x14ac:dyDescent="0.2">
      <c r="A548" s="2" t="s">
        <v>34</v>
      </c>
      <c r="B548" s="2" t="s">
        <v>39</v>
      </c>
      <c r="C548" s="2" t="s">
        <v>6</v>
      </c>
      <c r="D548" s="2" t="s">
        <v>7</v>
      </c>
      <c r="E548" s="2" t="s">
        <v>14</v>
      </c>
      <c r="F548" s="2" t="s">
        <v>61</v>
      </c>
      <c r="G548" s="1">
        <v>420</v>
      </c>
      <c r="H548" s="1">
        <v>175</v>
      </c>
      <c r="I548" s="4">
        <v>2</v>
      </c>
      <c r="J548" s="2" t="s">
        <v>71</v>
      </c>
      <c r="K548" s="1">
        <f>Tabelle7[[#This Row],[Menge kg Nges]]/1000</f>
        <v>0.42</v>
      </c>
      <c r="L548" s="1">
        <f>Tabelle7[[#This Row],[Menge kg P2O5]]/1000</f>
        <v>0.17499999999999999</v>
      </c>
      <c r="M548" s="1">
        <f>Tabelle7[[#This Row],[Menge t Nges]]/Tabelle7[[#This Row],[Anzahl Lieferscheine]]</f>
        <v>0.21</v>
      </c>
      <c r="N548" s="1">
        <f>Tabelle7[[#This Row],[Menge t P2O5]]/Tabelle7[[#This Row],[Anzahl Lieferscheine]]</f>
        <v>8.7499999999999994E-2</v>
      </c>
    </row>
    <row r="549" spans="1:14" x14ac:dyDescent="0.2">
      <c r="A549" s="2" t="s">
        <v>34</v>
      </c>
      <c r="B549" s="2" t="s">
        <v>39</v>
      </c>
      <c r="C549" s="2" t="s">
        <v>6</v>
      </c>
      <c r="D549" s="2" t="s">
        <v>15</v>
      </c>
      <c r="E549" s="2" t="s">
        <v>18</v>
      </c>
      <c r="F549" s="2" t="s">
        <v>61</v>
      </c>
      <c r="G549" s="1">
        <v>806.4</v>
      </c>
      <c r="H549" s="1">
        <v>652.79999999999995</v>
      </c>
      <c r="I549" s="4">
        <v>1</v>
      </c>
      <c r="J549" s="2" t="s">
        <v>71</v>
      </c>
      <c r="K549" s="1">
        <f>Tabelle7[[#This Row],[Menge kg Nges]]/1000</f>
        <v>0.80640000000000001</v>
      </c>
      <c r="L549" s="1">
        <f>Tabelle7[[#This Row],[Menge kg P2O5]]/1000</f>
        <v>0.65279999999999994</v>
      </c>
      <c r="M549" s="1">
        <f>Tabelle7[[#This Row],[Menge t Nges]]/Tabelle7[[#This Row],[Anzahl Lieferscheine]]</f>
        <v>0.80640000000000001</v>
      </c>
      <c r="N549" s="1">
        <f>Tabelle7[[#This Row],[Menge t P2O5]]/Tabelle7[[#This Row],[Anzahl Lieferscheine]]</f>
        <v>0.65279999999999994</v>
      </c>
    </row>
    <row r="550" spans="1:14" x14ac:dyDescent="0.2">
      <c r="A550" s="2" t="s">
        <v>34</v>
      </c>
      <c r="B550" s="2" t="s">
        <v>39</v>
      </c>
      <c r="C550" s="2" t="s">
        <v>6</v>
      </c>
      <c r="D550" s="2" t="s">
        <v>15</v>
      </c>
      <c r="E550" s="2" t="s">
        <v>21</v>
      </c>
      <c r="F550" s="2" t="s">
        <v>61</v>
      </c>
      <c r="G550" s="1">
        <v>858.5</v>
      </c>
      <c r="H550" s="1">
        <v>515</v>
      </c>
      <c r="I550" s="4">
        <v>3</v>
      </c>
      <c r="J550" s="2" t="s">
        <v>71</v>
      </c>
      <c r="K550" s="1">
        <f>Tabelle7[[#This Row],[Menge kg Nges]]/1000</f>
        <v>0.85850000000000004</v>
      </c>
      <c r="L550" s="1">
        <f>Tabelle7[[#This Row],[Menge kg P2O5]]/1000</f>
        <v>0.51500000000000001</v>
      </c>
      <c r="M550" s="1">
        <f>Tabelle7[[#This Row],[Menge t Nges]]/Tabelle7[[#This Row],[Anzahl Lieferscheine]]</f>
        <v>0.28616666666666668</v>
      </c>
      <c r="N550" s="1">
        <f>Tabelle7[[#This Row],[Menge t P2O5]]/Tabelle7[[#This Row],[Anzahl Lieferscheine]]</f>
        <v>0.17166666666666666</v>
      </c>
    </row>
    <row r="551" spans="1:14" x14ac:dyDescent="0.2">
      <c r="A551" s="2" t="s">
        <v>34</v>
      </c>
      <c r="B551" s="2" t="s">
        <v>39</v>
      </c>
      <c r="C551" s="2" t="s">
        <v>63</v>
      </c>
      <c r="D551" s="2" t="s">
        <v>63</v>
      </c>
      <c r="E551" s="2" t="s">
        <v>63</v>
      </c>
      <c r="F551" s="2" t="s">
        <v>61</v>
      </c>
      <c r="G551" s="1">
        <v>238.29</v>
      </c>
      <c r="H551" s="1">
        <v>186.29</v>
      </c>
      <c r="I551" s="4">
        <v>1</v>
      </c>
      <c r="J551" s="2" t="s">
        <v>71</v>
      </c>
      <c r="K551" s="1">
        <f>Tabelle7[[#This Row],[Menge kg Nges]]/1000</f>
        <v>0.23829</v>
      </c>
      <c r="L551" s="1">
        <f>Tabelle7[[#This Row],[Menge kg P2O5]]/1000</f>
        <v>0.18628999999999998</v>
      </c>
      <c r="M551" s="1">
        <f>Tabelle7[[#This Row],[Menge t Nges]]/Tabelle7[[#This Row],[Anzahl Lieferscheine]]</f>
        <v>0.23829</v>
      </c>
      <c r="N551" s="1">
        <f>Tabelle7[[#This Row],[Menge t P2O5]]/Tabelle7[[#This Row],[Anzahl Lieferscheine]]</f>
        <v>0.18628999999999998</v>
      </c>
    </row>
    <row r="552" spans="1:14" x14ac:dyDescent="0.2">
      <c r="A552" s="2" t="s">
        <v>34</v>
      </c>
      <c r="B552" s="2" t="s">
        <v>40</v>
      </c>
      <c r="C552" s="2" t="s">
        <v>6</v>
      </c>
      <c r="D552" s="2" t="s">
        <v>7</v>
      </c>
      <c r="E552" s="2" t="s">
        <v>9</v>
      </c>
      <c r="F552" s="2" t="s">
        <v>61</v>
      </c>
      <c r="G552" s="1">
        <v>443.7</v>
      </c>
      <c r="H552" s="1">
        <v>194.3</v>
      </c>
      <c r="I552" s="4">
        <v>2</v>
      </c>
      <c r="J552" s="2" t="s">
        <v>71</v>
      </c>
      <c r="K552" s="1">
        <f>Tabelle7[[#This Row],[Menge kg Nges]]/1000</f>
        <v>0.44369999999999998</v>
      </c>
      <c r="L552" s="1">
        <f>Tabelle7[[#This Row],[Menge kg P2O5]]/1000</f>
        <v>0.1943</v>
      </c>
      <c r="M552" s="1">
        <f>Tabelle7[[#This Row],[Menge t Nges]]/Tabelle7[[#This Row],[Anzahl Lieferscheine]]</f>
        <v>0.22184999999999999</v>
      </c>
      <c r="N552" s="1">
        <f>Tabelle7[[#This Row],[Menge t P2O5]]/Tabelle7[[#This Row],[Anzahl Lieferscheine]]</f>
        <v>9.715E-2</v>
      </c>
    </row>
    <row r="553" spans="1:14" x14ac:dyDescent="0.2">
      <c r="A553" s="2" t="s">
        <v>34</v>
      </c>
      <c r="B553" s="2" t="s">
        <v>40</v>
      </c>
      <c r="C553" s="2" t="s">
        <v>6</v>
      </c>
      <c r="D553" s="2" t="s">
        <v>7</v>
      </c>
      <c r="E553" s="2" t="s">
        <v>13</v>
      </c>
      <c r="F553" s="2" t="s">
        <v>61</v>
      </c>
      <c r="G553" s="1">
        <v>3697.65</v>
      </c>
      <c r="H553" s="1">
        <v>1899.0399999999997</v>
      </c>
      <c r="I553" s="4">
        <v>6</v>
      </c>
      <c r="J553" s="2" t="s">
        <v>71</v>
      </c>
      <c r="K553" s="1">
        <f>Tabelle7[[#This Row],[Menge kg Nges]]/1000</f>
        <v>3.6976499999999999</v>
      </c>
      <c r="L553" s="1">
        <f>Tabelle7[[#This Row],[Menge kg P2O5]]/1000</f>
        <v>1.8990399999999998</v>
      </c>
      <c r="M553" s="1">
        <f>Tabelle7[[#This Row],[Menge t Nges]]/Tabelle7[[#This Row],[Anzahl Lieferscheine]]</f>
        <v>0.61627500000000002</v>
      </c>
      <c r="N553" s="1">
        <f>Tabelle7[[#This Row],[Menge t P2O5]]/Tabelle7[[#This Row],[Anzahl Lieferscheine]]</f>
        <v>0.31650666666666666</v>
      </c>
    </row>
    <row r="554" spans="1:14" x14ac:dyDescent="0.2">
      <c r="A554" s="2" t="s">
        <v>34</v>
      </c>
      <c r="B554" s="2" t="s">
        <v>55</v>
      </c>
      <c r="C554" s="2" t="s">
        <v>6</v>
      </c>
      <c r="D554" s="2" t="s">
        <v>7</v>
      </c>
      <c r="E554" s="2" t="s">
        <v>8</v>
      </c>
      <c r="F554" s="2" t="s">
        <v>61</v>
      </c>
      <c r="G554" s="1">
        <v>73.95</v>
      </c>
      <c r="H554" s="1">
        <v>45.9</v>
      </c>
      <c r="I554" s="4">
        <v>1</v>
      </c>
      <c r="J554" s="2" t="s">
        <v>71</v>
      </c>
      <c r="K554" s="1">
        <f>Tabelle7[[#This Row],[Menge kg Nges]]/1000</f>
        <v>7.3950000000000002E-2</v>
      </c>
      <c r="L554" s="1">
        <f>Tabelle7[[#This Row],[Menge kg P2O5]]/1000</f>
        <v>4.5899999999999996E-2</v>
      </c>
      <c r="M554" s="1">
        <f>Tabelle7[[#This Row],[Menge t Nges]]/Tabelle7[[#This Row],[Anzahl Lieferscheine]]</f>
        <v>7.3950000000000002E-2</v>
      </c>
      <c r="N554" s="1">
        <f>Tabelle7[[#This Row],[Menge t P2O5]]/Tabelle7[[#This Row],[Anzahl Lieferscheine]]</f>
        <v>4.5899999999999996E-2</v>
      </c>
    </row>
    <row r="555" spans="1:14" x14ac:dyDescent="0.2">
      <c r="A555" s="2" t="s">
        <v>34</v>
      </c>
      <c r="B555" s="2" t="s">
        <v>28</v>
      </c>
      <c r="C555" s="2" t="s">
        <v>6</v>
      </c>
      <c r="D555" s="2" t="s">
        <v>7</v>
      </c>
      <c r="E555" s="2" t="s">
        <v>14</v>
      </c>
      <c r="F555" s="2" t="s">
        <v>61</v>
      </c>
      <c r="G555" s="1">
        <v>2985.47</v>
      </c>
      <c r="H555" s="1">
        <v>1372.82</v>
      </c>
      <c r="I555" s="4">
        <v>10</v>
      </c>
      <c r="J555" s="2" t="s">
        <v>71</v>
      </c>
      <c r="K555" s="1">
        <f>Tabelle7[[#This Row],[Menge kg Nges]]/1000</f>
        <v>2.9854699999999998</v>
      </c>
      <c r="L555" s="1">
        <f>Tabelle7[[#This Row],[Menge kg P2O5]]/1000</f>
        <v>1.3728199999999999</v>
      </c>
      <c r="M555" s="1">
        <f>Tabelle7[[#This Row],[Menge t Nges]]/Tabelle7[[#This Row],[Anzahl Lieferscheine]]</f>
        <v>0.29854700000000001</v>
      </c>
      <c r="N555" s="1">
        <f>Tabelle7[[#This Row],[Menge t P2O5]]/Tabelle7[[#This Row],[Anzahl Lieferscheine]]</f>
        <v>0.13728199999999999</v>
      </c>
    </row>
    <row r="556" spans="1:14" x14ac:dyDescent="0.2">
      <c r="A556" s="2" t="s">
        <v>34</v>
      </c>
      <c r="B556" s="2" t="s">
        <v>28</v>
      </c>
      <c r="C556" s="2" t="s">
        <v>6</v>
      </c>
      <c r="D556" s="2" t="s">
        <v>15</v>
      </c>
      <c r="E556" s="2" t="s">
        <v>8</v>
      </c>
      <c r="F556" s="2" t="s">
        <v>61</v>
      </c>
      <c r="G556" s="1">
        <v>748.8</v>
      </c>
      <c r="H556" s="1">
        <v>312</v>
      </c>
      <c r="I556" s="4">
        <v>1</v>
      </c>
      <c r="J556" s="2" t="s">
        <v>71</v>
      </c>
      <c r="K556" s="1">
        <f>Tabelle7[[#This Row],[Menge kg Nges]]/1000</f>
        <v>0.74879999999999991</v>
      </c>
      <c r="L556" s="1">
        <f>Tabelle7[[#This Row],[Menge kg P2O5]]/1000</f>
        <v>0.312</v>
      </c>
      <c r="M556" s="1">
        <f>Tabelle7[[#This Row],[Menge t Nges]]/Tabelle7[[#This Row],[Anzahl Lieferscheine]]</f>
        <v>0.74879999999999991</v>
      </c>
      <c r="N556" s="1">
        <f>Tabelle7[[#This Row],[Menge t P2O5]]/Tabelle7[[#This Row],[Anzahl Lieferscheine]]</f>
        <v>0.312</v>
      </c>
    </row>
    <row r="557" spans="1:14" x14ac:dyDescent="0.2">
      <c r="A557" s="2" t="s">
        <v>34</v>
      </c>
      <c r="B557" s="2" t="s">
        <v>28</v>
      </c>
      <c r="C557" s="2" t="s">
        <v>6</v>
      </c>
      <c r="D557" s="2" t="s">
        <v>15</v>
      </c>
      <c r="E557" s="2" t="s">
        <v>18</v>
      </c>
      <c r="F557" s="2" t="s">
        <v>61</v>
      </c>
      <c r="G557" s="1">
        <v>3136.56</v>
      </c>
      <c r="H557" s="1">
        <v>2318.4</v>
      </c>
      <c r="I557" s="4">
        <v>4</v>
      </c>
      <c r="J557" s="2" t="s">
        <v>71</v>
      </c>
      <c r="K557" s="1">
        <f>Tabelle7[[#This Row],[Menge kg Nges]]/1000</f>
        <v>3.1365599999999998</v>
      </c>
      <c r="L557" s="1">
        <f>Tabelle7[[#This Row],[Menge kg P2O5]]/1000</f>
        <v>2.3184</v>
      </c>
      <c r="M557" s="1">
        <f>Tabelle7[[#This Row],[Menge t Nges]]/Tabelle7[[#This Row],[Anzahl Lieferscheine]]</f>
        <v>0.78413999999999995</v>
      </c>
      <c r="N557" s="1">
        <f>Tabelle7[[#This Row],[Menge t P2O5]]/Tabelle7[[#This Row],[Anzahl Lieferscheine]]</f>
        <v>0.5796</v>
      </c>
    </row>
    <row r="558" spans="1:14" x14ac:dyDescent="0.2">
      <c r="A558" s="2" t="s">
        <v>34</v>
      </c>
      <c r="B558" s="2" t="s">
        <v>28</v>
      </c>
      <c r="C558" s="2" t="s">
        <v>6</v>
      </c>
      <c r="D558" s="2" t="s">
        <v>15</v>
      </c>
      <c r="E558" s="2" t="s">
        <v>21</v>
      </c>
      <c r="F558" s="2" t="s">
        <v>61</v>
      </c>
      <c r="G558" s="1">
        <v>4051.04</v>
      </c>
      <c r="H558" s="1">
        <v>2241.96</v>
      </c>
      <c r="I558" s="4">
        <v>5</v>
      </c>
      <c r="J558" s="2" t="s">
        <v>71</v>
      </c>
      <c r="K558" s="1">
        <f>Tabelle7[[#This Row],[Menge kg Nges]]/1000</f>
        <v>4.0510399999999995</v>
      </c>
      <c r="L558" s="1">
        <f>Tabelle7[[#This Row],[Menge kg P2O5]]/1000</f>
        <v>2.2419600000000002</v>
      </c>
      <c r="M558" s="1">
        <f>Tabelle7[[#This Row],[Menge t Nges]]/Tabelle7[[#This Row],[Anzahl Lieferscheine]]</f>
        <v>0.81020799999999993</v>
      </c>
      <c r="N558" s="1">
        <f>Tabelle7[[#This Row],[Menge t P2O5]]/Tabelle7[[#This Row],[Anzahl Lieferscheine]]</f>
        <v>0.44839200000000001</v>
      </c>
    </row>
    <row r="559" spans="1:14" x14ac:dyDescent="0.2">
      <c r="A559" s="2" t="s">
        <v>34</v>
      </c>
      <c r="B559" s="2" t="s">
        <v>28</v>
      </c>
      <c r="C559" s="2" t="s">
        <v>6</v>
      </c>
      <c r="D559" s="2" t="s">
        <v>15</v>
      </c>
      <c r="E559" s="2" t="s">
        <v>9</v>
      </c>
      <c r="F559" s="2" t="s">
        <v>61</v>
      </c>
      <c r="G559" s="1">
        <v>1355.38</v>
      </c>
      <c r="H559" s="1">
        <v>902.25</v>
      </c>
      <c r="I559" s="4">
        <v>7</v>
      </c>
      <c r="J559" s="2" t="s">
        <v>71</v>
      </c>
      <c r="K559" s="1">
        <f>Tabelle7[[#This Row],[Menge kg Nges]]/1000</f>
        <v>1.35538</v>
      </c>
      <c r="L559" s="1">
        <f>Tabelle7[[#This Row],[Menge kg P2O5]]/1000</f>
        <v>0.90225</v>
      </c>
      <c r="M559" s="1">
        <f>Tabelle7[[#This Row],[Menge t Nges]]/Tabelle7[[#This Row],[Anzahl Lieferscheine]]</f>
        <v>0.19362571428571429</v>
      </c>
      <c r="N559" s="1">
        <f>Tabelle7[[#This Row],[Menge t P2O5]]/Tabelle7[[#This Row],[Anzahl Lieferscheine]]</f>
        <v>0.12889285714285714</v>
      </c>
    </row>
    <row r="560" spans="1:14" x14ac:dyDescent="0.2">
      <c r="A560" s="2" t="s">
        <v>34</v>
      </c>
      <c r="B560" s="2" t="s">
        <v>28</v>
      </c>
      <c r="C560" s="2" t="s">
        <v>6</v>
      </c>
      <c r="D560" s="2" t="s">
        <v>15</v>
      </c>
      <c r="E560" s="2" t="s">
        <v>13</v>
      </c>
      <c r="F560" s="2" t="s">
        <v>61</v>
      </c>
      <c r="G560" s="1">
        <v>2298</v>
      </c>
      <c r="H560" s="1">
        <v>1816.8</v>
      </c>
      <c r="I560" s="4">
        <v>2</v>
      </c>
      <c r="J560" s="2" t="s">
        <v>71</v>
      </c>
      <c r="K560" s="1">
        <f>Tabelle7[[#This Row],[Menge kg Nges]]/1000</f>
        <v>2.298</v>
      </c>
      <c r="L560" s="1">
        <f>Tabelle7[[#This Row],[Menge kg P2O5]]/1000</f>
        <v>1.8168</v>
      </c>
      <c r="M560" s="1">
        <f>Tabelle7[[#This Row],[Menge t Nges]]/Tabelle7[[#This Row],[Anzahl Lieferscheine]]</f>
        <v>1.149</v>
      </c>
      <c r="N560" s="1">
        <f>Tabelle7[[#This Row],[Menge t P2O5]]/Tabelle7[[#This Row],[Anzahl Lieferscheine]]</f>
        <v>0.90839999999999999</v>
      </c>
    </row>
    <row r="561" spans="1:14" x14ac:dyDescent="0.2">
      <c r="A561" s="2" t="s">
        <v>34</v>
      </c>
      <c r="B561" s="2" t="s">
        <v>28</v>
      </c>
      <c r="C561" s="2" t="s">
        <v>25</v>
      </c>
      <c r="D561" s="2" t="s">
        <v>25</v>
      </c>
      <c r="E561" s="2" t="s">
        <v>26</v>
      </c>
      <c r="F561" s="2" t="s">
        <v>61</v>
      </c>
      <c r="G561" s="1">
        <v>470</v>
      </c>
      <c r="H561" s="1">
        <v>242</v>
      </c>
      <c r="I561" s="4">
        <v>1</v>
      </c>
      <c r="J561" s="2" t="s">
        <v>71</v>
      </c>
      <c r="K561" s="1">
        <f>Tabelle7[[#This Row],[Menge kg Nges]]/1000</f>
        <v>0.47</v>
      </c>
      <c r="L561" s="1">
        <f>Tabelle7[[#This Row],[Menge kg P2O5]]/1000</f>
        <v>0.24199999999999999</v>
      </c>
      <c r="M561" s="1">
        <f>Tabelle7[[#This Row],[Menge t Nges]]/Tabelle7[[#This Row],[Anzahl Lieferscheine]]</f>
        <v>0.47</v>
      </c>
      <c r="N561" s="1">
        <f>Tabelle7[[#This Row],[Menge t P2O5]]/Tabelle7[[#This Row],[Anzahl Lieferscheine]]</f>
        <v>0.24199999999999999</v>
      </c>
    </row>
    <row r="562" spans="1:14" x14ac:dyDescent="0.2">
      <c r="A562" s="2" t="s">
        <v>34</v>
      </c>
      <c r="B562" s="2" t="s">
        <v>41</v>
      </c>
      <c r="C562" s="2" t="s">
        <v>6</v>
      </c>
      <c r="D562" s="2" t="s">
        <v>7</v>
      </c>
      <c r="E562" s="2" t="s">
        <v>11</v>
      </c>
      <c r="F562" s="2" t="s">
        <v>61</v>
      </c>
      <c r="G562" s="1">
        <v>1392.3</v>
      </c>
      <c r="H562" s="1">
        <v>619.4</v>
      </c>
      <c r="I562" s="4">
        <v>9</v>
      </c>
      <c r="J562" s="2" t="s">
        <v>71</v>
      </c>
      <c r="K562" s="1">
        <f>Tabelle7[[#This Row],[Menge kg Nges]]/1000</f>
        <v>1.3922999999999999</v>
      </c>
      <c r="L562" s="1">
        <f>Tabelle7[[#This Row],[Menge kg P2O5]]/1000</f>
        <v>0.61939999999999995</v>
      </c>
      <c r="M562" s="1">
        <f>Tabelle7[[#This Row],[Menge t Nges]]/Tabelle7[[#This Row],[Anzahl Lieferscheine]]</f>
        <v>0.15469999999999998</v>
      </c>
      <c r="N562" s="1">
        <f>Tabelle7[[#This Row],[Menge t P2O5]]/Tabelle7[[#This Row],[Anzahl Lieferscheine]]</f>
        <v>6.8822222222222215E-2</v>
      </c>
    </row>
    <row r="563" spans="1:14" x14ac:dyDescent="0.2">
      <c r="A563" s="2" t="s">
        <v>34</v>
      </c>
      <c r="B563" s="2" t="s">
        <v>41</v>
      </c>
      <c r="C563" s="2" t="s">
        <v>6</v>
      </c>
      <c r="D563" s="2" t="s">
        <v>7</v>
      </c>
      <c r="E563" s="2" t="s">
        <v>12</v>
      </c>
      <c r="F563" s="2" t="s">
        <v>61</v>
      </c>
      <c r="G563" s="1">
        <v>3117.01</v>
      </c>
      <c r="H563" s="1">
        <v>1370.43</v>
      </c>
      <c r="I563" s="4">
        <v>12</v>
      </c>
      <c r="J563" s="2" t="s">
        <v>71</v>
      </c>
      <c r="K563" s="1">
        <f>Tabelle7[[#This Row],[Menge kg Nges]]/1000</f>
        <v>3.1170100000000001</v>
      </c>
      <c r="L563" s="1">
        <f>Tabelle7[[#This Row],[Menge kg P2O5]]/1000</f>
        <v>1.37043</v>
      </c>
      <c r="M563" s="1">
        <f>Tabelle7[[#This Row],[Menge t Nges]]/Tabelle7[[#This Row],[Anzahl Lieferscheine]]</f>
        <v>0.25975083333333332</v>
      </c>
      <c r="N563" s="1">
        <f>Tabelle7[[#This Row],[Menge t P2O5]]/Tabelle7[[#This Row],[Anzahl Lieferscheine]]</f>
        <v>0.1142025</v>
      </c>
    </row>
    <row r="564" spans="1:14" x14ac:dyDescent="0.2">
      <c r="A564" s="2" t="s">
        <v>34</v>
      </c>
      <c r="B564" s="2" t="s">
        <v>41</v>
      </c>
      <c r="C564" s="2" t="s">
        <v>6</v>
      </c>
      <c r="D564" s="2" t="s">
        <v>7</v>
      </c>
      <c r="E564" s="2" t="s">
        <v>14</v>
      </c>
      <c r="F564" s="2" t="s">
        <v>61</v>
      </c>
      <c r="G564" s="1">
        <v>2756.4</v>
      </c>
      <c r="H564" s="1">
        <v>1158.75</v>
      </c>
      <c r="I564" s="4">
        <v>6</v>
      </c>
      <c r="J564" s="2" t="s">
        <v>71</v>
      </c>
      <c r="K564" s="1">
        <f>Tabelle7[[#This Row],[Menge kg Nges]]/1000</f>
        <v>2.7564000000000002</v>
      </c>
      <c r="L564" s="1">
        <f>Tabelle7[[#This Row],[Menge kg P2O5]]/1000</f>
        <v>1.1587499999999999</v>
      </c>
      <c r="M564" s="1">
        <f>Tabelle7[[#This Row],[Menge t Nges]]/Tabelle7[[#This Row],[Anzahl Lieferscheine]]</f>
        <v>0.45940000000000003</v>
      </c>
      <c r="N564" s="1">
        <f>Tabelle7[[#This Row],[Menge t P2O5]]/Tabelle7[[#This Row],[Anzahl Lieferscheine]]</f>
        <v>0.19312499999999999</v>
      </c>
    </row>
    <row r="565" spans="1:14" x14ac:dyDescent="0.2">
      <c r="A565" s="2" t="s">
        <v>34</v>
      </c>
      <c r="B565" s="2" t="s">
        <v>41</v>
      </c>
      <c r="C565" s="2" t="s">
        <v>6</v>
      </c>
      <c r="D565" s="2" t="s">
        <v>15</v>
      </c>
      <c r="E565" s="2" t="s">
        <v>18</v>
      </c>
      <c r="F565" s="2" t="s">
        <v>61</v>
      </c>
      <c r="G565" s="1">
        <v>789.6</v>
      </c>
      <c r="H565" s="1">
        <v>639.20000000000005</v>
      </c>
      <c r="I565" s="4">
        <v>2</v>
      </c>
      <c r="J565" s="2" t="s">
        <v>71</v>
      </c>
      <c r="K565" s="1">
        <f>Tabelle7[[#This Row],[Menge kg Nges]]/1000</f>
        <v>0.78959999999999997</v>
      </c>
      <c r="L565" s="1">
        <f>Tabelle7[[#This Row],[Menge kg P2O5]]/1000</f>
        <v>0.63919999999999999</v>
      </c>
      <c r="M565" s="1">
        <f>Tabelle7[[#This Row],[Menge t Nges]]/Tabelle7[[#This Row],[Anzahl Lieferscheine]]</f>
        <v>0.39479999999999998</v>
      </c>
      <c r="N565" s="1">
        <f>Tabelle7[[#This Row],[Menge t P2O5]]/Tabelle7[[#This Row],[Anzahl Lieferscheine]]</f>
        <v>0.3196</v>
      </c>
    </row>
    <row r="566" spans="1:14" x14ac:dyDescent="0.2">
      <c r="A566" s="2" t="s">
        <v>34</v>
      </c>
      <c r="B566" s="2" t="s">
        <v>41</v>
      </c>
      <c r="C566" s="2" t="s">
        <v>6</v>
      </c>
      <c r="D566" s="2" t="s">
        <v>15</v>
      </c>
      <c r="E566" s="2" t="s">
        <v>21</v>
      </c>
      <c r="F566" s="2" t="s">
        <v>61</v>
      </c>
      <c r="G566" s="1">
        <v>162</v>
      </c>
      <c r="H566" s="1">
        <v>114</v>
      </c>
      <c r="I566" s="4">
        <v>1</v>
      </c>
      <c r="J566" s="2" t="s">
        <v>71</v>
      </c>
      <c r="K566" s="1">
        <f>Tabelle7[[#This Row],[Menge kg Nges]]/1000</f>
        <v>0.16200000000000001</v>
      </c>
      <c r="L566" s="1">
        <f>Tabelle7[[#This Row],[Menge kg P2O5]]/1000</f>
        <v>0.114</v>
      </c>
      <c r="M566" s="1">
        <f>Tabelle7[[#This Row],[Menge t Nges]]/Tabelle7[[#This Row],[Anzahl Lieferscheine]]</f>
        <v>0.16200000000000001</v>
      </c>
      <c r="N566" s="1">
        <f>Tabelle7[[#This Row],[Menge t P2O5]]/Tabelle7[[#This Row],[Anzahl Lieferscheine]]</f>
        <v>0.114</v>
      </c>
    </row>
    <row r="567" spans="1:14" x14ac:dyDescent="0.2">
      <c r="A567" s="2" t="s">
        <v>34</v>
      </c>
      <c r="B567" s="2" t="s">
        <v>41</v>
      </c>
      <c r="C567" s="2" t="s">
        <v>25</v>
      </c>
      <c r="D567" s="2" t="s">
        <v>25</v>
      </c>
      <c r="E567" s="2" t="s">
        <v>26</v>
      </c>
      <c r="F567" s="2" t="s">
        <v>61</v>
      </c>
      <c r="G567" s="1">
        <v>188</v>
      </c>
      <c r="H567" s="1">
        <v>96.8</v>
      </c>
      <c r="I567" s="4">
        <v>1</v>
      </c>
      <c r="J567" s="2" t="s">
        <v>71</v>
      </c>
      <c r="K567" s="1">
        <f>Tabelle7[[#This Row],[Menge kg Nges]]/1000</f>
        <v>0.188</v>
      </c>
      <c r="L567" s="1">
        <f>Tabelle7[[#This Row],[Menge kg P2O5]]/1000</f>
        <v>9.6799999999999997E-2</v>
      </c>
      <c r="M567" s="1">
        <f>Tabelle7[[#This Row],[Menge t Nges]]/Tabelle7[[#This Row],[Anzahl Lieferscheine]]</f>
        <v>0.188</v>
      </c>
      <c r="N567" s="1">
        <f>Tabelle7[[#This Row],[Menge t P2O5]]/Tabelle7[[#This Row],[Anzahl Lieferscheine]]</f>
        <v>9.6799999999999997E-2</v>
      </c>
    </row>
    <row r="568" spans="1:14" x14ac:dyDescent="0.2">
      <c r="A568" s="2" t="s">
        <v>34</v>
      </c>
      <c r="B568" s="2" t="s">
        <v>42</v>
      </c>
      <c r="C568" s="2" t="s">
        <v>6</v>
      </c>
      <c r="D568" s="2" t="s">
        <v>7</v>
      </c>
      <c r="E568" s="2" t="s">
        <v>8</v>
      </c>
      <c r="F568" s="2" t="s">
        <v>61</v>
      </c>
      <c r="G568" s="1">
        <v>1909.3999999999999</v>
      </c>
      <c r="H568" s="1">
        <v>890.60000000000014</v>
      </c>
      <c r="I568" s="4">
        <v>12</v>
      </c>
      <c r="J568" s="2" t="s">
        <v>71</v>
      </c>
      <c r="K568" s="1">
        <f>Tabelle7[[#This Row],[Menge kg Nges]]/1000</f>
        <v>1.9093999999999998</v>
      </c>
      <c r="L568" s="1">
        <f>Tabelle7[[#This Row],[Menge kg P2O5]]/1000</f>
        <v>0.89060000000000017</v>
      </c>
      <c r="M568" s="1">
        <f>Tabelle7[[#This Row],[Menge t Nges]]/Tabelle7[[#This Row],[Anzahl Lieferscheine]]</f>
        <v>0.15911666666666666</v>
      </c>
      <c r="N568" s="1">
        <f>Tabelle7[[#This Row],[Menge t P2O5]]/Tabelle7[[#This Row],[Anzahl Lieferscheine]]</f>
        <v>7.4216666666666681E-2</v>
      </c>
    </row>
    <row r="569" spans="1:14" x14ac:dyDescent="0.2">
      <c r="A569" s="2" t="s">
        <v>34</v>
      </c>
      <c r="B569" s="2" t="s">
        <v>42</v>
      </c>
      <c r="C569" s="2" t="s">
        <v>6</v>
      </c>
      <c r="D569" s="2" t="s">
        <v>7</v>
      </c>
      <c r="E569" s="2" t="s">
        <v>9</v>
      </c>
      <c r="F569" s="2" t="s">
        <v>61</v>
      </c>
      <c r="G569" s="1">
        <v>1751.2</v>
      </c>
      <c r="H569" s="1">
        <v>744.6</v>
      </c>
      <c r="I569" s="4">
        <v>3</v>
      </c>
      <c r="J569" s="2" t="s">
        <v>71</v>
      </c>
      <c r="K569" s="1">
        <f>Tabelle7[[#This Row],[Menge kg Nges]]/1000</f>
        <v>1.7512000000000001</v>
      </c>
      <c r="L569" s="1">
        <f>Tabelle7[[#This Row],[Menge kg P2O5]]/1000</f>
        <v>0.74460000000000004</v>
      </c>
      <c r="M569" s="1">
        <f>Tabelle7[[#This Row],[Menge t Nges]]/Tabelle7[[#This Row],[Anzahl Lieferscheine]]</f>
        <v>0.58373333333333333</v>
      </c>
      <c r="N569" s="1">
        <f>Tabelle7[[#This Row],[Menge t P2O5]]/Tabelle7[[#This Row],[Anzahl Lieferscheine]]</f>
        <v>0.2482</v>
      </c>
    </row>
    <row r="570" spans="1:14" x14ac:dyDescent="0.2">
      <c r="A570" s="2" t="s">
        <v>34</v>
      </c>
      <c r="B570" s="2" t="s">
        <v>42</v>
      </c>
      <c r="C570" s="2" t="s">
        <v>6</v>
      </c>
      <c r="D570" s="2" t="s">
        <v>7</v>
      </c>
      <c r="E570" s="2" t="s">
        <v>11</v>
      </c>
      <c r="F570" s="2" t="s">
        <v>61</v>
      </c>
      <c r="G570" s="1">
        <v>5512.42</v>
      </c>
      <c r="H570" s="1">
        <v>2440.7199999999998</v>
      </c>
      <c r="I570" s="4">
        <v>11</v>
      </c>
      <c r="J570" s="2" t="s">
        <v>71</v>
      </c>
      <c r="K570" s="1">
        <f>Tabelle7[[#This Row],[Menge kg Nges]]/1000</f>
        <v>5.5124199999999997</v>
      </c>
      <c r="L570" s="1">
        <f>Tabelle7[[#This Row],[Menge kg P2O5]]/1000</f>
        <v>2.4407199999999998</v>
      </c>
      <c r="M570" s="1">
        <f>Tabelle7[[#This Row],[Menge t Nges]]/Tabelle7[[#This Row],[Anzahl Lieferscheine]]</f>
        <v>0.50112909090909086</v>
      </c>
      <c r="N570" s="1">
        <f>Tabelle7[[#This Row],[Menge t P2O5]]/Tabelle7[[#This Row],[Anzahl Lieferscheine]]</f>
        <v>0.22188363636363634</v>
      </c>
    </row>
    <row r="571" spans="1:14" x14ac:dyDescent="0.2">
      <c r="A571" s="2" t="s">
        <v>34</v>
      </c>
      <c r="B571" s="2" t="s">
        <v>42</v>
      </c>
      <c r="C571" s="2" t="s">
        <v>6</v>
      </c>
      <c r="D571" s="2" t="s">
        <v>7</v>
      </c>
      <c r="E571" s="2" t="s">
        <v>12</v>
      </c>
      <c r="F571" s="2" t="s">
        <v>61</v>
      </c>
      <c r="G571" s="1">
        <v>5655.2500000000018</v>
      </c>
      <c r="H571" s="1">
        <v>2722.1000000000004</v>
      </c>
      <c r="I571" s="4">
        <v>21</v>
      </c>
      <c r="J571" s="2" t="s">
        <v>71</v>
      </c>
      <c r="K571" s="1">
        <f>Tabelle7[[#This Row],[Menge kg Nges]]/1000</f>
        <v>5.6552500000000014</v>
      </c>
      <c r="L571" s="1">
        <f>Tabelle7[[#This Row],[Menge kg P2O5]]/1000</f>
        <v>2.7221000000000002</v>
      </c>
      <c r="M571" s="1">
        <f>Tabelle7[[#This Row],[Menge t Nges]]/Tabelle7[[#This Row],[Anzahl Lieferscheine]]</f>
        <v>0.26929761904761912</v>
      </c>
      <c r="N571" s="1">
        <f>Tabelle7[[#This Row],[Menge t P2O5]]/Tabelle7[[#This Row],[Anzahl Lieferscheine]]</f>
        <v>0.12962380952380953</v>
      </c>
    </row>
    <row r="572" spans="1:14" x14ac:dyDescent="0.2">
      <c r="A572" s="2" t="s">
        <v>34</v>
      </c>
      <c r="B572" s="2" t="s">
        <v>42</v>
      </c>
      <c r="C572" s="2" t="s">
        <v>6</v>
      </c>
      <c r="D572" s="2" t="s">
        <v>7</v>
      </c>
      <c r="E572" s="2" t="s">
        <v>13</v>
      </c>
      <c r="F572" s="2" t="s">
        <v>61</v>
      </c>
      <c r="G572" s="1">
        <v>678.96</v>
      </c>
      <c r="H572" s="1">
        <v>325.62</v>
      </c>
      <c r="I572" s="4">
        <v>3</v>
      </c>
      <c r="J572" s="2" t="s">
        <v>71</v>
      </c>
      <c r="K572" s="1">
        <f>Tabelle7[[#This Row],[Menge kg Nges]]/1000</f>
        <v>0.67896000000000001</v>
      </c>
      <c r="L572" s="1">
        <f>Tabelle7[[#This Row],[Menge kg P2O5]]/1000</f>
        <v>0.32562000000000002</v>
      </c>
      <c r="M572" s="1">
        <f>Tabelle7[[#This Row],[Menge t Nges]]/Tabelle7[[#This Row],[Anzahl Lieferscheine]]</f>
        <v>0.22631999999999999</v>
      </c>
      <c r="N572" s="1">
        <f>Tabelle7[[#This Row],[Menge t P2O5]]/Tabelle7[[#This Row],[Anzahl Lieferscheine]]</f>
        <v>0.10854000000000001</v>
      </c>
    </row>
    <row r="573" spans="1:14" x14ac:dyDescent="0.2">
      <c r="A573" s="2" t="s">
        <v>34</v>
      </c>
      <c r="B573" s="2" t="s">
        <v>42</v>
      </c>
      <c r="C573" s="2" t="s">
        <v>6</v>
      </c>
      <c r="D573" s="2" t="s">
        <v>7</v>
      </c>
      <c r="E573" s="2" t="s">
        <v>14</v>
      </c>
      <c r="F573" s="2" t="s">
        <v>61</v>
      </c>
      <c r="G573" s="1">
        <v>5088.7899999999991</v>
      </c>
      <c r="H573" s="1">
        <v>2679</v>
      </c>
      <c r="I573" s="4">
        <v>14</v>
      </c>
      <c r="J573" s="2" t="s">
        <v>71</v>
      </c>
      <c r="K573" s="1">
        <f>Tabelle7[[#This Row],[Menge kg Nges]]/1000</f>
        <v>5.0887899999999995</v>
      </c>
      <c r="L573" s="1">
        <f>Tabelle7[[#This Row],[Menge kg P2O5]]/1000</f>
        <v>2.6789999999999998</v>
      </c>
      <c r="M573" s="1">
        <f>Tabelle7[[#This Row],[Menge t Nges]]/Tabelle7[[#This Row],[Anzahl Lieferscheine]]</f>
        <v>0.36348499999999995</v>
      </c>
      <c r="N573" s="1">
        <f>Tabelle7[[#This Row],[Menge t P2O5]]/Tabelle7[[#This Row],[Anzahl Lieferscheine]]</f>
        <v>0.19135714285714284</v>
      </c>
    </row>
    <row r="574" spans="1:14" x14ac:dyDescent="0.2">
      <c r="A574" s="2" t="s">
        <v>34</v>
      </c>
      <c r="B574" s="2" t="s">
        <v>42</v>
      </c>
      <c r="C574" s="2" t="s">
        <v>6</v>
      </c>
      <c r="D574" s="2" t="s">
        <v>15</v>
      </c>
      <c r="E574" s="2" t="s">
        <v>18</v>
      </c>
      <c r="F574" s="2" t="s">
        <v>61</v>
      </c>
      <c r="G574" s="1">
        <v>3272.37</v>
      </c>
      <c r="H574" s="1">
        <v>2350.5399999999995</v>
      </c>
      <c r="I574" s="4">
        <v>13</v>
      </c>
      <c r="J574" s="2" t="s">
        <v>71</v>
      </c>
      <c r="K574" s="1">
        <f>Tabelle7[[#This Row],[Menge kg Nges]]/1000</f>
        <v>3.27237</v>
      </c>
      <c r="L574" s="1">
        <f>Tabelle7[[#This Row],[Menge kg P2O5]]/1000</f>
        <v>2.3505399999999996</v>
      </c>
      <c r="M574" s="1">
        <f>Tabelle7[[#This Row],[Menge t Nges]]/Tabelle7[[#This Row],[Anzahl Lieferscheine]]</f>
        <v>0.25172076923076925</v>
      </c>
      <c r="N574" s="1">
        <f>Tabelle7[[#This Row],[Menge t P2O5]]/Tabelle7[[#This Row],[Anzahl Lieferscheine]]</f>
        <v>0.18081076923076919</v>
      </c>
    </row>
    <row r="575" spans="1:14" x14ac:dyDescent="0.2">
      <c r="A575" s="2" t="s">
        <v>34</v>
      </c>
      <c r="B575" s="2" t="s">
        <v>42</v>
      </c>
      <c r="C575" s="2" t="s">
        <v>6</v>
      </c>
      <c r="D575" s="2" t="s">
        <v>15</v>
      </c>
      <c r="E575" s="2" t="s">
        <v>19</v>
      </c>
      <c r="F575" s="2" t="s">
        <v>61</v>
      </c>
      <c r="G575" s="1">
        <v>513</v>
      </c>
      <c r="H575" s="1">
        <v>570</v>
      </c>
      <c r="I575" s="4">
        <v>3</v>
      </c>
      <c r="J575" s="2" t="s">
        <v>71</v>
      </c>
      <c r="K575" s="1">
        <f>Tabelle7[[#This Row],[Menge kg Nges]]/1000</f>
        <v>0.51300000000000001</v>
      </c>
      <c r="L575" s="1">
        <f>Tabelle7[[#This Row],[Menge kg P2O5]]/1000</f>
        <v>0.56999999999999995</v>
      </c>
      <c r="M575" s="1">
        <f>Tabelle7[[#This Row],[Menge t Nges]]/Tabelle7[[#This Row],[Anzahl Lieferscheine]]</f>
        <v>0.17100000000000001</v>
      </c>
      <c r="N575" s="1">
        <f>Tabelle7[[#This Row],[Menge t P2O5]]/Tabelle7[[#This Row],[Anzahl Lieferscheine]]</f>
        <v>0.18999999999999997</v>
      </c>
    </row>
    <row r="576" spans="1:14" x14ac:dyDescent="0.2">
      <c r="A576" s="2" t="s">
        <v>34</v>
      </c>
      <c r="B576" s="2" t="s">
        <v>42</v>
      </c>
      <c r="C576" s="2" t="s">
        <v>6</v>
      </c>
      <c r="D576" s="2" t="s">
        <v>15</v>
      </c>
      <c r="E576" s="2" t="s">
        <v>20</v>
      </c>
      <c r="F576" s="2" t="s">
        <v>61</v>
      </c>
      <c r="G576" s="1">
        <v>280</v>
      </c>
      <c r="H576" s="1">
        <v>184</v>
      </c>
      <c r="I576" s="4">
        <v>1</v>
      </c>
      <c r="J576" s="2" t="s">
        <v>71</v>
      </c>
      <c r="K576" s="1">
        <f>Tabelle7[[#This Row],[Menge kg Nges]]/1000</f>
        <v>0.28000000000000003</v>
      </c>
      <c r="L576" s="1">
        <f>Tabelle7[[#This Row],[Menge kg P2O5]]/1000</f>
        <v>0.184</v>
      </c>
      <c r="M576" s="1">
        <f>Tabelle7[[#This Row],[Menge t Nges]]/Tabelle7[[#This Row],[Anzahl Lieferscheine]]</f>
        <v>0.28000000000000003</v>
      </c>
      <c r="N576" s="1">
        <f>Tabelle7[[#This Row],[Menge t P2O5]]/Tabelle7[[#This Row],[Anzahl Lieferscheine]]</f>
        <v>0.184</v>
      </c>
    </row>
    <row r="577" spans="1:14" x14ac:dyDescent="0.2">
      <c r="A577" s="2" t="s">
        <v>34</v>
      </c>
      <c r="B577" s="2" t="s">
        <v>42</v>
      </c>
      <c r="C577" s="2" t="s">
        <v>6</v>
      </c>
      <c r="D577" s="2" t="s">
        <v>15</v>
      </c>
      <c r="E577" s="2" t="s">
        <v>21</v>
      </c>
      <c r="F577" s="2" t="s">
        <v>61</v>
      </c>
      <c r="G577" s="1">
        <v>1128.69</v>
      </c>
      <c r="H577" s="1">
        <v>638.63</v>
      </c>
      <c r="I577" s="4">
        <v>2</v>
      </c>
      <c r="J577" s="2" t="s">
        <v>71</v>
      </c>
      <c r="K577" s="1">
        <f>Tabelle7[[#This Row],[Menge kg Nges]]/1000</f>
        <v>1.12869</v>
      </c>
      <c r="L577" s="1">
        <f>Tabelle7[[#This Row],[Menge kg P2O5]]/1000</f>
        <v>0.63863000000000003</v>
      </c>
      <c r="M577" s="1">
        <f>Tabelle7[[#This Row],[Menge t Nges]]/Tabelle7[[#This Row],[Anzahl Lieferscheine]]</f>
        <v>0.56434499999999999</v>
      </c>
      <c r="N577" s="1">
        <f>Tabelle7[[#This Row],[Menge t P2O5]]/Tabelle7[[#This Row],[Anzahl Lieferscheine]]</f>
        <v>0.31931500000000002</v>
      </c>
    </row>
    <row r="578" spans="1:14" x14ac:dyDescent="0.2">
      <c r="A578" s="2" t="s">
        <v>34</v>
      </c>
      <c r="B578" s="2" t="s">
        <v>42</v>
      </c>
      <c r="C578" s="2" t="s">
        <v>6</v>
      </c>
      <c r="D578" s="2" t="s">
        <v>15</v>
      </c>
      <c r="E578" s="2" t="s">
        <v>9</v>
      </c>
      <c r="F578" s="2" t="s">
        <v>61</v>
      </c>
      <c r="G578" s="1">
        <v>121.16</v>
      </c>
      <c r="H578" s="1">
        <v>49.14</v>
      </c>
      <c r="I578" s="4">
        <v>1</v>
      </c>
      <c r="J578" s="2" t="s">
        <v>71</v>
      </c>
      <c r="K578" s="1">
        <f>Tabelle7[[#This Row],[Menge kg Nges]]/1000</f>
        <v>0.12115999999999999</v>
      </c>
      <c r="L578" s="1">
        <f>Tabelle7[[#This Row],[Menge kg P2O5]]/1000</f>
        <v>4.9140000000000003E-2</v>
      </c>
      <c r="M578" s="1">
        <f>Tabelle7[[#This Row],[Menge t Nges]]/Tabelle7[[#This Row],[Anzahl Lieferscheine]]</f>
        <v>0.12115999999999999</v>
      </c>
      <c r="N578" s="1">
        <f>Tabelle7[[#This Row],[Menge t P2O5]]/Tabelle7[[#This Row],[Anzahl Lieferscheine]]</f>
        <v>4.9140000000000003E-2</v>
      </c>
    </row>
    <row r="579" spans="1:14" x14ac:dyDescent="0.2">
      <c r="A579" s="2" t="s">
        <v>34</v>
      </c>
      <c r="B579" s="2" t="s">
        <v>42</v>
      </c>
      <c r="C579" s="2" t="s">
        <v>25</v>
      </c>
      <c r="D579" s="2" t="s">
        <v>25</v>
      </c>
      <c r="E579" s="2" t="s">
        <v>26</v>
      </c>
      <c r="F579" s="2" t="s">
        <v>61</v>
      </c>
      <c r="G579" s="1">
        <v>3712.25</v>
      </c>
      <c r="H579" s="1">
        <v>1946.3</v>
      </c>
      <c r="I579" s="4">
        <v>4</v>
      </c>
      <c r="J579" s="2" t="s">
        <v>71</v>
      </c>
      <c r="K579" s="1">
        <f>Tabelle7[[#This Row],[Menge kg Nges]]/1000</f>
        <v>3.71225</v>
      </c>
      <c r="L579" s="1">
        <f>Tabelle7[[#This Row],[Menge kg P2O5]]/1000</f>
        <v>1.9462999999999999</v>
      </c>
      <c r="M579" s="1">
        <f>Tabelle7[[#This Row],[Menge t Nges]]/Tabelle7[[#This Row],[Anzahl Lieferscheine]]</f>
        <v>0.92806250000000001</v>
      </c>
      <c r="N579" s="1">
        <f>Tabelle7[[#This Row],[Menge t P2O5]]/Tabelle7[[#This Row],[Anzahl Lieferscheine]]</f>
        <v>0.48657499999999998</v>
      </c>
    </row>
    <row r="580" spans="1:14" x14ac:dyDescent="0.2">
      <c r="A580" s="2" t="s">
        <v>34</v>
      </c>
      <c r="B580" s="2" t="s">
        <v>42</v>
      </c>
      <c r="C580" s="2" t="s">
        <v>63</v>
      </c>
      <c r="D580" s="2" t="s">
        <v>63</v>
      </c>
      <c r="E580" s="2" t="s">
        <v>63</v>
      </c>
      <c r="F580" s="2" t="s">
        <v>61</v>
      </c>
      <c r="G580" s="1">
        <v>923</v>
      </c>
      <c r="H580" s="1">
        <v>683.6</v>
      </c>
      <c r="I580" s="4">
        <v>2</v>
      </c>
      <c r="J580" s="2" t="s">
        <v>71</v>
      </c>
      <c r="K580" s="1">
        <f>Tabelle7[[#This Row],[Menge kg Nges]]/1000</f>
        <v>0.92300000000000004</v>
      </c>
      <c r="L580" s="1">
        <f>Tabelle7[[#This Row],[Menge kg P2O5]]/1000</f>
        <v>0.68359999999999999</v>
      </c>
      <c r="M580" s="1">
        <f>Tabelle7[[#This Row],[Menge t Nges]]/Tabelle7[[#This Row],[Anzahl Lieferscheine]]</f>
        <v>0.46150000000000002</v>
      </c>
      <c r="N580" s="1">
        <f>Tabelle7[[#This Row],[Menge t P2O5]]/Tabelle7[[#This Row],[Anzahl Lieferscheine]]</f>
        <v>0.34179999999999999</v>
      </c>
    </row>
    <row r="581" spans="1:14" x14ac:dyDescent="0.2">
      <c r="A581" s="2" t="s">
        <v>45</v>
      </c>
      <c r="B581" s="2" t="s">
        <v>27</v>
      </c>
      <c r="C581" s="2" t="s">
        <v>6</v>
      </c>
      <c r="D581" s="2" t="s">
        <v>7</v>
      </c>
      <c r="E581" s="2" t="s">
        <v>9</v>
      </c>
      <c r="F581" s="2" t="s">
        <v>61</v>
      </c>
      <c r="G581" s="1">
        <v>348</v>
      </c>
      <c r="H581" s="1">
        <v>144</v>
      </c>
      <c r="I581" s="4">
        <v>1</v>
      </c>
      <c r="J581" s="2" t="s">
        <v>71</v>
      </c>
      <c r="K581" s="1">
        <f>Tabelle7[[#This Row],[Menge kg Nges]]/1000</f>
        <v>0.34799999999999998</v>
      </c>
      <c r="L581" s="1">
        <f>Tabelle7[[#This Row],[Menge kg P2O5]]/1000</f>
        <v>0.14399999999999999</v>
      </c>
      <c r="M581" s="1">
        <f>Tabelle7[[#This Row],[Menge t Nges]]/Tabelle7[[#This Row],[Anzahl Lieferscheine]]</f>
        <v>0.34799999999999998</v>
      </c>
      <c r="N581" s="1">
        <f>Tabelle7[[#This Row],[Menge t P2O5]]/Tabelle7[[#This Row],[Anzahl Lieferscheine]]</f>
        <v>0.14399999999999999</v>
      </c>
    </row>
    <row r="582" spans="1:14" x14ac:dyDescent="0.2">
      <c r="A582" s="2" t="s">
        <v>45</v>
      </c>
      <c r="B582" s="2" t="s">
        <v>27</v>
      </c>
      <c r="C582" s="2" t="s">
        <v>6</v>
      </c>
      <c r="D582" s="2" t="s">
        <v>15</v>
      </c>
      <c r="E582" s="2" t="s">
        <v>18</v>
      </c>
      <c r="F582" s="2" t="s">
        <v>61</v>
      </c>
      <c r="G582" s="1">
        <v>1512</v>
      </c>
      <c r="H582" s="1">
        <v>1224</v>
      </c>
      <c r="I582" s="4">
        <v>1</v>
      </c>
      <c r="J582" s="2" t="s">
        <v>71</v>
      </c>
      <c r="K582" s="1">
        <f>Tabelle7[[#This Row],[Menge kg Nges]]/1000</f>
        <v>1.512</v>
      </c>
      <c r="L582" s="1">
        <f>Tabelle7[[#This Row],[Menge kg P2O5]]/1000</f>
        <v>1.224</v>
      </c>
      <c r="M582" s="1">
        <f>Tabelle7[[#This Row],[Menge t Nges]]/Tabelle7[[#This Row],[Anzahl Lieferscheine]]</f>
        <v>1.512</v>
      </c>
      <c r="N582" s="1">
        <f>Tabelle7[[#This Row],[Menge t P2O5]]/Tabelle7[[#This Row],[Anzahl Lieferscheine]]</f>
        <v>1.224</v>
      </c>
    </row>
    <row r="583" spans="1:14" x14ac:dyDescent="0.2">
      <c r="A583" s="2" t="s">
        <v>45</v>
      </c>
      <c r="B583" s="2" t="s">
        <v>27</v>
      </c>
      <c r="C583" s="2" t="s">
        <v>6</v>
      </c>
      <c r="D583" s="2" t="s">
        <v>15</v>
      </c>
      <c r="E583" s="2" t="s">
        <v>21</v>
      </c>
      <c r="F583" s="2" t="s">
        <v>61</v>
      </c>
      <c r="G583" s="1">
        <v>691.2</v>
      </c>
      <c r="H583" s="1">
        <v>367.20000000000005</v>
      </c>
      <c r="I583" s="4">
        <v>2</v>
      </c>
      <c r="J583" s="2" t="s">
        <v>71</v>
      </c>
      <c r="K583" s="1">
        <f>Tabelle7[[#This Row],[Menge kg Nges]]/1000</f>
        <v>0.69120000000000004</v>
      </c>
      <c r="L583" s="1">
        <f>Tabelle7[[#This Row],[Menge kg P2O5]]/1000</f>
        <v>0.36720000000000003</v>
      </c>
      <c r="M583" s="1">
        <f>Tabelle7[[#This Row],[Menge t Nges]]/Tabelle7[[#This Row],[Anzahl Lieferscheine]]</f>
        <v>0.34560000000000002</v>
      </c>
      <c r="N583" s="1">
        <f>Tabelle7[[#This Row],[Menge t P2O5]]/Tabelle7[[#This Row],[Anzahl Lieferscheine]]</f>
        <v>0.18360000000000001</v>
      </c>
    </row>
    <row r="584" spans="1:14" x14ac:dyDescent="0.2">
      <c r="A584" s="2" t="s">
        <v>45</v>
      </c>
      <c r="B584" s="2" t="s">
        <v>27</v>
      </c>
      <c r="C584" s="2" t="s">
        <v>6</v>
      </c>
      <c r="D584" s="2" t="s">
        <v>15</v>
      </c>
      <c r="E584" s="2" t="s">
        <v>9</v>
      </c>
      <c r="F584" s="2" t="s">
        <v>61</v>
      </c>
      <c r="G584" s="1">
        <v>608.4</v>
      </c>
      <c r="H584" s="1">
        <v>405</v>
      </c>
      <c r="I584" s="4">
        <v>2</v>
      </c>
      <c r="J584" s="2" t="s">
        <v>71</v>
      </c>
      <c r="K584" s="1">
        <f>Tabelle7[[#This Row],[Menge kg Nges]]/1000</f>
        <v>0.60839999999999994</v>
      </c>
      <c r="L584" s="1">
        <f>Tabelle7[[#This Row],[Menge kg P2O5]]/1000</f>
        <v>0.40500000000000003</v>
      </c>
      <c r="M584" s="1">
        <f>Tabelle7[[#This Row],[Menge t Nges]]/Tabelle7[[#This Row],[Anzahl Lieferscheine]]</f>
        <v>0.30419999999999997</v>
      </c>
      <c r="N584" s="1">
        <f>Tabelle7[[#This Row],[Menge t P2O5]]/Tabelle7[[#This Row],[Anzahl Lieferscheine]]</f>
        <v>0.20250000000000001</v>
      </c>
    </row>
    <row r="585" spans="1:14" x14ac:dyDescent="0.2">
      <c r="A585" s="2" t="s">
        <v>45</v>
      </c>
      <c r="B585" s="2" t="s">
        <v>27</v>
      </c>
      <c r="C585" s="2" t="s">
        <v>25</v>
      </c>
      <c r="D585" s="2" t="s">
        <v>25</v>
      </c>
      <c r="E585" s="2" t="s">
        <v>26</v>
      </c>
      <c r="F585" s="2" t="s">
        <v>61</v>
      </c>
      <c r="G585" s="1">
        <v>1844.24</v>
      </c>
      <c r="H585" s="1">
        <v>626.0200000000001</v>
      </c>
      <c r="I585" s="4">
        <v>11</v>
      </c>
      <c r="J585" s="2" t="s">
        <v>71</v>
      </c>
      <c r="K585" s="1">
        <f>Tabelle7[[#This Row],[Menge kg Nges]]/1000</f>
        <v>1.8442400000000001</v>
      </c>
      <c r="L585" s="1">
        <f>Tabelle7[[#This Row],[Menge kg P2O5]]/1000</f>
        <v>0.62602000000000013</v>
      </c>
      <c r="M585" s="1">
        <f>Tabelle7[[#This Row],[Menge t Nges]]/Tabelle7[[#This Row],[Anzahl Lieferscheine]]</f>
        <v>0.16765818181818182</v>
      </c>
      <c r="N585" s="1">
        <f>Tabelle7[[#This Row],[Menge t P2O5]]/Tabelle7[[#This Row],[Anzahl Lieferscheine]]</f>
        <v>5.6910909090909102E-2</v>
      </c>
    </row>
    <row r="586" spans="1:14" x14ac:dyDescent="0.2">
      <c r="A586" s="2" t="s">
        <v>45</v>
      </c>
      <c r="B586" s="2" t="s">
        <v>46</v>
      </c>
      <c r="C586" s="2" t="s">
        <v>25</v>
      </c>
      <c r="D586" s="2" t="s">
        <v>25</v>
      </c>
      <c r="E586" s="2" t="s">
        <v>26</v>
      </c>
      <c r="F586" s="2" t="s">
        <v>61</v>
      </c>
      <c r="G586" s="1">
        <v>1118.1299999999999</v>
      </c>
      <c r="H586" s="1">
        <v>382.88</v>
      </c>
      <c r="I586" s="4">
        <v>9</v>
      </c>
      <c r="J586" s="2" t="s">
        <v>71</v>
      </c>
      <c r="K586" s="1">
        <f>Tabelle7[[#This Row],[Menge kg Nges]]/1000</f>
        <v>1.1181299999999998</v>
      </c>
      <c r="L586" s="1">
        <f>Tabelle7[[#This Row],[Menge kg P2O5]]/1000</f>
        <v>0.38288</v>
      </c>
      <c r="M586" s="1">
        <f>Tabelle7[[#This Row],[Menge t Nges]]/Tabelle7[[#This Row],[Anzahl Lieferscheine]]</f>
        <v>0.12423666666666665</v>
      </c>
      <c r="N586" s="1">
        <f>Tabelle7[[#This Row],[Menge t P2O5]]/Tabelle7[[#This Row],[Anzahl Lieferscheine]]</f>
        <v>4.2542222222222224E-2</v>
      </c>
    </row>
    <row r="587" spans="1:14" x14ac:dyDescent="0.2">
      <c r="A587" s="2" t="s">
        <v>45</v>
      </c>
      <c r="B587" s="2" t="s">
        <v>45</v>
      </c>
      <c r="C587" s="2" t="s">
        <v>6</v>
      </c>
      <c r="D587" s="2" t="s">
        <v>7</v>
      </c>
      <c r="E587" s="2" t="s">
        <v>9</v>
      </c>
      <c r="F587" s="2" t="s">
        <v>61</v>
      </c>
      <c r="G587" s="1">
        <v>55519.6</v>
      </c>
      <c r="H587" s="1">
        <v>22800.100000000002</v>
      </c>
      <c r="I587" s="4">
        <v>38</v>
      </c>
      <c r="J587" s="2" t="s">
        <v>71</v>
      </c>
      <c r="K587" s="1">
        <f>Tabelle7[[#This Row],[Menge kg Nges]]/1000</f>
        <v>55.519599999999997</v>
      </c>
      <c r="L587" s="1">
        <f>Tabelle7[[#This Row],[Menge kg P2O5]]/1000</f>
        <v>22.8001</v>
      </c>
      <c r="M587" s="1">
        <f>Tabelle7[[#This Row],[Menge t Nges]]/Tabelle7[[#This Row],[Anzahl Lieferscheine]]</f>
        <v>1.4610421052631579</v>
      </c>
      <c r="N587" s="1">
        <f>Tabelle7[[#This Row],[Menge t P2O5]]/Tabelle7[[#This Row],[Anzahl Lieferscheine]]</f>
        <v>0.6000026315789474</v>
      </c>
    </row>
    <row r="588" spans="1:14" x14ac:dyDescent="0.2">
      <c r="A588" s="2" t="s">
        <v>45</v>
      </c>
      <c r="B588" s="2" t="s">
        <v>45</v>
      </c>
      <c r="C588" s="2" t="s">
        <v>6</v>
      </c>
      <c r="D588" s="2" t="s">
        <v>7</v>
      </c>
      <c r="E588" s="2" t="s">
        <v>10</v>
      </c>
      <c r="F588" s="2" t="s">
        <v>61</v>
      </c>
      <c r="G588" s="1">
        <v>243.8</v>
      </c>
      <c r="H588" s="1">
        <v>96.2</v>
      </c>
      <c r="I588" s="4">
        <v>2</v>
      </c>
      <c r="J588" s="2" t="s">
        <v>71</v>
      </c>
      <c r="K588" s="1">
        <f>Tabelle7[[#This Row],[Menge kg Nges]]/1000</f>
        <v>0.24380000000000002</v>
      </c>
      <c r="L588" s="1">
        <f>Tabelle7[[#This Row],[Menge kg P2O5]]/1000</f>
        <v>9.6200000000000008E-2</v>
      </c>
      <c r="M588" s="1">
        <f>Tabelle7[[#This Row],[Menge t Nges]]/Tabelle7[[#This Row],[Anzahl Lieferscheine]]</f>
        <v>0.12190000000000001</v>
      </c>
      <c r="N588" s="1">
        <f>Tabelle7[[#This Row],[Menge t P2O5]]/Tabelle7[[#This Row],[Anzahl Lieferscheine]]</f>
        <v>4.8100000000000004E-2</v>
      </c>
    </row>
    <row r="589" spans="1:14" x14ac:dyDescent="0.2">
      <c r="A589" s="2" t="s">
        <v>45</v>
      </c>
      <c r="B589" s="2" t="s">
        <v>45</v>
      </c>
      <c r="C589" s="2" t="s">
        <v>6</v>
      </c>
      <c r="D589" s="2" t="s">
        <v>7</v>
      </c>
      <c r="E589" s="2" t="s">
        <v>11</v>
      </c>
      <c r="F589" s="2" t="s">
        <v>61</v>
      </c>
      <c r="G589" s="1">
        <v>2441.25</v>
      </c>
      <c r="H589" s="1">
        <v>1787.4299999999998</v>
      </c>
      <c r="I589" s="4">
        <v>18</v>
      </c>
      <c r="J589" s="2" t="s">
        <v>71</v>
      </c>
      <c r="K589" s="1">
        <f>Tabelle7[[#This Row],[Menge kg Nges]]/1000</f>
        <v>2.4412500000000001</v>
      </c>
      <c r="L589" s="1">
        <f>Tabelle7[[#This Row],[Menge kg P2O5]]/1000</f>
        <v>1.7874299999999999</v>
      </c>
      <c r="M589" s="1">
        <f>Tabelle7[[#This Row],[Menge t Nges]]/Tabelle7[[#This Row],[Anzahl Lieferscheine]]</f>
        <v>0.135625</v>
      </c>
      <c r="N589" s="1">
        <f>Tabelle7[[#This Row],[Menge t P2O5]]/Tabelle7[[#This Row],[Anzahl Lieferscheine]]</f>
        <v>9.9301666666666663E-2</v>
      </c>
    </row>
    <row r="590" spans="1:14" x14ac:dyDescent="0.2">
      <c r="A590" s="2" t="s">
        <v>45</v>
      </c>
      <c r="B590" s="2" t="s">
        <v>45</v>
      </c>
      <c r="C590" s="2" t="s">
        <v>6</v>
      </c>
      <c r="D590" s="2" t="s">
        <v>7</v>
      </c>
      <c r="E590" s="2" t="s">
        <v>12</v>
      </c>
      <c r="F590" s="2" t="s">
        <v>61</v>
      </c>
      <c r="G590" s="1">
        <v>32617.829999999998</v>
      </c>
      <c r="H590" s="1">
        <v>16458.43</v>
      </c>
      <c r="I590" s="4">
        <v>130</v>
      </c>
      <c r="J590" s="2" t="s">
        <v>71</v>
      </c>
      <c r="K590" s="1">
        <f>Tabelle7[[#This Row],[Menge kg Nges]]/1000</f>
        <v>32.617829999999998</v>
      </c>
      <c r="L590" s="1">
        <f>Tabelle7[[#This Row],[Menge kg P2O5]]/1000</f>
        <v>16.45843</v>
      </c>
      <c r="M590" s="1">
        <f>Tabelle7[[#This Row],[Menge t Nges]]/Tabelle7[[#This Row],[Anzahl Lieferscheine]]</f>
        <v>0.25090638461538461</v>
      </c>
      <c r="N590" s="1">
        <f>Tabelle7[[#This Row],[Menge t P2O5]]/Tabelle7[[#This Row],[Anzahl Lieferscheine]]</f>
        <v>0.12660330769230768</v>
      </c>
    </row>
    <row r="591" spans="1:14" x14ac:dyDescent="0.2">
      <c r="A591" s="2" t="s">
        <v>45</v>
      </c>
      <c r="B591" s="2" t="s">
        <v>45</v>
      </c>
      <c r="C591" s="2" t="s">
        <v>6</v>
      </c>
      <c r="D591" s="2" t="s">
        <v>7</v>
      </c>
      <c r="E591" s="2" t="s">
        <v>13</v>
      </c>
      <c r="F591" s="2" t="s">
        <v>61</v>
      </c>
      <c r="G591" s="1">
        <v>1395</v>
      </c>
      <c r="H591" s="1">
        <v>945</v>
      </c>
      <c r="I591" s="4">
        <v>6</v>
      </c>
      <c r="J591" s="2" t="s">
        <v>71</v>
      </c>
      <c r="K591" s="1">
        <f>Tabelle7[[#This Row],[Menge kg Nges]]/1000</f>
        <v>1.395</v>
      </c>
      <c r="L591" s="1">
        <f>Tabelle7[[#This Row],[Menge kg P2O5]]/1000</f>
        <v>0.94499999999999995</v>
      </c>
      <c r="M591" s="1">
        <f>Tabelle7[[#This Row],[Menge t Nges]]/Tabelle7[[#This Row],[Anzahl Lieferscheine]]</f>
        <v>0.23250000000000001</v>
      </c>
      <c r="N591" s="1">
        <f>Tabelle7[[#This Row],[Menge t P2O5]]/Tabelle7[[#This Row],[Anzahl Lieferscheine]]</f>
        <v>0.1575</v>
      </c>
    </row>
    <row r="592" spans="1:14" x14ac:dyDescent="0.2">
      <c r="A592" s="2" t="s">
        <v>45</v>
      </c>
      <c r="B592" s="2" t="s">
        <v>45</v>
      </c>
      <c r="C592" s="2" t="s">
        <v>6</v>
      </c>
      <c r="D592" s="2" t="s">
        <v>7</v>
      </c>
      <c r="E592" s="2" t="s">
        <v>14</v>
      </c>
      <c r="F592" s="2" t="s">
        <v>61</v>
      </c>
      <c r="G592" s="1">
        <v>5118.96</v>
      </c>
      <c r="H592" s="1">
        <v>2550.2399999999998</v>
      </c>
      <c r="I592" s="4">
        <v>1</v>
      </c>
      <c r="J592" s="2" t="s">
        <v>71</v>
      </c>
      <c r="K592" s="1">
        <f>Tabelle7[[#This Row],[Menge kg Nges]]/1000</f>
        <v>5.1189600000000004</v>
      </c>
      <c r="L592" s="1">
        <f>Tabelle7[[#This Row],[Menge kg P2O5]]/1000</f>
        <v>2.5502399999999996</v>
      </c>
      <c r="M592" s="1">
        <f>Tabelle7[[#This Row],[Menge t Nges]]/Tabelle7[[#This Row],[Anzahl Lieferscheine]]</f>
        <v>5.1189600000000004</v>
      </c>
      <c r="N592" s="1">
        <f>Tabelle7[[#This Row],[Menge t P2O5]]/Tabelle7[[#This Row],[Anzahl Lieferscheine]]</f>
        <v>2.5502399999999996</v>
      </c>
    </row>
    <row r="593" spans="1:14" x14ac:dyDescent="0.2">
      <c r="A593" s="2" t="s">
        <v>45</v>
      </c>
      <c r="B593" s="2" t="s">
        <v>45</v>
      </c>
      <c r="C593" s="2" t="s">
        <v>6</v>
      </c>
      <c r="D593" s="2" t="s">
        <v>15</v>
      </c>
      <c r="E593" s="2" t="s">
        <v>17</v>
      </c>
      <c r="F593" s="2" t="s">
        <v>61</v>
      </c>
      <c r="G593" s="1">
        <v>210</v>
      </c>
      <c r="H593" s="1">
        <v>105</v>
      </c>
      <c r="I593" s="4">
        <v>1</v>
      </c>
      <c r="J593" s="2" t="s">
        <v>71</v>
      </c>
      <c r="K593" s="1">
        <f>Tabelle7[[#This Row],[Menge kg Nges]]/1000</f>
        <v>0.21</v>
      </c>
      <c r="L593" s="1">
        <f>Tabelle7[[#This Row],[Menge kg P2O5]]/1000</f>
        <v>0.105</v>
      </c>
      <c r="M593" s="1">
        <f>Tabelle7[[#This Row],[Menge t Nges]]/Tabelle7[[#This Row],[Anzahl Lieferscheine]]</f>
        <v>0.21</v>
      </c>
      <c r="N593" s="1">
        <f>Tabelle7[[#This Row],[Menge t P2O5]]/Tabelle7[[#This Row],[Anzahl Lieferscheine]]</f>
        <v>0.105</v>
      </c>
    </row>
    <row r="594" spans="1:14" x14ac:dyDescent="0.2">
      <c r="A594" s="2" t="s">
        <v>45</v>
      </c>
      <c r="B594" s="2" t="s">
        <v>45</v>
      </c>
      <c r="C594" s="2" t="s">
        <v>6</v>
      </c>
      <c r="D594" s="2" t="s">
        <v>15</v>
      </c>
      <c r="E594" s="2" t="s">
        <v>18</v>
      </c>
      <c r="F594" s="2" t="s">
        <v>61</v>
      </c>
      <c r="G594" s="1">
        <v>9093</v>
      </c>
      <c r="H594" s="1">
        <v>7361.0000000000009</v>
      </c>
      <c r="I594" s="4">
        <v>16</v>
      </c>
      <c r="J594" s="2" t="s">
        <v>71</v>
      </c>
      <c r="K594" s="1">
        <f>Tabelle7[[#This Row],[Menge kg Nges]]/1000</f>
        <v>9.093</v>
      </c>
      <c r="L594" s="1">
        <f>Tabelle7[[#This Row],[Menge kg P2O5]]/1000</f>
        <v>7.3610000000000007</v>
      </c>
      <c r="M594" s="1">
        <f>Tabelle7[[#This Row],[Menge t Nges]]/Tabelle7[[#This Row],[Anzahl Lieferscheine]]</f>
        <v>0.5683125</v>
      </c>
      <c r="N594" s="1">
        <f>Tabelle7[[#This Row],[Menge t P2O5]]/Tabelle7[[#This Row],[Anzahl Lieferscheine]]</f>
        <v>0.46006250000000004</v>
      </c>
    </row>
    <row r="595" spans="1:14" x14ac:dyDescent="0.2">
      <c r="A595" s="2" t="s">
        <v>45</v>
      </c>
      <c r="B595" s="2" t="s">
        <v>45</v>
      </c>
      <c r="C595" s="2" t="s">
        <v>6</v>
      </c>
      <c r="D595" s="2" t="s">
        <v>15</v>
      </c>
      <c r="E595" s="2" t="s">
        <v>20</v>
      </c>
      <c r="F595" s="2" t="s">
        <v>61</v>
      </c>
      <c r="G595" s="1">
        <v>4832.0000000000009</v>
      </c>
      <c r="H595" s="1">
        <v>3475</v>
      </c>
      <c r="I595" s="4">
        <v>4</v>
      </c>
      <c r="J595" s="2" t="s">
        <v>71</v>
      </c>
      <c r="K595" s="1">
        <f>Tabelle7[[#This Row],[Menge kg Nges]]/1000</f>
        <v>4.8320000000000007</v>
      </c>
      <c r="L595" s="1">
        <f>Tabelle7[[#This Row],[Menge kg P2O5]]/1000</f>
        <v>3.4750000000000001</v>
      </c>
      <c r="M595" s="1">
        <f>Tabelle7[[#This Row],[Menge t Nges]]/Tabelle7[[#This Row],[Anzahl Lieferscheine]]</f>
        <v>1.2080000000000002</v>
      </c>
      <c r="N595" s="1">
        <f>Tabelle7[[#This Row],[Menge t P2O5]]/Tabelle7[[#This Row],[Anzahl Lieferscheine]]</f>
        <v>0.86875000000000002</v>
      </c>
    </row>
    <row r="596" spans="1:14" x14ac:dyDescent="0.2">
      <c r="A596" s="2" t="s">
        <v>45</v>
      </c>
      <c r="B596" s="2" t="s">
        <v>45</v>
      </c>
      <c r="C596" s="2" t="s">
        <v>6</v>
      </c>
      <c r="D596" s="2" t="s">
        <v>15</v>
      </c>
      <c r="E596" s="2" t="s">
        <v>21</v>
      </c>
      <c r="F596" s="2" t="s">
        <v>61</v>
      </c>
      <c r="G596" s="1">
        <v>2232</v>
      </c>
      <c r="H596" s="1">
        <v>1160</v>
      </c>
      <c r="I596" s="4">
        <v>6</v>
      </c>
      <c r="J596" s="2" t="s">
        <v>71</v>
      </c>
      <c r="K596" s="1">
        <f>Tabelle7[[#This Row],[Menge kg Nges]]/1000</f>
        <v>2.2320000000000002</v>
      </c>
      <c r="L596" s="1">
        <f>Tabelle7[[#This Row],[Menge kg P2O5]]/1000</f>
        <v>1.1599999999999999</v>
      </c>
      <c r="M596" s="1">
        <f>Tabelle7[[#This Row],[Menge t Nges]]/Tabelle7[[#This Row],[Anzahl Lieferscheine]]</f>
        <v>0.37200000000000005</v>
      </c>
      <c r="N596" s="1">
        <f>Tabelle7[[#This Row],[Menge t P2O5]]/Tabelle7[[#This Row],[Anzahl Lieferscheine]]</f>
        <v>0.19333333333333333</v>
      </c>
    </row>
    <row r="597" spans="1:14" x14ac:dyDescent="0.2">
      <c r="A597" s="2" t="s">
        <v>45</v>
      </c>
      <c r="B597" s="2" t="s">
        <v>45</v>
      </c>
      <c r="C597" s="2" t="s">
        <v>6</v>
      </c>
      <c r="D597" s="2" t="s">
        <v>15</v>
      </c>
      <c r="E597" s="2" t="s">
        <v>9</v>
      </c>
      <c r="F597" s="2" t="s">
        <v>61</v>
      </c>
      <c r="G597" s="1">
        <v>4223.82</v>
      </c>
      <c r="H597" s="1">
        <v>2715.75</v>
      </c>
      <c r="I597" s="4">
        <v>12</v>
      </c>
      <c r="J597" s="2" t="s">
        <v>71</v>
      </c>
      <c r="K597" s="1">
        <f>Tabelle7[[#This Row],[Menge kg Nges]]/1000</f>
        <v>4.2238199999999999</v>
      </c>
      <c r="L597" s="1">
        <f>Tabelle7[[#This Row],[Menge kg P2O5]]/1000</f>
        <v>2.7157499999999999</v>
      </c>
      <c r="M597" s="1">
        <f>Tabelle7[[#This Row],[Menge t Nges]]/Tabelle7[[#This Row],[Anzahl Lieferscheine]]</f>
        <v>0.35198499999999999</v>
      </c>
      <c r="N597" s="1">
        <f>Tabelle7[[#This Row],[Menge t P2O5]]/Tabelle7[[#This Row],[Anzahl Lieferscheine]]</f>
        <v>0.2263125</v>
      </c>
    </row>
    <row r="598" spans="1:14" x14ac:dyDescent="0.2">
      <c r="A598" s="2" t="s">
        <v>45</v>
      </c>
      <c r="B598" s="2" t="s">
        <v>45</v>
      </c>
      <c r="C598" s="2" t="s">
        <v>6</v>
      </c>
      <c r="D598" s="2" t="s">
        <v>15</v>
      </c>
      <c r="E598" s="2" t="s">
        <v>10</v>
      </c>
      <c r="F598" s="2" t="s">
        <v>61</v>
      </c>
      <c r="G598" s="1">
        <v>567</v>
      </c>
      <c r="H598" s="1">
        <v>242.2</v>
      </c>
      <c r="I598" s="4">
        <v>1</v>
      </c>
      <c r="J598" s="2" t="s">
        <v>71</v>
      </c>
      <c r="K598" s="1">
        <f>Tabelle7[[#This Row],[Menge kg Nges]]/1000</f>
        <v>0.56699999999999995</v>
      </c>
      <c r="L598" s="1">
        <f>Tabelle7[[#This Row],[Menge kg P2O5]]/1000</f>
        <v>0.2422</v>
      </c>
      <c r="M598" s="1">
        <f>Tabelle7[[#This Row],[Menge t Nges]]/Tabelle7[[#This Row],[Anzahl Lieferscheine]]</f>
        <v>0.56699999999999995</v>
      </c>
      <c r="N598" s="1">
        <f>Tabelle7[[#This Row],[Menge t P2O5]]/Tabelle7[[#This Row],[Anzahl Lieferscheine]]</f>
        <v>0.2422</v>
      </c>
    </row>
    <row r="599" spans="1:14" x14ac:dyDescent="0.2">
      <c r="A599" s="2" t="s">
        <v>45</v>
      </c>
      <c r="B599" s="2" t="s">
        <v>45</v>
      </c>
      <c r="C599" s="2" t="s">
        <v>25</v>
      </c>
      <c r="D599" s="2" t="s">
        <v>25</v>
      </c>
      <c r="E599" s="2" t="s">
        <v>26</v>
      </c>
      <c r="F599" s="2" t="s">
        <v>61</v>
      </c>
      <c r="G599" s="1">
        <v>97340.35000000002</v>
      </c>
      <c r="H599" s="1">
        <v>35200.859999999986</v>
      </c>
      <c r="I599" s="4">
        <v>69</v>
      </c>
      <c r="J599" s="2" t="s">
        <v>71</v>
      </c>
      <c r="K599" s="1">
        <f>Tabelle7[[#This Row],[Menge kg Nges]]/1000</f>
        <v>97.340350000000015</v>
      </c>
      <c r="L599" s="1">
        <f>Tabelle7[[#This Row],[Menge kg P2O5]]/1000</f>
        <v>35.200859999999984</v>
      </c>
      <c r="M599" s="1">
        <f>Tabelle7[[#This Row],[Menge t Nges]]/Tabelle7[[#This Row],[Anzahl Lieferscheine]]</f>
        <v>1.4107297101449277</v>
      </c>
      <c r="N599" s="1">
        <f>Tabelle7[[#This Row],[Menge t P2O5]]/Tabelle7[[#This Row],[Anzahl Lieferscheine]]</f>
        <v>0.51015739130434756</v>
      </c>
    </row>
    <row r="600" spans="1:14" x14ac:dyDescent="0.2">
      <c r="A600" s="2" t="s">
        <v>45</v>
      </c>
      <c r="B600" s="2" t="s">
        <v>45</v>
      </c>
      <c r="C600" s="2" t="s">
        <v>63</v>
      </c>
      <c r="D600" s="2" t="s">
        <v>63</v>
      </c>
      <c r="E600" s="2" t="s">
        <v>63</v>
      </c>
      <c r="F600" s="2" t="s">
        <v>61</v>
      </c>
      <c r="G600" s="1">
        <v>517.5</v>
      </c>
      <c r="H600" s="1">
        <v>433.5</v>
      </c>
      <c r="I600" s="4">
        <v>3</v>
      </c>
      <c r="J600" s="2" t="s">
        <v>71</v>
      </c>
      <c r="K600" s="1">
        <f>Tabelle7[[#This Row],[Menge kg Nges]]/1000</f>
        <v>0.51749999999999996</v>
      </c>
      <c r="L600" s="1">
        <f>Tabelle7[[#This Row],[Menge kg P2O5]]/1000</f>
        <v>0.4335</v>
      </c>
      <c r="M600" s="1">
        <f>Tabelle7[[#This Row],[Menge t Nges]]/Tabelle7[[#This Row],[Anzahl Lieferscheine]]</f>
        <v>0.17249999999999999</v>
      </c>
      <c r="N600" s="1">
        <f>Tabelle7[[#This Row],[Menge t P2O5]]/Tabelle7[[#This Row],[Anzahl Lieferscheine]]</f>
        <v>0.14449999999999999</v>
      </c>
    </row>
    <row r="601" spans="1:14" x14ac:dyDescent="0.2">
      <c r="A601" s="2" t="s">
        <v>45</v>
      </c>
      <c r="B601" s="2" t="s">
        <v>28</v>
      </c>
      <c r="C601" s="2" t="s">
        <v>6</v>
      </c>
      <c r="D601" s="2" t="s">
        <v>7</v>
      </c>
      <c r="E601" s="2" t="s">
        <v>11</v>
      </c>
      <c r="F601" s="2" t="s">
        <v>61</v>
      </c>
      <c r="G601" s="1">
        <v>68.75</v>
      </c>
      <c r="H601" s="1">
        <v>56.65</v>
      </c>
      <c r="I601" s="4">
        <v>1</v>
      </c>
      <c r="J601" s="2" t="s">
        <v>71</v>
      </c>
      <c r="K601" s="1">
        <f>Tabelle7[[#This Row],[Menge kg Nges]]/1000</f>
        <v>6.8750000000000006E-2</v>
      </c>
      <c r="L601" s="1">
        <f>Tabelle7[[#This Row],[Menge kg P2O5]]/1000</f>
        <v>5.6649999999999999E-2</v>
      </c>
      <c r="M601" s="1">
        <f>Tabelle7[[#This Row],[Menge t Nges]]/Tabelle7[[#This Row],[Anzahl Lieferscheine]]</f>
        <v>6.8750000000000006E-2</v>
      </c>
      <c r="N601" s="1">
        <f>Tabelle7[[#This Row],[Menge t P2O5]]/Tabelle7[[#This Row],[Anzahl Lieferscheine]]</f>
        <v>5.6649999999999999E-2</v>
      </c>
    </row>
    <row r="602" spans="1:14" x14ac:dyDescent="0.2">
      <c r="A602" s="2" t="s">
        <v>45</v>
      </c>
      <c r="B602" s="2" t="s">
        <v>28</v>
      </c>
      <c r="C602" s="2" t="s">
        <v>6</v>
      </c>
      <c r="D602" s="2" t="s">
        <v>7</v>
      </c>
      <c r="E602" s="2" t="s">
        <v>12</v>
      </c>
      <c r="F602" s="2" t="s">
        <v>61</v>
      </c>
      <c r="G602" s="1">
        <v>325</v>
      </c>
      <c r="H602" s="1">
        <v>160</v>
      </c>
      <c r="I602" s="4">
        <v>1</v>
      </c>
      <c r="J602" s="2" t="s">
        <v>71</v>
      </c>
      <c r="K602" s="1">
        <f>Tabelle7[[#This Row],[Menge kg Nges]]/1000</f>
        <v>0.32500000000000001</v>
      </c>
      <c r="L602" s="1">
        <f>Tabelle7[[#This Row],[Menge kg P2O5]]/1000</f>
        <v>0.16</v>
      </c>
      <c r="M602" s="1">
        <f>Tabelle7[[#This Row],[Menge t Nges]]/Tabelle7[[#This Row],[Anzahl Lieferscheine]]</f>
        <v>0.32500000000000001</v>
      </c>
      <c r="N602" s="1">
        <f>Tabelle7[[#This Row],[Menge t P2O5]]/Tabelle7[[#This Row],[Anzahl Lieferscheine]]</f>
        <v>0.16</v>
      </c>
    </row>
    <row r="603" spans="1:14" x14ac:dyDescent="0.2">
      <c r="A603" s="2" t="s">
        <v>45</v>
      </c>
      <c r="B603" s="2" t="s">
        <v>28</v>
      </c>
      <c r="C603" s="2" t="s">
        <v>6</v>
      </c>
      <c r="D603" s="2" t="s">
        <v>15</v>
      </c>
      <c r="E603" s="2" t="s">
        <v>9</v>
      </c>
      <c r="F603" s="2" t="s">
        <v>61</v>
      </c>
      <c r="G603" s="1">
        <v>507</v>
      </c>
      <c r="H603" s="1">
        <v>337.5</v>
      </c>
      <c r="I603" s="4">
        <v>1</v>
      </c>
      <c r="J603" s="2" t="s">
        <v>71</v>
      </c>
      <c r="K603" s="1">
        <f>Tabelle7[[#This Row],[Menge kg Nges]]/1000</f>
        <v>0.50700000000000001</v>
      </c>
      <c r="L603" s="1">
        <f>Tabelle7[[#This Row],[Menge kg P2O5]]/1000</f>
        <v>0.33750000000000002</v>
      </c>
      <c r="M603" s="1">
        <f>Tabelle7[[#This Row],[Menge t Nges]]/Tabelle7[[#This Row],[Anzahl Lieferscheine]]</f>
        <v>0.50700000000000001</v>
      </c>
      <c r="N603" s="1">
        <f>Tabelle7[[#This Row],[Menge t P2O5]]/Tabelle7[[#This Row],[Anzahl Lieferscheine]]</f>
        <v>0.33750000000000002</v>
      </c>
    </row>
    <row r="604" spans="1:14" x14ac:dyDescent="0.2">
      <c r="A604" s="2" t="s">
        <v>45</v>
      </c>
      <c r="B604" s="2" t="s">
        <v>28</v>
      </c>
      <c r="C604" s="2" t="s">
        <v>25</v>
      </c>
      <c r="D604" s="2" t="s">
        <v>25</v>
      </c>
      <c r="E604" s="2" t="s">
        <v>26</v>
      </c>
      <c r="F604" s="2" t="s">
        <v>61</v>
      </c>
      <c r="G604" s="1">
        <v>2085.5</v>
      </c>
      <c r="H604" s="1">
        <v>742.05</v>
      </c>
      <c r="I604" s="4">
        <v>1</v>
      </c>
      <c r="J604" s="2" t="s">
        <v>71</v>
      </c>
      <c r="K604" s="1">
        <f>Tabelle7[[#This Row],[Menge kg Nges]]/1000</f>
        <v>2.0855000000000001</v>
      </c>
      <c r="L604" s="1">
        <f>Tabelle7[[#This Row],[Menge kg P2O5]]/1000</f>
        <v>0.74204999999999999</v>
      </c>
      <c r="M604" s="1">
        <f>Tabelle7[[#This Row],[Menge t Nges]]/Tabelle7[[#This Row],[Anzahl Lieferscheine]]</f>
        <v>2.0855000000000001</v>
      </c>
      <c r="N604" s="1">
        <f>Tabelle7[[#This Row],[Menge t P2O5]]/Tabelle7[[#This Row],[Anzahl Lieferscheine]]</f>
        <v>0.74204999999999999</v>
      </c>
    </row>
    <row r="605" spans="1:14" x14ac:dyDescent="0.2">
      <c r="A605" s="2" t="s">
        <v>51</v>
      </c>
      <c r="B605" s="2" t="s">
        <v>32</v>
      </c>
      <c r="C605" s="2" t="s">
        <v>6</v>
      </c>
      <c r="D605" s="2" t="s">
        <v>15</v>
      </c>
      <c r="E605" s="2" t="s">
        <v>18</v>
      </c>
      <c r="F605" s="2" t="s">
        <v>61</v>
      </c>
      <c r="G605" s="1">
        <v>322</v>
      </c>
      <c r="H605" s="1">
        <v>214.2</v>
      </c>
      <c r="I605" s="4">
        <v>2</v>
      </c>
      <c r="J605" s="2" t="s">
        <v>71</v>
      </c>
      <c r="K605" s="1">
        <f>Tabelle7[[#This Row],[Menge kg Nges]]/1000</f>
        <v>0.32200000000000001</v>
      </c>
      <c r="L605" s="1">
        <f>Tabelle7[[#This Row],[Menge kg P2O5]]/1000</f>
        <v>0.2142</v>
      </c>
      <c r="M605" s="1">
        <f>Tabelle7[[#This Row],[Menge t Nges]]/Tabelle7[[#This Row],[Anzahl Lieferscheine]]</f>
        <v>0.161</v>
      </c>
      <c r="N605" s="1">
        <f>Tabelle7[[#This Row],[Menge t P2O5]]/Tabelle7[[#This Row],[Anzahl Lieferscheine]]</f>
        <v>0.1071</v>
      </c>
    </row>
    <row r="606" spans="1:14" x14ac:dyDescent="0.2">
      <c r="A606" s="2" t="s">
        <v>51</v>
      </c>
      <c r="B606" s="2" t="s">
        <v>27</v>
      </c>
      <c r="C606" s="2" t="s">
        <v>6</v>
      </c>
      <c r="D606" s="2" t="s">
        <v>15</v>
      </c>
      <c r="E606" s="2" t="s">
        <v>18</v>
      </c>
      <c r="F606" s="2" t="s">
        <v>61</v>
      </c>
      <c r="G606" s="1">
        <v>848</v>
      </c>
      <c r="H606" s="1">
        <v>556.79999999999995</v>
      </c>
      <c r="I606" s="4">
        <v>2</v>
      </c>
      <c r="J606" s="2" t="s">
        <v>71</v>
      </c>
      <c r="K606" s="1">
        <f>Tabelle7[[#This Row],[Menge kg Nges]]/1000</f>
        <v>0.84799999999999998</v>
      </c>
      <c r="L606" s="1">
        <f>Tabelle7[[#This Row],[Menge kg P2O5]]/1000</f>
        <v>0.55679999999999996</v>
      </c>
      <c r="M606" s="1">
        <f>Tabelle7[[#This Row],[Menge t Nges]]/Tabelle7[[#This Row],[Anzahl Lieferscheine]]</f>
        <v>0.42399999999999999</v>
      </c>
      <c r="N606" s="1">
        <f>Tabelle7[[#This Row],[Menge t P2O5]]/Tabelle7[[#This Row],[Anzahl Lieferscheine]]</f>
        <v>0.27839999999999998</v>
      </c>
    </row>
    <row r="607" spans="1:14" x14ac:dyDescent="0.2">
      <c r="A607" s="2" t="s">
        <v>51</v>
      </c>
      <c r="B607" s="2" t="s">
        <v>34</v>
      </c>
      <c r="C607" s="2" t="s">
        <v>6</v>
      </c>
      <c r="D607" s="2" t="s">
        <v>15</v>
      </c>
      <c r="E607" s="2" t="s">
        <v>8</v>
      </c>
      <c r="F607" s="2" t="s">
        <v>61</v>
      </c>
      <c r="G607" s="1">
        <v>85.5</v>
      </c>
      <c r="H607" s="1">
        <v>61.7</v>
      </c>
      <c r="I607" s="4">
        <v>1</v>
      </c>
      <c r="J607" s="2" t="s">
        <v>71</v>
      </c>
      <c r="K607" s="1">
        <f>Tabelle7[[#This Row],[Menge kg Nges]]/1000</f>
        <v>8.5500000000000007E-2</v>
      </c>
      <c r="L607" s="1">
        <f>Tabelle7[[#This Row],[Menge kg P2O5]]/1000</f>
        <v>6.1700000000000005E-2</v>
      </c>
      <c r="M607" s="1">
        <f>Tabelle7[[#This Row],[Menge t Nges]]/Tabelle7[[#This Row],[Anzahl Lieferscheine]]</f>
        <v>8.5500000000000007E-2</v>
      </c>
      <c r="N607" s="1">
        <f>Tabelle7[[#This Row],[Menge t P2O5]]/Tabelle7[[#This Row],[Anzahl Lieferscheine]]</f>
        <v>6.1700000000000005E-2</v>
      </c>
    </row>
    <row r="608" spans="1:14" x14ac:dyDescent="0.2">
      <c r="A608" s="2" t="s">
        <v>51</v>
      </c>
      <c r="B608" s="2" t="s">
        <v>34</v>
      </c>
      <c r="C608" s="2" t="s">
        <v>6</v>
      </c>
      <c r="D608" s="2" t="s">
        <v>15</v>
      </c>
      <c r="E608" s="2" t="s">
        <v>18</v>
      </c>
      <c r="F608" s="2" t="s">
        <v>61</v>
      </c>
      <c r="G608" s="1">
        <v>504</v>
      </c>
      <c r="H608" s="1">
        <v>408</v>
      </c>
      <c r="I608" s="4">
        <v>1</v>
      </c>
      <c r="J608" s="2" t="s">
        <v>71</v>
      </c>
      <c r="K608" s="1">
        <f>Tabelle7[[#This Row],[Menge kg Nges]]/1000</f>
        <v>0.504</v>
      </c>
      <c r="L608" s="1">
        <f>Tabelle7[[#This Row],[Menge kg P2O5]]/1000</f>
        <v>0.40799999999999997</v>
      </c>
      <c r="M608" s="1">
        <f>Tabelle7[[#This Row],[Menge t Nges]]/Tabelle7[[#This Row],[Anzahl Lieferscheine]]</f>
        <v>0.504</v>
      </c>
      <c r="N608" s="1">
        <f>Tabelle7[[#This Row],[Menge t P2O5]]/Tabelle7[[#This Row],[Anzahl Lieferscheine]]</f>
        <v>0.40799999999999997</v>
      </c>
    </row>
    <row r="609" spans="1:14" x14ac:dyDescent="0.2">
      <c r="A609" s="2" t="s">
        <v>51</v>
      </c>
      <c r="B609" s="2" t="s">
        <v>34</v>
      </c>
      <c r="C609" s="2" t="s">
        <v>6</v>
      </c>
      <c r="D609" s="2" t="s">
        <v>15</v>
      </c>
      <c r="E609" s="2" t="s">
        <v>20</v>
      </c>
      <c r="F609" s="2" t="s">
        <v>61</v>
      </c>
      <c r="G609" s="1">
        <v>111</v>
      </c>
      <c r="H609" s="1">
        <v>97.2</v>
      </c>
      <c r="I609" s="4">
        <v>1</v>
      </c>
      <c r="J609" s="2" t="s">
        <v>71</v>
      </c>
      <c r="K609" s="1">
        <f>Tabelle7[[#This Row],[Menge kg Nges]]/1000</f>
        <v>0.111</v>
      </c>
      <c r="L609" s="1">
        <f>Tabelle7[[#This Row],[Menge kg P2O5]]/1000</f>
        <v>9.7200000000000009E-2</v>
      </c>
      <c r="M609" s="1">
        <f>Tabelle7[[#This Row],[Menge t Nges]]/Tabelle7[[#This Row],[Anzahl Lieferscheine]]</f>
        <v>0.111</v>
      </c>
      <c r="N609" s="1">
        <f>Tabelle7[[#This Row],[Menge t P2O5]]/Tabelle7[[#This Row],[Anzahl Lieferscheine]]</f>
        <v>9.7200000000000009E-2</v>
      </c>
    </row>
    <row r="610" spans="1:14" x14ac:dyDescent="0.2">
      <c r="A610" s="2" t="s">
        <v>51</v>
      </c>
      <c r="B610" s="2" t="s">
        <v>51</v>
      </c>
      <c r="C610" s="2" t="s">
        <v>6</v>
      </c>
      <c r="D610" s="2" t="s">
        <v>7</v>
      </c>
      <c r="E610" s="2" t="s">
        <v>9</v>
      </c>
      <c r="F610" s="2" t="s">
        <v>61</v>
      </c>
      <c r="G610" s="1">
        <v>656.3</v>
      </c>
      <c r="H610" s="1">
        <v>271.5</v>
      </c>
      <c r="I610" s="4">
        <v>7</v>
      </c>
      <c r="J610" s="2" t="s">
        <v>71</v>
      </c>
      <c r="K610" s="1">
        <f>Tabelle7[[#This Row],[Menge kg Nges]]/1000</f>
        <v>0.65629999999999999</v>
      </c>
      <c r="L610" s="1">
        <f>Tabelle7[[#This Row],[Menge kg P2O5]]/1000</f>
        <v>0.27150000000000002</v>
      </c>
      <c r="M610" s="1">
        <f>Tabelle7[[#This Row],[Menge t Nges]]/Tabelle7[[#This Row],[Anzahl Lieferscheine]]</f>
        <v>9.3757142857142858E-2</v>
      </c>
      <c r="N610" s="1">
        <f>Tabelle7[[#This Row],[Menge t P2O5]]/Tabelle7[[#This Row],[Anzahl Lieferscheine]]</f>
        <v>3.8785714285714291E-2</v>
      </c>
    </row>
    <row r="611" spans="1:14" x14ac:dyDescent="0.2">
      <c r="A611" s="2" t="s">
        <v>51</v>
      </c>
      <c r="B611" s="2" t="s">
        <v>51</v>
      </c>
      <c r="C611" s="2" t="s">
        <v>6</v>
      </c>
      <c r="D611" s="2" t="s">
        <v>7</v>
      </c>
      <c r="E611" s="2" t="s">
        <v>11</v>
      </c>
      <c r="F611" s="2" t="s">
        <v>61</v>
      </c>
      <c r="G611" s="1">
        <v>8240.9399999999987</v>
      </c>
      <c r="H611" s="1">
        <v>3646.0099999999993</v>
      </c>
      <c r="I611" s="4">
        <v>45</v>
      </c>
      <c r="J611" s="2" t="s">
        <v>71</v>
      </c>
      <c r="K611" s="1">
        <f>Tabelle7[[#This Row],[Menge kg Nges]]/1000</f>
        <v>8.2409399999999984</v>
      </c>
      <c r="L611" s="1">
        <f>Tabelle7[[#This Row],[Menge kg P2O5]]/1000</f>
        <v>3.6460099999999995</v>
      </c>
      <c r="M611" s="1">
        <f>Tabelle7[[#This Row],[Menge t Nges]]/Tabelle7[[#This Row],[Anzahl Lieferscheine]]</f>
        <v>0.18313199999999996</v>
      </c>
      <c r="N611" s="1">
        <f>Tabelle7[[#This Row],[Menge t P2O5]]/Tabelle7[[#This Row],[Anzahl Lieferscheine]]</f>
        <v>8.1022444444444439E-2</v>
      </c>
    </row>
    <row r="612" spans="1:14" x14ac:dyDescent="0.2">
      <c r="A612" s="2" t="s">
        <v>51</v>
      </c>
      <c r="B612" s="2" t="s">
        <v>51</v>
      </c>
      <c r="C612" s="2" t="s">
        <v>6</v>
      </c>
      <c r="D612" s="2" t="s">
        <v>7</v>
      </c>
      <c r="E612" s="2" t="s">
        <v>12</v>
      </c>
      <c r="F612" s="2" t="s">
        <v>61</v>
      </c>
      <c r="G612" s="1">
        <v>23711.039999999997</v>
      </c>
      <c r="H612" s="1">
        <v>10873.74</v>
      </c>
      <c r="I612" s="4">
        <v>116</v>
      </c>
      <c r="J612" s="2" t="s">
        <v>71</v>
      </c>
      <c r="K612" s="1">
        <f>Tabelle7[[#This Row],[Menge kg Nges]]/1000</f>
        <v>23.711039999999997</v>
      </c>
      <c r="L612" s="1">
        <f>Tabelle7[[#This Row],[Menge kg P2O5]]/1000</f>
        <v>10.87374</v>
      </c>
      <c r="M612" s="1">
        <f>Tabelle7[[#This Row],[Menge t Nges]]/Tabelle7[[#This Row],[Anzahl Lieferscheine]]</f>
        <v>0.20440551724137929</v>
      </c>
      <c r="N612" s="1">
        <f>Tabelle7[[#This Row],[Menge t P2O5]]/Tabelle7[[#This Row],[Anzahl Lieferscheine]]</f>
        <v>9.3739137931034486E-2</v>
      </c>
    </row>
    <row r="613" spans="1:14" x14ac:dyDescent="0.2">
      <c r="A613" s="2" t="s">
        <v>51</v>
      </c>
      <c r="B613" s="2" t="s">
        <v>51</v>
      </c>
      <c r="C613" s="2" t="s">
        <v>6</v>
      </c>
      <c r="D613" s="2" t="s">
        <v>7</v>
      </c>
      <c r="E613" s="2" t="s">
        <v>13</v>
      </c>
      <c r="F613" s="2" t="s">
        <v>61</v>
      </c>
      <c r="G613" s="1">
        <v>709.5</v>
      </c>
      <c r="H613" s="1">
        <v>270.89999999999998</v>
      </c>
      <c r="I613" s="4">
        <v>3</v>
      </c>
      <c r="J613" s="2" t="s">
        <v>71</v>
      </c>
      <c r="K613" s="1">
        <f>Tabelle7[[#This Row],[Menge kg Nges]]/1000</f>
        <v>0.70950000000000002</v>
      </c>
      <c r="L613" s="1">
        <f>Tabelle7[[#This Row],[Menge kg P2O5]]/1000</f>
        <v>0.27089999999999997</v>
      </c>
      <c r="M613" s="1">
        <f>Tabelle7[[#This Row],[Menge t Nges]]/Tabelle7[[#This Row],[Anzahl Lieferscheine]]</f>
        <v>0.23650000000000002</v>
      </c>
      <c r="N613" s="1">
        <f>Tabelle7[[#This Row],[Menge t P2O5]]/Tabelle7[[#This Row],[Anzahl Lieferscheine]]</f>
        <v>9.0299999999999991E-2</v>
      </c>
    </row>
    <row r="614" spans="1:14" x14ac:dyDescent="0.2">
      <c r="A614" s="2" t="s">
        <v>51</v>
      </c>
      <c r="B614" s="2" t="s">
        <v>51</v>
      </c>
      <c r="C614" s="2" t="s">
        <v>6</v>
      </c>
      <c r="D614" s="2" t="s">
        <v>7</v>
      </c>
      <c r="E614" s="2" t="s">
        <v>14</v>
      </c>
      <c r="F614" s="2" t="s">
        <v>61</v>
      </c>
      <c r="G614" s="1">
        <v>12905.599999999999</v>
      </c>
      <c r="H614" s="1">
        <v>6308.3</v>
      </c>
      <c r="I614" s="4">
        <v>50</v>
      </c>
      <c r="J614" s="2" t="s">
        <v>71</v>
      </c>
      <c r="K614" s="1">
        <f>Tabelle7[[#This Row],[Menge kg Nges]]/1000</f>
        <v>12.905599999999998</v>
      </c>
      <c r="L614" s="1">
        <f>Tabelle7[[#This Row],[Menge kg P2O5]]/1000</f>
        <v>6.3083</v>
      </c>
      <c r="M614" s="1">
        <f>Tabelle7[[#This Row],[Menge t Nges]]/Tabelle7[[#This Row],[Anzahl Lieferscheine]]</f>
        <v>0.25811199999999995</v>
      </c>
      <c r="N614" s="1">
        <f>Tabelle7[[#This Row],[Menge t P2O5]]/Tabelle7[[#This Row],[Anzahl Lieferscheine]]</f>
        <v>0.126166</v>
      </c>
    </row>
    <row r="615" spans="1:14" x14ac:dyDescent="0.2">
      <c r="A615" s="2" t="s">
        <v>51</v>
      </c>
      <c r="B615" s="2" t="s">
        <v>51</v>
      </c>
      <c r="C615" s="2" t="s">
        <v>6</v>
      </c>
      <c r="D615" s="2" t="s">
        <v>15</v>
      </c>
      <c r="E615" s="2" t="s">
        <v>18</v>
      </c>
      <c r="F615" s="2" t="s">
        <v>61</v>
      </c>
      <c r="G615" s="1">
        <v>5208.7000000000035</v>
      </c>
      <c r="H615" s="1">
        <v>3596.9999999999986</v>
      </c>
      <c r="I615" s="4">
        <v>47</v>
      </c>
      <c r="J615" s="2" t="s">
        <v>71</v>
      </c>
      <c r="K615" s="1">
        <f>Tabelle7[[#This Row],[Menge kg Nges]]/1000</f>
        <v>5.2087000000000039</v>
      </c>
      <c r="L615" s="1">
        <f>Tabelle7[[#This Row],[Menge kg P2O5]]/1000</f>
        <v>3.5969999999999986</v>
      </c>
      <c r="M615" s="1">
        <f>Tabelle7[[#This Row],[Menge t Nges]]/Tabelle7[[#This Row],[Anzahl Lieferscheine]]</f>
        <v>0.11082340425531924</v>
      </c>
      <c r="N615" s="1">
        <f>Tabelle7[[#This Row],[Menge t P2O5]]/Tabelle7[[#This Row],[Anzahl Lieferscheine]]</f>
        <v>7.6531914893616992E-2</v>
      </c>
    </row>
    <row r="616" spans="1:14" x14ac:dyDescent="0.2">
      <c r="A616" s="2" t="s">
        <v>51</v>
      </c>
      <c r="B616" s="2" t="s">
        <v>51</v>
      </c>
      <c r="C616" s="2" t="s">
        <v>6</v>
      </c>
      <c r="D616" s="2" t="s">
        <v>15</v>
      </c>
      <c r="E616" s="2" t="s">
        <v>21</v>
      </c>
      <c r="F616" s="2" t="s">
        <v>61</v>
      </c>
      <c r="G616" s="1">
        <v>1999.2</v>
      </c>
      <c r="H616" s="1">
        <v>1176</v>
      </c>
      <c r="I616" s="4">
        <v>7</v>
      </c>
      <c r="J616" s="2" t="s">
        <v>71</v>
      </c>
      <c r="K616" s="1">
        <f>Tabelle7[[#This Row],[Menge kg Nges]]/1000</f>
        <v>1.9992000000000001</v>
      </c>
      <c r="L616" s="1">
        <f>Tabelle7[[#This Row],[Menge kg P2O5]]/1000</f>
        <v>1.1759999999999999</v>
      </c>
      <c r="M616" s="1">
        <f>Tabelle7[[#This Row],[Menge t Nges]]/Tabelle7[[#This Row],[Anzahl Lieferscheine]]</f>
        <v>0.28560000000000002</v>
      </c>
      <c r="N616" s="1">
        <f>Tabelle7[[#This Row],[Menge t P2O5]]/Tabelle7[[#This Row],[Anzahl Lieferscheine]]</f>
        <v>0.16799999999999998</v>
      </c>
    </row>
    <row r="617" spans="1:14" x14ac:dyDescent="0.2">
      <c r="A617" s="2" t="s">
        <v>51</v>
      </c>
      <c r="B617" s="2" t="s">
        <v>51</v>
      </c>
      <c r="C617" s="2" t="s">
        <v>6</v>
      </c>
      <c r="D617" s="2" t="s">
        <v>15</v>
      </c>
      <c r="E617" s="2" t="s">
        <v>10</v>
      </c>
      <c r="F617" s="2" t="s">
        <v>61</v>
      </c>
      <c r="G617" s="1">
        <v>81</v>
      </c>
      <c r="H617" s="1">
        <v>34.6</v>
      </c>
      <c r="I617" s="4">
        <v>1</v>
      </c>
      <c r="J617" s="2" t="s">
        <v>71</v>
      </c>
      <c r="K617" s="1">
        <f>Tabelle7[[#This Row],[Menge kg Nges]]/1000</f>
        <v>8.1000000000000003E-2</v>
      </c>
      <c r="L617" s="1">
        <f>Tabelle7[[#This Row],[Menge kg P2O5]]/1000</f>
        <v>3.4599999999999999E-2</v>
      </c>
      <c r="M617" s="1">
        <f>Tabelle7[[#This Row],[Menge t Nges]]/Tabelle7[[#This Row],[Anzahl Lieferscheine]]</f>
        <v>8.1000000000000003E-2</v>
      </c>
      <c r="N617" s="1">
        <f>Tabelle7[[#This Row],[Menge t P2O5]]/Tabelle7[[#This Row],[Anzahl Lieferscheine]]</f>
        <v>3.4599999999999999E-2</v>
      </c>
    </row>
    <row r="618" spans="1:14" x14ac:dyDescent="0.2">
      <c r="A618" s="2" t="s">
        <v>51</v>
      </c>
      <c r="B618" s="2" t="s">
        <v>51</v>
      </c>
      <c r="C618" s="2" t="s">
        <v>25</v>
      </c>
      <c r="D618" s="2" t="s">
        <v>25</v>
      </c>
      <c r="E618" s="2" t="s">
        <v>26</v>
      </c>
      <c r="F618" s="2" t="s">
        <v>61</v>
      </c>
      <c r="G618" s="1">
        <v>748</v>
      </c>
      <c r="H618" s="1">
        <v>374.2</v>
      </c>
      <c r="I618" s="4">
        <v>8</v>
      </c>
      <c r="J618" s="2" t="s">
        <v>71</v>
      </c>
      <c r="K618" s="1">
        <f>Tabelle7[[#This Row],[Menge kg Nges]]/1000</f>
        <v>0.748</v>
      </c>
      <c r="L618" s="1">
        <f>Tabelle7[[#This Row],[Menge kg P2O5]]/1000</f>
        <v>0.37419999999999998</v>
      </c>
      <c r="M618" s="1">
        <f>Tabelle7[[#This Row],[Menge t Nges]]/Tabelle7[[#This Row],[Anzahl Lieferscheine]]</f>
        <v>9.35E-2</v>
      </c>
      <c r="N618" s="1">
        <f>Tabelle7[[#This Row],[Menge t P2O5]]/Tabelle7[[#This Row],[Anzahl Lieferscheine]]</f>
        <v>4.6774999999999997E-2</v>
      </c>
    </row>
    <row r="619" spans="1:14" x14ac:dyDescent="0.2">
      <c r="A619" s="2" t="s">
        <v>51</v>
      </c>
      <c r="B619" s="2" t="s">
        <v>51</v>
      </c>
      <c r="C619" s="2" t="s">
        <v>63</v>
      </c>
      <c r="D619" s="2" t="s">
        <v>63</v>
      </c>
      <c r="E619" s="2" t="s">
        <v>63</v>
      </c>
      <c r="F619" s="2" t="s">
        <v>61</v>
      </c>
      <c r="G619" s="1">
        <v>480</v>
      </c>
      <c r="H619" s="1">
        <v>390</v>
      </c>
      <c r="I619" s="4">
        <v>3</v>
      </c>
      <c r="J619" s="2" t="s">
        <v>71</v>
      </c>
      <c r="K619" s="1">
        <f>Tabelle7[[#This Row],[Menge kg Nges]]/1000</f>
        <v>0.48</v>
      </c>
      <c r="L619" s="1">
        <f>Tabelle7[[#This Row],[Menge kg P2O5]]/1000</f>
        <v>0.39</v>
      </c>
      <c r="M619" s="1">
        <f>Tabelle7[[#This Row],[Menge t Nges]]/Tabelle7[[#This Row],[Anzahl Lieferscheine]]</f>
        <v>0.16</v>
      </c>
      <c r="N619" s="1">
        <f>Tabelle7[[#This Row],[Menge t P2O5]]/Tabelle7[[#This Row],[Anzahl Lieferscheine]]</f>
        <v>0.13</v>
      </c>
    </row>
    <row r="620" spans="1:14" x14ac:dyDescent="0.2">
      <c r="A620" s="2" t="s">
        <v>51</v>
      </c>
      <c r="B620" s="2" t="s">
        <v>52</v>
      </c>
      <c r="C620" s="2" t="s">
        <v>6</v>
      </c>
      <c r="D620" s="2" t="s">
        <v>7</v>
      </c>
      <c r="E620" s="2" t="s">
        <v>11</v>
      </c>
      <c r="F620" s="2" t="s">
        <v>61</v>
      </c>
      <c r="G620" s="1">
        <v>34.56</v>
      </c>
      <c r="H620" s="1">
        <v>7.68</v>
      </c>
      <c r="I620" s="4">
        <v>2</v>
      </c>
      <c r="J620" s="2" t="s">
        <v>71</v>
      </c>
      <c r="K620" s="1">
        <f>Tabelle7[[#This Row],[Menge kg Nges]]/1000</f>
        <v>3.456E-2</v>
      </c>
      <c r="L620" s="1">
        <f>Tabelle7[[#This Row],[Menge kg P2O5]]/1000</f>
        <v>7.6799999999999993E-3</v>
      </c>
      <c r="M620" s="1">
        <f>Tabelle7[[#This Row],[Menge t Nges]]/Tabelle7[[#This Row],[Anzahl Lieferscheine]]</f>
        <v>1.728E-2</v>
      </c>
      <c r="N620" s="1">
        <f>Tabelle7[[#This Row],[Menge t P2O5]]/Tabelle7[[#This Row],[Anzahl Lieferscheine]]</f>
        <v>3.8399999999999997E-3</v>
      </c>
    </row>
    <row r="621" spans="1:14" x14ac:dyDescent="0.2">
      <c r="A621" s="2" t="s">
        <v>51</v>
      </c>
      <c r="B621" s="2" t="s">
        <v>52</v>
      </c>
      <c r="C621" s="2" t="s">
        <v>6</v>
      </c>
      <c r="D621" s="2" t="s">
        <v>7</v>
      </c>
      <c r="E621" s="2" t="s">
        <v>12</v>
      </c>
      <c r="F621" s="2" t="s">
        <v>61</v>
      </c>
      <c r="G621" s="1">
        <v>215.3</v>
      </c>
      <c r="H621" s="1">
        <v>106.88</v>
      </c>
      <c r="I621" s="4">
        <v>2</v>
      </c>
      <c r="J621" s="2" t="s">
        <v>71</v>
      </c>
      <c r="K621" s="1">
        <f>Tabelle7[[#This Row],[Menge kg Nges]]/1000</f>
        <v>0.21530000000000002</v>
      </c>
      <c r="L621" s="1">
        <f>Tabelle7[[#This Row],[Menge kg P2O5]]/1000</f>
        <v>0.10687999999999999</v>
      </c>
      <c r="M621" s="1">
        <f>Tabelle7[[#This Row],[Menge t Nges]]/Tabelle7[[#This Row],[Anzahl Lieferscheine]]</f>
        <v>0.10765000000000001</v>
      </c>
      <c r="N621" s="1">
        <f>Tabelle7[[#This Row],[Menge t P2O5]]/Tabelle7[[#This Row],[Anzahl Lieferscheine]]</f>
        <v>5.3439999999999994E-2</v>
      </c>
    </row>
    <row r="622" spans="1:14" x14ac:dyDescent="0.2">
      <c r="A622" s="2" t="s">
        <v>51</v>
      </c>
      <c r="B622" s="2" t="s">
        <v>52</v>
      </c>
      <c r="C622" s="2" t="s">
        <v>6</v>
      </c>
      <c r="D622" s="2" t="s">
        <v>15</v>
      </c>
      <c r="E622" s="2" t="s">
        <v>18</v>
      </c>
      <c r="F622" s="2" t="s">
        <v>61</v>
      </c>
      <c r="G622" s="1">
        <v>996</v>
      </c>
      <c r="H622" s="1">
        <v>647.4</v>
      </c>
      <c r="I622" s="4">
        <v>7</v>
      </c>
      <c r="J622" s="2" t="s">
        <v>71</v>
      </c>
      <c r="K622" s="1">
        <f>Tabelle7[[#This Row],[Menge kg Nges]]/1000</f>
        <v>0.996</v>
      </c>
      <c r="L622" s="1">
        <f>Tabelle7[[#This Row],[Menge kg P2O5]]/1000</f>
        <v>0.64739999999999998</v>
      </c>
      <c r="M622" s="1">
        <f>Tabelle7[[#This Row],[Menge t Nges]]/Tabelle7[[#This Row],[Anzahl Lieferscheine]]</f>
        <v>0.14228571428571429</v>
      </c>
      <c r="N622" s="1">
        <f>Tabelle7[[#This Row],[Menge t P2O5]]/Tabelle7[[#This Row],[Anzahl Lieferscheine]]</f>
        <v>9.2485714285714282E-2</v>
      </c>
    </row>
    <row r="623" spans="1:14" x14ac:dyDescent="0.2">
      <c r="A623" s="2" t="s">
        <v>51</v>
      </c>
      <c r="B623" s="2" t="s">
        <v>52</v>
      </c>
      <c r="C623" s="2" t="s">
        <v>6</v>
      </c>
      <c r="D623" s="2" t="s">
        <v>15</v>
      </c>
      <c r="E623" s="2" t="s">
        <v>31</v>
      </c>
      <c r="F623" s="2" t="s">
        <v>61</v>
      </c>
      <c r="G623" s="1">
        <v>61.5</v>
      </c>
      <c r="H623" s="1">
        <v>27.75</v>
      </c>
      <c r="I623" s="4">
        <v>1</v>
      </c>
      <c r="J623" s="2" t="s">
        <v>71</v>
      </c>
      <c r="K623" s="1">
        <f>Tabelle7[[#This Row],[Menge kg Nges]]/1000</f>
        <v>6.1499999999999999E-2</v>
      </c>
      <c r="L623" s="1">
        <f>Tabelle7[[#This Row],[Menge kg P2O5]]/1000</f>
        <v>2.775E-2</v>
      </c>
      <c r="M623" s="1">
        <f>Tabelle7[[#This Row],[Menge t Nges]]/Tabelle7[[#This Row],[Anzahl Lieferscheine]]</f>
        <v>6.1499999999999999E-2</v>
      </c>
      <c r="N623" s="1">
        <f>Tabelle7[[#This Row],[Menge t P2O5]]/Tabelle7[[#This Row],[Anzahl Lieferscheine]]</f>
        <v>2.775E-2</v>
      </c>
    </row>
    <row r="624" spans="1:14" x14ac:dyDescent="0.2">
      <c r="A624" s="2" t="s">
        <v>51</v>
      </c>
      <c r="B624" s="2" t="s">
        <v>39</v>
      </c>
      <c r="C624" s="2" t="s">
        <v>6</v>
      </c>
      <c r="D624" s="2" t="s">
        <v>7</v>
      </c>
      <c r="E624" s="2" t="s">
        <v>9</v>
      </c>
      <c r="F624" s="2" t="s">
        <v>61</v>
      </c>
      <c r="G624" s="1">
        <v>86</v>
      </c>
      <c r="H624" s="1">
        <v>34</v>
      </c>
      <c r="I624" s="4">
        <v>1</v>
      </c>
      <c r="J624" s="2" t="s">
        <v>71</v>
      </c>
      <c r="K624" s="1">
        <f>Tabelle7[[#This Row],[Menge kg Nges]]/1000</f>
        <v>8.5999999999999993E-2</v>
      </c>
      <c r="L624" s="1">
        <f>Tabelle7[[#This Row],[Menge kg P2O5]]/1000</f>
        <v>3.4000000000000002E-2</v>
      </c>
      <c r="M624" s="1">
        <f>Tabelle7[[#This Row],[Menge t Nges]]/Tabelle7[[#This Row],[Anzahl Lieferscheine]]</f>
        <v>8.5999999999999993E-2</v>
      </c>
      <c r="N624" s="1">
        <f>Tabelle7[[#This Row],[Menge t P2O5]]/Tabelle7[[#This Row],[Anzahl Lieferscheine]]</f>
        <v>3.4000000000000002E-2</v>
      </c>
    </row>
    <row r="625" spans="1:14" x14ac:dyDescent="0.2">
      <c r="A625" s="2" t="s">
        <v>51</v>
      </c>
      <c r="B625" s="2" t="s">
        <v>39</v>
      </c>
      <c r="C625" s="2" t="s">
        <v>6</v>
      </c>
      <c r="D625" s="2" t="s">
        <v>7</v>
      </c>
      <c r="E625" s="2" t="s">
        <v>12</v>
      </c>
      <c r="F625" s="2" t="s">
        <v>61</v>
      </c>
      <c r="G625" s="1">
        <v>228</v>
      </c>
      <c r="H625" s="1">
        <v>72</v>
      </c>
      <c r="I625" s="4">
        <v>1</v>
      </c>
      <c r="J625" s="2" t="s">
        <v>71</v>
      </c>
      <c r="K625" s="1">
        <f>Tabelle7[[#This Row],[Menge kg Nges]]/1000</f>
        <v>0.22800000000000001</v>
      </c>
      <c r="L625" s="1">
        <f>Tabelle7[[#This Row],[Menge kg P2O5]]/1000</f>
        <v>7.1999999999999995E-2</v>
      </c>
      <c r="M625" s="1">
        <f>Tabelle7[[#This Row],[Menge t Nges]]/Tabelle7[[#This Row],[Anzahl Lieferscheine]]</f>
        <v>0.22800000000000001</v>
      </c>
      <c r="N625" s="1">
        <f>Tabelle7[[#This Row],[Menge t P2O5]]/Tabelle7[[#This Row],[Anzahl Lieferscheine]]</f>
        <v>7.1999999999999995E-2</v>
      </c>
    </row>
    <row r="626" spans="1:14" x14ac:dyDescent="0.2">
      <c r="A626" s="2" t="s">
        <v>51</v>
      </c>
      <c r="B626" s="2" t="s">
        <v>40</v>
      </c>
      <c r="C626" s="2" t="s">
        <v>25</v>
      </c>
      <c r="D626" s="2" t="s">
        <v>25</v>
      </c>
      <c r="E626" s="2" t="s">
        <v>26</v>
      </c>
      <c r="F626" s="2" t="s">
        <v>61</v>
      </c>
      <c r="G626" s="1">
        <v>410.9</v>
      </c>
      <c r="H626" s="1">
        <v>217.7</v>
      </c>
      <c r="I626" s="4">
        <v>2</v>
      </c>
      <c r="J626" s="2" t="s">
        <v>71</v>
      </c>
      <c r="K626" s="1">
        <f>Tabelle7[[#This Row],[Menge kg Nges]]/1000</f>
        <v>0.41089999999999999</v>
      </c>
      <c r="L626" s="1">
        <f>Tabelle7[[#This Row],[Menge kg P2O5]]/1000</f>
        <v>0.21769999999999998</v>
      </c>
      <c r="M626" s="1">
        <f>Tabelle7[[#This Row],[Menge t Nges]]/Tabelle7[[#This Row],[Anzahl Lieferscheine]]</f>
        <v>0.20544999999999999</v>
      </c>
      <c r="N626" s="1">
        <f>Tabelle7[[#This Row],[Menge t P2O5]]/Tabelle7[[#This Row],[Anzahl Lieferscheine]]</f>
        <v>0.10884999999999999</v>
      </c>
    </row>
    <row r="627" spans="1:14" x14ac:dyDescent="0.2">
      <c r="A627" s="2" t="s">
        <v>51</v>
      </c>
      <c r="B627" s="2" t="s">
        <v>53</v>
      </c>
      <c r="C627" s="2" t="s">
        <v>6</v>
      </c>
      <c r="D627" s="2" t="s">
        <v>15</v>
      </c>
      <c r="E627" s="2" t="s">
        <v>18</v>
      </c>
      <c r="F627" s="2" t="s">
        <v>61</v>
      </c>
      <c r="G627" s="1">
        <v>217.88</v>
      </c>
      <c r="H627" s="1">
        <v>178.98000000000002</v>
      </c>
      <c r="I627" s="4">
        <v>2</v>
      </c>
      <c r="J627" s="2" t="s">
        <v>71</v>
      </c>
      <c r="K627" s="1">
        <f>Tabelle7[[#This Row],[Menge kg Nges]]/1000</f>
        <v>0.21787999999999999</v>
      </c>
      <c r="L627" s="1">
        <f>Tabelle7[[#This Row],[Menge kg P2O5]]/1000</f>
        <v>0.17898000000000003</v>
      </c>
      <c r="M627" s="1">
        <f>Tabelle7[[#This Row],[Menge t Nges]]/Tabelle7[[#This Row],[Anzahl Lieferscheine]]</f>
        <v>0.10894</v>
      </c>
      <c r="N627" s="1">
        <f>Tabelle7[[#This Row],[Menge t P2O5]]/Tabelle7[[#This Row],[Anzahl Lieferscheine]]</f>
        <v>8.9490000000000014E-2</v>
      </c>
    </row>
    <row r="628" spans="1:14" x14ac:dyDescent="0.2">
      <c r="A628" s="2" t="s">
        <v>51</v>
      </c>
      <c r="B628" s="2" t="s">
        <v>53</v>
      </c>
      <c r="C628" s="2" t="s">
        <v>25</v>
      </c>
      <c r="D628" s="2" t="s">
        <v>25</v>
      </c>
      <c r="E628" s="2" t="s">
        <v>26</v>
      </c>
      <c r="F628" s="2" t="s">
        <v>61</v>
      </c>
      <c r="G628" s="1">
        <v>176.1</v>
      </c>
      <c r="H628" s="1">
        <v>93.3</v>
      </c>
      <c r="I628" s="4">
        <v>1</v>
      </c>
      <c r="J628" s="2" t="s">
        <v>71</v>
      </c>
      <c r="K628" s="1">
        <f>Tabelle7[[#This Row],[Menge kg Nges]]/1000</f>
        <v>0.17610000000000001</v>
      </c>
      <c r="L628" s="1">
        <f>Tabelle7[[#This Row],[Menge kg P2O5]]/1000</f>
        <v>9.3299999999999994E-2</v>
      </c>
      <c r="M628" s="1">
        <f>Tabelle7[[#This Row],[Menge t Nges]]/Tabelle7[[#This Row],[Anzahl Lieferscheine]]</f>
        <v>0.17610000000000001</v>
      </c>
      <c r="N628" s="1">
        <f>Tabelle7[[#This Row],[Menge t P2O5]]/Tabelle7[[#This Row],[Anzahl Lieferscheine]]</f>
        <v>9.3299999999999994E-2</v>
      </c>
    </row>
    <row r="629" spans="1:14" x14ac:dyDescent="0.2">
      <c r="A629" s="2" t="s">
        <v>51</v>
      </c>
      <c r="B629" s="2" t="s">
        <v>56</v>
      </c>
      <c r="C629" s="2" t="s">
        <v>6</v>
      </c>
      <c r="D629" s="2" t="s">
        <v>7</v>
      </c>
      <c r="E629" s="2" t="s">
        <v>14</v>
      </c>
      <c r="F629" s="2" t="s">
        <v>61</v>
      </c>
      <c r="G629" s="1">
        <v>205.2</v>
      </c>
      <c r="H629" s="1">
        <v>61.2</v>
      </c>
      <c r="I629" s="4">
        <v>1</v>
      </c>
      <c r="J629" s="2" t="s">
        <v>71</v>
      </c>
      <c r="K629" s="1">
        <f>Tabelle7[[#This Row],[Menge kg Nges]]/1000</f>
        <v>0.20519999999999999</v>
      </c>
      <c r="L629" s="1">
        <f>Tabelle7[[#This Row],[Menge kg P2O5]]/1000</f>
        <v>6.1200000000000004E-2</v>
      </c>
      <c r="M629" s="1">
        <f>Tabelle7[[#This Row],[Menge t Nges]]/Tabelle7[[#This Row],[Anzahl Lieferscheine]]</f>
        <v>0.20519999999999999</v>
      </c>
      <c r="N629" s="1">
        <f>Tabelle7[[#This Row],[Menge t P2O5]]/Tabelle7[[#This Row],[Anzahl Lieferscheine]]</f>
        <v>6.1200000000000004E-2</v>
      </c>
    </row>
    <row r="630" spans="1:14" x14ac:dyDescent="0.2">
      <c r="A630" s="2" t="s">
        <v>52</v>
      </c>
      <c r="B630" s="2" t="s">
        <v>5</v>
      </c>
      <c r="C630" s="2" t="s">
        <v>6</v>
      </c>
      <c r="D630" s="2" t="s">
        <v>7</v>
      </c>
      <c r="E630" s="2" t="s">
        <v>9</v>
      </c>
      <c r="F630" s="2" t="s">
        <v>61</v>
      </c>
      <c r="G630" s="1">
        <v>184.8</v>
      </c>
      <c r="H630" s="1">
        <v>75.599999999999994</v>
      </c>
      <c r="I630" s="4">
        <v>1</v>
      </c>
      <c r="J630" s="2" t="s">
        <v>71</v>
      </c>
      <c r="K630" s="1">
        <f>Tabelle7[[#This Row],[Menge kg Nges]]/1000</f>
        <v>0.18480000000000002</v>
      </c>
      <c r="L630" s="1">
        <f>Tabelle7[[#This Row],[Menge kg P2O5]]/1000</f>
        <v>7.5600000000000001E-2</v>
      </c>
      <c r="M630" s="1">
        <f>Tabelle7[[#This Row],[Menge t Nges]]/Tabelle7[[#This Row],[Anzahl Lieferscheine]]</f>
        <v>0.18480000000000002</v>
      </c>
      <c r="N630" s="1">
        <f>Tabelle7[[#This Row],[Menge t P2O5]]/Tabelle7[[#This Row],[Anzahl Lieferscheine]]</f>
        <v>7.5600000000000001E-2</v>
      </c>
    </row>
    <row r="631" spans="1:14" x14ac:dyDescent="0.2">
      <c r="A631" s="2" t="s">
        <v>52</v>
      </c>
      <c r="B631" s="2" t="s">
        <v>5</v>
      </c>
      <c r="C631" s="2" t="s">
        <v>6</v>
      </c>
      <c r="D631" s="2" t="s">
        <v>15</v>
      </c>
      <c r="E631" s="2" t="s">
        <v>21</v>
      </c>
      <c r="F631" s="2" t="s">
        <v>61</v>
      </c>
      <c r="G631" s="1">
        <v>441.6</v>
      </c>
      <c r="H631" s="1">
        <v>234.6</v>
      </c>
      <c r="I631" s="4">
        <v>1</v>
      </c>
      <c r="J631" s="2" t="s">
        <v>71</v>
      </c>
      <c r="K631" s="1">
        <f>Tabelle7[[#This Row],[Menge kg Nges]]/1000</f>
        <v>0.44160000000000005</v>
      </c>
      <c r="L631" s="1">
        <f>Tabelle7[[#This Row],[Menge kg P2O5]]/1000</f>
        <v>0.2346</v>
      </c>
      <c r="M631" s="1">
        <f>Tabelle7[[#This Row],[Menge t Nges]]/Tabelle7[[#This Row],[Anzahl Lieferscheine]]</f>
        <v>0.44160000000000005</v>
      </c>
      <c r="N631" s="1">
        <f>Tabelle7[[#This Row],[Menge t P2O5]]/Tabelle7[[#This Row],[Anzahl Lieferscheine]]</f>
        <v>0.2346</v>
      </c>
    </row>
    <row r="632" spans="1:14" x14ac:dyDescent="0.2">
      <c r="A632" s="2" t="s">
        <v>52</v>
      </c>
      <c r="B632" s="2" t="s">
        <v>5</v>
      </c>
      <c r="C632" s="2" t="s">
        <v>6</v>
      </c>
      <c r="D632" s="2" t="s">
        <v>15</v>
      </c>
      <c r="E632" s="2" t="s">
        <v>9</v>
      </c>
      <c r="F632" s="2" t="s">
        <v>61</v>
      </c>
      <c r="G632" s="1">
        <v>101.4</v>
      </c>
      <c r="H632" s="1">
        <v>67.5</v>
      </c>
      <c r="I632" s="4">
        <v>1</v>
      </c>
      <c r="J632" s="2" t="s">
        <v>71</v>
      </c>
      <c r="K632" s="1">
        <f>Tabelle7[[#This Row],[Menge kg Nges]]/1000</f>
        <v>0.1014</v>
      </c>
      <c r="L632" s="1">
        <f>Tabelle7[[#This Row],[Menge kg P2O5]]/1000</f>
        <v>6.7500000000000004E-2</v>
      </c>
      <c r="M632" s="1">
        <f>Tabelle7[[#This Row],[Menge t Nges]]/Tabelle7[[#This Row],[Anzahl Lieferscheine]]</f>
        <v>0.1014</v>
      </c>
      <c r="N632" s="1">
        <f>Tabelle7[[#This Row],[Menge t P2O5]]/Tabelle7[[#This Row],[Anzahl Lieferscheine]]</f>
        <v>6.7500000000000004E-2</v>
      </c>
    </row>
    <row r="633" spans="1:14" x14ac:dyDescent="0.2">
      <c r="A633" s="2" t="s">
        <v>52</v>
      </c>
      <c r="B633" s="2" t="s">
        <v>29</v>
      </c>
      <c r="C633" s="2" t="s">
        <v>6</v>
      </c>
      <c r="D633" s="2" t="s">
        <v>15</v>
      </c>
      <c r="E633" s="2" t="s">
        <v>21</v>
      </c>
      <c r="F633" s="2" t="s">
        <v>61</v>
      </c>
      <c r="G633" s="1">
        <v>380</v>
      </c>
      <c r="H633" s="1">
        <v>228</v>
      </c>
      <c r="I633" s="4">
        <v>1</v>
      </c>
      <c r="J633" s="2" t="s">
        <v>71</v>
      </c>
      <c r="K633" s="1">
        <f>Tabelle7[[#This Row],[Menge kg Nges]]/1000</f>
        <v>0.38</v>
      </c>
      <c r="L633" s="1">
        <f>Tabelle7[[#This Row],[Menge kg P2O5]]/1000</f>
        <v>0.22800000000000001</v>
      </c>
      <c r="M633" s="1">
        <f>Tabelle7[[#This Row],[Menge t Nges]]/Tabelle7[[#This Row],[Anzahl Lieferscheine]]</f>
        <v>0.38</v>
      </c>
      <c r="N633" s="1">
        <f>Tabelle7[[#This Row],[Menge t P2O5]]/Tabelle7[[#This Row],[Anzahl Lieferscheine]]</f>
        <v>0.22800000000000001</v>
      </c>
    </row>
    <row r="634" spans="1:14" x14ac:dyDescent="0.2">
      <c r="A634" s="2" t="s">
        <v>52</v>
      </c>
      <c r="B634" s="2" t="s">
        <v>32</v>
      </c>
      <c r="C634" s="2" t="s">
        <v>6</v>
      </c>
      <c r="D634" s="2" t="s">
        <v>7</v>
      </c>
      <c r="E634" s="2" t="s">
        <v>12</v>
      </c>
      <c r="F634" s="2" t="s">
        <v>61</v>
      </c>
      <c r="G634" s="1">
        <v>2289</v>
      </c>
      <c r="H634" s="1">
        <v>1026</v>
      </c>
      <c r="I634" s="4">
        <v>10</v>
      </c>
      <c r="J634" s="2" t="s">
        <v>71</v>
      </c>
      <c r="K634" s="1">
        <f>Tabelle7[[#This Row],[Menge kg Nges]]/1000</f>
        <v>2.2890000000000001</v>
      </c>
      <c r="L634" s="1">
        <f>Tabelle7[[#This Row],[Menge kg P2O5]]/1000</f>
        <v>1.026</v>
      </c>
      <c r="M634" s="1">
        <f>Tabelle7[[#This Row],[Menge t Nges]]/Tabelle7[[#This Row],[Anzahl Lieferscheine]]</f>
        <v>0.22890000000000002</v>
      </c>
      <c r="N634" s="1">
        <f>Tabelle7[[#This Row],[Menge t P2O5]]/Tabelle7[[#This Row],[Anzahl Lieferscheine]]</f>
        <v>0.1026</v>
      </c>
    </row>
    <row r="635" spans="1:14" x14ac:dyDescent="0.2">
      <c r="A635" s="2" t="s">
        <v>52</v>
      </c>
      <c r="B635" s="2" t="s">
        <v>27</v>
      </c>
      <c r="C635" s="2" t="s">
        <v>6</v>
      </c>
      <c r="D635" s="2" t="s">
        <v>7</v>
      </c>
      <c r="E635" s="2" t="s">
        <v>12</v>
      </c>
      <c r="F635" s="2" t="s">
        <v>61</v>
      </c>
      <c r="G635" s="1">
        <v>86.25</v>
      </c>
      <c r="H635" s="1">
        <v>32.5</v>
      </c>
      <c r="I635" s="4">
        <v>1</v>
      </c>
      <c r="J635" s="2" t="s">
        <v>71</v>
      </c>
      <c r="K635" s="1">
        <f>Tabelle7[[#This Row],[Menge kg Nges]]/1000</f>
        <v>8.6249999999999993E-2</v>
      </c>
      <c r="L635" s="1">
        <f>Tabelle7[[#This Row],[Menge kg P2O5]]/1000</f>
        <v>3.2500000000000001E-2</v>
      </c>
      <c r="M635" s="1">
        <f>Tabelle7[[#This Row],[Menge t Nges]]/Tabelle7[[#This Row],[Anzahl Lieferscheine]]</f>
        <v>8.6249999999999993E-2</v>
      </c>
      <c r="N635" s="1">
        <f>Tabelle7[[#This Row],[Menge t P2O5]]/Tabelle7[[#This Row],[Anzahl Lieferscheine]]</f>
        <v>3.2500000000000001E-2</v>
      </c>
    </row>
    <row r="636" spans="1:14" x14ac:dyDescent="0.2">
      <c r="A636" s="2" t="s">
        <v>52</v>
      </c>
      <c r="B636" s="2" t="s">
        <v>27</v>
      </c>
      <c r="C636" s="2" t="s">
        <v>6</v>
      </c>
      <c r="D636" s="2" t="s">
        <v>7</v>
      </c>
      <c r="E636" s="2" t="s">
        <v>13</v>
      </c>
      <c r="F636" s="2" t="s">
        <v>61</v>
      </c>
      <c r="G636" s="1">
        <v>292.25</v>
      </c>
      <c r="H636" s="1">
        <v>140</v>
      </c>
      <c r="I636" s="4">
        <v>2</v>
      </c>
      <c r="J636" s="2" t="s">
        <v>71</v>
      </c>
      <c r="K636" s="1">
        <f>Tabelle7[[#This Row],[Menge kg Nges]]/1000</f>
        <v>0.29225000000000001</v>
      </c>
      <c r="L636" s="1">
        <f>Tabelle7[[#This Row],[Menge kg P2O5]]/1000</f>
        <v>0.14000000000000001</v>
      </c>
      <c r="M636" s="1">
        <f>Tabelle7[[#This Row],[Menge t Nges]]/Tabelle7[[#This Row],[Anzahl Lieferscheine]]</f>
        <v>0.146125</v>
      </c>
      <c r="N636" s="1">
        <f>Tabelle7[[#This Row],[Menge t P2O5]]/Tabelle7[[#This Row],[Anzahl Lieferscheine]]</f>
        <v>7.0000000000000007E-2</v>
      </c>
    </row>
    <row r="637" spans="1:14" x14ac:dyDescent="0.2">
      <c r="A637" s="2" t="s">
        <v>52</v>
      </c>
      <c r="B637" s="2" t="s">
        <v>27</v>
      </c>
      <c r="C637" s="2" t="s">
        <v>6</v>
      </c>
      <c r="D637" s="2" t="s">
        <v>15</v>
      </c>
      <c r="E637" s="2" t="s">
        <v>8</v>
      </c>
      <c r="F637" s="2" t="s">
        <v>61</v>
      </c>
      <c r="G637" s="1">
        <v>165.9</v>
      </c>
      <c r="H637" s="1">
        <v>71.400000000000006</v>
      </c>
      <c r="I637" s="4">
        <v>1</v>
      </c>
      <c r="J637" s="2" t="s">
        <v>71</v>
      </c>
      <c r="K637" s="1">
        <f>Tabelle7[[#This Row],[Menge kg Nges]]/1000</f>
        <v>0.16589999999999999</v>
      </c>
      <c r="L637" s="1">
        <f>Tabelle7[[#This Row],[Menge kg P2O5]]/1000</f>
        <v>7.1400000000000005E-2</v>
      </c>
      <c r="M637" s="1">
        <f>Tabelle7[[#This Row],[Menge t Nges]]/Tabelle7[[#This Row],[Anzahl Lieferscheine]]</f>
        <v>0.16589999999999999</v>
      </c>
      <c r="N637" s="1">
        <f>Tabelle7[[#This Row],[Menge t P2O5]]/Tabelle7[[#This Row],[Anzahl Lieferscheine]]</f>
        <v>7.1400000000000005E-2</v>
      </c>
    </row>
    <row r="638" spans="1:14" x14ac:dyDescent="0.2">
      <c r="A638" s="2" t="s">
        <v>52</v>
      </c>
      <c r="B638" s="2" t="s">
        <v>27</v>
      </c>
      <c r="C638" s="2" t="s">
        <v>6</v>
      </c>
      <c r="D638" s="2" t="s">
        <v>15</v>
      </c>
      <c r="E638" s="2" t="s">
        <v>18</v>
      </c>
      <c r="F638" s="2" t="s">
        <v>61</v>
      </c>
      <c r="G638" s="1">
        <v>336</v>
      </c>
      <c r="H638" s="1">
        <v>272</v>
      </c>
      <c r="I638" s="4">
        <v>1</v>
      </c>
      <c r="J638" s="2" t="s">
        <v>71</v>
      </c>
      <c r="K638" s="1">
        <f>Tabelle7[[#This Row],[Menge kg Nges]]/1000</f>
        <v>0.33600000000000002</v>
      </c>
      <c r="L638" s="1">
        <f>Tabelle7[[#This Row],[Menge kg P2O5]]/1000</f>
        <v>0.27200000000000002</v>
      </c>
      <c r="M638" s="1">
        <f>Tabelle7[[#This Row],[Menge t Nges]]/Tabelle7[[#This Row],[Anzahl Lieferscheine]]</f>
        <v>0.33600000000000002</v>
      </c>
      <c r="N638" s="1">
        <f>Tabelle7[[#This Row],[Menge t P2O5]]/Tabelle7[[#This Row],[Anzahl Lieferscheine]]</f>
        <v>0.27200000000000002</v>
      </c>
    </row>
    <row r="639" spans="1:14" x14ac:dyDescent="0.2">
      <c r="A639" s="2" t="s">
        <v>52</v>
      </c>
      <c r="B639" s="2" t="s">
        <v>27</v>
      </c>
      <c r="C639" s="2" t="s">
        <v>6</v>
      </c>
      <c r="D639" s="2" t="s">
        <v>15</v>
      </c>
      <c r="E639" s="2" t="s">
        <v>21</v>
      </c>
      <c r="F639" s="2" t="s">
        <v>61</v>
      </c>
      <c r="G639" s="1">
        <v>480</v>
      </c>
      <c r="H639" s="1">
        <v>255</v>
      </c>
      <c r="I639" s="4">
        <v>1</v>
      </c>
      <c r="J639" s="2" t="s">
        <v>71</v>
      </c>
      <c r="K639" s="1">
        <f>Tabelle7[[#This Row],[Menge kg Nges]]/1000</f>
        <v>0.48</v>
      </c>
      <c r="L639" s="1">
        <f>Tabelle7[[#This Row],[Menge kg P2O5]]/1000</f>
        <v>0.255</v>
      </c>
      <c r="M639" s="1">
        <f>Tabelle7[[#This Row],[Menge t Nges]]/Tabelle7[[#This Row],[Anzahl Lieferscheine]]</f>
        <v>0.48</v>
      </c>
      <c r="N639" s="1">
        <f>Tabelle7[[#This Row],[Menge t P2O5]]/Tabelle7[[#This Row],[Anzahl Lieferscheine]]</f>
        <v>0.255</v>
      </c>
    </row>
    <row r="640" spans="1:14" x14ac:dyDescent="0.2">
      <c r="A640" s="2" t="s">
        <v>52</v>
      </c>
      <c r="B640" s="2" t="s">
        <v>27</v>
      </c>
      <c r="C640" s="2" t="s">
        <v>25</v>
      </c>
      <c r="D640" s="2" t="s">
        <v>25</v>
      </c>
      <c r="E640" s="2" t="s">
        <v>26</v>
      </c>
      <c r="F640" s="2" t="s">
        <v>61</v>
      </c>
      <c r="G640" s="1">
        <v>168.84</v>
      </c>
      <c r="H640" s="1">
        <v>148.68</v>
      </c>
      <c r="I640" s="4">
        <v>1</v>
      </c>
      <c r="J640" s="2" t="s">
        <v>71</v>
      </c>
      <c r="K640" s="1">
        <f>Tabelle7[[#This Row],[Menge kg Nges]]/1000</f>
        <v>0.16883999999999999</v>
      </c>
      <c r="L640" s="1">
        <f>Tabelle7[[#This Row],[Menge kg P2O5]]/1000</f>
        <v>0.14868000000000001</v>
      </c>
      <c r="M640" s="1">
        <f>Tabelle7[[#This Row],[Menge t Nges]]/Tabelle7[[#This Row],[Anzahl Lieferscheine]]</f>
        <v>0.16883999999999999</v>
      </c>
      <c r="N640" s="1">
        <f>Tabelle7[[#This Row],[Menge t P2O5]]/Tabelle7[[#This Row],[Anzahl Lieferscheine]]</f>
        <v>0.14868000000000001</v>
      </c>
    </row>
    <row r="641" spans="1:14" x14ac:dyDescent="0.2">
      <c r="A641" s="2" t="s">
        <v>52</v>
      </c>
      <c r="B641" s="2" t="s">
        <v>46</v>
      </c>
      <c r="C641" s="2" t="s">
        <v>6</v>
      </c>
      <c r="D641" s="2" t="s">
        <v>15</v>
      </c>
      <c r="E641" s="2" t="s">
        <v>18</v>
      </c>
      <c r="F641" s="2" t="s">
        <v>61</v>
      </c>
      <c r="G641" s="1">
        <v>672</v>
      </c>
      <c r="H641" s="1">
        <v>544</v>
      </c>
      <c r="I641" s="4">
        <v>1</v>
      </c>
      <c r="J641" s="2" t="s">
        <v>71</v>
      </c>
      <c r="K641" s="1">
        <f>Tabelle7[[#This Row],[Menge kg Nges]]/1000</f>
        <v>0.67200000000000004</v>
      </c>
      <c r="L641" s="1">
        <f>Tabelle7[[#This Row],[Menge kg P2O5]]/1000</f>
        <v>0.54400000000000004</v>
      </c>
      <c r="M641" s="1">
        <f>Tabelle7[[#This Row],[Menge t Nges]]/Tabelle7[[#This Row],[Anzahl Lieferscheine]]</f>
        <v>0.67200000000000004</v>
      </c>
      <c r="N641" s="1">
        <f>Tabelle7[[#This Row],[Menge t P2O5]]/Tabelle7[[#This Row],[Anzahl Lieferscheine]]</f>
        <v>0.54400000000000004</v>
      </c>
    </row>
    <row r="642" spans="1:14" x14ac:dyDescent="0.2">
      <c r="A642" s="2" t="s">
        <v>52</v>
      </c>
      <c r="B642" s="2" t="s">
        <v>46</v>
      </c>
      <c r="C642" s="2" t="s">
        <v>6</v>
      </c>
      <c r="D642" s="2" t="s">
        <v>15</v>
      </c>
      <c r="E642" s="2" t="s">
        <v>21</v>
      </c>
      <c r="F642" s="2" t="s">
        <v>61</v>
      </c>
      <c r="G642" s="1">
        <v>672</v>
      </c>
      <c r="H642" s="1">
        <v>348</v>
      </c>
      <c r="I642" s="4">
        <v>1</v>
      </c>
      <c r="J642" s="2" t="s">
        <v>71</v>
      </c>
      <c r="K642" s="1">
        <f>Tabelle7[[#This Row],[Menge kg Nges]]/1000</f>
        <v>0.67200000000000004</v>
      </c>
      <c r="L642" s="1">
        <f>Tabelle7[[#This Row],[Menge kg P2O5]]/1000</f>
        <v>0.34799999999999998</v>
      </c>
      <c r="M642" s="1">
        <f>Tabelle7[[#This Row],[Menge t Nges]]/Tabelle7[[#This Row],[Anzahl Lieferscheine]]</f>
        <v>0.67200000000000004</v>
      </c>
      <c r="N642" s="1">
        <f>Tabelle7[[#This Row],[Menge t P2O5]]/Tabelle7[[#This Row],[Anzahl Lieferscheine]]</f>
        <v>0.34799999999999998</v>
      </c>
    </row>
    <row r="643" spans="1:14" x14ac:dyDescent="0.2">
      <c r="A643" s="2" t="s">
        <v>52</v>
      </c>
      <c r="B643" s="2" t="s">
        <v>34</v>
      </c>
      <c r="C643" s="2" t="s">
        <v>6</v>
      </c>
      <c r="D643" s="2" t="s">
        <v>7</v>
      </c>
      <c r="E643" s="2" t="s">
        <v>11</v>
      </c>
      <c r="F643" s="2" t="s">
        <v>61</v>
      </c>
      <c r="G643" s="1">
        <v>39.06</v>
      </c>
      <c r="H643" s="1">
        <v>15.12</v>
      </c>
      <c r="I643" s="4">
        <v>1</v>
      </c>
      <c r="J643" s="2" t="s">
        <v>71</v>
      </c>
      <c r="K643" s="1">
        <f>Tabelle7[[#This Row],[Menge kg Nges]]/1000</f>
        <v>3.9060000000000004E-2</v>
      </c>
      <c r="L643" s="1">
        <f>Tabelle7[[#This Row],[Menge kg P2O5]]/1000</f>
        <v>1.512E-2</v>
      </c>
      <c r="M643" s="1">
        <f>Tabelle7[[#This Row],[Menge t Nges]]/Tabelle7[[#This Row],[Anzahl Lieferscheine]]</f>
        <v>3.9060000000000004E-2</v>
      </c>
      <c r="N643" s="1">
        <f>Tabelle7[[#This Row],[Menge t P2O5]]/Tabelle7[[#This Row],[Anzahl Lieferscheine]]</f>
        <v>1.512E-2</v>
      </c>
    </row>
    <row r="644" spans="1:14" x14ac:dyDescent="0.2">
      <c r="A644" s="2" t="s">
        <v>52</v>
      </c>
      <c r="B644" s="2" t="s">
        <v>34</v>
      </c>
      <c r="C644" s="2" t="s">
        <v>6</v>
      </c>
      <c r="D644" s="2" t="s">
        <v>7</v>
      </c>
      <c r="E644" s="2" t="s">
        <v>12</v>
      </c>
      <c r="F644" s="2" t="s">
        <v>61</v>
      </c>
      <c r="G644" s="1">
        <v>1258.9199999999998</v>
      </c>
      <c r="H644" s="1">
        <v>552.99</v>
      </c>
      <c r="I644" s="4">
        <v>4</v>
      </c>
      <c r="J644" s="2" t="s">
        <v>71</v>
      </c>
      <c r="K644" s="1">
        <f>Tabelle7[[#This Row],[Menge kg Nges]]/1000</f>
        <v>1.2589199999999998</v>
      </c>
      <c r="L644" s="1">
        <f>Tabelle7[[#This Row],[Menge kg P2O5]]/1000</f>
        <v>0.55298999999999998</v>
      </c>
      <c r="M644" s="1">
        <f>Tabelle7[[#This Row],[Menge t Nges]]/Tabelle7[[#This Row],[Anzahl Lieferscheine]]</f>
        <v>0.31472999999999995</v>
      </c>
      <c r="N644" s="1">
        <f>Tabelle7[[#This Row],[Menge t P2O5]]/Tabelle7[[#This Row],[Anzahl Lieferscheine]]</f>
        <v>0.1382475</v>
      </c>
    </row>
    <row r="645" spans="1:14" x14ac:dyDescent="0.2">
      <c r="A645" s="2" t="s">
        <v>52</v>
      </c>
      <c r="B645" s="2" t="s">
        <v>34</v>
      </c>
      <c r="C645" s="2" t="s">
        <v>6</v>
      </c>
      <c r="D645" s="2" t="s">
        <v>7</v>
      </c>
      <c r="E645" s="2" t="s">
        <v>13</v>
      </c>
      <c r="F645" s="2" t="s">
        <v>61</v>
      </c>
      <c r="G645" s="1">
        <v>1748</v>
      </c>
      <c r="H645" s="1">
        <v>904</v>
      </c>
      <c r="I645" s="4">
        <v>2</v>
      </c>
      <c r="J645" s="2" t="s">
        <v>71</v>
      </c>
      <c r="K645" s="1">
        <f>Tabelle7[[#This Row],[Menge kg Nges]]/1000</f>
        <v>1.748</v>
      </c>
      <c r="L645" s="1">
        <f>Tabelle7[[#This Row],[Menge kg P2O5]]/1000</f>
        <v>0.90400000000000003</v>
      </c>
      <c r="M645" s="1">
        <f>Tabelle7[[#This Row],[Menge t Nges]]/Tabelle7[[#This Row],[Anzahl Lieferscheine]]</f>
        <v>0.874</v>
      </c>
      <c r="N645" s="1">
        <f>Tabelle7[[#This Row],[Menge t P2O5]]/Tabelle7[[#This Row],[Anzahl Lieferscheine]]</f>
        <v>0.45200000000000001</v>
      </c>
    </row>
    <row r="646" spans="1:14" x14ac:dyDescent="0.2">
      <c r="A646" s="2" t="s">
        <v>52</v>
      </c>
      <c r="B646" s="2" t="s">
        <v>51</v>
      </c>
      <c r="C646" s="2" t="s">
        <v>6</v>
      </c>
      <c r="D646" s="2" t="s">
        <v>7</v>
      </c>
      <c r="E646" s="2" t="s">
        <v>8</v>
      </c>
      <c r="F646" s="2" t="s">
        <v>61</v>
      </c>
      <c r="G646" s="1">
        <v>407.9</v>
      </c>
      <c r="H646" s="1">
        <v>132.98000000000002</v>
      </c>
      <c r="I646" s="4">
        <v>2</v>
      </c>
      <c r="J646" s="2" t="s">
        <v>71</v>
      </c>
      <c r="K646" s="1">
        <f>Tabelle7[[#This Row],[Menge kg Nges]]/1000</f>
        <v>0.40789999999999998</v>
      </c>
      <c r="L646" s="1">
        <f>Tabelle7[[#This Row],[Menge kg P2O5]]/1000</f>
        <v>0.13298000000000001</v>
      </c>
      <c r="M646" s="1">
        <f>Tabelle7[[#This Row],[Menge t Nges]]/Tabelle7[[#This Row],[Anzahl Lieferscheine]]</f>
        <v>0.20394999999999999</v>
      </c>
      <c r="N646" s="1">
        <f>Tabelle7[[#This Row],[Menge t P2O5]]/Tabelle7[[#This Row],[Anzahl Lieferscheine]]</f>
        <v>6.6490000000000007E-2</v>
      </c>
    </row>
    <row r="647" spans="1:14" x14ac:dyDescent="0.2">
      <c r="A647" s="2" t="s">
        <v>52</v>
      </c>
      <c r="B647" s="2" t="s">
        <v>51</v>
      </c>
      <c r="C647" s="2" t="s">
        <v>6</v>
      </c>
      <c r="D647" s="2" t="s">
        <v>7</v>
      </c>
      <c r="E647" s="2" t="s">
        <v>12</v>
      </c>
      <c r="F647" s="2" t="s">
        <v>61</v>
      </c>
      <c r="G647" s="1">
        <v>227.5</v>
      </c>
      <c r="H647" s="1">
        <v>112</v>
      </c>
      <c r="I647" s="4">
        <v>1</v>
      </c>
      <c r="J647" s="2" t="s">
        <v>71</v>
      </c>
      <c r="K647" s="1">
        <f>Tabelle7[[#This Row],[Menge kg Nges]]/1000</f>
        <v>0.22750000000000001</v>
      </c>
      <c r="L647" s="1">
        <f>Tabelle7[[#This Row],[Menge kg P2O5]]/1000</f>
        <v>0.112</v>
      </c>
      <c r="M647" s="1">
        <f>Tabelle7[[#This Row],[Menge t Nges]]/Tabelle7[[#This Row],[Anzahl Lieferscheine]]</f>
        <v>0.22750000000000001</v>
      </c>
      <c r="N647" s="1">
        <f>Tabelle7[[#This Row],[Menge t P2O5]]/Tabelle7[[#This Row],[Anzahl Lieferscheine]]</f>
        <v>0.112</v>
      </c>
    </row>
    <row r="648" spans="1:14" x14ac:dyDescent="0.2">
      <c r="A648" s="2" t="s">
        <v>52</v>
      </c>
      <c r="B648" s="2" t="s">
        <v>52</v>
      </c>
      <c r="C648" s="2" t="s">
        <v>6</v>
      </c>
      <c r="D648" s="2" t="s">
        <v>7</v>
      </c>
      <c r="E648" s="2" t="s">
        <v>8</v>
      </c>
      <c r="F648" s="2" t="s">
        <v>61</v>
      </c>
      <c r="G648" s="1">
        <v>59077.9</v>
      </c>
      <c r="H648" s="1">
        <v>24481.15</v>
      </c>
      <c r="I648" s="4">
        <v>104</v>
      </c>
      <c r="J648" s="2" t="s">
        <v>71</v>
      </c>
      <c r="K648" s="1">
        <f>Tabelle7[[#This Row],[Menge kg Nges]]/1000</f>
        <v>59.0779</v>
      </c>
      <c r="L648" s="1">
        <f>Tabelle7[[#This Row],[Menge kg P2O5]]/1000</f>
        <v>24.481150000000003</v>
      </c>
      <c r="M648" s="1">
        <f>Tabelle7[[#This Row],[Menge t Nges]]/Tabelle7[[#This Row],[Anzahl Lieferscheine]]</f>
        <v>0.5680567307692308</v>
      </c>
      <c r="N648" s="1">
        <f>Tabelle7[[#This Row],[Menge t P2O5]]/Tabelle7[[#This Row],[Anzahl Lieferscheine]]</f>
        <v>0.23539567307692311</v>
      </c>
    </row>
    <row r="649" spans="1:14" x14ac:dyDescent="0.2">
      <c r="A649" s="2" t="s">
        <v>52</v>
      </c>
      <c r="B649" s="2" t="s">
        <v>52</v>
      </c>
      <c r="C649" s="2" t="s">
        <v>6</v>
      </c>
      <c r="D649" s="2" t="s">
        <v>7</v>
      </c>
      <c r="E649" s="2" t="s">
        <v>9</v>
      </c>
      <c r="F649" s="2" t="s">
        <v>61</v>
      </c>
      <c r="G649" s="1">
        <v>22230.649999999998</v>
      </c>
      <c r="H649" s="1">
        <v>8694.99</v>
      </c>
      <c r="I649" s="4">
        <v>50</v>
      </c>
      <c r="J649" s="2" t="s">
        <v>71</v>
      </c>
      <c r="K649" s="1">
        <f>Tabelle7[[#This Row],[Menge kg Nges]]/1000</f>
        <v>22.230649999999997</v>
      </c>
      <c r="L649" s="1">
        <f>Tabelle7[[#This Row],[Menge kg P2O5]]/1000</f>
        <v>8.6949900000000007</v>
      </c>
      <c r="M649" s="1">
        <f>Tabelle7[[#This Row],[Menge t Nges]]/Tabelle7[[#This Row],[Anzahl Lieferscheine]]</f>
        <v>0.44461299999999992</v>
      </c>
      <c r="N649" s="1">
        <f>Tabelle7[[#This Row],[Menge t P2O5]]/Tabelle7[[#This Row],[Anzahl Lieferscheine]]</f>
        <v>0.17389980000000002</v>
      </c>
    </row>
    <row r="650" spans="1:14" x14ac:dyDescent="0.2">
      <c r="A650" s="2" t="s">
        <v>52</v>
      </c>
      <c r="B650" s="2" t="s">
        <v>52</v>
      </c>
      <c r="C650" s="2" t="s">
        <v>6</v>
      </c>
      <c r="D650" s="2" t="s">
        <v>7</v>
      </c>
      <c r="E650" s="2" t="s">
        <v>10</v>
      </c>
      <c r="F650" s="2" t="s">
        <v>61</v>
      </c>
      <c r="G650" s="1">
        <v>52.48</v>
      </c>
      <c r="H650" s="1">
        <v>22.96</v>
      </c>
      <c r="I650" s="4">
        <v>1</v>
      </c>
      <c r="J650" s="2" t="s">
        <v>71</v>
      </c>
      <c r="K650" s="1">
        <f>Tabelle7[[#This Row],[Menge kg Nges]]/1000</f>
        <v>5.2479999999999999E-2</v>
      </c>
      <c r="L650" s="1">
        <f>Tabelle7[[#This Row],[Menge kg P2O5]]/1000</f>
        <v>2.2960000000000001E-2</v>
      </c>
      <c r="M650" s="1">
        <f>Tabelle7[[#This Row],[Menge t Nges]]/Tabelle7[[#This Row],[Anzahl Lieferscheine]]</f>
        <v>5.2479999999999999E-2</v>
      </c>
      <c r="N650" s="1">
        <f>Tabelle7[[#This Row],[Menge t P2O5]]/Tabelle7[[#This Row],[Anzahl Lieferscheine]]</f>
        <v>2.2960000000000001E-2</v>
      </c>
    </row>
    <row r="651" spans="1:14" x14ac:dyDescent="0.2">
      <c r="A651" s="2" t="s">
        <v>52</v>
      </c>
      <c r="B651" s="2" t="s">
        <v>52</v>
      </c>
      <c r="C651" s="2" t="s">
        <v>6</v>
      </c>
      <c r="D651" s="2" t="s">
        <v>7</v>
      </c>
      <c r="E651" s="2" t="s">
        <v>11</v>
      </c>
      <c r="F651" s="2" t="s">
        <v>61</v>
      </c>
      <c r="G651" s="1">
        <v>10654.580000000002</v>
      </c>
      <c r="H651" s="1">
        <v>4825.0599999999995</v>
      </c>
      <c r="I651" s="4">
        <v>50</v>
      </c>
      <c r="J651" s="2" t="s">
        <v>71</v>
      </c>
      <c r="K651" s="1">
        <f>Tabelle7[[#This Row],[Menge kg Nges]]/1000</f>
        <v>10.654580000000001</v>
      </c>
      <c r="L651" s="1">
        <f>Tabelle7[[#This Row],[Menge kg P2O5]]/1000</f>
        <v>4.8250599999999997</v>
      </c>
      <c r="M651" s="1">
        <f>Tabelle7[[#This Row],[Menge t Nges]]/Tabelle7[[#This Row],[Anzahl Lieferscheine]]</f>
        <v>0.21309160000000002</v>
      </c>
      <c r="N651" s="1">
        <f>Tabelle7[[#This Row],[Menge t P2O5]]/Tabelle7[[#This Row],[Anzahl Lieferscheine]]</f>
        <v>9.6501199999999995E-2</v>
      </c>
    </row>
    <row r="652" spans="1:14" x14ac:dyDescent="0.2">
      <c r="A652" s="2" t="s">
        <v>52</v>
      </c>
      <c r="B652" s="2" t="s">
        <v>52</v>
      </c>
      <c r="C652" s="2" t="s">
        <v>6</v>
      </c>
      <c r="D652" s="2" t="s">
        <v>7</v>
      </c>
      <c r="E652" s="2" t="s">
        <v>12</v>
      </c>
      <c r="F652" s="2" t="s">
        <v>61</v>
      </c>
      <c r="G652" s="1">
        <v>29322.359999999997</v>
      </c>
      <c r="H652" s="1">
        <v>12789.299999999997</v>
      </c>
      <c r="I652" s="4">
        <v>139</v>
      </c>
      <c r="J652" s="2" t="s">
        <v>71</v>
      </c>
      <c r="K652" s="1">
        <f>Tabelle7[[#This Row],[Menge kg Nges]]/1000</f>
        <v>29.322359999999996</v>
      </c>
      <c r="L652" s="1">
        <f>Tabelle7[[#This Row],[Menge kg P2O5]]/1000</f>
        <v>12.789299999999997</v>
      </c>
      <c r="M652" s="1">
        <f>Tabelle7[[#This Row],[Menge t Nges]]/Tabelle7[[#This Row],[Anzahl Lieferscheine]]</f>
        <v>0.21095223021582732</v>
      </c>
      <c r="N652" s="1">
        <f>Tabelle7[[#This Row],[Menge t P2O5]]/Tabelle7[[#This Row],[Anzahl Lieferscheine]]</f>
        <v>9.2009352517985588E-2</v>
      </c>
    </row>
    <row r="653" spans="1:14" x14ac:dyDescent="0.2">
      <c r="A653" s="2" t="s">
        <v>52</v>
      </c>
      <c r="B653" s="2" t="s">
        <v>52</v>
      </c>
      <c r="C653" s="2" t="s">
        <v>6</v>
      </c>
      <c r="D653" s="2" t="s">
        <v>7</v>
      </c>
      <c r="E653" s="2" t="s">
        <v>13</v>
      </c>
      <c r="F653" s="2" t="s">
        <v>61</v>
      </c>
      <c r="G653" s="1">
        <v>5887.3299999999981</v>
      </c>
      <c r="H653" s="1">
        <v>3321.4899999999993</v>
      </c>
      <c r="I653" s="4">
        <v>36</v>
      </c>
      <c r="J653" s="2" t="s">
        <v>71</v>
      </c>
      <c r="K653" s="1">
        <f>Tabelle7[[#This Row],[Menge kg Nges]]/1000</f>
        <v>5.8873299999999977</v>
      </c>
      <c r="L653" s="1">
        <f>Tabelle7[[#This Row],[Menge kg P2O5]]/1000</f>
        <v>3.3214899999999994</v>
      </c>
      <c r="M653" s="1">
        <f>Tabelle7[[#This Row],[Menge t Nges]]/Tabelle7[[#This Row],[Anzahl Lieferscheine]]</f>
        <v>0.16353694444444439</v>
      </c>
      <c r="N653" s="1">
        <f>Tabelle7[[#This Row],[Menge t P2O5]]/Tabelle7[[#This Row],[Anzahl Lieferscheine]]</f>
        <v>9.2263611111111088E-2</v>
      </c>
    </row>
    <row r="654" spans="1:14" x14ac:dyDescent="0.2">
      <c r="A654" s="2" t="s">
        <v>52</v>
      </c>
      <c r="B654" s="2" t="s">
        <v>52</v>
      </c>
      <c r="C654" s="2" t="s">
        <v>6</v>
      </c>
      <c r="D654" s="2" t="s">
        <v>7</v>
      </c>
      <c r="E654" s="2" t="s">
        <v>14</v>
      </c>
      <c r="F654" s="2" t="s">
        <v>61</v>
      </c>
      <c r="G654" s="1">
        <v>5787.16</v>
      </c>
      <c r="H654" s="1">
        <v>2452.6000000000013</v>
      </c>
      <c r="I654" s="4">
        <v>41</v>
      </c>
      <c r="J654" s="2" t="s">
        <v>71</v>
      </c>
      <c r="K654" s="1">
        <f>Tabelle7[[#This Row],[Menge kg Nges]]/1000</f>
        <v>5.7871600000000001</v>
      </c>
      <c r="L654" s="1">
        <f>Tabelle7[[#This Row],[Menge kg P2O5]]/1000</f>
        <v>2.4526000000000012</v>
      </c>
      <c r="M654" s="1">
        <f>Tabelle7[[#This Row],[Menge t Nges]]/Tabelle7[[#This Row],[Anzahl Lieferscheine]]</f>
        <v>0.14115024390243902</v>
      </c>
      <c r="N654" s="1">
        <f>Tabelle7[[#This Row],[Menge t P2O5]]/Tabelle7[[#This Row],[Anzahl Lieferscheine]]</f>
        <v>5.9819512195121979E-2</v>
      </c>
    </row>
    <row r="655" spans="1:14" x14ac:dyDescent="0.2">
      <c r="A655" s="2" t="s">
        <v>52</v>
      </c>
      <c r="B655" s="2" t="s">
        <v>52</v>
      </c>
      <c r="C655" s="2" t="s">
        <v>6</v>
      </c>
      <c r="D655" s="2" t="s">
        <v>15</v>
      </c>
      <c r="E655" s="2" t="s">
        <v>8</v>
      </c>
      <c r="F655" s="2" t="s">
        <v>61</v>
      </c>
      <c r="G655" s="1">
        <v>1054.1699999999998</v>
      </c>
      <c r="H655" s="1">
        <v>453.69000000000005</v>
      </c>
      <c r="I655" s="4">
        <v>7</v>
      </c>
      <c r="J655" s="2" t="s">
        <v>71</v>
      </c>
      <c r="K655" s="1">
        <f>Tabelle7[[#This Row],[Menge kg Nges]]/1000</f>
        <v>1.0541699999999998</v>
      </c>
      <c r="L655" s="1">
        <f>Tabelle7[[#This Row],[Menge kg P2O5]]/1000</f>
        <v>0.45369000000000004</v>
      </c>
      <c r="M655" s="1">
        <f>Tabelle7[[#This Row],[Menge t Nges]]/Tabelle7[[#This Row],[Anzahl Lieferscheine]]</f>
        <v>0.15059571428571425</v>
      </c>
      <c r="N655" s="1">
        <f>Tabelle7[[#This Row],[Menge t P2O5]]/Tabelle7[[#This Row],[Anzahl Lieferscheine]]</f>
        <v>6.4812857142857144E-2</v>
      </c>
    </row>
    <row r="656" spans="1:14" x14ac:dyDescent="0.2">
      <c r="A656" s="2" t="s">
        <v>52</v>
      </c>
      <c r="B656" s="2" t="s">
        <v>52</v>
      </c>
      <c r="C656" s="2" t="s">
        <v>6</v>
      </c>
      <c r="D656" s="2" t="s">
        <v>15</v>
      </c>
      <c r="E656" s="2" t="s">
        <v>18</v>
      </c>
      <c r="F656" s="2" t="s">
        <v>61</v>
      </c>
      <c r="G656" s="1">
        <v>1058.4000000000001</v>
      </c>
      <c r="H656" s="1">
        <v>856.8</v>
      </c>
      <c r="I656" s="4">
        <v>9</v>
      </c>
      <c r="J656" s="2" t="s">
        <v>71</v>
      </c>
      <c r="K656" s="1">
        <f>Tabelle7[[#This Row],[Menge kg Nges]]/1000</f>
        <v>1.0584</v>
      </c>
      <c r="L656" s="1">
        <f>Tabelle7[[#This Row],[Menge kg P2O5]]/1000</f>
        <v>0.85680000000000001</v>
      </c>
      <c r="M656" s="1">
        <f>Tabelle7[[#This Row],[Menge t Nges]]/Tabelle7[[#This Row],[Anzahl Lieferscheine]]</f>
        <v>0.1176</v>
      </c>
      <c r="N656" s="1">
        <f>Tabelle7[[#This Row],[Menge t P2O5]]/Tabelle7[[#This Row],[Anzahl Lieferscheine]]</f>
        <v>9.5200000000000007E-2</v>
      </c>
    </row>
    <row r="657" spans="1:14" x14ac:dyDescent="0.2">
      <c r="A657" s="2" t="s">
        <v>52</v>
      </c>
      <c r="B657" s="2" t="s">
        <v>52</v>
      </c>
      <c r="C657" s="2" t="s">
        <v>6</v>
      </c>
      <c r="D657" s="2" t="s">
        <v>15</v>
      </c>
      <c r="E657" s="2" t="s">
        <v>19</v>
      </c>
      <c r="F657" s="2" t="s">
        <v>61</v>
      </c>
      <c r="G657" s="1">
        <v>270</v>
      </c>
      <c r="H657" s="1">
        <v>300</v>
      </c>
      <c r="I657" s="4">
        <v>2</v>
      </c>
      <c r="J657" s="2" t="s">
        <v>71</v>
      </c>
      <c r="K657" s="1">
        <f>Tabelle7[[#This Row],[Menge kg Nges]]/1000</f>
        <v>0.27</v>
      </c>
      <c r="L657" s="1">
        <f>Tabelle7[[#This Row],[Menge kg P2O5]]/1000</f>
        <v>0.3</v>
      </c>
      <c r="M657" s="1">
        <f>Tabelle7[[#This Row],[Menge t Nges]]/Tabelle7[[#This Row],[Anzahl Lieferscheine]]</f>
        <v>0.13500000000000001</v>
      </c>
      <c r="N657" s="1">
        <f>Tabelle7[[#This Row],[Menge t P2O5]]/Tabelle7[[#This Row],[Anzahl Lieferscheine]]</f>
        <v>0.15</v>
      </c>
    </row>
    <row r="658" spans="1:14" x14ac:dyDescent="0.2">
      <c r="A658" s="2" t="s">
        <v>52</v>
      </c>
      <c r="B658" s="2" t="s">
        <v>52</v>
      </c>
      <c r="C658" s="2" t="s">
        <v>6</v>
      </c>
      <c r="D658" s="2" t="s">
        <v>15</v>
      </c>
      <c r="E658" s="2" t="s">
        <v>20</v>
      </c>
      <c r="F658" s="2" t="s">
        <v>61</v>
      </c>
      <c r="G658" s="1">
        <v>123.19999999999999</v>
      </c>
      <c r="H658" s="1">
        <v>70</v>
      </c>
      <c r="I658" s="4">
        <v>2</v>
      </c>
      <c r="J658" s="2" t="s">
        <v>71</v>
      </c>
      <c r="K658" s="1">
        <f>Tabelle7[[#This Row],[Menge kg Nges]]/1000</f>
        <v>0.12319999999999999</v>
      </c>
      <c r="L658" s="1">
        <f>Tabelle7[[#This Row],[Menge kg P2O5]]/1000</f>
        <v>7.0000000000000007E-2</v>
      </c>
      <c r="M658" s="1">
        <f>Tabelle7[[#This Row],[Menge t Nges]]/Tabelle7[[#This Row],[Anzahl Lieferscheine]]</f>
        <v>6.1599999999999995E-2</v>
      </c>
      <c r="N658" s="1">
        <f>Tabelle7[[#This Row],[Menge t P2O5]]/Tabelle7[[#This Row],[Anzahl Lieferscheine]]</f>
        <v>3.5000000000000003E-2</v>
      </c>
    </row>
    <row r="659" spans="1:14" x14ac:dyDescent="0.2">
      <c r="A659" s="2" t="s">
        <v>52</v>
      </c>
      <c r="B659" s="2" t="s">
        <v>52</v>
      </c>
      <c r="C659" s="2" t="s">
        <v>6</v>
      </c>
      <c r="D659" s="2" t="s">
        <v>15</v>
      </c>
      <c r="E659" s="2" t="s">
        <v>21</v>
      </c>
      <c r="F659" s="2" t="s">
        <v>61</v>
      </c>
      <c r="G659" s="1">
        <v>3874.42</v>
      </c>
      <c r="H659" s="1">
        <v>1923.6399999999999</v>
      </c>
      <c r="I659" s="4">
        <v>10</v>
      </c>
      <c r="J659" s="2" t="s">
        <v>71</v>
      </c>
      <c r="K659" s="1">
        <f>Tabelle7[[#This Row],[Menge kg Nges]]/1000</f>
        <v>3.8744200000000002</v>
      </c>
      <c r="L659" s="1">
        <f>Tabelle7[[#This Row],[Menge kg P2O5]]/1000</f>
        <v>1.9236399999999998</v>
      </c>
      <c r="M659" s="1">
        <f>Tabelle7[[#This Row],[Menge t Nges]]/Tabelle7[[#This Row],[Anzahl Lieferscheine]]</f>
        <v>0.38744200000000001</v>
      </c>
      <c r="N659" s="1">
        <f>Tabelle7[[#This Row],[Menge t P2O5]]/Tabelle7[[#This Row],[Anzahl Lieferscheine]]</f>
        <v>0.19236399999999998</v>
      </c>
    </row>
    <row r="660" spans="1:14" x14ac:dyDescent="0.2">
      <c r="A660" s="2" t="s">
        <v>52</v>
      </c>
      <c r="B660" s="2" t="s">
        <v>52</v>
      </c>
      <c r="C660" s="2" t="s">
        <v>6</v>
      </c>
      <c r="D660" s="2" t="s">
        <v>15</v>
      </c>
      <c r="E660" s="2" t="s">
        <v>9</v>
      </c>
      <c r="F660" s="2" t="s">
        <v>61</v>
      </c>
      <c r="G660" s="1">
        <v>8069.09</v>
      </c>
      <c r="H660" s="1">
        <v>4529.96</v>
      </c>
      <c r="I660" s="4">
        <v>19</v>
      </c>
      <c r="J660" s="2" t="s">
        <v>71</v>
      </c>
      <c r="K660" s="1">
        <f>Tabelle7[[#This Row],[Menge kg Nges]]/1000</f>
        <v>8.069090000000001</v>
      </c>
      <c r="L660" s="1">
        <f>Tabelle7[[#This Row],[Menge kg P2O5]]/1000</f>
        <v>4.52996</v>
      </c>
      <c r="M660" s="1">
        <f>Tabelle7[[#This Row],[Menge t Nges]]/Tabelle7[[#This Row],[Anzahl Lieferscheine]]</f>
        <v>0.42468894736842111</v>
      </c>
      <c r="N660" s="1">
        <f>Tabelle7[[#This Row],[Menge t P2O5]]/Tabelle7[[#This Row],[Anzahl Lieferscheine]]</f>
        <v>0.23841894736842106</v>
      </c>
    </row>
    <row r="661" spans="1:14" x14ac:dyDescent="0.2">
      <c r="A661" s="2" t="s">
        <v>52</v>
      </c>
      <c r="B661" s="2" t="s">
        <v>52</v>
      </c>
      <c r="C661" s="2" t="s">
        <v>6</v>
      </c>
      <c r="D661" s="2" t="s">
        <v>15</v>
      </c>
      <c r="E661" s="2" t="s">
        <v>10</v>
      </c>
      <c r="F661" s="2" t="s">
        <v>61</v>
      </c>
      <c r="G661" s="1">
        <v>395.94</v>
      </c>
      <c r="H661" s="1">
        <v>159.07999999999998</v>
      </c>
      <c r="I661" s="4">
        <v>2</v>
      </c>
      <c r="J661" s="2" t="s">
        <v>71</v>
      </c>
      <c r="K661" s="1">
        <f>Tabelle7[[#This Row],[Menge kg Nges]]/1000</f>
        <v>0.39594000000000001</v>
      </c>
      <c r="L661" s="1">
        <f>Tabelle7[[#This Row],[Menge kg P2O5]]/1000</f>
        <v>0.15907999999999997</v>
      </c>
      <c r="M661" s="1">
        <f>Tabelle7[[#This Row],[Menge t Nges]]/Tabelle7[[#This Row],[Anzahl Lieferscheine]]</f>
        <v>0.19797000000000001</v>
      </c>
      <c r="N661" s="1">
        <f>Tabelle7[[#This Row],[Menge t P2O5]]/Tabelle7[[#This Row],[Anzahl Lieferscheine]]</f>
        <v>7.9539999999999986E-2</v>
      </c>
    </row>
    <row r="662" spans="1:14" x14ac:dyDescent="0.2">
      <c r="A662" s="2" t="s">
        <v>52</v>
      </c>
      <c r="B662" s="2" t="s">
        <v>52</v>
      </c>
      <c r="C662" s="2" t="s">
        <v>6</v>
      </c>
      <c r="D662" s="2" t="s">
        <v>15</v>
      </c>
      <c r="E662" s="2" t="s">
        <v>13</v>
      </c>
      <c r="F662" s="2" t="s">
        <v>61</v>
      </c>
      <c r="G662" s="1">
        <v>591.55999999999995</v>
      </c>
      <c r="H662" s="1">
        <v>402.96</v>
      </c>
      <c r="I662" s="4">
        <v>3</v>
      </c>
      <c r="J662" s="2" t="s">
        <v>71</v>
      </c>
      <c r="K662" s="1">
        <f>Tabelle7[[#This Row],[Menge kg Nges]]/1000</f>
        <v>0.59155999999999997</v>
      </c>
      <c r="L662" s="1">
        <f>Tabelle7[[#This Row],[Menge kg P2O5]]/1000</f>
        <v>0.40295999999999998</v>
      </c>
      <c r="M662" s="1">
        <f>Tabelle7[[#This Row],[Menge t Nges]]/Tabelle7[[#This Row],[Anzahl Lieferscheine]]</f>
        <v>0.19718666666666665</v>
      </c>
      <c r="N662" s="1">
        <f>Tabelle7[[#This Row],[Menge t P2O5]]/Tabelle7[[#This Row],[Anzahl Lieferscheine]]</f>
        <v>0.13431999999999999</v>
      </c>
    </row>
    <row r="663" spans="1:14" x14ac:dyDescent="0.2">
      <c r="A663" s="2" t="s">
        <v>52</v>
      </c>
      <c r="B663" s="2" t="s">
        <v>52</v>
      </c>
      <c r="C663" s="2" t="s">
        <v>25</v>
      </c>
      <c r="D663" s="2" t="s">
        <v>25</v>
      </c>
      <c r="E663" s="2" t="s">
        <v>26</v>
      </c>
      <c r="F663" s="2" t="s">
        <v>61</v>
      </c>
      <c r="G663" s="1">
        <v>2007.9899999999998</v>
      </c>
      <c r="H663" s="1">
        <v>1768.23</v>
      </c>
      <c r="I663" s="4">
        <v>13</v>
      </c>
      <c r="J663" s="2" t="s">
        <v>71</v>
      </c>
      <c r="K663" s="1">
        <f>Tabelle7[[#This Row],[Menge kg Nges]]/1000</f>
        <v>2.0079899999999999</v>
      </c>
      <c r="L663" s="1">
        <f>Tabelle7[[#This Row],[Menge kg P2O5]]/1000</f>
        <v>1.76823</v>
      </c>
      <c r="M663" s="1">
        <f>Tabelle7[[#This Row],[Menge t Nges]]/Tabelle7[[#This Row],[Anzahl Lieferscheine]]</f>
        <v>0.15446076923076923</v>
      </c>
      <c r="N663" s="1">
        <f>Tabelle7[[#This Row],[Menge t P2O5]]/Tabelle7[[#This Row],[Anzahl Lieferscheine]]</f>
        <v>0.13601769230769231</v>
      </c>
    </row>
    <row r="664" spans="1:14" x14ac:dyDescent="0.2">
      <c r="A664" s="2" t="s">
        <v>52</v>
      </c>
      <c r="B664" s="2" t="s">
        <v>52</v>
      </c>
      <c r="C664" s="2" t="s">
        <v>63</v>
      </c>
      <c r="D664" s="2" t="s">
        <v>63</v>
      </c>
      <c r="E664" s="2" t="s">
        <v>63</v>
      </c>
      <c r="F664" s="2" t="s">
        <v>61</v>
      </c>
      <c r="G664" s="1">
        <v>1001.88</v>
      </c>
      <c r="H664" s="1">
        <v>704.99</v>
      </c>
      <c r="I664" s="4">
        <v>3</v>
      </c>
      <c r="J664" s="2" t="s">
        <v>71</v>
      </c>
      <c r="K664" s="1">
        <f>Tabelle7[[#This Row],[Menge kg Nges]]/1000</f>
        <v>1.0018800000000001</v>
      </c>
      <c r="L664" s="1">
        <f>Tabelle7[[#This Row],[Menge kg P2O5]]/1000</f>
        <v>0.70499000000000001</v>
      </c>
      <c r="M664" s="1">
        <f>Tabelle7[[#This Row],[Menge t Nges]]/Tabelle7[[#This Row],[Anzahl Lieferscheine]]</f>
        <v>0.33396000000000003</v>
      </c>
      <c r="N664" s="1">
        <f>Tabelle7[[#This Row],[Menge t P2O5]]/Tabelle7[[#This Row],[Anzahl Lieferscheine]]</f>
        <v>0.23499666666666666</v>
      </c>
    </row>
    <row r="665" spans="1:14" x14ac:dyDescent="0.2">
      <c r="A665" s="2" t="s">
        <v>52</v>
      </c>
      <c r="B665" s="2" t="s">
        <v>39</v>
      </c>
      <c r="C665" s="2" t="s">
        <v>63</v>
      </c>
      <c r="D665" s="2" t="s">
        <v>63</v>
      </c>
      <c r="E665" s="2" t="s">
        <v>63</v>
      </c>
      <c r="F665" s="2" t="s">
        <v>61</v>
      </c>
      <c r="G665" s="1">
        <v>243</v>
      </c>
      <c r="H665" s="1">
        <v>229.5</v>
      </c>
      <c r="I665" s="4">
        <v>2</v>
      </c>
      <c r="J665" s="2" t="s">
        <v>71</v>
      </c>
      <c r="K665" s="1">
        <f>Tabelle7[[#This Row],[Menge kg Nges]]/1000</f>
        <v>0.24299999999999999</v>
      </c>
      <c r="L665" s="1">
        <f>Tabelle7[[#This Row],[Menge kg P2O5]]/1000</f>
        <v>0.22950000000000001</v>
      </c>
      <c r="M665" s="1">
        <f>Tabelle7[[#This Row],[Menge t Nges]]/Tabelle7[[#This Row],[Anzahl Lieferscheine]]</f>
        <v>0.1215</v>
      </c>
      <c r="N665" s="1">
        <f>Tabelle7[[#This Row],[Menge t P2O5]]/Tabelle7[[#This Row],[Anzahl Lieferscheine]]</f>
        <v>0.11475</v>
      </c>
    </row>
    <row r="666" spans="1:14" x14ac:dyDescent="0.2">
      <c r="A666" s="2" t="s">
        <v>52</v>
      </c>
      <c r="B666" s="2" t="s">
        <v>28</v>
      </c>
      <c r="C666" s="2" t="s">
        <v>6</v>
      </c>
      <c r="D666" s="2" t="s">
        <v>15</v>
      </c>
      <c r="E666" s="2" t="s">
        <v>8</v>
      </c>
      <c r="F666" s="2" t="s">
        <v>61</v>
      </c>
      <c r="G666" s="1">
        <v>568.79999999999995</v>
      </c>
      <c r="H666" s="1">
        <v>244.8</v>
      </c>
      <c r="I666" s="4">
        <v>1</v>
      </c>
      <c r="J666" s="2" t="s">
        <v>71</v>
      </c>
      <c r="K666" s="1">
        <f>Tabelle7[[#This Row],[Menge kg Nges]]/1000</f>
        <v>0.56879999999999997</v>
      </c>
      <c r="L666" s="1">
        <f>Tabelle7[[#This Row],[Menge kg P2O5]]/1000</f>
        <v>0.24480000000000002</v>
      </c>
      <c r="M666" s="1">
        <f>Tabelle7[[#This Row],[Menge t Nges]]/Tabelle7[[#This Row],[Anzahl Lieferscheine]]</f>
        <v>0.56879999999999997</v>
      </c>
      <c r="N666" s="1">
        <f>Tabelle7[[#This Row],[Menge t P2O5]]/Tabelle7[[#This Row],[Anzahl Lieferscheine]]</f>
        <v>0.24480000000000002</v>
      </c>
    </row>
    <row r="667" spans="1:14" x14ac:dyDescent="0.2">
      <c r="A667" s="2" t="s">
        <v>52</v>
      </c>
      <c r="B667" s="2" t="s">
        <v>42</v>
      </c>
      <c r="C667" s="2" t="s">
        <v>6</v>
      </c>
      <c r="D667" s="2" t="s">
        <v>15</v>
      </c>
      <c r="E667" s="2" t="s">
        <v>9</v>
      </c>
      <c r="F667" s="2" t="s">
        <v>61</v>
      </c>
      <c r="G667" s="1">
        <v>97.6</v>
      </c>
      <c r="H667" s="1">
        <v>63.2</v>
      </c>
      <c r="I667" s="4">
        <v>1</v>
      </c>
      <c r="J667" s="2" t="s">
        <v>71</v>
      </c>
      <c r="K667" s="1">
        <f>Tabelle7[[#This Row],[Menge kg Nges]]/1000</f>
        <v>9.7599999999999992E-2</v>
      </c>
      <c r="L667" s="1">
        <f>Tabelle7[[#This Row],[Menge kg P2O5]]/1000</f>
        <v>6.3200000000000006E-2</v>
      </c>
      <c r="M667" s="1">
        <f>Tabelle7[[#This Row],[Menge t Nges]]/Tabelle7[[#This Row],[Anzahl Lieferscheine]]</f>
        <v>9.7599999999999992E-2</v>
      </c>
      <c r="N667" s="1">
        <f>Tabelle7[[#This Row],[Menge t P2O5]]/Tabelle7[[#This Row],[Anzahl Lieferscheine]]</f>
        <v>6.3200000000000006E-2</v>
      </c>
    </row>
    <row r="668" spans="1:14" x14ac:dyDescent="0.2">
      <c r="A668" s="2" t="s">
        <v>37</v>
      </c>
      <c r="B668" s="2" t="s">
        <v>32</v>
      </c>
      <c r="C668" s="2" t="s">
        <v>6</v>
      </c>
      <c r="D668" s="2" t="s">
        <v>7</v>
      </c>
      <c r="E668" s="2" t="s">
        <v>13</v>
      </c>
      <c r="F668" s="2" t="s">
        <v>61</v>
      </c>
      <c r="G668" s="1">
        <v>89.1</v>
      </c>
      <c r="H668" s="1">
        <v>40.5</v>
      </c>
      <c r="I668" s="4">
        <v>1</v>
      </c>
      <c r="J668" s="2" t="s">
        <v>71</v>
      </c>
      <c r="K668" s="1">
        <f>Tabelle7[[#This Row],[Menge kg Nges]]/1000</f>
        <v>8.9099999999999999E-2</v>
      </c>
      <c r="L668" s="1">
        <f>Tabelle7[[#This Row],[Menge kg P2O5]]/1000</f>
        <v>4.0500000000000001E-2</v>
      </c>
      <c r="M668" s="1">
        <f>Tabelle7[[#This Row],[Menge t Nges]]/Tabelle7[[#This Row],[Anzahl Lieferscheine]]</f>
        <v>8.9099999999999999E-2</v>
      </c>
      <c r="N668" s="1">
        <f>Tabelle7[[#This Row],[Menge t P2O5]]/Tabelle7[[#This Row],[Anzahl Lieferscheine]]</f>
        <v>4.0500000000000001E-2</v>
      </c>
    </row>
    <row r="669" spans="1:14" x14ac:dyDescent="0.2">
      <c r="A669" s="2" t="s">
        <v>37</v>
      </c>
      <c r="B669" s="2" t="s">
        <v>32</v>
      </c>
      <c r="C669" s="2" t="s">
        <v>6</v>
      </c>
      <c r="D669" s="2" t="s">
        <v>7</v>
      </c>
      <c r="E669" s="2" t="s">
        <v>14</v>
      </c>
      <c r="F669" s="2" t="s">
        <v>61</v>
      </c>
      <c r="G669" s="1">
        <v>259.2</v>
      </c>
      <c r="H669" s="1">
        <v>140.4</v>
      </c>
      <c r="I669" s="4">
        <v>1</v>
      </c>
      <c r="J669" s="2" t="s">
        <v>71</v>
      </c>
      <c r="K669" s="1">
        <f>Tabelle7[[#This Row],[Menge kg Nges]]/1000</f>
        <v>0.25919999999999999</v>
      </c>
      <c r="L669" s="1">
        <f>Tabelle7[[#This Row],[Menge kg P2O5]]/1000</f>
        <v>0.1404</v>
      </c>
      <c r="M669" s="1">
        <f>Tabelle7[[#This Row],[Menge t Nges]]/Tabelle7[[#This Row],[Anzahl Lieferscheine]]</f>
        <v>0.25919999999999999</v>
      </c>
      <c r="N669" s="1">
        <f>Tabelle7[[#This Row],[Menge t P2O5]]/Tabelle7[[#This Row],[Anzahl Lieferscheine]]</f>
        <v>0.1404</v>
      </c>
    </row>
    <row r="670" spans="1:14" x14ac:dyDescent="0.2">
      <c r="A670" s="2" t="s">
        <v>37</v>
      </c>
      <c r="B670" s="2" t="s">
        <v>32</v>
      </c>
      <c r="C670" s="2" t="s">
        <v>6</v>
      </c>
      <c r="D670" s="2" t="s">
        <v>15</v>
      </c>
      <c r="E670" s="2" t="s">
        <v>17</v>
      </c>
      <c r="F670" s="2" t="s">
        <v>61</v>
      </c>
      <c r="G670" s="1">
        <v>36</v>
      </c>
      <c r="H670" s="1">
        <v>18</v>
      </c>
      <c r="I670" s="4">
        <v>1</v>
      </c>
      <c r="J670" s="2" t="s">
        <v>71</v>
      </c>
      <c r="K670" s="1">
        <f>Tabelle7[[#This Row],[Menge kg Nges]]/1000</f>
        <v>3.5999999999999997E-2</v>
      </c>
      <c r="L670" s="1">
        <f>Tabelle7[[#This Row],[Menge kg P2O5]]/1000</f>
        <v>1.7999999999999999E-2</v>
      </c>
      <c r="M670" s="1">
        <f>Tabelle7[[#This Row],[Menge t Nges]]/Tabelle7[[#This Row],[Anzahl Lieferscheine]]</f>
        <v>3.5999999999999997E-2</v>
      </c>
      <c r="N670" s="1">
        <f>Tabelle7[[#This Row],[Menge t P2O5]]/Tabelle7[[#This Row],[Anzahl Lieferscheine]]</f>
        <v>1.7999999999999999E-2</v>
      </c>
    </row>
    <row r="671" spans="1:14" x14ac:dyDescent="0.2">
      <c r="A671" s="2" t="s">
        <v>37</v>
      </c>
      <c r="B671" s="2" t="s">
        <v>32</v>
      </c>
      <c r="C671" s="2" t="s">
        <v>6</v>
      </c>
      <c r="D671" s="2" t="s">
        <v>15</v>
      </c>
      <c r="E671" s="2" t="s">
        <v>18</v>
      </c>
      <c r="F671" s="2" t="s">
        <v>61</v>
      </c>
      <c r="G671" s="1">
        <v>2596.9500000000003</v>
      </c>
      <c r="H671" s="1">
        <v>1734.45</v>
      </c>
      <c r="I671" s="4">
        <v>5</v>
      </c>
      <c r="J671" s="2" t="s">
        <v>71</v>
      </c>
      <c r="K671" s="1">
        <f>Tabelle7[[#This Row],[Menge kg Nges]]/1000</f>
        <v>2.5969500000000001</v>
      </c>
      <c r="L671" s="1">
        <f>Tabelle7[[#This Row],[Menge kg P2O5]]/1000</f>
        <v>1.73445</v>
      </c>
      <c r="M671" s="1">
        <f>Tabelle7[[#This Row],[Menge t Nges]]/Tabelle7[[#This Row],[Anzahl Lieferscheine]]</f>
        <v>0.51939000000000002</v>
      </c>
      <c r="N671" s="1">
        <f>Tabelle7[[#This Row],[Menge t P2O5]]/Tabelle7[[#This Row],[Anzahl Lieferscheine]]</f>
        <v>0.34689000000000003</v>
      </c>
    </row>
    <row r="672" spans="1:14" x14ac:dyDescent="0.2">
      <c r="A672" s="2" t="s">
        <v>37</v>
      </c>
      <c r="B672" s="2" t="s">
        <v>32</v>
      </c>
      <c r="C672" s="2" t="s">
        <v>6</v>
      </c>
      <c r="D672" s="2" t="s">
        <v>15</v>
      </c>
      <c r="E672" s="2" t="s">
        <v>20</v>
      </c>
      <c r="F672" s="2" t="s">
        <v>61</v>
      </c>
      <c r="G672" s="1">
        <v>8121.68</v>
      </c>
      <c r="H672" s="1">
        <v>5218</v>
      </c>
      <c r="I672" s="4">
        <v>22</v>
      </c>
      <c r="J672" s="2" t="s">
        <v>71</v>
      </c>
      <c r="K672" s="1">
        <f>Tabelle7[[#This Row],[Menge kg Nges]]/1000</f>
        <v>8.1216799999999996</v>
      </c>
      <c r="L672" s="1">
        <f>Tabelle7[[#This Row],[Menge kg P2O5]]/1000</f>
        <v>5.218</v>
      </c>
      <c r="M672" s="1">
        <f>Tabelle7[[#This Row],[Menge t Nges]]/Tabelle7[[#This Row],[Anzahl Lieferscheine]]</f>
        <v>0.36916727272727273</v>
      </c>
      <c r="N672" s="1">
        <f>Tabelle7[[#This Row],[Menge t P2O5]]/Tabelle7[[#This Row],[Anzahl Lieferscheine]]</f>
        <v>0.23718181818181819</v>
      </c>
    </row>
    <row r="673" spans="1:14" x14ac:dyDescent="0.2">
      <c r="A673" s="2" t="s">
        <v>37</v>
      </c>
      <c r="B673" s="2" t="s">
        <v>32</v>
      </c>
      <c r="C673" s="2" t="s">
        <v>6</v>
      </c>
      <c r="D673" s="2" t="s">
        <v>15</v>
      </c>
      <c r="E673" s="2" t="s">
        <v>31</v>
      </c>
      <c r="F673" s="2" t="s">
        <v>61</v>
      </c>
      <c r="G673" s="1">
        <v>164</v>
      </c>
      <c r="H673" s="1">
        <v>74</v>
      </c>
      <c r="I673" s="4">
        <v>1</v>
      </c>
      <c r="J673" s="2" t="s">
        <v>71</v>
      </c>
      <c r="K673" s="1">
        <f>Tabelle7[[#This Row],[Menge kg Nges]]/1000</f>
        <v>0.16400000000000001</v>
      </c>
      <c r="L673" s="1">
        <f>Tabelle7[[#This Row],[Menge kg P2O5]]/1000</f>
        <v>7.3999999999999996E-2</v>
      </c>
      <c r="M673" s="1">
        <f>Tabelle7[[#This Row],[Menge t Nges]]/Tabelle7[[#This Row],[Anzahl Lieferscheine]]</f>
        <v>0.16400000000000001</v>
      </c>
      <c r="N673" s="1">
        <f>Tabelle7[[#This Row],[Menge t P2O5]]/Tabelle7[[#This Row],[Anzahl Lieferscheine]]</f>
        <v>7.3999999999999996E-2</v>
      </c>
    </row>
    <row r="674" spans="1:14" x14ac:dyDescent="0.2">
      <c r="A674" s="2" t="s">
        <v>37</v>
      </c>
      <c r="B674" s="2" t="s">
        <v>32</v>
      </c>
      <c r="C674" s="2" t="s">
        <v>25</v>
      </c>
      <c r="D674" s="2" t="s">
        <v>25</v>
      </c>
      <c r="E674" s="2" t="s">
        <v>26</v>
      </c>
      <c r="F674" s="2" t="s">
        <v>61</v>
      </c>
      <c r="G674" s="1">
        <v>85.86</v>
      </c>
      <c r="H674" s="1">
        <v>16.2</v>
      </c>
      <c r="I674" s="4">
        <v>1</v>
      </c>
      <c r="J674" s="2" t="s">
        <v>71</v>
      </c>
      <c r="K674" s="1">
        <f>Tabelle7[[#This Row],[Menge kg Nges]]/1000</f>
        <v>8.5860000000000006E-2</v>
      </c>
      <c r="L674" s="1">
        <f>Tabelle7[[#This Row],[Menge kg P2O5]]/1000</f>
        <v>1.6199999999999999E-2</v>
      </c>
      <c r="M674" s="1">
        <f>Tabelle7[[#This Row],[Menge t Nges]]/Tabelle7[[#This Row],[Anzahl Lieferscheine]]</f>
        <v>8.5860000000000006E-2</v>
      </c>
      <c r="N674" s="1">
        <f>Tabelle7[[#This Row],[Menge t P2O5]]/Tabelle7[[#This Row],[Anzahl Lieferscheine]]</f>
        <v>1.6199999999999999E-2</v>
      </c>
    </row>
    <row r="675" spans="1:14" x14ac:dyDescent="0.2">
      <c r="A675" s="2" t="s">
        <v>37</v>
      </c>
      <c r="B675" s="2" t="s">
        <v>43</v>
      </c>
      <c r="C675" s="2" t="s">
        <v>6</v>
      </c>
      <c r="D675" s="2" t="s">
        <v>7</v>
      </c>
      <c r="E675" s="2" t="s">
        <v>11</v>
      </c>
      <c r="F675" s="2" t="s">
        <v>61</v>
      </c>
      <c r="G675" s="1">
        <v>288</v>
      </c>
      <c r="H675" s="1">
        <v>122</v>
      </c>
      <c r="I675" s="4">
        <v>6</v>
      </c>
      <c r="J675" s="2" t="s">
        <v>71</v>
      </c>
      <c r="K675" s="1">
        <f>Tabelle7[[#This Row],[Menge kg Nges]]/1000</f>
        <v>0.28799999999999998</v>
      </c>
      <c r="L675" s="1">
        <f>Tabelle7[[#This Row],[Menge kg P2O5]]/1000</f>
        <v>0.122</v>
      </c>
      <c r="M675" s="1">
        <f>Tabelle7[[#This Row],[Menge t Nges]]/Tabelle7[[#This Row],[Anzahl Lieferscheine]]</f>
        <v>4.7999999999999994E-2</v>
      </c>
      <c r="N675" s="1">
        <f>Tabelle7[[#This Row],[Menge t P2O5]]/Tabelle7[[#This Row],[Anzahl Lieferscheine]]</f>
        <v>2.0333333333333332E-2</v>
      </c>
    </row>
    <row r="676" spans="1:14" x14ac:dyDescent="0.2">
      <c r="A676" s="2" t="s">
        <v>37</v>
      </c>
      <c r="B676" s="2" t="s">
        <v>43</v>
      </c>
      <c r="C676" s="2" t="s">
        <v>6</v>
      </c>
      <c r="D676" s="2" t="s">
        <v>7</v>
      </c>
      <c r="E676" s="2" t="s">
        <v>12</v>
      </c>
      <c r="F676" s="2" t="s">
        <v>61</v>
      </c>
      <c r="G676" s="1">
        <v>651.4</v>
      </c>
      <c r="H676" s="1">
        <v>264.8</v>
      </c>
      <c r="I676" s="4">
        <v>4</v>
      </c>
      <c r="J676" s="2" t="s">
        <v>71</v>
      </c>
      <c r="K676" s="1">
        <f>Tabelle7[[#This Row],[Menge kg Nges]]/1000</f>
        <v>0.65139999999999998</v>
      </c>
      <c r="L676" s="1">
        <f>Tabelle7[[#This Row],[Menge kg P2O5]]/1000</f>
        <v>0.26480000000000004</v>
      </c>
      <c r="M676" s="1">
        <f>Tabelle7[[#This Row],[Menge t Nges]]/Tabelle7[[#This Row],[Anzahl Lieferscheine]]</f>
        <v>0.16284999999999999</v>
      </c>
      <c r="N676" s="1">
        <f>Tabelle7[[#This Row],[Menge t P2O5]]/Tabelle7[[#This Row],[Anzahl Lieferscheine]]</f>
        <v>6.6200000000000009E-2</v>
      </c>
    </row>
    <row r="677" spans="1:14" x14ac:dyDescent="0.2">
      <c r="A677" s="2" t="s">
        <v>37</v>
      </c>
      <c r="B677" s="2" t="s">
        <v>43</v>
      </c>
      <c r="C677" s="2" t="s">
        <v>6</v>
      </c>
      <c r="D677" s="2" t="s">
        <v>7</v>
      </c>
      <c r="E677" s="2" t="s">
        <v>13</v>
      </c>
      <c r="F677" s="2" t="s">
        <v>61</v>
      </c>
      <c r="G677" s="1">
        <v>436.6</v>
      </c>
      <c r="H677" s="1">
        <v>222.2</v>
      </c>
      <c r="I677" s="4">
        <v>2</v>
      </c>
      <c r="J677" s="2" t="s">
        <v>71</v>
      </c>
      <c r="K677" s="1">
        <f>Tabelle7[[#This Row],[Menge kg Nges]]/1000</f>
        <v>0.43660000000000004</v>
      </c>
      <c r="L677" s="1">
        <f>Tabelle7[[#This Row],[Menge kg P2O5]]/1000</f>
        <v>0.22219999999999998</v>
      </c>
      <c r="M677" s="1">
        <f>Tabelle7[[#This Row],[Menge t Nges]]/Tabelle7[[#This Row],[Anzahl Lieferscheine]]</f>
        <v>0.21830000000000002</v>
      </c>
      <c r="N677" s="1">
        <f>Tabelle7[[#This Row],[Menge t P2O5]]/Tabelle7[[#This Row],[Anzahl Lieferscheine]]</f>
        <v>0.11109999999999999</v>
      </c>
    </row>
    <row r="678" spans="1:14" x14ac:dyDescent="0.2">
      <c r="A678" s="2" t="s">
        <v>37</v>
      </c>
      <c r="B678" s="2" t="s">
        <v>43</v>
      </c>
      <c r="C678" s="2" t="s">
        <v>6</v>
      </c>
      <c r="D678" s="2" t="s">
        <v>7</v>
      </c>
      <c r="E678" s="2" t="s">
        <v>14</v>
      </c>
      <c r="F678" s="2" t="s">
        <v>61</v>
      </c>
      <c r="G678" s="1">
        <v>234</v>
      </c>
      <c r="H678" s="1">
        <v>108</v>
      </c>
      <c r="I678" s="4">
        <v>2</v>
      </c>
      <c r="J678" s="2" t="s">
        <v>71</v>
      </c>
      <c r="K678" s="1">
        <f>Tabelle7[[#This Row],[Menge kg Nges]]/1000</f>
        <v>0.23400000000000001</v>
      </c>
      <c r="L678" s="1">
        <f>Tabelle7[[#This Row],[Menge kg P2O5]]/1000</f>
        <v>0.108</v>
      </c>
      <c r="M678" s="1">
        <f>Tabelle7[[#This Row],[Menge t Nges]]/Tabelle7[[#This Row],[Anzahl Lieferscheine]]</f>
        <v>0.11700000000000001</v>
      </c>
      <c r="N678" s="1">
        <f>Tabelle7[[#This Row],[Menge t P2O5]]/Tabelle7[[#This Row],[Anzahl Lieferscheine]]</f>
        <v>5.3999999999999999E-2</v>
      </c>
    </row>
    <row r="679" spans="1:14" x14ac:dyDescent="0.2">
      <c r="A679" s="2" t="s">
        <v>37</v>
      </c>
      <c r="B679" s="2" t="s">
        <v>43</v>
      </c>
      <c r="C679" s="2" t="s">
        <v>25</v>
      </c>
      <c r="D679" s="2" t="s">
        <v>25</v>
      </c>
      <c r="E679" s="2" t="s">
        <v>26</v>
      </c>
      <c r="F679" s="2" t="s">
        <v>61</v>
      </c>
      <c r="G679" s="1">
        <v>15.9</v>
      </c>
      <c r="H679" s="1">
        <v>3</v>
      </c>
      <c r="I679" s="4">
        <v>1</v>
      </c>
      <c r="J679" s="2" t="s">
        <v>71</v>
      </c>
      <c r="K679" s="1">
        <f>Tabelle7[[#This Row],[Menge kg Nges]]/1000</f>
        <v>1.5900000000000001E-2</v>
      </c>
      <c r="L679" s="1">
        <f>Tabelle7[[#This Row],[Menge kg P2O5]]/1000</f>
        <v>3.0000000000000001E-3</v>
      </c>
      <c r="M679" s="1">
        <f>Tabelle7[[#This Row],[Menge t Nges]]/Tabelle7[[#This Row],[Anzahl Lieferscheine]]</f>
        <v>1.5900000000000001E-2</v>
      </c>
      <c r="N679" s="1">
        <f>Tabelle7[[#This Row],[Menge t P2O5]]/Tabelle7[[#This Row],[Anzahl Lieferscheine]]</f>
        <v>3.0000000000000001E-3</v>
      </c>
    </row>
    <row r="680" spans="1:14" x14ac:dyDescent="0.2">
      <c r="A680" s="2" t="s">
        <v>37</v>
      </c>
      <c r="B680" s="2" t="s">
        <v>36</v>
      </c>
      <c r="C680" s="2" t="s">
        <v>6</v>
      </c>
      <c r="D680" s="2" t="s">
        <v>7</v>
      </c>
      <c r="E680" s="2" t="s">
        <v>8</v>
      </c>
      <c r="F680" s="2" t="s">
        <v>61</v>
      </c>
      <c r="G680" s="1">
        <v>216</v>
      </c>
      <c r="H680" s="1">
        <v>75.75</v>
      </c>
      <c r="I680" s="4">
        <v>1</v>
      </c>
      <c r="J680" s="2" t="s">
        <v>71</v>
      </c>
      <c r="K680" s="1">
        <f>Tabelle7[[#This Row],[Menge kg Nges]]/1000</f>
        <v>0.216</v>
      </c>
      <c r="L680" s="1">
        <f>Tabelle7[[#This Row],[Menge kg P2O5]]/1000</f>
        <v>7.5749999999999998E-2</v>
      </c>
      <c r="M680" s="1">
        <f>Tabelle7[[#This Row],[Menge t Nges]]/Tabelle7[[#This Row],[Anzahl Lieferscheine]]</f>
        <v>0.216</v>
      </c>
      <c r="N680" s="1">
        <f>Tabelle7[[#This Row],[Menge t P2O5]]/Tabelle7[[#This Row],[Anzahl Lieferscheine]]</f>
        <v>7.5749999999999998E-2</v>
      </c>
    </row>
    <row r="681" spans="1:14" x14ac:dyDescent="0.2">
      <c r="A681" s="2" t="s">
        <v>37</v>
      </c>
      <c r="B681" s="2" t="s">
        <v>36</v>
      </c>
      <c r="C681" s="2" t="s">
        <v>6</v>
      </c>
      <c r="D681" s="2" t="s">
        <v>7</v>
      </c>
      <c r="E681" s="2" t="s">
        <v>9</v>
      </c>
      <c r="F681" s="2" t="s">
        <v>61</v>
      </c>
      <c r="G681" s="1">
        <v>960.05</v>
      </c>
      <c r="H681" s="1">
        <v>388.34999999999997</v>
      </c>
      <c r="I681" s="4">
        <v>7</v>
      </c>
      <c r="J681" s="2" t="s">
        <v>71</v>
      </c>
      <c r="K681" s="1">
        <f>Tabelle7[[#This Row],[Menge kg Nges]]/1000</f>
        <v>0.96004999999999996</v>
      </c>
      <c r="L681" s="1">
        <f>Tabelle7[[#This Row],[Menge kg P2O5]]/1000</f>
        <v>0.38834999999999997</v>
      </c>
      <c r="M681" s="1">
        <f>Tabelle7[[#This Row],[Menge t Nges]]/Tabelle7[[#This Row],[Anzahl Lieferscheine]]</f>
        <v>0.13714999999999999</v>
      </c>
      <c r="N681" s="1">
        <f>Tabelle7[[#This Row],[Menge t P2O5]]/Tabelle7[[#This Row],[Anzahl Lieferscheine]]</f>
        <v>5.5478571428571426E-2</v>
      </c>
    </row>
    <row r="682" spans="1:14" x14ac:dyDescent="0.2">
      <c r="A682" s="2" t="s">
        <v>37</v>
      </c>
      <c r="B682" s="2" t="s">
        <v>36</v>
      </c>
      <c r="C682" s="2" t="s">
        <v>6</v>
      </c>
      <c r="D682" s="2" t="s">
        <v>7</v>
      </c>
      <c r="E682" s="2" t="s">
        <v>11</v>
      </c>
      <c r="F682" s="2" t="s">
        <v>61</v>
      </c>
      <c r="G682" s="1">
        <v>3097.5000000000005</v>
      </c>
      <c r="H682" s="1">
        <v>1300.45</v>
      </c>
      <c r="I682" s="4">
        <v>16</v>
      </c>
      <c r="J682" s="2" t="s">
        <v>71</v>
      </c>
      <c r="K682" s="1">
        <f>Tabelle7[[#This Row],[Menge kg Nges]]/1000</f>
        <v>3.0975000000000006</v>
      </c>
      <c r="L682" s="1">
        <f>Tabelle7[[#This Row],[Menge kg P2O5]]/1000</f>
        <v>1.3004500000000001</v>
      </c>
      <c r="M682" s="1">
        <f>Tabelle7[[#This Row],[Menge t Nges]]/Tabelle7[[#This Row],[Anzahl Lieferscheine]]</f>
        <v>0.19359375000000004</v>
      </c>
      <c r="N682" s="1">
        <f>Tabelle7[[#This Row],[Menge t P2O5]]/Tabelle7[[#This Row],[Anzahl Lieferscheine]]</f>
        <v>8.1278125000000007E-2</v>
      </c>
    </row>
    <row r="683" spans="1:14" x14ac:dyDescent="0.2">
      <c r="A683" s="2" t="s">
        <v>37</v>
      </c>
      <c r="B683" s="2" t="s">
        <v>36</v>
      </c>
      <c r="C683" s="2" t="s">
        <v>6</v>
      </c>
      <c r="D683" s="2" t="s">
        <v>7</v>
      </c>
      <c r="E683" s="2" t="s">
        <v>12</v>
      </c>
      <c r="F683" s="2" t="s">
        <v>61</v>
      </c>
      <c r="G683" s="1">
        <v>10467.44</v>
      </c>
      <c r="H683" s="1">
        <v>4258.88</v>
      </c>
      <c r="I683" s="4">
        <v>51</v>
      </c>
      <c r="J683" s="2" t="s">
        <v>71</v>
      </c>
      <c r="K683" s="1">
        <f>Tabelle7[[#This Row],[Menge kg Nges]]/1000</f>
        <v>10.46744</v>
      </c>
      <c r="L683" s="1">
        <f>Tabelle7[[#This Row],[Menge kg P2O5]]/1000</f>
        <v>4.2588800000000004</v>
      </c>
      <c r="M683" s="1">
        <f>Tabelle7[[#This Row],[Menge t Nges]]/Tabelle7[[#This Row],[Anzahl Lieferscheine]]</f>
        <v>0.20524392156862745</v>
      </c>
      <c r="N683" s="1">
        <f>Tabelle7[[#This Row],[Menge t P2O5]]/Tabelle7[[#This Row],[Anzahl Lieferscheine]]</f>
        <v>8.3507450980392167E-2</v>
      </c>
    </row>
    <row r="684" spans="1:14" x14ac:dyDescent="0.2">
      <c r="A684" s="2" t="s">
        <v>37</v>
      </c>
      <c r="B684" s="2" t="s">
        <v>36</v>
      </c>
      <c r="C684" s="2" t="s">
        <v>6</v>
      </c>
      <c r="D684" s="2" t="s">
        <v>7</v>
      </c>
      <c r="E684" s="2" t="s">
        <v>13</v>
      </c>
      <c r="F684" s="2" t="s">
        <v>61</v>
      </c>
      <c r="G684" s="1">
        <v>2955.9600000000005</v>
      </c>
      <c r="H684" s="1">
        <v>1429.44</v>
      </c>
      <c r="I684" s="4">
        <v>21</v>
      </c>
      <c r="J684" s="2" t="s">
        <v>71</v>
      </c>
      <c r="K684" s="1">
        <f>Tabelle7[[#This Row],[Menge kg Nges]]/1000</f>
        <v>2.9559600000000006</v>
      </c>
      <c r="L684" s="1">
        <f>Tabelle7[[#This Row],[Menge kg P2O5]]/1000</f>
        <v>1.42944</v>
      </c>
      <c r="M684" s="1">
        <f>Tabelle7[[#This Row],[Menge t Nges]]/Tabelle7[[#This Row],[Anzahl Lieferscheine]]</f>
        <v>0.14076000000000002</v>
      </c>
      <c r="N684" s="1">
        <f>Tabelle7[[#This Row],[Menge t P2O5]]/Tabelle7[[#This Row],[Anzahl Lieferscheine]]</f>
        <v>6.8068571428571437E-2</v>
      </c>
    </row>
    <row r="685" spans="1:14" x14ac:dyDescent="0.2">
      <c r="A685" s="2" t="s">
        <v>37</v>
      </c>
      <c r="B685" s="2" t="s">
        <v>36</v>
      </c>
      <c r="C685" s="2" t="s">
        <v>6</v>
      </c>
      <c r="D685" s="2" t="s">
        <v>7</v>
      </c>
      <c r="E685" s="2" t="s">
        <v>14</v>
      </c>
      <c r="F685" s="2" t="s">
        <v>61</v>
      </c>
      <c r="G685" s="1">
        <v>2711.5</v>
      </c>
      <c r="H685" s="1">
        <v>1195.25</v>
      </c>
      <c r="I685" s="4">
        <v>14</v>
      </c>
      <c r="J685" s="2" t="s">
        <v>71</v>
      </c>
      <c r="K685" s="1">
        <f>Tabelle7[[#This Row],[Menge kg Nges]]/1000</f>
        <v>2.7115</v>
      </c>
      <c r="L685" s="1">
        <f>Tabelle7[[#This Row],[Menge kg P2O5]]/1000</f>
        <v>1.1952499999999999</v>
      </c>
      <c r="M685" s="1">
        <f>Tabelle7[[#This Row],[Menge t Nges]]/Tabelle7[[#This Row],[Anzahl Lieferscheine]]</f>
        <v>0.19367857142857142</v>
      </c>
      <c r="N685" s="1">
        <f>Tabelle7[[#This Row],[Menge t P2O5]]/Tabelle7[[#This Row],[Anzahl Lieferscheine]]</f>
        <v>8.5374999999999993E-2</v>
      </c>
    </row>
    <row r="686" spans="1:14" x14ac:dyDescent="0.2">
      <c r="A686" s="2" t="s">
        <v>37</v>
      </c>
      <c r="B686" s="2" t="s">
        <v>36</v>
      </c>
      <c r="C686" s="2" t="s">
        <v>6</v>
      </c>
      <c r="D686" s="2" t="s">
        <v>15</v>
      </c>
      <c r="E686" s="2" t="s">
        <v>20</v>
      </c>
      <c r="F686" s="2" t="s">
        <v>61</v>
      </c>
      <c r="G686" s="1">
        <v>33.44</v>
      </c>
      <c r="H686" s="1">
        <v>19</v>
      </c>
      <c r="I686" s="4">
        <v>2</v>
      </c>
      <c r="J686" s="2" t="s">
        <v>71</v>
      </c>
      <c r="K686" s="1">
        <f>Tabelle7[[#This Row],[Menge kg Nges]]/1000</f>
        <v>3.3439999999999998E-2</v>
      </c>
      <c r="L686" s="1">
        <f>Tabelle7[[#This Row],[Menge kg P2O5]]/1000</f>
        <v>1.9E-2</v>
      </c>
      <c r="M686" s="1">
        <f>Tabelle7[[#This Row],[Menge t Nges]]/Tabelle7[[#This Row],[Anzahl Lieferscheine]]</f>
        <v>1.6719999999999999E-2</v>
      </c>
      <c r="N686" s="1">
        <f>Tabelle7[[#This Row],[Menge t P2O5]]/Tabelle7[[#This Row],[Anzahl Lieferscheine]]</f>
        <v>9.4999999999999998E-3</v>
      </c>
    </row>
    <row r="687" spans="1:14" x14ac:dyDescent="0.2">
      <c r="A687" s="2" t="s">
        <v>37</v>
      </c>
      <c r="B687" s="2" t="s">
        <v>36</v>
      </c>
      <c r="C687" s="2" t="s">
        <v>6</v>
      </c>
      <c r="D687" s="2" t="s">
        <v>15</v>
      </c>
      <c r="E687" s="2" t="s">
        <v>21</v>
      </c>
      <c r="F687" s="2" t="s">
        <v>61</v>
      </c>
      <c r="G687" s="1">
        <v>2419.1999999999998</v>
      </c>
      <c r="H687" s="1">
        <v>972</v>
      </c>
      <c r="I687" s="4">
        <v>6</v>
      </c>
      <c r="J687" s="2" t="s">
        <v>71</v>
      </c>
      <c r="K687" s="1">
        <f>Tabelle7[[#This Row],[Menge kg Nges]]/1000</f>
        <v>2.4192</v>
      </c>
      <c r="L687" s="1">
        <f>Tabelle7[[#This Row],[Menge kg P2O5]]/1000</f>
        <v>0.97199999999999998</v>
      </c>
      <c r="M687" s="1">
        <f>Tabelle7[[#This Row],[Menge t Nges]]/Tabelle7[[#This Row],[Anzahl Lieferscheine]]</f>
        <v>0.4032</v>
      </c>
      <c r="N687" s="1">
        <f>Tabelle7[[#This Row],[Menge t P2O5]]/Tabelle7[[#This Row],[Anzahl Lieferscheine]]</f>
        <v>0.16200000000000001</v>
      </c>
    </row>
    <row r="688" spans="1:14" x14ac:dyDescent="0.2">
      <c r="A688" s="2" t="s">
        <v>37</v>
      </c>
      <c r="B688" s="2" t="s">
        <v>36</v>
      </c>
      <c r="C688" s="2" t="s">
        <v>25</v>
      </c>
      <c r="D688" s="2" t="s">
        <v>25</v>
      </c>
      <c r="E688" s="2" t="s">
        <v>26</v>
      </c>
      <c r="F688" s="2" t="s">
        <v>61</v>
      </c>
      <c r="G688" s="1">
        <v>349.8</v>
      </c>
      <c r="H688" s="1">
        <v>66</v>
      </c>
      <c r="I688" s="4">
        <v>3</v>
      </c>
      <c r="J688" s="2" t="s">
        <v>71</v>
      </c>
      <c r="K688" s="1">
        <f>Tabelle7[[#This Row],[Menge kg Nges]]/1000</f>
        <v>0.3498</v>
      </c>
      <c r="L688" s="1">
        <f>Tabelle7[[#This Row],[Menge kg P2O5]]/1000</f>
        <v>6.6000000000000003E-2</v>
      </c>
      <c r="M688" s="1">
        <f>Tabelle7[[#This Row],[Menge t Nges]]/Tabelle7[[#This Row],[Anzahl Lieferscheine]]</f>
        <v>0.1166</v>
      </c>
      <c r="N688" s="1">
        <f>Tabelle7[[#This Row],[Menge t P2O5]]/Tabelle7[[#This Row],[Anzahl Lieferscheine]]</f>
        <v>2.2000000000000002E-2</v>
      </c>
    </row>
    <row r="689" spans="1:14" x14ac:dyDescent="0.2">
      <c r="A689" s="2" t="s">
        <v>37</v>
      </c>
      <c r="B689" s="2" t="s">
        <v>44</v>
      </c>
      <c r="C689" s="2" t="s">
        <v>6</v>
      </c>
      <c r="D689" s="2" t="s">
        <v>7</v>
      </c>
      <c r="E689" s="2" t="s">
        <v>9</v>
      </c>
      <c r="F689" s="2" t="s">
        <v>61</v>
      </c>
      <c r="G689" s="1">
        <v>290</v>
      </c>
      <c r="H689" s="1">
        <v>120</v>
      </c>
      <c r="I689" s="4">
        <v>1</v>
      </c>
      <c r="J689" s="2" t="s">
        <v>71</v>
      </c>
      <c r="K689" s="1">
        <f>Tabelle7[[#This Row],[Menge kg Nges]]/1000</f>
        <v>0.28999999999999998</v>
      </c>
      <c r="L689" s="1">
        <f>Tabelle7[[#This Row],[Menge kg P2O5]]/1000</f>
        <v>0.12</v>
      </c>
      <c r="M689" s="1">
        <f>Tabelle7[[#This Row],[Menge t Nges]]/Tabelle7[[#This Row],[Anzahl Lieferscheine]]</f>
        <v>0.28999999999999998</v>
      </c>
      <c r="N689" s="1">
        <f>Tabelle7[[#This Row],[Menge t P2O5]]/Tabelle7[[#This Row],[Anzahl Lieferscheine]]</f>
        <v>0.12</v>
      </c>
    </row>
    <row r="690" spans="1:14" x14ac:dyDescent="0.2">
      <c r="A690" s="2" t="s">
        <v>37</v>
      </c>
      <c r="B690" s="2" t="s">
        <v>44</v>
      </c>
      <c r="C690" s="2" t="s">
        <v>6</v>
      </c>
      <c r="D690" s="2" t="s">
        <v>7</v>
      </c>
      <c r="E690" s="2" t="s">
        <v>11</v>
      </c>
      <c r="F690" s="2" t="s">
        <v>61</v>
      </c>
      <c r="G690" s="1">
        <v>1212.5</v>
      </c>
      <c r="H690" s="1">
        <v>533.5</v>
      </c>
      <c r="I690" s="4">
        <v>2</v>
      </c>
      <c r="J690" s="2" t="s">
        <v>71</v>
      </c>
      <c r="K690" s="1">
        <f>Tabelle7[[#This Row],[Menge kg Nges]]/1000</f>
        <v>1.2124999999999999</v>
      </c>
      <c r="L690" s="1">
        <f>Tabelle7[[#This Row],[Menge kg P2O5]]/1000</f>
        <v>0.53349999999999997</v>
      </c>
      <c r="M690" s="1">
        <f>Tabelle7[[#This Row],[Menge t Nges]]/Tabelle7[[#This Row],[Anzahl Lieferscheine]]</f>
        <v>0.60624999999999996</v>
      </c>
      <c r="N690" s="1">
        <f>Tabelle7[[#This Row],[Menge t P2O5]]/Tabelle7[[#This Row],[Anzahl Lieferscheine]]</f>
        <v>0.26674999999999999</v>
      </c>
    </row>
    <row r="691" spans="1:14" x14ac:dyDescent="0.2">
      <c r="A691" s="2" t="s">
        <v>37</v>
      </c>
      <c r="B691" s="2" t="s">
        <v>44</v>
      </c>
      <c r="C691" s="2" t="s">
        <v>6</v>
      </c>
      <c r="D691" s="2" t="s">
        <v>7</v>
      </c>
      <c r="E691" s="2" t="s">
        <v>12</v>
      </c>
      <c r="F691" s="2" t="s">
        <v>61</v>
      </c>
      <c r="G691" s="1">
        <v>2732.6</v>
      </c>
      <c r="H691" s="1">
        <v>1214.8600000000001</v>
      </c>
      <c r="I691" s="4">
        <v>7</v>
      </c>
      <c r="J691" s="2" t="s">
        <v>71</v>
      </c>
      <c r="K691" s="1">
        <f>Tabelle7[[#This Row],[Menge kg Nges]]/1000</f>
        <v>2.7325999999999997</v>
      </c>
      <c r="L691" s="1">
        <f>Tabelle7[[#This Row],[Menge kg P2O5]]/1000</f>
        <v>1.2148600000000001</v>
      </c>
      <c r="M691" s="1">
        <f>Tabelle7[[#This Row],[Menge t Nges]]/Tabelle7[[#This Row],[Anzahl Lieferscheine]]</f>
        <v>0.39037142857142854</v>
      </c>
      <c r="N691" s="1">
        <f>Tabelle7[[#This Row],[Menge t P2O5]]/Tabelle7[[#This Row],[Anzahl Lieferscheine]]</f>
        <v>0.17355142857142858</v>
      </c>
    </row>
    <row r="692" spans="1:14" x14ac:dyDescent="0.2">
      <c r="A692" s="2" t="s">
        <v>37</v>
      </c>
      <c r="B692" s="2" t="s">
        <v>44</v>
      </c>
      <c r="C692" s="2" t="s">
        <v>6</v>
      </c>
      <c r="D692" s="2" t="s">
        <v>7</v>
      </c>
      <c r="E692" s="2" t="s">
        <v>13</v>
      </c>
      <c r="F692" s="2" t="s">
        <v>61</v>
      </c>
      <c r="G692" s="1">
        <v>1045.1999999999998</v>
      </c>
      <c r="H692" s="1">
        <v>561.6</v>
      </c>
      <c r="I692" s="4">
        <v>6</v>
      </c>
      <c r="J692" s="2" t="s">
        <v>71</v>
      </c>
      <c r="K692" s="1">
        <f>Tabelle7[[#This Row],[Menge kg Nges]]/1000</f>
        <v>1.0451999999999999</v>
      </c>
      <c r="L692" s="1">
        <f>Tabelle7[[#This Row],[Menge kg P2O5]]/1000</f>
        <v>0.56159999999999999</v>
      </c>
      <c r="M692" s="1">
        <f>Tabelle7[[#This Row],[Menge t Nges]]/Tabelle7[[#This Row],[Anzahl Lieferscheine]]</f>
        <v>0.17419999999999999</v>
      </c>
      <c r="N692" s="1">
        <f>Tabelle7[[#This Row],[Menge t P2O5]]/Tabelle7[[#This Row],[Anzahl Lieferscheine]]</f>
        <v>9.3600000000000003E-2</v>
      </c>
    </row>
    <row r="693" spans="1:14" x14ac:dyDescent="0.2">
      <c r="A693" s="2" t="s">
        <v>37</v>
      </c>
      <c r="B693" s="2" t="s">
        <v>44</v>
      </c>
      <c r="C693" s="2" t="s">
        <v>6</v>
      </c>
      <c r="D693" s="2" t="s">
        <v>7</v>
      </c>
      <c r="E693" s="2" t="s">
        <v>14</v>
      </c>
      <c r="F693" s="2" t="s">
        <v>61</v>
      </c>
      <c r="G693" s="1">
        <v>3351.72</v>
      </c>
      <c r="H693" s="1">
        <v>1532.04</v>
      </c>
      <c r="I693" s="4">
        <v>13</v>
      </c>
      <c r="J693" s="2" t="s">
        <v>71</v>
      </c>
      <c r="K693" s="1">
        <f>Tabelle7[[#This Row],[Menge kg Nges]]/1000</f>
        <v>3.3517199999999998</v>
      </c>
      <c r="L693" s="1">
        <f>Tabelle7[[#This Row],[Menge kg P2O5]]/1000</f>
        <v>1.5320400000000001</v>
      </c>
      <c r="M693" s="1">
        <f>Tabelle7[[#This Row],[Menge t Nges]]/Tabelle7[[#This Row],[Anzahl Lieferscheine]]</f>
        <v>0.25782461538461537</v>
      </c>
      <c r="N693" s="1">
        <f>Tabelle7[[#This Row],[Menge t P2O5]]/Tabelle7[[#This Row],[Anzahl Lieferscheine]]</f>
        <v>0.11784923076923078</v>
      </c>
    </row>
    <row r="694" spans="1:14" x14ac:dyDescent="0.2">
      <c r="A694" s="2" t="s">
        <v>37</v>
      </c>
      <c r="B694" s="2" t="s">
        <v>44</v>
      </c>
      <c r="C694" s="2" t="s">
        <v>6</v>
      </c>
      <c r="D694" s="2" t="s">
        <v>15</v>
      </c>
      <c r="E694" s="2" t="s">
        <v>8</v>
      </c>
      <c r="F694" s="2" t="s">
        <v>61</v>
      </c>
      <c r="G694" s="1">
        <v>710.5</v>
      </c>
      <c r="H694" s="1">
        <v>464</v>
      </c>
      <c r="I694" s="4">
        <v>2</v>
      </c>
      <c r="J694" s="2" t="s">
        <v>71</v>
      </c>
      <c r="K694" s="1">
        <f>Tabelle7[[#This Row],[Menge kg Nges]]/1000</f>
        <v>0.71050000000000002</v>
      </c>
      <c r="L694" s="1">
        <f>Tabelle7[[#This Row],[Menge kg P2O5]]/1000</f>
        <v>0.46400000000000002</v>
      </c>
      <c r="M694" s="1">
        <f>Tabelle7[[#This Row],[Menge t Nges]]/Tabelle7[[#This Row],[Anzahl Lieferscheine]]</f>
        <v>0.35525000000000001</v>
      </c>
      <c r="N694" s="1">
        <f>Tabelle7[[#This Row],[Menge t P2O5]]/Tabelle7[[#This Row],[Anzahl Lieferscheine]]</f>
        <v>0.23200000000000001</v>
      </c>
    </row>
    <row r="695" spans="1:14" x14ac:dyDescent="0.2">
      <c r="A695" s="2" t="s">
        <v>37</v>
      </c>
      <c r="B695" s="2" t="s">
        <v>44</v>
      </c>
      <c r="C695" s="2" t="s">
        <v>6</v>
      </c>
      <c r="D695" s="2" t="s">
        <v>15</v>
      </c>
      <c r="E695" s="2" t="s">
        <v>20</v>
      </c>
      <c r="F695" s="2" t="s">
        <v>61</v>
      </c>
      <c r="G695" s="1">
        <v>7.92</v>
      </c>
      <c r="H695" s="1">
        <v>4.5</v>
      </c>
      <c r="I695" s="4">
        <v>2</v>
      </c>
      <c r="J695" s="2" t="s">
        <v>71</v>
      </c>
      <c r="K695" s="1">
        <f>Tabelle7[[#This Row],[Menge kg Nges]]/1000</f>
        <v>7.92E-3</v>
      </c>
      <c r="L695" s="1">
        <f>Tabelle7[[#This Row],[Menge kg P2O5]]/1000</f>
        <v>4.4999999999999997E-3</v>
      </c>
      <c r="M695" s="1">
        <f>Tabelle7[[#This Row],[Menge t Nges]]/Tabelle7[[#This Row],[Anzahl Lieferscheine]]</f>
        <v>3.96E-3</v>
      </c>
      <c r="N695" s="1">
        <f>Tabelle7[[#This Row],[Menge t P2O5]]/Tabelle7[[#This Row],[Anzahl Lieferscheine]]</f>
        <v>2.2499999999999998E-3</v>
      </c>
    </row>
    <row r="696" spans="1:14" x14ac:dyDescent="0.2">
      <c r="A696" s="2" t="s">
        <v>37</v>
      </c>
      <c r="B696" s="2" t="s">
        <v>44</v>
      </c>
      <c r="C696" s="2" t="s">
        <v>25</v>
      </c>
      <c r="D696" s="2" t="s">
        <v>25</v>
      </c>
      <c r="E696" s="2" t="s">
        <v>26</v>
      </c>
      <c r="F696" s="2" t="s">
        <v>61</v>
      </c>
      <c r="G696" s="1">
        <v>34949.340000000033</v>
      </c>
      <c r="H696" s="1">
        <v>18713.359999999993</v>
      </c>
      <c r="I696" s="4">
        <v>80</v>
      </c>
      <c r="J696" s="2" t="s">
        <v>71</v>
      </c>
      <c r="K696" s="1">
        <f>Tabelle7[[#This Row],[Menge kg Nges]]/1000</f>
        <v>34.949340000000035</v>
      </c>
      <c r="L696" s="1">
        <f>Tabelle7[[#This Row],[Menge kg P2O5]]/1000</f>
        <v>18.713359999999994</v>
      </c>
      <c r="M696" s="1">
        <f>Tabelle7[[#This Row],[Menge t Nges]]/Tabelle7[[#This Row],[Anzahl Lieferscheine]]</f>
        <v>0.43686675000000041</v>
      </c>
      <c r="N696" s="1">
        <f>Tabelle7[[#This Row],[Menge t P2O5]]/Tabelle7[[#This Row],[Anzahl Lieferscheine]]</f>
        <v>0.23391699999999993</v>
      </c>
    </row>
    <row r="697" spans="1:14" x14ac:dyDescent="0.2">
      <c r="A697" s="2" t="s">
        <v>37</v>
      </c>
      <c r="B697" s="2" t="s">
        <v>49</v>
      </c>
      <c r="C697" s="2" t="s">
        <v>6</v>
      </c>
      <c r="D697" s="2" t="s">
        <v>7</v>
      </c>
      <c r="E697" s="2" t="s">
        <v>8</v>
      </c>
      <c r="F697" s="2" t="s">
        <v>61</v>
      </c>
      <c r="G697" s="1">
        <v>135.52000000000001</v>
      </c>
      <c r="H697" s="1">
        <v>66</v>
      </c>
      <c r="I697" s="4">
        <v>1</v>
      </c>
      <c r="J697" s="2" t="s">
        <v>71</v>
      </c>
      <c r="K697" s="1">
        <f>Tabelle7[[#This Row],[Menge kg Nges]]/1000</f>
        <v>0.13552</v>
      </c>
      <c r="L697" s="1">
        <f>Tabelle7[[#This Row],[Menge kg P2O5]]/1000</f>
        <v>6.6000000000000003E-2</v>
      </c>
      <c r="M697" s="1">
        <f>Tabelle7[[#This Row],[Menge t Nges]]/Tabelle7[[#This Row],[Anzahl Lieferscheine]]</f>
        <v>0.13552</v>
      </c>
      <c r="N697" s="1">
        <f>Tabelle7[[#This Row],[Menge t P2O5]]/Tabelle7[[#This Row],[Anzahl Lieferscheine]]</f>
        <v>6.6000000000000003E-2</v>
      </c>
    </row>
    <row r="698" spans="1:14" x14ac:dyDescent="0.2">
      <c r="A698" s="2" t="s">
        <v>37</v>
      </c>
      <c r="B698" s="2" t="s">
        <v>49</v>
      </c>
      <c r="C698" s="2" t="s">
        <v>6</v>
      </c>
      <c r="D698" s="2" t="s">
        <v>7</v>
      </c>
      <c r="E698" s="2" t="s">
        <v>11</v>
      </c>
      <c r="F698" s="2" t="s">
        <v>61</v>
      </c>
      <c r="G698" s="1">
        <v>510</v>
      </c>
      <c r="H698" s="1">
        <v>195</v>
      </c>
      <c r="I698" s="4">
        <v>1</v>
      </c>
      <c r="J698" s="2" t="s">
        <v>71</v>
      </c>
      <c r="K698" s="1">
        <f>Tabelle7[[#This Row],[Menge kg Nges]]/1000</f>
        <v>0.51</v>
      </c>
      <c r="L698" s="1">
        <f>Tabelle7[[#This Row],[Menge kg P2O5]]/1000</f>
        <v>0.19500000000000001</v>
      </c>
      <c r="M698" s="1">
        <f>Tabelle7[[#This Row],[Menge t Nges]]/Tabelle7[[#This Row],[Anzahl Lieferscheine]]</f>
        <v>0.51</v>
      </c>
      <c r="N698" s="1">
        <f>Tabelle7[[#This Row],[Menge t P2O5]]/Tabelle7[[#This Row],[Anzahl Lieferscheine]]</f>
        <v>0.19500000000000001</v>
      </c>
    </row>
    <row r="699" spans="1:14" x14ac:dyDescent="0.2">
      <c r="A699" s="2" t="s">
        <v>37</v>
      </c>
      <c r="B699" s="2" t="s">
        <v>49</v>
      </c>
      <c r="C699" s="2" t="s">
        <v>6</v>
      </c>
      <c r="D699" s="2" t="s">
        <v>7</v>
      </c>
      <c r="E699" s="2" t="s">
        <v>12</v>
      </c>
      <c r="F699" s="2" t="s">
        <v>61</v>
      </c>
      <c r="G699" s="1">
        <v>429</v>
      </c>
      <c r="H699" s="1">
        <v>257.39999999999998</v>
      </c>
      <c r="I699" s="4">
        <v>2</v>
      </c>
      <c r="J699" s="2" t="s">
        <v>71</v>
      </c>
      <c r="K699" s="1">
        <f>Tabelle7[[#This Row],[Menge kg Nges]]/1000</f>
        <v>0.42899999999999999</v>
      </c>
      <c r="L699" s="1">
        <f>Tabelle7[[#This Row],[Menge kg P2O5]]/1000</f>
        <v>0.25739999999999996</v>
      </c>
      <c r="M699" s="1">
        <f>Tabelle7[[#This Row],[Menge t Nges]]/Tabelle7[[#This Row],[Anzahl Lieferscheine]]</f>
        <v>0.2145</v>
      </c>
      <c r="N699" s="1">
        <f>Tabelle7[[#This Row],[Menge t P2O5]]/Tabelle7[[#This Row],[Anzahl Lieferscheine]]</f>
        <v>0.12869999999999998</v>
      </c>
    </row>
    <row r="700" spans="1:14" x14ac:dyDescent="0.2">
      <c r="A700" s="2" t="s">
        <v>37</v>
      </c>
      <c r="B700" s="2" t="s">
        <v>49</v>
      </c>
      <c r="C700" s="2" t="s">
        <v>6</v>
      </c>
      <c r="D700" s="2" t="s">
        <v>7</v>
      </c>
      <c r="E700" s="2" t="s">
        <v>14</v>
      </c>
      <c r="F700" s="2" t="s">
        <v>61</v>
      </c>
      <c r="G700" s="1">
        <v>5302</v>
      </c>
      <c r="H700" s="1">
        <v>2096</v>
      </c>
      <c r="I700" s="4">
        <v>23</v>
      </c>
      <c r="J700" s="2" t="s">
        <v>71</v>
      </c>
      <c r="K700" s="1">
        <f>Tabelle7[[#This Row],[Menge kg Nges]]/1000</f>
        <v>5.3019999999999996</v>
      </c>
      <c r="L700" s="1">
        <f>Tabelle7[[#This Row],[Menge kg P2O5]]/1000</f>
        <v>2.0960000000000001</v>
      </c>
      <c r="M700" s="1">
        <f>Tabelle7[[#This Row],[Menge t Nges]]/Tabelle7[[#This Row],[Anzahl Lieferscheine]]</f>
        <v>0.23052173913043478</v>
      </c>
      <c r="N700" s="1">
        <f>Tabelle7[[#This Row],[Menge t P2O5]]/Tabelle7[[#This Row],[Anzahl Lieferscheine]]</f>
        <v>9.1130434782608696E-2</v>
      </c>
    </row>
    <row r="701" spans="1:14" x14ac:dyDescent="0.2">
      <c r="A701" s="2" t="s">
        <v>37</v>
      </c>
      <c r="B701" s="2" t="s">
        <v>47</v>
      </c>
      <c r="C701" s="2" t="s">
        <v>6</v>
      </c>
      <c r="D701" s="2" t="s">
        <v>7</v>
      </c>
      <c r="E701" s="2" t="s">
        <v>9</v>
      </c>
      <c r="F701" s="2" t="s">
        <v>61</v>
      </c>
      <c r="G701" s="1">
        <v>763.2</v>
      </c>
      <c r="H701" s="1">
        <v>314.10000000000002</v>
      </c>
      <c r="I701" s="4">
        <v>2</v>
      </c>
      <c r="J701" s="2" t="s">
        <v>71</v>
      </c>
      <c r="K701" s="1">
        <f>Tabelle7[[#This Row],[Menge kg Nges]]/1000</f>
        <v>0.7632000000000001</v>
      </c>
      <c r="L701" s="1">
        <f>Tabelle7[[#This Row],[Menge kg P2O5]]/1000</f>
        <v>0.31410000000000005</v>
      </c>
      <c r="M701" s="1">
        <f>Tabelle7[[#This Row],[Menge t Nges]]/Tabelle7[[#This Row],[Anzahl Lieferscheine]]</f>
        <v>0.38160000000000005</v>
      </c>
      <c r="N701" s="1">
        <f>Tabelle7[[#This Row],[Menge t P2O5]]/Tabelle7[[#This Row],[Anzahl Lieferscheine]]</f>
        <v>0.15705000000000002</v>
      </c>
    </row>
    <row r="702" spans="1:14" x14ac:dyDescent="0.2">
      <c r="A702" s="2" t="s">
        <v>37</v>
      </c>
      <c r="B702" s="2" t="s">
        <v>47</v>
      </c>
      <c r="C702" s="2" t="s">
        <v>6</v>
      </c>
      <c r="D702" s="2" t="s">
        <v>7</v>
      </c>
      <c r="E702" s="2" t="s">
        <v>12</v>
      </c>
      <c r="F702" s="2" t="s">
        <v>61</v>
      </c>
      <c r="G702" s="1">
        <v>1261.98</v>
      </c>
      <c r="H702" s="1">
        <v>589.95000000000005</v>
      </c>
      <c r="I702" s="4">
        <v>3</v>
      </c>
      <c r="J702" s="2" t="s">
        <v>71</v>
      </c>
      <c r="K702" s="1">
        <f>Tabelle7[[#This Row],[Menge kg Nges]]/1000</f>
        <v>1.2619800000000001</v>
      </c>
      <c r="L702" s="1">
        <f>Tabelle7[[#This Row],[Menge kg P2O5]]/1000</f>
        <v>0.58995000000000009</v>
      </c>
      <c r="M702" s="1">
        <f>Tabelle7[[#This Row],[Menge t Nges]]/Tabelle7[[#This Row],[Anzahl Lieferscheine]]</f>
        <v>0.42066000000000003</v>
      </c>
      <c r="N702" s="1">
        <f>Tabelle7[[#This Row],[Menge t P2O5]]/Tabelle7[[#This Row],[Anzahl Lieferscheine]]</f>
        <v>0.19665000000000002</v>
      </c>
    </row>
    <row r="703" spans="1:14" x14ac:dyDescent="0.2">
      <c r="A703" s="2" t="s">
        <v>37</v>
      </c>
      <c r="B703" s="2" t="s">
        <v>47</v>
      </c>
      <c r="C703" s="2" t="s">
        <v>6</v>
      </c>
      <c r="D703" s="2" t="s">
        <v>7</v>
      </c>
      <c r="E703" s="2" t="s">
        <v>13</v>
      </c>
      <c r="F703" s="2" t="s">
        <v>61</v>
      </c>
      <c r="G703" s="1">
        <v>909.15000000000009</v>
      </c>
      <c r="H703" s="1">
        <v>413.25</v>
      </c>
      <c r="I703" s="4">
        <v>3</v>
      </c>
      <c r="J703" s="2" t="s">
        <v>71</v>
      </c>
      <c r="K703" s="1">
        <f>Tabelle7[[#This Row],[Menge kg Nges]]/1000</f>
        <v>0.90915000000000012</v>
      </c>
      <c r="L703" s="1">
        <f>Tabelle7[[#This Row],[Menge kg P2O5]]/1000</f>
        <v>0.41325000000000001</v>
      </c>
      <c r="M703" s="1">
        <f>Tabelle7[[#This Row],[Menge t Nges]]/Tabelle7[[#This Row],[Anzahl Lieferscheine]]</f>
        <v>0.30305000000000004</v>
      </c>
      <c r="N703" s="1">
        <f>Tabelle7[[#This Row],[Menge t P2O5]]/Tabelle7[[#This Row],[Anzahl Lieferscheine]]</f>
        <v>0.13775000000000001</v>
      </c>
    </row>
    <row r="704" spans="1:14" x14ac:dyDescent="0.2">
      <c r="A704" s="2" t="s">
        <v>37</v>
      </c>
      <c r="B704" s="2" t="s">
        <v>47</v>
      </c>
      <c r="C704" s="2" t="s">
        <v>6</v>
      </c>
      <c r="D704" s="2" t="s">
        <v>7</v>
      </c>
      <c r="E704" s="2" t="s">
        <v>14</v>
      </c>
      <c r="F704" s="2" t="s">
        <v>61</v>
      </c>
      <c r="G704" s="1">
        <v>1497.1499999999999</v>
      </c>
      <c r="H704" s="1">
        <v>702.8</v>
      </c>
      <c r="I704" s="4">
        <v>6</v>
      </c>
      <c r="J704" s="2" t="s">
        <v>71</v>
      </c>
      <c r="K704" s="1">
        <f>Tabelle7[[#This Row],[Menge kg Nges]]/1000</f>
        <v>1.4971499999999998</v>
      </c>
      <c r="L704" s="1">
        <f>Tabelle7[[#This Row],[Menge kg P2O5]]/1000</f>
        <v>0.70279999999999998</v>
      </c>
      <c r="M704" s="1">
        <f>Tabelle7[[#This Row],[Menge t Nges]]/Tabelle7[[#This Row],[Anzahl Lieferscheine]]</f>
        <v>0.24952499999999997</v>
      </c>
      <c r="N704" s="1">
        <f>Tabelle7[[#This Row],[Menge t P2O5]]/Tabelle7[[#This Row],[Anzahl Lieferscheine]]</f>
        <v>0.11713333333333333</v>
      </c>
    </row>
    <row r="705" spans="1:14" x14ac:dyDescent="0.2">
      <c r="A705" s="2" t="s">
        <v>37</v>
      </c>
      <c r="B705" s="2" t="s">
        <v>47</v>
      </c>
      <c r="C705" s="2" t="s">
        <v>25</v>
      </c>
      <c r="D705" s="2" t="s">
        <v>25</v>
      </c>
      <c r="E705" s="2" t="s">
        <v>26</v>
      </c>
      <c r="F705" s="2" t="s">
        <v>61</v>
      </c>
      <c r="G705" s="1">
        <v>257.04000000000002</v>
      </c>
      <c r="H705" s="1">
        <v>144.33000000000001</v>
      </c>
      <c r="I705" s="4">
        <v>1</v>
      </c>
      <c r="J705" s="2" t="s">
        <v>71</v>
      </c>
      <c r="K705" s="1">
        <f>Tabelle7[[#This Row],[Menge kg Nges]]/1000</f>
        <v>0.25704000000000005</v>
      </c>
      <c r="L705" s="1">
        <f>Tabelle7[[#This Row],[Menge kg P2O5]]/1000</f>
        <v>0.14433000000000001</v>
      </c>
      <c r="M705" s="1">
        <f>Tabelle7[[#This Row],[Menge t Nges]]/Tabelle7[[#This Row],[Anzahl Lieferscheine]]</f>
        <v>0.25704000000000005</v>
      </c>
      <c r="N705" s="1">
        <f>Tabelle7[[#This Row],[Menge t P2O5]]/Tabelle7[[#This Row],[Anzahl Lieferscheine]]</f>
        <v>0.14433000000000001</v>
      </c>
    </row>
    <row r="706" spans="1:14" x14ac:dyDescent="0.2">
      <c r="A706" s="2" t="s">
        <v>37</v>
      </c>
      <c r="B706" s="2" t="s">
        <v>37</v>
      </c>
      <c r="C706" s="2" t="s">
        <v>6</v>
      </c>
      <c r="D706" s="2" t="s">
        <v>7</v>
      </c>
      <c r="E706" s="2" t="s">
        <v>8</v>
      </c>
      <c r="F706" s="2" t="s">
        <v>61</v>
      </c>
      <c r="G706" s="1">
        <v>55205.229999999996</v>
      </c>
      <c r="H706" s="1">
        <v>20914.700000000004</v>
      </c>
      <c r="I706" s="4">
        <v>166</v>
      </c>
      <c r="J706" s="2" t="s">
        <v>71</v>
      </c>
      <c r="K706" s="1">
        <f>Tabelle7[[#This Row],[Menge kg Nges]]/1000</f>
        <v>55.205229999999993</v>
      </c>
      <c r="L706" s="1">
        <f>Tabelle7[[#This Row],[Menge kg P2O5]]/1000</f>
        <v>20.914700000000003</v>
      </c>
      <c r="M706" s="1">
        <f>Tabelle7[[#This Row],[Menge t Nges]]/Tabelle7[[#This Row],[Anzahl Lieferscheine]]</f>
        <v>0.33256162650602406</v>
      </c>
      <c r="N706" s="1">
        <f>Tabelle7[[#This Row],[Menge t P2O5]]/Tabelle7[[#This Row],[Anzahl Lieferscheine]]</f>
        <v>0.12599216867469881</v>
      </c>
    </row>
    <row r="707" spans="1:14" x14ac:dyDescent="0.2">
      <c r="A707" s="2" t="s">
        <v>37</v>
      </c>
      <c r="B707" s="2" t="s">
        <v>37</v>
      </c>
      <c r="C707" s="2" t="s">
        <v>6</v>
      </c>
      <c r="D707" s="2" t="s">
        <v>7</v>
      </c>
      <c r="E707" s="2" t="s">
        <v>9</v>
      </c>
      <c r="F707" s="2" t="s">
        <v>61</v>
      </c>
      <c r="G707" s="1">
        <v>111408.18000000002</v>
      </c>
      <c r="H707" s="1">
        <v>46629.489999999983</v>
      </c>
      <c r="I707" s="4">
        <v>416</v>
      </c>
      <c r="J707" s="2" t="s">
        <v>71</v>
      </c>
      <c r="K707" s="1">
        <f>Tabelle7[[#This Row],[Menge kg Nges]]/1000</f>
        <v>111.40818000000002</v>
      </c>
      <c r="L707" s="1">
        <f>Tabelle7[[#This Row],[Menge kg P2O5]]/1000</f>
        <v>46.629489999999983</v>
      </c>
      <c r="M707" s="1">
        <f>Tabelle7[[#This Row],[Menge t Nges]]/Tabelle7[[#This Row],[Anzahl Lieferscheine]]</f>
        <v>0.26780812500000006</v>
      </c>
      <c r="N707" s="1">
        <f>Tabelle7[[#This Row],[Menge t P2O5]]/Tabelle7[[#This Row],[Anzahl Lieferscheine]]</f>
        <v>0.11209012019230766</v>
      </c>
    </row>
    <row r="708" spans="1:14" x14ac:dyDescent="0.2">
      <c r="A708" s="2" t="s">
        <v>37</v>
      </c>
      <c r="B708" s="2" t="s">
        <v>37</v>
      </c>
      <c r="C708" s="2" t="s">
        <v>6</v>
      </c>
      <c r="D708" s="2" t="s">
        <v>7</v>
      </c>
      <c r="E708" s="2" t="s">
        <v>10</v>
      </c>
      <c r="F708" s="2" t="s">
        <v>61</v>
      </c>
      <c r="G708" s="1">
        <v>10568.25</v>
      </c>
      <c r="H708" s="1">
        <v>4220.75</v>
      </c>
      <c r="I708" s="4">
        <v>20</v>
      </c>
      <c r="J708" s="2" t="s">
        <v>71</v>
      </c>
      <c r="K708" s="1">
        <f>Tabelle7[[#This Row],[Menge kg Nges]]/1000</f>
        <v>10.568250000000001</v>
      </c>
      <c r="L708" s="1">
        <f>Tabelle7[[#This Row],[Menge kg P2O5]]/1000</f>
        <v>4.2207499999999998</v>
      </c>
      <c r="M708" s="1">
        <f>Tabelle7[[#This Row],[Menge t Nges]]/Tabelle7[[#This Row],[Anzahl Lieferscheine]]</f>
        <v>0.52841250000000006</v>
      </c>
      <c r="N708" s="1">
        <f>Tabelle7[[#This Row],[Menge t P2O5]]/Tabelle7[[#This Row],[Anzahl Lieferscheine]]</f>
        <v>0.21103749999999999</v>
      </c>
    </row>
    <row r="709" spans="1:14" x14ac:dyDescent="0.2">
      <c r="A709" s="2" t="s">
        <v>37</v>
      </c>
      <c r="B709" s="2" t="s">
        <v>37</v>
      </c>
      <c r="C709" s="2" t="s">
        <v>6</v>
      </c>
      <c r="D709" s="2" t="s">
        <v>7</v>
      </c>
      <c r="E709" s="2" t="s">
        <v>11</v>
      </c>
      <c r="F709" s="2" t="s">
        <v>61</v>
      </c>
      <c r="G709" s="1">
        <v>38537.299999999996</v>
      </c>
      <c r="H709" s="1">
        <v>15816.040000000005</v>
      </c>
      <c r="I709" s="4">
        <v>176</v>
      </c>
      <c r="J709" s="2" t="s">
        <v>71</v>
      </c>
      <c r="K709" s="1">
        <f>Tabelle7[[#This Row],[Menge kg Nges]]/1000</f>
        <v>38.537299999999995</v>
      </c>
      <c r="L709" s="1">
        <f>Tabelle7[[#This Row],[Menge kg P2O5]]/1000</f>
        <v>15.816040000000005</v>
      </c>
      <c r="M709" s="1">
        <f>Tabelle7[[#This Row],[Menge t Nges]]/Tabelle7[[#This Row],[Anzahl Lieferscheine]]</f>
        <v>0.2189619318181818</v>
      </c>
      <c r="N709" s="1">
        <f>Tabelle7[[#This Row],[Menge t P2O5]]/Tabelle7[[#This Row],[Anzahl Lieferscheine]]</f>
        <v>8.9863863636363658E-2</v>
      </c>
    </row>
    <row r="710" spans="1:14" x14ac:dyDescent="0.2">
      <c r="A710" s="2" t="s">
        <v>37</v>
      </c>
      <c r="B710" s="2" t="s">
        <v>37</v>
      </c>
      <c r="C710" s="2" t="s">
        <v>6</v>
      </c>
      <c r="D710" s="2" t="s">
        <v>7</v>
      </c>
      <c r="E710" s="2" t="s">
        <v>12</v>
      </c>
      <c r="F710" s="2" t="s">
        <v>61</v>
      </c>
      <c r="G710" s="1">
        <v>440833.30999999994</v>
      </c>
      <c r="H710" s="1">
        <v>183085.86000000002</v>
      </c>
      <c r="I710" s="4">
        <v>1827</v>
      </c>
      <c r="J710" s="2" t="s">
        <v>71</v>
      </c>
      <c r="K710" s="1">
        <f>Tabelle7[[#This Row],[Menge kg Nges]]/1000</f>
        <v>440.83330999999993</v>
      </c>
      <c r="L710" s="1">
        <f>Tabelle7[[#This Row],[Menge kg P2O5]]/1000</f>
        <v>183.08586000000003</v>
      </c>
      <c r="M710" s="1">
        <f>Tabelle7[[#This Row],[Menge t Nges]]/Tabelle7[[#This Row],[Anzahl Lieferscheine]]</f>
        <v>0.24128807334428021</v>
      </c>
      <c r="N710" s="1">
        <f>Tabelle7[[#This Row],[Menge t P2O5]]/Tabelle7[[#This Row],[Anzahl Lieferscheine]]</f>
        <v>0.10021119868637111</v>
      </c>
    </row>
    <row r="711" spans="1:14" x14ac:dyDescent="0.2">
      <c r="A711" s="2" t="s">
        <v>37</v>
      </c>
      <c r="B711" s="2" t="s">
        <v>37</v>
      </c>
      <c r="C711" s="2" t="s">
        <v>6</v>
      </c>
      <c r="D711" s="2" t="s">
        <v>7</v>
      </c>
      <c r="E711" s="2" t="s">
        <v>13</v>
      </c>
      <c r="F711" s="2" t="s">
        <v>61</v>
      </c>
      <c r="G711" s="1">
        <v>77266.069999999992</v>
      </c>
      <c r="H711" s="1">
        <v>40230.179999999978</v>
      </c>
      <c r="I711" s="4">
        <v>397</v>
      </c>
      <c r="J711" s="2" t="s">
        <v>71</v>
      </c>
      <c r="K711" s="1">
        <f>Tabelle7[[#This Row],[Menge kg Nges]]/1000</f>
        <v>77.266069999999999</v>
      </c>
      <c r="L711" s="1">
        <f>Tabelle7[[#This Row],[Menge kg P2O5]]/1000</f>
        <v>40.230179999999976</v>
      </c>
      <c r="M711" s="1">
        <f>Tabelle7[[#This Row],[Menge t Nges]]/Tabelle7[[#This Row],[Anzahl Lieferscheine]]</f>
        <v>0.19462486146095717</v>
      </c>
      <c r="N711" s="1">
        <f>Tabelle7[[#This Row],[Menge t P2O5]]/Tabelle7[[#This Row],[Anzahl Lieferscheine]]</f>
        <v>0.10133546599496215</v>
      </c>
    </row>
    <row r="712" spans="1:14" x14ac:dyDescent="0.2">
      <c r="A712" s="2" t="s">
        <v>37</v>
      </c>
      <c r="B712" s="2" t="s">
        <v>37</v>
      </c>
      <c r="C712" s="2" t="s">
        <v>6</v>
      </c>
      <c r="D712" s="2" t="s">
        <v>7</v>
      </c>
      <c r="E712" s="2" t="s">
        <v>14</v>
      </c>
      <c r="F712" s="2" t="s">
        <v>61</v>
      </c>
      <c r="G712" s="1">
        <v>146393.46</v>
      </c>
      <c r="H712" s="1">
        <v>70599.78999999995</v>
      </c>
      <c r="I712" s="4">
        <v>683</v>
      </c>
      <c r="J712" s="2" t="s">
        <v>71</v>
      </c>
      <c r="K712" s="1">
        <f>Tabelle7[[#This Row],[Menge kg Nges]]/1000</f>
        <v>146.39346</v>
      </c>
      <c r="L712" s="1">
        <f>Tabelle7[[#This Row],[Menge kg P2O5]]/1000</f>
        <v>70.599789999999956</v>
      </c>
      <c r="M712" s="1">
        <f>Tabelle7[[#This Row],[Menge t Nges]]/Tabelle7[[#This Row],[Anzahl Lieferscheine]]</f>
        <v>0.21433888726207906</v>
      </c>
      <c r="N712" s="1">
        <f>Tabelle7[[#This Row],[Menge t P2O5]]/Tabelle7[[#This Row],[Anzahl Lieferscheine]]</f>
        <v>0.10336718887262072</v>
      </c>
    </row>
    <row r="713" spans="1:14" x14ac:dyDescent="0.2">
      <c r="A713" s="2" t="s">
        <v>37</v>
      </c>
      <c r="B713" s="2" t="s">
        <v>37</v>
      </c>
      <c r="C713" s="2" t="s">
        <v>6</v>
      </c>
      <c r="D713" s="2" t="s">
        <v>15</v>
      </c>
      <c r="E713" s="2" t="s">
        <v>8</v>
      </c>
      <c r="F713" s="2" t="s">
        <v>61</v>
      </c>
      <c r="G713" s="1">
        <v>929.19999999999982</v>
      </c>
      <c r="H713" s="1">
        <v>853.7</v>
      </c>
      <c r="I713" s="4">
        <v>11</v>
      </c>
      <c r="J713" s="2" t="s">
        <v>71</v>
      </c>
      <c r="K713" s="1">
        <f>Tabelle7[[#This Row],[Menge kg Nges]]/1000</f>
        <v>0.9291999999999998</v>
      </c>
      <c r="L713" s="1">
        <f>Tabelle7[[#This Row],[Menge kg P2O5]]/1000</f>
        <v>0.85370000000000001</v>
      </c>
      <c r="M713" s="1">
        <f>Tabelle7[[#This Row],[Menge t Nges]]/Tabelle7[[#This Row],[Anzahl Lieferscheine]]</f>
        <v>8.4472727272727255E-2</v>
      </c>
      <c r="N713" s="1">
        <f>Tabelle7[[#This Row],[Menge t P2O5]]/Tabelle7[[#This Row],[Anzahl Lieferscheine]]</f>
        <v>7.7609090909090905E-2</v>
      </c>
    </row>
    <row r="714" spans="1:14" x14ac:dyDescent="0.2">
      <c r="A714" s="2" t="s">
        <v>37</v>
      </c>
      <c r="B714" s="2" t="s">
        <v>37</v>
      </c>
      <c r="C714" s="2" t="s">
        <v>6</v>
      </c>
      <c r="D714" s="2" t="s">
        <v>15</v>
      </c>
      <c r="E714" s="2" t="s">
        <v>17</v>
      </c>
      <c r="F714" s="2" t="s">
        <v>61</v>
      </c>
      <c r="G714" s="1">
        <v>1032</v>
      </c>
      <c r="H714" s="1">
        <v>516</v>
      </c>
      <c r="I714" s="4">
        <v>10</v>
      </c>
      <c r="J714" s="2" t="s">
        <v>71</v>
      </c>
      <c r="K714" s="1">
        <f>Tabelle7[[#This Row],[Menge kg Nges]]/1000</f>
        <v>1.032</v>
      </c>
      <c r="L714" s="1">
        <f>Tabelle7[[#This Row],[Menge kg P2O5]]/1000</f>
        <v>0.51600000000000001</v>
      </c>
      <c r="M714" s="1">
        <f>Tabelle7[[#This Row],[Menge t Nges]]/Tabelle7[[#This Row],[Anzahl Lieferscheine]]</f>
        <v>0.1032</v>
      </c>
      <c r="N714" s="1">
        <f>Tabelle7[[#This Row],[Menge t P2O5]]/Tabelle7[[#This Row],[Anzahl Lieferscheine]]</f>
        <v>5.16E-2</v>
      </c>
    </row>
    <row r="715" spans="1:14" x14ac:dyDescent="0.2">
      <c r="A715" s="2" t="s">
        <v>37</v>
      </c>
      <c r="B715" s="2" t="s">
        <v>37</v>
      </c>
      <c r="C715" s="2" t="s">
        <v>6</v>
      </c>
      <c r="D715" s="2" t="s">
        <v>15</v>
      </c>
      <c r="E715" s="2" t="s">
        <v>18</v>
      </c>
      <c r="F715" s="2" t="s">
        <v>61</v>
      </c>
      <c r="G715" s="1">
        <v>14171.109999999999</v>
      </c>
      <c r="H715" s="1">
        <v>10361.849999999999</v>
      </c>
      <c r="I715" s="4">
        <v>30</v>
      </c>
      <c r="J715" s="2" t="s">
        <v>71</v>
      </c>
      <c r="K715" s="1">
        <f>Tabelle7[[#This Row],[Menge kg Nges]]/1000</f>
        <v>14.171109999999999</v>
      </c>
      <c r="L715" s="1">
        <f>Tabelle7[[#This Row],[Menge kg P2O5]]/1000</f>
        <v>10.361849999999999</v>
      </c>
      <c r="M715" s="1">
        <f>Tabelle7[[#This Row],[Menge t Nges]]/Tabelle7[[#This Row],[Anzahl Lieferscheine]]</f>
        <v>0.47237033333333328</v>
      </c>
      <c r="N715" s="1">
        <f>Tabelle7[[#This Row],[Menge t P2O5]]/Tabelle7[[#This Row],[Anzahl Lieferscheine]]</f>
        <v>0.34539499999999995</v>
      </c>
    </row>
    <row r="716" spans="1:14" x14ac:dyDescent="0.2">
      <c r="A716" s="2" t="s">
        <v>37</v>
      </c>
      <c r="B716" s="2" t="s">
        <v>37</v>
      </c>
      <c r="C716" s="2" t="s">
        <v>6</v>
      </c>
      <c r="D716" s="2" t="s">
        <v>15</v>
      </c>
      <c r="E716" s="2" t="s">
        <v>19</v>
      </c>
      <c r="F716" s="2" t="s">
        <v>61</v>
      </c>
      <c r="G716" s="1">
        <v>792</v>
      </c>
      <c r="H716" s="1">
        <v>748</v>
      </c>
      <c r="I716" s="4">
        <v>6</v>
      </c>
      <c r="J716" s="2" t="s">
        <v>71</v>
      </c>
      <c r="K716" s="1">
        <f>Tabelle7[[#This Row],[Menge kg Nges]]/1000</f>
        <v>0.79200000000000004</v>
      </c>
      <c r="L716" s="1">
        <f>Tabelle7[[#This Row],[Menge kg P2O5]]/1000</f>
        <v>0.748</v>
      </c>
      <c r="M716" s="1">
        <f>Tabelle7[[#This Row],[Menge t Nges]]/Tabelle7[[#This Row],[Anzahl Lieferscheine]]</f>
        <v>0.13200000000000001</v>
      </c>
      <c r="N716" s="1">
        <f>Tabelle7[[#This Row],[Menge t P2O5]]/Tabelle7[[#This Row],[Anzahl Lieferscheine]]</f>
        <v>0.12466666666666666</v>
      </c>
    </row>
    <row r="717" spans="1:14" x14ac:dyDescent="0.2">
      <c r="A717" s="2" t="s">
        <v>37</v>
      </c>
      <c r="B717" s="2" t="s">
        <v>37</v>
      </c>
      <c r="C717" s="2" t="s">
        <v>6</v>
      </c>
      <c r="D717" s="2" t="s">
        <v>15</v>
      </c>
      <c r="E717" s="2" t="s">
        <v>20</v>
      </c>
      <c r="F717" s="2" t="s">
        <v>61</v>
      </c>
      <c r="G717" s="1">
        <v>7392.3699999999981</v>
      </c>
      <c r="H717" s="1">
        <v>4645.75</v>
      </c>
      <c r="I717" s="4">
        <v>172</v>
      </c>
      <c r="J717" s="2" t="s">
        <v>71</v>
      </c>
      <c r="K717" s="1">
        <f>Tabelle7[[#This Row],[Menge kg Nges]]/1000</f>
        <v>7.3923699999999979</v>
      </c>
      <c r="L717" s="1">
        <f>Tabelle7[[#This Row],[Menge kg P2O5]]/1000</f>
        <v>4.6457499999999996</v>
      </c>
      <c r="M717" s="1">
        <f>Tabelle7[[#This Row],[Menge t Nges]]/Tabelle7[[#This Row],[Anzahl Lieferscheine]]</f>
        <v>4.2978895348837198E-2</v>
      </c>
      <c r="N717" s="1">
        <f>Tabelle7[[#This Row],[Menge t P2O5]]/Tabelle7[[#This Row],[Anzahl Lieferscheine]]</f>
        <v>2.7010174418604649E-2</v>
      </c>
    </row>
    <row r="718" spans="1:14" x14ac:dyDescent="0.2">
      <c r="A718" s="2" t="s">
        <v>37</v>
      </c>
      <c r="B718" s="2" t="s">
        <v>37</v>
      </c>
      <c r="C718" s="2" t="s">
        <v>6</v>
      </c>
      <c r="D718" s="2" t="s">
        <v>15</v>
      </c>
      <c r="E718" s="2" t="s">
        <v>21</v>
      </c>
      <c r="F718" s="2" t="s">
        <v>61</v>
      </c>
      <c r="G718" s="1">
        <v>15885.180000000004</v>
      </c>
      <c r="H718" s="1">
        <v>8402.9000000000015</v>
      </c>
      <c r="I718" s="4">
        <v>57</v>
      </c>
      <c r="J718" s="2" t="s">
        <v>71</v>
      </c>
      <c r="K718" s="1">
        <f>Tabelle7[[#This Row],[Menge kg Nges]]/1000</f>
        <v>15.885180000000004</v>
      </c>
      <c r="L718" s="1">
        <f>Tabelle7[[#This Row],[Menge kg P2O5]]/1000</f>
        <v>8.4029000000000007</v>
      </c>
      <c r="M718" s="1">
        <f>Tabelle7[[#This Row],[Menge t Nges]]/Tabelle7[[#This Row],[Anzahl Lieferscheine]]</f>
        <v>0.27868736842105268</v>
      </c>
      <c r="N718" s="1">
        <f>Tabelle7[[#This Row],[Menge t P2O5]]/Tabelle7[[#This Row],[Anzahl Lieferscheine]]</f>
        <v>0.14741929824561406</v>
      </c>
    </row>
    <row r="719" spans="1:14" x14ac:dyDescent="0.2">
      <c r="A719" s="2" t="s">
        <v>37</v>
      </c>
      <c r="B719" s="2" t="s">
        <v>37</v>
      </c>
      <c r="C719" s="2" t="s">
        <v>6</v>
      </c>
      <c r="D719" s="2" t="s">
        <v>15</v>
      </c>
      <c r="E719" s="2" t="s">
        <v>9</v>
      </c>
      <c r="F719" s="2" t="s">
        <v>61</v>
      </c>
      <c r="G719" s="1">
        <v>5528.9</v>
      </c>
      <c r="H719" s="1">
        <v>3078.58</v>
      </c>
      <c r="I719" s="4">
        <v>37</v>
      </c>
      <c r="J719" s="2" t="s">
        <v>71</v>
      </c>
      <c r="K719" s="1">
        <f>Tabelle7[[#This Row],[Menge kg Nges]]/1000</f>
        <v>5.5288999999999993</v>
      </c>
      <c r="L719" s="1">
        <f>Tabelle7[[#This Row],[Menge kg P2O5]]/1000</f>
        <v>3.0785800000000001</v>
      </c>
      <c r="M719" s="1">
        <f>Tabelle7[[#This Row],[Menge t Nges]]/Tabelle7[[#This Row],[Anzahl Lieferscheine]]</f>
        <v>0.1494297297297297</v>
      </c>
      <c r="N719" s="1">
        <f>Tabelle7[[#This Row],[Menge t P2O5]]/Tabelle7[[#This Row],[Anzahl Lieferscheine]]</f>
        <v>8.3204864864864864E-2</v>
      </c>
    </row>
    <row r="720" spans="1:14" x14ac:dyDescent="0.2">
      <c r="A720" s="2" t="s">
        <v>37</v>
      </c>
      <c r="B720" s="2" t="s">
        <v>37</v>
      </c>
      <c r="C720" s="2" t="s">
        <v>6</v>
      </c>
      <c r="D720" s="2" t="s">
        <v>15</v>
      </c>
      <c r="E720" s="2" t="s">
        <v>10</v>
      </c>
      <c r="F720" s="2" t="s">
        <v>61</v>
      </c>
      <c r="G720" s="1">
        <v>550.79999999999995</v>
      </c>
      <c r="H720" s="1">
        <v>235.28</v>
      </c>
      <c r="I720" s="4">
        <v>7</v>
      </c>
      <c r="J720" s="2" t="s">
        <v>71</v>
      </c>
      <c r="K720" s="1">
        <f>Tabelle7[[#This Row],[Menge kg Nges]]/1000</f>
        <v>0.55079999999999996</v>
      </c>
      <c r="L720" s="1">
        <f>Tabelle7[[#This Row],[Menge kg P2O5]]/1000</f>
        <v>0.23527999999999999</v>
      </c>
      <c r="M720" s="1">
        <f>Tabelle7[[#This Row],[Menge t Nges]]/Tabelle7[[#This Row],[Anzahl Lieferscheine]]</f>
        <v>7.8685714285714276E-2</v>
      </c>
      <c r="N720" s="1">
        <f>Tabelle7[[#This Row],[Menge t P2O5]]/Tabelle7[[#This Row],[Anzahl Lieferscheine]]</f>
        <v>3.361142857142857E-2</v>
      </c>
    </row>
    <row r="721" spans="1:14" x14ac:dyDescent="0.2">
      <c r="A721" s="2" t="s">
        <v>37</v>
      </c>
      <c r="B721" s="2" t="s">
        <v>37</v>
      </c>
      <c r="C721" s="2" t="s">
        <v>6</v>
      </c>
      <c r="D721" s="2" t="s">
        <v>15</v>
      </c>
      <c r="E721" s="2" t="s">
        <v>23</v>
      </c>
      <c r="F721" s="2" t="s">
        <v>61</v>
      </c>
      <c r="G721" s="1">
        <v>557.6</v>
      </c>
      <c r="H721" s="1">
        <v>251.6</v>
      </c>
      <c r="I721" s="4">
        <v>3</v>
      </c>
      <c r="J721" s="2" t="s">
        <v>71</v>
      </c>
      <c r="K721" s="1">
        <f>Tabelle7[[#This Row],[Menge kg Nges]]/1000</f>
        <v>0.55759999999999998</v>
      </c>
      <c r="L721" s="1">
        <f>Tabelle7[[#This Row],[Menge kg P2O5]]/1000</f>
        <v>0.25159999999999999</v>
      </c>
      <c r="M721" s="1">
        <f>Tabelle7[[#This Row],[Menge t Nges]]/Tabelle7[[#This Row],[Anzahl Lieferscheine]]</f>
        <v>0.18586666666666665</v>
      </c>
      <c r="N721" s="1">
        <f>Tabelle7[[#This Row],[Menge t P2O5]]/Tabelle7[[#This Row],[Anzahl Lieferscheine]]</f>
        <v>8.3866666666666659E-2</v>
      </c>
    </row>
    <row r="722" spans="1:14" x14ac:dyDescent="0.2">
      <c r="A722" s="2" t="s">
        <v>37</v>
      </c>
      <c r="B722" s="2" t="s">
        <v>37</v>
      </c>
      <c r="C722" s="2" t="s">
        <v>6</v>
      </c>
      <c r="D722" s="2" t="s">
        <v>15</v>
      </c>
      <c r="E722" s="2" t="s">
        <v>24</v>
      </c>
      <c r="F722" s="2" t="s">
        <v>61</v>
      </c>
      <c r="G722" s="1">
        <v>1422.8</v>
      </c>
      <c r="H722" s="1">
        <v>1239.8200000000002</v>
      </c>
      <c r="I722" s="4">
        <v>3</v>
      </c>
      <c r="J722" s="2" t="s">
        <v>71</v>
      </c>
      <c r="K722" s="1">
        <f>Tabelle7[[#This Row],[Menge kg Nges]]/1000</f>
        <v>1.4228000000000001</v>
      </c>
      <c r="L722" s="1">
        <f>Tabelle7[[#This Row],[Menge kg P2O5]]/1000</f>
        <v>1.2398200000000001</v>
      </c>
      <c r="M722" s="1">
        <f>Tabelle7[[#This Row],[Menge t Nges]]/Tabelle7[[#This Row],[Anzahl Lieferscheine]]</f>
        <v>0.47426666666666667</v>
      </c>
      <c r="N722" s="1">
        <f>Tabelle7[[#This Row],[Menge t P2O5]]/Tabelle7[[#This Row],[Anzahl Lieferscheine]]</f>
        <v>0.41327333333333338</v>
      </c>
    </row>
    <row r="723" spans="1:14" x14ac:dyDescent="0.2">
      <c r="A723" s="2" t="s">
        <v>37</v>
      </c>
      <c r="B723" s="2" t="s">
        <v>37</v>
      </c>
      <c r="C723" s="2" t="s">
        <v>6</v>
      </c>
      <c r="D723" s="2" t="s">
        <v>15</v>
      </c>
      <c r="E723" s="2" t="s">
        <v>31</v>
      </c>
      <c r="F723" s="2" t="s">
        <v>61</v>
      </c>
      <c r="G723" s="1">
        <v>313.65000000000003</v>
      </c>
      <c r="H723" s="1">
        <v>141.51</v>
      </c>
      <c r="I723" s="4">
        <v>6</v>
      </c>
      <c r="J723" s="2" t="s">
        <v>71</v>
      </c>
      <c r="K723" s="1">
        <f>Tabelle7[[#This Row],[Menge kg Nges]]/1000</f>
        <v>0.31365000000000004</v>
      </c>
      <c r="L723" s="1">
        <f>Tabelle7[[#This Row],[Menge kg P2O5]]/1000</f>
        <v>0.14151</v>
      </c>
      <c r="M723" s="1">
        <f>Tabelle7[[#This Row],[Menge t Nges]]/Tabelle7[[#This Row],[Anzahl Lieferscheine]]</f>
        <v>5.2275000000000009E-2</v>
      </c>
      <c r="N723" s="1">
        <f>Tabelle7[[#This Row],[Menge t P2O5]]/Tabelle7[[#This Row],[Anzahl Lieferscheine]]</f>
        <v>2.3584999999999998E-2</v>
      </c>
    </row>
    <row r="724" spans="1:14" x14ac:dyDescent="0.2">
      <c r="A724" s="2" t="s">
        <v>37</v>
      </c>
      <c r="B724" s="2" t="s">
        <v>37</v>
      </c>
      <c r="C724" s="2" t="s">
        <v>25</v>
      </c>
      <c r="D724" s="2" t="s">
        <v>25</v>
      </c>
      <c r="E724" s="2" t="s">
        <v>26</v>
      </c>
      <c r="F724" s="2" t="s">
        <v>61</v>
      </c>
      <c r="G724" s="1">
        <v>155627.47999999998</v>
      </c>
      <c r="H724" s="1">
        <v>65091.010000000169</v>
      </c>
      <c r="I724" s="4">
        <v>457</v>
      </c>
      <c r="J724" s="2" t="s">
        <v>71</v>
      </c>
      <c r="K724" s="1">
        <f>Tabelle7[[#This Row],[Menge kg Nges]]/1000</f>
        <v>155.62747999999999</v>
      </c>
      <c r="L724" s="1">
        <f>Tabelle7[[#This Row],[Menge kg P2O5]]/1000</f>
        <v>65.091010000000168</v>
      </c>
      <c r="M724" s="1">
        <f>Tabelle7[[#This Row],[Menge t Nges]]/Tabelle7[[#This Row],[Anzahl Lieferscheine]]</f>
        <v>0.34054153172866519</v>
      </c>
      <c r="N724" s="1">
        <f>Tabelle7[[#This Row],[Menge t P2O5]]/Tabelle7[[#This Row],[Anzahl Lieferscheine]]</f>
        <v>0.14243109409190408</v>
      </c>
    </row>
    <row r="725" spans="1:14" x14ac:dyDescent="0.2">
      <c r="A725" s="2" t="s">
        <v>37</v>
      </c>
      <c r="B725" s="2" t="s">
        <v>37</v>
      </c>
      <c r="C725" s="2" t="s">
        <v>63</v>
      </c>
      <c r="D725" s="2" t="s">
        <v>63</v>
      </c>
      <c r="E725" s="2" t="s">
        <v>63</v>
      </c>
      <c r="F725" s="2" t="s">
        <v>61</v>
      </c>
      <c r="G725" s="1">
        <v>1270.28</v>
      </c>
      <c r="H725" s="1">
        <v>627.20000000000005</v>
      </c>
      <c r="I725" s="4">
        <v>2</v>
      </c>
      <c r="J725" s="2" t="s">
        <v>71</v>
      </c>
      <c r="K725" s="1">
        <f>Tabelle7[[#This Row],[Menge kg Nges]]/1000</f>
        <v>1.2702800000000001</v>
      </c>
      <c r="L725" s="1">
        <f>Tabelle7[[#This Row],[Menge kg P2O5]]/1000</f>
        <v>0.62720000000000009</v>
      </c>
      <c r="M725" s="1">
        <f>Tabelle7[[#This Row],[Menge t Nges]]/Tabelle7[[#This Row],[Anzahl Lieferscheine]]</f>
        <v>0.63514000000000004</v>
      </c>
      <c r="N725" s="1">
        <f>Tabelle7[[#This Row],[Menge t P2O5]]/Tabelle7[[#This Row],[Anzahl Lieferscheine]]</f>
        <v>0.31360000000000005</v>
      </c>
    </row>
    <row r="726" spans="1:14" x14ac:dyDescent="0.2">
      <c r="A726" s="2" t="s">
        <v>37</v>
      </c>
      <c r="B726" s="2" t="s">
        <v>38</v>
      </c>
      <c r="C726" s="2" t="s">
        <v>6</v>
      </c>
      <c r="D726" s="2" t="s">
        <v>7</v>
      </c>
      <c r="E726" s="2" t="s">
        <v>9</v>
      </c>
      <c r="F726" s="2" t="s">
        <v>61</v>
      </c>
      <c r="G726" s="1">
        <v>121</v>
      </c>
      <c r="H726" s="1">
        <v>49.5</v>
      </c>
      <c r="I726" s="4">
        <v>1</v>
      </c>
      <c r="J726" s="2" t="s">
        <v>71</v>
      </c>
      <c r="K726" s="1">
        <f>Tabelle7[[#This Row],[Menge kg Nges]]/1000</f>
        <v>0.121</v>
      </c>
      <c r="L726" s="1">
        <f>Tabelle7[[#This Row],[Menge kg P2O5]]/1000</f>
        <v>4.9500000000000002E-2</v>
      </c>
      <c r="M726" s="1">
        <f>Tabelle7[[#This Row],[Menge t Nges]]/Tabelle7[[#This Row],[Anzahl Lieferscheine]]</f>
        <v>0.121</v>
      </c>
      <c r="N726" s="1">
        <f>Tabelle7[[#This Row],[Menge t P2O5]]/Tabelle7[[#This Row],[Anzahl Lieferscheine]]</f>
        <v>4.9500000000000002E-2</v>
      </c>
    </row>
    <row r="727" spans="1:14" x14ac:dyDescent="0.2">
      <c r="A727" s="2" t="s">
        <v>37</v>
      </c>
      <c r="B727" s="2" t="s">
        <v>38</v>
      </c>
      <c r="C727" s="2" t="s">
        <v>6</v>
      </c>
      <c r="D727" s="2" t="s">
        <v>7</v>
      </c>
      <c r="E727" s="2" t="s">
        <v>12</v>
      </c>
      <c r="F727" s="2" t="s">
        <v>61</v>
      </c>
      <c r="G727" s="1">
        <v>1128.4000000000001</v>
      </c>
      <c r="H727" s="1">
        <v>502.6</v>
      </c>
      <c r="I727" s="4">
        <v>3</v>
      </c>
      <c r="J727" s="2" t="s">
        <v>71</v>
      </c>
      <c r="K727" s="1">
        <f>Tabelle7[[#This Row],[Menge kg Nges]]/1000</f>
        <v>1.1284000000000001</v>
      </c>
      <c r="L727" s="1">
        <f>Tabelle7[[#This Row],[Menge kg P2O5]]/1000</f>
        <v>0.50260000000000005</v>
      </c>
      <c r="M727" s="1">
        <f>Tabelle7[[#This Row],[Menge t Nges]]/Tabelle7[[#This Row],[Anzahl Lieferscheine]]</f>
        <v>0.37613333333333338</v>
      </c>
      <c r="N727" s="1">
        <f>Tabelle7[[#This Row],[Menge t P2O5]]/Tabelle7[[#This Row],[Anzahl Lieferscheine]]</f>
        <v>0.16753333333333334</v>
      </c>
    </row>
    <row r="728" spans="1:14" x14ac:dyDescent="0.2">
      <c r="A728" s="2" t="s">
        <v>37</v>
      </c>
      <c r="B728" s="2" t="s">
        <v>38</v>
      </c>
      <c r="C728" s="2" t="s">
        <v>6</v>
      </c>
      <c r="D728" s="2" t="s">
        <v>15</v>
      </c>
      <c r="E728" s="2" t="s">
        <v>18</v>
      </c>
      <c r="F728" s="2" t="s">
        <v>61</v>
      </c>
      <c r="G728" s="1">
        <v>440.04</v>
      </c>
      <c r="H728" s="1">
        <v>293.89</v>
      </c>
      <c r="I728" s="4">
        <v>1</v>
      </c>
      <c r="J728" s="2" t="s">
        <v>71</v>
      </c>
      <c r="K728" s="1">
        <f>Tabelle7[[#This Row],[Menge kg Nges]]/1000</f>
        <v>0.44004000000000004</v>
      </c>
      <c r="L728" s="1">
        <f>Tabelle7[[#This Row],[Menge kg P2O5]]/1000</f>
        <v>0.29388999999999998</v>
      </c>
      <c r="M728" s="1">
        <f>Tabelle7[[#This Row],[Menge t Nges]]/Tabelle7[[#This Row],[Anzahl Lieferscheine]]</f>
        <v>0.44004000000000004</v>
      </c>
      <c r="N728" s="1">
        <f>Tabelle7[[#This Row],[Menge t P2O5]]/Tabelle7[[#This Row],[Anzahl Lieferscheine]]</f>
        <v>0.29388999999999998</v>
      </c>
    </row>
    <row r="729" spans="1:14" x14ac:dyDescent="0.2">
      <c r="A729" s="2" t="s">
        <v>37</v>
      </c>
      <c r="B729" s="2" t="s">
        <v>38</v>
      </c>
      <c r="C729" s="2" t="s">
        <v>6</v>
      </c>
      <c r="D729" s="2" t="s">
        <v>15</v>
      </c>
      <c r="E729" s="2" t="s">
        <v>10</v>
      </c>
      <c r="F729" s="2" t="s">
        <v>61</v>
      </c>
      <c r="G729" s="1">
        <v>405</v>
      </c>
      <c r="H729" s="1">
        <v>173</v>
      </c>
      <c r="I729" s="4">
        <v>1</v>
      </c>
      <c r="J729" s="2" t="s">
        <v>71</v>
      </c>
      <c r="K729" s="1">
        <f>Tabelle7[[#This Row],[Menge kg Nges]]/1000</f>
        <v>0.40500000000000003</v>
      </c>
      <c r="L729" s="1">
        <f>Tabelle7[[#This Row],[Menge kg P2O5]]/1000</f>
        <v>0.17299999999999999</v>
      </c>
      <c r="M729" s="1">
        <f>Tabelle7[[#This Row],[Menge t Nges]]/Tabelle7[[#This Row],[Anzahl Lieferscheine]]</f>
        <v>0.40500000000000003</v>
      </c>
      <c r="N729" s="1">
        <f>Tabelle7[[#This Row],[Menge t P2O5]]/Tabelle7[[#This Row],[Anzahl Lieferscheine]]</f>
        <v>0.17299999999999999</v>
      </c>
    </row>
    <row r="730" spans="1:14" x14ac:dyDescent="0.2">
      <c r="A730" s="2" t="s">
        <v>37</v>
      </c>
      <c r="B730" s="2" t="s">
        <v>38</v>
      </c>
      <c r="C730" s="2" t="s">
        <v>25</v>
      </c>
      <c r="D730" s="2" t="s">
        <v>25</v>
      </c>
      <c r="E730" s="2" t="s">
        <v>26</v>
      </c>
      <c r="F730" s="2" t="s">
        <v>61</v>
      </c>
      <c r="G730" s="1">
        <v>26352.399999999994</v>
      </c>
      <c r="H730" s="1">
        <v>14764.500000000004</v>
      </c>
      <c r="I730" s="4">
        <v>95</v>
      </c>
      <c r="J730" s="2" t="s">
        <v>71</v>
      </c>
      <c r="K730" s="1">
        <f>Tabelle7[[#This Row],[Menge kg Nges]]/1000</f>
        <v>26.352399999999996</v>
      </c>
      <c r="L730" s="1">
        <f>Tabelle7[[#This Row],[Menge kg P2O5]]/1000</f>
        <v>14.764500000000004</v>
      </c>
      <c r="M730" s="1">
        <f>Tabelle7[[#This Row],[Menge t Nges]]/Tabelle7[[#This Row],[Anzahl Lieferscheine]]</f>
        <v>0.27739368421052629</v>
      </c>
      <c r="N730" s="1">
        <f>Tabelle7[[#This Row],[Menge t P2O5]]/Tabelle7[[#This Row],[Anzahl Lieferscheine]]</f>
        <v>0.15541578947368426</v>
      </c>
    </row>
    <row r="731" spans="1:14" x14ac:dyDescent="0.2">
      <c r="A731" s="2" t="s">
        <v>37</v>
      </c>
      <c r="B731" s="2" t="s">
        <v>39</v>
      </c>
      <c r="C731" s="2" t="s">
        <v>6</v>
      </c>
      <c r="D731" s="2" t="s">
        <v>7</v>
      </c>
      <c r="E731" s="2" t="s">
        <v>8</v>
      </c>
      <c r="F731" s="2" t="s">
        <v>61</v>
      </c>
      <c r="G731" s="1">
        <v>1464.6799999999998</v>
      </c>
      <c r="H731" s="1">
        <v>691.42000000000007</v>
      </c>
      <c r="I731" s="4">
        <v>6</v>
      </c>
      <c r="J731" s="2" t="s">
        <v>71</v>
      </c>
      <c r="K731" s="1">
        <f>Tabelle7[[#This Row],[Menge kg Nges]]/1000</f>
        <v>1.4646799999999998</v>
      </c>
      <c r="L731" s="1">
        <f>Tabelle7[[#This Row],[Menge kg P2O5]]/1000</f>
        <v>0.69142000000000003</v>
      </c>
      <c r="M731" s="1">
        <f>Tabelle7[[#This Row],[Menge t Nges]]/Tabelle7[[#This Row],[Anzahl Lieferscheine]]</f>
        <v>0.24411333333333329</v>
      </c>
      <c r="N731" s="1">
        <f>Tabelle7[[#This Row],[Menge t P2O5]]/Tabelle7[[#This Row],[Anzahl Lieferscheine]]</f>
        <v>0.11523666666666667</v>
      </c>
    </row>
    <row r="732" spans="1:14" x14ac:dyDescent="0.2">
      <c r="A732" s="2" t="s">
        <v>37</v>
      </c>
      <c r="B732" s="2" t="s">
        <v>39</v>
      </c>
      <c r="C732" s="2" t="s">
        <v>6</v>
      </c>
      <c r="D732" s="2" t="s">
        <v>7</v>
      </c>
      <c r="E732" s="2" t="s">
        <v>9</v>
      </c>
      <c r="F732" s="2" t="s">
        <v>61</v>
      </c>
      <c r="G732" s="1">
        <v>4727.5</v>
      </c>
      <c r="H732" s="1">
        <v>2008.3999999999994</v>
      </c>
      <c r="I732" s="4">
        <v>37</v>
      </c>
      <c r="J732" s="2" t="s">
        <v>71</v>
      </c>
      <c r="K732" s="1">
        <f>Tabelle7[[#This Row],[Menge kg Nges]]/1000</f>
        <v>4.7275</v>
      </c>
      <c r="L732" s="1">
        <f>Tabelle7[[#This Row],[Menge kg P2O5]]/1000</f>
        <v>2.0083999999999995</v>
      </c>
      <c r="M732" s="1">
        <f>Tabelle7[[#This Row],[Menge t Nges]]/Tabelle7[[#This Row],[Anzahl Lieferscheine]]</f>
        <v>0.12777027027027027</v>
      </c>
      <c r="N732" s="1">
        <f>Tabelle7[[#This Row],[Menge t P2O5]]/Tabelle7[[#This Row],[Anzahl Lieferscheine]]</f>
        <v>5.4281081081081067E-2</v>
      </c>
    </row>
    <row r="733" spans="1:14" x14ac:dyDescent="0.2">
      <c r="A733" s="2" t="s">
        <v>37</v>
      </c>
      <c r="B733" s="2" t="s">
        <v>39</v>
      </c>
      <c r="C733" s="2" t="s">
        <v>6</v>
      </c>
      <c r="D733" s="2" t="s">
        <v>7</v>
      </c>
      <c r="E733" s="2" t="s">
        <v>11</v>
      </c>
      <c r="F733" s="2" t="s">
        <v>61</v>
      </c>
      <c r="G733" s="1">
        <v>1396.8</v>
      </c>
      <c r="H733" s="1">
        <v>549</v>
      </c>
      <c r="I733" s="4">
        <v>4</v>
      </c>
      <c r="J733" s="2" t="s">
        <v>71</v>
      </c>
      <c r="K733" s="1">
        <f>Tabelle7[[#This Row],[Menge kg Nges]]/1000</f>
        <v>1.3968</v>
      </c>
      <c r="L733" s="1">
        <f>Tabelle7[[#This Row],[Menge kg P2O5]]/1000</f>
        <v>0.54900000000000004</v>
      </c>
      <c r="M733" s="1">
        <f>Tabelle7[[#This Row],[Menge t Nges]]/Tabelle7[[#This Row],[Anzahl Lieferscheine]]</f>
        <v>0.34920000000000001</v>
      </c>
      <c r="N733" s="1">
        <f>Tabelle7[[#This Row],[Menge t P2O5]]/Tabelle7[[#This Row],[Anzahl Lieferscheine]]</f>
        <v>0.13725000000000001</v>
      </c>
    </row>
    <row r="734" spans="1:14" x14ac:dyDescent="0.2">
      <c r="A734" s="2" t="s">
        <v>37</v>
      </c>
      <c r="B734" s="2" t="s">
        <v>39</v>
      </c>
      <c r="C734" s="2" t="s">
        <v>6</v>
      </c>
      <c r="D734" s="2" t="s">
        <v>7</v>
      </c>
      <c r="E734" s="2" t="s">
        <v>12</v>
      </c>
      <c r="F734" s="2" t="s">
        <v>61</v>
      </c>
      <c r="G734" s="1">
        <v>17686.510000000002</v>
      </c>
      <c r="H734" s="1">
        <v>8654.7000000000025</v>
      </c>
      <c r="I734" s="4">
        <v>23</v>
      </c>
      <c r="J734" s="2" t="s">
        <v>71</v>
      </c>
      <c r="K734" s="1">
        <f>Tabelle7[[#This Row],[Menge kg Nges]]/1000</f>
        <v>17.686510000000002</v>
      </c>
      <c r="L734" s="1">
        <f>Tabelle7[[#This Row],[Menge kg P2O5]]/1000</f>
        <v>8.6547000000000018</v>
      </c>
      <c r="M734" s="1">
        <f>Tabelle7[[#This Row],[Menge t Nges]]/Tabelle7[[#This Row],[Anzahl Lieferscheine]]</f>
        <v>0.76897869565217403</v>
      </c>
      <c r="N734" s="1">
        <f>Tabelle7[[#This Row],[Menge t P2O5]]/Tabelle7[[#This Row],[Anzahl Lieferscheine]]</f>
        <v>0.37629130434782615</v>
      </c>
    </row>
    <row r="735" spans="1:14" x14ac:dyDescent="0.2">
      <c r="A735" s="2" t="s">
        <v>37</v>
      </c>
      <c r="B735" s="2" t="s">
        <v>39</v>
      </c>
      <c r="C735" s="2" t="s">
        <v>6</v>
      </c>
      <c r="D735" s="2" t="s">
        <v>7</v>
      </c>
      <c r="E735" s="2" t="s">
        <v>14</v>
      </c>
      <c r="F735" s="2" t="s">
        <v>61</v>
      </c>
      <c r="G735" s="1">
        <v>4821.2999999999993</v>
      </c>
      <c r="H735" s="1">
        <v>2493.35</v>
      </c>
      <c r="I735" s="4">
        <v>30</v>
      </c>
      <c r="J735" s="2" t="s">
        <v>71</v>
      </c>
      <c r="K735" s="1">
        <f>Tabelle7[[#This Row],[Menge kg Nges]]/1000</f>
        <v>4.821299999999999</v>
      </c>
      <c r="L735" s="1">
        <f>Tabelle7[[#This Row],[Menge kg P2O5]]/1000</f>
        <v>2.49335</v>
      </c>
      <c r="M735" s="1">
        <f>Tabelle7[[#This Row],[Menge t Nges]]/Tabelle7[[#This Row],[Anzahl Lieferscheine]]</f>
        <v>0.16070999999999996</v>
      </c>
      <c r="N735" s="1">
        <f>Tabelle7[[#This Row],[Menge t P2O5]]/Tabelle7[[#This Row],[Anzahl Lieferscheine]]</f>
        <v>8.3111666666666667E-2</v>
      </c>
    </row>
    <row r="736" spans="1:14" x14ac:dyDescent="0.2">
      <c r="A736" s="2" t="s">
        <v>37</v>
      </c>
      <c r="B736" s="2" t="s">
        <v>39</v>
      </c>
      <c r="C736" s="2" t="s">
        <v>6</v>
      </c>
      <c r="D736" s="2" t="s">
        <v>15</v>
      </c>
      <c r="E736" s="2" t="s">
        <v>8</v>
      </c>
      <c r="F736" s="2" t="s">
        <v>61</v>
      </c>
      <c r="G736" s="1">
        <v>1458.6</v>
      </c>
      <c r="H736" s="1">
        <v>851.4</v>
      </c>
      <c r="I736" s="4">
        <v>1</v>
      </c>
      <c r="J736" s="2" t="s">
        <v>71</v>
      </c>
      <c r="K736" s="1">
        <f>Tabelle7[[#This Row],[Menge kg Nges]]/1000</f>
        <v>1.4585999999999999</v>
      </c>
      <c r="L736" s="1">
        <f>Tabelle7[[#This Row],[Menge kg P2O5]]/1000</f>
        <v>0.85139999999999993</v>
      </c>
      <c r="M736" s="1">
        <f>Tabelle7[[#This Row],[Menge t Nges]]/Tabelle7[[#This Row],[Anzahl Lieferscheine]]</f>
        <v>1.4585999999999999</v>
      </c>
      <c r="N736" s="1">
        <f>Tabelle7[[#This Row],[Menge t P2O5]]/Tabelle7[[#This Row],[Anzahl Lieferscheine]]</f>
        <v>0.85139999999999993</v>
      </c>
    </row>
    <row r="737" spans="1:14" x14ac:dyDescent="0.2">
      <c r="A737" s="2" t="s">
        <v>37</v>
      </c>
      <c r="B737" s="2" t="s">
        <v>39</v>
      </c>
      <c r="C737" s="2" t="s">
        <v>6</v>
      </c>
      <c r="D737" s="2" t="s">
        <v>15</v>
      </c>
      <c r="E737" s="2" t="s">
        <v>21</v>
      </c>
      <c r="F737" s="2" t="s">
        <v>61</v>
      </c>
      <c r="G737" s="1">
        <v>157</v>
      </c>
      <c r="H737" s="1">
        <v>77</v>
      </c>
      <c r="I737" s="4">
        <v>1</v>
      </c>
      <c r="J737" s="2" t="s">
        <v>71</v>
      </c>
      <c r="K737" s="1">
        <f>Tabelle7[[#This Row],[Menge kg Nges]]/1000</f>
        <v>0.157</v>
      </c>
      <c r="L737" s="1">
        <f>Tabelle7[[#This Row],[Menge kg P2O5]]/1000</f>
        <v>7.6999999999999999E-2</v>
      </c>
      <c r="M737" s="1">
        <f>Tabelle7[[#This Row],[Menge t Nges]]/Tabelle7[[#This Row],[Anzahl Lieferscheine]]</f>
        <v>0.157</v>
      </c>
      <c r="N737" s="1">
        <f>Tabelle7[[#This Row],[Menge t P2O5]]/Tabelle7[[#This Row],[Anzahl Lieferscheine]]</f>
        <v>7.6999999999999999E-2</v>
      </c>
    </row>
    <row r="738" spans="1:14" x14ac:dyDescent="0.2">
      <c r="A738" s="2" t="s">
        <v>37</v>
      </c>
      <c r="B738" s="2" t="s">
        <v>39</v>
      </c>
      <c r="C738" s="2" t="s">
        <v>6</v>
      </c>
      <c r="D738" s="2" t="s">
        <v>15</v>
      </c>
      <c r="E738" s="2" t="s">
        <v>9</v>
      </c>
      <c r="F738" s="2" t="s">
        <v>61</v>
      </c>
      <c r="G738" s="1">
        <v>94.64</v>
      </c>
      <c r="H738" s="1">
        <v>63</v>
      </c>
      <c r="I738" s="4">
        <v>1</v>
      </c>
      <c r="J738" s="2" t="s">
        <v>71</v>
      </c>
      <c r="K738" s="1">
        <f>Tabelle7[[#This Row],[Menge kg Nges]]/1000</f>
        <v>9.4640000000000002E-2</v>
      </c>
      <c r="L738" s="1">
        <f>Tabelle7[[#This Row],[Menge kg P2O5]]/1000</f>
        <v>6.3E-2</v>
      </c>
      <c r="M738" s="1">
        <f>Tabelle7[[#This Row],[Menge t Nges]]/Tabelle7[[#This Row],[Anzahl Lieferscheine]]</f>
        <v>9.4640000000000002E-2</v>
      </c>
      <c r="N738" s="1">
        <f>Tabelle7[[#This Row],[Menge t P2O5]]/Tabelle7[[#This Row],[Anzahl Lieferscheine]]</f>
        <v>6.3E-2</v>
      </c>
    </row>
    <row r="739" spans="1:14" x14ac:dyDescent="0.2">
      <c r="A739" s="2" t="s">
        <v>37</v>
      </c>
      <c r="B739" s="2" t="s">
        <v>39</v>
      </c>
      <c r="C739" s="2" t="s">
        <v>25</v>
      </c>
      <c r="D739" s="2" t="s">
        <v>25</v>
      </c>
      <c r="E739" s="2" t="s">
        <v>26</v>
      </c>
      <c r="F739" s="2" t="s">
        <v>61</v>
      </c>
      <c r="G739" s="1">
        <v>348</v>
      </c>
      <c r="H739" s="1">
        <v>204</v>
      </c>
      <c r="I739" s="4">
        <v>1</v>
      </c>
      <c r="J739" s="2" t="s">
        <v>71</v>
      </c>
      <c r="K739" s="1">
        <f>Tabelle7[[#This Row],[Menge kg Nges]]/1000</f>
        <v>0.34799999999999998</v>
      </c>
      <c r="L739" s="1">
        <f>Tabelle7[[#This Row],[Menge kg P2O5]]/1000</f>
        <v>0.20399999999999999</v>
      </c>
      <c r="M739" s="1">
        <f>Tabelle7[[#This Row],[Menge t Nges]]/Tabelle7[[#This Row],[Anzahl Lieferscheine]]</f>
        <v>0.34799999999999998</v>
      </c>
      <c r="N739" s="1">
        <f>Tabelle7[[#This Row],[Menge t P2O5]]/Tabelle7[[#This Row],[Anzahl Lieferscheine]]</f>
        <v>0.20399999999999999</v>
      </c>
    </row>
    <row r="740" spans="1:14" x14ac:dyDescent="0.2">
      <c r="A740" s="2" t="s">
        <v>37</v>
      </c>
      <c r="B740" s="2" t="s">
        <v>40</v>
      </c>
      <c r="C740" s="2" t="s">
        <v>6</v>
      </c>
      <c r="D740" s="2" t="s">
        <v>7</v>
      </c>
      <c r="E740" s="2" t="s">
        <v>8</v>
      </c>
      <c r="F740" s="2" t="s">
        <v>61</v>
      </c>
      <c r="G740" s="1">
        <v>4053.4</v>
      </c>
      <c r="H740" s="1">
        <v>1545.25</v>
      </c>
      <c r="I740" s="4">
        <v>16</v>
      </c>
      <c r="J740" s="2" t="s">
        <v>71</v>
      </c>
      <c r="K740" s="1">
        <f>Tabelle7[[#This Row],[Menge kg Nges]]/1000</f>
        <v>4.0533999999999999</v>
      </c>
      <c r="L740" s="1">
        <f>Tabelle7[[#This Row],[Menge kg P2O5]]/1000</f>
        <v>1.54525</v>
      </c>
      <c r="M740" s="1">
        <f>Tabelle7[[#This Row],[Menge t Nges]]/Tabelle7[[#This Row],[Anzahl Lieferscheine]]</f>
        <v>0.25333749999999999</v>
      </c>
      <c r="N740" s="1">
        <f>Tabelle7[[#This Row],[Menge t P2O5]]/Tabelle7[[#This Row],[Anzahl Lieferscheine]]</f>
        <v>9.6578125000000001E-2</v>
      </c>
    </row>
    <row r="741" spans="1:14" x14ac:dyDescent="0.2">
      <c r="A741" s="2" t="s">
        <v>37</v>
      </c>
      <c r="B741" s="2" t="s">
        <v>40</v>
      </c>
      <c r="C741" s="2" t="s">
        <v>6</v>
      </c>
      <c r="D741" s="2" t="s">
        <v>7</v>
      </c>
      <c r="E741" s="2" t="s">
        <v>9</v>
      </c>
      <c r="F741" s="2" t="s">
        <v>61</v>
      </c>
      <c r="G741" s="1">
        <v>15068</v>
      </c>
      <c r="H741" s="1">
        <v>6212.9</v>
      </c>
      <c r="I741" s="4">
        <v>63</v>
      </c>
      <c r="J741" s="2" t="s">
        <v>71</v>
      </c>
      <c r="K741" s="1">
        <f>Tabelle7[[#This Row],[Menge kg Nges]]/1000</f>
        <v>15.068</v>
      </c>
      <c r="L741" s="1">
        <f>Tabelle7[[#This Row],[Menge kg P2O5]]/1000</f>
        <v>6.2128999999999994</v>
      </c>
      <c r="M741" s="1">
        <f>Tabelle7[[#This Row],[Menge t Nges]]/Tabelle7[[#This Row],[Anzahl Lieferscheine]]</f>
        <v>0.23917460317460318</v>
      </c>
      <c r="N741" s="1">
        <f>Tabelle7[[#This Row],[Menge t P2O5]]/Tabelle7[[#This Row],[Anzahl Lieferscheine]]</f>
        <v>9.8617460317460312E-2</v>
      </c>
    </row>
    <row r="742" spans="1:14" x14ac:dyDescent="0.2">
      <c r="A742" s="2" t="s">
        <v>37</v>
      </c>
      <c r="B742" s="2" t="s">
        <v>40</v>
      </c>
      <c r="C742" s="2" t="s">
        <v>6</v>
      </c>
      <c r="D742" s="2" t="s">
        <v>7</v>
      </c>
      <c r="E742" s="2" t="s">
        <v>11</v>
      </c>
      <c r="F742" s="2" t="s">
        <v>61</v>
      </c>
      <c r="G742" s="1">
        <v>15863.800000000001</v>
      </c>
      <c r="H742" s="1">
        <v>6817.62</v>
      </c>
      <c r="I742" s="4">
        <v>52</v>
      </c>
      <c r="J742" s="2" t="s">
        <v>71</v>
      </c>
      <c r="K742" s="1">
        <f>Tabelle7[[#This Row],[Menge kg Nges]]/1000</f>
        <v>15.863800000000001</v>
      </c>
      <c r="L742" s="1">
        <f>Tabelle7[[#This Row],[Menge kg P2O5]]/1000</f>
        <v>6.8176199999999998</v>
      </c>
      <c r="M742" s="1">
        <f>Tabelle7[[#This Row],[Menge t Nges]]/Tabelle7[[#This Row],[Anzahl Lieferscheine]]</f>
        <v>0.30507307692307695</v>
      </c>
      <c r="N742" s="1">
        <f>Tabelle7[[#This Row],[Menge t P2O5]]/Tabelle7[[#This Row],[Anzahl Lieferscheine]]</f>
        <v>0.13110807692307691</v>
      </c>
    </row>
    <row r="743" spans="1:14" x14ac:dyDescent="0.2">
      <c r="A743" s="2" t="s">
        <v>37</v>
      </c>
      <c r="B743" s="2" t="s">
        <v>40</v>
      </c>
      <c r="C743" s="2" t="s">
        <v>6</v>
      </c>
      <c r="D743" s="2" t="s">
        <v>7</v>
      </c>
      <c r="E743" s="2" t="s">
        <v>12</v>
      </c>
      <c r="F743" s="2" t="s">
        <v>61</v>
      </c>
      <c r="G743" s="1">
        <v>60635.969999999958</v>
      </c>
      <c r="H743" s="1">
        <v>25045.630000000012</v>
      </c>
      <c r="I743" s="4">
        <v>188</v>
      </c>
      <c r="J743" s="2" t="s">
        <v>71</v>
      </c>
      <c r="K743" s="1">
        <f>Tabelle7[[#This Row],[Menge kg Nges]]/1000</f>
        <v>60.635969999999958</v>
      </c>
      <c r="L743" s="1">
        <f>Tabelle7[[#This Row],[Menge kg P2O5]]/1000</f>
        <v>25.045630000000013</v>
      </c>
      <c r="M743" s="1">
        <f>Tabelle7[[#This Row],[Menge t Nges]]/Tabelle7[[#This Row],[Anzahl Lieferscheine]]</f>
        <v>0.32253175531914874</v>
      </c>
      <c r="N743" s="1">
        <f>Tabelle7[[#This Row],[Menge t P2O5]]/Tabelle7[[#This Row],[Anzahl Lieferscheine]]</f>
        <v>0.13322143617021284</v>
      </c>
    </row>
    <row r="744" spans="1:14" x14ac:dyDescent="0.2">
      <c r="A744" s="2" t="s">
        <v>37</v>
      </c>
      <c r="B744" s="2" t="s">
        <v>40</v>
      </c>
      <c r="C744" s="2" t="s">
        <v>6</v>
      </c>
      <c r="D744" s="2" t="s">
        <v>7</v>
      </c>
      <c r="E744" s="2" t="s">
        <v>13</v>
      </c>
      <c r="F744" s="2" t="s">
        <v>61</v>
      </c>
      <c r="G744" s="1">
        <v>15635.139999999998</v>
      </c>
      <c r="H744" s="1">
        <v>9003.5300000000007</v>
      </c>
      <c r="I744" s="4">
        <v>73</v>
      </c>
      <c r="J744" s="2" t="s">
        <v>71</v>
      </c>
      <c r="K744" s="1">
        <f>Tabelle7[[#This Row],[Menge kg Nges]]/1000</f>
        <v>15.635139999999998</v>
      </c>
      <c r="L744" s="1">
        <f>Tabelle7[[#This Row],[Menge kg P2O5]]/1000</f>
        <v>9.0035300000000014</v>
      </c>
      <c r="M744" s="1">
        <f>Tabelle7[[#This Row],[Menge t Nges]]/Tabelle7[[#This Row],[Anzahl Lieferscheine]]</f>
        <v>0.21417999999999998</v>
      </c>
      <c r="N744" s="1">
        <f>Tabelle7[[#This Row],[Menge t P2O5]]/Tabelle7[[#This Row],[Anzahl Lieferscheine]]</f>
        <v>0.12333602739726029</v>
      </c>
    </row>
    <row r="745" spans="1:14" x14ac:dyDescent="0.2">
      <c r="A745" s="2" t="s">
        <v>37</v>
      </c>
      <c r="B745" s="2" t="s">
        <v>40</v>
      </c>
      <c r="C745" s="2" t="s">
        <v>6</v>
      </c>
      <c r="D745" s="2" t="s">
        <v>7</v>
      </c>
      <c r="E745" s="2" t="s">
        <v>14</v>
      </c>
      <c r="F745" s="2" t="s">
        <v>61</v>
      </c>
      <c r="G745" s="1">
        <v>31928.510000000006</v>
      </c>
      <c r="H745" s="1">
        <v>15979.720000000007</v>
      </c>
      <c r="I745" s="4">
        <v>124</v>
      </c>
      <c r="J745" s="2" t="s">
        <v>71</v>
      </c>
      <c r="K745" s="1">
        <f>Tabelle7[[#This Row],[Menge kg Nges]]/1000</f>
        <v>31.928510000000006</v>
      </c>
      <c r="L745" s="1">
        <f>Tabelle7[[#This Row],[Menge kg P2O5]]/1000</f>
        <v>15.979720000000007</v>
      </c>
      <c r="M745" s="1">
        <f>Tabelle7[[#This Row],[Menge t Nges]]/Tabelle7[[#This Row],[Anzahl Lieferscheine]]</f>
        <v>0.25748798387096777</v>
      </c>
      <c r="N745" s="1">
        <f>Tabelle7[[#This Row],[Menge t P2O5]]/Tabelle7[[#This Row],[Anzahl Lieferscheine]]</f>
        <v>0.12886870967741942</v>
      </c>
    </row>
    <row r="746" spans="1:14" x14ac:dyDescent="0.2">
      <c r="A746" s="2" t="s">
        <v>37</v>
      </c>
      <c r="B746" s="2" t="s">
        <v>40</v>
      </c>
      <c r="C746" s="2" t="s">
        <v>6</v>
      </c>
      <c r="D746" s="2" t="s">
        <v>15</v>
      </c>
      <c r="E746" s="2" t="s">
        <v>8</v>
      </c>
      <c r="F746" s="2" t="s">
        <v>61</v>
      </c>
      <c r="G746" s="1">
        <v>476.52</v>
      </c>
      <c r="H746" s="1">
        <v>451.44</v>
      </c>
      <c r="I746" s="4">
        <v>5</v>
      </c>
      <c r="J746" s="2" t="s">
        <v>71</v>
      </c>
      <c r="K746" s="1">
        <f>Tabelle7[[#This Row],[Menge kg Nges]]/1000</f>
        <v>0.47652</v>
      </c>
      <c r="L746" s="1">
        <f>Tabelle7[[#This Row],[Menge kg P2O5]]/1000</f>
        <v>0.45144000000000001</v>
      </c>
      <c r="M746" s="1">
        <f>Tabelle7[[#This Row],[Menge t Nges]]/Tabelle7[[#This Row],[Anzahl Lieferscheine]]</f>
        <v>9.5304E-2</v>
      </c>
      <c r="N746" s="1">
        <f>Tabelle7[[#This Row],[Menge t P2O5]]/Tabelle7[[#This Row],[Anzahl Lieferscheine]]</f>
        <v>9.0288000000000007E-2</v>
      </c>
    </row>
    <row r="747" spans="1:14" x14ac:dyDescent="0.2">
      <c r="A747" s="2" t="s">
        <v>37</v>
      </c>
      <c r="B747" s="2" t="s">
        <v>40</v>
      </c>
      <c r="C747" s="2" t="s">
        <v>6</v>
      </c>
      <c r="D747" s="2" t="s">
        <v>15</v>
      </c>
      <c r="E747" s="2" t="s">
        <v>17</v>
      </c>
      <c r="F747" s="2" t="s">
        <v>61</v>
      </c>
      <c r="G747" s="1">
        <v>801</v>
      </c>
      <c r="H747" s="1">
        <v>400.5</v>
      </c>
      <c r="I747" s="4">
        <v>6</v>
      </c>
      <c r="J747" s="2" t="s">
        <v>71</v>
      </c>
      <c r="K747" s="1">
        <f>Tabelle7[[#This Row],[Menge kg Nges]]/1000</f>
        <v>0.80100000000000005</v>
      </c>
      <c r="L747" s="1">
        <f>Tabelle7[[#This Row],[Menge kg P2O5]]/1000</f>
        <v>0.40050000000000002</v>
      </c>
      <c r="M747" s="1">
        <f>Tabelle7[[#This Row],[Menge t Nges]]/Tabelle7[[#This Row],[Anzahl Lieferscheine]]</f>
        <v>0.13350000000000001</v>
      </c>
      <c r="N747" s="1">
        <f>Tabelle7[[#This Row],[Menge t P2O5]]/Tabelle7[[#This Row],[Anzahl Lieferscheine]]</f>
        <v>6.6750000000000004E-2</v>
      </c>
    </row>
    <row r="748" spans="1:14" x14ac:dyDescent="0.2">
      <c r="A748" s="2" t="s">
        <v>37</v>
      </c>
      <c r="B748" s="2" t="s">
        <v>40</v>
      </c>
      <c r="C748" s="2" t="s">
        <v>6</v>
      </c>
      <c r="D748" s="2" t="s">
        <v>15</v>
      </c>
      <c r="E748" s="2" t="s">
        <v>18</v>
      </c>
      <c r="F748" s="2" t="s">
        <v>61</v>
      </c>
      <c r="G748" s="1">
        <v>1360.8</v>
      </c>
      <c r="H748" s="1">
        <v>1101.5999999999999</v>
      </c>
      <c r="I748" s="4">
        <v>3</v>
      </c>
      <c r="J748" s="2" t="s">
        <v>71</v>
      </c>
      <c r="K748" s="1">
        <f>Tabelle7[[#This Row],[Menge kg Nges]]/1000</f>
        <v>1.3608</v>
      </c>
      <c r="L748" s="1">
        <f>Tabelle7[[#This Row],[Menge kg P2O5]]/1000</f>
        <v>1.1015999999999999</v>
      </c>
      <c r="M748" s="1">
        <f>Tabelle7[[#This Row],[Menge t Nges]]/Tabelle7[[#This Row],[Anzahl Lieferscheine]]</f>
        <v>0.4536</v>
      </c>
      <c r="N748" s="1">
        <f>Tabelle7[[#This Row],[Menge t P2O5]]/Tabelle7[[#This Row],[Anzahl Lieferscheine]]</f>
        <v>0.36719999999999997</v>
      </c>
    </row>
    <row r="749" spans="1:14" x14ac:dyDescent="0.2">
      <c r="A749" s="2" t="s">
        <v>37</v>
      </c>
      <c r="B749" s="2" t="s">
        <v>40</v>
      </c>
      <c r="C749" s="2" t="s">
        <v>6</v>
      </c>
      <c r="D749" s="2" t="s">
        <v>15</v>
      </c>
      <c r="E749" s="2" t="s">
        <v>20</v>
      </c>
      <c r="F749" s="2" t="s">
        <v>61</v>
      </c>
      <c r="G749" s="1">
        <v>3001.599999999999</v>
      </c>
      <c r="H749" s="1">
        <v>1865</v>
      </c>
      <c r="I749" s="4">
        <v>30</v>
      </c>
      <c r="J749" s="2" t="s">
        <v>71</v>
      </c>
      <c r="K749" s="1">
        <f>Tabelle7[[#This Row],[Menge kg Nges]]/1000</f>
        <v>3.0015999999999989</v>
      </c>
      <c r="L749" s="1">
        <f>Tabelle7[[#This Row],[Menge kg P2O5]]/1000</f>
        <v>1.865</v>
      </c>
      <c r="M749" s="1">
        <f>Tabelle7[[#This Row],[Menge t Nges]]/Tabelle7[[#This Row],[Anzahl Lieferscheine]]</f>
        <v>0.1000533333333333</v>
      </c>
      <c r="N749" s="1">
        <f>Tabelle7[[#This Row],[Menge t P2O5]]/Tabelle7[[#This Row],[Anzahl Lieferscheine]]</f>
        <v>6.2166666666666669E-2</v>
      </c>
    </row>
    <row r="750" spans="1:14" x14ac:dyDescent="0.2">
      <c r="A750" s="2" t="s">
        <v>37</v>
      </c>
      <c r="B750" s="2" t="s">
        <v>40</v>
      </c>
      <c r="C750" s="2" t="s">
        <v>6</v>
      </c>
      <c r="D750" s="2" t="s">
        <v>15</v>
      </c>
      <c r="E750" s="2" t="s">
        <v>21</v>
      </c>
      <c r="F750" s="2" t="s">
        <v>61</v>
      </c>
      <c r="G750" s="1">
        <v>3191.6</v>
      </c>
      <c r="H750" s="1">
        <v>1837.4</v>
      </c>
      <c r="I750" s="4">
        <v>14</v>
      </c>
      <c r="J750" s="2" t="s">
        <v>71</v>
      </c>
      <c r="K750" s="1">
        <f>Tabelle7[[#This Row],[Menge kg Nges]]/1000</f>
        <v>3.1915999999999998</v>
      </c>
      <c r="L750" s="1">
        <f>Tabelle7[[#This Row],[Menge kg P2O5]]/1000</f>
        <v>1.8374000000000001</v>
      </c>
      <c r="M750" s="1">
        <f>Tabelle7[[#This Row],[Menge t Nges]]/Tabelle7[[#This Row],[Anzahl Lieferscheine]]</f>
        <v>0.22797142857142855</v>
      </c>
      <c r="N750" s="1">
        <f>Tabelle7[[#This Row],[Menge t P2O5]]/Tabelle7[[#This Row],[Anzahl Lieferscheine]]</f>
        <v>0.13124285714285716</v>
      </c>
    </row>
    <row r="751" spans="1:14" x14ac:dyDescent="0.2">
      <c r="A751" s="2" t="s">
        <v>37</v>
      </c>
      <c r="B751" s="2" t="s">
        <v>40</v>
      </c>
      <c r="C751" s="2" t="s">
        <v>6</v>
      </c>
      <c r="D751" s="2" t="s">
        <v>15</v>
      </c>
      <c r="E751" s="2" t="s">
        <v>9</v>
      </c>
      <c r="F751" s="2" t="s">
        <v>61</v>
      </c>
      <c r="G751" s="1">
        <v>2525.64</v>
      </c>
      <c r="H751" s="1">
        <v>1462.94</v>
      </c>
      <c r="I751" s="4">
        <v>22</v>
      </c>
      <c r="J751" s="2" t="s">
        <v>71</v>
      </c>
      <c r="K751" s="1">
        <f>Tabelle7[[#This Row],[Menge kg Nges]]/1000</f>
        <v>2.5256399999999997</v>
      </c>
      <c r="L751" s="1">
        <f>Tabelle7[[#This Row],[Menge kg P2O5]]/1000</f>
        <v>1.4629400000000001</v>
      </c>
      <c r="M751" s="1">
        <f>Tabelle7[[#This Row],[Menge t Nges]]/Tabelle7[[#This Row],[Anzahl Lieferscheine]]</f>
        <v>0.11480181818181817</v>
      </c>
      <c r="N751" s="1">
        <f>Tabelle7[[#This Row],[Menge t P2O5]]/Tabelle7[[#This Row],[Anzahl Lieferscheine]]</f>
        <v>6.6497272727272738E-2</v>
      </c>
    </row>
    <row r="752" spans="1:14" x14ac:dyDescent="0.2">
      <c r="A752" s="2" t="s">
        <v>37</v>
      </c>
      <c r="B752" s="2" t="s">
        <v>40</v>
      </c>
      <c r="C752" s="2" t="s">
        <v>6</v>
      </c>
      <c r="D752" s="2" t="s">
        <v>15</v>
      </c>
      <c r="E752" s="2" t="s">
        <v>23</v>
      </c>
      <c r="F752" s="2" t="s">
        <v>61</v>
      </c>
      <c r="G752" s="1">
        <v>984</v>
      </c>
      <c r="H752" s="1">
        <v>444</v>
      </c>
      <c r="I752" s="4">
        <v>1</v>
      </c>
      <c r="J752" s="2" t="s">
        <v>71</v>
      </c>
      <c r="K752" s="1">
        <f>Tabelle7[[#This Row],[Menge kg Nges]]/1000</f>
        <v>0.98399999999999999</v>
      </c>
      <c r="L752" s="1">
        <f>Tabelle7[[#This Row],[Menge kg P2O5]]/1000</f>
        <v>0.44400000000000001</v>
      </c>
      <c r="M752" s="1">
        <f>Tabelle7[[#This Row],[Menge t Nges]]/Tabelle7[[#This Row],[Anzahl Lieferscheine]]</f>
        <v>0.98399999999999999</v>
      </c>
      <c r="N752" s="1">
        <f>Tabelle7[[#This Row],[Menge t P2O5]]/Tabelle7[[#This Row],[Anzahl Lieferscheine]]</f>
        <v>0.44400000000000001</v>
      </c>
    </row>
    <row r="753" spans="1:14" x14ac:dyDescent="0.2">
      <c r="A753" s="2" t="s">
        <v>37</v>
      </c>
      <c r="B753" s="2" t="s">
        <v>40</v>
      </c>
      <c r="C753" s="2" t="s">
        <v>6</v>
      </c>
      <c r="D753" s="2" t="s">
        <v>15</v>
      </c>
      <c r="E753" s="2" t="s">
        <v>24</v>
      </c>
      <c r="F753" s="2" t="s">
        <v>61</v>
      </c>
      <c r="G753" s="1">
        <v>4556.8599999999997</v>
      </c>
      <c r="H753" s="1">
        <v>4309.1400000000003</v>
      </c>
      <c r="I753" s="4">
        <v>7</v>
      </c>
      <c r="J753" s="2" t="s">
        <v>71</v>
      </c>
      <c r="K753" s="1">
        <f>Tabelle7[[#This Row],[Menge kg Nges]]/1000</f>
        <v>4.5568599999999995</v>
      </c>
      <c r="L753" s="1">
        <f>Tabelle7[[#This Row],[Menge kg P2O5]]/1000</f>
        <v>4.3091400000000002</v>
      </c>
      <c r="M753" s="1">
        <f>Tabelle7[[#This Row],[Menge t Nges]]/Tabelle7[[#This Row],[Anzahl Lieferscheine]]</f>
        <v>0.65097999999999989</v>
      </c>
      <c r="N753" s="1">
        <f>Tabelle7[[#This Row],[Menge t P2O5]]/Tabelle7[[#This Row],[Anzahl Lieferscheine]]</f>
        <v>0.61559142857142857</v>
      </c>
    </row>
    <row r="754" spans="1:14" x14ac:dyDescent="0.2">
      <c r="A754" s="2" t="s">
        <v>37</v>
      </c>
      <c r="B754" s="2" t="s">
        <v>40</v>
      </c>
      <c r="C754" s="2" t="s">
        <v>6</v>
      </c>
      <c r="D754" s="2" t="s">
        <v>15</v>
      </c>
      <c r="E754" s="2" t="s">
        <v>31</v>
      </c>
      <c r="F754" s="2" t="s">
        <v>61</v>
      </c>
      <c r="G754" s="1">
        <v>799.5</v>
      </c>
      <c r="H754" s="1">
        <v>360.75</v>
      </c>
      <c r="I754" s="4">
        <v>3</v>
      </c>
      <c r="J754" s="2" t="s">
        <v>71</v>
      </c>
      <c r="K754" s="1">
        <f>Tabelle7[[#This Row],[Menge kg Nges]]/1000</f>
        <v>0.79949999999999999</v>
      </c>
      <c r="L754" s="1">
        <f>Tabelle7[[#This Row],[Menge kg P2O5]]/1000</f>
        <v>0.36075000000000002</v>
      </c>
      <c r="M754" s="1">
        <f>Tabelle7[[#This Row],[Menge t Nges]]/Tabelle7[[#This Row],[Anzahl Lieferscheine]]</f>
        <v>0.26650000000000001</v>
      </c>
      <c r="N754" s="1">
        <f>Tabelle7[[#This Row],[Menge t P2O5]]/Tabelle7[[#This Row],[Anzahl Lieferscheine]]</f>
        <v>0.12025000000000001</v>
      </c>
    </row>
    <row r="755" spans="1:14" x14ac:dyDescent="0.2">
      <c r="A755" s="2" t="s">
        <v>37</v>
      </c>
      <c r="B755" s="2" t="s">
        <v>40</v>
      </c>
      <c r="C755" s="2" t="s">
        <v>63</v>
      </c>
      <c r="D755" s="2" t="s">
        <v>63</v>
      </c>
      <c r="E755" s="2" t="s">
        <v>63</v>
      </c>
      <c r="F755" s="2" t="s">
        <v>61</v>
      </c>
      <c r="G755" s="1">
        <v>648.59999999999991</v>
      </c>
      <c r="H755" s="1">
        <v>478.4</v>
      </c>
      <c r="I755" s="4">
        <v>2</v>
      </c>
      <c r="J755" s="2" t="s">
        <v>71</v>
      </c>
      <c r="K755" s="1">
        <f>Tabelle7[[#This Row],[Menge kg Nges]]/1000</f>
        <v>0.64859999999999995</v>
      </c>
      <c r="L755" s="1">
        <f>Tabelle7[[#This Row],[Menge kg P2O5]]/1000</f>
        <v>0.47839999999999999</v>
      </c>
      <c r="M755" s="1">
        <f>Tabelle7[[#This Row],[Menge t Nges]]/Tabelle7[[#This Row],[Anzahl Lieferscheine]]</f>
        <v>0.32429999999999998</v>
      </c>
      <c r="N755" s="1">
        <f>Tabelle7[[#This Row],[Menge t P2O5]]/Tabelle7[[#This Row],[Anzahl Lieferscheine]]</f>
        <v>0.2392</v>
      </c>
    </row>
    <row r="756" spans="1:14" x14ac:dyDescent="0.2">
      <c r="A756" s="2" t="s">
        <v>37</v>
      </c>
      <c r="B756" s="2" t="s">
        <v>28</v>
      </c>
      <c r="C756" s="2" t="s">
        <v>6</v>
      </c>
      <c r="D756" s="2" t="s">
        <v>7</v>
      </c>
      <c r="E756" s="2" t="s">
        <v>12</v>
      </c>
      <c r="F756" s="2" t="s">
        <v>61</v>
      </c>
      <c r="G756" s="1">
        <v>2207</v>
      </c>
      <c r="H756" s="1">
        <v>910</v>
      </c>
      <c r="I756" s="4">
        <v>5</v>
      </c>
      <c r="J756" s="2" t="s">
        <v>71</v>
      </c>
      <c r="K756" s="1">
        <f>Tabelle7[[#This Row],[Menge kg Nges]]/1000</f>
        <v>2.2069999999999999</v>
      </c>
      <c r="L756" s="1">
        <f>Tabelle7[[#This Row],[Menge kg P2O5]]/1000</f>
        <v>0.91</v>
      </c>
      <c r="M756" s="1">
        <f>Tabelle7[[#This Row],[Menge t Nges]]/Tabelle7[[#This Row],[Anzahl Lieferscheine]]</f>
        <v>0.44139999999999996</v>
      </c>
      <c r="N756" s="1">
        <f>Tabelle7[[#This Row],[Menge t P2O5]]/Tabelle7[[#This Row],[Anzahl Lieferscheine]]</f>
        <v>0.182</v>
      </c>
    </row>
    <row r="757" spans="1:14" x14ac:dyDescent="0.2">
      <c r="A757" s="2" t="s">
        <v>37</v>
      </c>
      <c r="B757" s="2" t="s">
        <v>41</v>
      </c>
      <c r="C757" s="2" t="s">
        <v>6</v>
      </c>
      <c r="D757" s="2" t="s">
        <v>7</v>
      </c>
      <c r="E757" s="2" t="s">
        <v>13</v>
      </c>
      <c r="F757" s="2" t="s">
        <v>61</v>
      </c>
      <c r="G757" s="1">
        <v>428.8</v>
      </c>
      <c r="H757" s="1">
        <v>214.4</v>
      </c>
      <c r="I757" s="4">
        <v>1</v>
      </c>
      <c r="J757" s="2" t="s">
        <v>71</v>
      </c>
      <c r="K757" s="1">
        <f>Tabelle7[[#This Row],[Menge kg Nges]]/1000</f>
        <v>0.42880000000000001</v>
      </c>
      <c r="L757" s="1">
        <f>Tabelle7[[#This Row],[Menge kg P2O5]]/1000</f>
        <v>0.21440000000000001</v>
      </c>
      <c r="M757" s="1">
        <f>Tabelle7[[#This Row],[Menge t Nges]]/Tabelle7[[#This Row],[Anzahl Lieferscheine]]</f>
        <v>0.42880000000000001</v>
      </c>
      <c r="N757" s="1">
        <f>Tabelle7[[#This Row],[Menge t P2O5]]/Tabelle7[[#This Row],[Anzahl Lieferscheine]]</f>
        <v>0.21440000000000001</v>
      </c>
    </row>
    <row r="758" spans="1:14" x14ac:dyDescent="0.2">
      <c r="A758" s="2" t="s">
        <v>37</v>
      </c>
      <c r="B758" s="2" t="s">
        <v>42</v>
      </c>
      <c r="C758" s="2" t="s">
        <v>6</v>
      </c>
      <c r="D758" s="2" t="s">
        <v>7</v>
      </c>
      <c r="E758" s="2" t="s">
        <v>9</v>
      </c>
      <c r="F758" s="2" t="s">
        <v>61</v>
      </c>
      <c r="G758" s="1">
        <v>1769.1999999999996</v>
      </c>
      <c r="H758" s="1">
        <v>727.19999999999993</v>
      </c>
      <c r="I758" s="4">
        <v>10</v>
      </c>
      <c r="J758" s="2" t="s">
        <v>71</v>
      </c>
      <c r="K758" s="1">
        <f>Tabelle7[[#This Row],[Menge kg Nges]]/1000</f>
        <v>1.7691999999999997</v>
      </c>
      <c r="L758" s="1">
        <f>Tabelle7[[#This Row],[Menge kg P2O5]]/1000</f>
        <v>0.72719999999999996</v>
      </c>
      <c r="M758" s="1">
        <f>Tabelle7[[#This Row],[Menge t Nges]]/Tabelle7[[#This Row],[Anzahl Lieferscheine]]</f>
        <v>0.17691999999999997</v>
      </c>
      <c r="N758" s="1">
        <f>Tabelle7[[#This Row],[Menge t P2O5]]/Tabelle7[[#This Row],[Anzahl Lieferscheine]]</f>
        <v>7.2719999999999993E-2</v>
      </c>
    </row>
    <row r="759" spans="1:14" x14ac:dyDescent="0.2">
      <c r="A759" s="2" t="s">
        <v>37</v>
      </c>
      <c r="B759" s="2" t="s">
        <v>42</v>
      </c>
      <c r="C759" s="2" t="s">
        <v>6</v>
      </c>
      <c r="D759" s="2" t="s">
        <v>7</v>
      </c>
      <c r="E759" s="2" t="s">
        <v>12</v>
      </c>
      <c r="F759" s="2" t="s">
        <v>61</v>
      </c>
      <c r="G759" s="1">
        <v>45036.679999999971</v>
      </c>
      <c r="H759" s="1">
        <v>21172.19</v>
      </c>
      <c r="I759" s="4">
        <v>85</v>
      </c>
      <c r="J759" s="2" t="s">
        <v>71</v>
      </c>
      <c r="K759" s="1">
        <f>Tabelle7[[#This Row],[Menge kg Nges]]/1000</f>
        <v>45.036679999999969</v>
      </c>
      <c r="L759" s="1">
        <f>Tabelle7[[#This Row],[Menge kg P2O5]]/1000</f>
        <v>21.172189999999997</v>
      </c>
      <c r="M759" s="1">
        <f>Tabelle7[[#This Row],[Menge t Nges]]/Tabelle7[[#This Row],[Anzahl Lieferscheine]]</f>
        <v>0.52984329411764663</v>
      </c>
      <c r="N759" s="1">
        <f>Tabelle7[[#This Row],[Menge t P2O5]]/Tabelle7[[#This Row],[Anzahl Lieferscheine]]</f>
        <v>0.24908458823529409</v>
      </c>
    </row>
    <row r="760" spans="1:14" x14ac:dyDescent="0.2">
      <c r="A760" s="2" t="s">
        <v>37</v>
      </c>
      <c r="B760" s="2" t="s">
        <v>42</v>
      </c>
      <c r="C760" s="2" t="s">
        <v>6</v>
      </c>
      <c r="D760" s="2" t="s">
        <v>7</v>
      </c>
      <c r="E760" s="2" t="s">
        <v>13</v>
      </c>
      <c r="F760" s="2" t="s">
        <v>61</v>
      </c>
      <c r="G760" s="1">
        <v>14160.85</v>
      </c>
      <c r="H760" s="1">
        <v>7077.4800000000014</v>
      </c>
      <c r="I760" s="4">
        <v>37</v>
      </c>
      <c r="J760" s="2" t="s">
        <v>71</v>
      </c>
      <c r="K760" s="1">
        <f>Tabelle7[[#This Row],[Menge kg Nges]]/1000</f>
        <v>14.16085</v>
      </c>
      <c r="L760" s="1">
        <f>Tabelle7[[#This Row],[Menge kg P2O5]]/1000</f>
        <v>7.0774800000000013</v>
      </c>
      <c r="M760" s="1">
        <f>Tabelle7[[#This Row],[Menge t Nges]]/Tabelle7[[#This Row],[Anzahl Lieferscheine]]</f>
        <v>0.38272567567567567</v>
      </c>
      <c r="N760" s="1">
        <f>Tabelle7[[#This Row],[Menge t P2O5]]/Tabelle7[[#This Row],[Anzahl Lieferscheine]]</f>
        <v>0.19128324324324328</v>
      </c>
    </row>
    <row r="761" spans="1:14" x14ac:dyDescent="0.2">
      <c r="A761" s="2" t="s">
        <v>37</v>
      </c>
      <c r="B761" s="2" t="s">
        <v>42</v>
      </c>
      <c r="C761" s="2" t="s">
        <v>6</v>
      </c>
      <c r="D761" s="2" t="s">
        <v>7</v>
      </c>
      <c r="E761" s="2" t="s">
        <v>14</v>
      </c>
      <c r="F761" s="2" t="s">
        <v>61</v>
      </c>
      <c r="G761" s="1">
        <v>11386.699999999999</v>
      </c>
      <c r="H761" s="1">
        <v>5943.2800000000016</v>
      </c>
      <c r="I761" s="4">
        <v>35</v>
      </c>
      <c r="J761" s="2" t="s">
        <v>71</v>
      </c>
      <c r="K761" s="1">
        <f>Tabelle7[[#This Row],[Menge kg Nges]]/1000</f>
        <v>11.386699999999999</v>
      </c>
      <c r="L761" s="1">
        <f>Tabelle7[[#This Row],[Menge kg P2O5]]/1000</f>
        <v>5.9432800000000015</v>
      </c>
      <c r="M761" s="1">
        <f>Tabelle7[[#This Row],[Menge t Nges]]/Tabelle7[[#This Row],[Anzahl Lieferscheine]]</f>
        <v>0.32533428571428569</v>
      </c>
      <c r="N761" s="1">
        <f>Tabelle7[[#This Row],[Menge t P2O5]]/Tabelle7[[#This Row],[Anzahl Lieferscheine]]</f>
        <v>0.16980800000000004</v>
      </c>
    </row>
    <row r="762" spans="1:14" x14ac:dyDescent="0.2">
      <c r="A762" s="2" t="s">
        <v>37</v>
      </c>
      <c r="B762" s="2" t="s">
        <v>42</v>
      </c>
      <c r="C762" s="2" t="s">
        <v>6</v>
      </c>
      <c r="D762" s="2" t="s">
        <v>15</v>
      </c>
      <c r="E762" s="2" t="s">
        <v>17</v>
      </c>
      <c r="F762" s="2" t="s">
        <v>61</v>
      </c>
      <c r="G762" s="1">
        <v>288</v>
      </c>
      <c r="H762" s="1">
        <v>144</v>
      </c>
      <c r="I762" s="4">
        <v>4</v>
      </c>
      <c r="J762" s="2" t="s">
        <v>71</v>
      </c>
      <c r="K762" s="1">
        <f>Tabelle7[[#This Row],[Menge kg Nges]]/1000</f>
        <v>0.28799999999999998</v>
      </c>
      <c r="L762" s="1">
        <f>Tabelle7[[#This Row],[Menge kg P2O5]]/1000</f>
        <v>0.14399999999999999</v>
      </c>
      <c r="M762" s="1">
        <f>Tabelle7[[#This Row],[Menge t Nges]]/Tabelle7[[#This Row],[Anzahl Lieferscheine]]</f>
        <v>7.1999999999999995E-2</v>
      </c>
      <c r="N762" s="1">
        <f>Tabelle7[[#This Row],[Menge t P2O5]]/Tabelle7[[#This Row],[Anzahl Lieferscheine]]</f>
        <v>3.5999999999999997E-2</v>
      </c>
    </row>
    <row r="763" spans="1:14" x14ac:dyDescent="0.2">
      <c r="A763" s="2" t="s">
        <v>37</v>
      </c>
      <c r="B763" s="2" t="s">
        <v>42</v>
      </c>
      <c r="C763" s="2" t="s">
        <v>6</v>
      </c>
      <c r="D763" s="2" t="s">
        <v>15</v>
      </c>
      <c r="E763" s="2" t="s">
        <v>18</v>
      </c>
      <c r="F763" s="2" t="s">
        <v>61</v>
      </c>
      <c r="G763" s="1">
        <v>1439.7599999999998</v>
      </c>
      <c r="H763" s="1">
        <v>1126.42</v>
      </c>
      <c r="I763" s="4">
        <v>4</v>
      </c>
      <c r="J763" s="2" t="s">
        <v>71</v>
      </c>
      <c r="K763" s="1">
        <f>Tabelle7[[#This Row],[Menge kg Nges]]/1000</f>
        <v>1.4397599999999997</v>
      </c>
      <c r="L763" s="1">
        <f>Tabelle7[[#This Row],[Menge kg P2O5]]/1000</f>
        <v>1.12642</v>
      </c>
      <c r="M763" s="1">
        <f>Tabelle7[[#This Row],[Menge t Nges]]/Tabelle7[[#This Row],[Anzahl Lieferscheine]]</f>
        <v>0.35993999999999993</v>
      </c>
      <c r="N763" s="1">
        <f>Tabelle7[[#This Row],[Menge t P2O5]]/Tabelle7[[#This Row],[Anzahl Lieferscheine]]</f>
        <v>0.28160499999999999</v>
      </c>
    </row>
    <row r="764" spans="1:14" x14ac:dyDescent="0.2">
      <c r="A764" s="2" t="s">
        <v>37</v>
      </c>
      <c r="B764" s="2" t="s">
        <v>42</v>
      </c>
      <c r="C764" s="2" t="s">
        <v>6</v>
      </c>
      <c r="D764" s="2" t="s">
        <v>15</v>
      </c>
      <c r="E764" s="2" t="s">
        <v>20</v>
      </c>
      <c r="F764" s="2" t="s">
        <v>61</v>
      </c>
      <c r="G764" s="1">
        <v>459.36</v>
      </c>
      <c r="H764" s="1">
        <v>261</v>
      </c>
      <c r="I764" s="4">
        <v>9</v>
      </c>
      <c r="J764" s="2" t="s">
        <v>71</v>
      </c>
      <c r="K764" s="1">
        <f>Tabelle7[[#This Row],[Menge kg Nges]]/1000</f>
        <v>0.45935999999999999</v>
      </c>
      <c r="L764" s="1">
        <f>Tabelle7[[#This Row],[Menge kg P2O5]]/1000</f>
        <v>0.26100000000000001</v>
      </c>
      <c r="M764" s="1">
        <f>Tabelle7[[#This Row],[Menge t Nges]]/Tabelle7[[#This Row],[Anzahl Lieferscheine]]</f>
        <v>5.1040000000000002E-2</v>
      </c>
      <c r="N764" s="1">
        <f>Tabelle7[[#This Row],[Menge t P2O5]]/Tabelle7[[#This Row],[Anzahl Lieferscheine]]</f>
        <v>2.9000000000000001E-2</v>
      </c>
    </row>
    <row r="765" spans="1:14" x14ac:dyDescent="0.2">
      <c r="A765" s="2" t="s">
        <v>37</v>
      </c>
      <c r="B765" s="2" t="s">
        <v>42</v>
      </c>
      <c r="C765" s="2" t="s">
        <v>6</v>
      </c>
      <c r="D765" s="2" t="s">
        <v>15</v>
      </c>
      <c r="E765" s="2" t="s">
        <v>21</v>
      </c>
      <c r="F765" s="2" t="s">
        <v>61</v>
      </c>
      <c r="G765" s="1">
        <v>432.2</v>
      </c>
      <c r="H765" s="1">
        <v>229.2</v>
      </c>
      <c r="I765" s="4">
        <v>2</v>
      </c>
      <c r="J765" s="2" t="s">
        <v>71</v>
      </c>
      <c r="K765" s="1">
        <f>Tabelle7[[#This Row],[Menge kg Nges]]/1000</f>
        <v>0.43219999999999997</v>
      </c>
      <c r="L765" s="1">
        <f>Tabelle7[[#This Row],[Menge kg P2O5]]/1000</f>
        <v>0.22919999999999999</v>
      </c>
      <c r="M765" s="1">
        <f>Tabelle7[[#This Row],[Menge t Nges]]/Tabelle7[[#This Row],[Anzahl Lieferscheine]]</f>
        <v>0.21609999999999999</v>
      </c>
      <c r="N765" s="1">
        <f>Tabelle7[[#This Row],[Menge t P2O5]]/Tabelle7[[#This Row],[Anzahl Lieferscheine]]</f>
        <v>0.11459999999999999</v>
      </c>
    </row>
    <row r="766" spans="1:14" x14ac:dyDescent="0.2">
      <c r="A766" s="2" t="s">
        <v>37</v>
      </c>
      <c r="B766" s="2" t="s">
        <v>42</v>
      </c>
      <c r="C766" s="2" t="s">
        <v>6</v>
      </c>
      <c r="D766" s="2" t="s">
        <v>15</v>
      </c>
      <c r="E766" s="2" t="s">
        <v>9</v>
      </c>
      <c r="F766" s="2" t="s">
        <v>61</v>
      </c>
      <c r="G766" s="1">
        <v>182.52</v>
      </c>
      <c r="H766" s="1">
        <v>121.5</v>
      </c>
      <c r="I766" s="4">
        <v>1</v>
      </c>
      <c r="J766" s="2" t="s">
        <v>71</v>
      </c>
      <c r="K766" s="1">
        <f>Tabelle7[[#This Row],[Menge kg Nges]]/1000</f>
        <v>0.18252000000000002</v>
      </c>
      <c r="L766" s="1">
        <f>Tabelle7[[#This Row],[Menge kg P2O5]]/1000</f>
        <v>0.1215</v>
      </c>
      <c r="M766" s="1">
        <f>Tabelle7[[#This Row],[Menge t Nges]]/Tabelle7[[#This Row],[Anzahl Lieferscheine]]</f>
        <v>0.18252000000000002</v>
      </c>
      <c r="N766" s="1">
        <f>Tabelle7[[#This Row],[Menge t P2O5]]/Tabelle7[[#This Row],[Anzahl Lieferscheine]]</f>
        <v>0.1215</v>
      </c>
    </row>
    <row r="767" spans="1:14" x14ac:dyDescent="0.2">
      <c r="A767" s="2" t="s">
        <v>37</v>
      </c>
      <c r="B767" s="2" t="s">
        <v>42</v>
      </c>
      <c r="C767" s="2" t="s">
        <v>63</v>
      </c>
      <c r="D767" s="2" t="s">
        <v>63</v>
      </c>
      <c r="E767" s="2" t="s">
        <v>63</v>
      </c>
      <c r="F767" s="2" t="s">
        <v>61</v>
      </c>
      <c r="G767" s="1">
        <v>291.25</v>
      </c>
      <c r="H767" s="1">
        <v>266.25</v>
      </c>
      <c r="I767" s="4">
        <v>1</v>
      </c>
      <c r="J767" s="2" t="s">
        <v>71</v>
      </c>
      <c r="K767" s="1">
        <f>Tabelle7[[#This Row],[Menge kg Nges]]/1000</f>
        <v>0.29125000000000001</v>
      </c>
      <c r="L767" s="1">
        <f>Tabelle7[[#This Row],[Menge kg P2O5]]/1000</f>
        <v>0.26624999999999999</v>
      </c>
      <c r="M767" s="1">
        <f>Tabelle7[[#This Row],[Menge t Nges]]/Tabelle7[[#This Row],[Anzahl Lieferscheine]]</f>
        <v>0.29125000000000001</v>
      </c>
      <c r="N767" s="1">
        <f>Tabelle7[[#This Row],[Menge t P2O5]]/Tabelle7[[#This Row],[Anzahl Lieferscheine]]</f>
        <v>0.26624999999999999</v>
      </c>
    </row>
    <row r="768" spans="1:14" x14ac:dyDescent="0.2">
      <c r="A768" s="2" t="s">
        <v>38</v>
      </c>
      <c r="B768" s="2" t="s">
        <v>32</v>
      </c>
      <c r="C768" s="2" t="s">
        <v>6</v>
      </c>
      <c r="D768" s="2" t="s">
        <v>7</v>
      </c>
      <c r="E768" s="2" t="s">
        <v>9</v>
      </c>
      <c r="F768" s="2" t="s">
        <v>61</v>
      </c>
      <c r="G768" s="1">
        <v>580</v>
      </c>
      <c r="H768" s="1">
        <v>240</v>
      </c>
      <c r="I768" s="4">
        <v>1</v>
      </c>
      <c r="J768" s="2" t="s">
        <v>71</v>
      </c>
      <c r="K768" s="1">
        <f>Tabelle7[[#This Row],[Menge kg Nges]]/1000</f>
        <v>0.57999999999999996</v>
      </c>
      <c r="L768" s="1">
        <f>Tabelle7[[#This Row],[Menge kg P2O5]]/1000</f>
        <v>0.24</v>
      </c>
      <c r="M768" s="1">
        <f>Tabelle7[[#This Row],[Menge t Nges]]/Tabelle7[[#This Row],[Anzahl Lieferscheine]]</f>
        <v>0.57999999999999996</v>
      </c>
      <c r="N768" s="1">
        <f>Tabelle7[[#This Row],[Menge t P2O5]]/Tabelle7[[#This Row],[Anzahl Lieferscheine]]</f>
        <v>0.24</v>
      </c>
    </row>
    <row r="769" spans="1:14" x14ac:dyDescent="0.2">
      <c r="A769" s="2" t="s">
        <v>38</v>
      </c>
      <c r="B769" s="2" t="s">
        <v>32</v>
      </c>
      <c r="C769" s="2" t="s">
        <v>25</v>
      </c>
      <c r="D769" s="2" t="s">
        <v>25</v>
      </c>
      <c r="E769" s="2" t="s">
        <v>26</v>
      </c>
      <c r="F769" s="2" t="s">
        <v>61</v>
      </c>
      <c r="G769" s="1">
        <v>1246.96</v>
      </c>
      <c r="H769" s="1">
        <v>560.55999999999995</v>
      </c>
      <c r="I769" s="4">
        <v>1</v>
      </c>
      <c r="J769" s="2" t="s">
        <v>71</v>
      </c>
      <c r="K769" s="1">
        <f>Tabelle7[[#This Row],[Menge kg Nges]]/1000</f>
        <v>1.2469600000000001</v>
      </c>
      <c r="L769" s="1">
        <f>Tabelle7[[#This Row],[Menge kg P2O5]]/1000</f>
        <v>0.56055999999999995</v>
      </c>
      <c r="M769" s="1">
        <f>Tabelle7[[#This Row],[Menge t Nges]]/Tabelle7[[#This Row],[Anzahl Lieferscheine]]</f>
        <v>1.2469600000000001</v>
      </c>
      <c r="N769" s="1">
        <f>Tabelle7[[#This Row],[Menge t P2O5]]/Tabelle7[[#This Row],[Anzahl Lieferscheine]]</f>
        <v>0.56055999999999995</v>
      </c>
    </row>
    <row r="770" spans="1:14" x14ac:dyDescent="0.2">
      <c r="A770" s="2" t="s">
        <v>38</v>
      </c>
      <c r="B770" s="2" t="s">
        <v>37</v>
      </c>
      <c r="C770" s="2" t="s">
        <v>25</v>
      </c>
      <c r="D770" s="2" t="s">
        <v>25</v>
      </c>
      <c r="E770" s="2" t="s">
        <v>26</v>
      </c>
      <c r="F770" s="2" t="s">
        <v>61</v>
      </c>
      <c r="G770" s="1">
        <v>403.2</v>
      </c>
      <c r="H770" s="1">
        <v>226.4</v>
      </c>
      <c r="I770" s="4">
        <v>2</v>
      </c>
      <c r="J770" s="2" t="s">
        <v>71</v>
      </c>
      <c r="K770" s="1">
        <f>Tabelle7[[#This Row],[Menge kg Nges]]/1000</f>
        <v>0.4032</v>
      </c>
      <c r="L770" s="1">
        <f>Tabelle7[[#This Row],[Menge kg P2O5]]/1000</f>
        <v>0.22640000000000002</v>
      </c>
      <c r="M770" s="1">
        <f>Tabelle7[[#This Row],[Menge t Nges]]/Tabelle7[[#This Row],[Anzahl Lieferscheine]]</f>
        <v>0.2016</v>
      </c>
      <c r="N770" s="1">
        <f>Tabelle7[[#This Row],[Menge t P2O5]]/Tabelle7[[#This Row],[Anzahl Lieferscheine]]</f>
        <v>0.11320000000000001</v>
      </c>
    </row>
    <row r="771" spans="1:14" x14ac:dyDescent="0.2">
      <c r="A771" s="2" t="s">
        <v>38</v>
      </c>
      <c r="B771" s="2" t="s">
        <v>38</v>
      </c>
      <c r="C771" s="2" t="s">
        <v>6</v>
      </c>
      <c r="D771" s="2" t="s">
        <v>7</v>
      </c>
      <c r="E771" s="2" t="s">
        <v>8</v>
      </c>
      <c r="F771" s="2" t="s">
        <v>61</v>
      </c>
      <c r="G771" s="1">
        <v>64731.45</v>
      </c>
      <c r="H771" s="1">
        <v>18098.479999999996</v>
      </c>
      <c r="I771" s="4">
        <v>75</v>
      </c>
      <c r="J771" s="2" t="s">
        <v>71</v>
      </c>
      <c r="K771" s="1">
        <f>Tabelle7[[#This Row],[Menge kg Nges]]/1000</f>
        <v>64.731449999999995</v>
      </c>
      <c r="L771" s="1">
        <f>Tabelle7[[#This Row],[Menge kg P2O5]]/1000</f>
        <v>18.098479999999995</v>
      </c>
      <c r="M771" s="1">
        <f>Tabelle7[[#This Row],[Menge t Nges]]/Tabelle7[[#This Row],[Anzahl Lieferscheine]]</f>
        <v>0.86308599999999991</v>
      </c>
      <c r="N771" s="1">
        <f>Tabelle7[[#This Row],[Menge t P2O5]]/Tabelle7[[#This Row],[Anzahl Lieferscheine]]</f>
        <v>0.2413130666666666</v>
      </c>
    </row>
    <row r="772" spans="1:14" x14ac:dyDescent="0.2">
      <c r="A772" s="2" t="s">
        <v>38</v>
      </c>
      <c r="B772" s="2" t="s">
        <v>38</v>
      </c>
      <c r="C772" s="2" t="s">
        <v>6</v>
      </c>
      <c r="D772" s="2" t="s">
        <v>7</v>
      </c>
      <c r="E772" s="2" t="s">
        <v>9</v>
      </c>
      <c r="F772" s="2" t="s">
        <v>61</v>
      </c>
      <c r="G772" s="1">
        <v>9608.69</v>
      </c>
      <c r="H772" s="1">
        <v>4194.18</v>
      </c>
      <c r="I772" s="4">
        <v>24</v>
      </c>
      <c r="J772" s="2" t="s">
        <v>71</v>
      </c>
      <c r="K772" s="1">
        <f>Tabelle7[[#This Row],[Menge kg Nges]]/1000</f>
        <v>9.6086900000000011</v>
      </c>
      <c r="L772" s="1">
        <f>Tabelle7[[#This Row],[Menge kg P2O5]]/1000</f>
        <v>4.1941800000000002</v>
      </c>
      <c r="M772" s="1">
        <f>Tabelle7[[#This Row],[Menge t Nges]]/Tabelle7[[#This Row],[Anzahl Lieferscheine]]</f>
        <v>0.4003620833333334</v>
      </c>
      <c r="N772" s="1">
        <f>Tabelle7[[#This Row],[Menge t P2O5]]/Tabelle7[[#This Row],[Anzahl Lieferscheine]]</f>
        <v>0.17475750000000001</v>
      </c>
    </row>
    <row r="773" spans="1:14" x14ac:dyDescent="0.2">
      <c r="A773" s="2" t="s">
        <v>38</v>
      </c>
      <c r="B773" s="2" t="s">
        <v>38</v>
      </c>
      <c r="C773" s="2" t="s">
        <v>6</v>
      </c>
      <c r="D773" s="2" t="s">
        <v>7</v>
      </c>
      <c r="E773" s="2" t="s">
        <v>10</v>
      </c>
      <c r="F773" s="2" t="s">
        <v>61</v>
      </c>
      <c r="G773" s="1">
        <v>4994.3499999999995</v>
      </c>
      <c r="H773" s="1">
        <v>1989.64</v>
      </c>
      <c r="I773" s="4">
        <v>23</v>
      </c>
      <c r="J773" s="2" t="s">
        <v>71</v>
      </c>
      <c r="K773" s="1">
        <f>Tabelle7[[#This Row],[Menge kg Nges]]/1000</f>
        <v>4.9943499999999998</v>
      </c>
      <c r="L773" s="1">
        <f>Tabelle7[[#This Row],[Menge kg P2O5]]/1000</f>
        <v>1.9896400000000001</v>
      </c>
      <c r="M773" s="1">
        <f>Tabelle7[[#This Row],[Menge t Nges]]/Tabelle7[[#This Row],[Anzahl Lieferscheine]]</f>
        <v>0.21714565217391305</v>
      </c>
      <c r="N773" s="1">
        <f>Tabelle7[[#This Row],[Menge t P2O5]]/Tabelle7[[#This Row],[Anzahl Lieferscheine]]</f>
        <v>8.6506086956521747E-2</v>
      </c>
    </row>
    <row r="774" spans="1:14" x14ac:dyDescent="0.2">
      <c r="A774" s="2" t="s">
        <v>38</v>
      </c>
      <c r="B774" s="2" t="s">
        <v>38</v>
      </c>
      <c r="C774" s="2" t="s">
        <v>6</v>
      </c>
      <c r="D774" s="2" t="s">
        <v>7</v>
      </c>
      <c r="E774" s="2" t="s">
        <v>11</v>
      </c>
      <c r="F774" s="2" t="s">
        <v>61</v>
      </c>
      <c r="G774" s="1">
        <v>5246</v>
      </c>
      <c r="H774" s="1">
        <v>2793.9</v>
      </c>
      <c r="I774" s="4">
        <v>21</v>
      </c>
      <c r="J774" s="2" t="s">
        <v>71</v>
      </c>
      <c r="K774" s="1">
        <f>Tabelle7[[#This Row],[Menge kg Nges]]/1000</f>
        <v>5.2460000000000004</v>
      </c>
      <c r="L774" s="1">
        <f>Tabelle7[[#This Row],[Menge kg P2O5]]/1000</f>
        <v>2.7939000000000003</v>
      </c>
      <c r="M774" s="1">
        <f>Tabelle7[[#This Row],[Menge t Nges]]/Tabelle7[[#This Row],[Anzahl Lieferscheine]]</f>
        <v>0.24980952380952384</v>
      </c>
      <c r="N774" s="1">
        <f>Tabelle7[[#This Row],[Menge t P2O5]]/Tabelle7[[#This Row],[Anzahl Lieferscheine]]</f>
        <v>0.13304285714285716</v>
      </c>
    </row>
    <row r="775" spans="1:14" x14ac:dyDescent="0.2">
      <c r="A775" s="2" t="s">
        <v>38</v>
      </c>
      <c r="B775" s="2" t="s">
        <v>38</v>
      </c>
      <c r="C775" s="2" t="s">
        <v>6</v>
      </c>
      <c r="D775" s="2" t="s">
        <v>7</v>
      </c>
      <c r="E775" s="2" t="s">
        <v>12</v>
      </c>
      <c r="F775" s="2" t="s">
        <v>61</v>
      </c>
      <c r="G775" s="1">
        <v>23859.930000000004</v>
      </c>
      <c r="H775" s="1">
        <v>11722.229999999998</v>
      </c>
      <c r="I775" s="4">
        <v>37</v>
      </c>
      <c r="J775" s="2" t="s">
        <v>71</v>
      </c>
      <c r="K775" s="1">
        <f>Tabelle7[[#This Row],[Menge kg Nges]]/1000</f>
        <v>23.859930000000006</v>
      </c>
      <c r="L775" s="1">
        <f>Tabelle7[[#This Row],[Menge kg P2O5]]/1000</f>
        <v>11.722229999999998</v>
      </c>
      <c r="M775" s="1">
        <f>Tabelle7[[#This Row],[Menge t Nges]]/Tabelle7[[#This Row],[Anzahl Lieferscheine]]</f>
        <v>0.64486297297297313</v>
      </c>
      <c r="N775" s="1">
        <f>Tabelle7[[#This Row],[Menge t P2O5]]/Tabelle7[[#This Row],[Anzahl Lieferscheine]]</f>
        <v>0.31681702702702697</v>
      </c>
    </row>
    <row r="776" spans="1:14" x14ac:dyDescent="0.2">
      <c r="A776" s="2" t="s">
        <v>38</v>
      </c>
      <c r="B776" s="2" t="s">
        <v>38</v>
      </c>
      <c r="C776" s="2" t="s">
        <v>6</v>
      </c>
      <c r="D776" s="2" t="s">
        <v>7</v>
      </c>
      <c r="E776" s="2" t="s">
        <v>13</v>
      </c>
      <c r="F776" s="2" t="s">
        <v>61</v>
      </c>
      <c r="G776" s="1">
        <v>6074.4000000000015</v>
      </c>
      <c r="H776" s="1">
        <v>3192</v>
      </c>
      <c r="I776" s="4">
        <v>14</v>
      </c>
      <c r="J776" s="2" t="s">
        <v>71</v>
      </c>
      <c r="K776" s="1">
        <f>Tabelle7[[#This Row],[Menge kg Nges]]/1000</f>
        <v>6.0744000000000016</v>
      </c>
      <c r="L776" s="1">
        <f>Tabelle7[[#This Row],[Menge kg P2O5]]/1000</f>
        <v>3.1920000000000002</v>
      </c>
      <c r="M776" s="1">
        <f>Tabelle7[[#This Row],[Menge t Nges]]/Tabelle7[[#This Row],[Anzahl Lieferscheine]]</f>
        <v>0.43388571428571437</v>
      </c>
      <c r="N776" s="1">
        <f>Tabelle7[[#This Row],[Menge t P2O5]]/Tabelle7[[#This Row],[Anzahl Lieferscheine]]</f>
        <v>0.22800000000000001</v>
      </c>
    </row>
    <row r="777" spans="1:14" x14ac:dyDescent="0.2">
      <c r="A777" s="2" t="s">
        <v>38</v>
      </c>
      <c r="B777" s="2" t="s">
        <v>38</v>
      </c>
      <c r="C777" s="2" t="s">
        <v>6</v>
      </c>
      <c r="D777" s="2" t="s">
        <v>7</v>
      </c>
      <c r="E777" s="2" t="s">
        <v>14</v>
      </c>
      <c r="F777" s="2" t="s">
        <v>61</v>
      </c>
      <c r="G777" s="1">
        <v>11314.17</v>
      </c>
      <c r="H777" s="1">
        <v>5568.2300000000005</v>
      </c>
      <c r="I777" s="4">
        <v>34</v>
      </c>
      <c r="J777" s="2" t="s">
        <v>71</v>
      </c>
      <c r="K777" s="1">
        <f>Tabelle7[[#This Row],[Menge kg Nges]]/1000</f>
        <v>11.314170000000001</v>
      </c>
      <c r="L777" s="1">
        <f>Tabelle7[[#This Row],[Menge kg P2O5]]/1000</f>
        <v>5.5682300000000007</v>
      </c>
      <c r="M777" s="1">
        <f>Tabelle7[[#This Row],[Menge t Nges]]/Tabelle7[[#This Row],[Anzahl Lieferscheine]]</f>
        <v>0.33276970588235294</v>
      </c>
      <c r="N777" s="1">
        <f>Tabelle7[[#This Row],[Menge t P2O5]]/Tabelle7[[#This Row],[Anzahl Lieferscheine]]</f>
        <v>0.16377147058823532</v>
      </c>
    </row>
    <row r="778" spans="1:14" x14ac:dyDescent="0.2">
      <c r="A778" s="2" t="s">
        <v>38</v>
      </c>
      <c r="B778" s="2" t="s">
        <v>38</v>
      </c>
      <c r="C778" s="2" t="s">
        <v>6</v>
      </c>
      <c r="D778" s="2" t="s">
        <v>15</v>
      </c>
      <c r="E778" s="2" t="s">
        <v>8</v>
      </c>
      <c r="F778" s="2" t="s">
        <v>61</v>
      </c>
      <c r="G778" s="1">
        <v>7412.72</v>
      </c>
      <c r="H778" s="1">
        <v>3262.2799999999997</v>
      </c>
      <c r="I778" s="4">
        <v>11</v>
      </c>
      <c r="J778" s="2" t="s">
        <v>71</v>
      </c>
      <c r="K778" s="1">
        <f>Tabelle7[[#This Row],[Menge kg Nges]]/1000</f>
        <v>7.4127200000000002</v>
      </c>
      <c r="L778" s="1">
        <f>Tabelle7[[#This Row],[Menge kg P2O5]]/1000</f>
        <v>3.2622799999999996</v>
      </c>
      <c r="M778" s="1">
        <f>Tabelle7[[#This Row],[Menge t Nges]]/Tabelle7[[#This Row],[Anzahl Lieferscheine]]</f>
        <v>0.67388363636363635</v>
      </c>
      <c r="N778" s="1">
        <f>Tabelle7[[#This Row],[Menge t P2O5]]/Tabelle7[[#This Row],[Anzahl Lieferscheine]]</f>
        <v>0.29657090909090905</v>
      </c>
    </row>
    <row r="779" spans="1:14" x14ac:dyDescent="0.2">
      <c r="A779" s="2" t="s">
        <v>38</v>
      </c>
      <c r="B779" s="2" t="s">
        <v>38</v>
      </c>
      <c r="C779" s="2" t="s">
        <v>6</v>
      </c>
      <c r="D779" s="2" t="s">
        <v>15</v>
      </c>
      <c r="E779" s="2" t="s">
        <v>17</v>
      </c>
      <c r="F779" s="2" t="s">
        <v>61</v>
      </c>
      <c r="G779" s="1">
        <v>384</v>
      </c>
      <c r="H779" s="1">
        <v>192</v>
      </c>
      <c r="I779" s="4">
        <v>4</v>
      </c>
      <c r="J779" s="2" t="s">
        <v>71</v>
      </c>
      <c r="K779" s="1">
        <f>Tabelle7[[#This Row],[Menge kg Nges]]/1000</f>
        <v>0.38400000000000001</v>
      </c>
      <c r="L779" s="1">
        <f>Tabelle7[[#This Row],[Menge kg P2O5]]/1000</f>
        <v>0.192</v>
      </c>
      <c r="M779" s="1">
        <f>Tabelle7[[#This Row],[Menge t Nges]]/Tabelle7[[#This Row],[Anzahl Lieferscheine]]</f>
        <v>9.6000000000000002E-2</v>
      </c>
      <c r="N779" s="1">
        <f>Tabelle7[[#This Row],[Menge t P2O5]]/Tabelle7[[#This Row],[Anzahl Lieferscheine]]</f>
        <v>4.8000000000000001E-2</v>
      </c>
    </row>
    <row r="780" spans="1:14" x14ac:dyDescent="0.2">
      <c r="A780" s="2" t="s">
        <v>38</v>
      </c>
      <c r="B780" s="2" t="s">
        <v>38</v>
      </c>
      <c r="C780" s="2" t="s">
        <v>6</v>
      </c>
      <c r="D780" s="2" t="s">
        <v>15</v>
      </c>
      <c r="E780" s="2" t="s">
        <v>35</v>
      </c>
      <c r="F780" s="2" t="s">
        <v>61</v>
      </c>
      <c r="G780" s="1">
        <v>310</v>
      </c>
      <c r="H780" s="1">
        <v>240</v>
      </c>
      <c r="I780" s="4">
        <v>1</v>
      </c>
      <c r="J780" s="2" t="s">
        <v>71</v>
      </c>
      <c r="K780" s="1">
        <f>Tabelle7[[#This Row],[Menge kg Nges]]/1000</f>
        <v>0.31</v>
      </c>
      <c r="L780" s="1">
        <f>Tabelle7[[#This Row],[Menge kg P2O5]]/1000</f>
        <v>0.24</v>
      </c>
      <c r="M780" s="1">
        <f>Tabelle7[[#This Row],[Menge t Nges]]/Tabelle7[[#This Row],[Anzahl Lieferscheine]]</f>
        <v>0.31</v>
      </c>
      <c r="N780" s="1">
        <f>Tabelle7[[#This Row],[Menge t P2O5]]/Tabelle7[[#This Row],[Anzahl Lieferscheine]]</f>
        <v>0.24</v>
      </c>
    </row>
    <row r="781" spans="1:14" x14ac:dyDescent="0.2">
      <c r="A781" s="2" t="s">
        <v>38</v>
      </c>
      <c r="B781" s="2" t="s">
        <v>38</v>
      </c>
      <c r="C781" s="2" t="s">
        <v>6</v>
      </c>
      <c r="D781" s="2" t="s">
        <v>15</v>
      </c>
      <c r="E781" s="2" t="s">
        <v>18</v>
      </c>
      <c r="F781" s="2" t="s">
        <v>61</v>
      </c>
      <c r="G781" s="1">
        <v>8220.2400000000016</v>
      </c>
      <c r="H781" s="1">
        <v>6562.0800000000008</v>
      </c>
      <c r="I781" s="4">
        <v>12</v>
      </c>
      <c r="J781" s="2" t="s">
        <v>71</v>
      </c>
      <c r="K781" s="1">
        <f>Tabelle7[[#This Row],[Menge kg Nges]]/1000</f>
        <v>8.2202400000000022</v>
      </c>
      <c r="L781" s="1">
        <f>Tabelle7[[#This Row],[Menge kg P2O5]]/1000</f>
        <v>6.5620800000000008</v>
      </c>
      <c r="M781" s="1">
        <f>Tabelle7[[#This Row],[Menge t Nges]]/Tabelle7[[#This Row],[Anzahl Lieferscheine]]</f>
        <v>0.68502000000000018</v>
      </c>
      <c r="N781" s="1">
        <f>Tabelle7[[#This Row],[Menge t P2O5]]/Tabelle7[[#This Row],[Anzahl Lieferscheine]]</f>
        <v>0.5468400000000001</v>
      </c>
    </row>
    <row r="782" spans="1:14" x14ac:dyDescent="0.2">
      <c r="A782" s="2" t="s">
        <v>38</v>
      </c>
      <c r="B782" s="2" t="s">
        <v>38</v>
      </c>
      <c r="C782" s="2" t="s">
        <v>6</v>
      </c>
      <c r="D782" s="2" t="s">
        <v>15</v>
      </c>
      <c r="E782" s="2" t="s">
        <v>19</v>
      </c>
      <c r="F782" s="2" t="s">
        <v>61</v>
      </c>
      <c r="G782" s="1">
        <v>216</v>
      </c>
      <c r="H782" s="1">
        <v>240</v>
      </c>
      <c r="I782" s="4">
        <v>1</v>
      </c>
      <c r="J782" s="2" t="s">
        <v>71</v>
      </c>
      <c r="K782" s="1">
        <f>Tabelle7[[#This Row],[Menge kg Nges]]/1000</f>
        <v>0.216</v>
      </c>
      <c r="L782" s="1">
        <f>Tabelle7[[#This Row],[Menge kg P2O5]]/1000</f>
        <v>0.24</v>
      </c>
      <c r="M782" s="1">
        <f>Tabelle7[[#This Row],[Menge t Nges]]/Tabelle7[[#This Row],[Anzahl Lieferscheine]]</f>
        <v>0.216</v>
      </c>
      <c r="N782" s="1">
        <f>Tabelle7[[#This Row],[Menge t P2O5]]/Tabelle7[[#This Row],[Anzahl Lieferscheine]]</f>
        <v>0.24</v>
      </c>
    </row>
    <row r="783" spans="1:14" x14ac:dyDescent="0.2">
      <c r="A783" s="2" t="s">
        <v>38</v>
      </c>
      <c r="B783" s="2" t="s">
        <v>38</v>
      </c>
      <c r="C783" s="2" t="s">
        <v>6</v>
      </c>
      <c r="D783" s="2" t="s">
        <v>15</v>
      </c>
      <c r="E783" s="2" t="s">
        <v>20</v>
      </c>
      <c r="F783" s="2" t="s">
        <v>61</v>
      </c>
      <c r="G783" s="1">
        <v>1198.6399999999999</v>
      </c>
      <c r="H783" s="1">
        <v>961.68000000000006</v>
      </c>
      <c r="I783" s="4">
        <v>6</v>
      </c>
      <c r="J783" s="2" t="s">
        <v>71</v>
      </c>
      <c r="K783" s="1">
        <f>Tabelle7[[#This Row],[Menge kg Nges]]/1000</f>
        <v>1.1986399999999999</v>
      </c>
      <c r="L783" s="1">
        <f>Tabelle7[[#This Row],[Menge kg P2O5]]/1000</f>
        <v>0.96168000000000009</v>
      </c>
      <c r="M783" s="1">
        <f>Tabelle7[[#This Row],[Menge t Nges]]/Tabelle7[[#This Row],[Anzahl Lieferscheine]]</f>
        <v>0.19977333333333333</v>
      </c>
      <c r="N783" s="1">
        <f>Tabelle7[[#This Row],[Menge t P2O5]]/Tabelle7[[#This Row],[Anzahl Lieferscheine]]</f>
        <v>0.16028000000000001</v>
      </c>
    </row>
    <row r="784" spans="1:14" x14ac:dyDescent="0.2">
      <c r="A784" s="2" t="s">
        <v>38</v>
      </c>
      <c r="B784" s="2" t="s">
        <v>38</v>
      </c>
      <c r="C784" s="2" t="s">
        <v>6</v>
      </c>
      <c r="D784" s="2" t="s">
        <v>15</v>
      </c>
      <c r="E784" s="2" t="s">
        <v>21</v>
      </c>
      <c r="F784" s="2" t="s">
        <v>61</v>
      </c>
      <c r="G784" s="1">
        <v>5711.3799999999992</v>
      </c>
      <c r="H784" s="1">
        <v>3239.2099999999991</v>
      </c>
      <c r="I784" s="4">
        <v>16</v>
      </c>
      <c r="J784" s="2" t="s">
        <v>71</v>
      </c>
      <c r="K784" s="1">
        <f>Tabelle7[[#This Row],[Menge kg Nges]]/1000</f>
        <v>5.7113799999999992</v>
      </c>
      <c r="L784" s="1">
        <f>Tabelle7[[#This Row],[Menge kg P2O5]]/1000</f>
        <v>3.239209999999999</v>
      </c>
      <c r="M784" s="1">
        <f>Tabelle7[[#This Row],[Menge t Nges]]/Tabelle7[[#This Row],[Anzahl Lieferscheine]]</f>
        <v>0.35696124999999995</v>
      </c>
      <c r="N784" s="1">
        <f>Tabelle7[[#This Row],[Menge t P2O5]]/Tabelle7[[#This Row],[Anzahl Lieferscheine]]</f>
        <v>0.20245062499999994</v>
      </c>
    </row>
    <row r="785" spans="1:14" x14ac:dyDescent="0.2">
      <c r="A785" s="2" t="s">
        <v>38</v>
      </c>
      <c r="B785" s="2" t="s">
        <v>38</v>
      </c>
      <c r="C785" s="2" t="s">
        <v>6</v>
      </c>
      <c r="D785" s="2" t="s">
        <v>15</v>
      </c>
      <c r="E785" s="2" t="s">
        <v>9</v>
      </c>
      <c r="F785" s="2" t="s">
        <v>61</v>
      </c>
      <c r="G785" s="1">
        <v>1527.2</v>
      </c>
      <c r="H785" s="1">
        <v>684.75</v>
      </c>
      <c r="I785" s="4">
        <v>8</v>
      </c>
      <c r="J785" s="2" t="s">
        <v>71</v>
      </c>
      <c r="K785" s="1">
        <f>Tabelle7[[#This Row],[Menge kg Nges]]/1000</f>
        <v>1.5272000000000001</v>
      </c>
      <c r="L785" s="1">
        <f>Tabelle7[[#This Row],[Menge kg P2O5]]/1000</f>
        <v>0.68474999999999997</v>
      </c>
      <c r="M785" s="1">
        <f>Tabelle7[[#This Row],[Menge t Nges]]/Tabelle7[[#This Row],[Anzahl Lieferscheine]]</f>
        <v>0.19090000000000001</v>
      </c>
      <c r="N785" s="1">
        <f>Tabelle7[[#This Row],[Menge t P2O5]]/Tabelle7[[#This Row],[Anzahl Lieferscheine]]</f>
        <v>8.5593749999999996E-2</v>
      </c>
    </row>
    <row r="786" spans="1:14" x14ac:dyDescent="0.2">
      <c r="A786" s="2" t="s">
        <v>38</v>
      </c>
      <c r="B786" s="2" t="s">
        <v>38</v>
      </c>
      <c r="C786" s="2" t="s">
        <v>6</v>
      </c>
      <c r="D786" s="2" t="s">
        <v>15</v>
      </c>
      <c r="E786" s="2" t="s">
        <v>10</v>
      </c>
      <c r="F786" s="2" t="s">
        <v>61</v>
      </c>
      <c r="G786" s="1">
        <v>9669.2400000000016</v>
      </c>
      <c r="H786" s="1">
        <v>4425.34</v>
      </c>
      <c r="I786" s="4">
        <v>6</v>
      </c>
      <c r="J786" s="2" t="s">
        <v>71</v>
      </c>
      <c r="K786" s="1">
        <f>Tabelle7[[#This Row],[Menge kg Nges]]/1000</f>
        <v>9.6692400000000021</v>
      </c>
      <c r="L786" s="1">
        <f>Tabelle7[[#This Row],[Menge kg P2O5]]/1000</f>
        <v>4.4253400000000003</v>
      </c>
      <c r="M786" s="1">
        <f>Tabelle7[[#This Row],[Menge t Nges]]/Tabelle7[[#This Row],[Anzahl Lieferscheine]]</f>
        <v>1.6115400000000004</v>
      </c>
      <c r="N786" s="1">
        <f>Tabelle7[[#This Row],[Menge t P2O5]]/Tabelle7[[#This Row],[Anzahl Lieferscheine]]</f>
        <v>0.73755666666666675</v>
      </c>
    </row>
    <row r="787" spans="1:14" x14ac:dyDescent="0.2">
      <c r="A787" s="2" t="s">
        <v>38</v>
      </c>
      <c r="B787" s="2" t="s">
        <v>38</v>
      </c>
      <c r="C787" s="2" t="s">
        <v>6</v>
      </c>
      <c r="D787" s="2" t="s">
        <v>15</v>
      </c>
      <c r="E787" s="2" t="s">
        <v>12</v>
      </c>
      <c r="F787" s="2" t="s">
        <v>61</v>
      </c>
      <c r="G787" s="1">
        <v>436.8</v>
      </c>
      <c r="H787" s="1">
        <v>392</v>
      </c>
      <c r="I787" s="4">
        <v>2</v>
      </c>
      <c r="J787" s="2" t="s">
        <v>71</v>
      </c>
      <c r="K787" s="1">
        <f>Tabelle7[[#This Row],[Menge kg Nges]]/1000</f>
        <v>0.43680000000000002</v>
      </c>
      <c r="L787" s="1">
        <f>Tabelle7[[#This Row],[Menge kg P2O5]]/1000</f>
        <v>0.39200000000000002</v>
      </c>
      <c r="M787" s="1">
        <f>Tabelle7[[#This Row],[Menge t Nges]]/Tabelle7[[#This Row],[Anzahl Lieferscheine]]</f>
        <v>0.21840000000000001</v>
      </c>
      <c r="N787" s="1">
        <f>Tabelle7[[#This Row],[Menge t P2O5]]/Tabelle7[[#This Row],[Anzahl Lieferscheine]]</f>
        <v>0.19600000000000001</v>
      </c>
    </row>
    <row r="788" spans="1:14" x14ac:dyDescent="0.2">
      <c r="A788" s="2" t="s">
        <v>38</v>
      </c>
      <c r="B788" s="2" t="s">
        <v>38</v>
      </c>
      <c r="C788" s="2" t="s">
        <v>25</v>
      </c>
      <c r="D788" s="2" t="s">
        <v>25</v>
      </c>
      <c r="E788" s="2" t="s">
        <v>26</v>
      </c>
      <c r="F788" s="2" t="s">
        <v>61</v>
      </c>
      <c r="G788" s="1">
        <v>112221.68000000009</v>
      </c>
      <c r="H788" s="1">
        <v>46035.829999999951</v>
      </c>
      <c r="I788" s="4">
        <v>236</v>
      </c>
      <c r="J788" s="2" t="s">
        <v>71</v>
      </c>
      <c r="K788" s="1">
        <f>Tabelle7[[#This Row],[Menge kg Nges]]/1000</f>
        <v>112.22168000000009</v>
      </c>
      <c r="L788" s="1">
        <f>Tabelle7[[#This Row],[Menge kg P2O5]]/1000</f>
        <v>46.035829999999947</v>
      </c>
      <c r="M788" s="1">
        <f>Tabelle7[[#This Row],[Menge t Nges]]/Tabelle7[[#This Row],[Anzahl Lieferscheine]]</f>
        <v>0.47551559322033937</v>
      </c>
      <c r="N788" s="1">
        <f>Tabelle7[[#This Row],[Menge t P2O5]]/Tabelle7[[#This Row],[Anzahl Lieferscheine]]</f>
        <v>0.19506707627118622</v>
      </c>
    </row>
    <row r="789" spans="1:14" x14ac:dyDescent="0.2">
      <c r="A789" s="2" t="s">
        <v>38</v>
      </c>
      <c r="B789" s="2" t="s">
        <v>40</v>
      </c>
      <c r="C789" s="2" t="s">
        <v>6</v>
      </c>
      <c r="D789" s="2" t="s">
        <v>7</v>
      </c>
      <c r="E789" s="2" t="s">
        <v>8</v>
      </c>
      <c r="F789" s="2" t="s">
        <v>61</v>
      </c>
      <c r="G789" s="1">
        <v>5684.2</v>
      </c>
      <c r="H789" s="1">
        <v>1580.5</v>
      </c>
      <c r="I789" s="4">
        <v>3</v>
      </c>
      <c r="J789" s="2" t="s">
        <v>71</v>
      </c>
      <c r="K789" s="1">
        <f>Tabelle7[[#This Row],[Menge kg Nges]]/1000</f>
        <v>5.6841999999999997</v>
      </c>
      <c r="L789" s="1">
        <f>Tabelle7[[#This Row],[Menge kg P2O5]]/1000</f>
        <v>1.5805</v>
      </c>
      <c r="M789" s="1">
        <f>Tabelle7[[#This Row],[Menge t Nges]]/Tabelle7[[#This Row],[Anzahl Lieferscheine]]</f>
        <v>1.8947333333333332</v>
      </c>
      <c r="N789" s="1">
        <f>Tabelle7[[#This Row],[Menge t P2O5]]/Tabelle7[[#This Row],[Anzahl Lieferscheine]]</f>
        <v>0.52683333333333338</v>
      </c>
    </row>
    <row r="790" spans="1:14" x14ac:dyDescent="0.2">
      <c r="A790" s="2" t="s">
        <v>38</v>
      </c>
      <c r="B790" s="2" t="s">
        <v>40</v>
      </c>
      <c r="C790" s="2" t="s">
        <v>6</v>
      </c>
      <c r="D790" s="2" t="s">
        <v>7</v>
      </c>
      <c r="E790" s="2" t="s">
        <v>12</v>
      </c>
      <c r="F790" s="2" t="s">
        <v>61</v>
      </c>
      <c r="G790" s="1">
        <v>2926</v>
      </c>
      <c r="H790" s="1">
        <v>1064</v>
      </c>
      <c r="I790" s="4">
        <v>6</v>
      </c>
      <c r="J790" s="2" t="s">
        <v>71</v>
      </c>
      <c r="K790" s="1">
        <f>Tabelle7[[#This Row],[Menge kg Nges]]/1000</f>
        <v>2.9260000000000002</v>
      </c>
      <c r="L790" s="1">
        <f>Tabelle7[[#This Row],[Menge kg P2O5]]/1000</f>
        <v>1.0640000000000001</v>
      </c>
      <c r="M790" s="1">
        <f>Tabelle7[[#This Row],[Menge t Nges]]/Tabelle7[[#This Row],[Anzahl Lieferscheine]]</f>
        <v>0.48766666666666669</v>
      </c>
      <c r="N790" s="1">
        <f>Tabelle7[[#This Row],[Menge t P2O5]]/Tabelle7[[#This Row],[Anzahl Lieferscheine]]</f>
        <v>0.17733333333333334</v>
      </c>
    </row>
    <row r="791" spans="1:14" x14ac:dyDescent="0.2">
      <c r="A791" s="2" t="s">
        <v>38</v>
      </c>
      <c r="B791" s="2" t="s">
        <v>40</v>
      </c>
      <c r="C791" s="2" t="s">
        <v>6</v>
      </c>
      <c r="D791" s="2" t="s">
        <v>7</v>
      </c>
      <c r="E791" s="2" t="s">
        <v>14</v>
      </c>
      <c r="F791" s="2" t="s">
        <v>61</v>
      </c>
      <c r="G791" s="1">
        <v>1085</v>
      </c>
      <c r="H791" s="1">
        <v>612.5</v>
      </c>
      <c r="I791" s="4">
        <v>1</v>
      </c>
      <c r="J791" s="2" t="s">
        <v>71</v>
      </c>
      <c r="K791" s="1">
        <f>Tabelle7[[#This Row],[Menge kg Nges]]/1000</f>
        <v>1.085</v>
      </c>
      <c r="L791" s="1">
        <f>Tabelle7[[#This Row],[Menge kg P2O5]]/1000</f>
        <v>0.61250000000000004</v>
      </c>
      <c r="M791" s="1">
        <f>Tabelle7[[#This Row],[Menge t Nges]]/Tabelle7[[#This Row],[Anzahl Lieferscheine]]</f>
        <v>1.085</v>
      </c>
      <c r="N791" s="1">
        <f>Tabelle7[[#This Row],[Menge t P2O5]]/Tabelle7[[#This Row],[Anzahl Lieferscheine]]</f>
        <v>0.61250000000000004</v>
      </c>
    </row>
    <row r="792" spans="1:14" x14ac:dyDescent="0.2">
      <c r="A792" s="2" t="s">
        <v>38</v>
      </c>
      <c r="B792" s="2" t="s">
        <v>40</v>
      </c>
      <c r="C792" s="2" t="s">
        <v>6</v>
      </c>
      <c r="D792" s="2" t="s">
        <v>15</v>
      </c>
      <c r="E792" s="2" t="s">
        <v>12</v>
      </c>
      <c r="F792" s="2" t="s">
        <v>61</v>
      </c>
      <c r="G792" s="1">
        <v>1883.7</v>
      </c>
      <c r="H792" s="1">
        <v>1690.5</v>
      </c>
      <c r="I792" s="4">
        <v>4</v>
      </c>
      <c r="J792" s="2" t="s">
        <v>71</v>
      </c>
      <c r="K792" s="1">
        <f>Tabelle7[[#This Row],[Menge kg Nges]]/1000</f>
        <v>1.8837000000000002</v>
      </c>
      <c r="L792" s="1">
        <f>Tabelle7[[#This Row],[Menge kg P2O5]]/1000</f>
        <v>1.6904999999999999</v>
      </c>
      <c r="M792" s="1">
        <f>Tabelle7[[#This Row],[Menge t Nges]]/Tabelle7[[#This Row],[Anzahl Lieferscheine]]</f>
        <v>0.47092500000000004</v>
      </c>
      <c r="N792" s="1">
        <f>Tabelle7[[#This Row],[Menge t P2O5]]/Tabelle7[[#This Row],[Anzahl Lieferscheine]]</f>
        <v>0.42262499999999997</v>
      </c>
    </row>
    <row r="793" spans="1:14" x14ac:dyDescent="0.2">
      <c r="A793" s="2" t="s">
        <v>38</v>
      </c>
      <c r="B793" s="2" t="s">
        <v>40</v>
      </c>
      <c r="C793" s="2" t="s">
        <v>25</v>
      </c>
      <c r="D793" s="2" t="s">
        <v>25</v>
      </c>
      <c r="E793" s="2" t="s">
        <v>26</v>
      </c>
      <c r="F793" s="2" t="s">
        <v>61</v>
      </c>
      <c r="G793" s="1">
        <v>1656.5599999999997</v>
      </c>
      <c r="H793" s="1">
        <v>678.96</v>
      </c>
      <c r="I793" s="4">
        <v>5</v>
      </c>
      <c r="J793" s="2" t="s">
        <v>71</v>
      </c>
      <c r="K793" s="1">
        <f>Tabelle7[[#This Row],[Menge kg Nges]]/1000</f>
        <v>1.6565599999999998</v>
      </c>
      <c r="L793" s="1">
        <f>Tabelle7[[#This Row],[Menge kg P2O5]]/1000</f>
        <v>0.67896000000000001</v>
      </c>
      <c r="M793" s="1">
        <f>Tabelle7[[#This Row],[Menge t Nges]]/Tabelle7[[#This Row],[Anzahl Lieferscheine]]</f>
        <v>0.33131199999999994</v>
      </c>
      <c r="N793" s="1">
        <f>Tabelle7[[#This Row],[Menge t P2O5]]/Tabelle7[[#This Row],[Anzahl Lieferscheine]]</f>
        <v>0.135792</v>
      </c>
    </row>
    <row r="794" spans="1:14" x14ac:dyDescent="0.2">
      <c r="A794" s="2" t="s">
        <v>38</v>
      </c>
      <c r="B794" s="2" t="s">
        <v>42</v>
      </c>
      <c r="C794" s="2" t="s">
        <v>6</v>
      </c>
      <c r="D794" s="2" t="s">
        <v>7</v>
      </c>
      <c r="E794" s="2" t="s">
        <v>12</v>
      </c>
      <c r="F794" s="2" t="s">
        <v>61</v>
      </c>
      <c r="G794" s="1">
        <v>220</v>
      </c>
      <c r="H794" s="1">
        <v>80</v>
      </c>
      <c r="I794" s="4">
        <v>1</v>
      </c>
      <c r="J794" s="2" t="s">
        <v>71</v>
      </c>
      <c r="K794" s="1">
        <f>Tabelle7[[#This Row],[Menge kg Nges]]/1000</f>
        <v>0.22</v>
      </c>
      <c r="L794" s="1">
        <f>Tabelle7[[#This Row],[Menge kg P2O5]]/1000</f>
        <v>0.08</v>
      </c>
      <c r="M794" s="1">
        <f>Tabelle7[[#This Row],[Menge t Nges]]/Tabelle7[[#This Row],[Anzahl Lieferscheine]]</f>
        <v>0.22</v>
      </c>
      <c r="N794" s="1">
        <f>Tabelle7[[#This Row],[Menge t P2O5]]/Tabelle7[[#This Row],[Anzahl Lieferscheine]]</f>
        <v>0.08</v>
      </c>
    </row>
    <row r="795" spans="1:14" x14ac:dyDescent="0.2">
      <c r="A795" s="2" t="s">
        <v>38</v>
      </c>
      <c r="B795" s="2" t="s">
        <v>42</v>
      </c>
      <c r="C795" s="2" t="s">
        <v>6</v>
      </c>
      <c r="D795" s="2" t="s">
        <v>7</v>
      </c>
      <c r="E795" s="2" t="s">
        <v>14</v>
      </c>
      <c r="F795" s="2" t="s">
        <v>61</v>
      </c>
      <c r="G795" s="1">
        <v>183.04</v>
      </c>
      <c r="H795" s="1">
        <v>85.8</v>
      </c>
      <c r="I795" s="4">
        <v>1</v>
      </c>
      <c r="J795" s="2" t="s">
        <v>71</v>
      </c>
      <c r="K795" s="1">
        <f>Tabelle7[[#This Row],[Menge kg Nges]]/1000</f>
        <v>0.18303999999999998</v>
      </c>
      <c r="L795" s="1">
        <f>Tabelle7[[#This Row],[Menge kg P2O5]]/1000</f>
        <v>8.5800000000000001E-2</v>
      </c>
      <c r="M795" s="1">
        <f>Tabelle7[[#This Row],[Menge t Nges]]/Tabelle7[[#This Row],[Anzahl Lieferscheine]]</f>
        <v>0.18303999999999998</v>
      </c>
      <c r="N795" s="1">
        <f>Tabelle7[[#This Row],[Menge t P2O5]]/Tabelle7[[#This Row],[Anzahl Lieferscheine]]</f>
        <v>8.5800000000000001E-2</v>
      </c>
    </row>
    <row r="796" spans="1:14" x14ac:dyDescent="0.2">
      <c r="A796" s="2" t="s">
        <v>38</v>
      </c>
      <c r="B796" s="2" t="s">
        <v>42</v>
      </c>
      <c r="C796" s="2" t="s">
        <v>6</v>
      </c>
      <c r="D796" s="2" t="s">
        <v>15</v>
      </c>
      <c r="E796" s="2" t="s">
        <v>20</v>
      </c>
      <c r="F796" s="2" t="s">
        <v>61</v>
      </c>
      <c r="G796" s="1">
        <v>102</v>
      </c>
      <c r="H796" s="1">
        <v>75</v>
      </c>
      <c r="I796" s="4">
        <v>1</v>
      </c>
      <c r="J796" s="2" t="s">
        <v>71</v>
      </c>
      <c r="K796" s="1">
        <f>Tabelle7[[#This Row],[Menge kg Nges]]/1000</f>
        <v>0.10199999999999999</v>
      </c>
      <c r="L796" s="1">
        <f>Tabelle7[[#This Row],[Menge kg P2O5]]/1000</f>
        <v>7.4999999999999997E-2</v>
      </c>
      <c r="M796" s="1">
        <f>Tabelle7[[#This Row],[Menge t Nges]]/Tabelle7[[#This Row],[Anzahl Lieferscheine]]</f>
        <v>0.10199999999999999</v>
      </c>
      <c r="N796" s="1">
        <f>Tabelle7[[#This Row],[Menge t P2O5]]/Tabelle7[[#This Row],[Anzahl Lieferscheine]]</f>
        <v>7.4999999999999997E-2</v>
      </c>
    </row>
    <row r="797" spans="1:14" x14ac:dyDescent="0.2">
      <c r="A797" s="2" t="s">
        <v>38</v>
      </c>
      <c r="B797" s="2" t="s">
        <v>42</v>
      </c>
      <c r="C797" s="2" t="s">
        <v>6</v>
      </c>
      <c r="D797" s="2" t="s">
        <v>15</v>
      </c>
      <c r="E797" s="2" t="s">
        <v>9</v>
      </c>
      <c r="F797" s="2" t="s">
        <v>61</v>
      </c>
      <c r="G797" s="1">
        <v>662.4</v>
      </c>
      <c r="H797" s="1">
        <v>297</v>
      </c>
      <c r="I797" s="4">
        <v>6</v>
      </c>
      <c r="J797" s="2" t="s">
        <v>71</v>
      </c>
      <c r="K797" s="1">
        <f>Tabelle7[[#This Row],[Menge kg Nges]]/1000</f>
        <v>0.66239999999999999</v>
      </c>
      <c r="L797" s="1">
        <f>Tabelle7[[#This Row],[Menge kg P2O5]]/1000</f>
        <v>0.29699999999999999</v>
      </c>
      <c r="M797" s="1">
        <f>Tabelle7[[#This Row],[Menge t Nges]]/Tabelle7[[#This Row],[Anzahl Lieferscheine]]</f>
        <v>0.1104</v>
      </c>
      <c r="N797" s="1">
        <f>Tabelle7[[#This Row],[Menge t P2O5]]/Tabelle7[[#This Row],[Anzahl Lieferscheine]]</f>
        <v>4.9499999999999995E-2</v>
      </c>
    </row>
    <row r="798" spans="1:14" x14ac:dyDescent="0.2">
      <c r="A798" s="2" t="s">
        <v>38</v>
      </c>
      <c r="B798" s="2" t="s">
        <v>42</v>
      </c>
      <c r="C798" s="2" t="s">
        <v>25</v>
      </c>
      <c r="D798" s="2" t="s">
        <v>25</v>
      </c>
      <c r="E798" s="2" t="s">
        <v>26</v>
      </c>
      <c r="F798" s="2" t="s">
        <v>61</v>
      </c>
      <c r="G798" s="1">
        <v>7616.699999999998</v>
      </c>
      <c r="H798" s="1">
        <v>3368.1</v>
      </c>
      <c r="I798" s="4">
        <v>23</v>
      </c>
      <c r="J798" s="2" t="s">
        <v>71</v>
      </c>
      <c r="K798" s="1">
        <f>Tabelle7[[#This Row],[Menge kg Nges]]/1000</f>
        <v>7.616699999999998</v>
      </c>
      <c r="L798" s="1">
        <f>Tabelle7[[#This Row],[Menge kg P2O5]]/1000</f>
        <v>3.3681000000000001</v>
      </c>
      <c r="M798" s="1">
        <f>Tabelle7[[#This Row],[Menge t Nges]]/Tabelle7[[#This Row],[Anzahl Lieferscheine]]</f>
        <v>0.33116086956521729</v>
      </c>
      <c r="N798" s="1">
        <f>Tabelle7[[#This Row],[Menge t P2O5]]/Tabelle7[[#This Row],[Anzahl Lieferscheine]]</f>
        <v>0.1464391304347826</v>
      </c>
    </row>
    <row r="799" spans="1:14" x14ac:dyDescent="0.2">
      <c r="A799" s="2" t="s">
        <v>39</v>
      </c>
      <c r="B799" s="2" t="s">
        <v>32</v>
      </c>
      <c r="C799" s="2" t="s">
        <v>6</v>
      </c>
      <c r="D799" s="2" t="s">
        <v>7</v>
      </c>
      <c r="E799" s="2" t="s">
        <v>8</v>
      </c>
      <c r="F799" s="2" t="s">
        <v>61</v>
      </c>
      <c r="G799" s="1">
        <v>661.2</v>
      </c>
      <c r="H799" s="1">
        <v>235.6</v>
      </c>
      <c r="I799" s="4">
        <v>4</v>
      </c>
      <c r="J799" s="2" t="s">
        <v>71</v>
      </c>
      <c r="K799" s="1">
        <f>Tabelle7[[#This Row],[Menge kg Nges]]/1000</f>
        <v>0.66120000000000001</v>
      </c>
      <c r="L799" s="1">
        <f>Tabelle7[[#This Row],[Menge kg P2O5]]/1000</f>
        <v>0.2356</v>
      </c>
      <c r="M799" s="1">
        <f>Tabelle7[[#This Row],[Menge t Nges]]/Tabelle7[[#This Row],[Anzahl Lieferscheine]]</f>
        <v>0.1653</v>
      </c>
      <c r="N799" s="1">
        <f>Tabelle7[[#This Row],[Menge t P2O5]]/Tabelle7[[#This Row],[Anzahl Lieferscheine]]</f>
        <v>5.8900000000000001E-2</v>
      </c>
    </row>
    <row r="800" spans="1:14" x14ac:dyDescent="0.2">
      <c r="A800" s="2" t="s">
        <v>39</v>
      </c>
      <c r="B800" s="2" t="s">
        <v>32</v>
      </c>
      <c r="C800" s="2" t="s">
        <v>6</v>
      </c>
      <c r="D800" s="2" t="s">
        <v>7</v>
      </c>
      <c r="E800" s="2" t="s">
        <v>9</v>
      </c>
      <c r="F800" s="2" t="s">
        <v>61</v>
      </c>
      <c r="G800" s="1">
        <v>178.2</v>
      </c>
      <c r="H800" s="1">
        <v>72.900000000000006</v>
      </c>
      <c r="I800" s="4">
        <v>1</v>
      </c>
      <c r="J800" s="2" t="s">
        <v>71</v>
      </c>
      <c r="K800" s="1">
        <f>Tabelle7[[#This Row],[Menge kg Nges]]/1000</f>
        <v>0.1782</v>
      </c>
      <c r="L800" s="1">
        <f>Tabelle7[[#This Row],[Menge kg P2O5]]/1000</f>
        <v>7.2900000000000006E-2</v>
      </c>
      <c r="M800" s="1">
        <f>Tabelle7[[#This Row],[Menge t Nges]]/Tabelle7[[#This Row],[Anzahl Lieferscheine]]</f>
        <v>0.1782</v>
      </c>
      <c r="N800" s="1">
        <f>Tabelle7[[#This Row],[Menge t P2O5]]/Tabelle7[[#This Row],[Anzahl Lieferscheine]]</f>
        <v>7.2900000000000006E-2</v>
      </c>
    </row>
    <row r="801" spans="1:14" x14ac:dyDescent="0.2">
      <c r="A801" s="2" t="s">
        <v>39</v>
      </c>
      <c r="B801" s="2" t="s">
        <v>32</v>
      </c>
      <c r="C801" s="2" t="s">
        <v>6</v>
      </c>
      <c r="D801" s="2" t="s">
        <v>7</v>
      </c>
      <c r="E801" s="2" t="s">
        <v>12</v>
      </c>
      <c r="F801" s="2" t="s">
        <v>61</v>
      </c>
      <c r="G801" s="1">
        <v>205</v>
      </c>
      <c r="H801" s="1">
        <v>87.5</v>
      </c>
      <c r="I801" s="4">
        <v>2</v>
      </c>
      <c r="J801" s="2" t="s">
        <v>71</v>
      </c>
      <c r="K801" s="1">
        <f>Tabelle7[[#This Row],[Menge kg Nges]]/1000</f>
        <v>0.20499999999999999</v>
      </c>
      <c r="L801" s="1">
        <f>Tabelle7[[#This Row],[Menge kg P2O5]]/1000</f>
        <v>8.7499999999999994E-2</v>
      </c>
      <c r="M801" s="1">
        <f>Tabelle7[[#This Row],[Menge t Nges]]/Tabelle7[[#This Row],[Anzahl Lieferscheine]]</f>
        <v>0.10249999999999999</v>
      </c>
      <c r="N801" s="1">
        <f>Tabelle7[[#This Row],[Menge t P2O5]]/Tabelle7[[#This Row],[Anzahl Lieferscheine]]</f>
        <v>4.3749999999999997E-2</v>
      </c>
    </row>
    <row r="802" spans="1:14" x14ac:dyDescent="0.2">
      <c r="A802" s="2" t="s">
        <v>39</v>
      </c>
      <c r="B802" s="2" t="s">
        <v>32</v>
      </c>
      <c r="C802" s="2" t="s">
        <v>25</v>
      </c>
      <c r="D802" s="2" t="s">
        <v>25</v>
      </c>
      <c r="E802" s="2" t="s">
        <v>26</v>
      </c>
      <c r="F802" s="2" t="s">
        <v>61</v>
      </c>
      <c r="G802" s="1">
        <v>300</v>
      </c>
      <c r="H802" s="1">
        <v>84</v>
      </c>
      <c r="I802" s="4">
        <v>1</v>
      </c>
      <c r="J802" s="2" t="s">
        <v>71</v>
      </c>
      <c r="K802" s="1">
        <f>Tabelle7[[#This Row],[Menge kg Nges]]/1000</f>
        <v>0.3</v>
      </c>
      <c r="L802" s="1">
        <f>Tabelle7[[#This Row],[Menge kg P2O5]]/1000</f>
        <v>8.4000000000000005E-2</v>
      </c>
      <c r="M802" s="1">
        <f>Tabelle7[[#This Row],[Menge t Nges]]/Tabelle7[[#This Row],[Anzahl Lieferscheine]]</f>
        <v>0.3</v>
      </c>
      <c r="N802" s="1">
        <f>Tabelle7[[#This Row],[Menge t P2O5]]/Tabelle7[[#This Row],[Anzahl Lieferscheine]]</f>
        <v>8.4000000000000005E-2</v>
      </c>
    </row>
    <row r="803" spans="1:14" x14ac:dyDescent="0.2">
      <c r="A803" s="2" t="s">
        <v>39</v>
      </c>
      <c r="B803" s="2" t="s">
        <v>49</v>
      </c>
      <c r="C803" s="2" t="s">
        <v>6</v>
      </c>
      <c r="D803" s="2" t="s">
        <v>7</v>
      </c>
      <c r="E803" s="2" t="s">
        <v>8</v>
      </c>
      <c r="F803" s="2" t="s">
        <v>61</v>
      </c>
      <c r="G803" s="1">
        <v>2695</v>
      </c>
      <c r="H803" s="1">
        <v>885.5</v>
      </c>
      <c r="I803" s="4">
        <v>4</v>
      </c>
      <c r="J803" s="2" t="s">
        <v>71</v>
      </c>
      <c r="K803" s="1">
        <f>Tabelle7[[#This Row],[Menge kg Nges]]/1000</f>
        <v>2.6949999999999998</v>
      </c>
      <c r="L803" s="1">
        <f>Tabelle7[[#This Row],[Menge kg P2O5]]/1000</f>
        <v>0.88549999999999995</v>
      </c>
      <c r="M803" s="1">
        <f>Tabelle7[[#This Row],[Menge t Nges]]/Tabelle7[[#This Row],[Anzahl Lieferscheine]]</f>
        <v>0.67374999999999996</v>
      </c>
      <c r="N803" s="1">
        <f>Tabelle7[[#This Row],[Menge t P2O5]]/Tabelle7[[#This Row],[Anzahl Lieferscheine]]</f>
        <v>0.22137499999999999</v>
      </c>
    </row>
    <row r="804" spans="1:14" x14ac:dyDescent="0.2">
      <c r="A804" s="2" t="s">
        <v>39</v>
      </c>
      <c r="B804" s="2" t="s">
        <v>34</v>
      </c>
      <c r="C804" s="2" t="s">
        <v>6</v>
      </c>
      <c r="D804" s="2" t="s">
        <v>7</v>
      </c>
      <c r="E804" s="2" t="s">
        <v>8</v>
      </c>
      <c r="F804" s="2" t="s">
        <v>61</v>
      </c>
      <c r="G804" s="1">
        <v>2740.5</v>
      </c>
      <c r="H804" s="1">
        <v>976.5</v>
      </c>
      <c r="I804" s="4">
        <v>8</v>
      </c>
      <c r="J804" s="2" t="s">
        <v>71</v>
      </c>
      <c r="K804" s="1">
        <f>Tabelle7[[#This Row],[Menge kg Nges]]/1000</f>
        <v>2.7404999999999999</v>
      </c>
      <c r="L804" s="1">
        <f>Tabelle7[[#This Row],[Menge kg P2O5]]/1000</f>
        <v>0.97650000000000003</v>
      </c>
      <c r="M804" s="1">
        <f>Tabelle7[[#This Row],[Menge t Nges]]/Tabelle7[[#This Row],[Anzahl Lieferscheine]]</f>
        <v>0.34256249999999999</v>
      </c>
      <c r="N804" s="1">
        <f>Tabelle7[[#This Row],[Menge t P2O5]]/Tabelle7[[#This Row],[Anzahl Lieferscheine]]</f>
        <v>0.1220625</v>
      </c>
    </row>
    <row r="805" spans="1:14" x14ac:dyDescent="0.2">
      <c r="A805" s="2" t="s">
        <v>39</v>
      </c>
      <c r="B805" s="2" t="s">
        <v>34</v>
      </c>
      <c r="C805" s="2" t="s">
        <v>6</v>
      </c>
      <c r="D805" s="2" t="s">
        <v>7</v>
      </c>
      <c r="E805" s="2" t="s">
        <v>11</v>
      </c>
      <c r="F805" s="2" t="s">
        <v>61</v>
      </c>
      <c r="G805" s="1">
        <v>1001.1</v>
      </c>
      <c r="H805" s="1">
        <v>377.70000000000005</v>
      </c>
      <c r="I805" s="4">
        <v>4</v>
      </c>
      <c r="J805" s="2" t="s">
        <v>71</v>
      </c>
      <c r="K805" s="1">
        <f>Tabelle7[[#This Row],[Menge kg Nges]]/1000</f>
        <v>1.0011000000000001</v>
      </c>
      <c r="L805" s="1">
        <f>Tabelle7[[#This Row],[Menge kg P2O5]]/1000</f>
        <v>0.37770000000000004</v>
      </c>
      <c r="M805" s="1">
        <f>Tabelle7[[#This Row],[Menge t Nges]]/Tabelle7[[#This Row],[Anzahl Lieferscheine]]</f>
        <v>0.25027500000000003</v>
      </c>
      <c r="N805" s="1">
        <f>Tabelle7[[#This Row],[Menge t P2O5]]/Tabelle7[[#This Row],[Anzahl Lieferscheine]]</f>
        <v>9.4425000000000009E-2</v>
      </c>
    </row>
    <row r="806" spans="1:14" x14ac:dyDescent="0.2">
      <c r="A806" s="2" t="s">
        <v>39</v>
      </c>
      <c r="B806" s="2" t="s">
        <v>34</v>
      </c>
      <c r="C806" s="2" t="s">
        <v>6</v>
      </c>
      <c r="D806" s="2" t="s">
        <v>7</v>
      </c>
      <c r="E806" s="2" t="s">
        <v>12</v>
      </c>
      <c r="F806" s="2" t="s">
        <v>61</v>
      </c>
      <c r="G806" s="1">
        <v>3248.4</v>
      </c>
      <c r="H806" s="1">
        <v>1406.99</v>
      </c>
      <c r="I806" s="4">
        <v>5</v>
      </c>
      <c r="J806" s="2" t="s">
        <v>71</v>
      </c>
      <c r="K806" s="1">
        <f>Tabelle7[[#This Row],[Menge kg Nges]]/1000</f>
        <v>3.2484000000000002</v>
      </c>
      <c r="L806" s="1">
        <f>Tabelle7[[#This Row],[Menge kg P2O5]]/1000</f>
        <v>1.40699</v>
      </c>
      <c r="M806" s="1">
        <f>Tabelle7[[#This Row],[Menge t Nges]]/Tabelle7[[#This Row],[Anzahl Lieferscheine]]</f>
        <v>0.64968000000000004</v>
      </c>
      <c r="N806" s="1">
        <f>Tabelle7[[#This Row],[Menge t P2O5]]/Tabelle7[[#This Row],[Anzahl Lieferscheine]]</f>
        <v>0.28139799999999998</v>
      </c>
    </row>
    <row r="807" spans="1:14" x14ac:dyDescent="0.2">
      <c r="A807" s="2" t="s">
        <v>39</v>
      </c>
      <c r="B807" s="2" t="s">
        <v>34</v>
      </c>
      <c r="C807" s="2" t="s">
        <v>6</v>
      </c>
      <c r="D807" s="2" t="s">
        <v>7</v>
      </c>
      <c r="E807" s="2" t="s">
        <v>14</v>
      </c>
      <c r="F807" s="2" t="s">
        <v>61</v>
      </c>
      <c r="G807" s="1">
        <v>292.5</v>
      </c>
      <c r="H807" s="1">
        <v>97.5</v>
      </c>
      <c r="I807" s="4">
        <v>1</v>
      </c>
      <c r="J807" s="2" t="s">
        <v>71</v>
      </c>
      <c r="K807" s="1">
        <f>Tabelle7[[#This Row],[Menge kg Nges]]/1000</f>
        <v>0.29249999999999998</v>
      </c>
      <c r="L807" s="1">
        <f>Tabelle7[[#This Row],[Menge kg P2O5]]/1000</f>
        <v>9.7500000000000003E-2</v>
      </c>
      <c r="M807" s="1">
        <f>Tabelle7[[#This Row],[Menge t Nges]]/Tabelle7[[#This Row],[Anzahl Lieferscheine]]</f>
        <v>0.29249999999999998</v>
      </c>
      <c r="N807" s="1">
        <f>Tabelle7[[#This Row],[Menge t P2O5]]/Tabelle7[[#This Row],[Anzahl Lieferscheine]]</f>
        <v>9.7500000000000003E-2</v>
      </c>
    </row>
    <row r="808" spans="1:14" x14ac:dyDescent="0.2">
      <c r="A808" s="2" t="s">
        <v>39</v>
      </c>
      <c r="B808" s="2" t="s">
        <v>34</v>
      </c>
      <c r="C808" s="2" t="s">
        <v>6</v>
      </c>
      <c r="D808" s="2" t="s">
        <v>15</v>
      </c>
      <c r="E808" s="2" t="s">
        <v>21</v>
      </c>
      <c r="F808" s="2" t="s">
        <v>61</v>
      </c>
      <c r="G808" s="1">
        <v>150.04</v>
      </c>
      <c r="H808" s="1">
        <v>137.97</v>
      </c>
      <c r="I808" s="4">
        <v>1</v>
      </c>
      <c r="J808" s="2" t="s">
        <v>71</v>
      </c>
      <c r="K808" s="1">
        <f>Tabelle7[[#This Row],[Menge kg Nges]]/1000</f>
        <v>0.15003999999999998</v>
      </c>
      <c r="L808" s="1">
        <f>Tabelle7[[#This Row],[Menge kg P2O5]]/1000</f>
        <v>0.13797000000000001</v>
      </c>
      <c r="M808" s="1">
        <f>Tabelle7[[#This Row],[Menge t Nges]]/Tabelle7[[#This Row],[Anzahl Lieferscheine]]</f>
        <v>0.15003999999999998</v>
      </c>
      <c r="N808" s="1">
        <f>Tabelle7[[#This Row],[Menge t P2O5]]/Tabelle7[[#This Row],[Anzahl Lieferscheine]]</f>
        <v>0.13797000000000001</v>
      </c>
    </row>
    <row r="809" spans="1:14" x14ac:dyDescent="0.2">
      <c r="A809" s="2" t="s">
        <v>39</v>
      </c>
      <c r="B809" s="2" t="s">
        <v>34</v>
      </c>
      <c r="C809" s="2" t="s">
        <v>25</v>
      </c>
      <c r="D809" s="2" t="s">
        <v>25</v>
      </c>
      <c r="E809" s="2" t="s">
        <v>26</v>
      </c>
      <c r="F809" s="2" t="s">
        <v>61</v>
      </c>
      <c r="G809" s="1">
        <v>1040</v>
      </c>
      <c r="H809" s="1">
        <v>291.2</v>
      </c>
      <c r="I809" s="4">
        <v>2</v>
      </c>
      <c r="J809" s="2" t="s">
        <v>71</v>
      </c>
      <c r="K809" s="1">
        <f>Tabelle7[[#This Row],[Menge kg Nges]]/1000</f>
        <v>1.04</v>
      </c>
      <c r="L809" s="1">
        <f>Tabelle7[[#This Row],[Menge kg P2O5]]/1000</f>
        <v>0.29120000000000001</v>
      </c>
      <c r="M809" s="1">
        <f>Tabelle7[[#This Row],[Menge t Nges]]/Tabelle7[[#This Row],[Anzahl Lieferscheine]]</f>
        <v>0.52</v>
      </c>
      <c r="N809" s="1">
        <f>Tabelle7[[#This Row],[Menge t P2O5]]/Tabelle7[[#This Row],[Anzahl Lieferscheine]]</f>
        <v>0.14560000000000001</v>
      </c>
    </row>
    <row r="810" spans="1:14" x14ac:dyDescent="0.2">
      <c r="A810" s="2" t="s">
        <v>39</v>
      </c>
      <c r="B810" s="2" t="s">
        <v>37</v>
      </c>
      <c r="C810" s="2" t="s">
        <v>6</v>
      </c>
      <c r="D810" s="2" t="s">
        <v>7</v>
      </c>
      <c r="E810" s="2" t="s">
        <v>8</v>
      </c>
      <c r="F810" s="2" t="s">
        <v>61</v>
      </c>
      <c r="G810" s="1">
        <v>4620</v>
      </c>
      <c r="H810" s="1">
        <v>1518</v>
      </c>
      <c r="I810" s="4">
        <v>9</v>
      </c>
      <c r="J810" s="2" t="s">
        <v>71</v>
      </c>
      <c r="K810" s="1">
        <f>Tabelle7[[#This Row],[Menge kg Nges]]/1000</f>
        <v>4.62</v>
      </c>
      <c r="L810" s="1">
        <f>Tabelle7[[#This Row],[Menge kg P2O5]]/1000</f>
        <v>1.518</v>
      </c>
      <c r="M810" s="1">
        <f>Tabelle7[[#This Row],[Menge t Nges]]/Tabelle7[[#This Row],[Anzahl Lieferscheine]]</f>
        <v>0.51333333333333331</v>
      </c>
      <c r="N810" s="1">
        <f>Tabelle7[[#This Row],[Menge t P2O5]]/Tabelle7[[#This Row],[Anzahl Lieferscheine]]</f>
        <v>0.16866666666666666</v>
      </c>
    </row>
    <row r="811" spans="1:14" x14ac:dyDescent="0.2">
      <c r="A811" s="2" t="s">
        <v>39</v>
      </c>
      <c r="B811" s="2" t="s">
        <v>37</v>
      </c>
      <c r="C811" s="2" t="s">
        <v>6</v>
      </c>
      <c r="D811" s="2" t="s">
        <v>7</v>
      </c>
      <c r="E811" s="2" t="s">
        <v>12</v>
      </c>
      <c r="F811" s="2" t="s">
        <v>61</v>
      </c>
      <c r="G811" s="1">
        <v>1088.0999999999999</v>
      </c>
      <c r="H811" s="1">
        <v>423.9</v>
      </c>
      <c r="I811" s="4">
        <v>3</v>
      </c>
      <c r="J811" s="2" t="s">
        <v>71</v>
      </c>
      <c r="K811" s="1">
        <f>Tabelle7[[#This Row],[Menge kg Nges]]/1000</f>
        <v>1.0880999999999998</v>
      </c>
      <c r="L811" s="1">
        <f>Tabelle7[[#This Row],[Menge kg P2O5]]/1000</f>
        <v>0.4239</v>
      </c>
      <c r="M811" s="1">
        <f>Tabelle7[[#This Row],[Menge t Nges]]/Tabelle7[[#This Row],[Anzahl Lieferscheine]]</f>
        <v>0.36269999999999997</v>
      </c>
      <c r="N811" s="1">
        <f>Tabelle7[[#This Row],[Menge t P2O5]]/Tabelle7[[#This Row],[Anzahl Lieferscheine]]</f>
        <v>0.14130000000000001</v>
      </c>
    </row>
    <row r="812" spans="1:14" x14ac:dyDescent="0.2">
      <c r="A812" s="2" t="s">
        <v>39</v>
      </c>
      <c r="B812" s="2" t="s">
        <v>37</v>
      </c>
      <c r="C812" s="2" t="s">
        <v>6</v>
      </c>
      <c r="D812" s="2" t="s">
        <v>7</v>
      </c>
      <c r="E812" s="2" t="s">
        <v>14</v>
      </c>
      <c r="F812" s="2" t="s">
        <v>61</v>
      </c>
      <c r="G812" s="1">
        <v>462</v>
      </c>
      <c r="H812" s="1">
        <v>198</v>
      </c>
      <c r="I812" s="4">
        <v>1</v>
      </c>
      <c r="J812" s="2" t="s">
        <v>71</v>
      </c>
      <c r="K812" s="1">
        <f>Tabelle7[[#This Row],[Menge kg Nges]]/1000</f>
        <v>0.46200000000000002</v>
      </c>
      <c r="L812" s="1">
        <f>Tabelle7[[#This Row],[Menge kg P2O5]]/1000</f>
        <v>0.19800000000000001</v>
      </c>
      <c r="M812" s="1">
        <f>Tabelle7[[#This Row],[Menge t Nges]]/Tabelle7[[#This Row],[Anzahl Lieferscheine]]</f>
        <v>0.46200000000000002</v>
      </c>
      <c r="N812" s="1">
        <f>Tabelle7[[#This Row],[Menge t P2O5]]/Tabelle7[[#This Row],[Anzahl Lieferscheine]]</f>
        <v>0.19800000000000001</v>
      </c>
    </row>
    <row r="813" spans="1:14" x14ac:dyDescent="0.2">
      <c r="A813" s="2" t="s">
        <v>39</v>
      </c>
      <c r="B813" s="2" t="s">
        <v>37</v>
      </c>
      <c r="C813" s="2" t="s">
        <v>6</v>
      </c>
      <c r="D813" s="2" t="s">
        <v>15</v>
      </c>
      <c r="E813" s="2" t="s">
        <v>21</v>
      </c>
      <c r="F813" s="2" t="s">
        <v>61</v>
      </c>
      <c r="G813" s="1">
        <v>893.2</v>
      </c>
      <c r="H813" s="1">
        <v>400.96</v>
      </c>
      <c r="I813" s="4">
        <v>1</v>
      </c>
      <c r="J813" s="2" t="s">
        <v>71</v>
      </c>
      <c r="K813" s="1">
        <f>Tabelle7[[#This Row],[Menge kg Nges]]/1000</f>
        <v>0.89319999999999999</v>
      </c>
      <c r="L813" s="1">
        <f>Tabelle7[[#This Row],[Menge kg P2O5]]/1000</f>
        <v>0.40095999999999998</v>
      </c>
      <c r="M813" s="1">
        <f>Tabelle7[[#This Row],[Menge t Nges]]/Tabelle7[[#This Row],[Anzahl Lieferscheine]]</f>
        <v>0.89319999999999999</v>
      </c>
      <c r="N813" s="1">
        <f>Tabelle7[[#This Row],[Menge t P2O5]]/Tabelle7[[#This Row],[Anzahl Lieferscheine]]</f>
        <v>0.40095999999999998</v>
      </c>
    </row>
    <row r="814" spans="1:14" x14ac:dyDescent="0.2">
      <c r="A814" s="2" t="s">
        <v>39</v>
      </c>
      <c r="B814" s="2" t="s">
        <v>39</v>
      </c>
      <c r="C814" s="2" t="s">
        <v>6</v>
      </c>
      <c r="D814" s="2" t="s">
        <v>7</v>
      </c>
      <c r="E814" s="2" t="s">
        <v>8</v>
      </c>
      <c r="F814" s="2" t="s">
        <v>61</v>
      </c>
      <c r="G814" s="1">
        <v>113976.85</v>
      </c>
      <c r="H814" s="1">
        <v>41501.199999999997</v>
      </c>
      <c r="I814" s="4">
        <v>337</v>
      </c>
      <c r="J814" s="2" t="s">
        <v>71</v>
      </c>
      <c r="K814" s="1">
        <f>Tabelle7[[#This Row],[Menge kg Nges]]/1000</f>
        <v>113.97685</v>
      </c>
      <c r="L814" s="1">
        <f>Tabelle7[[#This Row],[Menge kg P2O5]]/1000</f>
        <v>41.501199999999997</v>
      </c>
      <c r="M814" s="1">
        <f>Tabelle7[[#This Row],[Menge t Nges]]/Tabelle7[[#This Row],[Anzahl Lieferscheine]]</f>
        <v>0.33821023738872402</v>
      </c>
      <c r="N814" s="1">
        <f>Tabelle7[[#This Row],[Menge t P2O5]]/Tabelle7[[#This Row],[Anzahl Lieferscheine]]</f>
        <v>0.12314896142433233</v>
      </c>
    </row>
    <row r="815" spans="1:14" x14ac:dyDescent="0.2">
      <c r="A815" s="2" t="s">
        <v>39</v>
      </c>
      <c r="B815" s="2" t="s">
        <v>39</v>
      </c>
      <c r="C815" s="2" t="s">
        <v>6</v>
      </c>
      <c r="D815" s="2" t="s">
        <v>7</v>
      </c>
      <c r="E815" s="2" t="s">
        <v>9</v>
      </c>
      <c r="F815" s="2" t="s">
        <v>61</v>
      </c>
      <c r="G815" s="1">
        <v>61133.15</v>
      </c>
      <c r="H815" s="1">
        <v>25331.21000000001</v>
      </c>
      <c r="I815" s="4">
        <v>235</v>
      </c>
      <c r="J815" s="2" t="s">
        <v>71</v>
      </c>
      <c r="K815" s="1">
        <f>Tabelle7[[#This Row],[Menge kg Nges]]/1000</f>
        <v>61.133150000000001</v>
      </c>
      <c r="L815" s="1">
        <f>Tabelle7[[#This Row],[Menge kg P2O5]]/1000</f>
        <v>25.331210000000009</v>
      </c>
      <c r="M815" s="1">
        <f>Tabelle7[[#This Row],[Menge t Nges]]/Tabelle7[[#This Row],[Anzahl Lieferscheine]]</f>
        <v>0.26014106382978724</v>
      </c>
      <c r="N815" s="1">
        <f>Tabelle7[[#This Row],[Menge t P2O5]]/Tabelle7[[#This Row],[Anzahl Lieferscheine]]</f>
        <v>0.10779238297872344</v>
      </c>
    </row>
    <row r="816" spans="1:14" x14ac:dyDescent="0.2">
      <c r="A816" s="2" t="s">
        <v>39</v>
      </c>
      <c r="B816" s="2" t="s">
        <v>39</v>
      </c>
      <c r="C816" s="2" t="s">
        <v>6</v>
      </c>
      <c r="D816" s="2" t="s">
        <v>7</v>
      </c>
      <c r="E816" s="2" t="s">
        <v>11</v>
      </c>
      <c r="F816" s="2" t="s">
        <v>61</v>
      </c>
      <c r="G816" s="1">
        <v>12188.47</v>
      </c>
      <c r="H816" s="1">
        <v>5629.6900000000005</v>
      </c>
      <c r="I816" s="4">
        <v>48</v>
      </c>
      <c r="J816" s="2" t="s">
        <v>71</v>
      </c>
      <c r="K816" s="1">
        <f>Tabelle7[[#This Row],[Menge kg Nges]]/1000</f>
        <v>12.188469999999999</v>
      </c>
      <c r="L816" s="1">
        <f>Tabelle7[[#This Row],[Menge kg P2O5]]/1000</f>
        <v>5.6296900000000001</v>
      </c>
      <c r="M816" s="1">
        <f>Tabelle7[[#This Row],[Menge t Nges]]/Tabelle7[[#This Row],[Anzahl Lieferscheine]]</f>
        <v>0.25392645833333333</v>
      </c>
      <c r="N816" s="1">
        <f>Tabelle7[[#This Row],[Menge t P2O5]]/Tabelle7[[#This Row],[Anzahl Lieferscheine]]</f>
        <v>0.11728520833333334</v>
      </c>
    </row>
    <row r="817" spans="1:14" x14ac:dyDescent="0.2">
      <c r="A817" s="2" t="s">
        <v>39</v>
      </c>
      <c r="B817" s="2" t="s">
        <v>39</v>
      </c>
      <c r="C817" s="2" t="s">
        <v>6</v>
      </c>
      <c r="D817" s="2" t="s">
        <v>7</v>
      </c>
      <c r="E817" s="2" t="s">
        <v>12</v>
      </c>
      <c r="F817" s="2" t="s">
        <v>61</v>
      </c>
      <c r="G817" s="1">
        <v>40361.560000000019</v>
      </c>
      <c r="H817" s="1">
        <v>18082.470000000008</v>
      </c>
      <c r="I817" s="4">
        <v>168</v>
      </c>
      <c r="J817" s="2" t="s">
        <v>71</v>
      </c>
      <c r="K817" s="1">
        <f>Tabelle7[[#This Row],[Menge kg Nges]]/1000</f>
        <v>40.361560000000019</v>
      </c>
      <c r="L817" s="1">
        <f>Tabelle7[[#This Row],[Menge kg P2O5]]/1000</f>
        <v>18.082470000000008</v>
      </c>
      <c r="M817" s="1">
        <f>Tabelle7[[#This Row],[Menge t Nges]]/Tabelle7[[#This Row],[Anzahl Lieferscheine]]</f>
        <v>0.24024738095238107</v>
      </c>
      <c r="N817" s="1">
        <f>Tabelle7[[#This Row],[Menge t P2O5]]/Tabelle7[[#This Row],[Anzahl Lieferscheine]]</f>
        <v>0.10763375000000004</v>
      </c>
    </row>
    <row r="818" spans="1:14" x14ac:dyDescent="0.2">
      <c r="A818" s="2" t="s">
        <v>39</v>
      </c>
      <c r="B818" s="2" t="s">
        <v>39</v>
      </c>
      <c r="C818" s="2" t="s">
        <v>6</v>
      </c>
      <c r="D818" s="2" t="s">
        <v>7</v>
      </c>
      <c r="E818" s="2" t="s">
        <v>14</v>
      </c>
      <c r="F818" s="2" t="s">
        <v>61</v>
      </c>
      <c r="G818" s="1">
        <v>41963.270000000004</v>
      </c>
      <c r="H818" s="1">
        <v>19041.369999999995</v>
      </c>
      <c r="I818" s="4">
        <v>168</v>
      </c>
      <c r="J818" s="2" t="s">
        <v>71</v>
      </c>
      <c r="K818" s="1">
        <f>Tabelle7[[#This Row],[Menge kg Nges]]/1000</f>
        <v>41.963270000000001</v>
      </c>
      <c r="L818" s="1">
        <f>Tabelle7[[#This Row],[Menge kg P2O5]]/1000</f>
        <v>19.041369999999997</v>
      </c>
      <c r="M818" s="1">
        <f>Tabelle7[[#This Row],[Menge t Nges]]/Tabelle7[[#This Row],[Anzahl Lieferscheine]]</f>
        <v>0.24978136904761905</v>
      </c>
      <c r="N818" s="1">
        <f>Tabelle7[[#This Row],[Menge t P2O5]]/Tabelle7[[#This Row],[Anzahl Lieferscheine]]</f>
        <v>0.11334148809523807</v>
      </c>
    </row>
    <row r="819" spans="1:14" x14ac:dyDescent="0.2">
      <c r="A819" s="2" t="s">
        <v>39</v>
      </c>
      <c r="B819" s="2" t="s">
        <v>39</v>
      </c>
      <c r="C819" s="2" t="s">
        <v>6</v>
      </c>
      <c r="D819" s="2" t="s">
        <v>15</v>
      </c>
      <c r="E819" s="2" t="s">
        <v>8</v>
      </c>
      <c r="F819" s="2" t="s">
        <v>61</v>
      </c>
      <c r="G819" s="1">
        <v>1203.5999999999999</v>
      </c>
      <c r="H819" s="1">
        <v>588.20000000000005</v>
      </c>
      <c r="I819" s="4">
        <v>6</v>
      </c>
      <c r="J819" s="2" t="s">
        <v>71</v>
      </c>
      <c r="K819" s="1">
        <f>Tabelle7[[#This Row],[Menge kg Nges]]/1000</f>
        <v>1.2036</v>
      </c>
      <c r="L819" s="1">
        <f>Tabelle7[[#This Row],[Menge kg P2O5]]/1000</f>
        <v>0.58820000000000006</v>
      </c>
      <c r="M819" s="1">
        <f>Tabelle7[[#This Row],[Menge t Nges]]/Tabelle7[[#This Row],[Anzahl Lieferscheine]]</f>
        <v>0.2006</v>
      </c>
      <c r="N819" s="1">
        <f>Tabelle7[[#This Row],[Menge t P2O5]]/Tabelle7[[#This Row],[Anzahl Lieferscheine]]</f>
        <v>9.8033333333333347E-2</v>
      </c>
    </row>
    <row r="820" spans="1:14" x14ac:dyDescent="0.2">
      <c r="A820" s="2" t="s">
        <v>39</v>
      </c>
      <c r="B820" s="2" t="s">
        <v>39</v>
      </c>
      <c r="C820" s="2" t="s">
        <v>6</v>
      </c>
      <c r="D820" s="2" t="s">
        <v>15</v>
      </c>
      <c r="E820" s="2" t="s">
        <v>17</v>
      </c>
      <c r="F820" s="2" t="s">
        <v>61</v>
      </c>
      <c r="G820" s="1">
        <v>225</v>
      </c>
      <c r="H820" s="1">
        <v>112.5</v>
      </c>
      <c r="I820" s="4">
        <v>4</v>
      </c>
      <c r="J820" s="2" t="s">
        <v>71</v>
      </c>
      <c r="K820" s="1">
        <f>Tabelle7[[#This Row],[Menge kg Nges]]/1000</f>
        <v>0.22500000000000001</v>
      </c>
      <c r="L820" s="1">
        <f>Tabelle7[[#This Row],[Menge kg P2O5]]/1000</f>
        <v>0.1125</v>
      </c>
      <c r="M820" s="1">
        <f>Tabelle7[[#This Row],[Menge t Nges]]/Tabelle7[[#This Row],[Anzahl Lieferscheine]]</f>
        <v>5.6250000000000001E-2</v>
      </c>
      <c r="N820" s="1">
        <f>Tabelle7[[#This Row],[Menge t P2O5]]/Tabelle7[[#This Row],[Anzahl Lieferscheine]]</f>
        <v>2.8125000000000001E-2</v>
      </c>
    </row>
    <row r="821" spans="1:14" x14ac:dyDescent="0.2">
      <c r="A821" s="2" t="s">
        <v>39</v>
      </c>
      <c r="B821" s="2" t="s">
        <v>39</v>
      </c>
      <c r="C821" s="2" t="s">
        <v>6</v>
      </c>
      <c r="D821" s="2" t="s">
        <v>15</v>
      </c>
      <c r="E821" s="2" t="s">
        <v>18</v>
      </c>
      <c r="F821" s="2" t="s">
        <v>61</v>
      </c>
      <c r="G821" s="1">
        <v>1192.8</v>
      </c>
      <c r="H821" s="1">
        <v>965.6</v>
      </c>
      <c r="I821" s="4">
        <v>8</v>
      </c>
      <c r="J821" s="2" t="s">
        <v>71</v>
      </c>
      <c r="K821" s="1">
        <f>Tabelle7[[#This Row],[Menge kg Nges]]/1000</f>
        <v>1.1927999999999999</v>
      </c>
      <c r="L821" s="1">
        <f>Tabelle7[[#This Row],[Menge kg P2O5]]/1000</f>
        <v>0.96560000000000001</v>
      </c>
      <c r="M821" s="1">
        <f>Tabelle7[[#This Row],[Menge t Nges]]/Tabelle7[[#This Row],[Anzahl Lieferscheine]]</f>
        <v>0.14909999999999998</v>
      </c>
      <c r="N821" s="1">
        <f>Tabelle7[[#This Row],[Menge t P2O5]]/Tabelle7[[#This Row],[Anzahl Lieferscheine]]</f>
        <v>0.1207</v>
      </c>
    </row>
    <row r="822" spans="1:14" x14ac:dyDescent="0.2">
      <c r="A822" s="2" t="s">
        <v>39</v>
      </c>
      <c r="B822" s="2" t="s">
        <v>39</v>
      </c>
      <c r="C822" s="2" t="s">
        <v>6</v>
      </c>
      <c r="D822" s="2" t="s">
        <v>15</v>
      </c>
      <c r="E822" s="2" t="s">
        <v>19</v>
      </c>
      <c r="F822" s="2" t="s">
        <v>61</v>
      </c>
      <c r="G822" s="1">
        <v>141.63</v>
      </c>
      <c r="H822" s="1">
        <v>157.5</v>
      </c>
      <c r="I822" s="4">
        <v>2</v>
      </c>
      <c r="J822" s="2" t="s">
        <v>71</v>
      </c>
      <c r="K822" s="1">
        <f>Tabelle7[[#This Row],[Menge kg Nges]]/1000</f>
        <v>0.14163000000000001</v>
      </c>
      <c r="L822" s="1">
        <f>Tabelle7[[#This Row],[Menge kg P2O5]]/1000</f>
        <v>0.1575</v>
      </c>
      <c r="M822" s="1">
        <f>Tabelle7[[#This Row],[Menge t Nges]]/Tabelle7[[#This Row],[Anzahl Lieferscheine]]</f>
        <v>7.0815000000000003E-2</v>
      </c>
      <c r="N822" s="1">
        <f>Tabelle7[[#This Row],[Menge t P2O5]]/Tabelle7[[#This Row],[Anzahl Lieferscheine]]</f>
        <v>7.8750000000000001E-2</v>
      </c>
    </row>
    <row r="823" spans="1:14" x14ac:dyDescent="0.2">
      <c r="A823" s="2" t="s">
        <v>39</v>
      </c>
      <c r="B823" s="2" t="s">
        <v>39</v>
      </c>
      <c r="C823" s="2" t="s">
        <v>6</v>
      </c>
      <c r="D823" s="2" t="s">
        <v>15</v>
      </c>
      <c r="E823" s="2" t="s">
        <v>20</v>
      </c>
      <c r="F823" s="2" t="s">
        <v>61</v>
      </c>
      <c r="G823" s="1">
        <v>1560.6399999999992</v>
      </c>
      <c r="H823" s="1">
        <v>1064</v>
      </c>
      <c r="I823" s="4">
        <v>20</v>
      </c>
      <c r="J823" s="2" t="s">
        <v>71</v>
      </c>
      <c r="K823" s="1">
        <f>Tabelle7[[#This Row],[Menge kg Nges]]/1000</f>
        <v>1.5606399999999991</v>
      </c>
      <c r="L823" s="1">
        <f>Tabelle7[[#This Row],[Menge kg P2O5]]/1000</f>
        <v>1.0640000000000001</v>
      </c>
      <c r="M823" s="1">
        <f>Tabelle7[[#This Row],[Menge t Nges]]/Tabelle7[[#This Row],[Anzahl Lieferscheine]]</f>
        <v>7.8031999999999963E-2</v>
      </c>
      <c r="N823" s="1">
        <f>Tabelle7[[#This Row],[Menge t P2O5]]/Tabelle7[[#This Row],[Anzahl Lieferscheine]]</f>
        <v>5.3200000000000004E-2</v>
      </c>
    </row>
    <row r="824" spans="1:14" x14ac:dyDescent="0.2">
      <c r="A824" s="2" t="s">
        <v>39</v>
      </c>
      <c r="B824" s="2" t="s">
        <v>39</v>
      </c>
      <c r="C824" s="2" t="s">
        <v>6</v>
      </c>
      <c r="D824" s="2" t="s">
        <v>15</v>
      </c>
      <c r="E824" s="2" t="s">
        <v>21</v>
      </c>
      <c r="F824" s="2" t="s">
        <v>61</v>
      </c>
      <c r="G824" s="1">
        <v>2151</v>
      </c>
      <c r="H824" s="1">
        <v>1222.4000000000001</v>
      </c>
      <c r="I824" s="4">
        <v>14</v>
      </c>
      <c r="J824" s="2" t="s">
        <v>71</v>
      </c>
      <c r="K824" s="1">
        <f>Tabelle7[[#This Row],[Menge kg Nges]]/1000</f>
        <v>2.1509999999999998</v>
      </c>
      <c r="L824" s="1">
        <f>Tabelle7[[#This Row],[Menge kg P2O5]]/1000</f>
        <v>1.2224000000000002</v>
      </c>
      <c r="M824" s="1">
        <f>Tabelle7[[#This Row],[Menge t Nges]]/Tabelle7[[#This Row],[Anzahl Lieferscheine]]</f>
        <v>0.15364285714285714</v>
      </c>
      <c r="N824" s="1">
        <f>Tabelle7[[#This Row],[Menge t P2O5]]/Tabelle7[[#This Row],[Anzahl Lieferscheine]]</f>
        <v>8.7314285714285719E-2</v>
      </c>
    </row>
    <row r="825" spans="1:14" x14ac:dyDescent="0.2">
      <c r="A825" s="2" t="s">
        <v>39</v>
      </c>
      <c r="B825" s="2" t="s">
        <v>39</v>
      </c>
      <c r="C825" s="2" t="s">
        <v>6</v>
      </c>
      <c r="D825" s="2" t="s">
        <v>15</v>
      </c>
      <c r="E825" s="2" t="s">
        <v>9</v>
      </c>
      <c r="F825" s="2" t="s">
        <v>61</v>
      </c>
      <c r="G825" s="1">
        <v>5405.409999999998</v>
      </c>
      <c r="H825" s="1">
        <v>3242.6</v>
      </c>
      <c r="I825" s="4">
        <v>38</v>
      </c>
      <c r="J825" s="2" t="s">
        <v>71</v>
      </c>
      <c r="K825" s="1">
        <f>Tabelle7[[#This Row],[Menge kg Nges]]/1000</f>
        <v>5.405409999999998</v>
      </c>
      <c r="L825" s="1">
        <f>Tabelle7[[#This Row],[Menge kg P2O5]]/1000</f>
        <v>3.2425999999999999</v>
      </c>
      <c r="M825" s="1">
        <f>Tabelle7[[#This Row],[Menge t Nges]]/Tabelle7[[#This Row],[Anzahl Lieferscheine]]</f>
        <v>0.14224763157894732</v>
      </c>
      <c r="N825" s="1">
        <f>Tabelle7[[#This Row],[Menge t P2O5]]/Tabelle7[[#This Row],[Anzahl Lieferscheine]]</f>
        <v>8.5331578947368425E-2</v>
      </c>
    </row>
    <row r="826" spans="1:14" x14ac:dyDescent="0.2">
      <c r="A826" s="2" t="s">
        <v>39</v>
      </c>
      <c r="B826" s="2" t="s">
        <v>39</v>
      </c>
      <c r="C826" s="2" t="s">
        <v>6</v>
      </c>
      <c r="D826" s="2" t="s">
        <v>15</v>
      </c>
      <c r="E826" s="2" t="s">
        <v>10</v>
      </c>
      <c r="F826" s="2" t="s">
        <v>61</v>
      </c>
      <c r="G826" s="1">
        <v>1457.9999999999998</v>
      </c>
      <c r="H826" s="1">
        <v>622.80000000000007</v>
      </c>
      <c r="I826" s="4">
        <v>18</v>
      </c>
      <c r="J826" s="2" t="s">
        <v>71</v>
      </c>
      <c r="K826" s="1">
        <f>Tabelle7[[#This Row],[Menge kg Nges]]/1000</f>
        <v>1.4579999999999997</v>
      </c>
      <c r="L826" s="1">
        <f>Tabelle7[[#This Row],[Menge kg P2O5]]/1000</f>
        <v>0.62280000000000002</v>
      </c>
      <c r="M826" s="1">
        <f>Tabelle7[[#This Row],[Menge t Nges]]/Tabelle7[[#This Row],[Anzahl Lieferscheine]]</f>
        <v>8.0999999999999989E-2</v>
      </c>
      <c r="N826" s="1">
        <f>Tabelle7[[#This Row],[Menge t P2O5]]/Tabelle7[[#This Row],[Anzahl Lieferscheine]]</f>
        <v>3.4599999999999999E-2</v>
      </c>
    </row>
    <row r="827" spans="1:14" x14ac:dyDescent="0.2">
      <c r="A827" s="2" t="s">
        <v>39</v>
      </c>
      <c r="B827" s="2" t="s">
        <v>39</v>
      </c>
      <c r="C827" s="2" t="s">
        <v>6</v>
      </c>
      <c r="D827" s="2" t="s">
        <v>15</v>
      </c>
      <c r="E827" s="2" t="s">
        <v>23</v>
      </c>
      <c r="F827" s="2" t="s">
        <v>61</v>
      </c>
      <c r="G827" s="1">
        <v>369</v>
      </c>
      <c r="H827" s="1">
        <v>166.5</v>
      </c>
      <c r="I827" s="4">
        <v>2</v>
      </c>
      <c r="J827" s="2" t="s">
        <v>71</v>
      </c>
      <c r="K827" s="1">
        <f>Tabelle7[[#This Row],[Menge kg Nges]]/1000</f>
        <v>0.36899999999999999</v>
      </c>
      <c r="L827" s="1">
        <f>Tabelle7[[#This Row],[Menge kg P2O5]]/1000</f>
        <v>0.16650000000000001</v>
      </c>
      <c r="M827" s="1">
        <f>Tabelle7[[#This Row],[Menge t Nges]]/Tabelle7[[#This Row],[Anzahl Lieferscheine]]</f>
        <v>0.1845</v>
      </c>
      <c r="N827" s="1">
        <f>Tabelle7[[#This Row],[Menge t P2O5]]/Tabelle7[[#This Row],[Anzahl Lieferscheine]]</f>
        <v>8.3250000000000005E-2</v>
      </c>
    </row>
    <row r="828" spans="1:14" x14ac:dyDescent="0.2">
      <c r="A828" s="2" t="s">
        <v>39</v>
      </c>
      <c r="B828" s="2" t="s">
        <v>39</v>
      </c>
      <c r="C828" s="2" t="s">
        <v>25</v>
      </c>
      <c r="D828" s="2" t="s">
        <v>25</v>
      </c>
      <c r="E828" s="2" t="s">
        <v>26</v>
      </c>
      <c r="F828" s="2" t="s">
        <v>61</v>
      </c>
      <c r="G828" s="1">
        <v>20014.8</v>
      </c>
      <c r="H828" s="1">
        <v>3704.5000000000005</v>
      </c>
      <c r="I828" s="4">
        <v>32</v>
      </c>
      <c r="J828" s="2" t="s">
        <v>71</v>
      </c>
      <c r="K828" s="1">
        <f>Tabelle7[[#This Row],[Menge kg Nges]]/1000</f>
        <v>20.014800000000001</v>
      </c>
      <c r="L828" s="1">
        <f>Tabelle7[[#This Row],[Menge kg P2O5]]/1000</f>
        <v>3.7045000000000003</v>
      </c>
      <c r="M828" s="1">
        <f>Tabelle7[[#This Row],[Menge t Nges]]/Tabelle7[[#This Row],[Anzahl Lieferscheine]]</f>
        <v>0.62546250000000003</v>
      </c>
      <c r="N828" s="1">
        <f>Tabelle7[[#This Row],[Menge t P2O5]]/Tabelle7[[#This Row],[Anzahl Lieferscheine]]</f>
        <v>0.11576562500000001</v>
      </c>
    </row>
    <row r="829" spans="1:14" x14ac:dyDescent="0.2">
      <c r="A829" s="2" t="s">
        <v>39</v>
      </c>
      <c r="B829" s="2" t="s">
        <v>39</v>
      </c>
      <c r="C829" s="2" t="s">
        <v>63</v>
      </c>
      <c r="D829" s="2" t="s">
        <v>63</v>
      </c>
      <c r="E829" s="2" t="s">
        <v>63</v>
      </c>
      <c r="F829" s="2" t="s">
        <v>61</v>
      </c>
      <c r="G829" s="1">
        <v>2726.9</v>
      </c>
      <c r="H829" s="1">
        <v>2619.8500000000004</v>
      </c>
      <c r="I829" s="4">
        <v>19</v>
      </c>
      <c r="J829" s="2" t="s">
        <v>71</v>
      </c>
      <c r="K829" s="1">
        <f>Tabelle7[[#This Row],[Menge kg Nges]]/1000</f>
        <v>2.7269000000000001</v>
      </c>
      <c r="L829" s="1">
        <f>Tabelle7[[#This Row],[Menge kg P2O5]]/1000</f>
        <v>2.6198500000000005</v>
      </c>
      <c r="M829" s="1">
        <f>Tabelle7[[#This Row],[Menge t Nges]]/Tabelle7[[#This Row],[Anzahl Lieferscheine]]</f>
        <v>0.14352105263157897</v>
      </c>
      <c r="N829" s="1">
        <f>Tabelle7[[#This Row],[Menge t P2O5]]/Tabelle7[[#This Row],[Anzahl Lieferscheine]]</f>
        <v>0.13788684210526317</v>
      </c>
    </row>
    <row r="830" spans="1:14" x14ac:dyDescent="0.2">
      <c r="A830" s="2" t="s">
        <v>39</v>
      </c>
      <c r="B830" s="2" t="s">
        <v>40</v>
      </c>
      <c r="C830" s="2" t="s">
        <v>6</v>
      </c>
      <c r="D830" s="2" t="s">
        <v>15</v>
      </c>
      <c r="E830" s="2" t="s">
        <v>18</v>
      </c>
      <c r="F830" s="2" t="s">
        <v>61</v>
      </c>
      <c r="G830" s="1">
        <v>336</v>
      </c>
      <c r="H830" s="1">
        <v>272</v>
      </c>
      <c r="I830" s="4">
        <v>1</v>
      </c>
      <c r="J830" s="2" t="s">
        <v>71</v>
      </c>
      <c r="K830" s="1">
        <f>Tabelle7[[#This Row],[Menge kg Nges]]/1000</f>
        <v>0.33600000000000002</v>
      </c>
      <c r="L830" s="1">
        <f>Tabelle7[[#This Row],[Menge kg P2O5]]/1000</f>
        <v>0.27200000000000002</v>
      </c>
      <c r="M830" s="1">
        <f>Tabelle7[[#This Row],[Menge t Nges]]/Tabelle7[[#This Row],[Anzahl Lieferscheine]]</f>
        <v>0.33600000000000002</v>
      </c>
      <c r="N830" s="1">
        <f>Tabelle7[[#This Row],[Menge t P2O5]]/Tabelle7[[#This Row],[Anzahl Lieferscheine]]</f>
        <v>0.27200000000000002</v>
      </c>
    </row>
    <row r="831" spans="1:14" x14ac:dyDescent="0.2">
      <c r="A831" s="2" t="s">
        <v>39</v>
      </c>
      <c r="B831" s="2" t="s">
        <v>53</v>
      </c>
      <c r="C831" s="2" t="s">
        <v>6</v>
      </c>
      <c r="D831" s="2" t="s">
        <v>7</v>
      </c>
      <c r="E831" s="2" t="s">
        <v>8</v>
      </c>
      <c r="F831" s="2" t="s">
        <v>61</v>
      </c>
      <c r="G831" s="1">
        <v>326.25</v>
      </c>
      <c r="H831" s="1">
        <v>116.25</v>
      </c>
      <c r="I831" s="4">
        <v>2</v>
      </c>
      <c r="J831" s="2" t="s">
        <v>71</v>
      </c>
      <c r="K831" s="1">
        <f>Tabelle7[[#This Row],[Menge kg Nges]]/1000</f>
        <v>0.32624999999999998</v>
      </c>
      <c r="L831" s="1">
        <f>Tabelle7[[#This Row],[Menge kg P2O5]]/1000</f>
        <v>0.11625000000000001</v>
      </c>
      <c r="M831" s="1">
        <f>Tabelle7[[#This Row],[Menge t Nges]]/Tabelle7[[#This Row],[Anzahl Lieferscheine]]</f>
        <v>0.16312499999999999</v>
      </c>
      <c r="N831" s="1">
        <f>Tabelle7[[#This Row],[Menge t P2O5]]/Tabelle7[[#This Row],[Anzahl Lieferscheine]]</f>
        <v>5.8125000000000003E-2</v>
      </c>
    </row>
    <row r="832" spans="1:14" x14ac:dyDescent="0.2">
      <c r="A832" s="2" t="s">
        <v>39</v>
      </c>
      <c r="B832" s="2" t="s">
        <v>53</v>
      </c>
      <c r="C832" s="2" t="s">
        <v>6</v>
      </c>
      <c r="D832" s="2" t="s">
        <v>7</v>
      </c>
      <c r="E832" s="2" t="s">
        <v>12</v>
      </c>
      <c r="F832" s="2" t="s">
        <v>61</v>
      </c>
      <c r="G832" s="1">
        <v>205</v>
      </c>
      <c r="H832" s="1">
        <v>87.5</v>
      </c>
      <c r="I832" s="4">
        <v>2</v>
      </c>
      <c r="J832" s="2" t="s">
        <v>71</v>
      </c>
      <c r="K832" s="1">
        <f>Tabelle7[[#This Row],[Menge kg Nges]]/1000</f>
        <v>0.20499999999999999</v>
      </c>
      <c r="L832" s="1">
        <f>Tabelle7[[#This Row],[Menge kg P2O5]]/1000</f>
        <v>8.7499999999999994E-2</v>
      </c>
      <c r="M832" s="1">
        <f>Tabelle7[[#This Row],[Menge t Nges]]/Tabelle7[[#This Row],[Anzahl Lieferscheine]]</f>
        <v>0.10249999999999999</v>
      </c>
      <c r="N832" s="1">
        <f>Tabelle7[[#This Row],[Menge t P2O5]]/Tabelle7[[#This Row],[Anzahl Lieferscheine]]</f>
        <v>4.3749999999999997E-2</v>
      </c>
    </row>
    <row r="833" spans="1:14" x14ac:dyDescent="0.2">
      <c r="A833" s="2" t="s">
        <v>39</v>
      </c>
      <c r="B833" s="2" t="s">
        <v>41</v>
      </c>
      <c r="C833" s="2" t="s">
        <v>6</v>
      </c>
      <c r="D833" s="2" t="s">
        <v>7</v>
      </c>
      <c r="E833" s="2" t="s">
        <v>8</v>
      </c>
      <c r="F833" s="2" t="s">
        <v>61</v>
      </c>
      <c r="G833" s="1">
        <v>1413.75</v>
      </c>
      <c r="H833" s="1">
        <v>503.75</v>
      </c>
      <c r="I833" s="4">
        <v>8</v>
      </c>
      <c r="J833" s="2" t="s">
        <v>71</v>
      </c>
      <c r="K833" s="1">
        <f>Tabelle7[[#This Row],[Menge kg Nges]]/1000</f>
        <v>1.4137500000000001</v>
      </c>
      <c r="L833" s="1">
        <f>Tabelle7[[#This Row],[Menge kg P2O5]]/1000</f>
        <v>0.50375000000000003</v>
      </c>
      <c r="M833" s="1">
        <f>Tabelle7[[#This Row],[Menge t Nges]]/Tabelle7[[#This Row],[Anzahl Lieferscheine]]</f>
        <v>0.17671875000000001</v>
      </c>
      <c r="N833" s="1">
        <f>Tabelle7[[#This Row],[Menge t P2O5]]/Tabelle7[[#This Row],[Anzahl Lieferscheine]]</f>
        <v>6.2968750000000004E-2</v>
      </c>
    </row>
    <row r="834" spans="1:14" x14ac:dyDescent="0.2">
      <c r="A834" s="2" t="s">
        <v>39</v>
      </c>
      <c r="B834" s="2" t="s">
        <v>41</v>
      </c>
      <c r="C834" s="2" t="s">
        <v>6</v>
      </c>
      <c r="D834" s="2" t="s">
        <v>7</v>
      </c>
      <c r="E834" s="2" t="s">
        <v>14</v>
      </c>
      <c r="F834" s="2" t="s">
        <v>61</v>
      </c>
      <c r="G834" s="1">
        <v>351</v>
      </c>
      <c r="H834" s="1">
        <v>180</v>
      </c>
      <c r="I834" s="4">
        <v>1</v>
      </c>
      <c r="J834" s="2" t="s">
        <v>71</v>
      </c>
      <c r="K834" s="1">
        <f>Tabelle7[[#This Row],[Menge kg Nges]]/1000</f>
        <v>0.35099999999999998</v>
      </c>
      <c r="L834" s="1">
        <f>Tabelle7[[#This Row],[Menge kg P2O5]]/1000</f>
        <v>0.18</v>
      </c>
      <c r="M834" s="1">
        <f>Tabelle7[[#This Row],[Menge t Nges]]/Tabelle7[[#This Row],[Anzahl Lieferscheine]]</f>
        <v>0.35099999999999998</v>
      </c>
      <c r="N834" s="1">
        <f>Tabelle7[[#This Row],[Menge t P2O5]]/Tabelle7[[#This Row],[Anzahl Lieferscheine]]</f>
        <v>0.18</v>
      </c>
    </row>
    <row r="835" spans="1:14" x14ac:dyDescent="0.2">
      <c r="A835" s="2" t="s">
        <v>39</v>
      </c>
      <c r="B835" s="2" t="s">
        <v>41</v>
      </c>
      <c r="C835" s="2" t="s">
        <v>6</v>
      </c>
      <c r="D835" s="2" t="s">
        <v>15</v>
      </c>
      <c r="E835" s="2" t="s">
        <v>18</v>
      </c>
      <c r="F835" s="2" t="s">
        <v>61</v>
      </c>
      <c r="G835" s="1">
        <v>210</v>
      </c>
      <c r="H835" s="1">
        <v>170</v>
      </c>
      <c r="I835" s="4">
        <v>2</v>
      </c>
      <c r="J835" s="2" t="s">
        <v>71</v>
      </c>
      <c r="K835" s="1">
        <f>Tabelle7[[#This Row],[Menge kg Nges]]/1000</f>
        <v>0.21</v>
      </c>
      <c r="L835" s="1">
        <f>Tabelle7[[#This Row],[Menge kg P2O5]]/1000</f>
        <v>0.17</v>
      </c>
      <c r="M835" s="1">
        <f>Tabelle7[[#This Row],[Menge t Nges]]/Tabelle7[[#This Row],[Anzahl Lieferscheine]]</f>
        <v>0.105</v>
      </c>
      <c r="N835" s="1">
        <f>Tabelle7[[#This Row],[Menge t P2O5]]/Tabelle7[[#This Row],[Anzahl Lieferscheine]]</f>
        <v>8.5000000000000006E-2</v>
      </c>
    </row>
    <row r="836" spans="1:14" x14ac:dyDescent="0.2">
      <c r="A836" s="2" t="s">
        <v>39</v>
      </c>
      <c r="B836" s="2" t="s">
        <v>41</v>
      </c>
      <c r="C836" s="2" t="s">
        <v>25</v>
      </c>
      <c r="D836" s="2" t="s">
        <v>25</v>
      </c>
      <c r="E836" s="2" t="s">
        <v>26</v>
      </c>
      <c r="F836" s="2" t="s">
        <v>61</v>
      </c>
      <c r="G836" s="1">
        <v>450</v>
      </c>
      <c r="H836" s="1">
        <v>126</v>
      </c>
      <c r="I836" s="4">
        <v>2</v>
      </c>
      <c r="J836" s="2" t="s">
        <v>71</v>
      </c>
      <c r="K836" s="1">
        <f>Tabelle7[[#This Row],[Menge kg Nges]]/1000</f>
        <v>0.45</v>
      </c>
      <c r="L836" s="1">
        <f>Tabelle7[[#This Row],[Menge kg P2O5]]/1000</f>
        <v>0.126</v>
      </c>
      <c r="M836" s="1">
        <f>Tabelle7[[#This Row],[Menge t Nges]]/Tabelle7[[#This Row],[Anzahl Lieferscheine]]</f>
        <v>0.22500000000000001</v>
      </c>
      <c r="N836" s="1">
        <f>Tabelle7[[#This Row],[Menge t P2O5]]/Tabelle7[[#This Row],[Anzahl Lieferscheine]]</f>
        <v>6.3E-2</v>
      </c>
    </row>
    <row r="837" spans="1:14" x14ac:dyDescent="0.2">
      <c r="A837" s="2" t="s">
        <v>39</v>
      </c>
      <c r="B837" s="2" t="s">
        <v>42</v>
      </c>
      <c r="C837" s="2" t="s">
        <v>6</v>
      </c>
      <c r="D837" s="2" t="s">
        <v>7</v>
      </c>
      <c r="E837" s="2" t="s">
        <v>8</v>
      </c>
      <c r="F837" s="2" t="s">
        <v>61</v>
      </c>
      <c r="G837" s="1">
        <v>2740.5</v>
      </c>
      <c r="H837" s="1">
        <v>900.45</v>
      </c>
      <c r="I837" s="4">
        <v>1</v>
      </c>
      <c r="J837" s="2" t="s">
        <v>71</v>
      </c>
      <c r="K837" s="1">
        <f>Tabelle7[[#This Row],[Menge kg Nges]]/1000</f>
        <v>2.7404999999999999</v>
      </c>
      <c r="L837" s="1">
        <f>Tabelle7[[#This Row],[Menge kg P2O5]]/1000</f>
        <v>0.90045000000000008</v>
      </c>
      <c r="M837" s="1">
        <f>Tabelle7[[#This Row],[Menge t Nges]]/Tabelle7[[#This Row],[Anzahl Lieferscheine]]</f>
        <v>2.7404999999999999</v>
      </c>
      <c r="N837" s="1">
        <f>Tabelle7[[#This Row],[Menge t P2O5]]/Tabelle7[[#This Row],[Anzahl Lieferscheine]]</f>
        <v>0.90045000000000008</v>
      </c>
    </row>
    <row r="838" spans="1:14" x14ac:dyDescent="0.2">
      <c r="A838" s="2" t="s">
        <v>39</v>
      </c>
      <c r="B838" s="2" t="s">
        <v>42</v>
      </c>
      <c r="C838" s="2" t="s">
        <v>6</v>
      </c>
      <c r="D838" s="2" t="s">
        <v>7</v>
      </c>
      <c r="E838" s="2" t="s">
        <v>9</v>
      </c>
      <c r="F838" s="2" t="s">
        <v>61</v>
      </c>
      <c r="G838" s="1">
        <v>761</v>
      </c>
      <c r="H838" s="1">
        <v>312</v>
      </c>
      <c r="I838" s="4">
        <v>4</v>
      </c>
      <c r="J838" s="2" t="s">
        <v>71</v>
      </c>
      <c r="K838" s="1">
        <f>Tabelle7[[#This Row],[Menge kg Nges]]/1000</f>
        <v>0.76100000000000001</v>
      </c>
      <c r="L838" s="1">
        <f>Tabelle7[[#This Row],[Menge kg P2O5]]/1000</f>
        <v>0.312</v>
      </c>
      <c r="M838" s="1">
        <f>Tabelle7[[#This Row],[Menge t Nges]]/Tabelle7[[#This Row],[Anzahl Lieferscheine]]</f>
        <v>0.19025</v>
      </c>
      <c r="N838" s="1">
        <f>Tabelle7[[#This Row],[Menge t P2O5]]/Tabelle7[[#This Row],[Anzahl Lieferscheine]]</f>
        <v>7.8E-2</v>
      </c>
    </row>
    <row r="839" spans="1:14" x14ac:dyDescent="0.2">
      <c r="A839" s="2" t="s">
        <v>39</v>
      </c>
      <c r="B839" s="2" t="s">
        <v>42</v>
      </c>
      <c r="C839" s="2" t="s">
        <v>6</v>
      </c>
      <c r="D839" s="2" t="s">
        <v>7</v>
      </c>
      <c r="E839" s="2" t="s">
        <v>14</v>
      </c>
      <c r="F839" s="2" t="s">
        <v>61</v>
      </c>
      <c r="G839" s="1">
        <v>2516</v>
      </c>
      <c r="H839" s="1">
        <v>1133</v>
      </c>
      <c r="I839" s="4">
        <v>5</v>
      </c>
      <c r="J839" s="2" t="s">
        <v>71</v>
      </c>
      <c r="K839" s="1">
        <f>Tabelle7[[#This Row],[Menge kg Nges]]/1000</f>
        <v>2.516</v>
      </c>
      <c r="L839" s="1">
        <f>Tabelle7[[#This Row],[Menge kg P2O5]]/1000</f>
        <v>1.133</v>
      </c>
      <c r="M839" s="1">
        <f>Tabelle7[[#This Row],[Menge t Nges]]/Tabelle7[[#This Row],[Anzahl Lieferscheine]]</f>
        <v>0.50319999999999998</v>
      </c>
      <c r="N839" s="1">
        <f>Tabelle7[[#This Row],[Menge t P2O5]]/Tabelle7[[#This Row],[Anzahl Lieferscheine]]</f>
        <v>0.2266</v>
      </c>
    </row>
    <row r="840" spans="1:14" x14ac:dyDescent="0.2">
      <c r="A840" s="2" t="s">
        <v>39</v>
      </c>
      <c r="B840" s="2" t="s">
        <v>42</v>
      </c>
      <c r="C840" s="2" t="s">
        <v>6</v>
      </c>
      <c r="D840" s="2" t="s">
        <v>15</v>
      </c>
      <c r="E840" s="2" t="s">
        <v>18</v>
      </c>
      <c r="F840" s="2" t="s">
        <v>61</v>
      </c>
      <c r="G840" s="1">
        <v>504</v>
      </c>
      <c r="H840" s="1">
        <v>408</v>
      </c>
      <c r="I840" s="4">
        <v>3</v>
      </c>
      <c r="J840" s="2" t="s">
        <v>71</v>
      </c>
      <c r="K840" s="1">
        <f>Tabelle7[[#This Row],[Menge kg Nges]]/1000</f>
        <v>0.504</v>
      </c>
      <c r="L840" s="1">
        <f>Tabelle7[[#This Row],[Menge kg P2O5]]/1000</f>
        <v>0.40799999999999997</v>
      </c>
      <c r="M840" s="1">
        <f>Tabelle7[[#This Row],[Menge t Nges]]/Tabelle7[[#This Row],[Anzahl Lieferscheine]]</f>
        <v>0.16800000000000001</v>
      </c>
      <c r="N840" s="1">
        <f>Tabelle7[[#This Row],[Menge t P2O5]]/Tabelle7[[#This Row],[Anzahl Lieferscheine]]</f>
        <v>0.13599999999999998</v>
      </c>
    </row>
    <row r="841" spans="1:14" x14ac:dyDescent="0.2">
      <c r="A841" s="2" t="s">
        <v>39</v>
      </c>
      <c r="B841" s="2" t="s">
        <v>42</v>
      </c>
      <c r="C841" s="2" t="s">
        <v>6</v>
      </c>
      <c r="D841" s="2" t="s">
        <v>15</v>
      </c>
      <c r="E841" s="2" t="s">
        <v>9</v>
      </c>
      <c r="F841" s="2" t="s">
        <v>61</v>
      </c>
      <c r="G841" s="1">
        <v>117.76</v>
      </c>
      <c r="H841" s="1">
        <v>52.8</v>
      </c>
      <c r="I841" s="4">
        <v>1</v>
      </c>
      <c r="J841" s="2" t="s">
        <v>71</v>
      </c>
      <c r="K841" s="1">
        <f>Tabelle7[[#This Row],[Menge kg Nges]]/1000</f>
        <v>0.11776</v>
      </c>
      <c r="L841" s="1">
        <f>Tabelle7[[#This Row],[Menge kg P2O5]]/1000</f>
        <v>5.28E-2</v>
      </c>
      <c r="M841" s="1">
        <f>Tabelle7[[#This Row],[Menge t Nges]]/Tabelle7[[#This Row],[Anzahl Lieferscheine]]</f>
        <v>0.11776</v>
      </c>
      <c r="N841" s="1">
        <f>Tabelle7[[#This Row],[Menge t P2O5]]/Tabelle7[[#This Row],[Anzahl Lieferscheine]]</f>
        <v>5.28E-2</v>
      </c>
    </row>
    <row r="842" spans="1:14" x14ac:dyDescent="0.2">
      <c r="A842" s="2" t="s">
        <v>40</v>
      </c>
      <c r="B842" s="2" t="s">
        <v>36</v>
      </c>
      <c r="C842" s="2" t="s">
        <v>6</v>
      </c>
      <c r="D842" s="2" t="s">
        <v>7</v>
      </c>
      <c r="E842" s="2" t="s">
        <v>9</v>
      </c>
      <c r="F842" s="2" t="s">
        <v>61</v>
      </c>
      <c r="G842" s="1">
        <v>27.5</v>
      </c>
      <c r="H842" s="1">
        <v>11.25</v>
      </c>
      <c r="I842" s="4">
        <v>1</v>
      </c>
      <c r="J842" s="2" t="s">
        <v>71</v>
      </c>
      <c r="K842" s="1">
        <f>Tabelle7[[#This Row],[Menge kg Nges]]/1000</f>
        <v>2.75E-2</v>
      </c>
      <c r="L842" s="1">
        <f>Tabelle7[[#This Row],[Menge kg P2O5]]/1000</f>
        <v>1.125E-2</v>
      </c>
      <c r="M842" s="1">
        <f>Tabelle7[[#This Row],[Menge t Nges]]/Tabelle7[[#This Row],[Anzahl Lieferscheine]]</f>
        <v>2.75E-2</v>
      </c>
      <c r="N842" s="1">
        <f>Tabelle7[[#This Row],[Menge t P2O5]]/Tabelle7[[#This Row],[Anzahl Lieferscheine]]</f>
        <v>1.125E-2</v>
      </c>
    </row>
    <row r="843" spans="1:14" x14ac:dyDescent="0.2">
      <c r="A843" s="2" t="s">
        <v>40</v>
      </c>
      <c r="B843" s="2" t="s">
        <v>36</v>
      </c>
      <c r="C843" s="2" t="s">
        <v>6</v>
      </c>
      <c r="D843" s="2" t="s">
        <v>7</v>
      </c>
      <c r="E843" s="2" t="s">
        <v>13</v>
      </c>
      <c r="F843" s="2" t="s">
        <v>61</v>
      </c>
      <c r="G843" s="1">
        <v>6749.4000000000005</v>
      </c>
      <c r="H843" s="1">
        <v>3487.7999999999997</v>
      </c>
      <c r="I843" s="4">
        <v>49</v>
      </c>
      <c r="J843" s="2" t="s">
        <v>71</v>
      </c>
      <c r="K843" s="1">
        <f>Tabelle7[[#This Row],[Menge kg Nges]]/1000</f>
        <v>6.7494000000000005</v>
      </c>
      <c r="L843" s="1">
        <f>Tabelle7[[#This Row],[Menge kg P2O5]]/1000</f>
        <v>3.4877999999999996</v>
      </c>
      <c r="M843" s="1">
        <f>Tabelle7[[#This Row],[Menge t Nges]]/Tabelle7[[#This Row],[Anzahl Lieferscheine]]</f>
        <v>0.13774285714285717</v>
      </c>
      <c r="N843" s="1">
        <f>Tabelle7[[#This Row],[Menge t P2O5]]/Tabelle7[[#This Row],[Anzahl Lieferscheine]]</f>
        <v>7.1179591836734682E-2</v>
      </c>
    </row>
    <row r="844" spans="1:14" x14ac:dyDescent="0.2">
      <c r="A844" s="2" t="s">
        <v>40</v>
      </c>
      <c r="B844" s="2" t="s">
        <v>36</v>
      </c>
      <c r="C844" s="2" t="s">
        <v>6</v>
      </c>
      <c r="D844" s="2" t="s">
        <v>7</v>
      </c>
      <c r="E844" s="2" t="s">
        <v>14</v>
      </c>
      <c r="F844" s="2" t="s">
        <v>61</v>
      </c>
      <c r="G844" s="1">
        <v>135</v>
      </c>
      <c r="H844" s="1">
        <v>57.96</v>
      </c>
      <c r="I844" s="4">
        <v>1</v>
      </c>
      <c r="J844" s="2" t="s">
        <v>71</v>
      </c>
      <c r="K844" s="1">
        <f>Tabelle7[[#This Row],[Menge kg Nges]]/1000</f>
        <v>0.13500000000000001</v>
      </c>
      <c r="L844" s="1">
        <f>Tabelle7[[#This Row],[Menge kg P2O5]]/1000</f>
        <v>5.7959999999999998E-2</v>
      </c>
      <c r="M844" s="1">
        <f>Tabelle7[[#This Row],[Menge t Nges]]/Tabelle7[[#This Row],[Anzahl Lieferscheine]]</f>
        <v>0.13500000000000001</v>
      </c>
      <c r="N844" s="1">
        <f>Tabelle7[[#This Row],[Menge t P2O5]]/Tabelle7[[#This Row],[Anzahl Lieferscheine]]</f>
        <v>5.7959999999999998E-2</v>
      </c>
    </row>
    <row r="845" spans="1:14" x14ac:dyDescent="0.2">
      <c r="A845" s="2" t="s">
        <v>40</v>
      </c>
      <c r="B845" s="2" t="s">
        <v>27</v>
      </c>
      <c r="C845" s="2" t="s">
        <v>6</v>
      </c>
      <c r="D845" s="2" t="s">
        <v>7</v>
      </c>
      <c r="E845" s="2" t="s">
        <v>14</v>
      </c>
      <c r="F845" s="2" t="s">
        <v>61</v>
      </c>
      <c r="G845" s="1">
        <v>83.7</v>
      </c>
      <c r="H845" s="1">
        <v>43.4</v>
      </c>
      <c r="I845" s="4">
        <v>1</v>
      </c>
      <c r="J845" s="2" t="s">
        <v>71</v>
      </c>
      <c r="K845" s="1">
        <f>Tabelle7[[#This Row],[Menge kg Nges]]/1000</f>
        <v>8.3699999999999997E-2</v>
      </c>
      <c r="L845" s="1">
        <f>Tabelle7[[#This Row],[Menge kg P2O5]]/1000</f>
        <v>4.3400000000000001E-2</v>
      </c>
      <c r="M845" s="1">
        <f>Tabelle7[[#This Row],[Menge t Nges]]/Tabelle7[[#This Row],[Anzahl Lieferscheine]]</f>
        <v>8.3699999999999997E-2</v>
      </c>
      <c r="N845" s="1">
        <f>Tabelle7[[#This Row],[Menge t P2O5]]/Tabelle7[[#This Row],[Anzahl Lieferscheine]]</f>
        <v>4.3400000000000001E-2</v>
      </c>
    </row>
    <row r="846" spans="1:14" x14ac:dyDescent="0.2">
      <c r="A846" s="2" t="s">
        <v>40</v>
      </c>
      <c r="B846" s="2" t="s">
        <v>44</v>
      </c>
      <c r="C846" s="2" t="s">
        <v>6</v>
      </c>
      <c r="D846" s="2" t="s">
        <v>7</v>
      </c>
      <c r="E846" s="2" t="s">
        <v>12</v>
      </c>
      <c r="F846" s="2" t="s">
        <v>61</v>
      </c>
      <c r="G846" s="1">
        <v>338.4</v>
      </c>
      <c r="H846" s="1">
        <v>151.19999999999999</v>
      </c>
      <c r="I846" s="4">
        <v>1</v>
      </c>
      <c r="J846" s="2" t="s">
        <v>71</v>
      </c>
      <c r="K846" s="1">
        <f>Tabelle7[[#This Row],[Menge kg Nges]]/1000</f>
        <v>0.33839999999999998</v>
      </c>
      <c r="L846" s="1">
        <f>Tabelle7[[#This Row],[Menge kg P2O5]]/1000</f>
        <v>0.1512</v>
      </c>
      <c r="M846" s="1">
        <f>Tabelle7[[#This Row],[Menge t Nges]]/Tabelle7[[#This Row],[Anzahl Lieferscheine]]</f>
        <v>0.33839999999999998</v>
      </c>
      <c r="N846" s="1">
        <f>Tabelle7[[#This Row],[Menge t P2O5]]/Tabelle7[[#This Row],[Anzahl Lieferscheine]]</f>
        <v>0.1512</v>
      </c>
    </row>
    <row r="847" spans="1:14" x14ac:dyDescent="0.2">
      <c r="A847" s="2" t="s">
        <v>40</v>
      </c>
      <c r="B847" s="2" t="s">
        <v>47</v>
      </c>
      <c r="C847" s="2" t="s">
        <v>6</v>
      </c>
      <c r="D847" s="2" t="s">
        <v>7</v>
      </c>
      <c r="E847" s="2" t="s">
        <v>9</v>
      </c>
      <c r="F847" s="2" t="s">
        <v>61</v>
      </c>
      <c r="G847" s="1">
        <v>490.1</v>
      </c>
      <c r="H847" s="1">
        <v>202.8</v>
      </c>
      <c r="I847" s="4">
        <v>1</v>
      </c>
      <c r="J847" s="2" t="s">
        <v>71</v>
      </c>
      <c r="K847" s="1">
        <f>Tabelle7[[#This Row],[Menge kg Nges]]/1000</f>
        <v>0.49010000000000004</v>
      </c>
      <c r="L847" s="1">
        <f>Tabelle7[[#This Row],[Menge kg P2O5]]/1000</f>
        <v>0.20280000000000001</v>
      </c>
      <c r="M847" s="1">
        <f>Tabelle7[[#This Row],[Menge t Nges]]/Tabelle7[[#This Row],[Anzahl Lieferscheine]]</f>
        <v>0.49010000000000004</v>
      </c>
      <c r="N847" s="1">
        <f>Tabelle7[[#This Row],[Menge t P2O5]]/Tabelle7[[#This Row],[Anzahl Lieferscheine]]</f>
        <v>0.20280000000000001</v>
      </c>
    </row>
    <row r="848" spans="1:14" x14ac:dyDescent="0.2">
      <c r="A848" s="2" t="s">
        <v>40</v>
      </c>
      <c r="B848" s="2" t="s">
        <v>47</v>
      </c>
      <c r="C848" s="2" t="s">
        <v>6</v>
      </c>
      <c r="D848" s="2" t="s">
        <v>7</v>
      </c>
      <c r="E848" s="2" t="s">
        <v>12</v>
      </c>
      <c r="F848" s="2" t="s">
        <v>61</v>
      </c>
      <c r="G848" s="1">
        <v>759.93</v>
      </c>
      <c r="H848" s="1">
        <v>320.14999999999998</v>
      </c>
      <c r="I848" s="4">
        <v>1</v>
      </c>
      <c r="J848" s="2" t="s">
        <v>71</v>
      </c>
      <c r="K848" s="1">
        <f>Tabelle7[[#This Row],[Menge kg Nges]]/1000</f>
        <v>0.75992999999999999</v>
      </c>
      <c r="L848" s="1">
        <f>Tabelle7[[#This Row],[Menge kg P2O5]]/1000</f>
        <v>0.32014999999999999</v>
      </c>
      <c r="M848" s="1">
        <f>Tabelle7[[#This Row],[Menge t Nges]]/Tabelle7[[#This Row],[Anzahl Lieferscheine]]</f>
        <v>0.75992999999999999</v>
      </c>
      <c r="N848" s="1">
        <f>Tabelle7[[#This Row],[Menge t P2O5]]/Tabelle7[[#This Row],[Anzahl Lieferscheine]]</f>
        <v>0.32014999999999999</v>
      </c>
    </row>
    <row r="849" spans="1:14" x14ac:dyDescent="0.2">
      <c r="A849" s="2" t="s">
        <v>40</v>
      </c>
      <c r="B849" s="2" t="s">
        <v>47</v>
      </c>
      <c r="C849" s="2" t="s">
        <v>6</v>
      </c>
      <c r="D849" s="2" t="s">
        <v>7</v>
      </c>
      <c r="E849" s="2" t="s">
        <v>14</v>
      </c>
      <c r="F849" s="2" t="s">
        <v>61</v>
      </c>
      <c r="G849" s="1">
        <v>848.44</v>
      </c>
      <c r="H849" s="1">
        <v>358.5</v>
      </c>
      <c r="I849" s="4">
        <v>3</v>
      </c>
      <c r="J849" s="2" t="s">
        <v>71</v>
      </c>
      <c r="K849" s="1">
        <f>Tabelle7[[#This Row],[Menge kg Nges]]/1000</f>
        <v>0.84844000000000008</v>
      </c>
      <c r="L849" s="1">
        <f>Tabelle7[[#This Row],[Menge kg P2O5]]/1000</f>
        <v>0.35849999999999999</v>
      </c>
      <c r="M849" s="1">
        <f>Tabelle7[[#This Row],[Menge t Nges]]/Tabelle7[[#This Row],[Anzahl Lieferscheine]]</f>
        <v>0.28281333333333336</v>
      </c>
      <c r="N849" s="1">
        <f>Tabelle7[[#This Row],[Menge t P2O5]]/Tabelle7[[#This Row],[Anzahl Lieferscheine]]</f>
        <v>0.1195</v>
      </c>
    </row>
    <row r="850" spans="1:14" x14ac:dyDescent="0.2">
      <c r="A850" s="2" t="s">
        <v>40</v>
      </c>
      <c r="B850" s="2" t="s">
        <v>37</v>
      </c>
      <c r="C850" s="2" t="s">
        <v>6</v>
      </c>
      <c r="D850" s="2" t="s">
        <v>7</v>
      </c>
      <c r="E850" s="2" t="s">
        <v>8</v>
      </c>
      <c r="F850" s="2" t="s">
        <v>61</v>
      </c>
      <c r="G850" s="1">
        <v>4240.8</v>
      </c>
      <c r="H850" s="1">
        <v>1884.8</v>
      </c>
      <c r="I850" s="4">
        <v>7</v>
      </c>
      <c r="J850" s="2" t="s">
        <v>71</v>
      </c>
      <c r="K850" s="1">
        <f>Tabelle7[[#This Row],[Menge kg Nges]]/1000</f>
        <v>4.2408000000000001</v>
      </c>
      <c r="L850" s="1">
        <f>Tabelle7[[#This Row],[Menge kg P2O5]]/1000</f>
        <v>1.8848</v>
      </c>
      <c r="M850" s="1">
        <f>Tabelle7[[#This Row],[Menge t Nges]]/Tabelle7[[#This Row],[Anzahl Lieferscheine]]</f>
        <v>0.60582857142857149</v>
      </c>
      <c r="N850" s="1">
        <f>Tabelle7[[#This Row],[Menge t P2O5]]/Tabelle7[[#This Row],[Anzahl Lieferscheine]]</f>
        <v>0.26925714285714286</v>
      </c>
    </row>
    <row r="851" spans="1:14" x14ac:dyDescent="0.2">
      <c r="A851" s="2" t="s">
        <v>40</v>
      </c>
      <c r="B851" s="2" t="s">
        <v>37</v>
      </c>
      <c r="C851" s="2" t="s">
        <v>6</v>
      </c>
      <c r="D851" s="2" t="s">
        <v>7</v>
      </c>
      <c r="E851" s="2" t="s">
        <v>9</v>
      </c>
      <c r="F851" s="2" t="s">
        <v>61</v>
      </c>
      <c r="G851" s="1">
        <v>3341.95</v>
      </c>
      <c r="H851" s="1">
        <v>1396.4</v>
      </c>
      <c r="I851" s="4">
        <v>12</v>
      </c>
      <c r="J851" s="2" t="s">
        <v>71</v>
      </c>
      <c r="K851" s="1">
        <f>Tabelle7[[#This Row],[Menge kg Nges]]/1000</f>
        <v>3.3419499999999998</v>
      </c>
      <c r="L851" s="1">
        <f>Tabelle7[[#This Row],[Menge kg P2O5]]/1000</f>
        <v>1.3964000000000001</v>
      </c>
      <c r="M851" s="1">
        <f>Tabelle7[[#This Row],[Menge t Nges]]/Tabelle7[[#This Row],[Anzahl Lieferscheine]]</f>
        <v>0.27849583333333333</v>
      </c>
      <c r="N851" s="1">
        <f>Tabelle7[[#This Row],[Menge t P2O5]]/Tabelle7[[#This Row],[Anzahl Lieferscheine]]</f>
        <v>0.11636666666666667</v>
      </c>
    </row>
    <row r="852" spans="1:14" x14ac:dyDescent="0.2">
      <c r="A852" s="2" t="s">
        <v>40</v>
      </c>
      <c r="B852" s="2" t="s">
        <v>37</v>
      </c>
      <c r="C852" s="2" t="s">
        <v>6</v>
      </c>
      <c r="D852" s="2" t="s">
        <v>7</v>
      </c>
      <c r="E852" s="2" t="s">
        <v>10</v>
      </c>
      <c r="F852" s="2" t="s">
        <v>61</v>
      </c>
      <c r="G852" s="1">
        <v>170</v>
      </c>
      <c r="H852" s="1">
        <v>70</v>
      </c>
      <c r="I852" s="4">
        <v>1</v>
      </c>
      <c r="J852" s="2" t="s">
        <v>71</v>
      </c>
      <c r="K852" s="1">
        <f>Tabelle7[[#This Row],[Menge kg Nges]]/1000</f>
        <v>0.17</v>
      </c>
      <c r="L852" s="1">
        <f>Tabelle7[[#This Row],[Menge kg P2O5]]/1000</f>
        <v>7.0000000000000007E-2</v>
      </c>
      <c r="M852" s="1">
        <f>Tabelle7[[#This Row],[Menge t Nges]]/Tabelle7[[#This Row],[Anzahl Lieferscheine]]</f>
        <v>0.17</v>
      </c>
      <c r="N852" s="1">
        <f>Tabelle7[[#This Row],[Menge t P2O5]]/Tabelle7[[#This Row],[Anzahl Lieferscheine]]</f>
        <v>7.0000000000000007E-2</v>
      </c>
    </row>
    <row r="853" spans="1:14" x14ac:dyDescent="0.2">
      <c r="A853" s="2" t="s">
        <v>40</v>
      </c>
      <c r="B853" s="2" t="s">
        <v>37</v>
      </c>
      <c r="C853" s="2" t="s">
        <v>6</v>
      </c>
      <c r="D853" s="2" t="s">
        <v>7</v>
      </c>
      <c r="E853" s="2" t="s">
        <v>11</v>
      </c>
      <c r="F853" s="2" t="s">
        <v>61</v>
      </c>
      <c r="G853" s="1">
        <v>829.5</v>
      </c>
      <c r="H853" s="1">
        <v>592.5</v>
      </c>
      <c r="I853" s="4">
        <v>3</v>
      </c>
      <c r="J853" s="2" t="s">
        <v>71</v>
      </c>
      <c r="K853" s="1">
        <f>Tabelle7[[#This Row],[Menge kg Nges]]/1000</f>
        <v>0.82950000000000002</v>
      </c>
      <c r="L853" s="1">
        <f>Tabelle7[[#This Row],[Menge kg P2O5]]/1000</f>
        <v>0.59250000000000003</v>
      </c>
      <c r="M853" s="1">
        <f>Tabelle7[[#This Row],[Menge t Nges]]/Tabelle7[[#This Row],[Anzahl Lieferscheine]]</f>
        <v>0.27650000000000002</v>
      </c>
      <c r="N853" s="1">
        <f>Tabelle7[[#This Row],[Menge t P2O5]]/Tabelle7[[#This Row],[Anzahl Lieferscheine]]</f>
        <v>0.19750000000000001</v>
      </c>
    </row>
    <row r="854" spans="1:14" x14ac:dyDescent="0.2">
      <c r="A854" s="2" t="s">
        <v>40</v>
      </c>
      <c r="B854" s="2" t="s">
        <v>37</v>
      </c>
      <c r="C854" s="2" t="s">
        <v>6</v>
      </c>
      <c r="D854" s="2" t="s">
        <v>7</v>
      </c>
      <c r="E854" s="2" t="s">
        <v>12</v>
      </c>
      <c r="F854" s="2" t="s">
        <v>61</v>
      </c>
      <c r="G854" s="1">
        <v>21566.919999999995</v>
      </c>
      <c r="H854" s="1">
        <v>9219.1299999999992</v>
      </c>
      <c r="I854" s="4">
        <v>83</v>
      </c>
      <c r="J854" s="2" t="s">
        <v>71</v>
      </c>
      <c r="K854" s="1">
        <f>Tabelle7[[#This Row],[Menge kg Nges]]/1000</f>
        <v>21.566919999999996</v>
      </c>
      <c r="L854" s="1">
        <f>Tabelle7[[#This Row],[Menge kg P2O5]]/1000</f>
        <v>9.2191299999999998</v>
      </c>
      <c r="M854" s="1">
        <f>Tabelle7[[#This Row],[Menge t Nges]]/Tabelle7[[#This Row],[Anzahl Lieferscheine]]</f>
        <v>0.25984240963855415</v>
      </c>
      <c r="N854" s="1">
        <f>Tabelle7[[#This Row],[Menge t P2O5]]/Tabelle7[[#This Row],[Anzahl Lieferscheine]]</f>
        <v>0.11107385542168674</v>
      </c>
    </row>
    <row r="855" spans="1:14" x14ac:dyDescent="0.2">
      <c r="A855" s="2" t="s">
        <v>40</v>
      </c>
      <c r="B855" s="2" t="s">
        <v>37</v>
      </c>
      <c r="C855" s="2" t="s">
        <v>6</v>
      </c>
      <c r="D855" s="2" t="s">
        <v>7</v>
      </c>
      <c r="E855" s="2" t="s">
        <v>13</v>
      </c>
      <c r="F855" s="2" t="s">
        <v>61</v>
      </c>
      <c r="G855" s="1">
        <v>11866.960000000006</v>
      </c>
      <c r="H855" s="1">
        <v>6579.33</v>
      </c>
      <c r="I855" s="4">
        <v>51</v>
      </c>
      <c r="J855" s="2" t="s">
        <v>71</v>
      </c>
      <c r="K855" s="1">
        <f>Tabelle7[[#This Row],[Menge kg Nges]]/1000</f>
        <v>11.866960000000006</v>
      </c>
      <c r="L855" s="1">
        <f>Tabelle7[[#This Row],[Menge kg P2O5]]/1000</f>
        <v>6.5793299999999997</v>
      </c>
      <c r="M855" s="1">
        <f>Tabelle7[[#This Row],[Menge t Nges]]/Tabelle7[[#This Row],[Anzahl Lieferscheine]]</f>
        <v>0.23268549019607854</v>
      </c>
      <c r="N855" s="1">
        <f>Tabelle7[[#This Row],[Menge t P2O5]]/Tabelle7[[#This Row],[Anzahl Lieferscheine]]</f>
        <v>0.12900647058823528</v>
      </c>
    </row>
    <row r="856" spans="1:14" x14ac:dyDescent="0.2">
      <c r="A856" s="2" t="s">
        <v>40</v>
      </c>
      <c r="B856" s="2" t="s">
        <v>37</v>
      </c>
      <c r="C856" s="2" t="s">
        <v>6</v>
      </c>
      <c r="D856" s="2" t="s">
        <v>7</v>
      </c>
      <c r="E856" s="2" t="s">
        <v>14</v>
      </c>
      <c r="F856" s="2" t="s">
        <v>61</v>
      </c>
      <c r="G856" s="1">
        <v>14272.96</v>
      </c>
      <c r="H856" s="1">
        <v>6275.4999999999982</v>
      </c>
      <c r="I856" s="4">
        <v>63</v>
      </c>
      <c r="J856" s="2" t="s">
        <v>71</v>
      </c>
      <c r="K856" s="1">
        <f>Tabelle7[[#This Row],[Menge kg Nges]]/1000</f>
        <v>14.272959999999999</v>
      </c>
      <c r="L856" s="1">
        <f>Tabelle7[[#This Row],[Menge kg P2O5]]/1000</f>
        <v>6.2754999999999983</v>
      </c>
      <c r="M856" s="1">
        <f>Tabelle7[[#This Row],[Menge t Nges]]/Tabelle7[[#This Row],[Anzahl Lieferscheine]]</f>
        <v>0.22655492063492064</v>
      </c>
      <c r="N856" s="1">
        <f>Tabelle7[[#This Row],[Menge t P2O5]]/Tabelle7[[#This Row],[Anzahl Lieferscheine]]</f>
        <v>9.9611111111111081E-2</v>
      </c>
    </row>
    <row r="857" spans="1:14" x14ac:dyDescent="0.2">
      <c r="A857" s="2" t="s">
        <v>40</v>
      </c>
      <c r="B857" s="2" t="s">
        <v>37</v>
      </c>
      <c r="C857" s="2" t="s">
        <v>6</v>
      </c>
      <c r="D857" s="2" t="s">
        <v>15</v>
      </c>
      <c r="E857" s="2" t="s">
        <v>8</v>
      </c>
      <c r="F857" s="2" t="s">
        <v>61</v>
      </c>
      <c r="G857" s="1">
        <v>48</v>
      </c>
      <c r="H857" s="1">
        <v>28</v>
      </c>
      <c r="I857" s="4">
        <v>2</v>
      </c>
      <c r="J857" s="2" t="s">
        <v>71</v>
      </c>
      <c r="K857" s="1">
        <f>Tabelle7[[#This Row],[Menge kg Nges]]/1000</f>
        <v>4.8000000000000001E-2</v>
      </c>
      <c r="L857" s="1">
        <f>Tabelle7[[#This Row],[Menge kg P2O5]]/1000</f>
        <v>2.8000000000000001E-2</v>
      </c>
      <c r="M857" s="1">
        <f>Tabelle7[[#This Row],[Menge t Nges]]/Tabelle7[[#This Row],[Anzahl Lieferscheine]]</f>
        <v>2.4E-2</v>
      </c>
      <c r="N857" s="1">
        <f>Tabelle7[[#This Row],[Menge t P2O5]]/Tabelle7[[#This Row],[Anzahl Lieferscheine]]</f>
        <v>1.4E-2</v>
      </c>
    </row>
    <row r="858" spans="1:14" x14ac:dyDescent="0.2">
      <c r="A858" s="2" t="s">
        <v>40</v>
      </c>
      <c r="B858" s="2" t="s">
        <v>37</v>
      </c>
      <c r="C858" s="2" t="s">
        <v>6</v>
      </c>
      <c r="D858" s="2" t="s">
        <v>15</v>
      </c>
      <c r="E858" s="2" t="s">
        <v>18</v>
      </c>
      <c r="F858" s="2" t="s">
        <v>61</v>
      </c>
      <c r="G858" s="1">
        <v>280</v>
      </c>
      <c r="H858" s="1">
        <v>218</v>
      </c>
      <c r="I858" s="4">
        <v>2</v>
      </c>
      <c r="J858" s="2" t="s">
        <v>71</v>
      </c>
      <c r="K858" s="1">
        <f>Tabelle7[[#This Row],[Menge kg Nges]]/1000</f>
        <v>0.28000000000000003</v>
      </c>
      <c r="L858" s="1">
        <f>Tabelle7[[#This Row],[Menge kg P2O5]]/1000</f>
        <v>0.218</v>
      </c>
      <c r="M858" s="1">
        <f>Tabelle7[[#This Row],[Menge t Nges]]/Tabelle7[[#This Row],[Anzahl Lieferscheine]]</f>
        <v>0.14000000000000001</v>
      </c>
      <c r="N858" s="1">
        <f>Tabelle7[[#This Row],[Menge t P2O5]]/Tabelle7[[#This Row],[Anzahl Lieferscheine]]</f>
        <v>0.109</v>
      </c>
    </row>
    <row r="859" spans="1:14" x14ac:dyDescent="0.2">
      <c r="A859" s="2" t="s">
        <v>40</v>
      </c>
      <c r="B859" s="2" t="s">
        <v>37</v>
      </c>
      <c r="C859" s="2" t="s">
        <v>6</v>
      </c>
      <c r="D859" s="2" t="s">
        <v>15</v>
      </c>
      <c r="E859" s="2" t="s">
        <v>20</v>
      </c>
      <c r="F859" s="2" t="s">
        <v>61</v>
      </c>
      <c r="G859" s="1">
        <v>81.599999999999994</v>
      </c>
      <c r="H859" s="1">
        <v>60</v>
      </c>
      <c r="I859" s="4">
        <v>1</v>
      </c>
      <c r="J859" s="2" t="s">
        <v>71</v>
      </c>
      <c r="K859" s="1">
        <f>Tabelle7[[#This Row],[Menge kg Nges]]/1000</f>
        <v>8.1599999999999992E-2</v>
      </c>
      <c r="L859" s="1">
        <f>Tabelle7[[#This Row],[Menge kg P2O5]]/1000</f>
        <v>0.06</v>
      </c>
      <c r="M859" s="1">
        <f>Tabelle7[[#This Row],[Menge t Nges]]/Tabelle7[[#This Row],[Anzahl Lieferscheine]]</f>
        <v>8.1599999999999992E-2</v>
      </c>
      <c r="N859" s="1">
        <f>Tabelle7[[#This Row],[Menge t P2O5]]/Tabelle7[[#This Row],[Anzahl Lieferscheine]]</f>
        <v>0.06</v>
      </c>
    </row>
    <row r="860" spans="1:14" x14ac:dyDescent="0.2">
      <c r="A860" s="2" t="s">
        <v>40</v>
      </c>
      <c r="B860" s="2" t="s">
        <v>37</v>
      </c>
      <c r="C860" s="2" t="s">
        <v>6</v>
      </c>
      <c r="D860" s="2" t="s">
        <v>15</v>
      </c>
      <c r="E860" s="2" t="s">
        <v>9</v>
      </c>
      <c r="F860" s="2" t="s">
        <v>61</v>
      </c>
      <c r="G860" s="1">
        <v>118.3</v>
      </c>
      <c r="H860" s="1">
        <v>78.75</v>
      </c>
      <c r="I860" s="4">
        <v>1</v>
      </c>
      <c r="J860" s="2" t="s">
        <v>71</v>
      </c>
      <c r="K860" s="1">
        <f>Tabelle7[[#This Row],[Menge kg Nges]]/1000</f>
        <v>0.1183</v>
      </c>
      <c r="L860" s="1">
        <f>Tabelle7[[#This Row],[Menge kg P2O5]]/1000</f>
        <v>7.8750000000000001E-2</v>
      </c>
      <c r="M860" s="1">
        <f>Tabelle7[[#This Row],[Menge t Nges]]/Tabelle7[[#This Row],[Anzahl Lieferscheine]]</f>
        <v>0.1183</v>
      </c>
      <c r="N860" s="1">
        <f>Tabelle7[[#This Row],[Menge t P2O5]]/Tabelle7[[#This Row],[Anzahl Lieferscheine]]</f>
        <v>7.8750000000000001E-2</v>
      </c>
    </row>
    <row r="861" spans="1:14" x14ac:dyDescent="0.2">
      <c r="A861" s="2" t="s">
        <v>40</v>
      </c>
      <c r="B861" s="2" t="s">
        <v>37</v>
      </c>
      <c r="C861" s="2" t="s">
        <v>25</v>
      </c>
      <c r="D861" s="2" t="s">
        <v>25</v>
      </c>
      <c r="E861" s="2" t="s">
        <v>26</v>
      </c>
      <c r="F861" s="2" t="s">
        <v>61</v>
      </c>
      <c r="G861" s="1">
        <v>2653</v>
      </c>
      <c r="H861" s="1">
        <v>1090</v>
      </c>
      <c r="I861" s="4">
        <v>12</v>
      </c>
      <c r="J861" s="2" t="s">
        <v>71</v>
      </c>
      <c r="K861" s="1">
        <f>Tabelle7[[#This Row],[Menge kg Nges]]/1000</f>
        <v>2.653</v>
      </c>
      <c r="L861" s="1">
        <f>Tabelle7[[#This Row],[Menge kg P2O5]]/1000</f>
        <v>1.0900000000000001</v>
      </c>
      <c r="M861" s="1">
        <f>Tabelle7[[#This Row],[Menge t Nges]]/Tabelle7[[#This Row],[Anzahl Lieferscheine]]</f>
        <v>0.22108333333333333</v>
      </c>
      <c r="N861" s="1">
        <f>Tabelle7[[#This Row],[Menge t P2O5]]/Tabelle7[[#This Row],[Anzahl Lieferscheine]]</f>
        <v>9.0833333333333335E-2</v>
      </c>
    </row>
    <row r="862" spans="1:14" x14ac:dyDescent="0.2">
      <c r="A862" s="2" t="s">
        <v>40</v>
      </c>
      <c r="B862" s="2" t="s">
        <v>37</v>
      </c>
      <c r="C862" s="2" t="s">
        <v>63</v>
      </c>
      <c r="D862" s="2" t="s">
        <v>63</v>
      </c>
      <c r="E862" s="2" t="s">
        <v>63</v>
      </c>
      <c r="F862" s="2" t="s">
        <v>61</v>
      </c>
      <c r="G862" s="1">
        <v>228.4</v>
      </c>
      <c r="H862" s="1">
        <v>204.49</v>
      </c>
      <c r="I862" s="4">
        <v>2</v>
      </c>
      <c r="J862" s="2" t="s">
        <v>71</v>
      </c>
      <c r="K862" s="1">
        <f>Tabelle7[[#This Row],[Menge kg Nges]]/1000</f>
        <v>0.22839999999999999</v>
      </c>
      <c r="L862" s="1">
        <f>Tabelle7[[#This Row],[Menge kg P2O5]]/1000</f>
        <v>0.20449000000000001</v>
      </c>
      <c r="M862" s="1">
        <f>Tabelle7[[#This Row],[Menge t Nges]]/Tabelle7[[#This Row],[Anzahl Lieferscheine]]</f>
        <v>0.1142</v>
      </c>
      <c r="N862" s="1">
        <f>Tabelle7[[#This Row],[Menge t P2O5]]/Tabelle7[[#This Row],[Anzahl Lieferscheine]]</f>
        <v>0.102245</v>
      </c>
    </row>
    <row r="863" spans="1:14" x14ac:dyDescent="0.2">
      <c r="A863" s="2" t="s">
        <v>40</v>
      </c>
      <c r="B863" s="2" t="s">
        <v>38</v>
      </c>
      <c r="C863" s="2" t="s">
        <v>6</v>
      </c>
      <c r="D863" s="2" t="s">
        <v>7</v>
      </c>
      <c r="E863" s="2" t="s">
        <v>9</v>
      </c>
      <c r="F863" s="2" t="s">
        <v>61</v>
      </c>
      <c r="G863" s="1">
        <v>1864.25</v>
      </c>
      <c r="H863" s="1">
        <v>768</v>
      </c>
      <c r="I863" s="4">
        <v>8</v>
      </c>
      <c r="J863" s="2" t="s">
        <v>71</v>
      </c>
      <c r="K863" s="1">
        <f>Tabelle7[[#This Row],[Menge kg Nges]]/1000</f>
        <v>1.86425</v>
      </c>
      <c r="L863" s="1">
        <f>Tabelle7[[#This Row],[Menge kg P2O5]]/1000</f>
        <v>0.76800000000000002</v>
      </c>
      <c r="M863" s="1">
        <f>Tabelle7[[#This Row],[Menge t Nges]]/Tabelle7[[#This Row],[Anzahl Lieferscheine]]</f>
        <v>0.23303125</v>
      </c>
      <c r="N863" s="1">
        <f>Tabelle7[[#This Row],[Menge t P2O5]]/Tabelle7[[#This Row],[Anzahl Lieferscheine]]</f>
        <v>9.6000000000000002E-2</v>
      </c>
    </row>
    <row r="864" spans="1:14" x14ac:dyDescent="0.2">
      <c r="A864" s="2" t="s">
        <v>40</v>
      </c>
      <c r="B864" s="2" t="s">
        <v>38</v>
      </c>
      <c r="C864" s="2" t="s">
        <v>6</v>
      </c>
      <c r="D864" s="2" t="s">
        <v>7</v>
      </c>
      <c r="E864" s="2" t="s">
        <v>12</v>
      </c>
      <c r="F864" s="2" t="s">
        <v>61</v>
      </c>
      <c r="G864" s="1">
        <v>1794.79</v>
      </c>
      <c r="H864" s="1">
        <v>746.95</v>
      </c>
      <c r="I864" s="4">
        <v>5</v>
      </c>
      <c r="J864" s="2" t="s">
        <v>71</v>
      </c>
      <c r="K864" s="1">
        <f>Tabelle7[[#This Row],[Menge kg Nges]]/1000</f>
        <v>1.7947899999999999</v>
      </c>
      <c r="L864" s="1">
        <f>Tabelle7[[#This Row],[Menge kg P2O5]]/1000</f>
        <v>0.74695</v>
      </c>
      <c r="M864" s="1">
        <f>Tabelle7[[#This Row],[Menge t Nges]]/Tabelle7[[#This Row],[Anzahl Lieferscheine]]</f>
        <v>0.358958</v>
      </c>
      <c r="N864" s="1">
        <f>Tabelle7[[#This Row],[Menge t P2O5]]/Tabelle7[[#This Row],[Anzahl Lieferscheine]]</f>
        <v>0.14939</v>
      </c>
    </row>
    <row r="865" spans="1:14" x14ac:dyDescent="0.2">
      <c r="A865" s="2" t="s">
        <v>40</v>
      </c>
      <c r="B865" s="2" t="s">
        <v>38</v>
      </c>
      <c r="C865" s="2" t="s">
        <v>6</v>
      </c>
      <c r="D865" s="2" t="s">
        <v>7</v>
      </c>
      <c r="E865" s="2" t="s">
        <v>14</v>
      </c>
      <c r="F865" s="2" t="s">
        <v>61</v>
      </c>
      <c r="G865" s="1">
        <v>567</v>
      </c>
      <c r="H865" s="1">
        <v>291.60000000000002</v>
      </c>
      <c r="I865" s="4">
        <v>1</v>
      </c>
      <c r="J865" s="2" t="s">
        <v>71</v>
      </c>
      <c r="K865" s="1">
        <f>Tabelle7[[#This Row],[Menge kg Nges]]/1000</f>
        <v>0.56699999999999995</v>
      </c>
      <c r="L865" s="1">
        <f>Tabelle7[[#This Row],[Menge kg P2O5]]/1000</f>
        <v>0.29160000000000003</v>
      </c>
      <c r="M865" s="1">
        <f>Tabelle7[[#This Row],[Menge t Nges]]/Tabelle7[[#This Row],[Anzahl Lieferscheine]]</f>
        <v>0.56699999999999995</v>
      </c>
      <c r="N865" s="1">
        <f>Tabelle7[[#This Row],[Menge t P2O5]]/Tabelle7[[#This Row],[Anzahl Lieferscheine]]</f>
        <v>0.29160000000000003</v>
      </c>
    </row>
    <row r="866" spans="1:14" x14ac:dyDescent="0.2">
      <c r="A866" s="2" t="s">
        <v>40</v>
      </c>
      <c r="B866" s="2" t="s">
        <v>38</v>
      </c>
      <c r="C866" s="2" t="s">
        <v>6</v>
      </c>
      <c r="D866" s="2" t="s">
        <v>15</v>
      </c>
      <c r="E866" s="2" t="s">
        <v>18</v>
      </c>
      <c r="F866" s="2" t="s">
        <v>61</v>
      </c>
      <c r="G866" s="1">
        <v>313.06</v>
      </c>
      <c r="H866" s="1">
        <v>264</v>
      </c>
      <c r="I866" s="4">
        <v>1</v>
      </c>
      <c r="J866" s="2" t="s">
        <v>71</v>
      </c>
      <c r="K866" s="1">
        <f>Tabelle7[[#This Row],[Menge kg Nges]]/1000</f>
        <v>0.31306</v>
      </c>
      <c r="L866" s="1">
        <f>Tabelle7[[#This Row],[Menge kg P2O5]]/1000</f>
        <v>0.26400000000000001</v>
      </c>
      <c r="M866" s="1">
        <f>Tabelle7[[#This Row],[Menge t Nges]]/Tabelle7[[#This Row],[Anzahl Lieferscheine]]</f>
        <v>0.31306</v>
      </c>
      <c r="N866" s="1">
        <f>Tabelle7[[#This Row],[Menge t P2O5]]/Tabelle7[[#This Row],[Anzahl Lieferscheine]]</f>
        <v>0.26400000000000001</v>
      </c>
    </row>
    <row r="867" spans="1:14" x14ac:dyDescent="0.2">
      <c r="A867" s="2" t="s">
        <v>40</v>
      </c>
      <c r="B867" s="2" t="s">
        <v>38</v>
      </c>
      <c r="C867" s="2" t="s">
        <v>6</v>
      </c>
      <c r="D867" s="2" t="s">
        <v>15</v>
      </c>
      <c r="E867" s="2" t="s">
        <v>21</v>
      </c>
      <c r="F867" s="2" t="s">
        <v>61</v>
      </c>
      <c r="G867" s="1">
        <v>840</v>
      </c>
      <c r="H867" s="1">
        <v>480</v>
      </c>
      <c r="I867" s="4">
        <v>2</v>
      </c>
      <c r="J867" s="2" t="s">
        <v>71</v>
      </c>
      <c r="K867" s="1">
        <f>Tabelle7[[#This Row],[Menge kg Nges]]/1000</f>
        <v>0.84</v>
      </c>
      <c r="L867" s="1">
        <f>Tabelle7[[#This Row],[Menge kg P2O5]]/1000</f>
        <v>0.48</v>
      </c>
      <c r="M867" s="1">
        <f>Tabelle7[[#This Row],[Menge t Nges]]/Tabelle7[[#This Row],[Anzahl Lieferscheine]]</f>
        <v>0.42</v>
      </c>
      <c r="N867" s="1">
        <f>Tabelle7[[#This Row],[Menge t P2O5]]/Tabelle7[[#This Row],[Anzahl Lieferscheine]]</f>
        <v>0.24</v>
      </c>
    </row>
    <row r="868" spans="1:14" x14ac:dyDescent="0.2">
      <c r="A868" s="2" t="s">
        <v>40</v>
      </c>
      <c r="B868" s="2" t="s">
        <v>38</v>
      </c>
      <c r="C868" s="2" t="s">
        <v>6</v>
      </c>
      <c r="D868" s="2" t="s">
        <v>15</v>
      </c>
      <c r="E868" s="2" t="s">
        <v>9</v>
      </c>
      <c r="F868" s="2" t="s">
        <v>61</v>
      </c>
      <c r="G868" s="1">
        <v>368</v>
      </c>
      <c r="H868" s="1">
        <v>165</v>
      </c>
      <c r="I868" s="4">
        <v>2</v>
      </c>
      <c r="J868" s="2" t="s">
        <v>71</v>
      </c>
      <c r="K868" s="1">
        <f>Tabelle7[[#This Row],[Menge kg Nges]]/1000</f>
        <v>0.36799999999999999</v>
      </c>
      <c r="L868" s="1">
        <f>Tabelle7[[#This Row],[Menge kg P2O5]]/1000</f>
        <v>0.16500000000000001</v>
      </c>
      <c r="M868" s="1">
        <f>Tabelle7[[#This Row],[Menge t Nges]]/Tabelle7[[#This Row],[Anzahl Lieferscheine]]</f>
        <v>0.184</v>
      </c>
      <c r="N868" s="1">
        <f>Tabelle7[[#This Row],[Menge t P2O5]]/Tabelle7[[#This Row],[Anzahl Lieferscheine]]</f>
        <v>8.2500000000000004E-2</v>
      </c>
    </row>
    <row r="869" spans="1:14" x14ac:dyDescent="0.2">
      <c r="A869" s="2" t="s">
        <v>40</v>
      </c>
      <c r="B869" s="2" t="s">
        <v>38</v>
      </c>
      <c r="C869" s="2" t="s">
        <v>6</v>
      </c>
      <c r="D869" s="2" t="s">
        <v>15</v>
      </c>
      <c r="E869" s="2" t="s">
        <v>24</v>
      </c>
      <c r="F869" s="2" t="s">
        <v>61</v>
      </c>
      <c r="G869" s="1">
        <v>840</v>
      </c>
      <c r="H869" s="1">
        <v>690</v>
      </c>
      <c r="I869" s="4">
        <v>2</v>
      </c>
      <c r="J869" s="2" t="s">
        <v>71</v>
      </c>
      <c r="K869" s="1">
        <f>Tabelle7[[#This Row],[Menge kg Nges]]/1000</f>
        <v>0.84</v>
      </c>
      <c r="L869" s="1">
        <f>Tabelle7[[#This Row],[Menge kg P2O5]]/1000</f>
        <v>0.69</v>
      </c>
      <c r="M869" s="1">
        <f>Tabelle7[[#This Row],[Menge t Nges]]/Tabelle7[[#This Row],[Anzahl Lieferscheine]]</f>
        <v>0.42</v>
      </c>
      <c r="N869" s="1">
        <f>Tabelle7[[#This Row],[Menge t P2O5]]/Tabelle7[[#This Row],[Anzahl Lieferscheine]]</f>
        <v>0.34499999999999997</v>
      </c>
    </row>
    <row r="870" spans="1:14" x14ac:dyDescent="0.2">
      <c r="A870" s="2" t="s">
        <v>40</v>
      </c>
      <c r="B870" s="2" t="s">
        <v>38</v>
      </c>
      <c r="C870" s="2" t="s">
        <v>25</v>
      </c>
      <c r="D870" s="2" t="s">
        <v>25</v>
      </c>
      <c r="E870" s="2" t="s">
        <v>26</v>
      </c>
      <c r="F870" s="2" t="s">
        <v>61</v>
      </c>
      <c r="G870" s="1">
        <v>2256.8000000000002</v>
      </c>
      <c r="H870" s="1">
        <v>1230.2</v>
      </c>
      <c r="I870" s="4">
        <v>5</v>
      </c>
      <c r="J870" s="2" t="s">
        <v>71</v>
      </c>
      <c r="K870" s="1">
        <f>Tabelle7[[#This Row],[Menge kg Nges]]/1000</f>
        <v>2.2568000000000001</v>
      </c>
      <c r="L870" s="1">
        <f>Tabelle7[[#This Row],[Menge kg P2O5]]/1000</f>
        <v>1.2302</v>
      </c>
      <c r="M870" s="1">
        <f>Tabelle7[[#This Row],[Menge t Nges]]/Tabelle7[[#This Row],[Anzahl Lieferscheine]]</f>
        <v>0.45136000000000004</v>
      </c>
      <c r="N870" s="1">
        <f>Tabelle7[[#This Row],[Menge t P2O5]]/Tabelle7[[#This Row],[Anzahl Lieferscheine]]</f>
        <v>0.24603999999999998</v>
      </c>
    </row>
    <row r="871" spans="1:14" x14ac:dyDescent="0.2">
      <c r="A871" s="2" t="s">
        <v>40</v>
      </c>
      <c r="B871" s="2" t="s">
        <v>38</v>
      </c>
      <c r="C871" s="2" t="s">
        <v>63</v>
      </c>
      <c r="D871" s="2" t="s">
        <v>63</v>
      </c>
      <c r="E871" s="2" t="s">
        <v>63</v>
      </c>
      <c r="F871" s="2" t="s">
        <v>61</v>
      </c>
      <c r="G871" s="1">
        <v>240</v>
      </c>
      <c r="H871" s="1">
        <v>208</v>
      </c>
      <c r="I871" s="4">
        <v>1</v>
      </c>
      <c r="J871" s="2" t="s">
        <v>71</v>
      </c>
      <c r="K871" s="1">
        <f>Tabelle7[[#This Row],[Menge kg Nges]]/1000</f>
        <v>0.24</v>
      </c>
      <c r="L871" s="1">
        <f>Tabelle7[[#This Row],[Menge kg P2O5]]/1000</f>
        <v>0.20799999999999999</v>
      </c>
      <c r="M871" s="1">
        <f>Tabelle7[[#This Row],[Menge t Nges]]/Tabelle7[[#This Row],[Anzahl Lieferscheine]]</f>
        <v>0.24</v>
      </c>
      <c r="N871" s="1">
        <f>Tabelle7[[#This Row],[Menge t P2O5]]/Tabelle7[[#This Row],[Anzahl Lieferscheine]]</f>
        <v>0.20799999999999999</v>
      </c>
    </row>
    <row r="872" spans="1:14" x14ac:dyDescent="0.2">
      <c r="A872" s="2" t="s">
        <v>40</v>
      </c>
      <c r="B872" s="2" t="s">
        <v>40</v>
      </c>
      <c r="C872" s="2" t="s">
        <v>6</v>
      </c>
      <c r="D872" s="2" t="s">
        <v>7</v>
      </c>
      <c r="E872" s="2" t="s">
        <v>8</v>
      </c>
      <c r="F872" s="2" t="s">
        <v>61</v>
      </c>
      <c r="G872" s="1">
        <v>173564.26000000004</v>
      </c>
      <c r="H872" s="1">
        <v>69993.170000000027</v>
      </c>
      <c r="I872" s="4">
        <v>294</v>
      </c>
      <c r="J872" s="2" t="s">
        <v>71</v>
      </c>
      <c r="K872" s="1">
        <f>Tabelle7[[#This Row],[Menge kg Nges]]/1000</f>
        <v>173.56426000000005</v>
      </c>
      <c r="L872" s="1">
        <f>Tabelle7[[#This Row],[Menge kg P2O5]]/1000</f>
        <v>69.993170000000021</v>
      </c>
      <c r="M872" s="1">
        <f>Tabelle7[[#This Row],[Menge t Nges]]/Tabelle7[[#This Row],[Anzahl Lieferscheine]]</f>
        <v>0.59035462585034026</v>
      </c>
      <c r="N872" s="1">
        <f>Tabelle7[[#This Row],[Menge t P2O5]]/Tabelle7[[#This Row],[Anzahl Lieferscheine]]</f>
        <v>0.23807200680272117</v>
      </c>
    </row>
    <row r="873" spans="1:14" x14ac:dyDescent="0.2">
      <c r="A873" s="2" t="s">
        <v>40</v>
      </c>
      <c r="B873" s="2" t="s">
        <v>40</v>
      </c>
      <c r="C873" s="2" t="s">
        <v>6</v>
      </c>
      <c r="D873" s="2" t="s">
        <v>7</v>
      </c>
      <c r="E873" s="2" t="s">
        <v>9</v>
      </c>
      <c r="F873" s="2" t="s">
        <v>61</v>
      </c>
      <c r="G873" s="1">
        <v>179212.39000000007</v>
      </c>
      <c r="H873" s="1">
        <v>76512.559999999983</v>
      </c>
      <c r="I873" s="4">
        <v>610</v>
      </c>
      <c r="J873" s="2" t="s">
        <v>71</v>
      </c>
      <c r="K873" s="1">
        <f>Tabelle7[[#This Row],[Menge kg Nges]]/1000</f>
        <v>179.21239000000008</v>
      </c>
      <c r="L873" s="1">
        <f>Tabelle7[[#This Row],[Menge kg P2O5]]/1000</f>
        <v>76.512559999999979</v>
      </c>
      <c r="M873" s="1">
        <f>Tabelle7[[#This Row],[Menge t Nges]]/Tabelle7[[#This Row],[Anzahl Lieferscheine]]</f>
        <v>0.29379080327868867</v>
      </c>
      <c r="N873" s="1">
        <f>Tabelle7[[#This Row],[Menge t P2O5]]/Tabelle7[[#This Row],[Anzahl Lieferscheine]]</f>
        <v>0.12543042622950817</v>
      </c>
    </row>
    <row r="874" spans="1:14" x14ac:dyDescent="0.2">
      <c r="A874" s="2" t="s">
        <v>40</v>
      </c>
      <c r="B874" s="2" t="s">
        <v>40</v>
      </c>
      <c r="C874" s="2" t="s">
        <v>6</v>
      </c>
      <c r="D874" s="2" t="s">
        <v>7</v>
      </c>
      <c r="E874" s="2" t="s">
        <v>10</v>
      </c>
      <c r="F874" s="2" t="s">
        <v>61</v>
      </c>
      <c r="G874" s="1">
        <v>5323.5700000000006</v>
      </c>
      <c r="H874" s="1">
        <v>2038.6300000000003</v>
      </c>
      <c r="I874" s="4">
        <v>23</v>
      </c>
      <c r="J874" s="2" t="s">
        <v>71</v>
      </c>
      <c r="K874" s="1">
        <f>Tabelle7[[#This Row],[Menge kg Nges]]/1000</f>
        <v>5.323570000000001</v>
      </c>
      <c r="L874" s="1">
        <f>Tabelle7[[#This Row],[Menge kg P2O5]]/1000</f>
        <v>2.0386300000000004</v>
      </c>
      <c r="M874" s="1">
        <f>Tabelle7[[#This Row],[Menge t Nges]]/Tabelle7[[#This Row],[Anzahl Lieferscheine]]</f>
        <v>0.23145956521739136</v>
      </c>
      <c r="N874" s="1">
        <f>Tabelle7[[#This Row],[Menge t P2O5]]/Tabelle7[[#This Row],[Anzahl Lieferscheine]]</f>
        <v>8.8636086956521754E-2</v>
      </c>
    </row>
    <row r="875" spans="1:14" x14ac:dyDescent="0.2">
      <c r="A875" s="2" t="s">
        <v>40</v>
      </c>
      <c r="B875" s="2" t="s">
        <v>40</v>
      </c>
      <c r="C875" s="2" t="s">
        <v>6</v>
      </c>
      <c r="D875" s="2" t="s">
        <v>7</v>
      </c>
      <c r="E875" s="2" t="s">
        <v>11</v>
      </c>
      <c r="F875" s="2" t="s">
        <v>61</v>
      </c>
      <c r="G875" s="1">
        <v>80679.820000000007</v>
      </c>
      <c r="H875" s="1">
        <v>37630.990000000005</v>
      </c>
      <c r="I875" s="4">
        <v>120</v>
      </c>
      <c r="J875" s="2" t="s">
        <v>71</v>
      </c>
      <c r="K875" s="1">
        <f>Tabelle7[[#This Row],[Menge kg Nges]]/1000</f>
        <v>80.679820000000007</v>
      </c>
      <c r="L875" s="1">
        <f>Tabelle7[[#This Row],[Menge kg P2O5]]/1000</f>
        <v>37.630990000000004</v>
      </c>
      <c r="M875" s="1">
        <f>Tabelle7[[#This Row],[Menge t Nges]]/Tabelle7[[#This Row],[Anzahl Lieferscheine]]</f>
        <v>0.67233183333333335</v>
      </c>
      <c r="N875" s="1">
        <f>Tabelle7[[#This Row],[Menge t P2O5]]/Tabelle7[[#This Row],[Anzahl Lieferscheine]]</f>
        <v>0.31359158333333337</v>
      </c>
    </row>
    <row r="876" spans="1:14" x14ac:dyDescent="0.2">
      <c r="A876" s="2" t="s">
        <v>40</v>
      </c>
      <c r="B876" s="2" t="s">
        <v>40</v>
      </c>
      <c r="C876" s="2" t="s">
        <v>6</v>
      </c>
      <c r="D876" s="2" t="s">
        <v>7</v>
      </c>
      <c r="E876" s="2" t="s">
        <v>12</v>
      </c>
      <c r="F876" s="2" t="s">
        <v>61</v>
      </c>
      <c r="G876" s="1">
        <v>442266.33999999985</v>
      </c>
      <c r="H876" s="1">
        <v>186812.89000000013</v>
      </c>
      <c r="I876" s="4">
        <v>1417</v>
      </c>
      <c r="J876" s="2" t="s">
        <v>71</v>
      </c>
      <c r="K876" s="1">
        <f>Tabelle7[[#This Row],[Menge kg Nges]]/1000</f>
        <v>442.26633999999984</v>
      </c>
      <c r="L876" s="1">
        <f>Tabelle7[[#This Row],[Menge kg P2O5]]/1000</f>
        <v>186.81289000000012</v>
      </c>
      <c r="M876" s="1">
        <f>Tabelle7[[#This Row],[Menge t Nges]]/Tabelle7[[#This Row],[Anzahl Lieferscheine]]</f>
        <v>0.31211456598447412</v>
      </c>
      <c r="N876" s="1">
        <f>Tabelle7[[#This Row],[Menge t P2O5]]/Tabelle7[[#This Row],[Anzahl Lieferscheine]]</f>
        <v>0.1318369019054341</v>
      </c>
    </row>
    <row r="877" spans="1:14" x14ac:dyDescent="0.2">
      <c r="A877" s="2" t="s">
        <v>40</v>
      </c>
      <c r="B877" s="2" t="s">
        <v>40</v>
      </c>
      <c r="C877" s="2" t="s">
        <v>6</v>
      </c>
      <c r="D877" s="2" t="s">
        <v>7</v>
      </c>
      <c r="E877" s="2" t="s">
        <v>13</v>
      </c>
      <c r="F877" s="2" t="s">
        <v>61</v>
      </c>
      <c r="G877" s="1">
        <v>133264.79000000007</v>
      </c>
      <c r="H877" s="1">
        <v>74039.259999999966</v>
      </c>
      <c r="I877" s="4">
        <v>508</v>
      </c>
      <c r="J877" s="2" t="s">
        <v>71</v>
      </c>
      <c r="K877" s="1">
        <f>Tabelle7[[#This Row],[Menge kg Nges]]/1000</f>
        <v>133.26479000000006</v>
      </c>
      <c r="L877" s="1">
        <f>Tabelle7[[#This Row],[Menge kg P2O5]]/1000</f>
        <v>74.03925999999997</v>
      </c>
      <c r="M877" s="1">
        <f>Tabelle7[[#This Row],[Menge t Nges]]/Tabelle7[[#This Row],[Anzahl Lieferscheine]]</f>
        <v>0.26233226377952767</v>
      </c>
      <c r="N877" s="1">
        <f>Tabelle7[[#This Row],[Menge t P2O5]]/Tabelle7[[#This Row],[Anzahl Lieferscheine]]</f>
        <v>0.14574657480314954</v>
      </c>
    </row>
    <row r="878" spans="1:14" x14ac:dyDescent="0.2">
      <c r="A878" s="2" t="s">
        <v>40</v>
      </c>
      <c r="B878" s="2" t="s">
        <v>40</v>
      </c>
      <c r="C878" s="2" t="s">
        <v>6</v>
      </c>
      <c r="D878" s="2" t="s">
        <v>7</v>
      </c>
      <c r="E878" s="2" t="s">
        <v>14</v>
      </c>
      <c r="F878" s="2" t="s">
        <v>61</v>
      </c>
      <c r="G878" s="1">
        <v>237876.77000000002</v>
      </c>
      <c r="H878" s="1">
        <v>114284.64000000001</v>
      </c>
      <c r="I878" s="4">
        <v>806</v>
      </c>
      <c r="J878" s="2" t="s">
        <v>71</v>
      </c>
      <c r="K878" s="1">
        <f>Tabelle7[[#This Row],[Menge kg Nges]]/1000</f>
        <v>237.87677000000002</v>
      </c>
      <c r="L878" s="1">
        <f>Tabelle7[[#This Row],[Menge kg P2O5]]/1000</f>
        <v>114.28464000000001</v>
      </c>
      <c r="M878" s="1">
        <f>Tabelle7[[#This Row],[Menge t Nges]]/Tabelle7[[#This Row],[Anzahl Lieferscheine]]</f>
        <v>0.29513246898263029</v>
      </c>
      <c r="N878" s="1">
        <f>Tabelle7[[#This Row],[Menge t P2O5]]/Tabelle7[[#This Row],[Anzahl Lieferscheine]]</f>
        <v>0.14179235732009926</v>
      </c>
    </row>
    <row r="879" spans="1:14" x14ac:dyDescent="0.2">
      <c r="A879" s="2" t="s">
        <v>40</v>
      </c>
      <c r="B879" s="2" t="s">
        <v>40</v>
      </c>
      <c r="C879" s="2" t="s">
        <v>6</v>
      </c>
      <c r="D879" s="2" t="s">
        <v>15</v>
      </c>
      <c r="E879" s="2" t="s">
        <v>8</v>
      </c>
      <c r="F879" s="2" t="s">
        <v>61</v>
      </c>
      <c r="G879" s="1">
        <v>2872.8999999999996</v>
      </c>
      <c r="H879" s="1">
        <v>2046.85</v>
      </c>
      <c r="I879" s="4">
        <v>17</v>
      </c>
      <c r="J879" s="2" t="s">
        <v>71</v>
      </c>
      <c r="K879" s="1">
        <f>Tabelle7[[#This Row],[Menge kg Nges]]/1000</f>
        <v>2.8728999999999996</v>
      </c>
      <c r="L879" s="1">
        <f>Tabelle7[[#This Row],[Menge kg P2O5]]/1000</f>
        <v>2.0468500000000001</v>
      </c>
      <c r="M879" s="1">
        <f>Tabelle7[[#This Row],[Menge t Nges]]/Tabelle7[[#This Row],[Anzahl Lieferscheine]]</f>
        <v>0.16899411764705879</v>
      </c>
      <c r="N879" s="1">
        <f>Tabelle7[[#This Row],[Menge t P2O5]]/Tabelle7[[#This Row],[Anzahl Lieferscheine]]</f>
        <v>0.12040294117647059</v>
      </c>
    </row>
    <row r="880" spans="1:14" x14ac:dyDescent="0.2">
      <c r="A880" s="2" t="s">
        <v>40</v>
      </c>
      <c r="B880" s="2" t="s">
        <v>40</v>
      </c>
      <c r="C880" s="2" t="s">
        <v>6</v>
      </c>
      <c r="D880" s="2" t="s">
        <v>15</v>
      </c>
      <c r="E880" s="2" t="s">
        <v>17</v>
      </c>
      <c r="F880" s="2" t="s">
        <v>61</v>
      </c>
      <c r="G880" s="1">
        <v>3601.79</v>
      </c>
      <c r="H880" s="1">
        <v>1638.57</v>
      </c>
      <c r="I880" s="4">
        <v>13</v>
      </c>
      <c r="J880" s="2" t="s">
        <v>71</v>
      </c>
      <c r="K880" s="1">
        <f>Tabelle7[[#This Row],[Menge kg Nges]]/1000</f>
        <v>3.6017899999999998</v>
      </c>
      <c r="L880" s="1">
        <f>Tabelle7[[#This Row],[Menge kg P2O5]]/1000</f>
        <v>1.6385699999999999</v>
      </c>
      <c r="M880" s="1">
        <f>Tabelle7[[#This Row],[Menge t Nges]]/Tabelle7[[#This Row],[Anzahl Lieferscheine]]</f>
        <v>0.27706076923076922</v>
      </c>
      <c r="N880" s="1">
        <f>Tabelle7[[#This Row],[Menge t P2O5]]/Tabelle7[[#This Row],[Anzahl Lieferscheine]]</f>
        <v>0.12604384615384615</v>
      </c>
    </row>
    <row r="881" spans="1:14" x14ac:dyDescent="0.2">
      <c r="A881" s="2" t="s">
        <v>40</v>
      </c>
      <c r="B881" s="2" t="s">
        <v>40</v>
      </c>
      <c r="C881" s="2" t="s">
        <v>6</v>
      </c>
      <c r="D881" s="2" t="s">
        <v>15</v>
      </c>
      <c r="E881" s="2" t="s">
        <v>35</v>
      </c>
      <c r="F881" s="2" t="s">
        <v>61</v>
      </c>
      <c r="G881" s="1">
        <v>1066.4000000000001</v>
      </c>
      <c r="H881" s="1">
        <v>825.59999999999991</v>
      </c>
      <c r="I881" s="4">
        <v>3</v>
      </c>
      <c r="J881" s="2" t="s">
        <v>71</v>
      </c>
      <c r="K881" s="1">
        <f>Tabelle7[[#This Row],[Menge kg Nges]]/1000</f>
        <v>1.0664</v>
      </c>
      <c r="L881" s="1">
        <f>Tabelle7[[#This Row],[Menge kg P2O5]]/1000</f>
        <v>0.82559999999999989</v>
      </c>
      <c r="M881" s="1">
        <f>Tabelle7[[#This Row],[Menge t Nges]]/Tabelle7[[#This Row],[Anzahl Lieferscheine]]</f>
        <v>0.35546666666666665</v>
      </c>
      <c r="N881" s="1">
        <f>Tabelle7[[#This Row],[Menge t P2O5]]/Tabelle7[[#This Row],[Anzahl Lieferscheine]]</f>
        <v>0.27519999999999994</v>
      </c>
    </row>
    <row r="882" spans="1:14" x14ac:dyDescent="0.2">
      <c r="A882" s="2" t="s">
        <v>40</v>
      </c>
      <c r="B882" s="2" t="s">
        <v>40</v>
      </c>
      <c r="C882" s="2" t="s">
        <v>6</v>
      </c>
      <c r="D882" s="2" t="s">
        <v>15</v>
      </c>
      <c r="E882" s="2" t="s">
        <v>18</v>
      </c>
      <c r="F882" s="2" t="s">
        <v>61</v>
      </c>
      <c r="G882" s="1">
        <v>48758.149999999965</v>
      </c>
      <c r="H882" s="1">
        <v>37245.389999999992</v>
      </c>
      <c r="I882" s="4">
        <v>113</v>
      </c>
      <c r="J882" s="2" t="s">
        <v>71</v>
      </c>
      <c r="K882" s="1">
        <f>Tabelle7[[#This Row],[Menge kg Nges]]/1000</f>
        <v>48.758149999999965</v>
      </c>
      <c r="L882" s="1">
        <f>Tabelle7[[#This Row],[Menge kg P2O5]]/1000</f>
        <v>37.245389999999993</v>
      </c>
      <c r="M882" s="1">
        <f>Tabelle7[[#This Row],[Menge t Nges]]/Tabelle7[[#This Row],[Anzahl Lieferscheine]]</f>
        <v>0.43148805309734484</v>
      </c>
      <c r="N882" s="1">
        <f>Tabelle7[[#This Row],[Menge t P2O5]]/Tabelle7[[#This Row],[Anzahl Lieferscheine]]</f>
        <v>0.32960522123893798</v>
      </c>
    </row>
    <row r="883" spans="1:14" x14ac:dyDescent="0.2">
      <c r="A883" s="2" t="s">
        <v>40</v>
      </c>
      <c r="B883" s="2" t="s">
        <v>40</v>
      </c>
      <c r="C883" s="2" t="s">
        <v>6</v>
      </c>
      <c r="D883" s="2" t="s">
        <v>15</v>
      </c>
      <c r="E883" s="2" t="s">
        <v>19</v>
      </c>
      <c r="F883" s="2" t="s">
        <v>61</v>
      </c>
      <c r="G883" s="1">
        <v>15560.730000000003</v>
      </c>
      <c r="H883" s="1">
        <v>13714.850000000002</v>
      </c>
      <c r="I883" s="4">
        <v>34</v>
      </c>
      <c r="J883" s="2" t="s">
        <v>71</v>
      </c>
      <c r="K883" s="1">
        <f>Tabelle7[[#This Row],[Menge kg Nges]]/1000</f>
        <v>15.560730000000003</v>
      </c>
      <c r="L883" s="1">
        <f>Tabelle7[[#This Row],[Menge kg P2O5]]/1000</f>
        <v>13.714850000000002</v>
      </c>
      <c r="M883" s="1">
        <f>Tabelle7[[#This Row],[Menge t Nges]]/Tabelle7[[#This Row],[Anzahl Lieferscheine]]</f>
        <v>0.45766852941176478</v>
      </c>
      <c r="N883" s="1">
        <f>Tabelle7[[#This Row],[Menge t P2O5]]/Tabelle7[[#This Row],[Anzahl Lieferscheine]]</f>
        <v>0.40337794117647063</v>
      </c>
    </row>
    <row r="884" spans="1:14" x14ac:dyDescent="0.2">
      <c r="A884" s="2" t="s">
        <v>40</v>
      </c>
      <c r="B884" s="2" t="s">
        <v>40</v>
      </c>
      <c r="C884" s="2" t="s">
        <v>6</v>
      </c>
      <c r="D884" s="2" t="s">
        <v>15</v>
      </c>
      <c r="E884" s="2" t="s">
        <v>20</v>
      </c>
      <c r="F884" s="2" t="s">
        <v>61</v>
      </c>
      <c r="G884" s="1">
        <v>14321.55</v>
      </c>
      <c r="H884" s="1">
        <v>9700.2499999999982</v>
      </c>
      <c r="I884" s="4">
        <v>76</v>
      </c>
      <c r="J884" s="2" t="s">
        <v>71</v>
      </c>
      <c r="K884" s="1">
        <f>Tabelle7[[#This Row],[Menge kg Nges]]/1000</f>
        <v>14.321549999999998</v>
      </c>
      <c r="L884" s="1">
        <f>Tabelle7[[#This Row],[Menge kg P2O5]]/1000</f>
        <v>9.7002499999999987</v>
      </c>
      <c r="M884" s="1">
        <f>Tabelle7[[#This Row],[Menge t Nges]]/Tabelle7[[#This Row],[Anzahl Lieferscheine]]</f>
        <v>0.18844144736842103</v>
      </c>
      <c r="N884" s="1">
        <f>Tabelle7[[#This Row],[Menge t P2O5]]/Tabelle7[[#This Row],[Anzahl Lieferscheine]]</f>
        <v>0.12763486842105262</v>
      </c>
    </row>
    <row r="885" spans="1:14" x14ac:dyDescent="0.2">
      <c r="A885" s="2" t="s">
        <v>40</v>
      </c>
      <c r="B885" s="2" t="s">
        <v>40</v>
      </c>
      <c r="C885" s="2" t="s">
        <v>6</v>
      </c>
      <c r="D885" s="2" t="s">
        <v>15</v>
      </c>
      <c r="E885" s="2" t="s">
        <v>21</v>
      </c>
      <c r="F885" s="2" t="s">
        <v>61</v>
      </c>
      <c r="G885" s="1">
        <v>51773.329999999994</v>
      </c>
      <c r="H885" s="1">
        <v>27381.610000000004</v>
      </c>
      <c r="I885" s="4">
        <v>147</v>
      </c>
      <c r="J885" s="2" t="s">
        <v>71</v>
      </c>
      <c r="K885" s="1">
        <f>Tabelle7[[#This Row],[Menge kg Nges]]/1000</f>
        <v>51.773329999999994</v>
      </c>
      <c r="L885" s="1">
        <f>Tabelle7[[#This Row],[Menge kg P2O5]]/1000</f>
        <v>27.381610000000006</v>
      </c>
      <c r="M885" s="1">
        <f>Tabelle7[[#This Row],[Menge t Nges]]/Tabelle7[[#This Row],[Anzahl Lieferscheine]]</f>
        <v>0.3521995238095238</v>
      </c>
      <c r="N885" s="1">
        <f>Tabelle7[[#This Row],[Menge t P2O5]]/Tabelle7[[#This Row],[Anzahl Lieferscheine]]</f>
        <v>0.18626945578231296</v>
      </c>
    </row>
    <row r="886" spans="1:14" x14ac:dyDescent="0.2">
      <c r="A886" s="2" t="s">
        <v>40</v>
      </c>
      <c r="B886" s="2" t="s">
        <v>40</v>
      </c>
      <c r="C886" s="2" t="s">
        <v>6</v>
      </c>
      <c r="D886" s="2" t="s">
        <v>15</v>
      </c>
      <c r="E886" s="2" t="s">
        <v>9</v>
      </c>
      <c r="F886" s="2" t="s">
        <v>61</v>
      </c>
      <c r="G886" s="1">
        <v>10624.4</v>
      </c>
      <c r="H886" s="1">
        <v>5318.16</v>
      </c>
      <c r="I886" s="4">
        <v>50</v>
      </c>
      <c r="J886" s="2" t="s">
        <v>71</v>
      </c>
      <c r="K886" s="1">
        <f>Tabelle7[[#This Row],[Menge kg Nges]]/1000</f>
        <v>10.6244</v>
      </c>
      <c r="L886" s="1">
        <f>Tabelle7[[#This Row],[Menge kg P2O5]]/1000</f>
        <v>5.3181599999999998</v>
      </c>
      <c r="M886" s="1">
        <f>Tabelle7[[#This Row],[Menge t Nges]]/Tabelle7[[#This Row],[Anzahl Lieferscheine]]</f>
        <v>0.21248799999999998</v>
      </c>
      <c r="N886" s="1">
        <f>Tabelle7[[#This Row],[Menge t P2O5]]/Tabelle7[[#This Row],[Anzahl Lieferscheine]]</f>
        <v>0.10636319999999999</v>
      </c>
    </row>
    <row r="887" spans="1:14" x14ac:dyDescent="0.2">
      <c r="A887" s="2" t="s">
        <v>40</v>
      </c>
      <c r="B887" s="2" t="s">
        <v>40</v>
      </c>
      <c r="C887" s="2" t="s">
        <v>6</v>
      </c>
      <c r="D887" s="2" t="s">
        <v>15</v>
      </c>
      <c r="E887" s="2" t="s">
        <v>10</v>
      </c>
      <c r="F887" s="2" t="s">
        <v>61</v>
      </c>
      <c r="G887" s="1">
        <v>2152.39</v>
      </c>
      <c r="H887" s="1">
        <v>940.3</v>
      </c>
      <c r="I887" s="4">
        <v>6</v>
      </c>
      <c r="J887" s="2" t="s">
        <v>71</v>
      </c>
      <c r="K887" s="1">
        <f>Tabelle7[[#This Row],[Menge kg Nges]]/1000</f>
        <v>2.15239</v>
      </c>
      <c r="L887" s="1">
        <f>Tabelle7[[#This Row],[Menge kg P2O5]]/1000</f>
        <v>0.94029999999999991</v>
      </c>
      <c r="M887" s="1">
        <f>Tabelle7[[#This Row],[Menge t Nges]]/Tabelle7[[#This Row],[Anzahl Lieferscheine]]</f>
        <v>0.35873166666666667</v>
      </c>
      <c r="N887" s="1">
        <f>Tabelle7[[#This Row],[Menge t P2O5]]/Tabelle7[[#This Row],[Anzahl Lieferscheine]]</f>
        <v>0.15671666666666664</v>
      </c>
    </row>
    <row r="888" spans="1:14" x14ac:dyDescent="0.2">
      <c r="A888" s="2" t="s">
        <v>40</v>
      </c>
      <c r="B888" s="2" t="s">
        <v>40</v>
      </c>
      <c r="C888" s="2" t="s">
        <v>6</v>
      </c>
      <c r="D888" s="2" t="s">
        <v>15</v>
      </c>
      <c r="E888" s="2" t="s">
        <v>23</v>
      </c>
      <c r="F888" s="2" t="s">
        <v>61</v>
      </c>
      <c r="G888" s="1">
        <v>1708.85</v>
      </c>
      <c r="H888" s="1">
        <v>925.92000000000007</v>
      </c>
      <c r="I888" s="4">
        <v>6</v>
      </c>
      <c r="J888" s="2" t="s">
        <v>71</v>
      </c>
      <c r="K888" s="1">
        <f>Tabelle7[[#This Row],[Menge kg Nges]]/1000</f>
        <v>1.70885</v>
      </c>
      <c r="L888" s="1">
        <f>Tabelle7[[#This Row],[Menge kg P2O5]]/1000</f>
        <v>0.92592000000000008</v>
      </c>
      <c r="M888" s="1">
        <f>Tabelle7[[#This Row],[Menge t Nges]]/Tabelle7[[#This Row],[Anzahl Lieferscheine]]</f>
        <v>0.28480833333333333</v>
      </c>
      <c r="N888" s="1">
        <f>Tabelle7[[#This Row],[Menge t P2O5]]/Tabelle7[[#This Row],[Anzahl Lieferscheine]]</f>
        <v>0.15432000000000001</v>
      </c>
    </row>
    <row r="889" spans="1:14" x14ac:dyDescent="0.2">
      <c r="A889" s="2" t="s">
        <v>40</v>
      </c>
      <c r="B889" s="2" t="s">
        <v>40</v>
      </c>
      <c r="C889" s="2" t="s">
        <v>6</v>
      </c>
      <c r="D889" s="2" t="s">
        <v>15</v>
      </c>
      <c r="E889" s="2" t="s">
        <v>13</v>
      </c>
      <c r="F889" s="2" t="s">
        <v>61</v>
      </c>
      <c r="G889" s="1">
        <v>109.2</v>
      </c>
      <c r="H889" s="1">
        <v>98</v>
      </c>
      <c r="I889" s="4">
        <v>1</v>
      </c>
      <c r="J889" s="2" t="s">
        <v>71</v>
      </c>
      <c r="K889" s="1">
        <f>Tabelle7[[#This Row],[Menge kg Nges]]/1000</f>
        <v>0.10920000000000001</v>
      </c>
      <c r="L889" s="1">
        <f>Tabelle7[[#This Row],[Menge kg P2O5]]/1000</f>
        <v>9.8000000000000004E-2</v>
      </c>
      <c r="M889" s="1">
        <f>Tabelle7[[#This Row],[Menge t Nges]]/Tabelle7[[#This Row],[Anzahl Lieferscheine]]</f>
        <v>0.10920000000000001</v>
      </c>
      <c r="N889" s="1">
        <f>Tabelle7[[#This Row],[Menge t P2O5]]/Tabelle7[[#This Row],[Anzahl Lieferscheine]]</f>
        <v>9.8000000000000004E-2</v>
      </c>
    </row>
    <row r="890" spans="1:14" x14ac:dyDescent="0.2">
      <c r="A890" s="2" t="s">
        <v>40</v>
      </c>
      <c r="B890" s="2" t="s">
        <v>40</v>
      </c>
      <c r="C890" s="2" t="s">
        <v>6</v>
      </c>
      <c r="D890" s="2" t="s">
        <v>15</v>
      </c>
      <c r="E890" s="2" t="s">
        <v>24</v>
      </c>
      <c r="F890" s="2" t="s">
        <v>61</v>
      </c>
      <c r="G890" s="1">
        <v>12964.18</v>
      </c>
      <c r="H890" s="1">
        <v>10649.150000000001</v>
      </c>
      <c r="I890" s="4">
        <v>14</v>
      </c>
      <c r="J890" s="2" t="s">
        <v>71</v>
      </c>
      <c r="K890" s="1">
        <f>Tabelle7[[#This Row],[Menge kg Nges]]/1000</f>
        <v>12.964180000000001</v>
      </c>
      <c r="L890" s="1">
        <f>Tabelle7[[#This Row],[Menge kg P2O5]]/1000</f>
        <v>10.649150000000002</v>
      </c>
      <c r="M890" s="1">
        <f>Tabelle7[[#This Row],[Menge t Nges]]/Tabelle7[[#This Row],[Anzahl Lieferscheine]]</f>
        <v>0.92601285714285719</v>
      </c>
      <c r="N890" s="1">
        <f>Tabelle7[[#This Row],[Menge t P2O5]]/Tabelle7[[#This Row],[Anzahl Lieferscheine]]</f>
        <v>0.7606535714285716</v>
      </c>
    </row>
    <row r="891" spans="1:14" x14ac:dyDescent="0.2">
      <c r="A891" s="2" t="s">
        <v>40</v>
      </c>
      <c r="B891" s="2" t="s">
        <v>40</v>
      </c>
      <c r="C891" s="2" t="s">
        <v>6</v>
      </c>
      <c r="D891" s="2" t="s">
        <v>15</v>
      </c>
      <c r="E891" s="2" t="s">
        <v>31</v>
      </c>
      <c r="F891" s="2" t="s">
        <v>61</v>
      </c>
      <c r="G891" s="1">
        <v>296.76</v>
      </c>
      <c r="H891" s="1">
        <v>98.92</v>
      </c>
      <c r="I891" s="4">
        <v>2</v>
      </c>
      <c r="J891" s="2" t="s">
        <v>71</v>
      </c>
      <c r="K891" s="1">
        <f>Tabelle7[[#This Row],[Menge kg Nges]]/1000</f>
        <v>0.29675999999999997</v>
      </c>
      <c r="L891" s="1">
        <f>Tabelle7[[#This Row],[Menge kg P2O5]]/1000</f>
        <v>9.8920000000000008E-2</v>
      </c>
      <c r="M891" s="1">
        <f>Tabelle7[[#This Row],[Menge t Nges]]/Tabelle7[[#This Row],[Anzahl Lieferscheine]]</f>
        <v>0.14837999999999998</v>
      </c>
      <c r="N891" s="1">
        <f>Tabelle7[[#This Row],[Menge t P2O5]]/Tabelle7[[#This Row],[Anzahl Lieferscheine]]</f>
        <v>4.9460000000000004E-2</v>
      </c>
    </row>
    <row r="892" spans="1:14" x14ac:dyDescent="0.2">
      <c r="A892" s="2" t="s">
        <v>40</v>
      </c>
      <c r="B892" s="2" t="s">
        <v>40</v>
      </c>
      <c r="C892" s="2" t="s">
        <v>25</v>
      </c>
      <c r="D892" s="2" t="s">
        <v>25</v>
      </c>
      <c r="E892" s="2" t="s">
        <v>26</v>
      </c>
      <c r="F892" s="2" t="s">
        <v>61</v>
      </c>
      <c r="G892" s="1">
        <v>93352.959999999963</v>
      </c>
      <c r="H892" s="1">
        <v>46308.880000000005</v>
      </c>
      <c r="I892" s="4">
        <v>251</v>
      </c>
      <c r="J892" s="2" t="s">
        <v>71</v>
      </c>
      <c r="K892" s="1">
        <f>Tabelle7[[#This Row],[Menge kg Nges]]/1000</f>
        <v>93.352959999999968</v>
      </c>
      <c r="L892" s="1">
        <f>Tabelle7[[#This Row],[Menge kg P2O5]]/1000</f>
        <v>46.308880000000002</v>
      </c>
      <c r="M892" s="1">
        <f>Tabelle7[[#This Row],[Menge t Nges]]/Tabelle7[[#This Row],[Anzahl Lieferscheine]]</f>
        <v>0.37192414342629471</v>
      </c>
      <c r="N892" s="1">
        <f>Tabelle7[[#This Row],[Menge t P2O5]]/Tabelle7[[#This Row],[Anzahl Lieferscheine]]</f>
        <v>0.1844975298804781</v>
      </c>
    </row>
    <row r="893" spans="1:14" x14ac:dyDescent="0.2">
      <c r="A893" s="2" t="s">
        <v>40</v>
      </c>
      <c r="B893" s="2" t="s">
        <v>40</v>
      </c>
      <c r="C893" s="2" t="s">
        <v>63</v>
      </c>
      <c r="D893" s="2" t="s">
        <v>63</v>
      </c>
      <c r="E893" s="2" t="s">
        <v>63</v>
      </c>
      <c r="F893" s="2" t="s">
        <v>61</v>
      </c>
      <c r="G893" s="1">
        <v>46560.05</v>
      </c>
      <c r="H893" s="1">
        <v>39666.47</v>
      </c>
      <c r="I893" s="4">
        <v>105</v>
      </c>
      <c r="J893" s="2" t="s">
        <v>71</v>
      </c>
      <c r="K893" s="1">
        <f>Tabelle7[[#This Row],[Menge kg Nges]]/1000</f>
        <v>46.560050000000004</v>
      </c>
      <c r="L893" s="1">
        <f>Tabelle7[[#This Row],[Menge kg P2O5]]/1000</f>
        <v>39.666470000000004</v>
      </c>
      <c r="M893" s="1">
        <f>Tabelle7[[#This Row],[Menge t Nges]]/Tabelle7[[#This Row],[Anzahl Lieferscheine]]</f>
        <v>0.44342904761904767</v>
      </c>
      <c r="N893" s="1">
        <f>Tabelle7[[#This Row],[Menge t P2O5]]/Tabelle7[[#This Row],[Anzahl Lieferscheine]]</f>
        <v>0.37777590476190481</v>
      </c>
    </row>
    <row r="894" spans="1:14" x14ac:dyDescent="0.2">
      <c r="A894" s="2" t="s">
        <v>40</v>
      </c>
      <c r="B894" s="2" t="s">
        <v>42</v>
      </c>
      <c r="C894" s="2" t="s">
        <v>6</v>
      </c>
      <c r="D894" s="2" t="s">
        <v>7</v>
      </c>
      <c r="E894" s="2" t="s">
        <v>8</v>
      </c>
      <c r="F894" s="2" t="s">
        <v>61</v>
      </c>
      <c r="G894" s="1">
        <v>14308.750000000004</v>
      </c>
      <c r="H894" s="1">
        <v>5837.7599999999984</v>
      </c>
      <c r="I894" s="4">
        <v>38</v>
      </c>
      <c r="J894" s="2" t="s">
        <v>71</v>
      </c>
      <c r="K894" s="1">
        <f>Tabelle7[[#This Row],[Menge kg Nges]]/1000</f>
        <v>14.308750000000003</v>
      </c>
      <c r="L894" s="1">
        <f>Tabelle7[[#This Row],[Menge kg P2O5]]/1000</f>
        <v>5.8377599999999985</v>
      </c>
      <c r="M894" s="1">
        <f>Tabelle7[[#This Row],[Menge t Nges]]/Tabelle7[[#This Row],[Anzahl Lieferscheine]]</f>
        <v>0.37654605263157903</v>
      </c>
      <c r="N894" s="1">
        <f>Tabelle7[[#This Row],[Menge t P2O5]]/Tabelle7[[#This Row],[Anzahl Lieferscheine]]</f>
        <v>0.15362526315789471</v>
      </c>
    </row>
    <row r="895" spans="1:14" x14ac:dyDescent="0.2">
      <c r="A895" s="2" t="s">
        <v>40</v>
      </c>
      <c r="B895" s="2" t="s">
        <v>42</v>
      </c>
      <c r="C895" s="2" t="s">
        <v>6</v>
      </c>
      <c r="D895" s="2" t="s">
        <v>7</v>
      </c>
      <c r="E895" s="2" t="s">
        <v>9</v>
      </c>
      <c r="F895" s="2" t="s">
        <v>61</v>
      </c>
      <c r="G895" s="1">
        <v>6271.6</v>
      </c>
      <c r="H895" s="1">
        <v>2581.8000000000006</v>
      </c>
      <c r="I895" s="4">
        <v>26</v>
      </c>
      <c r="J895" s="2" t="s">
        <v>71</v>
      </c>
      <c r="K895" s="1">
        <f>Tabelle7[[#This Row],[Menge kg Nges]]/1000</f>
        <v>6.2716000000000003</v>
      </c>
      <c r="L895" s="1">
        <f>Tabelle7[[#This Row],[Menge kg P2O5]]/1000</f>
        <v>2.5818000000000008</v>
      </c>
      <c r="M895" s="1">
        <f>Tabelle7[[#This Row],[Menge t Nges]]/Tabelle7[[#This Row],[Anzahl Lieferscheine]]</f>
        <v>0.24121538461538464</v>
      </c>
      <c r="N895" s="1">
        <f>Tabelle7[[#This Row],[Menge t P2O5]]/Tabelle7[[#This Row],[Anzahl Lieferscheine]]</f>
        <v>9.9300000000000027E-2</v>
      </c>
    </row>
    <row r="896" spans="1:14" x14ac:dyDescent="0.2">
      <c r="A896" s="2" t="s">
        <v>40</v>
      </c>
      <c r="B896" s="2" t="s">
        <v>42</v>
      </c>
      <c r="C896" s="2" t="s">
        <v>6</v>
      </c>
      <c r="D896" s="2" t="s">
        <v>7</v>
      </c>
      <c r="E896" s="2" t="s">
        <v>11</v>
      </c>
      <c r="F896" s="2" t="s">
        <v>61</v>
      </c>
      <c r="G896" s="1">
        <v>1796.1999999999998</v>
      </c>
      <c r="H896" s="1">
        <v>897.95</v>
      </c>
      <c r="I896" s="4">
        <v>4</v>
      </c>
      <c r="J896" s="2" t="s">
        <v>71</v>
      </c>
      <c r="K896" s="1">
        <f>Tabelle7[[#This Row],[Menge kg Nges]]/1000</f>
        <v>1.7961999999999998</v>
      </c>
      <c r="L896" s="1">
        <f>Tabelle7[[#This Row],[Menge kg P2O5]]/1000</f>
        <v>0.89795000000000003</v>
      </c>
      <c r="M896" s="1">
        <f>Tabelle7[[#This Row],[Menge t Nges]]/Tabelle7[[#This Row],[Anzahl Lieferscheine]]</f>
        <v>0.44904999999999995</v>
      </c>
      <c r="N896" s="1">
        <f>Tabelle7[[#This Row],[Menge t P2O5]]/Tabelle7[[#This Row],[Anzahl Lieferscheine]]</f>
        <v>0.22448750000000001</v>
      </c>
    </row>
    <row r="897" spans="1:14" x14ac:dyDescent="0.2">
      <c r="A897" s="2" t="s">
        <v>40</v>
      </c>
      <c r="B897" s="2" t="s">
        <v>42</v>
      </c>
      <c r="C897" s="2" t="s">
        <v>6</v>
      </c>
      <c r="D897" s="2" t="s">
        <v>7</v>
      </c>
      <c r="E897" s="2" t="s">
        <v>12</v>
      </c>
      <c r="F897" s="2" t="s">
        <v>61</v>
      </c>
      <c r="G897" s="1">
        <v>20550.260000000006</v>
      </c>
      <c r="H897" s="1">
        <v>8617.9699999999993</v>
      </c>
      <c r="I897" s="4">
        <v>54</v>
      </c>
      <c r="J897" s="2" t="s">
        <v>71</v>
      </c>
      <c r="K897" s="1">
        <f>Tabelle7[[#This Row],[Menge kg Nges]]/1000</f>
        <v>20.550260000000005</v>
      </c>
      <c r="L897" s="1">
        <f>Tabelle7[[#This Row],[Menge kg P2O5]]/1000</f>
        <v>8.6179699999999997</v>
      </c>
      <c r="M897" s="1">
        <f>Tabelle7[[#This Row],[Menge t Nges]]/Tabelle7[[#This Row],[Anzahl Lieferscheine]]</f>
        <v>0.38056037037037044</v>
      </c>
      <c r="N897" s="1">
        <f>Tabelle7[[#This Row],[Menge t P2O5]]/Tabelle7[[#This Row],[Anzahl Lieferscheine]]</f>
        <v>0.15959203703703703</v>
      </c>
    </row>
    <row r="898" spans="1:14" x14ac:dyDescent="0.2">
      <c r="A898" s="2" t="s">
        <v>40</v>
      </c>
      <c r="B898" s="2" t="s">
        <v>42</v>
      </c>
      <c r="C898" s="2" t="s">
        <v>6</v>
      </c>
      <c r="D898" s="2" t="s">
        <v>7</v>
      </c>
      <c r="E898" s="2" t="s">
        <v>13</v>
      </c>
      <c r="F898" s="2" t="s">
        <v>61</v>
      </c>
      <c r="G898" s="1">
        <v>2553.9400000000005</v>
      </c>
      <c r="H898" s="1">
        <v>1341.1</v>
      </c>
      <c r="I898" s="4">
        <v>12</v>
      </c>
      <c r="J898" s="2" t="s">
        <v>71</v>
      </c>
      <c r="K898" s="1">
        <f>Tabelle7[[#This Row],[Menge kg Nges]]/1000</f>
        <v>2.5539400000000003</v>
      </c>
      <c r="L898" s="1">
        <f>Tabelle7[[#This Row],[Menge kg P2O5]]/1000</f>
        <v>1.3411</v>
      </c>
      <c r="M898" s="1">
        <f>Tabelle7[[#This Row],[Menge t Nges]]/Tabelle7[[#This Row],[Anzahl Lieferscheine]]</f>
        <v>0.21282833333333337</v>
      </c>
      <c r="N898" s="1">
        <f>Tabelle7[[#This Row],[Menge t P2O5]]/Tabelle7[[#This Row],[Anzahl Lieferscheine]]</f>
        <v>0.11175833333333333</v>
      </c>
    </row>
    <row r="899" spans="1:14" x14ac:dyDescent="0.2">
      <c r="A899" s="2" t="s">
        <v>40</v>
      </c>
      <c r="B899" s="2" t="s">
        <v>42</v>
      </c>
      <c r="C899" s="2" t="s">
        <v>6</v>
      </c>
      <c r="D899" s="2" t="s">
        <v>7</v>
      </c>
      <c r="E899" s="2" t="s">
        <v>14</v>
      </c>
      <c r="F899" s="2" t="s">
        <v>61</v>
      </c>
      <c r="G899" s="1">
        <v>5177.7800000000007</v>
      </c>
      <c r="H899" s="1">
        <v>2452.7600000000002</v>
      </c>
      <c r="I899" s="4">
        <v>18</v>
      </c>
      <c r="J899" s="2" t="s">
        <v>71</v>
      </c>
      <c r="K899" s="1">
        <f>Tabelle7[[#This Row],[Menge kg Nges]]/1000</f>
        <v>5.1777800000000003</v>
      </c>
      <c r="L899" s="1">
        <f>Tabelle7[[#This Row],[Menge kg P2O5]]/1000</f>
        <v>2.4527600000000001</v>
      </c>
      <c r="M899" s="1">
        <f>Tabelle7[[#This Row],[Menge t Nges]]/Tabelle7[[#This Row],[Anzahl Lieferscheine]]</f>
        <v>0.28765444444444443</v>
      </c>
      <c r="N899" s="1">
        <f>Tabelle7[[#This Row],[Menge t P2O5]]/Tabelle7[[#This Row],[Anzahl Lieferscheine]]</f>
        <v>0.13626444444444444</v>
      </c>
    </row>
    <row r="900" spans="1:14" x14ac:dyDescent="0.2">
      <c r="A900" s="2" t="s">
        <v>40</v>
      </c>
      <c r="B900" s="2" t="s">
        <v>42</v>
      </c>
      <c r="C900" s="2" t="s">
        <v>6</v>
      </c>
      <c r="D900" s="2" t="s">
        <v>15</v>
      </c>
      <c r="E900" s="2" t="s">
        <v>8</v>
      </c>
      <c r="F900" s="2" t="s">
        <v>61</v>
      </c>
      <c r="G900" s="1">
        <v>288</v>
      </c>
      <c r="H900" s="1">
        <v>168</v>
      </c>
      <c r="I900" s="4">
        <v>1</v>
      </c>
      <c r="J900" s="2" t="s">
        <v>71</v>
      </c>
      <c r="K900" s="1">
        <f>Tabelle7[[#This Row],[Menge kg Nges]]/1000</f>
        <v>0.28799999999999998</v>
      </c>
      <c r="L900" s="1">
        <f>Tabelle7[[#This Row],[Menge kg P2O5]]/1000</f>
        <v>0.16800000000000001</v>
      </c>
      <c r="M900" s="1">
        <f>Tabelle7[[#This Row],[Menge t Nges]]/Tabelle7[[#This Row],[Anzahl Lieferscheine]]</f>
        <v>0.28799999999999998</v>
      </c>
      <c r="N900" s="1">
        <f>Tabelle7[[#This Row],[Menge t P2O5]]/Tabelle7[[#This Row],[Anzahl Lieferscheine]]</f>
        <v>0.16800000000000001</v>
      </c>
    </row>
    <row r="901" spans="1:14" x14ac:dyDescent="0.2">
      <c r="A901" s="2" t="s">
        <v>40</v>
      </c>
      <c r="B901" s="2" t="s">
        <v>42</v>
      </c>
      <c r="C901" s="2" t="s">
        <v>6</v>
      </c>
      <c r="D901" s="2" t="s">
        <v>15</v>
      </c>
      <c r="E901" s="2" t="s">
        <v>17</v>
      </c>
      <c r="F901" s="2" t="s">
        <v>61</v>
      </c>
      <c r="G901" s="1">
        <v>372</v>
      </c>
      <c r="H901" s="1">
        <v>186</v>
      </c>
      <c r="I901" s="4">
        <v>2</v>
      </c>
      <c r="J901" s="2" t="s">
        <v>71</v>
      </c>
      <c r="K901" s="1">
        <f>Tabelle7[[#This Row],[Menge kg Nges]]/1000</f>
        <v>0.372</v>
      </c>
      <c r="L901" s="1">
        <f>Tabelle7[[#This Row],[Menge kg P2O5]]/1000</f>
        <v>0.186</v>
      </c>
      <c r="M901" s="1">
        <f>Tabelle7[[#This Row],[Menge t Nges]]/Tabelle7[[#This Row],[Anzahl Lieferscheine]]</f>
        <v>0.186</v>
      </c>
      <c r="N901" s="1">
        <f>Tabelle7[[#This Row],[Menge t P2O5]]/Tabelle7[[#This Row],[Anzahl Lieferscheine]]</f>
        <v>9.2999999999999999E-2</v>
      </c>
    </row>
    <row r="902" spans="1:14" x14ac:dyDescent="0.2">
      <c r="A902" s="2" t="s">
        <v>40</v>
      </c>
      <c r="B902" s="2" t="s">
        <v>42</v>
      </c>
      <c r="C902" s="2" t="s">
        <v>6</v>
      </c>
      <c r="D902" s="2" t="s">
        <v>15</v>
      </c>
      <c r="E902" s="2" t="s">
        <v>18</v>
      </c>
      <c r="F902" s="2" t="s">
        <v>61</v>
      </c>
      <c r="G902" s="1">
        <v>2239.1999999999998</v>
      </c>
      <c r="H902" s="1">
        <v>1826.3999999999999</v>
      </c>
      <c r="I902" s="4">
        <v>7</v>
      </c>
      <c r="J902" s="2" t="s">
        <v>71</v>
      </c>
      <c r="K902" s="1">
        <f>Tabelle7[[#This Row],[Menge kg Nges]]/1000</f>
        <v>2.2391999999999999</v>
      </c>
      <c r="L902" s="1">
        <f>Tabelle7[[#This Row],[Menge kg P2O5]]/1000</f>
        <v>1.8263999999999998</v>
      </c>
      <c r="M902" s="1">
        <f>Tabelle7[[#This Row],[Menge t Nges]]/Tabelle7[[#This Row],[Anzahl Lieferscheine]]</f>
        <v>0.31988571428571427</v>
      </c>
      <c r="N902" s="1">
        <f>Tabelle7[[#This Row],[Menge t P2O5]]/Tabelle7[[#This Row],[Anzahl Lieferscheine]]</f>
        <v>0.26091428571428571</v>
      </c>
    </row>
    <row r="903" spans="1:14" x14ac:dyDescent="0.2">
      <c r="A903" s="2" t="s">
        <v>40</v>
      </c>
      <c r="B903" s="2" t="s">
        <v>42</v>
      </c>
      <c r="C903" s="2" t="s">
        <v>6</v>
      </c>
      <c r="D903" s="2" t="s">
        <v>15</v>
      </c>
      <c r="E903" s="2" t="s">
        <v>20</v>
      </c>
      <c r="F903" s="2" t="s">
        <v>61</v>
      </c>
      <c r="G903" s="1">
        <v>660.96</v>
      </c>
      <c r="H903" s="1">
        <v>486</v>
      </c>
      <c r="I903" s="4">
        <v>1</v>
      </c>
      <c r="J903" s="2" t="s">
        <v>71</v>
      </c>
      <c r="K903" s="1">
        <f>Tabelle7[[#This Row],[Menge kg Nges]]/1000</f>
        <v>0.66095999999999999</v>
      </c>
      <c r="L903" s="1">
        <f>Tabelle7[[#This Row],[Menge kg P2O5]]/1000</f>
        <v>0.48599999999999999</v>
      </c>
      <c r="M903" s="1">
        <f>Tabelle7[[#This Row],[Menge t Nges]]/Tabelle7[[#This Row],[Anzahl Lieferscheine]]</f>
        <v>0.66095999999999999</v>
      </c>
      <c r="N903" s="1">
        <f>Tabelle7[[#This Row],[Menge t P2O5]]/Tabelle7[[#This Row],[Anzahl Lieferscheine]]</f>
        <v>0.48599999999999999</v>
      </c>
    </row>
    <row r="904" spans="1:14" x14ac:dyDescent="0.2">
      <c r="A904" s="2" t="s">
        <v>40</v>
      </c>
      <c r="B904" s="2" t="s">
        <v>42</v>
      </c>
      <c r="C904" s="2" t="s">
        <v>6</v>
      </c>
      <c r="D904" s="2" t="s">
        <v>15</v>
      </c>
      <c r="E904" s="2" t="s">
        <v>21</v>
      </c>
      <c r="F904" s="2" t="s">
        <v>61</v>
      </c>
      <c r="G904" s="1">
        <v>4761.6000000000004</v>
      </c>
      <c r="H904" s="1">
        <v>2529.6000000000004</v>
      </c>
      <c r="I904" s="4">
        <v>7</v>
      </c>
      <c r="J904" s="2" t="s">
        <v>71</v>
      </c>
      <c r="K904" s="1">
        <f>Tabelle7[[#This Row],[Menge kg Nges]]/1000</f>
        <v>4.7616000000000005</v>
      </c>
      <c r="L904" s="1">
        <f>Tabelle7[[#This Row],[Menge kg P2O5]]/1000</f>
        <v>2.5296000000000003</v>
      </c>
      <c r="M904" s="1">
        <f>Tabelle7[[#This Row],[Menge t Nges]]/Tabelle7[[#This Row],[Anzahl Lieferscheine]]</f>
        <v>0.68022857142857152</v>
      </c>
      <c r="N904" s="1">
        <f>Tabelle7[[#This Row],[Menge t P2O5]]/Tabelle7[[#This Row],[Anzahl Lieferscheine]]</f>
        <v>0.36137142857142862</v>
      </c>
    </row>
    <row r="905" spans="1:14" x14ac:dyDescent="0.2">
      <c r="A905" s="2" t="s">
        <v>40</v>
      </c>
      <c r="B905" s="2" t="s">
        <v>42</v>
      </c>
      <c r="C905" s="2" t="s">
        <v>6</v>
      </c>
      <c r="D905" s="2" t="s">
        <v>15</v>
      </c>
      <c r="E905" s="2" t="s">
        <v>9</v>
      </c>
      <c r="F905" s="2" t="s">
        <v>61</v>
      </c>
      <c r="G905" s="1">
        <v>1141.04</v>
      </c>
      <c r="H905" s="1">
        <v>693.3</v>
      </c>
      <c r="I905" s="4">
        <v>3</v>
      </c>
      <c r="J905" s="2" t="s">
        <v>71</v>
      </c>
      <c r="K905" s="1">
        <f>Tabelle7[[#This Row],[Menge kg Nges]]/1000</f>
        <v>1.1410400000000001</v>
      </c>
      <c r="L905" s="1">
        <f>Tabelle7[[#This Row],[Menge kg P2O5]]/1000</f>
        <v>0.69329999999999992</v>
      </c>
      <c r="M905" s="1">
        <f>Tabelle7[[#This Row],[Menge t Nges]]/Tabelle7[[#This Row],[Anzahl Lieferscheine]]</f>
        <v>0.38034666666666667</v>
      </c>
      <c r="N905" s="1">
        <f>Tabelle7[[#This Row],[Menge t P2O5]]/Tabelle7[[#This Row],[Anzahl Lieferscheine]]</f>
        <v>0.23109999999999997</v>
      </c>
    </row>
    <row r="906" spans="1:14" x14ac:dyDescent="0.2">
      <c r="A906" s="2" t="s">
        <v>40</v>
      </c>
      <c r="B906" s="2" t="s">
        <v>42</v>
      </c>
      <c r="C906" s="2" t="s">
        <v>6</v>
      </c>
      <c r="D906" s="2" t="s">
        <v>15</v>
      </c>
      <c r="E906" s="2" t="s">
        <v>13</v>
      </c>
      <c r="F906" s="2" t="s">
        <v>61</v>
      </c>
      <c r="G906" s="1">
        <v>232.05</v>
      </c>
      <c r="H906" s="1">
        <v>208.25</v>
      </c>
      <c r="I906" s="4">
        <v>1</v>
      </c>
      <c r="J906" s="2" t="s">
        <v>71</v>
      </c>
      <c r="K906" s="1">
        <f>Tabelle7[[#This Row],[Menge kg Nges]]/1000</f>
        <v>0.23205000000000001</v>
      </c>
      <c r="L906" s="1">
        <f>Tabelle7[[#This Row],[Menge kg P2O5]]/1000</f>
        <v>0.20824999999999999</v>
      </c>
      <c r="M906" s="1">
        <f>Tabelle7[[#This Row],[Menge t Nges]]/Tabelle7[[#This Row],[Anzahl Lieferscheine]]</f>
        <v>0.23205000000000001</v>
      </c>
      <c r="N906" s="1">
        <f>Tabelle7[[#This Row],[Menge t P2O5]]/Tabelle7[[#This Row],[Anzahl Lieferscheine]]</f>
        <v>0.20824999999999999</v>
      </c>
    </row>
    <row r="907" spans="1:14" x14ac:dyDescent="0.2">
      <c r="A907" s="2" t="s">
        <v>40</v>
      </c>
      <c r="B907" s="2" t="s">
        <v>42</v>
      </c>
      <c r="C907" s="2" t="s">
        <v>25</v>
      </c>
      <c r="D907" s="2" t="s">
        <v>25</v>
      </c>
      <c r="E907" s="2" t="s">
        <v>26</v>
      </c>
      <c r="F907" s="2" t="s">
        <v>61</v>
      </c>
      <c r="G907" s="1">
        <v>5626.7999999999993</v>
      </c>
      <c r="H907" s="1">
        <v>2629.3999999999996</v>
      </c>
      <c r="I907" s="4">
        <v>13</v>
      </c>
      <c r="J907" s="2" t="s">
        <v>71</v>
      </c>
      <c r="K907" s="1">
        <f>Tabelle7[[#This Row],[Menge kg Nges]]/1000</f>
        <v>5.6267999999999994</v>
      </c>
      <c r="L907" s="1">
        <f>Tabelle7[[#This Row],[Menge kg P2O5]]/1000</f>
        <v>2.6293999999999995</v>
      </c>
      <c r="M907" s="1">
        <f>Tabelle7[[#This Row],[Menge t Nges]]/Tabelle7[[#This Row],[Anzahl Lieferscheine]]</f>
        <v>0.43283076923076919</v>
      </c>
      <c r="N907" s="1">
        <f>Tabelle7[[#This Row],[Menge t P2O5]]/Tabelle7[[#This Row],[Anzahl Lieferscheine]]</f>
        <v>0.20226153846153844</v>
      </c>
    </row>
    <row r="908" spans="1:14" x14ac:dyDescent="0.2">
      <c r="A908" s="2" t="s">
        <v>40</v>
      </c>
      <c r="B908" s="2" t="s">
        <v>42</v>
      </c>
      <c r="C908" s="2" t="s">
        <v>63</v>
      </c>
      <c r="D908" s="2" t="s">
        <v>63</v>
      </c>
      <c r="E908" s="2" t="s">
        <v>63</v>
      </c>
      <c r="F908" s="2" t="s">
        <v>61</v>
      </c>
      <c r="G908" s="1">
        <v>1419.6</v>
      </c>
      <c r="H908" s="1">
        <v>1417.6</v>
      </c>
      <c r="I908" s="4">
        <v>5</v>
      </c>
      <c r="J908" s="2" t="s">
        <v>71</v>
      </c>
      <c r="K908" s="1">
        <f>Tabelle7[[#This Row],[Menge kg Nges]]/1000</f>
        <v>1.4196</v>
      </c>
      <c r="L908" s="1">
        <f>Tabelle7[[#This Row],[Menge kg P2O5]]/1000</f>
        <v>1.4176</v>
      </c>
      <c r="M908" s="1">
        <f>Tabelle7[[#This Row],[Menge t Nges]]/Tabelle7[[#This Row],[Anzahl Lieferscheine]]</f>
        <v>0.28392000000000001</v>
      </c>
      <c r="N908" s="1">
        <f>Tabelle7[[#This Row],[Menge t P2O5]]/Tabelle7[[#This Row],[Anzahl Lieferscheine]]</f>
        <v>0.28351999999999999</v>
      </c>
    </row>
    <row r="909" spans="1:14" x14ac:dyDescent="0.2">
      <c r="A909" s="2" t="s">
        <v>55</v>
      </c>
      <c r="B909" s="2" t="s">
        <v>55</v>
      </c>
      <c r="C909" s="2" t="s">
        <v>6</v>
      </c>
      <c r="D909" s="2" t="s">
        <v>7</v>
      </c>
      <c r="E909" s="2" t="s">
        <v>8</v>
      </c>
      <c r="F909" s="2" t="s">
        <v>61</v>
      </c>
      <c r="G909" s="1">
        <v>70955.250000000087</v>
      </c>
      <c r="H909" s="1">
        <v>21105.310000000023</v>
      </c>
      <c r="I909" s="4">
        <v>177</v>
      </c>
      <c r="J909" s="2" t="s">
        <v>71</v>
      </c>
      <c r="K909" s="1">
        <f>Tabelle7[[#This Row],[Menge kg Nges]]/1000</f>
        <v>70.955250000000092</v>
      </c>
      <c r="L909" s="1">
        <f>Tabelle7[[#This Row],[Menge kg P2O5]]/1000</f>
        <v>21.105310000000024</v>
      </c>
      <c r="M909" s="1">
        <f>Tabelle7[[#This Row],[Menge t Nges]]/Tabelle7[[#This Row],[Anzahl Lieferscheine]]</f>
        <v>0.40087711864406833</v>
      </c>
      <c r="N909" s="1">
        <f>Tabelle7[[#This Row],[Menge t P2O5]]/Tabelle7[[#This Row],[Anzahl Lieferscheine]]</f>
        <v>0.11923903954802273</v>
      </c>
    </row>
    <row r="910" spans="1:14" x14ac:dyDescent="0.2">
      <c r="A910" s="2" t="s">
        <v>55</v>
      </c>
      <c r="B910" s="2" t="s">
        <v>55</v>
      </c>
      <c r="C910" s="2" t="s">
        <v>6</v>
      </c>
      <c r="D910" s="2" t="s">
        <v>7</v>
      </c>
      <c r="E910" s="2" t="s">
        <v>9</v>
      </c>
      <c r="F910" s="2" t="s">
        <v>61</v>
      </c>
      <c r="G910" s="1">
        <v>20881.599999999999</v>
      </c>
      <c r="H910" s="1">
        <v>8594.8999999999978</v>
      </c>
      <c r="I910" s="4">
        <v>38</v>
      </c>
      <c r="J910" s="2" t="s">
        <v>71</v>
      </c>
      <c r="K910" s="1">
        <f>Tabelle7[[#This Row],[Menge kg Nges]]/1000</f>
        <v>20.881599999999999</v>
      </c>
      <c r="L910" s="1">
        <f>Tabelle7[[#This Row],[Menge kg P2O5]]/1000</f>
        <v>8.5948999999999973</v>
      </c>
      <c r="M910" s="1">
        <f>Tabelle7[[#This Row],[Menge t Nges]]/Tabelle7[[#This Row],[Anzahl Lieferscheine]]</f>
        <v>0.54951578947368418</v>
      </c>
      <c r="N910" s="1">
        <f>Tabelle7[[#This Row],[Menge t P2O5]]/Tabelle7[[#This Row],[Anzahl Lieferscheine]]</f>
        <v>0.22618157894736834</v>
      </c>
    </row>
    <row r="911" spans="1:14" x14ac:dyDescent="0.2">
      <c r="A911" s="2" t="s">
        <v>55</v>
      </c>
      <c r="B911" s="2" t="s">
        <v>55</v>
      </c>
      <c r="C911" s="2" t="s">
        <v>6</v>
      </c>
      <c r="D911" s="2" t="s">
        <v>7</v>
      </c>
      <c r="E911" s="2" t="s">
        <v>11</v>
      </c>
      <c r="F911" s="2" t="s">
        <v>61</v>
      </c>
      <c r="G911" s="1">
        <v>8973.5600000000013</v>
      </c>
      <c r="H911" s="1">
        <v>3505.3</v>
      </c>
      <c r="I911" s="4">
        <v>31</v>
      </c>
      <c r="J911" s="2" t="s">
        <v>71</v>
      </c>
      <c r="K911" s="1">
        <f>Tabelle7[[#This Row],[Menge kg Nges]]/1000</f>
        <v>8.9735600000000009</v>
      </c>
      <c r="L911" s="1">
        <f>Tabelle7[[#This Row],[Menge kg P2O5]]/1000</f>
        <v>3.5053000000000001</v>
      </c>
      <c r="M911" s="1">
        <f>Tabelle7[[#This Row],[Menge t Nges]]/Tabelle7[[#This Row],[Anzahl Lieferscheine]]</f>
        <v>0.28946967741935486</v>
      </c>
      <c r="N911" s="1">
        <f>Tabelle7[[#This Row],[Menge t P2O5]]/Tabelle7[[#This Row],[Anzahl Lieferscheine]]</f>
        <v>0.1130741935483871</v>
      </c>
    </row>
    <row r="912" spans="1:14" x14ac:dyDescent="0.2">
      <c r="A912" s="2" t="s">
        <v>55</v>
      </c>
      <c r="B912" s="2" t="s">
        <v>55</v>
      </c>
      <c r="C912" s="2" t="s">
        <v>6</v>
      </c>
      <c r="D912" s="2" t="s">
        <v>7</v>
      </c>
      <c r="E912" s="2" t="s">
        <v>13</v>
      </c>
      <c r="F912" s="2" t="s">
        <v>61</v>
      </c>
      <c r="G912" s="1">
        <v>5651</v>
      </c>
      <c r="H912" s="1">
        <v>3754</v>
      </c>
      <c r="I912" s="4">
        <v>11</v>
      </c>
      <c r="J912" s="2" t="s">
        <v>71</v>
      </c>
      <c r="K912" s="1">
        <f>Tabelle7[[#This Row],[Menge kg Nges]]/1000</f>
        <v>5.6509999999999998</v>
      </c>
      <c r="L912" s="1">
        <f>Tabelle7[[#This Row],[Menge kg P2O5]]/1000</f>
        <v>3.754</v>
      </c>
      <c r="M912" s="1">
        <f>Tabelle7[[#This Row],[Menge t Nges]]/Tabelle7[[#This Row],[Anzahl Lieferscheine]]</f>
        <v>0.5137272727272727</v>
      </c>
      <c r="N912" s="1">
        <f>Tabelle7[[#This Row],[Menge t P2O5]]/Tabelle7[[#This Row],[Anzahl Lieferscheine]]</f>
        <v>0.34127272727272728</v>
      </c>
    </row>
    <row r="913" spans="1:14" x14ac:dyDescent="0.2">
      <c r="A913" s="2" t="s">
        <v>55</v>
      </c>
      <c r="B913" s="2" t="s">
        <v>55</v>
      </c>
      <c r="C913" s="2" t="s">
        <v>6</v>
      </c>
      <c r="D913" s="2" t="s">
        <v>7</v>
      </c>
      <c r="E913" s="2" t="s">
        <v>14</v>
      </c>
      <c r="F913" s="2" t="s">
        <v>61</v>
      </c>
      <c r="G913" s="1">
        <v>392</v>
      </c>
      <c r="H913" s="1">
        <v>180</v>
      </c>
      <c r="I913" s="4">
        <v>1</v>
      </c>
      <c r="J913" s="2" t="s">
        <v>71</v>
      </c>
      <c r="K913" s="1">
        <f>Tabelle7[[#This Row],[Menge kg Nges]]/1000</f>
        <v>0.39200000000000002</v>
      </c>
      <c r="L913" s="1">
        <f>Tabelle7[[#This Row],[Menge kg P2O5]]/1000</f>
        <v>0.18</v>
      </c>
      <c r="M913" s="1">
        <f>Tabelle7[[#This Row],[Menge t Nges]]/Tabelle7[[#This Row],[Anzahl Lieferscheine]]</f>
        <v>0.39200000000000002</v>
      </c>
      <c r="N913" s="1">
        <f>Tabelle7[[#This Row],[Menge t P2O5]]/Tabelle7[[#This Row],[Anzahl Lieferscheine]]</f>
        <v>0.18</v>
      </c>
    </row>
    <row r="914" spans="1:14" x14ac:dyDescent="0.2">
      <c r="A914" s="2" t="s">
        <v>55</v>
      </c>
      <c r="B914" s="2" t="s">
        <v>55</v>
      </c>
      <c r="C914" s="2" t="s">
        <v>6</v>
      </c>
      <c r="D914" s="2" t="s">
        <v>15</v>
      </c>
      <c r="E914" s="2" t="s">
        <v>18</v>
      </c>
      <c r="F914" s="2" t="s">
        <v>61</v>
      </c>
      <c r="G914" s="1">
        <v>3326.4000000000005</v>
      </c>
      <c r="H914" s="1">
        <v>2692.8</v>
      </c>
      <c r="I914" s="4">
        <v>11</v>
      </c>
      <c r="J914" s="2" t="s">
        <v>71</v>
      </c>
      <c r="K914" s="1">
        <f>Tabelle7[[#This Row],[Menge kg Nges]]/1000</f>
        <v>3.3264000000000005</v>
      </c>
      <c r="L914" s="1">
        <f>Tabelle7[[#This Row],[Menge kg P2O5]]/1000</f>
        <v>2.6928000000000001</v>
      </c>
      <c r="M914" s="1">
        <f>Tabelle7[[#This Row],[Menge t Nges]]/Tabelle7[[#This Row],[Anzahl Lieferscheine]]</f>
        <v>0.30240000000000006</v>
      </c>
      <c r="N914" s="1">
        <f>Tabelle7[[#This Row],[Menge t P2O5]]/Tabelle7[[#This Row],[Anzahl Lieferscheine]]</f>
        <v>0.24480000000000002</v>
      </c>
    </row>
    <row r="915" spans="1:14" x14ac:dyDescent="0.2">
      <c r="A915" s="2" t="s">
        <v>55</v>
      </c>
      <c r="B915" s="2" t="s">
        <v>55</v>
      </c>
      <c r="C915" s="2" t="s">
        <v>6</v>
      </c>
      <c r="D915" s="2" t="s">
        <v>15</v>
      </c>
      <c r="E915" s="2" t="s">
        <v>20</v>
      </c>
      <c r="F915" s="2" t="s">
        <v>61</v>
      </c>
      <c r="G915" s="1">
        <v>3192.4800000000005</v>
      </c>
      <c r="H915" s="1">
        <v>1848</v>
      </c>
      <c r="I915" s="4">
        <v>26</v>
      </c>
      <c r="J915" s="2" t="s">
        <v>71</v>
      </c>
      <c r="K915" s="1">
        <f>Tabelle7[[#This Row],[Menge kg Nges]]/1000</f>
        <v>3.1924800000000007</v>
      </c>
      <c r="L915" s="1">
        <f>Tabelle7[[#This Row],[Menge kg P2O5]]/1000</f>
        <v>1.8480000000000001</v>
      </c>
      <c r="M915" s="1">
        <f>Tabelle7[[#This Row],[Menge t Nges]]/Tabelle7[[#This Row],[Anzahl Lieferscheine]]</f>
        <v>0.12278769230769233</v>
      </c>
      <c r="N915" s="1">
        <f>Tabelle7[[#This Row],[Menge t P2O5]]/Tabelle7[[#This Row],[Anzahl Lieferscheine]]</f>
        <v>7.1076923076923079E-2</v>
      </c>
    </row>
    <row r="916" spans="1:14" x14ac:dyDescent="0.2">
      <c r="A916" s="2" t="s">
        <v>55</v>
      </c>
      <c r="B916" s="2" t="s">
        <v>55</v>
      </c>
      <c r="C916" s="2" t="s">
        <v>6</v>
      </c>
      <c r="D916" s="2" t="s">
        <v>15</v>
      </c>
      <c r="E916" s="2" t="s">
        <v>9</v>
      </c>
      <c r="F916" s="2" t="s">
        <v>61</v>
      </c>
      <c r="G916" s="1">
        <v>3967.1600000000008</v>
      </c>
      <c r="H916" s="1">
        <v>2212.1999999999998</v>
      </c>
      <c r="I916" s="4">
        <v>44</v>
      </c>
      <c r="J916" s="2" t="s">
        <v>71</v>
      </c>
      <c r="K916" s="1">
        <f>Tabelle7[[#This Row],[Menge kg Nges]]/1000</f>
        <v>3.9671600000000007</v>
      </c>
      <c r="L916" s="1">
        <f>Tabelle7[[#This Row],[Menge kg P2O5]]/1000</f>
        <v>2.2121999999999997</v>
      </c>
      <c r="M916" s="1">
        <f>Tabelle7[[#This Row],[Menge t Nges]]/Tabelle7[[#This Row],[Anzahl Lieferscheine]]</f>
        <v>9.0162727272727283E-2</v>
      </c>
      <c r="N916" s="1">
        <f>Tabelle7[[#This Row],[Menge t P2O5]]/Tabelle7[[#This Row],[Anzahl Lieferscheine]]</f>
        <v>5.0277272727272719E-2</v>
      </c>
    </row>
    <row r="917" spans="1:14" x14ac:dyDescent="0.2">
      <c r="A917" s="2" t="s">
        <v>55</v>
      </c>
      <c r="B917" s="2" t="s">
        <v>55</v>
      </c>
      <c r="C917" s="2" t="s">
        <v>6</v>
      </c>
      <c r="D917" s="2" t="s">
        <v>15</v>
      </c>
      <c r="E917" s="2" t="s">
        <v>10</v>
      </c>
      <c r="F917" s="2" t="s">
        <v>61</v>
      </c>
      <c r="G917" s="1">
        <v>486</v>
      </c>
      <c r="H917" s="1">
        <v>207.6</v>
      </c>
      <c r="I917" s="4">
        <v>1</v>
      </c>
      <c r="J917" s="2" t="s">
        <v>71</v>
      </c>
      <c r="K917" s="1">
        <f>Tabelle7[[#This Row],[Menge kg Nges]]/1000</f>
        <v>0.48599999999999999</v>
      </c>
      <c r="L917" s="1">
        <f>Tabelle7[[#This Row],[Menge kg P2O5]]/1000</f>
        <v>0.20760000000000001</v>
      </c>
      <c r="M917" s="1">
        <f>Tabelle7[[#This Row],[Menge t Nges]]/Tabelle7[[#This Row],[Anzahl Lieferscheine]]</f>
        <v>0.48599999999999999</v>
      </c>
      <c r="N917" s="1">
        <f>Tabelle7[[#This Row],[Menge t P2O5]]/Tabelle7[[#This Row],[Anzahl Lieferscheine]]</f>
        <v>0.20760000000000001</v>
      </c>
    </row>
    <row r="918" spans="1:14" x14ac:dyDescent="0.2">
      <c r="A918" s="2" t="s">
        <v>55</v>
      </c>
      <c r="B918" s="2" t="s">
        <v>55</v>
      </c>
      <c r="C918" s="2" t="s">
        <v>6</v>
      </c>
      <c r="D918" s="2" t="s">
        <v>15</v>
      </c>
      <c r="E918" s="2" t="s">
        <v>23</v>
      </c>
      <c r="F918" s="2" t="s">
        <v>61</v>
      </c>
      <c r="G918" s="1">
        <v>205</v>
      </c>
      <c r="H918" s="1">
        <v>92.5</v>
      </c>
      <c r="I918" s="4">
        <v>1</v>
      </c>
      <c r="J918" s="2" t="s">
        <v>71</v>
      </c>
      <c r="K918" s="1">
        <f>Tabelle7[[#This Row],[Menge kg Nges]]/1000</f>
        <v>0.20499999999999999</v>
      </c>
      <c r="L918" s="1">
        <f>Tabelle7[[#This Row],[Menge kg P2O5]]/1000</f>
        <v>9.2499999999999999E-2</v>
      </c>
      <c r="M918" s="1">
        <f>Tabelle7[[#This Row],[Menge t Nges]]/Tabelle7[[#This Row],[Anzahl Lieferscheine]]</f>
        <v>0.20499999999999999</v>
      </c>
      <c r="N918" s="1">
        <f>Tabelle7[[#This Row],[Menge t P2O5]]/Tabelle7[[#This Row],[Anzahl Lieferscheine]]</f>
        <v>9.2499999999999999E-2</v>
      </c>
    </row>
    <row r="919" spans="1:14" x14ac:dyDescent="0.2">
      <c r="A919" s="2" t="s">
        <v>55</v>
      </c>
      <c r="B919" s="2" t="s">
        <v>55</v>
      </c>
      <c r="C919" s="2" t="s">
        <v>6</v>
      </c>
      <c r="D919" s="2" t="s">
        <v>15</v>
      </c>
      <c r="E919" s="2" t="s">
        <v>13</v>
      </c>
      <c r="F919" s="2" t="s">
        <v>61</v>
      </c>
      <c r="G919" s="1">
        <v>709.8</v>
      </c>
      <c r="H919" s="1">
        <v>637</v>
      </c>
      <c r="I919" s="4">
        <v>3</v>
      </c>
      <c r="J919" s="2" t="s">
        <v>71</v>
      </c>
      <c r="K919" s="1">
        <f>Tabelle7[[#This Row],[Menge kg Nges]]/1000</f>
        <v>0.70979999999999999</v>
      </c>
      <c r="L919" s="1">
        <f>Tabelle7[[#This Row],[Menge kg P2O5]]/1000</f>
        <v>0.63700000000000001</v>
      </c>
      <c r="M919" s="1">
        <f>Tabelle7[[#This Row],[Menge t Nges]]/Tabelle7[[#This Row],[Anzahl Lieferscheine]]</f>
        <v>0.2366</v>
      </c>
      <c r="N919" s="1">
        <f>Tabelle7[[#This Row],[Menge t P2O5]]/Tabelle7[[#This Row],[Anzahl Lieferscheine]]</f>
        <v>0.21233333333333335</v>
      </c>
    </row>
    <row r="920" spans="1:14" x14ac:dyDescent="0.2">
      <c r="A920" s="2" t="s">
        <v>55</v>
      </c>
      <c r="B920" s="2" t="s">
        <v>55</v>
      </c>
      <c r="C920" s="2" t="s">
        <v>6</v>
      </c>
      <c r="D920" s="2" t="s">
        <v>15</v>
      </c>
      <c r="E920" s="2" t="s">
        <v>31</v>
      </c>
      <c r="F920" s="2" t="s">
        <v>61</v>
      </c>
      <c r="G920" s="1">
        <v>524.80000000000007</v>
      </c>
      <c r="H920" s="1">
        <v>236.79999999999998</v>
      </c>
      <c r="I920" s="4">
        <v>5</v>
      </c>
      <c r="J920" s="2" t="s">
        <v>71</v>
      </c>
      <c r="K920" s="1">
        <f>Tabelle7[[#This Row],[Menge kg Nges]]/1000</f>
        <v>0.52480000000000004</v>
      </c>
      <c r="L920" s="1">
        <f>Tabelle7[[#This Row],[Menge kg P2O5]]/1000</f>
        <v>0.23679999999999998</v>
      </c>
      <c r="M920" s="1">
        <f>Tabelle7[[#This Row],[Menge t Nges]]/Tabelle7[[#This Row],[Anzahl Lieferscheine]]</f>
        <v>0.10496000000000001</v>
      </c>
      <c r="N920" s="1">
        <f>Tabelle7[[#This Row],[Menge t P2O5]]/Tabelle7[[#This Row],[Anzahl Lieferscheine]]</f>
        <v>4.7359999999999999E-2</v>
      </c>
    </row>
    <row r="921" spans="1:14" x14ac:dyDescent="0.2">
      <c r="A921" s="2" t="s">
        <v>55</v>
      </c>
      <c r="B921" s="2" t="s">
        <v>55</v>
      </c>
      <c r="C921" s="2" t="s">
        <v>25</v>
      </c>
      <c r="D921" s="2" t="s">
        <v>25</v>
      </c>
      <c r="E921" s="2" t="s">
        <v>26</v>
      </c>
      <c r="F921" s="2" t="s">
        <v>61</v>
      </c>
      <c r="G921" s="1">
        <v>7717.88</v>
      </c>
      <c r="H921" s="1">
        <v>2466.16</v>
      </c>
      <c r="I921" s="4">
        <v>8</v>
      </c>
      <c r="J921" s="2" t="s">
        <v>71</v>
      </c>
      <c r="K921" s="1">
        <f>Tabelle7[[#This Row],[Menge kg Nges]]/1000</f>
        <v>7.7178800000000001</v>
      </c>
      <c r="L921" s="1">
        <f>Tabelle7[[#This Row],[Menge kg P2O5]]/1000</f>
        <v>2.4661599999999999</v>
      </c>
      <c r="M921" s="1">
        <f>Tabelle7[[#This Row],[Menge t Nges]]/Tabelle7[[#This Row],[Anzahl Lieferscheine]]</f>
        <v>0.96473500000000001</v>
      </c>
      <c r="N921" s="1">
        <f>Tabelle7[[#This Row],[Menge t P2O5]]/Tabelle7[[#This Row],[Anzahl Lieferscheine]]</f>
        <v>0.30826999999999999</v>
      </c>
    </row>
    <row r="922" spans="1:14" x14ac:dyDescent="0.2">
      <c r="A922" s="2" t="s">
        <v>55</v>
      </c>
      <c r="B922" s="2" t="s">
        <v>42</v>
      </c>
      <c r="C922" s="2" t="s">
        <v>6</v>
      </c>
      <c r="D922" s="2" t="s">
        <v>7</v>
      </c>
      <c r="E922" s="2" t="s">
        <v>8</v>
      </c>
      <c r="F922" s="2" t="s">
        <v>61</v>
      </c>
      <c r="G922" s="1">
        <v>372.78000000000003</v>
      </c>
      <c r="H922" s="1">
        <v>115.14000000000001</v>
      </c>
      <c r="I922" s="4">
        <v>16</v>
      </c>
      <c r="J922" s="2" t="s">
        <v>71</v>
      </c>
      <c r="K922" s="1">
        <f>Tabelle7[[#This Row],[Menge kg Nges]]/1000</f>
        <v>0.37278000000000006</v>
      </c>
      <c r="L922" s="1">
        <f>Tabelle7[[#This Row],[Menge kg P2O5]]/1000</f>
        <v>0.11514000000000002</v>
      </c>
      <c r="M922" s="1">
        <f>Tabelle7[[#This Row],[Menge t Nges]]/Tabelle7[[#This Row],[Anzahl Lieferscheine]]</f>
        <v>2.3298750000000003E-2</v>
      </c>
      <c r="N922" s="1">
        <f>Tabelle7[[#This Row],[Menge t P2O5]]/Tabelle7[[#This Row],[Anzahl Lieferscheine]]</f>
        <v>7.1962500000000013E-3</v>
      </c>
    </row>
    <row r="923" spans="1:14" x14ac:dyDescent="0.2">
      <c r="A923" s="2" t="s">
        <v>53</v>
      </c>
      <c r="B923" s="2" t="s">
        <v>32</v>
      </c>
      <c r="C923" s="2" t="s">
        <v>6</v>
      </c>
      <c r="D923" s="2" t="s">
        <v>7</v>
      </c>
      <c r="E923" s="2" t="s">
        <v>9</v>
      </c>
      <c r="F923" s="2" t="s">
        <v>61</v>
      </c>
      <c r="G923" s="1">
        <v>118.8</v>
      </c>
      <c r="H923" s="1">
        <v>48.6</v>
      </c>
      <c r="I923" s="4">
        <v>1</v>
      </c>
      <c r="J923" s="2" t="s">
        <v>71</v>
      </c>
      <c r="K923" s="1">
        <f>Tabelle7[[#This Row],[Menge kg Nges]]/1000</f>
        <v>0.1188</v>
      </c>
      <c r="L923" s="1">
        <f>Tabelle7[[#This Row],[Menge kg P2O5]]/1000</f>
        <v>4.8600000000000004E-2</v>
      </c>
      <c r="M923" s="1">
        <f>Tabelle7[[#This Row],[Menge t Nges]]/Tabelle7[[#This Row],[Anzahl Lieferscheine]]</f>
        <v>0.1188</v>
      </c>
      <c r="N923" s="1">
        <f>Tabelle7[[#This Row],[Menge t P2O5]]/Tabelle7[[#This Row],[Anzahl Lieferscheine]]</f>
        <v>4.8600000000000004E-2</v>
      </c>
    </row>
    <row r="924" spans="1:14" x14ac:dyDescent="0.2">
      <c r="A924" s="2" t="s">
        <v>53</v>
      </c>
      <c r="B924" s="2" t="s">
        <v>51</v>
      </c>
      <c r="C924" s="2" t="s">
        <v>6</v>
      </c>
      <c r="D924" s="2" t="s">
        <v>7</v>
      </c>
      <c r="E924" s="2" t="s">
        <v>12</v>
      </c>
      <c r="F924" s="2" t="s">
        <v>61</v>
      </c>
      <c r="G924" s="1">
        <v>1740</v>
      </c>
      <c r="H924" s="1">
        <v>687.3</v>
      </c>
      <c r="I924" s="4">
        <v>15</v>
      </c>
      <c r="J924" s="2" t="s">
        <v>71</v>
      </c>
      <c r="K924" s="1">
        <f>Tabelle7[[#This Row],[Menge kg Nges]]/1000</f>
        <v>1.74</v>
      </c>
      <c r="L924" s="1">
        <f>Tabelle7[[#This Row],[Menge kg P2O5]]/1000</f>
        <v>0.68729999999999991</v>
      </c>
      <c r="M924" s="1">
        <f>Tabelle7[[#This Row],[Menge t Nges]]/Tabelle7[[#This Row],[Anzahl Lieferscheine]]</f>
        <v>0.11600000000000001</v>
      </c>
      <c r="N924" s="1">
        <f>Tabelle7[[#This Row],[Menge t P2O5]]/Tabelle7[[#This Row],[Anzahl Lieferscheine]]</f>
        <v>4.5819999999999993E-2</v>
      </c>
    </row>
    <row r="925" spans="1:14" x14ac:dyDescent="0.2">
      <c r="A925" s="2" t="s">
        <v>53</v>
      </c>
      <c r="B925" s="2" t="s">
        <v>53</v>
      </c>
      <c r="C925" s="2" t="s">
        <v>6</v>
      </c>
      <c r="D925" s="2" t="s">
        <v>7</v>
      </c>
      <c r="E925" s="2" t="s">
        <v>9</v>
      </c>
      <c r="F925" s="2" t="s">
        <v>61</v>
      </c>
      <c r="G925" s="1">
        <v>419.6</v>
      </c>
      <c r="H925" s="1">
        <v>141.30000000000001</v>
      </c>
      <c r="I925" s="4">
        <v>3</v>
      </c>
      <c r="J925" s="2" t="s">
        <v>71</v>
      </c>
      <c r="K925" s="1">
        <f>Tabelle7[[#This Row],[Menge kg Nges]]/1000</f>
        <v>0.41960000000000003</v>
      </c>
      <c r="L925" s="1">
        <f>Tabelle7[[#This Row],[Menge kg P2O5]]/1000</f>
        <v>0.14130000000000001</v>
      </c>
      <c r="M925" s="1">
        <f>Tabelle7[[#This Row],[Menge t Nges]]/Tabelle7[[#This Row],[Anzahl Lieferscheine]]</f>
        <v>0.13986666666666667</v>
      </c>
      <c r="N925" s="1">
        <f>Tabelle7[[#This Row],[Menge t P2O5]]/Tabelle7[[#This Row],[Anzahl Lieferscheine]]</f>
        <v>4.7100000000000003E-2</v>
      </c>
    </row>
    <row r="926" spans="1:14" x14ac:dyDescent="0.2">
      <c r="A926" s="2" t="s">
        <v>53</v>
      </c>
      <c r="B926" s="2" t="s">
        <v>53</v>
      </c>
      <c r="C926" s="2" t="s">
        <v>6</v>
      </c>
      <c r="D926" s="2" t="s">
        <v>7</v>
      </c>
      <c r="E926" s="2" t="s">
        <v>9</v>
      </c>
      <c r="F926" s="2" t="s">
        <v>62</v>
      </c>
      <c r="G926" s="1">
        <v>250.5</v>
      </c>
      <c r="H926" s="1">
        <v>95.78</v>
      </c>
      <c r="I926" s="4">
        <v>2</v>
      </c>
      <c r="J926" s="2" t="s">
        <v>71</v>
      </c>
      <c r="K926" s="1">
        <f>Tabelle7[[#This Row],[Menge kg Nges]]/1000</f>
        <v>0.2505</v>
      </c>
      <c r="L926" s="1">
        <f>Tabelle7[[#This Row],[Menge kg P2O5]]/1000</f>
        <v>9.5780000000000004E-2</v>
      </c>
      <c r="M926" s="1">
        <f>Tabelle7[[#This Row],[Menge t Nges]]/Tabelle7[[#This Row],[Anzahl Lieferscheine]]</f>
        <v>0.12525</v>
      </c>
      <c r="N926" s="1">
        <f>Tabelle7[[#This Row],[Menge t P2O5]]/Tabelle7[[#This Row],[Anzahl Lieferscheine]]</f>
        <v>4.7890000000000002E-2</v>
      </c>
    </row>
    <row r="927" spans="1:14" x14ac:dyDescent="0.2">
      <c r="A927" s="2" t="s">
        <v>53</v>
      </c>
      <c r="B927" s="2" t="s">
        <v>53</v>
      </c>
      <c r="C927" s="2" t="s">
        <v>6</v>
      </c>
      <c r="D927" s="2" t="s">
        <v>7</v>
      </c>
      <c r="E927" s="2" t="s">
        <v>11</v>
      </c>
      <c r="F927" s="2" t="s">
        <v>61</v>
      </c>
      <c r="G927" s="1">
        <v>525.6</v>
      </c>
      <c r="H927" s="1">
        <v>205.2</v>
      </c>
      <c r="I927" s="4">
        <v>2</v>
      </c>
      <c r="J927" s="2" t="s">
        <v>71</v>
      </c>
      <c r="K927" s="1">
        <f>Tabelle7[[#This Row],[Menge kg Nges]]/1000</f>
        <v>0.52560000000000007</v>
      </c>
      <c r="L927" s="1">
        <f>Tabelle7[[#This Row],[Menge kg P2O5]]/1000</f>
        <v>0.20519999999999999</v>
      </c>
      <c r="M927" s="1">
        <f>Tabelle7[[#This Row],[Menge t Nges]]/Tabelle7[[#This Row],[Anzahl Lieferscheine]]</f>
        <v>0.26280000000000003</v>
      </c>
      <c r="N927" s="1">
        <f>Tabelle7[[#This Row],[Menge t P2O5]]/Tabelle7[[#This Row],[Anzahl Lieferscheine]]</f>
        <v>0.1026</v>
      </c>
    </row>
    <row r="928" spans="1:14" x14ac:dyDescent="0.2">
      <c r="A928" s="2" t="s">
        <v>53</v>
      </c>
      <c r="B928" s="2" t="s">
        <v>53</v>
      </c>
      <c r="C928" s="2" t="s">
        <v>6</v>
      </c>
      <c r="D928" s="2" t="s">
        <v>7</v>
      </c>
      <c r="E928" s="2" t="s">
        <v>12</v>
      </c>
      <c r="F928" s="2" t="s">
        <v>61</v>
      </c>
      <c r="G928" s="1">
        <v>14613.900000000001</v>
      </c>
      <c r="H928" s="1">
        <v>5205.26</v>
      </c>
      <c r="I928" s="4">
        <v>55</v>
      </c>
      <c r="J928" s="2" t="s">
        <v>71</v>
      </c>
      <c r="K928" s="1">
        <f>Tabelle7[[#This Row],[Menge kg Nges]]/1000</f>
        <v>14.613900000000001</v>
      </c>
      <c r="L928" s="1">
        <f>Tabelle7[[#This Row],[Menge kg P2O5]]/1000</f>
        <v>5.20526</v>
      </c>
      <c r="M928" s="1">
        <f>Tabelle7[[#This Row],[Menge t Nges]]/Tabelle7[[#This Row],[Anzahl Lieferscheine]]</f>
        <v>0.26570727272727274</v>
      </c>
      <c r="N928" s="1">
        <f>Tabelle7[[#This Row],[Menge t P2O5]]/Tabelle7[[#This Row],[Anzahl Lieferscheine]]</f>
        <v>9.4641090909090911E-2</v>
      </c>
    </row>
    <row r="929" spans="1:14" x14ac:dyDescent="0.2">
      <c r="A929" s="2" t="s">
        <v>53</v>
      </c>
      <c r="B929" s="2" t="s">
        <v>53</v>
      </c>
      <c r="C929" s="2" t="s">
        <v>6</v>
      </c>
      <c r="D929" s="2" t="s">
        <v>15</v>
      </c>
      <c r="E929" s="2" t="s">
        <v>19</v>
      </c>
      <c r="F929" s="2" t="s">
        <v>61</v>
      </c>
      <c r="G929" s="1">
        <v>472.5</v>
      </c>
      <c r="H929" s="1">
        <v>525</v>
      </c>
      <c r="I929" s="4">
        <v>3</v>
      </c>
      <c r="J929" s="2" t="s">
        <v>71</v>
      </c>
      <c r="K929" s="1">
        <f>Tabelle7[[#This Row],[Menge kg Nges]]/1000</f>
        <v>0.47249999999999998</v>
      </c>
      <c r="L929" s="1">
        <f>Tabelle7[[#This Row],[Menge kg P2O5]]/1000</f>
        <v>0.52500000000000002</v>
      </c>
      <c r="M929" s="1">
        <f>Tabelle7[[#This Row],[Menge t Nges]]/Tabelle7[[#This Row],[Anzahl Lieferscheine]]</f>
        <v>0.1575</v>
      </c>
      <c r="N929" s="1">
        <f>Tabelle7[[#This Row],[Menge t P2O5]]/Tabelle7[[#This Row],[Anzahl Lieferscheine]]</f>
        <v>0.17500000000000002</v>
      </c>
    </row>
    <row r="930" spans="1:14" x14ac:dyDescent="0.2">
      <c r="A930" s="2" t="s">
        <v>53</v>
      </c>
      <c r="B930" s="2" t="s">
        <v>53</v>
      </c>
      <c r="C930" s="2" t="s">
        <v>6</v>
      </c>
      <c r="D930" s="2" t="s">
        <v>15</v>
      </c>
      <c r="E930" s="2" t="s">
        <v>20</v>
      </c>
      <c r="F930" s="2" t="s">
        <v>61</v>
      </c>
      <c r="G930" s="1">
        <v>183.6</v>
      </c>
      <c r="H930" s="1">
        <v>135</v>
      </c>
      <c r="I930" s="4">
        <v>1</v>
      </c>
      <c r="J930" s="2" t="s">
        <v>71</v>
      </c>
      <c r="K930" s="1">
        <f>Tabelle7[[#This Row],[Menge kg Nges]]/1000</f>
        <v>0.18359999999999999</v>
      </c>
      <c r="L930" s="1">
        <f>Tabelle7[[#This Row],[Menge kg P2O5]]/1000</f>
        <v>0.13500000000000001</v>
      </c>
      <c r="M930" s="1">
        <f>Tabelle7[[#This Row],[Menge t Nges]]/Tabelle7[[#This Row],[Anzahl Lieferscheine]]</f>
        <v>0.18359999999999999</v>
      </c>
      <c r="N930" s="1">
        <f>Tabelle7[[#This Row],[Menge t P2O5]]/Tabelle7[[#This Row],[Anzahl Lieferscheine]]</f>
        <v>0.13500000000000001</v>
      </c>
    </row>
    <row r="931" spans="1:14" x14ac:dyDescent="0.2">
      <c r="A931" s="2" t="s">
        <v>53</v>
      </c>
      <c r="B931" s="2" t="s">
        <v>53</v>
      </c>
      <c r="C931" s="2" t="s">
        <v>6</v>
      </c>
      <c r="D931" s="2" t="s">
        <v>15</v>
      </c>
      <c r="E931" s="2" t="s">
        <v>9</v>
      </c>
      <c r="F931" s="2" t="s">
        <v>61</v>
      </c>
      <c r="G931" s="1">
        <v>611.47</v>
      </c>
      <c r="H931" s="1">
        <v>339.75</v>
      </c>
      <c r="I931" s="4">
        <v>3</v>
      </c>
      <c r="J931" s="2" t="s">
        <v>71</v>
      </c>
      <c r="K931" s="1">
        <f>Tabelle7[[#This Row],[Menge kg Nges]]/1000</f>
        <v>0.61147000000000007</v>
      </c>
      <c r="L931" s="1">
        <f>Tabelle7[[#This Row],[Menge kg P2O5]]/1000</f>
        <v>0.33975</v>
      </c>
      <c r="M931" s="1">
        <f>Tabelle7[[#This Row],[Menge t Nges]]/Tabelle7[[#This Row],[Anzahl Lieferscheine]]</f>
        <v>0.20382333333333336</v>
      </c>
      <c r="N931" s="1">
        <f>Tabelle7[[#This Row],[Menge t P2O5]]/Tabelle7[[#This Row],[Anzahl Lieferscheine]]</f>
        <v>0.11325</v>
      </c>
    </row>
    <row r="932" spans="1:14" x14ac:dyDescent="0.2">
      <c r="A932" s="2" t="s">
        <v>28</v>
      </c>
      <c r="B932" s="2" t="s">
        <v>5</v>
      </c>
      <c r="C932" s="2" t="s">
        <v>6</v>
      </c>
      <c r="D932" s="2" t="s">
        <v>7</v>
      </c>
      <c r="E932" s="2" t="s">
        <v>8</v>
      </c>
      <c r="F932" s="2" t="s">
        <v>61</v>
      </c>
      <c r="G932" s="1">
        <v>4277.5</v>
      </c>
      <c r="H932" s="1">
        <v>1622.5</v>
      </c>
      <c r="I932" s="4">
        <v>6</v>
      </c>
      <c r="J932" s="2" t="s">
        <v>71</v>
      </c>
      <c r="K932" s="1">
        <f>Tabelle7[[#This Row],[Menge kg Nges]]/1000</f>
        <v>4.2774999999999999</v>
      </c>
      <c r="L932" s="1">
        <f>Tabelle7[[#This Row],[Menge kg P2O5]]/1000</f>
        <v>1.6225000000000001</v>
      </c>
      <c r="M932" s="1">
        <f>Tabelle7[[#This Row],[Menge t Nges]]/Tabelle7[[#This Row],[Anzahl Lieferscheine]]</f>
        <v>0.71291666666666664</v>
      </c>
      <c r="N932" s="1">
        <f>Tabelle7[[#This Row],[Menge t P2O5]]/Tabelle7[[#This Row],[Anzahl Lieferscheine]]</f>
        <v>0.27041666666666669</v>
      </c>
    </row>
    <row r="933" spans="1:14" x14ac:dyDescent="0.2">
      <c r="A933" s="2" t="s">
        <v>28</v>
      </c>
      <c r="B933" s="2" t="s">
        <v>5</v>
      </c>
      <c r="C933" s="2" t="s">
        <v>6</v>
      </c>
      <c r="D933" s="2" t="s">
        <v>7</v>
      </c>
      <c r="E933" s="2" t="s">
        <v>9</v>
      </c>
      <c r="F933" s="2" t="s">
        <v>61</v>
      </c>
      <c r="G933" s="1">
        <v>1296.4000000000001</v>
      </c>
      <c r="H933" s="1">
        <v>531.6</v>
      </c>
      <c r="I933" s="4">
        <v>4</v>
      </c>
      <c r="J933" s="2" t="s">
        <v>71</v>
      </c>
      <c r="K933" s="1">
        <f>Tabelle7[[#This Row],[Menge kg Nges]]/1000</f>
        <v>1.2964</v>
      </c>
      <c r="L933" s="1">
        <f>Tabelle7[[#This Row],[Menge kg P2O5]]/1000</f>
        <v>0.53160000000000007</v>
      </c>
      <c r="M933" s="1">
        <f>Tabelle7[[#This Row],[Menge t Nges]]/Tabelle7[[#This Row],[Anzahl Lieferscheine]]</f>
        <v>0.3241</v>
      </c>
      <c r="N933" s="1">
        <f>Tabelle7[[#This Row],[Menge t P2O5]]/Tabelle7[[#This Row],[Anzahl Lieferscheine]]</f>
        <v>0.13290000000000002</v>
      </c>
    </row>
    <row r="934" spans="1:14" x14ac:dyDescent="0.2">
      <c r="A934" s="2" t="s">
        <v>28</v>
      </c>
      <c r="B934" s="2" t="s">
        <v>5</v>
      </c>
      <c r="C934" s="2" t="s">
        <v>6</v>
      </c>
      <c r="D934" s="2" t="s">
        <v>7</v>
      </c>
      <c r="E934" s="2" t="s">
        <v>10</v>
      </c>
      <c r="F934" s="2" t="s">
        <v>61</v>
      </c>
      <c r="G934" s="1">
        <v>204</v>
      </c>
      <c r="H934" s="1">
        <v>81.599999999999994</v>
      </c>
      <c r="I934" s="4">
        <v>1</v>
      </c>
      <c r="J934" s="2" t="s">
        <v>71</v>
      </c>
      <c r="K934" s="1">
        <f>Tabelle7[[#This Row],[Menge kg Nges]]/1000</f>
        <v>0.20399999999999999</v>
      </c>
      <c r="L934" s="1">
        <f>Tabelle7[[#This Row],[Menge kg P2O5]]/1000</f>
        <v>8.1599999999999992E-2</v>
      </c>
      <c r="M934" s="1">
        <f>Tabelle7[[#This Row],[Menge t Nges]]/Tabelle7[[#This Row],[Anzahl Lieferscheine]]</f>
        <v>0.20399999999999999</v>
      </c>
      <c r="N934" s="1">
        <f>Tabelle7[[#This Row],[Menge t P2O5]]/Tabelle7[[#This Row],[Anzahl Lieferscheine]]</f>
        <v>8.1599999999999992E-2</v>
      </c>
    </row>
    <row r="935" spans="1:14" x14ac:dyDescent="0.2">
      <c r="A935" s="2" t="s">
        <v>28</v>
      </c>
      <c r="B935" s="2" t="s">
        <v>5</v>
      </c>
      <c r="C935" s="2" t="s">
        <v>6</v>
      </c>
      <c r="D935" s="2" t="s">
        <v>7</v>
      </c>
      <c r="E935" s="2" t="s">
        <v>12</v>
      </c>
      <c r="F935" s="2" t="s">
        <v>61</v>
      </c>
      <c r="G935" s="1">
        <v>2017.86</v>
      </c>
      <c r="H935" s="1">
        <v>975.21</v>
      </c>
      <c r="I935" s="4">
        <v>3</v>
      </c>
      <c r="J935" s="2" t="s">
        <v>71</v>
      </c>
      <c r="K935" s="1">
        <f>Tabelle7[[#This Row],[Menge kg Nges]]/1000</f>
        <v>2.0178599999999998</v>
      </c>
      <c r="L935" s="1">
        <f>Tabelle7[[#This Row],[Menge kg P2O5]]/1000</f>
        <v>0.97521000000000002</v>
      </c>
      <c r="M935" s="1">
        <f>Tabelle7[[#This Row],[Menge t Nges]]/Tabelle7[[#This Row],[Anzahl Lieferscheine]]</f>
        <v>0.67261999999999988</v>
      </c>
      <c r="N935" s="1">
        <f>Tabelle7[[#This Row],[Menge t P2O5]]/Tabelle7[[#This Row],[Anzahl Lieferscheine]]</f>
        <v>0.32507000000000003</v>
      </c>
    </row>
    <row r="936" spans="1:14" x14ac:dyDescent="0.2">
      <c r="A936" s="2" t="s">
        <v>28</v>
      </c>
      <c r="B936" s="2" t="s">
        <v>5</v>
      </c>
      <c r="C936" s="2" t="s">
        <v>6</v>
      </c>
      <c r="D936" s="2" t="s">
        <v>7</v>
      </c>
      <c r="E936" s="2" t="s">
        <v>14</v>
      </c>
      <c r="F936" s="2" t="s">
        <v>61</v>
      </c>
      <c r="G936" s="1">
        <v>10880.36</v>
      </c>
      <c r="H936" s="1">
        <v>4154.3099999999995</v>
      </c>
      <c r="I936" s="4">
        <v>21</v>
      </c>
      <c r="J936" s="2" t="s">
        <v>71</v>
      </c>
      <c r="K936" s="1">
        <f>Tabelle7[[#This Row],[Menge kg Nges]]/1000</f>
        <v>10.880360000000001</v>
      </c>
      <c r="L936" s="1">
        <f>Tabelle7[[#This Row],[Menge kg P2O5]]/1000</f>
        <v>4.1543099999999997</v>
      </c>
      <c r="M936" s="1">
        <f>Tabelle7[[#This Row],[Menge t Nges]]/Tabelle7[[#This Row],[Anzahl Lieferscheine]]</f>
        <v>0.51811238095238099</v>
      </c>
      <c r="N936" s="1">
        <f>Tabelle7[[#This Row],[Menge t P2O5]]/Tabelle7[[#This Row],[Anzahl Lieferscheine]]</f>
        <v>0.1978242857142857</v>
      </c>
    </row>
    <row r="937" spans="1:14" x14ac:dyDescent="0.2">
      <c r="A937" s="2" t="s">
        <v>28</v>
      </c>
      <c r="B937" s="2" t="s">
        <v>5</v>
      </c>
      <c r="C937" s="2" t="s">
        <v>6</v>
      </c>
      <c r="D937" s="2" t="s">
        <v>15</v>
      </c>
      <c r="E937" s="2" t="s">
        <v>17</v>
      </c>
      <c r="F937" s="2" t="s">
        <v>61</v>
      </c>
      <c r="G937" s="1">
        <v>642.6</v>
      </c>
      <c r="H937" s="1">
        <v>163.19999999999999</v>
      </c>
      <c r="I937" s="4">
        <v>2</v>
      </c>
      <c r="J937" s="2" t="s">
        <v>71</v>
      </c>
      <c r="K937" s="1">
        <f>Tabelle7[[#This Row],[Menge kg Nges]]/1000</f>
        <v>0.64260000000000006</v>
      </c>
      <c r="L937" s="1">
        <f>Tabelle7[[#This Row],[Menge kg P2O5]]/1000</f>
        <v>0.16319999999999998</v>
      </c>
      <c r="M937" s="1">
        <f>Tabelle7[[#This Row],[Menge t Nges]]/Tabelle7[[#This Row],[Anzahl Lieferscheine]]</f>
        <v>0.32130000000000003</v>
      </c>
      <c r="N937" s="1">
        <f>Tabelle7[[#This Row],[Menge t P2O5]]/Tabelle7[[#This Row],[Anzahl Lieferscheine]]</f>
        <v>8.1599999999999992E-2</v>
      </c>
    </row>
    <row r="938" spans="1:14" x14ac:dyDescent="0.2">
      <c r="A938" s="2" t="s">
        <v>28</v>
      </c>
      <c r="B938" s="2" t="s">
        <v>5</v>
      </c>
      <c r="C938" s="2" t="s">
        <v>6</v>
      </c>
      <c r="D938" s="2" t="s">
        <v>15</v>
      </c>
      <c r="E938" s="2" t="s">
        <v>18</v>
      </c>
      <c r="F938" s="2" t="s">
        <v>61</v>
      </c>
      <c r="G938" s="1">
        <v>839.99999999999989</v>
      </c>
      <c r="H938" s="1">
        <v>680</v>
      </c>
      <c r="I938" s="4">
        <v>4</v>
      </c>
      <c r="J938" s="2" t="s">
        <v>71</v>
      </c>
      <c r="K938" s="1">
        <f>Tabelle7[[#This Row],[Menge kg Nges]]/1000</f>
        <v>0.83999999999999986</v>
      </c>
      <c r="L938" s="1">
        <f>Tabelle7[[#This Row],[Menge kg P2O5]]/1000</f>
        <v>0.68</v>
      </c>
      <c r="M938" s="1">
        <f>Tabelle7[[#This Row],[Menge t Nges]]/Tabelle7[[#This Row],[Anzahl Lieferscheine]]</f>
        <v>0.20999999999999996</v>
      </c>
      <c r="N938" s="1">
        <f>Tabelle7[[#This Row],[Menge t P2O5]]/Tabelle7[[#This Row],[Anzahl Lieferscheine]]</f>
        <v>0.17</v>
      </c>
    </row>
    <row r="939" spans="1:14" x14ac:dyDescent="0.2">
      <c r="A939" s="2" t="s">
        <v>28</v>
      </c>
      <c r="B939" s="2" t="s">
        <v>5</v>
      </c>
      <c r="C939" s="2" t="s">
        <v>6</v>
      </c>
      <c r="D939" s="2" t="s">
        <v>15</v>
      </c>
      <c r="E939" s="2" t="s">
        <v>19</v>
      </c>
      <c r="F939" s="2" t="s">
        <v>61</v>
      </c>
      <c r="G939" s="1">
        <v>1800</v>
      </c>
      <c r="H939" s="1">
        <v>2700</v>
      </c>
      <c r="I939" s="4">
        <v>1</v>
      </c>
      <c r="J939" s="2" t="s">
        <v>71</v>
      </c>
      <c r="K939" s="1">
        <f>Tabelle7[[#This Row],[Menge kg Nges]]/1000</f>
        <v>1.8</v>
      </c>
      <c r="L939" s="1">
        <f>Tabelle7[[#This Row],[Menge kg P2O5]]/1000</f>
        <v>2.7</v>
      </c>
      <c r="M939" s="1">
        <f>Tabelle7[[#This Row],[Menge t Nges]]/Tabelle7[[#This Row],[Anzahl Lieferscheine]]</f>
        <v>1.8</v>
      </c>
      <c r="N939" s="1">
        <f>Tabelle7[[#This Row],[Menge t P2O5]]/Tabelle7[[#This Row],[Anzahl Lieferscheine]]</f>
        <v>2.7</v>
      </c>
    </row>
    <row r="940" spans="1:14" x14ac:dyDescent="0.2">
      <c r="A940" s="2" t="s">
        <v>28</v>
      </c>
      <c r="B940" s="2" t="s">
        <v>5</v>
      </c>
      <c r="C940" s="2" t="s">
        <v>6</v>
      </c>
      <c r="D940" s="2" t="s">
        <v>15</v>
      </c>
      <c r="E940" s="2" t="s">
        <v>21</v>
      </c>
      <c r="F940" s="2" t="s">
        <v>61</v>
      </c>
      <c r="G940" s="1">
        <v>480</v>
      </c>
      <c r="H940" s="1">
        <v>255</v>
      </c>
      <c r="I940" s="4">
        <v>1</v>
      </c>
      <c r="J940" s="2" t="s">
        <v>71</v>
      </c>
      <c r="K940" s="1">
        <f>Tabelle7[[#This Row],[Menge kg Nges]]/1000</f>
        <v>0.48</v>
      </c>
      <c r="L940" s="1">
        <f>Tabelle7[[#This Row],[Menge kg P2O5]]/1000</f>
        <v>0.255</v>
      </c>
      <c r="M940" s="1">
        <f>Tabelle7[[#This Row],[Menge t Nges]]/Tabelle7[[#This Row],[Anzahl Lieferscheine]]</f>
        <v>0.48</v>
      </c>
      <c r="N940" s="1">
        <f>Tabelle7[[#This Row],[Menge t P2O5]]/Tabelle7[[#This Row],[Anzahl Lieferscheine]]</f>
        <v>0.255</v>
      </c>
    </row>
    <row r="941" spans="1:14" x14ac:dyDescent="0.2">
      <c r="A941" s="2" t="s">
        <v>28</v>
      </c>
      <c r="B941" s="2" t="s">
        <v>5</v>
      </c>
      <c r="C941" s="2" t="s">
        <v>6</v>
      </c>
      <c r="D941" s="2" t="s">
        <v>15</v>
      </c>
      <c r="E941" s="2" t="s">
        <v>9</v>
      </c>
      <c r="F941" s="2" t="s">
        <v>61</v>
      </c>
      <c r="G941" s="1">
        <v>1747.2</v>
      </c>
      <c r="H941" s="1">
        <v>772.8</v>
      </c>
      <c r="I941" s="4">
        <v>1</v>
      </c>
      <c r="J941" s="2" t="s">
        <v>71</v>
      </c>
      <c r="K941" s="1">
        <f>Tabelle7[[#This Row],[Menge kg Nges]]/1000</f>
        <v>1.7472000000000001</v>
      </c>
      <c r="L941" s="1">
        <f>Tabelle7[[#This Row],[Menge kg P2O5]]/1000</f>
        <v>0.77279999999999993</v>
      </c>
      <c r="M941" s="1">
        <f>Tabelle7[[#This Row],[Menge t Nges]]/Tabelle7[[#This Row],[Anzahl Lieferscheine]]</f>
        <v>1.7472000000000001</v>
      </c>
      <c r="N941" s="1">
        <f>Tabelle7[[#This Row],[Menge t P2O5]]/Tabelle7[[#This Row],[Anzahl Lieferscheine]]</f>
        <v>0.77279999999999993</v>
      </c>
    </row>
    <row r="942" spans="1:14" x14ac:dyDescent="0.2">
      <c r="A942" s="2" t="s">
        <v>28</v>
      </c>
      <c r="B942" s="2" t="s">
        <v>5</v>
      </c>
      <c r="C942" s="2" t="s">
        <v>6</v>
      </c>
      <c r="D942" s="2" t="s">
        <v>15</v>
      </c>
      <c r="E942" s="2" t="s">
        <v>10</v>
      </c>
      <c r="F942" s="2" t="s">
        <v>61</v>
      </c>
      <c r="G942" s="1">
        <v>810</v>
      </c>
      <c r="H942" s="1">
        <v>346</v>
      </c>
      <c r="I942" s="4">
        <v>1</v>
      </c>
      <c r="J942" s="2" t="s">
        <v>71</v>
      </c>
      <c r="K942" s="1">
        <f>Tabelle7[[#This Row],[Menge kg Nges]]/1000</f>
        <v>0.81</v>
      </c>
      <c r="L942" s="1">
        <f>Tabelle7[[#This Row],[Menge kg P2O5]]/1000</f>
        <v>0.34599999999999997</v>
      </c>
      <c r="M942" s="1">
        <f>Tabelle7[[#This Row],[Menge t Nges]]/Tabelle7[[#This Row],[Anzahl Lieferscheine]]</f>
        <v>0.81</v>
      </c>
      <c r="N942" s="1">
        <f>Tabelle7[[#This Row],[Menge t P2O5]]/Tabelle7[[#This Row],[Anzahl Lieferscheine]]</f>
        <v>0.34599999999999997</v>
      </c>
    </row>
    <row r="943" spans="1:14" x14ac:dyDescent="0.2">
      <c r="A943" s="2" t="s">
        <v>28</v>
      </c>
      <c r="B943" s="2" t="s">
        <v>5</v>
      </c>
      <c r="C943" s="2" t="s">
        <v>25</v>
      </c>
      <c r="D943" s="2" t="s">
        <v>25</v>
      </c>
      <c r="E943" s="2" t="s">
        <v>26</v>
      </c>
      <c r="F943" s="2" t="s">
        <v>61</v>
      </c>
      <c r="G943" s="1">
        <v>11399.5</v>
      </c>
      <c r="H943" s="1">
        <v>3291.9</v>
      </c>
      <c r="I943" s="4">
        <v>13</v>
      </c>
      <c r="J943" s="2" t="s">
        <v>71</v>
      </c>
      <c r="K943" s="1">
        <f>Tabelle7[[#This Row],[Menge kg Nges]]/1000</f>
        <v>11.3995</v>
      </c>
      <c r="L943" s="1">
        <f>Tabelle7[[#This Row],[Menge kg P2O5]]/1000</f>
        <v>3.2919</v>
      </c>
      <c r="M943" s="1">
        <f>Tabelle7[[#This Row],[Menge t Nges]]/Tabelle7[[#This Row],[Anzahl Lieferscheine]]</f>
        <v>0.87688461538461537</v>
      </c>
      <c r="N943" s="1">
        <f>Tabelle7[[#This Row],[Menge t P2O5]]/Tabelle7[[#This Row],[Anzahl Lieferscheine]]</f>
        <v>0.25322307692307694</v>
      </c>
    </row>
    <row r="944" spans="1:14" x14ac:dyDescent="0.2">
      <c r="A944" s="2" t="s">
        <v>28</v>
      </c>
      <c r="B944" s="2" t="s">
        <v>27</v>
      </c>
      <c r="C944" s="2" t="s">
        <v>25</v>
      </c>
      <c r="D944" s="2" t="s">
        <v>25</v>
      </c>
      <c r="E944" s="2" t="s">
        <v>26</v>
      </c>
      <c r="F944" s="2" t="s">
        <v>61</v>
      </c>
      <c r="G944" s="1">
        <v>820</v>
      </c>
      <c r="H944" s="1">
        <v>200</v>
      </c>
      <c r="I944" s="4">
        <v>1</v>
      </c>
      <c r="J944" s="2" t="s">
        <v>71</v>
      </c>
      <c r="K944" s="1">
        <f>Tabelle7[[#This Row],[Menge kg Nges]]/1000</f>
        <v>0.82</v>
      </c>
      <c r="L944" s="1">
        <f>Tabelle7[[#This Row],[Menge kg P2O5]]/1000</f>
        <v>0.2</v>
      </c>
      <c r="M944" s="1">
        <f>Tabelle7[[#This Row],[Menge t Nges]]/Tabelle7[[#This Row],[Anzahl Lieferscheine]]</f>
        <v>0.82</v>
      </c>
      <c r="N944" s="1">
        <f>Tabelle7[[#This Row],[Menge t P2O5]]/Tabelle7[[#This Row],[Anzahl Lieferscheine]]</f>
        <v>0.2</v>
      </c>
    </row>
    <row r="945" spans="1:14" x14ac:dyDescent="0.2">
      <c r="A945" s="2" t="s">
        <v>28</v>
      </c>
      <c r="B945" s="2" t="s">
        <v>48</v>
      </c>
      <c r="C945" s="2" t="s">
        <v>25</v>
      </c>
      <c r="D945" s="2" t="s">
        <v>25</v>
      </c>
      <c r="E945" s="2" t="s">
        <v>26</v>
      </c>
      <c r="F945" s="2" t="s">
        <v>61</v>
      </c>
      <c r="G945" s="1">
        <v>1104</v>
      </c>
      <c r="H945" s="1">
        <v>504</v>
      </c>
      <c r="I945" s="4">
        <v>1</v>
      </c>
      <c r="J945" s="2" t="s">
        <v>71</v>
      </c>
      <c r="K945" s="1">
        <f>Tabelle7[[#This Row],[Menge kg Nges]]/1000</f>
        <v>1.1040000000000001</v>
      </c>
      <c r="L945" s="1">
        <f>Tabelle7[[#This Row],[Menge kg P2O5]]/1000</f>
        <v>0.504</v>
      </c>
      <c r="M945" s="1">
        <f>Tabelle7[[#This Row],[Menge t Nges]]/Tabelle7[[#This Row],[Anzahl Lieferscheine]]</f>
        <v>1.1040000000000001</v>
      </c>
      <c r="N945" s="1">
        <f>Tabelle7[[#This Row],[Menge t P2O5]]/Tabelle7[[#This Row],[Anzahl Lieferscheine]]</f>
        <v>0.504</v>
      </c>
    </row>
    <row r="946" spans="1:14" x14ac:dyDescent="0.2">
      <c r="A946" s="2" t="s">
        <v>28</v>
      </c>
      <c r="B946" s="2" t="s">
        <v>45</v>
      </c>
      <c r="C946" s="2" t="s">
        <v>6</v>
      </c>
      <c r="D946" s="2" t="s">
        <v>15</v>
      </c>
      <c r="E946" s="2" t="s">
        <v>20</v>
      </c>
      <c r="F946" s="2" t="s">
        <v>61</v>
      </c>
      <c r="G946" s="1">
        <v>163.19999999999999</v>
      </c>
      <c r="H946" s="1">
        <v>120</v>
      </c>
      <c r="I946" s="4">
        <v>1</v>
      </c>
      <c r="J946" s="2" t="s">
        <v>71</v>
      </c>
      <c r="K946" s="1">
        <f>Tabelle7[[#This Row],[Menge kg Nges]]/1000</f>
        <v>0.16319999999999998</v>
      </c>
      <c r="L946" s="1">
        <f>Tabelle7[[#This Row],[Menge kg P2O5]]/1000</f>
        <v>0.12</v>
      </c>
      <c r="M946" s="1">
        <f>Tabelle7[[#This Row],[Menge t Nges]]/Tabelle7[[#This Row],[Anzahl Lieferscheine]]</f>
        <v>0.16319999999999998</v>
      </c>
      <c r="N946" s="1">
        <f>Tabelle7[[#This Row],[Menge t P2O5]]/Tabelle7[[#This Row],[Anzahl Lieferscheine]]</f>
        <v>0.12</v>
      </c>
    </row>
    <row r="947" spans="1:14" x14ac:dyDescent="0.2">
      <c r="A947" s="2" t="s">
        <v>28</v>
      </c>
      <c r="B947" s="2" t="s">
        <v>45</v>
      </c>
      <c r="C947" s="2" t="s">
        <v>6</v>
      </c>
      <c r="D947" s="2" t="s">
        <v>15</v>
      </c>
      <c r="E947" s="2" t="s">
        <v>21</v>
      </c>
      <c r="F947" s="2" t="s">
        <v>61</v>
      </c>
      <c r="G947" s="1">
        <v>768</v>
      </c>
      <c r="H947" s="1">
        <v>408</v>
      </c>
      <c r="I947" s="4">
        <v>1</v>
      </c>
      <c r="J947" s="2" t="s">
        <v>71</v>
      </c>
      <c r="K947" s="1">
        <f>Tabelle7[[#This Row],[Menge kg Nges]]/1000</f>
        <v>0.76800000000000002</v>
      </c>
      <c r="L947" s="1">
        <f>Tabelle7[[#This Row],[Menge kg P2O5]]/1000</f>
        <v>0.40799999999999997</v>
      </c>
      <c r="M947" s="1">
        <f>Tabelle7[[#This Row],[Menge t Nges]]/Tabelle7[[#This Row],[Anzahl Lieferscheine]]</f>
        <v>0.76800000000000002</v>
      </c>
      <c r="N947" s="1">
        <f>Tabelle7[[#This Row],[Menge t P2O5]]/Tabelle7[[#This Row],[Anzahl Lieferscheine]]</f>
        <v>0.40799999999999997</v>
      </c>
    </row>
    <row r="948" spans="1:14" x14ac:dyDescent="0.2">
      <c r="A948" s="2" t="s">
        <v>28</v>
      </c>
      <c r="B948" s="2" t="s">
        <v>28</v>
      </c>
      <c r="C948" s="2" t="s">
        <v>6</v>
      </c>
      <c r="D948" s="2" t="s">
        <v>7</v>
      </c>
      <c r="E948" s="2" t="s">
        <v>8</v>
      </c>
      <c r="F948" s="2" t="s">
        <v>61</v>
      </c>
      <c r="G948" s="1">
        <v>158902.26999999999</v>
      </c>
      <c r="H948" s="1">
        <v>55258.27</v>
      </c>
      <c r="I948" s="4">
        <v>161</v>
      </c>
      <c r="J948" s="2" t="s">
        <v>71</v>
      </c>
      <c r="K948" s="1">
        <f>Tabelle7[[#This Row],[Menge kg Nges]]/1000</f>
        <v>158.90226999999999</v>
      </c>
      <c r="L948" s="1">
        <f>Tabelle7[[#This Row],[Menge kg P2O5]]/1000</f>
        <v>55.258269999999996</v>
      </c>
      <c r="M948" s="1">
        <f>Tabelle7[[#This Row],[Menge t Nges]]/Tabelle7[[#This Row],[Anzahl Lieferscheine]]</f>
        <v>0.98697062111801237</v>
      </c>
      <c r="N948" s="1">
        <f>Tabelle7[[#This Row],[Menge t P2O5]]/Tabelle7[[#This Row],[Anzahl Lieferscheine]]</f>
        <v>0.34321906832298132</v>
      </c>
    </row>
    <row r="949" spans="1:14" x14ac:dyDescent="0.2">
      <c r="A949" s="2" t="s">
        <v>28</v>
      </c>
      <c r="B949" s="2" t="s">
        <v>28</v>
      </c>
      <c r="C949" s="2" t="s">
        <v>6</v>
      </c>
      <c r="D949" s="2" t="s">
        <v>7</v>
      </c>
      <c r="E949" s="2" t="s">
        <v>9</v>
      </c>
      <c r="F949" s="2" t="s">
        <v>61</v>
      </c>
      <c r="G949" s="1">
        <v>151376.40000000005</v>
      </c>
      <c r="H949" s="1">
        <v>64453.000000000015</v>
      </c>
      <c r="I949" s="4">
        <v>216</v>
      </c>
      <c r="J949" s="2" t="s">
        <v>71</v>
      </c>
      <c r="K949" s="1">
        <f>Tabelle7[[#This Row],[Menge kg Nges]]/1000</f>
        <v>151.37640000000005</v>
      </c>
      <c r="L949" s="1">
        <f>Tabelle7[[#This Row],[Menge kg P2O5]]/1000</f>
        <v>64.453000000000017</v>
      </c>
      <c r="M949" s="1">
        <f>Tabelle7[[#This Row],[Menge t Nges]]/Tabelle7[[#This Row],[Anzahl Lieferscheine]]</f>
        <v>0.70081666666666687</v>
      </c>
      <c r="N949" s="1">
        <f>Tabelle7[[#This Row],[Menge t P2O5]]/Tabelle7[[#This Row],[Anzahl Lieferscheine]]</f>
        <v>0.29839351851851859</v>
      </c>
    </row>
    <row r="950" spans="1:14" x14ac:dyDescent="0.2">
      <c r="A950" s="2" t="s">
        <v>28</v>
      </c>
      <c r="B950" s="2" t="s">
        <v>28</v>
      </c>
      <c r="C950" s="2" t="s">
        <v>6</v>
      </c>
      <c r="D950" s="2" t="s">
        <v>7</v>
      </c>
      <c r="E950" s="2" t="s">
        <v>10</v>
      </c>
      <c r="F950" s="2" t="s">
        <v>61</v>
      </c>
      <c r="G950" s="1">
        <v>4910.55</v>
      </c>
      <c r="H950" s="1">
        <v>1891.45</v>
      </c>
      <c r="I950" s="4">
        <v>9</v>
      </c>
      <c r="J950" s="2" t="s">
        <v>71</v>
      </c>
      <c r="K950" s="1">
        <f>Tabelle7[[#This Row],[Menge kg Nges]]/1000</f>
        <v>4.9105499999999997</v>
      </c>
      <c r="L950" s="1">
        <f>Tabelle7[[#This Row],[Menge kg P2O5]]/1000</f>
        <v>1.8914500000000001</v>
      </c>
      <c r="M950" s="1">
        <f>Tabelle7[[#This Row],[Menge t Nges]]/Tabelle7[[#This Row],[Anzahl Lieferscheine]]</f>
        <v>0.54561666666666664</v>
      </c>
      <c r="N950" s="1">
        <f>Tabelle7[[#This Row],[Menge t P2O5]]/Tabelle7[[#This Row],[Anzahl Lieferscheine]]</f>
        <v>0.21016111111111113</v>
      </c>
    </row>
    <row r="951" spans="1:14" x14ac:dyDescent="0.2">
      <c r="A951" s="2" t="s">
        <v>28</v>
      </c>
      <c r="B951" s="2" t="s">
        <v>28</v>
      </c>
      <c r="C951" s="2" t="s">
        <v>6</v>
      </c>
      <c r="D951" s="2" t="s">
        <v>7</v>
      </c>
      <c r="E951" s="2" t="s">
        <v>11</v>
      </c>
      <c r="F951" s="2" t="s">
        <v>61</v>
      </c>
      <c r="G951" s="1">
        <v>180</v>
      </c>
      <c r="H951" s="1">
        <v>105</v>
      </c>
      <c r="I951" s="4">
        <v>2</v>
      </c>
      <c r="J951" s="2" t="s">
        <v>71</v>
      </c>
      <c r="K951" s="1">
        <f>Tabelle7[[#This Row],[Menge kg Nges]]/1000</f>
        <v>0.18</v>
      </c>
      <c r="L951" s="1">
        <f>Tabelle7[[#This Row],[Menge kg P2O5]]/1000</f>
        <v>0.105</v>
      </c>
      <c r="M951" s="1">
        <f>Tabelle7[[#This Row],[Menge t Nges]]/Tabelle7[[#This Row],[Anzahl Lieferscheine]]</f>
        <v>0.09</v>
      </c>
      <c r="N951" s="1">
        <f>Tabelle7[[#This Row],[Menge t P2O5]]/Tabelle7[[#This Row],[Anzahl Lieferscheine]]</f>
        <v>5.2499999999999998E-2</v>
      </c>
    </row>
    <row r="952" spans="1:14" x14ac:dyDescent="0.2">
      <c r="A952" s="2" t="s">
        <v>28</v>
      </c>
      <c r="B952" s="2" t="s">
        <v>28</v>
      </c>
      <c r="C952" s="2" t="s">
        <v>6</v>
      </c>
      <c r="D952" s="2" t="s">
        <v>7</v>
      </c>
      <c r="E952" s="2" t="s">
        <v>12</v>
      </c>
      <c r="F952" s="2" t="s">
        <v>61</v>
      </c>
      <c r="G952" s="1">
        <v>42842.239999999998</v>
      </c>
      <c r="H952" s="1">
        <v>20326.399999999998</v>
      </c>
      <c r="I952" s="4">
        <v>78</v>
      </c>
      <c r="J952" s="2" t="s">
        <v>71</v>
      </c>
      <c r="K952" s="1">
        <f>Tabelle7[[#This Row],[Menge kg Nges]]/1000</f>
        <v>42.842239999999997</v>
      </c>
      <c r="L952" s="1">
        <f>Tabelle7[[#This Row],[Menge kg P2O5]]/1000</f>
        <v>20.3264</v>
      </c>
      <c r="M952" s="1">
        <f>Tabelle7[[#This Row],[Menge t Nges]]/Tabelle7[[#This Row],[Anzahl Lieferscheine]]</f>
        <v>0.54925948717948714</v>
      </c>
      <c r="N952" s="1">
        <f>Tabelle7[[#This Row],[Menge t P2O5]]/Tabelle7[[#This Row],[Anzahl Lieferscheine]]</f>
        <v>0.26059487179487179</v>
      </c>
    </row>
    <row r="953" spans="1:14" x14ac:dyDescent="0.2">
      <c r="A953" s="2" t="s">
        <v>28</v>
      </c>
      <c r="B953" s="2" t="s">
        <v>28</v>
      </c>
      <c r="C953" s="2" t="s">
        <v>6</v>
      </c>
      <c r="D953" s="2" t="s">
        <v>7</v>
      </c>
      <c r="E953" s="2" t="s">
        <v>13</v>
      </c>
      <c r="F953" s="2" t="s">
        <v>61</v>
      </c>
      <c r="G953" s="1">
        <v>10046.299999999999</v>
      </c>
      <c r="H953" s="1">
        <v>6771.7</v>
      </c>
      <c r="I953" s="4">
        <v>16</v>
      </c>
      <c r="J953" s="2" t="s">
        <v>71</v>
      </c>
      <c r="K953" s="1">
        <f>Tabelle7[[#This Row],[Menge kg Nges]]/1000</f>
        <v>10.046299999999999</v>
      </c>
      <c r="L953" s="1">
        <f>Tabelle7[[#This Row],[Menge kg P2O5]]/1000</f>
        <v>6.7717000000000001</v>
      </c>
      <c r="M953" s="1">
        <f>Tabelle7[[#This Row],[Menge t Nges]]/Tabelle7[[#This Row],[Anzahl Lieferscheine]]</f>
        <v>0.62789374999999992</v>
      </c>
      <c r="N953" s="1">
        <f>Tabelle7[[#This Row],[Menge t P2O5]]/Tabelle7[[#This Row],[Anzahl Lieferscheine]]</f>
        <v>0.42323125</v>
      </c>
    </row>
    <row r="954" spans="1:14" x14ac:dyDescent="0.2">
      <c r="A954" s="2" t="s">
        <v>28</v>
      </c>
      <c r="B954" s="2" t="s">
        <v>28</v>
      </c>
      <c r="C954" s="2" t="s">
        <v>6</v>
      </c>
      <c r="D954" s="2" t="s">
        <v>7</v>
      </c>
      <c r="E954" s="2" t="s">
        <v>14</v>
      </c>
      <c r="F954" s="2" t="s">
        <v>61</v>
      </c>
      <c r="G954" s="1">
        <v>48592.19000000001</v>
      </c>
      <c r="H954" s="1">
        <v>26439.290000000005</v>
      </c>
      <c r="I954" s="4">
        <v>36</v>
      </c>
      <c r="J954" s="2" t="s">
        <v>71</v>
      </c>
      <c r="K954" s="1">
        <f>Tabelle7[[#This Row],[Menge kg Nges]]/1000</f>
        <v>48.592190000000009</v>
      </c>
      <c r="L954" s="1">
        <f>Tabelle7[[#This Row],[Menge kg P2O5]]/1000</f>
        <v>26.439290000000003</v>
      </c>
      <c r="M954" s="1">
        <f>Tabelle7[[#This Row],[Menge t Nges]]/Tabelle7[[#This Row],[Anzahl Lieferscheine]]</f>
        <v>1.3497830555555559</v>
      </c>
      <c r="N954" s="1">
        <f>Tabelle7[[#This Row],[Menge t P2O5]]/Tabelle7[[#This Row],[Anzahl Lieferscheine]]</f>
        <v>0.73442472222222233</v>
      </c>
    </row>
    <row r="955" spans="1:14" x14ac:dyDescent="0.2">
      <c r="A955" s="2" t="s">
        <v>28</v>
      </c>
      <c r="B955" s="2" t="s">
        <v>28</v>
      </c>
      <c r="C955" s="2" t="s">
        <v>6</v>
      </c>
      <c r="D955" s="2" t="s">
        <v>15</v>
      </c>
      <c r="E955" s="2" t="s">
        <v>17</v>
      </c>
      <c r="F955" s="2" t="s">
        <v>61</v>
      </c>
      <c r="G955" s="1">
        <v>4672.2</v>
      </c>
      <c r="H955" s="1">
        <v>1260.4000000000001</v>
      </c>
      <c r="I955" s="4">
        <v>6</v>
      </c>
      <c r="J955" s="2" t="s">
        <v>71</v>
      </c>
      <c r="K955" s="1">
        <f>Tabelle7[[#This Row],[Menge kg Nges]]/1000</f>
        <v>4.6722000000000001</v>
      </c>
      <c r="L955" s="1">
        <f>Tabelle7[[#This Row],[Menge kg P2O5]]/1000</f>
        <v>1.2604000000000002</v>
      </c>
      <c r="M955" s="1">
        <f>Tabelle7[[#This Row],[Menge t Nges]]/Tabelle7[[#This Row],[Anzahl Lieferscheine]]</f>
        <v>0.77870000000000006</v>
      </c>
      <c r="N955" s="1">
        <f>Tabelle7[[#This Row],[Menge t P2O5]]/Tabelle7[[#This Row],[Anzahl Lieferscheine]]</f>
        <v>0.21006666666666671</v>
      </c>
    </row>
    <row r="956" spans="1:14" x14ac:dyDescent="0.2">
      <c r="A956" s="2" t="s">
        <v>28</v>
      </c>
      <c r="B956" s="2" t="s">
        <v>28</v>
      </c>
      <c r="C956" s="2" t="s">
        <v>6</v>
      </c>
      <c r="D956" s="2" t="s">
        <v>15</v>
      </c>
      <c r="E956" s="2" t="s">
        <v>18</v>
      </c>
      <c r="F956" s="2" t="s">
        <v>61</v>
      </c>
      <c r="G956" s="1">
        <v>5737.6</v>
      </c>
      <c r="H956" s="1">
        <v>5115.2</v>
      </c>
      <c r="I956" s="4">
        <v>7</v>
      </c>
      <c r="J956" s="2" t="s">
        <v>71</v>
      </c>
      <c r="K956" s="1">
        <f>Tabelle7[[#This Row],[Menge kg Nges]]/1000</f>
        <v>5.7376000000000005</v>
      </c>
      <c r="L956" s="1">
        <f>Tabelle7[[#This Row],[Menge kg P2O5]]/1000</f>
        <v>5.1151999999999997</v>
      </c>
      <c r="M956" s="1">
        <f>Tabelle7[[#This Row],[Menge t Nges]]/Tabelle7[[#This Row],[Anzahl Lieferscheine]]</f>
        <v>0.81965714285714297</v>
      </c>
      <c r="N956" s="1">
        <f>Tabelle7[[#This Row],[Menge t P2O5]]/Tabelle7[[#This Row],[Anzahl Lieferscheine]]</f>
        <v>0.73074285714285714</v>
      </c>
    </row>
    <row r="957" spans="1:14" x14ac:dyDescent="0.2">
      <c r="A957" s="2" t="s">
        <v>28</v>
      </c>
      <c r="B957" s="2" t="s">
        <v>28</v>
      </c>
      <c r="C957" s="2" t="s">
        <v>6</v>
      </c>
      <c r="D957" s="2" t="s">
        <v>15</v>
      </c>
      <c r="E957" s="2" t="s">
        <v>19</v>
      </c>
      <c r="F957" s="2" t="s">
        <v>61</v>
      </c>
      <c r="G957" s="1">
        <v>12072.79</v>
      </c>
      <c r="H957" s="1">
        <v>13764.58</v>
      </c>
      <c r="I957" s="4">
        <v>7</v>
      </c>
      <c r="J957" s="2" t="s">
        <v>71</v>
      </c>
      <c r="K957" s="1">
        <f>Tabelle7[[#This Row],[Menge kg Nges]]/1000</f>
        <v>12.072790000000001</v>
      </c>
      <c r="L957" s="1">
        <f>Tabelle7[[#This Row],[Menge kg P2O5]]/1000</f>
        <v>13.76458</v>
      </c>
      <c r="M957" s="1">
        <f>Tabelle7[[#This Row],[Menge t Nges]]/Tabelle7[[#This Row],[Anzahl Lieferscheine]]</f>
        <v>1.7246842857142859</v>
      </c>
      <c r="N957" s="1">
        <f>Tabelle7[[#This Row],[Menge t P2O5]]/Tabelle7[[#This Row],[Anzahl Lieferscheine]]</f>
        <v>1.9663685714285715</v>
      </c>
    </row>
    <row r="958" spans="1:14" x14ac:dyDescent="0.2">
      <c r="A958" s="2" t="s">
        <v>28</v>
      </c>
      <c r="B958" s="2" t="s">
        <v>28</v>
      </c>
      <c r="C958" s="2" t="s">
        <v>6</v>
      </c>
      <c r="D958" s="2" t="s">
        <v>15</v>
      </c>
      <c r="E958" s="2" t="s">
        <v>20</v>
      </c>
      <c r="F958" s="2" t="s">
        <v>61</v>
      </c>
      <c r="G958" s="1">
        <v>10478.400000000001</v>
      </c>
      <c r="H958" s="1">
        <v>6240</v>
      </c>
      <c r="I958" s="4">
        <v>20</v>
      </c>
      <c r="J958" s="2" t="s">
        <v>71</v>
      </c>
      <c r="K958" s="1">
        <f>Tabelle7[[#This Row],[Menge kg Nges]]/1000</f>
        <v>10.478400000000001</v>
      </c>
      <c r="L958" s="1">
        <f>Tabelle7[[#This Row],[Menge kg P2O5]]/1000</f>
        <v>6.24</v>
      </c>
      <c r="M958" s="1">
        <f>Tabelle7[[#This Row],[Menge t Nges]]/Tabelle7[[#This Row],[Anzahl Lieferscheine]]</f>
        <v>0.52392000000000005</v>
      </c>
      <c r="N958" s="1">
        <f>Tabelle7[[#This Row],[Menge t P2O5]]/Tabelle7[[#This Row],[Anzahl Lieferscheine]]</f>
        <v>0.312</v>
      </c>
    </row>
    <row r="959" spans="1:14" x14ac:dyDescent="0.2">
      <c r="A959" s="2" t="s">
        <v>28</v>
      </c>
      <c r="B959" s="2" t="s">
        <v>28</v>
      </c>
      <c r="C959" s="2" t="s">
        <v>6</v>
      </c>
      <c r="D959" s="2" t="s">
        <v>15</v>
      </c>
      <c r="E959" s="2" t="s">
        <v>21</v>
      </c>
      <c r="F959" s="2" t="s">
        <v>61</v>
      </c>
      <c r="G959" s="1">
        <v>18925.899999999998</v>
      </c>
      <c r="H959" s="1">
        <v>9926.4000000000015</v>
      </c>
      <c r="I959" s="4">
        <v>31</v>
      </c>
      <c r="J959" s="2" t="s">
        <v>71</v>
      </c>
      <c r="K959" s="1">
        <f>Tabelle7[[#This Row],[Menge kg Nges]]/1000</f>
        <v>18.925899999999999</v>
      </c>
      <c r="L959" s="1">
        <f>Tabelle7[[#This Row],[Menge kg P2O5]]/1000</f>
        <v>9.926400000000001</v>
      </c>
      <c r="M959" s="1">
        <f>Tabelle7[[#This Row],[Menge t Nges]]/Tabelle7[[#This Row],[Anzahl Lieferscheine]]</f>
        <v>0.61051290322580642</v>
      </c>
      <c r="N959" s="1">
        <f>Tabelle7[[#This Row],[Menge t P2O5]]/Tabelle7[[#This Row],[Anzahl Lieferscheine]]</f>
        <v>0.32020645161290323</v>
      </c>
    </row>
    <row r="960" spans="1:14" x14ac:dyDescent="0.2">
      <c r="A960" s="2" t="s">
        <v>28</v>
      </c>
      <c r="B960" s="2" t="s">
        <v>28</v>
      </c>
      <c r="C960" s="2" t="s">
        <v>6</v>
      </c>
      <c r="D960" s="2" t="s">
        <v>15</v>
      </c>
      <c r="E960" s="2" t="s">
        <v>9</v>
      </c>
      <c r="F960" s="2" t="s">
        <v>61</v>
      </c>
      <c r="G960" s="1">
        <v>49958.840000000004</v>
      </c>
      <c r="H960" s="1">
        <v>26181.100000000002</v>
      </c>
      <c r="I960" s="4">
        <v>124</v>
      </c>
      <c r="J960" s="2" t="s">
        <v>71</v>
      </c>
      <c r="K960" s="1">
        <f>Tabelle7[[#This Row],[Menge kg Nges]]/1000</f>
        <v>49.958840000000002</v>
      </c>
      <c r="L960" s="1">
        <f>Tabelle7[[#This Row],[Menge kg P2O5]]/1000</f>
        <v>26.181100000000001</v>
      </c>
      <c r="M960" s="1">
        <f>Tabelle7[[#This Row],[Menge t Nges]]/Tabelle7[[#This Row],[Anzahl Lieferscheine]]</f>
        <v>0.40289387096774193</v>
      </c>
      <c r="N960" s="1">
        <f>Tabelle7[[#This Row],[Menge t P2O5]]/Tabelle7[[#This Row],[Anzahl Lieferscheine]]</f>
        <v>0.21113790322580644</v>
      </c>
    </row>
    <row r="961" spans="1:14" x14ac:dyDescent="0.2">
      <c r="A961" s="2" t="s">
        <v>28</v>
      </c>
      <c r="B961" s="2" t="s">
        <v>28</v>
      </c>
      <c r="C961" s="2" t="s">
        <v>6</v>
      </c>
      <c r="D961" s="2" t="s">
        <v>15</v>
      </c>
      <c r="E961" s="2" t="s">
        <v>10</v>
      </c>
      <c r="F961" s="2" t="s">
        <v>61</v>
      </c>
      <c r="G961" s="1">
        <v>20776.5</v>
      </c>
      <c r="H961" s="1">
        <v>8874.9</v>
      </c>
      <c r="I961" s="4">
        <v>42</v>
      </c>
      <c r="J961" s="2" t="s">
        <v>71</v>
      </c>
      <c r="K961" s="1">
        <f>Tabelle7[[#This Row],[Menge kg Nges]]/1000</f>
        <v>20.776499999999999</v>
      </c>
      <c r="L961" s="1">
        <f>Tabelle7[[#This Row],[Menge kg P2O5]]/1000</f>
        <v>8.8749000000000002</v>
      </c>
      <c r="M961" s="1">
        <f>Tabelle7[[#This Row],[Menge t Nges]]/Tabelle7[[#This Row],[Anzahl Lieferscheine]]</f>
        <v>0.49467857142857141</v>
      </c>
      <c r="N961" s="1">
        <f>Tabelle7[[#This Row],[Menge t P2O5]]/Tabelle7[[#This Row],[Anzahl Lieferscheine]]</f>
        <v>0.21130714285714286</v>
      </c>
    </row>
    <row r="962" spans="1:14" x14ac:dyDescent="0.2">
      <c r="A962" s="2" t="s">
        <v>28</v>
      </c>
      <c r="B962" s="2" t="s">
        <v>28</v>
      </c>
      <c r="C962" s="2" t="s">
        <v>6</v>
      </c>
      <c r="D962" s="2" t="s">
        <v>15</v>
      </c>
      <c r="E962" s="2" t="s">
        <v>23</v>
      </c>
      <c r="F962" s="2" t="s">
        <v>61</v>
      </c>
      <c r="G962" s="1">
        <v>1582.6</v>
      </c>
      <c r="H962" s="1">
        <v>714.1</v>
      </c>
      <c r="I962" s="4">
        <v>4</v>
      </c>
      <c r="J962" s="2" t="s">
        <v>71</v>
      </c>
      <c r="K962" s="1">
        <f>Tabelle7[[#This Row],[Menge kg Nges]]/1000</f>
        <v>1.5826</v>
      </c>
      <c r="L962" s="1">
        <f>Tabelle7[[#This Row],[Menge kg P2O5]]/1000</f>
        <v>0.71410000000000007</v>
      </c>
      <c r="M962" s="1">
        <f>Tabelle7[[#This Row],[Menge t Nges]]/Tabelle7[[#This Row],[Anzahl Lieferscheine]]</f>
        <v>0.39565</v>
      </c>
      <c r="N962" s="1">
        <f>Tabelle7[[#This Row],[Menge t P2O5]]/Tabelle7[[#This Row],[Anzahl Lieferscheine]]</f>
        <v>0.17852500000000002</v>
      </c>
    </row>
    <row r="963" spans="1:14" x14ac:dyDescent="0.2">
      <c r="A963" s="2" t="s">
        <v>28</v>
      </c>
      <c r="B963" s="2" t="s">
        <v>28</v>
      </c>
      <c r="C963" s="2" t="s">
        <v>6</v>
      </c>
      <c r="D963" s="2" t="s">
        <v>15</v>
      </c>
      <c r="E963" s="2" t="s">
        <v>12</v>
      </c>
      <c r="F963" s="2" t="s">
        <v>61</v>
      </c>
      <c r="G963" s="1">
        <v>218.4</v>
      </c>
      <c r="H963" s="1">
        <v>196</v>
      </c>
      <c r="I963" s="4">
        <v>1</v>
      </c>
      <c r="J963" s="2" t="s">
        <v>71</v>
      </c>
      <c r="K963" s="1">
        <f>Tabelle7[[#This Row],[Menge kg Nges]]/1000</f>
        <v>0.21840000000000001</v>
      </c>
      <c r="L963" s="1">
        <f>Tabelle7[[#This Row],[Menge kg P2O5]]/1000</f>
        <v>0.19600000000000001</v>
      </c>
      <c r="M963" s="1">
        <f>Tabelle7[[#This Row],[Menge t Nges]]/Tabelle7[[#This Row],[Anzahl Lieferscheine]]</f>
        <v>0.21840000000000001</v>
      </c>
      <c r="N963" s="1">
        <f>Tabelle7[[#This Row],[Menge t P2O5]]/Tabelle7[[#This Row],[Anzahl Lieferscheine]]</f>
        <v>0.19600000000000001</v>
      </c>
    </row>
    <row r="964" spans="1:14" x14ac:dyDescent="0.2">
      <c r="A964" s="2" t="s">
        <v>28</v>
      </c>
      <c r="B964" s="2" t="s">
        <v>28</v>
      </c>
      <c r="C964" s="2" t="s">
        <v>25</v>
      </c>
      <c r="D964" s="2" t="s">
        <v>25</v>
      </c>
      <c r="E964" s="2" t="s">
        <v>26</v>
      </c>
      <c r="F964" s="2" t="s">
        <v>61</v>
      </c>
      <c r="G964" s="1">
        <v>228200.47000000012</v>
      </c>
      <c r="H964" s="1">
        <v>96025.859999999986</v>
      </c>
      <c r="I964" s="4">
        <v>214</v>
      </c>
      <c r="J964" s="2" t="s">
        <v>71</v>
      </c>
      <c r="K964" s="1">
        <f>Tabelle7[[#This Row],[Menge kg Nges]]/1000</f>
        <v>228.20047000000011</v>
      </c>
      <c r="L964" s="1">
        <f>Tabelle7[[#This Row],[Menge kg P2O5]]/1000</f>
        <v>96.02585999999998</v>
      </c>
      <c r="M964" s="1">
        <f>Tabelle7[[#This Row],[Menge t Nges]]/Tabelle7[[#This Row],[Anzahl Lieferscheine]]</f>
        <v>1.0663573364485985</v>
      </c>
      <c r="N964" s="1">
        <f>Tabelle7[[#This Row],[Menge t P2O5]]/Tabelle7[[#This Row],[Anzahl Lieferscheine]]</f>
        <v>0.44871897196261673</v>
      </c>
    </row>
    <row r="965" spans="1:14" x14ac:dyDescent="0.2">
      <c r="A965" s="2" t="s">
        <v>28</v>
      </c>
      <c r="B965" s="2" t="s">
        <v>28</v>
      </c>
      <c r="C965" s="2" t="s">
        <v>63</v>
      </c>
      <c r="D965" s="2" t="s">
        <v>63</v>
      </c>
      <c r="E965" s="2" t="s">
        <v>63</v>
      </c>
      <c r="F965" s="2" t="s">
        <v>61</v>
      </c>
      <c r="G965" s="1">
        <v>15149.3</v>
      </c>
      <c r="H965" s="1">
        <v>16029.650000000001</v>
      </c>
      <c r="I965" s="4">
        <v>19</v>
      </c>
      <c r="J965" s="2" t="s">
        <v>71</v>
      </c>
      <c r="K965" s="1">
        <f>Tabelle7[[#This Row],[Menge kg Nges]]/1000</f>
        <v>15.149299999999998</v>
      </c>
      <c r="L965" s="1">
        <f>Tabelle7[[#This Row],[Menge kg P2O5]]/1000</f>
        <v>16.02965</v>
      </c>
      <c r="M965" s="1">
        <f>Tabelle7[[#This Row],[Menge t Nges]]/Tabelle7[[#This Row],[Anzahl Lieferscheine]]</f>
        <v>0.79733157894736839</v>
      </c>
      <c r="N965" s="1">
        <f>Tabelle7[[#This Row],[Menge t P2O5]]/Tabelle7[[#This Row],[Anzahl Lieferscheine]]</f>
        <v>0.8436657894736842</v>
      </c>
    </row>
    <row r="966" spans="1:14" x14ac:dyDescent="0.2">
      <c r="A966" s="2" t="s">
        <v>28</v>
      </c>
      <c r="B966" s="2" t="s">
        <v>56</v>
      </c>
      <c r="C966" s="2" t="s">
        <v>6</v>
      </c>
      <c r="D966" s="2" t="s">
        <v>7</v>
      </c>
      <c r="E966" s="2" t="s">
        <v>12</v>
      </c>
      <c r="F966" s="2" t="s">
        <v>61</v>
      </c>
      <c r="G966" s="1">
        <v>208</v>
      </c>
      <c r="H966" s="1">
        <v>114.4</v>
      </c>
      <c r="I966" s="4">
        <v>2</v>
      </c>
      <c r="J966" s="2" t="s">
        <v>71</v>
      </c>
      <c r="K966" s="1">
        <f>Tabelle7[[#This Row],[Menge kg Nges]]/1000</f>
        <v>0.20799999999999999</v>
      </c>
      <c r="L966" s="1">
        <f>Tabelle7[[#This Row],[Menge kg P2O5]]/1000</f>
        <v>0.1144</v>
      </c>
      <c r="M966" s="1">
        <f>Tabelle7[[#This Row],[Menge t Nges]]/Tabelle7[[#This Row],[Anzahl Lieferscheine]]</f>
        <v>0.104</v>
      </c>
      <c r="N966" s="1">
        <f>Tabelle7[[#This Row],[Menge t P2O5]]/Tabelle7[[#This Row],[Anzahl Lieferscheine]]</f>
        <v>5.7200000000000001E-2</v>
      </c>
    </row>
    <row r="967" spans="1:14" x14ac:dyDescent="0.2">
      <c r="A967" s="2" t="s">
        <v>28</v>
      </c>
      <c r="B967" s="2" t="s">
        <v>56</v>
      </c>
      <c r="C967" s="2" t="s">
        <v>6</v>
      </c>
      <c r="D967" s="2" t="s">
        <v>15</v>
      </c>
      <c r="E967" s="2" t="s">
        <v>9</v>
      </c>
      <c r="F967" s="2" t="s">
        <v>61</v>
      </c>
      <c r="G967" s="1">
        <v>84.5</v>
      </c>
      <c r="H967" s="1">
        <v>56.25</v>
      </c>
      <c r="I967" s="4">
        <v>1</v>
      </c>
      <c r="J967" s="2" t="s">
        <v>71</v>
      </c>
      <c r="K967" s="1">
        <f>Tabelle7[[#This Row],[Menge kg Nges]]/1000</f>
        <v>8.4500000000000006E-2</v>
      </c>
      <c r="L967" s="1">
        <f>Tabelle7[[#This Row],[Menge kg P2O5]]/1000</f>
        <v>5.6250000000000001E-2</v>
      </c>
      <c r="M967" s="1">
        <f>Tabelle7[[#This Row],[Menge t Nges]]/Tabelle7[[#This Row],[Anzahl Lieferscheine]]</f>
        <v>8.4500000000000006E-2</v>
      </c>
      <c r="N967" s="1">
        <f>Tabelle7[[#This Row],[Menge t P2O5]]/Tabelle7[[#This Row],[Anzahl Lieferscheine]]</f>
        <v>5.6250000000000001E-2</v>
      </c>
    </row>
    <row r="968" spans="1:14" x14ac:dyDescent="0.2">
      <c r="A968" s="2" t="s">
        <v>28</v>
      </c>
      <c r="B968" s="2" t="s">
        <v>56</v>
      </c>
      <c r="C968" s="2" t="s">
        <v>25</v>
      </c>
      <c r="D968" s="2" t="s">
        <v>25</v>
      </c>
      <c r="E968" s="2" t="s">
        <v>26</v>
      </c>
      <c r="F968" s="2" t="s">
        <v>61</v>
      </c>
      <c r="G968" s="1">
        <v>10908.199999999997</v>
      </c>
      <c r="H968" s="1">
        <v>4936.5999999999985</v>
      </c>
      <c r="I968" s="4">
        <v>18</v>
      </c>
      <c r="J968" s="2" t="s">
        <v>71</v>
      </c>
      <c r="K968" s="1">
        <f>Tabelle7[[#This Row],[Menge kg Nges]]/1000</f>
        <v>10.908199999999997</v>
      </c>
      <c r="L968" s="1">
        <f>Tabelle7[[#This Row],[Menge kg P2O5]]/1000</f>
        <v>4.9365999999999985</v>
      </c>
      <c r="M968" s="1">
        <f>Tabelle7[[#This Row],[Menge t Nges]]/Tabelle7[[#This Row],[Anzahl Lieferscheine]]</f>
        <v>0.60601111111111094</v>
      </c>
      <c r="N968" s="1">
        <f>Tabelle7[[#This Row],[Menge t P2O5]]/Tabelle7[[#This Row],[Anzahl Lieferscheine]]</f>
        <v>0.27425555555555547</v>
      </c>
    </row>
    <row r="969" spans="1:14" x14ac:dyDescent="0.2">
      <c r="A969" s="2" t="s">
        <v>28</v>
      </c>
      <c r="B969" s="2" t="s">
        <v>56</v>
      </c>
      <c r="C969" s="2" t="s">
        <v>63</v>
      </c>
      <c r="D969" s="2" t="s">
        <v>63</v>
      </c>
      <c r="E969" s="2" t="s">
        <v>63</v>
      </c>
      <c r="F969" s="2" t="s">
        <v>61</v>
      </c>
      <c r="G969" s="1">
        <v>845</v>
      </c>
      <c r="H969" s="1">
        <v>975</v>
      </c>
      <c r="I969" s="4">
        <v>1</v>
      </c>
      <c r="J969" s="2" t="s">
        <v>71</v>
      </c>
      <c r="K969" s="1">
        <f>Tabelle7[[#This Row],[Menge kg Nges]]/1000</f>
        <v>0.84499999999999997</v>
      </c>
      <c r="L969" s="1">
        <f>Tabelle7[[#This Row],[Menge kg P2O5]]/1000</f>
        <v>0.97499999999999998</v>
      </c>
      <c r="M969" s="1">
        <f>Tabelle7[[#This Row],[Menge t Nges]]/Tabelle7[[#This Row],[Anzahl Lieferscheine]]</f>
        <v>0.84499999999999997</v>
      </c>
      <c r="N969" s="1">
        <f>Tabelle7[[#This Row],[Menge t P2O5]]/Tabelle7[[#This Row],[Anzahl Lieferscheine]]</f>
        <v>0.97499999999999998</v>
      </c>
    </row>
    <row r="970" spans="1:14" x14ac:dyDescent="0.2">
      <c r="A970" s="2" t="s">
        <v>56</v>
      </c>
      <c r="B970" s="2" t="s">
        <v>5</v>
      </c>
      <c r="C970" s="2" t="s">
        <v>6</v>
      </c>
      <c r="D970" s="2" t="s">
        <v>15</v>
      </c>
      <c r="E970" s="2" t="s">
        <v>19</v>
      </c>
      <c r="F970" s="2" t="s">
        <v>61</v>
      </c>
      <c r="G970" s="1">
        <v>2632.5</v>
      </c>
      <c r="H970" s="1">
        <v>2925</v>
      </c>
      <c r="I970" s="4">
        <v>1</v>
      </c>
      <c r="J970" s="2" t="s">
        <v>71</v>
      </c>
      <c r="K970" s="1">
        <f>Tabelle7[[#This Row],[Menge kg Nges]]/1000</f>
        <v>2.6324999999999998</v>
      </c>
      <c r="L970" s="1">
        <f>Tabelle7[[#This Row],[Menge kg P2O5]]/1000</f>
        <v>2.9249999999999998</v>
      </c>
      <c r="M970" s="1">
        <f>Tabelle7[[#This Row],[Menge t Nges]]/Tabelle7[[#This Row],[Anzahl Lieferscheine]]</f>
        <v>2.6324999999999998</v>
      </c>
      <c r="N970" s="1">
        <f>Tabelle7[[#This Row],[Menge t P2O5]]/Tabelle7[[#This Row],[Anzahl Lieferscheine]]</f>
        <v>2.9249999999999998</v>
      </c>
    </row>
    <row r="971" spans="1:14" x14ac:dyDescent="0.2">
      <c r="A971" s="2" t="s">
        <v>56</v>
      </c>
      <c r="B971" s="2" t="s">
        <v>5</v>
      </c>
      <c r="C971" s="2" t="s">
        <v>6</v>
      </c>
      <c r="D971" s="2" t="s">
        <v>15</v>
      </c>
      <c r="E971" s="2" t="s">
        <v>20</v>
      </c>
      <c r="F971" s="2" t="s">
        <v>61</v>
      </c>
      <c r="G971" s="1">
        <v>35.200000000000003</v>
      </c>
      <c r="H971" s="1">
        <v>20</v>
      </c>
      <c r="I971" s="4">
        <v>1</v>
      </c>
      <c r="J971" s="2" t="s">
        <v>71</v>
      </c>
      <c r="K971" s="1">
        <f>Tabelle7[[#This Row],[Menge kg Nges]]/1000</f>
        <v>3.5200000000000002E-2</v>
      </c>
      <c r="L971" s="1">
        <f>Tabelle7[[#This Row],[Menge kg P2O5]]/1000</f>
        <v>0.02</v>
      </c>
      <c r="M971" s="1">
        <f>Tabelle7[[#This Row],[Menge t Nges]]/Tabelle7[[#This Row],[Anzahl Lieferscheine]]</f>
        <v>3.5200000000000002E-2</v>
      </c>
      <c r="N971" s="1">
        <f>Tabelle7[[#This Row],[Menge t P2O5]]/Tabelle7[[#This Row],[Anzahl Lieferscheine]]</f>
        <v>0.02</v>
      </c>
    </row>
    <row r="972" spans="1:14" x14ac:dyDescent="0.2">
      <c r="A972" s="2" t="s">
        <v>56</v>
      </c>
      <c r="B972" s="2" t="s">
        <v>5</v>
      </c>
      <c r="C972" s="2" t="s">
        <v>6</v>
      </c>
      <c r="D972" s="2" t="s">
        <v>15</v>
      </c>
      <c r="E972" s="2" t="s">
        <v>9</v>
      </c>
      <c r="F972" s="2" t="s">
        <v>61</v>
      </c>
      <c r="G972" s="1">
        <v>36.799999999999997</v>
      </c>
      <c r="H972" s="1">
        <v>16.5</v>
      </c>
      <c r="I972" s="4">
        <v>1</v>
      </c>
      <c r="J972" s="2" t="s">
        <v>71</v>
      </c>
      <c r="K972" s="1">
        <f>Tabelle7[[#This Row],[Menge kg Nges]]/1000</f>
        <v>3.6799999999999999E-2</v>
      </c>
      <c r="L972" s="1">
        <f>Tabelle7[[#This Row],[Menge kg P2O5]]/1000</f>
        <v>1.6500000000000001E-2</v>
      </c>
      <c r="M972" s="1">
        <f>Tabelle7[[#This Row],[Menge t Nges]]/Tabelle7[[#This Row],[Anzahl Lieferscheine]]</f>
        <v>3.6799999999999999E-2</v>
      </c>
      <c r="N972" s="1">
        <f>Tabelle7[[#This Row],[Menge t P2O5]]/Tabelle7[[#This Row],[Anzahl Lieferscheine]]</f>
        <v>1.6500000000000001E-2</v>
      </c>
    </row>
    <row r="973" spans="1:14" x14ac:dyDescent="0.2">
      <c r="A973" s="2" t="s">
        <v>56</v>
      </c>
      <c r="B973" s="2" t="s">
        <v>5</v>
      </c>
      <c r="C973" s="2" t="s">
        <v>6</v>
      </c>
      <c r="D973" s="2" t="s">
        <v>15</v>
      </c>
      <c r="E973" s="2" t="s">
        <v>31</v>
      </c>
      <c r="F973" s="2" t="s">
        <v>61</v>
      </c>
      <c r="G973" s="1">
        <v>590</v>
      </c>
      <c r="H973" s="1">
        <v>350</v>
      </c>
      <c r="I973" s="4">
        <v>1</v>
      </c>
      <c r="J973" s="2" t="s">
        <v>71</v>
      </c>
      <c r="K973" s="1">
        <f>Tabelle7[[#This Row],[Menge kg Nges]]/1000</f>
        <v>0.59</v>
      </c>
      <c r="L973" s="1">
        <f>Tabelle7[[#This Row],[Menge kg P2O5]]/1000</f>
        <v>0.35</v>
      </c>
      <c r="M973" s="1">
        <f>Tabelle7[[#This Row],[Menge t Nges]]/Tabelle7[[#This Row],[Anzahl Lieferscheine]]</f>
        <v>0.59</v>
      </c>
      <c r="N973" s="1">
        <f>Tabelle7[[#This Row],[Menge t P2O5]]/Tabelle7[[#This Row],[Anzahl Lieferscheine]]</f>
        <v>0.35</v>
      </c>
    </row>
    <row r="974" spans="1:14" x14ac:dyDescent="0.2">
      <c r="A974" s="2" t="s">
        <v>56</v>
      </c>
      <c r="B974" s="2" t="s">
        <v>28</v>
      </c>
      <c r="C974" s="2" t="s">
        <v>6</v>
      </c>
      <c r="D974" s="2" t="s">
        <v>15</v>
      </c>
      <c r="E974" s="2" t="s">
        <v>18</v>
      </c>
      <c r="F974" s="2" t="s">
        <v>61</v>
      </c>
      <c r="G974" s="1">
        <v>672</v>
      </c>
      <c r="H974" s="1">
        <v>544</v>
      </c>
      <c r="I974" s="4">
        <v>1</v>
      </c>
      <c r="J974" s="2" t="s">
        <v>71</v>
      </c>
      <c r="K974" s="1">
        <f>Tabelle7[[#This Row],[Menge kg Nges]]/1000</f>
        <v>0.67200000000000004</v>
      </c>
      <c r="L974" s="1">
        <f>Tabelle7[[#This Row],[Menge kg P2O5]]/1000</f>
        <v>0.54400000000000004</v>
      </c>
      <c r="M974" s="1">
        <f>Tabelle7[[#This Row],[Menge t Nges]]/Tabelle7[[#This Row],[Anzahl Lieferscheine]]</f>
        <v>0.67200000000000004</v>
      </c>
      <c r="N974" s="1">
        <f>Tabelle7[[#This Row],[Menge t P2O5]]/Tabelle7[[#This Row],[Anzahl Lieferscheine]]</f>
        <v>0.54400000000000004</v>
      </c>
    </row>
    <row r="975" spans="1:14" x14ac:dyDescent="0.2">
      <c r="A975" s="2" t="s">
        <v>56</v>
      </c>
      <c r="B975" s="2" t="s">
        <v>28</v>
      </c>
      <c r="C975" s="2" t="s">
        <v>6</v>
      </c>
      <c r="D975" s="2" t="s">
        <v>15</v>
      </c>
      <c r="E975" s="2" t="s">
        <v>9</v>
      </c>
      <c r="F975" s="2" t="s">
        <v>61</v>
      </c>
      <c r="G975" s="1">
        <v>1291.9000000000001</v>
      </c>
      <c r="H975" s="1">
        <v>840</v>
      </c>
      <c r="I975" s="4">
        <v>8</v>
      </c>
      <c r="J975" s="2" t="s">
        <v>71</v>
      </c>
      <c r="K975" s="1">
        <f>Tabelle7[[#This Row],[Menge kg Nges]]/1000</f>
        <v>1.2919</v>
      </c>
      <c r="L975" s="1">
        <f>Tabelle7[[#This Row],[Menge kg P2O5]]/1000</f>
        <v>0.84</v>
      </c>
      <c r="M975" s="1">
        <f>Tabelle7[[#This Row],[Menge t Nges]]/Tabelle7[[#This Row],[Anzahl Lieferscheine]]</f>
        <v>0.16148750000000001</v>
      </c>
      <c r="N975" s="1">
        <f>Tabelle7[[#This Row],[Menge t P2O5]]/Tabelle7[[#This Row],[Anzahl Lieferscheine]]</f>
        <v>0.105</v>
      </c>
    </row>
    <row r="976" spans="1:14" x14ac:dyDescent="0.2">
      <c r="A976" s="2" t="s">
        <v>56</v>
      </c>
      <c r="B976" s="2" t="s">
        <v>56</v>
      </c>
      <c r="C976" s="2" t="s">
        <v>6</v>
      </c>
      <c r="D976" s="2" t="s">
        <v>7</v>
      </c>
      <c r="E976" s="2" t="s">
        <v>8</v>
      </c>
      <c r="F976" s="2" t="s">
        <v>61</v>
      </c>
      <c r="G976" s="1">
        <v>41561.74</v>
      </c>
      <c r="H976" s="1">
        <v>15113.36</v>
      </c>
      <c r="I976" s="4">
        <v>14</v>
      </c>
      <c r="J976" s="2" t="s">
        <v>71</v>
      </c>
      <c r="K976" s="1">
        <f>Tabelle7[[#This Row],[Menge kg Nges]]/1000</f>
        <v>41.56174</v>
      </c>
      <c r="L976" s="1">
        <f>Tabelle7[[#This Row],[Menge kg P2O5]]/1000</f>
        <v>15.11336</v>
      </c>
      <c r="M976" s="1">
        <f>Tabelle7[[#This Row],[Menge t Nges]]/Tabelle7[[#This Row],[Anzahl Lieferscheine]]</f>
        <v>2.9686957142857144</v>
      </c>
      <c r="N976" s="1">
        <f>Tabelle7[[#This Row],[Menge t P2O5]]/Tabelle7[[#This Row],[Anzahl Lieferscheine]]</f>
        <v>1.0795257142857142</v>
      </c>
    </row>
    <row r="977" spans="1:14" x14ac:dyDescent="0.2">
      <c r="A977" s="2" t="s">
        <v>56</v>
      </c>
      <c r="B977" s="2" t="s">
        <v>56</v>
      </c>
      <c r="C977" s="2" t="s">
        <v>6</v>
      </c>
      <c r="D977" s="2" t="s">
        <v>7</v>
      </c>
      <c r="E977" s="2" t="s">
        <v>9</v>
      </c>
      <c r="F977" s="2" t="s">
        <v>61</v>
      </c>
      <c r="G977" s="1">
        <v>9806</v>
      </c>
      <c r="H977" s="1">
        <v>4014</v>
      </c>
      <c r="I977" s="4">
        <v>6</v>
      </c>
      <c r="J977" s="2" t="s">
        <v>71</v>
      </c>
      <c r="K977" s="1">
        <f>Tabelle7[[#This Row],[Menge kg Nges]]/1000</f>
        <v>9.8059999999999992</v>
      </c>
      <c r="L977" s="1">
        <f>Tabelle7[[#This Row],[Menge kg P2O5]]/1000</f>
        <v>4.0140000000000002</v>
      </c>
      <c r="M977" s="1">
        <f>Tabelle7[[#This Row],[Menge t Nges]]/Tabelle7[[#This Row],[Anzahl Lieferscheine]]</f>
        <v>1.6343333333333332</v>
      </c>
      <c r="N977" s="1">
        <f>Tabelle7[[#This Row],[Menge t P2O5]]/Tabelle7[[#This Row],[Anzahl Lieferscheine]]</f>
        <v>0.66900000000000004</v>
      </c>
    </row>
    <row r="978" spans="1:14" x14ac:dyDescent="0.2">
      <c r="A978" s="2" t="s">
        <v>56</v>
      </c>
      <c r="B978" s="2" t="s">
        <v>56</v>
      </c>
      <c r="C978" s="2" t="s">
        <v>6</v>
      </c>
      <c r="D978" s="2" t="s">
        <v>7</v>
      </c>
      <c r="E978" s="2" t="s">
        <v>11</v>
      </c>
      <c r="F978" s="2" t="s">
        <v>61</v>
      </c>
      <c r="G978" s="1">
        <v>375</v>
      </c>
      <c r="H978" s="1">
        <v>210</v>
      </c>
      <c r="I978" s="4">
        <v>1</v>
      </c>
      <c r="J978" s="2" t="s">
        <v>71</v>
      </c>
      <c r="K978" s="1">
        <f>Tabelle7[[#This Row],[Menge kg Nges]]/1000</f>
        <v>0.375</v>
      </c>
      <c r="L978" s="1">
        <f>Tabelle7[[#This Row],[Menge kg P2O5]]/1000</f>
        <v>0.21</v>
      </c>
      <c r="M978" s="1">
        <f>Tabelle7[[#This Row],[Menge t Nges]]/Tabelle7[[#This Row],[Anzahl Lieferscheine]]</f>
        <v>0.375</v>
      </c>
      <c r="N978" s="1">
        <f>Tabelle7[[#This Row],[Menge t P2O5]]/Tabelle7[[#This Row],[Anzahl Lieferscheine]]</f>
        <v>0.21</v>
      </c>
    </row>
    <row r="979" spans="1:14" x14ac:dyDescent="0.2">
      <c r="A979" s="2" t="s">
        <v>56</v>
      </c>
      <c r="B979" s="2" t="s">
        <v>56</v>
      </c>
      <c r="C979" s="2" t="s">
        <v>6</v>
      </c>
      <c r="D979" s="2" t="s">
        <v>15</v>
      </c>
      <c r="E979" s="2" t="s">
        <v>18</v>
      </c>
      <c r="F979" s="2" t="s">
        <v>61</v>
      </c>
      <c r="G979" s="1">
        <v>13494.000000000004</v>
      </c>
      <c r="H979" s="1">
        <v>10058.000000000002</v>
      </c>
      <c r="I979" s="4">
        <v>22</v>
      </c>
      <c r="J979" s="2" t="s">
        <v>71</v>
      </c>
      <c r="K979" s="1">
        <f>Tabelle7[[#This Row],[Menge kg Nges]]/1000</f>
        <v>13.494000000000003</v>
      </c>
      <c r="L979" s="1">
        <f>Tabelle7[[#This Row],[Menge kg P2O5]]/1000</f>
        <v>10.058000000000002</v>
      </c>
      <c r="M979" s="1">
        <f>Tabelle7[[#This Row],[Menge t Nges]]/Tabelle7[[#This Row],[Anzahl Lieferscheine]]</f>
        <v>0.61336363636363656</v>
      </c>
      <c r="N979" s="1">
        <f>Tabelle7[[#This Row],[Menge t P2O5]]/Tabelle7[[#This Row],[Anzahl Lieferscheine]]</f>
        <v>0.45718181818181824</v>
      </c>
    </row>
    <row r="980" spans="1:14" x14ac:dyDescent="0.2">
      <c r="A980" s="2" t="s">
        <v>56</v>
      </c>
      <c r="B980" s="2" t="s">
        <v>56</v>
      </c>
      <c r="C980" s="2" t="s">
        <v>6</v>
      </c>
      <c r="D980" s="2" t="s">
        <v>15</v>
      </c>
      <c r="E980" s="2" t="s">
        <v>19</v>
      </c>
      <c r="F980" s="2" t="s">
        <v>61</v>
      </c>
      <c r="G980" s="1">
        <v>491.4</v>
      </c>
      <c r="H980" s="1">
        <v>546</v>
      </c>
      <c r="I980" s="4">
        <v>13</v>
      </c>
      <c r="J980" s="2" t="s">
        <v>71</v>
      </c>
      <c r="K980" s="1">
        <f>Tabelle7[[#This Row],[Menge kg Nges]]/1000</f>
        <v>0.4914</v>
      </c>
      <c r="L980" s="1">
        <f>Tabelle7[[#This Row],[Menge kg P2O5]]/1000</f>
        <v>0.54600000000000004</v>
      </c>
      <c r="M980" s="1">
        <f>Tabelle7[[#This Row],[Menge t Nges]]/Tabelle7[[#This Row],[Anzahl Lieferscheine]]</f>
        <v>3.78E-2</v>
      </c>
      <c r="N980" s="1">
        <f>Tabelle7[[#This Row],[Menge t P2O5]]/Tabelle7[[#This Row],[Anzahl Lieferscheine]]</f>
        <v>4.2000000000000003E-2</v>
      </c>
    </row>
    <row r="981" spans="1:14" x14ac:dyDescent="0.2">
      <c r="A981" s="2" t="s">
        <v>56</v>
      </c>
      <c r="B981" s="2" t="s">
        <v>56</v>
      </c>
      <c r="C981" s="2" t="s">
        <v>6</v>
      </c>
      <c r="D981" s="2" t="s">
        <v>15</v>
      </c>
      <c r="E981" s="2" t="s">
        <v>20</v>
      </c>
      <c r="F981" s="2" t="s">
        <v>61</v>
      </c>
      <c r="G981" s="1">
        <v>1673.6800000000005</v>
      </c>
      <c r="H981" s="1">
        <v>1118</v>
      </c>
      <c r="I981" s="4">
        <v>23</v>
      </c>
      <c r="J981" s="2" t="s">
        <v>71</v>
      </c>
      <c r="K981" s="1">
        <f>Tabelle7[[#This Row],[Menge kg Nges]]/1000</f>
        <v>1.6736800000000005</v>
      </c>
      <c r="L981" s="1">
        <f>Tabelle7[[#This Row],[Menge kg P2O5]]/1000</f>
        <v>1.1180000000000001</v>
      </c>
      <c r="M981" s="1">
        <f>Tabelle7[[#This Row],[Menge t Nges]]/Tabelle7[[#This Row],[Anzahl Lieferscheine]]</f>
        <v>7.2768695652173934E-2</v>
      </c>
      <c r="N981" s="1">
        <f>Tabelle7[[#This Row],[Menge t P2O5]]/Tabelle7[[#This Row],[Anzahl Lieferscheine]]</f>
        <v>4.8608695652173919E-2</v>
      </c>
    </row>
    <row r="982" spans="1:14" x14ac:dyDescent="0.2">
      <c r="A982" s="2" t="s">
        <v>56</v>
      </c>
      <c r="B982" s="2" t="s">
        <v>56</v>
      </c>
      <c r="C982" s="2" t="s">
        <v>6</v>
      </c>
      <c r="D982" s="2" t="s">
        <v>15</v>
      </c>
      <c r="E982" s="2" t="s">
        <v>9</v>
      </c>
      <c r="F982" s="2" t="s">
        <v>61</v>
      </c>
      <c r="G982" s="1">
        <v>15467.349999999999</v>
      </c>
      <c r="H982" s="1">
        <v>9553.1500000000015</v>
      </c>
      <c r="I982" s="4">
        <v>166</v>
      </c>
      <c r="J982" s="2" t="s">
        <v>71</v>
      </c>
      <c r="K982" s="1">
        <f>Tabelle7[[#This Row],[Menge kg Nges]]/1000</f>
        <v>15.467349999999998</v>
      </c>
      <c r="L982" s="1">
        <f>Tabelle7[[#This Row],[Menge kg P2O5]]/1000</f>
        <v>9.5531500000000023</v>
      </c>
      <c r="M982" s="1">
        <f>Tabelle7[[#This Row],[Menge t Nges]]/Tabelle7[[#This Row],[Anzahl Lieferscheine]]</f>
        <v>9.3176807228915651E-2</v>
      </c>
      <c r="N982" s="1">
        <f>Tabelle7[[#This Row],[Menge t P2O5]]/Tabelle7[[#This Row],[Anzahl Lieferscheine]]</f>
        <v>5.7549096385542182E-2</v>
      </c>
    </row>
    <row r="983" spans="1:14" x14ac:dyDescent="0.2">
      <c r="A983" s="2" t="s">
        <v>56</v>
      </c>
      <c r="B983" s="2" t="s">
        <v>56</v>
      </c>
      <c r="C983" s="2" t="s">
        <v>6</v>
      </c>
      <c r="D983" s="2" t="s">
        <v>15</v>
      </c>
      <c r="E983" s="2" t="s">
        <v>10</v>
      </c>
      <c r="F983" s="2" t="s">
        <v>61</v>
      </c>
      <c r="G983" s="1">
        <v>546.75</v>
      </c>
      <c r="H983" s="1">
        <v>233.54999999999998</v>
      </c>
      <c r="I983" s="4">
        <v>12</v>
      </c>
      <c r="J983" s="2" t="s">
        <v>71</v>
      </c>
      <c r="K983" s="1">
        <f>Tabelle7[[#This Row],[Menge kg Nges]]/1000</f>
        <v>0.54674999999999996</v>
      </c>
      <c r="L983" s="1">
        <f>Tabelle7[[#This Row],[Menge kg P2O5]]/1000</f>
        <v>0.23354999999999998</v>
      </c>
      <c r="M983" s="1">
        <f>Tabelle7[[#This Row],[Menge t Nges]]/Tabelle7[[#This Row],[Anzahl Lieferscheine]]</f>
        <v>4.5562499999999999E-2</v>
      </c>
      <c r="N983" s="1">
        <f>Tabelle7[[#This Row],[Menge t P2O5]]/Tabelle7[[#This Row],[Anzahl Lieferscheine]]</f>
        <v>1.9462499999999997E-2</v>
      </c>
    </row>
    <row r="984" spans="1:14" x14ac:dyDescent="0.2">
      <c r="A984" s="2" t="s">
        <v>56</v>
      </c>
      <c r="B984" s="2" t="s">
        <v>56</v>
      </c>
      <c r="C984" s="2" t="s">
        <v>6</v>
      </c>
      <c r="D984" s="2" t="s">
        <v>15</v>
      </c>
      <c r="E984" s="2" t="s">
        <v>23</v>
      </c>
      <c r="F984" s="2" t="s">
        <v>61</v>
      </c>
      <c r="G984" s="1">
        <v>1289.45</v>
      </c>
      <c r="H984" s="1">
        <v>581.82000000000005</v>
      </c>
      <c r="I984" s="4">
        <v>15</v>
      </c>
      <c r="J984" s="2" t="s">
        <v>71</v>
      </c>
      <c r="K984" s="1">
        <f>Tabelle7[[#This Row],[Menge kg Nges]]/1000</f>
        <v>1.28945</v>
      </c>
      <c r="L984" s="1">
        <f>Tabelle7[[#This Row],[Menge kg P2O5]]/1000</f>
        <v>0.58182</v>
      </c>
      <c r="M984" s="1">
        <f>Tabelle7[[#This Row],[Menge t Nges]]/Tabelle7[[#This Row],[Anzahl Lieferscheine]]</f>
        <v>8.5963333333333336E-2</v>
      </c>
      <c r="N984" s="1">
        <f>Tabelle7[[#This Row],[Menge t P2O5]]/Tabelle7[[#This Row],[Anzahl Lieferscheine]]</f>
        <v>3.8788000000000003E-2</v>
      </c>
    </row>
    <row r="985" spans="1:14" x14ac:dyDescent="0.2">
      <c r="A985" s="2" t="s">
        <v>56</v>
      </c>
      <c r="B985" s="2" t="s">
        <v>56</v>
      </c>
      <c r="C985" s="2" t="s">
        <v>6</v>
      </c>
      <c r="D985" s="2" t="s">
        <v>15</v>
      </c>
      <c r="E985" s="2" t="s">
        <v>31</v>
      </c>
      <c r="F985" s="2" t="s">
        <v>61</v>
      </c>
      <c r="G985" s="1">
        <v>330.05</v>
      </c>
      <c r="H985" s="1">
        <v>148.92000000000002</v>
      </c>
      <c r="I985" s="4">
        <v>4</v>
      </c>
      <c r="J985" s="2" t="s">
        <v>71</v>
      </c>
      <c r="K985" s="1">
        <f>Tabelle7[[#This Row],[Menge kg Nges]]/1000</f>
        <v>0.33005000000000001</v>
      </c>
      <c r="L985" s="1">
        <f>Tabelle7[[#This Row],[Menge kg P2O5]]/1000</f>
        <v>0.14892000000000002</v>
      </c>
      <c r="M985" s="1">
        <f>Tabelle7[[#This Row],[Menge t Nges]]/Tabelle7[[#This Row],[Anzahl Lieferscheine]]</f>
        <v>8.2512500000000003E-2</v>
      </c>
      <c r="N985" s="1">
        <f>Tabelle7[[#This Row],[Menge t P2O5]]/Tabelle7[[#This Row],[Anzahl Lieferscheine]]</f>
        <v>3.7230000000000006E-2</v>
      </c>
    </row>
    <row r="986" spans="1:14" x14ac:dyDescent="0.2">
      <c r="A986" s="2" t="s">
        <v>56</v>
      </c>
      <c r="B986" s="2" t="s">
        <v>56</v>
      </c>
      <c r="C986" s="2" t="s">
        <v>25</v>
      </c>
      <c r="D986" s="2" t="s">
        <v>25</v>
      </c>
      <c r="E986" s="2" t="s">
        <v>26</v>
      </c>
      <c r="F986" s="2" t="s">
        <v>61</v>
      </c>
      <c r="G986" s="1">
        <v>11074.650000000001</v>
      </c>
      <c r="H986" s="1">
        <v>2815.8800000000006</v>
      </c>
      <c r="I986" s="4">
        <v>10</v>
      </c>
      <c r="J986" s="2" t="s">
        <v>71</v>
      </c>
      <c r="K986" s="1">
        <f>Tabelle7[[#This Row],[Menge kg Nges]]/1000</f>
        <v>11.074650000000002</v>
      </c>
      <c r="L986" s="1">
        <f>Tabelle7[[#This Row],[Menge kg P2O5]]/1000</f>
        <v>2.8158800000000004</v>
      </c>
      <c r="M986" s="1">
        <f>Tabelle7[[#This Row],[Menge t Nges]]/Tabelle7[[#This Row],[Anzahl Lieferscheine]]</f>
        <v>1.1074650000000001</v>
      </c>
      <c r="N986" s="1">
        <f>Tabelle7[[#This Row],[Menge t P2O5]]/Tabelle7[[#This Row],[Anzahl Lieferscheine]]</f>
        <v>0.28158800000000006</v>
      </c>
    </row>
    <row r="987" spans="1:14" x14ac:dyDescent="0.2">
      <c r="A987" s="2" t="s">
        <v>56</v>
      </c>
      <c r="B987" s="2" t="s">
        <v>56</v>
      </c>
      <c r="C987" s="2" t="s">
        <v>63</v>
      </c>
      <c r="D987" s="2" t="s">
        <v>63</v>
      </c>
      <c r="E987" s="2" t="s">
        <v>63</v>
      </c>
      <c r="F987" s="2" t="s">
        <v>61</v>
      </c>
      <c r="G987" s="1">
        <v>147</v>
      </c>
      <c r="H987" s="1">
        <v>119</v>
      </c>
      <c r="I987" s="4">
        <v>3</v>
      </c>
      <c r="J987" s="2" t="s">
        <v>71</v>
      </c>
      <c r="K987" s="1">
        <f>Tabelle7[[#This Row],[Menge kg Nges]]/1000</f>
        <v>0.14699999999999999</v>
      </c>
      <c r="L987" s="1">
        <f>Tabelle7[[#This Row],[Menge kg P2O5]]/1000</f>
        <v>0.11899999999999999</v>
      </c>
      <c r="M987" s="1">
        <f>Tabelle7[[#This Row],[Menge t Nges]]/Tabelle7[[#This Row],[Anzahl Lieferscheine]]</f>
        <v>4.8999999999999995E-2</v>
      </c>
      <c r="N987" s="1">
        <f>Tabelle7[[#This Row],[Menge t P2O5]]/Tabelle7[[#This Row],[Anzahl Lieferscheine]]</f>
        <v>3.9666666666666663E-2</v>
      </c>
    </row>
    <row r="988" spans="1:14" x14ac:dyDescent="0.2">
      <c r="A988" s="2" t="s">
        <v>41</v>
      </c>
      <c r="B988" s="2" t="s">
        <v>32</v>
      </c>
      <c r="C988" s="2" t="s">
        <v>6</v>
      </c>
      <c r="D988" s="2" t="s">
        <v>7</v>
      </c>
      <c r="E988" s="2" t="s">
        <v>8</v>
      </c>
      <c r="F988" s="2" t="s">
        <v>61</v>
      </c>
      <c r="G988" s="1">
        <v>4928</v>
      </c>
      <c r="H988" s="1">
        <v>2288</v>
      </c>
      <c r="I988" s="4">
        <v>12</v>
      </c>
      <c r="J988" s="2" t="s">
        <v>71</v>
      </c>
      <c r="K988" s="1">
        <f>Tabelle7[[#This Row],[Menge kg Nges]]/1000</f>
        <v>4.9279999999999999</v>
      </c>
      <c r="L988" s="1">
        <f>Tabelle7[[#This Row],[Menge kg P2O5]]/1000</f>
        <v>2.2879999999999998</v>
      </c>
      <c r="M988" s="1">
        <f>Tabelle7[[#This Row],[Menge t Nges]]/Tabelle7[[#This Row],[Anzahl Lieferscheine]]</f>
        <v>0.41066666666666668</v>
      </c>
      <c r="N988" s="1">
        <f>Tabelle7[[#This Row],[Menge t P2O5]]/Tabelle7[[#This Row],[Anzahl Lieferscheine]]</f>
        <v>0.19066666666666665</v>
      </c>
    </row>
    <row r="989" spans="1:14" x14ac:dyDescent="0.2">
      <c r="A989" s="2" t="s">
        <v>41</v>
      </c>
      <c r="B989" s="2" t="s">
        <v>32</v>
      </c>
      <c r="C989" s="2" t="s">
        <v>6</v>
      </c>
      <c r="D989" s="2" t="s">
        <v>7</v>
      </c>
      <c r="E989" s="2" t="s">
        <v>9</v>
      </c>
      <c r="F989" s="2" t="s">
        <v>61</v>
      </c>
      <c r="G989" s="1">
        <v>634</v>
      </c>
      <c r="H989" s="1">
        <v>262.5</v>
      </c>
      <c r="I989" s="4">
        <v>3</v>
      </c>
      <c r="J989" s="2" t="s">
        <v>71</v>
      </c>
      <c r="K989" s="1">
        <f>Tabelle7[[#This Row],[Menge kg Nges]]/1000</f>
        <v>0.63400000000000001</v>
      </c>
      <c r="L989" s="1">
        <f>Tabelle7[[#This Row],[Menge kg P2O5]]/1000</f>
        <v>0.26250000000000001</v>
      </c>
      <c r="M989" s="1">
        <f>Tabelle7[[#This Row],[Menge t Nges]]/Tabelle7[[#This Row],[Anzahl Lieferscheine]]</f>
        <v>0.21133333333333335</v>
      </c>
      <c r="N989" s="1">
        <f>Tabelle7[[#This Row],[Menge t P2O5]]/Tabelle7[[#This Row],[Anzahl Lieferscheine]]</f>
        <v>8.7500000000000008E-2</v>
      </c>
    </row>
    <row r="990" spans="1:14" x14ac:dyDescent="0.2">
      <c r="A990" s="2" t="s">
        <v>41</v>
      </c>
      <c r="B990" s="2" t="s">
        <v>32</v>
      </c>
      <c r="C990" s="2" t="s">
        <v>6</v>
      </c>
      <c r="D990" s="2" t="s">
        <v>7</v>
      </c>
      <c r="E990" s="2" t="s">
        <v>11</v>
      </c>
      <c r="F990" s="2" t="s">
        <v>61</v>
      </c>
      <c r="G990" s="1">
        <v>364.5</v>
      </c>
      <c r="H990" s="1">
        <v>162</v>
      </c>
      <c r="I990" s="4">
        <v>1</v>
      </c>
      <c r="J990" s="2" t="s">
        <v>71</v>
      </c>
      <c r="K990" s="1">
        <f>Tabelle7[[#This Row],[Menge kg Nges]]/1000</f>
        <v>0.36449999999999999</v>
      </c>
      <c r="L990" s="1">
        <f>Tabelle7[[#This Row],[Menge kg P2O5]]/1000</f>
        <v>0.16200000000000001</v>
      </c>
      <c r="M990" s="1">
        <f>Tabelle7[[#This Row],[Menge t Nges]]/Tabelle7[[#This Row],[Anzahl Lieferscheine]]</f>
        <v>0.36449999999999999</v>
      </c>
      <c r="N990" s="1">
        <f>Tabelle7[[#This Row],[Menge t P2O5]]/Tabelle7[[#This Row],[Anzahl Lieferscheine]]</f>
        <v>0.16200000000000001</v>
      </c>
    </row>
    <row r="991" spans="1:14" x14ac:dyDescent="0.2">
      <c r="A991" s="2" t="s">
        <v>41</v>
      </c>
      <c r="B991" s="2" t="s">
        <v>32</v>
      </c>
      <c r="C991" s="2" t="s">
        <v>6</v>
      </c>
      <c r="D991" s="2" t="s">
        <v>7</v>
      </c>
      <c r="E991" s="2" t="s">
        <v>12</v>
      </c>
      <c r="F991" s="2" t="s">
        <v>61</v>
      </c>
      <c r="G991" s="1">
        <v>338.3</v>
      </c>
      <c r="H991" s="1">
        <v>122.4</v>
      </c>
      <c r="I991" s="4">
        <v>2</v>
      </c>
      <c r="J991" s="2" t="s">
        <v>71</v>
      </c>
      <c r="K991" s="1">
        <f>Tabelle7[[#This Row],[Menge kg Nges]]/1000</f>
        <v>0.33829999999999999</v>
      </c>
      <c r="L991" s="1">
        <f>Tabelle7[[#This Row],[Menge kg P2O5]]/1000</f>
        <v>0.12240000000000001</v>
      </c>
      <c r="M991" s="1">
        <f>Tabelle7[[#This Row],[Menge t Nges]]/Tabelle7[[#This Row],[Anzahl Lieferscheine]]</f>
        <v>0.16914999999999999</v>
      </c>
      <c r="N991" s="1">
        <f>Tabelle7[[#This Row],[Menge t P2O5]]/Tabelle7[[#This Row],[Anzahl Lieferscheine]]</f>
        <v>6.1200000000000004E-2</v>
      </c>
    </row>
    <row r="992" spans="1:14" x14ac:dyDescent="0.2">
      <c r="A992" s="2" t="s">
        <v>41</v>
      </c>
      <c r="B992" s="2" t="s">
        <v>32</v>
      </c>
      <c r="C992" s="2" t="s">
        <v>6</v>
      </c>
      <c r="D992" s="2" t="s">
        <v>7</v>
      </c>
      <c r="E992" s="2" t="s">
        <v>13</v>
      </c>
      <c r="F992" s="2" t="s">
        <v>61</v>
      </c>
      <c r="G992" s="1">
        <v>1263.0999999999999</v>
      </c>
      <c r="H992" s="1">
        <v>676.5</v>
      </c>
      <c r="I992" s="4">
        <v>8</v>
      </c>
      <c r="J992" s="2" t="s">
        <v>71</v>
      </c>
      <c r="K992" s="1">
        <f>Tabelle7[[#This Row],[Menge kg Nges]]/1000</f>
        <v>1.2630999999999999</v>
      </c>
      <c r="L992" s="1">
        <f>Tabelle7[[#This Row],[Menge kg P2O5]]/1000</f>
        <v>0.67649999999999999</v>
      </c>
      <c r="M992" s="1">
        <f>Tabelle7[[#This Row],[Menge t Nges]]/Tabelle7[[#This Row],[Anzahl Lieferscheine]]</f>
        <v>0.15788749999999999</v>
      </c>
      <c r="N992" s="1">
        <f>Tabelle7[[#This Row],[Menge t P2O5]]/Tabelle7[[#This Row],[Anzahl Lieferscheine]]</f>
        <v>8.4562499999999999E-2</v>
      </c>
    </row>
    <row r="993" spans="1:14" x14ac:dyDescent="0.2">
      <c r="A993" s="2" t="s">
        <v>41</v>
      </c>
      <c r="B993" s="2" t="s">
        <v>34</v>
      </c>
      <c r="C993" s="2" t="s">
        <v>6</v>
      </c>
      <c r="D993" s="2" t="s">
        <v>7</v>
      </c>
      <c r="E993" s="2" t="s">
        <v>8</v>
      </c>
      <c r="F993" s="2" t="s">
        <v>61</v>
      </c>
      <c r="G993" s="1">
        <v>2388.4</v>
      </c>
      <c r="H993" s="1">
        <v>1108.9000000000001</v>
      </c>
      <c r="I993" s="4">
        <v>5</v>
      </c>
      <c r="J993" s="2" t="s">
        <v>71</v>
      </c>
      <c r="K993" s="1">
        <f>Tabelle7[[#This Row],[Menge kg Nges]]/1000</f>
        <v>2.3884000000000003</v>
      </c>
      <c r="L993" s="1">
        <f>Tabelle7[[#This Row],[Menge kg P2O5]]/1000</f>
        <v>1.1089</v>
      </c>
      <c r="M993" s="1">
        <f>Tabelle7[[#This Row],[Menge t Nges]]/Tabelle7[[#This Row],[Anzahl Lieferscheine]]</f>
        <v>0.47768000000000005</v>
      </c>
      <c r="N993" s="1">
        <f>Tabelle7[[#This Row],[Menge t P2O5]]/Tabelle7[[#This Row],[Anzahl Lieferscheine]]</f>
        <v>0.22178</v>
      </c>
    </row>
    <row r="994" spans="1:14" x14ac:dyDescent="0.2">
      <c r="A994" s="2" t="s">
        <v>41</v>
      </c>
      <c r="B994" s="2" t="s">
        <v>34</v>
      </c>
      <c r="C994" s="2" t="s">
        <v>6</v>
      </c>
      <c r="D994" s="2" t="s">
        <v>7</v>
      </c>
      <c r="E994" s="2" t="s">
        <v>9</v>
      </c>
      <c r="F994" s="2" t="s">
        <v>61</v>
      </c>
      <c r="G994" s="1">
        <v>801</v>
      </c>
      <c r="H994" s="1">
        <v>332.7</v>
      </c>
      <c r="I994" s="4">
        <v>3</v>
      </c>
      <c r="J994" s="2" t="s">
        <v>71</v>
      </c>
      <c r="K994" s="1">
        <f>Tabelle7[[#This Row],[Menge kg Nges]]/1000</f>
        <v>0.80100000000000005</v>
      </c>
      <c r="L994" s="1">
        <f>Tabelle7[[#This Row],[Menge kg P2O5]]/1000</f>
        <v>0.3327</v>
      </c>
      <c r="M994" s="1">
        <f>Tabelle7[[#This Row],[Menge t Nges]]/Tabelle7[[#This Row],[Anzahl Lieferscheine]]</f>
        <v>0.26700000000000002</v>
      </c>
      <c r="N994" s="1">
        <f>Tabelle7[[#This Row],[Menge t P2O5]]/Tabelle7[[#This Row],[Anzahl Lieferscheine]]</f>
        <v>0.1109</v>
      </c>
    </row>
    <row r="995" spans="1:14" x14ac:dyDescent="0.2">
      <c r="A995" s="2" t="s">
        <v>41</v>
      </c>
      <c r="B995" s="2" t="s">
        <v>34</v>
      </c>
      <c r="C995" s="2" t="s">
        <v>6</v>
      </c>
      <c r="D995" s="2" t="s">
        <v>7</v>
      </c>
      <c r="E995" s="2" t="s">
        <v>11</v>
      </c>
      <c r="F995" s="2" t="s">
        <v>61</v>
      </c>
      <c r="G995" s="1">
        <v>832</v>
      </c>
      <c r="H995" s="1">
        <v>370.5</v>
      </c>
      <c r="I995" s="4">
        <v>1</v>
      </c>
      <c r="J995" s="2" t="s">
        <v>71</v>
      </c>
      <c r="K995" s="1">
        <f>Tabelle7[[#This Row],[Menge kg Nges]]/1000</f>
        <v>0.83199999999999996</v>
      </c>
      <c r="L995" s="1">
        <f>Tabelle7[[#This Row],[Menge kg P2O5]]/1000</f>
        <v>0.3705</v>
      </c>
      <c r="M995" s="1">
        <f>Tabelle7[[#This Row],[Menge t Nges]]/Tabelle7[[#This Row],[Anzahl Lieferscheine]]</f>
        <v>0.83199999999999996</v>
      </c>
      <c r="N995" s="1">
        <f>Tabelle7[[#This Row],[Menge t P2O5]]/Tabelle7[[#This Row],[Anzahl Lieferscheine]]</f>
        <v>0.3705</v>
      </c>
    </row>
    <row r="996" spans="1:14" x14ac:dyDescent="0.2">
      <c r="A996" s="2" t="s">
        <v>41</v>
      </c>
      <c r="B996" s="2" t="s">
        <v>34</v>
      </c>
      <c r="C996" s="2" t="s">
        <v>6</v>
      </c>
      <c r="D996" s="2" t="s">
        <v>7</v>
      </c>
      <c r="E996" s="2" t="s">
        <v>12</v>
      </c>
      <c r="F996" s="2" t="s">
        <v>61</v>
      </c>
      <c r="G996" s="1">
        <v>262.5</v>
      </c>
      <c r="H996" s="1">
        <v>112.5</v>
      </c>
      <c r="I996" s="4">
        <v>1</v>
      </c>
      <c r="J996" s="2" t="s">
        <v>71</v>
      </c>
      <c r="K996" s="1">
        <f>Tabelle7[[#This Row],[Menge kg Nges]]/1000</f>
        <v>0.26250000000000001</v>
      </c>
      <c r="L996" s="1">
        <f>Tabelle7[[#This Row],[Menge kg P2O5]]/1000</f>
        <v>0.1125</v>
      </c>
      <c r="M996" s="1">
        <f>Tabelle7[[#This Row],[Menge t Nges]]/Tabelle7[[#This Row],[Anzahl Lieferscheine]]</f>
        <v>0.26250000000000001</v>
      </c>
      <c r="N996" s="1">
        <f>Tabelle7[[#This Row],[Menge t P2O5]]/Tabelle7[[#This Row],[Anzahl Lieferscheine]]</f>
        <v>0.1125</v>
      </c>
    </row>
    <row r="997" spans="1:14" x14ac:dyDescent="0.2">
      <c r="A997" s="2" t="s">
        <v>41</v>
      </c>
      <c r="B997" s="2" t="s">
        <v>34</v>
      </c>
      <c r="C997" s="2" t="s">
        <v>6</v>
      </c>
      <c r="D997" s="2" t="s">
        <v>7</v>
      </c>
      <c r="E997" s="2" t="s">
        <v>13</v>
      </c>
      <c r="F997" s="2" t="s">
        <v>61</v>
      </c>
      <c r="G997" s="1">
        <v>727.92</v>
      </c>
      <c r="H997" s="1">
        <v>386.64</v>
      </c>
      <c r="I997" s="4">
        <v>4</v>
      </c>
      <c r="J997" s="2" t="s">
        <v>71</v>
      </c>
      <c r="K997" s="1">
        <f>Tabelle7[[#This Row],[Menge kg Nges]]/1000</f>
        <v>0.72792000000000001</v>
      </c>
      <c r="L997" s="1">
        <f>Tabelle7[[#This Row],[Menge kg P2O5]]/1000</f>
        <v>0.38663999999999998</v>
      </c>
      <c r="M997" s="1">
        <f>Tabelle7[[#This Row],[Menge t Nges]]/Tabelle7[[#This Row],[Anzahl Lieferscheine]]</f>
        <v>0.18198</v>
      </c>
      <c r="N997" s="1">
        <f>Tabelle7[[#This Row],[Menge t P2O5]]/Tabelle7[[#This Row],[Anzahl Lieferscheine]]</f>
        <v>9.6659999999999996E-2</v>
      </c>
    </row>
    <row r="998" spans="1:14" x14ac:dyDescent="0.2">
      <c r="A998" s="2" t="s">
        <v>41</v>
      </c>
      <c r="B998" s="2" t="s">
        <v>34</v>
      </c>
      <c r="C998" s="2" t="s">
        <v>63</v>
      </c>
      <c r="D998" s="2" t="s">
        <v>63</v>
      </c>
      <c r="E998" s="2" t="s">
        <v>63</v>
      </c>
      <c r="F998" s="2" t="s">
        <v>61</v>
      </c>
      <c r="G998" s="1">
        <v>39.83</v>
      </c>
      <c r="H998" s="1">
        <v>24.57</v>
      </c>
      <c r="I998" s="4">
        <v>1</v>
      </c>
      <c r="J998" s="2" t="s">
        <v>71</v>
      </c>
      <c r="K998" s="1">
        <f>Tabelle7[[#This Row],[Menge kg Nges]]/1000</f>
        <v>3.9829999999999997E-2</v>
      </c>
      <c r="L998" s="1">
        <f>Tabelle7[[#This Row],[Menge kg P2O5]]/1000</f>
        <v>2.4570000000000002E-2</v>
      </c>
      <c r="M998" s="1">
        <f>Tabelle7[[#This Row],[Menge t Nges]]/Tabelle7[[#This Row],[Anzahl Lieferscheine]]</f>
        <v>3.9829999999999997E-2</v>
      </c>
      <c r="N998" s="1">
        <f>Tabelle7[[#This Row],[Menge t P2O5]]/Tabelle7[[#This Row],[Anzahl Lieferscheine]]</f>
        <v>2.4570000000000002E-2</v>
      </c>
    </row>
    <row r="999" spans="1:14" x14ac:dyDescent="0.2">
      <c r="A999" s="2" t="s">
        <v>41</v>
      </c>
      <c r="B999" s="2" t="s">
        <v>39</v>
      </c>
      <c r="C999" s="2" t="s">
        <v>6</v>
      </c>
      <c r="D999" s="2" t="s">
        <v>7</v>
      </c>
      <c r="E999" s="2" t="s">
        <v>12</v>
      </c>
      <c r="F999" s="2" t="s">
        <v>61</v>
      </c>
      <c r="G999" s="1">
        <v>2376</v>
      </c>
      <c r="H999" s="1">
        <v>1152</v>
      </c>
      <c r="I999" s="4">
        <v>13</v>
      </c>
      <c r="J999" s="2" t="s">
        <v>71</v>
      </c>
      <c r="K999" s="1">
        <f>Tabelle7[[#This Row],[Menge kg Nges]]/1000</f>
        <v>2.3759999999999999</v>
      </c>
      <c r="L999" s="1">
        <f>Tabelle7[[#This Row],[Menge kg P2O5]]/1000</f>
        <v>1.1519999999999999</v>
      </c>
      <c r="M999" s="1">
        <f>Tabelle7[[#This Row],[Menge t Nges]]/Tabelle7[[#This Row],[Anzahl Lieferscheine]]</f>
        <v>0.18276923076923077</v>
      </c>
      <c r="N999" s="1">
        <f>Tabelle7[[#This Row],[Menge t P2O5]]/Tabelle7[[#This Row],[Anzahl Lieferscheine]]</f>
        <v>8.861538461538461E-2</v>
      </c>
    </row>
    <row r="1000" spans="1:14" x14ac:dyDescent="0.2">
      <c r="A1000" s="2" t="s">
        <v>41</v>
      </c>
      <c r="B1000" s="2" t="s">
        <v>39</v>
      </c>
      <c r="C1000" s="2" t="s">
        <v>6</v>
      </c>
      <c r="D1000" s="2" t="s">
        <v>7</v>
      </c>
      <c r="E1000" s="2" t="s">
        <v>14</v>
      </c>
      <c r="F1000" s="2" t="s">
        <v>61</v>
      </c>
      <c r="G1000" s="1">
        <v>594</v>
      </c>
      <c r="H1000" s="1">
        <v>276</v>
      </c>
      <c r="I1000" s="4">
        <v>4</v>
      </c>
      <c r="J1000" s="2" t="s">
        <v>71</v>
      </c>
      <c r="K1000" s="1">
        <f>Tabelle7[[#This Row],[Menge kg Nges]]/1000</f>
        <v>0.59399999999999997</v>
      </c>
      <c r="L1000" s="1">
        <f>Tabelle7[[#This Row],[Menge kg P2O5]]/1000</f>
        <v>0.27600000000000002</v>
      </c>
      <c r="M1000" s="1">
        <f>Tabelle7[[#This Row],[Menge t Nges]]/Tabelle7[[#This Row],[Anzahl Lieferscheine]]</f>
        <v>0.14849999999999999</v>
      </c>
      <c r="N1000" s="1">
        <f>Tabelle7[[#This Row],[Menge t P2O5]]/Tabelle7[[#This Row],[Anzahl Lieferscheine]]</f>
        <v>6.9000000000000006E-2</v>
      </c>
    </row>
    <row r="1001" spans="1:14" x14ac:dyDescent="0.2">
      <c r="A1001" s="2" t="s">
        <v>41</v>
      </c>
      <c r="B1001" s="2" t="s">
        <v>41</v>
      </c>
      <c r="C1001" s="2" t="s">
        <v>6</v>
      </c>
      <c r="D1001" s="2" t="s">
        <v>7</v>
      </c>
      <c r="E1001" s="2" t="s">
        <v>8</v>
      </c>
      <c r="F1001" s="2" t="s">
        <v>61</v>
      </c>
      <c r="G1001" s="1">
        <v>72306.000000000015</v>
      </c>
      <c r="H1001" s="1">
        <v>33564.749999999985</v>
      </c>
      <c r="I1001" s="4">
        <v>73</v>
      </c>
      <c r="J1001" s="2" t="s">
        <v>71</v>
      </c>
      <c r="K1001" s="1">
        <f>Tabelle7[[#This Row],[Menge kg Nges]]/1000</f>
        <v>72.306000000000012</v>
      </c>
      <c r="L1001" s="1">
        <f>Tabelle7[[#This Row],[Menge kg P2O5]]/1000</f>
        <v>33.564749999999982</v>
      </c>
      <c r="M1001" s="1">
        <f>Tabelle7[[#This Row],[Menge t Nges]]/Tabelle7[[#This Row],[Anzahl Lieferscheine]]</f>
        <v>0.99049315068493171</v>
      </c>
      <c r="N1001" s="1">
        <f>Tabelle7[[#This Row],[Menge t P2O5]]/Tabelle7[[#This Row],[Anzahl Lieferscheine]]</f>
        <v>0.45979109589041073</v>
      </c>
    </row>
    <row r="1002" spans="1:14" x14ac:dyDescent="0.2">
      <c r="A1002" s="2" t="s">
        <v>41</v>
      </c>
      <c r="B1002" s="2" t="s">
        <v>41</v>
      </c>
      <c r="C1002" s="2" t="s">
        <v>6</v>
      </c>
      <c r="D1002" s="2" t="s">
        <v>7</v>
      </c>
      <c r="E1002" s="2" t="s">
        <v>9</v>
      </c>
      <c r="F1002" s="2" t="s">
        <v>61</v>
      </c>
      <c r="G1002" s="1">
        <v>30838.929999999997</v>
      </c>
      <c r="H1002" s="1">
        <v>13716.980000000001</v>
      </c>
      <c r="I1002" s="4">
        <v>62</v>
      </c>
      <c r="J1002" s="2" t="s">
        <v>71</v>
      </c>
      <c r="K1002" s="1">
        <f>Tabelle7[[#This Row],[Menge kg Nges]]/1000</f>
        <v>30.838929999999998</v>
      </c>
      <c r="L1002" s="1">
        <f>Tabelle7[[#This Row],[Menge kg P2O5]]/1000</f>
        <v>13.716980000000001</v>
      </c>
      <c r="M1002" s="1">
        <f>Tabelle7[[#This Row],[Menge t Nges]]/Tabelle7[[#This Row],[Anzahl Lieferscheine]]</f>
        <v>0.4974020967741935</v>
      </c>
      <c r="N1002" s="1">
        <f>Tabelle7[[#This Row],[Menge t P2O5]]/Tabelle7[[#This Row],[Anzahl Lieferscheine]]</f>
        <v>0.22124161290322583</v>
      </c>
    </row>
    <row r="1003" spans="1:14" x14ac:dyDescent="0.2">
      <c r="A1003" s="2" t="s">
        <v>41</v>
      </c>
      <c r="B1003" s="2" t="s">
        <v>41</v>
      </c>
      <c r="C1003" s="2" t="s">
        <v>6</v>
      </c>
      <c r="D1003" s="2" t="s">
        <v>7</v>
      </c>
      <c r="E1003" s="2" t="s">
        <v>10</v>
      </c>
      <c r="F1003" s="2" t="s">
        <v>61</v>
      </c>
      <c r="G1003" s="1">
        <v>14078.5</v>
      </c>
      <c r="H1003" s="1">
        <v>5758.2400000000007</v>
      </c>
      <c r="I1003" s="4">
        <v>5</v>
      </c>
      <c r="J1003" s="2" t="s">
        <v>71</v>
      </c>
      <c r="K1003" s="1">
        <f>Tabelle7[[#This Row],[Menge kg Nges]]/1000</f>
        <v>14.0785</v>
      </c>
      <c r="L1003" s="1">
        <f>Tabelle7[[#This Row],[Menge kg P2O5]]/1000</f>
        <v>5.7582400000000007</v>
      </c>
      <c r="M1003" s="1">
        <f>Tabelle7[[#This Row],[Menge t Nges]]/Tabelle7[[#This Row],[Anzahl Lieferscheine]]</f>
        <v>2.8157000000000001</v>
      </c>
      <c r="N1003" s="1">
        <f>Tabelle7[[#This Row],[Menge t P2O5]]/Tabelle7[[#This Row],[Anzahl Lieferscheine]]</f>
        <v>1.1516480000000002</v>
      </c>
    </row>
    <row r="1004" spans="1:14" x14ac:dyDescent="0.2">
      <c r="A1004" s="2" t="s">
        <v>41</v>
      </c>
      <c r="B1004" s="2" t="s">
        <v>41</v>
      </c>
      <c r="C1004" s="2" t="s">
        <v>6</v>
      </c>
      <c r="D1004" s="2" t="s">
        <v>7</v>
      </c>
      <c r="E1004" s="2" t="s">
        <v>11</v>
      </c>
      <c r="F1004" s="2" t="s">
        <v>61</v>
      </c>
      <c r="G1004" s="1">
        <v>24287.229999999996</v>
      </c>
      <c r="H1004" s="1">
        <v>11287.470000000001</v>
      </c>
      <c r="I1004" s="4">
        <v>60</v>
      </c>
      <c r="J1004" s="2" t="s">
        <v>71</v>
      </c>
      <c r="K1004" s="1">
        <f>Tabelle7[[#This Row],[Menge kg Nges]]/1000</f>
        <v>24.287229999999997</v>
      </c>
      <c r="L1004" s="1">
        <f>Tabelle7[[#This Row],[Menge kg P2O5]]/1000</f>
        <v>11.287470000000001</v>
      </c>
      <c r="M1004" s="1">
        <f>Tabelle7[[#This Row],[Menge t Nges]]/Tabelle7[[#This Row],[Anzahl Lieferscheine]]</f>
        <v>0.40478716666666664</v>
      </c>
      <c r="N1004" s="1">
        <f>Tabelle7[[#This Row],[Menge t P2O5]]/Tabelle7[[#This Row],[Anzahl Lieferscheine]]</f>
        <v>0.1881245</v>
      </c>
    </row>
    <row r="1005" spans="1:14" x14ac:dyDescent="0.2">
      <c r="A1005" s="2" t="s">
        <v>41</v>
      </c>
      <c r="B1005" s="2" t="s">
        <v>41</v>
      </c>
      <c r="C1005" s="2" t="s">
        <v>6</v>
      </c>
      <c r="D1005" s="2" t="s">
        <v>7</v>
      </c>
      <c r="E1005" s="2" t="s">
        <v>12</v>
      </c>
      <c r="F1005" s="2" t="s">
        <v>61</v>
      </c>
      <c r="G1005" s="1">
        <v>35052.060000000005</v>
      </c>
      <c r="H1005" s="1">
        <v>16108.880000000001</v>
      </c>
      <c r="I1005" s="4">
        <v>105</v>
      </c>
      <c r="J1005" s="2" t="s">
        <v>71</v>
      </c>
      <c r="K1005" s="1">
        <f>Tabelle7[[#This Row],[Menge kg Nges]]/1000</f>
        <v>35.052060000000004</v>
      </c>
      <c r="L1005" s="1">
        <f>Tabelle7[[#This Row],[Menge kg P2O5]]/1000</f>
        <v>16.108880000000003</v>
      </c>
      <c r="M1005" s="1">
        <f>Tabelle7[[#This Row],[Menge t Nges]]/Tabelle7[[#This Row],[Anzahl Lieferscheine]]</f>
        <v>0.33382914285714288</v>
      </c>
      <c r="N1005" s="1">
        <f>Tabelle7[[#This Row],[Menge t P2O5]]/Tabelle7[[#This Row],[Anzahl Lieferscheine]]</f>
        <v>0.15341790476190478</v>
      </c>
    </row>
    <row r="1006" spans="1:14" x14ac:dyDescent="0.2">
      <c r="A1006" s="2" t="s">
        <v>41</v>
      </c>
      <c r="B1006" s="2" t="s">
        <v>41</v>
      </c>
      <c r="C1006" s="2" t="s">
        <v>6</v>
      </c>
      <c r="D1006" s="2" t="s">
        <v>7</v>
      </c>
      <c r="E1006" s="2" t="s">
        <v>13</v>
      </c>
      <c r="F1006" s="2" t="s">
        <v>61</v>
      </c>
      <c r="G1006" s="1">
        <v>18837.730000000007</v>
      </c>
      <c r="H1006" s="1">
        <v>10622.650000000001</v>
      </c>
      <c r="I1006" s="4">
        <v>53</v>
      </c>
      <c r="J1006" s="2" t="s">
        <v>71</v>
      </c>
      <c r="K1006" s="1">
        <f>Tabelle7[[#This Row],[Menge kg Nges]]/1000</f>
        <v>18.837730000000008</v>
      </c>
      <c r="L1006" s="1">
        <f>Tabelle7[[#This Row],[Menge kg P2O5]]/1000</f>
        <v>10.622650000000002</v>
      </c>
      <c r="M1006" s="1">
        <f>Tabelle7[[#This Row],[Menge t Nges]]/Tabelle7[[#This Row],[Anzahl Lieferscheine]]</f>
        <v>0.35542886792452844</v>
      </c>
      <c r="N1006" s="1">
        <f>Tabelle7[[#This Row],[Menge t P2O5]]/Tabelle7[[#This Row],[Anzahl Lieferscheine]]</f>
        <v>0.20042735849056609</v>
      </c>
    </row>
    <row r="1007" spans="1:14" x14ac:dyDescent="0.2">
      <c r="A1007" s="2" t="s">
        <v>41</v>
      </c>
      <c r="B1007" s="2" t="s">
        <v>41</v>
      </c>
      <c r="C1007" s="2" t="s">
        <v>6</v>
      </c>
      <c r="D1007" s="2" t="s">
        <v>7</v>
      </c>
      <c r="E1007" s="2" t="s">
        <v>14</v>
      </c>
      <c r="F1007" s="2" t="s">
        <v>61</v>
      </c>
      <c r="G1007" s="1">
        <v>8818.5</v>
      </c>
      <c r="H1007" s="1">
        <v>4708.2000000000007</v>
      </c>
      <c r="I1007" s="4">
        <v>22</v>
      </c>
      <c r="J1007" s="2" t="s">
        <v>71</v>
      </c>
      <c r="K1007" s="1">
        <f>Tabelle7[[#This Row],[Menge kg Nges]]/1000</f>
        <v>8.8185000000000002</v>
      </c>
      <c r="L1007" s="1">
        <f>Tabelle7[[#This Row],[Menge kg P2O5]]/1000</f>
        <v>4.7082000000000006</v>
      </c>
      <c r="M1007" s="1">
        <f>Tabelle7[[#This Row],[Menge t Nges]]/Tabelle7[[#This Row],[Anzahl Lieferscheine]]</f>
        <v>0.40084090909090908</v>
      </c>
      <c r="N1007" s="1">
        <f>Tabelle7[[#This Row],[Menge t P2O5]]/Tabelle7[[#This Row],[Anzahl Lieferscheine]]</f>
        <v>0.21400909090909093</v>
      </c>
    </row>
    <row r="1008" spans="1:14" x14ac:dyDescent="0.2">
      <c r="A1008" s="2" t="s">
        <v>41</v>
      </c>
      <c r="B1008" s="2" t="s">
        <v>41</v>
      </c>
      <c r="C1008" s="2" t="s">
        <v>6</v>
      </c>
      <c r="D1008" s="2" t="s">
        <v>15</v>
      </c>
      <c r="E1008" s="2" t="s">
        <v>17</v>
      </c>
      <c r="F1008" s="2" t="s">
        <v>61</v>
      </c>
      <c r="G1008" s="1">
        <v>96</v>
      </c>
      <c r="H1008" s="1">
        <v>50</v>
      </c>
      <c r="I1008" s="4">
        <v>1</v>
      </c>
      <c r="J1008" s="2" t="s">
        <v>71</v>
      </c>
      <c r="K1008" s="1">
        <f>Tabelle7[[#This Row],[Menge kg Nges]]/1000</f>
        <v>9.6000000000000002E-2</v>
      </c>
      <c r="L1008" s="1">
        <f>Tabelle7[[#This Row],[Menge kg P2O5]]/1000</f>
        <v>0.05</v>
      </c>
      <c r="M1008" s="1">
        <f>Tabelle7[[#This Row],[Menge t Nges]]/Tabelle7[[#This Row],[Anzahl Lieferscheine]]</f>
        <v>9.6000000000000002E-2</v>
      </c>
      <c r="N1008" s="1">
        <f>Tabelle7[[#This Row],[Menge t P2O5]]/Tabelle7[[#This Row],[Anzahl Lieferscheine]]</f>
        <v>0.05</v>
      </c>
    </row>
    <row r="1009" spans="1:14" x14ac:dyDescent="0.2">
      <c r="A1009" s="2" t="s">
        <v>41</v>
      </c>
      <c r="B1009" s="2" t="s">
        <v>41</v>
      </c>
      <c r="C1009" s="2" t="s">
        <v>6</v>
      </c>
      <c r="D1009" s="2" t="s">
        <v>15</v>
      </c>
      <c r="E1009" s="2" t="s">
        <v>18</v>
      </c>
      <c r="F1009" s="2" t="s">
        <v>61</v>
      </c>
      <c r="G1009" s="1">
        <v>1092</v>
      </c>
      <c r="H1009" s="1">
        <v>884</v>
      </c>
      <c r="I1009" s="4">
        <v>2</v>
      </c>
      <c r="J1009" s="2" t="s">
        <v>71</v>
      </c>
      <c r="K1009" s="1">
        <f>Tabelle7[[#This Row],[Menge kg Nges]]/1000</f>
        <v>1.0920000000000001</v>
      </c>
      <c r="L1009" s="1">
        <f>Tabelle7[[#This Row],[Menge kg P2O5]]/1000</f>
        <v>0.88400000000000001</v>
      </c>
      <c r="M1009" s="1">
        <f>Tabelle7[[#This Row],[Menge t Nges]]/Tabelle7[[#This Row],[Anzahl Lieferscheine]]</f>
        <v>0.54600000000000004</v>
      </c>
      <c r="N1009" s="1">
        <f>Tabelle7[[#This Row],[Menge t P2O5]]/Tabelle7[[#This Row],[Anzahl Lieferscheine]]</f>
        <v>0.442</v>
      </c>
    </row>
    <row r="1010" spans="1:14" x14ac:dyDescent="0.2">
      <c r="A1010" s="2" t="s">
        <v>41</v>
      </c>
      <c r="B1010" s="2" t="s">
        <v>41</v>
      </c>
      <c r="C1010" s="2" t="s">
        <v>6</v>
      </c>
      <c r="D1010" s="2" t="s">
        <v>15</v>
      </c>
      <c r="E1010" s="2" t="s">
        <v>20</v>
      </c>
      <c r="F1010" s="2" t="s">
        <v>61</v>
      </c>
      <c r="G1010" s="1">
        <v>1427.59</v>
      </c>
      <c r="H1010" s="1">
        <v>1002.31</v>
      </c>
      <c r="I1010" s="4">
        <v>6</v>
      </c>
      <c r="J1010" s="2" t="s">
        <v>71</v>
      </c>
      <c r="K1010" s="1">
        <f>Tabelle7[[#This Row],[Menge kg Nges]]/1000</f>
        <v>1.4275899999999999</v>
      </c>
      <c r="L1010" s="1">
        <f>Tabelle7[[#This Row],[Menge kg P2O5]]/1000</f>
        <v>1.00231</v>
      </c>
      <c r="M1010" s="1">
        <f>Tabelle7[[#This Row],[Menge t Nges]]/Tabelle7[[#This Row],[Anzahl Lieferscheine]]</f>
        <v>0.23793166666666665</v>
      </c>
      <c r="N1010" s="1">
        <f>Tabelle7[[#This Row],[Menge t P2O5]]/Tabelle7[[#This Row],[Anzahl Lieferscheine]]</f>
        <v>0.16705166666666668</v>
      </c>
    </row>
    <row r="1011" spans="1:14" x14ac:dyDescent="0.2">
      <c r="A1011" s="2" t="s">
        <v>41</v>
      </c>
      <c r="B1011" s="2" t="s">
        <v>41</v>
      </c>
      <c r="C1011" s="2" t="s">
        <v>6</v>
      </c>
      <c r="D1011" s="2" t="s">
        <v>15</v>
      </c>
      <c r="E1011" s="2" t="s">
        <v>21</v>
      </c>
      <c r="F1011" s="2" t="s">
        <v>61</v>
      </c>
      <c r="G1011" s="1">
        <v>902.1</v>
      </c>
      <c r="H1011" s="1">
        <v>497.7</v>
      </c>
      <c r="I1011" s="4">
        <v>6</v>
      </c>
      <c r="J1011" s="2" t="s">
        <v>71</v>
      </c>
      <c r="K1011" s="1">
        <f>Tabelle7[[#This Row],[Menge kg Nges]]/1000</f>
        <v>0.90210000000000001</v>
      </c>
      <c r="L1011" s="1">
        <f>Tabelle7[[#This Row],[Menge kg P2O5]]/1000</f>
        <v>0.49769999999999998</v>
      </c>
      <c r="M1011" s="1">
        <f>Tabelle7[[#This Row],[Menge t Nges]]/Tabelle7[[#This Row],[Anzahl Lieferscheine]]</f>
        <v>0.15035000000000001</v>
      </c>
      <c r="N1011" s="1">
        <f>Tabelle7[[#This Row],[Menge t P2O5]]/Tabelle7[[#This Row],[Anzahl Lieferscheine]]</f>
        <v>8.2949999999999996E-2</v>
      </c>
    </row>
    <row r="1012" spans="1:14" x14ac:dyDescent="0.2">
      <c r="A1012" s="2" t="s">
        <v>41</v>
      </c>
      <c r="B1012" s="2" t="s">
        <v>41</v>
      </c>
      <c r="C1012" s="2" t="s">
        <v>6</v>
      </c>
      <c r="D1012" s="2" t="s">
        <v>15</v>
      </c>
      <c r="E1012" s="2" t="s">
        <v>9</v>
      </c>
      <c r="F1012" s="2" t="s">
        <v>61</v>
      </c>
      <c r="G1012" s="1">
        <v>1443.22</v>
      </c>
      <c r="H1012" s="1">
        <v>798.06999999999994</v>
      </c>
      <c r="I1012" s="4">
        <v>7</v>
      </c>
      <c r="J1012" s="2" t="s">
        <v>71</v>
      </c>
      <c r="K1012" s="1">
        <f>Tabelle7[[#This Row],[Menge kg Nges]]/1000</f>
        <v>1.4432199999999999</v>
      </c>
      <c r="L1012" s="1">
        <f>Tabelle7[[#This Row],[Menge kg P2O5]]/1000</f>
        <v>0.79806999999999995</v>
      </c>
      <c r="M1012" s="1">
        <f>Tabelle7[[#This Row],[Menge t Nges]]/Tabelle7[[#This Row],[Anzahl Lieferscheine]]</f>
        <v>0.2061742857142857</v>
      </c>
      <c r="N1012" s="1">
        <f>Tabelle7[[#This Row],[Menge t P2O5]]/Tabelle7[[#This Row],[Anzahl Lieferscheine]]</f>
        <v>0.11400999999999999</v>
      </c>
    </row>
    <row r="1013" spans="1:14" x14ac:dyDescent="0.2">
      <c r="A1013" s="2" t="s">
        <v>41</v>
      </c>
      <c r="B1013" s="2" t="s">
        <v>41</v>
      </c>
      <c r="C1013" s="2" t="s">
        <v>6</v>
      </c>
      <c r="D1013" s="2" t="s">
        <v>15</v>
      </c>
      <c r="E1013" s="2" t="s">
        <v>10</v>
      </c>
      <c r="F1013" s="2" t="s">
        <v>61</v>
      </c>
      <c r="G1013" s="1">
        <v>820.6</v>
      </c>
      <c r="H1013" s="1">
        <v>371.26</v>
      </c>
      <c r="I1013" s="4">
        <v>2</v>
      </c>
      <c r="J1013" s="2" t="s">
        <v>71</v>
      </c>
      <c r="K1013" s="1">
        <f>Tabelle7[[#This Row],[Menge kg Nges]]/1000</f>
        <v>0.8206</v>
      </c>
      <c r="L1013" s="1">
        <f>Tabelle7[[#This Row],[Menge kg P2O5]]/1000</f>
        <v>0.37125999999999998</v>
      </c>
      <c r="M1013" s="1">
        <f>Tabelle7[[#This Row],[Menge t Nges]]/Tabelle7[[#This Row],[Anzahl Lieferscheine]]</f>
        <v>0.4103</v>
      </c>
      <c r="N1013" s="1">
        <f>Tabelle7[[#This Row],[Menge t P2O5]]/Tabelle7[[#This Row],[Anzahl Lieferscheine]]</f>
        <v>0.18562999999999999</v>
      </c>
    </row>
    <row r="1014" spans="1:14" x14ac:dyDescent="0.2">
      <c r="A1014" s="2" t="s">
        <v>41</v>
      </c>
      <c r="B1014" s="2" t="s">
        <v>41</v>
      </c>
      <c r="C1014" s="2" t="s">
        <v>6</v>
      </c>
      <c r="D1014" s="2" t="s">
        <v>15</v>
      </c>
      <c r="E1014" s="2" t="s">
        <v>31</v>
      </c>
      <c r="F1014" s="2" t="s">
        <v>61</v>
      </c>
      <c r="G1014" s="1">
        <v>640</v>
      </c>
      <c r="H1014" s="1">
        <v>264</v>
      </c>
      <c r="I1014" s="4">
        <v>1</v>
      </c>
      <c r="J1014" s="2" t="s">
        <v>71</v>
      </c>
      <c r="K1014" s="1">
        <f>Tabelle7[[#This Row],[Menge kg Nges]]/1000</f>
        <v>0.64</v>
      </c>
      <c r="L1014" s="1">
        <f>Tabelle7[[#This Row],[Menge kg P2O5]]/1000</f>
        <v>0.26400000000000001</v>
      </c>
      <c r="M1014" s="1">
        <f>Tabelle7[[#This Row],[Menge t Nges]]/Tabelle7[[#This Row],[Anzahl Lieferscheine]]</f>
        <v>0.64</v>
      </c>
      <c r="N1014" s="1">
        <f>Tabelle7[[#This Row],[Menge t P2O5]]/Tabelle7[[#This Row],[Anzahl Lieferscheine]]</f>
        <v>0.26400000000000001</v>
      </c>
    </row>
    <row r="1015" spans="1:14" x14ac:dyDescent="0.2">
      <c r="A1015" s="2" t="s">
        <v>41</v>
      </c>
      <c r="B1015" s="2" t="s">
        <v>41</v>
      </c>
      <c r="C1015" s="2" t="s">
        <v>25</v>
      </c>
      <c r="D1015" s="2" t="s">
        <v>25</v>
      </c>
      <c r="E1015" s="2" t="s">
        <v>26</v>
      </c>
      <c r="F1015" s="2" t="s">
        <v>61</v>
      </c>
      <c r="G1015" s="1">
        <v>11891.669999999998</v>
      </c>
      <c r="H1015" s="1">
        <v>8292.65</v>
      </c>
      <c r="I1015" s="4">
        <v>35</v>
      </c>
      <c r="J1015" s="2" t="s">
        <v>71</v>
      </c>
      <c r="K1015" s="1">
        <f>Tabelle7[[#This Row],[Menge kg Nges]]/1000</f>
        <v>11.891669999999998</v>
      </c>
      <c r="L1015" s="1">
        <f>Tabelle7[[#This Row],[Menge kg P2O5]]/1000</f>
        <v>8.2926500000000001</v>
      </c>
      <c r="M1015" s="1">
        <f>Tabelle7[[#This Row],[Menge t Nges]]/Tabelle7[[#This Row],[Anzahl Lieferscheine]]</f>
        <v>0.33976199999999995</v>
      </c>
      <c r="N1015" s="1">
        <f>Tabelle7[[#This Row],[Menge t P2O5]]/Tabelle7[[#This Row],[Anzahl Lieferscheine]]</f>
        <v>0.23693285714285714</v>
      </c>
    </row>
    <row r="1016" spans="1:14" x14ac:dyDescent="0.2">
      <c r="A1016" s="2" t="s">
        <v>41</v>
      </c>
      <c r="B1016" s="2" t="s">
        <v>41</v>
      </c>
      <c r="C1016" s="2" t="s">
        <v>63</v>
      </c>
      <c r="D1016" s="2" t="s">
        <v>63</v>
      </c>
      <c r="E1016" s="2" t="s">
        <v>63</v>
      </c>
      <c r="F1016" s="2" t="s">
        <v>61</v>
      </c>
      <c r="G1016" s="1">
        <v>273.12</v>
      </c>
      <c r="H1016" s="1">
        <v>168.48</v>
      </c>
      <c r="I1016" s="4">
        <v>2</v>
      </c>
      <c r="J1016" s="2" t="s">
        <v>71</v>
      </c>
      <c r="K1016" s="1">
        <f>Tabelle7[[#This Row],[Menge kg Nges]]/1000</f>
        <v>0.27312000000000003</v>
      </c>
      <c r="L1016" s="1">
        <f>Tabelle7[[#This Row],[Menge kg P2O5]]/1000</f>
        <v>0.16847999999999999</v>
      </c>
      <c r="M1016" s="1">
        <f>Tabelle7[[#This Row],[Menge t Nges]]/Tabelle7[[#This Row],[Anzahl Lieferscheine]]</f>
        <v>0.13656000000000001</v>
      </c>
      <c r="N1016" s="1">
        <f>Tabelle7[[#This Row],[Menge t P2O5]]/Tabelle7[[#This Row],[Anzahl Lieferscheine]]</f>
        <v>8.4239999999999995E-2</v>
      </c>
    </row>
    <row r="1017" spans="1:14" x14ac:dyDescent="0.2">
      <c r="A1017" s="2" t="s">
        <v>41</v>
      </c>
      <c r="B1017" s="2" t="s">
        <v>42</v>
      </c>
      <c r="C1017" s="2" t="s">
        <v>6</v>
      </c>
      <c r="D1017" s="2" t="s">
        <v>7</v>
      </c>
      <c r="E1017" s="2" t="s">
        <v>8</v>
      </c>
      <c r="F1017" s="2" t="s">
        <v>61</v>
      </c>
      <c r="G1017" s="1">
        <v>3035.2</v>
      </c>
      <c r="H1017" s="1">
        <v>1409.2</v>
      </c>
      <c r="I1017" s="4">
        <v>8</v>
      </c>
      <c r="J1017" s="2" t="s">
        <v>71</v>
      </c>
      <c r="K1017" s="1">
        <f>Tabelle7[[#This Row],[Menge kg Nges]]/1000</f>
        <v>3.0351999999999997</v>
      </c>
      <c r="L1017" s="1">
        <f>Tabelle7[[#This Row],[Menge kg P2O5]]/1000</f>
        <v>1.4092</v>
      </c>
      <c r="M1017" s="1">
        <f>Tabelle7[[#This Row],[Menge t Nges]]/Tabelle7[[#This Row],[Anzahl Lieferscheine]]</f>
        <v>0.37939999999999996</v>
      </c>
      <c r="N1017" s="1">
        <f>Tabelle7[[#This Row],[Menge t P2O5]]/Tabelle7[[#This Row],[Anzahl Lieferscheine]]</f>
        <v>0.17615</v>
      </c>
    </row>
    <row r="1018" spans="1:14" x14ac:dyDescent="0.2">
      <c r="A1018" s="2" t="s">
        <v>41</v>
      </c>
      <c r="B1018" s="2" t="s">
        <v>42</v>
      </c>
      <c r="C1018" s="2" t="s">
        <v>6</v>
      </c>
      <c r="D1018" s="2" t="s">
        <v>7</v>
      </c>
      <c r="E1018" s="2" t="s">
        <v>9</v>
      </c>
      <c r="F1018" s="2" t="s">
        <v>61</v>
      </c>
      <c r="G1018" s="1">
        <v>1287</v>
      </c>
      <c r="H1018" s="1">
        <v>495</v>
      </c>
      <c r="I1018" s="4">
        <v>3</v>
      </c>
      <c r="J1018" s="2" t="s">
        <v>71</v>
      </c>
      <c r="K1018" s="1">
        <f>Tabelle7[[#This Row],[Menge kg Nges]]/1000</f>
        <v>1.2869999999999999</v>
      </c>
      <c r="L1018" s="1">
        <f>Tabelle7[[#This Row],[Menge kg P2O5]]/1000</f>
        <v>0.495</v>
      </c>
      <c r="M1018" s="1">
        <f>Tabelle7[[#This Row],[Menge t Nges]]/Tabelle7[[#This Row],[Anzahl Lieferscheine]]</f>
        <v>0.42899999999999999</v>
      </c>
      <c r="N1018" s="1">
        <f>Tabelle7[[#This Row],[Menge t P2O5]]/Tabelle7[[#This Row],[Anzahl Lieferscheine]]</f>
        <v>0.16500000000000001</v>
      </c>
    </row>
    <row r="1019" spans="1:14" x14ac:dyDescent="0.2">
      <c r="A1019" s="2" t="s">
        <v>41</v>
      </c>
      <c r="B1019" s="2" t="s">
        <v>42</v>
      </c>
      <c r="C1019" s="2" t="s">
        <v>6</v>
      </c>
      <c r="D1019" s="2" t="s">
        <v>7</v>
      </c>
      <c r="E1019" s="2" t="s">
        <v>11</v>
      </c>
      <c r="F1019" s="2" t="s">
        <v>61</v>
      </c>
      <c r="G1019" s="1">
        <v>1666.68</v>
      </c>
      <c r="H1019" s="1">
        <v>751.74</v>
      </c>
      <c r="I1019" s="4">
        <v>7</v>
      </c>
      <c r="J1019" s="2" t="s">
        <v>71</v>
      </c>
      <c r="K1019" s="1">
        <f>Tabelle7[[#This Row],[Menge kg Nges]]/1000</f>
        <v>1.6666800000000002</v>
      </c>
      <c r="L1019" s="1">
        <f>Tabelle7[[#This Row],[Menge kg P2O5]]/1000</f>
        <v>0.75173999999999996</v>
      </c>
      <c r="M1019" s="1">
        <f>Tabelle7[[#This Row],[Menge t Nges]]/Tabelle7[[#This Row],[Anzahl Lieferscheine]]</f>
        <v>0.23809714285714287</v>
      </c>
      <c r="N1019" s="1">
        <f>Tabelle7[[#This Row],[Menge t P2O5]]/Tabelle7[[#This Row],[Anzahl Lieferscheine]]</f>
        <v>0.10739142857142857</v>
      </c>
    </row>
    <row r="1020" spans="1:14" x14ac:dyDescent="0.2">
      <c r="A1020" s="2" t="s">
        <v>41</v>
      </c>
      <c r="B1020" s="2" t="s">
        <v>42</v>
      </c>
      <c r="C1020" s="2" t="s">
        <v>6</v>
      </c>
      <c r="D1020" s="2" t="s">
        <v>7</v>
      </c>
      <c r="E1020" s="2" t="s">
        <v>12</v>
      </c>
      <c r="F1020" s="2" t="s">
        <v>61</v>
      </c>
      <c r="G1020" s="1">
        <v>14332.340000000004</v>
      </c>
      <c r="H1020" s="1">
        <v>6671.3600000000006</v>
      </c>
      <c r="I1020" s="4">
        <v>47</v>
      </c>
      <c r="J1020" s="2" t="s">
        <v>71</v>
      </c>
      <c r="K1020" s="1">
        <f>Tabelle7[[#This Row],[Menge kg Nges]]/1000</f>
        <v>14.332340000000004</v>
      </c>
      <c r="L1020" s="1">
        <f>Tabelle7[[#This Row],[Menge kg P2O5]]/1000</f>
        <v>6.6713600000000008</v>
      </c>
      <c r="M1020" s="1">
        <f>Tabelle7[[#This Row],[Menge t Nges]]/Tabelle7[[#This Row],[Anzahl Lieferscheine]]</f>
        <v>0.30494340425531924</v>
      </c>
      <c r="N1020" s="1">
        <f>Tabelle7[[#This Row],[Menge t P2O5]]/Tabelle7[[#This Row],[Anzahl Lieferscheine]]</f>
        <v>0.14194382978723405</v>
      </c>
    </row>
    <row r="1021" spans="1:14" x14ac:dyDescent="0.2">
      <c r="A1021" s="2" t="s">
        <v>41</v>
      </c>
      <c r="B1021" s="2" t="s">
        <v>42</v>
      </c>
      <c r="C1021" s="2" t="s">
        <v>6</v>
      </c>
      <c r="D1021" s="2" t="s">
        <v>7</v>
      </c>
      <c r="E1021" s="2" t="s">
        <v>13</v>
      </c>
      <c r="F1021" s="2" t="s">
        <v>61</v>
      </c>
      <c r="G1021" s="1">
        <v>2146.6</v>
      </c>
      <c r="H1021" s="1">
        <v>1394.85</v>
      </c>
      <c r="I1021" s="4">
        <v>9</v>
      </c>
      <c r="J1021" s="2" t="s">
        <v>71</v>
      </c>
      <c r="K1021" s="1">
        <f>Tabelle7[[#This Row],[Menge kg Nges]]/1000</f>
        <v>2.1465999999999998</v>
      </c>
      <c r="L1021" s="1">
        <f>Tabelle7[[#This Row],[Menge kg P2O5]]/1000</f>
        <v>1.3948499999999999</v>
      </c>
      <c r="M1021" s="1">
        <f>Tabelle7[[#This Row],[Menge t Nges]]/Tabelle7[[#This Row],[Anzahl Lieferscheine]]</f>
        <v>0.23851111111111109</v>
      </c>
      <c r="N1021" s="1">
        <f>Tabelle7[[#This Row],[Menge t P2O5]]/Tabelle7[[#This Row],[Anzahl Lieferscheine]]</f>
        <v>0.15498333333333333</v>
      </c>
    </row>
    <row r="1022" spans="1:14" x14ac:dyDescent="0.2">
      <c r="A1022" s="2" t="s">
        <v>41</v>
      </c>
      <c r="B1022" s="2" t="s">
        <v>42</v>
      </c>
      <c r="C1022" s="2" t="s">
        <v>6</v>
      </c>
      <c r="D1022" s="2" t="s">
        <v>15</v>
      </c>
      <c r="E1022" s="2" t="s">
        <v>21</v>
      </c>
      <c r="F1022" s="2" t="s">
        <v>61</v>
      </c>
      <c r="G1022" s="1">
        <v>112.7</v>
      </c>
      <c r="H1022" s="1">
        <v>61.9</v>
      </c>
      <c r="I1022" s="4">
        <v>1</v>
      </c>
      <c r="J1022" s="2" t="s">
        <v>71</v>
      </c>
      <c r="K1022" s="1">
        <f>Tabelle7[[#This Row],[Menge kg Nges]]/1000</f>
        <v>0.11270000000000001</v>
      </c>
      <c r="L1022" s="1">
        <f>Tabelle7[[#This Row],[Menge kg P2O5]]/1000</f>
        <v>6.1899999999999997E-2</v>
      </c>
      <c r="M1022" s="1">
        <f>Tabelle7[[#This Row],[Menge t Nges]]/Tabelle7[[#This Row],[Anzahl Lieferscheine]]</f>
        <v>0.11270000000000001</v>
      </c>
      <c r="N1022" s="1">
        <f>Tabelle7[[#This Row],[Menge t P2O5]]/Tabelle7[[#This Row],[Anzahl Lieferscheine]]</f>
        <v>6.1899999999999997E-2</v>
      </c>
    </row>
    <row r="1023" spans="1:14" x14ac:dyDescent="0.2">
      <c r="A1023" s="2" t="s">
        <v>41</v>
      </c>
      <c r="B1023" s="2" t="s">
        <v>42</v>
      </c>
      <c r="C1023" s="2" t="s">
        <v>25</v>
      </c>
      <c r="D1023" s="2" t="s">
        <v>25</v>
      </c>
      <c r="E1023" s="2" t="s">
        <v>26</v>
      </c>
      <c r="F1023" s="2" t="s">
        <v>61</v>
      </c>
      <c r="G1023" s="1">
        <v>1853.6699999999998</v>
      </c>
      <c r="H1023" s="1">
        <v>9268.3499999999985</v>
      </c>
      <c r="I1023" s="4">
        <v>39</v>
      </c>
      <c r="J1023" s="2" t="s">
        <v>71</v>
      </c>
      <c r="K1023" s="1">
        <f>Tabelle7[[#This Row],[Menge kg Nges]]/1000</f>
        <v>1.8536699999999999</v>
      </c>
      <c r="L1023" s="1">
        <f>Tabelle7[[#This Row],[Menge kg P2O5]]/1000</f>
        <v>9.2683499999999981</v>
      </c>
      <c r="M1023" s="1">
        <f>Tabelle7[[#This Row],[Menge t Nges]]/Tabelle7[[#This Row],[Anzahl Lieferscheine]]</f>
        <v>4.7529999999999996E-2</v>
      </c>
      <c r="N1023" s="1">
        <f>Tabelle7[[#This Row],[Menge t P2O5]]/Tabelle7[[#This Row],[Anzahl Lieferscheine]]</f>
        <v>0.23764999999999994</v>
      </c>
    </row>
    <row r="1024" spans="1:14" x14ac:dyDescent="0.2">
      <c r="A1024" s="2" t="s">
        <v>42</v>
      </c>
      <c r="B1024" s="2" t="s">
        <v>5</v>
      </c>
      <c r="C1024" s="2" t="s">
        <v>6</v>
      </c>
      <c r="D1024" s="2" t="s">
        <v>7</v>
      </c>
      <c r="E1024" s="2" t="s">
        <v>12</v>
      </c>
      <c r="F1024" s="2" t="s">
        <v>61</v>
      </c>
      <c r="G1024" s="1">
        <v>379</v>
      </c>
      <c r="H1024" s="1">
        <v>135</v>
      </c>
      <c r="I1024" s="4">
        <v>2</v>
      </c>
      <c r="J1024" s="2" t="s">
        <v>71</v>
      </c>
      <c r="K1024" s="1">
        <f>Tabelle7[[#This Row],[Menge kg Nges]]/1000</f>
        <v>0.379</v>
      </c>
      <c r="L1024" s="1">
        <f>Tabelle7[[#This Row],[Menge kg P2O5]]/1000</f>
        <v>0.13500000000000001</v>
      </c>
      <c r="M1024" s="1">
        <f>Tabelle7[[#This Row],[Menge t Nges]]/Tabelle7[[#This Row],[Anzahl Lieferscheine]]</f>
        <v>0.1895</v>
      </c>
      <c r="N1024" s="1">
        <f>Tabelle7[[#This Row],[Menge t P2O5]]/Tabelle7[[#This Row],[Anzahl Lieferscheine]]</f>
        <v>6.7500000000000004E-2</v>
      </c>
    </row>
    <row r="1025" spans="1:14" x14ac:dyDescent="0.2">
      <c r="A1025" s="2" t="s">
        <v>42</v>
      </c>
      <c r="B1025" s="2" t="s">
        <v>5</v>
      </c>
      <c r="C1025" s="2" t="s">
        <v>25</v>
      </c>
      <c r="D1025" s="2" t="s">
        <v>25</v>
      </c>
      <c r="E1025" s="2" t="s">
        <v>26</v>
      </c>
      <c r="F1025" s="2" t="s">
        <v>61</v>
      </c>
      <c r="G1025" s="1">
        <v>1364</v>
      </c>
      <c r="H1025" s="1">
        <v>740</v>
      </c>
      <c r="I1025" s="4">
        <v>7</v>
      </c>
      <c r="J1025" s="2" t="s">
        <v>71</v>
      </c>
      <c r="K1025" s="1">
        <f>Tabelle7[[#This Row],[Menge kg Nges]]/1000</f>
        <v>1.3640000000000001</v>
      </c>
      <c r="L1025" s="1">
        <f>Tabelle7[[#This Row],[Menge kg P2O5]]/1000</f>
        <v>0.74</v>
      </c>
      <c r="M1025" s="1">
        <f>Tabelle7[[#This Row],[Menge t Nges]]/Tabelle7[[#This Row],[Anzahl Lieferscheine]]</f>
        <v>0.19485714285714287</v>
      </c>
      <c r="N1025" s="1">
        <f>Tabelle7[[#This Row],[Menge t P2O5]]/Tabelle7[[#This Row],[Anzahl Lieferscheine]]</f>
        <v>0.10571428571428572</v>
      </c>
    </row>
    <row r="1026" spans="1:14" x14ac:dyDescent="0.2">
      <c r="A1026" s="2" t="s">
        <v>42</v>
      </c>
      <c r="B1026" s="2" t="s">
        <v>29</v>
      </c>
      <c r="C1026" s="2" t="s">
        <v>25</v>
      </c>
      <c r="D1026" s="2" t="s">
        <v>25</v>
      </c>
      <c r="E1026" s="2" t="s">
        <v>26</v>
      </c>
      <c r="F1026" s="2" t="s">
        <v>61</v>
      </c>
      <c r="G1026" s="1">
        <v>4268</v>
      </c>
      <c r="H1026" s="1">
        <v>976.00000000000011</v>
      </c>
      <c r="I1026" s="4">
        <v>5</v>
      </c>
      <c r="J1026" s="2" t="s">
        <v>71</v>
      </c>
      <c r="K1026" s="1">
        <f>Tabelle7[[#This Row],[Menge kg Nges]]/1000</f>
        <v>4.2679999999999998</v>
      </c>
      <c r="L1026" s="1">
        <f>Tabelle7[[#This Row],[Menge kg P2O5]]/1000</f>
        <v>0.97600000000000009</v>
      </c>
      <c r="M1026" s="1">
        <f>Tabelle7[[#This Row],[Menge t Nges]]/Tabelle7[[#This Row],[Anzahl Lieferscheine]]</f>
        <v>0.85359999999999991</v>
      </c>
      <c r="N1026" s="1">
        <f>Tabelle7[[#This Row],[Menge t P2O5]]/Tabelle7[[#This Row],[Anzahl Lieferscheine]]</f>
        <v>0.19520000000000001</v>
      </c>
    </row>
    <row r="1027" spans="1:14" x14ac:dyDescent="0.2">
      <c r="A1027" s="2" t="s">
        <v>42</v>
      </c>
      <c r="B1027" s="2" t="s">
        <v>32</v>
      </c>
      <c r="C1027" s="2" t="s">
        <v>6</v>
      </c>
      <c r="D1027" s="2" t="s">
        <v>7</v>
      </c>
      <c r="E1027" s="2" t="s">
        <v>8</v>
      </c>
      <c r="F1027" s="2" t="s">
        <v>61</v>
      </c>
      <c r="G1027" s="1">
        <v>587.34</v>
      </c>
      <c r="H1027" s="1">
        <v>279.68</v>
      </c>
      <c r="I1027" s="4">
        <v>3</v>
      </c>
      <c r="J1027" s="2" t="s">
        <v>71</v>
      </c>
      <c r="K1027" s="1">
        <f>Tabelle7[[#This Row],[Menge kg Nges]]/1000</f>
        <v>0.58734000000000008</v>
      </c>
      <c r="L1027" s="1">
        <f>Tabelle7[[#This Row],[Menge kg P2O5]]/1000</f>
        <v>0.27967999999999998</v>
      </c>
      <c r="M1027" s="1">
        <f>Tabelle7[[#This Row],[Menge t Nges]]/Tabelle7[[#This Row],[Anzahl Lieferscheine]]</f>
        <v>0.19578000000000004</v>
      </c>
      <c r="N1027" s="1">
        <f>Tabelle7[[#This Row],[Menge t P2O5]]/Tabelle7[[#This Row],[Anzahl Lieferscheine]]</f>
        <v>9.3226666666666666E-2</v>
      </c>
    </row>
    <row r="1028" spans="1:14" x14ac:dyDescent="0.2">
      <c r="A1028" s="2" t="s">
        <v>42</v>
      </c>
      <c r="B1028" s="2" t="s">
        <v>32</v>
      </c>
      <c r="C1028" s="2" t="s">
        <v>6</v>
      </c>
      <c r="D1028" s="2" t="s">
        <v>7</v>
      </c>
      <c r="E1028" s="2" t="s">
        <v>11</v>
      </c>
      <c r="F1028" s="2" t="s">
        <v>61</v>
      </c>
      <c r="G1028" s="1">
        <v>1339.8</v>
      </c>
      <c r="H1028" s="1">
        <v>542.88</v>
      </c>
      <c r="I1028" s="4">
        <v>2</v>
      </c>
      <c r="J1028" s="2" t="s">
        <v>71</v>
      </c>
      <c r="K1028" s="1">
        <f>Tabelle7[[#This Row],[Menge kg Nges]]/1000</f>
        <v>1.3397999999999999</v>
      </c>
      <c r="L1028" s="1">
        <f>Tabelle7[[#This Row],[Menge kg P2O5]]/1000</f>
        <v>0.54288000000000003</v>
      </c>
      <c r="M1028" s="1">
        <f>Tabelle7[[#This Row],[Menge t Nges]]/Tabelle7[[#This Row],[Anzahl Lieferscheine]]</f>
        <v>0.66989999999999994</v>
      </c>
      <c r="N1028" s="1">
        <f>Tabelle7[[#This Row],[Menge t P2O5]]/Tabelle7[[#This Row],[Anzahl Lieferscheine]]</f>
        <v>0.27144000000000001</v>
      </c>
    </row>
    <row r="1029" spans="1:14" x14ac:dyDescent="0.2">
      <c r="A1029" s="2" t="s">
        <v>42</v>
      </c>
      <c r="B1029" s="2" t="s">
        <v>32</v>
      </c>
      <c r="C1029" s="2" t="s">
        <v>6</v>
      </c>
      <c r="D1029" s="2" t="s">
        <v>7</v>
      </c>
      <c r="E1029" s="2" t="s">
        <v>12</v>
      </c>
      <c r="F1029" s="2" t="s">
        <v>61</v>
      </c>
      <c r="G1029" s="1">
        <v>1548.5</v>
      </c>
      <c r="H1029" s="1">
        <v>762</v>
      </c>
      <c r="I1029" s="4">
        <v>4</v>
      </c>
      <c r="J1029" s="2" t="s">
        <v>71</v>
      </c>
      <c r="K1029" s="1">
        <f>Tabelle7[[#This Row],[Menge kg Nges]]/1000</f>
        <v>1.5485</v>
      </c>
      <c r="L1029" s="1">
        <f>Tabelle7[[#This Row],[Menge kg P2O5]]/1000</f>
        <v>0.76200000000000001</v>
      </c>
      <c r="M1029" s="1">
        <f>Tabelle7[[#This Row],[Menge t Nges]]/Tabelle7[[#This Row],[Anzahl Lieferscheine]]</f>
        <v>0.387125</v>
      </c>
      <c r="N1029" s="1">
        <f>Tabelle7[[#This Row],[Menge t P2O5]]/Tabelle7[[#This Row],[Anzahl Lieferscheine]]</f>
        <v>0.1905</v>
      </c>
    </row>
    <row r="1030" spans="1:14" x14ac:dyDescent="0.2">
      <c r="A1030" s="2" t="s">
        <v>42</v>
      </c>
      <c r="B1030" s="2" t="s">
        <v>32</v>
      </c>
      <c r="C1030" s="2" t="s">
        <v>6</v>
      </c>
      <c r="D1030" s="2" t="s">
        <v>7</v>
      </c>
      <c r="E1030" s="2" t="s">
        <v>14</v>
      </c>
      <c r="F1030" s="2" t="s">
        <v>61</v>
      </c>
      <c r="G1030" s="1">
        <v>2532.8000000000002</v>
      </c>
      <c r="H1030" s="1">
        <v>1563.4</v>
      </c>
      <c r="I1030" s="4">
        <v>7</v>
      </c>
      <c r="J1030" s="2" t="s">
        <v>71</v>
      </c>
      <c r="K1030" s="1">
        <f>Tabelle7[[#This Row],[Menge kg Nges]]/1000</f>
        <v>2.5328000000000004</v>
      </c>
      <c r="L1030" s="1">
        <f>Tabelle7[[#This Row],[Menge kg P2O5]]/1000</f>
        <v>1.5634000000000001</v>
      </c>
      <c r="M1030" s="1">
        <f>Tabelle7[[#This Row],[Menge t Nges]]/Tabelle7[[#This Row],[Anzahl Lieferscheine]]</f>
        <v>0.3618285714285715</v>
      </c>
      <c r="N1030" s="1">
        <f>Tabelle7[[#This Row],[Menge t P2O5]]/Tabelle7[[#This Row],[Anzahl Lieferscheine]]</f>
        <v>0.22334285714285715</v>
      </c>
    </row>
    <row r="1031" spans="1:14" x14ac:dyDescent="0.2">
      <c r="A1031" s="2" t="s">
        <v>42</v>
      </c>
      <c r="B1031" s="2" t="s">
        <v>32</v>
      </c>
      <c r="C1031" s="2" t="s">
        <v>6</v>
      </c>
      <c r="D1031" s="2" t="s">
        <v>15</v>
      </c>
      <c r="E1031" s="2" t="s">
        <v>19</v>
      </c>
      <c r="F1031" s="2" t="s">
        <v>61</v>
      </c>
      <c r="G1031" s="1">
        <v>94.5</v>
      </c>
      <c r="H1031" s="1">
        <v>105</v>
      </c>
      <c r="I1031" s="4">
        <v>1</v>
      </c>
      <c r="J1031" s="2" t="s">
        <v>71</v>
      </c>
      <c r="K1031" s="1">
        <f>Tabelle7[[#This Row],[Menge kg Nges]]/1000</f>
        <v>9.4500000000000001E-2</v>
      </c>
      <c r="L1031" s="1">
        <f>Tabelle7[[#This Row],[Menge kg P2O5]]/1000</f>
        <v>0.105</v>
      </c>
      <c r="M1031" s="1">
        <f>Tabelle7[[#This Row],[Menge t Nges]]/Tabelle7[[#This Row],[Anzahl Lieferscheine]]</f>
        <v>9.4500000000000001E-2</v>
      </c>
      <c r="N1031" s="1">
        <f>Tabelle7[[#This Row],[Menge t P2O5]]/Tabelle7[[#This Row],[Anzahl Lieferscheine]]</f>
        <v>0.105</v>
      </c>
    </row>
    <row r="1032" spans="1:14" x14ac:dyDescent="0.2">
      <c r="A1032" s="2" t="s">
        <v>42</v>
      </c>
      <c r="B1032" s="2" t="s">
        <v>32</v>
      </c>
      <c r="C1032" s="2" t="s">
        <v>6</v>
      </c>
      <c r="D1032" s="2" t="s">
        <v>15</v>
      </c>
      <c r="E1032" s="2" t="s">
        <v>20</v>
      </c>
      <c r="F1032" s="2" t="s">
        <v>61</v>
      </c>
      <c r="G1032" s="1">
        <v>2393.6</v>
      </c>
      <c r="H1032" s="1">
        <v>1360</v>
      </c>
      <c r="I1032" s="4">
        <v>25</v>
      </c>
      <c r="J1032" s="2" t="s">
        <v>71</v>
      </c>
      <c r="K1032" s="1">
        <f>Tabelle7[[#This Row],[Menge kg Nges]]/1000</f>
        <v>2.3935999999999997</v>
      </c>
      <c r="L1032" s="1">
        <f>Tabelle7[[#This Row],[Menge kg P2O5]]/1000</f>
        <v>1.36</v>
      </c>
      <c r="M1032" s="1">
        <f>Tabelle7[[#This Row],[Menge t Nges]]/Tabelle7[[#This Row],[Anzahl Lieferscheine]]</f>
        <v>9.5743999999999996E-2</v>
      </c>
      <c r="N1032" s="1">
        <f>Tabelle7[[#This Row],[Menge t P2O5]]/Tabelle7[[#This Row],[Anzahl Lieferscheine]]</f>
        <v>5.4400000000000004E-2</v>
      </c>
    </row>
    <row r="1033" spans="1:14" x14ac:dyDescent="0.2">
      <c r="A1033" s="2" t="s">
        <v>42</v>
      </c>
      <c r="B1033" s="2" t="s">
        <v>32</v>
      </c>
      <c r="C1033" s="2" t="s">
        <v>6</v>
      </c>
      <c r="D1033" s="2" t="s">
        <v>15</v>
      </c>
      <c r="E1033" s="2" t="s">
        <v>21</v>
      </c>
      <c r="F1033" s="2" t="s">
        <v>61</v>
      </c>
      <c r="G1033" s="1">
        <v>192</v>
      </c>
      <c r="H1033" s="1">
        <v>102</v>
      </c>
      <c r="I1033" s="4">
        <v>1</v>
      </c>
      <c r="J1033" s="2" t="s">
        <v>71</v>
      </c>
      <c r="K1033" s="1">
        <f>Tabelle7[[#This Row],[Menge kg Nges]]/1000</f>
        <v>0.192</v>
      </c>
      <c r="L1033" s="1">
        <f>Tabelle7[[#This Row],[Menge kg P2O5]]/1000</f>
        <v>0.10199999999999999</v>
      </c>
      <c r="M1033" s="1">
        <f>Tabelle7[[#This Row],[Menge t Nges]]/Tabelle7[[#This Row],[Anzahl Lieferscheine]]</f>
        <v>0.192</v>
      </c>
      <c r="N1033" s="1">
        <f>Tabelle7[[#This Row],[Menge t P2O5]]/Tabelle7[[#This Row],[Anzahl Lieferscheine]]</f>
        <v>0.10199999999999999</v>
      </c>
    </row>
    <row r="1034" spans="1:14" x14ac:dyDescent="0.2">
      <c r="A1034" s="2" t="s">
        <v>42</v>
      </c>
      <c r="B1034" s="2" t="s">
        <v>32</v>
      </c>
      <c r="C1034" s="2" t="s">
        <v>25</v>
      </c>
      <c r="D1034" s="2" t="s">
        <v>25</v>
      </c>
      <c r="E1034" s="2" t="s">
        <v>26</v>
      </c>
      <c r="F1034" s="2" t="s">
        <v>61</v>
      </c>
      <c r="G1034" s="1">
        <v>8518.8599999999933</v>
      </c>
      <c r="H1034" s="1">
        <v>4696.4300000000039</v>
      </c>
      <c r="I1034" s="4">
        <v>57</v>
      </c>
      <c r="J1034" s="2" t="s">
        <v>71</v>
      </c>
      <c r="K1034" s="1">
        <f>Tabelle7[[#This Row],[Menge kg Nges]]/1000</f>
        <v>8.518859999999993</v>
      </c>
      <c r="L1034" s="1">
        <f>Tabelle7[[#This Row],[Menge kg P2O5]]/1000</f>
        <v>4.6964300000000039</v>
      </c>
      <c r="M1034" s="1">
        <f>Tabelle7[[#This Row],[Menge t Nges]]/Tabelle7[[#This Row],[Anzahl Lieferscheine]]</f>
        <v>0.14945368421052618</v>
      </c>
      <c r="N1034" s="1">
        <f>Tabelle7[[#This Row],[Menge t P2O5]]/Tabelle7[[#This Row],[Anzahl Lieferscheine]]</f>
        <v>8.2393508771929899E-2</v>
      </c>
    </row>
    <row r="1035" spans="1:14" x14ac:dyDescent="0.2">
      <c r="A1035" s="2" t="s">
        <v>42</v>
      </c>
      <c r="B1035" s="2" t="s">
        <v>36</v>
      </c>
      <c r="C1035" s="2" t="s">
        <v>25</v>
      </c>
      <c r="D1035" s="2" t="s">
        <v>25</v>
      </c>
      <c r="E1035" s="2" t="s">
        <v>26</v>
      </c>
      <c r="F1035" s="2" t="s">
        <v>61</v>
      </c>
      <c r="G1035" s="1">
        <v>1617.4</v>
      </c>
      <c r="H1035" s="1">
        <v>409.38</v>
      </c>
      <c r="I1035" s="4">
        <v>11</v>
      </c>
      <c r="J1035" s="2" t="s">
        <v>71</v>
      </c>
      <c r="K1035" s="1">
        <f>Tabelle7[[#This Row],[Menge kg Nges]]/1000</f>
        <v>1.6174000000000002</v>
      </c>
      <c r="L1035" s="1">
        <f>Tabelle7[[#This Row],[Menge kg P2O5]]/1000</f>
        <v>0.40938000000000002</v>
      </c>
      <c r="M1035" s="1">
        <f>Tabelle7[[#This Row],[Menge t Nges]]/Tabelle7[[#This Row],[Anzahl Lieferscheine]]</f>
        <v>0.14703636363636366</v>
      </c>
      <c r="N1035" s="1">
        <f>Tabelle7[[#This Row],[Menge t P2O5]]/Tabelle7[[#This Row],[Anzahl Lieferscheine]]</f>
        <v>3.7216363636363638E-2</v>
      </c>
    </row>
    <row r="1036" spans="1:14" x14ac:dyDescent="0.2">
      <c r="A1036" s="2" t="s">
        <v>42</v>
      </c>
      <c r="B1036" s="2" t="s">
        <v>27</v>
      </c>
      <c r="C1036" s="2" t="s">
        <v>25</v>
      </c>
      <c r="D1036" s="2" t="s">
        <v>25</v>
      </c>
      <c r="E1036" s="2" t="s">
        <v>26</v>
      </c>
      <c r="F1036" s="2" t="s">
        <v>61</v>
      </c>
      <c r="G1036" s="1">
        <v>3434.1600000000003</v>
      </c>
      <c r="H1036" s="1">
        <v>2125.44</v>
      </c>
      <c r="I1036" s="4">
        <v>14</v>
      </c>
      <c r="J1036" s="2" t="s">
        <v>71</v>
      </c>
      <c r="K1036" s="1">
        <f>Tabelle7[[#This Row],[Menge kg Nges]]/1000</f>
        <v>3.4341600000000003</v>
      </c>
      <c r="L1036" s="1">
        <f>Tabelle7[[#This Row],[Menge kg P2O5]]/1000</f>
        <v>2.1254400000000002</v>
      </c>
      <c r="M1036" s="1">
        <f>Tabelle7[[#This Row],[Menge t Nges]]/Tabelle7[[#This Row],[Anzahl Lieferscheine]]</f>
        <v>0.24529714285714288</v>
      </c>
      <c r="N1036" s="1">
        <f>Tabelle7[[#This Row],[Menge t P2O5]]/Tabelle7[[#This Row],[Anzahl Lieferscheine]]</f>
        <v>0.15181714285714287</v>
      </c>
    </row>
    <row r="1037" spans="1:14" x14ac:dyDescent="0.2">
      <c r="A1037" s="2" t="s">
        <v>42</v>
      </c>
      <c r="B1037" s="2" t="s">
        <v>44</v>
      </c>
      <c r="C1037" s="2" t="s">
        <v>25</v>
      </c>
      <c r="D1037" s="2" t="s">
        <v>25</v>
      </c>
      <c r="E1037" s="2" t="s">
        <v>26</v>
      </c>
      <c r="F1037" s="2" t="s">
        <v>61</v>
      </c>
      <c r="G1037" s="1">
        <v>192.5</v>
      </c>
      <c r="H1037" s="1">
        <v>78.5</v>
      </c>
      <c r="I1037" s="4">
        <v>2</v>
      </c>
      <c r="J1037" s="2" t="s">
        <v>71</v>
      </c>
      <c r="K1037" s="1">
        <f>Tabelle7[[#This Row],[Menge kg Nges]]/1000</f>
        <v>0.1925</v>
      </c>
      <c r="L1037" s="1">
        <f>Tabelle7[[#This Row],[Menge kg P2O5]]/1000</f>
        <v>7.85E-2</v>
      </c>
      <c r="M1037" s="1">
        <f>Tabelle7[[#This Row],[Menge t Nges]]/Tabelle7[[#This Row],[Anzahl Lieferscheine]]</f>
        <v>9.6250000000000002E-2</v>
      </c>
      <c r="N1037" s="1">
        <f>Tabelle7[[#This Row],[Menge t P2O5]]/Tabelle7[[#This Row],[Anzahl Lieferscheine]]</f>
        <v>3.925E-2</v>
      </c>
    </row>
    <row r="1038" spans="1:14" x14ac:dyDescent="0.2">
      <c r="A1038" s="2" t="s">
        <v>42</v>
      </c>
      <c r="B1038" s="2" t="s">
        <v>47</v>
      </c>
      <c r="C1038" s="2" t="s">
        <v>6</v>
      </c>
      <c r="D1038" s="2" t="s">
        <v>7</v>
      </c>
      <c r="E1038" s="2" t="s">
        <v>8</v>
      </c>
      <c r="F1038" s="2" t="s">
        <v>61</v>
      </c>
      <c r="G1038" s="1">
        <v>4626.99</v>
      </c>
      <c r="H1038" s="1">
        <v>1808.7300000000007</v>
      </c>
      <c r="I1038" s="4">
        <v>35</v>
      </c>
      <c r="J1038" s="2" t="s">
        <v>71</v>
      </c>
      <c r="K1038" s="1">
        <f>Tabelle7[[#This Row],[Menge kg Nges]]/1000</f>
        <v>4.6269900000000002</v>
      </c>
      <c r="L1038" s="1">
        <f>Tabelle7[[#This Row],[Menge kg P2O5]]/1000</f>
        <v>1.8087300000000006</v>
      </c>
      <c r="M1038" s="1">
        <f>Tabelle7[[#This Row],[Menge t Nges]]/Tabelle7[[#This Row],[Anzahl Lieferscheine]]</f>
        <v>0.13219971428571428</v>
      </c>
      <c r="N1038" s="1">
        <f>Tabelle7[[#This Row],[Menge t P2O5]]/Tabelle7[[#This Row],[Anzahl Lieferscheine]]</f>
        <v>5.1678000000000016E-2</v>
      </c>
    </row>
    <row r="1039" spans="1:14" x14ac:dyDescent="0.2">
      <c r="A1039" s="2" t="s">
        <v>42</v>
      </c>
      <c r="B1039" s="2" t="s">
        <v>47</v>
      </c>
      <c r="C1039" s="2" t="s">
        <v>6</v>
      </c>
      <c r="D1039" s="2" t="s">
        <v>7</v>
      </c>
      <c r="E1039" s="2" t="s">
        <v>9</v>
      </c>
      <c r="F1039" s="2" t="s">
        <v>61</v>
      </c>
      <c r="G1039" s="1">
        <v>234.89999999999998</v>
      </c>
      <c r="H1039" s="1">
        <v>97.199999999999989</v>
      </c>
      <c r="I1039" s="4">
        <v>3</v>
      </c>
      <c r="J1039" s="2" t="s">
        <v>71</v>
      </c>
      <c r="K1039" s="1">
        <f>Tabelle7[[#This Row],[Menge kg Nges]]/1000</f>
        <v>0.23489999999999997</v>
      </c>
      <c r="L1039" s="1">
        <f>Tabelle7[[#This Row],[Menge kg P2O5]]/1000</f>
        <v>9.7199999999999995E-2</v>
      </c>
      <c r="M1039" s="1">
        <f>Tabelle7[[#This Row],[Menge t Nges]]/Tabelle7[[#This Row],[Anzahl Lieferscheine]]</f>
        <v>7.8299999999999995E-2</v>
      </c>
      <c r="N1039" s="1">
        <f>Tabelle7[[#This Row],[Menge t P2O5]]/Tabelle7[[#This Row],[Anzahl Lieferscheine]]</f>
        <v>3.2399999999999998E-2</v>
      </c>
    </row>
    <row r="1040" spans="1:14" x14ac:dyDescent="0.2">
      <c r="A1040" s="2" t="s">
        <v>42</v>
      </c>
      <c r="B1040" s="2" t="s">
        <v>47</v>
      </c>
      <c r="C1040" s="2" t="s">
        <v>6</v>
      </c>
      <c r="D1040" s="2" t="s">
        <v>7</v>
      </c>
      <c r="E1040" s="2" t="s">
        <v>14</v>
      </c>
      <c r="F1040" s="2" t="s">
        <v>61</v>
      </c>
      <c r="G1040" s="1">
        <v>1663.2</v>
      </c>
      <c r="H1040" s="1">
        <v>692.55</v>
      </c>
      <c r="I1040" s="4">
        <v>8</v>
      </c>
      <c r="J1040" s="2" t="s">
        <v>71</v>
      </c>
      <c r="K1040" s="1">
        <f>Tabelle7[[#This Row],[Menge kg Nges]]/1000</f>
        <v>1.6632</v>
      </c>
      <c r="L1040" s="1">
        <f>Tabelle7[[#This Row],[Menge kg P2O5]]/1000</f>
        <v>0.69255</v>
      </c>
      <c r="M1040" s="1">
        <f>Tabelle7[[#This Row],[Menge t Nges]]/Tabelle7[[#This Row],[Anzahl Lieferscheine]]</f>
        <v>0.2079</v>
      </c>
      <c r="N1040" s="1">
        <f>Tabelle7[[#This Row],[Menge t P2O5]]/Tabelle7[[#This Row],[Anzahl Lieferscheine]]</f>
        <v>8.656875E-2</v>
      </c>
    </row>
    <row r="1041" spans="1:14" x14ac:dyDescent="0.2">
      <c r="A1041" s="2" t="s">
        <v>42</v>
      </c>
      <c r="B1041" s="2" t="s">
        <v>47</v>
      </c>
      <c r="C1041" s="2" t="s">
        <v>6</v>
      </c>
      <c r="D1041" s="2" t="s">
        <v>15</v>
      </c>
      <c r="E1041" s="2" t="s">
        <v>8</v>
      </c>
      <c r="F1041" s="2" t="s">
        <v>61</v>
      </c>
      <c r="G1041" s="1">
        <v>756.5</v>
      </c>
      <c r="H1041" s="1">
        <v>442</v>
      </c>
      <c r="I1041" s="4">
        <v>2</v>
      </c>
      <c r="J1041" s="2" t="s">
        <v>71</v>
      </c>
      <c r="K1041" s="1">
        <f>Tabelle7[[#This Row],[Menge kg Nges]]/1000</f>
        <v>0.75649999999999995</v>
      </c>
      <c r="L1041" s="1">
        <f>Tabelle7[[#This Row],[Menge kg P2O5]]/1000</f>
        <v>0.442</v>
      </c>
      <c r="M1041" s="1">
        <f>Tabelle7[[#This Row],[Menge t Nges]]/Tabelle7[[#This Row],[Anzahl Lieferscheine]]</f>
        <v>0.37824999999999998</v>
      </c>
      <c r="N1041" s="1">
        <f>Tabelle7[[#This Row],[Menge t P2O5]]/Tabelle7[[#This Row],[Anzahl Lieferscheine]]</f>
        <v>0.221</v>
      </c>
    </row>
    <row r="1042" spans="1:14" x14ac:dyDescent="0.2">
      <c r="A1042" s="2" t="s">
        <v>42</v>
      </c>
      <c r="B1042" s="2" t="s">
        <v>47</v>
      </c>
      <c r="C1042" s="2" t="s">
        <v>25</v>
      </c>
      <c r="D1042" s="2" t="s">
        <v>25</v>
      </c>
      <c r="E1042" s="2" t="s">
        <v>26</v>
      </c>
      <c r="F1042" s="2" t="s">
        <v>61</v>
      </c>
      <c r="G1042" s="1">
        <v>9708.5099999999948</v>
      </c>
      <c r="H1042" s="1">
        <v>2960.9099999999985</v>
      </c>
      <c r="I1042" s="4">
        <v>61</v>
      </c>
      <c r="J1042" s="2" t="s">
        <v>71</v>
      </c>
      <c r="K1042" s="1">
        <f>Tabelle7[[#This Row],[Menge kg Nges]]/1000</f>
        <v>9.7085099999999951</v>
      </c>
      <c r="L1042" s="1">
        <f>Tabelle7[[#This Row],[Menge kg P2O5]]/1000</f>
        <v>2.9609099999999984</v>
      </c>
      <c r="M1042" s="1">
        <f>Tabelle7[[#This Row],[Menge t Nges]]/Tabelle7[[#This Row],[Anzahl Lieferscheine]]</f>
        <v>0.15915590163934418</v>
      </c>
      <c r="N1042" s="1">
        <f>Tabelle7[[#This Row],[Menge t P2O5]]/Tabelle7[[#This Row],[Anzahl Lieferscheine]]</f>
        <v>4.8539508196721287E-2</v>
      </c>
    </row>
    <row r="1043" spans="1:14" x14ac:dyDescent="0.2">
      <c r="A1043" s="2" t="s">
        <v>42</v>
      </c>
      <c r="B1043" s="2" t="s">
        <v>46</v>
      </c>
      <c r="C1043" s="2" t="s">
        <v>25</v>
      </c>
      <c r="D1043" s="2" t="s">
        <v>25</v>
      </c>
      <c r="E1043" s="2" t="s">
        <v>26</v>
      </c>
      <c r="F1043" s="2" t="s">
        <v>61</v>
      </c>
      <c r="G1043" s="1">
        <v>698</v>
      </c>
      <c r="H1043" s="1">
        <v>432</v>
      </c>
      <c r="I1043" s="4">
        <v>5</v>
      </c>
      <c r="J1043" s="2" t="s">
        <v>71</v>
      </c>
      <c r="K1043" s="1">
        <f>Tabelle7[[#This Row],[Menge kg Nges]]/1000</f>
        <v>0.69799999999999995</v>
      </c>
      <c r="L1043" s="1">
        <f>Tabelle7[[#This Row],[Menge kg P2O5]]/1000</f>
        <v>0.432</v>
      </c>
      <c r="M1043" s="1">
        <f>Tabelle7[[#This Row],[Menge t Nges]]/Tabelle7[[#This Row],[Anzahl Lieferscheine]]</f>
        <v>0.1396</v>
      </c>
      <c r="N1043" s="1">
        <f>Tabelle7[[#This Row],[Menge t P2O5]]/Tabelle7[[#This Row],[Anzahl Lieferscheine]]</f>
        <v>8.6400000000000005E-2</v>
      </c>
    </row>
    <row r="1044" spans="1:14" x14ac:dyDescent="0.2">
      <c r="A1044" s="2" t="s">
        <v>42</v>
      </c>
      <c r="B1044" s="2" t="s">
        <v>34</v>
      </c>
      <c r="C1044" s="2" t="s">
        <v>6</v>
      </c>
      <c r="D1044" s="2" t="s">
        <v>7</v>
      </c>
      <c r="E1044" s="2" t="s">
        <v>14</v>
      </c>
      <c r="F1044" s="2" t="s">
        <v>61</v>
      </c>
      <c r="G1044" s="1">
        <v>216</v>
      </c>
      <c r="H1044" s="1">
        <v>138</v>
      </c>
      <c r="I1044" s="4">
        <v>1</v>
      </c>
      <c r="J1044" s="2" t="s">
        <v>71</v>
      </c>
      <c r="K1044" s="1">
        <f>Tabelle7[[#This Row],[Menge kg Nges]]/1000</f>
        <v>0.216</v>
      </c>
      <c r="L1044" s="1">
        <f>Tabelle7[[#This Row],[Menge kg P2O5]]/1000</f>
        <v>0.13800000000000001</v>
      </c>
      <c r="M1044" s="1">
        <f>Tabelle7[[#This Row],[Menge t Nges]]/Tabelle7[[#This Row],[Anzahl Lieferscheine]]</f>
        <v>0.216</v>
      </c>
      <c r="N1044" s="1">
        <f>Tabelle7[[#This Row],[Menge t P2O5]]/Tabelle7[[#This Row],[Anzahl Lieferscheine]]</f>
        <v>0.13800000000000001</v>
      </c>
    </row>
    <row r="1045" spans="1:14" x14ac:dyDescent="0.2">
      <c r="A1045" s="2" t="s">
        <v>42</v>
      </c>
      <c r="B1045" s="2" t="s">
        <v>34</v>
      </c>
      <c r="C1045" s="2" t="s">
        <v>25</v>
      </c>
      <c r="D1045" s="2" t="s">
        <v>25</v>
      </c>
      <c r="E1045" s="2" t="s">
        <v>26</v>
      </c>
      <c r="F1045" s="2" t="s">
        <v>61</v>
      </c>
      <c r="G1045" s="1">
        <v>4781.3</v>
      </c>
      <c r="H1045" s="1">
        <v>2959.2</v>
      </c>
      <c r="I1045" s="4">
        <v>21</v>
      </c>
      <c r="J1045" s="2" t="s">
        <v>71</v>
      </c>
      <c r="K1045" s="1">
        <f>Tabelle7[[#This Row],[Menge kg Nges]]/1000</f>
        <v>4.7812999999999999</v>
      </c>
      <c r="L1045" s="1">
        <f>Tabelle7[[#This Row],[Menge kg P2O5]]/1000</f>
        <v>2.9591999999999996</v>
      </c>
      <c r="M1045" s="1">
        <f>Tabelle7[[#This Row],[Menge t Nges]]/Tabelle7[[#This Row],[Anzahl Lieferscheine]]</f>
        <v>0.22768095238095237</v>
      </c>
      <c r="N1045" s="1">
        <f>Tabelle7[[#This Row],[Menge t P2O5]]/Tabelle7[[#This Row],[Anzahl Lieferscheine]]</f>
        <v>0.14091428571428569</v>
      </c>
    </row>
    <row r="1046" spans="1:14" x14ac:dyDescent="0.2">
      <c r="A1046" s="2" t="s">
        <v>42</v>
      </c>
      <c r="B1046" s="2" t="s">
        <v>37</v>
      </c>
      <c r="C1046" s="2" t="s">
        <v>6</v>
      </c>
      <c r="D1046" s="2" t="s">
        <v>7</v>
      </c>
      <c r="E1046" s="2" t="s">
        <v>9</v>
      </c>
      <c r="F1046" s="2" t="s">
        <v>61</v>
      </c>
      <c r="G1046" s="1">
        <v>550.79999999999995</v>
      </c>
      <c r="H1046" s="1">
        <v>226.8</v>
      </c>
      <c r="I1046" s="4">
        <v>4</v>
      </c>
      <c r="J1046" s="2" t="s">
        <v>71</v>
      </c>
      <c r="K1046" s="1">
        <f>Tabelle7[[#This Row],[Menge kg Nges]]/1000</f>
        <v>0.55079999999999996</v>
      </c>
      <c r="L1046" s="1">
        <f>Tabelle7[[#This Row],[Menge kg P2O5]]/1000</f>
        <v>0.2268</v>
      </c>
      <c r="M1046" s="1">
        <f>Tabelle7[[#This Row],[Menge t Nges]]/Tabelle7[[#This Row],[Anzahl Lieferscheine]]</f>
        <v>0.13769999999999999</v>
      </c>
      <c r="N1046" s="1">
        <f>Tabelle7[[#This Row],[Menge t P2O5]]/Tabelle7[[#This Row],[Anzahl Lieferscheine]]</f>
        <v>5.67E-2</v>
      </c>
    </row>
    <row r="1047" spans="1:14" x14ac:dyDescent="0.2">
      <c r="A1047" s="2" t="s">
        <v>42</v>
      </c>
      <c r="B1047" s="2" t="s">
        <v>37</v>
      </c>
      <c r="C1047" s="2" t="s">
        <v>6</v>
      </c>
      <c r="D1047" s="2" t="s">
        <v>7</v>
      </c>
      <c r="E1047" s="2" t="s">
        <v>12</v>
      </c>
      <c r="F1047" s="2" t="s">
        <v>61</v>
      </c>
      <c r="G1047" s="1">
        <v>1299</v>
      </c>
      <c r="H1047" s="1">
        <v>639</v>
      </c>
      <c r="I1047" s="4">
        <v>5</v>
      </c>
      <c r="J1047" s="2" t="s">
        <v>71</v>
      </c>
      <c r="K1047" s="1">
        <f>Tabelle7[[#This Row],[Menge kg Nges]]/1000</f>
        <v>1.2989999999999999</v>
      </c>
      <c r="L1047" s="1">
        <f>Tabelle7[[#This Row],[Menge kg P2O5]]/1000</f>
        <v>0.63900000000000001</v>
      </c>
      <c r="M1047" s="1">
        <f>Tabelle7[[#This Row],[Menge t Nges]]/Tabelle7[[#This Row],[Anzahl Lieferscheine]]</f>
        <v>0.25979999999999998</v>
      </c>
      <c r="N1047" s="1">
        <f>Tabelle7[[#This Row],[Menge t P2O5]]/Tabelle7[[#This Row],[Anzahl Lieferscheine]]</f>
        <v>0.1278</v>
      </c>
    </row>
    <row r="1048" spans="1:14" x14ac:dyDescent="0.2">
      <c r="A1048" s="2" t="s">
        <v>42</v>
      </c>
      <c r="B1048" s="2" t="s">
        <v>37</v>
      </c>
      <c r="C1048" s="2" t="s">
        <v>6</v>
      </c>
      <c r="D1048" s="2" t="s">
        <v>7</v>
      </c>
      <c r="E1048" s="2" t="s">
        <v>14</v>
      </c>
      <c r="F1048" s="2" t="s">
        <v>61</v>
      </c>
      <c r="G1048" s="1">
        <v>1878.0299999999997</v>
      </c>
      <c r="H1048" s="1">
        <v>928.07999999999981</v>
      </c>
      <c r="I1048" s="4">
        <v>12</v>
      </c>
      <c r="J1048" s="2" t="s">
        <v>71</v>
      </c>
      <c r="K1048" s="1">
        <f>Tabelle7[[#This Row],[Menge kg Nges]]/1000</f>
        <v>1.8780299999999996</v>
      </c>
      <c r="L1048" s="1">
        <f>Tabelle7[[#This Row],[Menge kg P2O5]]/1000</f>
        <v>0.92807999999999979</v>
      </c>
      <c r="M1048" s="1">
        <f>Tabelle7[[#This Row],[Menge t Nges]]/Tabelle7[[#This Row],[Anzahl Lieferscheine]]</f>
        <v>0.15650249999999996</v>
      </c>
      <c r="N1048" s="1">
        <f>Tabelle7[[#This Row],[Menge t P2O5]]/Tabelle7[[#This Row],[Anzahl Lieferscheine]]</f>
        <v>7.7339999999999978E-2</v>
      </c>
    </row>
    <row r="1049" spans="1:14" x14ac:dyDescent="0.2">
      <c r="A1049" s="2" t="s">
        <v>42</v>
      </c>
      <c r="B1049" s="2" t="s">
        <v>37</v>
      </c>
      <c r="C1049" s="2" t="s">
        <v>6</v>
      </c>
      <c r="D1049" s="2" t="s">
        <v>15</v>
      </c>
      <c r="E1049" s="2" t="s">
        <v>8</v>
      </c>
      <c r="F1049" s="2" t="s">
        <v>61</v>
      </c>
      <c r="G1049" s="1">
        <v>356</v>
      </c>
      <c r="H1049" s="1">
        <v>208</v>
      </c>
      <c r="I1049" s="4">
        <v>1</v>
      </c>
      <c r="J1049" s="2" t="s">
        <v>71</v>
      </c>
      <c r="K1049" s="1">
        <f>Tabelle7[[#This Row],[Menge kg Nges]]/1000</f>
        <v>0.35599999999999998</v>
      </c>
      <c r="L1049" s="1">
        <f>Tabelle7[[#This Row],[Menge kg P2O5]]/1000</f>
        <v>0.20799999999999999</v>
      </c>
      <c r="M1049" s="1">
        <f>Tabelle7[[#This Row],[Menge t Nges]]/Tabelle7[[#This Row],[Anzahl Lieferscheine]]</f>
        <v>0.35599999999999998</v>
      </c>
      <c r="N1049" s="1">
        <f>Tabelle7[[#This Row],[Menge t P2O5]]/Tabelle7[[#This Row],[Anzahl Lieferscheine]]</f>
        <v>0.20799999999999999</v>
      </c>
    </row>
    <row r="1050" spans="1:14" x14ac:dyDescent="0.2">
      <c r="A1050" s="2" t="s">
        <v>42</v>
      </c>
      <c r="B1050" s="2" t="s">
        <v>37</v>
      </c>
      <c r="C1050" s="2" t="s">
        <v>6</v>
      </c>
      <c r="D1050" s="2" t="s">
        <v>15</v>
      </c>
      <c r="E1050" s="2" t="s">
        <v>10</v>
      </c>
      <c r="F1050" s="2" t="s">
        <v>61</v>
      </c>
      <c r="G1050" s="1">
        <v>523.05999999999995</v>
      </c>
      <c r="H1050" s="1">
        <v>254.94</v>
      </c>
      <c r="I1050" s="4">
        <v>2</v>
      </c>
      <c r="J1050" s="2" t="s">
        <v>71</v>
      </c>
      <c r="K1050" s="1">
        <f>Tabelle7[[#This Row],[Menge kg Nges]]/1000</f>
        <v>0.52305999999999997</v>
      </c>
      <c r="L1050" s="1">
        <f>Tabelle7[[#This Row],[Menge kg P2O5]]/1000</f>
        <v>0.25494</v>
      </c>
      <c r="M1050" s="1">
        <f>Tabelle7[[#This Row],[Menge t Nges]]/Tabelle7[[#This Row],[Anzahl Lieferscheine]]</f>
        <v>0.26152999999999998</v>
      </c>
      <c r="N1050" s="1">
        <f>Tabelle7[[#This Row],[Menge t P2O5]]/Tabelle7[[#This Row],[Anzahl Lieferscheine]]</f>
        <v>0.12747</v>
      </c>
    </row>
    <row r="1051" spans="1:14" x14ac:dyDescent="0.2">
      <c r="A1051" s="2" t="s">
        <v>42</v>
      </c>
      <c r="B1051" s="2" t="s">
        <v>37</v>
      </c>
      <c r="C1051" s="2" t="s">
        <v>6</v>
      </c>
      <c r="D1051" s="2" t="s">
        <v>15</v>
      </c>
      <c r="E1051" s="2" t="s">
        <v>13</v>
      </c>
      <c r="F1051" s="2" t="s">
        <v>61</v>
      </c>
      <c r="G1051" s="1">
        <v>819</v>
      </c>
      <c r="H1051" s="1">
        <v>735</v>
      </c>
      <c r="I1051" s="4">
        <v>1</v>
      </c>
      <c r="J1051" s="2" t="s">
        <v>71</v>
      </c>
      <c r="K1051" s="1">
        <f>Tabelle7[[#This Row],[Menge kg Nges]]/1000</f>
        <v>0.81899999999999995</v>
      </c>
      <c r="L1051" s="1">
        <f>Tabelle7[[#This Row],[Menge kg P2O5]]/1000</f>
        <v>0.73499999999999999</v>
      </c>
      <c r="M1051" s="1">
        <f>Tabelle7[[#This Row],[Menge t Nges]]/Tabelle7[[#This Row],[Anzahl Lieferscheine]]</f>
        <v>0.81899999999999995</v>
      </c>
      <c r="N1051" s="1">
        <f>Tabelle7[[#This Row],[Menge t P2O5]]/Tabelle7[[#This Row],[Anzahl Lieferscheine]]</f>
        <v>0.73499999999999999</v>
      </c>
    </row>
    <row r="1052" spans="1:14" x14ac:dyDescent="0.2">
      <c r="A1052" s="2" t="s">
        <v>42</v>
      </c>
      <c r="B1052" s="2" t="s">
        <v>37</v>
      </c>
      <c r="C1052" s="2" t="s">
        <v>25</v>
      </c>
      <c r="D1052" s="2" t="s">
        <v>25</v>
      </c>
      <c r="E1052" s="2" t="s">
        <v>26</v>
      </c>
      <c r="F1052" s="2" t="s">
        <v>61</v>
      </c>
      <c r="G1052" s="1">
        <v>4589.4500000000007</v>
      </c>
      <c r="H1052" s="1">
        <v>1694.5600000000002</v>
      </c>
      <c r="I1052" s="4">
        <v>12</v>
      </c>
      <c r="J1052" s="2" t="s">
        <v>71</v>
      </c>
      <c r="K1052" s="1">
        <f>Tabelle7[[#This Row],[Menge kg Nges]]/1000</f>
        <v>4.5894500000000011</v>
      </c>
      <c r="L1052" s="1">
        <f>Tabelle7[[#This Row],[Menge kg P2O5]]/1000</f>
        <v>1.6945600000000001</v>
      </c>
      <c r="M1052" s="1">
        <f>Tabelle7[[#This Row],[Menge t Nges]]/Tabelle7[[#This Row],[Anzahl Lieferscheine]]</f>
        <v>0.38245416666666676</v>
      </c>
      <c r="N1052" s="1">
        <f>Tabelle7[[#This Row],[Menge t P2O5]]/Tabelle7[[#This Row],[Anzahl Lieferscheine]]</f>
        <v>0.14121333333333333</v>
      </c>
    </row>
    <row r="1053" spans="1:14" x14ac:dyDescent="0.2">
      <c r="A1053" s="2" t="s">
        <v>42</v>
      </c>
      <c r="B1053" s="2" t="s">
        <v>38</v>
      </c>
      <c r="C1053" s="2" t="s">
        <v>6</v>
      </c>
      <c r="D1053" s="2" t="s">
        <v>7</v>
      </c>
      <c r="E1053" s="2" t="s">
        <v>8</v>
      </c>
      <c r="F1053" s="2" t="s">
        <v>61</v>
      </c>
      <c r="G1053" s="1">
        <v>584.82000000000005</v>
      </c>
      <c r="H1053" s="1">
        <v>194.4</v>
      </c>
      <c r="I1053" s="4">
        <v>1</v>
      </c>
      <c r="J1053" s="2" t="s">
        <v>71</v>
      </c>
      <c r="K1053" s="1">
        <f>Tabelle7[[#This Row],[Menge kg Nges]]/1000</f>
        <v>0.58482000000000001</v>
      </c>
      <c r="L1053" s="1">
        <f>Tabelle7[[#This Row],[Menge kg P2O5]]/1000</f>
        <v>0.19440000000000002</v>
      </c>
      <c r="M1053" s="1">
        <f>Tabelle7[[#This Row],[Menge t Nges]]/Tabelle7[[#This Row],[Anzahl Lieferscheine]]</f>
        <v>0.58482000000000001</v>
      </c>
      <c r="N1053" s="1">
        <f>Tabelle7[[#This Row],[Menge t P2O5]]/Tabelle7[[#This Row],[Anzahl Lieferscheine]]</f>
        <v>0.19440000000000002</v>
      </c>
    </row>
    <row r="1054" spans="1:14" x14ac:dyDescent="0.2">
      <c r="A1054" s="2" t="s">
        <v>42</v>
      </c>
      <c r="B1054" s="2" t="s">
        <v>38</v>
      </c>
      <c r="C1054" s="2" t="s">
        <v>6</v>
      </c>
      <c r="D1054" s="2" t="s">
        <v>7</v>
      </c>
      <c r="E1054" s="2" t="s">
        <v>9</v>
      </c>
      <c r="F1054" s="2" t="s">
        <v>61</v>
      </c>
      <c r="G1054" s="1">
        <v>77</v>
      </c>
      <c r="H1054" s="1">
        <v>31.5</v>
      </c>
      <c r="I1054" s="4">
        <v>1</v>
      </c>
      <c r="J1054" s="2" t="s">
        <v>71</v>
      </c>
      <c r="K1054" s="1">
        <f>Tabelle7[[#This Row],[Menge kg Nges]]/1000</f>
        <v>7.6999999999999999E-2</v>
      </c>
      <c r="L1054" s="1">
        <f>Tabelle7[[#This Row],[Menge kg P2O5]]/1000</f>
        <v>3.15E-2</v>
      </c>
      <c r="M1054" s="1">
        <f>Tabelle7[[#This Row],[Menge t Nges]]/Tabelle7[[#This Row],[Anzahl Lieferscheine]]</f>
        <v>7.6999999999999999E-2</v>
      </c>
      <c r="N1054" s="1">
        <f>Tabelle7[[#This Row],[Menge t P2O5]]/Tabelle7[[#This Row],[Anzahl Lieferscheine]]</f>
        <v>3.15E-2</v>
      </c>
    </row>
    <row r="1055" spans="1:14" x14ac:dyDescent="0.2">
      <c r="A1055" s="2" t="s">
        <v>42</v>
      </c>
      <c r="B1055" s="2" t="s">
        <v>38</v>
      </c>
      <c r="C1055" s="2" t="s">
        <v>6</v>
      </c>
      <c r="D1055" s="2" t="s">
        <v>7</v>
      </c>
      <c r="E1055" s="2" t="s">
        <v>12</v>
      </c>
      <c r="F1055" s="2" t="s">
        <v>61</v>
      </c>
      <c r="G1055" s="1">
        <v>425.52</v>
      </c>
      <c r="H1055" s="1">
        <v>145.80000000000001</v>
      </c>
      <c r="I1055" s="4">
        <v>1</v>
      </c>
      <c r="J1055" s="2" t="s">
        <v>71</v>
      </c>
      <c r="K1055" s="1">
        <f>Tabelle7[[#This Row],[Menge kg Nges]]/1000</f>
        <v>0.42552000000000001</v>
      </c>
      <c r="L1055" s="1">
        <f>Tabelle7[[#This Row],[Menge kg P2O5]]/1000</f>
        <v>0.14580000000000001</v>
      </c>
      <c r="M1055" s="1">
        <f>Tabelle7[[#This Row],[Menge t Nges]]/Tabelle7[[#This Row],[Anzahl Lieferscheine]]</f>
        <v>0.42552000000000001</v>
      </c>
      <c r="N1055" s="1">
        <f>Tabelle7[[#This Row],[Menge t P2O5]]/Tabelle7[[#This Row],[Anzahl Lieferscheine]]</f>
        <v>0.14580000000000001</v>
      </c>
    </row>
    <row r="1056" spans="1:14" x14ac:dyDescent="0.2">
      <c r="A1056" s="2" t="s">
        <v>42</v>
      </c>
      <c r="B1056" s="2" t="s">
        <v>38</v>
      </c>
      <c r="C1056" s="2" t="s">
        <v>6</v>
      </c>
      <c r="D1056" s="2" t="s">
        <v>7</v>
      </c>
      <c r="E1056" s="2" t="s">
        <v>14</v>
      </c>
      <c r="F1056" s="2" t="s">
        <v>61</v>
      </c>
      <c r="G1056" s="1">
        <v>402.84</v>
      </c>
      <c r="H1056" s="1">
        <v>183.6</v>
      </c>
      <c r="I1056" s="4">
        <v>1</v>
      </c>
      <c r="J1056" s="2" t="s">
        <v>71</v>
      </c>
      <c r="K1056" s="1">
        <f>Tabelle7[[#This Row],[Menge kg Nges]]/1000</f>
        <v>0.40283999999999998</v>
      </c>
      <c r="L1056" s="1">
        <f>Tabelle7[[#This Row],[Menge kg P2O5]]/1000</f>
        <v>0.18359999999999999</v>
      </c>
      <c r="M1056" s="1">
        <f>Tabelle7[[#This Row],[Menge t Nges]]/Tabelle7[[#This Row],[Anzahl Lieferscheine]]</f>
        <v>0.40283999999999998</v>
      </c>
      <c r="N1056" s="1">
        <f>Tabelle7[[#This Row],[Menge t P2O5]]/Tabelle7[[#This Row],[Anzahl Lieferscheine]]</f>
        <v>0.18359999999999999</v>
      </c>
    </row>
    <row r="1057" spans="1:14" x14ac:dyDescent="0.2">
      <c r="A1057" s="2" t="s">
        <v>42</v>
      </c>
      <c r="B1057" s="2" t="s">
        <v>38</v>
      </c>
      <c r="C1057" s="2" t="s">
        <v>6</v>
      </c>
      <c r="D1057" s="2" t="s">
        <v>15</v>
      </c>
      <c r="E1057" s="2" t="s">
        <v>8</v>
      </c>
      <c r="F1057" s="2" t="s">
        <v>61</v>
      </c>
      <c r="G1057" s="1">
        <v>801</v>
      </c>
      <c r="H1057" s="1">
        <v>468</v>
      </c>
      <c r="I1057" s="4">
        <v>2</v>
      </c>
      <c r="J1057" s="2" t="s">
        <v>71</v>
      </c>
      <c r="K1057" s="1">
        <f>Tabelle7[[#This Row],[Menge kg Nges]]/1000</f>
        <v>0.80100000000000005</v>
      </c>
      <c r="L1057" s="1">
        <f>Tabelle7[[#This Row],[Menge kg P2O5]]/1000</f>
        <v>0.46800000000000003</v>
      </c>
      <c r="M1057" s="1">
        <f>Tabelle7[[#This Row],[Menge t Nges]]/Tabelle7[[#This Row],[Anzahl Lieferscheine]]</f>
        <v>0.40050000000000002</v>
      </c>
      <c r="N1057" s="1">
        <f>Tabelle7[[#This Row],[Menge t P2O5]]/Tabelle7[[#This Row],[Anzahl Lieferscheine]]</f>
        <v>0.23400000000000001</v>
      </c>
    </row>
    <row r="1058" spans="1:14" x14ac:dyDescent="0.2">
      <c r="A1058" s="2" t="s">
        <v>42</v>
      </c>
      <c r="B1058" s="2" t="s">
        <v>38</v>
      </c>
      <c r="C1058" s="2" t="s">
        <v>25</v>
      </c>
      <c r="D1058" s="2" t="s">
        <v>25</v>
      </c>
      <c r="E1058" s="2" t="s">
        <v>26</v>
      </c>
      <c r="F1058" s="2" t="s">
        <v>61</v>
      </c>
      <c r="G1058" s="1">
        <v>13476.990000000002</v>
      </c>
      <c r="H1058" s="1">
        <v>4766.329999999999</v>
      </c>
      <c r="I1058" s="4">
        <v>38</v>
      </c>
      <c r="J1058" s="2" t="s">
        <v>71</v>
      </c>
      <c r="K1058" s="1">
        <f>Tabelle7[[#This Row],[Menge kg Nges]]/1000</f>
        <v>13.476990000000002</v>
      </c>
      <c r="L1058" s="1">
        <f>Tabelle7[[#This Row],[Menge kg P2O5]]/1000</f>
        <v>4.7663299999999991</v>
      </c>
      <c r="M1058" s="1">
        <f>Tabelle7[[#This Row],[Menge t Nges]]/Tabelle7[[#This Row],[Anzahl Lieferscheine]]</f>
        <v>0.35465763157894742</v>
      </c>
      <c r="N1058" s="1">
        <f>Tabelle7[[#This Row],[Menge t P2O5]]/Tabelle7[[#This Row],[Anzahl Lieferscheine]]</f>
        <v>0.12542973684210523</v>
      </c>
    </row>
    <row r="1059" spans="1:14" x14ac:dyDescent="0.2">
      <c r="A1059" s="2" t="s">
        <v>42</v>
      </c>
      <c r="B1059" s="2" t="s">
        <v>39</v>
      </c>
      <c r="C1059" s="2" t="s">
        <v>6</v>
      </c>
      <c r="D1059" s="2" t="s">
        <v>7</v>
      </c>
      <c r="E1059" s="2" t="s">
        <v>9</v>
      </c>
      <c r="F1059" s="2" t="s">
        <v>61</v>
      </c>
      <c r="G1059" s="1">
        <v>392</v>
      </c>
      <c r="H1059" s="1">
        <v>162</v>
      </c>
      <c r="I1059" s="4">
        <v>3</v>
      </c>
      <c r="J1059" s="2" t="s">
        <v>71</v>
      </c>
      <c r="K1059" s="1">
        <f>Tabelle7[[#This Row],[Menge kg Nges]]/1000</f>
        <v>0.39200000000000002</v>
      </c>
      <c r="L1059" s="1">
        <f>Tabelle7[[#This Row],[Menge kg P2O5]]/1000</f>
        <v>0.16200000000000001</v>
      </c>
      <c r="M1059" s="1">
        <f>Tabelle7[[#This Row],[Menge t Nges]]/Tabelle7[[#This Row],[Anzahl Lieferscheine]]</f>
        <v>0.13066666666666668</v>
      </c>
      <c r="N1059" s="1">
        <f>Tabelle7[[#This Row],[Menge t P2O5]]/Tabelle7[[#This Row],[Anzahl Lieferscheine]]</f>
        <v>5.3999999999999999E-2</v>
      </c>
    </row>
    <row r="1060" spans="1:14" x14ac:dyDescent="0.2">
      <c r="A1060" s="2" t="s">
        <v>42</v>
      </c>
      <c r="B1060" s="2" t="s">
        <v>39</v>
      </c>
      <c r="C1060" s="2" t="s">
        <v>6</v>
      </c>
      <c r="D1060" s="2" t="s">
        <v>7</v>
      </c>
      <c r="E1060" s="2" t="s">
        <v>12</v>
      </c>
      <c r="F1060" s="2" t="s">
        <v>61</v>
      </c>
      <c r="G1060" s="1">
        <v>391.2</v>
      </c>
      <c r="H1060" s="1">
        <v>153.6</v>
      </c>
      <c r="I1060" s="4">
        <v>2</v>
      </c>
      <c r="J1060" s="2" t="s">
        <v>71</v>
      </c>
      <c r="K1060" s="1">
        <f>Tabelle7[[#This Row],[Menge kg Nges]]/1000</f>
        <v>0.39119999999999999</v>
      </c>
      <c r="L1060" s="1">
        <f>Tabelle7[[#This Row],[Menge kg P2O5]]/1000</f>
        <v>0.15359999999999999</v>
      </c>
      <c r="M1060" s="1">
        <f>Tabelle7[[#This Row],[Menge t Nges]]/Tabelle7[[#This Row],[Anzahl Lieferscheine]]</f>
        <v>0.1956</v>
      </c>
      <c r="N1060" s="1">
        <f>Tabelle7[[#This Row],[Menge t P2O5]]/Tabelle7[[#This Row],[Anzahl Lieferscheine]]</f>
        <v>7.6799999999999993E-2</v>
      </c>
    </row>
    <row r="1061" spans="1:14" x14ac:dyDescent="0.2">
      <c r="A1061" s="2" t="s">
        <v>42</v>
      </c>
      <c r="B1061" s="2" t="s">
        <v>39</v>
      </c>
      <c r="C1061" s="2" t="s">
        <v>6</v>
      </c>
      <c r="D1061" s="2" t="s">
        <v>7</v>
      </c>
      <c r="E1061" s="2" t="s">
        <v>14</v>
      </c>
      <c r="F1061" s="2" t="s">
        <v>61</v>
      </c>
      <c r="G1061" s="1">
        <v>761.46</v>
      </c>
      <c r="H1061" s="1">
        <v>370.74</v>
      </c>
      <c r="I1061" s="4">
        <v>4</v>
      </c>
      <c r="J1061" s="2" t="s">
        <v>71</v>
      </c>
      <c r="K1061" s="1">
        <f>Tabelle7[[#This Row],[Menge kg Nges]]/1000</f>
        <v>0.76146000000000003</v>
      </c>
      <c r="L1061" s="1">
        <f>Tabelle7[[#This Row],[Menge kg P2O5]]/1000</f>
        <v>0.37074000000000001</v>
      </c>
      <c r="M1061" s="1">
        <f>Tabelle7[[#This Row],[Menge t Nges]]/Tabelle7[[#This Row],[Anzahl Lieferscheine]]</f>
        <v>0.19036500000000001</v>
      </c>
      <c r="N1061" s="1">
        <f>Tabelle7[[#This Row],[Menge t P2O5]]/Tabelle7[[#This Row],[Anzahl Lieferscheine]]</f>
        <v>9.2685000000000003E-2</v>
      </c>
    </row>
    <row r="1062" spans="1:14" x14ac:dyDescent="0.2">
      <c r="A1062" s="2" t="s">
        <v>42</v>
      </c>
      <c r="B1062" s="2" t="s">
        <v>39</v>
      </c>
      <c r="C1062" s="2" t="s">
        <v>6</v>
      </c>
      <c r="D1062" s="2" t="s">
        <v>15</v>
      </c>
      <c r="E1062" s="2" t="s">
        <v>13</v>
      </c>
      <c r="F1062" s="2" t="s">
        <v>61</v>
      </c>
      <c r="G1062" s="1">
        <v>655.20000000000005</v>
      </c>
      <c r="H1062" s="1">
        <v>588</v>
      </c>
      <c r="I1062" s="4">
        <v>2</v>
      </c>
      <c r="J1062" s="2" t="s">
        <v>71</v>
      </c>
      <c r="K1062" s="1">
        <f>Tabelle7[[#This Row],[Menge kg Nges]]/1000</f>
        <v>0.6552</v>
      </c>
      <c r="L1062" s="1">
        <f>Tabelle7[[#This Row],[Menge kg P2O5]]/1000</f>
        <v>0.58799999999999997</v>
      </c>
      <c r="M1062" s="1">
        <f>Tabelle7[[#This Row],[Menge t Nges]]/Tabelle7[[#This Row],[Anzahl Lieferscheine]]</f>
        <v>0.3276</v>
      </c>
      <c r="N1062" s="1">
        <f>Tabelle7[[#This Row],[Menge t P2O5]]/Tabelle7[[#This Row],[Anzahl Lieferscheine]]</f>
        <v>0.29399999999999998</v>
      </c>
    </row>
    <row r="1063" spans="1:14" x14ac:dyDescent="0.2">
      <c r="A1063" s="2" t="s">
        <v>42</v>
      </c>
      <c r="B1063" s="2" t="s">
        <v>39</v>
      </c>
      <c r="C1063" s="2" t="s">
        <v>25</v>
      </c>
      <c r="D1063" s="2" t="s">
        <v>25</v>
      </c>
      <c r="E1063" s="2" t="s">
        <v>26</v>
      </c>
      <c r="F1063" s="2" t="s">
        <v>61</v>
      </c>
      <c r="G1063" s="1">
        <v>1818.9</v>
      </c>
      <c r="H1063" s="1">
        <v>928.86000000000013</v>
      </c>
      <c r="I1063" s="4">
        <v>8</v>
      </c>
      <c r="J1063" s="2" t="s">
        <v>71</v>
      </c>
      <c r="K1063" s="1">
        <f>Tabelle7[[#This Row],[Menge kg Nges]]/1000</f>
        <v>1.8189000000000002</v>
      </c>
      <c r="L1063" s="1">
        <f>Tabelle7[[#This Row],[Menge kg P2O5]]/1000</f>
        <v>0.92886000000000013</v>
      </c>
      <c r="M1063" s="1">
        <f>Tabelle7[[#This Row],[Menge t Nges]]/Tabelle7[[#This Row],[Anzahl Lieferscheine]]</f>
        <v>0.22736250000000002</v>
      </c>
      <c r="N1063" s="1">
        <f>Tabelle7[[#This Row],[Menge t P2O5]]/Tabelle7[[#This Row],[Anzahl Lieferscheine]]</f>
        <v>0.11610750000000002</v>
      </c>
    </row>
    <row r="1064" spans="1:14" x14ac:dyDescent="0.2">
      <c r="A1064" s="2" t="s">
        <v>42</v>
      </c>
      <c r="B1064" s="2" t="s">
        <v>40</v>
      </c>
      <c r="C1064" s="2" t="s">
        <v>6</v>
      </c>
      <c r="D1064" s="2" t="s">
        <v>7</v>
      </c>
      <c r="E1064" s="2" t="s">
        <v>8</v>
      </c>
      <c r="F1064" s="2" t="s">
        <v>61</v>
      </c>
      <c r="G1064" s="1">
        <v>1419.48</v>
      </c>
      <c r="H1064" s="1">
        <v>585.96</v>
      </c>
      <c r="I1064" s="4">
        <v>7</v>
      </c>
      <c r="J1064" s="2" t="s">
        <v>71</v>
      </c>
      <c r="K1064" s="1">
        <f>Tabelle7[[#This Row],[Menge kg Nges]]/1000</f>
        <v>1.4194800000000001</v>
      </c>
      <c r="L1064" s="1">
        <f>Tabelle7[[#This Row],[Menge kg P2O5]]/1000</f>
        <v>0.58596000000000004</v>
      </c>
      <c r="M1064" s="1">
        <f>Tabelle7[[#This Row],[Menge t Nges]]/Tabelle7[[#This Row],[Anzahl Lieferscheine]]</f>
        <v>0.20278285714285715</v>
      </c>
      <c r="N1064" s="1">
        <f>Tabelle7[[#This Row],[Menge t P2O5]]/Tabelle7[[#This Row],[Anzahl Lieferscheine]]</f>
        <v>8.3708571428571438E-2</v>
      </c>
    </row>
    <row r="1065" spans="1:14" x14ac:dyDescent="0.2">
      <c r="A1065" s="2" t="s">
        <v>42</v>
      </c>
      <c r="B1065" s="2" t="s">
        <v>40</v>
      </c>
      <c r="C1065" s="2" t="s">
        <v>6</v>
      </c>
      <c r="D1065" s="2" t="s">
        <v>7</v>
      </c>
      <c r="E1065" s="2" t="s">
        <v>9</v>
      </c>
      <c r="F1065" s="2" t="s">
        <v>61</v>
      </c>
      <c r="G1065" s="1">
        <v>681.5</v>
      </c>
      <c r="H1065" s="1">
        <v>282</v>
      </c>
      <c r="I1065" s="4">
        <v>1</v>
      </c>
      <c r="J1065" s="2" t="s">
        <v>71</v>
      </c>
      <c r="K1065" s="1">
        <f>Tabelle7[[#This Row],[Menge kg Nges]]/1000</f>
        <v>0.68149999999999999</v>
      </c>
      <c r="L1065" s="1">
        <f>Tabelle7[[#This Row],[Menge kg P2O5]]/1000</f>
        <v>0.28199999999999997</v>
      </c>
      <c r="M1065" s="1">
        <f>Tabelle7[[#This Row],[Menge t Nges]]/Tabelle7[[#This Row],[Anzahl Lieferscheine]]</f>
        <v>0.68149999999999999</v>
      </c>
      <c r="N1065" s="1">
        <f>Tabelle7[[#This Row],[Menge t P2O5]]/Tabelle7[[#This Row],[Anzahl Lieferscheine]]</f>
        <v>0.28199999999999997</v>
      </c>
    </row>
    <row r="1066" spans="1:14" x14ac:dyDescent="0.2">
      <c r="A1066" s="2" t="s">
        <v>42</v>
      </c>
      <c r="B1066" s="2" t="s">
        <v>40</v>
      </c>
      <c r="C1066" s="2" t="s">
        <v>6</v>
      </c>
      <c r="D1066" s="2" t="s">
        <v>7</v>
      </c>
      <c r="E1066" s="2" t="s">
        <v>11</v>
      </c>
      <c r="F1066" s="2" t="s">
        <v>61</v>
      </c>
      <c r="G1066" s="1">
        <v>1056</v>
      </c>
      <c r="H1066" s="1">
        <v>416</v>
      </c>
      <c r="I1066" s="4">
        <v>2</v>
      </c>
      <c r="J1066" s="2" t="s">
        <v>71</v>
      </c>
      <c r="K1066" s="1">
        <f>Tabelle7[[#This Row],[Menge kg Nges]]/1000</f>
        <v>1.056</v>
      </c>
      <c r="L1066" s="1">
        <f>Tabelle7[[#This Row],[Menge kg P2O5]]/1000</f>
        <v>0.41599999999999998</v>
      </c>
      <c r="M1066" s="1">
        <f>Tabelle7[[#This Row],[Menge t Nges]]/Tabelle7[[#This Row],[Anzahl Lieferscheine]]</f>
        <v>0.52800000000000002</v>
      </c>
      <c r="N1066" s="1">
        <f>Tabelle7[[#This Row],[Menge t P2O5]]/Tabelle7[[#This Row],[Anzahl Lieferscheine]]</f>
        <v>0.20799999999999999</v>
      </c>
    </row>
    <row r="1067" spans="1:14" x14ac:dyDescent="0.2">
      <c r="A1067" s="2" t="s">
        <v>42</v>
      </c>
      <c r="B1067" s="2" t="s">
        <v>40</v>
      </c>
      <c r="C1067" s="2" t="s">
        <v>6</v>
      </c>
      <c r="D1067" s="2" t="s">
        <v>7</v>
      </c>
      <c r="E1067" s="2" t="s">
        <v>12</v>
      </c>
      <c r="F1067" s="2" t="s">
        <v>61</v>
      </c>
      <c r="G1067" s="1">
        <v>4970.0000000000009</v>
      </c>
      <c r="H1067" s="1">
        <v>2028.28</v>
      </c>
      <c r="I1067" s="4">
        <v>21</v>
      </c>
      <c r="J1067" s="2" t="s">
        <v>71</v>
      </c>
      <c r="K1067" s="1">
        <f>Tabelle7[[#This Row],[Menge kg Nges]]/1000</f>
        <v>4.9700000000000006</v>
      </c>
      <c r="L1067" s="1">
        <f>Tabelle7[[#This Row],[Menge kg P2O5]]/1000</f>
        <v>2.0282800000000001</v>
      </c>
      <c r="M1067" s="1">
        <f>Tabelle7[[#This Row],[Menge t Nges]]/Tabelle7[[#This Row],[Anzahl Lieferscheine]]</f>
        <v>0.23666666666666669</v>
      </c>
      <c r="N1067" s="1">
        <f>Tabelle7[[#This Row],[Menge t P2O5]]/Tabelle7[[#This Row],[Anzahl Lieferscheine]]</f>
        <v>9.6584761904761909E-2</v>
      </c>
    </row>
    <row r="1068" spans="1:14" x14ac:dyDescent="0.2">
      <c r="A1068" s="2" t="s">
        <v>42</v>
      </c>
      <c r="B1068" s="2" t="s">
        <v>40</v>
      </c>
      <c r="C1068" s="2" t="s">
        <v>6</v>
      </c>
      <c r="D1068" s="2" t="s">
        <v>7</v>
      </c>
      <c r="E1068" s="2" t="s">
        <v>14</v>
      </c>
      <c r="F1068" s="2" t="s">
        <v>61</v>
      </c>
      <c r="G1068" s="1">
        <v>15138.630000000003</v>
      </c>
      <c r="H1068" s="1">
        <v>7721.7300000000023</v>
      </c>
      <c r="I1068" s="4">
        <v>34</v>
      </c>
      <c r="J1068" s="2" t="s">
        <v>71</v>
      </c>
      <c r="K1068" s="1">
        <f>Tabelle7[[#This Row],[Menge kg Nges]]/1000</f>
        <v>15.138630000000003</v>
      </c>
      <c r="L1068" s="1">
        <f>Tabelle7[[#This Row],[Menge kg P2O5]]/1000</f>
        <v>7.7217300000000026</v>
      </c>
      <c r="M1068" s="1">
        <f>Tabelle7[[#This Row],[Menge t Nges]]/Tabelle7[[#This Row],[Anzahl Lieferscheine]]</f>
        <v>0.44525382352941184</v>
      </c>
      <c r="N1068" s="1">
        <f>Tabelle7[[#This Row],[Menge t P2O5]]/Tabelle7[[#This Row],[Anzahl Lieferscheine]]</f>
        <v>0.22710970588235302</v>
      </c>
    </row>
    <row r="1069" spans="1:14" x14ac:dyDescent="0.2">
      <c r="A1069" s="2" t="s">
        <v>42</v>
      </c>
      <c r="B1069" s="2" t="s">
        <v>40</v>
      </c>
      <c r="C1069" s="2" t="s">
        <v>6</v>
      </c>
      <c r="D1069" s="2" t="s">
        <v>15</v>
      </c>
      <c r="E1069" s="2" t="s">
        <v>8</v>
      </c>
      <c r="F1069" s="2" t="s">
        <v>61</v>
      </c>
      <c r="G1069" s="1">
        <v>1602</v>
      </c>
      <c r="H1069" s="1">
        <v>936</v>
      </c>
      <c r="I1069" s="4">
        <v>1</v>
      </c>
      <c r="J1069" s="2" t="s">
        <v>71</v>
      </c>
      <c r="K1069" s="1">
        <f>Tabelle7[[#This Row],[Menge kg Nges]]/1000</f>
        <v>1.6020000000000001</v>
      </c>
      <c r="L1069" s="1">
        <f>Tabelle7[[#This Row],[Menge kg P2O5]]/1000</f>
        <v>0.93600000000000005</v>
      </c>
      <c r="M1069" s="1">
        <f>Tabelle7[[#This Row],[Menge t Nges]]/Tabelle7[[#This Row],[Anzahl Lieferscheine]]</f>
        <v>1.6020000000000001</v>
      </c>
      <c r="N1069" s="1">
        <f>Tabelle7[[#This Row],[Menge t P2O5]]/Tabelle7[[#This Row],[Anzahl Lieferscheine]]</f>
        <v>0.93600000000000005</v>
      </c>
    </row>
    <row r="1070" spans="1:14" x14ac:dyDescent="0.2">
      <c r="A1070" s="2" t="s">
        <v>42</v>
      </c>
      <c r="B1070" s="2" t="s">
        <v>40</v>
      </c>
      <c r="C1070" s="2" t="s">
        <v>6</v>
      </c>
      <c r="D1070" s="2" t="s">
        <v>15</v>
      </c>
      <c r="E1070" s="2" t="s">
        <v>18</v>
      </c>
      <c r="F1070" s="2" t="s">
        <v>61</v>
      </c>
      <c r="G1070" s="1">
        <v>840</v>
      </c>
      <c r="H1070" s="1">
        <v>680</v>
      </c>
      <c r="I1070" s="4">
        <v>2</v>
      </c>
      <c r="J1070" s="2" t="s">
        <v>71</v>
      </c>
      <c r="K1070" s="1">
        <f>Tabelle7[[#This Row],[Menge kg Nges]]/1000</f>
        <v>0.84</v>
      </c>
      <c r="L1070" s="1">
        <f>Tabelle7[[#This Row],[Menge kg P2O5]]/1000</f>
        <v>0.68</v>
      </c>
      <c r="M1070" s="1">
        <f>Tabelle7[[#This Row],[Menge t Nges]]/Tabelle7[[#This Row],[Anzahl Lieferscheine]]</f>
        <v>0.42</v>
      </c>
      <c r="N1070" s="1">
        <f>Tabelle7[[#This Row],[Menge t P2O5]]/Tabelle7[[#This Row],[Anzahl Lieferscheine]]</f>
        <v>0.34</v>
      </c>
    </row>
    <row r="1071" spans="1:14" x14ac:dyDescent="0.2">
      <c r="A1071" s="2" t="s">
        <v>42</v>
      </c>
      <c r="B1071" s="2" t="s">
        <v>40</v>
      </c>
      <c r="C1071" s="2" t="s">
        <v>6</v>
      </c>
      <c r="D1071" s="2" t="s">
        <v>15</v>
      </c>
      <c r="E1071" s="2" t="s">
        <v>20</v>
      </c>
      <c r="F1071" s="2" t="s">
        <v>61</v>
      </c>
      <c r="G1071" s="1">
        <v>842.87999999999988</v>
      </c>
      <c r="H1071" s="1">
        <v>588</v>
      </c>
      <c r="I1071" s="4">
        <v>8</v>
      </c>
      <c r="J1071" s="2" t="s">
        <v>71</v>
      </c>
      <c r="K1071" s="1">
        <f>Tabelle7[[#This Row],[Menge kg Nges]]/1000</f>
        <v>0.84287999999999985</v>
      </c>
      <c r="L1071" s="1">
        <f>Tabelle7[[#This Row],[Menge kg P2O5]]/1000</f>
        <v>0.58799999999999997</v>
      </c>
      <c r="M1071" s="1">
        <f>Tabelle7[[#This Row],[Menge t Nges]]/Tabelle7[[#This Row],[Anzahl Lieferscheine]]</f>
        <v>0.10535999999999998</v>
      </c>
      <c r="N1071" s="1">
        <f>Tabelle7[[#This Row],[Menge t P2O5]]/Tabelle7[[#This Row],[Anzahl Lieferscheine]]</f>
        <v>7.3499999999999996E-2</v>
      </c>
    </row>
    <row r="1072" spans="1:14" x14ac:dyDescent="0.2">
      <c r="A1072" s="2" t="s">
        <v>42</v>
      </c>
      <c r="B1072" s="2" t="s">
        <v>40</v>
      </c>
      <c r="C1072" s="2" t="s">
        <v>6</v>
      </c>
      <c r="D1072" s="2" t="s">
        <v>15</v>
      </c>
      <c r="E1072" s="2" t="s">
        <v>21</v>
      </c>
      <c r="F1072" s="2" t="s">
        <v>61</v>
      </c>
      <c r="G1072" s="1">
        <v>1260</v>
      </c>
      <c r="H1072" s="1">
        <v>567</v>
      </c>
      <c r="I1072" s="4">
        <v>3</v>
      </c>
      <c r="J1072" s="2" t="s">
        <v>71</v>
      </c>
      <c r="K1072" s="1">
        <f>Tabelle7[[#This Row],[Menge kg Nges]]/1000</f>
        <v>1.26</v>
      </c>
      <c r="L1072" s="1">
        <f>Tabelle7[[#This Row],[Menge kg P2O5]]/1000</f>
        <v>0.56699999999999995</v>
      </c>
      <c r="M1072" s="1">
        <f>Tabelle7[[#This Row],[Menge t Nges]]/Tabelle7[[#This Row],[Anzahl Lieferscheine]]</f>
        <v>0.42</v>
      </c>
      <c r="N1072" s="1">
        <f>Tabelle7[[#This Row],[Menge t P2O5]]/Tabelle7[[#This Row],[Anzahl Lieferscheine]]</f>
        <v>0.18899999999999997</v>
      </c>
    </row>
    <row r="1073" spans="1:14" x14ac:dyDescent="0.2">
      <c r="A1073" s="2" t="s">
        <v>42</v>
      </c>
      <c r="B1073" s="2" t="s">
        <v>40</v>
      </c>
      <c r="C1073" s="2" t="s">
        <v>6</v>
      </c>
      <c r="D1073" s="2" t="s">
        <v>15</v>
      </c>
      <c r="E1073" s="2" t="s">
        <v>9</v>
      </c>
      <c r="F1073" s="2" t="s">
        <v>61</v>
      </c>
      <c r="G1073" s="1">
        <v>354.9</v>
      </c>
      <c r="H1073" s="1">
        <v>236.25</v>
      </c>
      <c r="I1073" s="4">
        <v>2</v>
      </c>
      <c r="J1073" s="2" t="s">
        <v>71</v>
      </c>
      <c r="K1073" s="1">
        <f>Tabelle7[[#This Row],[Menge kg Nges]]/1000</f>
        <v>0.35489999999999999</v>
      </c>
      <c r="L1073" s="1">
        <f>Tabelle7[[#This Row],[Menge kg P2O5]]/1000</f>
        <v>0.23624999999999999</v>
      </c>
      <c r="M1073" s="1">
        <f>Tabelle7[[#This Row],[Menge t Nges]]/Tabelle7[[#This Row],[Anzahl Lieferscheine]]</f>
        <v>0.17745</v>
      </c>
      <c r="N1073" s="1">
        <f>Tabelle7[[#This Row],[Menge t P2O5]]/Tabelle7[[#This Row],[Anzahl Lieferscheine]]</f>
        <v>0.11812499999999999</v>
      </c>
    </row>
    <row r="1074" spans="1:14" x14ac:dyDescent="0.2">
      <c r="A1074" s="2" t="s">
        <v>42</v>
      </c>
      <c r="B1074" s="2" t="s">
        <v>40</v>
      </c>
      <c r="C1074" s="2" t="s">
        <v>25</v>
      </c>
      <c r="D1074" s="2" t="s">
        <v>25</v>
      </c>
      <c r="E1074" s="2" t="s">
        <v>26</v>
      </c>
      <c r="F1074" s="2" t="s">
        <v>61</v>
      </c>
      <c r="G1074" s="1">
        <v>50815.500000000029</v>
      </c>
      <c r="H1074" s="1">
        <v>13511.830000000011</v>
      </c>
      <c r="I1074" s="4">
        <v>103</v>
      </c>
      <c r="J1074" s="2" t="s">
        <v>71</v>
      </c>
      <c r="K1074" s="1">
        <f>Tabelle7[[#This Row],[Menge kg Nges]]/1000</f>
        <v>50.815500000000029</v>
      </c>
      <c r="L1074" s="1">
        <f>Tabelle7[[#This Row],[Menge kg P2O5]]/1000</f>
        <v>13.51183000000001</v>
      </c>
      <c r="M1074" s="1">
        <f>Tabelle7[[#This Row],[Menge t Nges]]/Tabelle7[[#This Row],[Anzahl Lieferscheine]]</f>
        <v>0.4933543689320391</v>
      </c>
      <c r="N1074" s="1">
        <f>Tabelle7[[#This Row],[Menge t P2O5]]/Tabelle7[[#This Row],[Anzahl Lieferscheine]]</f>
        <v>0.13118281553398067</v>
      </c>
    </row>
    <row r="1075" spans="1:14" x14ac:dyDescent="0.2">
      <c r="A1075" s="2" t="s">
        <v>42</v>
      </c>
      <c r="B1075" s="2" t="s">
        <v>41</v>
      </c>
      <c r="C1075" s="2" t="s">
        <v>6</v>
      </c>
      <c r="D1075" s="2" t="s">
        <v>7</v>
      </c>
      <c r="E1075" s="2" t="s">
        <v>9</v>
      </c>
      <c r="F1075" s="2" t="s">
        <v>61</v>
      </c>
      <c r="G1075" s="1">
        <v>203</v>
      </c>
      <c r="H1075" s="1">
        <v>84</v>
      </c>
      <c r="I1075" s="4">
        <v>1</v>
      </c>
      <c r="J1075" s="2" t="s">
        <v>71</v>
      </c>
      <c r="K1075" s="1">
        <f>Tabelle7[[#This Row],[Menge kg Nges]]/1000</f>
        <v>0.20300000000000001</v>
      </c>
      <c r="L1075" s="1">
        <f>Tabelle7[[#This Row],[Menge kg P2O5]]/1000</f>
        <v>8.4000000000000005E-2</v>
      </c>
      <c r="M1075" s="1">
        <f>Tabelle7[[#This Row],[Menge t Nges]]/Tabelle7[[#This Row],[Anzahl Lieferscheine]]</f>
        <v>0.20300000000000001</v>
      </c>
      <c r="N1075" s="1">
        <f>Tabelle7[[#This Row],[Menge t P2O5]]/Tabelle7[[#This Row],[Anzahl Lieferscheine]]</f>
        <v>8.4000000000000005E-2</v>
      </c>
    </row>
    <row r="1076" spans="1:14" x14ac:dyDescent="0.2">
      <c r="A1076" s="2" t="s">
        <v>42</v>
      </c>
      <c r="B1076" s="2" t="s">
        <v>41</v>
      </c>
      <c r="C1076" s="2" t="s">
        <v>6</v>
      </c>
      <c r="D1076" s="2" t="s">
        <v>7</v>
      </c>
      <c r="E1076" s="2" t="s">
        <v>12</v>
      </c>
      <c r="F1076" s="2" t="s">
        <v>61</v>
      </c>
      <c r="G1076" s="1">
        <v>754.6</v>
      </c>
      <c r="H1076" s="1">
        <v>338.8</v>
      </c>
      <c r="I1076" s="4">
        <v>3</v>
      </c>
      <c r="J1076" s="2" t="s">
        <v>71</v>
      </c>
      <c r="K1076" s="1">
        <f>Tabelle7[[#This Row],[Menge kg Nges]]/1000</f>
        <v>0.75460000000000005</v>
      </c>
      <c r="L1076" s="1">
        <f>Tabelle7[[#This Row],[Menge kg P2O5]]/1000</f>
        <v>0.33879999999999999</v>
      </c>
      <c r="M1076" s="1">
        <f>Tabelle7[[#This Row],[Menge t Nges]]/Tabelle7[[#This Row],[Anzahl Lieferscheine]]</f>
        <v>0.25153333333333333</v>
      </c>
      <c r="N1076" s="1">
        <f>Tabelle7[[#This Row],[Menge t P2O5]]/Tabelle7[[#This Row],[Anzahl Lieferscheine]]</f>
        <v>0.11293333333333333</v>
      </c>
    </row>
    <row r="1077" spans="1:14" x14ac:dyDescent="0.2">
      <c r="A1077" s="2" t="s">
        <v>42</v>
      </c>
      <c r="B1077" s="2" t="s">
        <v>41</v>
      </c>
      <c r="C1077" s="2" t="s">
        <v>6</v>
      </c>
      <c r="D1077" s="2" t="s">
        <v>7</v>
      </c>
      <c r="E1077" s="2" t="s">
        <v>14</v>
      </c>
      <c r="F1077" s="2" t="s">
        <v>61</v>
      </c>
      <c r="G1077" s="1">
        <v>360</v>
      </c>
      <c r="H1077" s="1">
        <v>230</v>
      </c>
      <c r="I1077" s="4">
        <v>2</v>
      </c>
      <c r="J1077" s="2" t="s">
        <v>71</v>
      </c>
      <c r="K1077" s="1">
        <f>Tabelle7[[#This Row],[Menge kg Nges]]/1000</f>
        <v>0.36</v>
      </c>
      <c r="L1077" s="1">
        <f>Tabelle7[[#This Row],[Menge kg P2O5]]/1000</f>
        <v>0.23</v>
      </c>
      <c r="M1077" s="1">
        <f>Tabelle7[[#This Row],[Menge t Nges]]/Tabelle7[[#This Row],[Anzahl Lieferscheine]]</f>
        <v>0.18</v>
      </c>
      <c r="N1077" s="1">
        <f>Tabelle7[[#This Row],[Menge t P2O5]]/Tabelle7[[#This Row],[Anzahl Lieferscheine]]</f>
        <v>0.115</v>
      </c>
    </row>
    <row r="1078" spans="1:14" x14ac:dyDescent="0.2">
      <c r="A1078" s="2" t="s">
        <v>42</v>
      </c>
      <c r="B1078" s="2" t="s">
        <v>41</v>
      </c>
      <c r="C1078" s="2" t="s">
        <v>6</v>
      </c>
      <c r="D1078" s="2" t="s">
        <v>15</v>
      </c>
      <c r="E1078" s="2" t="s">
        <v>13</v>
      </c>
      <c r="F1078" s="2" t="s">
        <v>61</v>
      </c>
      <c r="G1078" s="1">
        <v>273</v>
      </c>
      <c r="H1078" s="1">
        <v>245</v>
      </c>
      <c r="I1078" s="4">
        <v>1</v>
      </c>
      <c r="J1078" s="2" t="s">
        <v>71</v>
      </c>
      <c r="K1078" s="1">
        <f>Tabelle7[[#This Row],[Menge kg Nges]]/1000</f>
        <v>0.27300000000000002</v>
      </c>
      <c r="L1078" s="1">
        <f>Tabelle7[[#This Row],[Menge kg P2O5]]/1000</f>
        <v>0.245</v>
      </c>
      <c r="M1078" s="1">
        <f>Tabelle7[[#This Row],[Menge t Nges]]/Tabelle7[[#This Row],[Anzahl Lieferscheine]]</f>
        <v>0.27300000000000002</v>
      </c>
      <c r="N1078" s="1">
        <f>Tabelle7[[#This Row],[Menge t P2O5]]/Tabelle7[[#This Row],[Anzahl Lieferscheine]]</f>
        <v>0.245</v>
      </c>
    </row>
    <row r="1079" spans="1:14" x14ac:dyDescent="0.2">
      <c r="A1079" s="2" t="s">
        <v>42</v>
      </c>
      <c r="B1079" s="2" t="s">
        <v>42</v>
      </c>
      <c r="C1079" s="2" t="s">
        <v>6</v>
      </c>
      <c r="D1079" s="2" t="s">
        <v>7</v>
      </c>
      <c r="E1079" s="2" t="s">
        <v>8</v>
      </c>
      <c r="F1079" s="2" t="s">
        <v>61</v>
      </c>
      <c r="G1079" s="1">
        <v>112461.37000000001</v>
      </c>
      <c r="H1079" s="1">
        <v>47807.29000000003</v>
      </c>
      <c r="I1079" s="4">
        <v>222</v>
      </c>
      <c r="J1079" s="2" t="s">
        <v>71</v>
      </c>
      <c r="K1079" s="1">
        <f>Tabelle7[[#This Row],[Menge kg Nges]]/1000</f>
        <v>112.46137000000002</v>
      </c>
      <c r="L1079" s="1">
        <f>Tabelle7[[#This Row],[Menge kg P2O5]]/1000</f>
        <v>47.80729000000003</v>
      </c>
      <c r="M1079" s="1">
        <f>Tabelle7[[#This Row],[Menge t Nges]]/Tabelle7[[#This Row],[Anzahl Lieferscheine]]</f>
        <v>0.50658274774774781</v>
      </c>
      <c r="N1079" s="1">
        <f>Tabelle7[[#This Row],[Menge t P2O5]]/Tabelle7[[#This Row],[Anzahl Lieferscheine]]</f>
        <v>0.21534815315315328</v>
      </c>
    </row>
    <row r="1080" spans="1:14" x14ac:dyDescent="0.2">
      <c r="A1080" s="2" t="s">
        <v>42</v>
      </c>
      <c r="B1080" s="2" t="s">
        <v>42</v>
      </c>
      <c r="C1080" s="2" t="s">
        <v>6</v>
      </c>
      <c r="D1080" s="2" t="s">
        <v>7</v>
      </c>
      <c r="E1080" s="2" t="s">
        <v>9</v>
      </c>
      <c r="F1080" s="2" t="s">
        <v>61</v>
      </c>
      <c r="G1080" s="1">
        <v>117226.70000000007</v>
      </c>
      <c r="H1080" s="1">
        <v>48659.350000000006</v>
      </c>
      <c r="I1080" s="4">
        <v>375</v>
      </c>
      <c r="J1080" s="2" t="s">
        <v>71</v>
      </c>
      <c r="K1080" s="1">
        <f>Tabelle7[[#This Row],[Menge kg Nges]]/1000</f>
        <v>117.22670000000006</v>
      </c>
      <c r="L1080" s="1">
        <f>Tabelle7[[#This Row],[Menge kg P2O5]]/1000</f>
        <v>48.659350000000003</v>
      </c>
      <c r="M1080" s="1">
        <f>Tabelle7[[#This Row],[Menge t Nges]]/Tabelle7[[#This Row],[Anzahl Lieferscheine]]</f>
        <v>0.31260453333333349</v>
      </c>
      <c r="N1080" s="1">
        <f>Tabelle7[[#This Row],[Menge t P2O5]]/Tabelle7[[#This Row],[Anzahl Lieferscheine]]</f>
        <v>0.12975826666666668</v>
      </c>
    </row>
    <row r="1081" spans="1:14" x14ac:dyDescent="0.2">
      <c r="A1081" s="2" t="s">
        <v>42</v>
      </c>
      <c r="B1081" s="2" t="s">
        <v>42</v>
      </c>
      <c r="C1081" s="2" t="s">
        <v>6</v>
      </c>
      <c r="D1081" s="2" t="s">
        <v>7</v>
      </c>
      <c r="E1081" s="2" t="s">
        <v>10</v>
      </c>
      <c r="F1081" s="2" t="s">
        <v>61</v>
      </c>
      <c r="G1081" s="1">
        <v>8772.73</v>
      </c>
      <c r="H1081" s="1">
        <v>3455.27</v>
      </c>
      <c r="I1081" s="4">
        <v>36</v>
      </c>
      <c r="J1081" s="2" t="s">
        <v>71</v>
      </c>
      <c r="K1081" s="1">
        <f>Tabelle7[[#This Row],[Menge kg Nges]]/1000</f>
        <v>8.7727299999999993</v>
      </c>
      <c r="L1081" s="1">
        <f>Tabelle7[[#This Row],[Menge kg P2O5]]/1000</f>
        <v>3.4552700000000001</v>
      </c>
      <c r="M1081" s="1">
        <f>Tabelle7[[#This Row],[Menge t Nges]]/Tabelle7[[#This Row],[Anzahl Lieferscheine]]</f>
        <v>0.24368694444444441</v>
      </c>
      <c r="N1081" s="1">
        <f>Tabelle7[[#This Row],[Menge t P2O5]]/Tabelle7[[#This Row],[Anzahl Lieferscheine]]</f>
        <v>9.597972222222223E-2</v>
      </c>
    </row>
    <row r="1082" spans="1:14" x14ac:dyDescent="0.2">
      <c r="A1082" s="2" t="s">
        <v>42</v>
      </c>
      <c r="B1082" s="2" t="s">
        <v>42</v>
      </c>
      <c r="C1082" s="2" t="s">
        <v>6</v>
      </c>
      <c r="D1082" s="2" t="s">
        <v>7</v>
      </c>
      <c r="E1082" s="2" t="s">
        <v>11</v>
      </c>
      <c r="F1082" s="2" t="s">
        <v>61</v>
      </c>
      <c r="G1082" s="1">
        <v>41549.86</v>
      </c>
      <c r="H1082" s="1">
        <v>20240.48</v>
      </c>
      <c r="I1082" s="4">
        <v>66</v>
      </c>
      <c r="J1082" s="2" t="s">
        <v>71</v>
      </c>
      <c r="K1082" s="1">
        <f>Tabelle7[[#This Row],[Menge kg Nges]]/1000</f>
        <v>41.549860000000002</v>
      </c>
      <c r="L1082" s="1">
        <f>Tabelle7[[#This Row],[Menge kg P2O5]]/1000</f>
        <v>20.240479999999998</v>
      </c>
      <c r="M1082" s="1">
        <f>Tabelle7[[#This Row],[Menge t Nges]]/Tabelle7[[#This Row],[Anzahl Lieferscheine]]</f>
        <v>0.62954333333333334</v>
      </c>
      <c r="N1082" s="1">
        <f>Tabelle7[[#This Row],[Menge t P2O5]]/Tabelle7[[#This Row],[Anzahl Lieferscheine]]</f>
        <v>0.30667393939393939</v>
      </c>
    </row>
    <row r="1083" spans="1:14" x14ac:dyDescent="0.2">
      <c r="A1083" s="2" t="s">
        <v>42</v>
      </c>
      <c r="B1083" s="2" t="s">
        <v>42</v>
      </c>
      <c r="C1083" s="2" t="s">
        <v>6</v>
      </c>
      <c r="D1083" s="2" t="s">
        <v>7</v>
      </c>
      <c r="E1083" s="2" t="s">
        <v>12</v>
      </c>
      <c r="F1083" s="2" t="s">
        <v>61</v>
      </c>
      <c r="G1083" s="1">
        <v>53856.760000000017</v>
      </c>
      <c r="H1083" s="1">
        <v>22263.329999999998</v>
      </c>
      <c r="I1083" s="4">
        <v>166</v>
      </c>
      <c r="J1083" s="2" t="s">
        <v>71</v>
      </c>
      <c r="K1083" s="1">
        <f>Tabelle7[[#This Row],[Menge kg Nges]]/1000</f>
        <v>53.856760000000016</v>
      </c>
      <c r="L1083" s="1">
        <f>Tabelle7[[#This Row],[Menge kg P2O5]]/1000</f>
        <v>22.26333</v>
      </c>
      <c r="M1083" s="1">
        <f>Tabelle7[[#This Row],[Menge t Nges]]/Tabelle7[[#This Row],[Anzahl Lieferscheine]]</f>
        <v>0.32443831325301214</v>
      </c>
      <c r="N1083" s="1">
        <f>Tabelle7[[#This Row],[Menge t P2O5]]/Tabelle7[[#This Row],[Anzahl Lieferscheine]]</f>
        <v>0.13411644578313253</v>
      </c>
    </row>
    <row r="1084" spans="1:14" x14ac:dyDescent="0.2">
      <c r="A1084" s="2" t="s">
        <v>42</v>
      </c>
      <c r="B1084" s="2" t="s">
        <v>42</v>
      </c>
      <c r="C1084" s="2" t="s">
        <v>6</v>
      </c>
      <c r="D1084" s="2" t="s">
        <v>7</v>
      </c>
      <c r="E1084" s="2" t="s">
        <v>13</v>
      </c>
      <c r="F1084" s="2" t="s">
        <v>61</v>
      </c>
      <c r="G1084" s="1">
        <v>14747.970000000001</v>
      </c>
      <c r="H1084" s="1">
        <v>8355.9499999999971</v>
      </c>
      <c r="I1084" s="4">
        <v>52</v>
      </c>
      <c r="J1084" s="2" t="s">
        <v>71</v>
      </c>
      <c r="K1084" s="1">
        <f>Tabelle7[[#This Row],[Menge kg Nges]]/1000</f>
        <v>14.74797</v>
      </c>
      <c r="L1084" s="1">
        <f>Tabelle7[[#This Row],[Menge kg P2O5]]/1000</f>
        <v>8.3559499999999964</v>
      </c>
      <c r="M1084" s="1">
        <f>Tabelle7[[#This Row],[Menge t Nges]]/Tabelle7[[#This Row],[Anzahl Lieferscheine]]</f>
        <v>0.28361480769230768</v>
      </c>
      <c r="N1084" s="1">
        <f>Tabelle7[[#This Row],[Menge t P2O5]]/Tabelle7[[#This Row],[Anzahl Lieferscheine]]</f>
        <v>0.16069134615384609</v>
      </c>
    </row>
    <row r="1085" spans="1:14" x14ac:dyDescent="0.2">
      <c r="A1085" s="2" t="s">
        <v>42</v>
      </c>
      <c r="B1085" s="2" t="s">
        <v>42</v>
      </c>
      <c r="C1085" s="2" t="s">
        <v>6</v>
      </c>
      <c r="D1085" s="2" t="s">
        <v>7</v>
      </c>
      <c r="E1085" s="2" t="s">
        <v>14</v>
      </c>
      <c r="F1085" s="2" t="s">
        <v>61</v>
      </c>
      <c r="G1085" s="1">
        <v>74038.239999999962</v>
      </c>
      <c r="H1085" s="1">
        <v>37019.690000000017</v>
      </c>
      <c r="I1085" s="4">
        <v>271</v>
      </c>
      <c r="J1085" s="2" t="s">
        <v>71</v>
      </c>
      <c r="K1085" s="1">
        <f>Tabelle7[[#This Row],[Menge kg Nges]]/1000</f>
        <v>74.038239999999959</v>
      </c>
      <c r="L1085" s="1">
        <f>Tabelle7[[#This Row],[Menge kg P2O5]]/1000</f>
        <v>37.019690000000018</v>
      </c>
      <c r="M1085" s="1">
        <f>Tabelle7[[#This Row],[Menge t Nges]]/Tabelle7[[#This Row],[Anzahl Lieferscheine]]</f>
        <v>0.27320383763837625</v>
      </c>
      <c r="N1085" s="1">
        <f>Tabelle7[[#This Row],[Menge t P2O5]]/Tabelle7[[#This Row],[Anzahl Lieferscheine]]</f>
        <v>0.13660402214022146</v>
      </c>
    </row>
    <row r="1086" spans="1:14" x14ac:dyDescent="0.2">
      <c r="A1086" s="2" t="s">
        <v>42</v>
      </c>
      <c r="B1086" s="2" t="s">
        <v>42</v>
      </c>
      <c r="C1086" s="2" t="s">
        <v>6</v>
      </c>
      <c r="D1086" s="2" t="s">
        <v>15</v>
      </c>
      <c r="E1086" s="2" t="s">
        <v>8</v>
      </c>
      <c r="F1086" s="2" t="s">
        <v>61</v>
      </c>
      <c r="G1086" s="1">
        <v>9916.3000000000011</v>
      </c>
      <c r="H1086" s="1">
        <v>5744.6500000000005</v>
      </c>
      <c r="I1086" s="4">
        <v>40</v>
      </c>
      <c r="J1086" s="2" t="s">
        <v>71</v>
      </c>
      <c r="K1086" s="1">
        <f>Tabelle7[[#This Row],[Menge kg Nges]]/1000</f>
        <v>9.9163000000000014</v>
      </c>
      <c r="L1086" s="1">
        <f>Tabelle7[[#This Row],[Menge kg P2O5]]/1000</f>
        <v>5.7446500000000009</v>
      </c>
      <c r="M1086" s="1">
        <f>Tabelle7[[#This Row],[Menge t Nges]]/Tabelle7[[#This Row],[Anzahl Lieferscheine]]</f>
        <v>0.24790750000000003</v>
      </c>
      <c r="N1086" s="1">
        <f>Tabelle7[[#This Row],[Menge t P2O5]]/Tabelle7[[#This Row],[Anzahl Lieferscheine]]</f>
        <v>0.14361625000000003</v>
      </c>
    </row>
    <row r="1087" spans="1:14" x14ac:dyDescent="0.2">
      <c r="A1087" s="2" t="s">
        <v>42</v>
      </c>
      <c r="B1087" s="2" t="s">
        <v>42</v>
      </c>
      <c r="C1087" s="2" t="s">
        <v>6</v>
      </c>
      <c r="D1087" s="2" t="s">
        <v>15</v>
      </c>
      <c r="E1087" s="2" t="s">
        <v>17</v>
      </c>
      <c r="F1087" s="2" t="s">
        <v>61</v>
      </c>
      <c r="G1087" s="1">
        <v>2196</v>
      </c>
      <c r="H1087" s="1">
        <v>1098</v>
      </c>
      <c r="I1087" s="4">
        <v>7</v>
      </c>
      <c r="J1087" s="2" t="s">
        <v>71</v>
      </c>
      <c r="K1087" s="1">
        <f>Tabelle7[[#This Row],[Menge kg Nges]]/1000</f>
        <v>2.1960000000000002</v>
      </c>
      <c r="L1087" s="1">
        <f>Tabelle7[[#This Row],[Menge kg P2O5]]/1000</f>
        <v>1.0980000000000001</v>
      </c>
      <c r="M1087" s="1">
        <f>Tabelle7[[#This Row],[Menge t Nges]]/Tabelle7[[#This Row],[Anzahl Lieferscheine]]</f>
        <v>0.31371428571428572</v>
      </c>
      <c r="N1087" s="1">
        <f>Tabelle7[[#This Row],[Menge t P2O5]]/Tabelle7[[#This Row],[Anzahl Lieferscheine]]</f>
        <v>0.15685714285714286</v>
      </c>
    </row>
    <row r="1088" spans="1:14" x14ac:dyDescent="0.2">
      <c r="A1088" s="2" t="s">
        <v>42</v>
      </c>
      <c r="B1088" s="2" t="s">
        <v>42</v>
      </c>
      <c r="C1088" s="2" t="s">
        <v>6</v>
      </c>
      <c r="D1088" s="2" t="s">
        <v>15</v>
      </c>
      <c r="E1088" s="2" t="s">
        <v>18</v>
      </c>
      <c r="F1088" s="2" t="s">
        <v>61</v>
      </c>
      <c r="G1088" s="1">
        <v>34621.479999999996</v>
      </c>
      <c r="H1088" s="1">
        <v>27690.659999999996</v>
      </c>
      <c r="I1088" s="4">
        <v>64</v>
      </c>
      <c r="J1088" s="2" t="s">
        <v>71</v>
      </c>
      <c r="K1088" s="1">
        <f>Tabelle7[[#This Row],[Menge kg Nges]]/1000</f>
        <v>34.621479999999998</v>
      </c>
      <c r="L1088" s="1">
        <f>Tabelle7[[#This Row],[Menge kg P2O5]]/1000</f>
        <v>27.690659999999998</v>
      </c>
      <c r="M1088" s="1">
        <f>Tabelle7[[#This Row],[Menge t Nges]]/Tabelle7[[#This Row],[Anzahl Lieferscheine]]</f>
        <v>0.54096062499999997</v>
      </c>
      <c r="N1088" s="1">
        <f>Tabelle7[[#This Row],[Menge t P2O5]]/Tabelle7[[#This Row],[Anzahl Lieferscheine]]</f>
        <v>0.43266656249999996</v>
      </c>
    </row>
    <row r="1089" spans="1:14" x14ac:dyDescent="0.2">
      <c r="A1089" s="2" t="s">
        <v>42</v>
      </c>
      <c r="B1089" s="2" t="s">
        <v>42</v>
      </c>
      <c r="C1089" s="2" t="s">
        <v>6</v>
      </c>
      <c r="D1089" s="2" t="s">
        <v>15</v>
      </c>
      <c r="E1089" s="2" t="s">
        <v>19</v>
      </c>
      <c r="F1089" s="2" t="s">
        <v>61</v>
      </c>
      <c r="G1089" s="1">
        <v>414.45</v>
      </c>
      <c r="H1089" s="1">
        <v>460.5</v>
      </c>
      <c r="I1089" s="4">
        <v>7</v>
      </c>
      <c r="J1089" s="2" t="s">
        <v>71</v>
      </c>
      <c r="K1089" s="1">
        <f>Tabelle7[[#This Row],[Menge kg Nges]]/1000</f>
        <v>0.41444999999999999</v>
      </c>
      <c r="L1089" s="1">
        <f>Tabelle7[[#This Row],[Menge kg P2O5]]/1000</f>
        <v>0.46050000000000002</v>
      </c>
      <c r="M1089" s="1">
        <f>Tabelle7[[#This Row],[Menge t Nges]]/Tabelle7[[#This Row],[Anzahl Lieferscheine]]</f>
        <v>5.9207142857142854E-2</v>
      </c>
      <c r="N1089" s="1">
        <f>Tabelle7[[#This Row],[Menge t P2O5]]/Tabelle7[[#This Row],[Anzahl Lieferscheine]]</f>
        <v>6.5785714285714295E-2</v>
      </c>
    </row>
    <row r="1090" spans="1:14" x14ac:dyDescent="0.2">
      <c r="A1090" s="2" t="s">
        <v>42</v>
      </c>
      <c r="B1090" s="2" t="s">
        <v>42</v>
      </c>
      <c r="C1090" s="2" t="s">
        <v>6</v>
      </c>
      <c r="D1090" s="2" t="s">
        <v>15</v>
      </c>
      <c r="E1090" s="2" t="s">
        <v>20</v>
      </c>
      <c r="F1090" s="2" t="s">
        <v>61</v>
      </c>
      <c r="G1090" s="1">
        <v>17360.919999999998</v>
      </c>
      <c r="H1090" s="1">
        <v>11153.93</v>
      </c>
      <c r="I1090" s="4">
        <v>120</v>
      </c>
      <c r="J1090" s="2" t="s">
        <v>71</v>
      </c>
      <c r="K1090" s="1">
        <f>Tabelle7[[#This Row],[Menge kg Nges]]/1000</f>
        <v>17.360919999999997</v>
      </c>
      <c r="L1090" s="1">
        <f>Tabelle7[[#This Row],[Menge kg P2O5]]/1000</f>
        <v>11.153930000000001</v>
      </c>
      <c r="M1090" s="1">
        <f>Tabelle7[[#This Row],[Menge t Nges]]/Tabelle7[[#This Row],[Anzahl Lieferscheine]]</f>
        <v>0.14467433333333329</v>
      </c>
      <c r="N1090" s="1">
        <f>Tabelle7[[#This Row],[Menge t P2O5]]/Tabelle7[[#This Row],[Anzahl Lieferscheine]]</f>
        <v>9.2949416666666673E-2</v>
      </c>
    </row>
    <row r="1091" spans="1:14" x14ac:dyDescent="0.2">
      <c r="A1091" s="2" t="s">
        <v>42</v>
      </c>
      <c r="B1091" s="2" t="s">
        <v>42</v>
      </c>
      <c r="C1091" s="2" t="s">
        <v>6</v>
      </c>
      <c r="D1091" s="2" t="s">
        <v>15</v>
      </c>
      <c r="E1091" s="2" t="s">
        <v>21</v>
      </c>
      <c r="F1091" s="2" t="s">
        <v>61</v>
      </c>
      <c r="G1091" s="1">
        <v>10305.6</v>
      </c>
      <c r="H1091" s="1">
        <v>6790.6</v>
      </c>
      <c r="I1091" s="4">
        <v>27</v>
      </c>
      <c r="J1091" s="2" t="s">
        <v>71</v>
      </c>
      <c r="K1091" s="1">
        <f>Tabelle7[[#This Row],[Menge kg Nges]]/1000</f>
        <v>10.3056</v>
      </c>
      <c r="L1091" s="1">
        <f>Tabelle7[[#This Row],[Menge kg P2O5]]/1000</f>
        <v>6.7906000000000004</v>
      </c>
      <c r="M1091" s="1">
        <f>Tabelle7[[#This Row],[Menge t Nges]]/Tabelle7[[#This Row],[Anzahl Lieferscheine]]</f>
        <v>0.38168888888888891</v>
      </c>
      <c r="N1091" s="1">
        <f>Tabelle7[[#This Row],[Menge t P2O5]]/Tabelle7[[#This Row],[Anzahl Lieferscheine]]</f>
        <v>0.25150370370370373</v>
      </c>
    </row>
    <row r="1092" spans="1:14" x14ac:dyDescent="0.2">
      <c r="A1092" s="2" t="s">
        <v>42</v>
      </c>
      <c r="B1092" s="2" t="s">
        <v>42</v>
      </c>
      <c r="C1092" s="2" t="s">
        <v>6</v>
      </c>
      <c r="D1092" s="2" t="s">
        <v>15</v>
      </c>
      <c r="E1092" s="2" t="s">
        <v>9</v>
      </c>
      <c r="F1092" s="2" t="s">
        <v>61</v>
      </c>
      <c r="G1092" s="1">
        <v>11820.839999999998</v>
      </c>
      <c r="H1092" s="1">
        <v>6552.2699999999995</v>
      </c>
      <c r="I1092" s="4">
        <v>86</v>
      </c>
      <c r="J1092" s="2" t="s">
        <v>71</v>
      </c>
      <c r="K1092" s="1">
        <f>Tabelle7[[#This Row],[Menge kg Nges]]/1000</f>
        <v>11.820839999999999</v>
      </c>
      <c r="L1092" s="1">
        <f>Tabelle7[[#This Row],[Menge kg P2O5]]/1000</f>
        <v>6.5522699999999992</v>
      </c>
      <c r="M1092" s="1">
        <f>Tabelle7[[#This Row],[Menge t Nges]]/Tabelle7[[#This Row],[Anzahl Lieferscheine]]</f>
        <v>0.13745162790697674</v>
      </c>
      <c r="N1092" s="1">
        <f>Tabelle7[[#This Row],[Menge t P2O5]]/Tabelle7[[#This Row],[Anzahl Lieferscheine]]</f>
        <v>7.618918604651162E-2</v>
      </c>
    </row>
    <row r="1093" spans="1:14" x14ac:dyDescent="0.2">
      <c r="A1093" s="2" t="s">
        <v>42</v>
      </c>
      <c r="B1093" s="2" t="s">
        <v>42</v>
      </c>
      <c r="C1093" s="2" t="s">
        <v>6</v>
      </c>
      <c r="D1093" s="2" t="s">
        <v>15</v>
      </c>
      <c r="E1093" s="2" t="s">
        <v>10</v>
      </c>
      <c r="F1093" s="2" t="s">
        <v>61</v>
      </c>
      <c r="G1093" s="1">
        <v>7362.16</v>
      </c>
      <c r="H1093" s="1">
        <v>3361.2799999999997</v>
      </c>
      <c r="I1093" s="4">
        <v>26</v>
      </c>
      <c r="J1093" s="2" t="s">
        <v>71</v>
      </c>
      <c r="K1093" s="1">
        <f>Tabelle7[[#This Row],[Menge kg Nges]]/1000</f>
        <v>7.3621600000000003</v>
      </c>
      <c r="L1093" s="1">
        <f>Tabelle7[[#This Row],[Menge kg P2O5]]/1000</f>
        <v>3.3612799999999998</v>
      </c>
      <c r="M1093" s="1">
        <f>Tabelle7[[#This Row],[Menge t Nges]]/Tabelle7[[#This Row],[Anzahl Lieferscheine]]</f>
        <v>0.28316000000000002</v>
      </c>
      <c r="N1093" s="1">
        <f>Tabelle7[[#This Row],[Menge t P2O5]]/Tabelle7[[#This Row],[Anzahl Lieferscheine]]</f>
        <v>0.12928000000000001</v>
      </c>
    </row>
    <row r="1094" spans="1:14" x14ac:dyDescent="0.2">
      <c r="A1094" s="2" t="s">
        <v>42</v>
      </c>
      <c r="B1094" s="2" t="s">
        <v>42</v>
      </c>
      <c r="C1094" s="2" t="s">
        <v>6</v>
      </c>
      <c r="D1094" s="2" t="s">
        <v>15</v>
      </c>
      <c r="E1094" s="2" t="s">
        <v>23</v>
      </c>
      <c r="F1094" s="2" t="s">
        <v>61</v>
      </c>
      <c r="G1094" s="1">
        <v>656</v>
      </c>
      <c r="H1094" s="1">
        <v>296</v>
      </c>
      <c r="I1094" s="4">
        <v>4</v>
      </c>
      <c r="J1094" s="2" t="s">
        <v>71</v>
      </c>
      <c r="K1094" s="1">
        <f>Tabelle7[[#This Row],[Menge kg Nges]]/1000</f>
        <v>0.65600000000000003</v>
      </c>
      <c r="L1094" s="1">
        <f>Tabelle7[[#This Row],[Menge kg P2O5]]/1000</f>
        <v>0.29599999999999999</v>
      </c>
      <c r="M1094" s="1">
        <f>Tabelle7[[#This Row],[Menge t Nges]]/Tabelle7[[#This Row],[Anzahl Lieferscheine]]</f>
        <v>0.16400000000000001</v>
      </c>
      <c r="N1094" s="1">
        <f>Tabelle7[[#This Row],[Menge t P2O5]]/Tabelle7[[#This Row],[Anzahl Lieferscheine]]</f>
        <v>7.3999999999999996E-2</v>
      </c>
    </row>
    <row r="1095" spans="1:14" x14ac:dyDescent="0.2">
      <c r="A1095" s="2" t="s">
        <v>42</v>
      </c>
      <c r="B1095" s="2" t="s">
        <v>42</v>
      </c>
      <c r="C1095" s="2" t="s">
        <v>6</v>
      </c>
      <c r="D1095" s="2" t="s">
        <v>15</v>
      </c>
      <c r="E1095" s="2" t="s">
        <v>12</v>
      </c>
      <c r="F1095" s="2" t="s">
        <v>61</v>
      </c>
      <c r="G1095" s="1">
        <v>322.14</v>
      </c>
      <c r="H1095" s="1">
        <v>289.10000000000002</v>
      </c>
      <c r="I1095" s="4">
        <v>2</v>
      </c>
      <c r="J1095" s="2" t="s">
        <v>71</v>
      </c>
      <c r="K1095" s="1">
        <f>Tabelle7[[#This Row],[Menge kg Nges]]/1000</f>
        <v>0.32213999999999998</v>
      </c>
      <c r="L1095" s="1">
        <f>Tabelle7[[#This Row],[Menge kg P2O5]]/1000</f>
        <v>0.28910000000000002</v>
      </c>
      <c r="M1095" s="1">
        <f>Tabelle7[[#This Row],[Menge t Nges]]/Tabelle7[[#This Row],[Anzahl Lieferscheine]]</f>
        <v>0.16106999999999999</v>
      </c>
      <c r="N1095" s="1">
        <f>Tabelle7[[#This Row],[Menge t P2O5]]/Tabelle7[[#This Row],[Anzahl Lieferscheine]]</f>
        <v>0.14455000000000001</v>
      </c>
    </row>
    <row r="1096" spans="1:14" x14ac:dyDescent="0.2">
      <c r="A1096" s="2" t="s">
        <v>42</v>
      </c>
      <c r="B1096" s="2" t="s">
        <v>42</v>
      </c>
      <c r="C1096" s="2" t="s">
        <v>6</v>
      </c>
      <c r="D1096" s="2" t="s">
        <v>15</v>
      </c>
      <c r="E1096" s="2" t="s">
        <v>13</v>
      </c>
      <c r="F1096" s="2" t="s">
        <v>61</v>
      </c>
      <c r="G1096" s="1">
        <v>4832.1000000000004</v>
      </c>
      <c r="H1096" s="1">
        <v>4336.5</v>
      </c>
      <c r="I1096" s="4">
        <v>13</v>
      </c>
      <c r="J1096" s="2" t="s">
        <v>71</v>
      </c>
      <c r="K1096" s="1">
        <f>Tabelle7[[#This Row],[Menge kg Nges]]/1000</f>
        <v>4.8321000000000005</v>
      </c>
      <c r="L1096" s="1">
        <f>Tabelle7[[#This Row],[Menge kg P2O5]]/1000</f>
        <v>4.3365</v>
      </c>
      <c r="M1096" s="1">
        <f>Tabelle7[[#This Row],[Menge t Nges]]/Tabelle7[[#This Row],[Anzahl Lieferscheine]]</f>
        <v>0.37170000000000003</v>
      </c>
      <c r="N1096" s="1">
        <f>Tabelle7[[#This Row],[Menge t P2O5]]/Tabelle7[[#This Row],[Anzahl Lieferscheine]]</f>
        <v>0.3335769230769231</v>
      </c>
    </row>
    <row r="1097" spans="1:14" x14ac:dyDescent="0.2">
      <c r="A1097" s="2" t="s">
        <v>42</v>
      </c>
      <c r="B1097" s="2" t="s">
        <v>42</v>
      </c>
      <c r="C1097" s="2" t="s">
        <v>6</v>
      </c>
      <c r="D1097" s="2" t="s">
        <v>15</v>
      </c>
      <c r="E1097" s="2" t="s">
        <v>24</v>
      </c>
      <c r="F1097" s="2" t="s">
        <v>61</v>
      </c>
      <c r="G1097" s="1">
        <v>84</v>
      </c>
      <c r="H1097" s="1">
        <v>75</v>
      </c>
      <c r="I1097" s="4">
        <v>1</v>
      </c>
      <c r="J1097" s="2" t="s">
        <v>71</v>
      </c>
      <c r="K1097" s="1">
        <f>Tabelle7[[#This Row],[Menge kg Nges]]/1000</f>
        <v>8.4000000000000005E-2</v>
      </c>
      <c r="L1097" s="1">
        <f>Tabelle7[[#This Row],[Menge kg P2O5]]/1000</f>
        <v>7.4999999999999997E-2</v>
      </c>
      <c r="M1097" s="1">
        <f>Tabelle7[[#This Row],[Menge t Nges]]/Tabelle7[[#This Row],[Anzahl Lieferscheine]]</f>
        <v>8.4000000000000005E-2</v>
      </c>
      <c r="N1097" s="1">
        <f>Tabelle7[[#This Row],[Menge t P2O5]]/Tabelle7[[#This Row],[Anzahl Lieferscheine]]</f>
        <v>7.4999999999999997E-2</v>
      </c>
    </row>
    <row r="1098" spans="1:14" x14ac:dyDescent="0.2">
      <c r="A1098" s="2" t="s">
        <v>42</v>
      </c>
      <c r="B1098" s="2" t="s">
        <v>42</v>
      </c>
      <c r="C1098" s="2" t="s">
        <v>6</v>
      </c>
      <c r="D1098" s="2" t="s">
        <v>15</v>
      </c>
      <c r="E1098" s="2" t="s">
        <v>31</v>
      </c>
      <c r="F1098" s="2" t="s">
        <v>61</v>
      </c>
      <c r="G1098" s="1">
        <v>307.5</v>
      </c>
      <c r="H1098" s="1">
        <v>138.75</v>
      </c>
      <c r="I1098" s="4">
        <v>1</v>
      </c>
      <c r="J1098" s="2" t="s">
        <v>71</v>
      </c>
      <c r="K1098" s="1">
        <f>Tabelle7[[#This Row],[Menge kg Nges]]/1000</f>
        <v>0.3075</v>
      </c>
      <c r="L1098" s="1">
        <f>Tabelle7[[#This Row],[Menge kg P2O5]]/1000</f>
        <v>0.13875000000000001</v>
      </c>
      <c r="M1098" s="1">
        <f>Tabelle7[[#This Row],[Menge t Nges]]/Tabelle7[[#This Row],[Anzahl Lieferscheine]]</f>
        <v>0.3075</v>
      </c>
      <c r="N1098" s="1">
        <f>Tabelle7[[#This Row],[Menge t P2O5]]/Tabelle7[[#This Row],[Anzahl Lieferscheine]]</f>
        <v>0.13875000000000001</v>
      </c>
    </row>
    <row r="1099" spans="1:14" x14ac:dyDescent="0.2">
      <c r="A1099" s="2" t="s">
        <v>42</v>
      </c>
      <c r="B1099" s="2" t="s">
        <v>42</v>
      </c>
      <c r="C1099" s="2" t="s">
        <v>25</v>
      </c>
      <c r="D1099" s="2" t="s">
        <v>25</v>
      </c>
      <c r="E1099" s="2" t="s">
        <v>26</v>
      </c>
      <c r="F1099" s="2" t="s">
        <v>61</v>
      </c>
      <c r="G1099" s="1">
        <v>358084.39999999991</v>
      </c>
      <c r="H1099" s="1">
        <v>149538.46999999988</v>
      </c>
      <c r="I1099" s="4">
        <v>991</v>
      </c>
      <c r="J1099" s="2" t="s">
        <v>71</v>
      </c>
      <c r="K1099" s="1">
        <f>Tabelle7[[#This Row],[Menge kg Nges]]/1000</f>
        <v>358.0843999999999</v>
      </c>
      <c r="L1099" s="1">
        <f>Tabelle7[[#This Row],[Menge kg P2O5]]/1000</f>
        <v>149.53846999999988</v>
      </c>
      <c r="M1099" s="1">
        <f>Tabelle7[[#This Row],[Menge t Nges]]/Tabelle7[[#This Row],[Anzahl Lieferscheine]]</f>
        <v>0.36133642785065578</v>
      </c>
      <c r="N1099" s="1">
        <f>Tabelle7[[#This Row],[Menge t P2O5]]/Tabelle7[[#This Row],[Anzahl Lieferscheine]]</f>
        <v>0.15089653884964668</v>
      </c>
    </row>
    <row r="1100" spans="1:14" x14ac:dyDescent="0.2">
      <c r="A1100" s="2" t="s">
        <v>42</v>
      </c>
      <c r="B1100" s="2" t="s">
        <v>42</v>
      </c>
      <c r="C1100" s="2" t="s">
        <v>63</v>
      </c>
      <c r="D1100" s="2" t="s">
        <v>63</v>
      </c>
      <c r="E1100" s="2" t="s">
        <v>63</v>
      </c>
      <c r="F1100" s="2" t="s">
        <v>61</v>
      </c>
      <c r="G1100" s="1">
        <v>1046.32</v>
      </c>
      <c r="H1100" s="1">
        <v>1549.3799999999999</v>
      </c>
      <c r="I1100" s="4">
        <v>4</v>
      </c>
      <c r="J1100" s="2" t="s">
        <v>71</v>
      </c>
      <c r="K1100" s="1">
        <f>Tabelle7[[#This Row],[Menge kg Nges]]/1000</f>
        <v>1.0463199999999999</v>
      </c>
      <c r="L1100" s="1">
        <f>Tabelle7[[#This Row],[Menge kg P2O5]]/1000</f>
        <v>1.54938</v>
      </c>
      <c r="M1100" s="1">
        <f>Tabelle7[[#This Row],[Menge t Nges]]/Tabelle7[[#This Row],[Anzahl Lieferscheine]]</f>
        <v>0.26157999999999998</v>
      </c>
      <c r="N1100" s="1">
        <f>Tabelle7[[#This Row],[Menge t P2O5]]/Tabelle7[[#This Row],[Anzahl Lieferscheine]]</f>
        <v>0.38734499999999999</v>
      </c>
    </row>
  </sheetData>
  <pageMargins left="0.7" right="0.7" top="0.78740157499999996" bottom="0.78740157499999996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BC8D1-43AE-4523-B336-1A1655852EB0}">
  <dimension ref="A1:N1108"/>
  <sheetViews>
    <sheetView workbookViewId="0">
      <selection activeCell="E45" sqref="A2:N1108"/>
    </sheetView>
  </sheetViews>
  <sheetFormatPr baseColWidth="10" defaultRowHeight="15" x14ac:dyDescent="0.2"/>
  <cols>
    <col min="1" max="1" width="16.5" bestFit="1" customWidth="1"/>
    <col min="2" max="2" width="18.5" bestFit="1" customWidth="1"/>
    <col min="3" max="3" width="14.33203125" bestFit="1" customWidth="1"/>
    <col min="4" max="4" width="16.1640625" bestFit="1" customWidth="1"/>
    <col min="5" max="5" width="36.5" bestFit="1" customWidth="1"/>
    <col min="6" max="6" width="18.83203125" bestFit="1" customWidth="1"/>
    <col min="7" max="7" width="15.5" bestFit="1" customWidth="1"/>
    <col min="8" max="8" width="15.83203125" bestFit="1" customWidth="1"/>
    <col min="9" max="9" width="20.1640625" bestFit="1" customWidth="1"/>
    <col min="10" max="10" width="6.5" bestFit="1" customWidth="1"/>
    <col min="11" max="11" width="14.5" bestFit="1" customWidth="1"/>
    <col min="12" max="12" width="14.6640625" bestFit="1" customWidth="1"/>
    <col min="13" max="13" width="22" bestFit="1" customWidth="1"/>
    <col min="14" max="14" width="22.5" bestFit="1" customWidth="1"/>
  </cols>
  <sheetData>
    <row r="1" spans="1:14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60</v>
      </c>
      <c r="G1" t="s">
        <v>58</v>
      </c>
      <c r="H1" t="s">
        <v>76</v>
      </c>
      <c r="I1" t="s">
        <v>75</v>
      </c>
      <c r="J1" t="s">
        <v>64</v>
      </c>
      <c r="K1" s="2" t="s">
        <v>77</v>
      </c>
      <c r="L1" s="2" t="s">
        <v>78</v>
      </c>
      <c r="M1" t="s">
        <v>79</v>
      </c>
      <c r="N1" t="s">
        <v>80</v>
      </c>
    </row>
    <row r="2" spans="1:14" x14ac:dyDescent="0.2">
      <c r="A2" s="2" t="s">
        <v>5</v>
      </c>
      <c r="B2" s="2" t="s">
        <v>5</v>
      </c>
      <c r="C2" s="2" t="s">
        <v>6</v>
      </c>
      <c r="D2" s="2" t="s">
        <v>7</v>
      </c>
      <c r="E2" s="2" t="s">
        <v>8</v>
      </c>
      <c r="F2" s="2" t="s">
        <v>61</v>
      </c>
      <c r="G2" s="1">
        <v>275476.00999999995</v>
      </c>
      <c r="H2" s="1">
        <v>111569.15999999996</v>
      </c>
      <c r="I2" s="4">
        <v>235</v>
      </c>
      <c r="J2" s="2" t="s">
        <v>72</v>
      </c>
      <c r="K2" s="1">
        <f>Tabelle8[[#This Row],[Menge kg Nges]]/1000</f>
        <v>275.47600999999997</v>
      </c>
      <c r="L2" s="1">
        <f>Tabelle8[[#This Row],[Menge kg P2O5]]/1000</f>
        <v>111.56915999999995</v>
      </c>
      <c r="M2" s="1">
        <f>Tabelle8[[#This Row],[Menge t Nges]]/Tabelle8[[#This Row],[Anzahl Lieferscheine]]</f>
        <v>1.1722383404255319</v>
      </c>
      <c r="N2" s="1">
        <f>Tabelle8[[#This Row],[Menge t P2O5]]/Tabelle8[[#This Row],[Anzahl Lieferscheine]]</f>
        <v>0.4747623829787232</v>
      </c>
    </row>
    <row r="3" spans="1:14" x14ac:dyDescent="0.2">
      <c r="A3" s="2" t="s">
        <v>5</v>
      </c>
      <c r="B3" s="2" t="s">
        <v>5</v>
      </c>
      <c r="C3" s="2" t="s">
        <v>6</v>
      </c>
      <c r="D3" s="2" t="s">
        <v>7</v>
      </c>
      <c r="E3" s="2" t="s">
        <v>9</v>
      </c>
      <c r="F3" s="2" t="s">
        <v>61</v>
      </c>
      <c r="G3" s="1">
        <v>207539.32</v>
      </c>
      <c r="H3" s="1">
        <v>90017.220000000016</v>
      </c>
      <c r="I3" s="4">
        <v>218</v>
      </c>
      <c r="J3" s="2" t="s">
        <v>72</v>
      </c>
      <c r="K3" s="1">
        <f>Tabelle8[[#This Row],[Menge kg Nges]]/1000</f>
        <v>207.53932</v>
      </c>
      <c r="L3" s="1">
        <f>Tabelle8[[#This Row],[Menge kg P2O5]]/1000</f>
        <v>90.017220000000009</v>
      </c>
      <c r="M3" s="1">
        <f>Tabelle8[[#This Row],[Menge t Nges]]/Tabelle8[[#This Row],[Anzahl Lieferscheine]]</f>
        <v>0.95201522935779814</v>
      </c>
      <c r="N3" s="1">
        <f>Tabelle8[[#This Row],[Menge t P2O5]]/Tabelle8[[#This Row],[Anzahl Lieferscheine]]</f>
        <v>0.4129230275229358</v>
      </c>
    </row>
    <row r="4" spans="1:14" x14ac:dyDescent="0.2">
      <c r="A4" s="2" t="s">
        <v>5</v>
      </c>
      <c r="B4" s="2" t="s">
        <v>5</v>
      </c>
      <c r="C4" s="2" t="s">
        <v>6</v>
      </c>
      <c r="D4" s="2" t="s">
        <v>7</v>
      </c>
      <c r="E4" s="2" t="s">
        <v>10</v>
      </c>
      <c r="F4" s="2" t="s">
        <v>61</v>
      </c>
      <c r="G4" s="1">
        <v>5488.42</v>
      </c>
      <c r="H4" s="1">
        <v>2162.29</v>
      </c>
      <c r="I4" s="4">
        <v>16</v>
      </c>
      <c r="J4" s="2" t="s">
        <v>72</v>
      </c>
      <c r="K4" s="1">
        <f>Tabelle8[[#This Row],[Menge kg Nges]]/1000</f>
        <v>5.4884199999999996</v>
      </c>
      <c r="L4" s="1">
        <f>Tabelle8[[#This Row],[Menge kg P2O5]]/1000</f>
        <v>2.16229</v>
      </c>
      <c r="M4" s="1">
        <f>Tabelle8[[#This Row],[Menge t Nges]]/Tabelle8[[#This Row],[Anzahl Lieferscheine]]</f>
        <v>0.34302624999999998</v>
      </c>
      <c r="N4" s="1">
        <f>Tabelle8[[#This Row],[Menge t P2O5]]/Tabelle8[[#This Row],[Anzahl Lieferscheine]]</f>
        <v>0.135143125</v>
      </c>
    </row>
    <row r="5" spans="1:14" x14ac:dyDescent="0.2">
      <c r="A5" s="2" t="s">
        <v>5</v>
      </c>
      <c r="B5" s="2" t="s">
        <v>5</v>
      </c>
      <c r="C5" s="2" t="s">
        <v>6</v>
      </c>
      <c r="D5" s="2" t="s">
        <v>7</v>
      </c>
      <c r="E5" s="2" t="s">
        <v>11</v>
      </c>
      <c r="F5" s="2" t="s">
        <v>61</v>
      </c>
      <c r="G5" s="1">
        <v>25047.520000000004</v>
      </c>
      <c r="H5" s="1">
        <v>12043.820000000002</v>
      </c>
      <c r="I5" s="4">
        <v>68</v>
      </c>
      <c r="J5" s="2" t="s">
        <v>72</v>
      </c>
      <c r="K5" s="1">
        <f>Tabelle8[[#This Row],[Menge kg Nges]]/1000</f>
        <v>25.047520000000006</v>
      </c>
      <c r="L5" s="1">
        <f>Tabelle8[[#This Row],[Menge kg P2O5]]/1000</f>
        <v>12.043820000000002</v>
      </c>
      <c r="M5" s="1">
        <f>Tabelle8[[#This Row],[Menge t Nges]]/Tabelle8[[#This Row],[Anzahl Lieferscheine]]</f>
        <v>0.36834588235294125</v>
      </c>
      <c r="N5" s="1">
        <f>Tabelle8[[#This Row],[Menge t P2O5]]/Tabelle8[[#This Row],[Anzahl Lieferscheine]]</f>
        <v>0.17711500000000002</v>
      </c>
    </row>
    <row r="6" spans="1:14" x14ac:dyDescent="0.2">
      <c r="A6" s="2" t="s">
        <v>5</v>
      </c>
      <c r="B6" s="2" t="s">
        <v>5</v>
      </c>
      <c r="C6" s="2" t="s">
        <v>6</v>
      </c>
      <c r="D6" s="2" t="s">
        <v>7</v>
      </c>
      <c r="E6" s="2" t="s">
        <v>12</v>
      </c>
      <c r="F6" s="2" t="s">
        <v>61</v>
      </c>
      <c r="G6" s="1">
        <v>213675.18</v>
      </c>
      <c r="H6" s="1">
        <v>112362.41000000006</v>
      </c>
      <c r="I6" s="4">
        <v>497</v>
      </c>
      <c r="J6" s="2" t="s">
        <v>72</v>
      </c>
      <c r="K6" s="1">
        <f>Tabelle8[[#This Row],[Menge kg Nges]]/1000</f>
        <v>213.67517999999998</v>
      </c>
      <c r="L6" s="1">
        <f>Tabelle8[[#This Row],[Menge kg P2O5]]/1000</f>
        <v>112.36241000000007</v>
      </c>
      <c r="M6" s="1">
        <f>Tabelle8[[#This Row],[Menge t Nges]]/Tabelle8[[#This Row],[Anzahl Lieferscheine]]</f>
        <v>0.42992993963782694</v>
      </c>
      <c r="N6" s="1">
        <f>Tabelle8[[#This Row],[Menge t P2O5]]/Tabelle8[[#This Row],[Anzahl Lieferscheine]]</f>
        <v>0.22608130784708264</v>
      </c>
    </row>
    <row r="7" spans="1:14" x14ac:dyDescent="0.2">
      <c r="A7" s="2" t="s">
        <v>5</v>
      </c>
      <c r="B7" s="2" t="s">
        <v>5</v>
      </c>
      <c r="C7" s="2" t="s">
        <v>6</v>
      </c>
      <c r="D7" s="2" t="s">
        <v>7</v>
      </c>
      <c r="E7" s="2" t="s">
        <v>13</v>
      </c>
      <c r="F7" s="2" t="s">
        <v>61</v>
      </c>
      <c r="G7" s="1">
        <v>52258.5</v>
      </c>
      <c r="H7" s="1">
        <v>34051.449999999997</v>
      </c>
      <c r="I7" s="4">
        <v>49</v>
      </c>
      <c r="J7" s="2" t="s">
        <v>72</v>
      </c>
      <c r="K7" s="1">
        <f>Tabelle8[[#This Row],[Menge kg Nges]]/1000</f>
        <v>52.258499999999998</v>
      </c>
      <c r="L7" s="1">
        <f>Tabelle8[[#This Row],[Menge kg P2O5]]/1000</f>
        <v>34.051449999999996</v>
      </c>
      <c r="M7" s="1">
        <f>Tabelle8[[#This Row],[Menge t Nges]]/Tabelle8[[#This Row],[Anzahl Lieferscheine]]</f>
        <v>1.0665</v>
      </c>
      <c r="N7" s="1">
        <f>Tabelle8[[#This Row],[Menge t P2O5]]/Tabelle8[[#This Row],[Anzahl Lieferscheine]]</f>
        <v>0.69492755102040804</v>
      </c>
    </row>
    <row r="8" spans="1:14" x14ac:dyDescent="0.2">
      <c r="A8" s="2" t="s">
        <v>5</v>
      </c>
      <c r="B8" s="2" t="s">
        <v>5</v>
      </c>
      <c r="C8" s="2" t="s">
        <v>6</v>
      </c>
      <c r="D8" s="2" t="s">
        <v>7</v>
      </c>
      <c r="E8" s="2" t="s">
        <v>14</v>
      </c>
      <c r="F8" s="2" t="s">
        <v>61</v>
      </c>
      <c r="G8" s="1">
        <v>38065.22</v>
      </c>
      <c r="H8" s="1">
        <v>18747.050000000003</v>
      </c>
      <c r="I8" s="4">
        <v>54</v>
      </c>
      <c r="J8" s="2" t="s">
        <v>72</v>
      </c>
      <c r="K8" s="1">
        <f>Tabelle8[[#This Row],[Menge kg Nges]]/1000</f>
        <v>38.065220000000004</v>
      </c>
      <c r="L8" s="1">
        <f>Tabelle8[[#This Row],[Menge kg P2O5]]/1000</f>
        <v>18.747050000000002</v>
      </c>
      <c r="M8" s="1">
        <f>Tabelle8[[#This Row],[Menge t Nges]]/Tabelle8[[#This Row],[Anzahl Lieferscheine]]</f>
        <v>0.70491148148148153</v>
      </c>
      <c r="N8" s="1">
        <f>Tabelle8[[#This Row],[Menge t P2O5]]/Tabelle8[[#This Row],[Anzahl Lieferscheine]]</f>
        <v>0.34716759259259261</v>
      </c>
    </row>
    <row r="9" spans="1:14" x14ac:dyDescent="0.2">
      <c r="A9" s="2" t="s">
        <v>5</v>
      </c>
      <c r="B9" s="2" t="s">
        <v>5</v>
      </c>
      <c r="C9" s="2" t="s">
        <v>6</v>
      </c>
      <c r="D9" s="2" t="s">
        <v>15</v>
      </c>
      <c r="E9" s="2" t="s">
        <v>8</v>
      </c>
      <c r="F9" s="2" t="s">
        <v>61</v>
      </c>
      <c r="G9" s="1">
        <v>6315.05</v>
      </c>
      <c r="H9" s="1">
        <v>3758.6899999999996</v>
      </c>
      <c r="I9" s="4">
        <v>8</v>
      </c>
      <c r="J9" s="2" t="s">
        <v>72</v>
      </c>
      <c r="K9" s="1">
        <f>Tabelle8[[#This Row],[Menge kg Nges]]/1000</f>
        <v>6.3150500000000003</v>
      </c>
      <c r="L9" s="1">
        <f>Tabelle8[[#This Row],[Menge kg P2O5]]/1000</f>
        <v>3.7586899999999996</v>
      </c>
      <c r="M9" s="1">
        <f>Tabelle8[[#This Row],[Menge t Nges]]/Tabelle8[[#This Row],[Anzahl Lieferscheine]]</f>
        <v>0.78938125000000003</v>
      </c>
      <c r="N9" s="1">
        <f>Tabelle8[[#This Row],[Menge t P2O5]]/Tabelle8[[#This Row],[Anzahl Lieferscheine]]</f>
        <v>0.46983624999999996</v>
      </c>
    </row>
    <row r="10" spans="1:14" x14ac:dyDescent="0.2">
      <c r="A10" s="2" t="s">
        <v>5</v>
      </c>
      <c r="B10" s="2" t="s">
        <v>5</v>
      </c>
      <c r="C10" s="2" t="s">
        <v>6</v>
      </c>
      <c r="D10" s="2" t="s">
        <v>15</v>
      </c>
      <c r="E10" s="2" t="s">
        <v>17</v>
      </c>
      <c r="F10" s="2" t="s">
        <v>61</v>
      </c>
      <c r="G10" s="1">
        <v>2482</v>
      </c>
      <c r="H10" s="1">
        <v>1104.5</v>
      </c>
      <c r="I10" s="4">
        <v>6</v>
      </c>
      <c r="J10" s="2" t="s">
        <v>72</v>
      </c>
      <c r="K10" s="1">
        <f>Tabelle8[[#This Row],[Menge kg Nges]]/1000</f>
        <v>2.4820000000000002</v>
      </c>
      <c r="L10" s="1">
        <f>Tabelle8[[#This Row],[Menge kg P2O5]]/1000</f>
        <v>1.1045</v>
      </c>
      <c r="M10" s="1">
        <f>Tabelle8[[#This Row],[Menge t Nges]]/Tabelle8[[#This Row],[Anzahl Lieferscheine]]</f>
        <v>0.41366666666666668</v>
      </c>
      <c r="N10" s="1">
        <f>Tabelle8[[#This Row],[Menge t P2O5]]/Tabelle8[[#This Row],[Anzahl Lieferscheine]]</f>
        <v>0.18408333333333335</v>
      </c>
    </row>
    <row r="11" spans="1:14" x14ac:dyDescent="0.2">
      <c r="A11" s="2" t="s">
        <v>5</v>
      </c>
      <c r="B11" s="2" t="s">
        <v>5</v>
      </c>
      <c r="C11" s="2" t="s">
        <v>6</v>
      </c>
      <c r="D11" s="2" t="s">
        <v>15</v>
      </c>
      <c r="E11" s="2" t="s">
        <v>18</v>
      </c>
      <c r="F11" s="2" t="s">
        <v>61</v>
      </c>
      <c r="G11" s="1">
        <v>41161.780000000006</v>
      </c>
      <c r="H11" s="1">
        <v>31809.850000000006</v>
      </c>
      <c r="I11" s="4">
        <v>72</v>
      </c>
      <c r="J11" s="2" t="s">
        <v>72</v>
      </c>
      <c r="K11" s="1">
        <f>Tabelle8[[#This Row],[Menge kg Nges]]/1000</f>
        <v>41.161780000000007</v>
      </c>
      <c r="L11" s="1">
        <f>Tabelle8[[#This Row],[Menge kg P2O5]]/1000</f>
        <v>31.809850000000004</v>
      </c>
      <c r="M11" s="1">
        <f>Tabelle8[[#This Row],[Menge t Nges]]/Tabelle8[[#This Row],[Anzahl Lieferscheine]]</f>
        <v>0.57169138888888904</v>
      </c>
      <c r="N11" s="1">
        <f>Tabelle8[[#This Row],[Menge t P2O5]]/Tabelle8[[#This Row],[Anzahl Lieferscheine]]</f>
        <v>0.44180347222222227</v>
      </c>
    </row>
    <row r="12" spans="1:14" x14ac:dyDescent="0.2">
      <c r="A12" s="2" t="s">
        <v>5</v>
      </c>
      <c r="B12" s="2" t="s">
        <v>5</v>
      </c>
      <c r="C12" s="2" t="s">
        <v>6</v>
      </c>
      <c r="D12" s="2" t="s">
        <v>15</v>
      </c>
      <c r="E12" s="2" t="s">
        <v>19</v>
      </c>
      <c r="F12" s="2" t="s">
        <v>61</v>
      </c>
      <c r="G12" s="1">
        <v>8159.2</v>
      </c>
      <c r="H12" s="1">
        <v>7033</v>
      </c>
      <c r="I12" s="4">
        <v>13</v>
      </c>
      <c r="J12" s="2" t="s">
        <v>72</v>
      </c>
      <c r="K12" s="1">
        <f>Tabelle8[[#This Row],[Menge kg Nges]]/1000</f>
        <v>8.1592000000000002</v>
      </c>
      <c r="L12" s="1">
        <f>Tabelle8[[#This Row],[Menge kg P2O5]]/1000</f>
        <v>7.0330000000000004</v>
      </c>
      <c r="M12" s="1">
        <f>Tabelle8[[#This Row],[Menge t Nges]]/Tabelle8[[#This Row],[Anzahl Lieferscheine]]</f>
        <v>0.62763076923076921</v>
      </c>
      <c r="N12" s="1">
        <f>Tabelle8[[#This Row],[Menge t P2O5]]/Tabelle8[[#This Row],[Anzahl Lieferscheine]]</f>
        <v>0.54100000000000004</v>
      </c>
    </row>
    <row r="13" spans="1:14" x14ac:dyDescent="0.2">
      <c r="A13" s="2" t="s">
        <v>5</v>
      </c>
      <c r="B13" s="2" t="s">
        <v>5</v>
      </c>
      <c r="C13" s="2" t="s">
        <v>6</v>
      </c>
      <c r="D13" s="2" t="s">
        <v>15</v>
      </c>
      <c r="E13" s="2" t="s">
        <v>20</v>
      </c>
      <c r="F13" s="2" t="s">
        <v>61</v>
      </c>
      <c r="G13" s="1">
        <v>16559.18</v>
      </c>
      <c r="H13" s="1">
        <v>11090.69</v>
      </c>
      <c r="I13" s="4">
        <v>51</v>
      </c>
      <c r="J13" s="2" t="s">
        <v>72</v>
      </c>
      <c r="K13" s="1">
        <f>Tabelle8[[#This Row],[Menge kg Nges]]/1000</f>
        <v>16.559180000000001</v>
      </c>
      <c r="L13" s="1">
        <f>Tabelle8[[#This Row],[Menge kg P2O5]]/1000</f>
        <v>11.09069</v>
      </c>
      <c r="M13" s="1">
        <f>Tabelle8[[#This Row],[Menge t Nges]]/Tabelle8[[#This Row],[Anzahl Lieferscheine]]</f>
        <v>0.32468980392156865</v>
      </c>
      <c r="N13" s="1">
        <f>Tabelle8[[#This Row],[Menge t P2O5]]/Tabelle8[[#This Row],[Anzahl Lieferscheine]]</f>
        <v>0.21746450980392157</v>
      </c>
    </row>
    <row r="14" spans="1:14" x14ac:dyDescent="0.2">
      <c r="A14" s="2" t="s">
        <v>5</v>
      </c>
      <c r="B14" s="2" t="s">
        <v>5</v>
      </c>
      <c r="C14" s="2" t="s">
        <v>6</v>
      </c>
      <c r="D14" s="2" t="s">
        <v>15</v>
      </c>
      <c r="E14" s="2" t="s">
        <v>21</v>
      </c>
      <c r="F14" s="2" t="s">
        <v>61</v>
      </c>
      <c r="G14" s="1">
        <v>130158.58999999995</v>
      </c>
      <c r="H14" s="1">
        <v>66698.010000000024</v>
      </c>
      <c r="I14" s="4">
        <v>519</v>
      </c>
      <c r="J14" s="2" t="s">
        <v>72</v>
      </c>
      <c r="K14" s="1">
        <f>Tabelle8[[#This Row],[Menge kg Nges]]/1000</f>
        <v>130.15858999999995</v>
      </c>
      <c r="L14" s="1">
        <f>Tabelle8[[#This Row],[Menge kg P2O5]]/1000</f>
        <v>66.698010000000025</v>
      </c>
      <c r="M14" s="1">
        <f>Tabelle8[[#This Row],[Menge t Nges]]/Tabelle8[[#This Row],[Anzahl Lieferscheine]]</f>
        <v>0.25078726396917139</v>
      </c>
      <c r="N14" s="1">
        <f>Tabelle8[[#This Row],[Menge t P2O5]]/Tabelle8[[#This Row],[Anzahl Lieferscheine]]</f>
        <v>0.12851254335260121</v>
      </c>
    </row>
    <row r="15" spans="1:14" x14ac:dyDescent="0.2">
      <c r="A15" s="2" t="s">
        <v>5</v>
      </c>
      <c r="B15" s="2" t="s">
        <v>5</v>
      </c>
      <c r="C15" s="2" t="s">
        <v>6</v>
      </c>
      <c r="D15" s="2" t="s">
        <v>15</v>
      </c>
      <c r="E15" s="2" t="s">
        <v>9</v>
      </c>
      <c r="F15" s="2" t="s">
        <v>61</v>
      </c>
      <c r="G15" s="1">
        <v>24226.189999999995</v>
      </c>
      <c r="H15" s="1">
        <v>12833.810000000001</v>
      </c>
      <c r="I15" s="4">
        <v>81</v>
      </c>
      <c r="J15" s="2" t="s">
        <v>72</v>
      </c>
      <c r="K15" s="1">
        <f>Tabelle8[[#This Row],[Menge kg Nges]]/1000</f>
        <v>24.226189999999995</v>
      </c>
      <c r="L15" s="1">
        <f>Tabelle8[[#This Row],[Menge kg P2O5]]/1000</f>
        <v>12.833810000000001</v>
      </c>
      <c r="M15" s="1">
        <f>Tabelle8[[#This Row],[Menge t Nges]]/Tabelle8[[#This Row],[Anzahl Lieferscheine]]</f>
        <v>0.29908876543209872</v>
      </c>
      <c r="N15" s="1">
        <f>Tabelle8[[#This Row],[Menge t P2O5]]/Tabelle8[[#This Row],[Anzahl Lieferscheine]]</f>
        <v>0.15844209876543211</v>
      </c>
    </row>
    <row r="16" spans="1:14" x14ac:dyDescent="0.2">
      <c r="A16" s="2" t="s">
        <v>5</v>
      </c>
      <c r="B16" s="2" t="s">
        <v>5</v>
      </c>
      <c r="C16" s="2" t="s">
        <v>6</v>
      </c>
      <c r="D16" s="2" t="s">
        <v>15</v>
      </c>
      <c r="E16" s="2" t="s">
        <v>10</v>
      </c>
      <c r="F16" s="2" t="s">
        <v>61</v>
      </c>
      <c r="G16" s="1">
        <v>8461.6400000000012</v>
      </c>
      <c r="H16" s="1">
        <v>3700.940000000001</v>
      </c>
      <c r="I16" s="4">
        <v>29</v>
      </c>
      <c r="J16" s="2" t="s">
        <v>72</v>
      </c>
      <c r="K16" s="1">
        <f>Tabelle8[[#This Row],[Menge kg Nges]]/1000</f>
        <v>8.4616400000000009</v>
      </c>
      <c r="L16" s="1">
        <f>Tabelle8[[#This Row],[Menge kg P2O5]]/1000</f>
        <v>3.700940000000001</v>
      </c>
      <c r="M16" s="1">
        <f>Tabelle8[[#This Row],[Menge t Nges]]/Tabelle8[[#This Row],[Anzahl Lieferscheine]]</f>
        <v>0.29178068965517245</v>
      </c>
      <c r="N16" s="1">
        <f>Tabelle8[[#This Row],[Menge t P2O5]]/Tabelle8[[#This Row],[Anzahl Lieferscheine]]</f>
        <v>0.12761862068965521</v>
      </c>
    </row>
    <row r="17" spans="1:14" x14ac:dyDescent="0.2">
      <c r="A17" s="2" t="s">
        <v>5</v>
      </c>
      <c r="B17" s="2" t="s">
        <v>5</v>
      </c>
      <c r="C17" s="2" t="s">
        <v>6</v>
      </c>
      <c r="D17" s="2" t="s">
        <v>15</v>
      </c>
      <c r="E17" s="2" t="s">
        <v>23</v>
      </c>
      <c r="F17" s="2" t="s">
        <v>61</v>
      </c>
      <c r="G17" s="1">
        <v>2542</v>
      </c>
      <c r="H17" s="1">
        <v>1147</v>
      </c>
      <c r="I17" s="4">
        <v>3</v>
      </c>
      <c r="J17" s="2" t="s">
        <v>72</v>
      </c>
      <c r="K17" s="1">
        <f>Tabelle8[[#This Row],[Menge kg Nges]]/1000</f>
        <v>2.5419999999999998</v>
      </c>
      <c r="L17" s="1">
        <f>Tabelle8[[#This Row],[Menge kg P2O5]]/1000</f>
        <v>1.147</v>
      </c>
      <c r="M17" s="1">
        <f>Tabelle8[[#This Row],[Menge t Nges]]/Tabelle8[[#This Row],[Anzahl Lieferscheine]]</f>
        <v>0.84733333333333327</v>
      </c>
      <c r="N17" s="1">
        <f>Tabelle8[[#This Row],[Menge t P2O5]]/Tabelle8[[#This Row],[Anzahl Lieferscheine]]</f>
        <v>0.38233333333333336</v>
      </c>
    </row>
    <row r="18" spans="1:14" x14ac:dyDescent="0.2">
      <c r="A18" s="2" t="s">
        <v>5</v>
      </c>
      <c r="B18" s="2" t="s">
        <v>5</v>
      </c>
      <c r="C18" s="2" t="s">
        <v>6</v>
      </c>
      <c r="D18" s="2" t="s">
        <v>15</v>
      </c>
      <c r="E18" s="2" t="s">
        <v>12</v>
      </c>
      <c r="F18" s="2" t="s">
        <v>61</v>
      </c>
      <c r="G18" s="1">
        <v>986.05000000000007</v>
      </c>
      <c r="H18" s="1">
        <v>883.47</v>
      </c>
      <c r="I18" s="4">
        <v>9</v>
      </c>
      <c r="J18" s="2" t="s">
        <v>72</v>
      </c>
      <c r="K18" s="1">
        <f>Tabelle8[[#This Row],[Menge kg Nges]]/1000</f>
        <v>0.98605000000000009</v>
      </c>
      <c r="L18" s="1">
        <f>Tabelle8[[#This Row],[Menge kg P2O5]]/1000</f>
        <v>0.88346999999999998</v>
      </c>
      <c r="M18" s="1">
        <f>Tabelle8[[#This Row],[Menge t Nges]]/Tabelle8[[#This Row],[Anzahl Lieferscheine]]</f>
        <v>0.10956111111111112</v>
      </c>
      <c r="N18" s="1">
        <f>Tabelle8[[#This Row],[Menge t P2O5]]/Tabelle8[[#This Row],[Anzahl Lieferscheine]]</f>
        <v>9.8163333333333325E-2</v>
      </c>
    </row>
    <row r="19" spans="1:14" x14ac:dyDescent="0.2">
      <c r="A19" s="2" t="s">
        <v>5</v>
      </c>
      <c r="B19" s="2" t="s">
        <v>5</v>
      </c>
      <c r="C19" s="2" t="s">
        <v>6</v>
      </c>
      <c r="D19" s="2" t="s">
        <v>15</v>
      </c>
      <c r="E19" s="2" t="s">
        <v>24</v>
      </c>
      <c r="F19" s="2" t="s">
        <v>61</v>
      </c>
      <c r="G19" s="1">
        <v>11697.5</v>
      </c>
      <c r="H19" s="1">
        <v>9585.2999999999993</v>
      </c>
      <c r="I19" s="4">
        <v>25</v>
      </c>
      <c r="J19" s="2" t="s">
        <v>72</v>
      </c>
      <c r="K19" s="1">
        <f>Tabelle8[[#This Row],[Menge kg Nges]]/1000</f>
        <v>11.6975</v>
      </c>
      <c r="L19" s="1">
        <f>Tabelle8[[#This Row],[Menge kg P2O5]]/1000</f>
        <v>9.5853000000000002</v>
      </c>
      <c r="M19" s="1">
        <f>Tabelle8[[#This Row],[Menge t Nges]]/Tabelle8[[#This Row],[Anzahl Lieferscheine]]</f>
        <v>0.46789999999999998</v>
      </c>
      <c r="N19" s="1">
        <f>Tabelle8[[#This Row],[Menge t P2O5]]/Tabelle8[[#This Row],[Anzahl Lieferscheine]]</f>
        <v>0.38341200000000003</v>
      </c>
    </row>
    <row r="20" spans="1:14" x14ac:dyDescent="0.2">
      <c r="A20" s="2" t="s">
        <v>5</v>
      </c>
      <c r="B20" s="2" t="s">
        <v>5</v>
      </c>
      <c r="C20" s="2" t="s">
        <v>6</v>
      </c>
      <c r="D20" s="2" t="s">
        <v>15</v>
      </c>
      <c r="E20" s="2" t="s">
        <v>31</v>
      </c>
      <c r="F20" s="2" t="s">
        <v>61</v>
      </c>
      <c r="G20" s="1">
        <v>307</v>
      </c>
      <c r="H20" s="1">
        <v>187</v>
      </c>
      <c r="I20" s="4">
        <v>2</v>
      </c>
      <c r="J20" s="2" t="s">
        <v>72</v>
      </c>
      <c r="K20" s="1">
        <f>Tabelle8[[#This Row],[Menge kg Nges]]/1000</f>
        <v>0.307</v>
      </c>
      <c r="L20" s="1">
        <f>Tabelle8[[#This Row],[Menge kg P2O5]]/1000</f>
        <v>0.187</v>
      </c>
      <c r="M20" s="1">
        <f>Tabelle8[[#This Row],[Menge t Nges]]/Tabelle8[[#This Row],[Anzahl Lieferscheine]]</f>
        <v>0.1535</v>
      </c>
      <c r="N20" s="1">
        <f>Tabelle8[[#This Row],[Menge t P2O5]]/Tabelle8[[#This Row],[Anzahl Lieferscheine]]</f>
        <v>9.35E-2</v>
      </c>
    </row>
    <row r="21" spans="1:14" x14ac:dyDescent="0.2">
      <c r="A21" s="2" t="s">
        <v>5</v>
      </c>
      <c r="B21" s="2" t="s">
        <v>5</v>
      </c>
      <c r="C21" s="2" t="s">
        <v>25</v>
      </c>
      <c r="D21" s="2" t="s">
        <v>25</v>
      </c>
      <c r="E21" s="2" t="s">
        <v>26</v>
      </c>
      <c r="F21" s="2" t="s">
        <v>61</v>
      </c>
      <c r="G21" s="1">
        <v>62706.899999999987</v>
      </c>
      <c r="H21" s="1">
        <v>28038.430000000018</v>
      </c>
      <c r="I21" s="4">
        <v>95</v>
      </c>
      <c r="J21" s="2" t="s">
        <v>72</v>
      </c>
      <c r="K21" s="1">
        <f>Tabelle8[[#This Row],[Menge kg Nges]]/1000</f>
        <v>62.70689999999999</v>
      </c>
      <c r="L21" s="1">
        <f>Tabelle8[[#This Row],[Menge kg P2O5]]/1000</f>
        <v>28.03843000000002</v>
      </c>
      <c r="M21" s="1">
        <f>Tabelle8[[#This Row],[Menge t Nges]]/Tabelle8[[#This Row],[Anzahl Lieferscheine]]</f>
        <v>0.66007263157894724</v>
      </c>
      <c r="N21" s="1">
        <f>Tabelle8[[#This Row],[Menge t P2O5]]/Tabelle8[[#This Row],[Anzahl Lieferscheine]]</f>
        <v>0.29514136842105282</v>
      </c>
    </row>
    <row r="22" spans="1:14" x14ac:dyDescent="0.2">
      <c r="A22" s="2" t="s">
        <v>5</v>
      </c>
      <c r="B22" s="2" t="s">
        <v>5</v>
      </c>
      <c r="C22" s="2" t="s">
        <v>63</v>
      </c>
      <c r="D22" s="2" t="s">
        <v>63</v>
      </c>
      <c r="E22" s="2" t="s">
        <v>63</v>
      </c>
      <c r="F22" s="2" t="s">
        <v>61</v>
      </c>
      <c r="G22" s="1">
        <v>19371.47</v>
      </c>
      <c r="H22" s="1">
        <v>16590.050000000003</v>
      </c>
      <c r="I22" s="4">
        <v>38</v>
      </c>
      <c r="J22" s="2" t="s">
        <v>72</v>
      </c>
      <c r="K22" s="1">
        <f>Tabelle8[[#This Row],[Menge kg Nges]]/1000</f>
        <v>19.371470000000002</v>
      </c>
      <c r="L22" s="1">
        <f>Tabelle8[[#This Row],[Menge kg P2O5]]/1000</f>
        <v>16.590050000000002</v>
      </c>
      <c r="M22" s="1">
        <f>Tabelle8[[#This Row],[Menge t Nges]]/Tabelle8[[#This Row],[Anzahl Lieferscheine]]</f>
        <v>0.50977552631578948</v>
      </c>
      <c r="N22" s="1">
        <f>Tabelle8[[#This Row],[Menge t P2O5]]/Tabelle8[[#This Row],[Anzahl Lieferscheine]]</f>
        <v>0.43658026315789478</v>
      </c>
    </row>
    <row r="23" spans="1:14" x14ac:dyDescent="0.2">
      <c r="A23" s="2" t="s">
        <v>5</v>
      </c>
      <c r="B23" s="2" t="s">
        <v>27</v>
      </c>
      <c r="C23" s="2" t="s">
        <v>6</v>
      </c>
      <c r="D23" s="2" t="s">
        <v>7</v>
      </c>
      <c r="E23" s="2" t="s">
        <v>8</v>
      </c>
      <c r="F23" s="2" t="s">
        <v>61</v>
      </c>
      <c r="G23" s="1">
        <v>4187.5499999999993</v>
      </c>
      <c r="H23" s="1">
        <v>1522.48</v>
      </c>
      <c r="I23" s="4">
        <v>11</v>
      </c>
      <c r="J23" s="2" t="s">
        <v>72</v>
      </c>
      <c r="K23" s="1">
        <f>Tabelle8[[#This Row],[Menge kg Nges]]/1000</f>
        <v>4.187549999999999</v>
      </c>
      <c r="L23" s="1">
        <f>Tabelle8[[#This Row],[Menge kg P2O5]]/1000</f>
        <v>1.5224800000000001</v>
      </c>
      <c r="M23" s="1">
        <f>Tabelle8[[#This Row],[Menge t Nges]]/Tabelle8[[#This Row],[Anzahl Lieferscheine]]</f>
        <v>0.38068636363636355</v>
      </c>
      <c r="N23" s="1">
        <f>Tabelle8[[#This Row],[Menge t P2O5]]/Tabelle8[[#This Row],[Anzahl Lieferscheine]]</f>
        <v>0.13840727272727274</v>
      </c>
    </row>
    <row r="24" spans="1:14" x14ac:dyDescent="0.2">
      <c r="A24" s="2" t="s">
        <v>5</v>
      </c>
      <c r="B24" s="2" t="s">
        <v>27</v>
      </c>
      <c r="C24" s="2" t="s">
        <v>6</v>
      </c>
      <c r="D24" s="2" t="s">
        <v>7</v>
      </c>
      <c r="E24" s="2" t="s">
        <v>9</v>
      </c>
      <c r="F24" s="2" t="s">
        <v>61</v>
      </c>
      <c r="G24" s="1">
        <v>1834.7</v>
      </c>
      <c r="H24" s="1">
        <v>976</v>
      </c>
      <c r="I24" s="4">
        <v>9</v>
      </c>
      <c r="J24" s="2" t="s">
        <v>72</v>
      </c>
      <c r="K24" s="1">
        <f>Tabelle8[[#This Row],[Menge kg Nges]]/1000</f>
        <v>1.8347</v>
      </c>
      <c r="L24" s="1">
        <f>Tabelle8[[#This Row],[Menge kg P2O5]]/1000</f>
        <v>0.97599999999999998</v>
      </c>
      <c r="M24" s="1">
        <f>Tabelle8[[#This Row],[Menge t Nges]]/Tabelle8[[#This Row],[Anzahl Lieferscheine]]</f>
        <v>0.20385555555555557</v>
      </c>
      <c r="N24" s="1">
        <f>Tabelle8[[#This Row],[Menge t P2O5]]/Tabelle8[[#This Row],[Anzahl Lieferscheine]]</f>
        <v>0.10844444444444444</v>
      </c>
    </row>
    <row r="25" spans="1:14" x14ac:dyDescent="0.2">
      <c r="A25" s="2" t="s">
        <v>5</v>
      </c>
      <c r="B25" s="2" t="s">
        <v>27</v>
      </c>
      <c r="C25" s="2" t="s">
        <v>6</v>
      </c>
      <c r="D25" s="2" t="s">
        <v>7</v>
      </c>
      <c r="E25" s="2" t="s">
        <v>11</v>
      </c>
      <c r="F25" s="2" t="s">
        <v>61</v>
      </c>
      <c r="G25" s="1">
        <v>146.5</v>
      </c>
      <c r="H25" s="1">
        <v>68.7</v>
      </c>
      <c r="I25" s="4">
        <v>2</v>
      </c>
      <c r="J25" s="2" t="s">
        <v>72</v>
      </c>
      <c r="K25" s="1">
        <f>Tabelle8[[#This Row],[Menge kg Nges]]/1000</f>
        <v>0.14649999999999999</v>
      </c>
      <c r="L25" s="1">
        <f>Tabelle8[[#This Row],[Menge kg P2O5]]/1000</f>
        <v>6.8699999999999997E-2</v>
      </c>
      <c r="M25" s="1">
        <f>Tabelle8[[#This Row],[Menge t Nges]]/Tabelle8[[#This Row],[Anzahl Lieferscheine]]</f>
        <v>7.3249999999999996E-2</v>
      </c>
      <c r="N25" s="1">
        <f>Tabelle8[[#This Row],[Menge t P2O5]]/Tabelle8[[#This Row],[Anzahl Lieferscheine]]</f>
        <v>3.4349999999999999E-2</v>
      </c>
    </row>
    <row r="26" spans="1:14" x14ac:dyDescent="0.2">
      <c r="A26" s="2" t="s">
        <v>5</v>
      </c>
      <c r="B26" s="2" t="s">
        <v>27</v>
      </c>
      <c r="C26" s="2" t="s">
        <v>6</v>
      </c>
      <c r="D26" s="2" t="s">
        <v>7</v>
      </c>
      <c r="E26" s="2" t="s">
        <v>12</v>
      </c>
      <c r="F26" s="2" t="s">
        <v>61</v>
      </c>
      <c r="G26" s="1">
        <v>6736.95</v>
      </c>
      <c r="H26" s="1">
        <v>2775.1</v>
      </c>
      <c r="I26" s="4">
        <v>11</v>
      </c>
      <c r="J26" s="2" t="s">
        <v>72</v>
      </c>
      <c r="K26" s="1">
        <f>Tabelle8[[#This Row],[Menge kg Nges]]/1000</f>
        <v>6.7369500000000002</v>
      </c>
      <c r="L26" s="1">
        <f>Tabelle8[[#This Row],[Menge kg P2O5]]/1000</f>
        <v>2.7751000000000001</v>
      </c>
      <c r="M26" s="1">
        <f>Tabelle8[[#This Row],[Menge t Nges]]/Tabelle8[[#This Row],[Anzahl Lieferscheine]]</f>
        <v>0.61245000000000005</v>
      </c>
      <c r="N26" s="1">
        <f>Tabelle8[[#This Row],[Menge t P2O5]]/Tabelle8[[#This Row],[Anzahl Lieferscheine]]</f>
        <v>0.25228181818181822</v>
      </c>
    </row>
    <row r="27" spans="1:14" x14ac:dyDescent="0.2">
      <c r="A27" s="2" t="s">
        <v>5</v>
      </c>
      <c r="B27" s="2" t="s">
        <v>27</v>
      </c>
      <c r="C27" s="2" t="s">
        <v>6</v>
      </c>
      <c r="D27" s="2" t="s">
        <v>7</v>
      </c>
      <c r="E27" s="2" t="s">
        <v>13</v>
      </c>
      <c r="F27" s="2" t="s">
        <v>61</v>
      </c>
      <c r="G27" s="1">
        <v>1319.5</v>
      </c>
      <c r="H27" s="1">
        <v>819</v>
      </c>
      <c r="I27" s="4">
        <v>8</v>
      </c>
      <c r="J27" s="2" t="s">
        <v>72</v>
      </c>
      <c r="K27" s="1">
        <f>Tabelle8[[#This Row],[Menge kg Nges]]/1000</f>
        <v>1.3194999999999999</v>
      </c>
      <c r="L27" s="1">
        <f>Tabelle8[[#This Row],[Menge kg P2O5]]/1000</f>
        <v>0.81899999999999995</v>
      </c>
      <c r="M27" s="1">
        <f>Tabelle8[[#This Row],[Menge t Nges]]/Tabelle8[[#This Row],[Anzahl Lieferscheine]]</f>
        <v>0.16493749999999999</v>
      </c>
      <c r="N27" s="1">
        <f>Tabelle8[[#This Row],[Menge t P2O5]]/Tabelle8[[#This Row],[Anzahl Lieferscheine]]</f>
        <v>0.10237499999999999</v>
      </c>
    </row>
    <row r="28" spans="1:14" x14ac:dyDescent="0.2">
      <c r="A28" s="2" t="s">
        <v>5</v>
      </c>
      <c r="B28" s="2" t="s">
        <v>27</v>
      </c>
      <c r="C28" s="2" t="s">
        <v>6</v>
      </c>
      <c r="D28" s="2" t="s">
        <v>7</v>
      </c>
      <c r="E28" s="2" t="s">
        <v>14</v>
      </c>
      <c r="F28" s="2" t="s">
        <v>61</v>
      </c>
      <c r="G28" s="1">
        <v>468</v>
      </c>
      <c r="H28" s="1">
        <v>222</v>
      </c>
      <c r="I28" s="4">
        <v>2</v>
      </c>
      <c r="J28" s="2" t="s">
        <v>72</v>
      </c>
      <c r="K28" s="1">
        <f>Tabelle8[[#This Row],[Menge kg Nges]]/1000</f>
        <v>0.46800000000000003</v>
      </c>
      <c r="L28" s="1">
        <f>Tabelle8[[#This Row],[Menge kg P2O5]]/1000</f>
        <v>0.222</v>
      </c>
      <c r="M28" s="1">
        <f>Tabelle8[[#This Row],[Menge t Nges]]/Tabelle8[[#This Row],[Anzahl Lieferscheine]]</f>
        <v>0.23400000000000001</v>
      </c>
      <c r="N28" s="1">
        <f>Tabelle8[[#This Row],[Menge t P2O5]]/Tabelle8[[#This Row],[Anzahl Lieferscheine]]</f>
        <v>0.111</v>
      </c>
    </row>
    <row r="29" spans="1:14" x14ac:dyDescent="0.2">
      <c r="A29" s="2" t="s">
        <v>5</v>
      </c>
      <c r="B29" s="2" t="s">
        <v>27</v>
      </c>
      <c r="C29" s="2" t="s">
        <v>6</v>
      </c>
      <c r="D29" s="2" t="s">
        <v>15</v>
      </c>
      <c r="E29" s="2" t="s">
        <v>21</v>
      </c>
      <c r="F29" s="2" t="s">
        <v>61</v>
      </c>
      <c r="G29" s="1">
        <v>4053.8700000000008</v>
      </c>
      <c r="H29" s="1">
        <v>2189.11</v>
      </c>
      <c r="I29" s="4">
        <v>16</v>
      </c>
      <c r="J29" s="2" t="s">
        <v>72</v>
      </c>
      <c r="K29" s="1">
        <f>Tabelle8[[#This Row],[Menge kg Nges]]/1000</f>
        <v>4.0538700000000008</v>
      </c>
      <c r="L29" s="1">
        <f>Tabelle8[[#This Row],[Menge kg P2O5]]/1000</f>
        <v>2.1891100000000003</v>
      </c>
      <c r="M29" s="1">
        <f>Tabelle8[[#This Row],[Menge t Nges]]/Tabelle8[[#This Row],[Anzahl Lieferscheine]]</f>
        <v>0.25336687500000005</v>
      </c>
      <c r="N29" s="1">
        <f>Tabelle8[[#This Row],[Menge t P2O5]]/Tabelle8[[#This Row],[Anzahl Lieferscheine]]</f>
        <v>0.13681937500000002</v>
      </c>
    </row>
    <row r="30" spans="1:14" x14ac:dyDescent="0.2">
      <c r="A30" s="2" t="s">
        <v>5</v>
      </c>
      <c r="B30" s="2" t="s">
        <v>27</v>
      </c>
      <c r="C30" s="2" t="s">
        <v>6</v>
      </c>
      <c r="D30" s="2" t="s">
        <v>15</v>
      </c>
      <c r="E30" s="2" t="s">
        <v>9</v>
      </c>
      <c r="F30" s="2" t="s">
        <v>61</v>
      </c>
      <c r="G30" s="1">
        <v>37</v>
      </c>
      <c r="H30" s="1">
        <v>24</v>
      </c>
      <c r="I30" s="4">
        <v>1</v>
      </c>
      <c r="J30" s="2" t="s">
        <v>72</v>
      </c>
      <c r="K30" s="1">
        <f>Tabelle8[[#This Row],[Menge kg Nges]]/1000</f>
        <v>3.6999999999999998E-2</v>
      </c>
      <c r="L30" s="1">
        <f>Tabelle8[[#This Row],[Menge kg P2O5]]/1000</f>
        <v>2.4E-2</v>
      </c>
      <c r="M30" s="1">
        <f>Tabelle8[[#This Row],[Menge t Nges]]/Tabelle8[[#This Row],[Anzahl Lieferscheine]]</f>
        <v>3.6999999999999998E-2</v>
      </c>
      <c r="N30" s="1">
        <f>Tabelle8[[#This Row],[Menge t P2O5]]/Tabelle8[[#This Row],[Anzahl Lieferscheine]]</f>
        <v>2.4E-2</v>
      </c>
    </row>
    <row r="31" spans="1:14" x14ac:dyDescent="0.2">
      <c r="A31" s="2" t="s">
        <v>5</v>
      </c>
      <c r="B31" s="2" t="s">
        <v>27</v>
      </c>
      <c r="C31" s="2" t="s">
        <v>25</v>
      </c>
      <c r="D31" s="2" t="s">
        <v>25</v>
      </c>
      <c r="E31" s="2" t="s">
        <v>26</v>
      </c>
      <c r="F31" s="2" t="s">
        <v>61</v>
      </c>
      <c r="G31" s="1">
        <v>11757.2</v>
      </c>
      <c r="H31" s="1">
        <v>5142.16</v>
      </c>
      <c r="I31" s="4">
        <v>20</v>
      </c>
      <c r="J31" s="2" t="s">
        <v>72</v>
      </c>
      <c r="K31" s="1">
        <f>Tabelle8[[#This Row],[Menge kg Nges]]/1000</f>
        <v>11.757200000000001</v>
      </c>
      <c r="L31" s="1">
        <f>Tabelle8[[#This Row],[Menge kg P2O5]]/1000</f>
        <v>5.1421599999999996</v>
      </c>
      <c r="M31" s="1">
        <f>Tabelle8[[#This Row],[Menge t Nges]]/Tabelle8[[#This Row],[Anzahl Lieferscheine]]</f>
        <v>0.58786000000000005</v>
      </c>
      <c r="N31" s="1">
        <f>Tabelle8[[#This Row],[Menge t P2O5]]/Tabelle8[[#This Row],[Anzahl Lieferscheine]]</f>
        <v>0.257108</v>
      </c>
    </row>
    <row r="32" spans="1:14" x14ac:dyDescent="0.2">
      <c r="A32" s="2" t="s">
        <v>5</v>
      </c>
      <c r="B32" s="2" t="s">
        <v>45</v>
      </c>
      <c r="C32" s="2" t="s">
        <v>6</v>
      </c>
      <c r="D32" s="2" t="s">
        <v>15</v>
      </c>
      <c r="E32" s="2" t="s">
        <v>21</v>
      </c>
      <c r="F32" s="2" t="s">
        <v>61</v>
      </c>
      <c r="G32" s="1">
        <v>288</v>
      </c>
      <c r="H32" s="1">
        <v>288</v>
      </c>
      <c r="I32" s="4">
        <v>2</v>
      </c>
      <c r="J32" s="2" t="s">
        <v>72</v>
      </c>
      <c r="K32" s="1">
        <f>Tabelle8[[#This Row],[Menge kg Nges]]/1000</f>
        <v>0.28799999999999998</v>
      </c>
      <c r="L32" s="1">
        <f>Tabelle8[[#This Row],[Menge kg P2O5]]/1000</f>
        <v>0.28799999999999998</v>
      </c>
      <c r="M32" s="1">
        <f>Tabelle8[[#This Row],[Menge t Nges]]/Tabelle8[[#This Row],[Anzahl Lieferscheine]]</f>
        <v>0.14399999999999999</v>
      </c>
      <c r="N32" s="1">
        <f>Tabelle8[[#This Row],[Menge t P2O5]]/Tabelle8[[#This Row],[Anzahl Lieferscheine]]</f>
        <v>0.14399999999999999</v>
      </c>
    </row>
    <row r="33" spans="1:14" x14ac:dyDescent="0.2">
      <c r="A33" s="2" t="s">
        <v>5</v>
      </c>
      <c r="B33" s="2" t="s">
        <v>45</v>
      </c>
      <c r="C33" s="2" t="s">
        <v>25</v>
      </c>
      <c r="D33" s="2" t="s">
        <v>25</v>
      </c>
      <c r="E33" s="2" t="s">
        <v>26</v>
      </c>
      <c r="F33" s="2" t="s">
        <v>61</v>
      </c>
      <c r="G33" s="1">
        <v>819</v>
      </c>
      <c r="H33" s="1">
        <v>358.2</v>
      </c>
      <c r="I33" s="4">
        <v>1</v>
      </c>
      <c r="J33" s="2" t="s">
        <v>72</v>
      </c>
      <c r="K33" s="1">
        <f>Tabelle8[[#This Row],[Menge kg Nges]]/1000</f>
        <v>0.81899999999999995</v>
      </c>
      <c r="L33" s="1">
        <f>Tabelle8[[#This Row],[Menge kg P2O5]]/1000</f>
        <v>0.35819999999999996</v>
      </c>
      <c r="M33" s="1">
        <f>Tabelle8[[#This Row],[Menge t Nges]]/Tabelle8[[#This Row],[Anzahl Lieferscheine]]</f>
        <v>0.81899999999999995</v>
      </c>
      <c r="N33" s="1">
        <f>Tabelle8[[#This Row],[Menge t P2O5]]/Tabelle8[[#This Row],[Anzahl Lieferscheine]]</f>
        <v>0.35819999999999996</v>
      </c>
    </row>
    <row r="34" spans="1:14" x14ac:dyDescent="0.2">
      <c r="A34" s="2" t="s">
        <v>5</v>
      </c>
      <c r="B34" s="2" t="s">
        <v>28</v>
      </c>
      <c r="C34" s="2" t="s">
        <v>6</v>
      </c>
      <c r="D34" s="2" t="s">
        <v>7</v>
      </c>
      <c r="E34" s="2" t="s">
        <v>8</v>
      </c>
      <c r="F34" s="2" t="s">
        <v>61</v>
      </c>
      <c r="G34" s="1">
        <v>3434.6000000000004</v>
      </c>
      <c r="H34" s="1">
        <v>1026.9000000000001</v>
      </c>
      <c r="I34" s="4">
        <v>5</v>
      </c>
      <c r="J34" s="2" t="s">
        <v>72</v>
      </c>
      <c r="K34" s="1">
        <f>Tabelle8[[#This Row],[Menge kg Nges]]/1000</f>
        <v>3.4346000000000005</v>
      </c>
      <c r="L34" s="1">
        <f>Tabelle8[[#This Row],[Menge kg P2O5]]/1000</f>
        <v>1.0269000000000001</v>
      </c>
      <c r="M34" s="1">
        <f>Tabelle8[[#This Row],[Menge t Nges]]/Tabelle8[[#This Row],[Anzahl Lieferscheine]]</f>
        <v>0.68692000000000009</v>
      </c>
      <c r="N34" s="1">
        <f>Tabelle8[[#This Row],[Menge t P2O5]]/Tabelle8[[#This Row],[Anzahl Lieferscheine]]</f>
        <v>0.20538000000000003</v>
      </c>
    </row>
    <row r="35" spans="1:14" x14ac:dyDescent="0.2">
      <c r="A35" s="2" t="s">
        <v>5</v>
      </c>
      <c r="B35" s="2" t="s">
        <v>28</v>
      </c>
      <c r="C35" s="2" t="s">
        <v>6</v>
      </c>
      <c r="D35" s="2" t="s">
        <v>7</v>
      </c>
      <c r="E35" s="2" t="s">
        <v>9</v>
      </c>
      <c r="F35" s="2" t="s">
        <v>61</v>
      </c>
      <c r="G35" s="1">
        <v>12911.14</v>
      </c>
      <c r="H35" s="1">
        <v>5818.0300000000007</v>
      </c>
      <c r="I35" s="4">
        <v>19</v>
      </c>
      <c r="J35" s="2" t="s">
        <v>72</v>
      </c>
      <c r="K35" s="1">
        <f>Tabelle8[[#This Row],[Menge kg Nges]]/1000</f>
        <v>12.91114</v>
      </c>
      <c r="L35" s="1">
        <f>Tabelle8[[#This Row],[Menge kg P2O5]]/1000</f>
        <v>5.8180300000000003</v>
      </c>
      <c r="M35" s="1">
        <f>Tabelle8[[#This Row],[Menge t Nges]]/Tabelle8[[#This Row],[Anzahl Lieferscheine]]</f>
        <v>0.67953368421052629</v>
      </c>
      <c r="N35" s="1">
        <f>Tabelle8[[#This Row],[Menge t P2O5]]/Tabelle8[[#This Row],[Anzahl Lieferscheine]]</f>
        <v>0.3062121052631579</v>
      </c>
    </row>
    <row r="36" spans="1:14" x14ac:dyDescent="0.2">
      <c r="A36" s="2" t="s">
        <v>5</v>
      </c>
      <c r="B36" s="2" t="s">
        <v>28</v>
      </c>
      <c r="C36" s="2" t="s">
        <v>6</v>
      </c>
      <c r="D36" s="2" t="s">
        <v>7</v>
      </c>
      <c r="E36" s="2" t="s">
        <v>12</v>
      </c>
      <c r="F36" s="2" t="s">
        <v>61</v>
      </c>
      <c r="G36" s="1">
        <v>43190.149999999994</v>
      </c>
      <c r="H36" s="1">
        <v>20928.54</v>
      </c>
      <c r="I36" s="4">
        <v>19</v>
      </c>
      <c r="J36" s="2" t="s">
        <v>72</v>
      </c>
      <c r="K36" s="1">
        <f>Tabelle8[[#This Row],[Menge kg Nges]]/1000</f>
        <v>43.190149999999996</v>
      </c>
      <c r="L36" s="1">
        <f>Tabelle8[[#This Row],[Menge kg P2O5]]/1000</f>
        <v>20.928540000000002</v>
      </c>
      <c r="M36" s="1">
        <f>Tabelle8[[#This Row],[Menge t Nges]]/Tabelle8[[#This Row],[Anzahl Lieferscheine]]</f>
        <v>2.2731657894736839</v>
      </c>
      <c r="N36" s="1">
        <f>Tabelle8[[#This Row],[Menge t P2O5]]/Tabelle8[[#This Row],[Anzahl Lieferscheine]]</f>
        <v>1.1015021052631579</v>
      </c>
    </row>
    <row r="37" spans="1:14" x14ac:dyDescent="0.2">
      <c r="A37" s="2" t="s">
        <v>5</v>
      </c>
      <c r="B37" s="2" t="s">
        <v>28</v>
      </c>
      <c r="C37" s="2" t="s">
        <v>6</v>
      </c>
      <c r="D37" s="2" t="s">
        <v>7</v>
      </c>
      <c r="E37" s="2" t="s">
        <v>13</v>
      </c>
      <c r="F37" s="2" t="s">
        <v>61</v>
      </c>
      <c r="G37" s="1">
        <v>6018.65</v>
      </c>
      <c r="H37" s="1">
        <v>3494.7</v>
      </c>
      <c r="I37" s="4">
        <v>2</v>
      </c>
      <c r="J37" s="2" t="s">
        <v>72</v>
      </c>
      <c r="K37" s="1">
        <f>Tabelle8[[#This Row],[Menge kg Nges]]/1000</f>
        <v>6.0186500000000001</v>
      </c>
      <c r="L37" s="1">
        <f>Tabelle8[[#This Row],[Menge kg P2O5]]/1000</f>
        <v>3.4946999999999999</v>
      </c>
      <c r="M37" s="1">
        <f>Tabelle8[[#This Row],[Menge t Nges]]/Tabelle8[[#This Row],[Anzahl Lieferscheine]]</f>
        <v>3.009325</v>
      </c>
      <c r="N37" s="1">
        <f>Tabelle8[[#This Row],[Menge t P2O5]]/Tabelle8[[#This Row],[Anzahl Lieferscheine]]</f>
        <v>1.74735</v>
      </c>
    </row>
    <row r="38" spans="1:14" x14ac:dyDescent="0.2">
      <c r="A38" s="2" t="s">
        <v>5</v>
      </c>
      <c r="B38" s="2" t="s">
        <v>28</v>
      </c>
      <c r="C38" s="2" t="s">
        <v>6</v>
      </c>
      <c r="D38" s="2" t="s">
        <v>7</v>
      </c>
      <c r="E38" s="2" t="s">
        <v>14</v>
      </c>
      <c r="F38" s="2" t="s">
        <v>61</v>
      </c>
      <c r="G38" s="1">
        <v>830</v>
      </c>
      <c r="H38" s="1">
        <v>380</v>
      </c>
      <c r="I38" s="4">
        <v>1</v>
      </c>
      <c r="J38" s="2" t="s">
        <v>72</v>
      </c>
      <c r="K38" s="1">
        <f>Tabelle8[[#This Row],[Menge kg Nges]]/1000</f>
        <v>0.83</v>
      </c>
      <c r="L38" s="1">
        <f>Tabelle8[[#This Row],[Menge kg P2O5]]/1000</f>
        <v>0.38</v>
      </c>
      <c r="M38" s="1">
        <f>Tabelle8[[#This Row],[Menge t Nges]]/Tabelle8[[#This Row],[Anzahl Lieferscheine]]</f>
        <v>0.83</v>
      </c>
      <c r="N38" s="1">
        <f>Tabelle8[[#This Row],[Menge t P2O5]]/Tabelle8[[#This Row],[Anzahl Lieferscheine]]</f>
        <v>0.38</v>
      </c>
    </row>
    <row r="39" spans="1:14" x14ac:dyDescent="0.2">
      <c r="A39" s="2" t="s">
        <v>5</v>
      </c>
      <c r="B39" s="2" t="s">
        <v>28</v>
      </c>
      <c r="C39" s="2" t="s">
        <v>6</v>
      </c>
      <c r="D39" s="2" t="s">
        <v>15</v>
      </c>
      <c r="E39" s="2" t="s">
        <v>8</v>
      </c>
      <c r="F39" s="2" t="s">
        <v>61</v>
      </c>
      <c r="G39" s="1">
        <v>900</v>
      </c>
      <c r="H39" s="1">
        <v>495</v>
      </c>
      <c r="I39" s="4">
        <v>1</v>
      </c>
      <c r="J39" s="2" t="s">
        <v>72</v>
      </c>
      <c r="K39" s="1">
        <f>Tabelle8[[#This Row],[Menge kg Nges]]/1000</f>
        <v>0.9</v>
      </c>
      <c r="L39" s="1">
        <f>Tabelle8[[#This Row],[Menge kg P2O5]]/1000</f>
        <v>0.495</v>
      </c>
      <c r="M39" s="1">
        <f>Tabelle8[[#This Row],[Menge t Nges]]/Tabelle8[[#This Row],[Anzahl Lieferscheine]]</f>
        <v>0.9</v>
      </c>
      <c r="N39" s="1">
        <f>Tabelle8[[#This Row],[Menge t P2O5]]/Tabelle8[[#This Row],[Anzahl Lieferscheine]]</f>
        <v>0.495</v>
      </c>
    </row>
    <row r="40" spans="1:14" x14ac:dyDescent="0.2">
      <c r="A40" s="2" t="s">
        <v>5</v>
      </c>
      <c r="B40" s="2" t="s">
        <v>28</v>
      </c>
      <c r="C40" s="2" t="s">
        <v>6</v>
      </c>
      <c r="D40" s="2" t="s">
        <v>15</v>
      </c>
      <c r="E40" s="2" t="s">
        <v>18</v>
      </c>
      <c r="F40" s="2" t="s">
        <v>61</v>
      </c>
      <c r="G40" s="1">
        <v>6358.7999999999993</v>
      </c>
      <c r="H40" s="1">
        <v>4813.6000000000004</v>
      </c>
      <c r="I40" s="4">
        <v>6</v>
      </c>
      <c r="J40" s="2" t="s">
        <v>72</v>
      </c>
      <c r="K40" s="1">
        <f>Tabelle8[[#This Row],[Menge kg Nges]]/1000</f>
        <v>6.3587999999999996</v>
      </c>
      <c r="L40" s="1">
        <f>Tabelle8[[#This Row],[Menge kg P2O5]]/1000</f>
        <v>4.8136000000000001</v>
      </c>
      <c r="M40" s="1">
        <f>Tabelle8[[#This Row],[Menge t Nges]]/Tabelle8[[#This Row],[Anzahl Lieferscheine]]</f>
        <v>1.0597999999999999</v>
      </c>
      <c r="N40" s="1">
        <f>Tabelle8[[#This Row],[Menge t P2O5]]/Tabelle8[[#This Row],[Anzahl Lieferscheine]]</f>
        <v>0.80226666666666668</v>
      </c>
    </row>
    <row r="41" spans="1:14" x14ac:dyDescent="0.2">
      <c r="A41" s="2" t="s">
        <v>5</v>
      </c>
      <c r="B41" s="2" t="s">
        <v>28</v>
      </c>
      <c r="C41" s="2" t="s">
        <v>6</v>
      </c>
      <c r="D41" s="2" t="s">
        <v>15</v>
      </c>
      <c r="E41" s="2" t="s">
        <v>19</v>
      </c>
      <c r="F41" s="2" t="s">
        <v>61</v>
      </c>
      <c r="G41" s="1">
        <v>1080</v>
      </c>
      <c r="H41" s="1">
        <v>1098</v>
      </c>
      <c r="I41" s="4">
        <v>2</v>
      </c>
      <c r="J41" s="2" t="s">
        <v>72</v>
      </c>
      <c r="K41" s="1">
        <f>Tabelle8[[#This Row],[Menge kg Nges]]/1000</f>
        <v>1.08</v>
      </c>
      <c r="L41" s="1">
        <f>Tabelle8[[#This Row],[Menge kg P2O5]]/1000</f>
        <v>1.0980000000000001</v>
      </c>
      <c r="M41" s="1">
        <f>Tabelle8[[#This Row],[Menge t Nges]]/Tabelle8[[#This Row],[Anzahl Lieferscheine]]</f>
        <v>0.54</v>
      </c>
      <c r="N41" s="1">
        <f>Tabelle8[[#This Row],[Menge t P2O5]]/Tabelle8[[#This Row],[Anzahl Lieferscheine]]</f>
        <v>0.54900000000000004</v>
      </c>
    </row>
    <row r="42" spans="1:14" x14ac:dyDescent="0.2">
      <c r="A42" s="2" t="s">
        <v>5</v>
      </c>
      <c r="B42" s="2" t="s">
        <v>28</v>
      </c>
      <c r="C42" s="2" t="s">
        <v>6</v>
      </c>
      <c r="D42" s="2" t="s">
        <v>15</v>
      </c>
      <c r="E42" s="2" t="s">
        <v>20</v>
      </c>
      <c r="F42" s="2" t="s">
        <v>61</v>
      </c>
      <c r="G42" s="1">
        <v>518.4</v>
      </c>
      <c r="H42" s="1">
        <v>421.2</v>
      </c>
      <c r="I42" s="4">
        <v>8</v>
      </c>
      <c r="J42" s="2" t="s">
        <v>72</v>
      </c>
      <c r="K42" s="1">
        <f>Tabelle8[[#This Row],[Menge kg Nges]]/1000</f>
        <v>0.51839999999999997</v>
      </c>
      <c r="L42" s="1">
        <f>Tabelle8[[#This Row],[Menge kg P2O5]]/1000</f>
        <v>0.42119999999999996</v>
      </c>
      <c r="M42" s="1">
        <f>Tabelle8[[#This Row],[Menge t Nges]]/Tabelle8[[#This Row],[Anzahl Lieferscheine]]</f>
        <v>6.4799999999999996E-2</v>
      </c>
      <c r="N42" s="1">
        <f>Tabelle8[[#This Row],[Menge t P2O5]]/Tabelle8[[#This Row],[Anzahl Lieferscheine]]</f>
        <v>5.2649999999999995E-2</v>
      </c>
    </row>
    <row r="43" spans="1:14" x14ac:dyDescent="0.2">
      <c r="A43" s="2" t="s">
        <v>5</v>
      </c>
      <c r="B43" s="2" t="s">
        <v>28</v>
      </c>
      <c r="C43" s="2" t="s">
        <v>6</v>
      </c>
      <c r="D43" s="2" t="s">
        <v>15</v>
      </c>
      <c r="E43" s="2" t="s">
        <v>21</v>
      </c>
      <c r="F43" s="2" t="s">
        <v>61</v>
      </c>
      <c r="G43" s="1">
        <v>10886.57</v>
      </c>
      <c r="H43" s="1">
        <v>5812.66</v>
      </c>
      <c r="I43" s="4">
        <v>27</v>
      </c>
      <c r="J43" s="2" t="s">
        <v>72</v>
      </c>
      <c r="K43" s="1">
        <f>Tabelle8[[#This Row],[Menge kg Nges]]/1000</f>
        <v>10.886569999999999</v>
      </c>
      <c r="L43" s="1">
        <f>Tabelle8[[#This Row],[Menge kg P2O5]]/1000</f>
        <v>5.8126600000000002</v>
      </c>
      <c r="M43" s="1">
        <f>Tabelle8[[#This Row],[Menge t Nges]]/Tabelle8[[#This Row],[Anzahl Lieferscheine]]</f>
        <v>0.40320629629629628</v>
      </c>
      <c r="N43" s="1">
        <f>Tabelle8[[#This Row],[Menge t P2O5]]/Tabelle8[[#This Row],[Anzahl Lieferscheine]]</f>
        <v>0.2152837037037037</v>
      </c>
    </row>
    <row r="44" spans="1:14" x14ac:dyDescent="0.2">
      <c r="A44" s="2" t="s">
        <v>5</v>
      </c>
      <c r="B44" s="2" t="s">
        <v>28</v>
      </c>
      <c r="C44" s="2" t="s">
        <v>6</v>
      </c>
      <c r="D44" s="2" t="s">
        <v>15</v>
      </c>
      <c r="E44" s="2" t="s">
        <v>9</v>
      </c>
      <c r="F44" s="2" t="s">
        <v>61</v>
      </c>
      <c r="G44" s="1">
        <v>1811.6000000000001</v>
      </c>
      <c r="H44" s="1">
        <v>847.05</v>
      </c>
      <c r="I44" s="4">
        <v>9</v>
      </c>
      <c r="J44" s="2" t="s">
        <v>72</v>
      </c>
      <c r="K44" s="1">
        <f>Tabelle8[[#This Row],[Menge kg Nges]]/1000</f>
        <v>1.8116000000000001</v>
      </c>
      <c r="L44" s="1">
        <f>Tabelle8[[#This Row],[Menge kg P2O5]]/1000</f>
        <v>0.84704999999999997</v>
      </c>
      <c r="M44" s="1">
        <f>Tabelle8[[#This Row],[Menge t Nges]]/Tabelle8[[#This Row],[Anzahl Lieferscheine]]</f>
        <v>0.20128888888888891</v>
      </c>
      <c r="N44" s="1">
        <f>Tabelle8[[#This Row],[Menge t P2O5]]/Tabelle8[[#This Row],[Anzahl Lieferscheine]]</f>
        <v>9.4116666666666668E-2</v>
      </c>
    </row>
    <row r="45" spans="1:14" x14ac:dyDescent="0.2">
      <c r="A45" s="2" t="s">
        <v>5</v>
      </c>
      <c r="B45" s="2" t="s">
        <v>28</v>
      </c>
      <c r="C45" s="2" t="s">
        <v>6</v>
      </c>
      <c r="D45" s="2" t="s">
        <v>15</v>
      </c>
      <c r="E45" s="2" t="s">
        <v>10</v>
      </c>
      <c r="F45" s="2" t="s">
        <v>61</v>
      </c>
      <c r="G45" s="1">
        <v>4619.75</v>
      </c>
      <c r="H45" s="1">
        <v>2057.5500000000002</v>
      </c>
      <c r="I45" s="4">
        <v>6</v>
      </c>
      <c r="J45" s="2" t="s">
        <v>72</v>
      </c>
      <c r="K45" s="1">
        <f>Tabelle8[[#This Row],[Menge kg Nges]]/1000</f>
        <v>4.6197499999999998</v>
      </c>
      <c r="L45" s="1">
        <f>Tabelle8[[#This Row],[Menge kg P2O5]]/1000</f>
        <v>2.05755</v>
      </c>
      <c r="M45" s="1">
        <f>Tabelle8[[#This Row],[Menge t Nges]]/Tabelle8[[#This Row],[Anzahl Lieferscheine]]</f>
        <v>0.7699583333333333</v>
      </c>
      <c r="N45" s="1">
        <f>Tabelle8[[#This Row],[Menge t P2O5]]/Tabelle8[[#This Row],[Anzahl Lieferscheine]]</f>
        <v>0.34292499999999998</v>
      </c>
    </row>
    <row r="46" spans="1:14" x14ac:dyDescent="0.2">
      <c r="A46" s="2" t="s">
        <v>5</v>
      </c>
      <c r="B46" s="2" t="s">
        <v>28</v>
      </c>
      <c r="C46" s="2" t="s">
        <v>6</v>
      </c>
      <c r="D46" s="2" t="s">
        <v>15</v>
      </c>
      <c r="E46" s="2" t="s">
        <v>23</v>
      </c>
      <c r="F46" s="2" t="s">
        <v>61</v>
      </c>
      <c r="G46" s="1">
        <v>820</v>
      </c>
      <c r="H46" s="1">
        <v>370</v>
      </c>
      <c r="I46" s="4">
        <v>1</v>
      </c>
      <c r="J46" s="2" t="s">
        <v>72</v>
      </c>
      <c r="K46" s="1">
        <f>Tabelle8[[#This Row],[Menge kg Nges]]/1000</f>
        <v>0.82</v>
      </c>
      <c r="L46" s="1">
        <f>Tabelle8[[#This Row],[Menge kg P2O5]]/1000</f>
        <v>0.37</v>
      </c>
      <c r="M46" s="1">
        <f>Tabelle8[[#This Row],[Menge t Nges]]/Tabelle8[[#This Row],[Anzahl Lieferscheine]]</f>
        <v>0.82</v>
      </c>
      <c r="N46" s="1">
        <f>Tabelle8[[#This Row],[Menge t P2O5]]/Tabelle8[[#This Row],[Anzahl Lieferscheine]]</f>
        <v>0.37</v>
      </c>
    </row>
    <row r="47" spans="1:14" x14ac:dyDescent="0.2">
      <c r="A47" s="2" t="s">
        <v>5</v>
      </c>
      <c r="B47" s="2" t="s">
        <v>28</v>
      </c>
      <c r="C47" s="2" t="s">
        <v>25</v>
      </c>
      <c r="D47" s="2" t="s">
        <v>25</v>
      </c>
      <c r="E47" s="2" t="s">
        <v>26</v>
      </c>
      <c r="F47" s="2" t="s">
        <v>61</v>
      </c>
      <c r="G47" s="1">
        <v>24236.1</v>
      </c>
      <c r="H47" s="1">
        <v>10642.18</v>
      </c>
      <c r="I47" s="4">
        <v>15</v>
      </c>
      <c r="J47" s="2" t="s">
        <v>72</v>
      </c>
      <c r="K47" s="1">
        <f>Tabelle8[[#This Row],[Menge kg Nges]]/1000</f>
        <v>24.236099999999997</v>
      </c>
      <c r="L47" s="1">
        <f>Tabelle8[[#This Row],[Menge kg P2O5]]/1000</f>
        <v>10.64218</v>
      </c>
      <c r="M47" s="1">
        <f>Tabelle8[[#This Row],[Menge t Nges]]/Tabelle8[[#This Row],[Anzahl Lieferscheine]]</f>
        <v>1.6157399999999997</v>
      </c>
      <c r="N47" s="1">
        <f>Tabelle8[[#This Row],[Menge t P2O5]]/Tabelle8[[#This Row],[Anzahl Lieferscheine]]</f>
        <v>0.7094786666666667</v>
      </c>
    </row>
    <row r="48" spans="1:14" x14ac:dyDescent="0.2">
      <c r="A48" s="2" t="s">
        <v>5</v>
      </c>
      <c r="B48" s="2" t="s">
        <v>28</v>
      </c>
      <c r="C48" s="2" t="s">
        <v>63</v>
      </c>
      <c r="D48" s="2" t="s">
        <v>63</v>
      </c>
      <c r="E48" s="2" t="s">
        <v>63</v>
      </c>
      <c r="F48" s="2" t="s">
        <v>61</v>
      </c>
      <c r="G48" s="1">
        <v>3615.5</v>
      </c>
      <c r="H48" s="1">
        <v>2281.5</v>
      </c>
      <c r="I48" s="4">
        <v>4</v>
      </c>
      <c r="J48" s="2" t="s">
        <v>72</v>
      </c>
      <c r="K48" s="1">
        <f>Tabelle8[[#This Row],[Menge kg Nges]]/1000</f>
        <v>3.6154999999999999</v>
      </c>
      <c r="L48" s="1">
        <f>Tabelle8[[#This Row],[Menge kg P2O5]]/1000</f>
        <v>2.2814999999999999</v>
      </c>
      <c r="M48" s="1">
        <f>Tabelle8[[#This Row],[Menge t Nges]]/Tabelle8[[#This Row],[Anzahl Lieferscheine]]</f>
        <v>0.90387499999999998</v>
      </c>
      <c r="N48" s="1">
        <f>Tabelle8[[#This Row],[Menge t P2O5]]/Tabelle8[[#This Row],[Anzahl Lieferscheine]]</f>
        <v>0.57037499999999997</v>
      </c>
    </row>
    <row r="49" spans="1:14" x14ac:dyDescent="0.2">
      <c r="A49" s="2" t="s">
        <v>29</v>
      </c>
      <c r="B49" s="2" t="s">
        <v>29</v>
      </c>
      <c r="C49" s="2" t="s">
        <v>6</v>
      </c>
      <c r="D49" s="2" t="s">
        <v>7</v>
      </c>
      <c r="E49" s="2" t="s">
        <v>9</v>
      </c>
      <c r="F49" s="2" t="s">
        <v>61</v>
      </c>
      <c r="G49" s="1">
        <v>44026.44000000001</v>
      </c>
      <c r="H49" s="1">
        <v>18382.419999999998</v>
      </c>
      <c r="I49" s="4">
        <v>134</v>
      </c>
      <c r="J49" s="2" t="s">
        <v>72</v>
      </c>
      <c r="K49" s="1">
        <f>Tabelle8[[#This Row],[Menge kg Nges]]/1000</f>
        <v>44.026440000000008</v>
      </c>
      <c r="L49" s="1">
        <f>Tabelle8[[#This Row],[Menge kg P2O5]]/1000</f>
        <v>18.38242</v>
      </c>
      <c r="M49" s="1">
        <f>Tabelle8[[#This Row],[Menge t Nges]]/Tabelle8[[#This Row],[Anzahl Lieferscheine]]</f>
        <v>0.32855552238805974</v>
      </c>
      <c r="N49" s="1">
        <f>Tabelle8[[#This Row],[Menge t P2O5]]/Tabelle8[[#This Row],[Anzahl Lieferscheine]]</f>
        <v>0.13718223880597014</v>
      </c>
    </row>
    <row r="50" spans="1:14" x14ac:dyDescent="0.2">
      <c r="A50" s="2" t="s">
        <v>29</v>
      </c>
      <c r="B50" s="2" t="s">
        <v>29</v>
      </c>
      <c r="C50" s="2" t="s">
        <v>6</v>
      </c>
      <c r="D50" s="2" t="s">
        <v>7</v>
      </c>
      <c r="E50" s="2" t="s">
        <v>10</v>
      </c>
      <c r="F50" s="2" t="s">
        <v>61</v>
      </c>
      <c r="G50" s="1">
        <v>6039.44</v>
      </c>
      <c r="H50" s="1">
        <v>2367.3599999999997</v>
      </c>
      <c r="I50" s="4">
        <v>17</v>
      </c>
      <c r="J50" s="2" t="s">
        <v>72</v>
      </c>
      <c r="K50" s="1">
        <f>Tabelle8[[#This Row],[Menge kg Nges]]/1000</f>
        <v>6.0394399999999999</v>
      </c>
      <c r="L50" s="1">
        <f>Tabelle8[[#This Row],[Menge kg P2O5]]/1000</f>
        <v>2.3673599999999997</v>
      </c>
      <c r="M50" s="1">
        <f>Tabelle8[[#This Row],[Menge t Nges]]/Tabelle8[[#This Row],[Anzahl Lieferscheine]]</f>
        <v>0.35526117647058825</v>
      </c>
      <c r="N50" s="1">
        <f>Tabelle8[[#This Row],[Menge t P2O5]]/Tabelle8[[#This Row],[Anzahl Lieferscheine]]</f>
        <v>0.13925647058823529</v>
      </c>
    </row>
    <row r="51" spans="1:14" x14ac:dyDescent="0.2">
      <c r="A51" s="2" t="s">
        <v>29</v>
      </c>
      <c r="B51" s="2" t="s">
        <v>29</v>
      </c>
      <c r="C51" s="2" t="s">
        <v>6</v>
      </c>
      <c r="D51" s="2" t="s">
        <v>7</v>
      </c>
      <c r="E51" s="2" t="s">
        <v>11</v>
      </c>
      <c r="F51" s="2" t="s">
        <v>61</v>
      </c>
      <c r="G51" s="1">
        <v>3536.6599999999994</v>
      </c>
      <c r="H51" s="1">
        <v>1562.4200000000003</v>
      </c>
      <c r="I51" s="4">
        <v>18</v>
      </c>
      <c r="J51" s="2" t="s">
        <v>72</v>
      </c>
      <c r="K51" s="1">
        <f>Tabelle8[[#This Row],[Menge kg Nges]]/1000</f>
        <v>3.5366599999999995</v>
      </c>
      <c r="L51" s="1">
        <f>Tabelle8[[#This Row],[Menge kg P2O5]]/1000</f>
        <v>1.5624200000000004</v>
      </c>
      <c r="M51" s="1">
        <f>Tabelle8[[#This Row],[Menge t Nges]]/Tabelle8[[#This Row],[Anzahl Lieferscheine]]</f>
        <v>0.19648111111111108</v>
      </c>
      <c r="N51" s="1">
        <f>Tabelle8[[#This Row],[Menge t P2O5]]/Tabelle8[[#This Row],[Anzahl Lieferscheine]]</f>
        <v>8.6801111111111134E-2</v>
      </c>
    </row>
    <row r="52" spans="1:14" x14ac:dyDescent="0.2">
      <c r="A52" s="2" t="s">
        <v>29</v>
      </c>
      <c r="B52" s="2" t="s">
        <v>29</v>
      </c>
      <c r="C52" s="2" t="s">
        <v>6</v>
      </c>
      <c r="D52" s="2" t="s">
        <v>7</v>
      </c>
      <c r="E52" s="2" t="s">
        <v>12</v>
      </c>
      <c r="F52" s="2" t="s">
        <v>61</v>
      </c>
      <c r="G52" s="1">
        <v>26514.039999999997</v>
      </c>
      <c r="H52" s="1">
        <v>11379.889999999998</v>
      </c>
      <c r="I52" s="4">
        <v>73</v>
      </c>
      <c r="J52" s="2" t="s">
        <v>72</v>
      </c>
      <c r="K52" s="1">
        <f>Tabelle8[[#This Row],[Menge kg Nges]]/1000</f>
        <v>26.514039999999998</v>
      </c>
      <c r="L52" s="1">
        <f>Tabelle8[[#This Row],[Menge kg P2O5]]/1000</f>
        <v>11.379889999999998</v>
      </c>
      <c r="M52" s="1">
        <f>Tabelle8[[#This Row],[Menge t Nges]]/Tabelle8[[#This Row],[Anzahl Lieferscheine]]</f>
        <v>0.36320602739726027</v>
      </c>
      <c r="N52" s="1">
        <f>Tabelle8[[#This Row],[Menge t P2O5]]/Tabelle8[[#This Row],[Anzahl Lieferscheine]]</f>
        <v>0.155888904109589</v>
      </c>
    </row>
    <row r="53" spans="1:14" x14ac:dyDescent="0.2">
      <c r="A53" s="2" t="s">
        <v>29</v>
      </c>
      <c r="B53" s="2" t="s">
        <v>29</v>
      </c>
      <c r="C53" s="2" t="s">
        <v>6</v>
      </c>
      <c r="D53" s="2" t="s">
        <v>7</v>
      </c>
      <c r="E53" s="2" t="s">
        <v>13</v>
      </c>
      <c r="F53" s="2" t="s">
        <v>61</v>
      </c>
      <c r="G53" s="1">
        <v>5034.7900000000009</v>
      </c>
      <c r="H53" s="1">
        <v>2839.76</v>
      </c>
      <c r="I53" s="4">
        <v>22</v>
      </c>
      <c r="J53" s="2" t="s">
        <v>72</v>
      </c>
      <c r="K53" s="1">
        <f>Tabelle8[[#This Row],[Menge kg Nges]]/1000</f>
        <v>5.034790000000001</v>
      </c>
      <c r="L53" s="1">
        <f>Tabelle8[[#This Row],[Menge kg P2O5]]/1000</f>
        <v>2.8397600000000001</v>
      </c>
      <c r="M53" s="1">
        <f>Tabelle8[[#This Row],[Menge t Nges]]/Tabelle8[[#This Row],[Anzahl Lieferscheine]]</f>
        <v>0.22885409090909095</v>
      </c>
      <c r="N53" s="1">
        <f>Tabelle8[[#This Row],[Menge t P2O5]]/Tabelle8[[#This Row],[Anzahl Lieferscheine]]</f>
        <v>0.12908</v>
      </c>
    </row>
    <row r="54" spans="1:14" x14ac:dyDescent="0.2">
      <c r="A54" s="2" t="s">
        <v>29</v>
      </c>
      <c r="B54" s="2" t="s">
        <v>29</v>
      </c>
      <c r="C54" s="2" t="s">
        <v>6</v>
      </c>
      <c r="D54" s="2" t="s">
        <v>7</v>
      </c>
      <c r="E54" s="2" t="s">
        <v>14</v>
      </c>
      <c r="F54" s="2" t="s">
        <v>61</v>
      </c>
      <c r="G54" s="1">
        <v>27380.300000000003</v>
      </c>
      <c r="H54" s="1">
        <v>15296.849999999999</v>
      </c>
      <c r="I54" s="4">
        <v>66</v>
      </c>
      <c r="J54" s="2" t="s">
        <v>72</v>
      </c>
      <c r="K54" s="1">
        <f>Tabelle8[[#This Row],[Menge kg Nges]]/1000</f>
        <v>27.380300000000002</v>
      </c>
      <c r="L54" s="1">
        <f>Tabelle8[[#This Row],[Menge kg P2O5]]/1000</f>
        <v>15.296849999999999</v>
      </c>
      <c r="M54" s="1">
        <f>Tabelle8[[#This Row],[Menge t Nges]]/Tabelle8[[#This Row],[Anzahl Lieferscheine]]</f>
        <v>0.41485303030303033</v>
      </c>
      <c r="N54" s="1">
        <f>Tabelle8[[#This Row],[Menge t P2O5]]/Tabelle8[[#This Row],[Anzahl Lieferscheine]]</f>
        <v>0.23177045454545453</v>
      </c>
    </row>
    <row r="55" spans="1:14" x14ac:dyDescent="0.2">
      <c r="A55" s="2" t="s">
        <v>29</v>
      </c>
      <c r="B55" s="2" t="s">
        <v>29</v>
      </c>
      <c r="C55" s="2" t="s">
        <v>6</v>
      </c>
      <c r="D55" s="2" t="s">
        <v>15</v>
      </c>
      <c r="E55" s="2" t="s">
        <v>17</v>
      </c>
      <c r="F55" s="2" t="s">
        <v>61</v>
      </c>
      <c r="G55" s="1">
        <v>150</v>
      </c>
      <c r="H55" s="1">
        <v>75</v>
      </c>
      <c r="I55" s="4">
        <v>1</v>
      </c>
      <c r="J55" s="2" t="s">
        <v>72</v>
      </c>
      <c r="K55" s="1">
        <f>Tabelle8[[#This Row],[Menge kg Nges]]/1000</f>
        <v>0.15</v>
      </c>
      <c r="L55" s="1">
        <f>Tabelle8[[#This Row],[Menge kg P2O5]]/1000</f>
        <v>7.4999999999999997E-2</v>
      </c>
      <c r="M55" s="1">
        <f>Tabelle8[[#This Row],[Menge t Nges]]/Tabelle8[[#This Row],[Anzahl Lieferscheine]]</f>
        <v>0.15</v>
      </c>
      <c r="N55" s="1">
        <f>Tabelle8[[#This Row],[Menge t P2O5]]/Tabelle8[[#This Row],[Anzahl Lieferscheine]]</f>
        <v>7.4999999999999997E-2</v>
      </c>
    </row>
    <row r="56" spans="1:14" x14ac:dyDescent="0.2">
      <c r="A56" s="2" t="s">
        <v>29</v>
      </c>
      <c r="B56" s="2" t="s">
        <v>29</v>
      </c>
      <c r="C56" s="2" t="s">
        <v>6</v>
      </c>
      <c r="D56" s="2" t="s">
        <v>15</v>
      </c>
      <c r="E56" s="2" t="s">
        <v>18</v>
      </c>
      <c r="F56" s="2" t="s">
        <v>61</v>
      </c>
      <c r="G56" s="1">
        <v>1663.1999999999998</v>
      </c>
      <c r="H56" s="1">
        <v>1346.4</v>
      </c>
      <c r="I56" s="4">
        <v>5</v>
      </c>
      <c r="J56" s="2" t="s">
        <v>72</v>
      </c>
      <c r="K56" s="1">
        <f>Tabelle8[[#This Row],[Menge kg Nges]]/1000</f>
        <v>1.6631999999999998</v>
      </c>
      <c r="L56" s="1">
        <f>Tabelle8[[#This Row],[Menge kg P2O5]]/1000</f>
        <v>1.3464</v>
      </c>
      <c r="M56" s="1">
        <f>Tabelle8[[#This Row],[Menge t Nges]]/Tabelle8[[#This Row],[Anzahl Lieferscheine]]</f>
        <v>0.33263999999999994</v>
      </c>
      <c r="N56" s="1">
        <f>Tabelle8[[#This Row],[Menge t P2O5]]/Tabelle8[[#This Row],[Anzahl Lieferscheine]]</f>
        <v>0.26928000000000002</v>
      </c>
    </row>
    <row r="57" spans="1:14" x14ac:dyDescent="0.2">
      <c r="A57" s="2" t="s">
        <v>29</v>
      </c>
      <c r="B57" s="2" t="s">
        <v>29</v>
      </c>
      <c r="C57" s="2" t="s">
        <v>6</v>
      </c>
      <c r="D57" s="2" t="s">
        <v>15</v>
      </c>
      <c r="E57" s="2" t="s">
        <v>20</v>
      </c>
      <c r="F57" s="2" t="s">
        <v>61</v>
      </c>
      <c r="G57" s="1">
        <v>1953.36</v>
      </c>
      <c r="H57" s="1">
        <v>1296</v>
      </c>
      <c r="I57" s="4">
        <v>13</v>
      </c>
      <c r="J57" s="2" t="s">
        <v>72</v>
      </c>
      <c r="K57" s="1">
        <f>Tabelle8[[#This Row],[Menge kg Nges]]/1000</f>
        <v>1.95336</v>
      </c>
      <c r="L57" s="1">
        <f>Tabelle8[[#This Row],[Menge kg P2O5]]/1000</f>
        <v>1.296</v>
      </c>
      <c r="M57" s="1">
        <f>Tabelle8[[#This Row],[Menge t Nges]]/Tabelle8[[#This Row],[Anzahl Lieferscheine]]</f>
        <v>0.15025846153846154</v>
      </c>
      <c r="N57" s="1">
        <f>Tabelle8[[#This Row],[Menge t P2O5]]/Tabelle8[[#This Row],[Anzahl Lieferscheine]]</f>
        <v>9.9692307692307691E-2</v>
      </c>
    </row>
    <row r="58" spans="1:14" x14ac:dyDescent="0.2">
      <c r="A58" s="2" t="s">
        <v>29</v>
      </c>
      <c r="B58" s="2" t="s">
        <v>29</v>
      </c>
      <c r="C58" s="2" t="s">
        <v>6</v>
      </c>
      <c r="D58" s="2" t="s">
        <v>15</v>
      </c>
      <c r="E58" s="2" t="s">
        <v>21</v>
      </c>
      <c r="F58" s="2" t="s">
        <v>61</v>
      </c>
      <c r="G58" s="1">
        <v>4977.4000000000005</v>
      </c>
      <c r="H58" s="1">
        <v>2669.5899999999997</v>
      </c>
      <c r="I58" s="4">
        <v>16</v>
      </c>
      <c r="J58" s="2" t="s">
        <v>72</v>
      </c>
      <c r="K58" s="1">
        <f>Tabelle8[[#This Row],[Menge kg Nges]]/1000</f>
        <v>4.9774000000000003</v>
      </c>
      <c r="L58" s="1">
        <f>Tabelle8[[#This Row],[Menge kg P2O5]]/1000</f>
        <v>2.6695899999999999</v>
      </c>
      <c r="M58" s="1">
        <f>Tabelle8[[#This Row],[Menge t Nges]]/Tabelle8[[#This Row],[Anzahl Lieferscheine]]</f>
        <v>0.31108750000000002</v>
      </c>
      <c r="N58" s="1">
        <f>Tabelle8[[#This Row],[Menge t P2O5]]/Tabelle8[[#This Row],[Anzahl Lieferscheine]]</f>
        <v>0.16684937499999999</v>
      </c>
    </row>
    <row r="59" spans="1:14" x14ac:dyDescent="0.2">
      <c r="A59" s="2" t="s">
        <v>29</v>
      </c>
      <c r="B59" s="2" t="s">
        <v>29</v>
      </c>
      <c r="C59" s="2" t="s">
        <v>6</v>
      </c>
      <c r="D59" s="2" t="s">
        <v>15</v>
      </c>
      <c r="E59" s="2" t="s">
        <v>9</v>
      </c>
      <c r="F59" s="2" t="s">
        <v>61</v>
      </c>
      <c r="G59" s="1">
        <v>3022.72</v>
      </c>
      <c r="H59" s="1">
        <v>1894.9</v>
      </c>
      <c r="I59" s="4">
        <v>5</v>
      </c>
      <c r="J59" s="2" t="s">
        <v>72</v>
      </c>
      <c r="K59" s="1">
        <f>Tabelle8[[#This Row],[Menge kg Nges]]/1000</f>
        <v>3.0227199999999996</v>
      </c>
      <c r="L59" s="1">
        <f>Tabelle8[[#This Row],[Menge kg P2O5]]/1000</f>
        <v>1.8949</v>
      </c>
      <c r="M59" s="1">
        <f>Tabelle8[[#This Row],[Menge t Nges]]/Tabelle8[[#This Row],[Anzahl Lieferscheine]]</f>
        <v>0.60454399999999997</v>
      </c>
      <c r="N59" s="1">
        <f>Tabelle8[[#This Row],[Menge t P2O5]]/Tabelle8[[#This Row],[Anzahl Lieferscheine]]</f>
        <v>0.37897999999999998</v>
      </c>
    </row>
    <row r="60" spans="1:14" x14ac:dyDescent="0.2">
      <c r="A60" s="2" t="s">
        <v>29</v>
      </c>
      <c r="B60" s="2" t="s">
        <v>29</v>
      </c>
      <c r="C60" s="2" t="s">
        <v>6</v>
      </c>
      <c r="D60" s="2" t="s">
        <v>15</v>
      </c>
      <c r="E60" s="2" t="s">
        <v>10</v>
      </c>
      <c r="F60" s="2" t="s">
        <v>61</v>
      </c>
      <c r="G60" s="1">
        <v>911.25</v>
      </c>
      <c r="H60" s="1">
        <v>389.25</v>
      </c>
      <c r="I60" s="4">
        <v>5</v>
      </c>
      <c r="J60" s="2" t="s">
        <v>72</v>
      </c>
      <c r="K60" s="1">
        <f>Tabelle8[[#This Row],[Menge kg Nges]]/1000</f>
        <v>0.91125</v>
      </c>
      <c r="L60" s="1">
        <f>Tabelle8[[#This Row],[Menge kg P2O5]]/1000</f>
        <v>0.38924999999999998</v>
      </c>
      <c r="M60" s="1">
        <f>Tabelle8[[#This Row],[Menge t Nges]]/Tabelle8[[#This Row],[Anzahl Lieferscheine]]</f>
        <v>0.18225</v>
      </c>
      <c r="N60" s="1">
        <f>Tabelle8[[#This Row],[Menge t P2O5]]/Tabelle8[[#This Row],[Anzahl Lieferscheine]]</f>
        <v>7.7850000000000003E-2</v>
      </c>
    </row>
    <row r="61" spans="1:14" x14ac:dyDescent="0.2">
      <c r="A61" s="2" t="s">
        <v>29</v>
      </c>
      <c r="B61" s="2" t="s">
        <v>29</v>
      </c>
      <c r="C61" s="2" t="s">
        <v>6</v>
      </c>
      <c r="D61" s="2" t="s">
        <v>15</v>
      </c>
      <c r="E61" s="2" t="s">
        <v>13</v>
      </c>
      <c r="F61" s="2" t="s">
        <v>61</v>
      </c>
      <c r="G61" s="1">
        <v>229.32</v>
      </c>
      <c r="H61" s="1">
        <v>205.8</v>
      </c>
      <c r="I61" s="4">
        <v>1</v>
      </c>
      <c r="J61" s="2" t="s">
        <v>72</v>
      </c>
      <c r="K61" s="1">
        <f>Tabelle8[[#This Row],[Menge kg Nges]]/1000</f>
        <v>0.22932</v>
      </c>
      <c r="L61" s="1">
        <f>Tabelle8[[#This Row],[Menge kg P2O5]]/1000</f>
        <v>0.20580000000000001</v>
      </c>
      <c r="M61" s="1">
        <f>Tabelle8[[#This Row],[Menge t Nges]]/Tabelle8[[#This Row],[Anzahl Lieferscheine]]</f>
        <v>0.22932</v>
      </c>
      <c r="N61" s="1">
        <f>Tabelle8[[#This Row],[Menge t P2O5]]/Tabelle8[[#This Row],[Anzahl Lieferscheine]]</f>
        <v>0.20580000000000001</v>
      </c>
    </row>
    <row r="62" spans="1:14" x14ac:dyDescent="0.2">
      <c r="A62" s="2" t="s">
        <v>29</v>
      </c>
      <c r="B62" s="2" t="s">
        <v>29</v>
      </c>
      <c r="C62" s="2" t="s">
        <v>6</v>
      </c>
      <c r="D62" s="2" t="s">
        <v>15</v>
      </c>
      <c r="E62" s="2" t="s">
        <v>31</v>
      </c>
      <c r="F62" s="2" t="s">
        <v>61</v>
      </c>
      <c r="G62" s="1">
        <v>2291.8999999999996</v>
      </c>
      <c r="H62" s="1">
        <v>1034.1500000000001</v>
      </c>
      <c r="I62" s="4">
        <v>3</v>
      </c>
      <c r="J62" s="2" t="s">
        <v>72</v>
      </c>
      <c r="K62" s="1">
        <f>Tabelle8[[#This Row],[Menge kg Nges]]/1000</f>
        <v>2.2918999999999996</v>
      </c>
      <c r="L62" s="1">
        <f>Tabelle8[[#This Row],[Menge kg P2O5]]/1000</f>
        <v>1.0341500000000001</v>
      </c>
      <c r="M62" s="1">
        <f>Tabelle8[[#This Row],[Menge t Nges]]/Tabelle8[[#This Row],[Anzahl Lieferscheine]]</f>
        <v>0.76396666666666657</v>
      </c>
      <c r="N62" s="1">
        <f>Tabelle8[[#This Row],[Menge t P2O5]]/Tabelle8[[#This Row],[Anzahl Lieferscheine]]</f>
        <v>0.34471666666666673</v>
      </c>
    </row>
    <row r="63" spans="1:14" x14ac:dyDescent="0.2">
      <c r="A63" s="2" t="s">
        <v>29</v>
      </c>
      <c r="B63" s="2" t="s">
        <v>29</v>
      </c>
      <c r="C63" s="2" t="s">
        <v>25</v>
      </c>
      <c r="D63" s="2" t="s">
        <v>25</v>
      </c>
      <c r="E63" s="2" t="s">
        <v>26</v>
      </c>
      <c r="F63" s="2" t="s">
        <v>61</v>
      </c>
      <c r="G63" s="1">
        <v>116334.45000000001</v>
      </c>
      <c r="H63" s="1">
        <v>38523.39</v>
      </c>
      <c r="I63" s="4">
        <v>190</v>
      </c>
      <c r="J63" s="2" t="s">
        <v>72</v>
      </c>
      <c r="K63" s="1">
        <f>Tabelle8[[#This Row],[Menge kg Nges]]/1000</f>
        <v>116.33445000000002</v>
      </c>
      <c r="L63" s="1">
        <f>Tabelle8[[#This Row],[Menge kg P2O5]]/1000</f>
        <v>38.523389999999999</v>
      </c>
      <c r="M63" s="1">
        <f>Tabelle8[[#This Row],[Menge t Nges]]/Tabelle8[[#This Row],[Anzahl Lieferscheine]]</f>
        <v>0.61228657894736849</v>
      </c>
      <c r="N63" s="1">
        <f>Tabelle8[[#This Row],[Menge t P2O5]]/Tabelle8[[#This Row],[Anzahl Lieferscheine]]</f>
        <v>0.20275468421052631</v>
      </c>
    </row>
    <row r="64" spans="1:14" x14ac:dyDescent="0.2">
      <c r="A64" s="2" t="s">
        <v>29</v>
      </c>
      <c r="B64" s="2" t="s">
        <v>32</v>
      </c>
      <c r="C64" s="2" t="s">
        <v>6</v>
      </c>
      <c r="D64" s="2" t="s">
        <v>7</v>
      </c>
      <c r="E64" s="2" t="s">
        <v>9</v>
      </c>
      <c r="F64" s="2" t="s">
        <v>61</v>
      </c>
      <c r="G64" s="1">
        <v>1000</v>
      </c>
      <c r="H64" s="1">
        <v>460</v>
      </c>
      <c r="I64" s="4">
        <v>2</v>
      </c>
      <c r="J64" s="2" t="s">
        <v>72</v>
      </c>
      <c r="K64" s="1">
        <f>Tabelle8[[#This Row],[Menge kg Nges]]/1000</f>
        <v>1</v>
      </c>
      <c r="L64" s="1">
        <f>Tabelle8[[#This Row],[Menge kg P2O5]]/1000</f>
        <v>0.46</v>
      </c>
      <c r="M64" s="1">
        <f>Tabelle8[[#This Row],[Menge t Nges]]/Tabelle8[[#This Row],[Anzahl Lieferscheine]]</f>
        <v>0.5</v>
      </c>
      <c r="N64" s="1">
        <f>Tabelle8[[#This Row],[Menge t P2O5]]/Tabelle8[[#This Row],[Anzahl Lieferscheine]]</f>
        <v>0.23</v>
      </c>
    </row>
    <row r="65" spans="1:14" x14ac:dyDescent="0.2">
      <c r="A65" s="2" t="s">
        <v>29</v>
      </c>
      <c r="B65" s="2" t="s">
        <v>32</v>
      </c>
      <c r="C65" s="2" t="s">
        <v>6</v>
      </c>
      <c r="D65" s="2" t="s">
        <v>7</v>
      </c>
      <c r="E65" s="2" t="s">
        <v>12</v>
      </c>
      <c r="F65" s="2" t="s">
        <v>61</v>
      </c>
      <c r="G65" s="1">
        <v>890</v>
      </c>
      <c r="H65" s="1">
        <v>336</v>
      </c>
      <c r="I65" s="4">
        <v>4</v>
      </c>
      <c r="J65" s="2" t="s">
        <v>72</v>
      </c>
      <c r="K65" s="1">
        <f>Tabelle8[[#This Row],[Menge kg Nges]]/1000</f>
        <v>0.89</v>
      </c>
      <c r="L65" s="1">
        <f>Tabelle8[[#This Row],[Menge kg P2O5]]/1000</f>
        <v>0.33600000000000002</v>
      </c>
      <c r="M65" s="1">
        <f>Tabelle8[[#This Row],[Menge t Nges]]/Tabelle8[[#This Row],[Anzahl Lieferscheine]]</f>
        <v>0.2225</v>
      </c>
      <c r="N65" s="1">
        <f>Tabelle8[[#This Row],[Menge t P2O5]]/Tabelle8[[#This Row],[Anzahl Lieferscheine]]</f>
        <v>8.4000000000000005E-2</v>
      </c>
    </row>
    <row r="66" spans="1:14" x14ac:dyDescent="0.2">
      <c r="A66" s="2" t="s">
        <v>29</v>
      </c>
      <c r="B66" s="2" t="s">
        <v>32</v>
      </c>
      <c r="C66" s="2" t="s">
        <v>6</v>
      </c>
      <c r="D66" s="2" t="s">
        <v>7</v>
      </c>
      <c r="E66" s="2" t="s">
        <v>14</v>
      </c>
      <c r="F66" s="2" t="s">
        <v>61</v>
      </c>
      <c r="G66" s="1">
        <v>40.5</v>
      </c>
      <c r="H66" s="1">
        <v>21</v>
      </c>
      <c r="I66" s="4">
        <v>1</v>
      </c>
      <c r="J66" s="2" t="s">
        <v>72</v>
      </c>
      <c r="K66" s="1">
        <f>Tabelle8[[#This Row],[Menge kg Nges]]/1000</f>
        <v>4.0500000000000001E-2</v>
      </c>
      <c r="L66" s="1">
        <f>Tabelle8[[#This Row],[Menge kg P2O5]]/1000</f>
        <v>2.1000000000000001E-2</v>
      </c>
      <c r="M66" s="1">
        <f>Tabelle8[[#This Row],[Menge t Nges]]/Tabelle8[[#This Row],[Anzahl Lieferscheine]]</f>
        <v>4.0500000000000001E-2</v>
      </c>
      <c r="N66" s="1">
        <f>Tabelle8[[#This Row],[Menge t P2O5]]/Tabelle8[[#This Row],[Anzahl Lieferscheine]]</f>
        <v>2.1000000000000001E-2</v>
      </c>
    </row>
    <row r="67" spans="1:14" x14ac:dyDescent="0.2">
      <c r="A67" s="2" t="s">
        <v>29</v>
      </c>
      <c r="B67" s="2" t="s">
        <v>32</v>
      </c>
      <c r="C67" s="2" t="s">
        <v>6</v>
      </c>
      <c r="D67" s="2" t="s">
        <v>15</v>
      </c>
      <c r="E67" s="2" t="s">
        <v>18</v>
      </c>
      <c r="F67" s="2" t="s">
        <v>61</v>
      </c>
      <c r="G67" s="1">
        <v>756</v>
      </c>
      <c r="H67" s="1">
        <v>612</v>
      </c>
      <c r="I67" s="4">
        <v>2</v>
      </c>
      <c r="J67" s="2" t="s">
        <v>72</v>
      </c>
      <c r="K67" s="1">
        <f>Tabelle8[[#This Row],[Menge kg Nges]]/1000</f>
        <v>0.75600000000000001</v>
      </c>
      <c r="L67" s="1">
        <f>Tabelle8[[#This Row],[Menge kg P2O5]]/1000</f>
        <v>0.61199999999999999</v>
      </c>
      <c r="M67" s="1">
        <f>Tabelle8[[#This Row],[Menge t Nges]]/Tabelle8[[#This Row],[Anzahl Lieferscheine]]</f>
        <v>0.378</v>
      </c>
      <c r="N67" s="1">
        <f>Tabelle8[[#This Row],[Menge t P2O5]]/Tabelle8[[#This Row],[Anzahl Lieferscheine]]</f>
        <v>0.30599999999999999</v>
      </c>
    </row>
    <row r="68" spans="1:14" x14ac:dyDescent="0.2">
      <c r="A68" s="2" t="s">
        <v>29</v>
      </c>
      <c r="B68" s="2" t="s">
        <v>32</v>
      </c>
      <c r="C68" s="2" t="s">
        <v>6</v>
      </c>
      <c r="D68" s="2" t="s">
        <v>15</v>
      </c>
      <c r="E68" s="2" t="s">
        <v>20</v>
      </c>
      <c r="F68" s="2" t="s">
        <v>61</v>
      </c>
      <c r="G68" s="1">
        <v>3818.4</v>
      </c>
      <c r="H68" s="1">
        <v>2401.5</v>
      </c>
      <c r="I68" s="4">
        <v>37</v>
      </c>
      <c r="J68" s="2" t="s">
        <v>72</v>
      </c>
      <c r="K68" s="1">
        <f>Tabelle8[[#This Row],[Menge kg Nges]]/1000</f>
        <v>3.8184</v>
      </c>
      <c r="L68" s="1">
        <f>Tabelle8[[#This Row],[Menge kg P2O5]]/1000</f>
        <v>2.4015</v>
      </c>
      <c r="M68" s="1">
        <f>Tabelle8[[#This Row],[Menge t Nges]]/Tabelle8[[#This Row],[Anzahl Lieferscheine]]</f>
        <v>0.1032</v>
      </c>
      <c r="N68" s="1">
        <f>Tabelle8[[#This Row],[Menge t P2O5]]/Tabelle8[[#This Row],[Anzahl Lieferscheine]]</f>
        <v>6.4905405405405403E-2</v>
      </c>
    </row>
    <row r="69" spans="1:14" x14ac:dyDescent="0.2">
      <c r="A69" s="2" t="s">
        <v>29</v>
      </c>
      <c r="B69" s="2" t="s">
        <v>32</v>
      </c>
      <c r="C69" s="2" t="s">
        <v>6</v>
      </c>
      <c r="D69" s="2" t="s">
        <v>15</v>
      </c>
      <c r="E69" s="2" t="s">
        <v>9</v>
      </c>
      <c r="F69" s="2" t="s">
        <v>61</v>
      </c>
      <c r="G69" s="1">
        <v>368</v>
      </c>
      <c r="H69" s="1">
        <v>165</v>
      </c>
      <c r="I69" s="4">
        <v>1</v>
      </c>
      <c r="J69" s="2" t="s">
        <v>72</v>
      </c>
      <c r="K69" s="1">
        <f>Tabelle8[[#This Row],[Menge kg Nges]]/1000</f>
        <v>0.36799999999999999</v>
      </c>
      <c r="L69" s="1">
        <f>Tabelle8[[#This Row],[Menge kg P2O5]]/1000</f>
        <v>0.16500000000000001</v>
      </c>
      <c r="M69" s="1">
        <f>Tabelle8[[#This Row],[Menge t Nges]]/Tabelle8[[#This Row],[Anzahl Lieferscheine]]</f>
        <v>0.36799999999999999</v>
      </c>
      <c r="N69" s="1">
        <f>Tabelle8[[#This Row],[Menge t P2O5]]/Tabelle8[[#This Row],[Anzahl Lieferscheine]]</f>
        <v>0.16500000000000001</v>
      </c>
    </row>
    <row r="70" spans="1:14" x14ac:dyDescent="0.2">
      <c r="A70" s="2" t="s">
        <v>29</v>
      </c>
      <c r="B70" s="2" t="s">
        <v>32</v>
      </c>
      <c r="C70" s="2" t="s">
        <v>6</v>
      </c>
      <c r="D70" s="2" t="s">
        <v>15</v>
      </c>
      <c r="E70" s="2" t="s">
        <v>10</v>
      </c>
      <c r="F70" s="2" t="s">
        <v>61</v>
      </c>
      <c r="G70" s="1">
        <v>405</v>
      </c>
      <c r="H70" s="1">
        <v>173</v>
      </c>
      <c r="I70" s="4">
        <v>1</v>
      </c>
      <c r="J70" s="2" t="s">
        <v>72</v>
      </c>
      <c r="K70" s="1">
        <f>Tabelle8[[#This Row],[Menge kg Nges]]/1000</f>
        <v>0.40500000000000003</v>
      </c>
      <c r="L70" s="1">
        <f>Tabelle8[[#This Row],[Menge kg P2O5]]/1000</f>
        <v>0.17299999999999999</v>
      </c>
      <c r="M70" s="1">
        <f>Tabelle8[[#This Row],[Menge t Nges]]/Tabelle8[[#This Row],[Anzahl Lieferscheine]]</f>
        <v>0.40500000000000003</v>
      </c>
      <c r="N70" s="1">
        <f>Tabelle8[[#This Row],[Menge t P2O5]]/Tabelle8[[#This Row],[Anzahl Lieferscheine]]</f>
        <v>0.17299999999999999</v>
      </c>
    </row>
    <row r="71" spans="1:14" x14ac:dyDescent="0.2">
      <c r="A71" s="2" t="s">
        <v>29</v>
      </c>
      <c r="B71" s="2" t="s">
        <v>32</v>
      </c>
      <c r="C71" s="2" t="s">
        <v>25</v>
      </c>
      <c r="D71" s="2" t="s">
        <v>25</v>
      </c>
      <c r="E71" s="2" t="s">
        <v>26</v>
      </c>
      <c r="F71" s="2" t="s">
        <v>61</v>
      </c>
      <c r="G71" s="1">
        <v>1944</v>
      </c>
      <c r="H71" s="1">
        <v>972</v>
      </c>
      <c r="I71" s="4">
        <v>5</v>
      </c>
      <c r="J71" s="2" t="s">
        <v>72</v>
      </c>
      <c r="K71" s="1">
        <f>Tabelle8[[#This Row],[Menge kg Nges]]/1000</f>
        <v>1.944</v>
      </c>
      <c r="L71" s="1">
        <f>Tabelle8[[#This Row],[Menge kg P2O5]]/1000</f>
        <v>0.97199999999999998</v>
      </c>
      <c r="M71" s="1">
        <f>Tabelle8[[#This Row],[Menge t Nges]]/Tabelle8[[#This Row],[Anzahl Lieferscheine]]</f>
        <v>0.38879999999999998</v>
      </c>
      <c r="N71" s="1">
        <f>Tabelle8[[#This Row],[Menge t P2O5]]/Tabelle8[[#This Row],[Anzahl Lieferscheine]]</f>
        <v>0.19439999999999999</v>
      </c>
    </row>
    <row r="72" spans="1:14" x14ac:dyDescent="0.2">
      <c r="A72" s="2" t="s">
        <v>29</v>
      </c>
      <c r="B72" s="2" t="s">
        <v>27</v>
      </c>
      <c r="C72" s="2" t="s">
        <v>6</v>
      </c>
      <c r="D72" s="2" t="s">
        <v>7</v>
      </c>
      <c r="E72" s="2" t="s">
        <v>9</v>
      </c>
      <c r="F72" s="2" t="s">
        <v>61</v>
      </c>
      <c r="G72" s="1">
        <v>7631.84</v>
      </c>
      <c r="H72" s="1">
        <v>3220.84</v>
      </c>
      <c r="I72" s="4">
        <v>36</v>
      </c>
      <c r="J72" s="2" t="s">
        <v>72</v>
      </c>
      <c r="K72" s="1">
        <f>Tabelle8[[#This Row],[Menge kg Nges]]/1000</f>
        <v>7.6318400000000004</v>
      </c>
      <c r="L72" s="1">
        <f>Tabelle8[[#This Row],[Menge kg P2O5]]/1000</f>
        <v>3.2208399999999999</v>
      </c>
      <c r="M72" s="1">
        <f>Tabelle8[[#This Row],[Menge t Nges]]/Tabelle8[[#This Row],[Anzahl Lieferscheine]]</f>
        <v>0.21199555555555558</v>
      </c>
      <c r="N72" s="1">
        <f>Tabelle8[[#This Row],[Menge t P2O5]]/Tabelle8[[#This Row],[Anzahl Lieferscheine]]</f>
        <v>8.9467777777777771E-2</v>
      </c>
    </row>
    <row r="73" spans="1:14" x14ac:dyDescent="0.2">
      <c r="A73" s="2" t="s">
        <v>29</v>
      </c>
      <c r="B73" s="2" t="s">
        <v>27</v>
      </c>
      <c r="C73" s="2" t="s">
        <v>6</v>
      </c>
      <c r="D73" s="2" t="s">
        <v>7</v>
      </c>
      <c r="E73" s="2" t="s">
        <v>11</v>
      </c>
      <c r="F73" s="2" t="s">
        <v>61</v>
      </c>
      <c r="G73" s="1">
        <v>390</v>
      </c>
      <c r="H73" s="1">
        <v>218.4</v>
      </c>
      <c r="I73" s="4">
        <v>1</v>
      </c>
      <c r="J73" s="2" t="s">
        <v>72</v>
      </c>
      <c r="K73" s="1">
        <f>Tabelle8[[#This Row],[Menge kg Nges]]/1000</f>
        <v>0.39</v>
      </c>
      <c r="L73" s="1">
        <f>Tabelle8[[#This Row],[Menge kg P2O5]]/1000</f>
        <v>0.21840000000000001</v>
      </c>
      <c r="M73" s="1">
        <f>Tabelle8[[#This Row],[Menge t Nges]]/Tabelle8[[#This Row],[Anzahl Lieferscheine]]</f>
        <v>0.39</v>
      </c>
      <c r="N73" s="1">
        <f>Tabelle8[[#This Row],[Menge t P2O5]]/Tabelle8[[#This Row],[Anzahl Lieferscheine]]</f>
        <v>0.21840000000000001</v>
      </c>
    </row>
    <row r="74" spans="1:14" x14ac:dyDescent="0.2">
      <c r="A74" s="2" t="s">
        <v>29</v>
      </c>
      <c r="B74" s="2" t="s">
        <v>27</v>
      </c>
      <c r="C74" s="2" t="s">
        <v>6</v>
      </c>
      <c r="D74" s="2" t="s">
        <v>7</v>
      </c>
      <c r="E74" s="2" t="s">
        <v>12</v>
      </c>
      <c r="F74" s="2" t="s">
        <v>61</v>
      </c>
      <c r="G74" s="1">
        <v>5634.42</v>
      </c>
      <c r="H74" s="1">
        <v>2621.97</v>
      </c>
      <c r="I74" s="4">
        <v>7</v>
      </c>
      <c r="J74" s="2" t="s">
        <v>72</v>
      </c>
      <c r="K74" s="1">
        <f>Tabelle8[[#This Row],[Menge kg Nges]]/1000</f>
        <v>5.6344200000000004</v>
      </c>
      <c r="L74" s="1">
        <f>Tabelle8[[#This Row],[Menge kg P2O5]]/1000</f>
        <v>2.6219699999999997</v>
      </c>
      <c r="M74" s="1">
        <f>Tabelle8[[#This Row],[Menge t Nges]]/Tabelle8[[#This Row],[Anzahl Lieferscheine]]</f>
        <v>0.80491714285714289</v>
      </c>
      <c r="N74" s="1">
        <f>Tabelle8[[#This Row],[Menge t P2O5]]/Tabelle8[[#This Row],[Anzahl Lieferscheine]]</f>
        <v>0.37456714285714282</v>
      </c>
    </row>
    <row r="75" spans="1:14" x14ac:dyDescent="0.2">
      <c r="A75" s="2" t="s">
        <v>29</v>
      </c>
      <c r="B75" s="2" t="s">
        <v>27</v>
      </c>
      <c r="C75" s="2" t="s">
        <v>6</v>
      </c>
      <c r="D75" s="2" t="s">
        <v>7</v>
      </c>
      <c r="E75" s="2" t="s">
        <v>13</v>
      </c>
      <c r="F75" s="2" t="s">
        <v>61</v>
      </c>
      <c r="G75" s="1">
        <v>8921.2199999999993</v>
      </c>
      <c r="H75" s="1">
        <v>4975.7400000000007</v>
      </c>
      <c r="I75" s="4">
        <v>34</v>
      </c>
      <c r="J75" s="2" t="s">
        <v>72</v>
      </c>
      <c r="K75" s="1">
        <f>Tabelle8[[#This Row],[Menge kg Nges]]/1000</f>
        <v>8.9212199999999999</v>
      </c>
      <c r="L75" s="1">
        <f>Tabelle8[[#This Row],[Menge kg P2O5]]/1000</f>
        <v>4.9757400000000009</v>
      </c>
      <c r="M75" s="1">
        <f>Tabelle8[[#This Row],[Menge t Nges]]/Tabelle8[[#This Row],[Anzahl Lieferscheine]]</f>
        <v>0.26238882352941179</v>
      </c>
      <c r="N75" s="1">
        <f>Tabelle8[[#This Row],[Menge t P2O5]]/Tabelle8[[#This Row],[Anzahl Lieferscheine]]</f>
        <v>0.14634529411764707</v>
      </c>
    </row>
    <row r="76" spans="1:14" x14ac:dyDescent="0.2">
      <c r="A76" s="2" t="s">
        <v>29</v>
      </c>
      <c r="B76" s="2" t="s">
        <v>27</v>
      </c>
      <c r="C76" s="2" t="s">
        <v>6</v>
      </c>
      <c r="D76" s="2" t="s">
        <v>7</v>
      </c>
      <c r="E76" s="2" t="s">
        <v>14</v>
      </c>
      <c r="F76" s="2" t="s">
        <v>61</v>
      </c>
      <c r="G76" s="1">
        <v>220</v>
      </c>
      <c r="H76" s="1">
        <v>165</v>
      </c>
      <c r="I76" s="4">
        <v>1</v>
      </c>
      <c r="J76" s="2" t="s">
        <v>72</v>
      </c>
      <c r="K76" s="1">
        <f>Tabelle8[[#This Row],[Menge kg Nges]]/1000</f>
        <v>0.22</v>
      </c>
      <c r="L76" s="1">
        <f>Tabelle8[[#This Row],[Menge kg P2O5]]/1000</f>
        <v>0.16500000000000001</v>
      </c>
      <c r="M76" s="1">
        <f>Tabelle8[[#This Row],[Menge t Nges]]/Tabelle8[[#This Row],[Anzahl Lieferscheine]]</f>
        <v>0.22</v>
      </c>
      <c r="N76" s="1">
        <f>Tabelle8[[#This Row],[Menge t P2O5]]/Tabelle8[[#This Row],[Anzahl Lieferscheine]]</f>
        <v>0.16500000000000001</v>
      </c>
    </row>
    <row r="77" spans="1:14" x14ac:dyDescent="0.2">
      <c r="A77" s="2" t="s">
        <v>29</v>
      </c>
      <c r="B77" s="2" t="s">
        <v>27</v>
      </c>
      <c r="C77" s="2" t="s">
        <v>6</v>
      </c>
      <c r="D77" s="2" t="s">
        <v>15</v>
      </c>
      <c r="E77" s="2" t="s">
        <v>18</v>
      </c>
      <c r="F77" s="2" t="s">
        <v>61</v>
      </c>
      <c r="G77" s="1">
        <v>1478.4</v>
      </c>
      <c r="H77" s="1">
        <v>1196.8</v>
      </c>
      <c r="I77" s="4">
        <v>3</v>
      </c>
      <c r="J77" s="2" t="s">
        <v>72</v>
      </c>
      <c r="K77" s="1">
        <f>Tabelle8[[#This Row],[Menge kg Nges]]/1000</f>
        <v>1.4784000000000002</v>
      </c>
      <c r="L77" s="1">
        <f>Tabelle8[[#This Row],[Menge kg P2O5]]/1000</f>
        <v>1.1967999999999999</v>
      </c>
      <c r="M77" s="1">
        <f>Tabelle8[[#This Row],[Menge t Nges]]/Tabelle8[[#This Row],[Anzahl Lieferscheine]]</f>
        <v>0.49280000000000007</v>
      </c>
      <c r="N77" s="1">
        <f>Tabelle8[[#This Row],[Menge t P2O5]]/Tabelle8[[#This Row],[Anzahl Lieferscheine]]</f>
        <v>0.39893333333333331</v>
      </c>
    </row>
    <row r="78" spans="1:14" x14ac:dyDescent="0.2">
      <c r="A78" s="2" t="s">
        <v>29</v>
      </c>
      <c r="B78" s="2" t="s">
        <v>27</v>
      </c>
      <c r="C78" s="2" t="s">
        <v>6</v>
      </c>
      <c r="D78" s="2" t="s">
        <v>15</v>
      </c>
      <c r="E78" s="2" t="s">
        <v>20</v>
      </c>
      <c r="F78" s="2" t="s">
        <v>61</v>
      </c>
      <c r="G78" s="1">
        <v>2361.9199999999987</v>
      </c>
      <c r="H78" s="1">
        <v>1342</v>
      </c>
      <c r="I78" s="4">
        <v>36</v>
      </c>
      <c r="J78" s="2" t="s">
        <v>72</v>
      </c>
      <c r="K78" s="1">
        <f>Tabelle8[[#This Row],[Menge kg Nges]]/1000</f>
        <v>2.3619199999999987</v>
      </c>
      <c r="L78" s="1">
        <f>Tabelle8[[#This Row],[Menge kg P2O5]]/1000</f>
        <v>1.3420000000000001</v>
      </c>
      <c r="M78" s="1">
        <f>Tabelle8[[#This Row],[Menge t Nges]]/Tabelle8[[#This Row],[Anzahl Lieferscheine]]</f>
        <v>6.5608888888888856E-2</v>
      </c>
      <c r="N78" s="1">
        <f>Tabelle8[[#This Row],[Menge t P2O5]]/Tabelle8[[#This Row],[Anzahl Lieferscheine]]</f>
        <v>3.7277777777777778E-2</v>
      </c>
    </row>
    <row r="79" spans="1:14" x14ac:dyDescent="0.2">
      <c r="A79" s="2" t="s">
        <v>29</v>
      </c>
      <c r="B79" s="2" t="s">
        <v>27</v>
      </c>
      <c r="C79" s="2" t="s">
        <v>6</v>
      </c>
      <c r="D79" s="2" t="s">
        <v>15</v>
      </c>
      <c r="E79" s="2" t="s">
        <v>21</v>
      </c>
      <c r="F79" s="2" t="s">
        <v>61</v>
      </c>
      <c r="G79" s="1">
        <v>1885.9500000000003</v>
      </c>
      <c r="H79" s="1">
        <v>1002.25</v>
      </c>
      <c r="I79" s="4">
        <v>7</v>
      </c>
      <c r="J79" s="2" t="s">
        <v>72</v>
      </c>
      <c r="K79" s="1">
        <f>Tabelle8[[#This Row],[Menge kg Nges]]/1000</f>
        <v>1.8859500000000002</v>
      </c>
      <c r="L79" s="1">
        <f>Tabelle8[[#This Row],[Menge kg P2O5]]/1000</f>
        <v>1.0022500000000001</v>
      </c>
      <c r="M79" s="1">
        <f>Tabelle8[[#This Row],[Menge t Nges]]/Tabelle8[[#This Row],[Anzahl Lieferscheine]]</f>
        <v>0.26942142857142859</v>
      </c>
      <c r="N79" s="1">
        <f>Tabelle8[[#This Row],[Menge t P2O5]]/Tabelle8[[#This Row],[Anzahl Lieferscheine]]</f>
        <v>0.14317857142857143</v>
      </c>
    </row>
    <row r="80" spans="1:14" x14ac:dyDescent="0.2">
      <c r="A80" s="2" t="s">
        <v>29</v>
      </c>
      <c r="B80" s="2" t="s">
        <v>27</v>
      </c>
      <c r="C80" s="2" t="s">
        <v>6</v>
      </c>
      <c r="D80" s="2" t="s">
        <v>15</v>
      </c>
      <c r="E80" s="2" t="s">
        <v>9</v>
      </c>
      <c r="F80" s="2" t="s">
        <v>61</v>
      </c>
      <c r="G80" s="1">
        <v>915.98</v>
      </c>
      <c r="H80" s="1">
        <v>609.75</v>
      </c>
      <c r="I80" s="4">
        <v>3</v>
      </c>
      <c r="J80" s="2" t="s">
        <v>72</v>
      </c>
      <c r="K80" s="1">
        <f>Tabelle8[[#This Row],[Menge kg Nges]]/1000</f>
        <v>0.91598000000000002</v>
      </c>
      <c r="L80" s="1">
        <f>Tabelle8[[#This Row],[Menge kg P2O5]]/1000</f>
        <v>0.60975000000000001</v>
      </c>
      <c r="M80" s="1">
        <f>Tabelle8[[#This Row],[Menge t Nges]]/Tabelle8[[#This Row],[Anzahl Lieferscheine]]</f>
        <v>0.30532666666666669</v>
      </c>
      <c r="N80" s="1">
        <f>Tabelle8[[#This Row],[Menge t P2O5]]/Tabelle8[[#This Row],[Anzahl Lieferscheine]]</f>
        <v>0.20325000000000001</v>
      </c>
    </row>
    <row r="81" spans="1:14" x14ac:dyDescent="0.2">
      <c r="A81" s="2" t="s">
        <v>29</v>
      </c>
      <c r="B81" s="2" t="s">
        <v>27</v>
      </c>
      <c r="C81" s="2" t="s">
        <v>25</v>
      </c>
      <c r="D81" s="2" t="s">
        <v>25</v>
      </c>
      <c r="E81" s="2" t="s">
        <v>26</v>
      </c>
      <c r="F81" s="2" t="s">
        <v>61</v>
      </c>
      <c r="G81" s="1">
        <v>26609.480000000007</v>
      </c>
      <c r="H81" s="1">
        <v>10579.98</v>
      </c>
      <c r="I81" s="4">
        <v>28</v>
      </c>
      <c r="J81" s="2" t="s">
        <v>72</v>
      </c>
      <c r="K81" s="1">
        <f>Tabelle8[[#This Row],[Menge kg Nges]]/1000</f>
        <v>26.609480000000008</v>
      </c>
      <c r="L81" s="1">
        <f>Tabelle8[[#This Row],[Menge kg P2O5]]/1000</f>
        <v>10.579979999999999</v>
      </c>
      <c r="M81" s="1">
        <f>Tabelle8[[#This Row],[Menge t Nges]]/Tabelle8[[#This Row],[Anzahl Lieferscheine]]</f>
        <v>0.9503385714285717</v>
      </c>
      <c r="N81" s="1">
        <f>Tabelle8[[#This Row],[Menge t P2O5]]/Tabelle8[[#This Row],[Anzahl Lieferscheine]]</f>
        <v>0.37785642857142854</v>
      </c>
    </row>
    <row r="82" spans="1:14" x14ac:dyDescent="0.2">
      <c r="A82" s="2" t="s">
        <v>29</v>
      </c>
      <c r="B82" s="2" t="s">
        <v>33</v>
      </c>
      <c r="C82" s="2" t="s">
        <v>6</v>
      </c>
      <c r="D82" s="2" t="s">
        <v>7</v>
      </c>
      <c r="E82" s="2" t="s">
        <v>9</v>
      </c>
      <c r="F82" s="2" t="s">
        <v>61</v>
      </c>
      <c r="G82" s="1">
        <v>6215.6600000000017</v>
      </c>
      <c r="H82" s="1">
        <v>2280.37</v>
      </c>
      <c r="I82" s="4">
        <v>37</v>
      </c>
      <c r="J82" s="2" t="s">
        <v>72</v>
      </c>
      <c r="K82" s="1">
        <f>Tabelle8[[#This Row],[Menge kg Nges]]/1000</f>
        <v>6.2156600000000015</v>
      </c>
      <c r="L82" s="1">
        <f>Tabelle8[[#This Row],[Menge kg P2O5]]/1000</f>
        <v>2.28037</v>
      </c>
      <c r="M82" s="1">
        <f>Tabelle8[[#This Row],[Menge t Nges]]/Tabelle8[[#This Row],[Anzahl Lieferscheine]]</f>
        <v>0.16799081081081085</v>
      </c>
      <c r="N82" s="1">
        <f>Tabelle8[[#This Row],[Menge t P2O5]]/Tabelle8[[#This Row],[Anzahl Lieferscheine]]</f>
        <v>6.163162162162162E-2</v>
      </c>
    </row>
    <row r="83" spans="1:14" x14ac:dyDescent="0.2">
      <c r="A83" s="2" t="s">
        <v>29</v>
      </c>
      <c r="B83" s="2" t="s">
        <v>33</v>
      </c>
      <c r="C83" s="2" t="s">
        <v>6</v>
      </c>
      <c r="D83" s="2" t="s">
        <v>7</v>
      </c>
      <c r="E83" s="2" t="s">
        <v>11</v>
      </c>
      <c r="F83" s="2" t="s">
        <v>61</v>
      </c>
      <c r="G83" s="1">
        <v>182</v>
      </c>
      <c r="H83" s="1">
        <v>77</v>
      </c>
      <c r="I83" s="4">
        <v>1</v>
      </c>
      <c r="J83" s="2" t="s">
        <v>72</v>
      </c>
      <c r="K83" s="1">
        <f>Tabelle8[[#This Row],[Menge kg Nges]]/1000</f>
        <v>0.182</v>
      </c>
      <c r="L83" s="1">
        <f>Tabelle8[[#This Row],[Menge kg P2O5]]/1000</f>
        <v>7.6999999999999999E-2</v>
      </c>
      <c r="M83" s="1">
        <f>Tabelle8[[#This Row],[Menge t Nges]]/Tabelle8[[#This Row],[Anzahl Lieferscheine]]</f>
        <v>0.182</v>
      </c>
      <c r="N83" s="1">
        <f>Tabelle8[[#This Row],[Menge t P2O5]]/Tabelle8[[#This Row],[Anzahl Lieferscheine]]</f>
        <v>7.6999999999999999E-2</v>
      </c>
    </row>
    <row r="84" spans="1:14" x14ac:dyDescent="0.2">
      <c r="A84" s="2" t="s">
        <v>29</v>
      </c>
      <c r="B84" s="2" t="s">
        <v>33</v>
      </c>
      <c r="C84" s="2" t="s">
        <v>6</v>
      </c>
      <c r="D84" s="2" t="s">
        <v>7</v>
      </c>
      <c r="E84" s="2" t="s">
        <v>12</v>
      </c>
      <c r="F84" s="2" t="s">
        <v>61</v>
      </c>
      <c r="G84" s="1">
        <v>194.85</v>
      </c>
      <c r="H84" s="1">
        <v>95.85</v>
      </c>
      <c r="I84" s="4">
        <v>1</v>
      </c>
      <c r="J84" s="2" t="s">
        <v>72</v>
      </c>
      <c r="K84" s="1">
        <f>Tabelle8[[#This Row],[Menge kg Nges]]/1000</f>
        <v>0.19485</v>
      </c>
      <c r="L84" s="1">
        <f>Tabelle8[[#This Row],[Menge kg P2O5]]/1000</f>
        <v>9.5849999999999991E-2</v>
      </c>
      <c r="M84" s="1">
        <f>Tabelle8[[#This Row],[Menge t Nges]]/Tabelle8[[#This Row],[Anzahl Lieferscheine]]</f>
        <v>0.19485</v>
      </c>
      <c r="N84" s="1">
        <f>Tabelle8[[#This Row],[Menge t P2O5]]/Tabelle8[[#This Row],[Anzahl Lieferscheine]]</f>
        <v>9.5849999999999991E-2</v>
      </c>
    </row>
    <row r="85" spans="1:14" x14ac:dyDescent="0.2">
      <c r="A85" s="2" t="s">
        <v>29</v>
      </c>
      <c r="B85" s="2" t="s">
        <v>33</v>
      </c>
      <c r="C85" s="2" t="s">
        <v>6</v>
      </c>
      <c r="D85" s="2" t="s">
        <v>7</v>
      </c>
      <c r="E85" s="2" t="s">
        <v>14</v>
      </c>
      <c r="F85" s="2" t="s">
        <v>61</v>
      </c>
      <c r="G85" s="1">
        <v>348.8</v>
      </c>
      <c r="H85" s="1">
        <v>200</v>
      </c>
      <c r="I85" s="4">
        <v>1</v>
      </c>
      <c r="J85" s="2" t="s">
        <v>72</v>
      </c>
      <c r="K85" s="1">
        <f>Tabelle8[[#This Row],[Menge kg Nges]]/1000</f>
        <v>0.3488</v>
      </c>
      <c r="L85" s="1">
        <f>Tabelle8[[#This Row],[Menge kg P2O5]]/1000</f>
        <v>0.2</v>
      </c>
      <c r="M85" s="1">
        <f>Tabelle8[[#This Row],[Menge t Nges]]/Tabelle8[[#This Row],[Anzahl Lieferscheine]]</f>
        <v>0.3488</v>
      </c>
      <c r="N85" s="1">
        <f>Tabelle8[[#This Row],[Menge t P2O5]]/Tabelle8[[#This Row],[Anzahl Lieferscheine]]</f>
        <v>0.2</v>
      </c>
    </row>
    <row r="86" spans="1:14" x14ac:dyDescent="0.2">
      <c r="A86" s="2" t="s">
        <v>29</v>
      </c>
      <c r="B86" s="2" t="s">
        <v>33</v>
      </c>
      <c r="C86" s="2" t="s">
        <v>6</v>
      </c>
      <c r="D86" s="2" t="s">
        <v>15</v>
      </c>
      <c r="E86" s="2" t="s">
        <v>21</v>
      </c>
      <c r="F86" s="2" t="s">
        <v>61</v>
      </c>
      <c r="G86" s="1">
        <v>678.3</v>
      </c>
      <c r="H86" s="1">
        <v>360.5</v>
      </c>
      <c r="I86" s="4">
        <v>3</v>
      </c>
      <c r="J86" s="2" t="s">
        <v>72</v>
      </c>
      <c r="K86" s="1">
        <f>Tabelle8[[#This Row],[Menge kg Nges]]/1000</f>
        <v>0.6782999999999999</v>
      </c>
      <c r="L86" s="1">
        <f>Tabelle8[[#This Row],[Menge kg P2O5]]/1000</f>
        <v>0.36049999999999999</v>
      </c>
      <c r="M86" s="1">
        <f>Tabelle8[[#This Row],[Menge t Nges]]/Tabelle8[[#This Row],[Anzahl Lieferscheine]]</f>
        <v>0.22609999999999997</v>
      </c>
      <c r="N86" s="1">
        <f>Tabelle8[[#This Row],[Menge t P2O5]]/Tabelle8[[#This Row],[Anzahl Lieferscheine]]</f>
        <v>0.12016666666666666</v>
      </c>
    </row>
    <row r="87" spans="1:14" x14ac:dyDescent="0.2">
      <c r="A87" s="2" t="s">
        <v>29</v>
      </c>
      <c r="B87" s="2" t="s">
        <v>33</v>
      </c>
      <c r="C87" s="2" t="s">
        <v>6</v>
      </c>
      <c r="D87" s="2" t="s">
        <v>15</v>
      </c>
      <c r="E87" s="2" t="s">
        <v>10</v>
      </c>
      <c r="F87" s="2" t="s">
        <v>61</v>
      </c>
      <c r="G87" s="1">
        <v>243</v>
      </c>
      <c r="H87" s="1">
        <v>103.8</v>
      </c>
      <c r="I87" s="4">
        <v>1</v>
      </c>
      <c r="J87" s="2" t="s">
        <v>72</v>
      </c>
      <c r="K87" s="1">
        <f>Tabelle8[[#This Row],[Menge kg Nges]]/1000</f>
        <v>0.24299999999999999</v>
      </c>
      <c r="L87" s="1">
        <f>Tabelle8[[#This Row],[Menge kg P2O5]]/1000</f>
        <v>0.1038</v>
      </c>
      <c r="M87" s="1">
        <f>Tabelle8[[#This Row],[Menge t Nges]]/Tabelle8[[#This Row],[Anzahl Lieferscheine]]</f>
        <v>0.24299999999999999</v>
      </c>
      <c r="N87" s="1">
        <f>Tabelle8[[#This Row],[Menge t P2O5]]/Tabelle8[[#This Row],[Anzahl Lieferscheine]]</f>
        <v>0.1038</v>
      </c>
    </row>
    <row r="88" spans="1:14" x14ac:dyDescent="0.2">
      <c r="A88" s="2" t="s">
        <v>29</v>
      </c>
      <c r="B88" s="2" t="s">
        <v>33</v>
      </c>
      <c r="C88" s="2" t="s">
        <v>25</v>
      </c>
      <c r="D88" s="2" t="s">
        <v>25</v>
      </c>
      <c r="E88" s="2" t="s">
        <v>26</v>
      </c>
      <c r="F88" s="2" t="s">
        <v>61</v>
      </c>
      <c r="G88" s="1">
        <v>1864.5600000000002</v>
      </c>
      <c r="H88" s="1">
        <v>630.66</v>
      </c>
      <c r="I88" s="4">
        <v>7</v>
      </c>
      <c r="J88" s="2" t="s">
        <v>72</v>
      </c>
      <c r="K88" s="1">
        <f>Tabelle8[[#This Row],[Menge kg Nges]]/1000</f>
        <v>1.8645600000000002</v>
      </c>
      <c r="L88" s="1">
        <f>Tabelle8[[#This Row],[Menge kg P2O5]]/1000</f>
        <v>0.63066</v>
      </c>
      <c r="M88" s="1">
        <f>Tabelle8[[#This Row],[Menge t Nges]]/Tabelle8[[#This Row],[Anzahl Lieferscheine]]</f>
        <v>0.26636571428571432</v>
      </c>
      <c r="N88" s="1">
        <f>Tabelle8[[#This Row],[Menge t P2O5]]/Tabelle8[[#This Row],[Anzahl Lieferscheine]]</f>
        <v>9.009428571428571E-2</v>
      </c>
    </row>
    <row r="89" spans="1:14" x14ac:dyDescent="0.2">
      <c r="A89" s="2" t="s">
        <v>29</v>
      </c>
      <c r="B89" s="2" t="s">
        <v>33</v>
      </c>
      <c r="C89" s="2" t="s">
        <v>63</v>
      </c>
      <c r="D89" s="2" t="s">
        <v>63</v>
      </c>
      <c r="E89" s="2" t="s">
        <v>63</v>
      </c>
      <c r="F89" s="2" t="s">
        <v>61</v>
      </c>
      <c r="G89" s="1">
        <v>221.76</v>
      </c>
      <c r="H89" s="1">
        <v>202.68</v>
      </c>
      <c r="I89" s="4">
        <v>1</v>
      </c>
      <c r="J89" s="2" t="s">
        <v>72</v>
      </c>
      <c r="K89" s="1">
        <f>Tabelle8[[#This Row],[Menge kg Nges]]/1000</f>
        <v>0.22175999999999998</v>
      </c>
      <c r="L89" s="1">
        <f>Tabelle8[[#This Row],[Menge kg P2O5]]/1000</f>
        <v>0.20268</v>
      </c>
      <c r="M89" s="1">
        <f>Tabelle8[[#This Row],[Menge t Nges]]/Tabelle8[[#This Row],[Anzahl Lieferscheine]]</f>
        <v>0.22175999999999998</v>
      </c>
      <c r="N89" s="1">
        <f>Tabelle8[[#This Row],[Menge t P2O5]]/Tabelle8[[#This Row],[Anzahl Lieferscheine]]</f>
        <v>0.20268</v>
      </c>
    </row>
    <row r="90" spans="1:14" x14ac:dyDescent="0.2">
      <c r="A90" s="2" t="s">
        <v>32</v>
      </c>
      <c r="B90" s="2" t="s">
        <v>5</v>
      </c>
      <c r="C90" s="2" t="s">
        <v>25</v>
      </c>
      <c r="D90" s="2" t="s">
        <v>25</v>
      </c>
      <c r="E90" s="2" t="s">
        <v>26</v>
      </c>
      <c r="F90" s="2" t="s">
        <v>61</v>
      </c>
      <c r="G90" s="1">
        <v>48723.820000000007</v>
      </c>
      <c r="H90" s="1">
        <v>20181.520000000004</v>
      </c>
      <c r="I90" s="4">
        <v>65</v>
      </c>
      <c r="J90" s="2" t="s">
        <v>72</v>
      </c>
      <c r="K90" s="1">
        <f>Tabelle8[[#This Row],[Menge kg Nges]]/1000</f>
        <v>48.723820000000003</v>
      </c>
      <c r="L90" s="1">
        <f>Tabelle8[[#This Row],[Menge kg P2O5]]/1000</f>
        <v>20.181520000000003</v>
      </c>
      <c r="M90" s="1">
        <f>Tabelle8[[#This Row],[Menge t Nges]]/Tabelle8[[#This Row],[Anzahl Lieferscheine]]</f>
        <v>0.74959723076923079</v>
      </c>
      <c r="N90" s="1">
        <f>Tabelle8[[#This Row],[Menge t P2O5]]/Tabelle8[[#This Row],[Anzahl Lieferscheine]]</f>
        <v>0.3104849230769231</v>
      </c>
    </row>
    <row r="91" spans="1:14" x14ac:dyDescent="0.2">
      <c r="A91" s="2" t="s">
        <v>32</v>
      </c>
      <c r="B91" s="2" t="s">
        <v>29</v>
      </c>
      <c r="C91" s="2" t="s">
        <v>6</v>
      </c>
      <c r="D91" s="2" t="s">
        <v>7</v>
      </c>
      <c r="E91" s="2" t="s">
        <v>8</v>
      </c>
      <c r="F91" s="2" t="s">
        <v>61</v>
      </c>
      <c r="G91" s="1">
        <v>11837.02</v>
      </c>
      <c r="H91" s="1">
        <v>4379.3999999999996</v>
      </c>
      <c r="I91" s="4">
        <v>15</v>
      </c>
      <c r="J91" s="2" t="s">
        <v>72</v>
      </c>
      <c r="K91" s="1">
        <f>Tabelle8[[#This Row],[Menge kg Nges]]/1000</f>
        <v>11.837020000000001</v>
      </c>
      <c r="L91" s="1">
        <f>Tabelle8[[#This Row],[Menge kg P2O5]]/1000</f>
        <v>4.3793999999999995</v>
      </c>
      <c r="M91" s="1">
        <f>Tabelle8[[#This Row],[Menge t Nges]]/Tabelle8[[#This Row],[Anzahl Lieferscheine]]</f>
        <v>0.78913466666666676</v>
      </c>
      <c r="N91" s="1">
        <f>Tabelle8[[#This Row],[Menge t P2O5]]/Tabelle8[[#This Row],[Anzahl Lieferscheine]]</f>
        <v>0.29195999999999994</v>
      </c>
    </row>
    <row r="92" spans="1:14" x14ac:dyDescent="0.2">
      <c r="A92" s="2" t="s">
        <v>32</v>
      </c>
      <c r="B92" s="2" t="s">
        <v>29</v>
      </c>
      <c r="C92" s="2" t="s">
        <v>6</v>
      </c>
      <c r="D92" s="2" t="s">
        <v>7</v>
      </c>
      <c r="E92" s="2" t="s">
        <v>9</v>
      </c>
      <c r="F92" s="2" t="s">
        <v>61</v>
      </c>
      <c r="G92" s="1">
        <v>1048.5</v>
      </c>
      <c r="H92" s="1">
        <v>433.5</v>
      </c>
      <c r="I92" s="4">
        <v>4</v>
      </c>
      <c r="J92" s="2" t="s">
        <v>72</v>
      </c>
      <c r="K92" s="1">
        <f>Tabelle8[[#This Row],[Menge kg Nges]]/1000</f>
        <v>1.0485</v>
      </c>
      <c r="L92" s="1">
        <f>Tabelle8[[#This Row],[Menge kg P2O5]]/1000</f>
        <v>0.4335</v>
      </c>
      <c r="M92" s="1">
        <f>Tabelle8[[#This Row],[Menge t Nges]]/Tabelle8[[#This Row],[Anzahl Lieferscheine]]</f>
        <v>0.262125</v>
      </c>
      <c r="N92" s="1">
        <f>Tabelle8[[#This Row],[Menge t P2O5]]/Tabelle8[[#This Row],[Anzahl Lieferscheine]]</f>
        <v>0.108375</v>
      </c>
    </row>
    <row r="93" spans="1:14" x14ac:dyDescent="0.2">
      <c r="A93" s="2" t="s">
        <v>32</v>
      </c>
      <c r="B93" s="2" t="s">
        <v>29</v>
      </c>
      <c r="C93" s="2" t="s">
        <v>6</v>
      </c>
      <c r="D93" s="2" t="s">
        <v>7</v>
      </c>
      <c r="E93" s="2" t="s">
        <v>11</v>
      </c>
      <c r="F93" s="2" t="s">
        <v>61</v>
      </c>
      <c r="G93" s="1">
        <v>310</v>
      </c>
      <c r="H93" s="1">
        <v>120</v>
      </c>
      <c r="I93" s="4">
        <v>2</v>
      </c>
      <c r="J93" s="2" t="s">
        <v>72</v>
      </c>
      <c r="K93" s="1">
        <f>Tabelle8[[#This Row],[Menge kg Nges]]/1000</f>
        <v>0.31</v>
      </c>
      <c r="L93" s="1">
        <f>Tabelle8[[#This Row],[Menge kg P2O5]]/1000</f>
        <v>0.12</v>
      </c>
      <c r="M93" s="1">
        <f>Tabelle8[[#This Row],[Menge t Nges]]/Tabelle8[[#This Row],[Anzahl Lieferscheine]]</f>
        <v>0.155</v>
      </c>
      <c r="N93" s="1">
        <f>Tabelle8[[#This Row],[Menge t P2O5]]/Tabelle8[[#This Row],[Anzahl Lieferscheine]]</f>
        <v>0.06</v>
      </c>
    </row>
    <row r="94" spans="1:14" x14ac:dyDescent="0.2">
      <c r="A94" s="2" t="s">
        <v>32</v>
      </c>
      <c r="B94" s="2" t="s">
        <v>29</v>
      </c>
      <c r="C94" s="2" t="s">
        <v>6</v>
      </c>
      <c r="D94" s="2" t="s">
        <v>7</v>
      </c>
      <c r="E94" s="2" t="s">
        <v>12</v>
      </c>
      <c r="F94" s="2" t="s">
        <v>61</v>
      </c>
      <c r="G94" s="1">
        <v>1508.6</v>
      </c>
      <c r="H94" s="1">
        <v>648.79999999999995</v>
      </c>
      <c r="I94" s="4">
        <v>5</v>
      </c>
      <c r="J94" s="2" t="s">
        <v>72</v>
      </c>
      <c r="K94" s="1">
        <f>Tabelle8[[#This Row],[Menge kg Nges]]/1000</f>
        <v>1.5085999999999999</v>
      </c>
      <c r="L94" s="1">
        <f>Tabelle8[[#This Row],[Menge kg P2O5]]/1000</f>
        <v>0.64879999999999993</v>
      </c>
      <c r="M94" s="1">
        <f>Tabelle8[[#This Row],[Menge t Nges]]/Tabelle8[[#This Row],[Anzahl Lieferscheine]]</f>
        <v>0.30171999999999999</v>
      </c>
      <c r="N94" s="1">
        <f>Tabelle8[[#This Row],[Menge t P2O5]]/Tabelle8[[#This Row],[Anzahl Lieferscheine]]</f>
        <v>0.12975999999999999</v>
      </c>
    </row>
    <row r="95" spans="1:14" x14ac:dyDescent="0.2">
      <c r="A95" s="2" t="s">
        <v>32</v>
      </c>
      <c r="B95" s="2" t="s">
        <v>29</v>
      </c>
      <c r="C95" s="2" t="s">
        <v>6</v>
      </c>
      <c r="D95" s="2" t="s">
        <v>7</v>
      </c>
      <c r="E95" s="2" t="s">
        <v>13</v>
      </c>
      <c r="F95" s="2" t="s">
        <v>61</v>
      </c>
      <c r="G95" s="1">
        <v>415.4</v>
      </c>
      <c r="H95" s="1">
        <v>241.2</v>
      </c>
      <c r="I95" s="4">
        <v>1</v>
      </c>
      <c r="J95" s="2" t="s">
        <v>72</v>
      </c>
      <c r="K95" s="1">
        <f>Tabelle8[[#This Row],[Menge kg Nges]]/1000</f>
        <v>0.41539999999999999</v>
      </c>
      <c r="L95" s="1">
        <f>Tabelle8[[#This Row],[Menge kg P2O5]]/1000</f>
        <v>0.2412</v>
      </c>
      <c r="M95" s="1">
        <f>Tabelle8[[#This Row],[Menge t Nges]]/Tabelle8[[#This Row],[Anzahl Lieferscheine]]</f>
        <v>0.41539999999999999</v>
      </c>
      <c r="N95" s="1">
        <f>Tabelle8[[#This Row],[Menge t P2O5]]/Tabelle8[[#This Row],[Anzahl Lieferscheine]]</f>
        <v>0.2412</v>
      </c>
    </row>
    <row r="96" spans="1:14" x14ac:dyDescent="0.2">
      <c r="A96" s="2" t="s">
        <v>32</v>
      </c>
      <c r="B96" s="2" t="s">
        <v>29</v>
      </c>
      <c r="C96" s="2" t="s">
        <v>6</v>
      </c>
      <c r="D96" s="2" t="s">
        <v>7</v>
      </c>
      <c r="E96" s="2" t="s">
        <v>14</v>
      </c>
      <c r="F96" s="2" t="s">
        <v>61</v>
      </c>
      <c r="G96" s="1">
        <v>156.6</v>
      </c>
      <c r="H96" s="1">
        <v>97.2</v>
      </c>
      <c r="I96" s="4">
        <v>1</v>
      </c>
      <c r="J96" s="2" t="s">
        <v>72</v>
      </c>
      <c r="K96" s="1">
        <f>Tabelle8[[#This Row],[Menge kg Nges]]/1000</f>
        <v>0.15659999999999999</v>
      </c>
      <c r="L96" s="1">
        <f>Tabelle8[[#This Row],[Menge kg P2O5]]/1000</f>
        <v>9.7200000000000009E-2</v>
      </c>
      <c r="M96" s="1">
        <f>Tabelle8[[#This Row],[Menge t Nges]]/Tabelle8[[#This Row],[Anzahl Lieferscheine]]</f>
        <v>0.15659999999999999</v>
      </c>
      <c r="N96" s="1">
        <f>Tabelle8[[#This Row],[Menge t P2O5]]/Tabelle8[[#This Row],[Anzahl Lieferscheine]]</f>
        <v>9.7200000000000009E-2</v>
      </c>
    </row>
    <row r="97" spans="1:14" x14ac:dyDescent="0.2">
      <c r="A97" s="2" t="s">
        <v>32</v>
      </c>
      <c r="B97" s="2" t="s">
        <v>29</v>
      </c>
      <c r="C97" s="2" t="s">
        <v>6</v>
      </c>
      <c r="D97" s="2" t="s">
        <v>15</v>
      </c>
      <c r="E97" s="2" t="s">
        <v>20</v>
      </c>
      <c r="F97" s="2" t="s">
        <v>61</v>
      </c>
      <c r="G97" s="1">
        <v>557.6</v>
      </c>
      <c r="H97" s="1">
        <v>410</v>
      </c>
      <c r="I97" s="4">
        <v>3</v>
      </c>
      <c r="J97" s="2" t="s">
        <v>72</v>
      </c>
      <c r="K97" s="1">
        <f>Tabelle8[[#This Row],[Menge kg Nges]]/1000</f>
        <v>0.55759999999999998</v>
      </c>
      <c r="L97" s="1">
        <f>Tabelle8[[#This Row],[Menge kg P2O5]]/1000</f>
        <v>0.41</v>
      </c>
      <c r="M97" s="1">
        <f>Tabelle8[[#This Row],[Menge t Nges]]/Tabelle8[[#This Row],[Anzahl Lieferscheine]]</f>
        <v>0.18586666666666665</v>
      </c>
      <c r="N97" s="1">
        <f>Tabelle8[[#This Row],[Menge t P2O5]]/Tabelle8[[#This Row],[Anzahl Lieferscheine]]</f>
        <v>0.13666666666666666</v>
      </c>
    </row>
    <row r="98" spans="1:14" x14ac:dyDescent="0.2">
      <c r="A98" s="2" t="s">
        <v>32</v>
      </c>
      <c r="B98" s="2" t="s">
        <v>29</v>
      </c>
      <c r="C98" s="2" t="s">
        <v>6</v>
      </c>
      <c r="D98" s="2" t="s">
        <v>15</v>
      </c>
      <c r="E98" s="2" t="s">
        <v>21</v>
      </c>
      <c r="F98" s="2" t="s">
        <v>61</v>
      </c>
      <c r="G98" s="1">
        <v>2904.35</v>
      </c>
      <c r="H98" s="1">
        <v>1283.7599999999998</v>
      </c>
      <c r="I98" s="4">
        <v>8</v>
      </c>
      <c r="J98" s="2" t="s">
        <v>72</v>
      </c>
      <c r="K98" s="1">
        <f>Tabelle8[[#This Row],[Menge kg Nges]]/1000</f>
        <v>2.90435</v>
      </c>
      <c r="L98" s="1">
        <f>Tabelle8[[#This Row],[Menge kg P2O5]]/1000</f>
        <v>1.2837599999999998</v>
      </c>
      <c r="M98" s="1">
        <f>Tabelle8[[#This Row],[Menge t Nges]]/Tabelle8[[#This Row],[Anzahl Lieferscheine]]</f>
        <v>0.36304375</v>
      </c>
      <c r="N98" s="1">
        <f>Tabelle8[[#This Row],[Menge t P2O5]]/Tabelle8[[#This Row],[Anzahl Lieferscheine]]</f>
        <v>0.16046999999999997</v>
      </c>
    </row>
    <row r="99" spans="1:14" x14ac:dyDescent="0.2">
      <c r="A99" s="2" t="s">
        <v>32</v>
      </c>
      <c r="B99" s="2" t="s">
        <v>29</v>
      </c>
      <c r="C99" s="2" t="s">
        <v>25</v>
      </c>
      <c r="D99" s="2" t="s">
        <v>25</v>
      </c>
      <c r="E99" s="2" t="s">
        <v>26</v>
      </c>
      <c r="F99" s="2" t="s">
        <v>61</v>
      </c>
      <c r="G99" s="1">
        <v>62000.81</v>
      </c>
      <c r="H99" s="1">
        <v>26569.059999999983</v>
      </c>
      <c r="I99" s="4">
        <v>120</v>
      </c>
      <c r="J99" s="2" t="s">
        <v>72</v>
      </c>
      <c r="K99" s="1">
        <f>Tabelle8[[#This Row],[Menge kg Nges]]/1000</f>
        <v>62.000809999999994</v>
      </c>
      <c r="L99" s="1">
        <f>Tabelle8[[#This Row],[Menge kg P2O5]]/1000</f>
        <v>26.569059999999983</v>
      </c>
      <c r="M99" s="1">
        <f>Tabelle8[[#This Row],[Menge t Nges]]/Tabelle8[[#This Row],[Anzahl Lieferscheine]]</f>
        <v>0.51667341666666666</v>
      </c>
      <c r="N99" s="1">
        <f>Tabelle8[[#This Row],[Menge t P2O5]]/Tabelle8[[#This Row],[Anzahl Lieferscheine]]</f>
        <v>0.22140883333333319</v>
      </c>
    </row>
    <row r="100" spans="1:14" x14ac:dyDescent="0.2">
      <c r="A100" s="2" t="s">
        <v>32</v>
      </c>
      <c r="B100" s="2" t="s">
        <v>32</v>
      </c>
      <c r="C100" s="2" t="s">
        <v>6</v>
      </c>
      <c r="D100" s="2" t="s">
        <v>7</v>
      </c>
      <c r="E100" s="2" t="s">
        <v>8</v>
      </c>
      <c r="F100" s="2" t="s">
        <v>61</v>
      </c>
      <c r="G100" s="1">
        <v>137999.9</v>
      </c>
      <c r="H100" s="1">
        <v>46581.9</v>
      </c>
      <c r="I100" s="4">
        <v>247</v>
      </c>
      <c r="J100" s="2" t="s">
        <v>72</v>
      </c>
      <c r="K100" s="1">
        <f>Tabelle8[[#This Row],[Menge kg Nges]]/1000</f>
        <v>137.9999</v>
      </c>
      <c r="L100" s="1">
        <f>Tabelle8[[#This Row],[Menge kg P2O5]]/1000</f>
        <v>46.581900000000005</v>
      </c>
      <c r="M100" s="1">
        <f>Tabelle8[[#This Row],[Menge t Nges]]/Tabelle8[[#This Row],[Anzahl Lieferscheine]]</f>
        <v>0.55870404858299594</v>
      </c>
      <c r="N100" s="1">
        <f>Tabelle8[[#This Row],[Menge t P2O5]]/Tabelle8[[#This Row],[Anzahl Lieferscheine]]</f>
        <v>0.18859068825910932</v>
      </c>
    </row>
    <row r="101" spans="1:14" x14ac:dyDescent="0.2">
      <c r="A101" s="2" t="s">
        <v>32</v>
      </c>
      <c r="B101" s="2" t="s">
        <v>32</v>
      </c>
      <c r="C101" s="2" t="s">
        <v>6</v>
      </c>
      <c r="D101" s="2" t="s">
        <v>7</v>
      </c>
      <c r="E101" s="2" t="s">
        <v>9</v>
      </c>
      <c r="F101" s="2" t="s">
        <v>61</v>
      </c>
      <c r="G101" s="1">
        <v>164411.79</v>
      </c>
      <c r="H101" s="1">
        <v>69392.169999999969</v>
      </c>
      <c r="I101" s="4">
        <v>590</v>
      </c>
      <c r="J101" s="2" t="s">
        <v>72</v>
      </c>
      <c r="K101" s="1">
        <f>Tabelle8[[#This Row],[Menge kg Nges]]/1000</f>
        <v>164.41179</v>
      </c>
      <c r="L101" s="1">
        <f>Tabelle8[[#This Row],[Menge kg P2O5]]/1000</f>
        <v>69.392169999999965</v>
      </c>
      <c r="M101" s="1">
        <f>Tabelle8[[#This Row],[Menge t Nges]]/Tabelle8[[#This Row],[Anzahl Lieferscheine]]</f>
        <v>0.2786640508474576</v>
      </c>
      <c r="N101" s="1">
        <f>Tabelle8[[#This Row],[Menge t P2O5]]/Tabelle8[[#This Row],[Anzahl Lieferscheine]]</f>
        <v>0.11761384745762705</v>
      </c>
    </row>
    <row r="102" spans="1:14" x14ac:dyDescent="0.2">
      <c r="A102" s="2" t="s">
        <v>32</v>
      </c>
      <c r="B102" s="2" t="s">
        <v>32</v>
      </c>
      <c r="C102" s="2" t="s">
        <v>6</v>
      </c>
      <c r="D102" s="2" t="s">
        <v>7</v>
      </c>
      <c r="E102" s="2" t="s">
        <v>10</v>
      </c>
      <c r="F102" s="2" t="s">
        <v>61</v>
      </c>
      <c r="G102" s="1">
        <v>32910.200000000012</v>
      </c>
      <c r="H102" s="1">
        <v>13446.080000000004</v>
      </c>
      <c r="I102" s="4">
        <v>85</v>
      </c>
      <c r="J102" s="2" t="s">
        <v>72</v>
      </c>
      <c r="K102" s="1">
        <f>Tabelle8[[#This Row],[Menge kg Nges]]/1000</f>
        <v>32.91020000000001</v>
      </c>
      <c r="L102" s="1">
        <f>Tabelle8[[#This Row],[Menge kg P2O5]]/1000</f>
        <v>13.446080000000004</v>
      </c>
      <c r="M102" s="1">
        <f>Tabelle8[[#This Row],[Menge t Nges]]/Tabelle8[[#This Row],[Anzahl Lieferscheine]]</f>
        <v>0.38717882352941191</v>
      </c>
      <c r="N102" s="1">
        <f>Tabelle8[[#This Row],[Menge t P2O5]]/Tabelle8[[#This Row],[Anzahl Lieferscheine]]</f>
        <v>0.15818917647058828</v>
      </c>
    </row>
    <row r="103" spans="1:14" x14ac:dyDescent="0.2">
      <c r="A103" s="2" t="s">
        <v>32</v>
      </c>
      <c r="B103" s="2" t="s">
        <v>32</v>
      </c>
      <c r="C103" s="2" t="s">
        <v>6</v>
      </c>
      <c r="D103" s="2" t="s">
        <v>7</v>
      </c>
      <c r="E103" s="2" t="s">
        <v>11</v>
      </c>
      <c r="F103" s="2" t="s">
        <v>61</v>
      </c>
      <c r="G103" s="1">
        <v>74145.829999999987</v>
      </c>
      <c r="H103" s="1">
        <v>33271.200000000004</v>
      </c>
      <c r="I103" s="4">
        <v>181</v>
      </c>
      <c r="J103" s="2" t="s">
        <v>72</v>
      </c>
      <c r="K103" s="1">
        <f>Tabelle8[[#This Row],[Menge kg Nges]]/1000</f>
        <v>74.145829999999989</v>
      </c>
      <c r="L103" s="1">
        <f>Tabelle8[[#This Row],[Menge kg P2O5]]/1000</f>
        <v>33.271200000000007</v>
      </c>
      <c r="M103" s="1">
        <f>Tabelle8[[#This Row],[Menge t Nges]]/Tabelle8[[#This Row],[Anzahl Lieferscheine]]</f>
        <v>0.40964546961325959</v>
      </c>
      <c r="N103" s="1">
        <f>Tabelle8[[#This Row],[Menge t P2O5]]/Tabelle8[[#This Row],[Anzahl Lieferscheine]]</f>
        <v>0.18381878453038678</v>
      </c>
    </row>
    <row r="104" spans="1:14" x14ac:dyDescent="0.2">
      <c r="A104" s="2" t="s">
        <v>32</v>
      </c>
      <c r="B104" s="2" t="s">
        <v>32</v>
      </c>
      <c r="C104" s="2" t="s">
        <v>6</v>
      </c>
      <c r="D104" s="2" t="s">
        <v>7</v>
      </c>
      <c r="E104" s="2" t="s">
        <v>12</v>
      </c>
      <c r="F104" s="2" t="s">
        <v>61</v>
      </c>
      <c r="G104" s="1">
        <v>131517.19</v>
      </c>
      <c r="H104" s="1">
        <v>58627.679999999993</v>
      </c>
      <c r="I104" s="4">
        <v>327</v>
      </c>
      <c r="J104" s="2" t="s">
        <v>72</v>
      </c>
      <c r="K104" s="1">
        <f>Tabelle8[[#This Row],[Menge kg Nges]]/1000</f>
        <v>131.51719</v>
      </c>
      <c r="L104" s="1">
        <f>Tabelle8[[#This Row],[Menge kg P2O5]]/1000</f>
        <v>58.627679999999991</v>
      </c>
      <c r="M104" s="1">
        <f>Tabelle8[[#This Row],[Menge t Nges]]/Tabelle8[[#This Row],[Anzahl Lieferscheine]]</f>
        <v>0.40219324159021408</v>
      </c>
      <c r="N104" s="1">
        <f>Tabelle8[[#This Row],[Menge t P2O5]]/Tabelle8[[#This Row],[Anzahl Lieferscheine]]</f>
        <v>0.17928954128440364</v>
      </c>
    </row>
    <row r="105" spans="1:14" x14ac:dyDescent="0.2">
      <c r="A105" s="2" t="s">
        <v>32</v>
      </c>
      <c r="B105" s="2" t="s">
        <v>32</v>
      </c>
      <c r="C105" s="2" t="s">
        <v>6</v>
      </c>
      <c r="D105" s="2" t="s">
        <v>7</v>
      </c>
      <c r="E105" s="2" t="s">
        <v>13</v>
      </c>
      <c r="F105" s="2" t="s">
        <v>61</v>
      </c>
      <c r="G105" s="1">
        <v>34165.5</v>
      </c>
      <c r="H105" s="1">
        <v>17677.549999999996</v>
      </c>
      <c r="I105" s="4">
        <v>146</v>
      </c>
      <c r="J105" s="2" t="s">
        <v>72</v>
      </c>
      <c r="K105" s="1">
        <f>Tabelle8[[#This Row],[Menge kg Nges]]/1000</f>
        <v>34.165500000000002</v>
      </c>
      <c r="L105" s="1">
        <f>Tabelle8[[#This Row],[Menge kg P2O5]]/1000</f>
        <v>17.677549999999997</v>
      </c>
      <c r="M105" s="1">
        <f>Tabelle8[[#This Row],[Menge t Nges]]/Tabelle8[[#This Row],[Anzahl Lieferscheine]]</f>
        <v>0.23401027397260274</v>
      </c>
      <c r="N105" s="1">
        <f>Tabelle8[[#This Row],[Menge t P2O5]]/Tabelle8[[#This Row],[Anzahl Lieferscheine]]</f>
        <v>0.12107910958904107</v>
      </c>
    </row>
    <row r="106" spans="1:14" x14ac:dyDescent="0.2">
      <c r="A106" s="2" t="s">
        <v>32</v>
      </c>
      <c r="B106" s="2" t="s">
        <v>32</v>
      </c>
      <c r="C106" s="2" t="s">
        <v>6</v>
      </c>
      <c r="D106" s="2" t="s">
        <v>7</v>
      </c>
      <c r="E106" s="2" t="s">
        <v>14</v>
      </c>
      <c r="F106" s="2" t="s">
        <v>61</v>
      </c>
      <c r="G106" s="1">
        <v>73621.930000000022</v>
      </c>
      <c r="H106" s="1">
        <v>38237.750000000007</v>
      </c>
      <c r="I106" s="4">
        <v>218</v>
      </c>
      <c r="J106" s="2" t="s">
        <v>72</v>
      </c>
      <c r="K106" s="1">
        <f>Tabelle8[[#This Row],[Menge kg Nges]]/1000</f>
        <v>73.62193000000002</v>
      </c>
      <c r="L106" s="1">
        <f>Tabelle8[[#This Row],[Menge kg P2O5]]/1000</f>
        <v>38.237750000000005</v>
      </c>
      <c r="M106" s="1">
        <f>Tabelle8[[#This Row],[Menge t Nges]]/Tabelle8[[#This Row],[Anzahl Lieferscheine]]</f>
        <v>0.3377152752293579</v>
      </c>
      <c r="N106" s="1">
        <f>Tabelle8[[#This Row],[Menge t P2O5]]/Tabelle8[[#This Row],[Anzahl Lieferscheine]]</f>
        <v>0.17540252293577985</v>
      </c>
    </row>
    <row r="107" spans="1:14" x14ac:dyDescent="0.2">
      <c r="A107" s="2" t="s">
        <v>32</v>
      </c>
      <c r="B107" s="2" t="s">
        <v>32</v>
      </c>
      <c r="C107" s="2" t="s">
        <v>6</v>
      </c>
      <c r="D107" s="2" t="s">
        <v>15</v>
      </c>
      <c r="E107" s="2" t="s">
        <v>8</v>
      </c>
      <c r="F107" s="2" t="s">
        <v>61</v>
      </c>
      <c r="G107" s="1">
        <v>22407</v>
      </c>
      <c r="H107" s="1">
        <v>12704.5</v>
      </c>
      <c r="I107" s="4">
        <v>44</v>
      </c>
      <c r="J107" s="2" t="s">
        <v>72</v>
      </c>
      <c r="K107" s="1">
        <f>Tabelle8[[#This Row],[Menge kg Nges]]/1000</f>
        <v>22.407</v>
      </c>
      <c r="L107" s="1">
        <f>Tabelle8[[#This Row],[Menge kg P2O5]]/1000</f>
        <v>12.704499999999999</v>
      </c>
      <c r="M107" s="1">
        <f>Tabelle8[[#This Row],[Menge t Nges]]/Tabelle8[[#This Row],[Anzahl Lieferscheine]]</f>
        <v>0.50924999999999998</v>
      </c>
      <c r="N107" s="1">
        <f>Tabelle8[[#This Row],[Menge t P2O5]]/Tabelle8[[#This Row],[Anzahl Lieferscheine]]</f>
        <v>0.28873863636363634</v>
      </c>
    </row>
    <row r="108" spans="1:14" x14ac:dyDescent="0.2">
      <c r="A108" s="2" t="s">
        <v>32</v>
      </c>
      <c r="B108" s="2" t="s">
        <v>32</v>
      </c>
      <c r="C108" s="2" t="s">
        <v>6</v>
      </c>
      <c r="D108" s="2" t="s">
        <v>15</v>
      </c>
      <c r="E108" s="2" t="s">
        <v>17</v>
      </c>
      <c r="F108" s="2" t="s">
        <v>61</v>
      </c>
      <c r="G108" s="1">
        <v>11769.7</v>
      </c>
      <c r="H108" s="1">
        <v>5703.3</v>
      </c>
      <c r="I108" s="4">
        <v>55</v>
      </c>
      <c r="J108" s="2" t="s">
        <v>72</v>
      </c>
      <c r="K108" s="1">
        <f>Tabelle8[[#This Row],[Menge kg Nges]]/1000</f>
        <v>11.7697</v>
      </c>
      <c r="L108" s="1">
        <f>Tabelle8[[#This Row],[Menge kg P2O5]]/1000</f>
        <v>5.7033000000000005</v>
      </c>
      <c r="M108" s="1">
        <f>Tabelle8[[#This Row],[Menge t Nges]]/Tabelle8[[#This Row],[Anzahl Lieferscheine]]</f>
        <v>0.21399454545454547</v>
      </c>
      <c r="N108" s="1">
        <f>Tabelle8[[#This Row],[Menge t P2O5]]/Tabelle8[[#This Row],[Anzahl Lieferscheine]]</f>
        <v>0.10369636363636364</v>
      </c>
    </row>
    <row r="109" spans="1:14" x14ac:dyDescent="0.2">
      <c r="A109" s="2" t="s">
        <v>32</v>
      </c>
      <c r="B109" s="2" t="s">
        <v>32</v>
      </c>
      <c r="C109" s="2" t="s">
        <v>6</v>
      </c>
      <c r="D109" s="2" t="s">
        <v>15</v>
      </c>
      <c r="E109" s="2" t="s">
        <v>35</v>
      </c>
      <c r="F109" s="2" t="s">
        <v>61</v>
      </c>
      <c r="G109" s="1">
        <v>5555.2</v>
      </c>
      <c r="H109" s="1">
        <v>4079</v>
      </c>
      <c r="I109" s="4">
        <v>7</v>
      </c>
      <c r="J109" s="2" t="s">
        <v>72</v>
      </c>
      <c r="K109" s="1">
        <f>Tabelle8[[#This Row],[Menge kg Nges]]/1000</f>
        <v>5.5552000000000001</v>
      </c>
      <c r="L109" s="1">
        <f>Tabelle8[[#This Row],[Menge kg P2O5]]/1000</f>
        <v>4.0789999999999997</v>
      </c>
      <c r="M109" s="1">
        <f>Tabelle8[[#This Row],[Menge t Nges]]/Tabelle8[[#This Row],[Anzahl Lieferscheine]]</f>
        <v>0.79359999999999997</v>
      </c>
      <c r="N109" s="1">
        <f>Tabelle8[[#This Row],[Menge t P2O5]]/Tabelle8[[#This Row],[Anzahl Lieferscheine]]</f>
        <v>0.58271428571428563</v>
      </c>
    </row>
    <row r="110" spans="1:14" x14ac:dyDescent="0.2">
      <c r="A110" s="2" t="s">
        <v>32</v>
      </c>
      <c r="B110" s="2" t="s">
        <v>32</v>
      </c>
      <c r="C110" s="2" t="s">
        <v>6</v>
      </c>
      <c r="D110" s="2" t="s">
        <v>15</v>
      </c>
      <c r="E110" s="2" t="s">
        <v>18</v>
      </c>
      <c r="F110" s="2" t="s">
        <v>61</v>
      </c>
      <c r="G110" s="1">
        <v>92533.010000000024</v>
      </c>
      <c r="H110" s="1">
        <v>64401.640000000029</v>
      </c>
      <c r="I110" s="4">
        <v>198</v>
      </c>
      <c r="J110" s="2" t="s">
        <v>72</v>
      </c>
      <c r="K110" s="1">
        <f>Tabelle8[[#This Row],[Menge kg Nges]]/1000</f>
        <v>92.533010000000019</v>
      </c>
      <c r="L110" s="1">
        <f>Tabelle8[[#This Row],[Menge kg P2O5]]/1000</f>
        <v>64.401640000000029</v>
      </c>
      <c r="M110" s="1">
        <f>Tabelle8[[#This Row],[Menge t Nges]]/Tabelle8[[#This Row],[Anzahl Lieferscheine]]</f>
        <v>0.46733843434343442</v>
      </c>
      <c r="N110" s="1">
        <f>Tabelle8[[#This Row],[Menge t P2O5]]/Tabelle8[[#This Row],[Anzahl Lieferscheine]]</f>
        <v>0.32526080808080821</v>
      </c>
    </row>
    <row r="111" spans="1:14" x14ac:dyDescent="0.2">
      <c r="A111" s="2" t="s">
        <v>32</v>
      </c>
      <c r="B111" s="2" t="s">
        <v>32</v>
      </c>
      <c r="C111" s="2" t="s">
        <v>6</v>
      </c>
      <c r="D111" s="2" t="s">
        <v>15</v>
      </c>
      <c r="E111" s="2" t="s">
        <v>19</v>
      </c>
      <c r="F111" s="2" t="s">
        <v>61</v>
      </c>
      <c r="G111" s="1">
        <v>661.5</v>
      </c>
      <c r="H111" s="1">
        <v>735</v>
      </c>
      <c r="I111" s="4">
        <v>5</v>
      </c>
      <c r="J111" s="2" t="s">
        <v>72</v>
      </c>
      <c r="K111" s="1">
        <f>Tabelle8[[#This Row],[Menge kg Nges]]/1000</f>
        <v>0.66149999999999998</v>
      </c>
      <c r="L111" s="1">
        <f>Tabelle8[[#This Row],[Menge kg P2O5]]/1000</f>
        <v>0.73499999999999999</v>
      </c>
      <c r="M111" s="1">
        <f>Tabelle8[[#This Row],[Menge t Nges]]/Tabelle8[[#This Row],[Anzahl Lieferscheine]]</f>
        <v>0.1323</v>
      </c>
      <c r="N111" s="1">
        <f>Tabelle8[[#This Row],[Menge t P2O5]]/Tabelle8[[#This Row],[Anzahl Lieferscheine]]</f>
        <v>0.14699999999999999</v>
      </c>
    </row>
    <row r="112" spans="1:14" x14ac:dyDescent="0.2">
      <c r="A112" s="2" t="s">
        <v>32</v>
      </c>
      <c r="B112" s="2" t="s">
        <v>32</v>
      </c>
      <c r="C112" s="2" t="s">
        <v>6</v>
      </c>
      <c r="D112" s="2" t="s">
        <v>15</v>
      </c>
      <c r="E112" s="2" t="s">
        <v>20</v>
      </c>
      <c r="F112" s="2" t="s">
        <v>61</v>
      </c>
      <c r="G112" s="1">
        <v>32956.529999999992</v>
      </c>
      <c r="H112" s="1">
        <v>25734.29</v>
      </c>
      <c r="I112" s="4">
        <v>293</v>
      </c>
      <c r="J112" s="2" t="s">
        <v>72</v>
      </c>
      <c r="K112" s="1">
        <f>Tabelle8[[#This Row],[Menge kg Nges]]/1000</f>
        <v>32.956529999999994</v>
      </c>
      <c r="L112" s="1">
        <f>Tabelle8[[#This Row],[Menge kg P2O5]]/1000</f>
        <v>25.734290000000001</v>
      </c>
      <c r="M112" s="1">
        <f>Tabelle8[[#This Row],[Menge t Nges]]/Tabelle8[[#This Row],[Anzahl Lieferscheine]]</f>
        <v>0.11247962457337882</v>
      </c>
      <c r="N112" s="1">
        <f>Tabelle8[[#This Row],[Menge t P2O5]]/Tabelle8[[#This Row],[Anzahl Lieferscheine]]</f>
        <v>8.7830341296928335E-2</v>
      </c>
    </row>
    <row r="113" spans="1:14" x14ac:dyDescent="0.2">
      <c r="A113" s="2" t="s">
        <v>32</v>
      </c>
      <c r="B113" s="2" t="s">
        <v>32</v>
      </c>
      <c r="C113" s="2" t="s">
        <v>6</v>
      </c>
      <c r="D113" s="2" t="s">
        <v>15</v>
      </c>
      <c r="E113" s="2" t="s">
        <v>21</v>
      </c>
      <c r="F113" s="2" t="s">
        <v>61</v>
      </c>
      <c r="G113" s="1">
        <v>40089.340000000018</v>
      </c>
      <c r="H113" s="1">
        <v>20724.55</v>
      </c>
      <c r="I113" s="4">
        <v>124</v>
      </c>
      <c r="J113" s="2" t="s">
        <v>72</v>
      </c>
      <c r="K113" s="1">
        <f>Tabelle8[[#This Row],[Menge kg Nges]]/1000</f>
        <v>40.089340000000021</v>
      </c>
      <c r="L113" s="1">
        <f>Tabelle8[[#This Row],[Menge kg P2O5]]/1000</f>
        <v>20.724550000000001</v>
      </c>
      <c r="M113" s="1">
        <f>Tabelle8[[#This Row],[Menge t Nges]]/Tabelle8[[#This Row],[Anzahl Lieferscheine]]</f>
        <v>0.32330112903225822</v>
      </c>
      <c r="N113" s="1">
        <f>Tabelle8[[#This Row],[Menge t P2O5]]/Tabelle8[[#This Row],[Anzahl Lieferscheine]]</f>
        <v>0.16713346774193549</v>
      </c>
    </row>
    <row r="114" spans="1:14" x14ac:dyDescent="0.2">
      <c r="A114" s="2" t="s">
        <v>32</v>
      </c>
      <c r="B114" s="2" t="s">
        <v>32</v>
      </c>
      <c r="C114" s="2" t="s">
        <v>6</v>
      </c>
      <c r="D114" s="2" t="s">
        <v>15</v>
      </c>
      <c r="E114" s="2" t="s">
        <v>9</v>
      </c>
      <c r="F114" s="2" t="s">
        <v>61</v>
      </c>
      <c r="G114" s="1">
        <v>19314.769999999997</v>
      </c>
      <c r="H114" s="1">
        <v>9888.5500000000011</v>
      </c>
      <c r="I114" s="4">
        <v>83</v>
      </c>
      <c r="J114" s="2" t="s">
        <v>72</v>
      </c>
      <c r="K114" s="1">
        <f>Tabelle8[[#This Row],[Menge kg Nges]]/1000</f>
        <v>19.314769999999996</v>
      </c>
      <c r="L114" s="1">
        <f>Tabelle8[[#This Row],[Menge kg P2O5]]/1000</f>
        <v>9.8885500000000004</v>
      </c>
      <c r="M114" s="1">
        <f>Tabelle8[[#This Row],[Menge t Nges]]/Tabelle8[[#This Row],[Anzahl Lieferscheine]]</f>
        <v>0.23270807228915658</v>
      </c>
      <c r="N114" s="1">
        <f>Tabelle8[[#This Row],[Menge t P2O5]]/Tabelle8[[#This Row],[Anzahl Lieferscheine]]</f>
        <v>0.11913915662650602</v>
      </c>
    </row>
    <row r="115" spans="1:14" x14ac:dyDescent="0.2">
      <c r="A115" s="2" t="s">
        <v>32</v>
      </c>
      <c r="B115" s="2" t="s">
        <v>32</v>
      </c>
      <c r="C115" s="2" t="s">
        <v>6</v>
      </c>
      <c r="D115" s="2" t="s">
        <v>15</v>
      </c>
      <c r="E115" s="2" t="s">
        <v>10</v>
      </c>
      <c r="F115" s="2" t="s">
        <v>61</v>
      </c>
      <c r="G115" s="1">
        <v>15147.7</v>
      </c>
      <c r="H115" s="1">
        <v>6696.1000000000013</v>
      </c>
      <c r="I115" s="4">
        <v>47</v>
      </c>
      <c r="J115" s="2" t="s">
        <v>72</v>
      </c>
      <c r="K115" s="1">
        <f>Tabelle8[[#This Row],[Menge kg Nges]]/1000</f>
        <v>15.1477</v>
      </c>
      <c r="L115" s="1">
        <f>Tabelle8[[#This Row],[Menge kg P2O5]]/1000</f>
        <v>6.6961000000000013</v>
      </c>
      <c r="M115" s="1">
        <f>Tabelle8[[#This Row],[Menge t Nges]]/Tabelle8[[#This Row],[Anzahl Lieferscheine]]</f>
        <v>0.32229148936170215</v>
      </c>
      <c r="N115" s="1">
        <f>Tabelle8[[#This Row],[Menge t P2O5]]/Tabelle8[[#This Row],[Anzahl Lieferscheine]]</f>
        <v>0.14247021276595748</v>
      </c>
    </row>
    <row r="116" spans="1:14" x14ac:dyDescent="0.2">
      <c r="A116" s="2" t="s">
        <v>32</v>
      </c>
      <c r="B116" s="2" t="s">
        <v>32</v>
      </c>
      <c r="C116" s="2" t="s">
        <v>6</v>
      </c>
      <c r="D116" s="2" t="s">
        <v>15</v>
      </c>
      <c r="E116" s="2" t="s">
        <v>23</v>
      </c>
      <c r="F116" s="2" t="s">
        <v>61</v>
      </c>
      <c r="G116" s="1">
        <v>1962.6000000000001</v>
      </c>
      <c r="H116" s="1">
        <v>838.8</v>
      </c>
      <c r="I116" s="4">
        <v>14</v>
      </c>
      <c r="J116" s="2" t="s">
        <v>72</v>
      </c>
      <c r="K116" s="1">
        <f>Tabelle8[[#This Row],[Menge kg Nges]]/1000</f>
        <v>1.9626000000000001</v>
      </c>
      <c r="L116" s="1">
        <f>Tabelle8[[#This Row],[Menge kg P2O5]]/1000</f>
        <v>0.83879999999999999</v>
      </c>
      <c r="M116" s="1">
        <f>Tabelle8[[#This Row],[Menge t Nges]]/Tabelle8[[#This Row],[Anzahl Lieferscheine]]</f>
        <v>0.1401857142857143</v>
      </c>
      <c r="N116" s="1">
        <f>Tabelle8[[#This Row],[Menge t P2O5]]/Tabelle8[[#This Row],[Anzahl Lieferscheine]]</f>
        <v>5.9914285714285712E-2</v>
      </c>
    </row>
    <row r="117" spans="1:14" x14ac:dyDescent="0.2">
      <c r="A117" s="2" t="s">
        <v>32</v>
      </c>
      <c r="B117" s="2" t="s">
        <v>32</v>
      </c>
      <c r="C117" s="2" t="s">
        <v>6</v>
      </c>
      <c r="D117" s="2" t="s">
        <v>15</v>
      </c>
      <c r="E117" s="2" t="s">
        <v>12</v>
      </c>
      <c r="F117" s="2" t="s">
        <v>61</v>
      </c>
      <c r="G117" s="1">
        <v>1928.88</v>
      </c>
      <c r="H117" s="1">
        <v>1788.88</v>
      </c>
      <c r="I117" s="4">
        <v>4</v>
      </c>
      <c r="J117" s="2" t="s">
        <v>72</v>
      </c>
      <c r="K117" s="1">
        <f>Tabelle8[[#This Row],[Menge kg Nges]]/1000</f>
        <v>1.9288800000000001</v>
      </c>
      <c r="L117" s="1">
        <f>Tabelle8[[#This Row],[Menge kg P2O5]]/1000</f>
        <v>1.78888</v>
      </c>
      <c r="M117" s="1">
        <f>Tabelle8[[#This Row],[Menge t Nges]]/Tabelle8[[#This Row],[Anzahl Lieferscheine]]</f>
        <v>0.48222000000000004</v>
      </c>
      <c r="N117" s="1">
        <f>Tabelle8[[#This Row],[Menge t P2O5]]/Tabelle8[[#This Row],[Anzahl Lieferscheine]]</f>
        <v>0.44722000000000001</v>
      </c>
    </row>
    <row r="118" spans="1:14" x14ac:dyDescent="0.2">
      <c r="A118" s="2" t="s">
        <v>32</v>
      </c>
      <c r="B118" s="2" t="s">
        <v>32</v>
      </c>
      <c r="C118" s="2" t="s">
        <v>6</v>
      </c>
      <c r="D118" s="2" t="s">
        <v>15</v>
      </c>
      <c r="E118" s="2" t="s">
        <v>13</v>
      </c>
      <c r="F118" s="2" t="s">
        <v>61</v>
      </c>
      <c r="G118" s="1">
        <v>819</v>
      </c>
      <c r="H118" s="1">
        <v>735</v>
      </c>
      <c r="I118" s="4">
        <v>3</v>
      </c>
      <c r="J118" s="2" t="s">
        <v>72</v>
      </c>
      <c r="K118" s="1">
        <f>Tabelle8[[#This Row],[Menge kg Nges]]/1000</f>
        <v>0.81899999999999995</v>
      </c>
      <c r="L118" s="1">
        <f>Tabelle8[[#This Row],[Menge kg P2O5]]/1000</f>
        <v>0.73499999999999999</v>
      </c>
      <c r="M118" s="1">
        <f>Tabelle8[[#This Row],[Menge t Nges]]/Tabelle8[[#This Row],[Anzahl Lieferscheine]]</f>
        <v>0.27299999999999996</v>
      </c>
      <c r="N118" s="1">
        <f>Tabelle8[[#This Row],[Menge t P2O5]]/Tabelle8[[#This Row],[Anzahl Lieferscheine]]</f>
        <v>0.245</v>
      </c>
    </row>
    <row r="119" spans="1:14" x14ac:dyDescent="0.2">
      <c r="A119" s="2" t="s">
        <v>32</v>
      </c>
      <c r="B119" s="2" t="s">
        <v>32</v>
      </c>
      <c r="C119" s="2" t="s">
        <v>6</v>
      </c>
      <c r="D119" s="2" t="s">
        <v>15</v>
      </c>
      <c r="E119" s="2" t="s">
        <v>24</v>
      </c>
      <c r="F119" s="2" t="s">
        <v>61</v>
      </c>
      <c r="G119" s="1">
        <v>2337.5</v>
      </c>
      <c r="H119" s="1">
        <v>2475</v>
      </c>
      <c r="I119" s="4">
        <v>4</v>
      </c>
      <c r="J119" s="2" t="s">
        <v>72</v>
      </c>
      <c r="K119" s="1">
        <f>Tabelle8[[#This Row],[Menge kg Nges]]/1000</f>
        <v>2.3374999999999999</v>
      </c>
      <c r="L119" s="1">
        <f>Tabelle8[[#This Row],[Menge kg P2O5]]/1000</f>
        <v>2.4750000000000001</v>
      </c>
      <c r="M119" s="1">
        <f>Tabelle8[[#This Row],[Menge t Nges]]/Tabelle8[[#This Row],[Anzahl Lieferscheine]]</f>
        <v>0.58437499999999998</v>
      </c>
      <c r="N119" s="1">
        <f>Tabelle8[[#This Row],[Menge t P2O5]]/Tabelle8[[#This Row],[Anzahl Lieferscheine]]</f>
        <v>0.61875000000000002</v>
      </c>
    </row>
    <row r="120" spans="1:14" x14ac:dyDescent="0.2">
      <c r="A120" s="2" t="s">
        <v>32</v>
      </c>
      <c r="B120" s="2" t="s">
        <v>32</v>
      </c>
      <c r="C120" s="2" t="s">
        <v>6</v>
      </c>
      <c r="D120" s="2" t="s">
        <v>15</v>
      </c>
      <c r="E120" s="2" t="s">
        <v>31</v>
      </c>
      <c r="F120" s="2" t="s">
        <v>61</v>
      </c>
      <c r="G120" s="1">
        <v>163.5</v>
      </c>
      <c r="H120" s="1">
        <v>71.819999999999993</v>
      </c>
      <c r="I120" s="4">
        <v>2</v>
      </c>
      <c r="J120" s="2" t="s">
        <v>72</v>
      </c>
      <c r="K120" s="1">
        <f>Tabelle8[[#This Row],[Menge kg Nges]]/1000</f>
        <v>0.16350000000000001</v>
      </c>
      <c r="L120" s="1">
        <f>Tabelle8[[#This Row],[Menge kg P2O5]]/1000</f>
        <v>7.1819999999999995E-2</v>
      </c>
      <c r="M120" s="1">
        <f>Tabelle8[[#This Row],[Menge t Nges]]/Tabelle8[[#This Row],[Anzahl Lieferscheine]]</f>
        <v>8.1750000000000003E-2</v>
      </c>
      <c r="N120" s="1">
        <f>Tabelle8[[#This Row],[Menge t P2O5]]/Tabelle8[[#This Row],[Anzahl Lieferscheine]]</f>
        <v>3.5909999999999997E-2</v>
      </c>
    </row>
    <row r="121" spans="1:14" x14ac:dyDescent="0.2">
      <c r="A121" s="2" t="s">
        <v>32</v>
      </c>
      <c r="B121" s="2" t="s">
        <v>32</v>
      </c>
      <c r="C121" s="2" t="s">
        <v>25</v>
      </c>
      <c r="D121" s="2" t="s">
        <v>25</v>
      </c>
      <c r="E121" s="2" t="s">
        <v>26</v>
      </c>
      <c r="F121" s="2" t="s">
        <v>61</v>
      </c>
      <c r="G121" s="1">
        <v>710511.4499999996</v>
      </c>
      <c r="H121" s="1">
        <v>337566.18</v>
      </c>
      <c r="I121" s="4">
        <v>1868</v>
      </c>
      <c r="J121" s="2" t="s">
        <v>72</v>
      </c>
      <c r="K121" s="1">
        <f>Tabelle8[[#This Row],[Menge kg Nges]]/1000</f>
        <v>710.51144999999963</v>
      </c>
      <c r="L121" s="1">
        <f>Tabelle8[[#This Row],[Menge kg P2O5]]/1000</f>
        <v>337.56617999999997</v>
      </c>
      <c r="M121" s="1">
        <f>Tabelle8[[#This Row],[Menge t Nges]]/Tabelle8[[#This Row],[Anzahl Lieferscheine]]</f>
        <v>0.38035944860813686</v>
      </c>
      <c r="N121" s="1">
        <f>Tabelle8[[#This Row],[Menge t P2O5]]/Tabelle8[[#This Row],[Anzahl Lieferscheine]]</f>
        <v>0.18070994646680941</v>
      </c>
    </row>
    <row r="122" spans="1:14" x14ac:dyDescent="0.2">
      <c r="A122" s="2" t="s">
        <v>32</v>
      </c>
      <c r="B122" s="2" t="s">
        <v>32</v>
      </c>
      <c r="C122" s="2" t="s">
        <v>63</v>
      </c>
      <c r="D122" s="2" t="s">
        <v>63</v>
      </c>
      <c r="E122" s="2" t="s">
        <v>63</v>
      </c>
      <c r="F122" s="2" t="s">
        <v>61</v>
      </c>
      <c r="G122" s="1">
        <v>15657.75</v>
      </c>
      <c r="H122" s="1">
        <v>12422.34</v>
      </c>
      <c r="I122" s="4">
        <v>54</v>
      </c>
      <c r="J122" s="2" t="s">
        <v>72</v>
      </c>
      <c r="K122" s="1">
        <f>Tabelle8[[#This Row],[Menge kg Nges]]/1000</f>
        <v>15.65775</v>
      </c>
      <c r="L122" s="1">
        <f>Tabelle8[[#This Row],[Menge kg P2O5]]/1000</f>
        <v>12.42234</v>
      </c>
      <c r="M122" s="1">
        <f>Tabelle8[[#This Row],[Menge t Nges]]/Tabelle8[[#This Row],[Anzahl Lieferscheine]]</f>
        <v>0.28995833333333332</v>
      </c>
      <c r="N122" s="1">
        <f>Tabelle8[[#This Row],[Menge t P2O5]]/Tabelle8[[#This Row],[Anzahl Lieferscheine]]</f>
        <v>0.23004333333333335</v>
      </c>
    </row>
    <row r="123" spans="1:14" x14ac:dyDescent="0.2">
      <c r="A123" s="2" t="s">
        <v>32</v>
      </c>
      <c r="B123" s="2" t="s">
        <v>36</v>
      </c>
      <c r="C123" s="2" t="s">
        <v>25</v>
      </c>
      <c r="D123" s="2" t="s">
        <v>25</v>
      </c>
      <c r="E123" s="2" t="s">
        <v>26</v>
      </c>
      <c r="F123" s="2" t="s">
        <v>61</v>
      </c>
      <c r="G123" s="1">
        <v>15821.480000000003</v>
      </c>
      <c r="H123" s="1">
        <v>9431.3799999999992</v>
      </c>
      <c r="I123" s="4">
        <v>8</v>
      </c>
      <c r="J123" s="2" t="s">
        <v>72</v>
      </c>
      <c r="K123" s="1">
        <f>Tabelle8[[#This Row],[Menge kg Nges]]/1000</f>
        <v>15.821480000000003</v>
      </c>
      <c r="L123" s="1">
        <f>Tabelle8[[#This Row],[Menge kg P2O5]]/1000</f>
        <v>9.431379999999999</v>
      </c>
      <c r="M123" s="1">
        <f>Tabelle8[[#This Row],[Menge t Nges]]/Tabelle8[[#This Row],[Anzahl Lieferscheine]]</f>
        <v>1.9776850000000004</v>
      </c>
      <c r="N123" s="1">
        <f>Tabelle8[[#This Row],[Menge t P2O5]]/Tabelle8[[#This Row],[Anzahl Lieferscheine]]</f>
        <v>1.1789224999999999</v>
      </c>
    </row>
    <row r="124" spans="1:14" x14ac:dyDescent="0.2">
      <c r="A124" s="2" t="s">
        <v>32</v>
      </c>
      <c r="B124" s="2" t="s">
        <v>27</v>
      </c>
      <c r="C124" s="2" t="s">
        <v>6</v>
      </c>
      <c r="D124" s="2" t="s">
        <v>7</v>
      </c>
      <c r="E124" s="2" t="s">
        <v>11</v>
      </c>
      <c r="F124" s="2" t="s">
        <v>61</v>
      </c>
      <c r="G124" s="1">
        <v>870</v>
      </c>
      <c r="H124" s="1">
        <v>360</v>
      </c>
      <c r="I124" s="4">
        <v>2</v>
      </c>
      <c r="J124" s="2" t="s">
        <v>72</v>
      </c>
      <c r="K124" s="1">
        <f>Tabelle8[[#This Row],[Menge kg Nges]]/1000</f>
        <v>0.87</v>
      </c>
      <c r="L124" s="1">
        <f>Tabelle8[[#This Row],[Menge kg P2O5]]/1000</f>
        <v>0.36</v>
      </c>
      <c r="M124" s="1">
        <f>Tabelle8[[#This Row],[Menge t Nges]]/Tabelle8[[#This Row],[Anzahl Lieferscheine]]</f>
        <v>0.435</v>
      </c>
      <c r="N124" s="1">
        <f>Tabelle8[[#This Row],[Menge t P2O5]]/Tabelle8[[#This Row],[Anzahl Lieferscheine]]</f>
        <v>0.18</v>
      </c>
    </row>
    <row r="125" spans="1:14" x14ac:dyDescent="0.2">
      <c r="A125" s="2" t="s">
        <v>32</v>
      </c>
      <c r="B125" s="2" t="s">
        <v>27</v>
      </c>
      <c r="C125" s="2" t="s">
        <v>6</v>
      </c>
      <c r="D125" s="2" t="s">
        <v>15</v>
      </c>
      <c r="E125" s="2" t="s">
        <v>8</v>
      </c>
      <c r="F125" s="2" t="s">
        <v>61</v>
      </c>
      <c r="G125" s="1">
        <v>642</v>
      </c>
      <c r="H125" s="1">
        <v>427.5</v>
      </c>
      <c r="I125" s="4">
        <v>3</v>
      </c>
      <c r="J125" s="2" t="s">
        <v>72</v>
      </c>
      <c r="K125" s="1">
        <f>Tabelle8[[#This Row],[Menge kg Nges]]/1000</f>
        <v>0.64200000000000002</v>
      </c>
      <c r="L125" s="1">
        <f>Tabelle8[[#This Row],[Menge kg P2O5]]/1000</f>
        <v>0.42749999999999999</v>
      </c>
      <c r="M125" s="1">
        <f>Tabelle8[[#This Row],[Menge t Nges]]/Tabelle8[[#This Row],[Anzahl Lieferscheine]]</f>
        <v>0.214</v>
      </c>
      <c r="N125" s="1">
        <f>Tabelle8[[#This Row],[Menge t P2O5]]/Tabelle8[[#This Row],[Anzahl Lieferscheine]]</f>
        <v>0.14249999999999999</v>
      </c>
    </row>
    <row r="126" spans="1:14" x14ac:dyDescent="0.2">
      <c r="A126" s="2" t="s">
        <v>32</v>
      </c>
      <c r="B126" s="2" t="s">
        <v>27</v>
      </c>
      <c r="C126" s="2" t="s">
        <v>6</v>
      </c>
      <c r="D126" s="2" t="s">
        <v>15</v>
      </c>
      <c r="E126" s="2" t="s">
        <v>18</v>
      </c>
      <c r="F126" s="2" t="s">
        <v>61</v>
      </c>
      <c r="G126" s="1">
        <v>7190.55</v>
      </c>
      <c r="H126" s="1">
        <v>5442.9000000000005</v>
      </c>
      <c r="I126" s="4">
        <v>17</v>
      </c>
      <c r="J126" s="2" t="s">
        <v>72</v>
      </c>
      <c r="K126" s="1">
        <f>Tabelle8[[#This Row],[Menge kg Nges]]/1000</f>
        <v>7.19055</v>
      </c>
      <c r="L126" s="1">
        <f>Tabelle8[[#This Row],[Menge kg P2O5]]/1000</f>
        <v>5.4429000000000007</v>
      </c>
      <c r="M126" s="1">
        <f>Tabelle8[[#This Row],[Menge t Nges]]/Tabelle8[[#This Row],[Anzahl Lieferscheine]]</f>
        <v>0.42297352941176469</v>
      </c>
      <c r="N126" s="1">
        <f>Tabelle8[[#This Row],[Menge t P2O5]]/Tabelle8[[#This Row],[Anzahl Lieferscheine]]</f>
        <v>0.32017058823529415</v>
      </c>
    </row>
    <row r="127" spans="1:14" x14ac:dyDescent="0.2">
      <c r="A127" s="2" t="s">
        <v>32</v>
      </c>
      <c r="B127" s="2" t="s">
        <v>27</v>
      </c>
      <c r="C127" s="2" t="s">
        <v>6</v>
      </c>
      <c r="D127" s="2" t="s">
        <v>15</v>
      </c>
      <c r="E127" s="2" t="s">
        <v>20</v>
      </c>
      <c r="F127" s="2" t="s">
        <v>61</v>
      </c>
      <c r="G127" s="1">
        <v>2620.7999999999993</v>
      </c>
      <c r="H127" s="1">
        <v>1582</v>
      </c>
      <c r="I127" s="4">
        <v>16</v>
      </c>
      <c r="J127" s="2" t="s">
        <v>72</v>
      </c>
      <c r="K127" s="1">
        <f>Tabelle8[[#This Row],[Menge kg Nges]]/1000</f>
        <v>2.6207999999999991</v>
      </c>
      <c r="L127" s="1">
        <f>Tabelle8[[#This Row],[Menge kg P2O5]]/1000</f>
        <v>1.5820000000000001</v>
      </c>
      <c r="M127" s="1">
        <f>Tabelle8[[#This Row],[Menge t Nges]]/Tabelle8[[#This Row],[Anzahl Lieferscheine]]</f>
        <v>0.16379999999999995</v>
      </c>
      <c r="N127" s="1">
        <f>Tabelle8[[#This Row],[Menge t P2O5]]/Tabelle8[[#This Row],[Anzahl Lieferscheine]]</f>
        <v>9.8875000000000005E-2</v>
      </c>
    </row>
    <row r="128" spans="1:14" x14ac:dyDescent="0.2">
      <c r="A128" s="2" t="s">
        <v>32</v>
      </c>
      <c r="B128" s="2" t="s">
        <v>27</v>
      </c>
      <c r="C128" s="2" t="s">
        <v>6</v>
      </c>
      <c r="D128" s="2" t="s">
        <v>15</v>
      </c>
      <c r="E128" s="2" t="s">
        <v>21</v>
      </c>
      <c r="F128" s="2" t="s">
        <v>61</v>
      </c>
      <c r="G128" s="1">
        <v>4950</v>
      </c>
      <c r="H128" s="1">
        <v>2970</v>
      </c>
      <c r="I128" s="4">
        <v>10</v>
      </c>
      <c r="J128" s="2" t="s">
        <v>72</v>
      </c>
      <c r="K128" s="1">
        <f>Tabelle8[[#This Row],[Menge kg Nges]]/1000</f>
        <v>4.95</v>
      </c>
      <c r="L128" s="1">
        <f>Tabelle8[[#This Row],[Menge kg P2O5]]/1000</f>
        <v>2.97</v>
      </c>
      <c r="M128" s="1">
        <f>Tabelle8[[#This Row],[Menge t Nges]]/Tabelle8[[#This Row],[Anzahl Lieferscheine]]</f>
        <v>0.495</v>
      </c>
      <c r="N128" s="1">
        <f>Tabelle8[[#This Row],[Menge t P2O5]]/Tabelle8[[#This Row],[Anzahl Lieferscheine]]</f>
        <v>0.29700000000000004</v>
      </c>
    </row>
    <row r="129" spans="1:14" x14ac:dyDescent="0.2">
      <c r="A129" s="2" t="s">
        <v>32</v>
      </c>
      <c r="B129" s="2" t="s">
        <v>27</v>
      </c>
      <c r="C129" s="2" t="s">
        <v>6</v>
      </c>
      <c r="D129" s="2" t="s">
        <v>15</v>
      </c>
      <c r="E129" s="2" t="s">
        <v>9</v>
      </c>
      <c r="F129" s="2" t="s">
        <v>61</v>
      </c>
      <c r="G129" s="1">
        <v>858.29999999999984</v>
      </c>
      <c r="H129" s="1">
        <v>572.75</v>
      </c>
      <c r="I129" s="4">
        <v>6</v>
      </c>
      <c r="J129" s="2" t="s">
        <v>72</v>
      </c>
      <c r="K129" s="1">
        <f>Tabelle8[[#This Row],[Menge kg Nges]]/1000</f>
        <v>0.85829999999999984</v>
      </c>
      <c r="L129" s="1">
        <f>Tabelle8[[#This Row],[Menge kg P2O5]]/1000</f>
        <v>0.57274999999999998</v>
      </c>
      <c r="M129" s="1">
        <f>Tabelle8[[#This Row],[Menge t Nges]]/Tabelle8[[#This Row],[Anzahl Lieferscheine]]</f>
        <v>0.14304999999999998</v>
      </c>
      <c r="N129" s="1">
        <f>Tabelle8[[#This Row],[Menge t P2O5]]/Tabelle8[[#This Row],[Anzahl Lieferscheine]]</f>
        <v>9.5458333333333326E-2</v>
      </c>
    </row>
    <row r="130" spans="1:14" x14ac:dyDescent="0.2">
      <c r="A130" s="2" t="s">
        <v>32</v>
      </c>
      <c r="B130" s="2" t="s">
        <v>27</v>
      </c>
      <c r="C130" s="2" t="s">
        <v>6</v>
      </c>
      <c r="D130" s="2" t="s">
        <v>15</v>
      </c>
      <c r="E130" s="2" t="s">
        <v>23</v>
      </c>
      <c r="F130" s="2" t="s">
        <v>61</v>
      </c>
      <c r="G130" s="1">
        <v>143.5</v>
      </c>
      <c r="H130" s="1">
        <v>64.75</v>
      </c>
      <c r="I130" s="4">
        <v>1</v>
      </c>
      <c r="J130" s="2" t="s">
        <v>72</v>
      </c>
      <c r="K130" s="1">
        <f>Tabelle8[[#This Row],[Menge kg Nges]]/1000</f>
        <v>0.14349999999999999</v>
      </c>
      <c r="L130" s="1">
        <f>Tabelle8[[#This Row],[Menge kg P2O5]]/1000</f>
        <v>6.4750000000000002E-2</v>
      </c>
      <c r="M130" s="1">
        <f>Tabelle8[[#This Row],[Menge t Nges]]/Tabelle8[[#This Row],[Anzahl Lieferscheine]]</f>
        <v>0.14349999999999999</v>
      </c>
      <c r="N130" s="1">
        <f>Tabelle8[[#This Row],[Menge t P2O5]]/Tabelle8[[#This Row],[Anzahl Lieferscheine]]</f>
        <v>6.4750000000000002E-2</v>
      </c>
    </row>
    <row r="131" spans="1:14" x14ac:dyDescent="0.2">
      <c r="A131" s="2" t="s">
        <v>32</v>
      </c>
      <c r="B131" s="2" t="s">
        <v>27</v>
      </c>
      <c r="C131" s="2" t="s">
        <v>6</v>
      </c>
      <c r="D131" s="2" t="s">
        <v>15</v>
      </c>
      <c r="E131" s="2" t="s">
        <v>13</v>
      </c>
      <c r="F131" s="2" t="s">
        <v>61</v>
      </c>
      <c r="G131" s="1">
        <v>343.98</v>
      </c>
      <c r="H131" s="1">
        <v>308.7</v>
      </c>
      <c r="I131" s="4">
        <v>2</v>
      </c>
      <c r="J131" s="2" t="s">
        <v>72</v>
      </c>
      <c r="K131" s="1">
        <f>Tabelle8[[#This Row],[Menge kg Nges]]/1000</f>
        <v>0.34398000000000001</v>
      </c>
      <c r="L131" s="1">
        <f>Tabelle8[[#This Row],[Menge kg P2O5]]/1000</f>
        <v>0.30869999999999997</v>
      </c>
      <c r="M131" s="1">
        <f>Tabelle8[[#This Row],[Menge t Nges]]/Tabelle8[[#This Row],[Anzahl Lieferscheine]]</f>
        <v>0.17199</v>
      </c>
      <c r="N131" s="1">
        <f>Tabelle8[[#This Row],[Menge t P2O5]]/Tabelle8[[#This Row],[Anzahl Lieferscheine]]</f>
        <v>0.15434999999999999</v>
      </c>
    </row>
    <row r="132" spans="1:14" x14ac:dyDescent="0.2">
      <c r="A132" s="2" t="s">
        <v>32</v>
      </c>
      <c r="B132" s="2" t="s">
        <v>27</v>
      </c>
      <c r="C132" s="2" t="s">
        <v>25</v>
      </c>
      <c r="D132" s="2" t="s">
        <v>25</v>
      </c>
      <c r="E132" s="2" t="s">
        <v>26</v>
      </c>
      <c r="F132" s="2" t="s">
        <v>61</v>
      </c>
      <c r="G132" s="1">
        <v>153410.90000000008</v>
      </c>
      <c r="H132" s="1">
        <v>55425.82999999998</v>
      </c>
      <c r="I132" s="4">
        <v>357</v>
      </c>
      <c r="J132" s="2" t="s">
        <v>72</v>
      </c>
      <c r="K132" s="1">
        <f>Tabelle8[[#This Row],[Menge kg Nges]]/1000</f>
        <v>153.41090000000008</v>
      </c>
      <c r="L132" s="1">
        <f>Tabelle8[[#This Row],[Menge kg P2O5]]/1000</f>
        <v>55.425829999999976</v>
      </c>
      <c r="M132" s="1">
        <f>Tabelle8[[#This Row],[Menge t Nges]]/Tabelle8[[#This Row],[Anzahl Lieferscheine]]</f>
        <v>0.42972240896358566</v>
      </c>
      <c r="N132" s="1">
        <f>Tabelle8[[#This Row],[Menge t P2O5]]/Tabelle8[[#This Row],[Anzahl Lieferscheine]]</f>
        <v>0.15525442577030807</v>
      </c>
    </row>
    <row r="133" spans="1:14" x14ac:dyDescent="0.2">
      <c r="A133" s="2" t="s">
        <v>32</v>
      </c>
      <c r="B133" s="2" t="s">
        <v>27</v>
      </c>
      <c r="C133" s="2" t="s">
        <v>63</v>
      </c>
      <c r="D133" s="2" t="s">
        <v>63</v>
      </c>
      <c r="E133" s="2" t="s">
        <v>63</v>
      </c>
      <c r="F133" s="2" t="s">
        <v>61</v>
      </c>
      <c r="G133" s="1">
        <v>2343</v>
      </c>
      <c r="H133" s="1">
        <v>2043</v>
      </c>
      <c r="I133" s="4">
        <v>6</v>
      </c>
      <c r="J133" s="2" t="s">
        <v>72</v>
      </c>
      <c r="K133" s="1">
        <f>Tabelle8[[#This Row],[Menge kg Nges]]/1000</f>
        <v>2.343</v>
      </c>
      <c r="L133" s="1">
        <f>Tabelle8[[#This Row],[Menge kg P2O5]]/1000</f>
        <v>2.0430000000000001</v>
      </c>
      <c r="M133" s="1">
        <f>Tabelle8[[#This Row],[Menge t Nges]]/Tabelle8[[#This Row],[Anzahl Lieferscheine]]</f>
        <v>0.39050000000000001</v>
      </c>
      <c r="N133" s="1">
        <f>Tabelle8[[#This Row],[Menge t P2O5]]/Tabelle8[[#This Row],[Anzahl Lieferscheine]]</f>
        <v>0.34050000000000002</v>
      </c>
    </row>
    <row r="134" spans="1:14" x14ac:dyDescent="0.2">
      <c r="A134" s="2" t="s">
        <v>32</v>
      </c>
      <c r="B134" s="2" t="s">
        <v>33</v>
      </c>
      <c r="C134" s="2" t="s">
        <v>6</v>
      </c>
      <c r="D134" s="2" t="s">
        <v>7</v>
      </c>
      <c r="E134" s="2" t="s">
        <v>8</v>
      </c>
      <c r="F134" s="2" t="s">
        <v>61</v>
      </c>
      <c r="G134" s="1">
        <v>1100</v>
      </c>
      <c r="H134" s="1">
        <v>325</v>
      </c>
      <c r="I134" s="4">
        <v>2</v>
      </c>
      <c r="J134" s="2" t="s">
        <v>72</v>
      </c>
      <c r="K134" s="1">
        <f>Tabelle8[[#This Row],[Menge kg Nges]]/1000</f>
        <v>1.1000000000000001</v>
      </c>
      <c r="L134" s="1">
        <f>Tabelle8[[#This Row],[Menge kg P2O5]]/1000</f>
        <v>0.32500000000000001</v>
      </c>
      <c r="M134" s="1">
        <f>Tabelle8[[#This Row],[Menge t Nges]]/Tabelle8[[#This Row],[Anzahl Lieferscheine]]</f>
        <v>0.55000000000000004</v>
      </c>
      <c r="N134" s="1">
        <f>Tabelle8[[#This Row],[Menge t P2O5]]/Tabelle8[[#This Row],[Anzahl Lieferscheine]]</f>
        <v>0.16250000000000001</v>
      </c>
    </row>
    <row r="135" spans="1:14" x14ac:dyDescent="0.2">
      <c r="A135" s="2" t="s">
        <v>32</v>
      </c>
      <c r="B135" s="2" t="s">
        <v>33</v>
      </c>
      <c r="C135" s="2" t="s">
        <v>6</v>
      </c>
      <c r="D135" s="2" t="s">
        <v>7</v>
      </c>
      <c r="E135" s="2" t="s">
        <v>11</v>
      </c>
      <c r="F135" s="2" t="s">
        <v>61</v>
      </c>
      <c r="G135" s="1">
        <v>167.4</v>
      </c>
      <c r="H135" s="1">
        <v>62</v>
      </c>
      <c r="I135" s="4">
        <v>1</v>
      </c>
      <c r="J135" s="2" t="s">
        <v>72</v>
      </c>
      <c r="K135" s="1">
        <f>Tabelle8[[#This Row],[Menge kg Nges]]/1000</f>
        <v>0.16739999999999999</v>
      </c>
      <c r="L135" s="1">
        <f>Tabelle8[[#This Row],[Menge kg P2O5]]/1000</f>
        <v>6.2E-2</v>
      </c>
      <c r="M135" s="1">
        <f>Tabelle8[[#This Row],[Menge t Nges]]/Tabelle8[[#This Row],[Anzahl Lieferscheine]]</f>
        <v>0.16739999999999999</v>
      </c>
      <c r="N135" s="1">
        <f>Tabelle8[[#This Row],[Menge t P2O5]]/Tabelle8[[#This Row],[Anzahl Lieferscheine]]</f>
        <v>6.2E-2</v>
      </c>
    </row>
    <row r="136" spans="1:14" x14ac:dyDescent="0.2">
      <c r="A136" s="2" t="s">
        <v>32</v>
      </c>
      <c r="B136" s="2" t="s">
        <v>33</v>
      </c>
      <c r="C136" s="2" t="s">
        <v>6</v>
      </c>
      <c r="D136" s="2" t="s">
        <v>7</v>
      </c>
      <c r="E136" s="2" t="s">
        <v>12</v>
      </c>
      <c r="F136" s="2" t="s">
        <v>61</v>
      </c>
      <c r="G136" s="1">
        <v>21633.9</v>
      </c>
      <c r="H136" s="1">
        <v>10924.300000000001</v>
      </c>
      <c r="I136" s="4">
        <v>13</v>
      </c>
      <c r="J136" s="2" t="s">
        <v>72</v>
      </c>
      <c r="K136" s="1">
        <f>Tabelle8[[#This Row],[Menge kg Nges]]/1000</f>
        <v>21.633900000000001</v>
      </c>
      <c r="L136" s="1">
        <f>Tabelle8[[#This Row],[Menge kg P2O5]]/1000</f>
        <v>10.924300000000001</v>
      </c>
      <c r="M136" s="1">
        <f>Tabelle8[[#This Row],[Menge t Nges]]/Tabelle8[[#This Row],[Anzahl Lieferscheine]]</f>
        <v>1.6641461538461539</v>
      </c>
      <c r="N136" s="1">
        <f>Tabelle8[[#This Row],[Menge t P2O5]]/Tabelle8[[#This Row],[Anzahl Lieferscheine]]</f>
        <v>0.84033076923076933</v>
      </c>
    </row>
    <row r="137" spans="1:14" x14ac:dyDescent="0.2">
      <c r="A137" s="2" t="s">
        <v>32</v>
      </c>
      <c r="B137" s="2" t="s">
        <v>33</v>
      </c>
      <c r="C137" s="2" t="s">
        <v>6</v>
      </c>
      <c r="D137" s="2" t="s">
        <v>7</v>
      </c>
      <c r="E137" s="2" t="s">
        <v>14</v>
      </c>
      <c r="F137" s="2" t="s">
        <v>61</v>
      </c>
      <c r="G137" s="1">
        <v>1006.5</v>
      </c>
      <c r="H137" s="1">
        <v>488</v>
      </c>
      <c r="I137" s="4">
        <v>4</v>
      </c>
      <c r="J137" s="2" t="s">
        <v>72</v>
      </c>
      <c r="K137" s="1">
        <f>Tabelle8[[#This Row],[Menge kg Nges]]/1000</f>
        <v>1.0065</v>
      </c>
      <c r="L137" s="1">
        <f>Tabelle8[[#This Row],[Menge kg P2O5]]/1000</f>
        <v>0.48799999999999999</v>
      </c>
      <c r="M137" s="1">
        <f>Tabelle8[[#This Row],[Menge t Nges]]/Tabelle8[[#This Row],[Anzahl Lieferscheine]]</f>
        <v>0.25162499999999999</v>
      </c>
      <c r="N137" s="1">
        <f>Tabelle8[[#This Row],[Menge t P2O5]]/Tabelle8[[#This Row],[Anzahl Lieferscheine]]</f>
        <v>0.122</v>
      </c>
    </row>
    <row r="138" spans="1:14" x14ac:dyDescent="0.2">
      <c r="A138" s="2" t="s">
        <v>32</v>
      </c>
      <c r="B138" s="2" t="s">
        <v>33</v>
      </c>
      <c r="C138" s="2" t="s">
        <v>6</v>
      </c>
      <c r="D138" s="2" t="s">
        <v>15</v>
      </c>
      <c r="E138" s="2" t="s">
        <v>8</v>
      </c>
      <c r="F138" s="2" t="s">
        <v>61</v>
      </c>
      <c r="G138" s="1">
        <v>420</v>
      </c>
      <c r="H138" s="1">
        <v>240</v>
      </c>
      <c r="I138" s="4">
        <v>2</v>
      </c>
      <c r="J138" s="2" t="s">
        <v>72</v>
      </c>
      <c r="K138" s="1">
        <f>Tabelle8[[#This Row],[Menge kg Nges]]/1000</f>
        <v>0.42</v>
      </c>
      <c r="L138" s="1">
        <f>Tabelle8[[#This Row],[Menge kg P2O5]]/1000</f>
        <v>0.24</v>
      </c>
      <c r="M138" s="1">
        <f>Tabelle8[[#This Row],[Menge t Nges]]/Tabelle8[[#This Row],[Anzahl Lieferscheine]]</f>
        <v>0.21</v>
      </c>
      <c r="N138" s="1">
        <f>Tabelle8[[#This Row],[Menge t P2O5]]/Tabelle8[[#This Row],[Anzahl Lieferscheine]]</f>
        <v>0.12</v>
      </c>
    </row>
    <row r="139" spans="1:14" x14ac:dyDescent="0.2">
      <c r="A139" s="2" t="s">
        <v>32</v>
      </c>
      <c r="B139" s="2" t="s">
        <v>33</v>
      </c>
      <c r="C139" s="2" t="s">
        <v>6</v>
      </c>
      <c r="D139" s="2" t="s">
        <v>15</v>
      </c>
      <c r="E139" s="2" t="s">
        <v>18</v>
      </c>
      <c r="F139" s="2" t="s">
        <v>61</v>
      </c>
      <c r="G139" s="1">
        <v>720</v>
      </c>
      <c r="H139" s="1">
        <v>504</v>
      </c>
      <c r="I139" s="4">
        <v>1</v>
      </c>
      <c r="J139" s="2" t="s">
        <v>72</v>
      </c>
      <c r="K139" s="1">
        <f>Tabelle8[[#This Row],[Menge kg Nges]]/1000</f>
        <v>0.72</v>
      </c>
      <c r="L139" s="1">
        <f>Tabelle8[[#This Row],[Menge kg P2O5]]/1000</f>
        <v>0.504</v>
      </c>
      <c r="M139" s="1">
        <f>Tabelle8[[#This Row],[Menge t Nges]]/Tabelle8[[#This Row],[Anzahl Lieferscheine]]</f>
        <v>0.72</v>
      </c>
      <c r="N139" s="1">
        <f>Tabelle8[[#This Row],[Menge t P2O5]]/Tabelle8[[#This Row],[Anzahl Lieferscheine]]</f>
        <v>0.504</v>
      </c>
    </row>
    <row r="140" spans="1:14" x14ac:dyDescent="0.2">
      <c r="A140" s="2" t="s">
        <v>32</v>
      </c>
      <c r="B140" s="2" t="s">
        <v>33</v>
      </c>
      <c r="C140" s="2" t="s">
        <v>6</v>
      </c>
      <c r="D140" s="2" t="s">
        <v>15</v>
      </c>
      <c r="E140" s="2" t="s">
        <v>20</v>
      </c>
      <c r="F140" s="2" t="s">
        <v>61</v>
      </c>
      <c r="G140" s="1">
        <v>400</v>
      </c>
      <c r="H140" s="1">
        <v>650</v>
      </c>
      <c r="I140" s="4">
        <v>3</v>
      </c>
      <c r="J140" s="2" t="s">
        <v>72</v>
      </c>
      <c r="K140" s="1">
        <f>Tabelle8[[#This Row],[Menge kg Nges]]/1000</f>
        <v>0.4</v>
      </c>
      <c r="L140" s="1">
        <f>Tabelle8[[#This Row],[Menge kg P2O5]]/1000</f>
        <v>0.65</v>
      </c>
      <c r="M140" s="1">
        <f>Tabelle8[[#This Row],[Menge t Nges]]/Tabelle8[[#This Row],[Anzahl Lieferscheine]]</f>
        <v>0.13333333333333333</v>
      </c>
      <c r="N140" s="1">
        <f>Tabelle8[[#This Row],[Menge t P2O5]]/Tabelle8[[#This Row],[Anzahl Lieferscheine]]</f>
        <v>0.21666666666666667</v>
      </c>
    </row>
    <row r="141" spans="1:14" x14ac:dyDescent="0.2">
      <c r="A141" s="2" t="s">
        <v>32</v>
      </c>
      <c r="B141" s="2" t="s">
        <v>33</v>
      </c>
      <c r="C141" s="2" t="s">
        <v>25</v>
      </c>
      <c r="D141" s="2" t="s">
        <v>25</v>
      </c>
      <c r="E141" s="2" t="s">
        <v>26</v>
      </c>
      <c r="F141" s="2" t="s">
        <v>61</v>
      </c>
      <c r="G141" s="1">
        <v>9768.26</v>
      </c>
      <c r="H141" s="1">
        <v>6402.93</v>
      </c>
      <c r="I141" s="4">
        <v>34</v>
      </c>
      <c r="J141" s="2" t="s">
        <v>72</v>
      </c>
      <c r="K141" s="1">
        <f>Tabelle8[[#This Row],[Menge kg Nges]]/1000</f>
        <v>9.7682599999999997</v>
      </c>
      <c r="L141" s="1">
        <f>Tabelle8[[#This Row],[Menge kg P2O5]]/1000</f>
        <v>6.4029300000000005</v>
      </c>
      <c r="M141" s="1">
        <f>Tabelle8[[#This Row],[Menge t Nges]]/Tabelle8[[#This Row],[Anzahl Lieferscheine]]</f>
        <v>0.28730176470588237</v>
      </c>
      <c r="N141" s="1">
        <f>Tabelle8[[#This Row],[Menge t P2O5]]/Tabelle8[[#This Row],[Anzahl Lieferscheine]]</f>
        <v>0.18832147058823531</v>
      </c>
    </row>
    <row r="142" spans="1:14" x14ac:dyDescent="0.2">
      <c r="A142" s="2" t="s">
        <v>32</v>
      </c>
      <c r="B142" s="2" t="s">
        <v>49</v>
      </c>
      <c r="C142" s="2" t="s">
        <v>25</v>
      </c>
      <c r="D142" s="2" t="s">
        <v>25</v>
      </c>
      <c r="E142" s="2" t="s">
        <v>26</v>
      </c>
      <c r="F142" s="2" t="s">
        <v>61</v>
      </c>
      <c r="G142" s="1">
        <v>0</v>
      </c>
      <c r="H142" s="1">
        <v>445</v>
      </c>
      <c r="I142" s="4">
        <v>5</v>
      </c>
      <c r="J142" s="2" t="s">
        <v>72</v>
      </c>
      <c r="K142" s="1">
        <f>Tabelle8[[#This Row],[Menge kg Nges]]/1000</f>
        <v>0</v>
      </c>
      <c r="L142" s="1">
        <f>Tabelle8[[#This Row],[Menge kg P2O5]]/1000</f>
        <v>0.44500000000000001</v>
      </c>
      <c r="M142" s="1">
        <f>Tabelle8[[#This Row],[Menge t Nges]]/Tabelle8[[#This Row],[Anzahl Lieferscheine]]</f>
        <v>0</v>
      </c>
      <c r="N142" s="1">
        <f>Tabelle8[[#This Row],[Menge t P2O5]]/Tabelle8[[#This Row],[Anzahl Lieferscheine]]</f>
        <v>8.8999999999999996E-2</v>
      </c>
    </row>
    <row r="143" spans="1:14" x14ac:dyDescent="0.2">
      <c r="A143" s="2" t="s">
        <v>32</v>
      </c>
      <c r="B143" s="2" t="s">
        <v>47</v>
      </c>
      <c r="C143" s="2" t="s">
        <v>25</v>
      </c>
      <c r="D143" s="2" t="s">
        <v>25</v>
      </c>
      <c r="E143" s="2" t="s">
        <v>26</v>
      </c>
      <c r="F143" s="2" t="s">
        <v>61</v>
      </c>
      <c r="G143" s="1">
        <v>2583.1599999999994</v>
      </c>
      <c r="H143" s="1">
        <v>1042.3900000000001</v>
      </c>
      <c r="I143" s="4">
        <v>10</v>
      </c>
      <c r="J143" s="2" t="s">
        <v>72</v>
      </c>
      <c r="K143" s="1">
        <f>Tabelle8[[#This Row],[Menge kg Nges]]/1000</f>
        <v>2.5831599999999995</v>
      </c>
      <c r="L143" s="1">
        <f>Tabelle8[[#This Row],[Menge kg P2O5]]/1000</f>
        <v>1.0423900000000001</v>
      </c>
      <c r="M143" s="1">
        <f>Tabelle8[[#This Row],[Menge t Nges]]/Tabelle8[[#This Row],[Anzahl Lieferscheine]]</f>
        <v>0.25831599999999993</v>
      </c>
      <c r="N143" s="1">
        <f>Tabelle8[[#This Row],[Menge t P2O5]]/Tabelle8[[#This Row],[Anzahl Lieferscheine]]</f>
        <v>0.10423900000000001</v>
      </c>
    </row>
    <row r="144" spans="1:14" x14ac:dyDescent="0.2">
      <c r="A144" s="2" t="s">
        <v>32</v>
      </c>
      <c r="B144" s="2" t="s">
        <v>46</v>
      </c>
      <c r="C144" s="2" t="s">
        <v>6</v>
      </c>
      <c r="D144" s="2" t="s">
        <v>15</v>
      </c>
      <c r="E144" s="2" t="s">
        <v>20</v>
      </c>
      <c r="F144" s="2" t="s">
        <v>61</v>
      </c>
      <c r="G144" s="1">
        <v>138.72</v>
      </c>
      <c r="H144" s="1">
        <v>102</v>
      </c>
      <c r="I144" s="4">
        <v>1</v>
      </c>
      <c r="J144" s="2" t="s">
        <v>72</v>
      </c>
      <c r="K144" s="1">
        <f>Tabelle8[[#This Row],[Menge kg Nges]]/1000</f>
        <v>0.13872000000000001</v>
      </c>
      <c r="L144" s="1">
        <f>Tabelle8[[#This Row],[Menge kg P2O5]]/1000</f>
        <v>0.10199999999999999</v>
      </c>
      <c r="M144" s="1">
        <f>Tabelle8[[#This Row],[Menge t Nges]]/Tabelle8[[#This Row],[Anzahl Lieferscheine]]</f>
        <v>0.13872000000000001</v>
      </c>
      <c r="N144" s="1">
        <f>Tabelle8[[#This Row],[Menge t P2O5]]/Tabelle8[[#This Row],[Anzahl Lieferscheine]]</f>
        <v>0.10199999999999999</v>
      </c>
    </row>
    <row r="145" spans="1:14" x14ac:dyDescent="0.2">
      <c r="A145" s="2" t="s">
        <v>32</v>
      </c>
      <c r="B145" s="2" t="s">
        <v>46</v>
      </c>
      <c r="C145" s="2" t="s">
        <v>6</v>
      </c>
      <c r="D145" s="2" t="s">
        <v>15</v>
      </c>
      <c r="E145" s="2" t="s">
        <v>10</v>
      </c>
      <c r="F145" s="2" t="s">
        <v>61</v>
      </c>
      <c r="G145" s="1">
        <v>518.4</v>
      </c>
      <c r="H145" s="1">
        <v>221.44</v>
      </c>
      <c r="I145" s="4">
        <v>2</v>
      </c>
      <c r="J145" s="2" t="s">
        <v>72</v>
      </c>
      <c r="K145" s="1">
        <f>Tabelle8[[#This Row],[Menge kg Nges]]/1000</f>
        <v>0.51839999999999997</v>
      </c>
      <c r="L145" s="1">
        <f>Tabelle8[[#This Row],[Menge kg P2O5]]/1000</f>
        <v>0.22144</v>
      </c>
      <c r="M145" s="1">
        <f>Tabelle8[[#This Row],[Menge t Nges]]/Tabelle8[[#This Row],[Anzahl Lieferscheine]]</f>
        <v>0.25919999999999999</v>
      </c>
      <c r="N145" s="1">
        <f>Tabelle8[[#This Row],[Menge t P2O5]]/Tabelle8[[#This Row],[Anzahl Lieferscheine]]</f>
        <v>0.11072</v>
      </c>
    </row>
    <row r="146" spans="1:14" x14ac:dyDescent="0.2">
      <c r="A146" s="2" t="s">
        <v>32</v>
      </c>
      <c r="B146" s="2" t="s">
        <v>34</v>
      </c>
      <c r="C146" s="2" t="s">
        <v>6</v>
      </c>
      <c r="D146" s="2" t="s">
        <v>7</v>
      </c>
      <c r="E146" s="2" t="s">
        <v>8</v>
      </c>
      <c r="F146" s="2" t="s">
        <v>61</v>
      </c>
      <c r="G146" s="1">
        <v>659.8</v>
      </c>
      <c r="H146" s="1">
        <v>234.39999999999998</v>
      </c>
      <c r="I146" s="4">
        <v>3</v>
      </c>
      <c r="J146" s="2" t="s">
        <v>72</v>
      </c>
      <c r="K146" s="1">
        <f>Tabelle8[[#This Row],[Menge kg Nges]]/1000</f>
        <v>0.65979999999999994</v>
      </c>
      <c r="L146" s="1">
        <f>Tabelle8[[#This Row],[Menge kg P2O5]]/1000</f>
        <v>0.23439999999999997</v>
      </c>
      <c r="M146" s="1">
        <f>Tabelle8[[#This Row],[Menge t Nges]]/Tabelle8[[#This Row],[Anzahl Lieferscheine]]</f>
        <v>0.21993333333333331</v>
      </c>
      <c r="N146" s="1">
        <f>Tabelle8[[#This Row],[Menge t P2O5]]/Tabelle8[[#This Row],[Anzahl Lieferscheine]]</f>
        <v>7.8133333333333319E-2</v>
      </c>
    </row>
    <row r="147" spans="1:14" x14ac:dyDescent="0.2">
      <c r="A147" s="2" t="s">
        <v>32</v>
      </c>
      <c r="B147" s="2" t="s">
        <v>34</v>
      </c>
      <c r="C147" s="2" t="s">
        <v>6</v>
      </c>
      <c r="D147" s="2" t="s">
        <v>7</v>
      </c>
      <c r="E147" s="2" t="s">
        <v>9</v>
      </c>
      <c r="F147" s="2" t="s">
        <v>61</v>
      </c>
      <c r="G147" s="1">
        <v>5440.3099999999995</v>
      </c>
      <c r="H147" s="1">
        <v>2254.62</v>
      </c>
      <c r="I147" s="4">
        <v>20</v>
      </c>
      <c r="J147" s="2" t="s">
        <v>72</v>
      </c>
      <c r="K147" s="1">
        <f>Tabelle8[[#This Row],[Menge kg Nges]]/1000</f>
        <v>5.4403099999999993</v>
      </c>
      <c r="L147" s="1">
        <f>Tabelle8[[#This Row],[Menge kg P2O5]]/1000</f>
        <v>2.2546200000000001</v>
      </c>
      <c r="M147" s="1">
        <f>Tabelle8[[#This Row],[Menge t Nges]]/Tabelle8[[#This Row],[Anzahl Lieferscheine]]</f>
        <v>0.27201549999999997</v>
      </c>
      <c r="N147" s="1">
        <f>Tabelle8[[#This Row],[Menge t P2O5]]/Tabelle8[[#This Row],[Anzahl Lieferscheine]]</f>
        <v>0.112731</v>
      </c>
    </row>
    <row r="148" spans="1:14" x14ac:dyDescent="0.2">
      <c r="A148" s="2" t="s">
        <v>32</v>
      </c>
      <c r="B148" s="2" t="s">
        <v>34</v>
      </c>
      <c r="C148" s="2" t="s">
        <v>6</v>
      </c>
      <c r="D148" s="2" t="s">
        <v>7</v>
      </c>
      <c r="E148" s="2" t="s">
        <v>10</v>
      </c>
      <c r="F148" s="2" t="s">
        <v>61</v>
      </c>
      <c r="G148" s="1">
        <v>358.75</v>
      </c>
      <c r="H148" s="1">
        <v>141.25</v>
      </c>
      <c r="I148" s="4">
        <v>2</v>
      </c>
      <c r="J148" s="2" t="s">
        <v>72</v>
      </c>
      <c r="K148" s="1">
        <f>Tabelle8[[#This Row],[Menge kg Nges]]/1000</f>
        <v>0.35875000000000001</v>
      </c>
      <c r="L148" s="1">
        <f>Tabelle8[[#This Row],[Menge kg P2O5]]/1000</f>
        <v>0.14124999999999999</v>
      </c>
      <c r="M148" s="1">
        <f>Tabelle8[[#This Row],[Menge t Nges]]/Tabelle8[[#This Row],[Anzahl Lieferscheine]]</f>
        <v>0.17937500000000001</v>
      </c>
      <c r="N148" s="1">
        <f>Tabelle8[[#This Row],[Menge t P2O5]]/Tabelle8[[#This Row],[Anzahl Lieferscheine]]</f>
        <v>7.0624999999999993E-2</v>
      </c>
    </row>
    <row r="149" spans="1:14" x14ac:dyDescent="0.2">
      <c r="A149" s="2" t="s">
        <v>32</v>
      </c>
      <c r="B149" s="2" t="s">
        <v>34</v>
      </c>
      <c r="C149" s="2" t="s">
        <v>6</v>
      </c>
      <c r="D149" s="2" t="s">
        <v>7</v>
      </c>
      <c r="E149" s="2" t="s">
        <v>11</v>
      </c>
      <c r="F149" s="2" t="s">
        <v>61</v>
      </c>
      <c r="G149" s="1">
        <v>2117.6800000000003</v>
      </c>
      <c r="H149" s="1">
        <v>964.7</v>
      </c>
      <c r="I149" s="4">
        <v>4</v>
      </c>
      <c r="J149" s="2" t="s">
        <v>72</v>
      </c>
      <c r="K149" s="1">
        <f>Tabelle8[[#This Row],[Menge kg Nges]]/1000</f>
        <v>2.1176800000000005</v>
      </c>
      <c r="L149" s="1">
        <f>Tabelle8[[#This Row],[Menge kg P2O5]]/1000</f>
        <v>0.9647</v>
      </c>
      <c r="M149" s="1">
        <f>Tabelle8[[#This Row],[Menge t Nges]]/Tabelle8[[#This Row],[Anzahl Lieferscheine]]</f>
        <v>0.52942000000000011</v>
      </c>
      <c r="N149" s="1">
        <f>Tabelle8[[#This Row],[Menge t P2O5]]/Tabelle8[[#This Row],[Anzahl Lieferscheine]]</f>
        <v>0.241175</v>
      </c>
    </row>
    <row r="150" spans="1:14" x14ac:dyDescent="0.2">
      <c r="A150" s="2" t="s">
        <v>32</v>
      </c>
      <c r="B150" s="2" t="s">
        <v>34</v>
      </c>
      <c r="C150" s="2" t="s">
        <v>6</v>
      </c>
      <c r="D150" s="2" t="s">
        <v>7</v>
      </c>
      <c r="E150" s="2" t="s">
        <v>13</v>
      </c>
      <c r="F150" s="2" t="s">
        <v>61</v>
      </c>
      <c r="G150" s="1">
        <v>147.5</v>
      </c>
      <c r="H150" s="1">
        <v>81.5</v>
      </c>
      <c r="I150" s="4">
        <v>1</v>
      </c>
      <c r="J150" s="2" t="s">
        <v>72</v>
      </c>
      <c r="K150" s="1">
        <f>Tabelle8[[#This Row],[Menge kg Nges]]/1000</f>
        <v>0.14749999999999999</v>
      </c>
      <c r="L150" s="1">
        <f>Tabelle8[[#This Row],[Menge kg P2O5]]/1000</f>
        <v>8.1500000000000003E-2</v>
      </c>
      <c r="M150" s="1">
        <f>Tabelle8[[#This Row],[Menge t Nges]]/Tabelle8[[#This Row],[Anzahl Lieferscheine]]</f>
        <v>0.14749999999999999</v>
      </c>
      <c r="N150" s="1">
        <f>Tabelle8[[#This Row],[Menge t P2O5]]/Tabelle8[[#This Row],[Anzahl Lieferscheine]]</f>
        <v>8.1500000000000003E-2</v>
      </c>
    </row>
    <row r="151" spans="1:14" x14ac:dyDescent="0.2">
      <c r="A151" s="2" t="s">
        <v>32</v>
      </c>
      <c r="B151" s="2" t="s">
        <v>34</v>
      </c>
      <c r="C151" s="2" t="s">
        <v>6</v>
      </c>
      <c r="D151" s="2" t="s">
        <v>7</v>
      </c>
      <c r="E151" s="2" t="s">
        <v>14</v>
      </c>
      <c r="F151" s="2" t="s">
        <v>61</v>
      </c>
      <c r="G151" s="1">
        <v>1052.6600000000001</v>
      </c>
      <c r="H151" s="1">
        <v>512.13</v>
      </c>
      <c r="I151" s="4">
        <v>6</v>
      </c>
      <c r="J151" s="2" t="s">
        <v>72</v>
      </c>
      <c r="K151" s="1">
        <f>Tabelle8[[#This Row],[Menge kg Nges]]/1000</f>
        <v>1.0526600000000002</v>
      </c>
      <c r="L151" s="1">
        <f>Tabelle8[[#This Row],[Menge kg P2O5]]/1000</f>
        <v>0.51212999999999997</v>
      </c>
      <c r="M151" s="1">
        <f>Tabelle8[[#This Row],[Menge t Nges]]/Tabelle8[[#This Row],[Anzahl Lieferscheine]]</f>
        <v>0.17544333333333337</v>
      </c>
      <c r="N151" s="1">
        <f>Tabelle8[[#This Row],[Menge t P2O5]]/Tabelle8[[#This Row],[Anzahl Lieferscheine]]</f>
        <v>8.5355E-2</v>
      </c>
    </row>
    <row r="152" spans="1:14" x14ac:dyDescent="0.2">
      <c r="A152" s="2" t="s">
        <v>32</v>
      </c>
      <c r="B152" s="2" t="s">
        <v>34</v>
      </c>
      <c r="C152" s="2" t="s">
        <v>6</v>
      </c>
      <c r="D152" s="2" t="s">
        <v>15</v>
      </c>
      <c r="E152" s="2" t="s">
        <v>17</v>
      </c>
      <c r="F152" s="2" t="s">
        <v>61</v>
      </c>
      <c r="G152" s="1">
        <v>405</v>
      </c>
      <c r="H152" s="1">
        <v>198</v>
      </c>
      <c r="I152" s="4">
        <v>1</v>
      </c>
      <c r="J152" s="2" t="s">
        <v>72</v>
      </c>
      <c r="K152" s="1">
        <f>Tabelle8[[#This Row],[Menge kg Nges]]/1000</f>
        <v>0.40500000000000003</v>
      </c>
      <c r="L152" s="1">
        <f>Tabelle8[[#This Row],[Menge kg P2O5]]/1000</f>
        <v>0.19800000000000001</v>
      </c>
      <c r="M152" s="1">
        <f>Tabelle8[[#This Row],[Menge t Nges]]/Tabelle8[[#This Row],[Anzahl Lieferscheine]]</f>
        <v>0.40500000000000003</v>
      </c>
      <c r="N152" s="1">
        <f>Tabelle8[[#This Row],[Menge t P2O5]]/Tabelle8[[#This Row],[Anzahl Lieferscheine]]</f>
        <v>0.19800000000000001</v>
      </c>
    </row>
    <row r="153" spans="1:14" x14ac:dyDescent="0.2">
      <c r="A153" s="2" t="s">
        <v>32</v>
      </c>
      <c r="B153" s="2" t="s">
        <v>34</v>
      </c>
      <c r="C153" s="2" t="s">
        <v>6</v>
      </c>
      <c r="D153" s="2" t="s">
        <v>15</v>
      </c>
      <c r="E153" s="2" t="s">
        <v>18</v>
      </c>
      <c r="F153" s="2" t="s">
        <v>61</v>
      </c>
      <c r="G153" s="1">
        <v>14321.459999999992</v>
      </c>
      <c r="H153" s="1">
        <v>9776.8300000000072</v>
      </c>
      <c r="I153" s="4">
        <v>36</v>
      </c>
      <c r="J153" s="2" t="s">
        <v>72</v>
      </c>
      <c r="K153" s="1">
        <f>Tabelle8[[#This Row],[Menge kg Nges]]/1000</f>
        <v>14.321459999999991</v>
      </c>
      <c r="L153" s="1">
        <f>Tabelle8[[#This Row],[Menge kg P2O5]]/1000</f>
        <v>9.7768300000000075</v>
      </c>
      <c r="M153" s="1">
        <f>Tabelle8[[#This Row],[Menge t Nges]]/Tabelle8[[#This Row],[Anzahl Lieferscheine]]</f>
        <v>0.39781833333333311</v>
      </c>
      <c r="N153" s="1">
        <f>Tabelle8[[#This Row],[Menge t P2O5]]/Tabelle8[[#This Row],[Anzahl Lieferscheine]]</f>
        <v>0.27157861111111131</v>
      </c>
    </row>
    <row r="154" spans="1:14" x14ac:dyDescent="0.2">
      <c r="A154" s="2" t="s">
        <v>32</v>
      </c>
      <c r="B154" s="2" t="s">
        <v>34</v>
      </c>
      <c r="C154" s="2" t="s">
        <v>6</v>
      </c>
      <c r="D154" s="2" t="s">
        <v>15</v>
      </c>
      <c r="E154" s="2" t="s">
        <v>20</v>
      </c>
      <c r="F154" s="2" t="s">
        <v>61</v>
      </c>
      <c r="G154" s="1">
        <v>1601.5</v>
      </c>
      <c r="H154" s="1">
        <v>1227.5</v>
      </c>
      <c r="I154" s="4">
        <v>5</v>
      </c>
      <c r="J154" s="2" t="s">
        <v>72</v>
      </c>
      <c r="K154" s="1">
        <f>Tabelle8[[#This Row],[Menge kg Nges]]/1000</f>
        <v>1.6014999999999999</v>
      </c>
      <c r="L154" s="1">
        <f>Tabelle8[[#This Row],[Menge kg P2O5]]/1000</f>
        <v>1.2275</v>
      </c>
      <c r="M154" s="1">
        <f>Tabelle8[[#This Row],[Menge t Nges]]/Tabelle8[[#This Row],[Anzahl Lieferscheine]]</f>
        <v>0.32029999999999997</v>
      </c>
      <c r="N154" s="1">
        <f>Tabelle8[[#This Row],[Menge t P2O5]]/Tabelle8[[#This Row],[Anzahl Lieferscheine]]</f>
        <v>0.2455</v>
      </c>
    </row>
    <row r="155" spans="1:14" x14ac:dyDescent="0.2">
      <c r="A155" s="2" t="s">
        <v>32</v>
      </c>
      <c r="B155" s="2" t="s">
        <v>34</v>
      </c>
      <c r="C155" s="2" t="s">
        <v>6</v>
      </c>
      <c r="D155" s="2" t="s">
        <v>15</v>
      </c>
      <c r="E155" s="2" t="s">
        <v>21</v>
      </c>
      <c r="F155" s="2" t="s">
        <v>61</v>
      </c>
      <c r="G155" s="1">
        <v>765</v>
      </c>
      <c r="H155" s="1">
        <v>450</v>
      </c>
      <c r="I155" s="4">
        <v>1</v>
      </c>
      <c r="J155" s="2" t="s">
        <v>72</v>
      </c>
      <c r="K155" s="1">
        <f>Tabelle8[[#This Row],[Menge kg Nges]]/1000</f>
        <v>0.76500000000000001</v>
      </c>
      <c r="L155" s="1">
        <f>Tabelle8[[#This Row],[Menge kg P2O5]]/1000</f>
        <v>0.45</v>
      </c>
      <c r="M155" s="1">
        <f>Tabelle8[[#This Row],[Menge t Nges]]/Tabelle8[[#This Row],[Anzahl Lieferscheine]]</f>
        <v>0.76500000000000001</v>
      </c>
      <c r="N155" s="1">
        <f>Tabelle8[[#This Row],[Menge t P2O5]]/Tabelle8[[#This Row],[Anzahl Lieferscheine]]</f>
        <v>0.45</v>
      </c>
    </row>
    <row r="156" spans="1:14" x14ac:dyDescent="0.2">
      <c r="A156" s="2" t="s">
        <v>32</v>
      </c>
      <c r="B156" s="2" t="s">
        <v>34</v>
      </c>
      <c r="C156" s="2" t="s">
        <v>6</v>
      </c>
      <c r="D156" s="2" t="s">
        <v>15</v>
      </c>
      <c r="E156" s="2" t="s">
        <v>9</v>
      </c>
      <c r="F156" s="2" t="s">
        <v>61</v>
      </c>
      <c r="G156" s="1">
        <v>1432.32</v>
      </c>
      <c r="H156" s="1">
        <v>954.55</v>
      </c>
      <c r="I156" s="4">
        <v>10</v>
      </c>
      <c r="J156" s="2" t="s">
        <v>72</v>
      </c>
      <c r="K156" s="1">
        <f>Tabelle8[[#This Row],[Menge kg Nges]]/1000</f>
        <v>1.43232</v>
      </c>
      <c r="L156" s="1">
        <f>Tabelle8[[#This Row],[Menge kg P2O5]]/1000</f>
        <v>0.95455000000000001</v>
      </c>
      <c r="M156" s="1">
        <f>Tabelle8[[#This Row],[Menge t Nges]]/Tabelle8[[#This Row],[Anzahl Lieferscheine]]</f>
        <v>0.143232</v>
      </c>
      <c r="N156" s="1">
        <f>Tabelle8[[#This Row],[Menge t P2O5]]/Tabelle8[[#This Row],[Anzahl Lieferscheine]]</f>
        <v>9.5454999999999998E-2</v>
      </c>
    </row>
    <row r="157" spans="1:14" x14ac:dyDescent="0.2">
      <c r="A157" s="2" t="s">
        <v>32</v>
      </c>
      <c r="B157" s="2" t="s">
        <v>34</v>
      </c>
      <c r="C157" s="2" t="s">
        <v>6</v>
      </c>
      <c r="D157" s="2" t="s">
        <v>15</v>
      </c>
      <c r="E157" s="2" t="s">
        <v>10</v>
      </c>
      <c r="F157" s="2" t="s">
        <v>61</v>
      </c>
      <c r="G157" s="1">
        <v>388.8</v>
      </c>
      <c r="H157" s="1">
        <v>166.07999999999998</v>
      </c>
      <c r="I157" s="4">
        <v>2</v>
      </c>
      <c r="J157" s="2" t="s">
        <v>72</v>
      </c>
      <c r="K157" s="1">
        <f>Tabelle8[[#This Row],[Menge kg Nges]]/1000</f>
        <v>0.38880000000000003</v>
      </c>
      <c r="L157" s="1">
        <f>Tabelle8[[#This Row],[Menge kg P2O5]]/1000</f>
        <v>0.16607999999999998</v>
      </c>
      <c r="M157" s="1">
        <f>Tabelle8[[#This Row],[Menge t Nges]]/Tabelle8[[#This Row],[Anzahl Lieferscheine]]</f>
        <v>0.19440000000000002</v>
      </c>
      <c r="N157" s="1">
        <f>Tabelle8[[#This Row],[Menge t P2O5]]/Tabelle8[[#This Row],[Anzahl Lieferscheine]]</f>
        <v>8.3039999999999989E-2</v>
      </c>
    </row>
    <row r="158" spans="1:14" x14ac:dyDescent="0.2">
      <c r="A158" s="2" t="s">
        <v>32</v>
      </c>
      <c r="B158" s="2" t="s">
        <v>34</v>
      </c>
      <c r="C158" s="2" t="s">
        <v>6</v>
      </c>
      <c r="D158" s="2" t="s">
        <v>15</v>
      </c>
      <c r="E158" s="2" t="s">
        <v>23</v>
      </c>
      <c r="F158" s="2" t="s">
        <v>61</v>
      </c>
      <c r="G158" s="1">
        <v>328</v>
      </c>
      <c r="H158" s="1">
        <v>148</v>
      </c>
      <c r="I158" s="4">
        <v>1</v>
      </c>
      <c r="J158" s="2" t="s">
        <v>72</v>
      </c>
      <c r="K158" s="1">
        <f>Tabelle8[[#This Row],[Menge kg Nges]]/1000</f>
        <v>0.32800000000000001</v>
      </c>
      <c r="L158" s="1">
        <f>Tabelle8[[#This Row],[Menge kg P2O5]]/1000</f>
        <v>0.14799999999999999</v>
      </c>
      <c r="M158" s="1">
        <f>Tabelle8[[#This Row],[Menge t Nges]]/Tabelle8[[#This Row],[Anzahl Lieferscheine]]</f>
        <v>0.32800000000000001</v>
      </c>
      <c r="N158" s="1">
        <f>Tabelle8[[#This Row],[Menge t P2O5]]/Tabelle8[[#This Row],[Anzahl Lieferscheine]]</f>
        <v>0.14799999999999999</v>
      </c>
    </row>
    <row r="159" spans="1:14" x14ac:dyDescent="0.2">
      <c r="A159" s="2" t="s">
        <v>32</v>
      </c>
      <c r="B159" s="2" t="s">
        <v>34</v>
      </c>
      <c r="C159" s="2" t="s">
        <v>25</v>
      </c>
      <c r="D159" s="2" t="s">
        <v>25</v>
      </c>
      <c r="E159" s="2" t="s">
        <v>26</v>
      </c>
      <c r="F159" s="2" t="s">
        <v>61</v>
      </c>
      <c r="G159" s="1">
        <v>97397.88999999997</v>
      </c>
      <c r="H159" s="1">
        <v>48017.760000000009</v>
      </c>
      <c r="I159" s="4">
        <v>62</v>
      </c>
      <c r="J159" s="2" t="s">
        <v>72</v>
      </c>
      <c r="K159" s="1">
        <f>Tabelle8[[#This Row],[Menge kg Nges]]/1000</f>
        <v>97.397889999999975</v>
      </c>
      <c r="L159" s="1">
        <f>Tabelle8[[#This Row],[Menge kg P2O5]]/1000</f>
        <v>48.01776000000001</v>
      </c>
      <c r="M159" s="1">
        <f>Tabelle8[[#This Row],[Menge t Nges]]/Tabelle8[[#This Row],[Anzahl Lieferscheine]]</f>
        <v>1.570933709677419</v>
      </c>
      <c r="N159" s="1">
        <f>Tabelle8[[#This Row],[Menge t P2O5]]/Tabelle8[[#This Row],[Anzahl Lieferscheine]]</f>
        <v>0.77448000000000017</v>
      </c>
    </row>
    <row r="160" spans="1:14" x14ac:dyDescent="0.2">
      <c r="A160" s="2" t="s">
        <v>32</v>
      </c>
      <c r="B160" s="2" t="s">
        <v>37</v>
      </c>
      <c r="C160" s="2" t="s">
        <v>25</v>
      </c>
      <c r="D160" s="2" t="s">
        <v>25</v>
      </c>
      <c r="E160" s="2" t="s">
        <v>26</v>
      </c>
      <c r="F160" s="2" t="s">
        <v>61</v>
      </c>
      <c r="G160" s="1">
        <v>23322.270000000004</v>
      </c>
      <c r="H160" s="1">
        <v>10061.130000000001</v>
      </c>
      <c r="I160" s="4">
        <v>80</v>
      </c>
      <c r="J160" s="2" t="s">
        <v>72</v>
      </c>
      <c r="K160" s="1">
        <f>Tabelle8[[#This Row],[Menge kg Nges]]/1000</f>
        <v>23.322270000000003</v>
      </c>
      <c r="L160" s="1">
        <f>Tabelle8[[#This Row],[Menge kg P2O5]]/1000</f>
        <v>10.06113</v>
      </c>
      <c r="M160" s="1">
        <f>Tabelle8[[#This Row],[Menge t Nges]]/Tabelle8[[#This Row],[Anzahl Lieferscheine]]</f>
        <v>0.29152837500000006</v>
      </c>
      <c r="N160" s="1">
        <f>Tabelle8[[#This Row],[Menge t P2O5]]/Tabelle8[[#This Row],[Anzahl Lieferscheine]]</f>
        <v>0.125764125</v>
      </c>
    </row>
    <row r="161" spans="1:14" x14ac:dyDescent="0.2">
      <c r="A161" s="2" t="s">
        <v>32</v>
      </c>
      <c r="B161" s="2" t="s">
        <v>38</v>
      </c>
      <c r="C161" s="2" t="s">
        <v>25</v>
      </c>
      <c r="D161" s="2" t="s">
        <v>25</v>
      </c>
      <c r="E161" s="2" t="s">
        <v>26</v>
      </c>
      <c r="F161" s="2" t="s">
        <v>61</v>
      </c>
      <c r="G161" s="1">
        <v>93457.89999999998</v>
      </c>
      <c r="H161" s="1">
        <v>29845.229999999996</v>
      </c>
      <c r="I161" s="4">
        <v>61</v>
      </c>
      <c r="J161" s="2" t="s">
        <v>72</v>
      </c>
      <c r="K161" s="1">
        <f>Tabelle8[[#This Row],[Menge kg Nges]]/1000</f>
        <v>93.457899999999981</v>
      </c>
      <c r="L161" s="1">
        <f>Tabelle8[[#This Row],[Menge kg P2O5]]/1000</f>
        <v>29.845229999999997</v>
      </c>
      <c r="M161" s="1">
        <f>Tabelle8[[#This Row],[Menge t Nges]]/Tabelle8[[#This Row],[Anzahl Lieferscheine]]</f>
        <v>1.5320967213114751</v>
      </c>
      <c r="N161" s="1">
        <f>Tabelle8[[#This Row],[Menge t P2O5]]/Tabelle8[[#This Row],[Anzahl Lieferscheine]]</f>
        <v>0.48926606557377045</v>
      </c>
    </row>
    <row r="162" spans="1:14" x14ac:dyDescent="0.2">
      <c r="A162" s="2" t="s">
        <v>32</v>
      </c>
      <c r="B162" s="2" t="s">
        <v>39</v>
      </c>
      <c r="C162" s="2" t="s">
        <v>6</v>
      </c>
      <c r="D162" s="2" t="s">
        <v>7</v>
      </c>
      <c r="E162" s="2" t="s">
        <v>14</v>
      </c>
      <c r="F162" s="2" t="s">
        <v>61</v>
      </c>
      <c r="G162" s="1">
        <v>612</v>
      </c>
      <c r="H162" s="1">
        <v>285.60000000000002</v>
      </c>
      <c r="I162" s="4">
        <v>1</v>
      </c>
      <c r="J162" s="2" t="s">
        <v>72</v>
      </c>
      <c r="K162" s="1">
        <f>Tabelle8[[#This Row],[Menge kg Nges]]/1000</f>
        <v>0.61199999999999999</v>
      </c>
      <c r="L162" s="1">
        <f>Tabelle8[[#This Row],[Menge kg P2O5]]/1000</f>
        <v>0.28560000000000002</v>
      </c>
      <c r="M162" s="1">
        <f>Tabelle8[[#This Row],[Menge t Nges]]/Tabelle8[[#This Row],[Anzahl Lieferscheine]]</f>
        <v>0.61199999999999999</v>
      </c>
      <c r="N162" s="1">
        <f>Tabelle8[[#This Row],[Menge t P2O5]]/Tabelle8[[#This Row],[Anzahl Lieferscheine]]</f>
        <v>0.28560000000000002</v>
      </c>
    </row>
    <row r="163" spans="1:14" x14ac:dyDescent="0.2">
      <c r="A163" s="2" t="s">
        <v>32</v>
      </c>
      <c r="B163" s="2" t="s">
        <v>39</v>
      </c>
      <c r="C163" s="2" t="s">
        <v>25</v>
      </c>
      <c r="D163" s="2" t="s">
        <v>25</v>
      </c>
      <c r="E163" s="2" t="s">
        <v>26</v>
      </c>
      <c r="F163" s="2" t="s">
        <v>61</v>
      </c>
      <c r="G163" s="1">
        <v>6903.5399999999991</v>
      </c>
      <c r="H163" s="1">
        <v>2882.6800000000003</v>
      </c>
      <c r="I163" s="4">
        <v>34</v>
      </c>
      <c r="J163" s="2" t="s">
        <v>72</v>
      </c>
      <c r="K163" s="1">
        <f>Tabelle8[[#This Row],[Menge kg Nges]]/1000</f>
        <v>6.9035399999999987</v>
      </c>
      <c r="L163" s="1">
        <f>Tabelle8[[#This Row],[Menge kg P2O5]]/1000</f>
        <v>2.8826800000000001</v>
      </c>
      <c r="M163" s="1">
        <f>Tabelle8[[#This Row],[Menge t Nges]]/Tabelle8[[#This Row],[Anzahl Lieferscheine]]</f>
        <v>0.20304529411764702</v>
      </c>
      <c r="N163" s="1">
        <f>Tabelle8[[#This Row],[Menge t P2O5]]/Tabelle8[[#This Row],[Anzahl Lieferscheine]]</f>
        <v>8.4784705882352943E-2</v>
      </c>
    </row>
    <row r="164" spans="1:14" x14ac:dyDescent="0.2">
      <c r="A164" s="2" t="s">
        <v>32</v>
      </c>
      <c r="B164" s="2" t="s">
        <v>40</v>
      </c>
      <c r="C164" s="2" t="s">
        <v>6</v>
      </c>
      <c r="D164" s="2" t="s">
        <v>7</v>
      </c>
      <c r="E164" s="2" t="s">
        <v>14</v>
      </c>
      <c r="F164" s="2" t="s">
        <v>61</v>
      </c>
      <c r="G164" s="1">
        <v>267.69</v>
      </c>
      <c r="H164" s="1">
        <v>121.68</v>
      </c>
      <c r="I164" s="4">
        <v>1</v>
      </c>
      <c r="J164" s="2" t="s">
        <v>72</v>
      </c>
      <c r="K164" s="1">
        <f>Tabelle8[[#This Row],[Menge kg Nges]]/1000</f>
        <v>0.26768999999999998</v>
      </c>
      <c r="L164" s="1">
        <f>Tabelle8[[#This Row],[Menge kg P2O5]]/1000</f>
        <v>0.12168000000000001</v>
      </c>
      <c r="M164" s="1">
        <f>Tabelle8[[#This Row],[Menge t Nges]]/Tabelle8[[#This Row],[Anzahl Lieferscheine]]</f>
        <v>0.26768999999999998</v>
      </c>
      <c r="N164" s="1">
        <f>Tabelle8[[#This Row],[Menge t P2O5]]/Tabelle8[[#This Row],[Anzahl Lieferscheine]]</f>
        <v>0.12168000000000001</v>
      </c>
    </row>
    <row r="165" spans="1:14" x14ac:dyDescent="0.2">
      <c r="A165" s="2" t="s">
        <v>32</v>
      </c>
      <c r="B165" s="2" t="s">
        <v>40</v>
      </c>
      <c r="C165" s="2" t="s">
        <v>25</v>
      </c>
      <c r="D165" s="2" t="s">
        <v>25</v>
      </c>
      <c r="E165" s="2" t="s">
        <v>26</v>
      </c>
      <c r="F165" s="2" t="s">
        <v>61</v>
      </c>
      <c r="G165" s="1">
        <v>57925.540000000008</v>
      </c>
      <c r="H165" s="1">
        <v>21009.220000000005</v>
      </c>
      <c r="I165" s="4">
        <v>118</v>
      </c>
      <c r="J165" s="2" t="s">
        <v>72</v>
      </c>
      <c r="K165" s="1">
        <f>Tabelle8[[#This Row],[Menge kg Nges]]/1000</f>
        <v>57.925540000000005</v>
      </c>
      <c r="L165" s="1">
        <f>Tabelle8[[#This Row],[Menge kg P2O5]]/1000</f>
        <v>21.009220000000006</v>
      </c>
      <c r="M165" s="1">
        <f>Tabelle8[[#This Row],[Menge t Nges]]/Tabelle8[[#This Row],[Anzahl Lieferscheine]]</f>
        <v>0.49089440677966106</v>
      </c>
      <c r="N165" s="1">
        <f>Tabelle8[[#This Row],[Menge t P2O5]]/Tabelle8[[#This Row],[Anzahl Lieferscheine]]</f>
        <v>0.17804423728813565</v>
      </c>
    </row>
    <row r="166" spans="1:14" x14ac:dyDescent="0.2">
      <c r="A166" s="2" t="s">
        <v>32</v>
      </c>
      <c r="B166" s="2" t="s">
        <v>28</v>
      </c>
      <c r="C166" s="2" t="s">
        <v>25</v>
      </c>
      <c r="D166" s="2" t="s">
        <v>25</v>
      </c>
      <c r="E166" s="2" t="s">
        <v>26</v>
      </c>
      <c r="F166" s="2" t="s">
        <v>61</v>
      </c>
      <c r="G166" s="1">
        <v>99130.22</v>
      </c>
      <c r="H166" s="1">
        <v>37920.009999999995</v>
      </c>
      <c r="I166" s="4">
        <v>99</v>
      </c>
      <c r="J166" s="2" t="s">
        <v>72</v>
      </c>
      <c r="K166" s="1">
        <f>Tabelle8[[#This Row],[Menge kg Nges]]/1000</f>
        <v>99.130219999999994</v>
      </c>
      <c r="L166" s="1">
        <f>Tabelle8[[#This Row],[Menge kg P2O5]]/1000</f>
        <v>37.920009999999998</v>
      </c>
      <c r="M166" s="1">
        <f>Tabelle8[[#This Row],[Menge t Nges]]/Tabelle8[[#This Row],[Anzahl Lieferscheine]]</f>
        <v>1.0013153535353534</v>
      </c>
      <c r="N166" s="1">
        <f>Tabelle8[[#This Row],[Menge t P2O5]]/Tabelle8[[#This Row],[Anzahl Lieferscheine]]</f>
        <v>0.383030404040404</v>
      </c>
    </row>
    <row r="167" spans="1:14" x14ac:dyDescent="0.2">
      <c r="A167" s="2" t="s">
        <v>32</v>
      </c>
      <c r="B167" s="2" t="s">
        <v>41</v>
      </c>
      <c r="C167" s="2" t="s">
        <v>6</v>
      </c>
      <c r="D167" s="2" t="s">
        <v>7</v>
      </c>
      <c r="E167" s="2" t="s">
        <v>9</v>
      </c>
      <c r="F167" s="2" t="s">
        <v>61</v>
      </c>
      <c r="G167" s="1">
        <v>2441.2000000000003</v>
      </c>
      <c r="H167" s="1">
        <v>999.9</v>
      </c>
      <c r="I167" s="4">
        <v>5</v>
      </c>
      <c r="J167" s="2" t="s">
        <v>72</v>
      </c>
      <c r="K167" s="1">
        <f>Tabelle8[[#This Row],[Menge kg Nges]]/1000</f>
        <v>2.4412000000000003</v>
      </c>
      <c r="L167" s="1">
        <f>Tabelle8[[#This Row],[Menge kg P2O5]]/1000</f>
        <v>0.99990000000000001</v>
      </c>
      <c r="M167" s="1">
        <f>Tabelle8[[#This Row],[Menge t Nges]]/Tabelle8[[#This Row],[Anzahl Lieferscheine]]</f>
        <v>0.48824000000000006</v>
      </c>
      <c r="N167" s="1">
        <f>Tabelle8[[#This Row],[Menge t P2O5]]/Tabelle8[[#This Row],[Anzahl Lieferscheine]]</f>
        <v>0.19997999999999999</v>
      </c>
    </row>
    <row r="168" spans="1:14" x14ac:dyDescent="0.2">
      <c r="A168" s="2" t="s">
        <v>32</v>
      </c>
      <c r="B168" s="2" t="s">
        <v>41</v>
      </c>
      <c r="C168" s="2" t="s">
        <v>6</v>
      </c>
      <c r="D168" s="2" t="s">
        <v>7</v>
      </c>
      <c r="E168" s="2" t="s">
        <v>12</v>
      </c>
      <c r="F168" s="2" t="s">
        <v>61</v>
      </c>
      <c r="G168" s="1">
        <v>2100</v>
      </c>
      <c r="H168" s="1">
        <v>1080</v>
      </c>
      <c r="I168" s="4">
        <v>7</v>
      </c>
      <c r="J168" s="2" t="s">
        <v>72</v>
      </c>
      <c r="K168" s="1">
        <f>Tabelle8[[#This Row],[Menge kg Nges]]/1000</f>
        <v>2.1</v>
      </c>
      <c r="L168" s="1">
        <f>Tabelle8[[#This Row],[Menge kg P2O5]]/1000</f>
        <v>1.08</v>
      </c>
      <c r="M168" s="1">
        <f>Tabelle8[[#This Row],[Menge t Nges]]/Tabelle8[[#This Row],[Anzahl Lieferscheine]]</f>
        <v>0.3</v>
      </c>
      <c r="N168" s="1">
        <f>Tabelle8[[#This Row],[Menge t P2O5]]/Tabelle8[[#This Row],[Anzahl Lieferscheine]]</f>
        <v>0.1542857142857143</v>
      </c>
    </row>
    <row r="169" spans="1:14" x14ac:dyDescent="0.2">
      <c r="A169" s="2" t="s">
        <v>32</v>
      </c>
      <c r="B169" s="2" t="s">
        <v>41</v>
      </c>
      <c r="C169" s="2" t="s">
        <v>6</v>
      </c>
      <c r="D169" s="2" t="s">
        <v>7</v>
      </c>
      <c r="E169" s="2" t="s">
        <v>14</v>
      </c>
      <c r="F169" s="2" t="s">
        <v>61</v>
      </c>
      <c r="G169" s="1">
        <v>750</v>
      </c>
      <c r="H169" s="1">
        <v>330</v>
      </c>
      <c r="I169" s="4">
        <v>1</v>
      </c>
      <c r="J169" s="2" t="s">
        <v>72</v>
      </c>
      <c r="K169" s="1">
        <f>Tabelle8[[#This Row],[Menge kg Nges]]/1000</f>
        <v>0.75</v>
      </c>
      <c r="L169" s="1">
        <f>Tabelle8[[#This Row],[Menge kg P2O5]]/1000</f>
        <v>0.33</v>
      </c>
      <c r="M169" s="1">
        <f>Tabelle8[[#This Row],[Menge t Nges]]/Tabelle8[[#This Row],[Anzahl Lieferscheine]]</f>
        <v>0.75</v>
      </c>
      <c r="N169" s="1">
        <f>Tabelle8[[#This Row],[Menge t P2O5]]/Tabelle8[[#This Row],[Anzahl Lieferscheine]]</f>
        <v>0.33</v>
      </c>
    </row>
    <row r="170" spans="1:14" x14ac:dyDescent="0.2">
      <c r="A170" s="2" t="s">
        <v>32</v>
      </c>
      <c r="B170" s="2" t="s">
        <v>41</v>
      </c>
      <c r="C170" s="2" t="s">
        <v>25</v>
      </c>
      <c r="D170" s="2" t="s">
        <v>25</v>
      </c>
      <c r="E170" s="2" t="s">
        <v>26</v>
      </c>
      <c r="F170" s="2" t="s">
        <v>61</v>
      </c>
      <c r="G170" s="1">
        <v>9601.1500000000015</v>
      </c>
      <c r="H170" s="1">
        <v>4502.1600000000008</v>
      </c>
      <c r="I170" s="4">
        <v>14</v>
      </c>
      <c r="J170" s="2" t="s">
        <v>72</v>
      </c>
      <c r="K170" s="1">
        <f>Tabelle8[[#This Row],[Menge kg Nges]]/1000</f>
        <v>9.6011500000000023</v>
      </c>
      <c r="L170" s="1">
        <f>Tabelle8[[#This Row],[Menge kg P2O5]]/1000</f>
        <v>4.5021600000000008</v>
      </c>
      <c r="M170" s="1">
        <f>Tabelle8[[#This Row],[Menge t Nges]]/Tabelle8[[#This Row],[Anzahl Lieferscheine]]</f>
        <v>0.68579642857142875</v>
      </c>
      <c r="N170" s="1">
        <f>Tabelle8[[#This Row],[Menge t P2O5]]/Tabelle8[[#This Row],[Anzahl Lieferscheine]]</f>
        <v>0.32158285714285723</v>
      </c>
    </row>
    <row r="171" spans="1:14" x14ac:dyDescent="0.2">
      <c r="A171" s="2" t="s">
        <v>32</v>
      </c>
      <c r="B171" s="2" t="s">
        <v>42</v>
      </c>
      <c r="C171" s="2" t="s">
        <v>6</v>
      </c>
      <c r="D171" s="2" t="s">
        <v>7</v>
      </c>
      <c r="E171" s="2" t="s">
        <v>8</v>
      </c>
      <c r="F171" s="2" t="s">
        <v>61</v>
      </c>
      <c r="G171" s="1">
        <v>406</v>
      </c>
      <c r="H171" s="1">
        <v>168</v>
      </c>
      <c r="I171" s="4">
        <v>3</v>
      </c>
      <c r="J171" s="2" t="s">
        <v>72</v>
      </c>
      <c r="K171" s="1">
        <f>Tabelle8[[#This Row],[Menge kg Nges]]/1000</f>
        <v>0.40600000000000003</v>
      </c>
      <c r="L171" s="1">
        <f>Tabelle8[[#This Row],[Menge kg P2O5]]/1000</f>
        <v>0.16800000000000001</v>
      </c>
      <c r="M171" s="1">
        <f>Tabelle8[[#This Row],[Menge t Nges]]/Tabelle8[[#This Row],[Anzahl Lieferscheine]]</f>
        <v>0.13533333333333333</v>
      </c>
      <c r="N171" s="1">
        <f>Tabelle8[[#This Row],[Menge t P2O5]]/Tabelle8[[#This Row],[Anzahl Lieferscheine]]</f>
        <v>5.6000000000000001E-2</v>
      </c>
    </row>
    <row r="172" spans="1:14" x14ac:dyDescent="0.2">
      <c r="A172" s="2" t="s">
        <v>32</v>
      </c>
      <c r="B172" s="2" t="s">
        <v>42</v>
      </c>
      <c r="C172" s="2" t="s">
        <v>6</v>
      </c>
      <c r="D172" s="2" t="s">
        <v>7</v>
      </c>
      <c r="E172" s="2" t="s">
        <v>9</v>
      </c>
      <c r="F172" s="2" t="s">
        <v>61</v>
      </c>
      <c r="G172" s="1">
        <v>10131.299999999999</v>
      </c>
      <c r="H172" s="1">
        <v>4243.0399999999991</v>
      </c>
      <c r="I172" s="4">
        <v>38</v>
      </c>
      <c r="J172" s="2" t="s">
        <v>72</v>
      </c>
      <c r="K172" s="1">
        <f>Tabelle8[[#This Row],[Menge kg Nges]]/1000</f>
        <v>10.1313</v>
      </c>
      <c r="L172" s="1">
        <f>Tabelle8[[#This Row],[Menge kg P2O5]]/1000</f>
        <v>4.2430399999999988</v>
      </c>
      <c r="M172" s="1">
        <f>Tabelle8[[#This Row],[Menge t Nges]]/Tabelle8[[#This Row],[Anzahl Lieferscheine]]</f>
        <v>0.26661315789473683</v>
      </c>
      <c r="N172" s="1">
        <f>Tabelle8[[#This Row],[Menge t P2O5]]/Tabelle8[[#This Row],[Anzahl Lieferscheine]]</f>
        <v>0.11165894736842102</v>
      </c>
    </row>
    <row r="173" spans="1:14" x14ac:dyDescent="0.2">
      <c r="A173" s="2" t="s">
        <v>32</v>
      </c>
      <c r="B173" s="2" t="s">
        <v>42</v>
      </c>
      <c r="C173" s="2" t="s">
        <v>6</v>
      </c>
      <c r="D173" s="2" t="s">
        <v>7</v>
      </c>
      <c r="E173" s="2" t="s">
        <v>10</v>
      </c>
      <c r="F173" s="2" t="s">
        <v>61</v>
      </c>
      <c r="G173" s="1">
        <v>1431</v>
      </c>
      <c r="H173" s="1">
        <v>549</v>
      </c>
      <c r="I173" s="4">
        <v>2</v>
      </c>
      <c r="J173" s="2" t="s">
        <v>72</v>
      </c>
      <c r="K173" s="1">
        <f>Tabelle8[[#This Row],[Menge kg Nges]]/1000</f>
        <v>1.431</v>
      </c>
      <c r="L173" s="1">
        <f>Tabelle8[[#This Row],[Menge kg P2O5]]/1000</f>
        <v>0.54900000000000004</v>
      </c>
      <c r="M173" s="1">
        <f>Tabelle8[[#This Row],[Menge t Nges]]/Tabelle8[[#This Row],[Anzahl Lieferscheine]]</f>
        <v>0.71550000000000002</v>
      </c>
      <c r="N173" s="1">
        <f>Tabelle8[[#This Row],[Menge t P2O5]]/Tabelle8[[#This Row],[Anzahl Lieferscheine]]</f>
        <v>0.27450000000000002</v>
      </c>
    </row>
    <row r="174" spans="1:14" x14ac:dyDescent="0.2">
      <c r="A174" s="2" t="s">
        <v>32</v>
      </c>
      <c r="B174" s="2" t="s">
        <v>42</v>
      </c>
      <c r="C174" s="2" t="s">
        <v>6</v>
      </c>
      <c r="D174" s="2" t="s">
        <v>7</v>
      </c>
      <c r="E174" s="2" t="s">
        <v>11</v>
      </c>
      <c r="F174" s="2" t="s">
        <v>61</v>
      </c>
      <c r="G174" s="1">
        <v>967.2</v>
      </c>
      <c r="H174" s="1">
        <v>427.4</v>
      </c>
      <c r="I174" s="4">
        <v>5</v>
      </c>
      <c r="J174" s="2" t="s">
        <v>72</v>
      </c>
      <c r="K174" s="1">
        <f>Tabelle8[[#This Row],[Menge kg Nges]]/1000</f>
        <v>0.96720000000000006</v>
      </c>
      <c r="L174" s="1">
        <f>Tabelle8[[#This Row],[Menge kg P2O5]]/1000</f>
        <v>0.4274</v>
      </c>
      <c r="M174" s="1">
        <f>Tabelle8[[#This Row],[Menge t Nges]]/Tabelle8[[#This Row],[Anzahl Lieferscheine]]</f>
        <v>0.19344</v>
      </c>
      <c r="N174" s="1">
        <f>Tabelle8[[#This Row],[Menge t P2O5]]/Tabelle8[[#This Row],[Anzahl Lieferscheine]]</f>
        <v>8.548E-2</v>
      </c>
    </row>
    <row r="175" spans="1:14" x14ac:dyDescent="0.2">
      <c r="A175" s="2" t="s">
        <v>32</v>
      </c>
      <c r="B175" s="2" t="s">
        <v>42</v>
      </c>
      <c r="C175" s="2" t="s">
        <v>6</v>
      </c>
      <c r="D175" s="2" t="s">
        <v>7</v>
      </c>
      <c r="E175" s="2" t="s">
        <v>12</v>
      </c>
      <c r="F175" s="2" t="s">
        <v>61</v>
      </c>
      <c r="G175" s="1">
        <v>6776.9500000000007</v>
      </c>
      <c r="H175" s="1">
        <v>3045.9599999999996</v>
      </c>
      <c r="I175" s="4">
        <v>14</v>
      </c>
      <c r="J175" s="2" t="s">
        <v>72</v>
      </c>
      <c r="K175" s="1">
        <f>Tabelle8[[#This Row],[Menge kg Nges]]/1000</f>
        <v>6.7769500000000011</v>
      </c>
      <c r="L175" s="1">
        <f>Tabelle8[[#This Row],[Menge kg P2O5]]/1000</f>
        <v>3.0459599999999996</v>
      </c>
      <c r="M175" s="1">
        <f>Tabelle8[[#This Row],[Menge t Nges]]/Tabelle8[[#This Row],[Anzahl Lieferscheine]]</f>
        <v>0.48406785714285722</v>
      </c>
      <c r="N175" s="1">
        <f>Tabelle8[[#This Row],[Menge t P2O5]]/Tabelle8[[#This Row],[Anzahl Lieferscheine]]</f>
        <v>0.21756857142857139</v>
      </c>
    </row>
    <row r="176" spans="1:14" x14ac:dyDescent="0.2">
      <c r="A176" s="2" t="s">
        <v>32</v>
      </c>
      <c r="B176" s="2" t="s">
        <v>42</v>
      </c>
      <c r="C176" s="2" t="s">
        <v>6</v>
      </c>
      <c r="D176" s="2" t="s">
        <v>7</v>
      </c>
      <c r="E176" s="2" t="s">
        <v>14</v>
      </c>
      <c r="F176" s="2" t="s">
        <v>61</v>
      </c>
      <c r="G176" s="1">
        <v>806.74</v>
      </c>
      <c r="H176" s="1">
        <v>440.58000000000004</v>
      </c>
      <c r="I176" s="4">
        <v>4</v>
      </c>
      <c r="J176" s="2" t="s">
        <v>72</v>
      </c>
      <c r="K176" s="1">
        <f>Tabelle8[[#This Row],[Menge kg Nges]]/1000</f>
        <v>0.80674000000000001</v>
      </c>
      <c r="L176" s="1">
        <f>Tabelle8[[#This Row],[Menge kg P2O5]]/1000</f>
        <v>0.44058000000000003</v>
      </c>
      <c r="M176" s="1">
        <f>Tabelle8[[#This Row],[Menge t Nges]]/Tabelle8[[#This Row],[Anzahl Lieferscheine]]</f>
        <v>0.201685</v>
      </c>
      <c r="N176" s="1">
        <f>Tabelle8[[#This Row],[Menge t P2O5]]/Tabelle8[[#This Row],[Anzahl Lieferscheine]]</f>
        <v>0.11014500000000001</v>
      </c>
    </row>
    <row r="177" spans="1:14" x14ac:dyDescent="0.2">
      <c r="A177" s="2" t="s">
        <v>32</v>
      </c>
      <c r="B177" s="2" t="s">
        <v>42</v>
      </c>
      <c r="C177" s="2" t="s">
        <v>6</v>
      </c>
      <c r="D177" s="2" t="s">
        <v>15</v>
      </c>
      <c r="E177" s="2" t="s">
        <v>18</v>
      </c>
      <c r="F177" s="2" t="s">
        <v>61</v>
      </c>
      <c r="G177" s="1">
        <v>2564.4</v>
      </c>
      <c r="H177" s="1">
        <v>1864.2</v>
      </c>
      <c r="I177" s="4">
        <v>5</v>
      </c>
      <c r="J177" s="2" t="s">
        <v>72</v>
      </c>
      <c r="K177" s="1">
        <f>Tabelle8[[#This Row],[Menge kg Nges]]/1000</f>
        <v>2.5644</v>
      </c>
      <c r="L177" s="1">
        <f>Tabelle8[[#This Row],[Menge kg P2O5]]/1000</f>
        <v>1.8642000000000001</v>
      </c>
      <c r="M177" s="1">
        <f>Tabelle8[[#This Row],[Menge t Nges]]/Tabelle8[[#This Row],[Anzahl Lieferscheine]]</f>
        <v>0.51288</v>
      </c>
      <c r="N177" s="1">
        <f>Tabelle8[[#This Row],[Menge t P2O5]]/Tabelle8[[#This Row],[Anzahl Lieferscheine]]</f>
        <v>0.37284</v>
      </c>
    </row>
    <row r="178" spans="1:14" x14ac:dyDescent="0.2">
      <c r="A178" s="2" t="s">
        <v>32</v>
      </c>
      <c r="B178" s="2" t="s">
        <v>42</v>
      </c>
      <c r="C178" s="2" t="s">
        <v>6</v>
      </c>
      <c r="D178" s="2" t="s">
        <v>15</v>
      </c>
      <c r="E178" s="2" t="s">
        <v>19</v>
      </c>
      <c r="F178" s="2" t="s">
        <v>61</v>
      </c>
      <c r="G178" s="1">
        <v>243</v>
      </c>
      <c r="H178" s="1">
        <v>270</v>
      </c>
      <c r="I178" s="4">
        <v>1</v>
      </c>
      <c r="J178" s="2" t="s">
        <v>72</v>
      </c>
      <c r="K178" s="1">
        <f>Tabelle8[[#This Row],[Menge kg Nges]]/1000</f>
        <v>0.24299999999999999</v>
      </c>
      <c r="L178" s="1">
        <f>Tabelle8[[#This Row],[Menge kg P2O5]]/1000</f>
        <v>0.27</v>
      </c>
      <c r="M178" s="1">
        <f>Tabelle8[[#This Row],[Menge t Nges]]/Tabelle8[[#This Row],[Anzahl Lieferscheine]]</f>
        <v>0.24299999999999999</v>
      </c>
      <c r="N178" s="1">
        <f>Tabelle8[[#This Row],[Menge t P2O5]]/Tabelle8[[#This Row],[Anzahl Lieferscheine]]</f>
        <v>0.27</v>
      </c>
    </row>
    <row r="179" spans="1:14" x14ac:dyDescent="0.2">
      <c r="A179" s="2" t="s">
        <v>32</v>
      </c>
      <c r="B179" s="2" t="s">
        <v>42</v>
      </c>
      <c r="C179" s="2" t="s">
        <v>6</v>
      </c>
      <c r="D179" s="2" t="s">
        <v>15</v>
      </c>
      <c r="E179" s="2" t="s">
        <v>20</v>
      </c>
      <c r="F179" s="2" t="s">
        <v>61</v>
      </c>
      <c r="G179" s="1">
        <v>416.7</v>
      </c>
      <c r="H179" s="1">
        <v>303</v>
      </c>
      <c r="I179" s="4">
        <v>4</v>
      </c>
      <c r="J179" s="2" t="s">
        <v>72</v>
      </c>
      <c r="K179" s="1">
        <f>Tabelle8[[#This Row],[Menge kg Nges]]/1000</f>
        <v>0.41670000000000001</v>
      </c>
      <c r="L179" s="1">
        <f>Tabelle8[[#This Row],[Menge kg P2O5]]/1000</f>
        <v>0.30299999999999999</v>
      </c>
      <c r="M179" s="1">
        <f>Tabelle8[[#This Row],[Menge t Nges]]/Tabelle8[[#This Row],[Anzahl Lieferscheine]]</f>
        <v>0.104175</v>
      </c>
      <c r="N179" s="1">
        <f>Tabelle8[[#This Row],[Menge t P2O5]]/Tabelle8[[#This Row],[Anzahl Lieferscheine]]</f>
        <v>7.5749999999999998E-2</v>
      </c>
    </row>
    <row r="180" spans="1:14" x14ac:dyDescent="0.2">
      <c r="A180" s="2" t="s">
        <v>32</v>
      </c>
      <c r="B180" s="2" t="s">
        <v>42</v>
      </c>
      <c r="C180" s="2" t="s">
        <v>6</v>
      </c>
      <c r="D180" s="2" t="s">
        <v>15</v>
      </c>
      <c r="E180" s="2" t="s">
        <v>9</v>
      </c>
      <c r="F180" s="2" t="s">
        <v>61</v>
      </c>
      <c r="G180" s="1">
        <v>50.6</v>
      </c>
      <c r="H180" s="1">
        <v>24.2</v>
      </c>
      <c r="I180" s="4">
        <v>1</v>
      </c>
      <c r="J180" s="2" t="s">
        <v>72</v>
      </c>
      <c r="K180" s="1">
        <f>Tabelle8[[#This Row],[Menge kg Nges]]/1000</f>
        <v>5.0599999999999999E-2</v>
      </c>
      <c r="L180" s="1">
        <f>Tabelle8[[#This Row],[Menge kg P2O5]]/1000</f>
        <v>2.4199999999999999E-2</v>
      </c>
      <c r="M180" s="1">
        <f>Tabelle8[[#This Row],[Menge t Nges]]/Tabelle8[[#This Row],[Anzahl Lieferscheine]]</f>
        <v>5.0599999999999999E-2</v>
      </c>
      <c r="N180" s="1">
        <f>Tabelle8[[#This Row],[Menge t P2O5]]/Tabelle8[[#This Row],[Anzahl Lieferscheine]]</f>
        <v>2.4199999999999999E-2</v>
      </c>
    </row>
    <row r="181" spans="1:14" x14ac:dyDescent="0.2">
      <c r="A181" s="2" t="s">
        <v>32</v>
      </c>
      <c r="B181" s="2" t="s">
        <v>42</v>
      </c>
      <c r="C181" s="2" t="s">
        <v>6</v>
      </c>
      <c r="D181" s="2" t="s">
        <v>15</v>
      </c>
      <c r="E181" s="2" t="s">
        <v>10</v>
      </c>
      <c r="F181" s="2" t="s">
        <v>61</v>
      </c>
      <c r="G181" s="1">
        <v>904.5</v>
      </c>
      <c r="H181" s="1">
        <v>435.5</v>
      </c>
      <c r="I181" s="4">
        <v>4</v>
      </c>
      <c r="J181" s="2" t="s">
        <v>72</v>
      </c>
      <c r="K181" s="1">
        <f>Tabelle8[[#This Row],[Menge kg Nges]]/1000</f>
        <v>0.90449999999999997</v>
      </c>
      <c r="L181" s="1">
        <f>Tabelle8[[#This Row],[Menge kg P2O5]]/1000</f>
        <v>0.4355</v>
      </c>
      <c r="M181" s="1">
        <f>Tabelle8[[#This Row],[Menge t Nges]]/Tabelle8[[#This Row],[Anzahl Lieferscheine]]</f>
        <v>0.22612499999999999</v>
      </c>
      <c r="N181" s="1">
        <f>Tabelle8[[#This Row],[Menge t P2O5]]/Tabelle8[[#This Row],[Anzahl Lieferscheine]]</f>
        <v>0.108875</v>
      </c>
    </row>
    <row r="182" spans="1:14" x14ac:dyDescent="0.2">
      <c r="A182" s="2" t="s">
        <v>32</v>
      </c>
      <c r="B182" s="2" t="s">
        <v>42</v>
      </c>
      <c r="C182" s="2" t="s">
        <v>25</v>
      </c>
      <c r="D182" s="2" t="s">
        <v>25</v>
      </c>
      <c r="E182" s="2" t="s">
        <v>26</v>
      </c>
      <c r="F182" s="2" t="s">
        <v>61</v>
      </c>
      <c r="G182" s="1">
        <v>239365.78000000003</v>
      </c>
      <c r="H182" s="1">
        <v>119413.38000000008</v>
      </c>
      <c r="I182" s="4">
        <v>611</v>
      </c>
      <c r="J182" s="2" t="s">
        <v>72</v>
      </c>
      <c r="K182" s="1">
        <f>Tabelle8[[#This Row],[Menge kg Nges]]/1000</f>
        <v>239.36578000000003</v>
      </c>
      <c r="L182" s="1">
        <f>Tabelle8[[#This Row],[Menge kg P2O5]]/1000</f>
        <v>119.41338000000007</v>
      </c>
      <c r="M182" s="1">
        <f>Tabelle8[[#This Row],[Menge t Nges]]/Tabelle8[[#This Row],[Anzahl Lieferscheine]]</f>
        <v>0.3917606873977087</v>
      </c>
      <c r="N182" s="1">
        <f>Tabelle8[[#This Row],[Menge t P2O5]]/Tabelle8[[#This Row],[Anzahl Lieferscheine]]</f>
        <v>0.19543924713584301</v>
      </c>
    </row>
    <row r="183" spans="1:14" x14ac:dyDescent="0.2">
      <c r="A183" s="2" t="s">
        <v>32</v>
      </c>
      <c r="B183" s="2" t="s">
        <v>42</v>
      </c>
      <c r="C183" s="2" t="s">
        <v>63</v>
      </c>
      <c r="D183" s="2" t="s">
        <v>63</v>
      </c>
      <c r="E183" s="2" t="s">
        <v>63</v>
      </c>
      <c r="F183" s="2" t="s">
        <v>61</v>
      </c>
      <c r="G183" s="1">
        <v>814.2</v>
      </c>
      <c r="H183" s="1">
        <v>697.3599999999999</v>
      </c>
      <c r="I183" s="4">
        <v>9</v>
      </c>
      <c r="J183" s="2" t="s">
        <v>72</v>
      </c>
      <c r="K183" s="1">
        <f>Tabelle8[[#This Row],[Menge kg Nges]]/1000</f>
        <v>0.81420000000000003</v>
      </c>
      <c r="L183" s="1">
        <f>Tabelle8[[#This Row],[Menge kg P2O5]]/1000</f>
        <v>0.69735999999999987</v>
      </c>
      <c r="M183" s="1">
        <f>Tabelle8[[#This Row],[Menge t Nges]]/Tabelle8[[#This Row],[Anzahl Lieferscheine]]</f>
        <v>9.0466666666666667E-2</v>
      </c>
      <c r="N183" s="1">
        <f>Tabelle8[[#This Row],[Menge t P2O5]]/Tabelle8[[#This Row],[Anzahl Lieferscheine]]</f>
        <v>7.7484444444444425E-2</v>
      </c>
    </row>
    <row r="184" spans="1:14" x14ac:dyDescent="0.2">
      <c r="A184" s="2" t="s">
        <v>43</v>
      </c>
      <c r="B184" s="2" t="s">
        <v>43</v>
      </c>
      <c r="C184" s="2" t="s">
        <v>6</v>
      </c>
      <c r="D184" s="2" t="s">
        <v>7</v>
      </c>
      <c r="E184" s="2" t="s">
        <v>8</v>
      </c>
      <c r="F184" s="2" t="s">
        <v>61</v>
      </c>
      <c r="G184" s="1">
        <v>31.36</v>
      </c>
      <c r="H184" s="1">
        <v>28</v>
      </c>
      <c r="I184" s="4">
        <v>1</v>
      </c>
      <c r="J184" s="2" t="s">
        <v>72</v>
      </c>
      <c r="K184" s="1">
        <f>Tabelle8[[#This Row],[Menge kg Nges]]/1000</f>
        <v>3.1359999999999999E-2</v>
      </c>
      <c r="L184" s="1">
        <f>Tabelle8[[#This Row],[Menge kg P2O5]]/1000</f>
        <v>2.8000000000000001E-2</v>
      </c>
      <c r="M184" s="1">
        <f>Tabelle8[[#This Row],[Menge t Nges]]/Tabelle8[[#This Row],[Anzahl Lieferscheine]]</f>
        <v>3.1359999999999999E-2</v>
      </c>
      <c r="N184" s="1">
        <f>Tabelle8[[#This Row],[Menge t P2O5]]/Tabelle8[[#This Row],[Anzahl Lieferscheine]]</f>
        <v>2.8000000000000001E-2</v>
      </c>
    </row>
    <row r="185" spans="1:14" x14ac:dyDescent="0.2">
      <c r="A185" s="2" t="s">
        <v>43</v>
      </c>
      <c r="B185" s="2" t="s">
        <v>43</v>
      </c>
      <c r="C185" s="2" t="s">
        <v>6</v>
      </c>
      <c r="D185" s="2" t="s">
        <v>7</v>
      </c>
      <c r="E185" s="2" t="s">
        <v>9</v>
      </c>
      <c r="F185" s="2" t="s">
        <v>61</v>
      </c>
      <c r="G185" s="1">
        <v>4237.08</v>
      </c>
      <c r="H185" s="1">
        <v>1771.54</v>
      </c>
      <c r="I185" s="4">
        <v>31</v>
      </c>
      <c r="J185" s="2" t="s">
        <v>72</v>
      </c>
      <c r="K185" s="1">
        <f>Tabelle8[[#This Row],[Menge kg Nges]]/1000</f>
        <v>4.2370799999999997</v>
      </c>
      <c r="L185" s="1">
        <f>Tabelle8[[#This Row],[Menge kg P2O5]]/1000</f>
        <v>1.7715399999999999</v>
      </c>
      <c r="M185" s="1">
        <f>Tabelle8[[#This Row],[Menge t Nges]]/Tabelle8[[#This Row],[Anzahl Lieferscheine]]</f>
        <v>0.13668</v>
      </c>
      <c r="N185" s="1">
        <f>Tabelle8[[#This Row],[Menge t P2O5]]/Tabelle8[[#This Row],[Anzahl Lieferscheine]]</f>
        <v>5.7146451612903222E-2</v>
      </c>
    </row>
    <row r="186" spans="1:14" x14ac:dyDescent="0.2">
      <c r="A186" s="2" t="s">
        <v>43</v>
      </c>
      <c r="B186" s="2" t="s">
        <v>43</v>
      </c>
      <c r="C186" s="2" t="s">
        <v>6</v>
      </c>
      <c r="D186" s="2" t="s">
        <v>7</v>
      </c>
      <c r="E186" s="2" t="s">
        <v>11</v>
      </c>
      <c r="F186" s="2" t="s">
        <v>61</v>
      </c>
      <c r="G186" s="1">
        <v>14955.61</v>
      </c>
      <c r="H186" s="1">
        <v>7245.5199999999986</v>
      </c>
      <c r="I186" s="4">
        <v>77</v>
      </c>
      <c r="J186" s="2" t="s">
        <v>72</v>
      </c>
      <c r="K186" s="1">
        <f>Tabelle8[[#This Row],[Menge kg Nges]]/1000</f>
        <v>14.95561</v>
      </c>
      <c r="L186" s="1">
        <f>Tabelle8[[#This Row],[Menge kg P2O5]]/1000</f>
        <v>7.2455199999999982</v>
      </c>
      <c r="M186" s="1">
        <f>Tabelle8[[#This Row],[Menge t Nges]]/Tabelle8[[#This Row],[Anzahl Lieferscheine]]</f>
        <v>0.19422870129870129</v>
      </c>
      <c r="N186" s="1">
        <f>Tabelle8[[#This Row],[Menge t P2O5]]/Tabelle8[[#This Row],[Anzahl Lieferscheine]]</f>
        <v>9.4097662337662313E-2</v>
      </c>
    </row>
    <row r="187" spans="1:14" x14ac:dyDescent="0.2">
      <c r="A187" s="2" t="s">
        <v>43</v>
      </c>
      <c r="B187" s="2" t="s">
        <v>43</v>
      </c>
      <c r="C187" s="2" t="s">
        <v>6</v>
      </c>
      <c r="D187" s="2" t="s">
        <v>7</v>
      </c>
      <c r="E187" s="2" t="s">
        <v>12</v>
      </c>
      <c r="F187" s="2" t="s">
        <v>61</v>
      </c>
      <c r="G187" s="1">
        <v>17278.75</v>
      </c>
      <c r="H187" s="1">
        <v>7497.88</v>
      </c>
      <c r="I187" s="4">
        <v>74</v>
      </c>
      <c r="J187" s="2" t="s">
        <v>72</v>
      </c>
      <c r="K187" s="1">
        <f>Tabelle8[[#This Row],[Menge kg Nges]]/1000</f>
        <v>17.278749999999999</v>
      </c>
      <c r="L187" s="1">
        <f>Tabelle8[[#This Row],[Menge kg P2O5]]/1000</f>
        <v>7.4978800000000003</v>
      </c>
      <c r="M187" s="1">
        <f>Tabelle8[[#This Row],[Menge t Nges]]/Tabelle8[[#This Row],[Anzahl Lieferscheine]]</f>
        <v>0.2334966216216216</v>
      </c>
      <c r="N187" s="1">
        <f>Tabelle8[[#This Row],[Menge t P2O5]]/Tabelle8[[#This Row],[Anzahl Lieferscheine]]</f>
        <v>0.1013227027027027</v>
      </c>
    </row>
    <row r="188" spans="1:14" x14ac:dyDescent="0.2">
      <c r="A188" s="2" t="s">
        <v>43</v>
      </c>
      <c r="B188" s="2" t="s">
        <v>43</v>
      </c>
      <c r="C188" s="2" t="s">
        <v>6</v>
      </c>
      <c r="D188" s="2" t="s">
        <v>7</v>
      </c>
      <c r="E188" s="2" t="s">
        <v>13</v>
      </c>
      <c r="F188" s="2" t="s">
        <v>61</v>
      </c>
      <c r="G188" s="1">
        <v>23662.880000000001</v>
      </c>
      <c r="H188" s="1">
        <v>12570.300000000001</v>
      </c>
      <c r="I188" s="4">
        <v>107</v>
      </c>
      <c r="J188" s="2" t="s">
        <v>72</v>
      </c>
      <c r="K188" s="1">
        <f>Tabelle8[[#This Row],[Menge kg Nges]]/1000</f>
        <v>23.662880000000001</v>
      </c>
      <c r="L188" s="1">
        <f>Tabelle8[[#This Row],[Menge kg P2O5]]/1000</f>
        <v>12.570300000000001</v>
      </c>
      <c r="M188" s="1">
        <f>Tabelle8[[#This Row],[Menge t Nges]]/Tabelle8[[#This Row],[Anzahl Lieferscheine]]</f>
        <v>0.22114841121495329</v>
      </c>
      <c r="N188" s="1">
        <f>Tabelle8[[#This Row],[Menge t P2O5]]/Tabelle8[[#This Row],[Anzahl Lieferscheine]]</f>
        <v>0.11747943925233646</v>
      </c>
    </row>
    <row r="189" spans="1:14" x14ac:dyDescent="0.2">
      <c r="A189" s="2" t="s">
        <v>43</v>
      </c>
      <c r="B189" s="2" t="s">
        <v>43</v>
      </c>
      <c r="C189" s="2" t="s">
        <v>6</v>
      </c>
      <c r="D189" s="2" t="s">
        <v>7</v>
      </c>
      <c r="E189" s="2" t="s">
        <v>14</v>
      </c>
      <c r="F189" s="2" t="s">
        <v>61</v>
      </c>
      <c r="G189" s="1">
        <v>4036.94</v>
      </c>
      <c r="H189" s="1">
        <v>2274.1200000000003</v>
      </c>
      <c r="I189" s="4">
        <v>26</v>
      </c>
      <c r="J189" s="2" t="s">
        <v>72</v>
      </c>
      <c r="K189" s="1">
        <f>Tabelle8[[#This Row],[Menge kg Nges]]/1000</f>
        <v>4.0369400000000004</v>
      </c>
      <c r="L189" s="1">
        <f>Tabelle8[[#This Row],[Menge kg P2O5]]/1000</f>
        <v>2.2741200000000004</v>
      </c>
      <c r="M189" s="1">
        <f>Tabelle8[[#This Row],[Menge t Nges]]/Tabelle8[[#This Row],[Anzahl Lieferscheine]]</f>
        <v>0.15526692307692308</v>
      </c>
      <c r="N189" s="1">
        <f>Tabelle8[[#This Row],[Menge t P2O5]]/Tabelle8[[#This Row],[Anzahl Lieferscheine]]</f>
        <v>8.746615384615386E-2</v>
      </c>
    </row>
    <row r="190" spans="1:14" x14ac:dyDescent="0.2">
      <c r="A190" s="2" t="s">
        <v>43</v>
      </c>
      <c r="B190" s="2" t="s">
        <v>43</v>
      </c>
      <c r="C190" s="2" t="s">
        <v>6</v>
      </c>
      <c r="D190" s="2" t="s">
        <v>15</v>
      </c>
      <c r="E190" s="2" t="s">
        <v>18</v>
      </c>
      <c r="F190" s="2" t="s">
        <v>61</v>
      </c>
      <c r="G190" s="1">
        <v>201.6</v>
      </c>
      <c r="H190" s="1">
        <v>163.19999999999999</v>
      </c>
      <c r="I190" s="4">
        <v>2</v>
      </c>
      <c r="J190" s="2" t="s">
        <v>72</v>
      </c>
      <c r="K190" s="1">
        <f>Tabelle8[[#This Row],[Menge kg Nges]]/1000</f>
        <v>0.2016</v>
      </c>
      <c r="L190" s="1">
        <f>Tabelle8[[#This Row],[Menge kg P2O5]]/1000</f>
        <v>0.16319999999999998</v>
      </c>
      <c r="M190" s="1">
        <f>Tabelle8[[#This Row],[Menge t Nges]]/Tabelle8[[#This Row],[Anzahl Lieferscheine]]</f>
        <v>0.1008</v>
      </c>
      <c r="N190" s="1">
        <f>Tabelle8[[#This Row],[Menge t P2O5]]/Tabelle8[[#This Row],[Anzahl Lieferscheine]]</f>
        <v>8.1599999999999992E-2</v>
      </c>
    </row>
    <row r="191" spans="1:14" x14ac:dyDescent="0.2">
      <c r="A191" s="2" t="s">
        <v>43</v>
      </c>
      <c r="B191" s="2" t="s">
        <v>43</v>
      </c>
      <c r="C191" s="2" t="s">
        <v>6</v>
      </c>
      <c r="D191" s="2" t="s">
        <v>15</v>
      </c>
      <c r="E191" s="2" t="s">
        <v>9</v>
      </c>
      <c r="F191" s="2" t="s">
        <v>61</v>
      </c>
      <c r="G191" s="1">
        <v>344.76000000000005</v>
      </c>
      <c r="H191" s="1">
        <v>229.5</v>
      </c>
      <c r="I191" s="4">
        <v>2</v>
      </c>
      <c r="J191" s="2" t="s">
        <v>72</v>
      </c>
      <c r="K191" s="1">
        <f>Tabelle8[[#This Row],[Menge kg Nges]]/1000</f>
        <v>0.34476000000000007</v>
      </c>
      <c r="L191" s="1">
        <f>Tabelle8[[#This Row],[Menge kg P2O5]]/1000</f>
        <v>0.22950000000000001</v>
      </c>
      <c r="M191" s="1">
        <f>Tabelle8[[#This Row],[Menge t Nges]]/Tabelle8[[#This Row],[Anzahl Lieferscheine]]</f>
        <v>0.17238000000000003</v>
      </c>
      <c r="N191" s="1">
        <f>Tabelle8[[#This Row],[Menge t P2O5]]/Tabelle8[[#This Row],[Anzahl Lieferscheine]]</f>
        <v>0.11475</v>
      </c>
    </row>
    <row r="192" spans="1:14" x14ac:dyDescent="0.2">
      <c r="A192" s="2" t="s">
        <v>43</v>
      </c>
      <c r="B192" s="2" t="s">
        <v>43</v>
      </c>
      <c r="C192" s="2" t="s">
        <v>6</v>
      </c>
      <c r="D192" s="2" t="s">
        <v>15</v>
      </c>
      <c r="E192" s="2" t="s">
        <v>13</v>
      </c>
      <c r="F192" s="2" t="s">
        <v>61</v>
      </c>
      <c r="G192" s="1">
        <v>109.2</v>
      </c>
      <c r="H192" s="1">
        <v>98</v>
      </c>
      <c r="I192" s="4">
        <v>1</v>
      </c>
      <c r="J192" s="2" t="s">
        <v>72</v>
      </c>
      <c r="K192" s="1">
        <f>Tabelle8[[#This Row],[Menge kg Nges]]/1000</f>
        <v>0.10920000000000001</v>
      </c>
      <c r="L192" s="1">
        <f>Tabelle8[[#This Row],[Menge kg P2O5]]/1000</f>
        <v>9.8000000000000004E-2</v>
      </c>
      <c r="M192" s="1">
        <f>Tabelle8[[#This Row],[Menge t Nges]]/Tabelle8[[#This Row],[Anzahl Lieferscheine]]</f>
        <v>0.10920000000000001</v>
      </c>
      <c r="N192" s="1">
        <f>Tabelle8[[#This Row],[Menge t P2O5]]/Tabelle8[[#This Row],[Anzahl Lieferscheine]]</f>
        <v>9.8000000000000004E-2</v>
      </c>
    </row>
    <row r="193" spans="1:14" x14ac:dyDescent="0.2">
      <c r="A193" s="2" t="s">
        <v>43</v>
      </c>
      <c r="B193" s="2" t="s">
        <v>43</v>
      </c>
      <c r="C193" s="2" t="s">
        <v>63</v>
      </c>
      <c r="D193" s="2" t="s">
        <v>63</v>
      </c>
      <c r="E193" s="2" t="s">
        <v>63</v>
      </c>
      <c r="F193" s="2" t="s">
        <v>61</v>
      </c>
      <c r="G193" s="1">
        <v>796.25</v>
      </c>
      <c r="H193" s="1">
        <v>422.5</v>
      </c>
      <c r="I193" s="4">
        <v>1</v>
      </c>
      <c r="J193" s="2" t="s">
        <v>72</v>
      </c>
      <c r="K193" s="1">
        <f>Tabelle8[[#This Row],[Menge kg Nges]]/1000</f>
        <v>0.79625000000000001</v>
      </c>
      <c r="L193" s="1">
        <f>Tabelle8[[#This Row],[Menge kg P2O5]]/1000</f>
        <v>0.42249999999999999</v>
      </c>
      <c r="M193" s="1">
        <f>Tabelle8[[#This Row],[Menge t Nges]]/Tabelle8[[#This Row],[Anzahl Lieferscheine]]</f>
        <v>0.79625000000000001</v>
      </c>
      <c r="N193" s="1">
        <f>Tabelle8[[#This Row],[Menge t P2O5]]/Tabelle8[[#This Row],[Anzahl Lieferscheine]]</f>
        <v>0.42249999999999999</v>
      </c>
    </row>
    <row r="194" spans="1:14" x14ac:dyDescent="0.2">
      <c r="A194" s="2" t="s">
        <v>43</v>
      </c>
      <c r="B194" s="2" t="s">
        <v>36</v>
      </c>
      <c r="C194" s="2" t="s">
        <v>6</v>
      </c>
      <c r="D194" s="2" t="s">
        <v>7</v>
      </c>
      <c r="E194" s="2" t="s">
        <v>9</v>
      </c>
      <c r="F194" s="2" t="s">
        <v>61</v>
      </c>
      <c r="G194" s="1">
        <v>232</v>
      </c>
      <c r="H194" s="1">
        <v>96</v>
      </c>
      <c r="I194" s="4">
        <v>2</v>
      </c>
      <c r="J194" s="2" t="s">
        <v>72</v>
      </c>
      <c r="K194" s="1">
        <f>Tabelle8[[#This Row],[Menge kg Nges]]/1000</f>
        <v>0.23200000000000001</v>
      </c>
      <c r="L194" s="1">
        <f>Tabelle8[[#This Row],[Menge kg P2O5]]/1000</f>
        <v>9.6000000000000002E-2</v>
      </c>
      <c r="M194" s="1">
        <f>Tabelle8[[#This Row],[Menge t Nges]]/Tabelle8[[#This Row],[Anzahl Lieferscheine]]</f>
        <v>0.11600000000000001</v>
      </c>
      <c r="N194" s="1">
        <f>Tabelle8[[#This Row],[Menge t P2O5]]/Tabelle8[[#This Row],[Anzahl Lieferscheine]]</f>
        <v>4.8000000000000001E-2</v>
      </c>
    </row>
    <row r="195" spans="1:14" x14ac:dyDescent="0.2">
      <c r="A195" s="2" t="s">
        <v>43</v>
      </c>
      <c r="B195" s="2" t="s">
        <v>36</v>
      </c>
      <c r="C195" s="2" t="s">
        <v>6</v>
      </c>
      <c r="D195" s="2" t="s">
        <v>7</v>
      </c>
      <c r="E195" s="2" t="s">
        <v>11</v>
      </c>
      <c r="F195" s="2" t="s">
        <v>61</v>
      </c>
      <c r="G195" s="1">
        <v>2851.47</v>
      </c>
      <c r="H195" s="1">
        <v>1394.89</v>
      </c>
      <c r="I195" s="4">
        <v>14</v>
      </c>
      <c r="J195" s="2" t="s">
        <v>72</v>
      </c>
      <c r="K195" s="1">
        <f>Tabelle8[[#This Row],[Menge kg Nges]]/1000</f>
        <v>2.8514699999999999</v>
      </c>
      <c r="L195" s="1">
        <f>Tabelle8[[#This Row],[Menge kg P2O5]]/1000</f>
        <v>1.3948900000000002</v>
      </c>
      <c r="M195" s="1">
        <f>Tabelle8[[#This Row],[Menge t Nges]]/Tabelle8[[#This Row],[Anzahl Lieferscheine]]</f>
        <v>0.20367642857142856</v>
      </c>
      <c r="N195" s="1">
        <f>Tabelle8[[#This Row],[Menge t P2O5]]/Tabelle8[[#This Row],[Anzahl Lieferscheine]]</f>
        <v>9.9635000000000015E-2</v>
      </c>
    </row>
    <row r="196" spans="1:14" x14ac:dyDescent="0.2">
      <c r="A196" s="2" t="s">
        <v>43</v>
      </c>
      <c r="B196" s="2" t="s">
        <v>36</v>
      </c>
      <c r="C196" s="2" t="s">
        <v>6</v>
      </c>
      <c r="D196" s="2" t="s">
        <v>7</v>
      </c>
      <c r="E196" s="2" t="s">
        <v>12</v>
      </c>
      <c r="F196" s="2" t="s">
        <v>61</v>
      </c>
      <c r="G196" s="1">
        <v>2658.6</v>
      </c>
      <c r="H196" s="1">
        <v>1068.5999999999999</v>
      </c>
      <c r="I196" s="4">
        <v>12</v>
      </c>
      <c r="J196" s="2" t="s">
        <v>72</v>
      </c>
      <c r="K196" s="1">
        <f>Tabelle8[[#This Row],[Menge kg Nges]]/1000</f>
        <v>2.6585999999999999</v>
      </c>
      <c r="L196" s="1">
        <f>Tabelle8[[#This Row],[Menge kg P2O5]]/1000</f>
        <v>1.0686</v>
      </c>
      <c r="M196" s="1">
        <f>Tabelle8[[#This Row],[Menge t Nges]]/Tabelle8[[#This Row],[Anzahl Lieferscheine]]</f>
        <v>0.22155</v>
      </c>
      <c r="N196" s="1">
        <f>Tabelle8[[#This Row],[Menge t P2O5]]/Tabelle8[[#This Row],[Anzahl Lieferscheine]]</f>
        <v>8.9050000000000004E-2</v>
      </c>
    </row>
    <row r="197" spans="1:14" x14ac:dyDescent="0.2">
      <c r="A197" s="2" t="s">
        <v>43</v>
      </c>
      <c r="B197" s="2" t="s">
        <v>36</v>
      </c>
      <c r="C197" s="2" t="s">
        <v>6</v>
      </c>
      <c r="D197" s="2" t="s">
        <v>7</v>
      </c>
      <c r="E197" s="2" t="s">
        <v>13</v>
      </c>
      <c r="F197" s="2" t="s">
        <v>61</v>
      </c>
      <c r="G197" s="1">
        <v>4724.6000000000004</v>
      </c>
      <c r="H197" s="1">
        <v>2627.2999999999997</v>
      </c>
      <c r="I197" s="4">
        <v>29</v>
      </c>
      <c r="J197" s="2" t="s">
        <v>72</v>
      </c>
      <c r="K197" s="1">
        <f>Tabelle8[[#This Row],[Menge kg Nges]]/1000</f>
        <v>4.7246000000000006</v>
      </c>
      <c r="L197" s="1">
        <f>Tabelle8[[#This Row],[Menge kg P2O5]]/1000</f>
        <v>2.6272999999999995</v>
      </c>
      <c r="M197" s="1">
        <f>Tabelle8[[#This Row],[Menge t Nges]]/Tabelle8[[#This Row],[Anzahl Lieferscheine]]</f>
        <v>0.16291724137931035</v>
      </c>
      <c r="N197" s="1">
        <f>Tabelle8[[#This Row],[Menge t P2O5]]/Tabelle8[[#This Row],[Anzahl Lieferscheine]]</f>
        <v>9.0596551724137914E-2</v>
      </c>
    </row>
    <row r="198" spans="1:14" x14ac:dyDescent="0.2">
      <c r="A198" s="2" t="s">
        <v>43</v>
      </c>
      <c r="B198" s="2" t="s">
        <v>36</v>
      </c>
      <c r="C198" s="2" t="s">
        <v>6</v>
      </c>
      <c r="D198" s="2" t="s">
        <v>7</v>
      </c>
      <c r="E198" s="2" t="s">
        <v>14</v>
      </c>
      <c r="F198" s="2" t="s">
        <v>61</v>
      </c>
      <c r="G198" s="1">
        <v>2281.2000000000003</v>
      </c>
      <c r="H198" s="1">
        <v>1210.4000000000001</v>
      </c>
      <c r="I198" s="4">
        <v>11</v>
      </c>
      <c r="J198" s="2" t="s">
        <v>72</v>
      </c>
      <c r="K198" s="1">
        <f>Tabelle8[[#This Row],[Menge kg Nges]]/1000</f>
        <v>2.2812000000000001</v>
      </c>
      <c r="L198" s="1">
        <f>Tabelle8[[#This Row],[Menge kg P2O5]]/1000</f>
        <v>1.2104000000000001</v>
      </c>
      <c r="M198" s="1">
        <f>Tabelle8[[#This Row],[Menge t Nges]]/Tabelle8[[#This Row],[Anzahl Lieferscheine]]</f>
        <v>0.20738181818181819</v>
      </c>
      <c r="N198" s="1">
        <f>Tabelle8[[#This Row],[Menge t P2O5]]/Tabelle8[[#This Row],[Anzahl Lieferscheine]]</f>
        <v>0.11003636363636365</v>
      </c>
    </row>
    <row r="199" spans="1:14" x14ac:dyDescent="0.2">
      <c r="A199" s="2" t="s">
        <v>43</v>
      </c>
      <c r="B199" s="2" t="s">
        <v>36</v>
      </c>
      <c r="C199" s="2" t="s">
        <v>6</v>
      </c>
      <c r="D199" s="2" t="s">
        <v>15</v>
      </c>
      <c r="E199" s="2" t="s">
        <v>18</v>
      </c>
      <c r="F199" s="2" t="s">
        <v>61</v>
      </c>
      <c r="G199" s="1">
        <v>193.2</v>
      </c>
      <c r="H199" s="1">
        <v>156.4</v>
      </c>
      <c r="I199" s="4">
        <v>3</v>
      </c>
      <c r="J199" s="2" t="s">
        <v>72</v>
      </c>
      <c r="K199" s="1">
        <f>Tabelle8[[#This Row],[Menge kg Nges]]/1000</f>
        <v>0.19319999999999998</v>
      </c>
      <c r="L199" s="1">
        <f>Tabelle8[[#This Row],[Menge kg P2O5]]/1000</f>
        <v>0.15640000000000001</v>
      </c>
      <c r="M199" s="1">
        <f>Tabelle8[[#This Row],[Menge t Nges]]/Tabelle8[[#This Row],[Anzahl Lieferscheine]]</f>
        <v>6.4399999999999999E-2</v>
      </c>
      <c r="N199" s="1">
        <f>Tabelle8[[#This Row],[Menge t P2O5]]/Tabelle8[[#This Row],[Anzahl Lieferscheine]]</f>
        <v>5.2133333333333337E-2</v>
      </c>
    </row>
    <row r="200" spans="1:14" x14ac:dyDescent="0.2">
      <c r="A200" s="2" t="s">
        <v>43</v>
      </c>
      <c r="B200" s="2" t="s">
        <v>27</v>
      </c>
      <c r="C200" s="2" t="s">
        <v>6</v>
      </c>
      <c r="D200" s="2" t="s">
        <v>7</v>
      </c>
      <c r="E200" s="2" t="s">
        <v>12</v>
      </c>
      <c r="F200" s="2" t="s">
        <v>61</v>
      </c>
      <c r="G200" s="1">
        <v>184.8</v>
      </c>
      <c r="H200" s="1">
        <v>62.8</v>
      </c>
      <c r="I200" s="4">
        <v>1</v>
      </c>
      <c r="J200" s="2" t="s">
        <v>72</v>
      </c>
      <c r="K200" s="1">
        <f>Tabelle8[[#This Row],[Menge kg Nges]]/1000</f>
        <v>0.18480000000000002</v>
      </c>
      <c r="L200" s="1">
        <f>Tabelle8[[#This Row],[Menge kg P2O5]]/1000</f>
        <v>6.2799999999999995E-2</v>
      </c>
      <c r="M200" s="1">
        <f>Tabelle8[[#This Row],[Menge t Nges]]/Tabelle8[[#This Row],[Anzahl Lieferscheine]]</f>
        <v>0.18480000000000002</v>
      </c>
      <c r="N200" s="1">
        <f>Tabelle8[[#This Row],[Menge t P2O5]]/Tabelle8[[#This Row],[Anzahl Lieferscheine]]</f>
        <v>6.2799999999999995E-2</v>
      </c>
    </row>
    <row r="201" spans="1:14" x14ac:dyDescent="0.2">
      <c r="A201" s="2" t="s">
        <v>43</v>
      </c>
      <c r="B201" s="2" t="s">
        <v>44</v>
      </c>
      <c r="C201" s="2" t="s">
        <v>6</v>
      </c>
      <c r="D201" s="2" t="s">
        <v>7</v>
      </c>
      <c r="E201" s="2" t="s">
        <v>12</v>
      </c>
      <c r="F201" s="2" t="s">
        <v>61</v>
      </c>
      <c r="G201" s="1">
        <v>1159</v>
      </c>
      <c r="H201" s="1">
        <v>396.5</v>
      </c>
      <c r="I201" s="4">
        <v>4</v>
      </c>
      <c r="J201" s="2" t="s">
        <v>72</v>
      </c>
      <c r="K201" s="1">
        <f>Tabelle8[[#This Row],[Menge kg Nges]]/1000</f>
        <v>1.159</v>
      </c>
      <c r="L201" s="1">
        <f>Tabelle8[[#This Row],[Menge kg P2O5]]/1000</f>
        <v>0.39650000000000002</v>
      </c>
      <c r="M201" s="1">
        <f>Tabelle8[[#This Row],[Menge t Nges]]/Tabelle8[[#This Row],[Anzahl Lieferscheine]]</f>
        <v>0.28975000000000001</v>
      </c>
      <c r="N201" s="1">
        <f>Tabelle8[[#This Row],[Menge t P2O5]]/Tabelle8[[#This Row],[Anzahl Lieferscheine]]</f>
        <v>9.9125000000000005E-2</v>
      </c>
    </row>
    <row r="202" spans="1:14" x14ac:dyDescent="0.2">
      <c r="A202" s="2" t="s">
        <v>43</v>
      </c>
      <c r="B202" s="2" t="s">
        <v>37</v>
      </c>
      <c r="C202" s="2" t="s">
        <v>6</v>
      </c>
      <c r="D202" s="2" t="s">
        <v>7</v>
      </c>
      <c r="E202" s="2" t="s">
        <v>9</v>
      </c>
      <c r="F202" s="2" t="s">
        <v>61</v>
      </c>
      <c r="G202" s="1">
        <v>583.5</v>
      </c>
      <c r="H202" s="1">
        <v>239.25</v>
      </c>
      <c r="I202" s="4">
        <v>4</v>
      </c>
      <c r="J202" s="2" t="s">
        <v>72</v>
      </c>
      <c r="K202" s="1">
        <f>Tabelle8[[#This Row],[Menge kg Nges]]/1000</f>
        <v>0.58350000000000002</v>
      </c>
      <c r="L202" s="1">
        <f>Tabelle8[[#This Row],[Menge kg P2O5]]/1000</f>
        <v>0.23924999999999999</v>
      </c>
      <c r="M202" s="1">
        <f>Tabelle8[[#This Row],[Menge t Nges]]/Tabelle8[[#This Row],[Anzahl Lieferscheine]]</f>
        <v>0.145875</v>
      </c>
      <c r="N202" s="1">
        <f>Tabelle8[[#This Row],[Menge t P2O5]]/Tabelle8[[#This Row],[Anzahl Lieferscheine]]</f>
        <v>5.9812499999999998E-2</v>
      </c>
    </row>
    <row r="203" spans="1:14" x14ac:dyDescent="0.2">
      <c r="A203" s="2" t="s">
        <v>43</v>
      </c>
      <c r="B203" s="2" t="s">
        <v>37</v>
      </c>
      <c r="C203" s="2" t="s">
        <v>6</v>
      </c>
      <c r="D203" s="2" t="s">
        <v>7</v>
      </c>
      <c r="E203" s="2" t="s">
        <v>11</v>
      </c>
      <c r="F203" s="2" t="s">
        <v>61</v>
      </c>
      <c r="G203" s="1">
        <v>711.2</v>
      </c>
      <c r="H203" s="1">
        <v>329.8</v>
      </c>
      <c r="I203" s="4">
        <v>4</v>
      </c>
      <c r="J203" s="2" t="s">
        <v>72</v>
      </c>
      <c r="K203" s="1">
        <f>Tabelle8[[#This Row],[Menge kg Nges]]/1000</f>
        <v>0.71120000000000005</v>
      </c>
      <c r="L203" s="1">
        <f>Tabelle8[[#This Row],[Menge kg P2O5]]/1000</f>
        <v>0.32980000000000004</v>
      </c>
      <c r="M203" s="1">
        <f>Tabelle8[[#This Row],[Menge t Nges]]/Tabelle8[[#This Row],[Anzahl Lieferscheine]]</f>
        <v>0.17780000000000001</v>
      </c>
      <c r="N203" s="1">
        <f>Tabelle8[[#This Row],[Menge t P2O5]]/Tabelle8[[#This Row],[Anzahl Lieferscheine]]</f>
        <v>8.2450000000000009E-2</v>
      </c>
    </row>
    <row r="204" spans="1:14" x14ac:dyDescent="0.2">
      <c r="A204" s="2" t="s">
        <v>43</v>
      </c>
      <c r="B204" s="2" t="s">
        <v>37</v>
      </c>
      <c r="C204" s="2" t="s">
        <v>6</v>
      </c>
      <c r="D204" s="2" t="s">
        <v>7</v>
      </c>
      <c r="E204" s="2" t="s">
        <v>12</v>
      </c>
      <c r="F204" s="2" t="s">
        <v>61</v>
      </c>
      <c r="G204" s="1">
        <v>12737.7</v>
      </c>
      <c r="H204" s="1">
        <v>4499</v>
      </c>
      <c r="I204" s="4">
        <v>41</v>
      </c>
      <c r="J204" s="2" t="s">
        <v>72</v>
      </c>
      <c r="K204" s="1">
        <f>Tabelle8[[#This Row],[Menge kg Nges]]/1000</f>
        <v>12.7377</v>
      </c>
      <c r="L204" s="1">
        <f>Tabelle8[[#This Row],[Menge kg P2O5]]/1000</f>
        <v>4.4989999999999997</v>
      </c>
      <c r="M204" s="1">
        <f>Tabelle8[[#This Row],[Menge t Nges]]/Tabelle8[[#This Row],[Anzahl Lieferscheine]]</f>
        <v>0.31067560975609759</v>
      </c>
      <c r="N204" s="1">
        <f>Tabelle8[[#This Row],[Menge t P2O5]]/Tabelle8[[#This Row],[Anzahl Lieferscheine]]</f>
        <v>0.10973170731707316</v>
      </c>
    </row>
    <row r="205" spans="1:14" x14ac:dyDescent="0.2">
      <c r="A205" s="2" t="s">
        <v>43</v>
      </c>
      <c r="B205" s="2" t="s">
        <v>37</v>
      </c>
      <c r="C205" s="2" t="s">
        <v>6</v>
      </c>
      <c r="D205" s="2" t="s">
        <v>7</v>
      </c>
      <c r="E205" s="2" t="s">
        <v>13</v>
      </c>
      <c r="F205" s="2" t="s">
        <v>61</v>
      </c>
      <c r="G205" s="1">
        <v>3669.83</v>
      </c>
      <c r="H205" s="1">
        <v>2007.0500000000002</v>
      </c>
      <c r="I205" s="4">
        <v>21</v>
      </c>
      <c r="J205" s="2" t="s">
        <v>72</v>
      </c>
      <c r="K205" s="1">
        <f>Tabelle8[[#This Row],[Menge kg Nges]]/1000</f>
        <v>3.6698300000000001</v>
      </c>
      <c r="L205" s="1">
        <f>Tabelle8[[#This Row],[Menge kg P2O5]]/1000</f>
        <v>2.00705</v>
      </c>
      <c r="M205" s="1">
        <f>Tabelle8[[#This Row],[Menge t Nges]]/Tabelle8[[#This Row],[Anzahl Lieferscheine]]</f>
        <v>0.17475380952380953</v>
      </c>
      <c r="N205" s="1">
        <f>Tabelle8[[#This Row],[Menge t P2O5]]/Tabelle8[[#This Row],[Anzahl Lieferscheine]]</f>
        <v>9.5573809523809519E-2</v>
      </c>
    </row>
    <row r="206" spans="1:14" x14ac:dyDescent="0.2">
      <c r="A206" s="2" t="s">
        <v>43</v>
      </c>
      <c r="B206" s="2" t="s">
        <v>37</v>
      </c>
      <c r="C206" s="2" t="s">
        <v>6</v>
      </c>
      <c r="D206" s="2" t="s">
        <v>7</v>
      </c>
      <c r="E206" s="2" t="s">
        <v>14</v>
      </c>
      <c r="F206" s="2" t="s">
        <v>61</v>
      </c>
      <c r="G206" s="1">
        <v>1756.5200000000002</v>
      </c>
      <c r="H206" s="1">
        <v>1006.3399999999999</v>
      </c>
      <c r="I206" s="4">
        <v>8</v>
      </c>
      <c r="J206" s="2" t="s">
        <v>72</v>
      </c>
      <c r="K206" s="1">
        <f>Tabelle8[[#This Row],[Menge kg Nges]]/1000</f>
        <v>1.7565200000000003</v>
      </c>
      <c r="L206" s="1">
        <f>Tabelle8[[#This Row],[Menge kg P2O5]]/1000</f>
        <v>1.00634</v>
      </c>
      <c r="M206" s="1">
        <f>Tabelle8[[#This Row],[Menge t Nges]]/Tabelle8[[#This Row],[Anzahl Lieferscheine]]</f>
        <v>0.21956500000000004</v>
      </c>
      <c r="N206" s="1">
        <f>Tabelle8[[#This Row],[Menge t P2O5]]/Tabelle8[[#This Row],[Anzahl Lieferscheine]]</f>
        <v>0.1257925</v>
      </c>
    </row>
    <row r="207" spans="1:14" x14ac:dyDescent="0.2">
      <c r="A207" s="2" t="s">
        <v>43</v>
      </c>
      <c r="B207" s="2" t="s">
        <v>37</v>
      </c>
      <c r="C207" s="2" t="s">
        <v>6</v>
      </c>
      <c r="D207" s="2" t="s">
        <v>15</v>
      </c>
      <c r="E207" s="2" t="s">
        <v>18</v>
      </c>
      <c r="F207" s="2" t="s">
        <v>61</v>
      </c>
      <c r="G207" s="1">
        <v>937.17000000000007</v>
      </c>
      <c r="H207" s="1">
        <v>737.67000000000007</v>
      </c>
      <c r="I207" s="4">
        <v>3</v>
      </c>
      <c r="J207" s="2" t="s">
        <v>72</v>
      </c>
      <c r="K207" s="1">
        <f>Tabelle8[[#This Row],[Menge kg Nges]]/1000</f>
        <v>0.93717000000000006</v>
      </c>
      <c r="L207" s="1">
        <f>Tabelle8[[#This Row],[Menge kg P2O5]]/1000</f>
        <v>0.73767000000000005</v>
      </c>
      <c r="M207" s="1">
        <f>Tabelle8[[#This Row],[Menge t Nges]]/Tabelle8[[#This Row],[Anzahl Lieferscheine]]</f>
        <v>0.31239</v>
      </c>
      <c r="N207" s="1">
        <f>Tabelle8[[#This Row],[Menge t P2O5]]/Tabelle8[[#This Row],[Anzahl Lieferscheine]]</f>
        <v>0.24589000000000003</v>
      </c>
    </row>
    <row r="208" spans="1:14" x14ac:dyDescent="0.2">
      <c r="A208" s="2" t="s">
        <v>43</v>
      </c>
      <c r="B208" s="2" t="s">
        <v>37</v>
      </c>
      <c r="C208" s="2" t="s">
        <v>6</v>
      </c>
      <c r="D208" s="2" t="s">
        <v>15</v>
      </c>
      <c r="E208" s="2" t="s">
        <v>19</v>
      </c>
      <c r="F208" s="2" t="s">
        <v>61</v>
      </c>
      <c r="G208" s="1">
        <v>476</v>
      </c>
      <c r="H208" s="1">
        <v>391</v>
      </c>
      <c r="I208" s="4">
        <v>1</v>
      </c>
      <c r="J208" s="2" t="s">
        <v>72</v>
      </c>
      <c r="K208" s="1">
        <f>Tabelle8[[#This Row],[Menge kg Nges]]/1000</f>
        <v>0.47599999999999998</v>
      </c>
      <c r="L208" s="1">
        <f>Tabelle8[[#This Row],[Menge kg P2O5]]/1000</f>
        <v>0.39100000000000001</v>
      </c>
      <c r="M208" s="1">
        <f>Tabelle8[[#This Row],[Menge t Nges]]/Tabelle8[[#This Row],[Anzahl Lieferscheine]]</f>
        <v>0.47599999999999998</v>
      </c>
      <c r="N208" s="1">
        <f>Tabelle8[[#This Row],[Menge t P2O5]]/Tabelle8[[#This Row],[Anzahl Lieferscheine]]</f>
        <v>0.39100000000000001</v>
      </c>
    </row>
    <row r="209" spans="1:14" x14ac:dyDescent="0.2">
      <c r="A209" s="2" t="s">
        <v>43</v>
      </c>
      <c r="B209" s="2" t="s">
        <v>37</v>
      </c>
      <c r="C209" s="2" t="s">
        <v>6</v>
      </c>
      <c r="D209" s="2" t="s">
        <v>15</v>
      </c>
      <c r="E209" s="2" t="s">
        <v>21</v>
      </c>
      <c r="F209" s="2" t="s">
        <v>61</v>
      </c>
      <c r="G209" s="1">
        <v>1117.6699999999998</v>
      </c>
      <c r="H209" s="1">
        <v>673.31999999999994</v>
      </c>
      <c r="I209" s="4">
        <v>7</v>
      </c>
      <c r="J209" s="2" t="s">
        <v>72</v>
      </c>
      <c r="K209" s="1">
        <f>Tabelle8[[#This Row],[Menge kg Nges]]/1000</f>
        <v>1.1176699999999999</v>
      </c>
      <c r="L209" s="1">
        <f>Tabelle8[[#This Row],[Menge kg P2O5]]/1000</f>
        <v>0.67331999999999992</v>
      </c>
      <c r="M209" s="1">
        <f>Tabelle8[[#This Row],[Menge t Nges]]/Tabelle8[[#This Row],[Anzahl Lieferscheine]]</f>
        <v>0.15966714285714284</v>
      </c>
      <c r="N209" s="1">
        <f>Tabelle8[[#This Row],[Menge t P2O5]]/Tabelle8[[#This Row],[Anzahl Lieferscheine]]</f>
        <v>9.6188571428571415E-2</v>
      </c>
    </row>
    <row r="210" spans="1:14" x14ac:dyDescent="0.2">
      <c r="A210" s="2" t="s">
        <v>43</v>
      </c>
      <c r="B210" s="2" t="s">
        <v>37</v>
      </c>
      <c r="C210" s="2" t="s">
        <v>6</v>
      </c>
      <c r="D210" s="2" t="s">
        <v>15</v>
      </c>
      <c r="E210" s="2" t="s">
        <v>9</v>
      </c>
      <c r="F210" s="2" t="s">
        <v>61</v>
      </c>
      <c r="G210" s="1">
        <v>294.39999999999998</v>
      </c>
      <c r="H210" s="1">
        <v>132</v>
      </c>
      <c r="I210" s="4">
        <v>1</v>
      </c>
      <c r="J210" s="2" t="s">
        <v>72</v>
      </c>
      <c r="K210" s="1">
        <f>Tabelle8[[#This Row],[Menge kg Nges]]/1000</f>
        <v>0.2944</v>
      </c>
      <c r="L210" s="1">
        <f>Tabelle8[[#This Row],[Menge kg P2O5]]/1000</f>
        <v>0.13200000000000001</v>
      </c>
      <c r="M210" s="1">
        <f>Tabelle8[[#This Row],[Menge t Nges]]/Tabelle8[[#This Row],[Anzahl Lieferscheine]]</f>
        <v>0.2944</v>
      </c>
      <c r="N210" s="1">
        <f>Tabelle8[[#This Row],[Menge t P2O5]]/Tabelle8[[#This Row],[Anzahl Lieferscheine]]</f>
        <v>0.13200000000000001</v>
      </c>
    </row>
    <row r="211" spans="1:14" x14ac:dyDescent="0.2">
      <c r="A211" s="2" t="s">
        <v>43</v>
      </c>
      <c r="B211" s="2" t="s">
        <v>38</v>
      </c>
      <c r="C211" s="2" t="s">
        <v>6</v>
      </c>
      <c r="D211" s="2" t="s">
        <v>15</v>
      </c>
      <c r="E211" s="2" t="s">
        <v>18</v>
      </c>
      <c r="F211" s="2" t="s">
        <v>61</v>
      </c>
      <c r="G211" s="1">
        <v>890.71</v>
      </c>
      <c r="H211" s="1">
        <v>680.54</v>
      </c>
      <c r="I211" s="4">
        <v>1</v>
      </c>
      <c r="J211" s="2" t="s">
        <v>72</v>
      </c>
      <c r="K211" s="1">
        <f>Tabelle8[[#This Row],[Menge kg Nges]]/1000</f>
        <v>0.89071</v>
      </c>
      <c r="L211" s="1">
        <f>Tabelle8[[#This Row],[Menge kg P2O5]]/1000</f>
        <v>0.68053999999999992</v>
      </c>
      <c r="M211" s="1">
        <f>Tabelle8[[#This Row],[Menge t Nges]]/Tabelle8[[#This Row],[Anzahl Lieferscheine]]</f>
        <v>0.89071</v>
      </c>
      <c r="N211" s="1">
        <f>Tabelle8[[#This Row],[Menge t P2O5]]/Tabelle8[[#This Row],[Anzahl Lieferscheine]]</f>
        <v>0.68053999999999992</v>
      </c>
    </row>
    <row r="212" spans="1:14" x14ac:dyDescent="0.2">
      <c r="A212" s="2" t="s">
        <v>43</v>
      </c>
      <c r="B212" s="2" t="s">
        <v>40</v>
      </c>
      <c r="C212" s="2" t="s">
        <v>6</v>
      </c>
      <c r="D212" s="2" t="s">
        <v>7</v>
      </c>
      <c r="E212" s="2" t="s">
        <v>9</v>
      </c>
      <c r="F212" s="2" t="s">
        <v>61</v>
      </c>
      <c r="G212" s="1">
        <v>170.5</v>
      </c>
      <c r="H212" s="1">
        <v>95</v>
      </c>
      <c r="I212" s="4">
        <v>1</v>
      </c>
      <c r="J212" s="2" t="s">
        <v>72</v>
      </c>
      <c r="K212" s="1">
        <f>Tabelle8[[#This Row],[Menge kg Nges]]/1000</f>
        <v>0.17050000000000001</v>
      </c>
      <c r="L212" s="1">
        <f>Tabelle8[[#This Row],[Menge kg P2O5]]/1000</f>
        <v>9.5000000000000001E-2</v>
      </c>
      <c r="M212" s="1">
        <f>Tabelle8[[#This Row],[Menge t Nges]]/Tabelle8[[#This Row],[Anzahl Lieferscheine]]</f>
        <v>0.17050000000000001</v>
      </c>
      <c r="N212" s="1">
        <f>Tabelle8[[#This Row],[Menge t P2O5]]/Tabelle8[[#This Row],[Anzahl Lieferscheine]]</f>
        <v>9.5000000000000001E-2</v>
      </c>
    </row>
    <row r="213" spans="1:14" x14ac:dyDescent="0.2">
      <c r="A213" s="2" t="s">
        <v>43</v>
      </c>
      <c r="B213" s="2" t="s">
        <v>40</v>
      </c>
      <c r="C213" s="2" t="s">
        <v>6</v>
      </c>
      <c r="D213" s="2" t="s">
        <v>7</v>
      </c>
      <c r="E213" s="2" t="s">
        <v>11</v>
      </c>
      <c r="F213" s="2" t="s">
        <v>61</v>
      </c>
      <c r="G213" s="1">
        <v>207</v>
      </c>
      <c r="H213" s="1">
        <v>82.8</v>
      </c>
      <c r="I213" s="4">
        <v>1</v>
      </c>
      <c r="J213" s="2" t="s">
        <v>72</v>
      </c>
      <c r="K213" s="1">
        <f>Tabelle8[[#This Row],[Menge kg Nges]]/1000</f>
        <v>0.20699999999999999</v>
      </c>
      <c r="L213" s="1">
        <f>Tabelle8[[#This Row],[Menge kg P2O5]]/1000</f>
        <v>8.2799999999999999E-2</v>
      </c>
      <c r="M213" s="1">
        <f>Tabelle8[[#This Row],[Menge t Nges]]/Tabelle8[[#This Row],[Anzahl Lieferscheine]]</f>
        <v>0.20699999999999999</v>
      </c>
      <c r="N213" s="1">
        <f>Tabelle8[[#This Row],[Menge t P2O5]]/Tabelle8[[#This Row],[Anzahl Lieferscheine]]</f>
        <v>8.2799999999999999E-2</v>
      </c>
    </row>
    <row r="214" spans="1:14" x14ac:dyDescent="0.2">
      <c r="A214" s="2" t="s">
        <v>43</v>
      </c>
      <c r="B214" s="2" t="s">
        <v>40</v>
      </c>
      <c r="C214" s="2" t="s">
        <v>6</v>
      </c>
      <c r="D214" s="2" t="s">
        <v>7</v>
      </c>
      <c r="E214" s="2" t="s">
        <v>12</v>
      </c>
      <c r="F214" s="2" t="s">
        <v>61</v>
      </c>
      <c r="G214" s="1">
        <v>197.08</v>
      </c>
      <c r="H214" s="1">
        <v>97.24</v>
      </c>
      <c r="I214" s="4">
        <v>1</v>
      </c>
      <c r="J214" s="2" t="s">
        <v>72</v>
      </c>
      <c r="K214" s="1">
        <f>Tabelle8[[#This Row],[Menge kg Nges]]/1000</f>
        <v>0.19708000000000001</v>
      </c>
      <c r="L214" s="1">
        <f>Tabelle8[[#This Row],[Menge kg P2O5]]/1000</f>
        <v>9.7239999999999993E-2</v>
      </c>
      <c r="M214" s="1">
        <f>Tabelle8[[#This Row],[Menge t Nges]]/Tabelle8[[#This Row],[Anzahl Lieferscheine]]</f>
        <v>0.19708000000000001</v>
      </c>
      <c r="N214" s="1">
        <f>Tabelle8[[#This Row],[Menge t P2O5]]/Tabelle8[[#This Row],[Anzahl Lieferscheine]]</f>
        <v>9.7239999999999993E-2</v>
      </c>
    </row>
    <row r="215" spans="1:14" x14ac:dyDescent="0.2">
      <c r="A215" s="2" t="s">
        <v>43</v>
      </c>
      <c r="B215" s="2" t="s">
        <v>40</v>
      </c>
      <c r="C215" s="2" t="s">
        <v>6</v>
      </c>
      <c r="D215" s="2" t="s">
        <v>15</v>
      </c>
      <c r="E215" s="2" t="s">
        <v>18</v>
      </c>
      <c r="F215" s="2" t="s">
        <v>61</v>
      </c>
      <c r="G215" s="1">
        <v>416.3</v>
      </c>
      <c r="H215" s="1">
        <v>225.4</v>
      </c>
      <c r="I215" s="4">
        <v>1</v>
      </c>
      <c r="J215" s="2" t="s">
        <v>72</v>
      </c>
      <c r="K215" s="1">
        <f>Tabelle8[[#This Row],[Menge kg Nges]]/1000</f>
        <v>0.4163</v>
      </c>
      <c r="L215" s="1">
        <f>Tabelle8[[#This Row],[Menge kg P2O5]]/1000</f>
        <v>0.22540000000000002</v>
      </c>
      <c r="M215" s="1">
        <f>Tabelle8[[#This Row],[Menge t Nges]]/Tabelle8[[#This Row],[Anzahl Lieferscheine]]</f>
        <v>0.4163</v>
      </c>
      <c r="N215" s="1">
        <f>Tabelle8[[#This Row],[Menge t P2O5]]/Tabelle8[[#This Row],[Anzahl Lieferscheine]]</f>
        <v>0.22540000000000002</v>
      </c>
    </row>
    <row r="216" spans="1:14" x14ac:dyDescent="0.2">
      <c r="A216" s="2" t="s">
        <v>43</v>
      </c>
      <c r="B216" s="2" t="s">
        <v>42</v>
      </c>
      <c r="C216" s="2" t="s">
        <v>6</v>
      </c>
      <c r="D216" s="2" t="s">
        <v>7</v>
      </c>
      <c r="E216" s="2" t="s">
        <v>11</v>
      </c>
      <c r="F216" s="2" t="s">
        <v>61</v>
      </c>
      <c r="G216" s="1">
        <v>151.32</v>
      </c>
      <c r="H216" s="1">
        <v>75.680000000000007</v>
      </c>
      <c r="I216" s="4">
        <v>2</v>
      </c>
      <c r="J216" s="2" t="s">
        <v>72</v>
      </c>
      <c r="K216" s="1">
        <f>Tabelle8[[#This Row],[Menge kg Nges]]/1000</f>
        <v>0.15131999999999998</v>
      </c>
      <c r="L216" s="1">
        <f>Tabelle8[[#This Row],[Menge kg P2O5]]/1000</f>
        <v>7.5680000000000011E-2</v>
      </c>
      <c r="M216" s="1">
        <f>Tabelle8[[#This Row],[Menge t Nges]]/Tabelle8[[#This Row],[Anzahl Lieferscheine]]</f>
        <v>7.5659999999999991E-2</v>
      </c>
      <c r="N216" s="1">
        <f>Tabelle8[[#This Row],[Menge t P2O5]]/Tabelle8[[#This Row],[Anzahl Lieferscheine]]</f>
        <v>3.7840000000000006E-2</v>
      </c>
    </row>
    <row r="217" spans="1:14" x14ac:dyDescent="0.2">
      <c r="A217" s="2" t="s">
        <v>43</v>
      </c>
      <c r="B217" s="2" t="s">
        <v>42</v>
      </c>
      <c r="C217" s="2" t="s">
        <v>6</v>
      </c>
      <c r="D217" s="2" t="s">
        <v>7</v>
      </c>
      <c r="E217" s="2" t="s">
        <v>13</v>
      </c>
      <c r="F217" s="2" t="s">
        <v>61</v>
      </c>
      <c r="G217" s="1">
        <v>2662.2</v>
      </c>
      <c r="H217" s="1">
        <v>1409.4</v>
      </c>
      <c r="I217" s="4">
        <v>8</v>
      </c>
      <c r="J217" s="2" t="s">
        <v>72</v>
      </c>
      <c r="K217" s="1">
        <f>Tabelle8[[#This Row],[Menge kg Nges]]/1000</f>
        <v>2.6621999999999999</v>
      </c>
      <c r="L217" s="1">
        <f>Tabelle8[[#This Row],[Menge kg P2O5]]/1000</f>
        <v>1.4094</v>
      </c>
      <c r="M217" s="1">
        <f>Tabelle8[[#This Row],[Menge t Nges]]/Tabelle8[[#This Row],[Anzahl Lieferscheine]]</f>
        <v>0.33277499999999999</v>
      </c>
      <c r="N217" s="1">
        <f>Tabelle8[[#This Row],[Menge t P2O5]]/Tabelle8[[#This Row],[Anzahl Lieferscheine]]</f>
        <v>0.176175</v>
      </c>
    </row>
    <row r="218" spans="1:14" x14ac:dyDescent="0.2">
      <c r="A218" s="2" t="s">
        <v>43</v>
      </c>
      <c r="B218" s="2" t="s">
        <v>42</v>
      </c>
      <c r="C218" s="2" t="s">
        <v>6</v>
      </c>
      <c r="D218" s="2" t="s">
        <v>7</v>
      </c>
      <c r="E218" s="2" t="s">
        <v>14</v>
      </c>
      <c r="F218" s="2" t="s">
        <v>61</v>
      </c>
      <c r="G218" s="1">
        <v>1451.5200000000002</v>
      </c>
      <c r="H218" s="1">
        <v>699.84</v>
      </c>
      <c r="I218" s="4">
        <v>5</v>
      </c>
      <c r="J218" s="2" t="s">
        <v>72</v>
      </c>
      <c r="K218" s="1">
        <f>Tabelle8[[#This Row],[Menge kg Nges]]/1000</f>
        <v>1.4515200000000001</v>
      </c>
      <c r="L218" s="1">
        <f>Tabelle8[[#This Row],[Menge kg P2O5]]/1000</f>
        <v>0.69984000000000002</v>
      </c>
      <c r="M218" s="1">
        <f>Tabelle8[[#This Row],[Menge t Nges]]/Tabelle8[[#This Row],[Anzahl Lieferscheine]]</f>
        <v>0.29030400000000001</v>
      </c>
      <c r="N218" s="1">
        <f>Tabelle8[[#This Row],[Menge t P2O5]]/Tabelle8[[#This Row],[Anzahl Lieferscheine]]</f>
        <v>0.13996800000000001</v>
      </c>
    </row>
    <row r="219" spans="1:14" x14ac:dyDescent="0.2">
      <c r="A219" s="2" t="s">
        <v>43</v>
      </c>
      <c r="B219" s="2" t="s">
        <v>42</v>
      </c>
      <c r="C219" s="2" t="s">
        <v>6</v>
      </c>
      <c r="D219" s="2" t="s">
        <v>15</v>
      </c>
      <c r="E219" s="2" t="s">
        <v>18</v>
      </c>
      <c r="F219" s="2" t="s">
        <v>61</v>
      </c>
      <c r="G219" s="1">
        <v>784.21</v>
      </c>
      <c r="H219" s="1">
        <v>554.95000000000005</v>
      </c>
      <c r="I219" s="4">
        <v>2</v>
      </c>
      <c r="J219" s="2" t="s">
        <v>72</v>
      </c>
      <c r="K219" s="1">
        <f>Tabelle8[[#This Row],[Menge kg Nges]]/1000</f>
        <v>0.78421000000000007</v>
      </c>
      <c r="L219" s="1">
        <f>Tabelle8[[#This Row],[Menge kg P2O5]]/1000</f>
        <v>0.55495000000000005</v>
      </c>
      <c r="M219" s="1">
        <f>Tabelle8[[#This Row],[Menge t Nges]]/Tabelle8[[#This Row],[Anzahl Lieferscheine]]</f>
        <v>0.39210500000000004</v>
      </c>
      <c r="N219" s="1">
        <f>Tabelle8[[#This Row],[Menge t P2O5]]/Tabelle8[[#This Row],[Anzahl Lieferscheine]]</f>
        <v>0.27747500000000003</v>
      </c>
    </row>
    <row r="220" spans="1:14" x14ac:dyDescent="0.2">
      <c r="A220" s="2" t="s">
        <v>36</v>
      </c>
      <c r="B220" s="2" t="s">
        <v>43</v>
      </c>
      <c r="C220" s="2" t="s">
        <v>6</v>
      </c>
      <c r="D220" s="2" t="s">
        <v>7</v>
      </c>
      <c r="E220" s="2" t="s">
        <v>9</v>
      </c>
      <c r="F220" s="2" t="s">
        <v>61</v>
      </c>
      <c r="G220" s="1">
        <v>44</v>
      </c>
      <c r="H220" s="1">
        <v>18</v>
      </c>
      <c r="I220" s="4">
        <v>1</v>
      </c>
      <c r="J220" s="2" t="s">
        <v>72</v>
      </c>
      <c r="K220" s="1">
        <f>Tabelle8[[#This Row],[Menge kg Nges]]/1000</f>
        <v>4.3999999999999997E-2</v>
      </c>
      <c r="L220" s="1">
        <f>Tabelle8[[#This Row],[Menge kg P2O5]]/1000</f>
        <v>1.7999999999999999E-2</v>
      </c>
      <c r="M220" s="1">
        <f>Tabelle8[[#This Row],[Menge t Nges]]/Tabelle8[[#This Row],[Anzahl Lieferscheine]]</f>
        <v>4.3999999999999997E-2</v>
      </c>
      <c r="N220" s="1">
        <f>Tabelle8[[#This Row],[Menge t P2O5]]/Tabelle8[[#This Row],[Anzahl Lieferscheine]]</f>
        <v>1.7999999999999999E-2</v>
      </c>
    </row>
    <row r="221" spans="1:14" x14ac:dyDescent="0.2">
      <c r="A221" s="2" t="s">
        <v>36</v>
      </c>
      <c r="B221" s="2" t="s">
        <v>43</v>
      </c>
      <c r="C221" s="2" t="s">
        <v>6</v>
      </c>
      <c r="D221" s="2" t="s">
        <v>7</v>
      </c>
      <c r="E221" s="2" t="s">
        <v>12</v>
      </c>
      <c r="F221" s="2" t="s">
        <v>61</v>
      </c>
      <c r="G221" s="1">
        <v>6235.2</v>
      </c>
      <c r="H221" s="1">
        <v>2887.6</v>
      </c>
      <c r="I221" s="4">
        <v>39</v>
      </c>
      <c r="J221" s="2" t="s">
        <v>72</v>
      </c>
      <c r="K221" s="1">
        <f>Tabelle8[[#This Row],[Menge kg Nges]]/1000</f>
        <v>6.2351999999999999</v>
      </c>
      <c r="L221" s="1">
        <f>Tabelle8[[#This Row],[Menge kg P2O5]]/1000</f>
        <v>2.8875999999999999</v>
      </c>
      <c r="M221" s="1">
        <f>Tabelle8[[#This Row],[Menge t Nges]]/Tabelle8[[#This Row],[Anzahl Lieferscheine]]</f>
        <v>0.15987692307692308</v>
      </c>
      <c r="N221" s="1">
        <f>Tabelle8[[#This Row],[Menge t P2O5]]/Tabelle8[[#This Row],[Anzahl Lieferscheine]]</f>
        <v>7.4041025641025646E-2</v>
      </c>
    </row>
    <row r="222" spans="1:14" x14ac:dyDescent="0.2">
      <c r="A222" s="2" t="s">
        <v>36</v>
      </c>
      <c r="B222" s="2" t="s">
        <v>43</v>
      </c>
      <c r="C222" s="2" t="s">
        <v>6</v>
      </c>
      <c r="D222" s="2" t="s">
        <v>7</v>
      </c>
      <c r="E222" s="2" t="s">
        <v>14</v>
      </c>
      <c r="F222" s="2" t="s">
        <v>61</v>
      </c>
      <c r="G222" s="1">
        <v>2796.1</v>
      </c>
      <c r="H222" s="1">
        <v>1407.8</v>
      </c>
      <c r="I222" s="4">
        <v>28</v>
      </c>
      <c r="J222" s="2" t="s">
        <v>72</v>
      </c>
      <c r="K222" s="1">
        <f>Tabelle8[[#This Row],[Menge kg Nges]]/1000</f>
        <v>2.7961</v>
      </c>
      <c r="L222" s="1">
        <f>Tabelle8[[#This Row],[Menge kg P2O5]]/1000</f>
        <v>1.4077999999999999</v>
      </c>
      <c r="M222" s="1">
        <f>Tabelle8[[#This Row],[Menge t Nges]]/Tabelle8[[#This Row],[Anzahl Lieferscheine]]</f>
        <v>9.9860714285714289E-2</v>
      </c>
      <c r="N222" s="1">
        <f>Tabelle8[[#This Row],[Menge t P2O5]]/Tabelle8[[#This Row],[Anzahl Lieferscheine]]</f>
        <v>5.0278571428571429E-2</v>
      </c>
    </row>
    <row r="223" spans="1:14" x14ac:dyDescent="0.2">
      <c r="A223" s="2" t="s">
        <v>36</v>
      </c>
      <c r="B223" s="2" t="s">
        <v>43</v>
      </c>
      <c r="C223" s="2" t="s">
        <v>6</v>
      </c>
      <c r="D223" s="2" t="s">
        <v>15</v>
      </c>
      <c r="E223" s="2" t="s">
        <v>17</v>
      </c>
      <c r="F223" s="2" t="s">
        <v>61</v>
      </c>
      <c r="G223" s="1">
        <v>36</v>
      </c>
      <c r="H223" s="1">
        <v>18</v>
      </c>
      <c r="I223" s="4">
        <v>1</v>
      </c>
      <c r="J223" s="2" t="s">
        <v>72</v>
      </c>
      <c r="K223" s="1">
        <f>Tabelle8[[#This Row],[Menge kg Nges]]/1000</f>
        <v>3.5999999999999997E-2</v>
      </c>
      <c r="L223" s="1">
        <f>Tabelle8[[#This Row],[Menge kg P2O5]]/1000</f>
        <v>1.7999999999999999E-2</v>
      </c>
      <c r="M223" s="1">
        <f>Tabelle8[[#This Row],[Menge t Nges]]/Tabelle8[[#This Row],[Anzahl Lieferscheine]]</f>
        <v>3.5999999999999997E-2</v>
      </c>
      <c r="N223" s="1">
        <f>Tabelle8[[#This Row],[Menge t P2O5]]/Tabelle8[[#This Row],[Anzahl Lieferscheine]]</f>
        <v>1.7999999999999999E-2</v>
      </c>
    </row>
    <row r="224" spans="1:14" x14ac:dyDescent="0.2">
      <c r="A224" s="2" t="s">
        <v>36</v>
      </c>
      <c r="B224" s="2" t="s">
        <v>43</v>
      </c>
      <c r="C224" s="2" t="s">
        <v>25</v>
      </c>
      <c r="D224" s="2" t="s">
        <v>25</v>
      </c>
      <c r="E224" s="2" t="s">
        <v>26</v>
      </c>
      <c r="F224" s="2" t="s">
        <v>61</v>
      </c>
      <c r="G224" s="1">
        <v>48</v>
      </c>
      <c r="H224" s="1">
        <v>30</v>
      </c>
      <c r="I224" s="4">
        <v>1</v>
      </c>
      <c r="J224" s="2" t="s">
        <v>72</v>
      </c>
      <c r="K224" s="1">
        <f>Tabelle8[[#This Row],[Menge kg Nges]]/1000</f>
        <v>4.8000000000000001E-2</v>
      </c>
      <c r="L224" s="1">
        <f>Tabelle8[[#This Row],[Menge kg P2O5]]/1000</f>
        <v>0.03</v>
      </c>
      <c r="M224" s="1">
        <f>Tabelle8[[#This Row],[Menge t Nges]]/Tabelle8[[#This Row],[Anzahl Lieferscheine]]</f>
        <v>4.8000000000000001E-2</v>
      </c>
      <c r="N224" s="1">
        <f>Tabelle8[[#This Row],[Menge t P2O5]]/Tabelle8[[#This Row],[Anzahl Lieferscheine]]</f>
        <v>0.03</v>
      </c>
    </row>
    <row r="225" spans="1:14" x14ac:dyDescent="0.2">
      <c r="A225" s="2" t="s">
        <v>36</v>
      </c>
      <c r="B225" s="2" t="s">
        <v>36</v>
      </c>
      <c r="C225" s="2" t="s">
        <v>6</v>
      </c>
      <c r="D225" s="2" t="s">
        <v>7</v>
      </c>
      <c r="E225" s="2" t="s">
        <v>9</v>
      </c>
      <c r="F225" s="2" t="s">
        <v>61</v>
      </c>
      <c r="G225" s="1">
        <v>5312.3</v>
      </c>
      <c r="H225" s="1">
        <v>2177.06</v>
      </c>
      <c r="I225" s="4">
        <v>32</v>
      </c>
      <c r="J225" s="2" t="s">
        <v>72</v>
      </c>
      <c r="K225" s="1">
        <f>Tabelle8[[#This Row],[Menge kg Nges]]/1000</f>
        <v>5.3123000000000005</v>
      </c>
      <c r="L225" s="1">
        <f>Tabelle8[[#This Row],[Menge kg P2O5]]/1000</f>
        <v>2.17706</v>
      </c>
      <c r="M225" s="1">
        <f>Tabelle8[[#This Row],[Menge t Nges]]/Tabelle8[[#This Row],[Anzahl Lieferscheine]]</f>
        <v>0.16600937500000001</v>
      </c>
      <c r="N225" s="1">
        <f>Tabelle8[[#This Row],[Menge t P2O5]]/Tabelle8[[#This Row],[Anzahl Lieferscheine]]</f>
        <v>6.8033125E-2</v>
      </c>
    </row>
    <row r="226" spans="1:14" x14ac:dyDescent="0.2">
      <c r="A226" s="2" t="s">
        <v>36</v>
      </c>
      <c r="B226" s="2" t="s">
        <v>36</v>
      </c>
      <c r="C226" s="2" t="s">
        <v>6</v>
      </c>
      <c r="D226" s="2" t="s">
        <v>7</v>
      </c>
      <c r="E226" s="2" t="s">
        <v>11</v>
      </c>
      <c r="F226" s="2" t="s">
        <v>61</v>
      </c>
      <c r="G226" s="1">
        <v>4741.24</v>
      </c>
      <c r="H226" s="1">
        <v>2228.1600000000003</v>
      </c>
      <c r="I226" s="4">
        <v>31</v>
      </c>
      <c r="J226" s="2" t="s">
        <v>72</v>
      </c>
      <c r="K226" s="1">
        <f>Tabelle8[[#This Row],[Menge kg Nges]]/1000</f>
        <v>4.7412399999999995</v>
      </c>
      <c r="L226" s="1">
        <f>Tabelle8[[#This Row],[Menge kg P2O5]]/1000</f>
        <v>2.2281600000000004</v>
      </c>
      <c r="M226" s="1">
        <f>Tabelle8[[#This Row],[Menge t Nges]]/Tabelle8[[#This Row],[Anzahl Lieferscheine]]</f>
        <v>0.15294322580645159</v>
      </c>
      <c r="N226" s="1">
        <f>Tabelle8[[#This Row],[Menge t P2O5]]/Tabelle8[[#This Row],[Anzahl Lieferscheine]]</f>
        <v>7.1876129032258082E-2</v>
      </c>
    </row>
    <row r="227" spans="1:14" x14ac:dyDescent="0.2">
      <c r="A227" s="2" t="s">
        <v>36</v>
      </c>
      <c r="B227" s="2" t="s">
        <v>36</v>
      </c>
      <c r="C227" s="2" t="s">
        <v>6</v>
      </c>
      <c r="D227" s="2" t="s">
        <v>7</v>
      </c>
      <c r="E227" s="2" t="s">
        <v>12</v>
      </c>
      <c r="F227" s="2" t="s">
        <v>61</v>
      </c>
      <c r="G227" s="1">
        <v>22406.460000000006</v>
      </c>
      <c r="H227" s="1">
        <v>9808.350000000004</v>
      </c>
      <c r="I227" s="4">
        <v>139</v>
      </c>
      <c r="J227" s="2" t="s">
        <v>72</v>
      </c>
      <c r="K227" s="1">
        <f>Tabelle8[[#This Row],[Menge kg Nges]]/1000</f>
        <v>22.406460000000006</v>
      </c>
      <c r="L227" s="1">
        <f>Tabelle8[[#This Row],[Menge kg P2O5]]/1000</f>
        <v>9.8083500000000043</v>
      </c>
      <c r="M227" s="1">
        <f>Tabelle8[[#This Row],[Menge t Nges]]/Tabelle8[[#This Row],[Anzahl Lieferscheine]]</f>
        <v>0.16119755395683458</v>
      </c>
      <c r="N227" s="1">
        <f>Tabelle8[[#This Row],[Menge t P2O5]]/Tabelle8[[#This Row],[Anzahl Lieferscheine]]</f>
        <v>7.056366906474823E-2</v>
      </c>
    </row>
    <row r="228" spans="1:14" x14ac:dyDescent="0.2">
      <c r="A228" s="2" t="s">
        <v>36</v>
      </c>
      <c r="B228" s="2" t="s">
        <v>36</v>
      </c>
      <c r="C228" s="2" t="s">
        <v>6</v>
      </c>
      <c r="D228" s="2" t="s">
        <v>7</v>
      </c>
      <c r="E228" s="2" t="s">
        <v>13</v>
      </c>
      <c r="F228" s="2" t="s">
        <v>61</v>
      </c>
      <c r="G228" s="1">
        <v>4087.7599999999998</v>
      </c>
      <c r="H228" s="1">
        <v>2209.9299999999998</v>
      </c>
      <c r="I228" s="4">
        <v>18</v>
      </c>
      <c r="J228" s="2" t="s">
        <v>72</v>
      </c>
      <c r="K228" s="1">
        <f>Tabelle8[[#This Row],[Menge kg Nges]]/1000</f>
        <v>4.0877599999999994</v>
      </c>
      <c r="L228" s="1">
        <f>Tabelle8[[#This Row],[Menge kg P2O5]]/1000</f>
        <v>2.2099299999999999</v>
      </c>
      <c r="M228" s="1">
        <f>Tabelle8[[#This Row],[Menge t Nges]]/Tabelle8[[#This Row],[Anzahl Lieferscheine]]</f>
        <v>0.22709777777777773</v>
      </c>
      <c r="N228" s="1">
        <f>Tabelle8[[#This Row],[Menge t P2O5]]/Tabelle8[[#This Row],[Anzahl Lieferscheine]]</f>
        <v>0.12277388888888889</v>
      </c>
    </row>
    <row r="229" spans="1:14" x14ac:dyDescent="0.2">
      <c r="A229" s="2" t="s">
        <v>36</v>
      </c>
      <c r="B229" s="2" t="s">
        <v>36</v>
      </c>
      <c r="C229" s="2" t="s">
        <v>6</v>
      </c>
      <c r="D229" s="2" t="s">
        <v>7</v>
      </c>
      <c r="E229" s="2" t="s">
        <v>14</v>
      </c>
      <c r="F229" s="2" t="s">
        <v>61</v>
      </c>
      <c r="G229" s="1">
        <v>9370.0000000000018</v>
      </c>
      <c r="H229" s="1">
        <v>4887.8700000000008</v>
      </c>
      <c r="I229" s="4">
        <v>79</v>
      </c>
      <c r="J229" s="2" t="s">
        <v>72</v>
      </c>
      <c r="K229" s="1">
        <f>Tabelle8[[#This Row],[Menge kg Nges]]/1000</f>
        <v>9.370000000000001</v>
      </c>
      <c r="L229" s="1">
        <f>Tabelle8[[#This Row],[Menge kg P2O5]]/1000</f>
        <v>4.8878700000000004</v>
      </c>
      <c r="M229" s="1">
        <f>Tabelle8[[#This Row],[Menge t Nges]]/Tabelle8[[#This Row],[Anzahl Lieferscheine]]</f>
        <v>0.11860759493670887</v>
      </c>
      <c r="N229" s="1">
        <f>Tabelle8[[#This Row],[Menge t P2O5]]/Tabelle8[[#This Row],[Anzahl Lieferscheine]]</f>
        <v>6.1871772151898742E-2</v>
      </c>
    </row>
    <row r="230" spans="1:14" x14ac:dyDescent="0.2">
      <c r="A230" s="2" t="s">
        <v>36</v>
      </c>
      <c r="B230" s="2" t="s">
        <v>36</v>
      </c>
      <c r="C230" s="2" t="s">
        <v>6</v>
      </c>
      <c r="D230" s="2" t="s">
        <v>15</v>
      </c>
      <c r="E230" s="2" t="s">
        <v>17</v>
      </c>
      <c r="F230" s="2" t="s">
        <v>61</v>
      </c>
      <c r="G230" s="1">
        <v>45</v>
      </c>
      <c r="H230" s="1">
        <v>22.5</v>
      </c>
      <c r="I230" s="4">
        <v>1</v>
      </c>
      <c r="J230" s="2" t="s">
        <v>72</v>
      </c>
      <c r="K230" s="1">
        <f>Tabelle8[[#This Row],[Menge kg Nges]]/1000</f>
        <v>4.4999999999999998E-2</v>
      </c>
      <c r="L230" s="1">
        <f>Tabelle8[[#This Row],[Menge kg P2O5]]/1000</f>
        <v>2.2499999999999999E-2</v>
      </c>
      <c r="M230" s="1">
        <f>Tabelle8[[#This Row],[Menge t Nges]]/Tabelle8[[#This Row],[Anzahl Lieferscheine]]</f>
        <v>4.4999999999999998E-2</v>
      </c>
      <c r="N230" s="1">
        <f>Tabelle8[[#This Row],[Menge t P2O5]]/Tabelle8[[#This Row],[Anzahl Lieferscheine]]</f>
        <v>2.2499999999999999E-2</v>
      </c>
    </row>
    <row r="231" spans="1:14" x14ac:dyDescent="0.2">
      <c r="A231" s="2" t="s">
        <v>36</v>
      </c>
      <c r="B231" s="2" t="s">
        <v>36</v>
      </c>
      <c r="C231" s="2" t="s">
        <v>6</v>
      </c>
      <c r="D231" s="2" t="s">
        <v>15</v>
      </c>
      <c r="E231" s="2" t="s">
        <v>18</v>
      </c>
      <c r="F231" s="2" t="s">
        <v>61</v>
      </c>
      <c r="G231" s="1">
        <v>1761.63</v>
      </c>
      <c r="H231" s="1">
        <v>1306.82</v>
      </c>
      <c r="I231" s="4">
        <v>11</v>
      </c>
      <c r="J231" s="2" t="s">
        <v>72</v>
      </c>
      <c r="K231" s="1">
        <f>Tabelle8[[#This Row],[Menge kg Nges]]/1000</f>
        <v>1.76163</v>
      </c>
      <c r="L231" s="1">
        <f>Tabelle8[[#This Row],[Menge kg P2O5]]/1000</f>
        <v>1.3068199999999999</v>
      </c>
      <c r="M231" s="1">
        <f>Tabelle8[[#This Row],[Menge t Nges]]/Tabelle8[[#This Row],[Anzahl Lieferscheine]]</f>
        <v>0.16014818181818183</v>
      </c>
      <c r="N231" s="1">
        <f>Tabelle8[[#This Row],[Menge t P2O5]]/Tabelle8[[#This Row],[Anzahl Lieferscheine]]</f>
        <v>0.11880181818181818</v>
      </c>
    </row>
    <row r="232" spans="1:14" x14ac:dyDescent="0.2">
      <c r="A232" s="2" t="s">
        <v>36</v>
      </c>
      <c r="B232" s="2" t="s">
        <v>36</v>
      </c>
      <c r="C232" s="2" t="s">
        <v>6</v>
      </c>
      <c r="D232" s="2" t="s">
        <v>15</v>
      </c>
      <c r="E232" s="2" t="s">
        <v>20</v>
      </c>
      <c r="F232" s="2" t="s">
        <v>61</v>
      </c>
      <c r="G232" s="1">
        <v>77.52000000000001</v>
      </c>
      <c r="H232" s="1">
        <v>57</v>
      </c>
      <c r="I232" s="4">
        <v>2</v>
      </c>
      <c r="J232" s="2" t="s">
        <v>72</v>
      </c>
      <c r="K232" s="1">
        <f>Tabelle8[[#This Row],[Menge kg Nges]]/1000</f>
        <v>7.7520000000000006E-2</v>
      </c>
      <c r="L232" s="1">
        <f>Tabelle8[[#This Row],[Menge kg P2O5]]/1000</f>
        <v>5.7000000000000002E-2</v>
      </c>
      <c r="M232" s="1">
        <f>Tabelle8[[#This Row],[Menge t Nges]]/Tabelle8[[#This Row],[Anzahl Lieferscheine]]</f>
        <v>3.8760000000000003E-2</v>
      </c>
      <c r="N232" s="1">
        <f>Tabelle8[[#This Row],[Menge t P2O5]]/Tabelle8[[#This Row],[Anzahl Lieferscheine]]</f>
        <v>2.8500000000000001E-2</v>
      </c>
    </row>
    <row r="233" spans="1:14" x14ac:dyDescent="0.2">
      <c r="A233" s="2" t="s">
        <v>36</v>
      </c>
      <c r="B233" s="2" t="s">
        <v>36</v>
      </c>
      <c r="C233" s="2" t="s">
        <v>6</v>
      </c>
      <c r="D233" s="2" t="s">
        <v>15</v>
      </c>
      <c r="E233" s="2" t="s">
        <v>23</v>
      </c>
      <c r="F233" s="2" t="s">
        <v>61</v>
      </c>
      <c r="G233" s="1">
        <v>225.6</v>
      </c>
      <c r="H233" s="1">
        <v>95.6</v>
      </c>
      <c r="I233" s="4">
        <v>2</v>
      </c>
      <c r="J233" s="2" t="s">
        <v>72</v>
      </c>
      <c r="K233" s="1">
        <f>Tabelle8[[#This Row],[Menge kg Nges]]/1000</f>
        <v>0.22559999999999999</v>
      </c>
      <c r="L233" s="1">
        <f>Tabelle8[[#This Row],[Menge kg P2O5]]/1000</f>
        <v>9.5599999999999991E-2</v>
      </c>
      <c r="M233" s="1">
        <f>Tabelle8[[#This Row],[Menge t Nges]]/Tabelle8[[#This Row],[Anzahl Lieferscheine]]</f>
        <v>0.1128</v>
      </c>
      <c r="N233" s="1">
        <f>Tabelle8[[#This Row],[Menge t P2O5]]/Tabelle8[[#This Row],[Anzahl Lieferscheine]]</f>
        <v>4.7799999999999995E-2</v>
      </c>
    </row>
    <row r="234" spans="1:14" x14ac:dyDescent="0.2">
      <c r="A234" s="2" t="s">
        <v>36</v>
      </c>
      <c r="B234" s="2" t="s">
        <v>36</v>
      </c>
      <c r="C234" s="2" t="s">
        <v>6</v>
      </c>
      <c r="D234" s="2" t="s">
        <v>15</v>
      </c>
      <c r="E234" s="2" t="s">
        <v>24</v>
      </c>
      <c r="F234" s="2" t="s">
        <v>61</v>
      </c>
      <c r="G234" s="1">
        <v>623</v>
      </c>
      <c r="H234" s="1">
        <v>511.75</v>
      </c>
      <c r="I234" s="4">
        <v>4</v>
      </c>
      <c r="J234" s="2" t="s">
        <v>72</v>
      </c>
      <c r="K234" s="1">
        <f>Tabelle8[[#This Row],[Menge kg Nges]]/1000</f>
        <v>0.623</v>
      </c>
      <c r="L234" s="1">
        <f>Tabelle8[[#This Row],[Menge kg P2O5]]/1000</f>
        <v>0.51175000000000004</v>
      </c>
      <c r="M234" s="1">
        <f>Tabelle8[[#This Row],[Menge t Nges]]/Tabelle8[[#This Row],[Anzahl Lieferscheine]]</f>
        <v>0.15575</v>
      </c>
      <c r="N234" s="1">
        <f>Tabelle8[[#This Row],[Menge t P2O5]]/Tabelle8[[#This Row],[Anzahl Lieferscheine]]</f>
        <v>0.12793750000000001</v>
      </c>
    </row>
    <row r="235" spans="1:14" x14ac:dyDescent="0.2">
      <c r="A235" s="2" t="s">
        <v>36</v>
      </c>
      <c r="B235" s="2" t="s">
        <v>36</v>
      </c>
      <c r="C235" s="2" t="s">
        <v>25</v>
      </c>
      <c r="D235" s="2" t="s">
        <v>25</v>
      </c>
      <c r="E235" s="2" t="s">
        <v>26</v>
      </c>
      <c r="F235" s="2" t="s">
        <v>61</v>
      </c>
      <c r="G235" s="1">
        <v>0</v>
      </c>
      <c r="H235" s="1">
        <v>1021.29</v>
      </c>
      <c r="I235" s="4">
        <v>6</v>
      </c>
      <c r="J235" s="2" t="s">
        <v>72</v>
      </c>
      <c r="K235" s="1">
        <f>Tabelle8[[#This Row],[Menge kg Nges]]/1000</f>
        <v>0</v>
      </c>
      <c r="L235" s="1">
        <f>Tabelle8[[#This Row],[Menge kg P2O5]]/1000</f>
        <v>1.02129</v>
      </c>
      <c r="M235" s="1">
        <f>Tabelle8[[#This Row],[Menge t Nges]]/Tabelle8[[#This Row],[Anzahl Lieferscheine]]</f>
        <v>0</v>
      </c>
      <c r="N235" s="1">
        <f>Tabelle8[[#This Row],[Menge t P2O5]]/Tabelle8[[#This Row],[Anzahl Lieferscheine]]</f>
        <v>0.17021500000000001</v>
      </c>
    </row>
    <row r="236" spans="1:14" x14ac:dyDescent="0.2">
      <c r="A236" s="2" t="s">
        <v>36</v>
      </c>
      <c r="B236" s="2" t="s">
        <v>36</v>
      </c>
      <c r="C236" s="2" t="s">
        <v>63</v>
      </c>
      <c r="D236" s="2" t="s">
        <v>63</v>
      </c>
      <c r="E236" s="2" t="s">
        <v>63</v>
      </c>
      <c r="F236" s="2" t="s">
        <v>61</v>
      </c>
      <c r="G236" s="1">
        <v>1.3</v>
      </c>
      <c r="H236" s="1">
        <v>0.13</v>
      </c>
      <c r="I236" s="4">
        <v>1</v>
      </c>
      <c r="J236" s="2" t="s">
        <v>72</v>
      </c>
      <c r="K236" s="1">
        <f>Tabelle8[[#This Row],[Menge kg Nges]]/1000</f>
        <v>1.2999999999999999E-3</v>
      </c>
      <c r="L236" s="1">
        <f>Tabelle8[[#This Row],[Menge kg P2O5]]/1000</f>
        <v>1.3000000000000002E-4</v>
      </c>
      <c r="M236" s="1">
        <f>Tabelle8[[#This Row],[Menge t Nges]]/Tabelle8[[#This Row],[Anzahl Lieferscheine]]</f>
        <v>1.2999999999999999E-3</v>
      </c>
      <c r="N236" s="1">
        <f>Tabelle8[[#This Row],[Menge t P2O5]]/Tabelle8[[#This Row],[Anzahl Lieferscheine]]</f>
        <v>1.3000000000000002E-4</v>
      </c>
    </row>
    <row r="237" spans="1:14" x14ac:dyDescent="0.2">
      <c r="A237" s="2" t="s">
        <v>36</v>
      </c>
      <c r="B237" s="2" t="s">
        <v>44</v>
      </c>
      <c r="C237" s="2" t="s">
        <v>6</v>
      </c>
      <c r="D237" s="2" t="s">
        <v>7</v>
      </c>
      <c r="E237" s="2" t="s">
        <v>9</v>
      </c>
      <c r="F237" s="2" t="s">
        <v>61</v>
      </c>
      <c r="G237" s="1">
        <v>79.2</v>
      </c>
      <c r="H237" s="1">
        <v>32.4</v>
      </c>
      <c r="I237" s="4">
        <v>1</v>
      </c>
      <c r="J237" s="2" t="s">
        <v>72</v>
      </c>
      <c r="K237" s="1">
        <f>Tabelle8[[#This Row],[Menge kg Nges]]/1000</f>
        <v>7.9200000000000007E-2</v>
      </c>
      <c r="L237" s="1">
        <f>Tabelle8[[#This Row],[Menge kg P2O5]]/1000</f>
        <v>3.2399999999999998E-2</v>
      </c>
      <c r="M237" s="1">
        <f>Tabelle8[[#This Row],[Menge t Nges]]/Tabelle8[[#This Row],[Anzahl Lieferscheine]]</f>
        <v>7.9200000000000007E-2</v>
      </c>
      <c r="N237" s="1">
        <f>Tabelle8[[#This Row],[Menge t P2O5]]/Tabelle8[[#This Row],[Anzahl Lieferscheine]]</f>
        <v>3.2399999999999998E-2</v>
      </c>
    </row>
    <row r="238" spans="1:14" x14ac:dyDescent="0.2">
      <c r="A238" s="2" t="s">
        <v>36</v>
      </c>
      <c r="B238" s="2" t="s">
        <v>44</v>
      </c>
      <c r="C238" s="2" t="s">
        <v>6</v>
      </c>
      <c r="D238" s="2" t="s">
        <v>7</v>
      </c>
      <c r="E238" s="2" t="s">
        <v>12</v>
      </c>
      <c r="F238" s="2" t="s">
        <v>61</v>
      </c>
      <c r="G238" s="1">
        <v>2173.5</v>
      </c>
      <c r="H238" s="1">
        <v>917.69999999999993</v>
      </c>
      <c r="I238" s="4">
        <v>5</v>
      </c>
      <c r="J238" s="2" t="s">
        <v>72</v>
      </c>
      <c r="K238" s="1">
        <f>Tabelle8[[#This Row],[Menge kg Nges]]/1000</f>
        <v>2.1735000000000002</v>
      </c>
      <c r="L238" s="1">
        <f>Tabelle8[[#This Row],[Menge kg P2O5]]/1000</f>
        <v>0.91769999999999996</v>
      </c>
      <c r="M238" s="1">
        <f>Tabelle8[[#This Row],[Menge t Nges]]/Tabelle8[[#This Row],[Anzahl Lieferscheine]]</f>
        <v>0.43470000000000003</v>
      </c>
      <c r="N238" s="1">
        <f>Tabelle8[[#This Row],[Menge t P2O5]]/Tabelle8[[#This Row],[Anzahl Lieferscheine]]</f>
        <v>0.18353999999999998</v>
      </c>
    </row>
    <row r="239" spans="1:14" x14ac:dyDescent="0.2">
      <c r="A239" s="2" t="s">
        <v>36</v>
      </c>
      <c r="B239" s="2" t="s">
        <v>37</v>
      </c>
      <c r="C239" s="2" t="s">
        <v>6</v>
      </c>
      <c r="D239" s="2" t="s">
        <v>7</v>
      </c>
      <c r="E239" s="2" t="s">
        <v>9</v>
      </c>
      <c r="F239" s="2" t="s">
        <v>61</v>
      </c>
      <c r="G239" s="1">
        <v>1455.8000000000002</v>
      </c>
      <c r="H239" s="1">
        <v>596.09999999999991</v>
      </c>
      <c r="I239" s="4">
        <v>12</v>
      </c>
      <c r="J239" s="2" t="s">
        <v>72</v>
      </c>
      <c r="K239" s="1">
        <f>Tabelle8[[#This Row],[Menge kg Nges]]/1000</f>
        <v>1.4558000000000002</v>
      </c>
      <c r="L239" s="1">
        <f>Tabelle8[[#This Row],[Menge kg P2O5]]/1000</f>
        <v>0.59609999999999996</v>
      </c>
      <c r="M239" s="1">
        <f>Tabelle8[[#This Row],[Menge t Nges]]/Tabelle8[[#This Row],[Anzahl Lieferscheine]]</f>
        <v>0.12131666666666668</v>
      </c>
      <c r="N239" s="1">
        <f>Tabelle8[[#This Row],[Menge t P2O5]]/Tabelle8[[#This Row],[Anzahl Lieferscheine]]</f>
        <v>4.9674999999999997E-2</v>
      </c>
    </row>
    <row r="240" spans="1:14" x14ac:dyDescent="0.2">
      <c r="A240" s="2" t="s">
        <v>36</v>
      </c>
      <c r="B240" s="2" t="s">
        <v>37</v>
      </c>
      <c r="C240" s="2" t="s">
        <v>6</v>
      </c>
      <c r="D240" s="2" t="s">
        <v>7</v>
      </c>
      <c r="E240" s="2" t="s">
        <v>11</v>
      </c>
      <c r="F240" s="2" t="s">
        <v>61</v>
      </c>
      <c r="G240" s="1">
        <v>648.55999999999995</v>
      </c>
      <c r="H240" s="1">
        <v>287.14</v>
      </c>
      <c r="I240" s="4">
        <v>2</v>
      </c>
      <c r="J240" s="2" t="s">
        <v>72</v>
      </c>
      <c r="K240" s="1">
        <f>Tabelle8[[#This Row],[Menge kg Nges]]/1000</f>
        <v>0.64855999999999991</v>
      </c>
      <c r="L240" s="1">
        <f>Tabelle8[[#This Row],[Menge kg P2O5]]/1000</f>
        <v>0.28714000000000001</v>
      </c>
      <c r="M240" s="1">
        <f>Tabelle8[[#This Row],[Menge t Nges]]/Tabelle8[[#This Row],[Anzahl Lieferscheine]]</f>
        <v>0.32427999999999996</v>
      </c>
      <c r="N240" s="1">
        <f>Tabelle8[[#This Row],[Menge t P2O5]]/Tabelle8[[#This Row],[Anzahl Lieferscheine]]</f>
        <v>0.14357</v>
      </c>
    </row>
    <row r="241" spans="1:14" x14ac:dyDescent="0.2">
      <c r="A241" s="2" t="s">
        <v>36</v>
      </c>
      <c r="B241" s="2" t="s">
        <v>37</v>
      </c>
      <c r="C241" s="2" t="s">
        <v>6</v>
      </c>
      <c r="D241" s="2" t="s">
        <v>7</v>
      </c>
      <c r="E241" s="2" t="s">
        <v>12</v>
      </c>
      <c r="F241" s="2" t="s">
        <v>61</v>
      </c>
      <c r="G241" s="1">
        <v>6543.6</v>
      </c>
      <c r="H241" s="1">
        <v>3519.2</v>
      </c>
      <c r="I241" s="4">
        <v>33</v>
      </c>
      <c r="J241" s="2" t="s">
        <v>72</v>
      </c>
      <c r="K241" s="1">
        <f>Tabelle8[[#This Row],[Menge kg Nges]]/1000</f>
        <v>6.5436000000000005</v>
      </c>
      <c r="L241" s="1">
        <f>Tabelle8[[#This Row],[Menge kg P2O5]]/1000</f>
        <v>3.5191999999999997</v>
      </c>
      <c r="M241" s="1">
        <f>Tabelle8[[#This Row],[Menge t Nges]]/Tabelle8[[#This Row],[Anzahl Lieferscheine]]</f>
        <v>0.1982909090909091</v>
      </c>
      <c r="N241" s="1">
        <f>Tabelle8[[#This Row],[Menge t P2O5]]/Tabelle8[[#This Row],[Anzahl Lieferscheine]]</f>
        <v>0.10664242424242423</v>
      </c>
    </row>
    <row r="242" spans="1:14" x14ac:dyDescent="0.2">
      <c r="A242" s="2" t="s">
        <v>36</v>
      </c>
      <c r="B242" s="2" t="s">
        <v>37</v>
      </c>
      <c r="C242" s="2" t="s">
        <v>6</v>
      </c>
      <c r="D242" s="2" t="s">
        <v>7</v>
      </c>
      <c r="E242" s="2" t="s">
        <v>13</v>
      </c>
      <c r="F242" s="2" t="s">
        <v>61</v>
      </c>
      <c r="G242" s="1">
        <v>1640.5</v>
      </c>
      <c r="H242" s="1">
        <v>864.8</v>
      </c>
      <c r="I242" s="4">
        <v>8</v>
      </c>
      <c r="J242" s="2" t="s">
        <v>72</v>
      </c>
      <c r="K242" s="1">
        <f>Tabelle8[[#This Row],[Menge kg Nges]]/1000</f>
        <v>1.6405000000000001</v>
      </c>
      <c r="L242" s="1">
        <f>Tabelle8[[#This Row],[Menge kg P2O5]]/1000</f>
        <v>0.8647999999999999</v>
      </c>
      <c r="M242" s="1">
        <f>Tabelle8[[#This Row],[Menge t Nges]]/Tabelle8[[#This Row],[Anzahl Lieferscheine]]</f>
        <v>0.20506250000000001</v>
      </c>
      <c r="N242" s="1">
        <f>Tabelle8[[#This Row],[Menge t P2O5]]/Tabelle8[[#This Row],[Anzahl Lieferscheine]]</f>
        <v>0.10809999999999999</v>
      </c>
    </row>
    <row r="243" spans="1:14" x14ac:dyDescent="0.2">
      <c r="A243" s="2" t="s">
        <v>36</v>
      </c>
      <c r="B243" s="2" t="s">
        <v>37</v>
      </c>
      <c r="C243" s="2" t="s">
        <v>6</v>
      </c>
      <c r="D243" s="2" t="s">
        <v>7</v>
      </c>
      <c r="E243" s="2" t="s">
        <v>14</v>
      </c>
      <c r="F243" s="2" t="s">
        <v>61</v>
      </c>
      <c r="G243" s="1">
        <v>8862</v>
      </c>
      <c r="H243" s="1">
        <v>4483</v>
      </c>
      <c r="I243" s="4">
        <v>41</v>
      </c>
      <c r="J243" s="2" t="s">
        <v>72</v>
      </c>
      <c r="K243" s="1">
        <f>Tabelle8[[#This Row],[Menge kg Nges]]/1000</f>
        <v>8.8620000000000001</v>
      </c>
      <c r="L243" s="1">
        <f>Tabelle8[[#This Row],[Menge kg P2O5]]/1000</f>
        <v>4.4829999999999997</v>
      </c>
      <c r="M243" s="1">
        <f>Tabelle8[[#This Row],[Menge t Nges]]/Tabelle8[[#This Row],[Anzahl Lieferscheine]]</f>
        <v>0.21614634146341463</v>
      </c>
      <c r="N243" s="1">
        <f>Tabelle8[[#This Row],[Menge t P2O5]]/Tabelle8[[#This Row],[Anzahl Lieferscheine]]</f>
        <v>0.10934146341463413</v>
      </c>
    </row>
    <row r="244" spans="1:14" x14ac:dyDescent="0.2">
      <c r="A244" s="2" t="s">
        <v>36</v>
      </c>
      <c r="B244" s="2" t="s">
        <v>37</v>
      </c>
      <c r="C244" s="2" t="s">
        <v>6</v>
      </c>
      <c r="D244" s="2" t="s">
        <v>15</v>
      </c>
      <c r="E244" s="2" t="s">
        <v>18</v>
      </c>
      <c r="F244" s="2" t="s">
        <v>61</v>
      </c>
      <c r="G244" s="1">
        <v>168</v>
      </c>
      <c r="H244" s="1">
        <v>136</v>
      </c>
      <c r="I244" s="4">
        <v>1</v>
      </c>
      <c r="J244" s="2" t="s">
        <v>72</v>
      </c>
      <c r="K244" s="1">
        <f>Tabelle8[[#This Row],[Menge kg Nges]]/1000</f>
        <v>0.16800000000000001</v>
      </c>
      <c r="L244" s="1">
        <f>Tabelle8[[#This Row],[Menge kg P2O5]]/1000</f>
        <v>0.13600000000000001</v>
      </c>
      <c r="M244" s="1">
        <f>Tabelle8[[#This Row],[Menge t Nges]]/Tabelle8[[#This Row],[Anzahl Lieferscheine]]</f>
        <v>0.16800000000000001</v>
      </c>
      <c r="N244" s="1">
        <f>Tabelle8[[#This Row],[Menge t P2O5]]/Tabelle8[[#This Row],[Anzahl Lieferscheine]]</f>
        <v>0.13600000000000001</v>
      </c>
    </row>
    <row r="245" spans="1:14" x14ac:dyDescent="0.2">
      <c r="A245" s="2" t="s">
        <v>36</v>
      </c>
      <c r="B245" s="2" t="s">
        <v>37</v>
      </c>
      <c r="C245" s="2" t="s">
        <v>6</v>
      </c>
      <c r="D245" s="2" t="s">
        <v>15</v>
      </c>
      <c r="E245" s="2" t="s">
        <v>9</v>
      </c>
      <c r="F245" s="2" t="s">
        <v>61</v>
      </c>
      <c r="G245" s="1">
        <v>312.88</v>
      </c>
      <c r="H245" s="1">
        <v>136.65</v>
      </c>
      <c r="I245" s="4">
        <v>4</v>
      </c>
      <c r="J245" s="2" t="s">
        <v>72</v>
      </c>
      <c r="K245" s="1">
        <f>Tabelle8[[#This Row],[Menge kg Nges]]/1000</f>
        <v>0.31287999999999999</v>
      </c>
      <c r="L245" s="1">
        <f>Tabelle8[[#This Row],[Menge kg P2O5]]/1000</f>
        <v>0.13664999999999999</v>
      </c>
      <c r="M245" s="1">
        <f>Tabelle8[[#This Row],[Menge t Nges]]/Tabelle8[[#This Row],[Anzahl Lieferscheine]]</f>
        <v>7.8219999999999998E-2</v>
      </c>
      <c r="N245" s="1">
        <f>Tabelle8[[#This Row],[Menge t P2O5]]/Tabelle8[[#This Row],[Anzahl Lieferscheine]]</f>
        <v>3.4162499999999998E-2</v>
      </c>
    </row>
    <row r="246" spans="1:14" x14ac:dyDescent="0.2">
      <c r="A246" s="2" t="s">
        <v>36</v>
      </c>
      <c r="B246" s="2" t="s">
        <v>37</v>
      </c>
      <c r="C246" s="2" t="s">
        <v>25</v>
      </c>
      <c r="D246" s="2" t="s">
        <v>25</v>
      </c>
      <c r="E246" s="2" t="s">
        <v>26</v>
      </c>
      <c r="F246" s="2" t="s">
        <v>61</v>
      </c>
      <c r="G246" s="1">
        <v>1328</v>
      </c>
      <c r="H246" s="1">
        <v>2670.8</v>
      </c>
      <c r="I246" s="4">
        <v>22</v>
      </c>
      <c r="J246" s="2" t="s">
        <v>72</v>
      </c>
      <c r="K246" s="1">
        <f>Tabelle8[[#This Row],[Menge kg Nges]]/1000</f>
        <v>1.3280000000000001</v>
      </c>
      <c r="L246" s="1">
        <f>Tabelle8[[#This Row],[Menge kg P2O5]]/1000</f>
        <v>2.6708000000000003</v>
      </c>
      <c r="M246" s="1">
        <f>Tabelle8[[#This Row],[Menge t Nges]]/Tabelle8[[#This Row],[Anzahl Lieferscheine]]</f>
        <v>6.0363636363636369E-2</v>
      </c>
      <c r="N246" s="1">
        <f>Tabelle8[[#This Row],[Menge t P2O5]]/Tabelle8[[#This Row],[Anzahl Lieferscheine]]</f>
        <v>0.12140000000000001</v>
      </c>
    </row>
    <row r="247" spans="1:14" x14ac:dyDescent="0.2">
      <c r="A247" s="2" t="s">
        <v>36</v>
      </c>
      <c r="B247" s="2" t="s">
        <v>38</v>
      </c>
      <c r="C247" s="2" t="s">
        <v>6</v>
      </c>
      <c r="D247" s="2" t="s">
        <v>7</v>
      </c>
      <c r="E247" s="2" t="s">
        <v>12</v>
      </c>
      <c r="F247" s="2" t="s">
        <v>61</v>
      </c>
      <c r="G247" s="1">
        <v>950.4</v>
      </c>
      <c r="H247" s="1">
        <v>388.8</v>
      </c>
      <c r="I247" s="4">
        <v>1</v>
      </c>
      <c r="J247" s="2" t="s">
        <v>72</v>
      </c>
      <c r="K247" s="1">
        <f>Tabelle8[[#This Row],[Menge kg Nges]]/1000</f>
        <v>0.95040000000000002</v>
      </c>
      <c r="L247" s="1">
        <f>Tabelle8[[#This Row],[Menge kg P2O5]]/1000</f>
        <v>0.38880000000000003</v>
      </c>
      <c r="M247" s="1">
        <f>Tabelle8[[#This Row],[Menge t Nges]]/Tabelle8[[#This Row],[Anzahl Lieferscheine]]</f>
        <v>0.95040000000000002</v>
      </c>
      <c r="N247" s="1">
        <f>Tabelle8[[#This Row],[Menge t P2O5]]/Tabelle8[[#This Row],[Anzahl Lieferscheine]]</f>
        <v>0.38880000000000003</v>
      </c>
    </row>
    <row r="248" spans="1:14" x14ac:dyDescent="0.2">
      <c r="A248" s="2" t="s">
        <v>36</v>
      </c>
      <c r="B248" s="2" t="s">
        <v>38</v>
      </c>
      <c r="C248" s="2" t="s">
        <v>63</v>
      </c>
      <c r="D248" s="2" t="s">
        <v>63</v>
      </c>
      <c r="E248" s="2" t="s">
        <v>63</v>
      </c>
      <c r="F248" s="2" t="s">
        <v>61</v>
      </c>
      <c r="G248" s="1">
        <v>1727</v>
      </c>
      <c r="H248" s="1">
        <v>1166</v>
      </c>
      <c r="I248" s="4">
        <v>1</v>
      </c>
      <c r="J248" s="2" t="s">
        <v>72</v>
      </c>
      <c r="K248" s="1">
        <f>Tabelle8[[#This Row],[Menge kg Nges]]/1000</f>
        <v>1.7270000000000001</v>
      </c>
      <c r="L248" s="1">
        <f>Tabelle8[[#This Row],[Menge kg P2O5]]/1000</f>
        <v>1.1659999999999999</v>
      </c>
      <c r="M248" s="1">
        <f>Tabelle8[[#This Row],[Menge t Nges]]/Tabelle8[[#This Row],[Anzahl Lieferscheine]]</f>
        <v>1.7270000000000001</v>
      </c>
      <c r="N248" s="1">
        <f>Tabelle8[[#This Row],[Menge t P2O5]]/Tabelle8[[#This Row],[Anzahl Lieferscheine]]</f>
        <v>1.1659999999999999</v>
      </c>
    </row>
    <row r="249" spans="1:14" x14ac:dyDescent="0.2">
      <c r="A249" s="2" t="s">
        <v>36</v>
      </c>
      <c r="B249" s="2" t="s">
        <v>40</v>
      </c>
      <c r="C249" s="2" t="s">
        <v>6</v>
      </c>
      <c r="D249" s="2" t="s">
        <v>7</v>
      </c>
      <c r="E249" s="2" t="s">
        <v>12</v>
      </c>
      <c r="F249" s="2" t="s">
        <v>61</v>
      </c>
      <c r="G249" s="1">
        <v>403.20000000000005</v>
      </c>
      <c r="H249" s="1">
        <v>212.8</v>
      </c>
      <c r="I249" s="4">
        <v>3</v>
      </c>
      <c r="J249" s="2" t="s">
        <v>72</v>
      </c>
      <c r="K249" s="1">
        <f>Tabelle8[[#This Row],[Menge kg Nges]]/1000</f>
        <v>0.40320000000000006</v>
      </c>
      <c r="L249" s="1">
        <f>Tabelle8[[#This Row],[Menge kg P2O5]]/1000</f>
        <v>0.21280000000000002</v>
      </c>
      <c r="M249" s="1">
        <f>Tabelle8[[#This Row],[Menge t Nges]]/Tabelle8[[#This Row],[Anzahl Lieferscheine]]</f>
        <v>0.13440000000000002</v>
      </c>
      <c r="N249" s="1">
        <f>Tabelle8[[#This Row],[Menge t P2O5]]/Tabelle8[[#This Row],[Anzahl Lieferscheine]]</f>
        <v>7.0933333333333334E-2</v>
      </c>
    </row>
    <row r="250" spans="1:14" x14ac:dyDescent="0.2">
      <c r="A250" s="2" t="s">
        <v>36</v>
      </c>
      <c r="B250" s="2" t="s">
        <v>40</v>
      </c>
      <c r="C250" s="2" t="s">
        <v>6</v>
      </c>
      <c r="D250" s="2" t="s">
        <v>7</v>
      </c>
      <c r="E250" s="2" t="s">
        <v>14</v>
      </c>
      <c r="F250" s="2" t="s">
        <v>61</v>
      </c>
      <c r="G250" s="1">
        <v>70.2</v>
      </c>
      <c r="H250" s="1">
        <v>39</v>
      </c>
      <c r="I250" s="4">
        <v>1</v>
      </c>
      <c r="J250" s="2" t="s">
        <v>72</v>
      </c>
      <c r="K250" s="1">
        <f>Tabelle8[[#This Row],[Menge kg Nges]]/1000</f>
        <v>7.0199999999999999E-2</v>
      </c>
      <c r="L250" s="1">
        <f>Tabelle8[[#This Row],[Menge kg P2O5]]/1000</f>
        <v>3.9E-2</v>
      </c>
      <c r="M250" s="1">
        <f>Tabelle8[[#This Row],[Menge t Nges]]/Tabelle8[[#This Row],[Anzahl Lieferscheine]]</f>
        <v>7.0199999999999999E-2</v>
      </c>
      <c r="N250" s="1">
        <f>Tabelle8[[#This Row],[Menge t P2O5]]/Tabelle8[[#This Row],[Anzahl Lieferscheine]]</f>
        <v>3.9E-2</v>
      </c>
    </row>
    <row r="251" spans="1:14" x14ac:dyDescent="0.2">
      <c r="A251" s="2" t="s">
        <v>36</v>
      </c>
      <c r="B251" s="2" t="s">
        <v>40</v>
      </c>
      <c r="C251" s="2" t="s">
        <v>6</v>
      </c>
      <c r="D251" s="2" t="s">
        <v>15</v>
      </c>
      <c r="E251" s="2" t="s">
        <v>17</v>
      </c>
      <c r="F251" s="2" t="s">
        <v>61</v>
      </c>
      <c r="G251" s="1">
        <v>360</v>
      </c>
      <c r="H251" s="1">
        <v>180</v>
      </c>
      <c r="I251" s="4">
        <v>3</v>
      </c>
      <c r="J251" s="2" t="s">
        <v>72</v>
      </c>
      <c r="K251" s="1">
        <f>Tabelle8[[#This Row],[Menge kg Nges]]/1000</f>
        <v>0.36</v>
      </c>
      <c r="L251" s="1">
        <f>Tabelle8[[#This Row],[Menge kg P2O5]]/1000</f>
        <v>0.18</v>
      </c>
      <c r="M251" s="1">
        <f>Tabelle8[[#This Row],[Menge t Nges]]/Tabelle8[[#This Row],[Anzahl Lieferscheine]]</f>
        <v>0.12</v>
      </c>
      <c r="N251" s="1">
        <f>Tabelle8[[#This Row],[Menge t P2O5]]/Tabelle8[[#This Row],[Anzahl Lieferscheine]]</f>
        <v>0.06</v>
      </c>
    </row>
    <row r="252" spans="1:14" x14ac:dyDescent="0.2">
      <c r="A252" s="2" t="s">
        <v>36</v>
      </c>
      <c r="B252" s="2" t="s">
        <v>40</v>
      </c>
      <c r="C252" s="2" t="s">
        <v>6</v>
      </c>
      <c r="D252" s="2" t="s">
        <v>15</v>
      </c>
      <c r="E252" s="2" t="s">
        <v>18</v>
      </c>
      <c r="F252" s="2" t="s">
        <v>61</v>
      </c>
      <c r="G252" s="1">
        <v>952.91000000000008</v>
      </c>
      <c r="H252" s="1">
        <v>771.4</v>
      </c>
      <c r="I252" s="4">
        <v>3</v>
      </c>
      <c r="J252" s="2" t="s">
        <v>72</v>
      </c>
      <c r="K252" s="1">
        <f>Tabelle8[[#This Row],[Menge kg Nges]]/1000</f>
        <v>0.95291000000000003</v>
      </c>
      <c r="L252" s="1">
        <f>Tabelle8[[#This Row],[Menge kg P2O5]]/1000</f>
        <v>0.77139999999999997</v>
      </c>
      <c r="M252" s="1">
        <f>Tabelle8[[#This Row],[Menge t Nges]]/Tabelle8[[#This Row],[Anzahl Lieferscheine]]</f>
        <v>0.31763666666666668</v>
      </c>
      <c r="N252" s="1">
        <f>Tabelle8[[#This Row],[Menge t P2O5]]/Tabelle8[[#This Row],[Anzahl Lieferscheine]]</f>
        <v>0.25713333333333332</v>
      </c>
    </row>
    <row r="253" spans="1:14" x14ac:dyDescent="0.2">
      <c r="A253" s="2" t="s">
        <v>36</v>
      </c>
      <c r="B253" s="2" t="s">
        <v>40</v>
      </c>
      <c r="C253" s="2" t="s">
        <v>6</v>
      </c>
      <c r="D253" s="2" t="s">
        <v>15</v>
      </c>
      <c r="E253" s="2" t="s">
        <v>20</v>
      </c>
      <c r="F253" s="2" t="s">
        <v>61</v>
      </c>
      <c r="G253" s="1">
        <v>568.14</v>
      </c>
      <c r="H253" s="1">
        <v>430.5</v>
      </c>
      <c r="I253" s="4">
        <v>8</v>
      </c>
      <c r="J253" s="2" t="s">
        <v>72</v>
      </c>
      <c r="K253" s="1">
        <f>Tabelle8[[#This Row],[Menge kg Nges]]/1000</f>
        <v>0.56813999999999998</v>
      </c>
      <c r="L253" s="1">
        <f>Tabelle8[[#This Row],[Menge kg P2O5]]/1000</f>
        <v>0.43049999999999999</v>
      </c>
      <c r="M253" s="1">
        <f>Tabelle8[[#This Row],[Menge t Nges]]/Tabelle8[[#This Row],[Anzahl Lieferscheine]]</f>
        <v>7.1017499999999997E-2</v>
      </c>
      <c r="N253" s="1">
        <f>Tabelle8[[#This Row],[Menge t P2O5]]/Tabelle8[[#This Row],[Anzahl Lieferscheine]]</f>
        <v>5.3812499999999999E-2</v>
      </c>
    </row>
    <row r="254" spans="1:14" x14ac:dyDescent="0.2">
      <c r="A254" s="2" t="s">
        <v>36</v>
      </c>
      <c r="B254" s="2" t="s">
        <v>40</v>
      </c>
      <c r="C254" s="2" t="s">
        <v>25</v>
      </c>
      <c r="D254" s="2" t="s">
        <v>25</v>
      </c>
      <c r="E254" s="2" t="s">
        <v>26</v>
      </c>
      <c r="F254" s="2" t="s">
        <v>61</v>
      </c>
      <c r="G254" s="1">
        <v>1320</v>
      </c>
      <c r="H254" s="1">
        <v>2772</v>
      </c>
      <c r="I254" s="4">
        <v>11</v>
      </c>
      <c r="J254" s="2" t="s">
        <v>72</v>
      </c>
      <c r="K254" s="1">
        <f>Tabelle8[[#This Row],[Menge kg Nges]]/1000</f>
        <v>1.32</v>
      </c>
      <c r="L254" s="1">
        <f>Tabelle8[[#This Row],[Menge kg P2O5]]/1000</f>
        <v>2.7719999999999998</v>
      </c>
      <c r="M254" s="1">
        <f>Tabelle8[[#This Row],[Menge t Nges]]/Tabelle8[[#This Row],[Anzahl Lieferscheine]]</f>
        <v>0.12000000000000001</v>
      </c>
      <c r="N254" s="1">
        <f>Tabelle8[[#This Row],[Menge t P2O5]]/Tabelle8[[#This Row],[Anzahl Lieferscheine]]</f>
        <v>0.252</v>
      </c>
    </row>
    <row r="255" spans="1:14" x14ac:dyDescent="0.2">
      <c r="A255" s="2" t="s">
        <v>36</v>
      </c>
      <c r="B255" s="2" t="s">
        <v>42</v>
      </c>
      <c r="C255" s="2" t="s">
        <v>6</v>
      </c>
      <c r="D255" s="2" t="s">
        <v>7</v>
      </c>
      <c r="E255" s="2" t="s">
        <v>12</v>
      </c>
      <c r="F255" s="2" t="s">
        <v>61</v>
      </c>
      <c r="G255" s="1">
        <v>648</v>
      </c>
      <c r="H255" s="1">
        <v>360.8</v>
      </c>
      <c r="I255" s="4">
        <v>3</v>
      </c>
      <c r="J255" s="2" t="s">
        <v>72</v>
      </c>
      <c r="K255" s="1">
        <f>Tabelle8[[#This Row],[Menge kg Nges]]/1000</f>
        <v>0.64800000000000002</v>
      </c>
      <c r="L255" s="1">
        <f>Tabelle8[[#This Row],[Menge kg P2O5]]/1000</f>
        <v>0.36080000000000001</v>
      </c>
      <c r="M255" s="1">
        <f>Tabelle8[[#This Row],[Menge t Nges]]/Tabelle8[[#This Row],[Anzahl Lieferscheine]]</f>
        <v>0.216</v>
      </c>
      <c r="N255" s="1">
        <f>Tabelle8[[#This Row],[Menge t P2O5]]/Tabelle8[[#This Row],[Anzahl Lieferscheine]]</f>
        <v>0.12026666666666667</v>
      </c>
    </row>
    <row r="256" spans="1:14" x14ac:dyDescent="0.2">
      <c r="A256" s="2" t="s">
        <v>36</v>
      </c>
      <c r="B256" s="2" t="s">
        <v>42</v>
      </c>
      <c r="C256" s="2" t="s">
        <v>6</v>
      </c>
      <c r="D256" s="2" t="s">
        <v>7</v>
      </c>
      <c r="E256" s="2" t="s">
        <v>14</v>
      </c>
      <c r="F256" s="2" t="s">
        <v>61</v>
      </c>
      <c r="G256" s="1">
        <v>2777.6000000000004</v>
      </c>
      <c r="H256" s="1">
        <v>1388.8000000000002</v>
      </c>
      <c r="I256" s="4">
        <v>6</v>
      </c>
      <c r="J256" s="2" t="s">
        <v>72</v>
      </c>
      <c r="K256" s="1">
        <f>Tabelle8[[#This Row],[Menge kg Nges]]/1000</f>
        <v>2.7776000000000005</v>
      </c>
      <c r="L256" s="1">
        <f>Tabelle8[[#This Row],[Menge kg P2O5]]/1000</f>
        <v>1.3888000000000003</v>
      </c>
      <c r="M256" s="1">
        <f>Tabelle8[[#This Row],[Menge t Nges]]/Tabelle8[[#This Row],[Anzahl Lieferscheine]]</f>
        <v>0.46293333333333342</v>
      </c>
      <c r="N256" s="1">
        <f>Tabelle8[[#This Row],[Menge t P2O5]]/Tabelle8[[#This Row],[Anzahl Lieferscheine]]</f>
        <v>0.23146666666666671</v>
      </c>
    </row>
    <row r="257" spans="1:14" x14ac:dyDescent="0.2">
      <c r="A257" s="2" t="s">
        <v>36</v>
      </c>
      <c r="B257" s="2" t="s">
        <v>42</v>
      </c>
      <c r="C257" s="2" t="s">
        <v>25</v>
      </c>
      <c r="D257" s="2" t="s">
        <v>25</v>
      </c>
      <c r="E257" s="2" t="s">
        <v>26</v>
      </c>
      <c r="F257" s="2" t="s">
        <v>61</v>
      </c>
      <c r="G257" s="1">
        <v>896</v>
      </c>
      <c r="H257" s="1">
        <v>97630.34</v>
      </c>
      <c r="I257" s="4">
        <v>12</v>
      </c>
      <c r="J257" s="2" t="s">
        <v>72</v>
      </c>
      <c r="K257" s="1">
        <f>Tabelle8[[#This Row],[Menge kg Nges]]/1000</f>
        <v>0.89600000000000002</v>
      </c>
      <c r="L257" s="1">
        <f>Tabelle8[[#This Row],[Menge kg P2O5]]/1000</f>
        <v>97.63033999999999</v>
      </c>
      <c r="M257" s="1">
        <f>Tabelle8[[#This Row],[Menge t Nges]]/Tabelle8[[#This Row],[Anzahl Lieferscheine]]</f>
        <v>7.4666666666666673E-2</v>
      </c>
      <c r="N257" s="1">
        <f>Tabelle8[[#This Row],[Menge t P2O5]]/Tabelle8[[#This Row],[Anzahl Lieferscheine]]</f>
        <v>8.1358616666666652</v>
      </c>
    </row>
    <row r="258" spans="1:14" x14ac:dyDescent="0.2">
      <c r="A258" s="2" t="s">
        <v>27</v>
      </c>
      <c r="B258" s="2" t="s">
        <v>5</v>
      </c>
      <c r="C258" s="2" t="s">
        <v>6</v>
      </c>
      <c r="D258" s="2" t="s">
        <v>7</v>
      </c>
      <c r="E258" s="2" t="s">
        <v>8</v>
      </c>
      <c r="F258" s="2" t="s">
        <v>61</v>
      </c>
      <c r="G258" s="1">
        <v>12270.900000000001</v>
      </c>
      <c r="H258" s="1">
        <v>5227.6000000000004</v>
      </c>
      <c r="I258" s="4">
        <v>16</v>
      </c>
      <c r="J258" s="2" t="s">
        <v>72</v>
      </c>
      <c r="K258" s="1">
        <f>Tabelle8[[#This Row],[Menge kg Nges]]/1000</f>
        <v>12.270900000000001</v>
      </c>
      <c r="L258" s="1">
        <f>Tabelle8[[#This Row],[Menge kg P2O5]]/1000</f>
        <v>5.2276000000000007</v>
      </c>
      <c r="M258" s="1">
        <f>Tabelle8[[#This Row],[Menge t Nges]]/Tabelle8[[#This Row],[Anzahl Lieferscheine]]</f>
        <v>0.76693125000000006</v>
      </c>
      <c r="N258" s="1">
        <f>Tabelle8[[#This Row],[Menge t P2O5]]/Tabelle8[[#This Row],[Anzahl Lieferscheine]]</f>
        <v>0.32672500000000004</v>
      </c>
    </row>
    <row r="259" spans="1:14" x14ac:dyDescent="0.2">
      <c r="A259" s="2" t="s">
        <v>27</v>
      </c>
      <c r="B259" s="2" t="s">
        <v>5</v>
      </c>
      <c r="C259" s="2" t="s">
        <v>6</v>
      </c>
      <c r="D259" s="2" t="s">
        <v>7</v>
      </c>
      <c r="E259" s="2" t="s">
        <v>9</v>
      </c>
      <c r="F259" s="2" t="s">
        <v>61</v>
      </c>
      <c r="G259" s="1">
        <v>6114.2800000000007</v>
      </c>
      <c r="H259" s="1">
        <v>2808</v>
      </c>
      <c r="I259" s="4">
        <v>28</v>
      </c>
      <c r="J259" s="2" t="s">
        <v>72</v>
      </c>
      <c r="K259" s="1">
        <f>Tabelle8[[#This Row],[Menge kg Nges]]/1000</f>
        <v>6.1142800000000008</v>
      </c>
      <c r="L259" s="1">
        <f>Tabelle8[[#This Row],[Menge kg P2O5]]/1000</f>
        <v>2.8079999999999998</v>
      </c>
      <c r="M259" s="1">
        <f>Tabelle8[[#This Row],[Menge t Nges]]/Tabelle8[[#This Row],[Anzahl Lieferscheine]]</f>
        <v>0.2183671428571429</v>
      </c>
      <c r="N259" s="1">
        <f>Tabelle8[[#This Row],[Menge t P2O5]]/Tabelle8[[#This Row],[Anzahl Lieferscheine]]</f>
        <v>0.10028571428571428</v>
      </c>
    </row>
    <row r="260" spans="1:14" x14ac:dyDescent="0.2">
      <c r="A260" s="2" t="s">
        <v>27</v>
      </c>
      <c r="B260" s="2" t="s">
        <v>5</v>
      </c>
      <c r="C260" s="2" t="s">
        <v>6</v>
      </c>
      <c r="D260" s="2" t="s">
        <v>7</v>
      </c>
      <c r="E260" s="2" t="s">
        <v>10</v>
      </c>
      <c r="F260" s="2" t="s">
        <v>61</v>
      </c>
      <c r="G260" s="1">
        <v>215</v>
      </c>
      <c r="H260" s="1">
        <v>85</v>
      </c>
      <c r="I260" s="4">
        <v>1</v>
      </c>
      <c r="J260" s="2" t="s">
        <v>72</v>
      </c>
      <c r="K260" s="1">
        <f>Tabelle8[[#This Row],[Menge kg Nges]]/1000</f>
        <v>0.215</v>
      </c>
      <c r="L260" s="1">
        <f>Tabelle8[[#This Row],[Menge kg P2O5]]/1000</f>
        <v>8.5000000000000006E-2</v>
      </c>
      <c r="M260" s="1">
        <f>Tabelle8[[#This Row],[Menge t Nges]]/Tabelle8[[#This Row],[Anzahl Lieferscheine]]</f>
        <v>0.215</v>
      </c>
      <c r="N260" s="1">
        <f>Tabelle8[[#This Row],[Menge t P2O5]]/Tabelle8[[#This Row],[Anzahl Lieferscheine]]</f>
        <v>8.5000000000000006E-2</v>
      </c>
    </row>
    <row r="261" spans="1:14" x14ac:dyDescent="0.2">
      <c r="A261" s="2" t="s">
        <v>27</v>
      </c>
      <c r="B261" s="2" t="s">
        <v>5</v>
      </c>
      <c r="C261" s="2" t="s">
        <v>6</v>
      </c>
      <c r="D261" s="2" t="s">
        <v>7</v>
      </c>
      <c r="E261" s="2" t="s">
        <v>11</v>
      </c>
      <c r="F261" s="2" t="s">
        <v>61</v>
      </c>
      <c r="G261" s="1">
        <v>117.6</v>
      </c>
      <c r="H261" s="1">
        <v>54.6</v>
      </c>
      <c r="I261" s="4">
        <v>1</v>
      </c>
      <c r="J261" s="2" t="s">
        <v>72</v>
      </c>
      <c r="K261" s="1">
        <f>Tabelle8[[#This Row],[Menge kg Nges]]/1000</f>
        <v>0.1176</v>
      </c>
      <c r="L261" s="1">
        <f>Tabelle8[[#This Row],[Menge kg P2O5]]/1000</f>
        <v>5.4600000000000003E-2</v>
      </c>
      <c r="M261" s="1">
        <f>Tabelle8[[#This Row],[Menge t Nges]]/Tabelle8[[#This Row],[Anzahl Lieferscheine]]</f>
        <v>0.1176</v>
      </c>
      <c r="N261" s="1">
        <f>Tabelle8[[#This Row],[Menge t P2O5]]/Tabelle8[[#This Row],[Anzahl Lieferscheine]]</f>
        <v>5.4600000000000003E-2</v>
      </c>
    </row>
    <row r="262" spans="1:14" x14ac:dyDescent="0.2">
      <c r="A262" s="2" t="s">
        <v>27</v>
      </c>
      <c r="B262" s="2" t="s">
        <v>5</v>
      </c>
      <c r="C262" s="2" t="s">
        <v>6</v>
      </c>
      <c r="D262" s="2" t="s">
        <v>7</v>
      </c>
      <c r="E262" s="2" t="s">
        <v>12</v>
      </c>
      <c r="F262" s="2" t="s">
        <v>61</v>
      </c>
      <c r="G262" s="1">
        <v>1055.8</v>
      </c>
      <c r="H262" s="1">
        <v>458.2</v>
      </c>
      <c r="I262" s="4">
        <v>3</v>
      </c>
      <c r="J262" s="2" t="s">
        <v>72</v>
      </c>
      <c r="K262" s="1">
        <f>Tabelle8[[#This Row],[Menge kg Nges]]/1000</f>
        <v>1.0557999999999998</v>
      </c>
      <c r="L262" s="1">
        <f>Tabelle8[[#This Row],[Menge kg P2O5]]/1000</f>
        <v>0.4582</v>
      </c>
      <c r="M262" s="1">
        <f>Tabelle8[[#This Row],[Menge t Nges]]/Tabelle8[[#This Row],[Anzahl Lieferscheine]]</f>
        <v>0.35193333333333326</v>
      </c>
      <c r="N262" s="1">
        <f>Tabelle8[[#This Row],[Menge t P2O5]]/Tabelle8[[#This Row],[Anzahl Lieferscheine]]</f>
        <v>0.15273333333333333</v>
      </c>
    </row>
    <row r="263" spans="1:14" x14ac:dyDescent="0.2">
      <c r="A263" s="2" t="s">
        <v>27</v>
      </c>
      <c r="B263" s="2" t="s">
        <v>5</v>
      </c>
      <c r="C263" s="2" t="s">
        <v>6</v>
      </c>
      <c r="D263" s="2" t="s">
        <v>7</v>
      </c>
      <c r="E263" s="2" t="s">
        <v>14</v>
      </c>
      <c r="F263" s="2" t="s">
        <v>61</v>
      </c>
      <c r="G263" s="1">
        <v>720</v>
      </c>
      <c r="H263" s="1">
        <v>380</v>
      </c>
      <c r="I263" s="4">
        <v>1</v>
      </c>
      <c r="J263" s="2" t="s">
        <v>72</v>
      </c>
      <c r="K263" s="1">
        <f>Tabelle8[[#This Row],[Menge kg Nges]]/1000</f>
        <v>0.72</v>
      </c>
      <c r="L263" s="1">
        <f>Tabelle8[[#This Row],[Menge kg P2O5]]/1000</f>
        <v>0.38</v>
      </c>
      <c r="M263" s="1">
        <f>Tabelle8[[#This Row],[Menge t Nges]]/Tabelle8[[#This Row],[Anzahl Lieferscheine]]</f>
        <v>0.72</v>
      </c>
      <c r="N263" s="1">
        <f>Tabelle8[[#This Row],[Menge t P2O5]]/Tabelle8[[#This Row],[Anzahl Lieferscheine]]</f>
        <v>0.38</v>
      </c>
    </row>
    <row r="264" spans="1:14" x14ac:dyDescent="0.2">
      <c r="A264" s="2" t="s">
        <v>27</v>
      </c>
      <c r="B264" s="2" t="s">
        <v>5</v>
      </c>
      <c r="C264" s="2" t="s">
        <v>6</v>
      </c>
      <c r="D264" s="2" t="s">
        <v>15</v>
      </c>
      <c r="E264" s="2" t="s">
        <v>18</v>
      </c>
      <c r="F264" s="2" t="s">
        <v>61</v>
      </c>
      <c r="G264" s="1">
        <v>67.2</v>
      </c>
      <c r="H264" s="1">
        <v>54.4</v>
      </c>
      <c r="I264" s="4">
        <v>1</v>
      </c>
      <c r="J264" s="2" t="s">
        <v>72</v>
      </c>
      <c r="K264" s="1">
        <f>Tabelle8[[#This Row],[Menge kg Nges]]/1000</f>
        <v>6.720000000000001E-2</v>
      </c>
      <c r="L264" s="1">
        <f>Tabelle8[[#This Row],[Menge kg P2O5]]/1000</f>
        <v>5.4399999999999997E-2</v>
      </c>
      <c r="M264" s="1">
        <f>Tabelle8[[#This Row],[Menge t Nges]]/Tabelle8[[#This Row],[Anzahl Lieferscheine]]</f>
        <v>6.720000000000001E-2</v>
      </c>
      <c r="N264" s="1">
        <f>Tabelle8[[#This Row],[Menge t P2O5]]/Tabelle8[[#This Row],[Anzahl Lieferscheine]]</f>
        <v>5.4399999999999997E-2</v>
      </c>
    </row>
    <row r="265" spans="1:14" x14ac:dyDescent="0.2">
      <c r="A265" s="2" t="s">
        <v>27</v>
      </c>
      <c r="B265" s="2" t="s">
        <v>5</v>
      </c>
      <c r="C265" s="2" t="s">
        <v>6</v>
      </c>
      <c r="D265" s="2" t="s">
        <v>15</v>
      </c>
      <c r="E265" s="2" t="s">
        <v>19</v>
      </c>
      <c r="F265" s="2" t="s">
        <v>61</v>
      </c>
      <c r="G265" s="1">
        <v>877.5</v>
      </c>
      <c r="H265" s="1">
        <v>975</v>
      </c>
      <c r="I265" s="4">
        <v>1</v>
      </c>
      <c r="J265" s="2" t="s">
        <v>72</v>
      </c>
      <c r="K265" s="1">
        <f>Tabelle8[[#This Row],[Menge kg Nges]]/1000</f>
        <v>0.87749999999999995</v>
      </c>
      <c r="L265" s="1">
        <f>Tabelle8[[#This Row],[Menge kg P2O5]]/1000</f>
        <v>0.97499999999999998</v>
      </c>
      <c r="M265" s="1">
        <f>Tabelle8[[#This Row],[Menge t Nges]]/Tabelle8[[#This Row],[Anzahl Lieferscheine]]</f>
        <v>0.87749999999999995</v>
      </c>
      <c r="N265" s="1">
        <f>Tabelle8[[#This Row],[Menge t P2O5]]/Tabelle8[[#This Row],[Anzahl Lieferscheine]]</f>
        <v>0.97499999999999998</v>
      </c>
    </row>
    <row r="266" spans="1:14" x14ac:dyDescent="0.2">
      <c r="A266" s="2" t="s">
        <v>27</v>
      </c>
      <c r="B266" s="2" t="s">
        <v>5</v>
      </c>
      <c r="C266" s="2" t="s">
        <v>6</v>
      </c>
      <c r="D266" s="2" t="s">
        <v>15</v>
      </c>
      <c r="E266" s="2" t="s">
        <v>20</v>
      </c>
      <c r="F266" s="2" t="s">
        <v>61</v>
      </c>
      <c r="G266" s="1">
        <v>1306.0800000000002</v>
      </c>
      <c r="H266" s="1">
        <v>783</v>
      </c>
      <c r="I266" s="4">
        <v>6</v>
      </c>
      <c r="J266" s="2" t="s">
        <v>72</v>
      </c>
      <c r="K266" s="1">
        <f>Tabelle8[[#This Row],[Menge kg Nges]]/1000</f>
        <v>1.3060800000000001</v>
      </c>
      <c r="L266" s="1">
        <f>Tabelle8[[#This Row],[Menge kg P2O5]]/1000</f>
        <v>0.78300000000000003</v>
      </c>
      <c r="M266" s="1">
        <f>Tabelle8[[#This Row],[Menge t Nges]]/Tabelle8[[#This Row],[Anzahl Lieferscheine]]</f>
        <v>0.21768000000000001</v>
      </c>
      <c r="N266" s="1">
        <f>Tabelle8[[#This Row],[Menge t P2O5]]/Tabelle8[[#This Row],[Anzahl Lieferscheine]]</f>
        <v>0.1305</v>
      </c>
    </row>
    <row r="267" spans="1:14" x14ac:dyDescent="0.2">
      <c r="A267" s="2" t="s">
        <v>27</v>
      </c>
      <c r="B267" s="2" t="s">
        <v>5</v>
      </c>
      <c r="C267" s="2" t="s">
        <v>6</v>
      </c>
      <c r="D267" s="2" t="s">
        <v>15</v>
      </c>
      <c r="E267" s="2" t="s">
        <v>21</v>
      </c>
      <c r="F267" s="2" t="s">
        <v>61</v>
      </c>
      <c r="G267" s="1">
        <v>9888.9999999999982</v>
      </c>
      <c r="H267" s="1">
        <v>5044.2000000000007</v>
      </c>
      <c r="I267" s="4">
        <v>9</v>
      </c>
      <c r="J267" s="2" t="s">
        <v>72</v>
      </c>
      <c r="K267" s="1">
        <f>Tabelle8[[#This Row],[Menge kg Nges]]/1000</f>
        <v>9.8889999999999976</v>
      </c>
      <c r="L267" s="1">
        <f>Tabelle8[[#This Row],[Menge kg P2O5]]/1000</f>
        <v>5.0442000000000009</v>
      </c>
      <c r="M267" s="1">
        <f>Tabelle8[[#This Row],[Menge t Nges]]/Tabelle8[[#This Row],[Anzahl Lieferscheine]]</f>
        <v>1.0987777777777774</v>
      </c>
      <c r="N267" s="1">
        <f>Tabelle8[[#This Row],[Menge t P2O5]]/Tabelle8[[#This Row],[Anzahl Lieferscheine]]</f>
        <v>0.56046666666666678</v>
      </c>
    </row>
    <row r="268" spans="1:14" x14ac:dyDescent="0.2">
      <c r="A268" s="2" t="s">
        <v>27</v>
      </c>
      <c r="B268" s="2" t="s">
        <v>5</v>
      </c>
      <c r="C268" s="2" t="s">
        <v>6</v>
      </c>
      <c r="D268" s="2" t="s">
        <v>15</v>
      </c>
      <c r="E268" s="2" t="s">
        <v>9</v>
      </c>
      <c r="F268" s="2" t="s">
        <v>61</v>
      </c>
      <c r="G268" s="1">
        <v>800</v>
      </c>
      <c r="H268" s="1">
        <v>640</v>
      </c>
      <c r="I268" s="4">
        <v>1</v>
      </c>
      <c r="J268" s="2" t="s">
        <v>72</v>
      </c>
      <c r="K268" s="1">
        <f>Tabelle8[[#This Row],[Menge kg Nges]]/1000</f>
        <v>0.8</v>
      </c>
      <c r="L268" s="1">
        <f>Tabelle8[[#This Row],[Menge kg P2O5]]/1000</f>
        <v>0.64</v>
      </c>
      <c r="M268" s="1">
        <f>Tabelle8[[#This Row],[Menge t Nges]]/Tabelle8[[#This Row],[Anzahl Lieferscheine]]</f>
        <v>0.8</v>
      </c>
      <c r="N268" s="1">
        <f>Tabelle8[[#This Row],[Menge t P2O5]]/Tabelle8[[#This Row],[Anzahl Lieferscheine]]</f>
        <v>0.64</v>
      </c>
    </row>
    <row r="269" spans="1:14" x14ac:dyDescent="0.2">
      <c r="A269" s="2" t="s">
        <v>27</v>
      </c>
      <c r="B269" s="2" t="s">
        <v>5</v>
      </c>
      <c r="C269" s="2" t="s">
        <v>6</v>
      </c>
      <c r="D269" s="2" t="s">
        <v>15</v>
      </c>
      <c r="E269" s="2" t="s">
        <v>10</v>
      </c>
      <c r="F269" s="2" t="s">
        <v>61</v>
      </c>
      <c r="G269" s="1">
        <v>283.5</v>
      </c>
      <c r="H269" s="1">
        <v>121.1</v>
      </c>
      <c r="I269" s="4">
        <v>1</v>
      </c>
      <c r="J269" s="2" t="s">
        <v>72</v>
      </c>
      <c r="K269" s="1">
        <f>Tabelle8[[#This Row],[Menge kg Nges]]/1000</f>
        <v>0.28349999999999997</v>
      </c>
      <c r="L269" s="1">
        <f>Tabelle8[[#This Row],[Menge kg P2O5]]/1000</f>
        <v>0.1211</v>
      </c>
      <c r="M269" s="1">
        <f>Tabelle8[[#This Row],[Menge t Nges]]/Tabelle8[[#This Row],[Anzahl Lieferscheine]]</f>
        <v>0.28349999999999997</v>
      </c>
      <c r="N269" s="1">
        <f>Tabelle8[[#This Row],[Menge t P2O5]]/Tabelle8[[#This Row],[Anzahl Lieferscheine]]</f>
        <v>0.1211</v>
      </c>
    </row>
    <row r="270" spans="1:14" x14ac:dyDescent="0.2">
      <c r="A270" s="2" t="s">
        <v>27</v>
      </c>
      <c r="B270" s="2" t="s">
        <v>5</v>
      </c>
      <c r="C270" s="2" t="s">
        <v>25</v>
      </c>
      <c r="D270" s="2" t="s">
        <v>25</v>
      </c>
      <c r="E270" s="2" t="s">
        <v>26</v>
      </c>
      <c r="F270" s="2" t="s">
        <v>61</v>
      </c>
      <c r="G270" s="1">
        <v>26010</v>
      </c>
      <c r="H270" s="1">
        <v>9562.5</v>
      </c>
      <c r="I270" s="4">
        <v>10</v>
      </c>
      <c r="J270" s="2" t="s">
        <v>72</v>
      </c>
      <c r="K270" s="1">
        <f>Tabelle8[[#This Row],[Menge kg Nges]]/1000</f>
        <v>26.01</v>
      </c>
      <c r="L270" s="1">
        <f>Tabelle8[[#This Row],[Menge kg P2O5]]/1000</f>
        <v>9.5625</v>
      </c>
      <c r="M270" s="1">
        <f>Tabelle8[[#This Row],[Menge t Nges]]/Tabelle8[[#This Row],[Anzahl Lieferscheine]]</f>
        <v>2.601</v>
      </c>
      <c r="N270" s="1">
        <f>Tabelle8[[#This Row],[Menge t P2O5]]/Tabelle8[[#This Row],[Anzahl Lieferscheine]]</f>
        <v>0.95625000000000004</v>
      </c>
    </row>
    <row r="271" spans="1:14" x14ac:dyDescent="0.2">
      <c r="A271" s="2" t="s">
        <v>27</v>
      </c>
      <c r="B271" s="2" t="s">
        <v>5</v>
      </c>
      <c r="C271" s="2" t="s">
        <v>63</v>
      </c>
      <c r="D271" s="2" t="s">
        <v>63</v>
      </c>
      <c r="E271" s="2" t="s">
        <v>63</v>
      </c>
      <c r="F271" s="2" t="s">
        <v>61</v>
      </c>
      <c r="G271" s="1">
        <v>15.75</v>
      </c>
      <c r="H271" s="1">
        <v>12.75</v>
      </c>
      <c r="I271" s="4">
        <v>1</v>
      </c>
      <c r="J271" s="2" t="s">
        <v>72</v>
      </c>
      <c r="K271" s="1">
        <f>Tabelle8[[#This Row],[Menge kg Nges]]/1000</f>
        <v>1.575E-2</v>
      </c>
      <c r="L271" s="1">
        <f>Tabelle8[[#This Row],[Menge kg P2O5]]/1000</f>
        <v>1.2749999999999999E-2</v>
      </c>
      <c r="M271" s="1">
        <f>Tabelle8[[#This Row],[Menge t Nges]]/Tabelle8[[#This Row],[Anzahl Lieferscheine]]</f>
        <v>1.575E-2</v>
      </c>
      <c r="N271" s="1">
        <f>Tabelle8[[#This Row],[Menge t P2O5]]/Tabelle8[[#This Row],[Anzahl Lieferscheine]]</f>
        <v>1.2749999999999999E-2</v>
      </c>
    </row>
    <row r="272" spans="1:14" x14ac:dyDescent="0.2">
      <c r="A272" s="2" t="s">
        <v>27</v>
      </c>
      <c r="B272" s="2" t="s">
        <v>29</v>
      </c>
      <c r="C272" s="2" t="s">
        <v>6</v>
      </c>
      <c r="D272" s="2" t="s">
        <v>7</v>
      </c>
      <c r="E272" s="2" t="s">
        <v>8</v>
      </c>
      <c r="F272" s="2" t="s">
        <v>61</v>
      </c>
      <c r="G272" s="1">
        <v>35965.629999999983</v>
      </c>
      <c r="H272" s="1">
        <v>19184.400000000001</v>
      </c>
      <c r="I272" s="4">
        <v>70</v>
      </c>
      <c r="J272" s="2" t="s">
        <v>72</v>
      </c>
      <c r="K272" s="1">
        <f>Tabelle8[[#This Row],[Menge kg Nges]]/1000</f>
        <v>35.965629999999983</v>
      </c>
      <c r="L272" s="1">
        <f>Tabelle8[[#This Row],[Menge kg P2O5]]/1000</f>
        <v>19.1844</v>
      </c>
      <c r="M272" s="1">
        <f>Tabelle8[[#This Row],[Menge t Nges]]/Tabelle8[[#This Row],[Anzahl Lieferscheine]]</f>
        <v>0.51379471428571399</v>
      </c>
      <c r="N272" s="1">
        <f>Tabelle8[[#This Row],[Menge t P2O5]]/Tabelle8[[#This Row],[Anzahl Lieferscheine]]</f>
        <v>0.27406285714285716</v>
      </c>
    </row>
    <row r="273" spans="1:14" x14ac:dyDescent="0.2">
      <c r="A273" s="2" t="s">
        <v>27</v>
      </c>
      <c r="B273" s="2" t="s">
        <v>29</v>
      </c>
      <c r="C273" s="2" t="s">
        <v>6</v>
      </c>
      <c r="D273" s="2" t="s">
        <v>7</v>
      </c>
      <c r="E273" s="2" t="s">
        <v>9</v>
      </c>
      <c r="F273" s="2" t="s">
        <v>61</v>
      </c>
      <c r="G273" s="1">
        <v>3881.61</v>
      </c>
      <c r="H273" s="1">
        <v>1628.7099999999998</v>
      </c>
      <c r="I273" s="4">
        <v>11</v>
      </c>
      <c r="J273" s="2" t="s">
        <v>72</v>
      </c>
      <c r="K273" s="1">
        <f>Tabelle8[[#This Row],[Menge kg Nges]]/1000</f>
        <v>3.8816100000000002</v>
      </c>
      <c r="L273" s="1">
        <f>Tabelle8[[#This Row],[Menge kg P2O5]]/1000</f>
        <v>1.6287099999999999</v>
      </c>
      <c r="M273" s="1">
        <f>Tabelle8[[#This Row],[Menge t Nges]]/Tabelle8[[#This Row],[Anzahl Lieferscheine]]</f>
        <v>0.35287363636363639</v>
      </c>
      <c r="N273" s="1">
        <f>Tabelle8[[#This Row],[Menge t P2O5]]/Tabelle8[[#This Row],[Anzahl Lieferscheine]]</f>
        <v>0.14806454545454545</v>
      </c>
    </row>
    <row r="274" spans="1:14" x14ac:dyDescent="0.2">
      <c r="A274" s="2" t="s">
        <v>27</v>
      </c>
      <c r="B274" s="2" t="s">
        <v>29</v>
      </c>
      <c r="C274" s="2" t="s">
        <v>6</v>
      </c>
      <c r="D274" s="2" t="s">
        <v>7</v>
      </c>
      <c r="E274" s="2" t="s">
        <v>10</v>
      </c>
      <c r="F274" s="2" t="s">
        <v>61</v>
      </c>
      <c r="G274" s="1">
        <v>850.52</v>
      </c>
      <c r="H274" s="1">
        <v>333.48</v>
      </c>
      <c r="I274" s="4">
        <v>3</v>
      </c>
      <c r="J274" s="2" t="s">
        <v>72</v>
      </c>
      <c r="K274" s="1">
        <f>Tabelle8[[#This Row],[Menge kg Nges]]/1000</f>
        <v>0.85051999999999994</v>
      </c>
      <c r="L274" s="1">
        <f>Tabelle8[[#This Row],[Menge kg P2O5]]/1000</f>
        <v>0.33348</v>
      </c>
      <c r="M274" s="1">
        <f>Tabelle8[[#This Row],[Menge t Nges]]/Tabelle8[[#This Row],[Anzahl Lieferscheine]]</f>
        <v>0.28350666666666663</v>
      </c>
      <c r="N274" s="1">
        <f>Tabelle8[[#This Row],[Menge t P2O5]]/Tabelle8[[#This Row],[Anzahl Lieferscheine]]</f>
        <v>0.11115999999999999</v>
      </c>
    </row>
    <row r="275" spans="1:14" x14ac:dyDescent="0.2">
      <c r="A275" s="2" t="s">
        <v>27</v>
      </c>
      <c r="B275" s="2" t="s">
        <v>29</v>
      </c>
      <c r="C275" s="2" t="s">
        <v>6</v>
      </c>
      <c r="D275" s="2" t="s">
        <v>7</v>
      </c>
      <c r="E275" s="2" t="s">
        <v>11</v>
      </c>
      <c r="F275" s="2" t="s">
        <v>61</v>
      </c>
      <c r="G275" s="1">
        <v>161.69999999999999</v>
      </c>
      <c r="H275" s="1">
        <v>77</v>
      </c>
      <c r="I275" s="4">
        <v>1</v>
      </c>
      <c r="J275" s="2" t="s">
        <v>72</v>
      </c>
      <c r="K275" s="1">
        <f>Tabelle8[[#This Row],[Menge kg Nges]]/1000</f>
        <v>0.16169999999999998</v>
      </c>
      <c r="L275" s="1">
        <f>Tabelle8[[#This Row],[Menge kg P2O5]]/1000</f>
        <v>7.6999999999999999E-2</v>
      </c>
      <c r="M275" s="1">
        <f>Tabelle8[[#This Row],[Menge t Nges]]/Tabelle8[[#This Row],[Anzahl Lieferscheine]]</f>
        <v>0.16169999999999998</v>
      </c>
      <c r="N275" s="1">
        <f>Tabelle8[[#This Row],[Menge t P2O5]]/Tabelle8[[#This Row],[Anzahl Lieferscheine]]</f>
        <v>7.6999999999999999E-2</v>
      </c>
    </row>
    <row r="276" spans="1:14" x14ac:dyDescent="0.2">
      <c r="A276" s="2" t="s">
        <v>27</v>
      </c>
      <c r="B276" s="2" t="s">
        <v>29</v>
      </c>
      <c r="C276" s="2" t="s">
        <v>6</v>
      </c>
      <c r="D276" s="2" t="s">
        <v>7</v>
      </c>
      <c r="E276" s="2" t="s">
        <v>12</v>
      </c>
      <c r="F276" s="2" t="s">
        <v>61</v>
      </c>
      <c r="G276" s="1">
        <v>6635.7999999999993</v>
      </c>
      <c r="H276" s="1">
        <v>2897.3199999999997</v>
      </c>
      <c r="I276" s="4">
        <v>13</v>
      </c>
      <c r="J276" s="2" t="s">
        <v>72</v>
      </c>
      <c r="K276" s="1">
        <f>Tabelle8[[#This Row],[Menge kg Nges]]/1000</f>
        <v>6.6357999999999997</v>
      </c>
      <c r="L276" s="1">
        <f>Tabelle8[[#This Row],[Menge kg P2O5]]/1000</f>
        <v>2.8973199999999997</v>
      </c>
      <c r="M276" s="1">
        <f>Tabelle8[[#This Row],[Menge t Nges]]/Tabelle8[[#This Row],[Anzahl Lieferscheine]]</f>
        <v>0.51044615384615377</v>
      </c>
      <c r="N276" s="1">
        <f>Tabelle8[[#This Row],[Menge t P2O5]]/Tabelle8[[#This Row],[Anzahl Lieferscheine]]</f>
        <v>0.22287076923076921</v>
      </c>
    </row>
    <row r="277" spans="1:14" x14ac:dyDescent="0.2">
      <c r="A277" s="2" t="s">
        <v>27</v>
      </c>
      <c r="B277" s="2" t="s">
        <v>29</v>
      </c>
      <c r="C277" s="2" t="s">
        <v>6</v>
      </c>
      <c r="D277" s="2" t="s">
        <v>7</v>
      </c>
      <c r="E277" s="2" t="s">
        <v>14</v>
      </c>
      <c r="F277" s="2" t="s">
        <v>61</v>
      </c>
      <c r="G277" s="1">
        <v>2157.6</v>
      </c>
      <c r="H277" s="1">
        <v>1459.2</v>
      </c>
      <c r="I277" s="4">
        <v>5</v>
      </c>
      <c r="J277" s="2" t="s">
        <v>72</v>
      </c>
      <c r="K277" s="1">
        <f>Tabelle8[[#This Row],[Menge kg Nges]]/1000</f>
        <v>2.1576</v>
      </c>
      <c r="L277" s="1">
        <f>Tabelle8[[#This Row],[Menge kg P2O5]]/1000</f>
        <v>1.4592000000000001</v>
      </c>
      <c r="M277" s="1">
        <f>Tabelle8[[#This Row],[Menge t Nges]]/Tabelle8[[#This Row],[Anzahl Lieferscheine]]</f>
        <v>0.43152000000000001</v>
      </c>
      <c r="N277" s="1">
        <f>Tabelle8[[#This Row],[Menge t P2O5]]/Tabelle8[[#This Row],[Anzahl Lieferscheine]]</f>
        <v>0.29183999999999999</v>
      </c>
    </row>
    <row r="278" spans="1:14" x14ac:dyDescent="0.2">
      <c r="A278" s="2" t="s">
        <v>27</v>
      </c>
      <c r="B278" s="2" t="s">
        <v>29</v>
      </c>
      <c r="C278" s="2" t="s">
        <v>6</v>
      </c>
      <c r="D278" s="2" t="s">
        <v>15</v>
      </c>
      <c r="E278" s="2" t="s">
        <v>8</v>
      </c>
      <c r="F278" s="2" t="s">
        <v>61</v>
      </c>
      <c r="G278" s="1">
        <v>390</v>
      </c>
      <c r="H278" s="1">
        <v>260</v>
      </c>
      <c r="I278" s="4">
        <v>6</v>
      </c>
      <c r="J278" s="2" t="s">
        <v>72</v>
      </c>
      <c r="K278" s="1">
        <f>Tabelle8[[#This Row],[Menge kg Nges]]/1000</f>
        <v>0.39</v>
      </c>
      <c r="L278" s="1">
        <f>Tabelle8[[#This Row],[Menge kg P2O5]]/1000</f>
        <v>0.26</v>
      </c>
      <c r="M278" s="1">
        <f>Tabelle8[[#This Row],[Menge t Nges]]/Tabelle8[[#This Row],[Anzahl Lieferscheine]]</f>
        <v>6.5000000000000002E-2</v>
      </c>
      <c r="N278" s="1">
        <f>Tabelle8[[#This Row],[Menge t P2O5]]/Tabelle8[[#This Row],[Anzahl Lieferscheine]]</f>
        <v>4.3333333333333335E-2</v>
      </c>
    </row>
    <row r="279" spans="1:14" x14ac:dyDescent="0.2">
      <c r="A279" s="2" t="s">
        <v>27</v>
      </c>
      <c r="B279" s="2" t="s">
        <v>29</v>
      </c>
      <c r="C279" s="2" t="s">
        <v>6</v>
      </c>
      <c r="D279" s="2" t="s">
        <v>15</v>
      </c>
      <c r="E279" s="2" t="s">
        <v>18</v>
      </c>
      <c r="F279" s="2" t="s">
        <v>61</v>
      </c>
      <c r="G279" s="1">
        <v>678.5</v>
      </c>
      <c r="H279" s="1">
        <v>413</v>
      </c>
      <c r="I279" s="4">
        <v>1</v>
      </c>
      <c r="J279" s="2" t="s">
        <v>72</v>
      </c>
      <c r="K279" s="1">
        <f>Tabelle8[[#This Row],[Menge kg Nges]]/1000</f>
        <v>0.67849999999999999</v>
      </c>
      <c r="L279" s="1">
        <f>Tabelle8[[#This Row],[Menge kg P2O5]]/1000</f>
        <v>0.41299999999999998</v>
      </c>
      <c r="M279" s="1">
        <f>Tabelle8[[#This Row],[Menge t Nges]]/Tabelle8[[#This Row],[Anzahl Lieferscheine]]</f>
        <v>0.67849999999999999</v>
      </c>
      <c r="N279" s="1">
        <f>Tabelle8[[#This Row],[Menge t P2O5]]/Tabelle8[[#This Row],[Anzahl Lieferscheine]]</f>
        <v>0.41299999999999998</v>
      </c>
    </row>
    <row r="280" spans="1:14" x14ac:dyDescent="0.2">
      <c r="A280" s="2" t="s">
        <v>27</v>
      </c>
      <c r="B280" s="2" t="s">
        <v>29</v>
      </c>
      <c r="C280" s="2" t="s">
        <v>6</v>
      </c>
      <c r="D280" s="2" t="s">
        <v>15</v>
      </c>
      <c r="E280" s="2" t="s">
        <v>19</v>
      </c>
      <c r="F280" s="2" t="s">
        <v>61</v>
      </c>
      <c r="G280" s="1">
        <v>607.5</v>
      </c>
      <c r="H280" s="1">
        <v>675</v>
      </c>
      <c r="I280" s="4">
        <v>1</v>
      </c>
      <c r="J280" s="2" t="s">
        <v>72</v>
      </c>
      <c r="K280" s="1">
        <f>Tabelle8[[#This Row],[Menge kg Nges]]/1000</f>
        <v>0.60750000000000004</v>
      </c>
      <c r="L280" s="1">
        <f>Tabelle8[[#This Row],[Menge kg P2O5]]/1000</f>
        <v>0.67500000000000004</v>
      </c>
      <c r="M280" s="1">
        <f>Tabelle8[[#This Row],[Menge t Nges]]/Tabelle8[[#This Row],[Anzahl Lieferscheine]]</f>
        <v>0.60750000000000004</v>
      </c>
      <c r="N280" s="1">
        <f>Tabelle8[[#This Row],[Menge t P2O5]]/Tabelle8[[#This Row],[Anzahl Lieferscheine]]</f>
        <v>0.67500000000000004</v>
      </c>
    </row>
    <row r="281" spans="1:14" x14ac:dyDescent="0.2">
      <c r="A281" s="2" t="s">
        <v>27</v>
      </c>
      <c r="B281" s="2" t="s">
        <v>29</v>
      </c>
      <c r="C281" s="2" t="s">
        <v>6</v>
      </c>
      <c r="D281" s="2" t="s">
        <v>15</v>
      </c>
      <c r="E281" s="2" t="s">
        <v>20</v>
      </c>
      <c r="F281" s="2" t="s">
        <v>61</v>
      </c>
      <c r="G281" s="1">
        <v>404.79999999999995</v>
      </c>
      <c r="H281" s="1">
        <v>230</v>
      </c>
      <c r="I281" s="4">
        <v>4</v>
      </c>
      <c r="J281" s="2" t="s">
        <v>72</v>
      </c>
      <c r="K281" s="1">
        <f>Tabelle8[[#This Row],[Menge kg Nges]]/1000</f>
        <v>0.40479999999999994</v>
      </c>
      <c r="L281" s="1">
        <f>Tabelle8[[#This Row],[Menge kg P2O5]]/1000</f>
        <v>0.23</v>
      </c>
      <c r="M281" s="1">
        <f>Tabelle8[[#This Row],[Menge t Nges]]/Tabelle8[[#This Row],[Anzahl Lieferscheine]]</f>
        <v>0.10119999999999998</v>
      </c>
      <c r="N281" s="1">
        <f>Tabelle8[[#This Row],[Menge t P2O5]]/Tabelle8[[#This Row],[Anzahl Lieferscheine]]</f>
        <v>5.7500000000000002E-2</v>
      </c>
    </row>
    <row r="282" spans="1:14" x14ac:dyDescent="0.2">
      <c r="A282" s="2" t="s">
        <v>27</v>
      </c>
      <c r="B282" s="2" t="s">
        <v>29</v>
      </c>
      <c r="C282" s="2" t="s">
        <v>6</v>
      </c>
      <c r="D282" s="2" t="s">
        <v>15</v>
      </c>
      <c r="E282" s="2" t="s">
        <v>21</v>
      </c>
      <c r="F282" s="2" t="s">
        <v>61</v>
      </c>
      <c r="G282" s="1">
        <v>1383.3</v>
      </c>
      <c r="H282" s="1">
        <v>735.3</v>
      </c>
      <c r="I282" s="4">
        <v>3</v>
      </c>
      <c r="J282" s="2" t="s">
        <v>72</v>
      </c>
      <c r="K282" s="1">
        <f>Tabelle8[[#This Row],[Menge kg Nges]]/1000</f>
        <v>1.3833</v>
      </c>
      <c r="L282" s="1">
        <f>Tabelle8[[#This Row],[Menge kg P2O5]]/1000</f>
        <v>0.73529999999999995</v>
      </c>
      <c r="M282" s="1">
        <f>Tabelle8[[#This Row],[Menge t Nges]]/Tabelle8[[#This Row],[Anzahl Lieferscheine]]</f>
        <v>0.46110000000000001</v>
      </c>
      <c r="N282" s="1">
        <f>Tabelle8[[#This Row],[Menge t P2O5]]/Tabelle8[[#This Row],[Anzahl Lieferscheine]]</f>
        <v>0.24509999999999998</v>
      </c>
    </row>
    <row r="283" spans="1:14" x14ac:dyDescent="0.2">
      <c r="A283" s="2" t="s">
        <v>27</v>
      </c>
      <c r="B283" s="2" t="s">
        <v>29</v>
      </c>
      <c r="C283" s="2" t="s">
        <v>6</v>
      </c>
      <c r="D283" s="2" t="s">
        <v>15</v>
      </c>
      <c r="E283" s="2" t="s">
        <v>9</v>
      </c>
      <c r="F283" s="2" t="s">
        <v>61</v>
      </c>
      <c r="G283" s="1">
        <v>1866.1399999999999</v>
      </c>
      <c r="H283" s="1">
        <v>979.95</v>
      </c>
      <c r="I283" s="4">
        <v>6</v>
      </c>
      <c r="J283" s="2" t="s">
        <v>72</v>
      </c>
      <c r="K283" s="1">
        <f>Tabelle8[[#This Row],[Menge kg Nges]]/1000</f>
        <v>1.8661399999999999</v>
      </c>
      <c r="L283" s="1">
        <f>Tabelle8[[#This Row],[Menge kg P2O5]]/1000</f>
        <v>0.9799500000000001</v>
      </c>
      <c r="M283" s="1">
        <f>Tabelle8[[#This Row],[Menge t Nges]]/Tabelle8[[#This Row],[Anzahl Lieferscheine]]</f>
        <v>0.31102333333333332</v>
      </c>
      <c r="N283" s="1">
        <f>Tabelle8[[#This Row],[Menge t P2O5]]/Tabelle8[[#This Row],[Anzahl Lieferscheine]]</f>
        <v>0.16332500000000003</v>
      </c>
    </row>
    <row r="284" spans="1:14" x14ac:dyDescent="0.2">
      <c r="A284" s="2" t="s">
        <v>27</v>
      </c>
      <c r="B284" s="2" t="s">
        <v>29</v>
      </c>
      <c r="C284" s="2" t="s">
        <v>6</v>
      </c>
      <c r="D284" s="2" t="s">
        <v>15</v>
      </c>
      <c r="E284" s="2" t="s">
        <v>10</v>
      </c>
      <c r="F284" s="2" t="s">
        <v>61</v>
      </c>
      <c r="G284" s="1">
        <v>664.2</v>
      </c>
      <c r="H284" s="1">
        <v>283.72000000000003</v>
      </c>
      <c r="I284" s="4">
        <v>3</v>
      </c>
      <c r="J284" s="2" t="s">
        <v>72</v>
      </c>
      <c r="K284" s="1">
        <f>Tabelle8[[#This Row],[Menge kg Nges]]/1000</f>
        <v>0.66420000000000001</v>
      </c>
      <c r="L284" s="1">
        <f>Tabelle8[[#This Row],[Menge kg P2O5]]/1000</f>
        <v>0.28372000000000003</v>
      </c>
      <c r="M284" s="1">
        <f>Tabelle8[[#This Row],[Menge t Nges]]/Tabelle8[[#This Row],[Anzahl Lieferscheine]]</f>
        <v>0.22140000000000001</v>
      </c>
      <c r="N284" s="1">
        <f>Tabelle8[[#This Row],[Menge t P2O5]]/Tabelle8[[#This Row],[Anzahl Lieferscheine]]</f>
        <v>9.4573333333333343E-2</v>
      </c>
    </row>
    <row r="285" spans="1:14" x14ac:dyDescent="0.2">
      <c r="A285" s="2" t="s">
        <v>27</v>
      </c>
      <c r="B285" s="2" t="s">
        <v>29</v>
      </c>
      <c r="C285" s="2" t="s">
        <v>6</v>
      </c>
      <c r="D285" s="2" t="s">
        <v>15</v>
      </c>
      <c r="E285" s="2" t="s">
        <v>13</v>
      </c>
      <c r="F285" s="2" t="s">
        <v>61</v>
      </c>
      <c r="G285" s="1">
        <v>32.93</v>
      </c>
      <c r="H285" s="1">
        <v>19.61</v>
      </c>
      <c r="I285" s="4">
        <v>1</v>
      </c>
      <c r="J285" s="2" t="s">
        <v>72</v>
      </c>
      <c r="K285" s="1">
        <f>Tabelle8[[#This Row],[Menge kg Nges]]/1000</f>
        <v>3.2930000000000001E-2</v>
      </c>
      <c r="L285" s="1">
        <f>Tabelle8[[#This Row],[Menge kg P2O5]]/1000</f>
        <v>1.9609999999999999E-2</v>
      </c>
      <c r="M285" s="1">
        <f>Tabelle8[[#This Row],[Menge t Nges]]/Tabelle8[[#This Row],[Anzahl Lieferscheine]]</f>
        <v>3.2930000000000001E-2</v>
      </c>
      <c r="N285" s="1">
        <f>Tabelle8[[#This Row],[Menge t P2O5]]/Tabelle8[[#This Row],[Anzahl Lieferscheine]]</f>
        <v>1.9609999999999999E-2</v>
      </c>
    </row>
    <row r="286" spans="1:14" x14ac:dyDescent="0.2">
      <c r="A286" s="2" t="s">
        <v>27</v>
      </c>
      <c r="B286" s="2" t="s">
        <v>29</v>
      </c>
      <c r="C286" s="2" t="s">
        <v>25</v>
      </c>
      <c r="D286" s="2" t="s">
        <v>25</v>
      </c>
      <c r="E286" s="2" t="s">
        <v>26</v>
      </c>
      <c r="F286" s="2" t="s">
        <v>61</v>
      </c>
      <c r="G286" s="1">
        <v>18659.14</v>
      </c>
      <c r="H286" s="1">
        <v>8912.5</v>
      </c>
      <c r="I286" s="4">
        <v>39</v>
      </c>
      <c r="J286" s="2" t="s">
        <v>72</v>
      </c>
      <c r="K286" s="1">
        <f>Tabelle8[[#This Row],[Menge kg Nges]]/1000</f>
        <v>18.659140000000001</v>
      </c>
      <c r="L286" s="1">
        <f>Tabelle8[[#This Row],[Menge kg P2O5]]/1000</f>
        <v>8.9124999999999996</v>
      </c>
      <c r="M286" s="1">
        <f>Tabelle8[[#This Row],[Menge t Nges]]/Tabelle8[[#This Row],[Anzahl Lieferscheine]]</f>
        <v>0.4784394871794872</v>
      </c>
      <c r="N286" s="1">
        <f>Tabelle8[[#This Row],[Menge t P2O5]]/Tabelle8[[#This Row],[Anzahl Lieferscheine]]</f>
        <v>0.22852564102564102</v>
      </c>
    </row>
    <row r="287" spans="1:14" x14ac:dyDescent="0.2">
      <c r="A287" s="2" t="s">
        <v>27</v>
      </c>
      <c r="B287" s="2" t="s">
        <v>29</v>
      </c>
      <c r="C287" s="2" t="s">
        <v>63</v>
      </c>
      <c r="D287" s="2" t="s">
        <v>63</v>
      </c>
      <c r="E287" s="2" t="s">
        <v>63</v>
      </c>
      <c r="F287" s="2" t="s">
        <v>61</v>
      </c>
      <c r="G287" s="1">
        <v>1485</v>
      </c>
      <c r="H287" s="1">
        <v>1402.5</v>
      </c>
      <c r="I287" s="4">
        <v>2</v>
      </c>
      <c r="J287" s="2" t="s">
        <v>72</v>
      </c>
      <c r="K287" s="1">
        <f>Tabelle8[[#This Row],[Menge kg Nges]]/1000</f>
        <v>1.4850000000000001</v>
      </c>
      <c r="L287" s="1">
        <f>Tabelle8[[#This Row],[Menge kg P2O5]]/1000</f>
        <v>1.4025000000000001</v>
      </c>
      <c r="M287" s="1">
        <f>Tabelle8[[#This Row],[Menge t Nges]]/Tabelle8[[#This Row],[Anzahl Lieferscheine]]</f>
        <v>0.74250000000000005</v>
      </c>
      <c r="N287" s="1">
        <f>Tabelle8[[#This Row],[Menge t P2O5]]/Tabelle8[[#This Row],[Anzahl Lieferscheine]]</f>
        <v>0.70125000000000004</v>
      </c>
    </row>
    <row r="288" spans="1:14" x14ac:dyDescent="0.2">
      <c r="A288" s="2" t="s">
        <v>27</v>
      </c>
      <c r="B288" s="2" t="s">
        <v>32</v>
      </c>
      <c r="C288" s="2" t="s">
        <v>6</v>
      </c>
      <c r="D288" s="2" t="s">
        <v>7</v>
      </c>
      <c r="E288" s="2" t="s">
        <v>8</v>
      </c>
      <c r="F288" s="2" t="s">
        <v>61</v>
      </c>
      <c r="G288" s="1">
        <v>2572.62</v>
      </c>
      <c r="H288" s="1">
        <v>1390.06</v>
      </c>
      <c r="I288" s="4">
        <v>7</v>
      </c>
      <c r="J288" s="2" t="s">
        <v>72</v>
      </c>
      <c r="K288" s="1">
        <f>Tabelle8[[#This Row],[Menge kg Nges]]/1000</f>
        <v>2.5726199999999997</v>
      </c>
      <c r="L288" s="1">
        <f>Tabelle8[[#This Row],[Menge kg P2O5]]/1000</f>
        <v>1.3900599999999999</v>
      </c>
      <c r="M288" s="1">
        <f>Tabelle8[[#This Row],[Menge t Nges]]/Tabelle8[[#This Row],[Anzahl Lieferscheine]]</f>
        <v>0.36751714285714282</v>
      </c>
      <c r="N288" s="1">
        <f>Tabelle8[[#This Row],[Menge t P2O5]]/Tabelle8[[#This Row],[Anzahl Lieferscheine]]</f>
        <v>0.19857999999999998</v>
      </c>
    </row>
    <row r="289" spans="1:14" x14ac:dyDescent="0.2">
      <c r="A289" s="2" t="s">
        <v>27</v>
      </c>
      <c r="B289" s="2" t="s">
        <v>32</v>
      </c>
      <c r="C289" s="2" t="s">
        <v>6</v>
      </c>
      <c r="D289" s="2" t="s">
        <v>7</v>
      </c>
      <c r="E289" s="2" t="s">
        <v>9</v>
      </c>
      <c r="F289" s="2" t="s">
        <v>61</v>
      </c>
      <c r="G289" s="1">
        <v>5696.4400000000005</v>
      </c>
      <c r="H289" s="1">
        <v>2257.08</v>
      </c>
      <c r="I289" s="4">
        <v>29</v>
      </c>
      <c r="J289" s="2" t="s">
        <v>72</v>
      </c>
      <c r="K289" s="1">
        <f>Tabelle8[[#This Row],[Menge kg Nges]]/1000</f>
        <v>5.6964400000000008</v>
      </c>
      <c r="L289" s="1">
        <f>Tabelle8[[#This Row],[Menge kg P2O5]]/1000</f>
        <v>2.2570799999999998</v>
      </c>
      <c r="M289" s="1">
        <f>Tabelle8[[#This Row],[Menge t Nges]]/Tabelle8[[#This Row],[Anzahl Lieferscheine]]</f>
        <v>0.1964289655172414</v>
      </c>
      <c r="N289" s="1">
        <f>Tabelle8[[#This Row],[Menge t P2O5]]/Tabelle8[[#This Row],[Anzahl Lieferscheine]]</f>
        <v>7.7830344827586204E-2</v>
      </c>
    </row>
    <row r="290" spans="1:14" x14ac:dyDescent="0.2">
      <c r="A290" s="2" t="s">
        <v>27</v>
      </c>
      <c r="B290" s="2" t="s">
        <v>32</v>
      </c>
      <c r="C290" s="2" t="s">
        <v>6</v>
      </c>
      <c r="D290" s="2" t="s">
        <v>7</v>
      </c>
      <c r="E290" s="2" t="s">
        <v>13</v>
      </c>
      <c r="F290" s="2" t="s">
        <v>61</v>
      </c>
      <c r="G290" s="1">
        <v>1567.8000000000002</v>
      </c>
      <c r="H290" s="1">
        <v>857.6</v>
      </c>
      <c r="I290" s="4">
        <v>4</v>
      </c>
      <c r="J290" s="2" t="s">
        <v>72</v>
      </c>
      <c r="K290" s="1">
        <f>Tabelle8[[#This Row],[Menge kg Nges]]/1000</f>
        <v>1.5678000000000001</v>
      </c>
      <c r="L290" s="1">
        <f>Tabelle8[[#This Row],[Menge kg P2O5]]/1000</f>
        <v>0.85760000000000003</v>
      </c>
      <c r="M290" s="1">
        <f>Tabelle8[[#This Row],[Menge t Nges]]/Tabelle8[[#This Row],[Anzahl Lieferscheine]]</f>
        <v>0.39195000000000002</v>
      </c>
      <c r="N290" s="1">
        <f>Tabelle8[[#This Row],[Menge t P2O5]]/Tabelle8[[#This Row],[Anzahl Lieferscheine]]</f>
        <v>0.21440000000000001</v>
      </c>
    </row>
    <row r="291" spans="1:14" x14ac:dyDescent="0.2">
      <c r="A291" s="2" t="s">
        <v>27</v>
      </c>
      <c r="B291" s="2" t="s">
        <v>32</v>
      </c>
      <c r="C291" s="2" t="s">
        <v>6</v>
      </c>
      <c r="D291" s="2" t="s">
        <v>15</v>
      </c>
      <c r="E291" s="2" t="s">
        <v>20</v>
      </c>
      <c r="F291" s="2" t="s">
        <v>61</v>
      </c>
      <c r="G291" s="1">
        <v>686.4</v>
      </c>
      <c r="H291" s="1">
        <v>390</v>
      </c>
      <c r="I291" s="4">
        <v>7</v>
      </c>
      <c r="J291" s="2" t="s">
        <v>72</v>
      </c>
      <c r="K291" s="1">
        <f>Tabelle8[[#This Row],[Menge kg Nges]]/1000</f>
        <v>0.68640000000000001</v>
      </c>
      <c r="L291" s="1">
        <f>Tabelle8[[#This Row],[Menge kg P2O5]]/1000</f>
        <v>0.39</v>
      </c>
      <c r="M291" s="1">
        <f>Tabelle8[[#This Row],[Menge t Nges]]/Tabelle8[[#This Row],[Anzahl Lieferscheine]]</f>
        <v>9.8057142857142857E-2</v>
      </c>
      <c r="N291" s="1">
        <f>Tabelle8[[#This Row],[Menge t P2O5]]/Tabelle8[[#This Row],[Anzahl Lieferscheine]]</f>
        <v>5.5714285714285716E-2</v>
      </c>
    </row>
    <row r="292" spans="1:14" x14ac:dyDescent="0.2">
      <c r="A292" s="2" t="s">
        <v>27</v>
      </c>
      <c r="B292" s="2" t="s">
        <v>32</v>
      </c>
      <c r="C292" s="2" t="s">
        <v>6</v>
      </c>
      <c r="D292" s="2" t="s">
        <v>15</v>
      </c>
      <c r="E292" s="2" t="s">
        <v>9</v>
      </c>
      <c r="F292" s="2" t="s">
        <v>61</v>
      </c>
      <c r="G292" s="1">
        <v>1286.46</v>
      </c>
      <c r="H292" s="1">
        <v>524.59999999999991</v>
      </c>
      <c r="I292" s="4">
        <v>7</v>
      </c>
      <c r="J292" s="2" t="s">
        <v>72</v>
      </c>
      <c r="K292" s="1">
        <f>Tabelle8[[#This Row],[Menge kg Nges]]/1000</f>
        <v>1.2864599999999999</v>
      </c>
      <c r="L292" s="1">
        <f>Tabelle8[[#This Row],[Menge kg P2O5]]/1000</f>
        <v>0.52459999999999996</v>
      </c>
      <c r="M292" s="1">
        <f>Tabelle8[[#This Row],[Menge t Nges]]/Tabelle8[[#This Row],[Anzahl Lieferscheine]]</f>
        <v>0.18378</v>
      </c>
      <c r="N292" s="1">
        <f>Tabelle8[[#This Row],[Menge t P2O5]]/Tabelle8[[#This Row],[Anzahl Lieferscheine]]</f>
        <v>7.4942857142857131E-2</v>
      </c>
    </row>
    <row r="293" spans="1:14" x14ac:dyDescent="0.2">
      <c r="A293" s="2" t="s">
        <v>27</v>
      </c>
      <c r="B293" s="2" t="s">
        <v>27</v>
      </c>
      <c r="C293" s="2" t="s">
        <v>6</v>
      </c>
      <c r="D293" s="2" t="s">
        <v>7</v>
      </c>
      <c r="E293" s="2" t="s">
        <v>8</v>
      </c>
      <c r="F293" s="2" t="s">
        <v>61</v>
      </c>
      <c r="G293" s="1">
        <v>446926.86</v>
      </c>
      <c r="H293" s="1">
        <v>212742.09000000011</v>
      </c>
      <c r="I293" s="4">
        <v>1128</v>
      </c>
      <c r="J293" s="2" t="s">
        <v>72</v>
      </c>
      <c r="K293" s="1">
        <f>Tabelle8[[#This Row],[Menge kg Nges]]/1000</f>
        <v>446.92685999999998</v>
      </c>
      <c r="L293" s="1">
        <f>Tabelle8[[#This Row],[Menge kg P2O5]]/1000</f>
        <v>212.7420900000001</v>
      </c>
      <c r="M293" s="1">
        <f>Tabelle8[[#This Row],[Menge t Nges]]/Tabelle8[[#This Row],[Anzahl Lieferscheine]]</f>
        <v>0.39621175531914893</v>
      </c>
      <c r="N293" s="1">
        <f>Tabelle8[[#This Row],[Menge t P2O5]]/Tabelle8[[#This Row],[Anzahl Lieferscheine]]</f>
        <v>0.18860114361702138</v>
      </c>
    </row>
    <row r="294" spans="1:14" x14ac:dyDescent="0.2">
      <c r="A294" s="2" t="s">
        <v>27</v>
      </c>
      <c r="B294" s="2" t="s">
        <v>27</v>
      </c>
      <c r="C294" s="2" t="s">
        <v>6</v>
      </c>
      <c r="D294" s="2" t="s">
        <v>7</v>
      </c>
      <c r="E294" s="2" t="s">
        <v>9</v>
      </c>
      <c r="F294" s="2" t="s">
        <v>61</v>
      </c>
      <c r="G294" s="1">
        <v>161132.17000000004</v>
      </c>
      <c r="H294" s="1">
        <v>67039.250000000029</v>
      </c>
      <c r="I294" s="4">
        <v>716</v>
      </c>
      <c r="J294" s="2" t="s">
        <v>72</v>
      </c>
      <c r="K294" s="1">
        <f>Tabelle8[[#This Row],[Menge kg Nges]]/1000</f>
        <v>161.13217000000003</v>
      </c>
      <c r="L294" s="1">
        <f>Tabelle8[[#This Row],[Menge kg P2O5]]/1000</f>
        <v>67.039250000000024</v>
      </c>
      <c r="M294" s="1">
        <f>Tabelle8[[#This Row],[Menge t Nges]]/Tabelle8[[#This Row],[Anzahl Lieferscheine]]</f>
        <v>0.2250449301675978</v>
      </c>
      <c r="N294" s="1">
        <f>Tabelle8[[#This Row],[Menge t P2O5]]/Tabelle8[[#This Row],[Anzahl Lieferscheine]]</f>
        <v>9.3630237430167629E-2</v>
      </c>
    </row>
    <row r="295" spans="1:14" x14ac:dyDescent="0.2">
      <c r="A295" s="2" t="s">
        <v>27</v>
      </c>
      <c r="B295" s="2" t="s">
        <v>27</v>
      </c>
      <c r="C295" s="2" t="s">
        <v>6</v>
      </c>
      <c r="D295" s="2" t="s">
        <v>7</v>
      </c>
      <c r="E295" s="2" t="s">
        <v>10</v>
      </c>
      <c r="F295" s="2" t="s">
        <v>61</v>
      </c>
      <c r="G295" s="1">
        <v>17039.190000000002</v>
      </c>
      <c r="H295" s="1">
        <v>6913.5899999999992</v>
      </c>
      <c r="I295" s="4">
        <v>73</v>
      </c>
      <c r="J295" s="2" t="s">
        <v>72</v>
      </c>
      <c r="K295" s="1">
        <f>Tabelle8[[#This Row],[Menge kg Nges]]/1000</f>
        <v>17.039190000000001</v>
      </c>
      <c r="L295" s="1">
        <f>Tabelle8[[#This Row],[Menge kg P2O5]]/1000</f>
        <v>6.9135899999999992</v>
      </c>
      <c r="M295" s="1">
        <f>Tabelle8[[#This Row],[Menge t Nges]]/Tabelle8[[#This Row],[Anzahl Lieferscheine]]</f>
        <v>0.23341356164383564</v>
      </c>
      <c r="N295" s="1">
        <f>Tabelle8[[#This Row],[Menge t P2O5]]/Tabelle8[[#This Row],[Anzahl Lieferscheine]]</f>
        <v>9.4706712328767109E-2</v>
      </c>
    </row>
    <row r="296" spans="1:14" x14ac:dyDescent="0.2">
      <c r="A296" s="2" t="s">
        <v>27</v>
      </c>
      <c r="B296" s="2" t="s">
        <v>27</v>
      </c>
      <c r="C296" s="2" t="s">
        <v>6</v>
      </c>
      <c r="D296" s="2" t="s">
        <v>7</v>
      </c>
      <c r="E296" s="2" t="s">
        <v>11</v>
      </c>
      <c r="F296" s="2" t="s">
        <v>61</v>
      </c>
      <c r="G296" s="1">
        <v>122577.67000000004</v>
      </c>
      <c r="H296" s="1">
        <v>55925.569999999978</v>
      </c>
      <c r="I296" s="4">
        <v>502</v>
      </c>
      <c r="J296" s="2" t="s">
        <v>72</v>
      </c>
      <c r="K296" s="1">
        <f>Tabelle8[[#This Row],[Menge kg Nges]]/1000</f>
        <v>122.57767000000004</v>
      </c>
      <c r="L296" s="1">
        <f>Tabelle8[[#This Row],[Menge kg P2O5]]/1000</f>
        <v>55.925569999999979</v>
      </c>
      <c r="M296" s="1">
        <f>Tabelle8[[#This Row],[Menge t Nges]]/Tabelle8[[#This Row],[Anzahl Lieferscheine]]</f>
        <v>0.24417862549800806</v>
      </c>
      <c r="N296" s="1">
        <f>Tabelle8[[#This Row],[Menge t P2O5]]/Tabelle8[[#This Row],[Anzahl Lieferscheine]]</f>
        <v>0.1114055179282868</v>
      </c>
    </row>
    <row r="297" spans="1:14" x14ac:dyDescent="0.2">
      <c r="A297" s="2" t="s">
        <v>27</v>
      </c>
      <c r="B297" s="2" t="s">
        <v>27</v>
      </c>
      <c r="C297" s="2" t="s">
        <v>6</v>
      </c>
      <c r="D297" s="2" t="s">
        <v>7</v>
      </c>
      <c r="E297" s="2" t="s">
        <v>12</v>
      </c>
      <c r="F297" s="2" t="s">
        <v>61</v>
      </c>
      <c r="G297" s="1">
        <v>167383.71</v>
      </c>
      <c r="H297" s="1">
        <v>76774.780000000042</v>
      </c>
      <c r="I297" s="4">
        <v>589</v>
      </c>
      <c r="J297" s="2" t="s">
        <v>72</v>
      </c>
      <c r="K297" s="1">
        <f>Tabelle8[[#This Row],[Menge kg Nges]]/1000</f>
        <v>167.38370999999998</v>
      </c>
      <c r="L297" s="1">
        <f>Tabelle8[[#This Row],[Menge kg P2O5]]/1000</f>
        <v>76.77478000000005</v>
      </c>
      <c r="M297" s="1">
        <f>Tabelle8[[#This Row],[Menge t Nges]]/Tabelle8[[#This Row],[Anzahl Lieferscheine]]</f>
        <v>0.28418286926994901</v>
      </c>
      <c r="N297" s="1">
        <f>Tabelle8[[#This Row],[Menge t P2O5]]/Tabelle8[[#This Row],[Anzahl Lieferscheine]]</f>
        <v>0.13034767402376918</v>
      </c>
    </row>
    <row r="298" spans="1:14" x14ac:dyDescent="0.2">
      <c r="A298" s="2" t="s">
        <v>27</v>
      </c>
      <c r="B298" s="2" t="s">
        <v>27</v>
      </c>
      <c r="C298" s="2" t="s">
        <v>6</v>
      </c>
      <c r="D298" s="2" t="s">
        <v>7</v>
      </c>
      <c r="E298" s="2" t="s">
        <v>13</v>
      </c>
      <c r="F298" s="2" t="s">
        <v>61</v>
      </c>
      <c r="G298" s="1">
        <v>97917.02</v>
      </c>
      <c r="H298" s="1">
        <v>55987.569999999927</v>
      </c>
      <c r="I298" s="4">
        <v>514</v>
      </c>
      <c r="J298" s="2" t="s">
        <v>72</v>
      </c>
      <c r="K298" s="1">
        <f>Tabelle8[[#This Row],[Menge kg Nges]]/1000</f>
        <v>97.917020000000008</v>
      </c>
      <c r="L298" s="1">
        <f>Tabelle8[[#This Row],[Menge kg P2O5]]/1000</f>
        <v>55.987569999999927</v>
      </c>
      <c r="M298" s="1">
        <f>Tabelle8[[#This Row],[Menge t Nges]]/Tabelle8[[#This Row],[Anzahl Lieferscheine]]</f>
        <v>0.19050003891050585</v>
      </c>
      <c r="N298" s="1">
        <f>Tabelle8[[#This Row],[Menge t P2O5]]/Tabelle8[[#This Row],[Anzahl Lieferscheine]]</f>
        <v>0.10892523346303487</v>
      </c>
    </row>
    <row r="299" spans="1:14" x14ac:dyDescent="0.2">
      <c r="A299" s="2" t="s">
        <v>27</v>
      </c>
      <c r="B299" s="2" t="s">
        <v>27</v>
      </c>
      <c r="C299" s="2" t="s">
        <v>6</v>
      </c>
      <c r="D299" s="2" t="s">
        <v>7</v>
      </c>
      <c r="E299" s="2" t="s">
        <v>14</v>
      </c>
      <c r="F299" s="2" t="s">
        <v>61</v>
      </c>
      <c r="G299" s="1">
        <v>114545.0300000001</v>
      </c>
      <c r="H299" s="1">
        <v>61477.659999999996</v>
      </c>
      <c r="I299" s="4">
        <v>417</v>
      </c>
      <c r="J299" s="2" t="s">
        <v>72</v>
      </c>
      <c r="K299" s="1">
        <f>Tabelle8[[#This Row],[Menge kg Nges]]/1000</f>
        <v>114.5450300000001</v>
      </c>
      <c r="L299" s="1">
        <f>Tabelle8[[#This Row],[Menge kg P2O5]]/1000</f>
        <v>61.477659999999993</v>
      </c>
      <c r="M299" s="1">
        <f>Tabelle8[[#This Row],[Menge t Nges]]/Tabelle8[[#This Row],[Anzahl Lieferscheine]]</f>
        <v>0.27468832134292587</v>
      </c>
      <c r="N299" s="1">
        <f>Tabelle8[[#This Row],[Menge t P2O5]]/Tabelle8[[#This Row],[Anzahl Lieferscheine]]</f>
        <v>0.14742844124700238</v>
      </c>
    </row>
    <row r="300" spans="1:14" x14ac:dyDescent="0.2">
      <c r="A300" s="2" t="s">
        <v>27</v>
      </c>
      <c r="B300" s="2" t="s">
        <v>27</v>
      </c>
      <c r="C300" s="2" t="s">
        <v>6</v>
      </c>
      <c r="D300" s="2" t="s">
        <v>15</v>
      </c>
      <c r="E300" s="2" t="s">
        <v>8</v>
      </c>
      <c r="F300" s="2" t="s">
        <v>61</v>
      </c>
      <c r="G300" s="1">
        <v>655.04</v>
      </c>
      <c r="H300" s="1">
        <v>384.91999999999996</v>
      </c>
      <c r="I300" s="4">
        <v>6</v>
      </c>
      <c r="J300" s="2" t="s">
        <v>72</v>
      </c>
      <c r="K300" s="1">
        <f>Tabelle8[[#This Row],[Menge kg Nges]]/1000</f>
        <v>0.65503999999999996</v>
      </c>
      <c r="L300" s="1">
        <f>Tabelle8[[#This Row],[Menge kg P2O5]]/1000</f>
        <v>0.38491999999999998</v>
      </c>
      <c r="M300" s="1">
        <f>Tabelle8[[#This Row],[Menge t Nges]]/Tabelle8[[#This Row],[Anzahl Lieferscheine]]</f>
        <v>0.10917333333333333</v>
      </c>
      <c r="N300" s="1">
        <f>Tabelle8[[#This Row],[Menge t P2O5]]/Tabelle8[[#This Row],[Anzahl Lieferscheine]]</f>
        <v>6.4153333333333326E-2</v>
      </c>
    </row>
    <row r="301" spans="1:14" x14ac:dyDescent="0.2">
      <c r="A301" s="2" t="s">
        <v>27</v>
      </c>
      <c r="B301" s="2" t="s">
        <v>27</v>
      </c>
      <c r="C301" s="2" t="s">
        <v>6</v>
      </c>
      <c r="D301" s="2" t="s">
        <v>15</v>
      </c>
      <c r="E301" s="2" t="s">
        <v>17</v>
      </c>
      <c r="F301" s="2" t="s">
        <v>61</v>
      </c>
      <c r="G301" s="1">
        <v>2277.1400000000003</v>
      </c>
      <c r="H301" s="1">
        <v>1159.98</v>
      </c>
      <c r="I301" s="4">
        <v>10</v>
      </c>
      <c r="J301" s="2" t="s">
        <v>72</v>
      </c>
      <c r="K301" s="1">
        <f>Tabelle8[[#This Row],[Menge kg Nges]]/1000</f>
        <v>2.2771400000000002</v>
      </c>
      <c r="L301" s="1">
        <f>Tabelle8[[#This Row],[Menge kg P2O5]]/1000</f>
        <v>1.15998</v>
      </c>
      <c r="M301" s="1">
        <f>Tabelle8[[#This Row],[Menge t Nges]]/Tabelle8[[#This Row],[Anzahl Lieferscheine]]</f>
        <v>0.22771400000000003</v>
      </c>
      <c r="N301" s="1">
        <f>Tabelle8[[#This Row],[Menge t P2O5]]/Tabelle8[[#This Row],[Anzahl Lieferscheine]]</f>
        <v>0.115998</v>
      </c>
    </row>
    <row r="302" spans="1:14" x14ac:dyDescent="0.2">
      <c r="A302" s="2" t="s">
        <v>27</v>
      </c>
      <c r="B302" s="2" t="s">
        <v>27</v>
      </c>
      <c r="C302" s="2" t="s">
        <v>6</v>
      </c>
      <c r="D302" s="2" t="s">
        <v>15</v>
      </c>
      <c r="E302" s="2" t="s">
        <v>18</v>
      </c>
      <c r="F302" s="2" t="s">
        <v>61</v>
      </c>
      <c r="G302" s="1">
        <v>30723.329999999994</v>
      </c>
      <c r="H302" s="1">
        <v>23802.649999999998</v>
      </c>
      <c r="I302" s="4">
        <v>86</v>
      </c>
      <c r="J302" s="2" t="s">
        <v>72</v>
      </c>
      <c r="K302" s="1">
        <f>Tabelle8[[#This Row],[Menge kg Nges]]/1000</f>
        <v>30.723329999999994</v>
      </c>
      <c r="L302" s="1">
        <f>Tabelle8[[#This Row],[Menge kg P2O5]]/1000</f>
        <v>23.802649999999996</v>
      </c>
      <c r="M302" s="1">
        <f>Tabelle8[[#This Row],[Menge t Nges]]/Tabelle8[[#This Row],[Anzahl Lieferscheine]]</f>
        <v>0.3572480232558139</v>
      </c>
      <c r="N302" s="1">
        <f>Tabelle8[[#This Row],[Menge t P2O5]]/Tabelle8[[#This Row],[Anzahl Lieferscheine]]</f>
        <v>0.27677499999999994</v>
      </c>
    </row>
    <row r="303" spans="1:14" x14ac:dyDescent="0.2">
      <c r="A303" s="2" t="s">
        <v>27</v>
      </c>
      <c r="B303" s="2" t="s">
        <v>27</v>
      </c>
      <c r="C303" s="2" t="s">
        <v>6</v>
      </c>
      <c r="D303" s="2" t="s">
        <v>15</v>
      </c>
      <c r="E303" s="2" t="s">
        <v>19</v>
      </c>
      <c r="F303" s="2" t="s">
        <v>61</v>
      </c>
      <c r="G303" s="1">
        <v>15734.25</v>
      </c>
      <c r="H303" s="1">
        <v>17482.5</v>
      </c>
      <c r="I303" s="4">
        <v>33</v>
      </c>
      <c r="J303" s="2" t="s">
        <v>72</v>
      </c>
      <c r="K303" s="1">
        <f>Tabelle8[[#This Row],[Menge kg Nges]]/1000</f>
        <v>15.734249999999999</v>
      </c>
      <c r="L303" s="1">
        <f>Tabelle8[[#This Row],[Menge kg P2O5]]/1000</f>
        <v>17.482500000000002</v>
      </c>
      <c r="M303" s="1">
        <f>Tabelle8[[#This Row],[Menge t Nges]]/Tabelle8[[#This Row],[Anzahl Lieferscheine]]</f>
        <v>0.47679545454545452</v>
      </c>
      <c r="N303" s="1">
        <f>Tabelle8[[#This Row],[Menge t P2O5]]/Tabelle8[[#This Row],[Anzahl Lieferscheine]]</f>
        <v>0.52977272727272728</v>
      </c>
    </row>
    <row r="304" spans="1:14" x14ac:dyDescent="0.2">
      <c r="A304" s="2" t="s">
        <v>27</v>
      </c>
      <c r="B304" s="2" t="s">
        <v>27</v>
      </c>
      <c r="C304" s="2" t="s">
        <v>6</v>
      </c>
      <c r="D304" s="2" t="s">
        <v>15</v>
      </c>
      <c r="E304" s="2" t="s">
        <v>20</v>
      </c>
      <c r="F304" s="2" t="s">
        <v>61</v>
      </c>
      <c r="G304" s="1">
        <v>25808.720000000001</v>
      </c>
      <c r="H304" s="1">
        <v>15461.2</v>
      </c>
      <c r="I304" s="4">
        <v>184</v>
      </c>
      <c r="J304" s="2" t="s">
        <v>72</v>
      </c>
      <c r="K304" s="1">
        <f>Tabelle8[[#This Row],[Menge kg Nges]]/1000</f>
        <v>25.808720000000001</v>
      </c>
      <c r="L304" s="1">
        <f>Tabelle8[[#This Row],[Menge kg P2O5]]/1000</f>
        <v>15.461200000000002</v>
      </c>
      <c r="M304" s="1">
        <f>Tabelle8[[#This Row],[Menge t Nges]]/Tabelle8[[#This Row],[Anzahl Lieferscheine]]</f>
        <v>0.14026478260869565</v>
      </c>
      <c r="N304" s="1">
        <f>Tabelle8[[#This Row],[Menge t P2O5]]/Tabelle8[[#This Row],[Anzahl Lieferscheine]]</f>
        <v>8.4028260869565233E-2</v>
      </c>
    </row>
    <row r="305" spans="1:14" x14ac:dyDescent="0.2">
      <c r="A305" s="2" t="s">
        <v>27</v>
      </c>
      <c r="B305" s="2" t="s">
        <v>27</v>
      </c>
      <c r="C305" s="2" t="s">
        <v>6</v>
      </c>
      <c r="D305" s="2" t="s">
        <v>15</v>
      </c>
      <c r="E305" s="2" t="s">
        <v>21</v>
      </c>
      <c r="F305" s="2" t="s">
        <v>61</v>
      </c>
      <c r="G305" s="1">
        <v>53765.849999999991</v>
      </c>
      <c r="H305" s="1">
        <v>27262.09</v>
      </c>
      <c r="I305" s="4">
        <v>189</v>
      </c>
      <c r="J305" s="2" t="s">
        <v>72</v>
      </c>
      <c r="K305" s="1">
        <f>Tabelle8[[#This Row],[Menge kg Nges]]/1000</f>
        <v>53.765849999999993</v>
      </c>
      <c r="L305" s="1">
        <f>Tabelle8[[#This Row],[Menge kg P2O5]]/1000</f>
        <v>27.262090000000001</v>
      </c>
      <c r="M305" s="1">
        <f>Tabelle8[[#This Row],[Menge t Nges]]/Tabelle8[[#This Row],[Anzahl Lieferscheine]]</f>
        <v>0.2844753968253968</v>
      </c>
      <c r="N305" s="1">
        <f>Tabelle8[[#This Row],[Menge t P2O5]]/Tabelle8[[#This Row],[Anzahl Lieferscheine]]</f>
        <v>0.14424386243386245</v>
      </c>
    </row>
    <row r="306" spans="1:14" x14ac:dyDescent="0.2">
      <c r="A306" s="2" t="s">
        <v>27</v>
      </c>
      <c r="B306" s="2" t="s">
        <v>27</v>
      </c>
      <c r="C306" s="2" t="s">
        <v>6</v>
      </c>
      <c r="D306" s="2" t="s">
        <v>15</v>
      </c>
      <c r="E306" s="2" t="s">
        <v>9</v>
      </c>
      <c r="F306" s="2" t="s">
        <v>61</v>
      </c>
      <c r="G306" s="1">
        <v>39569.959999999985</v>
      </c>
      <c r="H306" s="1">
        <v>22471.249999999996</v>
      </c>
      <c r="I306" s="4">
        <v>182</v>
      </c>
      <c r="J306" s="2" t="s">
        <v>72</v>
      </c>
      <c r="K306" s="1">
        <f>Tabelle8[[#This Row],[Menge kg Nges]]/1000</f>
        <v>39.569959999999988</v>
      </c>
      <c r="L306" s="1">
        <f>Tabelle8[[#This Row],[Menge kg P2O5]]/1000</f>
        <v>22.471249999999998</v>
      </c>
      <c r="M306" s="1">
        <f>Tabelle8[[#This Row],[Menge t Nges]]/Tabelle8[[#This Row],[Anzahl Lieferscheine]]</f>
        <v>0.21741736263736258</v>
      </c>
      <c r="N306" s="1">
        <f>Tabelle8[[#This Row],[Menge t P2O5]]/Tabelle8[[#This Row],[Anzahl Lieferscheine]]</f>
        <v>0.12346840659340658</v>
      </c>
    </row>
    <row r="307" spans="1:14" x14ac:dyDescent="0.2">
      <c r="A307" s="2" t="s">
        <v>27</v>
      </c>
      <c r="B307" s="2" t="s">
        <v>27</v>
      </c>
      <c r="C307" s="2" t="s">
        <v>6</v>
      </c>
      <c r="D307" s="2" t="s">
        <v>15</v>
      </c>
      <c r="E307" s="2" t="s">
        <v>10</v>
      </c>
      <c r="F307" s="2" t="s">
        <v>61</v>
      </c>
      <c r="G307" s="1">
        <v>21821.129999999997</v>
      </c>
      <c r="H307" s="1">
        <v>9592.5299999999988</v>
      </c>
      <c r="I307" s="4">
        <v>69</v>
      </c>
      <c r="J307" s="2" t="s">
        <v>72</v>
      </c>
      <c r="K307" s="1">
        <f>Tabelle8[[#This Row],[Menge kg Nges]]/1000</f>
        <v>21.821129999999997</v>
      </c>
      <c r="L307" s="1">
        <f>Tabelle8[[#This Row],[Menge kg P2O5]]/1000</f>
        <v>9.5925299999999982</v>
      </c>
      <c r="M307" s="1">
        <f>Tabelle8[[#This Row],[Menge t Nges]]/Tabelle8[[#This Row],[Anzahl Lieferscheine]]</f>
        <v>0.31624826086956515</v>
      </c>
      <c r="N307" s="1">
        <f>Tabelle8[[#This Row],[Menge t P2O5]]/Tabelle8[[#This Row],[Anzahl Lieferscheine]]</f>
        <v>0.13902217391304345</v>
      </c>
    </row>
    <row r="308" spans="1:14" x14ac:dyDescent="0.2">
      <c r="A308" s="2" t="s">
        <v>27</v>
      </c>
      <c r="B308" s="2" t="s">
        <v>27</v>
      </c>
      <c r="C308" s="2" t="s">
        <v>6</v>
      </c>
      <c r="D308" s="2" t="s">
        <v>15</v>
      </c>
      <c r="E308" s="2" t="s">
        <v>23</v>
      </c>
      <c r="F308" s="2" t="s">
        <v>61</v>
      </c>
      <c r="G308" s="1">
        <v>2596.16</v>
      </c>
      <c r="H308" s="1">
        <v>1182.19</v>
      </c>
      <c r="I308" s="4">
        <v>10</v>
      </c>
      <c r="J308" s="2" t="s">
        <v>72</v>
      </c>
      <c r="K308" s="1">
        <f>Tabelle8[[#This Row],[Menge kg Nges]]/1000</f>
        <v>2.5961599999999998</v>
      </c>
      <c r="L308" s="1">
        <f>Tabelle8[[#This Row],[Menge kg P2O5]]/1000</f>
        <v>1.1821900000000001</v>
      </c>
      <c r="M308" s="1">
        <f>Tabelle8[[#This Row],[Menge t Nges]]/Tabelle8[[#This Row],[Anzahl Lieferscheine]]</f>
        <v>0.25961599999999996</v>
      </c>
      <c r="N308" s="1">
        <f>Tabelle8[[#This Row],[Menge t P2O5]]/Tabelle8[[#This Row],[Anzahl Lieferscheine]]</f>
        <v>0.118219</v>
      </c>
    </row>
    <row r="309" spans="1:14" x14ac:dyDescent="0.2">
      <c r="A309" s="2" t="s">
        <v>27</v>
      </c>
      <c r="B309" s="2" t="s">
        <v>27</v>
      </c>
      <c r="C309" s="2" t="s">
        <v>6</v>
      </c>
      <c r="D309" s="2" t="s">
        <v>15</v>
      </c>
      <c r="E309" s="2" t="s">
        <v>12</v>
      </c>
      <c r="F309" s="2" t="s">
        <v>61</v>
      </c>
      <c r="G309" s="1">
        <v>1981.98</v>
      </c>
      <c r="H309" s="1">
        <v>1778.7</v>
      </c>
      <c r="I309" s="4">
        <v>7</v>
      </c>
      <c r="J309" s="2" t="s">
        <v>72</v>
      </c>
      <c r="K309" s="1">
        <f>Tabelle8[[#This Row],[Menge kg Nges]]/1000</f>
        <v>1.9819800000000001</v>
      </c>
      <c r="L309" s="1">
        <f>Tabelle8[[#This Row],[Menge kg P2O5]]/1000</f>
        <v>1.7786999999999999</v>
      </c>
      <c r="M309" s="1">
        <f>Tabelle8[[#This Row],[Menge t Nges]]/Tabelle8[[#This Row],[Anzahl Lieferscheine]]</f>
        <v>0.28314</v>
      </c>
      <c r="N309" s="1">
        <f>Tabelle8[[#This Row],[Menge t P2O5]]/Tabelle8[[#This Row],[Anzahl Lieferscheine]]</f>
        <v>0.25409999999999999</v>
      </c>
    </row>
    <row r="310" spans="1:14" x14ac:dyDescent="0.2">
      <c r="A310" s="2" t="s">
        <v>27</v>
      </c>
      <c r="B310" s="2" t="s">
        <v>27</v>
      </c>
      <c r="C310" s="2" t="s">
        <v>6</v>
      </c>
      <c r="D310" s="2" t="s">
        <v>15</v>
      </c>
      <c r="E310" s="2" t="s">
        <v>13</v>
      </c>
      <c r="F310" s="2" t="s">
        <v>61</v>
      </c>
      <c r="G310" s="1">
        <v>1376.92</v>
      </c>
      <c r="H310" s="1">
        <v>1193.3999999999999</v>
      </c>
      <c r="I310" s="4">
        <v>7</v>
      </c>
      <c r="J310" s="2" t="s">
        <v>72</v>
      </c>
      <c r="K310" s="1">
        <f>Tabelle8[[#This Row],[Menge kg Nges]]/1000</f>
        <v>1.3769200000000001</v>
      </c>
      <c r="L310" s="1">
        <f>Tabelle8[[#This Row],[Menge kg P2O5]]/1000</f>
        <v>1.1933999999999998</v>
      </c>
      <c r="M310" s="1">
        <f>Tabelle8[[#This Row],[Menge t Nges]]/Tabelle8[[#This Row],[Anzahl Lieferscheine]]</f>
        <v>0.19670285714285715</v>
      </c>
      <c r="N310" s="1">
        <f>Tabelle8[[#This Row],[Menge t P2O5]]/Tabelle8[[#This Row],[Anzahl Lieferscheine]]</f>
        <v>0.17048571428571427</v>
      </c>
    </row>
    <row r="311" spans="1:14" x14ac:dyDescent="0.2">
      <c r="A311" s="2" t="s">
        <v>27</v>
      </c>
      <c r="B311" s="2" t="s">
        <v>27</v>
      </c>
      <c r="C311" s="2" t="s">
        <v>6</v>
      </c>
      <c r="D311" s="2" t="s">
        <v>15</v>
      </c>
      <c r="E311" s="2" t="s">
        <v>31</v>
      </c>
      <c r="F311" s="2" t="s">
        <v>61</v>
      </c>
      <c r="G311" s="1">
        <v>1316.1</v>
      </c>
      <c r="H311" s="1">
        <v>593.85</v>
      </c>
      <c r="I311" s="4">
        <v>10</v>
      </c>
      <c r="J311" s="2" t="s">
        <v>72</v>
      </c>
      <c r="K311" s="1">
        <f>Tabelle8[[#This Row],[Menge kg Nges]]/1000</f>
        <v>1.3160999999999998</v>
      </c>
      <c r="L311" s="1">
        <f>Tabelle8[[#This Row],[Menge kg P2O5]]/1000</f>
        <v>0.59384999999999999</v>
      </c>
      <c r="M311" s="1">
        <f>Tabelle8[[#This Row],[Menge t Nges]]/Tabelle8[[#This Row],[Anzahl Lieferscheine]]</f>
        <v>0.13160999999999998</v>
      </c>
      <c r="N311" s="1">
        <f>Tabelle8[[#This Row],[Menge t P2O5]]/Tabelle8[[#This Row],[Anzahl Lieferscheine]]</f>
        <v>5.9385E-2</v>
      </c>
    </row>
    <row r="312" spans="1:14" x14ac:dyDescent="0.2">
      <c r="A312" s="2" t="s">
        <v>27</v>
      </c>
      <c r="B312" s="2" t="s">
        <v>27</v>
      </c>
      <c r="C312" s="2" t="s">
        <v>25</v>
      </c>
      <c r="D312" s="2" t="s">
        <v>25</v>
      </c>
      <c r="E312" s="2" t="s">
        <v>26</v>
      </c>
      <c r="F312" s="2" t="s">
        <v>61</v>
      </c>
      <c r="G312" s="1">
        <v>364066.0499999997</v>
      </c>
      <c r="H312" s="1">
        <v>168727.96000000008</v>
      </c>
      <c r="I312" s="4">
        <v>708</v>
      </c>
      <c r="J312" s="2" t="s">
        <v>72</v>
      </c>
      <c r="K312" s="1">
        <f>Tabelle8[[#This Row],[Menge kg Nges]]/1000</f>
        <v>364.06604999999968</v>
      </c>
      <c r="L312" s="1">
        <f>Tabelle8[[#This Row],[Menge kg P2O5]]/1000</f>
        <v>168.72796000000008</v>
      </c>
      <c r="M312" s="1">
        <f>Tabelle8[[#This Row],[Menge t Nges]]/Tabelle8[[#This Row],[Anzahl Lieferscheine]]</f>
        <v>0.51421758474576229</v>
      </c>
      <c r="N312" s="1">
        <f>Tabelle8[[#This Row],[Menge t P2O5]]/Tabelle8[[#This Row],[Anzahl Lieferscheine]]</f>
        <v>0.23831632768361594</v>
      </c>
    </row>
    <row r="313" spans="1:14" x14ac:dyDescent="0.2">
      <c r="A313" s="2" t="s">
        <v>27</v>
      </c>
      <c r="B313" s="2" t="s">
        <v>27</v>
      </c>
      <c r="C313" s="2" t="s">
        <v>63</v>
      </c>
      <c r="D313" s="2" t="s">
        <v>63</v>
      </c>
      <c r="E313" s="2" t="s">
        <v>63</v>
      </c>
      <c r="F313" s="2" t="s">
        <v>61</v>
      </c>
      <c r="G313" s="1">
        <v>14030.750000000004</v>
      </c>
      <c r="H313" s="1">
        <v>11577.480000000001</v>
      </c>
      <c r="I313" s="4">
        <v>41</v>
      </c>
      <c r="J313" s="2" t="s">
        <v>72</v>
      </c>
      <c r="K313" s="1">
        <f>Tabelle8[[#This Row],[Menge kg Nges]]/1000</f>
        <v>14.030750000000003</v>
      </c>
      <c r="L313" s="1">
        <f>Tabelle8[[#This Row],[Menge kg P2O5]]/1000</f>
        <v>11.577480000000001</v>
      </c>
      <c r="M313" s="1">
        <f>Tabelle8[[#This Row],[Menge t Nges]]/Tabelle8[[#This Row],[Anzahl Lieferscheine]]</f>
        <v>0.3422134146341464</v>
      </c>
      <c r="N313" s="1">
        <f>Tabelle8[[#This Row],[Menge t P2O5]]/Tabelle8[[#This Row],[Anzahl Lieferscheine]]</f>
        <v>0.28237756097560979</v>
      </c>
    </row>
    <row r="314" spans="1:14" x14ac:dyDescent="0.2">
      <c r="A314" s="2" t="s">
        <v>27</v>
      </c>
      <c r="B314" s="2" t="s">
        <v>33</v>
      </c>
      <c r="C314" s="2" t="s">
        <v>6</v>
      </c>
      <c r="D314" s="2" t="s">
        <v>7</v>
      </c>
      <c r="E314" s="2" t="s">
        <v>8</v>
      </c>
      <c r="F314" s="2" t="s">
        <v>61</v>
      </c>
      <c r="G314" s="1">
        <v>1281.5999999999999</v>
      </c>
      <c r="H314" s="1">
        <v>603.6</v>
      </c>
      <c r="I314" s="4">
        <v>3</v>
      </c>
      <c r="J314" s="2" t="s">
        <v>72</v>
      </c>
      <c r="K314" s="1">
        <f>Tabelle8[[#This Row],[Menge kg Nges]]/1000</f>
        <v>1.2815999999999999</v>
      </c>
      <c r="L314" s="1">
        <f>Tabelle8[[#This Row],[Menge kg P2O5]]/1000</f>
        <v>0.60360000000000003</v>
      </c>
      <c r="M314" s="1">
        <f>Tabelle8[[#This Row],[Menge t Nges]]/Tabelle8[[#This Row],[Anzahl Lieferscheine]]</f>
        <v>0.42719999999999997</v>
      </c>
      <c r="N314" s="1">
        <f>Tabelle8[[#This Row],[Menge t P2O5]]/Tabelle8[[#This Row],[Anzahl Lieferscheine]]</f>
        <v>0.20120000000000002</v>
      </c>
    </row>
    <row r="315" spans="1:14" x14ac:dyDescent="0.2">
      <c r="A315" s="2" t="s">
        <v>27</v>
      </c>
      <c r="B315" s="2" t="s">
        <v>48</v>
      </c>
      <c r="C315" s="2" t="s">
        <v>25</v>
      </c>
      <c r="D315" s="2" t="s">
        <v>25</v>
      </c>
      <c r="E315" s="2" t="s">
        <v>26</v>
      </c>
      <c r="F315" s="2" t="s">
        <v>61</v>
      </c>
      <c r="G315" s="1">
        <v>131</v>
      </c>
      <c r="H315" s="1">
        <v>72.5</v>
      </c>
      <c r="I315" s="4">
        <v>1</v>
      </c>
      <c r="J315" s="2" t="s">
        <v>72</v>
      </c>
      <c r="K315" s="1">
        <f>Tabelle8[[#This Row],[Menge kg Nges]]/1000</f>
        <v>0.13100000000000001</v>
      </c>
      <c r="L315" s="1">
        <f>Tabelle8[[#This Row],[Menge kg P2O5]]/1000</f>
        <v>7.2499999999999995E-2</v>
      </c>
      <c r="M315" s="1">
        <f>Tabelle8[[#This Row],[Menge t Nges]]/Tabelle8[[#This Row],[Anzahl Lieferscheine]]</f>
        <v>0.13100000000000001</v>
      </c>
      <c r="N315" s="1">
        <f>Tabelle8[[#This Row],[Menge t P2O5]]/Tabelle8[[#This Row],[Anzahl Lieferscheine]]</f>
        <v>7.2499999999999995E-2</v>
      </c>
    </row>
    <row r="316" spans="1:14" x14ac:dyDescent="0.2">
      <c r="A316" s="2" t="s">
        <v>27</v>
      </c>
      <c r="B316" s="2" t="s">
        <v>46</v>
      </c>
      <c r="C316" s="2" t="s">
        <v>6</v>
      </c>
      <c r="D316" s="2" t="s">
        <v>7</v>
      </c>
      <c r="E316" s="2" t="s">
        <v>8</v>
      </c>
      <c r="F316" s="2" t="s">
        <v>61</v>
      </c>
      <c r="G316" s="1">
        <v>3358.4000000000005</v>
      </c>
      <c r="H316" s="1">
        <v>2102</v>
      </c>
      <c r="I316" s="4">
        <v>9</v>
      </c>
      <c r="J316" s="2" t="s">
        <v>72</v>
      </c>
      <c r="K316" s="1">
        <f>Tabelle8[[#This Row],[Menge kg Nges]]/1000</f>
        <v>3.3584000000000005</v>
      </c>
      <c r="L316" s="1">
        <f>Tabelle8[[#This Row],[Menge kg P2O5]]/1000</f>
        <v>2.1019999999999999</v>
      </c>
      <c r="M316" s="1">
        <f>Tabelle8[[#This Row],[Menge t Nges]]/Tabelle8[[#This Row],[Anzahl Lieferscheine]]</f>
        <v>0.37315555555555563</v>
      </c>
      <c r="N316" s="1">
        <f>Tabelle8[[#This Row],[Menge t P2O5]]/Tabelle8[[#This Row],[Anzahl Lieferscheine]]</f>
        <v>0.23355555555555554</v>
      </c>
    </row>
    <row r="317" spans="1:14" x14ac:dyDescent="0.2">
      <c r="A317" s="2" t="s">
        <v>27</v>
      </c>
      <c r="B317" s="2" t="s">
        <v>46</v>
      </c>
      <c r="C317" s="2" t="s">
        <v>6</v>
      </c>
      <c r="D317" s="2" t="s">
        <v>7</v>
      </c>
      <c r="E317" s="2" t="s">
        <v>9</v>
      </c>
      <c r="F317" s="2" t="s">
        <v>61</v>
      </c>
      <c r="G317" s="1">
        <v>1581.1</v>
      </c>
      <c r="H317" s="1">
        <v>652.20000000000005</v>
      </c>
      <c r="I317" s="4">
        <v>5</v>
      </c>
      <c r="J317" s="2" t="s">
        <v>72</v>
      </c>
      <c r="K317" s="1">
        <f>Tabelle8[[#This Row],[Menge kg Nges]]/1000</f>
        <v>1.5810999999999999</v>
      </c>
      <c r="L317" s="1">
        <f>Tabelle8[[#This Row],[Menge kg P2O5]]/1000</f>
        <v>0.6522</v>
      </c>
      <c r="M317" s="1">
        <f>Tabelle8[[#This Row],[Menge t Nges]]/Tabelle8[[#This Row],[Anzahl Lieferscheine]]</f>
        <v>0.31622</v>
      </c>
      <c r="N317" s="1">
        <f>Tabelle8[[#This Row],[Menge t P2O5]]/Tabelle8[[#This Row],[Anzahl Lieferscheine]]</f>
        <v>0.13044</v>
      </c>
    </row>
    <row r="318" spans="1:14" x14ac:dyDescent="0.2">
      <c r="A318" s="2" t="s">
        <v>27</v>
      </c>
      <c r="B318" s="2" t="s">
        <v>46</v>
      </c>
      <c r="C318" s="2" t="s">
        <v>6</v>
      </c>
      <c r="D318" s="2" t="s">
        <v>15</v>
      </c>
      <c r="E318" s="2" t="s">
        <v>19</v>
      </c>
      <c r="F318" s="2" t="s">
        <v>61</v>
      </c>
      <c r="G318" s="1">
        <v>783</v>
      </c>
      <c r="H318" s="1">
        <v>870</v>
      </c>
      <c r="I318" s="4">
        <v>3</v>
      </c>
      <c r="J318" s="2" t="s">
        <v>72</v>
      </c>
      <c r="K318" s="1">
        <f>Tabelle8[[#This Row],[Menge kg Nges]]/1000</f>
        <v>0.78300000000000003</v>
      </c>
      <c r="L318" s="1">
        <f>Tabelle8[[#This Row],[Menge kg P2O5]]/1000</f>
        <v>0.87</v>
      </c>
      <c r="M318" s="1">
        <f>Tabelle8[[#This Row],[Menge t Nges]]/Tabelle8[[#This Row],[Anzahl Lieferscheine]]</f>
        <v>0.26100000000000001</v>
      </c>
      <c r="N318" s="1">
        <f>Tabelle8[[#This Row],[Menge t P2O5]]/Tabelle8[[#This Row],[Anzahl Lieferscheine]]</f>
        <v>0.28999999999999998</v>
      </c>
    </row>
    <row r="319" spans="1:14" x14ac:dyDescent="0.2">
      <c r="A319" s="2" t="s">
        <v>27</v>
      </c>
      <c r="B319" s="2" t="s">
        <v>46</v>
      </c>
      <c r="C319" s="2" t="s">
        <v>6</v>
      </c>
      <c r="D319" s="2" t="s">
        <v>15</v>
      </c>
      <c r="E319" s="2" t="s">
        <v>21</v>
      </c>
      <c r="F319" s="2" t="s">
        <v>61</v>
      </c>
      <c r="G319" s="1">
        <v>768</v>
      </c>
      <c r="H319" s="1">
        <v>408</v>
      </c>
      <c r="I319" s="4">
        <v>2</v>
      </c>
      <c r="J319" s="2" t="s">
        <v>72</v>
      </c>
      <c r="K319" s="1">
        <f>Tabelle8[[#This Row],[Menge kg Nges]]/1000</f>
        <v>0.76800000000000002</v>
      </c>
      <c r="L319" s="1">
        <f>Tabelle8[[#This Row],[Menge kg P2O5]]/1000</f>
        <v>0.40799999999999997</v>
      </c>
      <c r="M319" s="1">
        <f>Tabelle8[[#This Row],[Menge t Nges]]/Tabelle8[[#This Row],[Anzahl Lieferscheine]]</f>
        <v>0.38400000000000001</v>
      </c>
      <c r="N319" s="1">
        <f>Tabelle8[[#This Row],[Menge t P2O5]]/Tabelle8[[#This Row],[Anzahl Lieferscheine]]</f>
        <v>0.20399999999999999</v>
      </c>
    </row>
    <row r="320" spans="1:14" x14ac:dyDescent="0.2">
      <c r="A320" s="2" t="s">
        <v>27</v>
      </c>
      <c r="B320" s="2" t="s">
        <v>46</v>
      </c>
      <c r="C320" s="2" t="s">
        <v>6</v>
      </c>
      <c r="D320" s="2" t="s">
        <v>15</v>
      </c>
      <c r="E320" s="2" t="s">
        <v>9</v>
      </c>
      <c r="F320" s="2" t="s">
        <v>61</v>
      </c>
      <c r="G320" s="1">
        <v>1196.8499999999999</v>
      </c>
      <c r="H320" s="1">
        <v>796.72</v>
      </c>
      <c r="I320" s="4">
        <v>2</v>
      </c>
      <c r="J320" s="2" t="s">
        <v>72</v>
      </c>
      <c r="K320" s="1">
        <f>Tabelle8[[#This Row],[Menge kg Nges]]/1000</f>
        <v>1.19685</v>
      </c>
      <c r="L320" s="1">
        <f>Tabelle8[[#This Row],[Menge kg P2O5]]/1000</f>
        <v>0.79671999999999998</v>
      </c>
      <c r="M320" s="1">
        <f>Tabelle8[[#This Row],[Menge t Nges]]/Tabelle8[[#This Row],[Anzahl Lieferscheine]]</f>
        <v>0.59842499999999998</v>
      </c>
      <c r="N320" s="1">
        <f>Tabelle8[[#This Row],[Menge t P2O5]]/Tabelle8[[#This Row],[Anzahl Lieferscheine]]</f>
        <v>0.39835999999999999</v>
      </c>
    </row>
    <row r="321" spans="1:14" x14ac:dyDescent="0.2">
      <c r="A321" s="2" t="s">
        <v>27</v>
      </c>
      <c r="B321" s="2" t="s">
        <v>46</v>
      </c>
      <c r="C321" s="2" t="s">
        <v>6</v>
      </c>
      <c r="D321" s="2" t="s">
        <v>15</v>
      </c>
      <c r="E321" s="2" t="s">
        <v>23</v>
      </c>
      <c r="F321" s="2" t="s">
        <v>61</v>
      </c>
      <c r="G321" s="1">
        <v>41</v>
      </c>
      <c r="H321" s="1">
        <v>18.5</v>
      </c>
      <c r="I321" s="4">
        <v>1</v>
      </c>
      <c r="J321" s="2" t="s">
        <v>72</v>
      </c>
      <c r="K321" s="1">
        <f>Tabelle8[[#This Row],[Menge kg Nges]]/1000</f>
        <v>4.1000000000000002E-2</v>
      </c>
      <c r="L321" s="1">
        <f>Tabelle8[[#This Row],[Menge kg P2O5]]/1000</f>
        <v>1.8499999999999999E-2</v>
      </c>
      <c r="M321" s="1">
        <f>Tabelle8[[#This Row],[Menge t Nges]]/Tabelle8[[#This Row],[Anzahl Lieferscheine]]</f>
        <v>4.1000000000000002E-2</v>
      </c>
      <c r="N321" s="1">
        <f>Tabelle8[[#This Row],[Menge t P2O5]]/Tabelle8[[#This Row],[Anzahl Lieferscheine]]</f>
        <v>1.8499999999999999E-2</v>
      </c>
    </row>
    <row r="322" spans="1:14" x14ac:dyDescent="0.2">
      <c r="A322" s="2" t="s">
        <v>27</v>
      </c>
      <c r="B322" s="2" t="s">
        <v>46</v>
      </c>
      <c r="C322" s="2" t="s">
        <v>25</v>
      </c>
      <c r="D322" s="2" t="s">
        <v>25</v>
      </c>
      <c r="E322" s="2" t="s">
        <v>26</v>
      </c>
      <c r="F322" s="2" t="s">
        <v>61</v>
      </c>
      <c r="G322" s="1">
        <v>488</v>
      </c>
      <c r="H322" s="1">
        <v>202</v>
      </c>
      <c r="I322" s="4">
        <v>1</v>
      </c>
      <c r="J322" s="2" t="s">
        <v>72</v>
      </c>
      <c r="K322" s="1">
        <f>Tabelle8[[#This Row],[Menge kg Nges]]/1000</f>
        <v>0.48799999999999999</v>
      </c>
      <c r="L322" s="1">
        <f>Tabelle8[[#This Row],[Menge kg P2O5]]/1000</f>
        <v>0.20200000000000001</v>
      </c>
      <c r="M322" s="1">
        <f>Tabelle8[[#This Row],[Menge t Nges]]/Tabelle8[[#This Row],[Anzahl Lieferscheine]]</f>
        <v>0.48799999999999999</v>
      </c>
      <c r="N322" s="1">
        <f>Tabelle8[[#This Row],[Menge t P2O5]]/Tabelle8[[#This Row],[Anzahl Lieferscheine]]</f>
        <v>0.20200000000000001</v>
      </c>
    </row>
    <row r="323" spans="1:14" x14ac:dyDescent="0.2">
      <c r="A323" s="2" t="s">
        <v>27</v>
      </c>
      <c r="B323" s="2" t="s">
        <v>34</v>
      </c>
      <c r="C323" s="2" t="s">
        <v>6</v>
      </c>
      <c r="D323" s="2" t="s">
        <v>7</v>
      </c>
      <c r="E323" s="2" t="s">
        <v>8</v>
      </c>
      <c r="F323" s="2" t="s">
        <v>61</v>
      </c>
      <c r="G323" s="1">
        <v>6626.12</v>
      </c>
      <c r="H323" s="1">
        <v>3184.55</v>
      </c>
      <c r="I323" s="4">
        <v>12</v>
      </c>
      <c r="J323" s="2" t="s">
        <v>72</v>
      </c>
      <c r="K323" s="1">
        <f>Tabelle8[[#This Row],[Menge kg Nges]]/1000</f>
        <v>6.6261200000000002</v>
      </c>
      <c r="L323" s="1">
        <f>Tabelle8[[#This Row],[Menge kg P2O5]]/1000</f>
        <v>3.1845500000000002</v>
      </c>
      <c r="M323" s="1">
        <f>Tabelle8[[#This Row],[Menge t Nges]]/Tabelle8[[#This Row],[Anzahl Lieferscheine]]</f>
        <v>0.55217666666666665</v>
      </c>
      <c r="N323" s="1">
        <f>Tabelle8[[#This Row],[Menge t P2O5]]/Tabelle8[[#This Row],[Anzahl Lieferscheine]]</f>
        <v>0.26537916666666667</v>
      </c>
    </row>
    <row r="324" spans="1:14" x14ac:dyDescent="0.2">
      <c r="A324" s="2" t="s">
        <v>27</v>
      </c>
      <c r="B324" s="2" t="s">
        <v>34</v>
      </c>
      <c r="C324" s="2" t="s">
        <v>6</v>
      </c>
      <c r="D324" s="2" t="s">
        <v>7</v>
      </c>
      <c r="E324" s="2" t="s">
        <v>10</v>
      </c>
      <c r="F324" s="2" t="s">
        <v>61</v>
      </c>
      <c r="G324" s="1">
        <v>990</v>
      </c>
      <c r="H324" s="1">
        <v>427.5</v>
      </c>
      <c r="I324" s="4">
        <v>1</v>
      </c>
      <c r="J324" s="2" t="s">
        <v>72</v>
      </c>
      <c r="K324" s="1">
        <f>Tabelle8[[#This Row],[Menge kg Nges]]/1000</f>
        <v>0.99</v>
      </c>
      <c r="L324" s="1">
        <f>Tabelle8[[#This Row],[Menge kg P2O5]]/1000</f>
        <v>0.42749999999999999</v>
      </c>
      <c r="M324" s="1">
        <f>Tabelle8[[#This Row],[Menge t Nges]]/Tabelle8[[#This Row],[Anzahl Lieferscheine]]</f>
        <v>0.99</v>
      </c>
      <c r="N324" s="1">
        <f>Tabelle8[[#This Row],[Menge t P2O5]]/Tabelle8[[#This Row],[Anzahl Lieferscheine]]</f>
        <v>0.42749999999999999</v>
      </c>
    </row>
    <row r="325" spans="1:14" x14ac:dyDescent="0.2">
      <c r="A325" s="2" t="s">
        <v>27</v>
      </c>
      <c r="B325" s="2" t="s">
        <v>34</v>
      </c>
      <c r="C325" s="2" t="s">
        <v>6</v>
      </c>
      <c r="D325" s="2" t="s">
        <v>7</v>
      </c>
      <c r="E325" s="2" t="s">
        <v>12</v>
      </c>
      <c r="F325" s="2" t="s">
        <v>61</v>
      </c>
      <c r="G325" s="1">
        <v>547.79999999999995</v>
      </c>
      <c r="H325" s="1">
        <v>248.04</v>
      </c>
      <c r="I325" s="4">
        <v>4</v>
      </c>
      <c r="J325" s="2" t="s">
        <v>72</v>
      </c>
      <c r="K325" s="1">
        <f>Tabelle8[[#This Row],[Menge kg Nges]]/1000</f>
        <v>0.54779999999999995</v>
      </c>
      <c r="L325" s="1">
        <f>Tabelle8[[#This Row],[Menge kg P2O5]]/1000</f>
        <v>0.24803999999999998</v>
      </c>
      <c r="M325" s="1">
        <f>Tabelle8[[#This Row],[Menge t Nges]]/Tabelle8[[#This Row],[Anzahl Lieferscheine]]</f>
        <v>0.13694999999999999</v>
      </c>
      <c r="N325" s="1">
        <f>Tabelle8[[#This Row],[Menge t P2O5]]/Tabelle8[[#This Row],[Anzahl Lieferscheine]]</f>
        <v>6.2009999999999996E-2</v>
      </c>
    </row>
    <row r="326" spans="1:14" x14ac:dyDescent="0.2">
      <c r="A326" s="2" t="s">
        <v>27</v>
      </c>
      <c r="B326" s="2" t="s">
        <v>34</v>
      </c>
      <c r="C326" s="2" t="s">
        <v>6</v>
      </c>
      <c r="D326" s="2" t="s">
        <v>7</v>
      </c>
      <c r="E326" s="2" t="s">
        <v>13</v>
      </c>
      <c r="F326" s="2" t="s">
        <v>61</v>
      </c>
      <c r="G326" s="1">
        <v>4524.3999999999996</v>
      </c>
      <c r="H326" s="1">
        <v>2359.6</v>
      </c>
      <c r="I326" s="4">
        <v>11</v>
      </c>
      <c r="J326" s="2" t="s">
        <v>72</v>
      </c>
      <c r="K326" s="1">
        <f>Tabelle8[[#This Row],[Menge kg Nges]]/1000</f>
        <v>4.5244</v>
      </c>
      <c r="L326" s="1">
        <f>Tabelle8[[#This Row],[Menge kg P2O5]]/1000</f>
        <v>2.3595999999999999</v>
      </c>
      <c r="M326" s="1">
        <f>Tabelle8[[#This Row],[Menge t Nges]]/Tabelle8[[#This Row],[Anzahl Lieferscheine]]</f>
        <v>0.4113090909090909</v>
      </c>
      <c r="N326" s="1">
        <f>Tabelle8[[#This Row],[Menge t P2O5]]/Tabelle8[[#This Row],[Anzahl Lieferscheine]]</f>
        <v>0.2145090909090909</v>
      </c>
    </row>
    <row r="327" spans="1:14" x14ac:dyDescent="0.2">
      <c r="A327" s="2" t="s">
        <v>27</v>
      </c>
      <c r="B327" s="2" t="s">
        <v>34</v>
      </c>
      <c r="C327" s="2" t="s">
        <v>6</v>
      </c>
      <c r="D327" s="2" t="s">
        <v>7</v>
      </c>
      <c r="E327" s="2" t="s">
        <v>14</v>
      </c>
      <c r="F327" s="2" t="s">
        <v>61</v>
      </c>
      <c r="G327" s="1">
        <v>179.89</v>
      </c>
      <c r="H327" s="1">
        <v>84.65</v>
      </c>
      <c r="I327" s="4">
        <v>1</v>
      </c>
      <c r="J327" s="2" t="s">
        <v>72</v>
      </c>
      <c r="K327" s="1">
        <f>Tabelle8[[#This Row],[Menge kg Nges]]/1000</f>
        <v>0.17988999999999999</v>
      </c>
      <c r="L327" s="1">
        <f>Tabelle8[[#This Row],[Menge kg P2O5]]/1000</f>
        <v>8.4650000000000003E-2</v>
      </c>
      <c r="M327" s="1">
        <f>Tabelle8[[#This Row],[Menge t Nges]]/Tabelle8[[#This Row],[Anzahl Lieferscheine]]</f>
        <v>0.17988999999999999</v>
      </c>
      <c r="N327" s="1">
        <f>Tabelle8[[#This Row],[Menge t P2O5]]/Tabelle8[[#This Row],[Anzahl Lieferscheine]]</f>
        <v>8.4650000000000003E-2</v>
      </c>
    </row>
    <row r="328" spans="1:14" x14ac:dyDescent="0.2">
      <c r="A328" s="2" t="s">
        <v>27</v>
      </c>
      <c r="B328" s="2" t="s">
        <v>34</v>
      </c>
      <c r="C328" s="2" t="s">
        <v>6</v>
      </c>
      <c r="D328" s="2" t="s">
        <v>15</v>
      </c>
      <c r="E328" s="2" t="s">
        <v>17</v>
      </c>
      <c r="F328" s="2" t="s">
        <v>61</v>
      </c>
      <c r="G328" s="1">
        <v>2451</v>
      </c>
      <c r="H328" s="1">
        <v>1225.5</v>
      </c>
      <c r="I328" s="4">
        <v>15</v>
      </c>
      <c r="J328" s="2" t="s">
        <v>72</v>
      </c>
      <c r="K328" s="1">
        <f>Tabelle8[[#This Row],[Menge kg Nges]]/1000</f>
        <v>2.4510000000000001</v>
      </c>
      <c r="L328" s="1">
        <f>Tabelle8[[#This Row],[Menge kg P2O5]]/1000</f>
        <v>1.2255</v>
      </c>
      <c r="M328" s="1">
        <f>Tabelle8[[#This Row],[Menge t Nges]]/Tabelle8[[#This Row],[Anzahl Lieferscheine]]</f>
        <v>0.16340000000000002</v>
      </c>
      <c r="N328" s="1">
        <f>Tabelle8[[#This Row],[Menge t P2O5]]/Tabelle8[[#This Row],[Anzahl Lieferscheine]]</f>
        <v>8.1700000000000009E-2</v>
      </c>
    </row>
    <row r="329" spans="1:14" x14ac:dyDescent="0.2">
      <c r="A329" s="2" t="s">
        <v>27</v>
      </c>
      <c r="B329" s="2" t="s">
        <v>34</v>
      </c>
      <c r="C329" s="2" t="s">
        <v>6</v>
      </c>
      <c r="D329" s="2" t="s">
        <v>15</v>
      </c>
      <c r="E329" s="2" t="s">
        <v>18</v>
      </c>
      <c r="F329" s="2" t="s">
        <v>61</v>
      </c>
      <c r="G329" s="1">
        <v>369.6</v>
      </c>
      <c r="H329" s="1">
        <v>299.2</v>
      </c>
      <c r="I329" s="4">
        <v>1</v>
      </c>
      <c r="J329" s="2" t="s">
        <v>72</v>
      </c>
      <c r="K329" s="1">
        <f>Tabelle8[[#This Row],[Menge kg Nges]]/1000</f>
        <v>0.36960000000000004</v>
      </c>
      <c r="L329" s="1">
        <f>Tabelle8[[#This Row],[Menge kg P2O5]]/1000</f>
        <v>0.29919999999999997</v>
      </c>
      <c r="M329" s="1">
        <f>Tabelle8[[#This Row],[Menge t Nges]]/Tabelle8[[#This Row],[Anzahl Lieferscheine]]</f>
        <v>0.36960000000000004</v>
      </c>
      <c r="N329" s="1">
        <f>Tabelle8[[#This Row],[Menge t P2O5]]/Tabelle8[[#This Row],[Anzahl Lieferscheine]]</f>
        <v>0.29919999999999997</v>
      </c>
    </row>
    <row r="330" spans="1:14" x14ac:dyDescent="0.2">
      <c r="A330" s="2" t="s">
        <v>27</v>
      </c>
      <c r="B330" s="2" t="s">
        <v>34</v>
      </c>
      <c r="C330" s="2" t="s">
        <v>6</v>
      </c>
      <c r="D330" s="2" t="s">
        <v>15</v>
      </c>
      <c r="E330" s="2" t="s">
        <v>20</v>
      </c>
      <c r="F330" s="2" t="s">
        <v>61</v>
      </c>
      <c r="G330" s="1">
        <v>1320</v>
      </c>
      <c r="H330" s="1">
        <v>750</v>
      </c>
      <c r="I330" s="4">
        <v>15</v>
      </c>
      <c r="J330" s="2" t="s">
        <v>72</v>
      </c>
      <c r="K330" s="1">
        <f>Tabelle8[[#This Row],[Menge kg Nges]]/1000</f>
        <v>1.32</v>
      </c>
      <c r="L330" s="1">
        <f>Tabelle8[[#This Row],[Menge kg P2O5]]/1000</f>
        <v>0.75</v>
      </c>
      <c r="M330" s="1">
        <f>Tabelle8[[#This Row],[Menge t Nges]]/Tabelle8[[#This Row],[Anzahl Lieferscheine]]</f>
        <v>8.8000000000000009E-2</v>
      </c>
      <c r="N330" s="1">
        <f>Tabelle8[[#This Row],[Menge t P2O5]]/Tabelle8[[#This Row],[Anzahl Lieferscheine]]</f>
        <v>0.05</v>
      </c>
    </row>
    <row r="331" spans="1:14" x14ac:dyDescent="0.2">
      <c r="A331" s="2" t="s">
        <v>27</v>
      </c>
      <c r="B331" s="2" t="s">
        <v>34</v>
      </c>
      <c r="C331" s="2" t="s">
        <v>25</v>
      </c>
      <c r="D331" s="2" t="s">
        <v>25</v>
      </c>
      <c r="E331" s="2" t="s">
        <v>26</v>
      </c>
      <c r="F331" s="2" t="s">
        <v>61</v>
      </c>
      <c r="G331" s="1">
        <v>1455.5</v>
      </c>
      <c r="H331" s="1">
        <v>574</v>
      </c>
      <c r="I331" s="4">
        <v>1</v>
      </c>
      <c r="J331" s="2" t="s">
        <v>72</v>
      </c>
      <c r="K331" s="1">
        <f>Tabelle8[[#This Row],[Menge kg Nges]]/1000</f>
        <v>1.4555</v>
      </c>
      <c r="L331" s="1">
        <f>Tabelle8[[#This Row],[Menge kg P2O5]]/1000</f>
        <v>0.57399999999999995</v>
      </c>
      <c r="M331" s="1">
        <f>Tabelle8[[#This Row],[Menge t Nges]]/Tabelle8[[#This Row],[Anzahl Lieferscheine]]</f>
        <v>1.4555</v>
      </c>
      <c r="N331" s="1">
        <f>Tabelle8[[#This Row],[Menge t P2O5]]/Tabelle8[[#This Row],[Anzahl Lieferscheine]]</f>
        <v>0.57399999999999995</v>
      </c>
    </row>
    <row r="332" spans="1:14" x14ac:dyDescent="0.2">
      <c r="A332" s="2" t="s">
        <v>27</v>
      </c>
      <c r="B332" s="2" t="s">
        <v>34</v>
      </c>
      <c r="C332" s="2" t="s">
        <v>63</v>
      </c>
      <c r="D332" s="2" t="s">
        <v>63</v>
      </c>
      <c r="E332" s="2" t="s">
        <v>63</v>
      </c>
      <c r="F332" s="2" t="s">
        <v>61</v>
      </c>
      <c r="G332" s="1">
        <v>371.25</v>
      </c>
      <c r="H332" s="1">
        <v>349.79999999999995</v>
      </c>
      <c r="I332" s="4">
        <v>2</v>
      </c>
      <c r="J332" s="2" t="s">
        <v>72</v>
      </c>
      <c r="K332" s="1">
        <f>Tabelle8[[#This Row],[Menge kg Nges]]/1000</f>
        <v>0.37125000000000002</v>
      </c>
      <c r="L332" s="1">
        <f>Tabelle8[[#This Row],[Menge kg P2O5]]/1000</f>
        <v>0.34979999999999994</v>
      </c>
      <c r="M332" s="1">
        <f>Tabelle8[[#This Row],[Menge t Nges]]/Tabelle8[[#This Row],[Anzahl Lieferscheine]]</f>
        <v>0.18562500000000001</v>
      </c>
      <c r="N332" s="1">
        <f>Tabelle8[[#This Row],[Menge t P2O5]]/Tabelle8[[#This Row],[Anzahl Lieferscheine]]</f>
        <v>0.17489999999999997</v>
      </c>
    </row>
    <row r="333" spans="1:14" x14ac:dyDescent="0.2">
      <c r="A333" s="2" t="s">
        <v>27</v>
      </c>
      <c r="B333" s="2" t="s">
        <v>45</v>
      </c>
      <c r="C333" s="2" t="s">
        <v>6</v>
      </c>
      <c r="D333" s="2" t="s">
        <v>7</v>
      </c>
      <c r="E333" s="2" t="s">
        <v>9</v>
      </c>
      <c r="F333" s="2" t="s">
        <v>61</v>
      </c>
      <c r="G333" s="1">
        <v>2035.8</v>
      </c>
      <c r="H333" s="1">
        <v>887.4</v>
      </c>
      <c r="I333" s="4">
        <v>2</v>
      </c>
      <c r="J333" s="2" t="s">
        <v>72</v>
      </c>
      <c r="K333" s="1">
        <f>Tabelle8[[#This Row],[Menge kg Nges]]/1000</f>
        <v>2.0358000000000001</v>
      </c>
      <c r="L333" s="1">
        <f>Tabelle8[[#This Row],[Menge kg P2O5]]/1000</f>
        <v>0.88739999999999997</v>
      </c>
      <c r="M333" s="1">
        <f>Tabelle8[[#This Row],[Menge t Nges]]/Tabelle8[[#This Row],[Anzahl Lieferscheine]]</f>
        <v>1.0179</v>
      </c>
      <c r="N333" s="1">
        <f>Tabelle8[[#This Row],[Menge t P2O5]]/Tabelle8[[#This Row],[Anzahl Lieferscheine]]</f>
        <v>0.44369999999999998</v>
      </c>
    </row>
    <row r="334" spans="1:14" x14ac:dyDescent="0.2">
      <c r="A334" s="2" t="s">
        <v>27</v>
      </c>
      <c r="B334" s="2" t="s">
        <v>45</v>
      </c>
      <c r="C334" s="2" t="s">
        <v>6</v>
      </c>
      <c r="D334" s="2" t="s">
        <v>15</v>
      </c>
      <c r="E334" s="2" t="s">
        <v>18</v>
      </c>
      <c r="F334" s="2" t="s">
        <v>61</v>
      </c>
      <c r="G334" s="1">
        <v>257.94</v>
      </c>
      <c r="H334" s="1">
        <v>199.62</v>
      </c>
      <c r="I334" s="4">
        <v>1</v>
      </c>
      <c r="J334" s="2" t="s">
        <v>72</v>
      </c>
      <c r="K334" s="1">
        <f>Tabelle8[[#This Row],[Menge kg Nges]]/1000</f>
        <v>0.25794</v>
      </c>
      <c r="L334" s="1">
        <f>Tabelle8[[#This Row],[Menge kg P2O5]]/1000</f>
        <v>0.19961999999999999</v>
      </c>
      <c r="M334" s="1">
        <f>Tabelle8[[#This Row],[Menge t Nges]]/Tabelle8[[#This Row],[Anzahl Lieferscheine]]</f>
        <v>0.25794</v>
      </c>
      <c r="N334" s="1">
        <f>Tabelle8[[#This Row],[Menge t P2O5]]/Tabelle8[[#This Row],[Anzahl Lieferscheine]]</f>
        <v>0.19961999999999999</v>
      </c>
    </row>
    <row r="335" spans="1:14" x14ac:dyDescent="0.2">
      <c r="A335" s="2" t="s">
        <v>27</v>
      </c>
      <c r="B335" s="2" t="s">
        <v>45</v>
      </c>
      <c r="C335" s="2" t="s">
        <v>6</v>
      </c>
      <c r="D335" s="2" t="s">
        <v>15</v>
      </c>
      <c r="E335" s="2" t="s">
        <v>20</v>
      </c>
      <c r="F335" s="2" t="s">
        <v>61</v>
      </c>
      <c r="G335" s="1">
        <v>804.32</v>
      </c>
      <c r="H335" s="1">
        <v>457</v>
      </c>
      <c r="I335" s="4">
        <v>2</v>
      </c>
      <c r="J335" s="2" t="s">
        <v>72</v>
      </c>
      <c r="K335" s="1">
        <f>Tabelle8[[#This Row],[Menge kg Nges]]/1000</f>
        <v>0.80432000000000003</v>
      </c>
      <c r="L335" s="1">
        <f>Tabelle8[[#This Row],[Menge kg P2O5]]/1000</f>
        <v>0.45700000000000002</v>
      </c>
      <c r="M335" s="1">
        <f>Tabelle8[[#This Row],[Menge t Nges]]/Tabelle8[[#This Row],[Anzahl Lieferscheine]]</f>
        <v>0.40216000000000002</v>
      </c>
      <c r="N335" s="1">
        <f>Tabelle8[[#This Row],[Menge t P2O5]]/Tabelle8[[#This Row],[Anzahl Lieferscheine]]</f>
        <v>0.22850000000000001</v>
      </c>
    </row>
    <row r="336" spans="1:14" x14ac:dyDescent="0.2">
      <c r="A336" s="2" t="s">
        <v>27</v>
      </c>
      <c r="B336" s="2" t="s">
        <v>45</v>
      </c>
      <c r="C336" s="2" t="s">
        <v>6</v>
      </c>
      <c r="D336" s="2" t="s">
        <v>15</v>
      </c>
      <c r="E336" s="2" t="s">
        <v>9</v>
      </c>
      <c r="F336" s="2" t="s">
        <v>61</v>
      </c>
      <c r="G336" s="1">
        <v>423.2</v>
      </c>
      <c r="H336" s="1">
        <v>189.75</v>
      </c>
      <c r="I336" s="4">
        <v>2</v>
      </c>
      <c r="J336" s="2" t="s">
        <v>72</v>
      </c>
      <c r="K336" s="1">
        <f>Tabelle8[[#This Row],[Menge kg Nges]]/1000</f>
        <v>0.42319999999999997</v>
      </c>
      <c r="L336" s="1">
        <f>Tabelle8[[#This Row],[Menge kg P2O5]]/1000</f>
        <v>0.18975</v>
      </c>
      <c r="M336" s="1">
        <f>Tabelle8[[#This Row],[Menge t Nges]]/Tabelle8[[#This Row],[Anzahl Lieferscheine]]</f>
        <v>0.21159999999999998</v>
      </c>
      <c r="N336" s="1">
        <f>Tabelle8[[#This Row],[Menge t P2O5]]/Tabelle8[[#This Row],[Anzahl Lieferscheine]]</f>
        <v>9.4875000000000001E-2</v>
      </c>
    </row>
    <row r="337" spans="1:14" x14ac:dyDescent="0.2">
      <c r="A337" s="2" t="s">
        <v>27</v>
      </c>
      <c r="B337" s="2" t="s">
        <v>37</v>
      </c>
      <c r="C337" s="2" t="s">
        <v>6</v>
      </c>
      <c r="D337" s="2" t="s">
        <v>7</v>
      </c>
      <c r="E337" s="2" t="s">
        <v>10</v>
      </c>
      <c r="F337" s="2" t="s">
        <v>61</v>
      </c>
      <c r="G337" s="1">
        <v>1225.3999999999999</v>
      </c>
      <c r="H337" s="1">
        <v>501.30000000000007</v>
      </c>
      <c r="I337" s="4">
        <v>23</v>
      </c>
      <c r="J337" s="2" t="s">
        <v>72</v>
      </c>
      <c r="K337" s="1">
        <f>Tabelle8[[#This Row],[Menge kg Nges]]/1000</f>
        <v>1.2253999999999998</v>
      </c>
      <c r="L337" s="1">
        <f>Tabelle8[[#This Row],[Menge kg P2O5]]/1000</f>
        <v>0.50130000000000008</v>
      </c>
      <c r="M337" s="1">
        <f>Tabelle8[[#This Row],[Menge t Nges]]/Tabelle8[[#This Row],[Anzahl Lieferscheine]]</f>
        <v>5.3278260869565212E-2</v>
      </c>
      <c r="N337" s="1">
        <f>Tabelle8[[#This Row],[Menge t P2O5]]/Tabelle8[[#This Row],[Anzahl Lieferscheine]]</f>
        <v>2.1795652173913046E-2</v>
      </c>
    </row>
    <row r="338" spans="1:14" x14ac:dyDescent="0.2">
      <c r="A338" s="2" t="s">
        <v>27</v>
      </c>
      <c r="B338" s="2" t="s">
        <v>37</v>
      </c>
      <c r="C338" s="2" t="s">
        <v>6</v>
      </c>
      <c r="D338" s="2" t="s">
        <v>15</v>
      </c>
      <c r="E338" s="2" t="s">
        <v>10</v>
      </c>
      <c r="F338" s="2" t="s">
        <v>61</v>
      </c>
      <c r="G338" s="1">
        <v>36</v>
      </c>
      <c r="H338" s="1">
        <v>24</v>
      </c>
      <c r="I338" s="4">
        <v>1</v>
      </c>
      <c r="J338" s="2" t="s">
        <v>72</v>
      </c>
      <c r="K338" s="1">
        <f>Tabelle8[[#This Row],[Menge kg Nges]]/1000</f>
        <v>3.5999999999999997E-2</v>
      </c>
      <c r="L338" s="1">
        <f>Tabelle8[[#This Row],[Menge kg P2O5]]/1000</f>
        <v>2.4E-2</v>
      </c>
      <c r="M338" s="1">
        <f>Tabelle8[[#This Row],[Menge t Nges]]/Tabelle8[[#This Row],[Anzahl Lieferscheine]]</f>
        <v>3.5999999999999997E-2</v>
      </c>
      <c r="N338" s="1">
        <f>Tabelle8[[#This Row],[Menge t P2O5]]/Tabelle8[[#This Row],[Anzahl Lieferscheine]]</f>
        <v>2.4E-2</v>
      </c>
    </row>
    <row r="339" spans="1:14" x14ac:dyDescent="0.2">
      <c r="A339" s="2" t="s">
        <v>27</v>
      </c>
      <c r="B339" s="2" t="s">
        <v>40</v>
      </c>
      <c r="C339" s="2" t="s">
        <v>6</v>
      </c>
      <c r="D339" s="2" t="s">
        <v>7</v>
      </c>
      <c r="E339" s="2" t="s">
        <v>10</v>
      </c>
      <c r="F339" s="2" t="s">
        <v>61</v>
      </c>
      <c r="G339" s="1">
        <v>110</v>
      </c>
      <c r="H339" s="1">
        <v>45</v>
      </c>
      <c r="I339" s="4">
        <v>1</v>
      </c>
      <c r="J339" s="2" t="s">
        <v>72</v>
      </c>
      <c r="K339" s="1">
        <f>Tabelle8[[#This Row],[Menge kg Nges]]/1000</f>
        <v>0.11</v>
      </c>
      <c r="L339" s="1">
        <f>Tabelle8[[#This Row],[Menge kg P2O5]]/1000</f>
        <v>4.4999999999999998E-2</v>
      </c>
      <c r="M339" s="1">
        <f>Tabelle8[[#This Row],[Menge t Nges]]/Tabelle8[[#This Row],[Anzahl Lieferscheine]]</f>
        <v>0.11</v>
      </c>
      <c r="N339" s="1">
        <f>Tabelle8[[#This Row],[Menge t P2O5]]/Tabelle8[[#This Row],[Anzahl Lieferscheine]]</f>
        <v>4.4999999999999998E-2</v>
      </c>
    </row>
    <row r="340" spans="1:14" x14ac:dyDescent="0.2">
      <c r="A340" s="2" t="s">
        <v>27</v>
      </c>
      <c r="B340" s="2" t="s">
        <v>40</v>
      </c>
      <c r="C340" s="2" t="s">
        <v>6</v>
      </c>
      <c r="D340" s="2" t="s">
        <v>15</v>
      </c>
      <c r="E340" s="2" t="s">
        <v>20</v>
      </c>
      <c r="F340" s="2" t="s">
        <v>61</v>
      </c>
      <c r="G340" s="1">
        <v>3096.9599999999991</v>
      </c>
      <c r="H340" s="1">
        <v>1821</v>
      </c>
      <c r="I340" s="4">
        <v>22</v>
      </c>
      <c r="J340" s="2" t="s">
        <v>72</v>
      </c>
      <c r="K340" s="1">
        <f>Tabelle8[[#This Row],[Menge kg Nges]]/1000</f>
        <v>3.0969599999999993</v>
      </c>
      <c r="L340" s="1">
        <f>Tabelle8[[#This Row],[Menge kg P2O5]]/1000</f>
        <v>1.821</v>
      </c>
      <c r="M340" s="1">
        <f>Tabelle8[[#This Row],[Menge t Nges]]/Tabelle8[[#This Row],[Anzahl Lieferscheine]]</f>
        <v>0.14077090909090906</v>
      </c>
      <c r="N340" s="1">
        <f>Tabelle8[[#This Row],[Menge t P2O5]]/Tabelle8[[#This Row],[Anzahl Lieferscheine]]</f>
        <v>8.2772727272727276E-2</v>
      </c>
    </row>
    <row r="341" spans="1:14" x14ac:dyDescent="0.2">
      <c r="A341" s="2" t="s">
        <v>27</v>
      </c>
      <c r="B341" s="2" t="s">
        <v>40</v>
      </c>
      <c r="C341" s="2" t="s">
        <v>6</v>
      </c>
      <c r="D341" s="2" t="s">
        <v>15</v>
      </c>
      <c r="E341" s="2" t="s">
        <v>10</v>
      </c>
      <c r="F341" s="2" t="s">
        <v>61</v>
      </c>
      <c r="G341" s="1">
        <v>888</v>
      </c>
      <c r="H341" s="1">
        <v>592</v>
      </c>
      <c r="I341" s="4">
        <v>3</v>
      </c>
      <c r="J341" s="2" t="s">
        <v>72</v>
      </c>
      <c r="K341" s="1">
        <f>Tabelle8[[#This Row],[Menge kg Nges]]/1000</f>
        <v>0.88800000000000001</v>
      </c>
      <c r="L341" s="1">
        <f>Tabelle8[[#This Row],[Menge kg P2O5]]/1000</f>
        <v>0.59199999999999997</v>
      </c>
      <c r="M341" s="1">
        <f>Tabelle8[[#This Row],[Menge t Nges]]/Tabelle8[[#This Row],[Anzahl Lieferscheine]]</f>
        <v>0.29599999999999999</v>
      </c>
      <c r="N341" s="1">
        <f>Tabelle8[[#This Row],[Menge t P2O5]]/Tabelle8[[#This Row],[Anzahl Lieferscheine]]</f>
        <v>0.19733333333333333</v>
      </c>
    </row>
    <row r="342" spans="1:14" x14ac:dyDescent="0.2">
      <c r="A342" s="2" t="s">
        <v>27</v>
      </c>
      <c r="B342" s="2" t="s">
        <v>28</v>
      </c>
      <c r="C342" s="2" t="s">
        <v>6</v>
      </c>
      <c r="D342" s="2" t="s">
        <v>7</v>
      </c>
      <c r="E342" s="2" t="s">
        <v>8</v>
      </c>
      <c r="F342" s="2" t="s">
        <v>61</v>
      </c>
      <c r="G342" s="1">
        <v>1235.08</v>
      </c>
      <c r="H342" s="1">
        <v>800.8</v>
      </c>
      <c r="I342" s="4">
        <v>1</v>
      </c>
      <c r="J342" s="2" t="s">
        <v>72</v>
      </c>
      <c r="K342" s="1">
        <f>Tabelle8[[#This Row],[Menge kg Nges]]/1000</f>
        <v>1.23508</v>
      </c>
      <c r="L342" s="1">
        <f>Tabelle8[[#This Row],[Menge kg P2O5]]/1000</f>
        <v>0.80079999999999996</v>
      </c>
      <c r="M342" s="1">
        <f>Tabelle8[[#This Row],[Menge t Nges]]/Tabelle8[[#This Row],[Anzahl Lieferscheine]]</f>
        <v>1.23508</v>
      </c>
      <c r="N342" s="1">
        <f>Tabelle8[[#This Row],[Menge t P2O5]]/Tabelle8[[#This Row],[Anzahl Lieferscheine]]</f>
        <v>0.80079999999999996</v>
      </c>
    </row>
    <row r="343" spans="1:14" x14ac:dyDescent="0.2">
      <c r="A343" s="2" t="s">
        <v>27</v>
      </c>
      <c r="B343" s="2" t="s">
        <v>28</v>
      </c>
      <c r="C343" s="2" t="s">
        <v>6</v>
      </c>
      <c r="D343" s="2" t="s">
        <v>7</v>
      </c>
      <c r="E343" s="2" t="s">
        <v>9</v>
      </c>
      <c r="F343" s="2" t="s">
        <v>61</v>
      </c>
      <c r="G343" s="1">
        <v>132</v>
      </c>
      <c r="H343" s="1">
        <v>54</v>
      </c>
      <c r="I343" s="4">
        <v>1</v>
      </c>
      <c r="J343" s="2" t="s">
        <v>72</v>
      </c>
      <c r="K343" s="1">
        <f>Tabelle8[[#This Row],[Menge kg Nges]]/1000</f>
        <v>0.13200000000000001</v>
      </c>
      <c r="L343" s="1">
        <f>Tabelle8[[#This Row],[Menge kg P2O5]]/1000</f>
        <v>5.3999999999999999E-2</v>
      </c>
      <c r="M343" s="1">
        <f>Tabelle8[[#This Row],[Menge t Nges]]/Tabelle8[[#This Row],[Anzahl Lieferscheine]]</f>
        <v>0.13200000000000001</v>
      </c>
      <c r="N343" s="1">
        <f>Tabelle8[[#This Row],[Menge t P2O5]]/Tabelle8[[#This Row],[Anzahl Lieferscheine]]</f>
        <v>5.3999999999999999E-2</v>
      </c>
    </row>
    <row r="344" spans="1:14" x14ac:dyDescent="0.2">
      <c r="A344" s="2" t="s">
        <v>27</v>
      </c>
      <c r="B344" s="2" t="s">
        <v>28</v>
      </c>
      <c r="C344" s="2" t="s">
        <v>6</v>
      </c>
      <c r="D344" s="2" t="s">
        <v>15</v>
      </c>
      <c r="E344" s="2" t="s">
        <v>9</v>
      </c>
      <c r="F344" s="2" t="s">
        <v>61</v>
      </c>
      <c r="G344" s="1">
        <v>323.56</v>
      </c>
      <c r="H344" s="1">
        <v>181.8</v>
      </c>
      <c r="I344" s="4">
        <v>2</v>
      </c>
      <c r="J344" s="2" t="s">
        <v>72</v>
      </c>
      <c r="K344" s="1">
        <f>Tabelle8[[#This Row],[Menge kg Nges]]/1000</f>
        <v>0.32356000000000001</v>
      </c>
      <c r="L344" s="1">
        <f>Tabelle8[[#This Row],[Menge kg P2O5]]/1000</f>
        <v>0.18180000000000002</v>
      </c>
      <c r="M344" s="1">
        <f>Tabelle8[[#This Row],[Menge t Nges]]/Tabelle8[[#This Row],[Anzahl Lieferscheine]]</f>
        <v>0.16178000000000001</v>
      </c>
      <c r="N344" s="1">
        <f>Tabelle8[[#This Row],[Menge t P2O5]]/Tabelle8[[#This Row],[Anzahl Lieferscheine]]</f>
        <v>9.0900000000000009E-2</v>
      </c>
    </row>
    <row r="345" spans="1:14" x14ac:dyDescent="0.2">
      <c r="A345" s="2" t="s">
        <v>27</v>
      </c>
      <c r="B345" s="2" t="s">
        <v>28</v>
      </c>
      <c r="C345" s="2" t="s">
        <v>25</v>
      </c>
      <c r="D345" s="2" t="s">
        <v>25</v>
      </c>
      <c r="E345" s="2" t="s">
        <v>26</v>
      </c>
      <c r="F345" s="2" t="s">
        <v>61</v>
      </c>
      <c r="G345" s="1">
        <v>299.74</v>
      </c>
      <c r="H345" s="1">
        <v>140.36000000000001</v>
      </c>
      <c r="I345" s="4">
        <v>2</v>
      </c>
      <c r="J345" s="2" t="s">
        <v>72</v>
      </c>
      <c r="K345" s="1">
        <f>Tabelle8[[#This Row],[Menge kg Nges]]/1000</f>
        <v>0.29974000000000001</v>
      </c>
      <c r="L345" s="1">
        <f>Tabelle8[[#This Row],[Menge kg P2O5]]/1000</f>
        <v>0.14036000000000001</v>
      </c>
      <c r="M345" s="1">
        <f>Tabelle8[[#This Row],[Menge t Nges]]/Tabelle8[[#This Row],[Anzahl Lieferscheine]]</f>
        <v>0.14987</v>
      </c>
      <c r="N345" s="1">
        <f>Tabelle8[[#This Row],[Menge t P2O5]]/Tabelle8[[#This Row],[Anzahl Lieferscheine]]</f>
        <v>7.0180000000000006E-2</v>
      </c>
    </row>
    <row r="346" spans="1:14" x14ac:dyDescent="0.2">
      <c r="A346" s="2" t="s">
        <v>33</v>
      </c>
      <c r="B346" s="2" t="s">
        <v>29</v>
      </c>
      <c r="C346" s="2" t="s">
        <v>6</v>
      </c>
      <c r="D346" s="2" t="s">
        <v>7</v>
      </c>
      <c r="E346" s="2" t="s">
        <v>8</v>
      </c>
      <c r="F346" s="2" t="s">
        <v>61</v>
      </c>
      <c r="G346" s="1">
        <v>173</v>
      </c>
      <c r="H346" s="1">
        <v>54</v>
      </c>
      <c r="I346" s="4">
        <v>1</v>
      </c>
      <c r="J346" s="2" t="s">
        <v>72</v>
      </c>
      <c r="K346" s="1">
        <f>Tabelle8[[#This Row],[Menge kg Nges]]/1000</f>
        <v>0.17299999999999999</v>
      </c>
      <c r="L346" s="1">
        <f>Tabelle8[[#This Row],[Menge kg P2O5]]/1000</f>
        <v>5.3999999999999999E-2</v>
      </c>
      <c r="M346" s="1">
        <f>Tabelle8[[#This Row],[Menge t Nges]]/Tabelle8[[#This Row],[Anzahl Lieferscheine]]</f>
        <v>0.17299999999999999</v>
      </c>
      <c r="N346" s="1">
        <f>Tabelle8[[#This Row],[Menge t P2O5]]/Tabelle8[[#This Row],[Anzahl Lieferscheine]]</f>
        <v>5.3999999999999999E-2</v>
      </c>
    </row>
    <row r="347" spans="1:14" x14ac:dyDescent="0.2">
      <c r="A347" s="2" t="s">
        <v>33</v>
      </c>
      <c r="B347" s="2" t="s">
        <v>29</v>
      </c>
      <c r="C347" s="2" t="s">
        <v>6</v>
      </c>
      <c r="D347" s="2" t="s">
        <v>7</v>
      </c>
      <c r="E347" s="2" t="s">
        <v>14</v>
      </c>
      <c r="F347" s="2" t="s">
        <v>61</v>
      </c>
      <c r="G347" s="1">
        <v>1554.25</v>
      </c>
      <c r="H347" s="1">
        <v>780</v>
      </c>
      <c r="I347" s="4">
        <v>4</v>
      </c>
      <c r="J347" s="2" t="s">
        <v>72</v>
      </c>
      <c r="K347" s="1">
        <f>Tabelle8[[#This Row],[Menge kg Nges]]/1000</f>
        <v>1.5542499999999999</v>
      </c>
      <c r="L347" s="1">
        <f>Tabelle8[[#This Row],[Menge kg P2O5]]/1000</f>
        <v>0.78</v>
      </c>
      <c r="M347" s="1">
        <f>Tabelle8[[#This Row],[Menge t Nges]]/Tabelle8[[#This Row],[Anzahl Lieferscheine]]</f>
        <v>0.38856249999999998</v>
      </c>
      <c r="N347" s="1">
        <f>Tabelle8[[#This Row],[Menge t P2O5]]/Tabelle8[[#This Row],[Anzahl Lieferscheine]]</f>
        <v>0.19500000000000001</v>
      </c>
    </row>
    <row r="348" spans="1:14" x14ac:dyDescent="0.2">
      <c r="A348" s="2" t="s">
        <v>33</v>
      </c>
      <c r="B348" s="2" t="s">
        <v>29</v>
      </c>
      <c r="C348" s="2" t="s">
        <v>6</v>
      </c>
      <c r="D348" s="2" t="s">
        <v>15</v>
      </c>
      <c r="E348" s="2" t="s">
        <v>18</v>
      </c>
      <c r="F348" s="2" t="s">
        <v>61</v>
      </c>
      <c r="G348" s="1">
        <v>3215.6</v>
      </c>
      <c r="H348" s="1">
        <v>2139</v>
      </c>
      <c r="I348" s="4">
        <v>8</v>
      </c>
      <c r="J348" s="2" t="s">
        <v>72</v>
      </c>
      <c r="K348" s="1">
        <f>Tabelle8[[#This Row],[Menge kg Nges]]/1000</f>
        <v>3.2155999999999998</v>
      </c>
      <c r="L348" s="1">
        <f>Tabelle8[[#This Row],[Menge kg P2O5]]/1000</f>
        <v>2.1389999999999998</v>
      </c>
      <c r="M348" s="1">
        <f>Tabelle8[[#This Row],[Menge t Nges]]/Tabelle8[[#This Row],[Anzahl Lieferscheine]]</f>
        <v>0.40194999999999997</v>
      </c>
      <c r="N348" s="1">
        <f>Tabelle8[[#This Row],[Menge t P2O5]]/Tabelle8[[#This Row],[Anzahl Lieferscheine]]</f>
        <v>0.26737499999999997</v>
      </c>
    </row>
    <row r="349" spans="1:14" x14ac:dyDescent="0.2">
      <c r="A349" s="2" t="s">
        <v>33</v>
      </c>
      <c r="B349" s="2" t="s">
        <v>29</v>
      </c>
      <c r="C349" s="2" t="s">
        <v>6</v>
      </c>
      <c r="D349" s="2" t="s">
        <v>15</v>
      </c>
      <c r="E349" s="2" t="s">
        <v>20</v>
      </c>
      <c r="F349" s="2" t="s">
        <v>61</v>
      </c>
      <c r="G349" s="1">
        <v>191.8</v>
      </c>
      <c r="H349" s="1">
        <v>130</v>
      </c>
      <c r="I349" s="4">
        <v>3</v>
      </c>
      <c r="J349" s="2" t="s">
        <v>72</v>
      </c>
      <c r="K349" s="1">
        <f>Tabelle8[[#This Row],[Menge kg Nges]]/1000</f>
        <v>0.1918</v>
      </c>
      <c r="L349" s="1">
        <f>Tabelle8[[#This Row],[Menge kg P2O5]]/1000</f>
        <v>0.13</v>
      </c>
      <c r="M349" s="1">
        <f>Tabelle8[[#This Row],[Menge t Nges]]/Tabelle8[[#This Row],[Anzahl Lieferscheine]]</f>
        <v>6.3933333333333328E-2</v>
      </c>
      <c r="N349" s="1">
        <f>Tabelle8[[#This Row],[Menge t P2O5]]/Tabelle8[[#This Row],[Anzahl Lieferscheine]]</f>
        <v>4.3333333333333335E-2</v>
      </c>
    </row>
    <row r="350" spans="1:14" x14ac:dyDescent="0.2">
      <c r="A350" s="2" t="s">
        <v>33</v>
      </c>
      <c r="B350" s="2" t="s">
        <v>29</v>
      </c>
      <c r="C350" s="2" t="s">
        <v>6</v>
      </c>
      <c r="D350" s="2" t="s">
        <v>15</v>
      </c>
      <c r="E350" s="2" t="s">
        <v>21</v>
      </c>
      <c r="F350" s="2" t="s">
        <v>61</v>
      </c>
      <c r="G350" s="1">
        <v>1384.5500000000002</v>
      </c>
      <c r="H350" s="1">
        <v>772.85</v>
      </c>
      <c r="I350" s="4">
        <v>6</v>
      </c>
      <c r="J350" s="2" t="s">
        <v>72</v>
      </c>
      <c r="K350" s="1">
        <f>Tabelle8[[#This Row],[Menge kg Nges]]/1000</f>
        <v>1.3845500000000002</v>
      </c>
      <c r="L350" s="1">
        <f>Tabelle8[[#This Row],[Menge kg P2O5]]/1000</f>
        <v>0.77285000000000004</v>
      </c>
      <c r="M350" s="1">
        <f>Tabelle8[[#This Row],[Menge t Nges]]/Tabelle8[[#This Row],[Anzahl Lieferscheine]]</f>
        <v>0.23075833333333337</v>
      </c>
      <c r="N350" s="1">
        <f>Tabelle8[[#This Row],[Menge t P2O5]]/Tabelle8[[#This Row],[Anzahl Lieferscheine]]</f>
        <v>0.12880833333333333</v>
      </c>
    </row>
    <row r="351" spans="1:14" x14ac:dyDescent="0.2">
      <c r="A351" s="2" t="s">
        <v>33</v>
      </c>
      <c r="B351" s="2" t="s">
        <v>29</v>
      </c>
      <c r="C351" s="2" t="s">
        <v>6</v>
      </c>
      <c r="D351" s="2" t="s">
        <v>15</v>
      </c>
      <c r="E351" s="2" t="s">
        <v>9</v>
      </c>
      <c r="F351" s="2" t="s">
        <v>61</v>
      </c>
      <c r="G351" s="1">
        <v>736</v>
      </c>
      <c r="H351" s="1">
        <v>330</v>
      </c>
      <c r="I351" s="4">
        <v>1</v>
      </c>
      <c r="J351" s="2" t="s">
        <v>72</v>
      </c>
      <c r="K351" s="1">
        <f>Tabelle8[[#This Row],[Menge kg Nges]]/1000</f>
        <v>0.73599999999999999</v>
      </c>
      <c r="L351" s="1">
        <f>Tabelle8[[#This Row],[Menge kg P2O5]]/1000</f>
        <v>0.33</v>
      </c>
      <c r="M351" s="1">
        <f>Tabelle8[[#This Row],[Menge t Nges]]/Tabelle8[[#This Row],[Anzahl Lieferscheine]]</f>
        <v>0.73599999999999999</v>
      </c>
      <c r="N351" s="1">
        <f>Tabelle8[[#This Row],[Menge t P2O5]]/Tabelle8[[#This Row],[Anzahl Lieferscheine]]</f>
        <v>0.33</v>
      </c>
    </row>
    <row r="352" spans="1:14" x14ac:dyDescent="0.2">
      <c r="A352" s="2" t="s">
        <v>33</v>
      </c>
      <c r="B352" s="2" t="s">
        <v>29</v>
      </c>
      <c r="C352" s="2" t="s">
        <v>25</v>
      </c>
      <c r="D352" s="2" t="s">
        <v>25</v>
      </c>
      <c r="E352" s="2" t="s">
        <v>26</v>
      </c>
      <c r="F352" s="2" t="s">
        <v>61</v>
      </c>
      <c r="G352" s="1">
        <v>8590</v>
      </c>
      <c r="H352" s="1">
        <v>2677.35</v>
      </c>
      <c r="I352" s="4">
        <v>12</v>
      </c>
      <c r="J352" s="2" t="s">
        <v>72</v>
      </c>
      <c r="K352" s="1">
        <f>Tabelle8[[#This Row],[Menge kg Nges]]/1000</f>
        <v>8.59</v>
      </c>
      <c r="L352" s="1">
        <f>Tabelle8[[#This Row],[Menge kg P2O5]]/1000</f>
        <v>2.6773500000000001</v>
      </c>
      <c r="M352" s="1">
        <f>Tabelle8[[#This Row],[Menge t Nges]]/Tabelle8[[#This Row],[Anzahl Lieferscheine]]</f>
        <v>0.71583333333333332</v>
      </c>
      <c r="N352" s="1">
        <f>Tabelle8[[#This Row],[Menge t P2O5]]/Tabelle8[[#This Row],[Anzahl Lieferscheine]]</f>
        <v>0.22311250000000002</v>
      </c>
    </row>
    <row r="353" spans="1:14" x14ac:dyDescent="0.2">
      <c r="A353" s="2" t="s">
        <v>33</v>
      </c>
      <c r="B353" s="2" t="s">
        <v>32</v>
      </c>
      <c r="C353" s="2" t="s">
        <v>6</v>
      </c>
      <c r="D353" s="2" t="s">
        <v>7</v>
      </c>
      <c r="E353" s="2" t="s">
        <v>12</v>
      </c>
      <c r="F353" s="2" t="s">
        <v>61</v>
      </c>
      <c r="G353" s="1">
        <v>250</v>
      </c>
      <c r="H353" s="1">
        <v>115</v>
      </c>
      <c r="I353" s="4">
        <v>1</v>
      </c>
      <c r="J353" s="2" t="s">
        <v>72</v>
      </c>
      <c r="K353" s="1">
        <f>Tabelle8[[#This Row],[Menge kg Nges]]/1000</f>
        <v>0.25</v>
      </c>
      <c r="L353" s="1">
        <f>Tabelle8[[#This Row],[Menge kg P2O5]]/1000</f>
        <v>0.115</v>
      </c>
      <c r="M353" s="1">
        <f>Tabelle8[[#This Row],[Menge t Nges]]/Tabelle8[[#This Row],[Anzahl Lieferscheine]]</f>
        <v>0.25</v>
      </c>
      <c r="N353" s="1">
        <f>Tabelle8[[#This Row],[Menge t P2O5]]/Tabelle8[[#This Row],[Anzahl Lieferscheine]]</f>
        <v>0.115</v>
      </c>
    </row>
    <row r="354" spans="1:14" x14ac:dyDescent="0.2">
      <c r="A354" s="2" t="s">
        <v>33</v>
      </c>
      <c r="B354" s="2" t="s">
        <v>32</v>
      </c>
      <c r="C354" s="2" t="s">
        <v>6</v>
      </c>
      <c r="D354" s="2" t="s">
        <v>15</v>
      </c>
      <c r="E354" s="2" t="s">
        <v>18</v>
      </c>
      <c r="F354" s="2" t="s">
        <v>61</v>
      </c>
      <c r="G354" s="1">
        <v>259.5</v>
      </c>
      <c r="H354" s="1">
        <v>186</v>
      </c>
      <c r="I354" s="4">
        <v>1</v>
      </c>
      <c r="J354" s="2" t="s">
        <v>72</v>
      </c>
      <c r="K354" s="1">
        <f>Tabelle8[[#This Row],[Menge kg Nges]]/1000</f>
        <v>0.25950000000000001</v>
      </c>
      <c r="L354" s="1">
        <f>Tabelle8[[#This Row],[Menge kg P2O5]]/1000</f>
        <v>0.186</v>
      </c>
      <c r="M354" s="1">
        <f>Tabelle8[[#This Row],[Menge t Nges]]/Tabelle8[[#This Row],[Anzahl Lieferscheine]]</f>
        <v>0.25950000000000001</v>
      </c>
      <c r="N354" s="1">
        <f>Tabelle8[[#This Row],[Menge t P2O5]]/Tabelle8[[#This Row],[Anzahl Lieferscheine]]</f>
        <v>0.186</v>
      </c>
    </row>
    <row r="355" spans="1:14" x14ac:dyDescent="0.2">
      <c r="A355" s="2" t="s">
        <v>33</v>
      </c>
      <c r="B355" s="2" t="s">
        <v>32</v>
      </c>
      <c r="C355" s="2" t="s">
        <v>6</v>
      </c>
      <c r="D355" s="2" t="s">
        <v>15</v>
      </c>
      <c r="E355" s="2" t="s">
        <v>20</v>
      </c>
      <c r="F355" s="2" t="s">
        <v>61</v>
      </c>
      <c r="G355" s="1">
        <v>422.5</v>
      </c>
      <c r="H355" s="1">
        <v>373.75</v>
      </c>
      <c r="I355" s="4">
        <v>3</v>
      </c>
      <c r="J355" s="2" t="s">
        <v>72</v>
      </c>
      <c r="K355" s="1">
        <f>Tabelle8[[#This Row],[Menge kg Nges]]/1000</f>
        <v>0.42249999999999999</v>
      </c>
      <c r="L355" s="1">
        <f>Tabelle8[[#This Row],[Menge kg P2O5]]/1000</f>
        <v>0.37375000000000003</v>
      </c>
      <c r="M355" s="1">
        <f>Tabelle8[[#This Row],[Menge t Nges]]/Tabelle8[[#This Row],[Anzahl Lieferscheine]]</f>
        <v>0.14083333333333334</v>
      </c>
      <c r="N355" s="1">
        <f>Tabelle8[[#This Row],[Menge t P2O5]]/Tabelle8[[#This Row],[Anzahl Lieferscheine]]</f>
        <v>0.12458333333333334</v>
      </c>
    </row>
    <row r="356" spans="1:14" x14ac:dyDescent="0.2">
      <c r="A356" s="2" t="s">
        <v>33</v>
      </c>
      <c r="B356" s="2" t="s">
        <v>32</v>
      </c>
      <c r="C356" s="2" t="s">
        <v>25</v>
      </c>
      <c r="D356" s="2" t="s">
        <v>25</v>
      </c>
      <c r="E356" s="2" t="s">
        <v>26</v>
      </c>
      <c r="F356" s="2" t="s">
        <v>61</v>
      </c>
      <c r="G356" s="1">
        <v>16893.379999999997</v>
      </c>
      <c r="H356" s="1">
        <v>7642.1500000000024</v>
      </c>
      <c r="I356" s="4">
        <v>45</v>
      </c>
      <c r="J356" s="2" t="s">
        <v>72</v>
      </c>
      <c r="K356" s="1">
        <f>Tabelle8[[#This Row],[Menge kg Nges]]/1000</f>
        <v>16.893379999999997</v>
      </c>
      <c r="L356" s="1">
        <f>Tabelle8[[#This Row],[Menge kg P2O5]]/1000</f>
        <v>7.6421500000000027</v>
      </c>
      <c r="M356" s="1">
        <f>Tabelle8[[#This Row],[Menge t Nges]]/Tabelle8[[#This Row],[Anzahl Lieferscheine]]</f>
        <v>0.37540844444444438</v>
      </c>
      <c r="N356" s="1">
        <f>Tabelle8[[#This Row],[Menge t P2O5]]/Tabelle8[[#This Row],[Anzahl Lieferscheine]]</f>
        <v>0.16982555555555562</v>
      </c>
    </row>
    <row r="357" spans="1:14" x14ac:dyDescent="0.2">
      <c r="A357" s="2" t="s">
        <v>33</v>
      </c>
      <c r="B357" s="2" t="s">
        <v>33</v>
      </c>
      <c r="C357" s="2" t="s">
        <v>6</v>
      </c>
      <c r="D357" s="2" t="s">
        <v>7</v>
      </c>
      <c r="E357" s="2" t="s">
        <v>8</v>
      </c>
      <c r="F357" s="2" t="s">
        <v>61</v>
      </c>
      <c r="G357" s="1">
        <v>34952.559999999998</v>
      </c>
      <c r="H357" s="1">
        <v>10962.88</v>
      </c>
      <c r="I357" s="4">
        <v>61</v>
      </c>
      <c r="J357" s="2" t="s">
        <v>72</v>
      </c>
      <c r="K357" s="1">
        <f>Tabelle8[[#This Row],[Menge kg Nges]]/1000</f>
        <v>34.952559999999998</v>
      </c>
      <c r="L357" s="1">
        <f>Tabelle8[[#This Row],[Menge kg P2O5]]/1000</f>
        <v>10.962879999999998</v>
      </c>
      <c r="M357" s="1">
        <f>Tabelle8[[#This Row],[Menge t Nges]]/Tabelle8[[#This Row],[Anzahl Lieferscheine]]</f>
        <v>0.57299278688524591</v>
      </c>
      <c r="N357" s="1">
        <f>Tabelle8[[#This Row],[Menge t P2O5]]/Tabelle8[[#This Row],[Anzahl Lieferscheine]]</f>
        <v>0.17971934426229505</v>
      </c>
    </row>
    <row r="358" spans="1:14" x14ac:dyDescent="0.2">
      <c r="A358" s="2" t="s">
        <v>33</v>
      </c>
      <c r="B358" s="2" t="s">
        <v>33</v>
      </c>
      <c r="C358" s="2" t="s">
        <v>6</v>
      </c>
      <c r="D358" s="2" t="s">
        <v>7</v>
      </c>
      <c r="E358" s="2" t="s">
        <v>9</v>
      </c>
      <c r="F358" s="2" t="s">
        <v>61</v>
      </c>
      <c r="G358" s="1">
        <v>23460.81</v>
      </c>
      <c r="H358" s="1">
        <v>9778.2500000000018</v>
      </c>
      <c r="I358" s="4">
        <v>111</v>
      </c>
      <c r="J358" s="2" t="s">
        <v>72</v>
      </c>
      <c r="K358" s="1">
        <f>Tabelle8[[#This Row],[Menge kg Nges]]/1000</f>
        <v>23.460810000000002</v>
      </c>
      <c r="L358" s="1">
        <f>Tabelle8[[#This Row],[Menge kg P2O5]]/1000</f>
        <v>9.7782500000000017</v>
      </c>
      <c r="M358" s="1">
        <f>Tabelle8[[#This Row],[Menge t Nges]]/Tabelle8[[#This Row],[Anzahl Lieferscheine]]</f>
        <v>0.21135864864864867</v>
      </c>
      <c r="N358" s="1">
        <f>Tabelle8[[#This Row],[Menge t P2O5]]/Tabelle8[[#This Row],[Anzahl Lieferscheine]]</f>
        <v>8.8092342342342353E-2</v>
      </c>
    </row>
    <row r="359" spans="1:14" x14ac:dyDescent="0.2">
      <c r="A359" s="2" t="s">
        <v>33</v>
      </c>
      <c r="B359" s="2" t="s">
        <v>33</v>
      </c>
      <c r="C359" s="2" t="s">
        <v>6</v>
      </c>
      <c r="D359" s="2" t="s">
        <v>7</v>
      </c>
      <c r="E359" s="2" t="s">
        <v>11</v>
      </c>
      <c r="F359" s="2" t="s">
        <v>61</v>
      </c>
      <c r="G359" s="1">
        <v>5597.66</v>
      </c>
      <c r="H359" s="1">
        <v>2705.2200000000003</v>
      </c>
      <c r="I359" s="4">
        <v>29</v>
      </c>
      <c r="J359" s="2" t="s">
        <v>72</v>
      </c>
      <c r="K359" s="1">
        <f>Tabelle8[[#This Row],[Menge kg Nges]]/1000</f>
        <v>5.5976599999999994</v>
      </c>
      <c r="L359" s="1">
        <f>Tabelle8[[#This Row],[Menge kg P2O5]]/1000</f>
        <v>2.7052200000000002</v>
      </c>
      <c r="M359" s="1">
        <f>Tabelle8[[#This Row],[Menge t Nges]]/Tabelle8[[#This Row],[Anzahl Lieferscheine]]</f>
        <v>0.19302275862068963</v>
      </c>
      <c r="N359" s="1">
        <f>Tabelle8[[#This Row],[Menge t P2O5]]/Tabelle8[[#This Row],[Anzahl Lieferscheine]]</f>
        <v>9.3283448275862074E-2</v>
      </c>
    </row>
    <row r="360" spans="1:14" x14ac:dyDescent="0.2">
      <c r="A360" s="2" t="s">
        <v>33</v>
      </c>
      <c r="B360" s="2" t="s">
        <v>33</v>
      </c>
      <c r="C360" s="2" t="s">
        <v>6</v>
      </c>
      <c r="D360" s="2" t="s">
        <v>7</v>
      </c>
      <c r="E360" s="2" t="s">
        <v>12</v>
      </c>
      <c r="F360" s="2" t="s">
        <v>61</v>
      </c>
      <c r="G360" s="1">
        <v>6841.54</v>
      </c>
      <c r="H360" s="1">
        <v>2387.5200000000004</v>
      </c>
      <c r="I360" s="4">
        <v>31</v>
      </c>
      <c r="J360" s="2" t="s">
        <v>72</v>
      </c>
      <c r="K360" s="1">
        <f>Tabelle8[[#This Row],[Menge kg Nges]]/1000</f>
        <v>6.8415400000000002</v>
      </c>
      <c r="L360" s="1">
        <f>Tabelle8[[#This Row],[Menge kg P2O5]]/1000</f>
        <v>2.3875200000000003</v>
      </c>
      <c r="M360" s="1">
        <f>Tabelle8[[#This Row],[Menge t Nges]]/Tabelle8[[#This Row],[Anzahl Lieferscheine]]</f>
        <v>0.22069483870967743</v>
      </c>
      <c r="N360" s="1">
        <f>Tabelle8[[#This Row],[Menge t P2O5]]/Tabelle8[[#This Row],[Anzahl Lieferscheine]]</f>
        <v>7.7016774193548396E-2</v>
      </c>
    </row>
    <row r="361" spans="1:14" x14ac:dyDescent="0.2">
      <c r="A361" s="2" t="s">
        <v>33</v>
      </c>
      <c r="B361" s="2" t="s">
        <v>33</v>
      </c>
      <c r="C361" s="2" t="s">
        <v>6</v>
      </c>
      <c r="D361" s="2" t="s">
        <v>7</v>
      </c>
      <c r="E361" s="2" t="s">
        <v>13</v>
      </c>
      <c r="F361" s="2" t="s">
        <v>61</v>
      </c>
      <c r="G361" s="1">
        <v>6189.05</v>
      </c>
      <c r="H361" s="1">
        <v>3449.13</v>
      </c>
      <c r="I361" s="4">
        <v>24</v>
      </c>
      <c r="J361" s="2" t="s">
        <v>72</v>
      </c>
      <c r="K361" s="1">
        <f>Tabelle8[[#This Row],[Menge kg Nges]]/1000</f>
        <v>6.1890499999999999</v>
      </c>
      <c r="L361" s="1">
        <f>Tabelle8[[#This Row],[Menge kg P2O5]]/1000</f>
        <v>3.4491300000000003</v>
      </c>
      <c r="M361" s="1">
        <f>Tabelle8[[#This Row],[Menge t Nges]]/Tabelle8[[#This Row],[Anzahl Lieferscheine]]</f>
        <v>0.25787708333333331</v>
      </c>
      <c r="N361" s="1">
        <f>Tabelle8[[#This Row],[Menge t P2O5]]/Tabelle8[[#This Row],[Anzahl Lieferscheine]]</f>
        <v>0.14371375</v>
      </c>
    </row>
    <row r="362" spans="1:14" x14ac:dyDescent="0.2">
      <c r="A362" s="2" t="s">
        <v>33</v>
      </c>
      <c r="B362" s="2" t="s">
        <v>33</v>
      </c>
      <c r="C362" s="2" t="s">
        <v>6</v>
      </c>
      <c r="D362" s="2" t="s">
        <v>7</v>
      </c>
      <c r="E362" s="2" t="s">
        <v>14</v>
      </c>
      <c r="F362" s="2" t="s">
        <v>61</v>
      </c>
      <c r="G362" s="1">
        <v>9128.5200000000023</v>
      </c>
      <c r="H362" s="1">
        <v>4660.3500000000004</v>
      </c>
      <c r="I362" s="4">
        <v>30</v>
      </c>
      <c r="J362" s="2" t="s">
        <v>72</v>
      </c>
      <c r="K362" s="1">
        <f>Tabelle8[[#This Row],[Menge kg Nges]]/1000</f>
        <v>9.1285200000000017</v>
      </c>
      <c r="L362" s="1">
        <f>Tabelle8[[#This Row],[Menge kg P2O5]]/1000</f>
        <v>4.6603500000000002</v>
      </c>
      <c r="M362" s="1">
        <f>Tabelle8[[#This Row],[Menge t Nges]]/Tabelle8[[#This Row],[Anzahl Lieferscheine]]</f>
        <v>0.30428400000000005</v>
      </c>
      <c r="N362" s="1">
        <f>Tabelle8[[#This Row],[Menge t P2O5]]/Tabelle8[[#This Row],[Anzahl Lieferscheine]]</f>
        <v>0.15534500000000001</v>
      </c>
    </row>
    <row r="363" spans="1:14" x14ac:dyDescent="0.2">
      <c r="A363" s="2" t="s">
        <v>33</v>
      </c>
      <c r="B363" s="2" t="s">
        <v>33</v>
      </c>
      <c r="C363" s="2" t="s">
        <v>6</v>
      </c>
      <c r="D363" s="2" t="s">
        <v>15</v>
      </c>
      <c r="E363" s="2" t="s">
        <v>18</v>
      </c>
      <c r="F363" s="2" t="s">
        <v>61</v>
      </c>
      <c r="G363" s="1">
        <v>18649.25</v>
      </c>
      <c r="H363" s="1">
        <v>13814.68</v>
      </c>
      <c r="I363" s="4">
        <v>61</v>
      </c>
      <c r="J363" s="2" t="s">
        <v>72</v>
      </c>
      <c r="K363" s="1">
        <f>Tabelle8[[#This Row],[Menge kg Nges]]/1000</f>
        <v>18.649249999999999</v>
      </c>
      <c r="L363" s="1">
        <f>Tabelle8[[#This Row],[Menge kg P2O5]]/1000</f>
        <v>13.814680000000001</v>
      </c>
      <c r="M363" s="1">
        <f>Tabelle8[[#This Row],[Menge t Nges]]/Tabelle8[[#This Row],[Anzahl Lieferscheine]]</f>
        <v>0.30572540983606555</v>
      </c>
      <c r="N363" s="1">
        <f>Tabelle8[[#This Row],[Menge t P2O5]]/Tabelle8[[#This Row],[Anzahl Lieferscheine]]</f>
        <v>0.22647016393442623</v>
      </c>
    </row>
    <row r="364" spans="1:14" x14ac:dyDescent="0.2">
      <c r="A364" s="2" t="s">
        <v>33</v>
      </c>
      <c r="B364" s="2" t="s">
        <v>33</v>
      </c>
      <c r="C364" s="2" t="s">
        <v>6</v>
      </c>
      <c r="D364" s="2" t="s">
        <v>15</v>
      </c>
      <c r="E364" s="2" t="s">
        <v>19</v>
      </c>
      <c r="F364" s="2" t="s">
        <v>61</v>
      </c>
      <c r="G364" s="1">
        <v>756</v>
      </c>
      <c r="H364" s="1">
        <v>840</v>
      </c>
      <c r="I364" s="4">
        <v>3</v>
      </c>
      <c r="J364" s="2" t="s">
        <v>72</v>
      </c>
      <c r="K364" s="1">
        <f>Tabelle8[[#This Row],[Menge kg Nges]]/1000</f>
        <v>0.75600000000000001</v>
      </c>
      <c r="L364" s="1">
        <f>Tabelle8[[#This Row],[Menge kg P2O5]]/1000</f>
        <v>0.84</v>
      </c>
      <c r="M364" s="1">
        <f>Tabelle8[[#This Row],[Menge t Nges]]/Tabelle8[[#This Row],[Anzahl Lieferscheine]]</f>
        <v>0.252</v>
      </c>
      <c r="N364" s="1">
        <f>Tabelle8[[#This Row],[Menge t P2O5]]/Tabelle8[[#This Row],[Anzahl Lieferscheine]]</f>
        <v>0.27999999999999997</v>
      </c>
    </row>
    <row r="365" spans="1:14" x14ac:dyDescent="0.2">
      <c r="A365" s="2" t="s">
        <v>33</v>
      </c>
      <c r="B365" s="2" t="s">
        <v>33</v>
      </c>
      <c r="C365" s="2" t="s">
        <v>6</v>
      </c>
      <c r="D365" s="2" t="s">
        <v>15</v>
      </c>
      <c r="E365" s="2" t="s">
        <v>20</v>
      </c>
      <c r="F365" s="2" t="s">
        <v>61</v>
      </c>
      <c r="G365" s="1">
        <v>2926.84</v>
      </c>
      <c r="H365" s="1">
        <v>2352.9000000000005</v>
      </c>
      <c r="I365" s="4">
        <v>43</v>
      </c>
      <c r="J365" s="2" t="s">
        <v>72</v>
      </c>
      <c r="K365" s="1">
        <f>Tabelle8[[#This Row],[Menge kg Nges]]/1000</f>
        <v>2.9268400000000003</v>
      </c>
      <c r="L365" s="1">
        <f>Tabelle8[[#This Row],[Menge kg P2O5]]/1000</f>
        <v>2.3529000000000004</v>
      </c>
      <c r="M365" s="1">
        <f>Tabelle8[[#This Row],[Menge t Nges]]/Tabelle8[[#This Row],[Anzahl Lieferscheine]]</f>
        <v>6.8066046511627912E-2</v>
      </c>
      <c r="N365" s="1">
        <f>Tabelle8[[#This Row],[Menge t P2O5]]/Tabelle8[[#This Row],[Anzahl Lieferscheine]]</f>
        <v>5.4718604651162801E-2</v>
      </c>
    </row>
    <row r="366" spans="1:14" x14ac:dyDescent="0.2">
      <c r="A366" s="2" t="s">
        <v>33</v>
      </c>
      <c r="B366" s="2" t="s">
        <v>33</v>
      </c>
      <c r="C366" s="2" t="s">
        <v>6</v>
      </c>
      <c r="D366" s="2" t="s">
        <v>15</v>
      </c>
      <c r="E366" s="2" t="s">
        <v>21</v>
      </c>
      <c r="F366" s="2" t="s">
        <v>61</v>
      </c>
      <c r="G366" s="1">
        <v>3944.6000000000004</v>
      </c>
      <c r="H366" s="1">
        <v>2210.1999999999998</v>
      </c>
      <c r="I366" s="4">
        <v>11</v>
      </c>
      <c r="J366" s="2" t="s">
        <v>72</v>
      </c>
      <c r="K366" s="1">
        <f>Tabelle8[[#This Row],[Menge kg Nges]]/1000</f>
        <v>3.9446000000000003</v>
      </c>
      <c r="L366" s="1">
        <f>Tabelle8[[#This Row],[Menge kg P2O5]]/1000</f>
        <v>2.2101999999999999</v>
      </c>
      <c r="M366" s="1">
        <f>Tabelle8[[#This Row],[Menge t Nges]]/Tabelle8[[#This Row],[Anzahl Lieferscheine]]</f>
        <v>0.35860000000000003</v>
      </c>
      <c r="N366" s="1">
        <f>Tabelle8[[#This Row],[Menge t P2O5]]/Tabelle8[[#This Row],[Anzahl Lieferscheine]]</f>
        <v>0.20092727272727273</v>
      </c>
    </row>
    <row r="367" spans="1:14" x14ac:dyDescent="0.2">
      <c r="A367" s="2" t="s">
        <v>33</v>
      </c>
      <c r="B367" s="2" t="s">
        <v>33</v>
      </c>
      <c r="C367" s="2" t="s">
        <v>6</v>
      </c>
      <c r="D367" s="2" t="s">
        <v>15</v>
      </c>
      <c r="E367" s="2" t="s">
        <v>9</v>
      </c>
      <c r="F367" s="2" t="s">
        <v>61</v>
      </c>
      <c r="G367" s="1">
        <v>788.87999999999988</v>
      </c>
      <c r="H367" s="1">
        <v>368.4</v>
      </c>
      <c r="I367" s="4">
        <v>3</v>
      </c>
      <c r="J367" s="2" t="s">
        <v>72</v>
      </c>
      <c r="K367" s="1">
        <f>Tabelle8[[#This Row],[Menge kg Nges]]/1000</f>
        <v>0.78887999999999991</v>
      </c>
      <c r="L367" s="1">
        <f>Tabelle8[[#This Row],[Menge kg P2O5]]/1000</f>
        <v>0.36839999999999995</v>
      </c>
      <c r="M367" s="1">
        <f>Tabelle8[[#This Row],[Menge t Nges]]/Tabelle8[[#This Row],[Anzahl Lieferscheine]]</f>
        <v>0.26295999999999997</v>
      </c>
      <c r="N367" s="1">
        <f>Tabelle8[[#This Row],[Menge t P2O5]]/Tabelle8[[#This Row],[Anzahl Lieferscheine]]</f>
        <v>0.12279999999999998</v>
      </c>
    </row>
    <row r="368" spans="1:14" x14ac:dyDescent="0.2">
      <c r="A368" s="2" t="s">
        <v>33</v>
      </c>
      <c r="B368" s="2" t="s">
        <v>33</v>
      </c>
      <c r="C368" s="2" t="s">
        <v>6</v>
      </c>
      <c r="D368" s="2" t="s">
        <v>15</v>
      </c>
      <c r="E368" s="2" t="s">
        <v>10</v>
      </c>
      <c r="F368" s="2" t="s">
        <v>61</v>
      </c>
      <c r="G368" s="1">
        <v>92.4</v>
      </c>
      <c r="H368" s="1">
        <v>29.4</v>
      </c>
      <c r="I368" s="4">
        <v>1</v>
      </c>
      <c r="J368" s="2" t="s">
        <v>72</v>
      </c>
      <c r="K368" s="1">
        <f>Tabelle8[[#This Row],[Menge kg Nges]]/1000</f>
        <v>9.240000000000001E-2</v>
      </c>
      <c r="L368" s="1">
        <f>Tabelle8[[#This Row],[Menge kg P2O5]]/1000</f>
        <v>2.9399999999999999E-2</v>
      </c>
      <c r="M368" s="1">
        <f>Tabelle8[[#This Row],[Menge t Nges]]/Tabelle8[[#This Row],[Anzahl Lieferscheine]]</f>
        <v>9.240000000000001E-2</v>
      </c>
      <c r="N368" s="1">
        <f>Tabelle8[[#This Row],[Menge t P2O5]]/Tabelle8[[#This Row],[Anzahl Lieferscheine]]</f>
        <v>2.9399999999999999E-2</v>
      </c>
    </row>
    <row r="369" spans="1:14" x14ac:dyDescent="0.2">
      <c r="A369" s="2" t="s">
        <v>33</v>
      </c>
      <c r="B369" s="2" t="s">
        <v>33</v>
      </c>
      <c r="C369" s="2" t="s">
        <v>6</v>
      </c>
      <c r="D369" s="2" t="s">
        <v>15</v>
      </c>
      <c r="E369" s="2" t="s">
        <v>13</v>
      </c>
      <c r="F369" s="2" t="s">
        <v>61</v>
      </c>
      <c r="G369" s="1">
        <v>1277.5500000000002</v>
      </c>
      <c r="H369" s="1">
        <v>1702.1999999999998</v>
      </c>
      <c r="I369" s="4">
        <v>4</v>
      </c>
      <c r="J369" s="2" t="s">
        <v>72</v>
      </c>
      <c r="K369" s="1">
        <f>Tabelle8[[#This Row],[Menge kg Nges]]/1000</f>
        <v>1.2775500000000002</v>
      </c>
      <c r="L369" s="1">
        <f>Tabelle8[[#This Row],[Menge kg P2O5]]/1000</f>
        <v>1.7021999999999997</v>
      </c>
      <c r="M369" s="1">
        <f>Tabelle8[[#This Row],[Menge t Nges]]/Tabelle8[[#This Row],[Anzahl Lieferscheine]]</f>
        <v>0.31938750000000005</v>
      </c>
      <c r="N369" s="1">
        <f>Tabelle8[[#This Row],[Menge t P2O5]]/Tabelle8[[#This Row],[Anzahl Lieferscheine]]</f>
        <v>0.42554999999999993</v>
      </c>
    </row>
    <row r="370" spans="1:14" x14ac:dyDescent="0.2">
      <c r="A370" s="2" t="s">
        <v>33</v>
      </c>
      <c r="B370" s="2" t="s">
        <v>33</v>
      </c>
      <c r="C370" s="2" t="s">
        <v>25</v>
      </c>
      <c r="D370" s="2" t="s">
        <v>25</v>
      </c>
      <c r="E370" s="2" t="s">
        <v>26</v>
      </c>
      <c r="F370" s="2" t="s">
        <v>61</v>
      </c>
      <c r="G370" s="1">
        <v>27675.19</v>
      </c>
      <c r="H370" s="1">
        <v>15441.42</v>
      </c>
      <c r="I370" s="4">
        <v>111</v>
      </c>
      <c r="J370" s="2" t="s">
        <v>72</v>
      </c>
      <c r="K370" s="1">
        <f>Tabelle8[[#This Row],[Menge kg Nges]]/1000</f>
        <v>27.675189999999997</v>
      </c>
      <c r="L370" s="1">
        <f>Tabelle8[[#This Row],[Menge kg P2O5]]/1000</f>
        <v>15.441420000000001</v>
      </c>
      <c r="M370" s="1">
        <f>Tabelle8[[#This Row],[Menge t Nges]]/Tabelle8[[#This Row],[Anzahl Lieferscheine]]</f>
        <v>0.24932603603603601</v>
      </c>
      <c r="N370" s="1">
        <f>Tabelle8[[#This Row],[Menge t P2O5]]/Tabelle8[[#This Row],[Anzahl Lieferscheine]]</f>
        <v>0.13911189189189191</v>
      </c>
    </row>
    <row r="371" spans="1:14" x14ac:dyDescent="0.2">
      <c r="A371" s="2" t="s">
        <v>33</v>
      </c>
      <c r="B371" s="2" t="s">
        <v>33</v>
      </c>
      <c r="C371" s="2" t="s">
        <v>63</v>
      </c>
      <c r="D371" s="2" t="s">
        <v>63</v>
      </c>
      <c r="E371" s="2" t="s">
        <v>63</v>
      </c>
      <c r="F371" s="2" t="s">
        <v>61</v>
      </c>
      <c r="G371" s="1">
        <v>65</v>
      </c>
      <c r="H371" s="1">
        <v>75</v>
      </c>
      <c r="I371" s="4">
        <v>1</v>
      </c>
      <c r="J371" s="2" t="s">
        <v>72</v>
      </c>
      <c r="K371" s="1">
        <f>Tabelle8[[#This Row],[Menge kg Nges]]/1000</f>
        <v>6.5000000000000002E-2</v>
      </c>
      <c r="L371" s="1">
        <f>Tabelle8[[#This Row],[Menge kg P2O5]]/1000</f>
        <v>7.4999999999999997E-2</v>
      </c>
      <c r="M371" s="1">
        <f>Tabelle8[[#This Row],[Menge t Nges]]/Tabelle8[[#This Row],[Anzahl Lieferscheine]]</f>
        <v>6.5000000000000002E-2</v>
      </c>
      <c r="N371" s="1">
        <f>Tabelle8[[#This Row],[Menge t P2O5]]/Tabelle8[[#This Row],[Anzahl Lieferscheine]]</f>
        <v>7.4999999999999997E-2</v>
      </c>
    </row>
    <row r="372" spans="1:14" x14ac:dyDescent="0.2">
      <c r="A372" s="2" t="s">
        <v>33</v>
      </c>
      <c r="B372" s="2" t="s">
        <v>46</v>
      </c>
      <c r="C372" s="2" t="s">
        <v>6</v>
      </c>
      <c r="D372" s="2" t="s">
        <v>7</v>
      </c>
      <c r="E372" s="2" t="s">
        <v>9</v>
      </c>
      <c r="F372" s="2" t="s">
        <v>61</v>
      </c>
      <c r="G372" s="1">
        <v>220</v>
      </c>
      <c r="H372" s="1">
        <v>90</v>
      </c>
      <c r="I372" s="4">
        <v>1</v>
      </c>
      <c r="J372" s="2" t="s">
        <v>72</v>
      </c>
      <c r="K372" s="1">
        <f>Tabelle8[[#This Row],[Menge kg Nges]]/1000</f>
        <v>0.22</v>
      </c>
      <c r="L372" s="1">
        <f>Tabelle8[[#This Row],[Menge kg P2O5]]/1000</f>
        <v>0.09</v>
      </c>
      <c r="M372" s="1">
        <f>Tabelle8[[#This Row],[Menge t Nges]]/Tabelle8[[#This Row],[Anzahl Lieferscheine]]</f>
        <v>0.22</v>
      </c>
      <c r="N372" s="1">
        <f>Tabelle8[[#This Row],[Menge t P2O5]]/Tabelle8[[#This Row],[Anzahl Lieferscheine]]</f>
        <v>0.09</v>
      </c>
    </row>
    <row r="373" spans="1:14" x14ac:dyDescent="0.2">
      <c r="A373" s="2" t="s">
        <v>44</v>
      </c>
      <c r="B373" s="2" t="s">
        <v>44</v>
      </c>
      <c r="C373" s="2" t="s">
        <v>6</v>
      </c>
      <c r="D373" s="2" t="s">
        <v>7</v>
      </c>
      <c r="E373" s="2" t="s">
        <v>8</v>
      </c>
      <c r="F373" s="2" t="s">
        <v>61</v>
      </c>
      <c r="G373" s="1">
        <v>327</v>
      </c>
      <c r="H373" s="1">
        <v>100.5</v>
      </c>
      <c r="I373" s="4">
        <v>2</v>
      </c>
      <c r="J373" s="2" t="s">
        <v>72</v>
      </c>
      <c r="K373" s="1">
        <f>Tabelle8[[#This Row],[Menge kg Nges]]/1000</f>
        <v>0.32700000000000001</v>
      </c>
      <c r="L373" s="1">
        <f>Tabelle8[[#This Row],[Menge kg P2O5]]/1000</f>
        <v>0.10050000000000001</v>
      </c>
      <c r="M373" s="1">
        <f>Tabelle8[[#This Row],[Menge t Nges]]/Tabelle8[[#This Row],[Anzahl Lieferscheine]]</f>
        <v>0.16350000000000001</v>
      </c>
      <c r="N373" s="1">
        <f>Tabelle8[[#This Row],[Menge t P2O5]]/Tabelle8[[#This Row],[Anzahl Lieferscheine]]</f>
        <v>5.0250000000000003E-2</v>
      </c>
    </row>
    <row r="374" spans="1:14" x14ac:dyDescent="0.2">
      <c r="A374" s="2" t="s">
        <v>44</v>
      </c>
      <c r="B374" s="2" t="s">
        <v>44</v>
      </c>
      <c r="C374" s="2" t="s">
        <v>6</v>
      </c>
      <c r="D374" s="2" t="s">
        <v>7</v>
      </c>
      <c r="E374" s="2" t="s">
        <v>9</v>
      </c>
      <c r="F374" s="2" t="s">
        <v>61</v>
      </c>
      <c r="G374" s="1">
        <v>2756.2999999999997</v>
      </c>
      <c r="H374" s="1">
        <v>1133.0000000000002</v>
      </c>
      <c r="I374" s="4">
        <v>11</v>
      </c>
      <c r="J374" s="2" t="s">
        <v>72</v>
      </c>
      <c r="K374" s="1">
        <f>Tabelle8[[#This Row],[Menge kg Nges]]/1000</f>
        <v>2.7562999999999995</v>
      </c>
      <c r="L374" s="1">
        <f>Tabelle8[[#This Row],[Menge kg P2O5]]/1000</f>
        <v>1.1330000000000002</v>
      </c>
      <c r="M374" s="1">
        <f>Tabelle8[[#This Row],[Menge t Nges]]/Tabelle8[[#This Row],[Anzahl Lieferscheine]]</f>
        <v>0.25057272727272722</v>
      </c>
      <c r="N374" s="1">
        <f>Tabelle8[[#This Row],[Menge t P2O5]]/Tabelle8[[#This Row],[Anzahl Lieferscheine]]</f>
        <v>0.10300000000000002</v>
      </c>
    </row>
    <row r="375" spans="1:14" x14ac:dyDescent="0.2">
      <c r="A375" s="2" t="s">
        <v>44</v>
      </c>
      <c r="B375" s="2" t="s">
        <v>44</v>
      </c>
      <c r="C375" s="2" t="s">
        <v>6</v>
      </c>
      <c r="D375" s="2" t="s">
        <v>7</v>
      </c>
      <c r="E375" s="2" t="s">
        <v>12</v>
      </c>
      <c r="F375" s="2" t="s">
        <v>61</v>
      </c>
      <c r="G375" s="1">
        <v>910</v>
      </c>
      <c r="H375" s="1">
        <v>448</v>
      </c>
      <c r="I375" s="4">
        <v>2</v>
      </c>
      <c r="J375" s="2" t="s">
        <v>72</v>
      </c>
      <c r="K375" s="1">
        <f>Tabelle8[[#This Row],[Menge kg Nges]]/1000</f>
        <v>0.91</v>
      </c>
      <c r="L375" s="1">
        <f>Tabelle8[[#This Row],[Menge kg P2O5]]/1000</f>
        <v>0.44800000000000001</v>
      </c>
      <c r="M375" s="1">
        <f>Tabelle8[[#This Row],[Menge t Nges]]/Tabelle8[[#This Row],[Anzahl Lieferscheine]]</f>
        <v>0.45500000000000002</v>
      </c>
      <c r="N375" s="1">
        <f>Tabelle8[[#This Row],[Menge t P2O5]]/Tabelle8[[#This Row],[Anzahl Lieferscheine]]</f>
        <v>0.224</v>
      </c>
    </row>
    <row r="376" spans="1:14" x14ac:dyDescent="0.2">
      <c r="A376" s="2" t="s">
        <v>44</v>
      </c>
      <c r="B376" s="2" t="s">
        <v>44</v>
      </c>
      <c r="C376" s="2" t="s">
        <v>6</v>
      </c>
      <c r="D376" s="2" t="s">
        <v>7</v>
      </c>
      <c r="E376" s="2" t="s">
        <v>14</v>
      </c>
      <c r="F376" s="2" t="s">
        <v>61</v>
      </c>
      <c r="G376" s="1">
        <v>7591.5</v>
      </c>
      <c r="H376" s="1">
        <v>3036.6000000000004</v>
      </c>
      <c r="I376" s="4">
        <v>23</v>
      </c>
      <c r="J376" s="2" t="s">
        <v>72</v>
      </c>
      <c r="K376" s="1">
        <f>Tabelle8[[#This Row],[Menge kg Nges]]/1000</f>
        <v>7.5914999999999999</v>
      </c>
      <c r="L376" s="1">
        <f>Tabelle8[[#This Row],[Menge kg P2O5]]/1000</f>
        <v>3.0366000000000004</v>
      </c>
      <c r="M376" s="1">
        <f>Tabelle8[[#This Row],[Menge t Nges]]/Tabelle8[[#This Row],[Anzahl Lieferscheine]]</f>
        <v>0.33006521739130434</v>
      </c>
      <c r="N376" s="1">
        <f>Tabelle8[[#This Row],[Menge t P2O5]]/Tabelle8[[#This Row],[Anzahl Lieferscheine]]</f>
        <v>0.13202608695652177</v>
      </c>
    </row>
    <row r="377" spans="1:14" x14ac:dyDescent="0.2">
      <c r="A377" s="2" t="s">
        <v>44</v>
      </c>
      <c r="B377" s="2" t="s">
        <v>44</v>
      </c>
      <c r="C377" s="2" t="s">
        <v>6</v>
      </c>
      <c r="D377" s="2" t="s">
        <v>15</v>
      </c>
      <c r="E377" s="2" t="s">
        <v>9</v>
      </c>
      <c r="F377" s="2" t="s">
        <v>61</v>
      </c>
      <c r="G377" s="1">
        <v>135.19999999999999</v>
      </c>
      <c r="H377" s="1">
        <v>90</v>
      </c>
      <c r="I377" s="4">
        <v>2</v>
      </c>
      <c r="J377" s="2" t="s">
        <v>72</v>
      </c>
      <c r="K377" s="1">
        <f>Tabelle8[[#This Row],[Menge kg Nges]]/1000</f>
        <v>0.13519999999999999</v>
      </c>
      <c r="L377" s="1">
        <f>Tabelle8[[#This Row],[Menge kg P2O5]]/1000</f>
        <v>0.09</v>
      </c>
      <c r="M377" s="1">
        <f>Tabelle8[[#This Row],[Menge t Nges]]/Tabelle8[[#This Row],[Anzahl Lieferscheine]]</f>
        <v>6.7599999999999993E-2</v>
      </c>
      <c r="N377" s="1">
        <f>Tabelle8[[#This Row],[Menge t P2O5]]/Tabelle8[[#This Row],[Anzahl Lieferscheine]]</f>
        <v>4.4999999999999998E-2</v>
      </c>
    </row>
    <row r="378" spans="1:14" x14ac:dyDescent="0.2">
      <c r="A378" s="2" t="s">
        <v>44</v>
      </c>
      <c r="B378" s="2" t="s">
        <v>47</v>
      </c>
      <c r="C378" s="2" t="s">
        <v>6</v>
      </c>
      <c r="D378" s="2" t="s">
        <v>7</v>
      </c>
      <c r="E378" s="2" t="s">
        <v>14</v>
      </c>
      <c r="F378" s="2" t="s">
        <v>61</v>
      </c>
      <c r="G378" s="1">
        <v>157.5</v>
      </c>
      <c r="H378" s="1">
        <v>63</v>
      </c>
      <c r="I378" s="4">
        <v>1</v>
      </c>
      <c r="J378" s="2" t="s">
        <v>72</v>
      </c>
      <c r="K378" s="1">
        <f>Tabelle8[[#This Row],[Menge kg Nges]]/1000</f>
        <v>0.1575</v>
      </c>
      <c r="L378" s="1">
        <f>Tabelle8[[#This Row],[Menge kg P2O5]]/1000</f>
        <v>6.3E-2</v>
      </c>
      <c r="M378" s="1">
        <f>Tabelle8[[#This Row],[Menge t Nges]]/Tabelle8[[#This Row],[Anzahl Lieferscheine]]</f>
        <v>0.1575</v>
      </c>
      <c r="N378" s="1">
        <f>Tabelle8[[#This Row],[Menge t P2O5]]/Tabelle8[[#This Row],[Anzahl Lieferscheine]]</f>
        <v>6.3E-2</v>
      </c>
    </row>
    <row r="379" spans="1:14" x14ac:dyDescent="0.2">
      <c r="A379" s="2" t="s">
        <v>44</v>
      </c>
      <c r="B379" s="2" t="s">
        <v>37</v>
      </c>
      <c r="C379" s="2" t="s">
        <v>6</v>
      </c>
      <c r="D379" s="2" t="s">
        <v>7</v>
      </c>
      <c r="E379" s="2" t="s">
        <v>9</v>
      </c>
      <c r="F379" s="2" t="s">
        <v>61</v>
      </c>
      <c r="G379" s="1">
        <v>145</v>
      </c>
      <c r="H379" s="1">
        <v>60</v>
      </c>
      <c r="I379" s="4">
        <v>1</v>
      </c>
      <c r="J379" s="2" t="s">
        <v>72</v>
      </c>
      <c r="K379" s="1">
        <f>Tabelle8[[#This Row],[Menge kg Nges]]/1000</f>
        <v>0.14499999999999999</v>
      </c>
      <c r="L379" s="1">
        <f>Tabelle8[[#This Row],[Menge kg P2O5]]/1000</f>
        <v>0.06</v>
      </c>
      <c r="M379" s="1">
        <f>Tabelle8[[#This Row],[Menge t Nges]]/Tabelle8[[#This Row],[Anzahl Lieferscheine]]</f>
        <v>0.14499999999999999</v>
      </c>
      <c r="N379" s="1">
        <f>Tabelle8[[#This Row],[Menge t P2O5]]/Tabelle8[[#This Row],[Anzahl Lieferscheine]]</f>
        <v>0.06</v>
      </c>
    </row>
    <row r="380" spans="1:14" x14ac:dyDescent="0.2">
      <c r="A380" s="2" t="s">
        <v>44</v>
      </c>
      <c r="B380" s="2" t="s">
        <v>37</v>
      </c>
      <c r="C380" s="2" t="s">
        <v>6</v>
      </c>
      <c r="D380" s="2" t="s">
        <v>7</v>
      </c>
      <c r="E380" s="2" t="s">
        <v>14</v>
      </c>
      <c r="F380" s="2" t="s">
        <v>61</v>
      </c>
      <c r="G380" s="1">
        <v>324</v>
      </c>
      <c r="H380" s="1">
        <v>129.6</v>
      </c>
      <c r="I380" s="4">
        <v>4</v>
      </c>
      <c r="J380" s="2" t="s">
        <v>72</v>
      </c>
      <c r="K380" s="1">
        <f>Tabelle8[[#This Row],[Menge kg Nges]]/1000</f>
        <v>0.32400000000000001</v>
      </c>
      <c r="L380" s="1">
        <f>Tabelle8[[#This Row],[Menge kg P2O5]]/1000</f>
        <v>0.12959999999999999</v>
      </c>
      <c r="M380" s="1">
        <f>Tabelle8[[#This Row],[Menge t Nges]]/Tabelle8[[#This Row],[Anzahl Lieferscheine]]</f>
        <v>8.1000000000000003E-2</v>
      </c>
      <c r="N380" s="1">
        <f>Tabelle8[[#This Row],[Menge t P2O5]]/Tabelle8[[#This Row],[Anzahl Lieferscheine]]</f>
        <v>3.2399999999999998E-2</v>
      </c>
    </row>
    <row r="381" spans="1:14" x14ac:dyDescent="0.2">
      <c r="A381" s="2" t="s">
        <v>48</v>
      </c>
      <c r="B381" s="2" t="s">
        <v>48</v>
      </c>
      <c r="C381" s="2" t="s">
        <v>6</v>
      </c>
      <c r="D381" s="2" t="s">
        <v>7</v>
      </c>
      <c r="E381" s="2" t="s">
        <v>8</v>
      </c>
      <c r="F381" s="2" t="s">
        <v>61</v>
      </c>
      <c r="G381" s="1">
        <v>56555.100000000006</v>
      </c>
      <c r="H381" s="1">
        <v>18909.900000000001</v>
      </c>
      <c r="I381" s="4">
        <v>20</v>
      </c>
      <c r="J381" s="2" t="s">
        <v>72</v>
      </c>
      <c r="K381" s="1">
        <f>Tabelle8[[#This Row],[Menge kg Nges]]/1000</f>
        <v>56.555100000000003</v>
      </c>
      <c r="L381" s="1">
        <f>Tabelle8[[#This Row],[Menge kg P2O5]]/1000</f>
        <v>18.9099</v>
      </c>
      <c r="M381" s="1">
        <f>Tabelle8[[#This Row],[Menge t Nges]]/Tabelle8[[#This Row],[Anzahl Lieferscheine]]</f>
        <v>2.8277550000000002</v>
      </c>
      <c r="N381" s="1">
        <f>Tabelle8[[#This Row],[Menge t P2O5]]/Tabelle8[[#This Row],[Anzahl Lieferscheine]]</f>
        <v>0.94549499999999997</v>
      </c>
    </row>
    <row r="382" spans="1:14" x14ac:dyDescent="0.2">
      <c r="A382" s="2" t="s">
        <v>48</v>
      </c>
      <c r="B382" s="2" t="s">
        <v>48</v>
      </c>
      <c r="C382" s="2" t="s">
        <v>6</v>
      </c>
      <c r="D382" s="2" t="s">
        <v>7</v>
      </c>
      <c r="E382" s="2" t="s">
        <v>9</v>
      </c>
      <c r="F382" s="2" t="s">
        <v>61</v>
      </c>
      <c r="G382" s="1">
        <v>26225.1</v>
      </c>
      <c r="H382" s="1">
        <v>10948.8</v>
      </c>
      <c r="I382" s="4">
        <v>7</v>
      </c>
      <c r="J382" s="2" t="s">
        <v>72</v>
      </c>
      <c r="K382" s="1">
        <f>Tabelle8[[#This Row],[Menge kg Nges]]/1000</f>
        <v>26.225099999999998</v>
      </c>
      <c r="L382" s="1">
        <f>Tabelle8[[#This Row],[Menge kg P2O5]]/1000</f>
        <v>10.948799999999999</v>
      </c>
      <c r="M382" s="1">
        <f>Tabelle8[[#This Row],[Menge t Nges]]/Tabelle8[[#This Row],[Anzahl Lieferscheine]]</f>
        <v>3.7464428571428567</v>
      </c>
      <c r="N382" s="1">
        <f>Tabelle8[[#This Row],[Menge t P2O5]]/Tabelle8[[#This Row],[Anzahl Lieferscheine]]</f>
        <v>1.5641142857142856</v>
      </c>
    </row>
    <row r="383" spans="1:14" x14ac:dyDescent="0.2">
      <c r="A383" s="2" t="s">
        <v>48</v>
      </c>
      <c r="B383" s="2" t="s">
        <v>48</v>
      </c>
      <c r="C383" s="2" t="s">
        <v>6</v>
      </c>
      <c r="D383" s="2" t="s">
        <v>7</v>
      </c>
      <c r="E383" s="2" t="s">
        <v>12</v>
      </c>
      <c r="F383" s="2" t="s">
        <v>61</v>
      </c>
      <c r="G383" s="1">
        <v>7832.5</v>
      </c>
      <c r="H383" s="1">
        <v>3856</v>
      </c>
      <c r="I383" s="4">
        <v>2</v>
      </c>
      <c r="J383" s="2" t="s">
        <v>72</v>
      </c>
      <c r="K383" s="1">
        <f>Tabelle8[[#This Row],[Menge kg Nges]]/1000</f>
        <v>7.8324999999999996</v>
      </c>
      <c r="L383" s="1">
        <f>Tabelle8[[#This Row],[Menge kg P2O5]]/1000</f>
        <v>3.8559999999999999</v>
      </c>
      <c r="M383" s="1">
        <f>Tabelle8[[#This Row],[Menge t Nges]]/Tabelle8[[#This Row],[Anzahl Lieferscheine]]</f>
        <v>3.9162499999999998</v>
      </c>
      <c r="N383" s="1">
        <f>Tabelle8[[#This Row],[Menge t P2O5]]/Tabelle8[[#This Row],[Anzahl Lieferscheine]]</f>
        <v>1.9279999999999999</v>
      </c>
    </row>
    <row r="384" spans="1:14" x14ac:dyDescent="0.2">
      <c r="A384" s="2" t="s">
        <v>48</v>
      </c>
      <c r="B384" s="2" t="s">
        <v>48</v>
      </c>
      <c r="C384" s="2" t="s">
        <v>6</v>
      </c>
      <c r="D384" s="2" t="s">
        <v>15</v>
      </c>
      <c r="E384" s="2" t="s">
        <v>18</v>
      </c>
      <c r="F384" s="2" t="s">
        <v>61</v>
      </c>
      <c r="G384" s="1">
        <v>1512</v>
      </c>
      <c r="H384" s="1">
        <v>1224</v>
      </c>
      <c r="I384" s="4">
        <v>3</v>
      </c>
      <c r="J384" s="2" t="s">
        <v>72</v>
      </c>
      <c r="K384" s="1">
        <f>Tabelle8[[#This Row],[Menge kg Nges]]/1000</f>
        <v>1.512</v>
      </c>
      <c r="L384" s="1">
        <f>Tabelle8[[#This Row],[Menge kg P2O5]]/1000</f>
        <v>1.224</v>
      </c>
      <c r="M384" s="1">
        <f>Tabelle8[[#This Row],[Menge t Nges]]/Tabelle8[[#This Row],[Anzahl Lieferscheine]]</f>
        <v>0.504</v>
      </c>
      <c r="N384" s="1">
        <f>Tabelle8[[#This Row],[Menge t P2O5]]/Tabelle8[[#This Row],[Anzahl Lieferscheine]]</f>
        <v>0.40799999999999997</v>
      </c>
    </row>
    <row r="385" spans="1:14" x14ac:dyDescent="0.2">
      <c r="A385" s="2" t="s">
        <v>48</v>
      </c>
      <c r="B385" s="2" t="s">
        <v>48</v>
      </c>
      <c r="C385" s="2" t="s">
        <v>6</v>
      </c>
      <c r="D385" s="2" t="s">
        <v>15</v>
      </c>
      <c r="E385" s="2" t="s">
        <v>20</v>
      </c>
      <c r="F385" s="2" t="s">
        <v>61</v>
      </c>
      <c r="G385" s="1">
        <v>12182.4</v>
      </c>
      <c r="H385" s="1">
        <v>6990</v>
      </c>
      <c r="I385" s="4">
        <v>25</v>
      </c>
      <c r="J385" s="2" t="s">
        <v>72</v>
      </c>
      <c r="K385" s="1">
        <f>Tabelle8[[#This Row],[Menge kg Nges]]/1000</f>
        <v>12.182399999999999</v>
      </c>
      <c r="L385" s="1">
        <f>Tabelle8[[#This Row],[Menge kg P2O5]]/1000</f>
        <v>6.99</v>
      </c>
      <c r="M385" s="1">
        <f>Tabelle8[[#This Row],[Menge t Nges]]/Tabelle8[[#This Row],[Anzahl Lieferscheine]]</f>
        <v>0.48729599999999995</v>
      </c>
      <c r="N385" s="1">
        <f>Tabelle8[[#This Row],[Menge t P2O5]]/Tabelle8[[#This Row],[Anzahl Lieferscheine]]</f>
        <v>0.27960000000000002</v>
      </c>
    </row>
    <row r="386" spans="1:14" x14ac:dyDescent="0.2">
      <c r="A386" s="2" t="s">
        <v>48</v>
      </c>
      <c r="B386" s="2" t="s">
        <v>48</v>
      </c>
      <c r="C386" s="2" t="s">
        <v>6</v>
      </c>
      <c r="D386" s="2" t="s">
        <v>15</v>
      </c>
      <c r="E386" s="2" t="s">
        <v>9</v>
      </c>
      <c r="F386" s="2" t="s">
        <v>61</v>
      </c>
      <c r="G386" s="1">
        <v>4383.2</v>
      </c>
      <c r="H386" s="1">
        <v>2406</v>
      </c>
      <c r="I386" s="4">
        <v>4</v>
      </c>
      <c r="J386" s="2" t="s">
        <v>72</v>
      </c>
      <c r="K386" s="1">
        <f>Tabelle8[[#This Row],[Menge kg Nges]]/1000</f>
        <v>4.3831999999999995</v>
      </c>
      <c r="L386" s="1">
        <f>Tabelle8[[#This Row],[Menge kg P2O5]]/1000</f>
        <v>2.4060000000000001</v>
      </c>
      <c r="M386" s="1">
        <f>Tabelle8[[#This Row],[Menge t Nges]]/Tabelle8[[#This Row],[Anzahl Lieferscheine]]</f>
        <v>1.0957999999999999</v>
      </c>
      <c r="N386" s="1">
        <f>Tabelle8[[#This Row],[Menge t P2O5]]/Tabelle8[[#This Row],[Anzahl Lieferscheine]]</f>
        <v>0.60150000000000003</v>
      </c>
    </row>
    <row r="387" spans="1:14" x14ac:dyDescent="0.2">
      <c r="A387" s="2" t="s">
        <v>48</v>
      </c>
      <c r="B387" s="2" t="s">
        <v>48</v>
      </c>
      <c r="C387" s="2" t="s">
        <v>6</v>
      </c>
      <c r="D387" s="2" t="s">
        <v>15</v>
      </c>
      <c r="E387" s="2" t="s">
        <v>10</v>
      </c>
      <c r="F387" s="2" t="s">
        <v>61</v>
      </c>
      <c r="G387" s="1">
        <v>486</v>
      </c>
      <c r="H387" s="1">
        <v>207.60000000000002</v>
      </c>
      <c r="I387" s="4">
        <v>2</v>
      </c>
      <c r="J387" s="2" t="s">
        <v>72</v>
      </c>
      <c r="K387" s="1">
        <f>Tabelle8[[#This Row],[Menge kg Nges]]/1000</f>
        <v>0.48599999999999999</v>
      </c>
      <c r="L387" s="1">
        <f>Tabelle8[[#This Row],[Menge kg P2O5]]/1000</f>
        <v>0.20760000000000003</v>
      </c>
      <c r="M387" s="1">
        <f>Tabelle8[[#This Row],[Menge t Nges]]/Tabelle8[[#This Row],[Anzahl Lieferscheine]]</f>
        <v>0.24299999999999999</v>
      </c>
      <c r="N387" s="1">
        <f>Tabelle8[[#This Row],[Menge t P2O5]]/Tabelle8[[#This Row],[Anzahl Lieferscheine]]</f>
        <v>0.10380000000000002</v>
      </c>
    </row>
    <row r="388" spans="1:14" x14ac:dyDescent="0.2">
      <c r="A388" s="2" t="s">
        <v>48</v>
      </c>
      <c r="B388" s="2" t="s">
        <v>48</v>
      </c>
      <c r="C388" s="2" t="s">
        <v>6</v>
      </c>
      <c r="D388" s="2" t="s">
        <v>15</v>
      </c>
      <c r="E388" s="2" t="s">
        <v>31</v>
      </c>
      <c r="F388" s="2" t="s">
        <v>61</v>
      </c>
      <c r="G388" s="1">
        <v>164</v>
      </c>
      <c r="H388" s="1">
        <v>74</v>
      </c>
      <c r="I388" s="4">
        <v>1</v>
      </c>
      <c r="J388" s="2" t="s">
        <v>72</v>
      </c>
      <c r="K388" s="1">
        <f>Tabelle8[[#This Row],[Menge kg Nges]]/1000</f>
        <v>0.16400000000000001</v>
      </c>
      <c r="L388" s="1">
        <f>Tabelle8[[#This Row],[Menge kg P2O5]]/1000</f>
        <v>7.3999999999999996E-2</v>
      </c>
      <c r="M388" s="1">
        <f>Tabelle8[[#This Row],[Menge t Nges]]/Tabelle8[[#This Row],[Anzahl Lieferscheine]]</f>
        <v>0.16400000000000001</v>
      </c>
      <c r="N388" s="1">
        <f>Tabelle8[[#This Row],[Menge t P2O5]]/Tabelle8[[#This Row],[Anzahl Lieferscheine]]</f>
        <v>7.3999999999999996E-2</v>
      </c>
    </row>
    <row r="389" spans="1:14" x14ac:dyDescent="0.2">
      <c r="A389" s="2" t="s">
        <v>48</v>
      </c>
      <c r="B389" s="2" t="s">
        <v>48</v>
      </c>
      <c r="C389" s="2" t="s">
        <v>25</v>
      </c>
      <c r="D389" s="2" t="s">
        <v>25</v>
      </c>
      <c r="E389" s="2" t="s">
        <v>26</v>
      </c>
      <c r="F389" s="2" t="s">
        <v>61</v>
      </c>
      <c r="G389" s="1">
        <v>13471.8</v>
      </c>
      <c r="H389" s="1">
        <v>6614.4</v>
      </c>
      <c r="I389" s="4">
        <v>14</v>
      </c>
      <c r="J389" s="2" t="s">
        <v>72</v>
      </c>
      <c r="K389" s="1">
        <f>Tabelle8[[#This Row],[Menge kg Nges]]/1000</f>
        <v>13.4718</v>
      </c>
      <c r="L389" s="1">
        <f>Tabelle8[[#This Row],[Menge kg P2O5]]/1000</f>
        <v>6.6143999999999998</v>
      </c>
      <c r="M389" s="1">
        <f>Tabelle8[[#This Row],[Menge t Nges]]/Tabelle8[[#This Row],[Anzahl Lieferscheine]]</f>
        <v>0.96227142857142856</v>
      </c>
      <c r="N389" s="1">
        <f>Tabelle8[[#This Row],[Menge t P2O5]]/Tabelle8[[#This Row],[Anzahl Lieferscheine]]</f>
        <v>0.47245714285714285</v>
      </c>
    </row>
    <row r="390" spans="1:14" x14ac:dyDescent="0.2">
      <c r="A390" s="2" t="s">
        <v>48</v>
      </c>
      <c r="B390" s="2" t="s">
        <v>28</v>
      </c>
      <c r="C390" s="2" t="s">
        <v>6</v>
      </c>
      <c r="D390" s="2" t="s">
        <v>7</v>
      </c>
      <c r="E390" s="2" t="s">
        <v>8</v>
      </c>
      <c r="F390" s="2" t="s">
        <v>61</v>
      </c>
      <c r="G390" s="1">
        <v>630</v>
      </c>
      <c r="H390" s="1">
        <v>198</v>
      </c>
      <c r="I390" s="4">
        <v>1</v>
      </c>
      <c r="J390" s="2" t="s">
        <v>72</v>
      </c>
      <c r="K390" s="1">
        <f>Tabelle8[[#This Row],[Menge kg Nges]]/1000</f>
        <v>0.63</v>
      </c>
      <c r="L390" s="1">
        <f>Tabelle8[[#This Row],[Menge kg P2O5]]/1000</f>
        <v>0.19800000000000001</v>
      </c>
      <c r="M390" s="1">
        <f>Tabelle8[[#This Row],[Menge t Nges]]/Tabelle8[[#This Row],[Anzahl Lieferscheine]]</f>
        <v>0.63</v>
      </c>
      <c r="N390" s="1">
        <f>Tabelle8[[#This Row],[Menge t P2O5]]/Tabelle8[[#This Row],[Anzahl Lieferscheine]]</f>
        <v>0.19800000000000001</v>
      </c>
    </row>
    <row r="391" spans="1:14" x14ac:dyDescent="0.2">
      <c r="A391" s="2" t="s">
        <v>48</v>
      </c>
      <c r="B391" s="2" t="s">
        <v>28</v>
      </c>
      <c r="C391" s="2" t="s">
        <v>6</v>
      </c>
      <c r="D391" s="2" t="s">
        <v>15</v>
      </c>
      <c r="E391" s="2" t="s">
        <v>18</v>
      </c>
      <c r="F391" s="2" t="s">
        <v>61</v>
      </c>
      <c r="G391" s="1">
        <v>2520</v>
      </c>
      <c r="H391" s="1">
        <v>2040</v>
      </c>
      <c r="I391" s="4">
        <v>2</v>
      </c>
      <c r="J391" s="2" t="s">
        <v>72</v>
      </c>
      <c r="K391" s="1">
        <f>Tabelle8[[#This Row],[Menge kg Nges]]/1000</f>
        <v>2.52</v>
      </c>
      <c r="L391" s="1">
        <f>Tabelle8[[#This Row],[Menge kg P2O5]]/1000</f>
        <v>2.04</v>
      </c>
      <c r="M391" s="1">
        <f>Tabelle8[[#This Row],[Menge t Nges]]/Tabelle8[[#This Row],[Anzahl Lieferscheine]]</f>
        <v>1.26</v>
      </c>
      <c r="N391" s="1">
        <f>Tabelle8[[#This Row],[Menge t P2O5]]/Tabelle8[[#This Row],[Anzahl Lieferscheine]]</f>
        <v>1.02</v>
      </c>
    </row>
    <row r="392" spans="1:14" x14ac:dyDescent="0.2">
      <c r="A392" s="2" t="s">
        <v>49</v>
      </c>
      <c r="B392" s="2" t="s">
        <v>32</v>
      </c>
      <c r="C392" s="2" t="s">
        <v>6</v>
      </c>
      <c r="D392" s="2" t="s">
        <v>7</v>
      </c>
      <c r="E392" s="2" t="s">
        <v>12</v>
      </c>
      <c r="F392" s="2" t="s">
        <v>61</v>
      </c>
      <c r="G392" s="1">
        <v>432</v>
      </c>
      <c r="H392" s="1">
        <v>162</v>
      </c>
      <c r="I392" s="4">
        <v>1</v>
      </c>
      <c r="J392" s="2" t="s">
        <v>72</v>
      </c>
      <c r="K392" s="1">
        <f>Tabelle8[[#This Row],[Menge kg Nges]]/1000</f>
        <v>0.432</v>
      </c>
      <c r="L392" s="1">
        <f>Tabelle8[[#This Row],[Menge kg P2O5]]/1000</f>
        <v>0.16200000000000001</v>
      </c>
      <c r="M392" s="1">
        <f>Tabelle8[[#This Row],[Menge t Nges]]/Tabelle8[[#This Row],[Anzahl Lieferscheine]]</f>
        <v>0.432</v>
      </c>
      <c r="N392" s="1">
        <f>Tabelle8[[#This Row],[Menge t P2O5]]/Tabelle8[[#This Row],[Anzahl Lieferscheine]]</f>
        <v>0.16200000000000001</v>
      </c>
    </row>
    <row r="393" spans="1:14" x14ac:dyDescent="0.2">
      <c r="A393" s="2" t="s">
        <v>49</v>
      </c>
      <c r="B393" s="2" t="s">
        <v>49</v>
      </c>
      <c r="C393" s="2" t="s">
        <v>6</v>
      </c>
      <c r="D393" s="2" t="s">
        <v>7</v>
      </c>
      <c r="E393" s="2" t="s">
        <v>9</v>
      </c>
      <c r="F393" s="2" t="s">
        <v>61</v>
      </c>
      <c r="G393" s="1">
        <v>1514.65</v>
      </c>
      <c r="H393" s="1">
        <v>720.8</v>
      </c>
      <c r="I393" s="4">
        <v>12</v>
      </c>
      <c r="J393" s="2" t="s">
        <v>72</v>
      </c>
      <c r="K393" s="1">
        <f>Tabelle8[[#This Row],[Menge kg Nges]]/1000</f>
        <v>1.5146500000000001</v>
      </c>
      <c r="L393" s="1">
        <f>Tabelle8[[#This Row],[Menge kg P2O5]]/1000</f>
        <v>0.7208</v>
      </c>
      <c r="M393" s="1">
        <f>Tabelle8[[#This Row],[Menge t Nges]]/Tabelle8[[#This Row],[Anzahl Lieferscheine]]</f>
        <v>0.12622083333333334</v>
      </c>
      <c r="N393" s="1">
        <f>Tabelle8[[#This Row],[Menge t P2O5]]/Tabelle8[[#This Row],[Anzahl Lieferscheine]]</f>
        <v>6.0066666666666664E-2</v>
      </c>
    </row>
    <row r="394" spans="1:14" x14ac:dyDescent="0.2">
      <c r="A394" s="2" t="s">
        <v>49</v>
      </c>
      <c r="B394" s="2" t="s">
        <v>49</v>
      </c>
      <c r="C394" s="2" t="s">
        <v>6</v>
      </c>
      <c r="D394" s="2" t="s">
        <v>7</v>
      </c>
      <c r="E394" s="2" t="s">
        <v>10</v>
      </c>
      <c r="F394" s="2" t="s">
        <v>61</v>
      </c>
      <c r="G394" s="1">
        <v>566.88</v>
      </c>
      <c r="H394" s="1">
        <v>225.12</v>
      </c>
      <c r="I394" s="4">
        <v>3</v>
      </c>
      <c r="J394" s="2" t="s">
        <v>72</v>
      </c>
      <c r="K394" s="1">
        <f>Tabelle8[[#This Row],[Menge kg Nges]]/1000</f>
        <v>0.56688000000000005</v>
      </c>
      <c r="L394" s="1">
        <f>Tabelle8[[#This Row],[Menge kg P2O5]]/1000</f>
        <v>0.22512000000000001</v>
      </c>
      <c r="M394" s="1">
        <f>Tabelle8[[#This Row],[Menge t Nges]]/Tabelle8[[#This Row],[Anzahl Lieferscheine]]</f>
        <v>0.18896000000000002</v>
      </c>
      <c r="N394" s="1">
        <f>Tabelle8[[#This Row],[Menge t P2O5]]/Tabelle8[[#This Row],[Anzahl Lieferscheine]]</f>
        <v>7.5040000000000009E-2</v>
      </c>
    </row>
    <row r="395" spans="1:14" x14ac:dyDescent="0.2">
      <c r="A395" s="2" t="s">
        <v>49</v>
      </c>
      <c r="B395" s="2" t="s">
        <v>49</v>
      </c>
      <c r="C395" s="2" t="s">
        <v>6</v>
      </c>
      <c r="D395" s="2" t="s">
        <v>7</v>
      </c>
      <c r="E395" s="2" t="s">
        <v>11</v>
      </c>
      <c r="F395" s="2" t="s">
        <v>61</v>
      </c>
      <c r="G395" s="1">
        <v>482.08</v>
      </c>
      <c r="H395" s="1">
        <v>192.07999999999998</v>
      </c>
      <c r="I395" s="4">
        <v>2</v>
      </c>
      <c r="J395" s="2" t="s">
        <v>72</v>
      </c>
      <c r="K395" s="1">
        <f>Tabelle8[[#This Row],[Menge kg Nges]]/1000</f>
        <v>0.48208000000000001</v>
      </c>
      <c r="L395" s="1">
        <f>Tabelle8[[#This Row],[Menge kg P2O5]]/1000</f>
        <v>0.19207999999999997</v>
      </c>
      <c r="M395" s="1">
        <f>Tabelle8[[#This Row],[Menge t Nges]]/Tabelle8[[#This Row],[Anzahl Lieferscheine]]</f>
        <v>0.24104</v>
      </c>
      <c r="N395" s="1">
        <f>Tabelle8[[#This Row],[Menge t P2O5]]/Tabelle8[[#This Row],[Anzahl Lieferscheine]]</f>
        <v>9.6039999999999986E-2</v>
      </c>
    </row>
    <row r="396" spans="1:14" x14ac:dyDescent="0.2">
      <c r="A396" s="2" t="s">
        <v>49</v>
      </c>
      <c r="B396" s="2" t="s">
        <v>49</v>
      </c>
      <c r="C396" s="2" t="s">
        <v>6</v>
      </c>
      <c r="D396" s="2" t="s">
        <v>7</v>
      </c>
      <c r="E396" s="2" t="s">
        <v>12</v>
      </c>
      <c r="F396" s="2" t="s">
        <v>61</v>
      </c>
      <c r="G396" s="1">
        <v>4545.75</v>
      </c>
      <c r="H396" s="1">
        <v>1704</v>
      </c>
      <c r="I396" s="4">
        <v>11</v>
      </c>
      <c r="J396" s="2" t="s">
        <v>72</v>
      </c>
      <c r="K396" s="1">
        <f>Tabelle8[[#This Row],[Menge kg Nges]]/1000</f>
        <v>4.54575</v>
      </c>
      <c r="L396" s="1">
        <f>Tabelle8[[#This Row],[Menge kg P2O5]]/1000</f>
        <v>1.704</v>
      </c>
      <c r="M396" s="1">
        <f>Tabelle8[[#This Row],[Menge t Nges]]/Tabelle8[[#This Row],[Anzahl Lieferscheine]]</f>
        <v>0.41325000000000001</v>
      </c>
      <c r="N396" s="1">
        <f>Tabelle8[[#This Row],[Menge t P2O5]]/Tabelle8[[#This Row],[Anzahl Lieferscheine]]</f>
        <v>0.15490909090909091</v>
      </c>
    </row>
    <row r="397" spans="1:14" x14ac:dyDescent="0.2">
      <c r="A397" s="2" t="s">
        <v>49</v>
      </c>
      <c r="B397" s="2" t="s">
        <v>49</v>
      </c>
      <c r="C397" s="2" t="s">
        <v>6</v>
      </c>
      <c r="D397" s="2" t="s">
        <v>15</v>
      </c>
      <c r="E397" s="2" t="s">
        <v>18</v>
      </c>
      <c r="F397" s="2" t="s">
        <v>61</v>
      </c>
      <c r="G397" s="1">
        <v>411.6</v>
      </c>
      <c r="H397" s="1">
        <v>316.40000000000003</v>
      </c>
      <c r="I397" s="4">
        <v>4</v>
      </c>
      <c r="J397" s="2" t="s">
        <v>72</v>
      </c>
      <c r="K397" s="1">
        <f>Tabelle8[[#This Row],[Menge kg Nges]]/1000</f>
        <v>0.41160000000000002</v>
      </c>
      <c r="L397" s="1">
        <f>Tabelle8[[#This Row],[Menge kg P2O5]]/1000</f>
        <v>0.31640000000000001</v>
      </c>
      <c r="M397" s="1">
        <f>Tabelle8[[#This Row],[Menge t Nges]]/Tabelle8[[#This Row],[Anzahl Lieferscheine]]</f>
        <v>0.10290000000000001</v>
      </c>
      <c r="N397" s="1">
        <f>Tabelle8[[#This Row],[Menge t P2O5]]/Tabelle8[[#This Row],[Anzahl Lieferscheine]]</f>
        <v>7.9100000000000004E-2</v>
      </c>
    </row>
    <row r="398" spans="1:14" x14ac:dyDescent="0.2">
      <c r="A398" s="2" t="s">
        <v>49</v>
      </c>
      <c r="B398" s="2" t="s">
        <v>49</v>
      </c>
      <c r="C398" s="2" t="s">
        <v>6</v>
      </c>
      <c r="D398" s="2" t="s">
        <v>15</v>
      </c>
      <c r="E398" s="2" t="s">
        <v>19</v>
      </c>
      <c r="F398" s="2" t="s">
        <v>61</v>
      </c>
      <c r="G398" s="1">
        <v>1767.5</v>
      </c>
      <c r="H398" s="1">
        <v>1777.6000000000001</v>
      </c>
      <c r="I398" s="4">
        <v>6</v>
      </c>
      <c r="J398" s="2" t="s">
        <v>72</v>
      </c>
      <c r="K398" s="1">
        <f>Tabelle8[[#This Row],[Menge kg Nges]]/1000</f>
        <v>1.7675000000000001</v>
      </c>
      <c r="L398" s="1">
        <f>Tabelle8[[#This Row],[Menge kg P2O5]]/1000</f>
        <v>1.7776000000000001</v>
      </c>
      <c r="M398" s="1">
        <f>Tabelle8[[#This Row],[Menge t Nges]]/Tabelle8[[#This Row],[Anzahl Lieferscheine]]</f>
        <v>0.29458333333333336</v>
      </c>
      <c r="N398" s="1">
        <f>Tabelle8[[#This Row],[Menge t P2O5]]/Tabelle8[[#This Row],[Anzahl Lieferscheine]]</f>
        <v>0.29626666666666668</v>
      </c>
    </row>
    <row r="399" spans="1:14" x14ac:dyDescent="0.2">
      <c r="A399" s="2" t="s">
        <v>49</v>
      </c>
      <c r="B399" s="2" t="s">
        <v>49</v>
      </c>
      <c r="C399" s="2" t="s">
        <v>6</v>
      </c>
      <c r="D399" s="2" t="s">
        <v>15</v>
      </c>
      <c r="E399" s="2" t="s">
        <v>9</v>
      </c>
      <c r="F399" s="2" t="s">
        <v>61</v>
      </c>
      <c r="G399" s="1">
        <v>253.49999999999997</v>
      </c>
      <c r="H399" s="1">
        <v>168.75</v>
      </c>
      <c r="I399" s="4">
        <v>7</v>
      </c>
      <c r="J399" s="2" t="s">
        <v>72</v>
      </c>
      <c r="K399" s="1">
        <f>Tabelle8[[#This Row],[Menge kg Nges]]/1000</f>
        <v>0.25349999999999995</v>
      </c>
      <c r="L399" s="1">
        <f>Tabelle8[[#This Row],[Menge kg P2O5]]/1000</f>
        <v>0.16875000000000001</v>
      </c>
      <c r="M399" s="1">
        <f>Tabelle8[[#This Row],[Menge t Nges]]/Tabelle8[[#This Row],[Anzahl Lieferscheine]]</f>
        <v>3.6214285714285706E-2</v>
      </c>
      <c r="N399" s="1">
        <f>Tabelle8[[#This Row],[Menge t P2O5]]/Tabelle8[[#This Row],[Anzahl Lieferscheine]]</f>
        <v>2.4107142857142858E-2</v>
      </c>
    </row>
    <row r="400" spans="1:14" x14ac:dyDescent="0.2">
      <c r="A400" s="2" t="s">
        <v>49</v>
      </c>
      <c r="B400" s="2" t="s">
        <v>49</v>
      </c>
      <c r="C400" s="2" t="s">
        <v>6</v>
      </c>
      <c r="D400" s="2" t="s">
        <v>15</v>
      </c>
      <c r="E400" s="2" t="s">
        <v>10</v>
      </c>
      <c r="F400" s="2" t="s">
        <v>61</v>
      </c>
      <c r="G400" s="1">
        <v>121.5</v>
      </c>
      <c r="H400" s="1">
        <v>51.9</v>
      </c>
      <c r="I400" s="4">
        <v>1</v>
      </c>
      <c r="J400" s="2" t="s">
        <v>72</v>
      </c>
      <c r="K400" s="1">
        <f>Tabelle8[[#This Row],[Menge kg Nges]]/1000</f>
        <v>0.1215</v>
      </c>
      <c r="L400" s="1">
        <f>Tabelle8[[#This Row],[Menge kg P2O5]]/1000</f>
        <v>5.1900000000000002E-2</v>
      </c>
      <c r="M400" s="1">
        <f>Tabelle8[[#This Row],[Menge t Nges]]/Tabelle8[[#This Row],[Anzahl Lieferscheine]]</f>
        <v>0.1215</v>
      </c>
      <c r="N400" s="1">
        <f>Tabelle8[[#This Row],[Menge t P2O5]]/Tabelle8[[#This Row],[Anzahl Lieferscheine]]</f>
        <v>5.1900000000000002E-2</v>
      </c>
    </row>
    <row r="401" spans="1:14" x14ac:dyDescent="0.2">
      <c r="A401" s="2" t="s">
        <v>49</v>
      </c>
      <c r="B401" s="2" t="s">
        <v>37</v>
      </c>
      <c r="C401" s="2" t="s">
        <v>6</v>
      </c>
      <c r="D401" s="2" t="s">
        <v>7</v>
      </c>
      <c r="E401" s="2" t="s">
        <v>12</v>
      </c>
      <c r="F401" s="2" t="s">
        <v>61</v>
      </c>
      <c r="G401" s="1">
        <v>1884</v>
      </c>
      <c r="H401" s="1">
        <v>706.5</v>
      </c>
      <c r="I401" s="4">
        <v>5</v>
      </c>
      <c r="J401" s="2" t="s">
        <v>72</v>
      </c>
      <c r="K401" s="1">
        <f>Tabelle8[[#This Row],[Menge kg Nges]]/1000</f>
        <v>1.8839999999999999</v>
      </c>
      <c r="L401" s="1">
        <f>Tabelle8[[#This Row],[Menge kg P2O5]]/1000</f>
        <v>0.70650000000000002</v>
      </c>
      <c r="M401" s="1">
        <f>Tabelle8[[#This Row],[Menge t Nges]]/Tabelle8[[#This Row],[Anzahl Lieferscheine]]</f>
        <v>0.37679999999999997</v>
      </c>
      <c r="N401" s="1">
        <f>Tabelle8[[#This Row],[Menge t P2O5]]/Tabelle8[[#This Row],[Anzahl Lieferscheine]]</f>
        <v>0.14130000000000001</v>
      </c>
    </row>
    <row r="402" spans="1:14" x14ac:dyDescent="0.2">
      <c r="A402" s="2" t="s">
        <v>49</v>
      </c>
      <c r="B402" s="2" t="s">
        <v>39</v>
      </c>
      <c r="C402" s="2" t="s">
        <v>6</v>
      </c>
      <c r="D402" s="2" t="s">
        <v>7</v>
      </c>
      <c r="E402" s="2" t="s">
        <v>12</v>
      </c>
      <c r="F402" s="2" t="s">
        <v>61</v>
      </c>
      <c r="G402" s="1">
        <v>320</v>
      </c>
      <c r="H402" s="1">
        <v>120</v>
      </c>
      <c r="I402" s="4">
        <v>1</v>
      </c>
      <c r="J402" s="2" t="s">
        <v>72</v>
      </c>
      <c r="K402" s="1">
        <f>Tabelle8[[#This Row],[Menge kg Nges]]/1000</f>
        <v>0.32</v>
      </c>
      <c r="L402" s="1">
        <f>Tabelle8[[#This Row],[Menge kg P2O5]]/1000</f>
        <v>0.12</v>
      </c>
      <c r="M402" s="1">
        <f>Tabelle8[[#This Row],[Menge t Nges]]/Tabelle8[[#This Row],[Anzahl Lieferscheine]]</f>
        <v>0.32</v>
      </c>
      <c r="N402" s="1">
        <f>Tabelle8[[#This Row],[Menge t P2O5]]/Tabelle8[[#This Row],[Anzahl Lieferscheine]]</f>
        <v>0.12</v>
      </c>
    </row>
    <row r="403" spans="1:14" x14ac:dyDescent="0.2">
      <c r="A403" s="2" t="s">
        <v>49</v>
      </c>
      <c r="B403" s="2" t="s">
        <v>39</v>
      </c>
      <c r="C403" s="2" t="s">
        <v>6</v>
      </c>
      <c r="D403" s="2" t="s">
        <v>15</v>
      </c>
      <c r="E403" s="2" t="s">
        <v>19</v>
      </c>
      <c r="F403" s="2" t="s">
        <v>61</v>
      </c>
      <c r="G403" s="1">
        <v>140</v>
      </c>
      <c r="H403" s="1">
        <v>140.80000000000001</v>
      </c>
      <c r="I403" s="4">
        <v>1</v>
      </c>
      <c r="J403" s="2" t="s">
        <v>72</v>
      </c>
      <c r="K403" s="1">
        <f>Tabelle8[[#This Row],[Menge kg Nges]]/1000</f>
        <v>0.14000000000000001</v>
      </c>
      <c r="L403" s="1">
        <f>Tabelle8[[#This Row],[Menge kg P2O5]]/1000</f>
        <v>0.14080000000000001</v>
      </c>
      <c r="M403" s="1">
        <f>Tabelle8[[#This Row],[Menge t Nges]]/Tabelle8[[#This Row],[Anzahl Lieferscheine]]</f>
        <v>0.14000000000000001</v>
      </c>
      <c r="N403" s="1">
        <f>Tabelle8[[#This Row],[Menge t P2O5]]/Tabelle8[[#This Row],[Anzahl Lieferscheine]]</f>
        <v>0.14080000000000001</v>
      </c>
    </row>
    <row r="404" spans="1:14" x14ac:dyDescent="0.2">
      <c r="A404" s="2" t="s">
        <v>49</v>
      </c>
      <c r="B404" s="2" t="s">
        <v>42</v>
      </c>
      <c r="C404" s="2" t="s">
        <v>6</v>
      </c>
      <c r="D404" s="2" t="s">
        <v>7</v>
      </c>
      <c r="E404" s="2" t="s">
        <v>12</v>
      </c>
      <c r="F404" s="2" t="s">
        <v>61</v>
      </c>
      <c r="G404" s="1">
        <v>1922.8</v>
      </c>
      <c r="H404" s="1">
        <v>531.29999999999995</v>
      </c>
      <c r="I404" s="4">
        <v>1</v>
      </c>
      <c r="J404" s="2" t="s">
        <v>72</v>
      </c>
      <c r="K404" s="1">
        <f>Tabelle8[[#This Row],[Menge kg Nges]]/1000</f>
        <v>1.9228000000000001</v>
      </c>
      <c r="L404" s="1">
        <f>Tabelle8[[#This Row],[Menge kg P2O5]]/1000</f>
        <v>0.53129999999999999</v>
      </c>
      <c r="M404" s="1">
        <f>Tabelle8[[#This Row],[Menge t Nges]]/Tabelle8[[#This Row],[Anzahl Lieferscheine]]</f>
        <v>1.9228000000000001</v>
      </c>
      <c r="N404" s="1">
        <f>Tabelle8[[#This Row],[Menge t P2O5]]/Tabelle8[[#This Row],[Anzahl Lieferscheine]]</f>
        <v>0.53129999999999999</v>
      </c>
    </row>
    <row r="405" spans="1:14" x14ac:dyDescent="0.2">
      <c r="A405" s="2" t="s">
        <v>47</v>
      </c>
      <c r="B405" s="2" t="s">
        <v>32</v>
      </c>
      <c r="C405" s="2" t="s">
        <v>6</v>
      </c>
      <c r="D405" s="2" t="s">
        <v>15</v>
      </c>
      <c r="E405" s="2" t="s">
        <v>20</v>
      </c>
      <c r="F405" s="2" t="s">
        <v>61</v>
      </c>
      <c r="G405" s="1">
        <v>34.14</v>
      </c>
      <c r="H405" s="1">
        <v>19.399999999999999</v>
      </c>
      <c r="I405" s="4">
        <v>1</v>
      </c>
      <c r="J405" s="2" t="s">
        <v>72</v>
      </c>
      <c r="K405" s="1">
        <f>Tabelle8[[#This Row],[Menge kg Nges]]/1000</f>
        <v>3.4140000000000004E-2</v>
      </c>
      <c r="L405" s="1">
        <f>Tabelle8[[#This Row],[Menge kg P2O5]]/1000</f>
        <v>1.9399999999999997E-2</v>
      </c>
      <c r="M405" s="1">
        <f>Tabelle8[[#This Row],[Menge t Nges]]/Tabelle8[[#This Row],[Anzahl Lieferscheine]]</f>
        <v>3.4140000000000004E-2</v>
      </c>
      <c r="N405" s="1">
        <f>Tabelle8[[#This Row],[Menge t P2O5]]/Tabelle8[[#This Row],[Anzahl Lieferscheine]]</f>
        <v>1.9399999999999997E-2</v>
      </c>
    </row>
    <row r="406" spans="1:14" x14ac:dyDescent="0.2">
      <c r="A406" s="2" t="s">
        <v>47</v>
      </c>
      <c r="B406" s="2" t="s">
        <v>47</v>
      </c>
      <c r="C406" s="2" t="s">
        <v>6</v>
      </c>
      <c r="D406" s="2" t="s">
        <v>7</v>
      </c>
      <c r="E406" s="2" t="s">
        <v>8</v>
      </c>
      <c r="F406" s="2" t="s">
        <v>61</v>
      </c>
      <c r="G406" s="1">
        <v>56287.049999999996</v>
      </c>
      <c r="H406" s="1">
        <v>18532.29</v>
      </c>
      <c r="I406" s="4">
        <v>81</v>
      </c>
      <c r="J406" s="2" t="s">
        <v>72</v>
      </c>
      <c r="K406" s="1">
        <f>Tabelle8[[#This Row],[Menge kg Nges]]/1000</f>
        <v>56.287049999999994</v>
      </c>
      <c r="L406" s="1">
        <f>Tabelle8[[#This Row],[Menge kg P2O5]]/1000</f>
        <v>18.53229</v>
      </c>
      <c r="M406" s="1">
        <f>Tabelle8[[#This Row],[Menge t Nges]]/Tabelle8[[#This Row],[Anzahl Lieferscheine]]</f>
        <v>0.69490185185185183</v>
      </c>
      <c r="N406" s="1">
        <f>Tabelle8[[#This Row],[Menge t P2O5]]/Tabelle8[[#This Row],[Anzahl Lieferscheine]]</f>
        <v>0.22879370370370369</v>
      </c>
    </row>
    <row r="407" spans="1:14" x14ac:dyDescent="0.2">
      <c r="A407" s="2" t="s">
        <v>47</v>
      </c>
      <c r="B407" s="2" t="s">
        <v>47</v>
      </c>
      <c r="C407" s="2" t="s">
        <v>6</v>
      </c>
      <c r="D407" s="2" t="s">
        <v>7</v>
      </c>
      <c r="E407" s="2" t="s">
        <v>9</v>
      </c>
      <c r="F407" s="2" t="s">
        <v>61</v>
      </c>
      <c r="G407" s="1">
        <v>45551.009999999995</v>
      </c>
      <c r="H407" s="1">
        <v>18933.36</v>
      </c>
      <c r="I407" s="4">
        <v>89</v>
      </c>
      <c r="J407" s="2" t="s">
        <v>72</v>
      </c>
      <c r="K407" s="1">
        <f>Tabelle8[[#This Row],[Menge kg Nges]]/1000</f>
        <v>45.551009999999998</v>
      </c>
      <c r="L407" s="1">
        <f>Tabelle8[[#This Row],[Menge kg P2O5]]/1000</f>
        <v>18.93336</v>
      </c>
      <c r="M407" s="1">
        <f>Tabelle8[[#This Row],[Menge t Nges]]/Tabelle8[[#This Row],[Anzahl Lieferscheine]]</f>
        <v>0.51180910112359546</v>
      </c>
      <c r="N407" s="1">
        <f>Tabelle8[[#This Row],[Menge t P2O5]]/Tabelle8[[#This Row],[Anzahl Lieferscheine]]</f>
        <v>0.21273438202247191</v>
      </c>
    </row>
    <row r="408" spans="1:14" x14ac:dyDescent="0.2">
      <c r="A408" s="2" t="s">
        <v>47</v>
      </c>
      <c r="B408" s="2" t="s">
        <v>47</v>
      </c>
      <c r="C408" s="2" t="s">
        <v>6</v>
      </c>
      <c r="D408" s="2" t="s">
        <v>7</v>
      </c>
      <c r="E408" s="2" t="s">
        <v>10</v>
      </c>
      <c r="F408" s="2" t="s">
        <v>61</v>
      </c>
      <c r="G408" s="1">
        <v>344.2</v>
      </c>
      <c r="H408" s="1">
        <v>135.80000000000001</v>
      </c>
      <c r="I408" s="4">
        <v>3</v>
      </c>
      <c r="J408" s="2" t="s">
        <v>72</v>
      </c>
      <c r="K408" s="1">
        <f>Tabelle8[[#This Row],[Menge kg Nges]]/1000</f>
        <v>0.34420000000000001</v>
      </c>
      <c r="L408" s="1">
        <f>Tabelle8[[#This Row],[Menge kg P2O5]]/1000</f>
        <v>0.1358</v>
      </c>
      <c r="M408" s="1">
        <f>Tabelle8[[#This Row],[Menge t Nges]]/Tabelle8[[#This Row],[Anzahl Lieferscheine]]</f>
        <v>0.11473333333333334</v>
      </c>
      <c r="N408" s="1">
        <f>Tabelle8[[#This Row],[Menge t P2O5]]/Tabelle8[[#This Row],[Anzahl Lieferscheine]]</f>
        <v>4.526666666666667E-2</v>
      </c>
    </row>
    <row r="409" spans="1:14" x14ac:dyDescent="0.2">
      <c r="A409" s="2" t="s">
        <v>47</v>
      </c>
      <c r="B409" s="2" t="s">
        <v>47</v>
      </c>
      <c r="C409" s="2" t="s">
        <v>6</v>
      </c>
      <c r="D409" s="2" t="s">
        <v>7</v>
      </c>
      <c r="E409" s="2" t="s">
        <v>11</v>
      </c>
      <c r="F409" s="2" t="s">
        <v>61</v>
      </c>
      <c r="G409" s="1">
        <v>15811.28</v>
      </c>
      <c r="H409" s="1">
        <v>7902.16</v>
      </c>
      <c r="I409" s="4">
        <v>13</v>
      </c>
      <c r="J409" s="2" t="s">
        <v>72</v>
      </c>
      <c r="K409" s="1">
        <f>Tabelle8[[#This Row],[Menge kg Nges]]/1000</f>
        <v>15.81128</v>
      </c>
      <c r="L409" s="1">
        <f>Tabelle8[[#This Row],[Menge kg P2O5]]/1000</f>
        <v>7.9021600000000003</v>
      </c>
      <c r="M409" s="1">
        <f>Tabelle8[[#This Row],[Menge t Nges]]/Tabelle8[[#This Row],[Anzahl Lieferscheine]]</f>
        <v>1.2162523076923077</v>
      </c>
      <c r="N409" s="1">
        <f>Tabelle8[[#This Row],[Menge t P2O5]]/Tabelle8[[#This Row],[Anzahl Lieferscheine]]</f>
        <v>0.60785846153846157</v>
      </c>
    </row>
    <row r="410" spans="1:14" x14ac:dyDescent="0.2">
      <c r="A410" s="2" t="s">
        <v>47</v>
      </c>
      <c r="B410" s="2" t="s">
        <v>47</v>
      </c>
      <c r="C410" s="2" t="s">
        <v>6</v>
      </c>
      <c r="D410" s="2" t="s">
        <v>7</v>
      </c>
      <c r="E410" s="2" t="s">
        <v>12</v>
      </c>
      <c r="F410" s="2" t="s">
        <v>61</v>
      </c>
      <c r="G410" s="1">
        <v>10159.209999999997</v>
      </c>
      <c r="H410" s="1">
        <v>5588.46</v>
      </c>
      <c r="I410" s="4">
        <v>39</v>
      </c>
      <c r="J410" s="2" t="s">
        <v>72</v>
      </c>
      <c r="K410" s="1">
        <f>Tabelle8[[#This Row],[Menge kg Nges]]/1000</f>
        <v>10.159209999999998</v>
      </c>
      <c r="L410" s="1">
        <f>Tabelle8[[#This Row],[Menge kg P2O5]]/1000</f>
        <v>5.5884600000000004</v>
      </c>
      <c r="M410" s="1">
        <f>Tabelle8[[#This Row],[Menge t Nges]]/Tabelle8[[#This Row],[Anzahl Lieferscheine]]</f>
        <v>0.26049256410256405</v>
      </c>
      <c r="N410" s="1">
        <f>Tabelle8[[#This Row],[Menge t P2O5]]/Tabelle8[[#This Row],[Anzahl Lieferscheine]]</f>
        <v>0.14329384615384616</v>
      </c>
    </row>
    <row r="411" spans="1:14" x14ac:dyDescent="0.2">
      <c r="A411" s="2" t="s">
        <v>47</v>
      </c>
      <c r="B411" s="2" t="s">
        <v>47</v>
      </c>
      <c r="C411" s="2" t="s">
        <v>6</v>
      </c>
      <c r="D411" s="2" t="s">
        <v>7</v>
      </c>
      <c r="E411" s="2" t="s">
        <v>13</v>
      </c>
      <c r="F411" s="2" t="s">
        <v>61</v>
      </c>
      <c r="G411" s="1">
        <v>1180.8</v>
      </c>
      <c r="H411" s="1">
        <v>770.4</v>
      </c>
      <c r="I411" s="4">
        <v>3</v>
      </c>
      <c r="J411" s="2" t="s">
        <v>72</v>
      </c>
      <c r="K411" s="1">
        <f>Tabelle8[[#This Row],[Menge kg Nges]]/1000</f>
        <v>1.1807999999999998</v>
      </c>
      <c r="L411" s="1">
        <f>Tabelle8[[#This Row],[Menge kg P2O5]]/1000</f>
        <v>0.77039999999999997</v>
      </c>
      <c r="M411" s="1">
        <f>Tabelle8[[#This Row],[Menge t Nges]]/Tabelle8[[#This Row],[Anzahl Lieferscheine]]</f>
        <v>0.39359999999999995</v>
      </c>
      <c r="N411" s="1">
        <f>Tabelle8[[#This Row],[Menge t P2O5]]/Tabelle8[[#This Row],[Anzahl Lieferscheine]]</f>
        <v>0.25679999999999997</v>
      </c>
    </row>
    <row r="412" spans="1:14" x14ac:dyDescent="0.2">
      <c r="A412" s="2" t="s">
        <v>47</v>
      </c>
      <c r="B412" s="2" t="s">
        <v>47</v>
      </c>
      <c r="C412" s="2" t="s">
        <v>6</v>
      </c>
      <c r="D412" s="2" t="s">
        <v>7</v>
      </c>
      <c r="E412" s="2" t="s">
        <v>14</v>
      </c>
      <c r="F412" s="2" t="s">
        <v>61</v>
      </c>
      <c r="G412" s="1">
        <v>3387.7</v>
      </c>
      <c r="H412" s="1">
        <v>2261.0500000000002</v>
      </c>
      <c r="I412" s="4">
        <v>3</v>
      </c>
      <c r="J412" s="2" t="s">
        <v>72</v>
      </c>
      <c r="K412" s="1">
        <f>Tabelle8[[#This Row],[Menge kg Nges]]/1000</f>
        <v>3.3876999999999997</v>
      </c>
      <c r="L412" s="1">
        <f>Tabelle8[[#This Row],[Menge kg P2O5]]/1000</f>
        <v>2.26105</v>
      </c>
      <c r="M412" s="1">
        <f>Tabelle8[[#This Row],[Menge t Nges]]/Tabelle8[[#This Row],[Anzahl Lieferscheine]]</f>
        <v>1.1292333333333333</v>
      </c>
      <c r="N412" s="1">
        <f>Tabelle8[[#This Row],[Menge t P2O5]]/Tabelle8[[#This Row],[Anzahl Lieferscheine]]</f>
        <v>0.75368333333333337</v>
      </c>
    </row>
    <row r="413" spans="1:14" x14ac:dyDescent="0.2">
      <c r="A413" s="2" t="s">
        <v>47</v>
      </c>
      <c r="B413" s="2" t="s">
        <v>47</v>
      </c>
      <c r="C413" s="2" t="s">
        <v>6</v>
      </c>
      <c r="D413" s="2" t="s">
        <v>15</v>
      </c>
      <c r="E413" s="2" t="s">
        <v>8</v>
      </c>
      <c r="F413" s="2" t="s">
        <v>61</v>
      </c>
      <c r="G413" s="1">
        <v>712</v>
      </c>
      <c r="H413" s="1">
        <v>416</v>
      </c>
      <c r="I413" s="4">
        <v>2</v>
      </c>
      <c r="J413" s="2" t="s">
        <v>72</v>
      </c>
      <c r="K413" s="1">
        <f>Tabelle8[[#This Row],[Menge kg Nges]]/1000</f>
        <v>0.71199999999999997</v>
      </c>
      <c r="L413" s="1">
        <f>Tabelle8[[#This Row],[Menge kg P2O5]]/1000</f>
        <v>0.41599999999999998</v>
      </c>
      <c r="M413" s="1">
        <f>Tabelle8[[#This Row],[Menge t Nges]]/Tabelle8[[#This Row],[Anzahl Lieferscheine]]</f>
        <v>0.35599999999999998</v>
      </c>
      <c r="N413" s="1">
        <f>Tabelle8[[#This Row],[Menge t P2O5]]/Tabelle8[[#This Row],[Anzahl Lieferscheine]]</f>
        <v>0.20799999999999999</v>
      </c>
    </row>
    <row r="414" spans="1:14" x14ac:dyDescent="0.2">
      <c r="A414" s="2" t="s">
        <v>47</v>
      </c>
      <c r="B414" s="2" t="s">
        <v>47</v>
      </c>
      <c r="C414" s="2" t="s">
        <v>6</v>
      </c>
      <c r="D414" s="2" t="s">
        <v>15</v>
      </c>
      <c r="E414" s="2" t="s">
        <v>17</v>
      </c>
      <c r="F414" s="2" t="s">
        <v>61</v>
      </c>
      <c r="G414" s="1">
        <v>60</v>
      </c>
      <c r="H414" s="1">
        <v>30</v>
      </c>
      <c r="I414" s="4">
        <v>1</v>
      </c>
      <c r="J414" s="2" t="s">
        <v>72</v>
      </c>
      <c r="K414" s="1">
        <f>Tabelle8[[#This Row],[Menge kg Nges]]/1000</f>
        <v>0.06</v>
      </c>
      <c r="L414" s="1">
        <f>Tabelle8[[#This Row],[Menge kg P2O5]]/1000</f>
        <v>0.03</v>
      </c>
      <c r="M414" s="1">
        <f>Tabelle8[[#This Row],[Menge t Nges]]/Tabelle8[[#This Row],[Anzahl Lieferscheine]]</f>
        <v>0.06</v>
      </c>
      <c r="N414" s="1">
        <f>Tabelle8[[#This Row],[Menge t P2O5]]/Tabelle8[[#This Row],[Anzahl Lieferscheine]]</f>
        <v>0.03</v>
      </c>
    </row>
    <row r="415" spans="1:14" x14ac:dyDescent="0.2">
      <c r="A415" s="2" t="s">
        <v>47</v>
      </c>
      <c r="B415" s="2" t="s">
        <v>47</v>
      </c>
      <c r="C415" s="2" t="s">
        <v>6</v>
      </c>
      <c r="D415" s="2" t="s">
        <v>15</v>
      </c>
      <c r="E415" s="2" t="s">
        <v>18</v>
      </c>
      <c r="F415" s="2" t="s">
        <v>61</v>
      </c>
      <c r="G415" s="1">
        <v>672</v>
      </c>
      <c r="H415" s="1">
        <v>544</v>
      </c>
      <c r="I415" s="4">
        <v>2</v>
      </c>
      <c r="J415" s="2" t="s">
        <v>72</v>
      </c>
      <c r="K415" s="1">
        <f>Tabelle8[[#This Row],[Menge kg Nges]]/1000</f>
        <v>0.67200000000000004</v>
      </c>
      <c r="L415" s="1">
        <f>Tabelle8[[#This Row],[Menge kg P2O5]]/1000</f>
        <v>0.54400000000000004</v>
      </c>
      <c r="M415" s="1">
        <f>Tabelle8[[#This Row],[Menge t Nges]]/Tabelle8[[#This Row],[Anzahl Lieferscheine]]</f>
        <v>0.33600000000000002</v>
      </c>
      <c r="N415" s="1">
        <f>Tabelle8[[#This Row],[Menge t P2O5]]/Tabelle8[[#This Row],[Anzahl Lieferscheine]]</f>
        <v>0.27200000000000002</v>
      </c>
    </row>
    <row r="416" spans="1:14" x14ac:dyDescent="0.2">
      <c r="A416" s="2" t="s">
        <v>47</v>
      </c>
      <c r="B416" s="2" t="s">
        <v>47</v>
      </c>
      <c r="C416" s="2" t="s">
        <v>6</v>
      </c>
      <c r="D416" s="2" t="s">
        <v>15</v>
      </c>
      <c r="E416" s="2" t="s">
        <v>19</v>
      </c>
      <c r="F416" s="2" t="s">
        <v>61</v>
      </c>
      <c r="G416" s="1">
        <v>310.5</v>
      </c>
      <c r="H416" s="1">
        <v>345</v>
      </c>
      <c r="I416" s="4">
        <v>2</v>
      </c>
      <c r="J416" s="2" t="s">
        <v>72</v>
      </c>
      <c r="K416" s="1">
        <f>Tabelle8[[#This Row],[Menge kg Nges]]/1000</f>
        <v>0.3105</v>
      </c>
      <c r="L416" s="1">
        <f>Tabelle8[[#This Row],[Menge kg P2O5]]/1000</f>
        <v>0.34499999999999997</v>
      </c>
      <c r="M416" s="1">
        <f>Tabelle8[[#This Row],[Menge t Nges]]/Tabelle8[[#This Row],[Anzahl Lieferscheine]]</f>
        <v>0.15525</v>
      </c>
      <c r="N416" s="1">
        <f>Tabelle8[[#This Row],[Menge t P2O5]]/Tabelle8[[#This Row],[Anzahl Lieferscheine]]</f>
        <v>0.17249999999999999</v>
      </c>
    </row>
    <row r="417" spans="1:14" x14ac:dyDescent="0.2">
      <c r="A417" s="2" t="s">
        <v>47</v>
      </c>
      <c r="B417" s="2" t="s">
        <v>47</v>
      </c>
      <c r="C417" s="2" t="s">
        <v>6</v>
      </c>
      <c r="D417" s="2" t="s">
        <v>15</v>
      </c>
      <c r="E417" s="2" t="s">
        <v>20</v>
      </c>
      <c r="F417" s="2" t="s">
        <v>61</v>
      </c>
      <c r="G417" s="1">
        <v>1006.8399999999997</v>
      </c>
      <c r="H417" s="1">
        <v>621.5</v>
      </c>
      <c r="I417" s="4">
        <v>22</v>
      </c>
      <c r="J417" s="2" t="s">
        <v>72</v>
      </c>
      <c r="K417" s="1">
        <f>Tabelle8[[#This Row],[Menge kg Nges]]/1000</f>
        <v>1.0068399999999997</v>
      </c>
      <c r="L417" s="1">
        <f>Tabelle8[[#This Row],[Menge kg P2O5]]/1000</f>
        <v>0.62150000000000005</v>
      </c>
      <c r="M417" s="1">
        <f>Tabelle8[[#This Row],[Menge t Nges]]/Tabelle8[[#This Row],[Anzahl Lieferscheine]]</f>
        <v>4.5765454545454533E-2</v>
      </c>
      <c r="N417" s="1">
        <f>Tabelle8[[#This Row],[Menge t P2O5]]/Tabelle8[[#This Row],[Anzahl Lieferscheine]]</f>
        <v>2.8250000000000001E-2</v>
      </c>
    </row>
    <row r="418" spans="1:14" x14ac:dyDescent="0.2">
      <c r="A418" s="2" t="s">
        <v>47</v>
      </c>
      <c r="B418" s="2" t="s">
        <v>47</v>
      </c>
      <c r="C418" s="2" t="s">
        <v>6</v>
      </c>
      <c r="D418" s="2" t="s">
        <v>15</v>
      </c>
      <c r="E418" s="2" t="s">
        <v>21</v>
      </c>
      <c r="F418" s="2" t="s">
        <v>61</v>
      </c>
      <c r="G418" s="1">
        <v>1632</v>
      </c>
      <c r="H418" s="1">
        <v>867</v>
      </c>
      <c r="I418" s="4">
        <v>2</v>
      </c>
      <c r="J418" s="2" t="s">
        <v>72</v>
      </c>
      <c r="K418" s="1">
        <f>Tabelle8[[#This Row],[Menge kg Nges]]/1000</f>
        <v>1.6319999999999999</v>
      </c>
      <c r="L418" s="1">
        <f>Tabelle8[[#This Row],[Menge kg P2O5]]/1000</f>
        <v>0.86699999999999999</v>
      </c>
      <c r="M418" s="1">
        <f>Tabelle8[[#This Row],[Menge t Nges]]/Tabelle8[[#This Row],[Anzahl Lieferscheine]]</f>
        <v>0.81599999999999995</v>
      </c>
      <c r="N418" s="1">
        <f>Tabelle8[[#This Row],[Menge t P2O5]]/Tabelle8[[#This Row],[Anzahl Lieferscheine]]</f>
        <v>0.4335</v>
      </c>
    </row>
    <row r="419" spans="1:14" x14ac:dyDescent="0.2">
      <c r="A419" s="2" t="s">
        <v>47</v>
      </c>
      <c r="B419" s="2" t="s">
        <v>47</v>
      </c>
      <c r="C419" s="2" t="s">
        <v>6</v>
      </c>
      <c r="D419" s="2" t="s">
        <v>15</v>
      </c>
      <c r="E419" s="2" t="s">
        <v>9</v>
      </c>
      <c r="F419" s="2" t="s">
        <v>61</v>
      </c>
      <c r="G419" s="1">
        <v>5742.0700000000006</v>
      </c>
      <c r="H419" s="1">
        <v>3215.7699999999995</v>
      </c>
      <c r="I419" s="4">
        <v>36</v>
      </c>
      <c r="J419" s="2" t="s">
        <v>72</v>
      </c>
      <c r="K419" s="1">
        <f>Tabelle8[[#This Row],[Menge kg Nges]]/1000</f>
        <v>5.7420700000000009</v>
      </c>
      <c r="L419" s="1">
        <f>Tabelle8[[#This Row],[Menge kg P2O5]]/1000</f>
        <v>3.2157699999999996</v>
      </c>
      <c r="M419" s="1">
        <f>Tabelle8[[#This Row],[Menge t Nges]]/Tabelle8[[#This Row],[Anzahl Lieferscheine]]</f>
        <v>0.15950194444444446</v>
      </c>
      <c r="N419" s="1">
        <f>Tabelle8[[#This Row],[Menge t P2O5]]/Tabelle8[[#This Row],[Anzahl Lieferscheine]]</f>
        <v>8.9326944444444431E-2</v>
      </c>
    </row>
    <row r="420" spans="1:14" x14ac:dyDescent="0.2">
      <c r="A420" s="2" t="s">
        <v>47</v>
      </c>
      <c r="B420" s="2" t="s">
        <v>47</v>
      </c>
      <c r="C420" s="2" t="s">
        <v>6</v>
      </c>
      <c r="D420" s="2" t="s">
        <v>15</v>
      </c>
      <c r="E420" s="2" t="s">
        <v>10</v>
      </c>
      <c r="F420" s="2" t="s">
        <v>61</v>
      </c>
      <c r="G420" s="1">
        <v>324</v>
      </c>
      <c r="H420" s="1">
        <v>138.4</v>
      </c>
      <c r="I420" s="4">
        <v>1</v>
      </c>
      <c r="J420" s="2" t="s">
        <v>72</v>
      </c>
      <c r="K420" s="1">
        <f>Tabelle8[[#This Row],[Menge kg Nges]]/1000</f>
        <v>0.32400000000000001</v>
      </c>
      <c r="L420" s="1">
        <f>Tabelle8[[#This Row],[Menge kg P2O5]]/1000</f>
        <v>0.1384</v>
      </c>
      <c r="M420" s="1">
        <f>Tabelle8[[#This Row],[Menge t Nges]]/Tabelle8[[#This Row],[Anzahl Lieferscheine]]</f>
        <v>0.32400000000000001</v>
      </c>
      <c r="N420" s="1">
        <f>Tabelle8[[#This Row],[Menge t P2O5]]/Tabelle8[[#This Row],[Anzahl Lieferscheine]]</f>
        <v>0.1384</v>
      </c>
    </row>
    <row r="421" spans="1:14" x14ac:dyDescent="0.2">
      <c r="A421" s="2" t="s">
        <v>47</v>
      </c>
      <c r="B421" s="2" t="s">
        <v>47</v>
      </c>
      <c r="C421" s="2" t="s">
        <v>6</v>
      </c>
      <c r="D421" s="2" t="s">
        <v>15</v>
      </c>
      <c r="E421" s="2" t="s">
        <v>23</v>
      </c>
      <c r="F421" s="2" t="s">
        <v>61</v>
      </c>
      <c r="G421" s="1">
        <v>328</v>
      </c>
      <c r="H421" s="1">
        <v>148</v>
      </c>
      <c r="I421" s="4">
        <v>5</v>
      </c>
      <c r="J421" s="2" t="s">
        <v>72</v>
      </c>
      <c r="K421" s="1">
        <f>Tabelle8[[#This Row],[Menge kg Nges]]/1000</f>
        <v>0.32800000000000001</v>
      </c>
      <c r="L421" s="1">
        <f>Tabelle8[[#This Row],[Menge kg P2O5]]/1000</f>
        <v>0.14799999999999999</v>
      </c>
      <c r="M421" s="1">
        <f>Tabelle8[[#This Row],[Menge t Nges]]/Tabelle8[[#This Row],[Anzahl Lieferscheine]]</f>
        <v>6.5600000000000006E-2</v>
      </c>
      <c r="N421" s="1">
        <f>Tabelle8[[#This Row],[Menge t P2O5]]/Tabelle8[[#This Row],[Anzahl Lieferscheine]]</f>
        <v>2.9599999999999998E-2</v>
      </c>
    </row>
    <row r="422" spans="1:14" x14ac:dyDescent="0.2">
      <c r="A422" s="2" t="s">
        <v>47</v>
      </c>
      <c r="B422" s="2" t="s">
        <v>47</v>
      </c>
      <c r="C422" s="2" t="s">
        <v>25</v>
      </c>
      <c r="D422" s="2" t="s">
        <v>25</v>
      </c>
      <c r="E422" s="2" t="s">
        <v>26</v>
      </c>
      <c r="F422" s="2" t="s">
        <v>61</v>
      </c>
      <c r="G422" s="1">
        <v>26155.219999999998</v>
      </c>
      <c r="H422" s="1">
        <v>11338.920000000002</v>
      </c>
      <c r="I422" s="4">
        <v>63</v>
      </c>
      <c r="J422" s="2" t="s">
        <v>72</v>
      </c>
      <c r="K422" s="1">
        <f>Tabelle8[[#This Row],[Menge kg Nges]]/1000</f>
        <v>26.155219999999996</v>
      </c>
      <c r="L422" s="1">
        <f>Tabelle8[[#This Row],[Menge kg P2O5]]/1000</f>
        <v>11.338920000000002</v>
      </c>
      <c r="M422" s="1">
        <f>Tabelle8[[#This Row],[Menge t Nges]]/Tabelle8[[#This Row],[Anzahl Lieferscheine]]</f>
        <v>0.41516222222222215</v>
      </c>
      <c r="N422" s="1">
        <f>Tabelle8[[#This Row],[Menge t P2O5]]/Tabelle8[[#This Row],[Anzahl Lieferscheine]]</f>
        <v>0.17998285714285717</v>
      </c>
    </row>
    <row r="423" spans="1:14" x14ac:dyDescent="0.2">
      <c r="A423" s="2" t="s">
        <v>47</v>
      </c>
      <c r="B423" s="2" t="s">
        <v>47</v>
      </c>
      <c r="C423" s="2" t="s">
        <v>63</v>
      </c>
      <c r="D423" s="2" t="s">
        <v>63</v>
      </c>
      <c r="E423" s="2" t="s">
        <v>63</v>
      </c>
      <c r="F423" s="2" t="s">
        <v>61</v>
      </c>
      <c r="G423" s="1">
        <v>4472.8599999999997</v>
      </c>
      <c r="H423" s="1">
        <v>4257.9799999999996</v>
      </c>
      <c r="I423" s="4">
        <v>10</v>
      </c>
      <c r="J423" s="2" t="s">
        <v>72</v>
      </c>
      <c r="K423" s="1">
        <f>Tabelle8[[#This Row],[Menge kg Nges]]/1000</f>
        <v>4.4728599999999998</v>
      </c>
      <c r="L423" s="1">
        <f>Tabelle8[[#This Row],[Menge kg P2O5]]/1000</f>
        <v>4.2579799999999999</v>
      </c>
      <c r="M423" s="1">
        <f>Tabelle8[[#This Row],[Menge t Nges]]/Tabelle8[[#This Row],[Anzahl Lieferscheine]]</f>
        <v>0.44728599999999996</v>
      </c>
      <c r="N423" s="1">
        <f>Tabelle8[[#This Row],[Menge t P2O5]]/Tabelle8[[#This Row],[Anzahl Lieferscheine]]</f>
        <v>0.42579800000000001</v>
      </c>
    </row>
    <row r="424" spans="1:14" x14ac:dyDescent="0.2">
      <c r="A424" s="2" t="s">
        <v>47</v>
      </c>
      <c r="B424" s="2" t="s">
        <v>37</v>
      </c>
      <c r="C424" s="2" t="s">
        <v>25</v>
      </c>
      <c r="D424" s="2" t="s">
        <v>25</v>
      </c>
      <c r="E424" s="2" t="s">
        <v>26</v>
      </c>
      <c r="F424" s="2" t="s">
        <v>61</v>
      </c>
      <c r="G424" s="1">
        <v>234.9</v>
      </c>
      <c r="H424" s="1">
        <v>112.59</v>
      </c>
      <c r="I424" s="4">
        <v>1</v>
      </c>
      <c r="J424" s="2" t="s">
        <v>72</v>
      </c>
      <c r="K424" s="1">
        <f>Tabelle8[[#This Row],[Menge kg Nges]]/1000</f>
        <v>0.2349</v>
      </c>
      <c r="L424" s="1">
        <f>Tabelle8[[#This Row],[Menge kg P2O5]]/1000</f>
        <v>0.11259000000000001</v>
      </c>
      <c r="M424" s="1">
        <f>Tabelle8[[#This Row],[Menge t Nges]]/Tabelle8[[#This Row],[Anzahl Lieferscheine]]</f>
        <v>0.2349</v>
      </c>
      <c r="N424" s="1">
        <f>Tabelle8[[#This Row],[Menge t P2O5]]/Tabelle8[[#This Row],[Anzahl Lieferscheine]]</f>
        <v>0.11259000000000001</v>
      </c>
    </row>
    <row r="425" spans="1:14" x14ac:dyDescent="0.2">
      <c r="A425" s="2" t="s">
        <v>47</v>
      </c>
      <c r="B425" s="2" t="s">
        <v>55</v>
      </c>
      <c r="C425" s="2" t="s">
        <v>6</v>
      </c>
      <c r="D425" s="2" t="s">
        <v>15</v>
      </c>
      <c r="E425" s="2" t="s">
        <v>9</v>
      </c>
      <c r="F425" s="2" t="s">
        <v>61</v>
      </c>
      <c r="G425" s="1">
        <v>16.899999999999999</v>
      </c>
      <c r="H425" s="1">
        <v>11.25</v>
      </c>
      <c r="I425" s="4">
        <v>1</v>
      </c>
      <c r="J425" s="2" t="s">
        <v>72</v>
      </c>
      <c r="K425" s="1">
        <f>Tabelle8[[#This Row],[Menge kg Nges]]/1000</f>
        <v>1.6899999999999998E-2</v>
      </c>
      <c r="L425" s="1">
        <f>Tabelle8[[#This Row],[Menge kg P2O5]]/1000</f>
        <v>1.125E-2</v>
      </c>
      <c r="M425" s="1">
        <f>Tabelle8[[#This Row],[Menge t Nges]]/Tabelle8[[#This Row],[Anzahl Lieferscheine]]</f>
        <v>1.6899999999999998E-2</v>
      </c>
      <c r="N425" s="1">
        <f>Tabelle8[[#This Row],[Menge t P2O5]]/Tabelle8[[#This Row],[Anzahl Lieferscheine]]</f>
        <v>1.125E-2</v>
      </c>
    </row>
    <row r="426" spans="1:14" x14ac:dyDescent="0.2">
      <c r="A426" s="2" t="s">
        <v>47</v>
      </c>
      <c r="B426" s="2" t="s">
        <v>42</v>
      </c>
      <c r="C426" s="2" t="s">
        <v>6</v>
      </c>
      <c r="D426" s="2" t="s">
        <v>7</v>
      </c>
      <c r="E426" s="2" t="s">
        <v>8</v>
      </c>
      <c r="F426" s="2" t="s">
        <v>61</v>
      </c>
      <c r="G426" s="1">
        <v>6022.6699999999964</v>
      </c>
      <c r="H426" s="1">
        <v>2311.1000000000004</v>
      </c>
      <c r="I426" s="4">
        <v>33</v>
      </c>
      <c r="J426" s="2" t="s">
        <v>72</v>
      </c>
      <c r="K426" s="1">
        <f>Tabelle8[[#This Row],[Menge kg Nges]]/1000</f>
        <v>6.0226699999999962</v>
      </c>
      <c r="L426" s="1">
        <f>Tabelle8[[#This Row],[Menge kg P2O5]]/1000</f>
        <v>2.3111000000000002</v>
      </c>
      <c r="M426" s="1">
        <f>Tabelle8[[#This Row],[Menge t Nges]]/Tabelle8[[#This Row],[Anzahl Lieferscheine]]</f>
        <v>0.1825051515151514</v>
      </c>
      <c r="N426" s="1">
        <f>Tabelle8[[#This Row],[Menge t P2O5]]/Tabelle8[[#This Row],[Anzahl Lieferscheine]]</f>
        <v>7.0033333333333336E-2</v>
      </c>
    </row>
    <row r="427" spans="1:14" x14ac:dyDescent="0.2">
      <c r="A427" s="2" t="s">
        <v>47</v>
      </c>
      <c r="B427" s="2" t="s">
        <v>42</v>
      </c>
      <c r="C427" s="2" t="s">
        <v>6</v>
      </c>
      <c r="D427" s="2" t="s">
        <v>7</v>
      </c>
      <c r="E427" s="2" t="s">
        <v>9</v>
      </c>
      <c r="F427" s="2" t="s">
        <v>61</v>
      </c>
      <c r="G427" s="1">
        <v>223</v>
      </c>
      <c r="H427" s="1">
        <v>91.5</v>
      </c>
      <c r="I427" s="4">
        <v>3</v>
      </c>
      <c r="J427" s="2" t="s">
        <v>72</v>
      </c>
      <c r="K427" s="1">
        <f>Tabelle8[[#This Row],[Menge kg Nges]]/1000</f>
        <v>0.223</v>
      </c>
      <c r="L427" s="1">
        <f>Tabelle8[[#This Row],[Menge kg P2O5]]/1000</f>
        <v>9.1499999999999998E-2</v>
      </c>
      <c r="M427" s="1">
        <f>Tabelle8[[#This Row],[Menge t Nges]]/Tabelle8[[#This Row],[Anzahl Lieferscheine]]</f>
        <v>7.4333333333333335E-2</v>
      </c>
      <c r="N427" s="1">
        <f>Tabelle8[[#This Row],[Menge t P2O5]]/Tabelle8[[#This Row],[Anzahl Lieferscheine]]</f>
        <v>3.0499999999999999E-2</v>
      </c>
    </row>
    <row r="428" spans="1:14" x14ac:dyDescent="0.2">
      <c r="A428" s="2" t="s">
        <v>47</v>
      </c>
      <c r="B428" s="2" t="s">
        <v>42</v>
      </c>
      <c r="C428" s="2" t="s">
        <v>25</v>
      </c>
      <c r="D428" s="2" t="s">
        <v>25</v>
      </c>
      <c r="E428" s="2" t="s">
        <v>26</v>
      </c>
      <c r="F428" s="2" t="s">
        <v>61</v>
      </c>
      <c r="G428" s="1">
        <v>7756.2999999999993</v>
      </c>
      <c r="H428" s="1">
        <v>2400.2100000000009</v>
      </c>
      <c r="I428" s="4">
        <v>62</v>
      </c>
      <c r="J428" s="2" t="s">
        <v>72</v>
      </c>
      <c r="K428" s="1">
        <f>Tabelle8[[#This Row],[Menge kg Nges]]/1000</f>
        <v>7.7562999999999995</v>
      </c>
      <c r="L428" s="1">
        <f>Tabelle8[[#This Row],[Menge kg P2O5]]/1000</f>
        <v>2.4002100000000008</v>
      </c>
      <c r="M428" s="1">
        <f>Tabelle8[[#This Row],[Menge t Nges]]/Tabelle8[[#This Row],[Anzahl Lieferscheine]]</f>
        <v>0.1251016129032258</v>
      </c>
      <c r="N428" s="1">
        <f>Tabelle8[[#This Row],[Menge t P2O5]]/Tabelle8[[#This Row],[Anzahl Lieferscheine]]</f>
        <v>3.8713064516129048E-2</v>
      </c>
    </row>
    <row r="429" spans="1:14" x14ac:dyDescent="0.2">
      <c r="A429" s="2" t="s">
        <v>46</v>
      </c>
      <c r="B429" s="2" t="s">
        <v>27</v>
      </c>
      <c r="C429" s="2" t="s">
        <v>6</v>
      </c>
      <c r="D429" s="2" t="s">
        <v>7</v>
      </c>
      <c r="E429" s="2" t="s">
        <v>9</v>
      </c>
      <c r="F429" s="2" t="s">
        <v>61</v>
      </c>
      <c r="G429" s="1">
        <v>28.6</v>
      </c>
      <c r="H429" s="1">
        <v>11.7</v>
      </c>
      <c r="I429" s="4">
        <v>1</v>
      </c>
      <c r="J429" s="2" t="s">
        <v>72</v>
      </c>
      <c r="K429" s="1">
        <f>Tabelle8[[#This Row],[Menge kg Nges]]/1000</f>
        <v>2.86E-2</v>
      </c>
      <c r="L429" s="1">
        <f>Tabelle8[[#This Row],[Menge kg P2O5]]/1000</f>
        <v>1.1699999999999999E-2</v>
      </c>
      <c r="M429" s="1">
        <f>Tabelle8[[#This Row],[Menge t Nges]]/Tabelle8[[#This Row],[Anzahl Lieferscheine]]</f>
        <v>2.86E-2</v>
      </c>
      <c r="N429" s="1">
        <f>Tabelle8[[#This Row],[Menge t P2O5]]/Tabelle8[[#This Row],[Anzahl Lieferscheine]]</f>
        <v>1.1699999999999999E-2</v>
      </c>
    </row>
    <row r="430" spans="1:14" x14ac:dyDescent="0.2">
      <c r="A430" s="2" t="s">
        <v>46</v>
      </c>
      <c r="B430" s="2" t="s">
        <v>46</v>
      </c>
      <c r="C430" s="2" t="s">
        <v>6</v>
      </c>
      <c r="D430" s="2" t="s">
        <v>7</v>
      </c>
      <c r="E430" s="2" t="s">
        <v>8</v>
      </c>
      <c r="F430" s="2" t="s">
        <v>61</v>
      </c>
      <c r="G430" s="1">
        <v>153923.27000000002</v>
      </c>
      <c r="H430" s="1">
        <v>50414.360000000015</v>
      </c>
      <c r="I430" s="4">
        <v>103</v>
      </c>
      <c r="J430" s="2" t="s">
        <v>72</v>
      </c>
      <c r="K430" s="1">
        <f>Tabelle8[[#This Row],[Menge kg Nges]]/1000</f>
        <v>153.92327000000003</v>
      </c>
      <c r="L430" s="1">
        <f>Tabelle8[[#This Row],[Menge kg P2O5]]/1000</f>
        <v>50.414360000000016</v>
      </c>
      <c r="M430" s="1">
        <f>Tabelle8[[#This Row],[Menge t Nges]]/Tabelle8[[#This Row],[Anzahl Lieferscheine]]</f>
        <v>1.4944006796116507</v>
      </c>
      <c r="N430" s="1">
        <f>Tabelle8[[#This Row],[Menge t P2O5]]/Tabelle8[[#This Row],[Anzahl Lieferscheine]]</f>
        <v>0.4894598058252429</v>
      </c>
    </row>
    <row r="431" spans="1:14" x14ac:dyDescent="0.2">
      <c r="A431" s="2" t="s">
        <v>46</v>
      </c>
      <c r="B431" s="2" t="s">
        <v>46</v>
      </c>
      <c r="C431" s="2" t="s">
        <v>6</v>
      </c>
      <c r="D431" s="2" t="s">
        <v>7</v>
      </c>
      <c r="E431" s="2" t="s">
        <v>8</v>
      </c>
      <c r="F431" s="2" t="s">
        <v>62</v>
      </c>
      <c r="G431" s="1">
        <v>8212.14</v>
      </c>
      <c r="H431" s="1">
        <v>3068.16</v>
      </c>
      <c r="I431" s="4">
        <v>6</v>
      </c>
      <c r="J431" s="2" t="s">
        <v>72</v>
      </c>
      <c r="K431" s="1">
        <f>Tabelle8[[#This Row],[Menge kg Nges]]/1000</f>
        <v>8.2121399999999998</v>
      </c>
      <c r="L431" s="1">
        <f>Tabelle8[[#This Row],[Menge kg P2O5]]/1000</f>
        <v>3.0681599999999998</v>
      </c>
      <c r="M431" s="1">
        <f>Tabelle8[[#This Row],[Menge t Nges]]/Tabelle8[[#This Row],[Anzahl Lieferscheine]]</f>
        <v>1.36869</v>
      </c>
      <c r="N431" s="1">
        <f>Tabelle8[[#This Row],[Menge t P2O5]]/Tabelle8[[#This Row],[Anzahl Lieferscheine]]</f>
        <v>0.51135999999999993</v>
      </c>
    </row>
    <row r="432" spans="1:14" x14ac:dyDescent="0.2">
      <c r="A432" s="2" t="s">
        <v>46</v>
      </c>
      <c r="B432" s="2" t="s">
        <v>46</v>
      </c>
      <c r="C432" s="2" t="s">
        <v>6</v>
      </c>
      <c r="D432" s="2" t="s">
        <v>7</v>
      </c>
      <c r="E432" s="2" t="s">
        <v>9</v>
      </c>
      <c r="F432" s="2" t="s">
        <v>61</v>
      </c>
      <c r="G432" s="1">
        <v>101182.45999999999</v>
      </c>
      <c r="H432" s="1">
        <v>42508.069999999985</v>
      </c>
      <c r="I432" s="4">
        <v>239</v>
      </c>
      <c r="J432" s="2" t="s">
        <v>72</v>
      </c>
      <c r="K432" s="1">
        <f>Tabelle8[[#This Row],[Menge kg Nges]]/1000</f>
        <v>101.18245999999999</v>
      </c>
      <c r="L432" s="1">
        <f>Tabelle8[[#This Row],[Menge kg P2O5]]/1000</f>
        <v>42.508069999999982</v>
      </c>
      <c r="M432" s="1">
        <f>Tabelle8[[#This Row],[Menge t Nges]]/Tabelle8[[#This Row],[Anzahl Lieferscheine]]</f>
        <v>0.42335757322175727</v>
      </c>
      <c r="N432" s="1">
        <f>Tabelle8[[#This Row],[Menge t P2O5]]/Tabelle8[[#This Row],[Anzahl Lieferscheine]]</f>
        <v>0.17785803347280327</v>
      </c>
    </row>
    <row r="433" spans="1:14" x14ac:dyDescent="0.2">
      <c r="A433" s="2" t="s">
        <v>46</v>
      </c>
      <c r="B433" s="2" t="s">
        <v>46</v>
      </c>
      <c r="C433" s="2" t="s">
        <v>6</v>
      </c>
      <c r="D433" s="2" t="s">
        <v>7</v>
      </c>
      <c r="E433" s="2" t="s">
        <v>9</v>
      </c>
      <c r="F433" s="2" t="s">
        <v>62</v>
      </c>
      <c r="G433" s="1">
        <v>132</v>
      </c>
      <c r="H433" s="1">
        <v>54</v>
      </c>
      <c r="I433" s="4">
        <v>1</v>
      </c>
      <c r="J433" s="2" t="s">
        <v>72</v>
      </c>
      <c r="K433" s="1">
        <f>Tabelle8[[#This Row],[Menge kg Nges]]/1000</f>
        <v>0.13200000000000001</v>
      </c>
      <c r="L433" s="1">
        <f>Tabelle8[[#This Row],[Menge kg P2O5]]/1000</f>
        <v>5.3999999999999999E-2</v>
      </c>
      <c r="M433" s="1">
        <f>Tabelle8[[#This Row],[Menge t Nges]]/Tabelle8[[#This Row],[Anzahl Lieferscheine]]</f>
        <v>0.13200000000000001</v>
      </c>
      <c r="N433" s="1">
        <f>Tabelle8[[#This Row],[Menge t P2O5]]/Tabelle8[[#This Row],[Anzahl Lieferscheine]]</f>
        <v>5.3999999999999999E-2</v>
      </c>
    </row>
    <row r="434" spans="1:14" x14ac:dyDescent="0.2">
      <c r="A434" s="2" t="s">
        <v>46</v>
      </c>
      <c r="B434" s="2" t="s">
        <v>46</v>
      </c>
      <c r="C434" s="2" t="s">
        <v>6</v>
      </c>
      <c r="D434" s="2" t="s">
        <v>7</v>
      </c>
      <c r="E434" s="2" t="s">
        <v>10</v>
      </c>
      <c r="F434" s="2" t="s">
        <v>61</v>
      </c>
      <c r="G434" s="1">
        <v>8325.2999999999993</v>
      </c>
      <c r="H434" s="1">
        <v>3027.8999999999996</v>
      </c>
      <c r="I434" s="4">
        <v>14</v>
      </c>
      <c r="J434" s="2" t="s">
        <v>72</v>
      </c>
      <c r="K434" s="1">
        <f>Tabelle8[[#This Row],[Menge kg Nges]]/1000</f>
        <v>8.3252999999999986</v>
      </c>
      <c r="L434" s="1">
        <f>Tabelle8[[#This Row],[Menge kg P2O5]]/1000</f>
        <v>3.0278999999999998</v>
      </c>
      <c r="M434" s="1">
        <f>Tabelle8[[#This Row],[Menge t Nges]]/Tabelle8[[#This Row],[Anzahl Lieferscheine]]</f>
        <v>0.59466428571428565</v>
      </c>
      <c r="N434" s="1">
        <f>Tabelle8[[#This Row],[Menge t P2O5]]/Tabelle8[[#This Row],[Anzahl Lieferscheine]]</f>
        <v>0.2162785714285714</v>
      </c>
    </row>
    <row r="435" spans="1:14" x14ac:dyDescent="0.2">
      <c r="A435" s="2" t="s">
        <v>46</v>
      </c>
      <c r="B435" s="2" t="s">
        <v>46</v>
      </c>
      <c r="C435" s="2" t="s">
        <v>6</v>
      </c>
      <c r="D435" s="2" t="s">
        <v>7</v>
      </c>
      <c r="E435" s="2" t="s">
        <v>11</v>
      </c>
      <c r="F435" s="2" t="s">
        <v>61</v>
      </c>
      <c r="G435" s="1">
        <v>19944.900000000001</v>
      </c>
      <c r="H435" s="1">
        <v>8344.66</v>
      </c>
      <c r="I435" s="4">
        <v>15</v>
      </c>
      <c r="J435" s="2" t="s">
        <v>72</v>
      </c>
      <c r="K435" s="1">
        <f>Tabelle8[[#This Row],[Menge kg Nges]]/1000</f>
        <v>19.944900000000001</v>
      </c>
      <c r="L435" s="1">
        <f>Tabelle8[[#This Row],[Menge kg P2O5]]/1000</f>
        <v>8.3446599999999993</v>
      </c>
      <c r="M435" s="1">
        <f>Tabelle8[[#This Row],[Menge t Nges]]/Tabelle8[[#This Row],[Anzahl Lieferscheine]]</f>
        <v>1.3296600000000001</v>
      </c>
      <c r="N435" s="1">
        <f>Tabelle8[[#This Row],[Menge t P2O5]]/Tabelle8[[#This Row],[Anzahl Lieferscheine]]</f>
        <v>0.55631066666666662</v>
      </c>
    </row>
    <row r="436" spans="1:14" x14ac:dyDescent="0.2">
      <c r="A436" s="2" t="s">
        <v>46</v>
      </c>
      <c r="B436" s="2" t="s">
        <v>46</v>
      </c>
      <c r="C436" s="2" t="s">
        <v>6</v>
      </c>
      <c r="D436" s="2" t="s">
        <v>7</v>
      </c>
      <c r="E436" s="2" t="s">
        <v>12</v>
      </c>
      <c r="F436" s="2" t="s">
        <v>61</v>
      </c>
      <c r="G436" s="1">
        <v>1875</v>
      </c>
      <c r="H436" s="1">
        <v>1130</v>
      </c>
      <c r="I436" s="4">
        <v>4</v>
      </c>
      <c r="J436" s="2" t="s">
        <v>72</v>
      </c>
      <c r="K436" s="1">
        <f>Tabelle8[[#This Row],[Menge kg Nges]]/1000</f>
        <v>1.875</v>
      </c>
      <c r="L436" s="1">
        <f>Tabelle8[[#This Row],[Menge kg P2O5]]/1000</f>
        <v>1.1299999999999999</v>
      </c>
      <c r="M436" s="1">
        <f>Tabelle8[[#This Row],[Menge t Nges]]/Tabelle8[[#This Row],[Anzahl Lieferscheine]]</f>
        <v>0.46875</v>
      </c>
      <c r="N436" s="1">
        <f>Tabelle8[[#This Row],[Menge t P2O5]]/Tabelle8[[#This Row],[Anzahl Lieferscheine]]</f>
        <v>0.28249999999999997</v>
      </c>
    </row>
    <row r="437" spans="1:14" x14ac:dyDescent="0.2">
      <c r="A437" s="2" t="s">
        <v>46</v>
      </c>
      <c r="B437" s="2" t="s">
        <v>46</v>
      </c>
      <c r="C437" s="2" t="s">
        <v>6</v>
      </c>
      <c r="D437" s="2" t="s">
        <v>7</v>
      </c>
      <c r="E437" s="2" t="s">
        <v>13</v>
      </c>
      <c r="F437" s="2" t="s">
        <v>61</v>
      </c>
      <c r="G437" s="1">
        <v>2452.12</v>
      </c>
      <c r="H437" s="1">
        <v>1412.62</v>
      </c>
      <c r="I437" s="4">
        <v>8</v>
      </c>
      <c r="J437" s="2" t="s">
        <v>72</v>
      </c>
      <c r="K437" s="1">
        <f>Tabelle8[[#This Row],[Menge kg Nges]]/1000</f>
        <v>2.4521199999999999</v>
      </c>
      <c r="L437" s="1">
        <f>Tabelle8[[#This Row],[Menge kg P2O5]]/1000</f>
        <v>1.41262</v>
      </c>
      <c r="M437" s="1">
        <f>Tabelle8[[#This Row],[Menge t Nges]]/Tabelle8[[#This Row],[Anzahl Lieferscheine]]</f>
        <v>0.30651499999999998</v>
      </c>
      <c r="N437" s="1">
        <f>Tabelle8[[#This Row],[Menge t P2O5]]/Tabelle8[[#This Row],[Anzahl Lieferscheine]]</f>
        <v>0.1765775</v>
      </c>
    </row>
    <row r="438" spans="1:14" x14ac:dyDescent="0.2">
      <c r="A438" s="2" t="s">
        <v>46</v>
      </c>
      <c r="B438" s="2" t="s">
        <v>46</v>
      </c>
      <c r="C438" s="2" t="s">
        <v>6</v>
      </c>
      <c r="D438" s="2" t="s">
        <v>7</v>
      </c>
      <c r="E438" s="2" t="s">
        <v>14</v>
      </c>
      <c r="F438" s="2" t="s">
        <v>61</v>
      </c>
      <c r="G438" s="1">
        <v>1072.7</v>
      </c>
      <c r="H438" s="1">
        <v>544</v>
      </c>
      <c r="I438" s="4">
        <v>3</v>
      </c>
      <c r="J438" s="2" t="s">
        <v>72</v>
      </c>
      <c r="K438" s="1">
        <f>Tabelle8[[#This Row],[Menge kg Nges]]/1000</f>
        <v>1.0727</v>
      </c>
      <c r="L438" s="1">
        <f>Tabelle8[[#This Row],[Menge kg P2O5]]/1000</f>
        <v>0.54400000000000004</v>
      </c>
      <c r="M438" s="1">
        <f>Tabelle8[[#This Row],[Menge t Nges]]/Tabelle8[[#This Row],[Anzahl Lieferscheine]]</f>
        <v>0.35756666666666664</v>
      </c>
      <c r="N438" s="1">
        <f>Tabelle8[[#This Row],[Menge t P2O5]]/Tabelle8[[#This Row],[Anzahl Lieferscheine]]</f>
        <v>0.18133333333333335</v>
      </c>
    </row>
    <row r="439" spans="1:14" x14ac:dyDescent="0.2">
      <c r="A439" s="2" t="s">
        <v>46</v>
      </c>
      <c r="B439" s="2" t="s">
        <v>46</v>
      </c>
      <c r="C439" s="2" t="s">
        <v>6</v>
      </c>
      <c r="D439" s="2" t="s">
        <v>15</v>
      </c>
      <c r="E439" s="2" t="s">
        <v>8</v>
      </c>
      <c r="F439" s="2" t="s">
        <v>61</v>
      </c>
      <c r="G439" s="1">
        <v>1296.8499999999999</v>
      </c>
      <c r="H439" s="1">
        <v>658.94</v>
      </c>
      <c r="I439" s="4">
        <v>8</v>
      </c>
      <c r="J439" s="2" t="s">
        <v>72</v>
      </c>
      <c r="K439" s="1">
        <f>Tabelle8[[#This Row],[Menge kg Nges]]/1000</f>
        <v>1.2968499999999998</v>
      </c>
      <c r="L439" s="1">
        <f>Tabelle8[[#This Row],[Menge kg P2O5]]/1000</f>
        <v>0.65894000000000008</v>
      </c>
      <c r="M439" s="1">
        <f>Tabelle8[[#This Row],[Menge t Nges]]/Tabelle8[[#This Row],[Anzahl Lieferscheine]]</f>
        <v>0.16210624999999998</v>
      </c>
      <c r="N439" s="1">
        <f>Tabelle8[[#This Row],[Menge t P2O5]]/Tabelle8[[#This Row],[Anzahl Lieferscheine]]</f>
        <v>8.236750000000001E-2</v>
      </c>
    </row>
    <row r="440" spans="1:14" x14ac:dyDescent="0.2">
      <c r="A440" s="2" t="s">
        <v>46</v>
      </c>
      <c r="B440" s="2" t="s">
        <v>46</v>
      </c>
      <c r="C440" s="2" t="s">
        <v>6</v>
      </c>
      <c r="D440" s="2" t="s">
        <v>15</v>
      </c>
      <c r="E440" s="2" t="s">
        <v>17</v>
      </c>
      <c r="F440" s="2" t="s">
        <v>61</v>
      </c>
      <c r="G440" s="1">
        <v>312</v>
      </c>
      <c r="H440" s="1">
        <v>156</v>
      </c>
      <c r="I440" s="4">
        <v>3</v>
      </c>
      <c r="J440" s="2" t="s">
        <v>72</v>
      </c>
      <c r="K440" s="1">
        <f>Tabelle8[[#This Row],[Menge kg Nges]]/1000</f>
        <v>0.312</v>
      </c>
      <c r="L440" s="1">
        <f>Tabelle8[[#This Row],[Menge kg P2O5]]/1000</f>
        <v>0.156</v>
      </c>
      <c r="M440" s="1">
        <f>Tabelle8[[#This Row],[Menge t Nges]]/Tabelle8[[#This Row],[Anzahl Lieferscheine]]</f>
        <v>0.104</v>
      </c>
      <c r="N440" s="1">
        <f>Tabelle8[[#This Row],[Menge t P2O5]]/Tabelle8[[#This Row],[Anzahl Lieferscheine]]</f>
        <v>5.1999999999999998E-2</v>
      </c>
    </row>
    <row r="441" spans="1:14" x14ac:dyDescent="0.2">
      <c r="A441" s="2" t="s">
        <v>46</v>
      </c>
      <c r="B441" s="2" t="s">
        <v>46</v>
      </c>
      <c r="C441" s="2" t="s">
        <v>6</v>
      </c>
      <c r="D441" s="2" t="s">
        <v>15</v>
      </c>
      <c r="E441" s="2" t="s">
        <v>18</v>
      </c>
      <c r="F441" s="2" t="s">
        <v>61</v>
      </c>
      <c r="G441" s="1">
        <v>3361.82</v>
      </c>
      <c r="H441" s="1">
        <v>2360.2399999999998</v>
      </c>
      <c r="I441" s="4">
        <v>6</v>
      </c>
      <c r="J441" s="2" t="s">
        <v>72</v>
      </c>
      <c r="K441" s="1">
        <f>Tabelle8[[#This Row],[Menge kg Nges]]/1000</f>
        <v>3.3618200000000003</v>
      </c>
      <c r="L441" s="1">
        <f>Tabelle8[[#This Row],[Menge kg P2O5]]/1000</f>
        <v>2.3602399999999997</v>
      </c>
      <c r="M441" s="1">
        <f>Tabelle8[[#This Row],[Menge t Nges]]/Tabelle8[[#This Row],[Anzahl Lieferscheine]]</f>
        <v>0.56030333333333338</v>
      </c>
      <c r="N441" s="1">
        <f>Tabelle8[[#This Row],[Menge t P2O5]]/Tabelle8[[#This Row],[Anzahl Lieferscheine]]</f>
        <v>0.3933733333333333</v>
      </c>
    </row>
    <row r="442" spans="1:14" x14ac:dyDescent="0.2">
      <c r="A442" s="2" t="s">
        <v>46</v>
      </c>
      <c r="B442" s="2" t="s">
        <v>46</v>
      </c>
      <c r="C442" s="2" t="s">
        <v>6</v>
      </c>
      <c r="D442" s="2" t="s">
        <v>15</v>
      </c>
      <c r="E442" s="2" t="s">
        <v>20</v>
      </c>
      <c r="F442" s="2" t="s">
        <v>61</v>
      </c>
      <c r="G442" s="1">
        <v>3690.5599999999995</v>
      </c>
      <c r="H442" s="1">
        <v>2340.8999999999996</v>
      </c>
      <c r="I442" s="4">
        <v>22</v>
      </c>
      <c r="J442" s="2" t="s">
        <v>72</v>
      </c>
      <c r="K442" s="1">
        <f>Tabelle8[[#This Row],[Menge kg Nges]]/1000</f>
        <v>3.6905599999999996</v>
      </c>
      <c r="L442" s="1">
        <f>Tabelle8[[#This Row],[Menge kg P2O5]]/1000</f>
        <v>2.3408999999999995</v>
      </c>
      <c r="M442" s="1">
        <f>Tabelle8[[#This Row],[Menge t Nges]]/Tabelle8[[#This Row],[Anzahl Lieferscheine]]</f>
        <v>0.16775272727272725</v>
      </c>
      <c r="N442" s="1">
        <f>Tabelle8[[#This Row],[Menge t P2O5]]/Tabelle8[[#This Row],[Anzahl Lieferscheine]]</f>
        <v>0.10640454545454543</v>
      </c>
    </row>
    <row r="443" spans="1:14" x14ac:dyDescent="0.2">
      <c r="A443" s="2" t="s">
        <v>46</v>
      </c>
      <c r="B443" s="2" t="s">
        <v>46</v>
      </c>
      <c r="C443" s="2" t="s">
        <v>6</v>
      </c>
      <c r="D443" s="2" t="s">
        <v>15</v>
      </c>
      <c r="E443" s="2" t="s">
        <v>9</v>
      </c>
      <c r="F443" s="2" t="s">
        <v>61</v>
      </c>
      <c r="G443" s="1">
        <v>12482.220000000003</v>
      </c>
      <c r="H443" s="1">
        <v>7325.0499999999993</v>
      </c>
      <c r="I443" s="4">
        <v>54</v>
      </c>
      <c r="J443" s="2" t="s">
        <v>72</v>
      </c>
      <c r="K443" s="1">
        <f>Tabelle8[[#This Row],[Menge kg Nges]]/1000</f>
        <v>12.482220000000003</v>
      </c>
      <c r="L443" s="1">
        <f>Tabelle8[[#This Row],[Menge kg P2O5]]/1000</f>
        <v>7.3250499999999992</v>
      </c>
      <c r="M443" s="1">
        <f>Tabelle8[[#This Row],[Menge t Nges]]/Tabelle8[[#This Row],[Anzahl Lieferscheine]]</f>
        <v>0.23115222222222229</v>
      </c>
      <c r="N443" s="1">
        <f>Tabelle8[[#This Row],[Menge t P2O5]]/Tabelle8[[#This Row],[Anzahl Lieferscheine]]</f>
        <v>0.13564907407407406</v>
      </c>
    </row>
    <row r="444" spans="1:14" x14ac:dyDescent="0.2">
      <c r="A444" s="2" t="s">
        <v>46</v>
      </c>
      <c r="B444" s="2" t="s">
        <v>46</v>
      </c>
      <c r="C444" s="2" t="s">
        <v>6</v>
      </c>
      <c r="D444" s="2" t="s">
        <v>15</v>
      </c>
      <c r="E444" s="2" t="s">
        <v>10</v>
      </c>
      <c r="F444" s="2" t="s">
        <v>61</v>
      </c>
      <c r="G444" s="1">
        <v>6809.8499999999995</v>
      </c>
      <c r="H444" s="1">
        <v>3218.5099999999998</v>
      </c>
      <c r="I444" s="4">
        <v>7</v>
      </c>
      <c r="J444" s="2" t="s">
        <v>72</v>
      </c>
      <c r="K444" s="1">
        <f>Tabelle8[[#This Row],[Menge kg Nges]]/1000</f>
        <v>6.8098499999999991</v>
      </c>
      <c r="L444" s="1">
        <f>Tabelle8[[#This Row],[Menge kg P2O5]]/1000</f>
        <v>3.2185099999999998</v>
      </c>
      <c r="M444" s="1">
        <f>Tabelle8[[#This Row],[Menge t Nges]]/Tabelle8[[#This Row],[Anzahl Lieferscheine]]</f>
        <v>0.97283571428571414</v>
      </c>
      <c r="N444" s="1">
        <f>Tabelle8[[#This Row],[Menge t P2O5]]/Tabelle8[[#This Row],[Anzahl Lieferscheine]]</f>
        <v>0.45978714285714284</v>
      </c>
    </row>
    <row r="445" spans="1:14" x14ac:dyDescent="0.2">
      <c r="A445" s="2" t="s">
        <v>46</v>
      </c>
      <c r="B445" s="2" t="s">
        <v>46</v>
      </c>
      <c r="C445" s="2" t="s">
        <v>6</v>
      </c>
      <c r="D445" s="2" t="s">
        <v>15</v>
      </c>
      <c r="E445" s="2" t="s">
        <v>10</v>
      </c>
      <c r="F445" s="2" t="s">
        <v>62</v>
      </c>
      <c r="G445" s="1">
        <v>810</v>
      </c>
      <c r="H445" s="1">
        <v>346</v>
      </c>
      <c r="I445" s="4">
        <v>1</v>
      </c>
      <c r="J445" s="2" t="s">
        <v>72</v>
      </c>
      <c r="K445" s="1">
        <f>Tabelle8[[#This Row],[Menge kg Nges]]/1000</f>
        <v>0.81</v>
      </c>
      <c r="L445" s="1">
        <f>Tabelle8[[#This Row],[Menge kg P2O5]]/1000</f>
        <v>0.34599999999999997</v>
      </c>
      <c r="M445" s="1">
        <f>Tabelle8[[#This Row],[Menge t Nges]]/Tabelle8[[#This Row],[Anzahl Lieferscheine]]</f>
        <v>0.81</v>
      </c>
      <c r="N445" s="1">
        <f>Tabelle8[[#This Row],[Menge t P2O5]]/Tabelle8[[#This Row],[Anzahl Lieferscheine]]</f>
        <v>0.34599999999999997</v>
      </c>
    </row>
    <row r="446" spans="1:14" x14ac:dyDescent="0.2">
      <c r="A446" s="2" t="s">
        <v>46</v>
      </c>
      <c r="B446" s="2" t="s">
        <v>46</v>
      </c>
      <c r="C446" s="2" t="s">
        <v>6</v>
      </c>
      <c r="D446" s="2" t="s">
        <v>15</v>
      </c>
      <c r="E446" s="2" t="s">
        <v>31</v>
      </c>
      <c r="F446" s="2" t="s">
        <v>61</v>
      </c>
      <c r="G446" s="1">
        <v>820</v>
      </c>
      <c r="H446" s="1">
        <v>370</v>
      </c>
      <c r="I446" s="4">
        <v>2</v>
      </c>
      <c r="J446" s="2" t="s">
        <v>72</v>
      </c>
      <c r="K446" s="1">
        <f>Tabelle8[[#This Row],[Menge kg Nges]]/1000</f>
        <v>0.82</v>
      </c>
      <c r="L446" s="1">
        <f>Tabelle8[[#This Row],[Menge kg P2O5]]/1000</f>
        <v>0.37</v>
      </c>
      <c r="M446" s="1">
        <f>Tabelle8[[#This Row],[Menge t Nges]]/Tabelle8[[#This Row],[Anzahl Lieferscheine]]</f>
        <v>0.41</v>
      </c>
      <c r="N446" s="1">
        <f>Tabelle8[[#This Row],[Menge t P2O5]]/Tabelle8[[#This Row],[Anzahl Lieferscheine]]</f>
        <v>0.185</v>
      </c>
    </row>
    <row r="447" spans="1:14" x14ac:dyDescent="0.2">
      <c r="A447" s="2" t="s">
        <v>46</v>
      </c>
      <c r="B447" s="2" t="s">
        <v>46</v>
      </c>
      <c r="C447" s="2" t="s">
        <v>25</v>
      </c>
      <c r="D447" s="2" t="s">
        <v>25</v>
      </c>
      <c r="E447" s="2" t="s">
        <v>26</v>
      </c>
      <c r="F447" s="2" t="s">
        <v>61</v>
      </c>
      <c r="G447" s="1">
        <v>10868.7</v>
      </c>
      <c r="H447" s="1">
        <v>3473.58</v>
      </c>
      <c r="I447" s="4">
        <v>14</v>
      </c>
      <c r="J447" s="2" t="s">
        <v>72</v>
      </c>
      <c r="K447" s="1">
        <f>Tabelle8[[#This Row],[Menge kg Nges]]/1000</f>
        <v>10.8687</v>
      </c>
      <c r="L447" s="1">
        <f>Tabelle8[[#This Row],[Menge kg P2O5]]/1000</f>
        <v>3.4735800000000001</v>
      </c>
      <c r="M447" s="1">
        <f>Tabelle8[[#This Row],[Menge t Nges]]/Tabelle8[[#This Row],[Anzahl Lieferscheine]]</f>
        <v>0.77633571428571435</v>
      </c>
      <c r="N447" s="1">
        <f>Tabelle8[[#This Row],[Menge t P2O5]]/Tabelle8[[#This Row],[Anzahl Lieferscheine]]</f>
        <v>0.24811285714285716</v>
      </c>
    </row>
    <row r="448" spans="1:14" x14ac:dyDescent="0.2">
      <c r="A448" s="2" t="s">
        <v>34</v>
      </c>
      <c r="B448" s="2" t="s">
        <v>5</v>
      </c>
      <c r="C448" s="2" t="s">
        <v>63</v>
      </c>
      <c r="D448" s="2" t="s">
        <v>63</v>
      </c>
      <c r="E448" s="2" t="s">
        <v>63</v>
      </c>
      <c r="F448" s="2" t="s">
        <v>61</v>
      </c>
      <c r="G448" s="1">
        <v>1078.92</v>
      </c>
      <c r="H448" s="1">
        <v>746.82</v>
      </c>
      <c r="I448" s="4">
        <v>1</v>
      </c>
      <c r="J448" s="2" t="s">
        <v>72</v>
      </c>
      <c r="K448" s="1">
        <f>Tabelle8[[#This Row],[Menge kg Nges]]/1000</f>
        <v>1.0789200000000001</v>
      </c>
      <c r="L448" s="1">
        <f>Tabelle8[[#This Row],[Menge kg P2O5]]/1000</f>
        <v>0.74682000000000004</v>
      </c>
      <c r="M448" s="1">
        <f>Tabelle8[[#This Row],[Menge t Nges]]/Tabelle8[[#This Row],[Anzahl Lieferscheine]]</f>
        <v>1.0789200000000001</v>
      </c>
      <c r="N448" s="1">
        <f>Tabelle8[[#This Row],[Menge t P2O5]]/Tabelle8[[#This Row],[Anzahl Lieferscheine]]</f>
        <v>0.74682000000000004</v>
      </c>
    </row>
    <row r="449" spans="1:14" x14ac:dyDescent="0.2">
      <c r="A449" s="2" t="s">
        <v>34</v>
      </c>
      <c r="B449" s="2" t="s">
        <v>29</v>
      </c>
      <c r="C449" s="2" t="s">
        <v>6</v>
      </c>
      <c r="D449" s="2" t="s">
        <v>7</v>
      </c>
      <c r="E449" s="2" t="s">
        <v>8</v>
      </c>
      <c r="F449" s="2" t="s">
        <v>61</v>
      </c>
      <c r="G449" s="1">
        <v>19183.599999999999</v>
      </c>
      <c r="H449" s="1">
        <v>7892.4999999999991</v>
      </c>
      <c r="I449" s="4">
        <v>29</v>
      </c>
      <c r="J449" s="2" t="s">
        <v>72</v>
      </c>
      <c r="K449" s="1">
        <f>Tabelle8[[#This Row],[Menge kg Nges]]/1000</f>
        <v>19.183599999999998</v>
      </c>
      <c r="L449" s="1">
        <f>Tabelle8[[#This Row],[Menge kg P2O5]]/1000</f>
        <v>7.8924999999999992</v>
      </c>
      <c r="M449" s="1">
        <f>Tabelle8[[#This Row],[Menge t Nges]]/Tabelle8[[#This Row],[Anzahl Lieferscheine]]</f>
        <v>0.66150344827586205</v>
      </c>
      <c r="N449" s="1">
        <f>Tabelle8[[#This Row],[Menge t P2O5]]/Tabelle8[[#This Row],[Anzahl Lieferscheine]]</f>
        <v>0.27215517241379306</v>
      </c>
    </row>
    <row r="450" spans="1:14" x14ac:dyDescent="0.2">
      <c r="A450" s="2" t="s">
        <v>34</v>
      </c>
      <c r="B450" s="2" t="s">
        <v>29</v>
      </c>
      <c r="C450" s="2" t="s">
        <v>6</v>
      </c>
      <c r="D450" s="2" t="s">
        <v>7</v>
      </c>
      <c r="E450" s="2" t="s">
        <v>10</v>
      </c>
      <c r="F450" s="2" t="s">
        <v>61</v>
      </c>
      <c r="G450" s="1">
        <v>387.45</v>
      </c>
      <c r="H450" s="1">
        <v>152.55000000000001</v>
      </c>
      <c r="I450" s="4">
        <v>1</v>
      </c>
      <c r="J450" s="2" t="s">
        <v>72</v>
      </c>
      <c r="K450" s="1">
        <f>Tabelle8[[#This Row],[Menge kg Nges]]/1000</f>
        <v>0.38744999999999996</v>
      </c>
      <c r="L450" s="1">
        <f>Tabelle8[[#This Row],[Menge kg P2O5]]/1000</f>
        <v>0.15255000000000002</v>
      </c>
      <c r="M450" s="1">
        <f>Tabelle8[[#This Row],[Menge t Nges]]/Tabelle8[[#This Row],[Anzahl Lieferscheine]]</f>
        <v>0.38744999999999996</v>
      </c>
      <c r="N450" s="1">
        <f>Tabelle8[[#This Row],[Menge t P2O5]]/Tabelle8[[#This Row],[Anzahl Lieferscheine]]</f>
        <v>0.15255000000000002</v>
      </c>
    </row>
    <row r="451" spans="1:14" x14ac:dyDescent="0.2">
      <c r="A451" s="2" t="s">
        <v>34</v>
      </c>
      <c r="B451" s="2" t="s">
        <v>29</v>
      </c>
      <c r="C451" s="2" t="s">
        <v>6</v>
      </c>
      <c r="D451" s="2" t="s">
        <v>7</v>
      </c>
      <c r="E451" s="2" t="s">
        <v>11</v>
      </c>
      <c r="F451" s="2" t="s">
        <v>61</v>
      </c>
      <c r="G451" s="1">
        <v>9064.6</v>
      </c>
      <c r="H451" s="1">
        <v>4044.9500000000003</v>
      </c>
      <c r="I451" s="4">
        <v>22</v>
      </c>
      <c r="J451" s="2" t="s">
        <v>72</v>
      </c>
      <c r="K451" s="1">
        <f>Tabelle8[[#This Row],[Menge kg Nges]]/1000</f>
        <v>9.0646000000000004</v>
      </c>
      <c r="L451" s="1">
        <f>Tabelle8[[#This Row],[Menge kg P2O5]]/1000</f>
        <v>4.04495</v>
      </c>
      <c r="M451" s="1">
        <f>Tabelle8[[#This Row],[Menge t Nges]]/Tabelle8[[#This Row],[Anzahl Lieferscheine]]</f>
        <v>0.41202727272727274</v>
      </c>
      <c r="N451" s="1">
        <f>Tabelle8[[#This Row],[Menge t P2O5]]/Tabelle8[[#This Row],[Anzahl Lieferscheine]]</f>
        <v>0.18386136363636363</v>
      </c>
    </row>
    <row r="452" spans="1:14" x14ac:dyDescent="0.2">
      <c r="A452" s="2" t="s">
        <v>34</v>
      </c>
      <c r="B452" s="2" t="s">
        <v>29</v>
      </c>
      <c r="C452" s="2" t="s">
        <v>6</v>
      </c>
      <c r="D452" s="2" t="s">
        <v>7</v>
      </c>
      <c r="E452" s="2" t="s">
        <v>12</v>
      </c>
      <c r="F452" s="2" t="s">
        <v>61</v>
      </c>
      <c r="G452" s="1">
        <v>8692.6700000000019</v>
      </c>
      <c r="H452" s="1">
        <v>3717.1299999999997</v>
      </c>
      <c r="I452" s="4">
        <v>27</v>
      </c>
      <c r="J452" s="2" t="s">
        <v>72</v>
      </c>
      <c r="K452" s="1">
        <f>Tabelle8[[#This Row],[Menge kg Nges]]/1000</f>
        <v>8.6926700000000015</v>
      </c>
      <c r="L452" s="1">
        <f>Tabelle8[[#This Row],[Menge kg P2O5]]/1000</f>
        <v>3.7171299999999996</v>
      </c>
      <c r="M452" s="1">
        <f>Tabelle8[[#This Row],[Menge t Nges]]/Tabelle8[[#This Row],[Anzahl Lieferscheine]]</f>
        <v>0.32195074074074082</v>
      </c>
      <c r="N452" s="1">
        <f>Tabelle8[[#This Row],[Menge t P2O5]]/Tabelle8[[#This Row],[Anzahl Lieferscheine]]</f>
        <v>0.13767148148148148</v>
      </c>
    </row>
    <row r="453" spans="1:14" x14ac:dyDescent="0.2">
      <c r="A453" s="2" t="s">
        <v>34</v>
      </c>
      <c r="B453" s="2" t="s">
        <v>29</v>
      </c>
      <c r="C453" s="2" t="s">
        <v>6</v>
      </c>
      <c r="D453" s="2" t="s">
        <v>7</v>
      </c>
      <c r="E453" s="2" t="s">
        <v>13</v>
      </c>
      <c r="F453" s="2" t="s">
        <v>61</v>
      </c>
      <c r="G453" s="1">
        <v>5616.68</v>
      </c>
      <c r="H453" s="1">
        <v>2975.83</v>
      </c>
      <c r="I453" s="4">
        <v>18</v>
      </c>
      <c r="J453" s="2" t="s">
        <v>72</v>
      </c>
      <c r="K453" s="1">
        <f>Tabelle8[[#This Row],[Menge kg Nges]]/1000</f>
        <v>5.6166800000000006</v>
      </c>
      <c r="L453" s="1">
        <f>Tabelle8[[#This Row],[Menge kg P2O5]]/1000</f>
        <v>2.9758299999999998</v>
      </c>
      <c r="M453" s="1">
        <f>Tabelle8[[#This Row],[Menge t Nges]]/Tabelle8[[#This Row],[Anzahl Lieferscheine]]</f>
        <v>0.3120377777777778</v>
      </c>
      <c r="N453" s="1">
        <f>Tabelle8[[#This Row],[Menge t P2O5]]/Tabelle8[[#This Row],[Anzahl Lieferscheine]]</f>
        <v>0.16532388888888888</v>
      </c>
    </row>
    <row r="454" spans="1:14" x14ac:dyDescent="0.2">
      <c r="A454" s="2" t="s">
        <v>34</v>
      </c>
      <c r="B454" s="2" t="s">
        <v>29</v>
      </c>
      <c r="C454" s="2" t="s">
        <v>6</v>
      </c>
      <c r="D454" s="2" t="s">
        <v>7</v>
      </c>
      <c r="E454" s="2" t="s">
        <v>14</v>
      </c>
      <c r="F454" s="2" t="s">
        <v>61</v>
      </c>
      <c r="G454" s="1">
        <v>2274.6799999999998</v>
      </c>
      <c r="H454" s="1">
        <v>1084.3499999999999</v>
      </c>
      <c r="I454" s="4">
        <v>7</v>
      </c>
      <c r="J454" s="2" t="s">
        <v>72</v>
      </c>
      <c r="K454" s="1">
        <f>Tabelle8[[#This Row],[Menge kg Nges]]/1000</f>
        <v>2.27468</v>
      </c>
      <c r="L454" s="1">
        <f>Tabelle8[[#This Row],[Menge kg P2O5]]/1000</f>
        <v>1.0843499999999999</v>
      </c>
      <c r="M454" s="1">
        <f>Tabelle8[[#This Row],[Menge t Nges]]/Tabelle8[[#This Row],[Anzahl Lieferscheine]]</f>
        <v>0.3249542857142857</v>
      </c>
      <c r="N454" s="1">
        <f>Tabelle8[[#This Row],[Menge t P2O5]]/Tabelle8[[#This Row],[Anzahl Lieferscheine]]</f>
        <v>0.15490714285714285</v>
      </c>
    </row>
    <row r="455" spans="1:14" x14ac:dyDescent="0.2">
      <c r="A455" s="2" t="s">
        <v>34</v>
      </c>
      <c r="B455" s="2" t="s">
        <v>29</v>
      </c>
      <c r="C455" s="2" t="s">
        <v>6</v>
      </c>
      <c r="D455" s="2" t="s">
        <v>15</v>
      </c>
      <c r="E455" s="2" t="s">
        <v>8</v>
      </c>
      <c r="F455" s="2" t="s">
        <v>61</v>
      </c>
      <c r="G455" s="1">
        <v>624</v>
      </c>
      <c r="H455" s="1">
        <v>400</v>
      </c>
      <c r="I455" s="4">
        <v>2</v>
      </c>
      <c r="J455" s="2" t="s">
        <v>72</v>
      </c>
      <c r="K455" s="1">
        <f>Tabelle8[[#This Row],[Menge kg Nges]]/1000</f>
        <v>0.624</v>
      </c>
      <c r="L455" s="1">
        <f>Tabelle8[[#This Row],[Menge kg P2O5]]/1000</f>
        <v>0.4</v>
      </c>
      <c r="M455" s="1">
        <f>Tabelle8[[#This Row],[Menge t Nges]]/Tabelle8[[#This Row],[Anzahl Lieferscheine]]</f>
        <v>0.312</v>
      </c>
      <c r="N455" s="1">
        <f>Tabelle8[[#This Row],[Menge t P2O5]]/Tabelle8[[#This Row],[Anzahl Lieferscheine]]</f>
        <v>0.2</v>
      </c>
    </row>
    <row r="456" spans="1:14" x14ac:dyDescent="0.2">
      <c r="A456" s="2" t="s">
        <v>34</v>
      </c>
      <c r="B456" s="2" t="s">
        <v>29</v>
      </c>
      <c r="C456" s="2" t="s">
        <v>6</v>
      </c>
      <c r="D456" s="2" t="s">
        <v>15</v>
      </c>
      <c r="E456" s="2" t="s">
        <v>18</v>
      </c>
      <c r="F456" s="2" t="s">
        <v>61</v>
      </c>
      <c r="G456" s="1">
        <v>4520.29</v>
      </c>
      <c r="H456" s="1">
        <v>2962.17</v>
      </c>
      <c r="I456" s="4">
        <v>11</v>
      </c>
      <c r="J456" s="2" t="s">
        <v>72</v>
      </c>
      <c r="K456" s="1">
        <f>Tabelle8[[#This Row],[Menge kg Nges]]/1000</f>
        <v>4.5202900000000001</v>
      </c>
      <c r="L456" s="1">
        <f>Tabelle8[[#This Row],[Menge kg P2O5]]/1000</f>
        <v>2.96217</v>
      </c>
      <c r="M456" s="1">
        <f>Tabelle8[[#This Row],[Menge t Nges]]/Tabelle8[[#This Row],[Anzahl Lieferscheine]]</f>
        <v>0.41093545454545455</v>
      </c>
      <c r="N456" s="1">
        <f>Tabelle8[[#This Row],[Menge t P2O5]]/Tabelle8[[#This Row],[Anzahl Lieferscheine]]</f>
        <v>0.26928818181818182</v>
      </c>
    </row>
    <row r="457" spans="1:14" x14ac:dyDescent="0.2">
      <c r="A457" s="2" t="s">
        <v>34</v>
      </c>
      <c r="B457" s="2" t="s">
        <v>29</v>
      </c>
      <c r="C457" s="2" t="s">
        <v>6</v>
      </c>
      <c r="D457" s="2" t="s">
        <v>15</v>
      </c>
      <c r="E457" s="2" t="s">
        <v>19</v>
      </c>
      <c r="F457" s="2" t="s">
        <v>61</v>
      </c>
      <c r="G457" s="1">
        <v>364.5</v>
      </c>
      <c r="H457" s="1">
        <v>405</v>
      </c>
      <c r="I457" s="4">
        <v>1</v>
      </c>
      <c r="J457" s="2" t="s">
        <v>72</v>
      </c>
      <c r="K457" s="1">
        <f>Tabelle8[[#This Row],[Menge kg Nges]]/1000</f>
        <v>0.36449999999999999</v>
      </c>
      <c r="L457" s="1">
        <f>Tabelle8[[#This Row],[Menge kg P2O5]]/1000</f>
        <v>0.40500000000000003</v>
      </c>
      <c r="M457" s="1">
        <f>Tabelle8[[#This Row],[Menge t Nges]]/Tabelle8[[#This Row],[Anzahl Lieferscheine]]</f>
        <v>0.36449999999999999</v>
      </c>
      <c r="N457" s="1">
        <f>Tabelle8[[#This Row],[Menge t P2O5]]/Tabelle8[[#This Row],[Anzahl Lieferscheine]]</f>
        <v>0.40500000000000003</v>
      </c>
    </row>
    <row r="458" spans="1:14" x14ac:dyDescent="0.2">
      <c r="A458" s="2" t="s">
        <v>34</v>
      </c>
      <c r="B458" s="2" t="s">
        <v>29</v>
      </c>
      <c r="C458" s="2" t="s">
        <v>6</v>
      </c>
      <c r="D458" s="2" t="s">
        <v>15</v>
      </c>
      <c r="E458" s="2" t="s">
        <v>20</v>
      </c>
      <c r="F458" s="2" t="s">
        <v>61</v>
      </c>
      <c r="G458" s="1">
        <v>35.200000000000003</v>
      </c>
      <c r="H458" s="1">
        <v>20</v>
      </c>
      <c r="I458" s="4">
        <v>1</v>
      </c>
      <c r="J458" s="2" t="s">
        <v>72</v>
      </c>
      <c r="K458" s="1">
        <f>Tabelle8[[#This Row],[Menge kg Nges]]/1000</f>
        <v>3.5200000000000002E-2</v>
      </c>
      <c r="L458" s="1">
        <f>Tabelle8[[#This Row],[Menge kg P2O5]]/1000</f>
        <v>0.02</v>
      </c>
      <c r="M458" s="1">
        <f>Tabelle8[[#This Row],[Menge t Nges]]/Tabelle8[[#This Row],[Anzahl Lieferscheine]]</f>
        <v>3.5200000000000002E-2</v>
      </c>
      <c r="N458" s="1">
        <f>Tabelle8[[#This Row],[Menge t P2O5]]/Tabelle8[[#This Row],[Anzahl Lieferscheine]]</f>
        <v>0.02</v>
      </c>
    </row>
    <row r="459" spans="1:14" x14ac:dyDescent="0.2">
      <c r="A459" s="2" t="s">
        <v>34</v>
      </c>
      <c r="B459" s="2" t="s">
        <v>29</v>
      </c>
      <c r="C459" s="2" t="s">
        <v>6</v>
      </c>
      <c r="D459" s="2" t="s">
        <v>15</v>
      </c>
      <c r="E459" s="2" t="s">
        <v>21</v>
      </c>
      <c r="F459" s="2" t="s">
        <v>61</v>
      </c>
      <c r="G459" s="1">
        <v>1595.9</v>
      </c>
      <c r="H459" s="1">
        <v>899.09999999999991</v>
      </c>
      <c r="I459" s="4">
        <v>3</v>
      </c>
      <c r="J459" s="2" t="s">
        <v>72</v>
      </c>
      <c r="K459" s="1">
        <f>Tabelle8[[#This Row],[Menge kg Nges]]/1000</f>
        <v>1.5959000000000001</v>
      </c>
      <c r="L459" s="1">
        <f>Tabelle8[[#This Row],[Menge kg P2O5]]/1000</f>
        <v>0.8990999999999999</v>
      </c>
      <c r="M459" s="1">
        <f>Tabelle8[[#This Row],[Menge t Nges]]/Tabelle8[[#This Row],[Anzahl Lieferscheine]]</f>
        <v>0.5319666666666667</v>
      </c>
      <c r="N459" s="1">
        <f>Tabelle8[[#This Row],[Menge t P2O5]]/Tabelle8[[#This Row],[Anzahl Lieferscheine]]</f>
        <v>0.29969999999999997</v>
      </c>
    </row>
    <row r="460" spans="1:14" x14ac:dyDescent="0.2">
      <c r="A460" s="2" t="s">
        <v>34</v>
      </c>
      <c r="B460" s="2" t="s">
        <v>29</v>
      </c>
      <c r="C460" s="2" t="s">
        <v>6</v>
      </c>
      <c r="D460" s="2" t="s">
        <v>15</v>
      </c>
      <c r="E460" s="2" t="s">
        <v>9</v>
      </c>
      <c r="F460" s="2" t="s">
        <v>61</v>
      </c>
      <c r="G460" s="1">
        <v>1485</v>
      </c>
      <c r="H460" s="1">
        <v>612</v>
      </c>
      <c r="I460" s="4">
        <v>2</v>
      </c>
      <c r="J460" s="2" t="s">
        <v>72</v>
      </c>
      <c r="K460" s="1">
        <f>Tabelle8[[#This Row],[Menge kg Nges]]/1000</f>
        <v>1.4850000000000001</v>
      </c>
      <c r="L460" s="1">
        <f>Tabelle8[[#This Row],[Menge kg P2O5]]/1000</f>
        <v>0.61199999999999999</v>
      </c>
      <c r="M460" s="1">
        <f>Tabelle8[[#This Row],[Menge t Nges]]/Tabelle8[[#This Row],[Anzahl Lieferscheine]]</f>
        <v>0.74250000000000005</v>
      </c>
      <c r="N460" s="1">
        <f>Tabelle8[[#This Row],[Menge t P2O5]]/Tabelle8[[#This Row],[Anzahl Lieferscheine]]</f>
        <v>0.30599999999999999</v>
      </c>
    </row>
    <row r="461" spans="1:14" x14ac:dyDescent="0.2">
      <c r="A461" s="2" t="s">
        <v>34</v>
      </c>
      <c r="B461" s="2" t="s">
        <v>29</v>
      </c>
      <c r="C461" s="2" t="s">
        <v>6</v>
      </c>
      <c r="D461" s="2" t="s">
        <v>15</v>
      </c>
      <c r="E461" s="2" t="s">
        <v>13</v>
      </c>
      <c r="F461" s="2" t="s">
        <v>61</v>
      </c>
      <c r="G461" s="1">
        <v>645</v>
      </c>
      <c r="H461" s="1">
        <v>742.5</v>
      </c>
      <c r="I461" s="4">
        <v>3</v>
      </c>
      <c r="J461" s="2" t="s">
        <v>72</v>
      </c>
      <c r="K461" s="1">
        <f>Tabelle8[[#This Row],[Menge kg Nges]]/1000</f>
        <v>0.64500000000000002</v>
      </c>
      <c r="L461" s="1">
        <f>Tabelle8[[#This Row],[Menge kg P2O5]]/1000</f>
        <v>0.74250000000000005</v>
      </c>
      <c r="M461" s="1">
        <f>Tabelle8[[#This Row],[Menge t Nges]]/Tabelle8[[#This Row],[Anzahl Lieferscheine]]</f>
        <v>0.215</v>
      </c>
      <c r="N461" s="1">
        <f>Tabelle8[[#This Row],[Menge t P2O5]]/Tabelle8[[#This Row],[Anzahl Lieferscheine]]</f>
        <v>0.24750000000000003</v>
      </c>
    </row>
    <row r="462" spans="1:14" x14ac:dyDescent="0.2">
      <c r="A462" s="2" t="s">
        <v>34</v>
      </c>
      <c r="B462" s="2" t="s">
        <v>29</v>
      </c>
      <c r="C462" s="2" t="s">
        <v>25</v>
      </c>
      <c r="D462" s="2" t="s">
        <v>25</v>
      </c>
      <c r="E462" s="2" t="s">
        <v>26</v>
      </c>
      <c r="F462" s="2" t="s">
        <v>61</v>
      </c>
      <c r="G462" s="1">
        <v>21820.280000000002</v>
      </c>
      <c r="H462" s="1">
        <v>10892.629999999997</v>
      </c>
      <c r="I462" s="4">
        <v>46</v>
      </c>
      <c r="J462" s="2" t="s">
        <v>72</v>
      </c>
      <c r="K462" s="1">
        <f>Tabelle8[[#This Row],[Menge kg Nges]]/1000</f>
        <v>21.820280000000004</v>
      </c>
      <c r="L462" s="1">
        <f>Tabelle8[[#This Row],[Menge kg P2O5]]/1000</f>
        <v>10.892629999999997</v>
      </c>
      <c r="M462" s="1">
        <f>Tabelle8[[#This Row],[Menge t Nges]]/Tabelle8[[#This Row],[Anzahl Lieferscheine]]</f>
        <v>0.47435391304347835</v>
      </c>
      <c r="N462" s="1">
        <f>Tabelle8[[#This Row],[Menge t P2O5]]/Tabelle8[[#This Row],[Anzahl Lieferscheine]]</f>
        <v>0.23679630434782603</v>
      </c>
    </row>
    <row r="463" spans="1:14" x14ac:dyDescent="0.2">
      <c r="A463" s="2" t="s">
        <v>34</v>
      </c>
      <c r="B463" s="2" t="s">
        <v>32</v>
      </c>
      <c r="C463" s="2" t="s">
        <v>6</v>
      </c>
      <c r="D463" s="2" t="s">
        <v>7</v>
      </c>
      <c r="E463" s="2" t="s">
        <v>8</v>
      </c>
      <c r="F463" s="2" t="s">
        <v>61</v>
      </c>
      <c r="G463" s="1">
        <v>57225.650000000038</v>
      </c>
      <c r="H463" s="1">
        <v>24116.85</v>
      </c>
      <c r="I463" s="4">
        <v>121</v>
      </c>
      <c r="J463" s="2" t="s">
        <v>72</v>
      </c>
      <c r="K463" s="1">
        <f>Tabelle8[[#This Row],[Menge kg Nges]]/1000</f>
        <v>57.225650000000037</v>
      </c>
      <c r="L463" s="1">
        <f>Tabelle8[[#This Row],[Menge kg P2O5]]/1000</f>
        <v>24.116849999999999</v>
      </c>
      <c r="M463" s="1">
        <f>Tabelle8[[#This Row],[Menge t Nges]]/Tabelle8[[#This Row],[Anzahl Lieferscheine]]</f>
        <v>0.47293925619834742</v>
      </c>
      <c r="N463" s="1">
        <f>Tabelle8[[#This Row],[Menge t P2O5]]/Tabelle8[[#This Row],[Anzahl Lieferscheine]]</f>
        <v>0.19931280991735537</v>
      </c>
    </row>
    <row r="464" spans="1:14" x14ac:dyDescent="0.2">
      <c r="A464" s="2" t="s">
        <v>34</v>
      </c>
      <c r="B464" s="2" t="s">
        <v>32</v>
      </c>
      <c r="C464" s="2" t="s">
        <v>6</v>
      </c>
      <c r="D464" s="2" t="s">
        <v>7</v>
      </c>
      <c r="E464" s="2" t="s">
        <v>9</v>
      </c>
      <c r="F464" s="2" t="s">
        <v>61</v>
      </c>
      <c r="G464" s="1">
        <v>22808.479999999996</v>
      </c>
      <c r="H464" s="1">
        <v>9818.36</v>
      </c>
      <c r="I464" s="4">
        <v>61</v>
      </c>
      <c r="J464" s="2" t="s">
        <v>72</v>
      </c>
      <c r="K464" s="1">
        <f>Tabelle8[[#This Row],[Menge kg Nges]]/1000</f>
        <v>22.808479999999996</v>
      </c>
      <c r="L464" s="1">
        <f>Tabelle8[[#This Row],[Menge kg P2O5]]/1000</f>
        <v>9.8183600000000002</v>
      </c>
      <c r="M464" s="1">
        <f>Tabelle8[[#This Row],[Menge t Nges]]/Tabelle8[[#This Row],[Anzahl Lieferscheine]]</f>
        <v>0.37390950819672125</v>
      </c>
      <c r="N464" s="1">
        <f>Tabelle8[[#This Row],[Menge t P2O5]]/Tabelle8[[#This Row],[Anzahl Lieferscheine]]</f>
        <v>0.16095672131147543</v>
      </c>
    </row>
    <row r="465" spans="1:14" x14ac:dyDescent="0.2">
      <c r="A465" s="2" t="s">
        <v>34</v>
      </c>
      <c r="B465" s="2" t="s">
        <v>32</v>
      </c>
      <c r="C465" s="2" t="s">
        <v>6</v>
      </c>
      <c r="D465" s="2" t="s">
        <v>7</v>
      </c>
      <c r="E465" s="2" t="s">
        <v>10</v>
      </c>
      <c r="F465" s="2" t="s">
        <v>61</v>
      </c>
      <c r="G465" s="1">
        <v>516</v>
      </c>
      <c r="H465" s="1">
        <v>204</v>
      </c>
      <c r="I465" s="4">
        <v>1</v>
      </c>
      <c r="J465" s="2" t="s">
        <v>72</v>
      </c>
      <c r="K465" s="1">
        <f>Tabelle8[[#This Row],[Menge kg Nges]]/1000</f>
        <v>0.51600000000000001</v>
      </c>
      <c r="L465" s="1">
        <f>Tabelle8[[#This Row],[Menge kg P2O5]]/1000</f>
        <v>0.20399999999999999</v>
      </c>
      <c r="M465" s="1">
        <f>Tabelle8[[#This Row],[Menge t Nges]]/Tabelle8[[#This Row],[Anzahl Lieferscheine]]</f>
        <v>0.51600000000000001</v>
      </c>
      <c r="N465" s="1">
        <f>Tabelle8[[#This Row],[Menge t P2O5]]/Tabelle8[[#This Row],[Anzahl Lieferscheine]]</f>
        <v>0.20399999999999999</v>
      </c>
    </row>
    <row r="466" spans="1:14" x14ac:dyDescent="0.2">
      <c r="A466" s="2" t="s">
        <v>34</v>
      </c>
      <c r="B466" s="2" t="s">
        <v>32</v>
      </c>
      <c r="C466" s="2" t="s">
        <v>6</v>
      </c>
      <c r="D466" s="2" t="s">
        <v>7</v>
      </c>
      <c r="E466" s="2" t="s">
        <v>11</v>
      </c>
      <c r="F466" s="2" t="s">
        <v>61</v>
      </c>
      <c r="G466" s="1">
        <v>62535.869999999981</v>
      </c>
      <c r="H466" s="1">
        <v>28476.719999999987</v>
      </c>
      <c r="I466" s="4">
        <v>183</v>
      </c>
      <c r="J466" s="2" t="s">
        <v>72</v>
      </c>
      <c r="K466" s="1">
        <f>Tabelle8[[#This Row],[Menge kg Nges]]/1000</f>
        <v>62.535869999999981</v>
      </c>
      <c r="L466" s="1">
        <f>Tabelle8[[#This Row],[Menge kg P2O5]]/1000</f>
        <v>28.476719999999986</v>
      </c>
      <c r="M466" s="1">
        <f>Tabelle8[[#This Row],[Menge t Nges]]/Tabelle8[[#This Row],[Anzahl Lieferscheine]]</f>
        <v>0.34172606557377039</v>
      </c>
      <c r="N466" s="1">
        <f>Tabelle8[[#This Row],[Menge t P2O5]]/Tabelle8[[#This Row],[Anzahl Lieferscheine]]</f>
        <v>0.1556104918032786</v>
      </c>
    </row>
    <row r="467" spans="1:14" x14ac:dyDescent="0.2">
      <c r="A467" s="2" t="s">
        <v>34</v>
      </c>
      <c r="B467" s="2" t="s">
        <v>32</v>
      </c>
      <c r="C467" s="2" t="s">
        <v>6</v>
      </c>
      <c r="D467" s="2" t="s">
        <v>7</v>
      </c>
      <c r="E467" s="2" t="s">
        <v>12</v>
      </c>
      <c r="F467" s="2" t="s">
        <v>61</v>
      </c>
      <c r="G467" s="1">
        <v>76746.750000000044</v>
      </c>
      <c r="H467" s="1">
        <v>31824.599999999991</v>
      </c>
      <c r="I467" s="4">
        <v>173</v>
      </c>
      <c r="J467" s="2" t="s">
        <v>72</v>
      </c>
      <c r="K467" s="1">
        <f>Tabelle8[[#This Row],[Menge kg Nges]]/1000</f>
        <v>76.746750000000048</v>
      </c>
      <c r="L467" s="1">
        <f>Tabelle8[[#This Row],[Menge kg P2O5]]/1000</f>
        <v>31.82459999999999</v>
      </c>
      <c r="M467" s="1">
        <f>Tabelle8[[#This Row],[Menge t Nges]]/Tabelle8[[#This Row],[Anzahl Lieferscheine]]</f>
        <v>0.44362283236994249</v>
      </c>
      <c r="N467" s="1">
        <f>Tabelle8[[#This Row],[Menge t P2O5]]/Tabelle8[[#This Row],[Anzahl Lieferscheine]]</f>
        <v>0.18395722543352594</v>
      </c>
    </row>
    <row r="468" spans="1:14" x14ac:dyDescent="0.2">
      <c r="A468" s="2" t="s">
        <v>34</v>
      </c>
      <c r="B468" s="2" t="s">
        <v>32</v>
      </c>
      <c r="C468" s="2" t="s">
        <v>6</v>
      </c>
      <c r="D468" s="2" t="s">
        <v>7</v>
      </c>
      <c r="E468" s="2" t="s">
        <v>13</v>
      </c>
      <c r="F468" s="2" t="s">
        <v>61</v>
      </c>
      <c r="G468" s="1">
        <v>40360.099999999991</v>
      </c>
      <c r="H468" s="1">
        <v>21513.83</v>
      </c>
      <c r="I468" s="4">
        <v>104</v>
      </c>
      <c r="J468" s="2" t="s">
        <v>72</v>
      </c>
      <c r="K468" s="1">
        <f>Tabelle8[[#This Row],[Menge kg Nges]]/1000</f>
        <v>40.360099999999989</v>
      </c>
      <c r="L468" s="1">
        <f>Tabelle8[[#This Row],[Menge kg P2O5]]/1000</f>
        <v>21.513830000000002</v>
      </c>
      <c r="M468" s="1">
        <f>Tabelle8[[#This Row],[Menge t Nges]]/Tabelle8[[#This Row],[Anzahl Lieferscheine]]</f>
        <v>0.38807788461538451</v>
      </c>
      <c r="N468" s="1">
        <f>Tabelle8[[#This Row],[Menge t P2O5]]/Tabelle8[[#This Row],[Anzahl Lieferscheine]]</f>
        <v>0.20686375000000001</v>
      </c>
    </row>
    <row r="469" spans="1:14" x14ac:dyDescent="0.2">
      <c r="A469" s="2" t="s">
        <v>34</v>
      </c>
      <c r="B469" s="2" t="s">
        <v>32</v>
      </c>
      <c r="C469" s="2" t="s">
        <v>6</v>
      </c>
      <c r="D469" s="2" t="s">
        <v>7</v>
      </c>
      <c r="E469" s="2" t="s">
        <v>14</v>
      </c>
      <c r="F469" s="2" t="s">
        <v>61</v>
      </c>
      <c r="G469" s="1">
        <v>53028.540000000008</v>
      </c>
      <c r="H469" s="1">
        <v>24899.179999999986</v>
      </c>
      <c r="I469" s="4">
        <v>145</v>
      </c>
      <c r="J469" s="2" t="s">
        <v>72</v>
      </c>
      <c r="K469" s="1">
        <f>Tabelle8[[#This Row],[Menge kg Nges]]/1000</f>
        <v>53.028540000000007</v>
      </c>
      <c r="L469" s="1">
        <f>Tabelle8[[#This Row],[Menge kg P2O5]]/1000</f>
        <v>24.899179999999987</v>
      </c>
      <c r="M469" s="1">
        <f>Tabelle8[[#This Row],[Menge t Nges]]/Tabelle8[[#This Row],[Anzahl Lieferscheine]]</f>
        <v>0.36571406896551728</v>
      </c>
      <c r="N469" s="1">
        <f>Tabelle8[[#This Row],[Menge t P2O5]]/Tabelle8[[#This Row],[Anzahl Lieferscheine]]</f>
        <v>0.17171848275862059</v>
      </c>
    </row>
    <row r="470" spans="1:14" x14ac:dyDescent="0.2">
      <c r="A470" s="2" t="s">
        <v>34</v>
      </c>
      <c r="B470" s="2" t="s">
        <v>32</v>
      </c>
      <c r="C470" s="2" t="s">
        <v>6</v>
      </c>
      <c r="D470" s="2" t="s">
        <v>15</v>
      </c>
      <c r="E470" s="2" t="s">
        <v>8</v>
      </c>
      <c r="F470" s="2" t="s">
        <v>61</v>
      </c>
      <c r="G470" s="1">
        <v>4324.8799999999992</v>
      </c>
      <c r="H470" s="1">
        <v>2923.56</v>
      </c>
      <c r="I470" s="4">
        <v>15</v>
      </c>
      <c r="J470" s="2" t="s">
        <v>72</v>
      </c>
      <c r="K470" s="1">
        <f>Tabelle8[[#This Row],[Menge kg Nges]]/1000</f>
        <v>4.3248799999999994</v>
      </c>
      <c r="L470" s="1">
        <f>Tabelle8[[#This Row],[Menge kg P2O5]]/1000</f>
        <v>2.9235600000000002</v>
      </c>
      <c r="M470" s="1">
        <f>Tabelle8[[#This Row],[Menge t Nges]]/Tabelle8[[#This Row],[Anzahl Lieferscheine]]</f>
        <v>0.28832533333333327</v>
      </c>
      <c r="N470" s="1">
        <f>Tabelle8[[#This Row],[Menge t P2O5]]/Tabelle8[[#This Row],[Anzahl Lieferscheine]]</f>
        <v>0.19490400000000002</v>
      </c>
    </row>
    <row r="471" spans="1:14" x14ac:dyDescent="0.2">
      <c r="A471" s="2" t="s">
        <v>34</v>
      </c>
      <c r="B471" s="2" t="s">
        <v>32</v>
      </c>
      <c r="C471" s="2" t="s">
        <v>6</v>
      </c>
      <c r="D471" s="2" t="s">
        <v>15</v>
      </c>
      <c r="E471" s="2" t="s">
        <v>17</v>
      </c>
      <c r="F471" s="2" t="s">
        <v>61</v>
      </c>
      <c r="G471" s="1">
        <v>2285.5</v>
      </c>
      <c r="H471" s="1">
        <v>962.5</v>
      </c>
      <c r="I471" s="4">
        <v>4</v>
      </c>
      <c r="J471" s="2" t="s">
        <v>72</v>
      </c>
      <c r="K471" s="1">
        <f>Tabelle8[[#This Row],[Menge kg Nges]]/1000</f>
        <v>2.2854999999999999</v>
      </c>
      <c r="L471" s="1">
        <f>Tabelle8[[#This Row],[Menge kg P2O5]]/1000</f>
        <v>0.96250000000000002</v>
      </c>
      <c r="M471" s="1">
        <f>Tabelle8[[#This Row],[Menge t Nges]]/Tabelle8[[#This Row],[Anzahl Lieferscheine]]</f>
        <v>0.57137499999999997</v>
      </c>
      <c r="N471" s="1">
        <f>Tabelle8[[#This Row],[Menge t P2O5]]/Tabelle8[[#This Row],[Anzahl Lieferscheine]]</f>
        <v>0.24062500000000001</v>
      </c>
    </row>
    <row r="472" spans="1:14" x14ac:dyDescent="0.2">
      <c r="A472" s="2" t="s">
        <v>34</v>
      </c>
      <c r="B472" s="2" t="s">
        <v>32</v>
      </c>
      <c r="C472" s="2" t="s">
        <v>6</v>
      </c>
      <c r="D472" s="2" t="s">
        <v>15</v>
      </c>
      <c r="E472" s="2" t="s">
        <v>18</v>
      </c>
      <c r="F472" s="2" t="s">
        <v>61</v>
      </c>
      <c r="G472" s="1">
        <v>13624.050000000003</v>
      </c>
      <c r="H472" s="1">
        <v>10336.190000000002</v>
      </c>
      <c r="I472" s="4">
        <v>39</v>
      </c>
      <c r="J472" s="2" t="s">
        <v>72</v>
      </c>
      <c r="K472" s="1">
        <f>Tabelle8[[#This Row],[Menge kg Nges]]/1000</f>
        <v>13.624050000000002</v>
      </c>
      <c r="L472" s="1">
        <f>Tabelle8[[#This Row],[Menge kg P2O5]]/1000</f>
        <v>10.336190000000002</v>
      </c>
      <c r="M472" s="1">
        <f>Tabelle8[[#This Row],[Menge t Nges]]/Tabelle8[[#This Row],[Anzahl Lieferscheine]]</f>
        <v>0.34933461538461547</v>
      </c>
      <c r="N472" s="1">
        <f>Tabelle8[[#This Row],[Menge t P2O5]]/Tabelle8[[#This Row],[Anzahl Lieferscheine]]</f>
        <v>0.26503051282051288</v>
      </c>
    </row>
    <row r="473" spans="1:14" x14ac:dyDescent="0.2">
      <c r="A473" s="2" t="s">
        <v>34</v>
      </c>
      <c r="B473" s="2" t="s">
        <v>32</v>
      </c>
      <c r="C473" s="2" t="s">
        <v>6</v>
      </c>
      <c r="D473" s="2" t="s">
        <v>15</v>
      </c>
      <c r="E473" s="2" t="s">
        <v>20</v>
      </c>
      <c r="F473" s="2" t="s">
        <v>61</v>
      </c>
      <c r="G473" s="1">
        <v>238.24</v>
      </c>
      <c r="H473" s="1">
        <v>164</v>
      </c>
      <c r="I473" s="4">
        <v>3</v>
      </c>
      <c r="J473" s="2" t="s">
        <v>72</v>
      </c>
      <c r="K473" s="1">
        <f>Tabelle8[[#This Row],[Menge kg Nges]]/1000</f>
        <v>0.23824000000000001</v>
      </c>
      <c r="L473" s="1">
        <f>Tabelle8[[#This Row],[Menge kg P2O5]]/1000</f>
        <v>0.16400000000000001</v>
      </c>
      <c r="M473" s="1">
        <f>Tabelle8[[#This Row],[Menge t Nges]]/Tabelle8[[#This Row],[Anzahl Lieferscheine]]</f>
        <v>7.9413333333333336E-2</v>
      </c>
      <c r="N473" s="1">
        <f>Tabelle8[[#This Row],[Menge t P2O5]]/Tabelle8[[#This Row],[Anzahl Lieferscheine]]</f>
        <v>5.4666666666666669E-2</v>
      </c>
    </row>
    <row r="474" spans="1:14" x14ac:dyDescent="0.2">
      <c r="A474" s="2" t="s">
        <v>34</v>
      </c>
      <c r="B474" s="2" t="s">
        <v>32</v>
      </c>
      <c r="C474" s="2" t="s">
        <v>6</v>
      </c>
      <c r="D474" s="2" t="s">
        <v>15</v>
      </c>
      <c r="E474" s="2" t="s">
        <v>21</v>
      </c>
      <c r="F474" s="2" t="s">
        <v>61</v>
      </c>
      <c r="G474" s="1">
        <v>17625.21</v>
      </c>
      <c r="H474" s="1">
        <v>9924.3200000000015</v>
      </c>
      <c r="I474" s="4">
        <v>43</v>
      </c>
      <c r="J474" s="2" t="s">
        <v>72</v>
      </c>
      <c r="K474" s="1">
        <f>Tabelle8[[#This Row],[Menge kg Nges]]/1000</f>
        <v>17.625209999999999</v>
      </c>
      <c r="L474" s="1">
        <f>Tabelle8[[#This Row],[Menge kg P2O5]]/1000</f>
        <v>9.9243200000000016</v>
      </c>
      <c r="M474" s="1">
        <f>Tabelle8[[#This Row],[Menge t Nges]]/Tabelle8[[#This Row],[Anzahl Lieferscheine]]</f>
        <v>0.40988860465116278</v>
      </c>
      <c r="N474" s="1">
        <f>Tabelle8[[#This Row],[Menge t P2O5]]/Tabelle8[[#This Row],[Anzahl Lieferscheine]]</f>
        <v>0.23079813953488376</v>
      </c>
    </row>
    <row r="475" spans="1:14" x14ac:dyDescent="0.2">
      <c r="A475" s="2" t="s">
        <v>34</v>
      </c>
      <c r="B475" s="2" t="s">
        <v>32</v>
      </c>
      <c r="C475" s="2" t="s">
        <v>6</v>
      </c>
      <c r="D475" s="2" t="s">
        <v>15</v>
      </c>
      <c r="E475" s="2" t="s">
        <v>9</v>
      </c>
      <c r="F475" s="2" t="s">
        <v>61</v>
      </c>
      <c r="G475" s="1">
        <v>5499.7100000000009</v>
      </c>
      <c r="H475" s="1">
        <v>2558.4499999999998</v>
      </c>
      <c r="I475" s="4">
        <v>11</v>
      </c>
      <c r="J475" s="2" t="s">
        <v>72</v>
      </c>
      <c r="K475" s="1">
        <f>Tabelle8[[#This Row],[Menge kg Nges]]/1000</f>
        <v>5.4997100000000012</v>
      </c>
      <c r="L475" s="1">
        <f>Tabelle8[[#This Row],[Menge kg P2O5]]/1000</f>
        <v>2.5584499999999997</v>
      </c>
      <c r="M475" s="1">
        <f>Tabelle8[[#This Row],[Menge t Nges]]/Tabelle8[[#This Row],[Anzahl Lieferscheine]]</f>
        <v>0.49997363636363645</v>
      </c>
      <c r="N475" s="1">
        <f>Tabelle8[[#This Row],[Menge t P2O5]]/Tabelle8[[#This Row],[Anzahl Lieferscheine]]</f>
        <v>0.23258636363636362</v>
      </c>
    </row>
    <row r="476" spans="1:14" x14ac:dyDescent="0.2">
      <c r="A476" s="2" t="s">
        <v>34</v>
      </c>
      <c r="B476" s="2" t="s">
        <v>32</v>
      </c>
      <c r="C476" s="2" t="s">
        <v>6</v>
      </c>
      <c r="D476" s="2" t="s">
        <v>15</v>
      </c>
      <c r="E476" s="2" t="s">
        <v>10</v>
      </c>
      <c r="F476" s="2" t="s">
        <v>61</v>
      </c>
      <c r="G476" s="1">
        <v>2243.9700000000003</v>
      </c>
      <c r="H476" s="1">
        <v>1059.03</v>
      </c>
      <c r="I476" s="4">
        <v>3</v>
      </c>
      <c r="J476" s="2" t="s">
        <v>72</v>
      </c>
      <c r="K476" s="1">
        <f>Tabelle8[[#This Row],[Menge kg Nges]]/1000</f>
        <v>2.2439700000000005</v>
      </c>
      <c r="L476" s="1">
        <f>Tabelle8[[#This Row],[Menge kg P2O5]]/1000</f>
        <v>1.0590299999999999</v>
      </c>
      <c r="M476" s="1">
        <f>Tabelle8[[#This Row],[Menge t Nges]]/Tabelle8[[#This Row],[Anzahl Lieferscheine]]</f>
        <v>0.74799000000000015</v>
      </c>
      <c r="N476" s="1">
        <f>Tabelle8[[#This Row],[Menge t P2O5]]/Tabelle8[[#This Row],[Anzahl Lieferscheine]]</f>
        <v>0.35300999999999999</v>
      </c>
    </row>
    <row r="477" spans="1:14" x14ac:dyDescent="0.2">
      <c r="A477" s="2" t="s">
        <v>34</v>
      </c>
      <c r="B477" s="2" t="s">
        <v>32</v>
      </c>
      <c r="C477" s="2" t="s">
        <v>6</v>
      </c>
      <c r="D477" s="2" t="s">
        <v>15</v>
      </c>
      <c r="E477" s="2" t="s">
        <v>12</v>
      </c>
      <c r="F477" s="2" t="s">
        <v>61</v>
      </c>
      <c r="G477" s="1">
        <v>267.5</v>
      </c>
      <c r="H477" s="1">
        <v>165</v>
      </c>
      <c r="I477" s="4">
        <v>1</v>
      </c>
      <c r="J477" s="2" t="s">
        <v>72</v>
      </c>
      <c r="K477" s="1">
        <f>Tabelle8[[#This Row],[Menge kg Nges]]/1000</f>
        <v>0.26750000000000002</v>
      </c>
      <c r="L477" s="1">
        <f>Tabelle8[[#This Row],[Menge kg P2O5]]/1000</f>
        <v>0.16500000000000001</v>
      </c>
      <c r="M477" s="1">
        <f>Tabelle8[[#This Row],[Menge t Nges]]/Tabelle8[[#This Row],[Anzahl Lieferscheine]]</f>
        <v>0.26750000000000002</v>
      </c>
      <c r="N477" s="1">
        <f>Tabelle8[[#This Row],[Menge t P2O5]]/Tabelle8[[#This Row],[Anzahl Lieferscheine]]</f>
        <v>0.16500000000000001</v>
      </c>
    </row>
    <row r="478" spans="1:14" x14ac:dyDescent="0.2">
      <c r="A478" s="2" t="s">
        <v>34</v>
      </c>
      <c r="B478" s="2" t="s">
        <v>32</v>
      </c>
      <c r="C478" s="2" t="s">
        <v>6</v>
      </c>
      <c r="D478" s="2" t="s">
        <v>15</v>
      </c>
      <c r="E478" s="2" t="s">
        <v>13</v>
      </c>
      <c r="F478" s="2" t="s">
        <v>61</v>
      </c>
      <c r="G478" s="1">
        <v>2449.1400000000003</v>
      </c>
      <c r="H478" s="1">
        <v>1847.25</v>
      </c>
      <c r="I478" s="4">
        <v>8</v>
      </c>
      <c r="J478" s="2" t="s">
        <v>72</v>
      </c>
      <c r="K478" s="1">
        <f>Tabelle8[[#This Row],[Menge kg Nges]]/1000</f>
        <v>2.4491400000000003</v>
      </c>
      <c r="L478" s="1">
        <f>Tabelle8[[#This Row],[Menge kg P2O5]]/1000</f>
        <v>1.8472500000000001</v>
      </c>
      <c r="M478" s="1">
        <f>Tabelle8[[#This Row],[Menge t Nges]]/Tabelle8[[#This Row],[Anzahl Lieferscheine]]</f>
        <v>0.30614250000000004</v>
      </c>
      <c r="N478" s="1">
        <f>Tabelle8[[#This Row],[Menge t P2O5]]/Tabelle8[[#This Row],[Anzahl Lieferscheine]]</f>
        <v>0.23090625000000001</v>
      </c>
    </row>
    <row r="479" spans="1:14" x14ac:dyDescent="0.2">
      <c r="A479" s="2" t="s">
        <v>34</v>
      </c>
      <c r="B479" s="2" t="s">
        <v>32</v>
      </c>
      <c r="C479" s="2" t="s">
        <v>25</v>
      </c>
      <c r="D479" s="2" t="s">
        <v>25</v>
      </c>
      <c r="E479" s="2" t="s">
        <v>26</v>
      </c>
      <c r="F479" s="2" t="s">
        <v>61</v>
      </c>
      <c r="G479" s="1">
        <v>37759.490000000013</v>
      </c>
      <c r="H479" s="1">
        <v>26811.379999999994</v>
      </c>
      <c r="I479" s="4">
        <v>59</v>
      </c>
      <c r="J479" s="2" t="s">
        <v>72</v>
      </c>
      <c r="K479" s="1">
        <f>Tabelle8[[#This Row],[Menge kg Nges]]/1000</f>
        <v>37.759490000000014</v>
      </c>
      <c r="L479" s="1">
        <f>Tabelle8[[#This Row],[Menge kg P2O5]]/1000</f>
        <v>26.811379999999993</v>
      </c>
      <c r="M479" s="1">
        <f>Tabelle8[[#This Row],[Menge t Nges]]/Tabelle8[[#This Row],[Anzahl Lieferscheine]]</f>
        <v>0.63999135593220358</v>
      </c>
      <c r="N479" s="1">
        <f>Tabelle8[[#This Row],[Menge t P2O5]]/Tabelle8[[#This Row],[Anzahl Lieferscheine]]</f>
        <v>0.45443016949152532</v>
      </c>
    </row>
    <row r="480" spans="1:14" x14ac:dyDescent="0.2">
      <c r="A480" s="2" t="s">
        <v>34</v>
      </c>
      <c r="B480" s="2" t="s">
        <v>32</v>
      </c>
      <c r="C480" s="2" t="s">
        <v>63</v>
      </c>
      <c r="D480" s="2" t="s">
        <v>63</v>
      </c>
      <c r="E480" s="2" t="s">
        <v>63</v>
      </c>
      <c r="F480" s="2" t="s">
        <v>61</v>
      </c>
      <c r="G480" s="1">
        <v>10040.450000000001</v>
      </c>
      <c r="H480" s="1">
        <v>7922.34</v>
      </c>
      <c r="I480" s="4">
        <v>22</v>
      </c>
      <c r="J480" s="2" t="s">
        <v>72</v>
      </c>
      <c r="K480" s="1">
        <f>Tabelle8[[#This Row],[Menge kg Nges]]/1000</f>
        <v>10.04045</v>
      </c>
      <c r="L480" s="1">
        <f>Tabelle8[[#This Row],[Menge kg P2O5]]/1000</f>
        <v>7.9223400000000002</v>
      </c>
      <c r="M480" s="1">
        <f>Tabelle8[[#This Row],[Menge t Nges]]/Tabelle8[[#This Row],[Anzahl Lieferscheine]]</f>
        <v>0.45638409090909088</v>
      </c>
      <c r="N480" s="1">
        <f>Tabelle8[[#This Row],[Menge t P2O5]]/Tabelle8[[#This Row],[Anzahl Lieferscheine]]</f>
        <v>0.36010636363636367</v>
      </c>
    </row>
    <row r="481" spans="1:14" x14ac:dyDescent="0.2">
      <c r="A481" s="2" t="s">
        <v>34</v>
      </c>
      <c r="B481" s="2" t="s">
        <v>27</v>
      </c>
      <c r="C481" s="2" t="s">
        <v>6</v>
      </c>
      <c r="D481" s="2" t="s">
        <v>7</v>
      </c>
      <c r="E481" s="2" t="s">
        <v>8</v>
      </c>
      <c r="F481" s="2" t="s">
        <v>61</v>
      </c>
      <c r="G481" s="1">
        <v>57636.34999999994</v>
      </c>
      <c r="H481" s="1">
        <v>22173.229999999996</v>
      </c>
      <c r="I481" s="4">
        <v>178</v>
      </c>
      <c r="J481" s="2" t="s">
        <v>72</v>
      </c>
      <c r="K481" s="1">
        <f>Tabelle8[[#This Row],[Menge kg Nges]]/1000</f>
        <v>57.636349999999943</v>
      </c>
      <c r="L481" s="1">
        <f>Tabelle8[[#This Row],[Menge kg P2O5]]/1000</f>
        <v>22.173229999999997</v>
      </c>
      <c r="M481" s="1">
        <f>Tabelle8[[#This Row],[Menge t Nges]]/Tabelle8[[#This Row],[Anzahl Lieferscheine]]</f>
        <v>0.32379971910112326</v>
      </c>
      <c r="N481" s="1">
        <f>Tabelle8[[#This Row],[Menge t P2O5]]/Tabelle8[[#This Row],[Anzahl Lieferscheine]]</f>
        <v>0.12456870786516852</v>
      </c>
    </row>
    <row r="482" spans="1:14" x14ac:dyDescent="0.2">
      <c r="A482" s="2" t="s">
        <v>34</v>
      </c>
      <c r="B482" s="2" t="s">
        <v>27</v>
      </c>
      <c r="C482" s="2" t="s">
        <v>6</v>
      </c>
      <c r="D482" s="2" t="s">
        <v>7</v>
      </c>
      <c r="E482" s="2" t="s">
        <v>9</v>
      </c>
      <c r="F482" s="2" t="s">
        <v>61</v>
      </c>
      <c r="G482" s="1">
        <v>6381.08</v>
      </c>
      <c r="H482" s="1">
        <v>2784.2</v>
      </c>
      <c r="I482" s="4">
        <v>13</v>
      </c>
      <c r="J482" s="2" t="s">
        <v>72</v>
      </c>
      <c r="K482" s="1">
        <f>Tabelle8[[#This Row],[Menge kg Nges]]/1000</f>
        <v>6.3810799999999999</v>
      </c>
      <c r="L482" s="1">
        <f>Tabelle8[[#This Row],[Menge kg P2O5]]/1000</f>
        <v>2.7841999999999998</v>
      </c>
      <c r="M482" s="1">
        <f>Tabelle8[[#This Row],[Menge t Nges]]/Tabelle8[[#This Row],[Anzahl Lieferscheine]]</f>
        <v>0.4908523076923077</v>
      </c>
      <c r="N482" s="1">
        <f>Tabelle8[[#This Row],[Menge t P2O5]]/Tabelle8[[#This Row],[Anzahl Lieferscheine]]</f>
        <v>0.21416923076923075</v>
      </c>
    </row>
    <row r="483" spans="1:14" x14ac:dyDescent="0.2">
      <c r="A483" s="2" t="s">
        <v>34</v>
      </c>
      <c r="B483" s="2" t="s">
        <v>27</v>
      </c>
      <c r="C483" s="2" t="s">
        <v>6</v>
      </c>
      <c r="D483" s="2" t="s">
        <v>7</v>
      </c>
      <c r="E483" s="2" t="s">
        <v>10</v>
      </c>
      <c r="F483" s="2" t="s">
        <v>61</v>
      </c>
      <c r="G483" s="1">
        <v>210.7</v>
      </c>
      <c r="H483" s="1">
        <v>83.300000000000011</v>
      </c>
      <c r="I483" s="4">
        <v>2</v>
      </c>
      <c r="J483" s="2" t="s">
        <v>72</v>
      </c>
      <c r="K483" s="1">
        <f>Tabelle8[[#This Row],[Menge kg Nges]]/1000</f>
        <v>0.2107</v>
      </c>
      <c r="L483" s="1">
        <f>Tabelle8[[#This Row],[Menge kg P2O5]]/1000</f>
        <v>8.3300000000000013E-2</v>
      </c>
      <c r="M483" s="1">
        <f>Tabelle8[[#This Row],[Menge t Nges]]/Tabelle8[[#This Row],[Anzahl Lieferscheine]]</f>
        <v>0.10535</v>
      </c>
      <c r="N483" s="1">
        <f>Tabelle8[[#This Row],[Menge t P2O5]]/Tabelle8[[#This Row],[Anzahl Lieferscheine]]</f>
        <v>4.1650000000000006E-2</v>
      </c>
    </row>
    <row r="484" spans="1:14" x14ac:dyDescent="0.2">
      <c r="A484" s="2" t="s">
        <v>34</v>
      </c>
      <c r="B484" s="2" t="s">
        <v>27</v>
      </c>
      <c r="C484" s="2" t="s">
        <v>6</v>
      </c>
      <c r="D484" s="2" t="s">
        <v>7</v>
      </c>
      <c r="E484" s="2" t="s">
        <v>11</v>
      </c>
      <c r="F484" s="2" t="s">
        <v>61</v>
      </c>
      <c r="G484" s="1">
        <v>21199.87</v>
      </c>
      <c r="H484" s="1">
        <v>9640.93</v>
      </c>
      <c r="I484" s="4">
        <v>80</v>
      </c>
      <c r="J484" s="2" t="s">
        <v>72</v>
      </c>
      <c r="K484" s="1">
        <f>Tabelle8[[#This Row],[Menge kg Nges]]/1000</f>
        <v>21.199870000000001</v>
      </c>
      <c r="L484" s="1">
        <f>Tabelle8[[#This Row],[Menge kg P2O5]]/1000</f>
        <v>9.6409300000000009</v>
      </c>
      <c r="M484" s="1">
        <f>Tabelle8[[#This Row],[Menge t Nges]]/Tabelle8[[#This Row],[Anzahl Lieferscheine]]</f>
        <v>0.26499837500000001</v>
      </c>
      <c r="N484" s="1">
        <f>Tabelle8[[#This Row],[Menge t P2O5]]/Tabelle8[[#This Row],[Anzahl Lieferscheine]]</f>
        <v>0.12051162500000001</v>
      </c>
    </row>
    <row r="485" spans="1:14" x14ac:dyDescent="0.2">
      <c r="A485" s="2" t="s">
        <v>34</v>
      </c>
      <c r="B485" s="2" t="s">
        <v>27</v>
      </c>
      <c r="C485" s="2" t="s">
        <v>6</v>
      </c>
      <c r="D485" s="2" t="s">
        <v>7</v>
      </c>
      <c r="E485" s="2" t="s">
        <v>12</v>
      </c>
      <c r="F485" s="2" t="s">
        <v>61</v>
      </c>
      <c r="G485" s="1">
        <v>39046.859999999993</v>
      </c>
      <c r="H485" s="1">
        <v>16999.430000000008</v>
      </c>
      <c r="I485" s="4">
        <v>136</v>
      </c>
      <c r="J485" s="2" t="s">
        <v>72</v>
      </c>
      <c r="K485" s="1">
        <f>Tabelle8[[#This Row],[Menge kg Nges]]/1000</f>
        <v>39.046859999999995</v>
      </c>
      <c r="L485" s="1">
        <f>Tabelle8[[#This Row],[Menge kg P2O5]]/1000</f>
        <v>16.999430000000007</v>
      </c>
      <c r="M485" s="1">
        <f>Tabelle8[[#This Row],[Menge t Nges]]/Tabelle8[[#This Row],[Anzahl Lieferscheine]]</f>
        <v>0.28710926470588233</v>
      </c>
      <c r="N485" s="1">
        <f>Tabelle8[[#This Row],[Menge t P2O5]]/Tabelle8[[#This Row],[Anzahl Lieferscheine]]</f>
        <v>0.12499580882352947</v>
      </c>
    </row>
    <row r="486" spans="1:14" x14ac:dyDescent="0.2">
      <c r="A486" s="2" t="s">
        <v>34</v>
      </c>
      <c r="B486" s="2" t="s">
        <v>27</v>
      </c>
      <c r="C486" s="2" t="s">
        <v>6</v>
      </c>
      <c r="D486" s="2" t="s">
        <v>7</v>
      </c>
      <c r="E486" s="2" t="s">
        <v>13</v>
      </c>
      <c r="F486" s="2" t="s">
        <v>61</v>
      </c>
      <c r="G486" s="1">
        <v>15944.539999999995</v>
      </c>
      <c r="H486" s="1">
        <v>8178.8100000000022</v>
      </c>
      <c r="I486" s="4">
        <v>81</v>
      </c>
      <c r="J486" s="2" t="s">
        <v>72</v>
      </c>
      <c r="K486" s="1">
        <f>Tabelle8[[#This Row],[Menge kg Nges]]/1000</f>
        <v>15.944539999999995</v>
      </c>
      <c r="L486" s="1">
        <f>Tabelle8[[#This Row],[Menge kg P2O5]]/1000</f>
        <v>8.1788100000000021</v>
      </c>
      <c r="M486" s="1">
        <f>Tabelle8[[#This Row],[Menge t Nges]]/Tabelle8[[#This Row],[Anzahl Lieferscheine]]</f>
        <v>0.19684617283950612</v>
      </c>
      <c r="N486" s="1">
        <f>Tabelle8[[#This Row],[Menge t P2O5]]/Tabelle8[[#This Row],[Anzahl Lieferscheine]]</f>
        <v>0.10097296296296299</v>
      </c>
    </row>
    <row r="487" spans="1:14" x14ac:dyDescent="0.2">
      <c r="A487" s="2" t="s">
        <v>34</v>
      </c>
      <c r="B487" s="2" t="s">
        <v>27</v>
      </c>
      <c r="C487" s="2" t="s">
        <v>6</v>
      </c>
      <c r="D487" s="2" t="s">
        <v>7</v>
      </c>
      <c r="E487" s="2" t="s">
        <v>14</v>
      </c>
      <c r="F487" s="2" t="s">
        <v>61</v>
      </c>
      <c r="G487" s="1">
        <v>13715.090000000002</v>
      </c>
      <c r="H487" s="1">
        <v>6623.98</v>
      </c>
      <c r="I487" s="4">
        <v>46</v>
      </c>
      <c r="J487" s="2" t="s">
        <v>72</v>
      </c>
      <c r="K487" s="1">
        <f>Tabelle8[[#This Row],[Menge kg Nges]]/1000</f>
        <v>13.715090000000002</v>
      </c>
      <c r="L487" s="1">
        <f>Tabelle8[[#This Row],[Menge kg P2O5]]/1000</f>
        <v>6.6239799999999995</v>
      </c>
      <c r="M487" s="1">
        <f>Tabelle8[[#This Row],[Menge t Nges]]/Tabelle8[[#This Row],[Anzahl Lieferscheine]]</f>
        <v>0.29815413043478267</v>
      </c>
      <c r="N487" s="1">
        <f>Tabelle8[[#This Row],[Menge t P2O5]]/Tabelle8[[#This Row],[Anzahl Lieferscheine]]</f>
        <v>0.1439995652173913</v>
      </c>
    </row>
    <row r="488" spans="1:14" x14ac:dyDescent="0.2">
      <c r="A488" s="2" t="s">
        <v>34</v>
      </c>
      <c r="B488" s="2" t="s">
        <v>27</v>
      </c>
      <c r="C488" s="2" t="s">
        <v>6</v>
      </c>
      <c r="D488" s="2" t="s">
        <v>15</v>
      </c>
      <c r="E488" s="2" t="s">
        <v>8</v>
      </c>
      <c r="F488" s="2" t="s">
        <v>61</v>
      </c>
      <c r="G488" s="1">
        <v>5671.65</v>
      </c>
      <c r="H488" s="1">
        <v>3786.65</v>
      </c>
      <c r="I488" s="4">
        <v>26</v>
      </c>
      <c r="J488" s="2" t="s">
        <v>72</v>
      </c>
      <c r="K488" s="1">
        <f>Tabelle8[[#This Row],[Menge kg Nges]]/1000</f>
        <v>5.6716499999999996</v>
      </c>
      <c r="L488" s="1">
        <f>Tabelle8[[#This Row],[Menge kg P2O5]]/1000</f>
        <v>3.7866500000000003</v>
      </c>
      <c r="M488" s="1">
        <f>Tabelle8[[#This Row],[Menge t Nges]]/Tabelle8[[#This Row],[Anzahl Lieferscheine]]</f>
        <v>0.2181403846153846</v>
      </c>
      <c r="N488" s="1">
        <f>Tabelle8[[#This Row],[Menge t P2O5]]/Tabelle8[[#This Row],[Anzahl Lieferscheine]]</f>
        <v>0.14564038461538462</v>
      </c>
    </row>
    <row r="489" spans="1:14" x14ac:dyDescent="0.2">
      <c r="A489" s="2" t="s">
        <v>34</v>
      </c>
      <c r="B489" s="2" t="s">
        <v>27</v>
      </c>
      <c r="C489" s="2" t="s">
        <v>6</v>
      </c>
      <c r="D489" s="2" t="s">
        <v>15</v>
      </c>
      <c r="E489" s="2" t="s">
        <v>17</v>
      </c>
      <c r="F489" s="2" t="s">
        <v>61</v>
      </c>
      <c r="G489" s="1">
        <v>2387.5</v>
      </c>
      <c r="H489" s="1">
        <v>1205.6999999999998</v>
      </c>
      <c r="I489" s="4">
        <v>12</v>
      </c>
      <c r="J489" s="2" t="s">
        <v>72</v>
      </c>
      <c r="K489" s="1">
        <f>Tabelle8[[#This Row],[Menge kg Nges]]/1000</f>
        <v>2.3875000000000002</v>
      </c>
      <c r="L489" s="1">
        <f>Tabelle8[[#This Row],[Menge kg P2O5]]/1000</f>
        <v>1.2056999999999998</v>
      </c>
      <c r="M489" s="1">
        <f>Tabelle8[[#This Row],[Menge t Nges]]/Tabelle8[[#This Row],[Anzahl Lieferscheine]]</f>
        <v>0.19895833333333335</v>
      </c>
      <c r="N489" s="1">
        <f>Tabelle8[[#This Row],[Menge t P2O5]]/Tabelle8[[#This Row],[Anzahl Lieferscheine]]</f>
        <v>0.10047499999999998</v>
      </c>
    </row>
    <row r="490" spans="1:14" x14ac:dyDescent="0.2">
      <c r="A490" s="2" t="s">
        <v>34</v>
      </c>
      <c r="B490" s="2" t="s">
        <v>27</v>
      </c>
      <c r="C490" s="2" t="s">
        <v>6</v>
      </c>
      <c r="D490" s="2" t="s">
        <v>15</v>
      </c>
      <c r="E490" s="2" t="s">
        <v>18</v>
      </c>
      <c r="F490" s="2" t="s">
        <v>61</v>
      </c>
      <c r="G490" s="1">
        <v>25650.320000000011</v>
      </c>
      <c r="H490" s="1">
        <v>18423.820000000003</v>
      </c>
      <c r="I490" s="4">
        <v>48</v>
      </c>
      <c r="J490" s="2" t="s">
        <v>72</v>
      </c>
      <c r="K490" s="1">
        <f>Tabelle8[[#This Row],[Menge kg Nges]]/1000</f>
        <v>25.650320000000011</v>
      </c>
      <c r="L490" s="1">
        <f>Tabelle8[[#This Row],[Menge kg P2O5]]/1000</f>
        <v>18.423820000000003</v>
      </c>
      <c r="M490" s="1">
        <f>Tabelle8[[#This Row],[Menge t Nges]]/Tabelle8[[#This Row],[Anzahl Lieferscheine]]</f>
        <v>0.53438166666666687</v>
      </c>
      <c r="N490" s="1">
        <f>Tabelle8[[#This Row],[Menge t P2O5]]/Tabelle8[[#This Row],[Anzahl Lieferscheine]]</f>
        <v>0.38382958333333339</v>
      </c>
    </row>
    <row r="491" spans="1:14" x14ac:dyDescent="0.2">
      <c r="A491" s="2" t="s">
        <v>34</v>
      </c>
      <c r="B491" s="2" t="s">
        <v>27</v>
      </c>
      <c r="C491" s="2" t="s">
        <v>6</v>
      </c>
      <c r="D491" s="2" t="s">
        <v>15</v>
      </c>
      <c r="E491" s="2" t="s">
        <v>19</v>
      </c>
      <c r="F491" s="2" t="s">
        <v>61</v>
      </c>
      <c r="G491" s="1">
        <v>23076</v>
      </c>
      <c r="H491" s="1">
        <v>24826</v>
      </c>
      <c r="I491" s="4">
        <v>36</v>
      </c>
      <c r="J491" s="2" t="s">
        <v>72</v>
      </c>
      <c r="K491" s="1">
        <f>Tabelle8[[#This Row],[Menge kg Nges]]/1000</f>
        <v>23.076000000000001</v>
      </c>
      <c r="L491" s="1">
        <f>Tabelle8[[#This Row],[Menge kg P2O5]]/1000</f>
        <v>24.826000000000001</v>
      </c>
      <c r="M491" s="1">
        <f>Tabelle8[[#This Row],[Menge t Nges]]/Tabelle8[[#This Row],[Anzahl Lieferscheine]]</f>
        <v>0.64100000000000001</v>
      </c>
      <c r="N491" s="1">
        <f>Tabelle8[[#This Row],[Menge t P2O5]]/Tabelle8[[#This Row],[Anzahl Lieferscheine]]</f>
        <v>0.68961111111111117</v>
      </c>
    </row>
    <row r="492" spans="1:14" x14ac:dyDescent="0.2">
      <c r="A492" s="2" t="s">
        <v>34</v>
      </c>
      <c r="B492" s="2" t="s">
        <v>27</v>
      </c>
      <c r="C492" s="2" t="s">
        <v>6</v>
      </c>
      <c r="D492" s="2" t="s">
        <v>15</v>
      </c>
      <c r="E492" s="2" t="s">
        <v>20</v>
      </c>
      <c r="F492" s="2" t="s">
        <v>61</v>
      </c>
      <c r="G492" s="1">
        <v>1550.72</v>
      </c>
      <c r="H492" s="1">
        <v>1034.5</v>
      </c>
      <c r="I492" s="4">
        <v>11</v>
      </c>
      <c r="J492" s="2" t="s">
        <v>72</v>
      </c>
      <c r="K492" s="1">
        <f>Tabelle8[[#This Row],[Menge kg Nges]]/1000</f>
        <v>1.5507200000000001</v>
      </c>
      <c r="L492" s="1">
        <f>Tabelle8[[#This Row],[Menge kg P2O5]]/1000</f>
        <v>1.0345</v>
      </c>
      <c r="M492" s="1">
        <f>Tabelle8[[#This Row],[Menge t Nges]]/Tabelle8[[#This Row],[Anzahl Lieferscheine]]</f>
        <v>0.14097454545454546</v>
      </c>
      <c r="N492" s="1">
        <f>Tabelle8[[#This Row],[Menge t P2O5]]/Tabelle8[[#This Row],[Anzahl Lieferscheine]]</f>
        <v>9.4045454545454543E-2</v>
      </c>
    </row>
    <row r="493" spans="1:14" x14ac:dyDescent="0.2">
      <c r="A493" s="2" t="s">
        <v>34</v>
      </c>
      <c r="B493" s="2" t="s">
        <v>27</v>
      </c>
      <c r="C493" s="2" t="s">
        <v>6</v>
      </c>
      <c r="D493" s="2" t="s">
        <v>15</v>
      </c>
      <c r="E493" s="2" t="s">
        <v>21</v>
      </c>
      <c r="F493" s="2" t="s">
        <v>61</v>
      </c>
      <c r="G493" s="1">
        <v>59929.5</v>
      </c>
      <c r="H493" s="1">
        <v>30972.16</v>
      </c>
      <c r="I493" s="4">
        <v>136</v>
      </c>
      <c r="J493" s="2" t="s">
        <v>72</v>
      </c>
      <c r="K493" s="1">
        <f>Tabelle8[[#This Row],[Menge kg Nges]]/1000</f>
        <v>59.929499999999997</v>
      </c>
      <c r="L493" s="1">
        <f>Tabelle8[[#This Row],[Menge kg P2O5]]/1000</f>
        <v>30.972159999999999</v>
      </c>
      <c r="M493" s="1">
        <f>Tabelle8[[#This Row],[Menge t Nges]]/Tabelle8[[#This Row],[Anzahl Lieferscheine]]</f>
        <v>0.44065808823529412</v>
      </c>
      <c r="N493" s="1">
        <f>Tabelle8[[#This Row],[Menge t P2O5]]/Tabelle8[[#This Row],[Anzahl Lieferscheine]]</f>
        <v>0.22773647058823529</v>
      </c>
    </row>
    <row r="494" spans="1:14" x14ac:dyDescent="0.2">
      <c r="A494" s="2" t="s">
        <v>34</v>
      </c>
      <c r="B494" s="2" t="s">
        <v>27</v>
      </c>
      <c r="C494" s="2" t="s">
        <v>6</v>
      </c>
      <c r="D494" s="2" t="s">
        <v>15</v>
      </c>
      <c r="E494" s="2" t="s">
        <v>9</v>
      </c>
      <c r="F494" s="2" t="s">
        <v>61</v>
      </c>
      <c r="G494" s="1">
        <v>7645.7500000000009</v>
      </c>
      <c r="H494" s="1">
        <v>4633.75</v>
      </c>
      <c r="I494" s="4">
        <v>47</v>
      </c>
      <c r="J494" s="2" t="s">
        <v>72</v>
      </c>
      <c r="K494" s="1">
        <f>Tabelle8[[#This Row],[Menge kg Nges]]/1000</f>
        <v>7.6457500000000005</v>
      </c>
      <c r="L494" s="1">
        <f>Tabelle8[[#This Row],[Menge kg P2O5]]/1000</f>
        <v>4.63375</v>
      </c>
      <c r="M494" s="1">
        <f>Tabelle8[[#This Row],[Menge t Nges]]/Tabelle8[[#This Row],[Anzahl Lieferscheine]]</f>
        <v>0.16267553191489362</v>
      </c>
      <c r="N494" s="1">
        <f>Tabelle8[[#This Row],[Menge t P2O5]]/Tabelle8[[#This Row],[Anzahl Lieferscheine]]</f>
        <v>9.8590425531914896E-2</v>
      </c>
    </row>
    <row r="495" spans="1:14" x14ac:dyDescent="0.2">
      <c r="A495" s="2" t="s">
        <v>34</v>
      </c>
      <c r="B495" s="2" t="s">
        <v>27</v>
      </c>
      <c r="C495" s="2" t="s">
        <v>6</v>
      </c>
      <c r="D495" s="2" t="s">
        <v>15</v>
      </c>
      <c r="E495" s="2" t="s">
        <v>10</v>
      </c>
      <c r="F495" s="2" t="s">
        <v>61</v>
      </c>
      <c r="G495" s="1">
        <v>4038.9500000000007</v>
      </c>
      <c r="H495" s="1">
        <v>1873.05</v>
      </c>
      <c r="I495" s="4">
        <v>10</v>
      </c>
      <c r="J495" s="2" t="s">
        <v>72</v>
      </c>
      <c r="K495" s="1">
        <f>Tabelle8[[#This Row],[Menge kg Nges]]/1000</f>
        <v>4.0389500000000007</v>
      </c>
      <c r="L495" s="1">
        <f>Tabelle8[[#This Row],[Menge kg P2O5]]/1000</f>
        <v>1.8730499999999999</v>
      </c>
      <c r="M495" s="1">
        <f>Tabelle8[[#This Row],[Menge t Nges]]/Tabelle8[[#This Row],[Anzahl Lieferscheine]]</f>
        <v>0.40389500000000006</v>
      </c>
      <c r="N495" s="1">
        <f>Tabelle8[[#This Row],[Menge t P2O5]]/Tabelle8[[#This Row],[Anzahl Lieferscheine]]</f>
        <v>0.187305</v>
      </c>
    </row>
    <row r="496" spans="1:14" x14ac:dyDescent="0.2">
      <c r="A496" s="2" t="s">
        <v>34</v>
      </c>
      <c r="B496" s="2" t="s">
        <v>27</v>
      </c>
      <c r="C496" s="2" t="s">
        <v>6</v>
      </c>
      <c r="D496" s="2" t="s">
        <v>15</v>
      </c>
      <c r="E496" s="2" t="s">
        <v>12</v>
      </c>
      <c r="F496" s="2" t="s">
        <v>61</v>
      </c>
      <c r="G496" s="1">
        <v>792.36000000000013</v>
      </c>
      <c r="H496" s="1">
        <v>482.70000000000005</v>
      </c>
      <c r="I496" s="4">
        <v>4</v>
      </c>
      <c r="J496" s="2" t="s">
        <v>72</v>
      </c>
      <c r="K496" s="1">
        <f>Tabelle8[[#This Row],[Menge kg Nges]]/1000</f>
        <v>0.79236000000000018</v>
      </c>
      <c r="L496" s="1">
        <f>Tabelle8[[#This Row],[Menge kg P2O5]]/1000</f>
        <v>0.48270000000000002</v>
      </c>
      <c r="M496" s="1">
        <f>Tabelle8[[#This Row],[Menge t Nges]]/Tabelle8[[#This Row],[Anzahl Lieferscheine]]</f>
        <v>0.19809000000000004</v>
      </c>
      <c r="N496" s="1">
        <f>Tabelle8[[#This Row],[Menge t P2O5]]/Tabelle8[[#This Row],[Anzahl Lieferscheine]]</f>
        <v>0.120675</v>
      </c>
    </row>
    <row r="497" spans="1:14" x14ac:dyDescent="0.2">
      <c r="A497" s="2" t="s">
        <v>34</v>
      </c>
      <c r="B497" s="2" t="s">
        <v>27</v>
      </c>
      <c r="C497" s="2" t="s">
        <v>6</v>
      </c>
      <c r="D497" s="2" t="s">
        <v>15</v>
      </c>
      <c r="E497" s="2" t="s">
        <v>13</v>
      </c>
      <c r="F497" s="2" t="s">
        <v>61</v>
      </c>
      <c r="G497" s="1">
        <v>5157.7999999999993</v>
      </c>
      <c r="H497" s="1">
        <v>4120.1000000000004</v>
      </c>
      <c r="I497" s="4">
        <v>20</v>
      </c>
      <c r="J497" s="2" t="s">
        <v>72</v>
      </c>
      <c r="K497" s="1">
        <f>Tabelle8[[#This Row],[Menge kg Nges]]/1000</f>
        <v>5.1577999999999991</v>
      </c>
      <c r="L497" s="1">
        <f>Tabelle8[[#This Row],[Menge kg P2O5]]/1000</f>
        <v>4.1201000000000008</v>
      </c>
      <c r="M497" s="1">
        <f>Tabelle8[[#This Row],[Menge t Nges]]/Tabelle8[[#This Row],[Anzahl Lieferscheine]]</f>
        <v>0.25788999999999995</v>
      </c>
      <c r="N497" s="1">
        <f>Tabelle8[[#This Row],[Menge t P2O5]]/Tabelle8[[#This Row],[Anzahl Lieferscheine]]</f>
        <v>0.20600500000000005</v>
      </c>
    </row>
    <row r="498" spans="1:14" x14ac:dyDescent="0.2">
      <c r="A498" s="2" t="s">
        <v>34</v>
      </c>
      <c r="B498" s="2" t="s">
        <v>27</v>
      </c>
      <c r="C498" s="2" t="s">
        <v>25</v>
      </c>
      <c r="D498" s="2" t="s">
        <v>25</v>
      </c>
      <c r="E498" s="2" t="s">
        <v>26</v>
      </c>
      <c r="F498" s="2" t="s">
        <v>61</v>
      </c>
      <c r="G498" s="1">
        <v>60522.220000000008</v>
      </c>
      <c r="H498" s="1">
        <v>34624.469999999994</v>
      </c>
      <c r="I498" s="4">
        <v>178</v>
      </c>
      <c r="J498" s="2" t="s">
        <v>72</v>
      </c>
      <c r="K498" s="1">
        <f>Tabelle8[[#This Row],[Menge kg Nges]]/1000</f>
        <v>60.522220000000011</v>
      </c>
      <c r="L498" s="1">
        <f>Tabelle8[[#This Row],[Menge kg P2O5]]/1000</f>
        <v>34.624469999999995</v>
      </c>
      <c r="M498" s="1">
        <f>Tabelle8[[#This Row],[Menge t Nges]]/Tabelle8[[#This Row],[Anzahl Lieferscheine]]</f>
        <v>0.34001247191011241</v>
      </c>
      <c r="N498" s="1">
        <f>Tabelle8[[#This Row],[Menge t P2O5]]/Tabelle8[[#This Row],[Anzahl Lieferscheine]]</f>
        <v>0.19451949438202246</v>
      </c>
    </row>
    <row r="499" spans="1:14" x14ac:dyDescent="0.2">
      <c r="A499" s="2" t="s">
        <v>34</v>
      </c>
      <c r="B499" s="2" t="s">
        <v>27</v>
      </c>
      <c r="C499" s="2" t="s">
        <v>63</v>
      </c>
      <c r="D499" s="2" t="s">
        <v>63</v>
      </c>
      <c r="E499" s="2" t="s">
        <v>63</v>
      </c>
      <c r="F499" s="2" t="s">
        <v>61</v>
      </c>
      <c r="G499" s="1">
        <v>17524.380000000005</v>
      </c>
      <c r="H499" s="1">
        <v>14837.109999999997</v>
      </c>
      <c r="I499" s="4">
        <v>36</v>
      </c>
      <c r="J499" s="2" t="s">
        <v>72</v>
      </c>
      <c r="K499" s="1">
        <f>Tabelle8[[#This Row],[Menge kg Nges]]/1000</f>
        <v>17.524380000000004</v>
      </c>
      <c r="L499" s="1">
        <f>Tabelle8[[#This Row],[Menge kg P2O5]]/1000</f>
        <v>14.837109999999997</v>
      </c>
      <c r="M499" s="1">
        <f>Tabelle8[[#This Row],[Menge t Nges]]/Tabelle8[[#This Row],[Anzahl Lieferscheine]]</f>
        <v>0.48678833333333343</v>
      </c>
      <c r="N499" s="1">
        <f>Tabelle8[[#This Row],[Menge t P2O5]]/Tabelle8[[#This Row],[Anzahl Lieferscheine]]</f>
        <v>0.41214194444444435</v>
      </c>
    </row>
    <row r="500" spans="1:14" x14ac:dyDescent="0.2">
      <c r="A500" s="2" t="s">
        <v>34</v>
      </c>
      <c r="B500" s="2" t="s">
        <v>33</v>
      </c>
      <c r="C500" s="2" t="s">
        <v>6</v>
      </c>
      <c r="D500" s="2" t="s">
        <v>7</v>
      </c>
      <c r="E500" s="2" t="s">
        <v>8</v>
      </c>
      <c r="F500" s="2" t="s">
        <v>61</v>
      </c>
      <c r="G500" s="1">
        <v>1285.3</v>
      </c>
      <c r="H500" s="1">
        <v>547.5</v>
      </c>
      <c r="I500" s="4">
        <v>4</v>
      </c>
      <c r="J500" s="2" t="s">
        <v>72</v>
      </c>
      <c r="K500" s="1">
        <f>Tabelle8[[#This Row],[Menge kg Nges]]/1000</f>
        <v>1.2852999999999999</v>
      </c>
      <c r="L500" s="1">
        <f>Tabelle8[[#This Row],[Menge kg P2O5]]/1000</f>
        <v>0.54749999999999999</v>
      </c>
      <c r="M500" s="1">
        <f>Tabelle8[[#This Row],[Menge t Nges]]/Tabelle8[[#This Row],[Anzahl Lieferscheine]]</f>
        <v>0.32132499999999997</v>
      </c>
      <c r="N500" s="1">
        <f>Tabelle8[[#This Row],[Menge t P2O5]]/Tabelle8[[#This Row],[Anzahl Lieferscheine]]</f>
        <v>0.136875</v>
      </c>
    </row>
    <row r="501" spans="1:14" x14ac:dyDescent="0.2">
      <c r="A501" s="2" t="s">
        <v>34</v>
      </c>
      <c r="B501" s="2" t="s">
        <v>33</v>
      </c>
      <c r="C501" s="2" t="s">
        <v>6</v>
      </c>
      <c r="D501" s="2" t="s">
        <v>7</v>
      </c>
      <c r="E501" s="2" t="s">
        <v>11</v>
      </c>
      <c r="F501" s="2" t="s">
        <v>61</v>
      </c>
      <c r="G501" s="1">
        <v>53.2</v>
      </c>
      <c r="H501" s="1">
        <v>28</v>
      </c>
      <c r="I501" s="4">
        <v>1</v>
      </c>
      <c r="J501" s="2" t="s">
        <v>72</v>
      </c>
      <c r="K501" s="1">
        <f>Tabelle8[[#This Row],[Menge kg Nges]]/1000</f>
        <v>5.3200000000000004E-2</v>
      </c>
      <c r="L501" s="1">
        <f>Tabelle8[[#This Row],[Menge kg P2O5]]/1000</f>
        <v>2.8000000000000001E-2</v>
      </c>
      <c r="M501" s="1">
        <f>Tabelle8[[#This Row],[Menge t Nges]]/Tabelle8[[#This Row],[Anzahl Lieferscheine]]</f>
        <v>5.3200000000000004E-2</v>
      </c>
      <c r="N501" s="1">
        <f>Tabelle8[[#This Row],[Menge t P2O5]]/Tabelle8[[#This Row],[Anzahl Lieferscheine]]</f>
        <v>2.8000000000000001E-2</v>
      </c>
    </row>
    <row r="502" spans="1:14" x14ac:dyDescent="0.2">
      <c r="A502" s="2" t="s">
        <v>34</v>
      </c>
      <c r="B502" s="2" t="s">
        <v>33</v>
      </c>
      <c r="C502" s="2" t="s">
        <v>6</v>
      </c>
      <c r="D502" s="2" t="s">
        <v>7</v>
      </c>
      <c r="E502" s="2" t="s">
        <v>12</v>
      </c>
      <c r="F502" s="2" t="s">
        <v>61</v>
      </c>
      <c r="G502" s="1">
        <v>190.4</v>
      </c>
      <c r="H502" s="1">
        <v>84</v>
      </c>
      <c r="I502" s="4">
        <v>1</v>
      </c>
      <c r="J502" s="2" t="s">
        <v>72</v>
      </c>
      <c r="K502" s="1">
        <f>Tabelle8[[#This Row],[Menge kg Nges]]/1000</f>
        <v>0.19040000000000001</v>
      </c>
      <c r="L502" s="1">
        <f>Tabelle8[[#This Row],[Menge kg P2O5]]/1000</f>
        <v>8.4000000000000005E-2</v>
      </c>
      <c r="M502" s="1">
        <f>Tabelle8[[#This Row],[Menge t Nges]]/Tabelle8[[#This Row],[Anzahl Lieferscheine]]</f>
        <v>0.19040000000000001</v>
      </c>
      <c r="N502" s="1">
        <f>Tabelle8[[#This Row],[Menge t P2O5]]/Tabelle8[[#This Row],[Anzahl Lieferscheine]]</f>
        <v>8.4000000000000005E-2</v>
      </c>
    </row>
    <row r="503" spans="1:14" x14ac:dyDescent="0.2">
      <c r="A503" s="2" t="s">
        <v>34</v>
      </c>
      <c r="B503" s="2" t="s">
        <v>33</v>
      </c>
      <c r="C503" s="2" t="s">
        <v>6</v>
      </c>
      <c r="D503" s="2" t="s">
        <v>7</v>
      </c>
      <c r="E503" s="2" t="s">
        <v>14</v>
      </c>
      <c r="F503" s="2" t="s">
        <v>61</v>
      </c>
      <c r="G503" s="1">
        <v>655.20000000000005</v>
      </c>
      <c r="H503" s="1">
        <v>319.20000000000005</v>
      </c>
      <c r="I503" s="4">
        <v>3</v>
      </c>
      <c r="J503" s="2" t="s">
        <v>72</v>
      </c>
      <c r="K503" s="1">
        <f>Tabelle8[[#This Row],[Menge kg Nges]]/1000</f>
        <v>0.6552</v>
      </c>
      <c r="L503" s="1">
        <f>Tabelle8[[#This Row],[Menge kg P2O5]]/1000</f>
        <v>0.31920000000000004</v>
      </c>
      <c r="M503" s="1">
        <f>Tabelle8[[#This Row],[Menge t Nges]]/Tabelle8[[#This Row],[Anzahl Lieferscheine]]</f>
        <v>0.21840000000000001</v>
      </c>
      <c r="N503" s="1">
        <f>Tabelle8[[#This Row],[Menge t P2O5]]/Tabelle8[[#This Row],[Anzahl Lieferscheine]]</f>
        <v>0.10640000000000001</v>
      </c>
    </row>
    <row r="504" spans="1:14" x14ac:dyDescent="0.2">
      <c r="A504" s="2" t="s">
        <v>34</v>
      </c>
      <c r="B504" s="2" t="s">
        <v>33</v>
      </c>
      <c r="C504" s="2" t="s">
        <v>6</v>
      </c>
      <c r="D504" s="2" t="s">
        <v>15</v>
      </c>
      <c r="E504" s="2" t="s">
        <v>8</v>
      </c>
      <c r="F504" s="2" t="s">
        <v>61</v>
      </c>
      <c r="G504" s="1">
        <v>953.6</v>
      </c>
      <c r="H504" s="1">
        <v>763</v>
      </c>
      <c r="I504" s="4">
        <v>3</v>
      </c>
      <c r="J504" s="2" t="s">
        <v>72</v>
      </c>
      <c r="K504" s="1">
        <f>Tabelle8[[#This Row],[Menge kg Nges]]/1000</f>
        <v>0.9536</v>
      </c>
      <c r="L504" s="1">
        <f>Tabelle8[[#This Row],[Menge kg P2O5]]/1000</f>
        <v>0.76300000000000001</v>
      </c>
      <c r="M504" s="1">
        <f>Tabelle8[[#This Row],[Menge t Nges]]/Tabelle8[[#This Row],[Anzahl Lieferscheine]]</f>
        <v>0.31786666666666669</v>
      </c>
      <c r="N504" s="1">
        <f>Tabelle8[[#This Row],[Menge t P2O5]]/Tabelle8[[#This Row],[Anzahl Lieferscheine]]</f>
        <v>0.25433333333333336</v>
      </c>
    </row>
    <row r="505" spans="1:14" x14ac:dyDescent="0.2">
      <c r="A505" s="2" t="s">
        <v>34</v>
      </c>
      <c r="B505" s="2" t="s">
        <v>33</v>
      </c>
      <c r="C505" s="2" t="s">
        <v>6</v>
      </c>
      <c r="D505" s="2" t="s">
        <v>15</v>
      </c>
      <c r="E505" s="2" t="s">
        <v>18</v>
      </c>
      <c r="F505" s="2" t="s">
        <v>61</v>
      </c>
      <c r="G505" s="1">
        <v>2502.04</v>
      </c>
      <c r="H505" s="1">
        <v>1626.78</v>
      </c>
      <c r="I505" s="4">
        <v>6</v>
      </c>
      <c r="J505" s="2" t="s">
        <v>72</v>
      </c>
      <c r="K505" s="1">
        <f>Tabelle8[[#This Row],[Menge kg Nges]]/1000</f>
        <v>2.50204</v>
      </c>
      <c r="L505" s="1">
        <f>Tabelle8[[#This Row],[Menge kg P2O5]]/1000</f>
        <v>1.6267799999999999</v>
      </c>
      <c r="M505" s="1">
        <f>Tabelle8[[#This Row],[Menge t Nges]]/Tabelle8[[#This Row],[Anzahl Lieferscheine]]</f>
        <v>0.41700666666666669</v>
      </c>
      <c r="N505" s="1">
        <f>Tabelle8[[#This Row],[Menge t P2O5]]/Tabelle8[[#This Row],[Anzahl Lieferscheine]]</f>
        <v>0.27112999999999998</v>
      </c>
    </row>
    <row r="506" spans="1:14" x14ac:dyDescent="0.2">
      <c r="A506" s="2" t="s">
        <v>34</v>
      </c>
      <c r="B506" s="2" t="s">
        <v>33</v>
      </c>
      <c r="C506" s="2" t="s">
        <v>6</v>
      </c>
      <c r="D506" s="2" t="s">
        <v>15</v>
      </c>
      <c r="E506" s="2" t="s">
        <v>21</v>
      </c>
      <c r="F506" s="2" t="s">
        <v>61</v>
      </c>
      <c r="G506" s="1">
        <v>544</v>
      </c>
      <c r="H506" s="1">
        <v>195.2</v>
      </c>
      <c r="I506" s="4">
        <v>1</v>
      </c>
      <c r="J506" s="2" t="s">
        <v>72</v>
      </c>
      <c r="K506" s="1">
        <f>Tabelle8[[#This Row],[Menge kg Nges]]/1000</f>
        <v>0.54400000000000004</v>
      </c>
      <c r="L506" s="1">
        <f>Tabelle8[[#This Row],[Menge kg P2O5]]/1000</f>
        <v>0.19519999999999998</v>
      </c>
      <c r="M506" s="1">
        <f>Tabelle8[[#This Row],[Menge t Nges]]/Tabelle8[[#This Row],[Anzahl Lieferscheine]]</f>
        <v>0.54400000000000004</v>
      </c>
      <c r="N506" s="1">
        <f>Tabelle8[[#This Row],[Menge t P2O5]]/Tabelle8[[#This Row],[Anzahl Lieferscheine]]</f>
        <v>0.19519999999999998</v>
      </c>
    </row>
    <row r="507" spans="1:14" x14ac:dyDescent="0.2">
      <c r="A507" s="2" t="s">
        <v>34</v>
      </c>
      <c r="B507" s="2" t="s">
        <v>33</v>
      </c>
      <c r="C507" s="2" t="s">
        <v>25</v>
      </c>
      <c r="D507" s="2" t="s">
        <v>25</v>
      </c>
      <c r="E507" s="2" t="s">
        <v>26</v>
      </c>
      <c r="F507" s="2" t="s">
        <v>61</v>
      </c>
      <c r="G507" s="1">
        <v>2466.2600000000002</v>
      </c>
      <c r="H507" s="1">
        <v>1259.0900000000001</v>
      </c>
      <c r="I507" s="4">
        <v>10</v>
      </c>
      <c r="J507" s="2" t="s">
        <v>72</v>
      </c>
      <c r="K507" s="1">
        <f>Tabelle8[[#This Row],[Menge kg Nges]]/1000</f>
        <v>2.4662600000000001</v>
      </c>
      <c r="L507" s="1">
        <f>Tabelle8[[#This Row],[Menge kg P2O5]]/1000</f>
        <v>1.25909</v>
      </c>
      <c r="M507" s="1">
        <f>Tabelle8[[#This Row],[Menge t Nges]]/Tabelle8[[#This Row],[Anzahl Lieferscheine]]</f>
        <v>0.24662600000000001</v>
      </c>
      <c r="N507" s="1">
        <f>Tabelle8[[#This Row],[Menge t P2O5]]/Tabelle8[[#This Row],[Anzahl Lieferscheine]]</f>
        <v>0.12590899999999999</v>
      </c>
    </row>
    <row r="508" spans="1:14" x14ac:dyDescent="0.2">
      <c r="A508" s="2" t="s">
        <v>34</v>
      </c>
      <c r="B508" s="2" t="s">
        <v>33</v>
      </c>
      <c r="C508" s="2" t="s">
        <v>63</v>
      </c>
      <c r="D508" s="2" t="s">
        <v>63</v>
      </c>
      <c r="E508" s="2" t="s">
        <v>63</v>
      </c>
      <c r="F508" s="2" t="s">
        <v>61</v>
      </c>
      <c r="G508" s="1">
        <v>641.54999999999995</v>
      </c>
      <c r="H508" s="1">
        <v>501.55</v>
      </c>
      <c r="I508" s="4">
        <v>1</v>
      </c>
      <c r="J508" s="2" t="s">
        <v>72</v>
      </c>
      <c r="K508" s="1">
        <f>Tabelle8[[#This Row],[Menge kg Nges]]/1000</f>
        <v>0.64154999999999995</v>
      </c>
      <c r="L508" s="1">
        <f>Tabelle8[[#This Row],[Menge kg P2O5]]/1000</f>
        <v>0.50155000000000005</v>
      </c>
      <c r="M508" s="1">
        <f>Tabelle8[[#This Row],[Menge t Nges]]/Tabelle8[[#This Row],[Anzahl Lieferscheine]]</f>
        <v>0.64154999999999995</v>
      </c>
      <c r="N508" s="1">
        <f>Tabelle8[[#This Row],[Menge t P2O5]]/Tabelle8[[#This Row],[Anzahl Lieferscheine]]</f>
        <v>0.50155000000000005</v>
      </c>
    </row>
    <row r="509" spans="1:14" x14ac:dyDescent="0.2">
      <c r="A509" s="2" t="s">
        <v>34</v>
      </c>
      <c r="B509" s="2" t="s">
        <v>46</v>
      </c>
      <c r="C509" s="2" t="s">
        <v>6</v>
      </c>
      <c r="D509" s="2" t="s">
        <v>7</v>
      </c>
      <c r="E509" s="2" t="s">
        <v>13</v>
      </c>
      <c r="F509" s="2" t="s">
        <v>61</v>
      </c>
      <c r="G509" s="1">
        <v>392.08</v>
      </c>
      <c r="H509" s="1">
        <v>194.48</v>
      </c>
      <c r="I509" s="4">
        <v>1</v>
      </c>
      <c r="J509" s="2" t="s">
        <v>72</v>
      </c>
      <c r="K509" s="1">
        <f>Tabelle8[[#This Row],[Menge kg Nges]]/1000</f>
        <v>0.39207999999999998</v>
      </c>
      <c r="L509" s="1">
        <f>Tabelle8[[#This Row],[Menge kg P2O5]]/1000</f>
        <v>0.19447999999999999</v>
      </c>
      <c r="M509" s="1">
        <f>Tabelle8[[#This Row],[Menge t Nges]]/Tabelle8[[#This Row],[Anzahl Lieferscheine]]</f>
        <v>0.39207999999999998</v>
      </c>
      <c r="N509" s="1">
        <f>Tabelle8[[#This Row],[Menge t P2O5]]/Tabelle8[[#This Row],[Anzahl Lieferscheine]]</f>
        <v>0.19447999999999999</v>
      </c>
    </row>
    <row r="510" spans="1:14" x14ac:dyDescent="0.2">
      <c r="A510" s="2" t="s">
        <v>34</v>
      </c>
      <c r="B510" s="2" t="s">
        <v>46</v>
      </c>
      <c r="C510" s="2" t="s">
        <v>6</v>
      </c>
      <c r="D510" s="2" t="s">
        <v>15</v>
      </c>
      <c r="E510" s="2" t="s">
        <v>8</v>
      </c>
      <c r="F510" s="2" t="s">
        <v>61</v>
      </c>
      <c r="G510" s="1">
        <v>420</v>
      </c>
      <c r="H510" s="1">
        <v>350</v>
      </c>
      <c r="I510" s="4">
        <v>1</v>
      </c>
      <c r="J510" s="2" t="s">
        <v>72</v>
      </c>
      <c r="K510" s="1">
        <f>Tabelle8[[#This Row],[Menge kg Nges]]/1000</f>
        <v>0.42</v>
      </c>
      <c r="L510" s="1">
        <f>Tabelle8[[#This Row],[Menge kg P2O5]]/1000</f>
        <v>0.35</v>
      </c>
      <c r="M510" s="1">
        <f>Tabelle8[[#This Row],[Menge t Nges]]/Tabelle8[[#This Row],[Anzahl Lieferscheine]]</f>
        <v>0.42</v>
      </c>
      <c r="N510" s="1">
        <f>Tabelle8[[#This Row],[Menge t P2O5]]/Tabelle8[[#This Row],[Anzahl Lieferscheine]]</f>
        <v>0.35</v>
      </c>
    </row>
    <row r="511" spans="1:14" x14ac:dyDescent="0.2">
      <c r="A511" s="2" t="s">
        <v>34</v>
      </c>
      <c r="B511" s="2" t="s">
        <v>46</v>
      </c>
      <c r="C511" s="2" t="s">
        <v>6</v>
      </c>
      <c r="D511" s="2" t="s">
        <v>15</v>
      </c>
      <c r="E511" s="2" t="s">
        <v>18</v>
      </c>
      <c r="F511" s="2" t="s">
        <v>61</v>
      </c>
      <c r="G511" s="1">
        <v>5379.1399999999994</v>
      </c>
      <c r="H511" s="1">
        <v>4260.2800000000007</v>
      </c>
      <c r="I511" s="4">
        <v>9</v>
      </c>
      <c r="J511" s="2" t="s">
        <v>72</v>
      </c>
      <c r="K511" s="1">
        <f>Tabelle8[[#This Row],[Menge kg Nges]]/1000</f>
        <v>5.3791399999999996</v>
      </c>
      <c r="L511" s="1">
        <f>Tabelle8[[#This Row],[Menge kg P2O5]]/1000</f>
        <v>4.2602800000000007</v>
      </c>
      <c r="M511" s="1">
        <f>Tabelle8[[#This Row],[Menge t Nges]]/Tabelle8[[#This Row],[Anzahl Lieferscheine]]</f>
        <v>0.59768222222222223</v>
      </c>
      <c r="N511" s="1">
        <f>Tabelle8[[#This Row],[Menge t P2O5]]/Tabelle8[[#This Row],[Anzahl Lieferscheine]]</f>
        <v>0.47336444444444453</v>
      </c>
    </row>
    <row r="512" spans="1:14" x14ac:dyDescent="0.2">
      <c r="A512" s="2" t="s">
        <v>34</v>
      </c>
      <c r="B512" s="2" t="s">
        <v>46</v>
      </c>
      <c r="C512" s="2" t="s">
        <v>6</v>
      </c>
      <c r="D512" s="2" t="s">
        <v>15</v>
      </c>
      <c r="E512" s="2" t="s">
        <v>21</v>
      </c>
      <c r="F512" s="2" t="s">
        <v>61</v>
      </c>
      <c r="G512" s="1">
        <v>6492.5999999999995</v>
      </c>
      <c r="H512" s="1">
        <v>3637.9800000000005</v>
      </c>
      <c r="I512" s="4">
        <v>11</v>
      </c>
      <c r="J512" s="2" t="s">
        <v>72</v>
      </c>
      <c r="K512" s="1">
        <f>Tabelle8[[#This Row],[Menge kg Nges]]/1000</f>
        <v>6.4925999999999995</v>
      </c>
      <c r="L512" s="1">
        <f>Tabelle8[[#This Row],[Menge kg P2O5]]/1000</f>
        <v>3.6379800000000007</v>
      </c>
      <c r="M512" s="1">
        <f>Tabelle8[[#This Row],[Menge t Nges]]/Tabelle8[[#This Row],[Anzahl Lieferscheine]]</f>
        <v>0.59023636363636356</v>
      </c>
      <c r="N512" s="1">
        <f>Tabelle8[[#This Row],[Menge t P2O5]]/Tabelle8[[#This Row],[Anzahl Lieferscheine]]</f>
        <v>0.3307254545454546</v>
      </c>
    </row>
    <row r="513" spans="1:14" x14ac:dyDescent="0.2">
      <c r="A513" s="2" t="s">
        <v>34</v>
      </c>
      <c r="B513" s="2" t="s">
        <v>46</v>
      </c>
      <c r="C513" s="2" t="s">
        <v>25</v>
      </c>
      <c r="D513" s="2" t="s">
        <v>25</v>
      </c>
      <c r="E513" s="2" t="s">
        <v>26</v>
      </c>
      <c r="F513" s="2" t="s">
        <v>61</v>
      </c>
      <c r="G513" s="1">
        <v>2532.0999999999995</v>
      </c>
      <c r="H513" s="1">
        <v>2326.1799999999998</v>
      </c>
      <c r="I513" s="4">
        <v>13</v>
      </c>
      <c r="J513" s="2" t="s">
        <v>72</v>
      </c>
      <c r="K513" s="1">
        <f>Tabelle8[[#This Row],[Menge kg Nges]]/1000</f>
        <v>2.5320999999999994</v>
      </c>
      <c r="L513" s="1">
        <f>Tabelle8[[#This Row],[Menge kg P2O5]]/1000</f>
        <v>2.3261799999999999</v>
      </c>
      <c r="M513" s="1">
        <f>Tabelle8[[#This Row],[Menge t Nges]]/Tabelle8[[#This Row],[Anzahl Lieferscheine]]</f>
        <v>0.19477692307692301</v>
      </c>
      <c r="N513" s="1">
        <f>Tabelle8[[#This Row],[Menge t P2O5]]/Tabelle8[[#This Row],[Anzahl Lieferscheine]]</f>
        <v>0.17893692307692308</v>
      </c>
    </row>
    <row r="514" spans="1:14" x14ac:dyDescent="0.2">
      <c r="A514" s="2" t="s">
        <v>34</v>
      </c>
      <c r="B514" s="2" t="s">
        <v>46</v>
      </c>
      <c r="C514" s="2" t="s">
        <v>63</v>
      </c>
      <c r="D514" s="2" t="s">
        <v>63</v>
      </c>
      <c r="E514" s="2" t="s">
        <v>63</v>
      </c>
      <c r="F514" s="2" t="s">
        <v>61</v>
      </c>
      <c r="G514" s="1">
        <v>484.05</v>
      </c>
      <c r="H514" s="1">
        <v>506.1</v>
      </c>
      <c r="I514" s="4">
        <v>1</v>
      </c>
      <c r="J514" s="2" t="s">
        <v>72</v>
      </c>
      <c r="K514" s="1">
        <f>Tabelle8[[#This Row],[Menge kg Nges]]/1000</f>
        <v>0.48405000000000004</v>
      </c>
      <c r="L514" s="1">
        <f>Tabelle8[[#This Row],[Menge kg P2O5]]/1000</f>
        <v>0.50609999999999999</v>
      </c>
      <c r="M514" s="1">
        <f>Tabelle8[[#This Row],[Menge t Nges]]/Tabelle8[[#This Row],[Anzahl Lieferscheine]]</f>
        <v>0.48405000000000004</v>
      </c>
      <c r="N514" s="1">
        <f>Tabelle8[[#This Row],[Menge t P2O5]]/Tabelle8[[#This Row],[Anzahl Lieferscheine]]</f>
        <v>0.50609999999999999</v>
      </c>
    </row>
    <row r="515" spans="1:14" x14ac:dyDescent="0.2">
      <c r="A515" s="2" t="s">
        <v>34</v>
      </c>
      <c r="B515" s="2" t="s">
        <v>34</v>
      </c>
      <c r="C515" s="2" t="s">
        <v>6</v>
      </c>
      <c r="D515" s="2" t="s">
        <v>30</v>
      </c>
      <c r="E515" s="2" t="s">
        <v>26</v>
      </c>
      <c r="F515" s="2" t="s">
        <v>61</v>
      </c>
      <c r="G515" s="1">
        <v>285</v>
      </c>
      <c r="H515" s="1">
        <v>144.75</v>
      </c>
      <c r="I515" s="4">
        <v>1</v>
      </c>
      <c r="J515" s="2" t="s">
        <v>72</v>
      </c>
      <c r="K515" s="1">
        <f>Tabelle8[[#This Row],[Menge kg Nges]]/1000</f>
        <v>0.28499999999999998</v>
      </c>
      <c r="L515" s="1">
        <f>Tabelle8[[#This Row],[Menge kg P2O5]]/1000</f>
        <v>0.14474999999999999</v>
      </c>
      <c r="M515" s="1">
        <f>Tabelle8[[#This Row],[Menge t Nges]]/Tabelle8[[#This Row],[Anzahl Lieferscheine]]</f>
        <v>0.28499999999999998</v>
      </c>
      <c r="N515" s="1">
        <f>Tabelle8[[#This Row],[Menge t P2O5]]/Tabelle8[[#This Row],[Anzahl Lieferscheine]]</f>
        <v>0.14474999999999999</v>
      </c>
    </row>
    <row r="516" spans="1:14" x14ac:dyDescent="0.2">
      <c r="A516" s="2" t="s">
        <v>34</v>
      </c>
      <c r="B516" s="2" t="s">
        <v>34</v>
      </c>
      <c r="C516" s="2" t="s">
        <v>6</v>
      </c>
      <c r="D516" s="2" t="s">
        <v>7</v>
      </c>
      <c r="E516" s="2" t="s">
        <v>8</v>
      </c>
      <c r="F516" s="2" t="s">
        <v>61</v>
      </c>
      <c r="G516" s="1">
        <v>266674.75</v>
      </c>
      <c r="H516" s="1">
        <v>111241.66000000003</v>
      </c>
      <c r="I516" s="4">
        <v>338</v>
      </c>
      <c r="J516" s="2" t="s">
        <v>72</v>
      </c>
      <c r="K516" s="1">
        <f>Tabelle8[[#This Row],[Menge kg Nges]]/1000</f>
        <v>266.67475000000002</v>
      </c>
      <c r="L516" s="1">
        <f>Tabelle8[[#This Row],[Menge kg P2O5]]/1000</f>
        <v>111.24166000000004</v>
      </c>
      <c r="M516" s="1">
        <f>Tabelle8[[#This Row],[Menge t Nges]]/Tabelle8[[#This Row],[Anzahl Lieferscheine]]</f>
        <v>0.78897855029585806</v>
      </c>
      <c r="N516" s="1">
        <f>Tabelle8[[#This Row],[Menge t P2O5]]/Tabelle8[[#This Row],[Anzahl Lieferscheine]]</f>
        <v>0.3291173372781066</v>
      </c>
    </row>
    <row r="517" spans="1:14" x14ac:dyDescent="0.2">
      <c r="A517" s="2" t="s">
        <v>34</v>
      </c>
      <c r="B517" s="2" t="s">
        <v>34</v>
      </c>
      <c r="C517" s="2" t="s">
        <v>6</v>
      </c>
      <c r="D517" s="2" t="s">
        <v>7</v>
      </c>
      <c r="E517" s="2" t="s">
        <v>9</v>
      </c>
      <c r="F517" s="2" t="s">
        <v>61</v>
      </c>
      <c r="G517" s="1">
        <v>184768.74000000002</v>
      </c>
      <c r="H517" s="1">
        <v>78584.88</v>
      </c>
      <c r="I517" s="4">
        <v>388</v>
      </c>
      <c r="J517" s="2" t="s">
        <v>72</v>
      </c>
      <c r="K517" s="1">
        <f>Tabelle8[[#This Row],[Menge kg Nges]]/1000</f>
        <v>184.76874000000001</v>
      </c>
      <c r="L517" s="1">
        <f>Tabelle8[[#This Row],[Menge kg P2O5]]/1000</f>
        <v>78.584879999999998</v>
      </c>
      <c r="M517" s="1">
        <f>Tabelle8[[#This Row],[Menge t Nges]]/Tabelle8[[#This Row],[Anzahl Lieferscheine]]</f>
        <v>0.47620809278350518</v>
      </c>
      <c r="N517" s="1">
        <f>Tabelle8[[#This Row],[Menge t P2O5]]/Tabelle8[[#This Row],[Anzahl Lieferscheine]]</f>
        <v>0.2025383505154639</v>
      </c>
    </row>
    <row r="518" spans="1:14" x14ac:dyDescent="0.2">
      <c r="A518" s="2" t="s">
        <v>34</v>
      </c>
      <c r="B518" s="2" t="s">
        <v>34</v>
      </c>
      <c r="C518" s="2" t="s">
        <v>6</v>
      </c>
      <c r="D518" s="2" t="s">
        <v>7</v>
      </c>
      <c r="E518" s="2" t="s">
        <v>10</v>
      </c>
      <c r="F518" s="2" t="s">
        <v>61</v>
      </c>
      <c r="G518" s="1">
        <v>14401.57</v>
      </c>
      <c r="H518" s="1">
        <v>5850.8100000000013</v>
      </c>
      <c r="I518" s="4">
        <v>19</v>
      </c>
      <c r="J518" s="2" t="s">
        <v>72</v>
      </c>
      <c r="K518" s="1">
        <f>Tabelle8[[#This Row],[Menge kg Nges]]/1000</f>
        <v>14.40157</v>
      </c>
      <c r="L518" s="1">
        <f>Tabelle8[[#This Row],[Menge kg P2O5]]/1000</f>
        <v>5.850810000000001</v>
      </c>
      <c r="M518" s="1">
        <f>Tabelle8[[#This Row],[Menge t Nges]]/Tabelle8[[#This Row],[Anzahl Lieferscheine]]</f>
        <v>0.75797736842105257</v>
      </c>
      <c r="N518" s="1">
        <f>Tabelle8[[#This Row],[Menge t P2O5]]/Tabelle8[[#This Row],[Anzahl Lieferscheine]]</f>
        <v>0.30793736842105268</v>
      </c>
    </row>
    <row r="519" spans="1:14" x14ac:dyDescent="0.2">
      <c r="A519" s="2" t="s">
        <v>34</v>
      </c>
      <c r="B519" s="2" t="s">
        <v>34</v>
      </c>
      <c r="C519" s="2" t="s">
        <v>6</v>
      </c>
      <c r="D519" s="2" t="s">
        <v>7</v>
      </c>
      <c r="E519" s="2" t="s">
        <v>11</v>
      </c>
      <c r="F519" s="2" t="s">
        <v>61</v>
      </c>
      <c r="G519" s="1">
        <v>340281.47000000038</v>
      </c>
      <c r="H519" s="1">
        <v>156155.7200000002</v>
      </c>
      <c r="I519" s="4">
        <v>1033</v>
      </c>
      <c r="J519" s="2" t="s">
        <v>72</v>
      </c>
      <c r="K519" s="1">
        <f>Tabelle8[[#This Row],[Menge kg Nges]]/1000</f>
        <v>340.28147000000035</v>
      </c>
      <c r="L519" s="1">
        <f>Tabelle8[[#This Row],[Menge kg P2O5]]/1000</f>
        <v>156.1557200000002</v>
      </c>
      <c r="M519" s="1">
        <f>Tabelle8[[#This Row],[Menge t Nges]]/Tabelle8[[#This Row],[Anzahl Lieferscheine]]</f>
        <v>0.32941090997095873</v>
      </c>
      <c r="N519" s="1">
        <f>Tabelle8[[#This Row],[Menge t P2O5]]/Tabelle8[[#This Row],[Anzahl Lieferscheine]]</f>
        <v>0.15116720232333031</v>
      </c>
    </row>
    <row r="520" spans="1:14" x14ac:dyDescent="0.2">
      <c r="A520" s="2" t="s">
        <v>34</v>
      </c>
      <c r="B520" s="2" t="s">
        <v>34</v>
      </c>
      <c r="C520" s="2" t="s">
        <v>6</v>
      </c>
      <c r="D520" s="2" t="s">
        <v>7</v>
      </c>
      <c r="E520" s="2" t="s">
        <v>12</v>
      </c>
      <c r="F520" s="2" t="s">
        <v>61</v>
      </c>
      <c r="G520" s="1">
        <v>318914.05</v>
      </c>
      <c r="H520" s="1">
        <v>134673.51999999999</v>
      </c>
      <c r="I520" s="4">
        <v>865</v>
      </c>
      <c r="J520" s="2" t="s">
        <v>72</v>
      </c>
      <c r="K520" s="1">
        <f>Tabelle8[[#This Row],[Menge kg Nges]]/1000</f>
        <v>318.91404999999997</v>
      </c>
      <c r="L520" s="1">
        <f>Tabelle8[[#This Row],[Menge kg P2O5]]/1000</f>
        <v>134.67352</v>
      </c>
      <c r="M520" s="1">
        <f>Tabelle8[[#This Row],[Menge t Nges]]/Tabelle8[[#This Row],[Anzahl Lieferscheine]]</f>
        <v>0.36868676300578029</v>
      </c>
      <c r="N520" s="1">
        <f>Tabelle8[[#This Row],[Menge t P2O5]]/Tabelle8[[#This Row],[Anzahl Lieferscheine]]</f>
        <v>0.15569193063583814</v>
      </c>
    </row>
    <row r="521" spans="1:14" x14ac:dyDescent="0.2">
      <c r="A521" s="2" t="s">
        <v>34</v>
      </c>
      <c r="B521" s="2" t="s">
        <v>34</v>
      </c>
      <c r="C521" s="2" t="s">
        <v>6</v>
      </c>
      <c r="D521" s="2" t="s">
        <v>7</v>
      </c>
      <c r="E521" s="2" t="s">
        <v>13</v>
      </c>
      <c r="F521" s="2" t="s">
        <v>61</v>
      </c>
      <c r="G521" s="1">
        <v>174975.17999999985</v>
      </c>
      <c r="H521" s="1">
        <v>96248.439999999959</v>
      </c>
      <c r="I521" s="4">
        <v>525</v>
      </c>
      <c r="J521" s="2" t="s">
        <v>72</v>
      </c>
      <c r="K521" s="1">
        <f>Tabelle8[[#This Row],[Menge kg Nges]]/1000</f>
        <v>174.97517999999985</v>
      </c>
      <c r="L521" s="1">
        <f>Tabelle8[[#This Row],[Menge kg P2O5]]/1000</f>
        <v>96.24843999999996</v>
      </c>
      <c r="M521" s="1">
        <f>Tabelle8[[#This Row],[Menge t Nges]]/Tabelle8[[#This Row],[Anzahl Lieferscheine]]</f>
        <v>0.33328605714285686</v>
      </c>
      <c r="N521" s="1">
        <f>Tabelle8[[#This Row],[Menge t P2O5]]/Tabelle8[[#This Row],[Anzahl Lieferscheine]]</f>
        <v>0.18333036190476182</v>
      </c>
    </row>
    <row r="522" spans="1:14" x14ac:dyDescent="0.2">
      <c r="A522" s="2" t="s">
        <v>34</v>
      </c>
      <c r="B522" s="2" t="s">
        <v>34</v>
      </c>
      <c r="C522" s="2" t="s">
        <v>6</v>
      </c>
      <c r="D522" s="2" t="s">
        <v>7</v>
      </c>
      <c r="E522" s="2" t="s">
        <v>14</v>
      </c>
      <c r="F522" s="2" t="s">
        <v>61</v>
      </c>
      <c r="G522" s="1">
        <v>165525.94999999995</v>
      </c>
      <c r="H522" s="1">
        <v>79879.81</v>
      </c>
      <c r="I522" s="4">
        <v>490</v>
      </c>
      <c r="J522" s="2" t="s">
        <v>72</v>
      </c>
      <c r="K522" s="1">
        <f>Tabelle8[[#This Row],[Menge kg Nges]]/1000</f>
        <v>165.52594999999997</v>
      </c>
      <c r="L522" s="1">
        <f>Tabelle8[[#This Row],[Menge kg P2O5]]/1000</f>
        <v>79.879809999999992</v>
      </c>
      <c r="M522" s="1">
        <f>Tabelle8[[#This Row],[Menge t Nges]]/Tabelle8[[#This Row],[Anzahl Lieferscheine]]</f>
        <v>0.33780806122448975</v>
      </c>
      <c r="N522" s="1">
        <f>Tabelle8[[#This Row],[Menge t P2O5]]/Tabelle8[[#This Row],[Anzahl Lieferscheine]]</f>
        <v>0.16302002040816324</v>
      </c>
    </row>
    <row r="523" spans="1:14" x14ac:dyDescent="0.2">
      <c r="A523" s="2" t="s">
        <v>34</v>
      </c>
      <c r="B523" s="2" t="s">
        <v>34</v>
      </c>
      <c r="C523" s="2" t="s">
        <v>6</v>
      </c>
      <c r="D523" s="2" t="s">
        <v>15</v>
      </c>
      <c r="E523" s="2" t="s">
        <v>8</v>
      </c>
      <c r="F523" s="2" t="s">
        <v>61</v>
      </c>
      <c r="G523" s="1">
        <v>21592.639999999999</v>
      </c>
      <c r="H523" s="1">
        <v>14099.53</v>
      </c>
      <c r="I523" s="4">
        <v>63</v>
      </c>
      <c r="J523" s="2" t="s">
        <v>72</v>
      </c>
      <c r="K523" s="1">
        <f>Tabelle8[[#This Row],[Menge kg Nges]]/1000</f>
        <v>21.592639999999999</v>
      </c>
      <c r="L523" s="1">
        <f>Tabelle8[[#This Row],[Menge kg P2O5]]/1000</f>
        <v>14.099530000000001</v>
      </c>
      <c r="M523" s="1">
        <f>Tabelle8[[#This Row],[Menge t Nges]]/Tabelle8[[#This Row],[Anzahl Lieferscheine]]</f>
        <v>0.34274031746031747</v>
      </c>
      <c r="N523" s="1">
        <f>Tabelle8[[#This Row],[Menge t P2O5]]/Tabelle8[[#This Row],[Anzahl Lieferscheine]]</f>
        <v>0.22380206349206352</v>
      </c>
    </row>
    <row r="524" spans="1:14" x14ac:dyDescent="0.2">
      <c r="A524" s="2" t="s">
        <v>34</v>
      </c>
      <c r="B524" s="2" t="s">
        <v>34</v>
      </c>
      <c r="C524" s="2" t="s">
        <v>6</v>
      </c>
      <c r="D524" s="2" t="s">
        <v>15</v>
      </c>
      <c r="E524" s="2" t="s">
        <v>17</v>
      </c>
      <c r="F524" s="2" t="s">
        <v>61</v>
      </c>
      <c r="G524" s="1">
        <v>14127.22</v>
      </c>
      <c r="H524" s="1">
        <v>7059.9599999999991</v>
      </c>
      <c r="I524" s="4">
        <v>60</v>
      </c>
      <c r="J524" s="2" t="s">
        <v>72</v>
      </c>
      <c r="K524" s="1">
        <f>Tabelle8[[#This Row],[Menge kg Nges]]/1000</f>
        <v>14.127219999999999</v>
      </c>
      <c r="L524" s="1">
        <f>Tabelle8[[#This Row],[Menge kg P2O5]]/1000</f>
        <v>7.0599599999999993</v>
      </c>
      <c r="M524" s="1">
        <f>Tabelle8[[#This Row],[Menge t Nges]]/Tabelle8[[#This Row],[Anzahl Lieferscheine]]</f>
        <v>0.23545366666666664</v>
      </c>
      <c r="N524" s="1">
        <f>Tabelle8[[#This Row],[Menge t P2O5]]/Tabelle8[[#This Row],[Anzahl Lieferscheine]]</f>
        <v>0.11766599999999999</v>
      </c>
    </row>
    <row r="525" spans="1:14" x14ac:dyDescent="0.2">
      <c r="A525" s="2" t="s">
        <v>34</v>
      </c>
      <c r="B525" s="2" t="s">
        <v>34</v>
      </c>
      <c r="C525" s="2" t="s">
        <v>6</v>
      </c>
      <c r="D525" s="2" t="s">
        <v>15</v>
      </c>
      <c r="E525" s="2" t="s">
        <v>35</v>
      </c>
      <c r="F525" s="2" t="s">
        <v>61</v>
      </c>
      <c r="G525" s="1">
        <v>71.3</v>
      </c>
      <c r="H525" s="1">
        <v>55.2</v>
      </c>
      <c r="I525" s="4">
        <v>2</v>
      </c>
      <c r="J525" s="2" t="s">
        <v>72</v>
      </c>
      <c r="K525" s="1">
        <f>Tabelle8[[#This Row],[Menge kg Nges]]/1000</f>
        <v>7.1300000000000002E-2</v>
      </c>
      <c r="L525" s="1">
        <f>Tabelle8[[#This Row],[Menge kg P2O5]]/1000</f>
        <v>5.5200000000000006E-2</v>
      </c>
      <c r="M525" s="1">
        <f>Tabelle8[[#This Row],[Menge t Nges]]/Tabelle8[[#This Row],[Anzahl Lieferscheine]]</f>
        <v>3.5650000000000001E-2</v>
      </c>
      <c r="N525" s="1">
        <f>Tabelle8[[#This Row],[Menge t P2O5]]/Tabelle8[[#This Row],[Anzahl Lieferscheine]]</f>
        <v>2.7600000000000003E-2</v>
      </c>
    </row>
    <row r="526" spans="1:14" x14ac:dyDescent="0.2">
      <c r="A526" s="2" t="s">
        <v>34</v>
      </c>
      <c r="B526" s="2" t="s">
        <v>34</v>
      </c>
      <c r="C526" s="2" t="s">
        <v>6</v>
      </c>
      <c r="D526" s="2" t="s">
        <v>15</v>
      </c>
      <c r="E526" s="2" t="s">
        <v>18</v>
      </c>
      <c r="F526" s="2" t="s">
        <v>61</v>
      </c>
      <c r="G526" s="1">
        <v>34903.31</v>
      </c>
      <c r="H526" s="1">
        <v>24992.699999999993</v>
      </c>
      <c r="I526" s="4">
        <v>75</v>
      </c>
      <c r="J526" s="2" t="s">
        <v>72</v>
      </c>
      <c r="K526" s="1">
        <f>Tabelle8[[#This Row],[Menge kg Nges]]/1000</f>
        <v>34.903309999999998</v>
      </c>
      <c r="L526" s="1">
        <f>Tabelle8[[#This Row],[Menge kg P2O5]]/1000</f>
        <v>24.992699999999992</v>
      </c>
      <c r="M526" s="1">
        <f>Tabelle8[[#This Row],[Menge t Nges]]/Tabelle8[[#This Row],[Anzahl Lieferscheine]]</f>
        <v>0.46537746666666663</v>
      </c>
      <c r="N526" s="1">
        <f>Tabelle8[[#This Row],[Menge t P2O5]]/Tabelle8[[#This Row],[Anzahl Lieferscheine]]</f>
        <v>0.33323599999999992</v>
      </c>
    </row>
    <row r="527" spans="1:14" x14ac:dyDescent="0.2">
      <c r="A527" s="2" t="s">
        <v>34</v>
      </c>
      <c r="B527" s="2" t="s">
        <v>34</v>
      </c>
      <c r="C527" s="2" t="s">
        <v>6</v>
      </c>
      <c r="D527" s="2" t="s">
        <v>15</v>
      </c>
      <c r="E527" s="2" t="s">
        <v>19</v>
      </c>
      <c r="F527" s="2" t="s">
        <v>61</v>
      </c>
      <c r="G527" s="1">
        <v>1983.3899999999999</v>
      </c>
      <c r="H527" s="1">
        <v>1796.22</v>
      </c>
      <c r="I527" s="4">
        <v>12</v>
      </c>
      <c r="J527" s="2" t="s">
        <v>72</v>
      </c>
      <c r="K527" s="1">
        <f>Tabelle8[[#This Row],[Menge kg Nges]]/1000</f>
        <v>1.9833899999999998</v>
      </c>
      <c r="L527" s="1">
        <f>Tabelle8[[#This Row],[Menge kg P2O5]]/1000</f>
        <v>1.7962199999999999</v>
      </c>
      <c r="M527" s="1">
        <f>Tabelle8[[#This Row],[Menge t Nges]]/Tabelle8[[#This Row],[Anzahl Lieferscheine]]</f>
        <v>0.16528249999999997</v>
      </c>
      <c r="N527" s="1">
        <f>Tabelle8[[#This Row],[Menge t P2O5]]/Tabelle8[[#This Row],[Anzahl Lieferscheine]]</f>
        <v>0.14968499999999998</v>
      </c>
    </row>
    <row r="528" spans="1:14" x14ac:dyDescent="0.2">
      <c r="A528" s="2" t="s">
        <v>34</v>
      </c>
      <c r="B528" s="2" t="s">
        <v>34</v>
      </c>
      <c r="C528" s="2" t="s">
        <v>6</v>
      </c>
      <c r="D528" s="2" t="s">
        <v>15</v>
      </c>
      <c r="E528" s="2" t="s">
        <v>20</v>
      </c>
      <c r="F528" s="2" t="s">
        <v>61</v>
      </c>
      <c r="G528" s="1">
        <v>13493.479999999992</v>
      </c>
      <c r="H528" s="1">
        <v>8890.3799999999992</v>
      </c>
      <c r="I528" s="4">
        <v>167</v>
      </c>
      <c r="J528" s="2" t="s">
        <v>72</v>
      </c>
      <c r="K528" s="1">
        <f>Tabelle8[[#This Row],[Menge kg Nges]]/1000</f>
        <v>13.493479999999993</v>
      </c>
      <c r="L528" s="1">
        <f>Tabelle8[[#This Row],[Menge kg P2O5]]/1000</f>
        <v>8.8903799999999986</v>
      </c>
      <c r="M528" s="1">
        <f>Tabelle8[[#This Row],[Menge t Nges]]/Tabelle8[[#This Row],[Anzahl Lieferscheine]]</f>
        <v>8.0799281437125711E-2</v>
      </c>
      <c r="N528" s="1">
        <f>Tabelle8[[#This Row],[Menge t P2O5]]/Tabelle8[[#This Row],[Anzahl Lieferscheine]]</f>
        <v>5.3235808383233524E-2</v>
      </c>
    </row>
    <row r="529" spans="1:14" x14ac:dyDescent="0.2">
      <c r="A529" s="2" t="s">
        <v>34</v>
      </c>
      <c r="B529" s="2" t="s">
        <v>34</v>
      </c>
      <c r="C529" s="2" t="s">
        <v>6</v>
      </c>
      <c r="D529" s="2" t="s">
        <v>15</v>
      </c>
      <c r="E529" s="2" t="s">
        <v>21</v>
      </c>
      <c r="F529" s="2" t="s">
        <v>61</v>
      </c>
      <c r="G529" s="1">
        <v>43401.929999999978</v>
      </c>
      <c r="H529" s="1">
        <v>22050.029999999992</v>
      </c>
      <c r="I529" s="4">
        <v>106</v>
      </c>
      <c r="J529" s="2" t="s">
        <v>72</v>
      </c>
      <c r="K529" s="1">
        <f>Tabelle8[[#This Row],[Menge kg Nges]]/1000</f>
        <v>43.401929999999979</v>
      </c>
      <c r="L529" s="1">
        <f>Tabelle8[[#This Row],[Menge kg P2O5]]/1000</f>
        <v>22.050029999999992</v>
      </c>
      <c r="M529" s="1">
        <f>Tabelle8[[#This Row],[Menge t Nges]]/Tabelle8[[#This Row],[Anzahl Lieferscheine]]</f>
        <v>0.40945216981132054</v>
      </c>
      <c r="N529" s="1">
        <f>Tabelle8[[#This Row],[Menge t P2O5]]/Tabelle8[[#This Row],[Anzahl Lieferscheine]]</f>
        <v>0.20801915094339615</v>
      </c>
    </row>
    <row r="530" spans="1:14" x14ac:dyDescent="0.2">
      <c r="A530" s="2" t="s">
        <v>34</v>
      </c>
      <c r="B530" s="2" t="s">
        <v>34</v>
      </c>
      <c r="C530" s="2" t="s">
        <v>6</v>
      </c>
      <c r="D530" s="2" t="s">
        <v>15</v>
      </c>
      <c r="E530" s="2" t="s">
        <v>9</v>
      </c>
      <c r="F530" s="2" t="s">
        <v>61</v>
      </c>
      <c r="G530" s="1">
        <v>44887.230000000032</v>
      </c>
      <c r="H530" s="1">
        <v>25473.549999999996</v>
      </c>
      <c r="I530" s="4">
        <v>241</v>
      </c>
      <c r="J530" s="2" t="s">
        <v>72</v>
      </c>
      <c r="K530" s="1">
        <f>Tabelle8[[#This Row],[Menge kg Nges]]/1000</f>
        <v>44.887230000000031</v>
      </c>
      <c r="L530" s="1">
        <f>Tabelle8[[#This Row],[Menge kg P2O5]]/1000</f>
        <v>25.473549999999996</v>
      </c>
      <c r="M530" s="1">
        <f>Tabelle8[[#This Row],[Menge t Nges]]/Tabelle8[[#This Row],[Anzahl Lieferscheine]]</f>
        <v>0.18625406639004163</v>
      </c>
      <c r="N530" s="1">
        <f>Tabelle8[[#This Row],[Menge t P2O5]]/Tabelle8[[#This Row],[Anzahl Lieferscheine]]</f>
        <v>0.10569937759336098</v>
      </c>
    </row>
    <row r="531" spans="1:14" x14ac:dyDescent="0.2">
      <c r="A531" s="2" t="s">
        <v>34</v>
      </c>
      <c r="B531" s="2" t="s">
        <v>34</v>
      </c>
      <c r="C531" s="2" t="s">
        <v>6</v>
      </c>
      <c r="D531" s="2" t="s">
        <v>15</v>
      </c>
      <c r="E531" s="2" t="s">
        <v>10</v>
      </c>
      <c r="F531" s="2" t="s">
        <v>61</v>
      </c>
      <c r="G531" s="1">
        <v>12968.600000000002</v>
      </c>
      <c r="H531" s="1">
        <v>5616.5899999999992</v>
      </c>
      <c r="I531" s="4">
        <v>50</v>
      </c>
      <c r="J531" s="2" t="s">
        <v>72</v>
      </c>
      <c r="K531" s="1">
        <f>Tabelle8[[#This Row],[Menge kg Nges]]/1000</f>
        <v>12.968600000000002</v>
      </c>
      <c r="L531" s="1">
        <f>Tabelle8[[#This Row],[Menge kg P2O5]]/1000</f>
        <v>5.6165899999999995</v>
      </c>
      <c r="M531" s="1">
        <f>Tabelle8[[#This Row],[Menge t Nges]]/Tabelle8[[#This Row],[Anzahl Lieferscheine]]</f>
        <v>0.25937200000000005</v>
      </c>
      <c r="N531" s="1">
        <f>Tabelle8[[#This Row],[Menge t P2O5]]/Tabelle8[[#This Row],[Anzahl Lieferscheine]]</f>
        <v>0.1123318</v>
      </c>
    </row>
    <row r="532" spans="1:14" x14ac:dyDescent="0.2">
      <c r="A532" s="2" t="s">
        <v>34</v>
      </c>
      <c r="B532" s="2" t="s">
        <v>34</v>
      </c>
      <c r="C532" s="2" t="s">
        <v>6</v>
      </c>
      <c r="D532" s="2" t="s">
        <v>15</v>
      </c>
      <c r="E532" s="2" t="s">
        <v>23</v>
      </c>
      <c r="F532" s="2" t="s">
        <v>61</v>
      </c>
      <c r="G532" s="1">
        <v>2023.3</v>
      </c>
      <c r="H532" s="1">
        <v>929.15</v>
      </c>
      <c r="I532" s="4">
        <v>13</v>
      </c>
      <c r="J532" s="2" t="s">
        <v>72</v>
      </c>
      <c r="K532" s="1">
        <f>Tabelle8[[#This Row],[Menge kg Nges]]/1000</f>
        <v>2.0232999999999999</v>
      </c>
      <c r="L532" s="1">
        <f>Tabelle8[[#This Row],[Menge kg P2O5]]/1000</f>
        <v>0.92915000000000003</v>
      </c>
      <c r="M532" s="1">
        <f>Tabelle8[[#This Row],[Menge t Nges]]/Tabelle8[[#This Row],[Anzahl Lieferscheine]]</f>
        <v>0.15563846153846153</v>
      </c>
      <c r="N532" s="1">
        <f>Tabelle8[[#This Row],[Menge t P2O5]]/Tabelle8[[#This Row],[Anzahl Lieferscheine]]</f>
        <v>7.1473076923076931E-2</v>
      </c>
    </row>
    <row r="533" spans="1:14" x14ac:dyDescent="0.2">
      <c r="A533" s="2" t="s">
        <v>34</v>
      </c>
      <c r="B533" s="2" t="s">
        <v>34</v>
      </c>
      <c r="C533" s="2" t="s">
        <v>6</v>
      </c>
      <c r="D533" s="2" t="s">
        <v>15</v>
      </c>
      <c r="E533" s="2" t="s">
        <v>12</v>
      </c>
      <c r="F533" s="2" t="s">
        <v>61</v>
      </c>
      <c r="G533" s="1">
        <v>1510.86</v>
      </c>
      <c r="H533" s="1">
        <v>994.70999999999992</v>
      </c>
      <c r="I533" s="4">
        <v>8</v>
      </c>
      <c r="J533" s="2" t="s">
        <v>72</v>
      </c>
      <c r="K533" s="1">
        <f>Tabelle8[[#This Row],[Menge kg Nges]]/1000</f>
        <v>1.5108599999999999</v>
      </c>
      <c r="L533" s="1">
        <f>Tabelle8[[#This Row],[Menge kg P2O5]]/1000</f>
        <v>0.99470999999999987</v>
      </c>
      <c r="M533" s="1">
        <f>Tabelle8[[#This Row],[Menge t Nges]]/Tabelle8[[#This Row],[Anzahl Lieferscheine]]</f>
        <v>0.18885749999999998</v>
      </c>
      <c r="N533" s="1">
        <f>Tabelle8[[#This Row],[Menge t P2O5]]/Tabelle8[[#This Row],[Anzahl Lieferscheine]]</f>
        <v>0.12433874999999998</v>
      </c>
    </row>
    <row r="534" spans="1:14" x14ac:dyDescent="0.2">
      <c r="A534" s="2" t="s">
        <v>34</v>
      </c>
      <c r="B534" s="2" t="s">
        <v>34</v>
      </c>
      <c r="C534" s="2" t="s">
        <v>6</v>
      </c>
      <c r="D534" s="2" t="s">
        <v>15</v>
      </c>
      <c r="E534" s="2" t="s">
        <v>13</v>
      </c>
      <c r="F534" s="2" t="s">
        <v>61</v>
      </c>
      <c r="G534" s="1">
        <v>8229.4900000000016</v>
      </c>
      <c r="H534" s="1">
        <v>6098.22</v>
      </c>
      <c r="I534" s="4">
        <v>31</v>
      </c>
      <c r="J534" s="2" t="s">
        <v>72</v>
      </c>
      <c r="K534" s="1">
        <f>Tabelle8[[#This Row],[Menge kg Nges]]/1000</f>
        <v>8.229490000000002</v>
      </c>
      <c r="L534" s="1">
        <f>Tabelle8[[#This Row],[Menge kg P2O5]]/1000</f>
        <v>6.0982200000000004</v>
      </c>
      <c r="M534" s="1">
        <f>Tabelle8[[#This Row],[Menge t Nges]]/Tabelle8[[#This Row],[Anzahl Lieferscheine]]</f>
        <v>0.26546741935483875</v>
      </c>
      <c r="N534" s="1">
        <f>Tabelle8[[#This Row],[Menge t P2O5]]/Tabelle8[[#This Row],[Anzahl Lieferscheine]]</f>
        <v>0.19671677419354841</v>
      </c>
    </row>
    <row r="535" spans="1:14" x14ac:dyDescent="0.2">
      <c r="A535" s="2" t="s">
        <v>34</v>
      </c>
      <c r="B535" s="2" t="s">
        <v>34</v>
      </c>
      <c r="C535" s="2" t="s">
        <v>6</v>
      </c>
      <c r="D535" s="2" t="s">
        <v>15</v>
      </c>
      <c r="E535" s="2" t="s">
        <v>31</v>
      </c>
      <c r="F535" s="2" t="s">
        <v>61</v>
      </c>
      <c r="G535" s="1">
        <v>3925.54</v>
      </c>
      <c r="H535" s="1">
        <v>1616.47</v>
      </c>
      <c r="I535" s="4">
        <v>13</v>
      </c>
      <c r="J535" s="2" t="s">
        <v>72</v>
      </c>
      <c r="K535" s="1">
        <f>Tabelle8[[#This Row],[Menge kg Nges]]/1000</f>
        <v>3.9255399999999998</v>
      </c>
      <c r="L535" s="1">
        <f>Tabelle8[[#This Row],[Menge kg P2O5]]/1000</f>
        <v>1.6164700000000001</v>
      </c>
      <c r="M535" s="1">
        <f>Tabelle8[[#This Row],[Menge t Nges]]/Tabelle8[[#This Row],[Anzahl Lieferscheine]]</f>
        <v>0.30196461538461539</v>
      </c>
      <c r="N535" s="1">
        <f>Tabelle8[[#This Row],[Menge t P2O5]]/Tabelle8[[#This Row],[Anzahl Lieferscheine]]</f>
        <v>0.12434384615384617</v>
      </c>
    </row>
    <row r="536" spans="1:14" x14ac:dyDescent="0.2">
      <c r="A536" s="2" t="s">
        <v>34</v>
      </c>
      <c r="B536" s="2" t="s">
        <v>34</v>
      </c>
      <c r="C536" s="2" t="s">
        <v>25</v>
      </c>
      <c r="D536" s="2" t="s">
        <v>25</v>
      </c>
      <c r="E536" s="2" t="s">
        <v>26</v>
      </c>
      <c r="F536" s="2" t="s">
        <v>61</v>
      </c>
      <c r="G536" s="1">
        <v>92836.01999999999</v>
      </c>
      <c r="H536" s="1">
        <v>47742.319999999985</v>
      </c>
      <c r="I536" s="4">
        <v>192</v>
      </c>
      <c r="J536" s="2" t="s">
        <v>72</v>
      </c>
      <c r="K536" s="1">
        <f>Tabelle8[[#This Row],[Menge kg Nges]]/1000</f>
        <v>92.836019999999991</v>
      </c>
      <c r="L536" s="1">
        <f>Tabelle8[[#This Row],[Menge kg P2O5]]/1000</f>
        <v>47.742319999999985</v>
      </c>
      <c r="M536" s="1">
        <f>Tabelle8[[#This Row],[Menge t Nges]]/Tabelle8[[#This Row],[Anzahl Lieferscheine]]</f>
        <v>0.48352093749999997</v>
      </c>
      <c r="N536" s="1">
        <f>Tabelle8[[#This Row],[Menge t P2O5]]/Tabelle8[[#This Row],[Anzahl Lieferscheine]]</f>
        <v>0.24865791666666659</v>
      </c>
    </row>
    <row r="537" spans="1:14" x14ac:dyDescent="0.2">
      <c r="A537" s="2" t="s">
        <v>34</v>
      </c>
      <c r="B537" s="2" t="s">
        <v>34</v>
      </c>
      <c r="C537" s="2" t="s">
        <v>63</v>
      </c>
      <c r="D537" s="2" t="s">
        <v>63</v>
      </c>
      <c r="E537" s="2" t="s">
        <v>63</v>
      </c>
      <c r="F537" s="2" t="s">
        <v>61</v>
      </c>
      <c r="G537" s="1">
        <v>15405.35</v>
      </c>
      <c r="H537" s="1">
        <v>11263.41</v>
      </c>
      <c r="I537" s="4">
        <v>50</v>
      </c>
      <c r="J537" s="2" t="s">
        <v>72</v>
      </c>
      <c r="K537" s="1">
        <f>Tabelle8[[#This Row],[Menge kg Nges]]/1000</f>
        <v>15.40535</v>
      </c>
      <c r="L537" s="1">
        <f>Tabelle8[[#This Row],[Menge kg P2O5]]/1000</f>
        <v>11.26341</v>
      </c>
      <c r="M537" s="1">
        <f>Tabelle8[[#This Row],[Menge t Nges]]/Tabelle8[[#This Row],[Anzahl Lieferscheine]]</f>
        <v>0.30810700000000002</v>
      </c>
      <c r="N537" s="1">
        <f>Tabelle8[[#This Row],[Menge t P2O5]]/Tabelle8[[#This Row],[Anzahl Lieferscheine]]</f>
        <v>0.2252682</v>
      </c>
    </row>
    <row r="538" spans="1:14" x14ac:dyDescent="0.2">
      <c r="A538" s="2" t="s">
        <v>34</v>
      </c>
      <c r="B538" s="2" t="s">
        <v>45</v>
      </c>
      <c r="C538" s="2" t="s">
        <v>6</v>
      </c>
      <c r="D538" s="2" t="s">
        <v>7</v>
      </c>
      <c r="E538" s="2" t="s">
        <v>8</v>
      </c>
      <c r="F538" s="2" t="s">
        <v>61</v>
      </c>
      <c r="G538" s="1">
        <v>1001.1</v>
      </c>
      <c r="H538" s="1">
        <v>426</v>
      </c>
      <c r="I538" s="4">
        <v>1</v>
      </c>
      <c r="J538" s="2" t="s">
        <v>72</v>
      </c>
      <c r="K538" s="1">
        <f>Tabelle8[[#This Row],[Menge kg Nges]]/1000</f>
        <v>1.0011000000000001</v>
      </c>
      <c r="L538" s="1">
        <f>Tabelle8[[#This Row],[Menge kg P2O5]]/1000</f>
        <v>0.42599999999999999</v>
      </c>
      <c r="M538" s="1">
        <f>Tabelle8[[#This Row],[Menge t Nges]]/Tabelle8[[#This Row],[Anzahl Lieferscheine]]</f>
        <v>1.0011000000000001</v>
      </c>
      <c r="N538" s="1">
        <f>Tabelle8[[#This Row],[Menge t P2O5]]/Tabelle8[[#This Row],[Anzahl Lieferscheine]]</f>
        <v>0.42599999999999999</v>
      </c>
    </row>
    <row r="539" spans="1:14" x14ac:dyDescent="0.2">
      <c r="A539" s="2" t="s">
        <v>34</v>
      </c>
      <c r="B539" s="2" t="s">
        <v>45</v>
      </c>
      <c r="C539" s="2" t="s">
        <v>6</v>
      </c>
      <c r="D539" s="2" t="s">
        <v>15</v>
      </c>
      <c r="E539" s="2" t="s">
        <v>21</v>
      </c>
      <c r="F539" s="2" t="s">
        <v>61</v>
      </c>
      <c r="G539" s="1">
        <v>691.2</v>
      </c>
      <c r="H539" s="1">
        <v>367.2</v>
      </c>
      <c r="I539" s="4">
        <v>1</v>
      </c>
      <c r="J539" s="2" t="s">
        <v>72</v>
      </c>
      <c r="K539" s="1">
        <f>Tabelle8[[#This Row],[Menge kg Nges]]/1000</f>
        <v>0.69120000000000004</v>
      </c>
      <c r="L539" s="1">
        <f>Tabelle8[[#This Row],[Menge kg P2O5]]/1000</f>
        <v>0.36719999999999997</v>
      </c>
      <c r="M539" s="1">
        <f>Tabelle8[[#This Row],[Menge t Nges]]/Tabelle8[[#This Row],[Anzahl Lieferscheine]]</f>
        <v>0.69120000000000004</v>
      </c>
      <c r="N539" s="1">
        <f>Tabelle8[[#This Row],[Menge t P2O5]]/Tabelle8[[#This Row],[Anzahl Lieferscheine]]</f>
        <v>0.36719999999999997</v>
      </c>
    </row>
    <row r="540" spans="1:14" x14ac:dyDescent="0.2">
      <c r="A540" s="2" t="s">
        <v>34</v>
      </c>
      <c r="B540" s="2" t="s">
        <v>51</v>
      </c>
      <c r="C540" s="2" t="s">
        <v>6</v>
      </c>
      <c r="D540" s="2" t="s">
        <v>7</v>
      </c>
      <c r="E540" s="2" t="s">
        <v>8</v>
      </c>
      <c r="F540" s="2" t="s">
        <v>61</v>
      </c>
      <c r="G540" s="1">
        <v>282</v>
      </c>
      <c r="H540" s="1">
        <v>123</v>
      </c>
      <c r="I540" s="4">
        <v>3</v>
      </c>
      <c r="J540" s="2" t="s">
        <v>72</v>
      </c>
      <c r="K540" s="1">
        <f>Tabelle8[[#This Row],[Menge kg Nges]]/1000</f>
        <v>0.28199999999999997</v>
      </c>
      <c r="L540" s="1">
        <f>Tabelle8[[#This Row],[Menge kg P2O5]]/1000</f>
        <v>0.123</v>
      </c>
      <c r="M540" s="1">
        <f>Tabelle8[[#This Row],[Menge t Nges]]/Tabelle8[[#This Row],[Anzahl Lieferscheine]]</f>
        <v>9.3999999999999986E-2</v>
      </c>
      <c r="N540" s="1">
        <f>Tabelle8[[#This Row],[Menge t P2O5]]/Tabelle8[[#This Row],[Anzahl Lieferscheine]]</f>
        <v>4.1000000000000002E-2</v>
      </c>
    </row>
    <row r="541" spans="1:14" x14ac:dyDescent="0.2">
      <c r="A541" s="2" t="s">
        <v>34</v>
      </c>
      <c r="B541" s="2" t="s">
        <v>51</v>
      </c>
      <c r="C541" s="2" t="s">
        <v>6</v>
      </c>
      <c r="D541" s="2" t="s">
        <v>7</v>
      </c>
      <c r="E541" s="2" t="s">
        <v>9</v>
      </c>
      <c r="F541" s="2" t="s">
        <v>61</v>
      </c>
      <c r="G541" s="1">
        <v>252.3</v>
      </c>
      <c r="H541" s="1">
        <v>104.4</v>
      </c>
      <c r="I541" s="4">
        <v>1</v>
      </c>
      <c r="J541" s="2" t="s">
        <v>72</v>
      </c>
      <c r="K541" s="1">
        <f>Tabelle8[[#This Row],[Menge kg Nges]]/1000</f>
        <v>0.25230000000000002</v>
      </c>
      <c r="L541" s="1">
        <f>Tabelle8[[#This Row],[Menge kg P2O5]]/1000</f>
        <v>0.10440000000000001</v>
      </c>
      <c r="M541" s="1">
        <f>Tabelle8[[#This Row],[Menge t Nges]]/Tabelle8[[#This Row],[Anzahl Lieferscheine]]</f>
        <v>0.25230000000000002</v>
      </c>
      <c r="N541" s="1">
        <f>Tabelle8[[#This Row],[Menge t P2O5]]/Tabelle8[[#This Row],[Anzahl Lieferscheine]]</f>
        <v>0.10440000000000001</v>
      </c>
    </row>
    <row r="542" spans="1:14" x14ac:dyDescent="0.2">
      <c r="A542" s="2" t="s">
        <v>34</v>
      </c>
      <c r="B542" s="2" t="s">
        <v>51</v>
      </c>
      <c r="C542" s="2" t="s">
        <v>6</v>
      </c>
      <c r="D542" s="2" t="s">
        <v>7</v>
      </c>
      <c r="E542" s="2" t="s">
        <v>11</v>
      </c>
      <c r="F542" s="2" t="s">
        <v>61</v>
      </c>
      <c r="G542" s="1">
        <v>330</v>
      </c>
      <c r="H542" s="1">
        <v>180</v>
      </c>
      <c r="I542" s="4">
        <v>1</v>
      </c>
      <c r="J542" s="2" t="s">
        <v>72</v>
      </c>
      <c r="K542" s="1">
        <f>Tabelle8[[#This Row],[Menge kg Nges]]/1000</f>
        <v>0.33</v>
      </c>
      <c r="L542" s="1">
        <f>Tabelle8[[#This Row],[Menge kg P2O5]]/1000</f>
        <v>0.18</v>
      </c>
      <c r="M542" s="1">
        <f>Tabelle8[[#This Row],[Menge t Nges]]/Tabelle8[[#This Row],[Anzahl Lieferscheine]]</f>
        <v>0.33</v>
      </c>
      <c r="N542" s="1">
        <f>Tabelle8[[#This Row],[Menge t P2O5]]/Tabelle8[[#This Row],[Anzahl Lieferscheine]]</f>
        <v>0.18</v>
      </c>
    </row>
    <row r="543" spans="1:14" x14ac:dyDescent="0.2">
      <c r="A543" s="2" t="s">
        <v>34</v>
      </c>
      <c r="B543" s="2" t="s">
        <v>51</v>
      </c>
      <c r="C543" s="2" t="s">
        <v>6</v>
      </c>
      <c r="D543" s="2" t="s">
        <v>7</v>
      </c>
      <c r="E543" s="2" t="s">
        <v>12</v>
      </c>
      <c r="F543" s="2" t="s">
        <v>61</v>
      </c>
      <c r="G543" s="1">
        <v>609</v>
      </c>
      <c r="H543" s="1">
        <v>290</v>
      </c>
      <c r="I543" s="4">
        <v>5</v>
      </c>
      <c r="J543" s="2" t="s">
        <v>72</v>
      </c>
      <c r="K543" s="1">
        <f>Tabelle8[[#This Row],[Menge kg Nges]]/1000</f>
        <v>0.60899999999999999</v>
      </c>
      <c r="L543" s="1">
        <f>Tabelle8[[#This Row],[Menge kg P2O5]]/1000</f>
        <v>0.28999999999999998</v>
      </c>
      <c r="M543" s="1">
        <f>Tabelle8[[#This Row],[Menge t Nges]]/Tabelle8[[#This Row],[Anzahl Lieferscheine]]</f>
        <v>0.12179999999999999</v>
      </c>
      <c r="N543" s="1">
        <f>Tabelle8[[#This Row],[Menge t P2O5]]/Tabelle8[[#This Row],[Anzahl Lieferscheine]]</f>
        <v>5.7999999999999996E-2</v>
      </c>
    </row>
    <row r="544" spans="1:14" x14ac:dyDescent="0.2">
      <c r="A544" s="2" t="s">
        <v>34</v>
      </c>
      <c r="B544" s="2" t="s">
        <v>51</v>
      </c>
      <c r="C544" s="2" t="s">
        <v>6</v>
      </c>
      <c r="D544" s="2" t="s">
        <v>7</v>
      </c>
      <c r="E544" s="2" t="s">
        <v>14</v>
      </c>
      <c r="F544" s="2" t="s">
        <v>61</v>
      </c>
      <c r="G544" s="1">
        <v>154</v>
      </c>
      <c r="H544" s="1">
        <v>52.85</v>
      </c>
      <c r="I544" s="4">
        <v>1</v>
      </c>
      <c r="J544" s="2" t="s">
        <v>72</v>
      </c>
      <c r="K544" s="1">
        <f>Tabelle8[[#This Row],[Menge kg Nges]]/1000</f>
        <v>0.154</v>
      </c>
      <c r="L544" s="1">
        <f>Tabelle8[[#This Row],[Menge kg P2O5]]/1000</f>
        <v>5.2850000000000001E-2</v>
      </c>
      <c r="M544" s="1">
        <f>Tabelle8[[#This Row],[Menge t Nges]]/Tabelle8[[#This Row],[Anzahl Lieferscheine]]</f>
        <v>0.154</v>
      </c>
      <c r="N544" s="1">
        <f>Tabelle8[[#This Row],[Menge t P2O5]]/Tabelle8[[#This Row],[Anzahl Lieferscheine]]</f>
        <v>5.2850000000000001E-2</v>
      </c>
    </row>
    <row r="545" spans="1:14" x14ac:dyDescent="0.2">
      <c r="A545" s="2" t="s">
        <v>34</v>
      </c>
      <c r="B545" s="2" t="s">
        <v>51</v>
      </c>
      <c r="C545" s="2" t="s">
        <v>25</v>
      </c>
      <c r="D545" s="2" t="s">
        <v>25</v>
      </c>
      <c r="E545" s="2" t="s">
        <v>26</v>
      </c>
      <c r="F545" s="2" t="s">
        <v>61</v>
      </c>
      <c r="G545" s="1">
        <v>94</v>
      </c>
      <c r="H545" s="1">
        <v>48.4</v>
      </c>
      <c r="I545" s="4">
        <v>1</v>
      </c>
      <c r="J545" s="2" t="s">
        <v>72</v>
      </c>
      <c r="K545" s="1">
        <f>Tabelle8[[#This Row],[Menge kg Nges]]/1000</f>
        <v>9.4E-2</v>
      </c>
      <c r="L545" s="1">
        <f>Tabelle8[[#This Row],[Menge kg P2O5]]/1000</f>
        <v>4.8399999999999999E-2</v>
      </c>
      <c r="M545" s="1">
        <f>Tabelle8[[#This Row],[Menge t Nges]]/Tabelle8[[#This Row],[Anzahl Lieferscheine]]</f>
        <v>9.4E-2</v>
      </c>
      <c r="N545" s="1">
        <f>Tabelle8[[#This Row],[Menge t P2O5]]/Tabelle8[[#This Row],[Anzahl Lieferscheine]]</f>
        <v>4.8399999999999999E-2</v>
      </c>
    </row>
    <row r="546" spans="1:14" x14ac:dyDescent="0.2">
      <c r="A546" s="2" t="s">
        <v>34</v>
      </c>
      <c r="B546" s="2" t="s">
        <v>52</v>
      </c>
      <c r="C546" s="2" t="s">
        <v>6</v>
      </c>
      <c r="D546" s="2" t="s">
        <v>7</v>
      </c>
      <c r="E546" s="2" t="s">
        <v>8</v>
      </c>
      <c r="F546" s="2" t="s">
        <v>61</v>
      </c>
      <c r="G546" s="1">
        <v>242.4</v>
      </c>
      <c r="H546" s="1">
        <v>78</v>
      </c>
      <c r="I546" s="4">
        <v>1</v>
      </c>
      <c r="J546" s="2" t="s">
        <v>72</v>
      </c>
      <c r="K546" s="1">
        <f>Tabelle8[[#This Row],[Menge kg Nges]]/1000</f>
        <v>0.2424</v>
      </c>
      <c r="L546" s="1">
        <f>Tabelle8[[#This Row],[Menge kg P2O5]]/1000</f>
        <v>7.8E-2</v>
      </c>
      <c r="M546" s="1">
        <f>Tabelle8[[#This Row],[Menge t Nges]]/Tabelle8[[#This Row],[Anzahl Lieferscheine]]</f>
        <v>0.2424</v>
      </c>
      <c r="N546" s="1">
        <f>Tabelle8[[#This Row],[Menge t P2O5]]/Tabelle8[[#This Row],[Anzahl Lieferscheine]]</f>
        <v>7.8E-2</v>
      </c>
    </row>
    <row r="547" spans="1:14" x14ac:dyDescent="0.2">
      <c r="A547" s="2" t="s">
        <v>34</v>
      </c>
      <c r="B547" s="2" t="s">
        <v>52</v>
      </c>
      <c r="C547" s="2" t="s">
        <v>6</v>
      </c>
      <c r="D547" s="2" t="s">
        <v>7</v>
      </c>
      <c r="E547" s="2" t="s">
        <v>12</v>
      </c>
      <c r="F547" s="2" t="s">
        <v>61</v>
      </c>
      <c r="G547" s="1">
        <v>122</v>
      </c>
      <c r="H547" s="1">
        <v>58</v>
      </c>
      <c r="I547" s="4">
        <v>1</v>
      </c>
      <c r="J547" s="2" t="s">
        <v>72</v>
      </c>
      <c r="K547" s="1">
        <f>Tabelle8[[#This Row],[Menge kg Nges]]/1000</f>
        <v>0.122</v>
      </c>
      <c r="L547" s="1">
        <f>Tabelle8[[#This Row],[Menge kg P2O5]]/1000</f>
        <v>5.8000000000000003E-2</v>
      </c>
      <c r="M547" s="1">
        <f>Tabelle8[[#This Row],[Menge t Nges]]/Tabelle8[[#This Row],[Anzahl Lieferscheine]]</f>
        <v>0.122</v>
      </c>
      <c r="N547" s="1">
        <f>Tabelle8[[#This Row],[Menge t P2O5]]/Tabelle8[[#This Row],[Anzahl Lieferscheine]]</f>
        <v>5.8000000000000003E-2</v>
      </c>
    </row>
    <row r="548" spans="1:14" x14ac:dyDescent="0.2">
      <c r="A548" s="2" t="s">
        <v>34</v>
      </c>
      <c r="B548" s="2" t="s">
        <v>37</v>
      </c>
      <c r="C548" s="2" t="s">
        <v>6</v>
      </c>
      <c r="D548" s="2" t="s">
        <v>7</v>
      </c>
      <c r="E548" s="2" t="s">
        <v>11</v>
      </c>
      <c r="F548" s="2" t="s">
        <v>61</v>
      </c>
      <c r="G548" s="1">
        <v>358.8</v>
      </c>
      <c r="H548" s="1">
        <v>150</v>
      </c>
      <c r="I548" s="4">
        <v>1</v>
      </c>
      <c r="J548" s="2" t="s">
        <v>72</v>
      </c>
      <c r="K548" s="1">
        <f>Tabelle8[[#This Row],[Menge kg Nges]]/1000</f>
        <v>0.35880000000000001</v>
      </c>
      <c r="L548" s="1">
        <f>Tabelle8[[#This Row],[Menge kg P2O5]]/1000</f>
        <v>0.15</v>
      </c>
      <c r="M548" s="1">
        <f>Tabelle8[[#This Row],[Menge t Nges]]/Tabelle8[[#This Row],[Anzahl Lieferscheine]]</f>
        <v>0.35880000000000001</v>
      </c>
      <c r="N548" s="1">
        <f>Tabelle8[[#This Row],[Menge t P2O5]]/Tabelle8[[#This Row],[Anzahl Lieferscheine]]</f>
        <v>0.15</v>
      </c>
    </row>
    <row r="549" spans="1:14" x14ac:dyDescent="0.2">
      <c r="A549" s="2" t="s">
        <v>34</v>
      </c>
      <c r="B549" s="2" t="s">
        <v>37</v>
      </c>
      <c r="C549" s="2" t="s">
        <v>6</v>
      </c>
      <c r="D549" s="2" t="s">
        <v>7</v>
      </c>
      <c r="E549" s="2" t="s">
        <v>13</v>
      </c>
      <c r="F549" s="2" t="s">
        <v>61</v>
      </c>
      <c r="G549" s="1">
        <v>198</v>
      </c>
      <c r="H549" s="1">
        <v>104</v>
      </c>
      <c r="I549" s="4">
        <v>1</v>
      </c>
      <c r="J549" s="2" t="s">
        <v>72</v>
      </c>
      <c r="K549" s="1">
        <f>Tabelle8[[#This Row],[Menge kg Nges]]/1000</f>
        <v>0.19800000000000001</v>
      </c>
      <c r="L549" s="1">
        <f>Tabelle8[[#This Row],[Menge kg P2O5]]/1000</f>
        <v>0.104</v>
      </c>
      <c r="M549" s="1">
        <f>Tabelle8[[#This Row],[Menge t Nges]]/Tabelle8[[#This Row],[Anzahl Lieferscheine]]</f>
        <v>0.19800000000000001</v>
      </c>
      <c r="N549" s="1">
        <f>Tabelle8[[#This Row],[Menge t P2O5]]/Tabelle8[[#This Row],[Anzahl Lieferscheine]]</f>
        <v>0.104</v>
      </c>
    </row>
    <row r="550" spans="1:14" x14ac:dyDescent="0.2">
      <c r="A550" s="2" t="s">
        <v>34</v>
      </c>
      <c r="B550" s="2" t="s">
        <v>38</v>
      </c>
      <c r="C550" s="2" t="s">
        <v>6</v>
      </c>
      <c r="D550" s="2" t="s">
        <v>15</v>
      </c>
      <c r="E550" s="2" t="s">
        <v>21</v>
      </c>
      <c r="F550" s="2" t="s">
        <v>61</v>
      </c>
      <c r="G550" s="1">
        <v>520</v>
      </c>
      <c r="H550" s="1">
        <v>240</v>
      </c>
      <c r="I550" s="4">
        <v>1</v>
      </c>
      <c r="J550" s="2" t="s">
        <v>72</v>
      </c>
      <c r="K550" s="1">
        <f>Tabelle8[[#This Row],[Menge kg Nges]]/1000</f>
        <v>0.52</v>
      </c>
      <c r="L550" s="1">
        <f>Tabelle8[[#This Row],[Menge kg P2O5]]/1000</f>
        <v>0.24</v>
      </c>
      <c r="M550" s="1">
        <f>Tabelle8[[#This Row],[Menge t Nges]]/Tabelle8[[#This Row],[Anzahl Lieferscheine]]</f>
        <v>0.52</v>
      </c>
      <c r="N550" s="1">
        <f>Tabelle8[[#This Row],[Menge t P2O5]]/Tabelle8[[#This Row],[Anzahl Lieferscheine]]</f>
        <v>0.24</v>
      </c>
    </row>
    <row r="551" spans="1:14" x14ac:dyDescent="0.2">
      <c r="A551" s="2" t="s">
        <v>34</v>
      </c>
      <c r="B551" s="2" t="s">
        <v>39</v>
      </c>
      <c r="C551" s="2" t="s">
        <v>6</v>
      </c>
      <c r="D551" s="2" t="s">
        <v>7</v>
      </c>
      <c r="E551" s="2" t="s">
        <v>9</v>
      </c>
      <c r="F551" s="2" t="s">
        <v>61</v>
      </c>
      <c r="G551" s="1">
        <v>565.5</v>
      </c>
      <c r="H551" s="1">
        <v>234</v>
      </c>
      <c r="I551" s="4">
        <v>2</v>
      </c>
      <c r="J551" s="2" t="s">
        <v>72</v>
      </c>
      <c r="K551" s="1">
        <f>Tabelle8[[#This Row],[Menge kg Nges]]/1000</f>
        <v>0.5655</v>
      </c>
      <c r="L551" s="1">
        <f>Tabelle8[[#This Row],[Menge kg P2O5]]/1000</f>
        <v>0.23400000000000001</v>
      </c>
      <c r="M551" s="1">
        <f>Tabelle8[[#This Row],[Menge t Nges]]/Tabelle8[[#This Row],[Anzahl Lieferscheine]]</f>
        <v>0.28275</v>
      </c>
      <c r="N551" s="1">
        <f>Tabelle8[[#This Row],[Menge t P2O5]]/Tabelle8[[#This Row],[Anzahl Lieferscheine]]</f>
        <v>0.11700000000000001</v>
      </c>
    </row>
    <row r="552" spans="1:14" x14ac:dyDescent="0.2">
      <c r="A552" s="2" t="s">
        <v>34</v>
      </c>
      <c r="B552" s="2" t="s">
        <v>39</v>
      </c>
      <c r="C552" s="2" t="s">
        <v>6</v>
      </c>
      <c r="D552" s="2" t="s">
        <v>7</v>
      </c>
      <c r="E552" s="2" t="s">
        <v>11</v>
      </c>
      <c r="F552" s="2" t="s">
        <v>61</v>
      </c>
      <c r="G552" s="1">
        <v>2836.7</v>
      </c>
      <c r="H552" s="1">
        <v>1136.5</v>
      </c>
      <c r="I552" s="4">
        <v>7</v>
      </c>
      <c r="J552" s="2" t="s">
        <v>72</v>
      </c>
      <c r="K552" s="1">
        <f>Tabelle8[[#This Row],[Menge kg Nges]]/1000</f>
        <v>2.8367</v>
      </c>
      <c r="L552" s="1">
        <f>Tabelle8[[#This Row],[Menge kg P2O5]]/1000</f>
        <v>1.1365000000000001</v>
      </c>
      <c r="M552" s="1">
        <f>Tabelle8[[#This Row],[Menge t Nges]]/Tabelle8[[#This Row],[Anzahl Lieferscheine]]</f>
        <v>0.40524285714285713</v>
      </c>
      <c r="N552" s="1">
        <f>Tabelle8[[#This Row],[Menge t P2O5]]/Tabelle8[[#This Row],[Anzahl Lieferscheine]]</f>
        <v>0.16235714285714287</v>
      </c>
    </row>
    <row r="553" spans="1:14" x14ac:dyDescent="0.2">
      <c r="A553" s="2" t="s">
        <v>34</v>
      </c>
      <c r="B553" s="2" t="s">
        <v>39</v>
      </c>
      <c r="C553" s="2" t="s">
        <v>6</v>
      </c>
      <c r="D553" s="2" t="s">
        <v>7</v>
      </c>
      <c r="E553" s="2" t="s">
        <v>12</v>
      </c>
      <c r="F553" s="2" t="s">
        <v>61</v>
      </c>
      <c r="G553" s="1">
        <v>1472.2600000000002</v>
      </c>
      <c r="H553" s="1">
        <v>536.66</v>
      </c>
      <c r="I553" s="4">
        <v>6</v>
      </c>
      <c r="J553" s="2" t="s">
        <v>72</v>
      </c>
      <c r="K553" s="1">
        <f>Tabelle8[[#This Row],[Menge kg Nges]]/1000</f>
        <v>1.4722600000000001</v>
      </c>
      <c r="L553" s="1">
        <f>Tabelle8[[#This Row],[Menge kg P2O5]]/1000</f>
        <v>0.53665999999999991</v>
      </c>
      <c r="M553" s="1">
        <f>Tabelle8[[#This Row],[Menge t Nges]]/Tabelle8[[#This Row],[Anzahl Lieferscheine]]</f>
        <v>0.24537666666666669</v>
      </c>
      <c r="N553" s="1">
        <f>Tabelle8[[#This Row],[Menge t P2O5]]/Tabelle8[[#This Row],[Anzahl Lieferscheine]]</f>
        <v>8.9443333333333319E-2</v>
      </c>
    </row>
    <row r="554" spans="1:14" x14ac:dyDescent="0.2">
      <c r="A554" s="2" t="s">
        <v>34</v>
      </c>
      <c r="B554" s="2" t="s">
        <v>39</v>
      </c>
      <c r="C554" s="2" t="s">
        <v>6</v>
      </c>
      <c r="D554" s="2" t="s">
        <v>7</v>
      </c>
      <c r="E554" s="2" t="s">
        <v>13</v>
      </c>
      <c r="F554" s="2" t="s">
        <v>61</v>
      </c>
      <c r="G554" s="1">
        <v>1089.4000000000001</v>
      </c>
      <c r="H554" s="1">
        <v>664.1</v>
      </c>
      <c r="I554" s="4">
        <v>4</v>
      </c>
      <c r="J554" s="2" t="s">
        <v>72</v>
      </c>
      <c r="K554" s="1">
        <f>Tabelle8[[#This Row],[Menge kg Nges]]/1000</f>
        <v>1.0894000000000001</v>
      </c>
      <c r="L554" s="1">
        <f>Tabelle8[[#This Row],[Menge kg P2O5]]/1000</f>
        <v>0.66410000000000002</v>
      </c>
      <c r="M554" s="1">
        <f>Tabelle8[[#This Row],[Menge t Nges]]/Tabelle8[[#This Row],[Anzahl Lieferscheine]]</f>
        <v>0.27235000000000004</v>
      </c>
      <c r="N554" s="1">
        <f>Tabelle8[[#This Row],[Menge t P2O5]]/Tabelle8[[#This Row],[Anzahl Lieferscheine]]</f>
        <v>0.16602500000000001</v>
      </c>
    </row>
    <row r="555" spans="1:14" x14ac:dyDescent="0.2">
      <c r="A555" s="2" t="s">
        <v>34</v>
      </c>
      <c r="B555" s="2" t="s">
        <v>39</v>
      </c>
      <c r="C555" s="2" t="s">
        <v>6</v>
      </c>
      <c r="D555" s="2" t="s">
        <v>7</v>
      </c>
      <c r="E555" s="2" t="s">
        <v>14</v>
      </c>
      <c r="F555" s="2" t="s">
        <v>61</v>
      </c>
      <c r="G555" s="1">
        <v>399</v>
      </c>
      <c r="H555" s="1">
        <v>175</v>
      </c>
      <c r="I555" s="4">
        <v>2</v>
      </c>
      <c r="J555" s="2" t="s">
        <v>72</v>
      </c>
      <c r="K555" s="1">
        <f>Tabelle8[[#This Row],[Menge kg Nges]]/1000</f>
        <v>0.39900000000000002</v>
      </c>
      <c r="L555" s="1">
        <f>Tabelle8[[#This Row],[Menge kg P2O5]]/1000</f>
        <v>0.17499999999999999</v>
      </c>
      <c r="M555" s="1">
        <f>Tabelle8[[#This Row],[Menge t Nges]]/Tabelle8[[#This Row],[Anzahl Lieferscheine]]</f>
        <v>0.19950000000000001</v>
      </c>
      <c r="N555" s="1">
        <f>Tabelle8[[#This Row],[Menge t P2O5]]/Tabelle8[[#This Row],[Anzahl Lieferscheine]]</f>
        <v>8.7499999999999994E-2</v>
      </c>
    </row>
    <row r="556" spans="1:14" x14ac:dyDescent="0.2">
      <c r="A556" s="2" t="s">
        <v>34</v>
      </c>
      <c r="B556" s="2" t="s">
        <v>39</v>
      </c>
      <c r="C556" s="2" t="s">
        <v>6</v>
      </c>
      <c r="D556" s="2" t="s">
        <v>15</v>
      </c>
      <c r="E556" s="2" t="s">
        <v>18</v>
      </c>
      <c r="F556" s="2" t="s">
        <v>61</v>
      </c>
      <c r="G556" s="1">
        <v>806.4</v>
      </c>
      <c r="H556" s="1">
        <v>652.79999999999995</v>
      </c>
      <c r="I556" s="4">
        <v>1</v>
      </c>
      <c r="J556" s="2" t="s">
        <v>72</v>
      </c>
      <c r="K556" s="1">
        <f>Tabelle8[[#This Row],[Menge kg Nges]]/1000</f>
        <v>0.80640000000000001</v>
      </c>
      <c r="L556" s="1">
        <f>Tabelle8[[#This Row],[Menge kg P2O5]]/1000</f>
        <v>0.65279999999999994</v>
      </c>
      <c r="M556" s="1">
        <f>Tabelle8[[#This Row],[Menge t Nges]]/Tabelle8[[#This Row],[Anzahl Lieferscheine]]</f>
        <v>0.80640000000000001</v>
      </c>
      <c r="N556" s="1">
        <f>Tabelle8[[#This Row],[Menge t P2O5]]/Tabelle8[[#This Row],[Anzahl Lieferscheine]]</f>
        <v>0.65279999999999994</v>
      </c>
    </row>
    <row r="557" spans="1:14" x14ac:dyDescent="0.2">
      <c r="A557" s="2" t="s">
        <v>34</v>
      </c>
      <c r="B557" s="2" t="s">
        <v>39</v>
      </c>
      <c r="C557" s="2" t="s">
        <v>6</v>
      </c>
      <c r="D557" s="2" t="s">
        <v>15</v>
      </c>
      <c r="E557" s="2" t="s">
        <v>21</v>
      </c>
      <c r="F557" s="2" t="s">
        <v>61</v>
      </c>
      <c r="G557" s="1">
        <v>256.5</v>
      </c>
      <c r="H557" s="1">
        <v>160.5</v>
      </c>
      <c r="I557" s="4">
        <v>1</v>
      </c>
      <c r="J557" s="2" t="s">
        <v>72</v>
      </c>
      <c r="K557" s="1">
        <f>Tabelle8[[#This Row],[Menge kg Nges]]/1000</f>
        <v>0.25650000000000001</v>
      </c>
      <c r="L557" s="1">
        <f>Tabelle8[[#This Row],[Menge kg P2O5]]/1000</f>
        <v>0.1605</v>
      </c>
      <c r="M557" s="1">
        <f>Tabelle8[[#This Row],[Menge t Nges]]/Tabelle8[[#This Row],[Anzahl Lieferscheine]]</f>
        <v>0.25650000000000001</v>
      </c>
      <c r="N557" s="1">
        <f>Tabelle8[[#This Row],[Menge t P2O5]]/Tabelle8[[#This Row],[Anzahl Lieferscheine]]</f>
        <v>0.1605</v>
      </c>
    </row>
    <row r="558" spans="1:14" x14ac:dyDescent="0.2">
      <c r="A558" s="2" t="s">
        <v>34</v>
      </c>
      <c r="B558" s="2" t="s">
        <v>39</v>
      </c>
      <c r="C558" s="2" t="s">
        <v>6</v>
      </c>
      <c r="D558" s="2" t="s">
        <v>15</v>
      </c>
      <c r="E558" s="2" t="s">
        <v>9</v>
      </c>
      <c r="F558" s="2" t="s">
        <v>61</v>
      </c>
      <c r="G558" s="1">
        <v>84.5</v>
      </c>
      <c r="H558" s="1">
        <v>56.25</v>
      </c>
      <c r="I558" s="4">
        <v>1</v>
      </c>
      <c r="J558" s="2" t="s">
        <v>72</v>
      </c>
      <c r="K558" s="1">
        <f>Tabelle8[[#This Row],[Menge kg Nges]]/1000</f>
        <v>8.4500000000000006E-2</v>
      </c>
      <c r="L558" s="1">
        <f>Tabelle8[[#This Row],[Menge kg P2O5]]/1000</f>
        <v>5.6250000000000001E-2</v>
      </c>
      <c r="M558" s="1">
        <f>Tabelle8[[#This Row],[Menge t Nges]]/Tabelle8[[#This Row],[Anzahl Lieferscheine]]</f>
        <v>8.4500000000000006E-2</v>
      </c>
      <c r="N558" s="1">
        <f>Tabelle8[[#This Row],[Menge t P2O5]]/Tabelle8[[#This Row],[Anzahl Lieferscheine]]</f>
        <v>5.6250000000000001E-2</v>
      </c>
    </row>
    <row r="559" spans="1:14" x14ac:dyDescent="0.2">
      <c r="A559" s="2" t="s">
        <v>34</v>
      </c>
      <c r="B559" s="2" t="s">
        <v>39</v>
      </c>
      <c r="C559" s="2" t="s">
        <v>63</v>
      </c>
      <c r="D559" s="2" t="s">
        <v>63</v>
      </c>
      <c r="E559" s="2" t="s">
        <v>63</v>
      </c>
      <c r="F559" s="2" t="s">
        <v>61</v>
      </c>
      <c r="G559" s="1">
        <v>238.29</v>
      </c>
      <c r="H559" s="1">
        <v>186.29</v>
      </c>
      <c r="I559" s="4">
        <v>1</v>
      </c>
      <c r="J559" s="2" t="s">
        <v>72</v>
      </c>
      <c r="K559" s="1">
        <f>Tabelle8[[#This Row],[Menge kg Nges]]/1000</f>
        <v>0.23829</v>
      </c>
      <c r="L559" s="1">
        <f>Tabelle8[[#This Row],[Menge kg P2O5]]/1000</f>
        <v>0.18628999999999998</v>
      </c>
      <c r="M559" s="1">
        <f>Tabelle8[[#This Row],[Menge t Nges]]/Tabelle8[[#This Row],[Anzahl Lieferscheine]]</f>
        <v>0.23829</v>
      </c>
      <c r="N559" s="1">
        <f>Tabelle8[[#This Row],[Menge t P2O5]]/Tabelle8[[#This Row],[Anzahl Lieferscheine]]</f>
        <v>0.18628999999999998</v>
      </c>
    </row>
    <row r="560" spans="1:14" x14ac:dyDescent="0.2">
      <c r="A560" s="2" t="s">
        <v>34</v>
      </c>
      <c r="B560" s="2" t="s">
        <v>40</v>
      </c>
      <c r="C560" s="2" t="s">
        <v>6</v>
      </c>
      <c r="D560" s="2" t="s">
        <v>7</v>
      </c>
      <c r="E560" s="2" t="s">
        <v>13</v>
      </c>
      <c r="F560" s="2" t="s">
        <v>61</v>
      </c>
      <c r="G560" s="1">
        <v>4171.5</v>
      </c>
      <c r="H560" s="1">
        <v>2142.4</v>
      </c>
      <c r="I560" s="4">
        <v>7</v>
      </c>
      <c r="J560" s="2" t="s">
        <v>72</v>
      </c>
      <c r="K560" s="1">
        <f>Tabelle8[[#This Row],[Menge kg Nges]]/1000</f>
        <v>4.1715</v>
      </c>
      <c r="L560" s="1">
        <f>Tabelle8[[#This Row],[Menge kg P2O5]]/1000</f>
        <v>2.1424000000000003</v>
      </c>
      <c r="M560" s="1">
        <f>Tabelle8[[#This Row],[Menge t Nges]]/Tabelle8[[#This Row],[Anzahl Lieferscheine]]</f>
        <v>0.59592857142857147</v>
      </c>
      <c r="N560" s="1">
        <f>Tabelle8[[#This Row],[Menge t P2O5]]/Tabelle8[[#This Row],[Anzahl Lieferscheine]]</f>
        <v>0.30605714285714292</v>
      </c>
    </row>
    <row r="561" spans="1:14" x14ac:dyDescent="0.2">
      <c r="A561" s="2" t="s">
        <v>34</v>
      </c>
      <c r="B561" s="2" t="s">
        <v>55</v>
      </c>
      <c r="C561" s="2" t="s">
        <v>6</v>
      </c>
      <c r="D561" s="2" t="s">
        <v>7</v>
      </c>
      <c r="E561" s="2" t="s">
        <v>8</v>
      </c>
      <c r="F561" s="2" t="s">
        <v>61</v>
      </c>
      <c r="G561" s="1">
        <v>86.8</v>
      </c>
      <c r="H561" s="1">
        <v>47.6</v>
      </c>
      <c r="I561" s="4">
        <v>1</v>
      </c>
      <c r="J561" s="2" t="s">
        <v>72</v>
      </c>
      <c r="K561" s="1">
        <f>Tabelle8[[#This Row],[Menge kg Nges]]/1000</f>
        <v>8.6800000000000002E-2</v>
      </c>
      <c r="L561" s="1">
        <f>Tabelle8[[#This Row],[Menge kg P2O5]]/1000</f>
        <v>4.7600000000000003E-2</v>
      </c>
      <c r="M561" s="1">
        <f>Tabelle8[[#This Row],[Menge t Nges]]/Tabelle8[[#This Row],[Anzahl Lieferscheine]]</f>
        <v>8.6800000000000002E-2</v>
      </c>
      <c r="N561" s="1">
        <f>Tabelle8[[#This Row],[Menge t P2O5]]/Tabelle8[[#This Row],[Anzahl Lieferscheine]]</f>
        <v>4.7600000000000003E-2</v>
      </c>
    </row>
    <row r="562" spans="1:14" x14ac:dyDescent="0.2">
      <c r="A562" s="2" t="s">
        <v>34</v>
      </c>
      <c r="B562" s="2" t="s">
        <v>28</v>
      </c>
      <c r="C562" s="2" t="s">
        <v>6</v>
      </c>
      <c r="D562" s="2" t="s">
        <v>7</v>
      </c>
      <c r="E562" s="2" t="s">
        <v>14</v>
      </c>
      <c r="F562" s="2" t="s">
        <v>61</v>
      </c>
      <c r="G562" s="1">
        <v>2812.1899999999996</v>
      </c>
      <c r="H562" s="1">
        <v>1293.1400000000001</v>
      </c>
      <c r="I562" s="4">
        <v>8</v>
      </c>
      <c r="J562" s="2" t="s">
        <v>72</v>
      </c>
      <c r="K562" s="1">
        <f>Tabelle8[[#This Row],[Menge kg Nges]]/1000</f>
        <v>2.8121899999999997</v>
      </c>
      <c r="L562" s="1">
        <f>Tabelle8[[#This Row],[Menge kg P2O5]]/1000</f>
        <v>1.2931400000000002</v>
      </c>
      <c r="M562" s="1">
        <f>Tabelle8[[#This Row],[Menge t Nges]]/Tabelle8[[#This Row],[Anzahl Lieferscheine]]</f>
        <v>0.35152374999999997</v>
      </c>
      <c r="N562" s="1">
        <f>Tabelle8[[#This Row],[Menge t P2O5]]/Tabelle8[[#This Row],[Anzahl Lieferscheine]]</f>
        <v>0.16164250000000002</v>
      </c>
    </row>
    <row r="563" spans="1:14" x14ac:dyDescent="0.2">
      <c r="A563" s="2" t="s">
        <v>34</v>
      </c>
      <c r="B563" s="2" t="s">
        <v>28</v>
      </c>
      <c r="C563" s="2" t="s">
        <v>6</v>
      </c>
      <c r="D563" s="2" t="s">
        <v>15</v>
      </c>
      <c r="E563" s="2" t="s">
        <v>18</v>
      </c>
      <c r="F563" s="2" t="s">
        <v>61</v>
      </c>
      <c r="G563" s="1">
        <v>3136.56</v>
      </c>
      <c r="H563" s="1">
        <v>2318.4</v>
      </c>
      <c r="I563" s="4">
        <v>4</v>
      </c>
      <c r="J563" s="2" t="s">
        <v>72</v>
      </c>
      <c r="K563" s="1">
        <f>Tabelle8[[#This Row],[Menge kg Nges]]/1000</f>
        <v>3.1365599999999998</v>
      </c>
      <c r="L563" s="1">
        <f>Tabelle8[[#This Row],[Menge kg P2O5]]/1000</f>
        <v>2.3184</v>
      </c>
      <c r="M563" s="1">
        <f>Tabelle8[[#This Row],[Menge t Nges]]/Tabelle8[[#This Row],[Anzahl Lieferscheine]]</f>
        <v>0.78413999999999995</v>
      </c>
      <c r="N563" s="1">
        <f>Tabelle8[[#This Row],[Menge t P2O5]]/Tabelle8[[#This Row],[Anzahl Lieferscheine]]</f>
        <v>0.5796</v>
      </c>
    </row>
    <row r="564" spans="1:14" x14ac:dyDescent="0.2">
      <c r="A564" s="2" t="s">
        <v>34</v>
      </c>
      <c r="B564" s="2" t="s">
        <v>28</v>
      </c>
      <c r="C564" s="2" t="s">
        <v>6</v>
      </c>
      <c r="D564" s="2" t="s">
        <v>15</v>
      </c>
      <c r="E564" s="2" t="s">
        <v>21</v>
      </c>
      <c r="F564" s="2" t="s">
        <v>61</v>
      </c>
      <c r="G564" s="1">
        <v>3359.92</v>
      </c>
      <c r="H564" s="1">
        <v>1829.88</v>
      </c>
      <c r="I564" s="4">
        <v>4</v>
      </c>
      <c r="J564" s="2" t="s">
        <v>72</v>
      </c>
      <c r="K564" s="1">
        <f>Tabelle8[[#This Row],[Menge kg Nges]]/1000</f>
        <v>3.3599200000000002</v>
      </c>
      <c r="L564" s="1">
        <f>Tabelle8[[#This Row],[Menge kg P2O5]]/1000</f>
        <v>1.8298800000000002</v>
      </c>
      <c r="M564" s="1">
        <f>Tabelle8[[#This Row],[Menge t Nges]]/Tabelle8[[#This Row],[Anzahl Lieferscheine]]</f>
        <v>0.83998000000000006</v>
      </c>
      <c r="N564" s="1">
        <f>Tabelle8[[#This Row],[Menge t P2O5]]/Tabelle8[[#This Row],[Anzahl Lieferscheine]]</f>
        <v>0.45747000000000004</v>
      </c>
    </row>
    <row r="565" spans="1:14" x14ac:dyDescent="0.2">
      <c r="A565" s="2" t="s">
        <v>34</v>
      </c>
      <c r="B565" s="2" t="s">
        <v>28</v>
      </c>
      <c r="C565" s="2" t="s">
        <v>6</v>
      </c>
      <c r="D565" s="2" t="s">
        <v>15</v>
      </c>
      <c r="E565" s="2" t="s">
        <v>10</v>
      </c>
      <c r="F565" s="2" t="s">
        <v>61</v>
      </c>
      <c r="G565" s="1">
        <v>185.6</v>
      </c>
      <c r="H565" s="1">
        <v>107.84</v>
      </c>
      <c r="I565" s="4">
        <v>1</v>
      </c>
      <c r="J565" s="2" t="s">
        <v>72</v>
      </c>
      <c r="K565" s="1">
        <f>Tabelle8[[#This Row],[Menge kg Nges]]/1000</f>
        <v>0.18559999999999999</v>
      </c>
      <c r="L565" s="1">
        <f>Tabelle8[[#This Row],[Menge kg P2O5]]/1000</f>
        <v>0.10784000000000001</v>
      </c>
      <c r="M565" s="1">
        <f>Tabelle8[[#This Row],[Menge t Nges]]/Tabelle8[[#This Row],[Anzahl Lieferscheine]]</f>
        <v>0.18559999999999999</v>
      </c>
      <c r="N565" s="1">
        <f>Tabelle8[[#This Row],[Menge t P2O5]]/Tabelle8[[#This Row],[Anzahl Lieferscheine]]</f>
        <v>0.10784000000000001</v>
      </c>
    </row>
    <row r="566" spans="1:14" x14ac:dyDescent="0.2">
      <c r="A566" s="2" t="s">
        <v>34</v>
      </c>
      <c r="B566" s="2" t="s">
        <v>28</v>
      </c>
      <c r="C566" s="2" t="s">
        <v>6</v>
      </c>
      <c r="D566" s="2" t="s">
        <v>15</v>
      </c>
      <c r="E566" s="2" t="s">
        <v>13</v>
      </c>
      <c r="F566" s="2" t="s">
        <v>61</v>
      </c>
      <c r="G566" s="1">
        <v>327.60000000000002</v>
      </c>
      <c r="H566" s="1">
        <v>174</v>
      </c>
      <c r="I566" s="4">
        <v>1</v>
      </c>
      <c r="J566" s="2" t="s">
        <v>72</v>
      </c>
      <c r="K566" s="1">
        <f>Tabelle8[[#This Row],[Menge kg Nges]]/1000</f>
        <v>0.3276</v>
      </c>
      <c r="L566" s="1">
        <f>Tabelle8[[#This Row],[Menge kg P2O5]]/1000</f>
        <v>0.17399999999999999</v>
      </c>
      <c r="M566" s="1">
        <f>Tabelle8[[#This Row],[Menge t Nges]]/Tabelle8[[#This Row],[Anzahl Lieferscheine]]</f>
        <v>0.3276</v>
      </c>
      <c r="N566" s="1">
        <f>Tabelle8[[#This Row],[Menge t P2O5]]/Tabelle8[[#This Row],[Anzahl Lieferscheine]]</f>
        <v>0.17399999999999999</v>
      </c>
    </row>
    <row r="567" spans="1:14" x14ac:dyDescent="0.2">
      <c r="A567" s="2" t="s">
        <v>34</v>
      </c>
      <c r="B567" s="2" t="s">
        <v>28</v>
      </c>
      <c r="C567" s="2" t="s">
        <v>25</v>
      </c>
      <c r="D567" s="2" t="s">
        <v>25</v>
      </c>
      <c r="E567" s="2" t="s">
        <v>26</v>
      </c>
      <c r="F567" s="2" t="s">
        <v>61</v>
      </c>
      <c r="G567" s="1">
        <v>337.05</v>
      </c>
      <c r="H567" s="1">
        <v>171</v>
      </c>
      <c r="I567" s="4">
        <v>2</v>
      </c>
      <c r="J567" s="2" t="s">
        <v>72</v>
      </c>
      <c r="K567" s="1">
        <f>Tabelle8[[#This Row],[Menge kg Nges]]/1000</f>
        <v>0.33705000000000002</v>
      </c>
      <c r="L567" s="1">
        <f>Tabelle8[[#This Row],[Menge kg P2O5]]/1000</f>
        <v>0.17100000000000001</v>
      </c>
      <c r="M567" s="1">
        <f>Tabelle8[[#This Row],[Menge t Nges]]/Tabelle8[[#This Row],[Anzahl Lieferscheine]]</f>
        <v>0.16852500000000001</v>
      </c>
      <c r="N567" s="1">
        <f>Tabelle8[[#This Row],[Menge t P2O5]]/Tabelle8[[#This Row],[Anzahl Lieferscheine]]</f>
        <v>8.5500000000000007E-2</v>
      </c>
    </row>
    <row r="568" spans="1:14" x14ac:dyDescent="0.2">
      <c r="A568" s="2" t="s">
        <v>34</v>
      </c>
      <c r="B568" s="2" t="s">
        <v>41</v>
      </c>
      <c r="C568" s="2" t="s">
        <v>6</v>
      </c>
      <c r="D568" s="2" t="s">
        <v>7</v>
      </c>
      <c r="E568" s="2" t="s">
        <v>9</v>
      </c>
      <c r="F568" s="2" t="s">
        <v>61</v>
      </c>
      <c r="G568" s="1">
        <v>6339.5400000000009</v>
      </c>
      <c r="H568" s="1">
        <v>2780.43</v>
      </c>
      <c r="I568" s="4">
        <v>23</v>
      </c>
      <c r="J568" s="2" t="s">
        <v>72</v>
      </c>
      <c r="K568" s="1">
        <f>Tabelle8[[#This Row],[Menge kg Nges]]/1000</f>
        <v>6.3395400000000013</v>
      </c>
      <c r="L568" s="1">
        <f>Tabelle8[[#This Row],[Menge kg P2O5]]/1000</f>
        <v>2.78043</v>
      </c>
      <c r="M568" s="1">
        <f>Tabelle8[[#This Row],[Menge t Nges]]/Tabelle8[[#This Row],[Anzahl Lieferscheine]]</f>
        <v>0.27563217391304351</v>
      </c>
      <c r="N568" s="1">
        <f>Tabelle8[[#This Row],[Menge t P2O5]]/Tabelle8[[#This Row],[Anzahl Lieferscheine]]</f>
        <v>0.12088826086956521</v>
      </c>
    </row>
    <row r="569" spans="1:14" x14ac:dyDescent="0.2">
      <c r="A569" s="2" t="s">
        <v>34</v>
      </c>
      <c r="B569" s="2" t="s">
        <v>41</v>
      </c>
      <c r="C569" s="2" t="s">
        <v>6</v>
      </c>
      <c r="D569" s="2" t="s">
        <v>7</v>
      </c>
      <c r="E569" s="2" t="s">
        <v>11</v>
      </c>
      <c r="F569" s="2" t="s">
        <v>61</v>
      </c>
      <c r="G569" s="1">
        <v>4595.8599999999997</v>
      </c>
      <c r="H569" s="1">
        <v>2095.04</v>
      </c>
      <c r="I569" s="4">
        <v>19</v>
      </c>
      <c r="J569" s="2" t="s">
        <v>72</v>
      </c>
      <c r="K569" s="1">
        <f>Tabelle8[[#This Row],[Menge kg Nges]]/1000</f>
        <v>4.5958600000000001</v>
      </c>
      <c r="L569" s="1">
        <f>Tabelle8[[#This Row],[Menge kg P2O5]]/1000</f>
        <v>2.09504</v>
      </c>
      <c r="M569" s="1">
        <f>Tabelle8[[#This Row],[Menge t Nges]]/Tabelle8[[#This Row],[Anzahl Lieferscheine]]</f>
        <v>0.24188736842105263</v>
      </c>
      <c r="N569" s="1">
        <f>Tabelle8[[#This Row],[Menge t P2O5]]/Tabelle8[[#This Row],[Anzahl Lieferscheine]]</f>
        <v>0.11026526315789474</v>
      </c>
    </row>
    <row r="570" spans="1:14" x14ac:dyDescent="0.2">
      <c r="A570" s="2" t="s">
        <v>34</v>
      </c>
      <c r="B570" s="2" t="s">
        <v>41</v>
      </c>
      <c r="C570" s="2" t="s">
        <v>6</v>
      </c>
      <c r="D570" s="2" t="s">
        <v>7</v>
      </c>
      <c r="E570" s="2" t="s">
        <v>12</v>
      </c>
      <c r="F570" s="2" t="s">
        <v>61</v>
      </c>
      <c r="G570" s="1">
        <v>5791.55</v>
      </c>
      <c r="H570" s="1">
        <v>2477</v>
      </c>
      <c r="I570" s="4">
        <v>20</v>
      </c>
      <c r="J570" s="2" t="s">
        <v>72</v>
      </c>
      <c r="K570" s="1">
        <f>Tabelle8[[#This Row],[Menge kg Nges]]/1000</f>
        <v>5.79155</v>
      </c>
      <c r="L570" s="1">
        <f>Tabelle8[[#This Row],[Menge kg P2O5]]/1000</f>
        <v>2.4769999999999999</v>
      </c>
      <c r="M570" s="1">
        <f>Tabelle8[[#This Row],[Menge t Nges]]/Tabelle8[[#This Row],[Anzahl Lieferscheine]]</f>
        <v>0.28957749999999999</v>
      </c>
      <c r="N570" s="1">
        <f>Tabelle8[[#This Row],[Menge t P2O5]]/Tabelle8[[#This Row],[Anzahl Lieferscheine]]</f>
        <v>0.12384999999999999</v>
      </c>
    </row>
    <row r="571" spans="1:14" x14ac:dyDescent="0.2">
      <c r="A571" s="2" t="s">
        <v>34</v>
      </c>
      <c r="B571" s="2" t="s">
        <v>41</v>
      </c>
      <c r="C571" s="2" t="s">
        <v>6</v>
      </c>
      <c r="D571" s="2" t="s">
        <v>7</v>
      </c>
      <c r="E571" s="2" t="s">
        <v>13</v>
      </c>
      <c r="F571" s="2" t="s">
        <v>61</v>
      </c>
      <c r="G571" s="1">
        <v>457.5</v>
      </c>
      <c r="H571" s="1">
        <v>324</v>
      </c>
      <c r="I571" s="4">
        <v>2</v>
      </c>
      <c r="J571" s="2" t="s">
        <v>72</v>
      </c>
      <c r="K571" s="1">
        <f>Tabelle8[[#This Row],[Menge kg Nges]]/1000</f>
        <v>0.45750000000000002</v>
      </c>
      <c r="L571" s="1">
        <f>Tabelle8[[#This Row],[Menge kg P2O5]]/1000</f>
        <v>0.32400000000000001</v>
      </c>
      <c r="M571" s="1">
        <f>Tabelle8[[#This Row],[Menge t Nges]]/Tabelle8[[#This Row],[Anzahl Lieferscheine]]</f>
        <v>0.22875000000000001</v>
      </c>
      <c r="N571" s="1">
        <f>Tabelle8[[#This Row],[Menge t P2O5]]/Tabelle8[[#This Row],[Anzahl Lieferscheine]]</f>
        <v>0.16200000000000001</v>
      </c>
    </row>
    <row r="572" spans="1:14" x14ac:dyDescent="0.2">
      <c r="A572" s="2" t="s">
        <v>34</v>
      </c>
      <c r="B572" s="2" t="s">
        <v>41</v>
      </c>
      <c r="C572" s="2" t="s">
        <v>6</v>
      </c>
      <c r="D572" s="2" t="s">
        <v>7</v>
      </c>
      <c r="E572" s="2" t="s">
        <v>14</v>
      </c>
      <c r="F572" s="2" t="s">
        <v>61</v>
      </c>
      <c r="G572" s="1">
        <v>2402.3000000000002</v>
      </c>
      <c r="H572" s="1">
        <v>1072.5</v>
      </c>
      <c r="I572" s="4">
        <v>9</v>
      </c>
      <c r="J572" s="2" t="s">
        <v>72</v>
      </c>
      <c r="K572" s="1">
        <f>Tabelle8[[#This Row],[Menge kg Nges]]/1000</f>
        <v>2.4023000000000003</v>
      </c>
      <c r="L572" s="1">
        <f>Tabelle8[[#This Row],[Menge kg P2O5]]/1000</f>
        <v>1.0725</v>
      </c>
      <c r="M572" s="1">
        <f>Tabelle8[[#This Row],[Menge t Nges]]/Tabelle8[[#This Row],[Anzahl Lieferscheine]]</f>
        <v>0.26692222222222228</v>
      </c>
      <c r="N572" s="1">
        <f>Tabelle8[[#This Row],[Menge t P2O5]]/Tabelle8[[#This Row],[Anzahl Lieferscheine]]</f>
        <v>0.11916666666666667</v>
      </c>
    </row>
    <row r="573" spans="1:14" x14ac:dyDescent="0.2">
      <c r="A573" s="2" t="s">
        <v>34</v>
      </c>
      <c r="B573" s="2" t="s">
        <v>41</v>
      </c>
      <c r="C573" s="2" t="s">
        <v>6</v>
      </c>
      <c r="D573" s="2" t="s">
        <v>15</v>
      </c>
      <c r="E573" s="2" t="s">
        <v>18</v>
      </c>
      <c r="F573" s="2" t="s">
        <v>61</v>
      </c>
      <c r="G573" s="1">
        <v>336</v>
      </c>
      <c r="H573" s="1">
        <v>272</v>
      </c>
      <c r="I573" s="4">
        <v>1</v>
      </c>
      <c r="J573" s="2" t="s">
        <v>72</v>
      </c>
      <c r="K573" s="1">
        <f>Tabelle8[[#This Row],[Menge kg Nges]]/1000</f>
        <v>0.33600000000000002</v>
      </c>
      <c r="L573" s="1">
        <f>Tabelle8[[#This Row],[Menge kg P2O5]]/1000</f>
        <v>0.27200000000000002</v>
      </c>
      <c r="M573" s="1">
        <f>Tabelle8[[#This Row],[Menge t Nges]]/Tabelle8[[#This Row],[Anzahl Lieferscheine]]</f>
        <v>0.33600000000000002</v>
      </c>
      <c r="N573" s="1">
        <f>Tabelle8[[#This Row],[Menge t P2O5]]/Tabelle8[[#This Row],[Anzahl Lieferscheine]]</f>
        <v>0.27200000000000002</v>
      </c>
    </row>
    <row r="574" spans="1:14" x14ac:dyDescent="0.2">
      <c r="A574" s="2" t="s">
        <v>34</v>
      </c>
      <c r="B574" s="2" t="s">
        <v>41</v>
      </c>
      <c r="C574" s="2" t="s">
        <v>6</v>
      </c>
      <c r="D574" s="2" t="s">
        <v>15</v>
      </c>
      <c r="E574" s="2" t="s">
        <v>21</v>
      </c>
      <c r="F574" s="2" t="s">
        <v>61</v>
      </c>
      <c r="G574" s="1">
        <v>162</v>
      </c>
      <c r="H574" s="1">
        <v>114</v>
      </c>
      <c r="I574" s="4">
        <v>1</v>
      </c>
      <c r="J574" s="2" t="s">
        <v>72</v>
      </c>
      <c r="K574" s="1">
        <f>Tabelle8[[#This Row],[Menge kg Nges]]/1000</f>
        <v>0.16200000000000001</v>
      </c>
      <c r="L574" s="1">
        <f>Tabelle8[[#This Row],[Menge kg P2O5]]/1000</f>
        <v>0.114</v>
      </c>
      <c r="M574" s="1">
        <f>Tabelle8[[#This Row],[Menge t Nges]]/Tabelle8[[#This Row],[Anzahl Lieferscheine]]</f>
        <v>0.16200000000000001</v>
      </c>
      <c r="N574" s="1">
        <f>Tabelle8[[#This Row],[Menge t P2O5]]/Tabelle8[[#This Row],[Anzahl Lieferscheine]]</f>
        <v>0.114</v>
      </c>
    </row>
    <row r="575" spans="1:14" x14ac:dyDescent="0.2">
      <c r="A575" s="2" t="s">
        <v>34</v>
      </c>
      <c r="B575" s="2" t="s">
        <v>41</v>
      </c>
      <c r="C575" s="2" t="s">
        <v>25</v>
      </c>
      <c r="D575" s="2" t="s">
        <v>25</v>
      </c>
      <c r="E575" s="2" t="s">
        <v>26</v>
      </c>
      <c r="F575" s="2" t="s">
        <v>61</v>
      </c>
      <c r="G575" s="1">
        <v>529</v>
      </c>
      <c r="H575" s="1">
        <v>266.60000000000002</v>
      </c>
      <c r="I575" s="4">
        <v>2</v>
      </c>
      <c r="J575" s="2" t="s">
        <v>72</v>
      </c>
      <c r="K575" s="1">
        <f>Tabelle8[[#This Row],[Menge kg Nges]]/1000</f>
        <v>0.52900000000000003</v>
      </c>
      <c r="L575" s="1">
        <f>Tabelle8[[#This Row],[Menge kg P2O5]]/1000</f>
        <v>0.2666</v>
      </c>
      <c r="M575" s="1">
        <f>Tabelle8[[#This Row],[Menge t Nges]]/Tabelle8[[#This Row],[Anzahl Lieferscheine]]</f>
        <v>0.26450000000000001</v>
      </c>
      <c r="N575" s="1">
        <f>Tabelle8[[#This Row],[Menge t P2O5]]/Tabelle8[[#This Row],[Anzahl Lieferscheine]]</f>
        <v>0.1333</v>
      </c>
    </row>
    <row r="576" spans="1:14" x14ac:dyDescent="0.2">
      <c r="A576" s="2" t="s">
        <v>34</v>
      </c>
      <c r="B576" s="2" t="s">
        <v>42</v>
      </c>
      <c r="C576" s="2" t="s">
        <v>6</v>
      </c>
      <c r="D576" s="2" t="s">
        <v>7</v>
      </c>
      <c r="E576" s="2" t="s">
        <v>8</v>
      </c>
      <c r="F576" s="2" t="s">
        <v>61</v>
      </c>
      <c r="G576" s="1">
        <v>4963.8999999999996</v>
      </c>
      <c r="H576" s="1">
        <v>1973.5</v>
      </c>
      <c r="I576" s="4">
        <v>22</v>
      </c>
      <c r="J576" s="2" t="s">
        <v>72</v>
      </c>
      <c r="K576" s="1">
        <f>Tabelle8[[#This Row],[Menge kg Nges]]/1000</f>
        <v>4.9638999999999998</v>
      </c>
      <c r="L576" s="1">
        <f>Tabelle8[[#This Row],[Menge kg P2O5]]/1000</f>
        <v>1.9735</v>
      </c>
      <c r="M576" s="1">
        <f>Tabelle8[[#This Row],[Menge t Nges]]/Tabelle8[[#This Row],[Anzahl Lieferscheine]]</f>
        <v>0.22563181818181818</v>
      </c>
      <c r="N576" s="1">
        <f>Tabelle8[[#This Row],[Menge t P2O5]]/Tabelle8[[#This Row],[Anzahl Lieferscheine]]</f>
        <v>8.9704545454545453E-2</v>
      </c>
    </row>
    <row r="577" spans="1:14" x14ac:dyDescent="0.2">
      <c r="A577" s="2" t="s">
        <v>34</v>
      </c>
      <c r="B577" s="2" t="s">
        <v>42</v>
      </c>
      <c r="C577" s="2" t="s">
        <v>6</v>
      </c>
      <c r="D577" s="2" t="s">
        <v>7</v>
      </c>
      <c r="E577" s="2" t="s">
        <v>9</v>
      </c>
      <c r="F577" s="2" t="s">
        <v>61</v>
      </c>
      <c r="G577" s="1">
        <v>1141.1500000000001</v>
      </c>
      <c r="H577" s="1">
        <v>472.20000000000005</v>
      </c>
      <c r="I577" s="4">
        <v>3</v>
      </c>
      <c r="J577" s="2" t="s">
        <v>72</v>
      </c>
      <c r="K577" s="1">
        <f>Tabelle8[[#This Row],[Menge kg Nges]]/1000</f>
        <v>1.1411500000000001</v>
      </c>
      <c r="L577" s="1">
        <f>Tabelle8[[#This Row],[Menge kg P2O5]]/1000</f>
        <v>0.47220000000000006</v>
      </c>
      <c r="M577" s="1">
        <f>Tabelle8[[#This Row],[Menge t Nges]]/Tabelle8[[#This Row],[Anzahl Lieferscheine]]</f>
        <v>0.38038333333333335</v>
      </c>
      <c r="N577" s="1">
        <f>Tabelle8[[#This Row],[Menge t P2O5]]/Tabelle8[[#This Row],[Anzahl Lieferscheine]]</f>
        <v>0.15740000000000001</v>
      </c>
    </row>
    <row r="578" spans="1:14" x14ac:dyDescent="0.2">
      <c r="A578" s="2" t="s">
        <v>34</v>
      </c>
      <c r="B578" s="2" t="s">
        <v>42</v>
      </c>
      <c r="C578" s="2" t="s">
        <v>6</v>
      </c>
      <c r="D578" s="2" t="s">
        <v>7</v>
      </c>
      <c r="E578" s="2" t="s">
        <v>11</v>
      </c>
      <c r="F578" s="2" t="s">
        <v>61</v>
      </c>
      <c r="G578" s="1">
        <v>4181.42</v>
      </c>
      <c r="H578" s="1">
        <v>1884.0400000000004</v>
      </c>
      <c r="I578" s="4">
        <v>20</v>
      </c>
      <c r="J578" s="2" t="s">
        <v>72</v>
      </c>
      <c r="K578" s="1">
        <f>Tabelle8[[#This Row],[Menge kg Nges]]/1000</f>
        <v>4.1814200000000001</v>
      </c>
      <c r="L578" s="1">
        <f>Tabelle8[[#This Row],[Menge kg P2O5]]/1000</f>
        <v>1.8840400000000004</v>
      </c>
      <c r="M578" s="1">
        <f>Tabelle8[[#This Row],[Menge t Nges]]/Tabelle8[[#This Row],[Anzahl Lieferscheine]]</f>
        <v>0.20907100000000001</v>
      </c>
      <c r="N578" s="1">
        <f>Tabelle8[[#This Row],[Menge t P2O5]]/Tabelle8[[#This Row],[Anzahl Lieferscheine]]</f>
        <v>9.4202000000000022E-2</v>
      </c>
    </row>
    <row r="579" spans="1:14" x14ac:dyDescent="0.2">
      <c r="A579" s="2" t="s">
        <v>34</v>
      </c>
      <c r="B579" s="2" t="s">
        <v>42</v>
      </c>
      <c r="C579" s="2" t="s">
        <v>6</v>
      </c>
      <c r="D579" s="2" t="s">
        <v>7</v>
      </c>
      <c r="E579" s="2" t="s">
        <v>12</v>
      </c>
      <c r="F579" s="2" t="s">
        <v>61</v>
      </c>
      <c r="G579" s="1">
        <v>4213.5599999999995</v>
      </c>
      <c r="H579" s="1">
        <v>1755.95</v>
      </c>
      <c r="I579" s="4">
        <v>9</v>
      </c>
      <c r="J579" s="2" t="s">
        <v>72</v>
      </c>
      <c r="K579" s="1">
        <f>Tabelle8[[#This Row],[Menge kg Nges]]/1000</f>
        <v>4.2135599999999993</v>
      </c>
      <c r="L579" s="1">
        <f>Tabelle8[[#This Row],[Menge kg P2O5]]/1000</f>
        <v>1.7559500000000001</v>
      </c>
      <c r="M579" s="1">
        <f>Tabelle8[[#This Row],[Menge t Nges]]/Tabelle8[[#This Row],[Anzahl Lieferscheine]]</f>
        <v>0.46817333333333327</v>
      </c>
      <c r="N579" s="1">
        <f>Tabelle8[[#This Row],[Menge t P2O5]]/Tabelle8[[#This Row],[Anzahl Lieferscheine]]</f>
        <v>0.19510555555555556</v>
      </c>
    </row>
    <row r="580" spans="1:14" x14ac:dyDescent="0.2">
      <c r="A580" s="2" t="s">
        <v>34</v>
      </c>
      <c r="B580" s="2" t="s">
        <v>42</v>
      </c>
      <c r="C580" s="2" t="s">
        <v>6</v>
      </c>
      <c r="D580" s="2" t="s">
        <v>7</v>
      </c>
      <c r="E580" s="2" t="s">
        <v>13</v>
      </c>
      <c r="F580" s="2" t="s">
        <v>61</v>
      </c>
      <c r="G580" s="1">
        <v>462</v>
      </c>
      <c r="H580" s="1">
        <v>230.73000000000002</v>
      </c>
      <c r="I580" s="4">
        <v>3</v>
      </c>
      <c r="J580" s="2" t="s">
        <v>72</v>
      </c>
      <c r="K580" s="1">
        <f>Tabelle8[[#This Row],[Menge kg Nges]]/1000</f>
        <v>0.46200000000000002</v>
      </c>
      <c r="L580" s="1">
        <f>Tabelle8[[#This Row],[Menge kg P2O5]]/1000</f>
        <v>0.23073000000000002</v>
      </c>
      <c r="M580" s="1">
        <f>Tabelle8[[#This Row],[Menge t Nges]]/Tabelle8[[#This Row],[Anzahl Lieferscheine]]</f>
        <v>0.154</v>
      </c>
      <c r="N580" s="1">
        <f>Tabelle8[[#This Row],[Menge t P2O5]]/Tabelle8[[#This Row],[Anzahl Lieferscheine]]</f>
        <v>7.6910000000000006E-2</v>
      </c>
    </row>
    <row r="581" spans="1:14" x14ac:dyDescent="0.2">
      <c r="A581" s="2" t="s">
        <v>34</v>
      </c>
      <c r="B581" s="2" t="s">
        <v>42</v>
      </c>
      <c r="C581" s="2" t="s">
        <v>6</v>
      </c>
      <c r="D581" s="2" t="s">
        <v>7</v>
      </c>
      <c r="E581" s="2" t="s">
        <v>14</v>
      </c>
      <c r="F581" s="2" t="s">
        <v>61</v>
      </c>
      <c r="G581" s="1">
        <v>3380.19</v>
      </c>
      <c r="H581" s="1">
        <v>1769.55</v>
      </c>
      <c r="I581" s="4">
        <v>13</v>
      </c>
      <c r="J581" s="2" t="s">
        <v>72</v>
      </c>
      <c r="K581" s="1">
        <f>Tabelle8[[#This Row],[Menge kg Nges]]/1000</f>
        <v>3.3801900000000002</v>
      </c>
      <c r="L581" s="1">
        <f>Tabelle8[[#This Row],[Menge kg P2O5]]/1000</f>
        <v>1.76955</v>
      </c>
      <c r="M581" s="1">
        <f>Tabelle8[[#This Row],[Menge t Nges]]/Tabelle8[[#This Row],[Anzahl Lieferscheine]]</f>
        <v>0.2600146153846154</v>
      </c>
      <c r="N581" s="1">
        <f>Tabelle8[[#This Row],[Menge t P2O5]]/Tabelle8[[#This Row],[Anzahl Lieferscheine]]</f>
        <v>0.13611923076923077</v>
      </c>
    </row>
    <row r="582" spans="1:14" x14ac:dyDescent="0.2">
      <c r="A582" s="2" t="s">
        <v>34</v>
      </c>
      <c r="B582" s="2" t="s">
        <v>42</v>
      </c>
      <c r="C582" s="2" t="s">
        <v>6</v>
      </c>
      <c r="D582" s="2" t="s">
        <v>15</v>
      </c>
      <c r="E582" s="2" t="s">
        <v>18</v>
      </c>
      <c r="F582" s="2" t="s">
        <v>61</v>
      </c>
      <c r="G582" s="1">
        <v>3469.17</v>
      </c>
      <c r="H582" s="1">
        <v>2527.3399999999997</v>
      </c>
      <c r="I582" s="4">
        <v>13</v>
      </c>
      <c r="J582" s="2" t="s">
        <v>72</v>
      </c>
      <c r="K582" s="1">
        <f>Tabelle8[[#This Row],[Menge kg Nges]]/1000</f>
        <v>3.4691700000000001</v>
      </c>
      <c r="L582" s="1">
        <f>Tabelle8[[#This Row],[Menge kg P2O5]]/1000</f>
        <v>2.5273399999999997</v>
      </c>
      <c r="M582" s="1">
        <f>Tabelle8[[#This Row],[Menge t Nges]]/Tabelle8[[#This Row],[Anzahl Lieferscheine]]</f>
        <v>0.26685923076923079</v>
      </c>
      <c r="N582" s="1">
        <f>Tabelle8[[#This Row],[Menge t P2O5]]/Tabelle8[[#This Row],[Anzahl Lieferscheine]]</f>
        <v>0.19441076923076922</v>
      </c>
    </row>
    <row r="583" spans="1:14" x14ac:dyDescent="0.2">
      <c r="A583" s="2" t="s">
        <v>34</v>
      </c>
      <c r="B583" s="2" t="s">
        <v>42</v>
      </c>
      <c r="C583" s="2" t="s">
        <v>6</v>
      </c>
      <c r="D583" s="2" t="s">
        <v>15</v>
      </c>
      <c r="E583" s="2" t="s">
        <v>19</v>
      </c>
      <c r="F583" s="2" t="s">
        <v>61</v>
      </c>
      <c r="G583" s="1">
        <v>513</v>
      </c>
      <c r="H583" s="1">
        <v>570</v>
      </c>
      <c r="I583" s="4">
        <v>3</v>
      </c>
      <c r="J583" s="2" t="s">
        <v>72</v>
      </c>
      <c r="K583" s="1">
        <f>Tabelle8[[#This Row],[Menge kg Nges]]/1000</f>
        <v>0.51300000000000001</v>
      </c>
      <c r="L583" s="1">
        <f>Tabelle8[[#This Row],[Menge kg P2O5]]/1000</f>
        <v>0.56999999999999995</v>
      </c>
      <c r="M583" s="1">
        <f>Tabelle8[[#This Row],[Menge t Nges]]/Tabelle8[[#This Row],[Anzahl Lieferscheine]]</f>
        <v>0.17100000000000001</v>
      </c>
      <c r="N583" s="1">
        <f>Tabelle8[[#This Row],[Menge t P2O5]]/Tabelle8[[#This Row],[Anzahl Lieferscheine]]</f>
        <v>0.18999999999999997</v>
      </c>
    </row>
    <row r="584" spans="1:14" x14ac:dyDescent="0.2">
      <c r="A584" s="2" t="s">
        <v>34</v>
      </c>
      <c r="B584" s="2" t="s">
        <v>42</v>
      </c>
      <c r="C584" s="2" t="s">
        <v>6</v>
      </c>
      <c r="D584" s="2" t="s">
        <v>15</v>
      </c>
      <c r="E584" s="2" t="s">
        <v>20</v>
      </c>
      <c r="F584" s="2" t="s">
        <v>61</v>
      </c>
      <c r="G584" s="1">
        <v>280</v>
      </c>
      <c r="H584" s="1">
        <v>184</v>
      </c>
      <c r="I584" s="4">
        <v>1</v>
      </c>
      <c r="J584" s="2" t="s">
        <v>72</v>
      </c>
      <c r="K584" s="1">
        <f>Tabelle8[[#This Row],[Menge kg Nges]]/1000</f>
        <v>0.28000000000000003</v>
      </c>
      <c r="L584" s="1">
        <f>Tabelle8[[#This Row],[Menge kg P2O5]]/1000</f>
        <v>0.184</v>
      </c>
      <c r="M584" s="1">
        <f>Tabelle8[[#This Row],[Menge t Nges]]/Tabelle8[[#This Row],[Anzahl Lieferscheine]]</f>
        <v>0.28000000000000003</v>
      </c>
      <c r="N584" s="1">
        <f>Tabelle8[[#This Row],[Menge t P2O5]]/Tabelle8[[#This Row],[Anzahl Lieferscheine]]</f>
        <v>0.184</v>
      </c>
    </row>
    <row r="585" spans="1:14" x14ac:dyDescent="0.2">
      <c r="A585" s="2" t="s">
        <v>34</v>
      </c>
      <c r="B585" s="2" t="s">
        <v>42</v>
      </c>
      <c r="C585" s="2" t="s">
        <v>6</v>
      </c>
      <c r="D585" s="2" t="s">
        <v>15</v>
      </c>
      <c r="E585" s="2" t="s">
        <v>21</v>
      </c>
      <c r="F585" s="2" t="s">
        <v>61</v>
      </c>
      <c r="G585" s="1">
        <v>576</v>
      </c>
      <c r="H585" s="1">
        <v>306</v>
      </c>
      <c r="I585" s="4">
        <v>1</v>
      </c>
      <c r="J585" s="2" t="s">
        <v>72</v>
      </c>
      <c r="K585" s="1">
        <f>Tabelle8[[#This Row],[Menge kg Nges]]/1000</f>
        <v>0.57599999999999996</v>
      </c>
      <c r="L585" s="1">
        <f>Tabelle8[[#This Row],[Menge kg P2O5]]/1000</f>
        <v>0.30599999999999999</v>
      </c>
      <c r="M585" s="1">
        <f>Tabelle8[[#This Row],[Menge t Nges]]/Tabelle8[[#This Row],[Anzahl Lieferscheine]]</f>
        <v>0.57599999999999996</v>
      </c>
      <c r="N585" s="1">
        <f>Tabelle8[[#This Row],[Menge t P2O5]]/Tabelle8[[#This Row],[Anzahl Lieferscheine]]</f>
        <v>0.30599999999999999</v>
      </c>
    </row>
    <row r="586" spans="1:14" x14ac:dyDescent="0.2">
      <c r="A586" s="2" t="s">
        <v>34</v>
      </c>
      <c r="B586" s="2" t="s">
        <v>42</v>
      </c>
      <c r="C586" s="2" t="s">
        <v>25</v>
      </c>
      <c r="D586" s="2" t="s">
        <v>25</v>
      </c>
      <c r="E586" s="2" t="s">
        <v>26</v>
      </c>
      <c r="F586" s="2" t="s">
        <v>61</v>
      </c>
      <c r="G586" s="1">
        <v>7637.2300000000005</v>
      </c>
      <c r="H586" s="1">
        <v>3828.34</v>
      </c>
      <c r="I586" s="4">
        <v>13</v>
      </c>
      <c r="J586" s="2" t="s">
        <v>72</v>
      </c>
      <c r="K586" s="1">
        <f>Tabelle8[[#This Row],[Menge kg Nges]]/1000</f>
        <v>7.6372300000000006</v>
      </c>
      <c r="L586" s="1">
        <f>Tabelle8[[#This Row],[Menge kg P2O5]]/1000</f>
        <v>3.8283400000000003</v>
      </c>
      <c r="M586" s="1">
        <f>Tabelle8[[#This Row],[Menge t Nges]]/Tabelle8[[#This Row],[Anzahl Lieferscheine]]</f>
        <v>0.58747923076923081</v>
      </c>
      <c r="N586" s="1">
        <f>Tabelle8[[#This Row],[Menge t P2O5]]/Tabelle8[[#This Row],[Anzahl Lieferscheine]]</f>
        <v>0.29448769230769234</v>
      </c>
    </row>
    <row r="587" spans="1:14" x14ac:dyDescent="0.2">
      <c r="A587" s="2" t="s">
        <v>45</v>
      </c>
      <c r="B587" s="2" t="s">
        <v>27</v>
      </c>
      <c r="C587" s="2" t="s">
        <v>6</v>
      </c>
      <c r="D587" s="2" t="s">
        <v>7</v>
      </c>
      <c r="E587" s="2" t="s">
        <v>9</v>
      </c>
      <c r="F587" s="2" t="s">
        <v>61</v>
      </c>
      <c r="G587" s="1">
        <v>348</v>
      </c>
      <c r="H587" s="1">
        <v>144</v>
      </c>
      <c r="I587" s="4">
        <v>1</v>
      </c>
      <c r="J587" s="2" t="s">
        <v>72</v>
      </c>
      <c r="K587" s="1">
        <f>Tabelle8[[#This Row],[Menge kg Nges]]/1000</f>
        <v>0.34799999999999998</v>
      </c>
      <c r="L587" s="1">
        <f>Tabelle8[[#This Row],[Menge kg P2O5]]/1000</f>
        <v>0.14399999999999999</v>
      </c>
      <c r="M587" s="1">
        <f>Tabelle8[[#This Row],[Menge t Nges]]/Tabelle8[[#This Row],[Anzahl Lieferscheine]]</f>
        <v>0.34799999999999998</v>
      </c>
      <c r="N587" s="1">
        <f>Tabelle8[[#This Row],[Menge t P2O5]]/Tabelle8[[#This Row],[Anzahl Lieferscheine]]</f>
        <v>0.14399999999999999</v>
      </c>
    </row>
    <row r="588" spans="1:14" x14ac:dyDescent="0.2">
      <c r="A588" s="2" t="s">
        <v>45</v>
      </c>
      <c r="B588" s="2" t="s">
        <v>27</v>
      </c>
      <c r="C588" s="2" t="s">
        <v>6</v>
      </c>
      <c r="D588" s="2" t="s">
        <v>15</v>
      </c>
      <c r="E588" s="2" t="s">
        <v>18</v>
      </c>
      <c r="F588" s="2" t="s">
        <v>61</v>
      </c>
      <c r="G588" s="1">
        <v>1869</v>
      </c>
      <c r="H588" s="1">
        <v>1513</v>
      </c>
      <c r="I588" s="4">
        <v>2</v>
      </c>
      <c r="J588" s="2" t="s">
        <v>72</v>
      </c>
      <c r="K588" s="1">
        <f>Tabelle8[[#This Row],[Menge kg Nges]]/1000</f>
        <v>1.869</v>
      </c>
      <c r="L588" s="1">
        <f>Tabelle8[[#This Row],[Menge kg P2O5]]/1000</f>
        <v>1.5129999999999999</v>
      </c>
      <c r="M588" s="1">
        <f>Tabelle8[[#This Row],[Menge t Nges]]/Tabelle8[[#This Row],[Anzahl Lieferscheine]]</f>
        <v>0.9345</v>
      </c>
      <c r="N588" s="1">
        <f>Tabelle8[[#This Row],[Menge t P2O5]]/Tabelle8[[#This Row],[Anzahl Lieferscheine]]</f>
        <v>0.75649999999999995</v>
      </c>
    </row>
    <row r="589" spans="1:14" x14ac:dyDescent="0.2">
      <c r="A589" s="2" t="s">
        <v>45</v>
      </c>
      <c r="B589" s="2" t="s">
        <v>27</v>
      </c>
      <c r="C589" s="2" t="s">
        <v>6</v>
      </c>
      <c r="D589" s="2" t="s">
        <v>15</v>
      </c>
      <c r="E589" s="2" t="s">
        <v>21</v>
      </c>
      <c r="F589" s="2" t="s">
        <v>61</v>
      </c>
      <c r="G589" s="1">
        <v>230.4</v>
      </c>
      <c r="H589" s="1">
        <v>122.4</v>
      </c>
      <c r="I589" s="4">
        <v>1</v>
      </c>
      <c r="J589" s="2" t="s">
        <v>72</v>
      </c>
      <c r="K589" s="1">
        <f>Tabelle8[[#This Row],[Menge kg Nges]]/1000</f>
        <v>0.23039999999999999</v>
      </c>
      <c r="L589" s="1">
        <f>Tabelle8[[#This Row],[Menge kg P2O5]]/1000</f>
        <v>0.12240000000000001</v>
      </c>
      <c r="M589" s="1">
        <f>Tabelle8[[#This Row],[Menge t Nges]]/Tabelle8[[#This Row],[Anzahl Lieferscheine]]</f>
        <v>0.23039999999999999</v>
      </c>
      <c r="N589" s="1">
        <f>Tabelle8[[#This Row],[Menge t P2O5]]/Tabelle8[[#This Row],[Anzahl Lieferscheine]]</f>
        <v>0.12240000000000001</v>
      </c>
    </row>
    <row r="590" spans="1:14" x14ac:dyDescent="0.2">
      <c r="A590" s="2" t="s">
        <v>45</v>
      </c>
      <c r="B590" s="2" t="s">
        <v>27</v>
      </c>
      <c r="C590" s="2" t="s">
        <v>6</v>
      </c>
      <c r="D590" s="2" t="s">
        <v>15</v>
      </c>
      <c r="E590" s="2" t="s">
        <v>9</v>
      </c>
      <c r="F590" s="2" t="s">
        <v>61</v>
      </c>
      <c r="G590" s="1">
        <v>676</v>
      </c>
      <c r="H590" s="1">
        <v>450</v>
      </c>
      <c r="I590" s="4">
        <v>2</v>
      </c>
      <c r="J590" s="2" t="s">
        <v>72</v>
      </c>
      <c r="K590" s="1">
        <f>Tabelle8[[#This Row],[Menge kg Nges]]/1000</f>
        <v>0.67600000000000005</v>
      </c>
      <c r="L590" s="1">
        <f>Tabelle8[[#This Row],[Menge kg P2O5]]/1000</f>
        <v>0.45</v>
      </c>
      <c r="M590" s="1">
        <f>Tabelle8[[#This Row],[Menge t Nges]]/Tabelle8[[#This Row],[Anzahl Lieferscheine]]</f>
        <v>0.33800000000000002</v>
      </c>
      <c r="N590" s="1">
        <f>Tabelle8[[#This Row],[Menge t P2O5]]/Tabelle8[[#This Row],[Anzahl Lieferscheine]]</f>
        <v>0.22500000000000001</v>
      </c>
    </row>
    <row r="591" spans="1:14" x14ac:dyDescent="0.2">
      <c r="A591" s="2" t="s">
        <v>45</v>
      </c>
      <c r="B591" s="2" t="s">
        <v>27</v>
      </c>
      <c r="C591" s="2" t="s">
        <v>25</v>
      </c>
      <c r="D591" s="2" t="s">
        <v>25</v>
      </c>
      <c r="E591" s="2" t="s">
        <v>26</v>
      </c>
      <c r="F591" s="2" t="s">
        <v>61</v>
      </c>
      <c r="G591" s="1">
        <v>1424.79</v>
      </c>
      <c r="H591" s="1">
        <v>483.22</v>
      </c>
      <c r="I591" s="4">
        <v>6</v>
      </c>
      <c r="J591" s="2" t="s">
        <v>72</v>
      </c>
      <c r="K591" s="1">
        <f>Tabelle8[[#This Row],[Menge kg Nges]]/1000</f>
        <v>1.42479</v>
      </c>
      <c r="L591" s="1">
        <f>Tabelle8[[#This Row],[Menge kg P2O5]]/1000</f>
        <v>0.48322000000000004</v>
      </c>
      <c r="M591" s="1">
        <f>Tabelle8[[#This Row],[Menge t Nges]]/Tabelle8[[#This Row],[Anzahl Lieferscheine]]</f>
        <v>0.23746500000000001</v>
      </c>
      <c r="N591" s="1">
        <f>Tabelle8[[#This Row],[Menge t P2O5]]/Tabelle8[[#This Row],[Anzahl Lieferscheine]]</f>
        <v>8.0536666666666673E-2</v>
      </c>
    </row>
    <row r="592" spans="1:14" x14ac:dyDescent="0.2">
      <c r="A592" s="2" t="s">
        <v>45</v>
      </c>
      <c r="B592" s="2" t="s">
        <v>46</v>
      </c>
      <c r="C592" s="2" t="s">
        <v>25</v>
      </c>
      <c r="D592" s="2" t="s">
        <v>25</v>
      </c>
      <c r="E592" s="2" t="s">
        <v>26</v>
      </c>
      <c r="F592" s="2" t="s">
        <v>61</v>
      </c>
      <c r="G592" s="1">
        <v>1147.76</v>
      </c>
      <c r="H592" s="1">
        <v>408.18</v>
      </c>
      <c r="I592" s="4">
        <v>5</v>
      </c>
      <c r="J592" s="2" t="s">
        <v>72</v>
      </c>
      <c r="K592" s="1">
        <f>Tabelle8[[#This Row],[Menge kg Nges]]/1000</f>
        <v>1.1477599999999999</v>
      </c>
      <c r="L592" s="1">
        <f>Tabelle8[[#This Row],[Menge kg P2O5]]/1000</f>
        <v>0.40817999999999999</v>
      </c>
      <c r="M592" s="1">
        <f>Tabelle8[[#This Row],[Menge t Nges]]/Tabelle8[[#This Row],[Anzahl Lieferscheine]]</f>
        <v>0.22955199999999998</v>
      </c>
      <c r="N592" s="1">
        <f>Tabelle8[[#This Row],[Menge t P2O5]]/Tabelle8[[#This Row],[Anzahl Lieferscheine]]</f>
        <v>8.1636E-2</v>
      </c>
    </row>
    <row r="593" spans="1:14" x14ac:dyDescent="0.2">
      <c r="A593" s="2" t="s">
        <v>45</v>
      </c>
      <c r="B593" s="2" t="s">
        <v>45</v>
      </c>
      <c r="C593" s="2" t="s">
        <v>6</v>
      </c>
      <c r="D593" s="2" t="s">
        <v>7</v>
      </c>
      <c r="E593" s="2" t="s">
        <v>9</v>
      </c>
      <c r="F593" s="2" t="s">
        <v>61</v>
      </c>
      <c r="G593" s="1">
        <v>49998.400000000016</v>
      </c>
      <c r="H593" s="1">
        <v>21494.459999999995</v>
      </c>
      <c r="I593" s="4">
        <v>39</v>
      </c>
      <c r="J593" s="2" t="s">
        <v>72</v>
      </c>
      <c r="K593" s="1">
        <f>Tabelle8[[#This Row],[Menge kg Nges]]/1000</f>
        <v>49.998400000000018</v>
      </c>
      <c r="L593" s="1">
        <f>Tabelle8[[#This Row],[Menge kg P2O5]]/1000</f>
        <v>21.494459999999997</v>
      </c>
      <c r="M593" s="1">
        <f>Tabelle8[[#This Row],[Menge t Nges]]/Tabelle8[[#This Row],[Anzahl Lieferscheine]]</f>
        <v>1.2820102564102569</v>
      </c>
      <c r="N593" s="1">
        <f>Tabelle8[[#This Row],[Menge t P2O5]]/Tabelle8[[#This Row],[Anzahl Lieferscheine]]</f>
        <v>0.55113999999999996</v>
      </c>
    </row>
    <row r="594" spans="1:14" x14ac:dyDescent="0.2">
      <c r="A594" s="2" t="s">
        <v>45</v>
      </c>
      <c r="B594" s="2" t="s">
        <v>45</v>
      </c>
      <c r="C594" s="2" t="s">
        <v>6</v>
      </c>
      <c r="D594" s="2" t="s">
        <v>7</v>
      </c>
      <c r="E594" s="2" t="s">
        <v>10</v>
      </c>
      <c r="F594" s="2" t="s">
        <v>61</v>
      </c>
      <c r="G594" s="1">
        <v>172</v>
      </c>
      <c r="H594" s="1">
        <v>68</v>
      </c>
      <c r="I594" s="4">
        <v>2</v>
      </c>
      <c r="J594" s="2" t="s">
        <v>72</v>
      </c>
      <c r="K594" s="1">
        <f>Tabelle8[[#This Row],[Menge kg Nges]]/1000</f>
        <v>0.17199999999999999</v>
      </c>
      <c r="L594" s="1">
        <f>Tabelle8[[#This Row],[Menge kg P2O5]]/1000</f>
        <v>6.8000000000000005E-2</v>
      </c>
      <c r="M594" s="1">
        <f>Tabelle8[[#This Row],[Menge t Nges]]/Tabelle8[[#This Row],[Anzahl Lieferscheine]]</f>
        <v>8.5999999999999993E-2</v>
      </c>
      <c r="N594" s="1">
        <f>Tabelle8[[#This Row],[Menge t P2O5]]/Tabelle8[[#This Row],[Anzahl Lieferscheine]]</f>
        <v>3.4000000000000002E-2</v>
      </c>
    </row>
    <row r="595" spans="1:14" x14ac:dyDescent="0.2">
      <c r="A595" s="2" t="s">
        <v>45</v>
      </c>
      <c r="B595" s="2" t="s">
        <v>45</v>
      </c>
      <c r="C595" s="2" t="s">
        <v>6</v>
      </c>
      <c r="D595" s="2" t="s">
        <v>7</v>
      </c>
      <c r="E595" s="2" t="s">
        <v>11</v>
      </c>
      <c r="F595" s="2" t="s">
        <v>61</v>
      </c>
      <c r="G595" s="1">
        <v>3300</v>
      </c>
      <c r="H595" s="1">
        <v>2276.3100000000004</v>
      </c>
      <c r="I595" s="4">
        <v>22</v>
      </c>
      <c r="J595" s="2" t="s">
        <v>72</v>
      </c>
      <c r="K595" s="1">
        <f>Tabelle8[[#This Row],[Menge kg Nges]]/1000</f>
        <v>3.3</v>
      </c>
      <c r="L595" s="1">
        <f>Tabelle8[[#This Row],[Menge kg P2O5]]/1000</f>
        <v>2.2763100000000005</v>
      </c>
      <c r="M595" s="1">
        <f>Tabelle8[[#This Row],[Menge t Nges]]/Tabelle8[[#This Row],[Anzahl Lieferscheine]]</f>
        <v>0.15</v>
      </c>
      <c r="N595" s="1">
        <f>Tabelle8[[#This Row],[Menge t P2O5]]/Tabelle8[[#This Row],[Anzahl Lieferscheine]]</f>
        <v>0.10346863636363639</v>
      </c>
    </row>
    <row r="596" spans="1:14" x14ac:dyDescent="0.2">
      <c r="A596" s="2" t="s">
        <v>45</v>
      </c>
      <c r="B596" s="2" t="s">
        <v>45</v>
      </c>
      <c r="C596" s="2" t="s">
        <v>6</v>
      </c>
      <c r="D596" s="2" t="s">
        <v>7</v>
      </c>
      <c r="E596" s="2" t="s">
        <v>12</v>
      </c>
      <c r="F596" s="2" t="s">
        <v>61</v>
      </c>
      <c r="G596" s="1">
        <v>29972.739999999998</v>
      </c>
      <c r="H596" s="1">
        <v>15058.669999999998</v>
      </c>
      <c r="I596" s="4">
        <v>108</v>
      </c>
      <c r="J596" s="2" t="s">
        <v>72</v>
      </c>
      <c r="K596" s="1">
        <f>Tabelle8[[#This Row],[Menge kg Nges]]/1000</f>
        <v>29.972739999999998</v>
      </c>
      <c r="L596" s="1">
        <f>Tabelle8[[#This Row],[Menge kg P2O5]]/1000</f>
        <v>15.058669999999998</v>
      </c>
      <c r="M596" s="1">
        <f>Tabelle8[[#This Row],[Menge t Nges]]/Tabelle8[[#This Row],[Anzahl Lieferscheine]]</f>
        <v>0.27752537037037034</v>
      </c>
      <c r="N596" s="1">
        <f>Tabelle8[[#This Row],[Menge t P2O5]]/Tabelle8[[#This Row],[Anzahl Lieferscheine]]</f>
        <v>0.13943212962962961</v>
      </c>
    </row>
    <row r="597" spans="1:14" x14ac:dyDescent="0.2">
      <c r="A597" s="2" t="s">
        <v>45</v>
      </c>
      <c r="B597" s="2" t="s">
        <v>45</v>
      </c>
      <c r="C597" s="2" t="s">
        <v>6</v>
      </c>
      <c r="D597" s="2" t="s">
        <v>7</v>
      </c>
      <c r="E597" s="2" t="s">
        <v>14</v>
      </c>
      <c r="F597" s="2" t="s">
        <v>61</v>
      </c>
      <c r="G597" s="1">
        <v>7252.96</v>
      </c>
      <c r="H597" s="1">
        <v>3908.24</v>
      </c>
      <c r="I597" s="4">
        <v>8</v>
      </c>
      <c r="J597" s="2" t="s">
        <v>72</v>
      </c>
      <c r="K597" s="1">
        <f>Tabelle8[[#This Row],[Menge kg Nges]]/1000</f>
        <v>7.2529599999999999</v>
      </c>
      <c r="L597" s="1">
        <f>Tabelle8[[#This Row],[Menge kg P2O5]]/1000</f>
        <v>3.9082399999999997</v>
      </c>
      <c r="M597" s="1">
        <f>Tabelle8[[#This Row],[Menge t Nges]]/Tabelle8[[#This Row],[Anzahl Lieferscheine]]</f>
        <v>0.90661999999999998</v>
      </c>
      <c r="N597" s="1">
        <f>Tabelle8[[#This Row],[Menge t P2O5]]/Tabelle8[[#This Row],[Anzahl Lieferscheine]]</f>
        <v>0.48852999999999996</v>
      </c>
    </row>
    <row r="598" spans="1:14" x14ac:dyDescent="0.2">
      <c r="A598" s="2" t="s">
        <v>45</v>
      </c>
      <c r="B598" s="2" t="s">
        <v>45</v>
      </c>
      <c r="C598" s="2" t="s">
        <v>6</v>
      </c>
      <c r="D598" s="2" t="s">
        <v>15</v>
      </c>
      <c r="E598" s="2" t="s">
        <v>17</v>
      </c>
      <c r="F598" s="2" t="s">
        <v>61</v>
      </c>
      <c r="G598" s="1">
        <v>150</v>
      </c>
      <c r="H598" s="1">
        <v>75</v>
      </c>
      <c r="I598" s="4">
        <v>1</v>
      </c>
      <c r="J598" s="2" t="s">
        <v>72</v>
      </c>
      <c r="K598" s="1">
        <f>Tabelle8[[#This Row],[Menge kg Nges]]/1000</f>
        <v>0.15</v>
      </c>
      <c r="L598" s="1">
        <f>Tabelle8[[#This Row],[Menge kg P2O5]]/1000</f>
        <v>7.4999999999999997E-2</v>
      </c>
      <c r="M598" s="1">
        <f>Tabelle8[[#This Row],[Menge t Nges]]/Tabelle8[[#This Row],[Anzahl Lieferscheine]]</f>
        <v>0.15</v>
      </c>
      <c r="N598" s="1">
        <f>Tabelle8[[#This Row],[Menge t P2O5]]/Tabelle8[[#This Row],[Anzahl Lieferscheine]]</f>
        <v>7.4999999999999997E-2</v>
      </c>
    </row>
    <row r="599" spans="1:14" x14ac:dyDescent="0.2">
      <c r="A599" s="2" t="s">
        <v>45</v>
      </c>
      <c r="B599" s="2" t="s">
        <v>45</v>
      </c>
      <c r="C599" s="2" t="s">
        <v>6</v>
      </c>
      <c r="D599" s="2" t="s">
        <v>15</v>
      </c>
      <c r="E599" s="2" t="s">
        <v>18</v>
      </c>
      <c r="F599" s="2" t="s">
        <v>61</v>
      </c>
      <c r="G599" s="1">
        <v>7770</v>
      </c>
      <c r="H599" s="1">
        <v>6290</v>
      </c>
      <c r="I599" s="4">
        <v>13</v>
      </c>
      <c r="J599" s="2" t="s">
        <v>72</v>
      </c>
      <c r="K599" s="1">
        <f>Tabelle8[[#This Row],[Menge kg Nges]]/1000</f>
        <v>7.77</v>
      </c>
      <c r="L599" s="1">
        <f>Tabelle8[[#This Row],[Menge kg P2O5]]/1000</f>
        <v>6.29</v>
      </c>
      <c r="M599" s="1">
        <f>Tabelle8[[#This Row],[Menge t Nges]]/Tabelle8[[#This Row],[Anzahl Lieferscheine]]</f>
        <v>0.59769230769230763</v>
      </c>
      <c r="N599" s="1">
        <f>Tabelle8[[#This Row],[Menge t P2O5]]/Tabelle8[[#This Row],[Anzahl Lieferscheine]]</f>
        <v>0.48384615384615387</v>
      </c>
    </row>
    <row r="600" spans="1:14" x14ac:dyDescent="0.2">
      <c r="A600" s="2" t="s">
        <v>45</v>
      </c>
      <c r="B600" s="2" t="s">
        <v>45</v>
      </c>
      <c r="C600" s="2" t="s">
        <v>6</v>
      </c>
      <c r="D600" s="2" t="s">
        <v>15</v>
      </c>
      <c r="E600" s="2" t="s">
        <v>20</v>
      </c>
      <c r="F600" s="2" t="s">
        <v>61</v>
      </c>
      <c r="G600" s="1">
        <v>1903.1999999999998</v>
      </c>
      <c r="H600" s="1">
        <v>1245</v>
      </c>
      <c r="I600" s="4">
        <v>5</v>
      </c>
      <c r="J600" s="2" t="s">
        <v>72</v>
      </c>
      <c r="K600" s="1">
        <f>Tabelle8[[#This Row],[Menge kg Nges]]/1000</f>
        <v>1.9031999999999998</v>
      </c>
      <c r="L600" s="1">
        <f>Tabelle8[[#This Row],[Menge kg P2O5]]/1000</f>
        <v>1.2450000000000001</v>
      </c>
      <c r="M600" s="1">
        <f>Tabelle8[[#This Row],[Menge t Nges]]/Tabelle8[[#This Row],[Anzahl Lieferscheine]]</f>
        <v>0.38063999999999998</v>
      </c>
      <c r="N600" s="1">
        <f>Tabelle8[[#This Row],[Menge t P2O5]]/Tabelle8[[#This Row],[Anzahl Lieferscheine]]</f>
        <v>0.24900000000000003</v>
      </c>
    </row>
    <row r="601" spans="1:14" x14ac:dyDescent="0.2">
      <c r="A601" s="2" t="s">
        <v>45</v>
      </c>
      <c r="B601" s="2" t="s">
        <v>45</v>
      </c>
      <c r="C601" s="2" t="s">
        <v>6</v>
      </c>
      <c r="D601" s="2" t="s">
        <v>15</v>
      </c>
      <c r="E601" s="2" t="s">
        <v>21</v>
      </c>
      <c r="F601" s="2" t="s">
        <v>61</v>
      </c>
      <c r="G601" s="1">
        <v>3936</v>
      </c>
      <c r="H601" s="1">
        <v>2091</v>
      </c>
      <c r="I601" s="4">
        <v>10</v>
      </c>
      <c r="J601" s="2" t="s">
        <v>72</v>
      </c>
      <c r="K601" s="1">
        <f>Tabelle8[[#This Row],[Menge kg Nges]]/1000</f>
        <v>3.9359999999999999</v>
      </c>
      <c r="L601" s="1">
        <f>Tabelle8[[#This Row],[Menge kg P2O5]]/1000</f>
        <v>2.0910000000000002</v>
      </c>
      <c r="M601" s="1">
        <f>Tabelle8[[#This Row],[Menge t Nges]]/Tabelle8[[#This Row],[Anzahl Lieferscheine]]</f>
        <v>0.39360000000000001</v>
      </c>
      <c r="N601" s="1">
        <f>Tabelle8[[#This Row],[Menge t P2O5]]/Tabelle8[[#This Row],[Anzahl Lieferscheine]]</f>
        <v>0.20910000000000001</v>
      </c>
    </row>
    <row r="602" spans="1:14" x14ac:dyDescent="0.2">
      <c r="A602" s="2" t="s">
        <v>45</v>
      </c>
      <c r="B602" s="2" t="s">
        <v>45</v>
      </c>
      <c r="C602" s="2" t="s">
        <v>6</v>
      </c>
      <c r="D602" s="2" t="s">
        <v>15</v>
      </c>
      <c r="E602" s="2" t="s">
        <v>9</v>
      </c>
      <c r="F602" s="2" t="s">
        <v>61</v>
      </c>
      <c r="G602" s="1">
        <v>5607.3</v>
      </c>
      <c r="H602" s="1">
        <v>3605.75</v>
      </c>
      <c r="I602" s="4">
        <v>16</v>
      </c>
      <c r="J602" s="2" t="s">
        <v>72</v>
      </c>
      <c r="K602" s="1">
        <f>Tabelle8[[#This Row],[Menge kg Nges]]/1000</f>
        <v>5.6073000000000004</v>
      </c>
      <c r="L602" s="1">
        <f>Tabelle8[[#This Row],[Menge kg P2O5]]/1000</f>
        <v>3.60575</v>
      </c>
      <c r="M602" s="1">
        <f>Tabelle8[[#This Row],[Menge t Nges]]/Tabelle8[[#This Row],[Anzahl Lieferscheine]]</f>
        <v>0.35045625000000002</v>
      </c>
      <c r="N602" s="1">
        <f>Tabelle8[[#This Row],[Menge t P2O5]]/Tabelle8[[#This Row],[Anzahl Lieferscheine]]</f>
        <v>0.225359375</v>
      </c>
    </row>
    <row r="603" spans="1:14" x14ac:dyDescent="0.2">
      <c r="A603" s="2" t="s">
        <v>45</v>
      </c>
      <c r="B603" s="2" t="s">
        <v>45</v>
      </c>
      <c r="C603" s="2" t="s">
        <v>6</v>
      </c>
      <c r="D603" s="2" t="s">
        <v>15</v>
      </c>
      <c r="E603" s="2" t="s">
        <v>10</v>
      </c>
      <c r="F603" s="2" t="s">
        <v>61</v>
      </c>
      <c r="G603" s="1">
        <v>202.5</v>
      </c>
      <c r="H603" s="1">
        <v>86.5</v>
      </c>
      <c r="I603" s="4">
        <v>2</v>
      </c>
      <c r="J603" s="2" t="s">
        <v>72</v>
      </c>
      <c r="K603" s="1">
        <f>Tabelle8[[#This Row],[Menge kg Nges]]/1000</f>
        <v>0.20250000000000001</v>
      </c>
      <c r="L603" s="1">
        <f>Tabelle8[[#This Row],[Menge kg P2O5]]/1000</f>
        <v>8.6499999999999994E-2</v>
      </c>
      <c r="M603" s="1">
        <f>Tabelle8[[#This Row],[Menge t Nges]]/Tabelle8[[#This Row],[Anzahl Lieferscheine]]</f>
        <v>0.10125000000000001</v>
      </c>
      <c r="N603" s="1">
        <f>Tabelle8[[#This Row],[Menge t P2O5]]/Tabelle8[[#This Row],[Anzahl Lieferscheine]]</f>
        <v>4.3249999999999997E-2</v>
      </c>
    </row>
    <row r="604" spans="1:14" x14ac:dyDescent="0.2">
      <c r="A604" s="2" t="s">
        <v>45</v>
      </c>
      <c r="B604" s="2" t="s">
        <v>45</v>
      </c>
      <c r="C604" s="2" t="s">
        <v>6</v>
      </c>
      <c r="D604" s="2" t="s">
        <v>15</v>
      </c>
      <c r="E604" s="2" t="s">
        <v>23</v>
      </c>
      <c r="F604" s="2" t="s">
        <v>61</v>
      </c>
      <c r="G604" s="1">
        <v>578.09999999999991</v>
      </c>
      <c r="H604" s="1">
        <v>260.85000000000002</v>
      </c>
      <c r="I604" s="4">
        <v>5</v>
      </c>
      <c r="J604" s="2" t="s">
        <v>72</v>
      </c>
      <c r="K604" s="1">
        <f>Tabelle8[[#This Row],[Menge kg Nges]]/1000</f>
        <v>0.57809999999999995</v>
      </c>
      <c r="L604" s="1">
        <f>Tabelle8[[#This Row],[Menge kg P2O5]]/1000</f>
        <v>0.26085000000000003</v>
      </c>
      <c r="M604" s="1">
        <f>Tabelle8[[#This Row],[Menge t Nges]]/Tabelle8[[#This Row],[Anzahl Lieferscheine]]</f>
        <v>0.11561999999999999</v>
      </c>
      <c r="N604" s="1">
        <f>Tabelle8[[#This Row],[Menge t P2O5]]/Tabelle8[[#This Row],[Anzahl Lieferscheine]]</f>
        <v>5.2170000000000008E-2</v>
      </c>
    </row>
    <row r="605" spans="1:14" x14ac:dyDescent="0.2">
      <c r="A605" s="2" t="s">
        <v>45</v>
      </c>
      <c r="B605" s="2" t="s">
        <v>45</v>
      </c>
      <c r="C605" s="2" t="s">
        <v>25</v>
      </c>
      <c r="D605" s="2" t="s">
        <v>25</v>
      </c>
      <c r="E605" s="2" t="s">
        <v>26</v>
      </c>
      <c r="F605" s="2" t="s">
        <v>61</v>
      </c>
      <c r="G605" s="1">
        <v>50155.729999999981</v>
      </c>
      <c r="H605" s="1">
        <v>37527.51</v>
      </c>
      <c r="I605" s="4">
        <v>75</v>
      </c>
      <c r="J605" s="2" t="s">
        <v>72</v>
      </c>
      <c r="K605" s="1">
        <f>Tabelle8[[#This Row],[Menge kg Nges]]/1000</f>
        <v>50.155729999999984</v>
      </c>
      <c r="L605" s="1">
        <f>Tabelle8[[#This Row],[Menge kg P2O5]]/1000</f>
        <v>37.527509999999999</v>
      </c>
      <c r="M605" s="1">
        <f>Tabelle8[[#This Row],[Menge t Nges]]/Tabelle8[[#This Row],[Anzahl Lieferscheine]]</f>
        <v>0.6687430666666665</v>
      </c>
      <c r="N605" s="1">
        <f>Tabelle8[[#This Row],[Menge t P2O5]]/Tabelle8[[#This Row],[Anzahl Lieferscheine]]</f>
        <v>0.5003668</v>
      </c>
    </row>
    <row r="606" spans="1:14" x14ac:dyDescent="0.2">
      <c r="A606" s="2" t="s">
        <v>45</v>
      </c>
      <c r="B606" s="2" t="s">
        <v>45</v>
      </c>
      <c r="C606" s="2" t="s">
        <v>63</v>
      </c>
      <c r="D606" s="2" t="s">
        <v>63</v>
      </c>
      <c r="E606" s="2" t="s">
        <v>63</v>
      </c>
      <c r="F606" s="2" t="s">
        <v>61</v>
      </c>
      <c r="G606" s="1">
        <v>270</v>
      </c>
      <c r="H606" s="1">
        <v>234</v>
      </c>
      <c r="I606" s="4">
        <v>1</v>
      </c>
      <c r="J606" s="2" t="s">
        <v>72</v>
      </c>
      <c r="K606" s="1">
        <f>Tabelle8[[#This Row],[Menge kg Nges]]/1000</f>
        <v>0.27</v>
      </c>
      <c r="L606" s="1">
        <f>Tabelle8[[#This Row],[Menge kg P2O5]]/1000</f>
        <v>0.23400000000000001</v>
      </c>
      <c r="M606" s="1">
        <f>Tabelle8[[#This Row],[Menge t Nges]]/Tabelle8[[#This Row],[Anzahl Lieferscheine]]</f>
        <v>0.27</v>
      </c>
      <c r="N606" s="1">
        <f>Tabelle8[[#This Row],[Menge t P2O5]]/Tabelle8[[#This Row],[Anzahl Lieferscheine]]</f>
        <v>0.23400000000000001</v>
      </c>
    </row>
    <row r="607" spans="1:14" x14ac:dyDescent="0.2">
      <c r="A607" s="2" t="s">
        <v>45</v>
      </c>
      <c r="B607" s="2" t="s">
        <v>28</v>
      </c>
      <c r="C607" s="2" t="s">
        <v>6</v>
      </c>
      <c r="D607" s="2" t="s">
        <v>15</v>
      </c>
      <c r="E607" s="2" t="s">
        <v>9</v>
      </c>
      <c r="F607" s="2" t="s">
        <v>61</v>
      </c>
      <c r="G607" s="1">
        <v>608.4</v>
      </c>
      <c r="H607" s="1">
        <v>405</v>
      </c>
      <c r="I607" s="4">
        <v>1</v>
      </c>
      <c r="J607" s="2" t="s">
        <v>72</v>
      </c>
      <c r="K607" s="1">
        <f>Tabelle8[[#This Row],[Menge kg Nges]]/1000</f>
        <v>0.60839999999999994</v>
      </c>
      <c r="L607" s="1">
        <f>Tabelle8[[#This Row],[Menge kg P2O5]]/1000</f>
        <v>0.40500000000000003</v>
      </c>
      <c r="M607" s="1">
        <f>Tabelle8[[#This Row],[Menge t Nges]]/Tabelle8[[#This Row],[Anzahl Lieferscheine]]</f>
        <v>0.60839999999999994</v>
      </c>
      <c r="N607" s="1">
        <f>Tabelle8[[#This Row],[Menge t P2O5]]/Tabelle8[[#This Row],[Anzahl Lieferscheine]]</f>
        <v>0.40500000000000003</v>
      </c>
    </row>
    <row r="608" spans="1:14" x14ac:dyDescent="0.2">
      <c r="A608" s="2" t="s">
        <v>45</v>
      </c>
      <c r="B608" s="2" t="s">
        <v>28</v>
      </c>
      <c r="C608" s="2" t="s">
        <v>25</v>
      </c>
      <c r="D608" s="2" t="s">
        <v>25</v>
      </c>
      <c r="E608" s="2" t="s">
        <v>26</v>
      </c>
      <c r="F608" s="2" t="s">
        <v>61</v>
      </c>
      <c r="G608" s="1">
        <v>1918.8</v>
      </c>
      <c r="H608" s="1">
        <v>713.4</v>
      </c>
      <c r="I608" s="4">
        <v>1</v>
      </c>
      <c r="J608" s="2" t="s">
        <v>72</v>
      </c>
      <c r="K608" s="1">
        <f>Tabelle8[[#This Row],[Menge kg Nges]]/1000</f>
        <v>1.9188000000000001</v>
      </c>
      <c r="L608" s="1">
        <f>Tabelle8[[#This Row],[Menge kg P2O5]]/1000</f>
        <v>0.71339999999999992</v>
      </c>
      <c r="M608" s="1">
        <f>Tabelle8[[#This Row],[Menge t Nges]]/Tabelle8[[#This Row],[Anzahl Lieferscheine]]</f>
        <v>1.9188000000000001</v>
      </c>
      <c r="N608" s="1">
        <f>Tabelle8[[#This Row],[Menge t P2O5]]/Tabelle8[[#This Row],[Anzahl Lieferscheine]]</f>
        <v>0.71339999999999992</v>
      </c>
    </row>
    <row r="609" spans="1:14" x14ac:dyDescent="0.2">
      <c r="A609" s="2" t="s">
        <v>51</v>
      </c>
      <c r="B609" s="2" t="s">
        <v>27</v>
      </c>
      <c r="C609" s="2" t="s">
        <v>6</v>
      </c>
      <c r="D609" s="2" t="s">
        <v>15</v>
      </c>
      <c r="E609" s="2" t="s">
        <v>18</v>
      </c>
      <c r="F609" s="2" t="s">
        <v>61</v>
      </c>
      <c r="G609" s="1">
        <v>444</v>
      </c>
      <c r="H609" s="1">
        <v>312</v>
      </c>
      <c r="I609" s="4">
        <v>1</v>
      </c>
      <c r="J609" s="2" t="s">
        <v>72</v>
      </c>
      <c r="K609" s="1">
        <f>Tabelle8[[#This Row],[Menge kg Nges]]/1000</f>
        <v>0.44400000000000001</v>
      </c>
      <c r="L609" s="1">
        <f>Tabelle8[[#This Row],[Menge kg P2O5]]/1000</f>
        <v>0.312</v>
      </c>
      <c r="M609" s="1">
        <f>Tabelle8[[#This Row],[Menge t Nges]]/Tabelle8[[#This Row],[Anzahl Lieferscheine]]</f>
        <v>0.44400000000000001</v>
      </c>
      <c r="N609" s="1">
        <f>Tabelle8[[#This Row],[Menge t P2O5]]/Tabelle8[[#This Row],[Anzahl Lieferscheine]]</f>
        <v>0.312</v>
      </c>
    </row>
    <row r="610" spans="1:14" x14ac:dyDescent="0.2">
      <c r="A610" s="2" t="s">
        <v>51</v>
      </c>
      <c r="B610" s="2" t="s">
        <v>34</v>
      </c>
      <c r="C610" s="2" t="s">
        <v>6</v>
      </c>
      <c r="D610" s="2" t="s">
        <v>15</v>
      </c>
      <c r="E610" s="2" t="s">
        <v>18</v>
      </c>
      <c r="F610" s="2" t="s">
        <v>61</v>
      </c>
      <c r="G610" s="1">
        <v>1160.68</v>
      </c>
      <c r="H610" s="1">
        <v>788.13999999999987</v>
      </c>
      <c r="I610" s="4">
        <v>3</v>
      </c>
      <c r="J610" s="2" t="s">
        <v>72</v>
      </c>
      <c r="K610" s="1">
        <f>Tabelle8[[#This Row],[Menge kg Nges]]/1000</f>
        <v>1.1606800000000002</v>
      </c>
      <c r="L610" s="1">
        <f>Tabelle8[[#This Row],[Menge kg P2O5]]/1000</f>
        <v>0.78813999999999984</v>
      </c>
      <c r="M610" s="1">
        <f>Tabelle8[[#This Row],[Menge t Nges]]/Tabelle8[[#This Row],[Anzahl Lieferscheine]]</f>
        <v>0.38689333333333337</v>
      </c>
      <c r="N610" s="1">
        <f>Tabelle8[[#This Row],[Menge t P2O5]]/Tabelle8[[#This Row],[Anzahl Lieferscheine]]</f>
        <v>0.2627133333333333</v>
      </c>
    </row>
    <row r="611" spans="1:14" x14ac:dyDescent="0.2">
      <c r="A611" s="2" t="s">
        <v>51</v>
      </c>
      <c r="B611" s="2" t="s">
        <v>34</v>
      </c>
      <c r="C611" s="2" t="s">
        <v>6</v>
      </c>
      <c r="D611" s="2" t="s">
        <v>15</v>
      </c>
      <c r="E611" s="2" t="s">
        <v>20</v>
      </c>
      <c r="F611" s="2" t="s">
        <v>61</v>
      </c>
      <c r="G611" s="1">
        <v>111</v>
      </c>
      <c r="H611" s="1">
        <v>97.2</v>
      </c>
      <c r="I611" s="4">
        <v>1</v>
      </c>
      <c r="J611" s="2" t="s">
        <v>72</v>
      </c>
      <c r="K611" s="1">
        <f>Tabelle8[[#This Row],[Menge kg Nges]]/1000</f>
        <v>0.111</v>
      </c>
      <c r="L611" s="1">
        <f>Tabelle8[[#This Row],[Menge kg P2O5]]/1000</f>
        <v>9.7200000000000009E-2</v>
      </c>
      <c r="M611" s="1">
        <f>Tabelle8[[#This Row],[Menge t Nges]]/Tabelle8[[#This Row],[Anzahl Lieferscheine]]</f>
        <v>0.111</v>
      </c>
      <c r="N611" s="1">
        <f>Tabelle8[[#This Row],[Menge t P2O5]]/Tabelle8[[#This Row],[Anzahl Lieferscheine]]</f>
        <v>9.7200000000000009E-2</v>
      </c>
    </row>
    <row r="612" spans="1:14" x14ac:dyDescent="0.2">
      <c r="A612" s="2" t="s">
        <v>51</v>
      </c>
      <c r="B612" s="2" t="s">
        <v>51</v>
      </c>
      <c r="C612" s="2" t="s">
        <v>6</v>
      </c>
      <c r="D612" s="2" t="s">
        <v>7</v>
      </c>
      <c r="E612" s="2" t="s">
        <v>9</v>
      </c>
      <c r="F612" s="2" t="s">
        <v>61</v>
      </c>
      <c r="G612" s="1">
        <v>1209.42</v>
      </c>
      <c r="H612" s="1">
        <v>502.24</v>
      </c>
      <c r="I612" s="4">
        <v>11</v>
      </c>
      <c r="J612" s="2" t="s">
        <v>72</v>
      </c>
      <c r="K612" s="1">
        <f>Tabelle8[[#This Row],[Menge kg Nges]]/1000</f>
        <v>1.2094200000000002</v>
      </c>
      <c r="L612" s="1">
        <f>Tabelle8[[#This Row],[Menge kg P2O5]]/1000</f>
        <v>0.50224000000000002</v>
      </c>
      <c r="M612" s="1">
        <f>Tabelle8[[#This Row],[Menge t Nges]]/Tabelle8[[#This Row],[Anzahl Lieferscheine]]</f>
        <v>0.10994727272727274</v>
      </c>
      <c r="N612" s="1">
        <f>Tabelle8[[#This Row],[Menge t P2O5]]/Tabelle8[[#This Row],[Anzahl Lieferscheine]]</f>
        <v>4.565818181818182E-2</v>
      </c>
    </row>
    <row r="613" spans="1:14" x14ac:dyDescent="0.2">
      <c r="A613" s="2" t="s">
        <v>51</v>
      </c>
      <c r="B613" s="2" t="s">
        <v>51</v>
      </c>
      <c r="C613" s="2" t="s">
        <v>6</v>
      </c>
      <c r="D613" s="2" t="s">
        <v>7</v>
      </c>
      <c r="E613" s="2" t="s">
        <v>11</v>
      </c>
      <c r="F613" s="2" t="s">
        <v>61</v>
      </c>
      <c r="G613" s="1">
        <v>8826.9700000000012</v>
      </c>
      <c r="H613" s="1">
        <v>3869.55</v>
      </c>
      <c r="I613" s="4">
        <v>46</v>
      </c>
      <c r="J613" s="2" t="s">
        <v>72</v>
      </c>
      <c r="K613" s="1">
        <f>Tabelle8[[#This Row],[Menge kg Nges]]/1000</f>
        <v>8.8269700000000011</v>
      </c>
      <c r="L613" s="1">
        <f>Tabelle8[[#This Row],[Menge kg P2O5]]/1000</f>
        <v>3.8695500000000003</v>
      </c>
      <c r="M613" s="1">
        <f>Tabelle8[[#This Row],[Menge t Nges]]/Tabelle8[[#This Row],[Anzahl Lieferscheine]]</f>
        <v>0.19189065217391307</v>
      </c>
      <c r="N613" s="1">
        <f>Tabelle8[[#This Row],[Menge t P2O5]]/Tabelle8[[#This Row],[Anzahl Lieferscheine]]</f>
        <v>8.4120652173913055E-2</v>
      </c>
    </row>
    <row r="614" spans="1:14" x14ac:dyDescent="0.2">
      <c r="A614" s="2" t="s">
        <v>51</v>
      </c>
      <c r="B614" s="2" t="s">
        <v>51</v>
      </c>
      <c r="C614" s="2" t="s">
        <v>6</v>
      </c>
      <c r="D614" s="2" t="s">
        <v>7</v>
      </c>
      <c r="E614" s="2" t="s">
        <v>12</v>
      </c>
      <c r="F614" s="2" t="s">
        <v>61</v>
      </c>
      <c r="G614" s="1">
        <v>17588.720000000005</v>
      </c>
      <c r="H614" s="1">
        <v>7909.2200000000021</v>
      </c>
      <c r="I614" s="4">
        <v>97</v>
      </c>
      <c r="J614" s="2" t="s">
        <v>72</v>
      </c>
      <c r="K614" s="1">
        <f>Tabelle8[[#This Row],[Menge kg Nges]]/1000</f>
        <v>17.588720000000006</v>
      </c>
      <c r="L614" s="1">
        <f>Tabelle8[[#This Row],[Menge kg P2O5]]/1000</f>
        <v>7.9092200000000021</v>
      </c>
      <c r="M614" s="1">
        <f>Tabelle8[[#This Row],[Menge t Nges]]/Tabelle8[[#This Row],[Anzahl Lieferscheine]]</f>
        <v>0.18132701030927842</v>
      </c>
      <c r="N614" s="1">
        <f>Tabelle8[[#This Row],[Menge t P2O5]]/Tabelle8[[#This Row],[Anzahl Lieferscheine]]</f>
        <v>8.1538350515463945E-2</v>
      </c>
    </row>
    <row r="615" spans="1:14" x14ac:dyDescent="0.2">
      <c r="A615" s="2" t="s">
        <v>51</v>
      </c>
      <c r="B615" s="2" t="s">
        <v>51</v>
      </c>
      <c r="C615" s="2" t="s">
        <v>6</v>
      </c>
      <c r="D615" s="2" t="s">
        <v>7</v>
      </c>
      <c r="E615" s="2" t="s">
        <v>13</v>
      </c>
      <c r="F615" s="2" t="s">
        <v>61</v>
      </c>
      <c r="G615" s="1">
        <v>3513.8600000000006</v>
      </c>
      <c r="H615" s="1">
        <v>1909.62</v>
      </c>
      <c r="I615" s="4">
        <v>14</v>
      </c>
      <c r="J615" s="2" t="s">
        <v>72</v>
      </c>
      <c r="K615" s="1">
        <f>Tabelle8[[#This Row],[Menge kg Nges]]/1000</f>
        <v>3.5138600000000006</v>
      </c>
      <c r="L615" s="1">
        <f>Tabelle8[[#This Row],[Menge kg P2O5]]/1000</f>
        <v>1.9096199999999999</v>
      </c>
      <c r="M615" s="1">
        <f>Tabelle8[[#This Row],[Menge t Nges]]/Tabelle8[[#This Row],[Anzahl Lieferscheine]]</f>
        <v>0.25099000000000005</v>
      </c>
      <c r="N615" s="1">
        <f>Tabelle8[[#This Row],[Menge t P2O5]]/Tabelle8[[#This Row],[Anzahl Lieferscheine]]</f>
        <v>0.13640142857142856</v>
      </c>
    </row>
    <row r="616" spans="1:14" x14ac:dyDescent="0.2">
      <c r="A616" s="2" t="s">
        <v>51</v>
      </c>
      <c r="B616" s="2" t="s">
        <v>51</v>
      </c>
      <c r="C616" s="2" t="s">
        <v>6</v>
      </c>
      <c r="D616" s="2" t="s">
        <v>7</v>
      </c>
      <c r="E616" s="2" t="s">
        <v>14</v>
      </c>
      <c r="F616" s="2" t="s">
        <v>61</v>
      </c>
      <c r="G616" s="1">
        <v>12500.1</v>
      </c>
      <c r="H616" s="1">
        <v>6677.659999999998</v>
      </c>
      <c r="I616" s="4">
        <v>45</v>
      </c>
      <c r="J616" s="2" t="s">
        <v>72</v>
      </c>
      <c r="K616" s="1">
        <f>Tabelle8[[#This Row],[Menge kg Nges]]/1000</f>
        <v>12.5001</v>
      </c>
      <c r="L616" s="1">
        <f>Tabelle8[[#This Row],[Menge kg P2O5]]/1000</f>
        <v>6.6776599999999977</v>
      </c>
      <c r="M616" s="1">
        <f>Tabelle8[[#This Row],[Menge t Nges]]/Tabelle8[[#This Row],[Anzahl Lieferscheine]]</f>
        <v>0.27777999999999997</v>
      </c>
      <c r="N616" s="1">
        <f>Tabelle8[[#This Row],[Menge t P2O5]]/Tabelle8[[#This Row],[Anzahl Lieferscheine]]</f>
        <v>0.14839244444444438</v>
      </c>
    </row>
    <row r="617" spans="1:14" x14ac:dyDescent="0.2">
      <c r="A617" s="2" t="s">
        <v>51</v>
      </c>
      <c r="B617" s="2" t="s">
        <v>51</v>
      </c>
      <c r="C617" s="2" t="s">
        <v>6</v>
      </c>
      <c r="D617" s="2" t="s">
        <v>15</v>
      </c>
      <c r="E617" s="2" t="s">
        <v>18</v>
      </c>
      <c r="F617" s="2" t="s">
        <v>61</v>
      </c>
      <c r="G617" s="1">
        <v>4287.1900000000005</v>
      </c>
      <c r="H617" s="1">
        <v>2939.8300000000008</v>
      </c>
      <c r="I617" s="4">
        <v>35</v>
      </c>
      <c r="J617" s="2" t="s">
        <v>72</v>
      </c>
      <c r="K617" s="1">
        <f>Tabelle8[[#This Row],[Menge kg Nges]]/1000</f>
        <v>4.2871900000000007</v>
      </c>
      <c r="L617" s="1">
        <f>Tabelle8[[#This Row],[Menge kg P2O5]]/1000</f>
        <v>2.9398300000000011</v>
      </c>
      <c r="M617" s="1">
        <f>Tabelle8[[#This Row],[Menge t Nges]]/Tabelle8[[#This Row],[Anzahl Lieferscheine]]</f>
        <v>0.12249114285714288</v>
      </c>
      <c r="N617" s="1">
        <f>Tabelle8[[#This Row],[Menge t P2O5]]/Tabelle8[[#This Row],[Anzahl Lieferscheine]]</f>
        <v>8.3995142857142893E-2</v>
      </c>
    </row>
    <row r="618" spans="1:14" x14ac:dyDescent="0.2">
      <c r="A618" s="2" t="s">
        <v>51</v>
      </c>
      <c r="B618" s="2" t="s">
        <v>51</v>
      </c>
      <c r="C618" s="2" t="s">
        <v>25</v>
      </c>
      <c r="D618" s="2" t="s">
        <v>25</v>
      </c>
      <c r="E618" s="2" t="s">
        <v>26</v>
      </c>
      <c r="F618" s="2" t="s">
        <v>61</v>
      </c>
      <c r="G618" s="1">
        <v>1314.88</v>
      </c>
      <c r="H618" s="1">
        <v>696.64</v>
      </c>
      <c r="I618" s="4">
        <v>10</v>
      </c>
      <c r="J618" s="2" t="s">
        <v>72</v>
      </c>
      <c r="K618" s="1">
        <f>Tabelle8[[#This Row],[Menge kg Nges]]/1000</f>
        <v>1.31488</v>
      </c>
      <c r="L618" s="1">
        <f>Tabelle8[[#This Row],[Menge kg P2O5]]/1000</f>
        <v>0.69664000000000004</v>
      </c>
      <c r="M618" s="1">
        <f>Tabelle8[[#This Row],[Menge t Nges]]/Tabelle8[[#This Row],[Anzahl Lieferscheine]]</f>
        <v>0.13148799999999999</v>
      </c>
      <c r="N618" s="1">
        <f>Tabelle8[[#This Row],[Menge t P2O5]]/Tabelle8[[#This Row],[Anzahl Lieferscheine]]</f>
        <v>6.9664000000000004E-2</v>
      </c>
    </row>
    <row r="619" spans="1:14" x14ac:dyDescent="0.2">
      <c r="A619" s="2" t="s">
        <v>51</v>
      </c>
      <c r="B619" s="2" t="s">
        <v>51</v>
      </c>
      <c r="C619" s="2" t="s">
        <v>63</v>
      </c>
      <c r="D619" s="2" t="s">
        <v>63</v>
      </c>
      <c r="E619" s="2" t="s">
        <v>63</v>
      </c>
      <c r="F619" s="2" t="s">
        <v>61</v>
      </c>
      <c r="G619" s="1">
        <v>807.74</v>
      </c>
      <c r="H619" s="1">
        <v>763.21999999999991</v>
      </c>
      <c r="I619" s="4">
        <v>4</v>
      </c>
      <c r="J619" s="2" t="s">
        <v>72</v>
      </c>
      <c r="K619" s="1">
        <f>Tabelle8[[#This Row],[Menge kg Nges]]/1000</f>
        <v>0.80774000000000001</v>
      </c>
      <c r="L619" s="1">
        <f>Tabelle8[[#This Row],[Menge kg P2O5]]/1000</f>
        <v>0.7632199999999999</v>
      </c>
      <c r="M619" s="1">
        <f>Tabelle8[[#This Row],[Menge t Nges]]/Tabelle8[[#This Row],[Anzahl Lieferscheine]]</f>
        <v>0.201935</v>
      </c>
      <c r="N619" s="1">
        <f>Tabelle8[[#This Row],[Menge t P2O5]]/Tabelle8[[#This Row],[Anzahl Lieferscheine]]</f>
        <v>0.19080499999999997</v>
      </c>
    </row>
    <row r="620" spans="1:14" x14ac:dyDescent="0.2">
      <c r="A620" s="2" t="s">
        <v>51</v>
      </c>
      <c r="B620" s="2" t="s">
        <v>52</v>
      </c>
      <c r="C620" s="2" t="s">
        <v>6</v>
      </c>
      <c r="D620" s="2" t="s">
        <v>7</v>
      </c>
      <c r="E620" s="2" t="s">
        <v>11</v>
      </c>
      <c r="F620" s="2" t="s">
        <v>61</v>
      </c>
      <c r="G620" s="1">
        <v>101.64</v>
      </c>
      <c r="H620" s="1">
        <v>59.29</v>
      </c>
      <c r="I620" s="4">
        <v>1</v>
      </c>
      <c r="J620" s="2" t="s">
        <v>72</v>
      </c>
      <c r="K620" s="1">
        <f>Tabelle8[[#This Row],[Menge kg Nges]]/1000</f>
        <v>0.10163999999999999</v>
      </c>
      <c r="L620" s="1">
        <f>Tabelle8[[#This Row],[Menge kg P2O5]]/1000</f>
        <v>5.9290000000000002E-2</v>
      </c>
      <c r="M620" s="1">
        <f>Tabelle8[[#This Row],[Menge t Nges]]/Tabelle8[[#This Row],[Anzahl Lieferscheine]]</f>
        <v>0.10163999999999999</v>
      </c>
      <c r="N620" s="1">
        <f>Tabelle8[[#This Row],[Menge t P2O5]]/Tabelle8[[#This Row],[Anzahl Lieferscheine]]</f>
        <v>5.9290000000000002E-2</v>
      </c>
    </row>
    <row r="621" spans="1:14" x14ac:dyDescent="0.2">
      <c r="A621" s="2" t="s">
        <v>51</v>
      </c>
      <c r="B621" s="2" t="s">
        <v>52</v>
      </c>
      <c r="C621" s="2" t="s">
        <v>6</v>
      </c>
      <c r="D621" s="2" t="s">
        <v>7</v>
      </c>
      <c r="E621" s="2" t="s">
        <v>12</v>
      </c>
      <c r="F621" s="2" t="s">
        <v>61</v>
      </c>
      <c r="G621" s="1">
        <v>163.4</v>
      </c>
      <c r="H621" s="1">
        <v>66.5</v>
      </c>
      <c r="I621" s="4">
        <v>1</v>
      </c>
      <c r="J621" s="2" t="s">
        <v>72</v>
      </c>
      <c r="K621" s="1">
        <f>Tabelle8[[#This Row],[Menge kg Nges]]/1000</f>
        <v>0.16340000000000002</v>
      </c>
      <c r="L621" s="1">
        <f>Tabelle8[[#This Row],[Menge kg P2O5]]/1000</f>
        <v>6.6500000000000004E-2</v>
      </c>
      <c r="M621" s="1">
        <f>Tabelle8[[#This Row],[Menge t Nges]]/Tabelle8[[#This Row],[Anzahl Lieferscheine]]</f>
        <v>0.16340000000000002</v>
      </c>
      <c r="N621" s="1">
        <f>Tabelle8[[#This Row],[Menge t P2O5]]/Tabelle8[[#This Row],[Anzahl Lieferscheine]]</f>
        <v>6.6500000000000004E-2</v>
      </c>
    </row>
    <row r="622" spans="1:14" x14ac:dyDescent="0.2">
      <c r="A622" s="2" t="s">
        <v>51</v>
      </c>
      <c r="B622" s="2" t="s">
        <v>52</v>
      </c>
      <c r="C622" s="2" t="s">
        <v>6</v>
      </c>
      <c r="D622" s="2" t="s">
        <v>15</v>
      </c>
      <c r="E622" s="2" t="s">
        <v>18</v>
      </c>
      <c r="F622" s="2" t="s">
        <v>61</v>
      </c>
      <c r="G622" s="1">
        <v>726.05000000000007</v>
      </c>
      <c r="H622" s="1">
        <v>504.95</v>
      </c>
      <c r="I622" s="4">
        <v>6</v>
      </c>
      <c r="J622" s="2" t="s">
        <v>72</v>
      </c>
      <c r="K622" s="1">
        <f>Tabelle8[[#This Row],[Menge kg Nges]]/1000</f>
        <v>0.72605000000000008</v>
      </c>
      <c r="L622" s="1">
        <f>Tabelle8[[#This Row],[Menge kg P2O5]]/1000</f>
        <v>0.50495000000000001</v>
      </c>
      <c r="M622" s="1">
        <f>Tabelle8[[#This Row],[Menge t Nges]]/Tabelle8[[#This Row],[Anzahl Lieferscheine]]</f>
        <v>0.12100833333333334</v>
      </c>
      <c r="N622" s="1">
        <f>Tabelle8[[#This Row],[Menge t P2O5]]/Tabelle8[[#This Row],[Anzahl Lieferscheine]]</f>
        <v>8.4158333333333335E-2</v>
      </c>
    </row>
    <row r="623" spans="1:14" x14ac:dyDescent="0.2">
      <c r="A623" s="2" t="s">
        <v>51</v>
      </c>
      <c r="B623" s="2" t="s">
        <v>52</v>
      </c>
      <c r="C623" s="2" t="s">
        <v>6</v>
      </c>
      <c r="D623" s="2" t="s">
        <v>15</v>
      </c>
      <c r="E623" s="2" t="s">
        <v>31</v>
      </c>
      <c r="F623" s="2" t="s">
        <v>61</v>
      </c>
      <c r="G623" s="1">
        <v>61.5</v>
      </c>
      <c r="H623" s="1">
        <v>27.75</v>
      </c>
      <c r="I623" s="4">
        <v>1</v>
      </c>
      <c r="J623" s="2" t="s">
        <v>72</v>
      </c>
      <c r="K623" s="1">
        <f>Tabelle8[[#This Row],[Menge kg Nges]]/1000</f>
        <v>6.1499999999999999E-2</v>
      </c>
      <c r="L623" s="1">
        <f>Tabelle8[[#This Row],[Menge kg P2O5]]/1000</f>
        <v>2.775E-2</v>
      </c>
      <c r="M623" s="1">
        <f>Tabelle8[[#This Row],[Menge t Nges]]/Tabelle8[[#This Row],[Anzahl Lieferscheine]]</f>
        <v>6.1499999999999999E-2</v>
      </c>
      <c r="N623" s="1">
        <f>Tabelle8[[#This Row],[Menge t P2O5]]/Tabelle8[[#This Row],[Anzahl Lieferscheine]]</f>
        <v>2.775E-2</v>
      </c>
    </row>
    <row r="624" spans="1:14" x14ac:dyDescent="0.2">
      <c r="A624" s="2" t="s">
        <v>51</v>
      </c>
      <c r="B624" s="2" t="s">
        <v>52</v>
      </c>
      <c r="C624" s="2" t="s">
        <v>25</v>
      </c>
      <c r="D624" s="2" t="s">
        <v>25</v>
      </c>
      <c r="E624" s="2" t="s">
        <v>26</v>
      </c>
      <c r="F624" s="2" t="s">
        <v>61</v>
      </c>
      <c r="G624" s="1">
        <v>264.14999999999998</v>
      </c>
      <c r="H624" s="1">
        <v>139.94999999999999</v>
      </c>
      <c r="I624" s="4">
        <v>1</v>
      </c>
      <c r="J624" s="2" t="s">
        <v>72</v>
      </c>
      <c r="K624" s="1">
        <f>Tabelle8[[#This Row],[Menge kg Nges]]/1000</f>
        <v>0.26415</v>
      </c>
      <c r="L624" s="1">
        <f>Tabelle8[[#This Row],[Menge kg P2O5]]/1000</f>
        <v>0.13994999999999999</v>
      </c>
      <c r="M624" s="1">
        <f>Tabelle8[[#This Row],[Menge t Nges]]/Tabelle8[[#This Row],[Anzahl Lieferscheine]]</f>
        <v>0.26415</v>
      </c>
      <c r="N624" s="1">
        <f>Tabelle8[[#This Row],[Menge t P2O5]]/Tabelle8[[#This Row],[Anzahl Lieferscheine]]</f>
        <v>0.13994999999999999</v>
      </c>
    </row>
    <row r="625" spans="1:14" x14ac:dyDescent="0.2">
      <c r="A625" s="2" t="s">
        <v>51</v>
      </c>
      <c r="B625" s="2" t="s">
        <v>39</v>
      </c>
      <c r="C625" s="2" t="s">
        <v>6</v>
      </c>
      <c r="D625" s="2" t="s">
        <v>7</v>
      </c>
      <c r="E625" s="2" t="s">
        <v>9</v>
      </c>
      <c r="F625" s="2" t="s">
        <v>61</v>
      </c>
      <c r="G625" s="1">
        <v>85.12</v>
      </c>
      <c r="H625" s="1">
        <v>33.28</v>
      </c>
      <c r="I625" s="4">
        <v>1</v>
      </c>
      <c r="J625" s="2" t="s">
        <v>72</v>
      </c>
      <c r="K625" s="1">
        <f>Tabelle8[[#This Row],[Menge kg Nges]]/1000</f>
        <v>8.5120000000000001E-2</v>
      </c>
      <c r="L625" s="1">
        <f>Tabelle8[[#This Row],[Menge kg P2O5]]/1000</f>
        <v>3.3280000000000004E-2</v>
      </c>
      <c r="M625" s="1">
        <f>Tabelle8[[#This Row],[Menge t Nges]]/Tabelle8[[#This Row],[Anzahl Lieferscheine]]</f>
        <v>8.5120000000000001E-2</v>
      </c>
      <c r="N625" s="1">
        <f>Tabelle8[[#This Row],[Menge t P2O5]]/Tabelle8[[#This Row],[Anzahl Lieferscheine]]</f>
        <v>3.3280000000000004E-2</v>
      </c>
    </row>
    <row r="626" spans="1:14" x14ac:dyDescent="0.2">
      <c r="A626" s="2" t="s">
        <v>51</v>
      </c>
      <c r="B626" s="2" t="s">
        <v>39</v>
      </c>
      <c r="C626" s="2" t="s">
        <v>6</v>
      </c>
      <c r="D626" s="2" t="s">
        <v>7</v>
      </c>
      <c r="E626" s="2" t="s">
        <v>12</v>
      </c>
      <c r="F626" s="2" t="s">
        <v>61</v>
      </c>
      <c r="G626" s="1">
        <v>146.16</v>
      </c>
      <c r="H626" s="1">
        <v>73.08</v>
      </c>
      <c r="I626" s="4">
        <v>1</v>
      </c>
      <c r="J626" s="2" t="s">
        <v>72</v>
      </c>
      <c r="K626" s="1">
        <f>Tabelle8[[#This Row],[Menge kg Nges]]/1000</f>
        <v>0.14615999999999998</v>
      </c>
      <c r="L626" s="1">
        <f>Tabelle8[[#This Row],[Menge kg P2O5]]/1000</f>
        <v>7.3079999999999992E-2</v>
      </c>
      <c r="M626" s="1">
        <f>Tabelle8[[#This Row],[Menge t Nges]]/Tabelle8[[#This Row],[Anzahl Lieferscheine]]</f>
        <v>0.14615999999999998</v>
      </c>
      <c r="N626" s="1">
        <f>Tabelle8[[#This Row],[Menge t P2O5]]/Tabelle8[[#This Row],[Anzahl Lieferscheine]]</f>
        <v>7.3079999999999992E-2</v>
      </c>
    </row>
    <row r="627" spans="1:14" x14ac:dyDescent="0.2">
      <c r="A627" s="2" t="s">
        <v>51</v>
      </c>
      <c r="B627" s="2" t="s">
        <v>53</v>
      </c>
      <c r="C627" s="2" t="s">
        <v>6</v>
      </c>
      <c r="D627" s="2" t="s">
        <v>15</v>
      </c>
      <c r="E627" s="2" t="s">
        <v>18</v>
      </c>
      <c r="F627" s="2" t="s">
        <v>61</v>
      </c>
      <c r="G627" s="1">
        <v>109.17</v>
      </c>
      <c r="H627" s="1">
        <v>89.68</v>
      </c>
      <c r="I627" s="4">
        <v>1</v>
      </c>
      <c r="J627" s="2" t="s">
        <v>72</v>
      </c>
      <c r="K627" s="1">
        <f>Tabelle8[[#This Row],[Menge kg Nges]]/1000</f>
        <v>0.10917</v>
      </c>
      <c r="L627" s="1">
        <f>Tabelle8[[#This Row],[Menge kg P2O5]]/1000</f>
        <v>8.968000000000001E-2</v>
      </c>
      <c r="M627" s="1">
        <f>Tabelle8[[#This Row],[Menge t Nges]]/Tabelle8[[#This Row],[Anzahl Lieferscheine]]</f>
        <v>0.10917</v>
      </c>
      <c r="N627" s="1">
        <f>Tabelle8[[#This Row],[Menge t P2O5]]/Tabelle8[[#This Row],[Anzahl Lieferscheine]]</f>
        <v>8.968000000000001E-2</v>
      </c>
    </row>
    <row r="628" spans="1:14" x14ac:dyDescent="0.2">
      <c r="A628" s="2" t="s">
        <v>51</v>
      </c>
      <c r="B628" s="2" t="s">
        <v>56</v>
      </c>
      <c r="C628" s="2" t="s">
        <v>6</v>
      </c>
      <c r="D628" s="2" t="s">
        <v>7</v>
      </c>
      <c r="E628" s="2" t="s">
        <v>12</v>
      </c>
      <c r="F628" s="2" t="s">
        <v>61</v>
      </c>
      <c r="G628" s="1">
        <v>125.28</v>
      </c>
      <c r="H628" s="1">
        <v>62.64</v>
      </c>
      <c r="I628" s="4">
        <v>1</v>
      </c>
      <c r="J628" s="2" t="s">
        <v>72</v>
      </c>
      <c r="K628" s="1">
        <f>Tabelle8[[#This Row],[Menge kg Nges]]/1000</f>
        <v>0.12528</v>
      </c>
      <c r="L628" s="1">
        <f>Tabelle8[[#This Row],[Menge kg P2O5]]/1000</f>
        <v>6.2640000000000001E-2</v>
      </c>
      <c r="M628" s="1">
        <f>Tabelle8[[#This Row],[Menge t Nges]]/Tabelle8[[#This Row],[Anzahl Lieferscheine]]</f>
        <v>0.12528</v>
      </c>
      <c r="N628" s="1">
        <f>Tabelle8[[#This Row],[Menge t P2O5]]/Tabelle8[[#This Row],[Anzahl Lieferscheine]]</f>
        <v>6.2640000000000001E-2</v>
      </c>
    </row>
    <row r="629" spans="1:14" x14ac:dyDescent="0.2">
      <c r="A629" s="2" t="s">
        <v>52</v>
      </c>
      <c r="B629" s="2" t="s">
        <v>5</v>
      </c>
      <c r="C629" s="2" t="s">
        <v>6</v>
      </c>
      <c r="D629" s="2" t="s">
        <v>15</v>
      </c>
      <c r="E629" s="2" t="s">
        <v>21</v>
      </c>
      <c r="F629" s="2" t="s">
        <v>61</v>
      </c>
      <c r="G629" s="1">
        <v>441.6</v>
      </c>
      <c r="H629" s="1">
        <v>234.6</v>
      </c>
      <c r="I629" s="4">
        <v>1</v>
      </c>
      <c r="J629" s="2" t="s">
        <v>72</v>
      </c>
      <c r="K629" s="1">
        <f>Tabelle8[[#This Row],[Menge kg Nges]]/1000</f>
        <v>0.44160000000000005</v>
      </c>
      <c r="L629" s="1">
        <f>Tabelle8[[#This Row],[Menge kg P2O5]]/1000</f>
        <v>0.2346</v>
      </c>
      <c r="M629" s="1">
        <f>Tabelle8[[#This Row],[Menge t Nges]]/Tabelle8[[#This Row],[Anzahl Lieferscheine]]</f>
        <v>0.44160000000000005</v>
      </c>
      <c r="N629" s="1">
        <f>Tabelle8[[#This Row],[Menge t P2O5]]/Tabelle8[[#This Row],[Anzahl Lieferscheine]]</f>
        <v>0.2346</v>
      </c>
    </row>
    <row r="630" spans="1:14" x14ac:dyDescent="0.2">
      <c r="A630" s="2" t="s">
        <v>52</v>
      </c>
      <c r="B630" s="2" t="s">
        <v>29</v>
      </c>
      <c r="C630" s="2" t="s">
        <v>6</v>
      </c>
      <c r="D630" s="2" t="s">
        <v>15</v>
      </c>
      <c r="E630" s="2" t="s">
        <v>21</v>
      </c>
      <c r="F630" s="2" t="s">
        <v>61</v>
      </c>
      <c r="G630" s="1">
        <v>340</v>
      </c>
      <c r="H630" s="1">
        <v>204</v>
      </c>
      <c r="I630" s="4">
        <v>1</v>
      </c>
      <c r="J630" s="2" t="s">
        <v>72</v>
      </c>
      <c r="K630" s="1">
        <f>Tabelle8[[#This Row],[Menge kg Nges]]/1000</f>
        <v>0.34</v>
      </c>
      <c r="L630" s="1">
        <f>Tabelle8[[#This Row],[Menge kg P2O5]]/1000</f>
        <v>0.20399999999999999</v>
      </c>
      <c r="M630" s="1">
        <f>Tabelle8[[#This Row],[Menge t Nges]]/Tabelle8[[#This Row],[Anzahl Lieferscheine]]</f>
        <v>0.34</v>
      </c>
      <c r="N630" s="1">
        <f>Tabelle8[[#This Row],[Menge t P2O5]]/Tabelle8[[#This Row],[Anzahl Lieferscheine]]</f>
        <v>0.20399999999999999</v>
      </c>
    </row>
    <row r="631" spans="1:14" x14ac:dyDescent="0.2">
      <c r="A631" s="2" t="s">
        <v>52</v>
      </c>
      <c r="B631" s="2" t="s">
        <v>32</v>
      </c>
      <c r="C631" s="2" t="s">
        <v>6</v>
      </c>
      <c r="D631" s="2" t="s">
        <v>7</v>
      </c>
      <c r="E631" s="2" t="s">
        <v>12</v>
      </c>
      <c r="F631" s="2" t="s">
        <v>61</v>
      </c>
      <c r="G631" s="1">
        <v>1806</v>
      </c>
      <c r="H631" s="1">
        <v>928.8</v>
      </c>
      <c r="I631" s="4">
        <v>5</v>
      </c>
      <c r="J631" s="2" t="s">
        <v>72</v>
      </c>
      <c r="K631" s="1">
        <f>Tabelle8[[#This Row],[Menge kg Nges]]/1000</f>
        <v>1.806</v>
      </c>
      <c r="L631" s="1">
        <f>Tabelle8[[#This Row],[Menge kg P2O5]]/1000</f>
        <v>0.92879999999999996</v>
      </c>
      <c r="M631" s="1">
        <f>Tabelle8[[#This Row],[Menge t Nges]]/Tabelle8[[#This Row],[Anzahl Lieferscheine]]</f>
        <v>0.36120000000000002</v>
      </c>
      <c r="N631" s="1">
        <f>Tabelle8[[#This Row],[Menge t P2O5]]/Tabelle8[[#This Row],[Anzahl Lieferscheine]]</f>
        <v>0.18575999999999998</v>
      </c>
    </row>
    <row r="632" spans="1:14" x14ac:dyDescent="0.2">
      <c r="A632" s="2" t="s">
        <v>52</v>
      </c>
      <c r="B632" s="2" t="s">
        <v>32</v>
      </c>
      <c r="C632" s="2" t="s">
        <v>6</v>
      </c>
      <c r="D632" s="2" t="s">
        <v>15</v>
      </c>
      <c r="E632" s="2" t="s">
        <v>8</v>
      </c>
      <c r="F632" s="2" t="s">
        <v>61</v>
      </c>
      <c r="G632" s="1">
        <v>94.8</v>
      </c>
      <c r="H632" s="1">
        <v>40.799999999999997</v>
      </c>
      <c r="I632" s="4">
        <v>1</v>
      </c>
      <c r="J632" s="2" t="s">
        <v>72</v>
      </c>
      <c r="K632" s="1">
        <f>Tabelle8[[#This Row],[Menge kg Nges]]/1000</f>
        <v>9.4799999999999995E-2</v>
      </c>
      <c r="L632" s="1">
        <f>Tabelle8[[#This Row],[Menge kg P2O5]]/1000</f>
        <v>4.0799999999999996E-2</v>
      </c>
      <c r="M632" s="1">
        <f>Tabelle8[[#This Row],[Menge t Nges]]/Tabelle8[[#This Row],[Anzahl Lieferscheine]]</f>
        <v>9.4799999999999995E-2</v>
      </c>
      <c r="N632" s="1">
        <f>Tabelle8[[#This Row],[Menge t P2O5]]/Tabelle8[[#This Row],[Anzahl Lieferscheine]]</f>
        <v>4.0799999999999996E-2</v>
      </c>
    </row>
    <row r="633" spans="1:14" x14ac:dyDescent="0.2">
      <c r="A633" s="2" t="s">
        <v>52</v>
      </c>
      <c r="B633" s="2" t="s">
        <v>27</v>
      </c>
      <c r="C633" s="2" t="s">
        <v>6</v>
      </c>
      <c r="D633" s="2" t="s">
        <v>7</v>
      </c>
      <c r="E633" s="2" t="s">
        <v>11</v>
      </c>
      <c r="F633" s="2" t="s">
        <v>61</v>
      </c>
      <c r="G633" s="1">
        <v>65.34</v>
      </c>
      <c r="H633" s="1">
        <v>28.89</v>
      </c>
      <c r="I633" s="4">
        <v>1</v>
      </c>
      <c r="J633" s="2" t="s">
        <v>72</v>
      </c>
      <c r="K633" s="1">
        <f>Tabelle8[[#This Row],[Menge kg Nges]]/1000</f>
        <v>6.5340000000000009E-2</v>
      </c>
      <c r="L633" s="1">
        <f>Tabelle8[[#This Row],[Menge kg P2O5]]/1000</f>
        <v>2.8889999999999999E-2</v>
      </c>
      <c r="M633" s="1">
        <f>Tabelle8[[#This Row],[Menge t Nges]]/Tabelle8[[#This Row],[Anzahl Lieferscheine]]</f>
        <v>6.5340000000000009E-2</v>
      </c>
      <c r="N633" s="1">
        <f>Tabelle8[[#This Row],[Menge t P2O5]]/Tabelle8[[#This Row],[Anzahl Lieferscheine]]</f>
        <v>2.8889999999999999E-2</v>
      </c>
    </row>
    <row r="634" spans="1:14" x14ac:dyDescent="0.2">
      <c r="A634" s="2" t="s">
        <v>52</v>
      </c>
      <c r="B634" s="2" t="s">
        <v>27</v>
      </c>
      <c r="C634" s="2" t="s">
        <v>6</v>
      </c>
      <c r="D634" s="2" t="s">
        <v>7</v>
      </c>
      <c r="E634" s="2" t="s">
        <v>12</v>
      </c>
      <c r="F634" s="2" t="s">
        <v>61</v>
      </c>
      <c r="G634" s="1">
        <v>299.52</v>
      </c>
      <c r="H634" s="1">
        <v>117.78</v>
      </c>
      <c r="I634" s="4">
        <v>1</v>
      </c>
      <c r="J634" s="2" t="s">
        <v>72</v>
      </c>
      <c r="K634" s="1">
        <f>Tabelle8[[#This Row],[Menge kg Nges]]/1000</f>
        <v>0.29952000000000001</v>
      </c>
      <c r="L634" s="1">
        <f>Tabelle8[[#This Row],[Menge kg P2O5]]/1000</f>
        <v>0.11778</v>
      </c>
      <c r="M634" s="1">
        <f>Tabelle8[[#This Row],[Menge t Nges]]/Tabelle8[[#This Row],[Anzahl Lieferscheine]]</f>
        <v>0.29952000000000001</v>
      </c>
      <c r="N634" s="1">
        <f>Tabelle8[[#This Row],[Menge t P2O5]]/Tabelle8[[#This Row],[Anzahl Lieferscheine]]</f>
        <v>0.11778</v>
      </c>
    </row>
    <row r="635" spans="1:14" x14ac:dyDescent="0.2">
      <c r="A635" s="2" t="s">
        <v>52</v>
      </c>
      <c r="B635" s="2" t="s">
        <v>27</v>
      </c>
      <c r="C635" s="2" t="s">
        <v>6</v>
      </c>
      <c r="D635" s="2" t="s">
        <v>7</v>
      </c>
      <c r="E635" s="2" t="s">
        <v>13</v>
      </c>
      <c r="F635" s="2" t="s">
        <v>61</v>
      </c>
      <c r="G635" s="1">
        <v>41.75</v>
      </c>
      <c r="H635" s="1">
        <v>20</v>
      </c>
      <c r="I635" s="4">
        <v>1</v>
      </c>
      <c r="J635" s="2" t="s">
        <v>72</v>
      </c>
      <c r="K635" s="1">
        <f>Tabelle8[[#This Row],[Menge kg Nges]]/1000</f>
        <v>4.1750000000000002E-2</v>
      </c>
      <c r="L635" s="1">
        <f>Tabelle8[[#This Row],[Menge kg P2O5]]/1000</f>
        <v>0.02</v>
      </c>
      <c r="M635" s="1">
        <f>Tabelle8[[#This Row],[Menge t Nges]]/Tabelle8[[#This Row],[Anzahl Lieferscheine]]</f>
        <v>4.1750000000000002E-2</v>
      </c>
      <c r="N635" s="1">
        <f>Tabelle8[[#This Row],[Menge t P2O5]]/Tabelle8[[#This Row],[Anzahl Lieferscheine]]</f>
        <v>0.02</v>
      </c>
    </row>
    <row r="636" spans="1:14" x14ac:dyDescent="0.2">
      <c r="A636" s="2" t="s">
        <v>52</v>
      </c>
      <c r="B636" s="2" t="s">
        <v>27</v>
      </c>
      <c r="C636" s="2" t="s">
        <v>6</v>
      </c>
      <c r="D636" s="2" t="s">
        <v>15</v>
      </c>
      <c r="E636" s="2" t="s">
        <v>8</v>
      </c>
      <c r="F636" s="2" t="s">
        <v>61</v>
      </c>
      <c r="G636" s="1">
        <v>224.9</v>
      </c>
      <c r="H636" s="1">
        <v>141.05000000000001</v>
      </c>
      <c r="I636" s="4">
        <v>1</v>
      </c>
      <c r="J636" s="2" t="s">
        <v>72</v>
      </c>
      <c r="K636" s="1">
        <f>Tabelle8[[#This Row],[Menge kg Nges]]/1000</f>
        <v>0.22490000000000002</v>
      </c>
      <c r="L636" s="1">
        <f>Tabelle8[[#This Row],[Menge kg P2O5]]/1000</f>
        <v>0.14105000000000001</v>
      </c>
      <c r="M636" s="1">
        <f>Tabelle8[[#This Row],[Menge t Nges]]/Tabelle8[[#This Row],[Anzahl Lieferscheine]]</f>
        <v>0.22490000000000002</v>
      </c>
      <c r="N636" s="1">
        <f>Tabelle8[[#This Row],[Menge t P2O5]]/Tabelle8[[#This Row],[Anzahl Lieferscheine]]</f>
        <v>0.14105000000000001</v>
      </c>
    </row>
    <row r="637" spans="1:14" x14ac:dyDescent="0.2">
      <c r="A637" s="2" t="s">
        <v>52</v>
      </c>
      <c r="B637" s="2" t="s">
        <v>27</v>
      </c>
      <c r="C637" s="2" t="s">
        <v>6</v>
      </c>
      <c r="D637" s="2" t="s">
        <v>15</v>
      </c>
      <c r="E637" s="2" t="s">
        <v>18</v>
      </c>
      <c r="F637" s="2" t="s">
        <v>61</v>
      </c>
      <c r="G637" s="1">
        <v>336</v>
      </c>
      <c r="H637" s="1">
        <v>272</v>
      </c>
      <c r="I637" s="4">
        <v>1</v>
      </c>
      <c r="J637" s="2" t="s">
        <v>72</v>
      </c>
      <c r="K637" s="1">
        <f>Tabelle8[[#This Row],[Menge kg Nges]]/1000</f>
        <v>0.33600000000000002</v>
      </c>
      <c r="L637" s="1">
        <f>Tabelle8[[#This Row],[Menge kg P2O5]]/1000</f>
        <v>0.27200000000000002</v>
      </c>
      <c r="M637" s="1">
        <f>Tabelle8[[#This Row],[Menge t Nges]]/Tabelle8[[#This Row],[Anzahl Lieferscheine]]</f>
        <v>0.33600000000000002</v>
      </c>
      <c r="N637" s="1">
        <f>Tabelle8[[#This Row],[Menge t P2O5]]/Tabelle8[[#This Row],[Anzahl Lieferscheine]]</f>
        <v>0.27200000000000002</v>
      </c>
    </row>
    <row r="638" spans="1:14" x14ac:dyDescent="0.2">
      <c r="A638" s="2" t="s">
        <v>52</v>
      </c>
      <c r="B638" s="2" t="s">
        <v>27</v>
      </c>
      <c r="C638" s="2" t="s">
        <v>6</v>
      </c>
      <c r="D638" s="2" t="s">
        <v>15</v>
      </c>
      <c r="E638" s="2" t="s">
        <v>21</v>
      </c>
      <c r="F638" s="2" t="s">
        <v>61</v>
      </c>
      <c r="G638" s="1">
        <v>1113.5999999999999</v>
      </c>
      <c r="H638" s="1">
        <v>582.6</v>
      </c>
      <c r="I638" s="4">
        <v>2</v>
      </c>
      <c r="J638" s="2" t="s">
        <v>72</v>
      </c>
      <c r="K638" s="1">
        <f>Tabelle8[[#This Row],[Menge kg Nges]]/1000</f>
        <v>1.1135999999999999</v>
      </c>
      <c r="L638" s="1">
        <f>Tabelle8[[#This Row],[Menge kg P2O5]]/1000</f>
        <v>0.58260000000000001</v>
      </c>
      <c r="M638" s="1">
        <f>Tabelle8[[#This Row],[Menge t Nges]]/Tabelle8[[#This Row],[Anzahl Lieferscheine]]</f>
        <v>0.55679999999999996</v>
      </c>
      <c r="N638" s="1">
        <f>Tabelle8[[#This Row],[Menge t P2O5]]/Tabelle8[[#This Row],[Anzahl Lieferscheine]]</f>
        <v>0.2913</v>
      </c>
    </row>
    <row r="639" spans="1:14" x14ac:dyDescent="0.2">
      <c r="A639" s="2" t="s">
        <v>52</v>
      </c>
      <c r="B639" s="2" t="s">
        <v>27</v>
      </c>
      <c r="C639" s="2" t="s">
        <v>6</v>
      </c>
      <c r="D639" s="2" t="s">
        <v>15</v>
      </c>
      <c r="E639" s="2" t="s">
        <v>13</v>
      </c>
      <c r="F639" s="2" t="s">
        <v>61</v>
      </c>
      <c r="G639" s="1">
        <v>347.22</v>
      </c>
      <c r="H639" s="1">
        <v>236.52</v>
      </c>
      <c r="I639" s="4">
        <v>1</v>
      </c>
      <c r="J639" s="2" t="s">
        <v>72</v>
      </c>
      <c r="K639" s="1">
        <f>Tabelle8[[#This Row],[Menge kg Nges]]/1000</f>
        <v>0.34722000000000003</v>
      </c>
      <c r="L639" s="1">
        <f>Tabelle8[[#This Row],[Menge kg P2O5]]/1000</f>
        <v>0.23652000000000001</v>
      </c>
      <c r="M639" s="1">
        <f>Tabelle8[[#This Row],[Menge t Nges]]/Tabelle8[[#This Row],[Anzahl Lieferscheine]]</f>
        <v>0.34722000000000003</v>
      </c>
      <c r="N639" s="1">
        <f>Tabelle8[[#This Row],[Menge t P2O5]]/Tabelle8[[#This Row],[Anzahl Lieferscheine]]</f>
        <v>0.23652000000000001</v>
      </c>
    </row>
    <row r="640" spans="1:14" x14ac:dyDescent="0.2">
      <c r="A640" s="2" t="s">
        <v>52</v>
      </c>
      <c r="B640" s="2" t="s">
        <v>27</v>
      </c>
      <c r="C640" s="2" t="s">
        <v>25</v>
      </c>
      <c r="D640" s="2" t="s">
        <v>25</v>
      </c>
      <c r="E640" s="2" t="s">
        <v>26</v>
      </c>
      <c r="F640" s="2" t="s">
        <v>61</v>
      </c>
      <c r="G640" s="1">
        <v>353.51</v>
      </c>
      <c r="H640" s="1">
        <v>296.8</v>
      </c>
      <c r="I640" s="4">
        <v>1</v>
      </c>
      <c r="J640" s="2" t="s">
        <v>72</v>
      </c>
      <c r="K640" s="1">
        <f>Tabelle8[[#This Row],[Menge kg Nges]]/1000</f>
        <v>0.35350999999999999</v>
      </c>
      <c r="L640" s="1">
        <f>Tabelle8[[#This Row],[Menge kg P2O5]]/1000</f>
        <v>0.29680000000000001</v>
      </c>
      <c r="M640" s="1">
        <f>Tabelle8[[#This Row],[Menge t Nges]]/Tabelle8[[#This Row],[Anzahl Lieferscheine]]</f>
        <v>0.35350999999999999</v>
      </c>
      <c r="N640" s="1">
        <f>Tabelle8[[#This Row],[Menge t P2O5]]/Tabelle8[[#This Row],[Anzahl Lieferscheine]]</f>
        <v>0.29680000000000001</v>
      </c>
    </row>
    <row r="641" spans="1:14" x14ac:dyDescent="0.2">
      <c r="A641" s="2" t="s">
        <v>52</v>
      </c>
      <c r="B641" s="2" t="s">
        <v>46</v>
      </c>
      <c r="C641" s="2" t="s">
        <v>6</v>
      </c>
      <c r="D641" s="2" t="s">
        <v>15</v>
      </c>
      <c r="E641" s="2" t="s">
        <v>18</v>
      </c>
      <c r="F641" s="2" t="s">
        <v>61</v>
      </c>
      <c r="G641" s="1">
        <v>588</v>
      </c>
      <c r="H641" s="1">
        <v>476</v>
      </c>
      <c r="I641" s="4">
        <v>1</v>
      </c>
      <c r="J641" s="2" t="s">
        <v>72</v>
      </c>
      <c r="K641" s="1">
        <f>Tabelle8[[#This Row],[Menge kg Nges]]/1000</f>
        <v>0.58799999999999997</v>
      </c>
      <c r="L641" s="1">
        <f>Tabelle8[[#This Row],[Menge kg P2O5]]/1000</f>
        <v>0.47599999999999998</v>
      </c>
      <c r="M641" s="1">
        <f>Tabelle8[[#This Row],[Menge t Nges]]/Tabelle8[[#This Row],[Anzahl Lieferscheine]]</f>
        <v>0.58799999999999997</v>
      </c>
      <c r="N641" s="1">
        <f>Tabelle8[[#This Row],[Menge t P2O5]]/Tabelle8[[#This Row],[Anzahl Lieferscheine]]</f>
        <v>0.47599999999999998</v>
      </c>
    </row>
    <row r="642" spans="1:14" x14ac:dyDescent="0.2">
      <c r="A642" s="2" t="s">
        <v>52</v>
      </c>
      <c r="B642" s="2" t="s">
        <v>34</v>
      </c>
      <c r="C642" s="2" t="s">
        <v>6</v>
      </c>
      <c r="D642" s="2" t="s">
        <v>7</v>
      </c>
      <c r="E642" s="2" t="s">
        <v>9</v>
      </c>
      <c r="F642" s="2" t="s">
        <v>61</v>
      </c>
      <c r="G642" s="1">
        <v>52.8</v>
      </c>
      <c r="H642" s="1">
        <v>21.6</v>
      </c>
      <c r="I642" s="4">
        <v>2</v>
      </c>
      <c r="J642" s="2" t="s">
        <v>72</v>
      </c>
      <c r="K642" s="1">
        <f>Tabelle8[[#This Row],[Menge kg Nges]]/1000</f>
        <v>5.28E-2</v>
      </c>
      <c r="L642" s="1">
        <f>Tabelle8[[#This Row],[Menge kg P2O5]]/1000</f>
        <v>2.1600000000000001E-2</v>
      </c>
      <c r="M642" s="1">
        <f>Tabelle8[[#This Row],[Menge t Nges]]/Tabelle8[[#This Row],[Anzahl Lieferscheine]]</f>
        <v>2.64E-2</v>
      </c>
      <c r="N642" s="1">
        <f>Tabelle8[[#This Row],[Menge t P2O5]]/Tabelle8[[#This Row],[Anzahl Lieferscheine]]</f>
        <v>1.0800000000000001E-2</v>
      </c>
    </row>
    <row r="643" spans="1:14" x14ac:dyDescent="0.2">
      <c r="A643" s="2" t="s">
        <v>52</v>
      </c>
      <c r="B643" s="2" t="s">
        <v>34</v>
      </c>
      <c r="C643" s="2" t="s">
        <v>6</v>
      </c>
      <c r="D643" s="2" t="s">
        <v>7</v>
      </c>
      <c r="E643" s="2" t="s">
        <v>11</v>
      </c>
      <c r="F643" s="2" t="s">
        <v>61</v>
      </c>
      <c r="G643" s="1">
        <v>251.72</v>
      </c>
      <c r="H643" s="1">
        <v>97.44</v>
      </c>
      <c r="I643" s="4">
        <v>1</v>
      </c>
      <c r="J643" s="2" t="s">
        <v>72</v>
      </c>
      <c r="K643" s="1">
        <f>Tabelle8[[#This Row],[Menge kg Nges]]/1000</f>
        <v>0.25172</v>
      </c>
      <c r="L643" s="1">
        <f>Tabelle8[[#This Row],[Menge kg P2O5]]/1000</f>
        <v>9.7439999999999999E-2</v>
      </c>
      <c r="M643" s="1">
        <f>Tabelle8[[#This Row],[Menge t Nges]]/Tabelle8[[#This Row],[Anzahl Lieferscheine]]</f>
        <v>0.25172</v>
      </c>
      <c r="N643" s="1">
        <f>Tabelle8[[#This Row],[Menge t P2O5]]/Tabelle8[[#This Row],[Anzahl Lieferscheine]]</f>
        <v>9.7439999999999999E-2</v>
      </c>
    </row>
    <row r="644" spans="1:14" x14ac:dyDescent="0.2">
      <c r="A644" s="2" t="s">
        <v>52</v>
      </c>
      <c r="B644" s="2" t="s">
        <v>34</v>
      </c>
      <c r="C644" s="2" t="s">
        <v>6</v>
      </c>
      <c r="D644" s="2" t="s">
        <v>7</v>
      </c>
      <c r="E644" s="2" t="s">
        <v>13</v>
      </c>
      <c r="F644" s="2" t="s">
        <v>61</v>
      </c>
      <c r="G644" s="1">
        <v>1899.2</v>
      </c>
      <c r="H644" s="1">
        <v>958.4</v>
      </c>
      <c r="I644" s="4">
        <v>2</v>
      </c>
      <c r="J644" s="2" t="s">
        <v>72</v>
      </c>
      <c r="K644" s="1">
        <f>Tabelle8[[#This Row],[Menge kg Nges]]/1000</f>
        <v>1.8992</v>
      </c>
      <c r="L644" s="1">
        <f>Tabelle8[[#This Row],[Menge kg P2O5]]/1000</f>
        <v>0.95840000000000003</v>
      </c>
      <c r="M644" s="1">
        <f>Tabelle8[[#This Row],[Menge t Nges]]/Tabelle8[[#This Row],[Anzahl Lieferscheine]]</f>
        <v>0.9496</v>
      </c>
      <c r="N644" s="1">
        <f>Tabelle8[[#This Row],[Menge t P2O5]]/Tabelle8[[#This Row],[Anzahl Lieferscheine]]</f>
        <v>0.47920000000000001</v>
      </c>
    </row>
    <row r="645" spans="1:14" x14ac:dyDescent="0.2">
      <c r="A645" s="2" t="s">
        <v>52</v>
      </c>
      <c r="B645" s="2" t="s">
        <v>34</v>
      </c>
      <c r="C645" s="2" t="s">
        <v>6</v>
      </c>
      <c r="D645" s="2" t="s">
        <v>15</v>
      </c>
      <c r="E645" s="2" t="s">
        <v>13</v>
      </c>
      <c r="F645" s="2" t="s">
        <v>61</v>
      </c>
      <c r="G645" s="1">
        <v>450.1</v>
      </c>
      <c r="H645" s="1">
        <v>306.60000000000002</v>
      </c>
      <c r="I645" s="4">
        <v>1</v>
      </c>
      <c r="J645" s="2" t="s">
        <v>72</v>
      </c>
      <c r="K645" s="1">
        <f>Tabelle8[[#This Row],[Menge kg Nges]]/1000</f>
        <v>0.4501</v>
      </c>
      <c r="L645" s="1">
        <f>Tabelle8[[#This Row],[Menge kg P2O5]]/1000</f>
        <v>0.30660000000000004</v>
      </c>
      <c r="M645" s="1">
        <f>Tabelle8[[#This Row],[Menge t Nges]]/Tabelle8[[#This Row],[Anzahl Lieferscheine]]</f>
        <v>0.4501</v>
      </c>
      <c r="N645" s="1">
        <f>Tabelle8[[#This Row],[Menge t P2O5]]/Tabelle8[[#This Row],[Anzahl Lieferscheine]]</f>
        <v>0.30660000000000004</v>
      </c>
    </row>
    <row r="646" spans="1:14" x14ac:dyDescent="0.2">
      <c r="A646" s="2" t="s">
        <v>52</v>
      </c>
      <c r="B646" s="2" t="s">
        <v>51</v>
      </c>
      <c r="C646" s="2" t="s">
        <v>6</v>
      </c>
      <c r="D646" s="2" t="s">
        <v>7</v>
      </c>
      <c r="E646" s="2" t="s">
        <v>8</v>
      </c>
      <c r="F646" s="2" t="s">
        <v>61</v>
      </c>
      <c r="G646" s="1">
        <v>1028.22</v>
      </c>
      <c r="H646" s="1">
        <v>365.5</v>
      </c>
      <c r="I646" s="4">
        <v>3</v>
      </c>
      <c r="J646" s="2" t="s">
        <v>72</v>
      </c>
      <c r="K646" s="1">
        <f>Tabelle8[[#This Row],[Menge kg Nges]]/1000</f>
        <v>1.0282200000000001</v>
      </c>
      <c r="L646" s="1">
        <f>Tabelle8[[#This Row],[Menge kg P2O5]]/1000</f>
        <v>0.36549999999999999</v>
      </c>
      <c r="M646" s="1">
        <f>Tabelle8[[#This Row],[Menge t Nges]]/Tabelle8[[#This Row],[Anzahl Lieferscheine]]</f>
        <v>0.34274000000000004</v>
      </c>
      <c r="N646" s="1">
        <f>Tabelle8[[#This Row],[Menge t P2O5]]/Tabelle8[[#This Row],[Anzahl Lieferscheine]]</f>
        <v>0.12183333333333334</v>
      </c>
    </row>
    <row r="647" spans="1:14" x14ac:dyDescent="0.2">
      <c r="A647" s="2" t="s">
        <v>52</v>
      </c>
      <c r="B647" s="2" t="s">
        <v>51</v>
      </c>
      <c r="C647" s="2" t="s">
        <v>6</v>
      </c>
      <c r="D647" s="2" t="s">
        <v>7</v>
      </c>
      <c r="E647" s="2" t="s">
        <v>12</v>
      </c>
      <c r="F647" s="2" t="s">
        <v>61</v>
      </c>
      <c r="G647" s="1">
        <v>482.20000000000005</v>
      </c>
      <c r="H647" s="1">
        <v>244.8</v>
      </c>
      <c r="I647" s="4">
        <v>3</v>
      </c>
      <c r="J647" s="2" t="s">
        <v>72</v>
      </c>
      <c r="K647" s="1">
        <f>Tabelle8[[#This Row],[Menge kg Nges]]/1000</f>
        <v>0.48220000000000007</v>
      </c>
      <c r="L647" s="1">
        <f>Tabelle8[[#This Row],[Menge kg P2O5]]/1000</f>
        <v>0.24480000000000002</v>
      </c>
      <c r="M647" s="1">
        <f>Tabelle8[[#This Row],[Menge t Nges]]/Tabelle8[[#This Row],[Anzahl Lieferscheine]]</f>
        <v>0.16073333333333337</v>
      </c>
      <c r="N647" s="1">
        <f>Tabelle8[[#This Row],[Menge t P2O5]]/Tabelle8[[#This Row],[Anzahl Lieferscheine]]</f>
        <v>8.1600000000000006E-2</v>
      </c>
    </row>
    <row r="648" spans="1:14" x14ac:dyDescent="0.2">
      <c r="A648" s="2" t="s">
        <v>52</v>
      </c>
      <c r="B648" s="2" t="s">
        <v>51</v>
      </c>
      <c r="C648" s="2" t="s">
        <v>6</v>
      </c>
      <c r="D648" s="2" t="s">
        <v>15</v>
      </c>
      <c r="E648" s="2" t="s">
        <v>21</v>
      </c>
      <c r="F648" s="2" t="s">
        <v>61</v>
      </c>
      <c r="G648" s="1">
        <v>151.19999999999999</v>
      </c>
      <c r="H648" s="1">
        <v>78.3</v>
      </c>
      <c r="I648" s="4">
        <v>1</v>
      </c>
      <c r="J648" s="2" t="s">
        <v>72</v>
      </c>
      <c r="K648" s="1">
        <f>Tabelle8[[#This Row],[Menge kg Nges]]/1000</f>
        <v>0.1512</v>
      </c>
      <c r="L648" s="1">
        <f>Tabelle8[[#This Row],[Menge kg P2O5]]/1000</f>
        <v>7.8299999999999995E-2</v>
      </c>
      <c r="M648" s="1">
        <f>Tabelle8[[#This Row],[Menge t Nges]]/Tabelle8[[#This Row],[Anzahl Lieferscheine]]</f>
        <v>0.1512</v>
      </c>
      <c r="N648" s="1">
        <f>Tabelle8[[#This Row],[Menge t P2O5]]/Tabelle8[[#This Row],[Anzahl Lieferscheine]]</f>
        <v>7.8299999999999995E-2</v>
      </c>
    </row>
    <row r="649" spans="1:14" x14ac:dyDescent="0.2">
      <c r="A649" s="2" t="s">
        <v>52</v>
      </c>
      <c r="B649" s="2" t="s">
        <v>52</v>
      </c>
      <c r="C649" s="2" t="s">
        <v>6</v>
      </c>
      <c r="D649" s="2" t="s">
        <v>7</v>
      </c>
      <c r="E649" s="2" t="s">
        <v>8</v>
      </c>
      <c r="F649" s="2" t="s">
        <v>61</v>
      </c>
      <c r="G649" s="1">
        <v>58526.439999999988</v>
      </c>
      <c r="H649" s="1">
        <v>21400.260000000002</v>
      </c>
      <c r="I649" s="4">
        <v>96</v>
      </c>
      <c r="J649" s="2" t="s">
        <v>72</v>
      </c>
      <c r="K649" s="1">
        <f>Tabelle8[[#This Row],[Menge kg Nges]]/1000</f>
        <v>58.526439999999987</v>
      </c>
      <c r="L649" s="1">
        <f>Tabelle8[[#This Row],[Menge kg P2O5]]/1000</f>
        <v>21.400260000000003</v>
      </c>
      <c r="M649" s="1">
        <f>Tabelle8[[#This Row],[Menge t Nges]]/Tabelle8[[#This Row],[Anzahl Lieferscheine]]</f>
        <v>0.60965041666666653</v>
      </c>
      <c r="N649" s="1">
        <f>Tabelle8[[#This Row],[Menge t P2O5]]/Tabelle8[[#This Row],[Anzahl Lieferscheine]]</f>
        <v>0.22291937500000003</v>
      </c>
    </row>
    <row r="650" spans="1:14" x14ac:dyDescent="0.2">
      <c r="A650" s="2" t="s">
        <v>52</v>
      </c>
      <c r="B650" s="2" t="s">
        <v>52</v>
      </c>
      <c r="C650" s="2" t="s">
        <v>6</v>
      </c>
      <c r="D650" s="2" t="s">
        <v>7</v>
      </c>
      <c r="E650" s="2" t="s">
        <v>9</v>
      </c>
      <c r="F650" s="2" t="s">
        <v>61</v>
      </c>
      <c r="G650" s="1">
        <v>17452.979999999996</v>
      </c>
      <c r="H650" s="1">
        <v>6941.58</v>
      </c>
      <c r="I650" s="4">
        <v>48</v>
      </c>
      <c r="J650" s="2" t="s">
        <v>72</v>
      </c>
      <c r="K650" s="1">
        <f>Tabelle8[[#This Row],[Menge kg Nges]]/1000</f>
        <v>17.452979999999997</v>
      </c>
      <c r="L650" s="1">
        <f>Tabelle8[[#This Row],[Menge kg P2O5]]/1000</f>
        <v>6.9415800000000001</v>
      </c>
      <c r="M650" s="1">
        <f>Tabelle8[[#This Row],[Menge t Nges]]/Tabelle8[[#This Row],[Anzahl Lieferscheine]]</f>
        <v>0.36360374999999995</v>
      </c>
      <c r="N650" s="1">
        <f>Tabelle8[[#This Row],[Menge t P2O5]]/Tabelle8[[#This Row],[Anzahl Lieferscheine]]</f>
        <v>0.14461625</v>
      </c>
    </row>
    <row r="651" spans="1:14" x14ac:dyDescent="0.2">
      <c r="A651" s="2" t="s">
        <v>52</v>
      </c>
      <c r="B651" s="2" t="s">
        <v>52</v>
      </c>
      <c r="C651" s="2" t="s">
        <v>6</v>
      </c>
      <c r="D651" s="2" t="s">
        <v>7</v>
      </c>
      <c r="E651" s="2" t="s">
        <v>10</v>
      </c>
      <c r="F651" s="2" t="s">
        <v>61</v>
      </c>
      <c r="G651" s="1">
        <v>2119.81</v>
      </c>
      <c r="H651" s="1">
        <v>799.09</v>
      </c>
      <c r="I651" s="4">
        <v>2</v>
      </c>
      <c r="J651" s="2" t="s">
        <v>72</v>
      </c>
      <c r="K651" s="1">
        <f>Tabelle8[[#This Row],[Menge kg Nges]]/1000</f>
        <v>2.1198099999999998</v>
      </c>
      <c r="L651" s="1">
        <f>Tabelle8[[#This Row],[Menge kg P2O5]]/1000</f>
        <v>0.79909000000000008</v>
      </c>
      <c r="M651" s="1">
        <f>Tabelle8[[#This Row],[Menge t Nges]]/Tabelle8[[#This Row],[Anzahl Lieferscheine]]</f>
        <v>1.0599049999999999</v>
      </c>
      <c r="N651" s="1">
        <f>Tabelle8[[#This Row],[Menge t P2O5]]/Tabelle8[[#This Row],[Anzahl Lieferscheine]]</f>
        <v>0.39954500000000004</v>
      </c>
    </row>
    <row r="652" spans="1:14" x14ac:dyDescent="0.2">
      <c r="A652" s="2" t="s">
        <v>52</v>
      </c>
      <c r="B652" s="2" t="s">
        <v>52</v>
      </c>
      <c r="C652" s="2" t="s">
        <v>6</v>
      </c>
      <c r="D652" s="2" t="s">
        <v>7</v>
      </c>
      <c r="E652" s="2" t="s">
        <v>11</v>
      </c>
      <c r="F652" s="2" t="s">
        <v>61</v>
      </c>
      <c r="G652" s="1">
        <v>8881.6299999999992</v>
      </c>
      <c r="H652" s="1">
        <v>4008.1699999999992</v>
      </c>
      <c r="I652" s="4">
        <v>31</v>
      </c>
      <c r="J652" s="2" t="s">
        <v>72</v>
      </c>
      <c r="K652" s="1">
        <f>Tabelle8[[#This Row],[Menge kg Nges]]/1000</f>
        <v>8.8816299999999995</v>
      </c>
      <c r="L652" s="1">
        <f>Tabelle8[[#This Row],[Menge kg P2O5]]/1000</f>
        <v>4.0081699999999989</v>
      </c>
      <c r="M652" s="1">
        <f>Tabelle8[[#This Row],[Menge t Nges]]/Tabelle8[[#This Row],[Anzahl Lieferscheine]]</f>
        <v>0.28650419354838708</v>
      </c>
      <c r="N652" s="1">
        <f>Tabelle8[[#This Row],[Menge t P2O5]]/Tabelle8[[#This Row],[Anzahl Lieferscheine]]</f>
        <v>0.12929580645161287</v>
      </c>
    </row>
    <row r="653" spans="1:14" x14ac:dyDescent="0.2">
      <c r="A653" s="2" t="s">
        <v>52</v>
      </c>
      <c r="B653" s="2" t="s">
        <v>52</v>
      </c>
      <c r="C653" s="2" t="s">
        <v>6</v>
      </c>
      <c r="D653" s="2" t="s">
        <v>7</v>
      </c>
      <c r="E653" s="2" t="s">
        <v>12</v>
      </c>
      <c r="F653" s="2" t="s">
        <v>61</v>
      </c>
      <c r="G653" s="1">
        <v>33261.279999999999</v>
      </c>
      <c r="H653" s="1">
        <v>14838.580000000002</v>
      </c>
      <c r="I653" s="4">
        <v>134</v>
      </c>
      <c r="J653" s="2" t="s">
        <v>72</v>
      </c>
      <c r="K653" s="1">
        <f>Tabelle8[[#This Row],[Menge kg Nges]]/1000</f>
        <v>33.261279999999999</v>
      </c>
      <c r="L653" s="1">
        <f>Tabelle8[[#This Row],[Menge kg P2O5]]/1000</f>
        <v>14.838580000000002</v>
      </c>
      <c r="M653" s="1">
        <f>Tabelle8[[#This Row],[Menge t Nges]]/Tabelle8[[#This Row],[Anzahl Lieferscheine]]</f>
        <v>0.24821850746268656</v>
      </c>
      <c r="N653" s="1">
        <f>Tabelle8[[#This Row],[Menge t P2O5]]/Tabelle8[[#This Row],[Anzahl Lieferscheine]]</f>
        <v>0.11073567164179106</v>
      </c>
    </row>
    <row r="654" spans="1:14" x14ac:dyDescent="0.2">
      <c r="A654" s="2" t="s">
        <v>52</v>
      </c>
      <c r="B654" s="2" t="s">
        <v>52</v>
      </c>
      <c r="C654" s="2" t="s">
        <v>6</v>
      </c>
      <c r="D654" s="2" t="s">
        <v>7</v>
      </c>
      <c r="E654" s="2" t="s">
        <v>13</v>
      </c>
      <c r="F654" s="2" t="s">
        <v>61</v>
      </c>
      <c r="G654" s="1">
        <v>5653.5500000000011</v>
      </c>
      <c r="H654" s="1">
        <v>2998.56</v>
      </c>
      <c r="I654" s="4">
        <v>38</v>
      </c>
      <c r="J654" s="2" t="s">
        <v>72</v>
      </c>
      <c r="K654" s="1">
        <f>Tabelle8[[#This Row],[Menge kg Nges]]/1000</f>
        <v>5.653550000000001</v>
      </c>
      <c r="L654" s="1">
        <f>Tabelle8[[#This Row],[Menge kg P2O5]]/1000</f>
        <v>2.9985599999999999</v>
      </c>
      <c r="M654" s="1">
        <f>Tabelle8[[#This Row],[Menge t Nges]]/Tabelle8[[#This Row],[Anzahl Lieferscheine]]</f>
        <v>0.14877763157894738</v>
      </c>
      <c r="N654" s="1">
        <f>Tabelle8[[#This Row],[Menge t P2O5]]/Tabelle8[[#This Row],[Anzahl Lieferscheine]]</f>
        <v>7.8909473684210529E-2</v>
      </c>
    </row>
    <row r="655" spans="1:14" x14ac:dyDescent="0.2">
      <c r="A655" s="2" t="s">
        <v>52</v>
      </c>
      <c r="B655" s="2" t="s">
        <v>52</v>
      </c>
      <c r="C655" s="2" t="s">
        <v>6</v>
      </c>
      <c r="D655" s="2" t="s">
        <v>7</v>
      </c>
      <c r="E655" s="2" t="s">
        <v>14</v>
      </c>
      <c r="F655" s="2" t="s">
        <v>61</v>
      </c>
      <c r="G655" s="1">
        <v>6258.65</v>
      </c>
      <c r="H655" s="1">
        <v>2524.5200000000004</v>
      </c>
      <c r="I655" s="4">
        <v>41</v>
      </c>
      <c r="J655" s="2" t="s">
        <v>72</v>
      </c>
      <c r="K655" s="1">
        <f>Tabelle8[[#This Row],[Menge kg Nges]]/1000</f>
        <v>6.2586499999999994</v>
      </c>
      <c r="L655" s="1">
        <f>Tabelle8[[#This Row],[Menge kg P2O5]]/1000</f>
        <v>2.5245200000000003</v>
      </c>
      <c r="M655" s="1">
        <f>Tabelle8[[#This Row],[Menge t Nges]]/Tabelle8[[#This Row],[Anzahl Lieferscheine]]</f>
        <v>0.15264999999999998</v>
      </c>
      <c r="N655" s="1">
        <f>Tabelle8[[#This Row],[Menge t P2O5]]/Tabelle8[[#This Row],[Anzahl Lieferscheine]]</f>
        <v>6.1573658536585377E-2</v>
      </c>
    </row>
    <row r="656" spans="1:14" x14ac:dyDescent="0.2">
      <c r="A656" s="2" t="s">
        <v>52</v>
      </c>
      <c r="B656" s="2" t="s">
        <v>52</v>
      </c>
      <c r="C656" s="2" t="s">
        <v>6</v>
      </c>
      <c r="D656" s="2" t="s">
        <v>15</v>
      </c>
      <c r="E656" s="2" t="s">
        <v>8</v>
      </c>
      <c r="F656" s="2" t="s">
        <v>61</v>
      </c>
      <c r="G656" s="1">
        <v>4304.91</v>
      </c>
      <c r="H656" s="1">
        <v>2470.5700000000002</v>
      </c>
      <c r="I656" s="4">
        <v>7</v>
      </c>
      <c r="J656" s="2" t="s">
        <v>72</v>
      </c>
      <c r="K656" s="1">
        <f>Tabelle8[[#This Row],[Menge kg Nges]]/1000</f>
        <v>4.3049099999999996</v>
      </c>
      <c r="L656" s="1">
        <f>Tabelle8[[#This Row],[Menge kg P2O5]]/1000</f>
        <v>2.4705700000000004</v>
      </c>
      <c r="M656" s="1">
        <f>Tabelle8[[#This Row],[Menge t Nges]]/Tabelle8[[#This Row],[Anzahl Lieferscheine]]</f>
        <v>0.61498714285714284</v>
      </c>
      <c r="N656" s="1">
        <f>Tabelle8[[#This Row],[Menge t P2O5]]/Tabelle8[[#This Row],[Anzahl Lieferscheine]]</f>
        <v>0.35293857142857149</v>
      </c>
    </row>
    <row r="657" spans="1:14" x14ac:dyDescent="0.2">
      <c r="A657" s="2" t="s">
        <v>52</v>
      </c>
      <c r="B657" s="2" t="s">
        <v>52</v>
      </c>
      <c r="C657" s="2" t="s">
        <v>6</v>
      </c>
      <c r="D657" s="2" t="s">
        <v>15</v>
      </c>
      <c r="E657" s="2" t="s">
        <v>18</v>
      </c>
      <c r="F657" s="2" t="s">
        <v>61</v>
      </c>
      <c r="G657" s="1">
        <v>1046.6400000000001</v>
      </c>
      <c r="H657" s="1">
        <v>847.28</v>
      </c>
      <c r="I657" s="4">
        <v>11</v>
      </c>
      <c r="J657" s="2" t="s">
        <v>72</v>
      </c>
      <c r="K657" s="1">
        <f>Tabelle8[[#This Row],[Menge kg Nges]]/1000</f>
        <v>1.04664</v>
      </c>
      <c r="L657" s="1">
        <f>Tabelle8[[#This Row],[Menge kg P2O5]]/1000</f>
        <v>0.84727999999999992</v>
      </c>
      <c r="M657" s="1">
        <f>Tabelle8[[#This Row],[Menge t Nges]]/Tabelle8[[#This Row],[Anzahl Lieferscheine]]</f>
        <v>9.5149090909090905E-2</v>
      </c>
      <c r="N657" s="1">
        <f>Tabelle8[[#This Row],[Menge t P2O5]]/Tabelle8[[#This Row],[Anzahl Lieferscheine]]</f>
        <v>7.7025454545454536E-2</v>
      </c>
    </row>
    <row r="658" spans="1:14" x14ac:dyDescent="0.2">
      <c r="A658" s="2" t="s">
        <v>52</v>
      </c>
      <c r="B658" s="2" t="s">
        <v>52</v>
      </c>
      <c r="C658" s="2" t="s">
        <v>6</v>
      </c>
      <c r="D658" s="2" t="s">
        <v>15</v>
      </c>
      <c r="E658" s="2" t="s">
        <v>20</v>
      </c>
      <c r="F658" s="2" t="s">
        <v>61</v>
      </c>
      <c r="G658" s="1">
        <v>144.35999999999999</v>
      </c>
      <c r="H658" s="1">
        <v>88.5</v>
      </c>
      <c r="I658" s="4">
        <v>2</v>
      </c>
      <c r="J658" s="2" t="s">
        <v>72</v>
      </c>
      <c r="K658" s="1">
        <f>Tabelle8[[#This Row],[Menge kg Nges]]/1000</f>
        <v>0.14435999999999999</v>
      </c>
      <c r="L658" s="1">
        <f>Tabelle8[[#This Row],[Menge kg P2O5]]/1000</f>
        <v>8.8499999999999995E-2</v>
      </c>
      <c r="M658" s="1">
        <f>Tabelle8[[#This Row],[Menge t Nges]]/Tabelle8[[#This Row],[Anzahl Lieferscheine]]</f>
        <v>7.2179999999999994E-2</v>
      </c>
      <c r="N658" s="1">
        <f>Tabelle8[[#This Row],[Menge t P2O5]]/Tabelle8[[#This Row],[Anzahl Lieferscheine]]</f>
        <v>4.4249999999999998E-2</v>
      </c>
    </row>
    <row r="659" spans="1:14" x14ac:dyDescent="0.2">
      <c r="A659" s="2" t="s">
        <v>52</v>
      </c>
      <c r="B659" s="2" t="s">
        <v>52</v>
      </c>
      <c r="C659" s="2" t="s">
        <v>6</v>
      </c>
      <c r="D659" s="2" t="s">
        <v>15</v>
      </c>
      <c r="E659" s="2" t="s">
        <v>21</v>
      </c>
      <c r="F659" s="2" t="s">
        <v>61</v>
      </c>
      <c r="G659" s="1">
        <v>3335.8</v>
      </c>
      <c r="H659" s="1">
        <v>1678.05</v>
      </c>
      <c r="I659" s="4">
        <v>10</v>
      </c>
      <c r="J659" s="2" t="s">
        <v>72</v>
      </c>
      <c r="K659" s="1">
        <f>Tabelle8[[#This Row],[Menge kg Nges]]/1000</f>
        <v>3.3358000000000003</v>
      </c>
      <c r="L659" s="1">
        <f>Tabelle8[[#This Row],[Menge kg P2O5]]/1000</f>
        <v>1.67805</v>
      </c>
      <c r="M659" s="1">
        <f>Tabelle8[[#This Row],[Menge t Nges]]/Tabelle8[[#This Row],[Anzahl Lieferscheine]]</f>
        <v>0.33358000000000004</v>
      </c>
      <c r="N659" s="1">
        <f>Tabelle8[[#This Row],[Menge t P2O5]]/Tabelle8[[#This Row],[Anzahl Lieferscheine]]</f>
        <v>0.16780500000000001</v>
      </c>
    </row>
    <row r="660" spans="1:14" x14ac:dyDescent="0.2">
      <c r="A660" s="2" t="s">
        <v>52</v>
      </c>
      <c r="B660" s="2" t="s">
        <v>52</v>
      </c>
      <c r="C660" s="2" t="s">
        <v>6</v>
      </c>
      <c r="D660" s="2" t="s">
        <v>15</v>
      </c>
      <c r="E660" s="2" t="s">
        <v>9</v>
      </c>
      <c r="F660" s="2" t="s">
        <v>61</v>
      </c>
      <c r="G660" s="1">
        <v>5926.05</v>
      </c>
      <c r="H660" s="1">
        <v>3133.55</v>
      </c>
      <c r="I660" s="4">
        <v>17</v>
      </c>
      <c r="J660" s="2" t="s">
        <v>72</v>
      </c>
      <c r="K660" s="1">
        <f>Tabelle8[[#This Row],[Menge kg Nges]]/1000</f>
        <v>5.92605</v>
      </c>
      <c r="L660" s="1">
        <f>Tabelle8[[#This Row],[Menge kg P2O5]]/1000</f>
        <v>3.1335500000000001</v>
      </c>
      <c r="M660" s="1">
        <f>Tabelle8[[#This Row],[Menge t Nges]]/Tabelle8[[#This Row],[Anzahl Lieferscheine]]</f>
        <v>0.34859117647058824</v>
      </c>
      <c r="N660" s="1">
        <f>Tabelle8[[#This Row],[Menge t P2O5]]/Tabelle8[[#This Row],[Anzahl Lieferscheine]]</f>
        <v>0.18432647058823529</v>
      </c>
    </row>
    <row r="661" spans="1:14" x14ac:dyDescent="0.2">
      <c r="A661" s="2" t="s">
        <v>52</v>
      </c>
      <c r="B661" s="2" t="s">
        <v>52</v>
      </c>
      <c r="C661" s="2" t="s">
        <v>6</v>
      </c>
      <c r="D661" s="2" t="s">
        <v>15</v>
      </c>
      <c r="E661" s="2" t="s">
        <v>23</v>
      </c>
      <c r="F661" s="2" t="s">
        <v>61</v>
      </c>
      <c r="G661" s="1">
        <v>258.3</v>
      </c>
      <c r="H661" s="1">
        <v>116.55</v>
      </c>
      <c r="I661" s="4">
        <v>2</v>
      </c>
      <c r="J661" s="2" t="s">
        <v>72</v>
      </c>
      <c r="K661" s="1">
        <f>Tabelle8[[#This Row],[Menge kg Nges]]/1000</f>
        <v>0.25830000000000003</v>
      </c>
      <c r="L661" s="1">
        <f>Tabelle8[[#This Row],[Menge kg P2O5]]/1000</f>
        <v>0.11655</v>
      </c>
      <c r="M661" s="1">
        <f>Tabelle8[[#This Row],[Menge t Nges]]/Tabelle8[[#This Row],[Anzahl Lieferscheine]]</f>
        <v>0.12915000000000001</v>
      </c>
      <c r="N661" s="1">
        <f>Tabelle8[[#This Row],[Menge t P2O5]]/Tabelle8[[#This Row],[Anzahl Lieferscheine]]</f>
        <v>5.8275E-2</v>
      </c>
    </row>
    <row r="662" spans="1:14" x14ac:dyDescent="0.2">
      <c r="A662" s="2" t="s">
        <v>52</v>
      </c>
      <c r="B662" s="2" t="s">
        <v>52</v>
      </c>
      <c r="C662" s="2" t="s">
        <v>6</v>
      </c>
      <c r="D662" s="2" t="s">
        <v>15</v>
      </c>
      <c r="E662" s="2" t="s">
        <v>13</v>
      </c>
      <c r="F662" s="2" t="s">
        <v>61</v>
      </c>
      <c r="G662" s="1">
        <v>803.9</v>
      </c>
      <c r="H662" s="1">
        <v>516.59999999999991</v>
      </c>
      <c r="I662" s="4">
        <v>5</v>
      </c>
      <c r="J662" s="2" t="s">
        <v>72</v>
      </c>
      <c r="K662" s="1">
        <f>Tabelle8[[#This Row],[Menge kg Nges]]/1000</f>
        <v>0.80389999999999995</v>
      </c>
      <c r="L662" s="1">
        <f>Tabelle8[[#This Row],[Menge kg P2O5]]/1000</f>
        <v>0.51659999999999995</v>
      </c>
      <c r="M662" s="1">
        <f>Tabelle8[[#This Row],[Menge t Nges]]/Tabelle8[[#This Row],[Anzahl Lieferscheine]]</f>
        <v>0.16077999999999998</v>
      </c>
      <c r="N662" s="1">
        <f>Tabelle8[[#This Row],[Menge t P2O5]]/Tabelle8[[#This Row],[Anzahl Lieferscheine]]</f>
        <v>0.10332</v>
      </c>
    </row>
    <row r="663" spans="1:14" x14ac:dyDescent="0.2">
      <c r="A663" s="2" t="s">
        <v>52</v>
      </c>
      <c r="B663" s="2" t="s">
        <v>52</v>
      </c>
      <c r="C663" s="2" t="s">
        <v>25</v>
      </c>
      <c r="D663" s="2" t="s">
        <v>25</v>
      </c>
      <c r="E663" s="2" t="s">
        <v>26</v>
      </c>
      <c r="F663" s="2" t="s">
        <v>61</v>
      </c>
      <c r="G663" s="1">
        <v>7609.81</v>
      </c>
      <c r="H663" s="1">
        <v>6345.35</v>
      </c>
      <c r="I663" s="4">
        <v>25</v>
      </c>
      <c r="J663" s="2" t="s">
        <v>72</v>
      </c>
      <c r="K663" s="1">
        <f>Tabelle8[[#This Row],[Menge kg Nges]]/1000</f>
        <v>7.6098100000000004</v>
      </c>
      <c r="L663" s="1">
        <f>Tabelle8[[#This Row],[Menge kg P2O5]]/1000</f>
        <v>6.3453500000000007</v>
      </c>
      <c r="M663" s="1">
        <f>Tabelle8[[#This Row],[Menge t Nges]]/Tabelle8[[#This Row],[Anzahl Lieferscheine]]</f>
        <v>0.30439240000000001</v>
      </c>
      <c r="N663" s="1">
        <f>Tabelle8[[#This Row],[Menge t P2O5]]/Tabelle8[[#This Row],[Anzahl Lieferscheine]]</f>
        <v>0.25381400000000004</v>
      </c>
    </row>
    <row r="664" spans="1:14" x14ac:dyDescent="0.2">
      <c r="A664" s="2" t="s">
        <v>52</v>
      </c>
      <c r="B664" s="2" t="s">
        <v>52</v>
      </c>
      <c r="C664" s="2" t="s">
        <v>63</v>
      </c>
      <c r="D664" s="2" t="s">
        <v>63</v>
      </c>
      <c r="E664" s="2" t="s">
        <v>63</v>
      </c>
      <c r="F664" s="2" t="s">
        <v>61</v>
      </c>
      <c r="G664" s="1">
        <v>1211.77</v>
      </c>
      <c r="H664" s="1">
        <v>1046.5900000000001</v>
      </c>
      <c r="I664" s="4">
        <v>4</v>
      </c>
      <c r="J664" s="2" t="s">
        <v>72</v>
      </c>
      <c r="K664" s="1">
        <f>Tabelle8[[#This Row],[Menge kg Nges]]/1000</f>
        <v>1.21177</v>
      </c>
      <c r="L664" s="1">
        <f>Tabelle8[[#This Row],[Menge kg P2O5]]/1000</f>
        <v>1.0465900000000001</v>
      </c>
      <c r="M664" s="1">
        <f>Tabelle8[[#This Row],[Menge t Nges]]/Tabelle8[[#This Row],[Anzahl Lieferscheine]]</f>
        <v>0.3029425</v>
      </c>
      <c r="N664" s="1">
        <f>Tabelle8[[#This Row],[Menge t P2O5]]/Tabelle8[[#This Row],[Anzahl Lieferscheine]]</f>
        <v>0.26164750000000003</v>
      </c>
    </row>
    <row r="665" spans="1:14" x14ac:dyDescent="0.2">
      <c r="A665" s="2" t="s">
        <v>52</v>
      </c>
      <c r="B665" s="2" t="s">
        <v>39</v>
      </c>
      <c r="C665" s="2" t="s">
        <v>6</v>
      </c>
      <c r="D665" s="2" t="s">
        <v>7</v>
      </c>
      <c r="E665" s="2" t="s">
        <v>12</v>
      </c>
      <c r="F665" s="2" t="s">
        <v>61</v>
      </c>
      <c r="G665" s="1">
        <v>119.2</v>
      </c>
      <c r="H665" s="1">
        <v>60.8</v>
      </c>
      <c r="I665" s="4">
        <v>1</v>
      </c>
      <c r="J665" s="2" t="s">
        <v>72</v>
      </c>
      <c r="K665" s="1">
        <f>Tabelle8[[#This Row],[Menge kg Nges]]/1000</f>
        <v>0.1192</v>
      </c>
      <c r="L665" s="1">
        <f>Tabelle8[[#This Row],[Menge kg P2O5]]/1000</f>
        <v>6.08E-2</v>
      </c>
      <c r="M665" s="1">
        <f>Tabelle8[[#This Row],[Menge t Nges]]/Tabelle8[[#This Row],[Anzahl Lieferscheine]]</f>
        <v>0.1192</v>
      </c>
      <c r="N665" s="1">
        <f>Tabelle8[[#This Row],[Menge t P2O5]]/Tabelle8[[#This Row],[Anzahl Lieferscheine]]</f>
        <v>6.08E-2</v>
      </c>
    </row>
    <row r="666" spans="1:14" x14ac:dyDescent="0.2">
      <c r="A666" s="2" t="s">
        <v>52</v>
      </c>
      <c r="B666" s="2" t="s">
        <v>39</v>
      </c>
      <c r="C666" s="2" t="s">
        <v>63</v>
      </c>
      <c r="D666" s="2" t="s">
        <v>63</v>
      </c>
      <c r="E666" s="2" t="s">
        <v>63</v>
      </c>
      <c r="F666" s="2" t="s">
        <v>61</v>
      </c>
      <c r="G666" s="1">
        <v>171.45</v>
      </c>
      <c r="H666" s="1">
        <v>161.92000000000002</v>
      </c>
      <c r="I666" s="4">
        <v>2</v>
      </c>
      <c r="J666" s="2" t="s">
        <v>72</v>
      </c>
      <c r="K666" s="1">
        <f>Tabelle8[[#This Row],[Menge kg Nges]]/1000</f>
        <v>0.17144999999999999</v>
      </c>
      <c r="L666" s="1">
        <f>Tabelle8[[#This Row],[Menge kg P2O5]]/1000</f>
        <v>0.16192000000000001</v>
      </c>
      <c r="M666" s="1">
        <f>Tabelle8[[#This Row],[Menge t Nges]]/Tabelle8[[#This Row],[Anzahl Lieferscheine]]</f>
        <v>8.5724999999999996E-2</v>
      </c>
      <c r="N666" s="1">
        <f>Tabelle8[[#This Row],[Menge t P2O5]]/Tabelle8[[#This Row],[Anzahl Lieferscheine]]</f>
        <v>8.0960000000000004E-2</v>
      </c>
    </row>
    <row r="667" spans="1:14" x14ac:dyDescent="0.2">
      <c r="A667" s="2" t="s">
        <v>52</v>
      </c>
      <c r="B667" s="2" t="s">
        <v>28</v>
      </c>
      <c r="C667" s="2" t="s">
        <v>6</v>
      </c>
      <c r="D667" s="2" t="s">
        <v>15</v>
      </c>
      <c r="E667" s="2" t="s">
        <v>8</v>
      </c>
      <c r="F667" s="2" t="s">
        <v>61</v>
      </c>
      <c r="G667" s="1">
        <v>200.68</v>
      </c>
      <c r="H667" s="1">
        <v>125.86</v>
      </c>
      <c r="I667" s="4">
        <v>1</v>
      </c>
      <c r="J667" s="2" t="s">
        <v>72</v>
      </c>
      <c r="K667" s="1">
        <f>Tabelle8[[#This Row],[Menge kg Nges]]/1000</f>
        <v>0.20068</v>
      </c>
      <c r="L667" s="1">
        <f>Tabelle8[[#This Row],[Menge kg P2O5]]/1000</f>
        <v>0.12586</v>
      </c>
      <c r="M667" s="1">
        <f>Tabelle8[[#This Row],[Menge t Nges]]/Tabelle8[[#This Row],[Anzahl Lieferscheine]]</f>
        <v>0.20068</v>
      </c>
      <c r="N667" s="1">
        <f>Tabelle8[[#This Row],[Menge t P2O5]]/Tabelle8[[#This Row],[Anzahl Lieferscheine]]</f>
        <v>0.12586</v>
      </c>
    </row>
    <row r="668" spans="1:14" x14ac:dyDescent="0.2">
      <c r="A668" s="2" t="s">
        <v>37</v>
      </c>
      <c r="B668" s="2" t="s">
        <v>32</v>
      </c>
      <c r="C668" s="2" t="s">
        <v>6</v>
      </c>
      <c r="D668" s="2" t="s">
        <v>15</v>
      </c>
      <c r="E668" s="2" t="s">
        <v>20</v>
      </c>
      <c r="F668" s="2" t="s">
        <v>61</v>
      </c>
      <c r="G668" s="1">
        <v>4771.5199999999986</v>
      </c>
      <c r="H668" s="1">
        <v>3502</v>
      </c>
      <c r="I668" s="4">
        <v>21</v>
      </c>
      <c r="J668" s="2" t="s">
        <v>72</v>
      </c>
      <c r="K668" s="1">
        <f>Tabelle8[[#This Row],[Menge kg Nges]]/1000</f>
        <v>4.7715199999999989</v>
      </c>
      <c r="L668" s="1">
        <f>Tabelle8[[#This Row],[Menge kg P2O5]]/1000</f>
        <v>3.5019999999999998</v>
      </c>
      <c r="M668" s="1">
        <f>Tabelle8[[#This Row],[Menge t Nges]]/Tabelle8[[#This Row],[Anzahl Lieferscheine]]</f>
        <v>0.22721523809523805</v>
      </c>
      <c r="N668" s="1">
        <f>Tabelle8[[#This Row],[Menge t P2O5]]/Tabelle8[[#This Row],[Anzahl Lieferscheine]]</f>
        <v>0.16676190476190475</v>
      </c>
    </row>
    <row r="669" spans="1:14" x14ac:dyDescent="0.2">
      <c r="A669" s="2" t="s">
        <v>37</v>
      </c>
      <c r="B669" s="2" t="s">
        <v>43</v>
      </c>
      <c r="C669" s="2" t="s">
        <v>6</v>
      </c>
      <c r="D669" s="2" t="s">
        <v>7</v>
      </c>
      <c r="E669" s="2" t="s">
        <v>11</v>
      </c>
      <c r="F669" s="2" t="s">
        <v>61</v>
      </c>
      <c r="G669" s="1">
        <v>294</v>
      </c>
      <c r="H669" s="1">
        <v>126</v>
      </c>
      <c r="I669" s="4">
        <v>6</v>
      </c>
      <c r="J669" s="2" t="s">
        <v>72</v>
      </c>
      <c r="K669" s="1">
        <f>Tabelle8[[#This Row],[Menge kg Nges]]/1000</f>
        <v>0.29399999999999998</v>
      </c>
      <c r="L669" s="1">
        <f>Tabelle8[[#This Row],[Menge kg P2O5]]/1000</f>
        <v>0.126</v>
      </c>
      <c r="M669" s="1">
        <f>Tabelle8[[#This Row],[Menge t Nges]]/Tabelle8[[#This Row],[Anzahl Lieferscheine]]</f>
        <v>4.8999999999999995E-2</v>
      </c>
      <c r="N669" s="1">
        <f>Tabelle8[[#This Row],[Menge t P2O5]]/Tabelle8[[#This Row],[Anzahl Lieferscheine]]</f>
        <v>2.1000000000000001E-2</v>
      </c>
    </row>
    <row r="670" spans="1:14" x14ac:dyDescent="0.2">
      <c r="A670" s="2" t="s">
        <v>37</v>
      </c>
      <c r="B670" s="2" t="s">
        <v>43</v>
      </c>
      <c r="C670" s="2" t="s">
        <v>6</v>
      </c>
      <c r="D670" s="2" t="s">
        <v>7</v>
      </c>
      <c r="E670" s="2" t="s">
        <v>12</v>
      </c>
      <c r="F670" s="2" t="s">
        <v>61</v>
      </c>
      <c r="G670" s="1">
        <v>431.76</v>
      </c>
      <c r="H670" s="1">
        <v>189.6</v>
      </c>
      <c r="I670" s="4">
        <v>2</v>
      </c>
      <c r="J670" s="2" t="s">
        <v>72</v>
      </c>
      <c r="K670" s="1">
        <f>Tabelle8[[#This Row],[Menge kg Nges]]/1000</f>
        <v>0.43175999999999998</v>
      </c>
      <c r="L670" s="1">
        <f>Tabelle8[[#This Row],[Menge kg P2O5]]/1000</f>
        <v>0.18959999999999999</v>
      </c>
      <c r="M670" s="1">
        <f>Tabelle8[[#This Row],[Menge t Nges]]/Tabelle8[[#This Row],[Anzahl Lieferscheine]]</f>
        <v>0.21587999999999999</v>
      </c>
      <c r="N670" s="1">
        <f>Tabelle8[[#This Row],[Menge t P2O5]]/Tabelle8[[#This Row],[Anzahl Lieferscheine]]</f>
        <v>9.4799999999999995E-2</v>
      </c>
    </row>
    <row r="671" spans="1:14" x14ac:dyDescent="0.2">
      <c r="A671" s="2" t="s">
        <v>37</v>
      </c>
      <c r="B671" s="2" t="s">
        <v>43</v>
      </c>
      <c r="C671" s="2" t="s">
        <v>6</v>
      </c>
      <c r="D671" s="2" t="s">
        <v>7</v>
      </c>
      <c r="E671" s="2" t="s">
        <v>13</v>
      </c>
      <c r="F671" s="2" t="s">
        <v>61</v>
      </c>
      <c r="G671" s="1">
        <v>513.1</v>
      </c>
      <c r="H671" s="1">
        <v>264.2</v>
      </c>
      <c r="I671" s="4">
        <v>3</v>
      </c>
      <c r="J671" s="2" t="s">
        <v>72</v>
      </c>
      <c r="K671" s="1">
        <f>Tabelle8[[#This Row],[Menge kg Nges]]/1000</f>
        <v>0.5131</v>
      </c>
      <c r="L671" s="1">
        <f>Tabelle8[[#This Row],[Menge kg P2O5]]/1000</f>
        <v>0.26419999999999999</v>
      </c>
      <c r="M671" s="1">
        <f>Tabelle8[[#This Row],[Menge t Nges]]/Tabelle8[[#This Row],[Anzahl Lieferscheine]]</f>
        <v>0.17103333333333334</v>
      </c>
      <c r="N671" s="1">
        <f>Tabelle8[[#This Row],[Menge t P2O5]]/Tabelle8[[#This Row],[Anzahl Lieferscheine]]</f>
        <v>8.8066666666666668E-2</v>
      </c>
    </row>
    <row r="672" spans="1:14" x14ac:dyDescent="0.2">
      <c r="A672" s="2" t="s">
        <v>37</v>
      </c>
      <c r="B672" s="2" t="s">
        <v>43</v>
      </c>
      <c r="C672" s="2" t="s">
        <v>6</v>
      </c>
      <c r="D672" s="2" t="s">
        <v>15</v>
      </c>
      <c r="E672" s="2" t="s">
        <v>17</v>
      </c>
      <c r="F672" s="2" t="s">
        <v>61</v>
      </c>
      <c r="G672" s="1">
        <v>345</v>
      </c>
      <c r="H672" s="1">
        <v>165</v>
      </c>
      <c r="I672" s="4">
        <v>3</v>
      </c>
      <c r="J672" s="2" t="s">
        <v>72</v>
      </c>
      <c r="K672" s="1">
        <f>Tabelle8[[#This Row],[Menge kg Nges]]/1000</f>
        <v>0.34499999999999997</v>
      </c>
      <c r="L672" s="1">
        <f>Tabelle8[[#This Row],[Menge kg P2O5]]/1000</f>
        <v>0.16500000000000001</v>
      </c>
      <c r="M672" s="1">
        <f>Tabelle8[[#This Row],[Menge t Nges]]/Tabelle8[[#This Row],[Anzahl Lieferscheine]]</f>
        <v>0.11499999999999999</v>
      </c>
      <c r="N672" s="1">
        <f>Tabelle8[[#This Row],[Menge t P2O5]]/Tabelle8[[#This Row],[Anzahl Lieferscheine]]</f>
        <v>5.5E-2</v>
      </c>
    </row>
    <row r="673" spans="1:14" x14ac:dyDescent="0.2">
      <c r="A673" s="2" t="s">
        <v>37</v>
      </c>
      <c r="B673" s="2" t="s">
        <v>36</v>
      </c>
      <c r="C673" s="2" t="s">
        <v>6</v>
      </c>
      <c r="D673" s="2" t="s">
        <v>7</v>
      </c>
      <c r="E673" s="2" t="s">
        <v>8</v>
      </c>
      <c r="F673" s="2" t="s">
        <v>61</v>
      </c>
      <c r="G673" s="1">
        <v>228.75</v>
      </c>
      <c r="H673" s="1">
        <v>78.75</v>
      </c>
      <c r="I673" s="4">
        <v>1</v>
      </c>
      <c r="J673" s="2" t="s">
        <v>72</v>
      </c>
      <c r="K673" s="1">
        <f>Tabelle8[[#This Row],[Menge kg Nges]]/1000</f>
        <v>0.22875000000000001</v>
      </c>
      <c r="L673" s="1">
        <f>Tabelle8[[#This Row],[Menge kg P2O5]]/1000</f>
        <v>7.8750000000000001E-2</v>
      </c>
      <c r="M673" s="1">
        <f>Tabelle8[[#This Row],[Menge t Nges]]/Tabelle8[[#This Row],[Anzahl Lieferscheine]]</f>
        <v>0.22875000000000001</v>
      </c>
      <c r="N673" s="1">
        <f>Tabelle8[[#This Row],[Menge t P2O5]]/Tabelle8[[#This Row],[Anzahl Lieferscheine]]</f>
        <v>7.8750000000000001E-2</v>
      </c>
    </row>
    <row r="674" spans="1:14" x14ac:dyDescent="0.2">
      <c r="A674" s="2" t="s">
        <v>37</v>
      </c>
      <c r="B674" s="2" t="s">
        <v>36</v>
      </c>
      <c r="C674" s="2" t="s">
        <v>6</v>
      </c>
      <c r="D674" s="2" t="s">
        <v>7</v>
      </c>
      <c r="E674" s="2" t="s">
        <v>9</v>
      </c>
      <c r="F674" s="2" t="s">
        <v>61</v>
      </c>
      <c r="G674" s="1">
        <v>3532</v>
      </c>
      <c r="H674" s="1">
        <v>1440</v>
      </c>
      <c r="I674" s="4">
        <v>12</v>
      </c>
      <c r="J674" s="2" t="s">
        <v>72</v>
      </c>
      <c r="K674" s="1">
        <f>Tabelle8[[#This Row],[Menge kg Nges]]/1000</f>
        <v>3.532</v>
      </c>
      <c r="L674" s="1">
        <f>Tabelle8[[#This Row],[Menge kg P2O5]]/1000</f>
        <v>1.44</v>
      </c>
      <c r="M674" s="1">
        <f>Tabelle8[[#This Row],[Menge t Nges]]/Tabelle8[[#This Row],[Anzahl Lieferscheine]]</f>
        <v>0.29433333333333334</v>
      </c>
      <c r="N674" s="1">
        <f>Tabelle8[[#This Row],[Menge t P2O5]]/Tabelle8[[#This Row],[Anzahl Lieferscheine]]</f>
        <v>0.12</v>
      </c>
    </row>
    <row r="675" spans="1:14" x14ac:dyDescent="0.2">
      <c r="A675" s="2" t="s">
        <v>37</v>
      </c>
      <c r="B675" s="2" t="s">
        <v>36</v>
      </c>
      <c r="C675" s="2" t="s">
        <v>6</v>
      </c>
      <c r="D675" s="2" t="s">
        <v>7</v>
      </c>
      <c r="E675" s="2" t="s">
        <v>11</v>
      </c>
      <c r="F675" s="2" t="s">
        <v>61</v>
      </c>
      <c r="G675" s="1">
        <v>2703.9</v>
      </c>
      <c r="H675" s="1">
        <v>1144.6500000000001</v>
      </c>
      <c r="I675" s="4">
        <v>12</v>
      </c>
      <c r="J675" s="2" t="s">
        <v>72</v>
      </c>
      <c r="K675" s="1">
        <f>Tabelle8[[#This Row],[Menge kg Nges]]/1000</f>
        <v>2.7039</v>
      </c>
      <c r="L675" s="1">
        <f>Tabelle8[[#This Row],[Menge kg P2O5]]/1000</f>
        <v>1.1446500000000002</v>
      </c>
      <c r="M675" s="1">
        <f>Tabelle8[[#This Row],[Menge t Nges]]/Tabelle8[[#This Row],[Anzahl Lieferscheine]]</f>
        <v>0.225325</v>
      </c>
      <c r="N675" s="1">
        <f>Tabelle8[[#This Row],[Menge t P2O5]]/Tabelle8[[#This Row],[Anzahl Lieferscheine]]</f>
        <v>9.5387500000000014E-2</v>
      </c>
    </row>
    <row r="676" spans="1:14" x14ac:dyDescent="0.2">
      <c r="A676" s="2" t="s">
        <v>37</v>
      </c>
      <c r="B676" s="2" t="s">
        <v>36</v>
      </c>
      <c r="C676" s="2" t="s">
        <v>6</v>
      </c>
      <c r="D676" s="2" t="s">
        <v>7</v>
      </c>
      <c r="E676" s="2" t="s">
        <v>12</v>
      </c>
      <c r="F676" s="2" t="s">
        <v>61</v>
      </c>
      <c r="G676" s="1">
        <v>10679.28</v>
      </c>
      <c r="H676" s="1">
        <v>4732.7000000000007</v>
      </c>
      <c r="I676" s="4">
        <v>53</v>
      </c>
      <c r="J676" s="2" t="s">
        <v>72</v>
      </c>
      <c r="K676" s="1">
        <f>Tabelle8[[#This Row],[Menge kg Nges]]/1000</f>
        <v>10.67928</v>
      </c>
      <c r="L676" s="1">
        <f>Tabelle8[[#This Row],[Menge kg P2O5]]/1000</f>
        <v>4.7327000000000004</v>
      </c>
      <c r="M676" s="1">
        <f>Tabelle8[[#This Row],[Menge t Nges]]/Tabelle8[[#This Row],[Anzahl Lieferscheine]]</f>
        <v>0.20149584905660378</v>
      </c>
      <c r="N676" s="1">
        <f>Tabelle8[[#This Row],[Menge t P2O5]]/Tabelle8[[#This Row],[Anzahl Lieferscheine]]</f>
        <v>8.929622641509434E-2</v>
      </c>
    </row>
    <row r="677" spans="1:14" x14ac:dyDescent="0.2">
      <c r="A677" s="2" t="s">
        <v>37</v>
      </c>
      <c r="B677" s="2" t="s">
        <v>36</v>
      </c>
      <c r="C677" s="2" t="s">
        <v>6</v>
      </c>
      <c r="D677" s="2" t="s">
        <v>7</v>
      </c>
      <c r="E677" s="2" t="s">
        <v>13</v>
      </c>
      <c r="F677" s="2" t="s">
        <v>61</v>
      </c>
      <c r="G677" s="1">
        <v>2490.1200000000003</v>
      </c>
      <c r="H677" s="1">
        <v>1177</v>
      </c>
      <c r="I677" s="4">
        <v>23</v>
      </c>
      <c r="J677" s="2" t="s">
        <v>72</v>
      </c>
      <c r="K677" s="1">
        <f>Tabelle8[[#This Row],[Menge kg Nges]]/1000</f>
        <v>2.4901200000000006</v>
      </c>
      <c r="L677" s="1">
        <f>Tabelle8[[#This Row],[Menge kg P2O5]]/1000</f>
        <v>1.177</v>
      </c>
      <c r="M677" s="1">
        <f>Tabelle8[[#This Row],[Menge t Nges]]/Tabelle8[[#This Row],[Anzahl Lieferscheine]]</f>
        <v>0.10826608695652176</v>
      </c>
      <c r="N677" s="1">
        <f>Tabelle8[[#This Row],[Menge t P2O5]]/Tabelle8[[#This Row],[Anzahl Lieferscheine]]</f>
        <v>5.1173913043478264E-2</v>
      </c>
    </row>
    <row r="678" spans="1:14" x14ac:dyDescent="0.2">
      <c r="A678" s="2" t="s">
        <v>37</v>
      </c>
      <c r="B678" s="2" t="s">
        <v>36</v>
      </c>
      <c r="C678" s="2" t="s">
        <v>6</v>
      </c>
      <c r="D678" s="2" t="s">
        <v>7</v>
      </c>
      <c r="E678" s="2" t="s">
        <v>14</v>
      </c>
      <c r="F678" s="2" t="s">
        <v>61</v>
      </c>
      <c r="G678" s="1">
        <v>2532.4</v>
      </c>
      <c r="H678" s="1">
        <v>1129.3500000000001</v>
      </c>
      <c r="I678" s="4">
        <v>11</v>
      </c>
      <c r="J678" s="2" t="s">
        <v>72</v>
      </c>
      <c r="K678" s="1">
        <f>Tabelle8[[#This Row],[Menge kg Nges]]/1000</f>
        <v>2.5324</v>
      </c>
      <c r="L678" s="1">
        <f>Tabelle8[[#This Row],[Menge kg P2O5]]/1000</f>
        <v>1.1293500000000001</v>
      </c>
      <c r="M678" s="1">
        <f>Tabelle8[[#This Row],[Menge t Nges]]/Tabelle8[[#This Row],[Anzahl Lieferscheine]]</f>
        <v>0.23021818181818182</v>
      </c>
      <c r="N678" s="1">
        <f>Tabelle8[[#This Row],[Menge t P2O5]]/Tabelle8[[#This Row],[Anzahl Lieferscheine]]</f>
        <v>0.10266818181818183</v>
      </c>
    </row>
    <row r="679" spans="1:14" x14ac:dyDescent="0.2">
      <c r="A679" s="2" t="s">
        <v>37</v>
      </c>
      <c r="B679" s="2" t="s">
        <v>36</v>
      </c>
      <c r="C679" s="2" t="s">
        <v>6</v>
      </c>
      <c r="D679" s="2" t="s">
        <v>15</v>
      </c>
      <c r="E679" s="2" t="s">
        <v>20</v>
      </c>
      <c r="F679" s="2" t="s">
        <v>61</v>
      </c>
      <c r="G679" s="1">
        <v>244.8</v>
      </c>
      <c r="H679" s="1">
        <v>180</v>
      </c>
      <c r="I679" s="4">
        <v>1</v>
      </c>
      <c r="J679" s="2" t="s">
        <v>72</v>
      </c>
      <c r="K679" s="1">
        <f>Tabelle8[[#This Row],[Menge kg Nges]]/1000</f>
        <v>0.24480000000000002</v>
      </c>
      <c r="L679" s="1">
        <f>Tabelle8[[#This Row],[Menge kg P2O5]]/1000</f>
        <v>0.18</v>
      </c>
      <c r="M679" s="1">
        <f>Tabelle8[[#This Row],[Menge t Nges]]/Tabelle8[[#This Row],[Anzahl Lieferscheine]]</f>
        <v>0.24480000000000002</v>
      </c>
      <c r="N679" s="1">
        <f>Tabelle8[[#This Row],[Menge t P2O5]]/Tabelle8[[#This Row],[Anzahl Lieferscheine]]</f>
        <v>0.18</v>
      </c>
    </row>
    <row r="680" spans="1:14" x14ac:dyDescent="0.2">
      <c r="A680" s="2" t="s">
        <v>37</v>
      </c>
      <c r="B680" s="2" t="s">
        <v>36</v>
      </c>
      <c r="C680" s="2" t="s">
        <v>6</v>
      </c>
      <c r="D680" s="2" t="s">
        <v>15</v>
      </c>
      <c r="E680" s="2" t="s">
        <v>21</v>
      </c>
      <c r="F680" s="2" t="s">
        <v>61</v>
      </c>
      <c r="G680" s="1">
        <v>3225.5999999999995</v>
      </c>
      <c r="H680" s="1">
        <v>1296</v>
      </c>
      <c r="I680" s="4">
        <v>8</v>
      </c>
      <c r="J680" s="2" t="s">
        <v>72</v>
      </c>
      <c r="K680" s="1">
        <f>Tabelle8[[#This Row],[Menge kg Nges]]/1000</f>
        <v>3.2255999999999996</v>
      </c>
      <c r="L680" s="1">
        <f>Tabelle8[[#This Row],[Menge kg P2O5]]/1000</f>
        <v>1.296</v>
      </c>
      <c r="M680" s="1">
        <f>Tabelle8[[#This Row],[Menge t Nges]]/Tabelle8[[#This Row],[Anzahl Lieferscheine]]</f>
        <v>0.40319999999999995</v>
      </c>
      <c r="N680" s="1">
        <f>Tabelle8[[#This Row],[Menge t P2O5]]/Tabelle8[[#This Row],[Anzahl Lieferscheine]]</f>
        <v>0.16200000000000001</v>
      </c>
    </row>
    <row r="681" spans="1:14" x14ac:dyDescent="0.2">
      <c r="A681" s="2" t="s">
        <v>37</v>
      </c>
      <c r="B681" s="2" t="s">
        <v>36</v>
      </c>
      <c r="C681" s="2" t="s">
        <v>6</v>
      </c>
      <c r="D681" s="2" t="s">
        <v>15</v>
      </c>
      <c r="E681" s="2" t="s">
        <v>31</v>
      </c>
      <c r="F681" s="2" t="s">
        <v>61</v>
      </c>
      <c r="G681" s="1">
        <v>123</v>
      </c>
      <c r="H681" s="1">
        <v>55.5</v>
      </c>
      <c r="I681" s="4">
        <v>1</v>
      </c>
      <c r="J681" s="2" t="s">
        <v>72</v>
      </c>
      <c r="K681" s="1">
        <f>Tabelle8[[#This Row],[Menge kg Nges]]/1000</f>
        <v>0.123</v>
      </c>
      <c r="L681" s="1">
        <f>Tabelle8[[#This Row],[Menge kg P2O5]]/1000</f>
        <v>5.5500000000000001E-2</v>
      </c>
      <c r="M681" s="1">
        <f>Tabelle8[[#This Row],[Menge t Nges]]/Tabelle8[[#This Row],[Anzahl Lieferscheine]]</f>
        <v>0.123</v>
      </c>
      <c r="N681" s="1">
        <f>Tabelle8[[#This Row],[Menge t P2O5]]/Tabelle8[[#This Row],[Anzahl Lieferscheine]]</f>
        <v>5.5500000000000001E-2</v>
      </c>
    </row>
    <row r="682" spans="1:14" x14ac:dyDescent="0.2">
      <c r="A682" s="2" t="s">
        <v>37</v>
      </c>
      <c r="B682" s="2" t="s">
        <v>36</v>
      </c>
      <c r="C682" s="2" t="s">
        <v>25</v>
      </c>
      <c r="D682" s="2" t="s">
        <v>25</v>
      </c>
      <c r="E682" s="2" t="s">
        <v>26</v>
      </c>
      <c r="F682" s="2" t="s">
        <v>61</v>
      </c>
      <c r="G682" s="1">
        <v>1227.78</v>
      </c>
      <c r="H682" s="1">
        <v>240.53</v>
      </c>
      <c r="I682" s="4">
        <v>11</v>
      </c>
      <c r="J682" s="2" t="s">
        <v>72</v>
      </c>
      <c r="K682" s="1">
        <f>Tabelle8[[#This Row],[Menge kg Nges]]/1000</f>
        <v>1.2277799999999999</v>
      </c>
      <c r="L682" s="1">
        <f>Tabelle8[[#This Row],[Menge kg P2O5]]/1000</f>
        <v>0.24052999999999999</v>
      </c>
      <c r="M682" s="1">
        <f>Tabelle8[[#This Row],[Menge t Nges]]/Tabelle8[[#This Row],[Anzahl Lieferscheine]]</f>
        <v>0.11161636363636362</v>
      </c>
      <c r="N682" s="1">
        <f>Tabelle8[[#This Row],[Menge t P2O5]]/Tabelle8[[#This Row],[Anzahl Lieferscheine]]</f>
        <v>2.1866363636363635E-2</v>
      </c>
    </row>
    <row r="683" spans="1:14" x14ac:dyDescent="0.2">
      <c r="A683" s="2" t="s">
        <v>37</v>
      </c>
      <c r="B683" s="2" t="s">
        <v>44</v>
      </c>
      <c r="C683" s="2" t="s">
        <v>6</v>
      </c>
      <c r="D683" s="2" t="s">
        <v>7</v>
      </c>
      <c r="E683" s="2" t="s">
        <v>9</v>
      </c>
      <c r="F683" s="2" t="s">
        <v>61</v>
      </c>
      <c r="G683" s="1">
        <v>581.92000000000007</v>
      </c>
      <c r="H683" s="1">
        <v>254.4</v>
      </c>
      <c r="I683" s="4">
        <v>2</v>
      </c>
      <c r="J683" s="2" t="s">
        <v>72</v>
      </c>
      <c r="K683" s="1">
        <f>Tabelle8[[#This Row],[Menge kg Nges]]/1000</f>
        <v>0.5819200000000001</v>
      </c>
      <c r="L683" s="1">
        <f>Tabelle8[[#This Row],[Menge kg P2O5]]/1000</f>
        <v>0.25440000000000002</v>
      </c>
      <c r="M683" s="1">
        <f>Tabelle8[[#This Row],[Menge t Nges]]/Tabelle8[[#This Row],[Anzahl Lieferscheine]]</f>
        <v>0.29096000000000005</v>
      </c>
      <c r="N683" s="1">
        <f>Tabelle8[[#This Row],[Menge t P2O5]]/Tabelle8[[#This Row],[Anzahl Lieferscheine]]</f>
        <v>0.12720000000000001</v>
      </c>
    </row>
    <row r="684" spans="1:14" x14ac:dyDescent="0.2">
      <c r="A684" s="2" t="s">
        <v>37</v>
      </c>
      <c r="B684" s="2" t="s">
        <v>44</v>
      </c>
      <c r="C684" s="2" t="s">
        <v>6</v>
      </c>
      <c r="D684" s="2" t="s">
        <v>7</v>
      </c>
      <c r="E684" s="2" t="s">
        <v>11</v>
      </c>
      <c r="F684" s="2" t="s">
        <v>61</v>
      </c>
      <c r="G684" s="1">
        <v>1212.5</v>
      </c>
      <c r="H684" s="1">
        <v>533.5</v>
      </c>
      <c r="I684" s="4">
        <v>2</v>
      </c>
      <c r="J684" s="2" t="s">
        <v>72</v>
      </c>
      <c r="K684" s="1">
        <f>Tabelle8[[#This Row],[Menge kg Nges]]/1000</f>
        <v>1.2124999999999999</v>
      </c>
      <c r="L684" s="1">
        <f>Tabelle8[[#This Row],[Menge kg P2O5]]/1000</f>
        <v>0.53349999999999997</v>
      </c>
      <c r="M684" s="1">
        <f>Tabelle8[[#This Row],[Menge t Nges]]/Tabelle8[[#This Row],[Anzahl Lieferscheine]]</f>
        <v>0.60624999999999996</v>
      </c>
      <c r="N684" s="1">
        <f>Tabelle8[[#This Row],[Menge t P2O5]]/Tabelle8[[#This Row],[Anzahl Lieferscheine]]</f>
        <v>0.26674999999999999</v>
      </c>
    </row>
    <row r="685" spans="1:14" x14ac:dyDescent="0.2">
      <c r="A685" s="2" t="s">
        <v>37</v>
      </c>
      <c r="B685" s="2" t="s">
        <v>44</v>
      </c>
      <c r="C685" s="2" t="s">
        <v>6</v>
      </c>
      <c r="D685" s="2" t="s">
        <v>7</v>
      </c>
      <c r="E685" s="2" t="s">
        <v>12</v>
      </c>
      <c r="F685" s="2" t="s">
        <v>61</v>
      </c>
      <c r="G685" s="1">
        <v>6392.8099999999995</v>
      </c>
      <c r="H685" s="1">
        <v>2876.3</v>
      </c>
      <c r="I685" s="4">
        <v>19</v>
      </c>
      <c r="J685" s="2" t="s">
        <v>72</v>
      </c>
      <c r="K685" s="1">
        <f>Tabelle8[[#This Row],[Menge kg Nges]]/1000</f>
        <v>6.3928099999999999</v>
      </c>
      <c r="L685" s="1">
        <f>Tabelle8[[#This Row],[Menge kg P2O5]]/1000</f>
        <v>2.8763000000000001</v>
      </c>
      <c r="M685" s="1">
        <f>Tabelle8[[#This Row],[Menge t Nges]]/Tabelle8[[#This Row],[Anzahl Lieferscheine]]</f>
        <v>0.3364636842105263</v>
      </c>
      <c r="N685" s="1">
        <f>Tabelle8[[#This Row],[Menge t P2O5]]/Tabelle8[[#This Row],[Anzahl Lieferscheine]]</f>
        <v>0.15138421052631579</v>
      </c>
    </row>
    <row r="686" spans="1:14" x14ac:dyDescent="0.2">
      <c r="A686" s="2" t="s">
        <v>37</v>
      </c>
      <c r="B686" s="2" t="s">
        <v>44</v>
      </c>
      <c r="C686" s="2" t="s">
        <v>6</v>
      </c>
      <c r="D686" s="2" t="s">
        <v>7</v>
      </c>
      <c r="E686" s="2" t="s">
        <v>13</v>
      </c>
      <c r="F686" s="2" t="s">
        <v>61</v>
      </c>
      <c r="G686" s="1">
        <v>2206.3200000000002</v>
      </c>
      <c r="H686" s="1">
        <v>1165.9199999999998</v>
      </c>
      <c r="I686" s="4">
        <v>11</v>
      </c>
      <c r="J686" s="2" t="s">
        <v>72</v>
      </c>
      <c r="K686" s="1">
        <f>Tabelle8[[#This Row],[Menge kg Nges]]/1000</f>
        <v>2.2063200000000003</v>
      </c>
      <c r="L686" s="1">
        <f>Tabelle8[[#This Row],[Menge kg P2O5]]/1000</f>
        <v>1.1659199999999998</v>
      </c>
      <c r="M686" s="1">
        <f>Tabelle8[[#This Row],[Menge t Nges]]/Tabelle8[[#This Row],[Anzahl Lieferscheine]]</f>
        <v>0.20057454545454548</v>
      </c>
      <c r="N686" s="1">
        <f>Tabelle8[[#This Row],[Menge t P2O5]]/Tabelle8[[#This Row],[Anzahl Lieferscheine]]</f>
        <v>0.10599272727272725</v>
      </c>
    </row>
    <row r="687" spans="1:14" x14ac:dyDescent="0.2">
      <c r="A687" s="2" t="s">
        <v>37</v>
      </c>
      <c r="B687" s="2" t="s">
        <v>44</v>
      </c>
      <c r="C687" s="2" t="s">
        <v>6</v>
      </c>
      <c r="D687" s="2" t="s">
        <v>7</v>
      </c>
      <c r="E687" s="2" t="s">
        <v>14</v>
      </c>
      <c r="F687" s="2" t="s">
        <v>61</v>
      </c>
      <c r="G687" s="1">
        <v>879.5</v>
      </c>
      <c r="H687" s="1">
        <v>446.8</v>
      </c>
      <c r="I687" s="4">
        <v>5</v>
      </c>
      <c r="J687" s="2" t="s">
        <v>72</v>
      </c>
      <c r="K687" s="1">
        <f>Tabelle8[[#This Row],[Menge kg Nges]]/1000</f>
        <v>0.87949999999999995</v>
      </c>
      <c r="L687" s="1">
        <f>Tabelle8[[#This Row],[Menge kg P2O5]]/1000</f>
        <v>0.44680000000000003</v>
      </c>
      <c r="M687" s="1">
        <f>Tabelle8[[#This Row],[Menge t Nges]]/Tabelle8[[#This Row],[Anzahl Lieferscheine]]</f>
        <v>0.1759</v>
      </c>
      <c r="N687" s="1">
        <f>Tabelle8[[#This Row],[Menge t P2O5]]/Tabelle8[[#This Row],[Anzahl Lieferscheine]]</f>
        <v>8.9360000000000009E-2</v>
      </c>
    </row>
    <row r="688" spans="1:14" x14ac:dyDescent="0.2">
      <c r="A688" s="2" t="s">
        <v>37</v>
      </c>
      <c r="B688" s="2" t="s">
        <v>44</v>
      </c>
      <c r="C688" s="2" t="s">
        <v>6</v>
      </c>
      <c r="D688" s="2" t="s">
        <v>15</v>
      </c>
      <c r="E688" s="2" t="s">
        <v>8</v>
      </c>
      <c r="F688" s="2" t="s">
        <v>61</v>
      </c>
      <c r="G688" s="1">
        <v>725.2</v>
      </c>
      <c r="H688" s="1">
        <v>473.6</v>
      </c>
      <c r="I688" s="4">
        <v>3</v>
      </c>
      <c r="J688" s="2" t="s">
        <v>72</v>
      </c>
      <c r="K688" s="1">
        <f>Tabelle8[[#This Row],[Menge kg Nges]]/1000</f>
        <v>0.72520000000000007</v>
      </c>
      <c r="L688" s="1">
        <f>Tabelle8[[#This Row],[Menge kg P2O5]]/1000</f>
        <v>0.47360000000000002</v>
      </c>
      <c r="M688" s="1">
        <f>Tabelle8[[#This Row],[Menge t Nges]]/Tabelle8[[#This Row],[Anzahl Lieferscheine]]</f>
        <v>0.24173333333333336</v>
      </c>
      <c r="N688" s="1">
        <f>Tabelle8[[#This Row],[Menge t P2O5]]/Tabelle8[[#This Row],[Anzahl Lieferscheine]]</f>
        <v>0.15786666666666668</v>
      </c>
    </row>
    <row r="689" spans="1:14" x14ac:dyDescent="0.2">
      <c r="A689" s="2" t="s">
        <v>37</v>
      </c>
      <c r="B689" s="2" t="s">
        <v>44</v>
      </c>
      <c r="C689" s="2" t="s">
        <v>6</v>
      </c>
      <c r="D689" s="2" t="s">
        <v>15</v>
      </c>
      <c r="E689" s="2" t="s">
        <v>20</v>
      </c>
      <c r="F689" s="2" t="s">
        <v>61</v>
      </c>
      <c r="G689" s="1">
        <v>3.52</v>
      </c>
      <c r="H689" s="1">
        <v>2</v>
      </c>
      <c r="I689" s="4">
        <v>1</v>
      </c>
      <c r="J689" s="2" t="s">
        <v>72</v>
      </c>
      <c r="K689" s="1">
        <f>Tabelle8[[#This Row],[Menge kg Nges]]/1000</f>
        <v>3.5200000000000001E-3</v>
      </c>
      <c r="L689" s="1">
        <f>Tabelle8[[#This Row],[Menge kg P2O5]]/1000</f>
        <v>2E-3</v>
      </c>
      <c r="M689" s="1">
        <f>Tabelle8[[#This Row],[Menge t Nges]]/Tabelle8[[#This Row],[Anzahl Lieferscheine]]</f>
        <v>3.5200000000000001E-3</v>
      </c>
      <c r="N689" s="1">
        <f>Tabelle8[[#This Row],[Menge t P2O5]]/Tabelle8[[#This Row],[Anzahl Lieferscheine]]</f>
        <v>2E-3</v>
      </c>
    </row>
    <row r="690" spans="1:14" x14ac:dyDescent="0.2">
      <c r="A690" s="2" t="s">
        <v>37</v>
      </c>
      <c r="B690" s="2" t="s">
        <v>44</v>
      </c>
      <c r="C690" s="2" t="s">
        <v>25</v>
      </c>
      <c r="D690" s="2" t="s">
        <v>25</v>
      </c>
      <c r="E690" s="2" t="s">
        <v>26</v>
      </c>
      <c r="F690" s="2" t="s">
        <v>61</v>
      </c>
      <c r="G690" s="1">
        <v>30246.719999999998</v>
      </c>
      <c r="H690" s="1">
        <v>17584.549999999996</v>
      </c>
      <c r="I690" s="4">
        <v>67</v>
      </c>
      <c r="J690" s="2" t="s">
        <v>72</v>
      </c>
      <c r="K690" s="1">
        <f>Tabelle8[[#This Row],[Menge kg Nges]]/1000</f>
        <v>30.246719999999996</v>
      </c>
      <c r="L690" s="1">
        <f>Tabelle8[[#This Row],[Menge kg P2O5]]/1000</f>
        <v>17.584549999999997</v>
      </c>
      <c r="M690" s="1">
        <f>Tabelle8[[#This Row],[Menge t Nges]]/Tabelle8[[#This Row],[Anzahl Lieferscheine]]</f>
        <v>0.45144358208955221</v>
      </c>
      <c r="N690" s="1">
        <f>Tabelle8[[#This Row],[Menge t P2O5]]/Tabelle8[[#This Row],[Anzahl Lieferscheine]]</f>
        <v>0.2624559701492537</v>
      </c>
    </row>
    <row r="691" spans="1:14" x14ac:dyDescent="0.2">
      <c r="A691" s="2" t="s">
        <v>37</v>
      </c>
      <c r="B691" s="2" t="s">
        <v>49</v>
      </c>
      <c r="C691" s="2" t="s">
        <v>6</v>
      </c>
      <c r="D691" s="2" t="s">
        <v>7</v>
      </c>
      <c r="E691" s="2" t="s">
        <v>11</v>
      </c>
      <c r="F691" s="2" t="s">
        <v>61</v>
      </c>
      <c r="G691" s="1">
        <v>510</v>
      </c>
      <c r="H691" s="1">
        <v>195</v>
      </c>
      <c r="I691" s="4">
        <v>1</v>
      </c>
      <c r="J691" s="2" t="s">
        <v>72</v>
      </c>
      <c r="K691" s="1">
        <f>Tabelle8[[#This Row],[Menge kg Nges]]/1000</f>
        <v>0.51</v>
      </c>
      <c r="L691" s="1">
        <f>Tabelle8[[#This Row],[Menge kg P2O5]]/1000</f>
        <v>0.19500000000000001</v>
      </c>
      <c r="M691" s="1">
        <f>Tabelle8[[#This Row],[Menge t Nges]]/Tabelle8[[#This Row],[Anzahl Lieferscheine]]</f>
        <v>0.51</v>
      </c>
      <c r="N691" s="1">
        <f>Tabelle8[[#This Row],[Menge t P2O5]]/Tabelle8[[#This Row],[Anzahl Lieferscheine]]</f>
        <v>0.19500000000000001</v>
      </c>
    </row>
    <row r="692" spans="1:14" x14ac:dyDescent="0.2">
      <c r="A692" s="2" t="s">
        <v>37</v>
      </c>
      <c r="B692" s="2" t="s">
        <v>49</v>
      </c>
      <c r="C692" s="2" t="s">
        <v>6</v>
      </c>
      <c r="D692" s="2" t="s">
        <v>7</v>
      </c>
      <c r="E692" s="2" t="s">
        <v>12</v>
      </c>
      <c r="F692" s="2" t="s">
        <v>61</v>
      </c>
      <c r="G692" s="1">
        <v>405</v>
      </c>
      <c r="H692" s="1">
        <v>243</v>
      </c>
      <c r="I692" s="4">
        <v>3</v>
      </c>
      <c r="J692" s="2" t="s">
        <v>72</v>
      </c>
      <c r="K692" s="1">
        <f>Tabelle8[[#This Row],[Menge kg Nges]]/1000</f>
        <v>0.40500000000000003</v>
      </c>
      <c r="L692" s="1">
        <f>Tabelle8[[#This Row],[Menge kg P2O5]]/1000</f>
        <v>0.24299999999999999</v>
      </c>
      <c r="M692" s="1">
        <f>Tabelle8[[#This Row],[Menge t Nges]]/Tabelle8[[#This Row],[Anzahl Lieferscheine]]</f>
        <v>0.13500000000000001</v>
      </c>
      <c r="N692" s="1">
        <f>Tabelle8[[#This Row],[Menge t P2O5]]/Tabelle8[[#This Row],[Anzahl Lieferscheine]]</f>
        <v>8.1000000000000003E-2</v>
      </c>
    </row>
    <row r="693" spans="1:14" x14ac:dyDescent="0.2">
      <c r="A693" s="2" t="s">
        <v>37</v>
      </c>
      <c r="B693" s="2" t="s">
        <v>49</v>
      </c>
      <c r="C693" s="2" t="s">
        <v>6</v>
      </c>
      <c r="D693" s="2" t="s">
        <v>7</v>
      </c>
      <c r="E693" s="2" t="s">
        <v>14</v>
      </c>
      <c r="F693" s="2" t="s">
        <v>61</v>
      </c>
      <c r="G693" s="1">
        <v>3242.8</v>
      </c>
      <c r="H693" s="1">
        <v>1492.4</v>
      </c>
      <c r="I693" s="4">
        <v>11</v>
      </c>
      <c r="J693" s="2" t="s">
        <v>72</v>
      </c>
      <c r="K693" s="1">
        <f>Tabelle8[[#This Row],[Menge kg Nges]]/1000</f>
        <v>3.2428000000000003</v>
      </c>
      <c r="L693" s="1">
        <f>Tabelle8[[#This Row],[Menge kg P2O5]]/1000</f>
        <v>1.4924000000000002</v>
      </c>
      <c r="M693" s="1">
        <f>Tabelle8[[#This Row],[Menge t Nges]]/Tabelle8[[#This Row],[Anzahl Lieferscheine]]</f>
        <v>0.29480000000000001</v>
      </c>
      <c r="N693" s="1">
        <f>Tabelle8[[#This Row],[Menge t P2O5]]/Tabelle8[[#This Row],[Anzahl Lieferscheine]]</f>
        <v>0.13567272727272728</v>
      </c>
    </row>
    <row r="694" spans="1:14" x14ac:dyDescent="0.2">
      <c r="A694" s="2" t="s">
        <v>37</v>
      </c>
      <c r="B694" s="2" t="s">
        <v>47</v>
      </c>
      <c r="C694" s="2" t="s">
        <v>6</v>
      </c>
      <c r="D694" s="2" t="s">
        <v>7</v>
      </c>
      <c r="E694" s="2" t="s">
        <v>9</v>
      </c>
      <c r="F694" s="2" t="s">
        <v>61</v>
      </c>
      <c r="G694" s="1">
        <v>1333.2</v>
      </c>
      <c r="H694" s="1">
        <v>545.4</v>
      </c>
      <c r="I694" s="4">
        <v>5</v>
      </c>
      <c r="J694" s="2" t="s">
        <v>72</v>
      </c>
      <c r="K694" s="1">
        <f>Tabelle8[[#This Row],[Menge kg Nges]]/1000</f>
        <v>1.3331999999999999</v>
      </c>
      <c r="L694" s="1">
        <f>Tabelle8[[#This Row],[Menge kg P2O5]]/1000</f>
        <v>0.5454</v>
      </c>
      <c r="M694" s="1">
        <f>Tabelle8[[#This Row],[Menge t Nges]]/Tabelle8[[#This Row],[Anzahl Lieferscheine]]</f>
        <v>0.26663999999999999</v>
      </c>
      <c r="N694" s="1">
        <f>Tabelle8[[#This Row],[Menge t P2O5]]/Tabelle8[[#This Row],[Anzahl Lieferscheine]]</f>
        <v>0.10908</v>
      </c>
    </row>
    <row r="695" spans="1:14" x14ac:dyDescent="0.2">
      <c r="A695" s="2" t="s">
        <v>37</v>
      </c>
      <c r="B695" s="2" t="s">
        <v>47</v>
      </c>
      <c r="C695" s="2" t="s">
        <v>6</v>
      </c>
      <c r="D695" s="2" t="s">
        <v>7</v>
      </c>
      <c r="E695" s="2" t="s">
        <v>12</v>
      </c>
      <c r="F695" s="2" t="s">
        <v>61</v>
      </c>
      <c r="G695" s="1">
        <v>3014.3100000000004</v>
      </c>
      <c r="H695" s="1">
        <v>1378.8</v>
      </c>
      <c r="I695" s="4">
        <v>5</v>
      </c>
      <c r="J695" s="2" t="s">
        <v>72</v>
      </c>
      <c r="K695" s="1">
        <f>Tabelle8[[#This Row],[Menge kg Nges]]/1000</f>
        <v>3.0143100000000005</v>
      </c>
      <c r="L695" s="1">
        <f>Tabelle8[[#This Row],[Menge kg P2O5]]/1000</f>
        <v>1.3788</v>
      </c>
      <c r="M695" s="1">
        <f>Tabelle8[[#This Row],[Menge t Nges]]/Tabelle8[[#This Row],[Anzahl Lieferscheine]]</f>
        <v>0.60286200000000012</v>
      </c>
      <c r="N695" s="1">
        <f>Tabelle8[[#This Row],[Menge t P2O5]]/Tabelle8[[#This Row],[Anzahl Lieferscheine]]</f>
        <v>0.27576000000000001</v>
      </c>
    </row>
    <row r="696" spans="1:14" x14ac:dyDescent="0.2">
      <c r="A696" s="2" t="s">
        <v>37</v>
      </c>
      <c r="B696" s="2" t="s">
        <v>47</v>
      </c>
      <c r="C696" s="2" t="s">
        <v>6</v>
      </c>
      <c r="D696" s="2" t="s">
        <v>7</v>
      </c>
      <c r="E696" s="2" t="s">
        <v>13</v>
      </c>
      <c r="F696" s="2" t="s">
        <v>61</v>
      </c>
      <c r="G696" s="1">
        <v>320.10000000000002</v>
      </c>
      <c r="H696" s="1">
        <v>145.5</v>
      </c>
      <c r="I696" s="4">
        <v>2</v>
      </c>
      <c r="J696" s="2" t="s">
        <v>72</v>
      </c>
      <c r="K696" s="1">
        <f>Tabelle8[[#This Row],[Menge kg Nges]]/1000</f>
        <v>0.3201</v>
      </c>
      <c r="L696" s="1">
        <f>Tabelle8[[#This Row],[Menge kg P2O5]]/1000</f>
        <v>0.14549999999999999</v>
      </c>
      <c r="M696" s="1">
        <f>Tabelle8[[#This Row],[Menge t Nges]]/Tabelle8[[#This Row],[Anzahl Lieferscheine]]</f>
        <v>0.16005</v>
      </c>
      <c r="N696" s="1">
        <f>Tabelle8[[#This Row],[Menge t P2O5]]/Tabelle8[[#This Row],[Anzahl Lieferscheine]]</f>
        <v>7.2749999999999995E-2</v>
      </c>
    </row>
    <row r="697" spans="1:14" x14ac:dyDescent="0.2">
      <c r="A697" s="2" t="s">
        <v>37</v>
      </c>
      <c r="B697" s="2" t="s">
        <v>47</v>
      </c>
      <c r="C697" s="2" t="s">
        <v>6</v>
      </c>
      <c r="D697" s="2" t="s">
        <v>7</v>
      </c>
      <c r="E697" s="2" t="s">
        <v>14</v>
      </c>
      <c r="F697" s="2" t="s">
        <v>61</v>
      </c>
      <c r="G697" s="1">
        <v>578.70000000000005</v>
      </c>
      <c r="H697" s="1">
        <v>278.89999999999998</v>
      </c>
      <c r="I697" s="4">
        <v>4</v>
      </c>
      <c r="J697" s="2" t="s">
        <v>72</v>
      </c>
      <c r="K697" s="1">
        <f>Tabelle8[[#This Row],[Menge kg Nges]]/1000</f>
        <v>0.57869999999999999</v>
      </c>
      <c r="L697" s="1">
        <f>Tabelle8[[#This Row],[Menge kg P2O5]]/1000</f>
        <v>0.27889999999999998</v>
      </c>
      <c r="M697" s="1">
        <f>Tabelle8[[#This Row],[Menge t Nges]]/Tabelle8[[#This Row],[Anzahl Lieferscheine]]</f>
        <v>0.144675</v>
      </c>
      <c r="N697" s="1">
        <f>Tabelle8[[#This Row],[Menge t P2O5]]/Tabelle8[[#This Row],[Anzahl Lieferscheine]]</f>
        <v>6.9724999999999995E-2</v>
      </c>
    </row>
    <row r="698" spans="1:14" x14ac:dyDescent="0.2">
      <c r="A698" s="2" t="s">
        <v>37</v>
      </c>
      <c r="B698" s="2" t="s">
        <v>47</v>
      </c>
      <c r="C698" s="2" t="s">
        <v>6</v>
      </c>
      <c r="D698" s="2" t="s">
        <v>15</v>
      </c>
      <c r="E698" s="2" t="s">
        <v>8</v>
      </c>
      <c r="F698" s="2" t="s">
        <v>61</v>
      </c>
      <c r="G698" s="1">
        <v>49</v>
      </c>
      <c r="H698" s="1">
        <v>32</v>
      </c>
      <c r="I698" s="4">
        <v>1</v>
      </c>
      <c r="J698" s="2" t="s">
        <v>72</v>
      </c>
      <c r="K698" s="1">
        <f>Tabelle8[[#This Row],[Menge kg Nges]]/1000</f>
        <v>4.9000000000000002E-2</v>
      </c>
      <c r="L698" s="1">
        <f>Tabelle8[[#This Row],[Menge kg P2O5]]/1000</f>
        <v>3.2000000000000001E-2</v>
      </c>
      <c r="M698" s="1">
        <f>Tabelle8[[#This Row],[Menge t Nges]]/Tabelle8[[#This Row],[Anzahl Lieferscheine]]</f>
        <v>4.9000000000000002E-2</v>
      </c>
      <c r="N698" s="1">
        <f>Tabelle8[[#This Row],[Menge t P2O5]]/Tabelle8[[#This Row],[Anzahl Lieferscheine]]</f>
        <v>3.2000000000000001E-2</v>
      </c>
    </row>
    <row r="699" spans="1:14" x14ac:dyDescent="0.2">
      <c r="A699" s="2" t="s">
        <v>37</v>
      </c>
      <c r="B699" s="2" t="s">
        <v>47</v>
      </c>
      <c r="C699" s="2" t="s">
        <v>25</v>
      </c>
      <c r="D699" s="2" t="s">
        <v>25</v>
      </c>
      <c r="E699" s="2" t="s">
        <v>26</v>
      </c>
      <c r="F699" s="2" t="s">
        <v>61</v>
      </c>
      <c r="G699" s="1">
        <v>588.29</v>
      </c>
      <c r="H699" s="1">
        <v>227.66</v>
      </c>
      <c r="I699" s="4">
        <v>3</v>
      </c>
      <c r="J699" s="2" t="s">
        <v>72</v>
      </c>
      <c r="K699" s="1">
        <f>Tabelle8[[#This Row],[Menge kg Nges]]/1000</f>
        <v>0.58828999999999998</v>
      </c>
      <c r="L699" s="1">
        <f>Tabelle8[[#This Row],[Menge kg P2O5]]/1000</f>
        <v>0.22766</v>
      </c>
      <c r="M699" s="1">
        <f>Tabelle8[[#This Row],[Menge t Nges]]/Tabelle8[[#This Row],[Anzahl Lieferscheine]]</f>
        <v>0.19609666666666667</v>
      </c>
      <c r="N699" s="1">
        <f>Tabelle8[[#This Row],[Menge t P2O5]]/Tabelle8[[#This Row],[Anzahl Lieferscheine]]</f>
        <v>7.5886666666666672E-2</v>
      </c>
    </row>
    <row r="700" spans="1:14" x14ac:dyDescent="0.2">
      <c r="A700" s="2" t="s">
        <v>37</v>
      </c>
      <c r="B700" s="2" t="s">
        <v>37</v>
      </c>
      <c r="C700" s="2" t="s">
        <v>6</v>
      </c>
      <c r="D700" s="2" t="s">
        <v>7</v>
      </c>
      <c r="E700" s="2" t="s">
        <v>8</v>
      </c>
      <c r="F700" s="2" t="s">
        <v>61</v>
      </c>
      <c r="G700" s="1">
        <v>50622.49</v>
      </c>
      <c r="H700" s="1">
        <v>20006.900000000009</v>
      </c>
      <c r="I700" s="4">
        <v>144</v>
      </c>
      <c r="J700" s="2" t="s">
        <v>72</v>
      </c>
      <c r="K700" s="1">
        <f>Tabelle8[[#This Row],[Menge kg Nges]]/1000</f>
        <v>50.622489999999999</v>
      </c>
      <c r="L700" s="1">
        <f>Tabelle8[[#This Row],[Menge kg P2O5]]/1000</f>
        <v>20.006900000000009</v>
      </c>
      <c r="M700" s="1">
        <f>Tabelle8[[#This Row],[Menge t Nges]]/Tabelle8[[#This Row],[Anzahl Lieferscheine]]</f>
        <v>0.35154506944444441</v>
      </c>
      <c r="N700" s="1">
        <f>Tabelle8[[#This Row],[Menge t P2O5]]/Tabelle8[[#This Row],[Anzahl Lieferscheine]]</f>
        <v>0.13893680555555563</v>
      </c>
    </row>
    <row r="701" spans="1:14" x14ac:dyDescent="0.2">
      <c r="A701" s="2" t="s">
        <v>37</v>
      </c>
      <c r="B701" s="2" t="s">
        <v>37</v>
      </c>
      <c r="C701" s="2" t="s">
        <v>6</v>
      </c>
      <c r="D701" s="2" t="s">
        <v>7</v>
      </c>
      <c r="E701" s="2" t="s">
        <v>9</v>
      </c>
      <c r="F701" s="2" t="s">
        <v>61</v>
      </c>
      <c r="G701" s="1">
        <v>105852.29000000007</v>
      </c>
      <c r="H701" s="1">
        <v>44765.969999999979</v>
      </c>
      <c r="I701" s="4">
        <v>405</v>
      </c>
      <c r="J701" s="2" t="s">
        <v>72</v>
      </c>
      <c r="K701" s="1">
        <f>Tabelle8[[#This Row],[Menge kg Nges]]/1000</f>
        <v>105.85229000000007</v>
      </c>
      <c r="L701" s="1">
        <f>Tabelle8[[#This Row],[Menge kg P2O5]]/1000</f>
        <v>44.765969999999982</v>
      </c>
      <c r="M701" s="1">
        <f>Tabelle8[[#This Row],[Menge t Nges]]/Tabelle8[[#This Row],[Anzahl Lieferscheine]]</f>
        <v>0.26136367901234586</v>
      </c>
      <c r="N701" s="1">
        <f>Tabelle8[[#This Row],[Menge t P2O5]]/Tabelle8[[#This Row],[Anzahl Lieferscheine]]</f>
        <v>0.11053325925925922</v>
      </c>
    </row>
    <row r="702" spans="1:14" x14ac:dyDescent="0.2">
      <c r="A702" s="2" t="s">
        <v>37</v>
      </c>
      <c r="B702" s="2" t="s">
        <v>37</v>
      </c>
      <c r="C702" s="2" t="s">
        <v>6</v>
      </c>
      <c r="D702" s="2" t="s">
        <v>7</v>
      </c>
      <c r="E702" s="2" t="s">
        <v>10</v>
      </c>
      <c r="F702" s="2" t="s">
        <v>61</v>
      </c>
      <c r="G702" s="1">
        <v>9032.2500000000018</v>
      </c>
      <c r="H702" s="1">
        <v>3605.15</v>
      </c>
      <c r="I702" s="4">
        <v>18</v>
      </c>
      <c r="J702" s="2" t="s">
        <v>72</v>
      </c>
      <c r="K702" s="1">
        <f>Tabelle8[[#This Row],[Menge kg Nges]]/1000</f>
        <v>9.0322500000000012</v>
      </c>
      <c r="L702" s="1">
        <f>Tabelle8[[#This Row],[Menge kg P2O5]]/1000</f>
        <v>3.6051500000000001</v>
      </c>
      <c r="M702" s="1">
        <f>Tabelle8[[#This Row],[Menge t Nges]]/Tabelle8[[#This Row],[Anzahl Lieferscheine]]</f>
        <v>0.50179166666666675</v>
      </c>
      <c r="N702" s="1">
        <f>Tabelle8[[#This Row],[Menge t P2O5]]/Tabelle8[[#This Row],[Anzahl Lieferscheine]]</f>
        <v>0.20028611111111111</v>
      </c>
    </row>
    <row r="703" spans="1:14" x14ac:dyDescent="0.2">
      <c r="A703" s="2" t="s">
        <v>37</v>
      </c>
      <c r="B703" s="2" t="s">
        <v>37</v>
      </c>
      <c r="C703" s="2" t="s">
        <v>6</v>
      </c>
      <c r="D703" s="2" t="s">
        <v>7</v>
      </c>
      <c r="E703" s="2" t="s">
        <v>11</v>
      </c>
      <c r="F703" s="2" t="s">
        <v>61</v>
      </c>
      <c r="G703" s="1">
        <v>40075.54</v>
      </c>
      <c r="H703" s="1">
        <v>16503.960000000006</v>
      </c>
      <c r="I703" s="4">
        <v>168</v>
      </c>
      <c r="J703" s="2" t="s">
        <v>72</v>
      </c>
      <c r="K703" s="1">
        <f>Tabelle8[[#This Row],[Menge kg Nges]]/1000</f>
        <v>40.075540000000004</v>
      </c>
      <c r="L703" s="1">
        <f>Tabelle8[[#This Row],[Menge kg P2O5]]/1000</f>
        <v>16.503960000000006</v>
      </c>
      <c r="M703" s="1">
        <f>Tabelle8[[#This Row],[Menge t Nges]]/Tabelle8[[#This Row],[Anzahl Lieferscheine]]</f>
        <v>0.23854488095238097</v>
      </c>
      <c r="N703" s="1">
        <f>Tabelle8[[#This Row],[Menge t P2O5]]/Tabelle8[[#This Row],[Anzahl Lieferscheine]]</f>
        <v>9.8237857142857182E-2</v>
      </c>
    </row>
    <row r="704" spans="1:14" x14ac:dyDescent="0.2">
      <c r="A704" s="2" t="s">
        <v>37</v>
      </c>
      <c r="B704" s="2" t="s">
        <v>37</v>
      </c>
      <c r="C704" s="2" t="s">
        <v>6</v>
      </c>
      <c r="D704" s="2" t="s">
        <v>7</v>
      </c>
      <c r="E704" s="2" t="s">
        <v>12</v>
      </c>
      <c r="F704" s="2" t="s">
        <v>61</v>
      </c>
      <c r="G704" s="1">
        <v>415687.62000000017</v>
      </c>
      <c r="H704" s="1">
        <v>178465.68000000014</v>
      </c>
      <c r="I704" s="4">
        <v>1803</v>
      </c>
      <c r="J704" s="2" t="s">
        <v>72</v>
      </c>
      <c r="K704" s="1">
        <f>Tabelle8[[#This Row],[Menge kg Nges]]/1000</f>
        <v>415.68762000000015</v>
      </c>
      <c r="L704" s="1">
        <f>Tabelle8[[#This Row],[Menge kg P2O5]]/1000</f>
        <v>178.46568000000013</v>
      </c>
      <c r="M704" s="1">
        <f>Tabelle8[[#This Row],[Menge t Nges]]/Tabelle8[[#This Row],[Anzahl Lieferscheine]]</f>
        <v>0.23055331114808661</v>
      </c>
      <c r="N704" s="1">
        <f>Tabelle8[[#This Row],[Menge t P2O5]]/Tabelle8[[#This Row],[Anzahl Lieferscheine]]</f>
        <v>9.8982628951747156E-2</v>
      </c>
    </row>
    <row r="705" spans="1:14" x14ac:dyDescent="0.2">
      <c r="A705" s="2" t="s">
        <v>37</v>
      </c>
      <c r="B705" s="2" t="s">
        <v>37</v>
      </c>
      <c r="C705" s="2" t="s">
        <v>6</v>
      </c>
      <c r="D705" s="2" t="s">
        <v>7</v>
      </c>
      <c r="E705" s="2" t="s">
        <v>13</v>
      </c>
      <c r="F705" s="2" t="s">
        <v>61</v>
      </c>
      <c r="G705" s="1">
        <v>79739.99000000002</v>
      </c>
      <c r="H705" s="1">
        <v>40943.480000000018</v>
      </c>
      <c r="I705" s="4">
        <v>387</v>
      </c>
      <c r="J705" s="2" t="s">
        <v>72</v>
      </c>
      <c r="K705" s="1">
        <f>Tabelle8[[#This Row],[Menge kg Nges]]/1000</f>
        <v>79.73999000000002</v>
      </c>
      <c r="L705" s="1">
        <f>Tabelle8[[#This Row],[Menge kg P2O5]]/1000</f>
        <v>40.943480000000015</v>
      </c>
      <c r="M705" s="1">
        <f>Tabelle8[[#This Row],[Menge t Nges]]/Tabelle8[[#This Row],[Anzahl Lieferscheine]]</f>
        <v>0.20604648578811374</v>
      </c>
      <c r="N705" s="1">
        <f>Tabelle8[[#This Row],[Menge t P2O5]]/Tabelle8[[#This Row],[Anzahl Lieferscheine]]</f>
        <v>0.10579710594315249</v>
      </c>
    </row>
    <row r="706" spans="1:14" x14ac:dyDescent="0.2">
      <c r="A706" s="2" t="s">
        <v>37</v>
      </c>
      <c r="B706" s="2" t="s">
        <v>37</v>
      </c>
      <c r="C706" s="2" t="s">
        <v>6</v>
      </c>
      <c r="D706" s="2" t="s">
        <v>7</v>
      </c>
      <c r="E706" s="2" t="s">
        <v>14</v>
      </c>
      <c r="F706" s="2" t="s">
        <v>61</v>
      </c>
      <c r="G706" s="1">
        <v>142969.01999999987</v>
      </c>
      <c r="H706" s="1">
        <v>68891.570000000007</v>
      </c>
      <c r="I706" s="4">
        <v>672</v>
      </c>
      <c r="J706" s="2" t="s">
        <v>72</v>
      </c>
      <c r="K706" s="1">
        <f>Tabelle8[[#This Row],[Menge kg Nges]]/1000</f>
        <v>142.96901999999989</v>
      </c>
      <c r="L706" s="1">
        <f>Tabelle8[[#This Row],[Menge kg P2O5]]/1000</f>
        <v>68.891570000000002</v>
      </c>
      <c r="M706" s="1">
        <f>Tabelle8[[#This Row],[Menge t Nges]]/Tabelle8[[#This Row],[Anzahl Lieferscheine]]</f>
        <v>0.21275151785714269</v>
      </c>
      <c r="N706" s="1">
        <f>Tabelle8[[#This Row],[Menge t P2O5]]/Tabelle8[[#This Row],[Anzahl Lieferscheine]]</f>
        <v>0.10251721726190477</v>
      </c>
    </row>
    <row r="707" spans="1:14" x14ac:dyDescent="0.2">
      <c r="A707" s="2" t="s">
        <v>37</v>
      </c>
      <c r="B707" s="2" t="s">
        <v>37</v>
      </c>
      <c r="C707" s="2" t="s">
        <v>6</v>
      </c>
      <c r="D707" s="2" t="s">
        <v>15</v>
      </c>
      <c r="E707" s="2" t="s">
        <v>8</v>
      </c>
      <c r="F707" s="2" t="s">
        <v>61</v>
      </c>
      <c r="G707" s="1">
        <v>784.74</v>
      </c>
      <c r="H707" s="1">
        <v>676.28</v>
      </c>
      <c r="I707" s="4">
        <v>7</v>
      </c>
      <c r="J707" s="2" t="s">
        <v>72</v>
      </c>
      <c r="K707" s="1">
        <f>Tabelle8[[#This Row],[Menge kg Nges]]/1000</f>
        <v>0.78473999999999999</v>
      </c>
      <c r="L707" s="1">
        <f>Tabelle8[[#This Row],[Menge kg P2O5]]/1000</f>
        <v>0.67627999999999999</v>
      </c>
      <c r="M707" s="1">
        <f>Tabelle8[[#This Row],[Menge t Nges]]/Tabelle8[[#This Row],[Anzahl Lieferscheine]]</f>
        <v>0.11210571428571428</v>
      </c>
      <c r="N707" s="1">
        <f>Tabelle8[[#This Row],[Menge t P2O5]]/Tabelle8[[#This Row],[Anzahl Lieferscheine]]</f>
        <v>9.661142857142857E-2</v>
      </c>
    </row>
    <row r="708" spans="1:14" x14ac:dyDescent="0.2">
      <c r="A708" s="2" t="s">
        <v>37</v>
      </c>
      <c r="B708" s="2" t="s">
        <v>37</v>
      </c>
      <c r="C708" s="2" t="s">
        <v>6</v>
      </c>
      <c r="D708" s="2" t="s">
        <v>15</v>
      </c>
      <c r="E708" s="2" t="s">
        <v>17</v>
      </c>
      <c r="F708" s="2" t="s">
        <v>61</v>
      </c>
      <c r="G708" s="1">
        <v>1107</v>
      </c>
      <c r="H708" s="1">
        <v>553.5</v>
      </c>
      <c r="I708" s="4">
        <v>9</v>
      </c>
      <c r="J708" s="2" t="s">
        <v>72</v>
      </c>
      <c r="K708" s="1">
        <f>Tabelle8[[#This Row],[Menge kg Nges]]/1000</f>
        <v>1.107</v>
      </c>
      <c r="L708" s="1">
        <f>Tabelle8[[#This Row],[Menge kg P2O5]]/1000</f>
        <v>0.55349999999999999</v>
      </c>
      <c r="M708" s="1">
        <f>Tabelle8[[#This Row],[Menge t Nges]]/Tabelle8[[#This Row],[Anzahl Lieferscheine]]</f>
        <v>0.123</v>
      </c>
      <c r="N708" s="1">
        <f>Tabelle8[[#This Row],[Menge t P2O5]]/Tabelle8[[#This Row],[Anzahl Lieferscheine]]</f>
        <v>6.1499999999999999E-2</v>
      </c>
    </row>
    <row r="709" spans="1:14" x14ac:dyDescent="0.2">
      <c r="A709" s="2" t="s">
        <v>37</v>
      </c>
      <c r="B709" s="2" t="s">
        <v>37</v>
      </c>
      <c r="C709" s="2" t="s">
        <v>6</v>
      </c>
      <c r="D709" s="2" t="s">
        <v>15</v>
      </c>
      <c r="E709" s="2" t="s">
        <v>18</v>
      </c>
      <c r="F709" s="2" t="s">
        <v>61</v>
      </c>
      <c r="G709" s="1">
        <v>10798.26</v>
      </c>
      <c r="H709" s="1">
        <v>7958.92</v>
      </c>
      <c r="I709" s="4">
        <v>23</v>
      </c>
      <c r="J709" s="2" t="s">
        <v>72</v>
      </c>
      <c r="K709" s="1">
        <f>Tabelle8[[#This Row],[Menge kg Nges]]/1000</f>
        <v>10.798260000000001</v>
      </c>
      <c r="L709" s="1">
        <f>Tabelle8[[#This Row],[Menge kg P2O5]]/1000</f>
        <v>7.95892</v>
      </c>
      <c r="M709" s="1">
        <f>Tabelle8[[#This Row],[Menge t Nges]]/Tabelle8[[#This Row],[Anzahl Lieferscheine]]</f>
        <v>0.46948956521739132</v>
      </c>
      <c r="N709" s="1">
        <f>Tabelle8[[#This Row],[Menge t P2O5]]/Tabelle8[[#This Row],[Anzahl Lieferscheine]]</f>
        <v>0.34604000000000001</v>
      </c>
    </row>
    <row r="710" spans="1:14" x14ac:dyDescent="0.2">
      <c r="A710" s="2" t="s">
        <v>37</v>
      </c>
      <c r="B710" s="2" t="s">
        <v>37</v>
      </c>
      <c r="C710" s="2" t="s">
        <v>6</v>
      </c>
      <c r="D710" s="2" t="s">
        <v>15</v>
      </c>
      <c r="E710" s="2" t="s">
        <v>19</v>
      </c>
      <c r="F710" s="2" t="s">
        <v>61</v>
      </c>
      <c r="G710" s="1">
        <v>792</v>
      </c>
      <c r="H710" s="1">
        <v>748</v>
      </c>
      <c r="I710" s="4">
        <v>5</v>
      </c>
      <c r="J710" s="2" t="s">
        <v>72</v>
      </c>
      <c r="K710" s="1">
        <f>Tabelle8[[#This Row],[Menge kg Nges]]/1000</f>
        <v>0.79200000000000004</v>
      </c>
      <c r="L710" s="1">
        <f>Tabelle8[[#This Row],[Menge kg P2O5]]/1000</f>
        <v>0.748</v>
      </c>
      <c r="M710" s="1">
        <f>Tabelle8[[#This Row],[Menge t Nges]]/Tabelle8[[#This Row],[Anzahl Lieferscheine]]</f>
        <v>0.15840000000000001</v>
      </c>
      <c r="N710" s="1">
        <f>Tabelle8[[#This Row],[Menge t P2O5]]/Tabelle8[[#This Row],[Anzahl Lieferscheine]]</f>
        <v>0.14960000000000001</v>
      </c>
    </row>
    <row r="711" spans="1:14" x14ac:dyDescent="0.2">
      <c r="A711" s="2" t="s">
        <v>37</v>
      </c>
      <c r="B711" s="2" t="s">
        <v>37</v>
      </c>
      <c r="C711" s="2" t="s">
        <v>6</v>
      </c>
      <c r="D711" s="2" t="s">
        <v>15</v>
      </c>
      <c r="E711" s="2" t="s">
        <v>20</v>
      </c>
      <c r="F711" s="2" t="s">
        <v>61</v>
      </c>
      <c r="G711" s="1">
        <v>7244.8100000000059</v>
      </c>
      <c r="H711" s="1">
        <v>4711.2</v>
      </c>
      <c r="I711" s="4">
        <v>161</v>
      </c>
      <c r="J711" s="2" t="s">
        <v>72</v>
      </c>
      <c r="K711" s="1">
        <f>Tabelle8[[#This Row],[Menge kg Nges]]/1000</f>
        <v>7.2448100000000055</v>
      </c>
      <c r="L711" s="1">
        <f>Tabelle8[[#This Row],[Menge kg P2O5]]/1000</f>
        <v>4.7111999999999998</v>
      </c>
      <c r="M711" s="1">
        <f>Tabelle8[[#This Row],[Menge t Nges]]/Tabelle8[[#This Row],[Anzahl Lieferscheine]]</f>
        <v>4.4998819875776433E-2</v>
      </c>
      <c r="N711" s="1">
        <f>Tabelle8[[#This Row],[Menge t P2O5]]/Tabelle8[[#This Row],[Anzahl Lieferscheine]]</f>
        <v>2.9262111801242236E-2</v>
      </c>
    </row>
    <row r="712" spans="1:14" x14ac:dyDescent="0.2">
      <c r="A712" s="2" t="s">
        <v>37</v>
      </c>
      <c r="B712" s="2" t="s">
        <v>37</v>
      </c>
      <c r="C712" s="2" t="s">
        <v>6</v>
      </c>
      <c r="D712" s="2" t="s">
        <v>15</v>
      </c>
      <c r="E712" s="2" t="s">
        <v>21</v>
      </c>
      <c r="F712" s="2" t="s">
        <v>61</v>
      </c>
      <c r="G712" s="1">
        <v>11459.53</v>
      </c>
      <c r="H712" s="1">
        <v>5905.2700000000013</v>
      </c>
      <c r="I712" s="4">
        <v>48</v>
      </c>
      <c r="J712" s="2" t="s">
        <v>72</v>
      </c>
      <c r="K712" s="1">
        <f>Tabelle8[[#This Row],[Menge kg Nges]]/1000</f>
        <v>11.459530000000001</v>
      </c>
      <c r="L712" s="1">
        <f>Tabelle8[[#This Row],[Menge kg P2O5]]/1000</f>
        <v>5.9052700000000016</v>
      </c>
      <c r="M712" s="1">
        <f>Tabelle8[[#This Row],[Menge t Nges]]/Tabelle8[[#This Row],[Anzahl Lieferscheine]]</f>
        <v>0.23874020833333334</v>
      </c>
      <c r="N712" s="1">
        <f>Tabelle8[[#This Row],[Menge t P2O5]]/Tabelle8[[#This Row],[Anzahl Lieferscheine]]</f>
        <v>0.12302645833333337</v>
      </c>
    </row>
    <row r="713" spans="1:14" x14ac:dyDescent="0.2">
      <c r="A713" s="2" t="s">
        <v>37</v>
      </c>
      <c r="B713" s="2" t="s">
        <v>37</v>
      </c>
      <c r="C713" s="2" t="s">
        <v>6</v>
      </c>
      <c r="D713" s="2" t="s">
        <v>15</v>
      </c>
      <c r="E713" s="2" t="s">
        <v>9</v>
      </c>
      <c r="F713" s="2" t="s">
        <v>61</v>
      </c>
      <c r="G713" s="1">
        <v>5550.2699999999995</v>
      </c>
      <c r="H713" s="1">
        <v>3161.38</v>
      </c>
      <c r="I713" s="4">
        <v>42</v>
      </c>
      <c r="J713" s="2" t="s">
        <v>72</v>
      </c>
      <c r="K713" s="1">
        <f>Tabelle8[[#This Row],[Menge kg Nges]]/1000</f>
        <v>5.5502699999999994</v>
      </c>
      <c r="L713" s="1">
        <f>Tabelle8[[#This Row],[Menge kg P2O5]]/1000</f>
        <v>3.1613800000000003</v>
      </c>
      <c r="M713" s="1">
        <f>Tabelle8[[#This Row],[Menge t Nges]]/Tabelle8[[#This Row],[Anzahl Lieferscheine]]</f>
        <v>0.13214928571428569</v>
      </c>
      <c r="N713" s="1">
        <f>Tabelle8[[#This Row],[Menge t P2O5]]/Tabelle8[[#This Row],[Anzahl Lieferscheine]]</f>
        <v>7.5270952380952383E-2</v>
      </c>
    </row>
    <row r="714" spans="1:14" x14ac:dyDescent="0.2">
      <c r="A714" s="2" t="s">
        <v>37</v>
      </c>
      <c r="B714" s="2" t="s">
        <v>37</v>
      </c>
      <c r="C714" s="2" t="s">
        <v>6</v>
      </c>
      <c r="D714" s="2" t="s">
        <v>15</v>
      </c>
      <c r="E714" s="2" t="s">
        <v>10</v>
      </c>
      <c r="F714" s="2" t="s">
        <v>61</v>
      </c>
      <c r="G714" s="1">
        <v>494.1</v>
      </c>
      <c r="H714" s="1">
        <v>211.06</v>
      </c>
      <c r="I714" s="4">
        <v>4</v>
      </c>
      <c r="J714" s="2" t="s">
        <v>72</v>
      </c>
      <c r="K714" s="1">
        <f>Tabelle8[[#This Row],[Menge kg Nges]]/1000</f>
        <v>0.49410000000000004</v>
      </c>
      <c r="L714" s="1">
        <f>Tabelle8[[#This Row],[Menge kg P2O5]]/1000</f>
        <v>0.21106</v>
      </c>
      <c r="M714" s="1">
        <f>Tabelle8[[#This Row],[Menge t Nges]]/Tabelle8[[#This Row],[Anzahl Lieferscheine]]</f>
        <v>0.12352500000000001</v>
      </c>
      <c r="N714" s="1">
        <f>Tabelle8[[#This Row],[Menge t P2O5]]/Tabelle8[[#This Row],[Anzahl Lieferscheine]]</f>
        <v>5.2764999999999999E-2</v>
      </c>
    </row>
    <row r="715" spans="1:14" x14ac:dyDescent="0.2">
      <c r="A715" s="2" t="s">
        <v>37</v>
      </c>
      <c r="B715" s="2" t="s">
        <v>37</v>
      </c>
      <c r="C715" s="2" t="s">
        <v>6</v>
      </c>
      <c r="D715" s="2" t="s">
        <v>15</v>
      </c>
      <c r="E715" s="2" t="s">
        <v>23</v>
      </c>
      <c r="F715" s="2" t="s">
        <v>61</v>
      </c>
      <c r="G715" s="1">
        <v>967.6</v>
      </c>
      <c r="H715" s="1">
        <v>436.6</v>
      </c>
      <c r="I715" s="4">
        <v>4</v>
      </c>
      <c r="J715" s="2" t="s">
        <v>72</v>
      </c>
      <c r="K715" s="1">
        <f>Tabelle8[[#This Row],[Menge kg Nges]]/1000</f>
        <v>0.96760000000000002</v>
      </c>
      <c r="L715" s="1">
        <f>Tabelle8[[#This Row],[Menge kg P2O5]]/1000</f>
        <v>0.43660000000000004</v>
      </c>
      <c r="M715" s="1">
        <f>Tabelle8[[#This Row],[Menge t Nges]]/Tabelle8[[#This Row],[Anzahl Lieferscheine]]</f>
        <v>0.2419</v>
      </c>
      <c r="N715" s="1">
        <f>Tabelle8[[#This Row],[Menge t P2O5]]/Tabelle8[[#This Row],[Anzahl Lieferscheine]]</f>
        <v>0.10915000000000001</v>
      </c>
    </row>
    <row r="716" spans="1:14" x14ac:dyDescent="0.2">
      <c r="A716" s="2" t="s">
        <v>37</v>
      </c>
      <c r="B716" s="2" t="s">
        <v>37</v>
      </c>
      <c r="C716" s="2" t="s">
        <v>6</v>
      </c>
      <c r="D716" s="2" t="s">
        <v>15</v>
      </c>
      <c r="E716" s="2" t="s">
        <v>13</v>
      </c>
      <c r="F716" s="2" t="s">
        <v>61</v>
      </c>
      <c r="G716" s="1">
        <v>311.22000000000003</v>
      </c>
      <c r="H716" s="1">
        <v>279.3</v>
      </c>
      <c r="I716" s="4">
        <v>1</v>
      </c>
      <c r="J716" s="2" t="s">
        <v>72</v>
      </c>
      <c r="K716" s="1">
        <f>Tabelle8[[#This Row],[Menge kg Nges]]/1000</f>
        <v>0.31122000000000005</v>
      </c>
      <c r="L716" s="1">
        <f>Tabelle8[[#This Row],[Menge kg P2O5]]/1000</f>
        <v>0.27929999999999999</v>
      </c>
      <c r="M716" s="1">
        <f>Tabelle8[[#This Row],[Menge t Nges]]/Tabelle8[[#This Row],[Anzahl Lieferscheine]]</f>
        <v>0.31122000000000005</v>
      </c>
      <c r="N716" s="1">
        <f>Tabelle8[[#This Row],[Menge t P2O5]]/Tabelle8[[#This Row],[Anzahl Lieferscheine]]</f>
        <v>0.27929999999999999</v>
      </c>
    </row>
    <row r="717" spans="1:14" x14ac:dyDescent="0.2">
      <c r="A717" s="2" t="s">
        <v>37</v>
      </c>
      <c r="B717" s="2" t="s">
        <v>37</v>
      </c>
      <c r="C717" s="2" t="s">
        <v>6</v>
      </c>
      <c r="D717" s="2" t="s">
        <v>15</v>
      </c>
      <c r="E717" s="2" t="s">
        <v>31</v>
      </c>
      <c r="F717" s="2" t="s">
        <v>61</v>
      </c>
      <c r="G717" s="1">
        <v>172.2</v>
      </c>
      <c r="H717" s="1">
        <v>77.689999999999984</v>
      </c>
      <c r="I717" s="4">
        <v>4</v>
      </c>
      <c r="J717" s="2" t="s">
        <v>72</v>
      </c>
      <c r="K717" s="1">
        <f>Tabelle8[[#This Row],[Menge kg Nges]]/1000</f>
        <v>0.17219999999999999</v>
      </c>
      <c r="L717" s="1">
        <f>Tabelle8[[#This Row],[Menge kg P2O5]]/1000</f>
        <v>7.7689999999999981E-2</v>
      </c>
      <c r="M717" s="1">
        <f>Tabelle8[[#This Row],[Menge t Nges]]/Tabelle8[[#This Row],[Anzahl Lieferscheine]]</f>
        <v>4.3049999999999998E-2</v>
      </c>
      <c r="N717" s="1">
        <f>Tabelle8[[#This Row],[Menge t P2O5]]/Tabelle8[[#This Row],[Anzahl Lieferscheine]]</f>
        <v>1.9422499999999995E-2</v>
      </c>
    </row>
    <row r="718" spans="1:14" x14ac:dyDescent="0.2">
      <c r="A718" s="2" t="s">
        <v>37</v>
      </c>
      <c r="B718" s="2" t="s">
        <v>37</v>
      </c>
      <c r="C718" s="2" t="s">
        <v>25</v>
      </c>
      <c r="D718" s="2" t="s">
        <v>25</v>
      </c>
      <c r="E718" s="2" t="s">
        <v>26</v>
      </c>
      <c r="F718" s="2" t="s">
        <v>61</v>
      </c>
      <c r="G718" s="1">
        <v>166777.97000000029</v>
      </c>
      <c r="H718" s="1">
        <v>77175.130000000194</v>
      </c>
      <c r="I718" s="4">
        <v>496</v>
      </c>
      <c r="J718" s="2" t="s">
        <v>72</v>
      </c>
      <c r="K718" s="1">
        <f>Tabelle8[[#This Row],[Menge kg Nges]]/1000</f>
        <v>166.77797000000029</v>
      </c>
      <c r="L718" s="1">
        <f>Tabelle8[[#This Row],[Menge kg P2O5]]/1000</f>
        <v>77.175130000000195</v>
      </c>
      <c r="M718" s="1">
        <f>Tabelle8[[#This Row],[Menge t Nges]]/Tabelle8[[#This Row],[Anzahl Lieferscheine]]</f>
        <v>0.33624590725806514</v>
      </c>
      <c r="N718" s="1">
        <f>Tabelle8[[#This Row],[Menge t P2O5]]/Tabelle8[[#This Row],[Anzahl Lieferscheine]]</f>
        <v>0.1555950201612907</v>
      </c>
    </row>
    <row r="719" spans="1:14" x14ac:dyDescent="0.2">
      <c r="A719" s="2" t="s">
        <v>37</v>
      </c>
      <c r="B719" s="2" t="s">
        <v>37</v>
      </c>
      <c r="C719" s="2" t="s">
        <v>63</v>
      </c>
      <c r="D719" s="2" t="s">
        <v>63</v>
      </c>
      <c r="E719" s="2" t="s">
        <v>63</v>
      </c>
      <c r="F719" s="2" t="s">
        <v>61</v>
      </c>
      <c r="G719" s="1">
        <v>1808.96</v>
      </c>
      <c r="H719" s="1">
        <v>1035</v>
      </c>
      <c r="I719" s="4">
        <v>4</v>
      </c>
      <c r="J719" s="2" t="s">
        <v>72</v>
      </c>
      <c r="K719" s="1">
        <f>Tabelle8[[#This Row],[Menge kg Nges]]/1000</f>
        <v>1.8089600000000001</v>
      </c>
      <c r="L719" s="1">
        <f>Tabelle8[[#This Row],[Menge kg P2O5]]/1000</f>
        <v>1.0349999999999999</v>
      </c>
      <c r="M719" s="1">
        <f>Tabelle8[[#This Row],[Menge t Nges]]/Tabelle8[[#This Row],[Anzahl Lieferscheine]]</f>
        <v>0.45224000000000003</v>
      </c>
      <c r="N719" s="1">
        <f>Tabelle8[[#This Row],[Menge t P2O5]]/Tabelle8[[#This Row],[Anzahl Lieferscheine]]</f>
        <v>0.25874999999999998</v>
      </c>
    </row>
    <row r="720" spans="1:14" x14ac:dyDescent="0.2">
      <c r="A720" s="2" t="s">
        <v>37</v>
      </c>
      <c r="B720" s="2" t="s">
        <v>38</v>
      </c>
      <c r="C720" s="2" t="s">
        <v>6</v>
      </c>
      <c r="D720" s="2" t="s">
        <v>7</v>
      </c>
      <c r="E720" s="2" t="s">
        <v>9</v>
      </c>
      <c r="F720" s="2" t="s">
        <v>61</v>
      </c>
      <c r="G720" s="1">
        <v>1310.3499999999999</v>
      </c>
      <c r="H720" s="1">
        <v>539.70000000000005</v>
      </c>
      <c r="I720" s="4">
        <v>4</v>
      </c>
      <c r="J720" s="2" t="s">
        <v>72</v>
      </c>
      <c r="K720" s="1">
        <f>Tabelle8[[#This Row],[Menge kg Nges]]/1000</f>
        <v>1.3103499999999999</v>
      </c>
      <c r="L720" s="1">
        <f>Tabelle8[[#This Row],[Menge kg P2O5]]/1000</f>
        <v>0.53970000000000007</v>
      </c>
      <c r="M720" s="1">
        <f>Tabelle8[[#This Row],[Menge t Nges]]/Tabelle8[[#This Row],[Anzahl Lieferscheine]]</f>
        <v>0.32758749999999998</v>
      </c>
      <c r="N720" s="1">
        <f>Tabelle8[[#This Row],[Menge t P2O5]]/Tabelle8[[#This Row],[Anzahl Lieferscheine]]</f>
        <v>0.13492500000000002</v>
      </c>
    </row>
    <row r="721" spans="1:14" x14ac:dyDescent="0.2">
      <c r="A721" s="2" t="s">
        <v>37</v>
      </c>
      <c r="B721" s="2" t="s">
        <v>38</v>
      </c>
      <c r="C721" s="2" t="s">
        <v>6</v>
      </c>
      <c r="D721" s="2" t="s">
        <v>7</v>
      </c>
      <c r="E721" s="2" t="s">
        <v>12</v>
      </c>
      <c r="F721" s="2" t="s">
        <v>61</v>
      </c>
      <c r="G721" s="1">
        <v>1921.05</v>
      </c>
      <c r="H721" s="1">
        <v>871.09999999999991</v>
      </c>
      <c r="I721" s="4">
        <v>5</v>
      </c>
      <c r="J721" s="2" t="s">
        <v>72</v>
      </c>
      <c r="K721" s="1">
        <f>Tabelle8[[#This Row],[Menge kg Nges]]/1000</f>
        <v>1.9210499999999999</v>
      </c>
      <c r="L721" s="1">
        <f>Tabelle8[[#This Row],[Menge kg P2O5]]/1000</f>
        <v>0.87109999999999987</v>
      </c>
      <c r="M721" s="1">
        <f>Tabelle8[[#This Row],[Menge t Nges]]/Tabelle8[[#This Row],[Anzahl Lieferscheine]]</f>
        <v>0.38421</v>
      </c>
      <c r="N721" s="1">
        <f>Tabelle8[[#This Row],[Menge t P2O5]]/Tabelle8[[#This Row],[Anzahl Lieferscheine]]</f>
        <v>0.17421999999999999</v>
      </c>
    </row>
    <row r="722" spans="1:14" x14ac:dyDescent="0.2">
      <c r="A722" s="2" t="s">
        <v>37</v>
      </c>
      <c r="B722" s="2" t="s">
        <v>38</v>
      </c>
      <c r="C722" s="2" t="s">
        <v>6</v>
      </c>
      <c r="D722" s="2" t="s">
        <v>7</v>
      </c>
      <c r="E722" s="2" t="s">
        <v>14</v>
      </c>
      <c r="F722" s="2" t="s">
        <v>61</v>
      </c>
      <c r="G722" s="1">
        <v>676.5</v>
      </c>
      <c r="H722" s="1">
        <v>239.25</v>
      </c>
      <c r="I722" s="4">
        <v>1</v>
      </c>
      <c r="J722" s="2" t="s">
        <v>72</v>
      </c>
      <c r="K722" s="1">
        <f>Tabelle8[[#This Row],[Menge kg Nges]]/1000</f>
        <v>0.67649999999999999</v>
      </c>
      <c r="L722" s="1">
        <f>Tabelle8[[#This Row],[Menge kg P2O5]]/1000</f>
        <v>0.23924999999999999</v>
      </c>
      <c r="M722" s="1">
        <f>Tabelle8[[#This Row],[Menge t Nges]]/Tabelle8[[#This Row],[Anzahl Lieferscheine]]</f>
        <v>0.67649999999999999</v>
      </c>
      <c r="N722" s="1">
        <f>Tabelle8[[#This Row],[Menge t P2O5]]/Tabelle8[[#This Row],[Anzahl Lieferscheine]]</f>
        <v>0.23924999999999999</v>
      </c>
    </row>
    <row r="723" spans="1:14" x14ac:dyDescent="0.2">
      <c r="A723" s="2" t="s">
        <v>37</v>
      </c>
      <c r="B723" s="2" t="s">
        <v>38</v>
      </c>
      <c r="C723" s="2" t="s">
        <v>6</v>
      </c>
      <c r="D723" s="2" t="s">
        <v>15</v>
      </c>
      <c r="E723" s="2" t="s">
        <v>18</v>
      </c>
      <c r="F723" s="2" t="s">
        <v>61</v>
      </c>
      <c r="G723" s="1">
        <v>336</v>
      </c>
      <c r="H723" s="1">
        <v>272</v>
      </c>
      <c r="I723" s="4">
        <v>1</v>
      </c>
      <c r="J723" s="2" t="s">
        <v>72</v>
      </c>
      <c r="K723" s="1">
        <f>Tabelle8[[#This Row],[Menge kg Nges]]/1000</f>
        <v>0.33600000000000002</v>
      </c>
      <c r="L723" s="1">
        <f>Tabelle8[[#This Row],[Menge kg P2O5]]/1000</f>
        <v>0.27200000000000002</v>
      </c>
      <c r="M723" s="1">
        <f>Tabelle8[[#This Row],[Menge t Nges]]/Tabelle8[[#This Row],[Anzahl Lieferscheine]]</f>
        <v>0.33600000000000002</v>
      </c>
      <c r="N723" s="1">
        <f>Tabelle8[[#This Row],[Menge t P2O5]]/Tabelle8[[#This Row],[Anzahl Lieferscheine]]</f>
        <v>0.27200000000000002</v>
      </c>
    </row>
    <row r="724" spans="1:14" x14ac:dyDescent="0.2">
      <c r="A724" s="2" t="s">
        <v>37</v>
      </c>
      <c r="B724" s="2" t="s">
        <v>38</v>
      </c>
      <c r="C724" s="2" t="s">
        <v>6</v>
      </c>
      <c r="D724" s="2" t="s">
        <v>15</v>
      </c>
      <c r="E724" s="2" t="s">
        <v>10</v>
      </c>
      <c r="F724" s="2" t="s">
        <v>61</v>
      </c>
      <c r="G724" s="1">
        <v>405</v>
      </c>
      <c r="H724" s="1">
        <v>173</v>
      </c>
      <c r="I724" s="4">
        <v>1</v>
      </c>
      <c r="J724" s="2" t="s">
        <v>72</v>
      </c>
      <c r="K724" s="1">
        <f>Tabelle8[[#This Row],[Menge kg Nges]]/1000</f>
        <v>0.40500000000000003</v>
      </c>
      <c r="L724" s="1">
        <f>Tabelle8[[#This Row],[Menge kg P2O5]]/1000</f>
        <v>0.17299999999999999</v>
      </c>
      <c r="M724" s="1">
        <f>Tabelle8[[#This Row],[Menge t Nges]]/Tabelle8[[#This Row],[Anzahl Lieferscheine]]</f>
        <v>0.40500000000000003</v>
      </c>
      <c r="N724" s="1">
        <f>Tabelle8[[#This Row],[Menge t P2O5]]/Tabelle8[[#This Row],[Anzahl Lieferscheine]]</f>
        <v>0.17299999999999999</v>
      </c>
    </row>
    <row r="725" spans="1:14" x14ac:dyDescent="0.2">
      <c r="A725" s="2" t="s">
        <v>37</v>
      </c>
      <c r="B725" s="2" t="s">
        <v>38</v>
      </c>
      <c r="C725" s="2" t="s">
        <v>25</v>
      </c>
      <c r="D725" s="2" t="s">
        <v>25</v>
      </c>
      <c r="E725" s="2" t="s">
        <v>26</v>
      </c>
      <c r="F725" s="2" t="s">
        <v>61</v>
      </c>
      <c r="G725" s="1">
        <v>29261.679999999986</v>
      </c>
      <c r="H725" s="1">
        <v>18972.239999999994</v>
      </c>
      <c r="I725" s="4">
        <v>103</v>
      </c>
      <c r="J725" s="2" t="s">
        <v>72</v>
      </c>
      <c r="K725" s="1">
        <f>Tabelle8[[#This Row],[Menge kg Nges]]/1000</f>
        <v>29.261679999999984</v>
      </c>
      <c r="L725" s="1">
        <f>Tabelle8[[#This Row],[Menge kg P2O5]]/1000</f>
        <v>18.972239999999996</v>
      </c>
      <c r="M725" s="1">
        <f>Tabelle8[[#This Row],[Menge t Nges]]/Tabelle8[[#This Row],[Anzahl Lieferscheine]]</f>
        <v>0.28409398058252411</v>
      </c>
      <c r="N725" s="1">
        <f>Tabelle8[[#This Row],[Menge t P2O5]]/Tabelle8[[#This Row],[Anzahl Lieferscheine]]</f>
        <v>0.18419650485436889</v>
      </c>
    </row>
    <row r="726" spans="1:14" x14ac:dyDescent="0.2">
      <c r="A726" s="2" t="s">
        <v>37</v>
      </c>
      <c r="B726" s="2" t="s">
        <v>39</v>
      </c>
      <c r="C726" s="2" t="s">
        <v>6</v>
      </c>
      <c r="D726" s="2" t="s">
        <v>7</v>
      </c>
      <c r="E726" s="2" t="s">
        <v>9</v>
      </c>
      <c r="F726" s="2" t="s">
        <v>61</v>
      </c>
      <c r="G726" s="1">
        <v>4963.6000000000004</v>
      </c>
      <c r="H726" s="1">
        <v>2081.1799999999994</v>
      </c>
      <c r="I726" s="4">
        <v>27</v>
      </c>
      <c r="J726" s="2" t="s">
        <v>72</v>
      </c>
      <c r="K726" s="1">
        <f>Tabelle8[[#This Row],[Menge kg Nges]]/1000</f>
        <v>4.9636000000000005</v>
      </c>
      <c r="L726" s="1">
        <f>Tabelle8[[#This Row],[Menge kg P2O5]]/1000</f>
        <v>2.0811799999999994</v>
      </c>
      <c r="M726" s="1">
        <f>Tabelle8[[#This Row],[Menge t Nges]]/Tabelle8[[#This Row],[Anzahl Lieferscheine]]</f>
        <v>0.18383703703703705</v>
      </c>
      <c r="N726" s="1">
        <f>Tabelle8[[#This Row],[Menge t P2O5]]/Tabelle8[[#This Row],[Anzahl Lieferscheine]]</f>
        <v>7.7080740740740714E-2</v>
      </c>
    </row>
    <row r="727" spans="1:14" x14ac:dyDescent="0.2">
      <c r="A727" s="2" t="s">
        <v>37</v>
      </c>
      <c r="B727" s="2" t="s">
        <v>39</v>
      </c>
      <c r="C727" s="2" t="s">
        <v>6</v>
      </c>
      <c r="D727" s="2" t="s">
        <v>7</v>
      </c>
      <c r="E727" s="2" t="s">
        <v>10</v>
      </c>
      <c r="F727" s="2" t="s">
        <v>61</v>
      </c>
      <c r="G727" s="1">
        <v>172.2</v>
      </c>
      <c r="H727" s="1">
        <v>67.8</v>
      </c>
      <c r="I727" s="4">
        <v>1</v>
      </c>
      <c r="J727" s="2" t="s">
        <v>72</v>
      </c>
      <c r="K727" s="1">
        <f>Tabelle8[[#This Row],[Menge kg Nges]]/1000</f>
        <v>0.17219999999999999</v>
      </c>
      <c r="L727" s="1">
        <f>Tabelle8[[#This Row],[Menge kg P2O5]]/1000</f>
        <v>6.7799999999999999E-2</v>
      </c>
      <c r="M727" s="1">
        <f>Tabelle8[[#This Row],[Menge t Nges]]/Tabelle8[[#This Row],[Anzahl Lieferscheine]]</f>
        <v>0.17219999999999999</v>
      </c>
      <c r="N727" s="1">
        <f>Tabelle8[[#This Row],[Menge t P2O5]]/Tabelle8[[#This Row],[Anzahl Lieferscheine]]</f>
        <v>6.7799999999999999E-2</v>
      </c>
    </row>
    <row r="728" spans="1:14" x14ac:dyDescent="0.2">
      <c r="A728" s="2" t="s">
        <v>37</v>
      </c>
      <c r="B728" s="2" t="s">
        <v>39</v>
      </c>
      <c r="C728" s="2" t="s">
        <v>6</v>
      </c>
      <c r="D728" s="2" t="s">
        <v>7</v>
      </c>
      <c r="E728" s="2" t="s">
        <v>11</v>
      </c>
      <c r="F728" s="2" t="s">
        <v>61</v>
      </c>
      <c r="G728" s="1">
        <v>1480</v>
      </c>
      <c r="H728" s="1">
        <v>585</v>
      </c>
      <c r="I728" s="4">
        <v>3</v>
      </c>
      <c r="J728" s="2" t="s">
        <v>72</v>
      </c>
      <c r="K728" s="1">
        <f>Tabelle8[[#This Row],[Menge kg Nges]]/1000</f>
        <v>1.48</v>
      </c>
      <c r="L728" s="1">
        <f>Tabelle8[[#This Row],[Menge kg P2O5]]/1000</f>
        <v>0.58499999999999996</v>
      </c>
      <c r="M728" s="1">
        <f>Tabelle8[[#This Row],[Menge t Nges]]/Tabelle8[[#This Row],[Anzahl Lieferscheine]]</f>
        <v>0.49333333333333335</v>
      </c>
      <c r="N728" s="1">
        <f>Tabelle8[[#This Row],[Menge t P2O5]]/Tabelle8[[#This Row],[Anzahl Lieferscheine]]</f>
        <v>0.19499999999999998</v>
      </c>
    </row>
    <row r="729" spans="1:14" x14ac:dyDescent="0.2">
      <c r="A729" s="2" t="s">
        <v>37</v>
      </c>
      <c r="B729" s="2" t="s">
        <v>39</v>
      </c>
      <c r="C729" s="2" t="s">
        <v>6</v>
      </c>
      <c r="D729" s="2" t="s">
        <v>7</v>
      </c>
      <c r="E729" s="2" t="s">
        <v>12</v>
      </c>
      <c r="F729" s="2" t="s">
        <v>61</v>
      </c>
      <c r="G729" s="1">
        <v>18369.989999999998</v>
      </c>
      <c r="H729" s="1">
        <v>8896.6</v>
      </c>
      <c r="I729" s="4">
        <v>30</v>
      </c>
      <c r="J729" s="2" t="s">
        <v>72</v>
      </c>
      <c r="K729" s="1">
        <f>Tabelle8[[#This Row],[Menge kg Nges]]/1000</f>
        <v>18.369989999999998</v>
      </c>
      <c r="L729" s="1">
        <f>Tabelle8[[#This Row],[Menge kg P2O5]]/1000</f>
        <v>8.8966000000000012</v>
      </c>
      <c r="M729" s="1">
        <f>Tabelle8[[#This Row],[Menge t Nges]]/Tabelle8[[#This Row],[Anzahl Lieferscheine]]</f>
        <v>0.61233299999999991</v>
      </c>
      <c r="N729" s="1">
        <f>Tabelle8[[#This Row],[Menge t P2O5]]/Tabelle8[[#This Row],[Anzahl Lieferscheine]]</f>
        <v>0.29655333333333339</v>
      </c>
    </row>
    <row r="730" spans="1:14" x14ac:dyDescent="0.2">
      <c r="A730" s="2" t="s">
        <v>37</v>
      </c>
      <c r="B730" s="2" t="s">
        <v>39</v>
      </c>
      <c r="C730" s="2" t="s">
        <v>6</v>
      </c>
      <c r="D730" s="2" t="s">
        <v>7</v>
      </c>
      <c r="E730" s="2" t="s">
        <v>14</v>
      </c>
      <c r="F730" s="2" t="s">
        <v>61</v>
      </c>
      <c r="G730" s="1">
        <v>6231.6</v>
      </c>
      <c r="H730" s="1">
        <v>3198.6</v>
      </c>
      <c r="I730" s="4">
        <v>35</v>
      </c>
      <c r="J730" s="2" t="s">
        <v>72</v>
      </c>
      <c r="K730" s="1">
        <f>Tabelle8[[#This Row],[Menge kg Nges]]/1000</f>
        <v>6.2316000000000003</v>
      </c>
      <c r="L730" s="1">
        <f>Tabelle8[[#This Row],[Menge kg P2O5]]/1000</f>
        <v>3.1985999999999999</v>
      </c>
      <c r="M730" s="1">
        <f>Tabelle8[[#This Row],[Menge t Nges]]/Tabelle8[[#This Row],[Anzahl Lieferscheine]]</f>
        <v>0.17804571428571428</v>
      </c>
      <c r="N730" s="1">
        <f>Tabelle8[[#This Row],[Menge t P2O5]]/Tabelle8[[#This Row],[Anzahl Lieferscheine]]</f>
        <v>9.138857142857143E-2</v>
      </c>
    </row>
    <row r="731" spans="1:14" x14ac:dyDescent="0.2">
      <c r="A731" s="2" t="s">
        <v>37</v>
      </c>
      <c r="B731" s="2" t="s">
        <v>39</v>
      </c>
      <c r="C731" s="2" t="s">
        <v>6</v>
      </c>
      <c r="D731" s="2" t="s">
        <v>15</v>
      </c>
      <c r="E731" s="2" t="s">
        <v>8</v>
      </c>
      <c r="F731" s="2" t="s">
        <v>61</v>
      </c>
      <c r="G731" s="1">
        <v>1458.6</v>
      </c>
      <c r="H731" s="1">
        <v>851.4</v>
      </c>
      <c r="I731" s="4">
        <v>1</v>
      </c>
      <c r="J731" s="2" t="s">
        <v>72</v>
      </c>
      <c r="K731" s="1">
        <f>Tabelle8[[#This Row],[Menge kg Nges]]/1000</f>
        <v>1.4585999999999999</v>
      </c>
      <c r="L731" s="1">
        <f>Tabelle8[[#This Row],[Menge kg P2O5]]/1000</f>
        <v>0.85139999999999993</v>
      </c>
      <c r="M731" s="1">
        <f>Tabelle8[[#This Row],[Menge t Nges]]/Tabelle8[[#This Row],[Anzahl Lieferscheine]]</f>
        <v>1.4585999999999999</v>
      </c>
      <c r="N731" s="1">
        <f>Tabelle8[[#This Row],[Menge t P2O5]]/Tabelle8[[#This Row],[Anzahl Lieferscheine]]</f>
        <v>0.85139999999999993</v>
      </c>
    </row>
    <row r="732" spans="1:14" x14ac:dyDescent="0.2">
      <c r="A732" s="2" t="s">
        <v>37</v>
      </c>
      <c r="B732" s="2" t="s">
        <v>39</v>
      </c>
      <c r="C732" s="2" t="s">
        <v>6</v>
      </c>
      <c r="D732" s="2" t="s">
        <v>15</v>
      </c>
      <c r="E732" s="2" t="s">
        <v>21</v>
      </c>
      <c r="F732" s="2" t="s">
        <v>61</v>
      </c>
      <c r="G732" s="1">
        <v>134</v>
      </c>
      <c r="H732" s="1">
        <v>60</v>
      </c>
      <c r="I732" s="4">
        <v>1</v>
      </c>
      <c r="J732" s="2" t="s">
        <v>72</v>
      </c>
      <c r="K732" s="1">
        <f>Tabelle8[[#This Row],[Menge kg Nges]]/1000</f>
        <v>0.13400000000000001</v>
      </c>
      <c r="L732" s="1">
        <f>Tabelle8[[#This Row],[Menge kg P2O5]]/1000</f>
        <v>0.06</v>
      </c>
      <c r="M732" s="1">
        <f>Tabelle8[[#This Row],[Menge t Nges]]/Tabelle8[[#This Row],[Anzahl Lieferscheine]]</f>
        <v>0.13400000000000001</v>
      </c>
      <c r="N732" s="1">
        <f>Tabelle8[[#This Row],[Menge t P2O5]]/Tabelle8[[#This Row],[Anzahl Lieferscheine]]</f>
        <v>0.06</v>
      </c>
    </row>
    <row r="733" spans="1:14" x14ac:dyDescent="0.2">
      <c r="A733" s="2" t="s">
        <v>37</v>
      </c>
      <c r="B733" s="2" t="s">
        <v>39</v>
      </c>
      <c r="C733" s="2" t="s">
        <v>25</v>
      </c>
      <c r="D733" s="2" t="s">
        <v>25</v>
      </c>
      <c r="E733" s="2" t="s">
        <v>26</v>
      </c>
      <c r="F733" s="2" t="s">
        <v>61</v>
      </c>
      <c r="G733" s="1">
        <v>352.03999999999996</v>
      </c>
      <c r="H733" s="1">
        <v>147.38</v>
      </c>
      <c r="I733" s="4">
        <v>5</v>
      </c>
      <c r="J733" s="2" t="s">
        <v>72</v>
      </c>
      <c r="K733" s="1">
        <f>Tabelle8[[#This Row],[Menge kg Nges]]/1000</f>
        <v>0.35203999999999996</v>
      </c>
      <c r="L733" s="1">
        <f>Tabelle8[[#This Row],[Menge kg P2O5]]/1000</f>
        <v>0.14737999999999998</v>
      </c>
      <c r="M733" s="1">
        <f>Tabelle8[[#This Row],[Menge t Nges]]/Tabelle8[[#This Row],[Anzahl Lieferscheine]]</f>
        <v>7.0407999999999998E-2</v>
      </c>
      <c r="N733" s="1">
        <f>Tabelle8[[#This Row],[Menge t P2O5]]/Tabelle8[[#This Row],[Anzahl Lieferscheine]]</f>
        <v>2.9475999999999995E-2</v>
      </c>
    </row>
    <row r="734" spans="1:14" x14ac:dyDescent="0.2">
      <c r="A734" s="2" t="s">
        <v>37</v>
      </c>
      <c r="B734" s="2" t="s">
        <v>40</v>
      </c>
      <c r="C734" s="2" t="s">
        <v>6</v>
      </c>
      <c r="D734" s="2" t="s">
        <v>7</v>
      </c>
      <c r="E734" s="2" t="s">
        <v>8</v>
      </c>
      <c r="F734" s="2" t="s">
        <v>61</v>
      </c>
      <c r="G734" s="1">
        <v>3650.9799999999996</v>
      </c>
      <c r="H734" s="1">
        <v>1493.6199999999997</v>
      </c>
      <c r="I734" s="4">
        <v>9</v>
      </c>
      <c r="J734" s="2" t="s">
        <v>72</v>
      </c>
      <c r="K734" s="1">
        <f>Tabelle8[[#This Row],[Menge kg Nges]]/1000</f>
        <v>3.6509799999999997</v>
      </c>
      <c r="L734" s="1">
        <f>Tabelle8[[#This Row],[Menge kg P2O5]]/1000</f>
        <v>1.4936199999999997</v>
      </c>
      <c r="M734" s="1">
        <f>Tabelle8[[#This Row],[Menge t Nges]]/Tabelle8[[#This Row],[Anzahl Lieferscheine]]</f>
        <v>0.40566444444444438</v>
      </c>
      <c r="N734" s="1">
        <f>Tabelle8[[#This Row],[Menge t P2O5]]/Tabelle8[[#This Row],[Anzahl Lieferscheine]]</f>
        <v>0.16595777777777776</v>
      </c>
    </row>
    <row r="735" spans="1:14" x14ac:dyDescent="0.2">
      <c r="A735" s="2" t="s">
        <v>37</v>
      </c>
      <c r="B735" s="2" t="s">
        <v>40</v>
      </c>
      <c r="C735" s="2" t="s">
        <v>6</v>
      </c>
      <c r="D735" s="2" t="s">
        <v>7</v>
      </c>
      <c r="E735" s="2" t="s">
        <v>9</v>
      </c>
      <c r="F735" s="2" t="s">
        <v>61</v>
      </c>
      <c r="G735" s="1">
        <v>16617.36</v>
      </c>
      <c r="H735" s="1">
        <v>6893.9599999999991</v>
      </c>
      <c r="I735" s="4">
        <v>73</v>
      </c>
      <c r="J735" s="2" t="s">
        <v>72</v>
      </c>
      <c r="K735" s="1">
        <f>Tabelle8[[#This Row],[Menge kg Nges]]/1000</f>
        <v>16.617360000000001</v>
      </c>
      <c r="L735" s="1">
        <f>Tabelle8[[#This Row],[Menge kg P2O5]]/1000</f>
        <v>6.893959999999999</v>
      </c>
      <c r="M735" s="1">
        <f>Tabelle8[[#This Row],[Menge t Nges]]/Tabelle8[[#This Row],[Anzahl Lieferscheine]]</f>
        <v>0.22763506849315071</v>
      </c>
      <c r="N735" s="1">
        <f>Tabelle8[[#This Row],[Menge t P2O5]]/Tabelle8[[#This Row],[Anzahl Lieferscheine]]</f>
        <v>9.4437808219178063E-2</v>
      </c>
    </row>
    <row r="736" spans="1:14" x14ac:dyDescent="0.2">
      <c r="A736" s="2" t="s">
        <v>37</v>
      </c>
      <c r="B736" s="2" t="s">
        <v>40</v>
      </c>
      <c r="C736" s="2" t="s">
        <v>6</v>
      </c>
      <c r="D736" s="2" t="s">
        <v>7</v>
      </c>
      <c r="E736" s="2" t="s">
        <v>11</v>
      </c>
      <c r="F736" s="2" t="s">
        <v>61</v>
      </c>
      <c r="G736" s="1">
        <v>15403.090000000002</v>
      </c>
      <c r="H736" s="1">
        <v>6468.420000000001</v>
      </c>
      <c r="I736" s="4">
        <v>52</v>
      </c>
      <c r="J736" s="2" t="s">
        <v>72</v>
      </c>
      <c r="K736" s="1">
        <f>Tabelle8[[#This Row],[Menge kg Nges]]/1000</f>
        <v>15.403090000000002</v>
      </c>
      <c r="L736" s="1">
        <f>Tabelle8[[#This Row],[Menge kg P2O5]]/1000</f>
        <v>6.4684200000000009</v>
      </c>
      <c r="M736" s="1">
        <f>Tabelle8[[#This Row],[Menge t Nges]]/Tabelle8[[#This Row],[Anzahl Lieferscheine]]</f>
        <v>0.29621326923076929</v>
      </c>
      <c r="N736" s="1">
        <f>Tabelle8[[#This Row],[Menge t P2O5]]/Tabelle8[[#This Row],[Anzahl Lieferscheine]]</f>
        <v>0.12439269230769233</v>
      </c>
    </row>
    <row r="737" spans="1:14" x14ac:dyDescent="0.2">
      <c r="A737" s="2" t="s">
        <v>37</v>
      </c>
      <c r="B737" s="2" t="s">
        <v>40</v>
      </c>
      <c r="C737" s="2" t="s">
        <v>6</v>
      </c>
      <c r="D737" s="2" t="s">
        <v>7</v>
      </c>
      <c r="E737" s="2" t="s">
        <v>12</v>
      </c>
      <c r="F737" s="2" t="s">
        <v>61</v>
      </c>
      <c r="G737" s="1">
        <v>61090.34000000004</v>
      </c>
      <c r="H737" s="1">
        <v>26175.999999999996</v>
      </c>
      <c r="I737" s="4">
        <v>197</v>
      </c>
      <c r="J737" s="2" t="s">
        <v>72</v>
      </c>
      <c r="K737" s="1">
        <f>Tabelle8[[#This Row],[Menge kg Nges]]/1000</f>
        <v>61.09034000000004</v>
      </c>
      <c r="L737" s="1">
        <f>Tabelle8[[#This Row],[Menge kg P2O5]]/1000</f>
        <v>26.175999999999995</v>
      </c>
      <c r="M737" s="1">
        <f>Tabelle8[[#This Row],[Menge t Nges]]/Tabelle8[[#This Row],[Anzahl Lieferscheine]]</f>
        <v>0.31010324873096468</v>
      </c>
      <c r="N737" s="1">
        <f>Tabelle8[[#This Row],[Menge t P2O5]]/Tabelle8[[#This Row],[Anzahl Lieferscheine]]</f>
        <v>0.13287309644670048</v>
      </c>
    </row>
    <row r="738" spans="1:14" x14ac:dyDescent="0.2">
      <c r="A738" s="2" t="s">
        <v>37</v>
      </c>
      <c r="B738" s="2" t="s">
        <v>40</v>
      </c>
      <c r="C738" s="2" t="s">
        <v>6</v>
      </c>
      <c r="D738" s="2" t="s">
        <v>7</v>
      </c>
      <c r="E738" s="2" t="s">
        <v>13</v>
      </c>
      <c r="F738" s="2" t="s">
        <v>61</v>
      </c>
      <c r="G738" s="1">
        <v>17053.699999999997</v>
      </c>
      <c r="H738" s="1">
        <v>9636.4500000000007</v>
      </c>
      <c r="I738" s="4">
        <v>78</v>
      </c>
      <c r="J738" s="2" t="s">
        <v>72</v>
      </c>
      <c r="K738" s="1">
        <f>Tabelle8[[#This Row],[Menge kg Nges]]/1000</f>
        <v>17.053699999999996</v>
      </c>
      <c r="L738" s="1">
        <f>Tabelle8[[#This Row],[Menge kg P2O5]]/1000</f>
        <v>9.63645</v>
      </c>
      <c r="M738" s="1">
        <f>Tabelle8[[#This Row],[Menge t Nges]]/Tabelle8[[#This Row],[Anzahl Lieferscheine]]</f>
        <v>0.21863717948717942</v>
      </c>
      <c r="N738" s="1">
        <f>Tabelle8[[#This Row],[Menge t P2O5]]/Tabelle8[[#This Row],[Anzahl Lieferscheine]]</f>
        <v>0.12354423076923077</v>
      </c>
    </row>
    <row r="739" spans="1:14" x14ac:dyDescent="0.2">
      <c r="A739" s="2" t="s">
        <v>37</v>
      </c>
      <c r="B739" s="2" t="s">
        <v>40</v>
      </c>
      <c r="C739" s="2" t="s">
        <v>6</v>
      </c>
      <c r="D739" s="2" t="s">
        <v>7</v>
      </c>
      <c r="E739" s="2" t="s">
        <v>14</v>
      </c>
      <c r="F739" s="2" t="s">
        <v>61</v>
      </c>
      <c r="G739" s="1">
        <v>33400.65</v>
      </c>
      <c r="H739" s="1">
        <v>17012.13</v>
      </c>
      <c r="I739" s="4">
        <v>136</v>
      </c>
      <c r="J739" s="2" t="s">
        <v>72</v>
      </c>
      <c r="K739" s="1">
        <f>Tabelle8[[#This Row],[Menge kg Nges]]/1000</f>
        <v>33.400649999999999</v>
      </c>
      <c r="L739" s="1">
        <f>Tabelle8[[#This Row],[Menge kg P2O5]]/1000</f>
        <v>17.012130000000003</v>
      </c>
      <c r="M739" s="1">
        <f>Tabelle8[[#This Row],[Menge t Nges]]/Tabelle8[[#This Row],[Anzahl Lieferscheine]]</f>
        <v>0.24559301470588235</v>
      </c>
      <c r="N739" s="1">
        <f>Tabelle8[[#This Row],[Menge t P2O5]]/Tabelle8[[#This Row],[Anzahl Lieferscheine]]</f>
        <v>0.1250891911764706</v>
      </c>
    </row>
    <row r="740" spans="1:14" x14ac:dyDescent="0.2">
      <c r="A740" s="2" t="s">
        <v>37</v>
      </c>
      <c r="B740" s="2" t="s">
        <v>40</v>
      </c>
      <c r="C740" s="2" t="s">
        <v>6</v>
      </c>
      <c r="D740" s="2" t="s">
        <v>15</v>
      </c>
      <c r="E740" s="2" t="s">
        <v>8</v>
      </c>
      <c r="F740" s="2" t="s">
        <v>61</v>
      </c>
      <c r="G740" s="1">
        <v>156</v>
      </c>
      <c r="H740" s="1">
        <v>130</v>
      </c>
      <c r="I740" s="4">
        <v>1</v>
      </c>
      <c r="J740" s="2" t="s">
        <v>72</v>
      </c>
      <c r="K740" s="1">
        <f>Tabelle8[[#This Row],[Menge kg Nges]]/1000</f>
        <v>0.156</v>
      </c>
      <c r="L740" s="1">
        <f>Tabelle8[[#This Row],[Menge kg P2O5]]/1000</f>
        <v>0.13</v>
      </c>
      <c r="M740" s="1">
        <f>Tabelle8[[#This Row],[Menge t Nges]]/Tabelle8[[#This Row],[Anzahl Lieferscheine]]</f>
        <v>0.156</v>
      </c>
      <c r="N740" s="1">
        <f>Tabelle8[[#This Row],[Menge t P2O5]]/Tabelle8[[#This Row],[Anzahl Lieferscheine]]</f>
        <v>0.13</v>
      </c>
    </row>
    <row r="741" spans="1:14" x14ac:dyDescent="0.2">
      <c r="A741" s="2" t="s">
        <v>37</v>
      </c>
      <c r="B741" s="2" t="s">
        <v>40</v>
      </c>
      <c r="C741" s="2" t="s">
        <v>6</v>
      </c>
      <c r="D741" s="2" t="s">
        <v>15</v>
      </c>
      <c r="E741" s="2" t="s">
        <v>17</v>
      </c>
      <c r="F741" s="2" t="s">
        <v>61</v>
      </c>
      <c r="G741" s="1">
        <v>717</v>
      </c>
      <c r="H741" s="1">
        <v>358.5</v>
      </c>
      <c r="I741" s="4">
        <v>5</v>
      </c>
      <c r="J741" s="2" t="s">
        <v>72</v>
      </c>
      <c r="K741" s="1">
        <f>Tabelle8[[#This Row],[Menge kg Nges]]/1000</f>
        <v>0.71699999999999997</v>
      </c>
      <c r="L741" s="1">
        <f>Tabelle8[[#This Row],[Menge kg P2O5]]/1000</f>
        <v>0.35849999999999999</v>
      </c>
      <c r="M741" s="1">
        <f>Tabelle8[[#This Row],[Menge t Nges]]/Tabelle8[[#This Row],[Anzahl Lieferscheine]]</f>
        <v>0.1434</v>
      </c>
      <c r="N741" s="1">
        <f>Tabelle8[[#This Row],[Menge t P2O5]]/Tabelle8[[#This Row],[Anzahl Lieferscheine]]</f>
        <v>7.17E-2</v>
      </c>
    </row>
    <row r="742" spans="1:14" x14ac:dyDescent="0.2">
      <c r="A742" s="2" t="s">
        <v>37</v>
      </c>
      <c r="B742" s="2" t="s">
        <v>40</v>
      </c>
      <c r="C742" s="2" t="s">
        <v>6</v>
      </c>
      <c r="D742" s="2" t="s">
        <v>15</v>
      </c>
      <c r="E742" s="2" t="s">
        <v>18</v>
      </c>
      <c r="F742" s="2" t="s">
        <v>61</v>
      </c>
      <c r="G742" s="1">
        <v>655.20000000000005</v>
      </c>
      <c r="H742" s="1">
        <v>530.4</v>
      </c>
      <c r="I742" s="4">
        <v>2</v>
      </c>
      <c r="J742" s="2" t="s">
        <v>72</v>
      </c>
      <c r="K742" s="1">
        <f>Tabelle8[[#This Row],[Menge kg Nges]]/1000</f>
        <v>0.6552</v>
      </c>
      <c r="L742" s="1">
        <f>Tabelle8[[#This Row],[Menge kg P2O5]]/1000</f>
        <v>0.53039999999999998</v>
      </c>
      <c r="M742" s="1">
        <f>Tabelle8[[#This Row],[Menge t Nges]]/Tabelle8[[#This Row],[Anzahl Lieferscheine]]</f>
        <v>0.3276</v>
      </c>
      <c r="N742" s="1">
        <f>Tabelle8[[#This Row],[Menge t P2O5]]/Tabelle8[[#This Row],[Anzahl Lieferscheine]]</f>
        <v>0.26519999999999999</v>
      </c>
    </row>
    <row r="743" spans="1:14" x14ac:dyDescent="0.2">
      <c r="A743" s="2" t="s">
        <v>37</v>
      </c>
      <c r="B743" s="2" t="s">
        <v>40</v>
      </c>
      <c r="C743" s="2" t="s">
        <v>6</v>
      </c>
      <c r="D743" s="2" t="s">
        <v>15</v>
      </c>
      <c r="E743" s="2" t="s">
        <v>19</v>
      </c>
      <c r="F743" s="2" t="s">
        <v>61</v>
      </c>
      <c r="G743" s="1">
        <v>297</v>
      </c>
      <c r="H743" s="1">
        <v>330</v>
      </c>
      <c r="I743" s="4">
        <v>1</v>
      </c>
      <c r="J743" s="2" t="s">
        <v>72</v>
      </c>
      <c r="K743" s="1">
        <f>Tabelle8[[#This Row],[Menge kg Nges]]/1000</f>
        <v>0.29699999999999999</v>
      </c>
      <c r="L743" s="1">
        <f>Tabelle8[[#This Row],[Menge kg P2O5]]/1000</f>
        <v>0.33</v>
      </c>
      <c r="M743" s="1">
        <f>Tabelle8[[#This Row],[Menge t Nges]]/Tabelle8[[#This Row],[Anzahl Lieferscheine]]</f>
        <v>0.29699999999999999</v>
      </c>
      <c r="N743" s="1">
        <f>Tabelle8[[#This Row],[Menge t P2O5]]/Tabelle8[[#This Row],[Anzahl Lieferscheine]]</f>
        <v>0.33</v>
      </c>
    </row>
    <row r="744" spans="1:14" x14ac:dyDescent="0.2">
      <c r="A744" s="2" t="s">
        <v>37</v>
      </c>
      <c r="B744" s="2" t="s">
        <v>40</v>
      </c>
      <c r="C744" s="2" t="s">
        <v>6</v>
      </c>
      <c r="D744" s="2" t="s">
        <v>15</v>
      </c>
      <c r="E744" s="2" t="s">
        <v>20</v>
      </c>
      <c r="F744" s="2" t="s">
        <v>61</v>
      </c>
      <c r="G744" s="1">
        <v>2304.3499999999995</v>
      </c>
      <c r="H744" s="1">
        <v>1410.2</v>
      </c>
      <c r="I744" s="4">
        <v>24</v>
      </c>
      <c r="J744" s="2" t="s">
        <v>72</v>
      </c>
      <c r="K744" s="1">
        <f>Tabelle8[[#This Row],[Menge kg Nges]]/1000</f>
        <v>2.3043499999999995</v>
      </c>
      <c r="L744" s="1">
        <f>Tabelle8[[#This Row],[Menge kg P2O5]]/1000</f>
        <v>1.4102000000000001</v>
      </c>
      <c r="M744" s="1">
        <f>Tabelle8[[#This Row],[Menge t Nges]]/Tabelle8[[#This Row],[Anzahl Lieferscheine]]</f>
        <v>9.6014583333333306E-2</v>
      </c>
      <c r="N744" s="1">
        <f>Tabelle8[[#This Row],[Menge t P2O5]]/Tabelle8[[#This Row],[Anzahl Lieferscheine]]</f>
        <v>5.8758333333333336E-2</v>
      </c>
    </row>
    <row r="745" spans="1:14" x14ac:dyDescent="0.2">
      <c r="A745" s="2" t="s">
        <v>37</v>
      </c>
      <c r="B745" s="2" t="s">
        <v>40</v>
      </c>
      <c r="C745" s="2" t="s">
        <v>6</v>
      </c>
      <c r="D745" s="2" t="s">
        <v>15</v>
      </c>
      <c r="E745" s="2" t="s">
        <v>21</v>
      </c>
      <c r="F745" s="2" t="s">
        <v>61</v>
      </c>
      <c r="G745" s="1">
        <v>4062.8</v>
      </c>
      <c r="H745" s="1">
        <v>2261.6</v>
      </c>
      <c r="I745" s="4">
        <v>17</v>
      </c>
      <c r="J745" s="2" t="s">
        <v>72</v>
      </c>
      <c r="K745" s="1">
        <f>Tabelle8[[#This Row],[Menge kg Nges]]/1000</f>
        <v>4.0628000000000002</v>
      </c>
      <c r="L745" s="1">
        <f>Tabelle8[[#This Row],[Menge kg P2O5]]/1000</f>
        <v>2.2616000000000001</v>
      </c>
      <c r="M745" s="1">
        <f>Tabelle8[[#This Row],[Menge t Nges]]/Tabelle8[[#This Row],[Anzahl Lieferscheine]]</f>
        <v>0.23898823529411767</v>
      </c>
      <c r="N745" s="1">
        <f>Tabelle8[[#This Row],[Menge t P2O5]]/Tabelle8[[#This Row],[Anzahl Lieferscheine]]</f>
        <v>0.13303529411764706</v>
      </c>
    </row>
    <row r="746" spans="1:14" x14ac:dyDescent="0.2">
      <c r="A746" s="2" t="s">
        <v>37</v>
      </c>
      <c r="B746" s="2" t="s">
        <v>40</v>
      </c>
      <c r="C746" s="2" t="s">
        <v>6</v>
      </c>
      <c r="D746" s="2" t="s">
        <v>15</v>
      </c>
      <c r="E746" s="2" t="s">
        <v>9</v>
      </c>
      <c r="F746" s="2" t="s">
        <v>61</v>
      </c>
      <c r="G746" s="1">
        <v>3256.9000000000005</v>
      </c>
      <c r="H746" s="1">
        <v>1890.71</v>
      </c>
      <c r="I746" s="4">
        <v>25</v>
      </c>
      <c r="J746" s="2" t="s">
        <v>72</v>
      </c>
      <c r="K746" s="1">
        <f>Tabelle8[[#This Row],[Menge kg Nges]]/1000</f>
        <v>3.2569000000000004</v>
      </c>
      <c r="L746" s="1">
        <f>Tabelle8[[#This Row],[Menge kg P2O5]]/1000</f>
        <v>1.8907100000000001</v>
      </c>
      <c r="M746" s="1">
        <f>Tabelle8[[#This Row],[Menge t Nges]]/Tabelle8[[#This Row],[Anzahl Lieferscheine]]</f>
        <v>0.130276</v>
      </c>
      <c r="N746" s="1">
        <f>Tabelle8[[#This Row],[Menge t P2O5]]/Tabelle8[[#This Row],[Anzahl Lieferscheine]]</f>
        <v>7.5628399999999998E-2</v>
      </c>
    </row>
    <row r="747" spans="1:14" x14ac:dyDescent="0.2">
      <c r="A747" s="2" t="s">
        <v>37</v>
      </c>
      <c r="B747" s="2" t="s">
        <v>40</v>
      </c>
      <c r="C747" s="2" t="s">
        <v>6</v>
      </c>
      <c r="D747" s="2" t="s">
        <v>15</v>
      </c>
      <c r="E747" s="2" t="s">
        <v>24</v>
      </c>
      <c r="F747" s="2" t="s">
        <v>61</v>
      </c>
      <c r="G747" s="1">
        <v>4128.9000000000005</v>
      </c>
      <c r="H747" s="1">
        <v>3923.9100000000003</v>
      </c>
      <c r="I747" s="4">
        <v>9</v>
      </c>
      <c r="J747" s="2" t="s">
        <v>72</v>
      </c>
      <c r="K747" s="1">
        <f>Tabelle8[[#This Row],[Menge kg Nges]]/1000</f>
        <v>4.1289000000000007</v>
      </c>
      <c r="L747" s="1">
        <f>Tabelle8[[#This Row],[Menge kg P2O5]]/1000</f>
        <v>3.9239100000000002</v>
      </c>
      <c r="M747" s="1">
        <f>Tabelle8[[#This Row],[Menge t Nges]]/Tabelle8[[#This Row],[Anzahl Lieferscheine]]</f>
        <v>0.45876666666666677</v>
      </c>
      <c r="N747" s="1">
        <f>Tabelle8[[#This Row],[Menge t P2O5]]/Tabelle8[[#This Row],[Anzahl Lieferscheine]]</f>
        <v>0.43599000000000004</v>
      </c>
    </row>
    <row r="748" spans="1:14" x14ac:dyDescent="0.2">
      <c r="A748" s="2" t="s">
        <v>37</v>
      </c>
      <c r="B748" s="2" t="s">
        <v>40</v>
      </c>
      <c r="C748" s="2" t="s">
        <v>6</v>
      </c>
      <c r="D748" s="2" t="s">
        <v>15</v>
      </c>
      <c r="E748" s="2" t="s">
        <v>31</v>
      </c>
      <c r="F748" s="2" t="s">
        <v>61</v>
      </c>
      <c r="G748" s="1">
        <v>1107</v>
      </c>
      <c r="H748" s="1">
        <v>499.5</v>
      </c>
      <c r="I748" s="4">
        <v>3</v>
      </c>
      <c r="J748" s="2" t="s">
        <v>72</v>
      </c>
      <c r="K748" s="1">
        <f>Tabelle8[[#This Row],[Menge kg Nges]]/1000</f>
        <v>1.107</v>
      </c>
      <c r="L748" s="1">
        <f>Tabelle8[[#This Row],[Menge kg P2O5]]/1000</f>
        <v>0.4995</v>
      </c>
      <c r="M748" s="1">
        <f>Tabelle8[[#This Row],[Menge t Nges]]/Tabelle8[[#This Row],[Anzahl Lieferscheine]]</f>
        <v>0.36899999999999999</v>
      </c>
      <c r="N748" s="1">
        <f>Tabelle8[[#This Row],[Menge t P2O5]]/Tabelle8[[#This Row],[Anzahl Lieferscheine]]</f>
        <v>0.16650000000000001</v>
      </c>
    </row>
    <row r="749" spans="1:14" x14ac:dyDescent="0.2">
      <c r="A749" s="2" t="s">
        <v>37</v>
      </c>
      <c r="B749" s="2" t="s">
        <v>40</v>
      </c>
      <c r="C749" s="2" t="s">
        <v>25</v>
      </c>
      <c r="D749" s="2" t="s">
        <v>25</v>
      </c>
      <c r="E749" s="2" t="s">
        <v>26</v>
      </c>
      <c r="F749" s="2" t="s">
        <v>61</v>
      </c>
      <c r="G749" s="1">
        <v>1755.4</v>
      </c>
      <c r="H749" s="1">
        <v>998.3</v>
      </c>
      <c r="I749" s="4">
        <v>1</v>
      </c>
      <c r="J749" s="2" t="s">
        <v>72</v>
      </c>
      <c r="K749" s="1">
        <f>Tabelle8[[#This Row],[Menge kg Nges]]/1000</f>
        <v>1.7554000000000001</v>
      </c>
      <c r="L749" s="1">
        <f>Tabelle8[[#This Row],[Menge kg P2O5]]/1000</f>
        <v>0.99829999999999997</v>
      </c>
      <c r="M749" s="1">
        <f>Tabelle8[[#This Row],[Menge t Nges]]/Tabelle8[[#This Row],[Anzahl Lieferscheine]]</f>
        <v>1.7554000000000001</v>
      </c>
      <c r="N749" s="1">
        <f>Tabelle8[[#This Row],[Menge t P2O5]]/Tabelle8[[#This Row],[Anzahl Lieferscheine]]</f>
        <v>0.99829999999999997</v>
      </c>
    </row>
    <row r="750" spans="1:14" x14ac:dyDescent="0.2">
      <c r="A750" s="2" t="s">
        <v>37</v>
      </c>
      <c r="B750" s="2" t="s">
        <v>40</v>
      </c>
      <c r="C750" s="2" t="s">
        <v>63</v>
      </c>
      <c r="D750" s="2" t="s">
        <v>63</v>
      </c>
      <c r="E750" s="2" t="s">
        <v>63</v>
      </c>
      <c r="F750" s="2" t="s">
        <v>61</v>
      </c>
      <c r="G750" s="1">
        <v>772.56</v>
      </c>
      <c r="H750" s="1">
        <v>588.96</v>
      </c>
      <c r="I750" s="4">
        <v>3</v>
      </c>
      <c r="J750" s="2" t="s">
        <v>72</v>
      </c>
      <c r="K750" s="1">
        <f>Tabelle8[[#This Row],[Menge kg Nges]]/1000</f>
        <v>0.77255999999999991</v>
      </c>
      <c r="L750" s="1">
        <f>Tabelle8[[#This Row],[Menge kg P2O5]]/1000</f>
        <v>0.58896000000000004</v>
      </c>
      <c r="M750" s="1">
        <f>Tabelle8[[#This Row],[Menge t Nges]]/Tabelle8[[#This Row],[Anzahl Lieferscheine]]</f>
        <v>0.25751999999999997</v>
      </c>
      <c r="N750" s="1">
        <f>Tabelle8[[#This Row],[Menge t P2O5]]/Tabelle8[[#This Row],[Anzahl Lieferscheine]]</f>
        <v>0.19632000000000002</v>
      </c>
    </row>
    <row r="751" spans="1:14" x14ac:dyDescent="0.2">
      <c r="A751" s="2" t="s">
        <v>37</v>
      </c>
      <c r="B751" s="2" t="s">
        <v>55</v>
      </c>
      <c r="C751" s="2" t="s">
        <v>6</v>
      </c>
      <c r="D751" s="2" t="s">
        <v>15</v>
      </c>
      <c r="E751" s="2" t="s">
        <v>8</v>
      </c>
      <c r="F751" s="2" t="s">
        <v>61</v>
      </c>
      <c r="G751" s="1">
        <v>172.2</v>
      </c>
      <c r="H751" s="1">
        <v>148.4</v>
      </c>
      <c r="I751" s="4">
        <v>1</v>
      </c>
      <c r="J751" s="2" t="s">
        <v>72</v>
      </c>
      <c r="K751" s="1">
        <f>Tabelle8[[#This Row],[Menge kg Nges]]/1000</f>
        <v>0.17219999999999999</v>
      </c>
      <c r="L751" s="1">
        <f>Tabelle8[[#This Row],[Menge kg P2O5]]/1000</f>
        <v>0.1484</v>
      </c>
      <c r="M751" s="1">
        <f>Tabelle8[[#This Row],[Menge t Nges]]/Tabelle8[[#This Row],[Anzahl Lieferscheine]]</f>
        <v>0.17219999999999999</v>
      </c>
      <c r="N751" s="1">
        <f>Tabelle8[[#This Row],[Menge t P2O5]]/Tabelle8[[#This Row],[Anzahl Lieferscheine]]</f>
        <v>0.1484</v>
      </c>
    </row>
    <row r="752" spans="1:14" x14ac:dyDescent="0.2">
      <c r="A752" s="2" t="s">
        <v>37</v>
      </c>
      <c r="B752" s="2" t="s">
        <v>28</v>
      </c>
      <c r="C752" s="2" t="s">
        <v>6</v>
      </c>
      <c r="D752" s="2" t="s">
        <v>7</v>
      </c>
      <c r="E752" s="2" t="s">
        <v>12</v>
      </c>
      <c r="F752" s="2" t="s">
        <v>61</v>
      </c>
      <c r="G752" s="1">
        <v>2022</v>
      </c>
      <c r="H752" s="1">
        <v>870</v>
      </c>
      <c r="I752" s="4">
        <v>3</v>
      </c>
      <c r="J752" s="2" t="s">
        <v>72</v>
      </c>
      <c r="K752" s="1">
        <f>Tabelle8[[#This Row],[Menge kg Nges]]/1000</f>
        <v>2.0219999999999998</v>
      </c>
      <c r="L752" s="1">
        <f>Tabelle8[[#This Row],[Menge kg P2O5]]/1000</f>
        <v>0.87</v>
      </c>
      <c r="M752" s="1">
        <f>Tabelle8[[#This Row],[Menge t Nges]]/Tabelle8[[#This Row],[Anzahl Lieferscheine]]</f>
        <v>0.67399999999999993</v>
      </c>
      <c r="N752" s="1">
        <f>Tabelle8[[#This Row],[Menge t P2O5]]/Tabelle8[[#This Row],[Anzahl Lieferscheine]]</f>
        <v>0.28999999999999998</v>
      </c>
    </row>
    <row r="753" spans="1:14" x14ac:dyDescent="0.2">
      <c r="A753" s="2" t="s">
        <v>37</v>
      </c>
      <c r="B753" s="2" t="s">
        <v>41</v>
      </c>
      <c r="C753" s="2" t="s">
        <v>6</v>
      </c>
      <c r="D753" s="2" t="s">
        <v>7</v>
      </c>
      <c r="E753" s="2" t="s">
        <v>13</v>
      </c>
      <c r="F753" s="2" t="s">
        <v>61</v>
      </c>
      <c r="G753" s="1">
        <v>451.25</v>
      </c>
      <c r="H753" s="1">
        <v>233.75</v>
      </c>
      <c r="I753" s="4">
        <v>1</v>
      </c>
      <c r="J753" s="2" t="s">
        <v>72</v>
      </c>
      <c r="K753" s="1">
        <f>Tabelle8[[#This Row],[Menge kg Nges]]/1000</f>
        <v>0.45124999999999998</v>
      </c>
      <c r="L753" s="1">
        <f>Tabelle8[[#This Row],[Menge kg P2O5]]/1000</f>
        <v>0.23375000000000001</v>
      </c>
      <c r="M753" s="1">
        <f>Tabelle8[[#This Row],[Menge t Nges]]/Tabelle8[[#This Row],[Anzahl Lieferscheine]]</f>
        <v>0.45124999999999998</v>
      </c>
      <c r="N753" s="1">
        <f>Tabelle8[[#This Row],[Menge t P2O5]]/Tabelle8[[#This Row],[Anzahl Lieferscheine]]</f>
        <v>0.23375000000000001</v>
      </c>
    </row>
    <row r="754" spans="1:14" x14ac:dyDescent="0.2">
      <c r="A754" s="2" t="s">
        <v>37</v>
      </c>
      <c r="B754" s="2" t="s">
        <v>42</v>
      </c>
      <c r="C754" s="2" t="s">
        <v>6</v>
      </c>
      <c r="D754" s="2" t="s">
        <v>7</v>
      </c>
      <c r="E754" s="2" t="s">
        <v>8</v>
      </c>
      <c r="F754" s="2" t="s">
        <v>61</v>
      </c>
      <c r="G754" s="1">
        <v>294</v>
      </c>
      <c r="H754" s="1">
        <v>121.52</v>
      </c>
      <c r="I754" s="4">
        <v>1</v>
      </c>
      <c r="J754" s="2" t="s">
        <v>72</v>
      </c>
      <c r="K754" s="1">
        <f>Tabelle8[[#This Row],[Menge kg Nges]]/1000</f>
        <v>0.29399999999999998</v>
      </c>
      <c r="L754" s="1">
        <f>Tabelle8[[#This Row],[Menge kg P2O5]]/1000</f>
        <v>0.12151999999999999</v>
      </c>
      <c r="M754" s="1">
        <f>Tabelle8[[#This Row],[Menge t Nges]]/Tabelle8[[#This Row],[Anzahl Lieferscheine]]</f>
        <v>0.29399999999999998</v>
      </c>
      <c r="N754" s="1">
        <f>Tabelle8[[#This Row],[Menge t P2O5]]/Tabelle8[[#This Row],[Anzahl Lieferscheine]]</f>
        <v>0.12151999999999999</v>
      </c>
    </row>
    <row r="755" spans="1:14" x14ac:dyDescent="0.2">
      <c r="A755" s="2" t="s">
        <v>37</v>
      </c>
      <c r="B755" s="2" t="s">
        <v>42</v>
      </c>
      <c r="C755" s="2" t="s">
        <v>6</v>
      </c>
      <c r="D755" s="2" t="s">
        <v>7</v>
      </c>
      <c r="E755" s="2" t="s">
        <v>9</v>
      </c>
      <c r="F755" s="2" t="s">
        <v>61</v>
      </c>
      <c r="G755" s="1">
        <v>2191.1</v>
      </c>
      <c r="H755" s="1">
        <v>904.9</v>
      </c>
      <c r="I755" s="4">
        <v>13</v>
      </c>
      <c r="J755" s="2" t="s">
        <v>72</v>
      </c>
      <c r="K755" s="1">
        <f>Tabelle8[[#This Row],[Menge kg Nges]]/1000</f>
        <v>2.1911</v>
      </c>
      <c r="L755" s="1">
        <f>Tabelle8[[#This Row],[Menge kg P2O5]]/1000</f>
        <v>0.90489999999999993</v>
      </c>
      <c r="M755" s="1">
        <f>Tabelle8[[#This Row],[Menge t Nges]]/Tabelle8[[#This Row],[Anzahl Lieferscheine]]</f>
        <v>0.16854615384615385</v>
      </c>
      <c r="N755" s="1">
        <f>Tabelle8[[#This Row],[Menge t P2O5]]/Tabelle8[[#This Row],[Anzahl Lieferscheine]]</f>
        <v>6.9607692307692301E-2</v>
      </c>
    </row>
    <row r="756" spans="1:14" x14ac:dyDescent="0.2">
      <c r="A756" s="2" t="s">
        <v>37</v>
      </c>
      <c r="B756" s="2" t="s">
        <v>42</v>
      </c>
      <c r="C756" s="2" t="s">
        <v>6</v>
      </c>
      <c r="D756" s="2" t="s">
        <v>7</v>
      </c>
      <c r="E756" s="2" t="s">
        <v>11</v>
      </c>
      <c r="F756" s="2" t="s">
        <v>61</v>
      </c>
      <c r="G756" s="1">
        <v>756</v>
      </c>
      <c r="H756" s="1">
        <v>252</v>
      </c>
      <c r="I756" s="4">
        <v>2</v>
      </c>
      <c r="J756" s="2" t="s">
        <v>72</v>
      </c>
      <c r="K756" s="1">
        <f>Tabelle8[[#This Row],[Menge kg Nges]]/1000</f>
        <v>0.75600000000000001</v>
      </c>
      <c r="L756" s="1">
        <f>Tabelle8[[#This Row],[Menge kg P2O5]]/1000</f>
        <v>0.252</v>
      </c>
      <c r="M756" s="1">
        <f>Tabelle8[[#This Row],[Menge t Nges]]/Tabelle8[[#This Row],[Anzahl Lieferscheine]]</f>
        <v>0.378</v>
      </c>
      <c r="N756" s="1">
        <f>Tabelle8[[#This Row],[Menge t P2O5]]/Tabelle8[[#This Row],[Anzahl Lieferscheine]]</f>
        <v>0.126</v>
      </c>
    </row>
    <row r="757" spans="1:14" x14ac:dyDescent="0.2">
      <c r="A757" s="2" t="s">
        <v>37</v>
      </c>
      <c r="B757" s="2" t="s">
        <v>42</v>
      </c>
      <c r="C757" s="2" t="s">
        <v>6</v>
      </c>
      <c r="D757" s="2" t="s">
        <v>7</v>
      </c>
      <c r="E757" s="2" t="s">
        <v>12</v>
      </c>
      <c r="F757" s="2" t="s">
        <v>61</v>
      </c>
      <c r="G757" s="1">
        <v>41849.83</v>
      </c>
      <c r="H757" s="1">
        <v>20108.599999999991</v>
      </c>
      <c r="I757" s="4">
        <v>91</v>
      </c>
      <c r="J757" s="2" t="s">
        <v>72</v>
      </c>
      <c r="K757" s="1">
        <f>Tabelle8[[#This Row],[Menge kg Nges]]/1000</f>
        <v>41.849830000000004</v>
      </c>
      <c r="L757" s="1">
        <f>Tabelle8[[#This Row],[Menge kg P2O5]]/1000</f>
        <v>20.108599999999992</v>
      </c>
      <c r="M757" s="1">
        <f>Tabelle8[[#This Row],[Menge t Nges]]/Tabelle8[[#This Row],[Anzahl Lieferscheine]]</f>
        <v>0.45988824175824178</v>
      </c>
      <c r="N757" s="1">
        <f>Tabelle8[[#This Row],[Menge t P2O5]]/Tabelle8[[#This Row],[Anzahl Lieferscheine]]</f>
        <v>0.22097362637362628</v>
      </c>
    </row>
    <row r="758" spans="1:14" x14ac:dyDescent="0.2">
      <c r="A758" s="2" t="s">
        <v>37</v>
      </c>
      <c r="B758" s="2" t="s">
        <v>42</v>
      </c>
      <c r="C758" s="2" t="s">
        <v>6</v>
      </c>
      <c r="D758" s="2" t="s">
        <v>7</v>
      </c>
      <c r="E758" s="2" t="s">
        <v>13</v>
      </c>
      <c r="F758" s="2" t="s">
        <v>61</v>
      </c>
      <c r="G758" s="1">
        <v>11099.249999999996</v>
      </c>
      <c r="H758" s="1">
        <v>5532.75</v>
      </c>
      <c r="I758" s="4">
        <v>31</v>
      </c>
      <c r="J758" s="2" t="s">
        <v>72</v>
      </c>
      <c r="K758" s="1">
        <f>Tabelle8[[#This Row],[Menge kg Nges]]/1000</f>
        <v>11.099249999999996</v>
      </c>
      <c r="L758" s="1">
        <f>Tabelle8[[#This Row],[Menge kg P2O5]]/1000</f>
        <v>5.5327500000000001</v>
      </c>
      <c r="M758" s="1">
        <f>Tabelle8[[#This Row],[Menge t Nges]]/Tabelle8[[#This Row],[Anzahl Lieferscheine]]</f>
        <v>0.35804032258064505</v>
      </c>
      <c r="N758" s="1">
        <f>Tabelle8[[#This Row],[Menge t P2O5]]/Tabelle8[[#This Row],[Anzahl Lieferscheine]]</f>
        <v>0.1784758064516129</v>
      </c>
    </row>
    <row r="759" spans="1:14" x14ac:dyDescent="0.2">
      <c r="A759" s="2" t="s">
        <v>37</v>
      </c>
      <c r="B759" s="2" t="s">
        <v>42</v>
      </c>
      <c r="C759" s="2" t="s">
        <v>6</v>
      </c>
      <c r="D759" s="2" t="s">
        <v>7</v>
      </c>
      <c r="E759" s="2" t="s">
        <v>14</v>
      </c>
      <c r="F759" s="2" t="s">
        <v>61</v>
      </c>
      <c r="G759" s="1">
        <v>16096.1</v>
      </c>
      <c r="H759" s="1">
        <v>7814.0199999999995</v>
      </c>
      <c r="I759" s="4">
        <v>45</v>
      </c>
      <c r="J759" s="2" t="s">
        <v>72</v>
      </c>
      <c r="K759" s="1">
        <f>Tabelle8[[#This Row],[Menge kg Nges]]/1000</f>
        <v>16.0961</v>
      </c>
      <c r="L759" s="1">
        <f>Tabelle8[[#This Row],[Menge kg P2O5]]/1000</f>
        <v>7.8140199999999993</v>
      </c>
      <c r="M759" s="1">
        <f>Tabelle8[[#This Row],[Menge t Nges]]/Tabelle8[[#This Row],[Anzahl Lieferscheine]]</f>
        <v>0.35769111111111113</v>
      </c>
      <c r="N759" s="1">
        <f>Tabelle8[[#This Row],[Menge t P2O5]]/Tabelle8[[#This Row],[Anzahl Lieferscheine]]</f>
        <v>0.17364488888888888</v>
      </c>
    </row>
    <row r="760" spans="1:14" x14ac:dyDescent="0.2">
      <c r="A760" s="2" t="s">
        <v>37</v>
      </c>
      <c r="B760" s="2" t="s">
        <v>42</v>
      </c>
      <c r="C760" s="2" t="s">
        <v>6</v>
      </c>
      <c r="D760" s="2" t="s">
        <v>15</v>
      </c>
      <c r="E760" s="2" t="s">
        <v>8</v>
      </c>
      <c r="F760" s="2" t="s">
        <v>61</v>
      </c>
      <c r="G760" s="1">
        <v>246</v>
      </c>
      <c r="H760" s="1">
        <v>212</v>
      </c>
      <c r="I760" s="4">
        <v>1</v>
      </c>
      <c r="J760" s="2" t="s">
        <v>72</v>
      </c>
      <c r="K760" s="1">
        <f>Tabelle8[[#This Row],[Menge kg Nges]]/1000</f>
        <v>0.246</v>
      </c>
      <c r="L760" s="1">
        <f>Tabelle8[[#This Row],[Menge kg P2O5]]/1000</f>
        <v>0.21199999999999999</v>
      </c>
      <c r="M760" s="1">
        <f>Tabelle8[[#This Row],[Menge t Nges]]/Tabelle8[[#This Row],[Anzahl Lieferscheine]]</f>
        <v>0.246</v>
      </c>
      <c r="N760" s="1">
        <f>Tabelle8[[#This Row],[Menge t P2O5]]/Tabelle8[[#This Row],[Anzahl Lieferscheine]]</f>
        <v>0.21199999999999999</v>
      </c>
    </row>
    <row r="761" spans="1:14" x14ac:dyDescent="0.2">
      <c r="A761" s="2" t="s">
        <v>37</v>
      </c>
      <c r="B761" s="2" t="s">
        <v>42</v>
      </c>
      <c r="C761" s="2" t="s">
        <v>6</v>
      </c>
      <c r="D761" s="2" t="s">
        <v>15</v>
      </c>
      <c r="E761" s="2" t="s">
        <v>17</v>
      </c>
      <c r="F761" s="2" t="s">
        <v>61</v>
      </c>
      <c r="G761" s="1">
        <v>288</v>
      </c>
      <c r="H761" s="1">
        <v>144</v>
      </c>
      <c r="I761" s="4">
        <v>1</v>
      </c>
      <c r="J761" s="2" t="s">
        <v>72</v>
      </c>
      <c r="K761" s="1">
        <f>Tabelle8[[#This Row],[Menge kg Nges]]/1000</f>
        <v>0.28799999999999998</v>
      </c>
      <c r="L761" s="1">
        <f>Tabelle8[[#This Row],[Menge kg P2O5]]/1000</f>
        <v>0.14399999999999999</v>
      </c>
      <c r="M761" s="1">
        <f>Tabelle8[[#This Row],[Menge t Nges]]/Tabelle8[[#This Row],[Anzahl Lieferscheine]]</f>
        <v>0.28799999999999998</v>
      </c>
      <c r="N761" s="1">
        <f>Tabelle8[[#This Row],[Menge t P2O5]]/Tabelle8[[#This Row],[Anzahl Lieferscheine]]</f>
        <v>0.14399999999999999</v>
      </c>
    </row>
    <row r="762" spans="1:14" x14ac:dyDescent="0.2">
      <c r="A762" s="2" t="s">
        <v>37</v>
      </c>
      <c r="B762" s="2" t="s">
        <v>42</v>
      </c>
      <c r="C762" s="2" t="s">
        <v>6</v>
      </c>
      <c r="D762" s="2" t="s">
        <v>15</v>
      </c>
      <c r="E762" s="2" t="s">
        <v>18</v>
      </c>
      <c r="F762" s="2" t="s">
        <v>61</v>
      </c>
      <c r="G762" s="1">
        <v>1260</v>
      </c>
      <c r="H762" s="1">
        <v>984.3</v>
      </c>
      <c r="I762" s="4">
        <v>4</v>
      </c>
      <c r="J762" s="2" t="s">
        <v>72</v>
      </c>
      <c r="K762" s="1">
        <f>Tabelle8[[#This Row],[Menge kg Nges]]/1000</f>
        <v>1.26</v>
      </c>
      <c r="L762" s="1">
        <f>Tabelle8[[#This Row],[Menge kg P2O5]]/1000</f>
        <v>0.98429999999999995</v>
      </c>
      <c r="M762" s="1">
        <f>Tabelle8[[#This Row],[Menge t Nges]]/Tabelle8[[#This Row],[Anzahl Lieferscheine]]</f>
        <v>0.315</v>
      </c>
      <c r="N762" s="1">
        <f>Tabelle8[[#This Row],[Menge t P2O5]]/Tabelle8[[#This Row],[Anzahl Lieferscheine]]</f>
        <v>0.24607499999999999</v>
      </c>
    </row>
    <row r="763" spans="1:14" x14ac:dyDescent="0.2">
      <c r="A763" s="2" t="s">
        <v>37</v>
      </c>
      <c r="B763" s="2" t="s">
        <v>42</v>
      </c>
      <c r="C763" s="2" t="s">
        <v>6</v>
      </c>
      <c r="D763" s="2" t="s">
        <v>15</v>
      </c>
      <c r="E763" s="2" t="s">
        <v>21</v>
      </c>
      <c r="F763" s="2" t="s">
        <v>61</v>
      </c>
      <c r="G763" s="1">
        <v>143</v>
      </c>
      <c r="H763" s="1">
        <v>65</v>
      </c>
      <c r="I763" s="4">
        <v>1</v>
      </c>
      <c r="J763" s="2" t="s">
        <v>72</v>
      </c>
      <c r="K763" s="1">
        <f>Tabelle8[[#This Row],[Menge kg Nges]]/1000</f>
        <v>0.14299999999999999</v>
      </c>
      <c r="L763" s="1">
        <f>Tabelle8[[#This Row],[Menge kg P2O5]]/1000</f>
        <v>6.5000000000000002E-2</v>
      </c>
      <c r="M763" s="1">
        <f>Tabelle8[[#This Row],[Menge t Nges]]/Tabelle8[[#This Row],[Anzahl Lieferscheine]]</f>
        <v>0.14299999999999999</v>
      </c>
      <c r="N763" s="1">
        <f>Tabelle8[[#This Row],[Menge t P2O5]]/Tabelle8[[#This Row],[Anzahl Lieferscheine]]</f>
        <v>6.5000000000000002E-2</v>
      </c>
    </row>
    <row r="764" spans="1:14" x14ac:dyDescent="0.2">
      <c r="A764" s="2" t="s">
        <v>37</v>
      </c>
      <c r="B764" s="2" t="s">
        <v>42</v>
      </c>
      <c r="C764" s="2" t="s">
        <v>25</v>
      </c>
      <c r="D764" s="2" t="s">
        <v>25</v>
      </c>
      <c r="E764" s="2" t="s">
        <v>26</v>
      </c>
      <c r="F764" s="2" t="s">
        <v>61</v>
      </c>
      <c r="G764" s="1">
        <v>637.35</v>
      </c>
      <c r="H764" s="1">
        <v>322.35000000000002</v>
      </c>
      <c r="I764" s="4">
        <v>1</v>
      </c>
      <c r="J764" s="2" t="s">
        <v>72</v>
      </c>
      <c r="K764" s="1">
        <f>Tabelle8[[#This Row],[Menge kg Nges]]/1000</f>
        <v>0.63734999999999997</v>
      </c>
      <c r="L764" s="1">
        <f>Tabelle8[[#This Row],[Menge kg P2O5]]/1000</f>
        <v>0.32235000000000003</v>
      </c>
      <c r="M764" s="1">
        <f>Tabelle8[[#This Row],[Menge t Nges]]/Tabelle8[[#This Row],[Anzahl Lieferscheine]]</f>
        <v>0.63734999999999997</v>
      </c>
      <c r="N764" s="1">
        <f>Tabelle8[[#This Row],[Menge t P2O5]]/Tabelle8[[#This Row],[Anzahl Lieferscheine]]</f>
        <v>0.32235000000000003</v>
      </c>
    </row>
    <row r="765" spans="1:14" x14ac:dyDescent="0.2">
      <c r="A765" s="2" t="s">
        <v>37</v>
      </c>
      <c r="B765" s="2" t="s">
        <v>42</v>
      </c>
      <c r="C765" s="2" t="s">
        <v>63</v>
      </c>
      <c r="D765" s="2" t="s">
        <v>63</v>
      </c>
      <c r="E765" s="2" t="s">
        <v>63</v>
      </c>
      <c r="F765" s="2" t="s">
        <v>61</v>
      </c>
      <c r="G765" s="1">
        <v>291.25</v>
      </c>
      <c r="H765" s="1">
        <v>266.25</v>
      </c>
      <c r="I765" s="4">
        <v>1</v>
      </c>
      <c r="J765" s="2" t="s">
        <v>72</v>
      </c>
      <c r="K765" s="1">
        <f>Tabelle8[[#This Row],[Menge kg Nges]]/1000</f>
        <v>0.29125000000000001</v>
      </c>
      <c r="L765" s="1">
        <f>Tabelle8[[#This Row],[Menge kg P2O5]]/1000</f>
        <v>0.26624999999999999</v>
      </c>
      <c r="M765" s="1">
        <f>Tabelle8[[#This Row],[Menge t Nges]]/Tabelle8[[#This Row],[Anzahl Lieferscheine]]</f>
        <v>0.29125000000000001</v>
      </c>
      <c r="N765" s="1">
        <f>Tabelle8[[#This Row],[Menge t P2O5]]/Tabelle8[[#This Row],[Anzahl Lieferscheine]]</f>
        <v>0.26624999999999999</v>
      </c>
    </row>
    <row r="766" spans="1:14" x14ac:dyDescent="0.2">
      <c r="A766" s="2" t="s">
        <v>38</v>
      </c>
      <c r="B766" s="2" t="s">
        <v>32</v>
      </c>
      <c r="C766" s="2" t="s">
        <v>6</v>
      </c>
      <c r="D766" s="2" t="s">
        <v>7</v>
      </c>
      <c r="E766" s="2" t="s">
        <v>9</v>
      </c>
      <c r="F766" s="2" t="s">
        <v>61</v>
      </c>
      <c r="G766" s="1">
        <v>580</v>
      </c>
      <c r="H766" s="1">
        <v>240</v>
      </c>
      <c r="I766" s="4">
        <v>1</v>
      </c>
      <c r="J766" s="2" t="s">
        <v>72</v>
      </c>
      <c r="K766" s="1">
        <f>Tabelle8[[#This Row],[Menge kg Nges]]/1000</f>
        <v>0.57999999999999996</v>
      </c>
      <c r="L766" s="1">
        <f>Tabelle8[[#This Row],[Menge kg P2O5]]/1000</f>
        <v>0.24</v>
      </c>
      <c r="M766" s="1">
        <f>Tabelle8[[#This Row],[Menge t Nges]]/Tabelle8[[#This Row],[Anzahl Lieferscheine]]</f>
        <v>0.57999999999999996</v>
      </c>
      <c r="N766" s="1">
        <f>Tabelle8[[#This Row],[Menge t P2O5]]/Tabelle8[[#This Row],[Anzahl Lieferscheine]]</f>
        <v>0.24</v>
      </c>
    </row>
    <row r="767" spans="1:14" x14ac:dyDescent="0.2">
      <c r="A767" s="2" t="s">
        <v>38</v>
      </c>
      <c r="B767" s="2" t="s">
        <v>37</v>
      </c>
      <c r="C767" s="2" t="s">
        <v>25</v>
      </c>
      <c r="D767" s="2" t="s">
        <v>25</v>
      </c>
      <c r="E767" s="2" t="s">
        <v>26</v>
      </c>
      <c r="F767" s="2" t="s">
        <v>61</v>
      </c>
      <c r="G767" s="1">
        <v>396.8</v>
      </c>
      <c r="H767" s="1">
        <v>257.60000000000002</v>
      </c>
      <c r="I767" s="4">
        <v>2</v>
      </c>
      <c r="J767" s="2" t="s">
        <v>72</v>
      </c>
      <c r="K767" s="1">
        <f>Tabelle8[[#This Row],[Menge kg Nges]]/1000</f>
        <v>0.39679999999999999</v>
      </c>
      <c r="L767" s="1">
        <f>Tabelle8[[#This Row],[Menge kg P2O5]]/1000</f>
        <v>0.2576</v>
      </c>
      <c r="M767" s="1">
        <f>Tabelle8[[#This Row],[Menge t Nges]]/Tabelle8[[#This Row],[Anzahl Lieferscheine]]</f>
        <v>0.19839999999999999</v>
      </c>
      <c r="N767" s="1">
        <f>Tabelle8[[#This Row],[Menge t P2O5]]/Tabelle8[[#This Row],[Anzahl Lieferscheine]]</f>
        <v>0.1288</v>
      </c>
    </row>
    <row r="768" spans="1:14" x14ac:dyDescent="0.2">
      <c r="A768" s="2" t="s">
        <v>38</v>
      </c>
      <c r="B768" s="2" t="s">
        <v>38</v>
      </c>
      <c r="C768" s="2" t="s">
        <v>6</v>
      </c>
      <c r="D768" s="2" t="s">
        <v>7</v>
      </c>
      <c r="E768" s="2" t="s">
        <v>8</v>
      </c>
      <c r="F768" s="2" t="s">
        <v>61</v>
      </c>
      <c r="G768" s="1">
        <v>87623.12</v>
      </c>
      <c r="H768" s="1">
        <v>25444.04</v>
      </c>
      <c r="I768" s="4">
        <v>73</v>
      </c>
      <c r="J768" s="2" t="s">
        <v>72</v>
      </c>
      <c r="K768" s="1">
        <f>Tabelle8[[#This Row],[Menge kg Nges]]/1000</f>
        <v>87.62312</v>
      </c>
      <c r="L768" s="1">
        <f>Tabelle8[[#This Row],[Menge kg P2O5]]/1000</f>
        <v>25.444040000000001</v>
      </c>
      <c r="M768" s="1">
        <f>Tabelle8[[#This Row],[Menge t Nges]]/Tabelle8[[#This Row],[Anzahl Lieferscheine]]</f>
        <v>1.200316712328767</v>
      </c>
      <c r="N768" s="1">
        <f>Tabelle8[[#This Row],[Menge t P2O5]]/Tabelle8[[#This Row],[Anzahl Lieferscheine]]</f>
        <v>0.34854849315068492</v>
      </c>
    </row>
    <row r="769" spans="1:14" x14ac:dyDescent="0.2">
      <c r="A769" s="2" t="s">
        <v>38</v>
      </c>
      <c r="B769" s="2" t="s">
        <v>38</v>
      </c>
      <c r="C769" s="2" t="s">
        <v>6</v>
      </c>
      <c r="D769" s="2" t="s">
        <v>7</v>
      </c>
      <c r="E769" s="2" t="s">
        <v>9</v>
      </c>
      <c r="F769" s="2" t="s">
        <v>61</v>
      </c>
      <c r="G769" s="1">
        <v>12522.4</v>
      </c>
      <c r="H769" s="1">
        <v>5240.6000000000004</v>
      </c>
      <c r="I769" s="4">
        <v>38</v>
      </c>
      <c r="J769" s="2" t="s">
        <v>72</v>
      </c>
      <c r="K769" s="1">
        <f>Tabelle8[[#This Row],[Menge kg Nges]]/1000</f>
        <v>12.522399999999999</v>
      </c>
      <c r="L769" s="1">
        <f>Tabelle8[[#This Row],[Menge kg P2O5]]/1000</f>
        <v>5.2406000000000006</v>
      </c>
      <c r="M769" s="1">
        <f>Tabelle8[[#This Row],[Menge t Nges]]/Tabelle8[[#This Row],[Anzahl Lieferscheine]]</f>
        <v>0.32953684210526313</v>
      </c>
      <c r="N769" s="1">
        <f>Tabelle8[[#This Row],[Menge t P2O5]]/Tabelle8[[#This Row],[Anzahl Lieferscheine]]</f>
        <v>0.13791052631578948</v>
      </c>
    </row>
    <row r="770" spans="1:14" x14ac:dyDescent="0.2">
      <c r="A770" s="2" t="s">
        <v>38</v>
      </c>
      <c r="B770" s="2" t="s">
        <v>38</v>
      </c>
      <c r="C770" s="2" t="s">
        <v>6</v>
      </c>
      <c r="D770" s="2" t="s">
        <v>7</v>
      </c>
      <c r="E770" s="2" t="s">
        <v>10</v>
      </c>
      <c r="F770" s="2" t="s">
        <v>61</v>
      </c>
      <c r="G770" s="1">
        <v>3693.7000000000003</v>
      </c>
      <c r="H770" s="1">
        <v>1470.3</v>
      </c>
      <c r="I770" s="4">
        <v>20</v>
      </c>
      <c r="J770" s="2" t="s">
        <v>72</v>
      </c>
      <c r="K770" s="1">
        <f>Tabelle8[[#This Row],[Menge kg Nges]]/1000</f>
        <v>3.6937000000000002</v>
      </c>
      <c r="L770" s="1">
        <f>Tabelle8[[#This Row],[Menge kg P2O5]]/1000</f>
        <v>1.4702999999999999</v>
      </c>
      <c r="M770" s="1">
        <f>Tabelle8[[#This Row],[Menge t Nges]]/Tabelle8[[#This Row],[Anzahl Lieferscheine]]</f>
        <v>0.18468500000000002</v>
      </c>
      <c r="N770" s="1">
        <f>Tabelle8[[#This Row],[Menge t P2O5]]/Tabelle8[[#This Row],[Anzahl Lieferscheine]]</f>
        <v>7.3514999999999997E-2</v>
      </c>
    </row>
    <row r="771" spans="1:14" x14ac:dyDescent="0.2">
      <c r="A771" s="2" t="s">
        <v>38</v>
      </c>
      <c r="B771" s="2" t="s">
        <v>38</v>
      </c>
      <c r="C771" s="2" t="s">
        <v>6</v>
      </c>
      <c r="D771" s="2" t="s">
        <v>7</v>
      </c>
      <c r="E771" s="2" t="s">
        <v>11</v>
      </c>
      <c r="F771" s="2" t="s">
        <v>61</v>
      </c>
      <c r="G771" s="1">
        <v>5446.79</v>
      </c>
      <c r="H771" s="1">
        <v>2926.0800000000004</v>
      </c>
      <c r="I771" s="4">
        <v>21</v>
      </c>
      <c r="J771" s="2" t="s">
        <v>72</v>
      </c>
      <c r="K771" s="1">
        <f>Tabelle8[[#This Row],[Menge kg Nges]]/1000</f>
        <v>5.44679</v>
      </c>
      <c r="L771" s="1">
        <f>Tabelle8[[#This Row],[Menge kg P2O5]]/1000</f>
        <v>2.9260800000000002</v>
      </c>
      <c r="M771" s="1">
        <f>Tabelle8[[#This Row],[Menge t Nges]]/Tabelle8[[#This Row],[Anzahl Lieferscheine]]</f>
        <v>0.25937095238095237</v>
      </c>
      <c r="N771" s="1">
        <f>Tabelle8[[#This Row],[Menge t P2O5]]/Tabelle8[[#This Row],[Anzahl Lieferscheine]]</f>
        <v>0.13933714285714288</v>
      </c>
    </row>
    <row r="772" spans="1:14" x14ac:dyDescent="0.2">
      <c r="A772" s="2" t="s">
        <v>38</v>
      </c>
      <c r="B772" s="2" t="s">
        <v>38</v>
      </c>
      <c r="C772" s="2" t="s">
        <v>6</v>
      </c>
      <c r="D772" s="2" t="s">
        <v>7</v>
      </c>
      <c r="E772" s="2" t="s">
        <v>12</v>
      </c>
      <c r="F772" s="2" t="s">
        <v>61</v>
      </c>
      <c r="G772" s="1">
        <v>26461.57</v>
      </c>
      <c r="H772" s="1">
        <v>12005.229999999994</v>
      </c>
      <c r="I772" s="4">
        <v>43</v>
      </c>
      <c r="J772" s="2" t="s">
        <v>72</v>
      </c>
      <c r="K772" s="1">
        <f>Tabelle8[[#This Row],[Menge kg Nges]]/1000</f>
        <v>26.461569999999998</v>
      </c>
      <c r="L772" s="1">
        <f>Tabelle8[[#This Row],[Menge kg P2O5]]/1000</f>
        <v>12.005229999999994</v>
      </c>
      <c r="M772" s="1">
        <f>Tabelle8[[#This Row],[Menge t Nges]]/Tabelle8[[#This Row],[Anzahl Lieferscheine]]</f>
        <v>0.6153853488372093</v>
      </c>
      <c r="N772" s="1">
        <f>Tabelle8[[#This Row],[Menge t P2O5]]/Tabelle8[[#This Row],[Anzahl Lieferscheine]]</f>
        <v>0.27919139534883708</v>
      </c>
    </row>
    <row r="773" spans="1:14" x14ac:dyDescent="0.2">
      <c r="A773" s="2" t="s">
        <v>38</v>
      </c>
      <c r="B773" s="2" t="s">
        <v>38</v>
      </c>
      <c r="C773" s="2" t="s">
        <v>6</v>
      </c>
      <c r="D773" s="2" t="s">
        <v>7</v>
      </c>
      <c r="E773" s="2" t="s">
        <v>13</v>
      </c>
      <c r="F773" s="2" t="s">
        <v>61</v>
      </c>
      <c r="G773" s="1">
        <v>5653.7999999999993</v>
      </c>
      <c r="H773" s="1">
        <v>2617.3999999999996</v>
      </c>
      <c r="I773" s="4">
        <v>16</v>
      </c>
      <c r="J773" s="2" t="s">
        <v>72</v>
      </c>
      <c r="K773" s="1">
        <f>Tabelle8[[#This Row],[Menge kg Nges]]/1000</f>
        <v>5.6537999999999995</v>
      </c>
      <c r="L773" s="1">
        <f>Tabelle8[[#This Row],[Menge kg P2O5]]/1000</f>
        <v>2.6173999999999995</v>
      </c>
      <c r="M773" s="1">
        <f>Tabelle8[[#This Row],[Menge t Nges]]/Tabelle8[[#This Row],[Anzahl Lieferscheine]]</f>
        <v>0.35336249999999997</v>
      </c>
      <c r="N773" s="1">
        <f>Tabelle8[[#This Row],[Menge t P2O5]]/Tabelle8[[#This Row],[Anzahl Lieferscheine]]</f>
        <v>0.16358749999999997</v>
      </c>
    </row>
    <row r="774" spans="1:14" x14ac:dyDescent="0.2">
      <c r="A774" s="2" t="s">
        <v>38</v>
      </c>
      <c r="B774" s="2" t="s">
        <v>38</v>
      </c>
      <c r="C774" s="2" t="s">
        <v>6</v>
      </c>
      <c r="D774" s="2" t="s">
        <v>7</v>
      </c>
      <c r="E774" s="2" t="s">
        <v>14</v>
      </c>
      <c r="F774" s="2" t="s">
        <v>61</v>
      </c>
      <c r="G774" s="1">
        <v>14441.109999999999</v>
      </c>
      <c r="H774" s="1">
        <v>7149.36</v>
      </c>
      <c r="I774" s="4">
        <v>30</v>
      </c>
      <c r="J774" s="2" t="s">
        <v>72</v>
      </c>
      <c r="K774" s="1">
        <f>Tabelle8[[#This Row],[Menge kg Nges]]/1000</f>
        <v>14.441109999999998</v>
      </c>
      <c r="L774" s="1">
        <f>Tabelle8[[#This Row],[Menge kg P2O5]]/1000</f>
        <v>7.1493599999999997</v>
      </c>
      <c r="M774" s="1">
        <f>Tabelle8[[#This Row],[Menge t Nges]]/Tabelle8[[#This Row],[Anzahl Lieferscheine]]</f>
        <v>0.48137033333333329</v>
      </c>
      <c r="N774" s="1">
        <f>Tabelle8[[#This Row],[Menge t P2O5]]/Tabelle8[[#This Row],[Anzahl Lieferscheine]]</f>
        <v>0.238312</v>
      </c>
    </row>
    <row r="775" spans="1:14" x14ac:dyDescent="0.2">
      <c r="A775" s="2" t="s">
        <v>38</v>
      </c>
      <c r="B775" s="2" t="s">
        <v>38</v>
      </c>
      <c r="C775" s="2" t="s">
        <v>6</v>
      </c>
      <c r="D775" s="2" t="s">
        <v>15</v>
      </c>
      <c r="E775" s="2" t="s">
        <v>8</v>
      </c>
      <c r="F775" s="2" t="s">
        <v>61</v>
      </c>
      <c r="G775" s="1">
        <v>4774</v>
      </c>
      <c r="H775" s="1">
        <v>2101.0000000000005</v>
      </c>
      <c r="I775" s="4">
        <v>8</v>
      </c>
      <c r="J775" s="2" t="s">
        <v>72</v>
      </c>
      <c r="K775" s="1">
        <f>Tabelle8[[#This Row],[Menge kg Nges]]/1000</f>
        <v>4.774</v>
      </c>
      <c r="L775" s="1">
        <f>Tabelle8[[#This Row],[Menge kg P2O5]]/1000</f>
        <v>2.1010000000000004</v>
      </c>
      <c r="M775" s="1">
        <f>Tabelle8[[#This Row],[Menge t Nges]]/Tabelle8[[#This Row],[Anzahl Lieferscheine]]</f>
        <v>0.59675</v>
      </c>
      <c r="N775" s="1">
        <f>Tabelle8[[#This Row],[Menge t P2O5]]/Tabelle8[[#This Row],[Anzahl Lieferscheine]]</f>
        <v>0.26262500000000005</v>
      </c>
    </row>
    <row r="776" spans="1:14" x14ac:dyDescent="0.2">
      <c r="A776" s="2" t="s">
        <v>38</v>
      </c>
      <c r="B776" s="2" t="s">
        <v>38</v>
      </c>
      <c r="C776" s="2" t="s">
        <v>6</v>
      </c>
      <c r="D776" s="2" t="s">
        <v>15</v>
      </c>
      <c r="E776" s="2" t="s">
        <v>17</v>
      </c>
      <c r="F776" s="2" t="s">
        <v>61</v>
      </c>
      <c r="G776" s="1">
        <v>939</v>
      </c>
      <c r="H776" s="1">
        <v>469.5</v>
      </c>
      <c r="I776" s="4">
        <v>5</v>
      </c>
      <c r="J776" s="2" t="s">
        <v>72</v>
      </c>
      <c r="K776" s="1">
        <f>Tabelle8[[#This Row],[Menge kg Nges]]/1000</f>
        <v>0.93899999999999995</v>
      </c>
      <c r="L776" s="1">
        <f>Tabelle8[[#This Row],[Menge kg P2O5]]/1000</f>
        <v>0.46949999999999997</v>
      </c>
      <c r="M776" s="1">
        <f>Tabelle8[[#This Row],[Menge t Nges]]/Tabelle8[[#This Row],[Anzahl Lieferscheine]]</f>
        <v>0.18779999999999999</v>
      </c>
      <c r="N776" s="1">
        <f>Tabelle8[[#This Row],[Menge t P2O5]]/Tabelle8[[#This Row],[Anzahl Lieferscheine]]</f>
        <v>9.3899999999999997E-2</v>
      </c>
    </row>
    <row r="777" spans="1:14" x14ac:dyDescent="0.2">
      <c r="A777" s="2" t="s">
        <v>38</v>
      </c>
      <c r="B777" s="2" t="s">
        <v>38</v>
      </c>
      <c r="C777" s="2" t="s">
        <v>6</v>
      </c>
      <c r="D777" s="2" t="s">
        <v>15</v>
      </c>
      <c r="E777" s="2" t="s">
        <v>35</v>
      </c>
      <c r="F777" s="2" t="s">
        <v>61</v>
      </c>
      <c r="G777" s="1">
        <v>310</v>
      </c>
      <c r="H777" s="1">
        <v>240</v>
      </c>
      <c r="I777" s="4">
        <v>1</v>
      </c>
      <c r="J777" s="2" t="s">
        <v>72</v>
      </c>
      <c r="K777" s="1">
        <f>Tabelle8[[#This Row],[Menge kg Nges]]/1000</f>
        <v>0.31</v>
      </c>
      <c r="L777" s="1">
        <f>Tabelle8[[#This Row],[Menge kg P2O5]]/1000</f>
        <v>0.24</v>
      </c>
      <c r="M777" s="1">
        <f>Tabelle8[[#This Row],[Menge t Nges]]/Tabelle8[[#This Row],[Anzahl Lieferscheine]]</f>
        <v>0.31</v>
      </c>
      <c r="N777" s="1">
        <f>Tabelle8[[#This Row],[Menge t P2O5]]/Tabelle8[[#This Row],[Anzahl Lieferscheine]]</f>
        <v>0.24</v>
      </c>
    </row>
    <row r="778" spans="1:14" x14ac:dyDescent="0.2">
      <c r="A778" s="2" t="s">
        <v>38</v>
      </c>
      <c r="B778" s="2" t="s">
        <v>38</v>
      </c>
      <c r="C778" s="2" t="s">
        <v>6</v>
      </c>
      <c r="D778" s="2" t="s">
        <v>15</v>
      </c>
      <c r="E778" s="2" t="s">
        <v>18</v>
      </c>
      <c r="F778" s="2" t="s">
        <v>61</v>
      </c>
      <c r="G778" s="1">
        <v>8346.36</v>
      </c>
      <c r="H778" s="1">
        <v>6665.12</v>
      </c>
      <c r="I778" s="4">
        <v>13</v>
      </c>
      <c r="J778" s="2" t="s">
        <v>72</v>
      </c>
      <c r="K778" s="1">
        <f>Tabelle8[[#This Row],[Menge kg Nges]]/1000</f>
        <v>8.3463600000000007</v>
      </c>
      <c r="L778" s="1">
        <f>Tabelle8[[#This Row],[Menge kg P2O5]]/1000</f>
        <v>6.6651199999999999</v>
      </c>
      <c r="M778" s="1">
        <f>Tabelle8[[#This Row],[Menge t Nges]]/Tabelle8[[#This Row],[Anzahl Lieferscheine]]</f>
        <v>0.64202769230769241</v>
      </c>
      <c r="N778" s="1">
        <f>Tabelle8[[#This Row],[Menge t P2O5]]/Tabelle8[[#This Row],[Anzahl Lieferscheine]]</f>
        <v>0.51270153846153843</v>
      </c>
    </row>
    <row r="779" spans="1:14" x14ac:dyDescent="0.2">
      <c r="A779" s="2" t="s">
        <v>38</v>
      </c>
      <c r="B779" s="2" t="s">
        <v>38</v>
      </c>
      <c r="C779" s="2" t="s">
        <v>6</v>
      </c>
      <c r="D779" s="2" t="s">
        <v>15</v>
      </c>
      <c r="E779" s="2" t="s">
        <v>20</v>
      </c>
      <c r="F779" s="2" t="s">
        <v>61</v>
      </c>
      <c r="G779" s="1">
        <v>2564.4900000000002</v>
      </c>
      <c r="H779" s="1">
        <v>2059.27</v>
      </c>
      <c r="I779" s="4">
        <v>13</v>
      </c>
      <c r="J779" s="2" t="s">
        <v>72</v>
      </c>
      <c r="K779" s="1">
        <f>Tabelle8[[#This Row],[Menge kg Nges]]/1000</f>
        <v>2.5644900000000002</v>
      </c>
      <c r="L779" s="1">
        <f>Tabelle8[[#This Row],[Menge kg P2O5]]/1000</f>
        <v>2.0592700000000002</v>
      </c>
      <c r="M779" s="1">
        <f>Tabelle8[[#This Row],[Menge t Nges]]/Tabelle8[[#This Row],[Anzahl Lieferscheine]]</f>
        <v>0.19726846153846156</v>
      </c>
      <c r="N779" s="1">
        <f>Tabelle8[[#This Row],[Menge t P2O5]]/Tabelle8[[#This Row],[Anzahl Lieferscheine]]</f>
        <v>0.15840538461538461</v>
      </c>
    </row>
    <row r="780" spans="1:14" x14ac:dyDescent="0.2">
      <c r="A780" s="2" t="s">
        <v>38</v>
      </c>
      <c r="B780" s="2" t="s">
        <v>38</v>
      </c>
      <c r="C780" s="2" t="s">
        <v>6</v>
      </c>
      <c r="D780" s="2" t="s">
        <v>15</v>
      </c>
      <c r="E780" s="2" t="s">
        <v>21</v>
      </c>
      <c r="F780" s="2" t="s">
        <v>61</v>
      </c>
      <c r="G780" s="1">
        <v>4490.3200000000015</v>
      </c>
      <c r="H780" s="1">
        <v>2581.3999999999996</v>
      </c>
      <c r="I780" s="4">
        <v>14</v>
      </c>
      <c r="J780" s="2" t="s">
        <v>72</v>
      </c>
      <c r="K780" s="1">
        <f>Tabelle8[[#This Row],[Menge kg Nges]]/1000</f>
        <v>4.4903200000000014</v>
      </c>
      <c r="L780" s="1">
        <f>Tabelle8[[#This Row],[Menge kg P2O5]]/1000</f>
        <v>2.5813999999999995</v>
      </c>
      <c r="M780" s="1">
        <f>Tabelle8[[#This Row],[Menge t Nges]]/Tabelle8[[#This Row],[Anzahl Lieferscheine]]</f>
        <v>0.32073714285714294</v>
      </c>
      <c r="N780" s="1">
        <f>Tabelle8[[#This Row],[Menge t P2O5]]/Tabelle8[[#This Row],[Anzahl Lieferscheine]]</f>
        <v>0.18438571428571424</v>
      </c>
    </row>
    <row r="781" spans="1:14" x14ac:dyDescent="0.2">
      <c r="A781" s="2" t="s">
        <v>38</v>
      </c>
      <c r="B781" s="2" t="s">
        <v>38</v>
      </c>
      <c r="C781" s="2" t="s">
        <v>6</v>
      </c>
      <c r="D781" s="2" t="s">
        <v>15</v>
      </c>
      <c r="E781" s="2" t="s">
        <v>9</v>
      </c>
      <c r="F781" s="2" t="s">
        <v>61</v>
      </c>
      <c r="G781" s="1">
        <v>4756.6000000000004</v>
      </c>
      <c r="H781" s="1">
        <v>2154.75</v>
      </c>
      <c r="I781" s="4">
        <v>8</v>
      </c>
      <c r="J781" s="2" t="s">
        <v>72</v>
      </c>
      <c r="K781" s="1">
        <f>Tabelle8[[#This Row],[Menge kg Nges]]/1000</f>
        <v>4.7566000000000006</v>
      </c>
      <c r="L781" s="1">
        <f>Tabelle8[[#This Row],[Menge kg P2O5]]/1000</f>
        <v>2.1547499999999999</v>
      </c>
      <c r="M781" s="1">
        <f>Tabelle8[[#This Row],[Menge t Nges]]/Tabelle8[[#This Row],[Anzahl Lieferscheine]]</f>
        <v>0.59457500000000008</v>
      </c>
      <c r="N781" s="1">
        <f>Tabelle8[[#This Row],[Menge t P2O5]]/Tabelle8[[#This Row],[Anzahl Lieferscheine]]</f>
        <v>0.26934374999999999</v>
      </c>
    </row>
    <row r="782" spans="1:14" x14ac:dyDescent="0.2">
      <c r="A782" s="2" t="s">
        <v>38</v>
      </c>
      <c r="B782" s="2" t="s">
        <v>38</v>
      </c>
      <c r="C782" s="2" t="s">
        <v>6</v>
      </c>
      <c r="D782" s="2" t="s">
        <v>15</v>
      </c>
      <c r="E782" s="2" t="s">
        <v>10</v>
      </c>
      <c r="F782" s="2" t="s">
        <v>61</v>
      </c>
      <c r="G782" s="1">
        <v>11347.320000000002</v>
      </c>
      <c r="H782" s="1">
        <v>5152.0199999999995</v>
      </c>
      <c r="I782" s="4">
        <v>9</v>
      </c>
      <c r="J782" s="2" t="s">
        <v>72</v>
      </c>
      <c r="K782" s="1">
        <f>Tabelle8[[#This Row],[Menge kg Nges]]/1000</f>
        <v>11.347320000000002</v>
      </c>
      <c r="L782" s="1">
        <f>Tabelle8[[#This Row],[Menge kg P2O5]]/1000</f>
        <v>5.1520199999999994</v>
      </c>
      <c r="M782" s="1">
        <f>Tabelle8[[#This Row],[Menge t Nges]]/Tabelle8[[#This Row],[Anzahl Lieferscheine]]</f>
        <v>1.2608133333333336</v>
      </c>
      <c r="N782" s="1">
        <f>Tabelle8[[#This Row],[Menge t P2O5]]/Tabelle8[[#This Row],[Anzahl Lieferscheine]]</f>
        <v>0.57244666666666655</v>
      </c>
    </row>
    <row r="783" spans="1:14" x14ac:dyDescent="0.2">
      <c r="A783" s="2" t="s">
        <v>38</v>
      </c>
      <c r="B783" s="2" t="s">
        <v>38</v>
      </c>
      <c r="C783" s="2" t="s">
        <v>6</v>
      </c>
      <c r="D783" s="2" t="s">
        <v>15</v>
      </c>
      <c r="E783" s="2" t="s">
        <v>12</v>
      </c>
      <c r="F783" s="2" t="s">
        <v>61</v>
      </c>
      <c r="G783" s="1">
        <v>546</v>
      </c>
      <c r="H783" s="1">
        <v>490</v>
      </c>
      <c r="I783" s="4">
        <v>1</v>
      </c>
      <c r="J783" s="2" t="s">
        <v>72</v>
      </c>
      <c r="K783" s="1">
        <f>Tabelle8[[#This Row],[Menge kg Nges]]/1000</f>
        <v>0.54600000000000004</v>
      </c>
      <c r="L783" s="1">
        <f>Tabelle8[[#This Row],[Menge kg P2O5]]/1000</f>
        <v>0.49</v>
      </c>
      <c r="M783" s="1">
        <f>Tabelle8[[#This Row],[Menge t Nges]]/Tabelle8[[#This Row],[Anzahl Lieferscheine]]</f>
        <v>0.54600000000000004</v>
      </c>
      <c r="N783" s="1">
        <f>Tabelle8[[#This Row],[Menge t P2O5]]/Tabelle8[[#This Row],[Anzahl Lieferscheine]]</f>
        <v>0.49</v>
      </c>
    </row>
    <row r="784" spans="1:14" x14ac:dyDescent="0.2">
      <c r="A784" s="2" t="s">
        <v>38</v>
      </c>
      <c r="B784" s="2" t="s">
        <v>38</v>
      </c>
      <c r="C784" s="2" t="s">
        <v>25</v>
      </c>
      <c r="D784" s="2" t="s">
        <v>25</v>
      </c>
      <c r="E784" s="2" t="s">
        <v>26</v>
      </c>
      <c r="F784" s="2" t="s">
        <v>61</v>
      </c>
      <c r="G784" s="1">
        <v>117341.17999999993</v>
      </c>
      <c r="H784" s="1">
        <v>44169.240000000005</v>
      </c>
      <c r="I784" s="4">
        <v>189</v>
      </c>
      <c r="J784" s="2" t="s">
        <v>72</v>
      </c>
      <c r="K784" s="1">
        <f>Tabelle8[[#This Row],[Menge kg Nges]]/1000</f>
        <v>117.34117999999994</v>
      </c>
      <c r="L784" s="1">
        <f>Tabelle8[[#This Row],[Menge kg P2O5]]/1000</f>
        <v>44.169240000000002</v>
      </c>
      <c r="M784" s="1">
        <f>Tabelle8[[#This Row],[Menge t Nges]]/Tabelle8[[#This Row],[Anzahl Lieferscheine]]</f>
        <v>0.62085280423280387</v>
      </c>
      <c r="N784" s="1">
        <f>Tabelle8[[#This Row],[Menge t P2O5]]/Tabelle8[[#This Row],[Anzahl Lieferscheine]]</f>
        <v>0.23369968253968254</v>
      </c>
    </row>
    <row r="785" spans="1:14" x14ac:dyDescent="0.2">
      <c r="A785" s="2" t="s">
        <v>38</v>
      </c>
      <c r="B785" s="2" t="s">
        <v>40</v>
      </c>
      <c r="C785" s="2" t="s">
        <v>6</v>
      </c>
      <c r="D785" s="2" t="s">
        <v>7</v>
      </c>
      <c r="E785" s="2" t="s">
        <v>8</v>
      </c>
      <c r="F785" s="2" t="s">
        <v>61</v>
      </c>
      <c r="G785" s="1">
        <v>4380.5599999999995</v>
      </c>
      <c r="H785" s="1">
        <v>1226.82</v>
      </c>
      <c r="I785" s="4">
        <v>3</v>
      </c>
      <c r="J785" s="2" t="s">
        <v>72</v>
      </c>
      <c r="K785" s="1">
        <f>Tabelle8[[#This Row],[Menge kg Nges]]/1000</f>
        <v>4.3805599999999991</v>
      </c>
      <c r="L785" s="1">
        <f>Tabelle8[[#This Row],[Menge kg P2O5]]/1000</f>
        <v>1.22682</v>
      </c>
      <c r="M785" s="1">
        <f>Tabelle8[[#This Row],[Menge t Nges]]/Tabelle8[[#This Row],[Anzahl Lieferscheine]]</f>
        <v>1.4601866666666663</v>
      </c>
      <c r="N785" s="1">
        <f>Tabelle8[[#This Row],[Menge t P2O5]]/Tabelle8[[#This Row],[Anzahl Lieferscheine]]</f>
        <v>0.40894000000000003</v>
      </c>
    </row>
    <row r="786" spans="1:14" x14ac:dyDescent="0.2">
      <c r="A786" s="2" t="s">
        <v>38</v>
      </c>
      <c r="B786" s="2" t="s">
        <v>40</v>
      </c>
      <c r="C786" s="2" t="s">
        <v>6</v>
      </c>
      <c r="D786" s="2" t="s">
        <v>7</v>
      </c>
      <c r="E786" s="2" t="s">
        <v>12</v>
      </c>
      <c r="F786" s="2" t="s">
        <v>61</v>
      </c>
      <c r="G786" s="1">
        <v>4250.3999999999996</v>
      </c>
      <c r="H786" s="1">
        <v>1545.6</v>
      </c>
      <c r="I786" s="4">
        <v>6</v>
      </c>
      <c r="J786" s="2" t="s">
        <v>72</v>
      </c>
      <c r="K786" s="1">
        <f>Tabelle8[[#This Row],[Menge kg Nges]]/1000</f>
        <v>4.2504</v>
      </c>
      <c r="L786" s="1">
        <f>Tabelle8[[#This Row],[Menge kg P2O5]]/1000</f>
        <v>1.5455999999999999</v>
      </c>
      <c r="M786" s="1">
        <f>Tabelle8[[#This Row],[Menge t Nges]]/Tabelle8[[#This Row],[Anzahl Lieferscheine]]</f>
        <v>0.70840000000000003</v>
      </c>
      <c r="N786" s="1">
        <f>Tabelle8[[#This Row],[Menge t P2O5]]/Tabelle8[[#This Row],[Anzahl Lieferscheine]]</f>
        <v>0.2576</v>
      </c>
    </row>
    <row r="787" spans="1:14" x14ac:dyDescent="0.2">
      <c r="A787" s="2" t="s">
        <v>38</v>
      </c>
      <c r="B787" s="2" t="s">
        <v>40</v>
      </c>
      <c r="C787" s="2" t="s">
        <v>6</v>
      </c>
      <c r="D787" s="2" t="s">
        <v>7</v>
      </c>
      <c r="E787" s="2" t="s">
        <v>14</v>
      </c>
      <c r="F787" s="2" t="s">
        <v>61</v>
      </c>
      <c r="G787" s="1">
        <v>1271</v>
      </c>
      <c r="H787" s="1">
        <v>717.5</v>
      </c>
      <c r="I787" s="4">
        <v>2</v>
      </c>
      <c r="J787" s="2" t="s">
        <v>72</v>
      </c>
      <c r="K787" s="1">
        <f>Tabelle8[[#This Row],[Menge kg Nges]]/1000</f>
        <v>1.2709999999999999</v>
      </c>
      <c r="L787" s="1">
        <f>Tabelle8[[#This Row],[Menge kg P2O5]]/1000</f>
        <v>0.71750000000000003</v>
      </c>
      <c r="M787" s="1">
        <f>Tabelle8[[#This Row],[Menge t Nges]]/Tabelle8[[#This Row],[Anzahl Lieferscheine]]</f>
        <v>0.63549999999999995</v>
      </c>
      <c r="N787" s="1">
        <f>Tabelle8[[#This Row],[Menge t P2O5]]/Tabelle8[[#This Row],[Anzahl Lieferscheine]]</f>
        <v>0.35875000000000001</v>
      </c>
    </row>
    <row r="788" spans="1:14" x14ac:dyDescent="0.2">
      <c r="A788" s="2" t="s">
        <v>38</v>
      </c>
      <c r="B788" s="2" t="s">
        <v>40</v>
      </c>
      <c r="C788" s="2" t="s">
        <v>6</v>
      </c>
      <c r="D788" s="2" t="s">
        <v>15</v>
      </c>
      <c r="E788" s="2" t="s">
        <v>12</v>
      </c>
      <c r="F788" s="2" t="s">
        <v>61</v>
      </c>
      <c r="G788" s="1">
        <v>1670.76</v>
      </c>
      <c r="H788" s="1">
        <v>1499.4</v>
      </c>
      <c r="I788" s="4">
        <v>2</v>
      </c>
      <c r="J788" s="2" t="s">
        <v>72</v>
      </c>
      <c r="K788" s="1">
        <f>Tabelle8[[#This Row],[Menge kg Nges]]/1000</f>
        <v>1.67076</v>
      </c>
      <c r="L788" s="1">
        <f>Tabelle8[[#This Row],[Menge kg P2O5]]/1000</f>
        <v>1.4994000000000001</v>
      </c>
      <c r="M788" s="1">
        <f>Tabelle8[[#This Row],[Menge t Nges]]/Tabelle8[[#This Row],[Anzahl Lieferscheine]]</f>
        <v>0.83538000000000001</v>
      </c>
      <c r="N788" s="1">
        <f>Tabelle8[[#This Row],[Menge t P2O5]]/Tabelle8[[#This Row],[Anzahl Lieferscheine]]</f>
        <v>0.74970000000000003</v>
      </c>
    </row>
    <row r="789" spans="1:14" x14ac:dyDescent="0.2">
      <c r="A789" s="2" t="s">
        <v>38</v>
      </c>
      <c r="B789" s="2" t="s">
        <v>40</v>
      </c>
      <c r="C789" s="2" t="s">
        <v>25</v>
      </c>
      <c r="D789" s="2" t="s">
        <v>25</v>
      </c>
      <c r="E789" s="2" t="s">
        <v>26</v>
      </c>
      <c r="F789" s="2" t="s">
        <v>61</v>
      </c>
      <c r="G789" s="1">
        <v>991.12000000000012</v>
      </c>
      <c r="H789" s="1">
        <v>170.56</v>
      </c>
      <c r="I789" s="4">
        <v>3</v>
      </c>
      <c r="J789" s="2" t="s">
        <v>72</v>
      </c>
      <c r="K789" s="1">
        <f>Tabelle8[[#This Row],[Menge kg Nges]]/1000</f>
        <v>0.99112000000000011</v>
      </c>
      <c r="L789" s="1">
        <f>Tabelle8[[#This Row],[Menge kg P2O5]]/1000</f>
        <v>0.17055999999999999</v>
      </c>
      <c r="M789" s="1">
        <f>Tabelle8[[#This Row],[Menge t Nges]]/Tabelle8[[#This Row],[Anzahl Lieferscheine]]</f>
        <v>0.33037333333333335</v>
      </c>
      <c r="N789" s="1">
        <f>Tabelle8[[#This Row],[Menge t P2O5]]/Tabelle8[[#This Row],[Anzahl Lieferscheine]]</f>
        <v>5.6853333333333332E-2</v>
      </c>
    </row>
    <row r="790" spans="1:14" x14ac:dyDescent="0.2">
      <c r="A790" s="2" t="s">
        <v>38</v>
      </c>
      <c r="B790" s="2" t="s">
        <v>42</v>
      </c>
      <c r="C790" s="2" t="s">
        <v>6</v>
      </c>
      <c r="D790" s="2" t="s">
        <v>7</v>
      </c>
      <c r="E790" s="2" t="s">
        <v>12</v>
      </c>
      <c r="F790" s="2" t="s">
        <v>61</v>
      </c>
      <c r="G790" s="1">
        <v>440</v>
      </c>
      <c r="H790" s="1">
        <v>160</v>
      </c>
      <c r="I790" s="4">
        <v>1</v>
      </c>
      <c r="J790" s="2" t="s">
        <v>72</v>
      </c>
      <c r="K790" s="1">
        <f>Tabelle8[[#This Row],[Menge kg Nges]]/1000</f>
        <v>0.44</v>
      </c>
      <c r="L790" s="1">
        <f>Tabelle8[[#This Row],[Menge kg P2O5]]/1000</f>
        <v>0.16</v>
      </c>
      <c r="M790" s="1">
        <f>Tabelle8[[#This Row],[Menge t Nges]]/Tabelle8[[#This Row],[Anzahl Lieferscheine]]</f>
        <v>0.44</v>
      </c>
      <c r="N790" s="1">
        <f>Tabelle8[[#This Row],[Menge t P2O5]]/Tabelle8[[#This Row],[Anzahl Lieferscheine]]</f>
        <v>0.16</v>
      </c>
    </row>
    <row r="791" spans="1:14" x14ac:dyDescent="0.2">
      <c r="A791" s="2" t="s">
        <v>38</v>
      </c>
      <c r="B791" s="2" t="s">
        <v>42</v>
      </c>
      <c r="C791" s="2" t="s">
        <v>6</v>
      </c>
      <c r="D791" s="2" t="s">
        <v>15</v>
      </c>
      <c r="E791" s="2" t="s">
        <v>8</v>
      </c>
      <c r="F791" s="2" t="s">
        <v>61</v>
      </c>
      <c r="G791" s="1">
        <v>434</v>
      </c>
      <c r="H791" s="1">
        <v>191</v>
      </c>
      <c r="I791" s="4">
        <v>1</v>
      </c>
      <c r="J791" s="2" t="s">
        <v>72</v>
      </c>
      <c r="K791" s="1">
        <f>Tabelle8[[#This Row],[Menge kg Nges]]/1000</f>
        <v>0.434</v>
      </c>
      <c r="L791" s="1">
        <f>Tabelle8[[#This Row],[Menge kg P2O5]]/1000</f>
        <v>0.191</v>
      </c>
      <c r="M791" s="1">
        <f>Tabelle8[[#This Row],[Menge t Nges]]/Tabelle8[[#This Row],[Anzahl Lieferscheine]]</f>
        <v>0.434</v>
      </c>
      <c r="N791" s="1">
        <f>Tabelle8[[#This Row],[Menge t P2O5]]/Tabelle8[[#This Row],[Anzahl Lieferscheine]]</f>
        <v>0.191</v>
      </c>
    </row>
    <row r="792" spans="1:14" x14ac:dyDescent="0.2">
      <c r="A792" s="2" t="s">
        <v>38</v>
      </c>
      <c r="B792" s="2" t="s">
        <v>42</v>
      </c>
      <c r="C792" s="2" t="s">
        <v>6</v>
      </c>
      <c r="D792" s="2" t="s">
        <v>15</v>
      </c>
      <c r="E792" s="2" t="s">
        <v>19</v>
      </c>
      <c r="F792" s="2" t="s">
        <v>61</v>
      </c>
      <c r="G792" s="1">
        <v>729</v>
      </c>
      <c r="H792" s="1">
        <v>810</v>
      </c>
      <c r="I792" s="4">
        <v>1</v>
      </c>
      <c r="J792" s="2" t="s">
        <v>72</v>
      </c>
      <c r="K792" s="1">
        <f>Tabelle8[[#This Row],[Menge kg Nges]]/1000</f>
        <v>0.72899999999999998</v>
      </c>
      <c r="L792" s="1">
        <f>Tabelle8[[#This Row],[Menge kg P2O5]]/1000</f>
        <v>0.81</v>
      </c>
      <c r="M792" s="1">
        <f>Tabelle8[[#This Row],[Menge t Nges]]/Tabelle8[[#This Row],[Anzahl Lieferscheine]]</f>
        <v>0.72899999999999998</v>
      </c>
      <c r="N792" s="1">
        <f>Tabelle8[[#This Row],[Menge t P2O5]]/Tabelle8[[#This Row],[Anzahl Lieferscheine]]</f>
        <v>0.81</v>
      </c>
    </row>
    <row r="793" spans="1:14" x14ac:dyDescent="0.2">
      <c r="A793" s="2" t="s">
        <v>38</v>
      </c>
      <c r="B793" s="2" t="s">
        <v>42</v>
      </c>
      <c r="C793" s="2" t="s">
        <v>6</v>
      </c>
      <c r="D793" s="2" t="s">
        <v>15</v>
      </c>
      <c r="E793" s="2" t="s">
        <v>20</v>
      </c>
      <c r="F793" s="2" t="s">
        <v>61</v>
      </c>
      <c r="G793" s="1">
        <v>102</v>
      </c>
      <c r="H793" s="1">
        <v>75</v>
      </c>
      <c r="I793" s="4">
        <v>1</v>
      </c>
      <c r="J793" s="2" t="s">
        <v>72</v>
      </c>
      <c r="K793" s="1">
        <f>Tabelle8[[#This Row],[Menge kg Nges]]/1000</f>
        <v>0.10199999999999999</v>
      </c>
      <c r="L793" s="1">
        <f>Tabelle8[[#This Row],[Menge kg P2O5]]/1000</f>
        <v>7.4999999999999997E-2</v>
      </c>
      <c r="M793" s="1">
        <f>Tabelle8[[#This Row],[Menge t Nges]]/Tabelle8[[#This Row],[Anzahl Lieferscheine]]</f>
        <v>0.10199999999999999</v>
      </c>
      <c r="N793" s="1">
        <f>Tabelle8[[#This Row],[Menge t P2O5]]/Tabelle8[[#This Row],[Anzahl Lieferscheine]]</f>
        <v>7.4999999999999997E-2</v>
      </c>
    </row>
    <row r="794" spans="1:14" x14ac:dyDescent="0.2">
      <c r="A794" s="2" t="s">
        <v>38</v>
      </c>
      <c r="B794" s="2" t="s">
        <v>42</v>
      </c>
      <c r="C794" s="2" t="s">
        <v>6</v>
      </c>
      <c r="D794" s="2" t="s">
        <v>15</v>
      </c>
      <c r="E794" s="2" t="s">
        <v>21</v>
      </c>
      <c r="F794" s="2" t="s">
        <v>61</v>
      </c>
      <c r="G794" s="1">
        <v>642.4</v>
      </c>
      <c r="H794" s="1">
        <v>308</v>
      </c>
      <c r="I794" s="4">
        <v>1</v>
      </c>
      <c r="J794" s="2" t="s">
        <v>72</v>
      </c>
      <c r="K794" s="1">
        <f>Tabelle8[[#This Row],[Menge kg Nges]]/1000</f>
        <v>0.64239999999999997</v>
      </c>
      <c r="L794" s="1">
        <f>Tabelle8[[#This Row],[Menge kg P2O5]]/1000</f>
        <v>0.308</v>
      </c>
      <c r="M794" s="1">
        <f>Tabelle8[[#This Row],[Menge t Nges]]/Tabelle8[[#This Row],[Anzahl Lieferscheine]]</f>
        <v>0.64239999999999997</v>
      </c>
      <c r="N794" s="1">
        <f>Tabelle8[[#This Row],[Menge t P2O5]]/Tabelle8[[#This Row],[Anzahl Lieferscheine]]</f>
        <v>0.308</v>
      </c>
    </row>
    <row r="795" spans="1:14" x14ac:dyDescent="0.2">
      <c r="A795" s="2" t="s">
        <v>38</v>
      </c>
      <c r="B795" s="2" t="s">
        <v>42</v>
      </c>
      <c r="C795" s="2" t="s">
        <v>25</v>
      </c>
      <c r="D795" s="2" t="s">
        <v>25</v>
      </c>
      <c r="E795" s="2" t="s">
        <v>26</v>
      </c>
      <c r="F795" s="2" t="s">
        <v>61</v>
      </c>
      <c r="G795" s="1">
        <v>16601.28</v>
      </c>
      <c r="H795" s="1">
        <v>5735.159999999998</v>
      </c>
      <c r="I795" s="4">
        <v>32</v>
      </c>
      <c r="J795" s="2" t="s">
        <v>72</v>
      </c>
      <c r="K795" s="1">
        <f>Tabelle8[[#This Row],[Menge kg Nges]]/1000</f>
        <v>16.601279999999999</v>
      </c>
      <c r="L795" s="1">
        <f>Tabelle8[[#This Row],[Menge kg P2O5]]/1000</f>
        <v>5.7351599999999978</v>
      </c>
      <c r="M795" s="1">
        <f>Tabelle8[[#This Row],[Menge t Nges]]/Tabelle8[[#This Row],[Anzahl Lieferscheine]]</f>
        <v>0.51878999999999997</v>
      </c>
      <c r="N795" s="1">
        <f>Tabelle8[[#This Row],[Menge t P2O5]]/Tabelle8[[#This Row],[Anzahl Lieferscheine]]</f>
        <v>0.17922374999999993</v>
      </c>
    </row>
    <row r="796" spans="1:14" x14ac:dyDescent="0.2">
      <c r="A796" s="2" t="s">
        <v>39</v>
      </c>
      <c r="B796" s="2" t="s">
        <v>32</v>
      </c>
      <c r="C796" s="2" t="s">
        <v>6</v>
      </c>
      <c r="D796" s="2" t="s">
        <v>7</v>
      </c>
      <c r="E796" s="2" t="s">
        <v>8</v>
      </c>
      <c r="F796" s="2" t="s">
        <v>61</v>
      </c>
      <c r="G796" s="1">
        <v>870</v>
      </c>
      <c r="H796" s="1">
        <v>310</v>
      </c>
      <c r="I796" s="4">
        <v>3</v>
      </c>
      <c r="J796" s="2" t="s">
        <v>72</v>
      </c>
      <c r="K796" s="1">
        <f>Tabelle8[[#This Row],[Menge kg Nges]]/1000</f>
        <v>0.87</v>
      </c>
      <c r="L796" s="1">
        <f>Tabelle8[[#This Row],[Menge kg P2O5]]/1000</f>
        <v>0.31</v>
      </c>
      <c r="M796" s="1">
        <f>Tabelle8[[#This Row],[Menge t Nges]]/Tabelle8[[#This Row],[Anzahl Lieferscheine]]</f>
        <v>0.28999999999999998</v>
      </c>
      <c r="N796" s="1">
        <f>Tabelle8[[#This Row],[Menge t P2O5]]/Tabelle8[[#This Row],[Anzahl Lieferscheine]]</f>
        <v>0.10333333333333333</v>
      </c>
    </row>
    <row r="797" spans="1:14" x14ac:dyDescent="0.2">
      <c r="A797" s="2" t="s">
        <v>39</v>
      </c>
      <c r="B797" s="2" t="s">
        <v>32</v>
      </c>
      <c r="C797" s="2" t="s">
        <v>6</v>
      </c>
      <c r="D797" s="2" t="s">
        <v>7</v>
      </c>
      <c r="E797" s="2" t="s">
        <v>9</v>
      </c>
      <c r="F797" s="2" t="s">
        <v>61</v>
      </c>
      <c r="G797" s="1">
        <v>450.9</v>
      </c>
      <c r="H797" s="1">
        <v>186.3</v>
      </c>
      <c r="I797" s="4">
        <v>2</v>
      </c>
      <c r="J797" s="2" t="s">
        <v>72</v>
      </c>
      <c r="K797" s="1">
        <f>Tabelle8[[#This Row],[Menge kg Nges]]/1000</f>
        <v>0.45089999999999997</v>
      </c>
      <c r="L797" s="1">
        <f>Tabelle8[[#This Row],[Menge kg P2O5]]/1000</f>
        <v>0.18630000000000002</v>
      </c>
      <c r="M797" s="1">
        <f>Tabelle8[[#This Row],[Menge t Nges]]/Tabelle8[[#This Row],[Anzahl Lieferscheine]]</f>
        <v>0.22544999999999998</v>
      </c>
      <c r="N797" s="1">
        <f>Tabelle8[[#This Row],[Menge t P2O5]]/Tabelle8[[#This Row],[Anzahl Lieferscheine]]</f>
        <v>9.3150000000000011E-2</v>
      </c>
    </row>
    <row r="798" spans="1:14" x14ac:dyDescent="0.2">
      <c r="A798" s="2" t="s">
        <v>39</v>
      </c>
      <c r="B798" s="2" t="s">
        <v>32</v>
      </c>
      <c r="C798" s="2" t="s">
        <v>6</v>
      </c>
      <c r="D798" s="2" t="s">
        <v>7</v>
      </c>
      <c r="E798" s="2" t="s">
        <v>12</v>
      </c>
      <c r="F798" s="2" t="s">
        <v>61</v>
      </c>
      <c r="G798" s="1">
        <v>102.5</v>
      </c>
      <c r="H798" s="1">
        <v>43.75</v>
      </c>
      <c r="I798" s="4">
        <v>1</v>
      </c>
      <c r="J798" s="2" t="s">
        <v>72</v>
      </c>
      <c r="K798" s="1">
        <f>Tabelle8[[#This Row],[Menge kg Nges]]/1000</f>
        <v>0.10249999999999999</v>
      </c>
      <c r="L798" s="1">
        <f>Tabelle8[[#This Row],[Menge kg P2O5]]/1000</f>
        <v>4.3749999999999997E-2</v>
      </c>
      <c r="M798" s="1">
        <f>Tabelle8[[#This Row],[Menge t Nges]]/Tabelle8[[#This Row],[Anzahl Lieferscheine]]</f>
        <v>0.10249999999999999</v>
      </c>
      <c r="N798" s="1">
        <f>Tabelle8[[#This Row],[Menge t P2O5]]/Tabelle8[[#This Row],[Anzahl Lieferscheine]]</f>
        <v>4.3749999999999997E-2</v>
      </c>
    </row>
    <row r="799" spans="1:14" x14ac:dyDescent="0.2">
      <c r="A799" s="2" t="s">
        <v>39</v>
      </c>
      <c r="B799" s="2" t="s">
        <v>32</v>
      </c>
      <c r="C799" s="2" t="s">
        <v>25</v>
      </c>
      <c r="D799" s="2" t="s">
        <v>25</v>
      </c>
      <c r="E799" s="2" t="s">
        <v>26</v>
      </c>
      <c r="F799" s="2" t="s">
        <v>61</v>
      </c>
      <c r="G799" s="1">
        <v>390</v>
      </c>
      <c r="H799" s="1">
        <v>108</v>
      </c>
      <c r="I799" s="4">
        <v>1</v>
      </c>
      <c r="J799" s="2" t="s">
        <v>72</v>
      </c>
      <c r="K799" s="1">
        <f>Tabelle8[[#This Row],[Menge kg Nges]]/1000</f>
        <v>0.39</v>
      </c>
      <c r="L799" s="1">
        <f>Tabelle8[[#This Row],[Menge kg P2O5]]/1000</f>
        <v>0.108</v>
      </c>
      <c r="M799" s="1">
        <f>Tabelle8[[#This Row],[Menge t Nges]]/Tabelle8[[#This Row],[Anzahl Lieferscheine]]</f>
        <v>0.39</v>
      </c>
      <c r="N799" s="1">
        <f>Tabelle8[[#This Row],[Menge t P2O5]]/Tabelle8[[#This Row],[Anzahl Lieferscheine]]</f>
        <v>0.108</v>
      </c>
    </row>
    <row r="800" spans="1:14" x14ac:dyDescent="0.2">
      <c r="A800" s="2" t="s">
        <v>39</v>
      </c>
      <c r="B800" s="2" t="s">
        <v>49</v>
      </c>
      <c r="C800" s="2" t="s">
        <v>6</v>
      </c>
      <c r="D800" s="2" t="s">
        <v>7</v>
      </c>
      <c r="E800" s="2" t="s">
        <v>8</v>
      </c>
      <c r="F800" s="2" t="s">
        <v>61</v>
      </c>
      <c r="G800" s="1">
        <v>3290</v>
      </c>
      <c r="H800" s="1">
        <v>1081</v>
      </c>
      <c r="I800" s="4">
        <v>5</v>
      </c>
      <c r="J800" s="2" t="s">
        <v>72</v>
      </c>
      <c r="K800" s="1">
        <f>Tabelle8[[#This Row],[Menge kg Nges]]/1000</f>
        <v>3.29</v>
      </c>
      <c r="L800" s="1">
        <f>Tabelle8[[#This Row],[Menge kg P2O5]]/1000</f>
        <v>1.081</v>
      </c>
      <c r="M800" s="1">
        <f>Tabelle8[[#This Row],[Menge t Nges]]/Tabelle8[[#This Row],[Anzahl Lieferscheine]]</f>
        <v>0.65800000000000003</v>
      </c>
      <c r="N800" s="1">
        <f>Tabelle8[[#This Row],[Menge t P2O5]]/Tabelle8[[#This Row],[Anzahl Lieferscheine]]</f>
        <v>0.2162</v>
      </c>
    </row>
    <row r="801" spans="1:14" x14ac:dyDescent="0.2">
      <c r="A801" s="2" t="s">
        <v>39</v>
      </c>
      <c r="B801" s="2" t="s">
        <v>34</v>
      </c>
      <c r="C801" s="2" t="s">
        <v>6</v>
      </c>
      <c r="D801" s="2" t="s">
        <v>7</v>
      </c>
      <c r="E801" s="2" t="s">
        <v>8</v>
      </c>
      <c r="F801" s="2" t="s">
        <v>61</v>
      </c>
      <c r="G801" s="1">
        <v>1848.75</v>
      </c>
      <c r="H801" s="1">
        <v>658.75</v>
      </c>
      <c r="I801" s="4">
        <v>6</v>
      </c>
      <c r="J801" s="2" t="s">
        <v>72</v>
      </c>
      <c r="K801" s="1">
        <f>Tabelle8[[#This Row],[Menge kg Nges]]/1000</f>
        <v>1.8487499999999999</v>
      </c>
      <c r="L801" s="1">
        <f>Tabelle8[[#This Row],[Menge kg P2O5]]/1000</f>
        <v>0.65874999999999995</v>
      </c>
      <c r="M801" s="1">
        <f>Tabelle8[[#This Row],[Menge t Nges]]/Tabelle8[[#This Row],[Anzahl Lieferscheine]]</f>
        <v>0.30812499999999998</v>
      </c>
      <c r="N801" s="1">
        <f>Tabelle8[[#This Row],[Menge t P2O5]]/Tabelle8[[#This Row],[Anzahl Lieferscheine]]</f>
        <v>0.10979166666666666</v>
      </c>
    </row>
    <row r="802" spans="1:14" x14ac:dyDescent="0.2">
      <c r="A802" s="2" t="s">
        <v>39</v>
      </c>
      <c r="B802" s="2" t="s">
        <v>34</v>
      </c>
      <c r="C802" s="2" t="s">
        <v>6</v>
      </c>
      <c r="D802" s="2" t="s">
        <v>7</v>
      </c>
      <c r="E802" s="2" t="s">
        <v>9</v>
      </c>
      <c r="F802" s="2" t="s">
        <v>61</v>
      </c>
      <c r="G802" s="1">
        <v>34.799999999999997</v>
      </c>
      <c r="H802" s="1">
        <v>14.4</v>
      </c>
      <c r="I802" s="4">
        <v>1</v>
      </c>
      <c r="J802" s="2" t="s">
        <v>72</v>
      </c>
      <c r="K802" s="1">
        <f>Tabelle8[[#This Row],[Menge kg Nges]]/1000</f>
        <v>3.4799999999999998E-2</v>
      </c>
      <c r="L802" s="1">
        <f>Tabelle8[[#This Row],[Menge kg P2O5]]/1000</f>
        <v>1.44E-2</v>
      </c>
      <c r="M802" s="1">
        <f>Tabelle8[[#This Row],[Menge t Nges]]/Tabelle8[[#This Row],[Anzahl Lieferscheine]]</f>
        <v>3.4799999999999998E-2</v>
      </c>
      <c r="N802" s="1">
        <f>Tabelle8[[#This Row],[Menge t P2O5]]/Tabelle8[[#This Row],[Anzahl Lieferscheine]]</f>
        <v>1.44E-2</v>
      </c>
    </row>
    <row r="803" spans="1:14" x14ac:dyDescent="0.2">
      <c r="A803" s="2" t="s">
        <v>39</v>
      </c>
      <c r="B803" s="2" t="s">
        <v>34</v>
      </c>
      <c r="C803" s="2" t="s">
        <v>6</v>
      </c>
      <c r="D803" s="2" t="s">
        <v>7</v>
      </c>
      <c r="E803" s="2" t="s">
        <v>11</v>
      </c>
      <c r="F803" s="2" t="s">
        <v>61</v>
      </c>
      <c r="G803" s="1">
        <v>1001.0999999999999</v>
      </c>
      <c r="H803" s="1">
        <v>377.69999999999993</v>
      </c>
      <c r="I803" s="4">
        <v>5</v>
      </c>
      <c r="J803" s="2" t="s">
        <v>72</v>
      </c>
      <c r="K803" s="1">
        <f>Tabelle8[[#This Row],[Menge kg Nges]]/1000</f>
        <v>1.0010999999999999</v>
      </c>
      <c r="L803" s="1">
        <f>Tabelle8[[#This Row],[Menge kg P2O5]]/1000</f>
        <v>0.37769999999999992</v>
      </c>
      <c r="M803" s="1">
        <f>Tabelle8[[#This Row],[Menge t Nges]]/Tabelle8[[#This Row],[Anzahl Lieferscheine]]</f>
        <v>0.20021999999999998</v>
      </c>
      <c r="N803" s="1">
        <f>Tabelle8[[#This Row],[Menge t P2O5]]/Tabelle8[[#This Row],[Anzahl Lieferscheine]]</f>
        <v>7.5539999999999982E-2</v>
      </c>
    </row>
    <row r="804" spans="1:14" x14ac:dyDescent="0.2">
      <c r="A804" s="2" t="s">
        <v>39</v>
      </c>
      <c r="B804" s="2" t="s">
        <v>34</v>
      </c>
      <c r="C804" s="2" t="s">
        <v>6</v>
      </c>
      <c r="D804" s="2" t="s">
        <v>7</v>
      </c>
      <c r="E804" s="2" t="s">
        <v>12</v>
      </c>
      <c r="F804" s="2" t="s">
        <v>61</v>
      </c>
      <c r="G804" s="1">
        <v>2798.1400000000003</v>
      </c>
      <c r="H804" s="1">
        <v>1144.1500000000001</v>
      </c>
      <c r="I804" s="4">
        <v>4</v>
      </c>
      <c r="J804" s="2" t="s">
        <v>72</v>
      </c>
      <c r="K804" s="1">
        <f>Tabelle8[[#This Row],[Menge kg Nges]]/1000</f>
        <v>2.7981400000000005</v>
      </c>
      <c r="L804" s="1">
        <f>Tabelle8[[#This Row],[Menge kg P2O5]]/1000</f>
        <v>1.14415</v>
      </c>
      <c r="M804" s="1">
        <f>Tabelle8[[#This Row],[Menge t Nges]]/Tabelle8[[#This Row],[Anzahl Lieferscheine]]</f>
        <v>0.69953500000000013</v>
      </c>
      <c r="N804" s="1">
        <f>Tabelle8[[#This Row],[Menge t P2O5]]/Tabelle8[[#This Row],[Anzahl Lieferscheine]]</f>
        <v>0.2860375</v>
      </c>
    </row>
    <row r="805" spans="1:14" x14ac:dyDescent="0.2">
      <c r="A805" s="2" t="s">
        <v>39</v>
      </c>
      <c r="B805" s="2" t="s">
        <v>34</v>
      </c>
      <c r="C805" s="2" t="s">
        <v>6</v>
      </c>
      <c r="D805" s="2" t="s">
        <v>7</v>
      </c>
      <c r="E805" s="2" t="s">
        <v>14</v>
      </c>
      <c r="F805" s="2" t="s">
        <v>61</v>
      </c>
      <c r="G805" s="1">
        <v>43.75</v>
      </c>
      <c r="H805" s="1">
        <v>28</v>
      </c>
      <c r="I805" s="4">
        <v>1</v>
      </c>
      <c r="J805" s="2" t="s">
        <v>72</v>
      </c>
      <c r="K805" s="1">
        <f>Tabelle8[[#This Row],[Menge kg Nges]]/1000</f>
        <v>4.3749999999999997E-2</v>
      </c>
      <c r="L805" s="1">
        <f>Tabelle8[[#This Row],[Menge kg P2O5]]/1000</f>
        <v>2.8000000000000001E-2</v>
      </c>
      <c r="M805" s="1">
        <f>Tabelle8[[#This Row],[Menge t Nges]]/Tabelle8[[#This Row],[Anzahl Lieferscheine]]</f>
        <v>4.3749999999999997E-2</v>
      </c>
      <c r="N805" s="1">
        <f>Tabelle8[[#This Row],[Menge t P2O5]]/Tabelle8[[#This Row],[Anzahl Lieferscheine]]</f>
        <v>2.8000000000000001E-2</v>
      </c>
    </row>
    <row r="806" spans="1:14" x14ac:dyDescent="0.2">
      <c r="A806" s="2" t="s">
        <v>39</v>
      </c>
      <c r="B806" s="2" t="s">
        <v>34</v>
      </c>
      <c r="C806" s="2" t="s">
        <v>6</v>
      </c>
      <c r="D806" s="2" t="s">
        <v>15</v>
      </c>
      <c r="E806" s="2" t="s">
        <v>21</v>
      </c>
      <c r="F806" s="2" t="s">
        <v>61</v>
      </c>
      <c r="G806" s="1">
        <v>150.04</v>
      </c>
      <c r="H806" s="1">
        <v>137.97</v>
      </c>
      <c r="I806" s="4">
        <v>1</v>
      </c>
      <c r="J806" s="2" t="s">
        <v>72</v>
      </c>
      <c r="K806" s="1">
        <f>Tabelle8[[#This Row],[Menge kg Nges]]/1000</f>
        <v>0.15003999999999998</v>
      </c>
      <c r="L806" s="1">
        <f>Tabelle8[[#This Row],[Menge kg P2O5]]/1000</f>
        <v>0.13797000000000001</v>
      </c>
      <c r="M806" s="1">
        <f>Tabelle8[[#This Row],[Menge t Nges]]/Tabelle8[[#This Row],[Anzahl Lieferscheine]]</f>
        <v>0.15003999999999998</v>
      </c>
      <c r="N806" s="1">
        <f>Tabelle8[[#This Row],[Menge t P2O5]]/Tabelle8[[#This Row],[Anzahl Lieferscheine]]</f>
        <v>0.13797000000000001</v>
      </c>
    </row>
    <row r="807" spans="1:14" x14ac:dyDescent="0.2">
      <c r="A807" s="2" t="s">
        <v>39</v>
      </c>
      <c r="B807" s="2" t="s">
        <v>34</v>
      </c>
      <c r="C807" s="2" t="s">
        <v>25</v>
      </c>
      <c r="D807" s="2" t="s">
        <v>25</v>
      </c>
      <c r="E807" s="2" t="s">
        <v>26</v>
      </c>
      <c r="F807" s="2" t="s">
        <v>61</v>
      </c>
      <c r="G807" s="1">
        <v>2112.5</v>
      </c>
      <c r="H807" s="1">
        <v>585</v>
      </c>
      <c r="I807" s="4">
        <v>2</v>
      </c>
      <c r="J807" s="2" t="s">
        <v>72</v>
      </c>
      <c r="K807" s="1">
        <f>Tabelle8[[#This Row],[Menge kg Nges]]/1000</f>
        <v>2.1124999999999998</v>
      </c>
      <c r="L807" s="1">
        <f>Tabelle8[[#This Row],[Menge kg P2O5]]/1000</f>
        <v>0.58499999999999996</v>
      </c>
      <c r="M807" s="1">
        <f>Tabelle8[[#This Row],[Menge t Nges]]/Tabelle8[[#This Row],[Anzahl Lieferscheine]]</f>
        <v>1.0562499999999999</v>
      </c>
      <c r="N807" s="1">
        <f>Tabelle8[[#This Row],[Menge t P2O5]]/Tabelle8[[#This Row],[Anzahl Lieferscheine]]</f>
        <v>0.29249999999999998</v>
      </c>
    </row>
    <row r="808" spans="1:14" x14ac:dyDescent="0.2">
      <c r="A808" s="2" t="s">
        <v>39</v>
      </c>
      <c r="B808" s="2" t="s">
        <v>37</v>
      </c>
      <c r="C808" s="2" t="s">
        <v>6</v>
      </c>
      <c r="D808" s="2" t="s">
        <v>7</v>
      </c>
      <c r="E808" s="2" t="s">
        <v>8</v>
      </c>
      <c r="F808" s="2" t="s">
        <v>61</v>
      </c>
      <c r="G808" s="1">
        <v>3955</v>
      </c>
      <c r="H808" s="1">
        <v>1299.5</v>
      </c>
      <c r="I808" s="4">
        <v>10</v>
      </c>
      <c r="J808" s="2" t="s">
        <v>72</v>
      </c>
      <c r="K808" s="1">
        <f>Tabelle8[[#This Row],[Menge kg Nges]]/1000</f>
        <v>3.9550000000000001</v>
      </c>
      <c r="L808" s="1">
        <f>Tabelle8[[#This Row],[Menge kg P2O5]]/1000</f>
        <v>1.2995000000000001</v>
      </c>
      <c r="M808" s="1">
        <f>Tabelle8[[#This Row],[Menge t Nges]]/Tabelle8[[#This Row],[Anzahl Lieferscheine]]</f>
        <v>0.39550000000000002</v>
      </c>
      <c r="N808" s="1">
        <f>Tabelle8[[#This Row],[Menge t P2O5]]/Tabelle8[[#This Row],[Anzahl Lieferscheine]]</f>
        <v>0.12995000000000001</v>
      </c>
    </row>
    <row r="809" spans="1:14" x14ac:dyDescent="0.2">
      <c r="A809" s="2" t="s">
        <v>39</v>
      </c>
      <c r="B809" s="2" t="s">
        <v>37</v>
      </c>
      <c r="C809" s="2" t="s">
        <v>6</v>
      </c>
      <c r="D809" s="2" t="s">
        <v>7</v>
      </c>
      <c r="E809" s="2" t="s">
        <v>9</v>
      </c>
      <c r="F809" s="2" t="s">
        <v>61</v>
      </c>
      <c r="G809" s="1">
        <v>118.8</v>
      </c>
      <c r="H809" s="1">
        <v>48.6</v>
      </c>
      <c r="I809" s="4">
        <v>1</v>
      </c>
      <c r="J809" s="2" t="s">
        <v>72</v>
      </c>
      <c r="K809" s="1">
        <f>Tabelle8[[#This Row],[Menge kg Nges]]/1000</f>
        <v>0.1188</v>
      </c>
      <c r="L809" s="1">
        <f>Tabelle8[[#This Row],[Menge kg P2O5]]/1000</f>
        <v>4.8600000000000004E-2</v>
      </c>
      <c r="M809" s="1">
        <f>Tabelle8[[#This Row],[Menge t Nges]]/Tabelle8[[#This Row],[Anzahl Lieferscheine]]</f>
        <v>0.1188</v>
      </c>
      <c r="N809" s="1">
        <f>Tabelle8[[#This Row],[Menge t P2O5]]/Tabelle8[[#This Row],[Anzahl Lieferscheine]]</f>
        <v>4.8600000000000004E-2</v>
      </c>
    </row>
    <row r="810" spans="1:14" x14ac:dyDescent="0.2">
      <c r="A810" s="2" t="s">
        <v>39</v>
      </c>
      <c r="B810" s="2" t="s">
        <v>37</v>
      </c>
      <c r="C810" s="2" t="s">
        <v>6</v>
      </c>
      <c r="D810" s="2" t="s">
        <v>7</v>
      </c>
      <c r="E810" s="2" t="s">
        <v>12</v>
      </c>
      <c r="F810" s="2" t="s">
        <v>61</v>
      </c>
      <c r="G810" s="1">
        <v>2080</v>
      </c>
      <c r="H810" s="1">
        <v>817</v>
      </c>
      <c r="I810" s="4">
        <v>6</v>
      </c>
      <c r="J810" s="2" t="s">
        <v>72</v>
      </c>
      <c r="K810" s="1">
        <f>Tabelle8[[#This Row],[Menge kg Nges]]/1000</f>
        <v>2.08</v>
      </c>
      <c r="L810" s="1">
        <f>Tabelle8[[#This Row],[Menge kg P2O5]]/1000</f>
        <v>0.81699999999999995</v>
      </c>
      <c r="M810" s="1">
        <f>Tabelle8[[#This Row],[Menge t Nges]]/Tabelle8[[#This Row],[Anzahl Lieferscheine]]</f>
        <v>0.34666666666666668</v>
      </c>
      <c r="N810" s="1">
        <f>Tabelle8[[#This Row],[Menge t P2O5]]/Tabelle8[[#This Row],[Anzahl Lieferscheine]]</f>
        <v>0.13616666666666666</v>
      </c>
    </row>
    <row r="811" spans="1:14" x14ac:dyDescent="0.2">
      <c r="A811" s="2" t="s">
        <v>39</v>
      </c>
      <c r="B811" s="2" t="s">
        <v>37</v>
      </c>
      <c r="C811" s="2" t="s">
        <v>6</v>
      </c>
      <c r="D811" s="2" t="s">
        <v>7</v>
      </c>
      <c r="E811" s="2" t="s">
        <v>14</v>
      </c>
      <c r="F811" s="2" t="s">
        <v>61</v>
      </c>
      <c r="G811" s="1">
        <v>1050</v>
      </c>
      <c r="H811" s="1">
        <v>450</v>
      </c>
      <c r="I811" s="4">
        <v>4</v>
      </c>
      <c r="J811" s="2" t="s">
        <v>72</v>
      </c>
      <c r="K811" s="1">
        <f>Tabelle8[[#This Row],[Menge kg Nges]]/1000</f>
        <v>1.05</v>
      </c>
      <c r="L811" s="1">
        <f>Tabelle8[[#This Row],[Menge kg P2O5]]/1000</f>
        <v>0.45</v>
      </c>
      <c r="M811" s="1">
        <f>Tabelle8[[#This Row],[Menge t Nges]]/Tabelle8[[#This Row],[Anzahl Lieferscheine]]</f>
        <v>0.26250000000000001</v>
      </c>
      <c r="N811" s="1">
        <f>Tabelle8[[#This Row],[Menge t P2O5]]/Tabelle8[[#This Row],[Anzahl Lieferscheine]]</f>
        <v>0.1125</v>
      </c>
    </row>
    <row r="812" spans="1:14" x14ac:dyDescent="0.2">
      <c r="A812" s="2" t="s">
        <v>39</v>
      </c>
      <c r="B812" s="2" t="s">
        <v>37</v>
      </c>
      <c r="C812" s="2" t="s">
        <v>6</v>
      </c>
      <c r="D812" s="2" t="s">
        <v>15</v>
      </c>
      <c r="E812" s="2" t="s">
        <v>21</v>
      </c>
      <c r="F812" s="2" t="s">
        <v>61</v>
      </c>
      <c r="G812" s="1">
        <v>849.87</v>
      </c>
      <c r="H812" s="1">
        <v>381.15</v>
      </c>
      <c r="I812" s="4">
        <v>1</v>
      </c>
      <c r="J812" s="2" t="s">
        <v>72</v>
      </c>
      <c r="K812" s="1">
        <f>Tabelle8[[#This Row],[Menge kg Nges]]/1000</f>
        <v>0.84987000000000001</v>
      </c>
      <c r="L812" s="1">
        <f>Tabelle8[[#This Row],[Menge kg P2O5]]/1000</f>
        <v>0.38114999999999999</v>
      </c>
      <c r="M812" s="1">
        <f>Tabelle8[[#This Row],[Menge t Nges]]/Tabelle8[[#This Row],[Anzahl Lieferscheine]]</f>
        <v>0.84987000000000001</v>
      </c>
      <c r="N812" s="1">
        <f>Tabelle8[[#This Row],[Menge t P2O5]]/Tabelle8[[#This Row],[Anzahl Lieferscheine]]</f>
        <v>0.38114999999999999</v>
      </c>
    </row>
    <row r="813" spans="1:14" x14ac:dyDescent="0.2">
      <c r="A813" s="2" t="s">
        <v>39</v>
      </c>
      <c r="B813" s="2" t="s">
        <v>39</v>
      </c>
      <c r="C813" s="2" t="s">
        <v>6</v>
      </c>
      <c r="D813" s="2" t="s">
        <v>7</v>
      </c>
      <c r="E813" s="2" t="s">
        <v>8</v>
      </c>
      <c r="F813" s="2" t="s">
        <v>61</v>
      </c>
      <c r="G813" s="1">
        <v>97042.13</v>
      </c>
      <c r="H813" s="1">
        <v>35401.31</v>
      </c>
      <c r="I813" s="4">
        <v>286</v>
      </c>
      <c r="J813" s="2" t="s">
        <v>72</v>
      </c>
      <c r="K813" s="1">
        <f>Tabelle8[[#This Row],[Menge kg Nges]]/1000</f>
        <v>97.04213</v>
      </c>
      <c r="L813" s="1">
        <f>Tabelle8[[#This Row],[Menge kg P2O5]]/1000</f>
        <v>35.401309999999995</v>
      </c>
      <c r="M813" s="1">
        <f>Tabelle8[[#This Row],[Menge t Nges]]/Tabelle8[[#This Row],[Anzahl Lieferscheine]]</f>
        <v>0.33930814685314686</v>
      </c>
      <c r="N813" s="1">
        <f>Tabelle8[[#This Row],[Menge t P2O5]]/Tabelle8[[#This Row],[Anzahl Lieferscheine]]</f>
        <v>0.12378080419580417</v>
      </c>
    </row>
    <row r="814" spans="1:14" x14ac:dyDescent="0.2">
      <c r="A814" s="2" t="s">
        <v>39</v>
      </c>
      <c r="B814" s="2" t="s">
        <v>39</v>
      </c>
      <c r="C814" s="2" t="s">
        <v>6</v>
      </c>
      <c r="D814" s="2" t="s">
        <v>7</v>
      </c>
      <c r="E814" s="2" t="s">
        <v>9</v>
      </c>
      <c r="F814" s="2" t="s">
        <v>61</v>
      </c>
      <c r="G814" s="1">
        <v>54240.449999999983</v>
      </c>
      <c r="H814" s="1">
        <v>22495.720000000012</v>
      </c>
      <c r="I814" s="4">
        <v>238</v>
      </c>
      <c r="J814" s="2" t="s">
        <v>72</v>
      </c>
      <c r="K814" s="1">
        <f>Tabelle8[[#This Row],[Menge kg Nges]]/1000</f>
        <v>54.240449999999981</v>
      </c>
      <c r="L814" s="1">
        <f>Tabelle8[[#This Row],[Menge kg P2O5]]/1000</f>
        <v>22.495720000000013</v>
      </c>
      <c r="M814" s="1">
        <f>Tabelle8[[#This Row],[Menge t Nges]]/Tabelle8[[#This Row],[Anzahl Lieferscheine]]</f>
        <v>0.22790105042016798</v>
      </c>
      <c r="N814" s="1">
        <f>Tabelle8[[#This Row],[Menge t P2O5]]/Tabelle8[[#This Row],[Anzahl Lieferscheine]]</f>
        <v>9.4519831932773163E-2</v>
      </c>
    </row>
    <row r="815" spans="1:14" x14ac:dyDescent="0.2">
      <c r="A815" s="2" t="s">
        <v>39</v>
      </c>
      <c r="B815" s="2" t="s">
        <v>39</v>
      </c>
      <c r="C815" s="2" t="s">
        <v>6</v>
      </c>
      <c r="D815" s="2" t="s">
        <v>7</v>
      </c>
      <c r="E815" s="2" t="s">
        <v>11</v>
      </c>
      <c r="F815" s="2" t="s">
        <v>61</v>
      </c>
      <c r="G815" s="1">
        <v>13551.54</v>
      </c>
      <c r="H815" s="1">
        <v>6201.43</v>
      </c>
      <c r="I815" s="4">
        <v>49</v>
      </c>
      <c r="J815" s="2" t="s">
        <v>72</v>
      </c>
      <c r="K815" s="1">
        <f>Tabelle8[[#This Row],[Menge kg Nges]]/1000</f>
        <v>13.551540000000001</v>
      </c>
      <c r="L815" s="1">
        <f>Tabelle8[[#This Row],[Menge kg P2O5]]/1000</f>
        <v>6.2014300000000002</v>
      </c>
      <c r="M815" s="1">
        <f>Tabelle8[[#This Row],[Menge t Nges]]/Tabelle8[[#This Row],[Anzahl Lieferscheine]]</f>
        <v>0.27656204081632657</v>
      </c>
      <c r="N815" s="1">
        <f>Tabelle8[[#This Row],[Menge t P2O5]]/Tabelle8[[#This Row],[Anzahl Lieferscheine]]</f>
        <v>0.12655979591836736</v>
      </c>
    </row>
    <row r="816" spans="1:14" x14ac:dyDescent="0.2">
      <c r="A816" s="2" t="s">
        <v>39</v>
      </c>
      <c r="B816" s="2" t="s">
        <v>39</v>
      </c>
      <c r="C816" s="2" t="s">
        <v>6</v>
      </c>
      <c r="D816" s="2" t="s">
        <v>7</v>
      </c>
      <c r="E816" s="2" t="s">
        <v>12</v>
      </c>
      <c r="F816" s="2" t="s">
        <v>61</v>
      </c>
      <c r="G816" s="1">
        <v>39113.260000000009</v>
      </c>
      <c r="H816" s="1">
        <v>17899.740000000005</v>
      </c>
      <c r="I816" s="4">
        <v>141</v>
      </c>
      <c r="J816" s="2" t="s">
        <v>72</v>
      </c>
      <c r="K816" s="1">
        <f>Tabelle8[[#This Row],[Menge kg Nges]]/1000</f>
        <v>39.113260000000011</v>
      </c>
      <c r="L816" s="1">
        <f>Tabelle8[[#This Row],[Menge kg P2O5]]/1000</f>
        <v>17.899740000000005</v>
      </c>
      <c r="M816" s="1">
        <f>Tabelle8[[#This Row],[Menge t Nges]]/Tabelle8[[#This Row],[Anzahl Lieferscheine]]</f>
        <v>0.27739900709219867</v>
      </c>
      <c r="N816" s="1">
        <f>Tabelle8[[#This Row],[Menge t P2O5]]/Tabelle8[[#This Row],[Anzahl Lieferscheine]]</f>
        <v>0.1269485106382979</v>
      </c>
    </row>
    <row r="817" spans="1:14" x14ac:dyDescent="0.2">
      <c r="A817" s="2" t="s">
        <v>39</v>
      </c>
      <c r="B817" s="2" t="s">
        <v>39</v>
      </c>
      <c r="C817" s="2" t="s">
        <v>6</v>
      </c>
      <c r="D817" s="2" t="s">
        <v>7</v>
      </c>
      <c r="E817" s="2" t="s">
        <v>14</v>
      </c>
      <c r="F817" s="2" t="s">
        <v>61</v>
      </c>
      <c r="G817" s="1">
        <v>40346.020000000011</v>
      </c>
      <c r="H817" s="1">
        <v>18199.919999999998</v>
      </c>
      <c r="I817" s="4">
        <v>169</v>
      </c>
      <c r="J817" s="2" t="s">
        <v>72</v>
      </c>
      <c r="K817" s="1">
        <f>Tabelle8[[#This Row],[Menge kg Nges]]/1000</f>
        <v>40.34602000000001</v>
      </c>
      <c r="L817" s="1">
        <f>Tabelle8[[#This Row],[Menge kg P2O5]]/1000</f>
        <v>18.199919999999999</v>
      </c>
      <c r="M817" s="1">
        <f>Tabelle8[[#This Row],[Menge t Nges]]/Tabelle8[[#This Row],[Anzahl Lieferscheine]]</f>
        <v>0.23873384615384621</v>
      </c>
      <c r="N817" s="1">
        <f>Tabelle8[[#This Row],[Menge t P2O5]]/Tabelle8[[#This Row],[Anzahl Lieferscheine]]</f>
        <v>0.10769183431952661</v>
      </c>
    </row>
    <row r="818" spans="1:14" x14ac:dyDescent="0.2">
      <c r="A818" s="2" t="s">
        <v>39</v>
      </c>
      <c r="B818" s="2" t="s">
        <v>39</v>
      </c>
      <c r="C818" s="2" t="s">
        <v>6</v>
      </c>
      <c r="D818" s="2" t="s">
        <v>15</v>
      </c>
      <c r="E818" s="2" t="s">
        <v>8</v>
      </c>
      <c r="F818" s="2" t="s">
        <v>61</v>
      </c>
      <c r="G818" s="1">
        <v>566.4</v>
      </c>
      <c r="H818" s="1">
        <v>276.8</v>
      </c>
      <c r="I818" s="4">
        <v>2</v>
      </c>
      <c r="J818" s="2" t="s">
        <v>72</v>
      </c>
      <c r="K818" s="1">
        <f>Tabelle8[[#This Row],[Menge kg Nges]]/1000</f>
        <v>0.56640000000000001</v>
      </c>
      <c r="L818" s="1">
        <f>Tabelle8[[#This Row],[Menge kg P2O5]]/1000</f>
        <v>0.27679999999999999</v>
      </c>
      <c r="M818" s="1">
        <f>Tabelle8[[#This Row],[Menge t Nges]]/Tabelle8[[#This Row],[Anzahl Lieferscheine]]</f>
        <v>0.28320000000000001</v>
      </c>
      <c r="N818" s="1">
        <f>Tabelle8[[#This Row],[Menge t P2O5]]/Tabelle8[[#This Row],[Anzahl Lieferscheine]]</f>
        <v>0.1384</v>
      </c>
    </row>
    <row r="819" spans="1:14" x14ac:dyDescent="0.2">
      <c r="A819" s="2" t="s">
        <v>39</v>
      </c>
      <c r="B819" s="2" t="s">
        <v>39</v>
      </c>
      <c r="C819" s="2" t="s">
        <v>6</v>
      </c>
      <c r="D819" s="2" t="s">
        <v>15</v>
      </c>
      <c r="E819" s="2" t="s">
        <v>17</v>
      </c>
      <c r="F819" s="2" t="s">
        <v>61</v>
      </c>
      <c r="G819" s="1">
        <v>144</v>
      </c>
      <c r="H819" s="1">
        <v>72</v>
      </c>
      <c r="I819" s="4">
        <v>5</v>
      </c>
      <c r="J819" s="2" t="s">
        <v>72</v>
      </c>
      <c r="K819" s="1">
        <f>Tabelle8[[#This Row],[Menge kg Nges]]/1000</f>
        <v>0.14399999999999999</v>
      </c>
      <c r="L819" s="1">
        <f>Tabelle8[[#This Row],[Menge kg P2O5]]/1000</f>
        <v>7.1999999999999995E-2</v>
      </c>
      <c r="M819" s="1">
        <f>Tabelle8[[#This Row],[Menge t Nges]]/Tabelle8[[#This Row],[Anzahl Lieferscheine]]</f>
        <v>2.8799999999999999E-2</v>
      </c>
      <c r="N819" s="1">
        <f>Tabelle8[[#This Row],[Menge t P2O5]]/Tabelle8[[#This Row],[Anzahl Lieferscheine]]</f>
        <v>1.44E-2</v>
      </c>
    </row>
    <row r="820" spans="1:14" x14ac:dyDescent="0.2">
      <c r="A820" s="2" t="s">
        <v>39</v>
      </c>
      <c r="B820" s="2" t="s">
        <v>39</v>
      </c>
      <c r="C820" s="2" t="s">
        <v>6</v>
      </c>
      <c r="D820" s="2" t="s">
        <v>15</v>
      </c>
      <c r="E820" s="2" t="s">
        <v>18</v>
      </c>
      <c r="F820" s="2" t="s">
        <v>61</v>
      </c>
      <c r="G820" s="1">
        <v>1108.8</v>
      </c>
      <c r="H820" s="1">
        <v>897.6</v>
      </c>
      <c r="I820" s="4">
        <v>8</v>
      </c>
      <c r="J820" s="2" t="s">
        <v>72</v>
      </c>
      <c r="K820" s="1">
        <f>Tabelle8[[#This Row],[Menge kg Nges]]/1000</f>
        <v>1.1088</v>
      </c>
      <c r="L820" s="1">
        <f>Tabelle8[[#This Row],[Menge kg P2O5]]/1000</f>
        <v>0.89760000000000006</v>
      </c>
      <c r="M820" s="1">
        <f>Tabelle8[[#This Row],[Menge t Nges]]/Tabelle8[[#This Row],[Anzahl Lieferscheine]]</f>
        <v>0.1386</v>
      </c>
      <c r="N820" s="1">
        <f>Tabelle8[[#This Row],[Menge t P2O5]]/Tabelle8[[#This Row],[Anzahl Lieferscheine]]</f>
        <v>0.11220000000000001</v>
      </c>
    </row>
    <row r="821" spans="1:14" x14ac:dyDescent="0.2">
      <c r="A821" s="2" t="s">
        <v>39</v>
      </c>
      <c r="B821" s="2" t="s">
        <v>39</v>
      </c>
      <c r="C821" s="2" t="s">
        <v>6</v>
      </c>
      <c r="D821" s="2" t="s">
        <v>15</v>
      </c>
      <c r="E821" s="2" t="s">
        <v>19</v>
      </c>
      <c r="F821" s="2" t="s">
        <v>61</v>
      </c>
      <c r="G821" s="1">
        <v>145</v>
      </c>
      <c r="H821" s="1">
        <v>161.25</v>
      </c>
      <c r="I821" s="4">
        <v>2</v>
      </c>
      <c r="J821" s="2" t="s">
        <v>72</v>
      </c>
      <c r="K821" s="1">
        <f>Tabelle8[[#This Row],[Menge kg Nges]]/1000</f>
        <v>0.14499999999999999</v>
      </c>
      <c r="L821" s="1">
        <f>Tabelle8[[#This Row],[Menge kg P2O5]]/1000</f>
        <v>0.16125</v>
      </c>
      <c r="M821" s="1">
        <f>Tabelle8[[#This Row],[Menge t Nges]]/Tabelle8[[#This Row],[Anzahl Lieferscheine]]</f>
        <v>7.2499999999999995E-2</v>
      </c>
      <c r="N821" s="1">
        <f>Tabelle8[[#This Row],[Menge t P2O5]]/Tabelle8[[#This Row],[Anzahl Lieferscheine]]</f>
        <v>8.0625000000000002E-2</v>
      </c>
    </row>
    <row r="822" spans="1:14" x14ac:dyDescent="0.2">
      <c r="A822" s="2" t="s">
        <v>39</v>
      </c>
      <c r="B822" s="2" t="s">
        <v>39</v>
      </c>
      <c r="C822" s="2" t="s">
        <v>6</v>
      </c>
      <c r="D822" s="2" t="s">
        <v>15</v>
      </c>
      <c r="E822" s="2" t="s">
        <v>20</v>
      </c>
      <c r="F822" s="2" t="s">
        <v>61</v>
      </c>
      <c r="G822" s="1">
        <v>1994.4</v>
      </c>
      <c r="H822" s="1">
        <v>1365</v>
      </c>
      <c r="I822" s="4">
        <v>18</v>
      </c>
      <c r="J822" s="2" t="s">
        <v>72</v>
      </c>
      <c r="K822" s="1">
        <f>Tabelle8[[#This Row],[Menge kg Nges]]/1000</f>
        <v>1.9944000000000002</v>
      </c>
      <c r="L822" s="1">
        <f>Tabelle8[[#This Row],[Menge kg P2O5]]/1000</f>
        <v>1.365</v>
      </c>
      <c r="M822" s="1">
        <f>Tabelle8[[#This Row],[Menge t Nges]]/Tabelle8[[#This Row],[Anzahl Lieferscheine]]</f>
        <v>0.11080000000000001</v>
      </c>
      <c r="N822" s="1">
        <f>Tabelle8[[#This Row],[Menge t P2O5]]/Tabelle8[[#This Row],[Anzahl Lieferscheine]]</f>
        <v>7.5833333333333336E-2</v>
      </c>
    </row>
    <row r="823" spans="1:14" x14ac:dyDescent="0.2">
      <c r="A823" s="2" t="s">
        <v>39</v>
      </c>
      <c r="B823" s="2" t="s">
        <v>39</v>
      </c>
      <c r="C823" s="2" t="s">
        <v>6</v>
      </c>
      <c r="D823" s="2" t="s">
        <v>15</v>
      </c>
      <c r="E823" s="2" t="s">
        <v>21</v>
      </c>
      <c r="F823" s="2" t="s">
        <v>61</v>
      </c>
      <c r="G823" s="1">
        <v>2218.4999999999995</v>
      </c>
      <c r="H823" s="1">
        <v>1268.3999999999999</v>
      </c>
      <c r="I823" s="4">
        <v>17</v>
      </c>
      <c r="J823" s="2" t="s">
        <v>72</v>
      </c>
      <c r="K823" s="1">
        <f>Tabelle8[[#This Row],[Menge kg Nges]]/1000</f>
        <v>2.2184999999999997</v>
      </c>
      <c r="L823" s="1">
        <f>Tabelle8[[#This Row],[Menge kg P2O5]]/1000</f>
        <v>1.2684</v>
      </c>
      <c r="M823" s="1">
        <f>Tabelle8[[#This Row],[Menge t Nges]]/Tabelle8[[#This Row],[Anzahl Lieferscheine]]</f>
        <v>0.13049999999999998</v>
      </c>
      <c r="N823" s="1">
        <f>Tabelle8[[#This Row],[Menge t P2O5]]/Tabelle8[[#This Row],[Anzahl Lieferscheine]]</f>
        <v>7.461176470588235E-2</v>
      </c>
    </row>
    <row r="824" spans="1:14" x14ac:dyDescent="0.2">
      <c r="A824" s="2" t="s">
        <v>39</v>
      </c>
      <c r="B824" s="2" t="s">
        <v>39</v>
      </c>
      <c r="C824" s="2" t="s">
        <v>6</v>
      </c>
      <c r="D824" s="2" t="s">
        <v>15</v>
      </c>
      <c r="E824" s="2" t="s">
        <v>9</v>
      </c>
      <c r="F824" s="2" t="s">
        <v>61</v>
      </c>
      <c r="G824" s="1">
        <v>4648.2699999999986</v>
      </c>
      <c r="H824" s="1">
        <v>2763.5499999999997</v>
      </c>
      <c r="I824" s="4">
        <v>36</v>
      </c>
      <c r="J824" s="2" t="s">
        <v>72</v>
      </c>
      <c r="K824" s="1">
        <f>Tabelle8[[#This Row],[Menge kg Nges]]/1000</f>
        <v>4.6482699999999983</v>
      </c>
      <c r="L824" s="1">
        <f>Tabelle8[[#This Row],[Menge kg P2O5]]/1000</f>
        <v>2.7635499999999995</v>
      </c>
      <c r="M824" s="1">
        <f>Tabelle8[[#This Row],[Menge t Nges]]/Tabelle8[[#This Row],[Anzahl Lieferscheine]]</f>
        <v>0.12911861111111106</v>
      </c>
      <c r="N824" s="1">
        <f>Tabelle8[[#This Row],[Menge t P2O5]]/Tabelle8[[#This Row],[Anzahl Lieferscheine]]</f>
        <v>7.6765277777777766E-2</v>
      </c>
    </row>
    <row r="825" spans="1:14" x14ac:dyDescent="0.2">
      <c r="A825" s="2" t="s">
        <v>39</v>
      </c>
      <c r="B825" s="2" t="s">
        <v>39</v>
      </c>
      <c r="C825" s="2" t="s">
        <v>6</v>
      </c>
      <c r="D825" s="2" t="s">
        <v>15</v>
      </c>
      <c r="E825" s="2" t="s">
        <v>10</v>
      </c>
      <c r="F825" s="2" t="s">
        <v>61</v>
      </c>
      <c r="G825" s="1">
        <v>1753.6499999999999</v>
      </c>
      <c r="H825" s="1">
        <v>749.09000000000015</v>
      </c>
      <c r="I825" s="4">
        <v>23</v>
      </c>
      <c r="J825" s="2" t="s">
        <v>72</v>
      </c>
      <c r="K825" s="1">
        <f>Tabelle8[[#This Row],[Menge kg Nges]]/1000</f>
        <v>1.7536499999999999</v>
      </c>
      <c r="L825" s="1">
        <f>Tabelle8[[#This Row],[Menge kg P2O5]]/1000</f>
        <v>0.74909000000000014</v>
      </c>
      <c r="M825" s="1">
        <f>Tabelle8[[#This Row],[Menge t Nges]]/Tabelle8[[#This Row],[Anzahl Lieferscheine]]</f>
        <v>7.6245652173913034E-2</v>
      </c>
      <c r="N825" s="1">
        <f>Tabelle8[[#This Row],[Menge t P2O5]]/Tabelle8[[#This Row],[Anzahl Lieferscheine]]</f>
        <v>3.2569130434782614E-2</v>
      </c>
    </row>
    <row r="826" spans="1:14" x14ac:dyDescent="0.2">
      <c r="A826" s="2" t="s">
        <v>39</v>
      </c>
      <c r="B826" s="2" t="s">
        <v>39</v>
      </c>
      <c r="C826" s="2" t="s">
        <v>6</v>
      </c>
      <c r="D826" s="2" t="s">
        <v>15</v>
      </c>
      <c r="E826" s="2" t="s">
        <v>23</v>
      </c>
      <c r="F826" s="2" t="s">
        <v>61</v>
      </c>
      <c r="G826" s="1">
        <v>590.4</v>
      </c>
      <c r="H826" s="1">
        <v>266.39999999999998</v>
      </c>
      <c r="I826" s="4">
        <v>3</v>
      </c>
      <c r="J826" s="2" t="s">
        <v>72</v>
      </c>
      <c r="K826" s="1">
        <f>Tabelle8[[#This Row],[Menge kg Nges]]/1000</f>
        <v>0.59039999999999992</v>
      </c>
      <c r="L826" s="1">
        <f>Tabelle8[[#This Row],[Menge kg P2O5]]/1000</f>
        <v>0.26639999999999997</v>
      </c>
      <c r="M826" s="1">
        <f>Tabelle8[[#This Row],[Menge t Nges]]/Tabelle8[[#This Row],[Anzahl Lieferscheine]]</f>
        <v>0.19679999999999997</v>
      </c>
      <c r="N826" s="1">
        <f>Tabelle8[[#This Row],[Menge t P2O5]]/Tabelle8[[#This Row],[Anzahl Lieferscheine]]</f>
        <v>8.879999999999999E-2</v>
      </c>
    </row>
    <row r="827" spans="1:14" x14ac:dyDescent="0.2">
      <c r="A827" s="2" t="s">
        <v>39</v>
      </c>
      <c r="B827" s="2" t="s">
        <v>39</v>
      </c>
      <c r="C827" s="2" t="s">
        <v>6</v>
      </c>
      <c r="D827" s="2" t="s">
        <v>15</v>
      </c>
      <c r="E827" s="2" t="s">
        <v>13</v>
      </c>
      <c r="F827" s="2" t="s">
        <v>61</v>
      </c>
      <c r="G827" s="1">
        <v>136.5</v>
      </c>
      <c r="H827" s="1">
        <v>122.5</v>
      </c>
      <c r="I827" s="4">
        <v>1</v>
      </c>
      <c r="J827" s="2" t="s">
        <v>72</v>
      </c>
      <c r="K827" s="1">
        <f>Tabelle8[[#This Row],[Menge kg Nges]]/1000</f>
        <v>0.13650000000000001</v>
      </c>
      <c r="L827" s="1">
        <f>Tabelle8[[#This Row],[Menge kg P2O5]]/1000</f>
        <v>0.1225</v>
      </c>
      <c r="M827" s="1">
        <f>Tabelle8[[#This Row],[Menge t Nges]]/Tabelle8[[#This Row],[Anzahl Lieferscheine]]</f>
        <v>0.13650000000000001</v>
      </c>
      <c r="N827" s="1">
        <f>Tabelle8[[#This Row],[Menge t P2O5]]/Tabelle8[[#This Row],[Anzahl Lieferscheine]]</f>
        <v>0.1225</v>
      </c>
    </row>
    <row r="828" spans="1:14" x14ac:dyDescent="0.2">
      <c r="A828" s="2" t="s">
        <v>39</v>
      </c>
      <c r="B828" s="2" t="s">
        <v>39</v>
      </c>
      <c r="C828" s="2" t="s">
        <v>25</v>
      </c>
      <c r="D828" s="2" t="s">
        <v>25</v>
      </c>
      <c r="E828" s="2" t="s">
        <v>26</v>
      </c>
      <c r="F828" s="2" t="s">
        <v>61</v>
      </c>
      <c r="G828" s="1">
        <v>14969.5</v>
      </c>
      <c r="H828" s="1">
        <v>4145.3999999999996</v>
      </c>
      <c r="I828" s="4">
        <v>25</v>
      </c>
      <c r="J828" s="2" t="s">
        <v>72</v>
      </c>
      <c r="K828" s="1">
        <f>Tabelle8[[#This Row],[Menge kg Nges]]/1000</f>
        <v>14.9695</v>
      </c>
      <c r="L828" s="1">
        <f>Tabelle8[[#This Row],[Menge kg P2O5]]/1000</f>
        <v>4.1453999999999995</v>
      </c>
      <c r="M828" s="1">
        <f>Tabelle8[[#This Row],[Menge t Nges]]/Tabelle8[[#This Row],[Anzahl Lieferscheine]]</f>
        <v>0.59877999999999998</v>
      </c>
      <c r="N828" s="1">
        <f>Tabelle8[[#This Row],[Menge t P2O5]]/Tabelle8[[#This Row],[Anzahl Lieferscheine]]</f>
        <v>0.16581599999999999</v>
      </c>
    </row>
    <row r="829" spans="1:14" x14ac:dyDescent="0.2">
      <c r="A829" s="2" t="s">
        <v>39</v>
      </c>
      <c r="B829" s="2" t="s">
        <v>39</v>
      </c>
      <c r="C829" s="2" t="s">
        <v>63</v>
      </c>
      <c r="D829" s="2" t="s">
        <v>63</v>
      </c>
      <c r="E829" s="2" t="s">
        <v>63</v>
      </c>
      <c r="F829" s="2" t="s">
        <v>61</v>
      </c>
      <c r="G829" s="1">
        <v>1487.6999999999998</v>
      </c>
      <c r="H829" s="1">
        <v>1238.0999999999999</v>
      </c>
      <c r="I829" s="4">
        <v>8</v>
      </c>
      <c r="J829" s="2" t="s">
        <v>72</v>
      </c>
      <c r="K829" s="1">
        <f>Tabelle8[[#This Row],[Menge kg Nges]]/1000</f>
        <v>1.4876999999999998</v>
      </c>
      <c r="L829" s="1">
        <f>Tabelle8[[#This Row],[Menge kg P2O5]]/1000</f>
        <v>1.2381</v>
      </c>
      <c r="M829" s="1">
        <f>Tabelle8[[#This Row],[Menge t Nges]]/Tabelle8[[#This Row],[Anzahl Lieferscheine]]</f>
        <v>0.18596249999999998</v>
      </c>
      <c r="N829" s="1">
        <f>Tabelle8[[#This Row],[Menge t P2O5]]/Tabelle8[[#This Row],[Anzahl Lieferscheine]]</f>
        <v>0.1547625</v>
      </c>
    </row>
    <row r="830" spans="1:14" x14ac:dyDescent="0.2">
      <c r="A830" s="2" t="s">
        <v>39</v>
      </c>
      <c r="B830" s="2" t="s">
        <v>40</v>
      </c>
      <c r="C830" s="2" t="s">
        <v>6</v>
      </c>
      <c r="D830" s="2" t="s">
        <v>15</v>
      </c>
      <c r="E830" s="2" t="s">
        <v>18</v>
      </c>
      <c r="F830" s="2" t="s">
        <v>61</v>
      </c>
      <c r="G830" s="1">
        <v>336</v>
      </c>
      <c r="H830" s="1">
        <v>272</v>
      </c>
      <c r="I830" s="4">
        <v>1</v>
      </c>
      <c r="J830" s="2" t="s">
        <v>72</v>
      </c>
      <c r="K830" s="1">
        <f>Tabelle8[[#This Row],[Menge kg Nges]]/1000</f>
        <v>0.33600000000000002</v>
      </c>
      <c r="L830" s="1">
        <f>Tabelle8[[#This Row],[Menge kg P2O5]]/1000</f>
        <v>0.27200000000000002</v>
      </c>
      <c r="M830" s="1">
        <f>Tabelle8[[#This Row],[Menge t Nges]]/Tabelle8[[#This Row],[Anzahl Lieferscheine]]</f>
        <v>0.33600000000000002</v>
      </c>
      <c r="N830" s="1">
        <f>Tabelle8[[#This Row],[Menge t P2O5]]/Tabelle8[[#This Row],[Anzahl Lieferscheine]]</f>
        <v>0.27200000000000002</v>
      </c>
    </row>
    <row r="831" spans="1:14" x14ac:dyDescent="0.2">
      <c r="A831" s="2" t="s">
        <v>39</v>
      </c>
      <c r="B831" s="2" t="s">
        <v>53</v>
      </c>
      <c r="C831" s="2" t="s">
        <v>6</v>
      </c>
      <c r="D831" s="2" t="s">
        <v>7</v>
      </c>
      <c r="E831" s="2" t="s">
        <v>8</v>
      </c>
      <c r="F831" s="2" t="s">
        <v>61</v>
      </c>
      <c r="G831" s="1">
        <v>217.5</v>
      </c>
      <c r="H831" s="1">
        <v>77.5</v>
      </c>
      <c r="I831" s="4">
        <v>1</v>
      </c>
      <c r="J831" s="2" t="s">
        <v>72</v>
      </c>
      <c r="K831" s="1">
        <f>Tabelle8[[#This Row],[Menge kg Nges]]/1000</f>
        <v>0.2175</v>
      </c>
      <c r="L831" s="1">
        <f>Tabelle8[[#This Row],[Menge kg P2O5]]/1000</f>
        <v>7.7499999999999999E-2</v>
      </c>
      <c r="M831" s="1">
        <f>Tabelle8[[#This Row],[Menge t Nges]]/Tabelle8[[#This Row],[Anzahl Lieferscheine]]</f>
        <v>0.2175</v>
      </c>
      <c r="N831" s="1">
        <f>Tabelle8[[#This Row],[Menge t P2O5]]/Tabelle8[[#This Row],[Anzahl Lieferscheine]]</f>
        <v>7.7499999999999999E-2</v>
      </c>
    </row>
    <row r="832" spans="1:14" x14ac:dyDescent="0.2">
      <c r="A832" s="2" t="s">
        <v>39</v>
      </c>
      <c r="B832" s="2" t="s">
        <v>41</v>
      </c>
      <c r="C832" s="2" t="s">
        <v>6</v>
      </c>
      <c r="D832" s="2" t="s">
        <v>7</v>
      </c>
      <c r="E832" s="2" t="s">
        <v>8</v>
      </c>
      <c r="F832" s="2" t="s">
        <v>61</v>
      </c>
      <c r="G832" s="1">
        <v>1044</v>
      </c>
      <c r="H832" s="1">
        <v>372</v>
      </c>
      <c r="I832" s="4">
        <v>5</v>
      </c>
      <c r="J832" s="2" t="s">
        <v>72</v>
      </c>
      <c r="K832" s="1">
        <f>Tabelle8[[#This Row],[Menge kg Nges]]/1000</f>
        <v>1.044</v>
      </c>
      <c r="L832" s="1">
        <f>Tabelle8[[#This Row],[Menge kg P2O5]]/1000</f>
        <v>0.372</v>
      </c>
      <c r="M832" s="1">
        <f>Tabelle8[[#This Row],[Menge t Nges]]/Tabelle8[[#This Row],[Anzahl Lieferscheine]]</f>
        <v>0.20880000000000001</v>
      </c>
      <c r="N832" s="1">
        <f>Tabelle8[[#This Row],[Menge t P2O5]]/Tabelle8[[#This Row],[Anzahl Lieferscheine]]</f>
        <v>7.4399999999999994E-2</v>
      </c>
    </row>
    <row r="833" spans="1:14" x14ac:dyDescent="0.2">
      <c r="A833" s="2" t="s">
        <v>39</v>
      </c>
      <c r="B833" s="2" t="s">
        <v>41</v>
      </c>
      <c r="C833" s="2" t="s">
        <v>6</v>
      </c>
      <c r="D833" s="2" t="s">
        <v>7</v>
      </c>
      <c r="E833" s="2" t="s">
        <v>12</v>
      </c>
      <c r="F833" s="2" t="s">
        <v>61</v>
      </c>
      <c r="G833" s="1">
        <v>276</v>
      </c>
      <c r="H833" s="1">
        <v>161</v>
      </c>
      <c r="I833" s="4">
        <v>2</v>
      </c>
      <c r="J833" s="2" t="s">
        <v>72</v>
      </c>
      <c r="K833" s="1">
        <f>Tabelle8[[#This Row],[Menge kg Nges]]/1000</f>
        <v>0.27600000000000002</v>
      </c>
      <c r="L833" s="1">
        <f>Tabelle8[[#This Row],[Menge kg P2O5]]/1000</f>
        <v>0.161</v>
      </c>
      <c r="M833" s="1">
        <f>Tabelle8[[#This Row],[Menge t Nges]]/Tabelle8[[#This Row],[Anzahl Lieferscheine]]</f>
        <v>0.13800000000000001</v>
      </c>
      <c r="N833" s="1">
        <f>Tabelle8[[#This Row],[Menge t P2O5]]/Tabelle8[[#This Row],[Anzahl Lieferscheine]]</f>
        <v>8.0500000000000002E-2</v>
      </c>
    </row>
    <row r="834" spans="1:14" x14ac:dyDescent="0.2">
      <c r="A834" s="2" t="s">
        <v>39</v>
      </c>
      <c r="B834" s="2" t="s">
        <v>41</v>
      </c>
      <c r="C834" s="2" t="s">
        <v>6</v>
      </c>
      <c r="D834" s="2" t="s">
        <v>7</v>
      </c>
      <c r="E834" s="2" t="s">
        <v>14</v>
      </c>
      <c r="F834" s="2" t="s">
        <v>61</v>
      </c>
      <c r="G834" s="1">
        <v>351</v>
      </c>
      <c r="H834" s="1">
        <v>180</v>
      </c>
      <c r="I834" s="4">
        <v>1</v>
      </c>
      <c r="J834" s="2" t="s">
        <v>72</v>
      </c>
      <c r="K834" s="1">
        <f>Tabelle8[[#This Row],[Menge kg Nges]]/1000</f>
        <v>0.35099999999999998</v>
      </c>
      <c r="L834" s="1">
        <f>Tabelle8[[#This Row],[Menge kg P2O5]]/1000</f>
        <v>0.18</v>
      </c>
      <c r="M834" s="1">
        <f>Tabelle8[[#This Row],[Menge t Nges]]/Tabelle8[[#This Row],[Anzahl Lieferscheine]]</f>
        <v>0.35099999999999998</v>
      </c>
      <c r="N834" s="1">
        <f>Tabelle8[[#This Row],[Menge t P2O5]]/Tabelle8[[#This Row],[Anzahl Lieferscheine]]</f>
        <v>0.18</v>
      </c>
    </row>
    <row r="835" spans="1:14" x14ac:dyDescent="0.2">
      <c r="A835" s="2" t="s">
        <v>39</v>
      </c>
      <c r="B835" s="2" t="s">
        <v>41</v>
      </c>
      <c r="C835" s="2" t="s">
        <v>6</v>
      </c>
      <c r="D835" s="2" t="s">
        <v>15</v>
      </c>
      <c r="E835" s="2" t="s">
        <v>18</v>
      </c>
      <c r="F835" s="2" t="s">
        <v>61</v>
      </c>
      <c r="G835" s="1">
        <v>126</v>
      </c>
      <c r="H835" s="1">
        <v>102</v>
      </c>
      <c r="I835" s="4">
        <v>2</v>
      </c>
      <c r="J835" s="2" t="s">
        <v>72</v>
      </c>
      <c r="K835" s="1">
        <f>Tabelle8[[#This Row],[Menge kg Nges]]/1000</f>
        <v>0.126</v>
      </c>
      <c r="L835" s="1">
        <f>Tabelle8[[#This Row],[Menge kg P2O5]]/1000</f>
        <v>0.10199999999999999</v>
      </c>
      <c r="M835" s="1">
        <f>Tabelle8[[#This Row],[Menge t Nges]]/Tabelle8[[#This Row],[Anzahl Lieferscheine]]</f>
        <v>6.3E-2</v>
      </c>
      <c r="N835" s="1">
        <f>Tabelle8[[#This Row],[Menge t P2O5]]/Tabelle8[[#This Row],[Anzahl Lieferscheine]]</f>
        <v>5.0999999999999997E-2</v>
      </c>
    </row>
    <row r="836" spans="1:14" x14ac:dyDescent="0.2">
      <c r="A836" s="2" t="s">
        <v>39</v>
      </c>
      <c r="B836" s="2" t="s">
        <v>41</v>
      </c>
      <c r="C836" s="2" t="s">
        <v>25</v>
      </c>
      <c r="D836" s="2" t="s">
        <v>25</v>
      </c>
      <c r="E836" s="2" t="s">
        <v>26</v>
      </c>
      <c r="F836" s="2" t="s">
        <v>61</v>
      </c>
      <c r="G836" s="1">
        <v>1509</v>
      </c>
      <c r="H836" s="1">
        <v>530</v>
      </c>
      <c r="I836" s="4">
        <v>4</v>
      </c>
      <c r="J836" s="2" t="s">
        <v>72</v>
      </c>
      <c r="K836" s="1">
        <f>Tabelle8[[#This Row],[Menge kg Nges]]/1000</f>
        <v>1.5089999999999999</v>
      </c>
      <c r="L836" s="1">
        <f>Tabelle8[[#This Row],[Menge kg P2O5]]/1000</f>
        <v>0.53</v>
      </c>
      <c r="M836" s="1">
        <f>Tabelle8[[#This Row],[Menge t Nges]]/Tabelle8[[#This Row],[Anzahl Lieferscheine]]</f>
        <v>0.37724999999999997</v>
      </c>
      <c r="N836" s="1">
        <f>Tabelle8[[#This Row],[Menge t P2O5]]/Tabelle8[[#This Row],[Anzahl Lieferscheine]]</f>
        <v>0.13250000000000001</v>
      </c>
    </row>
    <row r="837" spans="1:14" x14ac:dyDescent="0.2">
      <c r="A837" s="2" t="s">
        <v>39</v>
      </c>
      <c r="B837" s="2" t="s">
        <v>42</v>
      </c>
      <c r="C837" s="2" t="s">
        <v>6</v>
      </c>
      <c r="D837" s="2" t="s">
        <v>7</v>
      </c>
      <c r="E837" s="2" t="s">
        <v>8</v>
      </c>
      <c r="F837" s="2" t="s">
        <v>61</v>
      </c>
      <c r="G837" s="1">
        <v>4919.25</v>
      </c>
      <c r="H837" s="1">
        <v>1637.45</v>
      </c>
      <c r="I837" s="4">
        <v>3</v>
      </c>
      <c r="J837" s="2" t="s">
        <v>72</v>
      </c>
      <c r="K837" s="1">
        <f>Tabelle8[[#This Row],[Menge kg Nges]]/1000</f>
        <v>4.9192499999999999</v>
      </c>
      <c r="L837" s="1">
        <f>Tabelle8[[#This Row],[Menge kg P2O5]]/1000</f>
        <v>1.6374500000000001</v>
      </c>
      <c r="M837" s="1">
        <f>Tabelle8[[#This Row],[Menge t Nges]]/Tabelle8[[#This Row],[Anzahl Lieferscheine]]</f>
        <v>1.63975</v>
      </c>
      <c r="N837" s="1">
        <f>Tabelle8[[#This Row],[Menge t P2O5]]/Tabelle8[[#This Row],[Anzahl Lieferscheine]]</f>
        <v>0.54581666666666673</v>
      </c>
    </row>
    <row r="838" spans="1:14" x14ac:dyDescent="0.2">
      <c r="A838" s="2" t="s">
        <v>39</v>
      </c>
      <c r="B838" s="2" t="s">
        <v>42</v>
      </c>
      <c r="C838" s="2" t="s">
        <v>6</v>
      </c>
      <c r="D838" s="2" t="s">
        <v>7</v>
      </c>
      <c r="E838" s="2" t="s">
        <v>9</v>
      </c>
      <c r="F838" s="2" t="s">
        <v>61</v>
      </c>
      <c r="G838" s="1">
        <v>614</v>
      </c>
      <c r="H838" s="1">
        <v>252</v>
      </c>
      <c r="I838" s="4">
        <v>3</v>
      </c>
      <c r="J838" s="2" t="s">
        <v>72</v>
      </c>
      <c r="K838" s="1">
        <f>Tabelle8[[#This Row],[Menge kg Nges]]/1000</f>
        <v>0.61399999999999999</v>
      </c>
      <c r="L838" s="1">
        <f>Tabelle8[[#This Row],[Menge kg P2O5]]/1000</f>
        <v>0.252</v>
      </c>
      <c r="M838" s="1">
        <f>Tabelle8[[#This Row],[Menge t Nges]]/Tabelle8[[#This Row],[Anzahl Lieferscheine]]</f>
        <v>0.20466666666666666</v>
      </c>
      <c r="N838" s="1">
        <f>Tabelle8[[#This Row],[Menge t P2O5]]/Tabelle8[[#This Row],[Anzahl Lieferscheine]]</f>
        <v>8.4000000000000005E-2</v>
      </c>
    </row>
    <row r="839" spans="1:14" x14ac:dyDescent="0.2">
      <c r="A839" s="2" t="s">
        <v>39</v>
      </c>
      <c r="B839" s="2" t="s">
        <v>42</v>
      </c>
      <c r="C839" s="2" t="s">
        <v>6</v>
      </c>
      <c r="D839" s="2" t="s">
        <v>7</v>
      </c>
      <c r="E839" s="2" t="s">
        <v>14</v>
      </c>
      <c r="F839" s="2" t="s">
        <v>61</v>
      </c>
      <c r="G839" s="1">
        <v>2824</v>
      </c>
      <c r="H839" s="1">
        <v>1252</v>
      </c>
      <c r="I839" s="4">
        <v>6</v>
      </c>
      <c r="J839" s="2" t="s">
        <v>72</v>
      </c>
      <c r="K839" s="1">
        <f>Tabelle8[[#This Row],[Menge kg Nges]]/1000</f>
        <v>2.8239999999999998</v>
      </c>
      <c r="L839" s="1">
        <f>Tabelle8[[#This Row],[Menge kg P2O5]]/1000</f>
        <v>1.252</v>
      </c>
      <c r="M839" s="1">
        <f>Tabelle8[[#This Row],[Menge t Nges]]/Tabelle8[[#This Row],[Anzahl Lieferscheine]]</f>
        <v>0.47066666666666662</v>
      </c>
      <c r="N839" s="1">
        <f>Tabelle8[[#This Row],[Menge t P2O5]]/Tabelle8[[#This Row],[Anzahl Lieferscheine]]</f>
        <v>0.20866666666666667</v>
      </c>
    </row>
    <row r="840" spans="1:14" x14ac:dyDescent="0.2">
      <c r="A840" s="2" t="s">
        <v>39</v>
      </c>
      <c r="B840" s="2" t="s">
        <v>42</v>
      </c>
      <c r="C840" s="2" t="s">
        <v>6</v>
      </c>
      <c r="D840" s="2" t="s">
        <v>15</v>
      </c>
      <c r="E840" s="2" t="s">
        <v>18</v>
      </c>
      <c r="F840" s="2" t="s">
        <v>61</v>
      </c>
      <c r="G840" s="1">
        <v>504</v>
      </c>
      <c r="H840" s="1">
        <v>408</v>
      </c>
      <c r="I840" s="4">
        <v>2</v>
      </c>
      <c r="J840" s="2" t="s">
        <v>72</v>
      </c>
      <c r="K840" s="1">
        <f>Tabelle8[[#This Row],[Menge kg Nges]]/1000</f>
        <v>0.504</v>
      </c>
      <c r="L840" s="1">
        <f>Tabelle8[[#This Row],[Menge kg P2O5]]/1000</f>
        <v>0.40799999999999997</v>
      </c>
      <c r="M840" s="1">
        <f>Tabelle8[[#This Row],[Menge t Nges]]/Tabelle8[[#This Row],[Anzahl Lieferscheine]]</f>
        <v>0.252</v>
      </c>
      <c r="N840" s="1">
        <f>Tabelle8[[#This Row],[Menge t P2O5]]/Tabelle8[[#This Row],[Anzahl Lieferscheine]]</f>
        <v>0.20399999999999999</v>
      </c>
    </row>
    <row r="841" spans="1:14" x14ac:dyDescent="0.2">
      <c r="A841" s="2" t="s">
        <v>39</v>
      </c>
      <c r="B841" s="2" t="s">
        <v>42</v>
      </c>
      <c r="C841" s="2" t="s">
        <v>6</v>
      </c>
      <c r="D841" s="2" t="s">
        <v>15</v>
      </c>
      <c r="E841" s="2" t="s">
        <v>13</v>
      </c>
      <c r="F841" s="2" t="s">
        <v>61</v>
      </c>
      <c r="G841" s="1">
        <v>627.90000000000009</v>
      </c>
      <c r="H841" s="1">
        <v>563.5</v>
      </c>
      <c r="I841" s="4">
        <v>2</v>
      </c>
      <c r="J841" s="2" t="s">
        <v>72</v>
      </c>
      <c r="K841" s="1">
        <f>Tabelle8[[#This Row],[Menge kg Nges]]/1000</f>
        <v>0.62790000000000012</v>
      </c>
      <c r="L841" s="1">
        <f>Tabelle8[[#This Row],[Menge kg P2O5]]/1000</f>
        <v>0.5635</v>
      </c>
      <c r="M841" s="1">
        <f>Tabelle8[[#This Row],[Menge t Nges]]/Tabelle8[[#This Row],[Anzahl Lieferscheine]]</f>
        <v>0.31395000000000006</v>
      </c>
      <c r="N841" s="1">
        <f>Tabelle8[[#This Row],[Menge t P2O5]]/Tabelle8[[#This Row],[Anzahl Lieferscheine]]</f>
        <v>0.28175</v>
      </c>
    </row>
    <row r="842" spans="1:14" x14ac:dyDescent="0.2">
      <c r="A842" s="2" t="s">
        <v>40</v>
      </c>
      <c r="B842" s="2" t="s">
        <v>29</v>
      </c>
      <c r="C842" s="2" t="s">
        <v>25</v>
      </c>
      <c r="D842" s="2" t="s">
        <v>25</v>
      </c>
      <c r="E842" s="2" t="s">
        <v>26</v>
      </c>
      <c r="F842" s="2" t="s">
        <v>61</v>
      </c>
      <c r="G842" s="1">
        <v>232.44</v>
      </c>
      <c r="H842" s="1">
        <v>3.2</v>
      </c>
      <c r="I842" s="4">
        <v>2</v>
      </c>
      <c r="J842" s="2" t="s">
        <v>72</v>
      </c>
      <c r="K842" s="1">
        <f>Tabelle8[[#This Row],[Menge kg Nges]]/1000</f>
        <v>0.23244000000000001</v>
      </c>
      <c r="L842" s="1">
        <f>Tabelle8[[#This Row],[Menge kg P2O5]]/1000</f>
        <v>3.2000000000000002E-3</v>
      </c>
      <c r="M842" s="1">
        <f>Tabelle8[[#This Row],[Menge t Nges]]/Tabelle8[[#This Row],[Anzahl Lieferscheine]]</f>
        <v>0.11622</v>
      </c>
      <c r="N842" s="1">
        <f>Tabelle8[[#This Row],[Menge t P2O5]]/Tabelle8[[#This Row],[Anzahl Lieferscheine]]</f>
        <v>1.6000000000000001E-3</v>
      </c>
    </row>
    <row r="843" spans="1:14" x14ac:dyDescent="0.2">
      <c r="A843" s="2" t="s">
        <v>40</v>
      </c>
      <c r="B843" s="2" t="s">
        <v>32</v>
      </c>
      <c r="C843" s="2" t="s">
        <v>6</v>
      </c>
      <c r="D843" s="2" t="s">
        <v>15</v>
      </c>
      <c r="E843" s="2" t="s">
        <v>18</v>
      </c>
      <c r="F843" s="2" t="s">
        <v>61</v>
      </c>
      <c r="G843" s="1">
        <v>157.75</v>
      </c>
      <c r="H843" s="1">
        <v>127.7</v>
      </c>
      <c r="I843" s="4">
        <v>1</v>
      </c>
      <c r="J843" s="2" t="s">
        <v>72</v>
      </c>
      <c r="K843" s="1">
        <f>Tabelle8[[#This Row],[Menge kg Nges]]/1000</f>
        <v>0.15775</v>
      </c>
      <c r="L843" s="1">
        <f>Tabelle8[[#This Row],[Menge kg P2O5]]/1000</f>
        <v>0.12770000000000001</v>
      </c>
      <c r="M843" s="1">
        <f>Tabelle8[[#This Row],[Menge t Nges]]/Tabelle8[[#This Row],[Anzahl Lieferscheine]]</f>
        <v>0.15775</v>
      </c>
      <c r="N843" s="1">
        <f>Tabelle8[[#This Row],[Menge t P2O5]]/Tabelle8[[#This Row],[Anzahl Lieferscheine]]</f>
        <v>0.12770000000000001</v>
      </c>
    </row>
    <row r="844" spans="1:14" x14ac:dyDescent="0.2">
      <c r="A844" s="2" t="s">
        <v>40</v>
      </c>
      <c r="B844" s="2" t="s">
        <v>32</v>
      </c>
      <c r="C844" s="2" t="s">
        <v>25</v>
      </c>
      <c r="D844" s="2" t="s">
        <v>25</v>
      </c>
      <c r="E844" s="2" t="s">
        <v>26</v>
      </c>
      <c r="F844" s="2" t="s">
        <v>61</v>
      </c>
      <c r="G844" s="1">
        <v>7373.7800000000007</v>
      </c>
      <c r="H844" s="1">
        <v>101.88</v>
      </c>
      <c r="I844" s="4">
        <v>12</v>
      </c>
      <c r="J844" s="2" t="s">
        <v>72</v>
      </c>
      <c r="K844" s="1">
        <f>Tabelle8[[#This Row],[Menge kg Nges]]/1000</f>
        <v>7.3737800000000009</v>
      </c>
      <c r="L844" s="1">
        <f>Tabelle8[[#This Row],[Menge kg P2O5]]/1000</f>
        <v>0.10188</v>
      </c>
      <c r="M844" s="1">
        <f>Tabelle8[[#This Row],[Menge t Nges]]/Tabelle8[[#This Row],[Anzahl Lieferscheine]]</f>
        <v>0.6144816666666667</v>
      </c>
      <c r="N844" s="1">
        <f>Tabelle8[[#This Row],[Menge t P2O5]]/Tabelle8[[#This Row],[Anzahl Lieferscheine]]</f>
        <v>8.4899999999999993E-3</v>
      </c>
    </row>
    <row r="845" spans="1:14" x14ac:dyDescent="0.2">
      <c r="A845" s="2" t="s">
        <v>40</v>
      </c>
      <c r="B845" s="2" t="s">
        <v>36</v>
      </c>
      <c r="C845" s="2" t="s">
        <v>6</v>
      </c>
      <c r="D845" s="2" t="s">
        <v>7</v>
      </c>
      <c r="E845" s="2" t="s">
        <v>9</v>
      </c>
      <c r="F845" s="2" t="s">
        <v>61</v>
      </c>
      <c r="G845" s="1">
        <v>82.5</v>
      </c>
      <c r="H845" s="1">
        <v>33.75</v>
      </c>
      <c r="I845" s="4">
        <v>3</v>
      </c>
      <c r="J845" s="2" t="s">
        <v>72</v>
      </c>
      <c r="K845" s="1">
        <f>Tabelle8[[#This Row],[Menge kg Nges]]/1000</f>
        <v>8.2500000000000004E-2</v>
      </c>
      <c r="L845" s="1">
        <f>Tabelle8[[#This Row],[Menge kg P2O5]]/1000</f>
        <v>3.3750000000000002E-2</v>
      </c>
      <c r="M845" s="1">
        <f>Tabelle8[[#This Row],[Menge t Nges]]/Tabelle8[[#This Row],[Anzahl Lieferscheine]]</f>
        <v>2.75E-2</v>
      </c>
      <c r="N845" s="1">
        <f>Tabelle8[[#This Row],[Menge t P2O5]]/Tabelle8[[#This Row],[Anzahl Lieferscheine]]</f>
        <v>1.1250000000000001E-2</v>
      </c>
    </row>
    <row r="846" spans="1:14" x14ac:dyDescent="0.2">
      <c r="A846" s="2" t="s">
        <v>40</v>
      </c>
      <c r="B846" s="2" t="s">
        <v>36</v>
      </c>
      <c r="C846" s="2" t="s">
        <v>6</v>
      </c>
      <c r="D846" s="2" t="s">
        <v>7</v>
      </c>
      <c r="E846" s="2" t="s">
        <v>12</v>
      </c>
      <c r="F846" s="2" t="s">
        <v>61</v>
      </c>
      <c r="G846" s="1">
        <v>450</v>
      </c>
      <c r="H846" s="1">
        <v>180</v>
      </c>
      <c r="I846" s="4">
        <v>2</v>
      </c>
      <c r="J846" s="2" t="s">
        <v>72</v>
      </c>
      <c r="K846" s="1">
        <f>Tabelle8[[#This Row],[Menge kg Nges]]/1000</f>
        <v>0.45</v>
      </c>
      <c r="L846" s="1">
        <f>Tabelle8[[#This Row],[Menge kg P2O5]]/1000</f>
        <v>0.18</v>
      </c>
      <c r="M846" s="1">
        <f>Tabelle8[[#This Row],[Menge t Nges]]/Tabelle8[[#This Row],[Anzahl Lieferscheine]]</f>
        <v>0.22500000000000001</v>
      </c>
      <c r="N846" s="1">
        <f>Tabelle8[[#This Row],[Menge t P2O5]]/Tabelle8[[#This Row],[Anzahl Lieferscheine]]</f>
        <v>0.09</v>
      </c>
    </row>
    <row r="847" spans="1:14" x14ac:dyDescent="0.2">
      <c r="A847" s="2" t="s">
        <v>40</v>
      </c>
      <c r="B847" s="2" t="s">
        <v>36</v>
      </c>
      <c r="C847" s="2" t="s">
        <v>6</v>
      </c>
      <c r="D847" s="2" t="s">
        <v>7</v>
      </c>
      <c r="E847" s="2" t="s">
        <v>13</v>
      </c>
      <c r="F847" s="2" t="s">
        <v>61</v>
      </c>
      <c r="G847" s="1">
        <v>5070.05</v>
      </c>
      <c r="H847" s="1">
        <v>2358.6</v>
      </c>
      <c r="I847" s="4">
        <v>35</v>
      </c>
      <c r="J847" s="2" t="s">
        <v>72</v>
      </c>
      <c r="K847" s="1">
        <f>Tabelle8[[#This Row],[Menge kg Nges]]/1000</f>
        <v>5.0700500000000002</v>
      </c>
      <c r="L847" s="1">
        <f>Tabelle8[[#This Row],[Menge kg P2O5]]/1000</f>
        <v>2.3586</v>
      </c>
      <c r="M847" s="1">
        <f>Tabelle8[[#This Row],[Menge t Nges]]/Tabelle8[[#This Row],[Anzahl Lieferscheine]]</f>
        <v>0.14485857142857142</v>
      </c>
      <c r="N847" s="1">
        <f>Tabelle8[[#This Row],[Menge t P2O5]]/Tabelle8[[#This Row],[Anzahl Lieferscheine]]</f>
        <v>6.7388571428571423E-2</v>
      </c>
    </row>
    <row r="848" spans="1:14" x14ac:dyDescent="0.2">
      <c r="A848" s="2" t="s">
        <v>40</v>
      </c>
      <c r="B848" s="2" t="s">
        <v>36</v>
      </c>
      <c r="C848" s="2" t="s">
        <v>6</v>
      </c>
      <c r="D848" s="2" t="s">
        <v>7</v>
      </c>
      <c r="E848" s="2" t="s">
        <v>14</v>
      </c>
      <c r="F848" s="2" t="s">
        <v>61</v>
      </c>
      <c r="G848" s="1">
        <v>243.75</v>
      </c>
      <c r="H848" s="1">
        <v>104</v>
      </c>
      <c r="I848" s="4">
        <v>1</v>
      </c>
      <c r="J848" s="2" t="s">
        <v>72</v>
      </c>
      <c r="K848" s="1">
        <f>Tabelle8[[#This Row],[Menge kg Nges]]/1000</f>
        <v>0.24374999999999999</v>
      </c>
      <c r="L848" s="1">
        <f>Tabelle8[[#This Row],[Menge kg P2O5]]/1000</f>
        <v>0.104</v>
      </c>
      <c r="M848" s="1">
        <f>Tabelle8[[#This Row],[Menge t Nges]]/Tabelle8[[#This Row],[Anzahl Lieferscheine]]</f>
        <v>0.24374999999999999</v>
      </c>
      <c r="N848" s="1">
        <f>Tabelle8[[#This Row],[Menge t P2O5]]/Tabelle8[[#This Row],[Anzahl Lieferscheine]]</f>
        <v>0.104</v>
      </c>
    </row>
    <row r="849" spans="1:14" x14ac:dyDescent="0.2">
      <c r="A849" s="2" t="s">
        <v>40</v>
      </c>
      <c r="B849" s="2" t="s">
        <v>27</v>
      </c>
      <c r="C849" s="2" t="s">
        <v>6</v>
      </c>
      <c r="D849" s="2" t="s">
        <v>7</v>
      </c>
      <c r="E849" s="2" t="s">
        <v>8</v>
      </c>
      <c r="F849" s="2" t="s">
        <v>61</v>
      </c>
      <c r="G849" s="1">
        <v>73.17</v>
      </c>
      <c r="H849" s="1">
        <v>28.62</v>
      </c>
      <c r="I849" s="4">
        <v>1</v>
      </c>
      <c r="J849" s="2" t="s">
        <v>72</v>
      </c>
      <c r="K849" s="1">
        <f>Tabelle8[[#This Row],[Menge kg Nges]]/1000</f>
        <v>7.3169999999999999E-2</v>
      </c>
      <c r="L849" s="1">
        <f>Tabelle8[[#This Row],[Menge kg P2O5]]/1000</f>
        <v>2.862E-2</v>
      </c>
      <c r="M849" s="1">
        <f>Tabelle8[[#This Row],[Menge t Nges]]/Tabelle8[[#This Row],[Anzahl Lieferscheine]]</f>
        <v>7.3169999999999999E-2</v>
      </c>
      <c r="N849" s="1">
        <f>Tabelle8[[#This Row],[Menge t P2O5]]/Tabelle8[[#This Row],[Anzahl Lieferscheine]]</f>
        <v>2.862E-2</v>
      </c>
    </row>
    <row r="850" spans="1:14" x14ac:dyDescent="0.2">
      <c r="A850" s="2" t="s">
        <v>40</v>
      </c>
      <c r="B850" s="2" t="s">
        <v>27</v>
      </c>
      <c r="C850" s="2" t="s">
        <v>6</v>
      </c>
      <c r="D850" s="2" t="s">
        <v>7</v>
      </c>
      <c r="E850" s="2" t="s">
        <v>9</v>
      </c>
      <c r="F850" s="2" t="s">
        <v>61</v>
      </c>
      <c r="G850" s="1">
        <v>1344.1100000000001</v>
      </c>
      <c r="H850" s="1">
        <v>627.59999999999991</v>
      </c>
      <c r="I850" s="4">
        <v>5</v>
      </c>
      <c r="J850" s="2" t="s">
        <v>72</v>
      </c>
      <c r="K850" s="1">
        <f>Tabelle8[[#This Row],[Menge kg Nges]]/1000</f>
        <v>1.3441100000000001</v>
      </c>
      <c r="L850" s="1">
        <f>Tabelle8[[#This Row],[Menge kg P2O5]]/1000</f>
        <v>0.62759999999999994</v>
      </c>
      <c r="M850" s="1">
        <f>Tabelle8[[#This Row],[Menge t Nges]]/Tabelle8[[#This Row],[Anzahl Lieferscheine]]</f>
        <v>0.26882200000000001</v>
      </c>
      <c r="N850" s="1">
        <f>Tabelle8[[#This Row],[Menge t P2O5]]/Tabelle8[[#This Row],[Anzahl Lieferscheine]]</f>
        <v>0.12551999999999999</v>
      </c>
    </row>
    <row r="851" spans="1:14" x14ac:dyDescent="0.2">
      <c r="A851" s="2" t="s">
        <v>40</v>
      </c>
      <c r="B851" s="2" t="s">
        <v>33</v>
      </c>
      <c r="C851" s="2" t="s">
        <v>25</v>
      </c>
      <c r="D851" s="2" t="s">
        <v>25</v>
      </c>
      <c r="E851" s="2" t="s">
        <v>26</v>
      </c>
      <c r="F851" s="2" t="s">
        <v>61</v>
      </c>
      <c r="G851" s="1">
        <v>115.44</v>
      </c>
      <c r="H851" s="1">
        <v>1.59</v>
      </c>
      <c r="I851" s="4">
        <v>1</v>
      </c>
      <c r="J851" s="2" t="s">
        <v>72</v>
      </c>
      <c r="K851" s="1">
        <f>Tabelle8[[#This Row],[Menge kg Nges]]/1000</f>
        <v>0.11544</v>
      </c>
      <c r="L851" s="1">
        <f>Tabelle8[[#This Row],[Menge kg P2O5]]/1000</f>
        <v>1.5900000000000001E-3</v>
      </c>
      <c r="M851" s="1">
        <f>Tabelle8[[#This Row],[Menge t Nges]]/Tabelle8[[#This Row],[Anzahl Lieferscheine]]</f>
        <v>0.11544</v>
      </c>
      <c r="N851" s="1">
        <f>Tabelle8[[#This Row],[Menge t P2O5]]/Tabelle8[[#This Row],[Anzahl Lieferscheine]]</f>
        <v>1.5900000000000001E-3</v>
      </c>
    </row>
    <row r="852" spans="1:14" x14ac:dyDescent="0.2">
      <c r="A852" s="2" t="s">
        <v>40</v>
      </c>
      <c r="B852" s="2" t="s">
        <v>44</v>
      </c>
      <c r="C852" s="2" t="s">
        <v>25</v>
      </c>
      <c r="D852" s="2" t="s">
        <v>25</v>
      </c>
      <c r="E852" s="2" t="s">
        <v>26</v>
      </c>
      <c r="F852" s="2" t="s">
        <v>61</v>
      </c>
      <c r="G852" s="1">
        <v>1039.42</v>
      </c>
      <c r="H852" s="1">
        <v>14.349999999999998</v>
      </c>
      <c r="I852" s="4">
        <v>6</v>
      </c>
      <c r="J852" s="2" t="s">
        <v>72</v>
      </c>
      <c r="K852" s="1">
        <f>Tabelle8[[#This Row],[Menge kg Nges]]/1000</f>
        <v>1.03942</v>
      </c>
      <c r="L852" s="1">
        <f>Tabelle8[[#This Row],[Menge kg P2O5]]/1000</f>
        <v>1.4349999999999998E-2</v>
      </c>
      <c r="M852" s="1">
        <f>Tabelle8[[#This Row],[Menge t Nges]]/Tabelle8[[#This Row],[Anzahl Lieferscheine]]</f>
        <v>0.17323666666666668</v>
      </c>
      <c r="N852" s="1">
        <f>Tabelle8[[#This Row],[Menge t P2O5]]/Tabelle8[[#This Row],[Anzahl Lieferscheine]]</f>
        <v>2.3916666666666665E-3</v>
      </c>
    </row>
    <row r="853" spans="1:14" x14ac:dyDescent="0.2">
      <c r="A853" s="2" t="s">
        <v>40</v>
      </c>
      <c r="B853" s="2" t="s">
        <v>47</v>
      </c>
      <c r="C853" s="2" t="s">
        <v>6</v>
      </c>
      <c r="D853" s="2" t="s">
        <v>7</v>
      </c>
      <c r="E853" s="2" t="s">
        <v>9</v>
      </c>
      <c r="F853" s="2" t="s">
        <v>61</v>
      </c>
      <c r="G853" s="1">
        <v>390.05</v>
      </c>
      <c r="H853" s="1">
        <v>161.4</v>
      </c>
      <c r="I853" s="4">
        <v>1</v>
      </c>
      <c r="J853" s="2" t="s">
        <v>72</v>
      </c>
      <c r="K853" s="1">
        <f>Tabelle8[[#This Row],[Menge kg Nges]]/1000</f>
        <v>0.39005000000000001</v>
      </c>
      <c r="L853" s="1">
        <f>Tabelle8[[#This Row],[Menge kg P2O5]]/1000</f>
        <v>0.16140000000000002</v>
      </c>
      <c r="M853" s="1">
        <f>Tabelle8[[#This Row],[Menge t Nges]]/Tabelle8[[#This Row],[Anzahl Lieferscheine]]</f>
        <v>0.39005000000000001</v>
      </c>
      <c r="N853" s="1">
        <f>Tabelle8[[#This Row],[Menge t P2O5]]/Tabelle8[[#This Row],[Anzahl Lieferscheine]]</f>
        <v>0.16140000000000002</v>
      </c>
    </row>
    <row r="854" spans="1:14" x14ac:dyDescent="0.2">
      <c r="A854" s="2" t="s">
        <v>40</v>
      </c>
      <c r="B854" s="2" t="s">
        <v>47</v>
      </c>
      <c r="C854" s="2" t="s">
        <v>6</v>
      </c>
      <c r="D854" s="2" t="s">
        <v>7</v>
      </c>
      <c r="E854" s="2" t="s">
        <v>12</v>
      </c>
      <c r="F854" s="2" t="s">
        <v>61</v>
      </c>
      <c r="G854" s="1">
        <v>326.7</v>
      </c>
      <c r="H854" s="1">
        <v>154</v>
      </c>
      <c r="I854" s="4">
        <v>2</v>
      </c>
      <c r="J854" s="2" t="s">
        <v>72</v>
      </c>
      <c r="K854" s="1">
        <f>Tabelle8[[#This Row],[Menge kg Nges]]/1000</f>
        <v>0.32669999999999999</v>
      </c>
      <c r="L854" s="1">
        <f>Tabelle8[[#This Row],[Menge kg P2O5]]/1000</f>
        <v>0.154</v>
      </c>
      <c r="M854" s="1">
        <f>Tabelle8[[#This Row],[Menge t Nges]]/Tabelle8[[#This Row],[Anzahl Lieferscheine]]</f>
        <v>0.16335</v>
      </c>
      <c r="N854" s="1">
        <f>Tabelle8[[#This Row],[Menge t P2O5]]/Tabelle8[[#This Row],[Anzahl Lieferscheine]]</f>
        <v>7.6999999999999999E-2</v>
      </c>
    </row>
    <row r="855" spans="1:14" x14ac:dyDescent="0.2">
      <c r="A855" s="2" t="s">
        <v>40</v>
      </c>
      <c r="B855" s="2" t="s">
        <v>47</v>
      </c>
      <c r="C855" s="2" t="s">
        <v>6</v>
      </c>
      <c r="D855" s="2" t="s">
        <v>7</v>
      </c>
      <c r="E855" s="2" t="s">
        <v>14</v>
      </c>
      <c r="F855" s="2" t="s">
        <v>61</v>
      </c>
      <c r="G855" s="1">
        <v>195.25</v>
      </c>
      <c r="H855" s="1">
        <v>82.5</v>
      </c>
      <c r="I855" s="4">
        <v>1</v>
      </c>
      <c r="J855" s="2" t="s">
        <v>72</v>
      </c>
      <c r="K855" s="1">
        <f>Tabelle8[[#This Row],[Menge kg Nges]]/1000</f>
        <v>0.19525000000000001</v>
      </c>
      <c r="L855" s="1">
        <f>Tabelle8[[#This Row],[Menge kg P2O5]]/1000</f>
        <v>8.2500000000000004E-2</v>
      </c>
      <c r="M855" s="1">
        <f>Tabelle8[[#This Row],[Menge t Nges]]/Tabelle8[[#This Row],[Anzahl Lieferscheine]]</f>
        <v>0.19525000000000001</v>
      </c>
      <c r="N855" s="1">
        <f>Tabelle8[[#This Row],[Menge t P2O5]]/Tabelle8[[#This Row],[Anzahl Lieferscheine]]</f>
        <v>8.2500000000000004E-2</v>
      </c>
    </row>
    <row r="856" spans="1:14" x14ac:dyDescent="0.2">
      <c r="A856" s="2" t="s">
        <v>40</v>
      </c>
      <c r="B856" s="2" t="s">
        <v>47</v>
      </c>
      <c r="C856" s="2" t="s">
        <v>25</v>
      </c>
      <c r="D856" s="2" t="s">
        <v>25</v>
      </c>
      <c r="E856" s="2" t="s">
        <v>26</v>
      </c>
      <c r="F856" s="2" t="s">
        <v>61</v>
      </c>
      <c r="G856" s="1">
        <v>903.41</v>
      </c>
      <c r="H856" s="1">
        <v>12.48</v>
      </c>
      <c r="I856" s="4">
        <v>2</v>
      </c>
      <c r="J856" s="2" t="s">
        <v>72</v>
      </c>
      <c r="K856" s="1">
        <f>Tabelle8[[#This Row],[Menge kg Nges]]/1000</f>
        <v>0.90340999999999994</v>
      </c>
      <c r="L856" s="1">
        <f>Tabelle8[[#This Row],[Menge kg P2O5]]/1000</f>
        <v>1.248E-2</v>
      </c>
      <c r="M856" s="1">
        <f>Tabelle8[[#This Row],[Menge t Nges]]/Tabelle8[[#This Row],[Anzahl Lieferscheine]]</f>
        <v>0.45170499999999997</v>
      </c>
      <c r="N856" s="1">
        <f>Tabelle8[[#This Row],[Menge t P2O5]]/Tabelle8[[#This Row],[Anzahl Lieferscheine]]</f>
        <v>6.2399999999999999E-3</v>
      </c>
    </row>
    <row r="857" spans="1:14" x14ac:dyDescent="0.2">
      <c r="A857" s="2" t="s">
        <v>40</v>
      </c>
      <c r="B857" s="2" t="s">
        <v>37</v>
      </c>
      <c r="C857" s="2" t="s">
        <v>6</v>
      </c>
      <c r="D857" s="2" t="s">
        <v>7</v>
      </c>
      <c r="E857" s="2" t="s">
        <v>8</v>
      </c>
      <c r="F857" s="2" t="s">
        <v>61</v>
      </c>
      <c r="G857" s="1">
        <v>2280.7600000000002</v>
      </c>
      <c r="H857" s="1">
        <v>1140.3800000000001</v>
      </c>
      <c r="I857" s="4">
        <v>4</v>
      </c>
      <c r="J857" s="2" t="s">
        <v>72</v>
      </c>
      <c r="K857" s="1">
        <f>Tabelle8[[#This Row],[Menge kg Nges]]/1000</f>
        <v>2.2807600000000003</v>
      </c>
      <c r="L857" s="1">
        <f>Tabelle8[[#This Row],[Menge kg P2O5]]/1000</f>
        <v>1.1403800000000002</v>
      </c>
      <c r="M857" s="1">
        <f>Tabelle8[[#This Row],[Menge t Nges]]/Tabelle8[[#This Row],[Anzahl Lieferscheine]]</f>
        <v>0.57019000000000009</v>
      </c>
      <c r="N857" s="1">
        <f>Tabelle8[[#This Row],[Menge t P2O5]]/Tabelle8[[#This Row],[Anzahl Lieferscheine]]</f>
        <v>0.28509500000000004</v>
      </c>
    </row>
    <row r="858" spans="1:14" x14ac:dyDescent="0.2">
      <c r="A858" s="2" t="s">
        <v>40</v>
      </c>
      <c r="B858" s="2" t="s">
        <v>37</v>
      </c>
      <c r="C858" s="2" t="s">
        <v>6</v>
      </c>
      <c r="D858" s="2" t="s">
        <v>7</v>
      </c>
      <c r="E858" s="2" t="s">
        <v>9</v>
      </c>
      <c r="F858" s="2" t="s">
        <v>61</v>
      </c>
      <c r="G858" s="1">
        <v>3837.8199999999997</v>
      </c>
      <c r="H858" s="1">
        <v>1617.2900000000002</v>
      </c>
      <c r="I858" s="4">
        <v>16</v>
      </c>
      <c r="J858" s="2" t="s">
        <v>72</v>
      </c>
      <c r="K858" s="1">
        <f>Tabelle8[[#This Row],[Menge kg Nges]]/1000</f>
        <v>3.8378199999999998</v>
      </c>
      <c r="L858" s="1">
        <f>Tabelle8[[#This Row],[Menge kg P2O5]]/1000</f>
        <v>1.6172900000000001</v>
      </c>
      <c r="M858" s="1">
        <f>Tabelle8[[#This Row],[Menge t Nges]]/Tabelle8[[#This Row],[Anzahl Lieferscheine]]</f>
        <v>0.23986374999999999</v>
      </c>
      <c r="N858" s="1">
        <f>Tabelle8[[#This Row],[Menge t P2O5]]/Tabelle8[[#This Row],[Anzahl Lieferscheine]]</f>
        <v>0.10108062500000001</v>
      </c>
    </row>
    <row r="859" spans="1:14" x14ac:dyDescent="0.2">
      <c r="A859" s="2" t="s">
        <v>40</v>
      </c>
      <c r="B859" s="2" t="s">
        <v>37</v>
      </c>
      <c r="C859" s="2" t="s">
        <v>6</v>
      </c>
      <c r="D859" s="2" t="s">
        <v>7</v>
      </c>
      <c r="E859" s="2" t="s">
        <v>11</v>
      </c>
      <c r="F859" s="2" t="s">
        <v>61</v>
      </c>
      <c r="G859" s="1">
        <v>700.9</v>
      </c>
      <c r="H859" s="1">
        <v>410</v>
      </c>
      <c r="I859" s="4">
        <v>2</v>
      </c>
      <c r="J859" s="2" t="s">
        <v>72</v>
      </c>
      <c r="K859" s="1">
        <f>Tabelle8[[#This Row],[Menge kg Nges]]/1000</f>
        <v>0.70089999999999997</v>
      </c>
      <c r="L859" s="1">
        <f>Tabelle8[[#This Row],[Menge kg P2O5]]/1000</f>
        <v>0.41</v>
      </c>
      <c r="M859" s="1">
        <f>Tabelle8[[#This Row],[Menge t Nges]]/Tabelle8[[#This Row],[Anzahl Lieferscheine]]</f>
        <v>0.35044999999999998</v>
      </c>
      <c r="N859" s="1">
        <f>Tabelle8[[#This Row],[Menge t P2O5]]/Tabelle8[[#This Row],[Anzahl Lieferscheine]]</f>
        <v>0.20499999999999999</v>
      </c>
    </row>
    <row r="860" spans="1:14" x14ac:dyDescent="0.2">
      <c r="A860" s="2" t="s">
        <v>40</v>
      </c>
      <c r="B860" s="2" t="s">
        <v>37</v>
      </c>
      <c r="C860" s="2" t="s">
        <v>6</v>
      </c>
      <c r="D860" s="2" t="s">
        <v>7</v>
      </c>
      <c r="E860" s="2" t="s">
        <v>12</v>
      </c>
      <c r="F860" s="2" t="s">
        <v>61</v>
      </c>
      <c r="G860" s="1">
        <v>19901.439999999995</v>
      </c>
      <c r="H860" s="1">
        <v>8912.26</v>
      </c>
      <c r="I860" s="4">
        <v>89</v>
      </c>
      <c r="J860" s="2" t="s">
        <v>72</v>
      </c>
      <c r="K860" s="1">
        <f>Tabelle8[[#This Row],[Menge kg Nges]]/1000</f>
        <v>19.901439999999994</v>
      </c>
      <c r="L860" s="1">
        <f>Tabelle8[[#This Row],[Menge kg P2O5]]/1000</f>
        <v>8.9122599999999998</v>
      </c>
      <c r="M860" s="1">
        <f>Tabelle8[[#This Row],[Menge t Nges]]/Tabelle8[[#This Row],[Anzahl Lieferscheine]]</f>
        <v>0.22361168539325835</v>
      </c>
      <c r="N860" s="1">
        <f>Tabelle8[[#This Row],[Menge t P2O5]]/Tabelle8[[#This Row],[Anzahl Lieferscheine]]</f>
        <v>0.10013775280898876</v>
      </c>
    </row>
    <row r="861" spans="1:14" x14ac:dyDescent="0.2">
      <c r="A861" s="2" t="s">
        <v>40</v>
      </c>
      <c r="B861" s="2" t="s">
        <v>37</v>
      </c>
      <c r="C861" s="2" t="s">
        <v>6</v>
      </c>
      <c r="D861" s="2" t="s">
        <v>7</v>
      </c>
      <c r="E861" s="2" t="s">
        <v>13</v>
      </c>
      <c r="F861" s="2" t="s">
        <v>61</v>
      </c>
      <c r="G861" s="1">
        <v>10318.320000000002</v>
      </c>
      <c r="H861" s="1">
        <v>5531.52</v>
      </c>
      <c r="I861" s="4">
        <v>44</v>
      </c>
      <c r="J861" s="2" t="s">
        <v>72</v>
      </c>
      <c r="K861" s="1">
        <f>Tabelle8[[#This Row],[Menge kg Nges]]/1000</f>
        <v>10.318320000000002</v>
      </c>
      <c r="L861" s="1">
        <f>Tabelle8[[#This Row],[Menge kg P2O5]]/1000</f>
        <v>5.5315200000000004</v>
      </c>
      <c r="M861" s="1">
        <f>Tabelle8[[#This Row],[Menge t Nges]]/Tabelle8[[#This Row],[Anzahl Lieferscheine]]</f>
        <v>0.23450727272727276</v>
      </c>
      <c r="N861" s="1">
        <f>Tabelle8[[#This Row],[Menge t P2O5]]/Tabelle8[[#This Row],[Anzahl Lieferscheine]]</f>
        <v>0.12571636363636365</v>
      </c>
    </row>
    <row r="862" spans="1:14" x14ac:dyDescent="0.2">
      <c r="A862" s="2" t="s">
        <v>40</v>
      </c>
      <c r="B862" s="2" t="s">
        <v>37</v>
      </c>
      <c r="C862" s="2" t="s">
        <v>6</v>
      </c>
      <c r="D862" s="2" t="s">
        <v>7</v>
      </c>
      <c r="E862" s="2" t="s">
        <v>14</v>
      </c>
      <c r="F862" s="2" t="s">
        <v>61</v>
      </c>
      <c r="G862" s="1">
        <v>9902.25</v>
      </c>
      <c r="H862" s="1">
        <v>4370.8999999999996</v>
      </c>
      <c r="I862" s="4">
        <v>41</v>
      </c>
      <c r="J862" s="2" t="s">
        <v>72</v>
      </c>
      <c r="K862" s="1">
        <f>Tabelle8[[#This Row],[Menge kg Nges]]/1000</f>
        <v>9.9022500000000004</v>
      </c>
      <c r="L862" s="1">
        <f>Tabelle8[[#This Row],[Menge kg P2O5]]/1000</f>
        <v>4.3708999999999998</v>
      </c>
      <c r="M862" s="1">
        <f>Tabelle8[[#This Row],[Menge t Nges]]/Tabelle8[[#This Row],[Anzahl Lieferscheine]]</f>
        <v>0.24151829268292685</v>
      </c>
      <c r="N862" s="1">
        <f>Tabelle8[[#This Row],[Menge t P2O5]]/Tabelle8[[#This Row],[Anzahl Lieferscheine]]</f>
        <v>0.10660731707317073</v>
      </c>
    </row>
    <row r="863" spans="1:14" x14ac:dyDescent="0.2">
      <c r="A863" s="2" t="s">
        <v>40</v>
      </c>
      <c r="B863" s="2" t="s">
        <v>37</v>
      </c>
      <c r="C863" s="2" t="s">
        <v>6</v>
      </c>
      <c r="D863" s="2" t="s">
        <v>15</v>
      </c>
      <c r="E863" s="2" t="s">
        <v>8</v>
      </c>
      <c r="F863" s="2" t="s">
        <v>61</v>
      </c>
      <c r="G863" s="1">
        <v>72</v>
      </c>
      <c r="H863" s="1">
        <v>42</v>
      </c>
      <c r="I863" s="4">
        <v>2</v>
      </c>
      <c r="J863" s="2" t="s">
        <v>72</v>
      </c>
      <c r="K863" s="1">
        <f>Tabelle8[[#This Row],[Menge kg Nges]]/1000</f>
        <v>7.1999999999999995E-2</v>
      </c>
      <c r="L863" s="1">
        <f>Tabelle8[[#This Row],[Menge kg P2O5]]/1000</f>
        <v>4.2000000000000003E-2</v>
      </c>
      <c r="M863" s="1">
        <f>Tabelle8[[#This Row],[Menge t Nges]]/Tabelle8[[#This Row],[Anzahl Lieferscheine]]</f>
        <v>3.5999999999999997E-2</v>
      </c>
      <c r="N863" s="1">
        <f>Tabelle8[[#This Row],[Menge t P2O5]]/Tabelle8[[#This Row],[Anzahl Lieferscheine]]</f>
        <v>2.1000000000000001E-2</v>
      </c>
    </row>
    <row r="864" spans="1:14" x14ac:dyDescent="0.2">
      <c r="A864" s="2" t="s">
        <v>40</v>
      </c>
      <c r="B864" s="2" t="s">
        <v>37</v>
      </c>
      <c r="C864" s="2" t="s">
        <v>6</v>
      </c>
      <c r="D864" s="2" t="s">
        <v>15</v>
      </c>
      <c r="E864" s="2" t="s">
        <v>18</v>
      </c>
      <c r="F864" s="2" t="s">
        <v>61</v>
      </c>
      <c r="G864" s="1">
        <v>356</v>
      </c>
      <c r="H864" s="1">
        <v>282</v>
      </c>
      <c r="I864" s="4">
        <v>2</v>
      </c>
      <c r="J864" s="2" t="s">
        <v>72</v>
      </c>
      <c r="K864" s="1">
        <f>Tabelle8[[#This Row],[Menge kg Nges]]/1000</f>
        <v>0.35599999999999998</v>
      </c>
      <c r="L864" s="1">
        <f>Tabelle8[[#This Row],[Menge kg P2O5]]/1000</f>
        <v>0.28199999999999997</v>
      </c>
      <c r="M864" s="1">
        <f>Tabelle8[[#This Row],[Menge t Nges]]/Tabelle8[[#This Row],[Anzahl Lieferscheine]]</f>
        <v>0.17799999999999999</v>
      </c>
      <c r="N864" s="1">
        <f>Tabelle8[[#This Row],[Menge t P2O5]]/Tabelle8[[#This Row],[Anzahl Lieferscheine]]</f>
        <v>0.14099999999999999</v>
      </c>
    </row>
    <row r="865" spans="1:14" x14ac:dyDescent="0.2">
      <c r="A865" s="2" t="s">
        <v>40</v>
      </c>
      <c r="B865" s="2" t="s">
        <v>37</v>
      </c>
      <c r="C865" s="2" t="s">
        <v>6</v>
      </c>
      <c r="D865" s="2" t="s">
        <v>15</v>
      </c>
      <c r="E865" s="2" t="s">
        <v>21</v>
      </c>
      <c r="F865" s="2" t="s">
        <v>61</v>
      </c>
      <c r="G865" s="1">
        <v>696.92</v>
      </c>
      <c r="H865" s="1">
        <v>411.39</v>
      </c>
      <c r="I865" s="4">
        <v>3</v>
      </c>
      <c r="J865" s="2" t="s">
        <v>72</v>
      </c>
      <c r="K865" s="1">
        <f>Tabelle8[[#This Row],[Menge kg Nges]]/1000</f>
        <v>0.69691999999999998</v>
      </c>
      <c r="L865" s="1">
        <f>Tabelle8[[#This Row],[Menge kg P2O5]]/1000</f>
        <v>0.41138999999999998</v>
      </c>
      <c r="M865" s="1">
        <f>Tabelle8[[#This Row],[Menge t Nges]]/Tabelle8[[#This Row],[Anzahl Lieferscheine]]</f>
        <v>0.23230666666666666</v>
      </c>
      <c r="N865" s="1">
        <f>Tabelle8[[#This Row],[Menge t P2O5]]/Tabelle8[[#This Row],[Anzahl Lieferscheine]]</f>
        <v>0.13713</v>
      </c>
    </row>
    <row r="866" spans="1:14" x14ac:dyDescent="0.2">
      <c r="A866" s="2" t="s">
        <v>40</v>
      </c>
      <c r="B866" s="2" t="s">
        <v>37</v>
      </c>
      <c r="C866" s="2" t="s">
        <v>6</v>
      </c>
      <c r="D866" s="2" t="s">
        <v>15</v>
      </c>
      <c r="E866" s="2" t="s">
        <v>24</v>
      </c>
      <c r="F866" s="2" t="s">
        <v>61</v>
      </c>
      <c r="G866" s="1">
        <v>1484</v>
      </c>
      <c r="H866" s="1">
        <v>1219</v>
      </c>
      <c r="I866" s="4">
        <v>2</v>
      </c>
      <c r="J866" s="2" t="s">
        <v>72</v>
      </c>
      <c r="K866" s="1">
        <f>Tabelle8[[#This Row],[Menge kg Nges]]/1000</f>
        <v>1.484</v>
      </c>
      <c r="L866" s="1">
        <f>Tabelle8[[#This Row],[Menge kg P2O5]]/1000</f>
        <v>1.2190000000000001</v>
      </c>
      <c r="M866" s="1">
        <f>Tabelle8[[#This Row],[Menge t Nges]]/Tabelle8[[#This Row],[Anzahl Lieferscheine]]</f>
        <v>0.74199999999999999</v>
      </c>
      <c r="N866" s="1">
        <f>Tabelle8[[#This Row],[Menge t P2O5]]/Tabelle8[[#This Row],[Anzahl Lieferscheine]]</f>
        <v>0.60950000000000004</v>
      </c>
    </row>
    <row r="867" spans="1:14" x14ac:dyDescent="0.2">
      <c r="A867" s="2" t="s">
        <v>40</v>
      </c>
      <c r="B867" s="2" t="s">
        <v>37</v>
      </c>
      <c r="C867" s="2" t="s">
        <v>25</v>
      </c>
      <c r="D867" s="2" t="s">
        <v>25</v>
      </c>
      <c r="E867" s="2" t="s">
        <v>26</v>
      </c>
      <c r="F867" s="2" t="s">
        <v>61</v>
      </c>
      <c r="G867" s="1">
        <v>7035.21</v>
      </c>
      <c r="H867" s="1">
        <v>1315.7400000000002</v>
      </c>
      <c r="I867" s="4">
        <v>48</v>
      </c>
      <c r="J867" s="2" t="s">
        <v>72</v>
      </c>
      <c r="K867" s="1">
        <f>Tabelle8[[#This Row],[Menge kg Nges]]/1000</f>
        <v>7.0352100000000002</v>
      </c>
      <c r="L867" s="1">
        <f>Tabelle8[[#This Row],[Menge kg P2O5]]/1000</f>
        <v>1.3157400000000001</v>
      </c>
      <c r="M867" s="1">
        <f>Tabelle8[[#This Row],[Menge t Nges]]/Tabelle8[[#This Row],[Anzahl Lieferscheine]]</f>
        <v>0.14656687500000001</v>
      </c>
      <c r="N867" s="1">
        <f>Tabelle8[[#This Row],[Menge t P2O5]]/Tabelle8[[#This Row],[Anzahl Lieferscheine]]</f>
        <v>2.7411250000000002E-2</v>
      </c>
    </row>
    <row r="868" spans="1:14" x14ac:dyDescent="0.2">
      <c r="A868" s="2" t="s">
        <v>40</v>
      </c>
      <c r="B868" s="2" t="s">
        <v>37</v>
      </c>
      <c r="C868" s="2" t="s">
        <v>63</v>
      </c>
      <c r="D868" s="2" t="s">
        <v>63</v>
      </c>
      <c r="E868" s="2" t="s">
        <v>63</v>
      </c>
      <c r="F868" s="2" t="s">
        <v>61</v>
      </c>
      <c r="G868" s="1">
        <v>593.70000000000005</v>
      </c>
      <c r="H868" s="1">
        <v>375.8</v>
      </c>
      <c r="I868" s="4">
        <v>4</v>
      </c>
      <c r="J868" s="2" t="s">
        <v>72</v>
      </c>
      <c r="K868" s="1">
        <f>Tabelle8[[#This Row],[Menge kg Nges]]/1000</f>
        <v>0.59370000000000001</v>
      </c>
      <c r="L868" s="1">
        <f>Tabelle8[[#This Row],[Menge kg P2O5]]/1000</f>
        <v>0.37580000000000002</v>
      </c>
      <c r="M868" s="1">
        <f>Tabelle8[[#This Row],[Menge t Nges]]/Tabelle8[[#This Row],[Anzahl Lieferscheine]]</f>
        <v>0.148425</v>
      </c>
      <c r="N868" s="1">
        <f>Tabelle8[[#This Row],[Menge t P2O5]]/Tabelle8[[#This Row],[Anzahl Lieferscheine]]</f>
        <v>9.3950000000000006E-2</v>
      </c>
    </row>
    <row r="869" spans="1:14" x14ac:dyDescent="0.2">
      <c r="A869" s="2" t="s">
        <v>40</v>
      </c>
      <c r="B869" s="2" t="s">
        <v>38</v>
      </c>
      <c r="C869" s="2" t="s">
        <v>6</v>
      </c>
      <c r="D869" s="2" t="s">
        <v>7</v>
      </c>
      <c r="E869" s="2" t="s">
        <v>8</v>
      </c>
      <c r="F869" s="2" t="s">
        <v>61</v>
      </c>
      <c r="G869" s="1">
        <v>948.5</v>
      </c>
      <c r="H869" s="1">
        <v>371</v>
      </c>
      <c r="I869" s="4">
        <v>1</v>
      </c>
      <c r="J869" s="2" t="s">
        <v>72</v>
      </c>
      <c r="K869" s="1">
        <f>Tabelle8[[#This Row],[Menge kg Nges]]/1000</f>
        <v>0.94850000000000001</v>
      </c>
      <c r="L869" s="1">
        <f>Tabelle8[[#This Row],[Menge kg P2O5]]/1000</f>
        <v>0.371</v>
      </c>
      <c r="M869" s="1">
        <f>Tabelle8[[#This Row],[Menge t Nges]]/Tabelle8[[#This Row],[Anzahl Lieferscheine]]</f>
        <v>0.94850000000000001</v>
      </c>
      <c r="N869" s="1">
        <f>Tabelle8[[#This Row],[Menge t P2O5]]/Tabelle8[[#This Row],[Anzahl Lieferscheine]]</f>
        <v>0.371</v>
      </c>
    </row>
    <row r="870" spans="1:14" x14ac:dyDescent="0.2">
      <c r="A870" s="2" t="s">
        <v>40</v>
      </c>
      <c r="B870" s="2" t="s">
        <v>38</v>
      </c>
      <c r="C870" s="2" t="s">
        <v>6</v>
      </c>
      <c r="D870" s="2" t="s">
        <v>7</v>
      </c>
      <c r="E870" s="2" t="s">
        <v>9</v>
      </c>
      <c r="F870" s="2" t="s">
        <v>61</v>
      </c>
      <c r="G870" s="1">
        <v>3292</v>
      </c>
      <c r="H870" s="1">
        <v>1360.5</v>
      </c>
      <c r="I870" s="4">
        <v>10</v>
      </c>
      <c r="J870" s="2" t="s">
        <v>72</v>
      </c>
      <c r="K870" s="1">
        <f>Tabelle8[[#This Row],[Menge kg Nges]]/1000</f>
        <v>3.2919999999999998</v>
      </c>
      <c r="L870" s="1">
        <f>Tabelle8[[#This Row],[Menge kg P2O5]]/1000</f>
        <v>1.3605</v>
      </c>
      <c r="M870" s="1">
        <f>Tabelle8[[#This Row],[Menge t Nges]]/Tabelle8[[#This Row],[Anzahl Lieferscheine]]</f>
        <v>0.32919999999999999</v>
      </c>
      <c r="N870" s="1">
        <f>Tabelle8[[#This Row],[Menge t P2O5]]/Tabelle8[[#This Row],[Anzahl Lieferscheine]]</f>
        <v>0.13605</v>
      </c>
    </row>
    <row r="871" spans="1:14" x14ac:dyDescent="0.2">
      <c r="A871" s="2" t="s">
        <v>40</v>
      </c>
      <c r="B871" s="2" t="s">
        <v>38</v>
      </c>
      <c r="C871" s="2" t="s">
        <v>6</v>
      </c>
      <c r="D871" s="2" t="s">
        <v>7</v>
      </c>
      <c r="E871" s="2" t="s">
        <v>10</v>
      </c>
      <c r="F871" s="2" t="s">
        <v>61</v>
      </c>
      <c r="G871" s="1">
        <v>525.21</v>
      </c>
      <c r="H871" s="1">
        <v>206.79000000000002</v>
      </c>
      <c r="I871" s="4">
        <v>2</v>
      </c>
      <c r="J871" s="2" t="s">
        <v>72</v>
      </c>
      <c r="K871" s="1">
        <f>Tabelle8[[#This Row],[Menge kg Nges]]/1000</f>
        <v>0.52521000000000007</v>
      </c>
      <c r="L871" s="1">
        <f>Tabelle8[[#This Row],[Menge kg P2O5]]/1000</f>
        <v>0.20679000000000003</v>
      </c>
      <c r="M871" s="1">
        <f>Tabelle8[[#This Row],[Menge t Nges]]/Tabelle8[[#This Row],[Anzahl Lieferscheine]]</f>
        <v>0.26260500000000003</v>
      </c>
      <c r="N871" s="1">
        <f>Tabelle8[[#This Row],[Menge t P2O5]]/Tabelle8[[#This Row],[Anzahl Lieferscheine]]</f>
        <v>0.10339500000000001</v>
      </c>
    </row>
    <row r="872" spans="1:14" x14ac:dyDescent="0.2">
      <c r="A872" s="2" t="s">
        <v>40</v>
      </c>
      <c r="B872" s="2" t="s">
        <v>38</v>
      </c>
      <c r="C872" s="2" t="s">
        <v>6</v>
      </c>
      <c r="D872" s="2" t="s">
        <v>7</v>
      </c>
      <c r="E872" s="2" t="s">
        <v>11</v>
      </c>
      <c r="F872" s="2" t="s">
        <v>61</v>
      </c>
      <c r="G872" s="1">
        <v>254.1</v>
      </c>
      <c r="H872" s="1">
        <v>117.15</v>
      </c>
      <c r="I872" s="4">
        <v>1</v>
      </c>
      <c r="J872" s="2" t="s">
        <v>72</v>
      </c>
      <c r="K872" s="1">
        <f>Tabelle8[[#This Row],[Menge kg Nges]]/1000</f>
        <v>0.25409999999999999</v>
      </c>
      <c r="L872" s="1">
        <f>Tabelle8[[#This Row],[Menge kg P2O5]]/1000</f>
        <v>0.11715</v>
      </c>
      <c r="M872" s="1">
        <f>Tabelle8[[#This Row],[Menge t Nges]]/Tabelle8[[#This Row],[Anzahl Lieferscheine]]</f>
        <v>0.25409999999999999</v>
      </c>
      <c r="N872" s="1">
        <f>Tabelle8[[#This Row],[Menge t P2O5]]/Tabelle8[[#This Row],[Anzahl Lieferscheine]]</f>
        <v>0.11715</v>
      </c>
    </row>
    <row r="873" spans="1:14" x14ac:dyDescent="0.2">
      <c r="A873" s="2" t="s">
        <v>40</v>
      </c>
      <c r="B873" s="2" t="s">
        <v>38</v>
      </c>
      <c r="C873" s="2" t="s">
        <v>6</v>
      </c>
      <c r="D873" s="2" t="s">
        <v>7</v>
      </c>
      <c r="E873" s="2" t="s">
        <v>12</v>
      </c>
      <c r="F873" s="2" t="s">
        <v>61</v>
      </c>
      <c r="G873" s="1">
        <v>3331.4800000000005</v>
      </c>
      <c r="H873" s="1">
        <v>1382.12</v>
      </c>
      <c r="I873" s="4">
        <v>7</v>
      </c>
      <c r="J873" s="2" t="s">
        <v>72</v>
      </c>
      <c r="K873" s="1">
        <f>Tabelle8[[#This Row],[Menge kg Nges]]/1000</f>
        <v>3.3314800000000004</v>
      </c>
      <c r="L873" s="1">
        <f>Tabelle8[[#This Row],[Menge kg P2O5]]/1000</f>
        <v>1.3821199999999998</v>
      </c>
      <c r="M873" s="1">
        <f>Tabelle8[[#This Row],[Menge t Nges]]/Tabelle8[[#This Row],[Anzahl Lieferscheine]]</f>
        <v>0.47592571428571434</v>
      </c>
      <c r="N873" s="1">
        <f>Tabelle8[[#This Row],[Menge t P2O5]]/Tabelle8[[#This Row],[Anzahl Lieferscheine]]</f>
        <v>0.19744571428571425</v>
      </c>
    </row>
    <row r="874" spans="1:14" x14ac:dyDescent="0.2">
      <c r="A874" s="2" t="s">
        <v>40</v>
      </c>
      <c r="B874" s="2" t="s">
        <v>38</v>
      </c>
      <c r="C874" s="2" t="s">
        <v>6</v>
      </c>
      <c r="D874" s="2" t="s">
        <v>7</v>
      </c>
      <c r="E874" s="2" t="s">
        <v>14</v>
      </c>
      <c r="F874" s="2" t="s">
        <v>61</v>
      </c>
      <c r="G874" s="1">
        <v>1845.5</v>
      </c>
      <c r="H874" s="1">
        <v>805.8</v>
      </c>
      <c r="I874" s="4">
        <v>2</v>
      </c>
      <c r="J874" s="2" t="s">
        <v>72</v>
      </c>
      <c r="K874" s="1">
        <f>Tabelle8[[#This Row],[Menge kg Nges]]/1000</f>
        <v>1.8454999999999999</v>
      </c>
      <c r="L874" s="1">
        <f>Tabelle8[[#This Row],[Menge kg P2O5]]/1000</f>
        <v>0.80579999999999996</v>
      </c>
      <c r="M874" s="1">
        <f>Tabelle8[[#This Row],[Menge t Nges]]/Tabelle8[[#This Row],[Anzahl Lieferscheine]]</f>
        <v>0.92274999999999996</v>
      </c>
      <c r="N874" s="1">
        <f>Tabelle8[[#This Row],[Menge t P2O5]]/Tabelle8[[#This Row],[Anzahl Lieferscheine]]</f>
        <v>0.40289999999999998</v>
      </c>
    </row>
    <row r="875" spans="1:14" x14ac:dyDescent="0.2">
      <c r="A875" s="2" t="s">
        <v>40</v>
      </c>
      <c r="B875" s="2" t="s">
        <v>38</v>
      </c>
      <c r="C875" s="2" t="s">
        <v>6</v>
      </c>
      <c r="D875" s="2" t="s">
        <v>15</v>
      </c>
      <c r="E875" s="2" t="s">
        <v>18</v>
      </c>
      <c r="F875" s="2" t="s">
        <v>61</v>
      </c>
      <c r="G875" s="1">
        <v>672</v>
      </c>
      <c r="H875" s="1">
        <v>607</v>
      </c>
      <c r="I875" s="4">
        <v>2</v>
      </c>
      <c r="J875" s="2" t="s">
        <v>72</v>
      </c>
      <c r="K875" s="1">
        <f>Tabelle8[[#This Row],[Menge kg Nges]]/1000</f>
        <v>0.67200000000000004</v>
      </c>
      <c r="L875" s="1">
        <f>Tabelle8[[#This Row],[Menge kg P2O5]]/1000</f>
        <v>0.60699999999999998</v>
      </c>
      <c r="M875" s="1">
        <f>Tabelle8[[#This Row],[Menge t Nges]]/Tabelle8[[#This Row],[Anzahl Lieferscheine]]</f>
        <v>0.33600000000000002</v>
      </c>
      <c r="N875" s="1">
        <f>Tabelle8[[#This Row],[Menge t P2O5]]/Tabelle8[[#This Row],[Anzahl Lieferscheine]]</f>
        <v>0.30349999999999999</v>
      </c>
    </row>
    <row r="876" spans="1:14" x14ac:dyDescent="0.2">
      <c r="A876" s="2" t="s">
        <v>40</v>
      </c>
      <c r="B876" s="2" t="s">
        <v>38</v>
      </c>
      <c r="C876" s="2" t="s">
        <v>6</v>
      </c>
      <c r="D876" s="2" t="s">
        <v>15</v>
      </c>
      <c r="E876" s="2" t="s">
        <v>21</v>
      </c>
      <c r="F876" s="2" t="s">
        <v>61</v>
      </c>
      <c r="G876" s="1">
        <v>1260</v>
      </c>
      <c r="H876" s="1">
        <v>720</v>
      </c>
      <c r="I876" s="4">
        <v>4</v>
      </c>
      <c r="J876" s="2" t="s">
        <v>72</v>
      </c>
      <c r="K876" s="1">
        <f>Tabelle8[[#This Row],[Menge kg Nges]]/1000</f>
        <v>1.26</v>
      </c>
      <c r="L876" s="1">
        <f>Tabelle8[[#This Row],[Menge kg P2O5]]/1000</f>
        <v>0.72</v>
      </c>
      <c r="M876" s="1">
        <f>Tabelle8[[#This Row],[Menge t Nges]]/Tabelle8[[#This Row],[Anzahl Lieferscheine]]</f>
        <v>0.315</v>
      </c>
      <c r="N876" s="1">
        <f>Tabelle8[[#This Row],[Menge t P2O5]]/Tabelle8[[#This Row],[Anzahl Lieferscheine]]</f>
        <v>0.18</v>
      </c>
    </row>
    <row r="877" spans="1:14" x14ac:dyDescent="0.2">
      <c r="A877" s="2" t="s">
        <v>40</v>
      </c>
      <c r="B877" s="2" t="s">
        <v>38</v>
      </c>
      <c r="C877" s="2" t="s">
        <v>6</v>
      </c>
      <c r="D877" s="2" t="s">
        <v>15</v>
      </c>
      <c r="E877" s="2" t="s">
        <v>24</v>
      </c>
      <c r="F877" s="2" t="s">
        <v>61</v>
      </c>
      <c r="G877" s="1">
        <v>840</v>
      </c>
      <c r="H877" s="1">
        <v>690</v>
      </c>
      <c r="I877" s="4">
        <v>2</v>
      </c>
      <c r="J877" s="2" t="s">
        <v>72</v>
      </c>
      <c r="K877" s="1">
        <f>Tabelle8[[#This Row],[Menge kg Nges]]/1000</f>
        <v>0.84</v>
      </c>
      <c r="L877" s="1">
        <f>Tabelle8[[#This Row],[Menge kg P2O5]]/1000</f>
        <v>0.69</v>
      </c>
      <c r="M877" s="1">
        <f>Tabelle8[[#This Row],[Menge t Nges]]/Tabelle8[[#This Row],[Anzahl Lieferscheine]]</f>
        <v>0.42</v>
      </c>
      <c r="N877" s="1">
        <f>Tabelle8[[#This Row],[Menge t P2O5]]/Tabelle8[[#This Row],[Anzahl Lieferscheine]]</f>
        <v>0.34499999999999997</v>
      </c>
    </row>
    <row r="878" spans="1:14" x14ac:dyDescent="0.2">
      <c r="A878" s="2" t="s">
        <v>40</v>
      </c>
      <c r="B878" s="2" t="s">
        <v>38</v>
      </c>
      <c r="C878" s="2" t="s">
        <v>25</v>
      </c>
      <c r="D878" s="2" t="s">
        <v>25</v>
      </c>
      <c r="E878" s="2" t="s">
        <v>26</v>
      </c>
      <c r="F878" s="2" t="s">
        <v>61</v>
      </c>
      <c r="G878" s="1">
        <v>14225.460000000001</v>
      </c>
      <c r="H878" s="1">
        <v>1961.2099999999998</v>
      </c>
      <c r="I878" s="4">
        <v>19</v>
      </c>
      <c r="J878" s="2" t="s">
        <v>72</v>
      </c>
      <c r="K878" s="1">
        <f>Tabelle8[[#This Row],[Menge kg Nges]]/1000</f>
        <v>14.225460000000002</v>
      </c>
      <c r="L878" s="1">
        <f>Tabelle8[[#This Row],[Menge kg P2O5]]/1000</f>
        <v>1.9612099999999999</v>
      </c>
      <c r="M878" s="1">
        <f>Tabelle8[[#This Row],[Menge t Nges]]/Tabelle8[[#This Row],[Anzahl Lieferscheine]]</f>
        <v>0.74870842105263169</v>
      </c>
      <c r="N878" s="1">
        <f>Tabelle8[[#This Row],[Menge t P2O5]]/Tabelle8[[#This Row],[Anzahl Lieferscheine]]</f>
        <v>0.10322157894736841</v>
      </c>
    </row>
    <row r="879" spans="1:14" x14ac:dyDescent="0.2">
      <c r="A879" s="2" t="s">
        <v>40</v>
      </c>
      <c r="B879" s="2" t="s">
        <v>38</v>
      </c>
      <c r="C879" s="2" t="s">
        <v>63</v>
      </c>
      <c r="D879" s="2" t="s">
        <v>63</v>
      </c>
      <c r="E879" s="2" t="s">
        <v>63</v>
      </c>
      <c r="F879" s="2" t="s">
        <v>61</v>
      </c>
      <c r="G879" s="1">
        <v>240</v>
      </c>
      <c r="H879" s="1">
        <v>208</v>
      </c>
      <c r="I879" s="4">
        <v>1</v>
      </c>
      <c r="J879" s="2" t="s">
        <v>72</v>
      </c>
      <c r="K879" s="1">
        <f>Tabelle8[[#This Row],[Menge kg Nges]]/1000</f>
        <v>0.24</v>
      </c>
      <c r="L879" s="1">
        <f>Tabelle8[[#This Row],[Menge kg P2O5]]/1000</f>
        <v>0.20799999999999999</v>
      </c>
      <c r="M879" s="1">
        <f>Tabelle8[[#This Row],[Menge t Nges]]/Tabelle8[[#This Row],[Anzahl Lieferscheine]]</f>
        <v>0.24</v>
      </c>
      <c r="N879" s="1">
        <f>Tabelle8[[#This Row],[Menge t P2O5]]/Tabelle8[[#This Row],[Anzahl Lieferscheine]]</f>
        <v>0.20799999999999999</v>
      </c>
    </row>
    <row r="880" spans="1:14" x14ac:dyDescent="0.2">
      <c r="A880" s="2" t="s">
        <v>40</v>
      </c>
      <c r="B880" s="2" t="s">
        <v>40</v>
      </c>
      <c r="C880" s="2" t="s">
        <v>6</v>
      </c>
      <c r="D880" s="2" t="s">
        <v>7</v>
      </c>
      <c r="E880" s="2" t="s">
        <v>8</v>
      </c>
      <c r="F880" s="2" t="s">
        <v>61</v>
      </c>
      <c r="G880" s="1">
        <v>216816.11999999991</v>
      </c>
      <c r="H880" s="1">
        <v>93595.26</v>
      </c>
      <c r="I880" s="4">
        <v>318</v>
      </c>
      <c r="J880" s="2" t="s">
        <v>72</v>
      </c>
      <c r="K880" s="1">
        <f>Tabelle8[[#This Row],[Menge kg Nges]]/1000</f>
        <v>216.8161199999999</v>
      </c>
      <c r="L880" s="1">
        <f>Tabelle8[[#This Row],[Menge kg P2O5]]/1000</f>
        <v>93.595259999999996</v>
      </c>
      <c r="M880" s="1">
        <f>Tabelle8[[#This Row],[Menge t Nges]]/Tabelle8[[#This Row],[Anzahl Lieferscheine]]</f>
        <v>0.68181169811320719</v>
      </c>
      <c r="N880" s="1">
        <f>Tabelle8[[#This Row],[Menge t P2O5]]/Tabelle8[[#This Row],[Anzahl Lieferscheine]]</f>
        <v>0.29432471698113205</v>
      </c>
    </row>
    <row r="881" spans="1:14" x14ac:dyDescent="0.2">
      <c r="A881" s="2" t="s">
        <v>40</v>
      </c>
      <c r="B881" s="2" t="s">
        <v>40</v>
      </c>
      <c r="C881" s="2" t="s">
        <v>6</v>
      </c>
      <c r="D881" s="2" t="s">
        <v>7</v>
      </c>
      <c r="E881" s="2" t="s">
        <v>9</v>
      </c>
      <c r="F881" s="2" t="s">
        <v>61</v>
      </c>
      <c r="G881" s="1">
        <v>181610.88999999996</v>
      </c>
      <c r="H881" s="1">
        <v>76153.69</v>
      </c>
      <c r="I881" s="4">
        <v>615</v>
      </c>
      <c r="J881" s="2" t="s">
        <v>72</v>
      </c>
      <c r="K881" s="1">
        <f>Tabelle8[[#This Row],[Menge kg Nges]]/1000</f>
        <v>181.61088999999996</v>
      </c>
      <c r="L881" s="1">
        <f>Tabelle8[[#This Row],[Menge kg P2O5]]/1000</f>
        <v>76.153689999999997</v>
      </c>
      <c r="M881" s="1">
        <f>Tabelle8[[#This Row],[Menge t Nges]]/Tabelle8[[#This Row],[Anzahl Lieferscheine]]</f>
        <v>0.29530226016260153</v>
      </c>
      <c r="N881" s="1">
        <f>Tabelle8[[#This Row],[Menge t P2O5]]/Tabelle8[[#This Row],[Anzahl Lieferscheine]]</f>
        <v>0.12382713821138211</v>
      </c>
    </row>
    <row r="882" spans="1:14" x14ac:dyDescent="0.2">
      <c r="A882" s="2" t="s">
        <v>40</v>
      </c>
      <c r="B882" s="2" t="s">
        <v>40</v>
      </c>
      <c r="C882" s="2" t="s">
        <v>6</v>
      </c>
      <c r="D882" s="2" t="s">
        <v>7</v>
      </c>
      <c r="E882" s="2" t="s">
        <v>10</v>
      </c>
      <c r="F882" s="2" t="s">
        <v>61</v>
      </c>
      <c r="G882" s="1">
        <v>7782.98</v>
      </c>
      <c r="H882" s="1">
        <v>3025.8199999999997</v>
      </c>
      <c r="I882" s="4">
        <v>34</v>
      </c>
      <c r="J882" s="2" t="s">
        <v>72</v>
      </c>
      <c r="K882" s="1">
        <f>Tabelle8[[#This Row],[Menge kg Nges]]/1000</f>
        <v>7.7829799999999993</v>
      </c>
      <c r="L882" s="1">
        <f>Tabelle8[[#This Row],[Menge kg P2O5]]/1000</f>
        <v>3.0258199999999995</v>
      </c>
      <c r="M882" s="1">
        <f>Tabelle8[[#This Row],[Menge t Nges]]/Tabelle8[[#This Row],[Anzahl Lieferscheine]]</f>
        <v>0.22891117647058823</v>
      </c>
      <c r="N882" s="1">
        <f>Tabelle8[[#This Row],[Menge t P2O5]]/Tabelle8[[#This Row],[Anzahl Lieferscheine]]</f>
        <v>8.899470588235292E-2</v>
      </c>
    </row>
    <row r="883" spans="1:14" x14ac:dyDescent="0.2">
      <c r="A883" s="2" t="s">
        <v>40</v>
      </c>
      <c r="B883" s="2" t="s">
        <v>40</v>
      </c>
      <c r="C883" s="2" t="s">
        <v>6</v>
      </c>
      <c r="D883" s="2" t="s">
        <v>7</v>
      </c>
      <c r="E883" s="2" t="s">
        <v>11</v>
      </c>
      <c r="F883" s="2" t="s">
        <v>61</v>
      </c>
      <c r="G883" s="1">
        <v>67786.13</v>
      </c>
      <c r="H883" s="1">
        <v>32293.339999999997</v>
      </c>
      <c r="I883" s="4">
        <v>119</v>
      </c>
      <c r="J883" s="2" t="s">
        <v>72</v>
      </c>
      <c r="K883" s="1">
        <f>Tabelle8[[#This Row],[Menge kg Nges]]/1000</f>
        <v>67.78613</v>
      </c>
      <c r="L883" s="1">
        <f>Tabelle8[[#This Row],[Menge kg P2O5]]/1000</f>
        <v>32.293339999999993</v>
      </c>
      <c r="M883" s="1">
        <f>Tabelle8[[#This Row],[Menge t Nges]]/Tabelle8[[#This Row],[Anzahl Lieferscheine]]</f>
        <v>0.56963134453781517</v>
      </c>
      <c r="N883" s="1">
        <f>Tabelle8[[#This Row],[Menge t P2O5]]/Tabelle8[[#This Row],[Anzahl Lieferscheine]]</f>
        <v>0.27137260504201677</v>
      </c>
    </row>
    <row r="884" spans="1:14" x14ac:dyDescent="0.2">
      <c r="A884" s="2" t="s">
        <v>40</v>
      </c>
      <c r="B884" s="2" t="s">
        <v>40</v>
      </c>
      <c r="C884" s="2" t="s">
        <v>6</v>
      </c>
      <c r="D884" s="2" t="s">
        <v>7</v>
      </c>
      <c r="E884" s="2" t="s">
        <v>12</v>
      </c>
      <c r="F884" s="2" t="s">
        <v>61</v>
      </c>
      <c r="G884" s="1">
        <v>428885.38000000012</v>
      </c>
      <c r="H884" s="1">
        <v>186086.33999999973</v>
      </c>
      <c r="I884" s="4">
        <v>1386</v>
      </c>
      <c r="J884" s="2" t="s">
        <v>72</v>
      </c>
      <c r="K884" s="1">
        <f>Tabelle8[[#This Row],[Menge kg Nges]]/1000</f>
        <v>428.88538000000011</v>
      </c>
      <c r="L884" s="1">
        <f>Tabelle8[[#This Row],[Menge kg P2O5]]/1000</f>
        <v>186.08633999999972</v>
      </c>
      <c r="M884" s="1">
        <f>Tabelle8[[#This Row],[Menge t Nges]]/Tabelle8[[#This Row],[Anzahl Lieferscheine]]</f>
        <v>0.30944111111111117</v>
      </c>
      <c r="N884" s="1">
        <f>Tabelle8[[#This Row],[Menge t P2O5]]/Tabelle8[[#This Row],[Anzahl Lieferscheine]]</f>
        <v>0.13426142857142837</v>
      </c>
    </row>
    <row r="885" spans="1:14" x14ac:dyDescent="0.2">
      <c r="A885" s="2" t="s">
        <v>40</v>
      </c>
      <c r="B885" s="2" t="s">
        <v>40</v>
      </c>
      <c r="C885" s="2" t="s">
        <v>6</v>
      </c>
      <c r="D885" s="2" t="s">
        <v>7</v>
      </c>
      <c r="E885" s="2" t="s">
        <v>13</v>
      </c>
      <c r="F885" s="2" t="s">
        <v>61</v>
      </c>
      <c r="G885" s="1">
        <v>120094.17000000007</v>
      </c>
      <c r="H885" s="1">
        <v>65925.500000000058</v>
      </c>
      <c r="I885" s="4">
        <v>467</v>
      </c>
      <c r="J885" s="2" t="s">
        <v>72</v>
      </c>
      <c r="K885" s="1">
        <f>Tabelle8[[#This Row],[Menge kg Nges]]/1000</f>
        <v>120.09417000000008</v>
      </c>
      <c r="L885" s="1">
        <f>Tabelle8[[#This Row],[Menge kg P2O5]]/1000</f>
        <v>65.925500000000056</v>
      </c>
      <c r="M885" s="1">
        <f>Tabelle8[[#This Row],[Menge t Nges]]/Tabelle8[[#This Row],[Anzahl Lieferscheine]]</f>
        <v>0.25716096359743057</v>
      </c>
      <c r="N885" s="1">
        <f>Tabelle8[[#This Row],[Menge t P2O5]]/Tabelle8[[#This Row],[Anzahl Lieferscheine]]</f>
        <v>0.14116809421841553</v>
      </c>
    </row>
    <row r="886" spans="1:14" x14ac:dyDescent="0.2">
      <c r="A886" s="2" t="s">
        <v>40</v>
      </c>
      <c r="B886" s="2" t="s">
        <v>40</v>
      </c>
      <c r="C886" s="2" t="s">
        <v>6</v>
      </c>
      <c r="D886" s="2" t="s">
        <v>7</v>
      </c>
      <c r="E886" s="2" t="s">
        <v>14</v>
      </c>
      <c r="F886" s="2" t="s">
        <v>61</v>
      </c>
      <c r="G886" s="1">
        <v>237341.21999999983</v>
      </c>
      <c r="H886" s="1">
        <v>115430.39000000001</v>
      </c>
      <c r="I886" s="4">
        <v>753</v>
      </c>
      <c r="J886" s="2" t="s">
        <v>72</v>
      </c>
      <c r="K886" s="1">
        <f>Tabelle8[[#This Row],[Menge kg Nges]]/1000</f>
        <v>237.34121999999982</v>
      </c>
      <c r="L886" s="1">
        <f>Tabelle8[[#This Row],[Menge kg P2O5]]/1000</f>
        <v>115.43039000000002</v>
      </c>
      <c r="M886" s="1">
        <f>Tabelle8[[#This Row],[Menge t Nges]]/Tabelle8[[#This Row],[Anzahl Lieferscheine]]</f>
        <v>0.31519418326693205</v>
      </c>
      <c r="N886" s="1">
        <f>Tabelle8[[#This Row],[Menge t P2O5]]/Tabelle8[[#This Row],[Anzahl Lieferscheine]]</f>
        <v>0.15329401062417</v>
      </c>
    </row>
    <row r="887" spans="1:14" x14ac:dyDescent="0.2">
      <c r="A887" s="2" t="s">
        <v>40</v>
      </c>
      <c r="B887" s="2" t="s">
        <v>40</v>
      </c>
      <c r="C887" s="2" t="s">
        <v>6</v>
      </c>
      <c r="D887" s="2" t="s">
        <v>15</v>
      </c>
      <c r="E887" s="2" t="s">
        <v>8</v>
      </c>
      <c r="F887" s="2" t="s">
        <v>61</v>
      </c>
      <c r="G887" s="1">
        <v>2069.9000000000005</v>
      </c>
      <c r="H887" s="1">
        <v>2066</v>
      </c>
      <c r="I887" s="4">
        <v>15</v>
      </c>
      <c r="J887" s="2" t="s">
        <v>72</v>
      </c>
      <c r="K887" s="1">
        <f>Tabelle8[[#This Row],[Menge kg Nges]]/1000</f>
        <v>2.0699000000000005</v>
      </c>
      <c r="L887" s="1">
        <f>Tabelle8[[#This Row],[Menge kg P2O5]]/1000</f>
        <v>2.0659999999999998</v>
      </c>
      <c r="M887" s="1">
        <f>Tabelle8[[#This Row],[Menge t Nges]]/Tabelle8[[#This Row],[Anzahl Lieferscheine]]</f>
        <v>0.13799333333333336</v>
      </c>
      <c r="N887" s="1">
        <f>Tabelle8[[#This Row],[Menge t P2O5]]/Tabelle8[[#This Row],[Anzahl Lieferscheine]]</f>
        <v>0.13773333333333332</v>
      </c>
    </row>
    <row r="888" spans="1:14" x14ac:dyDescent="0.2">
      <c r="A888" s="2" t="s">
        <v>40</v>
      </c>
      <c r="B888" s="2" t="s">
        <v>40</v>
      </c>
      <c r="C888" s="2" t="s">
        <v>6</v>
      </c>
      <c r="D888" s="2" t="s">
        <v>15</v>
      </c>
      <c r="E888" s="2" t="s">
        <v>17</v>
      </c>
      <c r="F888" s="2" t="s">
        <v>61</v>
      </c>
      <c r="G888" s="1">
        <v>5125.75</v>
      </c>
      <c r="H888" s="1">
        <v>2432.0200000000004</v>
      </c>
      <c r="I888" s="4">
        <v>23</v>
      </c>
      <c r="J888" s="2" t="s">
        <v>72</v>
      </c>
      <c r="K888" s="1">
        <f>Tabelle8[[#This Row],[Menge kg Nges]]/1000</f>
        <v>5.12575</v>
      </c>
      <c r="L888" s="1">
        <f>Tabelle8[[#This Row],[Menge kg P2O5]]/1000</f>
        <v>2.4320200000000005</v>
      </c>
      <c r="M888" s="1">
        <f>Tabelle8[[#This Row],[Menge t Nges]]/Tabelle8[[#This Row],[Anzahl Lieferscheine]]</f>
        <v>0.22285869565217392</v>
      </c>
      <c r="N888" s="1">
        <f>Tabelle8[[#This Row],[Menge t P2O5]]/Tabelle8[[#This Row],[Anzahl Lieferscheine]]</f>
        <v>0.10574000000000003</v>
      </c>
    </row>
    <row r="889" spans="1:14" x14ac:dyDescent="0.2">
      <c r="A889" s="2" t="s">
        <v>40</v>
      </c>
      <c r="B889" s="2" t="s">
        <v>40</v>
      </c>
      <c r="C889" s="2" t="s">
        <v>6</v>
      </c>
      <c r="D889" s="2" t="s">
        <v>15</v>
      </c>
      <c r="E889" s="2" t="s">
        <v>35</v>
      </c>
      <c r="F889" s="2" t="s">
        <v>61</v>
      </c>
      <c r="G889" s="1">
        <v>105.4</v>
      </c>
      <c r="H889" s="1">
        <v>81.599999999999994</v>
      </c>
      <c r="I889" s="4">
        <v>1</v>
      </c>
      <c r="J889" s="2" t="s">
        <v>72</v>
      </c>
      <c r="K889" s="1">
        <f>Tabelle8[[#This Row],[Menge kg Nges]]/1000</f>
        <v>0.10540000000000001</v>
      </c>
      <c r="L889" s="1">
        <f>Tabelle8[[#This Row],[Menge kg P2O5]]/1000</f>
        <v>8.1599999999999992E-2</v>
      </c>
      <c r="M889" s="1">
        <f>Tabelle8[[#This Row],[Menge t Nges]]/Tabelle8[[#This Row],[Anzahl Lieferscheine]]</f>
        <v>0.10540000000000001</v>
      </c>
      <c r="N889" s="1">
        <f>Tabelle8[[#This Row],[Menge t P2O5]]/Tabelle8[[#This Row],[Anzahl Lieferscheine]]</f>
        <v>8.1599999999999992E-2</v>
      </c>
    </row>
    <row r="890" spans="1:14" x14ac:dyDescent="0.2">
      <c r="A890" s="2" t="s">
        <v>40</v>
      </c>
      <c r="B890" s="2" t="s">
        <v>40</v>
      </c>
      <c r="C890" s="2" t="s">
        <v>6</v>
      </c>
      <c r="D890" s="2" t="s">
        <v>15</v>
      </c>
      <c r="E890" s="2" t="s">
        <v>18</v>
      </c>
      <c r="F890" s="2" t="s">
        <v>61</v>
      </c>
      <c r="G890" s="1">
        <v>57405.799999999981</v>
      </c>
      <c r="H890" s="1">
        <v>43930.69</v>
      </c>
      <c r="I890" s="4">
        <v>119</v>
      </c>
      <c r="J890" s="2" t="s">
        <v>72</v>
      </c>
      <c r="K890" s="1">
        <f>Tabelle8[[#This Row],[Menge kg Nges]]/1000</f>
        <v>57.405799999999978</v>
      </c>
      <c r="L890" s="1">
        <f>Tabelle8[[#This Row],[Menge kg P2O5]]/1000</f>
        <v>43.930690000000006</v>
      </c>
      <c r="M890" s="1">
        <f>Tabelle8[[#This Row],[Menge t Nges]]/Tabelle8[[#This Row],[Anzahl Lieferscheine]]</f>
        <v>0.48240168067226874</v>
      </c>
      <c r="N890" s="1">
        <f>Tabelle8[[#This Row],[Menge t P2O5]]/Tabelle8[[#This Row],[Anzahl Lieferscheine]]</f>
        <v>0.369165462184874</v>
      </c>
    </row>
    <row r="891" spans="1:14" x14ac:dyDescent="0.2">
      <c r="A891" s="2" t="s">
        <v>40</v>
      </c>
      <c r="B891" s="2" t="s">
        <v>40</v>
      </c>
      <c r="C891" s="2" t="s">
        <v>6</v>
      </c>
      <c r="D891" s="2" t="s">
        <v>15</v>
      </c>
      <c r="E891" s="2" t="s">
        <v>19</v>
      </c>
      <c r="F891" s="2" t="s">
        <v>61</v>
      </c>
      <c r="G891" s="1">
        <v>10112.719999999999</v>
      </c>
      <c r="H891" s="1">
        <v>9404.15</v>
      </c>
      <c r="I891" s="4">
        <v>29</v>
      </c>
      <c r="J891" s="2" t="s">
        <v>72</v>
      </c>
      <c r="K891" s="1">
        <f>Tabelle8[[#This Row],[Menge kg Nges]]/1000</f>
        <v>10.112719999999999</v>
      </c>
      <c r="L891" s="1">
        <f>Tabelle8[[#This Row],[Menge kg P2O5]]/1000</f>
        <v>9.4041499999999996</v>
      </c>
      <c r="M891" s="1">
        <f>Tabelle8[[#This Row],[Menge t Nges]]/Tabelle8[[#This Row],[Anzahl Lieferscheine]]</f>
        <v>0.34871448275862066</v>
      </c>
      <c r="N891" s="1">
        <f>Tabelle8[[#This Row],[Menge t P2O5]]/Tabelle8[[#This Row],[Anzahl Lieferscheine]]</f>
        <v>0.32428103448275858</v>
      </c>
    </row>
    <row r="892" spans="1:14" x14ac:dyDescent="0.2">
      <c r="A892" s="2" t="s">
        <v>40</v>
      </c>
      <c r="B892" s="2" t="s">
        <v>40</v>
      </c>
      <c r="C892" s="2" t="s">
        <v>6</v>
      </c>
      <c r="D892" s="2" t="s">
        <v>15</v>
      </c>
      <c r="E892" s="2" t="s">
        <v>20</v>
      </c>
      <c r="F892" s="2" t="s">
        <v>61</v>
      </c>
      <c r="G892" s="1">
        <v>11180.739999999996</v>
      </c>
      <c r="H892" s="1">
        <v>7752.44</v>
      </c>
      <c r="I892" s="4">
        <v>64</v>
      </c>
      <c r="J892" s="2" t="s">
        <v>72</v>
      </c>
      <c r="K892" s="1">
        <f>Tabelle8[[#This Row],[Menge kg Nges]]/1000</f>
        <v>11.180739999999997</v>
      </c>
      <c r="L892" s="1">
        <f>Tabelle8[[#This Row],[Menge kg P2O5]]/1000</f>
        <v>7.75244</v>
      </c>
      <c r="M892" s="1">
        <f>Tabelle8[[#This Row],[Menge t Nges]]/Tabelle8[[#This Row],[Anzahl Lieferscheine]]</f>
        <v>0.17469906249999995</v>
      </c>
      <c r="N892" s="1">
        <f>Tabelle8[[#This Row],[Menge t P2O5]]/Tabelle8[[#This Row],[Anzahl Lieferscheine]]</f>
        <v>0.121131875</v>
      </c>
    </row>
    <row r="893" spans="1:14" x14ac:dyDescent="0.2">
      <c r="A893" s="2" t="s">
        <v>40</v>
      </c>
      <c r="B893" s="2" t="s">
        <v>40</v>
      </c>
      <c r="C893" s="2" t="s">
        <v>6</v>
      </c>
      <c r="D893" s="2" t="s">
        <v>15</v>
      </c>
      <c r="E893" s="2" t="s">
        <v>21</v>
      </c>
      <c r="F893" s="2" t="s">
        <v>61</v>
      </c>
      <c r="G893" s="1">
        <v>55956.939999999995</v>
      </c>
      <c r="H893" s="1">
        <v>28478.44999999999</v>
      </c>
      <c r="I893" s="4">
        <v>151</v>
      </c>
      <c r="J893" s="2" t="s">
        <v>72</v>
      </c>
      <c r="K893" s="1">
        <f>Tabelle8[[#This Row],[Menge kg Nges]]/1000</f>
        <v>55.956939999999996</v>
      </c>
      <c r="L893" s="1">
        <f>Tabelle8[[#This Row],[Menge kg P2O5]]/1000</f>
        <v>28.478449999999988</v>
      </c>
      <c r="M893" s="1">
        <f>Tabelle8[[#This Row],[Menge t Nges]]/Tabelle8[[#This Row],[Anzahl Lieferscheine]]</f>
        <v>0.37057576158940397</v>
      </c>
      <c r="N893" s="1">
        <f>Tabelle8[[#This Row],[Menge t P2O5]]/Tabelle8[[#This Row],[Anzahl Lieferscheine]]</f>
        <v>0.18859900662251647</v>
      </c>
    </row>
    <row r="894" spans="1:14" x14ac:dyDescent="0.2">
      <c r="A894" s="2" t="s">
        <v>40</v>
      </c>
      <c r="B894" s="2" t="s">
        <v>40</v>
      </c>
      <c r="C894" s="2" t="s">
        <v>6</v>
      </c>
      <c r="D894" s="2" t="s">
        <v>15</v>
      </c>
      <c r="E894" s="2" t="s">
        <v>9</v>
      </c>
      <c r="F894" s="2" t="s">
        <v>61</v>
      </c>
      <c r="G894" s="1">
        <v>8104.2599999999966</v>
      </c>
      <c r="H894" s="1">
        <v>4122.6399999999994</v>
      </c>
      <c r="I894" s="4">
        <v>55</v>
      </c>
      <c r="J894" s="2" t="s">
        <v>72</v>
      </c>
      <c r="K894" s="1">
        <f>Tabelle8[[#This Row],[Menge kg Nges]]/1000</f>
        <v>8.1042599999999965</v>
      </c>
      <c r="L894" s="1">
        <f>Tabelle8[[#This Row],[Menge kg P2O5]]/1000</f>
        <v>4.1226399999999996</v>
      </c>
      <c r="M894" s="1">
        <f>Tabelle8[[#This Row],[Menge t Nges]]/Tabelle8[[#This Row],[Anzahl Lieferscheine]]</f>
        <v>0.14735018181818174</v>
      </c>
      <c r="N894" s="1">
        <f>Tabelle8[[#This Row],[Menge t P2O5]]/Tabelle8[[#This Row],[Anzahl Lieferscheine]]</f>
        <v>7.4957090909090904E-2</v>
      </c>
    </row>
    <row r="895" spans="1:14" x14ac:dyDescent="0.2">
      <c r="A895" s="2" t="s">
        <v>40</v>
      </c>
      <c r="B895" s="2" t="s">
        <v>40</v>
      </c>
      <c r="C895" s="2" t="s">
        <v>6</v>
      </c>
      <c r="D895" s="2" t="s">
        <v>15</v>
      </c>
      <c r="E895" s="2" t="s">
        <v>10</v>
      </c>
      <c r="F895" s="2" t="s">
        <v>61</v>
      </c>
      <c r="G895" s="1">
        <v>3511.3500000000004</v>
      </c>
      <c r="H895" s="1">
        <v>1499.9099999999999</v>
      </c>
      <c r="I895" s="4">
        <v>10</v>
      </c>
      <c r="J895" s="2" t="s">
        <v>72</v>
      </c>
      <c r="K895" s="1">
        <f>Tabelle8[[#This Row],[Menge kg Nges]]/1000</f>
        <v>3.5113500000000002</v>
      </c>
      <c r="L895" s="1">
        <f>Tabelle8[[#This Row],[Menge kg P2O5]]/1000</f>
        <v>1.4999099999999999</v>
      </c>
      <c r="M895" s="1">
        <f>Tabelle8[[#This Row],[Menge t Nges]]/Tabelle8[[#This Row],[Anzahl Lieferscheine]]</f>
        <v>0.35113500000000003</v>
      </c>
      <c r="N895" s="1">
        <f>Tabelle8[[#This Row],[Menge t P2O5]]/Tabelle8[[#This Row],[Anzahl Lieferscheine]]</f>
        <v>0.14999099999999999</v>
      </c>
    </row>
    <row r="896" spans="1:14" x14ac:dyDescent="0.2">
      <c r="A896" s="2" t="s">
        <v>40</v>
      </c>
      <c r="B896" s="2" t="s">
        <v>40</v>
      </c>
      <c r="C896" s="2" t="s">
        <v>6</v>
      </c>
      <c r="D896" s="2" t="s">
        <v>15</v>
      </c>
      <c r="E896" s="2" t="s">
        <v>23</v>
      </c>
      <c r="F896" s="2" t="s">
        <v>61</v>
      </c>
      <c r="G896" s="1">
        <v>2570.2199999999998</v>
      </c>
      <c r="H896" s="1">
        <v>1246.6600000000001</v>
      </c>
      <c r="I896" s="4">
        <v>14</v>
      </c>
      <c r="J896" s="2" t="s">
        <v>72</v>
      </c>
      <c r="K896" s="1">
        <f>Tabelle8[[#This Row],[Menge kg Nges]]/1000</f>
        <v>2.5702199999999999</v>
      </c>
      <c r="L896" s="1">
        <f>Tabelle8[[#This Row],[Menge kg P2O5]]/1000</f>
        <v>1.2466600000000001</v>
      </c>
      <c r="M896" s="1">
        <f>Tabelle8[[#This Row],[Menge t Nges]]/Tabelle8[[#This Row],[Anzahl Lieferscheine]]</f>
        <v>0.18358714285714287</v>
      </c>
      <c r="N896" s="1">
        <f>Tabelle8[[#This Row],[Menge t P2O5]]/Tabelle8[[#This Row],[Anzahl Lieferscheine]]</f>
        <v>8.9047142857142866E-2</v>
      </c>
    </row>
    <row r="897" spans="1:14" x14ac:dyDescent="0.2">
      <c r="A897" s="2" t="s">
        <v>40</v>
      </c>
      <c r="B897" s="2" t="s">
        <v>40</v>
      </c>
      <c r="C897" s="2" t="s">
        <v>6</v>
      </c>
      <c r="D897" s="2" t="s">
        <v>15</v>
      </c>
      <c r="E897" s="2" t="s">
        <v>13</v>
      </c>
      <c r="F897" s="2" t="s">
        <v>61</v>
      </c>
      <c r="G897" s="1">
        <v>573.30000000000007</v>
      </c>
      <c r="H897" s="1">
        <v>514.5</v>
      </c>
      <c r="I897" s="4">
        <v>2</v>
      </c>
      <c r="J897" s="2" t="s">
        <v>72</v>
      </c>
      <c r="K897" s="1">
        <f>Tabelle8[[#This Row],[Menge kg Nges]]/1000</f>
        <v>0.57330000000000003</v>
      </c>
      <c r="L897" s="1">
        <f>Tabelle8[[#This Row],[Menge kg P2O5]]/1000</f>
        <v>0.51449999999999996</v>
      </c>
      <c r="M897" s="1">
        <f>Tabelle8[[#This Row],[Menge t Nges]]/Tabelle8[[#This Row],[Anzahl Lieferscheine]]</f>
        <v>0.28665000000000002</v>
      </c>
      <c r="N897" s="1">
        <f>Tabelle8[[#This Row],[Menge t P2O5]]/Tabelle8[[#This Row],[Anzahl Lieferscheine]]</f>
        <v>0.25724999999999998</v>
      </c>
    </row>
    <row r="898" spans="1:14" x14ac:dyDescent="0.2">
      <c r="A898" s="2" t="s">
        <v>40</v>
      </c>
      <c r="B898" s="2" t="s">
        <v>40</v>
      </c>
      <c r="C898" s="2" t="s">
        <v>6</v>
      </c>
      <c r="D898" s="2" t="s">
        <v>15</v>
      </c>
      <c r="E898" s="2" t="s">
        <v>24</v>
      </c>
      <c r="F898" s="2" t="s">
        <v>61</v>
      </c>
      <c r="G898" s="1">
        <v>13721.88</v>
      </c>
      <c r="H898" s="1">
        <v>11271.54</v>
      </c>
      <c r="I898" s="4">
        <v>13</v>
      </c>
      <c r="J898" s="2" t="s">
        <v>72</v>
      </c>
      <c r="K898" s="1">
        <f>Tabelle8[[#This Row],[Menge kg Nges]]/1000</f>
        <v>13.721879999999999</v>
      </c>
      <c r="L898" s="1">
        <f>Tabelle8[[#This Row],[Menge kg P2O5]]/1000</f>
        <v>11.271540000000002</v>
      </c>
      <c r="M898" s="1">
        <f>Tabelle8[[#This Row],[Menge t Nges]]/Tabelle8[[#This Row],[Anzahl Lieferscheine]]</f>
        <v>1.0555292307692308</v>
      </c>
      <c r="N898" s="1">
        <f>Tabelle8[[#This Row],[Menge t P2O5]]/Tabelle8[[#This Row],[Anzahl Lieferscheine]]</f>
        <v>0.86704153846153864</v>
      </c>
    </row>
    <row r="899" spans="1:14" x14ac:dyDescent="0.2">
      <c r="A899" s="2" t="s">
        <v>40</v>
      </c>
      <c r="B899" s="2" t="s">
        <v>40</v>
      </c>
      <c r="C899" s="2" t="s">
        <v>6</v>
      </c>
      <c r="D899" s="2" t="s">
        <v>15</v>
      </c>
      <c r="E899" s="2" t="s">
        <v>31</v>
      </c>
      <c r="F899" s="2" t="s">
        <v>61</v>
      </c>
      <c r="G899" s="1">
        <v>1944</v>
      </c>
      <c r="H899" s="1">
        <v>648</v>
      </c>
      <c r="I899" s="4">
        <v>6</v>
      </c>
      <c r="J899" s="2" t="s">
        <v>72</v>
      </c>
      <c r="K899" s="1">
        <f>Tabelle8[[#This Row],[Menge kg Nges]]/1000</f>
        <v>1.944</v>
      </c>
      <c r="L899" s="1">
        <f>Tabelle8[[#This Row],[Menge kg P2O5]]/1000</f>
        <v>0.64800000000000002</v>
      </c>
      <c r="M899" s="1">
        <f>Tabelle8[[#This Row],[Menge t Nges]]/Tabelle8[[#This Row],[Anzahl Lieferscheine]]</f>
        <v>0.32400000000000001</v>
      </c>
      <c r="N899" s="1">
        <f>Tabelle8[[#This Row],[Menge t P2O5]]/Tabelle8[[#This Row],[Anzahl Lieferscheine]]</f>
        <v>0.108</v>
      </c>
    </row>
    <row r="900" spans="1:14" x14ac:dyDescent="0.2">
      <c r="A900" s="2" t="s">
        <v>40</v>
      </c>
      <c r="B900" s="2" t="s">
        <v>40</v>
      </c>
      <c r="C900" s="2" t="s">
        <v>25</v>
      </c>
      <c r="D900" s="2" t="s">
        <v>25</v>
      </c>
      <c r="E900" s="2" t="s">
        <v>26</v>
      </c>
      <c r="F900" s="2" t="s">
        <v>61</v>
      </c>
      <c r="G900" s="1">
        <v>107568.05999999998</v>
      </c>
      <c r="H900" s="1">
        <v>45010.98000000001</v>
      </c>
      <c r="I900" s="4">
        <v>268</v>
      </c>
      <c r="J900" s="2" t="s">
        <v>72</v>
      </c>
      <c r="K900" s="1">
        <f>Tabelle8[[#This Row],[Menge kg Nges]]/1000</f>
        <v>107.56805999999999</v>
      </c>
      <c r="L900" s="1">
        <f>Tabelle8[[#This Row],[Menge kg P2O5]]/1000</f>
        <v>45.010980000000011</v>
      </c>
      <c r="M900" s="1">
        <f>Tabelle8[[#This Row],[Menge t Nges]]/Tabelle8[[#This Row],[Anzahl Lieferscheine]]</f>
        <v>0.4013733582089552</v>
      </c>
      <c r="N900" s="1">
        <f>Tabelle8[[#This Row],[Menge t P2O5]]/Tabelle8[[#This Row],[Anzahl Lieferscheine]]</f>
        <v>0.16795141791044779</v>
      </c>
    </row>
    <row r="901" spans="1:14" x14ac:dyDescent="0.2">
      <c r="A901" s="2" t="s">
        <v>40</v>
      </c>
      <c r="B901" s="2" t="s">
        <v>40</v>
      </c>
      <c r="C901" s="2" t="s">
        <v>63</v>
      </c>
      <c r="D901" s="2" t="s">
        <v>63</v>
      </c>
      <c r="E901" s="2" t="s">
        <v>63</v>
      </c>
      <c r="F901" s="2" t="s">
        <v>61</v>
      </c>
      <c r="G901" s="1">
        <v>43395.089999999989</v>
      </c>
      <c r="H901" s="1">
        <v>35345.050000000003</v>
      </c>
      <c r="I901" s="4">
        <v>107</v>
      </c>
      <c r="J901" s="2" t="s">
        <v>72</v>
      </c>
      <c r="K901" s="1">
        <f>Tabelle8[[#This Row],[Menge kg Nges]]/1000</f>
        <v>43.395089999999989</v>
      </c>
      <c r="L901" s="1">
        <f>Tabelle8[[#This Row],[Menge kg P2O5]]/1000</f>
        <v>35.345050000000001</v>
      </c>
      <c r="M901" s="1">
        <f>Tabelle8[[#This Row],[Menge t Nges]]/Tabelle8[[#This Row],[Anzahl Lieferscheine]]</f>
        <v>0.40556158878504661</v>
      </c>
      <c r="N901" s="1">
        <f>Tabelle8[[#This Row],[Menge t P2O5]]/Tabelle8[[#This Row],[Anzahl Lieferscheine]]</f>
        <v>0.33032757009345792</v>
      </c>
    </row>
    <row r="902" spans="1:14" x14ac:dyDescent="0.2">
      <c r="A902" s="2" t="s">
        <v>40</v>
      </c>
      <c r="B902" s="2" t="s">
        <v>42</v>
      </c>
      <c r="C902" s="2" t="s">
        <v>6</v>
      </c>
      <c r="D902" s="2" t="s">
        <v>7</v>
      </c>
      <c r="E902" s="2" t="s">
        <v>8</v>
      </c>
      <c r="F902" s="2" t="s">
        <v>61</v>
      </c>
      <c r="G902" s="1">
        <v>11120.94</v>
      </c>
      <c r="H902" s="1">
        <v>4635.0599999999986</v>
      </c>
      <c r="I902" s="4">
        <v>28</v>
      </c>
      <c r="J902" s="2" t="s">
        <v>72</v>
      </c>
      <c r="K902" s="1">
        <f>Tabelle8[[#This Row],[Menge kg Nges]]/1000</f>
        <v>11.120940000000001</v>
      </c>
      <c r="L902" s="1">
        <f>Tabelle8[[#This Row],[Menge kg P2O5]]/1000</f>
        <v>4.6350599999999984</v>
      </c>
      <c r="M902" s="1">
        <f>Tabelle8[[#This Row],[Menge t Nges]]/Tabelle8[[#This Row],[Anzahl Lieferscheine]]</f>
        <v>0.3971764285714286</v>
      </c>
      <c r="N902" s="1">
        <f>Tabelle8[[#This Row],[Menge t P2O5]]/Tabelle8[[#This Row],[Anzahl Lieferscheine]]</f>
        <v>0.1655378571428571</v>
      </c>
    </row>
    <row r="903" spans="1:14" x14ac:dyDescent="0.2">
      <c r="A903" s="2" t="s">
        <v>40</v>
      </c>
      <c r="B903" s="2" t="s">
        <v>42</v>
      </c>
      <c r="C903" s="2" t="s">
        <v>6</v>
      </c>
      <c r="D903" s="2" t="s">
        <v>7</v>
      </c>
      <c r="E903" s="2" t="s">
        <v>9</v>
      </c>
      <c r="F903" s="2" t="s">
        <v>61</v>
      </c>
      <c r="G903" s="1">
        <v>3549.3999999999996</v>
      </c>
      <c r="H903" s="1">
        <v>1461</v>
      </c>
      <c r="I903" s="4">
        <v>13</v>
      </c>
      <c r="J903" s="2" t="s">
        <v>72</v>
      </c>
      <c r="K903" s="1">
        <f>Tabelle8[[#This Row],[Menge kg Nges]]/1000</f>
        <v>3.5493999999999994</v>
      </c>
      <c r="L903" s="1">
        <f>Tabelle8[[#This Row],[Menge kg P2O5]]/1000</f>
        <v>1.4610000000000001</v>
      </c>
      <c r="M903" s="1">
        <f>Tabelle8[[#This Row],[Menge t Nges]]/Tabelle8[[#This Row],[Anzahl Lieferscheine]]</f>
        <v>0.27303076923076919</v>
      </c>
      <c r="N903" s="1">
        <f>Tabelle8[[#This Row],[Menge t P2O5]]/Tabelle8[[#This Row],[Anzahl Lieferscheine]]</f>
        <v>0.11238461538461539</v>
      </c>
    </row>
    <row r="904" spans="1:14" x14ac:dyDescent="0.2">
      <c r="A904" s="2" t="s">
        <v>40</v>
      </c>
      <c r="B904" s="2" t="s">
        <v>42</v>
      </c>
      <c r="C904" s="2" t="s">
        <v>6</v>
      </c>
      <c r="D904" s="2" t="s">
        <v>7</v>
      </c>
      <c r="E904" s="2" t="s">
        <v>10</v>
      </c>
      <c r="F904" s="2" t="s">
        <v>61</v>
      </c>
      <c r="G904" s="1">
        <v>912.90000000000009</v>
      </c>
      <c r="H904" s="1">
        <v>395.1</v>
      </c>
      <c r="I904" s="4">
        <v>4</v>
      </c>
      <c r="J904" s="2" t="s">
        <v>72</v>
      </c>
      <c r="K904" s="1">
        <f>Tabelle8[[#This Row],[Menge kg Nges]]/1000</f>
        <v>0.91290000000000004</v>
      </c>
      <c r="L904" s="1">
        <f>Tabelle8[[#This Row],[Menge kg P2O5]]/1000</f>
        <v>0.39510000000000001</v>
      </c>
      <c r="M904" s="1">
        <f>Tabelle8[[#This Row],[Menge t Nges]]/Tabelle8[[#This Row],[Anzahl Lieferscheine]]</f>
        <v>0.22822500000000001</v>
      </c>
      <c r="N904" s="1">
        <f>Tabelle8[[#This Row],[Menge t P2O5]]/Tabelle8[[#This Row],[Anzahl Lieferscheine]]</f>
        <v>9.8775000000000002E-2</v>
      </c>
    </row>
    <row r="905" spans="1:14" x14ac:dyDescent="0.2">
      <c r="A905" s="2" t="s">
        <v>40</v>
      </c>
      <c r="B905" s="2" t="s">
        <v>42</v>
      </c>
      <c r="C905" s="2" t="s">
        <v>6</v>
      </c>
      <c r="D905" s="2" t="s">
        <v>7</v>
      </c>
      <c r="E905" s="2" t="s">
        <v>11</v>
      </c>
      <c r="F905" s="2" t="s">
        <v>61</v>
      </c>
      <c r="G905" s="1">
        <v>2659.1499999999996</v>
      </c>
      <c r="H905" s="1">
        <v>1139.9000000000001</v>
      </c>
      <c r="I905" s="4">
        <v>3</v>
      </c>
      <c r="J905" s="2" t="s">
        <v>72</v>
      </c>
      <c r="K905" s="1">
        <f>Tabelle8[[#This Row],[Menge kg Nges]]/1000</f>
        <v>2.6591499999999995</v>
      </c>
      <c r="L905" s="1">
        <f>Tabelle8[[#This Row],[Menge kg P2O5]]/1000</f>
        <v>1.1399000000000001</v>
      </c>
      <c r="M905" s="1">
        <f>Tabelle8[[#This Row],[Menge t Nges]]/Tabelle8[[#This Row],[Anzahl Lieferscheine]]</f>
        <v>0.88638333333333319</v>
      </c>
      <c r="N905" s="1">
        <f>Tabelle8[[#This Row],[Menge t P2O5]]/Tabelle8[[#This Row],[Anzahl Lieferscheine]]</f>
        <v>0.37996666666666673</v>
      </c>
    </row>
    <row r="906" spans="1:14" x14ac:dyDescent="0.2">
      <c r="A906" s="2" t="s">
        <v>40</v>
      </c>
      <c r="B906" s="2" t="s">
        <v>42</v>
      </c>
      <c r="C906" s="2" t="s">
        <v>6</v>
      </c>
      <c r="D906" s="2" t="s">
        <v>7</v>
      </c>
      <c r="E906" s="2" t="s">
        <v>12</v>
      </c>
      <c r="F906" s="2" t="s">
        <v>61</v>
      </c>
      <c r="G906" s="1">
        <v>23794.789999999994</v>
      </c>
      <c r="H906" s="1">
        <v>10214.66</v>
      </c>
      <c r="I906" s="4">
        <v>62</v>
      </c>
      <c r="J906" s="2" t="s">
        <v>72</v>
      </c>
      <c r="K906" s="1">
        <f>Tabelle8[[#This Row],[Menge kg Nges]]/1000</f>
        <v>23.794789999999992</v>
      </c>
      <c r="L906" s="1">
        <f>Tabelle8[[#This Row],[Menge kg P2O5]]/1000</f>
        <v>10.21466</v>
      </c>
      <c r="M906" s="1">
        <f>Tabelle8[[#This Row],[Menge t Nges]]/Tabelle8[[#This Row],[Anzahl Lieferscheine]]</f>
        <v>0.38378693548387083</v>
      </c>
      <c r="N906" s="1">
        <f>Tabelle8[[#This Row],[Menge t P2O5]]/Tabelle8[[#This Row],[Anzahl Lieferscheine]]</f>
        <v>0.1647525806451613</v>
      </c>
    </row>
    <row r="907" spans="1:14" x14ac:dyDescent="0.2">
      <c r="A907" s="2" t="s">
        <v>40</v>
      </c>
      <c r="B907" s="2" t="s">
        <v>42</v>
      </c>
      <c r="C907" s="2" t="s">
        <v>6</v>
      </c>
      <c r="D907" s="2" t="s">
        <v>7</v>
      </c>
      <c r="E907" s="2" t="s">
        <v>13</v>
      </c>
      <c r="F907" s="2" t="s">
        <v>61</v>
      </c>
      <c r="G907" s="1">
        <v>3687.9800000000005</v>
      </c>
      <c r="H907" s="1">
        <v>2118.1799999999998</v>
      </c>
      <c r="I907" s="4">
        <v>18</v>
      </c>
      <c r="J907" s="2" t="s">
        <v>72</v>
      </c>
      <c r="K907" s="1">
        <f>Tabelle8[[#This Row],[Menge kg Nges]]/1000</f>
        <v>3.6879800000000005</v>
      </c>
      <c r="L907" s="1">
        <f>Tabelle8[[#This Row],[Menge kg P2O5]]/1000</f>
        <v>2.1181799999999997</v>
      </c>
      <c r="M907" s="1">
        <f>Tabelle8[[#This Row],[Menge t Nges]]/Tabelle8[[#This Row],[Anzahl Lieferscheine]]</f>
        <v>0.20488777777777781</v>
      </c>
      <c r="N907" s="1">
        <f>Tabelle8[[#This Row],[Menge t P2O5]]/Tabelle8[[#This Row],[Anzahl Lieferscheine]]</f>
        <v>0.11767666666666665</v>
      </c>
    </row>
    <row r="908" spans="1:14" x14ac:dyDescent="0.2">
      <c r="A908" s="2" t="s">
        <v>40</v>
      </c>
      <c r="B908" s="2" t="s">
        <v>42</v>
      </c>
      <c r="C908" s="2" t="s">
        <v>6</v>
      </c>
      <c r="D908" s="2" t="s">
        <v>7</v>
      </c>
      <c r="E908" s="2" t="s">
        <v>14</v>
      </c>
      <c r="F908" s="2" t="s">
        <v>61</v>
      </c>
      <c r="G908" s="1">
        <v>8171.65</v>
      </c>
      <c r="H908" s="1">
        <v>3839.99</v>
      </c>
      <c r="I908" s="4">
        <v>19</v>
      </c>
      <c r="J908" s="2" t="s">
        <v>72</v>
      </c>
      <c r="K908" s="1">
        <f>Tabelle8[[#This Row],[Menge kg Nges]]/1000</f>
        <v>8.1716499999999996</v>
      </c>
      <c r="L908" s="1">
        <f>Tabelle8[[#This Row],[Menge kg P2O5]]/1000</f>
        <v>3.8399899999999998</v>
      </c>
      <c r="M908" s="1">
        <f>Tabelle8[[#This Row],[Menge t Nges]]/Tabelle8[[#This Row],[Anzahl Lieferscheine]]</f>
        <v>0.43008684210526316</v>
      </c>
      <c r="N908" s="1">
        <f>Tabelle8[[#This Row],[Menge t P2O5]]/Tabelle8[[#This Row],[Anzahl Lieferscheine]]</f>
        <v>0.20210473684210525</v>
      </c>
    </row>
    <row r="909" spans="1:14" x14ac:dyDescent="0.2">
      <c r="A909" s="2" t="s">
        <v>40</v>
      </c>
      <c r="B909" s="2" t="s">
        <v>42</v>
      </c>
      <c r="C909" s="2" t="s">
        <v>6</v>
      </c>
      <c r="D909" s="2" t="s">
        <v>15</v>
      </c>
      <c r="E909" s="2" t="s">
        <v>8</v>
      </c>
      <c r="F909" s="2" t="s">
        <v>61</v>
      </c>
      <c r="G909" s="1">
        <v>605</v>
      </c>
      <c r="H909" s="1">
        <v>582.5</v>
      </c>
      <c r="I909" s="4">
        <v>1</v>
      </c>
      <c r="J909" s="2" t="s">
        <v>72</v>
      </c>
      <c r="K909" s="1">
        <f>Tabelle8[[#This Row],[Menge kg Nges]]/1000</f>
        <v>0.60499999999999998</v>
      </c>
      <c r="L909" s="1">
        <f>Tabelle8[[#This Row],[Menge kg P2O5]]/1000</f>
        <v>0.58250000000000002</v>
      </c>
      <c r="M909" s="1">
        <f>Tabelle8[[#This Row],[Menge t Nges]]/Tabelle8[[#This Row],[Anzahl Lieferscheine]]</f>
        <v>0.60499999999999998</v>
      </c>
      <c r="N909" s="1">
        <f>Tabelle8[[#This Row],[Menge t P2O5]]/Tabelle8[[#This Row],[Anzahl Lieferscheine]]</f>
        <v>0.58250000000000002</v>
      </c>
    </row>
    <row r="910" spans="1:14" x14ac:dyDescent="0.2">
      <c r="A910" s="2" t="s">
        <v>40</v>
      </c>
      <c r="B910" s="2" t="s">
        <v>42</v>
      </c>
      <c r="C910" s="2" t="s">
        <v>6</v>
      </c>
      <c r="D910" s="2" t="s">
        <v>15</v>
      </c>
      <c r="E910" s="2" t="s">
        <v>17</v>
      </c>
      <c r="F910" s="2" t="s">
        <v>61</v>
      </c>
      <c r="G910" s="1">
        <v>60</v>
      </c>
      <c r="H910" s="1">
        <v>30</v>
      </c>
      <c r="I910" s="4">
        <v>1</v>
      </c>
      <c r="J910" s="2" t="s">
        <v>72</v>
      </c>
      <c r="K910" s="1">
        <f>Tabelle8[[#This Row],[Menge kg Nges]]/1000</f>
        <v>0.06</v>
      </c>
      <c r="L910" s="1">
        <f>Tabelle8[[#This Row],[Menge kg P2O5]]/1000</f>
        <v>0.03</v>
      </c>
      <c r="M910" s="1">
        <f>Tabelle8[[#This Row],[Menge t Nges]]/Tabelle8[[#This Row],[Anzahl Lieferscheine]]</f>
        <v>0.06</v>
      </c>
      <c r="N910" s="1">
        <f>Tabelle8[[#This Row],[Menge t P2O5]]/Tabelle8[[#This Row],[Anzahl Lieferscheine]]</f>
        <v>0.03</v>
      </c>
    </row>
    <row r="911" spans="1:14" x14ac:dyDescent="0.2">
      <c r="A911" s="2" t="s">
        <v>40</v>
      </c>
      <c r="B911" s="2" t="s">
        <v>42</v>
      </c>
      <c r="C911" s="2" t="s">
        <v>6</v>
      </c>
      <c r="D911" s="2" t="s">
        <v>15</v>
      </c>
      <c r="E911" s="2" t="s">
        <v>35</v>
      </c>
      <c r="F911" s="2" t="s">
        <v>61</v>
      </c>
      <c r="G911" s="1">
        <v>210.8</v>
      </c>
      <c r="H911" s="1">
        <v>163.19999999999999</v>
      </c>
      <c r="I911" s="4">
        <v>1</v>
      </c>
      <c r="J911" s="2" t="s">
        <v>72</v>
      </c>
      <c r="K911" s="1">
        <f>Tabelle8[[#This Row],[Menge kg Nges]]/1000</f>
        <v>0.21080000000000002</v>
      </c>
      <c r="L911" s="1">
        <f>Tabelle8[[#This Row],[Menge kg P2O5]]/1000</f>
        <v>0.16319999999999998</v>
      </c>
      <c r="M911" s="1">
        <f>Tabelle8[[#This Row],[Menge t Nges]]/Tabelle8[[#This Row],[Anzahl Lieferscheine]]</f>
        <v>0.21080000000000002</v>
      </c>
      <c r="N911" s="1">
        <f>Tabelle8[[#This Row],[Menge t P2O5]]/Tabelle8[[#This Row],[Anzahl Lieferscheine]]</f>
        <v>0.16319999999999998</v>
      </c>
    </row>
    <row r="912" spans="1:14" x14ac:dyDescent="0.2">
      <c r="A912" s="2" t="s">
        <v>40</v>
      </c>
      <c r="B912" s="2" t="s">
        <v>42</v>
      </c>
      <c r="C912" s="2" t="s">
        <v>6</v>
      </c>
      <c r="D912" s="2" t="s">
        <v>15</v>
      </c>
      <c r="E912" s="2" t="s">
        <v>18</v>
      </c>
      <c r="F912" s="2" t="s">
        <v>61</v>
      </c>
      <c r="G912" s="1">
        <v>2437.1999999999998</v>
      </c>
      <c r="H912" s="1">
        <v>1988.4</v>
      </c>
      <c r="I912" s="4">
        <v>6</v>
      </c>
      <c r="J912" s="2" t="s">
        <v>72</v>
      </c>
      <c r="K912" s="1">
        <f>Tabelle8[[#This Row],[Menge kg Nges]]/1000</f>
        <v>2.4371999999999998</v>
      </c>
      <c r="L912" s="1">
        <f>Tabelle8[[#This Row],[Menge kg P2O5]]/1000</f>
        <v>1.9884000000000002</v>
      </c>
      <c r="M912" s="1">
        <f>Tabelle8[[#This Row],[Menge t Nges]]/Tabelle8[[#This Row],[Anzahl Lieferscheine]]</f>
        <v>0.40619999999999995</v>
      </c>
      <c r="N912" s="1">
        <f>Tabelle8[[#This Row],[Menge t P2O5]]/Tabelle8[[#This Row],[Anzahl Lieferscheine]]</f>
        <v>0.33140000000000003</v>
      </c>
    </row>
    <row r="913" spans="1:14" x14ac:dyDescent="0.2">
      <c r="A913" s="2" t="s">
        <v>40</v>
      </c>
      <c r="B913" s="2" t="s">
        <v>42</v>
      </c>
      <c r="C913" s="2" t="s">
        <v>6</v>
      </c>
      <c r="D913" s="2" t="s">
        <v>15</v>
      </c>
      <c r="E913" s="2" t="s">
        <v>19</v>
      </c>
      <c r="F913" s="2" t="s">
        <v>61</v>
      </c>
      <c r="G913" s="1">
        <v>162</v>
      </c>
      <c r="H913" s="1">
        <v>180</v>
      </c>
      <c r="I913" s="4">
        <v>1</v>
      </c>
      <c r="J913" s="2" t="s">
        <v>72</v>
      </c>
      <c r="K913" s="1">
        <f>Tabelle8[[#This Row],[Menge kg Nges]]/1000</f>
        <v>0.16200000000000001</v>
      </c>
      <c r="L913" s="1">
        <f>Tabelle8[[#This Row],[Menge kg P2O5]]/1000</f>
        <v>0.18</v>
      </c>
      <c r="M913" s="1">
        <f>Tabelle8[[#This Row],[Menge t Nges]]/Tabelle8[[#This Row],[Anzahl Lieferscheine]]</f>
        <v>0.16200000000000001</v>
      </c>
      <c r="N913" s="1">
        <f>Tabelle8[[#This Row],[Menge t P2O5]]/Tabelle8[[#This Row],[Anzahl Lieferscheine]]</f>
        <v>0.18</v>
      </c>
    </row>
    <row r="914" spans="1:14" x14ac:dyDescent="0.2">
      <c r="A914" s="2" t="s">
        <v>40</v>
      </c>
      <c r="B914" s="2" t="s">
        <v>42</v>
      </c>
      <c r="C914" s="2" t="s">
        <v>6</v>
      </c>
      <c r="D914" s="2" t="s">
        <v>15</v>
      </c>
      <c r="E914" s="2" t="s">
        <v>20</v>
      </c>
      <c r="F914" s="2" t="s">
        <v>61</v>
      </c>
      <c r="G914" s="1">
        <v>440.64</v>
      </c>
      <c r="H914" s="1">
        <v>324</v>
      </c>
      <c r="I914" s="4">
        <v>1</v>
      </c>
      <c r="J914" s="2" t="s">
        <v>72</v>
      </c>
      <c r="K914" s="1">
        <f>Tabelle8[[#This Row],[Menge kg Nges]]/1000</f>
        <v>0.44063999999999998</v>
      </c>
      <c r="L914" s="1">
        <f>Tabelle8[[#This Row],[Menge kg P2O5]]/1000</f>
        <v>0.32400000000000001</v>
      </c>
      <c r="M914" s="1">
        <f>Tabelle8[[#This Row],[Menge t Nges]]/Tabelle8[[#This Row],[Anzahl Lieferscheine]]</f>
        <v>0.44063999999999998</v>
      </c>
      <c r="N914" s="1">
        <f>Tabelle8[[#This Row],[Menge t P2O5]]/Tabelle8[[#This Row],[Anzahl Lieferscheine]]</f>
        <v>0.32400000000000001</v>
      </c>
    </row>
    <row r="915" spans="1:14" x14ac:dyDescent="0.2">
      <c r="A915" s="2" t="s">
        <v>40</v>
      </c>
      <c r="B915" s="2" t="s">
        <v>42</v>
      </c>
      <c r="C915" s="2" t="s">
        <v>6</v>
      </c>
      <c r="D915" s="2" t="s">
        <v>15</v>
      </c>
      <c r="E915" s="2" t="s">
        <v>21</v>
      </c>
      <c r="F915" s="2" t="s">
        <v>61</v>
      </c>
      <c r="G915" s="1">
        <v>3667.2</v>
      </c>
      <c r="H915" s="1">
        <v>1948.2</v>
      </c>
      <c r="I915" s="4">
        <v>5</v>
      </c>
      <c r="J915" s="2" t="s">
        <v>72</v>
      </c>
      <c r="K915" s="1">
        <f>Tabelle8[[#This Row],[Menge kg Nges]]/1000</f>
        <v>3.6671999999999998</v>
      </c>
      <c r="L915" s="1">
        <f>Tabelle8[[#This Row],[Menge kg P2O5]]/1000</f>
        <v>1.9482000000000002</v>
      </c>
      <c r="M915" s="1">
        <f>Tabelle8[[#This Row],[Menge t Nges]]/Tabelle8[[#This Row],[Anzahl Lieferscheine]]</f>
        <v>0.73343999999999998</v>
      </c>
      <c r="N915" s="1">
        <f>Tabelle8[[#This Row],[Menge t P2O5]]/Tabelle8[[#This Row],[Anzahl Lieferscheine]]</f>
        <v>0.38964000000000004</v>
      </c>
    </row>
    <row r="916" spans="1:14" x14ac:dyDescent="0.2">
      <c r="A916" s="2" t="s">
        <v>40</v>
      </c>
      <c r="B916" s="2" t="s">
        <v>42</v>
      </c>
      <c r="C916" s="2" t="s">
        <v>6</v>
      </c>
      <c r="D916" s="2" t="s">
        <v>15</v>
      </c>
      <c r="E916" s="2" t="s">
        <v>9</v>
      </c>
      <c r="F916" s="2" t="s">
        <v>61</v>
      </c>
      <c r="G916" s="1">
        <v>622.6400000000001</v>
      </c>
      <c r="H916" s="1">
        <v>358.5</v>
      </c>
      <c r="I916" s="4">
        <v>3</v>
      </c>
      <c r="J916" s="2" t="s">
        <v>72</v>
      </c>
      <c r="K916" s="1">
        <f>Tabelle8[[#This Row],[Menge kg Nges]]/1000</f>
        <v>0.62264000000000008</v>
      </c>
      <c r="L916" s="1">
        <f>Tabelle8[[#This Row],[Menge kg P2O5]]/1000</f>
        <v>0.35849999999999999</v>
      </c>
      <c r="M916" s="1">
        <f>Tabelle8[[#This Row],[Menge t Nges]]/Tabelle8[[#This Row],[Anzahl Lieferscheine]]</f>
        <v>0.20754666666666668</v>
      </c>
      <c r="N916" s="1">
        <f>Tabelle8[[#This Row],[Menge t P2O5]]/Tabelle8[[#This Row],[Anzahl Lieferscheine]]</f>
        <v>0.1195</v>
      </c>
    </row>
    <row r="917" spans="1:14" x14ac:dyDescent="0.2">
      <c r="A917" s="2" t="s">
        <v>40</v>
      </c>
      <c r="B917" s="2" t="s">
        <v>42</v>
      </c>
      <c r="C917" s="2" t="s">
        <v>6</v>
      </c>
      <c r="D917" s="2" t="s">
        <v>15</v>
      </c>
      <c r="E917" s="2" t="s">
        <v>13</v>
      </c>
      <c r="F917" s="2" t="s">
        <v>61</v>
      </c>
      <c r="G917" s="1">
        <v>232.05</v>
      </c>
      <c r="H917" s="1">
        <v>208.25</v>
      </c>
      <c r="I917" s="4">
        <v>1</v>
      </c>
      <c r="J917" s="2" t="s">
        <v>72</v>
      </c>
      <c r="K917" s="1">
        <f>Tabelle8[[#This Row],[Menge kg Nges]]/1000</f>
        <v>0.23205000000000001</v>
      </c>
      <c r="L917" s="1">
        <f>Tabelle8[[#This Row],[Menge kg P2O5]]/1000</f>
        <v>0.20824999999999999</v>
      </c>
      <c r="M917" s="1">
        <f>Tabelle8[[#This Row],[Menge t Nges]]/Tabelle8[[#This Row],[Anzahl Lieferscheine]]</f>
        <v>0.23205000000000001</v>
      </c>
      <c r="N917" s="1">
        <f>Tabelle8[[#This Row],[Menge t P2O5]]/Tabelle8[[#This Row],[Anzahl Lieferscheine]]</f>
        <v>0.20824999999999999</v>
      </c>
    </row>
    <row r="918" spans="1:14" x14ac:dyDescent="0.2">
      <c r="A918" s="2" t="s">
        <v>40</v>
      </c>
      <c r="B918" s="2" t="s">
        <v>42</v>
      </c>
      <c r="C918" s="2" t="s">
        <v>25</v>
      </c>
      <c r="D918" s="2" t="s">
        <v>25</v>
      </c>
      <c r="E918" s="2" t="s">
        <v>26</v>
      </c>
      <c r="F918" s="2" t="s">
        <v>61</v>
      </c>
      <c r="G918" s="1">
        <v>9847.09</v>
      </c>
      <c r="H918" s="1">
        <v>3808.62</v>
      </c>
      <c r="I918" s="4">
        <v>18</v>
      </c>
      <c r="J918" s="2" t="s">
        <v>72</v>
      </c>
      <c r="K918" s="1">
        <f>Tabelle8[[#This Row],[Menge kg Nges]]/1000</f>
        <v>9.8470899999999997</v>
      </c>
      <c r="L918" s="1">
        <f>Tabelle8[[#This Row],[Menge kg P2O5]]/1000</f>
        <v>3.8086199999999999</v>
      </c>
      <c r="M918" s="1">
        <f>Tabelle8[[#This Row],[Menge t Nges]]/Tabelle8[[#This Row],[Anzahl Lieferscheine]]</f>
        <v>0.54706055555555555</v>
      </c>
      <c r="N918" s="1">
        <f>Tabelle8[[#This Row],[Menge t P2O5]]/Tabelle8[[#This Row],[Anzahl Lieferscheine]]</f>
        <v>0.21159</v>
      </c>
    </row>
    <row r="919" spans="1:14" x14ac:dyDescent="0.2">
      <c r="A919" s="2" t="s">
        <v>40</v>
      </c>
      <c r="B919" s="2" t="s">
        <v>42</v>
      </c>
      <c r="C919" s="2" t="s">
        <v>63</v>
      </c>
      <c r="D919" s="2" t="s">
        <v>63</v>
      </c>
      <c r="E919" s="2" t="s">
        <v>63</v>
      </c>
      <c r="F919" s="2" t="s">
        <v>61</v>
      </c>
      <c r="G919" s="1">
        <v>2106.1800000000003</v>
      </c>
      <c r="H919" s="1">
        <v>1910.1200000000003</v>
      </c>
      <c r="I919" s="4">
        <v>8</v>
      </c>
      <c r="J919" s="2" t="s">
        <v>72</v>
      </c>
      <c r="K919" s="1">
        <f>Tabelle8[[#This Row],[Menge kg Nges]]/1000</f>
        <v>2.1061800000000002</v>
      </c>
      <c r="L919" s="1">
        <f>Tabelle8[[#This Row],[Menge kg P2O5]]/1000</f>
        <v>1.9101200000000003</v>
      </c>
      <c r="M919" s="1">
        <f>Tabelle8[[#This Row],[Menge t Nges]]/Tabelle8[[#This Row],[Anzahl Lieferscheine]]</f>
        <v>0.26327250000000002</v>
      </c>
      <c r="N919" s="1">
        <f>Tabelle8[[#This Row],[Menge t P2O5]]/Tabelle8[[#This Row],[Anzahl Lieferscheine]]</f>
        <v>0.23876500000000003</v>
      </c>
    </row>
    <row r="920" spans="1:14" x14ac:dyDescent="0.2">
      <c r="A920" s="2" t="s">
        <v>55</v>
      </c>
      <c r="B920" s="2" t="s">
        <v>39</v>
      </c>
      <c r="C920" s="2" t="s">
        <v>6</v>
      </c>
      <c r="D920" s="2" t="s">
        <v>7</v>
      </c>
      <c r="E920" s="2" t="s">
        <v>8</v>
      </c>
      <c r="F920" s="2" t="s">
        <v>61</v>
      </c>
      <c r="G920" s="1">
        <v>228.54000000000002</v>
      </c>
      <c r="H920" s="1">
        <v>57.72</v>
      </c>
      <c r="I920" s="4">
        <v>3</v>
      </c>
      <c r="J920" s="2" t="s">
        <v>72</v>
      </c>
      <c r="K920" s="1">
        <f>Tabelle8[[#This Row],[Menge kg Nges]]/1000</f>
        <v>0.22854000000000002</v>
      </c>
      <c r="L920" s="1">
        <f>Tabelle8[[#This Row],[Menge kg P2O5]]/1000</f>
        <v>5.772E-2</v>
      </c>
      <c r="M920" s="1">
        <f>Tabelle8[[#This Row],[Menge t Nges]]/Tabelle8[[#This Row],[Anzahl Lieferscheine]]</f>
        <v>7.6180000000000012E-2</v>
      </c>
      <c r="N920" s="1">
        <f>Tabelle8[[#This Row],[Menge t P2O5]]/Tabelle8[[#This Row],[Anzahl Lieferscheine]]</f>
        <v>1.924E-2</v>
      </c>
    </row>
    <row r="921" spans="1:14" x14ac:dyDescent="0.2">
      <c r="A921" s="2" t="s">
        <v>55</v>
      </c>
      <c r="B921" s="2" t="s">
        <v>55</v>
      </c>
      <c r="C921" s="2" t="s">
        <v>6</v>
      </c>
      <c r="D921" s="2" t="s">
        <v>7</v>
      </c>
      <c r="E921" s="2" t="s">
        <v>8</v>
      </c>
      <c r="F921" s="2" t="s">
        <v>61</v>
      </c>
      <c r="G921" s="1">
        <v>95715.879999999961</v>
      </c>
      <c r="H921" s="1">
        <v>27674.210000000006</v>
      </c>
      <c r="I921" s="4">
        <v>178</v>
      </c>
      <c r="J921" s="2" t="s">
        <v>72</v>
      </c>
      <c r="K921" s="1">
        <f>Tabelle8[[#This Row],[Menge kg Nges]]/1000</f>
        <v>95.715879999999956</v>
      </c>
      <c r="L921" s="1">
        <f>Tabelle8[[#This Row],[Menge kg P2O5]]/1000</f>
        <v>27.674210000000006</v>
      </c>
      <c r="M921" s="1">
        <f>Tabelle8[[#This Row],[Menge t Nges]]/Tabelle8[[#This Row],[Anzahl Lieferscheine]]</f>
        <v>0.53772966292134805</v>
      </c>
      <c r="N921" s="1">
        <f>Tabelle8[[#This Row],[Menge t P2O5]]/Tabelle8[[#This Row],[Anzahl Lieferscheine]]</f>
        <v>0.15547308988764047</v>
      </c>
    </row>
    <row r="922" spans="1:14" x14ac:dyDescent="0.2">
      <c r="A922" s="2" t="s">
        <v>55</v>
      </c>
      <c r="B922" s="2" t="s">
        <v>55</v>
      </c>
      <c r="C922" s="2" t="s">
        <v>6</v>
      </c>
      <c r="D922" s="2" t="s">
        <v>7</v>
      </c>
      <c r="E922" s="2" t="s">
        <v>9</v>
      </c>
      <c r="F922" s="2" t="s">
        <v>61</v>
      </c>
      <c r="G922" s="1">
        <v>26354.749999999996</v>
      </c>
      <c r="H922" s="1">
        <v>10948.589999999998</v>
      </c>
      <c r="I922" s="4">
        <v>61</v>
      </c>
      <c r="J922" s="2" t="s">
        <v>72</v>
      </c>
      <c r="K922" s="1">
        <f>Tabelle8[[#This Row],[Menge kg Nges]]/1000</f>
        <v>26.354749999999996</v>
      </c>
      <c r="L922" s="1">
        <f>Tabelle8[[#This Row],[Menge kg P2O5]]/1000</f>
        <v>10.948589999999998</v>
      </c>
      <c r="M922" s="1">
        <f>Tabelle8[[#This Row],[Menge t Nges]]/Tabelle8[[#This Row],[Anzahl Lieferscheine]]</f>
        <v>0.43204508196721303</v>
      </c>
      <c r="N922" s="1">
        <f>Tabelle8[[#This Row],[Menge t P2O5]]/Tabelle8[[#This Row],[Anzahl Lieferscheine]]</f>
        <v>0.17948508196721308</v>
      </c>
    </row>
    <row r="923" spans="1:14" x14ac:dyDescent="0.2">
      <c r="A923" s="2" t="s">
        <v>55</v>
      </c>
      <c r="B923" s="2" t="s">
        <v>55</v>
      </c>
      <c r="C923" s="2" t="s">
        <v>6</v>
      </c>
      <c r="D923" s="2" t="s">
        <v>7</v>
      </c>
      <c r="E923" s="2" t="s">
        <v>11</v>
      </c>
      <c r="F923" s="2" t="s">
        <v>61</v>
      </c>
      <c r="G923" s="1">
        <v>8500.4200000000019</v>
      </c>
      <c r="H923" s="1">
        <v>3320.5000000000005</v>
      </c>
      <c r="I923" s="4">
        <v>44</v>
      </c>
      <c r="J923" s="2" t="s">
        <v>72</v>
      </c>
      <c r="K923" s="1">
        <f>Tabelle8[[#This Row],[Menge kg Nges]]/1000</f>
        <v>8.5004200000000019</v>
      </c>
      <c r="L923" s="1">
        <f>Tabelle8[[#This Row],[Menge kg P2O5]]/1000</f>
        <v>3.3205000000000005</v>
      </c>
      <c r="M923" s="1">
        <f>Tabelle8[[#This Row],[Menge t Nges]]/Tabelle8[[#This Row],[Anzahl Lieferscheine]]</f>
        <v>0.19319136363636369</v>
      </c>
      <c r="N923" s="1">
        <f>Tabelle8[[#This Row],[Menge t P2O5]]/Tabelle8[[#This Row],[Anzahl Lieferscheine]]</f>
        <v>7.5465909090909097E-2</v>
      </c>
    </row>
    <row r="924" spans="1:14" x14ac:dyDescent="0.2">
      <c r="A924" s="2" t="s">
        <v>55</v>
      </c>
      <c r="B924" s="2" t="s">
        <v>55</v>
      </c>
      <c r="C924" s="2" t="s">
        <v>6</v>
      </c>
      <c r="D924" s="2" t="s">
        <v>7</v>
      </c>
      <c r="E924" s="2" t="s">
        <v>13</v>
      </c>
      <c r="F924" s="2" t="s">
        <v>61</v>
      </c>
      <c r="G924" s="1">
        <v>5616</v>
      </c>
      <c r="H924" s="1">
        <v>3276</v>
      </c>
      <c r="I924" s="4">
        <v>12</v>
      </c>
      <c r="J924" s="2" t="s">
        <v>72</v>
      </c>
      <c r="K924" s="1">
        <f>Tabelle8[[#This Row],[Menge kg Nges]]/1000</f>
        <v>5.6159999999999997</v>
      </c>
      <c r="L924" s="1">
        <f>Tabelle8[[#This Row],[Menge kg P2O5]]/1000</f>
        <v>3.2759999999999998</v>
      </c>
      <c r="M924" s="1">
        <f>Tabelle8[[#This Row],[Menge t Nges]]/Tabelle8[[#This Row],[Anzahl Lieferscheine]]</f>
        <v>0.46799999999999997</v>
      </c>
      <c r="N924" s="1">
        <f>Tabelle8[[#This Row],[Menge t P2O5]]/Tabelle8[[#This Row],[Anzahl Lieferscheine]]</f>
        <v>0.27299999999999996</v>
      </c>
    </row>
    <row r="925" spans="1:14" x14ac:dyDescent="0.2">
      <c r="A925" s="2" t="s">
        <v>55</v>
      </c>
      <c r="B925" s="2" t="s">
        <v>55</v>
      </c>
      <c r="C925" s="2" t="s">
        <v>6</v>
      </c>
      <c r="D925" s="2" t="s">
        <v>15</v>
      </c>
      <c r="E925" s="2" t="s">
        <v>20</v>
      </c>
      <c r="F925" s="2" t="s">
        <v>61</v>
      </c>
      <c r="G925" s="1">
        <v>3418.08</v>
      </c>
      <c r="H925" s="1">
        <v>2028</v>
      </c>
      <c r="I925" s="4">
        <v>21</v>
      </c>
      <c r="J925" s="2" t="s">
        <v>72</v>
      </c>
      <c r="K925" s="1">
        <f>Tabelle8[[#This Row],[Menge kg Nges]]/1000</f>
        <v>3.4180799999999998</v>
      </c>
      <c r="L925" s="1">
        <f>Tabelle8[[#This Row],[Menge kg P2O5]]/1000</f>
        <v>2.028</v>
      </c>
      <c r="M925" s="1">
        <f>Tabelle8[[#This Row],[Menge t Nges]]/Tabelle8[[#This Row],[Anzahl Lieferscheine]]</f>
        <v>0.16276571428571426</v>
      </c>
      <c r="N925" s="1">
        <f>Tabelle8[[#This Row],[Menge t P2O5]]/Tabelle8[[#This Row],[Anzahl Lieferscheine]]</f>
        <v>9.6571428571428572E-2</v>
      </c>
    </row>
    <row r="926" spans="1:14" x14ac:dyDescent="0.2">
      <c r="A926" s="2" t="s">
        <v>55</v>
      </c>
      <c r="B926" s="2" t="s">
        <v>55</v>
      </c>
      <c r="C926" s="2" t="s">
        <v>6</v>
      </c>
      <c r="D926" s="2" t="s">
        <v>15</v>
      </c>
      <c r="E926" s="2" t="s">
        <v>9</v>
      </c>
      <c r="F926" s="2" t="s">
        <v>61</v>
      </c>
      <c r="G926" s="1">
        <v>3980.8500000000017</v>
      </c>
      <c r="H926" s="1">
        <v>2470.0099999999993</v>
      </c>
      <c r="I926" s="4">
        <v>45</v>
      </c>
      <c r="J926" s="2" t="s">
        <v>72</v>
      </c>
      <c r="K926" s="1">
        <f>Tabelle8[[#This Row],[Menge kg Nges]]/1000</f>
        <v>3.9808500000000016</v>
      </c>
      <c r="L926" s="1">
        <f>Tabelle8[[#This Row],[Menge kg P2O5]]/1000</f>
        <v>2.4700099999999994</v>
      </c>
      <c r="M926" s="1">
        <f>Tabelle8[[#This Row],[Menge t Nges]]/Tabelle8[[#This Row],[Anzahl Lieferscheine]]</f>
        <v>8.8463333333333366E-2</v>
      </c>
      <c r="N926" s="1">
        <f>Tabelle8[[#This Row],[Menge t P2O5]]/Tabelle8[[#This Row],[Anzahl Lieferscheine]]</f>
        <v>5.4889111111111097E-2</v>
      </c>
    </row>
    <row r="927" spans="1:14" x14ac:dyDescent="0.2">
      <c r="A927" s="2" t="s">
        <v>55</v>
      </c>
      <c r="B927" s="2" t="s">
        <v>55</v>
      </c>
      <c r="C927" s="2" t="s">
        <v>6</v>
      </c>
      <c r="D927" s="2" t="s">
        <v>15</v>
      </c>
      <c r="E927" s="2" t="s">
        <v>10</v>
      </c>
      <c r="F927" s="2" t="s">
        <v>61</v>
      </c>
      <c r="G927" s="1">
        <v>891</v>
      </c>
      <c r="H927" s="1">
        <v>380.6</v>
      </c>
      <c r="I927" s="4">
        <v>2</v>
      </c>
      <c r="J927" s="2" t="s">
        <v>72</v>
      </c>
      <c r="K927" s="1">
        <f>Tabelle8[[#This Row],[Menge kg Nges]]/1000</f>
        <v>0.89100000000000001</v>
      </c>
      <c r="L927" s="1">
        <f>Tabelle8[[#This Row],[Menge kg P2O5]]/1000</f>
        <v>0.38060000000000005</v>
      </c>
      <c r="M927" s="1">
        <f>Tabelle8[[#This Row],[Menge t Nges]]/Tabelle8[[#This Row],[Anzahl Lieferscheine]]</f>
        <v>0.44550000000000001</v>
      </c>
      <c r="N927" s="1">
        <f>Tabelle8[[#This Row],[Menge t P2O5]]/Tabelle8[[#This Row],[Anzahl Lieferscheine]]</f>
        <v>0.19030000000000002</v>
      </c>
    </row>
    <row r="928" spans="1:14" x14ac:dyDescent="0.2">
      <c r="A928" s="2" t="s">
        <v>55</v>
      </c>
      <c r="B928" s="2" t="s">
        <v>55</v>
      </c>
      <c r="C928" s="2" t="s">
        <v>6</v>
      </c>
      <c r="D928" s="2" t="s">
        <v>15</v>
      </c>
      <c r="E928" s="2" t="s">
        <v>23</v>
      </c>
      <c r="F928" s="2" t="s">
        <v>61</v>
      </c>
      <c r="G928" s="1">
        <v>102.5</v>
      </c>
      <c r="H928" s="1">
        <v>46.25</v>
      </c>
      <c r="I928" s="4">
        <v>1</v>
      </c>
      <c r="J928" s="2" t="s">
        <v>72</v>
      </c>
      <c r="K928" s="1">
        <f>Tabelle8[[#This Row],[Menge kg Nges]]/1000</f>
        <v>0.10249999999999999</v>
      </c>
      <c r="L928" s="1">
        <f>Tabelle8[[#This Row],[Menge kg P2O5]]/1000</f>
        <v>4.6249999999999999E-2</v>
      </c>
      <c r="M928" s="1">
        <f>Tabelle8[[#This Row],[Menge t Nges]]/Tabelle8[[#This Row],[Anzahl Lieferscheine]]</f>
        <v>0.10249999999999999</v>
      </c>
      <c r="N928" s="1">
        <f>Tabelle8[[#This Row],[Menge t P2O5]]/Tabelle8[[#This Row],[Anzahl Lieferscheine]]</f>
        <v>4.6249999999999999E-2</v>
      </c>
    </row>
    <row r="929" spans="1:14" x14ac:dyDescent="0.2">
      <c r="A929" s="2" t="s">
        <v>55</v>
      </c>
      <c r="B929" s="2" t="s">
        <v>55</v>
      </c>
      <c r="C929" s="2" t="s">
        <v>6</v>
      </c>
      <c r="D929" s="2" t="s">
        <v>15</v>
      </c>
      <c r="E929" s="2" t="s">
        <v>13</v>
      </c>
      <c r="F929" s="2" t="s">
        <v>61</v>
      </c>
      <c r="G929" s="1">
        <v>655.20000000000005</v>
      </c>
      <c r="H929" s="1">
        <v>588</v>
      </c>
      <c r="I929" s="4">
        <v>2</v>
      </c>
      <c r="J929" s="2" t="s">
        <v>72</v>
      </c>
      <c r="K929" s="1">
        <f>Tabelle8[[#This Row],[Menge kg Nges]]/1000</f>
        <v>0.6552</v>
      </c>
      <c r="L929" s="1">
        <f>Tabelle8[[#This Row],[Menge kg P2O5]]/1000</f>
        <v>0.58799999999999997</v>
      </c>
      <c r="M929" s="1">
        <f>Tabelle8[[#This Row],[Menge t Nges]]/Tabelle8[[#This Row],[Anzahl Lieferscheine]]</f>
        <v>0.3276</v>
      </c>
      <c r="N929" s="1">
        <f>Tabelle8[[#This Row],[Menge t P2O5]]/Tabelle8[[#This Row],[Anzahl Lieferscheine]]</f>
        <v>0.29399999999999998</v>
      </c>
    </row>
    <row r="930" spans="1:14" x14ac:dyDescent="0.2">
      <c r="A930" s="2" t="s">
        <v>55</v>
      </c>
      <c r="B930" s="2" t="s">
        <v>55</v>
      </c>
      <c r="C930" s="2" t="s">
        <v>6</v>
      </c>
      <c r="D930" s="2" t="s">
        <v>15</v>
      </c>
      <c r="E930" s="2" t="s">
        <v>31</v>
      </c>
      <c r="F930" s="2" t="s">
        <v>61</v>
      </c>
      <c r="G930" s="1">
        <v>645.75</v>
      </c>
      <c r="H930" s="1">
        <v>291.37</v>
      </c>
      <c r="I930" s="4">
        <v>9</v>
      </c>
      <c r="J930" s="2" t="s">
        <v>72</v>
      </c>
      <c r="K930" s="1">
        <f>Tabelle8[[#This Row],[Menge kg Nges]]/1000</f>
        <v>0.64575000000000005</v>
      </c>
      <c r="L930" s="1">
        <f>Tabelle8[[#This Row],[Menge kg P2O5]]/1000</f>
        <v>0.29137000000000002</v>
      </c>
      <c r="M930" s="1">
        <f>Tabelle8[[#This Row],[Menge t Nges]]/Tabelle8[[#This Row],[Anzahl Lieferscheine]]</f>
        <v>7.1750000000000008E-2</v>
      </c>
      <c r="N930" s="1">
        <f>Tabelle8[[#This Row],[Menge t P2O5]]/Tabelle8[[#This Row],[Anzahl Lieferscheine]]</f>
        <v>3.2374444444444449E-2</v>
      </c>
    </row>
    <row r="931" spans="1:14" x14ac:dyDescent="0.2">
      <c r="A931" s="2" t="s">
        <v>55</v>
      </c>
      <c r="B931" s="2" t="s">
        <v>55</v>
      </c>
      <c r="C931" s="2" t="s">
        <v>25</v>
      </c>
      <c r="D931" s="2" t="s">
        <v>25</v>
      </c>
      <c r="E931" s="2" t="s">
        <v>26</v>
      </c>
      <c r="F931" s="2" t="s">
        <v>61</v>
      </c>
      <c r="G931" s="1">
        <v>10565.5</v>
      </c>
      <c r="H931" s="1">
        <v>4659.5</v>
      </c>
      <c r="I931" s="4">
        <v>6</v>
      </c>
      <c r="J931" s="2" t="s">
        <v>72</v>
      </c>
      <c r="K931" s="1">
        <f>Tabelle8[[#This Row],[Menge kg Nges]]/1000</f>
        <v>10.5655</v>
      </c>
      <c r="L931" s="1">
        <f>Tabelle8[[#This Row],[Menge kg P2O5]]/1000</f>
        <v>4.6595000000000004</v>
      </c>
      <c r="M931" s="1">
        <f>Tabelle8[[#This Row],[Menge t Nges]]/Tabelle8[[#This Row],[Anzahl Lieferscheine]]</f>
        <v>1.7609166666666667</v>
      </c>
      <c r="N931" s="1">
        <f>Tabelle8[[#This Row],[Menge t P2O5]]/Tabelle8[[#This Row],[Anzahl Lieferscheine]]</f>
        <v>0.7765833333333334</v>
      </c>
    </row>
    <row r="932" spans="1:14" x14ac:dyDescent="0.2">
      <c r="A932" s="2" t="s">
        <v>55</v>
      </c>
      <c r="B932" s="2" t="s">
        <v>42</v>
      </c>
      <c r="C932" s="2" t="s">
        <v>6</v>
      </c>
      <c r="D932" s="2" t="s">
        <v>7</v>
      </c>
      <c r="E932" s="2" t="s">
        <v>8</v>
      </c>
      <c r="F932" s="2" t="s">
        <v>61</v>
      </c>
      <c r="G932" s="1">
        <v>483.47000000000008</v>
      </c>
      <c r="H932" s="1">
        <v>165.46999999999997</v>
      </c>
      <c r="I932" s="4">
        <v>15</v>
      </c>
      <c r="J932" s="2" t="s">
        <v>72</v>
      </c>
      <c r="K932" s="1">
        <f>Tabelle8[[#This Row],[Menge kg Nges]]/1000</f>
        <v>0.48347000000000007</v>
      </c>
      <c r="L932" s="1">
        <f>Tabelle8[[#This Row],[Menge kg P2O5]]/1000</f>
        <v>0.16546999999999998</v>
      </c>
      <c r="M932" s="1">
        <f>Tabelle8[[#This Row],[Menge t Nges]]/Tabelle8[[#This Row],[Anzahl Lieferscheine]]</f>
        <v>3.2231333333333341E-2</v>
      </c>
      <c r="N932" s="1">
        <f>Tabelle8[[#This Row],[Menge t P2O5]]/Tabelle8[[#This Row],[Anzahl Lieferscheine]]</f>
        <v>1.1031333333333332E-2</v>
      </c>
    </row>
    <row r="933" spans="1:14" x14ac:dyDescent="0.2">
      <c r="A933" s="2" t="s">
        <v>53</v>
      </c>
      <c r="B933" s="2" t="s">
        <v>51</v>
      </c>
      <c r="C933" s="2" t="s">
        <v>6</v>
      </c>
      <c r="D933" s="2" t="s">
        <v>7</v>
      </c>
      <c r="E933" s="2" t="s">
        <v>12</v>
      </c>
      <c r="F933" s="2" t="s">
        <v>61</v>
      </c>
      <c r="G933" s="1">
        <v>1460</v>
      </c>
      <c r="H933" s="1">
        <v>576.70000000000005</v>
      </c>
      <c r="I933" s="4">
        <v>13</v>
      </c>
      <c r="J933" s="2" t="s">
        <v>72</v>
      </c>
      <c r="K933" s="1">
        <f>Tabelle8[[#This Row],[Menge kg Nges]]/1000</f>
        <v>1.46</v>
      </c>
      <c r="L933" s="1">
        <f>Tabelle8[[#This Row],[Menge kg P2O5]]/1000</f>
        <v>0.57669999999999999</v>
      </c>
      <c r="M933" s="1">
        <f>Tabelle8[[#This Row],[Menge t Nges]]/Tabelle8[[#This Row],[Anzahl Lieferscheine]]</f>
        <v>0.1123076923076923</v>
      </c>
      <c r="N933" s="1">
        <f>Tabelle8[[#This Row],[Menge t P2O5]]/Tabelle8[[#This Row],[Anzahl Lieferscheine]]</f>
        <v>4.4361538461538459E-2</v>
      </c>
    </row>
    <row r="934" spans="1:14" x14ac:dyDescent="0.2">
      <c r="A934" s="2" t="s">
        <v>53</v>
      </c>
      <c r="B934" s="2" t="s">
        <v>53</v>
      </c>
      <c r="C934" s="2" t="s">
        <v>6</v>
      </c>
      <c r="D934" s="2" t="s">
        <v>7</v>
      </c>
      <c r="E934" s="2" t="s">
        <v>9</v>
      </c>
      <c r="F934" s="2" t="s">
        <v>61</v>
      </c>
      <c r="G934" s="1">
        <v>585.84</v>
      </c>
      <c r="H934" s="1">
        <v>210</v>
      </c>
      <c r="I934" s="4">
        <v>4</v>
      </c>
      <c r="J934" s="2" t="s">
        <v>72</v>
      </c>
      <c r="K934" s="1">
        <f>Tabelle8[[#This Row],[Menge kg Nges]]/1000</f>
        <v>0.58584000000000003</v>
      </c>
      <c r="L934" s="1">
        <f>Tabelle8[[#This Row],[Menge kg P2O5]]/1000</f>
        <v>0.21</v>
      </c>
      <c r="M934" s="1">
        <f>Tabelle8[[#This Row],[Menge t Nges]]/Tabelle8[[#This Row],[Anzahl Lieferscheine]]</f>
        <v>0.14646000000000001</v>
      </c>
      <c r="N934" s="1">
        <f>Tabelle8[[#This Row],[Menge t P2O5]]/Tabelle8[[#This Row],[Anzahl Lieferscheine]]</f>
        <v>5.2499999999999998E-2</v>
      </c>
    </row>
    <row r="935" spans="1:14" x14ac:dyDescent="0.2">
      <c r="A935" s="2" t="s">
        <v>53</v>
      </c>
      <c r="B935" s="2" t="s">
        <v>53</v>
      </c>
      <c r="C935" s="2" t="s">
        <v>6</v>
      </c>
      <c r="D935" s="2" t="s">
        <v>7</v>
      </c>
      <c r="E935" s="2" t="s">
        <v>9</v>
      </c>
      <c r="F935" s="2" t="s">
        <v>62</v>
      </c>
      <c r="G935" s="1">
        <v>203</v>
      </c>
      <c r="H935" s="1">
        <v>84</v>
      </c>
      <c r="I935" s="4">
        <v>1</v>
      </c>
      <c r="J935" s="2" t="s">
        <v>72</v>
      </c>
      <c r="K935" s="1">
        <f>Tabelle8[[#This Row],[Menge kg Nges]]/1000</f>
        <v>0.20300000000000001</v>
      </c>
      <c r="L935" s="1">
        <f>Tabelle8[[#This Row],[Menge kg P2O5]]/1000</f>
        <v>8.4000000000000005E-2</v>
      </c>
      <c r="M935" s="1">
        <f>Tabelle8[[#This Row],[Menge t Nges]]/Tabelle8[[#This Row],[Anzahl Lieferscheine]]</f>
        <v>0.20300000000000001</v>
      </c>
      <c r="N935" s="1">
        <f>Tabelle8[[#This Row],[Menge t P2O5]]/Tabelle8[[#This Row],[Anzahl Lieferscheine]]</f>
        <v>8.4000000000000005E-2</v>
      </c>
    </row>
    <row r="936" spans="1:14" x14ac:dyDescent="0.2">
      <c r="A936" s="2" t="s">
        <v>53</v>
      </c>
      <c r="B936" s="2" t="s">
        <v>53</v>
      </c>
      <c r="C936" s="2" t="s">
        <v>6</v>
      </c>
      <c r="D936" s="2" t="s">
        <v>7</v>
      </c>
      <c r="E936" s="2" t="s">
        <v>11</v>
      </c>
      <c r="F936" s="2" t="s">
        <v>61</v>
      </c>
      <c r="G936" s="1">
        <v>817.6</v>
      </c>
      <c r="H936" s="1">
        <v>319.2</v>
      </c>
      <c r="I936" s="4">
        <v>3</v>
      </c>
      <c r="J936" s="2" t="s">
        <v>72</v>
      </c>
      <c r="K936" s="1">
        <f>Tabelle8[[#This Row],[Menge kg Nges]]/1000</f>
        <v>0.81759999999999999</v>
      </c>
      <c r="L936" s="1">
        <f>Tabelle8[[#This Row],[Menge kg P2O5]]/1000</f>
        <v>0.31919999999999998</v>
      </c>
      <c r="M936" s="1">
        <f>Tabelle8[[#This Row],[Menge t Nges]]/Tabelle8[[#This Row],[Anzahl Lieferscheine]]</f>
        <v>0.27253333333333335</v>
      </c>
      <c r="N936" s="1">
        <f>Tabelle8[[#This Row],[Menge t P2O5]]/Tabelle8[[#This Row],[Anzahl Lieferscheine]]</f>
        <v>0.10639999999999999</v>
      </c>
    </row>
    <row r="937" spans="1:14" x14ac:dyDescent="0.2">
      <c r="A937" s="2" t="s">
        <v>53</v>
      </c>
      <c r="B937" s="2" t="s">
        <v>53</v>
      </c>
      <c r="C937" s="2" t="s">
        <v>6</v>
      </c>
      <c r="D937" s="2" t="s">
        <v>7</v>
      </c>
      <c r="E937" s="2" t="s">
        <v>12</v>
      </c>
      <c r="F937" s="2" t="s">
        <v>61</v>
      </c>
      <c r="G937" s="1">
        <v>15635.400000000001</v>
      </c>
      <c r="H937" s="1">
        <v>5547.97</v>
      </c>
      <c r="I937" s="4">
        <v>53</v>
      </c>
      <c r="J937" s="2" t="s">
        <v>72</v>
      </c>
      <c r="K937" s="1">
        <f>Tabelle8[[#This Row],[Menge kg Nges]]/1000</f>
        <v>15.635400000000001</v>
      </c>
      <c r="L937" s="1">
        <f>Tabelle8[[#This Row],[Menge kg P2O5]]/1000</f>
        <v>5.5479700000000003</v>
      </c>
      <c r="M937" s="1">
        <f>Tabelle8[[#This Row],[Menge t Nges]]/Tabelle8[[#This Row],[Anzahl Lieferscheine]]</f>
        <v>0.29500754716981131</v>
      </c>
      <c r="N937" s="1">
        <f>Tabelle8[[#This Row],[Menge t P2O5]]/Tabelle8[[#This Row],[Anzahl Lieferscheine]]</f>
        <v>0.10467867924528303</v>
      </c>
    </row>
    <row r="938" spans="1:14" x14ac:dyDescent="0.2">
      <c r="A938" s="2" t="s">
        <v>53</v>
      </c>
      <c r="B938" s="2" t="s">
        <v>53</v>
      </c>
      <c r="C938" s="2" t="s">
        <v>6</v>
      </c>
      <c r="D938" s="2" t="s">
        <v>15</v>
      </c>
      <c r="E938" s="2" t="s">
        <v>19</v>
      </c>
      <c r="F938" s="2" t="s">
        <v>61</v>
      </c>
      <c r="G938" s="1">
        <v>426.6</v>
      </c>
      <c r="H938" s="1">
        <v>474</v>
      </c>
      <c r="I938" s="4">
        <v>2</v>
      </c>
      <c r="J938" s="2" t="s">
        <v>72</v>
      </c>
      <c r="K938" s="1">
        <f>Tabelle8[[#This Row],[Menge kg Nges]]/1000</f>
        <v>0.42660000000000003</v>
      </c>
      <c r="L938" s="1">
        <f>Tabelle8[[#This Row],[Menge kg P2O5]]/1000</f>
        <v>0.47399999999999998</v>
      </c>
      <c r="M938" s="1">
        <f>Tabelle8[[#This Row],[Menge t Nges]]/Tabelle8[[#This Row],[Anzahl Lieferscheine]]</f>
        <v>0.21330000000000002</v>
      </c>
      <c r="N938" s="1">
        <f>Tabelle8[[#This Row],[Menge t P2O5]]/Tabelle8[[#This Row],[Anzahl Lieferscheine]]</f>
        <v>0.23699999999999999</v>
      </c>
    </row>
    <row r="939" spans="1:14" x14ac:dyDescent="0.2">
      <c r="A939" s="2" t="s">
        <v>53</v>
      </c>
      <c r="B939" s="2" t="s">
        <v>53</v>
      </c>
      <c r="C939" s="2" t="s">
        <v>6</v>
      </c>
      <c r="D939" s="2" t="s">
        <v>15</v>
      </c>
      <c r="E939" s="2" t="s">
        <v>20</v>
      </c>
      <c r="F939" s="2" t="s">
        <v>61</v>
      </c>
      <c r="G939" s="1">
        <v>183.6</v>
      </c>
      <c r="H939" s="1">
        <v>135</v>
      </c>
      <c r="I939" s="4">
        <v>1</v>
      </c>
      <c r="J939" s="2" t="s">
        <v>72</v>
      </c>
      <c r="K939" s="1">
        <f>Tabelle8[[#This Row],[Menge kg Nges]]/1000</f>
        <v>0.18359999999999999</v>
      </c>
      <c r="L939" s="1">
        <f>Tabelle8[[#This Row],[Menge kg P2O5]]/1000</f>
        <v>0.13500000000000001</v>
      </c>
      <c r="M939" s="1">
        <f>Tabelle8[[#This Row],[Menge t Nges]]/Tabelle8[[#This Row],[Anzahl Lieferscheine]]</f>
        <v>0.18359999999999999</v>
      </c>
      <c r="N939" s="1">
        <f>Tabelle8[[#This Row],[Menge t P2O5]]/Tabelle8[[#This Row],[Anzahl Lieferscheine]]</f>
        <v>0.13500000000000001</v>
      </c>
    </row>
    <row r="940" spans="1:14" x14ac:dyDescent="0.2">
      <c r="A940" s="2" t="s">
        <v>53</v>
      </c>
      <c r="B940" s="2" t="s">
        <v>53</v>
      </c>
      <c r="C940" s="2" t="s">
        <v>6</v>
      </c>
      <c r="D940" s="2" t="s">
        <v>15</v>
      </c>
      <c r="E940" s="2" t="s">
        <v>9</v>
      </c>
      <c r="F940" s="2" t="s">
        <v>61</v>
      </c>
      <c r="G940" s="1">
        <v>27.04</v>
      </c>
      <c r="H940" s="1">
        <v>18</v>
      </c>
      <c r="I940" s="4">
        <v>1</v>
      </c>
      <c r="J940" s="2" t="s">
        <v>72</v>
      </c>
      <c r="K940" s="1">
        <f>Tabelle8[[#This Row],[Menge kg Nges]]/1000</f>
        <v>2.7039999999999998E-2</v>
      </c>
      <c r="L940" s="1">
        <f>Tabelle8[[#This Row],[Menge kg P2O5]]/1000</f>
        <v>1.7999999999999999E-2</v>
      </c>
      <c r="M940" s="1">
        <f>Tabelle8[[#This Row],[Menge t Nges]]/Tabelle8[[#This Row],[Anzahl Lieferscheine]]</f>
        <v>2.7039999999999998E-2</v>
      </c>
      <c r="N940" s="1">
        <f>Tabelle8[[#This Row],[Menge t P2O5]]/Tabelle8[[#This Row],[Anzahl Lieferscheine]]</f>
        <v>1.7999999999999999E-2</v>
      </c>
    </row>
    <row r="941" spans="1:14" x14ac:dyDescent="0.2">
      <c r="A941" s="2" t="s">
        <v>28</v>
      </c>
      <c r="B941" s="2" t="s">
        <v>5</v>
      </c>
      <c r="C941" s="2" t="s">
        <v>6</v>
      </c>
      <c r="D941" s="2" t="s">
        <v>7</v>
      </c>
      <c r="E941" s="2" t="s">
        <v>8</v>
      </c>
      <c r="F941" s="2" t="s">
        <v>61</v>
      </c>
      <c r="G941" s="1">
        <v>5201.4800000000005</v>
      </c>
      <c r="H941" s="1">
        <v>2386</v>
      </c>
      <c r="I941" s="4">
        <v>6</v>
      </c>
      <c r="J941" s="2" t="s">
        <v>72</v>
      </c>
      <c r="K941" s="1">
        <f>Tabelle8[[#This Row],[Menge kg Nges]]/1000</f>
        <v>5.2014800000000001</v>
      </c>
      <c r="L941" s="1">
        <f>Tabelle8[[#This Row],[Menge kg P2O5]]/1000</f>
        <v>2.3860000000000001</v>
      </c>
      <c r="M941" s="1">
        <f>Tabelle8[[#This Row],[Menge t Nges]]/Tabelle8[[#This Row],[Anzahl Lieferscheine]]</f>
        <v>0.86691333333333331</v>
      </c>
      <c r="N941" s="1">
        <f>Tabelle8[[#This Row],[Menge t P2O5]]/Tabelle8[[#This Row],[Anzahl Lieferscheine]]</f>
        <v>0.39766666666666667</v>
      </c>
    </row>
    <row r="942" spans="1:14" x14ac:dyDescent="0.2">
      <c r="A942" s="2" t="s">
        <v>28</v>
      </c>
      <c r="B942" s="2" t="s">
        <v>5</v>
      </c>
      <c r="C942" s="2" t="s">
        <v>6</v>
      </c>
      <c r="D942" s="2" t="s">
        <v>7</v>
      </c>
      <c r="E942" s="2" t="s">
        <v>9</v>
      </c>
      <c r="F942" s="2" t="s">
        <v>61</v>
      </c>
      <c r="G942" s="1">
        <v>814</v>
      </c>
      <c r="H942" s="1">
        <v>333</v>
      </c>
      <c r="I942" s="4">
        <v>1</v>
      </c>
      <c r="J942" s="2" t="s">
        <v>72</v>
      </c>
      <c r="K942" s="1">
        <f>Tabelle8[[#This Row],[Menge kg Nges]]/1000</f>
        <v>0.81399999999999995</v>
      </c>
      <c r="L942" s="1">
        <f>Tabelle8[[#This Row],[Menge kg P2O5]]/1000</f>
        <v>0.33300000000000002</v>
      </c>
      <c r="M942" s="1">
        <f>Tabelle8[[#This Row],[Menge t Nges]]/Tabelle8[[#This Row],[Anzahl Lieferscheine]]</f>
        <v>0.81399999999999995</v>
      </c>
      <c r="N942" s="1">
        <f>Tabelle8[[#This Row],[Menge t P2O5]]/Tabelle8[[#This Row],[Anzahl Lieferscheine]]</f>
        <v>0.33300000000000002</v>
      </c>
    </row>
    <row r="943" spans="1:14" x14ac:dyDescent="0.2">
      <c r="A943" s="2" t="s">
        <v>28</v>
      </c>
      <c r="B943" s="2" t="s">
        <v>5</v>
      </c>
      <c r="C943" s="2" t="s">
        <v>6</v>
      </c>
      <c r="D943" s="2" t="s">
        <v>7</v>
      </c>
      <c r="E943" s="2" t="s">
        <v>12</v>
      </c>
      <c r="F943" s="2" t="s">
        <v>61</v>
      </c>
      <c r="G943" s="1">
        <v>1215.6099999999999</v>
      </c>
      <c r="H943" s="1">
        <v>587.79</v>
      </c>
      <c r="I943" s="4">
        <v>2</v>
      </c>
      <c r="J943" s="2" t="s">
        <v>72</v>
      </c>
      <c r="K943" s="1">
        <f>Tabelle8[[#This Row],[Menge kg Nges]]/1000</f>
        <v>1.2156099999999999</v>
      </c>
      <c r="L943" s="1">
        <f>Tabelle8[[#This Row],[Menge kg P2O5]]/1000</f>
        <v>0.58778999999999992</v>
      </c>
      <c r="M943" s="1">
        <f>Tabelle8[[#This Row],[Menge t Nges]]/Tabelle8[[#This Row],[Anzahl Lieferscheine]]</f>
        <v>0.60780499999999993</v>
      </c>
      <c r="N943" s="1">
        <f>Tabelle8[[#This Row],[Menge t P2O5]]/Tabelle8[[#This Row],[Anzahl Lieferscheine]]</f>
        <v>0.29389499999999996</v>
      </c>
    </row>
    <row r="944" spans="1:14" x14ac:dyDescent="0.2">
      <c r="A944" s="2" t="s">
        <v>28</v>
      </c>
      <c r="B944" s="2" t="s">
        <v>5</v>
      </c>
      <c r="C944" s="2" t="s">
        <v>6</v>
      </c>
      <c r="D944" s="2" t="s">
        <v>7</v>
      </c>
      <c r="E944" s="2" t="s">
        <v>14</v>
      </c>
      <c r="F944" s="2" t="s">
        <v>61</v>
      </c>
      <c r="G944" s="1">
        <v>7350</v>
      </c>
      <c r="H944" s="1">
        <v>3822</v>
      </c>
      <c r="I944" s="4">
        <v>20</v>
      </c>
      <c r="J944" s="2" t="s">
        <v>72</v>
      </c>
      <c r="K944" s="1">
        <f>Tabelle8[[#This Row],[Menge kg Nges]]/1000</f>
        <v>7.35</v>
      </c>
      <c r="L944" s="1">
        <f>Tabelle8[[#This Row],[Menge kg P2O5]]/1000</f>
        <v>3.8220000000000001</v>
      </c>
      <c r="M944" s="1">
        <f>Tabelle8[[#This Row],[Menge t Nges]]/Tabelle8[[#This Row],[Anzahl Lieferscheine]]</f>
        <v>0.36749999999999999</v>
      </c>
      <c r="N944" s="1">
        <f>Tabelle8[[#This Row],[Menge t P2O5]]/Tabelle8[[#This Row],[Anzahl Lieferscheine]]</f>
        <v>0.19109999999999999</v>
      </c>
    </row>
    <row r="945" spans="1:14" x14ac:dyDescent="0.2">
      <c r="A945" s="2" t="s">
        <v>28</v>
      </c>
      <c r="B945" s="2" t="s">
        <v>5</v>
      </c>
      <c r="C945" s="2" t="s">
        <v>6</v>
      </c>
      <c r="D945" s="2" t="s">
        <v>15</v>
      </c>
      <c r="E945" s="2" t="s">
        <v>17</v>
      </c>
      <c r="F945" s="2" t="s">
        <v>61</v>
      </c>
      <c r="G945" s="1">
        <v>819</v>
      </c>
      <c r="H945" s="1">
        <v>208</v>
      </c>
      <c r="I945" s="4">
        <v>2</v>
      </c>
      <c r="J945" s="2" t="s">
        <v>72</v>
      </c>
      <c r="K945" s="1">
        <f>Tabelle8[[#This Row],[Menge kg Nges]]/1000</f>
        <v>0.81899999999999995</v>
      </c>
      <c r="L945" s="1">
        <f>Tabelle8[[#This Row],[Menge kg P2O5]]/1000</f>
        <v>0.20799999999999999</v>
      </c>
      <c r="M945" s="1">
        <f>Tabelle8[[#This Row],[Menge t Nges]]/Tabelle8[[#This Row],[Anzahl Lieferscheine]]</f>
        <v>0.40949999999999998</v>
      </c>
      <c r="N945" s="1">
        <f>Tabelle8[[#This Row],[Menge t P2O5]]/Tabelle8[[#This Row],[Anzahl Lieferscheine]]</f>
        <v>0.104</v>
      </c>
    </row>
    <row r="946" spans="1:14" x14ac:dyDescent="0.2">
      <c r="A946" s="2" t="s">
        <v>28</v>
      </c>
      <c r="B946" s="2" t="s">
        <v>5</v>
      </c>
      <c r="C946" s="2" t="s">
        <v>6</v>
      </c>
      <c r="D946" s="2" t="s">
        <v>15</v>
      </c>
      <c r="E946" s="2" t="s">
        <v>18</v>
      </c>
      <c r="F946" s="2" t="s">
        <v>61</v>
      </c>
      <c r="G946" s="1">
        <v>991.2</v>
      </c>
      <c r="H946" s="1">
        <v>802.4</v>
      </c>
      <c r="I946" s="4">
        <v>4</v>
      </c>
      <c r="J946" s="2" t="s">
        <v>72</v>
      </c>
      <c r="K946" s="1">
        <f>Tabelle8[[#This Row],[Menge kg Nges]]/1000</f>
        <v>0.99120000000000008</v>
      </c>
      <c r="L946" s="1">
        <f>Tabelle8[[#This Row],[Menge kg P2O5]]/1000</f>
        <v>0.8024</v>
      </c>
      <c r="M946" s="1">
        <f>Tabelle8[[#This Row],[Menge t Nges]]/Tabelle8[[#This Row],[Anzahl Lieferscheine]]</f>
        <v>0.24780000000000002</v>
      </c>
      <c r="N946" s="1">
        <f>Tabelle8[[#This Row],[Menge t P2O5]]/Tabelle8[[#This Row],[Anzahl Lieferscheine]]</f>
        <v>0.2006</v>
      </c>
    </row>
    <row r="947" spans="1:14" x14ac:dyDescent="0.2">
      <c r="A947" s="2" t="s">
        <v>28</v>
      </c>
      <c r="B947" s="2" t="s">
        <v>5</v>
      </c>
      <c r="C947" s="2" t="s">
        <v>6</v>
      </c>
      <c r="D947" s="2" t="s">
        <v>15</v>
      </c>
      <c r="E947" s="2" t="s">
        <v>19</v>
      </c>
      <c r="F947" s="2" t="s">
        <v>61</v>
      </c>
      <c r="G947" s="1">
        <v>1500</v>
      </c>
      <c r="H947" s="1">
        <v>2250</v>
      </c>
      <c r="I947" s="4">
        <v>1</v>
      </c>
      <c r="J947" s="2" t="s">
        <v>72</v>
      </c>
      <c r="K947" s="1">
        <f>Tabelle8[[#This Row],[Menge kg Nges]]/1000</f>
        <v>1.5</v>
      </c>
      <c r="L947" s="1">
        <f>Tabelle8[[#This Row],[Menge kg P2O5]]/1000</f>
        <v>2.25</v>
      </c>
      <c r="M947" s="1">
        <f>Tabelle8[[#This Row],[Menge t Nges]]/Tabelle8[[#This Row],[Anzahl Lieferscheine]]</f>
        <v>1.5</v>
      </c>
      <c r="N947" s="1">
        <f>Tabelle8[[#This Row],[Menge t P2O5]]/Tabelle8[[#This Row],[Anzahl Lieferscheine]]</f>
        <v>2.25</v>
      </c>
    </row>
    <row r="948" spans="1:14" x14ac:dyDescent="0.2">
      <c r="A948" s="2" t="s">
        <v>28</v>
      </c>
      <c r="B948" s="2" t="s">
        <v>5</v>
      </c>
      <c r="C948" s="2" t="s">
        <v>6</v>
      </c>
      <c r="D948" s="2" t="s">
        <v>15</v>
      </c>
      <c r="E948" s="2" t="s">
        <v>20</v>
      </c>
      <c r="F948" s="2" t="s">
        <v>61</v>
      </c>
      <c r="G948" s="1">
        <v>285.60000000000002</v>
      </c>
      <c r="H948" s="1">
        <v>210</v>
      </c>
      <c r="I948" s="4">
        <v>1</v>
      </c>
      <c r="J948" s="2" t="s">
        <v>72</v>
      </c>
      <c r="K948" s="1">
        <f>Tabelle8[[#This Row],[Menge kg Nges]]/1000</f>
        <v>0.28560000000000002</v>
      </c>
      <c r="L948" s="1">
        <f>Tabelle8[[#This Row],[Menge kg P2O5]]/1000</f>
        <v>0.21</v>
      </c>
      <c r="M948" s="1">
        <f>Tabelle8[[#This Row],[Menge t Nges]]/Tabelle8[[#This Row],[Anzahl Lieferscheine]]</f>
        <v>0.28560000000000002</v>
      </c>
      <c r="N948" s="1">
        <f>Tabelle8[[#This Row],[Menge t P2O5]]/Tabelle8[[#This Row],[Anzahl Lieferscheine]]</f>
        <v>0.21</v>
      </c>
    </row>
    <row r="949" spans="1:14" x14ac:dyDescent="0.2">
      <c r="A949" s="2" t="s">
        <v>28</v>
      </c>
      <c r="B949" s="2" t="s">
        <v>5</v>
      </c>
      <c r="C949" s="2" t="s">
        <v>6</v>
      </c>
      <c r="D949" s="2" t="s">
        <v>15</v>
      </c>
      <c r="E949" s="2" t="s">
        <v>21</v>
      </c>
      <c r="F949" s="2" t="s">
        <v>61</v>
      </c>
      <c r="G949" s="1">
        <v>2284.8000000000002</v>
      </c>
      <c r="H949" s="1">
        <v>1213.8</v>
      </c>
      <c r="I949" s="4">
        <v>5</v>
      </c>
      <c r="J949" s="2" t="s">
        <v>72</v>
      </c>
      <c r="K949" s="1">
        <f>Tabelle8[[#This Row],[Menge kg Nges]]/1000</f>
        <v>2.2848000000000002</v>
      </c>
      <c r="L949" s="1">
        <f>Tabelle8[[#This Row],[Menge kg P2O5]]/1000</f>
        <v>1.2138</v>
      </c>
      <c r="M949" s="1">
        <f>Tabelle8[[#This Row],[Menge t Nges]]/Tabelle8[[#This Row],[Anzahl Lieferscheine]]</f>
        <v>0.45696000000000003</v>
      </c>
      <c r="N949" s="1">
        <f>Tabelle8[[#This Row],[Menge t P2O5]]/Tabelle8[[#This Row],[Anzahl Lieferscheine]]</f>
        <v>0.24276</v>
      </c>
    </row>
    <row r="950" spans="1:14" x14ac:dyDescent="0.2">
      <c r="A950" s="2" t="s">
        <v>28</v>
      </c>
      <c r="B950" s="2" t="s">
        <v>5</v>
      </c>
      <c r="C950" s="2" t="s">
        <v>6</v>
      </c>
      <c r="D950" s="2" t="s">
        <v>15</v>
      </c>
      <c r="E950" s="2" t="s">
        <v>9</v>
      </c>
      <c r="F950" s="2" t="s">
        <v>61</v>
      </c>
      <c r="G950" s="1">
        <v>1371.5</v>
      </c>
      <c r="H950" s="1">
        <v>738.75</v>
      </c>
      <c r="I950" s="4">
        <v>3</v>
      </c>
      <c r="J950" s="2" t="s">
        <v>72</v>
      </c>
      <c r="K950" s="1">
        <f>Tabelle8[[#This Row],[Menge kg Nges]]/1000</f>
        <v>1.3714999999999999</v>
      </c>
      <c r="L950" s="1">
        <f>Tabelle8[[#This Row],[Menge kg P2O5]]/1000</f>
        <v>0.73875000000000002</v>
      </c>
      <c r="M950" s="1">
        <f>Tabelle8[[#This Row],[Menge t Nges]]/Tabelle8[[#This Row],[Anzahl Lieferscheine]]</f>
        <v>0.45716666666666667</v>
      </c>
      <c r="N950" s="1">
        <f>Tabelle8[[#This Row],[Menge t P2O5]]/Tabelle8[[#This Row],[Anzahl Lieferscheine]]</f>
        <v>0.24625</v>
      </c>
    </row>
    <row r="951" spans="1:14" x14ac:dyDescent="0.2">
      <c r="A951" s="2" t="s">
        <v>28</v>
      </c>
      <c r="B951" s="2" t="s">
        <v>5</v>
      </c>
      <c r="C951" s="2" t="s">
        <v>25</v>
      </c>
      <c r="D951" s="2" t="s">
        <v>25</v>
      </c>
      <c r="E951" s="2" t="s">
        <v>26</v>
      </c>
      <c r="F951" s="2" t="s">
        <v>61</v>
      </c>
      <c r="G951" s="1">
        <v>16705.400000000001</v>
      </c>
      <c r="H951" s="1">
        <v>4755.3999999999996</v>
      </c>
      <c r="I951" s="4">
        <v>11</v>
      </c>
      <c r="J951" s="2" t="s">
        <v>72</v>
      </c>
      <c r="K951" s="1">
        <f>Tabelle8[[#This Row],[Menge kg Nges]]/1000</f>
        <v>16.705400000000001</v>
      </c>
      <c r="L951" s="1">
        <f>Tabelle8[[#This Row],[Menge kg P2O5]]/1000</f>
        <v>4.7553999999999998</v>
      </c>
      <c r="M951" s="1">
        <f>Tabelle8[[#This Row],[Menge t Nges]]/Tabelle8[[#This Row],[Anzahl Lieferscheine]]</f>
        <v>1.5186727272727274</v>
      </c>
      <c r="N951" s="1">
        <f>Tabelle8[[#This Row],[Menge t P2O5]]/Tabelle8[[#This Row],[Anzahl Lieferscheine]]</f>
        <v>0.43230909090909092</v>
      </c>
    </row>
    <row r="952" spans="1:14" x14ac:dyDescent="0.2">
      <c r="A952" s="2" t="s">
        <v>28</v>
      </c>
      <c r="B952" s="2" t="s">
        <v>48</v>
      </c>
      <c r="C952" s="2" t="s">
        <v>25</v>
      </c>
      <c r="D952" s="2" t="s">
        <v>25</v>
      </c>
      <c r="E952" s="2" t="s">
        <v>26</v>
      </c>
      <c r="F952" s="2" t="s">
        <v>61</v>
      </c>
      <c r="G952" s="1">
        <v>1610</v>
      </c>
      <c r="H952" s="1">
        <v>735</v>
      </c>
      <c r="I952" s="4">
        <v>2</v>
      </c>
      <c r="J952" s="2" t="s">
        <v>72</v>
      </c>
      <c r="K952" s="1">
        <f>Tabelle8[[#This Row],[Menge kg Nges]]/1000</f>
        <v>1.61</v>
      </c>
      <c r="L952" s="1">
        <f>Tabelle8[[#This Row],[Menge kg P2O5]]/1000</f>
        <v>0.73499999999999999</v>
      </c>
      <c r="M952" s="1">
        <f>Tabelle8[[#This Row],[Menge t Nges]]/Tabelle8[[#This Row],[Anzahl Lieferscheine]]</f>
        <v>0.80500000000000005</v>
      </c>
      <c r="N952" s="1">
        <f>Tabelle8[[#This Row],[Menge t P2O5]]/Tabelle8[[#This Row],[Anzahl Lieferscheine]]</f>
        <v>0.36749999999999999</v>
      </c>
    </row>
    <row r="953" spans="1:14" x14ac:dyDescent="0.2">
      <c r="A953" s="2" t="s">
        <v>28</v>
      </c>
      <c r="B953" s="2" t="s">
        <v>45</v>
      </c>
      <c r="C953" s="2" t="s">
        <v>6</v>
      </c>
      <c r="D953" s="2" t="s">
        <v>15</v>
      </c>
      <c r="E953" s="2" t="s">
        <v>20</v>
      </c>
      <c r="F953" s="2" t="s">
        <v>61</v>
      </c>
      <c r="G953" s="1">
        <v>163.19999999999999</v>
      </c>
      <c r="H953" s="1">
        <v>120</v>
      </c>
      <c r="I953" s="4">
        <v>1</v>
      </c>
      <c r="J953" s="2" t="s">
        <v>72</v>
      </c>
      <c r="K953" s="1">
        <f>Tabelle8[[#This Row],[Menge kg Nges]]/1000</f>
        <v>0.16319999999999998</v>
      </c>
      <c r="L953" s="1">
        <f>Tabelle8[[#This Row],[Menge kg P2O5]]/1000</f>
        <v>0.12</v>
      </c>
      <c r="M953" s="1">
        <f>Tabelle8[[#This Row],[Menge t Nges]]/Tabelle8[[#This Row],[Anzahl Lieferscheine]]</f>
        <v>0.16319999999999998</v>
      </c>
      <c r="N953" s="1">
        <f>Tabelle8[[#This Row],[Menge t P2O5]]/Tabelle8[[#This Row],[Anzahl Lieferscheine]]</f>
        <v>0.12</v>
      </c>
    </row>
    <row r="954" spans="1:14" x14ac:dyDescent="0.2">
      <c r="A954" s="2" t="s">
        <v>28</v>
      </c>
      <c r="B954" s="2" t="s">
        <v>28</v>
      </c>
      <c r="C954" s="2" t="s">
        <v>6</v>
      </c>
      <c r="D954" s="2" t="s">
        <v>7</v>
      </c>
      <c r="E954" s="2" t="s">
        <v>8</v>
      </c>
      <c r="F954" s="2" t="s">
        <v>61</v>
      </c>
      <c r="G954" s="1">
        <v>173134.13999999998</v>
      </c>
      <c r="H954" s="1">
        <v>65392.31</v>
      </c>
      <c r="I954" s="4">
        <v>206</v>
      </c>
      <c r="J954" s="2" t="s">
        <v>72</v>
      </c>
      <c r="K954" s="1">
        <f>Tabelle8[[#This Row],[Menge kg Nges]]/1000</f>
        <v>173.13413999999997</v>
      </c>
      <c r="L954" s="1">
        <f>Tabelle8[[#This Row],[Menge kg P2O5]]/1000</f>
        <v>65.392309999999995</v>
      </c>
      <c r="M954" s="1">
        <f>Tabelle8[[#This Row],[Menge t Nges]]/Tabelle8[[#This Row],[Anzahl Lieferscheine]]</f>
        <v>0.84045699029126197</v>
      </c>
      <c r="N954" s="1">
        <f>Tabelle8[[#This Row],[Menge t P2O5]]/Tabelle8[[#This Row],[Anzahl Lieferscheine]]</f>
        <v>0.31743839805825241</v>
      </c>
    </row>
    <row r="955" spans="1:14" x14ac:dyDescent="0.2">
      <c r="A955" s="2" t="s">
        <v>28</v>
      </c>
      <c r="B955" s="2" t="s">
        <v>28</v>
      </c>
      <c r="C955" s="2" t="s">
        <v>6</v>
      </c>
      <c r="D955" s="2" t="s">
        <v>7</v>
      </c>
      <c r="E955" s="2" t="s">
        <v>9</v>
      </c>
      <c r="F955" s="2" t="s">
        <v>61</v>
      </c>
      <c r="G955" s="1">
        <v>136065.41999999998</v>
      </c>
      <c r="H955" s="1">
        <v>55448.58</v>
      </c>
      <c r="I955" s="4">
        <v>212</v>
      </c>
      <c r="J955" s="2" t="s">
        <v>72</v>
      </c>
      <c r="K955" s="1">
        <f>Tabelle8[[#This Row],[Menge kg Nges]]/1000</f>
        <v>136.06541999999999</v>
      </c>
      <c r="L955" s="1">
        <f>Tabelle8[[#This Row],[Menge kg P2O5]]/1000</f>
        <v>55.44858</v>
      </c>
      <c r="M955" s="1">
        <f>Tabelle8[[#This Row],[Menge t Nges]]/Tabelle8[[#This Row],[Anzahl Lieferscheine]]</f>
        <v>0.64181801886792444</v>
      </c>
      <c r="N955" s="1">
        <f>Tabelle8[[#This Row],[Menge t P2O5]]/Tabelle8[[#This Row],[Anzahl Lieferscheine]]</f>
        <v>0.26154990566037734</v>
      </c>
    </row>
    <row r="956" spans="1:14" x14ac:dyDescent="0.2">
      <c r="A956" s="2" t="s">
        <v>28</v>
      </c>
      <c r="B956" s="2" t="s">
        <v>28</v>
      </c>
      <c r="C956" s="2" t="s">
        <v>6</v>
      </c>
      <c r="D956" s="2" t="s">
        <v>7</v>
      </c>
      <c r="E956" s="2" t="s">
        <v>10</v>
      </c>
      <c r="F956" s="2" t="s">
        <v>61</v>
      </c>
      <c r="G956" s="1">
        <v>14692.51</v>
      </c>
      <c r="H956" s="1">
        <v>5797.49</v>
      </c>
      <c r="I956" s="4">
        <v>8</v>
      </c>
      <c r="J956" s="2" t="s">
        <v>72</v>
      </c>
      <c r="K956" s="1">
        <f>Tabelle8[[#This Row],[Menge kg Nges]]/1000</f>
        <v>14.69251</v>
      </c>
      <c r="L956" s="1">
        <f>Tabelle8[[#This Row],[Menge kg P2O5]]/1000</f>
        <v>5.7974899999999998</v>
      </c>
      <c r="M956" s="1">
        <f>Tabelle8[[#This Row],[Menge t Nges]]/Tabelle8[[#This Row],[Anzahl Lieferscheine]]</f>
        <v>1.8365637500000001</v>
      </c>
      <c r="N956" s="1">
        <f>Tabelle8[[#This Row],[Menge t P2O5]]/Tabelle8[[#This Row],[Anzahl Lieferscheine]]</f>
        <v>0.72468624999999998</v>
      </c>
    </row>
    <row r="957" spans="1:14" x14ac:dyDescent="0.2">
      <c r="A957" s="2" t="s">
        <v>28</v>
      </c>
      <c r="B957" s="2" t="s">
        <v>28</v>
      </c>
      <c r="C957" s="2" t="s">
        <v>6</v>
      </c>
      <c r="D957" s="2" t="s">
        <v>7</v>
      </c>
      <c r="E957" s="2" t="s">
        <v>11</v>
      </c>
      <c r="F957" s="2" t="s">
        <v>61</v>
      </c>
      <c r="G957" s="1">
        <v>290.40000000000003</v>
      </c>
      <c r="H957" s="1">
        <v>169.39999999999998</v>
      </c>
      <c r="I957" s="4">
        <v>3</v>
      </c>
      <c r="J957" s="2" t="s">
        <v>72</v>
      </c>
      <c r="K957" s="1">
        <f>Tabelle8[[#This Row],[Menge kg Nges]]/1000</f>
        <v>0.29040000000000005</v>
      </c>
      <c r="L957" s="1">
        <f>Tabelle8[[#This Row],[Menge kg P2O5]]/1000</f>
        <v>0.16939999999999997</v>
      </c>
      <c r="M957" s="1">
        <f>Tabelle8[[#This Row],[Menge t Nges]]/Tabelle8[[#This Row],[Anzahl Lieferscheine]]</f>
        <v>9.6800000000000011E-2</v>
      </c>
      <c r="N957" s="1">
        <f>Tabelle8[[#This Row],[Menge t P2O5]]/Tabelle8[[#This Row],[Anzahl Lieferscheine]]</f>
        <v>5.6466666666666658E-2</v>
      </c>
    </row>
    <row r="958" spans="1:14" x14ac:dyDescent="0.2">
      <c r="A958" s="2" t="s">
        <v>28</v>
      </c>
      <c r="B958" s="2" t="s">
        <v>28</v>
      </c>
      <c r="C958" s="2" t="s">
        <v>6</v>
      </c>
      <c r="D958" s="2" t="s">
        <v>7</v>
      </c>
      <c r="E958" s="2" t="s">
        <v>12</v>
      </c>
      <c r="F958" s="2" t="s">
        <v>61</v>
      </c>
      <c r="G958" s="1">
        <v>54674.149999999994</v>
      </c>
      <c r="H958" s="1">
        <v>25897.720000000008</v>
      </c>
      <c r="I958" s="4">
        <v>82</v>
      </c>
      <c r="J958" s="2" t="s">
        <v>72</v>
      </c>
      <c r="K958" s="1">
        <f>Tabelle8[[#This Row],[Menge kg Nges]]/1000</f>
        <v>54.674149999999997</v>
      </c>
      <c r="L958" s="1">
        <f>Tabelle8[[#This Row],[Menge kg P2O5]]/1000</f>
        <v>25.897720000000007</v>
      </c>
      <c r="M958" s="1">
        <f>Tabelle8[[#This Row],[Menge t Nges]]/Tabelle8[[#This Row],[Anzahl Lieferscheine]]</f>
        <v>0.66675792682926827</v>
      </c>
      <c r="N958" s="1">
        <f>Tabelle8[[#This Row],[Menge t P2O5]]/Tabelle8[[#This Row],[Anzahl Lieferscheine]]</f>
        <v>0.31582585365853666</v>
      </c>
    </row>
    <row r="959" spans="1:14" x14ac:dyDescent="0.2">
      <c r="A959" s="2" t="s">
        <v>28</v>
      </c>
      <c r="B959" s="2" t="s">
        <v>28</v>
      </c>
      <c r="C959" s="2" t="s">
        <v>6</v>
      </c>
      <c r="D959" s="2" t="s">
        <v>7</v>
      </c>
      <c r="E959" s="2" t="s">
        <v>13</v>
      </c>
      <c r="F959" s="2" t="s">
        <v>61</v>
      </c>
      <c r="G959" s="1">
        <v>10554.2</v>
      </c>
      <c r="H959" s="1">
        <v>6140.2</v>
      </c>
      <c r="I959" s="4">
        <v>16</v>
      </c>
      <c r="J959" s="2" t="s">
        <v>72</v>
      </c>
      <c r="K959" s="1">
        <f>Tabelle8[[#This Row],[Menge kg Nges]]/1000</f>
        <v>10.554200000000002</v>
      </c>
      <c r="L959" s="1">
        <f>Tabelle8[[#This Row],[Menge kg P2O5]]/1000</f>
        <v>6.1402000000000001</v>
      </c>
      <c r="M959" s="1">
        <f>Tabelle8[[#This Row],[Menge t Nges]]/Tabelle8[[#This Row],[Anzahl Lieferscheine]]</f>
        <v>0.6596375000000001</v>
      </c>
      <c r="N959" s="1">
        <f>Tabelle8[[#This Row],[Menge t P2O5]]/Tabelle8[[#This Row],[Anzahl Lieferscheine]]</f>
        <v>0.38376250000000001</v>
      </c>
    </row>
    <row r="960" spans="1:14" x14ac:dyDescent="0.2">
      <c r="A960" s="2" t="s">
        <v>28</v>
      </c>
      <c r="B960" s="2" t="s">
        <v>28</v>
      </c>
      <c r="C960" s="2" t="s">
        <v>6</v>
      </c>
      <c r="D960" s="2" t="s">
        <v>7</v>
      </c>
      <c r="E960" s="2" t="s">
        <v>14</v>
      </c>
      <c r="F960" s="2" t="s">
        <v>61</v>
      </c>
      <c r="G960" s="1">
        <v>49962.200000000004</v>
      </c>
      <c r="H960" s="1">
        <v>27878.100000000002</v>
      </c>
      <c r="I960" s="4">
        <v>37</v>
      </c>
      <c r="J960" s="2" t="s">
        <v>72</v>
      </c>
      <c r="K960" s="1">
        <f>Tabelle8[[#This Row],[Menge kg Nges]]/1000</f>
        <v>49.962200000000003</v>
      </c>
      <c r="L960" s="1">
        <f>Tabelle8[[#This Row],[Menge kg P2O5]]/1000</f>
        <v>27.878100000000003</v>
      </c>
      <c r="M960" s="1">
        <f>Tabelle8[[#This Row],[Menge t Nges]]/Tabelle8[[#This Row],[Anzahl Lieferscheine]]</f>
        <v>1.3503297297297299</v>
      </c>
      <c r="N960" s="1">
        <f>Tabelle8[[#This Row],[Menge t P2O5]]/Tabelle8[[#This Row],[Anzahl Lieferscheine]]</f>
        <v>0.75346216216216222</v>
      </c>
    </row>
    <row r="961" spans="1:14" x14ac:dyDescent="0.2">
      <c r="A961" s="2" t="s">
        <v>28</v>
      </c>
      <c r="B961" s="2" t="s">
        <v>28</v>
      </c>
      <c r="C961" s="2" t="s">
        <v>6</v>
      </c>
      <c r="D961" s="2" t="s">
        <v>15</v>
      </c>
      <c r="E961" s="2" t="s">
        <v>17</v>
      </c>
      <c r="F961" s="2" t="s">
        <v>61</v>
      </c>
      <c r="G961" s="1">
        <v>5139</v>
      </c>
      <c r="H961" s="1">
        <v>1500</v>
      </c>
      <c r="I961" s="4">
        <v>6</v>
      </c>
      <c r="J961" s="2" t="s">
        <v>72</v>
      </c>
      <c r="K961" s="1">
        <f>Tabelle8[[#This Row],[Menge kg Nges]]/1000</f>
        <v>5.1390000000000002</v>
      </c>
      <c r="L961" s="1">
        <f>Tabelle8[[#This Row],[Menge kg P2O5]]/1000</f>
        <v>1.5</v>
      </c>
      <c r="M961" s="1">
        <f>Tabelle8[[#This Row],[Menge t Nges]]/Tabelle8[[#This Row],[Anzahl Lieferscheine]]</f>
        <v>0.85650000000000004</v>
      </c>
      <c r="N961" s="1">
        <f>Tabelle8[[#This Row],[Menge t P2O5]]/Tabelle8[[#This Row],[Anzahl Lieferscheine]]</f>
        <v>0.25</v>
      </c>
    </row>
    <row r="962" spans="1:14" x14ac:dyDescent="0.2">
      <c r="A962" s="2" t="s">
        <v>28</v>
      </c>
      <c r="B962" s="2" t="s">
        <v>28</v>
      </c>
      <c r="C962" s="2" t="s">
        <v>6</v>
      </c>
      <c r="D962" s="2" t="s">
        <v>15</v>
      </c>
      <c r="E962" s="2" t="s">
        <v>18</v>
      </c>
      <c r="F962" s="2" t="s">
        <v>61</v>
      </c>
      <c r="G962" s="1">
        <v>2444.8000000000002</v>
      </c>
      <c r="H962" s="1">
        <v>2449.6000000000004</v>
      </c>
      <c r="I962" s="4">
        <v>7</v>
      </c>
      <c r="J962" s="2" t="s">
        <v>72</v>
      </c>
      <c r="K962" s="1">
        <f>Tabelle8[[#This Row],[Menge kg Nges]]/1000</f>
        <v>2.4448000000000003</v>
      </c>
      <c r="L962" s="1">
        <f>Tabelle8[[#This Row],[Menge kg P2O5]]/1000</f>
        <v>2.4496000000000002</v>
      </c>
      <c r="M962" s="1">
        <f>Tabelle8[[#This Row],[Menge t Nges]]/Tabelle8[[#This Row],[Anzahl Lieferscheine]]</f>
        <v>0.34925714285714288</v>
      </c>
      <c r="N962" s="1">
        <f>Tabelle8[[#This Row],[Menge t P2O5]]/Tabelle8[[#This Row],[Anzahl Lieferscheine]]</f>
        <v>0.34994285714285717</v>
      </c>
    </row>
    <row r="963" spans="1:14" x14ac:dyDescent="0.2">
      <c r="A963" s="2" t="s">
        <v>28</v>
      </c>
      <c r="B963" s="2" t="s">
        <v>28</v>
      </c>
      <c r="C963" s="2" t="s">
        <v>6</v>
      </c>
      <c r="D963" s="2" t="s">
        <v>15</v>
      </c>
      <c r="E963" s="2" t="s">
        <v>19</v>
      </c>
      <c r="F963" s="2" t="s">
        <v>61</v>
      </c>
      <c r="G963" s="1">
        <v>10222.790000000001</v>
      </c>
      <c r="H963" s="1">
        <v>11373.58</v>
      </c>
      <c r="I963" s="4">
        <v>7</v>
      </c>
      <c r="J963" s="2" t="s">
        <v>72</v>
      </c>
      <c r="K963" s="1">
        <f>Tabelle8[[#This Row],[Menge kg Nges]]/1000</f>
        <v>10.222790000000002</v>
      </c>
      <c r="L963" s="1">
        <f>Tabelle8[[#This Row],[Menge kg P2O5]]/1000</f>
        <v>11.37358</v>
      </c>
      <c r="M963" s="1">
        <f>Tabelle8[[#This Row],[Menge t Nges]]/Tabelle8[[#This Row],[Anzahl Lieferscheine]]</f>
        <v>1.4603985714285717</v>
      </c>
      <c r="N963" s="1">
        <f>Tabelle8[[#This Row],[Menge t P2O5]]/Tabelle8[[#This Row],[Anzahl Lieferscheine]]</f>
        <v>1.6247971428571428</v>
      </c>
    </row>
    <row r="964" spans="1:14" x14ac:dyDescent="0.2">
      <c r="A964" s="2" t="s">
        <v>28</v>
      </c>
      <c r="B964" s="2" t="s">
        <v>28</v>
      </c>
      <c r="C964" s="2" t="s">
        <v>6</v>
      </c>
      <c r="D964" s="2" t="s">
        <v>15</v>
      </c>
      <c r="E964" s="2" t="s">
        <v>20</v>
      </c>
      <c r="F964" s="2" t="s">
        <v>61</v>
      </c>
      <c r="G964" s="1">
        <v>6682.8</v>
      </c>
      <c r="H964" s="1">
        <v>4277.5200000000004</v>
      </c>
      <c r="I964" s="4">
        <v>31</v>
      </c>
      <c r="J964" s="2" t="s">
        <v>72</v>
      </c>
      <c r="K964" s="1">
        <f>Tabelle8[[#This Row],[Menge kg Nges]]/1000</f>
        <v>6.6828000000000003</v>
      </c>
      <c r="L964" s="1">
        <f>Tabelle8[[#This Row],[Menge kg P2O5]]/1000</f>
        <v>4.2775200000000009</v>
      </c>
      <c r="M964" s="1">
        <f>Tabelle8[[#This Row],[Menge t Nges]]/Tabelle8[[#This Row],[Anzahl Lieferscheine]]</f>
        <v>0.21557419354838711</v>
      </c>
      <c r="N964" s="1">
        <f>Tabelle8[[#This Row],[Menge t P2O5]]/Tabelle8[[#This Row],[Anzahl Lieferscheine]]</f>
        <v>0.13798451612903229</v>
      </c>
    </row>
    <row r="965" spans="1:14" x14ac:dyDescent="0.2">
      <c r="A965" s="2" t="s">
        <v>28</v>
      </c>
      <c r="B965" s="2" t="s">
        <v>28</v>
      </c>
      <c r="C965" s="2" t="s">
        <v>6</v>
      </c>
      <c r="D965" s="2" t="s">
        <v>15</v>
      </c>
      <c r="E965" s="2" t="s">
        <v>21</v>
      </c>
      <c r="F965" s="2" t="s">
        <v>61</v>
      </c>
      <c r="G965" s="1">
        <v>33904.1</v>
      </c>
      <c r="H965" s="1">
        <v>17738.960000000003</v>
      </c>
      <c r="I965" s="4">
        <v>42</v>
      </c>
      <c r="J965" s="2" t="s">
        <v>72</v>
      </c>
      <c r="K965" s="1">
        <f>Tabelle8[[#This Row],[Menge kg Nges]]/1000</f>
        <v>33.9041</v>
      </c>
      <c r="L965" s="1">
        <f>Tabelle8[[#This Row],[Menge kg P2O5]]/1000</f>
        <v>17.738960000000002</v>
      </c>
      <c r="M965" s="1">
        <f>Tabelle8[[#This Row],[Menge t Nges]]/Tabelle8[[#This Row],[Anzahl Lieferscheine]]</f>
        <v>0.80724047619047623</v>
      </c>
      <c r="N965" s="1">
        <f>Tabelle8[[#This Row],[Menge t P2O5]]/Tabelle8[[#This Row],[Anzahl Lieferscheine]]</f>
        <v>0.42235619047619055</v>
      </c>
    </row>
    <row r="966" spans="1:14" x14ac:dyDescent="0.2">
      <c r="A966" s="2" t="s">
        <v>28</v>
      </c>
      <c r="B966" s="2" t="s">
        <v>28</v>
      </c>
      <c r="C966" s="2" t="s">
        <v>6</v>
      </c>
      <c r="D966" s="2" t="s">
        <v>15</v>
      </c>
      <c r="E966" s="2" t="s">
        <v>9</v>
      </c>
      <c r="F966" s="2" t="s">
        <v>61</v>
      </c>
      <c r="G966" s="1">
        <v>46601.260000000017</v>
      </c>
      <c r="H966" s="1">
        <v>24406.15</v>
      </c>
      <c r="I966" s="4">
        <v>124</v>
      </c>
      <c r="J966" s="2" t="s">
        <v>72</v>
      </c>
      <c r="K966" s="1">
        <f>Tabelle8[[#This Row],[Menge kg Nges]]/1000</f>
        <v>46.601260000000018</v>
      </c>
      <c r="L966" s="1">
        <f>Tabelle8[[#This Row],[Menge kg P2O5]]/1000</f>
        <v>24.40615</v>
      </c>
      <c r="M966" s="1">
        <f>Tabelle8[[#This Row],[Menge t Nges]]/Tabelle8[[#This Row],[Anzahl Lieferscheine]]</f>
        <v>0.37581661290322593</v>
      </c>
      <c r="N966" s="1">
        <f>Tabelle8[[#This Row],[Menge t P2O5]]/Tabelle8[[#This Row],[Anzahl Lieferscheine]]</f>
        <v>0.19682379032258066</v>
      </c>
    </row>
    <row r="967" spans="1:14" x14ac:dyDescent="0.2">
      <c r="A967" s="2" t="s">
        <v>28</v>
      </c>
      <c r="B967" s="2" t="s">
        <v>28</v>
      </c>
      <c r="C967" s="2" t="s">
        <v>6</v>
      </c>
      <c r="D967" s="2" t="s">
        <v>15</v>
      </c>
      <c r="E967" s="2" t="s">
        <v>10</v>
      </c>
      <c r="F967" s="2" t="s">
        <v>61</v>
      </c>
      <c r="G967" s="1">
        <v>18067.050000000003</v>
      </c>
      <c r="H967" s="1">
        <v>7717.5300000000016</v>
      </c>
      <c r="I967" s="4">
        <v>34</v>
      </c>
      <c r="J967" s="2" t="s">
        <v>72</v>
      </c>
      <c r="K967" s="1">
        <f>Tabelle8[[#This Row],[Menge kg Nges]]/1000</f>
        <v>18.067050000000002</v>
      </c>
      <c r="L967" s="1">
        <f>Tabelle8[[#This Row],[Menge kg P2O5]]/1000</f>
        <v>7.7175300000000018</v>
      </c>
      <c r="M967" s="1">
        <f>Tabelle8[[#This Row],[Menge t Nges]]/Tabelle8[[#This Row],[Anzahl Lieferscheine]]</f>
        <v>0.53138382352941183</v>
      </c>
      <c r="N967" s="1">
        <f>Tabelle8[[#This Row],[Menge t P2O5]]/Tabelle8[[#This Row],[Anzahl Lieferscheine]]</f>
        <v>0.22698617647058827</v>
      </c>
    </row>
    <row r="968" spans="1:14" x14ac:dyDescent="0.2">
      <c r="A968" s="2" t="s">
        <v>28</v>
      </c>
      <c r="B968" s="2" t="s">
        <v>28</v>
      </c>
      <c r="C968" s="2" t="s">
        <v>6</v>
      </c>
      <c r="D968" s="2" t="s">
        <v>15</v>
      </c>
      <c r="E968" s="2" t="s">
        <v>23</v>
      </c>
      <c r="F968" s="2" t="s">
        <v>61</v>
      </c>
      <c r="G968" s="1">
        <v>2976.5999999999995</v>
      </c>
      <c r="H968" s="1">
        <v>1343.1000000000001</v>
      </c>
      <c r="I968" s="4">
        <v>9</v>
      </c>
      <c r="J968" s="2" t="s">
        <v>72</v>
      </c>
      <c r="K968" s="1">
        <f>Tabelle8[[#This Row],[Menge kg Nges]]/1000</f>
        <v>2.9765999999999995</v>
      </c>
      <c r="L968" s="1">
        <f>Tabelle8[[#This Row],[Menge kg P2O5]]/1000</f>
        <v>1.3431000000000002</v>
      </c>
      <c r="M968" s="1">
        <f>Tabelle8[[#This Row],[Menge t Nges]]/Tabelle8[[#This Row],[Anzahl Lieferscheine]]</f>
        <v>0.33073333333333327</v>
      </c>
      <c r="N968" s="1">
        <f>Tabelle8[[#This Row],[Menge t P2O5]]/Tabelle8[[#This Row],[Anzahl Lieferscheine]]</f>
        <v>0.14923333333333336</v>
      </c>
    </row>
    <row r="969" spans="1:14" x14ac:dyDescent="0.2">
      <c r="A969" s="2" t="s">
        <v>28</v>
      </c>
      <c r="B969" s="2" t="s">
        <v>28</v>
      </c>
      <c r="C969" s="2" t="s">
        <v>6</v>
      </c>
      <c r="D969" s="2" t="s">
        <v>15</v>
      </c>
      <c r="E969" s="2" t="s">
        <v>12</v>
      </c>
      <c r="F969" s="2" t="s">
        <v>61</v>
      </c>
      <c r="G969" s="1">
        <v>666.12</v>
      </c>
      <c r="H969" s="1">
        <v>597.79999999999995</v>
      </c>
      <c r="I969" s="4">
        <v>3</v>
      </c>
      <c r="J969" s="2" t="s">
        <v>72</v>
      </c>
      <c r="K969" s="1">
        <f>Tabelle8[[#This Row],[Menge kg Nges]]/1000</f>
        <v>0.66612000000000005</v>
      </c>
      <c r="L969" s="1">
        <f>Tabelle8[[#This Row],[Menge kg P2O5]]/1000</f>
        <v>0.5978</v>
      </c>
      <c r="M969" s="1">
        <f>Tabelle8[[#This Row],[Menge t Nges]]/Tabelle8[[#This Row],[Anzahl Lieferscheine]]</f>
        <v>0.22204000000000002</v>
      </c>
      <c r="N969" s="1">
        <f>Tabelle8[[#This Row],[Menge t P2O5]]/Tabelle8[[#This Row],[Anzahl Lieferscheine]]</f>
        <v>0.19926666666666668</v>
      </c>
    </row>
    <row r="970" spans="1:14" x14ac:dyDescent="0.2">
      <c r="A970" s="2" t="s">
        <v>28</v>
      </c>
      <c r="B970" s="2" t="s">
        <v>28</v>
      </c>
      <c r="C970" s="2" t="s">
        <v>6</v>
      </c>
      <c r="D970" s="2" t="s">
        <v>15</v>
      </c>
      <c r="E970" s="2" t="s">
        <v>24</v>
      </c>
      <c r="F970" s="2" t="s">
        <v>61</v>
      </c>
      <c r="G970" s="1">
        <v>281.39999999999998</v>
      </c>
      <c r="H970" s="1">
        <v>231.14999999999998</v>
      </c>
      <c r="I970" s="4">
        <v>2</v>
      </c>
      <c r="J970" s="2" t="s">
        <v>72</v>
      </c>
      <c r="K970" s="1">
        <f>Tabelle8[[#This Row],[Menge kg Nges]]/1000</f>
        <v>0.28139999999999998</v>
      </c>
      <c r="L970" s="1">
        <f>Tabelle8[[#This Row],[Menge kg P2O5]]/1000</f>
        <v>0.23114999999999997</v>
      </c>
      <c r="M970" s="1">
        <f>Tabelle8[[#This Row],[Menge t Nges]]/Tabelle8[[#This Row],[Anzahl Lieferscheine]]</f>
        <v>0.14069999999999999</v>
      </c>
      <c r="N970" s="1">
        <f>Tabelle8[[#This Row],[Menge t P2O5]]/Tabelle8[[#This Row],[Anzahl Lieferscheine]]</f>
        <v>0.11557499999999998</v>
      </c>
    </row>
    <row r="971" spans="1:14" x14ac:dyDescent="0.2">
      <c r="A971" s="2" t="s">
        <v>28</v>
      </c>
      <c r="B971" s="2" t="s">
        <v>28</v>
      </c>
      <c r="C971" s="2" t="s">
        <v>6</v>
      </c>
      <c r="D971" s="2" t="s">
        <v>15</v>
      </c>
      <c r="E971" s="2" t="s">
        <v>31</v>
      </c>
      <c r="F971" s="2" t="s">
        <v>61</v>
      </c>
      <c r="G971" s="1">
        <v>20.5</v>
      </c>
      <c r="H971" s="1">
        <v>9.25</v>
      </c>
      <c r="I971" s="4">
        <v>1</v>
      </c>
      <c r="J971" s="2" t="s">
        <v>72</v>
      </c>
      <c r="K971" s="1">
        <f>Tabelle8[[#This Row],[Menge kg Nges]]/1000</f>
        <v>2.0500000000000001E-2</v>
      </c>
      <c r="L971" s="1">
        <f>Tabelle8[[#This Row],[Menge kg P2O5]]/1000</f>
        <v>9.2499999999999995E-3</v>
      </c>
      <c r="M971" s="1">
        <f>Tabelle8[[#This Row],[Menge t Nges]]/Tabelle8[[#This Row],[Anzahl Lieferscheine]]</f>
        <v>2.0500000000000001E-2</v>
      </c>
      <c r="N971" s="1">
        <f>Tabelle8[[#This Row],[Menge t P2O5]]/Tabelle8[[#This Row],[Anzahl Lieferscheine]]</f>
        <v>9.2499999999999995E-3</v>
      </c>
    </row>
    <row r="972" spans="1:14" x14ac:dyDescent="0.2">
      <c r="A972" s="2" t="s">
        <v>28</v>
      </c>
      <c r="B972" s="2" t="s">
        <v>28</v>
      </c>
      <c r="C972" s="2" t="s">
        <v>25</v>
      </c>
      <c r="D972" s="2" t="s">
        <v>25</v>
      </c>
      <c r="E972" s="2" t="s">
        <v>26</v>
      </c>
      <c r="F972" s="2" t="s">
        <v>61</v>
      </c>
      <c r="G972" s="1">
        <v>209880.25999999998</v>
      </c>
      <c r="H972" s="1">
        <v>88981.840000000026</v>
      </c>
      <c r="I972" s="4">
        <v>206</v>
      </c>
      <c r="J972" s="2" t="s">
        <v>72</v>
      </c>
      <c r="K972" s="1">
        <f>Tabelle8[[#This Row],[Menge kg Nges]]/1000</f>
        <v>209.88025999999999</v>
      </c>
      <c r="L972" s="1">
        <f>Tabelle8[[#This Row],[Menge kg P2O5]]/1000</f>
        <v>88.98184000000002</v>
      </c>
      <c r="M972" s="1">
        <f>Tabelle8[[#This Row],[Menge t Nges]]/Tabelle8[[#This Row],[Anzahl Lieferscheine]]</f>
        <v>1.0188362135922329</v>
      </c>
      <c r="N972" s="1">
        <f>Tabelle8[[#This Row],[Menge t P2O5]]/Tabelle8[[#This Row],[Anzahl Lieferscheine]]</f>
        <v>0.43195067961165057</v>
      </c>
    </row>
    <row r="973" spans="1:14" x14ac:dyDescent="0.2">
      <c r="A973" s="2" t="s">
        <v>28</v>
      </c>
      <c r="B973" s="2" t="s">
        <v>28</v>
      </c>
      <c r="C973" s="2" t="s">
        <v>63</v>
      </c>
      <c r="D973" s="2" t="s">
        <v>63</v>
      </c>
      <c r="E973" s="2" t="s">
        <v>63</v>
      </c>
      <c r="F973" s="2" t="s">
        <v>61</v>
      </c>
      <c r="G973" s="1">
        <v>9318.5</v>
      </c>
      <c r="H973" s="1">
        <v>10237.75</v>
      </c>
      <c r="I973" s="4">
        <v>12</v>
      </c>
      <c r="J973" s="2" t="s">
        <v>72</v>
      </c>
      <c r="K973" s="1">
        <f>Tabelle8[[#This Row],[Menge kg Nges]]/1000</f>
        <v>9.3185000000000002</v>
      </c>
      <c r="L973" s="1">
        <f>Tabelle8[[#This Row],[Menge kg P2O5]]/1000</f>
        <v>10.23775</v>
      </c>
      <c r="M973" s="1">
        <f>Tabelle8[[#This Row],[Menge t Nges]]/Tabelle8[[#This Row],[Anzahl Lieferscheine]]</f>
        <v>0.77654166666666669</v>
      </c>
      <c r="N973" s="1">
        <f>Tabelle8[[#This Row],[Menge t P2O5]]/Tabelle8[[#This Row],[Anzahl Lieferscheine]]</f>
        <v>0.85314583333333338</v>
      </c>
    </row>
    <row r="974" spans="1:14" x14ac:dyDescent="0.2">
      <c r="A974" s="2" t="s">
        <v>28</v>
      </c>
      <c r="B974" s="2" t="s">
        <v>56</v>
      </c>
      <c r="C974" s="2" t="s">
        <v>6</v>
      </c>
      <c r="D974" s="2" t="s">
        <v>7</v>
      </c>
      <c r="E974" s="2" t="s">
        <v>12</v>
      </c>
      <c r="F974" s="2" t="s">
        <v>61</v>
      </c>
      <c r="G974" s="1">
        <v>182</v>
      </c>
      <c r="H974" s="1">
        <v>100.1</v>
      </c>
      <c r="I974" s="4">
        <v>1</v>
      </c>
      <c r="J974" s="2" t="s">
        <v>72</v>
      </c>
      <c r="K974" s="1">
        <f>Tabelle8[[#This Row],[Menge kg Nges]]/1000</f>
        <v>0.182</v>
      </c>
      <c r="L974" s="1">
        <f>Tabelle8[[#This Row],[Menge kg P2O5]]/1000</f>
        <v>0.10009999999999999</v>
      </c>
      <c r="M974" s="1">
        <f>Tabelle8[[#This Row],[Menge t Nges]]/Tabelle8[[#This Row],[Anzahl Lieferscheine]]</f>
        <v>0.182</v>
      </c>
      <c r="N974" s="1">
        <f>Tabelle8[[#This Row],[Menge t P2O5]]/Tabelle8[[#This Row],[Anzahl Lieferscheine]]</f>
        <v>0.10009999999999999</v>
      </c>
    </row>
    <row r="975" spans="1:14" x14ac:dyDescent="0.2">
      <c r="A975" s="2" t="s">
        <v>28</v>
      </c>
      <c r="B975" s="2" t="s">
        <v>56</v>
      </c>
      <c r="C975" s="2" t="s">
        <v>6</v>
      </c>
      <c r="D975" s="2" t="s">
        <v>15</v>
      </c>
      <c r="E975" s="2" t="s">
        <v>9</v>
      </c>
      <c r="F975" s="2" t="s">
        <v>61</v>
      </c>
      <c r="G975" s="1">
        <v>253.5</v>
      </c>
      <c r="H975" s="1">
        <v>168.75</v>
      </c>
      <c r="I975" s="4">
        <v>1</v>
      </c>
      <c r="J975" s="2" t="s">
        <v>72</v>
      </c>
      <c r="K975" s="1">
        <f>Tabelle8[[#This Row],[Menge kg Nges]]/1000</f>
        <v>0.2535</v>
      </c>
      <c r="L975" s="1">
        <f>Tabelle8[[#This Row],[Menge kg P2O5]]/1000</f>
        <v>0.16875000000000001</v>
      </c>
      <c r="M975" s="1">
        <f>Tabelle8[[#This Row],[Menge t Nges]]/Tabelle8[[#This Row],[Anzahl Lieferscheine]]</f>
        <v>0.2535</v>
      </c>
      <c r="N975" s="1">
        <f>Tabelle8[[#This Row],[Menge t P2O5]]/Tabelle8[[#This Row],[Anzahl Lieferscheine]]</f>
        <v>0.16875000000000001</v>
      </c>
    </row>
    <row r="976" spans="1:14" x14ac:dyDescent="0.2">
      <c r="A976" s="2" t="s">
        <v>28</v>
      </c>
      <c r="B976" s="2" t="s">
        <v>56</v>
      </c>
      <c r="C976" s="2" t="s">
        <v>25</v>
      </c>
      <c r="D976" s="2" t="s">
        <v>25</v>
      </c>
      <c r="E976" s="2" t="s">
        <v>26</v>
      </c>
      <c r="F976" s="2" t="s">
        <v>61</v>
      </c>
      <c r="G976" s="1">
        <v>15561.899999999998</v>
      </c>
      <c r="H976" s="1">
        <v>7099.6999999999989</v>
      </c>
      <c r="I976" s="4">
        <v>22</v>
      </c>
      <c r="J976" s="2" t="s">
        <v>72</v>
      </c>
      <c r="K976" s="1">
        <f>Tabelle8[[#This Row],[Menge kg Nges]]/1000</f>
        <v>15.561899999999998</v>
      </c>
      <c r="L976" s="1">
        <f>Tabelle8[[#This Row],[Menge kg P2O5]]/1000</f>
        <v>7.0996999999999986</v>
      </c>
      <c r="M976" s="1">
        <f>Tabelle8[[#This Row],[Menge t Nges]]/Tabelle8[[#This Row],[Anzahl Lieferscheine]]</f>
        <v>0.70735909090909077</v>
      </c>
      <c r="N976" s="1">
        <f>Tabelle8[[#This Row],[Menge t P2O5]]/Tabelle8[[#This Row],[Anzahl Lieferscheine]]</f>
        <v>0.32271363636363631</v>
      </c>
    </row>
    <row r="977" spans="1:14" x14ac:dyDescent="0.2">
      <c r="A977" s="2" t="s">
        <v>28</v>
      </c>
      <c r="B977" s="2" t="s">
        <v>56</v>
      </c>
      <c r="C977" s="2" t="s">
        <v>63</v>
      </c>
      <c r="D977" s="2" t="s">
        <v>63</v>
      </c>
      <c r="E977" s="2" t="s">
        <v>63</v>
      </c>
      <c r="F977" s="2" t="s">
        <v>61</v>
      </c>
      <c r="G977" s="1">
        <v>845</v>
      </c>
      <c r="H977" s="1">
        <v>975</v>
      </c>
      <c r="I977" s="4">
        <v>1</v>
      </c>
      <c r="J977" s="2" t="s">
        <v>72</v>
      </c>
      <c r="K977" s="1">
        <f>Tabelle8[[#This Row],[Menge kg Nges]]/1000</f>
        <v>0.84499999999999997</v>
      </c>
      <c r="L977" s="1">
        <f>Tabelle8[[#This Row],[Menge kg P2O5]]/1000</f>
        <v>0.97499999999999998</v>
      </c>
      <c r="M977" s="1">
        <f>Tabelle8[[#This Row],[Menge t Nges]]/Tabelle8[[#This Row],[Anzahl Lieferscheine]]</f>
        <v>0.84499999999999997</v>
      </c>
      <c r="N977" s="1">
        <f>Tabelle8[[#This Row],[Menge t P2O5]]/Tabelle8[[#This Row],[Anzahl Lieferscheine]]</f>
        <v>0.97499999999999998</v>
      </c>
    </row>
    <row r="978" spans="1:14" x14ac:dyDescent="0.2">
      <c r="A978" s="2" t="s">
        <v>56</v>
      </c>
      <c r="B978" s="2" t="s">
        <v>5</v>
      </c>
      <c r="C978" s="2" t="s">
        <v>6</v>
      </c>
      <c r="D978" s="2" t="s">
        <v>15</v>
      </c>
      <c r="E978" s="2" t="s">
        <v>18</v>
      </c>
      <c r="F978" s="2" t="s">
        <v>61</v>
      </c>
      <c r="G978" s="1">
        <v>3371.34</v>
      </c>
      <c r="H978" s="1">
        <v>2205.6999999999998</v>
      </c>
      <c r="I978" s="4">
        <v>1</v>
      </c>
      <c r="J978" s="2" t="s">
        <v>72</v>
      </c>
      <c r="K978" s="1">
        <f>Tabelle8[[#This Row],[Menge kg Nges]]/1000</f>
        <v>3.37134</v>
      </c>
      <c r="L978" s="1">
        <f>Tabelle8[[#This Row],[Menge kg P2O5]]/1000</f>
        <v>2.2056999999999998</v>
      </c>
      <c r="M978" s="1">
        <f>Tabelle8[[#This Row],[Menge t Nges]]/Tabelle8[[#This Row],[Anzahl Lieferscheine]]</f>
        <v>3.37134</v>
      </c>
      <c r="N978" s="1">
        <f>Tabelle8[[#This Row],[Menge t P2O5]]/Tabelle8[[#This Row],[Anzahl Lieferscheine]]</f>
        <v>2.2056999999999998</v>
      </c>
    </row>
    <row r="979" spans="1:14" x14ac:dyDescent="0.2">
      <c r="A979" s="2" t="s">
        <v>56</v>
      </c>
      <c r="B979" s="2" t="s">
        <v>5</v>
      </c>
      <c r="C979" s="2" t="s">
        <v>6</v>
      </c>
      <c r="D979" s="2" t="s">
        <v>15</v>
      </c>
      <c r="E979" s="2" t="s">
        <v>19</v>
      </c>
      <c r="F979" s="2" t="s">
        <v>61</v>
      </c>
      <c r="G979" s="1">
        <v>3510</v>
      </c>
      <c r="H979" s="1">
        <v>3900</v>
      </c>
      <c r="I979" s="4">
        <v>1</v>
      </c>
      <c r="J979" s="2" t="s">
        <v>72</v>
      </c>
      <c r="K979" s="1">
        <f>Tabelle8[[#This Row],[Menge kg Nges]]/1000</f>
        <v>3.51</v>
      </c>
      <c r="L979" s="1">
        <f>Tabelle8[[#This Row],[Menge kg P2O5]]/1000</f>
        <v>3.9</v>
      </c>
      <c r="M979" s="1">
        <f>Tabelle8[[#This Row],[Menge t Nges]]/Tabelle8[[#This Row],[Anzahl Lieferscheine]]</f>
        <v>3.51</v>
      </c>
      <c r="N979" s="1">
        <f>Tabelle8[[#This Row],[Menge t P2O5]]/Tabelle8[[#This Row],[Anzahl Lieferscheine]]</f>
        <v>3.9</v>
      </c>
    </row>
    <row r="980" spans="1:14" x14ac:dyDescent="0.2">
      <c r="A980" s="2" t="s">
        <v>56</v>
      </c>
      <c r="B980" s="2" t="s">
        <v>28</v>
      </c>
      <c r="C980" s="2" t="s">
        <v>6</v>
      </c>
      <c r="D980" s="2" t="s">
        <v>15</v>
      </c>
      <c r="E980" s="2" t="s">
        <v>18</v>
      </c>
      <c r="F980" s="2" t="s">
        <v>61</v>
      </c>
      <c r="G980" s="1">
        <v>315</v>
      </c>
      <c r="H980" s="1">
        <v>255</v>
      </c>
      <c r="I980" s="4">
        <v>1</v>
      </c>
      <c r="J980" s="2" t="s">
        <v>72</v>
      </c>
      <c r="K980" s="1">
        <f>Tabelle8[[#This Row],[Menge kg Nges]]/1000</f>
        <v>0.315</v>
      </c>
      <c r="L980" s="1">
        <f>Tabelle8[[#This Row],[Menge kg P2O5]]/1000</f>
        <v>0.255</v>
      </c>
      <c r="M980" s="1">
        <f>Tabelle8[[#This Row],[Menge t Nges]]/Tabelle8[[#This Row],[Anzahl Lieferscheine]]</f>
        <v>0.315</v>
      </c>
      <c r="N980" s="1">
        <f>Tabelle8[[#This Row],[Menge t P2O5]]/Tabelle8[[#This Row],[Anzahl Lieferscheine]]</f>
        <v>0.255</v>
      </c>
    </row>
    <row r="981" spans="1:14" x14ac:dyDescent="0.2">
      <c r="A981" s="2" t="s">
        <v>56</v>
      </c>
      <c r="B981" s="2" t="s">
        <v>28</v>
      </c>
      <c r="C981" s="2" t="s">
        <v>6</v>
      </c>
      <c r="D981" s="2" t="s">
        <v>15</v>
      </c>
      <c r="E981" s="2" t="s">
        <v>9</v>
      </c>
      <c r="F981" s="2" t="s">
        <v>61</v>
      </c>
      <c r="G981" s="1">
        <v>895.69999999999993</v>
      </c>
      <c r="H981" s="1">
        <v>596.25</v>
      </c>
      <c r="I981" s="4">
        <v>5</v>
      </c>
      <c r="J981" s="2" t="s">
        <v>72</v>
      </c>
      <c r="K981" s="1">
        <f>Tabelle8[[#This Row],[Menge kg Nges]]/1000</f>
        <v>0.89569999999999994</v>
      </c>
      <c r="L981" s="1">
        <f>Tabelle8[[#This Row],[Menge kg P2O5]]/1000</f>
        <v>0.59624999999999995</v>
      </c>
      <c r="M981" s="1">
        <f>Tabelle8[[#This Row],[Menge t Nges]]/Tabelle8[[#This Row],[Anzahl Lieferscheine]]</f>
        <v>0.17913999999999999</v>
      </c>
      <c r="N981" s="1">
        <f>Tabelle8[[#This Row],[Menge t P2O5]]/Tabelle8[[#This Row],[Anzahl Lieferscheine]]</f>
        <v>0.11924999999999999</v>
      </c>
    </row>
    <row r="982" spans="1:14" x14ac:dyDescent="0.2">
      <c r="A982" s="2" t="s">
        <v>56</v>
      </c>
      <c r="B982" s="2" t="s">
        <v>56</v>
      </c>
      <c r="C982" s="2" t="s">
        <v>6</v>
      </c>
      <c r="D982" s="2" t="s">
        <v>7</v>
      </c>
      <c r="E982" s="2" t="s">
        <v>8</v>
      </c>
      <c r="F982" s="2" t="s">
        <v>61</v>
      </c>
      <c r="G982" s="1">
        <v>38098.610000000008</v>
      </c>
      <c r="H982" s="1">
        <v>13854.04</v>
      </c>
      <c r="I982" s="4">
        <v>12</v>
      </c>
      <c r="J982" s="2" t="s">
        <v>72</v>
      </c>
      <c r="K982" s="1">
        <f>Tabelle8[[#This Row],[Menge kg Nges]]/1000</f>
        <v>38.098610000000008</v>
      </c>
      <c r="L982" s="1">
        <f>Tabelle8[[#This Row],[Menge kg P2O5]]/1000</f>
        <v>13.854040000000001</v>
      </c>
      <c r="M982" s="1">
        <f>Tabelle8[[#This Row],[Menge t Nges]]/Tabelle8[[#This Row],[Anzahl Lieferscheine]]</f>
        <v>3.1748841666666672</v>
      </c>
      <c r="N982" s="1">
        <f>Tabelle8[[#This Row],[Menge t P2O5]]/Tabelle8[[#This Row],[Anzahl Lieferscheine]]</f>
        <v>1.1545033333333334</v>
      </c>
    </row>
    <row r="983" spans="1:14" x14ac:dyDescent="0.2">
      <c r="A983" s="2" t="s">
        <v>56</v>
      </c>
      <c r="B983" s="2" t="s">
        <v>56</v>
      </c>
      <c r="C983" s="2" t="s">
        <v>6</v>
      </c>
      <c r="D983" s="2" t="s">
        <v>7</v>
      </c>
      <c r="E983" s="2" t="s">
        <v>9</v>
      </c>
      <c r="F983" s="2" t="s">
        <v>61</v>
      </c>
      <c r="G983" s="1">
        <v>9174.2999999999993</v>
      </c>
      <c r="H983" s="1">
        <v>3754.3500000000004</v>
      </c>
      <c r="I983" s="4">
        <v>6</v>
      </c>
      <c r="J983" s="2" t="s">
        <v>72</v>
      </c>
      <c r="K983" s="1">
        <f>Tabelle8[[#This Row],[Menge kg Nges]]/1000</f>
        <v>9.1742999999999988</v>
      </c>
      <c r="L983" s="1">
        <f>Tabelle8[[#This Row],[Menge kg P2O5]]/1000</f>
        <v>3.7543500000000005</v>
      </c>
      <c r="M983" s="1">
        <f>Tabelle8[[#This Row],[Menge t Nges]]/Tabelle8[[#This Row],[Anzahl Lieferscheine]]</f>
        <v>1.5290499999999998</v>
      </c>
      <c r="N983" s="1">
        <f>Tabelle8[[#This Row],[Menge t P2O5]]/Tabelle8[[#This Row],[Anzahl Lieferscheine]]</f>
        <v>0.62572500000000009</v>
      </c>
    </row>
    <row r="984" spans="1:14" x14ac:dyDescent="0.2">
      <c r="A984" s="2" t="s">
        <v>56</v>
      </c>
      <c r="B984" s="2" t="s">
        <v>56</v>
      </c>
      <c r="C984" s="2" t="s">
        <v>6</v>
      </c>
      <c r="D984" s="2" t="s">
        <v>7</v>
      </c>
      <c r="E984" s="2" t="s">
        <v>11</v>
      </c>
      <c r="F984" s="2" t="s">
        <v>61</v>
      </c>
      <c r="G984" s="1">
        <v>375</v>
      </c>
      <c r="H984" s="1">
        <v>210</v>
      </c>
      <c r="I984" s="4">
        <v>1</v>
      </c>
      <c r="J984" s="2" t="s">
        <v>72</v>
      </c>
      <c r="K984" s="1">
        <f>Tabelle8[[#This Row],[Menge kg Nges]]/1000</f>
        <v>0.375</v>
      </c>
      <c r="L984" s="1">
        <f>Tabelle8[[#This Row],[Menge kg P2O5]]/1000</f>
        <v>0.21</v>
      </c>
      <c r="M984" s="1">
        <f>Tabelle8[[#This Row],[Menge t Nges]]/Tabelle8[[#This Row],[Anzahl Lieferscheine]]</f>
        <v>0.375</v>
      </c>
      <c r="N984" s="1">
        <f>Tabelle8[[#This Row],[Menge t P2O5]]/Tabelle8[[#This Row],[Anzahl Lieferscheine]]</f>
        <v>0.21</v>
      </c>
    </row>
    <row r="985" spans="1:14" x14ac:dyDescent="0.2">
      <c r="A985" s="2" t="s">
        <v>56</v>
      </c>
      <c r="B985" s="2" t="s">
        <v>56</v>
      </c>
      <c r="C985" s="2" t="s">
        <v>6</v>
      </c>
      <c r="D985" s="2" t="s">
        <v>15</v>
      </c>
      <c r="E985" s="2" t="s">
        <v>18</v>
      </c>
      <c r="F985" s="2" t="s">
        <v>61</v>
      </c>
      <c r="G985" s="1">
        <v>7463.94</v>
      </c>
      <c r="H985" s="1">
        <v>6148.7</v>
      </c>
      <c r="I985" s="4">
        <v>15</v>
      </c>
      <c r="J985" s="2" t="s">
        <v>72</v>
      </c>
      <c r="K985" s="1">
        <f>Tabelle8[[#This Row],[Menge kg Nges]]/1000</f>
        <v>7.46394</v>
      </c>
      <c r="L985" s="1">
        <f>Tabelle8[[#This Row],[Menge kg P2O5]]/1000</f>
        <v>6.1486999999999998</v>
      </c>
      <c r="M985" s="1">
        <f>Tabelle8[[#This Row],[Menge t Nges]]/Tabelle8[[#This Row],[Anzahl Lieferscheine]]</f>
        <v>0.49759599999999998</v>
      </c>
      <c r="N985" s="1">
        <f>Tabelle8[[#This Row],[Menge t P2O5]]/Tabelle8[[#This Row],[Anzahl Lieferscheine]]</f>
        <v>0.4099133333333333</v>
      </c>
    </row>
    <row r="986" spans="1:14" x14ac:dyDescent="0.2">
      <c r="A986" s="2" t="s">
        <v>56</v>
      </c>
      <c r="B986" s="2" t="s">
        <v>56</v>
      </c>
      <c r="C986" s="2" t="s">
        <v>6</v>
      </c>
      <c r="D986" s="2" t="s">
        <v>15</v>
      </c>
      <c r="E986" s="2" t="s">
        <v>19</v>
      </c>
      <c r="F986" s="2" t="s">
        <v>61</v>
      </c>
      <c r="G986" s="1">
        <v>249.75</v>
      </c>
      <c r="H986" s="1">
        <v>277.5</v>
      </c>
      <c r="I986" s="4">
        <v>3</v>
      </c>
      <c r="J986" s="2" t="s">
        <v>72</v>
      </c>
      <c r="K986" s="1">
        <f>Tabelle8[[#This Row],[Menge kg Nges]]/1000</f>
        <v>0.24975</v>
      </c>
      <c r="L986" s="1">
        <f>Tabelle8[[#This Row],[Menge kg P2O5]]/1000</f>
        <v>0.27750000000000002</v>
      </c>
      <c r="M986" s="1">
        <f>Tabelle8[[#This Row],[Menge t Nges]]/Tabelle8[[#This Row],[Anzahl Lieferscheine]]</f>
        <v>8.3250000000000005E-2</v>
      </c>
      <c r="N986" s="1">
        <f>Tabelle8[[#This Row],[Menge t P2O5]]/Tabelle8[[#This Row],[Anzahl Lieferscheine]]</f>
        <v>9.2500000000000013E-2</v>
      </c>
    </row>
    <row r="987" spans="1:14" x14ac:dyDescent="0.2">
      <c r="A987" s="2" t="s">
        <v>56</v>
      </c>
      <c r="B987" s="2" t="s">
        <v>56</v>
      </c>
      <c r="C987" s="2" t="s">
        <v>6</v>
      </c>
      <c r="D987" s="2" t="s">
        <v>15</v>
      </c>
      <c r="E987" s="2" t="s">
        <v>20</v>
      </c>
      <c r="F987" s="2" t="s">
        <v>61</v>
      </c>
      <c r="G987" s="1">
        <v>2010.8800000000008</v>
      </c>
      <c r="H987" s="1">
        <v>1328</v>
      </c>
      <c r="I987" s="4">
        <v>31</v>
      </c>
      <c r="J987" s="2" t="s">
        <v>72</v>
      </c>
      <c r="K987" s="1">
        <f>Tabelle8[[#This Row],[Menge kg Nges]]/1000</f>
        <v>2.0108800000000007</v>
      </c>
      <c r="L987" s="1">
        <f>Tabelle8[[#This Row],[Menge kg P2O5]]/1000</f>
        <v>1.3280000000000001</v>
      </c>
      <c r="M987" s="1">
        <f>Tabelle8[[#This Row],[Menge t Nges]]/Tabelle8[[#This Row],[Anzahl Lieferscheine]]</f>
        <v>6.4867096774193569E-2</v>
      </c>
      <c r="N987" s="1">
        <f>Tabelle8[[#This Row],[Menge t P2O5]]/Tabelle8[[#This Row],[Anzahl Lieferscheine]]</f>
        <v>4.2838709677419359E-2</v>
      </c>
    </row>
    <row r="988" spans="1:14" x14ac:dyDescent="0.2">
      <c r="A988" s="2" t="s">
        <v>56</v>
      </c>
      <c r="B988" s="2" t="s">
        <v>56</v>
      </c>
      <c r="C988" s="2" t="s">
        <v>6</v>
      </c>
      <c r="D988" s="2" t="s">
        <v>15</v>
      </c>
      <c r="E988" s="2" t="s">
        <v>9</v>
      </c>
      <c r="F988" s="2" t="s">
        <v>61</v>
      </c>
      <c r="G988" s="1">
        <v>16109.070000000009</v>
      </c>
      <c r="H988" s="1">
        <v>10265.950000000004</v>
      </c>
      <c r="I988" s="4">
        <v>168</v>
      </c>
      <c r="J988" s="2" t="s">
        <v>72</v>
      </c>
      <c r="K988" s="1">
        <f>Tabelle8[[#This Row],[Menge kg Nges]]/1000</f>
        <v>16.10907000000001</v>
      </c>
      <c r="L988" s="1">
        <f>Tabelle8[[#This Row],[Menge kg P2O5]]/1000</f>
        <v>10.265950000000004</v>
      </c>
      <c r="M988" s="1">
        <f>Tabelle8[[#This Row],[Menge t Nges]]/Tabelle8[[#This Row],[Anzahl Lieferscheine]]</f>
        <v>9.5887321428571481E-2</v>
      </c>
      <c r="N988" s="1">
        <f>Tabelle8[[#This Row],[Menge t P2O5]]/Tabelle8[[#This Row],[Anzahl Lieferscheine]]</f>
        <v>6.1106845238095259E-2</v>
      </c>
    </row>
    <row r="989" spans="1:14" x14ac:dyDescent="0.2">
      <c r="A989" s="2" t="s">
        <v>56</v>
      </c>
      <c r="B989" s="2" t="s">
        <v>56</v>
      </c>
      <c r="C989" s="2" t="s">
        <v>6</v>
      </c>
      <c r="D989" s="2" t="s">
        <v>15</v>
      </c>
      <c r="E989" s="2" t="s">
        <v>10</v>
      </c>
      <c r="F989" s="2" t="s">
        <v>61</v>
      </c>
      <c r="G989" s="1">
        <v>145.80000000000001</v>
      </c>
      <c r="H989" s="1">
        <v>62.28</v>
      </c>
      <c r="I989" s="4">
        <v>9</v>
      </c>
      <c r="J989" s="2" t="s">
        <v>72</v>
      </c>
      <c r="K989" s="1">
        <f>Tabelle8[[#This Row],[Menge kg Nges]]/1000</f>
        <v>0.14580000000000001</v>
      </c>
      <c r="L989" s="1">
        <f>Tabelle8[[#This Row],[Menge kg P2O5]]/1000</f>
        <v>6.2280000000000002E-2</v>
      </c>
      <c r="M989" s="1">
        <f>Tabelle8[[#This Row],[Menge t Nges]]/Tabelle8[[#This Row],[Anzahl Lieferscheine]]</f>
        <v>1.6200000000000003E-2</v>
      </c>
      <c r="N989" s="1">
        <f>Tabelle8[[#This Row],[Menge t P2O5]]/Tabelle8[[#This Row],[Anzahl Lieferscheine]]</f>
        <v>6.9199999999999999E-3</v>
      </c>
    </row>
    <row r="990" spans="1:14" x14ac:dyDescent="0.2">
      <c r="A990" s="2" t="s">
        <v>56</v>
      </c>
      <c r="B990" s="2" t="s">
        <v>56</v>
      </c>
      <c r="C990" s="2" t="s">
        <v>6</v>
      </c>
      <c r="D990" s="2" t="s">
        <v>15</v>
      </c>
      <c r="E990" s="2" t="s">
        <v>23</v>
      </c>
      <c r="F990" s="2" t="s">
        <v>61</v>
      </c>
      <c r="G990" s="1">
        <v>1487.07</v>
      </c>
      <c r="H990" s="1">
        <v>670.99000000000012</v>
      </c>
      <c r="I990" s="4">
        <v>23</v>
      </c>
      <c r="J990" s="2" t="s">
        <v>72</v>
      </c>
      <c r="K990" s="1">
        <f>Tabelle8[[#This Row],[Menge kg Nges]]/1000</f>
        <v>1.4870699999999999</v>
      </c>
      <c r="L990" s="1">
        <f>Tabelle8[[#This Row],[Menge kg P2O5]]/1000</f>
        <v>0.67099000000000009</v>
      </c>
      <c r="M990" s="1">
        <f>Tabelle8[[#This Row],[Menge t Nges]]/Tabelle8[[#This Row],[Anzahl Lieferscheine]]</f>
        <v>6.4655217391304337E-2</v>
      </c>
      <c r="N990" s="1">
        <f>Tabelle8[[#This Row],[Menge t P2O5]]/Tabelle8[[#This Row],[Anzahl Lieferscheine]]</f>
        <v>2.9173478260869568E-2</v>
      </c>
    </row>
    <row r="991" spans="1:14" x14ac:dyDescent="0.2">
      <c r="A991" s="2" t="s">
        <v>56</v>
      </c>
      <c r="B991" s="2" t="s">
        <v>56</v>
      </c>
      <c r="C991" s="2" t="s">
        <v>6</v>
      </c>
      <c r="D991" s="2" t="s">
        <v>15</v>
      </c>
      <c r="E991" s="2" t="s">
        <v>31</v>
      </c>
      <c r="F991" s="2" t="s">
        <v>61</v>
      </c>
      <c r="G991" s="1">
        <v>1117.3</v>
      </c>
      <c r="H991" s="1">
        <v>579.54999999999984</v>
      </c>
      <c r="I991" s="4">
        <v>8</v>
      </c>
      <c r="J991" s="2" t="s">
        <v>72</v>
      </c>
      <c r="K991" s="1">
        <f>Tabelle8[[#This Row],[Menge kg Nges]]/1000</f>
        <v>1.1173</v>
      </c>
      <c r="L991" s="1">
        <f>Tabelle8[[#This Row],[Menge kg P2O5]]/1000</f>
        <v>0.57954999999999979</v>
      </c>
      <c r="M991" s="1">
        <f>Tabelle8[[#This Row],[Menge t Nges]]/Tabelle8[[#This Row],[Anzahl Lieferscheine]]</f>
        <v>0.13966249999999999</v>
      </c>
      <c r="N991" s="1">
        <f>Tabelle8[[#This Row],[Menge t P2O5]]/Tabelle8[[#This Row],[Anzahl Lieferscheine]]</f>
        <v>7.2443749999999973E-2</v>
      </c>
    </row>
    <row r="992" spans="1:14" x14ac:dyDescent="0.2">
      <c r="A992" s="2" t="s">
        <v>56</v>
      </c>
      <c r="B992" s="2" t="s">
        <v>56</v>
      </c>
      <c r="C992" s="2" t="s">
        <v>25</v>
      </c>
      <c r="D992" s="2" t="s">
        <v>25</v>
      </c>
      <c r="E992" s="2" t="s">
        <v>26</v>
      </c>
      <c r="F992" s="2" t="s">
        <v>61</v>
      </c>
      <c r="G992" s="1">
        <v>10947.609999999999</v>
      </c>
      <c r="H992" s="1">
        <v>3373.3000000000006</v>
      </c>
      <c r="I992" s="4">
        <v>12</v>
      </c>
      <c r="J992" s="2" t="s">
        <v>72</v>
      </c>
      <c r="K992" s="1">
        <f>Tabelle8[[#This Row],[Menge kg Nges]]/1000</f>
        <v>10.947609999999999</v>
      </c>
      <c r="L992" s="1">
        <f>Tabelle8[[#This Row],[Menge kg P2O5]]/1000</f>
        <v>3.3733000000000009</v>
      </c>
      <c r="M992" s="1">
        <f>Tabelle8[[#This Row],[Menge t Nges]]/Tabelle8[[#This Row],[Anzahl Lieferscheine]]</f>
        <v>0.91230083333333323</v>
      </c>
      <c r="N992" s="1">
        <f>Tabelle8[[#This Row],[Menge t P2O5]]/Tabelle8[[#This Row],[Anzahl Lieferscheine]]</f>
        <v>0.2811083333333334</v>
      </c>
    </row>
    <row r="993" spans="1:14" x14ac:dyDescent="0.2">
      <c r="A993" s="2" t="s">
        <v>56</v>
      </c>
      <c r="B993" s="2" t="s">
        <v>56</v>
      </c>
      <c r="C993" s="2" t="s">
        <v>63</v>
      </c>
      <c r="D993" s="2" t="s">
        <v>63</v>
      </c>
      <c r="E993" s="2" t="s">
        <v>63</v>
      </c>
      <c r="F993" s="2" t="s">
        <v>61</v>
      </c>
      <c r="G993" s="1">
        <v>3621.8</v>
      </c>
      <c r="H993" s="1">
        <v>2905</v>
      </c>
      <c r="I993" s="4">
        <v>5</v>
      </c>
      <c r="J993" s="2" t="s">
        <v>72</v>
      </c>
      <c r="K993" s="1">
        <f>Tabelle8[[#This Row],[Menge kg Nges]]/1000</f>
        <v>3.6218000000000004</v>
      </c>
      <c r="L993" s="1">
        <f>Tabelle8[[#This Row],[Menge kg P2O5]]/1000</f>
        <v>2.9049999999999998</v>
      </c>
      <c r="M993" s="1">
        <f>Tabelle8[[#This Row],[Menge t Nges]]/Tabelle8[[#This Row],[Anzahl Lieferscheine]]</f>
        <v>0.72436000000000011</v>
      </c>
      <c r="N993" s="1">
        <f>Tabelle8[[#This Row],[Menge t P2O5]]/Tabelle8[[#This Row],[Anzahl Lieferscheine]]</f>
        <v>0.58099999999999996</v>
      </c>
    </row>
    <row r="994" spans="1:14" x14ac:dyDescent="0.2">
      <c r="A994" s="2" t="s">
        <v>41</v>
      </c>
      <c r="B994" s="2" t="s">
        <v>32</v>
      </c>
      <c r="C994" s="2" t="s">
        <v>6</v>
      </c>
      <c r="D994" s="2" t="s">
        <v>7</v>
      </c>
      <c r="E994" s="2" t="s">
        <v>8</v>
      </c>
      <c r="F994" s="2" t="s">
        <v>61</v>
      </c>
      <c r="G994" s="1">
        <v>11075.5</v>
      </c>
      <c r="H994" s="1">
        <v>5060.8999999999996</v>
      </c>
      <c r="I994" s="4">
        <v>30</v>
      </c>
      <c r="J994" s="2" t="s">
        <v>72</v>
      </c>
      <c r="K994" s="1">
        <f>Tabelle8[[#This Row],[Menge kg Nges]]/1000</f>
        <v>11.0755</v>
      </c>
      <c r="L994" s="1">
        <f>Tabelle8[[#This Row],[Menge kg P2O5]]/1000</f>
        <v>5.0608999999999993</v>
      </c>
      <c r="M994" s="1">
        <f>Tabelle8[[#This Row],[Menge t Nges]]/Tabelle8[[#This Row],[Anzahl Lieferscheine]]</f>
        <v>0.36918333333333331</v>
      </c>
      <c r="N994" s="1">
        <f>Tabelle8[[#This Row],[Menge t P2O5]]/Tabelle8[[#This Row],[Anzahl Lieferscheine]]</f>
        <v>0.16869666666666663</v>
      </c>
    </row>
    <row r="995" spans="1:14" x14ac:dyDescent="0.2">
      <c r="A995" s="2" t="s">
        <v>41</v>
      </c>
      <c r="B995" s="2" t="s">
        <v>32</v>
      </c>
      <c r="C995" s="2" t="s">
        <v>6</v>
      </c>
      <c r="D995" s="2" t="s">
        <v>7</v>
      </c>
      <c r="E995" s="2" t="s">
        <v>9</v>
      </c>
      <c r="F995" s="2" t="s">
        <v>61</v>
      </c>
      <c r="G995" s="1">
        <v>2653.2</v>
      </c>
      <c r="H995" s="1">
        <v>1085.4000000000001</v>
      </c>
      <c r="I995" s="4">
        <v>4</v>
      </c>
      <c r="J995" s="2" t="s">
        <v>72</v>
      </c>
      <c r="K995" s="1">
        <f>Tabelle8[[#This Row],[Menge kg Nges]]/1000</f>
        <v>2.6532</v>
      </c>
      <c r="L995" s="1">
        <f>Tabelle8[[#This Row],[Menge kg P2O5]]/1000</f>
        <v>1.0854000000000001</v>
      </c>
      <c r="M995" s="1">
        <f>Tabelle8[[#This Row],[Menge t Nges]]/Tabelle8[[#This Row],[Anzahl Lieferscheine]]</f>
        <v>0.6633</v>
      </c>
      <c r="N995" s="1">
        <f>Tabelle8[[#This Row],[Menge t P2O5]]/Tabelle8[[#This Row],[Anzahl Lieferscheine]]</f>
        <v>0.27135000000000004</v>
      </c>
    </row>
    <row r="996" spans="1:14" x14ac:dyDescent="0.2">
      <c r="A996" s="2" t="s">
        <v>41</v>
      </c>
      <c r="B996" s="2" t="s">
        <v>32</v>
      </c>
      <c r="C996" s="2" t="s">
        <v>6</v>
      </c>
      <c r="D996" s="2" t="s">
        <v>7</v>
      </c>
      <c r="E996" s="2" t="s">
        <v>11</v>
      </c>
      <c r="F996" s="2" t="s">
        <v>61</v>
      </c>
      <c r="G996" s="1">
        <v>1275.5</v>
      </c>
      <c r="H996" s="1">
        <v>586</v>
      </c>
      <c r="I996" s="4">
        <v>4</v>
      </c>
      <c r="J996" s="2" t="s">
        <v>72</v>
      </c>
      <c r="K996" s="1">
        <f>Tabelle8[[#This Row],[Menge kg Nges]]/1000</f>
        <v>1.2755000000000001</v>
      </c>
      <c r="L996" s="1">
        <f>Tabelle8[[#This Row],[Menge kg P2O5]]/1000</f>
        <v>0.58599999999999997</v>
      </c>
      <c r="M996" s="1">
        <f>Tabelle8[[#This Row],[Menge t Nges]]/Tabelle8[[#This Row],[Anzahl Lieferscheine]]</f>
        <v>0.31887500000000002</v>
      </c>
      <c r="N996" s="1">
        <f>Tabelle8[[#This Row],[Menge t P2O5]]/Tabelle8[[#This Row],[Anzahl Lieferscheine]]</f>
        <v>0.14649999999999999</v>
      </c>
    </row>
    <row r="997" spans="1:14" x14ac:dyDescent="0.2">
      <c r="A997" s="2" t="s">
        <v>41</v>
      </c>
      <c r="B997" s="2" t="s">
        <v>32</v>
      </c>
      <c r="C997" s="2" t="s">
        <v>6</v>
      </c>
      <c r="D997" s="2" t="s">
        <v>7</v>
      </c>
      <c r="E997" s="2" t="s">
        <v>12</v>
      </c>
      <c r="F997" s="2" t="s">
        <v>61</v>
      </c>
      <c r="G997" s="1">
        <v>813.5</v>
      </c>
      <c r="H997" s="1">
        <v>454.74</v>
      </c>
      <c r="I997" s="4">
        <v>2</v>
      </c>
      <c r="J997" s="2" t="s">
        <v>72</v>
      </c>
      <c r="K997" s="1">
        <f>Tabelle8[[#This Row],[Menge kg Nges]]/1000</f>
        <v>0.8135</v>
      </c>
      <c r="L997" s="1">
        <f>Tabelle8[[#This Row],[Menge kg P2O5]]/1000</f>
        <v>0.45474000000000003</v>
      </c>
      <c r="M997" s="1">
        <f>Tabelle8[[#This Row],[Menge t Nges]]/Tabelle8[[#This Row],[Anzahl Lieferscheine]]</f>
        <v>0.40675</v>
      </c>
      <c r="N997" s="1">
        <f>Tabelle8[[#This Row],[Menge t P2O5]]/Tabelle8[[#This Row],[Anzahl Lieferscheine]]</f>
        <v>0.22737000000000002</v>
      </c>
    </row>
    <row r="998" spans="1:14" x14ac:dyDescent="0.2">
      <c r="A998" s="2" t="s">
        <v>41</v>
      </c>
      <c r="B998" s="2" t="s">
        <v>32</v>
      </c>
      <c r="C998" s="2" t="s">
        <v>6</v>
      </c>
      <c r="D998" s="2" t="s">
        <v>7</v>
      </c>
      <c r="E998" s="2" t="s">
        <v>13</v>
      </c>
      <c r="F998" s="2" t="s">
        <v>61</v>
      </c>
      <c r="G998" s="1">
        <v>1254.18</v>
      </c>
      <c r="H998" s="1">
        <v>699.66</v>
      </c>
      <c r="I998" s="4">
        <v>4</v>
      </c>
      <c r="J998" s="2" t="s">
        <v>72</v>
      </c>
      <c r="K998" s="1">
        <f>Tabelle8[[#This Row],[Menge kg Nges]]/1000</f>
        <v>1.2541800000000001</v>
      </c>
      <c r="L998" s="1">
        <f>Tabelle8[[#This Row],[Menge kg P2O5]]/1000</f>
        <v>0.69965999999999995</v>
      </c>
      <c r="M998" s="1">
        <f>Tabelle8[[#This Row],[Menge t Nges]]/Tabelle8[[#This Row],[Anzahl Lieferscheine]]</f>
        <v>0.31354500000000002</v>
      </c>
      <c r="N998" s="1">
        <f>Tabelle8[[#This Row],[Menge t P2O5]]/Tabelle8[[#This Row],[Anzahl Lieferscheine]]</f>
        <v>0.17491499999999999</v>
      </c>
    </row>
    <row r="999" spans="1:14" x14ac:dyDescent="0.2">
      <c r="A999" s="2" t="s">
        <v>41</v>
      </c>
      <c r="B999" s="2" t="s">
        <v>27</v>
      </c>
      <c r="C999" s="2" t="s">
        <v>25</v>
      </c>
      <c r="D999" s="2" t="s">
        <v>25</v>
      </c>
      <c r="E999" s="2" t="s">
        <v>26</v>
      </c>
      <c r="F999" s="2" t="s">
        <v>61</v>
      </c>
      <c r="G999" s="1">
        <v>110.7</v>
      </c>
      <c r="H999" s="1">
        <v>82.35</v>
      </c>
      <c r="I999" s="4">
        <v>1</v>
      </c>
      <c r="J999" s="2" t="s">
        <v>72</v>
      </c>
      <c r="K999" s="1">
        <f>Tabelle8[[#This Row],[Menge kg Nges]]/1000</f>
        <v>0.11070000000000001</v>
      </c>
      <c r="L999" s="1">
        <f>Tabelle8[[#This Row],[Menge kg P2O5]]/1000</f>
        <v>8.2349999999999993E-2</v>
      </c>
      <c r="M999" s="1">
        <f>Tabelle8[[#This Row],[Menge t Nges]]/Tabelle8[[#This Row],[Anzahl Lieferscheine]]</f>
        <v>0.11070000000000001</v>
      </c>
      <c r="N999" s="1">
        <f>Tabelle8[[#This Row],[Menge t P2O5]]/Tabelle8[[#This Row],[Anzahl Lieferscheine]]</f>
        <v>8.2349999999999993E-2</v>
      </c>
    </row>
    <row r="1000" spans="1:14" x14ac:dyDescent="0.2">
      <c r="A1000" s="2" t="s">
        <v>41</v>
      </c>
      <c r="B1000" s="2" t="s">
        <v>27</v>
      </c>
      <c r="C1000" s="2" t="s">
        <v>63</v>
      </c>
      <c r="D1000" s="2" t="s">
        <v>63</v>
      </c>
      <c r="E1000" s="2" t="s">
        <v>63</v>
      </c>
      <c r="F1000" s="2" t="s">
        <v>61</v>
      </c>
      <c r="G1000" s="1">
        <v>153.63</v>
      </c>
      <c r="H1000" s="1">
        <v>94.77</v>
      </c>
      <c r="I1000" s="4">
        <v>1</v>
      </c>
      <c r="J1000" s="2" t="s">
        <v>72</v>
      </c>
      <c r="K1000" s="1">
        <f>Tabelle8[[#This Row],[Menge kg Nges]]/1000</f>
        <v>0.15362999999999999</v>
      </c>
      <c r="L1000" s="1">
        <f>Tabelle8[[#This Row],[Menge kg P2O5]]/1000</f>
        <v>9.4769999999999993E-2</v>
      </c>
      <c r="M1000" s="1">
        <f>Tabelle8[[#This Row],[Menge t Nges]]/Tabelle8[[#This Row],[Anzahl Lieferscheine]]</f>
        <v>0.15362999999999999</v>
      </c>
      <c r="N1000" s="1">
        <f>Tabelle8[[#This Row],[Menge t P2O5]]/Tabelle8[[#This Row],[Anzahl Lieferscheine]]</f>
        <v>9.4769999999999993E-2</v>
      </c>
    </row>
    <row r="1001" spans="1:14" x14ac:dyDescent="0.2">
      <c r="A1001" s="2" t="s">
        <v>41</v>
      </c>
      <c r="B1001" s="2" t="s">
        <v>34</v>
      </c>
      <c r="C1001" s="2" t="s">
        <v>6</v>
      </c>
      <c r="D1001" s="2" t="s">
        <v>7</v>
      </c>
      <c r="E1001" s="2" t="s">
        <v>8</v>
      </c>
      <c r="F1001" s="2" t="s">
        <v>61</v>
      </c>
      <c r="G1001" s="1">
        <v>1704.1999999999998</v>
      </c>
      <c r="H1001" s="1">
        <v>788.2</v>
      </c>
      <c r="I1001" s="4">
        <v>9</v>
      </c>
      <c r="J1001" s="2" t="s">
        <v>72</v>
      </c>
      <c r="K1001" s="1">
        <f>Tabelle8[[#This Row],[Menge kg Nges]]/1000</f>
        <v>1.7041999999999997</v>
      </c>
      <c r="L1001" s="1">
        <f>Tabelle8[[#This Row],[Menge kg P2O5]]/1000</f>
        <v>0.78820000000000001</v>
      </c>
      <c r="M1001" s="1">
        <f>Tabelle8[[#This Row],[Menge t Nges]]/Tabelle8[[#This Row],[Anzahl Lieferscheine]]</f>
        <v>0.18935555555555553</v>
      </c>
      <c r="N1001" s="1">
        <f>Tabelle8[[#This Row],[Menge t P2O5]]/Tabelle8[[#This Row],[Anzahl Lieferscheine]]</f>
        <v>8.7577777777777782E-2</v>
      </c>
    </row>
    <row r="1002" spans="1:14" x14ac:dyDescent="0.2">
      <c r="A1002" s="2" t="s">
        <v>41</v>
      </c>
      <c r="B1002" s="2" t="s">
        <v>34</v>
      </c>
      <c r="C1002" s="2" t="s">
        <v>6</v>
      </c>
      <c r="D1002" s="2" t="s">
        <v>7</v>
      </c>
      <c r="E1002" s="2" t="s">
        <v>9</v>
      </c>
      <c r="F1002" s="2" t="s">
        <v>61</v>
      </c>
      <c r="G1002" s="1">
        <v>1065.05</v>
      </c>
      <c r="H1002" s="1">
        <v>506.1</v>
      </c>
      <c r="I1002" s="4">
        <v>6</v>
      </c>
      <c r="J1002" s="2" t="s">
        <v>72</v>
      </c>
      <c r="K1002" s="1">
        <f>Tabelle8[[#This Row],[Menge kg Nges]]/1000</f>
        <v>1.0650500000000001</v>
      </c>
      <c r="L1002" s="1">
        <f>Tabelle8[[#This Row],[Menge kg P2O5]]/1000</f>
        <v>0.50609999999999999</v>
      </c>
      <c r="M1002" s="1">
        <f>Tabelle8[[#This Row],[Menge t Nges]]/Tabelle8[[#This Row],[Anzahl Lieferscheine]]</f>
        <v>0.17750833333333335</v>
      </c>
      <c r="N1002" s="1">
        <f>Tabelle8[[#This Row],[Menge t P2O5]]/Tabelle8[[#This Row],[Anzahl Lieferscheine]]</f>
        <v>8.4349999999999994E-2</v>
      </c>
    </row>
    <row r="1003" spans="1:14" x14ac:dyDescent="0.2">
      <c r="A1003" s="2" t="s">
        <v>41</v>
      </c>
      <c r="B1003" s="2" t="s">
        <v>34</v>
      </c>
      <c r="C1003" s="2" t="s">
        <v>6</v>
      </c>
      <c r="D1003" s="2" t="s">
        <v>7</v>
      </c>
      <c r="E1003" s="2" t="s">
        <v>11</v>
      </c>
      <c r="F1003" s="2" t="s">
        <v>61</v>
      </c>
      <c r="G1003" s="1">
        <v>783.36</v>
      </c>
      <c r="H1003" s="1">
        <v>348.84</v>
      </c>
      <c r="I1003" s="4">
        <v>1</v>
      </c>
      <c r="J1003" s="2" t="s">
        <v>72</v>
      </c>
      <c r="K1003" s="1">
        <f>Tabelle8[[#This Row],[Menge kg Nges]]/1000</f>
        <v>0.78336000000000006</v>
      </c>
      <c r="L1003" s="1">
        <f>Tabelle8[[#This Row],[Menge kg P2O5]]/1000</f>
        <v>0.34883999999999998</v>
      </c>
      <c r="M1003" s="1">
        <f>Tabelle8[[#This Row],[Menge t Nges]]/Tabelle8[[#This Row],[Anzahl Lieferscheine]]</f>
        <v>0.78336000000000006</v>
      </c>
      <c r="N1003" s="1">
        <f>Tabelle8[[#This Row],[Menge t P2O5]]/Tabelle8[[#This Row],[Anzahl Lieferscheine]]</f>
        <v>0.34883999999999998</v>
      </c>
    </row>
    <row r="1004" spans="1:14" x14ac:dyDescent="0.2">
      <c r="A1004" s="2" t="s">
        <v>41</v>
      </c>
      <c r="B1004" s="2" t="s">
        <v>34</v>
      </c>
      <c r="C1004" s="2" t="s">
        <v>6</v>
      </c>
      <c r="D1004" s="2" t="s">
        <v>7</v>
      </c>
      <c r="E1004" s="2" t="s">
        <v>12</v>
      </c>
      <c r="F1004" s="2" t="s">
        <v>61</v>
      </c>
      <c r="G1004" s="1">
        <v>262.5</v>
      </c>
      <c r="H1004" s="1">
        <v>112.5</v>
      </c>
      <c r="I1004" s="4">
        <v>1</v>
      </c>
      <c r="J1004" s="2" t="s">
        <v>72</v>
      </c>
      <c r="K1004" s="1">
        <f>Tabelle8[[#This Row],[Menge kg Nges]]/1000</f>
        <v>0.26250000000000001</v>
      </c>
      <c r="L1004" s="1">
        <f>Tabelle8[[#This Row],[Menge kg P2O5]]/1000</f>
        <v>0.1125</v>
      </c>
      <c r="M1004" s="1">
        <f>Tabelle8[[#This Row],[Menge t Nges]]/Tabelle8[[#This Row],[Anzahl Lieferscheine]]</f>
        <v>0.26250000000000001</v>
      </c>
      <c r="N1004" s="1">
        <f>Tabelle8[[#This Row],[Menge t P2O5]]/Tabelle8[[#This Row],[Anzahl Lieferscheine]]</f>
        <v>0.1125</v>
      </c>
    </row>
    <row r="1005" spans="1:14" x14ac:dyDescent="0.2">
      <c r="A1005" s="2" t="s">
        <v>41</v>
      </c>
      <c r="B1005" s="2" t="s">
        <v>34</v>
      </c>
      <c r="C1005" s="2" t="s">
        <v>6</v>
      </c>
      <c r="D1005" s="2" t="s">
        <v>7</v>
      </c>
      <c r="E1005" s="2" t="s">
        <v>13</v>
      </c>
      <c r="F1005" s="2" t="s">
        <v>61</v>
      </c>
      <c r="G1005" s="1">
        <v>395.03999999999996</v>
      </c>
      <c r="H1005" s="1">
        <v>212.37</v>
      </c>
      <c r="I1005" s="4">
        <v>3</v>
      </c>
      <c r="J1005" s="2" t="s">
        <v>72</v>
      </c>
      <c r="K1005" s="1">
        <f>Tabelle8[[#This Row],[Menge kg Nges]]/1000</f>
        <v>0.39503999999999995</v>
      </c>
      <c r="L1005" s="1">
        <f>Tabelle8[[#This Row],[Menge kg P2O5]]/1000</f>
        <v>0.21237</v>
      </c>
      <c r="M1005" s="1">
        <f>Tabelle8[[#This Row],[Menge t Nges]]/Tabelle8[[#This Row],[Anzahl Lieferscheine]]</f>
        <v>0.13167999999999999</v>
      </c>
      <c r="N1005" s="1">
        <f>Tabelle8[[#This Row],[Menge t P2O5]]/Tabelle8[[#This Row],[Anzahl Lieferscheine]]</f>
        <v>7.0790000000000006E-2</v>
      </c>
    </row>
    <row r="1006" spans="1:14" x14ac:dyDescent="0.2">
      <c r="A1006" s="2" t="s">
        <v>41</v>
      </c>
      <c r="B1006" s="2" t="s">
        <v>34</v>
      </c>
      <c r="C1006" s="2" t="s">
        <v>6</v>
      </c>
      <c r="D1006" s="2" t="s">
        <v>15</v>
      </c>
      <c r="E1006" s="2" t="s">
        <v>23</v>
      </c>
      <c r="F1006" s="2" t="s">
        <v>61</v>
      </c>
      <c r="G1006" s="1">
        <v>1114.5</v>
      </c>
      <c r="H1006" s="1">
        <v>979.5</v>
      </c>
      <c r="I1006" s="4">
        <v>1</v>
      </c>
      <c r="J1006" s="2" t="s">
        <v>72</v>
      </c>
      <c r="K1006" s="1">
        <f>Tabelle8[[#This Row],[Menge kg Nges]]/1000</f>
        <v>1.1145</v>
      </c>
      <c r="L1006" s="1">
        <f>Tabelle8[[#This Row],[Menge kg P2O5]]/1000</f>
        <v>0.97950000000000004</v>
      </c>
      <c r="M1006" s="1">
        <f>Tabelle8[[#This Row],[Menge t Nges]]/Tabelle8[[#This Row],[Anzahl Lieferscheine]]</f>
        <v>1.1145</v>
      </c>
      <c r="N1006" s="1">
        <f>Tabelle8[[#This Row],[Menge t P2O5]]/Tabelle8[[#This Row],[Anzahl Lieferscheine]]</f>
        <v>0.97950000000000004</v>
      </c>
    </row>
    <row r="1007" spans="1:14" x14ac:dyDescent="0.2">
      <c r="A1007" s="2" t="s">
        <v>41</v>
      </c>
      <c r="B1007" s="2" t="s">
        <v>39</v>
      </c>
      <c r="C1007" s="2" t="s">
        <v>6</v>
      </c>
      <c r="D1007" s="2" t="s">
        <v>7</v>
      </c>
      <c r="E1007" s="2" t="s">
        <v>11</v>
      </c>
      <c r="F1007" s="2" t="s">
        <v>61</v>
      </c>
      <c r="G1007" s="1">
        <v>787.5</v>
      </c>
      <c r="H1007" s="1">
        <v>315</v>
      </c>
      <c r="I1007" s="4">
        <v>1</v>
      </c>
      <c r="J1007" s="2" t="s">
        <v>72</v>
      </c>
      <c r="K1007" s="1">
        <f>Tabelle8[[#This Row],[Menge kg Nges]]/1000</f>
        <v>0.78749999999999998</v>
      </c>
      <c r="L1007" s="1">
        <f>Tabelle8[[#This Row],[Menge kg P2O5]]/1000</f>
        <v>0.315</v>
      </c>
      <c r="M1007" s="1">
        <f>Tabelle8[[#This Row],[Menge t Nges]]/Tabelle8[[#This Row],[Anzahl Lieferscheine]]</f>
        <v>0.78749999999999998</v>
      </c>
      <c r="N1007" s="1">
        <f>Tabelle8[[#This Row],[Menge t P2O5]]/Tabelle8[[#This Row],[Anzahl Lieferscheine]]</f>
        <v>0.315</v>
      </c>
    </row>
    <row r="1008" spans="1:14" x14ac:dyDescent="0.2">
      <c r="A1008" s="2" t="s">
        <v>41</v>
      </c>
      <c r="B1008" s="2" t="s">
        <v>39</v>
      </c>
      <c r="C1008" s="2" t="s">
        <v>6</v>
      </c>
      <c r="D1008" s="2" t="s">
        <v>7</v>
      </c>
      <c r="E1008" s="2" t="s">
        <v>12</v>
      </c>
      <c r="F1008" s="2" t="s">
        <v>61</v>
      </c>
      <c r="G1008" s="1">
        <v>3079</v>
      </c>
      <c r="H1008" s="1">
        <v>1450.5</v>
      </c>
      <c r="I1008" s="4">
        <v>20</v>
      </c>
      <c r="J1008" s="2" t="s">
        <v>72</v>
      </c>
      <c r="K1008" s="1">
        <f>Tabelle8[[#This Row],[Menge kg Nges]]/1000</f>
        <v>3.0790000000000002</v>
      </c>
      <c r="L1008" s="1">
        <f>Tabelle8[[#This Row],[Menge kg P2O5]]/1000</f>
        <v>1.4504999999999999</v>
      </c>
      <c r="M1008" s="1">
        <f>Tabelle8[[#This Row],[Menge t Nges]]/Tabelle8[[#This Row],[Anzahl Lieferscheine]]</f>
        <v>0.15395</v>
      </c>
      <c r="N1008" s="1">
        <f>Tabelle8[[#This Row],[Menge t P2O5]]/Tabelle8[[#This Row],[Anzahl Lieferscheine]]</f>
        <v>7.2524999999999992E-2</v>
      </c>
    </row>
    <row r="1009" spans="1:14" x14ac:dyDescent="0.2">
      <c r="A1009" s="2" t="s">
        <v>41</v>
      </c>
      <c r="B1009" s="2" t="s">
        <v>39</v>
      </c>
      <c r="C1009" s="2" t="s">
        <v>6</v>
      </c>
      <c r="D1009" s="2" t="s">
        <v>7</v>
      </c>
      <c r="E1009" s="2" t="s">
        <v>14</v>
      </c>
      <c r="F1009" s="2" t="s">
        <v>61</v>
      </c>
      <c r="G1009" s="1">
        <v>430.65</v>
      </c>
      <c r="H1009" s="1">
        <v>200.1</v>
      </c>
      <c r="I1009" s="4">
        <v>3</v>
      </c>
      <c r="J1009" s="2" t="s">
        <v>72</v>
      </c>
      <c r="K1009" s="1">
        <f>Tabelle8[[#This Row],[Menge kg Nges]]/1000</f>
        <v>0.43064999999999998</v>
      </c>
      <c r="L1009" s="1">
        <f>Tabelle8[[#This Row],[Menge kg P2O5]]/1000</f>
        <v>0.2001</v>
      </c>
      <c r="M1009" s="1">
        <f>Tabelle8[[#This Row],[Menge t Nges]]/Tabelle8[[#This Row],[Anzahl Lieferscheine]]</f>
        <v>0.14354999999999998</v>
      </c>
      <c r="N1009" s="1">
        <f>Tabelle8[[#This Row],[Menge t P2O5]]/Tabelle8[[#This Row],[Anzahl Lieferscheine]]</f>
        <v>6.6699999999999995E-2</v>
      </c>
    </row>
    <row r="1010" spans="1:14" x14ac:dyDescent="0.2">
      <c r="A1010" s="2" t="s">
        <v>41</v>
      </c>
      <c r="B1010" s="2" t="s">
        <v>41</v>
      </c>
      <c r="C1010" s="2" t="s">
        <v>6</v>
      </c>
      <c r="D1010" s="2" t="s">
        <v>7</v>
      </c>
      <c r="E1010" s="2" t="s">
        <v>8</v>
      </c>
      <c r="F1010" s="2" t="s">
        <v>61</v>
      </c>
      <c r="G1010" s="1">
        <v>74176</v>
      </c>
      <c r="H1010" s="1">
        <v>34077.300000000003</v>
      </c>
      <c r="I1010" s="4">
        <v>136</v>
      </c>
      <c r="J1010" s="2" t="s">
        <v>72</v>
      </c>
      <c r="K1010" s="1">
        <f>Tabelle8[[#This Row],[Menge kg Nges]]/1000</f>
        <v>74.176000000000002</v>
      </c>
      <c r="L1010" s="1">
        <f>Tabelle8[[#This Row],[Menge kg P2O5]]/1000</f>
        <v>34.077300000000001</v>
      </c>
      <c r="M1010" s="1">
        <f>Tabelle8[[#This Row],[Menge t Nges]]/Tabelle8[[#This Row],[Anzahl Lieferscheine]]</f>
        <v>0.54541176470588237</v>
      </c>
      <c r="N1010" s="1">
        <f>Tabelle8[[#This Row],[Menge t P2O5]]/Tabelle8[[#This Row],[Anzahl Lieferscheine]]</f>
        <v>0.25056838235294121</v>
      </c>
    </row>
    <row r="1011" spans="1:14" x14ac:dyDescent="0.2">
      <c r="A1011" s="2" t="s">
        <v>41</v>
      </c>
      <c r="B1011" s="2" t="s">
        <v>41</v>
      </c>
      <c r="C1011" s="2" t="s">
        <v>6</v>
      </c>
      <c r="D1011" s="2" t="s">
        <v>7</v>
      </c>
      <c r="E1011" s="2" t="s">
        <v>9</v>
      </c>
      <c r="F1011" s="2" t="s">
        <v>61</v>
      </c>
      <c r="G1011" s="1">
        <v>65924.960000000021</v>
      </c>
      <c r="H1011" s="1">
        <v>29778.1</v>
      </c>
      <c r="I1011" s="4">
        <v>89</v>
      </c>
      <c r="J1011" s="2" t="s">
        <v>72</v>
      </c>
      <c r="K1011" s="1">
        <f>Tabelle8[[#This Row],[Menge kg Nges]]/1000</f>
        <v>65.924960000000027</v>
      </c>
      <c r="L1011" s="1">
        <f>Tabelle8[[#This Row],[Menge kg P2O5]]/1000</f>
        <v>29.778099999999998</v>
      </c>
      <c r="M1011" s="1">
        <f>Tabelle8[[#This Row],[Menge t Nges]]/Tabelle8[[#This Row],[Anzahl Lieferscheine]]</f>
        <v>0.74072988764044978</v>
      </c>
      <c r="N1011" s="1">
        <f>Tabelle8[[#This Row],[Menge t P2O5]]/Tabelle8[[#This Row],[Anzahl Lieferscheine]]</f>
        <v>0.33458539325842696</v>
      </c>
    </row>
    <row r="1012" spans="1:14" x14ac:dyDescent="0.2">
      <c r="A1012" s="2" t="s">
        <v>41</v>
      </c>
      <c r="B1012" s="2" t="s">
        <v>41</v>
      </c>
      <c r="C1012" s="2" t="s">
        <v>6</v>
      </c>
      <c r="D1012" s="2" t="s">
        <v>7</v>
      </c>
      <c r="E1012" s="2" t="s">
        <v>10</v>
      </c>
      <c r="F1012" s="2" t="s">
        <v>61</v>
      </c>
      <c r="G1012" s="1">
        <v>5498.09</v>
      </c>
      <c r="H1012" s="1">
        <v>2161.27</v>
      </c>
      <c r="I1012" s="4">
        <v>5</v>
      </c>
      <c r="J1012" s="2" t="s">
        <v>72</v>
      </c>
      <c r="K1012" s="1">
        <f>Tabelle8[[#This Row],[Menge kg Nges]]/1000</f>
        <v>5.4980900000000004</v>
      </c>
      <c r="L1012" s="1">
        <f>Tabelle8[[#This Row],[Menge kg P2O5]]/1000</f>
        <v>2.16127</v>
      </c>
      <c r="M1012" s="1">
        <f>Tabelle8[[#This Row],[Menge t Nges]]/Tabelle8[[#This Row],[Anzahl Lieferscheine]]</f>
        <v>1.099618</v>
      </c>
      <c r="N1012" s="1">
        <f>Tabelle8[[#This Row],[Menge t P2O5]]/Tabelle8[[#This Row],[Anzahl Lieferscheine]]</f>
        <v>0.43225400000000003</v>
      </c>
    </row>
    <row r="1013" spans="1:14" x14ac:dyDescent="0.2">
      <c r="A1013" s="2" t="s">
        <v>41</v>
      </c>
      <c r="B1013" s="2" t="s">
        <v>41</v>
      </c>
      <c r="C1013" s="2" t="s">
        <v>6</v>
      </c>
      <c r="D1013" s="2" t="s">
        <v>7</v>
      </c>
      <c r="E1013" s="2" t="s">
        <v>11</v>
      </c>
      <c r="F1013" s="2" t="s">
        <v>61</v>
      </c>
      <c r="G1013" s="1">
        <v>14292.380000000001</v>
      </c>
      <c r="H1013" s="1">
        <v>6248.9199999999992</v>
      </c>
      <c r="I1013" s="4">
        <v>53</v>
      </c>
      <c r="J1013" s="2" t="s">
        <v>72</v>
      </c>
      <c r="K1013" s="1">
        <f>Tabelle8[[#This Row],[Menge kg Nges]]/1000</f>
        <v>14.292380000000001</v>
      </c>
      <c r="L1013" s="1">
        <f>Tabelle8[[#This Row],[Menge kg P2O5]]/1000</f>
        <v>6.2489199999999991</v>
      </c>
      <c r="M1013" s="1">
        <f>Tabelle8[[#This Row],[Menge t Nges]]/Tabelle8[[#This Row],[Anzahl Lieferscheine]]</f>
        <v>0.26966754716981134</v>
      </c>
      <c r="N1013" s="1">
        <f>Tabelle8[[#This Row],[Menge t P2O5]]/Tabelle8[[#This Row],[Anzahl Lieferscheine]]</f>
        <v>0.11790415094339621</v>
      </c>
    </row>
    <row r="1014" spans="1:14" x14ac:dyDescent="0.2">
      <c r="A1014" s="2" t="s">
        <v>41</v>
      </c>
      <c r="B1014" s="2" t="s">
        <v>41</v>
      </c>
      <c r="C1014" s="2" t="s">
        <v>6</v>
      </c>
      <c r="D1014" s="2" t="s">
        <v>7</v>
      </c>
      <c r="E1014" s="2" t="s">
        <v>12</v>
      </c>
      <c r="F1014" s="2" t="s">
        <v>61</v>
      </c>
      <c r="G1014" s="1">
        <v>34270.17</v>
      </c>
      <c r="H1014" s="1">
        <v>15682.92</v>
      </c>
      <c r="I1014" s="4">
        <v>101</v>
      </c>
      <c r="J1014" s="2" t="s">
        <v>72</v>
      </c>
      <c r="K1014" s="1">
        <f>Tabelle8[[#This Row],[Menge kg Nges]]/1000</f>
        <v>34.27017</v>
      </c>
      <c r="L1014" s="1">
        <f>Tabelle8[[#This Row],[Menge kg P2O5]]/1000</f>
        <v>15.682919999999999</v>
      </c>
      <c r="M1014" s="1">
        <f>Tabelle8[[#This Row],[Menge t Nges]]/Tabelle8[[#This Row],[Anzahl Lieferscheine]]</f>
        <v>0.33930861386138617</v>
      </c>
      <c r="N1014" s="1">
        <f>Tabelle8[[#This Row],[Menge t P2O5]]/Tabelle8[[#This Row],[Anzahl Lieferscheine]]</f>
        <v>0.15527643564356436</v>
      </c>
    </row>
    <row r="1015" spans="1:14" x14ac:dyDescent="0.2">
      <c r="A1015" s="2" t="s">
        <v>41</v>
      </c>
      <c r="B1015" s="2" t="s">
        <v>41</v>
      </c>
      <c r="C1015" s="2" t="s">
        <v>6</v>
      </c>
      <c r="D1015" s="2" t="s">
        <v>7</v>
      </c>
      <c r="E1015" s="2" t="s">
        <v>13</v>
      </c>
      <c r="F1015" s="2" t="s">
        <v>61</v>
      </c>
      <c r="G1015" s="1">
        <v>22971.239999999998</v>
      </c>
      <c r="H1015" s="1">
        <v>11824.5</v>
      </c>
      <c r="I1015" s="4">
        <v>48</v>
      </c>
      <c r="J1015" s="2" t="s">
        <v>72</v>
      </c>
      <c r="K1015" s="1">
        <f>Tabelle8[[#This Row],[Menge kg Nges]]/1000</f>
        <v>22.971239999999998</v>
      </c>
      <c r="L1015" s="1">
        <f>Tabelle8[[#This Row],[Menge kg P2O5]]/1000</f>
        <v>11.8245</v>
      </c>
      <c r="M1015" s="1">
        <f>Tabelle8[[#This Row],[Menge t Nges]]/Tabelle8[[#This Row],[Anzahl Lieferscheine]]</f>
        <v>0.47856749999999998</v>
      </c>
      <c r="N1015" s="1">
        <f>Tabelle8[[#This Row],[Menge t P2O5]]/Tabelle8[[#This Row],[Anzahl Lieferscheine]]</f>
        <v>0.24634375</v>
      </c>
    </row>
    <row r="1016" spans="1:14" x14ac:dyDescent="0.2">
      <c r="A1016" s="2" t="s">
        <v>41</v>
      </c>
      <c r="B1016" s="2" t="s">
        <v>41</v>
      </c>
      <c r="C1016" s="2" t="s">
        <v>6</v>
      </c>
      <c r="D1016" s="2" t="s">
        <v>7</v>
      </c>
      <c r="E1016" s="2" t="s">
        <v>14</v>
      </c>
      <c r="F1016" s="2" t="s">
        <v>61</v>
      </c>
      <c r="G1016" s="1">
        <v>9697.5000000000018</v>
      </c>
      <c r="H1016" s="1">
        <v>5149.4999999999991</v>
      </c>
      <c r="I1016" s="4">
        <v>25</v>
      </c>
      <c r="J1016" s="2" t="s">
        <v>72</v>
      </c>
      <c r="K1016" s="1">
        <f>Tabelle8[[#This Row],[Menge kg Nges]]/1000</f>
        <v>9.6975000000000016</v>
      </c>
      <c r="L1016" s="1">
        <f>Tabelle8[[#This Row],[Menge kg P2O5]]/1000</f>
        <v>5.1494999999999989</v>
      </c>
      <c r="M1016" s="1">
        <f>Tabelle8[[#This Row],[Menge t Nges]]/Tabelle8[[#This Row],[Anzahl Lieferscheine]]</f>
        <v>0.38790000000000008</v>
      </c>
      <c r="N1016" s="1">
        <f>Tabelle8[[#This Row],[Menge t P2O5]]/Tabelle8[[#This Row],[Anzahl Lieferscheine]]</f>
        <v>0.20597999999999994</v>
      </c>
    </row>
    <row r="1017" spans="1:14" x14ac:dyDescent="0.2">
      <c r="A1017" s="2" t="s">
        <v>41</v>
      </c>
      <c r="B1017" s="2" t="s">
        <v>41</v>
      </c>
      <c r="C1017" s="2" t="s">
        <v>6</v>
      </c>
      <c r="D1017" s="2" t="s">
        <v>15</v>
      </c>
      <c r="E1017" s="2" t="s">
        <v>17</v>
      </c>
      <c r="F1017" s="2" t="s">
        <v>61</v>
      </c>
      <c r="G1017" s="1">
        <v>150</v>
      </c>
      <c r="H1017" s="1">
        <v>77</v>
      </c>
      <c r="I1017" s="4">
        <v>2</v>
      </c>
      <c r="J1017" s="2" t="s">
        <v>72</v>
      </c>
      <c r="K1017" s="1">
        <f>Tabelle8[[#This Row],[Menge kg Nges]]/1000</f>
        <v>0.15</v>
      </c>
      <c r="L1017" s="1">
        <f>Tabelle8[[#This Row],[Menge kg P2O5]]/1000</f>
        <v>7.6999999999999999E-2</v>
      </c>
      <c r="M1017" s="1">
        <f>Tabelle8[[#This Row],[Menge t Nges]]/Tabelle8[[#This Row],[Anzahl Lieferscheine]]</f>
        <v>7.4999999999999997E-2</v>
      </c>
      <c r="N1017" s="1">
        <f>Tabelle8[[#This Row],[Menge t P2O5]]/Tabelle8[[#This Row],[Anzahl Lieferscheine]]</f>
        <v>3.85E-2</v>
      </c>
    </row>
    <row r="1018" spans="1:14" x14ac:dyDescent="0.2">
      <c r="A1018" s="2" t="s">
        <v>41</v>
      </c>
      <c r="B1018" s="2" t="s">
        <v>41</v>
      </c>
      <c r="C1018" s="2" t="s">
        <v>6</v>
      </c>
      <c r="D1018" s="2" t="s">
        <v>15</v>
      </c>
      <c r="E1018" s="2" t="s">
        <v>18</v>
      </c>
      <c r="F1018" s="2" t="s">
        <v>61</v>
      </c>
      <c r="G1018" s="1">
        <v>1764</v>
      </c>
      <c r="H1018" s="1">
        <v>1428</v>
      </c>
      <c r="I1018" s="4">
        <v>3</v>
      </c>
      <c r="J1018" s="2" t="s">
        <v>72</v>
      </c>
      <c r="K1018" s="1">
        <f>Tabelle8[[#This Row],[Menge kg Nges]]/1000</f>
        <v>1.764</v>
      </c>
      <c r="L1018" s="1">
        <f>Tabelle8[[#This Row],[Menge kg P2O5]]/1000</f>
        <v>1.4279999999999999</v>
      </c>
      <c r="M1018" s="1">
        <f>Tabelle8[[#This Row],[Menge t Nges]]/Tabelle8[[#This Row],[Anzahl Lieferscheine]]</f>
        <v>0.58799999999999997</v>
      </c>
      <c r="N1018" s="1">
        <f>Tabelle8[[#This Row],[Menge t P2O5]]/Tabelle8[[#This Row],[Anzahl Lieferscheine]]</f>
        <v>0.47599999999999998</v>
      </c>
    </row>
    <row r="1019" spans="1:14" x14ac:dyDescent="0.2">
      <c r="A1019" s="2" t="s">
        <v>41</v>
      </c>
      <c r="B1019" s="2" t="s">
        <v>41</v>
      </c>
      <c r="C1019" s="2" t="s">
        <v>6</v>
      </c>
      <c r="D1019" s="2" t="s">
        <v>15</v>
      </c>
      <c r="E1019" s="2" t="s">
        <v>20</v>
      </c>
      <c r="F1019" s="2" t="s">
        <v>61</v>
      </c>
      <c r="G1019" s="1">
        <v>518.6</v>
      </c>
      <c r="H1019" s="1">
        <v>325.10000000000002</v>
      </c>
      <c r="I1019" s="4">
        <v>4</v>
      </c>
      <c r="J1019" s="2" t="s">
        <v>72</v>
      </c>
      <c r="K1019" s="1">
        <f>Tabelle8[[#This Row],[Menge kg Nges]]/1000</f>
        <v>0.51860000000000006</v>
      </c>
      <c r="L1019" s="1">
        <f>Tabelle8[[#This Row],[Menge kg P2O5]]/1000</f>
        <v>0.3251</v>
      </c>
      <c r="M1019" s="1">
        <f>Tabelle8[[#This Row],[Menge t Nges]]/Tabelle8[[#This Row],[Anzahl Lieferscheine]]</f>
        <v>0.12965000000000002</v>
      </c>
      <c r="N1019" s="1">
        <f>Tabelle8[[#This Row],[Menge t P2O5]]/Tabelle8[[#This Row],[Anzahl Lieferscheine]]</f>
        <v>8.1275E-2</v>
      </c>
    </row>
    <row r="1020" spans="1:14" x14ac:dyDescent="0.2">
      <c r="A1020" s="2" t="s">
        <v>41</v>
      </c>
      <c r="B1020" s="2" t="s">
        <v>41</v>
      </c>
      <c r="C1020" s="2" t="s">
        <v>6</v>
      </c>
      <c r="D1020" s="2" t="s">
        <v>15</v>
      </c>
      <c r="E1020" s="2" t="s">
        <v>21</v>
      </c>
      <c r="F1020" s="2" t="s">
        <v>61</v>
      </c>
      <c r="G1020" s="1">
        <v>1302.0999999999999</v>
      </c>
      <c r="H1020" s="1">
        <v>737.7</v>
      </c>
      <c r="I1020" s="4">
        <v>8</v>
      </c>
      <c r="J1020" s="2" t="s">
        <v>72</v>
      </c>
      <c r="K1020" s="1">
        <f>Tabelle8[[#This Row],[Menge kg Nges]]/1000</f>
        <v>1.3020999999999998</v>
      </c>
      <c r="L1020" s="1">
        <f>Tabelle8[[#This Row],[Menge kg P2O5]]/1000</f>
        <v>0.73770000000000002</v>
      </c>
      <c r="M1020" s="1">
        <f>Tabelle8[[#This Row],[Menge t Nges]]/Tabelle8[[#This Row],[Anzahl Lieferscheine]]</f>
        <v>0.16276249999999998</v>
      </c>
      <c r="N1020" s="1">
        <f>Tabelle8[[#This Row],[Menge t P2O5]]/Tabelle8[[#This Row],[Anzahl Lieferscheine]]</f>
        <v>9.2212500000000003E-2</v>
      </c>
    </row>
    <row r="1021" spans="1:14" x14ac:dyDescent="0.2">
      <c r="A1021" s="2" t="s">
        <v>41</v>
      </c>
      <c r="B1021" s="2" t="s">
        <v>41</v>
      </c>
      <c r="C1021" s="2" t="s">
        <v>6</v>
      </c>
      <c r="D1021" s="2" t="s">
        <v>15</v>
      </c>
      <c r="E1021" s="2" t="s">
        <v>9</v>
      </c>
      <c r="F1021" s="2" t="s">
        <v>61</v>
      </c>
      <c r="G1021" s="1">
        <v>1035.06</v>
      </c>
      <c r="H1021" s="1">
        <v>527.6</v>
      </c>
      <c r="I1021" s="4">
        <v>7</v>
      </c>
      <c r="J1021" s="2" t="s">
        <v>72</v>
      </c>
      <c r="K1021" s="1">
        <f>Tabelle8[[#This Row],[Menge kg Nges]]/1000</f>
        <v>1.0350599999999999</v>
      </c>
      <c r="L1021" s="1">
        <f>Tabelle8[[#This Row],[Menge kg P2O5]]/1000</f>
        <v>0.52760000000000007</v>
      </c>
      <c r="M1021" s="1">
        <f>Tabelle8[[#This Row],[Menge t Nges]]/Tabelle8[[#This Row],[Anzahl Lieferscheine]]</f>
        <v>0.14786571428571427</v>
      </c>
      <c r="N1021" s="1">
        <f>Tabelle8[[#This Row],[Menge t P2O5]]/Tabelle8[[#This Row],[Anzahl Lieferscheine]]</f>
        <v>7.5371428571428575E-2</v>
      </c>
    </row>
    <row r="1022" spans="1:14" x14ac:dyDescent="0.2">
      <c r="A1022" s="2" t="s">
        <v>41</v>
      </c>
      <c r="B1022" s="2" t="s">
        <v>41</v>
      </c>
      <c r="C1022" s="2" t="s">
        <v>6</v>
      </c>
      <c r="D1022" s="2" t="s">
        <v>15</v>
      </c>
      <c r="E1022" s="2" t="s">
        <v>10</v>
      </c>
      <c r="F1022" s="2" t="s">
        <v>61</v>
      </c>
      <c r="G1022" s="1">
        <v>1222.6999999999998</v>
      </c>
      <c r="H1022" s="1">
        <v>554.55999999999995</v>
      </c>
      <c r="I1022" s="4">
        <v>3</v>
      </c>
      <c r="J1022" s="2" t="s">
        <v>72</v>
      </c>
      <c r="K1022" s="1">
        <f>Tabelle8[[#This Row],[Menge kg Nges]]/1000</f>
        <v>1.2226999999999999</v>
      </c>
      <c r="L1022" s="1">
        <f>Tabelle8[[#This Row],[Menge kg P2O5]]/1000</f>
        <v>0.55455999999999994</v>
      </c>
      <c r="M1022" s="1">
        <f>Tabelle8[[#This Row],[Menge t Nges]]/Tabelle8[[#This Row],[Anzahl Lieferscheine]]</f>
        <v>0.40756666666666663</v>
      </c>
      <c r="N1022" s="1">
        <f>Tabelle8[[#This Row],[Menge t P2O5]]/Tabelle8[[#This Row],[Anzahl Lieferscheine]]</f>
        <v>0.18485333333333331</v>
      </c>
    </row>
    <row r="1023" spans="1:14" x14ac:dyDescent="0.2">
      <c r="A1023" s="2" t="s">
        <v>41</v>
      </c>
      <c r="B1023" s="2" t="s">
        <v>41</v>
      </c>
      <c r="C1023" s="2" t="s">
        <v>25</v>
      </c>
      <c r="D1023" s="2" t="s">
        <v>25</v>
      </c>
      <c r="E1023" s="2" t="s">
        <v>26</v>
      </c>
      <c r="F1023" s="2" t="s">
        <v>61</v>
      </c>
      <c r="G1023" s="1">
        <v>10165.92</v>
      </c>
      <c r="H1023" s="1">
        <v>8644.4100000000017</v>
      </c>
      <c r="I1023" s="4">
        <v>27</v>
      </c>
      <c r="J1023" s="2" t="s">
        <v>72</v>
      </c>
      <c r="K1023" s="1">
        <f>Tabelle8[[#This Row],[Menge kg Nges]]/1000</f>
        <v>10.16592</v>
      </c>
      <c r="L1023" s="1">
        <f>Tabelle8[[#This Row],[Menge kg P2O5]]/1000</f>
        <v>8.6444100000000024</v>
      </c>
      <c r="M1023" s="1">
        <f>Tabelle8[[#This Row],[Menge t Nges]]/Tabelle8[[#This Row],[Anzahl Lieferscheine]]</f>
        <v>0.37651555555555555</v>
      </c>
      <c r="N1023" s="1">
        <f>Tabelle8[[#This Row],[Menge t P2O5]]/Tabelle8[[#This Row],[Anzahl Lieferscheine]]</f>
        <v>0.32016333333333341</v>
      </c>
    </row>
    <row r="1024" spans="1:14" x14ac:dyDescent="0.2">
      <c r="A1024" s="2" t="s">
        <v>41</v>
      </c>
      <c r="B1024" s="2" t="s">
        <v>41</v>
      </c>
      <c r="C1024" s="2" t="s">
        <v>63</v>
      </c>
      <c r="D1024" s="2" t="s">
        <v>63</v>
      </c>
      <c r="E1024" s="2" t="s">
        <v>63</v>
      </c>
      <c r="F1024" s="2" t="s">
        <v>61</v>
      </c>
      <c r="G1024" s="1">
        <v>147.94</v>
      </c>
      <c r="H1024" s="1">
        <v>91.26</v>
      </c>
      <c r="I1024" s="4">
        <v>1</v>
      </c>
      <c r="J1024" s="2" t="s">
        <v>72</v>
      </c>
      <c r="K1024" s="1">
        <f>Tabelle8[[#This Row],[Menge kg Nges]]/1000</f>
        <v>0.14793999999999999</v>
      </c>
      <c r="L1024" s="1">
        <f>Tabelle8[[#This Row],[Menge kg P2O5]]/1000</f>
        <v>9.1260000000000008E-2</v>
      </c>
      <c r="M1024" s="1">
        <f>Tabelle8[[#This Row],[Menge t Nges]]/Tabelle8[[#This Row],[Anzahl Lieferscheine]]</f>
        <v>0.14793999999999999</v>
      </c>
      <c r="N1024" s="1">
        <f>Tabelle8[[#This Row],[Menge t P2O5]]/Tabelle8[[#This Row],[Anzahl Lieferscheine]]</f>
        <v>9.1260000000000008E-2</v>
      </c>
    </row>
    <row r="1025" spans="1:14" x14ac:dyDescent="0.2">
      <c r="A1025" s="2" t="s">
        <v>41</v>
      </c>
      <c r="B1025" s="2" t="s">
        <v>42</v>
      </c>
      <c r="C1025" s="2" t="s">
        <v>6</v>
      </c>
      <c r="D1025" s="2" t="s">
        <v>7</v>
      </c>
      <c r="E1025" s="2" t="s">
        <v>8</v>
      </c>
      <c r="F1025" s="2" t="s">
        <v>61</v>
      </c>
      <c r="G1025" s="1">
        <v>3970.4</v>
      </c>
      <c r="H1025" s="1">
        <v>1800.9</v>
      </c>
      <c r="I1025" s="4">
        <v>9</v>
      </c>
      <c r="J1025" s="2" t="s">
        <v>72</v>
      </c>
      <c r="K1025" s="1">
        <f>Tabelle8[[#This Row],[Menge kg Nges]]/1000</f>
        <v>3.9704000000000002</v>
      </c>
      <c r="L1025" s="1">
        <f>Tabelle8[[#This Row],[Menge kg P2O5]]/1000</f>
        <v>1.8009000000000002</v>
      </c>
      <c r="M1025" s="1">
        <f>Tabelle8[[#This Row],[Menge t Nges]]/Tabelle8[[#This Row],[Anzahl Lieferscheine]]</f>
        <v>0.44115555555555558</v>
      </c>
      <c r="N1025" s="1">
        <f>Tabelle8[[#This Row],[Menge t P2O5]]/Tabelle8[[#This Row],[Anzahl Lieferscheine]]</f>
        <v>0.20010000000000003</v>
      </c>
    </row>
    <row r="1026" spans="1:14" x14ac:dyDescent="0.2">
      <c r="A1026" s="2" t="s">
        <v>41</v>
      </c>
      <c r="B1026" s="2" t="s">
        <v>42</v>
      </c>
      <c r="C1026" s="2" t="s">
        <v>6</v>
      </c>
      <c r="D1026" s="2" t="s">
        <v>7</v>
      </c>
      <c r="E1026" s="2" t="s">
        <v>9</v>
      </c>
      <c r="F1026" s="2" t="s">
        <v>61</v>
      </c>
      <c r="G1026" s="1">
        <v>920</v>
      </c>
      <c r="H1026" s="1">
        <v>375</v>
      </c>
      <c r="I1026" s="4">
        <v>2</v>
      </c>
      <c r="J1026" s="2" t="s">
        <v>72</v>
      </c>
      <c r="K1026" s="1">
        <f>Tabelle8[[#This Row],[Menge kg Nges]]/1000</f>
        <v>0.92</v>
      </c>
      <c r="L1026" s="1">
        <f>Tabelle8[[#This Row],[Menge kg P2O5]]/1000</f>
        <v>0.375</v>
      </c>
      <c r="M1026" s="1">
        <f>Tabelle8[[#This Row],[Menge t Nges]]/Tabelle8[[#This Row],[Anzahl Lieferscheine]]</f>
        <v>0.46</v>
      </c>
      <c r="N1026" s="1">
        <f>Tabelle8[[#This Row],[Menge t P2O5]]/Tabelle8[[#This Row],[Anzahl Lieferscheine]]</f>
        <v>0.1875</v>
      </c>
    </row>
    <row r="1027" spans="1:14" x14ac:dyDescent="0.2">
      <c r="A1027" s="2" t="s">
        <v>41</v>
      </c>
      <c r="B1027" s="2" t="s">
        <v>42</v>
      </c>
      <c r="C1027" s="2" t="s">
        <v>6</v>
      </c>
      <c r="D1027" s="2" t="s">
        <v>7</v>
      </c>
      <c r="E1027" s="2" t="s">
        <v>11</v>
      </c>
      <c r="F1027" s="2" t="s">
        <v>61</v>
      </c>
      <c r="G1027" s="1">
        <v>3384.15</v>
      </c>
      <c r="H1027" s="1">
        <v>1524.89</v>
      </c>
      <c r="I1027" s="4">
        <v>9</v>
      </c>
      <c r="J1027" s="2" t="s">
        <v>72</v>
      </c>
      <c r="K1027" s="1">
        <f>Tabelle8[[#This Row],[Menge kg Nges]]/1000</f>
        <v>3.38415</v>
      </c>
      <c r="L1027" s="1">
        <f>Tabelle8[[#This Row],[Menge kg P2O5]]/1000</f>
        <v>1.5248900000000001</v>
      </c>
      <c r="M1027" s="1">
        <f>Tabelle8[[#This Row],[Menge t Nges]]/Tabelle8[[#This Row],[Anzahl Lieferscheine]]</f>
        <v>0.37601666666666667</v>
      </c>
      <c r="N1027" s="1">
        <f>Tabelle8[[#This Row],[Menge t P2O5]]/Tabelle8[[#This Row],[Anzahl Lieferscheine]]</f>
        <v>0.16943222222222223</v>
      </c>
    </row>
    <row r="1028" spans="1:14" x14ac:dyDescent="0.2">
      <c r="A1028" s="2" t="s">
        <v>41</v>
      </c>
      <c r="B1028" s="2" t="s">
        <v>42</v>
      </c>
      <c r="C1028" s="2" t="s">
        <v>6</v>
      </c>
      <c r="D1028" s="2" t="s">
        <v>7</v>
      </c>
      <c r="E1028" s="2" t="s">
        <v>12</v>
      </c>
      <c r="F1028" s="2" t="s">
        <v>61</v>
      </c>
      <c r="G1028" s="1">
        <v>11948</v>
      </c>
      <c r="H1028" s="1">
        <v>5457.62</v>
      </c>
      <c r="I1028" s="4">
        <v>39</v>
      </c>
      <c r="J1028" s="2" t="s">
        <v>72</v>
      </c>
      <c r="K1028" s="1">
        <f>Tabelle8[[#This Row],[Menge kg Nges]]/1000</f>
        <v>11.948</v>
      </c>
      <c r="L1028" s="1">
        <f>Tabelle8[[#This Row],[Menge kg P2O5]]/1000</f>
        <v>5.4576199999999995</v>
      </c>
      <c r="M1028" s="1">
        <f>Tabelle8[[#This Row],[Menge t Nges]]/Tabelle8[[#This Row],[Anzahl Lieferscheine]]</f>
        <v>0.30635897435897436</v>
      </c>
      <c r="N1028" s="1">
        <f>Tabelle8[[#This Row],[Menge t P2O5]]/Tabelle8[[#This Row],[Anzahl Lieferscheine]]</f>
        <v>0.13993897435897434</v>
      </c>
    </row>
    <row r="1029" spans="1:14" x14ac:dyDescent="0.2">
      <c r="A1029" s="2" t="s">
        <v>41</v>
      </c>
      <c r="B1029" s="2" t="s">
        <v>42</v>
      </c>
      <c r="C1029" s="2" t="s">
        <v>6</v>
      </c>
      <c r="D1029" s="2" t="s">
        <v>7</v>
      </c>
      <c r="E1029" s="2" t="s">
        <v>13</v>
      </c>
      <c r="F1029" s="2" t="s">
        <v>61</v>
      </c>
      <c r="G1029" s="1">
        <v>1537.5</v>
      </c>
      <c r="H1029" s="1">
        <v>987.5</v>
      </c>
      <c r="I1029" s="4">
        <v>5</v>
      </c>
      <c r="J1029" s="2" t="s">
        <v>72</v>
      </c>
      <c r="K1029" s="1">
        <f>Tabelle8[[#This Row],[Menge kg Nges]]/1000</f>
        <v>1.5375000000000001</v>
      </c>
      <c r="L1029" s="1">
        <f>Tabelle8[[#This Row],[Menge kg P2O5]]/1000</f>
        <v>0.98750000000000004</v>
      </c>
      <c r="M1029" s="1">
        <f>Tabelle8[[#This Row],[Menge t Nges]]/Tabelle8[[#This Row],[Anzahl Lieferscheine]]</f>
        <v>0.3075</v>
      </c>
      <c r="N1029" s="1">
        <f>Tabelle8[[#This Row],[Menge t P2O5]]/Tabelle8[[#This Row],[Anzahl Lieferscheine]]</f>
        <v>0.19750000000000001</v>
      </c>
    </row>
    <row r="1030" spans="1:14" x14ac:dyDescent="0.2">
      <c r="A1030" s="2" t="s">
        <v>41</v>
      </c>
      <c r="B1030" s="2" t="s">
        <v>42</v>
      </c>
      <c r="C1030" s="2" t="s">
        <v>6</v>
      </c>
      <c r="D1030" s="2" t="s">
        <v>15</v>
      </c>
      <c r="E1030" s="2" t="s">
        <v>21</v>
      </c>
      <c r="F1030" s="2" t="s">
        <v>61</v>
      </c>
      <c r="G1030" s="1">
        <v>112.7</v>
      </c>
      <c r="H1030" s="1">
        <v>61.9</v>
      </c>
      <c r="I1030" s="4">
        <v>1</v>
      </c>
      <c r="J1030" s="2" t="s">
        <v>72</v>
      </c>
      <c r="K1030" s="1">
        <f>Tabelle8[[#This Row],[Menge kg Nges]]/1000</f>
        <v>0.11270000000000001</v>
      </c>
      <c r="L1030" s="1">
        <f>Tabelle8[[#This Row],[Menge kg P2O5]]/1000</f>
        <v>6.1899999999999997E-2</v>
      </c>
      <c r="M1030" s="1">
        <f>Tabelle8[[#This Row],[Menge t Nges]]/Tabelle8[[#This Row],[Anzahl Lieferscheine]]</f>
        <v>0.11270000000000001</v>
      </c>
      <c r="N1030" s="1">
        <f>Tabelle8[[#This Row],[Menge t P2O5]]/Tabelle8[[#This Row],[Anzahl Lieferscheine]]</f>
        <v>6.1899999999999997E-2</v>
      </c>
    </row>
    <row r="1031" spans="1:14" x14ac:dyDescent="0.2">
      <c r="A1031" s="2" t="s">
        <v>41</v>
      </c>
      <c r="B1031" s="2" t="s">
        <v>42</v>
      </c>
      <c r="C1031" s="2" t="s">
        <v>25</v>
      </c>
      <c r="D1031" s="2" t="s">
        <v>25</v>
      </c>
      <c r="E1031" s="2" t="s">
        <v>26</v>
      </c>
      <c r="F1031" s="2" t="s">
        <v>61</v>
      </c>
      <c r="G1031" s="1">
        <v>1640.52</v>
      </c>
      <c r="H1031" s="1">
        <v>8202.5999999999985</v>
      </c>
      <c r="I1031" s="4">
        <v>33</v>
      </c>
      <c r="J1031" s="2" t="s">
        <v>72</v>
      </c>
      <c r="K1031" s="1">
        <f>Tabelle8[[#This Row],[Menge kg Nges]]/1000</f>
        <v>1.64052</v>
      </c>
      <c r="L1031" s="1">
        <f>Tabelle8[[#This Row],[Menge kg P2O5]]/1000</f>
        <v>8.2025999999999986</v>
      </c>
      <c r="M1031" s="1">
        <f>Tabelle8[[#This Row],[Menge t Nges]]/Tabelle8[[#This Row],[Anzahl Lieferscheine]]</f>
        <v>4.971272727272727E-2</v>
      </c>
      <c r="N1031" s="1">
        <f>Tabelle8[[#This Row],[Menge t P2O5]]/Tabelle8[[#This Row],[Anzahl Lieferscheine]]</f>
        <v>0.24856363636363632</v>
      </c>
    </row>
    <row r="1032" spans="1:14" x14ac:dyDescent="0.2">
      <c r="A1032" s="2" t="s">
        <v>42</v>
      </c>
      <c r="B1032" s="2" t="s">
        <v>5</v>
      </c>
      <c r="C1032" s="2" t="s">
        <v>6</v>
      </c>
      <c r="D1032" s="2" t="s">
        <v>7</v>
      </c>
      <c r="E1032" s="2" t="s">
        <v>12</v>
      </c>
      <c r="F1032" s="2" t="s">
        <v>61</v>
      </c>
      <c r="G1032" s="1">
        <v>693</v>
      </c>
      <c r="H1032" s="1">
        <v>283.5</v>
      </c>
      <c r="I1032" s="4">
        <v>3</v>
      </c>
      <c r="J1032" s="2" t="s">
        <v>72</v>
      </c>
      <c r="K1032" s="1">
        <f>Tabelle8[[#This Row],[Menge kg Nges]]/1000</f>
        <v>0.69299999999999995</v>
      </c>
      <c r="L1032" s="1">
        <f>Tabelle8[[#This Row],[Menge kg P2O5]]/1000</f>
        <v>0.28349999999999997</v>
      </c>
      <c r="M1032" s="1">
        <f>Tabelle8[[#This Row],[Menge t Nges]]/Tabelle8[[#This Row],[Anzahl Lieferscheine]]</f>
        <v>0.23099999999999998</v>
      </c>
      <c r="N1032" s="1">
        <f>Tabelle8[[#This Row],[Menge t P2O5]]/Tabelle8[[#This Row],[Anzahl Lieferscheine]]</f>
        <v>9.4499999999999987E-2</v>
      </c>
    </row>
    <row r="1033" spans="1:14" x14ac:dyDescent="0.2">
      <c r="A1033" s="2" t="s">
        <v>42</v>
      </c>
      <c r="B1033" s="2" t="s">
        <v>5</v>
      </c>
      <c r="C1033" s="2" t="s">
        <v>25</v>
      </c>
      <c r="D1033" s="2" t="s">
        <v>25</v>
      </c>
      <c r="E1033" s="2" t="s">
        <v>26</v>
      </c>
      <c r="F1033" s="2" t="s">
        <v>61</v>
      </c>
      <c r="G1033" s="1">
        <v>427.2</v>
      </c>
      <c r="H1033" s="1">
        <v>136.80000000000001</v>
      </c>
      <c r="I1033" s="4">
        <v>1</v>
      </c>
      <c r="J1033" s="2" t="s">
        <v>72</v>
      </c>
      <c r="K1033" s="1">
        <f>Tabelle8[[#This Row],[Menge kg Nges]]/1000</f>
        <v>0.42719999999999997</v>
      </c>
      <c r="L1033" s="1">
        <f>Tabelle8[[#This Row],[Menge kg P2O5]]/1000</f>
        <v>0.1368</v>
      </c>
      <c r="M1033" s="1">
        <f>Tabelle8[[#This Row],[Menge t Nges]]/Tabelle8[[#This Row],[Anzahl Lieferscheine]]</f>
        <v>0.42719999999999997</v>
      </c>
      <c r="N1033" s="1">
        <f>Tabelle8[[#This Row],[Menge t P2O5]]/Tabelle8[[#This Row],[Anzahl Lieferscheine]]</f>
        <v>0.1368</v>
      </c>
    </row>
    <row r="1034" spans="1:14" x14ac:dyDescent="0.2">
      <c r="A1034" s="2" t="s">
        <v>42</v>
      </c>
      <c r="B1034" s="2" t="s">
        <v>29</v>
      </c>
      <c r="C1034" s="2" t="s">
        <v>25</v>
      </c>
      <c r="D1034" s="2" t="s">
        <v>25</v>
      </c>
      <c r="E1034" s="2" t="s">
        <v>26</v>
      </c>
      <c r="F1034" s="2" t="s">
        <v>61</v>
      </c>
      <c r="G1034" s="1">
        <v>4054.7499999999995</v>
      </c>
      <c r="H1034" s="1">
        <v>2489</v>
      </c>
      <c r="I1034" s="4">
        <v>20</v>
      </c>
      <c r="J1034" s="2" t="s">
        <v>72</v>
      </c>
      <c r="K1034" s="1">
        <f>Tabelle8[[#This Row],[Menge kg Nges]]/1000</f>
        <v>4.0547499999999994</v>
      </c>
      <c r="L1034" s="1">
        <f>Tabelle8[[#This Row],[Menge kg P2O5]]/1000</f>
        <v>2.4889999999999999</v>
      </c>
      <c r="M1034" s="1">
        <f>Tabelle8[[#This Row],[Menge t Nges]]/Tabelle8[[#This Row],[Anzahl Lieferscheine]]</f>
        <v>0.20273749999999996</v>
      </c>
      <c r="N1034" s="1">
        <f>Tabelle8[[#This Row],[Menge t P2O5]]/Tabelle8[[#This Row],[Anzahl Lieferscheine]]</f>
        <v>0.12444999999999999</v>
      </c>
    </row>
    <row r="1035" spans="1:14" x14ac:dyDescent="0.2">
      <c r="A1035" s="2" t="s">
        <v>42</v>
      </c>
      <c r="B1035" s="2" t="s">
        <v>32</v>
      </c>
      <c r="C1035" s="2" t="s">
        <v>6</v>
      </c>
      <c r="D1035" s="2" t="s">
        <v>7</v>
      </c>
      <c r="E1035" s="2" t="s">
        <v>8</v>
      </c>
      <c r="F1035" s="2" t="s">
        <v>61</v>
      </c>
      <c r="G1035" s="1">
        <v>465.91999999999996</v>
      </c>
      <c r="H1035" s="1">
        <v>227.84</v>
      </c>
      <c r="I1035" s="4">
        <v>2</v>
      </c>
      <c r="J1035" s="2" t="s">
        <v>72</v>
      </c>
      <c r="K1035" s="1">
        <f>Tabelle8[[#This Row],[Menge kg Nges]]/1000</f>
        <v>0.46591999999999995</v>
      </c>
      <c r="L1035" s="1">
        <f>Tabelle8[[#This Row],[Menge kg P2O5]]/1000</f>
        <v>0.22784000000000001</v>
      </c>
      <c r="M1035" s="1">
        <f>Tabelle8[[#This Row],[Menge t Nges]]/Tabelle8[[#This Row],[Anzahl Lieferscheine]]</f>
        <v>0.23295999999999997</v>
      </c>
      <c r="N1035" s="1">
        <f>Tabelle8[[#This Row],[Menge t P2O5]]/Tabelle8[[#This Row],[Anzahl Lieferscheine]]</f>
        <v>0.11392000000000001</v>
      </c>
    </row>
    <row r="1036" spans="1:14" x14ac:dyDescent="0.2">
      <c r="A1036" s="2" t="s">
        <v>42</v>
      </c>
      <c r="B1036" s="2" t="s">
        <v>32</v>
      </c>
      <c r="C1036" s="2" t="s">
        <v>6</v>
      </c>
      <c r="D1036" s="2" t="s">
        <v>7</v>
      </c>
      <c r="E1036" s="2" t="s">
        <v>11</v>
      </c>
      <c r="F1036" s="2" t="s">
        <v>61</v>
      </c>
      <c r="G1036" s="1">
        <v>770</v>
      </c>
      <c r="H1036" s="1">
        <v>312</v>
      </c>
      <c r="I1036" s="4">
        <v>1</v>
      </c>
      <c r="J1036" s="2" t="s">
        <v>72</v>
      </c>
      <c r="K1036" s="1">
        <f>Tabelle8[[#This Row],[Menge kg Nges]]/1000</f>
        <v>0.77</v>
      </c>
      <c r="L1036" s="1">
        <f>Tabelle8[[#This Row],[Menge kg P2O5]]/1000</f>
        <v>0.312</v>
      </c>
      <c r="M1036" s="1">
        <f>Tabelle8[[#This Row],[Menge t Nges]]/Tabelle8[[#This Row],[Anzahl Lieferscheine]]</f>
        <v>0.77</v>
      </c>
      <c r="N1036" s="1">
        <f>Tabelle8[[#This Row],[Menge t P2O5]]/Tabelle8[[#This Row],[Anzahl Lieferscheine]]</f>
        <v>0.312</v>
      </c>
    </row>
    <row r="1037" spans="1:14" x14ac:dyDescent="0.2">
      <c r="A1037" s="2" t="s">
        <v>42</v>
      </c>
      <c r="B1037" s="2" t="s">
        <v>32</v>
      </c>
      <c r="C1037" s="2" t="s">
        <v>6</v>
      </c>
      <c r="D1037" s="2" t="s">
        <v>7</v>
      </c>
      <c r="E1037" s="2" t="s">
        <v>12</v>
      </c>
      <c r="F1037" s="2" t="s">
        <v>61</v>
      </c>
      <c r="G1037" s="1">
        <v>1595.19</v>
      </c>
      <c r="H1037" s="1">
        <v>744.69</v>
      </c>
      <c r="I1037" s="4">
        <v>4</v>
      </c>
      <c r="J1037" s="2" t="s">
        <v>72</v>
      </c>
      <c r="K1037" s="1">
        <f>Tabelle8[[#This Row],[Menge kg Nges]]/1000</f>
        <v>1.5951900000000001</v>
      </c>
      <c r="L1037" s="1">
        <f>Tabelle8[[#This Row],[Menge kg P2O5]]/1000</f>
        <v>0.74469000000000007</v>
      </c>
      <c r="M1037" s="1">
        <f>Tabelle8[[#This Row],[Menge t Nges]]/Tabelle8[[#This Row],[Anzahl Lieferscheine]]</f>
        <v>0.39879750000000003</v>
      </c>
      <c r="N1037" s="1">
        <f>Tabelle8[[#This Row],[Menge t P2O5]]/Tabelle8[[#This Row],[Anzahl Lieferscheine]]</f>
        <v>0.18617250000000002</v>
      </c>
    </row>
    <row r="1038" spans="1:14" x14ac:dyDescent="0.2">
      <c r="A1038" s="2" t="s">
        <v>42</v>
      </c>
      <c r="B1038" s="2" t="s">
        <v>32</v>
      </c>
      <c r="C1038" s="2" t="s">
        <v>6</v>
      </c>
      <c r="D1038" s="2" t="s">
        <v>7</v>
      </c>
      <c r="E1038" s="2" t="s">
        <v>14</v>
      </c>
      <c r="F1038" s="2" t="s">
        <v>61</v>
      </c>
      <c r="G1038" s="1">
        <v>3451.7999999999997</v>
      </c>
      <c r="H1038" s="1">
        <v>2018.3</v>
      </c>
      <c r="I1038" s="4">
        <v>9</v>
      </c>
      <c r="J1038" s="2" t="s">
        <v>72</v>
      </c>
      <c r="K1038" s="1">
        <f>Tabelle8[[#This Row],[Menge kg Nges]]/1000</f>
        <v>3.4517999999999995</v>
      </c>
      <c r="L1038" s="1">
        <f>Tabelle8[[#This Row],[Menge kg P2O5]]/1000</f>
        <v>2.0183</v>
      </c>
      <c r="M1038" s="1">
        <f>Tabelle8[[#This Row],[Menge t Nges]]/Tabelle8[[#This Row],[Anzahl Lieferscheine]]</f>
        <v>0.38353333333333328</v>
      </c>
      <c r="N1038" s="1">
        <f>Tabelle8[[#This Row],[Menge t P2O5]]/Tabelle8[[#This Row],[Anzahl Lieferscheine]]</f>
        <v>0.22425555555555554</v>
      </c>
    </row>
    <row r="1039" spans="1:14" x14ac:dyDescent="0.2">
      <c r="A1039" s="2" t="s">
        <v>42</v>
      </c>
      <c r="B1039" s="2" t="s">
        <v>32</v>
      </c>
      <c r="C1039" s="2" t="s">
        <v>6</v>
      </c>
      <c r="D1039" s="2" t="s">
        <v>15</v>
      </c>
      <c r="E1039" s="2" t="s">
        <v>19</v>
      </c>
      <c r="F1039" s="2" t="s">
        <v>61</v>
      </c>
      <c r="G1039" s="1">
        <v>108</v>
      </c>
      <c r="H1039" s="1">
        <v>120</v>
      </c>
      <c r="I1039" s="4">
        <v>1</v>
      </c>
      <c r="J1039" s="2" t="s">
        <v>72</v>
      </c>
      <c r="K1039" s="1">
        <f>Tabelle8[[#This Row],[Menge kg Nges]]/1000</f>
        <v>0.108</v>
      </c>
      <c r="L1039" s="1">
        <f>Tabelle8[[#This Row],[Menge kg P2O5]]/1000</f>
        <v>0.12</v>
      </c>
      <c r="M1039" s="1">
        <f>Tabelle8[[#This Row],[Menge t Nges]]/Tabelle8[[#This Row],[Anzahl Lieferscheine]]</f>
        <v>0.108</v>
      </c>
      <c r="N1039" s="1">
        <f>Tabelle8[[#This Row],[Menge t P2O5]]/Tabelle8[[#This Row],[Anzahl Lieferscheine]]</f>
        <v>0.12</v>
      </c>
    </row>
    <row r="1040" spans="1:14" x14ac:dyDescent="0.2">
      <c r="A1040" s="2" t="s">
        <v>42</v>
      </c>
      <c r="B1040" s="2" t="s">
        <v>32</v>
      </c>
      <c r="C1040" s="2" t="s">
        <v>6</v>
      </c>
      <c r="D1040" s="2" t="s">
        <v>15</v>
      </c>
      <c r="E1040" s="2" t="s">
        <v>20</v>
      </c>
      <c r="F1040" s="2" t="s">
        <v>61</v>
      </c>
      <c r="G1040" s="1">
        <v>2757.9199999999996</v>
      </c>
      <c r="H1040" s="1">
        <v>1672</v>
      </c>
      <c r="I1040" s="4">
        <v>24</v>
      </c>
      <c r="J1040" s="2" t="s">
        <v>72</v>
      </c>
      <c r="K1040" s="1">
        <f>Tabelle8[[#This Row],[Menge kg Nges]]/1000</f>
        <v>2.7579199999999995</v>
      </c>
      <c r="L1040" s="1">
        <f>Tabelle8[[#This Row],[Menge kg P2O5]]/1000</f>
        <v>1.6719999999999999</v>
      </c>
      <c r="M1040" s="1">
        <f>Tabelle8[[#This Row],[Menge t Nges]]/Tabelle8[[#This Row],[Anzahl Lieferscheine]]</f>
        <v>0.11491333333333331</v>
      </c>
      <c r="N1040" s="1">
        <f>Tabelle8[[#This Row],[Menge t P2O5]]/Tabelle8[[#This Row],[Anzahl Lieferscheine]]</f>
        <v>6.9666666666666668E-2</v>
      </c>
    </row>
    <row r="1041" spans="1:14" x14ac:dyDescent="0.2">
      <c r="A1041" s="2" t="s">
        <v>42</v>
      </c>
      <c r="B1041" s="2" t="s">
        <v>32</v>
      </c>
      <c r="C1041" s="2" t="s">
        <v>6</v>
      </c>
      <c r="D1041" s="2" t="s">
        <v>15</v>
      </c>
      <c r="E1041" s="2" t="s">
        <v>10</v>
      </c>
      <c r="F1041" s="2" t="s">
        <v>61</v>
      </c>
      <c r="G1041" s="1">
        <v>328.05</v>
      </c>
      <c r="H1041" s="1">
        <v>140.13</v>
      </c>
      <c r="I1041" s="4">
        <v>1</v>
      </c>
      <c r="J1041" s="2" t="s">
        <v>72</v>
      </c>
      <c r="K1041" s="1">
        <f>Tabelle8[[#This Row],[Menge kg Nges]]/1000</f>
        <v>0.32805000000000001</v>
      </c>
      <c r="L1041" s="1">
        <f>Tabelle8[[#This Row],[Menge kg P2O5]]/1000</f>
        <v>0.14013</v>
      </c>
      <c r="M1041" s="1">
        <f>Tabelle8[[#This Row],[Menge t Nges]]/Tabelle8[[#This Row],[Anzahl Lieferscheine]]</f>
        <v>0.32805000000000001</v>
      </c>
      <c r="N1041" s="1">
        <f>Tabelle8[[#This Row],[Menge t P2O5]]/Tabelle8[[#This Row],[Anzahl Lieferscheine]]</f>
        <v>0.14013</v>
      </c>
    </row>
    <row r="1042" spans="1:14" x14ac:dyDescent="0.2">
      <c r="A1042" s="2" t="s">
        <v>42</v>
      </c>
      <c r="B1042" s="2" t="s">
        <v>32</v>
      </c>
      <c r="C1042" s="2" t="s">
        <v>25</v>
      </c>
      <c r="D1042" s="2" t="s">
        <v>25</v>
      </c>
      <c r="E1042" s="2" t="s">
        <v>26</v>
      </c>
      <c r="F1042" s="2" t="s">
        <v>61</v>
      </c>
      <c r="G1042" s="1">
        <v>10947.409999999998</v>
      </c>
      <c r="H1042" s="1">
        <v>5546.9500000000053</v>
      </c>
      <c r="I1042" s="4">
        <v>80</v>
      </c>
      <c r="J1042" s="2" t="s">
        <v>72</v>
      </c>
      <c r="K1042" s="1">
        <f>Tabelle8[[#This Row],[Menge kg Nges]]/1000</f>
        <v>10.947409999999998</v>
      </c>
      <c r="L1042" s="1">
        <f>Tabelle8[[#This Row],[Menge kg P2O5]]/1000</f>
        <v>5.5469500000000052</v>
      </c>
      <c r="M1042" s="1">
        <f>Tabelle8[[#This Row],[Menge t Nges]]/Tabelle8[[#This Row],[Anzahl Lieferscheine]]</f>
        <v>0.13684262499999997</v>
      </c>
      <c r="N1042" s="1">
        <f>Tabelle8[[#This Row],[Menge t P2O5]]/Tabelle8[[#This Row],[Anzahl Lieferscheine]]</f>
        <v>6.9336875000000062E-2</v>
      </c>
    </row>
    <row r="1043" spans="1:14" x14ac:dyDescent="0.2">
      <c r="A1043" s="2" t="s">
        <v>42</v>
      </c>
      <c r="B1043" s="2" t="s">
        <v>36</v>
      </c>
      <c r="C1043" s="2" t="s">
        <v>25</v>
      </c>
      <c r="D1043" s="2" t="s">
        <v>25</v>
      </c>
      <c r="E1043" s="2" t="s">
        <v>26</v>
      </c>
      <c r="F1043" s="2" t="s">
        <v>61</v>
      </c>
      <c r="G1043" s="1">
        <v>129</v>
      </c>
      <c r="H1043" s="1">
        <v>88.5</v>
      </c>
      <c r="I1043" s="4">
        <v>1</v>
      </c>
      <c r="J1043" s="2" t="s">
        <v>72</v>
      </c>
      <c r="K1043" s="1">
        <f>Tabelle8[[#This Row],[Menge kg Nges]]/1000</f>
        <v>0.129</v>
      </c>
      <c r="L1043" s="1">
        <f>Tabelle8[[#This Row],[Menge kg P2O5]]/1000</f>
        <v>8.8499999999999995E-2</v>
      </c>
      <c r="M1043" s="1">
        <f>Tabelle8[[#This Row],[Menge t Nges]]/Tabelle8[[#This Row],[Anzahl Lieferscheine]]</f>
        <v>0.129</v>
      </c>
      <c r="N1043" s="1">
        <f>Tabelle8[[#This Row],[Menge t P2O5]]/Tabelle8[[#This Row],[Anzahl Lieferscheine]]</f>
        <v>8.8499999999999995E-2</v>
      </c>
    </row>
    <row r="1044" spans="1:14" x14ac:dyDescent="0.2">
      <c r="A1044" s="2" t="s">
        <v>42</v>
      </c>
      <c r="B1044" s="2" t="s">
        <v>27</v>
      </c>
      <c r="C1044" s="2" t="s">
        <v>25</v>
      </c>
      <c r="D1044" s="2" t="s">
        <v>25</v>
      </c>
      <c r="E1044" s="2" t="s">
        <v>26</v>
      </c>
      <c r="F1044" s="2" t="s">
        <v>61</v>
      </c>
      <c r="G1044" s="1">
        <v>3016.2999999999997</v>
      </c>
      <c r="H1044" s="1">
        <v>1705.5400000000002</v>
      </c>
      <c r="I1044" s="4">
        <v>17</v>
      </c>
      <c r="J1044" s="2" t="s">
        <v>72</v>
      </c>
      <c r="K1044" s="1">
        <f>Tabelle8[[#This Row],[Menge kg Nges]]/1000</f>
        <v>3.0162999999999998</v>
      </c>
      <c r="L1044" s="1">
        <f>Tabelle8[[#This Row],[Menge kg P2O5]]/1000</f>
        <v>1.7055400000000003</v>
      </c>
      <c r="M1044" s="1">
        <f>Tabelle8[[#This Row],[Menge t Nges]]/Tabelle8[[#This Row],[Anzahl Lieferscheine]]</f>
        <v>0.17742941176470586</v>
      </c>
      <c r="N1044" s="1">
        <f>Tabelle8[[#This Row],[Menge t P2O5]]/Tabelle8[[#This Row],[Anzahl Lieferscheine]]</f>
        <v>0.1003258823529412</v>
      </c>
    </row>
    <row r="1045" spans="1:14" x14ac:dyDescent="0.2">
      <c r="A1045" s="2" t="s">
        <v>42</v>
      </c>
      <c r="B1045" s="2" t="s">
        <v>47</v>
      </c>
      <c r="C1045" s="2" t="s">
        <v>6</v>
      </c>
      <c r="D1045" s="2" t="s">
        <v>7</v>
      </c>
      <c r="E1045" s="2" t="s">
        <v>8</v>
      </c>
      <c r="F1045" s="2" t="s">
        <v>61</v>
      </c>
      <c r="G1045" s="1">
        <v>9172.0099999999984</v>
      </c>
      <c r="H1045" s="1">
        <v>3433.05</v>
      </c>
      <c r="I1045" s="4">
        <v>54</v>
      </c>
      <c r="J1045" s="2" t="s">
        <v>72</v>
      </c>
      <c r="K1045" s="1">
        <f>Tabelle8[[#This Row],[Menge kg Nges]]/1000</f>
        <v>9.1720099999999984</v>
      </c>
      <c r="L1045" s="1">
        <f>Tabelle8[[#This Row],[Menge kg P2O5]]/1000</f>
        <v>3.4330500000000002</v>
      </c>
      <c r="M1045" s="1">
        <f>Tabelle8[[#This Row],[Menge t Nges]]/Tabelle8[[#This Row],[Anzahl Lieferscheine]]</f>
        <v>0.169852037037037</v>
      </c>
      <c r="N1045" s="1">
        <f>Tabelle8[[#This Row],[Menge t P2O5]]/Tabelle8[[#This Row],[Anzahl Lieferscheine]]</f>
        <v>6.3575000000000007E-2</v>
      </c>
    </row>
    <row r="1046" spans="1:14" x14ac:dyDescent="0.2">
      <c r="A1046" s="2" t="s">
        <v>42</v>
      </c>
      <c r="B1046" s="2" t="s">
        <v>47</v>
      </c>
      <c r="C1046" s="2" t="s">
        <v>6</v>
      </c>
      <c r="D1046" s="2" t="s">
        <v>7</v>
      </c>
      <c r="E1046" s="2" t="s">
        <v>9</v>
      </c>
      <c r="F1046" s="2" t="s">
        <v>61</v>
      </c>
      <c r="G1046" s="1">
        <v>227.4</v>
      </c>
      <c r="H1046" s="1">
        <v>93.3</v>
      </c>
      <c r="I1046" s="4">
        <v>3</v>
      </c>
      <c r="J1046" s="2" t="s">
        <v>72</v>
      </c>
      <c r="K1046" s="1">
        <f>Tabelle8[[#This Row],[Menge kg Nges]]/1000</f>
        <v>0.22740000000000002</v>
      </c>
      <c r="L1046" s="1">
        <f>Tabelle8[[#This Row],[Menge kg P2O5]]/1000</f>
        <v>9.3299999999999994E-2</v>
      </c>
      <c r="M1046" s="1">
        <f>Tabelle8[[#This Row],[Menge t Nges]]/Tabelle8[[#This Row],[Anzahl Lieferscheine]]</f>
        <v>7.5800000000000006E-2</v>
      </c>
      <c r="N1046" s="1">
        <f>Tabelle8[[#This Row],[Menge t P2O5]]/Tabelle8[[#This Row],[Anzahl Lieferscheine]]</f>
        <v>3.1099999999999999E-2</v>
      </c>
    </row>
    <row r="1047" spans="1:14" x14ac:dyDescent="0.2">
      <c r="A1047" s="2" t="s">
        <v>42</v>
      </c>
      <c r="B1047" s="2" t="s">
        <v>47</v>
      </c>
      <c r="C1047" s="2" t="s">
        <v>6</v>
      </c>
      <c r="D1047" s="2" t="s">
        <v>7</v>
      </c>
      <c r="E1047" s="2" t="s">
        <v>13</v>
      </c>
      <c r="F1047" s="2" t="s">
        <v>61</v>
      </c>
      <c r="G1047" s="1">
        <v>334.8</v>
      </c>
      <c r="H1047" s="1">
        <v>194.4</v>
      </c>
      <c r="I1047" s="4">
        <v>1</v>
      </c>
      <c r="J1047" s="2" t="s">
        <v>72</v>
      </c>
      <c r="K1047" s="1">
        <f>Tabelle8[[#This Row],[Menge kg Nges]]/1000</f>
        <v>0.33479999999999999</v>
      </c>
      <c r="L1047" s="1">
        <f>Tabelle8[[#This Row],[Menge kg P2O5]]/1000</f>
        <v>0.19440000000000002</v>
      </c>
      <c r="M1047" s="1">
        <f>Tabelle8[[#This Row],[Menge t Nges]]/Tabelle8[[#This Row],[Anzahl Lieferscheine]]</f>
        <v>0.33479999999999999</v>
      </c>
      <c r="N1047" s="1">
        <f>Tabelle8[[#This Row],[Menge t P2O5]]/Tabelle8[[#This Row],[Anzahl Lieferscheine]]</f>
        <v>0.19440000000000002</v>
      </c>
    </row>
    <row r="1048" spans="1:14" x14ac:dyDescent="0.2">
      <c r="A1048" s="2" t="s">
        <v>42</v>
      </c>
      <c r="B1048" s="2" t="s">
        <v>47</v>
      </c>
      <c r="C1048" s="2" t="s">
        <v>6</v>
      </c>
      <c r="D1048" s="2" t="s">
        <v>7</v>
      </c>
      <c r="E1048" s="2" t="s">
        <v>14</v>
      </c>
      <c r="F1048" s="2" t="s">
        <v>61</v>
      </c>
      <c r="G1048" s="1">
        <v>1819.11</v>
      </c>
      <c r="H1048" s="1">
        <v>697.05</v>
      </c>
      <c r="I1048" s="4">
        <v>6</v>
      </c>
      <c r="J1048" s="2" t="s">
        <v>72</v>
      </c>
      <c r="K1048" s="1">
        <f>Tabelle8[[#This Row],[Menge kg Nges]]/1000</f>
        <v>1.81911</v>
      </c>
      <c r="L1048" s="1">
        <f>Tabelle8[[#This Row],[Menge kg P2O5]]/1000</f>
        <v>0.69704999999999995</v>
      </c>
      <c r="M1048" s="1">
        <f>Tabelle8[[#This Row],[Menge t Nges]]/Tabelle8[[#This Row],[Anzahl Lieferscheine]]</f>
        <v>0.30318499999999998</v>
      </c>
      <c r="N1048" s="1">
        <f>Tabelle8[[#This Row],[Menge t P2O5]]/Tabelle8[[#This Row],[Anzahl Lieferscheine]]</f>
        <v>0.11617499999999999</v>
      </c>
    </row>
    <row r="1049" spans="1:14" x14ac:dyDescent="0.2">
      <c r="A1049" s="2" t="s">
        <v>42</v>
      </c>
      <c r="B1049" s="2" t="s">
        <v>47</v>
      </c>
      <c r="C1049" s="2" t="s">
        <v>6</v>
      </c>
      <c r="D1049" s="2" t="s">
        <v>15</v>
      </c>
      <c r="E1049" s="2" t="s">
        <v>8</v>
      </c>
      <c r="F1049" s="2" t="s">
        <v>61</v>
      </c>
      <c r="G1049" s="1">
        <v>890</v>
      </c>
      <c r="H1049" s="1">
        <v>520</v>
      </c>
      <c r="I1049" s="4">
        <v>3</v>
      </c>
      <c r="J1049" s="2" t="s">
        <v>72</v>
      </c>
      <c r="K1049" s="1">
        <f>Tabelle8[[#This Row],[Menge kg Nges]]/1000</f>
        <v>0.89</v>
      </c>
      <c r="L1049" s="1">
        <f>Tabelle8[[#This Row],[Menge kg P2O5]]/1000</f>
        <v>0.52</v>
      </c>
      <c r="M1049" s="1">
        <f>Tabelle8[[#This Row],[Menge t Nges]]/Tabelle8[[#This Row],[Anzahl Lieferscheine]]</f>
        <v>0.29666666666666669</v>
      </c>
      <c r="N1049" s="1">
        <f>Tabelle8[[#This Row],[Menge t P2O5]]/Tabelle8[[#This Row],[Anzahl Lieferscheine]]</f>
        <v>0.17333333333333334</v>
      </c>
    </row>
    <row r="1050" spans="1:14" x14ac:dyDescent="0.2">
      <c r="A1050" s="2" t="s">
        <v>42</v>
      </c>
      <c r="B1050" s="2" t="s">
        <v>47</v>
      </c>
      <c r="C1050" s="2" t="s">
        <v>25</v>
      </c>
      <c r="D1050" s="2" t="s">
        <v>25</v>
      </c>
      <c r="E1050" s="2" t="s">
        <v>26</v>
      </c>
      <c r="F1050" s="2" t="s">
        <v>61</v>
      </c>
      <c r="G1050" s="1">
        <v>263.14999999999998</v>
      </c>
      <c r="H1050" s="1">
        <v>1090.3700000000006</v>
      </c>
      <c r="I1050" s="4">
        <v>29</v>
      </c>
      <c r="J1050" s="2" t="s">
        <v>72</v>
      </c>
      <c r="K1050" s="1">
        <f>Tabelle8[[#This Row],[Menge kg Nges]]/1000</f>
        <v>0.26315</v>
      </c>
      <c r="L1050" s="1">
        <f>Tabelle8[[#This Row],[Menge kg P2O5]]/1000</f>
        <v>1.0903700000000005</v>
      </c>
      <c r="M1050" s="1">
        <f>Tabelle8[[#This Row],[Menge t Nges]]/Tabelle8[[#This Row],[Anzahl Lieferscheine]]</f>
        <v>9.0741379310344834E-3</v>
      </c>
      <c r="N1050" s="1">
        <f>Tabelle8[[#This Row],[Menge t P2O5]]/Tabelle8[[#This Row],[Anzahl Lieferscheine]]</f>
        <v>3.7598965517241394E-2</v>
      </c>
    </row>
    <row r="1051" spans="1:14" x14ac:dyDescent="0.2">
      <c r="A1051" s="2" t="s">
        <v>42</v>
      </c>
      <c r="B1051" s="2" t="s">
        <v>46</v>
      </c>
      <c r="C1051" s="2" t="s">
        <v>25</v>
      </c>
      <c r="D1051" s="2" t="s">
        <v>25</v>
      </c>
      <c r="E1051" s="2" t="s">
        <v>26</v>
      </c>
      <c r="F1051" s="2" t="s">
        <v>61</v>
      </c>
      <c r="G1051" s="1">
        <v>1396</v>
      </c>
      <c r="H1051" s="1">
        <v>864</v>
      </c>
      <c r="I1051" s="4">
        <v>6</v>
      </c>
      <c r="J1051" s="2" t="s">
        <v>72</v>
      </c>
      <c r="K1051" s="1">
        <f>Tabelle8[[#This Row],[Menge kg Nges]]/1000</f>
        <v>1.3959999999999999</v>
      </c>
      <c r="L1051" s="1">
        <f>Tabelle8[[#This Row],[Menge kg P2O5]]/1000</f>
        <v>0.86399999999999999</v>
      </c>
      <c r="M1051" s="1">
        <f>Tabelle8[[#This Row],[Menge t Nges]]/Tabelle8[[#This Row],[Anzahl Lieferscheine]]</f>
        <v>0.23266666666666666</v>
      </c>
      <c r="N1051" s="1">
        <f>Tabelle8[[#This Row],[Menge t P2O5]]/Tabelle8[[#This Row],[Anzahl Lieferscheine]]</f>
        <v>0.14399999999999999</v>
      </c>
    </row>
    <row r="1052" spans="1:14" x14ac:dyDescent="0.2">
      <c r="A1052" s="2" t="s">
        <v>42</v>
      </c>
      <c r="B1052" s="2" t="s">
        <v>34</v>
      </c>
      <c r="C1052" s="2" t="s">
        <v>6</v>
      </c>
      <c r="D1052" s="2" t="s">
        <v>7</v>
      </c>
      <c r="E1052" s="2" t="s">
        <v>14</v>
      </c>
      <c r="F1052" s="2" t="s">
        <v>61</v>
      </c>
      <c r="G1052" s="1">
        <v>435.02</v>
      </c>
      <c r="H1052" s="1">
        <v>277.93</v>
      </c>
      <c r="I1052" s="4">
        <v>1</v>
      </c>
      <c r="J1052" s="2" t="s">
        <v>72</v>
      </c>
      <c r="K1052" s="1">
        <f>Tabelle8[[#This Row],[Menge kg Nges]]/1000</f>
        <v>0.43501999999999996</v>
      </c>
      <c r="L1052" s="1">
        <f>Tabelle8[[#This Row],[Menge kg P2O5]]/1000</f>
        <v>0.27793000000000001</v>
      </c>
      <c r="M1052" s="1">
        <f>Tabelle8[[#This Row],[Menge t Nges]]/Tabelle8[[#This Row],[Anzahl Lieferscheine]]</f>
        <v>0.43501999999999996</v>
      </c>
      <c r="N1052" s="1">
        <f>Tabelle8[[#This Row],[Menge t P2O5]]/Tabelle8[[#This Row],[Anzahl Lieferscheine]]</f>
        <v>0.27793000000000001</v>
      </c>
    </row>
    <row r="1053" spans="1:14" x14ac:dyDescent="0.2">
      <c r="A1053" s="2" t="s">
        <v>42</v>
      </c>
      <c r="B1053" s="2" t="s">
        <v>34</v>
      </c>
      <c r="C1053" s="2" t="s">
        <v>25</v>
      </c>
      <c r="D1053" s="2" t="s">
        <v>25</v>
      </c>
      <c r="E1053" s="2" t="s">
        <v>26</v>
      </c>
      <c r="F1053" s="2" t="s">
        <v>61</v>
      </c>
      <c r="G1053" s="1">
        <v>5673.6500000000005</v>
      </c>
      <c r="H1053" s="1">
        <v>3419.1</v>
      </c>
      <c r="I1053" s="4">
        <v>27</v>
      </c>
      <c r="J1053" s="2" t="s">
        <v>72</v>
      </c>
      <c r="K1053" s="1">
        <f>Tabelle8[[#This Row],[Menge kg Nges]]/1000</f>
        <v>5.6736500000000003</v>
      </c>
      <c r="L1053" s="1">
        <f>Tabelle8[[#This Row],[Menge kg P2O5]]/1000</f>
        <v>3.4190999999999998</v>
      </c>
      <c r="M1053" s="1">
        <f>Tabelle8[[#This Row],[Menge t Nges]]/Tabelle8[[#This Row],[Anzahl Lieferscheine]]</f>
        <v>0.2101351851851852</v>
      </c>
      <c r="N1053" s="1">
        <f>Tabelle8[[#This Row],[Menge t P2O5]]/Tabelle8[[#This Row],[Anzahl Lieferscheine]]</f>
        <v>0.12663333333333332</v>
      </c>
    </row>
    <row r="1054" spans="1:14" x14ac:dyDescent="0.2">
      <c r="A1054" s="2" t="s">
        <v>42</v>
      </c>
      <c r="B1054" s="2" t="s">
        <v>37</v>
      </c>
      <c r="C1054" s="2" t="s">
        <v>6</v>
      </c>
      <c r="D1054" s="2" t="s">
        <v>7</v>
      </c>
      <c r="E1054" s="2" t="s">
        <v>8</v>
      </c>
      <c r="F1054" s="2" t="s">
        <v>61</v>
      </c>
      <c r="G1054" s="1">
        <v>196.56</v>
      </c>
      <c r="H1054" s="1">
        <v>66.42</v>
      </c>
      <c r="I1054" s="4">
        <v>1</v>
      </c>
      <c r="J1054" s="2" t="s">
        <v>72</v>
      </c>
      <c r="K1054" s="1">
        <f>Tabelle8[[#This Row],[Menge kg Nges]]/1000</f>
        <v>0.19656000000000001</v>
      </c>
      <c r="L1054" s="1">
        <f>Tabelle8[[#This Row],[Menge kg P2O5]]/1000</f>
        <v>6.6420000000000007E-2</v>
      </c>
      <c r="M1054" s="1">
        <f>Tabelle8[[#This Row],[Menge t Nges]]/Tabelle8[[#This Row],[Anzahl Lieferscheine]]</f>
        <v>0.19656000000000001</v>
      </c>
      <c r="N1054" s="1">
        <f>Tabelle8[[#This Row],[Menge t P2O5]]/Tabelle8[[#This Row],[Anzahl Lieferscheine]]</f>
        <v>6.6420000000000007E-2</v>
      </c>
    </row>
    <row r="1055" spans="1:14" x14ac:dyDescent="0.2">
      <c r="A1055" s="2" t="s">
        <v>42</v>
      </c>
      <c r="B1055" s="2" t="s">
        <v>37</v>
      </c>
      <c r="C1055" s="2" t="s">
        <v>6</v>
      </c>
      <c r="D1055" s="2" t="s">
        <v>7</v>
      </c>
      <c r="E1055" s="2" t="s">
        <v>9</v>
      </c>
      <c r="F1055" s="2" t="s">
        <v>61</v>
      </c>
      <c r="G1055" s="1">
        <v>156.6</v>
      </c>
      <c r="H1055" s="1">
        <v>64.8</v>
      </c>
      <c r="I1055" s="4">
        <v>2</v>
      </c>
      <c r="J1055" s="2" t="s">
        <v>72</v>
      </c>
      <c r="K1055" s="1">
        <f>Tabelle8[[#This Row],[Menge kg Nges]]/1000</f>
        <v>0.15659999999999999</v>
      </c>
      <c r="L1055" s="1">
        <f>Tabelle8[[#This Row],[Menge kg P2O5]]/1000</f>
        <v>6.4799999999999996E-2</v>
      </c>
      <c r="M1055" s="1">
        <f>Tabelle8[[#This Row],[Menge t Nges]]/Tabelle8[[#This Row],[Anzahl Lieferscheine]]</f>
        <v>7.8299999999999995E-2</v>
      </c>
      <c r="N1055" s="1">
        <f>Tabelle8[[#This Row],[Menge t P2O5]]/Tabelle8[[#This Row],[Anzahl Lieferscheine]]</f>
        <v>3.2399999999999998E-2</v>
      </c>
    </row>
    <row r="1056" spans="1:14" x14ac:dyDescent="0.2">
      <c r="A1056" s="2" t="s">
        <v>42</v>
      </c>
      <c r="B1056" s="2" t="s">
        <v>37</v>
      </c>
      <c r="C1056" s="2" t="s">
        <v>6</v>
      </c>
      <c r="D1056" s="2" t="s">
        <v>7</v>
      </c>
      <c r="E1056" s="2" t="s">
        <v>12</v>
      </c>
      <c r="F1056" s="2" t="s">
        <v>61</v>
      </c>
      <c r="G1056" s="1">
        <v>2335.37</v>
      </c>
      <c r="H1056" s="1">
        <v>881.81</v>
      </c>
      <c r="I1056" s="4">
        <v>5</v>
      </c>
      <c r="J1056" s="2" t="s">
        <v>72</v>
      </c>
      <c r="K1056" s="1">
        <f>Tabelle8[[#This Row],[Menge kg Nges]]/1000</f>
        <v>2.3353699999999997</v>
      </c>
      <c r="L1056" s="1">
        <f>Tabelle8[[#This Row],[Menge kg P2O5]]/1000</f>
        <v>0.88180999999999998</v>
      </c>
      <c r="M1056" s="1">
        <f>Tabelle8[[#This Row],[Menge t Nges]]/Tabelle8[[#This Row],[Anzahl Lieferscheine]]</f>
        <v>0.46707399999999993</v>
      </c>
      <c r="N1056" s="1">
        <f>Tabelle8[[#This Row],[Menge t P2O5]]/Tabelle8[[#This Row],[Anzahl Lieferscheine]]</f>
        <v>0.17636199999999999</v>
      </c>
    </row>
    <row r="1057" spans="1:14" x14ac:dyDescent="0.2">
      <c r="A1057" s="2" t="s">
        <v>42</v>
      </c>
      <c r="B1057" s="2" t="s">
        <v>37</v>
      </c>
      <c r="C1057" s="2" t="s">
        <v>6</v>
      </c>
      <c r="D1057" s="2" t="s">
        <v>7</v>
      </c>
      <c r="E1057" s="2" t="s">
        <v>14</v>
      </c>
      <c r="F1057" s="2" t="s">
        <v>61</v>
      </c>
      <c r="G1057" s="1">
        <v>2253.77</v>
      </c>
      <c r="H1057" s="1">
        <v>1140.97</v>
      </c>
      <c r="I1057" s="4">
        <v>11</v>
      </c>
      <c r="J1057" s="2" t="s">
        <v>72</v>
      </c>
      <c r="K1057" s="1">
        <f>Tabelle8[[#This Row],[Menge kg Nges]]/1000</f>
        <v>2.2537699999999998</v>
      </c>
      <c r="L1057" s="1">
        <f>Tabelle8[[#This Row],[Menge kg P2O5]]/1000</f>
        <v>1.14097</v>
      </c>
      <c r="M1057" s="1">
        <f>Tabelle8[[#This Row],[Menge t Nges]]/Tabelle8[[#This Row],[Anzahl Lieferscheine]]</f>
        <v>0.2048881818181818</v>
      </c>
      <c r="N1057" s="1">
        <f>Tabelle8[[#This Row],[Menge t P2O5]]/Tabelle8[[#This Row],[Anzahl Lieferscheine]]</f>
        <v>0.10372454545454546</v>
      </c>
    </row>
    <row r="1058" spans="1:14" x14ac:dyDescent="0.2">
      <c r="A1058" s="2" t="s">
        <v>42</v>
      </c>
      <c r="B1058" s="2" t="s">
        <v>37</v>
      </c>
      <c r="C1058" s="2" t="s">
        <v>6</v>
      </c>
      <c r="D1058" s="2" t="s">
        <v>15</v>
      </c>
      <c r="E1058" s="2" t="s">
        <v>8</v>
      </c>
      <c r="F1058" s="2" t="s">
        <v>61</v>
      </c>
      <c r="G1058" s="1">
        <v>356</v>
      </c>
      <c r="H1058" s="1">
        <v>208</v>
      </c>
      <c r="I1058" s="4">
        <v>2</v>
      </c>
      <c r="J1058" s="2" t="s">
        <v>72</v>
      </c>
      <c r="K1058" s="1">
        <f>Tabelle8[[#This Row],[Menge kg Nges]]/1000</f>
        <v>0.35599999999999998</v>
      </c>
      <c r="L1058" s="1">
        <f>Tabelle8[[#This Row],[Menge kg P2O5]]/1000</f>
        <v>0.20799999999999999</v>
      </c>
      <c r="M1058" s="1">
        <f>Tabelle8[[#This Row],[Menge t Nges]]/Tabelle8[[#This Row],[Anzahl Lieferscheine]]</f>
        <v>0.17799999999999999</v>
      </c>
      <c r="N1058" s="1">
        <f>Tabelle8[[#This Row],[Menge t P2O5]]/Tabelle8[[#This Row],[Anzahl Lieferscheine]]</f>
        <v>0.104</v>
      </c>
    </row>
    <row r="1059" spans="1:14" x14ac:dyDescent="0.2">
      <c r="A1059" s="2" t="s">
        <v>42</v>
      </c>
      <c r="B1059" s="2" t="s">
        <v>37</v>
      </c>
      <c r="C1059" s="2" t="s">
        <v>6</v>
      </c>
      <c r="D1059" s="2" t="s">
        <v>15</v>
      </c>
      <c r="E1059" s="2" t="s">
        <v>13</v>
      </c>
      <c r="F1059" s="2" t="s">
        <v>61</v>
      </c>
      <c r="G1059" s="1">
        <v>1365</v>
      </c>
      <c r="H1059" s="1">
        <v>1225</v>
      </c>
      <c r="I1059" s="4">
        <v>1</v>
      </c>
      <c r="J1059" s="2" t="s">
        <v>72</v>
      </c>
      <c r="K1059" s="1">
        <f>Tabelle8[[#This Row],[Menge kg Nges]]/1000</f>
        <v>1.365</v>
      </c>
      <c r="L1059" s="1">
        <f>Tabelle8[[#This Row],[Menge kg P2O5]]/1000</f>
        <v>1.2250000000000001</v>
      </c>
      <c r="M1059" s="1">
        <f>Tabelle8[[#This Row],[Menge t Nges]]/Tabelle8[[#This Row],[Anzahl Lieferscheine]]</f>
        <v>1.365</v>
      </c>
      <c r="N1059" s="1">
        <f>Tabelle8[[#This Row],[Menge t P2O5]]/Tabelle8[[#This Row],[Anzahl Lieferscheine]]</f>
        <v>1.2250000000000001</v>
      </c>
    </row>
    <row r="1060" spans="1:14" x14ac:dyDescent="0.2">
      <c r="A1060" s="2" t="s">
        <v>42</v>
      </c>
      <c r="B1060" s="2" t="s">
        <v>37</v>
      </c>
      <c r="C1060" s="2" t="s">
        <v>25</v>
      </c>
      <c r="D1060" s="2" t="s">
        <v>25</v>
      </c>
      <c r="E1060" s="2" t="s">
        <v>26</v>
      </c>
      <c r="F1060" s="2" t="s">
        <v>61</v>
      </c>
      <c r="G1060" s="1">
        <v>3105.7000000000003</v>
      </c>
      <c r="H1060" s="1">
        <v>1616.54</v>
      </c>
      <c r="I1060" s="4">
        <v>11</v>
      </c>
      <c r="J1060" s="2" t="s">
        <v>72</v>
      </c>
      <c r="K1060" s="1">
        <f>Tabelle8[[#This Row],[Menge kg Nges]]/1000</f>
        <v>3.1057000000000001</v>
      </c>
      <c r="L1060" s="1">
        <f>Tabelle8[[#This Row],[Menge kg P2O5]]/1000</f>
        <v>1.6165399999999999</v>
      </c>
      <c r="M1060" s="1">
        <f>Tabelle8[[#This Row],[Menge t Nges]]/Tabelle8[[#This Row],[Anzahl Lieferscheine]]</f>
        <v>0.28233636363636366</v>
      </c>
      <c r="N1060" s="1">
        <f>Tabelle8[[#This Row],[Menge t P2O5]]/Tabelle8[[#This Row],[Anzahl Lieferscheine]]</f>
        <v>0.14695818181818179</v>
      </c>
    </row>
    <row r="1061" spans="1:14" x14ac:dyDescent="0.2">
      <c r="A1061" s="2" t="s">
        <v>42</v>
      </c>
      <c r="B1061" s="2" t="s">
        <v>38</v>
      </c>
      <c r="C1061" s="2" t="s">
        <v>6</v>
      </c>
      <c r="D1061" s="2" t="s">
        <v>7</v>
      </c>
      <c r="E1061" s="2" t="s">
        <v>8</v>
      </c>
      <c r="F1061" s="2" t="s">
        <v>61</v>
      </c>
      <c r="G1061" s="1">
        <v>2013.66</v>
      </c>
      <c r="H1061" s="1">
        <v>672.83999999999992</v>
      </c>
      <c r="I1061" s="4">
        <v>3</v>
      </c>
      <c r="J1061" s="2" t="s">
        <v>72</v>
      </c>
      <c r="K1061" s="1">
        <f>Tabelle8[[#This Row],[Menge kg Nges]]/1000</f>
        <v>2.0136600000000002</v>
      </c>
      <c r="L1061" s="1">
        <f>Tabelle8[[#This Row],[Menge kg P2O5]]/1000</f>
        <v>0.67283999999999988</v>
      </c>
      <c r="M1061" s="1">
        <f>Tabelle8[[#This Row],[Menge t Nges]]/Tabelle8[[#This Row],[Anzahl Lieferscheine]]</f>
        <v>0.67122000000000004</v>
      </c>
      <c r="N1061" s="1">
        <f>Tabelle8[[#This Row],[Menge t P2O5]]/Tabelle8[[#This Row],[Anzahl Lieferscheine]]</f>
        <v>0.22427999999999995</v>
      </c>
    </row>
    <row r="1062" spans="1:14" x14ac:dyDescent="0.2">
      <c r="A1062" s="2" t="s">
        <v>42</v>
      </c>
      <c r="B1062" s="2" t="s">
        <v>38</v>
      </c>
      <c r="C1062" s="2" t="s">
        <v>6</v>
      </c>
      <c r="D1062" s="2" t="s">
        <v>7</v>
      </c>
      <c r="E1062" s="2" t="s">
        <v>9</v>
      </c>
      <c r="F1062" s="2" t="s">
        <v>61</v>
      </c>
      <c r="G1062" s="1">
        <v>231</v>
      </c>
      <c r="H1062" s="1">
        <v>94.5</v>
      </c>
      <c r="I1062" s="4">
        <v>2</v>
      </c>
      <c r="J1062" s="2" t="s">
        <v>72</v>
      </c>
      <c r="K1062" s="1">
        <f>Tabelle8[[#This Row],[Menge kg Nges]]/1000</f>
        <v>0.23100000000000001</v>
      </c>
      <c r="L1062" s="1">
        <f>Tabelle8[[#This Row],[Menge kg P2O5]]/1000</f>
        <v>9.4500000000000001E-2</v>
      </c>
      <c r="M1062" s="1">
        <f>Tabelle8[[#This Row],[Menge t Nges]]/Tabelle8[[#This Row],[Anzahl Lieferscheine]]</f>
        <v>0.11550000000000001</v>
      </c>
      <c r="N1062" s="1">
        <f>Tabelle8[[#This Row],[Menge t P2O5]]/Tabelle8[[#This Row],[Anzahl Lieferscheine]]</f>
        <v>4.725E-2</v>
      </c>
    </row>
    <row r="1063" spans="1:14" x14ac:dyDescent="0.2">
      <c r="A1063" s="2" t="s">
        <v>42</v>
      </c>
      <c r="B1063" s="2" t="s">
        <v>38</v>
      </c>
      <c r="C1063" s="2" t="s">
        <v>6</v>
      </c>
      <c r="D1063" s="2" t="s">
        <v>15</v>
      </c>
      <c r="E1063" s="2" t="s">
        <v>21</v>
      </c>
      <c r="F1063" s="2" t="s">
        <v>61</v>
      </c>
      <c r="G1063" s="1">
        <v>748.8</v>
      </c>
      <c r="H1063" s="1">
        <v>397.8</v>
      </c>
      <c r="I1063" s="4">
        <v>1</v>
      </c>
      <c r="J1063" s="2" t="s">
        <v>72</v>
      </c>
      <c r="K1063" s="1">
        <f>Tabelle8[[#This Row],[Menge kg Nges]]/1000</f>
        <v>0.74879999999999991</v>
      </c>
      <c r="L1063" s="1">
        <f>Tabelle8[[#This Row],[Menge kg P2O5]]/1000</f>
        <v>0.39779999999999999</v>
      </c>
      <c r="M1063" s="1">
        <f>Tabelle8[[#This Row],[Menge t Nges]]/Tabelle8[[#This Row],[Anzahl Lieferscheine]]</f>
        <v>0.74879999999999991</v>
      </c>
      <c r="N1063" s="1">
        <f>Tabelle8[[#This Row],[Menge t P2O5]]/Tabelle8[[#This Row],[Anzahl Lieferscheine]]</f>
        <v>0.39779999999999999</v>
      </c>
    </row>
    <row r="1064" spans="1:14" x14ac:dyDescent="0.2">
      <c r="A1064" s="2" t="s">
        <v>42</v>
      </c>
      <c r="B1064" s="2" t="s">
        <v>38</v>
      </c>
      <c r="C1064" s="2" t="s">
        <v>25</v>
      </c>
      <c r="D1064" s="2" t="s">
        <v>25</v>
      </c>
      <c r="E1064" s="2" t="s">
        <v>26</v>
      </c>
      <c r="F1064" s="2" t="s">
        <v>61</v>
      </c>
      <c r="G1064" s="1">
        <v>16351.04</v>
      </c>
      <c r="H1064" s="1">
        <v>4891.22</v>
      </c>
      <c r="I1064" s="4">
        <v>29</v>
      </c>
      <c r="J1064" s="2" t="s">
        <v>72</v>
      </c>
      <c r="K1064" s="1">
        <f>Tabelle8[[#This Row],[Menge kg Nges]]/1000</f>
        <v>16.351040000000001</v>
      </c>
      <c r="L1064" s="1">
        <f>Tabelle8[[#This Row],[Menge kg P2O5]]/1000</f>
        <v>4.8912200000000006</v>
      </c>
      <c r="M1064" s="1">
        <f>Tabelle8[[#This Row],[Menge t Nges]]/Tabelle8[[#This Row],[Anzahl Lieferscheine]]</f>
        <v>0.56382896551724138</v>
      </c>
      <c r="N1064" s="1">
        <f>Tabelle8[[#This Row],[Menge t P2O5]]/Tabelle8[[#This Row],[Anzahl Lieferscheine]]</f>
        <v>0.16866275862068966</v>
      </c>
    </row>
    <row r="1065" spans="1:14" x14ac:dyDescent="0.2">
      <c r="A1065" s="2" t="s">
        <v>42</v>
      </c>
      <c r="B1065" s="2" t="s">
        <v>39</v>
      </c>
      <c r="C1065" s="2" t="s">
        <v>6</v>
      </c>
      <c r="D1065" s="2" t="s">
        <v>7</v>
      </c>
      <c r="E1065" s="2" t="s">
        <v>9</v>
      </c>
      <c r="F1065" s="2" t="s">
        <v>61</v>
      </c>
      <c r="G1065" s="1">
        <v>508</v>
      </c>
      <c r="H1065" s="1">
        <v>210</v>
      </c>
      <c r="I1065" s="4">
        <v>2</v>
      </c>
      <c r="J1065" s="2" t="s">
        <v>72</v>
      </c>
      <c r="K1065" s="1">
        <f>Tabelle8[[#This Row],[Menge kg Nges]]/1000</f>
        <v>0.50800000000000001</v>
      </c>
      <c r="L1065" s="1">
        <f>Tabelle8[[#This Row],[Menge kg P2O5]]/1000</f>
        <v>0.21</v>
      </c>
      <c r="M1065" s="1">
        <f>Tabelle8[[#This Row],[Menge t Nges]]/Tabelle8[[#This Row],[Anzahl Lieferscheine]]</f>
        <v>0.254</v>
      </c>
      <c r="N1065" s="1">
        <f>Tabelle8[[#This Row],[Menge t P2O5]]/Tabelle8[[#This Row],[Anzahl Lieferscheine]]</f>
        <v>0.105</v>
      </c>
    </row>
    <row r="1066" spans="1:14" x14ac:dyDescent="0.2">
      <c r="A1066" s="2" t="s">
        <v>42</v>
      </c>
      <c r="B1066" s="2" t="s">
        <v>39</v>
      </c>
      <c r="C1066" s="2" t="s">
        <v>6</v>
      </c>
      <c r="D1066" s="2" t="s">
        <v>7</v>
      </c>
      <c r="E1066" s="2" t="s">
        <v>11</v>
      </c>
      <c r="F1066" s="2" t="s">
        <v>61</v>
      </c>
      <c r="G1066" s="1">
        <v>154</v>
      </c>
      <c r="H1066" s="1">
        <v>77</v>
      </c>
      <c r="I1066" s="4">
        <v>1</v>
      </c>
      <c r="J1066" s="2" t="s">
        <v>72</v>
      </c>
      <c r="K1066" s="1">
        <f>Tabelle8[[#This Row],[Menge kg Nges]]/1000</f>
        <v>0.154</v>
      </c>
      <c r="L1066" s="1">
        <f>Tabelle8[[#This Row],[Menge kg P2O5]]/1000</f>
        <v>7.6999999999999999E-2</v>
      </c>
      <c r="M1066" s="1">
        <f>Tabelle8[[#This Row],[Menge t Nges]]/Tabelle8[[#This Row],[Anzahl Lieferscheine]]</f>
        <v>0.154</v>
      </c>
      <c r="N1066" s="1">
        <f>Tabelle8[[#This Row],[Menge t P2O5]]/Tabelle8[[#This Row],[Anzahl Lieferscheine]]</f>
        <v>7.6999999999999999E-2</v>
      </c>
    </row>
    <row r="1067" spans="1:14" x14ac:dyDescent="0.2">
      <c r="A1067" s="2" t="s">
        <v>42</v>
      </c>
      <c r="B1067" s="2" t="s">
        <v>39</v>
      </c>
      <c r="C1067" s="2" t="s">
        <v>6</v>
      </c>
      <c r="D1067" s="2" t="s">
        <v>7</v>
      </c>
      <c r="E1067" s="2" t="s">
        <v>12</v>
      </c>
      <c r="F1067" s="2" t="s">
        <v>61</v>
      </c>
      <c r="G1067" s="1">
        <v>406.25</v>
      </c>
      <c r="H1067" s="1">
        <v>200</v>
      </c>
      <c r="I1067" s="4">
        <v>1</v>
      </c>
      <c r="J1067" s="2" t="s">
        <v>72</v>
      </c>
      <c r="K1067" s="1">
        <f>Tabelle8[[#This Row],[Menge kg Nges]]/1000</f>
        <v>0.40625</v>
      </c>
      <c r="L1067" s="1">
        <f>Tabelle8[[#This Row],[Menge kg P2O5]]/1000</f>
        <v>0.2</v>
      </c>
      <c r="M1067" s="1">
        <f>Tabelle8[[#This Row],[Menge t Nges]]/Tabelle8[[#This Row],[Anzahl Lieferscheine]]</f>
        <v>0.40625</v>
      </c>
      <c r="N1067" s="1">
        <f>Tabelle8[[#This Row],[Menge t P2O5]]/Tabelle8[[#This Row],[Anzahl Lieferscheine]]</f>
        <v>0.2</v>
      </c>
    </row>
    <row r="1068" spans="1:14" x14ac:dyDescent="0.2">
      <c r="A1068" s="2" t="s">
        <v>42</v>
      </c>
      <c r="B1068" s="2" t="s">
        <v>39</v>
      </c>
      <c r="C1068" s="2" t="s">
        <v>6</v>
      </c>
      <c r="D1068" s="2" t="s">
        <v>7</v>
      </c>
      <c r="E1068" s="2" t="s">
        <v>14</v>
      </c>
      <c r="F1068" s="2" t="s">
        <v>61</v>
      </c>
      <c r="G1068" s="1">
        <v>600.25</v>
      </c>
      <c r="H1068" s="1">
        <v>292.25</v>
      </c>
      <c r="I1068" s="4">
        <v>3</v>
      </c>
      <c r="J1068" s="2" t="s">
        <v>72</v>
      </c>
      <c r="K1068" s="1">
        <f>Tabelle8[[#This Row],[Menge kg Nges]]/1000</f>
        <v>0.60024999999999995</v>
      </c>
      <c r="L1068" s="1">
        <f>Tabelle8[[#This Row],[Menge kg P2O5]]/1000</f>
        <v>0.29225000000000001</v>
      </c>
      <c r="M1068" s="1">
        <f>Tabelle8[[#This Row],[Menge t Nges]]/Tabelle8[[#This Row],[Anzahl Lieferscheine]]</f>
        <v>0.20008333333333331</v>
      </c>
      <c r="N1068" s="1">
        <f>Tabelle8[[#This Row],[Menge t P2O5]]/Tabelle8[[#This Row],[Anzahl Lieferscheine]]</f>
        <v>9.7416666666666665E-2</v>
      </c>
    </row>
    <row r="1069" spans="1:14" x14ac:dyDescent="0.2">
      <c r="A1069" s="2" t="s">
        <v>42</v>
      </c>
      <c r="B1069" s="2" t="s">
        <v>39</v>
      </c>
      <c r="C1069" s="2" t="s">
        <v>6</v>
      </c>
      <c r="D1069" s="2" t="s">
        <v>15</v>
      </c>
      <c r="E1069" s="2" t="s">
        <v>13</v>
      </c>
      <c r="F1069" s="2" t="s">
        <v>61</v>
      </c>
      <c r="G1069" s="1">
        <v>436.8</v>
      </c>
      <c r="H1069" s="1">
        <v>392</v>
      </c>
      <c r="I1069" s="4">
        <v>1</v>
      </c>
      <c r="J1069" s="2" t="s">
        <v>72</v>
      </c>
      <c r="K1069" s="1">
        <f>Tabelle8[[#This Row],[Menge kg Nges]]/1000</f>
        <v>0.43680000000000002</v>
      </c>
      <c r="L1069" s="1">
        <f>Tabelle8[[#This Row],[Menge kg P2O5]]/1000</f>
        <v>0.39200000000000002</v>
      </c>
      <c r="M1069" s="1">
        <f>Tabelle8[[#This Row],[Menge t Nges]]/Tabelle8[[#This Row],[Anzahl Lieferscheine]]</f>
        <v>0.43680000000000002</v>
      </c>
      <c r="N1069" s="1">
        <f>Tabelle8[[#This Row],[Menge t P2O5]]/Tabelle8[[#This Row],[Anzahl Lieferscheine]]</f>
        <v>0.39200000000000002</v>
      </c>
    </row>
    <row r="1070" spans="1:14" x14ac:dyDescent="0.2">
      <c r="A1070" s="2" t="s">
        <v>42</v>
      </c>
      <c r="B1070" s="2" t="s">
        <v>39</v>
      </c>
      <c r="C1070" s="2" t="s">
        <v>25</v>
      </c>
      <c r="D1070" s="2" t="s">
        <v>25</v>
      </c>
      <c r="E1070" s="2" t="s">
        <v>26</v>
      </c>
      <c r="F1070" s="2" t="s">
        <v>61</v>
      </c>
      <c r="G1070" s="1">
        <v>2030.9</v>
      </c>
      <c r="H1070" s="1">
        <v>1091.28</v>
      </c>
      <c r="I1070" s="4">
        <v>8</v>
      </c>
      <c r="J1070" s="2" t="s">
        <v>72</v>
      </c>
      <c r="K1070" s="1">
        <f>Tabelle8[[#This Row],[Menge kg Nges]]/1000</f>
        <v>2.0308999999999999</v>
      </c>
      <c r="L1070" s="1">
        <f>Tabelle8[[#This Row],[Menge kg P2O5]]/1000</f>
        <v>1.09128</v>
      </c>
      <c r="M1070" s="1">
        <f>Tabelle8[[#This Row],[Menge t Nges]]/Tabelle8[[#This Row],[Anzahl Lieferscheine]]</f>
        <v>0.25386249999999999</v>
      </c>
      <c r="N1070" s="1">
        <f>Tabelle8[[#This Row],[Menge t P2O5]]/Tabelle8[[#This Row],[Anzahl Lieferscheine]]</f>
        <v>0.13641</v>
      </c>
    </row>
    <row r="1071" spans="1:14" x14ac:dyDescent="0.2">
      <c r="A1071" s="2" t="s">
        <v>42</v>
      </c>
      <c r="B1071" s="2" t="s">
        <v>40</v>
      </c>
      <c r="C1071" s="2" t="s">
        <v>6</v>
      </c>
      <c r="D1071" s="2" t="s">
        <v>7</v>
      </c>
      <c r="E1071" s="2" t="s">
        <v>8</v>
      </c>
      <c r="F1071" s="2" t="s">
        <v>61</v>
      </c>
      <c r="G1071" s="1">
        <v>472.5</v>
      </c>
      <c r="H1071" s="1">
        <v>207.9</v>
      </c>
      <c r="I1071" s="4">
        <v>1</v>
      </c>
      <c r="J1071" s="2" t="s">
        <v>72</v>
      </c>
      <c r="K1071" s="1">
        <f>Tabelle8[[#This Row],[Menge kg Nges]]/1000</f>
        <v>0.47249999999999998</v>
      </c>
      <c r="L1071" s="1">
        <f>Tabelle8[[#This Row],[Menge kg P2O5]]/1000</f>
        <v>0.2079</v>
      </c>
      <c r="M1071" s="1">
        <f>Tabelle8[[#This Row],[Menge t Nges]]/Tabelle8[[#This Row],[Anzahl Lieferscheine]]</f>
        <v>0.47249999999999998</v>
      </c>
      <c r="N1071" s="1">
        <f>Tabelle8[[#This Row],[Menge t P2O5]]/Tabelle8[[#This Row],[Anzahl Lieferscheine]]</f>
        <v>0.2079</v>
      </c>
    </row>
    <row r="1072" spans="1:14" x14ac:dyDescent="0.2">
      <c r="A1072" s="2" t="s">
        <v>42</v>
      </c>
      <c r="B1072" s="2" t="s">
        <v>40</v>
      </c>
      <c r="C1072" s="2" t="s">
        <v>6</v>
      </c>
      <c r="D1072" s="2" t="s">
        <v>7</v>
      </c>
      <c r="E1072" s="2" t="s">
        <v>9</v>
      </c>
      <c r="F1072" s="2" t="s">
        <v>61</v>
      </c>
      <c r="G1072" s="1">
        <v>1094.52</v>
      </c>
      <c r="H1072" s="1">
        <v>456.8</v>
      </c>
      <c r="I1072" s="4">
        <v>6</v>
      </c>
      <c r="J1072" s="2" t="s">
        <v>72</v>
      </c>
      <c r="K1072" s="1">
        <f>Tabelle8[[#This Row],[Menge kg Nges]]/1000</f>
        <v>1.0945199999999999</v>
      </c>
      <c r="L1072" s="1">
        <f>Tabelle8[[#This Row],[Menge kg P2O5]]/1000</f>
        <v>0.45679999999999998</v>
      </c>
      <c r="M1072" s="1">
        <f>Tabelle8[[#This Row],[Menge t Nges]]/Tabelle8[[#This Row],[Anzahl Lieferscheine]]</f>
        <v>0.18242</v>
      </c>
      <c r="N1072" s="1">
        <f>Tabelle8[[#This Row],[Menge t P2O5]]/Tabelle8[[#This Row],[Anzahl Lieferscheine]]</f>
        <v>7.6133333333333331E-2</v>
      </c>
    </row>
    <row r="1073" spans="1:14" x14ac:dyDescent="0.2">
      <c r="A1073" s="2" t="s">
        <v>42</v>
      </c>
      <c r="B1073" s="2" t="s">
        <v>40</v>
      </c>
      <c r="C1073" s="2" t="s">
        <v>6</v>
      </c>
      <c r="D1073" s="2" t="s">
        <v>7</v>
      </c>
      <c r="E1073" s="2" t="s">
        <v>10</v>
      </c>
      <c r="F1073" s="2" t="s">
        <v>61</v>
      </c>
      <c r="G1073" s="1">
        <v>430</v>
      </c>
      <c r="H1073" s="1">
        <v>170</v>
      </c>
      <c r="I1073" s="4">
        <v>1</v>
      </c>
      <c r="J1073" s="2" t="s">
        <v>72</v>
      </c>
      <c r="K1073" s="1">
        <f>Tabelle8[[#This Row],[Menge kg Nges]]/1000</f>
        <v>0.43</v>
      </c>
      <c r="L1073" s="1">
        <f>Tabelle8[[#This Row],[Menge kg P2O5]]/1000</f>
        <v>0.17</v>
      </c>
      <c r="M1073" s="1">
        <f>Tabelle8[[#This Row],[Menge t Nges]]/Tabelle8[[#This Row],[Anzahl Lieferscheine]]</f>
        <v>0.43</v>
      </c>
      <c r="N1073" s="1">
        <f>Tabelle8[[#This Row],[Menge t P2O5]]/Tabelle8[[#This Row],[Anzahl Lieferscheine]]</f>
        <v>0.17</v>
      </c>
    </row>
    <row r="1074" spans="1:14" x14ac:dyDescent="0.2">
      <c r="A1074" s="2" t="s">
        <v>42</v>
      </c>
      <c r="B1074" s="2" t="s">
        <v>40</v>
      </c>
      <c r="C1074" s="2" t="s">
        <v>6</v>
      </c>
      <c r="D1074" s="2" t="s">
        <v>7</v>
      </c>
      <c r="E1074" s="2" t="s">
        <v>11</v>
      </c>
      <c r="F1074" s="2" t="s">
        <v>61</v>
      </c>
      <c r="G1074" s="1">
        <v>990</v>
      </c>
      <c r="H1074" s="1">
        <v>390</v>
      </c>
      <c r="I1074" s="4">
        <v>3</v>
      </c>
      <c r="J1074" s="2" t="s">
        <v>72</v>
      </c>
      <c r="K1074" s="1">
        <f>Tabelle8[[#This Row],[Menge kg Nges]]/1000</f>
        <v>0.99</v>
      </c>
      <c r="L1074" s="1">
        <f>Tabelle8[[#This Row],[Menge kg P2O5]]/1000</f>
        <v>0.39</v>
      </c>
      <c r="M1074" s="1">
        <f>Tabelle8[[#This Row],[Menge t Nges]]/Tabelle8[[#This Row],[Anzahl Lieferscheine]]</f>
        <v>0.33</v>
      </c>
      <c r="N1074" s="1">
        <f>Tabelle8[[#This Row],[Menge t P2O5]]/Tabelle8[[#This Row],[Anzahl Lieferscheine]]</f>
        <v>0.13</v>
      </c>
    </row>
    <row r="1075" spans="1:14" x14ac:dyDescent="0.2">
      <c r="A1075" s="2" t="s">
        <v>42</v>
      </c>
      <c r="B1075" s="2" t="s">
        <v>40</v>
      </c>
      <c r="C1075" s="2" t="s">
        <v>6</v>
      </c>
      <c r="D1075" s="2" t="s">
        <v>7</v>
      </c>
      <c r="E1075" s="2" t="s">
        <v>12</v>
      </c>
      <c r="F1075" s="2" t="s">
        <v>61</v>
      </c>
      <c r="G1075" s="1">
        <v>5230.3900000000003</v>
      </c>
      <c r="H1075" s="1">
        <v>2032.63</v>
      </c>
      <c r="I1075" s="4">
        <v>16</v>
      </c>
      <c r="J1075" s="2" t="s">
        <v>72</v>
      </c>
      <c r="K1075" s="1">
        <f>Tabelle8[[#This Row],[Menge kg Nges]]/1000</f>
        <v>5.2303900000000008</v>
      </c>
      <c r="L1075" s="1">
        <f>Tabelle8[[#This Row],[Menge kg P2O5]]/1000</f>
        <v>2.0326300000000002</v>
      </c>
      <c r="M1075" s="1">
        <f>Tabelle8[[#This Row],[Menge t Nges]]/Tabelle8[[#This Row],[Anzahl Lieferscheine]]</f>
        <v>0.32689937500000005</v>
      </c>
      <c r="N1075" s="1">
        <f>Tabelle8[[#This Row],[Menge t P2O5]]/Tabelle8[[#This Row],[Anzahl Lieferscheine]]</f>
        <v>0.12703937500000001</v>
      </c>
    </row>
    <row r="1076" spans="1:14" x14ac:dyDescent="0.2">
      <c r="A1076" s="2" t="s">
        <v>42</v>
      </c>
      <c r="B1076" s="2" t="s">
        <v>40</v>
      </c>
      <c r="C1076" s="2" t="s">
        <v>6</v>
      </c>
      <c r="D1076" s="2" t="s">
        <v>7</v>
      </c>
      <c r="E1076" s="2" t="s">
        <v>13</v>
      </c>
      <c r="F1076" s="2" t="s">
        <v>61</v>
      </c>
      <c r="G1076" s="1">
        <v>240</v>
      </c>
      <c r="H1076" s="1">
        <v>140</v>
      </c>
      <c r="I1076" s="4">
        <v>1</v>
      </c>
      <c r="J1076" s="2" t="s">
        <v>72</v>
      </c>
      <c r="K1076" s="1">
        <f>Tabelle8[[#This Row],[Menge kg Nges]]/1000</f>
        <v>0.24</v>
      </c>
      <c r="L1076" s="1">
        <f>Tabelle8[[#This Row],[Menge kg P2O5]]/1000</f>
        <v>0.14000000000000001</v>
      </c>
      <c r="M1076" s="1">
        <f>Tabelle8[[#This Row],[Menge t Nges]]/Tabelle8[[#This Row],[Anzahl Lieferscheine]]</f>
        <v>0.24</v>
      </c>
      <c r="N1076" s="1">
        <f>Tabelle8[[#This Row],[Menge t P2O5]]/Tabelle8[[#This Row],[Anzahl Lieferscheine]]</f>
        <v>0.14000000000000001</v>
      </c>
    </row>
    <row r="1077" spans="1:14" x14ac:dyDescent="0.2">
      <c r="A1077" s="2" t="s">
        <v>42</v>
      </c>
      <c r="B1077" s="2" t="s">
        <v>40</v>
      </c>
      <c r="C1077" s="2" t="s">
        <v>6</v>
      </c>
      <c r="D1077" s="2" t="s">
        <v>7</v>
      </c>
      <c r="E1077" s="2" t="s">
        <v>14</v>
      </c>
      <c r="F1077" s="2" t="s">
        <v>61</v>
      </c>
      <c r="G1077" s="1">
        <v>17425.919999999998</v>
      </c>
      <c r="H1077" s="1">
        <v>8348.0599999999977</v>
      </c>
      <c r="I1077" s="4">
        <v>43</v>
      </c>
      <c r="J1077" s="2" t="s">
        <v>72</v>
      </c>
      <c r="K1077" s="1">
        <f>Tabelle8[[#This Row],[Menge kg Nges]]/1000</f>
        <v>17.425919999999998</v>
      </c>
      <c r="L1077" s="1">
        <f>Tabelle8[[#This Row],[Menge kg P2O5]]/1000</f>
        <v>8.3480599999999985</v>
      </c>
      <c r="M1077" s="1">
        <f>Tabelle8[[#This Row],[Menge t Nges]]/Tabelle8[[#This Row],[Anzahl Lieferscheine]]</f>
        <v>0.40525395348837207</v>
      </c>
      <c r="N1077" s="1">
        <f>Tabelle8[[#This Row],[Menge t P2O5]]/Tabelle8[[#This Row],[Anzahl Lieferscheine]]</f>
        <v>0.1941409302325581</v>
      </c>
    </row>
    <row r="1078" spans="1:14" x14ac:dyDescent="0.2">
      <c r="A1078" s="2" t="s">
        <v>42</v>
      </c>
      <c r="B1078" s="2" t="s">
        <v>40</v>
      </c>
      <c r="C1078" s="2" t="s">
        <v>6</v>
      </c>
      <c r="D1078" s="2" t="s">
        <v>15</v>
      </c>
      <c r="E1078" s="2" t="s">
        <v>8</v>
      </c>
      <c r="F1078" s="2" t="s">
        <v>61</v>
      </c>
      <c r="G1078" s="1">
        <v>267</v>
      </c>
      <c r="H1078" s="1">
        <v>156</v>
      </c>
      <c r="I1078" s="4">
        <v>2</v>
      </c>
      <c r="J1078" s="2" t="s">
        <v>72</v>
      </c>
      <c r="K1078" s="1">
        <f>Tabelle8[[#This Row],[Menge kg Nges]]/1000</f>
        <v>0.26700000000000002</v>
      </c>
      <c r="L1078" s="1">
        <f>Tabelle8[[#This Row],[Menge kg P2O5]]/1000</f>
        <v>0.156</v>
      </c>
      <c r="M1078" s="1">
        <f>Tabelle8[[#This Row],[Menge t Nges]]/Tabelle8[[#This Row],[Anzahl Lieferscheine]]</f>
        <v>0.13350000000000001</v>
      </c>
      <c r="N1078" s="1">
        <f>Tabelle8[[#This Row],[Menge t P2O5]]/Tabelle8[[#This Row],[Anzahl Lieferscheine]]</f>
        <v>7.8E-2</v>
      </c>
    </row>
    <row r="1079" spans="1:14" x14ac:dyDescent="0.2">
      <c r="A1079" s="2" t="s">
        <v>42</v>
      </c>
      <c r="B1079" s="2" t="s">
        <v>40</v>
      </c>
      <c r="C1079" s="2" t="s">
        <v>6</v>
      </c>
      <c r="D1079" s="2" t="s">
        <v>15</v>
      </c>
      <c r="E1079" s="2" t="s">
        <v>20</v>
      </c>
      <c r="F1079" s="2" t="s">
        <v>61</v>
      </c>
      <c r="G1079" s="1">
        <v>747.83999999999992</v>
      </c>
      <c r="H1079" s="1">
        <v>534</v>
      </c>
      <c r="I1079" s="4">
        <v>8</v>
      </c>
      <c r="J1079" s="2" t="s">
        <v>72</v>
      </c>
      <c r="K1079" s="1">
        <f>Tabelle8[[#This Row],[Menge kg Nges]]/1000</f>
        <v>0.74783999999999995</v>
      </c>
      <c r="L1079" s="1">
        <f>Tabelle8[[#This Row],[Menge kg P2O5]]/1000</f>
        <v>0.53400000000000003</v>
      </c>
      <c r="M1079" s="1">
        <f>Tabelle8[[#This Row],[Menge t Nges]]/Tabelle8[[#This Row],[Anzahl Lieferscheine]]</f>
        <v>9.3479999999999994E-2</v>
      </c>
      <c r="N1079" s="1">
        <f>Tabelle8[[#This Row],[Menge t P2O5]]/Tabelle8[[#This Row],[Anzahl Lieferscheine]]</f>
        <v>6.6750000000000004E-2</v>
      </c>
    </row>
    <row r="1080" spans="1:14" x14ac:dyDescent="0.2">
      <c r="A1080" s="2" t="s">
        <v>42</v>
      </c>
      <c r="B1080" s="2" t="s">
        <v>40</v>
      </c>
      <c r="C1080" s="2" t="s">
        <v>6</v>
      </c>
      <c r="D1080" s="2" t="s">
        <v>15</v>
      </c>
      <c r="E1080" s="2" t="s">
        <v>21</v>
      </c>
      <c r="F1080" s="2" t="s">
        <v>61</v>
      </c>
      <c r="G1080" s="1">
        <v>1260</v>
      </c>
      <c r="H1080" s="1">
        <v>567</v>
      </c>
      <c r="I1080" s="4">
        <v>3</v>
      </c>
      <c r="J1080" s="2" t="s">
        <v>72</v>
      </c>
      <c r="K1080" s="1">
        <f>Tabelle8[[#This Row],[Menge kg Nges]]/1000</f>
        <v>1.26</v>
      </c>
      <c r="L1080" s="1">
        <f>Tabelle8[[#This Row],[Menge kg P2O5]]/1000</f>
        <v>0.56699999999999995</v>
      </c>
      <c r="M1080" s="1">
        <f>Tabelle8[[#This Row],[Menge t Nges]]/Tabelle8[[#This Row],[Anzahl Lieferscheine]]</f>
        <v>0.42</v>
      </c>
      <c r="N1080" s="1">
        <f>Tabelle8[[#This Row],[Menge t P2O5]]/Tabelle8[[#This Row],[Anzahl Lieferscheine]]</f>
        <v>0.18899999999999997</v>
      </c>
    </row>
    <row r="1081" spans="1:14" x14ac:dyDescent="0.2">
      <c r="A1081" s="2" t="s">
        <v>42</v>
      </c>
      <c r="B1081" s="2" t="s">
        <v>40</v>
      </c>
      <c r="C1081" s="2" t="s">
        <v>6</v>
      </c>
      <c r="D1081" s="2" t="s">
        <v>15</v>
      </c>
      <c r="E1081" s="2" t="s">
        <v>9</v>
      </c>
      <c r="F1081" s="2" t="s">
        <v>61</v>
      </c>
      <c r="G1081" s="1">
        <v>304.2</v>
      </c>
      <c r="H1081" s="1">
        <v>202.5</v>
      </c>
      <c r="I1081" s="4">
        <v>2</v>
      </c>
      <c r="J1081" s="2" t="s">
        <v>72</v>
      </c>
      <c r="K1081" s="1">
        <f>Tabelle8[[#This Row],[Menge kg Nges]]/1000</f>
        <v>0.30419999999999997</v>
      </c>
      <c r="L1081" s="1">
        <f>Tabelle8[[#This Row],[Menge kg P2O5]]/1000</f>
        <v>0.20250000000000001</v>
      </c>
      <c r="M1081" s="1">
        <f>Tabelle8[[#This Row],[Menge t Nges]]/Tabelle8[[#This Row],[Anzahl Lieferscheine]]</f>
        <v>0.15209999999999999</v>
      </c>
      <c r="N1081" s="1">
        <f>Tabelle8[[#This Row],[Menge t P2O5]]/Tabelle8[[#This Row],[Anzahl Lieferscheine]]</f>
        <v>0.10125000000000001</v>
      </c>
    </row>
    <row r="1082" spans="1:14" x14ac:dyDescent="0.2">
      <c r="A1082" s="2" t="s">
        <v>42</v>
      </c>
      <c r="B1082" s="2" t="s">
        <v>40</v>
      </c>
      <c r="C1082" s="2" t="s">
        <v>25</v>
      </c>
      <c r="D1082" s="2" t="s">
        <v>25</v>
      </c>
      <c r="E1082" s="2" t="s">
        <v>26</v>
      </c>
      <c r="F1082" s="2" t="s">
        <v>61</v>
      </c>
      <c r="G1082" s="1">
        <v>35178.429999999993</v>
      </c>
      <c r="H1082" s="1">
        <v>10826.110000000002</v>
      </c>
      <c r="I1082" s="4">
        <v>67</v>
      </c>
      <c r="J1082" s="2" t="s">
        <v>72</v>
      </c>
      <c r="K1082" s="1">
        <f>Tabelle8[[#This Row],[Menge kg Nges]]/1000</f>
        <v>35.178429999999992</v>
      </c>
      <c r="L1082" s="1">
        <f>Tabelle8[[#This Row],[Menge kg P2O5]]/1000</f>
        <v>10.826110000000002</v>
      </c>
      <c r="M1082" s="1">
        <f>Tabelle8[[#This Row],[Menge t Nges]]/Tabelle8[[#This Row],[Anzahl Lieferscheine]]</f>
        <v>0.52505119402985068</v>
      </c>
      <c r="N1082" s="1">
        <f>Tabelle8[[#This Row],[Menge t P2O5]]/Tabelle8[[#This Row],[Anzahl Lieferscheine]]</f>
        <v>0.1615837313432836</v>
      </c>
    </row>
    <row r="1083" spans="1:14" x14ac:dyDescent="0.2">
      <c r="A1083" s="2" t="s">
        <v>42</v>
      </c>
      <c r="B1083" s="2" t="s">
        <v>28</v>
      </c>
      <c r="C1083" s="2" t="s">
        <v>25</v>
      </c>
      <c r="D1083" s="2" t="s">
        <v>25</v>
      </c>
      <c r="E1083" s="2" t="s">
        <v>26</v>
      </c>
      <c r="F1083" s="2" t="s">
        <v>61</v>
      </c>
      <c r="G1083" s="1">
        <v>523.5</v>
      </c>
      <c r="H1083" s="1">
        <v>324</v>
      </c>
      <c r="I1083" s="4">
        <v>3</v>
      </c>
      <c r="J1083" s="2" t="s">
        <v>72</v>
      </c>
      <c r="K1083" s="1">
        <f>Tabelle8[[#This Row],[Menge kg Nges]]/1000</f>
        <v>0.52349999999999997</v>
      </c>
      <c r="L1083" s="1">
        <f>Tabelle8[[#This Row],[Menge kg P2O5]]/1000</f>
        <v>0.32400000000000001</v>
      </c>
      <c r="M1083" s="1">
        <f>Tabelle8[[#This Row],[Menge t Nges]]/Tabelle8[[#This Row],[Anzahl Lieferscheine]]</f>
        <v>0.17449999999999999</v>
      </c>
      <c r="N1083" s="1">
        <f>Tabelle8[[#This Row],[Menge t P2O5]]/Tabelle8[[#This Row],[Anzahl Lieferscheine]]</f>
        <v>0.108</v>
      </c>
    </row>
    <row r="1084" spans="1:14" x14ac:dyDescent="0.2">
      <c r="A1084" s="2" t="s">
        <v>42</v>
      </c>
      <c r="B1084" s="2" t="s">
        <v>41</v>
      </c>
      <c r="C1084" s="2" t="s">
        <v>6</v>
      </c>
      <c r="D1084" s="2" t="s">
        <v>7</v>
      </c>
      <c r="E1084" s="2" t="s">
        <v>12</v>
      </c>
      <c r="F1084" s="2" t="s">
        <v>61</v>
      </c>
      <c r="G1084" s="1">
        <v>195</v>
      </c>
      <c r="H1084" s="1">
        <v>96</v>
      </c>
      <c r="I1084" s="4">
        <v>1</v>
      </c>
      <c r="J1084" s="2" t="s">
        <v>72</v>
      </c>
      <c r="K1084" s="1">
        <f>Tabelle8[[#This Row],[Menge kg Nges]]/1000</f>
        <v>0.19500000000000001</v>
      </c>
      <c r="L1084" s="1">
        <f>Tabelle8[[#This Row],[Menge kg P2O5]]/1000</f>
        <v>9.6000000000000002E-2</v>
      </c>
      <c r="M1084" s="1">
        <f>Tabelle8[[#This Row],[Menge t Nges]]/Tabelle8[[#This Row],[Anzahl Lieferscheine]]</f>
        <v>0.19500000000000001</v>
      </c>
      <c r="N1084" s="1">
        <f>Tabelle8[[#This Row],[Menge t P2O5]]/Tabelle8[[#This Row],[Anzahl Lieferscheine]]</f>
        <v>9.6000000000000002E-2</v>
      </c>
    </row>
    <row r="1085" spans="1:14" x14ac:dyDescent="0.2">
      <c r="A1085" s="2" t="s">
        <v>42</v>
      </c>
      <c r="B1085" s="2" t="s">
        <v>41</v>
      </c>
      <c r="C1085" s="2" t="s">
        <v>6</v>
      </c>
      <c r="D1085" s="2" t="s">
        <v>7</v>
      </c>
      <c r="E1085" s="2" t="s">
        <v>14</v>
      </c>
      <c r="F1085" s="2" t="s">
        <v>61</v>
      </c>
      <c r="G1085" s="1">
        <v>360</v>
      </c>
      <c r="H1085" s="1">
        <v>230</v>
      </c>
      <c r="I1085" s="4">
        <v>2</v>
      </c>
      <c r="J1085" s="2" t="s">
        <v>72</v>
      </c>
      <c r="K1085" s="1">
        <f>Tabelle8[[#This Row],[Menge kg Nges]]/1000</f>
        <v>0.36</v>
      </c>
      <c r="L1085" s="1">
        <f>Tabelle8[[#This Row],[Menge kg P2O5]]/1000</f>
        <v>0.23</v>
      </c>
      <c r="M1085" s="1">
        <f>Tabelle8[[#This Row],[Menge t Nges]]/Tabelle8[[#This Row],[Anzahl Lieferscheine]]</f>
        <v>0.18</v>
      </c>
      <c r="N1085" s="1">
        <f>Tabelle8[[#This Row],[Menge t P2O5]]/Tabelle8[[#This Row],[Anzahl Lieferscheine]]</f>
        <v>0.115</v>
      </c>
    </row>
    <row r="1086" spans="1:14" x14ac:dyDescent="0.2">
      <c r="A1086" s="2" t="s">
        <v>42</v>
      </c>
      <c r="B1086" s="2" t="s">
        <v>41</v>
      </c>
      <c r="C1086" s="2" t="s">
        <v>6</v>
      </c>
      <c r="D1086" s="2" t="s">
        <v>15</v>
      </c>
      <c r="E1086" s="2" t="s">
        <v>10</v>
      </c>
      <c r="F1086" s="2" t="s">
        <v>61</v>
      </c>
      <c r="G1086" s="1">
        <v>182.25</v>
      </c>
      <c r="H1086" s="1">
        <v>77.849999999999994</v>
      </c>
      <c r="I1086" s="4">
        <v>1</v>
      </c>
      <c r="J1086" s="2" t="s">
        <v>72</v>
      </c>
      <c r="K1086" s="1">
        <f>Tabelle8[[#This Row],[Menge kg Nges]]/1000</f>
        <v>0.18225</v>
      </c>
      <c r="L1086" s="1">
        <f>Tabelle8[[#This Row],[Menge kg P2O5]]/1000</f>
        <v>7.7849999999999989E-2</v>
      </c>
      <c r="M1086" s="1">
        <f>Tabelle8[[#This Row],[Menge t Nges]]/Tabelle8[[#This Row],[Anzahl Lieferscheine]]</f>
        <v>0.18225</v>
      </c>
      <c r="N1086" s="1">
        <f>Tabelle8[[#This Row],[Menge t P2O5]]/Tabelle8[[#This Row],[Anzahl Lieferscheine]]</f>
        <v>7.7849999999999989E-2</v>
      </c>
    </row>
    <row r="1087" spans="1:14" x14ac:dyDescent="0.2">
      <c r="A1087" s="2" t="s">
        <v>42</v>
      </c>
      <c r="B1087" s="2" t="s">
        <v>41</v>
      </c>
      <c r="C1087" s="2" t="s">
        <v>6</v>
      </c>
      <c r="D1087" s="2" t="s">
        <v>15</v>
      </c>
      <c r="E1087" s="2" t="s">
        <v>13</v>
      </c>
      <c r="F1087" s="2" t="s">
        <v>61</v>
      </c>
      <c r="G1087" s="1">
        <v>273</v>
      </c>
      <c r="H1087" s="1">
        <v>245</v>
      </c>
      <c r="I1087" s="4">
        <v>1</v>
      </c>
      <c r="J1087" s="2" t="s">
        <v>72</v>
      </c>
      <c r="K1087" s="1">
        <f>Tabelle8[[#This Row],[Menge kg Nges]]/1000</f>
        <v>0.27300000000000002</v>
      </c>
      <c r="L1087" s="1">
        <f>Tabelle8[[#This Row],[Menge kg P2O5]]/1000</f>
        <v>0.245</v>
      </c>
      <c r="M1087" s="1">
        <f>Tabelle8[[#This Row],[Menge t Nges]]/Tabelle8[[#This Row],[Anzahl Lieferscheine]]</f>
        <v>0.27300000000000002</v>
      </c>
      <c r="N1087" s="1">
        <f>Tabelle8[[#This Row],[Menge t P2O5]]/Tabelle8[[#This Row],[Anzahl Lieferscheine]]</f>
        <v>0.245</v>
      </c>
    </row>
    <row r="1088" spans="1:14" x14ac:dyDescent="0.2">
      <c r="A1088" s="2" t="s">
        <v>42</v>
      </c>
      <c r="B1088" s="2" t="s">
        <v>41</v>
      </c>
      <c r="C1088" s="2" t="s">
        <v>25</v>
      </c>
      <c r="D1088" s="2" t="s">
        <v>25</v>
      </c>
      <c r="E1088" s="2" t="s">
        <v>26</v>
      </c>
      <c r="F1088" s="2" t="s">
        <v>61</v>
      </c>
      <c r="G1088" s="1">
        <v>1350.83</v>
      </c>
      <c r="H1088" s="1">
        <v>810.49</v>
      </c>
      <c r="I1088" s="4">
        <v>2</v>
      </c>
      <c r="J1088" s="2" t="s">
        <v>72</v>
      </c>
      <c r="K1088" s="1">
        <f>Tabelle8[[#This Row],[Menge kg Nges]]/1000</f>
        <v>1.35083</v>
      </c>
      <c r="L1088" s="1">
        <f>Tabelle8[[#This Row],[Menge kg P2O5]]/1000</f>
        <v>0.81049000000000004</v>
      </c>
      <c r="M1088" s="1">
        <f>Tabelle8[[#This Row],[Menge t Nges]]/Tabelle8[[#This Row],[Anzahl Lieferscheine]]</f>
        <v>0.67541499999999999</v>
      </c>
      <c r="N1088" s="1">
        <f>Tabelle8[[#This Row],[Menge t P2O5]]/Tabelle8[[#This Row],[Anzahl Lieferscheine]]</f>
        <v>0.40524500000000002</v>
      </c>
    </row>
    <row r="1089" spans="1:14" x14ac:dyDescent="0.2">
      <c r="A1089" s="2" t="s">
        <v>42</v>
      </c>
      <c r="B1089" s="2" t="s">
        <v>42</v>
      </c>
      <c r="C1089" s="2" t="s">
        <v>6</v>
      </c>
      <c r="D1089" s="2" t="s">
        <v>7</v>
      </c>
      <c r="E1089" s="2" t="s">
        <v>8</v>
      </c>
      <c r="F1089" s="2" t="s">
        <v>61</v>
      </c>
      <c r="G1089" s="1">
        <v>143831.66</v>
      </c>
      <c r="H1089" s="1">
        <v>56110.849999999991</v>
      </c>
      <c r="I1089" s="4">
        <v>231</v>
      </c>
      <c r="J1089" s="2" t="s">
        <v>72</v>
      </c>
      <c r="K1089" s="1">
        <f>Tabelle8[[#This Row],[Menge kg Nges]]/1000</f>
        <v>143.83166</v>
      </c>
      <c r="L1089" s="1">
        <f>Tabelle8[[#This Row],[Menge kg P2O5]]/1000</f>
        <v>56.110849999999992</v>
      </c>
      <c r="M1089" s="1">
        <f>Tabelle8[[#This Row],[Menge t Nges]]/Tabelle8[[#This Row],[Anzahl Lieferscheine]]</f>
        <v>0.62264787878787875</v>
      </c>
      <c r="N1089" s="1">
        <f>Tabelle8[[#This Row],[Menge t P2O5]]/Tabelle8[[#This Row],[Anzahl Lieferscheine]]</f>
        <v>0.24290411255411251</v>
      </c>
    </row>
    <row r="1090" spans="1:14" x14ac:dyDescent="0.2">
      <c r="A1090" s="2" t="s">
        <v>42</v>
      </c>
      <c r="B1090" s="2" t="s">
        <v>42</v>
      </c>
      <c r="C1090" s="2" t="s">
        <v>6</v>
      </c>
      <c r="D1090" s="2" t="s">
        <v>7</v>
      </c>
      <c r="E1090" s="2" t="s">
        <v>9</v>
      </c>
      <c r="F1090" s="2" t="s">
        <v>61</v>
      </c>
      <c r="G1090" s="1">
        <v>115265.76000000001</v>
      </c>
      <c r="H1090" s="1">
        <v>47910.91</v>
      </c>
      <c r="I1090" s="4">
        <v>360</v>
      </c>
      <c r="J1090" s="2" t="s">
        <v>72</v>
      </c>
      <c r="K1090" s="1">
        <f>Tabelle8[[#This Row],[Menge kg Nges]]/1000</f>
        <v>115.26576000000001</v>
      </c>
      <c r="L1090" s="1">
        <f>Tabelle8[[#This Row],[Menge kg P2O5]]/1000</f>
        <v>47.910910000000001</v>
      </c>
      <c r="M1090" s="1">
        <f>Tabelle8[[#This Row],[Menge t Nges]]/Tabelle8[[#This Row],[Anzahl Lieferscheine]]</f>
        <v>0.32018266666666673</v>
      </c>
      <c r="N1090" s="1">
        <f>Tabelle8[[#This Row],[Menge t P2O5]]/Tabelle8[[#This Row],[Anzahl Lieferscheine]]</f>
        <v>0.13308586111111112</v>
      </c>
    </row>
    <row r="1091" spans="1:14" x14ac:dyDescent="0.2">
      <c r="A1091" s="2" t="s">
        <v>42</v>
      </c>
      <c r="B1091" s="2" t="s">
        <v>42</v>
      </c>
      <c r="C1091" s="2" t="s">
        <v>6</v>
      </c>
      <c r="D1091" s="2" t="s">
        <v>7</v>
      </c>
      <c r="E1091" s="2" t="s">
        <v>10</v>
      </c>
      <c r="F1091" s="2" t="s">
        <v>61</v>
      </c>
      <c r="G1091" s="1">
        <v>11992.620000000003</v>
      </c>
      <c r="H1091" s="1">
        <v>4678.3799999999992</v>
      </c>
      <c r="I1091" s="4">
        <v>44</v>
      </c>
      <c r="J1091" s="2" t="s">
        <v>72</v>
      </c>
      <c r="K1091" s="1">
        <f>Tabelle8[[#This Row],[Menge kg Nges]]/1000</f>
        <v>11.992620000000002</v>
      </c>
      <c r="L1091" s="1">
        <f>Tabelle8[[#This Row],[Menge kg P2O5]]/1000</f>
        <v>4.6783799999999989</v>
      </c>
      <c r="M1091" s="1">
        <f>Tabelle8[[#This Row],[Menge t Nges]]/Tabelle8[[#This Row],[Anzahl Lieferscheine]]</f>
        <v>0.27255954545454553</v>
      </c>
      <c r="N1091" s="1">
        <f>Tabelle8[[#This Row],[Menge t P2O5]]/Tabelle8[[#This Row],[Anzahl Lieferscheine]]</f>
        <v>0.10632681818181816</v>
      </c>
    </row>
    <row r="1092" spans="1:14" x14ac:dyDescent="0.2">
      <c r="A1092" s="2" t="s">
        <v>42</v>
      </c>
      <c r="B1092" s="2" t="s">
        <v>42</v>
      </c>
      <c r="C1092" s="2" t="s">
        <v>6</v>
      </c>
      <c r="D1092" s="2" t="s">
        <v>7</v>
      </c>
      <c r="E1092" s="2" t="s">
        <v>11</v>
      </c>
      <c r="F1092" s="2" t="s">
        <v>61</v>
      </c>
      <c r="G1092" s="1">
        <v>27594</v>
      </c>
      <c r="H1092" s="1">
        <v>13486.37</v>
      </c>
      <c r="I1092" s="4">
        <v>82</v>
      </c>
      <c r="J1092" s="2" t="s">
        <v>72</v>
      </c>
      <c r="K1092" s="1">
        <f>Tabelle8[[#This Row],[Menge kg Nges]]/1000</f>
        <v>27.594000000000001</v>
      </c>
      <c r="L1092" s="1">
        <f>Tabelle8[[#This Row],[Menge kg P2O5]]/1000</f>
        <v>13.486370000000001</v>
      </c>
      <c r="M1092" s="1">
        <f>Tabelle8[[#This Row],[Menge t Nges]]/Tabelle8[[#This Row],[Anzahl Lieferscheine]]</f>
        <v>0.33651219512195124</v>
      </c>
      <c r="N1092" s="1">
        <f>Tabelle8[[#This Row],[Menge t P2O5]]/Tabelle8[[#This Row],[Anzahl Lieferscheine]]</f>
        <v>0.16446792682926831</v>
      </c>
    </row>
    <row r="1093" spans="1:14" x14ac:dyDescent="0.2">
      <c r="A1093" s="2" t="s">
        <v>42</v>
      </c>
      <c r="B1093" s="2" t="s">
        <v>42</v>
      </c>
      <c r="C1093" s="2" t="s">
        <v>6</v>
      </c>
      <c r="D1093" s="2" t="s">
        <v>7</v>
      </c>
      <c r="E1093" s="2" t="s">
        <v>12</v>
      </c>
      <c r="F1093" s="2" t="s">
        <v>61</v>
      </c>
      <c r="G1093" s="1">
        <v>51795.669999999991</v>
      </c>
      <c r="H1093" s="1">
        <v>22661.02</v>
      </c>
      <c r="I1093" s="4">
        <v>150</v>
      </c>
      <c r="J1093" s="2" t="s">
        <v>72</v>
      </c>
      <c r="K1093" s="1">
        <f>Tabelle8[[#This Row],[Menge kg Nges]]/1000</f>
        <v>51.795669999999994</v>
      </c>
      <c r="L1093" s="1">
        <f>Tabelle8[[#This Row],[Menge kg P2O5]]/1000</f>
        <v>22.661020000000001</v>
      </c>
      <c r="M1093" s="1">
        <f>Tabelle8[[#This Row],[Menge t Nges]]/Tabelle8[[#This Row],[Anzahl Lieferscheine]]</f>
        <v>0.34530446666666664</v>
      </c>
      <c r="N1093" s="1">
        <f>Tabelle8[[#This Row],[Menge t P2O5]]/Tabelle8[[#This Row],[Anzahl Lieferscheine]]</f>
        <v>0.15107346666666668</v>
      </c>
    </row>
    <row r="1094" spans="1:14" x14ac:dyDescent="0.2">
      <c r="A1094" s="2" t="s">
        <v>42</v>
      </c>
      <c r="B1094" s="2" t="s">
        <v>42</v>
      </c>
      <c r="C1094" s="2" t="s">
        <v>6</v>
      </c>
      <c r="D1094" s="2" t="s">
        <v>7</v>
      </c>
      <c r="E1094" s="2" t="s">
        <v>13</v>
      </c>
      <c r="F1094" s="2" t="s">
        <v>61</v>
      </c>
      <c r="G1094" s="1">
        <v>15068.460000000001</v>
      </c>
      <c r="H1094" s="1">
        <v>8181.0800000000008</v>
      </c>
      <c r="I1094" s="4">
        <v>72</v>
      </c>
      <c r="J1094" s="2" t="s">
        <v>72</v>
      </c>
      <c r="K1094" s="1">
        <f>Tabelle8[[#This Row],[Menge kg Nges]]/1000</f>
        <v>15.068460000000002</v>
      </c>
      <c r="L1094" s="1">
        <f>Tabelle8[[#This Row],[Menge kg P2O5]]/1000</f>
        <v>8.1810800000000015</v>
      </c>
      <c r="M1094" s="1">
        <f>Tabelle8[[#This Row],[Menge t Nges]]/Tabelle8[[#This Row],[Anzahl Lieferscheine]]</f>
        <v>0.20928416666666669</v>
      </c>
      <c r="N1094" s="1">
        <f>Tabelle8[[#This Row],[Menge t P2O5]]/Tabelle8[[#This Row],[Anzahl Lieferscheine]]</f>
        <v>0.11362611111111114</v>
      </c>
    </row>
    <row r="1095" spans="1:14" x14ac:dyDescent="0.2">
      <c r="A1095" s="2" t="s">
        <v>42</v>
      </c>
      <c r="B1095" s="2" t="s">
        <v>42</v>
      </c>
      <c r="C1095" s="2" t="s">
        <v>6</v>
      </c>
      <c r="D1095" s="2" t="s">
        <v>7</v>
      </c>
      <c r="E1095" s="2" t="s">
        <v>14</v>
      </c>
      <c r="F1095" s="2" t="s">
        <v>61</v>
      </c>
      <c r="G1095" s="1">
        <v>67918.550000000017</v>
      </c>
      <c r="H1095" s="1">
        <v>34783.069999999992</v>
      </c>
      <c r="I1095" s="4">
        <v>247</v>
      </c>
      <c r="J1095" s="2" t="s">
        <v>72</v>
      </c>
      <c r="K1095" s="1">
        <f>Tabelle8[[#This Row],[Menge kg Nges]]/1000</f>
        <v>67.91855000000001</v>
      </c>
      <c r="L1095" s="1">
        <f>Tabelle8[[#This Row],[Menge kg P2O5]]/1000</f>
        <v>34.783069999999995</v>
      </c>
      <c r="M1095" s="1">
        <f>Tabelle8[[#This Row],[Menge t Nges]]/Tabelle8[[#This Row],[Anzahl Lieferscheine]]</f>
        <v>0.27497388663967615</v>
      </c>
      <c r="N1095" s="1">
        <f>Tabelle8[[#This Row],[Menge t P2O5]]/Tabelle8[[#This Row],[Anzahl Lieferscheine]]</f>
        <v>0.14082214574898783</v>
      </c>
    </row>
    <row r="1096" spans="1:14" x14ac:dyDescent="0.2">
      <c r="A1096" s="2" t="s">
        <v>42</v>
      </c>
      <c r="B1096" s="2" t="s">
        <v>42</v>
      </c>
      <c r="C1096" s="2" t="s">
        <v>6</v>
      </c>
      <c r="D1096" s="2" t="s">
        <v>15</v>
      </c>
      <c r="E1096" s="2" t="s">
        <v>8</v>
      </c>
      <c r="F1096" s="2" t="s">
        <v>61</v>
      </c>
      <c r="G1096" s="1">
        <v>8187.5799999999981</v>
      </c>
      <c r="H1096" s="1">
        <v>4376.49</v>
      </c>
      <c r="I1096" s="4">
        <v>35</v>
      </c>
      <c r="J1096" s="2" t="s">
        <v>72</v>
      </c>
      <c r="K1096" s="1">
        <f>Tabelle8[[#This Row],[Menge kg Nges]]/1000</f>
        <v>8.1875799999999987</v>
      </c>
      <c r="L1096" s="1">
        <f>Tabelle8[[#This Row],[Menge kg P2O5]]/1000</f>
        <v>4.3764899999999995</v>
      </c>
      <c r="M1096" s="1">
        <f>Tabelle8[[#This Row],[Menge t Nges]]/Tabelle8[[#This Row],[Anzahl Lieferscheine]]</f>
        <v>0.23393085714285711</v>
      </c>
      <c r="N1096" s="1">
        <f>Tabelle8[[#This Row],[Menge t P2O5]]/Tabelle8[[#This Row],[Anzahl Lieferscheine]]</f>
        <v>0.12504257142857142</v>
      </c>
    </row>
    <row r="1097" spans="1:14" x14ac:dyDescent="0.2">
      <c r="A1097" s="2" t="s">
        <v>42</v>
      </c>
      <c r="B1097" s="2" t="s">
        <v>42</v>
      </c>
      <c r="C1097" s="2" t="s">
        <v>6</v>
      </c>
      <c r="D1097" s="2" t="s">
        <v>15</v>
      </c>
      <c r="E1097" s="2" t="s">
        <v>17</v>
      </c>
      <c r="F1097" s="2" t="s">
        <v>61</v>
      </c>
      <c r="G1097" s="1">
        <v>2808</v>
      </c>
      <c r="H1097" s="1">
        <v>1404</v>
      </c>
      <c r="I1097" s="4">
        <v>8</v>
      </c>
      <c r="J1097" s="2" t="s">
        <v>72</v>
      </c>
      <c r="K1097" s="1">
        <f>Tabelle8[[#This Row],[Menge kg Nges]]/1000</f>
        <v>2.8079999999999998</v>
      </c>
      <c r="L1097" s="1">
        <f>Tabelle8[[#This Row],[Menge kg P2O5]]/1000</f>
        <v>1.4039999999999999</v>
      </c>
      <c r="M1097" s="1">
        <f>Tabelle8[[#This Row],[Menge t Nges]]/Tabelle8[[#This Row],[Anzahl Lieferscheine]]</f>
        <v>0.35099999999999998</v>
      </c>
      <c r="N1097" s="1">
        <f>Tabelle8[[#This Row],[Menge t P2O5]]/Tabelle8[[#This Row],[Anzahl Lieferscheine]]</f>
        <v>0.17549999999999999</v>
      </c>
    </row>
    <row r="1098" spans="1:14" x14ac:dyDescent="0.2">
      <c r="A1098" s="2" t="s">
        <v>42</v>
      </c>
      <c r="B1098" s="2" t="s">
        <v>42</v>
      </c>
      <c r="C1098" s="2" t="s">
        <v>6</v>
      </c>
      <c r="D1098" s="2" t="s">
        <v>15</v>
      </c>
      <c r="E1098" s="2" t="s">
        <v>18</v>
      </c>
      <c r="F1098" s="2" t="s">
        <v>61</v>
      </c>
      <c r="G1098" s="1">
        <v>28343.660000000003</v>
      </c>
      <c r="H1098" s="1">
        <v>22478.91</v>
      </c>
      <c r="I1098" s="4">
        <v>65</v>
      </c>
      <c r="J1098" s="2" t="s">
        <v>72</v>
      </c>
      <c r="K1098" s="1">
        <f>Tabelle8[[#This Row],[Menge kg Nges]]/1000</f>
        <v>28.343660000000003</v>
      </c>
      <c r="L1098" s="1">
        <f>Tabelle8[[#This Row],[Menge kg P2O5]]/1000</f>
        <v>22.478909999999999</v>
      </c>
      <c r="M1098" s="1">
        <f>Tabelle8[[#This Row],[Menge t Nges]]/Tabelle8[[#This Row],[Anzahl Lieferscheine]]</f>
        <v>0.43605630769230774</v>
      </c>
      <c r="N1098" s="1">
        <f>Tabelle8[[#This Row],[Menge t P2O5]]/Tabelle8[[#This Row],[Anzahl Lieferscheine]]</f>
        <v>0.34582938461538459</v>
      </c>
    </row>
    <row r="1099" spans="1:14" x14ac:dyDescent="0.2">
      <c r="A1099" s="2" t="s">
        <v>42</v>
      </c>
      <c r="B1099" s="2" t="s">
        <v>42</v>
      </c>
      <c r="C1099" s="2" t="s">
        <v>6</v>
      </c>
      <c r="D1099" s="2" t="s">
        <v>15</v>
      </c>
      <c r="E1099" s="2" t="s">
        <v>19</v>
      </c>
      <c r="F1099" s="2" t="s">
        <v>61</v>
      </c>
      <c r="G1099" s="1">
        <v>1083.19</v>
      </c>
      <c r="H1099" s="1">
        <v>1158.8499999999999</v>
      </c>
      <c r="I1099" s="4">
        <v>10</v>
      </c>
      <c r="J1099" s="2" t="s">
        <v>72</v>
      </c>
      <c r="K1099" s="1">
        <f>Tabelle8[[#This Row],[Menge kg Nges]]/1000</f>
        <v>1.0831900000000001</v>
      </c>
      <c r="L1099" s="1">
        <f>Tabelle8[[#This Row],[Menge kg P2O5]]/1000</f>
        <v>1.1588499999999999</v>
      </c>
      <c r="M1099" s="1">
        <f>Tabelle8[[#This Row],[Menge t Nges]]/Tabelle8[[#This Row],[Anzahl Lieferscheine]]</f>
        <v>0.10831900000000001</v>
      </c>
      <c r="N1099" s="1">
        <f>Tabelle8[[#This Row],[Menge t P2O5]]/Tabelle8[[#This Row],[Anzahl Lieferscheine]]</f>
        <v>0.11588499999999999</v>
      </c>
    </row>
    <row r="1100" spans="1:14" x14ac:dyDescent="0.2">
      <c r="A1100" s="2" t="s">
        <v>42</v>
      </c>
      <c r="B1100" s="2" t="s">
        <v>42</v>
      </c>
      <c r="C1100" s="2" t="s">
        <v>6</v>
      </c>
      <c r="D1100" s="2" t="s">
        <v>15</v>
      </c>
      <c r="E1100" s="2" t="s">
        <v>20</v>
      </c>
      <c r="F1100" s="2" t="s">
        <v>61</v>
      </c>
      <c r="G1100" s="1">
        <v>16195.749999999995</v>
      </c>
      <c r="H1100" s="1">
        <v>10156.65</v>
      </c>
      <c r="I1100" s="4">
        <v>135</v>
      </c>
      <c r="J1100" s="2" t="s">
        <v>72</v>
      </c>
      <c r="K1100" s="1">
        <f>Tabelle8[[#This Row],[Menge kg Nges]]/1000</f>
        <v>16.195749999999993</v>
      </c>
      <c r="L1100" s="1">
        <f>Tabelle8[[#This Row],[Menge kg P2O5]]/1000</f>
        <v>10.156649999999999</v>
      </c>
      <c r="M1100" s="1">
        <f>Tabelle8[[#This Row],[Menge t Nges]]/Tabelle8[[#This Row],[Anzahl Lieferscheine]]</f>
        <v>0.11996851851851847</v>
      </c>
      <c r="N1100" s="1">
        <f>Tabelle8[[#This Row],[Menge t P2O5]]/Tabelle8[[#This Row],[Anzahl Lieferscheine]]</f>
        <v>7.5234444444444437E-2</v>
      </c>
    </row>
    <row r="1101" spans="1:14" x14ac:dyDescent="0.2">
      <c r="A1101" s="2" t="s">
        <v>42</v>
      </c>
      <c r="B1101" s="2" t="s">
        <v>42</v>
      </c>
      <c r="C1101" s="2" t="s">
        <v>6</v>
      </c>
      <c r="D1101" s="2" t="s">
        <v>15</v>
      </c>
      <c r="E1101" s="2" t="s">
        <v>21</v>
      </c>
      <c r="F1101" s="2" t="s">
        <v>61</v>
      </c>
      <c r="G1101" s="1">
        <v>10663.3</v>
      </c>
      <c r="H1101" s="1">
        <v>5737.4000000000005</v>
      </c>
      <c r="I1101" s="4">
        <v>36</v>
      </c>
      <c r="J1101" s="2" t="s">
        <v>72</v>
      </c>
      <c r="K1101" s="1">
        <f>Tabelle8[[#This Row],[Menge kg Nges]]/1000</f>
        <v>10.6633</v>
      </c>
      <c r="L1101" s="1">
        <f>Tabelle8[[#This Row],[Menge kg P2O5]]/1000</f>
        <v>5.7374000000000009</v>
      </c>
      <c r="M1101" s="1">
        <f>Tabelle8[[#This Row],[Menge t Nges]]/Tabelle8[[#This Row],[Anzahl Lieferscheine]]</f>
        <v>0.29620277777777776</v>
      </c>
      <c r="N1101" s="1">
        <f>Tabelle8[[#This Row],[Menge t P2O5]]/Tabelle8[[#This Row],[Anzahl Lieferscheine]]</f>
        <v>0.15937222222222225</v>
      </c>
    </row>
    <row r="1102" spans="1:14" x14ac:dyDescent="0.2">
      <c r="A1102" s="2" t="s">
        <v>42</v>
      </c>
      <c r="B1102" s="2" t="s">
        <v>42</v>
      </c>
      <c r="C1102" s="2" t="s">
        <v>6</v>
      </c>
      <c r="D1102" s="2" t="s">
        <v>15</v>
      </c>
      <c r="E1102" s="2" t="s">
        <v>9</v>
      </c>
      <c r="F1102" s="2" t="s">
        <v>61</v>
      </c>
      <c r="G1102" s="1">
        <v>10591.470000000005</v>
      </c>
      <c r="H1102" s="1">
        <v>5899.5099999999993</v>
      </c>
      <c r="I1102" s="4">
        <v>73</v>
      </c>
      <c r="J1102" s="2" t="s">
        <v>72</v>
      </c>
      <c r="K1102" s="1">
        <f>Tabelle8[[#This Row],[Menge kg Nges]]/1000</f>
        <v>10.591470000000005</v>
      </c>
      <c r="L1102" s="1">
        <f>Tabelle8[[#This Row],[Menge kg P2O5]]/1000</f>
        <v>5.8995099999999994</v>
      </c>
      <c r="M1102" s="1">
        <f>Tabelle8[[#This Row],[Menge t Nges]]/Tabelle8[[#This Row],[Anzahl Lieferscheine]]</f>
        <v>0.14508863013698636</v>
      </c>
      <c r="N1102" s="1">
        <f>Tabelle8[[#This Row],[Menge t P2O5]]/Tabelle8[[#This Row],[Anzahl Lieferscheine]]</f>
        <v>8.0815205479452049E-2</v>
      </c>
    </row>
    <row r="1103" spans="1:14" x14ac:dyDescent="0.2">
      <c r="A1103" s="2" t="s">
        <v>42</v>
      </c>
      <c r="B1103" s="2" t="s">
        <v>42</v>
      </c>
      <c r="C1103" s="2" t="s">
        <v>6</v>
      </c>
      <c r="D1103" s="2" t="s">
        <v>15</v>
      </c>
      <c r="E1103" s="2" t="s">
        <v>10</v>
      </c>
      <c r="F1103" s="2" t="s">
        <v>61</v>
      </c>
      <c r="G1103" s="1">
        <v>6742.18</v>
      </c>
      <c r="H1103" s="1">
        <v>3022.8100000000009</v>
      </c>
      <c r="I1103" s="4">
        <v>27</v>
      </c>
      <c r="J1103" s="2" t="s">
        <v>72</v>
      </c>
      <c r="K1103" s="1">
        <f>Tabelle8[[#This Row],[Menge kg Nges]]/1000</f>
        <v>6.7421800000000003</v>
      </c>
      <c r="L1103" s="1">
        <f>Tabelle8[[#This Row],[Menge kg P2O5]]/1000</f>
        <v>3.0228100000000007</v>
      </c>
      <c r="M1103" s="1">
        <f>Tabelle8[[#This Row],[Menge t Nges]]/Tabelle8[[#This Row],[Anzahl Lieferscheine]]</f>
        <v>0.24971037037037039</v>
      </c>
      <c r="N1103" s="1">
        <f>Tabelle8[[#This Row],[Menge t P2O5]]/Tabelle8[[#This Row],[Anzahl Lieferscheine]]</f>
        <v>0.11195592592592594</v>
      </c>
    </row>
    <row r="1104" spans="1:14" x14ac:dyDescent="0.2">
      <c r="A1104" s="2" t="s">
        <v>42</v>
      </c>
      <c r="B1104" s="2" t="s">
        <v>42</v>
      </c>
      <c r="C1104" s="2" t="s">
        <v>6</v>
      </c>
      <c r="D1104" s="2" t="s">
        <v>15</v>
      </c>
      <c r="E1104" s="2" t="s">
        <v>23</v>
      </c>
      <c r="F1104" s="2" t="s">
        <v>61</v>
      </c>
      <c r="G1104" s="1">
        <v>1074.1999999999998</v>
      </c>
      <c r="H1104" s="1">
        <v>484.7</v>
      </c>
      <c r="I1104" s="4">
        <v>5</v>
      </c>
      <c r="J1104" s="2" t="s">
        <v>72</v>
      </c>
      <c r="K1104" s="1">
        <f>Tabelle8[[#This Row],[Menge kg Nges]]/1000</f>
        <v>1.0741999999999998</v>
      </c>
      <c r="L1104" s="1">
        <f>Tabelle8[[#This Row],[Menge kg P2O5]]/1000</f>
        <v>0.48469999999999996</v>
      </c>
      <c r="M1104" s="1">
        <f>Tabelle8[[#This Row],[Menge t Nges]]/Tabelle8[[#This Row],[Anzahl Lieferscheine]]</f>
        <v>0.21483999999999998</v>
      </c>
      <c r="N1104" s="1">
        <f>Tabelle8[[#This Row],[Menge t P2O5]]/Tabelle8[[#This Row],[Anzahl Lieferscheine]]</f>
        <v>9.6939999999999998E-2</v>
      </c>
    </row>
    <row r="1105" spans="1:14" x14ac:dyDescent="0.2">
      <c r="A1105" s="2" t="s">
        <v>42</v>
      </c>
      <c r="B1105" s="2" t="s">
        <v>42</v>
      </c>
      <c r="C1105" s="2" t="s">
        <v>6</v>
      </c>
      <c r="D1105" s="2" t="s">
        <v>15</v>
      </c>
      <c r="E1105" s="2" t="s">
        <v>12</v>
      </c>
      <c r="F1105" s="2" t="s">
        <v>61</v>
      </c>
      <c r="G1105" s="1">
        <v>955.5</v>
      </c>
      <c r="H1105" s="1">
        <v>857.5</v>
      </c>
      <c r="I1105" s="4">
        <v>5</v>
      </c>
      <c r="J1105" s="2" t="s">
        <v>72</v>
      </c>
      <c r="K1105" s="1">
        <f>Tabelle8[[#This Row],[Menge kg Nges]]/1000</f>
        <v>0.95550000000000002</v>
      </c>
      <c r="L1105" s="1">
        <f>Tabelle8[[#This Row],[Menge kg P2O5]]/1000</f>
        <v>0.85750000000000004</v>
      </c>
      <c r="M1105" s="1">
        <f>Tabelle8[[#This Row],[Menge t Nges]]/Tabelle8[[#This Row],[Anzahl Lieferscheine]]</f>
        <v>0.19109999999999999</v>
      </c>
      <c r="N1105" s="1">
        <f>Tabelle8[[#This Row],[Menge t P2O5]]/Tabelle8[[#This Row],[Anzahl Lieferscheine]]</f>
        <v>0.17150000000000001</v>
      </c>
    </row>
    <row r="1106" spans="1:14" x14ac:dyDescent="0.2">
      <c r="A1106" s="2" t="s">
        <v>42</v>
      </c>
      <c r="B1106" s="2" t="s">
        <v>42</v>
      </c>
      <c r="C1106" s="2" t="s">
        <v>6</v>
      </c>
      <c r="D1106" s="2" t="s">
        <v>15</v>
      </c>
      <c r="E1106" s="2" t="s">
        <v>13</v>
      </c>
      <c r="F1106" s="2" t="s">
        <v>61</v>
      </c>
      <c r="G1106" s="1">
        <v>4056.78</v>
      </c>
      <c r="H1106" s="1">
        <v>3640.7</v>
      </c>
      <c r="I1106" s="4">
        <v>8</v>
      </c>
      <c r="J1106" s="2" t="s">
        <v>72</v>
      </c>
      <c r="K1106" s="1">
        <f>Tabelle8[[#This Row],[Menge kg Nges]]/1000</f>
        <v>4.0567799999999998</v>
      </c>
      <c r="L1106" s="1">
        <f>Tabelle8[[#This Row],[Menge kg P2O5]]/1000</f>
        <v>3.6406999999999998</v>
      </c>
      <c r="M1106" s="1">
        <f>Tabelle8[[#This Row],[Menge t Nges]]/Tabelle8[[#This Row],[Anzahl Lieferscheine]]</f>
        <v>0.50709749999999998</v>
      </c>
      <c r="N1106" s="1">
        <f>Tabelle8[[#This Row],[Menge t P2O5]]/Tabelle8[[#This Row],[Anzahl Lieferscheine]]</f>
        <v>0.45508749999999998</v>
      </c>
    </row>
    <row r="1107" spans="1:14" x14ac:dyDescent="0.2">
      <c r="A1107" s="2" t="s">
        <v>42</v>
      </c>
      <c r="B1107" s="2" t="s">
        <v>42</v>
      </c>
      <c r="C1107" s="2" t="s">
        <v>25</v>
      </c>
      <c r="D1107" s="2" t="s">
        <v>25</v>
      </c>
      <c r="E1107" s="2" t="s">
        <v>26</v>
      </c>
      <c r="F1107" s="2" t="s">
        <v>61</v>
      </c>
      <c r="G1107" s="1">
        <v>350372.66000000044</v>
      </c>
      <c r="H1107" s="1">
        <v>132976.64000000007</v>
      </c>
      <c r="I1107" s="4">
        <v>822</v>
      </c>
      <c r="J1107" s="2" t="s">
        <v>72</v>
      </c>
      <c r="K1107" s="1">
        <f>Tabelle8[[#This Row],[Menge kg Nges]]/1000</f>
        <v>350.37266000000045</v>
      </c>
      <c r="L1107" s="1">
        <f>Tabelle8[[#This Row],[Menge kg P2O5]]/1000</f>
        <v>132.97664000000006</v>
      </c>
      <c r="M1107" s="1">
        <f>Tabelle8[[#This Row],[Menge t Nges]]/Tabelle8[[#This Row],[Anzahl Lieferscheine]]</f>
        <v>0.42624411192214168</v>
      </c>
      <c r="N1107" s="1">
        <f>Tabelle8[[#This Row],[Menge t P2O5]]/Tabelle8[[#This Row],[Anzahl Lieferscheine]]</f>
        <v>0.16177206812652076</v>
      </c>
    </row>
    <row r="1108" spans="1:14" x14ac:dyDescent="0.2">
      <c r="A1108" s="2" t="s">
        <v>42</v>
      </c>
      <c r="B1108" s="2" t="s">
        <v>42</v>
      </c>
      <c r="C1108" s="2" t="s">
        <v>63</v>
      </c>
      <c r="D1108" s="2" t="s">
        <v>63</v>
      </c>
      <c r="E1108" s="2" t="s">
        <v>63</v>
      </c>
      <c r="F1108" s="2" t="s">
        <v>61</v>
      </c>
      <c r="G1108" s="1">
        <v>4340.8999999999996</v>
      </c>
      <c r="H1108" s="1">
        <v>3681.3</v>
      </c>
      <c r="I1108" s="4">
        <v>15</v>
      </c>
      <c r="J1108" s="2" t="s">
        <v>72</v>
      </c>
      <c r="K1108" s="1">
        <f>Tabelle8[[#This Row],[Menge kg Nges]]/1000</f>
        <v>4.3408999999999995</v>
      </c>
      <c r="L1108" s="1">
        <f>Tabelle8[[#This Row],[Menge kg P2O5]]/1000</f>
        <v>3.6813000000000002</v>
      </c>
      <c r="M1108" s="1">
        <f>Tabelle8[[#This Row],[Menge t Nges]]/Tabelle8[[#This Row],[Anzahl Lieferscheine]]</f>
        <v>0.28939333333333328</v>
      </c>
      <c r="N1108" s="1">
        <f>Tabelle8[[#This Row],[Menge t P2O5]]/Tabelle8[[#This Row],[Anzahl Lieferscheine]]</f>
        <v>0.24542000000000003</v>
      </c>
    </row>
  </sheetData>
  <pageMargins left="0.7" right="0.7" top="0.78740157499999996" bottom="0.78740157499999996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93C88-325F-424C-9D56-56DFF311C051}">
  <dimension ref="A1:N1137"/>
  <sheetViews>
    <sheetView workbookViewId="0">
      <selection activeCell="E47" sqref="A2:N1137"/>
    </sheetView>
  </sheetViews>
  <sheetFormatPr baseColWidth="10" defaultRowHeight="15" x14ac:dyDescent="0.2"/>
  <cols>
    <col min="1" max="1" width="16.5" bestFit="1" customWidth="1"/>
    <col min="2" max="2" width="18.5" bestFit="1" customWidth="1"/>
    <col min="3" max="3" width="14.33203125" bestFit="1" customWidth="1"/>
    <col min="4" max="4" width="16.1640625" bestFit="1" customWidth="1"/>
    <col min="5" max="5" width="36.5" bestFit="1" customWidth="1"/>
    <col min="6" max="6" width="18.83203125" bestFit="1" customWidth="1"/>
    <col min="7" max="7" width="15.5" bestFit="1" customWidth="1"/>
    <col min="8" max="8" width="15.83203125" bestFit="1" customWidth="1"/>
    <col min="9" max="9" width="20.1640625" bestFit="1" customWidth="1"/>
    <col min="10" max="10" width="6.5" bestFit="1" customWidth="1"/>
    <col min="11" max="11" width="14.5" bestFit="1" customWidth="1"/>
    <col min="12" max="12" width="14.6640625" bestFit="1" customWidth="1"/>
    <col min="13" max="13" width="22" bestFit="1" customWidth="1"/>
    <col min="14" max="14" width="22.5" bestFit="1" customWidth="1"/>
  </cols>
  <sheetData>
    <row r="1" spans="1:14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60</v>
      </c>
      <c r="G1" t="s">
        <v>58</v>
      </c>
      <c r="H1" t="s">
        <v>76</v>
      </c>
      <c r="I1" t="s">
        <v>75</v>
      </c>
      <c r="J1" t="s">
        <v>64</v>
      </c>
      <c r="K1" s="2" t="s">
        <v>77</v>
      </c>
      <c r="L1" s="2" t="s">
        <v>78</v>
      </c>
      <c r="M1" t="s">
        <v>79</v>
      </c>
      <c r="N1" t="s">
        <v>80</v>
      </c>
    </row>
    <row r="2" spans="1:14" x14ac:dyDescent="0.2">
      <c r="A2" s="2" t="s">
        <v>5</v>
      </c>
      <c r="B2" s="2" t="s">
        <v>5</v>
      </c>
      <c r="C2" s="2" t="s">
        <v>6</v>
      </c>
      <c r="D2" s="2" t="s">
        <v>7</v>
      </c>
      <c r="E2" s="2" t="s">
        <v>8</v>
      </c>
      <c r="F2" s="2" t="s">
        <v>61</v>
      </c>
      <c r="G2" s="1">
        <v>276108.75</v>
      </c>
      <c r="H2" s="1">
        <v>108477.22999999997</v>
      </c>
      <c r="I2" s="4">
        <v>283</v>
      </c>
      <c r="J2" s="2" t="s">
        <v>73</v>
      </c>
      <c r="K2" s="1">
        <f>Tabelle9[[#This Row],[Menge kg Nges]]/1000</f>
        <v>276.10874999999999</v>
      </c>
      <c r="L2" s="1">
        <f>Tabelle9[[#This Row],[Menge kg P2O5]]/1000</f>
        <v>108.47722999999996</v>
      </c>
      <c r="M2" s="1">
        <f>Tabelle9[[#This Row],[Menge t Nges]]/Tabelle9[[#This Row],[Anzahl Lieferscheine]]</f>
        <v>0.97564929328621908</v>
      </c>
      <c r="N2" s="1">
        <f>Tabelle9[[#This Row],[Menge t P2O5]]/Tabelle9[[#This Row],[Anzahl Lieferscheine]]</f>
        <v>0.38331176678445217</v>
      </c>
    </row>
    <row r="3" spans="1:14" x14ac:dyDescent="0.2">
      <c r="A3" s="2" t="s">
        <v>5</v>
      </c>
      <c r="B3" s="2" t="s">
        <v>5</v>
      </c>
      <c r="C3" s="2" t="s">
        <v>6</v>
      </c>
      <c r="D3" s="2" t="s">
        <v>7</v>
      </c>
      <c r="E3" s="2" t="s">
        <v>9</v>
      </c>
      <c r="F3" s="2" t="s">
        <v>61</v>
      </c>
      <c r="G3" s="1">
        <v>201467.1399999999</v>
      </c>
      <c r="H3" s="1">
        <v>90095.089999999982</v>
      </c>
      <c r="I3" s="4">
        <v>193</v>
      </c>
      <c r="J3" s="2" t="s">
        <v>73</v>
      </c>
      <c r="K3" s="1">
        <f>Tabelle9[[#This Row],[Menge kg Nges]]/1000</f>
        <v>201.46713999999989</v>
      </c>
      <c r="L3" s="1">
        <f>Tabelle9[[#This Row],[Menge kg P2O5]]/1000</f>
        <v>90.095089999999985</v>
      </c>
      <c r="M3" s="1">
        <f>Tabelle9[[#This Row],[Menge t Nges]]/Tabelle9[[#This Row],[Anzahl Lieferscheine]]</f>
        <v>1.043871191709844</v>
      </c>
      <c r="N3" s="1">
        <f>Tabelle9[[#This Row],[Menge t P2O5]]/Tabelle9[[#This Row],[Anzahl Lieferscheine]]</f>
        <v>0.46681393782383412</v>
      </c>
    </row>
    <row r="4" spans="1:14" x14ac:dyDescent="0.2">
      <c r="A4" s="2" t="s">
        <v>5</v>
      </c>
      <c r="B4" s="2" t="s">
        <v>5</v>
      </c>
      <c r="C4" s="2" t="s">
        <v>6</v>
      </c>
      <c r="D4" s="2" t="s">
        <v>7</v>
      </c>
      <c r="E4" s="2" t="s">
        <v>10</v>
      </c>
      <c r="F4" s="2" t="s">
        <v>61</v>
      </c>
      <c r="G4" s="1">
        <v>1537.4</v>
      </c>
      <c r="H4" s="1">
        <v>542.70000000000005</v>
      </c>
      <c r="I4" s="4">
        <v>16</v>
      </c>
      <c r="J4" s="2" t="s">
        <v>73</v>
      </c>
      <c r="K4" s="1">
        <f>Tabelle9[[#This Row],[Menge kg Nges]]/1000</f>
        <v>1.5374000000000001</v>
      </c>
      <c r="L4" s="1">
        <f>Tabelle9[[#This Row],[Menge kg P2O5]]/1000</f>
        <v>0.54270000000000007</v>
      </c>
      <c r="M4" s="1">
        <f>Tabelle9[[#This Row],[Menge t Nges]]/Tabelle9[[#This Row],[Anzahl Lieferscheine]]</f>
        <v>9.6087500000000006E-2</v>
      </c>
      <c r="N4" s="1">
        <f>Tabelle9[[#This Row],[Menge t P2O5]]/Tabelle9[[#This Row],[Anzahl Lieferscheine]]</f>
        <v>3.3918750000000004E-2</v>
      </c>
    </row>
    <row r="5" spans="1:14" x14ac:dyDescent="0.2">
      <c r="A5" s="2" t="s">
        <v>5</v>
      </c>
      <c r="B5" s="2" t="s">
        <v>5</v>
      </c>
      <c r="C5" s="2" t="s">
        <v>6</v>
      </c>
      <c r="D5" s="2" t="s">
        <v>7</v>
      </c>
      <c r="E5" s="2" t="s">
        <v>11</v>
      </c>
      <c r="F5" s="2" t="s">
        <v>61</v>
      </c>
      <c r="G5" s="1">
        <v>23493.930000000004</v>
      </c>
      <c r="H5" s="1">
        <v>11030.869999999999</v>
      </c>
      <c r="I5" s="4">
        <v>65</v>
      </c>
      <c r="J5" s="2" t="s">
        <v>73</v>
      </c>
      <c r="K5" s="1">
        <f>Tabelle9[[#This Row],[Menge kg Nges]]/1000</f>
        <v>23.493930000000002</v>
      </c>
      <c r="L5" s="1">
        <f>Tabelle9[[#This Row],[Menge kg P2O5]]/1000</f>
        <v>11.030869999999998</v>
      </c>
      <c r="M5" s="1">
        <f>Tabelle9[[#This Row],[Menge t Nges]]/Tabelle9[[#This Row],[Anzahl Lieferscheine]]</f>
        <v>0.36144507692307698</v>
      </c>
      <c r="N5" s="1">
        <f>Tabelle9[[#This Row],[Menge t P2O5]]/Tabelle9[[#This Row],[Anzahl Lieferscheine]]</f>
        <v>0.16970569230769228</v>
      </c>
    </row>
    <row r="6" spans="1:14" x14ac:dyDescent="0.2">
      <c r="A6" s="2" t="s">
        <v>5</v>
      </c>
      <c r="B6" s="2" t="s">
        <v>5</v>
      </c>
      <c r="C6" s="2" t="s">
        <v>6</v>
      </c>
      <c r="D6" s="2" t="s">
        <v>7</v>
      </c>
      <c r="E6" s="2" t="s">
        <v>12</v>
      </c>
      <c r="F6" s="2" t="s">
        <v>61</v>
      </c>
      <c r="G6" s="1">
        <v>216270.85999999987</v>
      </c>
      <c r="H6" s="1">
        <v>110226.62999999995</v>
      </c>
      <c r="I6" s="4">
        <v>506</v>
      </c>
      <c r="J6" s="2" t="s">
        <v>73</v>
      </c>
      <c r="K6" s="1">
        <f>Tabelle9[[#This Row],[Menge kg Nges]]/1000</f>
        <v>216.27085999999986</v>
      </c>
      <c r="L6" s="1">
        <f>Tabelle9[[#This Row],[Menge kg P2O5]]/1000</f>
        <v>110.22662999999994</v>
      </c>
      <c r="M6" s="1">
        <f>Tabelle9[[#This Row],[Menge t Nges]]/Tabelle9[[#This Row],[Anzahl Lieferscheine]]</f>
        <v>0.42741276679841866</v>
      </c>
      <c r="N6" s="1">
        <f>Tabelle9[[#This Row],[Menge t P2O5]]/Tabelle9[[#This Row],[Anzahl Lieferscheine]]</f>
        <v>0.21783918972332006</v>
      </c>
    </row>
    <row r="7" spans="1:14" x14ac:dyDescent="0.2">
      <c r="A7" s="2" t="s">
        <v>5</v>
      </c>
      <c r="B7" s="2" t="s">
        <v>5</v>
      </c>
      <c r="C7" s="2" t="s">
        <v>6</v>
      </c>
      <c r="D7" s="2" t="s">
        <v>7</v>
      </c>
      <c r="E7" s="2" t="s">
        <v>13</v>
      </c>
      <c r="F7" s="2" t="s">
        <v>61</v>
      </c>
      <c r="G7" s="1">
        <v>31303.379999999997</v>
      </c>
      <c r="H7" s="1">
        <v>18827.479999999996</v>
      </c>
      <c r="I7" s="4">
        <v>31</v>
      </c>
      <c r="J7" s="2" t="s">
        <v>73</v>
      </c>
      <c r="K7" s="1">
        <f>Tabelle9[[#This Row],[Menge kg Nges]]/1000</f>
        <v>31.303379999999997</v>
      </c>
      <c r="L7" s="1">
        <f>Tabelle9[[#This Row],[Menge kg P2O5]]/1000</f>
        <v>18.827479999999994</v>
      </c>
      <c r="M7" s="1">
        <f>Tabelle9[[#This Row],[Menge t Nges]]/Tabelle9[[#This Row],[Anzahl Lieferscheine]]</f>
        <v>1.0097864516129031</v>
      </c>
      <c r="N7" s="1">
        <f>Tabelle9[[#This Row],[Menge t P2O5]]/Tabelle9[[#This Row],[Anzahl Lieferscheine]]</f>
        <v>0.60733806451612882</v>
      </c>
    </row>
    <row r="8" spans="1:14" x14ac:dyDescent="0.2">
      <c r="A8" s="2" t="s">
        <v>5</v>
      </c>
      <c r="B8" s="2" t="s">
        <v>5</v>
      </c>
      <c r="C8" s="2" t="s">
        <v>6</v>
      </c>
      <c r="D8" s="2" t="s">
        <v>7</v>
      </c>
      <c r="E8" s="2" t="s">
        <v>14</v>
      </c>
      <c r="F8" s="2" t="s">
        <v>61</v>
      </c>
      <c r="G8" s="1">
        <v>21201.3</v>
      </c>
      <c r="H8" s="1">
        <v>10604.05</v>
      </c>
      <c r="I8" s="4">
        <v>26</v>
      </c>
      <c r="J8" s="2" t="s">
        <v>73</v>
      </c>
      <c r="K8" s="1">
        <f>Tabelle9[[#This Row],[Menge kg Nges]]/1000</f>
        <v>21.2013</v>
      </c>
      <c r="L8" s="1">
        <f>Tabelle9[[#This Row],[Menge kg P2O5]]/1000</f>
        <v>10.604049999999999</v>
      </c>
      <c r="M8" s="1">
        <f>Tabelle9[[#This Row],[Menge t Nges]]/Tabelle9[[#This Row],[Anzahl Lieferscheine]]</f>
        <v>0.81543461538461537</v>
      </c>
      <c r="N8" s="1">
        <f>Tabelle9[[#This Row],[Menge t P2O5]]/Tabelle9[[#This Row],[Anzahl Lieferscheine]]</f>
        <v>0.4078480769230769</v>
      </c>
    </row>
    <row r="9" spans="1:14" x14ac:dyDescent="0.2">
      <c r="A9" s="2" t="s">
        <v>5</v>
      </c>
      <c r="B9" s="2" t="s">
        <v>5</v>
      </c>
      <c r="C9" s="2" t="s">
        <v>6</v>
      </c>
      <c r="D9" s="2" t="s">
        <v>15</v>
      </c>
      <c r="E9" s="2" t="s">
        <v>8</v>
      </c>
      <c r="F9" s="2" t="s">
        <v>61</v>
      </c>
      <c r="G9" s="1">
        <v>2688</v>
      </c>
      <c r="H9" s="1">
        <v>1792</v>
      </c>
      <c r="I9" s="4">
        <v>2</v>
      </c>
      <c r="J9" s="2" t="s">
        <v>73</v>
      </c>
      <c r="K9" s="1">
        <f>Tabelle9[[#This Row],[Menge kg Nges]]/1000</f>
        <v>2.6880000000000002</v>
      </c>
      <c r="L9" s="1">
        <f>Tabelle9[[#This Row],[Menge kg P2O5]]/1000</f>
        <v>1.792</v>
      </c>
      <c r="M9" s="1">
        <f>Tabelle9[[#This Row],[Menge t Nges]]/Tabelle9[[#This Row],[Anzahl Lieferscheine]]</f>
        <v>1.3440000000000001</v>
      </c>
      <c r="N9" s="1">
        <f>Tabelle9[[#This Row],[Menge t P2O5]]/Tabelle9[[#This Row],[Anzahl Lieferscheine]]</f>
        <v>0.89600000000000002</v>
      </c>
    </row>
    <row r="10" spans="1:14" x14ac:dyDescent="0.2">
      <c r="A10" s="2" t="s">
        <v>5</v>
      </c>
      <c r="B10" s="2" t="s">
        <v>5</v>
      </c>
      <c r="C10" s="2" t="s">
        <v>6</v>
      </c>
      <c r="D10" s="2" t="s">
        <v>15</v>
      </c>
      <c r="E10" s="2" t="s">
        <v>17</v>
      </c>
      <c r="F10" s="2" t="s">
        <v>61</v>
      </c>
      <c r="G10" s="1">
        <v>3791</v>
      </c>
      <c r="H10" s="1">
        <v>1686.4</v>
      </c>
      <c r="I10" s="4">
        <v>9</v>
      </c>
      <c r="J10" s="2" t="s">
        <v>73</v>
      </c>
      <c r="K10" s="1">
        <f>Tabelle9[[#This Row],[Menge kg Nges]]/1000</f>
        <v>3.7909999999999999</v>
      </c>
      <c r="L10" s="1">
        <f>Tabelle9[[#This Row],[Menge kg P2O5]]/1000</f>
        <v>1.6864000000000001</v>
      </c>
      <c r="M10" s="1">
        <f>Tabelle9[[#This Row],[Menge t Nges]]/Tabelle9[[#This Row],[Anzahl Lieferscheine]]</f>
        <v>0.42122222222222222</v>
      </c>
      <c r="N10" s="1">
        <f>Tabelle9[[#This Row],[Menge t P2O5]]/Tabelle9[[#This Row],[Anzahl Lieferscheine]]</f>
        <v>0.18737777777777778</v>
      </c>
    </row>
    <row r="11" spans="1:14" x14ac:dyDescent="0.2">
      <c r="A11" s="2" t="s">
        <v>5</v>
      </c>
      <c r="B11" s="2" t="s">
        <v>5</v>
      </c>
      <c r="C11" s="2" t="s">
        <v>6</v>
      </c>
      <c r="D11" s="2" t="s">
        <v>15</v>
      </c>
      <c r="E11" s="2" t="s">
        <v>18</v>
      </c>
      <c r="F11" s="2" t="s">
        <v>61</v>
      </c>
      <c r="G11" s="1">
        <v>40309.340000000004</v>
      </c>
      <c r="H11" s="1">
        <v>31740.530000000013</v>
      </c>
      <c r="I11" s="4">
        <v>67</v>
      </c>
      <c r="J11" s="2" t="s">
        <v>73</v>
      </c>
      <c r="K11" s="1">
        <f>Tabelle9[[#This Row],[Menge kg Nges]]/1000</f>
        <v>40.309340000000006</v>
      </c>
      <c r="L11" s="1">
        <f>Tabelle9[[#This Row],[Menge kg P2O5]]/1000</f>
        <v>31.740530000000014</v>
      </c>
      <c r="M11" s="1">
        <f>Tabelle9[[#This Row],[Menge t Nges]]/Tabelle9[[#This Row],[Anzahl Lieferscheine]]</f>
        <v>0.60163194029850753</v>
      </c>
      <c r="N11" s="1">
        <f>Tabelle9[[#This Row],[Menge t P2O5]]/Tabelle9[[#This Row],[Anzahl Lieferscheine]]</f>
        <v>0.47373925373134351</v>
      </c>
    </row>
    <row r="12" spans="1:14" x14ac:dyDescent="0.2">
      <c r="A12" s="2" t="s">
        <v>5</v>
      </c>
      <c r="B12" s="2" t="s">
        <v>5</v>
      </c>
      <c r="C12" s="2" t="s">
        <v>6</v>
      </c>
      <c r="D12" s="2" t="s">
        <v>15</v>
      </c>
      <c r="E12" s="2" t="s">
        <v>19</v>
      </c>
      <c r="F12" s="2" t="s">
        <v>61</v>
      </c>
      <c r="G12" s="1">
        <v>8003.15</v>
      </c>
      <c r="H12" s="1">
        <v>6430</v>
      </c>
      <c r="I12" s="4">
        <v>17</v>
      </c>
      <c r="J12" s="2" t="s">
        <v>73</v>
      </c>
      <c r="K12" s="1">
        <f>Tabelle9[[#This Row],[Menge kg Nges]]/1000</f>
        <v>8.0031499999999998</v>
      </c>
      <c r="L12" s="1">
        <f>Tabelle9[[#This Row],[Menge kg P2O5]]/1000</f>
        <v>6.43</v>
      </c>
      <c r="M12" s="1">
        <f>Tabelle9[[#This Row],[Menge t Nges]]/Tabelle9[[#This Row],[Anzahl Lieferscheine]]</f>
        <v>0.4707735294117647</v>
      </c>
      <c r="N12" s="1">
        <f>Tabelle9[[#This Row],[Menge t P2O5]]/Tabelle9[[#This Row],[Anzahl Lieferscheine]]</f>
        <v>0.37823529411764706</v>
      </c>
    </row>
    <row r="13" spans="1:14" x14ac:dyDescent="0.2">
      <c r="A13" s="2" t="s">
        <v>5</v>
      </c>
      <c r="B13" s="2" t="s">
        <v>5</v>
      </c>
      <c r="C13" s="2" t="s">
        <v>6</v>
      </c>
      <c r="D13" s="2" t="s">
        <v>15</v>
      </c>
      <c r="E13" s="2" t="s">
        <v>20</v>
      </c>
      <c r="F13" s="2" t="s">
        <v>61</v>
      </c>
      <c r="G13" s="1">
        <v>15655.75</v>
      </c>
      <c r="H13" s="1">
        <v>10406.84</v>
      </c>
      <c r="I13" s="4">
        <v>48</v>
      </c>
      <c r="J13" s="2" t="s">
        <v>73</v>
      </c>
      <c r="K13" s="1">
        <f>Tabelle9[[#This Row],[Menge kg Nges]]/1000</f>
        <v>15.655749999999999</v>
      </c>
      <c r="L13" s="1">
        <f>Tabelle9[[#This Row],[Menge kg P2O5]]/1000</f>
        <v>10.406840000000001</v>
      </c>
      <c r="M13" s="1">
        <f>Tabelle9[[#This Row],[Menge t Nges]]/Tabelle9[[#This Row],[Anzahl Lieferscheine]]</f>
        <v>0.32616145833333332</v>
      </c>
      <c r="N13" s="1">
        <f>Tabelle9[[#This Row],[Menge t P2O5]]/Tabelle9[[#This Row],[Anzahl Lieferscheine]]</f>
        <v>0.21680916666666669</v>
      </c>
    </row>
    <row r="14" spans="1:14" x14ac:dyDescent="0.2">
      <c r="A14" s="2" t="s">
        <v>5</v>
      </c>
      <c r="B14" s="2" t="s">
        <v>5</v>
      </c>
      <c r="C14" s="2" t="s">
        <v>6</v>
      </c>
      <c r="D14" s="2" t="s">
        <v>15</v>
      </c>
      <c r="E14" s="2" t="s">
        <v>21</v>
      </c>
      <c r="F14" s="2" t="s">
        <v>61</v>
      </c>
      <c r="G14" s="1">
        <v>139431.74999999997</v>
      </c>
      <c r="H14" s="1">
        <v>70174.670000000056</v>
      </c>
      <c r="I14" s="4">
        <v>536</v>
      </c>
      <c r="J14" s="2" t="s">
        <v>73</v>
      </c>
      <c r="K14" s="1">
        <f>Tabelle9[[#This Row],[Menge kg Nges]]/1000</f>
        <v>139.43174999999997</v>
      </c>
      <c r="L14" s="1">
        <f>Tabelle9[[#This Row],[Menge kg P2O5]]/1000</f>
        <v>70.174670000000063</v>
      </c>
      <c r="M14" s="1">
        <f>Tabelle9[[#This Row],[Menge t Nges]]/Tabelle9[[#This Row],[Anzahl Lieferscheine]]</f>
        <v>0.26013386194029842</v>
      </c>
      <c r="N14" s="1">
        <f>Tabelle9[[#This Row],[Menge t P2O5]]/Tabelle9[[#This Row],[Anzahl Lieferscheine]]</f>
        <v>0.13092289179104488</v>
      </c>
    </row>
    <row r="15" spans="1:14" x14ac:dyDescent="0.2">
      <c r="A15" s="2" t="s">
        <v>5</v>
      </c>
      <c r="B15" s="2" t="s">
        <v>5</v>
      </c>
      <c r="C15" s="2" t="s">
        <v>6</v>
      </c>
      <c r="D15" s="2" t="s">
        <v>15</v>
      </c>
      <c r="E15" s="2" t="s">
        <v>9</v>
      </c>
      <c r="F15" s="2" t="s">
        <v>61</v>
      </c>
      <c r="G15" s="1">
        <v>26001.09</v>
      </c>
      <c r="H15" s="1">
        <v>14590.359999999997</v>
      </c>
      <c r="I15" s="4">
        <v>66</v>
      </c>
      <c r="J15" s="2" t="s">
        <v>73</v>
      </c>
      <c r="K15" s="1">
        <f>Tabelle9[[#This Row],[Menge kg Nges]]/1000</f>
        <v>26.001090000000001</v>
      </c>
      <c r="L15" s="1">
        <f>Tabelle9[[#This Row],[Menge kg P2O5]]/1000</f>
        <v>14.590359999999997</v>
      </c>
      <c r="M15" s="1">
        <f>Tabelle9[[#This Row],[Menge t Nges]]/Tabelle9[[#This Row],[Anzahl Lieferscheine]]</f>
        <v>0.39395590909090911</v>
      </c>
      <c r="N15" s="1">
        <f>Tabelle9[[#This Row],[Menge t P2O5]]/Tabelle9[[#This Row],[Anzahl Lieferscheine]]</f>
        <v>0.22106606060606057</v>
      </c>
    </row>
    <row r="16" spans="1:14" x14ac:dyDescent="0.2">
      <c r="A16" s="2" t="s">
        <v>5</v>
      </c>
      <c r="B16" s="2" t="s">
        <v>5</v>
      </c>
      <c r="C16" s="2" t="s">
        <v>6</v>
      </c>
      <c r="D16" s="2" t="s">
        <v>15</v>
      </c>
      <c r="E16" s="2" t="s">
        <v>10</v>
      </c>
      <c r="F16" s="2" t="s">
        <v>61</v>
      </c>
      <c r="G16" s="1">
        <v>7120.2400000000016</v>
      </c>
      <c r="H16" s="1">
        <v>2682.64</v>
      </c>
      <c r="I16" s="4">
        <v>30</v>
      </c>
      <c r="J16" s="2" t="s">
        <v>73</v>
      </c>
      <c r="K16" s="1">
        <f>Tabelle9[[#This Row],[Menge kg Nges]]/1000</f>
        <v>7.1202400000000017</v>
      </c>
      <c r="L16" s="1">
        <f>Tabelle9[[#This Row],[Menge kg P2O5]]/1000</f>
        <v>2.6826399999999997</v>
      </c>
      <c r="M16" s="1">
        <f>Tabelle9[[#This Row],[Menge t Nges]]/Tabelle9[[#This Row],[Anzahl Lieferscheine]]</f>
        <v>0.23734133333333338</v>
      </c>
      <c r="N16" s="1">
        <f>Tabelle9[[#This Row],[Menge t P2O5]]/Tabelle9[[#This Row],[Anzahl Lieferscheine]]</f>
        <v>8.9421333333333325E-2</v>
      </c>
    </row>
    <row r="17" spans="1:14" x14ac:dyDescent="0.2">
      <c r="A17" s="2" t="s">
        <v>5</v>
      </c>
      <c r="B17" s="2" t="s">
        <v>5</v>
      </c>
      <c r="C17" s="2" t="s">
        <v>6</v>
      </c>
      <c r="D17" s="2" t="s">
        <v>15</v>
      </c>
      <c r="E17" s="2" t="s">
        <v>23</v>
      </c>
      <c r="F17" s="2" t="s">
        <v>61</v>
      </c>
      <c r="G17" s="1">
        <v>2498</v>
      </c>
      <c r="H17" s="1">
        <v>1109</v>
      </c>
      <c r="I17" s="4">
        <v>3</v>
      </c>
      <c r="J17" s="2" t="s">
        <v>73</v>
      </c>
      <c r="K17" s="1">
        <f>Tabelle9[[#This Row],[Menge kg Nges]]/1000</f>
        <v>2.4980000000000002</v>
      </c>
      <c r="L17" s="1">
        <f>Tabelle9[[#This Row],[Menge kg P2O5]]/1000</f>
        <v>1.109</v>
      </c>
      <c r="M17" s="1">
        <f>Tabelle9[[#This Row],[Menge t Nges]]/Tabelle9[[#This Row],[Anzahl Lieferscheine]]</f>
        <v>0.83266666666666678</v>
      </c>
      <c r="N17" s="1">
        <f>Tabelle9[[#This Row],[Menge t P2O5]]/Tabelle9[[#This Row],[Anzahl Lieferscheine]]</f>
        <v>0.36966666666666664</v>
      </c>
    </row>
    <row r="18" spans="1:14" x14ac:dyDescent="0.2">
      <c r="A18" s="2" t="s">
        <v>5</v>
      </c>
      <c r="B18" s="2" t="s">
        <v>5</v>
      </c>
      <c r="C18" s="2" t="s">
        <v>6</v>
      </c>
      <c r="D18" s="2" t="s">
        <v>15</v>
      </c>
      <c r="E18" s="2" t="s">
        <v>12</v>
      </c>
      <c r="F18" s="2" t="s">
        <v>61</v>
      </c>
      <c r="G18" s="1">
        <v>889.25</v>
      </c>
      <c r="H18" s="1">
        <v>665.35</v>
      </c>
      <c r="I18" s="4">
        <v>10</v>
      </c>
      <c r="J18" s="2" t="s">
        <v>73</v>
      </c>
      <c r="K18" s="1">
        <f>Tabelle9[[#This Row],[Menge kg Nges]]/1000</f>
        <v>0.88924999999999998</v>
      </c>
      <c r="L18" s="1">
        <f>Tabelle9[[#This Row],[Menge kg P2O5]]/1000</f>
        <v>0.66535</v>
      </c>
      <c r="M18" s="1">
        <f>Tabelle9[[#This Row],[Menge t Nges]]/Tabelle9[[#This Row],[Anzahl Lieferscheine]]</f>
        <v>8.8925000000000004E-2</v>
      </c>
      <c r="N18" s="1">
        <f>Tabelle9[[#This Row],[Menge t P2O5]]/Tabelle9[[#This Row],[Anzahl Lieferscheine]]</f>
        <v>6.6534999999999997E-2</v>
      </c>
    </row>
    <row r="19" spans="1:14" x14ac:dyDescent="0.2">
      <c r="A19" s="2" t="s">
        <v>5</v>
      </c>
      <c r="B19" s="2" t="s">
        <v>5</v>
      </c>
      <c r="C19" s="2" t="s">
        <v>6</v>
      </c>
      <c r="D19" s="2" t="s">
        <v>15</v>
      </c>
      <c r="E19" s="2" t="s">
        <v>24</v>
      </c>
      <c r="F19" s="2" t="s">
        <v>61</v>
      </c>
      <c r="G19" s="1">
        <v>9946.2000000000007</v>
      </c>
      <c r="H19" s="1">
        <v>8173.5</v>
      </c>
      <c r="I19" s="4">
        <v>22</v>
      </c>
      <c r="J19" s="2" t="s">
        <v>73</v>
      </c>
      <c r="K19" s="1">
        <f>Tabelle9[[#This Row],[Menge kg Nges]]/1000</f>
        <v>9.946200000000001</v>
      </c>
      <c r="L19" s="1">
        <f>Tabelle9[[#This Row],[Menge kg P2O5]]/1000</f>
        <v>8.1735000000000007</v>
      </c>
      <c r="M19" s="1">
        <f>Tabelle9[[#This Row],[Menge t Nges]]/Tabelle9[[#This Row],[Anzahl Lieferscheine]]</f>
        <v>0.45210000000000006</v>
      </c>
      <c r="N19" s="1">
        <f>Tabelle9[[#This Row],[Menge t P2O5]]/Tabelle9[[#This Row],[Anzahl Lieferscheine]]</f>
        <v>0.37152272727272728</v>
      </c>
    </row>
    <row r="20" spans="1:14" x14ac:dyDescent="0.2">
      <c r="A20" s="2" t="s">
        <v>5</v>
      </c>
      <c r="B20" s="2" t="s">
        <v>5</v>
      </c>
      <c r="C20" s="2" t="s">
        <v>6</v>
      </c>
      <c r="D20" s="2" t="s">
        <v>15</v>
      </c>
      <c r="E20" s="2" t="s">
        <v>31</v>
      </c>
      <c r="F20" s="2" t="s">
        <v>61</v>
      </c>
      <c r="G20" s="1">
        <v>298.8</v>
      </c>
      <c r="H20" s="1">
        <v>183.3</v>
      </c>
      <c r="I20" s="4">
        <v>2</v>
      </c>
      <c r="J20" s="2" t="s">
        <v>73</v>
      </c>
      <c r="K20" s="1">
        <f>Tabelle9[[#This Row],[Menge kg Nges]]/1000</f>
        <v>0.29880000000000001</v>
      </c>
      <c r="L20" s="1">
        <f>Tabelle9[[#This Row],[Menge kg P2O5]]/1000</f>
        <v>0.18330000000000002</v>
      </c>
      <c r="M20" s="1">
        <f>Tabelle9[[#This Row],[Menge t Nges]]/Tabelle9[[#This Row],[Anzahl Lieferscheine]]</f>
        <v>0.14940000000000001</v>
      </c>
      <c r="N20" s="1">
        <f>Tabelle9[[#This Row],[Menge t P2O5]]/Tabelle9[[#This Row],[Anzahl Lieferscheine]]</f>
        <v>9.1650000000000009E-2</v>
      </c>
    </row>
    <row r="21" spans="1:14" x14ac:dyDescent="0.2">
      <c r="A21" s="2" t="s">
        <v>5</v>
      </c>
      <c r="B21" s="2" t="s">
        <v>5</v>
      </c>
      <c r="C21" s="2" t="s">
        <v>25</v>
      </c>
      <c r="D21" s="2" t="s">
        <v>25</v>
      </c>
      <c r="E21" s="2" t="s">
        <v>26</v>
      </c>
      <c r="F21" s="2" t="s">
        <v>61</v>
      </c>
      <c r="G21" s="1">
        <v>73582.839999999982</v>
      </c>
      <c r="H21" s="1">
        <v>34258.17000000002</v>
      </c>
      <c r="I21" s="4">
        <v>94</v>
      </c>
      <c r="J21" s="2" t="s">
        <v>73</v>
      </c>
      <c r="K21" s="1">
        <f>Tabelle9[[#This Row],[Menge kg Nges]]/1000</f>
        <v>73.582839999999976</v>
      </c>
      <c r="L21" s="1">
        <f>Tabelle9[[#This Row],[Menge kg P2O5]]/1000</f>
        <v>34.258170000000021</v>
      </c>
      <c r="M21" s="1">
        <f>Tabelle9[[#This Row],[Menge t Nges]]/Tabelle9[[#This Row],[Anzahl Lieferscheine]]</f>
        <v>0.78279617021276571</v>
      </c>
      <c r="N21" s="1">
        <f>Tabelle9[[#This Row],[Menge t P2O5]]/Tabelle9[[#This Row],[Anzahl Lieferscheine]]</f>
        <v>0.36444861702127684</v>
      </c>
    </row>
    <row r="22" spans="1:14" x14ac:dyDescent="0.2">
      <c r="A22" s="2" t="s">
        <v>5</v>
      </c>
      <c r="B22" s="2" t="s">
        <v>5</v>
      </c>
      <c r="C22" s="2" t="s">
        <v>63</v>
      </c>
      <c r="D22" s="2" t="s">
        <v>63</v>
      </c>
      <c r="E22" s="2" t="s">
        <v>63</v>
      </c>
      <c r="F22" s="2" t="s">
        <v>61</v>
      </c>
      <c r="G22" s="1">
        <v>23348.66</v>
      </c>
      <c r="H22" s="1">
        <v>19664.55</v>
      </c>
      <c r="I22" s="4">
        <v>31</v>
      </c>
      <c r="J22" s="2" t="s">
        <v>73</v>
      </c>
      <c r="K22" s="1">
        <f>Tabelle9[[#This Row],[Menge kg Nges]]/1000</f>
        <v>23.348659999999999</v>
      </c>
      <c r="L22" s="1">
        <f>Tabelle9[[#This Row],[Menge kg P2O5]]/1000</f>
        <v>19.664549999999998</v>
      </c>
      <c r="M22" s="1">
        <f>Tabelle9[[#This Row],[Menge t Nges]]/Tabelle9[[#This Row],[Anzahl Lieferscheine]]</f>
        <v>0.7531825806451613</v>
      </c>
      <c r="N22" s="1">
        <f>Tabelle9[[#This Row],[Menge t P2O5]]/Tabelle9[[#This Row],[Anzahl Lieferscheine]]</f>
        <v>0.6343403225806451</v>
      </c>
    </row>
    <row r="23" spans="1:14" x14ac:dyDescent="0.2">
      <c r="A23" s="2" t="s">
        <v>5</v>
      </c>
      <c r="B23" s="2" t="s">
        <v>27</v>
      </c>
      <c r="C23" s="2" t="s">
        <v>6</v>
      </c>
      <c r="D23" s="2" t="s">
        <v>7</v>
      </c>
      <c r="E23" s="2" t="s">
        <v>8</v>
      </c>
      <c r="F23" s="2" t="s">
        <v>61</v>
      </c>
      <c r="G23" s="1">
        <v>8341.11</v>
      </c>
      <c r="H23" s="1">
        <v>3549.71</v>
      </c>
      <c r="I23" s="4">
        <v>9</v>
      </c>
      <c r="J23" s="2" t="s">
        <v>73</v>
      </c>
      <c r="K23" s="1">
        <f>Tabelle9[[#This Row],[Menge kg Nges]]/1000</f>
        <v>8.3411100000000005</v>
      </c>
      <c r="L23" s="1">
        <f>Tabelle9[[#This Row],[Menge kg P2O5]]/1000</f>
        <v>3.5497100000000001</v>
      </c>
      <c r="M23" s="1">
        <f>Tabelle9[[#This Row],[Menge t Nges]]/Tabelle9[[#This Row],[Anzahl Lieferscheine]]</f>
        <v>0.92679</v>
      </c>
      <c r="N23" s="1">
        <f>Tabelle9[[#This Row],[Menge t P2O5]]/Tabelle9[[#This Row],[Anzahl Lieferscheine]]</f>
        <v>0.39441222222222222</v>
      </c>
    </row>
    <row r="24" spans="1:14" x14ac:dyDescent="0.2">
      <c r="A24" s="2" t="s">
        <v>5</v>
      </c>
      <c r="B24" s="2" t="s">
        <v>27</v>
      </c>
      <c r="C24" s="2" t="s">
        <v>6</v>
      </c>
      <c r="D24" s="2" t="s">
        <v>7</v>
      </c>
      <c r="E24" s="2" t="s">
        <v>9</v>
      </c>
      <c r="F24" s="2" t="s">
        <v>61</v>
      </c>
      <c r="G24" s="1">
        <v>1626.2500000000002</v>
      </c>
      <c r="H24" s="1">
        <v>922.99</v>
      </c>
      <c r="I24" s="4">
        <v>6</v>
      </c>
      <c r="J24" s="2" t="s">
        <v>73</v>
      </c>
      <c r="K24" s="1">
        <f>Tabelle9[[#This Row],[Menge kg Nges]]/1000</f>
        <v>1.6262500000000002</v>
      </c>
      <c r="L24" s="1">
        <f>Tabelle9[[#This Row],[Menge kg P2O5]]/1000</f>
        <v>0.92298999999999998</v>
      </c>
      <c r="M24" s="1">
        <f>Tabelle9[[#This Row],[Menge t Nges]]/Tabelle9[[#This Row],[Anzahl Lieferscheine]]</f>
        <v>0.27104166666666668</v>
      </c>
      <c r="N24" s="1">
        <f>Tabelle9[[#This Row],[Menge t P2O5]]/Tabelle9[[#This Row],[Anzahl Lieferscheine]]</f>
        <v>0.15383166666666667</v>
      </c>
    </row>
    <row r="25" spans="1:14" x14ac:dyDescent="0.2">
      <c r="A25" s="2" t="s">
        <v>5</v>
      </c>
      <c r="B25" s="2" t="s">
        <v>27</v>
      </c>
      <c r="C25" s="2" t="s">
        <v>6</v>
      </c>
      <c r="D25" s="2" t="s">
        <v>7</v>
      </c>
      <c r="E25" s="2" t="s">
        <v>11</v>
      </c>
      <c r="F25" s="2" t="s">
        <v>61</v>
      </c>
      <c r="G25" s="1">
        <v>497.45000000000005</v>
      </c>
      <c r="H25" s="1">
        <v>218.4</v>
      </c>
      <c r="I25" s="4">
        <v>5</v>
      </c>
      <c r="J25" s="2" t="s">
        <v>73</v>
      </c>
      <c r="K25" s="1">
        <f>Tabelle9[[#This Row],[Menge kg Nges]]/1000</f>
        <v>0.49745000000000006</v>
      </c>
      <c r="L25" s="1">
        <f>Tabelle9[[#This Row],[Menge kg P2O5]]/1000</f>
        <v>0.21840000000000001</v>
      </c>
      <c r="M25" s="1">
        <f>Tabelle9[[#This Row],[Menge t Nges]]/Tabelle9[[#This Row],[Anzahl Lieferscheine]]</f>
        <v>9.9490000000000009E-2</v>
      </c>
      <c r="N25" s="1">
        <f>Tabelle9[[#This Row],[Menge t P2O5]]/Tabelle9[[#This Row],[Anzahl Lieferscheine]]</f>
        <v>4.3680000000000004E-2</v>
      </c>
    </row>
    <row r="26" spans="1:14" x14ac:dyDescent="0.2">
      <c r="A26" s="2" t="s">
        <v>5</v>
      </c>
      <c r="B26" s="2" t="s">
        <v>27</v>
      </c>
      <c r="C26" s="2" t="s">
        <v>6</v>
      </c>
      <c r="D26" s="2" t="s">
        <v>7</v>
      </c>
      <c r="E26" s="2" t="s">
        <v>12</v>
      </c>
      <c r="F26" s="2" t="s">
        <v>61</v>
      </c>
      <c r="G26" s="1">
        <v>5907.25</v>
      </c>
      <c r="H26" s="1">
        <v>2418.8000000000002</v>
      </c>
      <c r="I26" s="4">
        <v>7</v>
      </c>
      <c r="J26" s="2" t="s">
        <v>73</v>
      </c>
      <c r="K26" s="1">
        <f>Tabelle9[[#This Row],[Menge kg Nges]]/1000</f>
        <v>5.9072500000000003</v>
      </c>
      <c r="L26" s="1">
        <f>Tabelle9[[#This Row],[Menge kg P2O5]]/1000</f>
        <v>2.4188000000000001</v>
      </c>
      <c r="M26" s="1">
        <f>Tabelle9[[#This Row],[Menge t Nges]]/Tabelle9[[#This Row],[Anzahl Lieferscheine]]</f>
        <v>0.84389285714285722</v>
      </c>
      <c r="N26" s="1">
        <f>Tabelle9[[#This Row],[Menge t P2O5]]/Tabelle9[[#This Row],[Anzahl Lieferscheine]]</f>
        <v>0.34554285714285715</v>
      </c>
    </row>
    <row r="27" spans="1:14" x14ac:dyDescent="0.2">
      <c r="A27" s="2" t="s">
        <v>5</v>
      </c>
      <c r="B27" s="2" t="s">
        <v>27</v>
      </c>
      <c r="C27" s="2" t="s">
        <v>6</v>
      </c>
      <c r="D27" s="2" t="s">
        <v>7</v>
      </c>
      <c r="E27" s="2" t="s">
        <v>13</v>
      </c>
      <c r="F27" s="2" t="s">
        <v>61</v>
      </c>
      <c r="G27" s="1">
        <v>1939.8</v>
      </c>
      <c r="H27" s="1">
        <v>1144.8</v>
      </c>
      <c r="I27" s="4">
        <v>6</v>
      </c>
      <c r="J27" s="2" t="s">
        <v>73</v>
      </c>
      <c r="K27" s="1">
        <f>Tabelle9[[#This Row],[Menge kg Nges]]/1000</f>
        <v>1.9398</v>
      </c>
      <c r="L27" s="1">
        <f>Tabelle9[[#This Row],[Menge kg P2O5]]/1000</f>
        <v>1.1448</v>
      </c>
      <c r="M27" s="1">
        <f>Tabelle9[[#This Row],[Menge t Nges]]/Tabelle9[[#This Row],[Anzahl Lieferscheine]]</f>
        <v>0.32329999999999998</v>
      </c>
      <c r="N27" s="1">
        <f>Tabelle9[[#This Row],[Menge t P2O5]]/Tabelle9[[#This Row],[Anzahl Lieferscheine]]</f>
        <v>0.1908</v>
      </c>
    </row>
    <row r="28" spans="1:14" x14ac:dyDescent="0.2">
      <c r="A28" s="2" t="s">
        <v>5</v>
      </c>
      <c r="B28" s="2" t="s">
        <v>27</v>
      </c>
      <c r="C28" s="2" t="s">
        <v>6</v>
      </c>
      <c r="D28" s="2" t="s">
        <v>15</v>
      </c>
      <c r="E28" s="2" t="s">
        <v>21</v>
      </c>
      <c r="F28" s="2" t="s">
        <v>61</v>
      </c>
      <c r="G28" s="1">
        <v>3154.12</v>
      </c>
      <c r="H28" s="1">
        <v>1634.46</v>
      </c>
      <c r="I28" s="4">
        <v>12</v>
      </c>
      <c r="J28" s="2" t="s">
        <v>73</v>
      </c>
      <c r="K28" s="1">
        <f>Tabelle9[[#This Row],[Menge kg Nges]]/1000</f>
        <v>3.1541199999999998</v>
      </c>
      <c r="L28" s="1">
        <f>Tabelle9[[#This Row],[Menge kg P2O5]]/1000</f>
        <v>1.63446</v>
      </c>
      <c r="M28" s="1">
        <f>Tabelle9[[#This Row],[Menge t Nges]]/Tabelle9[[#This Row],[Anzahl Lieferscheine]]</f>
        <v>0.26284333333333332</v>
      </c>
      <c r="N28" s="1">
        <f>Tabelle9[[#This Row],[Menge t P2O5]]/Tabelle9[[#This Row],[Anzahl Lieferscheine]]</f>
        <v>0.13620499999999999</v>
      </c>
    </row>
    <row r="29" spans="1:14" x14ac:dyDescent="0.2">
      <c r="A29" s="2" t="s">
        <v>5</v>
      </c>
      <c r="B29" s="2" t="s">
        <v>27</v>
      </c>
      <c r="C29" s="2" t="s">
        <v>6</v>
      </c>
      <c r="D29" s="2" t="s">
        <v>15</v>
      </c>
      <c r="E29" s="2" t="s">
        <v>9</v>
      </c>
      <c r="F29" s="2" t="s">
        <v>61</v>
      </c>
      <c r="G29" s="1">
        <v>285.2</v>
      </c>
      <c r="H29" s="1">
        <v>127.87</v>
      </c>
      <c r="I29" s="4">
        <v>2</v>
      </c>
      <c r="J29" s="2" t="s">
        <v>73</v>
      </c>
      <c r="K29" s="1">
        <f>Tabelle9[[#This Row],[Menge kg Nges]]/1000</f>
        <v>0.28520000000000001</v>
      </c>
      <c r="L29" s="1">
        <f>Tabelle9[[#This Row],[Menge kg P2O5]]/1000</f>
        <v>0.12787000000000001</v>
      </c>
      <c r="M29" s="1">
        <f>Tabelle9[[#This Row],[Menge t Nges]]/Tabelle9[[#This Row],[Anzahl Lieferscheine]]</f>
        <v>0.1426</v>
      </c>
      <c r="N29" s="1">
        <f>Tabelle9[[#This Row],[Menge t P2O5]]/Tabelle9[[#This Row],[Anzahl Lieferscheine]]</f>
        <v>6.3935000000000006E-2</v>
      </c>
    </row>
    <row r="30" spans="1:14" x14ac:dyDescent="0.2">
      <c r="A30" s="2" t="s">
        <v>5</v>
      </c>
      <c r="B30" s="2" t="s">
        <v>27</v>
      </c>
      <c r="C30" s="2" t="s">
        <v>25</v>
      </c>
      <c r="D30" s="2" t="s">
        <v>25</v>
      </c>
      <c r="E30" s="2" t="s">
        <v>26</v>
      </c>
      <c r="F30" s="2" t="s">
        <v>61</v>
      </c>
      <c r="G30" s="1">
        <v>14209.65</v>
      </c>
      <c r="H30" s="1">
        <v>7677.42</v>
      </c>
      <c r="I30" s="4">
        <v>29</v>
      </c>
      <c r="J30" s="2" t="s">
        <v>73</v>
      </c>
      <c r="K30" s="1">
        <f>Tabelle9[[#This Row],[Menge kg Nges]]/1000</f>
        <v>14.20965</v>
      </c>
      <c r="L30" s="1">
        <f>Tabelle9[[#This Row],[Menge kg P2O5]]/1000</f>
        <v>7.6774199999999997</v>
      </c>
      <c r="M30" s="1">
        <f>Tabelle9[[#This Row],[Menge t Nges]]/Tabelle9[[#This Row],[Anzahl Lieferscheine]]</f>
        <v>0.48998793103448274</v>
      </c>
      <c r="N30" s="1">
        <f>Tabelle9[[#This Row],[Menge t P2O5]]/Tabelle9[[#This Row],[Anzahl Lieferscheine]]</f>
        <v>0.26473862068965515</v>
      </c>
    </row>
    <row r="31" spans="1:14" x14ac:dyDescent="0.2">
      <c r="A31" s="2" t="s">
        <v>5</v>
      </c>
      <c r="B31" s="2" t="s">
        <v>45</v>
      </c>
      <c r="C31" s="2" t="s">
        <v>6</v>
      </c>
      <c r="D31" s="2" t="s">
        <v>15</v>
      </c>
      <c r="E31" s="2" t="s">
        <v>21</v>
      </c>
      <c r="F31" s="2" t="s">
        <v>61</v>
      </c>
      <c r="G31" s="1">
        <v>288</v>
      </c>
      <c r="H31" s="1">
        <v>288</v>
      </c>
      <c r="I31" s="4">
        <v>2</v>
      </c>
      <c r="J31" s="2" t="s">
        <v>73</v>
      </c>
      <c r="K31" s="1">
        <f>Tabelle9[[#This Row],[Menge kg Nges]]/1000</f>
        <v>0.28799999999999998</v>
      </c>
      <c r="L31" s="1">
        <f>Tabelle9[[#This Row],[Menge kg P2O5]]/1000</f>
        <v>0.28799999999999998</v>
      </c>
      <c r="M31" s="1">
        <f>Tabelle9[[#This Row],[Menge t Nges]]/Tabelle9[[#This Row],[Anzahl Lieferscheine]]</f>
        <v>0.14399999999999999</v>
      </c>
      <c r="N31" s="1">
        <f>Tabelle9[[#This Row],[Menge t P2O5]]/Tabelle9[[#This Row],[Anzahl Lieferscheine]]</f>
        <v>0.14399999999999999</v>
      </c>
    </row>
    <row r="32" spans="1:14" x14ac:dyDescent="0.2">
      <c r="A32" s="2" t="s">
        <v>5</v>
      </c>
      <c r="B32" s="2" t="s">
        <v>45</v>
      </c>
      <c r="C32" s="2" t="s">
        <v>25</v>
      </c>
      <c r="D32" s="2" t="s">
        <v>25</v>
      </c>
      <c r="E32" s="2" t="s">
        <v>26</v>
      </c>
      <c r="F32" s="2" t="s">
        <v>61</v>
      </c>
      <c r="G32" s="1">
        <v>1592.5</v>
      </c>
      <c r="H32" s="1">
        <v>696.5</v>
      </c>
      <c r="I32" s="4">
        <v>3</v>
      </c>
      <c r="J32" s="2" t="s">
        <v>73</v>
      </c>
      <c r="K32" s="1">
        <f>Tabelle9[[#This Row],[Menge kg Nges]]/1000</f>
        <v>1.5925</v>
      </c>
      <c r="L32" s="1">
        <f>Tabelle9[[#This Row],[Menge kg P2O5]]/1000</f>
        <v>0.69650000000000001</v>
      </c>
      <c r="M32" s="1">
        <f>Tabelle9[[#This Row],[Menge t Nges]]/Tabelle9[[#This Row],[Anzahl Lieferscheine]]</f>
        <v>0.53083333333333338</v>
      </c>
      <c r="N32" s="1">
        <f>Tabelle9[[#This Row],[Menge t P2O5]]/Tabelle9[[#This Row],[Anzahl Lieferscheine]]</f>
        <v>0.23216666666666666</v>
      </c>
    </row>
    <row r="33" spans="1:14" x14ac:dyDescent="0.2">
      <c r="A33" s="2" t="s">
        <v>5</v>
      </c>
      <c r="B33" s="2" t="s">
        <v>28</v>
      </c>
      <c r="C33" s="2" t="s">
        <v>6</v>
      </c>
      <c r="D33" s="2" t="s">
        <v>7</v>
      </c>
      <c r="E33" s="2" t="s">
        <v>8</v>
      </c>
      <c r="F33" s="2" t="s">
        <v>61</v>
      </c>
      <c r="G33" s="1">
        <v>4155.3500000000004</v>
      </c>
      <c r="H33" s="1">
        <v>1322.73</v>
      </c>
      <c r="I33" s="4">
        <v>4</v>
      </c>
      <c r="J33" s="2" t="s">
        <v>73</v>
      </c>
      <c r="K33" s="1">
        <f>Tabelle9[[#This Row],[Menge kg Nges]]/1000</f>
        <v>4.1553500000000003</v>
      </c>
      <c r="L33" s="1">
        <f>Tabelle9[[#This Row],[Menge kg P2O5]]/1000</f>
        <v>1.32273</v>
      </c>
      <c r="M33" s="1">
        <f>Tabelle9[[#This Row],[Menge t Nges]]/Tabelle9[[#This Row],[Anzahl Lieferscheine]]</f>
        <v>1.0388375000000001</v>
      </c>
      <c r="N33" s="1">
        <f>Tabelle9[[#This Row],[Menge t P2O5]]/Tabelle9[[#This Row],[Anzahl Lieferscheine]]</f>
        <v>0.33068249999999999</v>
      </c>
    </row>
    <row r="34" spans="1:14" x14ac:dyDescent="0.2">
      <c r="A34" s="2" t="s">
        <v>5</v>
      </c>
      <c r="B34" s="2" t="s">
        <v>28</v>
      </c>
      <c r="C34" s="2" t="s">
        <v>6</v>
      </c>
      <c r="D34" s="2" t="s">
        <v>7</v>
      </c>
      <c r="E34" s="2" t="s">
        <v>9</v>
      </c>
      <c r="F34" s="2" t="s">
        <v>61</v>
      </c>
      <c r="G34" s="1">
        <v>26813.33</v>
      </c>
      <c r="H34" s="1">
        <v>11869.000000000002</v>
      </c>
      <c r="I34" s="4">
        <v>29</v>
      </c>
      <c r="J34" s="2" t="s">
        <v>73</v>
      </c>
      <c r="K34" s="1">
        <f>Tabelle9[[#This Row],[Menge kg Nges]]/1000</f>
        <v>26.813330000000001</v>
      </c>
      <c r="L34" s="1">
        <f>Tabelle9[[#This Row],[Menge kg P2O5]]/1000</f>
        <v>11.869000000000002</v>
      </c>
      <c r="M34" s="1">
        <f>Tabelle9[[#This Row],[Menge t Nges]]/Tabelle9[[#This Row],[Anzahl Lieferscheine]]</f>
        <v>0.92459758620689658</v>
      </c>
      <c r="N34" s="1">
        <f>Tabelle9[[#This Row],[Menge t P2O5]]/Tabelle9[[#This Row],[Anzahl Lieferscheine]]</f>
        <v>0.40927586206896555</v>
      </c>
    </row>
    <row r="35" spans="1:14" x14ac:dyDescent="0.2">
      <c r="A35" s="2" t="s">
        <v>5</v>
      </c>
      <c r="B35" s="2" t="s">
        <v>28</v>
      </c>
      <c r="C35" s="2" t="s">
        <v>6</v>
      </c>
      <c r="D35" s="2" t="s">
        <v>7</v>
      </c>
      <c r="E35" s="2" t="s">
        <v>12</v>
      </c>
      <c r="F35" s="2" t="s">
        <v>61</v>
      </c>
      <c r="G35" s="1">
        <v>39473.340000000004</v>
      </c>
      <c r="H35" s="1">
        <v>19242.900000000001</v>
      </c>
      <c r="I35" s="4">
        <v>18</v>
      </c>
      <c r="J35" s="2" t="s">
        <v>73</v>
      </c>
      <c r="K35" s="1">
        <f>Tabelle9[[#This Row],[Menge kg Nges]]/1000</f>
        <v>39.47334</v>
      </c>
      <c r="L35" s="1">
        <f>Tabelle9[[#This Row],[Menge kg P2O5]]/1000</f>
        <v>19.242900000000002</v>
      </c>
      <c r="M35" s="1">
        <f>Tabelle9[[#This Row],[Menge t Nges]]/Tabelle9[[#This Row],[Anzahl Lieferscheine]]</f>
        <v>2.1929633333333332</v>
      </c>
      <c r="N35" s="1">
        <f>Tabelle9[[#This Row],[Menge t P2O5]]/Tabelle9[[#This Row],[Anzahl Lieferscheine]]</f>
        <v>1.0690500000000001</v>
      </c>
    </row>
    <row r="36" spans="1:14" x14ac:dyDescent="0.2">
      <c r="A36" s="2" t="s">
        <v>5</v>
      </c>
      <c r="B36" s="2" t="s">
        <v>28</v>
      </c>
      <c r="C36" s="2" t="s">
        <v>6</v>
      </c>
      <c r="D36" s="2" t="s">
        <v>7</v>
      </c>
      <c r="E36" s="2" t="s">
        <v>13</v>
      </c>
      <c r="F36" s="2" t="s">
        <v>61</v>
      </c>
      <c r="G36" s="1">
        <v>7328.4000000000005</v>
      </c>
      <c r="H36" s="1">
        <v>4255.2</v>
      </c>
      <c r="I36" s="4">
        <v>5</v>
      </c>
      <c r="J36" s="2" t="s">
        <v>73</v>
      </c>
      <c r="K36" s="1">
        <f>Tabelle9[[#This Row],[Menge kg Nges]]/1000</f>
        <v>7.3284000000000002</v>
      </c>
      <c r="L36" s="1">
        <f>Tabelle9[[#This Row],[Menge kg P2O5]]/1000</f>
        <v>4.2551999999999994</v>
      </c>
      <c r="M36" s="1">
        <f>Tabelle9[[#This Row],[Menge t Nges]]/Tabelle9[[#This Row],[Anzahl Lieferscheine]]</f>
        <v>1.4656800000000001</v>
      </c>
      <c r="N36" s="1">
        <f>Tabelle9[[#This Row],[Menge t P2O5]]/Tabelle9[[#This Row],[Anzahl Lieferscheine]]</f>
        <v>0.85103999999999991</v>
      </c>
    </row>
    <row r="37" spans="1:14" x14ac:dyDescent="0.2">
      <c r="A37" s="2" t="s">
        <v>5</v>
      </c>
      <c r="B37" s="2" t="s">
        <v>28</v>
      </c>
      <c r="C37" s="2" t="s">
        <v>6</v>
      </c>
      <c r="D37" s="2" t="s">
        <v>15</v>
      </c>
      <c r="E37" s="2" t="s">
        <v>17</v>
      </c>
      <c r="F37" s="2" t="s">
        <v>61</v>
      </c>
      <c r="G37" s="1">
        <v>3240</v>
      </c>
      <c r="H37" s="1">
        <v>1384</v>
      </c>
      <c r="I37" s="4">
        <v>1</v>
      </c>
      <c r="J37" s="2" t="s">
        <v>73</v>
      </c>
      <c r="K37" s="1">
        <f>Tabelle9[[#This Row],[Menge kg Nges]]/1000</f>
        <v>3.24</v>
      </c>
      <c r="L37" s="1">
        <f>Tabelle9[[#This Row],[Menge kg P2O5]]/1000</f>
        <v>1.3839999999999999</v>
      </c>
      <c r="M37" s="1">
        <f>Tabelle9[[#This Row],[Menge t Nges]]/Tabelle9[[#This Row],[Anzahl Lieferscheine]]</f>
        <v>3.24</v>
      </c>
      <c r="N37" s="1">
        <f>Tabelle9[[#This Row],[Menge t P2O5]]/Tabelle9[[#This Row],[Anzahl Lieferscheine]]</f>
        <v>1.3839999999999999</v>
      </c>
    </row>
    <row r="38" spans="1:14" x14ac:dyDescent="0.2">
      <c r="A38" s="2" t="s">
        <v>5</v>
      </c>
      <c r="B38" s="2" t="s">
        <v>28</v>
      </c>
      <c r="C38" s="2" t="s">
        <v>6</v>
      </c>
      <c r="D38" s="2" t="s">
        <v>15</v>
      </c>
      <c r="E38" s="2" t="s">
        <v>18</v>
      </c>
      <c r="F38" s="2" t="s">
        <v>61</v>
      </c>
      <c r="G38" s="1">
        <v>4423.8999999999996</v>
      </c>
      <c r="H38" s="1">
        <v>3141.3</v>
      </c>
      <c r="I38" s="4">
        <v>5</v>
      </c>
      <c r="J38" s="2" t="s">
        <v>73</v>
      </c>
      <c r="K38" s="1">
        <f>Tabelle9[[#This Row],[Menge kg Nges]]/1000</f>
        <v>4.4238999999999997</v>
      </c>
      <c r="L38" s="1">
        <f>Tabelle9[[#This Row],[Menge kg P2O5]]/1000</f>
        <v>3.1413000000000002</v>
      </c>
      <c r="M38" s="1">
        <f>Tabelle9[[#This Row],[Menge t Nges]]/Tabelle9[[#This Row],[Anzahl Lieferscheine]]</f>
        <v>0.8847799999999999</v>
      </c>
      <c r="N38" s="1">
        <f>Tabelle9[[#This Row],[Menge t P2O5]]/Tabelle9[[#This Row],[Anzahl Lieferscheine]]</f>
        <v>0.62826000000000004</v>
      </c>
    </row>
    <row r="39" spans="1:14" x14ac:dyDescent="0.2">
      <c r="A39" s="2" t="s">
        <v>5</v>
      </c>
      <c r="B39" s="2" t="s">
        <v>28</v>
      </c>
      <c r="C39" s="2" t="s">
        <v>6</v>
      </c>
      <c r="D39" s="2" t="s">
        <v>15</v>
      </c>
      <c r="E39" s="2" t="s">
        <v>19</v>
      </c>
      <c r="F39" s="2" t="s">
        <v>61</v>
      </c>
      <c r="G39" s="1">
        <v>1093.5</v>
      </c>
      <c r="H39" s="1">
        <v>1113</v>
      </c>
      <c r="I39" s="4">
        <v>3</v>
      </c>
      <c r="J39" s="2" t="s">
        <v>73</v>
      </c>
      <c r="K39" s="1">
        <f>Tabelle9[[#This Row],[Menge kg Nges]]/1000</f>
        <v>1.0934999999999999</v>
      </c>
      <c r="L39" s="1">
        <f>Tabelle9[[#This Row],[Menge kg P2O5]]/1000</f>
        <v>1.113</v>
      </c>
      <c r="M39" s="1">
        <f>Tabelle9[[#This Row],[Menge t Nges]]/Tabelle9[[#This Row],[Anzahl Lieferscheine]]</f>
        <v>0.36449999999999999</v>
      </c>
      <c r="N39" s="1">
        <f>Tabelle9[[#This Row],[Menge t P2O5]]/Tabelle9[[#This Row],[Anzahl Lieferscheine]]</f>
        <v>0.371</v>
      </c>
    </row>
    <row r="40" spans="1:14" x14ac:dyDescent="0.2">
      <c r="A40" s="2" t="s">
        <v>5</v>
      </c>
      <c r="B40" s="2" t="s">
        <v>28</v>
      </c>
      <c r="C40" s="2" t="s">
        <v>6</v>
      </c>
      <c r="D40" s="2" t="s">
        <v>15</v>
      </c>
      <c r="E40" s="2" t="s">
        <v>20</v>
      </c>
      <c r="F40" s="2" t="s">
        <v>61</v>
      </c>
      <c r="G40" s="1">
        <v>1672.7999999999997</v>
      </c>
      <c r="H40" s="1">
        <v>1315.1999999999998</v>
      </c>
      <c r="I40" s="4">
        <v>12</v>
      </c>
      <c r="J40" s="2" t="s">
        <v>73</v>
      </c>
      <c r="K40" s="1">
        <f>Tabelle9[[#This Row],[Menge kg Nges]]/1000</f>
        <v>1.6727999999999996</v>
      </c>
      <c r="L40" s="1">
        <f>Tabelle9[[#This Row],[Menge kg P2O5]]/1000</f>
        <v>1.3151999999999999</v>
      </c>
      <c r="M40" s="1">
        <f>Tabelle9[[#This Row],[Menge t Nges]]/Tabelle9[[#This Row],[Anzahl Lieferscheine]]</f>
        <v>0.13939999999999997</v>
      </c>
      <c r="N40" s="1">
        <f>Tabelle9[[#This Row],[Menge t P2O5]]/Tabelle9[[#This Row],[Anzahl Lieferscheine]]</f>
        <v>0.10959999999999999</v>
      </c>
    </row>
    <row r="41" spans="1:14" x14ac:dyDescent="0.2">
      <c r="A41" s="2" t="s">
        <v>5</v>
      </c>
      <c r="B41" s="2" t="s">
        <v>28</v>
      </c>
      <c r="C41" s="2" t="s">
        <v>6</v>
      </c>
      <c r="D41" s="2" t="s">
        <v>15</v>
      </c>
      <c r="E41" s="2" t="s">
        <v>21</v>
      </c>
      <c r="F41" s="2" t="s">
        <v>61</v>
      </c>
      <c r="G41" s="1">
        <v>9400.83</v>
      </c>
      <c r="H41" s="1">
        <v>4948.5099999999993</v>
      </c>
      <c r="I41" s="4">
        <v>22</v>
      </c>
      <c r="J41" s="2" t="s">
        <v>73</v>
      </c>
      <c r="K41" s="1">
        <f>Tabelle9[[#This Row],[Menge kg Nges]]/1000</f>
        <v>9.4008299999999991</v>
      </c>
      <c r="L41" s="1">
        <f>Tabelle9[[#This Row],[Menge kg P2O5]]/1000</f>
        <v>4.9485099999999997</v>
      </c>
      <c r="M41" s="1">
        <f>Tabelle9[[#This Row],[Menge t Nges]]/Tabelle9[[#This Row],[Anzahl Lieferscheine]]</f>
        <v>0.42731045454545452</v>
      </c>
      <c r="N41" s="1">
        <f>Tabelle9[[#This Row],[Menge t P2O5]]/Tabelle9[[#This Row],[Anzahl Lieferscheine]]</f>
        <v>0.2249322727272727</v>
      </c>
    </row>
    <row r="42" spans="1:14" x14ac:dyDescent="0.2">
      <c r="A42" s="2" t="s">
        <v>5</v>
      </c>
      <c r="B42" s="2" t="s">
        <v>28</v>
      </c>
      <c r="C42" s="2" t="s">
        <v>6</v>
      </c>
      <c r="D42" s="2" t="s">
        <v>15</v>
      </c>
      <c r="E42" s="2" t="s">
        <v>9</v>
      </c>
      <c r="F42" s="2" t="s">
        <v>61</v>
      </c>
      <c r="G42" s="1">
        <v>4417.0999999999995</v>
      </c>
      <c r="H42" s="1">
        <v>2595.15</v>
      </c>
      <c r="I42" s="4">
        <v>14</v>
      </c>
      <c r="J42" s="2" t="s">
        <v>73</v>
      </c>
      <c r="K42" s="1">
        <f>Tabelle9[[#This Row],[Menge kg Nges]]/1000</f>
        <v>4.4170999999999996</v>
      </c>
      <c r="L42" s="1">
        <f>Tabelle9[[#This Row],[Menge kg P2O5]]/1000</f>
        <v>2.5951500000000003</v>
      </c>
      <c r="M42" s="1">
        <f>Tabelle9[[#This Row],[Menge t Nges]]/Tabelle9[[#This Row],[Anzahl Lieferscheine]]</f>
        <v>0.31550714285714282</v>
      </c>
      <c r="N42" s="1">
        <f>Tabelle9[[#This Row],[Menge t P2O5]]/Tabelle9[[#This Row],[Anzahl Lieferscheine]]</f>
        <v>0.18536785714285717</v>
      </c>
    </row>
    <row r="43" spans="1:14" x14ac:dyDescent="0.2">
      <c r="A43" s="2" t="s">
        <v>5</v>
      </c>
      <c r="B43" s="2" t="s">
        <v>28</v>
      </c>
      <c r="C43" s="2" t="s">
        <v>6</v>
      </c>
      <c r="D43" s="2" t="s">
        <v>15</v>
      </c>
      <c r="E43" s="2" t="s">
        <v>10</v>
      </c>
      <c r="F43" s="2" t="s">
        <v>61</v>
      </c>
      <c r="G43" s="1">
        <v>3084.7999999999997</v>
      </c>
      <c r="H43" s="1">
        <v>1246.8000000000002</v>
      </c>
      <c r="I43" s="4">
        <v>10</v>
      </c>
      <c r="J43" s="2" t="s">
        <v>73</v>
      </c>
      <c r="K43" s="1">
        <f>Tabelle9[[#This Row],[Menge kg Nges]]/1000</f>
        <v>3.0847999999999995</v>
      </c>
      <c r="L43" s="1">
        <f>Tabelle9[[#This Row],[Menge kg P2O5]]/1000</f>
        <v>1.2468000000000001</v>
      </c>
      <c r="M43" s="1">
        <f>Tabelle9[[#This Row],[Menge t Nges]]/Tabelle9[[#This Row],[Anzahl Lieferscheine]]</f>
        <v>0.30847999999999998</v>
      </c>
      <c r="N43" s="1">
        <f>Tabelle9[[#This Row],[Menge t P2O5]]/Tabelle9[[#This Row],[Anzahl Lieferscheine]]</f>
        <v>0.12468000000000001</v>
      </c>
    </row>
    <row r="44" spans="1:14" x14ac:dyDescent="0.2">
      <c r="A44" s="2" t="s">
        <v>5</v>
      </c>
      <c r="B44" s="2" t="s">
        <v>28</v>
      </c>
      <c r="C44" s="2" t="s">
        <v>6</v>
      </c>
      <c r="D44" s="2" t="s">
        <v>15</v>
      </c>
      <c r="E44" s="2" t="s">
        <v>23</v>
      </c>
      <c r="F44" s="2" t="s">
        <v>61</v>
      </c>
      <c r="G44" s="1">
        <v>410</v>
      </c>
      <c r="H44" s="1">
        <v>185</v>
      </c>
      <c r="I44" s="4">
        <v>1</v>
      </c>
      <c r="J44" s="2" t="s">
        <v>73</v>
      </c>
      <c r="K44" s="1">
        <f>Tabelle9[[#This Row],[Menge kg Nges]]/1000</f>
        <v>0.41</v>
      </c>
      <c r="L44" s="1">
        <f>Tabelle9[[#This Row],[Menge kg P2O5]]/1000</f>
        <v>0.185</v>
      </c>
      <c r="M44" s="1">
        <f>Tabelle9[[#This Row],[Menge t Nges]]/Tabelle9[[#This Row],[Anzahl Lieferscheine]]</f>
        <v>0.41</v>
      </c>
      <c r="N44" s="1">
        <f>Tabelle9[[#This Row],[Menge t P2O5]]/Tabelle9[[#This Row],[Anzahl Lieferscheine]]</f>
        <v>0.185</v>
      </c>
    </row>
    <row r="45" spans="1:14" x14ac:dyDescent="0.2">
      <c r="A45" s="2" t="s">
        <v>5</v>
      </c>
      <c r="B45" s="2" t="s">
        <v>28</v>
      </c>
      <c r="C45" s="2" t="s">
        <v>6</v>
      </c>
      <c r="D45" s="2" t="s">
        <v>15</v>
      </c>
      <c r="E45" s="2" t="s">
        <v>12</v>
      </c>
      <c r="F45" s="2" t="s">
        <v>61</v>
      </c>
      <c r="G45" s="1">
        <v>528.79999999999995</v>
      </c>
      <c r="H45" s="1">
        <v>369.6</v>
      </c>
      <c r="I45" s="4">
        <v>1</v>
      </c>
      <c r="J45" s="2" t="s">
        <v>73</v>
      </c>
      <c r="K45" s="1">
        <f>Tabelle9[[#This Row],[Menge kg Nges]]/1000</f>
        <v>0.52879999999999994</v>
      </c>
      <c r="L45" s="1">
        <f>Tabelle9[[#This Row],[Menge kg P2O5]]/1000</f>
        <v>0.36960000000000004</v>
      </c>
      <c r="M45" s="1">
        <f>Tabelle9[[#This Row],[Menge t Nges]]/Tabelle9[[#This Row],[Anzahl Lieferscheine]]</f>
        <v>0.52879999999999994</v>
      </c>
      <c r="N45" s="1">
        <f>Tabelle9[[#This Row],[Menge t P2O5]]/Tabelle9[[#This Row],[Anzahl Lieferscheine]]</f>
        <v>0.36960000000000004</v>
      </c>
    </row>
    <row r="46" spans="1:14" x14ac:dyDescent="0.2">
      <c r="A46" s="2" t="s">
        <v>5</v>
      </c>
      <c r="B46" s="2" t="s">
        <v>28</v>
      </c>
      <c r="C46" s="2" t="s">
        <v>25</v>
      </c>
      <c r="D46" s="2" t="s">
        <v>25</v>
      </c>
      <c r="E46" s="2" t="s">
        <v>26</v>
      </c>
      <c r="F46" s="2" t="s">
        <v>61</v>
      </c>
      <c r="G46" s="1">
        <v>17492.3</v>
      </c>
      <c r="H46" s="1">
        <v>7413.92</v>
      </c>
      <c r="I46" s="4">
        <v>14</v>
      </c>
      <c r="J46" s="2" t="s">
        <v>73</v>
      </c>
      <c r="K46" s="1">
        <f>Tabelle9[[#This Row],[Menge kg Nges]]/1000</f>
        <v>17.4923</v>
      </c>
      <c r="L46" s="1">
        <f>Tabelle9[[#This Row],[Menge kg P2O5]]/1000</f>
        <v>7.4139200000000001</v>
      </c>
      <c r="M46" s="1">
        <f>Tabelle9[[#This Row],[Menge t Nges]]/Tabelle9[[#This Row],[Anzahl Lieferscheine]]</f>
        <v>1.2494499999999999</v>
      </c>
      <c r="N46" s="1">
        <f>Tabelle9[[#This Row],[Menge t P2O5]]/Tabelle9[[#This Row],[Anzahl Lieferscheine]]</f>
        <v>0.52956571428571431</v>
      </c>
    </row>
    <row r="47" spans="1:14" x14ac:dyDescent="0.2">
      <c r="A47" s="2" t="s">
        <v>5</v>
      </c>
      <c r="B47" s="2" t="s">
        <v>28</v>
      </c>
      <c r="C47" s="2" t="s">
        <v>63</v>
      </c>
      <c r="D47" s="2" t="s">
        <v>63</v>
      </c>
      <c r="E47" s="2" t="s">
        <v>63</v>
      </c>
      <c r="F47" s="2" t="s">
        <v>61</v>
      </c>
      <c r="G47" s="1">
        <v>4133</v>
      </c>
      <c r="H47" s="1">
        <v>2612</v>
      </c>
      <c r="I47" s="4">
        <v>4</v>
      </c>
      <c r="J47" s="2" t="s">
        <v>73</v>
      </c>
      <c r="K47" s="1">
        <f>Tabelle9[[#This Row],[Menge kg Nges]]/1000</f>
        <v>4.133</v>
      </c>
      <c r="L47" s="1">
        <f>Tabelle9[[#This Row],[Menge kg P2O5]]/1000</f>
        <v>2.6120000000000001</v>
      </c>
      <c r="M47" s="1">
        <f>Tabelle9[[#This Row],[Menge t Nges]]/Tabelle9[[#This Row],[Anzahl Lieferscheine]]</f>
        <v>1.03325</v>
      </c>
      <c r="N47" s="1">
        <f>Tabelle9[[#This Row],[Menge t P2O5]]/Tabelle9[[#This Row],[Anzahl Lieferscheine]]</f>
        <v>0.65300000000000002</v>
      </c>
    </row>
    <row r="48" spans="1:14" x14ac:dyDescent="0.2">
      <c r="A48" s="2" t="s">
        <v>29</v>
      </c>
      <c r="B48" s="2" t="s">
        <v>29</v>
      </c>
      <c r="C48" s="2" t="s">
        <v>6</v>
      </c>
      <c r="D48" s="2" t="s">
        <v>7</v>
      </c>
      <c r="E48" s="2" t="s">
        <v>8</v>
      </c>
      <c r="F48" s="2" t="s">
        <v>61</v>
      </c>
      <c r="G48" s="1">
        <v>3693.5</v>
      </c>
      <c r="H48" s="1">
        <v>1784.25</v>
      </c>
      <c r="I48" s="4">
        <v>11</v>
      </c>
      <c r="J48" s="2" t="s">
        <v>73</v>
      </c>
      <c r="K48" s="1">
        <f>Tabelle9[[#This Row],[Menge kg Nges]]/1000</f>
        <v>3.6934999999999998</v>
      </c>
      <c r="L48" s="1">
        <f>Tabelle9[[#This Row],[Menge kg P2O5]]/1000</f>
        <v>1.7842499999999999</v>
      </c>
      <c r="M48" s="1">
        <f>Tabelle9[[#This Row],[Menge t Nges]]/Tabelle9[[#This Row],[Anzahl Lieferscheine]]</f>
        <v>0.33577272727272728</v>
      </c>
      <c r="N48" s="1">
        <f>Tabelle9[[#This Row],[Menge t P2O5]]/Tabelle9[[#This Row],[Anzahl Lieferscheine]]</f>
        <v>0.16220454545454543</v>
      </c>
    </row>
    <row r="49" spans="1:14" x14ac:dyDescent="0.2">
      <c r="A49" s="2" t="s">
        <v>29</v>
      </c>
      <c r="B49" s="2" t="s">
        <v>29</v>
      </c>
      <c r="C49" s="2" t="s">
        <v>6</v>
      </c>
      <c r="D49" s="2" t="s">
        <v>7</v>
      </c>
      <c r="E49" s="2" t="s">
        <v>9</v>
      </c>
      <c r="F49" s="2" t="s">
        <v>61</v>
      </c>
      <c r="G49" s="1">
        <v>38948.829999999987</v>
      </c>
      <c r="H49" s="1">
        <v>16967.459999999995</v>
      </c>
      <c r="I49" s="4">
        <v>110</v>
      </c>
      <c r="J49" s="2" t="s">
        <v>73</v>
      </c>
      <c r="K49" s="1">
        <f>Tabelle9[[#This Row],[Menge kg Nges]]/1000</f>
        <v>38.948829999999987</v>
      </c>
      <c r="L49" s="1">
        <f>Tabelle9[[#This Row],[Menge kg P2O5]]/1000</f>
        <v>16.967459999999996</v>
      </c>
      <c r="M49" s="1">
        <f>Tabelle9[[#This Row],[Menge t Nges]]/Tabelle9[[#This Row],[Anzahl Lieferscheine]]</f>
        <v>0.3540802727272726</v>
      </c>
      <c r="N49" s="1">
        <f>Tabelle9[[#This Row],[Menge t P2O5]]/Tabelle9[[#This Row],[Anzahl Lieferscheine]]</f>
        <v>0.15424963636363631</v>
      </c>
    </row>
    <row r="50" spans="1:14" x14ac:dyDescent="0.2">
      <c r="A50" s="2" t="s">
        <v>29</v>
      </c>
      <c r="B50" s="2" t="s">
        <v>29</v>
      </c>
      <c r="C50" s="2" t="s">
        <v>6</v>
      </c>
      <c r="D50" s="2" t="s">
        <v>7</v>
      </c>
      <c r="E50" s="2" t="s">
        <v>10</v>
      </c>
      <c r="F50" s="2" t="s">
        <v>61</v>
      </c>
      <c r="G50" s="1">
        <v>12909.260000000002</v>
      </c>
      <c r="H50" s="1">
        <v>4504.0599999999995</v>
      </c>
      <c r="I50" s="4">
        <v>37</v>
      </c>
      <c r="J50" s="2" t="s">
        <v>73</v>
      </c>
      <c r="K50" s="1">
        <f>Tabelle9[[#This Row],[Menge kg Nges]]/1000</f>
        <v>12.909260000000002</v>
      </c>
      <c r="L50" s="1">
        <f>Tabelle9[[#This Row],[Menge kg P2O5]]/1000</f>
        <v>4.5040599999999991</v>
      </c>
      <c r="M50" s="1">
        <f>Tabelle9[[#This Row],[Menge t Nges]]/Tabelle9[[#This Row],[Anzahl Lieferscheine]]</f>
        <v>0.34889891891891894</v>
      </c>
      <c r="N50" s="1">
        <f>Tabelle9[[#This Row],[Menge t P2O5]]/Tabelle9[[#This Row],[Anzahl Lieferscheine]]</f>
        <v>0.12173135135135132</v>
      </c>
    </row>
    <row r="51" spans="1:14" x14ac:dyDescent="0.2">
      <c r="A51" s="2" t="s">
        <v>29</v>
      </c>
      <c r="B51" s="2" t="s">
        <v>29</v>
      </c>
      <c r="C51" s="2" t="s">
        <v>6</v>
      </c>
      <c r="D51" s="2" t="s">
        <v>7</v>
      </c>
      <c r="E51" s="2" t="s">
        <v>11</v>
      </c>
      <c r="F51" s="2" t="s">
        <v>61</v>
      </c>
      <c r="G51" s="1">
        <v>3596.67</v>
      </c>
      <c r="H51" s="1">
        <v>1594.1599999999999</v>
      </c>
      <c r="I51" s="4">
        <v>17</v>
      </c>
      <c r="J51" s="2" t="s">
        <v>73</v>
      </c>
      <c r="K51" s="1">
        <f>Tabelle9[[#This Row],[Menge kg Nges]]/1000</f>
        <v>3.59667</v>
      </c>
      <c r="L51" s="1">
        <f>Tabelle9[[#This Row],[Menge kg P2O5]]/1000</f>
        <v>1.5941599999999998</v>
      </c>
      <c r="M51" s="1">
        <f>Tabelle9[[#This Row],[Menge t Nges]]/Tabelle9[[#This Row],[Anzahl Lieferscheine]]</f>
        <v>0.21156882352941175</v>
      </c>
      <c r="N51" s="1">
        <f>Tabelle9[[#This Row],[Menge t P2O5]]/Tabelle9[[#This Row],[Anzahl Lieferscheine]]</f>
        <v>9.3774117647058813E-2</v>
      </c>
    </row>
    <row r="52" spans="1:14" x14ac:dyDescent="0.2">
      <c r="A52" s="2" t="s">
        <v>29</v>
      </c>
      <c r="B52" s="2" t="s">
        <v>29</v>
      </c>
      <c r="C52" s="2" t="s">
        <v>6</v>
      </c>
      <c r="D52" s="2" t="s">
        <v>7</v>
      </c>
      <c r="E52" s="2" t="s">
        <v>12</v>
      </c>
      <c r="F52" s="2" t="s">
        <v>61</v>
      </c>
      <c r="G52" s="1">
        <v>28618.919999999991</v>
      </c>
      <c r="H52" s="1">
        <v>12277.359999999997</v>
      </c>
      <c r="I52" s="4">
        <v>76</v>
      </c>
      <c r="J52" s="2" t="s">
        <v>73</v>
      </c>
      <c r="K52" s="1">
        <f>Tabelle9[[#This Row],[Menge kg Nges]]/1000</f>
        <v>28.618919999999992</v>
      </c>
      <c r="L52" s="1">
        <f>Tabelle9[[#This Row],[Menge kg P2O5]]/1000</f>
        <v>12.277359999999996</v>
      </c>
      <c r="M52" s="1">
        <f>Tabelle9[[#This Row],[Menge t Nges]]/Tabelle9[[#This Row],[Anzahl Lieferscheine]]</f>
        <v>0.37656473684210517</v>
      </c>
      <c r="N52" s="1">
        <f>Tabelle9[[#This Row],[Menge t P2O5]]/Tabelle9[[#This Row],[Anzahl Lieferscheine]]</f>
        <v>0.16154421052631573</v>
      </c>
    </row>
    <row r="53" spans="1:14" x14ac:dyDescent="0.2">
      <c r="A53" s="2" t="s">
        <v>29</v>
      </c>
      <c r="B53" s="2" t="s">
        <v>29</v>
      </c>
      <c r="C53" s="2" t="s">
        <v>6</v>
      </c>
      <c r="D53" s="2" t="s">
        <v>7</v>
      </c>
      <c r="E53" s="2" t="s">
        <v>13</v>
      </c>
      <c r="F53" s="2" t="s">
        <v>61</v>
      </c>
      <c r="G53" s="1">
        <v>6834.3799999999992</v>
      </c>
      <c r="H53" s="1">
        <v>3959.0099999999998</v>
      </c>
      <c r="I53" s="4">
        <v>29</v>
      </c>
      <c r="J53" s="2" t="s">
        <v>73</v>
      </c>
      <c r="K53" s="1">
        <f>Tabelle9[[#This Row],[Menge kg Nges]]/1000</f>
        <v>6.8343799999999995</v>
      </c>
      <c r="L53" s="1">
        <f>Tabelle9[[#This Row],[Menge kg P2O5]]/1000</f>
        <v>3.9590099999999997</v>
      </c>
      <c r="M53" s="1">
        <f>Tabelle9[[#This Row],[Menge t Nges]]/Tabelle9[[#This Row],[Anzahl Lieferscheine]]</f>
        <v>0.23566827586206895</v>
      </c>
      <c r="N53" s="1">
        <f>Tabelle9[[#This Row],[Menge t P2O5]]/Tabelle9[[#This Row],[Anzahl Lieferscheine]]</f>
        <v>0.13651758620689655</v>
      </c>
    </row>
    <row r="54" spans="1:14" x14ac:dyDescent="0.2">
      <c r="A54" s="2" t="s">
        <v>29</v>
      </c>
      <c r="B54" s="2" t="s">
        <v>29</v>
      </c>
      <c r="C54" s="2" t="s">
        <v>6</v>
      </c>
      <c r="D54" s="2" t="s">
        <v>7</v>
      </c>
      <c r="E54" s="2" t="s">
        <v>14</v>
      </c>
      <c r="F54" s="2" t="s">
        <v>61</v>
      </c>
      <c r="G54" s="1">
        <v>24567.5</v>
      </c>
      <c r="H54" s="1">
        <v>13784.45</v>
      </c>
      <c r="I54" s="4">
        <v>58</v>
      </c>
      <c r="J54" s="2" t="s">
        <v>73</v>
      </c>
      <c r="K54" s="1">
        <f>Tabelle9[[#This Row],[Menge kg Nges]]/1000</f>
        <v>24.567499999999999</v>
      </c>
      <c r="L54" s="1">
        <f>Tabelle9[[#This Row],[Menge kg P2O5]]/1000</f>
        <v>13.784450000000001</v>
      </c>
      <c r="M54" s="1">
        <f>Tabelle9[[#This Row],[Menge t Nges]]/Tabelle9[[#This Row],[Anzahl Lieferscheine]]</f>
        <v>0.42357758620689656</v>
      </c>
      <c r="N54" s="1">
        <f>Tabelle9[[#This Row],[Menge t P2O5]]/Tabelle9[[#This Row],[Anzahl Lieferscheine]]</f>
        <v>0.23766293103448277</v>
      </c>
    </row>
    <row r="55" spans="1:14" x14ac:dyDescent="0.2">
      <c r="A55" s="2" t="s">
        <v>29</v>
      </c>
      <c r="B55" s="2" t="s">
        <v>29</v>
      </c>
      <c r="C55" s="2" t="s">
        <v>6</v>
      </c>
      <c r="D55" s="2" t="s">
        <v>15</v>
      </c>
      <c r="E55" s="2" t="s">
        <v>17</v>
      </c>
      <c r="F55" s="2" t="s">
        <v>61</v>
      </c>
      <c r="G55" s="1">
        <v>150</v>
      </c>
      <c r="H55" s="1">
        <v>75</v>
      </c>
      <c r="I55" s="4">
        <v>1</v>
      </c>
      <c r="J55" s="2" t="s">
        <v>73</v>
      </c>
      <c r="K55" s="1">
        <f>Tabelle9[[#This Row],[Menge kg Nges]]/1000</f>
        <v>0.15</v>
      </c>
      <c r="L55" s="1">
        <f>Tabelle9[[#This Row],[Menge kg P2O5]]/1000</f>
        <v>7.4999999999999997E-2</v>
      </c>
      <c r="M55" s="1">
        <f>Tabelle9[[#This Row],[Menge t Nges]]/Tabelle9[[#This Row],[Anzahl Lieferscheine]]</f>
        <v>0.15</v>
      </c>
      <c r="N55" s="1">
        <f>Tabelle9[[#This Row],[Menge t P2O5]]/Tabelle9[[#This Row],[Anzahl Lieferscheine]]</f>
        <v>7.4999999999999997E-2</v>
      </c>
    </row>
    <row r="56" spans="1:14" x14ac:dyDescent="0.2">
      <c r="A56" s="2" t="s">
        <v>29</v>
      </c>
      <c r="B56" s="2" t="s">
        <v>29</v>
      </c>
      <c r="C56" s="2" t="s">
        <v>6</v>
      </c>
      <c r="D56" s="2" t="s">
        <v>15</v>
      </c>
      <c r="E56" s="2" t="s">
        <v>18</v>
      </c>
      <c r="F56" s="2" t="s">
        <v>61</v>
      </c>
      <c r="G56" s="1">
        <v>2016</v>
      </c>
      <c r="H56" s="1">
        <v>1632</v>
      </c>
      <c r="I56" s="4">
        <v>5</v>
      </c>
      <c r="J56" s="2" t="s">
        <v>73</v>
      </c>
      <c r="K56" s="1">
        <f>Tabelle9[[#This Row],[Menge kg Nges]]/1000</f>
        <v>2.016</v>
      </c>
      <c r="L56" s="1">
        <f>Tabelle9[[#This Row],[Menge kg P2O5]]/1000</f>
        <v>1.6319999999999999</v>
      </c>
      <c r="M56" s="1">
        <f>Tabelle9[[#This Row],[Menge t Nges]]/Tabelle9[[#This Row],[Anzahl Lieferscheine]]</f>
        <v>0.4032</v>
      </c>
      <c r="N56" s="1">
        <f>Tabelle9[[#This Row],[Menge t P2O5]]/Tabelle9[[#This Row],[Anzahl Lieferscheine]]</f>
        <v>0.32639999999999997</v>
      </c>
    </row>
    <row r="57" spans="1:14" x14ac:dyDescent="0.2">
      <c r="A57" s="2" t="s">
        <v>29</v>
      </c>
      <c r="B57" s="2" t="s">
        <v>29</v>
      </c>
      <c r="C57" s="2" t="s">
        <v>6</v>
      </c>
      <c r="D57" s="2" t="s">
        <v>15</v>
      </c>
      <c r="E57" s="2" t="s">
        <v>20</v>
      </c>
      <c r="F57" s="2" t="s">
        <v>61</v>
      </c>
      <c r="G57" s="1">
        <v>1535.53</v>
      </c>
      <c r="H57" s="1">
        <v>998.6</v>
      </c>
      <c r="I57" s="4">
        <v>11</v>
      </c>
      <c r="J57" s="2" t="s">
        <v>73</v>
      </c>
      <c r="K57" s="1">
        <f>Tabelle9[[#This Row],[Menge kg Nges]]/1000</f>
        <v>1.5355300000000001</v>
      </c>
      <c r="L57" s="1">
        <f>Tabelle9[[#This Row],[Menge kg P2O5]]/1000</f>
        <v>0.99860000000000004</v>
      </c>
      <c r="M57" s="1">
        <f>Tabelle9[[#This Row],[Menge t Nges]]/Tabelle9[[#This Row],[Anzahl Lieferscheine]]</f>
        <v>0.13959363636363636</v>
      </c>
      <c r="N57" s="1">
        <f>Tabelle9[[#This Row],[Menge t P2O5]]/Tabelle9[[#This Row],[Anzahl Lieferscheine]]</f>
        <v>9.0781818181818186E-2</v>
      </c>
    </row>
    <row r="58" spans="1:14" x14ac:dyDescent="0.2">
      <c r="A58" s="2" t="s">
        <v>29</v>
      </c>
      <c r="B58" s="2" t="s">
        <v>29</v>
      </c>
      <c r="C58" s="2" t="s">
        <v>6</v>
      </c>
      <c r="D58" s="2" t="s">
        <v>15</v>
      </c>
      <c r="E58" s="2" t="s">
        <v>21</v>
      </c>
      <c r="F58" s="2" t="s">
        <v>61</v>
      </c>
      <c r="G58" s="1">
        <v>4988.7999999999993</v>
      </c>
      <c r="H58" s="1">
        <v>2668.2299999999996</v>
      </c>
      <c r="I58" s="4">
        <v>15</v>
      </c>
      <c r="J58" s="2" t="s">
        <v>73</v>
      </c>
      <c r="K58" s="1">
        <f>Tabelle9[[#This Row],[Menge kg Nges]]/1000</f>
        <v>4.9887999999999995</v>
      </c>
      <c r="L58" s="1">
        <f>Tabelle9[[#This Row],[Menge kg P2O5]]/1000</f>
        <v>2.6682299999999994</v>
      </c>
      <c r="M58" s="1">
        <f>Tabelle9[[#This Row],[Menge t Nges]]/Tabelle9[[#This Row],[Anzahl Lieferscheine]]</f>
        <v>0.33258666666666664</v>
      </c>
      <c r="N58" s="1">
        <f>Tabelle9[[#This Row],[Menge t P2O5]]/Tabelle9[[#This Row],[Anzahl Lieferscheine]]</f>
        <v>0.17788199999999996</v>
      </c>
    </row>
    <row r="59" spans="1:14" x14ac:dyDescent="0.2">
      <c r="A59" s="2" t="s">
        <v>29</v>
      </c>
      <c r="B59" s="2" t="s">
        <v>29</v>
      </c>
      <c r="C59" s="2" t="s">
        <v>6</v>
      </c>
      <c r="D59" s="2" t="s">
        <v>15</v>
      </c>
      <c r="E59" s="2" t="s">
        <v>9</v>
      </c>
      <c r="F59" s="2" t="s">
        <v>61</v>
      </c>
      <c r="G59" s="1">
        <v>1992.02</v>
      </c>
      <c r="H59" s="1">
        <v>1015.9</v>
      </c>
      <c r="I59" s="4">
        <v>8</v>
      </c>
      <c r="J59" s="2" t="s">
        <v>73</v>
      </c>
      <c r="K59" s="1">
        <f>Tabelle9[[#This Row],[Menge kg Nges]]/1000</f>
        <v>1.9920199999999999</v>
      </c>
      <c r="L59" s="1">
        <f>Tabelle9[[#This Row],[Menge kg P2O5]]/1000</f>
        <v>1.0159</v>
      </c>
      <c r="M59" s="1">
        <f>Tabelle9[[#This Row],[Menge t Nges]]/Tabelle9[[#This Row],[Anzahl Lieferscheine]]</f>
        <v>0.24900249999999999</v>
      </c>
      <c r="N59" s="1">
        <f>Tabelle9[[#This Row],[Menge t P2O5]]/Tabelle9[[#This Row],[Anzahl Lieferscheine]]</f>
        <v>0.1269875</v>
      </c>
    </row>
    <row r="60" spans="1:14" x14ac:dyDescent="0.2">
      <c r="A60" s="2" t="s">
        <v>29</v>
      </c>
      <c r="B60" s="2" t="s">
        <v>29</v>
      </c>
      <c r="C60" s="2" t="s">
        <v>6</v>
      </c>
      <c r="D60" s="2" t="s">
        <v>15</v>
      </c>
      <c r="E60" s="2" t="s">
        <v>10</v>
      </c>
      <c r="F60" s="2" t="s">
        <v>61</v>
      </c>
      <c r="G60" s="1">
        <v>2421.9</v>
      </c>
      <c r="H60" s="1">
        <v>830.7</v>
      </c>
      <c r="I60" s="4">
        <v>8</v>
      </c>
      <c r="J60" s="2" t="s">
        <v>73</v>
      </c>
      <c r="K60" s="1">
        <f>Tabelle9[[#This Row],[Menge kg Nges]]/1000</f>
        <v>2.4218999999999999</v>
      </c>
      <c r="L60" s="1">
        <f>Tabelle9[[#This Row],[Menge kg P2O5]]/1000</f>
        <v>0.83069999999999999</v>
      </c>
      <c r="M60" s="1">
        <f>Tabelle9[[#This Row],[Menge t Nges]]/Tabelle9[[#This Row],[Anzahl Lieferscheine]]</f>
        <v>0.30273749999999999</v>
      </c>
      <c r="N60" s="1">
        <f>Tabelle9[[#This Row],[Menge t P2O5]]/Tabelle9[[#This Row],[Anzahl Lieferscheine]]</f>
        <v>0.1038375</v>
      </c>
    </row>
    <row r="61" spans="1:14" x14ac:dyDescent="0.2">
      <c r="A61" s="2" t="s">
        <v>29</v>
      </c>
      <c r="B61" s="2" t="s">
        <v>29</v>
      </c>
      <c r="C61" s="2" t="s">
        <v>6</v>
      </c>
      <c r="D61" s="2" t="s">
        <v>15</v>
      </c>
      <c r="E61" s="2" t="s">
        <v>23</v>
      </c>
      <c r="F61" s="2" t="s">
        <v>61</v>
      </c>
      <c r="G61" s="1">
        <v>1599</v>
      </c>
      <c r="H61" s="1">
        <v>721.5</v>
      </c>
      <c r="I61" s="4">
        <v>1</v>
      </c>
      <c r="J61" s="2" t="s">
        <v>73</v>
      </c>
      <c r="K61" s="1">
        <f>Tabelle9[[#This Row],[Menge kg Nges]]/1000</f>
        <v>1.599</v>
      </c>
      <c r="L61" s="1">
        <f>Tabelle9[[#This Row],[Menge kg P2O5]]/1000</f>
        <v>0.72150000000000003</v>
      </c>
      <c r="M61" s="1">
        <f>Tabelle9[[#This Row],[Menge t Nges]]/Tabelle9[[#This Row],[Anzahl Lieferscheine]]</f>
        <v>1.599</v>
      </c>
      <c r="N61" s="1">
        <f>Tabelle9[[#This Row],[Menge t P2O5]]/Tabelle9[[#This Row],[Anzahl Lieferscheine]]</f>
        <v>0.72150000000000003</v>
      </c>
    </row>
    <row r="62" spans="1:14" x14ac:dyDescent="0.2">
      <c r="A62" s="2" t="s">
        <v>29</v>
      </c>
      <c r="B62" s="2" t="s">
        <v>29</v>
      </c>
      <c r="C62" s="2" t="s">
        <v>6</v>
      </c>
      <c r="D62" s="2" t="s">
        <v>15</v>
      </c>
      <c r="E62" s="2" t="s">
        <v>13</v>
      </c>
      <c r="F62" s="2" t="s">
        <v>61</v>
      </c>
      <c r="G62" s="1">
        <v>277.62</v>
      </c>
      <c r="H62" s="1">
        <v>194.04</v>
      </c>
      <c r="I62" s="4">
        <v>1</v>
      </c>
      <c r="J62" s="2" t="s">
        <v>73</v>
      </c>
      <c r="K62" s="1">
        <f>Tabelle9[[#This Row],[Menge kg Nges]]/1000</f>
        <v>0.27761999999999998</v>
      </c>
      <c r="L62" s="1">
        <f>Tabelle9[[#This Row],[Menge kg P2O5]]/1000</f>
        <v>0.19403999999999999</v>
      </c>
      <c r="M62" s="1">
        <f>Tabelle9[[#This Row],[Menge t Nges]]/Tabelle9[[#This Row],[Anzahl Lieferscheine]]</f>
        <v>0.27761999999999998</v>
      </c>
      <c r="N62" s="1">
        <f>Tabelle9[[#This Row],[Menge t P2O5]]/Tabelle9[[#This Row],[Anzahl Lieferscheine]]</f>
        <v>0.19403999999999999</v>
      </c>
    </row>
    <row r="63" spans="1:14" x14ac:dyDescent="0.2">
      <c r="A63" s="2" t="s">
        <v>29</v>
      </c>
      <c r="B63" s="2" t="s">
        <v>29</v>
      </c>
      <c r="C63" s="2" t="s">
        <v>6</v>
      </c>
      <c r="D63" s="2" t="s">
        <v>15</v>
      </c>
      <c r="E63" s="2" t="s">
        <v>31</v>
      </c>
      <c r="F63" s="2" t="s">
        <v>61</v>
      </c>
      <c r="G63" s="1">
        <v>1353</v>
      </c>
      <c r="H63" s="1">
        <v>610.5</v>
      </c>
      <c r="I63" s="4">
        <v>2</v>
      </c>
      <c r="J63" s="2" t="s">
        <v>73</v>
      </c>
      <c r="K63" s="1">
        <f>Tabelle9[[#This Row],[Menge kg Nges]]/1000</f>
        <v>1.353</v>
      </c>
      <c r="L63" s="1">
        <f>Tabelle9[[#This Row],[Menge kg P2O5]]/1000</f>
        <v>0.61050000000000004</v>
      </c>
      <c r="M63" s="1">
        <f>Tabelle9[[#This Row],[Menge t Nges]]/Tabelle9[[#This Row],[Anzahl Lieferscheine]]</f>
        <v>0.67649999999999999</v>
      </c>
      <c r="N63" s="1">
        <f>Tabelle9[[#This Row],[Menge t P2O5]]/Tabelle9[[#This Row],[Anzahl Lieferscheine]]</f>
        <v>0.30525000000000002</v>
      </c>
    </row>
    <row r="64" spans="1:14" x14ac:dyDescent="0.2">
      <c r="A64" s="2" t="s">
        <v>29</v>
      </c>
      <c r="B64" s="2" t="s">
        <v>29</v>
      </c>
      <c r="C64" s="2" t="s">
        <v>25</v>
      </c>
      <c r="D64" s="2" t="s">
        <v>25</v>
      </c>
      <c r="E64" s="2" t="s">
        <v>26</v>
      </c>
      <c r="F64" s="2" t="s">
        <v>61</v>
      </c>
      <c r="G64" s="1">
        <v>103842.04000000007</v>
      </c>
      <c r="H64" s="1">
        <v>37080.029999999948</v>
      </c>
      <c r="I64" s="4">
        <v>195</v>
      </c>
      <c r="J64" s="2" t="s">
        <v>73</v>
      </c>
      <c r="K64" s="1">
        <f>Tabelle9[[#This Row],[Menge kg Nges]]/1000</f>
        <v>103.84204000000007</v>
      </c>
      <c r="L64" s="1">
        <f>Tabelle9[[#This Row],[Menge kg P2O5]]/1000</f>
        <v>37.080029999999951</v>
      </c>
      <c r="M64" s="1">
        <f>Tabelle9[[#This Row],[Menge t Nges]]/Tabelle9[[#This Row],[Anzahl Lieferscheine]]</f>
        <v>0.53252328205128241</v>
      </c>
      <c r="N64" s="1">
        <f>Tabelle9[[#This Row],[Menge t P2O5]]/Tabelle9[[#This Row],[Anzahl Lieferscheine]]</f>
        <v>0.19015399999999974</v>
      </c>
    </row>
    <row r="65" spans="1:14" x14ac:dyDescent="0.2">
      <c r="A65" s="2" t="s">
        <v>29</v>
      </c>
      <c r="B65" s="2" t="s">
        <v>32</v>
      </c>
      <c r="C65" s="2" t="s">
        <v>6</v>
      </c>
      <c r="D65" s="2" t="s">
        <v>7</v>
      </c>
      <c r="E65" s="2" t="s">
        <v>8</v>
      </c>
      <c r="F65" s="2" t="s">
        <v>61</v>
      </c>
      <c r="G65" s="1">
        <v>1484</v>
      </c>
      <c r="H65" s="1">
        <v>742</v>
      </c>
      <c r="I65" s="4">
        <v>3</v>
      </c>
      <c r="J65" s="2" t="s">
        <v>73</v>
      </c>
      <c r="K65" s="1">
        <f>Tabelle9[[#This Row],[Menge kg Nges]]/1000</f>
        <v>1.484</v>
      </c>
      <c r="L65" s="1">
        <f>Tabelle9[[#This Row],[Menge kg P2O5]]/1000</f>
        <v>0.74199999999999999</v>
      </c>
      <c r="M65" s="1">
        <f>Tabelle9[[#This Row],[Menge t Nges]]/Tabelle9[[#This Row],[Anzahl Lieferscheine]]</f>
        <v>0.49466666666666664</v>
      </c>
      <c r="N65" s="1">
        <f>Tabelle9[[#This Row],[Menge t P2O5]]/Tabelle9[[#This Row],[Anzahl Lieferscheine]]</f>
        <v>0.24733333333333332</v>
      </c>
    </row>
    <row r="66" spans="1:14" x14ac:dyDescent="0.2">
      <c r="A66" s="2" t="s">
        <v>29</v>
      </c>
      <c r="B66" s="2" t="s">
        <v>32</v>
      </c>
      <c r="C66" s="2" t="s">
        <v>6</v>
      </c>
      <c r="D66" s="2" t="s">
        <v>7</v>
      </c>
      <c r="E66" s="2" t="s">
        <v>9</v>
      </c>
      <c r="F66" s="2" t="s">
        <v>61</v>
      </c>
      <c r="G66" s="1">
        <v>2690.1</v>
      </c>
      <c r="H66" s="1">
        <v>1110</v>
      </c>
      <c r="I66" s="4">
        <v>5</v>
      </c>
      <c r="J66" s="2" t="s">
        <v>73</v>
      </c>
      <c r="K66" s="1">
        <f>Tabelle9[[#This Row],[Menge kg Nges]]/1000</f>
        <v>2.6900999999999997</v>
      </c>
      <c r="L66" s="1">
        <f>Tabelle9[[#This Row],[Menge kg P2O5]]/1000</f>
        <v>1.1100000000000001</v>
      </c>
      <c r="M66" s="1">
        <f>Tabelle9[[#This Row],[Menge t Nges]]/Tabelle9[[#This Row],[Anzahl Lieferscheine]]</f>
        <v>0.53801999999999994</v>
      </c>
      <c r="N66" s="1">
        <f>Tabelle9[[#This Row],[Menge t P2O5]]/Tabelle9[[#This Row],[Anzahl Lieferscheine]]</f>
        <v>0.22200000000000003</v>
      </c>
    </row>
    <row r="67" spans="1:14" x14ac:dyDescent="0.2">
      <c r="A67" s="2" t="s">
        <v>29</v>
      </c>
      <c r="B67" s="2" t="s">
        <v>32</v>
      </c>
      <c r="C67" s="2" t="s">
        <v>6</v>
      </c>
      <c r="D67" s="2" t="s">
        <v>7</v>
      </c>
      <c r="E67" s="2" t="s">
        <v>12</v>
      </c>
      <c r="F67" s="2" t="s">
        <v>61</v>
      </c>
      <c r="G67" s="1">
        <v>1001.25</v>
      </c>
      <c r="H67" s="1">
        <v>378</v>
      </c>
      <c r="I67" s="4">
        <v>3</v>
      </c>
      <c r="J67" s="2" t="s">
        <v>73</v>
      </c>
      <c r="K67" s="1">
        <f>Tabelle9[[#This Row],[Menge kg Nges]]/1000</f>
        <v>1.00125</v>
      </c>
      <c r="L67" s="1">
        <f>Tabelle9[[#This Row],[Menge kg P2O5]]/1000</f>
        <v>0.378</v>
      </c>
      <c r="M67" s="1">
        <f>Tabelle9[[#This Row],[Menge t Nges]]/Tabelle9[[#This Row],[Anzahl Lieferscheine]]</f>
        <v>0.33374999999999999</v>
      </c>
      <c r="N67" s="1">
        <f>Tabelle9[[#This Row],[Menge t P2O5]]/Tabelle9[[#This Row],[Anzahl Lieferscheine]]</f>
        <v>0.126</v>
      </c>
    </row>
    <row r="68" spans="1:14" x14ac:dyDescent="0.2">
      <c r="A68" s="2" t="s">
        <v>29</v>
      </c>
      <c r="B68" s="2" t="s">
        <v>32</v>
      </c>
      <c r="C68" s="2" t="s">
        <v>6</v>
      </c>
      <c r="D68" s="2" t="s">
        <v>7</v>
      </c>
      <c r="E68" s="2" t="s">
        <v>14</v>
      </c>
      <c r="F68" s="2" t="s">
        <v>61</v>
      </c>
      <c r="G68" s="1">
        <v>220</v>
      </c>
      <c r="H68" s="1">
        <v>165</v>
      </c>
      <c r="I68" s="4">
        <v>1</v>
      </c>
      <c r="J68" s="2" t="s">
        <v>73</v>
      </c>
      <c r="K68" s="1">
        <f>Tabelle9[[#This Row],[Menge kg Nges]]/1000</f>
        <v>0.22</v>
      </c>
      <c r="L68" s="1">
        <f>Tabelle9[[#This Row],[Menge kg P2O5]]/1000</f>
        <v>0.16500000000000001</v>
      </c>
      <c r="M68" s="1">
        <f>Tabelle9[[#This Row],[Menge t Nges]]/Tabelle9[[#This Row],[Anzahl Lieferscheine]]</f>
        <v>0.22</v>
      </c>
      <c r="N68" s="1">
        <f>Tabelle9[[#This Row],[Menge t P2O5]]/Tabelle9[[#This Row],[Anzahl Lieferscheine]]</f>
        <v>0.16500000000000001</v>
      </c>
    </row>
    <row r="69" spans="1:14" x14ac:dyDescent="0.2">
      <c r="A69" s="2" t="s">
        <v>29</v>
      </c>
      <c r="B69" s="2" t="s">
        <v>32</v>
      </c>
      <c r="C69" s="2" t="s">
        <v>6</v>
      </c>
      <c r="D69" s="2" t="s">
        <v>15</v>
      </c>
      <c r="E69" s="2" t="s">
        <v>18</v>
      </c>
      <c r="F69" s="2" t="s">
        <v>61</v>
      </c>
      <c r="G69" s="1">
        <v>1260</v>
      </c>
      <c r="H69" s="1">
        <v>1020</v>
      </c>
      <c r="I69" s="4">
        <v>3</v>
      </c>
      <c r="J69" s="2" t="s">
        <v>73</v>
      </c>
      <c r="K69" s="1">
        <f>Tabelle9[[#This Row],[Menge kg Nges]]/1000</f>
        <v>1.26</v>
      </c>
      <c r="L69" s="1">
        <f>Tabelle9[[#This Row],[Menge kg P2O5]]/1000</f>
        <v>1.02</v>
      </c>
      <c r="M69" s="1">
        <f>Tabelle9[[#This Row],[Menge t Nges]]/Tabelle9[[#This Row],[Anzahl Lieferscheine]]</f>
        <v>0.42</v>
      </c>
      <c r="N69" s="1">
        <f>Tabelle9[[#This Row],[Menge t P2O5]]/Tabelle9[[#This Row],[Anzahl Lieferscheine]]</f>
        <v>0.34</v>
      </c>
    </row>
    <row r="70" spans="1:14" x14ac:dyDescent="0.2">
      <c r="A70" s="2" t="s">
        <v>29</v>
      </c>
      <c r="B70" s="2" t="s">
        <v>32</v>
      </c>
      <c r="C70" s="2" t="s">
        <v>6</v>
      </c>
      <c r="D70" s="2" t="s">
        <v>15</v>
      </c>
      <c r="E70" s="2" t="s">
        <v>20</v>
      </c>
      <c r="F70" s="2" t="s">
        <v>61</v>
      </c>
      <c r="G70" s="1">
        <v>2353.12</v>
      </c>
      <c r="H70" s="1">
        <v>1337</v>
      </c>
      <c r="I70" s="4">
        <v>28</v>
      </c>
      <c r="J70" s="2" t="s">
        <v>73</v>
      </c>
      <c r="K70" s="1">
        <f>Tabelle9[[#This Row],[Menge kg Nges]]/1000</f>
        <v>2.3531200000000001</v>
      </c>
      <c r="L70" s="1">
        <f>Tabelle9[[#This Row],[Menge kg P2O5]]/1000</f>
        <v>1.337</v>
      </c>
      <c r="M70" s="1">
        <f>Tabelle9[[#This Row],[Menge t Nges]]/Tabelle9[[#This Row],[Anzahl Lieferscheine]]</f>
        <v>8.4040000000000004E-2</v>
      </c>
      <c r="N70" s="1">
        <f>Tabelle9[[#This Row],[Menge t P2O5]]/Tabelle9[[#This Row],[Anzahl Lieferscheine]]</f>
        <v>4.7750000000000001E-2</v>
      </c>
    </row>
    <row r="71" spans="1:14" x14ac:dyDescent="0.2">
      <c r="A71" s="2" t="s">
        <v>29</v>
      </c>
      <c r="B71" s="2" t="s">
        <v>32</v>
      </c>
      <c r="C71" s="2" t="s">
        <v>6</v>
      </c>
      <c r="D71" s="2" t="s">
        <v>15</v>
      </c>
      <c r="E71" s="2" t="s">
        <v>9</v>
      </c>
      <c r="F71" s="2" t="s">
        <v>61</v>
      </c>
      <c r="G71" s="1">
        <v>331.2</v>
      </c>
      <c r="H71" s="1">
        <v>148.5</v>
      </c>
      <c r="I71" s="4">
        <v>1</v>
      </c>
      <c r="J71" s="2" t="s">
        <v>73</v>
      </c>
      <c r="K71" s="1">
        <f>Tabelle9[[#This Row],[Menge kg Nges]]/1000</f>
        <v>0.33119999999999999</v>
      </c>
      <c r="L71" s="1">
        <f>Tabelle9[[#This Row],[Menge kg P2O5]]/1000</f>
        <v>0.14849999999999999</v>
      </c>
      <c r="M71" s="1">
        <f>Tabelle9[[#This Row],[Menge t Nges]]/Tabelle9[[#This Row],[Anzahl Lieferscheine]]</f>
        <v>0.33119999999999999</v>
      </c>
      <c r="N71" s="1">
        <f>Tabelle9[[#This Row],[Menge t P2O5]]/Tabelle9[[#This Row],[Anzahl Lieferscheine]]</f>
        <v>0.14849999999999999</v>
      </c>
    </row>
    <row r="72" spans="1:14" x14ac:dyDescent="0.2">
      <c r="A72" s="2" t="s">
        <v>29</v>
      </c>
      <c r="B72" s="2" t="s">
        <v>32</v>
      </c>
      <c r="C72" s="2" t="s">
        <v>6</v>
      </c>
      <c r="D72" s="2" t="s">
        <v>15</v>
      </c>
      <c r="E72" s="2" t="s">
        <v>10</v>
      </c>
      <c r="F72" s="2" t="s">
        <v>61</v>
      </c>
      <c r="G72" s="1">
        <v>246.4</v>
      </c>
      <c r="H72" s="1">
        <v>78.400000000000006</v>
      </c>
      <c r="I72" s="4">
        <v>1</v>
      </c>
      <c r="J72" s="2" t="s">
        <v>73</v>
      </c>
      <c r="K72" s="1">
        <f>Tabelle9[[#This Row],[Menge kg Nges]]/1000</f>
        <v>0.24640000000000001</v>
      </c>
      <c r="L72" s="1">
        <f>Tabelle9[[#This Row],[Menge kg P2O5]]/1000</f>
        <v>7.8400000000000011E-2</v>
      </c>
      <c r="M72" s="1">
        <f>Tabelle9[[#This Row],[Menge t Nges]]/Tabelle9[[#This Row],[Anzahl Lieferscheine]]</f>
        <v>0.24640000000000001</v>
      </c>
      <c r="N72" s="1">
        <f>Tabelle9[[#This Row],[Menge t P2O5]]/Tabelle9[[#This Row],[Anzahl Lieferscheine]]</f>
        <v>7.8400000000000011E-2</v>
      </c>
    </row>
    <row r="73" spans="1:14" x14ac:dyDescent="0.2">
      <c r="A73" s="2" t="s">
        <v>29</v>
      </c>
      <c r="B73" s="2" t="s">
        <v>32</v>
      </c>
      <c r="C73" s="2" t="s">
        <v>6</v>
      </c>
      <c r="D73" s="2" t="s">
        <v>15</v>
      </c>
      <c r="E73" s="2" t="s">
        <v>31</v>
      </c>
      <c r="F73" s="2" t="s">
        <v>61</v>
      </c>
      <c r="G73" s="1">
        <v>2857.7</v>
      </c>
      <c r="H73" s="1">
        <v>1289.4500000000003</v>
      </c>
      <c r="I73" s="4">
        <v>14</v>
      </c>
      <c r="J73" s="2" t="s">
        <v>73</v>
      </c>
      <c r="K73" s="1">
        <f>Tabelle9[[#This Row],[Menge kg Nges]]/1000</f>
        <v>2.8576999999999999</v>
      </c>
      <c r="L73" s="1">
        <f>Tabelle9[[#This Row],[Menge kg P2O5]]/1000</f>
        <v>1.2894500000000002</v>
      </c>
      <c r="M73" s="1">
        <f>Tabelle9[[#This Row],[Menge t Nges]]/Tabelle9[[#This Row],[Anzahl Lieferscheine]]</f>
        <v>0.20412142857142856</v>
      </c>
      <c r="N73" s="1">
        <f>Tabelle9[[#This Row],[Menge t P2O5]]/Tabelle9[[#This Row],[Anzahl Lieferscheine]]</f>
        <v>9.2103571428571437E-2</v>
      </c>
    </row>
    <row r="74" spans="1:14" x14ac:dyDescent="0.2">
      <c r="A74" s="2" t="s">
        <v>29</v>
      </c>
      <c r="B74" s="2" t="s">
        <v>32</v>
      </c>
      <c r="C74" s="2" t="s">
        <v>25</v>
      </c>
      <c r="D74" s="2" t="s">
        <v>25</v>
      </c>
      <c r="E74" s="2" t="s">
        <v>26</v>
      </c>
      <c r="F74" s="2" t="s">
        <v>61</v>
      </c>
      <c r="G74" s="1">
        <v>2856</v>
      </c>
      <c r="H74" s="1">
        <v>1428</v>
      </c>
      <c r="I74" s="4">
        <v>5</v>
      </c>
      <c r="J74" s="2" t="s">
        <v>73</v>
      </c>
      <c r="K74" s="1">
        <f>Tabelle9[[#This Row],[Menge kg Nges]]/1000</f>
        <v>2.8559999999999999</v>
      </c>
      <c r="L74" s="1">
        <f>Tabelle9[[#This Row],[Menge kg P2O5]]/1000</f>
        <v>1.4279999999999999</v>
      </c>
      <c r="M74" s="1">
        <f>Tabelle9[[#This Row],[Menge t Nges]]/Tabelle9[[#This Row],[Anzahl Lieferscheine]]</f>
        <v>0.57119999999999993</v>
      </c>
      <c r="N74" s="1">
        <f>Tabelle9[[#This Row],[Menge t P2O5]]/Tabelle9[[#This Row],[Anzahl Lieferscheine]]</f>
        <v>0.28559999999999997</v>
      </c>
    </row>
    <row r="75" spans="1:14" x14ac:dyDescent="0.2">
      <c r="A75" s="2" t="s">
        <v>29</v>
      </c>
      <c r="B75" s="2" t="s">
        <v>27</v>
      </c>
      <c r="C75" s="2" t="s">
        <v>6</v>
      </c>
      <c r="D75" s="2" t="s">
        <v>7</v>
      </c>
      <c r="E75" s="2" t="s">
        <v>9</v>
      </c>
      <c r="F75" s="2" t="s">
        <v>61</v>
      </c>
      <c r="G75" s="1">
        <v>5362.22</v>
      </c>
      <c r="H75" s="1">
        <v>2331.0699999999997</v>
      </c>
      <c r="I75" s="4">
        <v>19</v>
      </c>
      <c r="J75" s="2" t="s">
        <v>73</v>
      </c>
      <c r="K75" s="1">
        <f>Tabelle9[[#This Row],[Menge kg Nges]]/1000</f>
        <v>5.3622200000000007</v>
      </c>
      <c r="L75" s="1">
        <f>Tabelle9[[#This Row],[Menge kg P2O5]]/1000</f>
        <v>2.3310699999999995</v>
      </c>
      <c r="M75" s="1">
        <f>Tabelle9[[#This Row],[Menge t Nges]]/Tabelle9[[#This Row],[Anzahl Lieferscheine]]</f>
        <v>0.28222210526315794</v>
      </c>
      <c r="N75" s="1">
        <f>Tabelle9[[#This Row],[Menge t P2O5]]/Tabelle9[[#This Row],[Anzahl Lieferscheine]]</f>
        <v>0.12268789473684208</v>
      </c>
    </row>
    <row r="76" spans="1:14" x14ac:dyDescent="0.2">
      <c r="A76" s="2" t="s">
        <v>29</v>
      </c>
      <c r="B76" s="2" t="s">
        <v>27</v>
      </c>
      <c r="C76" s="2" t="s">
        <v>6</v>
      </c>
      <c r="D76" s="2" t="s">
        <v>7</v>
      </c>
      <c r="E76" s="2" t="s">
        <v>11</v>
      </c>
      <c r="F76" s="2" t="s">
        <v>61</v>
      </c>
      <c r="G76" s="1">
        <v>362.5</v>
      </c>
      <c r="H76" s="1">
        <v>203</v>
      </c>
      <c r="I76" s="4">
        <v>1</v>
      </c>
      <c r="J76" s="2" t="s">
        <v>73</v>
      </c>
      <c r="K76" s="1">
        <f>Tabelle9[[#This Row],[Menge kg Nges]]/1000</f>
        <v>0.36249999999999999</v>
      </c>
      <c r="L76" s="1">
        <f>Tabelle9[[#This Row],[Menge kg P2O5]]/1000</f>
        <v>0.20300000000000001</v>
      </c>
      <c r="M76" s="1">
        <f>Tabelle9[[#This Row],[Menge t Nges]]/Tabelle9[[#This Row],[Anzahl Lieferscheine]]</f>
        <v>0.36249999999999999</v>
      </c>
      <c r="N76" s="1">
        <f>Tabelle9[[#This Row],[Menge t P2O5]]/Tabelle9[[#This Row],[Anzahl Lieferscheine]]</f>
        <v>0.20300000000000001</v>
      </c>
    </row>
    <row r="77" spans="1:14" x14ac:dyDescent="0.2">
      <c r="A77" s="2" t="s">
        <v>29</v>
      </c>
      <c r="B77" s="2" t="s">
        <v>27</v>
      </c>
      <c r="C77" s="2" t="s">
        <v>6</v>
      </c>
      <c r="D77" s="2" t="s">
        <v>7</v>
      </c>
      <c r="E77" s="2" t="s">
        <v>12</v>
      </c>
      <c r="F77" s="2" t="s">
        <v>61</v>
      </c>
      <c r="G77" s="1">
        <v>3818.9799999999996</v>
      </c>
      <c r="H77" s="1">
        <v>1718.12</v>
      </c>
      <c r="I77" s="4">
        <v>11</v>
      </c>
      <c r="J77" s="2" t="s">
        <v>73</v>
      </c>
      <c r="K77" s="1">
        <f>Tabelle9[[#This Row],[Menge kg Nges]]/1000</f>
        <v>3.8189799999999994</v>
      </c>
      <c r="L77" s="1">
        <f>Tabelle9[[#This Row],[Menge kg P2O5]]/1000</f>
        <v>1.7181199999999999</v>
      </c>
      <c r="M77" s="1">
        <f>Tabelle9[[#This Row],[Menge t Nges]]/Tabelle9[[#This Row],[Anzahl Lieferscheine]]</f>
        <v>0.34717999999999993</v>
      </c>
      <c r="N77" s="1">
        <f>Tabelle9[[#This Row],[Menge t P2O5]]/Tabelle9[[#This Row],[Anzahl Lieferscheine]]</f>
        <v>0.15619272727272726</v>
      </c>
    </row>
    <row r="78" spans="1:14" x14ac:dyDescent="0.2">
      <c r="A78" s="2" t="s">
        <v>29</v>
      </c>
      <c r="B78" s="2" t="s">
        <v>27</v>
      </c>
      <c r="C78" s="2" t="s">
        <v>6</v>
      </c>
      <c r="D78" s="2" t="s">
        <v>7</v>
      </c>
      <c r="E78" s="2" t="s">
        <v>13</v>
      </c>
      <c r="F78" s="2" t="s">
        <v>61</v>
      </c>
      <c r="G78" s="1">
        <v>6588.0599999999995</v>
      </c>
      <c r="H78" s="1">
        <v>3796.5799999999995</v>
      </c>
      <c r="I78" s="4">
        <v>27</v>
      </c>
      <c r="J78" s="2" t="s">
        <v>73</v>
      </c>
      <c r="K78" s="1">
        <f>Tabelle9[[#This Row],[Menge kg Nges]]/1000</f>
        <v>6.5880599999999996</v>
      </c>
      <c r="L78" s="1">
        <f>Tabelle9[[#This Row],[Menge kg P2O5]]/1000</f>
        <v>3.7965799999999996</v>
      </c>
      <c r="M78" s="1">
        <f>Tabelle9[[#This Row],[Menge t Nges]]/Tabelle9[[#This Row],[Anzahl Lieferscheine]]</f>
        <v>0.2440022222222222</v>
      </c>
      <c r="N78" s="1">
        <f>Tabelle9[[#This Row],[Menge t P2O5]]/Tabelle9[[#This Row],[Anzahl Lieferscheine]]</f>
        <v>0.14061407407407406</v>
      </c>
    </row>
    <row r="79" spans="1:14" x14ac:dyDescent="0.2">
      <c r="A79" s="2" t="s">
        <v>29</v>
      </c>
      <c r="B79" s="2" t="s">
        <v>27</v>
      </c>
      <c r="C79" s="2" t="s">
        <v>6</v>
      </c>
      <c r="D79" s="2" t="s">
        <v>15</v>
      </c>
      <c r="E79" s="2" t="s">
        <v>20</v>
      </c>
      <c r="F79" s="2" t="s">
        <v>61</v>
      </c>
      <c r="G79" s="1">
        <v>1839.1999999999989</v>
      </c>
      <c r="H79" s="1">
        <v>1045</v>
      </c>
      <c r="I79" s="4">
        <v>28</v>
      </c>
      <c r="J79" s="2" t="s">
        <v>73</v>
      </c>
      <c r="K79" s="1">
        <f>Tabelle9[[#This Row],[Menge kg Nges]]/1000</f>
        <v>1.8391999999999988</v>
      </c>
      <c r="L79" s="1">
        <f>Tabelle9[[#This Row],[Menge kg P2O5]]/1000</f>
        <v>1.0449999999999999</v>
      </c>
      <c r="M79" s="1">
        <f>Tabelle9[[#This Row],[Menge t Nges]]/Tabelle9[[#This Row],[Anzahl Lieferscheine]]</f>
        <v>6.568571428571425E-2</v>
      </c>
      <c r="N79" s="1">
        <f>Tabelle9[[#This Row],[Menge t P2O5]]/Tabelle9[[#This Row],[Anzahl Lieferscheine]]</f>
        <v>3.7321428571428568E-2</v>
      </c>
    </row>
    <row r="80" spans="1:14" x14ac:dyDescent="0.2">
      <c r="A80" s="2" t="s">
        <v>29</v>
      </c>
      <c r="B80" s="2" t="s">
        <v>27</v>
      </c>
      <c r="C80" s="2" t="s">
        <v>6</v>
      </c>
      <c r="D80" s="2" t="s">
        <v>15</v>
      </c>
      <c r="E80" s="2" t="s">
        <v>21</v>
      </c>
      <c r="F80" s="2" t="s">
        <v>61</v>
      </c>
      <c r="G80" s="1">
        <v>927.9</v>
      </c>
      <c r="H80" s="1">
        <v>493.1</v>
      </c>
      <c r="I80" s="4">
        <v>3</v>
      </c>
      <c r="J80" s="2" t="s">
        <v>73</v>
      </c>
      <c r="K80" s="1">
        <f>Tabelle9[[#This Row],[Menge kg Nges]]/1000</f>
        <v>0.92789999999999995</v>
      </c>
      <c r="L80" s="1">
        <f>Tabelle9[[#This Row],[Menge kg P2O5]]/1000</f>
        <v>0.49310000000000004</v>
      </c>
      <c r="M80" s="1">
        <f>Tabelle9[[#This Row],[Menge t Nges]]/Tabelle9[[#This Row],[Anzahl Lieferscheine]]</f>
        <v>0.30929999999999996</v>
      </c>
      <c r="N80" s="1">
        <f>Tabelle9[[#This Row],[Menge t P2O5]]/Tabelle9[[#This Row],[Anzahl Lieferscheine]]</f>
        <v>0.16436666666666669</v>
      </c>
    </row>
    <row r="81" spans="1:14" x14ac:dyDescent="0.2">
      <c r="A81" s="2" t="s">
        <v>29</v>
      </c>
      <c r="B81" s="2" t="s">
        <v>27</v>
      </c>
      <c r="C81" s="2" t="s">
        <v>6</v>
      </c>
      <c r="D81" s="2" t="s">
        <v>15</v>
      </c>
      <c r="E81" s="2" t="s">
        <v>9</v>
      </c>
      <c r="F81" s="2" t="s">
        <v>61</v>
      </c>
      <c r="G81" s="1">
        <v>1436.5</v>
      </c>
      <c r="H81" s="1">
        <v>956.25</v>
      </c>
      <c r="I81" s="4">
        <v>7</v>
      </c>
      <c r="J81" s="2" t="s">
        <v>73</v>
      </c>
      <c r="K81" s="1">
        <f>Tabelle9[[#This Row],[Menge kg Nges]]/1000</f>
        <v>1.4365000000000001</v>
      </c>
      <c r="L81" s="1">
        <f>Tabelle9[[#This Row],[Menge kg P2O5]]/1000</f>
        <v>0.95625000000000004</v>
      </c>
      <c r="M81" s="1">
        <f>Tabelle9[[#This Row],[Menge t Nges]]/Tabelle9[[#This Row],[Anzahl Lieferscheine]]</f>
        <v>0.20521428571428574</v>
      </c>
      <c r="N81" s="1">
        <f>Tabelle9[[#This Row],[Menge t P2O5]]/Tabelle9[[#This Row],[Anzahl Lieferscheine]]</f>
        <v>0.13660714285714287</v>
      </c>
    </row>
    <row r="82" spans="1:14" x14ac:dyDescent="0.2">
      <c r="A82" s="2" t="s">
        <v>29</v>
      </c>
      <c r="B82" s="2" t="s">
        <v>27</v>
      </c>
      <c r="C82" s="2" t="s">
        <v>6</v>
      </c>
      <c r="D82" s="2" t="s">
        <v>15</v>
      </c>
      <c r="E82" s="2" t="s">
        <v>31</v>
      </c>
      <c r="F82" s="2" t="s">
        <v>61</v>
      </c>
      <c r="G82" s="1">
        <v>738</v>
      </c>
      <c r="H82" s="1">
        <v>333</v>
      </c>
      <c r="I82" s="4">
        <v>4</v>
      </c>
      <c r="J82" s="2" t="s">
        <v>73</v>
      </c>
      <c r="K82" s="1">
        <f>Tabelle9[[#This Row],[Menge kg Nges]]/1000</f>
        <v>0.73799999999999999</v>
      </c>
      <c r="L82" s="1">
        <f>Tabelle9[[#This Row],[Menge kg P2O5]]/1000</f>
        <v>0.33300000000000002</v>
      </c>
      <c r="M82" s="1">
        <f>Tabelle9[[#This Row],[Menge t Nges]]/Tabelle9[[#This Row],[Anzahl Lieferscheine]]</f>
        <v>0.1845</v>
      </c>
      <c r="N82" s="1">
        <f>Tabelle9[[#This Row],[Menge t P2O5]]/Tabelle9[[#This Row],[Anzahl Lieferscheine]]</f>
        <v>8.3250000000000005E-2</v>
      </c>
    </row>
    <row r="83" spans="1:14" x14ac:dyDescent="0.2">
      <c r="A83" s="2" t="s">
        <v>29</v>
      </c>
      <c r="B83" s="2" t="s">
        <v>27</v>
      </c>
      <c r="C83" s="2" t="s">
        <v>25</v>
      </c>
      <c r="D83" s="2" t="s">
        <v>25</v>
      </c>
      <c r="E83" s="2" t="s">
        <v>26</v>
      </c>
      <c r="F83" s="2" t="s">
        <v>61</v>
      </c>
      <c r="G83" s="1">
        <v>35624.04</v>
      </c>
      <c r="H83" s="1">
        <v>12184.749999999996</v>
      </c>
      <c r="I83" s="4">
        <v>39</v>
      </c>
      <c r="J83" s="2" t="s">
        <v>73</v>
      </c>
      <c r="K83" s="1">
        <f>Tabelle9[[#This Row],[Menge kg Nges]]/1000</f>
        <v>35.624040000000001</v>
      </c>
      <c r="L83" s="1">
        <f>Tabelle9[[#This Row],[Menge kg P2O5]]/1000</f>
        <v>12.184749999999996</v>
      </c>
      <c r="M83" s="1">
        <f>Tabelle9[[#This Row],[Menge t Nges]]/Tabelle9[[#This Row],[Anzahl Lieferscheine]]</f>
        <v>0.91343692307692315</v>
      </c>
      <c r="N83" s="1">
        <f>Tabelle9[[#This Row],[Menge t P2O5]]/Tabelle9[[#This Row],[Anzahl Lieferscheine]]</f>
        <v>0.3124294871794871</v>
      </c>
    </row>
    <row r="84" spans="1:14" x14ac:dyDescent="0.2">
      <c r="A84" s="2" t="s">
        <v>29</v>
      </c>
      <c r="B84" s="2" t="s">
        <v>33</v>
      </c>
      <c r="C84" s="2" t="s">
        <v>6</v>
      </c>
      <c r="D84" s="2" t="s">
        <v>7</v>
      </c>
      <c r="E84" s="2" t="s">
        <v>9</v>
      </c>
      <c r="F84" s="2" t="s">
        <v>61</v>
      </c>
      <c r="G84" s="1">
        <v>6794.0999999999995</v>
      </c>
      <c r="H84" s="1">
        <v>2386.2999999999997</v>
      </c>
      <c r="I84" s="4">
        <v>34</v>
      </c>
      <c r="J84" s="2" t="s">
        <v>73</v>
      </c>
      <c r="K84" s="1">
        <f>Tabelle9[[#This Row],[Menge kg Nges]]/1000</f>
        <v>6.7940999999999994</v>
      </c>
      <c r="L84" s="1">
        <f>Tabelle9[[#This Row],[Menge kg P2O5]]/1000</f>
        <v>2.3862999999999999</v>
      </c>
      <c r="M84" s="1">
        <f>Tabelle9[[#This Row],[Menge t Nges]]/Tabelle9[[#This Row],[Anzahl Lieferscheine]]</f>
        <v>0.19982647058823527</v>
      </c>
      <c r="N84" s="1">
        <f>Tabelle9[[#This Row],[Menge t P2O5]]/Tabelle9[[#This Row],[Anzahl Lieferscheine]]</f>
        <v>7.0185294117647054E-2</v>
      </c>
    </row>
    <row r="85" spans="1:14" x14ac:dyDescent="0.2">
      <c r="A85" s="2" t="s">
        <v>29</v>
      </c>
      <c r="B85" s="2" t="s">
        <v>33</v>
      </c>
      <c r="C85" s="2" t="s">
        <v>6</v>
      </c>
      <c r="D85" s="2" t="s">
        <v>7</v>
      </c>
      <c r="E85" s="2" t="s">
        <v>12</v>
      </c>
      <c r="F85" s="2" t="s">
        <v>61</v>
      </c>
      <c r="G85" s="1">
        <v>86.6</v>
      </c>
      <c r="H85" s="1">
        <v>42.6</v>
      </c>
      <c r="I85" s="4">
        <v>1</v>
      </c>
      <c r="J85" s="2" t="s">
        <v>73</v>
      </c>
      <c r="K85" s="1">
        <f>Tabelle9[[#This Row],[Menge kg Nges]]/1000</f>
        <v>8.6599999999999996E-2</v>
      </c>
      <c r="L85" s="1">
        <f>Tabelle9[[#This Row],[Menge kg P2O5]]/1000</f>
        <v>4.2599999999999999E-2</v>
      </c>
      <c r="M85" s="1">
        <f>Tabelle9[[#This Row],[Menge t Nges]]/Tabelle9[[#This Row],[Anzahl Lieferscheine]]</f>
        <v>8.6599999999999996E-2</v>
      </c>
      <c r="N85" s="1">
        <f>Tabelle9[[#This Row],[Menge t P2O5]]/Tabelle9[[#This Row],[Anzahl Lieferscheine]]</f>
        <v>4.2599999999999999E-2</v>
      </c>
    </row>
    <row r="86" spans="1:14" x14ac:dyDescent="0.2">
      <c r="A86" s="2" t="s">
        <v>29</v>
      </c>
      <c r="B86" s="2" t="s">
        <v>33</v>
      </c>
      <c r="C86" s="2" t="s">
        <v>6</v>
      </c>
      <c r="D86" s="2" t="s">
        <v>7</v>
      </c>
      <c r="E86" s="2" t="s">
        <v>14</v>
      </c>
      <c r="F86" s="2" t="s">
        <v>61</v>
      </c>
      <c r="G86" s="1">
        <v>675.8</v>
      </c>
      <c r="H86" s="1">
        <v>387.5</v>
      </c>
      <c r="I86" s="4">
        <v>3</v>
      </c>
      <c r="J86" s="2" t="s">
        <v>73</v>
      </c>
      <c r="K86" s="1">
        <f>Tabelle9[[#This Row],[Menge kg Nges]]/1000</f>
        <v>0.67579999999999996</v>
      </c>
      <c r="L86" s="1">
        <f>Tabelle9[[#This Row],[Menge kg P2O5]]/1000</f>
        <v>0.38750000000000001</v>
      </c>
      <c r="M86" s="1">
        <f>Tabelle9[[#This Row],[Menge t Nges]]/Tabelle9[[#This Row],[Anzahl Lieferscheine]]</f>
        <v>0.22526666666666664</v>
      </c>
      <c r="N86" s="1">
        <f>Tabelle9[[#This Row],[Menge t P2O5]]/Tabelle9[[#This Row],[Anzahl Lieferscheine]]</f>
        <v>0.12916666666666668</v>
      </c>
    </row>
    <row r="87" spans="1:14" x14ac:dyDescent="0.2">
      <c r="A87" s="2" t="s">
        <v>29</v>
      </c>
      <c r="B87" s="2" t="s">
        <v>33</v>
      </c>
      <c r="C87" s="2" t="s">
        <v>6</v>
      </c>
      <c r="D87" s="2" t="s">
        <v>15</v>
      </c>
      <c r="E87" s="2" t="s">
        <v>21</v>
      </c>
      <c r="F87" s="2" t="s">
        <v>61</v>
      </c>
      <c r="G87" s="1">
        <v>1397.8799999999999</v>
      </c>
      <c r="H87" s="1">
        <v>747.31999999999994</v>
      </c>
      <c r="I87" s="4">
        <v>6</v>
      </c>
      <c r="J87" s="2" t="s">
        <v>73</v>
      </c>
      <c r="K87" s="1">
        <f>Tabelle9[[#This Row],[Menge kg Nges]]/1000</f>
        <v>1.3978799999999998</v>
      </c>
      <c r="L87" s="1">
        <f>Tabelle9[[#This Row],[Menge kg P2O5]]/1000</f>
        <v>0.74731999999999998</v>
      </c>
      <c r="M87" s="1">
        <f>Tabelle9[[#This Row],[Menge t Nges]]/Tabelle9[[#This Row],[Anzahl Lieferscheine]]</f>
        <v>0.23297999999999996</v>
      </c>
      <c r="N87" s="1">
        <f>Tabelle9[[#This Row],[Menge t P2O5]]/Tabelle9[[#This Row],[Anzahl Lieferscheine]]</f>
        <v>0.12455333333333334</v>
      </c>
    </row>
    <row r="88" spans="1:14" x14ac:dyDescent="0.2">
      <c r="A88" s="2" t="s">
        <v>29</v>
      </c>
      <c r="B88" s="2" t="s">
        <v>33</v>
      </c>
      <c r="C88" s="2" t="s">
        <v>6</v>
      </c>
      <c r="D88" s="2" t="s">
        <v>15</v>
      </c>
      <c r="E88" s="2" t="s">
        <v>9</v>
      </c>
      <c r="F88" s="2" t="s">
        <v>61</v>
      </c>
      <c r="G88" s="1">
        <v>110.4</v>
      </c>
      <c r="H88" s="1">
        <v>49.5</v>
      </c>
      <c r="I88" s="4">
        <v>1</v>
      </c>
      <c r="J88" s="2" t="s">
        <v>73</v>
      </c>
      <c r="K88" s="1">
        <f>Tabelle9[[#This Row],[Menge kg Nges]]/1000</f>
        <v>0.11040000000000001</v>
      </c>
      <c r="L88" s="1">
        <f>Tabelle9[[#This Row],[Menge kg P2O5]]/1000</f>
        <v>4.9500000000000002E-2</v>
      </c>
      <c r="M88" s="1">
        <f>Tabelle9[[#This Row],[Menge t Nges]]/Tabelle9[[#This Row],[Anzahl Lieferscheine]]</f>
        <v>0.11040000000000001</v>
      </c>
      <c r="N88" s="1">
        <f>Tabelle9[[#This Row],[Menge t P2O5]]/Tabelle9[[#This Row],[Anzahl Lieferscheine]]</f>
        <v>4.9500000000000002E-2</v>
      </c>
    </row>
    <row r="89" spans="1:14" x14ac:dyDescent="0.2">
      <c r="A89" s="2" t="s">
        <v>29</v>
      </c>
      <c r="B89" s="2" t="s">
        <v>33</v>
      </c>
      <c r="C89" s="2" t="s">
        <v>25</v>
      </c>
      <c r="D89" s="2" t="s">
        <v>25</v>
      </c>
      <c r="E89" s="2" t="s">
        <v>26</v>
      </c>
      <c r="F89" s="2" t="s">
        <v>61</v>
      </c>
      <c r="G89" s="1">
        <v>1737.58</v>
      </c>
      <c r="H89" s="1">
        <v>482.48</v>
      </c>
      <c r="I89" s="4">
        <v>4</v>
      </c>
      <c r="J89" s="2" t="s">
        <v>73</v>
      </c>
      <c r="K89" s="1">
        <f>Tabelle9[[#This Row],[Menge kg Nges]]/1000</f>
        <v>1.7375799999999999</v>
      </c>
      <c r="L89" s="1">
        <f>Tabelle9[[#This Row],[Menge kg P2O5]]/1000</f>
        <v>0.48248000000000002</v>
      </c>
      <c r="M89" s="1">
        <f>Tabelle9[[#This Row],[Menge t Nges]]/Tabelle9[[#This Row],[Anzahl Lieferscheine]]</f>
        <v>0.43439499999999998</v>
      </c>
      <c r="N89" s="1">
        <f>Tabelle9[[#This Row],[Menge t P2O5]]/Tabelle9[[#This Row],[Anzahl Lieferscheine]]</f>
        <v>0.12062</v>
      </c>
    </row>
    <row r="90" spans="1:14" x14ac:dyDescent="0.2">
      <c r="A90" s="2" t="s">
        <v>29</v>
      </c>
      <c r="B90" s="2" t="s">
        <v>34</v>
      </c>
      <c r="C90" s="2" t="s">
        <v>6</v>
      </c>
      <c r="D90" s="2" t="s">
        <v>15</v>
      </c>
      <c r="E90" s="2" t="s">
        <v>18</v>
      </c>
      <c r="F90" s="2" t="s">
        <v>61</v>
      </c>
      <c r="G90" s="1">
        <v>537.6</v>
      </c>
      <c r="H90" s="1">
        <v>435.2</v>
      </c>
      <c r="I90" s="4">
        <v>1</v>
      </c>
      <c r="J90" s="2" t="s">
        <v>73</v>
      </c>
      <c r="K90" s="1">
        <f>Tabelle9[[#This Row],[Menge kg Nges]]/1000</f>
        <v>0.53760000000000008</v>
      </c>
      <c r="L90" s="1">
        <f>Tabelle9[[#This Row],[Menge kg P2O5]]/1000</f>
        <v>0.43519999999999998</v>
      </c>
      <c r="M90" s="1">
        <f>Tabelle9[[#This Row],[Menge t Nges]]/Tabelle9[[#This Row],[Anzahl Lieferscheine]]</f>
        <v>0.53760000000000008</v>
      </c>
      <c r="N90" s="1">
        <f>Tabelle9[[#This Row],[Menge t P2O5]]/Tabelle9[[#This Row],[Anzahl Lieferscheine]]</f>
        <v>0.43519999999999998</v>
      </c>
    </row>
    <row r="91" spans="1:14" x14ac:dyDescent="0.2">
      <c r="A91" s="2" t="s">
        <v>29</v>
      </c>
      <c r="B91" s="2" t="s">
        <v>34</v>
      </c>
      <c r="C91" s="2" t="s">
        <v>6</v>
      </c>
      <c r="D91" s="2" t="s">
        <v>15</v>
      </c>
      <c r="E91" s="2" t="s">
        <v>9</v>
      </c>
      <c r="F91" s="2" t="s">
        <v>61</v>
      </c>
      <c r="G91" s="1">
        <v>135.19999999999999</v>
      </c>
      <c r="H91" s="1">
        <v>90</v>
      </c>
      <c r="I91" s="4">
        <v>1</v>
      </c>
      <c r="J91" s="2" t="s">
        <v>73</v>
      </c>
      <c r="K91" s="1">
        <f>Tabelle9[[#This Row],[Menge kg Nges]]/1000</f>
        <v>0.13519999999999999</v>
      </c>
      <c r="L91" s="1">
        <f>Tabelle9[[#This Row],[Menge kg P2O5]]/1000</f>
        <v>0.09</v>
      </c>
      <c r="M91" s="1">
        <f>Tabelle9[[#This Row],[Menge t Nges]]/Tabelle9[[#This Row],[Anzahl Lieferscheine]]</f>
        <v>0.13519999999999999</v>
      </c>
      <c r="N91" s="1">
        <f>Tabelle9[[#This Row],[Menge t P2O5]]/Tabelle9[[#This Row],[Anzahl Lieferscheine]]</f>
        <v>0.09</v>
      </c>
    </row>
    <row r="92" spans="1:14" x14ac:dyDescent="0.2">
      <c r="A92" s="2" t="s">
        <v>29</v>
      </c>
      <c r="B92" s="2" t="s">
        <v>34</v>
      </c>
      <c r="C92" s="2" t="s">
        <v>25</v>
      </c>
      <c r="D92" s="2" t="s">
        <v>25</v>
      </c>
      <c r="E92" s="2" t="s">
        <v>26</v>
      </c>
      <c r="F92" s="2" t="s">
        <v>61</v>
      </c>
      <c r="G92" s="1">
        <v>1489.93</v>
      </c>
      <c r="H92" s="1">
        <v>455.24</v>
      </c>
      <c r="I92" s="4">
        <v>2</v>
      </c>
      <c r="J92" s="2" t="s">
        <v>73</v>
      </c>
      <c r="K92" s="1">
        <f>Tabelle9[[#This Row],[Menge kg Nges]]/1000</f>
        <v>1.48993</v>
      </c>
      <c r="L92" s="1">
        <f>Tabelle9[[#This Row],[Menge kg P2O5]]/1000</f>
        <v>0.45524000000000003</v>
      </c>
      <c r="M92" s="1">
        <f>Tabelle9[[#This Row],[Menge t Nges]]/Tabelle9[[#This Row],[Anzahl Lieferscheine]]</f>
        <v>0.74496499999999999</v>
      </c>
      <c r="N92" s="1">
        <f>Tabelle9[[#This Row],[Menge t P2O5]]/Tabelle9[[#This Row],[Anzahl Lieferscheine]]</f>
        <v>0.22762000000000002</v>
      </c>
    </row>
    <row r="93" spans="1:14" x14ac:dyDescent="0.2">
      <c r="A93" s="2" t="s">
        <v>32</v>
      </c>
      <c r="B93" s="2" t="s">
        <v>5</v>
      </c>
      <c r="C93" s="2" t="s">
        <v>25</v>
      </c>
      <c r="D93" s="2" t="s">
        <v>25</v>
      </c>
      <c r="E93" s="2" t="s">
        <v>26</v>
      </c>
      <c r="F93" s="2" t="s">
        <v>61</v>
      </c>
      <c r="G93" s="1">
        <v>41922.26</v>
      </c>
      <c r="H93" s="1">
        <v>15760.380000000003</v>
      </c>
      <c r="I93" s="4">
        <v>63</v>
      </c>
      <c r="J93" s="2" t="s">
        <v>73</v>
      </c>
      <c r="K93" s="1">
        <f>Tabelle9[[#This Row],[Menge kg Nges]]/1000</f>
        <v>41.922260000000001</v>
      </c>
      <c r="L93" s="1">
        <f>Tabelle9[[#This Row],[Menge kg P2O5]]/1000</f>
        <v>15.760380000000003</v>
      </c>
      <c r="M93" s="1">
        <f>Tabelle9[[#This Row],[Menge t Nges]]/Tabelle9[[#This Row],[Anzahl Lieferscheine]]</f>
        <v>0.66543269841269848</v>
      </c>
      <c r="N93" s="1">
        <f>Tabelle9[[#This Row],[Menge t P2O5]]/Tabelle9[[#This Row],[Anzahl Lieferscheine]]</f>
        <v>0.25016476190476195</v>
      </c>
    </row>
    <row r="94" spans="1:14" x14ac:dyDescent="0.2">
      <c r="A94" s="2" t="s">
        <v>32</v>
      </c>
      <c r="B94" s="2" t="s">
        <v>29</v>
      </c>
      <c r="C94" s="2" t="s">
        <v>6</v>
      </c>
      <c r="D94" s="2" t="s">
        <v>7</v>
      </c>
      <c r="E94" s="2" t="s">
        <v>8</v>
      </c>
      <c r="F94" s="2" t="s">
        <v>61</v>
      </c>
      <c r="G94" s="1">
        <v>21422.000000000007</v>
      </c>
      <c r="H94" s="1">
        <v>7541.2000000000025</v>
      </c>
      <c r="I94" s="4">
        <v>30</v>
      </c>
      <c r="J94" s="2" t="s">
        <v>73</v>
      </c>
      <c r="K94" s="1">
        <f>Tabelle9[[#This Row],[Menge kg Nges]]/1000</f>
        <v>21.422000000000008</v>
      </c>
      <c r="L94" s="1">
        <f>Tabelle9[[#This Row],[Menge kg P2O5]]/1000</f>
        <v>7.5412000000000026</v>
      </c>
      <c r="M94" s="1">
        <f>Tabelle9[[#This Row],[Menge t Nges]]/Tabelle9[[#This Row],[Anzahl Lieferscheine]]</f>
        <v>0.71406666666666696</v>
      </c>
      <c r="N94" s="1">
        <f>Tabelle9[[#This Row],[Menge t P2O5]]/Tabelle9[[#This Row],[Anzahl Lieferscheine]]</f>
        <v>0.25137333333333339</v>
      </c>
    </row>
    <row r="95" spans="1:14" x14ac:dyDescent="0.2">
      <c r="A95" s="2" t="s">
        <v>32</v>
      </c>
      <c r="B95" s="2" t="s">
        <v>29</v>
      </c>
      <c r="C95" s="2" t="s">
        <v>6</v>
      </c>
      <c r="D95" s="2" t="s">
        <v>7</v>
      </c>
      <c r="E95" s="2" t="s">
        <v>9</v>
      </c>
      <c r="F95" s="2" t="s">
        <v>61</v>
      </c>
      <c r="G95" s="1">
        <v>1129.24</v>
      </c>
      <c r="H95" s="1">
        <v>479.99</v>
      </c>
      <c r="I95" s="4">
        <v>4</v>
      </c>
      <c r="J95" s="2" t="s">
        <v>73</v>
      </c>
      <c r="K95" s="1">
        <f>Tabelle9[[#This Row],[Menge kg Nges]]/1000</f>
        <v>1.12924</v>
      </c>
      <c r="L95" s="1">
        <f>Tabelle9[[#This Row],[Menge kg P2O5]]/1000</f>
        <v>0.47999000000000003</v>
      </c>
      <c r="M95" s="1">
        <f>Tabelle9[[#This Row],[Menge t Nges]]/Tabelle9[[#This Row],[Anzahl Lieferscheine]]</f>
        <v>0.28231000000000001</v>
      </c>
      <c r="N95" s="1">
        <f>Tabelle9[[#This Row],[Menge t P2O5]]/Tabelle9[[#This Row],[Anzahl Lieferscheine]]</f>
        <v>0.11999750000000001</v>
      </c>
    </row>
    <row r="96" spans="1:14" x14ac:dyDescent="0.2">
      <c r="A96" s="2" t="s">
        <v>32</v>
      </c>
      <c r="B96" s="2" t="s">
        <v>29</v>
      </c>
      <c r="C96" s="2" t="s">
        <v>6</v>
      </c>
      <c r="D96" s="2" t="s">
        <v>7</v>
      </c>
      <c r="E96" s="2" t="s">
        <v>11</v>
      </c>
      <c r="F96" s="2" t="s">
        <v>61</v>
      </c>
      <c r="G96" s="1">
        <v>872.2</v>
      </c>
      <c r="H96" s="1">
        <v>415</v>
      </c>
      <c r="I96" s="4">
        <v>4</v>
      </c>
      <c r="J96" s="2" t="s">
        <v>73</v>
      </c>
      <c r="K96" s="1">
        <f>Tabelle9[[#This Row],[Menge kg Nges]]/1000</f>
        <v>0.87220000000000009</v>
      </c>
      <c r="L96" s="1">
        <f>Tabelle9[[#This Row],[Menge kg P2O5]]/1000</f>
        <v>0.41499999999999998</v>
      </c>
      <c r="M96" s="1">
        <f>Tabelle9[[#This Row],[Menge t Nges]]/Tabelle9[[#This Row],[Anzahl Lieferscheine]]</f>
        <v>0.21805000000000002</v>
      </c>
      <c r="N96" s="1">
        <f>Tabelle9[[#This Row],[Menge t P2O5]]/Tabelle9[[#This Row],[Anzahl Lieferscheine]]</f>
        <v>0.10375</v>
      </c>
    </row>
    <row r="97" spans="1:14" x14ac:dyDescent="0.2">
      <c r="A97" s="2" t="s">
        <v>32</v>
      </c>
      <c r="B97" s="2" t="s">
        <v>29</v>
      </c>
      <c r="C97" s="2" t="s">
        <v>6</v>
      </c>
      <c r="D97" s="2" t="s">
        <v>7</v>
      </c>
      <c r="E97" s="2" t="s">
        <v>12</v>
      </c>
      <c r="F97" s="2" t="s">
        <v>61</v>
      </c>
      <c r="G97" s="1">
        <v>2165.6</v>
      </c>
      <c r="H97" s="1">
        <v>996.8</v>
      </c>
      <c r="I97" s="4">
        <v>4</v>
      </c>
      <c r="J97" s="2" t="s">
        <v>73</v>
      </c>
      <c r="K97" s="1">
        <f>Tabelle9[[#This Row],[Menge kg Nges]]/1000</f>
        <v>2.1656</v>
      </c>
      <c r="L97" s="1">
        <f>Tabelle9[[#This Row],[Menge kg P2O5]]/1000</f>
        <v>0.99679999999999991</v>
      </c>
      <c r="M97" s="1">
        <f>Tabelle9[[#This Row],[Menge t Nges]]/Tabelle9[[#This Row],[Anzahl Lieferscheine]]</f>
        <v>0.54139999999999999</v>
      </c>
      <c r="N97" s="1">
        <f>Tabelle9[[#This Row],[Menge t P2O5]]/Tabelle9[[#This Row],[Anzahl Lieferscheine]]</f>
        <v>0.24919999999999998</v>
      </c>
    </row>
    <row r="98" spans="1:14" x14ac:dyDescent="0.2">
      <c r="A98" s="2" t="s">
        <v>32</v>
      </c>
      <c r="B98" s="2" t="s">
        <v>29</v>
      </c>
      <c r="C98" s="2" t="s">
        <v>6</v>
      </c>
      <c r="D98" s="2" t="s">
        <v>7</v>
      </c>
      <c r="E98" s="2" t="s">
        <v>14</v>
      </c>
      <c r="F98" s="2" t="s">
        <v>61</v>
      </c>
      <c r="G98" s="1">
        <v>1319.72</v>
      </c>
      <c r="H98" s="1">
        <v>647.12</v>
      </c>
      <c r="I98" s="4">
        <v>4</v>
      </c>
      <c r="J98" s="2" t="s">
        <v>73</v>
      </c>
      <c r="K98" s="1">
        <f>Tabelle9[[#This Row],[Menge kg Nges]]/1000</f>
        <v>1.31972</v>
      </c>
      <c r="L98" s="1">
        <f>Tabelle9[[#This Row],[Menge kg P2O5]]/1000</f>
        <v>0.64712000000000003</v>
      </c>
      <c r="M98" s="1">
        <f>Tabelle9[[#This Row],[Menge t Nges]]/Tabelle9[[#This Row],[Anzahl Lieferscheine]]</f>
        <v>0.32993</v>
      </c>
      <c r="N98" s="1">
        <f>Tabelle9[[#This Row],[Menge t P2O5]]/Tabelle9[[#This Row],[Anzahl Lieferscheine]]</f>
        <v>0.16178000000000001</v>
      </c>
    </row>
    <row r="99" spans="1:14" x14ac:dyDescent="0.2">
      <c r="A99" s="2" t="s">
        <v>32</v>
      </c>
      <c r="B99" s="2" t="s">
        <v>29</v>
      </c>
      <c r="C99" s="2" t="s">
        <v>6</v>
      </c>
      <c r="D99" s="2" t="s">
        <v>15</v>
      </c>
      <c r="E99" s="2" t="s">
        <v>8</v>
      </c>
      <c r="F99" s="2" t="s">
        <v>61</v>
      </c>
      <c r="G99" s="1">
        <v>112</v>
      </c>
      <c r="H99" s="1">
        <v>56</v>
      </c>
      <c r="I99" s="4">
        <v>1</v>
      </c>
      <c r="J99" s="2" t="s">
        <v>73</v>
      </c>
      <c r="K99" s="1">
        <f>Tabelle9[[#This Row],[Menge kg Nges]]/1000</f>
        <v>0.112</v>
      </c>
      <c r="L99" s="1">
        <f>Tabelle9[[#This Row],[Menge kg P2O5]]/1000</f>
        <v>5.6000000000000001E-2</v>
      </c>
      <c r="M99" s="1">
        <f>Tabelle9[[#This Row],[Menge t Nges]]/Tabelle9[[#This Row],[Anzahl Lieferscheine]]</f>
        <v>0.112</v>
      </c>
      <c r="N99" s="1">
        <f>Tabelle9[[#This Row],[Menge t P2O5]]/Tabelle9[[#This Row],[Anzahl Lieferscheine]]</f>
        <v>5.6000000000000001E-2</v>
      </c>
    </row>
    <row r="100" spans="1:14" x14ac:dyDescent="0.2">
      <c r="A100" s="2" t="s">
        <v>32</v>
      </c>
      <c r="B100" s="2" t="s">
        <v>29</v>
      </c>
      <c r="C100" s="2" t="s">
        <v>6</v>
      </c>
      <c r="D100" s="2" t="s">
        <v>15</v>
      </c>
      <c r="E100" s="2" t="s">
        <v>20</v>
      </c>
      <c r="F100" s="2" t="s">
        <v>61</v>
      </c>
      <c r="G100" s="1">
        <v>476</v>
      </c>
      <c r="H100" s="1">
        <v>350</v>
      </c>
      <c r="I100" s="4">
        <v>2</v>
      </c>
      <c r="J100" s="2" t="s">
        <v>73</v>
      </c>
      <c r="K100" s="1">
        <f>Tabelle9[[#This Row],[Menge kg Nges]]/1000</f>
        <v>0.47599999999999998</v>
      </c>
      <c r="L100" s="1">
        <f>Tabelle9[[#This Row],[Menge kg P2O5]]/1000</f>
        <v>0.35</v>
      </c>
      <c r="M100" s="1">
        <f>Tabelle9[[#This Row],[Menge t Nges]]/Tabelle9[[#This Row],[Anzahl Lieferscheine]]</f>
        <v>0.23799999999999999</v>
      </c>
      <c r="N100" s="1">
        <f>Tabelle9[[#This Row],[Menge t P2O5]]/Tabelle9[[#This Row],[Anzahl Lieferscheine]]</f>
        <v>0.17499999999999999</v>
      </c>
    </row>
    <row r="101" spans="1:14" x14ac:dyDescent="0.2">
      <c r="A101" s="2" t="s">
        <v>32</v>
      </c>
      <c r="B101" s="2" t="s">
        <v>29</v>
      </c>
      <c r="C101" s="2" t="s">
        <v>6</v>
      </c>
      <c r="D101" s="2" t="s">
        <v>15</v>
      </c>
      <c r="E101" s="2" t="s">
        <v>21</v>
      </c>
      <c r="F101" s="2" t="s">
        <v>61</v>
      </c>
      <c r="G101" s="1">
        <v>2802.6499999999996</v>
      </c>
      <c r="H101" s="1">
        <v>1352.33</v>
      </c>
      <c r="I101" s="4">
        <v>9</v>
      </c>
      <c r="J101" s="2" t="s">
        <v>73</v>
      </c>
      <c r="K101" s="1">
        <f>Tabelle9[[#This Row],[Menge kg Nges]]/1000</f>
        <v>2.8026499999999994</v>
      </c>
      <c r="L101" s="1">
        <f>Tabelle9[[#This Row],[Menge kg P2O5]]/1000</f>
        <v>1.35233</v>
      </c>
      <c r="M101" s="1">
        <f>Tabelle9[[#This Row],[Menge t Nges]]/Tabelle9[[#This Row],[Anzahl Lieferscheine]]</f>
        <v>0.31140555555555549</v>
      </c>
      <c r="N101" s="1">
        <f>Tabelle9[[#This Row],[Menge t P2O5]]/Tabelle9[[#This Row],[Anzahl Lieferscheine]]</f>
        <v>0.15025888888888889</v>
      </c>
    </row>
    <row r="102" spans="1:14" x14ac:dyDescent="0.2">
      <c r="A102" s="2" t="s">
        <v>32</v>
      </c>
      <c r="B102" s="2" t="s">
        <v>29</v>
      </c>
      <c r="C102" s="2" t="s">
        <v>25</v>
      </c>
      <c r="D102" s="2" t="s">
        <v>25</v>
      </c>
      <c r="E102" s="2" t="s">
        <v>26</v>
      </c>
      <c r="F102" s="2" t="s">
        <v>61</v>
      </c>
      <c r="G102" s="1">
        <v>45495.570000000014</v>
      </c>
      <c r="H102" s="1">
        <v>19670.990000000002</v>
      </c>
      <c r="I102" s="4">
        <v>129</v>
      </c>
      <c r="J102" s="2" t="s">
        <v>73</v>
      </c>
      <c r="K102" s="1">
        <f>Tabelle9[[#This Row],[Menge kg Nges]]/1000</f>
        <v>45.495570000000015</v>
      </c>
      <c r="L102" s="1">
        <f>Tabelle9[[#This Row],[Menge kg P2O5]]/1000</f>
        <v>19.670990000000003</v>
      </c>
      <c r="M102" s="1">
        <f>Tabelle9[[#This Row],[Menge t Nges]]/Tabelle9[[#This Row],[Anzahl Lieferscheine]]</f>
        <v>0.35267883720930243</v>
      </c>
      <c r="N102" s="1">
        <f>Tabelle9[[#This Row],[Menge t P2O5]]/Tabelle9[[#This Row],[Anzahl Lieferscheine]]</f>
        <v>0.15248829457364343</v>
      </c>
    </row>
    <row r="103" spans="1:14" x14ac:dyDescent="0.2">
      <c r="A103" s="2" t="s">
        <v>32</v>
      </c>
      <c r="B103" s="2" t="s">
        <v>32</v>
      </c>
      <c r="C103" s="2" t="s">
        <v>6</v>
      </c>
      <c r="D103" s="2" t="s">
        <v>7</v>
      </c>
      <c r="E103" s="2" t="s">
        <v>8</v>
      </c>
      <c r="F103" s="2" t="s">
        <v>61</v>
      </c>
      <c r="G103" s="1">
        <v>183649.96999999994</v>
      </c>
      <c r="H103" s="1">
        <v>60741.760000000017</v>
      </c>
      <c r="I103" s="4">
        <v>348</v>
      </c>
      <c r="J103" s="2" t="s">
        <v>73</v>
      </c>
      <c r="K103" s="1">
        <f>Tabelle9[[#This Row],[Menge kg Nges]]/1000</f>
        <v>183.64996999999994</v>
      </c>
      <c r="L103" s="1">
        <f>Tabelle9[[#This Row],[Menge kg P2O5]]/1000</f>
        <v>60.741760000000014</v>
      </c>
      <c r="M103" s="1">
        <f>Tabelle9[[#This Row],[Menge t Nges]]/Tabelle9[[#This Row],[Anzahl Lieferscheine]]</f>
        <v>0.52772979885057458</v>
      </c>
      <c r="N103" s="1">
        <f>Tabelle9[[#This Row],[Menge t P2O5]]/Tabelle9[[#This Row],[Anzahl Lieferscheine]]</f>
        <v>0.17454528735632188</v>
      </c>
    </row>
    <row r="104" spans="1:14" x14ac:dyDescent="0.2">
      <c r="A104" s="2" t="s">
        <v>32</v>
      </c>
      <c r="B104" s="2" t="s">
        <v>32</v>
      </c>
      <c r="C104" s="2" t="s">
        <v>6</v>
      </c>
      <c r="D104" s="2" t="s">
        <v>7</v>
      </c>
      <c r="E104" s="2" t="s">
        <v>9</v>
      </c>
      <c r="F104" s="2" t="s">
        <v>61</v>
      </c>
      <c r="G104" s="1">
        <v>160036.76000000007</v>
      </c>
      <c r="H104" s="1">
        <v>68783.390000000014</v>
      </c>
      <c r="I104" s="4">
        <v>547</v>
      </c>
      <c r="J104" s="2" t="s">
        <v>73</v>
      </c>
      <c r="K104" s="1">
        <f>Tabelle9[[#This Row],[Menge kg Nges]]/1000</f>
        <v>160.03676000000007</v>
      </c>
      <c r="L104" s="1">
        <f>Tabelle9[[#This Row],[Menge kg P2O5]]/1000</f>
        <v>68.783390000000011</v>
      </c>
      <c r="M104" s="1">
        <f>Tabelle9[[#This Row],[Menge t Nges]]/Tabelle9[[#This Row],[Anzahl Lieferscheine]]</f>
        <v>0.29257177330895806</v>
      </c>
      <c r="N104" s="1">
        <f>Tabelle9[[#This Row],[Menge t P2O5]]/Tabelle9[[#This Row],[Anzahl Lieferscheine]]</f>
        <v>0.12574659963436932</v>
      </c>
    </row>
    <row r="105" spans="1:14" x14ac:dyDescent="0.2">
      <c r="A105" s="2" t="s">
        <v>32</v>
      </c>
      <c r="B105" s="2" t="s">
        <v>32</v>
      </c>
      <c r="C105" s="2" t="s">
        <v>6</v>
      </c>
      <c r="D105" s="2" t="s">
        <v>7</v>
      </c>
      <c r="E105" s="2" t="s">
        <v>10</v>
      </c>
      <c r="F105" s="2" t="s">
        <v>61</v>
      </c>
      <c r="G105" s="1">
        <v>39438.899999999994</v>
      </c>
      <c r="H105" s="1">
        <v>15530.79</v>
      </c>
      <c r="I105" s="4">
        <v>91</v>
      </c>
      <c r="J105" s="2" t="s">
        <v>73</v>
      </c>
      <c r="K105" s="1">
        <f>Tabelle9[[#This Row],[Menge kg Nges]]/1000</f>
        <v>39.438899999999997</v>
      </c>
      <c r="L105" s="1">
        <f>Tabelle9[[#This Row],[Menge kg P2O5]]/1000</f>
        <v>15.530790000000001</v>
      </c>
      <c r="M105" s="1">
        <f>Tabelle9[[#This Row],[Menge t Nges]]/Tabelle9[[#This Row],[Anzahl Lieferscheine]]</f>
        <v>0.43339450549450548</v>
      </c>
      <c r="N105" s="1">
        <f>Tabelle9[[#This Row],[Menge t P2O5]]/Tabelle9[[#This Row],[Anzahl Lieferscheine]]</f>
        <v>0.170668021978022</v>
      </c>
    </row>
    <row r="106" spans="1:14" x14ac:dyDescent="0.2">
      <c r="A106" s="2" t="s">
        <v>32</v>
      </c>
      <c r="B106" s="2" t="s">
        <v>32</v>
      </c>
      <c r="C106" s="2" t="s">
        <v>6</v>
      </c>
      <c r="D106" s="2" t="s">
        <v>7</v>
      </c>
      <c r="E106" s="2" t="s">
        <v>11</v>
      </c>
      <c r="F106" s="2" t="s">
        <v>61</v>
      </c>
      <c r="G106" s="1">
        <v>73855.309999999983</v>
      </c>
      <c r="H106" s="1">
        <v>33971.65</v>
      </c>
      <c r="I106" s="4">
        <v>191</v>
      </c>
      <c r="J106" s="2" t="s">
        <v>73</v>
      </c>
      <c r="K106" s="1">
        <f>Tabelle9[[#This Row],[Menge kg Nges]]/1000</f>
        <v>73.855309999999989</v>
      </c>
      <c r="L106" s="1">
        <f>Tabelle9[[#This Row],[Menge kg P2O5]]/1000</f>
        <v>33.971650000000004</v>
      </c>
      <c r="M106" s="1">
        <f>Tabelle9[[#This Row],[Menge t Nges]]/Tabelle9[[#This Row],[Anzahl Lieferscheine]]</f>
        <v>0.38667701570680624</v>
      </c>
      <c r="N106" s="1">
        <f>Tabelle9[[#This Row],[Menge t P2O5]]/Tabelle9[[#This Row],[Anzahl Lieferscheine]]</f>
        <v>0.17786204188481677</v>
      </c>
    </row>
    <row r="107" spans="1:14" x14ac:dyDescent="0.2">
      <c r="A107" s="2" t="s">
        <v>32</v>
      </c>
      <c r="B107" s="2" t="s">
        <v>32</v>
      </c>
      <c r="C107" s="2" t="s">
        <v>6</v>
      </c>
      <c r="D107" s="2" t="s">
        <v>7</v>
      </c>
      <c r="E107" s="2" t="s">
        <v>12</v>
      </c>
      <c r="F107" s="2" t="s">
        <v>61</v>
      </c>
      <c r="G107" s="1">
        <v>143811.95999999993</v>
      </c>
      <c r="H107" s="1">
        <v>63081.91</v>
      </c>
      <c r="I107" s="4">
        <v>309</v>
      </c>
      <c r="J107" s="2" t="s">
        <v>73</v>
      </c>
      <c r="K107" s="1">
        <f>Tabelle9[[#This Row],[Menge kg Nges]]/1000</f>
        <v>143.81195999999994</v>
      </c>
      <c r="L107" s="1">
        <f>Tabelle9[[#This Row],[Menge kg P2O5]]/1000</f>
        <v>63.081910000000001</v>
      </c>
      <c r="M107" s="1">
        <f>Tabelle9[[#This Row],[Menge t Nges]]/Tabelle9[[#This Row],[Anzahl Lieferscheine]]</f>
        <v>0.46541087378640755</v>
      </c>
      <c r="N107" s="1">
        <f>Tabelle9[[#This Row],[Menge t P2O5]]/Tabelle9[[#This Row],[Anzahl Lieferscheine]]</f>
        <v>0.20414857605177994</v>
      </c>
    </row>
    <row r="108" spans="1:14" x14ac:dyDescent="0.2">
      <c r="A108" s="2" t="s">
        <v>32</v>
      </c>
      <c r="B108" s="2" t="s">
        <v>32</v>
      </c>
      <c r="C108" s="2" t="s">
        <v>6</v>
      </c>
      <c r="D108" s="2" t="s">
        <v>7</v>
      </c>
      <c r="E108" s="2" t="s">
        <v>13</v>
      </c>
      <c r="F108" s="2" t="s">
        <v>61</v>
      </c>
      <c r="G108" s="1">
        <v>24547.010000000013</v>
      </c>
      <c r="H108" s="1">
        <v>12924.470000000003</v>
      </c>
      <c r="I108" s="4">
        <v>98</v>
      </c>
      <c r="J108" s="2" t="s">
        <v>73</v>
      </c>
      <c r="K108" s="1">
        <f>Tabelle9[[#This Row],[Menge kg Nges]]/1000</f>
        <v>24.547010000000014</v>
      </c>
      <c r="L108" s="1">
        <f>Tabelle9[[#This Row],[Menge kg P2O5]]/1000</f>
        <v>12.924470000000003</v>
      </c>
      <c r="M108" s="1">
        <f>Tabelle9[[#This Row],[Menge t Nges]]/Tabelle9[[#This Row],[Anzahl Lieferscheine]]</f>
        <v>0.25047969387755115</v>
      </c>
      <c r="N108" s="1">
        <f>Tabelle9[[#This Row],[Menge t P2O5]]/Tabelle9[[#This Row],[Anzahl Lieferscheine]]</f>
        <v>0.13188234693877554</v>
      </c>
    </row>
    <row r="109" spans="1:14" x14ac:dyDescent="0.2">
      <c r="A109" s="2" t="s">
        <v>32</v>
      </c>
      <c r="B109" s="2" t="s">
        <v>32</v>
      </c>
      <c r="C109" s="2" t="s">
        <v>6</v>
      </c>
      <c r="D109" s="2" t="s">
        <v>7</v>
      </c>
      <c r="E109" s="2" t="s">
        <v>14</v>
      </c>
      <c r="F109" s="2" t="s">
        <v>61</v>
      </c>
      <c r="G109" s="1">
        <v>80253.779999999984</v>
      </c>
      <c r="H109" s="1">
        <v>42273.279999999999</v>
      </c>
      <c r="I109" s="4">
        <v>238</v>
      </c>
      <c r="J109" s="2" t="s">
        <v>73</v>
      </c>
      <c r="K109" s="1">
        <f>Tabelle9[[#This Row],[Menge kg Nges]]/1000</f>
        <v>80.253779999999978</v>
      </c>
      <c r="L109" s="1">
        <f>Tabelle9[[#This Row],[Menge kg P2O5]]/1000</f>
        <v>42.27328</v>
      </c>
      <c r="M109" s="1">
        <f>Tabelle9[[#This Row],[Menge t Nges]]/Tabelle9[[#This Row],[Anzahl Lieferscheine]]</f>
        <v>0.33720075630252089</v>
      </c>
      <c r="N109" s="1">
        <f>Tabelle9[[#This Row],[Menge t P2O5]]/Tabelle9[[#This Row],[Anzahl Lieferscheine]]</f>
        <v>0.17761882352941177</v>
      </c>
    </row>
    <row r="110" spans="1:14" x14ac:dyDescent="0.2">
      <c r="A110" s="2" t="s">
        <v>32</v>
      </c>
      <c r="B110" s="2" t="s">
        <v>32</v>
      </c>
      <c r="C110" s="2" t="s">
        <v>6</v>
      </c>
      <c r="D110" s="2" t="s">
        <v>15</v>
      </c>
      <c r="E110" s="2" t="s">
        <v>8</v>
      </c>
      <c r="F110" s="2" t="s">
        <v>61</v>
      </c>
      <c r="G110" s="1">
        <v>20452.5</v>
      </c>
      <c r="H110" s="1">
        <v>11737</v>
      </c>
      <c r="I110" s="4">
        <v>48</v>
      </c>
      <c r="J110" s="2" t="s">
        <v>73</v>
      </c>
      <c r="K110" s="1">
        <f>Tabelle9[[#This Row],[Menge kg Nges]]/1000</f>
        <v>20.452500000000001</v>
      </c>
      <c r="L110" s="1">
        <f>Tabelle9[[#This Row],[Menge kg P2O5]]/1000</f>
        <v>11.737</v>
      </c>
      <c r="M110" s="1">
        <f>Tabelle9[[#This Row],[Menge t Nges]]/Tabelle9[[#This Row],[Anzahl Lieferscheine]]</f>
        <v>0.42609374999999999</v>
      </c>
      <c r="N110" s="1">
        <f>Tabelle9[[#This Row],[Menge t P2O5]]/Tabelle9[[#This Row],[Anzahl Lieferscheine]]</f>
        <v>0.24452083333333333</v>
      </c>
    </row>
    <row r="111" spans="1:14" x14ac:dyDescent="0.2">
      <c r="A111" s="2" t="s">
        <v>32</v>
      </c>
      <c r="B111" s="2" t="s">
        <v>32</v>
      </c>
      <c r="C111" s="2" t="s">
        <v>6</v>
      </c>
      <c r="D111" s="2" t="s">
        <v>15</v>
      </c>
      <c r="E111" s="2" t="s">
        <v>17</v>
      </c>
      <c r="F111" s="2" t="s">
        <v>61</v>
      </c>
      <c r="G111" s="1">
        <v>12781.75</v>
      </c>
      <c r="H111" s="1">
        <v>6060.2500000000009</v>
      </c>
      <c r="I111" s="4">
        <v>57</v>
      </c>
      <c r="J111" s="2" t="s">
        <v>73</v>
      </c>
      <c r="K111" s="1">
        <f>Tabelle9[[#This Row],[Menge kg Nges]]/1000</f>
        <v>12.781750000000001</v>
      </c>
      <c r="L111" s="1">
        <f>Tabelle9[[#This Row],[Menge kg P2O5]]/1000</f>
        <v>6.0602500000000008</v>
      </c>
      <c r="M111" s="1">
        <f>Tabelle9[[#This Row],[Menge t Nges]]/Tabelle9[[#This Row],[Anzahl Lieferscheine]]</f>
        <v>0.22424122807017544</v>
      </c>
      <c r="N111" s="1">
        <f>Tabelle9[[#This Row],[Menge t P2O5]]/Tabelle9[[#This Row],[Anzahl Lieferscheine]]</f>
        <v>0.10632017543859651</v>
      </c>
    </row>
    <row r="112" spans="1:14" x14ac:dyDescent="0.2">
      <c r="A112" s="2" t="s">
        <v>32</v>
      </c>
      <c r="B112" s="2" t="s">
        <v>32</v>
      </c>
      <c r="C112" s="2" t="s">
        <v>6</v>
      </c>
      <c r="D112" s="2" t="s">
        <v>15</v>
      </c>
      <c r="E112" s="2" t="s">
        <v>35</v>
      </c>
      <c r="F112" s="2" t="s">
        <v>61</v>
      </c>
      <c r="G112" s="1">
        <v>1920</v>
      </c>
      <c r="H112" s="1">
        <v>1400</v>
      </c>
      <c r="I112" s="4">
        <v>4</v>
      </c>
      <c r="J112" s="2" t="s">
        <v>73</v>
      </c>
      <c r="K112" s="1">
        <f>Tabelle9[[#This Row],[Menge kg Nges]]/1000</f>
        <v>1.92</v>
      </c>
      <c r="L112" s="1">
        <f>Tabelle9[[#This Row],[Menge kg P2O5]]/1000</f>
        <v>1.4</v>
      </c>
      <c r="M112" s="1">
        <f>Tabelle9[[#This Row],[Menge t Nges]]/Tabelle9[[#This Row],[Anzahl Lieferscheine]]</f>
        <v>0.48</v>
      </c>
      <c r="N112" s="1">
        <f>Tabelle9[[#This Row],[Menge t P2O5]]/Tabelle9[[#This Row],[Anzahl Lieferscheine]]</f>
        <v>0.35</v>
      </c>
    </row>
    <row r="113" spans="1:14" x14ac:dyDescent="0.2">
      <c r="A113" s="2" t="s">
        <v>32</v>
      </c>
      <c r="B113" s="2" t="s">
        <v>32</v>
      </c>
      <c r="C113" s="2" t="s">
        <v>6</v>
      </c>
      <c r="D113" s="2" t="s">
        <v>15</v>
      </c>
      <c r="E113" s="2" t="s">
        <v>18</v>
      </c>
      <c r="F113" s="2" t="s">
        <v>61</v>
      </c>
      <c r="G113" s="1">
        <v>88264.859999999971</v>
      </c>
      <c r="H113" s="1">
        <v>61246.180000000008</v>
      </c>
      <c r="I113" s="4">
        <v>199</v>
      </c>
      <c r="J113" s="2" t="s">
        <v>73</v>
      </c>
      <c r="K113" s="1">
        <f>Tabelle9[[#This Row],[Menge kg Nges]]/1000</f>
        <v>88.26485999999997</v>
      </c>
      <c r="L113" s="1">
        <f>Tabelle9[[#This Row],[Menge kg P2O5]]/1000</f>
        <v>61.24618000000001</v>
      </c>
      <c r="M113" s="1">
        <f>Tabelle9[[#This Row],[Menge t Nges]]/Tabelle9[[#This Row],[Anzahl Lieferscheine]]</f>
        <v>0.44354201005025112</v>
      </c>
      <c r="N113" s="1">
        <f>Tabelle9[[#This Row],[Menge t P2O5]]/Tabelle9[[#This Row],[Anzahl Lieferscheine]]</f>
        <v>0.30776974874371865</v>
      </c>
    </row>
    <row r="114" spans="1:14" x14ac:dyDescent="0.2">
      <c r="A114" s="2" t="s">
        <v>32</v>
      </c>
      <c r="B114" s="2" t="s">
        <v>32</v>
      </c>
      <c r="C114" s="2" t="s">
        <v>6</v>
      </c>
      <c r="D114" s="2" t="s">
        <v>15</v>
      </c>
      <c r="E114" s="2" t="s">
        <v>19</v>
      </c>
      <c r="F114" s="2" t="s">
        <v>61</v>
      </c>
      <c r="G114" s="1">
        <v>546.75</v>
      </c>
      <c r="H114" s="1">
        <v>607.5</v>
      </c>
      <c r="I114" s="4">
        <v>5</v>
      </c>
      <c r="J114" s="2" t="s">
        <v>73</v>
      </c>
      <c r="K114" s="1">
        <f>Tabelle9[[#This Row],[Menge kg Nges]]/1000</f>
        <v>0.54674999999999996</v>
      </c>
      <c r="L114" s="1">
        <f>Tabelle9[[#This Row],[Menge kg P2O5]]/1000</f>
        <v>0.60750000000000004</v>
      </c>
      <c r="M114" s="1">
        <f>Tabelle9[[#This Row],[Menge t Nges]]/Tabelle9[[#This Row],[Anzahl Lieferscheine]]</f>
        <v>0.10934999999999999</v>
      </c>
      <c r="N114" s="1">
        <f>Tabelle9[[#This Row],[Menge t P2O5]]/Tabelle9[[#This Row],[Anzahl Lieferscheine]]</f>
        <v>0.12150000000000001</v>
      </c>
    </row>
    <row r="115" spans="1:14" x14ac:dyDescent="0.2">
      <c r="A115" s="2" t="s">
        <v>32</v>
      </c>
      <c r="B115" s="2" t="s">
        <v>32</v>
      </c>
      <c r="C115" s="2" t="s">
        <v>6</v>
      </c>
      <c r="D115" s="2" t="s">
        <v>15</v>
      </c>
      <c r="E115" s="2" t="s">
        <v>20</v>
      </c>
      <c r="F115" s="2" t="s">
        <v>61</v>
      </c>
      <c r="G115" s="1">
        <v>30264.09</v>
      </c>
      <c r="H115" s="1">
        <v>23990.430000000004</v>
      </c>
      <c r="I115" s="4">
        <v>275</v>
      </c>
      <c r="J115" s="2" t="s">
        <v>73</v>
      </c>
      <c r="K115" s="1">
        <f>Tabelle9[[#This Row],[Menge kg Nges]]/1000</f>
        <v>30.264089999999999</v>
      </c>
      <c r="L115" s="1">
        <f>Tabelle9[[#This Row],[Menge kg P2O5]]/1000</f>
        <v>23.990430000000003</v>
      </c>
      <c r="M115" s="1">
        <f>Tabelle9[[#This Row],[Menge t Nges]]/Tabelle9[[#This Row],[Anzahl Lieferscheine]]</f>
        <v>0.11005123636363637</v>
      </c>
      <c r="N115" s="1">
        <f>Tabelle9[[#This Row],[Menge t P2O5]]/Tabelle9[[#This Row],[Anzahl Lieferscheine]]</f>
        <v>8.7237927272727292E-2</v>
      </c>
    </row>
    <row r="116" spans="1:14" x14ac:dyDescent="0.2">
      <c r="A116" s="2" t="s">
        <v>32</v>
      </c>
      <c r="B116" s="2" t="s">
        <v>32</v>
      </c>
      <c r="C116" s="2" t="s">
        <v>6</v>
      </c>
      <c r="D116" s="2" t="s">
        <v>15</v>
      </c>
      <c r="E116" s="2" t="s">
        <v>21</v>
      </c>
      <c r="F116" s="2" t="s">
        <v>61</v>
      </c>
      <c r="G116" s="1">
        <v>43184.430000000008</v>
      </c>
      <c r="H116" s="1">
        <v>22255.760000000013</v>
      </c>
      <c r="I116" s="4">
        <v>125</v>
      </c>
      <c r="J116" s="2" t="s">
        <v>73</v>
      </c>
      <c r="K116" s="1">
        <f>Tabelle9[[#This Row],[Menge kg Nges]]/1000</f>
        <v>43.184430000000006</v>
      </c>
      <c r="L116" s="1">
        <f>Tabelle9[[#This Row],[Menge kg P2O5]]/1000</f>
        <v>22.255760000000013</v>
      </c>
      <c r="M116" s="1">
        <f>Tabelle9[[#This Row],[Menge t Nges]]/Tabelle9[[#This Row],[Anzahl Lieferscheine]]</f>
        <v>0.34547544000000002</v>
      </c>
      <c r="N116" s="1">
        <f>Tabelle9[[#This Row],[Menge t P2O5]]/Tabelle9[[#This Row],[Anzahl Lieferscheine]]</f>
        <v>0.17804608000000011</v>
      </c>
    </row>
    <row r="117" spans="1:14" x14ac:dyDescent="0.2">
      <c r="A117" s="2" t="s">
        <v>32</v>
      </c>
      <c r="B117" s="2" t="s">
        <v>32</v>
      </c>
      <c r="C117" s="2" t="s">
        <v>6</v>
      </c>
      <c r="D117" s="2" t="s">
        <v>15</v>
      </c>
      <c r="E117" s="2" t="s">
        <v>9</v>
      </c>
      <c r="F117" s="2" t="s">
        <v>61</v>
      </c>
      <c r="G117" s="1">
        <v>19929.639999999992</v>
      </c>
      <c r="H117" s="1">
        <v>10350.140000000001</v>
      </c>
      <c r="I117" s="4">
        <v>74</v>
      </c>
      <c r="J117" s="2" t="s">
        <v>73</v>
      </c>
      <c r="K117" s="1">
        <f>Tabelle9[[#This Row],[Menge kg Nges]]/1000</f>
        <v>19.929639999999992</v>
      </c>
      <c r="L117" s="1">
        <f>Tabelle9[[#This Row],[Menge kg P2O5]]/1000</f>
        <v>10.350140000000001</v>
      </c>
      <c r="M117" s="1">
        <f>Tabelle9[[#This Row],[Menge t Nges]]/Tabelle9[[#This Row],[Anzahl Lieferscheine]]</f>
        <v>0.26931945945945934</v>
      </c>
      <c r="N117" s="1">
        <f>Tabelle9[[#This Row],[Menge t P2O5]]/Tabelle9[[#This Row],[Anzahl Lieferscheine]]</f>
        <v>0.13986675675675678</v>
      </c>
    </row>
    <row r="118" spans="1:14" x14ac:dyDescent="0.2">
      <c r="A118" s="2" t="s">
        <v>32</v>
      </c>
      <c r="B118" s="2" t="s">
        <v>32</v>
      </c>
      <c r="C118" s="2" t="s">
        <v>6</v>
      </c>
      <c r="D118" s="2" t="s">
        <v>15</v>
      </c>
      <c r="E118" s="2" t="s">
        <v>10</v>
      </c>
      <c r="F118" s="2" t="s">
        <v>61</v>
      </c>
      <c r="G118" s="1">
        <v>5368.7</v>
      </c>
      <c r="H118" s="1">
        <v>2362.2000000000003</v>
      </c>
      <c r="I118" s="4">
        <v>23</v>
      </c>
      <c r="J118" s="2" t="s">
        <v>73</v>
      </c>
      <c r="K118" s="1">
        <f>Tabelle9[[#This Row],[Menge kg Nges]]/1000</f>
        <v>5.3686999999999996</v>
      </c>
      <c r="L118" s="1">
        <f>Tabelle9[[#This Row],[Menge kg P2O5]]/1000</f>
        <v>2.3622000000000001</v>
      </c>
      <c r="M118" s="1">
        <f>Tabelle9[[#This Row],[Menge t Nges]]/Tabelle9[[#This Row],[Anzahl Lieferscheine]]</f>
        <v>0.23342173913043476</v>
      </c>
      <c r="N118" s="1">
        <f>Tabelle9[[#This Row],[Menge t P2O5]]/Tabelle9[[#This Row],[Anzahl Lieferscheine]]</f>
        <v>0.10270434782608696</v>
      </c>
    </row>
    <row r="119" spans="1:14" x14ac:dyDescent="0.2">
      <c r="A119" s="2" t="s">
        <v>32</v>
      </c>
      <c r="B119" s="2" t="s">
        <v>32</v>
      </c>
      <c r="C119" s="2" t="s">
        <v>6</v>
      </c>
      <c r="D119" s="2" t="s">
        <v>15</v>
      </c>
      <c r="E119" s="2" t="s">
        <v>23</v>
      </c>
      <c r="F119" s="2" t="s">
        <v>61</v>
      </c>
      <c r="G119" s="1">
        <v>1467.3999999999999</v>
      </c>
      <c r="H119" s="1">
        <v>629.75</v>
      </c>
      <c r="I119" s="4">
        <v>11</v>
      </c>
      <c r="J119" s="2" t="s">
        <v>73</v>
      </c>
      <c r="K119" s="1">
        <f>Tabelle9[[#This Row],[Menge kg Nges]]/1000</f>
        <v>1.4673999999999998</v>
      </c>
      <c r="L119" s="1">
        <f>Tabelle9[[#This Row],[Menge kg P2O5]]/1000</f>
        <v>0.62975000000000003</v>
      </c>
      <c r="M119" s="1">
        <f>Tabelle9[[#This Row],[Menge t Nges]]/Tabelle9[[#This Row],[Anzahl Lieferscheine]]</f>
        <v>0.13339999999999999</v>
      </c>
      <c r="N119" s="1">
        <f>Tabelle9[[#This Row],[Menge t P2O5]]/Tabelle9[[#This Row],[Anzahl Lieferscheine]]</f>
        <v>5.7250000000000002E-2</v>
      </c>
    </row>
    <row r="120" spans="1:14" x14ac:dyDescent="0.2">
      <c r="A120" s="2" t="s">
        <v>32</v>
      </c>
      <c r="B120" s="2" t="s">
        <v>32</v>
      </c>
      <c r="C120" s="2" t="s">
        <v>6</v>
      </c>
      <c r="D120" s="2" t="s">
        <v>15</v>
      </c>
      <c r="E120" s="2" t="s">
        <v>12</v>
      </c>
      <c r="F120" s="2" t="s">
        <v>61</v>
      </c>
      <c r="G120" s="1">
        <v>1673.6100000000001</v>
      </c>
      <c r="H120" s="1">
        <v>1533.6100000000001</v>
      </c>
      <c r="I120" s="4">
        <v>4</v>
      </c>
      <c r="J120" s="2" t="s">
        <v>73</v>
      </c>
      <c r="K120" s="1">
        <f>Tabelle9[[#This Row],[Menge kg Nges]]/1000</f>
        <v>1.67361</v>
      </c>
      <c r="L120" s="1">
        <f>Tabelle9[[#This Row],[Menge kg P2O5]]/1000</f>
        <v>1.5336100000000001</v>
      </c>
      <c r="M120" s="1">
        <f>Tabelle9[[#This Row],[Menge t Nges]]/Tabelle9[[#This Row],[Anzahl Lieferscheine]]</f>
        <v>0.41840250000000001</v>
      </c>
      <c r="N120" s="1">
        <f>Tabelle9[[#This Row],[Menge t P2O5]]/Tabelle9[[#This Row],[Anzahl Lieferscheine]]</f>
        <v>0.38340250000000003</v>
      </c>
    </row>
    <row r="121" spans="1:14" x14ac:dyDescent="0.2">
      <c r="A121" s="2" t="s">
        <v>32</v>
      </c>
      <c r="B121" s="2" t="s">
        <v>32</v>
      </c>
      <c r="C121" s="2" t="s">
        <v>6</v>
      </c>
      <c r="D121" s="2" t="s">
        <v>15</v>
      </c>
      <c r="E121" s="2" t="s">
        <v>13</v>
      </c>
      <c r="F121" s="2" t="s">
        <v>61</v>
      </c>
      <c r="G121" s="1">
        <v>901</v>
      </c>
      <c r="H121" s="1">
        <v>899.3</v>
      </c>
      <c r="I121" s="4">
        <v>3</v>
      </c>
      <c r="J121" s="2" t="s">
        <v>73</v>
      </c>
      <c r="K121" s="1">
        <f>Tabelle9[[#This Row],[Menge kg Nges]]/1000</f>
        <v>0.90100000000000002</v>
      </c>
      <c r="L121" s="1">
        <f>Tabelle9[[#This Row],[Menge kg P2O5]]/1000</f>
        <v>0.89929999999999999</v>
      </c>
      <c r="M121" s="1">
        <f>Tabelle9[[#This Row],[Menge t Nges]]/Tabelle9[[#This Row],[Anzahl Lieferscheine]]</f>
        <v>0.30033333333333334</v>
      </c>
      <c r="N121" s="1">
        <f>Tabelle9[[#This Row],[Menge t P2O5]]/Tabelle9[[#This Row],[Anzahl Lieferscheine]]</f>
        <v>0.29976666666666668</v>
      </c>
    </row>
    <row r="122" spans="1:14" x14ac:dyDescent="0.2">
      <c r="A122" s="2" t="s">
        <v>32</v>
      </c>
      <c r="B122" s="2" t="s">
        <v>32</v>
      </c>
      <c r="C122" s="2" t="s">
        <v>6</v>
      </c>
      <c r="D122" s="2" t="s">
        <v>15</v>
      </c>
      <c r="E122" s="2" t="s">
        <v>24</v>
      </c>
      <c r="F122" s="2" t="s">
        <v>61</v>
      </c>
      <c r="G122" s="1">
        <v>2465</v>
      </c>
      <c r="H122" s="1">
        <v>2610</v>
      </c>
      <c r="I122" s="4">
        <v>4</v>
      </c>
      <c r="J122" s="2" t="s">
        <v>73</v>
      </c>
      <c r="K122" s="1">
        <f>Tabelle9[[#This Row],[Menge kg Nges]]/1000</f>
        <v>2.4649999999999999</v>
      </c>
      <c r="L122" s="1">
        <f>Tabelle9[[#This Row],[Menge kg P2O5]]/1000</f>
        <v>2.61</v>
      </c>
      <c r="M122" s="1">
        <f>Tabelle9[[#This Row],[Menge t Nges]]/Tabelle9[[#This Row],[Anzahl Lieferscheine]]</f>
        <v>0.61624999999999996</v>
      </c>
      <c r="N122" s="1">
        <f>Tabelle9[[#This Row],[Menge t P2O5]]/Tabelle9[[#This Row],[Anzahl Lieferscheine]]</f>
        <v>0.65249999999999997</v>
      </c>
    </row>
    <row r="123" spans="1:14" x14ac:dyDescent="0.2">
      <c r="A123" s="2" t="s">
        <v>32</v>
      </c>
      <c r="B123" s="2" t="s">
        <v>32</v>
      </c>
      <c r="C123" s="2" t="s">
        <v>6</v>
      </c>
      <c r="D123" s="2" t="s">
        <v>15</v>
      </c>
      <c r="E123" s="2" t="s">
        <v>31</v>
      </c>
      <c r="F123" s="2" t="s">
        <v>61</v>
      </c>
      <c r="G123" s="1">
        <v>248.5</v>
      </c>
      <c r="H123" s="1">
        <v>109.82</v>
      </c>
      <c r="I123" s="4">
        <v>3</v>
      </c>
      <c r="J123" s="2" t="s">
        <v>73</v>
      </c>
      <c r="K123" s="1">
        <f>Tabelle9[[#This Row],[Menge kg Nges]]/1000</f>
        <v>0.2485</v>
      </c>
      <c r="L123" s="1">
        <f>Tabelle9[[#This Row],[Menge kg P2O5]]/1000</f>
        <v>0.10981999999999999</v>
      </c>
      <c r="M123" s="1">
        <f>Tabelle9[[#This Row],[Menge t Nges]]/Tabelle9[[#This Row],[Anzahl Lieferscheine]]</f>
        <v>8.2833333333333328E-2</v>
      </c>
      <c r="N123" s="1">
        <f>Tabelle9[[#This Row],[Menge t P2O5]]/Tabelle9[[#This Row],[Anzahl Lieferscheine]]</f>
        <v>3.6606666666666662E-2</v>
      </c>
    </row>
    <row r="124" spans="1:14" x14ac:dyDescent="0.2">
      <c r="A124" s="2" t="s">
        <v>32</v>
      </c>
      <c r="B124" s="2" t="s">
        <v>32</v>
      </c>
      <c r="C124" s="2" t="s">
        <v>25</v>
      </c>
      <c r="D124" s="2" t="s">
        <v>25</v>
      </c>
      <c r="E124" s="2" t="s">
        <v>26</v>
      </c>
      <c r="F124" s="2" t="s">
        <v>61</v>
      </c>
      <c r="G124" s="1">
        <v>699211.2799999998</v>
      </c>
      <c r="H124" s="1">
        <v>369252.25999999972</v>
      </c>
      <c r="I124" s="4">
        <v>1962</v>
      </c>
      <c r="J124" s="2" t="s">
        <v>73</v>
      </c>
      <c r="K124" s="1">
        <f>Tabelle9[[#This Row],[Menge kg Nges]]/1000</f>
        <v>699.21127999999976</v>
      </c>
      <c r="L124" s="1">
        <f>Tabelle9[[#This Row],[Menge kg P2O5]]/1000</f>
        <v>369.25225999999969</v>
      </c>
      <c r="M124" s="1">
        <f>Tabelle9[[#This Row],[Menge t Nges]]/Tabelle9[[#This Row],[Anzahl Lieferscheine]]</f>
        <v>0.35637679918450549</v>
      </c>
      <c r="N124" s="1">
        <f>Tabelle9[[#This Row],[Menge t P2O5]]/Tabelle9[[#This Row],[Anzahl Lieferscheine]]</f>
        <v>0.1882019673802241</v>
      </c>
    </row>
    <row r="125" spans="1:14" x14ac:dyDescent="0.2">
      <c r="A125" s="2" t="s">
        <v>32</v>
      </c>
      <c r="B125" s="2" t="s">
        <v>32</v>
      </c>
      <c r="C125" s="2" t="s">
        <v>63</v>
      </c>
      <c r="D125" s="2" t="s">
        <v>63</v>
      </c>
      <c r="E125" s="2" t="s">
        <v>63</v>
      </c>
      <c r="F125" s="2" t="s">
        <v>61</v>
      </c>
      <c r="G125" s="1">
        <v>16164.17</v>
      </c>
      <c r="H125" s="1">
        <v>12698.090000000002</v>
      </c>
      <c r="I125" s="4">
        <v>55</v>
      </c>
      <c r="J125" s="2" t="s">
        <v>73</v>
      </c>
      <c r="K125" s="1">
        <f>Tabelle9[[#This Row],[Menge kg Nges]]/1000</f>
        <v>16.164169999999999</v>
      </c>
      <c r="L125" s="1">
        <f>Tabelle9[[#This Row],[Menge kg P2O5]]/1000</f>
        <v>12.698090000000002</v>
      </c>
      <c r="M125" s="1">
        <f>Tabelle9[[#This Row],[Menge t Nges]]/Tabelle9[[#This Row],[Anzahl Lieferscheine]]</f>
        <v>0.29389399999999999</v>
      </c>
      <c r="N125" s="1">
        <f>Tabelle9[[#This Row],[Menge t P2O5]]/Tabelle9[[#This Row],[Anzahl Lieferscheine]]</f>
        <v>0.23087436363636368</v>
      </c>
    </row>
    <row r="126" spans="1:14" x14ac:dyDescent="0.2">
      <c r="A126" s="2" t="s">
        <v>32</v>
      </c>
      <c r="B126" s="2" t="s">
        <v>36</v>
      </c>
      <c r="C126" s="2" t="s">
        <v>25</v>
      </c>
      <c r="D126" s="2" t="s">
        <v>25</v>
      </c>
      <c r="E126" s="2" t="s">
        <v>26</v>
      </c>
      <c r="F126" s="2" t="s">
        <v>61</v>
      </c>
      <c r="G126" s="1">
        <v>0</v>
      </c>
      <c r="H126" s="1">
        <v>1644.7199999999998</v>
      </c>
      <c r="I126" s="4">
        <v>18</v>
      </c>
      <c r="J126" s="2" t="s">
        <v>73</v>
      </c>
      <c r="K126" s="1">
        <f>Tabelle9[[#This Row],[Menge kg Nges]]/1000</f>
        <v>0</v>
      </c>
      <c r="L126" s="1">
        <f>Tabelle9[[#This Row],[Menge kg P2O5]]/1000</f>
        <v>1.6447199999999997</v>
      </c>
      <c r="M126" s="1">
        <f>Tabelle9[[#This Row],[Menge t Nges]]/Tabelle9[[#This Row],[Anzahl Lieferscheine]]</f>
        <v>0</v>
      </c>
      <c r="N126" s="1">
        <f>Tabelle9[[#This Row],[Menge t P2O5]]/Tabelle9[[#This Row],[Anzahl Lieferscheine]]</f>
        <v>9.137333333333332E-2</v>
      </c>
    </row>
    <row r="127" spans="1:14" x14ac:dyDescent="0.2">
      <c r="A127" s="2" t="s">
        <v>32</v>
      </c>
      <c r="B127" s="2" t="s">
        <v>27</v>
      </c>
      <c r="C127" s="2" t="s">
        <v>6</v>
      </c>
      <c r="D127" s="2" t="s">
        <v>7</v>
      </c>
      <c r="E127" s="2" t="s">
        <v>8</v>
      </c>
      <c r="F127" s="2" t="s">
        <v>61</v>
      </c>
      <c r="G127" s="1">
        <v>3871.5</v>
      </c>
      <c r="H127" s="1">
        <v>1379.5</v>
      </c>
      <c r="I127" s="4">
        <v>1</v>
      </c>
      <c r="J127" s="2" t="s">
        <v>73</v>
      </c>
      <c r="K127" s="1">
        <f>Tabelle9[[#This Row],[Menge kg Nges]]/1000</f>
        <v>3.8715000000000002</v>
      </c>
      <c r="L127" s="1">
        <f>Tabelle9[[#This Row],[Menge kg P2O5]]/1000</f>
        <v>1.3794999999999999</v>
      </c>
      <c r="M127" s="1">
        <f>Tabelle9[[#This Row],[Menge t Nges]]/Tabelle9[[#This Row],[Anzahl Lieferscheine]]</f>
        <v>3.8715000000000002</v>
      </c>
      <c r="N127" s="1">
        <f>Tabelle9[[#This Row],[Menge t P2O5]]/Tabelle9[[#This Row],[Anzahl Lieferscheine]]</f>
        <v>1.3794999999999999</v>
      </c>
    </row>
    <row r="128" spans="1:14" x14ac:dyDescent="0.2">
      <c r="A128" s="2" t="s">
        <v>32</v>
      </c>
      <c r="B128" s="2" t="s">
        <v>27</v>
      </c>
      <c r="C128" s="2" t="s">
        <v>6</v>
      </c>
      <c r="D128" s="2" t="s">
        <v>7</v>
      </c>
      <c r="E128" s="2" t="s">
        <v>11</v>
      </c>
      <c r="F128" s="2" t="s">
        <v>61</v>
      </c>
      <c r="G128" s="1">
        <v>1119.4000000000001</v>
      </c>
      <c r="H128" s="1">
        <v>463.20000000000005</v>
      </c>
      <c r="I128" s="4">
        <v>5</v>
      </c>
      <c r="J128" s="2" t="s">
        <v>73</v>
      </c>
      <c r="K128" s="1">
        <f>Tabelle9[[#This Row],[Menge kg Nges]]/1000</f>
        <v>1.1194000000000002</v>
      </c>
      <c r="L128" s="1">
        <f>Tabelle9[[#This Row],[Menge kg P2O5]]/1000</f>
        <v>0.46320000000000006</v>
      </c>
      <c r="M128" s="1">
        <f>Tabelle9[[#This Row],[Menge t Nges]]/Tabelle9[[#This Row],[Anzahl Lieferscheine]]</f>
        <v>0.22388000000000002</v>
      </c>
      <c r="N128" s="1">
        <f>Tabelle9[[#This Row],[Menge t P2O5]]/Tabelle9[[#This Row],[Anzahl Lieferscheine]]</f>
        <v>9.2640000000000014E-2</v>
      </c>
    </row>
    <row r="129" spans="1:14" x14ac:dyDescent="0.2">
      <c r="A129" s="2" t="s">
        <v>32</v>
      </c>
      <c r="B129" s="2" t="s">
        <v>27</v>
      </c>
      <c r="C129" s="2" t="s">
        <v>6</v>
      </c>
      <c r="D129" s="2" t="s">
        <v>15</v>
      </c>
      <c r="E129" s="2" t="s">
        <v>8</v>
      </c>
      <c r="F129" s="2" t="s">
        <v>61</v>
      </c>
      <c r="G129" s="1">
        <v>1579.5</v>
      </c>
      <c r="H129" s="1">
        <v>1269</v>
      </c>
      <c r="I129" s="4">
        <v>5</v>
      </c>
      <c r="J129" s="2" t="s">
        <v>73</v>
      </c>
      <c r="K129" s="1">
        <f>Tabelle9[[#This Row],[Menge kg Nges]]/1000</f>
        <v>1.5794999999999999</v>
      </c>
      <c r="L129" s="1">
        <f>Tabelle9[[#This Row],[Menge kg P2O5]]/1000</f>
        <v>1.2689999999999999</v>
      </c>
      <c r="M129" s="1">
        <f>Tabelle9[[#This Row],[Menge t Nges]]/Tabelle9[[#This Row],[Anzahl Lieferscheine]]</f>
        <v>0.31589999999999996</v>
      </c>
      <c r="N129" s="1">
        <f>Tabelle9[[#This Row],[Menge t P2O5]]/Tabelle9[[#This Row],[Anzahl Lieferscheine]]</f>
        <v>0.25379999999999997</v>
      </c>
    </row>
    <row r="130" spans="1:14" x14ac:dyDescent="0.2">
      <c r="A130" s="2" t="s">
        <v>32</v>
      </c>
      <c r="B130" s="2" t="s">
        <v>27</v>
      </c>
      <c r="C130" s="2" t="s">
        <v>6</v>
      </c>
      <c r="D130" s="2" t="s">
        <v>15</v>
      </c>
      <c r="E130" s="2" t="s">
        <v>18</v>
      </c>
      <c r="F130" s="2" t="s">
        <v>61</v>
      </c>
      <c r="G130" s="1">
        <v>6400.95</v>
      </c>
      <c r="H130" s="1">
        <v>4803.7</v>
      </c>
      <c r="I130" s="4">
        <v>15</v>
      </c>
      <c r="J130" s="2" t="s">
        <v>73</v>
      </c>
      <c r="K130" s="1">
        <f>Tabelle9[[#This Row],[Menge kg Nges]]/1000</f>
        <v>6.4009499999999999</v>
      </c>
      <c r="L130" s="1">
        <f>Tabelle9[[#This Row],[Menge kg P2O5]]/1000</f>
        <v>4.8037000000000001</v>
      </c>
      <c r="M130" s="1">
        <f>Tabelle9[[#This Row],[Menge t Nges]]/Tabelle9[[#This Row],[Anzahl Lieferscheine]]</f>
        <v>0.42673</v>
      </c>
      <c r="N130" s="1">
        <f>Tabelle9[[#This Row],[Menge t P2O5]]/Tabelle9[[#This Row],[Anzahl Lieferscheine]]</f>
        <v>0.32024666666666668</v>
      </c>
    </row>
    <row r="131" spans="1:14" x14ac:dyDescent="0.2">
      <c r="A131" s="2" t="s">
        <v>32</v>
      </c>
      <c r="B131" s="2" t="s">
        <v>27</v>
      </c>
      <c r="C131" s="2" t="s">
        <v>6</v>
      </c>
      <c r="D131" s="2" t="s">
        <v>15</v>
      </c>
      <c r="E131" s="2" t="s">
        <v>20</v>
      </c>
      <c r="F131" s="2" t="s">
        <v>61</v>
      </c>
      <c r="G131" s="1">
        <v>1821.6000000000001</v>
      </c>
      <c r="H131" s="1">
        <v>1108</v>
      </c>
      <c r="I131" s="4">
        <v>10</v>
      </c>
      <c r="J131" s="2" t="s">
        <v>73</v>
      </c>
      <c r="K131" s="1">
        <f>Tabelle9[[#This Row],[Menge kg Nges]]/1000</f>
        <v>1.8216000000000001</v>
      </c>
      <c r="L131" s="1">
        <f>Tabelle9[[#This Row],[Menge kg P2O5]]/1000</f>
        <v>1.1080000000000001</v>
      </c>
      <c r="M131" s="1">
        <f>Tabelle9[[#This Row],[Menge t Nges]]/Tabelle9[[#This Row],[Anzahl Lieferscheine]]</f>
        <v>0.18216000000000002</v>
      </c>
      <c r="N131" s="1">
        <f>Tabelle9[[#This Row],[Menge t P2O5]]/Tabelle9[[#This Row],[Anzahl Lieferscheine]]</f>
        <v>0.11080000000000001</v>
      </c>
    </row>
    <row r="132" spans="1:14" x14ac:dyDescent="0.2">
      <c r="A132" s="2" t="s">
        <v>32</v>
      </c>
      <c r="B132" s="2" t="s">
        <v>27</v>
      </c>
      <c r="C132" s="2" t="s">
        <v>6</v>
      </c>
      <c r="D132" s="2" t="s">
        <v>15</v>
      </c>
      <c r="E132" s="2" t="s">
        <v>21</v>
      </c>
      <c r="F132" s="2" t="s">
        <v>61</v>
      </c>
      <c r="G132" s="1">
        <v>4602</v>
      </c>
      <c r="H132" s="1">
        <v>2715</v>
      </c>
      <c r="I132" s="4">
        <v>9</v>
      </c>
      <c r="J132" s="2" t="s">
        <v>73</v>
      </c>
      <c r="K132" s="1">
        <f>Tabelle9[[#This Row],[Menge kg Nges]]/1000</f>
        <v>4.6020000000000003</v>
      </c>
      <c r="L132" s="1">
        <f>Tabelle9[[#This Row],[Menge kg P2O5]]/1000</f>
        <v>2.7149999999999999</v>
      </c>
      <c r="M132" s="1">
        <f>Tabelle9[[#This Row],[Menge t Nges]]/Tabelle9[[#This Row],[Anzahl Lieferscheine]]</f>
        <v>0.51133333333333342</v>
      </c>
      <c r="N132" s="1">
        <f>Tabelle9[[#This Row],[Menge t P2O5]]/Tabelle9[[#This Row],[Anzahl Lieferscheine]]</f>
        <v>0.30166666666666664</v>
      </c>
    </row>
    <row r="133" spans="1:14" x14ac:dyDescent="0.2">
      <c r="A133" s="2" t="s">
        <v>32</v>
      </c>
      <c r="B133" s="2" t="s">
        <v>27</v>
      </c>
      <c r="C133" s="2" t="s">
        <v>6</v>
      </c>
      <c r="D133" s="2" t="s">
        <v>15</v>
      </c>
      <c r="E133" s="2" t="s">
        <v>9</v>
      </c>
      <c r="F133" s="2" t="s">
        <v>61</v>
      </c>
      <c r="G133" s="1">
        <v>101.4</v>
      </c>
      <c r="H133" s="1">
        <v>67.5</v>
      </c>
      <c r="I133" s="4">
        <v>1</v>
      </c>
      <c r="J133" s="2" t="s">
        <v>73</v>
      </c>
      <c r="K133" s="1">
        <f>Tabelle9[[#This Row],[Menge kg Nges]]/1000</f>
        <v>0.1014</v>
      </c>
      <c r="L133" s="1">
        <f>Tabelle9[[#This Row],[Menge kg P2O5]]/1000</f>
        <v>6.7500000000000004E-2</v>
      </c>
      <c r="M133" s="1">
        <f>Tabelle9[[#This Row],[Menge t Nges]]/Tabelle9[[#This Row],[Anzahl Lieferscheine]]</f>
        <v>0.1014</v>
      </c>
      <c r="N133" s="1">
        <f>Tabelle9[[#This Row],[Menge t P2O5]]/Tabelle9[[#This Row],[Anzahl Lieferscheine]]</f>
        <v>6.7500000000000004E-2</v>
      </c>
    </row>
    <row r="134" spans="1:14" x14ac:dyDescent="0.2">
      <c r="A134" s="2" t="s">
        <v>32</v>
      </c>
      <c r="B134" s="2" t="s">
        <v>27</v>
      </c>
      <c r="C134" s="2" t="s">
        <v>25</v>
      </c>
      <c r="D134" s="2" t="s">
        <v>25</v>
      </c>
      <c r="E134" s="2" t="s">
        <v>26</v>
      </c>
      <c r="F134" s="2" t="s">
        <v>61</v>
      </c>
      <c r="G134" s="1">
        <v>157405.8400000002</v>
      </c>
      <c r="H134" s="1">
        <v>46945.780000000013</v>
      </c>
      <c r="I134" s="4">
        <v>325</v>
      </c>
      <c r="J134" s="2" t="s">
        <v>73</v>
      </c>
      <c r="K134" s="1">
        <f>Tabelle9[[#This Row],[Menge kg Nges]]/1000</f>
        <v>157.40584000000021</v>
      </c>
      <c r="L134" s="1">
        <f>Tabelle9[[#This Row],[Menge kg P2O5]]/1000</f>
        <v>46.945780000000013</v>
      </c>
      <c r="M134" s="1">
        <f>Tabelle9[[#This Row],[Menge t Nges]]/Tabelle9[[#This Row],[Anzahl Lieferscheine]]</f>
        <v>0.48432566153846218</v>
      </c>
      <c r="N134" s="1">
        <f>Tabelle9[[#This Row],[Menge t P2O5]]/Tabelle9[[#This Row],[Anzahl Lieferscheine]]</f>
        <v>0.14444855384615388</v>
      </c>
    </row>
    <row r="135" spans="1:14" x14ac:dyDescent="0.2">
      <c r="A135" s="2" t="s">
        <v>32</v>
      </c>
      <c r="B135" s="2" t="s">
        <v>27</v>
      </c>
      <c r="C135" s="2" t="s">
        <v>63</v>
      </c>
      <c r="D135" s="2" t="s">
        <v>63</v>
      </c>
      <c r="E135" s="2" t="s">
        <v>63</v>
      </c>
      <c r="F135" s="2" t="s">
        <v>61</v>
      </c>
      <c r="G135" s="1">
        <v>2543</v>
      </c>
      <c r="H135" s="1">
        <v>2418</v>
      </c>
      <c r="I135" s="4">
        <v>6</v>
      </c>
      <c r="J135" s="2" t="s">
        <v>73</v>
      </c>
      <c r="K135" s="1">
        <f>Tabelle9[[#This Row],[Menge kg Nges]]/1000</f>
        <v>2.5430000000000001</v>
      </c>
      <c r="L135" s="1">
        <f>Tabelle9[[#This Row],[Menge kg P2O5]]/1000</f>
        <v>2.4180000000000001</v>
      </c>
      <c r="M135" s="1">
        <f>Tabelle9[[#This Row],[Menge t Nges]]/Tabelle9[[#This Row],[Anzahl Lieferscheine]]</f>
        <v>0.42383333333333334</v>
      </c>
      <c r="N135" s="1">
        <f>Tabelle9[[#This Row],[Menge t P2O5]]/Tabelle9[[#This Row],[Anzahl Lieferscheine]]</f>
        <v>0.40300000000000002</v>
      </c>
    </row>
    <row r="136" spans="1:14" x14ac:dyDescent="0.2">
      <c r="A136" s="2" t="s">
        <v>32</v>
      </c>
      <c r="B136" s="2" t="s">
        <v>33</v>
      </c>
      <c r="C136" s="2" t="s">
        <v>6</v>
      </c>
      <c r="D136" s="2" t="s">
        <v>7</v>
      </c>
      <c r="E136" s="2" t="s">
        <v>8</v>
      </c>
      <c r="F136" s="2" t="s">
        <v>61</v>
      </c>
      <c r="G136" s="1">
        <v>1261.4000000000001</v>
      </c>
      <c r="H136" s="1">
        <v>407.2</v>
      </c>
      <c r="I136" s="4">
        <v>3</v>
      </c>
      <c r="J136" s="2" t="s">
        <v>73</v>
      </c>
      <c r="K136" s="1">
        <f>Tabelle9[[#This Row],[Menge kg Nges]]/1000</f>
        <v>1.2614000000000001</v>
      </c>
      <c r="L136" s="1">
        <f>Tabelle9[[#This Row],[Menge kg P2O5]]/1000</f>
        <v>0.40720000000000001</v>
      </c>
      <c r="M136" s="1">
        <f>Tabelle9[[#This Row],[Menge t Nges]]/Tabelle9[[#This Row],[Anzahl Lieferscheine]]</f>
        <v>0.42046666666666671</v>
      </c>
      <c r="N136" s="1">
        <f>Tabelle9[[#This Row],[Menge t P2O5]]/Tabelle9[[#This Row],[Anzahl Lieferscheine]]</f>
        <v>0.13573333333333334</v>
      </c>
    </row>
    <row r="137" spans="1:14" x14ac:dyDescent="0.2">
      <c r="A137" s="2" t="s">
        <v>32</v>
      </c>
      <c r="B137" s="2" t="s">
        <v>33</v>
      </c>
      <c r="C137" s="2" t="s">
        <v>6</v>
      </c>
      <c r="D137" s="2" t="s">
        <v>7</v>
      </c>
      <c r="E137" s="2" t="s">
        <v>11</v>
      </c>
      <c r="F137" s="2" t="s">
        <v>61</v>
      </c>
      <c r="G137" s="1">
        <v>101.25</v>
      </c>
      <c r="H137" s="1">
        <v>37.5</v>
      </c>
      <c r="I137" s="4">
        <v>1</v>
      </c>
      <c r="J137" s="2" t="s">
        <v>73</v>
      </c>
      <c r="K137" s="1">
        <f>Tabelle9[[#This Row],[Menge kg Nges]]/1000</f>
        <v>0.10125000000000001</v>
      </c>
      <c r="L137" s="1">
        <f>Tabelle9[[#This Row],[Menge kg P2O5]]/1000</f>
        <v>3.7499999999999999E-2</v>
      </c>
      <c r="M137" s="1">
        <f>Tabelle9[[#This Row],[Menge t Nges]]/Tabelle9[[#This Row],[Anzahl Lieferscheine]]</f>
        <v>0.10125000000000001</v>
      </c>
      <c r="N137" s="1">
        <f>Tabelle9[[#This Row],[Menge t P2O5]]/Tabelle9[[#This Row],[Anzahl Lieferscheine]]</f>
        <v>3.7499999999999999E-2</v>
      </c>
    </row>
    <row r="138" spans="1:14" x14ac:dyDescent="0.2">
      <c r="A138" s="2" t="s">
        <v>32</v>
      </c>
      <c r="B138" s="2" t="s">
        <v>33</v>
      </c>
      <c r="C138" s="2" t="s">
        <v>6</v>
      </c>
      <c r="D138" s="2" t="s">
        <v>7</v>
      </c>
      <c r="E138" s="2" t="s">
        <v>12</v>
      </c>
      <c r="F138" s="2" t="s">
        <v>61</v>
      </c>
      <c r="G138" s="1">
        <v>22501.200000000004</v>
      </c>
      <c r="H138" s="1">
        <v>11336.000000000002</v>
      </c>
      <c r="I138" s="4">
        <v>21</v>
      </c>
      <c r="J138" s="2" t="s">
        <v>73</v>
      </c>
      <c r="K138" s="1">
        <f>Tabelle9[[#This Row],[Menge kg Nges]]/1000</f>
        <v>22.501200000000004</v>
      </c>
      <c r="L138" s="1">
        <f>Tabelle9[[#This Row],[Menge kg P2O5]]/1000</f>
        <v>11.336000000000002</v>
      </c>
      <c r="M138" s="1">
        <f>Tabelle9[[#This Row],[Menge t Nges]]/Tabelle9[[#This Row],[Anzahl Lieferscheine]]</f>
        <v>1.0714857142857146</v>
      </c>
      <c r="N138" s="1">
        <f>Tabelle9[[#This Row],[Menge t P2O5]]/Tabelle9[[#This Row],[Anzahl Lieferscheine]]</f>
        <v>0.53980952380952396</v>
      </c>
    </row>
    <row r="139" spans="1:14" x14ac:dyDescent="0.2">
      <c r="A139" s="2" t="s">
        <v>32</v>
      </c>
      <c r="B139" s="2" t="s">
        <v>33</v>
      </c>
      <c r="C139" s="2" t="s">
        <v>6</v>
      </c>
      <c r="D139" s="2" t="s">
        <v>7</v>
      </c>
      <c r="E139" s="2" t="s">
        <v>14</v>
      </c>
      <c r="F139" s="2" t="s">
        <v>61</v>
      </c>
      <c r="G139" s="1">
        <v>905.85</v>
      </c>
      <c r="H139" s="1">
        <v>439.2</v>
      </c>
      <c r="I139" s="4">
        <v>3</v>
      </c>
      <c r="J139" s="2" t="s">
        <v>73</v>
      </c>
      <c r="K139" s="1">
        <f>Tabelle9[[#This Row],[Menge kg Nges]]/1000</f>
        <v>0.90585000000000004</v>
      </c>
      <c r="L139" s="1">
        <f>Tabelle9[[#This Row],[Menge kg P2O5]]/1000</f>
        <v>0.43919999999999998</v>
      </c>
      <c r="M139" s="1">
        <f>Tabelle9[[#This Row],[Menge t Nges]]/Tabelle9[[#This Row],[Anzahl Lieferscheine]]</f>
        <v>0.30195</v>
      </c>
      <c r="N139" s="1">
        <f>Tabelle9[[#This Row],[Menge t P2O5]]/Tabelle9[[#This Row],[Anzahl Lieferscheine]]</f>
        <v>0.1464</v>
      </c>
    </row>
    <row r="140" spans="1:14" x14ac:dyDescent="0.2">
      <c r="A140" s="2" t="s">
        <v>32</v>
      </c>
      <c r="B140" s="2" t="s">
        <v>33</v>
      </c>
      <c r="C140" s="2" t="s">
        <v>6</v>
      </c>
      <c r="D140" s="2" t="s">
        <v>15</v>
      </c>
      <c r="E140" s="2" t="s">
        <v>8</v>
      </c>
      <c r="F140" s="2" t="s">
        <v>61</v>
      </c>
      <c r="G140" s="1">
        <v>582.4</v>
      </c>
      <c r="H140" s="1">
        <v>291.2</v>
      </c>
      <c r="I140" s="4">
        <v>3</v>
      </c>
      <c r="J140" s="2" t="s">
        <v>73</v>
      </c>
      <c r="K140" s="1">
        <f>Tabelle9[[#This Row],[Menge kg Nges]]/1000</f>
        <v>0.58240000000000003</v>
      </c>
      <c r="L140" s="1">
        <f>Tabelle9[[#This Row],[Menge kg P2O5]]/1000</f>
        <v>0.29120000000000001</v>
      </c>
      <c r="M140" s="1">
        <f>Tabelle9[[#This Row],[Menge t Nges]]/Tabelle9[[#This Row],[Anzahl Lieferscheine]]</f>
        <v>0.19413333333333335</v>
      </c>
      <c r="N140" s="1">
        <f>Tabelle9[[#This Row],[Menge t P2O5]]/Tabelle9[[#This Row],[Anzahl Lieferscheine]]</f>
        <v>9.7066666666666676E-2</v>
      </c>
    </row>
    <row r="141" spans="1:14" x14ac:dyDescent="0.2">
      <c r="A141" s="2" t="s">
        <v>32</v>
      </c>
      <c r="B141" s="2" t="s">
        <v>33</v>
      </c>
      <c r="C141" s="2" t="s">
        <v>6</v>
      </c>
      <c r="D141" s="2" t="s">
        <v>15</v>
      </c>
      <c r="E141" s="2" t="s">
        <v>20</v>
      </c>
      <c r="F141" s="2" t="s">
        <v>61</v>
      </c>
      <c r="G141" s="1">
        <v>440</v>
      </c>
      <c r="H141" s="1">
        <v>715</v>
      </c>
      <c r="I141" s="4">
        <v>3</v>
      </c>
      <c r="J141" s="2" t="s">
        <v>73</v>
      </c>
      <c r="K141" s="1">
        <f>Tabelle9[[#This Row],[Menge kg Nges]]/1000</f>
        <v>0.44</v>
      </c>
      <c r="L141" s="1">
        <f>Tabelle9[[#This Row],[Menge kg P2O5]]/1000</f>
        <v>0.71499999999999997</v>
      </c>
      <c r="M141" s="1">
        <f>Tabelle9[[#This Row],[Menge t Nges]]/Tabelle9[[#This Row],[Anzahl Lieferscheine]]</f>
        <v>0.14666666666666667</v>
      </c>
      <c r="N141" s="1">
        <f>Tabelle9[[#This Row],[Menge t P2O5]]/Tabelle9[[#This Row],[Anzahl Lieferscheine]]</f>
        <v>0.23833333333333331</v>
      </c>
    </row>
    <row r="142" spans="1:14" x14ac:dyDescent="0.2">
      <c r="A142" s="2" t="s">
        <v>32</v>
      </c>
      <c r="B142" s="2" t="s">
        <v>33</v>
      </c>
      <c r="C142" s="2" t="s">
        <v>25</v>
      </c>
      <c r="D142" s="2" t="s">
        <v>25</v>
      </c>
      <c r="E142" s="2" t="s">
        <v>26</v>
      </c>
      <c r="F142" s="2" t="s">
        <v>61</v>
      </c>
      <c r="G142" s="1">
        <v>6797.31</v>
      </c>
      <c r="H142" s="1">
        <v>3999.96</v>
      </c>
      <c r="I142" s="4">
        <v>27</v>
      </c>
      <c r="J142" s="2" t="s">
        <v>73</v>
      </c>
      <c r="K142" s="1">
        <f>Tabelle9[[#This Row],[Menge kg Nges]]/1000</f>
        <v>6.7973100000000004</v>
      </c>
      <c r="L142" s="1">
        <f>Tabelle9[[#This Row],[Menge kg P2O5]]/1000</f>
        <v>3.9999600000000002</v>
      </c>
      <c r="M142" s="1">
        <f>Tabelle9[[#This Row],[Menge t Nges]]/Tabelle9[[#This Row],[Anzahl Lieferscheine]]</f>
        <v>0.25175222222222221</v>
      </c>
      <c r="N142" s="1">
        <f>Tabelle9[[#This Row],[Menge t P2O5]]/Tabelle9[[#This Row],[Anzahl Lieferscheine]]</f>
        <v>0.14814666666666668</v>
      </c>
    </row>
    <row r="143" spans="1:14" x14ac:dyDescent="0.2">
      <c r="A143" s="2" t="s">
        <v>32</v>
      </c>
      <c r="B143" s="2" t="s">
        <v>44</v>
      </c>
      <c r="C143" s="2" t="s">
        <v>6</v>
      </c>
      <c r="D143" s="2" t="s">
        <v>7</v>
      </c>
      <c r="E143" s="2" t="s">
        <v>8</v>
      </c>
      <c r="F143" s="2" t="s">
        <v>61</v>
      </c>
      <c r="G143" s="1">
        <v>2936.25</v>
      </c>
      <c r="H143" s="1">
        <v>1046.25</v>
      </c>
      <c r="I143" s="4">
        <v>3</v>
      </c>
      <c r="J143" s="2" t="s">
        <v>73</v>
      </c>
      <c r="K143" s="1">
        <f>Tabelle9[[#This Row],[Menge kg Nges]]/1000</f>
        <v>2.9362499999999998</v>
      </c>
      <c r="L143" s="1">
        <f>Tabelle9[[#This Row],[Menge kg P2O5]]/1000</f>
        <v>1.0462499999999999</v>
      </c>
      <c r="M143" s="1">
        <f>Tabelle9[[#This Row],[Menge t Nges]]/Tabelle9[[#This Row],[Anzahl Lieferscheine]]</f>
        <v>0.9787499999999999</v>
      </c>
      <c r="N143" s="1">
        <f>Tabelle9[[#This Row],[Menge t P2O5]]/Tabelle9[[#This Row],[Anzahl Lieferscheine]]</f>
        <v>0.34874999999999995</v>
      </c>
    </row>
    <row r="144" spans="1:14" x14ac:dyDescent="0.2">
      <c r="A144" s="2" t="s">
        <v>32</v>
      </c>
      <c r="B144" s="2" t="s">
        <v>49</v>
      </c>
      <c r="C144" s="2" t="s">
        <v>25</v>
      </c>
      <c r="D144" s="2" t="s">
        <v>25</v>
      </c>
      <c r="E144" s="2" t="s">
        <v>26</v>
      </c>
      <c r="F144" s="2" t="s">
        <v>61</v>
      </c>
      <c r="G144" s="1">
        <v>627.5</v>
      </c>
      <c r="H144" s="1">
        <v>201.25</v>
      </c>
      <c r="I144" s="4">
        <v>3</v>
      </c>
      <c r="J144" s="2" t="s">
        <v>73</v>
      </c>
      <c r="K144" s="1">
        <f>Tabelle9[[#This Row],[Menge kg Nges]]/1000</f>
        <v>0.62749999999999995</v>
      </c>
      <c r="L144" s="1">
        <f>Tabelle9[[#This Row],[Menge kg P2O5]]/1000</f>
        <v>0.20125000000000001</v>
      </c>
      <c r="M144" s="1">
        <f>Tabelle9[[#This Row],[Menge t Nges]]/Tabelle9[[#This Row],[Anzahl Lieferscheine]]</f>
        <v>0.20916666666666664</v>
      </c>
      <c r="N144" s="1">
        <f>Tabelle9[[#This Row],[Menge t P2O5]]/Tabelle9[[#This Row],[Anzahl Lieferscheine]]</f>
        <v>6.7083333333333342E-2</v>
      </c>
    </row>
    <row r="145" spans="1:14" x14ac:dyDescent="0.2">
      <c r="A145" s="2" t="s">
        <v>32</v>
      </c>
      <c r="B145" s="2" t="s">
        <v>47</v>
      </c>
      <c r="C145" s="2" t="s">
        <v>6</v>
      </c>
      <c r="D145" s="2" t="s">
        <v>7</v>
      </c>
      <c r="E145" s="2" t="s">
        <v>8</v>
      </c>
      <c r="F145" s="2" t="s">
        <v>61</v>
      </c>
      <c r="G145" s="1">
        <v>117.45</v>
      </c>
      <c r="H145" s="1">
        <v>41.85</v>
      </c>
      <c r="I145" s="4">
        <v>1</v>
      </c>
      <c r="J145" s="2" t="s">
        <v>73</v>
      </c>
      <c r="K145" s="1">
        <f>Tabelle9[[#This Row],[Menge kg Nges]]/1000</f>
        <v>0.11745</v>
      </c>
      <c r="L145" s="1">
        <f>Tabelle9[[#This Row],[Menge kg P2O5]]/1000</f>
        <v>4.1849999999999998E-2</v>
      </c>
      <c r="M145" s="1">
        <f>Tabelle9[[#This Row],[Menge t Nges]]/Tabelle9[[#This Row],[Anzahl Lieferscheine]]</f>
        <v>0.11745</v>
      </c>
      <c r="N145" s="1">
        <f>Tabelle9[[#This Row],[Menge t P2O5]]/Tabelle9[[#This Row],[Anzahl Lieferscheine]]</f>
        <v>4.1849999999999998E-2</v>
      </c>
    </row>
    <row r="146" spans="1:14" x14ac:dyDescent="0.2">
      <c r="A146" s="2" t="s">
        <v>32</v>
      </c>
      <c r="B146" s="2" t="s">
        <v>47</v>
      </c>
      <c r="C146" s="2" t="s">
        <v>25</v>
      </c>
      <c r="D146" s="2" t="s">
        <v>25</v>
      </c>
      <c r="E146" s="2" t="s">
        <v>26</v>
      </c>
      <c r="F146" s="2" t="s">
        <v>61</v>
      </c>
      <c r="G146" s="1">
        <v>1882.7600000000002</v>
      </c>
      <c r="H146" s="1">
        <v>737.7700000000001</v>
      </c>
      <c r="I146" s="4">
        <v>4</v>
      </c>
      <c r="J146" s="2" t="s">
        <v>73</v>
      </c>
      <c r="K146" s="1">
        <f>Tabelle9[[#This Row],[Menge kg Nges]]/1000</f>
        <v>1.8827600000000002</v>
      </c>
      <c r="L146" s="1">
        <f>Tabelle9[[#This Row],[Menge kg P2O5]]/1000</f>
        <v>0.73777000000000015</v>
      </c>
      <c r="M146" s="1">
        <f>Tabelle9[[#This Row],[Menge t Nges]]/Tabelle9[[#This Row],[Anzahl Lieferscheine]]</f>
        <v>0.47069000000000005</v>
      </c>
      <c r="N146" s="1">
        <f>Tabelle9[[#This Row],[Menge t P2O5]]/Tabelle9[[#This Row],[Anzahl Lieferscheine]]</f>
        <v>0.18444250000000004</v>
      </c>
    </row>
    <row r="147" spans="1:14" x14ac:dyDescent="0.2">
      <c r="A147" s="2" t="s">
        <v>32</v>
      </c>
      <c r="B147" s="2" t="s">
        <v>46</v>
      </c>
      <c r="C147" s="2" t="s">
        <v>6</v>
      </c>
      <c r="D147" s="2" t="s">
        <v>7</v>
      </c>
      <c r="E147" s="2" t="s">
        <v>8</v>
      </c>
      <c r="F147" s="2" t="s">
        <v>61</v>
      </c>
      <c r="G147" s="1">
        <v>952</v>
      </c>
      <c r="H147" s="1">
        <v>336</v>
      </c>
      <c r="I147" s="4">
        <v>2</v>
      </c>
      <c r="J147" s="2" t="s">
        <v>73</v>
      </c>
      <c r="K147" s="1">
        <f>Tabelle9[[#This Row],[Menge kg Nges]]/1000</f>
        <v>0.95199999999999996</v>
      </c>
      <c r="L147" s="1">
        <f>Tabelle9[[#This Row],[Menge kg P2O5]]/1000</f>
        <v>0.33600000000000002</v>
      </c>
      <c r="M147" s="1">
        <f>Tabelle9[[#This Row],[Menge t Nges]]/Tabelle9[[#This Row],[Anzahl Lieferscheine]]</f>
        <v>0.47599999999999998</v>
      </c>
      <c r="N147" s="1">
        <f>Tabelle9[[#This Row],[Menge t P2O5]]/Tabelle9[[#This Row],[Anzahl Lieferscheine]]</f>
        <v>0.16800000000000001</v>
      </c>
    </row>
    <row r="148" spans="1:14" x14ac:dyDescent="0.2">
      <c r="A148" s="2" t="s">
        <v>32</v>
      </c>
      <c r="B148" s="2" t="s">
        <v>46</v>
      </c>
      <c r="C148" s="2" t="s">
        <v>6</v>
      </c>
      <c r="D148" s="2" t="s">
        <v>15</v>
      </c>
      <c r="E148" s="2" t="s">
        <v>9</v>
      </c>
      <c r="F148" s="2" t="s">
        <v>61</v>
      </c>
      <c r="G148" s="1">
        <v>224</v>
      </c>
      <c r="H148" s="1">
        <v>154</v>
      </c>
      <c r="I148" s="4">
        <v>1</v>
      </c>
      <c r="J148" s="2" t="s">
        <v>73</v>
      </c>
      <c r="K148" s="1">
        <f>Tabelle9[[#This Row],[Menge kg Nges]]/1000</f>
        <v>0.224</v>
      </c>
      <c r="L148" s="1">
        <f>Tabelle9[[#This Row],[Menge kg P2O5]]/1000</f>
        <v>0.154</v>
      </c>
      <c r="M148" s="1">
        <f>Tabelle9[[#This Row],[Menge t Nges]]/Tabelle9[[#This Row],[Anzahl Lieferscheine]]</f>
        <v>0.224</v>
      </c>
      <c r="N148" s="1">
        <f>Tabelle9[[#This Row],[Menge t P2O5]]/Tabelle9[[#This Row],[Anzahl Lieferscheine]]</f>
        <v>0.154</v>
      </c>
    </row>
    <row r="149" spans="1:14" x14ac:dyDescent="0.2">
      <c r="A149" s="2" t="s">
        <v>32</v>
      </c>
      <c r="B149" s="2" t="s">
        <v>46</v>
      </c>
      <c r="C149" s="2" t="s">
        <v>6</v>
      </c>
      <c r="D149" s="2" t="s">
        <v>15</v>
      </c>
      <c r="E149" s="2" t="s">
        <v>23</v>
      </c>
      <c r="F149" s="2" t="s">
        <v>61</v>
      </c>
      <c r="G149" s="1">
        <v>123</v>
      </c>
      <c r="H149" s="1">
        <v>55.5</v>
      </c>
      <c r="I149" s="4">
        <v>1</v>
      </c>
      <c r="J149" s="2" t="s">
        <v>73</v>
      </c>
      <c r="K149" s="1">
        <f>Tabelle9[[#This Row],[Menge kg Nges]]/1000</f>
        <v>0.123</v>
      </c>
      <c r="L149" s="1">
        <f>Tabelle9[[#This Row],[Menge kg P2O5]]/1000</f>
        <v>5.5500000000000001E-2</v>
      </c>
      <c r="M149" s="1">
        <f>Tabelle9[[#This Row],[Menge t Nges]]/Tabelle9[[#This Row],[Anzahl Lieferscheine]]</f>
        <v>0.123</v>
      </c>
      <c r="N149" s="1">
        <f>Tabelle9[[#This Row],[Menge t P2O5]]/Tabelle9[[#This Row],[Anzahl Lieferscheine]]</f>
        <v>5.5500000000000001E-2</v>
      </c>
    </row>
    <row r="150" spans="1:14" x14ac:dyDescent="0.2">
      <c r="A150" s="2" t="s">
        <v>32</v>
      </c>
      <c r="B150" s="2" t="s">
        <v>46</v>
      </c>
      <c r="C150" s="2" t="s">
        <v>63</v>
      </c>
      <c r="D150" s="2" t="s">
        <v>63</v>
      </c>
      <c r="E150" s="2" t="s">
        <v>63</v>
      </c>
      <c r="F150" s="2" t="s">
        <v>61</v>
      </c>
      <c r="G150" s="1">
        <v>165</v>
      </c>
      <c r="H150" s="1">
        <v>132</v>
      </c>
      <c r="I150" s="4">
        <v>1</v>
      </c>
      <c r="J150" s="2" t="s">
        <v>73</v>
      </c>
      <c r="K150" s="1">
        <f>Tabelle9[[#This Row],[Menge kg Nges]]/1000</f>
        <v>0.16500000000000001</v>
      </c>
      <c r="L150" s="1">
        <f>Tabelle9[[#This Row],[Menge kg P2O5]]/1000</f>
        <v>0.13200000000000001</v>
      </c>
      <c r="M150" s="1">
        <f>Tabelle9[[#This Row],[Menge t Nges]]/Tabelle9[[#This Row],[Anzahl Lieferscheine]]</f>
        <v>0.16500000000000001</v>
      </c>
      <c r="N150" s="1">
        <f>Tabelle9[[#This Row],[Menge t P2O5]]/Tabelle9[[#This Row],[Anzahl Lieferscheine]]</f>
        <v>0.13200000000000001</v>
      </c>
    </row>
    <row r="151" spans="1:14" x14ac:dyDescent="0.2">
      <c r="A151" s="2" t="s">
        <v>32</v>
      </c>
      <c r="B151" s="2" t="s">
        <v>34</v>
      </c>
      <c r="C151" s="2" t="s">
        <v>6</v>
      </c>
      <c r="D151" s="2" t="s">
        <v>7</v>
      </c>
      <c r="E151" s="2" t="s">
        <v>8</v>
      </c>
      <c r="F151" s="2" t="s">
        <v>61</v>
      </c>
      <c r="G151" s="1">
        <v>7788.5999999999995</v>
      </c>
      <c r="H151" s="1">
        <v>2748.8</v>
      </c>
      <c r="I151" s="4">
        <v>7</v>
      </c>
      <c r="J151" s="2" t="s">
        <v>73</v>
      </c>
      <c r="K151" s="1">
        <f>Tabelle9[[#This Row],[Menge kg Nges]]/1000</f>
        <v>7.7885999999999997</v>
      </c>
      <c r="L151" s="1">
        <f>Tabelle9[[#This Row],[Menge kg P2O5]]/1000</f>
        <v>2.7488000000000001</v>
      </c>
      <c r="M151" s="1">
        <f>Tabelle9[[#This Row],[Menge t Nges]]/Tabelle9[[#This Row],[Anzahl Lieferscheine]]</f>
        <v>1.1126571428571428</v>
      </c>
      <c r="N151" s="1">
        <f>Tabelle9[[#This Row],[Menge t P2O5]]/Tabelle9[[#This Row],[Anzahl Lieferscheine]]</f>
        <v>0.3926857142857143</v>
      </c>
    </row>
    <row r="152" spans="1:14" x14ac:dyDescent="0.2">
      <c r="A152" s="2" t="s">
        <v>32</v>
      </c>
      <c r="B152" s="2" t="s">
        <v>34</v>
      </c>
      <c r="C152" s="2" t="s">
        <v>6</v>
      </c>
      <c r="D152" s="2" t="s">
        <v>7</v>
      </c>
      <c r="E152" s="2" t="s">
        <v>9</v>
      </c>
      <c r="F152" s="2" t="s">
        <v>61</v>
      </c>
      <c r="G152" s="1">
        <v>3208.8500000000004</v>
      </c>
      <c r="H152" s="1">
        <v>1373.96</v>
      </c>
      <c r="I152" s="4">
        <v>13</v>
      </c>
      <c r="J152" s="2" t="s">
        <v>73</v>
      </c>
      <c r="K152" s="1">
        <f>Tabelle9[[#This Row],[Menge kg Nges]]/1000</f>
        <v>3.2088500000000004</v>
      </c>
      <c r="L152" s="1">
        <f>Tabelle9[[#This Row],[Menge kg P2O5]]/1000</f>
        <v>1.3739600000000001</v>
      </c>
      <c r="M152" s="1">
        <f>Tabelle9[[#This Row],[Menge t Nges]]/Tabelle9[[#This Row],[Anzahl Lieferscheine]]</f>
        <v>0.24683461538461543</v>
      </c>
      <c r="N152" s="1">
        <f>Tabelle9[[#This Row],[Menge t P2O5]]/Tabelle9[[#This Row],[Anzahl Lieferscheine]]</f>
        <v>0.10568923076923077</v>
      </c>
    </row>
    <row r="153" spans="1:14" x14ac:dyDescent="0.2">
      <c r="A153" s="2" t="s">
        <v>32</v>
      </c>
      <c r="B153" s="2" t="s">
        <v>34</v>
      </c>
      <c r="C153" s="2" t="s">
        <v>6</v>
      </c>
      <c r="D153" s="2" t="s">
        <v>7</v>
      </c>
      <c r="E153" s="2" t="s">
        <v>10</v>
      </c>
      <c r="F153" s="2" t="s">
        <v>61</v>
      </c>
      <c r="G153" s="1">
        <v>1711.75</v>
      </c>
      <c r="H153" s="1">
        <v>650.25</v>
      </c>
      <c r="I153" s="4">
        <v>6</v>
      </c>
      <c r="J153" s="2" t="s">
        <v>73</v>
      </c>
      <c r="K153" s="1">
        <f>Tabelle9[[#This Row],[Menge kg Nges]]/1000</f>
        <v>1.7117500000000001</v>
      </c>
      <c r="L153" s="1">
        <f>Tabelle9[[#This Row],[Menge kg P2O5]]/1000</f>
        <v>0.65024999999999999</v>
      </c>
      <c r="M153" s="1">
        <f>Tabelle9[[#This Row],[Menge t Nges]]/Tabelle9[[#This Row],[Anzahl Lieferscheine]]</f>
        <v>0.28529166666666667</v>
      </c>
      <c r="N153" s="1">
        <f>Tabelle9[[#This Row],[Menge t P2O5]]/Tabelle9[[#This Row],[Anzahl Lieferscheine]]</f>
        <v>0.108375</v>
      </c>
    </row>
    <row r="154" spans="1:14" x14ac:dyDescent="0.2">
      <c r="A154" s="2" t="s">
        <v>32</v>
      </c>
      <c r="B154" s="2" t="s">
        <v>34</v>
      </c>
      <c r="C154" s="2" t="s">
        <v>6</v>
      </c>
      <c r="D154" s="2" t="s">
        <v>7</v>
      </c>
      <c r="E154" s="2" t="s">
        <v>11</v>
      </c>
      <c r="F154" s="2" t="s">
        <v>61</v>
      </c>
      <c r="G154" s="1">
        <v>1641.2</v>
      </c>
      <c r="H154" s="1">
        <v>802.6</v>
      </c>
      <c r="I154" s="4">
        <v>5</v>
      </c>
      <c r="J154" s="2" t="s">
        <v>73</v>
      </c>
      <c r="K154" s="1">
        <f>Tabelle9[[#This Row],[Menge kg Nges]]/1000</f>
        <v>1.6412</v>
      </c>
      <c r="L154" s="1">
        <f>Tabelle9[[#This Row],[Menge kg P2O5]]/1000</f>
        <v>0.80259999999999998</v>
      </c>
      <c r="M154" s="1">
        <f>Tabelle9[[#This Row],[Menge t Nges]]/Tabelle9[[#This Row],[Anzahl Lieferscheine]]</f>
        <v>0.32823999999999998</v>
      </c>
      <c r="N154" s="1">
        <f>Tabelle9[[#This Row],[Menge t P2O5]]/Tabelle9[[#This Row],[Anzahl Lieferscheine]]</f>
        <v>0.16052</v>
      </c>
    </row>
    <row r="155" spans="1:14" x14ac:dyDescent="0.2">
      <c r="A155" s="2" t="s">
        <v>32</v>
      </c>
      <c r="B155" s="2" t="s">
        <v>34</v>
      </c>
      <c r="C155" s="2" t="s">
        <v>6</v>
      </c>
      <c r="D155" s="2" t="s">
        <v>7</v>
      </c>
      <c r="E155" s="2" t="s">
        <v>12</v>
      </c>
      <c r="F155" s="2" t="s">
        <v>61</v>
      </c>
      <c r="G155" s="1">
        <v>2847.8</v>
      </c>
      <c r="H155" s="1">
        <v>1229.45</v>
      </c>
      <c r="I155" s="4">
        <v>7</v>
      </c>
      <c r="J155" s="2" t="s">
        <v>73</v>
      </c>
      <c r="K155" s="1">
        <f>Tabelle9[[#This Row],[Menge kg Nges]]/1000</f>
        <v>2.8478000000000003</v>
      </c>
      <c r="L155" s="1">
        <f>Tabelle9[[#This Row],[Menge kg P2O5]]/1000</f>
        <v>1.2294500000000002</v>
      </c>
      <c r="M155" s="1">
        <f>Tabelle9[[#This Row],[Menge t Nges]]/Tabelle9[[#This Row],[Anzahl Lieferscheine]]</f>
        <v>0.40682857142857148</v>
      </c>
      <c r="N155" s="1">
        <f>Tabelle9[[#This Row],[Menge t P2O5]]/Tabelle9[[#This Row],[Anzahl Lieferscheine]]</f>
        <v>0.17563571428571431</v>
      </c>
    </row>
    <row r="156" spans="1:14" x14ac:dyDescent="0.2">
      <c r="A156" s="2" t="s">
        <v>32</v>
      </c>
      <c r="B156" s="2" t="s">
        <v>34</v>
      </c>
      <c r="C156" s="2" t="s">
        <v>6</v>
      </c>
      <c r="D156" s="2" t="s">
        <v>7</v>
      </c>
      <c r="E156" s="2" t="s">
        <v>13</v>
      </c>
      <c r="F156" s="2" t="s">
        <v>61</v>
      </c>
      <c r="G156" s="1">
        <v>1065.5</v>
      </c>
      <c r="H156" s="1">
        <v>648.5</v>
      </c>
      <c r="I156" s="4">
        <v>2</v>
      </c>
      <c r="J156" s="2" t="s">
        <v>73</v>
      </c>
      <c r="K156" s="1">
        <f>Tabelle9[[#This Row],[Menge kg Nges]]/1000</f>
        <v>1.0654999999999999</v>
      </c>
      <c r="L156" s="1">
        <f>Tabelle9[[#This Row],[Menge kg P2O5]]/1000</f>
        <v>0.64849999999999997</v>
      </c>
      <c r="M156" s="1">
        <f>Tabelle9[[#This Row],[Menge t Nges]]/Tabelle9[[#This Row],[Anzahl Lieferscheine]]</f>
        <v>0.53274999999999995</v>
      </c>
      <c r="N156" s="1">
        <f>Tabelle9[[#This Row],[Menge t P2O5]]/Tabelle9[[#This Row],[Anzahl Lieferscheine]]</f>
        <v>0.32424999999999998</v>
      </c>
    </row>
    <row r="157" spans="1:14" x14ac:dyDescent="0.2">
      <c r="A157" s="2" t="s">
        <v>32</v>
      </c>
      <c r="B157" s="2" t="s">
        <v>34</v>
      </c>
      <c r="C157" s="2" t="s">
        <v>6</v>
      </c>
      <c r="D157" s="2" t="s">
        <v>7</v>
      </c>
      <c r="E157" s="2" t="s">
        <v>14</v>
      </c>
      <c r="F157" s="2" t="s">
        <v>61</v>
      </c>
      <c r="G157" s="1">
        <v>1425.5800000000002</v>
      </c>
      <c r="H157" s="1">
        <v>612.29</v>
      </c>
      <c r="I157" s="4">
        <v>7</v>
      </c>
      <c r="J157" s="2" t="s">
        <v>73</v>
      </c>
      <c r="K157" s="1">
        <f>Tabelle9[[#This Row],[Menge kg Nges]]/1000</f>
        <v>1.4255800000000001</v>
      </c>
      <c r="L157" s="1">
        <f>Tabelle9[[#This Row],[Menge kg P2O5]]/1000</f>
        <v>0.61229</v>
      </c>
      <c r="M157" s="1">
        <f>Tabelle9[[#This Row],[Menge t Nges]]/Tabelle9[[#This Row],[Anzahl Lieferscheine]]</f>
        <v>0.20365428571428573</v>
      </c>
      <c r="N157" s="1">
        <f>Tabelle9[[#This Row],[Menge t P2O5]]/Tabelle9[[#This Row],[Anzahl Lieferscheine]]</f>
        <v>8.7470000000000006E-2</v>
      </c>
    </row>
    <row r="158" spans="1:14" x14ac:dyDescent="0.2">
      <c r="A158" s="2" t="s">
        <v>32</v>
      </c>
      <c r="B158" s="2" t="s">
        <v>34</v>
      </c>
      <c r="C158" s="2" t="s">
        <v>6</v>
      </c>
      <c r="D158" s="2" t="s">
        <v>15</v>
      </c>
      <c r="E158" s="2" t="s">
        <v>17</v>
      </c>
      <c r="F158" s="2" t="s">
        <v>61</v>
      </c>
      <c r="G158" s="1">
        <v>933.24</v>
      </c>
      <c r="H158" s="1">
        <v>434.7</v>
      </c>
      <c r="I158" s="4">
        <v>3</v>
      </c>
      <c r="J158" s="2" t="s">
        <v>73</v>
      </c>
      <c r="K158" s="1">
        <f>Tabelle9[[#This Row],[Menge kg Nges]]/1000</f>
        <v>0.93323999999999996</v>
      </c>
      <c r="L158" s="1">
        <f>Tabelle9[[#This Row],[Menge kg P2O5]]/1000</f>
        <v>0.43469999999999998</v>
      </c>
      <c r="M158" s="1">
        <f>Tabelle9[[#This Row],[Menge t Nges]]/Tabelle9[[#This Row],[Anzahl Lieferscheine]]</f>
        <v>0.31107999999999997</v>
      </c>
      <c r="N158" s="1">
        <f>Tabelle9[[#This Row],[Menge t P2O5]]/Tabelle9[[#This Row],[Anzahl Lieferscheine]]</f>
        <v>0.1449</v>
      </c>
    </row>
    <row r="159" spans="1:14" x14ac:dyDescent="0.2">
      <c r="A159" s="2" t="s">
        <v>32</v>
      </c>
      <c r="B159" s="2" t="s">
        <v>34</v>
      </c>
      <c r="C159" s="2" t="s">
        <v>6</v>
      </c>
      <c r="D159" s="2" t="s">
        <v>15</v>
      </c>
      <c r="E159" s="2" t="s">
        <v>18</v>
      </c>
      <c r="F159" s="2" t="s">
        <v>61</v>
      </c>
      <c r="G159" s="1">
        <v>16358.209999999988</v>
      </c>
      <c r="H159" s="1">
        <v>11060.129999999994</v>
      </c>
      <c r="I159" s="4">
        <v>44</v>
      </c>
      <c r="J159" s="2" t="s">
        <v>73</v>
      </c>
      <c r="K159" s="1">
        <f>Tabelle9[[#This Row],[Menge kg Nges]]/1000</f>
        <v>16.358209999999989</v>
      </c>
      <c r="L159" s="1">
        <f>Tabelle9[[#This Row],[Menge kg P2O5]]/1000</f>
        <v>11.060129999999994</v>
      </c>
      <c r="M159" s="1">
        <f>Tabelle9[[#This Row],[Menge t Nges]]/Tabelle9[[#This Row],[Anzahl Lieferscheine]]</f>
        <v>0.37177749999999976</v>
      </c>
      <c r="N159" s="1">
        <f>Tabelle9[[#This Row],[Menge t P2O5]]/Tabelle9[[#This Row],[Anzahl Lieferscheine]]</f>
        <v>0.25136659090909075</v>
      </c>
    </row>
    <row r="160" spans="1:14" x14ac:dyDescent="0.2">
      <c r="A160" s="2" t="s">
        <v>32</v>
      </c>
      <c r="B160" s="2" t="s">
        <v>34</v>
      </c>
      <c r="C160" s="2" t="s">
        <v>6</v>
      </c>
      <c r="D160" s="2" t="s">
        <v>15</v>
      </c>
      <c r="E160" s="2" t="s">
        <v>20</v>
      </c>
      <c r="F160" s="2" t="s">
        <v>61</v>
      </c>
      <c r="G160" s="1">
        <v>2245.7200000000003</v>
      </c>
      <c r="H160" s="1">
        <v>1691</v>
      </c>
      <c r="I160" s="4">
        <v>9</v>
      </c>
      <c r="J160" s="2" t="s">
        <v>73</v>
      </c>
      <c r="K160" s="1">
        <f>Tabelle9[[#This Row],[Menge kg Nges]]/1000</f>
        <v>2.2457200000000004</v>
      </c>
      <c r="L160" s="1">
        <f>Tabelle9[[#This Row],[Menge kg P2O5]]/1000</f>
        <v>1.6910000000000001</v>
      </c>
      <c r="M160" s="1">
        <f>Tabelle9[[#This Row],[Menge t Nges]]/Tabelle9[[#This Row],[Anzahl Lieferscheine]]</f>
        <v>0.24952444444444449</v>
      </c>
      <c r="N160" s="1">
        <f>Tabelle9[[#This Row],[Menge t P2O5]]/Tabelle9[[#This Row],[Anzahl Lieferscheine]]</f>
        <v>0.18788888888888888</v>
      </c>
    </row>
    <row r="161" spans="1:14" x14ac:dyDescent="0.2">
      <c r="A161" s="2" t="s">
        <v>32</v>
      </c>
      <c r="B161" s="2" t="s">
        <v>34</v>
      </c>
      <c r="C161" s="2" t="s">
        <v>6</v>
      </c>
      <c r="D161" s="2" t="s">
        <v>15</v>
      </c>
      <c r="E161" s="2" t="s">
        <v>9</v>
      </c>
      <c r="F161" s="2" t="s">
        <v>61</v>
      </c>
      <c r="G161" s="1">
        <v>2776.82</v>
      </c>
      <c r="H161" s="1">
        <v>1748.95</v>
      </c>
      <c r="I161" s="4">
        <v>18</v>
      </c>
      <c r="J161" s="2" t="s">
        <v>73</v>
      </c>
      <c r="K161" s="1">
        <f>Tabelle9[[#This Row],[Menge kg Nges]]/1000</f>
        <v>2.7768200000000003</v>
      </c>
      <c r="L161" s="1">
        <f>Tabelle9[[#This Row],[Menge kg P2O5]]/1000</f>
        <v>1.74895</v>
      </c>
      <c r="M161" s="1">
        <f>Tabelle9[[#This Row],[Menge t Nges]]/Tabelle9[[#This Row],[Anzahl Lieferscheine]]</f>
        <v>0.15426777777777778</v>
      </c>
      <c r="N161" s="1">
        <f>Tabelle9[[#This Row],[Menge t P2O5]]/Tabelle9[[#This Row],[Anzahl Lieferscheine]]</f>
        <v>9.7163888888888883E-2</v>
      </c>
    </row>
    <row r="162" spans="1:14" x14ac:dyDescent="0.2">
      <c r="A162" s="2" t="s">
        <v>32</v>
      </c>
      <c r="B162" s="2" t="s">
        <v>34</v>
      </c>
      <c r="C162" s="2" t="s">
        <v>6</v>
      </c>
      <c r="D162" s="2" t="s">
        <v>15</v>
      </c>
      <c r="E162" s="2" t="s">
        <v>23</v>
      </c>
      <c r="F162" s="2" t="s">
        <v>61</v>
      </c>
      <c r="G162" s="1">
        <v>328</v>
      </c>
      <c r="H162" s="1">
        <v>148</v>
      </c>
      <c r="I162" s="4">
        <v>1</v>
      </c>
      <c r="J162" s="2" t="s">
        <v>73</v>
      </c>
      <c r="K162" s="1">
        <f>Tabelle9[[#This Row],[Menge kg Nges]]/1000</f>
        <v>0.32800000000000001</v>
      </c>
      <c r="L162" s="1">
        <f>Tabelle9[[#This Row],[Menge kg P2O5]]/1000</f>
        <v>0.14799999999999999</v>
      </c>
      <c r="M162" s="1">
        <f>Tabelle9[[#This Row],[Menge t Nges]]/Tabelle9[[#This Row],[Anzahl Lieferscheine]]</f>
        <v>0.32800000000000001</v>
      </c>
      <c r="N162" s="1">
        <f>Tabelle9[[#This Row],[Menge t P2O5]]/Tabelle9[[#This Row],[Anzahl Lieferscheine]]</f>
        <v>0.14799999999999999</v>
      </c>
    </row>
    <row r="163" spans="1:14" x14ac:dyDescent="0.2">
      <c r="A163" s="2" t="s">
        <v>32</v>
      </c>
      <c r="B163" s="2" t="s">
        <v>34</v>
      </c>
      <c r="C163" s="2" t="s">
        <v>25</v>
      </c>
      <c r="D163" s="2" t="s">
        <v>25</v>
      </c>
      <c r="E163" s="2" t="s">
        <v>26</v>
      </c>
      <c r="F163" s="2" t="s">
        <v>61</v>
      </c>
      <c r="G163" s="1">
        <v>80758.210000000036</v>
      </c>
      <c r="H163" s="1">
        <v>35174.130000000005</v>
      </c>
      <c r="I163" s="4">
        <v>64</v>
      </c>
      <c r="J163" s="2" t="s">
        <v>73</v>
      </c>
      <c r="K163" s="1">
        <f>Tabelle9[[#This Row],[Menge kg Nges]]/1000</f>
        <v>80.758210000000034</v>
      </c>
      <c r="L163" s="1">
        <f>Tabelle9[[#This Row],[Menge kg P2O5]]/1000</f>
        <v>35.174130000000005</v>
      </c>
      <c r="M163" s="1">
        <f>Tabelle9[[#This Row],[Menge t Nges]]/Tabelle9[[#This Row],[Anzahl Lieferscheine]]</f>
        <v>1.2618470312500005</v>
      </c>
      <c r="N163" s="1">
        <f>Tabelle9[[#This Row],[Menge t P2O5]]/Tabelle9[[#This Row],[Anzahl Lieferscheine]]</f>
        <v>0.54959578125000008</v>
      </c>
    </row>
    <row r="164" spans="1:14" x14ac:dyDescent="0.2">
      <c r="A164" s="2" t="s">
        <v>32</v>
      </c>
      <c r="B164" s="2" t="s">
        <v>34</v>
      </c>
      <c r="C164" s="2" t="s">
        <v>63</v>
      </c>
      <c r="D164" s="2" t="s">
        <v>63</v>
      </c>
      <c r="E164" s="2" t="s">
        <v>63</v>
      </c>
      <c r="F164" s="2" t="s">
        <v>61</v>
      </c>
      <c r="G164" s="1">
        <v>157.94999999999999</v>
      </c>
      <c r="H164" s="1">
        <v>67.47</v>
      </c>
      <c r="I164" s="4">
        <v>1</v>
      </c>
      <c r="J164" s="2" t="s">
        <v>73</v>
      </c>
      <c r="K164" s="1">
        <f>Tabelle9[[#This Row],[Menge kg Nges]]/1000</f>
        <v>0.15794999999999998</v>
      </c>
      <c r="L164" s="1">
        <f>Tabelle9[[#This Row],[Menge kg P2O5]]/1000</f>
        <v>6.7470000000000002E-2</v>
      </c>
      <c r="M164" s="1">
        <f>Tabelle9[[#This Row],[Menge t Nges]]/Tabelle9[[#This Row],[Anzahl Lieferscheine]]</f>
        <v>0.15794999999999998</v>
      </c>
      <c r="N164" s="1">
        <f>Tabelle9[[#This Row],[Menge t P2O5]]/Tabelle9[[#This Row],[Anzahl Lieferscheine]]</f>
        <v>6.7470000000000002E-2</v>
      </c>
    </row>
    <row r="165" spans="1:14" x14ac:dyDescent="0.2">
      <c r="A165" s="2" t="s">
        <v>32</v>
      </c>
      <c r="B165" s="2" t="s">
        <v>45</v>
      </c>
      <c r="C165" s="2" t="s">
        <v>25</v>
      </c>
      <c r="D165" s="2" t="s">
        <v>25</v>
      </c>
      <c r="E165" s="2" t="s">
        <v>26</v>
      </c>
      <c r="F165" s="2" t="s">
        <v>61</v>
      </c>
      <c r="G165" s="1">
        <v>2191.1999999999998</v>
      </c>
      <c r="H165" s="1">
        <v>830</v>
      </c>
      <c r="I165" s="4">
        <v>2</v>
      </c>
      <c r="J165" s="2" t="s">
        <v>73</v>
      </c>
      <c r="K165" s="1">
        <f>Tabelle9[[#This Row],[Menge kg Nges]]/1000</f>
        <v>2.1911999999999998</v>
      </c>
      <c r="L165" s="1">
        <f>Tabelle9[[#This Row],[Menge kg P2O5]]/1000</f>
        <v>0.83</v>
      </c>
      <c r="M165" s="1">
        <f>Tabelle9[[#This Row],[Menge t Nges]]/Tabelle9[[#This Row],[Anzahl Lieferscheine]]</f>
        <v>1.0955999999999999</v>
      </c>
      <c r="N165" s="1">
        <f>Tabelle9[[#This Row],[Menge t P2O5]]/Tabelle9[[#This Row],[Anzahl Lieferscheine]]</f>
        <v>0.41499999999999998</v>
      </c>
    </row>
    <row r="166" spans="1:14" x14ac:dyDescent="0.2">
      <c r="A166" s="2" t="s">
        <v>32</v>
      </c>
      <c r="B166" s="2" t="s">
        <v>52</v>
      </c>
      <c r="C166" s="2" t="s">
        <v>6</v>
      </c>
      <c r="D166" s="2" t="s">
        <v>15</v>
      </c>
      <c r="E166" s="2" t="s">
        <v>8</v>
      </c>
      <c r="F166" s="2" t="s">
        <v>61</v>
      </c>
      <c r="G166" s="1">
        <v>525</v>
      </c>
      <c r="H166" s="1">
        <v>450</v>
      </c>
      <c r="I166" s="4">
        <v>2</v>
      </c>
      <c r="J166" s="2" t="s">
        <v>73</v>
      </c>
      <c r="K166" s="1">
        <f>Tabelle9[[#This Row],[Menge kg Nges]]/1000</f>
        <v>0.52500000000000002</v>
      </c>
      <c r="L166" s="1">
        <f>Tabelle9[[#This Row],[Menge kg P2O5]]/1000</f>
        <v>0.45</v>
      </c>
      <c r="M166" s="1">
        <f>Tabelle9[[#This Row],[Menge t Nges]]/Tabelle9[[#This Row],[Anzahl Lieferscheine]]</f>
        <v>0.26250000000000001</v>
      </c>
      <c r="N166" s="1">
        <f>Tabelle9[[#This Row],[Menge t P2O5]]/Tabelle9[[#This Row],[Anzahl Lieferscheine]]</f>
        <v>0.22500000000000001</v>
      </c>
    </row>
    <row r="167" spans="1:14" x14ac:dyDescent="0.2">
      <c r="A167" s="2" t="s">
        <v>32</v>
      </c>
      <c r="B167" s="2" t="s">
        <v>52</v>
      </c>
      <c r="C167" s="2" t="s">
        <v>6</v>
      </c>
      <c r="D167" s="2" t="s">
        <v>15</v>
      </c>
      <c r="E167" s="2" t="s">
        <v>9</v>
      </c>
      <c r="F167" s="2" t="s">
        <v>61</v>
      </c>
      <c r="G167" s="1">
        <v>331.2</v>
      </c>
      <c r="H167" s="1">
        <v>148.5</v>
      </c>
      <c r="I167" s="4">
        <v>1</v>
      </c>
      <c r="J167" s="2" t="s">
        <v>73</v>
      </c>
      <c r="K167" s="1">
        <f>Tabelle9[[#This Row],[Menge kg Nges]]/1000</f>
        <v>0.33119999999999999</v>
      </c>
      <c r="L167" s="1">
        <f>Tabelle9[[#This Row],[Menge kg P2O5]]/1000</f>
        <v>0.14849999999999999</v>
      </c>
      <c r="M167" s="1">
        <f>Tabelle9[[#This Row],[Menge t Nges]]/Tabelle9[[#This Row],[Anzahl Lieferscheine]]</f>
        <v>0.33119999999999999</v>
      </c>
      <c r="N167" s="1">
        <f>Tabelle9[[#This Row],[Menge t P2O5]]/Tabelle9[[#This Row],[Anzahl Lieferscheine]]</f>
        <v>0.14849999999999999</v>
      </c>
    </row>
    <row r="168" spans="1:14" x14ac:dyDescent="0.2">
      <c r="A168" s="2" t="s">
        <v>32</v>
      </c>
      <c r="B168" s="2" t="s">
        <v>37</v>
      </c>
      <c r="C168" s="2" t="s">
        <v>6</v>
      </c>
      <c r="D168" s="2" t="s">
        <v>7</v>
      </c>
      <c r="E168" s="2" t="s">
        <v>8</v>
      </c>
      <c r="F168" s="2" t="s">
        <v>61</v>
      </c>
      <c r="G168" s="1">
        <v>1526.8500000000001</v>
      </c>
      <c r="H168" s="1">
        <v>544.05000000000007</v>
      </c>
      <c r="I168" s="4">
        <v>6</v>
      </c>
      <c r="J168" s="2" t="s">
        <v>73</v>
      </c>
      <c r="K168" s="1">
        <f>Tabelle9[[#This Row],[Menge kg Nges]]/1000</f>
        <v>1.52685</v>
      </c>
      <c r="L168" s="1">
        <f>Tabelle9[[#This Row],[Menge kg P2O5]]/1000</f>
        <v>0.54405000000000003</v>
      </c>
      <c r="M168" s="1">
        <f>Tabelle9[[#This Row],[Menge t Nges]]/Tabelle9[[#This Row],[Anzahl Lieferscheine]]</f>
        <v>0.25447500000000001</v>
      </c>
      <c r="N168" s="1">
        <f>Tabelle9[[#This Row],[Menge t P2O5]]/Tabelle9[[#This Row],[Anzahl Lieferscheine]]</f>
        <v>9.0675000000000006E-2</v>
      </c>
    </row>
    <row r="169" spans="1:14" x14ac:dyDescent="0.2">
      <c r="A169" s="2" t="s">
        <v>32</v>
      </c>
      <c r="B169" s="2" t="s">
        <v>37</v>
      </c>
      <c r="C169" s="2" t="s">
        <v>25</v>
      </c>
      <c r="D169" s="2" t="s">
        <v>25</v>
      </c>
      <c r="E169" s="2" t="s">
        <v>26</v>
      </c>
      <c r="F169" s="2" t="s">
        <v>61</v>
      </c>
      <c r="G169" s="1">
        <v>12649.630000000003</v>
      </c>
      <c r="H169" s="1">
        <v>12334.220000000003</v>
      </c>
      <c r="I169" s="4">
        <v>97</v>
      </c>
      <c r="J169" s="2" t="s">
        <v>73</v>
      </c>
      <c r="K169" s="1">
        <f>Tabelle9[[#This Row],[Menge kg Nges]]/1000</f>
        <v>12.649630000000004</v>
      </c>
      <c r="L169" s="1">
        <f>Tabelle9[[#This Row],[Menge kg P2O5]]/1000</f>
        <v>12.334220000000004</v>
      </c>
      <c r="M169" s="1">
        <f>Tabelle9[[#This Row],[Menge t Nges]]/Tabelle9[[#This Row],[Anzahl Lieferscheine]]</f>
        <v>0.13040855670103096</v>
      </c>
      <c r="N169" s="1">
        <f>Tabelle9[[#This Row],[Menge t P2O5]]/Tabelle9[[#This Row],[Anzahl Lieferscheine]]</f>
        <v>0.12715690721649489</v>
      </c>
    </row>
    <row r="170" spans="1:14" x14ac:dyDescent="0.2">
      <c r="A170" s="2" t="s">
        <v>32</v>
      </c>
      <c r="B170" s="2" t="s">
        <v>38</v>
      </c>
      <c r="C170" s="2" t="s">
        <v>25</v>
      </c>
      <c r="D170" s="2" t="s">
        <v>25</v>
      </c>
      <c r="E170" s="2" t="s">
        <v>26</v>
      </c>
      <c r="F170" s="2" t="s">
        <v>61</v>
      </c>
      <c r="G170" s="1">
        <v>72219.300000000032</v>
      </c>
      <c r="H170" s="1">
        <v>28011.8</v>
      </c>
      <c r="I170" s="4">
        <v>50</v>
      </c>
      <c r="J170" s="2" t="s">
        <v>73</v>
      </c>
      <c r="K170" s="1">
        <f>Tabelle9[[#This Row],[Menge kg Nges]]/1000</f>
        <v>72.219300000000032</v>
      </c>
      <c r="L170" s="1">
        <f>Tabelle9[[#This Row],[Menge kg P2O5]]/1000</f>
        <v>28.011800000000001</v>
      </c>
      <c r="M170" s="1">
        <f>Tabelle9[[#This Row],[Menge t Nges]]/Tabelle9[[#This Row],[Anzahl Lieferscheine]]</f>
        <v>1.4443860000000006</v>
      </c>
      <c r="N170" s="1">
        <f>Tabelle9[[#This Row],[Menge t P2O5]]/Tabelle9[[#This Row],[Anzahl Lieferscheine]]</f>
        <v>0.56023600000000007</v>
      </c>
    </row>
    <row r="171" spans="1:14" x14ac:dyDescent="0.2">
      <c r="A171" s="2" t="s">
        <v>32</v>
      </c>
      <c r="B171" s="2" t="s">
        <v>39</v>
      </c>
      <c r="C171" s="2" t="s">
        <v>6</v>
      </c>
      <c r="D171" s="2" t="s">
        <v>7</v>
      </c>
      <c r="E171" s="2" t="s">
        <v>12</v>
      </c>
      <c r="F171" s="2" t="s">
        <v>61</v>
      </c>
      <c r="G171" s="1">
        <v>262.5</v>
      </c>
      <c r="H171" s="1">
        <v>135</v>
      </c>
      <c r="I171" s="4">
        <v>1</v>
      </c>
      <c r="J171" s="2" t="s">
        <v>73</v>
      </c>
      <c r="K171" s="1">
        <f>Tabelle9[[#This Row],[Menge kg Nges]]/1000</f>
        <v>0.26250000000000001</v>
      </c>
      <c r="L171" s="1">
        <f>Tabelle9[[#This Row],[Menge kg P2O5]]/1000</f>
        <v>0.13500000000000001</v>
      </c>
      <c r="M171" s="1">
        <f>Tabelle9[[#This Row],[Menge t Nges]]/Tabelle9[[#This Row],[Anzahl Lieferscheine]]</f>
        <v>0.26250000000000001</v>
      </c>
      <c r="N171" s="1">
        <f>Tabelle9[[#This Row],[Menge t P2O5]]/Tabelle9[[#This Row],[Anzahl Lieferscheine]]</f>
        <v>0.13500000000000001</v>
      </c>
    </row>
    <row r="172" spans="1:14" x14ac:dyDescent="0.2">
      <c r="A172" s="2" t="s">
        <v>32</v>
      </c>
      <c r="B172" s="2" t="s">
        <v>39</v>
      </c>
      <c r="C172" s="2" t="s">
        <v>6</v>
      </c>
      <c r="D172" s="2" t="s">
        <v>7</v>
      </c>
      <c r="E172" s="2" t="s">
        <v>14</v>
      </c>
      <c r="F172" s="2" t="s">
        <v>61</v>
      </c>
      <c r="G172" s="1">
        <v>262.5</v>
      </c>
      <c r="H172" s="1">
        <v>135</v>
      </c>
      <c r="I172" s="4">
        <v>1</v>
      </c>
      <c r="J172" s="2" t="s">
        <v>73</v>
      </c>
      <c r="K172" s="1">
        <f>Tabelle9[[#This Row],[Menge kg Nges]]/1000</f>
        <v>0.26250000000000001</v>
      </c>
      <c r="L172" s="1">
        <f>Tabelle9[[#This Row],[Menge kg P2O5]]/1000</f>
        <v>0.13500000000000001</v>
      </c>
      <c r="M172" s="1">
        <f>Tabelle9[[#This Row],[Menge t Nges]]/Tabelle9[[#This Row],[Anzahl Lieferscheine]]</f>
        <v>0.26250000000000001</v>
      </c>
      <c r="N172" s="1">
        <f>Tabelle9[[#This Row],[Menge t P2O5]]/Tabelle9[[#This Row],[Anzahl Lieferscheine]]</f>
        <v>0.13500000000000001</v>
      </c>
    </row>
    <row r="173" spans="1:14" x14ac:dyDescent="0.2">
      <c r="A173" s="2" t="s">
        <v>32</v>
      </c>
      <c r="B173" s="2" t="s">
        <v>39</v>
      </c>
      <c r="C173" s="2" t="s">
        <v>25</v>
      </c>
      <c r="D173" s="2" t="s">
        <v>25</v>
      </c>
      <c r="E173" s="2" t="s">
        <v>26</v>
      </c>
      <c r="F173" s="2" t="s">
        <v>61</v>
      </c>
      <c r="G173" s="1">
        <v>7898.1499999999987</v>
      </c>
      <c r="H173" s="1">
        <v>2618.0299999999993</v>
      </c>
      <c r="I173" s="4">
        <v>40</v>
      </c>
      <c r="J173" s="2" t="s">
        <v>73</v>
      </c>
      <c r="K173" s="1">
        <f>Tabelle9[[#This Row],[Menge kg Nges]]/1000</f>
        <v>7.8981499999999984</v>
      </c>
      <c r="L173" s="1">
        <f>Tabelle9[[#This Row],[Menge kg P2O5]]/1000</f>
        <v>2.6180299999999992</v>
      </c>
      <c r="M173" s="1">
        <f>Tabelle9[[#This Row],[Menge t Nges]]/Tabelle9[[#This Row],[Anzahl Lieferscheine]]</f>
        <v>0.19745374999999996</v>
      </c>
      <c r="N173" s="1">
        <f>Tabelle9[[#This Row],[Menge t P2O5]]/Tabelle9[[#This Row],[Anzahl Lieferscheine]]</f>
        <v>6.5450749999999974E-2</v>
      </c>
    </row>
    <row r="174" spans="1:14" x14ac:dyDescent="0.2">
      <c r="A174" s="2" t="s">
        <v>32</v>
      </c>
      <c r="B174" s="2" t="s">
        <v>40</v>
      </c>
      <c r="C174" s="2" t="s">
        <v>6</v>
      </c>
      <c r="D174" s="2" t="s">
        <v>7</v>
      </c>
      <c r="E174" s="2" t="s">
        <v>8</v>
      </c>
      <c r="F174" s="2" t="s">
        <v>61</v>
      </c>
      <c r="G174" s="1">
        <v>122.5</v>
      </c>
      <c r="H174" s="1">
        <v>53.9</v>
      </c>
      <c r="I174" s="4">
        <v>1</v>
      </c>
      <c r="J174" s="2" t="s">
        <v>73</v>
      </c>
      <c r="K174" s="1">
        <f>Tabelle9[[#This Row],[Menge kg Nges]]/1000</f>
        <v>0.1225</v>
      </c>
      <c r="L174" s="1">
        <f>Tabelle9[[#This Row],[Menge kg P2O5]]/1000</f>
        <v>5.3899999999999997E-2</v>
      </c>
      <c r="M174" s="1">
        <f>Tabelle9[[#This Row],[Menge t Nges]]/Tabelle9[[#This Row],[Anzahl Lieferscheine]]</f>
        <v>0.1225</v>
      </c>
      <c r="N174" s="1">
        <f>Tabelle9[[#This Row],[Menge t P2O5]]/Tabelle9[[#This Row],[Anzahl Lieferscheine]]</f>
        <v>5.3899999999999997E-2</v>
      </c>
    </row>
    <row r="175" spans="1:14" x14ac:dyDescent="0.2">
      <c r="A175" s="2" t="s">
        <v>32</v>
      </c>
      <c r="B175" s="2" t="s">
        <v>40</v>
      </c>
      <c r="C175" s="2" t="s">
        <v>6</v>
      </c>
      <c r="D175" s="2" t="s">
        <v>7</v>
      </c>
      <c r="E175" s="2" t="s">
        <v>12</v>
      </c>
      <c r="F175" s="2" t="s">
        <v>61</v>
      </c>
      <c r="G175" s="1">
        <v>279.45</v>
      </c>
      <c r="H175" s="1">
        <v>136.08000000000001</v>
      </c>
      <c r="I175" s="4">
        <v>1</v>
      </c>
      <c r="J175" s="2" t="s">
        <v>73</v>
      </c>
      <c r="K175" s="1">
        <f>Tabelle9[[#This Row],[Menge kg Nges]]/1000</f>
        <v>0.27944999999999998</v>
      </c>
      <c r="L175" s="1">
        <f>Tabelle9[[#This Row],[Menge kg P2O5]]/1000</f>
        <v>0.13608000000000001</v>
      </c>
      <c r="M175" s="1">
        <f>Tabelle9[[#This Row],[Menge t Nges]]/Tabelle9[[#This Row],[Anzahl Lieferscheine]]</f>
        <v>0.27944999999999998</v>
      </c>
      <c r="N175" s="1">
        <f>Tabelle9[[#This Row],[Menge t P2O5]]/Tabelle9[[#This Row],[Anzahl Lieferscheine]]</f>
        <v>0.13608000000000001</v>
      </c>
    </row>
    <row r="176" spans="1:14" x14ac:dyDescent="0.2">
      <c r="A176" s="2" t="s">
        <v>32</v>
      </c>
      <c r="B176" s="2" t="s">
        <v>40</v>
      </c>
      <c r="C176" s="2" t="s">
        <v>25</v>
      </c>
      <c r="D176" s="2" t="s">
        <v>25</v>
      </c>
      <c r="E176" s="2" t="s">
        <v>26</v>
      </c>
      <c r="F176" s="2" t="s">
        <v>61</v>
      </c>
      <c r="G176" s="1">
        <v>19803.030000000002</v>
      </c>
      <c r="H176" s="1">
        <v>17464.730000000007</v>
      </c>
      <c r="I176" s="4">
        <v>111</v>
      </c>
      <c r="J176" s="2" t="s">
        <v>73</v>
      </c>
      <c r="K176" s="1">
        <f>Tabelle9[[#This Row],[Menge kg Nges]]/1000</f>
        <v>19.803030000000003</v>
      </c>
      <c r="L176" s="1">
        <f>Tabelle9[[#This Row],[Menge kg P2O5]]/1000</f>
        <v>17.464730000000007</v>
      </c>
      <c r="M176" s="1">
        <f>Tabelle9[[#This Row],[Menge t Nges]]/Tabelle9[[#This Row],[Anzahl Lieferscheine]]</f>
        <v>0.1784056756756757</v>
      </c>
      <c r="N176" s="1">
        <f>Tabelle9[[#This Row],[Menge t P2O5]]/Tabelle9[[#This Row],[Anzahl Lieferscheine]]</f>
        <v>0.15733990990990998</v>
      </c>
    </row>
    <row r="177" spans="1:14" x14ac:dyDescent="0.2">
      <c r="A177" s="2" t="s">
        <v>32</v>
      </c>
      <c r="B177" s="2" t="s">
        <v>55</v>
      </c>
      <c r="C177" s="2" t="s">
        <v>25</v>
      </c>
      <c r="D177" s="2" t="s">
        <v>25</v>
      </c>
      <c r="E177" s="2" t="s">
        <v>26</v>
      </c>
      <c r="F177" s="2" t="s">
        <v>61</v>
      </c>
      <c r="G177" s="1">
        <v>610.20000000000005</v>
      </c>
      <c r="H177" s="1">
        <v>255.6</v>
      </c>
      <c r="I177" s="4">
        <v>1</v>
      </c>
      <c r="J177" s="2" t="s">
        <v>73</v>
      </c>
      <c r="K177" s="1">
        <f>Tabelle9[[#This Row],[Menge kg Nges]]/1000</f>
        <v>0.61020000000000008</v>
      </c>
      <c r="L177" s="1">
        <f>Tabelle9[[#This Row],[Menge kg P2O5]]/1000</f>
        <v>0.25559999999999999</v>
      </c>
      <c r="M177" s="1">
        <f>Tabelle9[[#This Row],[Menge t Nges]]/Tabelle9[[#This Row],[Anzahl Lieferscheine]]</f>
        <v>0.61020000000000008</v>
      </c>
      <c r="N177" s="1">
        <f>Tabelle9[[#This Row],[Menge t P2O5]]/Tabelle9[[#This Row],[Anzahl Lieferscheine]]</f>
        <v>0.25559999999999999</v>
      </c>
    </row>
    <row r="178" spans="1:14" x14ac:dyDescent="0.2">
      <c r="A178" s="2" t="s">
        <v>32</v>
      </c>
      <c r="B178" s="2" t="s">
        <v>28</v>
      </c>
      <c r="C178" s="2" t="s">
        <v>6</v>
      </c>
      <c r="D178" s="2" t="s">
        <v>15</v>
      </c>
      <c r="E178" s="2" t="s">
        <v>8</v>
      </c>
      <c r="F178" s="2" t="s">
        <v>61</v>
      </c>
      <c r="G178" s="1">
        <v>385</v>
      </c>
      <c r="H178" s="1">
        <v>330</v>
      </c>
      <c r="I178" s="4">
        <v>1</v>
      </c>
      <c r="J178" s="2" t="s">
        <v>73</v>
      </c>
      <c r="K178" s="1">
        <f>Tabelle9[[#This Row],[Menge kg Nges]]/1000</f>
        <v>0.38500000000000001</v>
      </c>
      <c r="L178" s="1">
        <f>Tabelle9[[#This Row],[Menge kg P2O5]]/1000</f>
        <v>0.33</v>
      </c>
      <c r="M178" s="1">
        <f>Tabelle9[[#This Row],[Menge t Nges]]/Tabelle9[[#This Row],[Anzahl Lieferscheine]]</f>
        <v>0.38500000000000001</v>
      </c>
      <c r="N178" s="1">
        <f>Tabelle9[[#This Row],[Menge t P2O5]]/Tabelle9[[#This Row],[Anzahl Lieferscheine]]</f>
        <v>0.33</v>
      </c>
    </row>
    <row r="179" spans="1:14" x14ac:dyDescent="0.2">
      <c r="A179" s="2" t="s">
        <v>32</v>
      </c>
      <c r="B179" s="2" t="s">
        <v>28</v>
      </c>
      <c r="C179" s="2" t="s">
        <v>6</v>
      </c>
      <c r="D179" s="2" t="s">
        <v>15</v>
      </c>
      <c r="E179" s="2" t="s">
        <v>18</v>
      </c>
      <c r="F179" s="2" t="s">
        <v>61</v>
      </c>
      <c r="G179" s="1">
        <v>1243.2</v>
      </c>
      <c r="H179" s="1">
        <v>1006.4000000000001</v>
      </c>
      <c r="I179" s="4">
        <v>2</v>
      </c>
      <c r="J179" s="2" t="s">
        <v>73</v>
      </c>
      <c r="K179" s="1">
        <f>Tabelle9[[#This Row],[Menge kg Nges]]/1000</f>
        <v>1.2432000000000001</v>
      </c>
      <c r="L179" s="1">
        <f>Tabelle9[[#This Row],[Menge kg P2O5]]/1000</f>
        <v>1.0064000000000002</v>
      </c>
      <c r="M179" s="1">
        <f>Tabelle9[[#This Row],[Menge t Nges]]/Tabelle9[[#This Row],[Anzahl Lieferscheine]]</f>
        <v>0.62160000000000004</v>
      </c>
      <c r="N179" s="1">
        <f>Tabelle9[[#This Row],[Menge t P2O5]]/Tabelle9[[#This Row],[Anzahl Lieferscheine]]</f>
        <v>0.50320000000000009</v>
      </c>
    </row>
    <row r="180" spans="1:14" x14ac:dyDescent="0.2">
      <c r="A180" s="2" t="s">
        <v>32</v>
      </c>
      <c r="B180" s="2" t="s">
        <v>28</v>
      </c>
      <c r="C180" s="2" t="s">
        <v>6</v>
      </c>
      <c r="D180" s="2" t="s">
        <v>15</v>
      </c>
      <c r="E180" s="2" t="s">
        <v>21</v>
      </c>
      <c r="F180" s="2" t="s">
        <v>61</v>
      </c>
      <c r="G180" s="1">
        <v>2380.8000000000002</v>
      </c>
      <c r="H180" s="1">
        <v>1264.8</v>
      </c>
      <c r="I180" s="4">
        <v>3</v>
      </c>
      <c r="J180" s="2" t="s">
        <v>73</v>
      </c>
      <c r="K180" s="1">
        <f>Tabelle9[[#This Row],[Menge kg Nges]]/1000</f>
        <v>2.3808000000000002</v>
      </c>
      <c r="L180" s="1">
        <f>Tabelle9[[#This Row],[Menge kg P2O5]]/1000</f>
        <v>1.2647999999999999</v>
      </c>
      <c r="M180" s="1">
        <f>Tabelle9[[#This Row],[Menge t Nges]]/Tabelle9[[#This Row],[Anzahl Lieferscheine]]</f>
        <v>0.79360000000000008</v>
      </c>
      <c r="N180" s="1">
        <f>Tabelle9[[#This Row],[Menge t P2O5]]/Tabelle9[[#This Row],[Anzahl Lieferscheine]]</f>
        <v>0.42159999999999997</v>
      </c>
    </row>
    <row r="181" spans="1:14" x14ac:dyDescent="0.2">
      <c r="A181" s="2" t="s">
        <v>32</v>
      </c>
      <c r="B181" s="2" t="s">
        <v>28</v>
      </c>
      <c r="C181" s="2" t="s">
        <v>25</v>
      </c>
      <c r="D181" s="2" t="s">
        <v>25</v>
      </c>
      <c r="E181" s="2" t="s">
        <v>26</v>
      </c>
      <c r="F181" s="2" t="s">
        <v>61</v>
      </c>
      <c r="G181" s="1">
        <v>112615.32000000005</v>
      </c>
      <c r="H181" s="1">
        <v>36560.729999999996</v>
      </c>
      <c r="I181" s="4">
        <v>114</v>
      </c>
      <c r="J181" s="2" t="s">
        <v>73</v>
      </c>
      <c r="K181" s="1">
        <f>Tabelle9[[#This Row],[Menge kg Nges]]/1000</f>
        <v>112.61532000000005</v>
      </c>
      <c r="L181" s="1">
        <f>Tabelle9[[#This Row],[Menge kg P2O5]]/1000</f>
        <v>36.560729999999992</v>
      </c>
      <c r="M181" s="1">
        <f>Tabelle9[[#This Row],[Menge t Nges]]/Tabelle9[[#This Row],[Anzahl Lieferscheine]]</f>
        <v>0.98785368421052677</v>
      </c>
      <c r="N181" s="1">
        <f>Tabelle9[[#This Row],[Menge t P2O5]]/Tabelle9[[#This Row],[Anzahl Lieferscheine]]</f>
        <v>0.32070815789473678</v>
      </c>
    </row>
    <row r="182" spans="1:14" x14ac:dyDescent="0.2">
      <c r="A182" s="2" t="s">
        <v>32</v>
      </c>
      <c r="B182" s="2" t="s">
        <v>41</v>
      </c>
      <c r="C182" s="2" t="s">
        <v>6</v>
      </c>
      <c r="D182" s="2" t="s">
        <v>7</v>
      </c>
      <c r="E182" s="2" t="s">
        <v>9</v>
      </c>
      <c r="F182" s="2" t="s">
        <v>61</v>
      </c>
      <c r="G182" s="1">
        <v>2997.47</v>
      </c>
      <c r="H182" s="1">
        <v>1245.57</v>
      </c>
      <c r="I182" s="4">
        <v>12</v>
      </c>
      <c r="J182" s="2" t="s">
        <v>73</v>
      </c>
      <c r="K182" s="1">
        <f>Tabelle9[[#This Row],[Menge kg Nges]]/1000</f>
        <v>2.9974699999999999</v>
      </c>
      <c r="L182" s="1">
        <f>Tabelle9[[#This Row],[Menge kg P2O5]]/1000</f>
        <v>1.2455699999999998</v>
      </c>
      <c r="M182" s="1">
        <f>Tabelle9[[#This Row],[Menge t Nges]]/Tabelle9[[#This Row],[Anzahl Lieferscheine]]</f>
        <v>0.24978916666666665</v>
      </c>
      <c r="N182" s="1">
        <f>Tabelle9[[#This Row],[Menge t P2O5]]/Tabelle9[[#This Row],[Anzahl Lieferscheine]]</f>
        <v>0.10379749999999999</v>
      </c>
    </row>
    <row r="183" spans="1:14" x14ac:dyDescent="0.2">
      <c r="A183" s="2" t="s">
        <v>32</v>
      </c>
      <c r="B183" s="2" t="s">
        <v>41</v>
      </c>
      <c r="C183" s="2" t="s">
        <v>6</v>
      </c>
      <c r="D183" s="2" t="s">
        <v>7</v>
      </c>
      <c r="E183" s="2" t="s">
        <v>11</v>
      </c>
      <c r="F183" s="2" t="s">
        <v>61</v>
      </c>
      <c r="G183" s="1">
        <v>1117.4100000000001</v>
      </c>
      <c r="H183" s="1">
        <v>522.35</v>
      </c>
      <c r="I183" s="4">
        <v>7</v>
      </c>
      <c r="J183" s="2" t="s">
        <v>73</v>
      </c>
      <c r="K183" s="1">
        <f>Tabelle9[[#This Row],[Menge kg Nges]]/1000</f>
        <v>1.11741</v>
      </c>
      <c r="L183" s="1">
        <f>Tabelle9[[#This Row],[Menge kg P2O5]]/1000</f>
        <v>0.52234999999999998</v>
      </c>
      <c r="M183" s="1">
        <f>Tabelle9[[#This Row],[Menge t Nges]]/Tabelle9[[#This Row],[Anzahl Lieferscheine]]</f>
        <v>0.15962999999999999</v>
      </c>
      <c r="N183" s="1">
        <f>Tabelle9[[#This Row],[Menge t P2O5]]/Tabelle9[[#This Row],[Anzahl Lieferscheine]]</f>
        <v>7.4621428571428575E-2</v>
      </c>
    </row>
    <row r="184" spans="1:14" x14ac:dyDescent="0.2">
      <c r="A184" s="2" t="s">
        <v>32</v>
      </c>
      <c r="B184" s="2" t="s">
        <v>41</v>
      </c>
      <c r="C184" s="2" t="s">
        <v>6</v>
      </c>
      <c r="D184" s="2" t="s">
        <v>7</v>
      </c>
      <c r="E184" s="2" t="s">
        <v>12</v>
      </c>
      <c r="F184" s="2" t="s">
        <v>61</v>
      </c>
      <c r="G184" s="1">
        <v>4327.57</v>
      </c>
      <c r="H184" s="1">
        <v>1910.38</v>
      </c>
      <c r="I184" s="4">
        <v>11</v>
      </c>
      <c r="J184" s="2" t="s">
        <v>73</v>
      </c>
      <c r="K184" s="1">
        <f>Tabelle9[[#This Row],[Menge kg Nges]]/1000</f>
        <v>4.3275699999999997</v>
      </c>
      <c r="L184" s="1">
        <f>Tabelle9[[#This Row],[Menge kg P2O5]]/1000</f>
        <v>1.9103800000000002</v>
      </c>
      <c r="M184" s="1">
        <f>Tabelle9[[#This Row],[Menge t Nges]]/Tabelle9[[#This Row],[Anzahl Lieferscheine]]</f>
        <v>0.39341545454545451</v>
      </c>
      <c r="N184" s="1">
        <f>Tabelle9[[#This Row],[Menge t P2O5]]/Tabelle9[[#This Row],[Anzahl Lieferscheine]]</f>
        <v>0.1736709090909091</v>
      </c>
    </row>
    <row r="185" spans="1:14" x14ac:dyDescent="0.2">
      <c r="A185" s="2" t="s">
        <v>32</v>
      </c>
      <c r="B185" s="2" t="s">
        <v>41</v>
      </c>
      <c r="C185" s="2" t="s">
        <v>6</v>
      </c>
      <c r="D185" s="2" t="s">
        <v>7</v>
      </c>
      <c r="E185" s="2" t="s">
        <v>13</v>
      </c>
      <c r="F185" s="2" t="s">
        <v>61</v>
      </c>
      <c r="G185" s="1">
        <v>718.14</v>
      </c>
      <c r="H185" s="1">
        <v>304.65999999999997</v>
      </c>
      <c r="I185" s="4">
        <v>2</v>
      </c>
      <c r="J185" s="2" t="s">
        <v>73</v>
      </c>
      <c r="K185" s="1">
        <f>Tabelle9[[#This Row],[Menge kg Nges]]/1000</f>
        <v>0.71814</v>
      </c>
      <c r="L185" s="1">
        <f>Tabelle9[[#This Row],[Menge kg P2O5]]/1000</f>
        <v>0.30465999999999999</v>
      </c>
      <c r="M185" s="1">
        <f>Tabelle9[[#This Row],[Menge t Nges]]/Tabelle9[[#This Row],[Anzahl Lieferscheine]]</f>
        <v>0.35907</v>
      </c>
      <c r="N185" s="1">
        <f>Tabelle9[[#This Row],[Menge t P2O5]]/Tabelle9[[#This Row],[Anzahl Lieferscheine]]</f>
        <v>0.15232999999999999</v>
      </c>
    </row>
    <row r="186" spans="1:14" x14ac:dyDescent="0.2">
      <c r="A186" s="2" t="s">
        <v>32</v>
      </c>
      <c r="B186" s="2" t="s">
        <v>41</v>
      </c>
      <c r="C186" s="2" t="s">
        <v>6</v>
      </c>
      <c r="D186" s="2" t="s">
        <v>7</v>
      </c>
      <c r="E186" s="2" t="s">
        <v>14</v>
      </c>
      <c r="F186" s="2" t="s">
        <v>61</v>
      </c>
      <c r="G186" s="1">
        <v>3401.4699999999993</v>
      </c>
      <c r="H186" s="1">
        <v>1475.79</v>
      </c>
      <c r="I186" s="4">
        <v>9</v>
      </c>
      <c r="J186" s="2" t="s">
        <v>73</v>
      </c>
      <c r="K186" s="1">
        <f>Tabelle9[[#This Row],[Menge kg Nges]]/1000</f>
        <v>3.4014699999999993</v>
      </c>
      <c r="L186" s="1">
        <f>Tabelle9[[#This Row],[Menge kg P2O5]]/1000</f>
        <v>1.4757899999999999</v>
      </c>
      <c r="M186" s="1">
        <f>Tabelle9[[#This Row],[Menge t Nges]]/Tabelle9[[#This Row],[Anzahl Lieferscheine]]</f>
        <v>0.37794111111111106</v>
      </c>
      <c r="N186" s="1">
        <f>Tabelle9[[#This Row],[Menge t P2O5]]/Tabelle9[[#This Row],[Anzahl Lieferscheine]]</f>
        <v>0.16397666666666666</v>
      </c>
    </row>
    <row r="187" spans="1:14" x14ac:dyDescent="0.2">
      <c r="A187" s="2" t="s">
        <v>32</v>
      </c>
      <c r="B187" s="2" t="s">
        <v>41</v>
      </c>
      <c r="C187" s="2" t="s">
        <v>25</v>
      </c>
      <c r="D187" s="2" t="s">
        <v>25</v>
      </c>
      <c r="E187" s="2" t="s">
        <v>26</v>
      </c>
      <c r="F187" s="2" t="s">
        <v>61</v>
      </c>
      <c r="G187" s="1">
        <v>12159.64</v>
      </c>
      <c r="H187" s="1">
        <v>4614.6200000000026</v>
      </c>
      <c r="I187" s="4">
        <v>26</v>
      </c>
      <c r="J187" s="2" t="s">
        <v>73</v>
      </c>
      <c r="K187" s="1">
        <f>Tabelle9[[#This Row],[Menge kg Nges]]/1000</f>
        <v>12.15964</v>
      </c>
      <c r="L187" s="1">
        <f>Tabelle9[[#This Row],[Menge kg P2O5]]/1000</f>
        <v>4.6146200000000031</v>
      </c>
      <c r="M187" s="1">
        <f>Tabelle9[[#This Row],[Menge t Nges]]/Tabelle9[[#This Row],[Anzahl Lieferscheine]]</f>
        <v>0.46767846153846154</v>
      </c>
      <c r="N187" s="1">
        <f>Tabelle9[[#This Row],[Menge t P2O5]]/Tabelle9[[#This Row],[Anzahl Lieferscheine]]</f>
        <v>0.17748538461538474</v>
      </c>
    </row>
    <row r="188" spans="1:14" x14ac:dyDescent="0.2">
      <c r="A188" s="2" t="s">
        <v>32</v>
      </c>
      <c r="B188" s="2" t="s">
        <v>41</v>
      </c>
      <c r="C188" s="2" t="s">
        <v>63</v>
      </c>
      <c r="D188" s="2" t="s">
        <v>63</v>
      </c>
      <c r="E188" s="2" t="s">
        <v>63</v>
      </c>
      <c r="F188" s="2" t="s">
        <v>61</v>
      </c>
      <c r="G188" s="1">
        <v>897.59999999999991</v>
      </c>
      <c r="H188" s="1">
        <v>759</v>
      </c>
      <c r="I188" s="4">
        <v>2</v>
      </c>
      <c r="J188" s="2" t="s">
        <v>73</v>
      </c>
      <c r="K188" s="1">
        <f>Tabelle9[[#This Row],[Menge kg Nges]]/1000</f>
        <v>0.89759999999999995</v>
      </c>
      <c r="L188" s="1">
        <f>Tabelle9[[#This Row],[Menge kg P2O5]]/1000</f>
        <v>0.75900000000000001</v>
      </c>
      <c r="M188" s="1">
        <f>Tabelle9[[#This Row],[Menge t Nges]]/Tabelle9[[#This Row],[Anzahl Lieferscheine]]</f>
        <v>0.44879999999999998</v>
      </c>
      <c r="N188" s="1">
        <f>Tabelle9[[#This Row],[Menge t P2O5]]/Tabelle9[[#This Row],[Anzahl Lieferscheine]]</f>
        <v>0.3795</v>
      </c>
    </row>
    <row r="189" spans="1:14" x14ac:dyDescent="0.2">
      <c r="A189" s="2" t="s">
        <v>32</v>
      </c>
      <c r="B189" s="2" t="s">
        <v>42</v>
      </c>
      <c r="C189" s="2" t="s">
        <v>6</v>
      </c>
      <c r="D189" s="2" t="s">
        <v>7</v>
      </c>
      <c r="E189" s="2" t="s">
        <v>8</v>
      </c>
      <c r="F189" s="2" t="s">
        <v>61</v>
      </c>
      <c r="G189" s="1">
        <v>2638.42</v>
      </c>
      <c r="H189" s="1">
        <v>955.62999999999988</v>
      </c>
      <c r="I189" s="4">
        <v>6</v>
      </c>
      <c r="J189" s="2" t="s">
        <v>73</v>
      </c>
      <c r="K189" s="1">
        <f>Tabelle9[[#This Row],[Menge kg Nges]]/1000</f>
        <v>2.63842</v>
      </c>
      <c r="L189" s="1">
        <f>Tabelle9[[#This Row],[Menge kg P2O5]]/1000</f>
        <v>0.95562999999999987</v>
      </c>
      <c r="M189" s="1">
        <f>Tabelle9[[#This Row],[Menge t Nges]]/Tabelle9[[#This Row],[Anzahl Lieferscheine]]</f>
        <v>0.43973666666666666</v>
      </c>
      <c r="N189" s="1">
        <f>Tabelle9[[#This Row],[Menge t P2O5]]/Tabelle9[[#This Row],[Anzahl Lieferscheine]]</f>
        <v>0.15927166666666664</v>
      </c>
    </row>
    <row r="190" spans="1:14" x14ac:dyDescent="0.2">
      <c r="A190" s="2" t="s">
        <v>32</v>
      </c>
      <c r="B190" s="2" t="s">
        <v>42</v>
      </c>
      <c r="C190" s="2" t="s">
        <v>6</v>
      </c>
      <c r="D190" s="2" t="s">
        <v>7</v>
      </c>
      <c r="E190" s="2" t="s">
        <v>9</v>
      </c>
      <c r="F190" s="2" t="s">
        <v>61</v>
      </c>
      <c r="G190" s="1">
        <v>7485.8600000000015</v>
      </c>
      <c r="H190" s="1">
        <v>3136.8799999999997</v>
      </c>
      <c r="I190" s="4">
        <v>31</v>
      </c>
      <c r="J190" s="2" t="s">
        <v>73</v>
      </c>
      <c r="K190" s="1">
        <f>Tabelle9[[#This Row],[Menge kg Nges]]/1000</f>
        <v>7.4858600000000015</v>
      </c>
      <c r="L190" s="1">
        <f>Tabelle9[[#This Row],[Menge kg P2O5]]/1000</f>
        <v>3.1368799999999997</v>
      </c>
      <c r="M190" s="1">
        <f>Tabelle9[[#This Row],[Menge t Nges]]/Tabelle9[[#This Row],[Anzahl Lieferscheine]]</f>
        <v>0.24147935483870972</v>
      </c>
      <c r="N190" s="1">
        <f>Tabelle9[[#This Row],[Menge t P2O5]]/Tabelle9[[#This Row],[Anzahl Lieferscheine]]</f>
        <v>0.10118967741935483</v>
      </c>
    </row>
    <row r="191" spans="1:14" x14ac:dyDescent="0.2">
      <c r="A191" s="2" t="s">
        <v>32</v>
      </c>
      <c r="B191" s="2" t="s">
        <v>42</v>
      </c>
      <c r="C191" s="2" t="s">
        <v>6</v>
      </c>
      <c r="D191" s="2" t="s">
        <v>7</v>
      </c>
      <c r="E191" s="2" t="s">
        <v>11</v>
      </c>
      <c r="F191" s="2" t="s">
        <v>61</v>
      </c>
      <c r="G191" s="1">
        <v>1916.6</v>
      </c>
      <c r="H191" s="1">
        <v>825.8</v>
      </c>
      <c r="I191" s="4">
        <v>6</v>
      </c>
      <c r="J191" s="2" t="s">
        <v>73</v>
      </c>
      <c r="K191" s="1">
        <f>Tabelle9[[#This Row],[Menge kg Nges]]/1000</f>
        <v>1.9165999999999999</v>
      </c>
      <c r="L191" s="1">
        <f>Tabelle9[[#This Row],[Menge kg P2O5]]/1000</f>
        <v>0.82579999999999998</v>
      </c>
      <c r="M191" s="1">
        <f>Tabelle9[[#This Row],[Menge t Nges]]/Tabelle9[[#This Row],[Anzahl Lieferscheine]]</f>
        <v>0.31943333333333329</v>
      </c>
      <c r="N191" s="1">
        <f>Tabelle9[[#This Row],[Menge t P2O5]]/Tabelle9[[#This Row],[Anzahl Lieferscheine]]</f>
        <v>0.13763333333333333</v>
      </c>
    </row>
    <row r="192" spans="1:14" x14ac:dyDescent="0.2">
      <c r="A192" s="2" t="s">
        <v>32</v>
      </c>
      <c r="B192" s="2" t="s">
        <v>42</v>
      </c>
      <c r="C192" s="2" t="s">
        <v>6</v>
      </c>
      <c r="D192" s="2" t="s">
        <v>7</v>
      </c>
      <c r="E192" s="2" t="s">
        <v>12</v>
      </c>
      <c r="F192" s="2" t="s">
        <v>61</v>
      </c>
      <c r="G192" s="1">
        <v>8460.0999999999985</v>
      </c>
      <c r="H192" s="1">
        <v>3741.62</v>
      </c>
      <c r="I192" s="4">
        <v>24</v>
      </c>
      <c r="J192" s="2" t="s">
        <v>73</v>
      </c>
      <c r="K192" s="1">
        <f>Tabelle9[[#This Row],[Menge kg Nges]]/1000</f>
        <v>8.4600999999999988</v>
      </c>
      <c r="L192" s="1">
        <f>Tabelle9[[#This Row],[Menge kg P2O5]]/1000</f>
        <v>3.7416199999999997</v>
      </c>
      <c r="M192" s="1">
        <f>Tabelle9[[#This Row],[Menge t Nges]]/Tabelle9[[#This Row],[Anzahl Lieferscheine]]</f>
        <v>0.35250416666666662</v>
      </c>
      <c r="N192" s="1">
        <f>Tabelle9[[#This Row],[Menge t P2O5]]/Tabelle9[[#This Row],[Anzahl Lieferscheine]]</f>
        <v>0.15590083333333332</v>
      </c>
    </row>
    <row r="193" spans="1:14" x14ac:dyDescent="0.2">
      <c r="A193" s="2" t="s">
        <v>32</v>
      </c>
      <c r="B193" s="2" t="s">
        <v>42</v>
      </c>
      <c r="C193" s="2" t="s">
        <v>6</v>
      </c>
      <c r="D193" s="2" t="s">
        <v>7</v>
      </c>
      <c r="E193" s="2" t="s">
        <v>14</v>
      </c>
      <c r="F193" s="2" t="s">
        <v>61</v>
      </c>
      <c r="G193" s="1">
        <v>84.6</v>
      </c>
      <c r="H193" s="1">
        <v>44.7</v>
      </c>
      <c r="I193" s="4">
        <v>1</v>
      </c>
      <c r="J193" s="2" t="s">
        <v>73</v>
      </c>
      <c r="K193" s="1">
        <f>Tabelle9[[#This Row],[Menge kg Nges]]/1000</f>
        <v>8.4599999999999995E-2</v>
      </c>
      <c r="L193" s="1">
        <f>Tabelle9[[#This Row],[Menge kg P2O5]]/1000</f>
        <v>4.4700000000000004E-2</v>
      </c>
      <c r="M193" s="1">
        <f>Tabelle9[[#This Row],[Menge t Nges]]/Tabelle9[[#This Row],[Anzahl Lieferscheine]]</f>
        <v>8.4599999999999995E-2</v>
      </c>
      <c r="N193" s="1">
        <f>Tabelle9[[#This Row],[Menge t P2O5]]/Tabelle9[[#This Row],[Anzahl Lieferscheine]]</f>
        <v>4.4700000000000004E-2</v>
      </c>
    </row>
    <row r="194" spans="1:14" x14ac:dyDescent="0.2">
      <c r="A194" s="2" t="s">
        <v>32</v>
      </c>
      <c r="B194" s="2" t="s">
        <v>42</v>
      </c>
      <c r="C194" s="2" t="s">
        <v>6</v>
      </c>
      <c r="D194" s="2" t="s">
        <v>15</v>
      </c>
      <c r="E194" s="2" t="s">
        <v>18</v>
      </c>
      <c r="F194" s="2" t="s">
        <v>61</v>
      </c>
      <c r="G194" s="1">
        <v>2050</v>
      </c>
      <c r="H194" s="1">
        <v>1493.4</v>
      </c>
      <c r="I194" s="4">
        <v>3</v>
      </c>
      <c r="J194" s="2" t="s">
        <v>73</v>
      </c>
      <c r="K194" s="1">
        <f>Tabelle9[[#This Row],[Menge kg Nges]]/1000</f>
        <v>2.0499999999999998</v>
      </c>
      <c r="L194" s="1">
        <f>Tabelle9[[#This Row],[Menge kg P2O5]]/1000</f>
        <v>1.4934000000000001</v>
      </c>
      <c r="M194" s="1">
        <f>Tabelle9[[#This Row],[Menge t Nges]]/Tabelle9[[#This Row],[Anzahl Lieferscheine]]</f>
        <v>0.68333333333333324</v>
      </c>
      <c r="N194" s="1">
        <f>Tabelle9[[#This Row],[Menge t P2O5]]/Tabelle9[[#This Row],[Anzahl Lieferscheine]]</f>
        <v>0.49780000000000002</v>
      </c>
    </row>
    <row r="195" spans="1:14" x14ac:dyDescent="0.2">
      <c r="A195" s="2" t="s">
        <v>32</v>
      </c>
      <c r="B195" s="2" t="s">
        <v>42</v>
      </c>
      <c r="C195" s="2" t="s">
        <v>6</v>
      </c>
      <c r="D195" s="2" t="s">
        <v>15</v>
      </c>
      <c r="E195" s="2" t="s">
        <v>19</v>
      </c>
      <c r="F195" s="2" t="s">
        <v>61</v>
      </c>
      <c r="G195" s="1">
        <v>1080</v>
      </c>
      <c r="H195" s="1">
        <v>1200</v>
      </c>
      <c r="I195" s="4">
        <v>8</v>
      </c>
      <c r="J195" s="2" t="s">
        <v>73</v>
      </c>
      <c r="K195" s="1">
        <f>Tabelle9[[#This Row],[Menge kg Nges]]/1000</f>
        <v>1.08</v>
      </c>
      <c r="L195" s="1">
        <f>Tabelle9[[#This Row],[Menge kg P2O5]]/1000</f>
        <v>1.2</v>
      </c>
      <c r="M195" s="1">
        <f>Tabelle9[[#This Row],[Menge t Nges]]/Tabelle9[[#This Row],[Anzahl Lieferscheine]]</f>
        <v>0.13500000000000001</v>
      </c>
      <c r="N195" s="1">
        <f>Tabelle9[[#This Row],[Menge t P2O5]]/Tabelle9[[#This Row],[Anzahl Lieferscheine]]</f>
        <v>0.15</v>
      </c>
    </row>
    <row r="196" spans="1:14" x14ac:dyDescent="0.2">
      <c r="A196" s="2" t="s">
        <v>32</v>
      </c>
      <c r="B196" s="2" t="s">
        <v>42</v>
      </c>
      <c r="C196" s="2" t="s">
        <v>6</v>
      </c>
      <c r="D196" s="2" t="s">
        <v>15</v>
      </c>
      <c r="E196" s="2" t="s">
        <v>20</v>
      </c>
      <c r="F196" s="2" t="s">
        <v>61</v>
      </c>
      <c r="G196" s="1">
        <v>149.6</v>
      </c>
      <c r="H196" s="1">
        <v>107.6</v>
      </c>
      <c r="I196" s="4">
        <v>2</v>
      </c>
      <c r="J196" s="2" t="s">
        <v>73</v>
      </c>
      <c r="K196" s="1">
        <f>Tabelle9[[#This Row],[Menge kg Nges]]/1000</f>
        <v>0.14959999999999998</v>
      </c>
      <c r="L196" s="1">
        <f>Tabelle9[[#This Row],[Menge kg P2O5]]/1000</f>
        <v>0.1076</v>
      </c>
      <c r="M196" s="1">
        <f>Tabelle9[[#This Row],[Menge t Nges]]/Tabelle9[[#This Row],[Anzahl Lieferscheine]]</f>
        <v>7.4799999999999991E-2</v>
      </c>
      <c r="N196" s="1">
        <f>Tabelle9[[#This Row],[Menge t P2O5]]/Tabelle9[[#This Row],[Anzahl Lieferscheine]]</f>
        <v>5.3800000000000001E-2</v>
      </c>
    </row>
    <row r="197" spans="1:14" x14ac:dyDescent="0.2">
      <c r="A197" s="2" t="s">
        <v>32</v>
      </c>
      <c r="B197" s="2" t="s">
        <v>42</v>
      </c>
      <c r="C197" s="2" t="s">
        <v>6</v>
      </c>
      <c r="D197" s="2" t="s">
        <v>15</v>
      </c>
      <c r="E197" s="2" t="s">
        <v>9</v>
      </c>
      <c r="F197" s="2" t="s">
        <v>61</v>
      </c>
      <c r="G197" s="1">
        <v>294.39999999999998</v>
      </c>
      <c r="H197" s="1">
        <v>132</v>
      </c>
      <c r="I197" s="4">
        <v>2</v>
      </c>
      <c r="J197" s="2" t="s">
        <v>73</v>
      </c>
      <c r="K197" s="1">
        <f>Tabelle9[[#This Row],[Menge kg Nges]]/1000</f>
        <v>0.2944</v>
      </c>
      <c r="L197" s="1">
        <f>Tabelle9[[#This Row],[Menge kg P2O5]]/1000</f>
        <v>0.13200000000000001</v>
      </c>
      <c r="M197" s="1">
        <f>Tabelle9[[#This Row],[Menge t Nges]]/Tabelle9[[#This Row],[Anzahl Lieferscheine]]</f>
        <v>0.1472</v>
      </c>
      <c r="N197" s="1">
        <f>Tabelle9[[#This Row],[Menge t P2O5]]/Tabelle9[[#This Row],[Anzahl Lieferscheine]]</f>
        <v>6.6000000000000003E-2</v>
      </c>
    </row>
    <row r="198" spans="1:14" x14ac:dyDescent="0.2">
      <c r="A198" s="2" t="s">
        <v>32</v>
      </c>
      <c r="B198" s="2" t="s">
        <v>42</v>
      </c>
      <c r="C198" s="2" t="s">
        <v>6</v>
      </c>
      <c r="D198" s="2" t="s">
        <v>15</v>
      </c>
      <c r="E198" s="2" t="s">
        <v>10</v>
      </c>
      <c r="F198" s="2" t="s">
        <v>61</v>
      </c>
      <c r="G198" s="1">
        <v>162</v>
      </c>
      <c r="H198" s="1">
        <v>78</v>
      </c>
      <c r="I198" s="4">
        <v>1</v>
      </c>
      <c r="J198" s="2" t="s">
        <v>73</v>
      </c>
      <c r="K198" s="1">
        <f>Tabelle9[[#This Row],[Menge kg Nges]]/1000</f>
        <v>0.16200000000000001</v>
      </c>
      <c r="L198" s="1">
        <f>Tabelle9[[#This Row],[Menge kg P2O5]]/1000</f>
        <v>7.8E-2</v>
      </c>
      <c r="M198" s="1">
        <f>Tabelle9[[#This Row],[Menge t Nges]]/Tabelle9[[#This Row],[Anzahl Lieferscheine]]</f>
        <v>0.16200000000000001</v>
      </c>
      <c r="N198" s="1">
        <f>Tabelle9[[#This Row],[Menge t P2O5]]/Tabelle9[[#This Row],[Anzahl Lieferscheine]]</f>
        <v>7.8E-2</v>
      </c>
    </row>
    <row r="199" spans="1:14" x14ac:dyDescent="0.2">
      <c r="A199" s="2" t="s">
        <v>32</v>
      </c>
      <c r="B199" s="2" t="s">
        <v>42</v>
      </c>
      <c r="C199" s="2" t="s">
        <v>6</v>
      </c>
      <c r="D199" s="2" t="s">
        <v>15</v>
      </c>
      <c r="E199" s="2" t="s">
        <v>23</v>
      </c>
      <c r="F199" s="2" t="s">
        <v>61</v>
      </c>
      <c r="G199" s="1">
        <v>205</v>
      </c>
      <c r="H199" s="1">
        <v>92.5</v>
      </c>
      <c r="I199" s="4">
        <v>1</v>
      </c>
      <c r="J199" s="2" t="s">
        <v>73</v>
      </c>
      <c r="K199" s="1">
        <f>Tabelle9[[#This Row],[Menge kg Nges]]/1000</f>
        <v>0.20499999999999999</v>
      </c>
      <c r="L199" s="1">
        <f>Tabelle9[[#This Row],[Menge kg P2O5]]/1000</f>
        <v>9.2499999999999999E-2</v>
      </c>
      <c r="M199" s="1">
        <f>Tabelle9[[#This Row],[Menge t Nges]]/Tabelle9[[#This Row],[Anzahl Lieferscheine]]</f>
        <v>0.20499999999999999</v>
      </c>
      <c r="N199" s="1">
        <f>Tabelle9[[#This Row],[Menge t P2O5]]/Tabelle9[[#This Row],[Anzahl Lieferscheine]]</f>
        <v>9.2499999999999999E-2</v>
      </c>
    </row>
    <row r="200" spans="1:14" x14ac:dyDescent="0.2">
      <c r="A200" s="2" t="s">
        <v>32</v>
      </c>
      <c r="B200" s="2" t="s">
        <v>42</v>
      </c>
      <c r="C200" s="2" t="s">
        <v>25</v>
      </c>
      <c r="D200" s="2" t="s">
        <v>25</v>
      </c>
      <c r="E200" s="2" t="s">
        <v>26</v>
      </c>
      <c r="F200" s="2" t="s">
        <v>61</v>
      </c>
      <c r="G200" s="1">
        <v>318051.08999999979</v>
      </c>
      <c r="H200" s="1">
        <v>118345.61999999991</v>
      </c>
      <c r="I200" s="4">
        <v>601</v>
      </c>
      <c r="J200" s="2" t="s">
        <v>73</v>
      </c>
      <c r="K200" s="1">
        <f>Tabelle9[[#This Row],[Menge kg Nges]]/1000</f>
        <v>318.05108999999982</v>
      </c>
      <c r="L200" s="1">
        <f>Tabelle9[[#This Row],[Menge kg P2O5]]/1000</f>
        <v>118.34561999999991</v>
      </c>
      <c r="M200" s="1">
        <f>Tabelle9[[#This Row],[Menge t Nges]]/Tabelle9[[#This Row],[Anzahl Lieferscheine]]</f>
        <v>0.52920314475873509</v>
      </c>
      <c r="N200" s="1">
        <f>Tabelle9[[#This Row],[Menge t P2O5]]/Tabelle9[[#This Row],[Anzahl Lieferscheine]]</f>
        <v>0.19691450915141417</v>
      </c>
    </row>
    <row r="201" spans="1:14" x14ac:dyDescent="0.2">
      <c r="A201" s="2" t="s">
        <v>43</v>
      </c>
      <c r="B201" s="2" t="s">
        <v>43</v>
      </c>
      <c r="C201" s="2" t="s">
        <v>6</v>
      </c>
      <c r="D201" s="2" t="s">
        <v>7</v>
      </c>
      <c r="E201" s="2" t="s">
        <v>8</v>
      </c>
      <c r="F201" s="2" t="s">
        <v>61</v>
      </c>
      <c r="G201" s="1">
        <v>31.36</v>
      </c>
      <c r="H201" s="1">
        <v>28</v>
      </c>
      <c r="I201" s="4">
        <v>1</v>
      </c>
      <c r="J201" s="2" t="s">
        <v>73</v>
      </c>
      <c r="K201" s="1">
        <f>Tabelle9[[#This Row],[Menge kg Nges]]/1000</f>
        <v>3.1359999999999999E-2</v>
      </c>
      <c r="L201" s="1">
        <f>Tabelle9[[#This Row],[Menge kg P2O5]]/1000</f>
        <v>2.8000000000000001E-2</v>
      </c>
      <c r="M201" s="1">
        <f>Tabelle9[[#This Row],[Menge t Nges]]/Tabelle9[[#This Row],[Anzahl Lieferscheine]]</f>
        <v>3.1359999999999999E-2</v>
      </c>
      <c r="N201" s="1">
        <f>Tabelle9[[#This Row],[Menge t P2O5]]/Tabelle9[[#This Row],[Anzahl Lieferscheine]]</f>
        <v>2.8000000000000001E-2</v>
      </c>
    </row>
    <row r="202" spans="1:14" x14ac:dyDescent="0.2">
      <c r="A202" s="2" t="s">
        <v>43</v>
      </c>
      <c r="B202" s="2" t="s">
        <v>43</v>
      </c>
      <c r="C202" s="2" t="s">
        <v>6</v>
      </c>
      <c r="D202" s="2" t="s">
        <v>7</v>
      </c>
      <c r="E202" s="2" t="s">
        <v>9</v>
      </c>
      <c r="F202" s="2" t="s">
        <v>61</v>
      </c>
      <c r="G202" s="1">
        <v>4530.05</v>
      </c>
      <c r="H202" s="1">
        <v>1995</v>
      </c>
      <c r="I202" s="4">
        <v>32</v>
      </c>
      <c r="J202" s="2" t="s">
        <v>73</v>
      </c>
      <c r="K202" s="1">
        <f>Tabelle9[[#This Row],[Menge kg Nges]]/1000</f>
        <v>4.5300500000000001</v>
      </c>
      <c r="L202" s="1">
        <f>Tabelle9[[#This Row],[Menge kg P2O5]]/1000</f>
        <v>1.9950000000000001</v>
      </c>
      <c r="M202" s="1">
        <f>Tabelle9[[#This Row],[Menge t Nges]]/Tabelle9[[#This Row],[Anzahl Lieferscheine]]</f>
        <v>0.1415640625</v>
      </c>
      <c r="N202" s="1">
        <f>Tabelle9[[#This Row],[Menge t P2O5]]/Tabelle9[[#This Row],[Anzahl Lieferscheine]]</f>
        <v>6.2343750000000003E-2</v>
      </c>
    </row>
    <row r="203" spans="1:14" x14ac:dyDescent="0.2">
      <c r="A203" s="2" t="s">
        <v>43</v>
      </c>
      <c r="B203" s="2" t="s">
        <v>43</v>
      </c>
      <c r="C203" s="2" t="s">
        <v>6</v>
      </c>
      <c r="D203" s="2" t="s">
        <v>7</v>
      </c>
      <c r="E203" s="2" t="s">
        <v>11</v>
      </c>
      <c r="F203" s="2" t="s">
        <v>61</v>
      </c>
      <c r="G203" s="1">
        <v>15374.55</v>
      </c>
      <c r="H203" s="1">
        <v>7433.8299999999981</v>
      </c>
      <c r="I203" s="4">
        <v>85</v>
      </c>
      <c r="J203" s="2" t="s">
        <v>73</v>
      </c>
      <c r="K203" s="1">
        <f>Tabelle9[[#This Row],[Menge kg Nges]]/1000</f>
        <v>15.374549999999999</v>
      </c>
      <c r="L203" s="1">
        <f>Tabelle9[[#This Row],[Menge kg P2O5]]/1000</f>
        <v>7.4338299999999977</v>
      </c>
      <c r="M203" s="1">
        <f>Tabelle9[[#This Row],[Menge t Nges]]/Tabelle9[[#This Row],[Anzahl Lieferscheine]]</f>
        <v>0.18087705882352939</v>
      </c>
      <c r="N203" s="1">
        <f>Tabelle9[[#This Row],[Menge t P2O5]]/Tabelle9[[#This Row],[Anzahl Lieferscheine]]</f>
        <v>8.745682352941174E-2</v>
      </c>
    </row>
    <row r="204" spans="1:14" x14ac:dyDescent="0.2">
      <c r="A204" s="2" t="s">
        <v>43</v>
      </c>
      <c r="B204" s="2" t="s">
        <v>43</v>
      </c>
      <c r="C204" s="2" t="s">
        <v>6</v>
      </c>
      <c r="D204" s="2" t="s">
        <v>7</v>
      </c>
      <c r="E204" s="2" t="s">
        <v>12</v>
      </c>
      <c r="F204" s="2" t="s">
        <v>61</v>
      </c>
      <c r="G204" s="1">
        <v>16664.04</v>
      </c>
      <c r="H204" s="1">
        <v>7309.1400000000012</v>
      </c>
      <c r="I204" s="4">
        <v>69</v>
      </c>
      <c r="J204" s="2" t="s">
        <v>73</v>
      </c>
      <c r="K204" s="1">
        <f>Tabelle9[[#This Row],[Menge kg Nges]]/1000</f>
        <v>16.66404</v>
      </c>
      <c r="L204" s="1">
        <f>Tabelle9[[#This Row],[Menge kg P2O5]]/1000</f>
        <v>7.3091400000000011</v>
      </c>
      <c r="M204" s="1">
        <f>Tabelle9[[#This Row],[Menge t Nges]]/Tabelle9[[#This Row],[Anzahl Lieferscheine]]</f>
        <v>0.24150782608695653</v>
      </c>
      <c r="N204" s="1">
        <f>Tabelle9[[#This Row],[Menge t P2O5]]/Tabelle9[[#This Row],[Anzahl Lieferscheine]]</f>
        <v>0.10592956521739132</v>
      </c>
    </row>
    <row r="205" spans="1:14" x14ac:dyDescent="0.2">
      <c r="A205" s="2" t="s">
        <v>43</v>
      </c>
      <c r="B205" s="2" t="s">
        <v>43</v>
      </c>
      <c r="C205" s="2" t="s">
        <v>6</v>
      </c>
      <c r="D205" s="2" t="s">
        <v>7</v>
      </c>
      <c r="E205" s="2" t="s">
        <v>13</v>
      </c>
      <c r="F205" s="2" t="s">
        <v>61</v>
      </c>
      <c r="G205" s="1">
        <v>25156.499999999996</v>
      </c>
      <c r="H205" s="1">
        <v>13269.300000000001</v>
      </c>
      <c r="I205" s="4">
        <v>113</v>
      </c>
      <c r="J205" s="2" t="s">
        <v>73</v>
      </c>
      <c r="K205" s="1">
        <f>Tabelle9[[#This Row],[Menge kg Nges]]/1000</f>
        <v>25.156499999999998</v>
      </c>
      <c r="L205" s="1">
        <f>Tabelle9[[#This Row],[Menge kg P2O5]]/1000</f>
        <v>13.269300000000001</v>
      </c>
      <c r="M205" s="1">
        <f>Tabelle9[[#This Row],[Menge t Nges]]/Tabelle9[[#This Row],[Anzahl Lieferscheine]]</f>
        <v>0.22262389380530972</v>
      </c>
      <c r="N205" s="1">
        <f>Tabelle9[[#This Row],[Menge t P2O5]]/Tabelle9[[#This Row],[Anzahl Lieferscheine]]</f>
        <v>0.11742743362831859</v>
      </c>
    </row>
    <row r="206" spans="1:14" x14ac:dyDescent="0.2">
      <c r="A206" s="2" t="s">
        <v>43</v>
      </c>
      <c r="B206" s="2" t="s">
        <v>43</v>
      </c>
      <c r="C206" s="2" t="s">
        <v>6</v>
      </c>
      <c r="D206" s="2" t="s">
        <v>7</v>
      </c>
      <c r="E206" s="2" t="s">
        <v>14</v>
      </c>
      <c r="F206" s="2" t="s">
        <v>61</v>
      </c>
      <c r="G206" s="1">
        <v>5940.5400000000009</v>
      </c>
      <c r="H206" s="1">
        <v>3319.8199999999993</v>
      </c>
      <c r="I206" s="4">
        <v>31</v>
      </c>
      <c r="J206" s="2" t="s">
        <v>73</v>
      </c>
      <c r="K206" s="1">
        <f>Tabelle9[[#This Row],[Menge kg Nges]]/1000</f>
        <v>5.9405400000000013</v>
      </c>
      <c r="L206" s="1">
        <f>Tabelle9[[#This Row],[Menge kg P2O5]]/1000</f>
        <v>3.3198199999999991</v>
      </c>
      <c r="M206" s="1">
        <f>Tabelle9[[#This Row],[Menge t Nges]]/Tabelle9[[#This Row],[Anzahl Lieferscheine]]</f>
        <v>0.19163032258064519</v>
      </c>
      <c r="N206" s="1">
        <f>Tabelle9[[#This Row],[Menge t P2O5]]/Tabelle9[[#This Row],[Anzahl Lieferscheine]]</f>
        <v>0.10709096774193545</v>
      </c>
    </row>
    <row r="207" spans="1:14" x14ac:dyDescent="0.2">
      <c r="A207" s="2" t="s">
        <v>43</v>
      </c>
      <c r="B207" s="2" t="s">
        <v>43</v>
      </c>
      <c r="C207" s="2" t="s">
        <v>6</v>
      </c>
      <c r="D207" s="2" t="s">
        <v>15</v>
      </c>
      <c r="E207" s="2" t="s">
        <v>18</v>
      </c>
      <c r="F207" s="2" t="s">
        <v>61</v>
      </c>
      <c r="G207" s="1">
        <v>184.8</v>
      </c>
      <c r="H207" s="1">
        <v>149.6</v>
      </c>
      <c r="I207" s="4">
        <v>2</v>
      </c>
      <c r="J207" s="2" t="s">
        <v>73</v>
      </c>
      <c r="K207" s="1">
        <f>Tabelle9[[#This Row],[Menge kg Nges]]/1000</f>
        <v>0.18480000000000002</v>
      </c>
      <c r="L207" s="1">
        <f>Tabelle9[[#This Row],[Menge kg P2O5]]/1000</f>
        <v>0.14959999999999998</v>
      </c>
      <c r="M207" s="1">
        <f>Tabelle9[[#This Row],[Menge t Nges]]/Tabelle9[[#This Row],[Anzahl Lieferscheine]]</f>
        <v>9.240000000000001E-2</v>
      </c>
      <c r="N207" s="1">
        <f>Tabelle9[[#This Row],[Menge t P2O5]]/Tabelle9[[#This Row],[Anzahl Lieferscheine]]</f>
        <v>7.4799999999999991E-2</v>
      </c>
    </row>
    <row r="208" spans="1:14" x14ac:dyDescent="0.2">
      <c r="A208" s="2" t="s">
        <v>43</v>
      </c>
      <c r="B208" s="2" t="s">
        <v>43</v>
      </c>
      <c r="C208" s="2" t="s">
        <v>6</v>
      </c>
      <c r="D208" s="2" t="s">
        <v>15</v>
      </c>
      <c r="E208" s="2" t="s">
        <v>9</v>
      </c>
      <c r="F208" s="2" t="s">
        <v>61</v>
      </c>
      <c r="G208" s="1">
        <v>424.56000000000006</v>
      </c>
      <c r="H208" s="1">
        <v>272.62</v>
      </c>
      <c r="I208" s="4">
        <v>4</v>
      </c>
      <c r="J208" s="2" t="s">
        <v>73</v>
      </c>
      <c r="K208" s="1">
        <f>Tabelle9[[#This Row],[Menge kg Nges]]/1000</f>
        <v>0.42456000000000005</v>
      </c>
      <c r="L208" s="1">
        <f>Tabelle9[[#This Row],[Menge kg P2O5]]/1000</f>
        <v>0.27262000000000003</v>
      </c>
      <c r="M208" s="1">
        <f>Tabelle9[[#This Row],[Menge t Nges]]/Tabelle9[[#This Row],[Anzahl Lieferscheine]]</f>
        <v>0.10614000000000001</v>
      </c>
      <c r="N208" s="1">
        <f>Tabelle9[[#This Row],[Menge t P2O5]]/Tabelle9[[#This Row],[Anzahl Lieferscheine]]</f>
        <v>6.8155000000000007E-2</v>
      </c>
    </row>
    <row r="209" spans="1:14" x14ac:dyDescent="0.2">
      <c r="A209" s="2" t="s">
        <v>43</v>
      </c>
      <c r="B209" s="2" t="s">
        <v>43</v>
      </c>
      <c r="C209" s="2" t="s">
        <v>6</v>
      </c>
      <c r="D209" s="2" t="s">
        <v>15</v>
      </c>
      <c r="E209" s="2" t="s">
        <v>12</v>
      </c>
      <c r="F209" s="2" t="s">
        <v>61</v>
      </c>
      <c r="G209" s="1">
        <v>152.19999999999999</v>
      </c>
      <c r="H209" s="1">
        <v>117.2</v>
      </c>
      <c r="I209" s="4">
        <v>1</v>
      </c>
      <c r="J209" s="2" t="s">
        <v>73</v>
      </c>
      <c r="K209" s="1">
        <f>Tabelle9[[#This Row],[Menge kg Nges]]/1000</f>
        <v>0.1522</v>
      </c>
      <c r="L209" s="1">
        <f>Tabelle9[[#This Row],[Menge kg P2O5]]/1000</f>
        <v>0.1172</v>
      </c>
      <c r="M209" s="1">
        <f>Tabelle9[[#This Row],[Menge t Nges]]/Tabelle9[[#This Row],[Anzahl Lieferscheine]]</f>
        <v>0.1522</v>
      </c>
      <c r="N209" s="1">
        <f>Tabelle9[[#This Row],[Menge t P2O5]]/Tabelle9[[#This Row],[Anzahl Lieferscheine]]</f>
        <v>0.1172</v>
      </c>
    </row>
    <row r="210" spans="1:14" x14ac:dyDescent="0.2">
      <c r="A210" s="2" t="s">
        <v>43</v>
      </c>
      <c r="B210" s="2" t="s">
        <v>43</v>
      </c>
      <c r="C210" s="2" t="s">
        <v>63</v>
      </c>
      <c r="D210" s="2" t="s">
        <v>63</v>
      </c>
      <c r="E210" s="2" t="s">
        <v>63</v>
      </c>
      <c r="F210" s="2" t="s">
        <v>61</v>
      </c>
      <c r="G210" s="1">
        <v>732.55</v>
      </c>
      <c r="H210" s="1">
        <v>388.7</v>
      </c>
      <c r="I210" s="4">
        <v>4</v>
      </c>
      <c r="J210" s="2" t="s">
        <v>73</v>
      </c>
      <c r="K210" s="1">
        <f>Tabelle9[[#This Row],[Menge kg Nges]]/1000</f>
        <v>0.73254999999999992</v>
      </c>
      <c r="L210" s="1">
        <f>Tabelle9[[#This Row],[Menge kg P2O5]]/1000</f>
        <v>0.38869999999999999</v>
      </c>
      <c r="M210" s="1">
        <f>Tabelle9[[#This Row],[Menge t Nges]]/Tabelle9[[#This Row],[Anzahl Lieferscheine]]</f>
        <v>0.18313749999999998</v>
      </c>
      <c r="N210" s="1">
        <f>Tabelle9[[#This Row],[Menge t P2O5]]/Tabelle9[[#This Row],[Anzahl Lieferscheine]]</f>
        <v>9.7174999999999997E-2</v>
      </c>
    </row>
    <row r="211" spans="1:14" x14ac:dyDescent="0.2">
      <c r="A211" s="2" t="s">
        <v>43</v>
      </c>
      <c r="B211" s="2" t="s">
        <v>36</v>
      </c>
      <c r="C211" s="2" t="s">
        <v>6</v>
      </c>
      <c r="D211" s="2" t="s">
        <v>7</v>
      </c>
      <c r="E211" s="2" t="s">
        <v>9</v>
      </c>
      <c r="F211" s="2" t="s">
        <v>61</v>
      </c>
      <c r="G211" s="1">
        <v>328</v>
      </c>
      <c r="H211" s="1">
        <v>142.65</v>
      </c>
      <c r="I211" s="4">
        <v>4</v>
      </c>
      <c r="J211" s="2" t="s">
        <v>73</v>
      </c>
      <c r="K211" s="1">
        <f>Tabelle9[[#This Row],[Menge kg Nges]]/1000</f>
        <v>0.32800000000000001</v>
      </c>
      <c r="L211" s="1">
        <f>Tabelle9[[#This Row],[Menge kg P2O5]]/1000</f>
        <v>0.14265</v>
      </c>
      <c r="M211" s="1">
        <f>Tabelle9[[#This Row],[Menge t Nges]]/Tabelle9[[#This Row],[Anzahl Lieferscheine]]</f>
        <v>8.2000000000000003E-2</v>
      </c>
      <c r="N211" s="1">
        <f>Tabelle9[[#This Row],[Menge t P2O5]]/Tabelle9[[#This Row],[Anzahl Lieferscheine]]</f>
        <v>3.56625E-2</v>
      </c>
    </row>
    <row r="212" spans="1:14" x14ac:dyDescent="0.2">
      <c r="A212" s="2" t="s">
        <v>43</v>
      </c>
      <c r="B212" s="2" t="s">
        <v>36</v>
      </c>
      <c r="C212" s="2" t="s">
        <v>6</v>
      </c>
      <c r="D212" s="2" t="s">
        <v>7</v>
      </c>
      <c r="E212" s="2" t="s">
        <v>11</v>
      </c>
      <c r="F212" s="2" t="s">
        <v>61</v>
      </c>
      <c r="G212" s="1">
        <v>2215.77</v>
      </c>
      <c r="H212" s="1">
        <v>1133.2</v>
      </c>
      <c r="I212" s="4">
        <v>12</v>
      </c>
      <c r="J212" s="2" t="s">
        <v>73</v>
      </c>
      <c r="K212" s="1">
        <f>Tabelle9[[#This Row],[Menge kg Nges]]/1000</f>
        <v>2.21577</v>
      </c>
      <c r="L212" s="1">
        <f>Tabelle9[[#This Row],[Menge kg P2O5]]/1000</f>
        <v>1.1332</v>
      </c>
      <c r="M212" s="1">
        <f>Tabelle9[[#This Row],[Menge t Nges]]/Tabelle9[[#This Row],[Anzahl Lieferscheine]]</f>
        <v>0.18464749999999999</v>
      </c>
      <c r="N212" s="1">
        <f>Tabelle9[[#This Row],[Menge t P2O5]]/Tabelle9[[#This Row],[Anzahl Lieferscheine]]</f>
        <v>9.4433333333333327E-2</v>
      </c>
    </row>
    <row r="213" spans="1:14" x14ac:dyDescent="0.2">
      <c r="A213" s="2" t="s">
        <v>43</v>
      </c>
      <c r="B213" s="2" t="s">
        <v>36</v>
      </c>
      <c r="C213" s="2" t="s">
        <v>6</v>
      </c>
      <c r="D213" s="2" t="s">
        <v>7</v>
      </c>
      <c r="E213" s="2" t="s">
        <v>12</v>
      </c>
      <c r="F213" s="2" t="s">
        <v>61</v>
      </c>
      <c r="G213" s="1">
        <v>3229.4</v>
      </c>
      <c r="H213" s="1">
        <v>1340.8000000000002</v>
      </c>
      <c r="I213" s="4">
        <v>15</v>
      </c>
      <c r="J213" s="2" t="s">
        <v>73</v>
      </c>
      <c r="K213" s="1">
        <f>Tabelle9[[#This Row],[Menge kg Nges]]/1000</f>
        <v>3.2294</v>
      </c>
      <c r="L213" s="1">
        <f>Tabelle9[[#This Row],[Menge kg P2O5]]/1000</f>
        <v>1.3408000000000002</v>
      </c>
      <c r="M213" s="1">
        <f>Tabelle9[[#This Row],[Menge t Nges]]/Tabelle9[[#This Row],[Anzahl Lieferscheine]]</f>
        <v>0.21529333333333334</v>
      </c>
      <c r="N213" s="1">
        <f>Tabelle9[[#This Row],[Menge t P2O5]]/Tabelle9[[#This Row],[Anzahl Lieferscheine]]</f>
        <v>8.9386666666666684E-2</v>
      </c>
    </row>
    <row r="214" spans="1:14" x14ac:dyDescent="0.2">
      <c r="A214" s="2" t="s">
        <v>43</v>
      </c>
      <c r="B214" s="2" t="s">
        <v>36</v>
      </c>
      <c r="C214" s="2" t="s">
        <v>6</v>
      </c>
      <c r="D214" s="2" t="s">
        <v>7</v>
      </c>
      <c r="E214" s="2" t="s">
        <v>13</v>
      </c>
      <c r="F214" s="2" t="s">
        <v>61</v>
      </c>
      <c r="G214" s="1">
        <v>6877.5999999999995</v>
      </c>
      <c r="H214" s="1">
        <v>3853.5</v>
      </c>
      <c r="I214" s="4">
        <v>38</v>
      </c>
      <c r="J214" s="2" t="s">
        <v>73</v>
      </c>
      <c r="K214" s="1">
        <f>Tabelle9[[#This Row],[Menge kg Nges]]/1000</f>
        <v>6.8775999999999993</v>
      </c>
      <c r="L214" s="1">
        <f>Tabelle9[[#This Row],[Menge kg P2O5]]/1000</f>
        <v>3.8534999999999999</v>
      </c>
      <c r="M214" s="1">
        <f>Tabelle9[[#This Row],[Menge t Nges]]/Tabelle9[[#This Row],[Anzahl Lieferscheine]]</f>
        <v>0.18098947368421051</v>
      </c>
      <c r="N214" s="1">
        <f>Tabelle9[[#This Row],[Menge t P2O5]]/Tabelle9[[#This Row],[Anzahl Lieferscheine]]</f>
        <v>0.1014078947368421</v>
      </c>
    </row>
    <row r="215" spans="1:14" x14ac:dyDescent="0.2">
      <c r="A215" s="2" t="s">
        <v>43</v>
      </c>
      <c r="B215" s="2" t="s">
        <v>36</v>
      </c>
      <c r="C215" s="2" t="s">
        <v>6</v>
      </c>
      <c r="D215" s="2" t="s">
        <v>7</v>
      </c>
      <c r="E215" s="2" t="s">
        <v>14</v>
      </c>
      <c r="F215" s="2" t="s">
        <v>61</v>
      </c>
      <c r="G215" s="1">
        <v>3830.4</v>
      </c>
      <c r="H215" s="1">
        <v>2044.1</v>
      </c>
      <c r="I215" s="4">
        <v>24</v>
      </c>
      <c r="J215" s="2" t="s">
        <v>73</v>
      </c>
      <c r="K215" s="1">
        <f>Tabelle9[[#This Row],[Menge kg Nges]]/1000</f>
        <v>3.8304</v>
      </c>
      <c r="L215" s="1">
        <f>Tabelle9[[#This Row],[Menge kg P2O5]]/1000</f>
        <v>2.0440999999999998</v>
      </c>
      <c r="M215" s="1">
        <f>Tabelle9[[#This Row],[Menge t Nges]]/Tabelle9[[#This Row],[Anzahl Lieferscheine]]</f>
        <v>0.15959999999999999</v>
      </c>
      <c r="N215" s="1">
        <f>Tabelle9[[#This Row],[Menge t P2O5]]/Tabelle9[[#This Row],[Anzahl Lieferscheine]]</f>
        <v>8.5170833333333321E-2</v>
      </c>
    </row>
    <row r="216" spans="1:14" x14ac:dyDescent="0.2">
      <c r="A216" s="2" t="s">
        <v>43</v>
      </c>
      <c r="B216" s="2" t="s">
        <v>36</v>
      </c>
      <c r="C216" s="2" t="s">
        <v>6</v>
      </c>
      <c r="D216" s="2" t="s">
        <v>15</v>
      </c>
      <c r="E216" s="2" t="s">
        <v>18</v>
      </c>
      <c r="F216" s="2" t="s">
        <v>61</v>
      </c>
      <c r="G216" s="1">
        <v>84</v>
      </c>
      <c r="H216" s="1">
        <v>68</v>
      </c>
      <c r="I216" s="4">
        <v>1</v>
      </c>
      <c r="J216" s="2" t="s">
        <v>73</v>
      </c>
      <c r="K216" s="1">
        <f>Tabelle9[[#This Row],[Menge kg Nges]]/1000</f>
        <v>8.4000000000000005E-2</v>
      </c>
      <c r="L216" s="1">
        <f>Tabelle9[[#This Row],[Menge kg P2O5]]/1000</f>
        <v>6.8000000000000005E-2</v>
      </c>
      <c r="M216" s="1">
        <f>Tabelle9[[#This Row],[Menge t Nges]]/Tabelle9[[#This Row],[Anzahl Lieferscheine]]</f>
        <v>8.4000000000000005E-2</v>
      </c>
      <c r="N216" s="1">
        <f>Tabelle9[[#This Row],[Menge t P2O5]]/Tabelle9[[#This Row],[Anzahl Lieferscheine]]</f>
        <v>6.8000000000000005E-2</v>
      </c>
    </row>
    <row r="217" spans="1:14" x14ac:dyDescent="0.2">
      <c r="A217" s="2" t="s">
        <v>43</v>
      </c>
      <c r="B217" s="2" t="s">
        <v>27</v>
      </c>
      <c r="C217" s="2" t="s">
        <v>6</v>
      </c>
      <c r="D217" s="2" t="s">
        <v>7</v>
      </c>
      <c r="E217" s="2" t="s">
        <v>11</v>
      </c>
      <c r="F217" s="2" t="s">
        <v>61</v>
      </c>
      <c r="G217" s="1">
        <v>210</v>
      </c>
      <c r="H217" s="1">
        <v>105</v>
      </c>
      <c r="I217" s="4">
        <v>1</v>
      </c>
      <c r="J217" s="2" t="s">
        <v>73</v>
      </c>
      <c r="K217" s="1">
        <f>Tabelle9[[#This Row],[Menge kg Nges]]/1000</f>
        <v>0.21</v>
      </c>
      <c r="L217" s="1">
        <f>Tabelle9[[#This Row],[Menge kg P2O5]]/1000</f>
        <v>0.105</v>
      </c>
      <c r="M217" s="1">
        <f>Tabelle9[[#This Row],[Menge t Nges]]/Tabelle9[[#This Row],[Anzahl Lieferscheine]]</f>
        <v>0.21</v>
      </c>
      <c r="N217" s="1">
        <f>Tabelle9[[#This Row],[Menge t P2O5]]/Tabelle9[[#This Row],[Anzahl Lieferscheine]]</f>
        <v>0.105</v>
      </c>
    </row>
    <row r="218" spans="1:14" x14ac:dyDescent="0.2">
      <c r="A218" s="2" t="s">
        <v>43</v>
      </c>
      <c r="B218" s="2" t="s">
        <v>44</v>
      </c>
      <c r="C218" s="2" t="s">
        <v>6</v>
      </c>
      <c r="D218" s="2" t="s">
        <v>7</v>
      </c>
      <c r="E218" s="2" t="s">
        <v>12</v>
      </c>
      <c r="F218" s="2" t="s">
        <v>61</v>
      </c>
      <c r="G218" s="1">
        <v>741</v>
      </c>
      <c r="H218" s="1">
        <v>253.5</v>
      </c>
      <c r="I218" s="4">
        <v>2</v>
      </c>
      <c r="J218" s="2" t="s">
        <v>73</v>
      </c>
      <c r="K218" s="1">
        <f>Tabelle9[[#This Row],[Menge kg Nges]]/1000</f>
        <v>0.74099999999999999</v>
      </c>
      <c r="L218" s="1">
        <f>Tabelle9[[#This Row],[Menge kg P2O5]]/1000</f>
        <v>0.2535</v>
      </c>
      <c r="M218" s="1">
        <f>Tabelle9[[#This Row],[Menge t Nges]]/Tabelle9[[#This Row],[Anzahl Lieferscheine]]</f>
        <v>0.3705</v>
      </c>
      <c r="N218" s="1">
        <f>Tabelle9[[#This Row],[Menge t P2O5]]/Tabelle9[[#This Row],[Anzahl Lieferscheine]]</f>
        <v>0.12675</v>
      </c>
    </row>
    <row r="219" spans="1:14" x14ac:dyDescent="0.2">
      <c r="A219" s="2" t="s">
        <v>43</v>
      </c>
      <c r="B219" s="2" t="s">
        <v>37</v>
      </c>
      <c r="C219" s="2" t="s">
        <v>6</v>
      </c>
      <c r="D219" s="2" t="s">
        <v>7</v>
      </c>
      <c r="E219" s="2" t="s">
        <v>9</v>
      </c>
      <c r="F219" s="2" t="s">
        <v>61</v>
      </c>
      <c r="G219" s="1">
        <v>927.86</v>
      </c>
      <c r="H219" s="1">
        <v>404.31</v>
      </c>
      <c r="I219" s="4">
        <v>10</v>
      </c>
      <c r="J219" s="2" t="s">
        <v>73</v>
      </c>
      <c r="K219" s="1">
        <f>Tabelle9[[#This Row],[Menge kg Nges]]/1000</f>
        <v>0.92786000000000002</v>
      </c>
      <c r="L219" s="1">
        <f>Tabelle9[[#This Row],[Menge kg P2O5]]/1000</f>
        <v>0.40431</v>
      </c>
      <c r="M219" s="1">
        <f>Tabelle9[[#This Row],[Menge t Nges]]/Tabelle9[[#This Row],[Anzahl Lieferscheine]]</f>
        <v>9.2786000000000007E-2</v>
      </c>
      <c r="N219" s="1">
        <f>Tabelle9[[#This Row],[Menge t P2O5]]/Tabelle9[[#This Row],[Anzahl Lieferscheine]]</f>
        <v>4.0431000000000002E-2</v>
      </c>
    </row>
    <row r="220" spans="1:14" x14ac:dyDescent="0.2">
      <c r="A220" s="2" t="s">
        <v>43</v>
      </c>
      <c r="B220" s="2" t="s">
        <v>37</v>
      </c>
      <c r="C220" s="2" t="s">
        <v>6</v>
      </c>
      <c r="D220" s="2" t="s">
        <v>7</v>
      </c>
      <c r="E220" s="2" t="s">
        <v>11</v>
      </c>
      <c r="F220" s="2" t="s">
        <v>61</v>
      </c>
      <c r="G220" s="1">
        <v>920.05</v>
      </c>
      <c r="H220" s="1">
        <v>437.45</v>
      </c>
      <c r="I220" s="4">
        <v>6</v>
      </c>
      <c r="J220" s="2" t="s">
        <v>73</v>
      </c>
      <c r="K220" s="1">
        <f>Tabelle9[[#This Row],[Menge kg Nges]]/1000</f>
        <v>0.92004999999999992</v>
      </c>
      <c r="L220" s="1">
        <f>Tabelle9[[#This Row],[Menge kg P2O5]]/1000</f>
        <v>0.43745000000000001</v>
      </c>
      <c r="M220" s="1">
        <f>Tabelle9[[#This Row],[Menge t Nges]]/Tabelle9[[#This Row],[Anzahl Lieferscheine]]</f>
        <v>0.15334166666666665</v>
      </c>
      <c r="N220" s="1">
        <f>Tabelle9[[#This Row],[Menge t P2O5]]/Tabelle9[[#This Row],[Anzahl Lieferscheine]]</f>
        <v>7.2908333333333339E-2</v>
      </c>
    </row>
    <row r="221" spans="1:14" x14ac:dyDescent="0.2">
      <c r="A221" s="2" t="s">
        <v>43</v>
      </c>
      <c r="B221" s="2" t="s">
        <v>37</v>
      </c>
      <c r="C221" s="2" t="s">
        <v>6</v>
      </c>
      <c r="D221" s="2" t="s">
        <v>7</v>
      </c>
      <c r="E221" s="2" t="s">
        <v>12</v>
      </c>
      <c r="F221" s="2" t="s">
        <v>61</v>
      </c>
      <c r="G221" s="1">
        <v>14679.92</v>
      </c>
      <c r="H221" s="1">
        <v>5182.12</v>
      </c>
      <c r="I221" s="4">
        <v>48</v>
      </c>
      <c r="J221" s="2" t="s">
        <v>73</v>
      </c>
      <c r="K221" s="1">
        <f>Tabelle9[[#This Row],[Menge kg Nges]]/1000</f>
        <v>14.679919999999999</v>
      </c>
      <c r="L221" s="1">
        <f>Tabelle9[[#This Row],[Menge kg P2O5]]/1000</f>
        <v>5.1821200000000003</v>
      </c>
      <c r="M221" s="1">
        <f>Tabelle9[[#This Row],[Menge t Nges]]/Tabelle9[[#This Row],[Anzahl Lieferscheine]]</f>
        <v>0.30583166666666667</v>
      </c>
      <c r="N221" s="1">
        <f>Tabelle9[[#This Row],[Menge t P2O5]]/Tabelle9[[#This Row],[Anzahl Lieferscheine]]</f>
        <v>0.10796083333333334</v>
      </c>
    </row>
    <row r="222" spans="1:14" x14ac:dyDescent="0.2">
      <c r="A222" s="2" t="s">
        <v>43</v>
      </c>
      <c r="B222" s="2" t="s">
        <v>37</v>
      </c>
      <c r="C222" s="2" t="s">
        <v>6</v>
      </c>
      <c r="D222" s="2" t="s">
        <v>7</v>
      </c>
      <c r="E222" s="2" t="s">
        <v>13</v>
      </c>
      <c r="F222" s="2" t="s">
        <v>61</v>
      </c>
      <c r="G222" s="1">
        <v>3227.63</v>
      </c>
      <c r="H222" s="1">
        <v>1719.2499999999998</v>
      </c>
      <c r="I222" s="4">
        <v>15</v>
      </c>
      <c r="J222" s="2" t="s">
        <v>73</v>
      </c>
      <c r="K222" s="1">
        <f>Tabelle9[[#This Row],[Menge kg Nges]]/1000</f>
        <v>3.22763</v>
      </c>
      <c r="L222" s="1">
        <f>Tabelle9[[#This Row],[Menge kg P2O5]]/1000</f>
        <v>1.7192499999999997</v>
      </c>
      <c r="M222" s="1">
        <f>Tabelle9[[#This Row],[Menge t Nges]]/Tabelle9[[#This Row],[Anzahl Lieferscheine]]</f>
        <v>0.21517533333333333</v>
      </c>
      <c r="N222" s="1">
        <f>Tabelle9[[#This Row],[Menge t P2O5]]/Tabelle9[[#This Row],[Anzahl Lieferscheine]]</f>
        <v>0.11461666666666664</v>
      </c>
    </row>
    <row r="223" spans="1:14" x14ac:dyDescent="0.2">
      <c r="A223" s="2" t="s">
        <v>43</v>
      </c>
      <c r="B223" s="2" t="s">
        <v>37</v>
      </c>
      <c r="C223" s="2" t="s">
        <v>6</v>
      </c>
      <c r="D223" s="2" t="s">
        <v>7</v>
      </c>
      <c r="E223" s="2" t="s">
        <v>14</v>
      </c>
      <c r="F223" s="2" t="s">
        <v>61</v>
      </c>
      <c r="G223" s="1">
        <v>1316.56</v>
      </c>
      <c r="H223" s="1">
        <v>792.48</v>
      </c>
      <c r="I223" s="4">
        <v>7</v>
      </c>
      <c r="J223" s="2" t="s">
        <v>73</v>
      </c>
      <c r="K223" s="1">
        <f>Tabelle9[[#This Row],[Menge kg Nges]]/1000</f>
        <v>1.31656</v>
      </c>
      <c r="L223" s="1">
        <f>Tabelle9[[#This Row],[Menge kg P2O5]]/1000</f>
        <v>0.79248000000000007</v>
      </c>
      <c r="M223" s="1">
        <f>Tabelle9[[#This Row],[Menge t Nges]]/Tabelle9[[#This Row],[Anzahl Lieferscheine]]</f>
        <v>0.18808</v>
      </c>
      <c r="N223" s="1">
        <f>Tabelle9[[#This Row],[Menge t P2O5]]/Tabelle9[[#This Row],[Anzahl Lieferscheine]]</f>
        <v>0.11321142857142859</v>
      </c>
    </row>
    <row r="224" spans="1:14" x14ac:dyDescent="0.2">
      <c r="A224" s="2" t="s">
        <v>43</v>
      </c>
      <c r="B224" s="2" t="s">
        <v>37</v>
      </c>
      <c r="C224" s="2" t="s">
        <v>6</v>
      </c>
      <c r="D224" s="2" t="s">
        <v>15</v>
      </c>
      <c r="E224" s="2" t="s">
        <v>18</v>
      </c>
      <c r="F224" s="2" t="s">
        <v>61</v>
      </c>
      <c r="G224" s="1">
        <v>915.6</v>
      </c>
      <c r="H224" s="1">
        <v>741.19999999999993</v>
      </c>
      <c r="I224" s="4">
        <v>4</v>
      </c>
      <c r="J224" s="2" t="s">
        <v>73</v>
      </c>
      <c r="K224" s="1">
        <f>Tabelle9[[#This Row],[Menge kg Nges]]/1000</f>
        <v>0.91559999999999997</v>
      </c>
      <c r="L224" s="1">
        <f>Tabelle9[[#This Row],[Menge kg P2O5]]/1000</f>
        <v>0.74119999999999997</v>
      </c>
      <c r="M224" s="1">
        <f>Tabelle9[[#This Row],[Menge t Nges]]/Tabelle9[[#This Row],[Anzahl Lieferscheine]]</f>
        <v>0.22889999999999999</v>
      </c>
      <c r="N224" s="1">
        <f>Tabelle9[[#This Row],[Menge t P2O5]]/Tabelle9[[#This Row],[Anzahl Lieferscheine]]</f>
        <v>0.18529999999999999</v>
      </c>
    </row>
    <row r="225" spans="1:14" x14ac:dyDescent="0.2">
      <c r="A225" s="2" t="s">
        <v>43</v>
      </c>
      <c r="B225" s="2" t="s">
        <v>37</v>
      </c>
      <c r="C225" s="2" t="s">
        <v>6</v>
      </c>
      <c r="D225" s="2" t="s">
        <v>15</v>
      </c>
      <c r="E225" s="2" t="s">
        <v>9</v>
      </c>
      <c r="F225" s="2" t="s">
        <v>61</v>
      </c>
      <c r="G225" s="1">
        <v>294.39999999999998</v>
      </c>
      <c r="H225" s="1">
        <v>132</v>
      </c>
      <c r="I225" s="4">
        <v>1</v>
      </c>
      <c r="J225" s="2" t="s">
        <v>73</v>
      </c>
      <c r="K225" s="1">
        <f>Tabelle9[[#This Row],[Menge kg Nges]]/1000</f>
        <v>0.2944</v>
      </c>
      <c r="L225" s="1">
        <f>Tabelle9[[#This Row],[Menge kg P2O5]]/1000</f>
        <v>0.13200000000000001</v>
      </c>
      <c r="M225" s="1">
        <f>Tabelle9[[#This Row],[Menge t Nges]]/Tabelle9[[#This Row],[Anzahl Lieferscheine]]</f>
        <v>0.2944</v>
      </c>
      <c r="N225" s="1">
        <f>Tabelle9[[#This Row],[Menge t P2O5]]/Tabelle9[[#This Row],[Anzahl Lieferscheine]]</f>
        <v>0.13200000000000001</v>
      </c>
    </row>
    <row r="226" spans="1:14" x14ac:dyDescent="0.2">
      <c r="A226" s="2" t="s">
        <v>43</v>
      </c>
      <c r="B226" s="2" t="s">
        <v>38</v>
      </c>
      <c r="C226" s="2" t="s">
        <v>6</v>
      </c>
      <c r="D226" s="2" t="s">
        <v>7</v>
      </c>
      <c r="E226" s="2" t="s">
        <v>14</v>
      </c>
      <c r="F226" s="2" t="s">
        <v>61</v>
      </c>
      <c r="G226" s="1">
        <v>2517.7999999999997</v>
      </c>
      <c r="H226" s="1">
        <v>1422.5</v>
      </c>
      <c r="I226" s="4">
        <v>9</v>
      </c>
      <c r="J226" s="2" t="s">
        <v>73</v>
      </c>
      <c r="K226" s="1">
        <f>Tabelle9[[#This Row],[Menge kg Nges]]/1000</f>
        <v>2.5177999999999998</v>
      </c>
      <c r="L226" s="1">
        <f>Tabelle9[[#This Row],[Menge kg P2O5]]/1000</f>
        <v>1.4225000000000001</v>
      </c>
      <c r="M226" s="1">
        <f>Tabelle9[[#This Row],[Menge t Nges]]/Tabelle9[[#This Row],[Anzahl Lieferscheine]]</f>
        <v>0.27975555555555554</v>
      </c>
      <c r="N226" s="1">
        <f>Tabelle9[[#This Row],[Menge t P2O5]]/Tabelle9[[#This Row],[Anzahl Lieferscheine]]</f>
        <v>0.15805555555555556</v>
      </c>
    </row>
    <row r="227" spans="1:14" x14ac:dyDescent="0.2">
      <c r="A227" s="2" t="s">
        <v>43</v>
      </c>
      <c r="B227" s="2" t="s">
        <v>40</v>
      </c>
      <c r="C227" s="2" t="s">
        <v>6</v>
      </c>
      <c r="D227" s="2" t="s">
        <v>7</v>
      </c>
      <c r="E227" s="2" t="s">
        <v>9</v>
      </c>
      <c r="F227" s="2" t="s">
        <v>61</v>
      </c>
      <c r="G227" s="1">
        <v>241.75</v>
      </c>
      <c r="H227" s="1">
        <v>126</v>
      </c>
      <c r="I227" s="4">
        <v>2</v>
      </c>
      <c r="J227" s="2" t="s">
        <v>73</v>
      </c>
      <c r="K227" s="1">
        <f>Tabelle9[[#This Row],[Menge kg Nges]]/1000</f>
        <v>0.24174999999999999</v>
      </c>
      <c r="L227" s="1">
        <f>Tabelle9[[#This Row],[Menge kg P2O5]]/1000</f>
        <v>0.126</v>
      </c>
      <c r="M227" s="1">
        <f>Tabelle9[[#This Row],[Menge t Nges]]/Tabelle9[[#This Row],[Anzahl Lieferscheine]]</f>
        <v>0.120875</v>
      </c>
      <c r="N227" s="1">
        <f>Tabelle9[[#This Row],[Menge t P2O5]]/Tabelle9[[#This Row],[Anzahl Lieferscheine]]</f>
        <v>6.3E-2</v>
      </c>
    </row>
    <row r="228" spans="1:14" x14ac:dyDescent="0.2">
      <c r="A228" s="2" t="s">
        <v>43</v>
      </c>
      <c r="B228" s="2" t="s">
        <v>40</v>
      </c>
      <c r="C228" s="2" t="s">
        <v>6</v>
      </c>
      <c r="D228" s="2" t="s">
        <v>7</v>
      </c>
      <c r="E228" s="2" t="s">
        <v>11</v>
      </c>
      <c r="F228" s="2" t="s">
        <v>61</v>
      </c>
      <c r="G228" s="1">
        <v>255</v>
      </c>
      <c r="H228" s="1">
        <v>114.8</v>
      </c>
      <c r="I228" s="4">
        <v>2</v>
      </c>
      <c r="J228" s="2" t="s">
        <v>73</v>
      </c>
      <c r="K228" s="1">
        <f>Tabelle9[[#This Row],[Menge kg Nges]]/1000</f>
        <v>0.255</v>
      </c>
      <c r="L228" s="1">
        <f>Tabelle9[[#This Row],[Menge kg P2O5]]/1000</f>
        <v>0.1148</v>
      </c>
      <c r="M228" s="1">
        <f>Tabelle9[[#This Row],[Menge t Nges]]/Tabelle9[[#This Row],[Anzahl Lieferscheine]]</f>
        <v>0.1275</v>
      </c>
      <c r="N228" s="1">
        <f>Tabelle9[[#This Row],[Menge t P2O5]]/Tabelle9[[#This Row],[Anzahl Lieferscheine]]</f>
        <v>5.74E-2</v>
      </c>
    </row>
    <row r="229" spans="1:14" x14ac:dyDescent="0.2">
      <c r="A229" s="2" t="s">
        <v>43</v>
      </c>
      <c r="B229" s="2" t="s">
        <v>40</v>
      </c>
      <c r="C229" s="2" t="s">
        <v>6</v>
      </c>
      <c r="D229" s="2" t="s">
        <v>7</v>
      </c>
      <c r="E229" s="2" t="s">
        <v>14</v>
      </c>
      <c r="F229" s="2" t="s">
        <v>61</v>
      </c>
      <c r="G229" s="1">
        <v>1490</v>
      </c>
      <c r="H229" s="1">
        <v>828</v>
      </c>
      <c r="I229" s="4">
        <v>4</v>
      </c>
      <c r="J229" s="2" t="s">
        <v>73</v>
      </c>
      <c r="K229" s="1">
        <f>Tabelle9[[#This Row],[Menge kg Nges]]/1000</f>
        <v>1.49</v>
      </c>
      <c r="L229" s="1">
        <f>Tabelle9[[#This Row],[Menge kg P2O5]]/1000</f>
        <v>0.82799999999999996</v>
      </c>
      <c r="M229" s="1">
        <f>Tabelle9[[#This Row],[Menge t Nges]]/Tabelle9[[#This Row],[Anzahl Lieferscheine]]</f>
        <v>0.3725</v>
      </c>
      <c r="N229" s="1">
        <f>Tabelle9[[#This Row],[Menge t P2O5]]/Tabelle9[[#This Row],[Anzahl Lieferscheine]]</f>
        <v>0.20699999999999999</v>
      </c>
    </row>
    <row r="230" spans="1:14" x14ac:dyDescent="0.2">
      <c r="A230" s="2" t="s">
        <v>43</v>
      </c>
      <c r="B230" s="2" t="s">
        <v>40</v>
      </c>
      <c r="C230" s="2" t="s">
        <v>6</v>
      </c>
      <c r="D230" s="2" t="s">
        <v>15</v>
      </c>
      <c r="E230" s="2" t="s">
        <v>18</v>
      </c>
      <c r="F230" s="2" t="s">
        <v>61</v>
      </c>
      <c r="G230" s="1">
        <v>416.3</v>
      </c>
      <c r="H230" s="1">
        <v>225.4</v>
      </c>
      <c r="I230" s="4">
        <v>1</v>
      </c>
      <c r="J230" s="2" t="s">
        <v>73</v>
      </c>
      <c r="K230" s="1">
        <f>Tabelle9[[#This Row],[Menge kg Nges]]/1000</f>
        <v>0.4163</v>
      </c>
      <c r="L230" s="1">
        <f>Tabelle9[[#This Row],[Menge kg P2O5]]/1000</f>
        <v>0.22540000000000002</v>
      </c>
      <c r="M230" s="1">
        <f>Tabelle9[[#This Row],[Menge t Nges]]/Tabelle9[[#This Row],[Anzahl Lieferscheine]]</f>
        <v>0.4163</v>
      </c>
      <c r="N230" s="1">
        <f>Tabelle9[[#This Row],[Menge t P2O5]]/Tabelle9[[#This Row],[Anzahl Lieferscheine]]</f>
        <v>0.22540000000000002</v>
      </c>
    </row>
    <row r="231" spans="1:14" x14ac:dyDescent="0.2">
      <c r="A231" s="2" t="s">
        <v>43</v>
      </c>
      <c r="B231" s="2" t="s">
        <v>42</v>
      </c>
      <c r="C231" s="2" t="s">
        <v>6</v>
      </c>
      <c r="D231" s="2" t="s">
        <v>7</v>
      </c>
      <c r="E231" s="2" t="s">
        <v>13</v>
      </c>
      <c r="F231" s="2" t="s">
        <v>61</v>
      </c>
      <c r="G231" s="1">
        <v>1193.3999999999999</v>
      </c>
      <c r="H231" s="1">
        <v>631.80000000000007</v>
      </c>
      <c r="I231" s="4">
        <v>4</v>
      </c>
      <c r="J231" s="2" t="s">
        <v>73</v>
      </c>
      <c r="K231" s="1">
        <f>Tabelle9[[#This Row],[Menge kg Nges]]/1000</f>
        <v>1.1933999999999998</v>
      </c>
      <c r="L231" s="1">
        <f>Tabelle9[[#This Row],[Menge kg P2O5]]/1000</f>
        <v>0.63180000000000003</v>
      </c>
      <c r="M231" s="1">
        <f>Tabelle9[[#This Row],[Menge t Nges]]/Tabelle9[[#This Row],[Anzahl Lieferscheine]]</f>
        <v>0.29834999999999995</v>
      </c>
      <c r="N231" s="1">
        <f>Tabelle9[[#This Row],[Menge t P2O5]]/Tabelle9[[#This Row],[Anzahl Lieferscheine]]</f>
        <v>0.15795000000000001</v>
      </c>
    </row>
    <row r="232" spans="1:14" x14ac:dyDescent="0.2">
      <c r="A232" s="2" t="s">
        <v>43</v>
      </c>
      <c r="B232" s="2" t="s">
        <v>42</v>
      </c>
      <c r="C232" s="2" t="s">
        <v>6</v>
      </c>
      <c r="D232" s="2" t="s">
        <v>7</v>
      </c>
      <c r="E232" s="2" t="s">
        <v>14</v>
      </c>
      <c r="F232" s="2" t="s">
        <v>61</v>
      </c>
      <c r="G232" s="1">
        <v>907.2</v>
      </c>
      <c r="H232" s="1">
        <v>437.4</v>
      </c>
      <c r="I232" s="4">
        <v>4</v>
      </c>
      <c r="J232" s="2" t="s">
        <v>73</v>
      </c>
      <c r="K232" s="1">
        <f>Tabelle9[[#This Row],[Menge kg Nges]]/1000</f>
        <v>0.90720000000000001</v>
      </c>
      <c r="L232" s="1">
        <f>Tabelle9[[#This Row],[Menge kg P2O5]]/1000</f>
        <v>0.43739999999999996</v>
      </c>
      <c r="M232" s="1">
        <f>Tabelle9[[#This Row],[Menge t Nges]]/Tabelle9[[#This Row],[Anzahl Lieferscheine]]</f>
        <v>0.2268</v>
      </c>
      <c r="N232" s="1">
        <f>Tabelle9[[#This Row],[Menge t P2O5]]/Tabelle9[[#This Row],[Anzahl Lieferscheine]]</f>
        <v>0.10934999999999999</v>
      </c>
    </row>
    <row r="233" spans="1:14" x14ac:dyDescent="0.2">
      <c r="A233" s="2" t="s">
        <v>43</v>
      </c>
      <c r="B233" s="2" t="s">
        <v>42</v>
      </c>
      <c r="C233" s="2" t="s">
        <v>6</v>
      </c>
      <c r="D233" s="2" t="s">
        <v>15</v>
      </c>
      <c r="E233" s="2" t="s">
        <v>18</v>
      </c>
      <c r="F233" s="2" t="s">
        <v>61</v>
      </c>
      <c r="G233" s="1">
        <v>516.20000000000005</v>
      </c>
      <c r="H233" s="1">
        <v>347.1</v>
      </c>
      <c r="I233" s="4">
        <v>1</v>
      </c>
      <c r="J233" s="2" t="s">
        <v>73</v>
      </c>
      <c r="K233" s="1">
        <f>Tabelle9[[#This Row],[Menge kg Nges]]/1000</f>
        <v>0.51619999999999999</v>
      </c>
      <c r="L233" s="1">
        <f>Tabelle9[[#This Row],[Menge kg P2O5]]/1000</f>
        <v>0.34710000000000002</v>
      </c>
      <c r="M233" s="1">
        <f>Tabelle9[[#This Row],[Menge t Nges]]/Tabelle9[[#This Row],[Anzahl Lieferscheine]]</f>
        <v>0.51619999999999999</v>
      </c>
      <c r="N233" s="1">
        <f>Tabelle9[[#This Row],[Menge t P2O5]]/Tabelle9[[#This Row],[Anzahl Lieferscheine]]</f>
        <v>0.34710000000000002</v>
      </c>
    </row>
    <row r="234" spans="1:14" x14ac:dyDescent="0.2">
      <c r="A234" s="2" t="s">
        <v>36</v>
      </c>
      <c r="B234" s="2" t="s">
        <v>43</v>
      </c>
      <c r="C234" s="2" t="s">
        <v>6</v>
      </c>
      <c r="D234" s="2" t="s">
        <v>7</v>
      </c>
      <c r="E234" s="2" t="s">
        <v>9</v>
      </c>
      <c r="F234" s="2" t="s">
        <v>61</v>
      </c>
      <c r="G234" s="1">
        <v>78</v>
      </c>
      <c r="H234" s="1">
        <v>34</v>
      </c>
      <c r="I234" s="4">
        <v>1</v>
      </c>
      <c r="J234" s="2" t="s">
        <v>73</v>
      </c>
      <c r="K234" s="1">
        <f>Tabelle9[[#This Row],[Menge kg Nges]]/1000</f>
        <v>7.8E-2</v>
      </c>
      <c r="L234" s="1">
        <f>Tabelle9[[#This Row],[Menge kg P2O5]]/1000</f>
        <v>3.4000000000000002E-2</v>
      </c>
      <c r="M234" s="1">
        <f>Tabelle9[[#This Row],[Menge t Nges]]/Tabelle9[[#This Row],[Anzahl Lieferscheine]]</f>
        <v>7.8E-2</v>
      </c>
      <c r="N234" s="1">
        <f>Tabelle9[[#This Row],[Menge t P2O5]]/Tabelle9[[#This Row],[Anzahl Lieferscheine]]</f>
        <v>3.4000000000000002E-2</v>
      </c>
    </row>
    <row r="235" spans="1:14" x14ac:dyDescent="0.2">
      <c r="A235" s="2" t="s">
        <v>36</v>
      </c>
      <c r="B235" s="2" t="s">
        <v>43</v>
      </c>
      <c r="C235" s="2" t="s">
        <v>6</v>
      </c>
      <c r="D235" s="2" t="s">
        <v>7</v>
      </c>
      <c r="E235" s="2" t="s">
        <v>12</v>
      </c>
      <c r="F235" s="2" t="s">
        <v>61</v>
      </c>
      <c r="G235" s="1">
        <v>5485.2999999999993</v>
      </c>
      <c r="H235" s="1">
        <v>2552.2999999999997</v>
      </c>
      <c r="I235" s="4">
        <v>38</v>
      </c>
      <c r="J235" s="2" t="s">
        <v>73</v>
      </c>
      <c r="K235" s="1">
        <f>Tabelle9[[#This Row],[Menge kg Nges]]/1000</f>
        <v>5.4852999999999996</v>
      </c>
      <c r="L235" s="1">
        <f>Tabelle9[[#This Row],[Menge kg P2O5]]/1000</f>
        <v>2.5522999999999998</v>
      </c>
      <c r="M235" s="1">
        <f>Tabelle9[[#This Row],[Menge t Nges]]/Tabelle9[[#This Row],[Anzahl Lieferscheine]]</f>
        <v>0.14434999999999998</v>
      </c>
      <c r="N235" s="1">
        <f>Tabelle9[[#This Row],[Menge t P2O5]]/Tabelle9[[#This Row],[Anzahl Lieferscheine]]</f>
        <v>6.7165789473684206E-2</v>
      </c>
    </row>
    <row r="236" spans="1:14" x14ac:dyDescent="0.2">
      <c r="A236" s="2" t="s">
        <v>36</v>
      </c>
      <c r="B236" s="2" t="s">
        <v>43</v>
      </c>
      <c r="C236" s="2" t="s">
        <v>6</v>
      </c>
      <c r="D236" s="2" t="s">
        <v>7</v>
      </c>
      <c r="E236" s="2" t="s">
        <v>14</v>
      </c>
      <c r="F236" s="2" t="s">
        <v>61</v>
      </c>
      <c r="G236" s="1">
        <v>3136</v>
      </c>
      <c r="H236" s="1">
        <v>1568</v>
      </c>
      <c r="I236" s="4">
        <v>23</v>
      </c>
      <c r="J236" s="2" t="s">
        <v>73</v>
      </c>
      <c r="K236" s="1">
        <f>Tabelle9[[#This Row],[Menge kg Nges]]/1000</f>
        <v>3.1360000000000001</v>
      </c>
      <c r="L236" s="1">
        <f>Tabelle9[[#This Row],[Menge kg P2O5]]/1000</f>
        <v>1.5680000000000001</v>
      </c>
      <c r="M236" s="1">
        <f>Tabelle9[[#This Row],[Menge t Nges]]/Tabelle9[[#This Row],[Anzahl Lieferscheine]]</f>
        <v>0.13634782608695653</v>
      </c>
      <c r="N236" s="1">
        <f>Tabelle9[[#This Row],[Menge t P2O5]]/Tabelle9[[#This Row],[Anzahl Lieferscheine]]</f>
        <v>6.8173913043478265E-2</v>
      </c>
    </row>
    <row r="237" spans="1:14" x14ac:dyDescent="0.2">
      <c r="A237" s="2" t="s">
        <v>36</v>
      </c>
      <c r="B237" s="2" t="s">
        <v>43</v>
      </c>
      <c r="C237" s="2" t="s">
        <v>6</v>
      </c>
      <c r="D237" s="2" t="s">
        <v>15</v>
      </c>
      <c r="E237" s="2" t="s">
        <v>17</v>
      </c>
      <c r="F237" s="2" t="s">
        <v>61</v>
      </c>
      <c r="G237" s="1">
        <v>15</v>
      </c>
      <c r="H237" s="1">
        <v>7.5</v>
      </c>
      <c r="I237" s="4">
        <v>1</v>
      </c>
      <c r="J237" s="2" t="s">
        <v>73</v>
      </c>
      <c r="K237" s="1">
        <f>Tabelle9[[#This Row],[Menge kg Nges]]/1000</f>
        <v>1.4999999999999999E-2</v>
      </c>
      <c r="L237" s="1">
        <f>Tabelle9[[#This Row],[Menge kg P2O5]]/1000</f>
        <v>7.4999999999999997E-3</v>
      </c>
      <c r="M237" s="1">
        <f>Tabelle9[[#This Row],[Menge t Nges]]/Tabelle9[[#This Row],[Anzahl Lieferscheine]]</f>
        <v>1.4999999999999999E-2</v>
      </c>
      <c r="N237" s="1">
        <f>Tabelle9[[#This Row],[Menge t P2O5]]/Tabelle9[[#This Row],[Anzahl Lieferscheine]]</f>
        <v>7.4999999999999997E-3</v>
      </c>
    </row>
    <row r="238" spans="1:14" x14ac:dyDescent="0.2">
      <c r="A238" s="2" t="s">
        <v>36</v>
      </c>
      <c r="B238" s="2" t="s">
        <v>36</v>
      </c>
      <c r="C238" s="2" t="s">
        <v>6</v>
      </c>
      <c r="D238" s="2" t="s">
        <v>7</v>
      </c>
      <c r="E238" s="2" t="s">
        <v>9</v>
      </c>
      <c r="F238" s="2" t="s">
        <v>61</v>
      </c>
      <c r="G238" s="1">
        <v>6147.25</v>
      </c>
      <c r="H238" s="1">
        <v>2646.0999999999995</v>
      </c>
      <c r="I238" s="4">
        <v>39</v>
      </c>
      <c r="J238" s="2" t="s">
        <v>73</v>
      </c>
      <c r="K238" s="1">
        <f>Tabelle9[[#This Row],[Menge kg Nges]]/1000</f>
        <v>6.1472499999999997</v>
      </c>
      <c r="L238" s="1">
        <f>Tabelle9[[#This Row],[Menge kg P2O5]]/1000</f>
        <v>2.6460999999999997</v>
      </c>
      <c r="M238" s="1">
        <f>Tabelle9[[#This Row],[Menge t Nges]]/Tabelle9[[#This Row],[Anzahl Lieferscheine]]</f>
        <v>0.15762179487179487</v>
      </c>
      <c r="N238" s="1">
        <f>Tabelle9[[#This Row],[Menge t P2O5]]/Tabelle9[[#This Row],[Anzahl Lieferscheine]]</f>
        <v>6.784871794871794E-2</v>
      </c>
    </row>
    <row r="239" spans="1:14" x14ac:dyDescent="0.2">
      <c r="A239" s="2" t="s">
        <v>36</v>
      </c>
      <c r="B239" s="2" t="s">
        <v>36</v>
      </c>
      <c r="C239" s="2" t="s">
        <v>6</v>
      </c>
      <c r="D239" s="2" t="s">
        <v>7</v>
      </c>
      <c r="E239" s="2" t="s">
        <v>11</v>
      </c>
      <c r="F239" s="2" t="s">
        <v>61</v>
      </c>
      <c r="G239" s="1">
        <v>3410.78</v>
      </c>
      <c r="H239" s="1">
        <v>1601.4399999999998</v>
      </c>
      <c r="I239" s="4">
        <v>24</v>
      </c>
      <c r="J239" s="2" t="s">
        <v>73</v>
      </c>
      <c r="K239" s="1">
        <f>Tabelle9[[#This Row],[Menge kg Nges]]/1000</f>
        <v>3.4107800000000004</v>
      </c>
      <c r="L239" s="1">
        <f>Tabelle9[[#This Row],[Menge kg P2O5]]/1000</f>
        <v>1.6014399999999998</v>
      </c>
      <c r="M239" s="1">
        <f>Tabelle9[[#This Row],[Menge t Nges]]/Tabelle9[[#This Row],[Anzahl Lieferscheine]]</f>
        <v>0.14211583333333336</v>
      </c>
      <c r="N239" s="1">
        <f>Tabelle9[[#This Row],[Menge t P2O5]]/Tabelle9[[#This Row],[Anzahl Lieferscheine]]</f>
        <v>6.6726666666666656E-2</v>
      </c>
    </row>
    <row r="240" spans="1:14" x14ac:dyDescent="0.2">
      <c r="A240" s="2" t="s">
        <v>36</v>
      </c>
      <c r="B240" s="2" t="s">
        <v>36</v>
      </c>
      <c r="C240" s="2" t="s">
        <v>6</v>
      </c>
      <c r="D240" s="2" t="s">
        <v>7</v>
      </c>
      <c r="E240" s="2" t="s">
        <v>12</v>
      </c>
      <c r="F240" s="2" t="s">
        <v>61</v>
      </c>
      <c r="G240" s="1">
        <v>22376.26</v>
      </c>
      <c r="H240" s="1">
        <v>10061.340000000002</v>
      </c>
      <c r="I240" s="4">
        <v>139</v>
      </c>
      <c r="J240" s="2" t="s">
        <v>73</v>
      </c>
      <c r="K240" s="1">
        <f>Tabelle9[[#This Row],[Menge kg Nges]]/1000</f>
        <v>22.376259999999998</v>
      </c>
      <c r="L240" s="1">
        <f>Tabelle9[[#This Row],[Menge kg P2O5]]/1000</f>
        <v>10.061340000000001</v>
      </c>
      <c r="M240" s="1">
        <f>Tabelle9[[#This Row],[Menge t Nges]]/Tabelle9[[#This Row],[Anzahl Lieferscheine]]</f>
        <v>0.16098028776978415</v>
      </c>
      <c r="N240" s="1">
        <f>Tabelle9[[#This Row],[Menge t P2O5]]/Tabelle9[[#This Row],[Anzahl Lieferscheine]]</f>
        <v>7.2383741007194261E-2</v>
      </c>
    </row>
    <row r="241" spans="1:14" x14ac:dyDescent="0.2">
      <c r="A241" s="2" t="s">
        <v>36</v>
      </c>
      <c r="B241" s="2" t="s">
        <v>36</v>
      </c>
      <c r="C241" s="2" t="s">
        <v>6</v>
      </c>
      <c r="D241" s="2" t="s">
        <v>7</v>
      </c>
      <c r="E241" s="2" t="s">
        <v>13</v>
      </c>
      <c r="F241" s="2" t="s">
        <v>61</v>
      </c>
      <c r="G241" s="1">
        <v>6718.8499999999995</v>
      </c>
      <c r="H241" s="1">
        <v>3666.02</v>
      </c>
      <c r="I241" s="4">
        <v>30</v>
      </c>
      <c r="J241" s="2" t="s">
        <v>73</v>
      </c>
      <c r="K241" s="1">
        <f>Tabelle9[[#This Row],[Menge kg Nges]]/1000</f>
        <v>6.7188499999999998</v>
      </c>
      <c r="L241" s="1">
        <f>Tabelle9[[#This Row],[Menge kg P2O5]]/1000</f>
        <v>3.6660200000000001</v>
      </c>
      <c r="M241" s="1">
        <f>Tabelle9[[#This Row],[Menge t Nges]]/Tabelle9[[#This Row],[Anzahl Lieferscheine]]</f>
        <v>0.22396166666666667</v>
      </c>
      <c r="N241" s="1">
        <f>Tabelle9[[#This Row],[Menge t P2O5]]/Tabelle9[[#This Row],[Anzahl Lieferscheine]]</f>
        <v>0.12220066666666667</v>
      </c>
    </row>
    <row r="242" spans="1:14" x14ac:dyDescent="0.2">
      <c r="A242" s="2" t="s">
        <v>36</v>
      </c>
      <c r="B242" s="2" t="s">
        <v>36</v>
      </c>
      <c r="C242" s="2" t="s">
        <v>6</v>
      </c>
      <c r="D242" s="2" t="s">
        <v>7</v>
      </c>
      <c r="E242" s="2" t="s">
        <v>14</v>
      </c>
      <c r="F242" s="2" t="s">
        <v>61</v>
      </c>
      <c r="G242" s="1">
        <v>7829.7999999999993</v>
      </c>
      <c r="H242" s="1">
        <v>3748</v>
      </c>
      <c r="I242" s="4">
        <v>67</v>
      </c>
      <c r="J242" s="2" t="s">
        <v>73</v>
      </c>
      <c r="K242" s="1">
        <f>Tabelle9[[#This Row],[Menge kg Nges]]/1000</f>
        <v>7.8297999999999996</v>
      </c>
      <c r="L242" s="1">
        <f>Tabelle9[[#This Row],[Menge kg P2O5]]/1000</f>
        <v>3.7480000000000002</v>
      </c>
      <c r="M242" s="1">
        <f>Tabelle9[[#This Row],[Menge t Nges]]/Tabelle9[[#This Row],[Anzahl Lieferscheine]]</f>
        <v>0.11686268656716417</v>
      </c>
      <c r="N242" s="1">
        <f>Tabelle9[[#This Row],[Menge t P2O5]]/Tabelle9[[#This Row],[Anzahl Lieferscheine]]</f>
        <v>5.5940298507462689E-2</v>
      </c>
    </row>
    <row r="243" spans="1:14" x14ac:dyDescent="0.2">
      <c r="A243" s="2" t="s">
        <v>36</v>
      </c>
      <c r="B243" s="2" t="s">
        <v>36</v>
      </c>
      <c r="C243" s="2" t="s">
        <v>6</v>
      </c>
      <c r="D243" s="2" t="s">
        <v>15</v>
      </c>
      <c r="E243" s="2" t="s">
        <v>17</v>
      </c>
      <c r="F243" s="2" t="s">
        <v>61</v>
      </c>
      <c r="G243" s="1">
        <v>48</v>
      </c>
      <c r="H243" s="1">
        <v>24</v>
      </c>
      <c r="I243" s="4">
        <v>1</v>
      </c>
      <c r="J243" s="2" t="s">
        <v>73</v>
      </c>
      <c r="K243" s="1">
        <f>Tabelle9[[#This Row],[Menge kg Nges]]/1000</f>
        <v>4.8000000000000001E-2</v>
      </c>
      <c r="L243" s="1">
        <f>Tabelle9[[#This Row],[Menge kg P2O5]]/1000</f>
        <v>2.4E-2</v>
      </c>
      <c r="M243" s="1">
        <f>Tabelle9[[#This Row],[Menge t Nges]]/Tabelle9[[#This Row],[Anzahl Lieferscheine]]</f>
        <v>4.8000000000000001E-2</v>
      </c>
      <c r="N243" s="1">
        <f>Tabelle9[[#This Row],[Menge t P2O5]]/Tabelle9[[#This Row],[Anzahl Lieferscheine]]</f>
        <v>2.4E-2</v>
      </c>
    </row>
    <row r="244" spans="1:14" x14ac:dyDescent="0.2">
      <c r="A244" s="2" t="s">
        <v>36</v>
      </c>
      <c r="B244" s="2" t="s">
        <v>36</v>
      </c>
      <c r="C244" s="2" t="s">
        <v>6</v>
      </c>
      <c r="D244" s="2" t="s">
        <v>15</v>
      </c>
      <c r="E244" s="2" t="s">
        <v>18</v>
      </c>
      <c r="F244" s="2" t="s">
        <v>61</v>
      </c>
      <c r="G244" s="1">
        <v>2255.16</v>
      </c>
      <c r="H244" s="1">
        <v>1693.9300000000003</v>
      </c>
      <c r="I244" s="4">
        <v>14</v>
      </c>
      <c r="J244" s="2" t="s">
        <v>73</v>
      </c>
      <c r="K244" s="1">
        <f>Tabelle9[[#This Row],[Menge kg Nges]]/1000</f>
        <v>2.2551600000000001</v>
      </c>
      <c r="L244" s="1">
        <f>Tabelle9[[#This Row],[Menge kg P2O5]]/1000</f>
        <v>1.6939300000000004</v>
      </c>
      <c r="M244" s="1">
        <f>Tabelle9[[#This Row],[Menge t Nges]]/Tabelle9[[#This Row],[Anzahl Lieferscheine]]</f>
        <v>0.16108285714285714</v>
      </c>
      <c r="N244" s="1">
        <f>Tabelle9[[#This Row],[Menge t P2O5]]/Tabelle9[[#This Row],[Anzahl Lieferscheine]]</f>
        <v>0.12099500000000003</v>
      </c>
    </row>
    <row r="245" spans="1:14" x14ac:dyDescent="0.2">
      <c r="A245" s="2" t="s">
        <v>36</v>
      </c>
      <c r="B245" s="2" t="s">
        <v>36</v>
      </c>
      <c r="C245" s="2" t="s">
        <v>6</v>
      </c>
      <c r="D245" s="2" t="s">
        <v>15</v>
      </c>
      <c r="E245" s="2" t="s">
        <v>20</v>
      </c>
      <c r="F245" s="2" t="s">
        <v>61</v>
      </c>
      <c r="G245" s="1">
        <v>61.2</v>
      </c>
      <c r="H245" s="1">
        <v>45</v>
      </c>
      <c r="I245" s="4">
        <v>1</v>
      </c>
      <c r="J245" s="2" t="s">
        <v>73</v>
      </c>
      <c r="K245" s="1">
        <f>Tabelle9[[#This Row],[Menge kg Nges]]/1000</f>
        <v>6.1200000000000004E-2</v>
      </c>
      <c r="L245" s="1">
        <f>Tabelle9[[#This Row],[Menge kg P2O5]]/1000</f>
        <v>4.4999999999999998E-2</v>
      </c>
      <c r="M245" s="1">
        <f>Tabelle9[[#This Row],[Menge t Nges]]/Tabelle9[[#This Row],[Anzahl Lieferscheine]]</f>
        <v>6.1200000000000004E-2</v>
      </c>
      <c r="N245" s="1">
        <f>Tabelle9[[#This Row],[Menge t P2O5]]/Tabelle9[[#This Row],[Anzahl Lieferscheine]]</f>
        <v>4.4999999999999998E-2</v>
      </c>
    </row>
    <row r="246" spans="1:14" x14ac:dyDescent="0.2">
      <c r="A246" s="2" t="s">
        <v>36</v>
      </c>
      <c r="B246" s="2" t="s">
        <v>36</v>
      </c>
      <c r="C246" s="2" t="s">
        <v>6</v>
      </c>
      <c r="D246" s="2" t="s">
        <v>15</v>
      </c>
      <c r="E246" s="2" t="s">
        <v>9</v>
      </c>
      <c r="F246" s="2" t="s">
        <v>61</v>
      </c>
      <c r="G246" s="1">
        <v>11.04</v>
      </c>
      <c r="H246" s="1">
        <v>4.95</v>
      </c>
      <c r="I246" s="4">
        <v>1</v>
      </c>
      <c r="J246" s="2" t="s">
        <v>73</v>
      </c>
      <c r="K246" s="1">
        <f>Tabelle9[[#This Row],[Menge kg Nges]]/1000</f>
        <v>1.1039999999999999E-2</v>
      </c>
      <c r="L246" s="1">
        <f>Tabelle9[[#This Row],[Menge kg P2O5]]/1000</f>
        <v>4.9500000000000004E-3</v>
      </c>
      <c r="M246" s="1">
        <f>Tabelle9[[#This Row],[Menge t Nges]]/Tabelle9[[#This Row],[Anzahl Lieferscheine]]</f>
        <v>1.1039999999999999E-2</v>
      </c>
      <c r="N246" s="1">
        <f>Tabelle9[[#This Row],[Menge t P2O5]]/Tabelle9[[#This Row],[Anzahl Lieferscheine]]</f>
        <v>4.9500000000000004E-3</v>
      </c>
    </row>
    <row r="247" spans="1:14" x14ac:dyDescent="0.2">
      <c r="A247" s="2" t="s">
        <v>36</v>
      </c>
      <c r="B247" s="2" t="s">
        <v>36</v>
      </c>
      <c r="C247" s="2" t="s">
        <v>6</v>
      </c>
      <c r="D247" s="2" t="s">
        <v>15</v>
      </c>
      <c r="E247" s="2" t="s">
        <v>23</v>
      </c>
      <c r="F247" s="2" t="s">
        <v>61</v>
      </c>
      <c r="G247" s="1">
        <v>246.1</v>
      </c>
      <c r="H247" s="1">
        <v>104.85</v>
      </c>
      <c r="I247" s="4">
        <v>2</v>
      </c>
      <c r="J247" s="2" t="s">
        <v>73</v>
      </c>
      <c r="K247" s="1">
        <f>Tabelle9[[#This Row],[Menge kg Nges]]/1000</f>
        <v>0.24609999999999999</v>
      </c>
      <c r="L247" s="1">
        <f>Tabelle9[[#This Row],[Menge kg P2O5]]/1000</f>
        <v>0.10485</v>
      </c>
      <c r="M247" s="1">
        <f>Tabelle9[[#This Row],[Menge t Nges]]/Tabelle9[[#This Row],[Anzahl Lieferscheine]]</f>
        <v>0.12304999999999999</v>
      </c>
      <c r="N247" s="1">
        <f>Tabelle9[[#This Row],[Menge t P2O5]]/Tabelle9[[#This Row],[Anzahl Lieferscheine]]</f>
        <v>5.2424999999999999E-2</v>
      </c>
    </row>
    <row r="248" spans="1:14" x14ac:dyDescent="0.2">
      <c r="A248" s="2" t="s">
        <v>36</v>
      </c>
      <c r="B248" s="2" t="s">
        <v>36</v>
      </c>
      <c r="C248" s="2" t="s">
        <v>6</v>
      </c>
      <c r="D248" s="2" t="s">
        <v>15</v>
      </c>
      <c r="E248" s="2" t="s">
        <v>24</v>
      </c>
      <c r="F248" s="2" t="s">
        <v>61</v>
      </c>
      <c r="G248" s="1">
        <v>623</v>
      </c>
      <c r="H248" s="1">
        <v>511.75</v>
      </c>
      <c r="I248" s="4">
        <v>3</v>
      </c>
      <c r="J248" s="2" t="s">
        <v>73</v>
      </c>
      <c r="K248" s="1">
        <f>Tabelle9[[#This Row],[Menge kg Nges]]/1000</f>
        <v>0.623</v>
      </c>
      <c r="L248" s="1">
        <f>Tabelle9[[#This Row],[Menge kg P2O5]]/1000</f>
        <v>0.51175000000000004</v>
      </c>
      <c r="M248" s="1">
        <f>Tabelle9[[#This Row],[Menge t Nges]]/Tabelle9[[#This Row],[Anzahl Lieferscheine]]</f>
        <v>0.20766666666666667</v>
      </c>
      <c r="N248" s="1">
        <f>Tabelle9[[#This Row],[Menge t P2O5]]/Tabelle9[[#This Row],[Anzahl Lieferscheine]]</f>
        <v>0.17058333333333334</v>
      </c>
    </row>
    <row r="249" spans="1:14" x14ac:dyDescent="0.2">
      <c r="A249" s="2" t="s">
        <v>36</v>
      </c>
      <c r="B249" s="2" t="s">
        <v>36</v>
      </c>
      <c r="C249" s="2" t="s">
        <v>25</v>
      </c>
      <c r="D249" s="2" t="s">
        <v>25</v>
      </c>
      <c r="E249" s="2" t="s">
        <v>26</v>
      </c>
      <c r="F249" s="2" t="s">
        <v>61</v>
      </c>
      <c r="G249" s="1">
        <v>0</v>
      </c>
      <c r="H249" s="1">
        <v>649.52</v>
      </c>
      <c r="I249" s="4">
        <v>10</v>
      </c>
      <c r="J249" s="2" t="s">
        <v>73</v>
      </c>
      <c r="K249" s="1">
        <f>Tabelle9[[#This Row],[Menge kg Nges]]/1000</f>
        <v>0</v>
      </c>
      <c r="L249" s="1">
        <f>Tabelle9[[#This Row],[Menge kg P2O5]]/1000</f>
        <v>0.64951999999999999</v>
      </c>
      <c r="M249" s="1">
        <f>Tabelle9[[#This Row],[Menge t Nges]]/Tabelle9[[#This Row],[Anzahl Lieferscheine]]</f>
        <v>0</v>
      </c>
      <c r="N249" s="1">
        <f>Tabelle9[[#This Row],[Menge t P2O5]]/Tabelle9[[#This Row],[Anzahl Lieferscheine]]</f>
        <v>6.4951999999999996E-2</v>
      </c>
    </row>
    <row r="250" spans="1:14" x14ac:dyDescent="0.2">
      <c r="A250" s="2" t="s">
        <v>36</v>
      </c>
      <c r="B250" s="2" t="s">
        <v>44</v>
      </c>
      <c r="C250" s="2" t="s">
        <v>6</v>
      </c>
      <c r="D250" s="2" t="s">
        <v>7</v>
      </c>
      <c r="E250" s="2" t="s">
        <v>12</v>
      </c>
      <c r="F250" s="2" t="s">
        <v>61</v>
      </c>
      <c r="G250" s="1">
        <v>1883.5500000000002</v>
      </c>
      <c r="H250" s="1">
        <v>926.55</v>
      </c>
      <c r="I250" s="4">
        <v>6</v>
      </c>
      <c r="J250" s="2" t="s">
        <v>73</v>
      </c>
      <c r="K250" s="1">
        <f>Tabelle9[[#This Row],[Menge kg Nges]]/1000</f>
        <v>1.8835500000000003</v>
      </c>
      <c r="L250" s="1">
        <f>Tabelle9[[#This Row],[Menge kg P2O5]]/1000</f>
        <v>0.92654999999999998</v>
      </c>
      <c r="M250" s="1">
        <f>Tabelle9[[#This Row],[Menge t Nges]]/Tabelle9[[#This Row],[Anzahl Lieferscheine]]</f>
        <v>0.31392500000000007</v>
      </c>
      <c r="N250" s="1">
        <f>Tabelle9[[#This Row],[Menge t P2O5]]/Tabelle9[[#This Row],[Anzahl Lieferscheine]]</f>
        <v>0.15442500000000001</v>
      </c>
    </row>
    <row r="251" spans="1:14" x14ac:dyDescent="0.2">
      <c r="A251" s="2" t="s">
        <v>36</v>
      </c>
      <c r="B251" s="2" t="s">
        <v>47</v>
      </c>
      <c r="C251" s="2" t="s">
        <v>6</v>
      </c>
      <c r="D251" s="2" t="s">
        <v>7</v>
      </c>
      <c r="E251" s="2" t="s">
        <v>14</v>
      </c>
      <c r="F251" s="2" t="s">
        <v>61</v>
      </c>
      <c r="G251" s="1">
        <v>108</v>
      </c>
      <c r="H251" s="1">
        <v>54</v>
      </c>
      <c r="I251" s="4">
        <v>1</v>
      </c>
      <c r="J251" s="2" t="s">
        <v>73</v>
      </c>
      <c r="K251" s="1">
        <f>Tabelle9[[#This Row],[Menge kg Nges]]/1000</f>
        <v>0.108</v>
      </c>
      <c r="L251" s="1">
        <f>Tabelle9[[#This Row],[Menge kg P2O5]]/1000</f>
        <v>5.3999999999999999E-2</v>
      </c>
      <c r="M251" s="1">
        <f>Tabelle9[[#This Row],[Menge t Nges]]/Tabelle9[[#This Row],[Anzahl Lieferscheine]]</f>
        <v>0.108</v>
      </c>
      <c r="N251" s="1">
        <f>Tabelle9[[#This Row],[Menge t P2O5]]/Tabelle9[[#This Row],[Anzahl Lieferscheine]]</f>
        <v>5.3999999999999999E-2</v>
      </c>
    </row>
    <row r="252" spans="1:14" x14ac:dyDescent="0.2">
      <c r="A252" s="2" t="s">
        <v>36</v>
      </c>
      <c r="B252" s="2" t="s">
        <v>47</v>
      </c>
      <c r="C252" s="2" t="s">
        <v>25</v>
      </c>
      <c r="D252" s="2" t="s">
        <v>25</v>
      </c>
      <c r="E252" s="2" t="s">
        <v>26</v>
      </c>
      <c r="F252" s="2" t="s">
        <v>61</v>
      </c>
      <c r="G252" s="1">
        <v>0</v>
      </c>
      <c r="H252" s="1">
        <v>101.2</v>
      </c>
      <c r="I252" s="4">
        <v>1</v>
      </c>
      <c r="J252" s="2" t="s">
        <v>73</v>
      </c>
      <c r="K252" s="1">
        <f>Tabelle9[[#This Row],[Menge kg Nges]]/1000</f>
        <v>0</v>
      </c>
      <c r="L252" s="1">
        <f>Tabelle9[[#This Row],[Menge kg P2O5]]/1000</f>
        <v>0.1012</v>
      </c>
      <c r="M252" s="1">
        <f>Tabelle9[[#This Row],[Menge t Nges]]/Tabelle9[[#This Row],[Anzahl Lieferscheine]]</f>
        <v>0</v>
      </c>
      <c r="N252" s="1">
        <f>Tabelle9[[#This Row],[Menge t P2O5]]/Tabelle9[[#This Row],[Anzahl Lieferscheine]]</f>
        <v>0.1012</v>
      </c>
    </row>
    <row r="253" spans="1:14" x14ac:dyDescent="0.2">
      <c r="A253" s="2" t="s">
        <v>36</v>
      </c>
      <c r="B253" s="2" t="s">
        <v>37</v>
      </c>
      <c r="C253" s="2" t="s">
        <v>6</v>
      </c>
      <c r="D253" s="2" t="s">
        <v>7</v>
      </c>
      <c r="E253" s="2" t="s">
        <v>9</v>
      </c>
      <c r="F253" s="2" t="s">
        <v>61</v>
      </c>
      <c r="G253" s="1">
        <v>1359.8</v>
      </c>
      <c r="H253" s="1">
        <v>592.5</v>
      </c>
      <c r="I253" s="4">
        <v>7</v>
      </c>
      <c r="J253" s="2" t="s">
        <v>73</v>
      </c>
      <c r="K253" s="1">
        <f>Tabelle9[[#This Row],[Menge kg Nges]]/1000</f>
        <v>1.3597999999999999</v>
      </c>
      <c r="L253" s="1">
        <f>Tabelle9[[#This Row],[Menge kg P2O5]]/1000</f>
        <v>0.59250000000000003</v>
      </c>
      <c r="M253" s="1">
        <f>Tabelle9[[#This Row],[Menge t Nges]]/Tabelle9[[#This Row],[Anzahl Lieferscheine]]</f>
        <v>0.19425714285714285</v>
      </c>
      <c r="N253" s="1">
        <f>Tabelle9[[#This Row],[Menge t P2O5]]/Tabelle9[[#This Row],[Anzahl Lieferscheine]]</f>
        <v>8.4642857142857145E-2</v>
      </c>
    </row>
    <row r="254" spans="1:14" x14ac:dyDescent="0.2">
      <c r="A254" s="2" t="s">
        <v>36</v>
      </c>
      <c r="B254" s="2" t="s">
        <v>37</v>
      </c>
      <c r="C254" s="2" t="s">
        <v>6</v>
      </c>
      <c r="D254" s="2" t="s">
        <v>7</v>
      </c>
      <c r="E254" s="2" t="s">
        <v>11</v>
      </c>
      <c r="F254" s="2" t="s">
        <v>61</v>
      </c>
      <c r="G254" s="1">
        <v>655.7</v>
      </c>
      <c r="H254" s="1">
        <v>290.05</v>
      </c>
      <c r="I254" s="4">
        <v>2</v>
      </c>
      <c r="J254" s="2" t="s">
        <v>73</v>
      </c>
      <c r="K254" s="1">
        <f>Tabelle9[[#This Row],[Menge kg Nges]]/1000</f>
        <v>0.65570000000000006</v>
      </c>
      <c r="L254" s="1">
        <f>Tabelle9[[#This Row],[Menge kg P2O5]]/1000</f>
        <v>0.29005000000000003</v>
      </c>
      <c r="M254" s="1">
        <f>Tabelle9[[#This Row],[Menge t Nges]]/Tabelle9[[#This Row],[Anzahl Lieferscheine]]</f>
        <v>0.32785000000000003</v>
      </c>
      <c r="N254" s="1">
        <f>Tabelle9[[#This Row],[Menge t P2O5]]/Tabelle9[[#This Row],[Anzahl Lieferscheine]]</f>
        <v>0.14502500000000002</v>
      </c>
    </row>
    <row r="255" spans="1:14" x14ac:dyDescent="0.2">
      <c r="A255" s="2" t="s">
        <v>36</v>
      </c>
      <c r="B255" s="2" t="s">
        <v>37</v>
      </c>
      <c r="C255" s="2" t="s">
        <v>6</v>
      </c>
      <c r="D255" s="2" t="s">
        <v>7</v>
      </c>
      <c r="E255" s="2" t="s">
        <v>12</v>
      </c>
      <c r="F255" s="2" t="s">
        <v>61</v>
      </c>
      <c r="G255" s="1">
        <v>6313.4400000000005</v>
      </c>
      <c r="H255" s="1">
        <v>3513.9399999999996</v>
      </c>
      <c r="I255" s="4">
        <v>36</v>
      </c>
      <c r="J255" s="2" t="s">
        <v>73</v>
      </c>
      <c r="K255" s="1">
        <f>Tabelle9[[#This Row],[Menge kg Nges]]/1000</f>
        <v>6.3134400000000008</v>
      </c>
      <c r="L255" s="1">
        <f>Tabelle9[[#This Row],[Menge kg P2O5]]/1000</f>
        <v>3.5139399999999994</v>
      </c>
      <c r="M255" s="1">
        <f>Tabelle9[[#This Row],[Menge t Nges]]/Tabelle9[[#This Row],[Anzahl Lieferscheine]]</f>
        <v>0.17537333333333335</v>
      </c>
      <c r="N255" s="1">
        <f>Tabelle9[[#This Row],[Menge t P2O5]]/Tabelle9[[#This Row],[Anzahl Lieferscheine]]</f>
        <v>9.7609444444444429E-2</v>
      </c>
    </row>
    <row r="256" spans="1:14" x14ac:dyDescent="0.2">
      <c r="A256" s="2" t="s">
        <v>36</v>
      </c>
      <c r="B256" s="2" t="s">
        <v>37</v>
      </c>
      <c r="C256" s="2" t="s">
        <v>6</v>
      </c>
      <c r="D256" s="2" t="s">
        <v>7</v>
      </c>
      <c r="E256" s="2" t="s">
        <v>13</v>
      </c>
      <c r="F256" s="2" t="s">
        <v>61</v>
      </c>
      <c r="G256" s="1">
        <v>709</v>
      </c>
      <c r="H256" s="1">
        <v>388.12</v>
      </c>
      <c r="I256" s="4">
        <v>4</v>
      </c>
      <c r="J256" s="2" t="s">
        <v>73</v>
      </c>
      <c r="K256" s="1">
        <f>Tabelle9[[#This Row],[Menge kg Nges]]/1000</f>
        <v>0.70899999999999996</v>
      </c>
      <c r="L256" s="1">
        <f>Tabelle9[[#This Row],[Menge kg P2O5]]/1000</f>
        <v>0.38812000000000002</v>
      </c>
      <c r="M256" s="1">
        <f>Tabelle9[[#This Row],[Menge t Nges]]/Tabelle9[[#This Row],[Anzahl Lieferscheine]]</f>
        <v>0.17724999999999999</v>
      </c>
      <c r="N256" s="1">
        <f>Tabelle9[[#This Row],[Menge t P2O5]]/Tabelle9[[#This Row],[Anzahl Lieferscheine]]</f>
        <v>9.7030000000000005E-2</v>
      </c>
    </row>
    <row r="257" spans="1:14" x14ac:dyDescent="0.2">
      <c r="A257" s="2" t="s">
        <v>36</v>
      </c>
      <c r="B257" s="2" t="s">
        <v>37</v>
      </c>
      <c r="C257" s="2" t="s">
        <v>6</v>
      </c>
      <c r="D257" s="2" t="s">
        <v>7</v>
      </c>
      <c r="E257" s="2" t="s">
        <v>14</v>
      </c>
      <c r="F257" s="2" t="s">
        <v>61</v>
      </c>
      <c r="G257" s="1">
        <v>9974.2500000000036</v>
      </c>
      <c r="H257" s="1">
        <v>5190.6600000000017</v>
      </c>
      <c r="I257" s="4">
        <v>60</v>
      </c>
      <c r="J257" s="2" t="s">
        <v>73</v>
      </c>
      <c r="K257" s="1">
        <f>Tabelle9[[#This Row],[Menge kg Nges]]/1000</f>
        <v>9.9742500000000032</v>
      </c>
      <c r="L257" s="1">
        <f>Tabelle9[[#This Row],[Menge kg P2O5]]/1000</f>
        <v>5.1906600000000021</v>
      </c>
      <c r="M257" s="1">
        <f>Tabelle9[[#This Row],[Menge t Nges]]/Tabelle9[[#This Row],[Anzahl Lieferscheine]]</f>
        <v>0.16623750000000007</v>
      </c>
      <c r="N257" s="1">
        <f>Tabelle9[[#This Row],[Menge t P2O5]]/Tabelle9[[#This Row],[Anzahl Lieferscheine]]</f>
        <v>8.6511000000000032E-2</v>
      </c>
    </row>
    <row r="258" spans="1:14" x14ac:dyDescent="0.2">
      <c r="A258" s="2" t="s">
        <v>36</v>
      </c>
      <c r="B258" s="2" t="s">
        <v>37</v>
      </c>
      <c r="C258" s="2" t="s">
        <v>6</v>
      </c>
      <c r="D258" s="2" t="s">
        <v>15</v>
      </c>
      <c r="E258" s="2" t="s">
        <v>9</v>
      </c>
      <c r="F258" s="2" t="s">
        <v>61</v>
      </c>
      <c r="G258" s="1">
        <v>254</v>
      </c>
      <c r="H258" s="1">
        <v>110.25</v>
      </c>
      <c r="I258" s="4">
        <v>3</v>
      </c>
      <c r="J258" s="2" t="s">
        <v>73</v>
      </c>
      <c r="K258" s="1">
        <f>Tabelle9[[#This Row],[Menge kg Nges]]/1000</f>
        <v>0.254</v>
      </c>
      <c r="L258" s="1">
        <f>Tabelle9[[#This Row],[Menge kg P2O5]]/1000</f>
        <v>0.11025</v>
      </c>
      <c r="M258" s="1">
        <f>Tabelle9[[#This Row],[Menge t Nges]]/Tabelle9[[#This Row],[Anzahl Lieferscheine]]</f>
        <v>8.4666666666666668E-2</v>
      </c>
      <c r="N258" s="1">
        <f>Tabelle9[[#This Row],[Menge t P2O5]]/Tabelle9[[#This Row],[Anzahl Lieferscheine]]</f>
        <v>3.6749999999999998E-2</v>
      </c>
    </row>
    <row r="259" spans="1:14" x14ac:dyDescent="0.2">
      <c r="A259" s="2" t="s">
        <v>36</v>
      </c>
      <c r="B259" s="2" t="s">
        <v>37</v>
      </c>
      <c r="C259" s="2" t="s">
        <v>6</v>
      </c>
      <c r="D259" s="2" t="s">
        <v>15</v>
      </c>
      <c r="E259" s="2" t="s">
        <v>10</v>
      </c>
      <c r="F259" s="2" t="s">
        <v>61</v>
      </c>
      <c r="G259" s="1">
        <v>92.4</v>
      </c>
      <c r="H259" s="1">
        <v>29.4</v>
      </c>
      <c r="I259" s="4">
        <v>1</v>
      </c>
      <c r="J259" s="2" t="s">
        <v>73</v>
      </c>
      <c r="K259" s="1">
        <f>Tabelle9[[#This Row],[Menge kg Nges]]/1000</f>
        <v>9.240000000000001E-2</v>
      </c>
      <c r="L259" s="1">
        <f>Tabelle9[[#This Row],[Menge kg P2O5]]/1000</f>
        <v>2.9399999999999999E-2</v>
      </c>
      <c r="M259" s="1">
        <f>Tabelle9[[#This Row],[Menge t Nges]]/Tabelle9[[#This Row],[Anzahl Lieferscheine]]</f>
        <v>9.240000000000001E-2</v>
      </c>
      <c r="N259" s="1">
        <f>Tabelle9[[#This Row],[Menge t P2O5]]/Tabelle9[[#This Row],[Anzahl Lieferscheine]]</f>
        <v>2.9399999999999999E-2</v>
      </c>
    </row>
    <row r="260" spans="1:14" x14ac:dyDescent="0.2">
      <c r="A260" s="2" t="s">
        <v>36</v>
      </c>
      <c r="B260" s="2" t="s">
        <v>37</v>
      </c>
      <c r="C260" s="2" t="s">
        <v>25</v>
      </c>
      <c r="D260" s="2" t="s">
        <v>25</v>
      </c>
      <c r="E260" s="2" t="s">
        <v>26</v>
      </c>
      <c r="F260" s="2" t="s">
        <v>61</v>
      </c>
      <c r="G260" s="1">
        <v>100</v>
      </c>
      <c r="H260" s="1">
        <v>1545.5399999999997</v>
      </c>
      <c r="I260" s="4">
        <v>15</v>
      </c>
      <c r="J260" s="2" t="s">
        <v>73</v>
      </c>
      <c r="K260" s="1">
        <f>Tabelle9[[#This Row],[Menge kg Nges]]/1000</f>
        <v>0.1</v>
      </c>
      <c r="L260" s="1">
        <f>Tabelle9[[#This Row],[Menge kg P2O5]]/1000</f>
        <v>1.5455399999999997</v>
      </c>
      <c r="M260" s="1">
        <f>Tabelle9[[#This Row],[Menge t Nges]]/Tabelle9[[#This Row],[Anzahl Lieferscheine]]</f>
        <v>6.6666666666666671E-3</v>
      </c>
      <c r="N260" s="1">
        <f>Tabelle9[[#This Row],[Menge t P2O5]]/Tabelle9[[#This Row],[Anzahl Lieferscheine]]</f>
        <v>0.10303599999999997</v>
      </c>
    </row>
    <row r="261" spans="1:14" x14ac:dyDescent="0.2">
      <c r="A261" s="2" t="s">
        <v>36</v>
      </c>
      <c r="B261" s="2" t="s">
        <v>38</v>
      </c>
      <c r="C261" s="2" t="s">
        <v>63</v>
      </c>
      <c r="D261" s="2" t="s">
        <v>63</v>
      </c>
      <c r="E261" s="2" t="s">
        <v>63</v>
      </c>
      <c r="F261" s="2" t="s">
        <v>61</v>
      </c>
      <c r="G261" s="1">
        <v>628</v>
      </c>
      <c r="H261" s="1">
        <v>424</v>
      </c>
      <c r="I261" s="4">
        <v>1</v>
      </c>
      <c r="J261" s="2" t="s">
        <v>73</v>
      </c>
      <c r="K261" s="1">
        <f>Tabelle9[[#This Row],[Menge kg Nges]]/1000</f>
        <v>0.628</v>
      </c>
      <c r="L261" s="1">
        <f>Tabelle9[[#This Row],[Menge kg P2O5]]/1000</f>
        <v>0.42399999999999999</v>
      </c>
      <c r="M261" s="1">
        <f>Tabelle9[[#This Row],[Menge t Nges]]/Tabelle9[[#This Row],[Anzahl Lieferscheine]]</f>
        <v>0.628</v>
      </c>
      <c r="N261" s="1">
        <f>Tabelle9[[#This Row],[Menge t P2O5]]/Tabelle9[[#This Row],[Anzahl Lieferscheine]]</f>
        <v>0.42399999999999999</v>
      </c>
    </row>
    <row r="262" spans="1:14" x14ac:dyDescent="0.2">
      <c r="A262" s="2" t="s">
        <v>36</v>
      </c>
      <c r="B262" s="2" t="s">
        <v>40</v>
      </c>
      <c r="C262" s="2" t="s">
        <v>6</v>
      </c>
      <c r="D262" s="2" t="s">
        <v>7</v>
      </c>
      <c r="E262" s="2" t="s">
        <v>9</v>
      </c>
      <c r="F262" s="2" t="s">
        <v>61</v>
      </c>
      <c r="G262" s="1">
        <v>143</v>
      </c>
      <c r="H262" s="1">
        <v>62.15</v>
      </c>
      <c r="I262" s="4">
        <v>1</v>
      </c>
      <c r="J262" s="2" t="s">
        <v>73</v>
      </c>
      <c r="K262" s="1">
        <f>Tabelle9[[#This Row],[Menge kg Nges]]/1000</f>
        <v>0.14299999999999999</v>
      </c>
      <c r="L262" s="1">
        <f>Tabelle9[[#This Row],[Menge kg P2O5]]/1000</f>
        <v>6.2149999999999997E-2</v>
      </c>
      <c r="M262" s="1">
        <f>Tabelle9[[#This Row],[Menge t Nges]]/Tabelle9[[#This Row],[Anzahl Lieferscheine]]</f>
        <v>0.14299999999999999</v>
      </c>
      <c r="N262" s="1">
        <f>Tabelle9[[#This Row],[Menge t P2O5]]/Tabelle9[[#This Row],[Anzahl Lieferscheine]]</f>
        <v>6.2149999999999997E-2</v>
      </c>
    </row>
    <row r="263" spans="1:14" x14ac:dyDescent="0.2">
      <c r="A263" s="2" t="s">
        <v>36</v>
      </c>
      <c r="B263" s="2" t="s">
        <v>40</v>
      </c>
      <c r="C263" s="2" t="s">
        <v>6</v>
      </c>
      <c r="D263" s="2" t="s">
        <v>7</v>
      </c>
      <c r="E263" s="2" t="s">
        <v>12</v>
      </c>
      <c r="F263" s="2" t="s">
        <v>61</v>
      </c>
      <c r="G263" s="1">
        <v>562</v>
      </c>
      <c r="H263" s="1">
        <v>234</v>
      </c>
      <c r="I263" s="4">
        <v>2</v>
      </c>
      <c r="J263" s="2" t="s">
        <v>73</v>
      </c>
      <c r="K263" s="1">
        <f>Tabelle9[[#This Row],[Menge kg Nges]]/1000</f>
        <v>0.56200000000000006</v>
      </c>
      <c r="L263" s="1">
        <f>Tabelle9[[#This Row],[Menge kg P2O5]]/1000</f>
        <v>0.23400000000000001</v>
      </c>
      <c r="M263" s="1">
        <f>Tabelle9[[#This Row],[Menge t Nges]]/Tabelle9[[#This Row],[Anzahl Lieferscheine]]</f>
        <v>0.28100000000000003</v>
      </c>
      <c r="N263" s="1">
        <f>Tabelle9[[#This Row],[Menge t P2O5]]/Tabelle9[[#This Row],[Anzahl Lieferscheine]]</f>
        <v>0.11700000000000001</v>
      </c>
    </row>
    <row r="264" spans="1:14" x14ac:dyDescent="0.2">
      <c r="A264" s="2" t="s">
        <v>36</v>
      </c>
      <c r="B264" s="2" t="s">
        <v>40</v>
      </c>
      <c r="C264" s="2" t="s">
        <v>6</v>
      </c>
      <c r="D264" s="2" t="s">
        <v>7</v>
      </c>
      <c r="E264" s="2" t="s">
        <v>13</v>
      </c>
      <c r="F264" s="2" t="s">
        <v>61</v>
      </c>
      <c r="G264" s="1">
        <v>490.5</v>
      </c>
      <c r="H264" s="1">
        <v>253.42000000000002</v>
      </c>
      <c r="I264" s="4">
        <v>2</v>
      </c>
      <c r="J264" s="2" t="s">
        <v>73</v>
      </c>
      <c r="K264" s="1">
        <f>Tabelle9[[#This Row],[Menge kg Nges]]/1000</f>
        <v>0.49049999999999999</v>
      </c>
      <c r="L264" s="1">
        <f>Tabelle9[[#This Row],[Menge kg P2O5]]/1000</f>
        <v>0.25342000000000003</v>
      </c>
      <c r="M264" s="1">
        <f>Tabelle9[[#This Row],[Menge t Nges]]/Tabelle9[[#This Row],[Anzahl Lieferscheine]]</f>
        <v>0.24525</v>
      </c>
      <c r="N264" s="1">
        <f>Tabelle9[[#This Row],[Menge t P2O5]]/Tabelle9[[#This Row],[Anzahl Lieferscheine]]</f>
        <v>0.12671000000000002</v>
      </c>
    </row>
    <row r="265" spans="1:14" x14ac:dyDescent="0.2">
      <c r="A265" s="2" t="s">
        <v>36</v>
      </c>
      <c r="B265" s="2" t="s">
        <v>40</v>
      </c>
      <c r="C265" s="2" t="s">
        <v>6</v>
      </c>
      <c r="D265" s="2" t="s">
        <v>15</v>
      </c>
      <c r="E265" s="2" t="s">
        <v>18</v>
      </c>
      <c r="F265" s="2" t="s">
        <v>61</v>
      </c>
      <c r="G265" s="1">
        <v>1087.29</v>
      </c>
      <c r="H265" s="1">
        <v>880.18999999999994</v>
      </c>
      <c r="I265" s="4">
        <v>4</v>
      </c>
      <c r="J265" s="2" t="s">
        <v>73</v>
      </c>
      <c r="K265" s="1">
        <f>Tabelle9[[#This Row],[Menge kg Nges]]/1000</f>
        <v>1.0872899999999999</v>
      </c>
      <c r="L265" s="1">
        <f>Tabelle9[[#This Row],[Menge kg P2O5]]/1000</f>
        <v>0.88018999999999992</v>
      </c>
      <c r="M265" s="1">
        <f>Tabelle9[[#This Row],[Menge t Nges]]/Tabelle9[[#This Row],[Anzahl Lieferscheine]]</f>
        <v>0.27182249999999997</v>
      </c>
      <c r="N265" s="1">
        <f>Tabelle9[[#This Row],[Menge t P2O5]]/Tabelle9[[#This Row],[Anzahl Lieferscheine]]</f>
        <v>0.22004749999999998</v>
      </c>
    </row>
    <row r="266" spans="1:14" x14ac:dyDescent="0.2">
      <c r="A266" s="2" t="s">
        <v>36</v>
      </c>
      <c r="B266" s="2" t="s">
        <v>40</v>
      </c>
      <c r="C266" s="2" t="s">
        <v>6</v>
      </c>
      <c r="D266" s="2" t="s">
        <v>15</v>
      </c>
      <c r="E266" s="2" t="s">
        <v>20</v>
      </c>
      <c r="F266" s="2" t="s">
        <v>61</v>
      </c>
      <c r="G266" s="1">
        <v>167.20000000000002</v>
      </c>
      <c r="H266" s="1">
        <v>95</v>
      </c>
      <c r="I266" s="4">
        <v>4</v>
      </c>
      <c r="J266" s="2" t="s">
        <v>73</v>
      </c>
      <c r="K266" s="1">
        <f>Tabelle9[[#This Row],[Menge kg Nges]]/1000</f>
        <v>0.16720000000000002</v>
      </c>
      <c r="L266" s="1">
        <f>Tabelle9[[#This Row],[Menge kg P2O5]]/1000</f>
        <v>9.5000000000000001E-2</v>
      </c>
      <c r="M266" s="1">
        <f>Tabelle9[[#This Row],[Menge t Nges]]/Tabelle9[[#This Row],[Anzahl Lieferscheine]]</f>
        <v>4.1800000000000004E-2</v>
      </c>
      <c r="N266" s="1">
        <f>Tabelle9[[#This Row],[Menge t P2O5]]/Tabelle9[[#This Row],[Anzahl Lieferscheine]]</f>
        <v>2.375E-2</v>
      </c>
    </row>
    <row r="267" spans="1:14" x14ac:dyDescent="0.2">
      <c r="A267" s="2" t="s">
        <v>36</v>
      </c>
      <c r="B267" s="2" t="s">
        <v>40</v>
      </c>
      <c r="C267" s="2" t="s">
        <v>25</v>
      </c>
      <c r="D267" s="2" t="s">
        <v>25</v>
      </c>
      <c r="E267" s="2" t="s">
        <v>26</v>
      </c>
      <c r="F267" s="2" t="s">
        <v>61</v>
      </c>
      <c r="G267" s="1">
        <v>2089.9</v>
      </c>
      <c r="H267" s="1">
        <v>2523.2600000000002</v>
      </c>
      <c r="I267" s="4">
        <v>18</v>
      </c>
      <c r="J267" s="2" t="s">
        <v>73</v>
      </c>
      <c r="K267" s="1">
        <f>Tabelle9[[#This Row],[Menge kg Nges]]/1000</f>
        <v>2.0899000000000001</v>
      </c>
      <c r="L267" s="1">
        <f>Tabelle9[[#This Row],[Menge kg P2O5]]/1000</f>
        <v>2.5232600000000001</v>
      </c>
      <c r="M267" s="1">
        <f>Tabelle9[[#This Row],[Menge t Nges]]/Tabelle9[[#This Row],[Anzahl Lieferscheine]]</f>
        <v>0.11610555555555556</v>
      </c>
      <c r="N267" s="1">
        <f>Tabelle9[[#This Row],[Menge t P2O5]]/Tabelle9[[#This Row],[Anzahl Lieferscheine]]</f>
        <v>0.14018111111111112</v>
      </c>
    </row>
    <row r="268" spans="1:14" x14ac:dyDescent="0.2">
      <c r="A268" s="2" t="s">
        <v>36</v>
      </c>
      <c r="B268" s="2" t="s">
        <v>42</v>
      </c>
      <c r="C268" s="2" t="s">
        <v>6</v>
      </c>
      <c r="D268" s="2" t="s">
        <v>7</v>
      </c>
      <c r="E268" s="2" t="s">
        <v>12</v>
      </c>
      <c r="F268" s="2" t="s">
        <v>61</v>
      </c>
      <c r="G268" s="1">
        <v>2180.3999999999996</v>
      </c>
      <c r="H268" s="1">
        <v>1083.4000000000001</v>
      </c>
      <c r="I268" s="4">
        <v>10</v>
      </c>
      <c r="J268" s="2" t="s">
        <v>73</v>
      </c>
      <c r="K268" s="1">
        <f>Tabelle9[[#This Row],[Menge kg Nges]]/1000</f>
        <v>2.1803999999999997</v>
      </c>
      <c r="L268" s="1">
        <f>Tabelle9[[#This Row],[Menge kg P2O5]]/1000</f>
        <v>1.0834000000000001</v>
      </c>
      <c r="M268" s="1">
        <f>Tabelle9[[#This Row],[Menge t Nges]]/Tabelle9[[#This Row],[Anzahl Lieferscheine]]</f>
        <v>0.21803999999999996</v>
      </c>
      <c r="N268" s="1">
        <f>Tabelle9[[#This Row],[Menge t P2O5]]/Tabelle9[[#This Row],[Anzahl Lieferscheine]]</f>
        <v>0.10834000000000002</v>
      </c>
    </row>
    <row r="269" spans="1:14" x14ac:dyDescent="0.2">
      <c r="A269" s="2" t="s">
        <v>36</v>
      </c>
      <c r="B269" s="2" t="s">
        <v>42</v>
      </c>
      <c r="C269" s="2" t="s">
        <v>6</v>
      </c>
      <c r="D269" s="2" t="s">
        <v>7</v>
      </c>
      <c r="E269" s="2" t="s">
        <v>14</v>
      </c>
      <c r="F269" s="2" t="s">
        <v>61</v>
      </c>
      <c r="G269" s="1">
        <v>9698.4</v>
      </c>
      <c r="H269" s="1">
        <v>5443.2</v>
      </c>
      <c r="I269" s="4">
        <v>7</v>
      </c>
      <c r="J269" s="2" t="s">
        <v>73</v>
      </c>
      <c r="K269" s="1">
        <f>Tabelle9[[#This Row],[Menge kg Nges]]/1000</f>
        <v>9.6983999999999995</v>
      </c>
      <c r="L269" s="1">
        <f>Tabelle9[[#This Row],[Menge kg P2O5]]/1000</f>
        <v>5.4432</v>
      </c>
      <c r="M269" s="1">
        <f>Tabelle9[[#This Row],[Menge t Nges]]/Tabelle9[[#This Row],[Anzahl Lieferscheine]]</f>
        <v>1.3854857142857142</v>
      </c>
      <c r="N269" s="1">
        <f>Tabelle9[[#This Row],[Menge t P2O5]]/Tabelle9[[#This Row],[Anzahl Lieferscheine]]</f>
        <v>0.77759999999999996</v>
      </c>
    </row>
    <row r="270" spans="1:14" x14ac:dyDescent="0.2">
      <c r="A270" s="2" t="s">
        <v>36</v>
      </c>
      <c r="B270" s="2" t="s">
        <v>42</v>
      </c>
      <c r="C270" s="2" t="s">
        <v>6</v>
      </c>
      <c r="D270" s="2" t="s">
        <v>15</v>
      </c>
      <c r="E270" s="2" t="s">
        <v>20</v>
      </c>
      <c r="F270" s="2" t="s">
        <v>61</v>
      </c>
      <c r="G270" s="1">
        <v>355.52</v>
      </c>
      <c r="H270" s="1">
        <v>202</v>
      </c>
      <c r="I270" s="4">
        <v>2</v>
      </c>
      <c r="J270" s="2" t="s">
        <v>73</v>
      </c>
      <c r="K270" s="1">
        <f>Tabelle9[[#This Row],[Menge kg Nges]]/1000</f>
        <v>0.35552</v>
      </c>
      <c r="L270" s="1">
        <f>Tabelle9[[#This Row],[Menge kg P2O5]]/1000</f>
        <v>0.20200000000000001</v>
      </c>
      <c r="M270" s="1">
        <f>Tabelle9[[#This Row],[Menge t Nges]]/Tabelle9[[#This Row],[Anzahl Lieferscheine]]</f>
        <v>0.17776</v>
      </c>
      <c r="N270" s="1">
        <f>Tabelle9[[#This Row],[Menge t P2O5]]/Tabelle9[[#This Row],[Anzahl Lieferscheine]]</f>
        <v>0.10100000000000001</v>
      </c>
    </row>
    <row r="271" spans="1:14" x14ac:dyDescent="0.2">
      <c r="A271" s="2" t="s">
        <v>36</v>
      </c>
      <c r="B271" s="2" t="s">
        <v>42</v>
      </c>
      <c r="C271" s="2" t="s">
        <v>25</v>
      </c>
      <c r="D271" s="2" t="s">
        <v>25</v>
      </c>
      <c r="E271" s="2" t="s">
        <v>26</v>
      </c>
      <c r="F271" s="2" t="s">
        <v>61</v>
      </c>
      <c r="G271" s="1">
        <v>0</v>
      </c>
      <c r="H271" s="1">
        <v>36403.479999999996</v>
      </c>
      <c r="I271" s="4">
        <v>4</v>
      </c>
      <c r="J271" s="2" t="s">
        <v>73</v>
      </c>
      <c r="K271" s="1">
        <f>Tabelle9[[#This Row],[Menge kg Nges]]/1000</f>
        <v>0</v>
      </c>
      <c r="L271" s="1">
        <f>Tabelle9[[#This Row],[Menge kg P2O5]]/1000</f>
        <v>36.403479999999995</v>
      </c>
      <c r="M271" s="1">
        <f>Tabelle9[[#This Row],[Menge t Nges]]/Tabelle9[[#This Row],[Anzahl Lieferscheine]]</f>
        <v>0</v>
      </c>
      <c r="N271" s="1">
        <f>Tabelle9[[#This Row],[Menge t P2O5]]/Tabelle9[[#This Row],[Anzahl Lieferscheine]]</f>
        <v>9.1008699999999987</v>
      </c>
    </row>
    <row r="272" spans="1:14" x14ac:dyDescent="0.2">
      <c r="A272" s="2" t="s">
        <v>27</v>
      </c>
      <c r="B272" s="2" t="s">
        <v>5</v>
      </c>
      <c r="C272" s="2" t="s">
        <v>6</v>
      </c>
      <c r="D272" s="2" t="s">
        <v>7</v>
      </c>
      <c r="E272" s="2" t="s">
        <v>8</v>
      </c>
      <c r="F272" s="2" t="s">
        <v>61</v>
      </c>
      <c r="G272" s="1">
        <v>10192.899999999998</v>
      </c>
      <c r="H272" s="1">
        <v>4128.3000000000011</v>
      </c>
      <c r="I272" s="4">
        <v>24</v>
      </c>
      <c r="J272" s="2" t="s">
        <v>73</v>
      </c>
      <c r="K272" s="1">
        <f>Tabelle9[[#This Row],[Menge kg Nges]]/1000</f>
        <v>10.192899999999998</v>
      </c>
      <c r="L272" s="1">
        <f>Tabelle9[[#This Row],[Menge kg P2O5]]/1000</f>
        <v>4.1283000000000012</v>
      </c>
      <c r="M272" s="1">
        <f>Tabelle9[[#This Row],[Menge t Nges]]/Tabelle9[[#This Row],[Anzahl Lieferscheine]]</f>
        <v>0.4247041666666666</v>
      </c>
      <c r="N272" s="1">
        <f>Tabelle9[[#This Row],[Menge t P2O5]]/Tabelle9[[#This Row],[Anzahl Lieferscheine]]</f>
        <v>0.17201250000000004</v>
      </c>
    </row>
    <row r="273" spans="1:14" x14ac:dyDescent="0.2">
      <c r="A273" s="2" t="s">
        <v>27</v>
      </c>
      <c r="B273" s="2" t="s">
        <v>5</v>
      </c>
      <c r="C273" s="2" t="s">
        <v>6</v>
      </c>
      <c r="D273" s="2" t="s">
        <v>7</v>
      </c>
      <c r="E273" s="2" t="s">
        <v>9</v>
      </c>
      <c r="F273" s="2" t="s">
        <v>61</v>
      </c>
      <c r="G273" s="1">
        <v>5832.26</v>
      </c>
      <c r="H273" s="1">
        <v>2713.55</v>
      </c>
      <c r="I273" s="4">
        <v>28</v>
      </c>
      <c r="J273" s="2" t="s">
        <v>73</v>
      </c>
      <c r="K273" s="1">
        <f>Tabelle9[[#This Row],[Menge kg Nges]]/1000</f>
        <v>5.8322599999999998</v>
      </c>
      <c r="L273" s="1">
        <f>Tabelle9[[#This Row],[Menge kg P2O5]]/1000</f>
        <v>2.7135500000000001</v>
      </c>
      <c r="M273" s="1">
        <f>Tabelle9[[#This Row],[Menge t Nges]]/Tabelle9[[#This Row],[Anzahl Lieferscheine]]</f>
        <v>0.20829499999999998</v>
      </c>
      <c r="N273" s="1">
        <f>Tabelle9[[#This Row],[Menge t P2O5]]/Tabelle9[[#This Row],[Anzahl Lieferscheine]]</f>
        <v>9.6912499999999999E-2</v>
      </c>
    </row>
    <row r="274" spans="1:14" x14ac:dyDescent="0.2">
      <c r="A274" s="2" t="s">
        <v>27</v>
      </c>
      <c r="B274" s="2" t="s">
        <v>5</v>
      </c>
      <c r="C274" s="2" t="s">
        <v>6</v>
      </c>
      <c r="D274" s="2" t="s">
        <v>7</v>
      </c>
      <c r="E274" s="2" t="s">
        <v>11</v>
      </c>
      <c r="F274" s="2" t="s">
        <v>61</v>
      </c>
      <c r="G274" s="1">
        <v>937.5</v>
      </c>
      <c r="H274" s="1">
        <v>437.1</v>
      </c>
      <c r="I274" s="4">
        <v>2</v>
      </c>
      <c r="J274" s="2" t="s">
        <v>73</v>
      </c>
      <c r="K274" s="1">
        <f>Tabelle9[[#This Row],[Menge kg Nges]]/1000</f>
        <v>0.9375</v>
      </c>
      <c r="L274" s="1">
        <f>Tabelle9[[#This Row],[Menge kg P2O5]]/1000</f>
        <v>0.43710000000000004</v>
      </c>
      <c r="M274" s="1">
        <f>Tabelle9[[#This Row],[Menge t Nges]]/Tabelle9[[#This Row],[Anzahl Lieferscheine]]</f>
        <v>0.46875</v>
      </c>
      <c r="N274" s="1">
        <f>Tabelle9[[#This Row],[Menge t P2O5]]/Tabelle9[[#This Row],[Anzahl Lieferscheine]]</f>
        <v>0.21855000000000002</v>
      </c>
    </row>
    <row r="275" spans="1:14" x14ac:dyDescent="0.2">
      <c r="A275" s="2" t="s">
        <v>27</v>
      </c>
      <c r="B275" s="2" t="s">
        <v>5</v>
      </c>
      <c r="C275" s="2" t="s">
        <v>6</v>
      </c>
      <c r="D275" s="2" t="s">
        <v>7</v>
      </c>
      <c r="E275" s="2" t="s">
        <v>12</v>
      </c>
      <c r="F275" s="2" t="s">
        <v>61</v>
      </c>
      <c r="G275" s="1">
        <v>1233.25</v>
      </c>
      <c r="H275" s="1">
        <v>534.25</v>
      </c>
      <c r="I275" s="4">
        <v>4</v>
      </c>
      <c r="J275" s="2" t="s">
        <v>73</v>
      </c>
      <c r="K275" s="1">
        <f>Tabelle9[[#This Row],[Menge kg Nges]]/1000</f>
        <v>1.23325</v>
      </c>
      <c r="L275" s="1">
        <f>Tabelle9[[#This Row],[Menge kg P2O5]]/1000</f>
        <v>0.53425</v>
      </c>
      <c r="M275" s="1">
        <f>Tabelle9[[#This Row],[Menge t Nges]]/Tabelle9[[#This Row],[Anzahl Lieferscheine]]</f>
        <v>0.30831249999999999</v>
      </c>
      <c r="N275" s="1">
        <f>Tabelle9[[#This Row],[Menge t P2O5]]/Tabelle9[[#This Row],[Anzahl Lieferscheine]]</f>
        <v>0.1335625</v>
      </c>
    </row>
    <row r="276" spans="1:14" x14ac:dyDescent="0.2">
      <c r="A276" s="2" t="s">
        <v>27</v>
      </c>
      <c r="B276" s="2" t="s">
        <v>5</v>
      </c>
      <c r="C276" s="2" t="s">
        <v>6</v>
      </c>
      <c r="D276" s="2" t="s">
        <v>7</v>
      </c>
      <c r="E276" s="2" t="s">
        <v>14</v>
      </c>
      <c r="F276" s="2" t="s">
        <v>61</v>
      </c>
      <c r="G276" s="1">
        <v>720</v>
      </c>
      <c r="H276" s="1">
        <v>380</v>
      </c>
      <c r="I276" s="4">
        <v>1</v>
      </c>
      <c r="J276" s="2" t="s">
        <v>73</v>
      </c>
      <c r="K276" s="1">
        <f>Tabelle9[[#This Row],[Menge kg Nges]]/1000</f>
        <v>0.72</v>
      </c>
      <c r="L276" s="1">
        <f>Tabelle9[[#This Row],[Menge kg P2O5]]/1000</f>
        <v>0.38</v>
      </c>
      <c r="M276" s="1">
        <f>Tabelle9[[#This Row],[Menge t Nges]]/Tabelle9[[#This Row],[Anzahl Lieferscheine]]</f>
        <v>0.72</v>
      </c>
      <c r="N276" s="1">
        <f>Tabelle9[[#This Row],[Menge t P2O5]]/Tabelle9[[#This Row],[Anzahl Lieferscheine]]</f>
        <v>0.38</v>
      </c>
    </row>
    <row r="277" spans="1:14" x14ac:dyDescent="0.2">
      <c r="A277" s="2" t="s">
        <v>27</v>
      </c>
      <c r="B277" s="2" t="s">
        <v>5</v>
      </c>
      <c r="C277" s="2" t="s">
        <v>6</v>
      </c>
      <c r="D277" s="2" t="s">
        <v>15</v>
      </c>
      <c r="E277" s="2" t="s">
        <v>20</v>
      </c>
      <c r="F277" s="2" t="s">
        <v>61</v>
      </c>
      <c r="G277" s="1">
        <v>428.4</v>
      </c>
      <c r="H277" s="1">
        <v>315</v>
      </c>
      <c r="I277" s="4">
        <v>1</v>
      </c>
      <c r="J277" s="2" t="s">
        <v>73</v>
      </c>
      <c r="K277" s="1">
        <f>Tabelle9[[#This Row],[Menge kg Nges]]/1000</f>
        <v>0.4284</v>
      </c>
      <c r="L277" s="1">
        <f>Tabelle9[[#This Row],[Menge kg P2O5]]/1000</f>
        <v>0.315</v>
      </c>
      <c r="M277" s="1">
        <f>Tabelle9[[#This Row],[Menge t Nges]]/Tabelle9[[#This Row],[Anzahl Lieferscheine]]</f>
        <v>0.4284</v>
      </c>
      <c r="N277" s="1">
        <f>Tabelle9[[#This Row],[Menge t P2O5]]/Tabelle9[[#This Row],[Anzahl Lieferscheine]]</f>
        <v>0.315</v>
      </c>
    </row>
    <row r="278" spans="1:14" x14ac:dyDescent="0.2">
      <c r="A278" s="2" t="s">
        <v>27</v>
      </c>
      <c r="B278" s="2" t="s">
        <v>5</v>
      </c>
      <c r="C278" s="2" t="s">
        <v>6</v>
      </c>
      <c r="D278" s="2" t="s">
        <v>15</v>
      </c>
      <c r="E278" s="2" t="s">
        <v>21</v>
      </c>
      <c r="F278" s="2" t="s">
        <v>61</v>
      </c>
      <c r="G278" s="1">
        <v>1503.5</v>
      </c>
      <c r="H278" s="1">
        <v>585</v>
      </c>
      <c r="I278" s="4">
        <v>3</v>
      </c>
      <c r="J278" s="2" t="s">
        <v>73</v>
      </c>
      <c r="K278" s="1">
        <f>Tabelle9[[#This Row],[Menge kg Nges]]/1000</f>
        <v>1.5035000000000001</v>
      </c>
      <c r="L278" s="1">
        <f>Tabelle9[[#This Row],[Menge kg P2O5]]/1000</f>
        <v>0.58499999999999996</v>
      </c>
      <c r="M278" s="1">
        <f>Tabelle9[[#This Row],[Menge t Nges]]/Tabelle9[[#This Row],[Anzahl Lieferscheine]]</f>
        <v>0.50116666666666665</v>
      </c>
      <c r="N278" s="1">
        <f>Tabelle9[[#This Row],[Menge t P2O5]]/Tabelle9[[#This Row],[Anzahl Lieferscheine]]</f>
        <v>0.19499999999999998</v>
      </c>
    </row>
    <row r="279" spans="1:14" x14ac:dyDescent="0.2">
      <c r="A279" s="2" t="s">
        <v>27</v>
      </c>
      <c r="B279" s="2" t="s">
        <v>5</v>
      </c>
      <c r="C279" s="2" t="s">
        <v>6</v>
      </c>
      <c r="D279" s="2" t="s">
        <v>15</v>
      </c>
      <c r="E279" s="2" t="s">
        <v>9</v>
      </c>
      <c r="F279" s="2" t="s">
        <v>61</v>
      </c>
      <c r="G279" s="1">
        <v>952.1</v>
      </c>
      <c r="H279" s="1">
        <v>741.25</v>
      </c>
      <c r="I279" s="4">
        <v>2</v>
      </c>
      <c r="J279" s="2" t="s">
        <v>73</v>
      </c>
      <c r="K279" s="1">
        <f>Tabelle9[[#This Row],[Menge kg Nges]]/1000</f>
        <v>0.95210000000000006</v>
      </c>
      <c r="L279" s="1">
        <f>Tabelle9[[#This Row],[Menge kg P2O5]]/1000</f>
        <v>0.74124999999999996</v>
      </c>
      <c r="M279" s="1">
        <f>Tabelle9[[#This Row],[Menge t Nges]]/Tabelle9[[#This Row],[Anzahl Lieferscheine]]</f>
        <v>0.47605000000000003</v>
      </c>
      <c r="N279" s="1">
        <f>Tabelle9[[#This Row],[Menge t P2O5]]/Tabelle9[[#This Row],[Anzahl Lieferscheine]]</f>
        <v>0.37062499999999998</v>
      </c>
    </row>
    <row r="280" spans="1:14" x14ac:dyDescent="0.2">
      <c r="A280" s="2" t="s">
        <v>27</v>
      </c>
      <c r="B280" s="2" t="s">
        <v>5</v>
      </c>
      <c r="C280" s="2" t="s">
        <v>6</v>
      </c>
      <c r="D280" s="2" t="s">
        <v>15</v>
      </c>
      <c r="E280" s="2" t="s">
        <v>31</v>
      </c>
      <c r="F280" s="2" t="s">
        <v>61</v>
      </c>
      <c r="G280" s="1">
        <v>246</v>
      </c>
      <c r="H280" s="1">
        <v>111</v>
      </c>
      <c r="I280" s="4">
        <v>1</v>
      </c>
      <c r="J280" s="2" t="s">
        <v>73</v>
      </c>
      <c r="K280" s="1">
        <f>Tabelle9[[#This Row],[Menge kg Nges]]/1000</f>
        <v>0.246</v>
      </c>
      <c r="L280" s="1">
        <f>Tabelle9[[#This Row],[Menge kg P2O5]]/1000</f>
        <v>0.111</v>
      </c>
      <c r="M280" s="1">
        <f>Tabelle9[[#This Row],[Menge t Nges]]/Tabelle9[[#This Row],[Anzahl Lieferscheine]]</f>
        <v>0.246</v>
      </c>
      <c r="N280" s="1">
        <f>Tabelle9[[#This Row],[Menge t P2O5]]/Tabelle9[[#This Row],[Anzahl Lieferscheine]]</f>
        <v>0.111</v>
      </c>
    </row>
    <row r="281" spans="1:14" x14ac:dyDescent="0.2">
      <c r="A281" s="2" t="s">
        <v>27</v>
      </c>
      <c r="B281" s="2" t="s">
        <v>5</v>
      </c>
      <c r="C281" s="2" t="s">
        <v>25</v>
      </c>
      <c r="D281" s="2" t="s">
        <v>25</v>
      </c>
      <c r="E281" s="2" t="s">
        <v>26</v>
      </c>
      <c r="F281" s="2" t="s">
        <v>61</v>
      </c>
      <c r="G281" s="1">
        <v>24158.400000000001</v>
      </c>
      <c r="H281" s="1">
        <v>9411.5999999999985</v>
      </c>
      <c r="I281" s="4">
        <v>9</v>
      </c>
      <c r="J281" s="2" t="s">
        <v>73</v>
      </c>
      <c r="K281" s="1">
        <f>Tabelle9[[#This Row],[Menge kg Nges]]/1000</f>
        <v>24.1584</v>
      </c>
      <c r="L281" s="1">
        <f>Tabelle9[[#This Row],[Menge kg P2O5]]/1000</f>
        <v>9.4115999999999982</v>
      </c>
      <c r="M281" s="1">
        <f>Tabelle9[[#This Row],[Menge t Nges]]/Tabelle9[[#This Row],[Anzahl Lieferscheine]]</f>
        <v>2.6842666666666668</v>
      </c>
      <c r="N281" s="1">
        <f>Tabelle9[[#This Row],[Menge t P2O5]]/Tabelle9[[#This Row],[Anzahl Lieferscheine]]</f>
        <v>1.0457333333333332</v>
      </c>
    </row>
    <row r="282" spans="1:14" x14ac:dyDescent="0.2">
      <c r="A282" s="2" t="s">
        <v>27</v>
      </c>
      <c r="B282" s="2" t="s">
        <v>29</v>
      </c>
      <c r="C282" s="2" t="s">
        <v>6</v>
      </c>
      <c r="D282" s="2" t="s">
        <v>7</v>
      </c>
      <c r="E282" s="2" t="s">
        <v>8</v>
      </c>
      <c r="F282" s="2" t="s">
        <v>61</v>
      </c>
      <c r="G282" s="1">
        <v>49056.35000000002</v>
      </c>
      <c r="H282" s="1">
        <v>21939.850000000002</v>
      </c>
      <c r="I282" s="4">
        <v>109</v>
      </c>
      <c r="J282" s="2" t="s">
        <v>73</v>
      </c>
      <c r="K282" s="1">
        <f>Tabelle9[[#This Row],[Menge kg Nges]]/1000</f>
        <v>49.056350000000023</v>
      </c>
      <c r="L282" s="1">
        <f>Tabelle9[[#This Row],[Menge kg P2O5]]/1000</f>
        <v>21.939850000000003</v>
      </c>
      <c r="M282" s="1">
        <f>Tabelle9[[#This Row],[Menge t Nges]]/Tabelle9[[#This Row],[Anzahl Lieferscheine]]</f>
        <v>0.45005825688073414</v>
      </c>
      <c r="N282" s="1">
        <f>Tabelle9[[#This Row],[Menge t P2O5]]/Tabelle9[[#This Row],[Anzahl Lieferscheine]]</f>
        <v>0.20128302752293581</v>
      </c>
    </row>
    <row r="283" spans="1:14" x14ac:dyDescent="0.2">
      <c r="A283" s="2" t="s">
        <v>27</v>
      </c>
      <c r="B283" s="2" t="s">
        <v>29</v>
      </c>
      <c r="C283" s="2" t="s">
        <v>6</v>
      </c>
      <c r="D283" s="2" t="s">
        <v>7</v>
      </c>
      <c r="E283" s="2" t="s">
        <v>9</v>
      </c>
      <c r="F283" s="2" t="s">
        <v>61</v>
      </c>
      <c r="G283" s="1">
        <v>3253.62</v>
      </c>
      <c r="H283" s="1">
        <v>1313.5800000000002</v>
      </c>
      <c r="I283" s="4">
        <v>9</v>
      </c>
      <c r="J283" s="2" t="s">
        <v>73</v>
      </c>
      <c r="K283" s="1">
        <f>Tabelle9[[#This Row],[Menge kg Nges]]/1000</f>
        <v>3.2536199999999997</v>
      </c>
      <c r="L283" s="1">
        <f>Tabelle9[[#This Row],[Menge kg P2O5]]/1000</f>
        <v>1.3135800000000002</v>
      </c>
      <c r="M283" s="1">
        <f>Tabelle9[[#This Row],[Menge t Nges]]/Tabelle9[[#This Row],[Anzahl Lieferscheine]]</f>
        <v>0.3615133333333333</v>
      </c>
      <c r="N283" s="1">
        <f>Tabelle9[[#This Row],[Menge t P2O5]]/Tabelle9[[#This Row],[Anzahl Lieferscheine]]</f>
        <v>0.14595333333333335</v>
      </c>
    </row>
    <row r="284" spans="1:14" x14ac:dyDescent="0.2">
      <c r="A284" s="2" t="s">
        <v>27</v>
      </c>
      <c r="B284" s="2" t="s">
        <v>29</v>
      </c>
      <c r="C284" s="2" t="s">
        <v>6</v>
      </c>
      <c r="D284" s="2" t="s">
        <v>7</v>
      </c>
      <c r="E284" s="2" t="s">
        <v>10</v>
      </c>
      <c r="F284" s="2" t="s">
        <v>61</v>
      </c>
      <c r="G284" s="1">
        <v>1143.9000000000001</v>
      </c>
      <c r="H284" s="1">
        <v>417.9</v>
      </c>
      <c r="I284" s="4">
        <v>3</v>
      </c>
      <c r="J284" s="2" t="s">
        <v>73</v>
      </c>
      <c r="K284" s="1">
        <f>Tabelle9[[#This Row],[Menge kg Nges]]/1000</f>
        <v>1.1439000000000001</v>
      </c>
      <c r="L284" s="1">
        <f>Tabelle9[[#This Row],[Menge kg P2O5]]/1000</f>
        <v>0.41789999999999999</v>
      </c>
      <c r="M284" s="1">
        <f>Tabelle9[[#This Row],[Menge t Nges]]/Tabelle9[[#This Row],[Anzahl Lieferscheine]]</f>
        <v>0.38130000000000003</v>
      </c>
      <c r="N284" s="1">
        <f>Tabelle9[[#This Row],[Menge t P2O5]]/Tabelle9[[#This Row],[Anzahl Lieferscheine]]</f>
        <v>0.13930000000000001</v>
      </c>
    </row>
    <row r="285" spans="1:14" x14ac:dyDescent="0.2">
      <c r="A285" s="2" t="s">
        <v>27</v>
      </c>
      <c r="B285" s="2" t="s">
        <v>29</v>
      </c>
      <c r="C285" s="2" t="s">
        <v>6</v>
      </c>
      <c r="D285" s="2" t="s">
        <v>7</v>
      </c>
      <c r="E285" s="2" t="s">
        <v>12</v>
      </c>
      <c r="F285" s="2" t="s">
        <v>61</v>
      </c>
      <c r="G285" s="1">
        <v>2207.1000000000004</v>
      </c>
      <c r="H285" s="1">
        <v>1073.7</v>
      </c>
      <c r="I285" s="4">
        <v>8</v>
      </c>
      <c r="J285" s="2" t="s">
        <v>73</v>
      </c>
      <c r="K285" s="1">
        <f>Tabelle9[[#This Row],[Menge kg Nges]]/1000</f>
        <v>2.2071000000000005</v>
      </c>
      <c r="L285" s="1">
        <f>Tabelle9[[#This Row],[Menge kg P2O5]]/1000</f>
        <v>1.0737000000000001</v>
      </c>
      <c r="M285" s="1">
        <f>Tabelle9[[#This Row],[Menge t Nges]]/Tabelle9[[#This Row],[Anzahl Lieferscheine]]</f>
        <v>0.27588750000000006</v>
      </c>
      <c r="N285" s="1">
        <f>Tabelle9[[#This Row],[Menge t P2O5]]/Tabelle9[[#This Row],[Anzahl Lieferscheine]]</f>
        <v>0.13421250000000001</v>
      </c>
    </row>
    <row r="286" spans="1:14" x14ac:dyDescent="0.2">
      <c r="A286" s="2" t="s">
        <v>27</v>
      </c>
      <c r="B286" s="2" t="s">
        <v>29</v>
      </c>
      <c r="C286" s="2" t="s">
        <v>6</v>
      </c>
      <c r="D286" s="2" t="s">
        <v>7</v>
      </c>
      <c r="E286" s="2" t="s">
        <v>13</v>
      </c>
      <c r="F286" s="2" t="s">
        <v>61</v>
      </c>
      <c r="G286" s="1">
        <v>161.19999999999999</v>
      </c>
      <c r="H286" s="1">
        <v>96.2</v>
      </c>
      <c r="I286" s="4">
        <v>1</v>
      </c>
      <c r="J286" s="2" t="s">
        <v>73</v>
      </c>
      <c r="K286" s="1">
        <f>Tabelle9[[#This Row],[Menge kg Nges]]/1000</f>
        <v>0.16119999999999998</v>
      </c>
      <c r="L286" s="1">
        <f>Tabelle9[[#This Row],[Menge kg P2O5]]/1000</f>
        <v>9.6200000000000008E-2</v>
      </c>
      <c r="M286" s="1">
        <f>Tabelle9[[#This Row],[Menge t Nges]]/Tabelle9[[#This Row],[Anzahl Lieferscheine]]</f>
        <v>0.16119999999999998</v>
      </c>
      <c r="N286" s="1">
        <f>Tabelle9[[#This Row],[Menge t P2O5]]/Tabelle9[[#This Row],[Anzahl Lieferscheine]]</f>
        <v>9.6200000000000008E-2</v>
      </c>
    </row>
    <row r="287" spans="1:14" x14ac:dyDescent="0.2">
      <c r="A287" s="2" t="s">
        <v>27</v>
      </c>
      <c r="B287" s="2" t="s">
        <v>29</v>
      </c>
      <c r="C287" s="2" t="s">
        <v>6</v>
      </c>
      <c r="D287" s="2" t="s">
        <v>7</v>
      </c>
      <c r="E287" s="2" t="s">
        <v>14</v>
      </c>
      <c r="F287" s="2" t="s">
        <v>61</v>
      </c>
      <c r="G287" s="1">
        <v>2047.5</v>
      </c>
      <c r="H287" s="1">
        <v>1361</v>
      </c>
      <c r="I287" s="4">
        <v>4</v>
      </c>
      <c r="J287" s="2" t="s">
        <v>73</v>
      </c>
      <c r="K287" s="1">
        <f>Tabelle9[[#This Row],[Menge kg Nges]]/1000</f>
        <v>2.0474999999999999</v>
      </c>
      <c r="L287" s="1">
        <f>Tabelle9[[#This Row],[Menge kg P2O5]]/1000</f>
        <v>1.361</v>
      </c>
      <c r="M287" s="1">
        <f>Tabelle9[[#This Row],[Menge t Nges]]/Tabelle9[[#This Row],[Anzahl Lieferscheine]]</f>
        <v>0.51187499999999997</v>
      </c>
      <c r="N287" s="1">
        <f>Tabelle9[[#This Row],[Menge t P2O5]]/Tabelle9[[#This Row],[Anzahl Lieferscheine]]</f>
        <v>0.34025</v>
      </c>
    </row>
    <row r="288" spans="1:14" x14ac:dyDescent="0.2">
      <c r="A288" s="2" t="s">
        <v>27</v>
      </c>
      <c r="B288" s="2" t="s">
        <v>29</v>
      </c>
      <c r="C288" s="2" t="s">
        <v>6</v>
      </c>
      <c r="D288" s="2" t="s">
        <v>15</v>
      </c>
      <c r="E288" s="2" t="s">
        <v>8</v>
      </c>
      <c r="F288" s="2" t="s">
        <v>61</v>
      </c>
      <c r="G288" s="1">
        <v>360</v>
      </c>
      <c r="H288" s="1">
        <v>240</v>
      </c>
      <c r="I288" s="4">
        <v>5</v>
      </c>
      <c r="J288" s="2" t="s">
        <v>73</v>
      </c>
      <c r="K288" s="1">
        <f>Tabelle9[[#This Row],[Menge kg Nges]]/1000</f>
        <v>0.36</v>
      </c>
      <c r="L288" s="1">
        <f>Tabelle9[[#This Row],[Menge kg P2O5]]/1000</f>
        <v>0.24</v>
      </c>
      <c r="M288" s="1">
        <f>Tabelle9[[#This Row],[Menge t Nges]]/Tabelle9[[#This Row],[Anzahl Lieferscheine]]</f>
        <v>7.1999999999999995E-2</v>
      </c>
      <c r="N288" s="1">
        <f>Tabelle9[[#This Row],[Menge t P2O5]]/Tabelle9[[#This Row],[Anzahl Lieferscheine]]</f>
        <v>4.8000000000000001E-2</v>
      </c>
    </row>
    <row r="289" spans="1:14" x14ac:dyDescent="0.2">
      <c r="A289" s="2" t="s">
        <v>27</v>
      </c>
      <c r="B289" s="2" t="s">
        <v>29</v>
      </c>
      <c r="C289" s="2" t="s">
        <v>6</v>
      </c>
      <c r="D289" s="2" t="s">
        <v>15</v>
      </c>
      <c r="E289" s="2" t="s">
        <v>18</v>
      </c>
      <c r="F289" s="2" t="s">
        <v>61</v>
      </c>
      <c r="G289" s="1">
        <v>947.3</v>
      </c>
      <c r="H289" s="1">
        <v>630.59999999999991</v>
      </c>
      <c r="I289" s="4">
        <v>3</v>
      </c>
      <c r="J289" s="2" t="s">
        <v>73</v>
      </c>
      <c r="K289" s="1">
        <f>Tabelle9[[#This Row],[Menge kg Nges]]/1000</f>
        <v>0.94729999999999992</v>
      </c>
      <c r="L289" s="1">
        <f>Tabelle9[[#This Row],[Menge kg P2O5]]/1000</f>
        <v>0.63059999999999994</v>
      </c>
      <c r="M289" s="1">
        <f>Tabelle9[[#This Row],[Menge t Nges]]/Tabelle9[[#This Row],[Anzahl Lieferscheine]]</f>
        <v>0.31576666666666664</v>
      </c>
      <c r="N289" s="1">
        <f>Tabelle9[[#This Row],[Menge t P2O5]]/Tabelle9[[#This Row],[Anzahl Lieferscheine]]</f>
        <v>0.21019999999999997</v>
      </c>
    </row>
    <row r="290" spans="1:14" x14ac:dyDescent="0.2">
      <c r="A290" s="2" t="s">
        <v>27</v>
      </c>
      <c r="B290" s="2" t="s">
        <v>29</v>
      </c>
      <c r="C290" s="2" t="s">
        <v>6</v>
      </c>
      <c r="D290" s="2" t="s">
        <v>15</v>
      </c>
      <c r="E290" s="2" t="s">
        <v>20</v>
      </c>
      <c r="F290" s="2" t="s">
        <v>61</v>
      </c>
      <c r="G290" s="1">
        <v>246.4</v>
      </c>
      <c r="H290" s="1">
        <v>140</v>
      </c>
      <c r="I290" s="4">
        <v>2</v>
      </c>
      <c r="J290" s="2" t="s">
        <v>73</v>
      </c>
      <c r="K290" s="1">
        <f>Tabelle9[[#This Row],[Menge kg Nges]]/1000</f>
        <v>0.24640000000000001</v>
      </c>
      <c r="L290" s="1">
        <f>Tabelle9[[#This Row],[Menge kg P2O5]]/1000</f>
        <v>0.14000000000000001</v>
      </c>
      <c r="M290" s="1">
        <f>Tabelle9[[#This Row],[Menge t Nges]]/Tabelle9[[#This Row],[Anzahl Lieferscheine]]</f>
        <v>0.1232</v>
      </c>
      <c r="N290" s="1">
        <f>Tabelle9[[#This Row],[Menge t P2O5]]/Tabelle9[[#This Row],[Anzahl Lieferscheine]]</f>
        <v>7.0000000000000007E-2</v>
      </c>
    </row>
    <row r="291" spans="1:14" x14ac:dyDescent="0.2">
      <c r="A291" s="2" t="s">
        <v>27</v>
      </c>
      <c r="B291" s="2" t="s">
        <v>29</v>
      </c>
      <c r="C291" s="2" t="s">
        <v>6</v>
      </c>
      <c r="D291" s="2" t="s">
        <v>15</v>
      </c>
      <c r="E291" s="2" t="s">
        <v>21</v>
      </c>
      <c r="F291" s="2" t="s">
        <v>61</v>
      </c>
      <c r="G291" s="1">
        <v>754.8</v>
      </c>
      <c r="H291" s="1">
        <v>420.8</v>
      </c>
      <c r="I291" s="4">
        <v>2</v>
      </c>
      <c r="J291" s="2" t="s">
        <v>73</v>
      </c>
      <c r="K291" s="1">
        <f>Tabelle9[[#This Row],[Menge kg Nges]]/1000</f>
        <v>0.75479999999999992</v>
      </c>
      <c r="L291" s="1">
        <f>Tabelle9[[#This Row],[Menge kg P2O5]]/1000</f>
        <v>0.42080000000000001</v>
      </c>
      <c r="M291" s="1">
        <f>Tabelle9[[#This Row],[Menge t Nges]]/Tabelle9[[#This Row],[Anzahl Lieferscheine]]</f>
        <v>0.37739999999999996</v>
      </c>
      <c r="N291" s="1">
        <f>Tabelle9[[#This Row],[Menge t P2O5]]/Tabelle9[[#This Row],[Anzahl Lieferscheine]]</f>
        <v>0.2104</v>
      </c>
    </row>
    <row r="292" spans="1:14" x14ac:dyDescent="0.2">
      <c r="A292" s="2" t="s">
        <v>27</v>
      </c>
      <c r="B292" s="2" t="s">
        <v>29</v>
      </c>
      <c r="C292" s="2" t="s">
        <v>6</v>
      </c>
      <c r="D292" s="2" t="s">
        <v>15</v>
      </c>
      <c r="E292" s="2" t="s">
        <v>9</v>
      </c>
      <c r="F292" s="2" t="s">
        <v>61</v>
      </c>
      <c r="G292" s="1">
        <v>627.12</v>
      </c>
      <c r="H292" s="1">
        <v>313.5</v>
      </c>
      <c r="I292" s="4">
        <v>3</v>
      </c>
      <c r="J292" s="2" t="s">
        <v>73</v>
      </c>
      <c r="K292" s="1">
        <f>Tabelle9[[#This Row],[Menge kg Nges]]/1000</f>
        <v>0.62712000000000001</v>
      </c>
      <c r="L292" s="1">
        <f>Tabelle9[[#This Row],[Menge kg P2O5]]/1000</f>
        <v>0.3135</v>
      </c>
      <c r="M292" s="1">
        <f>Tabelle9[[#This Row],[Menge t Nges]]/Tabelle9[[#This Row],[Anzahl Lieferscheine]]</f>
        <v>0.20904</v>
      </c>
      <c r="N292" s="1">
        <f>Tabelle9[[#This Row],[Menge t P2O5]]/Tabelle9[[#This Row],[Anzahl Lieferscheine]]</f>
        <v>0.1045</v>
      </c>
    </row>
    <row r="293" spans="1:14" x14ac:dyDescent="0.2">
      <c r="A293" s="2" t="s">
        <v>27</v>
      </c>
      <c r="B293" s="2" t="s">
        <v>29</v>
      </c>
      <c r="C293" s="2" t="s">
        <v>6</v>
      </c>
      <c r="D293" s="2" t="s">
        <v>15</v>
      </c>
      <c r="E293" s="2" t="s">
        <v>10</v>
      </c>
      <c r="F293" s="2" t="s">
        <v>61</v>
      </c>
      <c r="G293" s="1">
        <v>492.8</v>
      </c>
      <c r="H293" s="1">
        <v>156.80000000000001</v>
      </c>
      <c r="I293" s="4">
        <v>2</v>
      </c>
      <c r="J293" s="2" t="s">
        <v>73</v>
      </c>
      <c r="K293" s="1">
        <f>Tabelle9[[#This Row],[Menge kg Nges]]/1000</f>
        <v>0.49280000000000002</v>
      </c>
      <c r="L293" s="1">
        <f>Tabelle9[[#This Row],[Menge kg P2O5]]/1000</f>
        <v>0.15680000000000002</v>
      </c>
      <c r="M293" s="1">
        <f>Tabelle9[[#This Row],[Menge t Nges]]/Tabelle9[[#This Row],[Anzahl Lieferscheine]]</f>
        <v>0.24640000000000001</v>
      </c>
      <c r="N293" s="1">
        <f>Tabelle9[[#This Row],[Menge t P2O5]]/Tabelle9[[#This Row],[Anzahl Lieferscheine]]</f>
        <v>7.8400000000000011E-2</v>
      </c>
    </row>
    <row r="294" spans="1:14" x14ac:dyDescent="0.2">
      <c r="A294" s="2" t="s">
        <v>27</v>
      </c>
      <c r="B294" s="2" t="s">
        <v>29</v>
      </c>
      <c r="C294" s="2" t="s">
        <v>6</v>
      </c>
      <c r="D294" s="2" t="s">
        <v>15</v>
      </c>
      <c r="E294" s="2" t="s">
        <v>13</v>
      </c>
      <c r="F294" s="2" t="s">
        <v>61</v>
      </c>
      <c r="G294" s="1">
        <v>58.739999999999995</v>
      </c>
      <c r="H294" s="1">
        <v>34.979999999999997</v>
      </c>
      <c r="I294" s="4">
        <v>2</v>
      </c>
      <c r="J294" s="2" t="s">
        <v>73</v>
      </c>
      <c r="K294" s="1">
        <f>Tabelle9[[#This Row],[Menge kg Nges]]/1000</f>
        <v>5.8739999999999994E-2</v>
      </c>
      <c r="L294" s="1">
        <f>Tabelle9[[#This Row],[Menge kg P2O5]]/1000</f>
        <v>3.4979999999999997E-2</v>
      </c>
      <c r="M294" s="1">
        <f>Tabelle9[[#This Row],[Menge t Nges]]/Tabelle9[[#This Row],[Anzahl Lieferscheine]]</f>
        <v>2.9369999999999997E-2</v>
      </c>
      <c r="N294" s="1">
        <f>Tabelle9[[#This Row],[Menge t P2O5]]/Tabelle9[[#This Row],[Anzahl Lieferscheine]]</f>
        <v>1.7489999999999999E-2</v>
      </c>
    </row>
    <row r="295" spans="1:14" x14ac:dyDescent="0.2">
      <c r="A295" s="2" t="s">
        <v>27</v>
      </c>
      <c r="B295" s="2" t="s">
        <v>29</v>
      </c>
      <c r="C295" s="2" t="s">
        <v>25</v>
      </c>
      <c r="D295" s="2" t="s">
        <v>25</v>
      </c>
      <c r="E295" s="2" t="s">
        <v>26</v>
      </c>
      <c r="F295" s="2" t="s">
        <v>61</v>
      </c>
      <c r="G295" s="1">
        <v>16503.329999999998</v>
      </c>
      <c r="H295" s="1">
        <v>5684.6999999999989</v>
      </c>
      <c r="I295" s="4">
        <v>35</v>
      </c>
      <c r="J295" s="2" t="s">
        <v>73</v>
      </c>
      <c r="K295" s="1">
        <f>Tabelle9[[#This Row],[Menge kg Nges]]/1000</f>
        <v>16.503329999999998</v>
      </c>
      <c r="L295" s="1">
        <f>Tabelle9[[#This Row],[Menge kg P2O5]]/1000</f>
        <v>5.6846999999999985</v>
      </c>
      <c r="M295" s="1">
        <f>Tabelle9[[#This Row],[Menge t Nges]]/Tabelle9[[#This Row],[Anzahl Lieferscheine]]</f>
        <v>0.47152371428571421</v>
      </c>
      <c r="N295" s="1">
        <f>Tabelle9[[#This Row],[Menge t P2O5]]/Tabelle9[[#This Row],[Anzahl Lieferscheine]]</f>
        <v>0.16241999999999995</v>
      </c>
    </row>
    <row r="296" spans="1:14" x14ac:dyDescent="0.2">
      <c r="A296" s="2" t="s">
        <v>27</v>
      </c>
      <c r="B296" s="2" t="s">
        <v>32</v>
      </c>
      <c r="C296" s="2" t="s">
        <v>6</v>
      </c>
      <c r="D296" s="2" t="s">
        <v>7</v>
      </c>
      <c r="E296" s="2" t="s">
        <v>8</v>
      </c>
      <c r="F296" s="2" t="s">
        <v>61</v>
      </c>
      <c r="G296" s="1">
        <v>2390.58</v>
      </c>
      <c r="H296" s="1">
        <v>1011.13</v>
      </c>
      <c r="I296" s="4">
        <v>6</v>
      </c>
      <c r="J296" s="2" t="s">
        <v>73</v>
      </c>
      <c r="K296" s="1">
        <f>Tabelle9[[#This Row],[Menge kg Nges]]/1000</f>
        <v>2.3905799999999999</v>
      </c>
      <c r="L296" s="1">
        <f>Tabelle9[[#This Row],[Menge kg P2O5]]/1000</f>
        <v>1.0111300000000001</v>
      </c>
      <c r="M296" s="1">
        <f>Tabelle9[[#This Row],[Menge t Nges]]/Tabelle9[[#This Row],[Anzahl Lieferscheine]]</f>
        <v>0.39843000000000001</v>
      </c>
      <c r="N296" s="1">
        <f>Tabelle9[[#This Row],[Menge t P2O5]]/Tabelle9[[#This Row],[Anzahl Lieferscheine]]</f>
        <v>0.16852166666666668</v>
      </c>
    </row>
    <row r="297" spans="1:14" x14ac:dyDescent="0.2">
      <c r="A297" s="2" t="s">
        <v>27</v>
      </c>
      <c r="B297" s="2" t="s">
        <v>32</v>
      </c>
      <c r="C297" s="2" t="s">
        <v>6</v>
      </c>
      <c r="D297" s="2" t="s">
        <v>7</v>
      </c>
      <c r="E297" s="2" t="s">
        <v>9</v>
      </c>
      <c r="F297" s="2" t="s">
        <v>61</v>
      </c>
      <c r="G297" s="1">
        <v>5323.32</v>
      </c>
      <c r="H297" s="1">
        <v>2109.2400000000007</v>
      </c>
      <c r="I297" s="4">
        <v>24</v>
      </c>
      <c r="J297" s="2" t="s">
        <v>73</v>
      </c>
      <c r="K297" s="1">
        <f>Tabelle9[[#This Row],[Menge kg Nges]]/1000</f>
        <v>5.3233199999999998</v>
      </c>
      <c r="L297" s="1">
        <f>Tabelle9[[#This Row],[Menge kg P2O5]]/1000</f>
        <v>2.1092400000000007</v>
      </c>
      <c r="M297" s="1">
        <f>Tabelle9[[#This Row],[Menge t Nges]]/Tabelle9[[#This Row],[Anzahl Lieferscheine]]</f>
        <v>0.221805</v>
      </c>
      <c r="N297" s="1">
        <f>Tabelle9[[#This Row],[Menge t P2O5]]/Tabelle9[[#This Row],[Anzahl Lieferscheine]]</f>
        <v>8.7885000000000033E-2</v>
      </c>
    </row>
    <row r="298" spans="1:14" x14ac:dyDescent="0.2">
      <c r="A298" s="2" t="s">
        <v>27</v>
      </c>
      <c r="B298" s="2" t="s">
        <v>32</v>
      </c>
      <c r="C298" s="2" t="s">
        <v>6</v>
      </c>
      <c r="D298" s="2" t="s">
        <v>7</v>
      </c>
      <c r="E298" s="2" t="s">
        <v>10</v>
      </c>
      <c r="F298" s="2" t="s">
        <v>61</v>
      </c>
      <c r="G298" s="1">
        <v>42.56</v>
      </c>
      <c r="H298" s="1">
        <v>7.84</v>
      </c>
      <c r="I298" s="4">
        <v>1</v>
      </c>
      <c r="J298" s="2" t="s">
        <v>73</v>
      </c>
      <c r="K298" s="1">
        <f>Tabelle9[[#This Row],[Menge kg Nges]]/1000</f>
        <v>4.2560000000000001E-2</v>
      </c>
      <c r="L298" s="1">
        <f>Tabelle9[[#This Row],[Menge kg P2O5]]/1000</f>
        <v>7.8399999999999997E-3</v>
      </c>
      <c r="M298" s="1">
        <f>Tabelle9[[#This Row],[Menge t Nges]]/Tabelle9[[#This Row],[Anzahl Lieferscheine]]</f>
        <v>4.2560000000000001E-2</v>
      </c>
      <c r="N298" s="1">
        <f>Tabelle9[[#This Row],[Menge t P2O5]]/Tabelle9[[#This Row],[Anzahl Lieferscheine]]</f>
        <v>7.8399999999999997E-3</v>
      </c>
    </row>
    <row r="299" spans="1:14" x14ac:dyDescent="0.2">
      <c r="A299" s="2" t="s">
        <v>27</v>
      </c>
      <c r="B299" s="2" t="s">
        <v>32</v>
      </c>
      <c r="C299" s="2" t="s">
        <v>6</v>
      </c>
      <c r="D299" s="2" t="s">
        <v>7</v>
      </c>
      <c r="E299" s="2" t="s">
        <v>13</v>
      </c>
      <c r="F299" s="2" t="s">
        <v>61</v>
      </c>
      <c r="G299" s="1">
        <v>554.4</v>
      </c>
      <c r="H299" s="1">
        <v>285.60000000000002</v>
      </c>
      <c r="I299" s="4">
        <v>2</v>
      </c>
      <c r="J299" s="2" t="s">
        <v>73</v>
      </c>
      <c r="K299" s="1">
        <f>Tabelle9[[#This Row],[Menge kg Nges]]/1000</f>
        <v>0.5544</v>
      </c>
      <c r="L299" s="1">
        <f>Tabelle9[[#This Row],[Menge kg P2O5]]/1000</f>
        <v>0.28560000000000002</v>
      </c>
      <c r="M299" s="1">
        <f>Tabelle9[[#This Row],[Menge t Nges]]/Tabelle9[[#This Row],[Anzahl Lieferscheine]]</f>
        <v>0.2772</v>
      </c>
      <c r="N299" s="1">
        <f>Tabelle9[[#This Row],[Menge t P2O5]]/Tabelle9[[#This Row],[Anzahl Lieferscheine]]</f>
        <v>0.14280000000000001</v>
      </c>
    </row>
    <row r="300" spans="1:14" x14ac:dyDescent="0.2">
      <c r="A300" s="2" t="s">
        <v>27</v>
      </c>
      <c r="B300" s="2" t="s">
        <v>32</v>
      </c>
      <c r="C300" s="2" t="s">
        <v>6</v>
      </c>
      <c r="D300" s="2" t="s">
        <v>15</v>
      </c>
      <c r="E300" s="2" t="s">
        <v>19</v>
      </c>
      <c r="F300" s="2" t="s">
        <v>61</v>
      </c>
      <c r="G300" s="1">
        <v>2187</v>
      </c>
      <c r="H300" s="1">
        <v>2430</v>
      </c>
      <c r="I300" s="4">
        <v>4</v>
      </c>
      <c r="J300" s="2" t="s">
        <v>73</v>
      </c>
      <c r="K300" s="1">
        <f>Tabelle9[[#This Row],[Menge kg Nges]]/1000</f>
        <v>2.1869999999999998</v>
      </c>
      <c r="L300" s="1">
        <f>Tabelle9[[#This Row],[Menge kg P2O5]]/1000</f>
        <v>2.4300000000000002</v>
      </c>
      <c r="M300" s="1">
        <f>Tabelle9[[#This Row],[Menge t Nges]]/Tabelle9[[#This Row],[Anzahl Lieferscheine]]</f>
        <v>0.54674999999999996</v>
      </c>
      <c r="N300" s="1">
        <f>Tabelle9[[#This Row],[Menge t P2O5]]/Tabelle9[[#This Row],[Anzahl Lieferscheine]]</f>
        <v>0.60750000000000004</v>
      </c>
    </row>
    <row r="301" spans="1:14" x14ac:dyDescent="0.2">
      <c r="A301" s="2" t="s">
        <v>27</v>
      </c>
      <c r="B301" s="2" t="s">
        <v>32</v>
      </c>
      <c r="C301" s="2" t="s">
        <v>6</v>
      </c>
      <c r="D301" s="2" t="s">
        <v>15</v>
      </c>
      <c r="E301" s="2" t="s">
        <v>20</v>
      </c>
      <c r="F301" s="2" t="s">
        <v>61</v>
      </c>
      <c r="G301" s="1">
        <v>792</v>
      </c>
      <c r="H301" s="1">
        <v>450</v>
      </c>
      <c r="I301" s="4">
        <v>6</v>
      </c>
      <c r="J301" s="2" t="s">
        <v>73</v>
      </c>
      <c r="K301" s="1">
        <f>Tabelle9[[#This Row],[Menge kg Nges]]/1000</f>
        <v>0.79200000000000004</v>
      </c>
      <c r="L301" s="1">
        <f>Tabelle9[[#This Row],[Menge kg P2O5]]/1000</f>
        <v>0.45</v>
      </c>
      <c r="M301" s="1">
        <f>Tabelle9[[#This Row],[Menge t Nges]]/Tabelle9[[#This Row],[Anzahl Lieferscheine]]</f>
        <v>0.13200000000000001</v>
      </c>
      <c r="N301" s="1">
        <f>Tabelle9[[#This Row],[Menge t P2O5]]/Tabelle9[[#This Row],[Anzahl Lieferscheine]]</f>
        <v>7.4999999999999997E-2</v>
      </c>
    </row>
    <row r="302" spans="1:14" x14ac:dyDescent="0.2">
      <c r="A302" s="2" t="s">
        <v>27</v>
      </c>
      <c r="B302" s="2" t="s">
        <v>32</v>
      </c>
      <c r="C302" s="2" t="s">
        <v>6</v>
      </c>
      <c r="D302" s="2" t="s">
        <v>15</v>
      </c>
      <c r="E302" s="2" t="s">
        <v>9</v>
      </c>
      <c r="F302" s="2" t="s">
        <v>61</v>
      </c>
      <c r="G302" s="1">
        <v>1341.72</v>
      </c>
      <c r="H302" s="1">
        <v>547.6</v>
      </c>
      <c r="I302" s="4">
        <v>8</v>
      </c>
      <c r="J302" s="2" t="s">
        <v>73</v>
      </c>
      <c r="K302" s="1">
        <f>Tabelle9[[#This Row],[Menge kg Nges]]/1000</f>
        <v>1.34172</v>
      </c>
      <c r="L302" s="1">
        <f>Tabelle9[[#This Row],[Menge kg P2O5]]/1000</f>
        <v>0.54759999999999998</v>
      </c>
      <c r="M302" s="1">
        <f>Tabelle9[[#This Row],[Menge t Nges]]/Tabelle9[[#This Row],[Anzahl Lieferscheine]]</f>
        <v>0.167715</v>
      </c>
      <c r="N302" s="1">
        <f>Tabelle9[[#This Row],[Menge t P2O5]]/Tabelle9[[#This Row],[Anzahl Lieferscheine]]</f>
        <v>6.8449999999999997E-2</v>
      </c>
    </row>
    <row r="303" spans="1:14" x14ac:dyDescent="0.2">
      <c r="A303" s="2" t="s">
        <v>27</v>
      </c>
      <c r="B303" s="2" t="s">
        <v>32</v>
      </c>
      <c r="C303" s="2" t="s">
        <v>25</v>
      </c>
      <c r="D303" s="2" t="s">
        <v>25</v>
      </c>
      <c r="E303" s="2" t="s">
        <v>26</v>
      </c>
      <c r="F303" s="2" t="s">
        <v>61</v>
      </c>
      <c r="G303" s="1">
        <v>840.4</v>
      </c>
      <c r="H303" s="1">
        <v>694.35</v>
      </c>
      <c r="I303" s="4">
        <v>8</v>
      </c>
      <c r="J303" s="2" t="s">
        <v>73</v>
      </c>
      <c r="K303" s="1">
        <f>Tabelle9[[#This Row],[Menge kg Nges]]/1000</f>
        <v>0.84039999999999992</v>
      </c>
      <c r="L303" s="1">
        <f>Tabelle9[[#This Row],[Menge kg P2O5]]/1000</f>
        <v>0.69435000000000002</v>
      </c>
      <c r="M303" s="1">
        <f>Tabelle9[[#This Row],[Menge t Nges]]/Tabelle9[[#This Row],[Anzahl Lieferscheine]]</f>
        <v>0.10504999999999999</v>
      </c>
      <c r="N303" s="1">
        <f>Tabelle9[[#This Row],[Menge t P2O5]]/Tabelle9[[#This Row],[Anzahl Lieferscheine]]</f>
        <v>8.6793750000000003E-2</v>
      </c>
    </row>
    <row r="304" spans="1:14" x14ac:dyDescent="0.2">
      <c r="A304" s="2" t="s">
        <v>27</v>
      </c>
      <c r="B304" s="2" t="s">
        <v>27</v>
      </c>
      <c r="C304" s="2" t="s">
        <v>6</v>
      </c>
      <c r="D304" s="2" t="s">
        <v>7</v>
      </c>
      <c r="E304" s="2" t="s">
        <v>8</v>
      </c>
      <c r="F304" s="2" t="s">
        <v>61</v>
      </c>
      <c r="G304" s="1">
        <v>626443.1600000005</v>
      </c>
      <c r="H304" s="1">
        <v>294029.31999999913</v>
      </c>
      <c r="I304" s="4">
        <v>1425</v>
      </c>
      <c r="J304" s="2" t="s">
        <v>73</v>
      </c>
      <c r="K304" s="1">
        <f>Tabelle9[[#This Row],[Menge kg Nges]]/1000</f>
        <v>626.44316000000049</v>
      </c>
      <c r="L304" s="1">
        <f>Tabelle9[[#This Row],[Menge kg P2O5]]/1000</f>
        <v>294.02931999999913</v>
      </c>
      <c r="M304" s="1">
        <f>Tabelle9[[#This Row],[Menge t Nges]]/Tabelle9[[#This Row],[Anzahl Lieferscheine]]</f>
        <v>0.43960923508771965</v>
      </c>
      <c r="N304" s="1">
        <f>Tabelle9[[#This Row],[Menge t P2O5]]/Tabelle9[[#This Row],[Anzahl Lieferscheine]]</f>
        <v>0.20633636491228008</v>
      </c>
    </row>
    <row r="305" spans="1:14" x14ac:dyDescent="0.2">
      <c r="A305" s="2" t="s">
        <v>27</v>
      </c>
      <c r="B305" s="2" t="s">
        <v>27</v>
      </c>
      <c r="C305" s="2" t="s">
        <v>6</v>
      </c>
      <c r="D305" s="2" t="s">
        <v>7</v>
      </c>
      <c r="E305" s="2" t="s">
        <v>9</v>
      </c>
      <c r="F305" s="2" t="s">
        <v>61</v>
      </c>
      <c r="G305" s="1">
        <v>187342.72000000006</v>
      </c>
      <c r="H305" s="1">
        <v>79829.63</v>
      </c>
      <c r="I305" s="4">
        <v>787</v>
      </c>
      <c r="J305" s="2" t="s">
        <v>73</v>
      </c>
      <c r="K305" s="1">
        <f>Tabelle9[[#This Row],[Menge kg Nges]]/1000</f>
        <v>187.34272000000007</v>
      </c>
      <c r="L305" s="1">
        <f>Tabelle9[[#This Row],[Menge kg P2O5]]/1000</f>
        <v>79.829630000000009</v>
      </c>
      <c r="M305" s="1">
        <f>Tabelle9[[#This Row],[Menge t Nges]]/Tabelle9[[#This Row],[Anzahl Lieferscheine]]</f>
        <v>0.23804665819567988</v>
      </c>
      <c r="N305" s="1">
        <f>Tabelle9[[#This Row],[Menge t P2O5]]/Tabelle9[[#This Row],[Anzahl Lieferscheine]]</f>
        <v>0.10143536213468871</v>
      </c>
    </row>
    <row r="306" spans="1:14" x14ac:dyDescent="0.2">
      <c r="A306" s="2" t="s">
        <v>27</v>
      </c>
      <c r="B306" s="2" t="s">
        <v>27</v>
      </c>
      <c r="C306" s="2" t="s">
        <v>6</v>
      </c>
      <c r="D306" s="2" t="s">
        <v>7</v>
      </c>
      <c r="E306" s="2" t="s">
        <v>10</v>
      </c>
      <c r="F306" s="2" t="s">
        <v>61</v>
      </c>
      <c r="G306" s="1">
        <v>22455.319999999992</v>
      </c>
      <c r="H306" s="1">
        <v>8625.5400000000009</v>
      </c>
      <c r="I306" s="4">
        <v>70</v>
      </c>
      <c r="J306" s="2" t="s">
        <v>73</v>
      </c>
      <c r="K306" s="1">
        <f>Tabelle9[[#This Row],[Menge kg Nges]]/1000</f>
        <v>22.455319999999993</v>
      </c>
      <c r="L306" s="1">
        <f>Tabelle9[[#This Row],[Menge kg P2O5]]/1000</f>
        <v>8.6255400000000009</v>
      </c>
      <c r="M306" s="1">
        <f>Tabelle9[[#This Row],[Menge t Nges]]/Tabelle9[[#This Row],[Anzahl Lieferscheine]]</f>
        <v>0.32079028571428564</v>
      </c>
      <c r="N306" s="1">
        <f>Tabelle9[[#This Row],[Menge t P2O5]]/Tabelle9[[#This Row],[Anzahl Lieferscheine]]</f>
        <v>0.12322200000000001</v>
      </c>
    </row>
    <row r="307" spans="1:14" x14ac:dyDescent="0.2">
      <c r="A307" s="2" t="s">
        <v>27</v>
      </c>
      <c r="B307" s="2" t="s">
        <v>27</v>
      </c>
      <c r="C307" s="2" t="s">
        <v>6</v>
      </c>
      <c r="D307" s="2" t="s">
        <v>7</v>
      </c>
      <c r="E307" s="2" t="s">
        <v>11</v>
      </c>
      <c r="F307" s="2" t="s">
        <v>61</v>
      </c>
      <c r="G307" s="1">
        <v>108346.11000000002</v>
      </c>
      <c r="H307" s="1">
        <v>50950.11000000003</v>
      </c>
      <c r="I307" s="4">
        <v>469</v>
      </c>
      <c r="J307" s="2" t="s">
        <v>73</v>
      </c>
      <c r="K307" s="1">
        <f>Tabelle9[[#This Row],[Menge kg Nges]]/1000</f>
        <v>108.34611000000001</v>
      </c>
      <c r="L307" s="1">
        <f>Tabelle9[[#This Row],[Menge kg P2O5]]/1000</f>
        <v>50.950110000000031</v>
      </c>
      <c r="M307" s="1">
        <f>Tabelle9[[#This Row],[Menge t Nges]]/Tabelle9[[#This Row],[Anzahl Lieferscheine]]</f>
        <v>0.23101515991471216</v>
      </c>
      <c r="N307" s="1">
        <f>Tabelle9[[#This Row],[Menge t P2O5]]/Tabelle9[[#This Row],[Anzahl Lieferscheine]]</f>
        <v>0.10863562899786787</v>
      </c>
    </row>
    <row r="308" spans="1:14" x14ac:dyDescent="0.2">
      <c r="A308" s="2" t="s">
        <v>27</v>
      </c>
      <c r="B308" s="2" t="s">
        <v>27</v>
      </c>
      <c r="C308" s="2" t="s">
        <v>6</v>
      </c>
      <c r="D308" s="2" t="s">
        <v>7</v>
      </c>
      <c r="E308" s="2" t="s">
        <v>12</v>
      </c>
      <c r="F308" s="2" t="s">
        <v>61</v>
      </c>
      <c r="G308" s="1">
        <v>200861.33</v>
      </c>
      <c r="H308" s="1">
        <v>91793.489999999932</v>
      </c>
      <c r="I308" s="4">
        <v>653</v>
      </c>
      <c r="J308" s="2" t="s">
        <v>73</v>
      </c>
      <c r="K308" s="1">
        <f>Tabelle9[[#This Row],[Menge kg Nges]]/1000</f>
        <v>200.86132999999998</v>
      </c>
      <c r="L308" s="1">
        <f>Tabelle9[[#This Row],[Menge kg P2O5]]/1000</f>
        <v>91.793489999999935</v>
      </c>
      <c r="M308" s="1">
        <f>Tabelle9[[#This Row],[Menge t Nges]]/Tabelle9[[#This Row],[Anzahl Lieferscheine]]</f>
        <v>0.3075977488514548</v>
      </c>
      <c r="N308" s="1">
        <f>Tabelle9[[#This Row],[Menge t P2O5]]/Tabelle9[[#This Row],[Anzahl Lieferscheine]]</f>
        <v>0.14057196018376714</v>
      </c>
    </row>
    <row r="309" spans="1:14" x14ac:dyDescent="0.2">
      <c r="A309" s="2" t="s">
        <v>27</v>
      </c>
      <c r="B309" s="2" t="s">
        <v>27</v>
      </c>
      <c r="C309" s="2" t="s">
        <v>6</v>
      </c>
      <c r="D309" s="2" t="s">
        <v>7</v>
      </c>
      <c r="E309" s="2" t="s">
        <v>13</v>
      </c>
      <c r="F309" s="2" t="s">
        <v>61</v>
      </c>
      <c r="G309" s="1">
        <v>104603.44999999997</v>
      </c>
      <c r="H309" s="1">
        <v>59821.609999999942</v>
      </c>
      <c r="I309" s="4">
        <v>550</v>
      </c>
      <c r="J309" s="2" t="s">
        <v>73</v>
      </c>
      <c r="K309" s="1">
        <f>Tabelle9[[#This Row],[Menge kg Nges]]/1000</f>
        <v>104.60344999999997</v>
      </c>
      <c r="L309" s="1">
        <f>Tabelle9[[#This Row],[Menge kg P2O5]]/1000</f>
        <v>59.821609999999943</v>
      </c>
      <c r="M309" s="1">
        <f>Tabelle9[[#This Row],[Menge t Nges]]/Tabelle9[[#This Row],[Anzahl Lieferscheine]]</f>
        <v>0.19018809090909086</v>
      </c>
      <c r="N309" s="1">
        <f>Tabelle9[[#This Row],[Menge t P2O5]]/Tabelle9[[#This Row],[Anzahl Lieferscheine]]</f>
        <v>0.10876656363636353</v>
      </c>
    </row>
    <row r="310" spans="1:14" x14ac:dyDescent="0.2">
      <c r="A310" s="2" t="s">
        <v>27</v>
      </c>
      <c r="B310" s="2" t="s">
        <v>27</v>
      </c>
      <c r="C310" s="2" t="s">
        <v>6</v>
      </c>
      <c r="D310" s="2" t="s">
        <v>7</v>
      </c>
      <c r="E310" s="2" t="s">
        <v>14</v>
      </c>
      <c r="F310" s="2" t="s">
        <v>61</v>
      </c>
      <c r="G310" s="1">
        <v>119788.58999999995</v>
      </c>
      <c r="H310" s="1">
        <v>63969.789999999994</v>
      </c>
      <c r="I310" s="4">
        <v>401</v>
      </c>
      <c r="J310" s="2" t="s">
        <v>73</v>
      </c>
      <c r="K310" s="1">
        <f>Tabelle9[[#This Row],[Menge kg Nges]]/1000</f>
        <v>119.78858999999996</v>
      </c>
      <c r="L310" s="1">
        <f>Tabelle9[[#This Row],[Menge kg P2O5]]/1000</f>
        <v>63.969789999999996</v>
      </c>
      <c r="M310" s="1">
        <f>Tabelle9[[#This Row],[Menge t Nges]]/Tabelle9[[#This Row],[Anzahl Lieferscheine]]</f>
        <v>0.29872466334164577</v>
      </c>
      <c r="N310" s="1">
        <f>Tabelle9[[#This Row],[Menge t P2O5]]/Tabelle9[[#This Row],[Anzahl Lieferscheine]]</f>
        <v>0.15952566084788028</v>
      </c>
    </row>
    <row r="311" spans="1:14" x14ac:dyDescent="0.2">
      <c r="A311" s="2" t="s">
        <v>27</v>
      </c>
      <c r="B311" s="2" t="s">
        <v>27</v>
      </c>
      <c r="C311" s="2" t="s">
        <v>6</v>
      </c>
      <c r="D311" s="2" t="s">
        <v>15</v>
      </c>
      <c r="E311" s="2" t="s">
        <v>8</v>
      </c>
      <c r="F311" s="2" t="s">
        <v>61</v>
      </c>
      <c r="G311" s="1">
        <v>2129.4</v>
      </c>
      <c r="H311" s="1">
        <v>1181.5000000000002</v>
      </c>
      <c r="I311" s="4">
        <v>14</v>
      </c>
      <c r="J311" s="2" t="s">
        <v>73</v>
      </c>
      <c r="K311" s="1">
        <f>Tabelle9[[#This Row],[Menge kg Nges]]/1000</f>
        <v>2.1294</v>
      </c>
      <c r="L311" s="1">
        <f>Tabelle9[[#This Row],[Menge kg P2O5]]/1000</f>
        <v>1.1815000000000002</v>
      </c>
      <c r="M311" s="1">
        <f>Tabelle9[[#This Row],[Menge t Nges]]/Tabelle9[[#This Row],[Anzahl Lieferscheine]]</f>
        <v>0.15209999999999999</v>
      </c>
      <c r="N311" s="1">
        <f>Tabelle9[[#This Row],[Menge t P2O5]]/Tabelle9[[#This Row],[Anzahl Lieferscheine]]</f>
        <v>8.4392857142857158E-2</v>
      </c>
    </row>
    <row r="312" spans="1:14" x14ac:dyDescent="0.2">
      <c r="A312" s="2" t="s">
        <v>27</v>
      </c>
      <c r="B312" s="2" t="s">
        <v>27</v>
      </c>
      <c r="C312" s="2" t="s">
        <v>6</v>
      </c>
      <c r="D312" s="2" t="s">
        <v>15</v>
      </c>
      <c r="E312" s="2" t="s">
        <v>17</v>
      </c>
      <c r="F312" s="2" t="s">
        <v>61</v>
      </c>
      <c r="G312" s="1">
        <v>3054.97</v>
      </c>
      <c r="H312" s="1">
        <v>1586.8799999999999</v>
      </c>
      <c r="I312" s="4">
        <v>17</v>
      </c>
      <c r="J312" s="2" t="s">
        <v>73</v>
      </c>
      <c r="K312" s="1">
        <f>Tabelle9[[#This Row],[Menge kg Nges]]/1000</f>
        <v>3.05497</v>
      </c>
      <c r="L312" s="1">
        <f>Tabelle9[[#This Row],[Menge kg P2O5]]/1000</f>
        <v>1.5868799999999998</v>
      </c>
      <c r="M312" s="1">
        <f>Tabelle9[[#This Row],[Menge t Nges]]/Tabelle9[[#This Row],[Anzahl Lieferscheine]]</f>
        <v>0.17970411764705882</v>
      </c>
      <c r="N312" s="1">
        <f>Tabelle9[[#This Row],[Menge t P2O5]]/Tabelle9[[#This Row],[Anzahl Lieferscheine]]</f>
        <v>9.3345882352941167E-2</v>
      </c>
    </row>
    <row r="313" spans="1:14" x14ac:dyDescent="0.2">
      <c r="A313" s="2" t="s">
        <v>27</v>
      </c>
      <c r="B313" s="2" t="s">
        <v>27</v>
      </c>
      <c r="C313" s="2" t="s">
        <v>6</v>
      </c>
      <c r="D313" s="2" t="s">
        <v>15</v>
      </c>
      <c r="E313" s="2" t="s">
        <v>18</v>
      </c>
      <c r="F313" s="2" t="s">
        <v>61</v>
      </c>
      <c r="G313" s="1">
        <v>28305.84</v>
      </c>
      <c r="H313" s="1">
        <v>22016.779999999995</v>
      </c>
      <c r="I313" s="4">
        <v>81</v>
      </c>
      <c r="J313" s="2" t="s">
        <v>73</v>
      </c>
      <c r="K313" s="1">
        <f>Tabelle9[[#This Row],[Menge kg Nges]]/1000</f>
        <v>28.30584</v>
      </c>
      <c r="L313" s="1">
        <f>Tabelle9[[#This Row],[Menge kg P2O5]]/1000</f>
        <v>22.016779999999994</v>
      </c>
      <c r="M313" s="1">
        <f>Tabelle9[[#This Row],[Menge t Nges]]/Tabelle9[[#This Row],[Anzahl Lieferscheine]]</f>
        <v>0.34945481481481483</v>
      </c>
      <c r="N313" s="1">
        <f>Tabelle9[[#This Row],[Menge t P2O5]]/Tabelle9[[#This Row],[Anzahl Lieferscheine]]</f>
        <v>0.271812098765432</v>
      </c>
    </row>
    <row r="314" spans="1:14" x14ac:dyDescent="0.2">
      <c r="A314" s="2" t="s">
        <v>27</v>
      </c>
      <c r="B314" s="2" t="s">
        <v>27</v>
      </c>
      <c r="C314" s="2" t="s">
        <v>6</v>
      </c>
      <c r="D314" s="2" t="s">
        <v>15</v>
      </c>
      <c r="E314" s="2" t="s">
        <v>19</v>
      </c>
      <c r="F314" s="2" t="s">
        <v>61</v>
      </c>
      <c r="G314" s="1">
        <v>12182.4</v>
      </c>
      <c r="H314" s="1">
        <v>13536</v>
      </c>
      <c r="I314" s="4">
        <v>21</v>
      </c>
      <c r="J314" s="2" t="s">
        <v>73</v>
      </c>
      <c r="K314" s="1">
        <f>Tabelle9[[#This Row],[Menge kg Nges]]/1000</f>
        <v>12.182399999999999</v>
      </c>
      <c r="L314" s="1">
        <f>Tabelle9[[#This Row],[Menge kg P2O5]]/1000</f>
        <v>13.536</v>
      </c>
      <c r="M314" s="1">
        <f>Tabelle9[[#This Row],[Menge t Nges]]/Tabelle9[[#This Row],[Anzahl Lieferscheine]]</f>
        <v>0.58011428571428569</v>
      </c>
      <c r="N314" s="1">
        <f>Tabelle9[[#This Row],[Menge t P2O5]]/Tabelle9[[#This Row],[Anzahl Lieferscheine]]</f>
        <v>0.64457142857142857</v>
      </c>
    </row>
    <row r="315" spans="1:14" x14ac:dyDescent="0.2">
      <c r="A315" s="2" t="s">
        <v>27</v>
      </c>
      <c r="B315" s="2" t="s">
        <v>27</v>
      </c>
      <c r="C315" s="2" t="s">
        <v>6</v>
      </c>
      <c r="D315" s="2" t="s">
        <v>15</v>
      </c>
      <c r="E315" s="2" t="s">
        <v>20</v>
      </c>
      <c r="F315" s="2" t="s">
        <v>61</v>
      </c>
      <c r="G315" s="1">
        <v>25044.460000000006</v>
      </c>
      <c r="H315" s="1">
        <v>15373.800000000001</v>
      </c>
      <c r="I315" s="4">
        <v>182</v>
      </c>
      <c r="J315" s="2" t="s">
        <v>73</v>
      </c>
      <c r="K315" s="1">
        <f>Tabelle9[[#This Row],[Menge kg Nges]]/1000</f>
        <v>25.044460000000008</v>
      </c>
      <c r="L315" s="1">
        <f>Tabelle9[[#This Row],[Menge kg P2O5]]/1000</f>
        <v>15.373800000000001</v>
      </c>
      <c r="M315" s="1">
        <f>Tabelle9[[#This Row],[Menge t Nges]]/Tabelle9[[#This Row],[Anzahl Lieferscheine]]</f>
        <v>0.13760692307692313</v>
      </c>
      <c r="N315" s="1">
        <f>Tabelle9[[#This Row],[Menge t P2O5]]/Tabelle9[[#This Row],[Anzahl Lieferscheine]]</f>
        <v>8.4471428571428572E-2</v>
      </c>
    </row>
    <row r="316" spans="1:14" x14ac:dyDescent="0.2">
      <c r="A316" s="2" t="s">
        <v>27</v>
      </c>
      <c r="B316" s="2" t="s">
        <v>27</v>
      </c>
      <c r="C316" s="2" t="s">
        <v>6</v>
      </c>
      <c r="D316" s="2" t="s">
        <v>15</v>
      </c>
      <c r="E316" s="2" t="s">
        <v>21</v>
      </c>
      <c r="F316" s="2" t="s">
        <v>61</v>
      </c>
      <c r="G316" s="1">
        <v>45895.879999999983</v>
      </c>
      <c r="H316" s="1">
        <v>22742.569999999989</v>
      </c>
      <c r="I316" s="4">
        <v>176</v>
      </c>
      <c r="J316" s="2" t="s">
        <v>73</v>
      </c>
      <c r="K316" s="1">
        <f>Tabelle9[[#This Row],[Menge kg Nges]]/1000</f>
        <v>45.895879999999984</v>
      </c>
      <c r="L316" s="1">
        <f>Tabelle9[[#This Row],[Menge kg P2O5]]/1000</f>
        <v>22.74256999999999</v>
      </c>
      <c r="M316" s="1">
        <f>Tabelle9[[#This Row],[Menge t Nges]]/Tabelle9[[#This Row],[Anzahl Lieferscheine]]</f>
        <v>0.26077204545454535</v>
      </c>
      <c r="N316" s="1">
        <f>Tabelle9[[#This Row],[Menge t P2O5]]/Tabelle9[[#This Row],[Anzahl Lieferscheine]]</f>
        <v>0.12921914772727267</v>
      </c>
    </row>
    <row r="317" spans="1:14" x14ac:dyDescent="0.2">
      <c r="A317" s="2" t="s">
        <v>27</v>
      </c>
      <c r="B317" s="2" t="s">
        <v>27</v>
      </c>
      <c r="C317" s="2" t="s">
        <v>6</v>
      </c>
      <c r="D317" s="2" t="s">
        <v>15</v>
      </c>
      <c r="E317" s="2" t="s">
        <v>9</v>
      </c>
      <c r="F317" s="2" t="s">
        <v>61</v>
      </c>
      <c r="G317" s="1">
        <v>41338.199999999983</v>
      </c>
      <c r="H317" s="1">
        <v>23052.76</v>
      </c>
      <c r="I317" s="4">
        <v>210</v>
      </c>
      <c r="J317" s="2" t="s">
        <v>73</v>
      </c>
      <c r="K317" s="1">
        <f>Tabelle9[[#This Row],[Menge kg Nges]]/1000</f>
        <v>41.338199999999979</v>
      </c>
      <c r="L317" s="1">
        <f>Tabelle9[[#This Row],[Menge kg P2O5]]/1000</f>
        <v>23.052759999999999</v>
      </c>
      <c r="M317" s="1">
        <f>Tabelle9[[#This Row],[Menge t Nges]]/Tabelle9[[#This Row],[Anzahl Lieferscheine]]</f>
        <v>0.19684857142857132</v>
      </c>
      <c r="N317" s="1">
        <f>Tabelle9[[#This Row],[Menge t P2O5]]/Tabelle9[[#This Row],[Anzahl Lieferscheine]]</f>
        <v>0.10977504761904762</v>
      </c>
    </row>
    <row r="318" spans="1:14" x14ac:dyDescent="0.2">
      <c r="A318" s="2" t="s">
        <v>27</v>
      </c>
      <c r="B318" s="2" t="s">
        <v>27</v>
      </c>
      <c r="C318" s="2" t="s">
        <v>6</v>
      </c>
      <c r="D318" s="2" t="s">
        <v>15</v>
      </c>
      <c r="E318" s="2" t="s">
        <v>10</v>
      </c>
      <c r="F318" s="2" t="s">
        <v>61</v>
      </c>
      <c r="G318" s="1">
        <v>18447.419999999998</v>
      </c>
      <c r="H318" s="1">
        <v>7296.1400000000012</v>
      </c>
      <c r="I318" s="4">
        <v>61</v>
      </c>
      <c r="J318" s="2" t="s">
        <v>73</v>
      </c>
      <c r="K318" s="1">
        <f>Tabelle9[[#This Row],[Menge kg Nges]]/1000</f>
        <v>18.447419999999997</v>
      </c>
      <c r="L318" s="1">
        <f>Tabelle9[[#This Row],[Menge kg P2O5]]/1000</f>
        <v>7.2961400000000012</v>
      </c>
      <c r="M318" s="1">
        <f>Tabelle9[[#This Row],[Menge t Nges]]/Tabelle9[[#This Row],[Anzahl Lieferscheine]]</f>
        <v>0.30241672131147534</v>
      </c>
      <c r="N318" s="1">
        <f>Tabelle9[[#This Row],[Menge t P2O5]]/Tabelle9[[#This Row],[Anzahl Lieferscheine]]</f>
        <v>0.11960885245901641</v>
      </c>
    </row>
    <row r="319" spans="1:14" x14ac:dyDescent="0.2">
      <c r="A319" s="2" t="s">
        <v>27</v>
      </c>
      <c r="B319" s="2" t="s">
        <v>27</v>
      </c>
      <c r="C319" s="2" t="s">
        <v>6</v>
      </c>
      <c r="D319" s="2" t="s">
        <v>15</v>
      </c>
      <c r="E319" s="2" t="s">
        <v>23</v>
      </c>
      <c r="F319" s="2" t="s">
        <v>61</v>
      </c>
      <c r="G319" s="1">
        <v>1147.31</v>
      </c>
      <c r="H319" s="1">
        <v>523.39</v>
      </c>
      <c r="I319" s="4">
        <v>9</v>
      </c>
      <c r="J319" s="2" t="s">
        <v>73</v>
      </c>
      <c r="K319" s="1">
        <f>Tabelle9[[#This Row],[Menge kg Nges]]/1000</f>
        <v>1.1473100000000001</v>
      </c>
      <c r="L319" s="1">
        <f>Tabelle9[[#This Row],[Menge kg P2O5]]/1000</f>
        <v>0.52339000000000002</v>
      </c>
      <c r="M319" s="1">
        <f>Tabelle9[[#This Row],[Menge t Nges]]/Tabelle9[[#This Row],[Anzahl Lieferscheine]]</f>
        <v>0.12747888888888889</v>
      </c>
      <c r="N319" s="1">
        <f>Tabelle9[[#This Row],[Menge t P2O5]]/Tabelle9[[#This Row],[Anzahl Lieferscheine]]</f>
        <v>5.8154444444444446E-2</v>
      </c>
    </row>
    <row r="320" spans="1:14" x14ac:dyDescent="0.2">
      <c r="A320" s="2" t="s">
        <v>27</v>
      </c>
      <c r="B320" s="2" t="s">
        <v>27</v>
      </c>
      <c r="C320" s="2" t="s">
        <v>6</v>
      </c>
      <c r="D320" s="2" t="s">
        <v>15</v>
      </c>
      <c r="E320" s="2" t="s">
        <v>12</v>
      </c>
      <c r="F320" s="2" t="s">
        <v>61</v>
      </c>
      <c r="G320" s="1">
        <v>4333.66</v>
      </c>
      <c r="H320" s="1">
        <v>3529.6800000000003</v>
      </c>
      <c r="I320" s="4">
        <v>5</v>
      </c>
      <c r="J320" s="2" t="s">
        <v>73</v>
      </c>
      <c r="K320" s="1">
        <f>Tabelle9[[#This Row],[Menge kg Nges]]/1000</f>
        <v>4.3336600000000001</v>
      </c>
      <c r="L320" s="1">
        <f>Tabelle9[[#This Row],[Menge kg P2O5]]/1000</f>
        <v>3.5296800000000004</v>
      </c>
      <c r="M320" s="1">
        <f>Tabelle9[[#This Row],[Menge t Nges]]/Tabelle9[[#This Row],[Anzahl Lieferscheine]]</f>
        <v>0.86673200000000006</v>
      </c>
      <c r="N320" s="1">
        <f>Tabelle9[[#This Row],[Menge t P2O5]]/Tabelle9[[#This Row],[Anzahl Lieferscheine]]</f>
        <v>0.70593600000000012</v>
      </c>
    </row>
    <row r="321" spans="1:14" x14ac:dyDescent="0.2">
      <c r="A321" s="2" t="s">
        <v>27</v>
      </c>
      <c r="B321" s="2" t="s">
        <v>27</v>
      </c>
      <c r="C321" s="2" t="s">
        <v>6</v>
      </c>
      <c r="D321" s="2" t="s">
        <v>15</v>
      </c>
      <c r="E321" s="2" t="s">
        <v>13</v>
      </c>
      <c r="F321" s="2" t="s">
        <v>61</v>
      </c>
      <c r="G321" s="1">
        <v>1579.05</v>
      </c>
      <c r="H321" s="1">
        <v>1114.3500000000001</v>
      </c>
      <c r="I321" s="4">
        <v>9</v>
      </c>
      <c r="J321" s="2" t="s">
        <v>73</v>
      </c>
      <c r="K321" s="1">
        <f>Tabelle9[[#This Row],[Menge kg Nges]]/1000</f>
        <v>1.5790500000000001</v>
      </c>
      <c r="L321" s="1">
        <f>Tabelle9[[#This Row],[Menge kg P2O5]]/1000</f>
        <v>1.1143500000000002</v>
      </c>
      <c r="M321" s="1">
        <f>Tabelle9[[#This Row],[Menge t Nges]]/Tabelle9[[#This Row],[Anzahl Lieferscheine]]</f>
        <v>0.17544999999999999</v>
      </c>
      <c r="N321" s="1">
        <f>Tabelle9[[#This Row],[Menge t P2O5]]/Tabelle9[[#This Row],[Anzahl Lieferscheine]]</f>
        <v>0.12381666666666669</v>
      </c>
    </row>
    <row r="322" spans="1:14" x14ac:dyDescent="0.2">
      <c r="A322" s="2" t="s">
        <v>27</v>
      </c>
      <c r="B322" s="2" t="s">
        <v>27</v>
      </c>
      <c r="C322" s="2" t="s">
        <v>6</v>
      </c>
      <c r="D322" s="2" t="s">
        <v>15</v>
      </c>
      <c r="E322" s="2" t="s">
        <v>31</v>
      </c>
      <c r="F322" s="2" t="s">
        <v>61</v>
      </c>
      <c r="G322" s="1">
        <v>1312</v>
      </c>
      <c r="H322" s="1">
        <v>592</v>
      </c>
      <c r="I322" s="4">
        <v>3</v>
      </c>
      <c r="J322" s="2" t="s">
        <v>73</v>
      </c>
      <c r="K322" s="1">
        <f>Tabelle9[[#This Row],[Menge kg Nges]]/1000</f>
        <v>1.3120000000000001</v>
      </c>
      <c r="L322" s="1">
        <f>Tabelle9[[#This Row],[Menge kg P2O5]]/1000</f>
        <v>0.59199999999999997</v>
      </c>
      <c r="M322" s="1">
        <f>Tabelle9[[#This Row],[Menge t Nges]]/Tabelle9[[#This Row],[Anzahl Lieferscheine]]</f>
        <v>0.43733333333333335</v>
      </c>
      <c r="N322" s="1">
        <f>Tabelle9[[#This Row],[Menge t P2O5]]/Tabelle9[[#This Row],[Anzahl Lieferscheine]]</f>
        <v>0.19733333333333333</v>
      </c>
    </row>
    <row r="323" spans="1:14" x14ac:dyDescent="0.2">
      <c r="A323" s="2" t="s">
        <v>27</v>
      </c>
      <c r="B323" s="2" t="s">
        <v>27</v>
      </c>
      <c r="C323" s="2" t="s">
        <v>25</v>
      </c>
      <c r="D323" s="2" t="s">
        <v>25</v>
      </c>
      <c r="E323" s="2" t="s">
        <v>26</v>
      </c>
      <c r="F323" s="2" t="s">
        <v>61</v>
      </c>
      <c r="G323" s="1">
        <v>307463.68999999901</v>
      </c>
      <c r="H323" s="1">
        <v>147692.12000000023</v>
      </c>
      <c r="I323" s="4">
        <v>843</v>
      </c>
      <c r="J323" s="2" t="s">
        <v>73</v>
      </c>
      <c r="K323" s="1">
        <f>Tabelle9[[#This Row],[Menge kg Nges]]/1000</f>
        <v>307.46368999999902</v>
      </c>
      <c r="L323" s="1">
        <f>Tabelle9[[#This Row],[Menge kg P2O5]]/1000</f>
        <v>147.69212000000022</v>
      </c>
      <c r="M323" s="1">
        <f>Tabelle9[[#This Row],[Menge t Nges]]/Tabelle9[[#This Row],[Anzahl Lieferscheine]]</f>
        <v>0.36472561091340333</v>
      </c>
      <c r="N323" s="1">
        <f>Tabelle9[[#This Row],[Menge t P2O5]]/Tabelle9[[#This Row],[Anzahl Lieferscheine]]</f>
        <v>0.17519824436536205</v>
      </c>
    </row>
    <row r="324" spans="1:14" x14ac:dyDescent="0.2">
      <c r="A324" s="2" t="s">
        <v>27</v>
      </c>
      <c r="B324" s="2" t="s">
        <v>27</v>
      </c>
      <c r="C324" s="2" t="s">
        <v>63</v>
      </c>
      <c r="D324" s="2" t="s">
        <v>63</v>
      </c>
      <c r="E324" s="2" t="s">
        <v>63</v>
      </c>
      <c r="F324" s="2" t="s">
        <v>61</v>
      </c>
      <c r="G324" s="1">
        <v>15591.210000000003</v>
      </c>
      <c r="H324" s="1">
        <v>13268.510000000004</v>
      </c>
      <c r="I324" s="4">
        <v>54</v>
      </c>
      <c r="J324" s="2" t="s">
        <v>73</v>
      </c>
      <c r="K324" s="1">
        <f>Tabelle9[[#This Row],[Menge kg Nges]]/1000</f>
        <v>15.591210000000002</v>
      </c>
      <c r="L324" s="1">
        <f>Tabelle9[[#This Row],[Menge kg P2O5]]/1000</f>
        <v>13.268510000000004</v>
      </c>
      <c r="M324" s="1">
        <f>Tabelle9[[#This Row],[Menge t Nges]]/Tabelle9[[#This Row],[Anzahl Lieferscheine]]</f>
        <v>0.28872611111111113</v>
      </c>
      <c r="N324" s="1">
        <f>Tabelle9[[#This Row],[Menge t P2O5]]/Tabelle9[[#This Row],[Anzahl Lieferscheine]]</f>
        <v>0.24571314814814824</v>
      </c>
    </row>
    <row r="325" spans="1:14" x14ac:dyDescent="0.2">
      <c r="A325" s="2" t="s">
        <v>27</v>
      </c>
      <c r="B325" s="2" t="s">
        <v>33</v>
      </c>
      <c r="C325" s="2" t="s">
        <v>6</v>
      </c>
      <c r="D325" s="2" t="s">
        <v>7</v>
      </c>
      <c r="E325" s="2" t="s">
        <v>8</v>
      </c>
      <c r="F325" s="2" t="s">
        <v>61</v>
      </c>
      <c r="G325" s="1">
        <v>1054.8</v>
      </c>
      <c r="H325" s="1">
        <v>408.6</v>
      </c>
      <c r="I325" s="4">
        <v>3</v>
      </c>
      <c r="J325" s="2" t="s">
        <v>73</v>
      </c>
      <c r="K325" s="1">
        <f>Tabelle9[[#This Row],[Menge kg Nges]]/1000</f>
        <v>1.0548</v>
      </c>
      <c r="L325" s="1">
        <f>Tabelle9[[#This Row],[Menge kg P2O5]]/1000</f>
        <v>0.40860000000000002</v>
      </c>
      <c r="M325" s="1">
        <f>Tabelle9[[#This Row],[Menge t Nges]]/Tabelle9[[#This Row],[Anzahl Lieferscheine]]</f>
        <v>0.35159999999999997</v>
      </c>
      <c r="N325" s="1">
        <f>Tabelle9[[#This Row],[Menge t P2O5]]/Tabelle9[[#This Row],[Anzahl Lieferscheine]]</f>
        <v>0.13620000000000002</v>
      </c>
    </row>
    <row r="326" spans="1:14" x14ac:dyDescent="0.2">
      <c r="A326" s="2" t="s">
        <v>27</v>
      </c>
      <c r="B326" s="2" t="s">
        <v>33</v>
      </c>
      <c r="C326" s="2" t="s">
        <v>6</v>
      </c>
      <c r="D326" s="2" t="s">
        <v>15</v>
      </c>
      <c r="E326" s="2" t="s">
        <v>21</v>
      </c>
      <c r="F326" s="2" t="s">
        <v>61</v>
      </c>
      <c r="G326" s="1">
        <v>480</v>
      </c>
      <c r="H326" s="1">
        <v>255</v>
      </c>
      <c r="I326" s="4">
        <v>1</v>
      </c>
      <c r="J326" s="2" t="s">
        <v>73</v>
      </c>
      <c r="K326" s="1">
        <f>Tabelle9[[#This Row],[Menge kg Nges]]/1000</f>
        <v>0.48</v>
      </c>
      <c r="L326" s="1">
        <f>Tabelle9[[#This Row],[Menge kg P2O5]]/1000</f>
        <v>0.255</v>
      </c>
      <c r="M326" s="1">
        <f>Tabelle9[[#This Row],[Menge t Nges]]/Tabelle9[[#This Row],[Anzahl Lieferscheine]]</f>
        <v>0.48</v>
      </c>
      <c r="N326" s="1">
        <f>Tabelle9[[#This Row],[Menge t P2O5]]/Tabelle9[[#This Row],[Anzahl Lieferscheine]]</f>
        <v>0.255</v>
      </c>
    </row>
    <row r="327" spans="1:14" x14ac:dyDescent="0.2">
      <c r="A327" s="2" t="s">
        <v>27</v>
      </c>
      <c r="B327" s="2" t="s">
        <v>48</v>
      </c>
      <c r="C327" s="2" t="s">
        <v>6</v>
      </c>
      <c r="D327" s="2" t="s">
        <v>15</v>
      </c>
      <c r="E327" s="2" t="s">
        <v>8</v>
      </c>
      <c r="F327" s="2" t="s">
        <v>61</v>
      </c>
      <c r="G327" s="1">
        <v>735</v>
      </c>
      <c r="H327" s="1">
        <v>447</v>
      </c>
      <c r="I327" s="4">
        <v>1</v>
      </c>
      <c r="J327" s="2" t="s">
        <v>73</v>
      </c>
      <c r="K327" s="1">
        <f>Tabelle9[[#This Row],[Menge kg Nges]]/1000</f>
        <v>0.73499999999999999</v>
      </c>
      <c r="L327" s="1">
        <f>Tabelle9[[#This Row],[Menge kg P2O5]]/1000</f>
        <v>0.44700000000000001</v>
      </c>
      <c r="M327" s="1">
        <f>Tabelle9[[#This Row],[Menge t Nges]]/Tabelle9[[#This Row],[Anzahl Lieferscheine]]</f>
        <v>0.73499999999999999</v>
      </c>
      <c r="N327" s="1">
        <f>Tabelle9[[#This Row],[Menge t P2O5]]/Tabelle9[[#This Row],[Anzahl Lieferscheine]]</f>
        <v>0.44700000000000001</v>
      </c>
    </row>
    <row r="328" spans="1:14" x14ac:dyDescent="0.2">
      <c r="A328" s="2" t="s">
        <v>27</v>
      </c>
      <c r="B328" s="2" t="s">
        <v>46</v>
      </c>
      <c r="C328" s="2" t="s">
        <v>6</v>
      </c>
      <c r="D328" s="2" t="s">
        <v>7</v>
      </c>
      <c r="E328" s="2" t="s">
        <v>8</v>
      </c>
      <c r="F328" s="2" t="s">
        <v>61</v>
      </c>
      <c r="G328" s="1">
        <v>602</v>
      </c>
      <c r="H328" s="1">
        <v>224</v>
      </c>
      <c r="I328" s="4">
        <v>2</v>
      </c>
      <c r="J328" s="2" t="s">
        <v>73</v>
      </c>
      <c r="K328" s="1">
        <f>Tabelle9[[#This Row],[Menge kg Nges]]/1000</f>
        <v>0.60199999999999998</v>
      </c>
      <c r="L328" s="1">
        <f>Tabelle9[[#This Row],[Menge kg P2O5]]/1000</f>
        <v>0.224</v>
      </c>
      <c r="M328" s="1">
        <f>Tabelle9[[#This Row],[Menge t Nges]]/Tabelle9[[#This Row],[Anzahl Lieferscheine]]</f>
        <v>0.30099999999999999</v>
      </c>
      <c r="N328" s="1">
        <f>Tabelle9[[#This Row],[Menge t P2O5]]/Tabelle9[[#This Row],[Anzahl Lieferscheine]]</f>
        <v>0.112</v>
      </c>
    </row>
    <row r="329" spans="1:14" x14ac:dyDescent="0.2">
      <c r="A329" s="2" t="s">
        <v>27</v>
      </c>
      <c r="B329" s="2" t="s">
        <v>46</v>
      </c>
      <c r="C329" s="2" t="s">
        <v>6</v>
      </c>
      <c r="D329" s="2" t="s">
        <v>7</v>
      </c>
      <c r="E329" s="2" t="s">
        <v>9</v>
      </c>
      <c r="F329" s="2" t="s">
        <v>61</v>
      </c>
      <c r="G329" s="1">
        <v>1575.6</v>
      </c>
      <c r="H329" s="1">
        <v>685.17</v>
      </c>
      <c r="I329" s="4">
        <v>7</v>
      </c>
      <c r="J329" s="2" t="s">
        <v>73</v>
      </c>
      <c r="K329" s="1">
        <f>Tabelle9[[#This Row],[Menge kg Nges]]/1000</f>
        <v>1.5755999999999999</v>
      </c>
      <c r="L329" s="1">
        <f>Tabelle9[[#This Row],[Menge kg P2O5]]/1000</f>
        <v>0.68516999999999995</v>
      </c>
      <c r="M329" s="1">
        <f>Tabelle9[[#This Row],[Menge t Nges]]/Tabelle9[[#This Row],[Anzahl Lieferscheine]]</f>
        <v>0.22508571428571428</v>
      </c>
      <c r="N329" s="1">
        <f>Tabelle9[[#This Row],[Menge t P2O5]]/Tabelle9[[#This Row],[Anzahl Lieferscheine]]</f>
        <v>9.7881428571428564E-2</v>
      </c>
    </row>
    <row r="330" spans="1:14" x14ac:dyDescent="0.2">
      <c r="A330" s="2" t="s">
        <v>27</v>
      </c>
      <c r="B330" s="2" t="s">
        <v>46</v>
      </c>
      <c r="C330" s="2" t="s">
        <v>6</v>
      </c>
      <c r="D330" s="2" t="s">
        <v>7</v>
      </c>
      <c r="E330" s="2" t="s">
        <v>12</v>
      </c>
      <c r="F330" s="2" t="s">
        <v>61</v>
      </c>
      <c r="G330" s="1">
        <v>174.72</v>
      </c>
      <c r="H330" s="1">
        <v>74.36</v>
      </c>
      <c r="I330" s="4">
        <v>1</v>
      </c>
      <c r="J330" s="2" t="s">
        <v>73</v>
      </c>
      <c r="K330" s="1">
        <f>Tabelle9[[#This Row],[Menge kg Nges]]/1000</f>
        <v>0.17471999999999999</v>
      </c>
      <c r="L330" s="1">
        <f>Tabelle9[[#This Row],[Menge kg P2O5]]/1000</f>
        <v>7.4359999999999996E-2</v>
      </c>
      <c r="M330" s="1">
        <f>Tabelle9[[#This Row],[Menge t Nges]]/Tabelle9[[#This Row],[Anzahl Lieferscheine]]</f>
        <v>0.17471999999999999</v>
      </c>
      <c r="N330" s="1">
        <f>Tabelle9[[#This Row],[Menge t P2O5]]/Tabelle9[[#This Row],[Anzahl Lieferscheine]]</f>
        <v>7.4359999999999996E-2</v>
      </c>
    </row>
    <row r="331" spans="1:14" x14ac:dyDescent="0.2">
      <c r="A331" s="2" t="s">
        <v>27</v>
      </c>
      <c r="B331" s="2" t="s">
        <v>46</v>
      </c>
      <c r="C331" s="2" t="s">
        <v>6</v>
      </c>
      <c r="D331" s="2" t="s">
        <v>15</v>
      </c>
      <c r="E331" s="2" t="s">
        <v>18</v>
      </c>
      <c r="F331" s="2" t="s">
        <v>61</v>
      </c>
      <c r="G331" s="1">
        <v>2915.3</v>
      </c>
      <c r="H331" s="1">
        <v>2354.9</v>
      </c>
      <c r="I331" s="4">
        <v>5</v>
      </c>
      <c r="J331" s="2" t="s">
        <v>73</v>
      </c>
      <c r="K331" s="1">
        <f>Tabelle9[[#This Row],[Menge kg Nges]]/1000</f>
        <v>2.9153000000000002</v>
      </c>
      <c r="L331" s="1">
        <f>Tabelle9[[#This Row],[Menge kg P2O5]]/1000</f>
        <v>2.3549000000000002</v>
      </c>
      <c r="M331" s="1">
        <f>Tabelle9[[#This Row],[Menge t Nges]]/Tabelle9[[#This Row],[Anzahl Lieferscheine]]</f>
        <v>0.58306000000000002</v>
      </c>
      <c r="N331" s="1">
        <f>Tabelle9[[#This Row],[Menge t P2O5]]/Tabelle9[[#This Row],[Anzahl Lieferscheine]]</f>
        <v>0.47098000000000007</v>
      </c>
    </row>
    <row r="332" spans="1:14" x14ac:dyDescent="0.2">
      <c r="A332" s="2" t="s">
        <v>27</v>
      </c>
      <c r="B332" s="2" t="s">
        <v>46</v>
      </c>
      <c r="C332" s="2" t="s">
        <v>6</v>
      </c>
      <c r="D332" s="2" t="s">
        <v>15</v>
      </c>
      <c r="E332" s="2" t="s">
        <v>19</v>
      </c>
      <c r="F332" s="2" t="s">
        <v>61</v>
      </c>
      <c r="G332" s="1">
        <v>567</v>
      </c>
      <c r="H332" s="1">
        <v>630</v>
      </c>
      <c r="I332" s="4">
        <v>2</v>
      </c>
      <c r="J332" s="2" t="s">
        <v>73</v>
      </c>
      <c r="K332" s="1">
        <f>Tabelle9[[#This Row],[Menge kg Nges]]/1000</f>
        <v>0.56699999999999995</v>
      </c>
      <c r="L332" s="1">
        <f>Tabelle9[[#This Row],[Menge kg P2O5]]/1000</f>
        <v>0.63</v>
      </c>
      <c r="M332" s="1">
        <f>Tabelle9[[#This Row],[Menge t Nges]]/Tabelle9[[#This Row],[Anzahl Lieferscheine]]</f>
        <v>0.28349999999999997</v>
      </c>
      <c r="N332" s="1">
        <f>Tabelle9[[#This Row],[Menge t P2O5]]/Tabelle9[[#This Row],[Anzahl Lieferscheine]]</f>
        <v>0.315</v>
      </c>
    </row>
    <row r="333" spans="1:14" x14ac:dyDescent="0.2">
      <c r="A333" s="2" t="s">
        <v>27</v>
      </c>
      <c r="B333" s="2" t="s">
        <v>46</v>
      </c>
      <c r="C333" s="2" t="s">
        <v>6</v>
      </c>
      <c r="D333" s="2" t="s">
        <v>15</v>
      </c>
      <c r="E333" s="2" t="s">
        <v>21</v>
      </c>
      <c r="F333" s="2" t="s">
        <v>61</v>
      </c>
      <c r="G333" s="1">
        <v>1204.8</v>
      </c>
      <c r="H333" s="1">
        <v>679.2</v>
      </c>
      <c r="I333" s="4">
        <v>3</v>
      </c>
      <c r="J333" s="2" t="s">
        <v>73</v>
      </c>
      <c r="K333" s="1">
        <f>Tabelle9[[#This Row],[Menge kg Nges]]/1000</f>
        <v>1.2047999999999999</v>
      </c>
      <c r="L333" s="1">
        <f>Tabelle9[[#This Row],[Menge kg P2O5]]/1000</f>
        <v>0.67920000000000003</v>
      </c>
      <c r="M333" s="1">
        <f>Tabelle9[[#This Row],[Menge t Nges]]/Tabelle9[[#This Row],[Anzahl Lieferscheine]]</f>
        <v>0.40159999999999996</v>
      </c>
      <c r="N333" s="1">
        <f>Tabelle9[[#This Row],[Menge t P2O5]]/Tabelle9[[#This Row],[Anzahl Lieferscheine]]</f>
        <v>0.22640000000000002</v>
      </c>
    </row>
    <row r="334" spans="1:14" x14ac:dyDescent="0.2">
      <c r="A334" s="2" t="s">
        <v>27</v>
      </c>
      <c r="B334" s="2" t="s">
        <v>46</v>
      </c>
      <c r="C334" s="2" t="s">
        <v>6</v>
      </c>
      <c r="D334" s="2" t="s">
        <v>15</v>
      </c>
      <c r="E334" s="2" t="s">
        <v>9</v>
      </c>
      <c r="F334" s="2" t="s">
        <v>61</v>
      </c>
      <c r="G334" s="1">
        <v>2355.8200000000002</v>
      </c>
      <c r="H334" s="1">
        <v>1496.25</v>
      </c>
      <c r="I334" s="4">
        <v>6</v>
      </c>
      <c r="J334" s="2" t="s">
        <v>73</v>
      </c>
      <c r="K334" s="1">
        <f>Tabelle9[[#This Row],[Menge kg Nges]]/1000</f>
        <v>2.35582</v>
      </c>
      <c r="L334" s="1">
        <f>Tabelle9[[#This Row],[Menge kg P2O5]]/1000</f>
        <v>1.4962500000000001</v>
      </c>
      <c r="M334" s="1">
        <f>Tabelle9[[#This Row],[Menge t Nges]]/Tabelle9[[#This Row],[Anzahl Lieferscheine]]</f>
        <v>0.39263666666666669</v>
      </c>
      <c r="N334" s="1">
        <f>Tabelle9[[#This Row],[Menge t P2O5]]/Tabelle9[[#This Row],[Anzahl Lieferscheine]]</f>
        <v>0.24937500000000001</v>
      </c>
    </row>
    <row r="335" spans="1:14" x14ac:dyDescent="0.2">
      <c r="A335" s="2" t="s">
        <v>27</v>
      </c>
      <c r="B335" s="2" t="s">
        <v>46</v>
      </c>
      <c r="C335" s="2" t="s">
        <v>25</v>
      </c>
      <c r="D335" s="2" t="s">
        <v>25</v>
      </c>
      <c r="E335" s="2" t="s">
        <v>26</v>
      </c>
      <c r="F335" s="2" t="s">
        <v>61</v>
      </c>
      <c r="G335" s="1">
        <v>659.4</v>
      </c>
      <c r="H335" s="1">
        <v>260.39999999999998</v>
      </c>
      <c r="I335" s="4">
        <v>2</v>
      </c>
      <c r="J335" s="2" t="s">
        <v>73</v>
      </c>
      <c r="K335" s="1">
        <f>Tabelle9[[#This Row],[Menge kg Nges]]/1000</f>
        <v>0.65939999999999999</v>
      </c>
      <c r="L335" s="1">
        <f>Tabelle9[[#This Row],[Menge kg P2O5]]/1000</f>
        <v>0.26039999999999996</v>
      </c>
      <c r="M335" s="1">
        <f>Tabelle9[[#This Row],[Menge t Nges]]/Tabelle9[[#This Row],[Anzahl Lieferscheine]]</f>
        <v>0.32969999999999999</v>
      </c>
      <c r="N335" s="1">
        <f>Tabelle9[[#This Row],[Menge t P2O5]]/Tabelle9[[#This Row],[Anzahl Lieferscheine]]</f>
        <v>0.13019999999999998</v>
      </c>
    </row>
    <row r="336" spans="1:14" x14ac:dyDescent="0.2">
      <c r="A336" s="2" t="s">
        <v>27</v>
      </c>
      <c r="B336" s="2" t="s">
        <v>34</v>
      </c>
      <c r="C336" s="2" t="s">
        <v>6</v>
      </c>
      <c r="D336" s="2" t="s">
        <v>7</v>
      </c>
      <c r="E336" s="2" t="s">
        <v>8</v>
      </c>
      <c r="F336" s="2" t="s">
        <v>61</v>
      </c>
      <c r="G336" s="1">
        <v>7549.4500000000007</v>
      </c>
      <c r="H336" s="1">
        <v>3074.84</v>
      </c>
      <c r="I336" s="4">
        <v>23</v>
      </c>
      <c r="J336" s="2" t="s">
        <v>73</v>
      </c>
      <c r="K336" s="1">
        <f>Tabelle9[[#This Row],[Menge kg Nges]]/1000</f>
        <v>7.5494500000000011</v>
      </c>
      <c r="L336" s="1">
        <f>Tabelle9[[#This Row],[Menge kg P2O5]]/1000</f>
        <v>3.07484</v>
      </c>
      <c r="M336" s="1">
        <f>Tabelle9[[#This Row],[Menge t Nges]]/Tabelle9[[#This Row],[Anzahl Lieferscheine]]</f>
        <v>0.32823695652173918</v>
      </c>
      <c r="N336" s="1">
        <f>Tabelle9[[#This Row],[Menge t P2O5]]/Tabelle9[[#This Row],[Anzahl Lieferscheine]]</f>
        <v>0.13368869565217392</v>
      </c>
    </row>
    <row r="337" spans="1:14" x14ac:dyDescent="0.2">
      <c r="A337" s="2" t="s">
        <v>27</v>
      </c>
      <c r="B337" s="2" t="s">
        <v>34</v>
      </c>
      <c r="C337" s="2" t="s">
        <v>6</v>
      </c>
      <c r="D337" s="2" t="s">
        <v>7</v>
      </c>
      <c r="E337" s="2" t="s">
        <v>9</v>
      </c>
      <c r="F337" s="2" t="s">
        <v>61</v>
      </c>
      <c r="G337" s="1">
        <v>67.84</v>
      </c>
      <c r="H337" s="1">
        <v>26.88</v>
      </c>
      <c r="I337" s="4">
        <v>1</v>
      </c>
      <c r="J337" s="2" t="s">
        <v>73</v>
      </c>
      <c r="K337" s="1">
        <f>Tabelle9[[#This Row],[Menge kg Nges]]/1000</f>
        <v>6.7839999999999998E-2</v>
      </c>
      <c r="L337" s="1">
        <f>Tabelle9[[#This Row],[Menge kg P2O5]]/1000</f>
        <v>2.6879999999999998E-2</v>
      </c>
      <c r="M337" s="1">
        <f>Tabelle9[[#This Row],[Menge t Nges]]/Tabelle9[[#This Row],[Anzahl Lieferscheine]]</f>
        <v>6.7839999999999998E-2</v>
      </c>
      <c r="N337" s="1">
        <f>Tabelle9[[#This Row],[Menge t P2O5]]/Tabelle9[[#This Row],[Anzahl Lieferscheine]]</f>
        <v>2.6879999999999998E-2</v>
      </c>
    </row>
    <row r="338" spans="1:14" x14ac:dyDescent="0.2">
      <c r="A338" s="2" t="s">
        <v>27</v>
      </c>
      <c r="B338" s="2" t="s">
        <v>34</v>
      </c>
      <c r="C338" s="2" t="s">
        <v>6</v>
      </c>
      <c r="D338" s="2" t="s">
        <v>7</v>
      </c>
      <c r="E338" s="2" t="s">
        <v>10</v>
      </c>
      <c r="F338" s="2" t="s">
        <v>61</v>
      </c>
      <c r="G338" s="1">
        <v>1236.9000000000001</v>
      </c>
      <c r="H338" s="1">
        <v>500.65</v>
      </c>
      <c r="I338" s="4">
        <v>2</v>
      </c>
      <c r="J338" s="2" t="s">
        <v>73</v>
      </c>
      <c r="K338" s="1">
        <f>Tabelle9[[#This Row],[Menge kg Nges]]/1000</f>
        <v>1.2369000000000001</v>
      </c>
      <c r="L338" s="1">
        <f>Tabelle9[[#This Row],[Menge kg P2O5]]/1000</f>
        <v>0.50064999999999993</v>
      </c>
      <c r="M338" s="1">
        <f>Tabelle9[[#This Row],[Menge t Nges]]/Tabelle9[[#This Row],[Anzahl Lieferscheine]]</f>
        <v>0.61845000000000006</v>
      </c>
      <c r="N338" s="1">
        <f>Tabelle9[[#This Row],[Menge t P2O5]]/Tabelle9[[#This Row],[Anzahl Lieferscheine]]</f>
        <v>0.25032499999999996</v>
      </c>
    </row>
    <row r="339" spans="1:14" x14ac:dyDescent="0.2">
      <c r="A339" s="2" t="s">
        <v>27</v>
      </c>
      <c r="B339" s="2" t="s">
        <v>34</v>
      </c>
      <c r="C339" s="2" t="s">
        <v>6</v>
      </c>
      <c r="D339" s="2" t="s">
        <v>7</v>
      </c>
      <c r="E339" s="2" t="s">
        <v>12</v>
      </c>
      <c r="F339" s="2" t="s">
        <v>61</v>
      </c>
      <c r="G339" s="1">
        <v>810.22</v>
      </c>
      <c r="H339" s="1">
        <v>378.44</v>
      </c>
      <c r="I339" s="4">
        <v>3</v>
      </c>
      <c r="J339" s="2" t="s">
        <v>73</v>
      </c>
      <c r="K339" s="1">
        <f>Tabelle9[[#This Row],[Menge kg Nges]]/1000</f>
        <v>0.81022000000000005</v>
      </c>
      <c r="L339" s="1">
        <f>Tabelle9[[#This Row],[Menge kg P2O5]]/1000</f>
        <v>0.37844</v>
      </c>
      <c r="M339" s="1">
        <f>Tabelle9[[#This Row],[Menge t Nges]]/Tabelle9[[#This Row],[Anzahl Lieferscheine]]</f>
        <v>0.27007333333333333</v>
      </c>
      <c r="N339" s="1">
        <f>Tabelle9[[#This Row],[Menge t P2O5]]/Tabelle9[[#This Row],[Anzahl Lieferscheine]]</f>
        <v>0.12614666666666666</v>
      </c>
    </row>
    <row r="340" spans="1:14" x14ac:dyDescent="0.2">
      <c r="A340" s="2" t="s">
        <v>27</v>
      </c>
      <c r="B340" s="2" t="s">
        <v>34</v>
      </c>
      <c r="C340" s="2" t="s">
        <v>6</v>
      </c>
      <c r="D340" s="2" t="s">
        <v>7</v>
      </c>
      <c r="E340" s="2" t="s">
        <v>13</v>
      </c>
      <c r="F340" s="2" t="s">
        <v>61</v>
      </c>
      <c r="G340" s="1">
        <v>6471.5</v>
      </c>
      <c r="H340" s="1">
        <v>3372.7</v>
      </c>
      <c r="I340" s="4">
        <v>7</v>
      </c>
      <c r="J340" s="2" t="s">
        <v>73</v>
      </c>
      <c r="K340" s="1">
        <f>Tabelle9[[#This Row],[Menge kg Nges]]/1000</f>
        <v>6.4714999999999998</v>
      </c>
      <c r="L340" s="1">
        <f>Tabelle9[[#This Row],[Menge kg P2O5]]/1000</f>
        <v>3.3727</v>
      </c>
      <c r="M340" s="1">
        <f>Tabelle9[[#This Row],[Menge t Nges]]/Tabelle9[[#This Row],[Anzahl Lieferscheine]]</f>
        <v>0.92449999999999999</v>
      </c>
      <c r="N340" s="1">
        <f>Tabelle9[[#This Row],[Menge t P2O5]]/Tabelle9[[#This Row],[Anzahl Lieferscheine]]</f>
        <v>0.48181428571428569</v>
      </c>
    </row>
    <row r="341" spans="1:14" x14ac:dyDescent="0.2">
      <c r="A341" s="2" t="s">
        <v>27</v>
      </c>
      <c r="B341" s="2" t="s">
        <v>34</v>
      </c>
      <c r="C341" s="2" t="s">
        <v>6</v>
      </c>
      <c r="D341" s="2" t="s">
        <v>7</v>
      </c>
      <c r="E341" s="2" t="s">
        <v>14</v>
      </c>
      <c r="F341" s="2" t="s">
        <v>61</v>
      </c>
      <c r="G341" s="1">
        <v>109.76</v>
      </c>
      <c r="H341" s="1">
        <v>53.2</v>
      </c>
      <c r="I341" s="4">
        <v>1</v>
      </c>
      <c r="J341" s="2" t="s">
        <v>73</v>
      </c>
      <c r="K341" s="1">
        <f>Tabelle9[[#This Row],[Menge kg Nges]]/1000</f>
        <v>0.10976000000000001</v>
      </c>
      <c r="L341" s="1">
        <f>Tabelle9[[#This Row],[Menge kg P2O5]]/1000</f>
        <v>5.3200000000000004E-2</v>
      </c>
      <c r="M341" s="1">
        <f>Tabelle9[[#This Row],[Menge t Nges]]/Tabelle9[[#This Row],[Anzahl Lieferscheine]]</f>
        <v>0.10976000000000001</v>
      </c>
      <c r="N341" s="1">
        <f>Tabelle9[[#This Row],[Menge t P2O5]]/Tabelle9[[#This Row],[Anzahl Lieferscheine]]</f>
        <v>5.3200000000000004E-2</v>
      </c>
    </row>
    <row r="342" spans="1:14" x14ac:dyDescent="0.2">
      <c r="A342" s="2" t="s">
        <v>27</v>
      </c>
      <c r="B342" s="2" t="s">
        <v>34</v>
      </c>
      <c r="C342" s="2" t="s">
        <v>6</v>
      </c>
      <c r="D342" s="2" t="s">
        <v>15</v>
      </c>
      <c r="E342" s="2" t="s">
        <v>17</v>
      </c>
      <c r="F342" s="2" t="s">
        <v>61</v>
      </c>
      <c r="G342" s="1">
        <v>705</v>
      </c>
      <c r="H342" s="1">
        <v>352.5</v>
      </c>
      <c r="I342" s="4">
        <v>6</v>
      </c>
      <c r="J342" s="2" t="s">
        <v>73</v>
      </c>
      <c r="K342" s="1">
        <f>Tabelle9[[#This Row],[Menge kg Nges]]/1000</f>
        <v>0.70499999999999996</v>
      </c>
      <c r="L342" s="1">
        <f>Tabelle9[[#This Row],[Menge kg P2O5]]/1000</f>
        <v>0.35249999999999998</v>
      </c>
      <c r="M342" s="1">
        <f>Tabelle9[[#This Row],[Menge t Nges]]/Tabelle9[[#This Row],[Anzahl Lieferscheine]]</f>
        <v>0.11749999999999999</v>
      </c>
      <c r="N342" s="1">
        <f>Tabelle9[[#This Row],[Menge t P2O5]]/Tabelle9[[#This Row],[Anzahl Lieferscheine]]</f>
        <v>5.8749999999999997E-2</v>
      </c>
    </row>
    <row r="343" spans="1:14" x14ac:dyDescent="0.2">
      <c r="A343" s="2" t="s">
        <v>27</v>
      </c>
      <c r="B343" s="2" t="s">
        <v>34</v>
      </c>
      <c r="C343" s="2" t="s">
        <v>6</v>
      </c>
      <c r="D343" s="2" t="s">
        <v>15</v>
      </c>
      <c r="E343" s="2" t="s">
        <v>19</v>
      </c>
      <c r="F343" s="2" t="s">
        <v>61</v>
      </c>
      <c r="G343" s="1">
        <v>162</v>
      </c>
      <c r="H343" s="1">
        <v>180</v>
      </c>
      <c r="I343" s="4">
        <v>1</v>
      </c>
      <c r="J343" s="2" t="s">
        <v>73</v>
      </c>
      <c r="K343" s="1">
        <f>Tabelle9[[#This Row],[Menge kg Nges]]/1000</f>
        <v>0.16200000000000001</v>
      </c>
      <c r="L343" s="1">
        <f>Tabelle9[[#This Row],[Menge kg P2O5]]/1000</f>
        <v>0.18</v>
      </c>
      <c r="M343" s="1">
        <f>Tabelle9[[#This Row],[Menge t Nges]]/Tabelle9[[#This Row],[Anzahl Lieferscheine]]</f>
        <v>0.16200000000000001</v>
      </c>
      <c r="N343" s="1">
        <f>Tabelle9[[#This Row],[Menge t P2O5]]/Tabelle9[[#This Row],[Anzahl Lieferscheine]]</f>
        <v>0.18</v>
      </c>
    </row>
    <row r="344" spans="1:14" x14ac:dyDescent="0.2">
      <c r="A344" s="2" t="s">
        <v>27</v>
      </c>
      <c r="B344" s="2" t="s">
        <v>34</v>
      </c>
      <c r="C344" s="2" t="s">
        <v>6</v>
      </c>
      <c r="D344" s="2" t="s">
        <v>15</v>
      </c>
      <c r="E344" s="2" t="s">
        <v>20</v>
      </c>
      <c r="F344" s="2" t="s">
        <v>61</v>
      </c>
      <c r="G344" s="1">
        <v>1504.8000000000002</v>
      </c>
      <c r="H344" s="1">
        <v>855</v>
      </c>
      <c r="I344" s="4">
        <v>18</v>
      </c>
      <c r="J344" s="2" t="s">
        <v>73</v>
      </c>
      <c r="K344" s="1">
        <f>Tabelle9[[#This Row],[Menge kg Nges]]/1000</f>
        <v>1.5048000000000001</v>
      </c>
      <c r="L344" s="1">
        <f>Tabelle9[[#This Row],[Menge kg P2O5]]/1000</f>
        <v>0.85499999999999998</v>
      </c>
      <c r="M344" s="1">
        <f>Tabelle9[[#This Row],[Menge t Nges]]/Tabelle9[[#This Row],[Anzahl Lieferscheine]]</f>
        <v>8.3600000000000008E-2</v>
      </c>
      <c r="N344" s="1">
        <f>Tabelle9[[#This Row],[Menge t P2O5]]/Tabelle9[[#This Row],[Anzahl Lieferscheine]]</f>
        <v>4.7500000000000001E-2</v>
      </c>
    </row>
    <row r="345" spans="1:14" x14ac:dyDescent="0.2">
      <c r="A345" s="2" t="s">
        <v>27</v>
      </c>
      <c r="B345" s="2" t="s">
        <v>34</v>
      </c>
      <c r="C345" s="2" t="s">
        <v>6</v>
      </c>
      <c r="D345" s="2" t="s">
        <v>15</v>
      </c>
      <c r="E345" s="2" t="s">
        <v>9</v>
      </c>
      <c r="F345" s="2" t="s">
        <v>61</v>
      </c>
      <c r="G345" s="1">
        <v>845</v>
      </c>
      <c r="H345" s="1">
        <v>562.5</v>
      </c>
      <c r="I345" s="4">
        <v>6</v>
      </c>
      <c r="J345" s="2" t="s">
        <v>73</v>
      </c>
      <c r="K345" s="1">
        <f>Tabelle9[[#This Row],[Menge kg Nges]]/1000</f>
        <v>0.84499999999999997</v>
      </c>
      <c r="L345" s="1">
        <f>Tabelle9[[#This Row],[Menge kg P2O5]]/1000</f>
        <v>0.5625</v>
      </c>
      <c r="M345" s="1">
        <f>Tabelle9[[#This Row],[Menge t Nges]]/Tabelle9[[#This Row],[Anzahl Lieferscheine]]</f>
        <v>0.14083333333333334</v>
      </c>
      <c r="N345" s="1">
        <f>Tabelle9[[#This Row],[Menge t P2O5]]/Tabelle9[[#This Row],[Anzahl Lieferscheine]]</f>
        <v>9.375E-2</v>
      </c>
    </row>
    <row r="346" spans="1:14" x14ac:dyDescent="0.2">
      <c r="A346" s="2" t="s">
        <v>27</v>
      </c>
      <c r="B346" s="2" t="s">
        <v>34</v>
      </c>
      <c r="C346" s="2" t="s">
        <v>6</v>
      </c>
      <c r="D346" s="2" t="s">
        <v>15</v>
      </c>
      <c r="E346" s="2" t="s">
        <v>10</v>
      </c>
      <c r="F346" s="2" t="s">
        <v>61</v>
      </c>
      <c r="G346" s="1">
        <v>261.8</v>
      </c>
      <c r="H346" s="1">
        <v>83.300000000000011</v>
      </c>
      <c r="I346" s="4">
        <v>2</v>
      </c>
      <c r="J346" s="2" t="s">
        <v>73</v>
      </c>
      <c r="K346" s="1">
        <f>Tabelle9[[#This Row],[Menge kg Nges]]/1000</f>
        <v>0.26180000000000003</v>
      </c>
      <c r="L346" s="1">
        <f>Tabelle9[[#This Row],[Menge kg P2O5]]/1000</f>
        <v>8.3300000000000013E-2</v>
      </c>
      <c r="M346" s="1">
        <f>Tabelle9[[#This Row],[Menge t Nges]]/Tabelle9[[#This Row],[Anzahl Lieferscheine]]</f>
        <v>0.13090000000000002</v>
      </c>
      <c r="N346" s="1">
        <f>Tabelle9[[#This Row],[Menge t P2O5]]/Tabelle9[[#This Row],[Anzahl Lieferscheine]]</f>
        <v>4.1650000000000006E-2</v>
      </c>
    </row>
    <row r="347" spans="1:14" x14ac:dyDescent="0.2">
      <c r="A347" s="2" t="s">
        <v>27</v>
      </c>
      <c r="B347" s="2" t="s">
        <v>34</v>
      </c>
      <c r="C347" s="2" t="s">
        <v>6</v>
      </c>
      <c r="D347" s="2" t="s">
        <v>15</v>
      </c>
      <c r="E347" s="2" t="s">
        <v>23</v>
      </c>
      <c r="F347" s="2" t="s">
        <v>61</v>
      </c>
      <c r="G347" s="1">
        <v>155.80000000000001</v>
      </c>
      <c r="H347" s="1">
        <v>70.3</v>
      </c>
      <c r="I347" s="4">
        <v>1</v>
      </c>
      <c r="J347" s="2" t="s">
        <v>73</v>
      </c>
      <c r="K347" s="1">
        <f>Tabelle9[[#This Row],[Menge kg Nges]]/1000</f>
        <v>0.15580000000000002</v>
      </c>
      <c r="L347" s="1">
        <f>Tabelle9[[#This Row],[Menge kg P2O5]]/1000</f>
        <v>7.0300000000000001E-2</v>
      </c>
      <c r="M347" s="1">
        <f>Tabelle9[[#This Row],[Menge t Nges]]/Tabelle9[[#This Row],[Anzahl Lieferscheine]]</f>
        <v>0.15580000000000002</v>
      </c>
      <c r="N347" s="1">
        <f>Tabelle9[[#This Row],[Menge t P2O5]]/Tabelle9[[#This Row],[Anzahl Lieferscheine]]</f>
        <v>7.0300000000000001E-2</v>
      </c>
    </row>
    <row r="348" spans="1:14" x14ac:dyDescent="0.2">
      <c r="A348" s="2" t="s">
        <v>27</v>
      </c>
      <c r="B348" s="2" t="s">
        <v>34</v>
      </c>
      <c r="C348" s="2" t="s">
        <v>63</v>
      </c>
      <c r="D348" s="2" t="s">
        <v>63</v>
      </c>
      <c r="E348" s="2" t="s">
        <v>63</v>
      </c>
      <c r="F348" s="2" t="s">
        <v>61</v>
      </c>
      <c r="G348" s="1">
        <v>382.5</v>
      </c>
      <c r="H348" s="1">
        <v>360.4</v>
      </c>
      <c r="I348" s="4">
        <v>2</v>
      </c>
      <c r="J348" s="2" t="s">
        <v>73</v>
      </c>
      <c r="K348" s="1">
        <f>Tabelle9[[#This Row],[Menge kg Nges]]/1000</f>
        <v>0.38250000000000001</v>
      </c>
      <c r="L348" s="1">
        <f>Tabelle9[[#This Row],[Menge kg P2O5]]/1000</f>
        <v>0.3604</v>
      </c>
      <c r="M348" s="1">
        <f>Tabelle9[[#This Row],[Menge t Nges]]/Tabelle9[[#This Row],[Anzahl Lieferscheine]]</f>
        <v>0.19125</v>
      </c>
      <c r="N348" s="1">
        <f>Tabelle9[[#This Row],[Menge t P2O5]]/Tabelle9[[#This Row],[Anzahl Lieferscheine]]</f>
        <v>0.1802</v>
      </c>
    </row>
    <row r="349" spans="1:14" x14ac:dyDescent="0.2">
      <c r="A349" s="2" t="s">
        <v>27</v>
      </c>
      <c r="B349" s="2" t="s">
        <v>45</v>
      </c>
      <c r="C349" s="2" t="s">
        <v>6</v>
      </c>
      <c r="D349" s="2" t="s">
        <v>7</v>
      </c>
      <c r="E349" s="2" t="s">
        <v>8</v>
      </c>
      <c r="F349" s="2" t="s">
        <v>61</v>
      </c>
      <c r="G349" s="1">
        <v>3082.25</v>
      </c>
      <c r="H349" s="1">
        <v>1821</v>
      </c>
      <c r="I349" s="4">
        <v>3</v>
      </c>
      <c r="J349" s="2" t="s">
        <v>73</v>
      </c>
      <c r="K349" s="1">
        <f>Tabelle9[[#This Row],[Menge kg Nges]]/1000</f>
        <v>3.0822500000000002</v>
      </c>
      <c r="L349" s="1">
        <f>Tabelle9[[#This Row],[Menge kg P2O5]]/1000</f>
        <v>1.821</v>
      </c>
      <c r="M349" s="1">
        <f>Tabelle9[[#This Row],[Menge t Nges]]/Tabelle9[[#This Row],[Anzahl Lieferscheine]]</f>
        <v>1.0274166666666666</v>
      </c>
      <c r="N349" s="1">
        <f>Tabelle9[[#This Row],[Menge t P2O5]]/Tabelle9[[#This Row],[Anzahl Lieferscheine]]</f>
        <v>0.60699999999999998</v>
      </c>
    </row>
    <row r="350" spans="1:14" x14ac:dyDescent="0.2">
      <c r="A350" s="2" t="s">
        <v>27</v>
      </c>
      <c r="B350" s="2" t="s">
        <v>45</v>
      </c>
      <c r="C350" s="2" t="s">
        <v>6</v>
      </c>
      <c r="D350" s="2" t="s">
        <v>7</v>
      </c>
      <c r="E350" s="2" t="s">
        <v>9</v>
      </c>
      <c r="F350" s="2" t="s">
        <v>61</v>
      </c>
      <c r="G350" s="1">
        <v>11321.699999999999</v>
      </c>
      <c r="H350" s="1">
        <v>4933.66</v>
      </c>
      <c r="I350" s="4">
        <v>30</v>
      </c>
      <c r="J350" s="2" t="s">
        <v>73</v>
      </c>
      <c r="K350" s="1">
        <f>Tabelle9[[#This Row],[Menge kg Nges]]/1000</f>
        <v>11.321699999999998</v>
      </c>
      <c r="L350" s="1">
        <f>Tabelle9[[#This Row],[Menge kg P2O5]]/1000</f>
        <v>4.9336599999999997</v>
      </c>
      <c r="M350" s="1">
        <f>Tabelle9[[#This Row],[Menge t Nges]]/Tabelle9[[#This Row],[Anzahl Lieferscheine]]</f>
        <v>0.37738999999999995</v>
      </c>
      <c r="N350" s="1">
        <f>Tabelle9[[#This Row],[Menge t P2O5]]/Tabelle9[[#This Row],[Anzahl Lieferscheine]]</f>
        <v>0.16445533333333331</v>
      </c>
    </row>
    <row r="351" spans="1:14" x14ac:dyDescent="0.2">
      <c r="A351" s="2" t="s">
        <v>27</v>
      </c>
      <c r="B351" s="2" t="s">
        <v>45</v>
      </c>
      <c r="C351" s="2" t="s">
        <v>6</v>
      </c>
      <c r="D351" s="2" t="s">
        <v>7</v>
      </c>
      <c r="E351" s="2" t="s">
        <v>10</v>
      </c>
      <c r="F351" s="2" t="s">
        <v>61</v>
      </c>
      <c r="G351" s="1">
        <v>560</v>
      </c>
      <c r="H351" s="1">
        <v>182</v>
      </c>
      <c r="I351" s="4">
        <v>1</v>
      </c>
      <c r="J351" s="2" t="s">
        <v>73</v>
      </c>
      <c r="K351" s="1">
        <f>Tabelle9[[#This Row],[Menge kg Nges]]/1000</f>
        <v>0.56000000000000005</v>
      </c>
      <c r="L351" s="1">
        <f>Tabelle9[[#This Row],[Menge kg P2O5]]/1000</f>
        <v>0.182</v>
      </c>
      <c r="M351" s="1">
        <f>Tabelle9[[#This Row],[Menge t Nges]]/Tabelle9[[#This Row],[Anzahl Lieferscheine]]</f>
        <v>0.56000000000000005</v>
      </c>
      <c r="N351" s="1">
        <f>Tabelle9[[#This Row],[Menge t P2O5]]/Tabelle9[[#This Row],[Anzahl Lieferscheine]]</f>
        <v>0.182</v>
      </c>
    </row>
    <row r="352" spans="1:14" x14ac:dyDescent="0.2">
      <c r="A352" s="2" t="s">
        <v>27</v>
      </c>
      <c r="B352" s="2" t="s">
        <v>45</v>
      </c>
      <c r="C352" s="2" t="s">
        <v>6</v>
      </c>
      <c r="D352" s="2" t="s">
        <v>15</v>
      </c>
      <c r="E352" s="2" t="s">
        <v>17</v>
      </c>
      <c r="F352" s="2" t="s">
        <v>61</v>
      </c>
      <c r="G352" s="1">
        <v>1500</v>
      </c>
      <c r="H352" s="1">
        <v>750</v>
      </c>
      <c r="I352" s="4">
        <v>5</v>
      </c>
      <c r="J352" s="2" t="s">
        <v>73</v>
      </c>
      <c r="K352" s="1">
        <f>Tabelle9[[#This Row],[Menge kg Nges]]/1000</f>
        <v>1.5</v>
      </c>
      <c r="L352" s="1">
        <f>Tabelle9[[#This Row],[Menge kg P2O5]]/1000</f>
        <v>0.75</v>
      </c>
      <c r="M352" s="1">
        <f>Tabelle9[[#This Row],[Menge t Nges]]/Tabelle9[[#This Row],[Anzahl Lieferscheine]]</f>
        <v>0.3</v>
      </c>
      <c r="N352" s="1">
        <f>Tabelle9[[#This Row],[Menge t P2O5]]/Tabelle9[[#This Row],[Anzahl Lieferscheine]]</f>
        <v>0.15</v>
      </c>
    </row>
    <row r="353" spans="1:14" x14ac:dyDescent="0.2">
      <c r="A353" s="2" t="s">
        <v>27</v>
      </c>
      <c r="B353" s="2" t="s">
        <v>45</v>
      </c>
      <c r="C353" s="2" t="s">
        <v>6</v>
      </c>
      <c r="D353" s="2" t="s">
        <v>15</v>
      </c>
      <c r="E353" s="2" t="s">
        <v>20</v>
      </c>
      <c r="F353" s="2" t="s">
        <v>61</v>
      </c>
      <c r="G353" s="1">
        <v>4312.6400000000003</v>
      </c>
      <c r="H353" s="1">
        <v>2734</v>
      </c>
      <c r="I353" s="4">
        <v>56</v>
      </c>
      <c r="J353" s="2" t="s">
        <v>73</v>
      </c>
      <c r="K353" s="1">
        <f>Tabelle9[[#This Row],[Menge kg Nges]]/1000</f>
        <v>4.31264</v>
      </c>
      <c r="L353" s="1">
        <f>Tabelle9[[#This Row],[Menge kg P2O5]]/1000</f>
        <v>2.734</v>
      </c>
      <c r="M353" s="1">
        <f>Tabelle9[[#This Row],[Menge t Nges]]/Tabelle9[[#This Row],[Anzahl Lieferscheine]]</f>
        <v>7.7011428571428578E-2</v>
      </c>
      <c r="N353" s="1">
        <f>Tabelle9[[#This Row],[Menge t P2O5]]/Tabelle9[[#This Row],[Anzahl Lieferscheine]]</f>
        <v>4.8821428571428571E-2</v>
      </c>
    </row>
    <row r="354" spans="1:14" x14ac:dyDescent="0.2">
      <c r="A354" s="2" t="s">
        <v>27</v>
      </c>
      <c r="B354" s="2" t="s">
        <v>45</v>
      </c>
      <c r="C354" s="2" t="s">
        <v>6</v>
      </c>
      <c r="D354" s="2" t="s">
        <v>15</v>
      </c>
      <c r="E354" s="2" t="s">
        <v>9</v>
      </c>
      <c r="F354" s="2" t="s">
        <v>61</v>
      </c>
      <c r="G354" s="1">
        <v>640.31999999999994</v>
      </c>
      <c r="H354" s="1">
        <v>287.10000000000002</v>
      </c>
      <c r="I354" s="4">
        <v>5</v>
      </c>
      <c r="J354" s="2" t="s">
        <v>73</v>
      </c>
      <c r="K354" s="1">
        <f>Tabelle9[[#This Row],[Menge kg Nges]]/1000</f>
        <v>0.64031999999999989</v>
      </c>
      <c r="L354" s="1">
        <f>Tabelle9[[#This Row],[Menge kg P2O5]]/1000</f>
        <v>0.28710000000000002</v>
      </c>
      <c r="M354" s="1">
        <f>Tabelle9[[#This Row],[Menge t Nges]]/Tabelle9[[#This Row],[Anzahl Lieferscheine]]</f>
        <v>0.12806399999999998</v>
      </c>
      <c r="N354" s="1">
        <f>Tabelle9[[#This Row],[Menge t P2O5]]/Tabelle9[[#This Row],[Anzahl Lieferscheine]]</f>
        <v>5.7420000000000006E-2</v>
      </c>
    </row>
    <row r="355" spans="1:14" x14ac:dyDescent="0.2">
      <c r="A355" s="2" t="s">
        <v>27</v>
      </c>
      <c r="B355" s="2" t="s">
        <v>37</v>
      </c>
      <c r="C355" s="2" t="s">
        <v>6</v>
      </c>
      <c r="D355" s="2" t="s">
        <v>7</v>
      </c>
      <c r="E355" s="2" t="s">
        <v>10</v>
      </c>
      <c r="F355" s="2" t="s">
        <v>61</v>
      </c>
      <c r="G355" s="1">
        <v>1199</v>
      </c>
      <c r="H355" s="1">
        <v>490.5</v>
      </c>
      <c r="I355" s="4">
        <v>19</v>
      </c>
      <c r="J355" s="2" t="s">
        <v>73</v>
      </c>
      <c r="K355" s="1">
        <f>Tabelle9[[#This Row],[Menge kg Nges]]/1000</f>
        <v>1.1990000000000001</v>
      </c>
      <c r="L355" s="1">
        <f>Tabelle9[[#This Row],[Menge kg P2O5]]/1000</f>
        <v>0.49049999999999999</v>
      </c>
      <c r="M355" s="1">
        <f>Tabelle9[[#This Row],[Menge t Nges]]/Tabelle9[[#This Row],[Anzahl Lieferscheine]]</f>
        <v>6.3105263157894734E-2</v>
      </c>
      <c r="N355" s="1">
        <f>Tabelle9[[#This Row],[Menge t P2O5]]/Tabelle9[[#This Row],[Anzahl Lieferscheine]]</f>
        <v>2.5815789473684209E-2</v>
      </c>
    </row>
    <row r="356" spans="1:14" x14ac:dyDescent="0.2">
      <c r="A356" s="2" t="s">
        <v>27</v>
      </c>
      <c r="B356" s="2" t="s">
        <v>40</v>
      </c>
      <c r="C356" s="2" t="s">
        <v>6</v>
      </c>
      <c r="D356" s="2" t="s">
        <v>15</v>
      </c>
      <c r="E356" s="2" t="s">
        <v>20</v>
      </c>
      <c r="F356" s="2" t="s">
        <v>61</v>
      </c>
      <c r="G356" s="1">
        <v>4853.2</v>
      </c>
      <c r="H356" s="1">
        <v>3095</v>
      </c>
      <c r="I356" s="4">
        <v>23</v>
      </c>
      <c r="J356" s="2" t="s">
        <v>73</v>
      </c>
      <c r="K356" s="1">
        <f>Tabelle9[[#This Row],[Menge kg Nges]]/1000</f>
        <v>4.8532000000000002</v>
      </c>
      <c r="L356" s="1">
        <f>Tabelle9[[#This Row],[Menge kg P2O5]]/1000</f>
        <v>3.0950000000000002</v>
      </c>
      <c r="M356" s="1">
        <f>Tabelle9[[#This Row],[Menge t Nges]]/Tabelle9[[#This Row],[Anzahl Lieferscheine]]</f>
        <v>0.21100869565217392</v>
      </c>
      <c r="N356" s="1">
        <f>Tabelle9[[#This Row],[Menge t P2O5]]/Tabelle9[[#This Row],[Anzahl Lieferscheine]]</f>
        <v>0.13456521739130436</v>
      </c>
    </row>
    <row r="357" spans="1:14" x14ac:dyDescent="0.2">
      <c r="A357" s="2" t="s">
        <v>27</v>
      </c>
      <c r="B357" s="2" t="s">
        <v>40</v>
      </c>
      <c r="C357" s="2" t="s">
        <v>6</v>
      </c>
      <c r="D357" s="2" t="s">
        <v>15</v>
      </c>
      <c r="E357" s="2" t="s">
        <v>10</v>
      </c>
      <c r="F357" s="2" t="s">
        <v>61</v>
      </c>
      <c r="G357" s="1">
        <v>663</v>
      </c>
      <c r="H357" s="1">
        <v>442</v>
      </c>
      <c r="I357" s="4">
        <v>3</v>
      </c>
      <c r="J357" s="2" t="s">
        <v>73</v>
      </c>
      <c r="K357" s="1">
        <f>Tabelle9[[#This Row],[Menge kg Nges]]/1000</f>
        <v>0.66300000000000003</v>
      </c>
      <c r="L357" s="1">
        <f>Tabelle9[[#This Row],[Menge kg P2O5]]/1000</f>
        <v>0.442</v>
      </c>
      <c r="M357" s="1">
        <f>Tabelle9[[#This Row],[Menge t Nges]]/Tabelle9[[#This Row],[Anzahl Lieferscheine]]</f>
        <v>0.221</v>
      </c>
      <c r="N357" s="1">
        <f>Tabelle9[[#This Row],[Menge t P2O5]]/Tabelle9[[#This Row],[Anzahl Lieferscheine]]</f>
        <v>0.14733333333333334</v>
      </c>
    </row>
    <row r="358" spans="1:14" x14ac:dyDescent="0.2">
      <c r="A358" s="2" t="s">
        <v>27</v>
      </c>
      <c r="B358" s="2" t="s">
        <v>28</v>
      </c>
      <c r="C358" s="2" t="s">
        <v>6</v>
      </c>
      <c r="D358" s="2" t="s">
        <v>7</v>
      </c>
      <c r="E358" s="2" t="s">
        <v>8</v>
      </c>
      <c r="F358" s="2" t="s">
        <v>61</v>
      </c>
      <c r="G358" s="1">
        <v>1802.94</v>
      </c>
      <c r="H358" s="1">
        <v>707.04</v>
      </c>
      <c r="I358" s="4">
        <v>3</v>
      </c>
      <c r="J358" s="2" t="s">
        <v>73</v>
      </c>
      <c r="K358" s="1">
        <f>Tabelle9[[#This Row],[Menge kg Nges]]/1000</f>
        <v>1.80294</v>
      </c>
      <c r="L358" s="1">
        <f>Tabelle9[[#This Row],[Menge kg P2O5]]/1000</f>
        <v>0.70704</v>
      </c>
      <c r="M358" s="1">
        <f>Tabelle9[[#This Row],[Menge t Nges]]/Tabelle9[[#This Row],[Anzahl Lieferscheine]]</f>
        <v>0.60097999999999996</v>
      </c>
      <c r="N358" s="1">
        <f>Tabelle9[[#This Row],[Menge t P2O5]]/Tabelle9[[#This Row],[Anzahl Lieferscheine]]</f>
        <v>0.23568</v>
      </c>
    </row>
    <row r="359" spans="1:14" x14ac:dyDescent="0.2">
      <c r="A359" s="2" t="s">
        <v>27</v>
      </c>
      <c r="B359" s="2" t="s">
        <v>28</v>
      </c>
      <c r="C359" s="2" t="s">
        <v>6</v>
      </c>
      <c r="D359" s="2" t="s">
        <v>15</v>
      </c>
      <c r="E359" s="2" t="s">
        <v>21</v>
      </c>
      <c r="F359" s="2" t="s">
        <v>61</v>
      </c>
      <c r="G359" s="1">
        <v>241.2</v>
      </c>
      <c r="H359" s="1">
        <v>132.6</v>
      </c>
      <c r="I359" s="4">
        <v>1</v>
      </c>
      <c r="J359" s="2" t="s">
        <v>73</v>
      </c>
      <c r="K359" s="1">
        <f>Tabelle9[[#This Row],[Menge kg Nges]]/1000</f>
        <v>0.2412</v>
      </c>
      <c r="L359" s="1">
        <f>Tabelle9[[#This Row],[Menge kg P2O5]]/1000</f>
        <v>0.1326</v>
      </c>
      <c r="M359" s="1">
        <f>Tabelle9[[#This Row],[Menge t Nges]]/Tabelle9[[#This Row],[Anzahl Lieferscheine]]</f>
        <v>0.2412</v>
      </c>
      <c r="N359" s="1">
        <f>Tabelle9[[#This Row],[Menge t P2O5]]/Tabelle9[[#This Row],[Anzahl Lieferscheine]]</f>
        <v>0.1326</v>
      </c>
    </row>
    <row r="360" spans="1:14" x14ac:dyDescent="0.2">
      <c r="A360" s="2" t="s">
        <v>27</v>
      </c>
      <c r="B360" s="2" t="s">
        <v>28</v>
      </c>
      <c r="C360" s="2" t="s">
        <v>6</v>
      </c>
      <c r="D360" s="2" t="s">
        <v>15</v>
      </c>
      <c r="E360" s="2" t="s">
        <v>9</v>
      </c>
      <c r="F360" s="2" t="s">
        <v>61</v>
      </c>
      <c r="G360" s="1">
        <v>615.16</v>
      </c>
      <c r="H360" s="1">
        <v>409.5</v>
      </c>
      <c r="I360" s="4">
        <v>5</v>
      </c>
      <c r="J360" s="2" t="s">
        <v>73</v>
      </c>
      <c r="K360" s="1">
        <f>Tabelle9[[#This Row],[Menge kg Nges]]/1000</f>
        <v>0.61515999999999993</v>
      </c>
      <c r="L360" s="1">
        <f>Tabelle9[[#This Row],[Menge kg P2O5]]/1000</f>
        <v>0.40949999999999998</v>
      </c>
      <c r="M360" s="1">
        <f>Tabelle9[[#This Row],[Menge t Nges]]/Tabelle9[[#This Row],[Anzahl Lieferscheine]]</f>
        <v>0.12303199999999999</v>
      </c>
      <c r="N360" s="1">
        <f>Tabelle9[[#This Row],[Menge t P2O5]]/Tabelle9[[#This Row],[Anzahl Lieferscheine]]</f>
        <v>8.1900000000000001E-2</v>
      </c>
    </row>
    <row r="361" spans="1:14" x14ac:dyDescent="0.2">
      <c r="A361" s="2" t="s">
        <v>27</v>
      </c>
      <c r="B361" s="2" t="s">
        <v>28</v>
      </c>
      <c r="C361" s="2" t="s">
        <v>25</v>
      </c>
      <c r="D361" s="2" t="s">
        <v>25</v>
      </c>
      <c r="E361" s="2" t="s">
        <v>26</v>
      </c>
      <c r="F361" s="2" t="s">
        <v>61</v>
      </c>
      <c r="G361" s="1">
        <v>525.02</v>
      </c>
      <c r="H361" s="1">
        <v>426.93</v>
      </c>
      <c r="I361" s="4">
        <v>5</v>
      </c>
      <c r="J361" s="2" t="s">
        <v>73</v>
      </c>
      <c r="K361" s="1">
        <f>Tabelle9[[#This Row],[Menge kg Nges]]/1000</f>
        <v>0.52501999999999993</v>
      </c>
      <c r="L361" s="1">
        <f>Tabelle9[[#This Row],[Menge kg P2O5]]/1000</f>
        <v>0.42693000000000003</v>
      </c>
      <c r="M361" s="1">
        <f>Tabelle9[[#This Row],[Menge t Nges]]/Tabelle9[[#This Row],[Anzahl Lieferscheine]]</f>
        <v>0.10500399999999999</v>
      </c>
      <c r="N361" s="1">
        <f>Tabelle9[[#This Row],[Menge t P2O5]]/Tabelle9[[#This Row],[Anzahl Lieferscheine]]</f>
        <v>8.5386000000000004E-2</v>
      </c>
    </row>
    <row r="362" spans="1:14" x14ac:dyDescent="0.2">
      <c r="A362" s="2" t="s">
        <v>27</v>
      </c>
      <c r="B362" s="2" t="s">
        <v>42</v>
      </c>
      <c r="C362" s="2" t="s">
        <v>25</v>
      </c>
      <c r="D362" s="2" t="s">
        <v>25</v>
      </c>
      <c r="E362" s="2" t="s">
        <v>26</v>
      </c>
      <c r="F362" s="2" t="s">
        <v>61</v>
      </c>
      <c r="G362" s="1">
        <v>125.1</v>
      </c>
      <c r="H362" s="1">
        <v>102.6</v>
      </c>
      <c r="I362" s="4">
        <v>1</v>
      </c>
      <c r="J362" s="2" t="s">
        <v>73</v>
      </c>
      <c r="K362" s="1">
        <f>Tabelle9[[#This Row],[Menge kg Nges]]/1000</f>
        <v>0.12509999999999999</v>
      </c>
      <c r="L362" s="1">
        <f>Tabelle9[[#This Row],[Menge kg P2O5]]/1000</f>
        <v>0.1026</v>
      </c>
      <c r="M362" s="1">
        <f>Tabelle9[[#This Row],[Menge t Nges]]/Tabelle9[[#This Row],[Anzahl Lieferscheine]]</f>
        <v>0.12509999999999999</v>
      </c>
      <c r="N362" s="1">
        <f>Tabelle9[[#This Row],[Menge t P2O5]]/Tabelle9[[#This Row],[Anzahl Lieferscheine]]</f>
        <v>0.1026</v>
      </c>
    </row>
    <row r="363" spans="1:14" x14ac:dyDescent="0.2">
      <c r="A363" s="2" t="s">
        <v>33</v>
      </c>
      <c r="B363" s="2" t="s">
        <v>29</v>
      </c>
      <c r="C363" s="2" t="s">
        <v>6</v>
      </c>
      <c r="D363" s="2" t="s">
        <v>7</v>
      </c>
      <c r="E363" s="2" t="s">
        <v>9</v>
      </c>
      <c r="F363" s="2" t="s">
        <v>61</v>
      </c>
      <c r="G363" s="1">
        <v>243.75</v>
      </c>
      <c r="H363" s="1">
        <v>106.25</v>
      </c>
      <c r="I363" s="4">
        <v>1</v>
      </c>
      <c r="J363" s="2" t="s">
        <v>73</v>
      </c>
      <c r="K363" s="1">
        <f>Tabelle9[[#This Row],[Menge kg Nges]]/1000</f>
        <v>0.24374999999999999</v>
      </c>
      <c r="L363" s="1">
        <f>Tabelle9[[#This Row],[Menge kg P2O5]]/1000</f>
        <v>0.10625</v>
      </c>
      <c r="M363" s="1">
        <f>Tabelle9[[#This Row],[Menge t Nges]]/Tabelle9[[#This Row],[Anzahl Lieferscheine]]</f>
        <v>0.24374999999999999</v>
      </c>
      <c r="N363" s="1">
        <f>Tabelle9[[#This Row],[Menge t P2O5]]/Tabelle9[[#This Row],[Anzahl Lieferscheine]]</f>
        <v>0.10625</v>
      </c>
    </row>
    <row r="364" spans="1:14" x14ac:dyDescent="0.2">
      <c r="A364" s="2" t="s">
        <v>33</v>
      </c>
      <c r="B364" s="2" t="s">
        <v>29</v>
      </c>
      <c r="C364" s="2" t="s">
        <v>6</v>
      </c>
      <c r="D364" s="2" t="s">
        <v>7</v>
      </c>
      <c r="E364" s="2" t="s">
        <v>12</v>
      </c>
      <c r="F364" s="2" t="s">
        <v>61</v>
      </c>
      <c r="G364" s="1">
        <v>1202.5</v>
      </c>
      <c r="H364" s="1">
        <v>357.5</v>
      </c>
      <c r="I364" s="4">
        <v>3</v>
      </c>
      <c r="J364" s="2" t="s">
        <v>73</v>
      </c>
      <c r="K364" s="1">
        <f>Tabelle9[[#This Row],[Menge kg Nges]]/1000</f>
        <v>1.2024999999999999</v>
      </c>
      <c r="L364" s="1">
        <f>Tabelle9[[#This Row],[Menge kg P2O5]]/1000</f>
        <v>0.35749999999999998</v>
      </c>
      <c r="M364" s="1">
        <f>Tabelle9[[#This Row],[Menge t Nges]]/Tabelle9[[#This Row],[Anzahl Lieferscheine]]</f>
        <v>0.40083333333333332</v>
      </c>
      <c r="N364" s="1">
        <f>Tabelle9[[#This Row],[Menge t P2O5]]/Tabelle9[[#This Row],[Anzahl Lieferscheine]]</f>
        <v>0.11916666666666666</v>
      </c>
    </row>
    <row r="365" spans="1:14" x14ac:dyDescent="0.2">
      <c r="A365" s="2" t="s">
        <v>33</v>
      </c>
      <c r="B365" s="2" t="s">
        <v>29</v>
      </c>
      <c r="C365" s="2" t="s">
        <v>6</v>
      </c>
      <c r="D365" s="2" t="s">
        <v>7</v>
      </c>
      <c r="E365" s="2" t="s">
        <v>14</v>
      </c>
      <c r="F365" s="2" t="s">
        <v>61</v>
      </c>
      <c r="G365" s="1">
        <v>1248.2</v>
      </c>
      <c r="H365" s="1">
        <v>645.6</v>
      </c>
      <c r="I365" s="4">
        <v>3</v>
      </c>
      <c r="J365" s="2" t="s">
        <v>73</v>
      </c>
      <c r="K365" s="1">
        <f>Tabelle9[[#This Row],[Menge kg Nges]]/1000</f>
        <v>1.2482</v>
      </c>
      <c r="L365" s="1">
        <f>Tabelle9[[#This Row],[Menge kg P2O5]]/1000</f>
        <v>0.64560000000000006</v>
      </c>
      <c r="M365" s="1">
        <f>Tabelle9[[#This Row],[Menge t Nges]]/Tabelle9[[#This Row],[Anzahl Lieferscheine]]</f>
        <v>0.41606666666666664</v>
      </c>
      <c r="N365" s="1">
        <f>Tabelle9[[#This Row],[Menge t P2O5]]/Tabelle9[[#This Row],[Anzahl Lieferscheine]]</f>
        <v>0.21520000000000003</v>
      </c>
    </row>
    <row r="366" spans="1:14" x14ac:dyDescent="0.2">
      <c r="A366" s="2" t="s">
        <v>33</v>
      </c>
      <c r="B366" s="2" t="s">
        <v>29</v>
      </c>
      <c r="C366" s="2" t="s">
        <v>6</v>
      </c>
      <c r="D366" s="2" t="s">
        <v>15</v>
      </c>
      <c r="E366" s="2" t="s">
        <v>18</v>
      </c>
      <c r="F366" s="2" t="s">
        <v>61</v>
      </c>
      <c r="G366" s="1">
        <v>3645.3999999999996</v>
      </c>
      <c r="H366" s="1">
        <v>2428.75</v>
      </c>
      <c r="I366" s="4">
        <v>12</v>
      </c>
      <c r="J366" s="2" t="s">
        <v>73</v>
      </c>
      <c r="K366" s="1">
        <f>Tabelle9[[#This Row],[Menge kg Nges]]/1000</f>
        <v>3.6453999999999995</v>
      </c>
      <c r="L366" s="1">
        <f>Tabelle9[[#This Row],[Menge kg P2O5]]/1000</f>
        <v>2.42875</v>
      </c>
      <c r="M366" s="1">
        <f>Tabelle9[[#This Row],[Menge t Nges]]/Tabelle9[[#This Row],[Anzahl Lieferscheine]]</f>
        <v>0.30378333333333329</v>
      </c>
      <c r="N366" s="1">
        <f>Tabelle9[[#This Row],[Menge t P2O5]]/Tabelle9[[#This Row],[Anzahl Lieferscheine]]</f>
        <v>0.20239583333333333</v>
      </c>
    </row>
    <row r="367" spans="1:14" x14ac:dyDescent="0.2">
      <c r="A367" s="2" t="s">
        <v>33</v>
      </c>
      <c r="B367" s="2" t="s">
        <v>29</v>
      </c>
      <c r="C367" s="2" t="s">
        <v>6</v>
      </c>
      <c r="D367" s="2" t="s">
        <v>15</v>
      </c>
      <c r="E367" s="2" t="s">
        <v>20</v>
      </c>
      <c r="F367" s="2" t="s">
        <v>61</v>
      </c>
      <c r="G367" s="1">
        <v>184.4</v>
      </c>
      <c r="H367" s="1">
        <v>130</v>
      </c>
      <c r="I367" s="4">
        <v>2</v>
      </c>
      <c r="J367" s="2" t="s">
        <v>73</v>
      </c>
      <c r="K367" s="1">
        <f>Tabelle9[[#This Row],[Menge kg Nges]]/1000</f>
        <v>0.18440000000000001</v>
      </c>
      <c r="L367" s="1">
        <f>Tabelle9[[#This Row],[Menge kg P2O5]]/1000</f>
        <v>0.13</v>
      </c>
      <c r="M367" s="1">
        <f>Tabelle9[[#This Row],[Menge t Nges]]/Tabelle9[[#This Row],[Anzahl Lieferscheine]]</f>
        <v>9.2200000000000004E-2</v>
      </c>
      <c r="N367" s="1">
        <f>Tabelle9[[#This Row],[Menge t P2O5]]/Tabelle9[[#This Row],[Anzahl Lieferscheine]]</f>
        <v>6.5000000000000002E-2</v>
      </c>
    </row>
    <row r="368" spans="1:14" x14ac:dyDescent="0.2">
      <c r="A368" s="2" t="s">
        <v>33</v>
      </c>
      <c r="B368" s="2" t="s">
        <v>29</v>
      </c>
      <c r="C368" s="2" t="s">
        <v>6</v>
      </c>
      <c r="D368" s="2" t="s">
        <v>15</v>
      </c>
      <c r="E368" s="2" t="s">
        <v>21</v>
      </c>
      <c r="F368" s="2" t="s">
        <v>61</v>
      </c>
      <c r="G368" s="1">
        <v>1312.2</v>
      </c>
      <c r="H368" s="1">
        <v>707.4</v>
      </c>
      <c r="I368" s="4">
        <v>4</v>
      </c>
      <c r="J368" s="2" t="s">
        <v>73</v>
      </c>
      <c r="K368" s="1">
        <f>Tabelle9[[#This Row],[Menge kg Nges]]/1000</f>
        <v>1.3122</v>
      </c>
      <c r="L368" s="1">
        <f>Tabelle9[[#This Row],[Menge kg P2O5]]/1000</f>
        <v>0.70740000000000003</v>
      </c>
      <c r="M368" s="1">
        <f>Tabelle9[[#This Row],[Menge t Nges]]/Tabelle9[[#This Row],[Anzahl Lieferscheine]]</f>
        <v>0.32805000000000001</v>
      </c>
      <c r="N368" s="1">
        <f>Tabelle9[[#This Row],[Menge t P2O5]]/Tabelle9[[#This Row],[Anzahl Lieferscheine]]</f>
        <v>0.17685000000000001</v>
      </c>
    </row>
    <row r="369" spans="1:14" x14ac:dyDescent="0.2">
      <c r="A369" s="2" t="s">
        <v>33</v>
      </c>
      <c r="B369" s="2" t="s">
        <v>29</v>
      </c>
      <c r="C369" s="2" t="s">
        <v>25</v>
      </c>
      <c r="D369" s="2" t="s">
        <v>25</v>
      </c>
      <c r="E369" s="2" t="s">
        <v>26</v>
      </c>
      <c r="F369" s="2" t="s">
        <v>61</v>
      </c>
      <c r="G369" s="1">
        <v>6886.4999999999991</v>
      </c>
      <c r="H369" s="1">
        <v>2088.7600000000007</v>
      </c>
      <c r="I369" s="4">
        <v>11</v>
      </c>
      <c r="J369" s="2" t="s">
        <v>73</v>
      </c>
      <c r="K369" s="1">
        <f>Tabelle9[[#This Row],[Menge kg Nges]]/1000</f>
        <v>6.886499999999999</v>
      </c>
      <c r="L369" s="1">
        <f>Tabelle9[[#This Row],[Menge kg P2O5]]/1000</f>
        <v>2.0887600000000006</v>
      </c>
      <c r="M369" s="1">
        <f>Tabelle9[[#This Row],[Menge t Nges]]/Tabelle9[[#This Row],[Anzahl Lieferscheine]]</f>
        <v>0.62604545454545446</v>
      </c>
      <c r="N369" s="1">
        <f>Tabelle9[[#This Row],[Menge t P2O5]]/Tabelle9[[#This Row],[Anzahl Lieferscheine]]</f>
        <v>0.18988727272727279</v>
      </c>
    </row>
    <row r="370" spans="1:14" x14ac:dyDescent="0.2">
      <c r="A370" s="2" t="s">
        <v>33</v>
      </c>
      <c r="B370" s="2" t="s">
        <v>32</v>
      </c>
      <c r="C370" s="2" t="s">
        <v>6</v>
      </c>
      <c r="D370" s="2" t="s">
        <v>7</v>
      </c>
      <c r="E370" s="2" t="s">
        <v>12</v>
      </c>
      <c r="F370" s="2" t="s">
        <v>61</v>
      </c>
      <c r="G370" s="1">
        <v>92.5</v>
      </c>
      <c r="H370" s="1">
        <v>27.5</v>
      </c>
      <c r="I370" s="4">
        <v>1</v>
      </c>
      <c r="J370" s="2" t="s">
        <v>73</v>
      </c>
      <c r="K370" s="1">
        <f>Tabelle9[[#This Row],[Menge kg Nges]]/1000</f>
        <v>9.2499999999999999E-2</v>
      </c>
      <c r="L370" s="1">
        <f>Tabelle9[[#This Row],[Menge kg P2O5]]/1000</f>
        <v>2.75E-2</v>
      </c>
      <c r="M370" s="1">
        <f>Tabelle9[[#This Row],[Menge t Nges]]/Tabelle9[[#This Row],[Anzahl Lieferscheine]]</f>
        <v>9.2499999999999999E-2</v>
      </c>
      <c r="N370" s="1">
        <f>Tabelle9[[#This Row],[Menge t P2O5]]/Tabelle9[[#This Row],[Anzahl Lieferscheine]]</f>
        <v>2.75E-2</v>
      </c>
    </row>
    <row r="371" spans="1:14" x14ac:dyDescent="0.2">
      <c r="A371" s="2" t="s">
        <v>33</v>
      </c>
      <c r="B371" s="2" t="s">
        <v>32</v>
      </c>
      <c r="C371" s="2" t="s">
        <v>6</v>
      </c>
      <c r="D371" s="2" t="s">
        <v>15</v>
      </c>
      <c r="E371" s="2" t="s">
        <v>18</v>
      </c>
      <c r="F371" s="2" t="s">
        <v>61</v>
      </c>
      <c r="G371" s="1">
        <v>3249.5</v>
      </c>
      <c r="H371" s="1">
        <v>2196</v>
      </c>
      <c r="I371" s="4">
        <v>3</v>
      </c>
      <c r="J371" s="2" t="s">
        <v>73</v>
      </c>
      <c r="K371" s="1">
        <f>Tabelle9[[#This Row],[Menge kg Nges]]/1000</f>
        <v>3.2494999999999998</v>
      </c>
      <c r="L371" s="1">
        <f>Tabelle9[[#This Row],[Menge kg P2O5]]/1000</f>
        <v>2.1960000000000002</v>
      </c>
      <c r="M371" s="1">
        <f>Tabelle9[[#This Row],[Menge t Nges]]/Tabelle9[[#This Row],[Anzahl Lieferscheine]]</f>
        <v>1.0831666666666666</v>
      </c>
      <c r="N371" s="1">
        <f>Tabelle9[[#This Row],[Menge t P2O5]]/Tabelle9[[#This Row],[Anzahl Lieferscheine]]</f>
        <v>0.7320000000000001</v>
      </c>
    </row>
    <row r="372" spans="1:14" x14ac:dyDescent="0.2">
      <c r="A372" s="2" t="s">
        <v>33</v>
      </c>
      <c r="B372" s="2" t="s">
        <v>32</v>
      </c>
      <c r="C372" s="2" t="s">
        <v>6</v>
      </c>
      <c r="D372" s="2" t="s">
        <v>15</v>
      </c>
      <c r="E372" s="2" t="s">
        <v>20</v>
      </c>
      <c r="F372" s="2" t="s">
        <v>61</v>
      </c>
      <c r="G372" s="1">
        <v>658</v>
      </c>
      <c r="H372" s="1">
        <v>415</v>
      </c>
      <c r="I372" s="4">
        <v>6</v>
      </c>
      <c r="J372" s="2" t="s">
        <v>73</v>
      </c>
      <c r="K372" s="1">
        <f>Tabelle9[[#This Row],[Menge kg Nges]]/1000</f>
        <v>0.65800000000000003</v>
      </c>
      <c r="L372" s="1">
        <f>Tabelle9[[#This Row],[Menge kg P2O5]]/1000</f>
        <v>0.41499999999999998</v>
      </c>
      <c r="M372" s="1">
        <f>Tabelle9[[#This Row],[Menge t Nges]]/Tabelle9[[#This Row],[Anzahl Lieferscheine]]</f>
        <v>0.10966666666666668</v>
      </c>
      <c r="N372" s="1">
        <f>Tabelle9[[#This Row],[Menge t P2O5]]/Tabelle9[[#This Row],[Anzahl Lieferscheine]]</f>
        <v>6.9166666666666668E-2</v>
      </c>
    </row>
    <row r="373" spans="1:14" x14ac:dyDescent="0.2">
      <c r="A373" s="2" t="s">
        <v>33</v>
      </c>
      <c r="B373" s="2" t="s">
        <v>32</v>
      </c>
      <c r="C373" s="2" t="s">
        <v>25</v>
      </c>
      <c r="D373" s="2" t="s">
        <v>25</v>
      </c>
      <c r="E373" s="2" t="s">
        <v>26</v>
      </c>
      <c r="F373" s="2" t="s">
        <v>61</v>
      </c>
      <c r="G373" s="1">
        <v>18562.689999999999</v>
      </c>
      <c r="H373" s="1">
        <v>7035.47</v>
      </c>
      <c r="I373" s="4">
        <v>47</v>
      </c>
      <c r="J373" s="2" t="s">
        <v>73</v>
      </c>
      <c r="K373" s="1">
        <f>Tabelle9[[#This Row],[Menge kg Nges]]/1000</f>
        <v>18.56269</v>
      </c>
      <c r="L373" s="1">
        <f>Tabelle9[[#This Row],[Menge kg P2O5]]/1000</f>
        <v>7.0354700000000001</v>
      </c>
      <c r="M373" s="1">
        <f>Tabelle9[[#This Row],[Menge t Nges]]/Tabelle9[[#This Row],[Anzahl Lieferscheine]]</f>
        <v>0.39495085106382977</v>
      </c>
      <c r="N373" s="1">
        <f>Tabelle9[[#This Row],[Menge t P2O5]]/Tabelle9[[#This Row],[Anzahl Lieferscheine]]</f>
        <v>0.14969085106382979</v>
      </c>
    </row>
    <row r="374" spans="1:14" x14ac:dyDescent="0.2">
      <c r="A374" s="2" t="s">
        <v>33</v>
      </c>
      <c r="B374" s="2" t="s">
        <v>33</v>
      </c>
      <c r="C374" s="2" t="s">
        <v>6</v>
      </c>
      <c r="D374" s="2" t="s">
        <v>7</v>
      </c>
      <c r="E374" s="2" t="s">
        <v>8</v>
      </c>
      <c r="F374" s="2" t="s">
        <v>61</v>
      </c>
      <c r="G374" s="1">
        <v>28305.25</v>
      </c>
      <c r="H374" s="1">
        <v>7441.9699999999993</v>
      </c>
      <c r="I374" s="4">
        <v>71</v>
      </c>
      <c r="J374" s="2" t="s">
        <v>73</v>
      </c>
      <c r="K374" s="1">
        <f>Tabelle9[[#This Row],[Menge kg Nges]]/1000</f>
        <v>28.305250000000001</v>
      </c>
      <c r="L374" s="1">
        <f>Tabelle9[[#This Row],[Menge kg P2O5]]/1000</f>
        <v>7.4419699999999995</v>
      </c>
      <c r="M374" s="1">
        <f>Tabelle9[[#This Row],[Menge t Nges]]/Tabelle9[[#This Row],[Anzahl Lieferscheine]]</f>
        <v>0.3986654929577465</v>
      </c>
      <c r="N374" s="1">
        <f>Tabelle9[[#This Row],[Menge t P2O5]]/Tabelle9[[#This Row],[Anzahl Lieferscheine]]</f>
        <v>0.10481647887323943</v>
      </c>
    </row>
    <row r="375" spans="1:14" x14ac:dyDescent="0.2">
      <c r="A375" s="2" t="s">
        <v>33</v>
      </c>
      <c r="B375" s="2" t="s">
        <v>33</v>
      </c>
      <c r="C375" s="2" t="s">
        <v>6</v>
      </c>
      <c r="D375" s="2" t="s">
        <v>7</v>
      </c>
      <c r="E375" s="2" t="s">
        <v>9</v>
      </c>
      <c r="F375" s="2" t="s">
        <v>61</v>
      </c>
      <c r="G375" s="1">
        <v>24550.140000000003</v>
      </c>
      <c r="H375" s="1">
        <v>10693.029999999999</v>
      </c>
      <c r="I375" s="4">
        <v>121</v>
      </c>
      <c r="J375" s="2" t="s">
        <v>73</v>
      </c>
      <c r="K375" s="1">
        <f>Tabelle9[[#This Row],[Menge kg Nges]]/1000</f>
        <v>24.550140000000003</v>
      </c>
      <c r="L375" s="1">
        <f>Tabelle9[[#This Row],[Menge kg P2O5]]/1000</f>
        <v>10.693029999999998</v>
      </c>
      <c r="M375" s="1">
        <f>Tabelle9[[#This Row],[Menge t Nges]]/Tabelle9[[#This Row],[Anzahl Lieferscheine]]</f>
        <v>0.20289371900826447</v>
      </c>
      <c r="N375" s="1">
        <f>Tabelle9[[#This Row],[Menge t P2O5]]/Tabelle9[[#This Row],[Anzahl Lieferscheine]]</f>
        <v>8.837214876033056E-2</v>
      </c>
    </row>
    <row r="376" spans="1:14" x14ac:dyDescent="0.2">
      <c r="A376" s="2" t="s">
        <v>33</v>
      </c>
      <c r="B376" s="2" t="s">
        <v>33</v>
      </c>
      <c r="C376" s="2" t="s">
        <v>6</v>
      </c>
      <c r="D376" s="2" t="s">
        <v>7</v>
      </c>
      <c r="E376" s="2" t="s">
        <v>11</v>
      </c>
      <c r="F376" s="2" t="s">
        <v>61</v>
      </c>
      <c r="G376" s="1">
        <v>3518.9600000000009</v>
      </c>
      <c r="H376" s="1">
        <v>1548.6200000000003</v>
      </c>
      <c r="I376" s="4">
        <v>13</v>
      </c>
      <c r="J376" s="2" t="s">
        <v>73</v>
      </c>
      <c r="K376" s="1">
        <f>Tabelle9[[#This Row],[Menge kg Nges]]/1000</f>
        <v>3.5189600000000008</v>
      </c>
      <c r="L376" s="1">
        <f>Tabelle9[[#This Row],[Menge kg P2O5]]/1000</f>
        <v>1.5486200000000003</v>
      </c>
      <c r="M376" s="1">
        <f>Tabelle9[[#This Row],[Menge t Nges]]/Tabelle9[[#This Row],[Anzahl Lieferscheine]]</f>
        <v>0.27068923076923085</v>
      </c>
      <c r="N376" s="1">
        <f>Tabelle9[[#This Row],[Menge t P2O5]]/Tabelle9[[#This Row],[Anzahl Lieferscheine]]</f>
        <v>0.11912461538461541</v>
      </c>
    </row>
    <row r="377" spans="1:14" x14ac:dyDescent="0.2">
      <c r="A377" s="2" t="s">
        <v>33</v>
      </c>
      <c r="B377" s="2" t="s">
        <v>33</v>
      </c>
      <c r="C377" s="2" t="s">
        <v>6</v>
      </c>
      <c r="D377" s="2" t="s">
        <v>7</v>
      </c>
      <c r="E377" s="2" t="s">
        <v>12</v>
      </c>
      <c r="F377" s="2" t="s">
        <v>61</v>
      </c>
      <c r="G377" s="1">
        <v>6155.5999999999995</v>
      </c>
      <c r="H377" s="1">
        <v>2394.6400000000003</v>
      </c>
      <c r="I377" s="4">
        <v>27</v>
      </c>
      <c r="J377" s="2" t="s">
        <v>73</v>
      </c>
      <c r="K377" s="1">
        <f>Tabelle9[[#This Row],[Menge kg Nges]]/1000</f>
        <v>6.1555999999999997</v>
      </c>
      <c r="L377" s="1">
        <f>Tabelle9[[#This Row],[Menge kg P2O5]]/1000</f>
        <v>2.3946400000000003</v>
      </c>
      <c r="M377" s="1">
        <f>Tabelle9[[#This Row],[Menge t Nges]]/Tabelle9[[#This Row],[Anzahl Lieferscheine]]</f>
        <v>0.22798518518518518</v>
      </c>
      <c r="N377" s="1">
        <f>Tabelle9[[#This Row],[Menge t P2O5]]/Tabelle9[[#This Row],[Anzahl Lieferscheine]]</f>
        <v>8.8690370370370378E-2</v>
      </c>
    </row>
    <row r="378" spans="1:14" x14ac:dyDescent="0.2">
      <c r="A378" s="2" t="s">
        <v>33</v>
      </c>
      <c r="B378" s="2" t="s">
        <v>33</v>
      </c>
      <c r="C378" s="2" t="s">
        <v>6</v>
      </c>
      <c r="D378" s="2" t="s">
        <v>7</v>
      </c>
      <c r="E378" s="2" t="s">
        <v>13</v>
      </c>
      <c r="F378" s="2" t="s">
        <v>61</v>
      </c>
      <c r="G378" s="1">
        <v>6617.1</v>
      </c>
      <c r="H378" s="1">
        <v>3832.8199999999993</v>
      </c>
      <c r="I378" s="4">
        <v>25</v>
      </c>
      <c r="J378" s="2" t="s">
        <v>73</v>
      </c>
      <c r="K378" s="1">
        <f>Tabelle9[[#This Row],[Menge kg Nges]]/1000</f>
        <v>6.6171000000000006</v>
      </c>
      <c r="L378" s="1">
        <f>Tabelle9[[#This Row],[Menge kg P2O5]]/1000</f>
        <v>3.8328199999999994</v>
      </c>
      <c r="M378" s="1">
        <f>Tabelle9[[#This Row],[Menge t Nges]]/Tabelle9[[#This Row],[Anzahl Lieferscheine]]</f>
        <v>0.26468400000000003</v>
      </c>
      <c r="N378" s="1">
        <f>Tabelle9[[#This Row],[Menge t P2O5]]/Tabelle9[[#This Row],[Anzahl Lieferscheine]]</f>
        <v>0.15331279999999997</v>
      </c>
    </row>
    <row r="379" spans="1:14" x14ac:dyDescent="0.2">
      <c r="A379" s="2" t="s">
        <v>33</v>
      </c>
      <c r="B379" s="2" t="s">
        <v>33</v>
      </c>
      <c r="C379" s="2" t="s">
        <v>6</v>
      </c>
      <c r="D379" s="2" t="s">
        <v>7</v>
      </c>
      <c r="E379" s="2" t="s">
        <v>14</v>
      </c>
      <c r="F379" s="2" t="s">
        <v>61</v>
      </c>
      <c r="G379" s="1">
        <v>12192.179999999995</v>
      </c>
      <c r="H379" s="1">
        <v>6413.1299999999992</v>
      </c>
      <c r="I379" s="4">
        <v>41</v>
      </c>
      <c r="J379" s="2" t="s">
        <v>73</v>
      </c>
      <c r="K379" s="1">
        <f>Tabelle9[[#This Row],[Menge kg Nges]]/1000</f>
        <v>12.192179999999995</v>
      </c>
      <c r="L379" s="1">
        <f>Tabelle9[[#This Row],[Menge kg P2O5]]/1000</f>
        <v>6.4131299999999989</v>
      </c>
      <c r="M379" s="1">
        <f>Tabelle9[[#This Row],[Menge t Nges]]/Tabelle9[[#This Row],[Anzahl Lieferscheine]]</f>
        <v>0.29737024390243888</v>
      </c>
      <c r="N379" s="1">
        <f>Tabelle9[[#This Row],[Menge t P2O5]]/Tabelle9[[#This Row],[Anzahl Lieferscheine]]</f>
        <v>0.15641780487804877</v>
      </c>
    </row>
    <row r="380" spans="1:14" x14ac:dyDescent="0.2">
      <c r="A380" s="2" t="s">
        <v>33</v>
      </c>
      <c r="B380" s="2" t="s">
        <v>33</v>
      </c>
      <c r="C380" s="2" t="s">
        <v>6</v>
      </c>
      <c r="D380" s="2" t="s">
        <v>15</v>
      </c>
      <c r="E380" s="2" t="s">
        <v>18</v>
      </c>
      <c r="F380" s="2" t="s">
        <v>61</v>
      </c>
      <c r="G380" s="1">
        <v>23039.32</v>
      </c>
      <c r="H380" s="1">
        <v>16613.87</v>
      </c>
      <c r="I380" s="4">
        <v>63</v>
      </c>
      <c r="J380" s="2" t="s">
        <v>73</v>
      </c>
      <c r="K380" s="1">
        <f>Tabelle9[[#This Row],[Menge kg Nges]]/1000</f>
        <v>23.03932</v>
      </c>
      <c r="L380" s="1">
        <f>Tabelle9[[#This Row],[Menge kg P2O5]]/1000</f>
        <v>16.613869999999999</v>
      </c>
      <c r="M380" s="1">
        <f>Tabelle9[[#This Row],[Menge t Nges]]/Tabelle9[[#This Row],[Anzahl Lieferscheine]]</f>
        <v>0.36570349206349206</v>
      </c>
      <c r="N380" s="1">
        <f>Tabelle9[[#This Row],[Menge t P2O5]]/Tabelle9[[#This Row],[Anzahl Lieferscheine]]</f>
        <v>0.26371222222222218</v>
      </c>
    </row>
    <row r="381" spans="1:14" x14ac:dyDescent="0.2">
      <c r="A381" s="2" t="s">
        <v>33</v>
      </c>
      <c r="B381" s="2" t="s">
        <v>33</v>
      </c>
      <c r="C381" s="2" t="s">
        <v>6</v>
      </c>
      <c r="D381" s="2" t="s">
        <v>15</v>
      </c>
      <c r="E381" s="2" t="s">
        <v>19</v>
      </c>
      <c r="F381" s="2" t="s">
        <v>61</v>
      </c>
      <c r="G381" s="1">
        <v>108</v>
      </c>
      <c r="H381" s="1">
        <v>120</v>
      </c>
      <c r="I381" s="4">
        <v>1</v>
      </c>
      <c r="J381" s="2" t="s">
        <v>73</v>
      </c>
      <c r="K381" s="1">
        <f>Tabelle9[[#This Row],[Menge kg Nges]]/1000</f>
        <v>0.108</v>
      </c>
      <c r="L381" s="1">
        <f>Tabelle9[[#This Row],[Menge kg P2O5]]/1000</f>
        <v>0.12</v>
      </c>
      <c r="M381" s="1">
        <f>Tabelle9[[#This Row],[Menge t Nges]]/Tabelle9[[#This Row],[Anzahl Lieferscheine]]</f>
        <v>0.108</v>
      </c>
      <c r="N381" s="1">
        <f>Tabelle9[[#This Row],[Menge t P2O5]]/Tabelle9[[#This Row],[Anzahl Lieferscheine]]</f>
        <v>0.12</v>
      </c>
    </row>
    <row r="382" spans="1:14" x14ac:dyDescent="0.2">
      <c r="A382" s="2" t="s">
        <v>33</v>
      </c>
      <c r="B382" s="2" t="s">
        <v>33</v>
      </c>
      <c r="C382" s="2" t="s">
        <v>6</v>
      </c>
      <c r="D382" s="2" t="s">
        <v>15</v>
      </c>
      <c r="E382" s="2" t="s">
        <v>20</v>
      </c>
      <c r="F382" s="2" t="s">
        <v>61</v>
      </c>
      <c r="G382" s="1">
        <v>2689.47</v>
      </c>
      <c r="H382" s="1">
        <v>2121.6999999999998</v>
      </c>
      <c r="I382" s="4">
        <v>38</v>
      </c>
      <c r="J382" s="2" t="s">
        <v>73</v>
      </c>
      <c r="K382" s="1">
        <f>Tabelle9[[#This Row],[Menge kg Nges]]/1000</f>
        <v>2.6894699999999996</v>
      </c>
      <c r="L382" s="1">
        <f>Tabelle9[[#This Row],[Menge kg P2O5]]/1000</f>
        <v>2.1216999999999997</v>
      </c>
      <c r="M382" s="1">
        <f>Tabelle9[[#This Row],[Menge t Nges]]/Tabelle9[[#This Row],[Anzahl Lieferscheine]]</f>
        <v>7.0775526315789469E-2</v>
      </c>
      <c r="N382" s="1">
        <f>Tabelle9[[#This Row],[Menge t P2O5]]/Tabelle9[[#This Row],[Anzahl Lieferscheine]]</f>
        <v>5.5834210526315785E-2</v>
      </c>
    </row>
    <row r="383" spans="1:14" x14ac:dyDescent="0.2">
      <c r="A383" s="2" t="s">
        <v>33</v>
      </c>
      <c r="B383" s="2" t="s">
        <v>33</v>
      </c>
      <c r="C383" s="2" t="s">
        <v>6</v>
      </c>
      <c r="D383" s="2" t="s">
        <v>15</v>
      </c>
      <c r="E383" s="2" t="s">
        <v>21</v>
      </c>
      <c r="F383" s="2" t="s">
        <v>61</v>
      </c>
      <c r="G383" s="1">
        <v>4604.6200000000008</v>
      </c>
      <c r="H383" s="1">
        <v>2632.7599999999998</v>
      </c>
      <c r="I383" s="4">
        <v>14</v>
      </c>
      <c r="J383" s="2" t="s">
        <v>73</v>
      </c>
      <c r="K383" s="1">
        <f>Tabelle9[[#This Row],[Menge kg Nges]]/1000</f>
        <v>4.6046200000000006</v>
      </c>
      <c r="L383" s="1">
        <f>Tabelle9[[#This Row],[Menge kg P2O5]]/1000</f>
        <v>2.6327599999999998</v>
      </c>
      <c r="M383" s="1">
        <f>Tabelle9[[#This Row],[Menge t Nges]]/Tabelle9[[#This Row],[Anzahl Lieferscheine]]</f>
        <v>0.32890142857142862</v>
      </c>
      <c r="N383" s="1">
        <f>Tabelle9[[#This Row],[Menge t P2O5]]/Tabelle9[[#This Row],[Anzahl Lieferscheine]]</f>
        <v>0.1880542857142857</v>
      </c>
    </row>
    <row r="384" spans="1:14" x14ac:dyDescent="0.2">
      <c r="A384" s="2" t="s">
        <v>33</v>
      </c>
      <c r="B384" s="2" t="s">
        <v>33</v>
      </c>
      <c r="C384" s="2" t="s">
        <v>6</v>
      </c>
      <c r="D384" s="2" t="s">
        <v>15</v>
      </c>
      <c r="E384" s="2" t="s">
        <v>9</v>
      </c>
      <c r="F384" s="2" t="s">
        <v>61</v>
      </c>
      <c r="G384" s="1">
        <v>643.08000000000004</v>
      </c>
      <c r="H384" s="1">
        <v>389.7</v>
      </c>
      <c r="I384" s="4">
        <v>4</v>
      </c>
      <c r="J384" s="2" t="s">
        <v>73</v>
      </c>
      <c r="K384" s="1">
        <f>Tabelle9[[#This Row],[Menge kg Nges]]/1000</f>
        <v>0.6430800000000001</v>
      </c>
      <c r="L384" s="1">
        <f>Tabelle9[[#This Row],[Menge kg P2O5]]/1000</f>
        <v>0.38969999999999999</v>
      </c>
      <c r="M384" s="1">
        <f>Tabelle9[[#This Row],[Menge t Nges]]/Tabelle9[[#This Row],[Anzahl Lieferscheine]]</f>
        <v>0.16077000000000002</v>
      </c>
      <c r="N384" s="1">
        <f>Tabelle9[[#This Row],[Menge t P2O5]]/Tabelle9[[#This Row],[Anzahl Lieferscheine]]</f>
        <v>9.7424999999999998E-2</v>
      </c>
    </row>
    <row r="385" spans="1:14" x14ac:dyDescent="0.2">
      <c r="A385" s="2" t="s">
        <v>33</v>
      </c>
      <c r="B385" s="2" t="s">
        <v>33</v>
      </c>
      <c r="C385" s="2" t="s">
        <v>6</v>
      </c>
      <c r="D385" s="2" t="s">
        <v>15</v>
      </c>
      <c r="E385" s="2" t="s">
        <v>10</v>
      </c>
      <c r="F385" s="2" t="s">
        <v>61</v>
      </c>
      <c r="G385" s="1">
        <v>462</v>
      </c>
      <c r="H385" s="1">
        <v>147</v>
      </c>
      <c r="I385" s="4">
        <v>1</v>
      </c>
      <c r="J385" s="2" t="s">
        <v>73</v>
      </c>
      <c r="K385" s="1">
        <f>Tabelle9[[#This Row],[Menge kg Nges]]/1000</f>
        <v>0.46200000000000002</v>
      </c>
      <c r="L385" s="1">
        <f>Tabelle9[[#This Row],[Menge kg P2O5]]/1000</f>
        <v>0.14699999999999999</v>
      </c>
      <c r="M385" s="1">
        <f>Tabelle9[[#This Row],[Menge t Nges]]/Tabelle9[[#This Row],[Anzahl Lieferscheine]]</f>
        <v>0.46200000000000002</v>
      </c>
      <c r="N385" s="1">
        <f>Tabelle9[[#This Row],[Menge t P2O5]]/Tabelle9[[#This Row],[Anzahl Lieferscheine]]</f>
        <v>0.14699999999999999</v>
      </c>
    </row>
    <row r="386" spans="1:14" x14ac:dyDescent="0.2">
      <c r="A386" s="2" t="s">
        <v>33</v>
      </c>
      <c r="B386" s="2" t="s">
        <v>33</v>
      </c>
      <c r="C386" s="2" t="s">
        <v>6</v>
      </c>
      <c r="D386" s="2" t="s">
        <v>15</v>
      </c>
      <c r="E386" s="2" t="s">
        <v>23</v>
      </c>
      <c r="F386" s="2" t="s">
        <v>61</v>
      </c>
      <c r="G386" s="1">
        <v>254.2</v>
      </c>
      <c r="H386" s="1">
        <v>114.7</v>
      </c>
      <c r="I386" s="4">
        <v>1</v>
      </c>
      <c r="J386" s="2" t="s">
        <v>73</v>
      </c>
      <c r="K386" s="1">
        <f>Tabelle9[[#This Row],[Menge kg Nges]]/1000</f>
        <v>0.25419999999999998</v>
      </c>
      <c r="L386" s="1">
        <f>Tabelle9[[#This Row],[Menge kg P2O5]]/1000</f>
        <v>0.1147</v>
      </c>
      <c r="M386" s="1">
        <f>Tabelle9[[#This Row],[Menge t Nges]]/Tabelle9[[#This Row],[Anzahl Lieferscheine]]</f>
        <v>0.25419999999999998</v>
      </c>
      <c r="N386" s="1">
        <f>Tabelle9[[#This Row],[Menge t P2O5]]/Tabelle9[[#This Row],[Anzahl Lieferscheine]]</f>
        <v>0.1147</v>
      </c>
    </row>
    <row r="387" spans="1:14" x14ac:dyDescent="0.2">
      <c r="A387" s="2" t="s">
        <v>33</v>
      </c>
      <c r="B387" s="2" t="s">
        <v>33</v>
      </c>
      <c r="C387" s="2" t="s">
        <v>6</v>
      </c>
      <c r="D387" s="2" t="s">
        <v>15</v>
      </c>
      <c r="E387" s="2" t="s">
        <v>12</v>
      </c>
      <c r="F387" s="2" t="s">
        <v>61</v>
      </c>
      <c r="G387" s="1">
        <v>218.4</v>
      </c>
      <c r="H387" s="1">
        <v>196.35</v>
      </c>
      <c r="I387" s="4">
        <v>1</v>
      </c>
      <c r="J387" s="2" t="s">
        <v>73</v>
      </c>
      <c r="K387" s="1">
        <f>Tabelle9[[#This Row],[Menge kg Nges]]/1000</f>
        <v>0.21840000000000001</v>
      </c>
      <c r="L387" s="1">
        <f>Tabelle9[[#This Row],[Menge kg P2O5]]/1000</f>
        <v>0.19635</v>
      </c>
      <c r="M387" s="1">
        <f>Tabelle9[[#This Row],[Menge t Nges]]/Tabelle9[[#This Row],[Anzahl Lieferscheine]]</f>
        <v>0.21840000000000001</v>
      </c>
      <c r="N387" s="1">
        <f>Tabelle9[[#This Row],[Menge t P2O5]]/Tabelle9[[#This Row],[Anzahl Lieferscheine]]</f>
        <v>0.19635</v>
      </c>
    </row>
    <row r="388" spans="1:14" x14ac:dyDescent="0.2">
      <c r="A388" s="2" t="s">
        <v>33</v>
      </c>
      <c r="B388" s="2" t="s">
        <v>33</v>
      </c>
      <c r="C388" s="2" t="s">
        <v>6</v>
      </c>
      <c r="D388" s="2" t="s">
        <v>15</v>
      </c>
      <c r="E388" s="2" t="s">
        <v>13</v>
      </c>
      <c r="F388" s="2" t="s">
        <v>61</v>
      </c>
      <c r="G388" s="1">
        <v>877.5</v>
      </c>
      <c r="H388" s="1">
        <v>1118</v>
      </c>
      <c r="I388" s="4">
        <v>3</v>
      </c>
      <c r="J388" s="2" t="s">
        <v>73</v>
      </c>
      <c r="K388" s="1">
        <f>Tabelle9[[#This Row],[Menge kg Nges]]/1000</f>
        <v>0.87749999999999995</v>
      </c>
      <c r="L388" s="1">
        <f>Tabelle9[[#This Row],[Menge kg P2O5]]/1000</f>
        <v>1.1180000000000001</v>
      </c>
      <c r="M388" s="1">
        <f>Tabelle9[[#This Row],[Menge t Nges]]/Tabelle9[[#This Row],[Anzahl Lieferscheine]]</f>
        <v>0.29249999999999998</v>
      </c>
      <c r="N388" s="1">
        <f>Tabelle9[[#This Row],[Menge t P2O5]]/Tabelle9[[#This Row],[Anzahl Lieferscheine]]</f>
        <v>0.3726666666666667</v>
      </c>
    </row>
    <row r="389" spans="1:14" x14ac:dyDescent="0.2">
      <c r="A389" s="2" t="s">
        <v>33</v>
      </c>
      <c r="B389" s="2" t="s">
        <v>33</v>
      </c>
      <c r="C389" s="2" t="s">
        <v>25</v>
      </c>
      <c r="D389" s="2" t="s">
        <v>25</v>
      </c>
      <c r="E389" s="2" t="s">
        <v>26</v>
      </c>
      <c r="F389" s="2" t="s">
        <v>61</v>
      </c>
      <c r="G389" s="1">
        <v>38113.859999999993</v>
      </c>
      <c r="H389" s="1">
        <v>18330.970000000005</v>
      </c>
      <c r="I389" s="4">
        <v>119</v>
      </c>
      <c r="J389" s="2" t="s">
        <v>73</v>
      </c>
      <c r="K389" s="1">
        <f>Tabelle9[[#This Row],[Menge kg Nges]]/1000</f>
        <v>38.113859999999995</v>
      </c>
      <c r="L389" s="1">
        <f>Tabelle9[[#This Row],[Menge kg P2O5]]/1000</f>
        <v>18.330970000000004</v>
      </c>
      <c r="M389" s="1">
        <f>Tabelle9[[#This Row],[Menge t Nges]]/Tabelle9[[#This Row],[Anzahl Lieferscheine]]</f>
        <v>0.320284537815126</v>
      </c>
      <c r="N389" s="1">
        <f>Tabelle9[[#This Row],[Menge t P2O5]]/Tabelle9[[#This Row],[Anzahl Lieferscheine]]</f>
        <v>0.15404176470588238</v>
      </c>
    </row>
    <row r="390" spans="1:14" x14ac:dyDescent="0.2">
      <c r="A390" s="2" t="s">
        <v>33</v>
      </c>
      <c r="B390" s="2" t="s">
        <v>33</v>
      </c>
      <c r="C390" s="2" t="s">
        <v>63</v>
      </c>
      <c r="D390" s="2" t="s">
        <v>63</v>
      </c>
      <c r="E390" s="2" t="s">
        <v>63</v>
      </c>
      <c r="F390" s="2" t="s">
        <v>61</v>
      </c>
      <c r="G390" s="1">
        <v>481</v>
      </c>
      <c r="H390" s="1">
        <v>555</v>
      </c>
      <c r="I390" s="4">
        <v>3</v>
      </c>
      <c r="J390" s="2" t="s">
        <v>73</v>
      </c>
      <c r="K390" s="1">
        <f>Tabelle9[[#This Row],[Menge kg Nges]]/1000</f>
        <v>0.48099999999999998</v>
      </c>
      <c r="L390" s="1">
        <f>Tabelle9[[#This Row],[Menge kg P2O5]]/1000</f>
        <v>0.55500000000000005</v>
      </c>
      <c r="M390" s="1">
        <f>Tabelle9[[#This Row],[Menge t Nges]]/Tabelle9[[#This Row],[Anzahl Lieferscheine]]</f>
        <v>0.16033333333333333</v>
      </c>
      <c r="N390" s="1">
        <f>Tabelle9[[#This Row],[Menge t P2O5]]/Tabelle9[[#This Row],[Anzahl Lieferscheine]]</f>
        <v>0.18500000000000003</v>
      </c>
    </row>
    <row r="391" spans="1:14" x14ac:dyDescent="0.2">
      <c r="A391" s="2" t="s">
        <v>33</v>
      </c>
      <c r="B391" s="2" t="s">
        <v>40</v>
      </c>
      <c r="C391" s="2" t="s">
        <v>6</v>
      </c>
      <c r="D391" s="2" t="s">
        <v>15</v>
      </c>
      <c r="E391" s="2" t="s">
        <v>18</v>
      </c>
      <c r="F391" s="2" t="s">
        <v>61</v>
      </c>
      <c r="G391" s="1">
        <v>1196</v>
      </c>
      <c r="H391" s="1">
        <v>804</v>
      </c>
      <c r="I391" s="4">
        <v>1</v>
      </c>
      <c r="J391" s="2" t="s">
        <v>73</v>
      </c>
      <c r="K391" s="1">
        <f>Tabelle9[[#This Row],[Menge kg Nges]]/1000</f>
        <v>1.196</v>
      </c>
      <c r="L391" s="1">
        <f>Tabelle9[[#This Row],[Menge kg P2O5]]/1000</f>
        <v>0.80400000000000005</v>
      </c>
      <c r="M391" s="1">
        <f>Tabelle9[[#This Row],[Menge t Nges]]/Tabelle9[[#This Row],[Anzahl Lieferscheine]]</f>
        <v>1.196</v>
      </c>
      <c r="N391" s="1">
        <f>Tabelle9[[#This Row],[Menge t P2O5]]/Tabelle9[[#This Row],[Anzahl Lieferscheine]]</f>
        <v>0.80400000000000005</v>
      </c>
    </row>
    <row r="392" spans="1:14" x14ac:dyDescent="0.2">
      <c r="A392" s="2" t="s">
        <v>44</v>
      </c>
      <c r="B392" s="2" t="s">
        <v>44</v>
      </c>
      <c r="C392" s="2" t="s">
        <v>6</v>
      </c>
      <c r="D392" s="2" t="s">
        <v>7</v>
      </c>
      <c r="E392" s="2" t="s">
        <v>8</v>
      </c>
      <c r="F392" s="2" t="s">
        <v>61</v>
      </c>
      <c r="G392" s="1">
        <v>344.44</v>
      </c>
      <c r="H392" s="1">
        <v>105.86</v>
      </c>
      <c r="I392" s="4">
        <v>2</v>
      </c>
      <c r="J392" s="2" t="s">
        <v>73</v>
      </c>
      <c r="K392" s="1">
        <f>Tabelle9[[#This Row],[Menge kg Nges]]/1000</f>
        <v>0.34444000000000002</v>
      </c>
      <c r="L392" s="1">
        <f>Tabelle9[[#This Row],[Menge kg P2O5]]/1000</f>
        <v>0.10586</v>
      </c>
      <c r="M392" s="1">
        <f>Tabelle9[[#This Row],[Menge t Nges]]/Tabelle9[[#This Row],[Anzahl Lieferscheine]]</f>
        <v>0.17222000000000001</v>
      </c>
      <c r="N392" s="1">
        <f>Tabelle9[[#This Row],[Menge t P2O5]]/Tabelle9[[#This Row],[Anzahl Lieferscheine]]</f>
        <v>5.2929999999999998E-2</v>
      </c>
    </row>
    <row r="393" spans="1:14" x14ac:dyDescent="0.2">
      <c r="A393" s="2" t="s">
        <v>44</v>
      </c>
      <c r="B393" s="2" t="s">
        <v>44</v>
      </c>
      <c r="C393" s="2" t="s">
        <v>6</v>
      </c>
      <c r="D393" s="2" t="s">
        <v>7</v>
      </c>
      <c r="E393" s="2" t="s">
        <v>9</v>
      </c>
      <c r="F393" s="2" t="s">
        <v>61</v>
      </c>
      <c r="G393" s="1">
        <v>1464.4</v>
      </c>
      <c r="H393" s="1">
        <v>624.02</v>
      </c>
      <c r="I393" s="4">
        <v>5</v>
      </c>
      <c r="J393" s="2" t="s">
        <v>73</v>
      </c>
      <c r="K393" s="1">
        <f>Tabelle9[[#This Row],[Menge kg Nges]]/1000</f>
        <v>1.4644000000000001</v>
      </c>
      <c r="L393" s="1">
        <f>Tabelle9[[#This Row],[Menge kg P2O5]]/1000</f>
        <v>0.62402000000000002</v>
      </c>
      <c r="M393" s="1">
        <f>Tabelle9[[#This Row],[Menge t Nges]]/Tabelle9[[#This Row],[Anzahl Lieferscheine]]</f>
        <v>0.29288000000000003</v>
      </c>
      <c r="N393" s="1">
        <f>Tabelle9[[#This Row],[Menge t P2O5]]/Tabelle9[[#This Row],[Anzahl Lieferscheine]]</f>
        <v>0.124804</v>
      </c>
    </row>
    <row r="394" spans="1:14" x14ac:dyDescent="0.2">
      <c r="A394" s="2" t="s">
        <v>44</v>
      </c>
      <c r="B394" s="2" t="s">
        <v>44</v>
      </c>
      <c r="C394" s="2" t="s">
        <v>6</v>
      </c>
      <c r="D394" s="2" t="s">
        <v>7</v>
      </c>
      <c r="E394" s="2" t="s">
        <v>14</v>
      </c>
      <c r="F394" s="2" t="s">
        <v>61</v>
      </c>
      <c r="G394" s="1">
        <v>7996.5</v>
      </c>
      <c r="H394" s="1">
        <v>3198.5999999999995</v>
      </c>
      <c r="I394" s="4">
        <v>25</v>
      </c>
      <c r="J394" s="2" t="s">
        <v>73</v>
      </c>
      <c r="K394" s="1">
        <f>Tabelle9[[#This Row],[Menge kg Nges]]/1000</f>
        <v>7.9965000000000002</v>
      </c>
      <c r="L394" s="1">
        <f>Tabelle9[[#This Row],[Menge kg P2O5]]/1000</f>
        <v>3.1985999999999994</v>
      </c>
      <c r="M394" s="1">
        <f>Tabelle9[[#This Row],[Menge t Nges]]/Tabelle9[[#This Row],[Anzahl Lieferscheine]]</f>
        <v>0.31986000000000003</v>
      </c>
      <c r="N394" s="1">
        <f>Tabelle9[[#This Row],[Menge t P2O5]]/Tabelle9[[#This Row],[Anzahl Lieferscheine]]</f>
        <v>0.12794399999999997</v>
      </c>
    </row>
    <row r="395" spans="1:14" x14ac:dyDescent="0.2">
      <c r="A395" s="2" t="s">
        <v>44</v>
      </c>
      <c r="B395" s="2" t="s">
        <v>44</v>
      </c>
      <c r="C395" s="2" t="s">
        <v>6</v>
      </c>
      <c r="D395" s="2" t="s">
        <v>15</v>
      </c>
      <c r="E395" s="2" t="s">
        <v>9</v>
      </c>
      <c r="F395" s="2" t="s">
        <v>61</v>
      </c>
      <c r="G395" s="1">
        <v>811.2</v>
      </c>
      <c r="H395" s="1">
        <v>540</v>
      </c>
      <c r="I395" s="4">
        <v>1</v>
      </c>
      <c r="J395" s="2" t="s">
        <v>73</v>
      </c>
      <c r="K395" s="1">
        <f>Tabelle9[[#This Row],[Menge kg Nges]]/1000</f>
        <v>0.81120000000000003</v>
      </c>
      <c r="L395" s="1">
        <f>Tabelle9[[#This Row],[Menge kg P2O5]]/1000</f>
        <v>0.54</v>
      </c>
      <c r="M395" s="1">
        <f>Tabelle9[[#This Row],[Menge t Nges]]/Tabelle9[[#This Row],[Anzahl Lieferscheine]]</f>
        <v>0.81120000000000003</v>
      </c>
      <c r="N395" s="1">
        <f>Tabelle9[[#This Row],[Menge t P2O5]]/Tabelle9[[#This Row],[Anzahl Lieferscheine]]</f>
        <v>0.54</v>
      </c>
    </row>
    <row r="396" spans="1:14" x14ac:dyDescent="0.2">
      <c r="A396" s="2" t="s">
        <v>44</v>
      </c>
      <c r="B396" s="2" t="s">
        <v>44</v>
      </c>
      <c r="C396" s="2" t="s">
        <v>6</v>
      </c>
      <c r="D396" s="2" t="s">
        <v>15</v>
      </c>
      <c r="E396" s="2" t="s">
        <v>10</v>
      </c>
      <c r="F396" s="2" t="s">
        <v>61</v>
      </c>
      <c r="G396" s="1">
        <v>1201.2</v>
      </c>
      <c r="H396" s="1">
        <v>382.20000000000005</v>
      </c>
      <c r="I396" s="4">
        <v>3</v>
      </c>
      <c r="J396" s="2" t="s">
        <v>73</v>
      </c>
      <c r="K396" s="1">
        <f>Tabelle9[[#This Row],[Menge kg Nges]]/1000</f>
        <v>1.2012</v>
      </c>
      <c r="L396" s="1">
        <f>Tabelle9[[#This Row],[Menge kg P2O5]]/1000</f>
        <v>0.38220000000000004</v>
      </c>
      <c r="M396" s="1">
        <f>Tabelle9[[#This Row],[Menge t Nges]]/Tabelle9[[#This Row],[Anzahl Lieferscheine]]</f>
        <v>0.40040000000000003</v>
      </c>
      <c r="N396" s="1">
        <f>Tabelle9[[#This Row],[Menge t P2O5]]/Tabelle9[[#This Row],[Anzahl Lieferscheine]]</f>
        <v>0.12740000000000001</v>
      </c>
    </row>
    <row r="397" spans="1:14" x14ac:dyDescent="0.2">
      <c r="A397" s="2" t="s">
        <v>44</v>
      </c>
      <c r="B397" s="2" t="s">
        <v>37</v>
      </c>
      <c r="C397" s="2" t="s">
        <v>6</v>
      </c>
      <c r="D397" s="2" t="s">
        <v>7</v>
      </c>
      <c r="E397" s="2" t="s">
        <v>14</v>
      </c>
      <c r="F397" s="2" t="s">
        <v>61</v>
      </c>
      <c r="G397" s="1">
        <v>378</v>
      </c>
      <c r="H397" s="1">
        <v>151.19999999999999</v>
      </c>
      <c r="I397" s="4">
        <v>3</v>
      </c>
      <c r="J397" s="2" t="s">
        <v>73</v>
      </c>
      <c r="K397" s="1">
        <f>Tabelle9[[#This Row],[Menge kg Nges]]/1000</f>
        <v>0.378</v>
      </c>
      <c r="L397" s="1">
        <f>Tabelle9[[#This Row],[Menge kg P2O5]]/1000</f>
        <v>0.1512</v>
      </c>
      <c r="M397" s="1">
        <f>Tabelle9[[#This Row],[Menge t Nges]]/Tabelle9[[#This Row],[Anzahl Lieferscheine]]</f>
        <v>0.126</v>
      </c>
      <c r="N397" s="1">
        <f>Tabelle9[[#This Row],[Menge t P2O5]]/Tabelle9[[#This Row],[Anzahl Lieferscheine]]</f>
        <v>5.04E-2</v>
      </c>
    </row>
    <row r="398" spans="1:14" x14ac:dyDescent="0.2">
      <c r="A398" s="2" t="s">
        <v>44</v>
      </c>
      <c r="B398" s="2" t="s">
        <v>37</v>
      </c>
      <c r="C398" s="2" t="s">
        <v>6</v>
      </c>
      <c r="D398" s="2" t="s">
        <v>15</v>
      </c>
      <c r="E398" s="2" t="s">
        <v>18</v>
      </c>
      <c r="F398" s="2" t="s">
        <v>61</v>
      </c>
      <c r="G398" s="1">
        <v>336</v>
      </c>
      <c r="H398" s="1">
        <v>272</v>
      </c>
      <c r="I398" s="4">
        <v>1</v>
      </c>
      <c r="J398" s="2" t="s">
        <v>73</v>
      </c>
      <c r="K398" s="1">
        <f>Tabelle9[[#This Row],[Menge kg Nges]]/1000</f>
        <v>0.33600000000000002</v>
      </c>
      <c r="L398" s="1">
        <f>Tabelle9[[#This Row],[Menge kg P2O5]]/1000</f>
        <v>0.27200000000000002</v>
      </c>
      <c r="M398" s="1">
        <f>Tabelle9[[#This Row],[Menge t Nges]]/Tabelle9[[#This Row],[Anzahl Lieferscheine]]</f>
        <v>0.33600000000000002</v>
      </c>
      <c r="N398" s="1">
        <f>Tabelle9[[#This Row],[Menge t P2O5]]/Tabelle9[[#This Row],[Anzahl Lieferscheine]]</f>
        <v>0.27200000000000002</v>
      </c>
    </row>
    <row r="399" spans="1:14" x14ac:dyDescent="0.2">
      <c r="A399" s="2" t="s">
        <v>44</v>
      </c>
      <c r="B399" s="2" t="s">
        <v>37</v>
      </c>
      <c r="C399" s="2" t="s">
        <v>6</v>
      </c>
      <c r="D399" s="2" t="s">
        <v>15</v>
      </c>
      <c r="E399" s="2" t="s">
        <v>10</v>
      </c>
      <c r="F399" s="2" t="s">
        <v>61</v>
      </c>
      <c r="G399" s="1">
        <v>61.6</v>
      </c>
      <c r="H399" s="1">
        <v>19.600000000000001</v>
      </c>
      <c r="I399" s="4">
        <v>1</v>
      </c>
      <c r="J399" s="2" t="s">
        <v>73</v>
      </c>
      <c r="K399" s="1">
        <f>Tabelle9[[#This Row],[Menge kg Nges]]/1000</f>
        <v>6.1600000000000002E-2</v>
      </c>
      <c r="L399" s="1">
        <f>Tabelle9[[#This Row],[Menge kg P2O5]]/1000</f>
        <v>1.9600000000000003E-2</v>
      </c>
      <c r="M399" s="1">
        <f>Tabelle9[[#This Row],[Menge t Nges]]/Tabelle9[[#This Row],[Anzahl Lieferscheine]]</f>
        <v>6.1600000000000002E-2</v>
      </c>
      <c r="N399" s="1">
        <f>Tabelle9[[#This Row],[Menge t P2O5]]/Tabelle9[[#This Row],[Anzahl Lieferscheine]]</f>
        <v>1.9600000000000003E-2</v>
      </c>
    </row>
    <row r="400" spans="1:14" x14ac:dyDescent="0.2">
      <c r="A400" s="2" t="s">
        <v>48</v>
      </c>
      <c r="B400" s="2" t="s">
        <v>48</v>
      </c>
      <c r="C400" s="2" t="s">
        <v>6</v>
      </c>
      <c r="D400" s="2" t="s">
        <v>7</v>
      </c>
      <c r="E400" s="2" t="s">
        <v>8</v>
      </c>
      <c r="F400" s="2" t="s">
        <v>61</v>
      </c>
      <c r="G400" s="1">
        <v>40474</v>
      </c>
      <c r="H400" s="1">
        <v>14020</v>
      </c>
      <c r="I400" s="4">
        <v>13</v>
      </c>
      <c r="J400" s="2" t="s">
        <v>73</v>
      </c>
      <c r="K400" s="1">
        <f>Tabelle9[[#This Row],[Menge kg Nges]]/1000</f>
        <v>40.473999999999997</v>
      </c>
      <c r="L400" s="1">
        <f>Tabelle9[[#This Row],[Menge kg P2O5]]/1000</f>
        <v>14.02</v>
      </c>
      <c r="M400" s="1">
        <f>Tabelle9[[#This Row],[Menge t Nges]]/Tabelle9[[#This Row],[Anzahl Lieferscheine]]</f>
        <v>3.1133846153846152</v>
      </c>
      <c r="N400" s="1">
        <f>Tabelle9[[#This Row],[Menge t P2O5]]/Tabelle9[[#This Row],[Anzahl Lieferscheine]]</f>
        <v>1.0784615384615384</v>
      </c>
    </row>
    <row r="401" spans="1:14" x14ac:dyDescent="0.2">
      <c r="A401" s="2" t="s">
        <v>48</v>
      </c>
      <c r="B401" s="2" t="s">
        <v>48</v>
      </c>
      <c r="C401" s="2" t="s">
        <v>6</v>
      </c>
      <c r="D401" s="2" t="s">
        <v>7</v>
      </c>
      <c r="E401" s="2" t="s">
        <v>9</v>
      </c>
      <c r="F401" s="2" t="s">
        <v>61</v>
      </c>
      <c r="G401" s="1">
        <v>25901.65</v>
      </c>
      <c r="H401" s="1">
        <v>11017.9</v>
      </c>
      <c r="I401" s="4">
        <v>5</v>
      </c>
      <c r="J401" s="2" t="s">
        <v>73</v>
      </c>
      <c r="K401" s="1">
        <f>Tabelle9[[#This Row],[Menge kg Nges]]/1000</f>
        <v>25.90165</v>
      </c>
      <c r="L401" s="1">
        <f>Tabelle9[[#This Row],[Menge kg P2O5]]/1000</f>
        <v>11.017899999999999</v>
      </c>
      <c r="M401" s="1">
        <f>Tabelle9[[#This Row],[Menge t Nges]]/Tabelle9[[#This Row],[Anzahl Lieferscheine]]</f>
        <v>5.1803299999999997</v>
      </c>
      <c r="N401" s="1">
        <f>Tabelle9[[#This Row],[Menge t P2O5]]/Tabelle9[[#This Row],[Anzahl Lieferscheine]]</f>
        <v>2.2035799999999997</v>
      </c>
    </row>
    <row r="402" spans="1:14" x14ac:dyDescent="0.2">
      <c r="A402" s="2" t="s">
        <v>48</v>
      </c>
      <c r="B402" s="2" t="s">
        <v>48</v>
      </c>
      <c r="C402" s="2" t="s">
        <v>6</v>
      </c>
      <c r="D402" s="2" t="s">
        <v>7</v>
      </c>
      <c r="E402" s="2" t="s">
        <v>12</v>
      </c>
      <c r="F402" s="2" t="s">
        <v>61</v>
      </c>
      <c r="G402" s="1">
        <v>7020</v>
      </c>
      <c r="H402" s="1">
        <v>3456</v>
      </c>
      <c r="I402" s="4">
        <v>2</v>
      </c>
      <c r="J402" s="2" t="s">
        <v>73</v>
      </c>
      <c r="K402" s="1">
        <f>Tabelle9[[#This Row],[Menge kg Nges]]/1000</f>
        <v>7.02</v>
      </c>
      <c r="L402" s="1">
        <f>Tabelle9[[#This Row],[Menge kg P2O5]]/1000</f>
        <v>3.456</v>
      </c>
      <c r="M402" s="1">
        <f>Tabelle9[[#This Row],[Menge t Nges]]/Tabelle9[[#This Row],[Anzahl Lieferscheine]]</f>
        <v>3.51</v>
      </c>
      <c r="N402" s="1">
        <f>Tabelle9[[#This Row],[Menge t P2O5]]/Tabelle9[[#This Row],[Anzahl Lieferscheine]]</f>
        <v>1.728</v>
      </c>
    </row>
    <row r="403" spans="1:14" x14ac:dyDescent="0.2">
      <c r="A403" s="2" t="s">
        <v>48</v>
      </c>
      <c r="B403" s="2" t="s">
        <v>48</v>
      </c>
      <c r="C403" s="2" t="s">
        <v>6</v>
      </c>
      <c r="D403" s="2" t="s">
        <v>15</v>
      </c>
      <c r="E403" s="2" t="s">
        <v>18</v>
      </c>
      <c r="F403" s="2" t="s">
        <v>61</v>
      </c>
      <c r="G403" s="1">
        <v>1041.5999999999999</v>
      </c>
      <c r="H403" s="1">
        <v>843.2</v>
      </c>
      <c r="I403" s="4">
        <v>2</v>
      </c>
      <c r="J403" s="2" t="s">
        <v>73</v>
      </c>
      <c r="K403" s="1">
        <f>Tabelle9[[#This Row],[Menge kg Nges]]/1000</f>
        <v>1.0415999999999999</v>
      </c>
      <c r="L403" s="1">
        <f>Tabelle9[[#This Row],[Menge kg P2O5]]/1000</f>
        <v>0.84320000000000006</v>
      </c>
      <c r="M403" s="1">
        <f>Tabelle9[[#This Row],[Menge t Nges]]/Tabelle9[[#This Row],[Anzahl Lieferscheine]]</f>
        <v>0.52079999999999993</v>
      </c>
      <c r="N403" s="1">
        <f>Tabelle9[[#This Row],[Menge t P2O5]]/Tabelle9[[#This Row],[Anzahl Lieferscheine]]</f>
        <v>0.42160000000000003</v>
      </c>
    </row>
    <row r="404" spans="1:14" x14ac:dyDescent="0.2">
      <c r="A404" s="2" t="s">
        <v>48</v>
      </c>
      <c r="B404" s="2" t="s">
        <v>48</v>
      </c>
      <c r="C404" s="2" t="s">
        <v>6</v>
      </c>
      <c r="D404" s="2" t="s">
        <v>15</v>
      </c>
      <c r="E404" s="2" t="s">
        <v>20</v>
      </c>
      <c r="F404" s="2" t="s">
        <v>61</v>
      </c>
      <c r="G404" s="1">
        <v>23568.720000000001</v>
      </c>
      <c r="H404" s="1">
        <v>14322</v>
      </c>
      <c r="I404" s="4">
        <v>39</v>
      </c>
      <c r="J404" s="2" t="s">
        <v>73</v>
      </c>
      <c r="K404" s="1">
        <f>Tabelle9[[#This Row],[Menge kg Nges]]/1000</f>
        <v>23.568720000000003</v>
      </c>
      <c r="L404" s="1">
        <f>Tabelle9[[#This Row],[Menge kg P2O5]]/1000</f>
        <v>14.321999999999999</v>
      </c>
      <c r="M404" s="1">
        <f>Tabelle9[[#This Row],[Menge t Nges]]/Tabelle9[[#This Row],[Anzahl Lieferscheine]]</f>
        <v>0.60432615384615396</v>
      </c>
      <c r="N404" s="1">
        <f>Tabelle9[[#This Row],[Menge t P2O5]]/Tabelle9[[#This Row],[Anzahl Lieferscheine]]</f>
        <v>0.36723076923076919</v>
      </c>
    </row>
    <row r="405" spans="1:14" x14ac:dyDescent="0.2">
      <c r="A405" s="2" t="s">
        <v>48</v>
      </c>
      <c r="B405" s="2" t="s">
        <v>48</v>
      </c>
      <c r="C405" s="2" t="s">
        <v>6</v>
      </c>
      <c r="D405" s="2" t="s">
        <v>15</v>
      </c>
      <c r="E405" s="2" t="s">
        <v>21</v>
      </c>
      <c r="F405" s="2" t="s">
        <v>61</v>
      </c>
      <c r="G405" s="1">
        <v>2592</v>
      </c>
      <c r="H405" s="1">
        <v>1377</v>
      </c>
      <c r="I405" s="4">
        <v>1</v>
      </c>
      <c r="J405" s="2" t="s">
        <v>73</v>
      </c>
      <c r="K405" s="1">
        <f>Tabelle9[[#This Row],[Menge kg Nges]]/1000</f>
        <v>2.5920000000000001</v>
      </c>
      <c r="L405" s="1">
        <f>Tabelle9[[#This Row],[Menge kg P2O5]]/1000</f>
        <v>1.377</v>
      </c>
      <c r="M405" s="1">
        <f>Tabelle9[[#This Row],[Menge t Nges]]/Tabelle9[[#This Row],[Anzahl Lieferscheine]]</f>
        <v>2.5920000000000001</v>
      </c>
      <c r="N405" s="1">
        <f>Tabelle9[[#This Row],[Menge t P2O5]]/Tabelle9[[#This Row],[Anzahl Lieferscheine]]</f>
        <v>1.377</v>
      </c>
    </row>
    <row r="406" spans="1:14" x14ac:dyDescent="0.2">
      <c r="A406" s="2" t="s">
        <v>48</v>
      </c>
      <c r="B406" s="2" t="s">
        <v>48</v>
      </c>
      <c r="C406" s="2" t="s">
        <v>6</v>
      </c>
      <c r="D406" s="2" t="s">
        <v>15</v>
      </c>
      <c r="E406" s="2" t="s">
        <v>9</v>
      </c>
      <c r="F406" s="2" t="s">
        <v>61</v>
      </c>
      <c r="G406" s="1">
        <v>4471.2</v>
      </c>
      <c r="H406" s="1">
        <v>2004.75</v>
      </c>
      <c r="I406" s="4">
        <v>5</v>
      </c>
      <c r="J406" s="2" t="s">
        <v>73</v>
      </c>
      <c r="K406" s="1">
        <f>Tabelle9[[#This Row],[Menge kg Nges]]/1000</f>
        <v>4.4711999999999996</v>
      </c>
      <c r="L406" s="1">
        <f>Tabelle9[[#This Row],[Menge kg P2O5]]/1000</f>
        <v>2.00475</v>
      </c>
      <c r="M406" s="1">
        <f>Tabelle9[[#This Row],[Menge t Nges]]/Tabelle9[[#This Row],[Anzahl Lieferscheine]]</f>
        <v>0.89423999999999992</v>
      </c>
      <c r="N406" s="1">
        <f>Tabelle9[[#This Row],[Menge t P2O5]]/Tabelle9[[#This Row],[Anzahl Lieferscheine]]</f>
        <v>0.40095000000000003</v>
      </c>
    </row>
    <row r="407" spans="1:14" x14ac:dyDescent="0.2">
      <c r="A407" s="2" t="s">
        <v>48</v>
      </c>
      <c r="B407" s="2" t="s">
        <v>48</v>
      </c>
      <c r="C407" s="2" t="s">
        <v>6</v>
      </c>
      <c r="D407" s="2" t="s">
        <v>15</v>
      </c>
      <c r="E407" s="2" t="s">
        <v>10</v>
      </c>
      <c r="F407" s="2" t="s">
        <v>61</v>
      </c>
      <c r="G407" s="1">
        <v>231</v>
      </c>
      <c r="H407" s="1">
        <v>73.5</v>
      </c>
      <c r="I407" s="4">
        <v>2</v>
      </c>
      <c r="J407" s="2" t="s">
        <v>73</v>
      </c>
      <c r="K407" s="1">
        <f>Tabelle9[[#This Row],[Menge kg Nges]]/1000</f>
        <v>0.23100000000000001</v>
      </c>
      <c r="L407" s="1">
        <f>Tabelle9[[#This Row],[Menge kg P2O5]]/1000</f>
        <v>7.3499999999999996E-2</v>
      </c>
      <c r="M407" s="1">
        <f>Tabelle9[[#This Row],[Menge t Nges]]/Tabelle9[[#This Row],[Anzahl Lieferscheine]]</f>
        <v>0.11550000000000001</v>
      </c>
      <c r="N407" s="1">
        <f>Tabelle9[[#This Row],[Menge t P2O5]]/Tabelle9[[#This Row],[Anzahl Lieferscheine]]</f>
        <v>3.6749999999999998E-2</v>
      </c>
    </row>
    <row r="408" spans="1:14" x14ac:dyDescent="0.2">
      <c r="A408" s="2" t="s">
        <v>48</v>
      </c>
      <c r="B408" s="2" t="s">
        <v>28</v>
      </c>
      <c r="C408" s="2" t="s">
        <v>6</v>
      </c>
      <c r="D408" s="2" t="s">
        <v>15</v>
      </c>
      <c r="E408" s="2" t="s">
        <v>18</v>
      </c>
      <c r="F408" s="2" t="s">
        <v>61</v>
      </c>
      <c r="G408" s="1">
        <v>2352</v>
      </c>
      <c r="H408" s="1">
        <v>1904</v>
      </c>
      <c r="I408" s="4">
        <v>2</v>
      </c>
      <c r="J408" s="2" t="s">
        <v>73</v>
      </c>
      <c r="K408" s="1">
        <f>Tabelle9[[#This Row],[Menge kg Nges]]/1000</f>
        <v>2.3519999999999999</v>
      </c>
      <c r="L408" s="1">
        <f>Tabelle9[[#This Row],[Menge kg P2O5]]/1000</f>
        <v>1.9039999999999999</v>
      </c>
      <c r="M408" s="1">
        <f>Tabelle9[[#This Row],[Menge t Nges]]/Tabelle9[[#This Row],[Anzahl Lieferscheine]]</f>
        <v>1.1759999999999999</v>
      </c>
      <c r="N408" s="1">
        <f>Tabelle9[[#This Row],[Menge t P2O5]]/Tabelle9[[#This Row],[Anzahl Lieferscheine]]</f>
        <v>0.95199999999999996</v>
      </c>
    </row>
    <row r="409" spans="1:14" x14ac:dyDescent="0.2">
      <c r="A409" s="2" t="s">
        <v>49</v>
      </c>
      <c r="B409" s="2" t="s">
        <v>49</v>
      </c>
      <c r="C409" s="2" t="s">
        <v>6</v>
      </c>
      <c r="D409" s="2" t="s">
        <v>7</v>
      </c>
      <c r="E409" s="2" t="s">
        <v>9</v>
      </c>
      <c r="F409" s="2" t="s">
        <v>61</v>
      </c>
      <c r="G409" s="1">
        <v>2239.8000000000002</v>
      </c>
      <c r="H409" s="1">
        <v>1156.69</v>
      </c>
      <c r="I409" s="4">
        <v>15</v>
      </c>
      <c r="J409" s="2" t="s">
        <v>73</v>
      </c>
      <c r="K409" s="1">
        <f>Tabelle9[[#This Row],[Menge kg Nges]]/1000</f>
        <v>2.2398000000000002</v>
      </c>
      <c r="L409" s="1">
        <f>Tabelle9[[#This Row],[Menge kg P2O5]]/1000</f>
        <v>1.15669</v>
      </c>
      <c r="M409" s="1">
        <f>Tabelle9[[#This Row],[Menge t Nges]]/Tabelle9[[#This Row],[Anzahl Lieferscheine]]</f>
        <v>0.14932000000000001</v>
      </c>
      <c r="N409" s="1">
        <f>Tabelle9[[#This Row],[Menge t P2O5]]/Tabelle9[[#This Row],[Anzahl Lieferscheine]]</f>
        <v>7.7112666666666663E-2</v>
      </c>
    </row>
    <row r="410" spans="1:14" x14ac:dyDescent="0.2">
      <c r="A410" s="2" t="s">
        <v>49</v>
      </c>
      <c r="B410" s="2" t="s">
        <v>49</v>
      </c>
      <c r="C410" s="2" t="s">
        <v>6</v>
      </c>
      <c r="D410" s="2" t="s">
        <v>7</v>
      </c>
      <c r="E410" s="2" t="s">
        <v>10</v>
      </c>
      <c r="F410" s="2" t="s">
        <v>61</v>
      </c>
      <c r="G410" s="1">
        <v>366.08000000000004</v>
      </c>
      <c r="H410" s="1">
        <v>145.91999999999999</v>
      </c>
      <c r="I410" s="4">
        <v>3</v>
      </c>
      <c r="J410" s="2" t="s">
        <v>73</v>
      </c>
      <c r="K410" s="1">
        <f>Tabelle9[[#This Row],[Menge kg Nges]]/1000</f>
        <v>0.36608000000000002</v>
      </c>
      <c r="L410" s="1">
        <f>Tabelle9[[#This Row],[Menge kg P2O5]]/1000</f>
        <v>0.14591999999999999</v>
      </c>
      <c r="M410" s="1">
        <f>Tabelle9[[#This Row],[Menge t Nges]]/Tabelle9[[#This Row],[Anzahl Lieferscheine]]</f>
        <v>0.12202666666666667</v>
      </c>
      <c r="N410" s="1">
        <f>Tabelle9[[#This Row],[Menge t P2O5]]/Tabelle9[[#This Row],[Anzahl Lieferscheine]]</f>
        <v>4.8639999999999996E-2</v>
      </c>
    </row>
    <row r="411" spans="1:14" x14ac:dyDescent="0.2">
      <c r="A411" s="2" t="s">
        <v>49</v>
      </c>
      <c r="B411" s="2" t="s">
        <v>49</v>
      </c>
      <c r="C411" s="2" t="s">
        <v>6</v>
      </c>
      <c r="D411" s="2" t="s">
        <v>7</v>
      </c>
      <c r="E411" s="2" t="s">
        <v>11</v>
      </c>
      <c r="F411" s="2" t="s">
        <v>61</v>
      </c>
      <c r="G411" s="1">
        <v>348</v>
      </c>
      <c r="H411" s="1">
        <v>145.20000000000002</v>
      </c>
      <c r="I411" s="4">
        <v>4</v>
      </c>
      <c r="J411" s="2" t="s">
        <v>73</v>
      </c>
      <c r="K411" s="1">
        <f>Tabelle9[[#This Row],[Menge kg Nges]]/1000</f>
        <v>0.34799999999999998</v>
      </c>
      <c r="L411" s="1">
        <f>Tabelle9[[#This Row],[Menge kg P2O5]]/1000</f>
        <v>0.14520000000000002</v>
      </c>
      <c r="M411" s="1">
        <f>Tabelle9[[#This Row],[Menge t Nges]]/Tabelle9[[#This Row],[Anzahl Lieferscheine]]</f>
        <v>8.6999999999999994E-2</v>
      </c>
      <c r="N411" s="1">
        <f>Tabelle9[[#This Row],[Menge t P2O5]]/Tabelle9[[#This Row],[Anzahl Lieferscheine]]</f>
        <v>3.6300000000000006E-2</v>
      </c>
    </row>
    <row r="412" spans="1:14" x14ac:dyDescent="0.2">
      <c r="A412" s="2" t="s">
        <v>49</v>
      </c>
      <c r="B412" s="2" t="s">
        <v>49</v>
      </c>
      <c r="C412" s="2" t="s">
        <v>6</v>
      </c>
      <c r="D412" s="2" t="s">
        <v>7</v>
      </c>
      <c r="E412" s="2" t="s">
        <v>12</v>
      </c>
      <c r="F412" s="2" t="s">
        <v>61</v>
      </c>
      <c r="G412" s="1">
        <v>5280</v>
      </c>
      <c r="H412" s="1">
        <v>1980</v>
      </c>
      <c r="I412" s="4">
        <v>11</v>
      </c>
      <c r="J412" s="2" t="s">
        <v>73</v>
      </c>
      <c r="K412" s="1">
        <f>Tabelle9[[#This Row],[Menge kg Nges]]/1000</f>
        <v>5.28</v>
      </c>
      <c r="L412" s="1">
        <f>Tabelle9[[#This Row],[Menge kg P2O5]]/1000</f>
        <v>1.98</v>
      </c>
      <c r="M412" s="1">
        <f>Tabelle9[[#This Row],[Menge t Nges]]/Tabelle9[[#This Row],[Anzahl Lieferscheine]]</f>
        <v>0.48000000000000004</v>
      </c>
      <c r="N412" s="1">
        <f>Tabelle9[[#This Row],[Menge t P2O5]]/Tabelle9[[#This Row],[Anzahl Lieferscheine]]</f>
        <v>0.18</v>
      </c>
    </row>
    <row r="413" spans="1:14" x14ac:dyDescent="0.2">
      <c r="A413" s="2" t="s">
        <v>49</v>
      </c>
      <c r="B413" s="2" t="s">
        <v>49</v>
      </c>
      <c r="C413" s="2" t="s">
        <v>6</v>
      </c>
      <c r="D413" s="2" t="s">
        <v>15</v>
      </c>
      <c r="E413" s="2" t="s">
        <v>18</v>
      </c>
      <c r="F413" s="2" t="s">
        <v>61</v>
      </c>
      <c r="G413" s="1">
        <v>536.55000000000007</v>
      </c>
      <c r="H413" s="1">
        <v>412.44999999999993</v>
      </c>
      <c r="I413" s="4">
        <v>9</v>
      </c>
      <c r="J413" s="2" t="s">
        <v>73</v>
      </c>
      <c r="K413" s="1">
        <f>Tabelle9[[#This Row],[Menge kg Nges]]/1000</f>
        <v>0.53655000000000008</v>
      </c>
      <c r="L413" s="1">
        <f>Tabelle9[[#This Row],[Menge kg P2O5]]/1000</f>
        <v>0.41244999999999993</v>
      </c>
      <c r="M413" s="1">
        <f>Tabelle9[[#This Row],[Menge t Nges]]/Tabelle9[[#This Row],[Anzahl Lieferscheine]]</f>
        <v>5.9616666666666679E-2</v>
      </c>
      <c r="N413" s="1">
        <f>Tabelle9[[#This Row],[Menge t P2O5]]/Tabelle9[[#This Row],[Anzahl Lieferscheine]]</f>
        <v>4.5827777777777773E-2</v>
      </c>
    </row>
    <row r="414" spans="1:14" x14ac:dyDescent="0.2">
      <c r="A414" s="2" t="s">
        <v>49</v>
      </c>
      <c r="B414" s="2" t="s">
        <v>49</v>
      </c>
      <c r="C414" s="2" t="s">
        <v>6</v>
      </c>
      <c r="D414" s="2" t="s">
        <v>15</v>
      </c>
      <c r="E414" s="2" t="s">
        <v>19</v>
      </c>
      <c r="F414" s="2" t="s">
        <v>61</v>
      </c>
      <c r="G414" s="1">
        <v>1382.5</v>
      </c>
      <c r="H414" s="1">
        <v>1390.4</v>
      </c>
      <c r="I414" s="4">
        <v>4</v>
      </c>
      <c r="J414" s="2" t="s">
        <v>73</v>
      </c>
      <c r="K414" s="1">
        <f>Tabelle9[[#This Row],[Menge kg Nges]]/1000</f>
        <v>1.3825000000000001</v>
      </c>
      <c r="L414" s="1">
        <f>Tabelle9[[#This Row],[Menge kg P2O5]]/1000</f>
        <v>1.3904000000000001</v>
      </c>
      <c r="M414" s="1">
        <f>Tabelle9[[#This Row],[Menge t Nges]]/Tabelle9[[#This Row],[Anzahl Lieferscheine]]</f>
        <v>0.34562500000000002</v>
      </c>
      <c r="N414" s="1">
        <f>Tabelle9[[#This Row],[Menge t P2O5]]/Tabelle9[[#This Row],[Anzahl Lieferscheine]]</f>
        <v>0.34760000000000002</v>
      </c>
    </row>
    <row r="415" spans="1:14" x14ac:dyDescent="0.2">
      <c r="A415" s="2" t="s">
        <v>49</v>
      </c>
      <c r="B415" s="2" t="s">
        <v>49</v>
      </c>
      <c r="C415" s="2" t="s">
        <v>6</v>
      </c>
      <c r="D415" s="2" t="s">
        <v>15</v>
      </c>
      <c r="E415" s="2" t="s">
        <v>9</v>
      </c>
      <c r="F415" s="2" t="s">
        <v>61</v>
      </c>
      <c r="G415" s="1">
        <v>125.06</v>
      </c>
      <c r="H415" s="1">
        <v>83.25</v>
      </c>
      <c r="I415" s="4">
        <v>2</v>
      </c>
      <c r="J415" s="2" t="s">
        <v>73</v>
      </c>
      <c r="K415" s="1">
        <f>Tabelle9[[#This Row],[Menge kg Nges]]/1000</f>
        <v>0.12506</v>
      </c>
      <c r="L415" s="1">
        <f>Tabelle9[[#This Row],[Menge kg P2O5]]/1000</f>
        <v>8.3250000000000005E-2</v>
      </c>
      <c r="M415" s="1">
        <f>Tabelle9[[#This Row],[Menge t Nges]]/Tabelle9[[#This Row],[Anzahl Lieferscheine]]</f>
        <v>6.2530000000000002E-2</v>
      </c>
      <c r="N415" s="1">
        <f>Tabelle9[[#This Row],[Menge t P2O5]]/Tabelle9[[#This Row],[Anzahl Lieferscheine]]</f>
        <v>4.1625000000000002E-2</v>
      </c>
    </row>
    <row r="416" spans="1:14" x14ac:dyDescent="0.2">
      <c r="A416" s="2" t="s">
        <v>49</v>
      </c>
      <c r="B416" s="2" t="s">
        <v>37</v>
      </c>
      <c r="C416" s="2" t="s">
        <v>6</v>
      </c>
      <c r="D416" s="2" t="s">
        <v>7</v>
      </c>
      <c r="E416" s="2" t="s">
        <v>12</v>
      </c>
      <c r="F416" s="2" t="s">
        <v>61</v>
      </c>
      <c r="G416" s="1">
        <v>1200</v>
      </c>
      <c r="H416" s="1">
        <v>450</v>
      </c>
      <c r="I416" s="4">
        <v>2</v>
      </c>
      <c r="J416" s="2" t="s">
        <v>73</v>
      </c>
      <c r="K416" s="1">
        <f>Tabelle9[[#This Row],[Menge kg Nges]]/1000</f>
        <v>1.2</v>
      </c>
      <c r="L416" s="1">
        <f>Tabelle9[[#This Row],[Menge kg P2O5]]/1000</f>
        <v>0.45</v>
      </c>
      <c r="M416" s="1">
        <f>Tabelle9[[#This Row],[Menge t Nges]]/Tabelle9[[#This Row],[Anzahl Lieferscheine]]</f>
        <v>0.6</v>
      </c>
      <c r="N416" s="1">
        <f>Tabelle9[[#This Row],[Menge t P2O5]]/Tabelle9[[#This Row],[Anzahl Lieferscheine]]</f>
        <v>0.22500000000000001</v>
      </c>
    </row>
    <row r="417" spans="1:14" x14ac:dyDescent="0.2">
      <c r="A417" s="2" t="s">
        <v>49</v>
      </c>
      <c r="B417" s="2" t="s">
        <v>37</v>
      </c>
      <c r="C417" s="2" t="s">
        <v>6</v>
      </c>
      <c r="D417" s="2" t="s">
        <v>15</v>
      </c>
      <c r="E417" s="2" t="s">
        <v>9</v>
      </c>
      <c r="F417" s="2" t="s">
        <v>61</v>
      </c>
      <c r="G417" s="1">
        <v>121.68</v>
      </c>
      <c r="H417" s="1">
        <v>81</v>
      </c>
      <c r="I417" s="4">
        <v>2</v>
      </c>
      <c r="J417" s="2" t="s">
        <v>73</v>
      </c>
      <c r="K417" s="1">
        <f>Tabelle9[[#This Row],[Menge kg Nges]]/1000</f>
        <v>0.12168000000000001</v>
      </c>
      <c r="L417" s="1">
        <f>Tabelle9[[#This Row],[Menge kg P2O5]]/1000</f>
        <v>8.1000000000000003E-2</v>
      </c>
      <c r="M417" s="1">
        <f>Tabelle9[[#This Row],[Menge t Nges]]/Tabelle9[[#This Row],[Anzahl Lieferscheine]]</f>
        <v>6.0840000000000005E-2</v>
      </c>
      <c r="N417" s="1">
        <f>Tabelle9[[#This Row],[Menge t P2O5]]/Tabelle9[[#This Row],[Anzahl Lieferscheine]]</f>
        <v>4.0500000000000001E-2</v>
      </c>
    </row>
    <row r="418" spans="1:14" x14ac:dyDescent="0.2">
      <c r="A418" s="2" t="s">
        <v>49</v>
      </c>
      <c r="B418" s="2" t="s">
        <v>39</v>
      </c>
      <c r="C418" s="2" t="s">
        <v>6</v>
      </c>
      <c r="D418" s="2" t="s">
        <v>7</v>
      </c>
      <c r="E418" s="2" t="s">
        <v>12</v>
      </c>
      <c r="F418" s="2" t="s">
        <v>61</v>
      </c>
      <c r="G418" s="1">
        <v>200</v>
      </c>
      <c r="H418" s="1">
        <v>75</v>
      </c>
      <c r="I418" s="4">
        <v>1</v>
      </c>
      <c r="J418" s="2" t="s">
        <v>73</v>
      </c>
      <c r="K418" s="1">
        <f>Tabelle9[[#This Row],[Menge kg Nges]]/1000</f>
        <v>0.2</v>
      </c>
      <c r="L418" s="1">
        <f>Tabelle9[[#This Row],[Menge kg P2O5]]/1000</f>
        <v>7.4999999999999997E-2</v>
      </c>
      <c r="M418" s="1">
        <f>Tabelle9[[#This Row],[Menge t Nges]]/Tabelle9[[#This Row],[Anzahl Lieferscheine]]</f>
        <v>0.2</v>
      </c>
      <c r="N418" s="1">
        <f>Tabelle9[[#This Row],[Menge t P2O5]]/Tabelle9[[#This Row],[Anzahl Lieferscheine]]</f>
        <v>7.4999999999999997E-2</v>
      </c>
    </row>
    <row r="419" spans="1:14" x14ac:dyDescent="0.2">
      <c r="A419" s="2" t="s">
        <v>49</v>
      </c>
      <c r="B419" s="2" t="s">
        <v>42</v>
      </c>
      <c r="C419" s="2" t="s">
        <v>6</v>
      </c>
      <c r="D419" s="2" t="s">
        <v>7</v>
      </c>
      <c r="E419" s="2" t="s">
        <v>12</v>
      </c>
      <c r="F419" s="2" t="s">
        <v>61</v>
      </c>
      <c r="G419" s="1">
        <v>1836</v>
      </c>
      <c r="H419" s="1">
        <v>688.5</v>
      </c>
      <c r="I419" s="4">
        <v>1</v>
      </c>
      <c r="J419" s="2" t="s">
        <v>73</v>
      </c>
      <c r="K419" s="1">
        <f>Tabelle9[[#This Row],[Menge kg Nges]]/1000</f>
        <v>1.8360000000000001</v>
      </c>
      <c r="L419" s="1">
        <f>Tabelle9[[#This Row],[Menge kg P2O5]]/1000</f>
        <v>0.6885</v>
      </c>
      <c r="M419" s="1">
        <f>Tabelle9[[#This Row],[Menge t Nges]]/Tabelle9[[#This Row],[Anzahl Lieferscheine]]</f>
        <v>1.8360000000000001</v>
      </c>
      <c r="N419" s="1">
        <f>Tabelle9[[#This Row],[Menge t P2O5]]/Tabelle9[[#This Row],[Anzahl Lieferscheine]]</f>
        <v>0.6885</v>
      </c>
    </row>
    <row r="420" spans="1:14" x14ac:dyDescent="0.2">
      <c r="A420" s="2" t="s">
        <v>47</v>
      </c>
      <c r="B420" s="2" t="s">
        <v>47</v>
      </c>
      <c r="C420" s="2" t="s">
        <v>6</v>
      </c>
      <c r="D420" s="2" t="s">
        <v>7</v>
      </c>
      <c r="E420" s="2" t="s">
        <v>8</v>
      </c>
      <c r="F420" s="2" t="s">
        <v>61</v>
      </c>
      <c r="G420" s="1">
        <v>79790.75</v>
      </c>
      <c r="H420" s="1">
        <v>24352.639999999999</v>
      </c>
      <c r="I420" s="4">
        <v>103</v>
      </c>
      <c r="J420" s="2" t="s">
        <v>73</v>
      </c>
      <c r="K420" s="1">
        <f>Tabelle9[[#This Row],[Menge kg Nges]]/1000</f>
        <v>79.790750000000003</v>
      </c>
      <c r="L420" s="1">
        <f>Tabelle9[[#This Row],[Menge kg P2O5]]/1000</f>
        <v>24.352640000000001</v>
      </c>
      <c r="M420" s="1">
        <f>Tabelle9[[#This Row],[Menge t Nges]]/Tabelle9[[#This Row],[Anzahl Lieferscheine]]</f>
        <v>0.77466747572815542</v>
      </c>
      <c r="N420" s="1">
        <f>Tabelle9[[#This Row],[Menge t P2O5]]/Tabelle9[[#This Row],[Anzahl Lieferscheine]]</f>
        <v>0.23643339805825245</v>
      </c>
    </row>
    <row r="421" spans="1:14" x14ac:dyDescent="0.2">
      <c r="A421" s="2" t="s">
        <v>47</v>
      </c>
      <c r="B421" s="2" t="s">
        <v>47</v>
      </c>
      <c r="C421" s="2" t="s">
        <v>6</v>
      </c>
      <c r="D421" s="2" t="s">
        <v>7</v>
      </c>
      <c r="E421" s="2" t="s">
        <v>9</v>
      </c>
      <c r="F421" s="2" t="s">
        <v>61</v>
      </c>
      <c r="G421" s="1">
        <v>43530.860000000008</v>
      </c>
      <c r="H421" s="1">
        <v>19242.689999999999</v>
      </c>
      <c r="I421" s="4">
        <v>93</v>
      </c>
      <c r="J421" s="2" t="s">
        <v>73</v>
      </c>
      <c r="K421" s="1">
        <f>Tabelle9[[#This Row],[Menge kg Nges]]/1000</f>
        <v>43.530860000000011</v>
      </c>
      <c r="L421" s="1">
        <f>Tabelle9[[#This Row],[Menge kg P2O5]]/1000</f>
        <v>19.24269</v>
      </c>
      <c r="M421" s="1">
        <f>Tabelle9[[#This Row],[Menge t Nges]]/Tabelle9[[#This Row],[Anzahl Lieferscheine]]</f>
        <v>0.46807376344086032</v>
      </c>
      <c r="N421" s="1">
        <f>Tabelle9[[#This Row],[Menge t P2O5]]/Tabelle9[[#This Row],[Anzahl Lieferscheine]]</f>
        <v>0.20691064516129032</v>
      </c>
    </row>
    <row r="422" spans="1:14" x14ac:dyDescent="0.2">
      <c r="A422" s="2" t="s">
        <v>47</v>
      </c>
      <c r="B422" s="2" t="s">
        <v>47</v>
      </c>
      <c r="C422" s="2" t="s">
        <v>6</v>
      </c>
      <c r="D422" s="2" t="s">
        <v>7</v>
      </c>
      <c r="E422" s="2" t="s">
        <v>10</v>
      </c>
      <c r="F422" s="2" t="s">
        <v>61</v>
      </c>
      <c r="G422" s="1">
        <v>160</v>
      </c>
      <c r="H422" s="1">
        <v>52</v>
      </c>
      <c r="I422" s="4">
        <v>2</v>
      </c>
      <c r="J422" s="2" t="s">
        <v>73</v>
      </c>
      <c r="K422" s="1">
        <f>Tabelle9[[#This Row],[Menge kg Nges]]/1000</f>
        <v>0.16</v>
      </c>
      <c r="L422" s="1">
        <f>Tabelle9[[#This Row],[Menge kg P2O5]]/1000</f>
        <v>5.1999999999999998E-2</v>
      </c>
      <c r="M422" s="1">
        <f>Tabelle9[[#This Row],[Menge t Nges]]/Tabelle9[[#This Row],[Anzahl Lieferscheine]]</f>
        <v>0.08</v>
      </c>
      <c r="N422" s="1">
        <f>Tabelle9[[#This Row],[Menge t P2O5]]/Tabelle9[[#This Row],[Anzahl Lieferscheine]]</f>
        <v>2.5999999999999999E-2</v>
      </c>
    </row>
    <row r="423" spans="1:14" x14ac:dyDescent="0.2">
      <c r="A423" s="2" t="s">
        <v>47</v>
      </c>
      <c r="B423" s="2" t="s">
        <v>47</v>
      </c>
      <c r="C423" s="2" t="s">
        <v>6</v>
      </c>
      <c r="D423" s="2" t="s">
        <v>7</v>
      </c>
      <c r="E423" s="2" t="s">
        <v>11</v>
      </c>
      <c r="F423" s="2" t="s">
        <v>61</v>
      </c>
      <c r="G423" s="1">
        <v>3430</v>
      </c>
      <c r="H423" s="1">
        <v>1764.35</v>
      </c>
      <c r="I423" s="4">
        <v>12</v>
      </c>
      <c r="J423" s="2" t="s">
        <v>73</v>
      </c>
      <c r="K423" s="1">
        <f>Tabelle9[[#This Row],[Menge kg Nges]]/1000</f>
        <v>3.43</v>
      </c>
      <c r="L423" s="1">
        <f>Tabelle9[[#This Row],[Menge kg P2O5]]/1000</f>
        <v>1.7643499999999999</v>
      </c>
      <c r="M423" s="1">
        <f>Tabelle9[[#This Row],[Menge t Nges]]/Tabelle9[[#This Row],[Anzahl Lieferscheine]]</f>
        <v>0.28583333333333333</v>
      </c>
      <c r="N423" s="1">
        <f>Tabelle9[[#This Row],[Menge t P2O5]]/Tabelle9[[#This Row],[Anzahl Lieferscheine]]</f>
        <v>0.14702916666666666</v>
      </c>
    </row>
    <row r="424" spans="1:14" x14ac:dyDescent="0.2">
      <c r="A424" s="2" t="s">
        <v>47</v>
      </c>
      <c r="B424" s="2" t="s">
        <v>47</v>
      </c>
      <c r="C424" s="2" t="s">
        <v>6</v>
      </c>
      <c r="D424" s="2" t="s">
        <v>7</v>
      </c>
      <c r="E424" s="2" t="s">
        <v>12</v>
      </c>
      <c r="F424" s="2" t="s">
        <v>61</v>
      </c>
      <c r="G424" s="1">
        <v>15529.109999999999</v>
      </c>
      <c r="H424" s="1">
        <v>8294.93</v>
      </c>
      <c r="I424" s="4">
        <v>37</v>
      </c>
      <c r="J424" s="2" t="s">
        <v>73</v>
      </c>
      <c r="K424" s="1">
        <f>Tabelle9[[#This Row],[Menge kg Nges]]/1000</f>
        <v>15.529109999999999</v>
      </c>
      <c r="L424" s="1">
        <f>Tabelle9[[#This Row],[Menge kg P2O5]]/1000</f>
        <v>8.2949300000000008</v>
      </c>
      <c r="M424" s="1">
        <f>Tabelle9[[#This Row],[Menge t Nges]]/Tabelle9[[#This Row],[Anzahl Lieferscheine]]</f>
        <v>0.41970567567567568</v>
      </c>
      <c r="N424" s="1">
        <f>Tabelle9[[#This Row],[Menge t P2O5]]/Tabelle9[[#This Row],[Anzahl Lieferscheine]]</f>
        <v>0.22418729729729731</v>
      </c>
    </row>
    <row r="425" spans="1:14" x14ac:dyDescent="0.2">
      <c r="A425" s="2" t="s">
        <v>47</v>
      </c>
      <c r="B425" s="2" t="s">
        <v>47</v>
      </c>
      <c r="C425" s="2" t="s">
        <v>6</v>
      </c>
      <c r="D425" s="2" t="s">
        <v>7</v>
      </c>
      <c r="E425" s="2" t="s">
        <v>13</v>
      </c>
      <c r="F425" s="2" t="s">
        <v>61</v>
      </c>
      <c r="G425" s="1">
        <v>1457</v>
      </c>
      <c r="H425" s="1">
        <v>992</v>
      </c>
      <c r="I425" s="4">
        <v>3</v>
      </c>
      <c r="J425" s="2" t="s">
        <v>73</v>
      </c>
      <c r="K425" s="1">
        <f>Tabelle9[[#This Row],[Menge kg Nges]]/1000</f>
        <v>1.4570000000000001</v>
      </c>
      <c r="L425" s="1">
        <f>Tabelle9[[#This Row],[Menge kg P2O5]]/1000</f>
        <v>0.99199999999999999</v>
      </c>
      <c r="M425" s="1">
        <f>Tabelle9[[#This Row],[Menge t Nges]]/Tabelle9[[#This Row],[Anzahl Lieferscheine]]</f>
        <v>0.48566666666666669</v>
      </c>
      <c r="N425" s="1">
        <f>Tabelle9[[#This Row],[Menge t P2O5]]/Tabelle9[[#This Row],[Anzahl Lieferscheine]]</f>
        <v>0.33066666666666666</v>
      </c>
    </row>
    <row r="426" spans="1:14" x14ac:dyDescent="0.2">
      <c r="A426" s="2" t="s">
        <v>47</v>
      </c>
      <c r="B426" s="2" t="s">
        <v>47</v>
      </c>
      <c r="C426" s="2" t="s">
        <v>6</v>
      </c>
      <c r="D426" s="2" t="s">
        <v>7</v>
      </c>
      <c r="E426" s="2" t="s">
        <v>14</v>
      </c>
      <c r="F426" s="2" t="s">
        <v>61</v>
      </c>
      <c r="G426" s="1">
        <v>3816</v>
      </c>
      <c r="H426" s="1">
        <v>2408.5</v>
      </c>
      <c r="I426" s="4">
        <v>2</v>
      </c>
      <c r="J426" s="2" t="s">
        <v>73</v>
      </c>
      <c r="K426" s="1">
        <f>Tabelle9[[#This Row],[Menge kg Nges]]/1000</f>
        <v>3.8159999999999998</v>
      </c>
      <c r="L426" s="1">
        <f>Tabelle9[[#This Row],[Menge kg P2O5]]/1000</f>
        <v>2.4085000000000001</v>
      </c>
      <c r="M426" s="1">
        <f>Tabelle9[[#This Row],[Menge t Nges]]/Tabelle9[[#This Row],[Anzahl Lieferscheine]]</f>
        <v>1.9079999999999999</v>
      </c>
      <c r="N426" s="1">
        <f>Tabelle9[[#This Row],[Menge t P2O5]]/Tabelle9[[#This Row],[Anzahl Lieferscheine]]</f>
        <v>1.20425</v>
      </c>
    </row>
    <row r="427" spans="1:14" x14ac:dyDescent="0.2">
      <c r="A427" s="2" t="s">
        <v>47</v>
      </c>
      <c r="B427" s="2" t="s">
        <v>47</v>
      </c>
      <c r="C427" s="2" t="s">
        <v>6</v>
      </c>
      <c r="D427" s="2" t="s">
        <v>15</v>
      </c>
      <c r="E427" s="2" t="s">
        <v>8</v>
      </c>
      <c r="F427" s="2" t="s">
        <v>61</v>
      </c>
      <c r="G427" s="1">
        <v>2463.9</v>
      </c>
      <c r="H427" s="1">
        <v>1383.73</v>
      </c>
      <c r="I427" s="4">
        <v>4</v>
      </c>
      <c r="J427" s="2" t="s">
        <v>73</v>
      </c>
      <c r="K427" s="1">
        <f>Tabelle9[[#This Row],[Menge kg Nges]]/1000</f>
        <v>2.4639000000000002</v>
      </c>
      <c r="L427" s="1">
        <f>Tabelle9[[#This Row],[Menge kg P2O5]]/1000</f>
        <v>1.3837300000000001</v>
      </c>
      <c r="M427" s="1">
        <f>Tabelle9[[#This Row],[Menge t Nges]]/Tabelle9[[#This Row],[Anzahl Lieferscheine]]</f>
        <v>0.61597500000000005</v>
      </c>
      <c r="N427" s="1">
        <f>Tabelle9[[#This Row],[Menge t P2O5]]/Tabelle9[[#This Row],[Anzahl Lieferscheine]]</f>
        <v>0.34593250000000003</v>
      </c>
    </row>
    <row r="428" spans="1:14" x14ac:dyDescent="0.2">
      <c r="A428" s="2" t="s">
        <v>47</v>
      </c>
      <c r="B428" s="2" t="s">
        <v>47</v>
      </c>
      <c r="C428" s="2" t="s">
        <v>6</v>
      </c>
      <c r="D428" s="2" t="s">
        <v>15</v>
      </c>
      <c r="E428" s="2" t="s">
        <v>17</v>
      </c>
      <c r="F428" s="2" t="s">
        <v>61</v>
      </c>
      <c r="G428" s="1">
        <v>120</v>
      </c>
      <c r="H428" s="1">
        <v>60</v>
      </c>
      <c r="I428" s="4">
        <v>5</v>
      </c>
      <c r="J428" s="2" t="s">
        <v>73</v>
      </c>
      <c r="K428" s="1">
        <f>Tabelle9[[#This Row],[Menge kg Nges]]/1000</f>
        <v>0.12</v>
      </c>
      <c r="L428" s="1">
        <f>Tabelle9[[#This Row],[Menge kg P2O5]]/1000</f>
        <v>0.06</v>
      </c>
      <c r="M428" s="1">
        <f>Tabelle9[[#This Row],[Menge t Nges]]/Tabelle9[[#This Row],[Anzahl Lieferscheine]]</f>
        <v>2.4E-2</v>
      </c>
      <c r="N428" s="1">
        <f>Tabelle9[[#This Row],[Menge t P2O5]]/Tabelle9[[#This Row],[Anzahl Lieferscheine]]</f>
        <v>1.2E-2</v>
      </c>
    </row>
    <row r="429" spans="1:14" x14ac:dyDescent="0.2">
      <c r="A429" s="2" t="s">
        <v>47</v>
      </c>
      <c r="B429" s="2" t="s">
        <v>47</v>
      </c>
      <c r="C429" s="2" t="s">
        <v>6</v>
      </c>
      <c r="D429" s="2" t="s">
        <v>15</v>
      </c>
      <c r="E429" s="2" t="s">
        <v>18</v>
      </c>
      <c r="F429" s="2" t="s">
        <v>61</v>
      </c>
      <c r="G429" s="1">
        <v>974.4</v>
      </c>
      <c r="H429" s="1">
        <v>788.8</v>
      </c>
      <c r="I429" s="4">
        <v>3</v>
      </c>
      <c r="J429" s="2" t="s">
        <v>73</v>
      </c>
      <c r="K429" s="1">
        <f>Tabelle9[[#This Row],[Menge kg Nges]]/1000</f>
        <v>0.97439999999999993</v>
      </c>
      <c r="L429" s="1">
        <f>Tabelle9[[#This Row],[Menge kg P2O5]]/1000</f>
        <v>0.78879999999999995</v>
      </c>
      <c r="M429" s="1">
        <f>Tabelle9[[#This Row],[Menge t Nges]]/Tabelle9[[#This Row],[Anzahl Lieferscheine]]</f>
        <v>0.32479999999999998</v>
      </c>
      <c r="N429" s="1">
        <f>Tabelle9[[#This Row],[Menge t P2O5]]/Tabelle9[[#This Row],[Anzahl Lieferscheine]]</f>
        <v>0.2629333333333333</v>
      </c>
    </row>
    <row r="430" spans="1:14" x14ac:dyDescent="0.2">
      <c r="A430" s="2" t="s">
        <v>47</v>
      </c>
      <c r="B430" s="2" t="s">
        <v>47</v>
      </c>
      <c r="C430" s="2" t="s">
        <v>6</v>
      </c>
      <c r="D430" s="2" t="s">
        <v>15</v>
      </c>
      <c r="E430" s="2" t="s">
        <v>19</v>
      </c>
      <c r="F430" s="2" t="s">
        <v>61</v>
      </c>
      <c r="G430" s="1">
        <v>344.25</v>
      </c>
      <c r="H430" s="1">
        <v>382.5</v>
      </c>
      <c r="I430" s="4">
        <v>2</v>
      </c>
      <c r="J430" s="2" t="s">
        <v>73</v>
      </c>
      <c r="K430" s="1">
        <f>Tabelle9[[#This Row],[Menge kg Nges]]/1000</f>
        <v>0.34425</v>
      </c>
      <c r="L430" s="1">
        <f>Tabelle9[[#This Row],[Menge kg P2O5]]/1000</f>
        <v>0.38250000000000001</v>
      </c>
      <c r="M430" s="1">
        <f>Tabelle9[[#This Row],[Menge t Nges]]/Tabelle9[[#This Row],[Anzahl Lieferscheine]]</f>
        <v>0.172125</v>
      </c>
      <c r="N430" s="1">
        <f>Tabelle9[[#This Row],[Menge t P2O5]]/Tabelle9[[#This Row],[Anzahl Lieferscheine]]</f>
        <v>0.19125</v>
      </c>
    </row>
    <row r="431" spans="1:14" x14ac:dyDescent="0.2">
      <c r="A431" s="2" t="s">
        <v>47</v>
      </c>
      <c r="B431" s="2" t="s">
        <v>47</v>
      </c>
      <c r="C431" s="2" t="s">
        <v>6</v>
      </c>
      <c r="D431" s="2" t="s">
        <v>15</v>
      </c>
      <c r="E431" s="2" t="s">
        <v>20</v>
      </c>
      <c r="F431" s="2" t="s">
        <v>61</v>
      </c>
      <c r="G431" s="1">
        <v>358.96</v>
      </c>
      <c r="H431" s="1">
        <v>243.5</v>
      </c>
      <c r="I431" s="4">
        <v>11</v>
      </c>
      <c r="J431" s="2" t="s">
        <v>73</v>
      </c>
      <c r="K431" s="1">
        <f>Tabelle9[[#This Row],[Menge kg Nges]]/1000</f>
        <v>0.35896</v>
      </c>
      <c r="L431" s="1">
        <f>Tabelle9[[#This Row],[Menge kg P2O5]]/1000</f>
        <v>0.24349999999999999</v>
      </c>
      <c r="M431" s="1">
        <f>Tabelle9[[#This Row],[Menge t Nges]]/Tabelle9[[#This Row],[Anzahl Lieferscheine]]</f>
        <v>3.2632727272727272E-2</v>
      </c>
      <c r="N431" s="1">
        <f>Tabelle9[[#This Row],[Menge t P2O5]]/Tabelle9[[#This Row],[Anzahl Lieferscheine]]</f>
        <v>2.2136363636363635E-2</v>
      </c>
    </row>
    <row r="432" spans="1:14" x14ac:dyDescent="0.2">
      <c r="A432" s="2" t="s">
        <v>47</v>
      </c>
      <c r="B432" s="2" t="s">
        <v>47</v>
      </c>
      <c r="C432" s="2" t="s">
        <v>6</v>
      </c>
      <c r="D432" s="2" t="s">
        <v>15</v>
      </c>
      <c r="E432" s="2" t="s">
        <v>21</v>
      </c>
      <c r="F432" s="2" t="s">
        <v>61</v>
      </c>
      <c r="G432" s="1">
        <v>1566.7199999999998</v>
      </c>
      <c r="H432" s="1">
        <v>832.32</v>
      </c>
      <c r="I432" s="4">
        <v>2</v>
      </c>
      <c r="J432" s="2" t="s">
        <v>73</v>
      </c>
      <c r="K432" s="1">
        <f>Tabelle9[[#This Row],[Menge kg Nges]]/1000</f>
        <v>1.5667199999999999</v>
      </c>
      <c r="L432" s="1">
        <f>Tabelle9[[#This Row],[Menge kg P2O5]]/1000</f>
        <v>0.83232000000000006</v>
      </c>
      <c r="M432" s="1">
        <f>Tabelle9[[#This Row],[Menge t Nges]]/Tabelle9[[#This Row],[Anzahl Lieferscheine]]</f>
        <v>0.78335999999999995</v>
      </c>
      <c r="N432" s="1">
        <f>Tabelle9[[#This Row],[Menge t P2O5]]/Tabelle9[[#This Row],[Anzahl Lieferscheine]]</f>
        <v>0.41616000000000003</v>
      </c>
    </row>
    <row r="433" spans="1:14" x14ac:dyDescent="0.2">
      <c r="A433" s="2" t="s">
        <v>47</v>
      </c>
      <c r="B433" s="2" t="s">
        <v>47</v>
      </c>
      <c r="C433" s="2" t="s">
        <v>6</v>
      </c>
      <c r="D433" s="2" t="s">
        <v>15</v>
      </c>
      <c r="E433" s="2" t="s">
        <v>9</v>
      </c>
      <c r="F433" s="2" t="s">
        <v>61</v>
      </c>
      <c r="G433" s="1">
        <v>4856.04</v>
      </c>
      <c r="H433" s="1">
        <v>2798.3199999999997</v>
      </c>
      <c r="I433" s="4">
        <v>32</v>
      </c>
      <c r="J433" s="2" t="s">
        <v>73</v>
      </c>
      <c r="K433" s="1">
        <f>Tabelle9[[#This Row],[Menge kg Nges]]/1000</f>
        <v>4.8560400000000001</v>
      </c>
      <c r="L433" s="1">
        <f>Tabelle9[[#This Row],[Menge kg P2O5]]/1000</f>
        <v>2.7983199999999999</v>
      </c>
      <c r="M433" s="1">
        <f>Tabelle9[[#This Row],[Menge t Nges]]/Tabelle9[[#This Row],[Anzahl Lieferscheine]]</f>
        <v>0.15175125</v>
      </c>
      <c r="N433" s="1">
        <f>Tabelle9[[#This Row],[Menge t P2O5]]/Tabelle9[[#This Row],[Anzahl Lieferscheine]]</f>
        <v>8.7447499999999997E-2</v>
      </c>
    </row>
    <row r="434" spans="1:14" x14ac:dyDescent="0.2">
      <c r="A434" s="2" t="s">
        <v>47</v>
      </c>
      <c r="B434" s="2" t="s">
        <v>47</v>
      </c>
      <c r="C434" s="2" t="s">
        <v>6</v>
      </c>
      <c r="D434" s="2" t="s">
        <v>15</v>
      </c>
      <c r="E434" s="2" t="s">
        <v>10</v>
      </c>
      <c r="F434" s="2" t="s">
        <v>61</v>
      </c>
      <c r="G434" s="1">
        <v>677.6</v>
      </c>
      <c r="H434" s="1">
        <v>215.6</v>
      </c>
      <c r="I434" s="4">
        <v>3</v>
      </c>
      <c r="J434" s="2" t="s">
        <v>73</v>
      </c>
      <c r="K434" s="1">
        <f>Tabelle9[[#This Row],[Menge kg Nges]]/1000</f>
        <v>0.67759999999999998</v>
      </c>
      <c r="L434" s="1">
        <f>Tabelle9[[#This Row],[Menge kg P2O5]]/1000</f>
        <v>0.21559999999999999</v>
      </c>
      <c r="M434" s="1">
        <f>Tabelle9[[#This Row],[Menge t Nges]]/Tabelle9[[#This Row],[Anzahl Lieferscheine]]</f>
        <v>0.22586666666666666</v>
      </c>
      <c r="N434" s="1">
        <f>Tabelle9[[#This Row],[Menge t P2O5]]/Tabelle9[[#This Row],[Anzahl Lieferscheine]]</f>
        <v>7.1866666666666662E-2</v>
      </c>
    </row>
    <row r="435" spans="1:14" x14ac:dyDescent="0.2">
      <c r="A435" s="2" t="s">
        <v>47</v>
      </c>
      <c r="B435" s="2" t="s">
        <v>47</v>
      </c>
      <c r="C435" s="2" t="s">
        <v>6</v>
      </c>
      <c r="D435" s="2" t="s">
        <v>15</v>
      </c>
      <c r="E435" s="2" t="s">
        <v>23</v>
      </c>
      <c r="F435" s="2" t="s">
        <v>61</v>
      </c>
      <c r="G435" s="1">
        <v>489.53999999999996</v>
      </c>
      <c r="H435" s="1">
        <v>220.89000000000001</v>
      </c>
      <c r="I435" s="4">
        <v>7</v>
      </c>
      <c r="J435" s="2" t="s">
        <v>73</v>
      </c>
      <c r="K435" s="1">
        <f>Tabelle9[[#This Row],[Menge kg Nges]]/1000</f>
        <v>0.48953999999999998</v>
      </c>
      <c r="L435" s="1">
        <f>Tabelle9[[#This Row],[Menge kg P2O5]]/1000</f>
        <v>0.22089</v>
      </c>
      <c r="M435" s="1">
        <f>Tabelle9[[#This Row],[Menge t Nges]]/Tabelle9[[#This Row],[Anzahl Lieferscheine]]</f>
        <v>6.9934285714285713E-2</v>
      </c>
      <c r="N435" s="1">
        <f>Tabelle9[[#This Row],[Menge t P2O5]]/Tabelle9[[#This Row],[Anzahl Lieferscheine]]</f>
        <v>3.1555714285714284E-2</v>
      </c>
    </row>
    <row r="436" spans="1:14" x14ac:dyDescent="0.2">
      <c r="A436" s="2" t="s">
        <v>47</v>
      </c>
      <c r="B436" s="2" t="s">
        <v>47</v>
      </c>
      <c r="C436" s="2" t="s">
        <v>6</v>
      </c>
      <c r="D436" s="2" t="s">
        <v>15</v>
      </c>
      <c r="E436" s="2" t="s">
        <v>12</v>
      </c>
      <c r="F436" s="2" t="s">
        <v>61</v>
      </c>
      <c r="G436" s="1">
        <v>273</v>
      </c>
      <c r="H436" s="1">
        <v>245</v>
      </c>
      <c r="I436" s="4">
        <v>2</v>
      </c>
      <c r="J436" s="2" t="s">
        <v>73</v>
      </c>
      <c r="K436" s="1">
        <f>Tabelle9[[#This Row],[Menge kg Nges]]/1000</f>
        <v>0.27300000000000002</v>
      </c>
      <c r="L436" s="1">
        <f>Tabelle9[[#This Row],[Menge kg P2O5]]/1000</f>
        <v>0.245</v>
      </c>
      <c r="M436" s="1">
        <f>Tabelle9[[#This Row],[Menge t Nges]]/Tabelle9[[#This Row],[Anzahl Lieferscheine]]</f>
        <v>0.13650000000000001</v>
      </c>
      <c r="N436" s="1">
        <f>Tabelle9[[#This Row],[Menge t P2O5]]/Tabelle9[[#This Row],[Anzahl Lieferscheine]]</f>
        <v>0.1225</v>
      </c>
    </row>
    <row r="437" spans="1:14" x14ac:dyDescent="0.2">
      <c r="A437" s="2" t="s">
        <v>47</v>
      </c>
      <c r="B437" s="2" t="s">
        <v>47</v>
      </c>
      <c r="C437" s="2" t="s">
        <v>25</v>
      </c>
      <c r="D437" s="2" t="s">
        <v>25</v>
      </c>
      <c r="E437" s="2" t="s">
        <v>26</v>
      </c>
      <c r="F437" s="2" t="s">
        <v>61</v>
      </c>
      <c r="G437" s="1">
        <v>11660.940000000002</v>
      </c>
      <c r="H437" s="1">
        <v>3650.8499999999995</v>
      </c>
      <c r="I437" s="4">
        <v>28</v>
      </c>
      <c r="J437" s="2" t="s">
        <v>73</v>
      </c>
      <c r="K437" s="1">
        <f>Tabelle9[[#This Row],[Menge kg Nges]]/1000</f>
        <v>11.660940000000002</v>
      </c>
      <c r="L437" s="1">
        <f>Tabelle9[[#This Row],[Menge kg P2O5]]/1000</f>
        <v>3.6508499999999993</v>
      </c>
      <c r="M437" s="1">
        <f>Tabelle9[[#This Row],[Menge t Nges]]/Tabelle9[[#This Row],[Anzahl Lieferscheine]]</f>
        <v>0.41646214285714295</v>
      </c>
      <c r="N437" s="1">
        <f>Tabelle9[[#This Row],[Menge t P2O5]]/Tabelle9[[#This Row],[Anzahl Lieferscheine]]</f>
        <v>0.13038749999999996</v>
      </c>
    </row>
    <row r="438" spans="1:14" x14ac:dyDescent="0.2">
      <c r="A438" s="2" t="s">
        <v>47</v>
      </c>
      <c r="B438" s="2" t="s">
        <v>47</v>
      </c>
      <c r="C438" s="2" t="s">
        <v>63</v>
      </c>
      <c r="D438" s="2" t="s">
        <v>63</v>
      </c>
      <c r="E438" s="2" t="s">
        <v>63</v>
      </c>
      <c r="F438" s="2" t="s">
        <v>61</v>
      </c>
      <c r="G438" s="1">
        <v>2618.73</v>
      </c>
      <c r="H438" s="1">
        <v>2249.4899999999998</v>
      </c>
      <c r="I438" s="4">
        <v>9</v>
      </c>
      <c r="J438" s="2" t="s">
        <v>73</v>
      </c>
      <c r="K438" s="1">
        <f>Tabelle9[[#This Row],[Menge kg Nges]]/1000</f>
        <v>2.6187300000000002</v>
      </c>
      <c r="L438" s="1">
        <f>Tabelle9[[#This Row],[Menge kg P2O5]]/1000</f>
        <v>2.2494899999999998</v>
      </c>
      <c r="M438" s="1">
        <f>Tabelle9[[#This Row],[Menge t Nges]]/Tabelle9[[#This Row],[Anzahl Lieferscheine]]</f>
        <v>0.29097000000000001</v>
      </c>
      <c r="N438" s="1">
        <f>Tabelle9[[#This Row],[Menge t P2O5]]/Tabelle9[[#This Row],[Anzahl Lieferscheine]]</f>
        <v>0.2499433333333333</v>
      </c>
    </row>
    <row r="439" spans="1:14" x14ac:dyDescent="0.2">
      <c r="A439" s="2" t="s">
        <v>47</v>
      </c>
      <c r="B439" s="2" t="s">
        <v>37</v>
      </c>
      <c r="C439" s="2" t="s">
        <v>6</v>
      </c>
      <c r="D439" s="2" t="s">
        <v>7</v>
      </c>
      <c r="E439" s="2" t="s">
        <v>8</v>
      </c>
      <c r="F439" s="2" t="s">
        <v>61</v>
      </c>
      <c r="G439" s="1">
        <v>193.32</v>
      </c>
      <c r="H439" s="1">
        <v>41.58</v>
      </c>
      <c r="I439" s="4">
        <v>1</v>
      </c>
      <c r="J439" s="2" t="s">
        <v>73</v>
      </c>
      <c r="K439" s="1">
        <f>Tabelle9[[#This Row],[Menge kg Nges]]/1000</f>
        <v>0.19331999999999999</v>
      </c>
      <c r="L439" s="1">
        <f>Tabelle9[[#This Row],[Menge kg P2O5]]/1000</f>
        <v>4.1579999999999999E-2</v>
      </c>
      <c r="M439" s="1">
        <f>Tabelle9[[#This Row],[Menge t Nges]]/Tabelle9[[#This Row],[Anzahl Lieferscheine]]</f>
        <v>0.19331999999999999</v>
      </c>
      <c r="N439" s="1">
        <f>Tabelle9[[#This Row],[Menge t P2O5]]/Tabelle9[[#This Row],[Anzahl Lieferscheine]]</f>
        <v>4.1579999999999999E-2</v>
      </c>
    </row>
    <row r="440" spans="1:14" x14ac:dyDescent="0.2">
      <c r="A440" s="2" t="s">
        <v>47</v>
      </c>
      <c r="B440" s="2" t="s">
        <v>42</v>
      </c>
      <c r="C440" s="2" t="s">
        <v>6</v>
      </c>
      <c r="D440" s="2" t="s">
        <v>7</v>
      </c>
      <c r="E440" s="2" t="s">
        <v>8</v>
      </c>
      <c r="F440" s="2" t="s">
        <v>61</v>
      </c>
      <c r="G440" s="1">
        <v>4693.9199999999983</v>
      </c>
      <c r="H440" s="1">
        <v>1983.5200000000009</v>
      </c>
      <c r="I440" s="4">
        <v>34</v>
      </c>
      <c r="J440" s="2" t="s">
        <v>73</v>
      </c>
      <c r="K440" s="1">
        <f>Tabelle9[[#This Row],[Menge kg Nges]]/1000</f>
        <v>4.6939199999999985</v>
      </c>
      <c r="L440" s="1">
        <f>Tabelle9[[#This Row],[Menge kg P2O5]]/1000</f>
        <v>1.9835200000000008</v>
      </c>
      <c r="M440" s="1">
        <f>Tabelle9[[#This Row],[Menge t Nges]]/Tabelle9[[#This Row],[Anzahl Lieferscheine]]</f>
        <v>0.13805647058823525</v>
      </c>
      <c r="N440" s="1">
        <f>Tabelle9[[#This Row],[Menge t P2O5]]/Tabelle9[[#This Row],[Anzahl Lieferscheine]]</f>
        <v>5.833882352941179E-2</v>
      </c>
    </row>
    <row r="441" spans="1:14" x14ac:dyDescent="0.2">
      <c r="A441" s="2" t="s">
        <v>47</v>
      </c>
      <c r="B441" s="2" t="s">
        <v>42</v>
      </c>
      <c r="C441" s="2" t="s">
        <v>6</v>
      </c>
      <c r="D441" s="2" t="s">
        <v>7</v>
      </c>
      <c r="E441" s="2" t="s">
        <v>9</v>
      </c>
      <c r="F441" s="2" t="s">
        <v>61</v>
      </c>
      <c r="G441" s="1">
        <v>193.05</v>
      </c>
      <c r="H441" s="1">
        <v>83.97</v>
      </c>
      <c r="I441" s="4">
        <v>2</v>
      </c>
      <c r="J441" s="2" t="s">
        <v>73</v>
      </c>
      <c r="K441" s="1">
        <f>Tabelle9[[#This Row],[Menge kg Nges]]/1000</f>
        <v>0.19305</v>
      </c>
      <c r="L441" s="1">
        <f>Tabelle9[[#This Row],[Menge kg P2O5]]/1000</f>
        <v>8.3970000000000003E-2</v>
      </c>
      <c r="M441" s="1">
        <f>Tabelle9[[#This Row],[Menge t Nges]]/Tabelle9[[#This Row],[Anzahl Lieferscheine]]</f>
        <v>9.6525E-2</v>
      </c>
      <c r="N441" s="1">
        <f>Tabelle9[[#This Row],[Menge t P2O5]]/Tabelle9[[#This Row],[Anzahl Lieferscheine]]</f>
        <v>4.1985000000000001E-2</v>
      </c>
    </row>
    <row r="442" spans="1:14" x14ac:dyDescent="0.2">
      <c r="A442" s="2" t="s">
        <v>47</v>
      </c>
      <c r="B442" s="2" t="s">
        <v>42</v>
      </c>
      <c r="C442" s="2" t="s">
        <v>6</v>
      </c>
      <c r="D442" s="2" t="s">
        <v>15</v>
      </c>
      <c r="E442" s="2" t="s">
        <v>8</v>
      </c>
      <c r="F442" s="2" t="s">
        <v>61</v>
      </c>
      <c r="G442" s="1">
        <v>267</v>
      </c>
      <c r="H442" s="1">
        <v>156</v>
      </c>
      <c r="I442" s="4">
        <v>1</v>
      </c>
      <c r="J442" s="2" t="s">
        <v>73</v>
      </c>
      <c r="K442" s="1">
        <f>Tabelle9[[#This Row],[Menge kg Nges]]/1000</f>
        <v>0.26700000000000002</v>
      </c>
      <c r="L442" s="1">
        <f>Tabelle9[[#This Row],[Menge kg P2O5]]/1000</f>
        <v>0.156</v>
      </c>
      <c r="M442" s="1">
        <f>Tabelle9[[#This Row],[Menge t Nges]]/Tabelle9[[#This Row],[Anzahl Lieferscheine]]</f>
        <v>0.26700000000000002</v>
      </c>
      <c r="N442" s="1">
        <f>Tabelle9[[#This Row],[Menge t P2O5]]/Tabelle9[[#This Row],[Anzahl Lieferscheine]]</f>
        <v>0.156</v>
      </c>
    </row>
    <row r="443" spans="1:14" x14ac:dyDescent="0.2">
      <c r="A443" s="2" t="s">
        <v>47</v>
      </c>
      <c r="B443" s="2" t="s">
        <v>42</v>
      </c>
      <c r="C443" s="2" t="s">
        <v>25</v>
      </c>
      <c r="D443" s="2" t="s">
        <v>25</v>
      </c>
      <c r="E443" s="2" t="s">
        <v>26</v>
      </c>
      <c r="F443" s="2" t="s">
        <v>61</v>
      </c>
      <c r="G443" s="1">
        <v>11657.320000000003</v>
      </c>
      <c r="H443" s="1">
        <v>3530.0400000000009</v>
      </c>
      <c r="I443" s="4">
        <v>65</v>
      </c>
      <c r="J443" s="2" t="s">
        <v>73</v>
      </c>
      <c r="K443" s="1">
        <f>Tabelle9[[#This Row],[Menge kg Nges]]/1000</f>
        <v>11.657320000000004</v>
      </c>
      <c r="L443" s="1">
        <f>Tabelle9[[#This Row],[Menge kg P2O5]]/1000</f>
        <v>3.530040000000001</v>
      </c>
      <c r="M443" s="1">
        <f>Tabelle9[[#This Row],[Menge t Nges]]/Tabelle9[[#This Row],[Anzahl Lieferscheine]]</f>
        <v>0.17934338461538468</v>
      </c>
      <c r="N443" s="1">
        <f>Tabelle9[[#This Row],[Menge t P2O5]]/Tabelle9[[#This Row],[Anzahl Lieferscheine]]</f>
        <v>5.4308307692307704E-2</v>
      </c>
    </row>
    <row r="444" spans="1:14" x14ac:dyDescent="0.2">
      <c r="A444" s="2" t="s">
        <v>46</v>
      </c>
      <c r="B444" s="2" t="s">
        <v>33</v>
      </c>
      <c r="C444" s="2" t="s">
        <v>6</v>
      </c>
      <c r="D444" s="2" t="s">
        <v>7</v>
      </c>
      <c r="E444" s="2" t="s">
        <v>8</v>
      </c>
      <c r="F444" s="2" t="s">
        <v>61</v>
      </c>
      <c r="G444" s="1">
        <v>1528.8000000000002</v>
      </c>
      <c r="H444" s="1">
        <v>708.95999999999992</v>
      </c>
      <c r="I444" s="4">
        <v>8</v>
      </c>
      <c r="J444" s="2" t="s">
        <v>73</v>
      </c>
      <c r="K444" s="1">
        <f>Tabelle9[[#This Row],[Menge kg Nges]]/1000</f>
        <v>1.5288000000000002</v>
      </c>
      <c r="L444" s="1">
        <f>Tabelle9[[#This Row],[Menge kg P2O5]]/1000</f>
        <v>0.70895999999999992</v>
      </c>
      <c r="M444" s="1">
        <f>Tabelle9[[#This Row],[Menge t Nges]]/Tabelle9[[#This Row],[Anzahl Lieferscheine]]</f>
        <v>0.19110000000000002</v>
      </c>
      <c r="N444" s="1">
        <f>Tabelle9[[#This Row],[Menge t P2O5]]/Tabelle9[[#This Row],[Anzahl Lieferscheine]]</f>
        <v>8.861999999999999E-2</v>
      </c>
    </row>
    <row r="445" spans="1:14" x14ac:dyDescent="0.2">
      <c r="A445" s="2" t="s">
        <v>46</v>
      </c>
      <c r="B445" s="2" t="s">
        <v>46</v>
      </c>
      <c r="C445" s="2" t="s">
        <v>6</v>
      </c>
      <c r="D445" s="2" t="s">
        <v>7</v>
      </c>
      <c r="E445" s="2" t="s">
        <v>8</v>
      </c>
      <c r="F445" s="2" t="s">
        <v>61</v>
      </c>
      <c r="G445" s="1">
        <v>165209.27999999997</v>
      </c>
      <c r="H445" s="1">
        <v>62224.939999999988</v>
      </c>
      <c r="I445" s="4">
        <v>100</v>
      </c>
      <c r="J445" s="2" t="s">
        <v>73</v>
      </c>
      <c r="K445" s="1">
        <f>Tabelle9[[#This Row],[Menge kg Nges]]/1000</f>
        <v>165.20927999999998</v>
      </c>
      <c r="L445" s="1">
        <f>Tabelle9[[#This Row],[Menge kg P2O5]]/1000</f>
        <v>62.224939999999989</v>
      </c>
      <c r="M445" s="1">
        <f>Tabelle9[[#This Row],[Menge t Nges]]/Tabelle9[[#This Row],[Anzahl Lieferscheine]]</f>
        <v>1.6520927999999997</v>
      </c>
      <c r="N445" s="1">
        <f>Tabelle9[[#This Row],[Menge t P2O5]]/Tabelle9[[#This Row],[Anzahl Lieferscheine]]</f>
        <v>0.62224939999999984</v>
      </c>
    </row>
    <row r="446" spans="1:14" x14ac:dyDescent="0.2">
      <c r="A446" s="2" t="s">
        <v>46</v>
      </c>
      <c r="B446" s="2" t="s">
        <v>46</v>
      </c>
      <c r="C446" s="2" t="s">
        <v>6</v>
      </c>
      <c r="D446" s="2" t="s">
        <v>7</v>
      </c>
      <c r="E446" s="2" t="s">
        <v>9</v>
      </c>
      <c r="F446" s="2" t="s">
        <v>61</v>
      </c>
      <c r="G446" s="1">
        <v>95656.749999999971</v>
      </c>
      <c r="H446" s="1">
        <v>41173.87000000001</v>
      </c>
      <c r="I446" s="4">
        <v>211</v>
      </c>
      <c r="J446" s="2" t="s">
        <v>73</v>
      </c>
      <c r="K446" s="1">
        <f>Tabelle9[[#This Row],[Menge kg Nges]]/1000</f>
        <v>95.656749999999974</v>
      </c>
      <c r="L446" s="1">
        <f>Tabelle9[[#This Row],[Menge kg P2O5]]/1000</f>
        <v>41.173870000000008</v>
      </c>
      <c r="M446" s="1">
        <f>Tabelle9[[#This Row],[Menge t Nges]]/Tabelle9[[#This Row],[Anzahl Lieferscheine]]</f>
        <v>0.45334952606635059</v>
      </c>
      <c r="N446" s="1">
        <f>Tabelle9[[#This Row],[Menge t P2O5]]/Tabelle9[[#This Row],[Anzahl Lieferscheine]]</f>
        <v>0.19513682464454979</v>
      </c>
    </row>
    <row r="447" spans="1:14" x14ac:dyDescent="0.2">
      <c r="A447" s="2" t="s">
        <v>46</v>
      </c>
      <c r="B447" s="2" t="s">
        <v>46</v>
      </c>
      <c r="C447" s="2" t="s">
        <v>6</v>
      </c>
      <c r="D447" s="2" t="s">
        <v>7</v>
      </c>
      <c r="E447" s="2" t="s">
        <v>9</v>
      </c>
      <c r="F447" s="2" t="s">
        <v>62</v>
      </c>
      <c r="G447" s="1">
        <v>276.89999999999998</v>
      </c>
      <c r="H447" s="1">
        <v>120.7</v>
      </c>
      <c r="I447" s="4">
        <v>3</v>
      </c>
      <c r="J447" s="2" t="s">
        <v>73</v>
      </c>
      <c r="K447" s="1">
        <f>Tabelle9[[#This Row],[Menge kg Nges]]/1000</f>
        <v>0.27689999999999998</v>
      </c>
      <c r="L447" s="1">
        <f>Tabelle9[[#This Row],[Menge kg P2O5]]/1000</f>
        <v>0.1207</v>
      </c>
      <c r="M447" s="1">
        <f>Tabelle9[[#This Row],[Menge t Nges]]/Tabelle9[[#This Row],[Anzahl Lieferscheine]]</f>
        <v>9.2299999999999993E-2</v>
      </c>
      <c r="N447" s="1">
        <f>Tabelle9[[#This Row],[Menge t P2O5]]/Tabelle9[[#This Row],[Anzahl Lieferscheine]]</f>
        <v>4.0233333333333336E-2</v>
      </c>
    </row>
    <row r="448" spans="1:14" x14ac:dyDescent="0.2">
      <c r="A448" s="2" t="s">
        <v>46</v>
      </c>
      <c r="B448" s="2" t="s">
        <v>46</v>
      </c>
      <c r="C448" s="2" t="s">
        <v>6</v>
      </c>
      <c r="D448" s="2" t="s">
        <v>7</v>
      </c>
      <c r="E448" s="2" t="s">
        <v>10</v>
      </c>
      <c r="F448" s="2" t="s">
        <v>61</v>
      </c>
      <c r="G448" s="1">
        <v>2542.1999999999998</v>
      </c>
      <c r="H448" s="1">
        <v>2183.1000000000004</v>
      </c>
      <c r="I448" s="4">
        <v>12</v>
      </c>
      <c r="J448" s="2" t="s">
        <v>73</v>
      </c>
      <c r="K448" s="1">
        <f>Tabelle9[[#This Row],[Menge kg Nges]]/1000</f>
        <v>2.5421999999999998</v>
      </c>
      <c r="L448" s="1">
        <f>Tabelle9[[#This Row],[Menge kg P2O5]]/1000</f>
        <v>2.1831000000000005</v>
      </c>
      <c r="M448" s="1">
        <f>Tabelle9[[#This Row],[Menge t Nges]]/Tabelle9[[#This Row],[Anzahl Lieferscheine]]</f>
        <v>0.21184999999999998</v>
      </c>
      <c r="N448" s="1">
        <f>Tabelle9[[#This Row],[Menge t P2O5]]/Tabelle9[[#This Row],[Anzahl Lieferscheine]]</f>
        <v>0.18192500000000003</v>
      </c>
    </row>
    <row r="449" spans="1:14" x14ac:dyDescent="0.2">
      <c r="A449" s="2" t="s">
        <v>46</v>
      </c>
      <c r="B449" s="2" t="s">
        <v>46</v>
      </c>
      <c r="C449" s="2" t="s">
        <v>6</v>
      </c>
      <c r="D449" s="2" t="s">
        <v>7</v>
      </c>
      <c r="E449" s="2" t="s">
        <v>11</v>
      </c>
      <c r="F449" s="2" t="s">
        <v>61</v>
      </c>
      <c r="G449" s="1">
        <v>11946.900000000001</v>
      </c>
      <c r="H449" s="1">
        <v>5386.2000000000007</v>
      </c>
      <c r="I449" s="4">
        <v>12</v>
      </c>
      <c r="J449" s="2" t="s">
        <v>73</v>
      </c>
      <c r="K449" s="1">
        <f>Tabelle9[[#This Row],[Menge kg Nges]]/1000</f>
        <v>11.946900000000001</v>
      </c>
      <c r="L449" s="1">
        <f>Tabelle9[[#This Row],[Menge kg P2O5]]/1000</f>
        <v>5.3862000000000005</v>
      </c>
      <c r="M449" s="1">
        <f>Tabelle9[[#This Row],[Menge t Nges]]/Tabelle9[[#This Row],[Anzahl Lieferscheine]]</f>
        <v>0.9955750000000001</v>
      </c>
      <c r="N449" s="1">
        <f>Tabelle9[[#This Row],[Menge t P2O5]]/Tabelle9[[#This Row],[Anzahl Lieferscheine]]</f>
        <v>0.44885000000000003</v>
      </c>
    </row>
    <row r="450" spans="1:14" x14ac:dyDescent="0.2">
      <c r="A450" s="2" t="s">
        <v>46</v>
      </c>
      <c r="B450" s="2" t="s">
        <v>46</v>
      </c>
      <c r="C450" s="2" t="s">
        <v>6</v>
      </c>
      <c r="D450" s="2" t="s">
        <v>7</v>
      </c>
      <c r="E450" s="2" t="s">
        <v>12</v>
      </c>
      <c r="F450" s="2" t="s">
        <v>61</v>
      </c>
      <c r="G450" s="1">
        <v>4614.2</v>
      </c>
      <c r="H450" s="1">
        <v>2378</v>
      </c>
      <c r="I450" s="4">
        <v>9</v>
      </c>
      <c r="J450" s="2" t="s">
        <v>73</v>
      </c>
      <c r="K450" s="1">
        <f>Tabelle9[[#This Row],[Menge kg Nges]]/1000</f>
        <v>4.6141999999999994</v>
      </c>
      <c r="L450" s="1">
        <f>Tabelle9[[#This Row],[Menge kg P2O5]]/1000</f>
        <v>2.3780000000000001</v>
      </c>
      <c r="M450" s="1">
        <f>Tabelle9[[#This Row],[Menge t Nges]]/Tabelle9[[#This Row],[Anzahl Lieferscheine]]</f>
        <v>0.51268888888888886</v>
      </c>
      <c r="N450" s="1">
        <f>Tabelle9[[#This Row],[Menge t P2O5]]/Tabelle9[[#This Row],[Anzahl Lieferscheine]]</f>
        <v>0.26422222222222225</v>
      </c>
    </row>
    <row r="451" spans="1:14" x14ac:dyDescent="0.2">
      <c r="A451" s="2" t="s">
        <v>46</v>
      </c>
      <c r="B451" s="2" t="s">
        <v>46</v>
      </c>
      <c r="C451" s="2" t="s">
        <v>6</v>
      </c>
      <c r="D451" s="2" t="s">
        <v>7</v>
      </c>
      <c r="E451" s="2" t="s">
        <v>13</v>
      </c>
      <c r="F451" s="2" t="s">
        <v>61</v>
      </c>
      <c r="G451" s="1">
        <v>2284.86</v>
      </c>
      <c r="H451" s="1">
        <v>1333.8</v>
      </c>
      <c r="I451" s="4">
        <v>7</v>
      </c>
      <c r="J451" s="2" t="s">
        <v>73</v>
      </c>
      <c r="K451" s="1">
        <f>Tabelle9[[#This Row],[Menge kg Nges]]/1000</f>
        <v>2.2848600000000001</v>
      </c>
      <c r="L451" s="1">
        <f>Tabelle9[[#This Row],[Menge kg P2O5]]/1000</f>
        <v>1.3337999999999999</v>
      </c>
      <c r="M451" s="1">
        <f>Tabelle9[[#This Row],[Menge t Nges]]/Tabelle9[[#This Row],[Anzahl Lieferscheine]]</f>
        <v>0.32640857142857144</v>
      </c>
      <c r="N451" s="1">
        <f>Tabelle9[[#This Row],[Menge t P2O5]]/Tabelle9[[#This Row],[Anzahl Lieferscheine]]</f>
        <v>0.19054285714285712</v>
      </c>
    </row>
    <row r="452" spans="1:14" x14ac:dyDescent="0.2">
      <c r="A452" s="2" t="s">
        <v>46</v>
      </c>
      <c r="B452" s="2" t="s">
        <v>46</v>
      </c>
      <c r="C452" s="2" t="s">
        <v>6</v>
      </c>
      <c r="D452" s="2" t="s">
        <v>15</v>
      </c>
      <c r="E452" s="2" t="s">
        <v>8</v>
      </c>
      <c r="F452" s="2" t="s">
        <v>61</v>
      </c>
      <c r="G452" s="1">
        <v>1126.43</v>
      </c>
      <c r="H452" s="1">
        <v>450.64</v>
      </c>
      <c r="I452" s="4">
        <v>10</v>
      </c>
      <c r="J452" s="2" t="s">
        <v>73</v>
      </c>
      <c r="K452" s="1">
        <f>Tabelle9[[#This Row],[Menge kg Nges]]/1000</f>
        <v>1.12643</v>
      </c>
      <c r="L452" s="1">
        <f>Tabelle9[[#This Row],[Menge kg P2O5]]/1000</f>
        <v>0.45063999999999999</v>
      </c>
      <c r="M452" s="1">
        <f>Tabelle9[[#This Row],[Menge t Nges]]/Tabelle9[[#This Row],[Anzahl Lieferscheine]]</f>
        <v>0.11264300000000001</v>
      </c>
      <c r="N452" s="1">
        <f>Tabelle9[[#This Row],[Menge t P2O5]]/Tabelle9[[#This Row],[Anzahl Lieferscheine]]</f>
        <v>4.5064E-2</v>
      </c>
    </row>
    <row r="453" spans="1:14" x14ac:dyDescent="0.2">
      <c r="A453" s="2" t="s">
        <v>46</v>
      </c>
      <c r="B453" s="2" t="s">
        <v>46</v>
      </c>
      <c r="C453" s="2" t="s">
        <v>6</v>
      </c>
      <c r="D453" s="2" t="s">
        <v>15</v>
      </c>
      <c r="E453" s="2" t="s">
        <v>17</v>
      </c>
      <c r="F453" s="2" t="s">
        <v>61</v>
      </c>
      <c r="G453" s="1">
        <v>150</v>
      </c>
      <c r="H453" s="1">
        <v>75</v>
      </c>
      <c r="I453" s="4">
        <v>1</v>
      </c>
      <c r="J453" s="2" t="s">
        <v>73</v>
      </c>
      <c r="K453" s="1">
        <f>Tabelle9[[#This Row],[Menge kg Nges]]/1000</f>
        <v>0.15</v>
      </c>
      <c r="L453" s="1">
        <f>Tabelle9[[#This Row],[Menge kg P2O5]]/1000</f>
        <v>7.4999999999999997E-2</v>
      </c>
      <c r="M453" s="1">
        <f>Tabelle9[[#This Row],[Menge t Nges]]/Tabelle9[[#This Row],[Anzahl Lieferscheine]]</f>
        <v>0.15</v>
      </c>
      <c r="N453" s="1">
        <f>Tabelle9[[#This Row],[Menge t P2O5]]/Tabelle9[[#This Row],[Anzahl Lieferscheine]]</f>
        <v>7.4999999999999997E-2</v>
      </c>
    </row>
    <row r="454" spans="1:14" x14ac:dyDescent="0.2">
      <c r="A454" s="2" t="s">
        <v>46</v>
      </c>
      <c r="B454" s="2" t="s">
        <v>46</v>
      </c>
      <c r="C454" s="2" t="s">
        <v>6</v>
      </c>
      <c r="D454" s="2" t="s">
        <v>15</v>
      </c>
      <c r="E454" s="2" t="s">
        <v>18</v>
      </c>
      <c r="F454" s="2" t="s">
        <v>61</v>
      </c>
      <c r="G454" s="1">
        <v>1659.42</v>
      </c>
      <c r="H454" s="1">
        <v>1151.94</v>
      </c>
      <c r="I454" s="4">
        <v>3</v>
      </c>
      <c r="J454" s="2" t="s">
        <v>73</v>
      </c>
      <c r="K454" s="1">
        <f>Tabelle9[[#This Row],[Menge kg Nges]]/1000</f>
        <v>1.6594200000000001</v>
      </c>
      <c r="L454" s="1">
        <f>Tabelle9[[#This Row],[Menge kg P2O5]]/1000</f>
        <v>1.15194</v>
      </c>
      <c r="M454" s="1">
        <f>Tabelle9[[#This Row],[Menge t Nges]]/Tabelle9[[#This Row],[Anzahl Lieferscheine]]</f>
        <v>0.55314000000000008</v>
      </c>
      <c r="N454" s="1">
        <f>Tabelle9[[#This Row],[Menge t P2O5]]/Tabelle9[[#This Row],[Anzahl Lieferscheine]]</f>
        <v>0.38397999999999999</v>
      </c>
    </row>
    <row r="455" spans="1:14" x14ac:dyDescent="0.2">
      <c r="A455" s="2" t="s">
        <v>46</v>
      </c>
      <c r="B455" s="2" t="s">
        <v>46</v>
      </c>
      <c r="C455" s="2" t="s">
        <v>6</v>
      </c>
      <c r="D455" s="2" t="s">
        <v>15</v>
      </c>
      <c r="E455" s="2" t="s">
        <v>20</v>
      </c>
      <c r="F455" s="2" t="s">
        <v>61</v>
      </c>
      <c r="G455" s="1">
        <v>4095.9699999999993</v>
      </c>
      <c r="H455" s="1">
        <v>2719.1</v>
      </c>
      <c r="I455" s="4">
        <v>19</v>
      </c>
      <c r="J455" s="2" t="s">
        <v>73</v>
      </c>
      <c r="K455" s="1">
        <f>Tabelle9[[#This Row],[Menge kg Nges]]/1000</f>
        <v>4.0959699999999994</v>
      </c>
      <c r="L455" s="1">
        <f>Tabelle9[[#This Row],[Menge kg P2O5]]/1000</f>
        <v>2.7191000000000001</v>
      </c>
      <c r="M455" s="1">
        <f>Tabelle9[[#This Row],[Menge t Nges]]/Tabelle9[[#This Row],[Anzahl Lieferscheine]]</f>
        <v>0.2155773684210526</v>
      </c>
      <c r="N455" s="1">
        <f>Tabelle9[[#This Row],[Menge t P2O5]]/Tabelle9[[#This Row],[Anzahl Lieferscheine]]</f>
        <v>0.14311052631578947</v>
      </c>
    </row>
    <row r="456" spans="1:14" x14ac:dyDescent="0.2">
      <c r="A456" s="2" t="s">
        <v>46</v>
      </c>
      <c r="B456" s="2" t="s">
        <v>46</v>
      </c>
      <c r="C456" s="2" t="s">
        <v>6</v>
      </c>
      <c r="D456" s="2" t="s">
        <v>15</v>
      </c>
      <c r="E456" s="2" t="s">
        <v>20</v>
      </c>
      <c r="F456" s="2" t="s">
        <v>62</v>
      </c>
      <c r="G456" s="1">
        <v>237.6</v>
      </c>
      <c r="H456" s="1">
        <v>135</v>
      </c>
      <c r="I456" s="4">
        <v>1</v>
      </c>
      <c r="J456" s="2" t="s">
        <v>73</v>
      </c>
      <c r="K456" s="1">
        <f>Tabelle9[[#This Row],[Menge kg Nges]]/1000</f>
        <v>0.23760000000000001</v>
      </c>
      <c r="L456" s="1">
        <f>Tabelle9[[#This Row],[Menge kg P2O5]]/1000</f>
        <v>0.13500000000000001</v>
      </c>
      <c r="M456" s="1">
        <f>Tabelle9[[#This Row],[Menge t Nges]]/Tabelle9[[#This Row],[Anzahl Lieferscheine]]</f>
        <v>0.23760000000000001</v>
      </c>
      <c r="N456" s="1">
        <f>Tabelle9[[#This Row],[Menge t P2O5]]/Tabelle9[[#This Row],[Anzahl Lieferscheine]]</f>
        <v>0.13500000000000001</v>
      </c>
    </row>
    <row r="457" spans="1:14" x14ac:dyDescent="0.2">
      <c r="A457" s="2" t="s">
        <v>46</v>
      </c>
      <c r="B457" s="2" t="s">
        <v>46</v>
      </c>
      <c r="C457" s="2" t="s">
        <v>6</v>
      </c>
      <c r="D457" s="2" t="s">
        <v>15</v>
      </c>
      <c r="E457" s="2" t="s">
        <v>9</v>
      </c>
      <c r="F457" s="2" t="s">
        <v>61</v>
      </c>
      <c r="G457" s="1">
        <v>17572.070000000007</v>
      </c>
      <c r="H457" s="1">
        <v>9076.869999999999</v>
      </c>
      <c r="I457" s="4">
        <v>72</v>
      </c>
      <c r="J457" s="2" t="s">
        <v>73</v>
      </c>
      <c r="K457" s="1">
        <f>Tabelle9[[#This Row],[Menge kg Nges]]/1000</f>
        <v>17.572070000000007</v>
      </c>
      <c r="L457" s="1">
        <f>Tabelle9[[#This Row],[Menge kg P2O5]]/1000</f>
        <v>9.0768699999999995</v>
      </c>
      <c r="M457" s="1">
        <f>Tabelle9[[#This Row],[Menge t Nges]]/Tabelle9[[#This Row],[Anzahl Lieferscheine]]</f>
        <v>0.24405652777777787</v>
      </c>
      <c r="N457" s="1">
        <f>Tabelle9[[#This Row],[Menge t P2O5]]/Tabelle9[[#This Row],[Anzahl Lieferscheine]]</f>
        <v>0.12606763888888889</v>
      </c>
    </row>
    <row r="458" spans="1:14" x14ac:dyDescent="0.2">
      <c r="A458" s="2" t="s">
        <v>46</v>
      </c>
      <c r="B458" s="2" t="s">
        <v>46</v>
      </c>
      <c r="C458" s="2" t="s">
        <v>6</v>
      </c>
      <c r="D458" s="2" t="s">
        <v>15</v>
      </c>
      <c r="E458" s="2" t="s">
        <v>10</v>
      </c>
      <c r="F458" s="2" t="s">
        <v>61</v>
      </c>
      <c r="G458" s="1">
        <v>3523.52</v>
      </c>
      <c r="H458" s="1">
        <v>1121.1199999999999</v>
      </c>
      <c r="I458" s="4">
        <v>2</v>
      </c>
      <c r="J458" s="2" t="s">
        <v>73</v>
      </c>
      <c r="K458" s="1">
        <f>Tabelle9[[#This Row],[Menge kg Nges]]/1000</f>
        <v>3.52352</v>
      </c>
      <c r="L458" s="1">
        <f>Tabelle9[[#This Row],[Menge kg P2O5]]/1000</f>
        <v>1.1211199999999999</v>
      </c>
      <c r="M458" s="1">
        <f>Tabelle9[[#This Row],[Menge t Nges]]/Tabelle9[[#This Row],[Anzahl Lieferscheine]]</f>
        <v>1.76176</v>
      </c>
      <c r="N458" s="1">
        <f>Tabelle9[[#This Row],[Menge t P2O5]]/Tabelle9[[#This Row],[Anzahl Lieferscheine]]</f>
        <v>0.56055999999999995</v>
      </c>
    </row>
    <row r="459" spans="1:14" x14ac:dyDescent="0.2">
      <c r="A459" s="2" t="s">
        <v>46</v>
      </c>
      <c r="B459" s="2" t="s">
        <v>46</v>
      </c>
      <c r="C459" s="2" t="s">
        <v>6</v>
      </c>
      <c r="D459" s="2" t="s">
        <v>15</v>
      </c>
      <c r="E459" s="2" t="s">
        <v>31</v>
      </c>
      <c r="F459" s="2" t="s">
        <v>61</v>
      </c>
      <c r="G459" s="1">
        <v>676.5</v>
      </c>
      <c r="H459" s="1">
        <v>305.25</v>
      </c>
      <c r="I459" s="4">
        <v>3</v>
      </c>
      <c r="J459" s="2" t="s">
        <v>73</v>
      </c>
      <c r="K459" s="1">
        <f>Tabelle9[[#This Row],[Menge kg Nges]]/1000</f>
        <v>0.67649999999999999</v>
      </c>
      <c r="L459" s="1">
        <f>Tabelle9[[#This Row],[Menge kg P2O5]]/1000</f>
        <v>0.30525000000000002</v>
      </c>
      <c r="M459" s="1">
        <f>Tabelle9[[#This Row],[Menge t Nges]]/Tabelle9[[#This Row],[Anzahl Lieferscheine]]</f>
        <v>0.22550000000000001</v>
      </c>
      <c r="N459" s="1">
        <f>Tabelle9[[#This Row],[Menge t P2O5]]/Tabelle9[[#This Row],[Anzahl Lieferscheine]]</f>
        <v>0.10175000000000001</v>
      </c>
    </row>
    <row r="460" spans="1:14" x14ac:dyDescent="0.2">
      <c r="A460" s="2" t="s">
        <v>46</v>
      </c>
      <c r="B460" s="2" t="s">
        <v>46</v>
      </c>
      <c r="C460" s="2" t="s">
        <v>25</v>
      </c>
      <c r="D460" s="2" t="s">
        <v>25</v>
      </c>
      <c r="E460" s="2" t="s">
        <v>26</v>
      </c>
      <c r="F460" s="2" t="s">
        <v>61</v>
      </c>
      <c r="G460" s="1">
        <v>2933.55</v>
      </c>
      <c r="H460" s="1">
        <v>1193.0999999999999</v>
      </c>
      <c r="I460" s="4">
        <v>4</v>
      </c>
      <c r="J460" s="2" t="s">
        <v>73</v>
      </c>
      <c r="K460" s="1">
        <f>Tabelle9[[#This Row],[Menge kg Nges]]/1000</f>
        <v>2.9335500000000003</v>
      </c>
      <c r="L460" s="1">
        <f>Tabelle9[[#This Row],[Menge kg P2O5]]/1000</f>
        <v>1.1930999999999998</v>
      </c>
      <c r="M460" s="1">
        <f>Tabelle9[[#This Row],[Menge t Nges]]/Tabelle9[[#This Row],[Anzahl Lieferscheine]]</f>
        <v>0.73338750000000008</v>
      </c>
      <c r="N460" s="1">
        <f>Tabelle9[[#This Row],[Menge t P2O5]]/Tabelle9[[#This Row],[Anzahl Lieferscheine]]</f>
        <v>0.29827499999999996</v>
      </c>
    </row>
    <row r="461" spans="1:14" x14ac:dyDescent="0.2">
      <c r="A461" s="2" t="s">
        <v>46</v>
      </c>
      <c r="B461" s="2" t="s">
        <v>28</v>
      </c>
      <c r="C461" s="2" t="s">
        <v>6</v>
      </c>
      <c r="D461" s="2" t="s">
        <v>7</v>
      </c>
      <c r="E461" s="2" t="s">
        <v>9</v>
      </c>
      <c r="F461" s="2" t="s">
        <v>61</v>
      </c>
      <c r="G461" s="1">
        <v>95.55</v>
      </c>
      <c r="H461" s="1">
        <v>41.65</v>
      </c>
      <c r="I461" s="4">
        <v>1</v>
      </c>
      <c r="J461" s="2" t="s">
        <v>73</v>
      </c>
      <c r="K461" s="1">
        <f>Tabelle9[[#This Row],[Menge kg Nges]]/1000</f>
        <v>9.5549999999999996E-2</v>
      </c>
      <c r="L461" s="1">
        <f>Tabelle9[[#This Row],[Menge kg P2O5]]/1000</f>
        <v>4.165E-2</v>
      </c>
      <c r="M461" s="1">
        <f>Tabelle9[[#This Row],[Menge t Nges]]/Tabelle9[[#This Row],[Anzahl Lieferscheine]]</f>
        <v>9.5549999999999996E-2</v>
      </c>
      <c r="N461" s="1">
        <f>Tabelle9[[#This Row],[Menge t P2O5]]/Tabelle9[[#This Row],[Anzahl Lieferscheine]]</f>
        <v>4.165E-2</v>
      </c>
    </row>
    <row r="462" spans="1:14" x14ac:dyDescent="0.2">
      <c r="A462" s="2" t="s">
        <v>46</v>
      </c>
      <c r="B462" s="2" t="s">
        <v>28</v>
      </c>
      <c r="C462" s="2" t="s">
        <v>6</v>
      </c>
      <c r="D462" s="2" t="s">
        <v>15</v>
      </c>
      <c r="E462" s="2" t="s">
        <v>9</v>
      </c>
      <c r="F462" s="2" t="s">
        <v>61</v>
      </c>
      <c r="G462" s="1">
        <v>236.6</v>
      </c>
      <c r="H462" s="1">
        <v>157.5</v>
      </c>
      <c r="I462" s="4">
        <v>1</v>
      </c>
      <c r="J462" s="2" t="s">
        <v>73</v>
      </c>
      <c r="K462" s="1">
        <f>Tabelle9[[#This Row],[Menge kg Nges]]/1000</f>
        <v>0.2366</v>
      </c>
      <c r="L462" s="1">
        <f>Tabelle9[[#This Row],[Menge kg P2O5]]/1000</f>
        <v>0.1575</v>
      </c>
      <c r="M462" s="1">
        <f>Tabelle9[[#This Row],[Menge t Nges]]/Tabelle9[[#This Row],[Anzahl Lieferscheine]]</f>
        <v>0.2366</v>
      </c>
      <c r="N462" s="1">
        <f>Tabelle9[[#This Row],[Menge t P2O5]]/Tabelle9[[#This Row],[Anzahl Lieferscheine]]</f>
        <v>0.1575</v>
      </c>
    </row>
    <row r="463" spans="1:14" x14ac:dyDescent="0.2">
      <c r="A463" s="2" t="s">
        <v>34</v>
      </c>
      <c r="B463" s="2" t="s">
        <v>5</v>
      </c>
      <c r="C463" s="2" t="s">
        <v>25</v>
      </c>
      <c r="D463" s="2" t="s">
        <v>25</v>
      </c>
      <c r="E463" s="2" t="s">
        <v>26</v>
      </c>
      <c r="F463" s="2" t="s">
        <v>61</v>
      </c>
      <c r="G463" s="1">
        <v>504</v>
      </c>
      <c r="H463" s="1">
        <v>320</v>
      </c>
      <c r="I463" s="4">
        <v>1</v>
      </c>
      <c r="J463" s="2" t="s">
        <v>73</v>
      </c>
      <c r="K463" s="1">
        <f>Tabelle9[[#This Row],[Menge kg Nges]]/1000</f>
        <v>0.504</v>
      </c>
      <c r="L463" s="1">
        <f>Tabelle9[[#This Row],[Menge kg P2O5]]/1000</f>
        <v>0.32</v>
      </c>
      <c r="M463" s="1">
        <f>Tabelle9[[#This Row],[Menge t Nges]]/Tabelle9[[#This Row],[Anzahl Lieferscheine]]</f>
        <v>0.504</v>
      </c>
      <c r="N463" s="1">
        <f>Tabelle9[[#This Row],[Menge t P2O5]]/Tabelle9[[#This Row],[Anzahl Lieferscheine]]</f>
        <v>0.32</v>
      </c>
    </row>
    <row r="464" spans="1:14" x14ac:dyDescent="0.2">
      <c r="A464" s="2" t="s">
        <v>34</v>
      </c>
      <c r="B464" s="2" t="s">
        <v>5</v>
      </c>
      <c r="C464" s="2" t="s">
        <v>63</v>
      </c>
      <c r="D464" s="2" t="s">
        <v>63</v>
      </c>
      <c r="E464" s="2" t="s">
        <v>63</v>
      </c>
      <c r="F464" s="2" t="s">
        <v>61</v>
      </c>
      <c r="G464" s="1">
        <v>1078.92</v>
      </c>
      <c r="H464" s="1">
        <v>746.82</v>
      </c>
      <c r="I464" s="4">
        <v>1</v>
      </c>
      <c r="J464" s="2" t="s">
        <v>73</v>
      </c>
      <c r="K464" s="1">
        <f>Tabelle9[[#This Row],[Menge kg Nges]]/1000</f>
        <v>1.0789200000000001</v>
      </c>
      <c r="L464" s="1">
        <f>Tabelle9[[#This Row],[Menge kg P2O5]]/1000</f>
        <v>0.74682000000000004</v>
      </c>
      <c r="M464" s="1">
        <f>Tabelle9[[#This Row],[Menge t Nges]]/Tabelle9[[#This Row],[Anzahl Lieferscheine]]</f>
        <v>1.0789200000000001</v>
      </c>
      <c r="N464" s="1">
        <f>Tabelle9[[#This Row],[Menge t P2O5]]/Tabelle9[[#This Row],[Anzahl Lieferscheine]]</f>
        <v>0.74682000000000004</v>
      </c>
    </row>
    <row r="465" spans="1:14" x14ac:dyDescent="0.2">
      <c r="A465" s="2" t="s">
        <v>34</v>
      </c>
      <c r="B465" s="2" t="s">
        <v>29</v>
      </c>
      <c r="C465" s="2" t="s">
        <v>6</v>
      </c>
      <c r="D465" s="2" t="s">
        <v>7</v>
      </c>
      <c r="E465" s="2" t="s">
        <v>8</v>
      </c>
      <c r="F465" s="2" t="s">
        <v>61</v>
      </c>
      <c r="G465" s="1">
        <v>16092.46</v>
      </c>
      <c r="H465" s="1">
        <v>5720.0300000000007</v>
      </c>
      <c r="I465" s="4">
        <v>45</v>
      </c>
      <c r="J465" s="2" t="s">
        <v>73</v>
      </c>
      <c r="K465" s="1">
        <f>Tabelle9[[#This Row],[Menge kg Nges]]/1000</f>
        <v>16.092459999999999</v>
      </c>
      <c r="L465" s="1">
        <f>Tabelle9[[#This Row],[Menge kg P2O5]]/1000</f>
        <v>5.7200300000000004</v>
      </c>
      <c r="M465" s="1">
        <f>Tabelle9[[#This Row],[Menge t Nges]]/Tabelle9[[#This Row],[Anzahl Lieferscheine]]</f>
        <v>0.35761022222222222</v>
      </c>
      <c r="N465" s="1">
        <f>Tabelle9[[#This Row],[Menge t P2O5]]/Tabelle9[[#This Row],[Anzahl Lieferscheine]]</f>
        <v>0.1271117777777778</v>
      </c>
    </row>
    <row r="466" spans="1:14" x14ac:dyDescent="0.2">
      <c r="A466" s="2" t="s">
        <v>34</v>
      </c>
      <c r="B466" s="2" t="s">
        <v>29</v>
      </c>
      <c r="C466" s="2" t="s">
        <v>6</v>
      </c>
      <c r="D466" s="2" t="s">
        <v>7</v>
      </c>
      <c r="E466" s="2" t="s">
        <v>9</v>
      </c>
      <c r="F466" s="2" t="s">
        <v>61</v>
      </c>
      <c r="G466" s="1">
        <v>151.19999999999999</v>
      </c>
      <c r="H466" s="1">
        <v>67.2</v>
      </c>
      <c r="I466" s="4">
        <v>1</v>
      </c>
      <c r="J466" s="2" t="s">
        <v>73</v>
      </c>
      <c r="K466" s="1">
        <f>Tabelle9[[#This Row],[Menge kg Nges]]/1000</f>
        <v>0.1512</v>
      </c>
      <c r="L466" s="1">
        <f>Tabelle9[[#This Row],[Menge kg P2O5]]/1000</f>
        <v>6.720000000000001E-2</v>
      </c>
      <c r="M466" s="1">
        <f>Tabelle9[[#This Row],[Menge t Nges]]/Tabelle9[[#This Row],[Anzahl Lieferscheine]]</f>
        <v>0.1512</v>
      </c>
      <c r="N466" s="1">
        <f>Tabelle9[[#This Row],[Menge t P2O5]]/Tabelle9[[#This Row],[Anzahl Lieferscheine]]</f>
        <v>6.720000000000001E-2</v>
      </c>
    </row>
    <row r="467" spans="1:14" x14ac:dyDescent="0.2">
      <c r="A467" s="2" t="s">
        <v>34</v>
      </c>
      <c r="B467" s="2" t="s">
        <v>29</v>
      </c>
      <c r="C467" s="2" t="s">
        <v>6</v>
      </c>
      <c r="D467" s="2" t="s">
        <v>7</v>
      </c>
      <c r="E467" s="2" t="s">
        <v>10</v>
      </c>
      <c r="F467" s="2" t="s">
        <v>61</v>
      </c>
      <c r="G467" s="1">
        <v>360.45</v>
      </c>
      <c r="H467" s="1">
        <v>117.45</v>
      </c>
      <c r="I467" s="4">
        <v>1</v>
      </c>
      <c r="J467" s="2" t="s">
        <v>73</v>
      </c>
      <c r="K467" s="1">
        <f>Tabelle9[[#This Row],[Menge kg Nges]]/1000</f>
        <v>0.36044999999999999</v>
      </c>
      <c r="L467" s="1">
        <f>Tabelle9[[#This Row],[Menge kg P2O5]]/1000</f>
        <v>0.11745</v>
      </c>
      <c r="M467" s="1">
        <f>Tabelle9[[#This Row],[Menge t Nges]]/Tabelle9[[#This Row],[Anzahl Lieferscheine]]</f>
        <v>0.36044999999999999</v>
      </c>
      <c r="N467" s="1">
        <f>Tabelle9[[#This Row],[Menge t P2O5]]/Tabelle9[[#This Row],[Anzahl Lieferscheine]]</f>
        <v>0.11745</v>
      </c>
    </row>
    <row r="468" spans="1:14" x14ac:dyDescent="0.2">
      <c r="A468" s="2" t="s">
        <v>34</v>
      </c>
      <c r="B468" s="2" t="s">
        <v>29</v>
      </c>
      <c r="C468" s="2" t="s">
        <v>6</v>
      </c>
      <c r="D468" s="2" t="s">
        <v>7</v>
      </c>
      <c r="E468" s="2" t="s">
        <v>11</v>
      </c>
      <c r="F468" s="2" t="s">
        <v>61</v>
      </c>
      <c r="G468" s="1">
        <v>7366.8700000000008</v>
      </c>
      <c r="H468" s="1">
        <v>3360.28</v>
      </c>
      <c r="I468" s="4">
        <v>19</v>
      </c>
      <c r="J468" s="2" t="s">
        <v>73</v>
      </c>
      <c r="K468" s="1">
        <f>Tabelle9[[#This Row],[Menge kg Nges]]/1000</f>
        <v>7.3668700000000005</v>
      </c>
      <c r="L468" s="1">
        <f>Tabelle9[[#This Row],[Menge kg P2O5]]/1000</f>
        <v>3.3602800000000004</v>
      </c>
      <c r="M468" s="1">
        <f>Tabelle9[[#This Row],[Menge t Nges]]/Tabelle9[[#This Row],[Anzahl Lieferscheine]]</f>
        <v>0.38773000000000002</v>
      </c>
      <c r="N468" s="1">
        <f>Tabelle9[[#This Row],[Menge t P2O5]]/Tabelle9[[#This Row],[Anzahl Lieferscheine]]</f>
        <v>0.17685684210526317</v>
      </c>
    </row>
    <row r="469" spans="1:14" x14ac:dyDescent="0.2">
      <c r="A469" s="2" t="s">
        <v>34</v>
      </c>
      <c r="B469" s="2" t="s">
        <v>29</v>
      </c>
      <c r="C469" s="2" t="s">
        <v>6</v>
      </c>
      <c r="D469" s="2" t="s">
        <v>7</v>
      </c>
      <c r="E469" s="2" t="s">
        <v>12</v>
      </c>
      <c r="F469" s="2" t="s">
        <v>61</v>
      </c>
      <c r="G469" s="1">
        <v>11132.189999999999</v>
      </c>
      <c r="H469" s="1">
        <v>4706.2299999999996</v>
      </c>
      <c r="I469" s="4">
        <v>32</v>
      </c>
      <c r="J469" s="2" t="s">
        <v>73</v>
      </c>
      <c r="K469" s="1">
        <f>Tabelle9[[#This Row],[Menge kg Nges]]/1000</f>
        <v>11.132189999999998</v>
      </c>
      <c r="L469" s="1">
        <f>Tabelle9[[#This Row],[Menge kg P2O5]]/1000</f>
        <v>4.7062299999999997</v>
      </c>
      <c r="M469" s="1">
        <f>Tabelle9[[#This Row],[Menge t Nges]]/Tabelle9[[#This Row],[Anzahl Lieferscheine]]</f>
        <v>0.34788093749999993</v>
      </c>
      <c r="N469" s="1">
        <f>Tabelle9[[#This Row],[Menge t P2O5]]/Tabelle9[[#This Row],[Anzahl Lieferscheine]]</f>
        <v>0.14706968749999999</v>
      </c>
    </row>
    <row r="470" spans="1:14" x14ac:dyDescent="0.2">
      <c r="A470" s="2" t="s">
        <v>34</v>
      </c>
      <c r="B470" s="2" t="s">
        <v>29</v>
      </c>
      <c r="C470" s="2" t="s">
        <v>6</v>
      </c>
      <c r="D470" s="2" t="s">
        <v>7</v>
      </c>
      <c r="E470" s="2" t="s">
        <v>13</v>
      </c>
      <c r="F470" s="2" t="s">
        <v>61</v>
      </c>
      <c r="G470" s="1">
        <v>6337.0800000000008</v>
      </c>
      <c r="H470" s="1">
        <v>3323.1099999999992</v>
      </c>
      <c r="I470" s="4">
        <v>24</v>
      </c>
      <c r="J470" s="2" t="s">
        <v>73</v>
      </c>
      <c r="K470" s="1">
        <f>Tabelle9[[#This Row],[Menge kg Nges]]/1000</f>
        <v>6.3370800000000012</v>
      </c>
      <c r="L470" s="1">
        <f>Tabelle9[[#This Row],[Menge kg P2O5]]/1000</f>
        <v>3.3231099999999993</v>
      </c>
      <c r="M470" s="1">
        <f>Tabelle9[[#This Row],[Menge t Nges]]/Tabelle9[[#This Row],[Anzahl Lieferscheine]]</f>
        <v>0.26404500000000003</v>
      </c>
      <c r="N470" s="1">
        <f>Tabelle9[[#This Row],[Menge t P2O5]]/Tabelle9[[#This Row],[Anzahl Lieferscheine]]</f>
        <v>0.13846291666666663</v>
      </c>
    </row>
    <row r="471" spans="1:14" x14ac:dyDescent="0.2">
      <c r="A471" s="2" t="s">
        <v>34</v>
      </c>
      <c r="B471" s="2" t="s">
        <v>29</v>
      </c>
      <c r="C471" s="2" t="s">
        <v>6</v>
      </c>
      <c r="D471" s="2" t="s">
        <v>7</v>
      </c>
      <c r="E471" s="2" t="s">
        <v>14</v>
      </c>
      <c r="F471" s="2" t="s">
        <v>61</v>
      </c>
      <c r="G471" s="1">
        <v>2792.77</v>
      </c>
      <c r="H471" s="1">
        <v>1290.2</v>
      </c>
      <c r="I471" s="4">
        <v>10</v>
      </c>
      <c r="J471" s="2" t="s">
        <v>73</v>
      </c>
      <c r="K471" s="1">
        <f>Tabelle9[[#This Row],[Menge kg Nges]]/1000</f>
        <v>2.79277</v>
      </c>
      <c r="L471" s="1">
        <f>Tabelle9[[#This Row],[Menge kg P2O5]]/1000</f>
        <v>1.2902</v>
      </c>
      <c r="M471" s="1">
        <f>Tabelle9[[#This Row],[Menge t Nges]]/Tabelle9[[#This Row],[Anzahl Lieferscheine]]</f>
        <v>0.279277</v>
      </c>
      <c r="N471" s="1">
        <f>Tabelle9[[#This Row],[Menge t P2O5]]/Tabelle9[[#This Row],[Anzahl Lieferscheine]]</f>
        <v>0.12902</v>
      </c>
    </row>
    <row r="472" spans="1:14" x14ac:dyDescent="0.2">
      <c r="A472" s="2" t="s">
        <v>34</v>
      </c>
      <c r="B472" s="2" t="s">
        <v>29</v>
      </c>
      <c r="C472" s="2" t="s">
        <v>6</v>
      </c>
      <c r="D472" s="2" t="s">
        <v>15</v>
      </c>
      <c r="E472" s="2" t="s">
        <v>8</v>
      </c>
      <c r="F472" s="2" t="s">
        <v>61</v>
      </c>
      <c r="G472" s="1">
        <v>273</v>
      </c>
      <c r="H472" s="1">
        <v>175</v>
      </c>
      <c r="I472" s="4">
        <v>1</v>
      </c>
      <c r="J472" s="2" t="s">
        <v>73</v>
      </c>
      <c r="K472" s="1">
        <f>Tabelle9[[#This Row],[Menge kg Nges]]/1000</f>
        <v>0.27300000000000002</v>
      </c>
      <c r="L472" s="1">
        <f>Tabelle9[[#This Row],[Menge kg P2O5]]/1000</f>
        <v>0.17499999999999999</v>
      </c>
      <c r="M472" s="1">
        <f>Tabelle9[[#This Row],[Menge t Nges]]/Tabelle9[[#This Row],[Anzahl Lieferscheine]]</f>
        <v>0.27300000000000002</v>
      </c>
      <c r="N472" s="1">
        <f>Tabelle9[[#This Row],[Menge t P2O5]]/Tabelle9[[#This Row],[Anzahl Lieferscheine]]</f>
        <v>0.17499999999999999</v>
      </c>
    </row>
    <row r="473" spans="1:14" x14ac:dyDescent="0.2">
      <c r="A473" s="2" t="s">
        <v>34</v>
      </c>
      <c r="B473" s="2" t="s">
        <v>29</v>
      </c>
      <c r="C473" s="2" t="s">
        <v>6</v>
      </c>
      <c r="D473" s="2" t="s">
        <v>15</v>
      </c>
      <c r="E473" s="2" t="s">
        <v>18</v>
      </c>
      <c r="F473" s="2" t="s">
        <v>61</v>
      </c>
      <c r="G473" s="1">
        <v>5467.93</v>
      </c>
      <c r="H473" s="1">
        <v>3765.4900000000002</v>
      </c>
      <c r="I473" s="4">
        <v>11</v>
      </c>
      <c r="J473" s="2" t="s">
        <v>73</v>
      </c>
      <c r="K473" s="1">
        <f>Tabelle9[[#This Row],[Menge kg Nges]]/1000</f>
        <v>5.46793</v>
      </c>
      <c r="L473" s="1">
        <f>Tabelle9[[#This Row],[Menge kg P2O5]]/1000</f>
        <v>3.7654900000000002</v>
      </c>
      <c r="M473" s="1">
        <f>Tabelle9[[#This Row],[Menge t Nges]]/Tabelle9[[#This Row],[Anzahl Lieferscheine]]</f>
        <v>0.49708454545454545</v>
      </c>
      <c r="N473" s="1">
        <f>Tabelle9[[#This Row],[Menge t P2O5]]/Tabelle9[[#This Row],[Anzahl Lieferscheine]]</f>
        <v>0.34231727272727275</v>
      </c>
    </row>
    <row r="474" spans="1:14" x14ac:dyDescent="0.2">
      <c r="A474" s="2" t="s">
        <v>34</v>
      </c>
      <c r="B474" s="2" t="s">
        <v>29</v>
      </c>
      <c r="C474" s="2" t="s">
        <v>6</v>
      </c>
      <c r="D474" s="2" t="s">
        <v>15</v>
      </c>
      <c r="E474" s="2" t="s">
        <v>19</v>
      </c>
      <c r="F474" s="2" t="s">
        <v>61</v>
      </c>
      <c r="G474" s="1">
        <v>364.5</v>
      </c>
      <c r="H474" s="1">
        <v>405</v>
      </c>
      <c r="I474" s="4">
        <v>1</v>
      </c>
      <c r="J474" s="2" t="s">
        <v>73</v>
      </c>
      <c r="K474" s="1">
        <f>Tabelle9[[#This Row],[Menge kg Nges]]/1000</f>
        <v>0.36449999999999999</v>
      </c>
      <c r="L474" s="1">
        <f>Tabelle9[[#This Row],[Menge kg P2O5]]/1000</f>
        <v>0.40500000000000003</v>
      </c>
      <c r="M474" s="1">
        <f>Tabelle9[[#This Row],[Menge t Nges]]/Tabelle9[[#This Row],[Anzahl Lieferscheine]]</f>
        <v>0.36449999999999999</v>
      </c>
      <c r="N474" s="1">
        <f>Tabelle9[[#This Row],[Menge t P2O5]]/Tabelle9[[#This Row],[Anzahl Lieferscheine]]</f>
        <v>0.40500000000000003</v>
      </c>
    </row>
    <row r="475" spans="1:14" x14ac:dyDescent="0.2">
      <c r="A475" s="2" t="s">
        <v>34</v>
      </c>
      <c r="B475" s="2" t="s">
        <v>29</v>
      </c>
      <c r="C475" s="2" t="s">
        <v>6</v>
      </c>
      <c r="D475" s="2" t="s">
        <v>15</v>
      </c>
      <c r="E475" s="2" t="s">
        <v>20</v>
      </c>
      <c r="F475" s="2" t="s">
        <v>61</v>
      </c>
      <c r="G475" s="1">
        <v>35.200000000000003</v>
      </c>
      <c r="H475" s="1">
        <v>20</v>
      </c>
      <c r="I475" s="4">
        <v>1</v>
      </c>
      <c r="J475" s="2" t="s">
        <v>73</v>
      </c>
      <c r="K475" s="1">
        <f>Tabelle9[[#This Row],[Menge kg Nges]]/1000</f>
        <v>3.5200000000000002E-2</v>
      </c>
      <c r="L475" s="1">
        <f>Tabelle9[[#This Row],[Menge kg P2O5]]/1000</f>
        <v>0.02</v>
      </c>
      <c r="M475" s="1">
        <f>Tabelle9[[#This Row],[Menge t Nges]]/Tabelle9[[#This Row],[Anzahl Lieferscheine]]</f>
        <v>3.5200000000000002E-2</v>
      </c>
      <c r="N475" s="1">
        <f>Tabelle9[[#This Row],[Menge t P2O5]]/Tabelle9[[#This Row],[Anzahl Lieferscheine]]</f>
        <v>0.02</v>
      </c>
    </row>
    <row r="476" spans="1:14" x14ac:dyDescent="0.2">
      <c r="A476" s="2" t="s">
        <v>34</v>
      </c>
      <c r="B476" s="2" t="s">
        <v>29</v>
      </c>
      <c r="C476" s="2" t="s">
        <v>6</v>
      </c>
      <c r="D476" s="2" t="s">
        <v>15</v>
      </c>
      <c r="E476" s="2" t="s">
        <v>21</v>
      </c>
      <c r="F476" s="2" t="s">
        <v>61</v>
      </c>
      <c r="G476" s="1">
        <v>3217.5</v>
      </c>
      <c r="H476" s="1">
        <v>1679.7</v>
      </c>
      <c r="I476" s="4">
        <v>6</v>
      </c>
      <c r="J476" s="2" t="s">
        <v>73</v>
      </c>
      <c r="K476" s="1">
        <f>Tabelle9[[#This Row],[Menge kg Nges]]/1000</f>
        <v>3.2174999999999998</v>
      </c>
      <c r="L476" s="1">
        <f>Tabelle9[[#This Row],[Menge kg P2O5]]/1000</f>
        <v>1.6797</v>
      </c>
      <c r="M476" s="1">
        <f>Tabelle9[[#This Row],[Menge t Nges]]/Tabelle9[[#This Row],[Anzahl Lieferscheine]]</f>
        <v>0.53625</v>
      </c>
      <c r="N476" s="1">
        <f>Tabelle9[[#This Row],[Menge t P2O5]]/Tabelle9[[#This Row],[Anzahl Lieferscheine]]</f>
        <v>0.27994999999999998</v>
      </c>
    </row>
    <row r="477" spans="1:14" x14ac:dyDescent="0.2">
      <c r="A477" s="2" t="s">
        <v>34</v>
      </c>
      <c r="B477" s="2" t="s">
        <v>29</v>
      </c>
      <c r="C477" s="2" t="s">
        <v>6</v>
      </c>
      <c r="D477" s="2" t="s">
        <v>15</v>
      </c>
      <c r="E477" s="2" t="s">
        <v>9</v>
      </c>
      <c r="F477" s="2" t="s">
        <v>61</v>
      </c>
      <c r="G477" s="1">
        <v>1485</v>
      </c>
      <c r="H477" s="1">
        <v>612</v>
      </c>
      <c r="I477" s="4">
        <v>2</v>
      </c>
      <c r="J477" s="2" t="s">
        <v>73</v>
      </c>
      <c r="K477" s="1">
        <f>Tabelle9[[#This Row],[Menge kg Nges]]/1000</f>
        <v>1.4850000000000001</v>
      </c>
      <c r="L477" s="1">
        <f>Tabelle9[[#This Row],[Menge kg P2O5]]/1000</f>
        <v>0.61199999999999999</v>
      </c>
      <c r="M477" s="1">
        <f>Tabelle9[[#This Row],[Menge t Nges]]/Tabelle9[[#This Row],[Anzahl Lieferscheine]]</f>
        <v>0.74250000000000005</v>
      </c>
      <c r="N477" s="1">
        <f>Tabelle9[[#This Row],[Menge t P2O5]]/Tabelle9[[#This Row],[Anzahl Lieferscheine]]</f>
        <v>0.30599999999999999</v>
      </c>
    </row>
    <row r="478" spans="1:14" x14ac:dyDescent="0.2">
      <c r="A478" s="2" t="s">
        <v>34</v>
      </c>
      <c r="B478" s="2" t="s">
        <v>29</v>
      </c>
      <c r="C478" s="2" t="s">
        <v>6</v>
      </c>
      <c r="D478" s="2" t="s">
        <v>15</v>
      </c>
      <c r="E478" s="2" t="s">
        <v>13</v>
      </c>
      <c r="F478" s="2" t="s">
        <v>61</v>
      </c>
      <c r="G478" s="1">
        <v>731</v>
      </c>
      <c r="H478" s="1">
        <v>841.5</v>
      </c>
      <c r="I478" s="4">
        <v>2</v>
      </c>
      <c r="J478" s="2" t="s">
        <v>73</v>
      </c>
      <c r="K478" s="1">
        <f>Tabelle9[[#This Row],[Menge kg Nges]]/1000</f>
        <v>0.73099999999999998</v>
      </c>
      <c r="L478" s="1">
        <f>Tabelle9[[#This Row],[Menge kg P2O5]]/1000</f>
        <v>0.84150000000000003</v>
      </c>
      <c r="M478" s="1">
        <f>Tabelle9[[#This Row],[Menge t Nges]]/Tabelle9[[#This Row],[Anzahl Lieferscheine]]</f>
        <v>0.36549999999999999</v>
      </c>
      <c r="N478" s="1">
        <f>Tabelle9[[#This Row],[Menge t P2O5]]/Tabelle9[[#This Row],[Anzahl Lieferscheine]]</f>
        <v>0.42075000000000001</v>
      </c>
    </row>
    <row r="479" spans="1:14" x14ac:dyDescent="0.2">
      <c r="A479" s="2" t="s">
        <v>34</v>
      </c>
      <c r="B479" s="2" t="s">
        <v>29</v>
      </c>
      <c r="C479" s="2" t="s">
        <v>25</v>
      </c>
      <c r="D479" s="2" t="s">
        <v>25</v>
      </c>
      <c r="E479" s="2" t="s">
        <v>26</v>
      </c>
      <c r="F479" s="2" t="s">
        <v>61</v>
      </c>
      <c r="G479" s="1">
        <v>22050.150000000005</v>
      </c>
      <c r="H479" s="1">
        <v>9434.3100000000031</v>
      </c>
      <c r="I479" s="4">
        <v>72</v>
      </c>
      <c r="J479" s="2" t="s">
        <v>73</v>
      </c>
      <c r="K479" s="1">
        <f>Tabelle9[[#This Row],[Menge kg Nges]]/1000</f>
        <v>22.050150000000006</v>
      </c>
      <c r="L479" s="1">
        <f>Tabelle9[[#This Row],[Menge kg P2O5]]/1000</f>
        <v>9.4343100000000035</v>
      </c>
      <c r="M479" s="1">
        <f>Tabelle9[[#This Row],[Menge t Nges]]/Tabelle9[[#This Row],[Anzahl Lieferscheine]]</f>
        <v>0.30625208333333342</v>
      </c>
      <c r="N479" s="1">
        <f>Tabelle9[[#This Row],[Menge t P2O5]]/Tabelle9[[#This Row],[Anzahl Lieferscheine]]</f>
        <v>0.13103208333333338</v>
      </c>
    </row>
    <row r="480" spans="1:14" x14ac:dyDescent="0.2">
      <c r="A480" s="2" t="s">
        <v>34</v>
      </c>
      <c r="B480" s="2" t="s">
        <v>32</v>
      </c>
      <c r="C480" s="2" t="s">
        <v>6</v>
      </c>
      <c r="D480" s="2" t="s">
        <v>7</v>
      </c>
      <c r="E480" s="2" t="s">
        <v>8</v>
      </c>
      <c r="F480" s="2" t="s">
        <v>61</v>
      </c>
      <c r="G480" s="1">
        <v>82329.010000000009</v>
      </c>
      <c r="H480" s="1">
        <v>33540.020000000004</v>
      </c>
      <c r="I480" s="4">
        <v>160</v>
      </c>
      <c r="J480" s="2" t="s">
        <v>73</v>
      </c>
      <c r="K480" s="1">
        <f>Tabelle9[[#This Row],[Menge kg Nges]]/1000</f>
        <v>82.329010000000011</v>
      </c>
      <c r="L480" s="1">
        <f>Tabelle9[[#This Row],[Menge kg P2O5]]/1000</f>
        <v>33.540020000000005</v>
      </c>
      <c r="M480" s="1">
        <f>Tabelle9[[#This Row],[Menge t Nges]]/Tabelle9[[#This Row],[Anzahl Lieferscheine]]</f>
        <v>0.51455631250000011</v>
      </c>
      <c r="N480" s="1">
        <f>Tabelle9[[#This Row],[Menge t P2O5]]/Tabelle9[[#This Row],[Anzahl Lieferscheine]]</f>
        <v>0.20962512500000002</v>
      </c>
    </row>
    <row r="481" spans="1:14" x14ac:dyDescent="0.2">
      <c r="A481" s="2" t="s">
        <v>34</v>
      </c>
      <c r="B481" s="2" t="s">
        <v>32</v>
      </c>
      <c r="C481" s="2" t="s">
        <v>6</v>
      </c>
      <c r="D481" s="2" t="s">
        <v>7</v>
      </c>
      <c r="E481" s="2" t="s">
        <v>9</v>
      </c>
      <c r="F481" s="2" t="s">
        <v>61</v>
      </c>
      <c r="G481" s="1">
        <v>20244.84</v>
      </c>
      <c r="H481" s="1">
        <v>8878.1000000000022</v>
      </c>
      <c r="I481" s="4">
        <v>56</v>
      </c>
      <c r="J481" s="2" t="s">
        <v>73</v>
      </c>
      <c r="K481" s="1">
        <f>Tabelle9[[#This Row],[Menge kg Nges]]/1000</f>
        <v>20.24484</v>
      </c>
      <c r="L481" s="1">
        <f>Tabelle9[[#This Row],[Menge kg P2O5]]/1000</f>
        <v>8.8781000000000017</v>
      </c>
      <c r="M481" s="1">
        <f>Tabelle9[[#This Row],[Menge t Nges]]/Tabelle9[[#This Row],[Anzahl Lieferscheine]]</f>
        <v>0.36151499999999998</v>
      </c>
      <c r="N481" s="1">
        <f>Tabelle9[[#This Row],[Menge t P2O5]]/Tabelle9[[#This Row],[Anzahl Lieferscheine]]</f>
        <v>0.15853750000000003</v>
      </c>
    </row>
    <row r="482" spans="1:14" x14ac:dyDescent="0.2">
      <c r="A482" s="2" t="s">
        <v>34</v>
      </c>
      <c r="B482" s="2" t="s">
        <v>32</v>
      </c>
      <c r="C482" s="2" t="s">
        <v>6</v>
      </c>
      <c r="D482" s="2" t="s">
        <v>7</v>
      </c>
      <c r="E482" s="2" t="s">
        <v>10</v>
      </c>
      <c r="F482" s="2" t="s">
        <v>61</v>
      </c>
      <c r="G482" s="1">
        <v>133.5</v>
      </c>
      <c r="H482" s="1">
        <v>43.5</v>
      </c>
      <c r="I482" s="4">
        <v>1</v>
      </c>
      <c r="J482" s="2" t="s">
        <v>73</v>
      </c>
      <c r="K482" s="1">
        <f>Tabelle9[[#This Row],[Menge kg Nges]]/1000</f>
        <v>0.13350000000000001</v>
      </c>
      <c r="L482" s="1">
        <f>Tabelle9[[#This Row],[Menge kg P2O5]]/1000</f>
        <v>4.3499999999999997E-2</v>
      </c>
      <c r="M482" s="1">
        <f>Tabelle9[[#This Row],[Menge t Nges]]/Tabelle9[[#This Row],[Anzahl Lieferscheine]]</f>
        <v>0.13350000000000001</v>
      </c>
      <c r="N482" s="1">
        <f>Tabelle9[[#This Row],[Menge t P2O5]]/Tabelle9[[#This Row],[Anzahl Lieferscheine]]</f>
        <v>4.3499999999999997E-2</v>
      </c>
    </row>
    <row r="483" spans="1:14" x14ac:dyDescent="0.2">
      <c r="A483" s="2" t="s">
        <v>34</v>
      </c>
      <c r="B483" s="2" t="s">
        <v>32</v>
      </c>
      <c r="C483" s="2" t="s">
        <v>6</v>
      </c>
      <c r="D483" s="2" t="s">
        <v>7</v>
      </c>
      <c r="E483" s="2" t="s">
        <v>11</v>
      </c>
      <c r="F483" s="2" t="s">
        <v>61</v>
      </c>
      <c r="G483" s="1">
        <v>65954.17</v>
      </c>
      <c r="H483" s="1">
        <v>31075.309999999998</v>
      </c>
      <c r="I483" s="4">
        <v>197</v>
      </c>
      <c r="J483" s="2" t="s">
        <v>73</v>
      </c>
      <c r="K483" s="1">
        <f>Tabelle9[[#This Row],[Menge kg Nges]]/1000</f>
        <v>65.954170000000005</v>
      </c>
      <c r="L483" s="1">
        <f>Tabelle9[[#This Row],[Menge kg P2O5]]/1000</f>
        <v>31.075309999999998</v>
      </c>
      <c r="M483" s="1">
        <f>Tabelle9[[#This Row],[Menge t Nges]]/Tabelle9[[#This Row],[Anzahl Lieferscheine]]</f>
        <v>0.33479274111675128</v>
      </c>
      <c r="N483" s="1">
        <f>Tabelle9[[#This Row],[Menge t P2O5]]/Tabelle9[[#This Row],[Anzahl Lieferscheine]]</f>
        <v>0.15774269035532995</v>
      </c>
    </row>
    <row r="484" spans="1:14" x14ac:dyDescent="0.2">
      <c r="A484" s="2" t="s">
        <v>34</v>
      </c>
      <c r="B484" s="2" t="s">
        <v>32</v>
      </c>
      <c r="C484" s="2" t="s">
        <v>6</v>
      </c>
      <c r="D484" s="2" t="s">
        <v>7</v>
      </c>
      <c r="E484" s="2" t="s">
        <v>12</v>
      </c>
      <c r="F484" s="2" t="s">
        <v>61</v>
      </c>
      <c r="G484" s="1">
        <v>80815.09000000004</v>
      </c>
      <c r="H484" s="1">
        <v>33990.210000000006</v>
      </c>
      <c r="I484" s="4">
        <v>176</v>
      </c>
      <c r="J484" s="2" t="s">
        <v>73</v>
      </c>
      <c r="K484" s="1">
        <f>Tabelle9[[#This Row],[Menge kg Nges]]/1000</f>
        <v>80.815090000000041</v>
      </c>
      <c r="L484" s="1">
        <f>Tabelle9[[#This Row],[Menge kg P2O5]]/1000</f>
        <v>33.990210000000005</v>
      </c>
      <c r="M484" s="1">
        <f>Tabelle9[[#This Row],[Menge t Nges]]/Tabelle9[[#This Row],[Anzahl Lieferscheine]]</f>
        <v>0.45917664772727296</v>
      </c>
      <c r="N484" s="1">
        <f>Tabelle9[[#This Row],[Menge t P2O5]]/Tabelle9[[#This Row],[Anzahl Lieferscheine]]</f>
        <v>0.1931261931818182</v>
      </c>
    </row>
    <row r="485" spans="1:14" x14ac:dyDescent="0.2">
      <c r="A485" s="2" t="s">
        <v>34</v>
      </c>
      <c r="B485" s="2" t="s">
        <v>32</v>
      </c>
      <c r="C485" s="2" t="s">
        <v>6</v>
      </c>
      <c r="D485" s="2" t="s">
        <v>7</v>
      </c>
      <c r="E485" s="2" t="s">
        <v>13</v>
      </c>
      <c r="F485" s="2" t="s">
        <v>61</v>
      </c>
      <c r="G485" s="1">
        <v>47785.000000000015</v>
      </c>
      <c r="H485" s="1">
        <v>26255.57999999998</v>
      </c>
      <c r="I485" s="4">
        <v>135</v>
      </c>
      <c r="J485" s="2" t="s">
        <v>73</v>
      </c>
      <c r="K485" s="1">
        <f>Tabelle9[[#This Row],[Menge kg Nges]]/1000</f>
        <v>47.785000000000018</v>
      </c>
      <c r="L485" s="1">
        <f>Tabelle9[[#This Row],[Menge kg P2O5]]/1000</f>
        <v>26.255579999999981</v>
      </c>
      <c r="M485" s="1">
        <f>Tabelle9[[#This Row],[Menge t Nges]]/Tabelle9[[#This Row],[Anzahl Lieferscheine]]</f>
        <v>0.35396296296296309</v>
      </c>
      <c r="N485" s="1">
        <f>Tabelle9[[#This Row],[Menge t P2O5]]/Tabelle9[[#This Row],[Anzahl Lieferscheine]]</f>
        <v>0.19448577777777765</v>
      </c>
    </row>
    <row r="486" spans="1:14" x14ac:dyDescent="0.2">
      <c r="A486" s="2" t="s">
        <v>34</v>
      </c>
      <c r="B486" s="2" t="s">
        <v>32</v>
      </c>
      <c r="C486" s="2" t="s">
        <v>6</v>
      </c>
      <c r="D486" s="2" t="s">
        <v>7</v>
      </c>
      <c r="E486" s="2" t="s">
        <v>14</v>
      </c>
      <c r="F486" s="2" t="s">
        <v>61</v>
      </c>
      <c r="G486" s="1">
        <v>58562.95</v>
      </c>
      <c r="H486" s="1">
        <v>27422.74</v>
      </c>
      <c r="I486" s="4">
        <v>148</v>
      </c>
      <c r="J486" s="2" t="s">
        <v>73</v>
      </c>
      <c r="K486" s="1">
        <f>Tabelle9[[#This Row],[Menge kg Nges]]/1000</f>
        <v>58.562949999999994</v>
      </c>
      <c r="L486" s="1">
        <f>Tabelle9[[#This Row],[Menge kg P2O5]]/1000</f>
        <v>27.422740000000001</v>
      </c>
      <c r="M486" s="1">
        <f>Tabelle9[[#This Row],[Menge t Nges]]/Tabelle9[[#This Row],[Anzahl Lieferscheine]]</f>
        <v>0.39569560810810805</v>
      </c>
      <c r="N486" s="1">
        <f>Tabelle9[[#This Row],[Menge t P2O5]]/Tabelle9[[#This Row],[Anzahl Lieferscheine]]</f>
        <v>0.1852887837837838</v>
      </c>
    </row>
    <row r="487" spans="1:14" x14ac:dyDescent="0.2">
      <c r="A487" s="2" t="s">
        <v>34</v>
      </c>
      <c r="B487" s="2" t="s">
        <v>32</v>
      </c>
      <c r="C487" s="2" t="s">
        <v>6</v>
      </c>
      <c r="D487" s="2" t="s">
        <v>15</v>
      </c>
      <c r="E487" s="2" t="s">
        <v>8</v>
      </c>
      <c r="F487" s="2" t="s">
        <v>61</v>
      </c>
      <c r="G487" s="1">
        <v>8037.64</v>
      </c>
      <c r="H487" s="1">
        <v>5647.5200000000013</v>
      </c>
      <c r="I487" s="4">
        <v>27</v>
      </c>
      <c r="J487" s="2" t="s">
        <v>73</v>
      </c>
      <c r="K487" s="1">
        <f>Tabelle9[[#This Row],[Menge kg Nges]]/1000</f>
        <v>8.0376399999999997</v>
      </c>
      <c r="L487" s="1">
        <f>Tabelle9[[#This Row],[Menge kg P2O5]]/1000</f>
        <v>5.647520000000001</v>
      </c>
      <c r="M487" s="1">
        <f>Tabelle9[[#This Row],[Menge t Nges]]/Tabelle9[[#This Row],[Anzahl Lieferscheine]]</f>
        <v>0.29769037037037038</v>
      </c>
      <c r="N487" s="1">
        <f>Tabelle9[[#This Row],[Menge t P2O5]]/Tabelle9[[#This Row],[Anzahl Lieferscheine]]</f>
        <v>0.20916740740740744</v>
      </c>
    </row>
    <row r="488" spans="1:14" x14ac:dyDescent="0.2">
      <c r="A488" s="2" t="s">
        <v>34</v>
      </c>
      <c r="B488" s="2" t="s">
        <v>32</v>
      </c>
      <c r="C488" s="2" t="s">
        <v>6</v>
      </c>
      <c r="D488" s="2" t="s">
        <v>15</v>
      </c>
      <c r="E488" s="2" t="s">
        <v>17</v>
      </c>
      <c r="F488" s="2" t="s">
        <v>61</v>
      </c>
      <c r="G488" s="1">
        <v>5856.1</v>
      </c>
      <c r="H488" s="1">
        <v>2925.75</v>
      </c>
      <c r="I488" s="4">
        <v>12</v>
      </c>
      <c r="J488" s="2" t="s">
        <v>73</v>
      </c>
      <c r="K488" s="1">
        <f>Tabelle9[[#This Row],[Menge kg Nges]]/1000</f>
        <v>5.8561000000000005</v>
      </c>
      <c r="L488" s="1">
        <f>Tabelle9[[#This Row],[Menge kg P2O5]]/1000</f>
        <v>2.9257499999999999</v>
      </c>
      <c r="M488" s="1">
        <f>Tabelle9[[#This Row],[Menge t Nges]]/Tabelle9[[#This Row],[Anzahl Lieferscheine]]</f>
        <v>0.48800833333333338</v>
      </c>
      <c r="N488" s="1">
        <f>Tabelle9[[#This Row],[Menge t P2O5]]/Tabelle9[[#This Row],[Anzahl Lieferscheine]]</f>
        <v>0.24381249999999999</v>
      </c>
    </row>
    <row r="489" spans="1:14" x14ac:dyDescent="0.2">
      <c r="A489" s="2" t="s">
        <v>34</v>
      </c>
      <c r="B489" s="2" t="s">
        <v>32</v>
      </c>
      <c r="C489" s="2" t="s">
        <v>6</v>
      </c>
      <c r="D489" s="2" t="s">
        <v>15</v>
      </c>
      <c r="E489" s="2" t="s">
        <v>18</v>
      </c>
      <c r="F489" s="2" t="s">
        <v>61</v>
      </c>
      <c r="G489" s="1">
        <v>13075.630000000001</v>
      </c>
      <c r="H489" s="1">
        <v>10112.230000000001</v>
      </c>
      <c r="I489" s="4">
        <v>40</v>
      </c>
      <c r="J489" s="2" t="s">
        <v>73</v>
      </c>
      <c r="K489" s="1">
        <f>Tabelle9[[#This Row],[Menge kg Nges]]/1000</f>
        <v>13.07563</v>
      </c>
      <c r="L489" s="1">
        <f>Tabelle9[[#This Row],[Menge kg P2O5]]/1000</f>
        <v>10.112230000000002</v>
      </c>
      <c r="M489" s="1">
        <f>Tabelle9[[#This Row],[Menge t Nges]]/Tabelle9[[#This Row],[Anzahl Lieferscheine]]</f>
        <v>0.32689075000000001</v>
      </c>
      <c r="N489" s="1">
        <f>Tabelle9[[#This Row],[Menge t P2O5]]/Tabelle9[[#This Row],[Anzahl Lieferscheine]]</f>
        <v>0.25280575000000005</v>
      </c>
    </row>
    <row r="490" spans="1:14" x14ac:dyDescent="0.2">
      <c r="A490" s="2" t="s">
        <v>34</v>
      </c>
      <c r="B490" s="2" t="s">
        <v>32</v>
      </c>
      <c r="C490" s="2" t="s">
        <v>6</v>
      </c>
      <c r="D490" s="2" t="s">
        <v>15</v>
      </c>
      <c r="E490" s="2" t="s">
        <v>19</v>
      </c>
      <c r="F490" s="2" t="s">
        <v>61</v>
      </c>
      <c r="G490" s="1">
        <v>182.25</v>
      </c>
      <c r="H490" s="1">
        <v>202.5</v>
      </c>
      <c r="I490" s="4">
        <v>2</v>
      </c>
      <c r="J490" s="2" t="s">
        <v>73</v>
      </c>
      <c r="K490" s="1">
        <f>Tabelle9[[#This Row],[Menge kg Nges]]/1000</f>
        <v>0.18225</v>
      </c>
      <c r="L490" s="1">
        <f>Tabelle9[[#This Row],[Menge kg P2O5]]/1000</f>
        <v>0.20250000000000001</v>
      </c>
      <c r="M490" s="1">
        <f>Tabelle9[[#This Row],[Menge t Nges]]/Tabelle9[[#This Row],[Anzahl Lieferscheine]]</f>
        <v>9.1124999999999998E-2</v>
      </c>
      <c r="N490" s="1">
        <f>Tabelle9[[#This Row],[Menge t P2O5]]/Tabelle9[[#This Row],[Anzahl Lieferscheine]]</f>
        <v>0.10125000000000001</v>
      </c>
    </row>
    <row r="491" spans="1:14" x14ac:dyDescent="0.2">
      <c r="A491" s="2" t="s">
        <v>34</v>
      </c>
      <c r="B491" s="2" t="s">
        <v>32</v>
      </c>
      <c r="C491" s="2" t="s">
        <v>6</v>
      </c>
      <c r="D491" s="2" t="s">
        <v>15</v>
      </c>
      <c r="E491" s="2" t="s">
        <v>20</v>
      </c>
      <c r="F491" s="2" t="s">
        <v>61</v>
      </c>
      <c r="G491" s="1">
        <v>320.8</v>
      </c>
      <c r="H491" s="1">
        <v>230</v>
      </c>
      <c r="I491" s="4">
        <v>2</v>
      </c>
      <c r="J491" s="2" t="s">
        <v>73</v>
      </c>
      <c r="K491" s="1">
        <f>Tabelle9[[#This Row],[Menge kg Nges]]/1000</f>
        <v>0.32080000000000003</v>
      </c>
      <c r="L491" s="1">
        <f>Tabelle9[[#This Row],[Menge kg P2O5]]/1000</f>
        <v>0.23</v>
      </c>
      <c r="M491" s="1">
        <f>Tabelle9[[#This Row],[Menge t Nges]]/Tabelle9[[#This Row],[Anzahl Lieferscheine]]</f>
        <v>0.16040000000000001</v>
      </c>
      <c r="N491" s="1">
        <f>Tabelle9[[#This Row],[Menge t P2O5]]/Tabelle9[[#This Row],[Anzahl Lieferscheine]]</f>
        <v>0.115</v>
      </c>
    </row>
    <row r="492" spans="1:14" x14ac:dyDescent="0.2">
      <c r="A492" s="2" t="s">
        <v>34</v>
      </c>
      <c r="B492" s="2" t="s">
        <v>32</v>
      </c>
      <c r="C492" s="2" t="s">
        <v>6</v>
      </c>
      <c r="D492" s="2" t="s">
        <v>15</v>
      </c>
      <c r="E492" s="2" t="s">
        <v>21</v>
      </c>
      <c r="F492" s="2" t="s">
        <v>61</v>
      </c>
      <c r="G492" s="1">
        <v>14553.21</v>
      </c>
      <c r="H492" s="1">
        <v>7795.5099999999993</v>
      </c>
      <c r="I492" s="4">
        <v>37</v>
      </c>
      <c r="J492" s="2" t="s">
        <v>73</v>
      </c>
      <c r="K492" s="1">
        <f>Tabelle9[[#This Row],[Menge kg Nges]]/1000</f>
        <v>14.55321</v>
      </c>
      <c r="L492" s="1">
        <f>Tabelle9[[#This Row],[Menge kg P2O5]]/1000</f>
        <v>7.7955099999999993</v>
      </c>
      <c r="M492" s="1">
        <f>Tabelle9[[#This Row],[Menge t Nges]]/Tabelle9[[#This Row],[Anzahl Lieferscheine]]</f>
        <v>0.39333000000000001</v>
      </c>
      <c r="N492" s="1">
        <f>Tabelle9[[#This Row],[Menge t P2O5]]/Tabelle9[[#This Row],[Anzahl Lieferscheine]]</f>
        <v>0.21068945945945944</v>
      </c>
    </row>
    <row r="493" spans="1:14" x14ac:dyDescent="0.2">
      <c r="A493" s="2" t="s">
        <v>34</v>
      </c>
      <c r="B493" s="2" t="s">
        <v>32</v>
      </c>
      <c r="C493" s="2" t="s">
        <v>6</v>
      </c>
      <c r="D493" s="2" t="s">
        <v>15</v>
      </c>
      <c r="E493" s="2" t="s">
        <v>9</v>
      </c>
      <c r="F493" s="2" t="s">
        <v>61</v>
      </c>
      <c r="G493" s="1">
        <v>3599.77</v>
      </c>
      <c r="H493" s="1">
        <v>1730</v>
      </c>
      <c r="I493" s="4">
        <v>10</v>
      </c>
      <c r="J493" s="2" t="s">
        <v>73</v>
      </c>
      <c r="K493" s="1">
        <f>Tabelle9[[#This Row],[Menge kg Nges]]/1000</f>
        <v>3.5997699999999999</v>
      </c>
      <c r="L493" s="1">
        <f>Tabelle9[[#This Row],[Menge kg P2O5]]/1000</f>
        <v>1.73</v>
      </c>
      <c r="M493" s="1">
        <f>Tabelle9[[#This Row],[Menge t Nges]]/Tabelle9[[#This Row],[Anzahl Lieferscheine]]</f>
        <v>0.35997699999999999</v>
      </c>
      <c r="N493" s="1">
        <f>Tabelle9[[#This Row],[Menge t P2O5]]/Tabelle9[[#This Row],[Anzahl Lieferscheine]]</f>
        <v>0.17299999999999999</v>
      </c>
    </row>
    <row r="494" spans="1:14" x14ac:dyDescent="0.2">
      <c r="A494" s="2" t="s">
        <v>34</v>
      </c>
      <c r="B494" s="2" t="s">
        <v>32</v>
      </c>
      <c r="C494" s="2" t="s">
        <v>6</v>
      </c>
      <c r="D494" s="2" t="s">
        <v>15</v>
      </c>
      <c r="E494" s="2" t="s">
        <v>12</v>
      </c>
      <c r="F494" s="2" t="s">
        <v>61</v>
      </c>
      <c r="G494" s="1">
        <v>317.52</v>
      </c>
      <c r="H494" s="1">
        <v>156.80000000000001</v>
      </c>
      <c r="I494" s="4">
        <v>1</v>
      </c>
      <c r="J494" s="2" t="s">
        <v>73</v>
      </c>
      <c r="K494" s="1">
        <f>Tabelle9[[#This Row],[Menge kg Nges]]/1000</f>
        <v>0.31751999999999997</v>
      </c>
      <c r="L494" s="1">
        <f>Tabelle9[[#This Row],[Menge kg P2O5]]/1000</f>
        <v>0.15680000000000002</v>
      </c>
      <c r="M494" s="1">
        <f>Tabelle9[[#This Row],[Menge t Nges]]/Tabelle9[[#This Row],[Anzahl Lieferscheine]]</f>
        <v>0.31751999999999997</v>
      </c>
      <c r="N494" s="1">
        <f>Tabelle9[[#This Row],[Menge t P2O5]]/Tabelle9[[#This Row],[Anzahl Lieferscheine]]</f>
        <v>0.15680000000000002</v>
      </c>
    </row>
    <row r="495" spans="1:14" x14ac:dyDescent="0.2">
      <c r="A495" s="2" t="s">
        <v>34</v>
      </c>
      <c r="B495" s="2" t="s">
        <v>32</v>
      </c>
      <c r="C495" s="2" t="s">
        <v>6</v>
      </c>
      <c r="D495" s="2" t="s">
        <v>15</v>
      </c>
      <c r="E495" s="2" t="s">
        <v>13</v>
      </c>
      <c r="F495" s="2" t="s">
        <v>61</v>
      </c>
      <c r="G495" s="1">
        <v>1526.8999999999999</v>
      </c>
      <c r="H495" s="1">
        <v>1240.75</v>
      </c>
      <c r="I495" s="4">
        <v>7</v>
      </c>
      <c r="J495" s="2" t="s">
        <v>73</v>
      </c>
      <c r="K495" s="1">
        <f>Tabelle9[[#This Row],[Menge kg Nges]]/1000</f>
        <v>1.5268999999999999</v>
      </c>
      <c r="L495" s="1">
        <f>Tabelle9[[#This Row],[Menge kg P2O5]]/1000</f>
        <v>1.24075</v>
      </c>
      <c r="M495" s="1">
        <f>Tabelle9[[#This Row],[Menge t Nges]]/Tabelle9[[#This Row],[Anzahl Lieferscheine]]</f>
        <v>0.21812857142857142</v>
      </c>
      <c r="N495" s="1">
        <f>Tabelle9[[#This Row],[Menge t P2O5]]/Tabelle9[[#This Row],[Anzahl Lieferscheine]]</f>
        <v>0.17724999999999999</v>
      </c>
    </row>
    <row r="496" spans="1:14" x14ac:dyDescent="0.2">
      <c r="A496" s="2" t="s">
        <v>34</v>
      </c>
      <c r="B496" s="2" t="s">
        <v>32</v>
      </c>
      <c r="C496" s="2" t="s">
        <v>25</v>
      </c>
      <c r="D496" s="2" t="s">
        <v>25</v>
      </c>
      <c r="E496" s="2" t="s">
        <v>26</v>
      </c>
      <c r="F496" s="2" t="s">
        <v>61</v>
      </c>
      <c r="G496" s="1">
        <v>27663.000000000004</v>
      </c>
      <c r="H496" s="1">
        <v>18967.470000000005</v>
      </c>
      <c r="I496" s="4">
        <v>50</v>
      </c>
      <c r="J496" s="2" t="s">
        <v>73</v>
      </c>
      <c r="K496" s="1">
        <f>Tabelle9[[#This Row],[Menge kg Nges]]/1000</f>
        <v>27.663000000000004</v>
      </c>
      <c r="L496" s="1">
        <f>Tabelle9[[#This Row],[Menge kg P2O5]]/1000</f>
        <v>18.967470000000006</v>
      </c>
      <c r="M496" s="1">
        <f>Tabelle9[[#This Row],[Menge t Nges]]/Tabelle9[[#This Row],[Anzahl Lieferscheine]]</f>
        <v>0.55326000000000009</v>
      </c>
      <c r="N496" s="1">
        <f>Tabelle9[[#This Row],[Menge t P2O5]]/Tabelle9[[#This Row],[Anzahl Lieferscheine]]</f>
        <v>0.37934940000000011</v>
      </c>
    </row>
    <row r="497" spans="1:14" x14ac:dyDescent="0.2">
      <c r="A497" s="2" t="s">
        <v>34</v>
      </c>
      <c r="B497" s="2" t="s">
        <v>32</v>
      </c>
      <c r="C497" s="2" t="s">
        <v>63</v>
      </c>
      <c r="D497" s="2" t="s">
        <v>63</v>
      </c>
      <c r="E497" s="2" t="s">
        <v>63</v>
      </c>
      <c r="F497" s="2" t="s">
        <v>61</v>
      </c>
      <c r="G497" s="1">
        <v>9695.0199999999986</v>
      </c>
      <c r="H497" s="1">
        <v>7551.48</v>
      </c>
      <c r="I497" s="4">
        <v>23</v>
      </c>
      <c r="J497" s="2" t="s">
        <v>73</v>
      </c>
      <c r="K497" s="1">
        <f>Tabelle9[[#This Row],[Menge kg Nges]]/1000</f>
        <v>9.6950199999999978</v>
      </c>
      <c r="L497" s="1">
        <f>Tabelle9[[#This Row],[Menge kg P2O5]]/1000</f>
        <v>7.5514799999999997</v>
      </c>
      <c r="M497" s="1">
        <f>Tabelle9[[#This Row],[Menge t Nges]]/Tabelle9[[#This Row],[Anzahl Lieferscheine]]</f>
        <v>0.42152260869565206</v>
      </c>
      <c r="N497" s="1">
        <f>Tabelle9[[#This Row],[Menge t P2O5]]/Tabelle9[[#This Row],[Anzahl Lieferscheine]]</f>
        <v>0.32832521739130432</v>
      </c>
    </row>
    <row r="498" spans="1:14" x14ac:dyDescent="0.2">
      <c r="A498" s="2" t="s">
        <v>34</v>
      </c>
      <c r="B498" s="2" t="s">
        <v>27</v>
      </c>
      <c r="C498" s="2" t="s">
        <v>6</v>
      </c>
      <c r="D498" s="2" t="s">
        <v>7</v>
      </c>
      <c r="E498" s="2" t="s">
        <v>8</v>
      </c>
      <c r="F498" s="2" t="s">
        <v>61</v>
      </c>
      <c r="G498" s="1">
        <v>66964.979999999981</v>
      </c>
      <c r="H498" s="1">
        <v>25130.10999999999</v>
      </c>
      <c r="I498" s="4">
        <v>146</v>
      </c>
      <c r="J498" s="2" t="s">
        <v>73</v>
      </c>
      <c r="K498" s="1">
        <f>Tabelle9[[#This Row],[Menge kg Nges]]/1000</f>
        <v>66.964979999999983</v>
      </c>
      <c r="L498" s="1">
        <f>Tabelle9[[#This Row],[Menge kg P2O5]]/1000</f>
        <v>25.130109999999991</v>
      </c>
      <c r="M498" s="1">
        <f>Tabelle9[[#This Row],[Menge t Nges]]/Tabelle9[[#This Row],[Anzahl Lieferscheine]]</f>
        <v>0.45866424657534233</v>
      </c>
      <c r="N498" s="1">
        <f>Tabelle9[[#This Row],[Menge t P2O5]]/Tabelle9[[#This Row],[Anzahl Lieferscheine]]</f>
        <v>0.17212404109589036</v>
      </c>
    </row>
    <row r="499" spans="1:14" x14ac:dyDescent="0.2">
      <c r="A499" s="2" t="s">
        <v>34</v>
      </c>
      <c r="B499" s="2" t="s">
        <v>27</v>
      </c>
      <c r="C499" s="2" t="s">
        <v>6</v>
      </c>
      <c r="D499" s="2" t="s">
        <v>7</v>
      </c>
      <c r="E499" s="2" t="s">
        <v>9</v>
      </c>
      <c r="F499" s="2" t="s">
        <v>61</v>
      </c>
      <c r="G499" s="1">
        <v>12519.03</v>
      </c>
      <c r="H499" s="1">
        <v>5419.41</v>
      </c>
      <c r="I499" s="4">
        <v>23</v>
      </c>
      <c r="J499" s="2" t="s">
        <v>73</v>
      </c>
      <c r="K499" s="1">
        <f>Tabelle9[[#This Row],[Menge kg Nges]]/1000</f>
        <v>12.519030000000001</v>
      </c>
      <c r="L499" s="1">
        <f>Tabelle9[[#This Row],[Menge kg P2O5]]/1000</f>
        <v>5.4194100000000001</v>
      </c>
      <c r="M499" s="1">
        <f>Tabelle9[[#This Row],[Menge t Nges]]/Tabelle9[[#This Row],[Anzahl Lieferscheine]]</f>
        <v>0.54430565217391302</v>
      </c>
      <c r="N499" s="1">
        <f>Tabelle9[[#This Row],[Menge t P2O5]]/Tabelle9[[#This Row],[Anzahl Lieferscheine]]</f>
        <v>0.23562652173913043</v>
      </c>
    </row>
    <row r="500" spans="1:14" x14ac:dyDescent="0.2">
      <c r="A500" s="2" t="s">
        <v>34</v>
      </c>
      <c r="B500" s="2" t="s">
        <v>27</v>
      </c>
      <c r="C500" s="2" t="s">
        <v>6</v>
      </c>
      <c r="D500" s="2" t="s">
        <v>7</v>
      </c>
      <c r="E500" s="2" t="s">
        <v>10</v>
      </c>
      <c r="F500" s="2" t="s">
        <v>61</v>
      </c>
      <c r="G500" s="1">
        <v>144</v>
      </c>
      <c r="H500" s="1">
        <v>46.8</v>
      </c>
      <c r="I500" s="4">
        <v>2</v>
      </c>
      <c r="J500" s="2" t="s">
        <v>73</v>
      </c>
      <c r="K500" s="1">
        <f>Tabelle9[[#This Row],[Menge kg Nges]]/1000</f>
        <v>0.14399999999999999</v>
      </c>
      <c r="L500" s="1">
        <f>Tabelle9[[#This Row],[Menge kg P2O5]]/1000</f>
        <v>4.6799999999999994E-2</v>
      </c>
      <c r="M500" s="1">
        <f>Tabelle9[[#This Row],[Menge t Nges]]/Tabelle9[[#This Row],[Anzahl Lieferscheine]]</f>
        <v>7.1999999999999995E-2</v>
      </c>
      <c r="N500" s="1">
        <f>Tabelle9[[#This Row],[Menge t P2O5]]/Tabelle9[[#This Row],[Anzahl Lieferscheine]]</f>
        <v>2.3399999999999997E-2</v>
      </c>
    </row>
    <row r="501" spans="1:14" x14ac:dyDescent="0.2">
      <c r="A501" s="2" t="s">
        <v>34</v>
      </c>
      <c r="B501" s="2" t="s">
        <v>27</v>
      </c>
      <c r="C501" s="2" t="s">
        <v>6</v>
      </c>
      <c r="D501" s="2" t="s">
        <v>7</v>
      </c>
      <c r="E501" s="2" t="s">
        <v>11</v>
      </c>
      <c r="F501" s="2" t="s">
        <v>61</v>
      </c>
      <c r="G501" s="1">
        <v>21759.299999999996</v>
      </c>
      <c r="H501" s="1">
        <v>9766.3200000000033</v>
      </c>
      <c r="I501" s="4">
        <v>90</v>
      </c>
      <c r="J501" s="2" t="s">
        <v>73</v>
      </c>
      <c r="K501" s="1">
        <f>Tabelle9[[#This Row],[Menge kg Nges]]/1000</f>
        <v>21.759299999999996</v>
      </c>
      <c r="L501" s="1">
        <f>Tabelle9[[#This Row],[Menge kg P2O5]]/1000</f>
        <v>9.7663200000000039</v>
      </c>
      <c r="M501" s="1">
        <f>Tabelle9[[#This Row],[Menge t Nges]]/Tabelle9[[#This Row],[Anzahl Lieferscheine]]</f>
        <v>0.24176999999999996</v>
      </c>
      <c r="N501" s="1">
        <f>Tabelle9[[#This Row],[Menge t P2O5]]/Tabelle9[[#This Row],[Anzahl Lieferscheine]]</f>
        <v>0.1085146666666667</v>
      </c>
    </row>
    <row r="502" spans="1:14" x14ac:dyDescent="0.2">
      <c r="A502" s="2" t="s">
        <v>34</v>
      </c>
      <c r="B502" s="2" t="s">
        <v>27</v>
      </c>
      <c r="C502" s="2" t="s">
        <v>6</v>
      </c>
      <c r="D502" s="2" t="s">
        <v>7</v>
      </c>
      <c r="E502" s="2" t="s">
        <v>12</v>
      </c>
      <c r="F502" s="2" t="s">
        <v>61</v>
      </c>
      <c r="G502" s="1">
        <v>34374.540000000008</v>
      </c>
      <c r="H502" s="1">
        <v>14973.990000000003</v>
      </c>
      <c r="I502" s="4">
        <v>130</v>
      </c>
      <c r="J502" s="2" t="s">
        <v>73</v>
      </c>
      <c r="K502" s="1">
        <f>Tabelle9[[#This Row],[Menge kg Nges]]/1000</f>
        <v>34.37454000000001</v>
      </c>
      <c r="L502" s="1">
        <f>Tabelle9[[#This Row],[Menge kg P2O5]]/1000</f>
        <v>14.973990000000004</v>
      </c>
      <c r="M502" s="1">
        <f>Tabelle9[[#This Row],[Menge t Nges]]/Tabelle9[[#This Row],[Anzahl Lieferscheine]]</f>
        <v>0.26441953846153854</v>
      </c>
      <c r="N502" s="1">
        <f>Tabelle9[[#This Row],[Menge t P2O5]]/Tabelle9[[#This Row],[Anzahl Lieferscheine]]</f>
        <v>0.11518453846153849</v>
      </c>
    </row>
    <row r="503" spans="1:14" x14ac:dyDescent="0.2">
      <c r="A503" s="2" t="s">
        <v>34</v>
      </c>
      <c r="B503" s="2" t="s">
        <v>27</v>
      </c>
      <c r="C503" s="2" t="s">
        <v>6</v>
      </c>
      <c r="D503" s="2" t="s">
        <v>7</v>
      </c>
      <c r="E503" s="2" t="s">
        <v>13</v>
      </c>
      <c r="F503" s="2" t="s">
        <v>61</v>
      </c>
      <c r="G503" s="1">
        <v>17762.869999999995</v>
      </c>
      <c r="H503" s="1">
        <v>9316.2900000000027</v>
      </c>
      <c r="I503" s="4">
        <v>79</v>
      </c>
      <c r="J503" s="2" t="s">
        <v>73</v>
      </c>
      <c r="K503" s="1">
        <f>Tabelle9[[#This Row],[Menge kg Nges]]/1000</f>
        <v>17.762869999999996</v>
      </c>
      <c r="L503" s="1">
        <f>Tabelle9[[#This Row],[Menge kg P2O5]]/1000</f>
        <v>9.3162900000000022</v>
      </c>
      <c r="M503" s="1">
        <f>Tabelle9[[#This Row],[Menge t Nges]]/Tabelle9[[#This Row],[Anzahl Lieferscheine]]</f>
        <v>0.22484645569620249</v>
      </c>
      <c r="N503" s="1">
        <f>Tabelle9[[#This Row],[Menge t P2O5]]/Tabelle9[[#This Row],[Anzahl Lieferscheine]]</f>
        <v>0.11792772151898737</v>
      </c>
    </row>
    <row r="504" spans="1:14" x14ac:dyDescent="0.2">
      <c r="A504" s="2" t="s">
        <v>34</v>
      </c>
      <c r="B504" s="2" t="s">
        <v>27</v>
      </c>
      <c r="C504" s="2" t="s">
        <v>6</v>
      </c>
      <c r="D504" s="2" t="s">
        <v>7</v>
      </c>
      <c r="E504" s="2" t="s">
        <v>14</v>
      </c>
      <c r="F504" s="2" t="s">
        <v>61</v>
      </c>
      <c r="G504" s="1">
        <v>18574.489999999994</v>
      </c>
      <c r="H504" s="1">
        <v>8827.76</v>
      </c>
      <c r="I504" s="4">
        <v>60</v>
      </c>
      <c r="J504" s="2" t="s">
        <v>73</v>
      </c>
      <c r="K504" s="1">
        <f>Tabelle9[[#This Row],[Menge kg Nges]]/1000</f>
        <v>18.574489999999994</v>
      </c>
      <c r="L504" s="1">
        <f>Tabelle9[[#This Row],[Menge kg P2O5]]/1000</f>
        <v>8.8277599999999996</v>
      </c>
      <c r="M504" s="1">
        <f>Tabelle9[[#This Row],[Menge t Nges]]/Tabelle9[[#This Row],[Anzahl Lieferscheine]]</f>
        <v>0.30957483333333324</v>
      </c>
      <c r="N504" s="1">
        <f>Tabelle9[[#This Row],[Menge t P2O5]]/Tabelle9[[#This Row],[Anzahl Lieferscheine]]</f>
        <v>0.14712933333333333</v>
      </c>
    </row>
    <row r="505" spans="1:14" x14ac:dyDescent="0.2">
      <c r="A505" s="2" t="s">
        <v>34</v>
      </c>
      <c r="B505" s="2" t="s">
        <v>27</v>
      </c>
      <c r="C505" s="2" t="s">
        <v>6</v>
      </c>
      <c r="D505" s="2" t="s">
        <v>15</v>
      </c>
      <c r="E505" s="2" t="s">
        <v>8</v>
      </c>
      <c r="F505" s="2" t="s">
        <v>61</v>
      </c>
      <c r="G505" s="1">
        <v>3765.05</v>
      </c>
      <c r="H505" s="1">
        <v>2197.6</v>
      </c>
      <c r="I505" s="4">
        <v>17</v>
      </c>
      <c r="J505" s="2" t="s">
        <v>73</v>
      </c>
      <c r="K505" s="1">
        <f>Tabelle9[[#This Row],[Menge kg Nges]]/1000</f>
        <v>3.76505</v>
      </c>
      <c r="L505" s="1">
        <f>Tabelle9[[#This Row],[Menge kg P2O5]]/1000</f>
        <v>2.1976</v>
      </c>
      <c r="M505" s="1">
        <f>Tabelle9[[#This Row],[Menge t Nges]]/Tabelle9[[#This Row],[Anzahl Lieferscheine]]</f>
        <v>0.22147352941176471</v>
      </c>
      <c r="N505" s="1">
        <f>Tabelle9[[#This Row],[Menge t P2O5]]/Tabelle9[[#This Row],[Anzahl Lieferscheine]]</f>
        <v>0.12927058823529411</v>
      </c>
    </row>
    <row r="506" spans="1:14" x14ac:dyDescent="0.2">
      <c r="A506" s="2" t="s">
        <v>34</v>
      </c>
      <c r="B506" s="2" t="s">
        <v>27</v>
      </c>
      <c r="C506" s="2" t="s">
        <v>6</v>
      </c>
      <c r="D506" s="2" t="s">
        <v>15</v>
      </c>
      <c r="E506" s="2" t="s">
        <v>17</v>
      </c>
      <c r="F506" s="2" t="s">
        <v>61</v>
      </c>
      <c r="G506" s="1">
        <v>1107</v>
      </c>
      <c r="H506" s="1">
        <v>562.5</v>
      </c>
      <c r="I506" s="4">
        <v>5</v>
      </c>
      <c r="J506" s="2" t="s">
        <v>73</v>
      </c>
      <c r="K506" s="1">
        <f>Tabelle9[[#This Row],[Menge kg Nges]]/1000</f>
        <v>1.107</v>
      </c>
      <c r="L506" s="1">
        <f>Tabelle9[[#This Row],[Menge kg P2O5]]/1000</f>
        <v>0.5625</v>
      </c>
      <c r="M506" s="1">
        <f>Tabelle9[[#This Row],[Menge t Nges]]/Tabelle9[[#This Row],[Anzahl Lieferscheine]]</f>
        <v>0.22139999999999999</v>
      </c>
      <c r="N506" s="1">
        <f>Tabelle9[[#This Row],[Menge t P2O5]]/Tabelle9[[#This Row],[Anzahl Lieferscheine]]</f>
        <v>0.1125</v>
      </c>
    </row>
    <row r="507" spans="1:14" x14ac:dyDescent="0.2">
      <c r="A507" s="2" t="s">
        <v>34</v>
      </c>
      <c r="B507" s="2" t="s">
        <v>27</v>
      </c>
      <c r="C507" s="2" t="s">
        <v>6</v>
      </c>
      <c r="D507" s="2" t="s">
        <v>15</v>
      </c>
      <c r="E507" s="2" t="s">
        <v>18</v>
      </c>
      <c r="F507" s="2" t="s">
        <v>61</v>
      </c>
      <c r="G507" s="1">
        <v>28842.609999999997</v>
      </c>
      <c r="H507" s="1">
        <v>20944.52</v>
      </c>
      <c r="I507" s="4">
        <v>54</v>
      </c>
      <c r="J507" s="2" t="s">
        <v>73</v>
      </c>
      <c r="K507" s="1">
        <f>Tabelle9[[#This Row],[Menge kg Nges]]/1000</f>
        <v>28.842609999999997</v>
      </c>
      <c r="L507" s="1">
        <f>Tabelle9[[#This Row],[Menge kg P2O5]]/1000</f>
        <v>20.944520000000001</v>
      </c>
      <c r="M507" s="1">
        <f>Tabelle9[[#This Row],[Menge t Nges]]/Tabelle9[[#This Row],[Anzahl Lieferscheine]]</f>
        <v>0.53412240740740735</v>
      </c>
      <c r="N507" s="1">
        <f>Tabelle9[[#This Row],[Menge t P2O5]]/Tabelle9[[#This Row],[Anzahl Lieferscheine]]</f>
        <v>0.38786148148148147</v>
      </c>
    </row>
    <row r="508" spans="1:14" x14ac:dyDescent="0.2">
      <c r="A508" s="2" t="s">
        <v>34</v>
      </c>
      <c r="B508" s="2" t="s">
        <v>27</v>
      </c>
      <c r="C508" s="2" t="s">
        <v>6</v>
      </c>
      <c r="D508" s="2" t="s">
        <v>15</v>
      </c>
      <c r="E508" s="2" t="s">
        <v>19</v>
      </c>
      <c r="F508" s="2" t="s">
        <v>61</v>
      </c>
      <c r="G508" s="1">
        <v>22981.7</v>
      </c>
      <c r="H508" s="1">
        <v>24435.35</v>
      </c>
      <c r="I508" s="4">
        <v>33</v>
      </c>
      <c r="J508" s="2" t="s">
        <v>73</v>
      </c>
      <c r="K508" s="1">
        <f>Tabelle9[[#This Row],[Menge kg Nges]]/1000</f>
        <v>22.9817</v>
      </c>
      <c r="L508" s="1">
        <f>Tabelle9[[#This Row],[Menge kg P2O5]]/1000</f>
        <v>24.43535</v>
      </c>
      <c r="M508" s="1">
        <f>Tabelle9[[#This Row],[Menge t Nges]]/Tabelle9[[#This Row],[Anzahl Lieferscheine]]</f>
        <v>0.69641515151515154</v>
      </c>
      <c r="N508" s="1">
        <f>Tabelle9[[#This Row],[Menge t P2O5]]/Tabelle9[[#This Row],[Anzahl Lieferscheine]]</f>
        <v>0.74046515151515147</v>
      </c>
    </row>
    <row r="509" spans="1:14" x14ac:dyDescent="0.2">
      <c r="A509" s="2" t="s">
        <v>34</v>
      </c>
      <c r="B509" s="2" t="s">
        <v>27</v>
      </c>
      <c r="C509" s="2" t="s">
        <v>6</v>
      </c>
      <c r="D509" s="2" t="s">
        <v>15</v>
      </c>
      <c r="E509" s="2" t="s">
        <v>20</v>
      </c>
      <c r="F509" s="2" t="s">
        <v>61</v>
      </c>
      <c r="G509" s="1">
        <v>1332.8</v>
      </c>
      <c r="H509" s="1">
        <v>880</v>
      </c>
      <c r="I509" s="4">
        <v>11</v>
      </c>
      <c r="J509" s="2" t="s">
        <v>73</v>
      </c>
      <c r="K509" s="1">
        <f>Tabelle9[[#This Row],[Menge kg Nges]]/1000</f>
        <v>1.3328</v>
      </c>
      <c r="L509" s="1">
        <f>Tabelle9[[#This Row],[Menge kg P2O5]]/1000</f>
        <v>0.88</v>
      </c>
      <c r="M509" s="1">
        <f>Tabelle9[[#This Row],[Menge t Nges]]/Tabelle9[[#This Row],[Anzahl Lieferscheine]]</f>
        <v>0.12116363636363636</v>
      </c>
      <c r="N509" s="1">
        <f>Tabelle9[[#This Row],[Menge t P2O5]]/Tabelle9[[#This Row],[Anzahl Lieferscheine]]</f>
        <v>0.08</v>
      </c>
    </row>
    <row r="510" spans="1:14" x14ac:dyDescent="0.2">
      <c r="A510" s="2" t="s">
        <v>34</v>
      </c>
      <c r="B510" s="2" t="s">
        <v>27</v>
      </c>
      <c r="C510" s="2" t="s">
        <v>6</v>
      </c>
      <c r="D510" s="2" t="s">
        <v>15</v>
      </c>
      <c r="E510" s="2" t="s">
        <v>21</v>
      </c>
      <c r="F510" s="2" t="s">
        <v>61</v>
      </c>
      <c r="G510" s="1">
        <v>44704.270000000019</v>
      </c>
      <c r="H510" s="1">
        <v>21666.65</v>
      </c>
      <c r="I510" s="4">
        <v>110</v>
      </c>
      <c r="J510" s="2" t="s">
        <v>73</v>
      </c>
      <c r="K510" s="1">
        <f>Tabelle9[[#This Row],[Menge kg Nges]]/1000</f>
        <v>44.704270000000015</v>
      </c>
      <c r="L510" s="1">
        <f>Tabelle9[[#This Row],[Menge kg P2O5]]/1000</f>
        <v>21.666650000000001</v>
      </c>
      <c r="M510" s="1">
        <f>Tabelle9[[#This Row],[Menge t Nges]]/Tabelle9[[#This Row],[Anzahl Lieferscheine]]</f>
        <v>0.40640245454545471</v>
      </c>
      <c r="N510" s="1">
        <f>Tabelle9[[#This Row],[Menge t P2O5]]/Tabelle9[[#This Row],[Anzahl Lieferscheine]]</f>
        <v>0.19696954545454545</v>
      </c>
    </row>
    <row r="511" spans="1:14" x14ac:dyDescent="0.2">
      <c r="A511" s="2" t="s">
        <v>34</v>
      </c>
      <c r="B511" s="2" t="s">
        <v>27</v>
      </c>
      <c r="C511" s="2" t="s">
        <v>6</v>
      </c>
      <c r="D511" s="2" t="s">
        <v>15</v>
      </c>
      <c r="E511" s="2" t="s">
        <v>9</v>
      </c>
      <c r="F511" s="2" t="s">
        <v>61</v>
      </c>
      <c r="G511" s="1">
        <v>9848.5000000000036</v>
      </c>
      <c r="H511" s="1">
        <v>6152.0999999999958</v>
      </c>
      <c r="I511" s="4">
        <v>50</v>
      </c>
      <c r="J511" s="2" t="s">
        <v>73</v>
      </c>
      <c r="K511" s="1">
        <f>Tabelle9[[#This Row],[Menge kg Nges]]/1000</f>
        <v>9.8485000000000031</v>
      </c>
      <c r="L511" s="1">
        <f>Tabelle9[[#This Row],[Menge kg P2O5]]/1000</f>
        <v>6.1520999999999955</v>
      </c>
      <c r="M511" s="1">
        <f>Tabelle9[[#This Row],[Menge t Nges]]/Tabelle9[[#This Row],[Anzahl Lieferscheine]]</f>
        <v>0.19697000000000006</v>
      </c>
      <c r="N511" s="1">
        <f>Tabelle9[[#This Row],[Menge t P2O5]]/Tabelle9[[#This Row],[Anzahl Lieferscheine]]</f>
        <v>0.12304199999999992</v>
      </c>
    </row>
    <row r="512" spans="1:14" x14ac:dyDescent="0.2">
      <c r="A512" s="2" t="s">
        <v>34</v>
      </c>
      <c r="B512" s="2" t="s">
        <v>27</v>
      </c>
      <c r="C512" s="2" t="s">
        <v>6</v>
      </c>
      <c r="D512" s="2" t="s">
        <v>15</v>
      </c>
      <c r="E512" s="2" t="s">
        <v>10</v>
      </c>
      <c r="F512" s="2" t="s">
        <v>61</v>
      </c>
      <c r="G512" s="1">
        <v>2988</v>
      </c>
      <c r="H512" s="1">
        <v>1422</v>
      </c>
      <c r="I512" s="4">
        <v>1</v>
      </c>
      <c r="J512" s="2" t="s">
        <v>73</v>
      </c>
      <c r="K512" s="1">
        <f>Tabelle9[[#This Row],[Menge kg Nges]]/1000</f>
        <v>2.988</v>
      </c>
      <c r="L512" s="1">
        <f>Tabelle9[[#This Row],[Menge kg P2O5]]/1000</f>
        <v>1.4219999999999999</v>
      </c>
      <c r="M512" s="1">
        <f>Tabelle9[[#This Row],[Menge t Nges]]/Tabelle9[[#This Row],[Anzahl Lieferscheine]]</f>
        <v>2.988</v>
      </c>
      <c r="N512" s="1">
        <f>Tabelle9[[#This Row],[Menge t P2O5]]/Tabelle9[[#This Row],[Anzahl Lieferscheine]]</f>
        <v>1.4219999999999999</v>
      </c>
    </row>
    <row r="513" spans="1:14" x14ac:dyDescent="0.2">
      <c r="A513" s="2" t="s">
        <v>34</v>
      </c>
      <c r="B513" s="2" t="s">
        <v>27</v>
      </c>
      <c r="C513" s="2" t="s">
        <v>6</v>
      </c>
      <c r="D513" s="2" t="s">
        <v>15</v>
      </c>
      <c r="E513" s="2" t="s">
        <v>23</v>
      </c>
      <c r="F513" s="2" t="s">
        <v>61</v>
      </c>
      <c r="G513" s="1">
        <v>164</v>
      </c>
      <c r="H513" s="1">
        <v>74</v>
      </c>
      <c r="I513" s="4">
        <v>1</v>
      </c>
      <c r="J513" s="2" t="s">
        <v>73</v>
      </c>
      <c r="K513" s="1">
        <f>Tabelle9[[#This Row],[Menge kg Nges]]/1000</f>
        <v>0.16400000000000001</v>
      </c>
      <c r="L513" s="1">
        <f>Tabelle9[[#This Row],[Menge kg P2O5]]/1000</f>
        <v>7.3999999999999996E-2</v>
      </c>
      <c r="M513" s="1">
        <f>Tabelle9[[#This Row],[Menge t Nges]]/Tabelle9[[#This Row],[Anzahl Lieferscheine]]</f>
        <v>0.16400000000000001</v>
      </c>
      <c r="N513" s="1">
        <f>Tabelle9[[#This Row],[Menge t P2O5]]/Tabelle9[[#This Row],[Anzahl Lieferscheine]]</f>
        <v>7.3999999999999996E-2</v>
      </c>
    </row>
    <row r="514" spans="1:14" x14ac:dyDescent="0.2">
      <c r="A514" s="2" t="s">
        <v>34</v>
      </c>
      <c r="B514" s="2" t="s">
        <v>27</v>
      </c>
      <c r="C514" s="2" t="s">
        <v>6</v>
      </c>
      <c r="D514" s="2" t="s">
        <v>15</v>
      </c>
      <c r="E514" s="2" t="s">
        <v>12</v>
      </c>
      <c r="F514" s="2" t="s">
        <v>61</v>
      </c>
      <c r="G514" s="1">
        <v>295.2</v>
      </c>
      <c r="H514" s="1">
        <v>174</v>
      </c>
      <c r="I514" s="4">
        <v>1</v>
      </c>
      <c r="J514" s="2" t="s">
        <v>73</v>
      </c>
      <c r="K514" s="1">
        <f>Tabelle9[[#This Row],[Menge kg Nges]]/1000</f>
        <v>0.29519999999999996</v>
      </c>
      <c r="L514" s="1">
        <f>Tabelle9[[#This Row],[Menge kg P2O5]]/1000</f>
        <v>0.17399999999999999</v>
      </c>
      <c r="M514" s="1">
        <f>Tabelle9[[#This Row],[Menge t Nges]]/Tabelle9[[#This Row],[Anzahl Lieferscheine]]</f>
        <v>0.29519999999999996</v>
      </c>
      <c r="N514" s="1">
        <f>Tabelle9[[#This Row],[Menge t P2O5]]/Tabelle9[[#This Row],[Anzahl Lieferscheine]]</f>
        <v>0.17399999999999999</v>
      </c>
    </row>
    <row r="515" spans="1:14" x14ac:dyDescent="0.2">
      <c r="A515" s="2" t="s">
        <v>34</v>
      </c>
      <c r="B515" s="2" t="s">
        <v>27</v>
      </c>
      <c r="C515" s="2" t="s">
        <v>6</v>
      </c>
      <c r="D515" s="2" t="s">
        <v>15</v>
      </c>
      <c r="E515" s="2" t="s">
        <v>13</v>
      </c>
      <c r="F515" s="2" t="s">
        <v>61</v>
      </c>
      <c r="G515" s="1">
        <v>5434.79</v>
      </c>
      <c r="H515" s="1">
        <v>3891.9999999999995</v>
      </c>
      <c r="I515" s="4">
        <v>22</v>
      </c>
      <c r="J515" s="2" t="s">
        <v>73</v>
      </c>
      <c r="K515" s="1">
        <f>Tabelle9[[#This Row],[Menge kg Nges]]/1000</f>
        <v>5.4347899999999996</v>
      </c>
      <c r="L515" s="1">
        <f>Tabelle9[[#This Row],[Menge kg P2O5]]/1000</f>
        <v>3.8919999999999995</v>
      </c>
      <c r="M515" s="1">
        <f>Tabelle9[[#This Row],[Menge t Nges]]/Tabelle9[[#This Row],[Anzahl Lieferscheine]]</f>
        <v>0.24703590909090908</v>
      </c>
      <c r="N515" s="1">
        <f>Tabelle9[[#This Row],[Menge t P2O5]]/Tabelle9[[#This Row],[Anzahl Lieferscheine]]</f>
        <v>0.17690909090909088</v>
      </c>
    </row>
    <row r="516" spans="1:14" x14ac:dyDescent="0.2">
      <c r="A516" s="2" t="s">
        <v>34</v>
      </c>
      <c r="B516" s="2" t="s">
        <v>27</v>
      </c>
      <c r="C516" s="2" t="s">
        <v>25</v>
      </c>
      <c r="D516" s="2" t="s">
        <v>25</v>
      </c>
      <c r="E516" s="2" t="s">
        <v>26</v>
      </c>
      <c r="F516" s="2" t="s">
        <v>61</v>
      </c>
      <c r="G516" s="1">
        <v>51554.520000000026</v>
      </c>
      <c r="H516" s="1">
        <v>28135.319999999996</v>
      </c>
      <c r="I516" s="4">
        <v>169</v>
      </c>
      <c r="J516" s="2" t="s">
        <v>73</v>
      </c>
      <c r="K516" s="1">
        <f>Tabelle9[[#This Row],[Menge kg Nges]]/1000</f>
        <v>51.554520000000025</v>
      </c>
      <c r="L516" s="1">
        <f>Tabelle9[[#This Row],[Menge kg P2O5]]/1000</f>
        <v>28.135319999999997</v>
      </c>
      <c r="M516" s="1">
        <f>Tabelle9[[#This Row],[Menge t Nges]]/Tabelle9[[#This Row],[Anzahl Lieferscheine]]</f>
        <v>0.3050563313609469</v>
      </c>
      <c r="N516" s="1">
        <f>Tabelle9[[#This Row],[Menge t P2O5]]/Tabelle9[[#This Row],[Anzahl Lieferscheine]]</f>
        <v>0.16648118343195265</v>
      </c>
    </row>
    <row r="517" spans="1:14" x14ac:dyDescent="0.2">
      <c r="A517" s="2" t="s">
        <v>34</v>
      </c>
      <c r="B517" s="2" t="s">
        <v>27</v>
      </c>
      <c r="C517" s="2" t="s">
        <v>63</v>
      </c>
      <c r="D517" s="2" t="s">
        <v>63</v>
      </c>
      <c r="E517" s="2" t="s">
        <v>63</v>
      </c>
      <c r="F517" s="2" t="s">
        <v>61</v>
      </c>
      <c r="G517" s="1">
        <v>16472.919999999998</v>
      </c>
      <c r="H517" s="1">
        <v>13550.069999999996</v>
      </c>
      <c r="I517" s="4">
        <v>39</v>
      </c>
      <c r="J517" s="2" t="s">
        <v>73</v>
      </c>
      <c r="K517" s="1">
        <f>Tabelle9[[#This Row],[Menge kg Nges]]/1000</f>
        <v>16.472919999999998</v>
      </c>
      <c r="L517" s="1">
        <f>Tabelle9[[#This Row],[Menge kg P2O5]]/1000</f>
        <v>13.550069999999996</v>
      </c>
      <c r="M517" s="1">
        <f>Tabelle9[[#This Row],[Menge t Nges]]/Tabelle9[[#This Row],[Anzahl Lieferscheine]]</f>
        <v>0.42238256410256408</v>
      </c>
      <c r="N517" s="1">
        <f>Tabelle9[[#This Row],[Menge t P2O5]]/Tabelle9[[#This Row],[Anzahl Lieferscheine]]</f>
        <v>0.34743769230769223</v>
      </c>
    </row>
    <row r="518" spans="1:14" x14ac:dyDescent="0.2">
      <c r="A518" s="2" t="s">
        <v>34</v>
      </c>
      <c r="B518" s="2" t="s">
        <v>33</v>
      </c>
      <c r="C518" s="2" t="s">
        <v>6</v>
      </c>
      <c r="D518" s="2" t="s">
        <v>7</v>
      </c>
      <c r="E518" s="2" t="s">
        <v>8</v>
      </c>
      <c r="F518" s="2" t="s">
        <v>61</v>
      </c>
      <c r="G518" s="1">
        <v>1392</v>
      </c>
      <c r="H518" s="1">
        <v>483</v>
      </c>
      <c r="I518" s="4">
        <v>7</v>
      </c>
      <c r="J518" s="2" t="s">
        <v>73</v>
      </c>
      <c r="K518" s="1">
        <f>Tabelle9[[#This Row],[Menge kg Nges]]/1000</f>
        <v>1.3919999999999999</v>
      </c>
      <c r="L518" s="1">
        <f>Tabelle9[[#This Row],[Menge kg P2O5]]/1000</f>
        <v>0.48299999999999998</v>
      </c>
      <c r="M518" s="1">
        <f>Tabelle9[[#This Row],[Menge t Nges]]/Tabelle9[[#This Row],[Anzahl Lieferscheine]]</f>
        <v>0.19885714285714284</v>
      </c>
      <c r="N518" s="1">
        <f>Tabelle9[[#This Row],[Menge t P2O5]]/Tabelle9[[#This Row],[Anzahl Lieferscheine]]</f>
        <v>6.8999999999999992E-2</v>
      </c>
    </row>
    <row r="519" spans="1:14" x14ac:dyDescent="0.2">
      <c r="A519" s="2" t="s">
        <v>34</v>
      </c>
      <c r="B519" s="2" t="s">
        <v>33</v>
      </c>
      <c r="C519" s="2" t="s">
        <v>6</v>
      </c>
      <c r="D519" s="2" t="s">
        <v>7</v>
      </c>
      <c r="E519" s="2" t="s">
        <v>12</v>
      </c>
      <c r="F519" s="2" t="s">
        <v>61</v>
      </c>
      <c r="G519" s="1">
        <v>669.59999999999991</v>
      </c>
      <c r="H519" s="1">
        <v>279.72000000000003</v>
      </c>
      <c r="I519" s="4">
        <v>2</v>
      </c>
      <c r="J519" s="2" t="s">
        <v>73</v>
      </c>
      <c r="K519" s="1">
        <f>Tabelle9[[#This Row],[Menge kg Nges]]/1000</f>
        <v>0.66959999999999986</v>
      </c>
      <c r="L519" s="1">
        <f>Tabelle9[[#This Row],[Menge kg P2O5]]/1000</f>
        <v>0.27972000000000002</v>
      </c>
      <c r="M519" s="1">
        <f>Tabelle9[[#This Row],[Menge t Nges]]/Tabelle9[[#This Row],[Anzahl Lieferscheine]]</f>
        <v>0.33479999999999993</v>
      </c>
      <c r="N519" s="1">
        <f>Tabelle9[[#This Row],[Menge t P2O5]]/Tabelle9[[#This Row],[Anzahl Lieferscheine]]</f>
        <v>0.13986000000000001</v>
      </c>
    </row>
    <row r="520" spans="1:14" x14ac:dyDescent="0.2">
      <c r="A520" s="2" t="s">
        <v>34</v>
      </c>
      <c r="B520" s="2" t="s">
        <v>33</v>
      </c>
      <c r="C520" s="2" t="s">
        <v>6</v>
      </c>
      <c r="D520" s="2" t="s">
        <v>7</v>
      </c>
      <c r="E520" s="2" t="s">
        <v>13</v>
      </c>
      <c r="F520" s="2" t="s">
        <v>61</v>
      </c>
      <c r="G520" s="1">
        <v>82.08</v>
      </c>
      <c r="H520" s="1">
        <v>42.66</v>
      </c>
      <c r="I520" s="4">
        <v>1</v>
      </c>
      <c r="J520" s="2" t="s">
        <v>73</v>
      </c>
      <c r="K520" s="1">
        <f>Tabelle9[[#This Row],[Menge kg Nges]]/1000</f>
        <v>8.208E-2</v>
      </c>
      <c r="L520" s="1">
        <f>Tabelle9[[#This Row],[Menge kg P2O5]]/1000</f>
        <v>4.2659999999999997E-2</v>
      </c>
      <c r="M520" s="1">
        <f>Tabelle9[[#This Row],[Menge t Nges]]/Tabelle9[[#This Row],[Anzahl Lieferscheine]]</f>
        <v>8.208E-2</v>
      </c>
      <c r="N520" s="1">
        <f>Tabelle9[[#This Row],[Menge t P2O5]]/Tabelle9[[#This Row],[Anzahl Lieferscheine]]</f>
        <v>4.2659999999999997E-2</v>
      </c>
    </row>
    <row r="521" spans="1:14" x14ac:dyDescent="0.2">
      <c r="A521" s="2" t="s">
        <v>34</v>
      </c>
      <c r="B521" s="2" t="s">
        <v>33</v>
      </c>
      <c r="C521" s="2" t="s">
        <v>6</v>
      </c>
      <c r="D521" s="2" t="s">
        <v>15</v>
      </c>
      <c r="E521" s="2" t="s">
        <v>8</v>
      </c>
      <c r="F521" s="2" t="s">
        <v>61</v>
      </c>
      <c r="G521" s="1">
        <v>858</v>
      </c>
      <c r="H521" s="1">
        <v>550</v>
      </c>
      <c r="I521" s="4">
        <v>2</v>
      </c>
      <c r="J521" s="2" t="s">
        <v>73</v>
      </c>
      <c r="K521" s="1">
        <f>Tabelle9[[#This Row],[Menge kg Nges]]/1000</f>
        <v>0.85799999999999998</v>
      </c>
      <c r="L521" s="1">
        <f>Tabelle9[[#This Row],[Menge kg P2O5]]/1000</f>
        <v>0.55000000000000004</v>
      </c>
      <c r="M521" s="1">
        <f>Tabelle9[[#This Row],[Menge t Nges]]/Tabelle9[[#This Row],[Anzahl Lieferscheine]]</f>
        <v>0.42899999999999999</v>
      </c>
      <c r="N521" s="1">
        <f>Tabelle9[[#This Row],[Menge t P2O5]]/Tabelle9[[#This Row],[Anzahl Lieferscheine]]</f>
        <v>0.27500000000000002</v>
      </c>
    </row>
    <row r="522" spans="1:14" x14ac:dyDescent="0.2">
      <c r="A522" s="2" t="s">
        <v>34</v>
      </c>
      <c r="B522" s="2" t="s">
        <v>33</v>
      </c>
      <c r="C522" s="2" t="s">
        <v>6</v>
      </c>
      <c r="D522" s="2" t="s">
        <v>15</v>
      </c>
      <c r="E522" s="2" t="s">
        <v>18</v>
      </c>
      <c r="F522" s="2" t="s">
        <v>61</v>
      </c>
      <c r="G522" s="1">
        <v>1553.92</v>
      </c>
      <c r="H522" s="1">
        <v>1106.8799999999999</v>
      </c>
      <c r="I522" s="4">
        <v>4</v>
      </c>
      <c r="J522" s="2" t="s">
        <v>73</v>
      </c>
      <c r="K522" s="1">
        <f>Tabelle9[[#This Row],[Menge kg Nges]]/1000</f>
        <v>1.55392</v>
      </c>
      <c r="L522" s="1">
        <f>Tabelle9[[#This Row],[Menge kg P2O5]]/1000</f>
        <v>1.1068799999999999</v>
      </c>
      <c r="M522" s="1">
        <f>Tabelle9[[#This Row],[Menge t Nges]]/Tabelle9[[#This Row],[Anzahl Lieferscheine]]</f>
        <v>0.38847999999999999</v>
      </c>
      <c r="N522" s="1">
        <f>Tabelle9[[#This Row],[Menge t P2O5]]/Tabelle9[[#This Row],[Anzahl Lieferscheine]]</f>
        <v>0.27671999999999997</v>
      </c>
    </row>
    <row r="523" spans="1:14" x14ac:dyDescent="0.2">
      <c r="A523" s="2" t="s">
        <v>34</v>
      </c>
      <c r="B523" s="2" t="s">
        <v>33</v>
      </c>
      <c r="C523" s="2" t="s">
        <v>6</v>
      </c>
      <c r="D523" s="2" t="s">
        <v>15</v>
      </c>
      <c r="E523" s="2" t="s">
        <v>21</v>
      </c>
      <c r="F523" s="2" t="s">
        <v>61</v>
      </c>
      <c r="G523" s="1">
        <v>544</v>
      </c>
      <c r="H523" s="1">
        <v>195.2</v>
      </c>
      <c r="I523" s="4">
        <v>1</v>
      </c>
      <c r="J523" s="2" t="s">
        <v>73</v>
      </c>
      <c r="K523" s="1">
        <f>Tabelle9[[#This Row],[Menge kg Nges]]/1000</f>
        <v>0.54400000000000004</v>
      </c>
      <c r="L523" s="1">
        <f>Tabelle9[[#This Row],[Menge kg P2O5]]/1000</f>
        <v>0.19519999999999998</v>
      </c>
      <c r="M523" s="1">
        <f>Tabelle9[[#This Row],[Menge t Nges]]/Tabelle9[[#This Row],[Anzahl Lieferscheine]]</f>
        <v>0.54400000000000004</v>
      </c>
      <c r="N523" s="1">
        <f>Tabelle9[[#This Row],[Menge t P2O5]]/Tabelle9[[#This Row],[Anzahl Lieferscheine]]</f>
        <v>0.19519999999999998</v>
      </c>
    </row>
    <row r="524" spans="1:14" x14ac:dyDescent="0.2">
      <c r="A524" s="2" t="s">
        <v>34</v>
      </c>
      <c r="B524" s="2" t="s">
        <v>33</v>
      </c>
      <c r="C524" s="2" t="s">
        <v>25</v>
      </c>
      <c r="D524" s="2" t="s">
        <v>25</v>
      </c>
      <c r="E524" s="2" t="s">
        <v>26</v>
      </c>
      <c r="F524" s="2" t="s">
        <v>61</v>
      </c>
      <c r="G524" s="1">
        <v>2927.7200000000003</v>
      </c>
      <c r="H524" s="1">
        <v>1418.12</v>
      </c>
      <c r="I524" s="4">
        <v>14</v>
      </c>
      <c r="J524" s="2" t="s">
        <v>73</v>
      </c>
      <c r="K524" s="1">
        <f>Tabelle9[[#This Row],[Menge kg Nges]]/1000</f>
        <v>2.9277200000000003</v>
      </c>
      <c r="L524" s="1">
        <f>Tabelle9[[#This Row],[Menge kg P2O5]]/1000</f>
        <v>1.4181199999999998</v>
      </c>
      <c r="M524" s="1">
        <f>Tabelle9[[#This Row],[Menge t Nges]]/Tabelle9[[#This Row],[Anzahl Lieferscheine]]</f>
        <v>0.20912285714285717</v>
      </c>
      <c r="N524" s="1">
        <f>Tabelle9[[#This Row],[Menge t P2O5]]/Tabelle9[[#This Row],[Anzahl Lieferscheine]]</f>
        <v>0.1012942857142857</v>
      </c>
    </row>
    <row r="525" spans="1:14" x14ac:dyDescent="0.2">
      <c r="A525" s="2" t="s">
        <v>34</v>
      </c>
      <c r="B525" s="2" t="s">
        <v>33</v>
      </c>
      <c r="C525" s="2" t="s">
        <v>63</v>
      </c>
      <c r="D525" s="2" t="s">
        <v>63</v>
      </c>
      <c r="E525" s="2" t="s">
        <v>63</v>
      </c>
      <c r="F525" s="2" t="s">
        <v>61</v>
      </c>
      <c r="G525" s="1">
        <v>641.54999999999995</v>
      </c>
      <c r="H525" s="1">
        <v>501.55</v>
      </c>
      <c r="I525" s="4">
        <v>1</v>
      </c>
      <c r="J525" s="2" t="s">
        <v>73</v>
      </c>
      <c r="K525" s="1">
        <f>Tabelle9[[#This Row],[Menge kg Nges]]/1000</f>
        <v>0.64154999999999995</v>
      </c>
      <c r="L525" s="1">
        <f>Tabelle9[[#This Row],[Menge kg P2O5]]/1000</f>
        <v>0.50155000000000005</v>
      </c>
      <c r="M525" s="1">
        <f>Tabelle9[[#This Row],[Menge t Nges]]/Tabelle9[[#This Row],[Anzahl Lieferscheine]]</f>
        <v>0.64154999999999995</v>
      </c>
      <c r="N525" s="1">
        <f>Tabelle9[[#This Row],[Menge t P2O5]]/Tabelle9[[#This Row],[Anzahl Lieferscheine]]</f>
        <v>0.50155000000000005</v>
      </c>
    </row>
    <row r="526" spans="1:14" x14ac:dyDescent="0.2">
      <c r="A526" s="2" t="s">
        <v>34</v>
      </c>
      <c r="B526" s="2" t="s">
        <v>48</v>
      </c>
      <c r="C526" s="2" t="s">
        <v>6</v>
      </c>
      <c r="D526" s="2" t="s">
        <v>15</v>
      </c>
      <c r="E526" s="2" t="s">
        <v>8</v>
      </c>
      <c r="F526" s="2" t="s">
        <v>61</v>
      </c>
      <c r="G526" s="1">
        <v>1579.5</v>
      </c>
      <c r="H526" s="1">
        <v>1012.5</v>
      </c>
      <c r="I526" s="4">
        <v>5</v>
      </c>
      <c r="J526" s="2" t="s">
        <v>73</v>
      </c>
      <c r="K526" s="1">
        <f>Tabelle9[[#This Row],[Menge kg Nges]]/1000</f>
        <v>1.5794999999999999</v>
      </c>
      <c r="L526" s="1">
        <f>Tabelle9[[#This Row],[Menge kg P2O5]]/1000</f>
        <v>1.0125</v>
      </c>
      <c r="M526" s="1">
        <f>Tabelle9[[#This Row],[Menge t Nges]]/Tabelle9[[#This Row],[Anzahl Lieferscheine]]</f>
        <v>0.31589999999999996</v>
      </c>
      <c r="N526" s="1">
        <f>Tabelle9[[#This Row],[Menge t P2O5]]/Tabelle9[[#This Row],[Anzahl Lieferscheine]]</f>
        <v>0.20249999999999999</v>
      </c>
    </row>
    <row r="527" spans="1:14" x14ac:dyDescent="0.2">
      <c r="A527" s="2" t="s">
        <v>34</v>
      </c>
      <c r="B527" s="2" t="s">
        <v>48</v>
      </c>
      <c r="C527" s="2" t="s">
        <v>25</v>
      </c>
      <c r="D527" s="2" t="s">
        <v>25</v>
      </c>
      <c r="E527" s="2" t="s">
        <v>26</v>
      </c>
      <c r="F527" s="2" t="s">
        <v>61</v>
      </c>
      <c r="G527" s="1">
        <v>1835.6</v>
      </c>
      <c r="H527" s="1">
        <v>939.47</v>
      </c>
      <c r="I527" s="4">
        <v>8</v>
      </c>
      <c r="J527" s="2" t="s">
        <v>73</v>
      </c>
      <c r="K527" s="1">
        <f>Tabelle9[[#This Row],[Menge kg Nges]]/1000</f>
        <v>1.8355999999999999</v>
      </c>
      <c r="L527" s="1">
        <f>Tabelle9[[#This Row],[Menge kg P2O5]]/1000</f>
        <v>0.93947000000000003</v>
      </c>
      <c r="M527" s="1">
        <f>Tabelle9[[#This Row],[Menge t Nges]]/Tabelle9[[#This Row],[Anzahl Lieferscheine]]</f>
        <v>0.22944999999999999</v>
      </c>
      <c r="N527" s="1">
        <f>Tabelle9[[#This Row],[Menge t P2O5]]/Tabelle9[[#This Row],[Anzahl Lieferscheine]]</f>
        <v>0.11743375</v>
      </c>
    </row>
    <row r="528" spans="1:14" x14ac:dyDescent="0.2">
      <c r="A528" s="2" t="s">
        <v>34</v>
      </c>
      <c r="B528" s="2" t="s">
        <v>49</v>
      </c>
      <c r="C528" s="2" t="s">
        <v>6</v>
      </c>
      <c r="D528" s="2" t="s">
        <v>15</v>
      </c>
      <c r="E528" s="2" t="s">
        <v>18</v>
      </c>
      <c r="F528" s="2" t="s">
        <v>61</v>
      </c>
      <c r="G528" s="1">
        <v>453.6</v>
      </c>
      <c r="H528" s="1">
        <v>367.2</v>
      </c>
      <c r="I528" s="4">
        <v>1</v>
      </c>
      <c r="J528" s="2" t="s">
        <v>73</v>
      </c>
      <c r="K528" s="1">
        <f>Tabelle9[[#This Row],[Menge kg Nges]]/1000</f>
        <v>0.4536</v>
      </c>
      <c r="L528" s="1">
        <f>Tabelle9[[#This Row],[Menge kg P2O5]]/1000</f>
        <v>0.36719999999999997</v>
      </c>
      <c r="M528" s="1">
        <f>Tabelle9[[#This Row],[Menge t Nges]]/Tabelle9[[#This Row],[Anzahl Lieferscheine]]</f>
        <v>0.4536</v>
      </c>
      <c r="N528" s="1">
        <f>Tabelle9[[#This Row],[Menge t P2O5]]/Tabelle9[[#This Row],[Anzahl Lieferscheine]]</f>
        <v>0.36719999999999997</v>
      </c>
    </row>
    <row r="529" spans="1:14" x14ac:dyDescent="0.2">
      <c r="A529" s="2" t="s">
        <v>34</v>
      </c>
      <c r="B529" s="2" t="s">
        <v>46</v>
      </c>
      <c r="C529" s="2" t="s">
        <v>6</v>
      </c>
      <c r="D529" s="2" t="s">
        <v>7</v>
      </c>
      <c r="E529" s="2" t="s">
        <v>13</v>
      </c>
      <c r="F529" s="2" t="s">
        <v>61</v>
      </c>
      <c r="G529" s="1">
        <v>392.08</v>
      </c>
      <c r="H529" s="1">
        <v>194.48</v>
      </c>
      <c r="I529" s="4">
        <v>1</v>
      </c>
      <c r="J529" s="2" t="s">
        <v>73</v>
      </c>
      <c r="K529" s="1">
        <f>Tabelle9[[#This Row],[Menge kg Nges]]/1000</f>
        <v>0.39207999999999998</v>
      </c>
      <c r="L529" s="1">
        <f>Tabelle9[[#This Row],[Menge kg P2O5]]/1000</f>
        <v>0.19447999999999999</v>
      </c>
      <c r="M529" s="1">
        <f>Tabelle9[[#This Row],[Menge t Nges]]/Tabelle9[[#This Row],[Anzahl Lieferscheine]]</f>
        <v>0.39207999999999998</v>
      </c>
      <c r="N529" s="1">
        <f>Tabelle9[[#This Row],[Menge t P2O5]]/Tabelle9[[#This Row],[Anzahl Lieferscheine]]</f>
        <v>0.19447999999999999</v>
      </c>
    </row>
    <row r="530" spans="1:14" x14ac:dyDescent="0.2">
      <c r="A530" s="2" t="s">
        <v>34</v>
      </c>
      <c r="B530" s="2" t="s">
        <v>46</v>
      </c>
      <c r="C530" s="2" t="s">
        <v>6</v>
      </c>
      <c r="D530" s="2" t="s">
        <v>15</v>
      </c>
      <c r="E530" s="2" t="s">
        <v>8</v>
      </c>
      <c r="F530" s="2" t="s">
        <v>61</v>
      </c>
      <c r="G530" s="1">
        <v>262.5</v>
      </c>
      <c r="H530" s="1">
        <v>210</v>
      </c>
      <c r="I530" s="4">
        <v>1</v>
      </c>
      <c r="J530" s="2" t="s">
        <v>73</v>
      </c>
      <c r="K530" s="1">
        <f>Tabelle9[[#This Row],[Menge kg Nges]]/1000</f>
        <v>0.26250000000000001</v>
      </c>
      <c r="L530" s="1">
        <f>Tabelle9[[#This Row],[Menge kg P2O5]]/1000</f>
        <v>0.21</v>
      </c>
      <c r="M530" s="1">
        <f>Tabelle9[[#This Row],[Menge t Nges]]/Tabelle9[[#This Row],[Anzahl Lieferscheine]]</f>
        <v>0.26250000000000001</v>
      </c>
      <c r="N530" s="1">
        <f>Tabelle9[[#This Row],[Menge t P2O5]]/Tabelle9[[#This Row],[Anzahl Lieferscheine]]</f>
        <v>0.21</v>
      </c>
    </row>
    <row r="531" spans="1:14" x14ac:dyDescent="0.2">
      <c r="A531" s="2" t="s">
        <v>34</v>
      </c>
      <c r="B531" s="2" t="s">
        <v>46</v>
      </c>
      <c r="C531" s="2" t="s">
        <v>6</v>
      </c>
      <c r="D531" s="2" t="s">
        <v>15</v>
      </c>
      <c r="E531" s="2" t="s">
        <v>18</v>
      </c>
      <c r="F531" s="2" t="s">
        <v>61</v>
      </c>
      <c r="G531" s="1">
        <v>5419.4</v>
      </c>
      <c r="H531" s="1">
        <v>4266.8</v>
      </c>
      <c r="I531" s="4">
        <v>8</v>
      </c>
      <c r="J531" s="2" t="s">
        <v>73</v>
      </c>
      <c r="K531" s="1">
        <f>Tabelle9[[#This Row],[Menge kg Nges]]/1000</f>
        <v>5.4193999999999996</v>
      </c>
      <c r="L531" s="1">
        <f>Tabelle9[[#This Row],[Menge kg P2O5]]/1000</f>
        <v>4.2667999999999999</v>
      </c>
      <c r="M531" s="1">
        <f>Tabelle9[[#This Row],[Menge t Nges]]/Tabelle9[[#This Row],[Anzahl Lieferscheine]]</f>
        <v>0.67742499999999994</v>
      </c>
      <c r="N531" s="1">
        <f>Tabelle9[[#This Row],[Menge t P2O5]]/Tabelle9[[#This Row],[Anzahl Lieferscheine]]</f>
        <v>0.53334999999999999</v>
      </c>
    </row>
    <row r="532" spans="1:14" x14ac:dyDescent="0.2">
      <c r="A532" s="2" t="s">
        <v>34</v>
      </c>
      <c r="B532" s="2" t="s">
        <v>46</v>
      </c>
      <c r="C532" s="2" t="s">
        <v>6</v>
      </c>
      <c r="D532" s="2" t="s">
        <v>15</v>
      </c>
      <c r="E532" s="2" t="s">
        <v>21</v>
      </c>
      <c r="F532" s="2" t="s">
        <v>61</v>
      </c>
      <c r="G532" s="1">
        <v>7866.1799999999985</v>
      </c>
      <c r="H532" s="1">
        <v>4573.3799999999992</v>
      </c>
      <c r="I532" s="4">
        <v>13</v>
      </c>
      <c r="J532" s="2" t="s">
        <v>73</v>
      </c>
      <c r="K532" s="1">
        <f>Tabelle9[[#This Row],[Menge kg Nges]]/1000</f>
        <v>7.8661799999999982</v>
      </c>
      <c r="L532" s="1">
        <f>Tabelle9[[#This Row],[Menge kg P2O5]]/1000</f>
        <v>4.5733799999999993</v>
      </c>
      <c r="M532" s="1">
        <f>Tabelle9[[#This Row],[Menge t Nges]]/Tabelle9[[#This Row],[Anzahl Lieferscheine]]</f>
        <v>0.6050907692307691</v>
      </c>
      <c r="N532" s="1">
        <f>Tabelle9[[#This Row],[Menge t P2O5]]/Tabelle9[[#This Row],[Anzahl Lieferscheine]]</f>
        <v>0.3517984615384615</v>
      </c>
    </row>
    <row r="533" spans="1:14" x14ac:dyDescent="0.2">
      <c r="A533" s="2" t="s">
        <v>34</v>
      </c>
      <c r="B533" s="2" t="s">
        <v>46</v>
      </c>
      <c r="C533" s="2" t="s">
        <v>6</v>
      </c>
      <c r="D533" s="2" t="s">
        <v>15</v>
      </c>
      <c r="E533" s="2" t="s">
        <v>9</v>
      </c>
      <c r="F533" s="2" t="s">
        <v>61</v>
      </c>
      <c r="G533" s="1">
        <v>224.7</v>
      </c>
      <c r="H533" s="1">
        <v>99.75</v>
      </c>
      <c r="I533" s="4">
        <v>1</v>
      </c>
      <c r="J533" s="2" t="s">
        <v>73</v>
      </c>
      <c r="K533" s="1">
        <f>Tabelle9[[#This Row],[Menge kg Nges]]/1000</f>
        <v>0.22469999999999998</v>
      </c>
      <c r="L533" s="1">
        <f>Tabelle9[[#This Row],[Menge kg P2O5]]/1000</f>
        <v>9.9750000000000005E-2</v>
      </c>
      <c r="M533" s="1">
        <f>Tabelle9[[#This Row],[Menge t Nges]]/Tabelle9[[#This Row],[Anzahl Lieferscheine]]</f>
        <v>0.22469999999999998</v>
      </c>
      <c r="N533" s="1">
        <f>Tabelle9[[#This Row],[Menge t P2O5]]/Tabelle9[[#This Row],[Anzahl Lieferscheine]]</f>
        <v>9.9750000000000005E-2</v>
      </c>
    </row>
    <row r="534" spans="1:14" x14ac:dyDescent="0.2">
      <c r="A534" s="2" t="s">
        <v>34</v>
      </c>
      <c r="B534" s="2" t="s">
        <v>46</v>
      </c>
      <c r="C534" s="2" t="s">
        <v>6</v>
      </c>
      <c r="D534" s="2" t="s">
        <v>15</v>
      </c>
      <c r="E534" s="2" t="s">
        <v>13</v>
      </c>
      <c r="F534" s="2" t="s">
        <v>61</v>
      </c>
      <c r="G534" s="1">
        <v>190.75</v>
      </c>
      <c r="H534" s="1">
        <v>172.9</v>
      </c>
      <c r="I534" s="4">
        <v>1</v>
      </c>
      <c r="J534" s="2" t="s">
        <v>73</v>
      </c>
      <c r="K534" s="1">
        <f>Tabelle9[[#This Row],[Menge kg Nges]]/1000</f>
        <v>0.19075</v>
      </c>
      <c r="L534" s="1">
        <f>Tabelle9[[#This Row],[Menge kg P2O5]]/1000</f>
        <v>0.1729</v>
      </c>
      <c r="M534" s="1">
        <f>Tabelle9[[#This Row],[Menge t Nges]]/Tabelle9[[#This Row],[Anzahl Lieferscheine]]</f>
        <v>0.19075</v>
      </c>
      <c r="N534" s="1">
        <f>Tabelle9[[#This Row],[Menge t P2O5]]/Tabelle9[[#This Row],[Anzahl Lieferscheine]]</f>
        <v>0.1729</v>
      </c>
    </row>
    <row r="535" spans="1:14" x14ac:dyDescent="0.2">
      <c r="A535" s="2" t="s">
        <v>34</v>
      </c>
      <c r="B535" s="2" t="s">
        <v>46</v>
      </c>
      <c r="C535" s="2" t="s">
        <v>25</v>
      </c>
      <c r="D535" s="2" t="s">
        <v>25</v>
      </c>
      <c r="E535" s="2" t="s">
        <v>26</v>
      </c>
      <c r="F535" s="2" t="s">
        <v>61</v>
      </c>
      <c r="G535" s="1">
        <v>1315.19</v>
      </c>
      <c r="H535" s="1">
        <v>1137.1600000000001</v>
      </c>
      <c r="I535" s="4">
        <v>6</v>
      </c>
      <c r="J535" s="2" t="s">
        <v>73</v>
      </c>
      <c r="K535" s="1">
        <f>Tabelle9[[#This Row],[Menge kg Nges]]/1000</f>
        <v>1.3151900000000001</v>
      </c>
      <c r="L535" s="1">
        <f>Tabelle9[[#This Row],[Menge kg P2O5]]/1000</f>
        <v>1.1371600000000002</v>
      </c>
      <c r="M535" s="1">
        <f>Tabelle9[[#This Row],[Menge t Nges]]/Tabelle9[[#This Row],[Anzahl Lieferscheine]]</f>
        <v>0.21919833333333336</v>
      </c>
      <c r="N535" s="1">
        <f>Tabelle9[[#This Row],[Menge t P2O5]]/Tabelle9[[#This Row],[Anzahl Lieferscheine]]</f>
        <v>0.1895266666666667</v>
      </c>
    </row>
    <row r="536" spans="1:14" x14ac:dyDescent="0.2">
      <c r="A536" s="2" t="s">
        <v>34</v>
      </c>
      <c r="B536" s="2" t="s">
        <v>46</v>
      </c>
      <c r="C536" s="2" t="s">
        <v>63</v>
      </c>
      <c r="D536" s="2" t="s">
        <v>63</v>
      </c>
      <c r="E536" s="2" t="s">
        <v>63</v>
      </c>
      <c r="F536" s="2" t="s">
        <v>61</v>
      </c>
      <c r="G536" s="1">
        <v>455</v>
      </c>
      <c r="H536" s="1">
        <v>525</v>
      </c>
      <c r="I536" s="4">
        <v>1</v>
      </c>
      <c r="J536" s="2" t="s">
        <v>73</v>
      </c>
      <c r="K536" s="1">
        <f>Tabelle9[[#This Row],[Menge kg Nges]]/1000</f>
        <v>0.45500000000000002</v>
      </c>
      <c r="L536" s="1">
        <f>Tabelle9[[#This Row],[Menge kg P2O5]]/1000</f>
        <v>0.52500000000000002</v>
      </c>
      <c r="M536" s="1">
        <f>Tabelle9[[#This Row],[Menge t Nges]]/Tabelle9[[#This Row],[Anzahl Lieferscheine]]</f>
        <v>0.45500000000000002</v>
      </c>
      <c r="N536" s="1">
        <f>Tabelle9[[#This Row],[Menge t P2O5]]/Tabelle9[[#This Row],[Anzahl Lieferscheine]]</f>
        <v>0.52500000000000002</v>
      </c>
    </row>
    <row r="537" spans="1:14" x14ac:dyDescent="0.2">
      <c r="A537" s="2" t="s">
        <v>34</v>
      </c>
      <c r="B537" s="2" t="s">
        <v>34</v>
      </c>
      <c r="C537" s="2" t="s">
        <v>6</v>
      </c>
      <c r="D537" s="2" t="s">
        <v>7</v>
      </c>
      <c r="E537" s="2" t="s">
        <v>8</v>
      </c>
      <c r="F537" s="2" t="s">
        <v>61</v>
      </c>
      <c r="G537" s="1">
        <v>298967.52000000008</v>
      </c>
      <c r="H537" s="1">
        <v>119952.16999999998</v>
      </c>
      <c r="I537" s="4">
        <v>402</v>
      </c>
      <c r="J537" s="2" t="s">
        <v>73</v>
      </c>
      <c r="K537" s="1">
        <f>Tabelle9[[#This Row],[Menge kg Nges]]/1000</f>
        <v>298.96752000000009</v>
      </c>
      <c r="L537" s="1">
        <f>Tabelle9[[#This Row],[Menge kg P2O5]]/1000</f>
        <v>119.95216999999998</v>
      </c>
      <c r="M537" s="1">
        <f>Tabelle9[[#This Row],[Menge t Nges]]/Tabelle9[[#This Row],[Anzahl Lieferscheine]]</f>
        <v>0.74370029850746289</v>
      </c>
      <c r="N537" s="1">
        <f>Tabelle9[[#This Row],[Menge t P2O5]]/Tabelle9[[#This Row],[Anzahl Lieferscheine]]</f>
        <v>0.29838848258706463</v>
      </c>
    </row>
    <row r="538" spans="1:14" x14ac:dyDescent="0.2">
      <c r="A538" s="2" t="s">
        <v>34</v>
      </c>
      <c r="B538" s="2" t="s">
        <v>34</v>
      </c>
      <c r="C538" s="2" t="s">
        <v>6</v>
      </c>
      <c r="D538" s="2" t="s">
        <v>7</v>
      </c>
      <c r="E538" s="2" t="s">
        <v>9</v>
      </c>
      <c r="F538" s="2" t="s">
        <v>61</v>
      </c>
      <c r="G538" s="1">
        <v>192021.35999999984</v>
      </c>
      <c r="H538" s="1">
        <v>83130.720000000016</v>
      </c>
      <c r="I538" s="4">
        <v>445</v>
      </c>
      <c r="J538" s="2" t="s">
        <v>73</v>
      </c>
      <c r="K538" s="1">
        <f>Tabelle9[[#This Row],[Menge kg Nges]]/1000</f>
        <v>192.02135999999985</v>
      </c>
      <c r="L538" s="1">
        <f>Tabelle9[[#This Row],[Menge kg P2O5]]/1000</f>
        <v>83.130720000000011</v>
      </c>
      <c r="M538" s="1">
        <f>Tabelle9[[#This Row],[Menge t Nges]]/Tabelle9[[#This Row],[Anzahl Lieferscheine]]</f>
        <v>0.43150867415730304</v>
      </c>
      <c r="N538" s="1">
        <f>Tabelle9[[#This Row],[Menge t P2O5]]/Tabelle9[[#This Row],[Anzahl Lieferscheine]]</f>
        <v>0.18681060674157307</v>
      </c>
    </row>
    <row r="539" spans="1:14" x14ac:dyDescent="0.2">
      <c r="A539" s="2" t="s">
        <v>34</v>
      </c>
      <c r="B539" s="2" t="s">
        <v>34</v>
      </c>
      <c r="C539" s="2" t="s">
        <v>6</v>
      </c>
      <c r="D539" s="2" t="s">
        <v>7</v>
      </c>
      <c r="E539" s="2" t="s">
        <v>10</v>
      </c>
      <c r="F539" s="2" t="s">
        <v>61</v>
      </c>
      <c r="G539" s="1">
        <v>15175.99</v>
      </c>
      <c r="H539" s="1">
        <v>5801.0300000000007</v>
      </c>
      <c r="I539" s="4">
        <v>24</v>
      </c>
      <c r="J539" s="2" t="s">
        <v>73</v>
      </c>
      <c r="K539" s="1">
        <f>Tabelle9[[#This Row],[Menge kg Nges]]/1000</f>
        <v>15.175990000000001</v>
      </c>
      <c r="L539" s="1">
        <f>Tabelle9[[#This Row],[Menge kg P2O5]]/1000</f>
        <v>5.8010300000000008</v>
      </c>
      <c r="M539" s="1">
        <f>Tabelle9[[#This Row],[Menge t Nges]]/Tabelle9[[#This Row],[Anzahl Lieferscheine]]</f>
        <v>0.63233291666666669</v>
      </c>
      <c r="N539" s="1">
        <f>Tabelle9[[#This Row],[Menge t P2O5]]/Tabelle9[[#This Row],[Anzahl Lieferscheine]]</f>
        <v>0.24170958333333337</v>
      </c>
    </row>
    <row r="540" spans="1:14" x14ac:dyDescent="0.2">
      <c r="A540" s="2" t="s">
        <v>34</v>
      </c>
      <c r="B540" s="2" t="s">
        <v>34</v>
      </c>
      <c r="C540" s="2" t="s">
        <v>6</v>
      </c>
      <c r="D540" s="2" t="s">
        <v>7</v>
      </c>
      <c r="E540" s="2" t="s">
        <v>11</v>
      </c>
      <c r="F540" s="2" t="s">
        <v>61</v>
      </c>
      <c r="G540" s="1">
        <v>349896.22000000026</v>
      </c>
      <c r="H540" s="1">
        <v>160546.97000000003</v>
      </c>
      <c r="I540" s="4">
        <v>1052</v>
      </c>
      <c r="J540" s="2" t="s">
        <v>73</v>
      </c>
      <c r="K540" s="1">
        <f>Tabelle9[[#This Row],[Menge kg Nges]]/1000</f>
        <v>349.89622000000026</v>
      </c>
      <c r="L540" s="1">
        <f>Tabelle9[[#This Row],[Menge kg P2O5]]/1000</f>
        <v>160.54697000000004</v>
      </c>
      <c r="M540" s="1">
        <f>Tabelle9[[#This Row],[Menge t Nges]]/Tabelle9[[#This Row],[Anzahl Lieferscheine]]</f>
        <v>0.33260096958174928</v>
      </c>
      <c r="N540" s="1">
        <f>Tabelle9[[#This Row],[Menge t P2O5]]/Tabelle9[[#This Row],[Anzahl Lieferscheine]]</f>
        <v>0.1526111882129278</v>
      </c>
    </row>
    <row r="541" spans="1:14" x14ac:dyDescent="0.2">
      <c r="A541" s="2" t="s">
        <v>34</v>
      </c>
      <c r="B541" s="2" t="s">
        <v>34</v>
      </c>
      <c r="C541" s="2" t="s">
        <v>6</v>
      </c>
      <c r="D541" s="2" t="s">
        <v>7</v>
      </c>
      <c r="E541" s="2" t="s">
        <v>12</v>
      </c>
      <c r="F541" s="2" t="s">
        <v>61</v>
      </c>
      <c r="G541" s="1">
        <v>321341.87999999989</v>
      </c>
      <c r="H541" s="1">
        <v>136382.62999999992</v>
      </c>
      <c r="I541" s="4">
        <v>883</v>
      </c>
      <c r="J541" s="2" t="s">
        <v>73</v>
      </c>
      <c r="K541" s="1">
        <f>Tabelle9[[#This Row],[Menge kg Nges]]/1000</f>
        <v>321.34187999999989</v>
      </c>
      <c r="L541" s="1">
        <f>Tabelle9[[#This Row],[Menge kg P2O5]]/1000</f>
        <v>136.38262999999992</v>
      </c>
      <c r="M541" s="1">
        <f>Tabelle9[[#This Row],[Menge t Nges]]/Tabelle9[[#This Row],[Anzahl Lieferscheine]]</f>
        <v>0.36392058890147211</v>
      </c>
      <c r="N541" s="1">
        <f>Tabelle9[[#This Row],[Menge t P2O5]]/Tabelle9[[#This Row],[Anzahl Lieferscheine]]</f>
        <v>0.15445371460928645</v>
      </c>
    </row>
    <row r="542" spans="1:14" x14ac:dyDescent="0.2">
      <c r="A542" s="2" t="s">
        <v>34</v>
      </c>
      <c r="B542" s="2" t="s">
        <v>34</v>
      </c>
      <c r="C542" s="2" t="s">
        <v>6</v>
      </c>
      <c r="D542" s="2" t="s">
        <v>7</v>
      </c>
      <c r="E542" s="2" t="s">
        <v>13</v>
      </c>
      <c r="F542" s="2" t="s">
        <v>61</v>
      </c>
      <c r="G542" s="1">
        <v>175271.78999999998</v>
      </c>
      <c r="H542" s="1">
        <v>96308.410000000018</v>
      </c>
      <c r="I542" s="4">
        <v>565</v>
      </c>
      <c r="J542" s="2" t="s">
        <v>73</v>
      </c>
      <c r="K542" s="1">
        <f>Tabelle9[[#This Row],[Menge kg Nges]]/1000</f>
        <v>175.27178999999998</v>
      </c>
      <c r="L542" s="1">
        <f>Tabelle9[[#This Row],[Menge kg P2O5]]/1000</f>
        <v>96.308410000000023</v>
      </c>
      <c r="M542" s="1">
        <f>Tabelle9[[#This Row],[Menge t Nges]]/Tabelle9[[#This Row],[Anzahl Lieferscheine]]</f>
        <v>0.31021555752212387</v>
      </c>
      <c r="N542" s="1">
        <f>Tabelle9[[#This Row],[Menge t P2O5]]/Tabelle9[[#This Row],[Anzahl Lieferscheine]]</f>
        <v>0.17045736283185844</v>
      </c>
    </row>
    <row r="543" spans="1:14" x14ac:dyDescent="0.2">
      <c r="A543" s="2" t="s">
        <v>34</v>
      </c>
      <c r="B543" s="2" t="s">
        <v>34</v>
      </c>
      <c r="C543" s="2" t="s">
        <v>6</v>
      </c>
      <c r="D543" s="2" t="s">
        <v>7</v>
      </c>
      <c r="E543" s="2" t="s">
        <v>14</v>
      </c>
      <c r="F543" s="2" t="s">
        <v>61</v>
      </c>
      <c r="G543" s="1">
        <v>179415.24999999988</v>
      </c>
      <c r="H543" s="1">
        <v>85132.14</v>
      </c>
      <c r="I543" s="4">
        <v>479</v>
      </c>
      <c r="J543" s="2" t="s">
        <v>73</v>
      </c>
      <c r="K543" s="1">
        <f>Tabelle9[[#This Row],[Menge kg Nges]]/1000</f>
        <v>179.41524999999987</v>
      </c>
      <c r="L543" s="1">
        <f>Tabelle9[[#This Row],[Menge kg P2O5]]/1000</f>
        <v>85.132139999999993</v>
      </c>
      <c r="M543" s="1">
        <f>Tabelle9[[#This Row],[Menge t Nges]]/Tabelle9[[#This Row],[Anzahl Lieferscheine]]</f>
        <v>0.37456210855949867</v>
      </c>
      <c r="N543" s="1">
        <f>Tabelle9[[#This Row],[Menge t P2O5]]/Tabelle9[[#This Row],[Anzahl Lieferscheine]]</f>
        <v>0.17772889352818369</v>
      </c>
    </row>
    <row r="544" spans="1:14" x14ac:dyDescent="0.2">
      <c r="A544" s="2" t="s">
        <v>34</v>
      </c>
      <c r="B544" s="2" t="s">
        <v>34</v>
      </c>
      <c r="C544" s="2" t="s">
        <v>6</v>
      </c>
      <c r="D544" s="2" t="s">
        <v>15</v>
      </c>
      <c r="E544" s="2" t="s">
        <v>8</v>
      </c>
      <c r="F544" s="2" t="s">
        <v>61</v>
      </c>
      <c r="G544" s="1">
        <v>20439.880000000005</v>
      </c>
      <c r="H544" s="1">
        <v>12990.869999999999</v>
      </c>
      <c r="I544" s="4">
        <v>56</v>
      </c>
      <c r="J544" s="2" t="s">
        <v>73</v>
      </c>
      <c r="K544" s="1">
        <f>Tabelle9[[#This Row],[Menge kg Nges]]/1000</f>
        <v>20.439880000000006</v>
      </c>
      <c r="L544" s="1">
        <f>Tabelle9[[#This Row],[Menge kg P2O5]]/1000</f>
        <v>12.990869999999999</v>
      </c>
      <c r="M544" s="1">
        <f>Tabelle9[[#This Row],[Menge t Nges]]/Tabelle9[[#This Row],[Anzahl Lieferscheine]]</f>
        <v>0.36499785714285726</v>
      </c>
      <c r="N544" s="1">
        <f>Tabelle9[[#This Row],[Menge t P2O5]]/Tabelle9[[#This Row],[Anzahl Lieferscheine]]</f>
        <v>0.2319798214285714</v>
      </c>
    </row>
    <row r="545" spans="1:14" x14ac:dyDescent="0.2">
      <c r="A545" s="2" t="s">
        <v>34</v>
      </c>
      <c r="B545" s="2" t="s">
        <v>34</v>
      </c>
      <c r="C545" s="2" t="s">
        <v>6</v>
      </c>
      <c r="D545" s="2" t="s">
        <v>15</v>
      </c>
      <c r="E545" s="2" t="s">
        <v>17</v>
      </c>
      <c r="F545" s="2" t="s">
        <v>61</v>
      </c>
      <c r="G545" s="1">
        <v>19459.219999999998</v>
      </c>
      <c r="H545" s="1">
        <v>9540.82</v>
      </c>
      <c r="I545" s="4">
        <v>91</v>
      </c>
      <c r="J545" s="2" t="s">
        <v>73</v>
      </c>
      <c r="K545" s="1">
        <f>Tabelle9[[#This Row],[Menge kg Nges]]/1000</f>
        <v>19.459219999999998</v>
      </c>
      <c r="L545" s="1">
        <f>Tabelle9[[#This Row],[Menge kg P2O5]]/1000</f>
        <v>9.5408200000000001</v>
      </c>
      <c r="M545" s="1">
        <f>Tabelle9[[#This Row],[Menge t Nges]]/Tabelle9[[#This Row],[Anzahl Lieferscheine]]</f>
        <v>0.21383758241758241</v>
      </c>
      <c r="N545" s="1">
        <f>Tabelle9[[#This Row],[Menge t P2O5]]/Tabelle9[[#This Row],[Anzahl Lieferscheine]]</f>
        <v>0.10484417582417582</v>
      </c>
    </row>
    <row r="546" spans="1:14" x14ac:dyDescent="0.2">
      <c r="A546" s="2" t="s">
        <v>34</v>
      </c>
      <c r="B546" s="2" t="s">
        <v>34</v>
      </c>
      <c r="C546" s="2" t="s">
        <v>6</v>
      </c>
      <c r="D546" s="2" t="s">
        <v>15</v>
      </c>
      <c r="E546" s="2" t="s">
        <v>35</v>
      </c>
      <c r="F546" s="2" t="s">
        <v>61</v>
      </c>
      <c r="G546" s="1">
        <v>84.32</v>
      </c>
      <c r="H546" s="1">
        <v>65.28</v>
      </c>
      <c r="I546" s="4">
        <v>2</v>
      </c>
      <c r="J546" s="2" t="s">
        <v>73</v>
      </c>
      <c r="K546" s="1">
        <f>Tabelle9[[#This Row],[Menge kg Nges]]/1000</f>
        <v>8.4319999999999992E-2</v>
      </c>
      <c r="L546" s="1">
        <f>Tabelle9[[#This Row],[Menge kg P2O5]]/1000</f>
        <v>6.5280000000000005E-2</v>
      </c>
      <c r="M546" s="1">
        <f>Tabelle9[[#This Row],[Menge t Nges]]/Tabelle9[[#This Row],[Anzahl Lieferscheine]]</f>
        <v>4.2159999999999996E-2</v>
      </c>
      <c r="N546" s="1">
        <f>Tabelle9[[#This Row],[Menge t P2O5]]/Tabelle9[[#This Row],[Anzahl Lieferscheine]]</f>
        <v>3.2640000000000002E-2</v>
      </c>
    </row>
    <row r="547" spans="1:14" x14ac:dyDescent="0.2">
      <c r="A547" s="2" t="s">
        <v>34</v>
      </c>
      <c r="B547" s="2" t="s">
        <v>34</v>
      </c>
      <c r="C547" s="2" t="s">
        <v>6</v>
      </c>
      <c r="D547" s="2" t="s">
        <v>15</v>
      </c>
      <c r="E547" s="2" t="s">
        <v>18</v>
      </c>
      <c r="F547" s="2" t="s">
        <v>61</v>
      </c>
      <c r="G547" s="1">
        <v>41937.310000000005</v>
      </c>
      <c r="H547" s="1">
        <v>30538.779999999995</v>
      </c>
      <c r="I547" s="4">
        <v>80</v>
      </c>
      <c r="J547" s="2" t="s">
        <v>73</v>
      </c>
      <c r="K547" s="1">
        <f>Tabelle9[[#This Row],[Menge kg Nges]]/1000</f>
        <v>41.937310000000004</v>
      </c>
      <c r="L547" s="1">
        <f>Tabelle9[[#This Row],[Menge kg P2O5]]/1000</f>
        <v>30.538779999999996</v>
      </c>
      <c r="M547" s="1">
        <f>Tabelle9[[#This Row],[Menge t Nges]]/Tabelle9[[#This Row],[Anzahl Lieferscheine]]</f>
        <v>0.52421637500000007</v>
      </c>
      <c r="N547" s="1">
        <f>Tabelle9[[#This Row],[Menge t P2O5]]/Tabelle9[[#This Row],[Anzahl Lieferscheine]]</f>
        <v>0.38173474999999996</v>
      </c>
    </row>
    <row r="548" spans="1:14" x14ac:dyDescent="0.2">
      <c r="A548" s="2" t="s">
        <v>34</v>
      </c>
      <c r="B548" s="2" t="s">
        <v>34</v>
      </c>
      <c r="C548" s="2" t="s">
        <v>6</v>
      </c>
      <c r="D548" s="2" t="s">
        <v>15</v>
      </c>
      <c r="E548" s="2" t="s">
        <v>19</v>
      </c>
      <c r="F548" s="2" t="s">
        <v>61</v>
      </c>
      <c r="G548" s="1">
        <v>2606.7799999999997</v>
      </c>
      <c r="H548" s="1">
        <v>2445.54</v>
      </c>
      <c r="I548" s="4">
        <v>15</v>
      </c>
      <c r="J548" s="2" t="s">
        <v>73</v>
      </c>
      <c r="K548" s="1">
        <f>Tabelle9[[#This Row],[Menge kg Nges]]/1000</f>
        <v>2.6067799999999997</v>
      </c>
      <c r="L548" s="1">
        <f>Tabelle9[[#This Row],[Menge kg P2O5]]/1000</f>
        <v>2.4455399999999998</v>
      </c>
      <c r="M548" s="1">
        <f>Tabelle9[[#This Row],[Menge t Nges]]/Tabelle9[[#This Row],[Anzahl Lieferscheine]]</f>
        <v>0.17378533333333332</v>
      </c>
      <c r="N548" s="1">
        <f>Tabelle9[[#This Row],[Menge t P2O5]]/Tabelle9[[#This Row],[Anzahl Lieferscheine]]</f>
        <v>0.16303599999999999</v>
      </c>
    </row>
    <row r="549" spans="1:14" x14ac:dyDescent="0.2">
      <c r="A549" s="2" t="s">
        <v>34</v>
      </c>
      <c r="B549" s="2" t="s">
        <v>34</v>
      </c>
      <c r="C549" s="2" t="s">
        <v>6</v>
      </c>
      <c r="D549" s="2" t="s">
        <v>15</v>
      </c>
      <c r="E549" s="2" t="s">
        <v>20</v>
      </c>
      <c r="F549" s="2" t="s">
        <v>61</v>
      </c>
      <c r="G549" s="1">
        <v>15001.429999999997</v>
      </c>
      <c r="H549" s="1">
        <v>9753.2899999999991</v>
      </c>
      <c r="I549" s="4">
        <v>190</v>
      </c>
      <c r="J549" s="2" t="s">
        <v>73</v>
      </c>
      <c r="K549" s="1">
        <f>Tabelle9[[#This Row],[Menge kg Nges]]/1000</f>
        <v>15.001429999999997</v>
      </c>
      <c r="L549" s="1">
        <f>Tabelle9[[#This Row],[Menge kg P2O5]]/1000</f>
        <v>9.7532899999999998</v>
      </c>
      <c r="M549" s="1">
        <f>Tabelle9[[#This Row],[Menge t Nges]]/Tabelle9[[#This Row],[Anzahl Lieferscheine]]</f>
        <v>7.8954894736842085E-2</v>
      </c>
      <c r="N549" s="1">
        <f>Tabelle9[[#This Row],[Menge t P2O5]]/Tabelle9[[#This Row],[Anzahl Lieferscheine]]</f>
        <v>5.1333105263157895E-2</v>
      </c>
    </row>
    <row r="550" spans="1:14" x14ac:dyDescent="0.2">
      <c r="A550" s="2" t="s">
        <v>34</v>
      </c>
      <c r="B550" s="2" t="s">
        <v>34</v>
      </c>
      <c r="C550" s="2" t="s">
        <v>6</v>
      </c>
      <c r="D550" s="2" t="s">
        <v>15</v>
      </c>
      <c r="E550" s="2" t="s">
        <v>21</v>
      </c>
      <c r="F550" s="2" t="s">
        <v>61</v>
      </c>
      <c r="G550" s="1">
        <v>39168.989999999991</v>
      </c>
      <c r="H550" s="1">
        <v>18670.400000000001</v>
      </c>
      <c r="I550" s="4">
        <v>92</v>
      </c>
      <c r="J550" s="2" t="s">
        <v>73</v>
      </c>
      <c r="K550" s="1">
        <f>Tabelle9[[#This Row],[Menge kg Nges]]/1000</f>
        <v>39.168989999999994</v>
      </c>
      <c r="L550" s="1">
        <f>Tabelle9[[#This Row],[Menge kg P2O5]]/1000</f>
        <v>18.670400000000001</v>
      </c>
      <c r="M550" s="1">
        <f>Tabelle9[[#This Row],[Menge t Nges]]/Tabelle9[[#This Row],[Anzahl Lieferscheine]]</f>
        <v>0.42574989130434776</v>
      </c>
      <c r="N550" s="1">
        <f>Tabelle9[[#This Row],[Menge t P2O5]]/Tabelle9[[#This Row],[Anzahl Lieferscheine]]</f>
        <v>0.20293913043478262</v>
      </c>
    </row>
    <row r="551" spans="1:14" x14ac:dyDescent="0.2">
      <c r="A551" s="2" t="s">
        <v>34</v>
      </c>
      <c r="B551" s="2" t="s">
        <v>34</v>
      </c>
      <c r="C551" s="2" t="s">
        <v>6</v>
      </c>
      <c r="D551" s="2" t="s">
        <v>15</v>
      </c>
      <c r="E551" s="2" t="s">
        <v>9</v>
      </c>
      <c r="F551" s="2" t="s">
        <v>61</v>
      </c>
      <c r="G551" s="1">
        <v>48067.510000000038</v>
      </c>
      <c r="H551" s="1">
        <v>27642.590000000004</v>
      </c>
      <c r="I551" s="4">
        <v>281</v>
      </c>
      <c r="J551" s="2" t="s">
        <v>73</v>
      </c>
      <c r="K551" s="1">
        <f>Tabelle9[[#This Row],[Menge kg Nges]]/1000</f>
        <v>48.067510000000041</v>
      </c>
      <c r="L551" s="1">
        <f>Tabelle9[[#This Row],[Menge kg P2O5]]/1000</f>
        <v>27.642590000000006</v>
      </c>
      <c r="M551" s="1">
        <f>Tabelle9[[#This Row],[Menge t Nges]]/Tabelle9[[#This Row],[Anzahl Lieferscheine]]</f>
        <v>0.17105875444839871</v>
      </c>
      <c r="N551" s="1">
        <f>Tabelle9[[#This Row],[Menge t P2O5]]/Tabelle9[[#This Row],[Anzahl Lieferscheine]]</f>
        <v>9.8372206405693968E-2</v>
      </c>
    </row>
    <row r="552" spans="1:14" x14ac:dyDescent="0.2">
      <c r="A552" s="2" t="s">
        <v>34</v>
      </c>
      <c r="B552" s="2" t="s">
        <v>34</v>
      </c>
      <c r="C552" s="2" t="s">
        <v>6</v>
      </c>
      <c r="D552" s="2" t="s">
        <v>15</v>
      </c>
      <c r="E552" s="2" t="s">
        <v>10</v>
      </c>
      <c r="F552" s="2" t="s">
        <v>61</v>
      </c>
      <c r="G552" s="1">
        <v>3563.7499999999995</v>
      </c>
      <c r="H552" s="1">
        <v>1638.1900000000003</v>
      </c>
      <c r="I552" s="4">
        <v>15</v>
      </c>
      <c r="J552" s="2" t="s">
        <v>73</v>
      </c>
      <c r="K552" s="1">
        <f>Tabelle9[[#This Row],[Menge kg Nges]]/1000</f>
        <v>3.5637499999999998</v>
      </c>
      <c r="L552" s="1">
        <f>Tabelle9[[#This Row],[Menge kg P2O5]]/1000</f>
        <v>1.6381900000000003</v>
      </c>
      <c r="M552" s="1">
        <f>Tabelle9[[#This Row],[Menge t Nges]]/Tabelle9[[#This Row],[Anzahl Lieferscheine]]</f>
        <v>0.23758333333333331</v>
      </c>
      <c r="N552" s="1">
        <f>Tabelle9[[#This Row],[Menge t P2O5]]/Tabelle9[[#This Row],[Anzahl Lieferscheine]]</f>
        <v>0.10921266666666668</v>
      </c>
    </row>
    <row r="553" spans="1:14" x14ac:dyDescent="0.2">
      <c r="A553" s="2" t="s">
        <v>34</v>
      </c>
      <c r="B553" s="2" t="s">
        <v>34</v>
      </c>
      <c r="C553" s="2" t="s">
        <v>6</v>
      </c>
      <c r="D553" s="2" t="s">
        <v>15</v>
      </c>
      <c r="E553" s="2" t="s">
        <v>23</v>
      </c>
      <c r="F553" s="2" t="s">
        <v>61</v>
      </c>
      <c r="G553" s="1">
        <v>2858</v>
      </c>
      <c r="H553" s="1">
        <v>1300.6100000000001</v>
      </c>
      <c r="I553" s="4">
        <v>19</v>
      </c>
      <c r="J553" s="2" t="s">
        <v>73</v>
      </c>
      <c r="K553" s="1">
        <f>Tabelle9[[#This Row],[Menge kg Nges]]/1000</f>
        <v>2.8580000000000001</v>
      </c>
      <c r="L553" s="1">
        <f>Tabelle9[[#This Row],[Menge kg P2O5]]/1000</f>
        <v>1.30061</v>
      </c>
      <c r="M553" s="1">
        <f>Tabelle9[[#This Row],[Menge t Nges]]/Tabelle9[[#This Row],[Anzahl Lieferscheine]]</f>
        <v>0.15042105263157896</v>
      </c>
      <c r="N553" s="1">
        <f>Tabelle9[[#This Row],[Menge t P2O5]]/Tabelle9[[#This Row],[Anzahl Lieferscheine]]</f>
        <v>6.8453157894736841E-2</v>
      </c>
    </row>
    <row r="554" spans="1:14" x14ac:dyDescent="0.2">
      <c r="A554" s="2" t="s">
        <v>34</v>
      </c>
      <c r="B554" s="2" t="s">
        <v>34</v>
      </c>
      <c r="C554" s="2" t="s">
        <v>6</v>
      </c>
      <c r="D554" s="2" t="s">
        <v>15</v>
      </c>
      <c r="E554" s="2" t="s">
        <v>12</v>
      </c>
      <c r="F554" s="2" t="s">
        <v>61</v>
      </c>
      <c r="G554" s="1">
        <v>1835.36</v>
      </c>
      <c r="H554" s="1">
        <v>1222.46</v>
      </c>
      <c r="I554" s="4">
        <v>10</v>
      </c>
      <c r="J554" s="2" t="s">
        <v>73</v>
      </c>
      <c r="K554" s="1">
        <f>Tabelle9[[#This Row],[Menge kg Nges]]/1000</f>
        <v>1.8353599999999999</v>
      </c>
      <c r="L554" s="1">
        <f>Tabelle9[[#This Row],[Menge kg P2O5]]/1000</f>
        <v>1.2224600000000001</v>
      </c>
      <c r="M554" s="1">
        <f>Tabelle9[[#This Row],[Menge t Nges]]/Tabelle9[[#This Row],[Anzahl Lieferscheine]]</f>
        <v>0.18353599999999998</v>
      </c>
      <c r="N554" s="1">
        <f>Tabelle9[[#This Row],[Menge t P2O5]]/Tabelle9[[#This Row],[Anzahl Lieferscheine]]</f>
        <v>0.12224600000000001</v>
      </c>
    </row>
    <row r="555" spans="1:14" x14ac:dyDescent="0.2">
      <c r="A555" s="2" t="s">
        <v>34</v>
      </c>
      <c r="B555" s="2" t="s">
        <v>34</v>
      </c>
      <c r="C555" s="2" t="s">
        <v>6</v>
      </c>
      <c r="D555" s="2" t="s">
        <v>15</v>
      </c>
      <c r="E555" s="2" t="s">
        <v>13</v>
      </c>
      <c r="F555" s="2" t="s">
        <v>61</v>
      </c>
      <c r="G555" s="1">
        <v>8886.8900000000012</v>
      </c>
      <c r="H555" s="1">
        <v>6094.4999999999982</v>
      </c>
      <c r="I555" s="4">
        <v>30</v>
      </c>
      <c r="J555" s="2" t="s">
        <v>73</v>
      </c>
      <c r="K555" s="1">
        <f>Tabelle9[[#This Row],[Menge kg Nges]]/1000</f>
        <v>8.8868900000000011</v>
      </c>
      <c r="L555" s="1">
        <f>Tabelle9[[#This Row],[Menge kg P2O5]]/1000</f>
        <v>6.0944999999999983</v>
      </c>
      <c r="M555" s="1">
        <f>Tabelle9[[#This Row],[Menge t Nges]]/Tabelle9[[#This Row],[Anzahl Lieferscheine]]</f>
        <v>0.29622966666666672</v>
      </c>
      <c r="N555" s="1">
        <f>Tabelle9[[#This Row],[Menge t P2O5]]/Tabelle9[[#This Row],[Anzahl Lieferscheine]]</f>
        <v>0.20314999999999994</v>
      </c>
    </row>
    <row r="556" spans="1:14" x14ac:dyDescent="0.2">
      <c r="A556" s="2" t="s">
        <v>34</v>
      </c>
      <c r="B556" s="2" t="s">
        <v>34</v>
      </c>
      <c r="C556" s="2" t="s">
        <v>6</v>
      </c>
      <c r="D556" s="2" t="s">
        <v>15</v>
      </c>
      <c r="E556" s="2" t="s">
        <v>31</v>
      </c>
      <c r="F556" s="2" t="s">
        <v>61</v>
      </c>
      <c r="G556" s="1">
        <v>3993.5</v>
      </c>
      <c r="H556" s="1">
        <v>1632.0500000000002</v>
      </c>
      <c r="I556" s="4">
        <v>15</v>
      </c>
      <c r="J556" s="2" t="s">
        <v>73</v>
      </c>
      <c r="K556" s="1">
        <f>Tabelle9[[#This Row],[Menge kg Nges]]/1000</f>
        <v>3.9935</v>
      </c>
      <c r="L556" s="1">
        <f>Tabelle9[[#This Row],[Menge kg P2O5]]/1000</f>
        <v>1.6320500000000002</v>
      </c>
      <c r="M556" s="1">
        <f>Tabelle9[[#This Row],[Menge t Nges]]/Tabelle9[[#This Row],[Anzahl Lieferscheine]]</f>
        <v>0.26623333333333332</v>
      </c>
      <c r="N556" s="1">
        <f>Tabelle9[[#This Row],[Menge t P2O5]]/Tabelle9[[#This Row],[Anzahl Lieferscheine]]</f>
        <v>0.10880333333333335</v>
      </c>
    </row>
    <row r="557" spans="1:14" x14ac:dyDescent="0.2">
      <c r="A557" s="2" t="s">
        <v>34</v>
      </c>
      <c r="B557" s="2" t="s">
        <v>34</v>
      </c>
      <c r="C557" s="2" t="s">
        <v>25</v>
      </c>
      <c r="D557" s="2" t="s">
        <v>25</v>
      </c>
      <c r="E557" s="2" t="s">
        <v>26</v>
      </c>
      <c r="F557" s="2" t="s">
        <v>61</v>
      </c>
      <c r="G557" s="1">
        <v>97267.900000000009</v>
      </c>
      <c r="H557" s="1">
        <v>48917.369999999995</v>
      </c>
      <c r="I557" s="4">
        <v>205</v>
      </c>
      <c r="J557" s="2" t="s">
        <v>73</v>
      </c>
      <c r="K557" s="1">
        <f>Tabelle9[[#This Row],[Menge kg Nges]]/1000</f>
        <v>97.267900000000012</v>
      </c>
      <c r="L557" s="1">
        <f>Tabelle9[[#This Row],[Menge kg P2O5]]/1000</f>
        <v>48.917369999999998</v>
      </c>
      <c r="M557" s="1">
        <f>Tabelle9[[#This Row],[Menge t Nges]]/Tabelle9[[#This Row],[Anzahl Lieferscheine]]</f>
        <v>0.47447756097560984</v>
      </c>
      <c r="N557" s="1">
        <f>Tabelle9[[#This Row],[Menge t P2O5]]/Tabelle9[[#This Row],[Anzahl Lieferscheine]]</f>
        <v>0.23862131707317072</v>
      </c>
    </row>
    <row r="558" spans="1:14" x14ac:dyDescent="0.2">
      <c r="A558" s="2" t="s">
        <v>34</v>
      </c>
      <c r="B558" s="2" t="s">
        <v>34</v>
      </c>
      <c r="C558" s="2" t="s">
        <v>63</v>
      </c>
      <c r="D558" s="2" t="s">
        <v>63</v>
      </c>
      <c r="E558" s="2" t="s">
        <v>63</v>
      </c>
      <c r="F558" s="2" t="s">
        <v>61</v>
      </c>
      <c r="G558" s="1">
        <v>13525.820000000003</v>
      </c>
      <c r="H558" s="1">
        <v>10325.950000000001</v>
      </c>
      <c r="I558" s="4">
        <v>44</v>
      </c>
      <c r="J558" s="2" t="s">
        <v>73</v>
      </c>
      <c r="K558" s="1">
        <f>Tabelle9[[#This Row],[Menge kg Nges]]/1000</f>
        <v>13.525820000000003</v>
      </c>
      <c r="L558" s="1">
        <f>Tabelle9[[#This Row],[Menge kg P2O5]]/1000</f>
        <v>10.325950000000001</v>
      </c>
      <c r="M558" s="1">
        <f>Tabelle9[[#This Row],[Menge t Nges]]/Tabelle9[[#This Row],[Anzahl Lieferscheine]]</f>
        <v>0.30740500000000009</v>
      </c>
      <c r="N558" s="1">
        <f>Tabelle9[[#This Row],[Menge t P2O5]]/Tabelle9[[#This Row],[Anzahl Lieferscheine]]</f>
        <v>0.23468068181818183</v>
      </c>
    </row>
    <row r="559" spans="1:14" x14ac:dyDescent="0.2">
      <c r="A559" s="2" t="s">
        <v>34</v>
      </c>
      <c r="B559" s="2" t="s">
        <v>45</v>
      </c>
      <c r="C559" s="2" t="s">
        <v>6</v>
      </c>
      <c r="D559" s="2" t="s">
        <v>15</v>
      </c>
      <c r="E559" s="2" t="s">
        <v>21</v>
      </c>
      <c r="F559" s="2" t="s">
        <v>61</v>
      </c>
      <c r="G559" s="1">
        <v>691.2</v>
      </c>
      <c r="H559" s="1">
        <v>367.2</v>
      </c>
      <c r="I559" s="4">
        <v>1</v>
      </c>
      <c r="J559" s="2" t="s">
        <v>73</v>
      </c>
      <c r="K559" s="1">
        <f>Tabelle9[[#This Row],[Menge kg Nges]]/1000</f>
        <v>0.69120000000000004</v>
      </c>
      <c r="L559" s="1">
        <f>Tabelle9[[#This Row],[Menge kg P2O5]]/1000</f>
        <v>0.36719999999999997</v>
      </c>
      <c r="M559" s="1">
        <f>Tabelle9[[#This Row],[Menge t Nges]]/Tabelle9[[#This Row],[Anzahl Lieferscheine]]</f>
        <v>0.69120000000000004</v>
      </c>
      <c r="N559" s="1">
        <f>Tabelle9[[#This Row],[Menge t P2O5]]/Tabelle9[[#This Row],[Anzahl Lieferscheine]]</f>
        <v>0.36719999999999997</v>
      </c>
    </row>
    <row r="560" spans="1:14" x14ac:dyDescent="0.2">
      <c r="A560" s="2" t="s">
        <v>34</v>
      </c>
      <c r="B560" s="2" t="s">
        <v>51</v>
      </c>
      <c r="C560" s="2" t="s">
        <v>6</v>
      </c>
      <c r="D560" s="2" t="s">
        <v>7</v>
      </c>
      <c r="E560" s="2" t="s">
        <v>8</v>
      </c>
      <c r="F560" s="2" t="s">
        <v>61</v>
      </c>
      <c r="G560" s="1">
        <v>282</v>
      </c>
      <c r="H560" s="1">
        <v>132</v>
      </c>
      <c r="I560" s="4">
        <v>2</v>
      </c>
      <c r="J560" s="2" t="s">
        <v>73</v>
      </c>
      <c r="K560" s="1">
        <f>Tabelle9[[#This Row],[Menge kg Nges]]/1000</f>
        <v>0.28199999999999997</v>
      </c>
      <c r="L560" s="1">
        <f>Tabelle9[[#This Row],[Menge kg P2O5]]/1000</f>
        <v>0.13200000000000001</v>
      </c>
      <c r="M560" s="1">
        <f>Tabelle9[[#This Row],[Menge t Nges]]/Tabelle9[[#This Row],[Anzahl Lieferscheine]]</f>
        <v>0.14099999999999999</v>
      </c>
      <c r="N560" s="1">
        <f>Tabelle9[[#This Row],[Menge t P2O5]]/Tabelle9[[#This Row],[Anzahl Lieferscheine]]</f>
        <v>6.6000000000000003E-2</v>
      </c>
    </row>
    <row r="561" spans="1:14" x14ac:dyDescent="0.2">
      <c r="A561" s="2" t="s">
        <v>34</v>
      </c>
      <c r="B561" s="2" t="s">
        <v>51</v>
      </c>
      <c r="C561" s="2" t="s">
        <v>6</v>
      </c>
      <c r="D561" s="2" t="s">
        <v>7</v>
      </c>
      <c r="E561" s="2" t="s">
        <v>9</v>
      </c>
      <c r="F561" s="2" t="s">
        <v>61</v>
      </c>
      <c r="G561" s="1">
        <v>252.2</v>
      </c>
      <c r="H561" s="1">
        <v>109.61</v>
      </c>
      <c r="I561" s="4">
        <v>1</v>
      </c>
      <c r="J561" s="2" t="s">
        <v>73</v>
      </c>
      <c r="K561" s="1">
        <f>Tabelle9[[#This Row],[Menge kg Nges]]/1000</f>
        <v>0.25219999999999998</v>
      </c>
      <c r="L561" s="1">
        <f>Tabelle9[[#This Row],[Menge kg P2O5]]/1000</f>
        <v>0.10961</v>
      </c>
      <c r="M561" s="1">
        <f>Tabelle9[[#This Row],[Menge t Nges]]/Tabelle9[[#This Row],[Anzahl Lieferscheine]]</f>
        <v>0.25219999999999998</v>
      </c>
      <c r="N561" s="1">
        <f>Tabelle9[[#This Row],[Menge t P2O5]]/Tabelle9[[#This Row],[Anzahl Lieferscheine]]</f>
        <v>0.10961</v>
      </c>
    </row>
    <row r="562" spans="1:14" x14ac:dyDescent="0.2">
      <c r="A562" s="2" t="s">
        <v>34</v>
      </c>
      <c r="B562" s="2" t="s">
        <v>51</v>
      </c>
      <c r="C562" s="2" t="s">
        <v>6</v>
      </c>
      <c r="D562" s="2" t="s">
        <v>7</v>
      </c>
      <c r="E562" s="2" t="s">
        <v>11</v>
      </c>
      <c r="F562" s="2" t="s">
        <v>61</v>
      </c>
      <c r="G562" s="1">
        <v>495</v>
      </c>
      <c r="H562" s="1">
        <v>270</v>
      </c>
      <c r="I562" s="4">
        <v>3</v>
      </c>
      <c r="J562" s="2" t="s">
        <v>73</v>
      </c>
      <c r="K562" s="1">
        <f>Tabelle9[[#This Row],[Menge kg Nges]]/1000</f>
        <v>0.495</v>
      </c>
      <c r="L562" s="1">
        <f>Tabelle9[[#This Row],[Menge kg P2O5]]/1000</f>
        <v>0.27</v>
      </c>
      <c r="M562" s="1">
        <f>Tabelle9[[#This Row],[Menge t Nges]]/Tabelle9[[#This Row],[Anzahl Lieferscheine]]</f>
        <v>0.16500000000000001</v>
      </c>
      <c r="N562" s="1">
        <f>Tabelle9[[#This Row],[Menge t P2O5]]/Tabelle9[[#This Row],[Anzahl Lieferscheine]]</f>
        <v>9.0000000000000011E-2</v>
      </c>
    </row>
    <row r="563" spans="1:14" x14ac:dyDescent="0.2">
      <c r="A563" s="2" t="s">
        <v>34</v>
      </c>
      <c r="B563" s="2" t="s">
        <v>51</v>
      </c>
      <c r="C563" s="2" t="s">
        <v>6</v>
      </c>
      <c r="D563" s="2" t="s">
        <v>7</v>
      </c>
      <c r="E563" s="2" t="s">
        <v>12</v>
      </c>
      <c r="F563" s="2" t="s">
        <v>61</v>
      </c>
      <c r="G563" s="1">
        <v>609</v>
      </c>
      <c r="H563" s="1">
        <v>290</v>
      </c>
      <c r="I563" s="4">
        <v>4</v>
      </c>
      <c r="J563" s="2" t="s">
        <v>73</v>
      </c>
      <c r="K563" s="1">
        <f>Tabelle9[[#This Row],[Menge kg Nges]]/1000</f>
        <v>0.60899999999999999</v>
      </c>
      <c r="L563" s="1">
        <f>Tabelle9[[#This Row],[Menge kg P2O5]]/1000</f>
        <v>0.28999999999999998</v>
      </c>
      <c r="M563" s="1">
        <f>Tabelle9[[#This Row],[Menge t Nges]]/Tabelle9[[#This Row],[Anzahl Lieferscheine]]</f>
        <v>0.15225</v>
      </c>
      <c r="N563" s="1">
        <f>Tabelle9[[#This Row],[Menge t P2O5]]/Tabelle9[[#This Row],[Anzahl Lieferscheine]]</f>
        <v>7.2499999999999995E-2</v>
      </c>
    </row>
    <row r="564" spans="1:14" x14ac:dyDescent="0.2">
      <c r="A564" s="2" t="s">
        <v>34</v>
      </c>
      <c r="B564" s="2" t="s">
        <v>51</v>
      </c>
      <c r="C564" s="2" t="s">
        <v>6</v>
      </c>
      <c r="D564" s="2" t="s">
        <v>7</v>
      </c>
      <c r="E564" s="2" t="s">
        <v>14</v>
      </c>
      <c r="F564" s="2" t="s">
        <v>61</v>
      </c>
      <c r="G564" s="1">
        <v>154</v>
      </c>
      <c r="H564" s="1">
        <v>52.849999999999994</v>
      </c>
      <c r="I564" s="4">
        <v>2</v>
      </c>
      <c r="J564" s="2" t="s">
        <v>73</v>
      </c>
      <c r="K564" s="1">
        <f>Tabelle9[[#This Row],[Menge kg Nges]]/1000</f>
        <v>0.154</v>
      </c>
      <c r="L564" s="1">
        <f>Tabelle9[[#This Row],[Menge kg P2O5]]/1000</f>
        <v>5.2849999999999994E-2</v>
      </c>
      <c r="M564" s="1">
        <f>Tabelle9[[#This Row],[Menge t Nges]]/Tabelle9[[#This Row],[Anzahl Lieferscheine]]</f>
        <v>7.6999999999999999E-2</v>
      </c>
      <c r="N564" s="1">
        <f>Tabelle9[[#This Row],[Menge t P2O5]]/Tabelle9[[#This Row],[Anzahl Lieferscheine]]</f>
        <v>2.6424999999999997E-2</v>
      </c>
    </row>
    <row r="565" spans="1:14" x14ac:dyDescent="0.2">
      <c r="A565" s="2" t="s">
        <v>34</v>
      </c>
      <c r="B565" s="2" t="s">
        <v>51</v>
      </c>
      <c r="C565" s="2" t="s">
        <v>25</v>
      </c>
      <c r="D565" s="2" t="s">
        <v>25</v>
      </c>
      <c r="E565" s="2" t="s">
        <v>26</v>
      </c>
      <c r="F565" s="2" t="s">
        <v>61</v>
      </c>
      <c r="G565" s="1">
        <v>94</v>
      </c>
      <c r="H565" s="1">
        <v>48.4</v>
      </c>
      <c r="I565" s="4">
        <v>1</v>
      </c>
      <c r="J565" s="2" t="s">
        <v>73</v>
      </c>
      <c r="K565" s="1">
        <f>Tabelle9[[#This Row],[Menge kg Nges]]/1000</f>
        <v>9.4E-2</v>
      </c>
      <c r="L565" s="1">
        <f>Tabelle9[[#This Row],[Menge kg P2O5]]/1000</f>
        <v>4.8399999999999999E-2</v>
      </c>
      <c r="M565" s="1">
        <f>Tabelle9[[#This Row],[Menge t Nges]]/Tabelle9[[#This Row],[Anzahl Lieferscheine]]</f>
        <v>9.4E-2</v>
      </c>
      <c r="N565" s="1">
        <f>Tabelle9[[#This Row],[Menge t P2O5]]/Tabelle9[[#This Row],[Anzahl Lieferscheine]]</f>
        <v>4.8399999999999999E-2</v>
      </c>
    </row>
    <row r="566" spans="1:14" x14ac:dyDescent="0.2">
      <c r="A566" s="2" t="s">
        <v>34</v>
      </c>
      <c r="B566" s="2" t="s">
        <v>52</v>
      </c>
      <c r="C566" s="2" t="s">
        <v>6</v>
      </c>
      <c r="D566" s="2" t="s">
        <v>7</v>
      </c>
      <c r="E566" s="2" t="s">
        <v>8</v>
      </c>
      <c r="F566" s="2" t="s">
        <v>61</v>
      </c>
      <c r="G566" s="1">
        <v>242.4</v>
      </c>
      <c r="H566" s="1">
        <v>78</v>
      </c>
      <c r="I566" s="4">
        <v>1</v>
      </c>
      <c r="J566" s="2" t="s">
        <v>73</v>
      </c>
      <c r="K566" s="1">
        <f>Tabelle9[[#This Row],[Menge kg Nges]]/1000</f>
        <v>0.2424</v>
      </c>
      <c r="L566" s="1">
        <f>Tabelle9[[#This Row],[Menge kg P2O5]]/1000</f>
        <v>7.8E-2</v>
      </c>
      <c r="M566" s="1">
        <f>Tabelle9[[#This Row],[Menge t Nges]]/Tabelle9[[#This Row],[Anzahl Lieferscheine]]</f>
        <v>0.2424</v>
      </c>
      <c r="N566" s="1">
        <f>Tabelle9[[#This Row],[Menge t P2O5]]/Tabelle9[[#This Row],[Anzahl Lieferscheine]]</f>
        <v>7.8E-2</v>
      </c>
    </row>
    <row r="567" spans="1:14" x14ac:dyDescent="0.2">
      <c r="A567" s="2" t="s">
        <v>34</v>
      </c>
      <c r="B567" s="2" t="s">
        <v>52</v>
      </c>
      <c r="C567" s="2" t="s">
        <v>6</v>
      </c>
      <c r="D567" s="2" t="s">
        <v>7</v>
      </c>
      <c r="E567" s="2" t="s">
        <v>9</v>
      </c>
      <c r="F567" s="2" t="s">
        <v>61</v>
      </c>
      <c r="G567" s="1">
        <v>152.88</v>
      </c>
      <c r="H567" s="1">
        <v>65.52</v>
      </c>
      <c r="I567" s="4">
        <v>1</v>
      </c>
      <c r="J567" s="2" t="s">
        <v>73</v>
      </c>
      <c r="K567" s="1">
        <f>Tabelle9[[#This Row],[Menge kg Nges]]/1000</f>
        <v>0.15287999999999999</v>
      </c>
      <c r="L567" s="1">
        <f>Tabelle9[[#This Row],[Menge kg P2O5]]/1000</f>
        <v>6.5519999999999995E-2</v>
      </c>
      <c r="M567" s="1">
        <f>Tabelle9[[#This Row],[Menge t Nges]]/Tabelle9[[#This Row],[Anzahl Lieferscheine]]</f>
        <v>0.15287999999999999</v>
      </c>
      <c r="N567" s="1">
        <f>Tabelle9[[#This Row],[Menge t P2O5]]/Tabelle9[[#This Row],[Anzahl Lieferscheine]]</f>
        <v>6.5519999999999995E-2</v>
      </c>
    </row>
    <row r="568" spans="1:14" x14ac:dyDescent="0.2">
      <c r="A568" s="2" t="s">
        <v>34</v>
      </c>
      <c r="B568" s="2" t="s">
        <v>52</v>
      </c>
      <c r="C568" s="2" t="s">
        <v>6</v>
      </c>
      <c r="D568" s="2" t="s">
        <v>7</v>
      </c>
      <c r="E568" s="2" t="s">
        <v>12</v>
      </c>
      <c r="F568" s="2" t="s">
        <v>61</v>
      </c>
      <c r="G568" s="1">
        <v>1148.4000000000001</v>
      </c>
      <c r="H568" s="1">
        <v>487.2</v>
      </c>
      <c r="I568" s="4">
        <v>1</v>
      </c>
      <c r="J568" s="2" t="s">
        <v>73</v>
      </c>
      <c r="K568" s="1">
        <f>Tabelle9[[#This Row],[Menge kg Nges]]/1000</f>
        <v>1.1484000000000001</v>
      </c>
      <c r="L568" s="1">
        <f>Tabelle9[[#This Row],[Menge kg P2O5]]/1000</f>
        <v>0.48719999999999997</v>
      </c>
      <c r="M568" s="1">
        <f>Tabelle9[[#This Row],[Menge t Nges]]/Tabelle9[[#This Row],[Anzahl Lieferscheine]]</f>
        <v>1.1484000000000001</v>
      </c>
      <c r="N568" s="1">
        <f>Tabelle9[[#This Row],[Menge t P2O5]]/Tabelle9[[#This Row],[Anzahl Lieferscheine]]</f>
        <v>0.48719999999999997</v>
      </c>
    </row>
    <row r="569" spans="1:14" x14ac:dyDescent="0.2">
      <c r="A569" s="2" t="s">
        <v>34</v>
      </c>
      <c r="B569" s="2" t="s">
        <v>37</v>
      </c>
      <c r="C569" s="2" t="s">
        <v>6</v>
      </c>
      <c r="D569" s="2" t="s">
        <v>7</v>
      </c>
      <c r="E569" s="2" t="s">
        <v>13</v>
      </c>
      <c r="F569" s="2" t="s">
        <v>61</v>
      </c>
      <c r="G569" s="1">
        <v>198</v>
      </c>
      <c r="H569" s="1">
        <v>104</v>
      </c>
      <c r="I569" s="4">
        <v>1</v>
      </c>
      <c r="J569" s="2" t="s">
        <v>73</v>
      </c>
      <c r="K569" s="1">
        <f>Tabelle9[[#This Row],[Menge kg Nges]]/1000</f>
        <v>0.19800000000000001</v>
      </c>
      <c r="L569" s="1">
        <f>Tabelle9[[#This Row],[Menge kg P2O5]]/1000</f>
        <v>0.104</v>
      </c>
      <c r="M569" s="1">
        <f>Tabelle9[[#This Row],[Menge t Nges]]/Tabelle9[[#This Row],[Anzahl Lieferscheine]]</f>
        <v>0.19800000000000001</v>
      </c>
      <c r="N569" s="1">
        <f>Tabelle9[[#This Row],[Menge t P2O5]]/Tabelle9[[#This Row],[Anzahl Lieferscheine]]</f>
        <v>0.104</v>
      </c>
    </row>
    <row r="570" spans="1:14" x14ac:dyDescent="0.2">
      <c r="A570" s="2" t="s">
        <v>34</v>
      </c>
      <c r="B570" s="2" t="s">
        <v>38</v>
      </c>
      <c r="C570" s="2" t="s">
        <v>6</v>
      </c>
      <c r="D570" s="2" t="s">
        <v>15</v>
      </c>
      <c r="E570" s="2" t="s">
        <v>21</v>
      </c>
      <c r="F570" s="2" t="s">
        <v>61</v>
      </c>
      <c r="G570" s="1">
        <v>520</v>
      </c>
      <c r="H570" s="1">
        <v>240</v>
      </c>
      <c r="I570" s="4">
        <v>1</v>
      </c>
      <c r="J570" s="2" t="s">
        <v>73</v>
      </c>
      <c r="K570" s="1">
        <f>Tabelle9[[#This Row],[Menge kg Nges]]/1000</f>
        <v>0.52</v>
      </c>
      <c r="L570" s="1">
        <f>Tabelle9[[#This Row],[Menge kg P2O5]]/1000</f>
        <v>0.24</v>
      </c>
      <c r="M570" s="1">
        <f>Tabelle9[[#This Row],[Menge t Nges]]/Tabelle9[[#This Row],[Anzahl Lieferscheine]]</f>
        <v>0.52</v>
      </c>
      <c r="N570" s="1">
        <f>Tabelle9[[#This Row],[Menge t P2O5]]/Tabelle9[[#This Row],[Anzahl Lieferscheine]]</f>
        <v>0.24</v>
      </c>
    </row>
    <row r="571" spans="1:14" x14ac:dyDescent="0.2">
      <c r="A571" s="2" t="s">
        <v>34</v>
      </c>
      <c r="B571" s="2" t="s">
        <v>39</v>
      </c>
      <c r="C571" s="2" t="s">
        <v>6</v>
      </c>
      <c r="D571" s="2" t="s">
        <v>7</v>
      </c>
      <c r="E571" s="2" t="s">
        <v>9</v>
      </c>
      <c r="F571" s="2" t="s">
        <v>61</v>
      </c>
      <c r="G571" s="1">
        <v>468</v>
      </c>
      <c r="H571" s="1">
        <v>203.4</v>
      </c>
      <c r="I571" s="4">
        <v>1</v>
      </c>
      <c r="J571" s="2" t="s">
        <v>73</v>
      </c>
      <c r="K571" s="1">
        <f>Tabelle9[[#This Row],[Menge kg Nges]]/1000</f>
        <v>0.46800000000000003</v>
      </c>
      <c r="L571" s="1">
        <f>Tabelle9[[#This Row],[Menge kg P2O5]]/1000</f>
        <v>0.2034</v>
      </c>
      <c r="M571" s="1">
        <f>Tabelle9[[#This Row],[Menge t Nges]]/Tabelle9[[#This Row],[Anzahl Lieferscheine]]</f>
        <v>0.46800000000000003</v>
      </c>
      <c r="N571" s="1">
        <f>Tabelle9[[#This Row],[Menge t P2O5]]/Tabelle9[[#This Row],[Anzahl Lieferscheine]]</f>
        <v>0.2034</v>
      </c>
    </row>
    <row r="572" spans="1:14" x14ac:dyDescent="0.2">
      <c r="A572" s="2" t="s">
        <v>34</v>
      </c>
      <c r="B572" s="2" t="s">
        <v>39</v>
      </c>
      <c r="C572" s="2" t="s">
        <v>6</v>
      </c>
      <c r="D572" s="2" t="s">
        <v>7</v>
      </c>
      <c r="E572" s="2" t="s">
        <v>11</v>
      </c>
      <c r="F572" s="2" t="s">
        <v>61</v>
      </c>
      <c r="G572" s="1">
        <v>2234.6999999999998</v>
      </c>
      <c r="H572" s="1">
        <v>898.5</v>
      </c>
      <c r="I572" s="4">
        <v>5</v>
      </c>
      <c r="J572" s="2" t="s">
        <v>73</v>
      </c>
      <c r="K572" s="1">
        <f>Tabelle9[[#This Row],[Menge kg Nges]]/1000</f>
        <v>2.2346999999999997</v>
      </c>
      <c r="L572" s="1">
        <f>Tabelle9[[#This Row],[Menge kg P2O5]]/1000</f>
        <v>0.89849999999999997</v>
      </c>
      <c r="M572" s="1">
        <f>Tabelle9[[#This Row],[Menge t Nges]]/Tabelle9[[#This Row],[Anzahl Lieferscheine]]</f>
        <v>0.44693999999999995</v>
      </c>
      <c r="N572" s="1">
        <f>Tabelle9[[#This Row],[Menge t P2O5]]/Tabelle9[[#This Row],[Anzahl Lieferscheine]]</f>
        <v>0.1797</v>
      </c>
    </row>
    <row r="573" spans="1:14" x14ac:dyDescent="0.2">
      <c r="A573" s="2" t="s">
        <v>34</v>
      </c>
      <c r="B573" s="2" t="s">
        <v>39</v>
      </c>
      <c r="C573" s="2" t="s">
        <v>6</v>
      </c>
      <c r="D573" s="2" t="s">
        <v>7</v>
      </c>
      <c r="E573" s="2" t="s">
        <v>12</v>
      </c>
      <c r="F573" s="2" t="s">
        <v>61</v>
      </c>
      <c r="G573" s="1">
        <v>1899.87</v>
      </c>
      <c r="H573" s="1">
        <v>697.47</v>
      </c>
      <c r="I573" s="4">
        <v>9</v>
      </c>
      <c r="J573" s="2" t="s">
        <v>73</v>
      </c>
      <c r="K573" s="1">
        <f>Tabelle9[[#This Row],[Menge kg Nges]]/1000</f>
        <v>1.8998699999999999</v>
      </c>
      <c r="L573" s="1">
        <f>Tabelle9[[#This Row],[Menge kg P2O5]]/1000</f>
        <v>0.69747000000000003</v>
      </c>
      <c r="M573" s="1">
        <f>Tabelle9[[#This Row],[Menge t Nges]]/Tabelle9[[#This Row],[Anzahl Lieferscheine]]</f>
        <v>0.21109666666666665</v>
      </c>
      <c r="N573" s="1">
        <f>Tabelle9[[#This Row],[Menge t P2O5]]/Tabelle9[[#This Row],[Anzahl Lieferscheine]]</f>
        <v>7.7496666666666672E-2</v>
      </c>
    </row>
    <row r="574" spans="1:14" x14ac:dyDescent="0.2">
      <c r="A574" s="2" t="s">
        <v>34</v>
      </c>
      <c r="B574" s="2" t="s">
        <v>39</v>
      </c>
      <c r="C574" s="2" t="s">
        <v>6</v>
      </c>
      <c r="D574" s="2" t="s">
        <v>7</v>
      </c>
      <c r="E574" s="2" t="s">
        <v>13</v>
      </c>
      <c r="F574" s="2" t="s">
        <v>61</v>
      </c>
      <c r="G574" s="1">
        <v>1150.93</v>
      </c>
      <c r="H574" s="1">
        <v>664.25</v>
      </c>
      <c r="I574" s="4">
        <v>4</v>
      </c>
      <c r="J574" s="2" t="s">
        <v>73</v>
      </c>
      <c r="K574" s="1">
        <f>Tabelle9[[#This Row],[Menge kg Nges]]/1000</f>
        <v>1.15093</v>
      </c>
      <c r="L574" s="1">
        <f>Tabelle9[[#This Row],[Menge kg P2O5]]/1000</f>
        <v>0.66425000000000001</v>
      </c>
      <c r="M574" s="1">
        <f>Tabelle9[[#This Row],[Menge t Nges]]/Tabelle9[[#This Row],[Anzahl Lieferscheine]]</f>
        <v>0.2877325</v>
      </c>
      <c r="N574" s="1">
        <f>Tabelle9[[#This Row],[Menge t P2O5]]/Tabelle9[[#This Row],[Anzahl Lieferscheine]]</f>
        <v>0.1660625</v>
      </c>
    </row>
    <row r="575" spans="1:14" x14ac:dyDescent="0.2">
      <c r="A575" s="2" t="s">
        <v>34</v>
      </c>
      <c r="B575" s="2" t="s">
        <v>39</v>
      </c>
      <c r="C575" s="2" t="s">
        <v>6</v>
      </c>
      <c r="D575" s="2" t="s">
        <v>7</v>
      </c>
      <c r="E575" s="2" t="s">
        <v>14</v>
      </c>
      <c r="F575" s="2" t="s">
        <v>61</v>
      </c>
      <c r="G575" s="1">
        <v>399</v>
      </c>
      <c r="H575" s="1">
        <v>175</v>
      </c>
      <c r="I575" s="4">
        <v>2</v>
      </c>
      <c r="J575" s="2" t="s">
        <v>73</v>
      </c>
      <c r="K575" s="1">
        <f>Tabelle9[[#This Row],[Menge kg Nges]]/1000</f>
        <v>0.39900000000000002</v>
      </c>
      <c r="L575" s="1">
        <f>Tabelle9[[#This Row],[Menge kg P2O5]]/1000</f>
        <v>0.17499999999999999</v>
      </c>
      <c r="M575" s="1">
        <f>Tabelle9[[#This Row],[Menge t Nges]]/Tabelle9[[#This Row],[Anzahl Lieferscheine]]</f>
        <v>0.19950000000000001</v>
      </c>
      <c r="N575" s="1">
        <f>Tabelle9[[#This Row],[Menge t P2O5]]/Tabelle9[[#This Row],[Anzahl Lieferscheine]]</f>
        <v>8.7499999999999994E-2</v>
      </c>
    </row>
    <row r="576" spans="1:14" x14ac:dyDescent="0.2">
      <c r="A576" s="2" t="s">
        <v>34</v>
      </c>
      <c r="B576" s="2" t="s">
        <v>39</v>
      </c>
      <c r="C576" s="2" t="s">
        <v>6</v>
      </c>
      <c r="D576" s="2" t="s">
        <v>15</v>
      </c>
      <c r="E576" s="2" t="s">
        <v>20</v>
      </c>
      <c r="F576" s="2" t="s">
        <v>61</v>
      </c>
      <c r="G576" s="1">
        <v>69.3</v>
      </c>
      <c r="H576" s="1">
        <v>39.369999999999997</v>
      </c>
      <c r="I576" s="4">
        <v>1</v>
      </c>
      <c r="J576" s="2" t="s">
        <v>73</v>
      </c>
      <c r="K576" s="1">
        <f>Tabelle9[[#This Row],[Menge kg Nges]]/1000</f>
        <v>6.93E-2</v>
      </c>
      <c r="L576" s="1">
        <f>Tabelle9[[#This Row],[Menge kg P2O5]]/1000</f>
        <v>3.9369999999999995E-2</v>
      </c>
      <c r="M576" s="1">
        <f>Tabelle9[[#This Row],[Menge t Nges]]/Tabelle9[[#This Row],[Anzahl Lieferscheine]]</f>
        <v>6.93E-2</v>
      </c>
      <c r="N576" s="1">
        <f>Tabelle9[[#This Row],[Menge t P2O5]]/Tabelle9[[#This Row],[Anzahl Lieferscheine]]</f>
        <v>3.9369999999999995E-2</v>
      </c>
    </row>
    <row r="577" spans="1:14" x14ac:dyDescent="0.2">
      <c r="A577" s="2" t="s">
        <v>34</v>
      </c>
      <c r="B577" s="2" t="s">
        <v>39</v>
      </c>
      <c r="C577" s="2" t="s">
        <v>6</v>
      </c>
      <c r="D577" s="2" t="s">
        <v>15</v>
      </c>
      <c r="E577" s="2" t="s">
        <v>21</v>
      </c>
      <c r="F577" s="2" t="s">
        <v>61</v>
      </c>
      <c r="G577" s="1">
        <v>923.40000000000009</v>
      </c>
      <c r="H577" s="1">
        <v>577.79999999999995</v>
      </c>
      <c r="I577" s="4">
        <v>2</v>
      </c>
      <c r="J577" s="2" t="s">
        <v>73</v>
      </c>
      <c r="K577" s="1">
        <f>Tabelle9[[#This Row],[Menge kg Nges]]/1000</f>
        <v>0.92340000000000011</v>
      </c>
      <c r="L577" s="1">
        <f>Tabelle9[[#This Row],[Menge kg P2O5]]/1000</f>
        <v>0.57779999999999998</v>
      </c>
      <c r="M577" s="1">
        <f>Tabelle9[[#This Row],[Menge t Nges]]/Tabelle9[[#This Row],[Anzahl Lieferscheine]]</f>
        <v>0.46170000000000005</v>
      </c>
      <c r="N577" s="1">
        <f>Tabelle9[[#This Row],[Menge t P2O5]]/Tabelle9[[#This Row],[Anzahl Lieferscheine]]</f>
        <v>0.28889999999999999</v>
      </c>
    </row>
    <row r="578" spans="1:14" x14ac:dyDescent="0.2">
      <c r="A578" s="2" t="s">
        <v>34</v>
      </c>
      <c r="B578" s="2" t="s">
        <v>39</v>
      </c>
      <c r="C578" s="2" t="s">
        <v>6</v>
      </c>
      <c r="D578" s="2" t="s">
        <v>15</v>
      </c>
      <c r="E578" s="2" t="s">
        <v>9</v>
      </c>
      <c r="F578" s="2" t="s">
        <v>61</v>
      </c>
      <c r="G578" s="1">
        <v>84.5</v>
      </c>
      <c r="H578" s="1">
        <v>56.25</v>
      </c>
      <c r="I578" s="4">
        <v>1</v>
      </c>
      <c r="J578" s="2" t="s">
        <v>73</v>
      </c>
      <c r="K578" s="1">
        <f>Tabelle9[[#This Row],[Menge kg Nges]]/1000</f>
        <v>8.4500000000000006E-2</v>
      </c>
      <c r="L578" s="1">
        <f>Tabelle9[[#This Row],[Menge kg P2O5]]/1000</f>
        <v>5.6250000000000001E-2</v>
      </c>
      <c r="M578" s="1">
        <f>Tabelle9[[#This Row],[Menge t Nges]]/Tabelle9[[#This Row],[Anzahl Lieferscheine]]</f>
        <v>8.4500000000000006E-2</v>
      </c>
      <c r="N578" s="1">
        <f>Tabelle9[[#This Row],[Menge t P2O5]]/Tabelle9[[#This Row],[Anzahl Lieferscheine]]</f>
        <v>5.6250000000000001E-2</v>
      </c>
    </row>
    <row r="579" spans="1:14" x14ac:dyDescent="0.2">
      <c r="A579" s="2" t="s">
        <v>34</v>
      </c>
      <c r="B579" s="2" t="s">
        <v>40</v>
      </c>
      <c r="C579" s="2" t="s">
        <v>6</v>
      </c>
      <c r="D579" s="2" t="s">
        <v>7</v>
      </c>
      <c r="E579" s="2" t="s">
        <v>13</v>
      </c>
      <c r="F579" s="2" t="s">
        <v>61</v>
      </c>
      <c r="G579" s="1">
        <v>2349</v>
      </c>
      <c r="H579" s="1">
        <v>1206.3999999999999</v>
      </c>
      <c r="I579" s="4">
        <v>4</v>
      </c>
      <c r="J579" s="2" t="s">
        <v>73</v>
      </c>
      <c r="K579" s="1">
        <f>Tabelle9[[#This Row],[Menge kg Nges]]/1000</f>
        <v>2.3490000000000002</v>
      </c>
      <c r="L579" s="1">
        <f>Tabelle9[[#This Row],[Menge kg P2O5]]/1000</f>
        <v>1.2063999999999999</v>
      </c>
      <c r="M579" s="1">
        <f>Tabelle9[[#This Row],[Menge t Nges]]/Tabelle9[[#This Row],[Anzahl Lieferscheine]]</f>
        <v>0.58725000000000005</v>
      </c>
      <c r="N579" s="1">
        <f>Tabelle9[[#This Row],[Menge t P2O5]]/Tabelle9[[#This Row],[Anzahl Lieferscheine]]</f>
        <v>0.30159999999999998</v>
      </c>
    </row>
    <row r="580" spans="1:14" x14ac:dyDescent="0.2">
      <c r="A580" s="2" t="s">
        <v>34</v>
      </c>
      <c r="B580" s="2" t="s">
        <v>53</v>
      </c>
      <c r="C580" s="2" t="s">
        <v>6</v>
      </c>
      <c r="D580" s="2" t="s">
        <v>7</v>
      </c>
      <c r="E580" s="2" t="s">
        <v>8</v>
      </c>
      <c r="F580" s="2" t="s">
        <v>61</v>
      </c>
      <c r="G580" s="1">
        <v>263.2</v>
      </c>
      <c r="H580" s="1">
        <v>123.2</v>
      </c>
      <c r="I580" s="4">
        <v>1</v>
      </c>
      <c r="J580" s="2" t="s">
        <v>73</v>
      </c>
      <c r="K580" s="1">
        <f>Tabelle9[[#This Row],[Menge kg Nges]]/1000</f>
        <v>0.26319999999999999</v>
      </c>
      <c r="L580" s="1">
        <f>Tabelle9[[#This Row],[Menge kg P2O5]]/1000</f>
        <v>0.1232</v>
      </c>
      <c r="M580" s="1">
        <f>Tabelle9[[#This Row],[Menge t Nges]]/Tabelle9[[#This Row],[Anzahl Lieferscheine]]</f>
        <v>0.26319999999999999</v>
      </c>
      <c r="N580" s="1">
        <f>Tabelle9[[#This Row],[Menge t P2O5]]/Tabelle9[[#This Row],[Anzahl Lieferscheine]]</f>
        <v>0.1232</v>
      </c>
    </row>
    <row r="581" spans="1:14" x14ac:dyDescent="0.2">
      <c r="A581" s="2" t="s">
        <v>34</v>
      </c>
      <c r="B581" s="2" t="s">
        <v>28</v>
      </c>
      <c r="C581" s="2" t="s">
        <v>6</v>
      </c>
      <c r="D581" s="2" t="s">
        <v>7</v>
      </c>
      <c r="E581" s="2" t="s">
        <v>14</v>
      </c>
      <c r="F581" s="2" t="s">
        <v>61</v>
      </c>
      <c r="G581" s="1">
        <v>2415.09</v>
      </c>
      <c r="H581" s="1">
        <v>1110.54</v>
      </c>
      <c r="I581" s="4">
        <v>6</v>
      </c>
      <c r="J581" s="2" t="s">
        <v>73</v>
      </c>
      <c r="K581" s="1">
        <f>Tabelle9[[#This Row],[Menge kg Nges]]/1000</f>
        <v>2.4150900000000002</v>
      </c>
      <c r="L581" s="1">
        <f>Tabelle9[[#This Row],[Menge kg P2O5]]/1000</f>
        <v>1.1105399999999999</v>
      </c>
      <c r="M581" s="1">
        <f>Tabelle9[[#This Row],[Menge t Nges]]/Tabelle9[[#This Row],[Anzahl Lieferscheine]]</f>
        <v>0.40251500000000001</v>
      </c>
      <c r="N581" s="1">
        <f>Tabelle9[[#This Row],[Menge t P2O5]]/Tabelle9[[#This Row],[Anzahl Lieferscheine]]</f>
        <v>0.18508999999999998</v>
      </c>
    </row>
    <row r="582" spans="1:14" x14ac:dyDescent="0.2">
      <c r="A582" s="2" t="s">
        <v>34</v>
      </c>
      <c r="B582" s="2" t="s">
        <v>28</v>
      </c>
      <c r="C582" s="2" t="s">
        <v>6</v>
      </c>
      <c r="D582" s="2" t="s">
        <v>15</v>
      </c>
      <c r="E582" s="2" t="s">
        <v>18</v>
      </c>
      <c r="F582" s="2" t="s">
        <v>61</v>
      </c>
      <c r="G582" s="1">
        <v>2520</v>
      </c>
      <c r="H582" s="1">
        <v>2040</v>
      </c>
      <c r="I582" s="4">
        <v>3</v>
      </c>
      <c r="J582" s="2" t="s">
        <v>73</v>
      </c>
      <c r="K582" s="1">
        <f>Tabelle9[[#This Row],[Menge kg Nges]]/1000</f>
        <v>2.52</v>
      </c>
      <c r="L582" s="1">
        <f>Tabelle9[[#This Row],[Menge kg P2O5]]/1000</f>
        <v>2.04</v>
      </c>
      <c r="M582" s="1">
        <f>Tabelle9[[#This Row],[Menge t Nges]]/Tabelle9[[#This Row],[Anzahl Lieferscheine]]</f>
        <v>0.84</v>
      </c>
      <c r="N582" s="1">
        <f>Tabelle9[[#This Row],[Menge t P2O5]]/Tabelle9[[#This Row],[Anzahl Lieferscheine]]</f>
        <v>0.68</v>
      </c>
    </row>
    <row r="583" spans="1:14" x14ac:dyDescent="0.2">
      <c r="A583" s="2" t="s">
        <v>34</v>
      </c>
      <c r="B583" s="2" t="s">
        <v>28</v>
      </c>
      <c r="C583" s="2" t="s">
        <v>6</v>
      </c>
      <c r="D583" s="2" t="s">
        <v>15</v>
      </c>
      <c r="E583" s="2" t="s">
        <v>21</v>
      </c>
      <c r="F583" s="2" t="s">
        <v>61</v>
      </c>
      <c r="G583" s="1">
        <v>1152</v>
      </c>
      <c r="H583" s="1">
        <v>612</v>
      </c>
      <c r="I583" s="4">
        <v>1</v>
      </c>
      <c r="J583" s="2" t="s">
        <v>73</v>
      </c>
      <c r="K583" s="1">
        <f>Tabelle9[[#This Row],[Menge kg Nges]]/1000</f>
        <v>1.1519999999999999</v>
      </c>
      <c r="L583" s="1">
        <f>Tabelle9[[#This Row],[Menge kg P2O5]]/1000</f>
        <v>0.61199999999999999</v>
      </c>
      <c r="M583" s="1">
        <f>Tabelle9[[#This Row],[Menge t Nges]]/Tabelle9[[#This Row],[Anzahl Lieferscheine]]</f>
        <v>1.1519999999999999</v>
      </c>
      <c r="N583" s="1">
        <f>Tabelle9[[#This Row],[Menge t P2O5]]/Tabelle9[[#This Row],[Anzahl Lieferscheine]]</f>
        <v>0.61199999999999999</v>
      </c>
    </row>
    <row r="584" spans="1:14" x14ac:dyDescent="0.2">
      <c r="A584" s="2" t="s">
        <v>34</v>
      </c>
      <c r="B584" s="2" t="s">
        <v>28</v>
      </c>
      <c r="C584" s="2" t="s">
        <v>6</v>
      </c>
      <c r="D584" s="2" t="s">
        <v>15</v>
      </c>
      <c r="E584" s="2" t="s">
        <v>9</v>
      </c>
      <c r="F584" s="2" t="s">
        <v>61</v>
      </c>
      <c r="G584" s="1">
        <v>236.6</v>
      </c>
      <c r="H584" s="1">
        <v>157.5</v>
      </c>
      <c r="I584" s="4">
        <v>1</v>
      </c>
      <c r="J584" s="2" t="s">
        <v>73</v>
      </c>
      <c r="K584" s="1">
        <f>Tabelle9[[#This Row],[Menge kg Nges]]/1000</f>
        <v>0.2366</v>
      </c>
      <c r="L584" s="1">
        <f>Tabelle9[[#This Row],[Menge kg P2O5]]/1000</f>
        <v>0.1575</v>
      </c>
      <c r="M584" s="1">
        <f>Tabelle9[[#This Row],[Menge t Nges]]/Tabelle9[[#This Row],[Anzahl Lieferscheine]]</f>
        <v>0.2366</v>
      </c>
      <c r="N584" s="1">
        <f>Tabelle9[[#This Row],[Menge t P2O5]]/Tabelle9[[#This Row],[Anzahl Lieferscheine]]</f>
        <v>0.1575</v>
      </c>
    </row>
    <row r="585" spans="1:14" x14ac:dyDescent="0.2">
      <c r="A585" s="2" t="s">
        <v>34</v>
      </c>
      <c r="B585" s="2" t="s">
        <v>28</v>
      </c>
      <c r="C585" s="2" t="s">
        <v>25</v>
      </c>
      <c r="D585" s="2" t="s">
        <v>25</v>
      </c>
      <c r="E585" s="2" t="s">
        <v>26</v>
      </c>
      <c r="F585" s="2" t="s">
        <v>61</v>
      </c>
      <c r="G585" s="1">
        <v>1645</v>
      </c>
      <c r="H585" s="1">
        <v>847</v>
      </c>
      <c r="I585" s="4">
        <v>7</v>
      </c>
      <c r="J585" s="2" t="s">
        <v>73</v>
      </c>
      <c r="K585" s="1">
        <f>Tabelle9[[#This Row],[Menge kg Nges]]/1000</f>
        <v>1.645</v>
      </c>
      <c r="L585" s="1">
        <f>Tabelle9[[#This Row],[Menge kg P2O5]]/1000</f>
        <v>0.84699999999999998</v>
      </c>
      <c r="M585" s="1">
        <f>Tabelle9[[#This Row],[Menge t Nges]]/Tabelle9[[#This Row],[Anzahl Lieferscheine]]</f>
        <v>0.23500000000000001</v>
      </c>
      <c r="N585" s="1">
        <f>Tabelle9[[#This Row],[Menge t P2O5]]/Tabelle9[[#This Row],[Anzahl Lieferscheine]]</f>
        <v>0.121</v>
      </c>
    </row>
    <row r="586" spans="1:14" x14ac:dyDescent="0.2">
      <c r="A586" s="2" t="s">
        <v>34</v>
      </c>
      <c r="B586" s="2" t="s">
        <v>41</v>
      </c>
      <c r="C586" s="2" t="s">
        <v>6</v>
      </c>
      <c r="D586" s="2" t="s">
        <v>7</v>
      </c>
      <c r="E586" s="2" t="s">
        <v>8</v>
      </c>
      <c r="F586" s="2" t="s">
        <v>61</v>
      </c>
      <c r="G586" s="1">
        <v>263.2</v>
      </c>
      <c r="H586" s="1">
        <v>89.6</v>
      </c>
      <c r="I586" s="4">
        <v>1</v>
      </c>
      <c r="J586" s="2" t="s">
        <v>73</v>
      </c>
      <c r="K586" s="1">
        <f>Tabelle9[[#This Row],[Menge kg Nges]]/1000</f>
        <v>0.26319999999999999</v>
      </c>
      <c r="L586" s="1">
        <f>Tabelle9[[#This Row],[Menge kg P2O5]]/1000</f>
        <v>8.9599999999999999E-2</v>
      </c>
      <c r="M586" s="1">
        <f>Tabelle9[[#This Row],[Menge t Nges]]/Tabelle9[[#This Row],[Anzahl Lieferscheine]]</f>
        <v>0.26319999999999999</v>
      </c>
      <c r="N586" s="1">
        <f>Tabelle9[[#This Row],[Menge t P2O5]]/Tabelle9[[#This Row],[Anzahl Lieferscheine]]</f>
        <v>8.9599999999999999E-2</v>
      </c>
    </row>
    <row r="587" spans="1:14" x14ac:dyDescent="0.2">
      <c r="A587" s="2" t="s">
        <v>34</v>
      </c>
      <c r="B587" s="2" t="s">
        <v>41</v>
      </c>
      <c r="C587" s="2" t="s">
        <v>6</v>
      </c>
      <c r="D587" s="2" t="s">
        <v>7</v>
      </c>
      <c r="E587" s="2" t="s">
        <v>9</v>
      </c>
      <c r="F587" s="2" t="s">
        <v>61</v>
      </c>
      <c r="G587" s="1">
        <v>7931.6399999999994</v>
      </c>
      <c r="H587" s="1">
        <v>3450.7599999999993</v>
      </c>
      <c r="I587" s="4">
        <v>26</v>
      </c>
      <c r="J587" s="2" t="s">
        <v>73</v>
      </c>
      <c r="K587" s="1">
        <f>Tabelle9[[#This Row],[Menge kg Nges]]/1000</f>
        <v>7.9316399999999998</v>
      </c>
      <c r="L587" s="1">
        <f>Tabelle9[[#This Row],[Menge kg P2O5]]/1000</f>
        <v>3.4507599999999994</v>
      </c>
      <c r="M587" s="1">
        <f>Tabelle9[[#This Row],[Menge t Nges]]/Tabelle9[[#This Row],[Anzahl Lieferscheine]]</f>
        <v>0.30506307692307694</v>
      </c>
      <c r="N587" s="1">
        <f>Tabelle9[[#This Row],[Menge t P2O5]]/Tabelle9[[#This Row],[Anzahl Lieferscheine]]</f>
        <v>0.13272153846153845</v>
      </c>
    </row>
    <row r="588" spans="1:14" x14ac:dyDescent="0.2">
      <c r="A588" s="2" t="s">
        <v>34</v>
      </c>
      <c r="B588" s="2" t="s">
        <v>41</v>
      </c>
      <c r="C588" s="2" t="s">
        <v>6</v>
      </c>
      <c r="D588" s="2" t="s">
        <v>7</v>
      </c>
      <c r="E588" s="2" t="s">
        <v>11</v>
      </c>
      <c r="F588" s="2" t="s">
        <v>61</v>
      </c>
      <c r="G588" s="1">
        <v>3621.2399999999993</v>
      </c>
      <c r="H588" s="1">
        <v>1776.34</v>
      </c>
      <c r="I588" s="4">
        <v>20</v>
      </c>
      <c r="J588" s="2" t="s">
        <v>73</v>
      </c>
      <c r="K588" s="1">
        <f>Tabelle9[[#This Row],[Menge kg Nges]]/1000</f>
        <v>3.6212399999999993</v>
      </c>
      <c r="L588" s="1">
        <f>Tabelle9[[#This Row],[Menge kg P2O5]]/1000</f>
        <v>1.7763399999999998</v>
      </c>
      <c r="M588" s="1">
        <f>Tabelle9[[#This Row],[Menge t Nges]]/Tabelle9[[#This Row],[Anzahl Lieferscheine]]</f>
        <v>0.18106199999999997</v>
      </c>
      <c r="N588" s="1">
        <f>Tabelle9[[#This Row],[Menge t P2O5]]/Tabelle9[[#This Row],[Anzahl Lieferscheine]]</f>
        <v>8.8816999999999993E-2</v>
      </c>
    </row>
    <row r="589" spans="1:14" x14ac:dyDescent="0.2">
      <c r="A589" s="2" t="s">
        <v>34</v>
      </c>
      <c r="B589" s="2" t="s">
        <v>41</v>
      </c>
      <c r="C589" s="2" t="s">
        <v>6</v>
      </c>
      <c r="D589" s="2" t="s">
        <v>7</v>
      </c>
      <c r="E589" s="2" t="s">
        <v>12</v>
      </c>
      <c r="F589" s="2" t="s">
        <v>61</v>
      </c>
      <c r="G589" s="1">
        <v>5372.9999999999991</v>
      </c>
      <c r="H589" s="1">
        <v>2293.38</v>
      </c>
      <c r="I589" s="4">
        <v>19</v>
      </c>
      <c r="J589" s="2" t="s">
        <v>73</v>
      </c>
      <c r="K589" s="1">
        <f>Tabelle9[[#This Row],[Menge kg Nges]]/1000</f>
        <v>5.3729999999999993</v>
      </c>
      <c r="L589" s="1">
        <f>Tabelle9[[#This Row],[Menge kg P2O5]]/1000</f>
        <v>2.29338</v>
      </c>
      <c r="M589" s="1">
        <f>Tabelle9[[#This Row],[Menge t Nges]]/Tabelle9[[#This Row],[Anzahl Lieferscheine]]</f>
        <v>0.28278947368421048</v>
      </c>
      <c r="N589" s="1">
        <f>Tabelle9[[#This Row],[Menge t P2O5]]/Tabelle9[[#This Row],[Anzahl Lieferscheine]]</f>
        <v>0.12070421052631579</v>
      </c>
    </row>
    <row r="590" spans="1:14" x14ac:dyDescent="0.2">
      <c r="A590" s="2" t="s">
        <v>34</v>
      </c>
      <c r="B590" s="2" t="s">
        <v>41</v>
      </c>
      <c r="C590" s="2" t="s">
        <v>6</v>
      </c>
      <c r="D590" s="2" t="s">
        <v>7</v>
      </c>
      <c r="E590" s="2" t="s">
        <v>13</v>
      </c>
      <c r="F590" s="2" t="s">
        <v>61</v>
      </c>
      <c r="G590" s="1">
        <v>1881.44</v>
      </c>
      <c r="H590" s="1">
        <v>1106.52</v>
      </c>
      <c r="I590" s="4">
        <v>9</v>
      </c>
      <c r="J590" s="2" t="s">
        <v>73</v>
      </c>
      <c r="K590" s="1">
        <f>Tabelle9[[#This Row],[Menge kg Nges]]/1000</f>
        <v>1.88144</v>
      </c>
      <c r="L590" s="1">
        <f>Tabelle9[[#This Row],[Menge kg P2O5]]/1000</f>
        <v>1.1065199999999999</v>
      </c>
      <c r="M590" s="1">
        <f>Tabelle9[[#This Row],[Menge t Nges]]/Tabelle9[[#This Row],[Anzahl Lieferscheine]]</f>
        <v>0.2090488888888889</v>
      </c>
      <c r="N590" s="1">
        <f>Tabelle9[[#This Row],[Menge t P2O5]]/Tabelle9[[#This Row],[Anzahl Lieferscheine]]</f>
        <v>0.12294666666666666</v>
      </c>
    </row>
    <row r="591" spans="1:14" x14ac:dyDescent="0.2">
      <c r="A591" s="2" t="s">
        <v>34</v>
      </c>
      <c r="B591" s="2" t="s">
        <v>41</v>
      </c>
      <c r="C591" s="2" t="s">
        <v>6</v>
      </c>
      <c r="D591" s="2" t="s">
        <v>7</v>
      </c>
      <c r="E591" s="2" t="s">
        <v>14</v>
      </c>
      <c r="F591" s="2" t="s">
        <v>61</v>
      </c>
      <c r="G591" s="1">
        <v>3470.0299999999997</v>
      </c>
      <c r="H591" s="1">
        <v>1544.9999999999998</v>
      </c>
      <c r="I591" s="4">
        <v>11</v>
      </c>
      <c r="J591" s="2" t="s">
        <v>73</v>
      </c>
      <c r="K591" s="1">
        <f>Tabelle9[[#This Row],[Menge kg Nges]]/1000</f>
        <v>3.4700299999999999</v>
      </c>
      <c r="L591" s="1">
        <f>Tabelle9[[#This Row],[Menge kg P2O5]]/1000</f>
        <v>1.5449999999999997</v>
      </c>
      <c r="M591" s="1">
        <f>Tabelle9[[#This Row],[Menge t Nges]]/Tabelle9[[#This Row],[Anzahl Lieferscheine]]</f>
        <v>0.3154572727272727</v>
      </c>
      <c r="N591" s="1">
        <f>Tabelle9[[#This Row],[Menge t P2O5]]/Tabelle9[[#This Row],[Anzahl Lieferscheine]]</f>
        <v>0.14045454545454542</v>
      </c>
    </row>
    <row r="592" spans="1:14" x14ac:dyDescent="0.2">
      <c r="A592" s="2" t="s">
        <v>34</v>
      </c>
      <c r="B592" s="2" t="s">
        <v>41</v>
      </c>
      <c r="C592" s="2" t="s">
        <v>6</v>
      </c>
      <c r="D592" s="2" t="s">
        <v>15</v>
      </c>
      <c r="E592" s="2" t="s">
        <v>8</v>
      </c>
      <c r="F592" s="2" t="s">
        <v>61</v>
      </c>
      <c r="G592" s="1">
        <v>288.20999999999998</v>
      </c>
      <c r="H592" s="1">
        <v>206.23</v>
      </c>
      <c r="I592" s="4">
        <v>1</v>
      </c>
      <c r="J592" s="2" t="s">
        <v>73</v>
      </c>
      <c r="K592" s="1">
        <f>Tabelle9[[#This Row],[Menge kg Nges]]/1000</f>
        <v>0.28820999999999997</v>
      </c>
      <c r="L592" s="1">
        <f>Tabelle9[[#This Row],[Menge kg P2O5]]/1000</f>
        <v>0.20623</v>
      </c>
      <c r="M592" s="1">
        <f>Tabelle9[[#This Row],[Menge t Nges]]/Tabelle9[[#This Row],[Anzahl Lieferscheine]]</f>
        <v>0.28820999999999997</v>
      </c>
      <c r="N592" s="1">
        <f>Tabelle9[[#This Row],[Menge t P2O5]]/Tabelle9[[#This Row],[Anzahl Lieferscheine]]</f>
        <v>0.20623</v>
      </c>
    </row>
    <row r="593" spans="1:14" x14ac:dyDescent="0.2">
      <c r="A593" s="2" t="s">
        <v>34</v>
      </c>
      <c r="B593" s="2" t="s">
        <v>41</v>
      </c>
      <c r="C593" s="2" t="s">
        <v>6</v>
      </c>
      <c r="D593" s="2" t="s">
        <v>15</v>
      </c>
      <c r="E593" s="2" t="s">
        <v>18</v>
      </c>
      <c r="F593" s="2" t="s">
        <v>61</v>
      </c>
      <c r="G593" s="1">
        <v>352.8</v>
      </c>
      <c r="H593" s="1">
        <v>285.60000000000002</v>
      </c>
      <c r="I593" s="4">
        <v>2</v>
      </c>
      <c r="J593" s="2" t="s">
        <v>73</v>
      </c>
      <c r="K593" s="1">
        <f>Tabelle9[[#This Row],[Menge kg Nges]]/1000</f>
        <v>0.3528</v>
      </c>
      <c r="L593" s="1">
        <f>Tabelle9[[#This Row],[Menge kg P2O5]]/1000</f>
        <v>0.28560000000000002</v>
      </c>
      <c r="M593" s="1">
        <f>Tabelle9[[#This Row],[Menge t Nges]]/Tabelle9[[#This Row],[Anzahl Lieferscheine]]</f>
        <v>0.1764</v>
      </c>
      <c r="N593" s="1">
        <f>Tabelle9[[#This Row],[Menge t P2O5]]/Tabelle9[[#This Row],[Anzahl Lieferscheine]]</f>
        <v>0.14280000000000001</v>
      </c>
    </row>
    <row r="594" spans="1:14" x14ac:dyDescent="0.2">
      <c r="A594" s="2" t="s">
        <v>34</v>
      </c>
      <c r="B594" s="2" t="s">
        <v>41</v>
      </c>
      <c r="C594" s="2" t="s">
        <v>6</v>
      </c>
      <c r="D594" s="2" t="s">
        <v>15</v>
      </c>
      <c r="E594" s="2" t="s">
        <v>20</v>
      </c>
      <c r="F594" s="2" t="s">
        <v>61</v>
      </c>
      <c r="G594" s="1">
        <v>369.59999999999997</v>
      </c>
      <c r="H594" s="1">
        <v>209.99</v>
      </c>
      <c r="I594" s="4">
        <v>3</v>
      </c>
      <c r="J594" s="2" t="s">
        <v>73</v>
      </c>
      <c r="K594" s="1">
        <f>Tabelle9[[#This Row],[Menge kg Nges]]/1000</f>
        <v>0.36959999999999998</v>
      </c>
      <c r="L594" s="1">
        <f>Tabelle9[[#This Row],[Menge kg P2O5]]/1000</f>
        <v>0.20999000000000001</v>
      </c>
      <c r="M594" s="1">
        <f>Tabelle9[[#This Row],[Menge t Nges]]/Tabelle9[[#This Row],[Anzahl Lieferscheine]]</f>
        <v>0.12319999999999999</v>
      </c>
      <c r="N594" s="1">
        <f>Tabelle9[[#This Row],[Menge t P2O5]]/Tabelle9[[#This Row],[Anzahl Lieferscheine]]</f>
        <v>6.9996666666666665E-2</v>
      </c>
    </row>
    <row r="595" spans="1:14" x14ac:dyDescent="0.2">
      <c r="A595" s="2" t="s">
        <v>34</v>
      </c>
      <c r="B595" s="2" t="s">
        <v>41</v>
      </c>
      <c r="C595" s="2" t="s">
        <v>6</v>
      </c>
      <c r="D595" s="2" t="s">
        <v>15</v>
      </c>
      <c r="E595" s="2" t="s">
        <v>21</v>
      </c>
      <c r="F595" s="2" t="s">
        <v>61</v>
      </c>
      <c r="G595" s="1">
        <v>162</v>
      </c>
      <c r="H595" s="1">
        <v>114</v>
      </c>
      <c r="I595" s="4">
        <v>1</v>
      </c>
      <c r="J595" s="2" t="s">
        <v>73</v>
      </c>
      <c r="K595" s="1">
        <f>Tabelle9[[#This Row],[Menge kg Nges]]/1000</f>
        <v>0.16200000000000001</v>
      </c>
      <c r="L595" s="1">
        <f>Tabelle9[[#This Row],[Menge kg P2O5]]/1000</f>
        <v>0.114</v>
      </c>
      <c r="M595" s="1">
        <f>Tabelle9[[#This Row],[Menge t Nges]]/Tabelle9[[#This Row],[Anzahl Lieferscheine]]</f>
        <v>0.16200000000000001</v>
      </c>
      <c r="N595" s="1">
        <f>Tabelle9[[#This Row],[Menge t P2O5]]/Tabelle9[[#This Row],[Anzahl Lieferscheine]]</f>
        <v>0.114</v>
      </c>
    </row>
    <row r="596" spans="1:14" x14ac:dyDescent="0.2">
      <c r="A596" s="2" t="s">
        <v>34</v>
      </c>
      <c r="B596" s="2" t="s">
        <v>41</v>
      </c>
      <c r="C596" s="2" t="s">
        <v>25</v>
      </c>
      <c r="D596" s="2" t="s">
        <v>25</v>
      </c>
      <c r="E596" s="2" t="s">
        <v>26</v>
      </c>
      <c r="F596" s="2" t="s">
        <v>61</v>
      </c>
      <c r="G596" s="1">
        <v>188</v>
      </c>
      <c r="H596" s="1">
        <v>96.8</v>
      </c>
      <c r="I596" s="4">
        <v>1</v>
      </c>
      <c r="J596" s="2" t="s">
        <v>73</v>
      </c>
      <c r="K596" s="1">
        <f>Tabelle9[[#This Row],[Menge kg Nges]]/1000</f>
        <v>0.188</v>
      </c>
      <c r="L596" s="1">
        <f>Tabelle9[[#This Row],[Menge kg P2O5]]/1000</f>
        <v>9.6799999999999997E-2</v>
      </c>
      <c r="M596" s="1">
        <f>Tabelle9[[#This Row],[Menge t Nges]]/Tabelle9[[#This Row],[Anzahl Lieferscheine]]</f>
        <v>0.188</v>
      </c>
      <c r="N596" s="1">
        <f>Tabelle9[[#This Row],[Menge t P2O5]]/Tabelle9[[#This Row],[Anzahl Lieferscheine]]</f>
        <v>9.6799999999999997E-2</v>
      </c>
    </row>
    <row r="597" spans="1:14" x14ac:dyDescent="0.2">
      <c r="A597" s="2" t="s">
        <v>34</v>
      </c>
      <c r="B597" s="2" t="s">
        <v>42</v>
      </c>
      <c r="C597" s="2" t="s">
        <v>6</v>
      </c>
      <c r="D597" s="2" t="s">
        <v>7</v>
      </c>
      <c r="E597" s="2" t="s">
        <v>8</v>
      </c>
      <c r="F597" s="2" t="s">
        <v>61</v>
      </c>
      <c r="G597" s="1">
        <v>2861.7</v>
      </c>
      <c r="H597" s="1">
        <v>1278.9000000000001</v>
      </c>
      <c r="I597" s="4">
        <v>15</v>
      </c>
      <c r="J597" s="2" t="s">
        <v>73</v>
      </c>
      <c r="K597" s="1">
        <f>Tabelle9[[#This Row],[Menge kg Nges]]/1000</f>
        <v>2.8616999999999999</v>
      </c>
      <c r="L597" s="1">
        <f>Tabelle9[[#This Row],[Menge kg P2O5]]/1000</f>
        <v>1.2789000000000001</v>
      </c>
      <c r="M597" s="1">
        <f>Tabelle9[[#This Row],[Menge t Nges]]/Tabelle9[[#This Row],[Anzahl Lieferscheine]]</f>
        <v>0.19078000000000001</v>
      </c>
      <c r="N597" s="1">
        <f>Tabelle9[[#This Row],[Menge t P2O5]]/Tabelle9[[#This Row],[Anzahl Lieferscheine]]</f>
        <v>8.5260000000000016E-2</v>
      </c>
    </row>
    <row r="598" spans="1:14" x14ac:dyDescent="0.2">
      <c r="A598" s="2" t="s">
        <v>34</v>
      </c>
      <c r="B598" s="2" t="s">
        <v>42</v>
      </c>
      <c r="C598" s="2" t="s">
        <v>6</v>
      </c>
      <c r="D598" s="2" t="s">
        <v>7</v>
      </c>
      <c r="E598" s="2" t="s">
        <v>9</v>
      </c>
      <c r="F598" s="2" t="s">
        <v>61</v>
      </c>
      <c r="G598" s="1">
        <v>1050.4000000000001</v>
      </c>
      <c r="H598" s="1">
        <v>456.51</v>
      </c>
      <c r="I598" s="4">
        <v>4</v>
      </c>
      <c r="J598" s="2" t="s">
        <v>73</v>
      </c>
      <c r="K598" s="1">
        <f>Tabelle9[[#This Row],[Menge kg Nges]]/1000</f>
        <v>1.0504</v>
      </c>
      <c r="L598" s="1">
        <f>Tabelle9[[#This Row],[Menge kg P2O5]]/1000</f>
        <v>0.45650999999999997</v>
      </c>
      <c r="M598" s="1">
        <f>Tabelle9[[#This Row],[Menge t Nges]]/Tabelle9[[#This Row],[Anzahl Lieferscheine]]</f>
        <v>0.2626</v>
      </c>
      <c r="N598" s="1">
        <f>Tabelle9[[#This Row],[Menge t P2O5]]/Tabelle9[[#This Row],[Anzahl Lieferscheine]]</f>
        <v>0.11412749999999999</v>
      </c>
    </row>
    <row r="599" spans="1:14" x14ac:dyDescent="0.2">
      <c r="A599" s="2" t="s">
        <v>34</v>
      </c>
      <c r="B599" s="2" t="s">
        <v>42</v>
      </c>
      <c r="C599" s="2" t="s">
        <v>6</v>
      </c>
      <c r="D599" s="2" t="s">
        <v>7</v>
      </c>
      <c r="E599" s="2" t="s">
        <v>11</v>
      </c>
      <c r="F599" s="2" t="s">
        <v>61</v>
      </c>
      <c r="G599" s="1">
        <v>4528.88</v>
      </c>
      <c r="H599" s="1">
        <v>2039.16</v>
      </c>
      <c r="I599" s="4">
        <v>15</v>
      </c>
      <c r="J599" s="2" t="s">
        <v>73</v>
      </c>
      <c r="K599" s="1">
        <f>Tabelle9[[#This Row],[Menge kg Nges]]/1000</f>
        <v>4.52888</v>
      </c>
      <c r="L599" s="1">
        <f>Tabelle9[[#This Row],[Menge kg P2O5]]/1000</f>
        <v>2.0391599999999999</v>
      </c>
      <c r="M599" s="1">
        <f>Tabelle9[[#This Row],[Menge t Nges]]/Tabelle9[[#This Row],[Anzahl Lieferscheine]]</f>
        <v>0.30192533333333332</v>
      </c>
      <c r="N599" s="1">
        <f>Tabelle9[[#This Row],[Menge t P2O5]]/Tabelle9[[#This Row],[Anzahl Lieferscheine]]</f>
        <v>0.13594399999999998</v>
      </c>
    </row>
    <row r="600" spans="1:14" x14ac:dyDescent="0.2">
      <c r="A600" s="2" t="s">
        <v>34</v>
      </c>
      <c r="B600" s="2" t="s">
        <v>42</v>
      </c>
      <c r="C600" s="2" t="s">
        <v>6</v>
      </c>
      <c r="D600" s="2" t="s">
        <v>7</v>
      </c>
      <c r="E600" s="2" t="s">
        <v>12</v>
      </c>
      <c r="F600" s="2" t="s">
        <v>61</v>
      </c>
      <c r="G600" s="1">
        <v>2792.58</v>
      </c>
      <c r="H600" s="1">
        <v>1195.92</v>
      </c>
      <c r="I600" s="4">
        <v>8</v>
      </c>
      <c r="J600" s="2" t="s">
        <v>73</v>
      </c>
      <c r="K600" s="1">
        <f>Tabelle9[[#This Row],[Menge kg Nges]]/1000</f>
        <v>2.7925800000000001</v>
      </c>
      <c r="L600" s="1">
        <f>Tabelle9[[#This Row],[Menge kg P2O5]]/1000</f>
        <v>1.1959200000000001</v>
      </c>
      <c r="M600" s="1">
        <f>Tabelle9[[#This Row],[Menge t Nges]]/Tabelle9[[#This Row],[Anzahl Lieferscheine]]</f>
        <v>0.34907250000000001</v>
      </c>
      <c r="N600" s="1">
        <f>Tabelle9[[#This Row],[Menge t P2O5]]/Tabelle9[[#This Row],[Anzahl Lieferscheine]]</f>
        <v>0.14949000000000001</v>
      </c>
    </row>
    <row r="601" spans="1:14" x14ac:dyDescent="0.2">
      <c r="A601" s="2" t="s">
        <v>34</v>
      </c>
      <c r="B601" s="2" t="s">
        <v>42</v>
      </c>
      <c r="C601" s="2" t="s">
        <v>6</v>
      </c>
      <c r="D601" s="2" t="s">
        <v>7</v>
      </c>
      <c r="E601" s="2" t="s">
        <v>13</v>
      </c>
      <c r="F601" s="2" t="s">
        <v>61</v>
      </c>
      <c r="G601" s="1">
        <v>1183.8</v>
      </c>
      <c r="H601" s="1">
        <v>648.17999999999995</v>
      </c>
      <c r="I601" s="4">
        <v>5</v>
      </c>
      <c r="J601" s="2" t="s">
        <v>73</v>
      </c>
      <c r="K601" s="1">
        <f>Tabelle9[[#This Row],[Menge kg Nges]]/1000</f>
        <v>1.1838</v>
      </c>
      <c r="L601" s="1">
        <f>Tabelle9[[#This Row],[Menge kg P2O5]]/1000</f>
        <v>0.64817999999999998</v>
      </c>
      <c r="M601" s="1">
        <f>Tabelle9[[#This Row],[Menge t Nges]]/Tabelle9[[#This Row],[Anzahl Lieferscheine]]</f>
        <v>0.23676</v>
      </c>
      <c r="N601" s="1">
        <f>Tabelle9[[#This Row],[Menge t P2O5]]/Tabelle9[[#This Row],[Anzahl Lieferscheine]]</f>
        <v>0.129636</v>
      </c>
    </row>
    <row r="602" spans="1:14" x14ac:dyDescent="0.2">
      <c r="A602" s="2" t="s">
        <v>34</v>
      </c>
      <c r="B602" s="2" t="s">
        <v>42</v>
      </c>
      <c r="C602" s="2" t="s">
        <v>6</v>
      </c>
      <c r="D602" s="2" t="s">
        <v>7</v>
      </c>
      <c r="E602" s="2" t="s">
        <v>14</v>
      </c>
      <c r="F602" s="2" t="s">
        <v>61</v>
      </c>
      <c r="G602" s="1">
        <v>3043.8599999999997</v>
      </c>
      <c r="H602" s="1">
        <v>1456.1</v>
      </c>
      <c r="I602" s="4">
        <v>14</v>
      </c>
      <c r="J602" s="2" t="s">
        <v>73</v>
      </c>
      <c r="K602" s="1">
        <f>Tabelle9[[#This Row],[Menge kg Nges]]/1000</f>
        <v>3.0438599999999996</v>
      </c>
      <c r="L602" s="1">
        <f>Tabelle9[[#This Row],[Menge kg P2O5]]/1000</f>
        <v>1.4560999999999999</v>
      </c>
      <c r="M602" s="1">
        <f>Tabelle9[[#This Row],[Menge t Nges]]/Tabelle9[[#This Row],[Anzahl Lieferscheine]]</f>
        <v>0.21741857142857141</v>
      </c>
      <c r="N602" s="1">
        <f>Tabelle9[[#This Row],[Menge t P2O5]]/Tabelle9[[#This Row],[Anzahl Lieferscheine]]</f>
        <v>0.10400714285714285</v>
      </c>
    </row>
    <row r="603" spans="1:14" x14ac:dyDescent="0.2">
      <c r="A603" s="2" t="s">
        <v>34</v>
      </c>
      <c r="B603" s="2" t="s">
        <v>42</v>
      </c>
      <c r="C603" s="2" t="s">
        <v>6</v>
      </c>
      <c r="D603" s="2" t="s">
        <v>15</v>
      </c>
      <c r="E603" s="2" t="s">
        <v>18</v>
      </c>
      <c r="F603" s="2" t="s">
        <v>61</v>
      </c>
      <c r="G603" s="1">
        <v>3883.8899999999994</v>
      </c>
      <c r="H603" s="1">
        <v>2853.74</v>
      </c>
      <c r="I603" s="4">
        <v>14</v>
      </c>
      <c r="J603" s="2" t="s">
        <v>73</v>
      </c>
      <c r="K603" s="1">
        <f>Tabelle9[[#This Row],[Menge kg Nges]]/1000</f>
        <v>3.8838899999999996</v>
      </c>
      <c r="L603" s="1">
        <f>Tabelle9[[#This Row],[Menge kg P2O5]]/1000</f>
        <v>2.8537399999999997</v>
      </c>
      <c r="M603" s="1">
        <f>Tabelle9[[#This Row],[Menge t Nges]]/Tabelle9[[#This Row],[Anzahl Lieferscheine]]</f>
        <v>0.27742071428571424</v>
      </c>
      <c r="N603" s="1">
        <f>Tabelle9[[#This Row],[Menge t P2O5]]/Tabelle9[[#This Row],[Anzahl Lieferscheine]]</f>
        <v>0.2038385714285714</v>
      </c>
    </row>
    <row r="604" spans="1:14" x14ac:dyDescent="0.2">
      <c r="A604" s="2" t="s">
        <v>34</v>
      </c>
      <c r="B604" s="2" t="s">
        <v>42</v>
      </c>
      <c r="C604" s="2" t="s">
        <v>6</v>
      </c>
      <c r="D604" s="2" t="s">
        <v>15</v>
      </c>
      <c r="E604" s="2" t="s">
        <v>19</v>
      </c>
      <c r="F604" s="2" t="s">
        <v>61</v>
      </c>
      <c r="G604" s="1">
        <v>378</v>
      </c>
      <c r="H604" s="1">
        <v>420</v>
      </c>
      <c r="I604" s="4">
        <v>2</v>
      </c>
      <c r="J604" s="2" t="s">
        <v>73</v>
      </c>
      <c r="K604" s="1">
        <f>Tabelle9[[#This Row],[Menge kg Nges]]/1000</f>
        <v>0.378</v>
      </c>
      <c r="L604" s="1">
        <f>Tabelle9[[#This Row],[Menge kg P2O5]]/1000</f>
        <v>0.42</v>
      </c>
      <c r="M604" s="1">
        <f>Tabelle9[[#This Row],[Menge t Nges]]/Tabelle9[[#This Row],[Anzahl Lieferscheine]]</f>
        <v>0.189</v>
      </c>
      <c r="N604" s="1">
        <f>Tabelle9[[#This Row],[Menge t P2O5]]/Tabelle9[[#This Row],[Anzahl Lieferscheine]]</f>
        <v>0.21</v>
      </c>
    </row>
    <row r="605" spans="1:14" x14ac:dyDescent="0.2">
      <c r="A605" s="2" t="s">
        <v>34</v>
      </c>
      <c r="B605" s="2" t="s">
        <v>42</v>
      </c>
      <c r="C605" s="2" t="s">
        <v>6</v>
      </c>
      <c r="D605" s="2" t="s">
        <v>15</v>
      </c>
      <c r="E605" s="2" t="s">
        <v>20</v>
      </c>
      <c r="F605" s="2" t="s">
        <v>61</v>
      </c>
      <c r="G605" s="1">
        <v>280</v>
      </c>
      <c r="H605" s="1">
        <v>184</v>
      </c>
      <c r="I605" s="4">
        <v>1</v>
      </c>
      <c r="J605" s="2" t="s">
        <v>73</v>
      </c>
      <c r="K605" s="1">
        <f>Tabelle9[[#This Row],[Menge kg Nges]]/1000</f>
        <v>0.28000000000000003</v>
      </c>
      <c r="L605" s="1">
        <f>Tabelle9[[#This Row],[Menge kg P2O5]]/1000</f>
        <v>0.184</v>
      </c>
      <c r="M605" s="1">
        <f>Tabelle9[[#This Row],[Menge t Nges]]/Tabelle9[[#This Row],[Anzahl Lieferscheine]]</f>
        <v>0.28000000000000003</v>
      </c>
      <c r="N605" s="1">
        <f>Tabelle9[[#This Row],[Menge t P2O5]]/Tabelle9[[#This Row],[Anzahl Lieferscheine]]</f>
        <v>0.184</v>
      </c>
    </row>
    <row r="606" spans="1:14" x14ac:dyDescent="0.2">
      <c r="A606" s="2" t="s">
        <v>34</v>
      </c>
      <c r="B606" s="2" t="s">
        <v>42</v>
      </c>
      <c r="C606" s="2" t="s">
        <v>6</v>
      </c>
      <c r="D606" s="2" t="s">
        <v>15</v>
      </c>
      <c r="E606" s="2" t="s">
        <v>21</v>
      </c>
      <c r="F606" s="2" t="s">
        <v>61</v>
      </c>
      <c r="G606" s="1">
        <v>1261.5999999999999</v>
      </c>
      <c r="H606" s="1">
        <v>734.8</v>
      </c>
      <c r="I606" s="4">
        <v>2</v>
      </c>
      <c r="J606" s="2" t="s">
        <v>73</v>
      </c>
      <c r="K606" s="1">
        <f>Tabelle9[[#This Row],[Menge kg Nges]]/1000</f>
        <v>1.2615999999999998</v>
      </c>
      <c r="L606" s="1">
        <f>Tabelle9[[#This Row],[Menge kg P2O5]]/1000</f>
        <v>0.73480000000000001</v>
      </c>
      <c r="M606" s="1">
        <f>Tabelle9[[#This Row],[Menge t Nges]]/Tabelle9[[#This Row],[Anzahl Lieferscheine]]</f>
        <v>0.63079999999999992</v>
      </c>
      <c r="N606" s="1">
        <f>Tabelle9[[#This Row],[Menge t P2O5]]/Tabelle9[[#This Row],[Anzahl Lieferscheine]]</f>
        <v>0.3674</v>
      </c>
    </row>
    <row r="607" spans="1:14" x14ac:dyDescent="0.2">
      <c r="A607" s="2" t="s">
        <v>34</v>
      </c>
      <c r="B607" s="2" t="s">
        <v>42</v>
      </c>
      <c r="C607" s="2" t="s">
        <v>6</v>
      </c>
      <c r="D607" s="2" t="s">
        <v>15</v>
      </c>
      <c r="E607" s="2" t="s">
        <v>9</v>
      </c>
      <c r="F607" s="2" t="s">
        <v>61</v>
      </c>
      <c r="G607" s="1">
        <v>557.70000000000005</v>
      </c>
      <c r="H607" s="1">
        <v>371.25</v>
      </c>
      <c r="I607" s="4">
        <v>2</v>
      </c>
      <c r="J607" s="2" t="s">
        <v>73</v>
      </c>
      <c r="K607" s="1">
        <f>Tabelle9[[#This Row],[Menge kg Nges]]/1000</f>
        <v>0.55770000000000008</v>
      </c>
      <c r="L607" s="1">
        <f>Tabelle9[[#This Row],[Menge kg P2O5]]/1000</f>
        <v>0.37125000000000002</v>
      </c>
      <c r="M607" s="1">
        <f>Tabelle9[[#This Row],[Menge t Nges]]/Tabelle9[[#This Row],[Anzahl Lieferscheine]]</f>
        <v>0.27885000000000004</v>
      </c>
      <c r="N607" s="1">
        <f>Tabelle9[[#This Row],[Menge t P2O5]]/Tabelle9[[#This Row],[Anzahl Lieferscheine]]</f>
        <v>0.18562500000000001</v>
      </c>
    </row>
    <row r="608" spans="1:14" x14ac:dyDescent="0.2">
      <c r="A608" s="2" t="s">
        <v>34</v>
      </c>
      <c r="B608" s="2" t="s">
        <v>42</v>
      </c>
      <c r="C608" s="2" t="s">
        <v>25</v>
      </c>
      <c r="D608" s="2" t="s">
        <v>25</v>
      </c>
      <c r="E608" s="2" t="s">
        <v>26</v>
      </c>
      <c r="F608" s="2" t="s">
        <v>61</v>
      </c>
      <c r="G608" s="1">
        <v>5570.08</v>
      </c>
      <c r="H608" s="1">
        <v>2891.2599999999998</v>
      </c>
      <c r="I608" s="4">
        <v>14</v>
      </c>
      <c r="J608" s="2" t="s">
        <v>73</v>
      </c>
      <c r="K608" s="1">
        <f>Tabelle9[[#This Row],[Menge kg Nges]]/1000</f>
        <v>5.5700799999999999</v>
      </c>
      <c r="L608" s="1">
        <f>Tabelle9[[#This Row],[Menge kg P2O5]]/1000</f>
        <v>2.8912599999999999</v>
      </c>
      <c r="M608" s="1">
        <f>Tabelle9[[#This Row],[Menge t Nges]]/Tabelle9[[#This Row],[Anzahl Lieferscheine]]</f>
        <v>0.39786285714285713</v>
      </c>
      <c r="N608" s="1">
        <f>Tabelle9[[#This Row],[Menge t P2O5]]/Tabelle9[[#This Row],[Anzahl Lieferscheine]]</f>
        <v>0.20651857142857141</v>
      </c>
    </row>
    <row r="609" spans="1:14" x14ac:dyDescent="0.2">
      <c r="A609" s="2" t="s">
        <v>45</v>
      </c>
      <c r="B609" s="2" t="s">
        <v>5</v>
      </c>
      <c r="C609" s="2" t="s">
        <v>25</v>
      </c>
      <c r="D609" s="2" t="s">
        <v>25</v>
      </c>
      <c r="E609" s="2" t="s">
        <v>26</v>
      </c>
      <c r="F609" s="2" t="s">
        <v>61</v>
      </c>
      <c r="G609" s="1">
        <v>110.04</v>
      </c>
      <c r="H609" s="1">
        <v>84.36</v>
      </c>
      <c r="I609" s="4">
        <v>1</v>
      </c>
      <c r="J609" s="2" t="s">
        <v>73</v>
      </c>
      <c r="K609" s="1">
        <f>Tabelle9[[#This Row],[Menge kg Nges]]/1000</f>
        <v>0.11004000000000001</v>
      </c>
      <c r="L609" s="1">
        <f>Tabelle9[[#This Row],[Menge kg P2O5]]/1000</f>
        <v>8.4360000000000004E-2</v>
      </c>
      <c r="M609" s="1">
        <f>Tabelle9[[#This Row],[Menge t Nges]]/Tabelle9[[#This Row],[Anzahl Lieferscheine]]</f>
        <v>0.11004000000000001</v>
      </c>
      <c r="N609" s="1">
        <f>Tabelle9[[#This Row],[Menge t P2O5]]/Tabelle9[[#This Row],[Anzahl Lieferscheine]]</f>
        <v>8.4360000000000004E-2</v>
      </c>
    </row>
    <row r="610" spans="1:14" x14ac:dyDescent="0.2">
      <c r="A610" s="2" t="s">
        <v>45</v>
      </c>
      <c r="B610" s="2" t="s">
        <v>27</v>
      </c>
      <c r="C610" s="2" t="s">
        <v>6</v>
      </c>
      <c r="D610" s="2" t="s">
        <v>15</v>
      </c>
      <c r="E610" s="2" t="s">
        <v>18</v>
      </c>
      <c r="F610" s="2" t="s">
        <v>61</v>
      </c>
      <c r="G610" s="1">
        <v>2625</v>
      </c>
      <c r="H610" s="1">
        <v>2125</v>
      </c>
      <c r="I610" s="4">
        <v>6</v>
      </c>
      <c r="J610" s="2" t="s">
        <v>73</v>
      </c>
      <c r="K610" s="1">
        <f>Tabelle9[[#This Row],[Menge kg Nges]]/1000</f>
        <v>2.625</v>
      </c>
      <c r="L610" s="1">
        <f>Tabelle9[[#This Row],[Menge kg P2O5]]/1000</f>
        <v>2.125</v>
      </c>
      <c r="M610" s="1">
        <f>Tabelle9[[#This Row],[Menge t Nges]]/Tabelle9[[#This Row],[Anzahl Lieferscheine]]</f>
        <v>0.4375</v>
      </c>
      <c r="N610" s="1">
        <f>Tabelle9[[#This Row],[Menge t P2O5]]/Tabelle9[[#This Row],[Anzahl Lieferscheine]]</f>
        <v>0.35416666666666669</v>
      </c>
    </row>
    <row r="611" spans="1:14" x14ac:dyDescent="0.2">
      <c r="A611" s="2" t="s">
        <v>45</v>
      </c>
      <c r="B611" s="2" t="s">
        <v>27</v>
      </c>
      <c r="C611" s="2" t="s">
        <v>6</v>
      </c>
      <c r="D611" s="2" t="s">
        <v>15</v>
      </c>
      <c r="E611" s="2" t="s">
        <v>9</v>
      </c>
      <c r="F611" s="2" t="s">
        <v>61</v>
      </c>
      <c r="G611" s="1">
        <v>507</v>
      </c>
      <c r="H611" s="1">
        <v>337.5</v>
      </c>
      <c r="I611" s="4">
        <v>1</v>
      </c>
      <c r="J611" s="2" t="s">
        <v>73</v>
      </c>
      <c r="K611" s="1">
        <f>Tabelle9[[#This Row],[Menge kg Nges]]/1000</f>
        <v>0.50700000000000001</v>
      </c>
      <c r="L611" s="1">
        <f>Tabelle9[[#This Row],[Menge kg P2O5]]/1000</f>
        <v>0.33750000000000002</v>
      </c>
      <c r="M611" s="1">
        <f>Tabelle9[[#This Row],[Menge t Nges]]/Tabelle9[[#This Row],[Anzahl Lieferscheine]]</f>
        <v>0.50700000000000001</v>
      </c>
      <c r="N611" s="1">
        <f>Tabelle9[[#This Row],[Menge t P2O5]]/Tabelle9[[#This Row],[Anzahl Lieferscheine]]</f>
        <v>0.33750000000000002</v>
      </c>
    </row>
    <row r="612" spans="1:14" x14ac:dyDescent="0.2">
      <c r="A612" s="2" t="s">
        <v>45</v>
      </c>
      <c r="B612" s="2" t="s">
        <v>27</v>
      </c>
      <c r="C612" s="2" t="s">
        <v>25</v>
      </c>
      <c r="D612" s="2" t="s">
        <v>25</v>
      </c>
      <c r="E612" s="2" t="s">
        <v>26</v>
      </c>
      <c r="F612" s="2" t="s">
        <v>61</v>
      </c>
      <c r="G612" s="1">
        <v>28576.33</v>
      </c>
      <c r="H612" s="1">
        <v>16298.930000000006</v>
      </c>
      <c r="I612" s="4">
        <v>102</v>
      </c>
      <c r="J612" s="2" t="s">
        <v>73</v>
      </c>
      <c r="K612" s="1">
        <f>Tabelle9[[#This Row],[Menge kg Nges]]/1000</f>
        <v>28.576330000000002</v>
      </c>
      <c r="L612" s="1">
        <f>Tabelle9[[#This Row],[Menge kg P2O5]]/1000</f>
        <v>16.298930000000006</v>
      </c>
      <c r="M612" s="1">
        <f>Tabelle9[[#This Row],[Menge t Nges]]/Tabelle9[[#This Row],[Anzahl Lieferscheine]]</f>
        <v>0.28016009803921571</v>
      </c>
      <c r="N612" s="1">
        <f>Tabelle9[[#This Row],[Menge t P2O5]]/Tabelle9[[#This Row],[Anzahl Lieferscheine]]</f>
        <v>0.15979343137254909</v>
      </c>
    </row>
    <row r="613" spans="1:14" x14ac:dyDescent="0.2">
      <c r="A613" s="2" t="s">
        <v>45</v>
      </c>
      <c r="B613" s="2" t="s">
        <v>46</v>
      </c>
      <c r="C613" s="2" t="s">
        <v>25</v>
      </c>
      <c r="D613" s="2" t="s">
        <v>25</v>
      </c>
      <c r="E613" s="2" t="s">
        <v>26</v>
      </c>
      <c r="F613" s="2" t="s">
        <v>61</v>
      </c>
      <c r="G613" s="1">
        <v>532.31000000000006</v>
      </c>
      <c r="H613" s="1">
        <v>178.47</v>
      </c>
      <c r="I613" s="4">
        <v>4</v>
      </c>
      <c r="J613" s="2" t="s">
        <v>73</v>
      </c>
      <c r="K613" s="1">
        <f>Tabelle9[[#This Row],[Menge kg Nges]]/1000</f>
        <v>0.53231000000000006</v>
      </c>
      <c r="L613" s="1">
        <f>Tabelle9[[#This Row],[Menge kg P2O5]]/1000</f>
        <v>0.17846999999999999</v>
      </c>
      <c r="M613" s="1">
        <f>Tabelle9[[#This Row],[Menge t Nges]]/Tabelle9[[#This Row],[Anzahl Lieferscheine]]</f>
        <v>0.13307750000000002</v>
      </c>
      <c r="N613" s="1">
        <f>Tabelle9[[#This Row],[Menge t P2O5]]/Tabelle9[[#This Row],[Anzahl Lieferscheine]]</f>
        <v>4.4617499999999997E-2</v>
      </c>
    </row>
    <row r="614" spans="1:14" x14ac:dyDescent="0.2">
      <c r="A614" s="2" t="s">
        <v>45</v>
      </c>
      <c r="B614" s="2" t="s">
        <v>45</v>
      </c>
      <c r="C614" s="2" t="s">
        <v>6</v>
      </c>
      <c r="D614" s="2" t="s">
        <v>7</v>
      </c>
      <c r="E614" s="2" t="s">
        <v>8</v>
      </c>
      <c r="F614" s="2" t="s">
        <v>61</v>
      </c>
      <c r="G614" s="1">
        <v>95713.859999999971</v>
      </c>
      <c r="H614" s="1">
        <v>34737.840000000004</v>
      </c>
      <c r="I614" s="4">
        <v>43</v>
      </c>
      <c r="J614" s="2" t="s">
        <v>73</v>
      </c>
      <c r="K614" s="1">
        <f>Tabelle9[[#This Row],[Menge kg Nges]]/1000</f>
        <v>95.713859999999968</v>
      </c>
      <c r="L614" s="1">
        <f>Tabelle9[[#This Row],[Menge kg P2O5]]/1000</f>
        <v>34.737840000000006</v>
      </c>
      <c r="M614" s="1">
        <f>Tabelle9[[#This Row],[Menge t Nges]]/Tabelle9[[#This Row],[Anzahl Lieferscheine]]</f>
        <v>2.2259037209302317</v>
      </c>
      <c r="N614" s="1">
        <f>Tabelle9[[#This Row],[Menge t P2O5]]/Tabelle9[[#This Row],[Anzahl Lieferscheine]]</f>
        <v>0.80785674418604669</v>
      </c>
    </row>
    <row r="615" spans="1:14" x14ac:dyDescent="0.2">
      <c r="A615" s="2" t="s">
        <v>45</v>
      </c>
      <c r="B615" s="2" t="s">
        <v>45</v>
      </c>
      <c r="C615" s="2" t="s">
        <v>6</v>
      </c>
      <c r="D615" s="2" t="s">
        <v>7</v>
      </c>
      <c r="E615" s="2" t="s">
        <v>9</v>
      </c>
      <c r="F615" s="2" t="s">
        <v>61</v>
      </c>
      <c r="G615" s="1">
        <v>62424.549999999988</v>
      </c>
      <c r="H615" s="1">
        <v>27340.87</v>
      </c>
      <c r="I615" s="4">
        <v>78</v>
      </c>
      <c r="J615" s="2" t="s">
        <v>73</v>
      </c>
      <c r="K615" s="1">
        <f>Tabelle9[[#This Row],[Menge kg Nges]]/1000</f>
        <v>62.424549999999989</v>
      </c>
      <c r="L615" s="1">
        <f>Tabelle9[[#This Row],[Menge kg P2O5]]/1000</f>
        <v>27.340869999999999</v>
      </c>
      <c r="M615" s="1">
        <f>Tabelle9[[#This Row],[Menge t Nges]]/Tabelle9[[#This Row],[Anzahl Lieferscheine]]</f>
        <v>0.80031474358974342</v>
      </c>
      <c r="N615" s="1">
        <f>Tabelle9[[#This Row],[Menge t P2O5]]/Tabelle9[[#This Row],[Anzahl Lieferscheine]]</f>
        <v>0.35052397435897437</v>
      </c>
    </row>
    <row r="616" spans="1:14" x14ac:dyDescent="0.2">
      <c r="A616" s="2" t="s">
        <v>45</v>
      </c>
      <c r="B616" s="2" t="s">
        <v>45</v>
      </c>
      <c r="C616" s="2" t="s">
        <v>6</v>
      </c>
      <c r="D616" s="2" t="s">
        <v>7</v>
      </c>
      <c r="E616" s="2" t="s">
        <v>10</v>
      </c>
      <c r="F616" s="2" t="s">
        <v>61</v>
      </c>
      <c r="G616" s="1">
        <v>196.2</v>
      </c>
      <c r="H616" s="1">
        <v>63.900000000000006</v>
      </c>
      <c r="I616" s="4">
        <v>2</v>
      </c>
      <c r="J616" s="2" t="s">
        <v>73</v>
      </c>
      <c r="K616" s="1">
        <f>Tabelle9[[#This Row],[Menge kg Nges]]/1000</f>
        <v>0.19619999999999999</v>
      </c>
      <c r="L616" s="1">
        <f>Tabelle9[[#This Row],[Menge kg P2O5]]/1000</f>
        <v>6.3900000000000012E-2</v>
      </c>
      <c r="M616" s="1">
        <f>Tabelle9[[#This Row],[Menge t Nges]]/Tabelle9[[#This Row],[Anzahl Lieferscheine]]</f>
        <v>9.8099999999999993E-2</v>
      </c>
      <c r="N616" s="1">
        <f>Tabelle9[[#This Row],[Menge t P2O5]]/Tabelle9[[#This Row],[Anzahl Lieferscheine]]</f>
        <v>3.1950000000000006E-2</v>
      </c>
    </row>
    <row r="617" spans="1:14" x14ac:dyDescent="0.2">
      <c r="A617" s="2" t="s">
        <v>45</v>
      </c>
      <c r="B617" s="2" t="s">
        <v>45</v>
      </c>
      <c r="C617" s="2" t="s">
        <v>6</v>
      </c>
      <c r="D617" s="2" t="s">
        <v>7</v>
      </c>
      <c r="E617" s="2" t="s">
        <v>11</v>
      </c>
      <c r="F617" s="2" t="s">
        <v>61</v>
      </c>
      <c r="G617" s="1">
        <v>2970.25</v>
      </c>
      <c r="H617" s="1">
        <v>2130.9499999999998</v>
      </c>
      <c r="I617" s="4">
        <v>18</v>
      </c>
      <c r="J617" s="2" t="s">
        <v>73</v>
      </c>
      <c r="K617" s="1">
        <f>Tabelle9[[#This Row],[Menge kg Nges]]/1000</f>
        <v>2.9702500000000001</v>
      </c>
      <c r="L617" s="1">
        <f>Tabelle9[[#This Row],[Menge kg P2O5]]/1000</f>
        <v>2.1309499999999999</v>
      </c>
      <c r="M617" s="1">
        <f>Tabelle9[[#This Row],[Menge t Nges]]/Tabelle9[[#This Row],[Anzahl Lieferscheine]]</f>
        <v>0.1650138888888889</v>
      </c>
      <c r="N617" s="1">
        <f>Tabelle9[[#This Row],[Menge t P2O5]]/Tabelle9[[#This Row],[Anzahl Lieferscheine]]</f>
        <v>0.11838611111111111</v>
      </c>
    </row>
    <row r="618" spans="1:14" x14ac:dyDescent="0.2">
      <c r="A618" s="2" t="s">
        <v>45</v>
      </c>
      <c r="B618" s="2" t="s">
        <v>45</v>
      </c>
      <c r="C618" s="2" t="s">
        <v>6</v>
      </c>
      <c r="D618" s="2" t="s">
        <v>7</v>
      </c>
      <c r="E618" s="2" t="s">
        <v>12</v>
      </c>
      <c r="F618" s="2" t="s">
        <v>61</v>
      </c>
      <c r="G618" s="1">
        <v>34796.42</v>
      </c>
      <c r="H618" s="1">
        <v>17638.330000000002</v>
      </c>
      <c r="I618" s="4">
        <v>92</v>
      </c>
      <c r="J618" s="2" t="s">
        <v>73</v>
      </c>
      <c r="K618" s="1">
        <f>Tabelle9[[#This Row],[Menge kg Nges]]/1000</f>
        <v>34.796419999999998</v>
      </c>
      <c r="L618" s="1">
        <f>Tabelle9[[#This Row],[Menge kg P2O5]]/1000</f>
        <v>17.638330000000003</v>
      </c>
      <c r="M618" s="1">
        <f>Tabelle9[[#This Row],[Menge t Nges]]/Tabelle9[[#This Row],[Anzahl Lieferscheine]]</f>
        <v>0.37822195652173912</v>
      </c>
      <c r="N618" s="1">
        <f>Tabelle9[[#This Row],[Menge t P2O5]]/Tabelle9[[#This Row],[Anzahl Lieferscheine]]</f>
        <v>0.19172097826086959</v>
      </c>
    </row>
    <row r="619" spans="1:14" x14ac:dyDescent="0.2">
      <c r="A619" s="2" t="s">
        <v>45</v>
      </c>
      <c r="B619" s="2" t="s">
        <v>45</v>
      </c>
      <c r="C619" s="2" t="s">
        <v>6</v>
      </c>
      <c r="D619" s="2" t="s">
        <v>7</v>
      </c>
      <c r="E619" s="2" t="s">
        <v>14</v>
      </c>
      <c r="F619" s="2" t="s">
        <v>61</v>
      </c>
      <c r="G619" s="1">
        <v>1980</v>
      </c>
      <c r="H619" s="1">
        <v>1260</v>
      </c>
      <c r="I619" s="4">
        <v>7</v>
      </c>
      <c r="J619" s="2" t="s">
        <v>73</v>
      </c>
      <c r="K619" s="1">
        <f>Tabelle9[[#This Row],[Menge kg Nges]]/1000</f>
        <v>1.98</v>
      </c>
      <c r="L619" s="1">
        <f>Tabelle9[[#This Row],[Menge kg P2O5]]/1000</f>
        <v>1.26</v>
      </c>
      <c r="M619" s="1">
        <f>Tabelle9[[#This Row],[Menge t Nges]]/Tabelle9[[#This Row],[Anzahl Lieferscheine]]</f>
        <v>0.28285714285714286</v>
      </c>
      <c r="N619" s="1">
        <f>Tabelle9[[#This Row],[Menge t P2O5]]/Tabelle9[[#This Row],[Anzahl Lieferscheine]]</f>
        <v>0.18</v>
      </c>
    </row>
    <row r="620" spans="1:14" x14ac:dyDescent="0.2">
      <c r="A620" s="2" t="s">
        <v>45</v>
      </c>
      <c r="B620" s="2" t="s">
        <v>45</v>
      </c>
      <c r="C620" s="2" t="s">
        <v>6</v>
      </c>
      <c r="D620" s="2" t="s">
        <v>15</v>
      </c>
      <c r="E620" s="2" t="s">
        <v>18</v>
      </c>
      <c r="F620" s="2" t="s">
        <v>61</v>
      </c>
      <c r="G620" s="1">
        <v>7606.1999999999989</v>
      </c>
      <c r="H620" s="1">
        <v>6157.4000000000005</v>
      </c>
      <c r="I620" s="4">
        <v>12</v>
      </c>
      <c r="J620" s="2" t="s">
        <v>73</v>
      </c>
      <c r="K620" s="1">
        <f>Tabelle9[[#This Row],[Menge kg Nges]]/1000</f>
        <v>7.6061999999999985</v>
      </c>
      <c r="L620" s="1">
        <f>Tabelle9[[#This Row],[Menge kg P2O5]]/1000</f>
        <v>6.1574000000000009</v>
      </c>
      <c r="M620" s="1">
        <f>Tabelle9[[#This Row],[Menge t Nges]]/Tabelle9[[#This Row],[Anzahl Lieferscheine]]</f>
        <v>0.63384999999999991</v>
      </c>
      <c r="N620" s="1">
        <f>Tabelle9[[#This Row],[Menge t P2O5]]/Tabelle9[[#This Row],[Anzahl Lieferscheine]]</f>
        <v>0.51311666666666678</v>
      </c>
    </row>
    <row r="621" spans="1:14" x14ac:dyDescent="0.2">
      <c r="A621" s="2" t="s">
        <v>45</v>
      </c>
      <c r="B621" s="2" t="s">
        <v>45</v>
      </c>
      <c r="C621" s="2" t="s">
        <v>6</v>
      </c>
      <c r="D621" s="2" t="s">
        <v>15</v>
      </c>
      <c r="E621" s="2" t="s">
        <v>20</v>
      </c>
      <c r="F621" s="2" t="s">
        <v>61</v>
      </c>
      <c r="G621" s="1">
        <v>6278.0799999999945</v>
      </c>
      <c r="H621" s="1">
        <v>4028</v>
      </c>
      <c r="I621" s="4">
        <v>50</v>
      </c>
      <c r="J621" s="2" t="s">
        <v>73</v>
      </c>
      <c r="K621" s="1">
        <f>Tabelle9[[#This Row],[Menge kg Nges]]/1000</f>
        <v>6.2780799999999948</v>
      </c>
      <c r="L621" s="1">
        <f>Tabelle9[[#This Row],[Menge kg P2O5]]/1000</f>
        <v>4.0279999999999996</v>
      </c>
      <c r="M621" s="1">
        <f>Tabelle9[[#This Row],[Menge t Nges]]/Tabelle9[[#This Row],[Anzahl Lieferscheine]]</f>
        <v>0.12556159999999988</v>
      </c>
      <c r="N621" s="1">
        <f>Tabelle9[[#This Row],[Menge t P2O5]]/Tabelle9[[#This Row],[Anzahl Lieferscheine]]</f>
        <v>8.0559999999999993E-2</v>
      </c>
    </row>
    <row r="622" spans="1:14" x14ac:dyDescent="0.2">
      <c r="A622" s="2" t="s">
        <v>45</v>
      </c>
      <c r="B622" s="2" t="s">
        <v>45</v>
      </c>
      <c r="C622" s="2" t="s">
        <v>6</v>
      </c>
      <c r="D622" s="2" t="s">
        <v>15</v>
      </c>
      <c r="E622" s="2" t="s">
        <v>21</v>
      </c>
      <c r="F622" s="2" t="s">
        <v>61</v>
      </c>
      <c r="G622" s="1">
        <v>3676.8</v>
      </c>
      <c r="H622" s="1">
        <v>1953.3</v>
      </c>
      <c r="I622" s="4">
        <v>8</v>
      </c>
      <c r="J622" s="2" t="s">
        <v>73</v>
      </c>
      <c r="K622" s="1">
        <f>Tabelle9[[#This Row],[Menge kg Nges]]/1000</f>
        <v>3.6768000000000001</v>
      </c>
      <c r="L622" s="1">
        <f>Tabelle9[[#This Row],[Menge kg P2O5]]/1000</f>
        <v>1.9533</v>
      </c>
      <c r="M622" s="1">
        <f>Tabelle9[[#This Row],[Menge t Nges]]/Tabelle9[[#This Row],[Anzahl Lieferscheine]]</f>
        <v>0.45960000000000001</v>
      </c>
      <c r="N622" s="1">
        <f>Tabelle9[[#This Row],[Menge t P2O5]]/Tabelle9[[#This Row],[Anzahl Lieferscheine]]</f>
        <v>0.2441625</v>
      </c>
    </row>
    <row r="623" spans="1:14" x14ac:dyDescent="0.2">
      <c r="A623" s="2" t="s">
        <v>45</v>
      </c>
      <c r="B623" s="2" t="s">
        <v>45</v>
      </c>
      <c r="C623" s="2" t="s">
        <v>6</v>
      </c>
      <c r="D623" s="2" t="s">
        <v>15</v>
      </c>
      <c r="E623" s="2" t="s">
        <v>9</v>
      </c>
      <c r="F623" s="2" t="s">
        <v>61</v>
      </c>
      <c r="G623" s="1">
        <v>10745.64</v>
      </c>
      <c r="H623" s="1">
        <v>6060.2</v>
      </c>
      <c r="I623" s="4">
        <v>32</v>
      </c>
      <c r="J623" s="2" t="s">
        <v>73</v>
      </c>
      <c r="K623" s="1">
        <f>Tabelle9[[#This Row],[Menge kg Nges]]/1000</f>
        <v>10.74564</v>
      </c>
      <c r="L623" s="1">
        <f>Tabelle9[[#This Row],[Menge kg P2O5]]/1000</f>
        <v>6.0602</v>
      </c>
      <c r="M623" s="1">
        <f>Tabelle9[[#This Row],[Menge t Nges]]/Tabelle9[[#This Row],[Anzahl Lieferscheine]]</f>
        <v>0.33580125</v>
      </c>
      <c r="N623" s="1">
        <f>Tabelle9[[#This Row],[Menge t P2O5]]/Tabelle9[[#This Row],[Anzahl Lieferscheine]]</f>
        <v>0.18938125</v>
      </c>
    </row>
    <row r="624" spans="1:14" x14ac:dyDescent="0.2">
      <c r="A624" s="2" t="s">
        <v>45</v>
      </c>
      <c r="B624" s="2" t="s">
        <v>45</v>
      </c>
      <c r="C624" s="2" t="s">
        <v>6</v>
      </c>
      <c r="D624" s="2" t="s">
        <v>15</v>
      </c>
      <c r="E624" s="2" t="s">
        <v>10</v>
      </c>
      <c r="F624" s="2" t="s">
        <v>61</v>
      </c>
      <c r="G624" s="1">
        <v>2479.4</v>
      </c>
      <c r="H624" s="1">
        <v>788.90000000000009</v>
      </c>
      <c r="I624" s="4">
        <v>11</v>
      </c>
      <c r="J624" s="2" t="s">
        <v>73</v>
      </c>
      <c r="K624" s="1">
        <f>Tabelle9[[#This Row],[Menge kg Nges]]/1000</f>
        <v>2.4794</v>
      </c>
      <c r="L624" s="1">
        <f>Tabelle9[[#This Row],[Menge kg P2O5]]/1000</f>
        <v>0.78890000000000005</v>
      </c>
      <c r="M624" s="1">
        <f>Tabelle9[[#This Row],[Menge t Nges]]/Tabelle9[[#This Row],[Anzahl Lieferscheine]]</f>
        <v>0.22540000000000002</v>
      </c>
      <c r="N624" s="1">
        <f>Tabelle9[[#This Row],[Menge t P2O5]]/Tabelle9[[#This Row],[Anzahl Lieferscheine]]</f>
        <v>7.171818181818182E-2</v>
      </c>
    </row>
    <row r="625" spans="1:14" x14ac:dyDescent="0.2">
      <c r="A625" s="2" t="s">
        <v>45</v>
      </c>
      <c r="B625" s="2" t="s">
        <v>45</v>
      </c>
      <c r="C625" s="2" t="s">
        <v>6</v>
      </c>
      <c r="D625" s="2" t="s">
        <v>15</v>
      </c>
      <c r="E625" s="2" t="s">
        <v>23</v>
      </c>
      <c r="F625" s="2" t="s">
        <v>61</v>
      </c>
      <c r="G625" s="1">
        <v>270.60000000000002</v>
      </c>
      <c r="H625" s="1">
        <v>122.1</v>
      </c>
      <c r="I625" s="4">
        <v>1</v>
      </c>
      <c r="J625" s="2" t="s">
        <v>73</v>
      </c>
      <c r="K625" s="1">
        <f>Tabelle9[[#This Row],[Menge kg Nges]]/1000</f>
        <v>0.27060000000000001</v>
      </c>
      <c r="L625" s="1">
        <f>Tabelle9[[#This Row],[Menge kg P2O5]]/1000</f>
        <v>0.1221</v>
      </c>
      <c r="M625" s="1">
        <f>Tabelle9[[#This Row],[Menge t Nges]]/Tabelle9[[#This Row],[Anzahl Lieferscheine]]</f>
        <v>0.27060000000000001</v>
      </c>
      <c r="N625" s="1">
        <f>Tabelle9[[#This Row],[Menge t P2O5]]/Tabelle9[[#This Row],[Anzahl Lieferscheine]]</f>
        <v>0.1221</v>
      </c>
    </row>
    <row r="626" spans="1:14" x14ac:dyDescent="0.2">
      <c r="A626" s="2" t="s">
        <v>45</v>
      </c>
      <c r="B626" s="2" t="s">
        <v>45</v>
      </c>
      <c r="C626" s="2" t="s">
        <v>25</v>
      </c>
      <c r="D626" s="2" t="s">
        <v>25</v>
      </c>
      <c r="E626" s="2" t="s">
        <v>26</v>
      </c>
      <c r="F626" s="2" t="s">
        <v>61</v>
      </c>
      <c r="G626" s="1">
        <v>77016.920000000013</v>
      </c>
      <c r="H626" s="1">
        <v>41795.199999999997</v>
      </c>
      <c r="I626" s="4">
        <v>135</v>
      </c>
      <c r="J626" s="2" t="s">
        <v>73</v>
      </c>
      <c r="K626" s="1">
        <f>Tabelle9[[#This Row],[Menge kg Nges]]/1000</f>
        <v>77.016920000000013</v>
      </c>
      <c r="L626" s="1">
        <f>Tabelle9[[#This Row],[Menge kg P2O5]]/1000</f>
        <v>41.795199999999994</v>
      </c>
      <c r="M626" s="1">
        <f>Tabelle9[[#This Row],[Menge t Nges]]/Tabelle9[[#This Row],[Anzahl Lieferscheine]]</f>
        <v>0.57049570370370384</v>
      </c>
      <c r="N626" s="1">
        <f>Tabelle9[[#This Row],[Menge t P2O5]]/Tabelle9[[#This Row],[Anzahl Lieferscheine]]</f>
        <v>0.30959407407407402</v>
      </c>
    </row>
    <row r="627" spans="1:14" x14ac:dyDescent="0.2">
      <c r="A627" s="2" t="s">
        <v>45</v>
      </c>
      <c r="B627" s="2" t="s">
        <v>45</v>
      </c>
      <c r="C627" s="2" t="s">
        <v>63</v>
      </c>
      <c r="D627" s="2" t="s">
        <v>63</v>
      </c>
      <c r="E627" s="2" t="s">
        <v>63</v>
      </c>
      <c r="F627" s="2" t="s">
        <v>61</v>
      </c>
      <c r="G627" s="1">
        <v>6615</v>
      </c>
      <c r="H627" s="1">
        <v>5355</v>
      </c>
      <c r="I627" s="4">
        <v>1</v>
      </c>
      <c r="J627" s="2" t="s">
        <v>73</v>
      </c>
      <c r="K627" s="1">
        <f>Tabelle9[[#This Row],[Menge kg Nges]]/1000</f>
        <v>6.6150000000000002</v>
      </c>
      <c r="L627" s="1">
        <f>Tabelle9[[#This Row],[Menge kg P2O5]]/1000</f>
        <v>5.3550000000000004</v>
      </c>
      <c r="M627" s="1">
        <f>Tabelle9[[#This Row],[Menge t Nges]]/Tabelle9[[#This Row],[Anzahl Lieferscheine]]</f>
        <v>6.6150000000000002</v>
      </c>
      <c r="N627" s="1">
        <f>Tabelle9[[#This Row],[Menge t P2O5]]/Tabelle9[[#This Row],[Anzahl Lieferscheine]]</f>
        <v>5.3550000000000004</v>
      </c>
    </row>
    <row r="628" spans="1:14" x14ac:dyDescent="0.2">
      <c r="A628" s="2" t="s">
        <v>45</v>
      </c>
      <c r="B628" s="2" t="s">
        <v>28</v>
      </c>
      <c r="C628" s="2" t="s">
        <v>6</v>
      </c>
      <c r="D628" s="2" t="s">
        <v>7</v>
      </c>
      <c r="E628" s="2" t="s">
        <v>8</v>
      </c>
      <c r="F628" s="2" t="s">
        <v>61</v>
      </c>
      <c r="G628" s="1">
        <v>432.48</v>
      </c>
      <c r="H628" s="1">
        <v>152.32</v>
      </c>
      <c r="I628" s="4">
        <v>1</v>
      </c>
      <c r="J628" s="2" t="s">
        <v>73</v>
      </c>
      <c r="K628" s="1">
        <f>Tabelle9[[#This Row],[Menge kg Nges]]/1000</f>
        <v>0.43248000000000003</v>
      </c>
      <c r="L628" s="1">
        <f>Tabelle9[[#This Row],[Menge kg P2O5]]/1000</f>
        <v>0.15231999999999998</v>
      </c>
      <c r="M628" s="1">
        <f>Tabelle9[[#This Row],[Menge t Nges]]/Tabelle9[[#This Row],[Anzahl Lieferscheine]]</f>
        <v>0.43248000000000003</v>
      </c>
      <c r="N628" s="1">
        <f>Tabelle9[[#This Row],[Menge t P2O5]]/Tabelle9[[#This Row],[Anzahl Lieferscheine]]</f>
        <v>0.15231999999999998</v>
      </c>
    </row>
    <row r="629" spans="1:14" x14ac:dyDescent="0.2">
      <c r="A629" s="2" t="s">
        <v>45</v>
      </c>
      <c r="B629" s="2" t="s">
        <v>28</v>
      </c>
      <c r="C629" s="2" t="s">
        <v>6</v>
      </c>
      <c r="D629" s="2" t="s">
        <v>7</v>
      </c>
      <c r="E629" s="2" t="s">
        <v>12</v>
      </c>
      <c r="F629" s="2" t="s">
        <v>61</v>
      </c>
      <c r="G629" s="1">
        <v>300.3</v>
      </c>
      <c r="H629" s="1">
        <v>147.84</v>
      </c>
      <c r="I629" s="4">
        <v>1</v>
      </c>
      <c r="J629" s="2" t="s">
        <v>73</v>
      </c>
      <c r="K629" s="1">
        <f>Tabelle9[[#This Row],[Menge kg Nges]]/1000</f>
        <v>0.30030000000000001</v>
      </c>
      <c r="L629" s="1">
        <f>Tabelle9[[#This Row],[Menge kg P2O5]]/1000</f>
        <v>0.14784</v>
      </c>
      <c r="M629" s="1">
        <f>Tabelle9[[#This Row],[Menge t Nges]]/Tabelle9[[#This Row],[Anzahl Lieferscheine]]</f>
        <v>0.30030000000000001</v>
      </c>
      <c r="N629" s="1">
        <f>Tabelle9[[#This Row],[Menge t P2O5]]/Tabelle9[[#This Row],[Anzahl Lieferscheine]]</f>
        <v>0.14784</v>
      </c>
    </row>
    <row r="630" spans="1:14" x14ac:dyDescent="0.2">
      <c r="A630" s="2" t="s">
        <v>45</v>
      </c>
      <c r="B630" s="2" t="s">
        <v>28</v>
      </c>
      <c r="C630" s="2" t="s">
        <v>6</v>
      </c>
      <c r="D630" s="2" t="s">
        <v>15</v>
      </c>
      <c r="E630" s="2" t="s">
        <v>9</v>
      </c>
      <c r="F630" s="2" t="s">
        <v>61</v>
      </c>
      <c r="G630" s="1">
        <v>811.2</v>
      </c>
      <c r="H630" s="1">
        <v>540</v>
      </c>
      <c r="I630" s="4">
        <v>1</v>
      </c>
      <c r="J630" s="2" t="s">
        <v>73</v>
      </c>
      <c r="K630" s="1">
        <f>Tabelle9[[#This Row],[Menge kg Nges]]/1000</f>
        <v>0.81120000000000003</v>
      </c>
      <c r="L630" s="1">
        <f>Tabelle9[[#This Row],[Menge kg P2O5]]/1000</f>
        <v>0.54</v>
      </c>
      <c r="M630" s="1">
        <f>Tabelle9[[#This Row],[Menge t Nges]]/Tabelle9[[#This Row],[Anzahl Lieferscheine]]</f>
        <v>0.81120000000000003</v>
      </c>
      <c r="N630" s="1">
        <f>Tabelle9[[#This Row],[Menge t P2O5]]/Tabelle9[[#This Row],[Anzahl Lieferscheine]]</f>
        <v>0.54</v>
      </c>
    </row>
    <row r="631" spans="1:14" x14ac:dyDescent="0.2">
      <c r="A631" s="2" t="s">
        <v>45</v>
      </c>
      <c r="B631" s="2" t="s">
        <v>28</v>
      </c>
      <c r="C631" s="2" t="s">
        <v>25</v>
      </c>
      <c r="D631" s="2" t="s">
        <v>25</v>
      </c>
      <c r="E631" s="2" t="s">
        <v>26</v>
      </c>
      <c r="F631" s="2" t="s">
        <v>61</v>
      </c>
      <c r="G631" s="1">
        <v>3493.5</v>
      </c>
      <c r="H631" s="1">
        <v>1555.5</v>
      </c>
      <c r="I631" s="4">
        <v>1</v>
      </c>
      <c r="J631" s="2" t="s">
        <v>73</v>
      </c>
      <c r="K631" s="1">
        <f>Tabelle9[[#This Row],[Menge kg Nges]]/1000</f>
        <v>3.4935</v>
      </c>
      <c r="L631" s="1">
        <f>Tabelle9[[#This Row],[Menge kg P2O5]]/1000</f>
        <v>1.5555000000000001</v>
      </c>
      <c r="M631" s="1">
        <f>Tabelle9[[#This Row],[Menge t Nges]]/Tabelle9[[#This Row],[Anzahl Lieferscheine]]</f>
        <v>3.4935</v>
      </c>
      <c r="N631" s="1">
        <f>Tabelle9[[#This Row],[Menge t P2O5]]/Tabelle9[[#This Row],[Anzahl Lieferscheine]]</f>
        <v>1.5555000000000001</v>
      </c>
    </row>
    <row r="632" spans="1:14" x14ac:dyDescent="0.2">
      <c r="A632" s="2" t="s">
        <v>51</v>
      </c>
      <c r="B632" s="2" t="s">
        <v>27</v>
      </c>
      <c r="C632" s="2" t="s">
        <v>6</v>
      </c>
      <c r="D632" s="2" t="s">
        <v>15</v>
      </c>
      <c r="E632" s="2" t="s">
        <v>18</v>
      </c>
      <c r="F632" s="2" t="s">
        <v>61</v>
      </c>
      <c r="G632" s="1">
        <v>432.9</v>
      </c>
      <c r="H632" s="1">
        <v>304.2</v>
      </c>
      <c r="I632" s="4">
        <v>1</v>
      </c>
      <c r="J632" s="2" t="s">
        <v>73</v>
      </c>
      <c r="K632" s="1">
        <f>Tabelle9[[#This Row],[Menge kg Nges]]/1000</f>
        <v>0.43289999999999995</v>
      </c>
      <c r="L632" s="1">
        <f>Tabelle9[[#This Row],[Menge kg P2O5]]/1000</f>
        <v>0.30419999999999997</v>
      </c>
      <c r="M632" s="1">
        <f>Tabelle9[[#This Row],[Menge t Nges]]/Tabelle9[[#This Row],[Anzahl Lieferscheine]]</f>
        <v>0.43289999999999995</v>
      </c>
      <c r="N632" s="1">
        <f>Tabelle9[[#This Row],[Menge t P2O5]]/Tabelle9[[#This Row],[Anzahl Lieferscheine]]</f>
        <v>0.30419999999999997</v>
      </c>
    </row>
    <row r="633" spans="1:14" x14ac:dyDescent="0.2">
      <c r="A633" s="2" t="s">
        <v>51</v>
      </c>
      <c r="B633" s="2" t="s">
        <v>34</v>
      </c>
      <c r="C633" s="2" t="s">
        <v>6</v>
      </c>
      <c r="D633" s="2" t="s">
        <v>15</v>
      </c>
      <c r="E633" s="2" t="s">
        <v>18</v>
      </c>
      <c r="F633" s="2" t="s">
        <v>61</v>
      </c>
      <c r="G633" s="1">
        <v>660.88</v>
      </c>
      <c r="H633" s="1">
        <v>449.43999999999994</v>
      </c>
      <c r="I633" s="4">
        <v>2</v>
      </c>
      <c r="J633" s="2" t="s">
        <v>73</v>
      </c>
      <c r="K633" s="1">
        <f>Tabelle9[[#This Row],[Menge kg Nges]]/1000</f>
        <v>0.66088000000000002</v>
      </c>
      <c r="L633" s="1">
        <f>Tabelle9[[#This Row],[Menge kg P2O5]]/1000</f>
        <v>0.44943999999999995</v>
      </c>
      <c r="M633" s="1">
        <f>Tabelle9[[#This Row],[Menge t Nges]]/Tabelle9[[#This Row],[Anzahl Lieferscheine]]</f>
        <v>0.33044000000000001</v>
      </c>
      <c r="N633" s="1">
        <f>Tabelle9[[#This Row],[Menge t P2O5]]/Tabelle9[[#This Row],[Anzahl Lieferscheine]]</f>
        <v>0.22471999999999998</v>
      </c>
    </row>
    <row r="634" spans="1:14" x14ac:dyDescent="0.2">
      <c r="A634" s="2" t="s">
        <v>51</v>
      </c>
      <c r="B634" s="2" t="s">
        <v>34</v>
      </c>
      <c r="C634" s="2" t="s">
        <v>6</v>
      </c>
      <c r="D634" s="2" t="s">
        <v>15</v>
      </c>
      <c r="E634" s="2" t="s">
        <v>20</v>
      </c>
      <c r="F634" s="2" t="s">
        <v>61</v>
      </c>
      <c r="G634" s="1">
        <v>111</v>
      </c>
      <c r="H634" s="1">
        <v>97.2</v>
      </c>
      <c r="I634" s="4">
        <v>1</v>
      </c>
      <c r="J634" s="2" t="s">
        <v>73</v>
      </c>
      <c r="K634" s="1">
        <f>Tabelle9[[#This Row],[Menge kg Nges]]/1000</f>
        <v>0.111</v>
      </c>
      <c r="L634" s="1">
        <f>Tabelle9[[#This Row],[Menge kg P2O5]]/1000</f>
        <v>9.7200000000000009E-2</v>
      </c>
      <c r="M634" s="1">
        <f>Tabelle9[[#This Row],[Menge t Nges]]/Tabelle9[[#This Row],[Anzahl Lieferscheine]]</f>
        <v>0.111</v>
      </c>
      <c r="N634" s="1">
        <f>Tabelle9[[#This Row],[Menge t P2O5]]/Tabelle9[[#This Row],[Anzahl Lieferscheine]]</f>
        <v>9.7200000000000009E-2</v>
      </c>
    </row>
    <row r="635" spans="1:14" x14ac:dyDescent="0.2">
      <c r="A635" s="2" t="s">
        <v>51</v>
      </c>
      <c r="B635" s="2" t="s">
        <v>51</v>
      </c>
      <c r="C635" s="2" t="s">
        <v>6</v>
      </c>
      <c r="D635" s="2" t="s">
        <v>7</v>
      </c>
      <c r="E635" s="2" t="s">
        <v>9</v>
      </c>
      <c r="F635" s="2" t="s">
        <v>61</v>
      </c>
      <c r="G635" s="1">
        <v>1699.15</v>
      </c>
      <c r="H635" s="1">
        <v>725.43</v>
      </c>
      <c r="I635" s="4">
        <v>11</v>
      </c>
      <c r="J635" s="2" t="s">
        <v>73</v>
      </c>
      <c r="K635" s="1">
        <f>Tabelle9[[#This Row],[Menge kg Nges]]/1000</f>
        <v>1.6991500000000002</v>
      </c>
      <c r="L635" s="1">
        <f>Tabelle9[[#This Row],[Menge kg P2O5]]/1000</f>
        <v>0.72542999999999991</v>
      </c>
      <c r="M635" s="1">
        <f>Tabelle9[[#This Row],[Menge t Nges]]/Tabelle9[[#This Row],[Anzahl Lieferscheine]]</f>
        <v>0.15446818181818184</v>
      </c>
      <c r="N635" s="1">
        <f>Tabelle9[[#This Row],[Menge t P2O5]]/Tabelle9[[#This Row],[Anzahl Lieferscheine]]</f>
        <v>6.5948181818181809E-2</v>
      </c>
    </row>
    <row r="636" spans="1:14" x14ac:dyDescent="0.2">
      <c r="A636" s="2" t="s">
        <v>51</v>
      </c>
      <c r="B636" s="2" t="s">
        <v>51</v>
      </c>
      <c r="C636" s="2" t="s">
        <v>6</v>
      </c>
      <c r="D636" s="2" t="s">
        <v>7</v>
      </c>
      <c r="E636" s="2" t="s">
        <v>11</v>
      </c>
      <c r="F636" s="2" t="s">
        <v>61</v>
      </c>
      <c r="G636" s="1">
        <v>6409.15</v>
      </c>
      <c r="H636" s="1">
        <v>2764.4000000000005</v>
      </c>
      <c r="I636" s="4">
        <v>34</v>
      </c>
      <c r="J636" s="2" t="s">
        <v>73</v>
      </c>
      <c r="K636" s="1">
        <f>Tabelle9[[#This Row],[Menge kg Nges]]/1000</f>
        <v>6.4091499999999995</v>
      </c>
      <c r="L636" s="1">
        <f>Tabelle9[[#This Row],[Menge kg P2O5]]/1000</f>
        <v>2.7644000000000006</v>
      </c>
      <c r="M636" s="1">
        <f>Tabelle9[[#This Row],[Menge t Nges]]/Tabelle9[[#This Row],[Anzahl Lieferscheine]]</f>
        <v>0.18850441176470586</v>
      </c>
      <c r="N636" s="1">
        <f>Tabelle9[[#This Row],[Menge t P2O5]]/Tabelle9[[#This Row],[Anzahl Lieferscheine]]</f>
        <v>8.13058823529412E-2</v>
      </c>
    </row>
    <row r="637" spans="1:14" x14ac:dyDescent="0.2">
      <c r="A637" s="2" t="s">
        <v>51</v>
      </c>
      <c r="B637" s="2" t="s">
        <v>51</v>
      </c>
      <c r="C637" s="2" t="s">
        <v>6</v>
      </c>
      <c r="D637" s="2" t="s">
        <v>7</v>
      </c>
      <c r="E637" s="2" t="s">
        <v>12</v>
      </c>
      <c r="F637" s="2" t="s">
        <v>61</v>
      </c>
      <c r="G637" s="1">
        <v>18568.3</v>
      </c>
      <c r="H637" s="1">
        <v>8284.3000000000011</v>
      </c>
      <c r="I637" s="4">
        <v>100</v>
      </c>
      <c r="J637" s="2" t="s">
        <v>73</v>
      </c>
      <c r="K637" s="1">
        <f>Tabelle9[[#This Row],[Menge kg Nges]]/1000</f>
        <v>18.568300000000001</v>
      </c>
      <c r="L637" s="1">
        <f>Tabelle9[[#This Row],[Menge kg P2O5]]/1000</f>
        <v>8.2843000000000018</v>
      </c>
      <c r="M637" s="1">
        <f>Tabelle9[[#This Row],[Menge t Nges]]/Tabelle9[[#This Row],[Anzahl Lieferscheine]]</f>
        <v>0.18568300000000001</v>
      </c>
      <c r="N637" s="1">
        <f>Tabelle9[[#This Row],[Menge t P2O5]]/Tabelle9[[#This Row],[Anzahl Lieferscheine]]</f>
        <v>8.2843000000000014E-2</v>
      </c>
    </row>
    <row r="638" spans="1:14" x14ac:dyDescent="0.2">
      <c r="A638" s="2" t="s">
        <v>51</v>
      </c>
      <c r="B638" s="2" t="s">
        <v>51</v>
      </c>
      <c r="C638" s="2" t="s">
        <v>6</v>
      </c>
      <c r="D638" s="2" t="s">
        <v>7</v>
      </c>
      <c r="E638" s="2" t="s">
        <v>13</v>
      </c>
      <c r="F638" s="2" t="s">
        <v>61</v>
      </c>
      <c r="G638" s="1">
        <v>3441.2000000000003</v>
      </c>
      <c r="H638" s="1">
        <v>1920.3999999999999</v>
      </c>
      <c r="I638" s="4">
        <v>15</v>
      </c>
      <c r="J638" s="2" t="s">
        <v>73</v>
      </c>
      <c r="K638" s="1">
        <f>Tabelle9[[#This Row],[Menge kg Nges]]/1000</f>
        <v>3.4412000000000003</v>
      </c>
      <c r="L638" s="1">
        <f>Tabelle9[[#This Row],[Menge kg P2O5]]/1000</f>
        <v>1.9203999999999999</v>
      </c>
      <c r="M638" s="1">
        <f>Tabelle9[[#This Row],[Menge t Nges]]/Tabelle9[[#This Row],[Anzahl Lieferscheine]]</f>
        <v>0.22941333333333336</v>
      </c>
      <c r="N638" s="1">
        <f>Tabelle9[[#This Row],[Menge t P2O5]]/Tabelle9[[#This Row],[Anzahl Lieferscheine]]</f>
        <v>0.12802666666666665</v>
      </c>
    </row>
    <row r="639" spans="1:14" x14ac:dyDescent="0.2">
      <c r="A639" s="2" t="s">
        <v>51</v>
      </c>
      <c r="B639" s="2" t="s">
        <v>51</v>
      </c>
      <c r="C639" s="2" t="s">
        <v>6</v>
      </c>
      <c r="D639" s="2" t="s">
        <v>7</v>
      </c>
      <c r="E639" s="2" t="s">
        <v>14</v>
      </c>
      <c r="F639" s="2" t="s">
        <v>61</v>
      </c>
      <c r="G639" s="1">
        <v>13399.599999999999</v>
      </c>
      <c r="H639" s="1">
        <v>7167.5599999999995</v>
      </c>
      <c r="I639" s="4">
        <v>46</v>
      </c>
      <c r="J639" s="2" t="s">
        <v>73</v>
      </c>
      <c r="K639" s="1">
        <f>Tabelle9[[#This Row],[Menge kg Nges]]/1000</f>
        <v>13.399599999999998</v>
      </c>
      <c r="L639" s="1">
        <f>Tabelle9[[#This Row],[Menge kg P2O5]]/1000</f>
        <v>7.1675599999999999</v>
      </c>
      <c r="M639" s="1">
        <f>Tabelle9[[#This Row],[Menge t Nges]]/Tabelle9[[#This Row],[Anzahl Lieferscheine]]</f>
        <v>0.29129565217391301</v>
      </c>
      <c r="N639" s="1">
        <f>Tabelle9[[#This Row],[Menge t P2O5]]/Tabelle9[[#This Row],[Anzahl Lieferscheine]]</f>
        <v>0.15581652173913044</v>
      </c>
    </row>
    <row r="640" spans="1:14" x14ac:dyDescent="0.2">
      <c r="A640" s="2" t="s">
        <v>51</v>
      </c>
      <c r="B640" s="2" t="s">
        <v>51</v>
      </c>
      <c r="C640" s="2" t="s">
        <v>6</v>
      </c>
      <c r="D640" s="2" t="s">
        <v>15</v>
      </c>
      <c r="E640" s="2" t="s">
        <v>18</v>
      </c>
      <c r="F640" s="2" t="s">
        <v>61</v>
      </c>
      <c r="G640" s="1">
        <v>4688.1200000000017</v>
      </c>
      <c r="H640" s="1">
        <v>3221.0900000000006</v>
      </c>
      <c r="I640" s="4">
        <v>40</v>
      </c>
      <c r="J640" s="2" t="s">
        <v>73</v>
      </c>
      <c r="K640" s="1">
        <f>Tabelle9[[#This Row],[Menge kg Nges]]/1000</f>
        <v>4.6881200000000014</v>
      </c>
      <c r="L640" s="1">
        <f>Tabelle9[[#This Row],[Menge kg P2O5]]/1000</f>
        <v>3.2210900000000007</v>
      </c>
      <c r="M640" s="1">
        <f>Tabelle9[[#This Row],[Menge t Nges]]/Tabelle9[[#This Row],[Anzahl Lieferscheine]]</f>
        <v>0.11720300000000003</v>
      </c>
      <c r="N640" s="1">
        <f>Tabelle9[[#This Row],[Menge t P2O5]]/Tabelle9[[#This Row],[Anzahl Lieferscheine]]</f>
        <v>8.0527250000000022E-2</v>
      </c>
    </row>
    <row r="641" spans="1:14" x14ac:dyDescent="0.2">
      <c r="A641" s="2" t="s">
        <v>51</v>
      </c>
      <c r="B641" s="2" t="s">
        <v>51</v>
      </c>
      <c r="C641" s="2" t="s">
        <v>6</v>
      </c>
      <c r="D641" s="2" t="s">
        <v>15</v>
      </c>
      <c r="E641" s="2" t="s">
        <v>21</v>
      </c>
      <c r="F641" s="2" t="s">
        <v>61</v>
      </c>
      <c r="G641" s="1">
        <v>818.3</v>
      </c>
      <c r="H641" s="1">
        <v>367.5</v>
      </c>
      <c r="I641" s="4">
        <v>5</v>
      </c>
      <c r="J641" s="2" t="s">
        <v>73</v>
      </c>
      <c r="K641" s="1">
        <f>Tabelle9[[#This Row],[Menge kg Nges]]/1000</f>
        <v>0.81829999999999992</v>
      </c>
      <c r="L641" s="1">
        <f>Tabelle9[[#This Row],[Menge kg P2O5]]/1000</f>
        <v>0.36749999999999999</v>
      </c>
      <c r="M641" s="1">
        <f>Tabelle9[[#This Row],[Menge t Nges]]/Tabelle9[[#This Row],[Anzahl Lieferscheine]]</f>
        <v>0.16365999999999997</v>
      </c>
      <c r="N641" s="1">
        <f>Tabelle9[[#This Row],[Menge t P2O5]]/Tabelle9[[#This Row],[Anzahl Lieferscheine]]</f>
        <v>7.3499999999999996E-2</v>
      </c>
    </row>
    <row r="642" spans="1:14" x14ac:dyDescent="0.2">
      <c r="A642" s="2" t="s">
        <v>51</v>
      </c>
      <c r="B642" s="2" t="s">
        <v>51</v>
      </c>
      <c r="C642" s="2" t="s">
        <v>25</v>
      </c>
      <c r="D642" s="2" t="s">
        <v>25</v>
      </c>
      <c r="E642" s="2" t="s">
        <v>26</v>
      </c>
      <c r="F642" s="2" t="s">
        <v>61</v>
      </c>
      <c r="G642" s="1">
        <v>1231.58</v>
      </c>
      <c r="H642" s="1">
        <v>591.74</v>
      </c>
      <c r="I642" s="4">
        <v>16</v>
      </c>
      <c r="J642" s="2" t="s">
        <v>73</v>
      </c>
      <c r="K642" s="1">
        <f>Tabelle9[[#This Row],[Menge kg Nges]]/1000</f>
        <v>1.2315799999999999</v>
      </c>
      <c r="L642" s="1">
        <f>Tabelle9[[#This Row],[Menge kg P2O5]]/1000</f>
        <v>0.59174000000000004</v>
      </c>
      <c r="M642" s="1">
        <f>Tabelle9[[#This Row],[Menge t Nges]]/Tabelle9[[#This Row],[Anzahl Lieferscheine]]</f>
        <v>7.6973749999999994E-2</v>
      </c>
      <c r="N642" s="1">
        <f>Tabelle9[[#This Row],[Menge t P2O5]]/Tabelle9[[#This Row],[Anzahl Lieferscheine]]</f>
        <v>3.6983750000000003E-2</v>
      </c>
    </row>
    <row r="643" spans="1:14" x14ac:dyDescent="0.2">
      <c r="A643" s="2" t="s">
        <v>51</v>
      </c>
      <c r="B643" s="2" t="s">
        <v>51</v>
      </c>
      <c r="C643" s="2" t="s">
        <v>63</v>
      </c>
      <c r="D643" s="2" t="s">
        <v>63</v>
      </c>
      <c r="E643" s="2" t="s">
        <v>63</v>
      </c>
      <c r="F643" s="2" t="s">
        <v>61</v>
      </c>
      <c r="G643" s="1">
        <v>914.62</v>
      </c>
      <c r="H643" s="1">
        <v>864.21</v>
      </c>
      <c r="I643" s="4">
        <v>5</v>
      </c>
      <c r="J643" s="2" t="s">
        <v>73</v>
      </c>
      <c r="K643" s="1">
        <f>Tabelle9[[#This Row],[Menge kg Nges]]/1000</f>
        <v>0.91461999999999999</v>
      </c>
      <c r="L643" s="1">
        <f>Tabelle9[[#This Row],[Menge kg P2O5]]/1000</f>
        <v>0.86421000000000003</v>
      </c>
      <c r="M643" s="1">
        <f>Tabelle9[[#This Row],[Menge t Nges]]/Tabelle9[[#This Row],[Anzahl Lieferscheine]]</f>
        <v>0.182924</v>
      </c>
      <c r="N643" s="1">
        <f>Tabelle9[[#This Row],[Menge t P2O5]]/Tabelle9[[#This Row],[Anzahl Lieferscheine]]</f>
        <v>0.172842</v>
      </c>
    </row>
    <row r="644" spans="1:14" x14ac:dyDescent="0.2">
      <c r="A644" s="2" t="s">
        <v>51</v>
      </c>
      <c r="B644" s="2" t="s">
        <v>52</v>
      </c>
      <c r="C644" s="2" t="s">
        <v>6</v>
      </c>
      <c r="D644" s="2" t="s">
        <v>7</v>
      </c>
      <c r="E644" s="2" t="s">
        <v>12</v>
      </c>
      <c r="F644" s="2" t="s">
        <v>61</v>
      </c>
      <c r="G644" s="1">
        <v>784.8</v>
      </c>
      <c r="H644" s="1">
        <v>318</v>
      </c>
      <c r="I644" s="4">
        <v>3</v>
      </c>
      <c r="J644" s="2" t="s">
        <v>73</v>
      </c>
      <c r="K644" s="1">
        <f>Tabelle9[[#This Row],[Menge kg Nges]]/1000</f>
        <v>0.78479999999999994</v>
      </c>
      <c r="L644" s="1">
        <f>Tabelle9[[#This Row],[Menge kg P2O5]]/1000</f>
        <v>0.318</v>
      </c>
      <c r="M644" s="1">
        <f>Tabelle9[[#This Row],[Menge t Nges]]/Tabelle9[[#This Row],[Anzahl Lieferscheine]]</f>
        <v>0.2616</v>
      </c>
      <c r="N644" s="1">
        <f>Tabelle9[[#This Row],[Menge t P2O5]]/Tabelle9[[#This Row],[Anzahl Lieferscheine]]</f>
        <v>0.106</v>
      </c>
    </row>
    <row r="645" spans="1:14" x14ac:dyDescent="0.2">
      <c r="A645" s="2" t="s">
        <v>51</v>
      </c>
      <c r="B645" s="2" t="s">
        <v>52</v>
      </c>
      <c r="C645" s="2" t="s">
        <v>6</v>
      </c>
      <c r="D645" s="2" t="s">
        <v>7</v>
      </c>
      <c r="E645" s="2" t="s">
        <v>13</v>
      </c>
      <c r="F645" s="2" t="s">
        <v>61</v>
      </c>
      <c r="G645" s="1">
        <v>147.81</v>
      </c>
      <c r="H645" s="1">
        <v>75.27</v>
      </c>
      <c r="I645" s="4">
        <v>1</v>
      </c>
      <c r="J645" s="2" t="s">
        <v>73</v>
      </c>
      <c r="K645" s="1">
        <f>Tabelle9[[#This Row],[Menge kg Nges]]/1000</f>
        <v>0.14781</v>
      </c>
      <c r="L645" s="1">
        <f>Tabelle9[[#This Row],[Menge kg P2O5]]/1000</f>
        <v>7.526999999999999E-2</v>
      </c>
      <c r="M645" s="1">
        <f>Tabelle9[[#This Row],[Menge t Nges]]/Tabelle9[[#This Row],[Anzahl Lieferscheine]]</f>
        <v>0.14781</v>
      </c>
      <c r="N645" s="1">
        <f>Tabelle9[[#This Row],[Menge t P2O5]]/Tabelle9[[#This Row],[Anzahl Lieferscheine]]</f>
        <v>7.526999999999999E-2</v>
      </c>
    </row>
    <row r="646" spans="1:14" x14ac:dyDescent="0.2">
      <c r="A646" s="2" t="s">
        <v>51</v>
      </c>
      <c r="B646" s="2" t="s">
        <v>52</v>
      </c>
      <c r="C646" s="2" t="s">
        <v>6</v>
      </c>
      <c r="D646" s="2" t="s">
        <v>15</v>
      </c>
      <c r="E646" s="2" t="s">
        <v>18</v>
      </c>
      <c r="F646" s="2" t="s">
        <v>61</v>
      </c>
      <c r="G646" s="1">
        <v>727.05</v>
      </c>
      <c r="H646" s="1">
        <v>510.9</v>
      </c>
      <c r="I646" s="4">
        <v>4</v>
      </c>
      <c r="J646" s="2" t="s">
        <v>73</v>
      </c>
      <c r="K646" s="1">
        <f>Tabelle9[[#This Row],[Menge kg Nges]]/1000</f>
        <v>0.72704999999999997</v>
      </c>
      <c r="L646" s="1">
        <f>Tabelle9[[#This Row],[Menge kg P2O5]]/1000</f>
        <v>0.51090000000000002</v>
      </c>
      <c r="M646" s="1">
        <f>Tabelle9[[#This Row],[Menge t Nges]]/Tabelle9[[#This Row],[Anzahl Lieferscheine]]</f>
        <v>0.18176249999999999</v>
      </c>
      <c r="N646" s="1">
        <f>Tabelle9[[#This Row],[Menge t P2O5]]/Tabelle9[[#This Row],[Anzahl Lieferscheine]]</f>
        <v>0.12772500000000001</v>
      </c>
    </row>
    <row r="647" spans="1:14" x14ac:dyDescent="0.2">
      <c r="A647" s="2" t="s">
        <v>51</v>
      </c>
      <c r="B647" s="2" t="s">
        <v>52</v>
      </c>
      <c r="C647" s="2" t="s">
        <v>6</v>
      </c>
      <c r="D647" s="2" t="s">
        <v>15</v>
      </c>
      <c r="E647" s="2" t="s">
        <v>21</v>
      </c>
      <c r="F647" s="2" t="s">
        <v>61</v>
      </c>
      <c r="G647" s="1">
        <v>327.32</v>
      </c>
      <c r="H647" s="1">
        <v>147</v>
      </c>
      <c r="I647" s="4">
        <v>2</v>
      </c>
      <c r="J647" s="2" t="s">
        <v>73</v>
      </c>
      <c r="K647" s="1">
        <f>Tabelle9[[#This Row],[Menge kg Nges]]/1000</f>
        <v>0.32732</v>
      </c>
      <c r="L647" s="1">
        <f>Tabelle9[[#This Row],[Menge kg P2O5]]/1000</f>
        <v>0.14699999999999999</v>
      </c>
      <c r="M647" s="1">
        <f>Tabelle9[[#This Row],[Menge t Nges]]/Tabelle9[[#This Row],[Anzahl Lieferscheine]]</f>
        <v>0.16366</v>
      </c>
      <c r="N647" s="1">
        <f>Tabelle9[[#This Row],[Menge t P2O5]]/Tabelle9[[#This Row],[Anzahl Lieferscheine]]</f>
        <v>7.3499999999999996E-2</v>
      </c>
    </row>
    <row r="648" spans="1:14" x14ac:dyDescent="0.2">
      <c r="A648" s="2" t="s">
        <v>51</v>
      </c>
      <c r="B648" s="2" t="s">
        <v>52</v>
      </c>
      <c r="C648" s="2" t="s">
        <v>6</v>
      </c>
      <c r="D648" s="2" t="s">
        <v>15</v>
      </c>
      <c r="E648" s="2" t="s">
        <v>31</v>
      </c>
      <c r="F648" s="2" t="s">
        <v>61</v>
      </c>
      <c r="G648" s="1">
        <v>61.5</v>
      </c>
      <c r="H648" s="1">
        <v>27.75</v>
      </c>
      <c r="I648" s="4">
        <v>1</v>
      </c>
      <c r="J648" s="2" t="s">
        <v>73</v>
      </c>
      <c r="K648" s="1">
        <f>Tabelle9[[#This Row],[Menge kg Nges]]/1000</f>
        <v>6.1499999999999999E-2</v>
      </c>
      <c r="L648" s="1">
        <f>Tabelle9[[#This Row],[Menge kg P2O5]]/1000</f>
        <v>2.775E-2</v>
      </c>
      <c r="M648" s="1">
        <f>Tabelle9[[#This Row],[Menge t Nges]]/Tabelle9[[#This Row],[Anzahl Lieferscheine]]</f>
        <v>6.1499999999999999E-2</v>
      </c>
      <c r="N648" s="1">
        <f>Tabelle9[[#This Row],[Menge t P2O5]]/Tabelle9[[#This Row],[Anzahl Lieferscheine]]</f>
        <v>2.775E-2</v>
      </c>
    </row>
    <row r="649" spans="1:14" x14ac:dyDescent="0.2">
      <c r="A649" s="2" t="s">
        <v>51</v>
      </c>
      <c r="B649" s="2" t="s">
        <v>52</v>
      </c>
      <c r="C649" s="2" t="s">
        <v>25</v>
      </c>
      <c r="D649" s="2" t="s">
        <v>25</v>
      </c>
      <c r="E649" s="2" t="s">
        <v>26</v>
      </c>
      <c r="F649" s="2" t="s">
        <v>61</v>
      </c>
      <c r="G649" s="1">
        <v>128.69999999999999</v>
      </c>
      <c r="H649" s="1">
        <v>59.85</v>
      </c>
      <c r="I649" s="4">
        <v>1</v>
      </c>
      <c r="J649" s="2" t="s">
        <v>73</v>
      </c>
      <c r="K649" s="1">
        <f>Tabelle9[[#This Row],[Menge kg Nges]]/1000</f>
        <v>0.12869999999999998</v>
      </c>
      <c r="L649" s="1">
        <f>Tabelle9[[#This Row],[Menge kg P2O5]]/1000</f>
        <v>5.985E-2</v>
      </c>
      <c r="M649" s="1">
        <f>Tabelle9[[#This Row],[Menge t Nges]]/Tabelle9[[#This Row],[Anzahl Lieferscheine]]</f>
        <v>0.12869999999999998</v>
      </c>
      <c r="N649" s="1">
        <f>Tabelle9[[#This Row],[Menge t P2O5]]/Tabelle9[[#This Row],[Anzahl Lieferscheine]]</f>
        <v>5.985E-2</v>
      </c>
    </row>
    <row r="650" spans="1:14" x14ac:dyDescent="0.2">
      <c r="A650" s="2" t="s">
        <v>51</v>
      </c>
      <c r="B650" s="2" t="s">
        <v>39</v>
      </c>
      <c r="C650" s="2" t="s">
        <v>6</v>
      </c>
      <c r="D650" s="2" t="s">
        <v>7</v>
      </c>
      <c r="E650" s="2" t="s">
        <v>9</v>
      </c>
      <c r="F650" s="2" t="s">
        <v>61</v>
      </c>
      <c r="G650" s="1">
        <v>85.12</v>
      </c>
      <c r="H650" s="1">
        <v>33.28</v>
      </c>
      <c r="I650" s="4">
        <v>1</v>
      </c>
      <c r="J650" s="2" t="s">
        <v>73</v>
      </c>
      <c r="K650" s="1">
        <f>Tabelle9[[#This Row],[Menge kg Nges]]/1000</f>
        <v>8.5120000000000001E-2</v>
      </c>
      <c r="L650" s="1">
        <f>Tabelle9[[#This Row],[Menge kg P2O5]]/1000</f>
        <v>3.3280000000000004E-2</v>
      </c>
      <c r="M650" s="1">
        <f>Tabelle9[[#This Row],[Menge t Nges]]/Tabelle9[[#This Row],[Anzahl Lieferscheine]]</f>
        <v>8.5120000000000001E-2</v>
      </c>
      <c r="N650" s="1">
        <f>Tabelle9[[#This Row],[Menge t P2O5]]/Tabelle9[[#This Row],[Anzahl Lieferscheine]]</f>
        <v>3.3280000000000004E-2</v>
      </c>
    </row>
    <row r="651" spans="1:14" x14ac:dyDescent="0.2">
      <c r="A651" s="2" t="s">
        <v>51</v>
      </c>
      <c r="B651" s="2" t="s">
        <v>39</v>
      </c>
      <c r="C651" s="2" t="s">
        <v>6</v>
      </c>
      <c r="D651" s="2" t="s">
        <v>7</v>
      </c>
      <c r="E651" s="2" t="s">
        <v>12</v>
      </c>
      <c r="F651" s="2" t="s">
        <v>61</v>
      </c>
      <c r="G651" s="1">
        <v>146.16</v>
      </c>
      <c r="H651" s="1">
        <v>73.08</v>
      </c>
      <c r="I651" s="4">
        <v>1</v>
      </c>
      <c r="J651" s="2" t="s">
        <v>73</v>
      </c>
      <c r="K651" s="1">
        <f>Tabelle9[[#This Row],[Menge kg Nges]]/1000</f>
        <v>0.14615999999999998</v>
      </c>
      <c r="L651" s="1">
        <f>Tabelle9[[#This Row],[Menge kg P2O5]]/1000</f>
        <v>7.3079999999999992E-2</v>
      </c>
      <c r="M651" s="1">
        <f>Tabelle9[[#This Row],[Menge t Nges]]/Tabelle9[[#This Row],[Anzahl Lieferscheine]]</f>
        <v>0.14615999999999998</v>
      </c>
      <c r="N651" s="1">
        <f>Tabelle9[[#This Row],[Menge t P2O5]]/Tabelle9[[#This Row],[Anzahl Lieferscheine]]</f>
        <v>7.3079999999999992E-2</v>
      </c>
    </row>
    <row r="652" spans="1:14" x14ac:dyDescent="0.2">
      <c r="A652" s="2" t="s">
        <v>51</v>
      </c>
      <c r="B652" s="2" t="s">
        <v>53</v>
      </c>
      <c r="C652" s="2" t="s">
        <v>6</v>
      </c>
      <c r="D652" s="2" t="s">
        <v>15</v>
      </c>
      <c r="E652" s="2" t="s">
        <v>18</v>
      </c>
      <c r="F652" s="2" t="s">
        <v>61</v>
      </c>
      <c r="G652" s="1">
        <v>194.29</v>
      </c>
      <c r="H652" s="1">
        <v>159.6</v>
      </c>
      <c r="I652" s="4">
        <v>1</v>
      </c>
      <c r="J652" s="2" t="s">
        <v>73</v>
      </c>
      <c r="K652" s="1">
        <f>Tabelle9[[#This Row],[Menge kg Nges]]/1000</f>
        <v>0.19428999999999999</v>
      </c>
      <c r="L652" s="1">
        <f>Tabelle9[[#This Row],[Menge kg P2O5]]/1000</f>
        <v>0.15959999999999999</v>
      </c>
      <c r="M652" s="1">
        <f>Tabelle9[[#This Row],[Menge t Nges]]/Tabelle9[[#This Row],[Anzahl Lieferscheine]]</f>
        <v>0.19428999999999999</v>
      </c>
      <c r="N652" s="1">
        <f>Tabelle9[[#This Row],[Menge t P2O5]]/Tabelle9[[#This Row],[Anzahl Lieferscheine]]</f>
        <v>0.15959999999999999</v>
      </c>
    </row>
    <row r="653" spans="1:14" x14ac:dyDescent="0.2">
      <c r="A653" s="2" t="s">
        <v>51</v>
      </c>
      <c r="B653" s="2" t="s">
        <v>56</v>
      </c>
      <c r="C653" s="2" t="s">
        <v>6</v>
      </c>
      <c r="D653" s="2" t="s">
        <v>7</v>
      </c>
      <c r="E653" s="2" t="s">
        <v>12</v>
      </c>
      <c r="F653" s="2" t="s">
        <v>61</v>
      </c>
      <c r="G653" s="1">
        <v>125.28</v>
      </c>
      <c r="H653" s="1">
        <v>62.64</v>
      </c>
      <c r="I653" s="4">
        <v>1</v>
      </c>
      <c r="J653" s="2" t="s">
        <v>73</v>
      </c>
      <c r="K653" s="1">
        <f>Tabelle9[[#This Row],[Menge kg Nges]]/1000</f>
        <v>0.12528</v>
      </c>
      <c r="L653" s="1">
        <f>Tabelle9[[#This Row],[Menge kg P2O5]]/1000</f>
        <v>6.2640000000000001E-2</v>
      </c>
      <c r="M653" s="1">
        <f>Tabelle9[[#This Row],[Menge t Nges]]/Tabelle9[[#This Row],[Anzahl Lieferscheine]]</f>
        <v>0.12528</v>
      </c>
      <c r="N653" s="1">
        <f>Tabelle9[[#This Row],[Menge t P2O5]]/Tabelle9[[#This Row],[Anzahl Lieferscheine]]</f>
        <v>6.2640000000000001E-2</v>
      </c>
    </row>
    <row r="654" spans="1:14" x14ac:dyDescent="0.2">
      <c r="A654" s="2" t="s">
        <v>52</v>
      </c>
      <c r="B654" s="2" t="s">
        <v>5</v>
      </c>
      <c r="C654" s="2" t="s">
        <v>6</v>
      </c>
      <c r="D654" s="2" t="s">
        <v>15</v>
      </c>
      <c r="E654" s="2" t="s">
        <v>21</v>
      </c>
      <c r="F654" s="2" t="s">
        <v>61</v>
      </c>
      <c r="G654" s="1">
        <v>441.6</v>
      </c>
      <c r="H654" s="1">
        <v>234.6</v>
      </c>
      <c r="I654" s="4">
        <v>1</v>
      </c>
      <c r="J654" s="2" t="s">
        <v>73</v>
      </c>
      <c r="K654" s="1">
        <f>Tabelle9[[#This Row],[Menge kg Nges]]/1000</f>
        <v>0.44160000000000005</v>
      </c>
      <c r="L654" s="1">
        <f>Tabelle9[[#This Row],[Menge kg P2O5]]/1000</f>
        <v>0.2346</v>
      </c>
      <c r="M654" s="1">
        <f>Tabelle9[[#This Row],[Menge t Nges]]/Tabelle9[[#This Row],[Anzahl Lieferscheine]]</f>
        <v>0.44160000000000005</v>
      </c>
      <c r="N654" s="1">
        <f>Tabelle9[[#This Row],[Menge t P2O5]]/Tabelle9[[#This Row],[Anzahl Lieferscheine]]</f>
        <v>0.2346</v>
      </c>
    </row>
    <row r="655" spans="1:14" x14ac:dyDescent="0.2">
      <c r="A655" s="2" t="s">
        <v>52</v>
      </c>
      <c r="B655" s="2" t="s">
        <v>29</v>
      </c>
      <c r="C655" s="2" t="s">
        <v>6</v>
      </c>
      <c r="D655" s="2" t="s">
        <v>15</v>
      </c>
      <c r="E655" s="2" t="s">
        <v>21</v>
      </c>
      <c r="F655" s="2" t="s">
        <v>61</v>
      </c>
      <c r="G655" s="1">
        <v>260</v>
      </c>
      <c r="H655" s="1">
        <v>156</v>
      </c>
      <c r="I655" s="4">
        <v>1</v>
      </c>
      <c r="J655" s="2" t="s">
        <v>73</v>
      </c>
      <c r="K655" s="1">
        <f>Tabelle9[[#This Row],[Menge kg Nges]]/1000</f>
        <v>0.26</v>
      </c>
      <c r="L655" s="1">
        <f>Tabelle9[[#This Row],[Menge kg P2O5]]/1000</f>
        <v>0.156</v>
      </c>
      <c r="M655" s="1">
        <f>Tabelle9[[#This Row],[Menge t Nges]]/Tabelle9[[#This Row],[Anzahl Lieferscheine]]</f>
        <v>0.26</v>
      </c>
      <c r="N655" s="1">
        <f>Tabelle9[[#This Row],[Menge t P2O5]]/Tabelle9[[#This Row],[Anzahl Lieferscheine]]</f>
        <v>0.156</v>
      </c>
    </row>
    <row r="656" spans="1:14" x14ac:dyDescent="0.2">
      <c r="A656" s="2" t="s">
        <v>52</v>
      </c>
      <c r="B656" s="2" t="s">
        <v>32</v>
      </c>
      <c r="C656" s="2" t="s">
        <v>6</v>
      </c>
      <c r="D656" s="2" t="s">
        <v>7</v>
      </c>
      <c r="E656" s="2" t="s">
        <v>12</v>
      </c>
      <c r="F656" s="2" t="s">
        <v>61</v>
      </c>
      <c r="G656" s="1">
        <v>4018.4</v>
      </c>
      <c r="H656" s="1">
        <v>1963.2</v>
      </c>
      <c r="I656" s="4">
        <v>7</v>
      </c>
      <c r="J656" s="2" t="s">
        <v>73</v>
      </c>
      <c r="K656" s="1">
        <f>Tabelle9[[#This Row],[Menge kg Nges]]/1000</f>
        <v>4.0183999999999997</v>
      </c>
      <c r="L656" s="1">
        <f>Tabelle9[[#This Row],[Menge kg P2O5]]/1000</f>
        <v>1.9632000000000001</v>
      </c>
      <c r="M656" s="1">
        <f>Tabelle9[[#This Row],[Menge t Nges]]/Tabelle9[[#This Row],[Anzahl Lieferscheine]]</f>
        <v>0.57405714285714282</v>
      </c>
      <c r="N656" s="1">
        <f>Tabelle9[[#This Row],[Menge t P2O5]]/Tabelle9[[#This Row],[Anzahl Lieferscheine]]</f>
        <v>0.28045714285714285</v>
      </c>
    </row>
    <row r="657" spans="1:14" x14ac:dyDescent="0.2">
      <c r="A657" s="2" t="s">
        <v>52</v>
      </c>
      <c r="B657" s="2" t="s">
        <v>32</v>
      </c>
      <c r="C657" s="2" t="s">
        <v>6</v>
      </c>
      <c r="D657" s="2" t="s">
        <v>15</v>
      </c>
      <c r="E657" s="2" t="s">
        <v>13</v>
      </c>
      <c r="F657" s="2" t="s">
        <v>61</v>
      </c>
      <c r="G657" s="1">
        <v>96.45</v>
      </c>
      <c r="H657" s="1">
        <v>65.7</v>
      </c>
      <c r="I657" s="4">
        <v>1</v>
      </c>
      <c r="J657" s="2" t="s">
        <v>73</v>
      </c>
      <c r="K657" s="1">
        <f>Tabelle9[[#This Row],[Menge kg Nges]]/1000</f>
        <v>9.6450000000000008E-2</v>
      </c>
      <c r="L657" s="1">
        <f>Tabelle9[[#This Row],[Menge kg P2O5]]/1000</f>
        <v>6.5700000000000008E-2</v>
      </c>
      <c r="M657" s="1">
        <f>Tabelle9[[#This Row],[Menge t Nges]]/Tabelle9[[#This Row],[Anzahl Lieferscheine]]</f>
        <v>9.6450000000000008E-2</v>
      </c>
      <c r="N657" s="1">
        <f>Tabelle9[[#This Row],[Menge t P2O5]]/Tabelle9[[#This Row],[Anzahl Lieferscheine]]</f>
        <v>6.5700000000000008E-2</v>
      </c>
    </row>
    <row r="658" spans="1:14" x14ac:dyDescent="0.2">
      <c r="A658" s="2" t="s">
        <v>52</v>
      </c>
      <c r="B658" s="2" t="s">
        <v>27</v>
      </c>
      <c r="C658" s="2" t="s">
        <v>6</v>
      </c>
      <c r="D658" s="2" t="s">
        <v>7</v>
      </c>
      <c r="E658" s="2" t="s">
        <v>12</v>
      </c>
      <c r="F658" s="2" t="s">
        <v>61</v>
      </c>
      <c r="G658" s="1">
        <v>599.04</v>
      </c>
      <c r="H658" s="1">
        <v>235.56</v>
      </c>
      <c r="I658" s="4">
        <v>2</v>
      </c>
      <c r="J658" s="2" t="s">
        <v>73</v>
      </c>
      <c r="K658" s="1">
        <f>Tabelle9[[#This Row],[Menge kg Nges]]/1000</f>
        <v>0.59904000000000002</v>
      </c>
      <c r="L658" s="1">
        <f>Tabelle9[[#This Row],[Menge kg P2O5]]/1000</f>
        <v>0.23555999999999999</v>
      </c>
      <c r="M658" s="1">
        <f>Tabelle9[[#This Row],[Menge t Nges]]/Tabelle9[[#This Row],[Anzahl Lieferscheine]]</f>
        <v>0.29952000000000001</v>
      </c>
      <c r="N658" s="1">
        <f>Tabelle9[[#This Row],[Menge t P2O5]]/Tabelle9[[#This Row],[Anzahl Lieferscheine]]</f>
        <v>0.11778</v>
      </c>
    </row>
    <row r="659" spans="1:14" x14ac:dyDescent="0.2">
      <c r="A659" s="2" t="s">
        <v>52</v>
      </c>
      <c r="B659" s="2" t="s">
        <v>27</v>
      </c>
      <c r="C659" s="2" t="s">
        <v>6</v>
      </c>
      <c r="D659" s="2" t="s">
        <v>15</v>
      </c>
      <c r="E659" s="2" t="s">
        <v>8</v>
      </c>
      <c r="F659" s="2" t="s">
        <v>61</v>
      </c>
      <c r="G659" s="1">
        <v>186.2</v>
      </c>
      <c r="H659" s="1">
        <v>141.12</v>
      </c>
      <c r="I659" s="4">
        <v>1</v>
      </c>
      <c r="J659" s="2" t="s">
        <v>73</v>
      </c>
      <c r="K659" s="1">
        <f>Tabelle9[[#This Row],[Menge kg Nges]]/1000</f>
        <v>0.18619999999999998</v>
      </c>
      <c r="L659" s="1">
        <f>Tabelle9[[#This Row],[Menge kg P2O5]]/1000</f>
        <v>0.14112</v>
      </c>
      <c r="M659" s="1">
        <f>Tabelle9[[#This Row],[Menge t Nges]]/Tabelle9[[#This Row],[Anzahl Lieferscheine]]</f>
        <v>0.18619999999999998</v>
      </c>
      <c r="N659" s="1">
        <f>Tabelle9[[#This Row],[Menge t P2O5]]/Tabelle9[[#This Row],[Anzahl Lieferscheine]]</f>
        <v>0.14112</v>
      </c>
    </row>
    <row r="660" spans="1:14" x14ac:dyDescent="0.2">
      <c r="A660" s="2" t="s">
        <v>52</v>
      </c>
      <c r="B660" s="2" t="s">
        <v>27</v>
      </c>
      <c r="C660" s="2" t="s">
        <v>6</v>
      </c>
      <c r="D660" s="2" t="s">
        <v>15</v>
      </c>
      <c r="E660" s="2" t="s">
        <v>21</v>
      </c>
      <c r="F660" s="2" t="s">
        <v>61</v>
      </c>
      <c r="G660" s="1">
        <v>1113.5999999999999</v>
      </c>
      <c r="H660" s="1">
        <v>582.6</v>
      </c>
      <c r="I660" s="4">
        <v>2</v>
      </c>
      <c r="J660" s="2" t="s">
        <v>73</v>
      </c>
      <c r="K660" s="1">
        <f>Tabelle9[[#This Row],[Menge kg Nges]]/1000</f>
        <v>1.1135999999999999</v>
      </c>
      <c r="L660" s="1">
        <f>Tabelle9[[#This Row],[Menge kg P2O5]]/1000</f>
        <v>0.58260000000000001</v>
      </c>
      <c r="M660" s="1">
        <f>Tabelle9[[#This Row],[Menge t Nges]]/Tabelle9[[#This Row],[Anzahl Lieferscheine]]</f>
        <v>0.55679999999999996</v>
      </c>
      <c r="N660" s="1">
        <f>Tabelle9[[#This Row],[Menge t P2O5]]/Tabelle9[[#This Row],[Anzahl Lieferscheine]]</f>
        <v>0.2913</v>
      </c>
    </row>
    <row r="661" spans="1:14" x14ac:dyDescent="0.2">
      <c r="A661" s="2" t="s">
        <v>52</v>
      </c>
      <c r="B661" s="2" t="s">
        <v>27</v>
      </c>
      <c r="C661" s="2" t="s">
        <v>25</v>
      </c>
      <c r="D661" s="2" t="s">
        <v>25</v>
      </c>
      <c r="E661" s="2" t="s">
        <v>26</v>
      </c>
      <c r="F661" s="2" t="s">
        <v>61</v>
      </c>
      <c r="G661" s="1">
        <v>468.72</v>
      </c>
      <c r="H661" s="1">
        <v>299.88</v>
      </c>
      <c r="I661" s="4">
        <v>1</v>
      </c>
      <c r="J661" s="2" t="s">
        <v>73</v>
      </c>
      <c r="K661" s="1">
        <f>Tabelle9[[#This Row],[Menge kg Nges]]/1000</f>
        <v>0.46872000000000003</v>
      </c>
      <c r="L661" s="1">
        <f>Tabelle9[[#This Row],[Menge kg P2O5]]/1000</f>
        <v>0.29987999999999998</v>
      </c>
      <c r="M661" s="1">
        <f>Tabelle9[[#This Row],[Menge t Nges]]/Tabelle9[[#This Row],[Anzahl Lieferscheine]]</f>
        <v>0.46872000000000003</v>
      </c>
      <c r="N661" s="1">
        <f>Tabelle9[[#This Row],[Menge t P2O5]]/Tabelle9[[#This Row],[Anzahl Lieferscheine]]</f>
        <v>0.29987999999999998</v>
      </c>
    </row>
    <row r="662" spans="1:14" x14ac:dyDescent="0.2">
      <c r="A662" s="2" t="s">
        <v>52</v>
      </c>
      <c r="B662" s="2" t="s">
        <v>46</v>
      </c>
      <c r="C662" s="2" t="s">
        <v>6</v>
      </c>
      <c r="D662" s="2" t="s">
        <v>7</v>
      </c>
      <c r="E662" s="2" t="s">
        <v>9</v>
      </c>
      <c r="F662" s="2" t="s">
        <v>61</v>
      </c>
      <c r="G662" s="1">
        <v>152.88</v>
      </c>
      <c r="H662" s="1">
        <v>65.52</v>
      </c>
      <c r="I662" s="4">
        <v>1</v>
      </c>
      <c r="J662" s="2" t="s">
        <v>73</v>
      </c>
      <c r="K662" s="1">
        <f>Tabelle9[[#This Row],[Menge kg Nges]]/1000</f>
        <v>0.15287999999999999</v>
      </c>
      <c r="L662" s="1">
        <f>Tabelle9[[#This Row],[Menge kg P2O5]]/1000</f>
        <v>6.5519999999999995E-2</v>
      </c>
      <c r="M662" s="1">
        <f>Tabelle9[[#This Row],[Menge t Nges]]/Tabelle9[[#This Row],[Anzahl Lieferscheine]]</f>
        <v>0.15287999999999999</v>
      </c>
      <c r="N662" s="1">
        <f>Tabelle9[[#This Row],[Menge t P2O5]]/Tabelle9[[#This Row],[Anzahl Lieferscheine]]</f>
        <v>6.5519999999999995E-2</v>
      </c>
    </row>
    <row r="663" spans="1:14" x14ac:dyDescent="0.2">
      <c r="A663" s="2" t="s">
        <v>52</v>
      </c>
      <c r="B663" s="2" t="s">
        <v>46</v>
      </c>
      <c r="C663" s="2" t="s">
        <v>6</v>
      </c>
      <c r="D663" s="2" t="s">
        <v>15</v>
      </c>
      <c r="E663" s="2" t="s">
        <v>8</v>
      </c>
      <c r="F663" s="2" t="s">
        <v>61</v>
      </c>
      <c r="G663" s="1">
        <v>525</v>
      </c>
      <c r="H663" s="1">
        <v>450</v>
      </c>
      <c r="I663" s="4">
        <v>1</v>
      </c>
      <c r="J663" s="2" t="s">
        <v>73</v>
      </c>
      <c r="K663" s="1">
        <f>Tabelle9[[#This Row],[Menge kg Nges]]/1000</f>
        <v>0.52500000000000002</v>
      </c>
      <c r="L663" s="1">
        <f>Tabelle9[[#This Row],[Menge kg P2O5]]/1000</f>
        <v>0.45</v>
      </c>
      <c r="M663" s="1">
        <f>Tabelle9[[#This Row],[Menge t Nges]]/Tabelle9[[#This Row],[Anzahl Lieferscheine]]</f>
        <v>0.52500000000000002</v>
      </c>
      <c r="N663" s="1">
        <f>Tabelle9[[#This Row],[Menge t P2O5]]/Tabelle9[[#This Row],[Anzahl Lieferscheine]]</f>
        <v>0.45</v>
      </c>
    </row>
    <row r="664" spans="1:14" x14ac:dyDescent="0.2">
      <c r="A664" s="2" t="s">
        <v>52</v>
      </c>
      <c r="B664" s="2" t="s">
        <v>46</v>
      </c>
      <c r="C664" s="2" t="s">
        <v>6</v>
      </c>
      <c r="D664" s="2" t="s">
        <v>15</v>
      </c>
      <c r="E664" s="2" t="s">
        <v>18</v>
      </c>
      <c r="F664" s="2" t="s">
        <v>61</v>
      </c>
      <c r="G664" s="1">
        <v>1764</v>
      </c>
      <c r="H664" s="1">
        <v>1428</v>
      </c>
      <c r="I664" s="4">
        <v>3</v>
      </c>
      <c r="J664" s="2" t="s">
        <v>73</v>
      </c>
      <c r="K664" s="1">
        <f>Tabelle9[[#This Row],[Menge kg Nges]]/1000</f>
        <v>1.764</v>
      </c>
      <c r="L664" s="1">
        <f>Tabelle9[[#This Row],[Menge kg P2O5]]/1000</f>
        <v>1.4279999999999999</v>
      </c>
      <c r="M664" s="1">
        <f>Tabelle9[[#This Row],[Menge t Nges]]/Tabelle9[[#This Row],[Anzahl Lieferscheine]]</f>
        <v>0.58799999999999997</v>
      </c>
      <c r="N664" s="1">
        <f>Tabelle9[[#This Row],[Menge t P2O5]]/Tabelle9[[#This Row],[Anzahl Lieferscheine]]</f>
        <v>0.47599999999999998</v>
      </c>
    </row>
    <row r="665" spans="1:14" x14ac:dyDescent="0.2">
      <c r="A665" s="2" t="s">
        <v>52</v>
      </c>
      <c r="B665" s="2" t="s">
        <v>46</v>
      </c>
      <c r="C665" s="2" t="s">
        <v>6</v>
      </c>
      <c r="D665" s="2" t="s">
        <v>15</v>
      </c>
      <c r="E665" s="2" t="s">
        <v>9</v>
      </c>
      <c r="F665" s="2" t="s">
        <v>61</v>
      </c>
      <c r="G665" s="1">
        <v>331.2</v>
      </c>
      <c r="H665" s="1">
        <v>148.5</v>
      </c>
      <c r="I665" s="4">
        <v>1</v>
      </c>
      <c r="J665" s="2" t="s">
        <v>73</v>
      </c>
      <c r="K665" s="1">
        <f>Tabelle9[[#This Row],[Menge kg Nges]]/1000</f>
        <v>0.33119999999999999</v>
      </c>
      <c r="L665" s="1">
        <f>Tabelle9[[#This Row],[Menge kg P2O5]]/1000</f>
        <v>0.14849999999999999</v>
      </c>
      <c r="M665" s="1">
        <f>Tabelle9[[#This Row],[Menge t Nges]]/Tabelle9[[#This Row],[Anzahl Lieferscheine]]</f>
        <v>0.33119999999999999</v>
      </c>
      <c r="N665" s="1">
        <f>Tabelle9[[#This Row],[Menge t P2O5]]/Tabelle9[[#This Row],[Anzahl Lieferscheine]]</f>
        <v>0.14849999999999999</v>
      </c>
    </row>
    <row r="666" spans="1:14" x14ac:dyDescent="0.2">
      <c r="A666" s="2" t="s">
        <v>52</v>
      </c>
      <c r="B666" s="2" t="s">
        <v>34</v>
      </c>
      <c r="C666" s="2" t="s">
        <v>6</v>
      </c>
      <c r="D666" s="2" t="s">
        <v>7</v>
      </c>
      <c r="E666" s="2" t="s">
        <v>9</v>
      </c>
      <c r="F666" s="2" t="s">
        <v>61</v>
      </c>
      <c r="G666" s="1">
        <v>142.19999999999999</v>
      </c>
      <c r="H666" s="1">
        <v>58.8</v>
      </c>
      <c r="I666" s="4">
        <v>2</v>
      </c>
      <c r="J666" s="2" t="s">
        <v>73</v>
      </c>
      <c r="K666" s="1">
        <f>Tabelle9[[#This Row],[Menge kg Nges]]/1000</f>
        <v>0.14219999999999999</v>
      </c>
      <c r="L666" s="1">
        <f>Tabelle9[[#This Row],[Menge kg P2O5]]/1000</f>
        <v>5.8799999999999998E-2</v>
      </c>
      <c r="M666" s="1">
        <f>Tabelle9[[#This Row],[Menge t Nges]]/Tabelle9[[#This Row],[Anzahl Lieferscheine]]</f>
        <v>7.1099999999999997E-2</v>
      </c>
      <c r="N666" s="1">
        <f>Tabelle9[[#This Row],[Menge t P2O5]]/Tabelle9[[#This Row],[Anzahl Lieferscheine]]</f>
        <v>2.9399999999999999E-2</v>
      </c>
    </row>
    <row r="667" spans="1:14" x14ac:dyDescent="0.2">
      <c r="A667" s="2" t="s">
        <v>52</v>
      </c>
      <c r="B667" s="2" t="s">
        <v>34</v>
      </c>
      <c r="C667" s="2" t="s">
        <v>6</v>
      </c>
      <c r="D667" s="2" t="s">
        <v>7</v>
      </c>
      <c r="E667" s="2" t="s">
        <v>11</v>
      </c>
      <c r="F667" s="2" t="s">
        <v>61</v>
      </c>
      <c r="G667" s="1">
        <v>251.72</v>
      </c>
      <c r="H667" s="1">
        <v>97.44</v>
      </c>
      <c r="I667" s="4">
        <v>1</v>
      </c>
      <c r="J667" s="2" t="s">
        <v>73</v>
      </c>
      <c r="K667" s="1">
        <f>Tabelle9[[#This Row],[Menge kg Nges]]/1000</f>
        <v>0.25172</v>
      </c>
      <c r="L667" s="1">
        <f>Tabelle9[[#This Row],[Menge kg P2O5]]/1000</f>
        <v>9.7439999999999999E-2</v>
      </c>
      <c r="M667" s="1">
        <f>Tabelle9[[#This Row],[Menge t Nges]]/Tabelle9[[#This Row],[Anzahl Lieferscheine]]</f>
        <v>0.25172</v>
      </c>
      <c r="N667" s="1">
        <f>Tabelle9[[#This Row],[Menge t P2O5]]/Tabelle9[[#This Row],[Anzahl Lieferscheine]]</f>
        <v>9.7439999999999999E-2</v>
      </c>
    </row>
    <row r="668" spans="1:14" x14ac:dyDescent="0.2">
      <c r="A668" s="2" t="s">
        <v>52</v>
      </c>
      <c r="B668" s="2" t="s">
        <v>34</v>
      </c>
      <c r="C668" s="2" t="s">
        <v>6</v>
      </c>
      <c r="D668" s="2" t="s">
        <v>7</v>
      </c>
      <c r="E668" s="2" t="s">
        <v>13</v>
      </c>
      <c r="F668" s="2" t="s">
        <v>61</v>
      </c>
      <c r="G668" s="1">
        <v>338.1</v>
      </c>
      <c r="H668" s="1">
        <v>184.8</v>
      </c>
      <c r="I668" s="4">
        <v>1</v>
      </c>
      <c r="J668" s="2" t="s">
        <v>73</v>
      </c>
      <c r="K668" s="1">
        <f>Tabelle9[[#This Row],[Menge kg Nges]]/1000</f>
        <v>0.33810000000000001</v>
      </c>
      <c r="L668" s="1">
        <f>Tabelle9[[#This Row],[Menge kg P2O5]]/1000</f>
        <v>0.18480000000000002</v>
      </c>
      <c r="M668" s="1">
        <f>Tabelle9[[#This Row],[Menge t Nges]]/Tabelle9[[#This Row],[Anzahl Lieferscheine]]</f>
        <v>0.33810000000000001</v>
      </c>
      <c r="N668" s="1">
        <f>Tabelle9[[#This Row],[Menge t P2O5]]/Tabelle9[[#This Row],[Anzahl Lieferscheine]]</f>
        <v>0.18480000000000002</v>
      </c>
    </row>
    <row r="669" spans="1:14" x14ac:dyDescent="0.2">
      <c r="A669" s="2" t="s">
        <v>52</v>
      </c>
      <c r="B669" s="2" t="s">
        <v>51</v>
      </c>
      <c r="C669" s="2" t="s">
        <v>6</v>
      </c>
      <c r="D669" s="2" t="s">
        <v>7</v>
      </c>
      <c r="E669" s="2" t="s">
        <v>8</v>
      </c>
      <c r="F669" s="2" t="s">
        <v>61</v>
      </c>
      <c r="G669" s="1">
        <v>689.74</v>
      </c>
      <c r="H669" s="1">
        <v>246.46</v>
      </c>
      <c r="I669" s="4">
        <v>2</v>
      </c>
      <c r="J669" s="2" t="s">
        <v>73</v>
      </c>
      <c r="K669" s="1">
        <f>Tabelle9[[#This Row],[Menge kg Nges]]/1000</f>
        <v>0.68974000000000002</v>
      </c>
      <c r="L669" s="1">
        <f>Tabelle9[[#This Row],[Menge kg P2O5]]/1000</f>
        <v>0.24646000000000001</v>
      </c>
      <c r="M669" s="1">
        <f>Tabelle9[[#This Row],[Menge t Nges]]/Tabelle9[[#This Row],[Anzahl Lieferscheine]]</f>
        <v>0.34487000000000001</v>
      </c>
      <c r="N669" s="1">
        <f>Tabelle9[[#This Row],[Menge t P2O5]]/Tabelle9[[#This Row],[Anzahl Lieferscheine]]</f>
        <v>0.12323000000000001</v>
      </c>
    </row>
    <row r="670" spans="1:14" x14ac:dyDescent="0.2">
      <c r="A670" s="2" t="s">
        <v>52</v>
      </c>
      <c r="B670" s="2" t="s">
        <v>51</v>
      </c>
      <c r="C670" s="2" t="s">
        <v>6</v>
      </c>
      <c r="D670" s="2" t="s">
        <v>7</v>
      </c>
      <c r="E670" s="2" t="s">
        <v>12</v>
      </c>
      <c r="F670" s="2" t="s">
        <v>61</v>
      </c>
      <c r="G670" s="1">
        <v>644.62</v>
      </c>
      <c r="H670" s="1">
        <v>303.01</v>
      </c>
      <c r="I670" s="4">
        <v>2</v>
      </c>
      <c r="J670" s="2" t="s">
        <v>73</v>
      </c>
      <c r="K670" s="1">
        <f>Tabelle9[[#This Row],[Menge kg Nges]]/1000</f>
        <v>0.64461999999999997</v>
      </c>
      <c r="L670" s="1">
        <f>Tabelle9[[#This Row],[Menge kg P2O5]]/1000</f>
        <v>0.30301</v>
      </c>
      <c r="M670" s="1">
        <f>Tabelle9[[#This Row],[Menge t Nges]]/Tabelle9[[#This Row],[Anzahl Lieferscheine]]</f>
        <v>0.32230999999999999</v>
      </c>
      <c r="N670" s="1">
        <f>Tabelle9[[#This Row],[Menge t P2O5]]/Tabelle9[[#This Row],[Anzahl Lieferscheine]]</f>
        <v>0.151505</v>
      </c>
    </row>
    <row r="671" spans="1:14" x14ac:dyDescent="0.2">
      <c r="A671" s="2" t="s">
        <v>52</v>
      </c>
      <c r="B671" s="2" t="s">
        <v>51</v>
      </c>
      <c r="C671" s="2" t="s">
        <v>6</v>
      </c>
      <c r="D671" s="2" t="s">
        <v>15</v>
      </c>
      <c r="E671" s="2" t="s">
        <v>21</v>
      </c>
      <c r="F671" s="2" t="s">
        <v>61</v>
      </c>
      <c r="G671" s="1">
        <v>386.4</v>
      </c>
      <c r="H671" s="1">
        <v>200.1</v>
      </c>
      <c r="I671" s="4">
        <v>1</v>
      </c>
      <c r="J671" s="2" t="s">
        <v>73</v>
      </c>
      <c r="K671" s="1">
        <f>Tabelle9[[#This Row],[Menge kg Nges]]/1000</f>
        <v>0.38639999999999997</v>
      </c>
      <c r="L671" s="1">
        <f>Tabelle9[[#This Row],[Menge kg P2O5]]/1000</f>
        <v>0.2001</v>
      </c>
      <c r="M671" s="1">
        <f>Tabelle9[[#This Row],[Menge t Nges]]/Tabelle9[[#This Row],[Anzahl Lieferscheine]]</f>
        <v>0.38639999999999997</v>
      </c>
      <c r="N671" s="1">
        <f>Tabelle9[[#This Row],[Menge t P2O5]]/Tabelle9[[#This Row],[Anzahl Lieferscheine]]</f>
        <v>0.2001</v>
      </c>
    </row>
    <row r="672" spans="1:14" x14ac:dyDescent="0.2">
      <c r="A672" s="2" t="s">
        <v>52</v>
      </c>
      <c r="B672" s="2" t="s">
        <v>52</v>
      </c>
      <c r="C672" s="2" t="s">
        <v>6</v>
      </c>
      <c r="D672" s="2" t="s">
        <v>7</v>
      </c>
      <c r="E672" s="2" t="s">
        <v>8</v>
      </c>
      <c r="F672" s="2" t="s">
        <v>61</v>
      </c>
      <c r="G672" s="1">
        <v>59843.369999999995</v>
      </c>
      <c r="H672" s="1">
        <v>20610.899999999983</v>
      </c>
      <c r="I672" s="4">
        <v>96</v>
      </c>
      <c r="J672" s="2" t="s">
        <v>73</v>
      </c>
      <c r="K672" s="1">
        <f>Tabelle9[[#This Row],[Menge kg Nges]]/1000</f>
        <v>59.843369999999993</v>
      </c>
      <c r="L672" s="1">
        <f>Tabelle9[[#This Row],[Menge kg P2O5]]/1000</f>
        <v>20.610899999999983</v>
      </c>
      <c r="M672" s="1">
        <f>Tabelle9[[#This Row],[Menge t Nges]]/Tabelle9[[#This Row],[Anzahl Lieferscheine]]</f>
        <v>0.62336843749999993</v>
      </c>
      <c r="N672" s="1">
        <f>Tabelle9[[#This Row],[Menge t P2O5]]/Tabelle9[[#This Row],[Anzahl Lieferscheine]]</f>
        <v>0.21469687499999981</v>
      </c>
    </row>
    <row r="673" spans="1:14" x14ac:dyDescent="0.2">
      <c r="A673" s="2" t="s">
        <v>52</v>
      </c>
      <c r="B673" s="2" t="s">
        <v>52</v>
      </c>
      <c r="C673" s="2" t="s">
        <v>6</v>
      </c>
      <c r="D673" s="2" t="s">
        <v>7</v>
      </c>
      <c r="E673" s="2" t="s">
        <v>9</v>
      </c>
      <c r="F673" s="2" t="s">
        <v>61</v>
      </c>
      <c r="G673" s="1">
        <v>30571.129999999997</v>
      </c>
      <c r="H673" s="1">
        <v>12219.859999999999</v>
      </c>
      <c r="I673" s="4">
        <v>44</v>
      </c>
      <c r="J673" s="2" t="s">
        <v>73</v>
      </c>
      <c r="K673" s="1">
        <f>Tabelle9[[#This Row],[Menge kg Nges]]/1000</f>
        <v>30.571129999999997</v>
      </c>
      <c r="L673" s="1">
        <f>Tabelle9[[#This Row],[Menge kg P2O5]]/1000</f>
        <v>12.219859999999999</v>
      </c>
      <c r="M673" s="1">
        <f>Tabelle9[[#This Row],[Menge t Nges]]/Tabelle9[[#This Row],[Anzahl Lieferscheine]]</f>
        <v>0.69479840909090906</v>
      </c>
      <c r="N673" s="1">
        <f>Tabelle9[[#This Row],[Menge t P2O5]]/Tabelle9[[#This Row],[Anzahl Lieferscheine]]</f>
        <v>0.27772409090909089</v>
      </c>
    </row>
    <row r="674" spans="1:14" x14ac:dyDescent="0.2">
      <c r="A674" s="2" t="s">
        <v>52</v>
      </c>
      <c r="B674" s="2" t="s">
        <v>52</v>
      </c>
      <c r="C674" s="2" t="s">
        <v>6</v>
      </c>
      <c r="D674" s="2" t="s">
        <v>7</v>
      </c>
      <c r="E674" s="2" t="s">
        <v>11</v>
      </c>
      <c r="F674" s="2" t="s">
        <v>61</v>
      </c>
      <c r="G674" s="1">
        <v>11214.559999999998</v>
      </c>
      <c r="H674" s="1">
        <v>4880.34</v>
      </c>
      <c r="I674" s="4">
        <v>41</v>
      </c>
      <c r="J674" s="2" t="s">
        <v>73</v>
      </c>
      <c r="K674" s="1">
        <f>Tabelle9[[#This Row],[Menge kg Nges]]/1000</f>
        <v>11.214559999999997</v>
      </c>
      <c r="L674" s="1">
        <f>Tabelle9[[#This Row],[Menge kg P2O5]]/1000</f>
        <v>4.8803400000000003</v>
      </c>
      <c r="M674" s="1">
        <f>Tabelle9[[#This Row],[Menge t Nges]]/Tabelle9[[#This Row],[Anzahl Lieferscheine]]</f>
        <v>0.27352585365853649</v>
      </c>
      <c r="N674" s="1">
        <f>Tabelle9[[#This Row],[Menge t P2O5]]/Tabelle9[[#This Row],[Anzahl Lieferscheine]]</f>
        <v>0.11903268292682928</v>
      </c>
    </row>
    <row r="675" spans="1:14" x14ac:dyDescent="0.2">
      <c r="A675" s="2" t="s">
        <v>52</v>
      </c>
      <c r="B675" s="2" t="s">
        <v>52</v>
      </c>
      <c r="C675" s="2" t="s">
        <v>6</v>
      </c>
      <c r="D675" s="2" t="s">
        <v>7</v>
      </c>
      <c r="E675" s="2" t="s">
        <v>12</v>
      </c>
      <c r="F675" s="2" t="s">
        <v>61</v>
      </c>
      <c r="G675" s="1">
        <v>33832.81</v>
      </c>
      <c r="H675" s="1">
        <v>15402.019999999997</v>
      </c>
      <c r="I675" s="4">
        <v>134</v>
      </c>
      <c r="J675" s="2" t="s">
        <v>73</v>
      </c>
      <c r="K675" s="1">
        <f>Tabelle9[[#This Row],[Menge kg Nges]]/1000</f>
        <v>33.832809999999995</v>
      </c>
      <c r="L675" s="1">
        <f>Tabelle9[[#This Row],[Menge kg P2O5]]/1000</f>
        <v>15.402019999999997</v>
      </c>
      <c r="M675" s="1">
        <f>Tabelle9[[#This Row],[Menge t Nges]]/Tabelle9[[#This Row],[Anzahl Lieferscheine]]</f>
        <v>0.25248365671641787</v>
      </c>
      <c r="N675" s="1">
        <f>Tabelle9[[#This Row],[Menge t P2O5]]/Tabelle9[[#This Row],[Anzahl Lieferscheine]]</f>
        <v>0.11494044776119401</v>
      </c>
    </row>
    <row r="676" spans="1:14" x14ac:dyDescent="0.2">
      <c r="A676" s="2" t="s">
        <v>52</v>
      </c>
      <c r="B676" s="2" t="s">
        <v>52</v>
      </c>
      <c r="C676" s="2" t="s">
        <v>6</v>
      </c>
      <c r="D676" s="2" t="s">
        <v>7</v>
      </c>
      <c r="E676" s="2" t="s">
        <v>13</v>
      </c>
      <c r="F676" s="2" t="s">
        <v>61</v>
      </c>
      <c r="G676" s="1">
        <v>7058.5800000000008</v>
      </c>
      <c r="H676" s="1">
        <v>3656.1299999999997</v>
      </c>
      <c r="I676" s="4">
        <v>37</v>
      </c>
      <c r="J676" s="2" t="s">
        <v>73</v>
      </c>
      <c r="K676" s="1">
        <f>Tabelle9[[#This Row],[Menge kg Nges]]/1000</f>
        <v>7.058580000000001</v>
      </c>
      <c r="L676" s="1">
        <f>Tabelle9[[#This Row],[Menge kg P2O5]]/1000</f>
        <v>3.6561299999999997</v>
      </c>
      <c r="M676" s="1">
        <f>Tabelle9[[#This Row],[Menge t Nges]]/Tabelle9[[#This Row],[Anzahl Lieferscheine]]</f>
        <v>0.19077243243243247</v>
      </c>
      <c r="N676" s="1">
        <f>Tabelle9[[#This Row],[Menge t P2O5]]/Tabelle9[[#This Row],[Anzahl Lieferscheine]]</f>
        <v>9.8814324324324312E-2</v>
      </c>
    </row>
    <row r="677" spans="1:14" x14ac:dyDescent="0.2">
      <c r="A677" s="2" t="s">
        <v>52</v>
      </c>
      <c r="B677" s="2" t="s">
        <v>52</v>
      </c>
      <c r="C677" s="2" t="s">
        <v>6</v>
      </c>
      <c r="D677" s="2" t="s">
        <v>7</v>
      </c>
      <c r="E677" s="2" t="s">
        <v>14</v>
      </c>
      <c r="F677" s="2" t="s">
        <v>61</v>
      </c>
      <c r="G677" s="1">
        <v>5562.4599999999982</v>
      </c>
      <c r="H677" s="1">
        <v>2258.2600000000011</v>
      </c>
      <c r="I677" s="4">
        <v>34</v>
      </c>
      <c r="J677" s="2" t="s">
        <v>73</v>
      </c>
      <c r="K677" s="1">
        <f>Tabelle9[[#This Row],[Menge kg Nges]]/1000</f>
        <v>5.562459999999998</v>
      </c>
      <c r="L677" s="1">
        <f>Tabelle9[[#This Row],[Menge kg P2O5]]/1000</f>
        <v>2.2582600000000013</v>
      </c>
      <c r="M677" s="1">
        <f>Tabelle9[[#This Row],[Menge t Nges]]/Tabelle9[[#This Row],[Anzahl Lieferscheine]]</f>
        <v>0.16360176470588228</v>
      </c>
      <c r="N677" s="1">
        <f>Tabelle9[[#This Row],[Menge t P2O5]]/Tabelle9[[#This Row],[Anzahl Lieferscheine]]</f>
        <v>6.6419411764705921E-2</v>
      </c>
    </row>
    <row r="678" spans="1:14" x14ac:dyDescent="0.2">
      <c r="A678" s="2" t="s">
        <v>52</v>
      </c>
      <c r="B678" s="2" t="s">
        <v>52</v>
      </c>
      <c r="C678" s="2" t="s">
        <v>6</v>
      </c>
      <c r="D678" s="2" t="s">
        <v>15</v>
      </c>
      <c r="E678" s="2" t="s">
        <v>8</v>
      </c>
      <c r="F678" s="2" t="s">
        <v>61</v>
      </c>
      <c r="G678" s="1">
        <v>4959.1299999999992</v>
      </c>
      <c r="H678" s="1">
        <v>3433.85</v>
      </c>
      <c r="I678" s="4">
        <v>6</v>
      </c>
      <c r="J678" s="2" t="s">
        <v>73</v>
      </c>
      <c r="K678" s="1">
        <f>Tabelle9[[#This Row],[Menge kg Nges]]/1000</f>
        <v>4.9591299999999991</v>
      </c>
      <c r="L678" s="1">
        <f>Tabelle9[[#This Row],[Menge kg P2O5]]/1000</f>
        <v>3.4338500000000001</v>
      </c>
      <c r="M678" s="1">
        <f>Tabelle9[[#This Row],[Menge t Nges]]/Tabelle9[[#This Row],[Anzahl Lieferscheine]]</f>
        <v>0.82652166666666649</v>
      </c>
      <c r="N678" s="1">
        <f>Tabelle9[[#This Row],[Menge t P2O5]]/Tabelle9[[#This Row],[Anzahl Lieferscheine]]</f>
        <v>0.57230833333333331</v>
      </c>
    </row>
    <row r="679" spans="1:14" x14ac:dyDescent="0.2">
      <c r="A679" s="2" t="s">
        <v>52</v>
      </c>
      <c r="B679" s="2" t="s">
        <v>52</v>
      </c>
      <c r="C679" s="2" t="s">
        <v>6</v>
      </c>
      <c r="D679" s="2" t="s">
        <v>15</v>
      </c>
      <c r="E679" s="2" t="s">
        <v>18</v>
      </c>
      <c r="F679" s="2" t="s">
        <v>61</v>
      </c>
      <c r="G679" s="1">
        <v>1322.1599999999999</v>
      </c>
      <c r="H679" s="1">
        <v>1070.32</v>
      </c>
      <c r="I679" s="4">
        <v>12</v>
      </c>
      <c r="J679" s="2" t="s">
        <v>73</v>
      </c>
      <c r="K679" s="1">
        <f>Tabelle9[[#This Row],[Menge kg Nges]]/1000</f>
        <v>1.3221599999999998</v>
      </c>
      <c r="L679" s="1">
        <f>Tabelle9[[#This Row],[Menge kg P2O5]]/1000</f>
        <v>1.0703199999999999</v>
      </c>
      <c r="M679" s="1">
        <f>Tabelle9[[#This Row],[Menge t Nges]]/Tabelle9[[#This Row],[Anzahl Lieferscheine]]</f>
        <v>0.11017999999999999</v>
      </c>
      <c r="N679" s="1">
        <f>Tabelle9[[#This Row],[Menge t P2O5]]/Tabelle9[[#This Row],[Anzahl Lieferscheine]]</f>
        <v>8.9193333333333333E-2</v>
      </c>
    </row>
    <row r="680" spans="1:14" x14ac:dyDescent="0.2">
      <c r="A680" s="2" t="s">
        <v>52</v>
      </c>
      <c r="B680" s="2" t="s">
        <v>52</v>
      </c>
      <c r="C680" s="2" t="s">
        <v>6</v>
      </c>
      <c r="D680" s="2" t="s">
        <v>15</v>
      </c>
      <c r="E680" s="2" t="s">
        <v>19</v>
      </c>
      <c r="F680" s="2" t="s">
        <v>61</v>
      </c>
      <c r="G680" s="1">
        <v>968.16</v>
      </c>
      <c r="H680" s="1">
        <v>817.92</v>
      </c>
      <c r="I680" s="4">
        <v>1</v>
      </c>
      <c r="J680" s="2" t="s">
        <v>73</v>
      </c>
      <c r="K680" s="1">
        <f>Tabelle9[[#This Row],[Menge kg Nges]]/1000</f>
        <v>0.96816000000000002</v>
      </c>
      <c r="L680" s="1">
        <f>Tabelle9[[#This Row],[Menge kg P2O5]]/1000</f>
        <v>0.81791999999999998</v>
      </c>
      <c r="M680" s="1">
        <f>Tabelle9[[#This Row],[Menge t Nges]]/Tabelle9[[#This Row],[Anzahl Lieferscheine]]</f>
        <v>0.96816000000000002</v>
      </c>
      <c r="N680" s="1">
        <f>Tabelle9[[#This Row],[Menge t P2O5]]/Tabelle9[[#This Row],[Anzahl Lieferscheine]]</f>
        <v>0.81791999999999998</v>
      </c>
    </row>
    <row r="681" spans="1:14" x14ac:dyDescent="0.2">
      <c r="A681" s="2" t="s">
        <v>52</v>
      </c>
      <c r="B681" s="2" t="s">
        <v>52</v>
      </c>
      <c r="C681" s="2" t="s">
        <v>6</v>
      </c>
      <c r="D681" s="2" t="s">
        <v>15</v>
      </c>
      <c r="E681" s="2" t="s">
        <v>20</v>
      </c>
      <c r="F681" s="2" t="s">
        <v>61</v>
      </c>
      <c r="G681" s="1">
        <v>105.6</v>
      </c>
      <c r="H681" s="1">
        <v>60</v>
      </c>
      <c r="I681" s="4">
        <v>1</v>
      </c>
      <c r="J681" s="2" t="s">
        <v>73</v>
      </c>
      <c r="K681" s="1">
        <f>Tabelle9[[#This Row],[Menge kg Nges]]/1000</f>
        <v>0.1056</v>
      </c>
      <c r="L681" s="1">
        <f>Tabelle9[[#This Row],[Menge kg P2O5]]/1000</f>
        <v>0.06</v>
      </c>
      <c r="M681" s="1">
        <f>Tabelle9[[#This Row],[Menge t Nges]]/Tabelle9[[#This Row],[Anzahl Lieferscheine]]</f>
        <v>0.1056</v>
      </c>
      <c r="N681" s="1">
        <f>Tabelle9[[#This Row],[Menge t P2O5]]/Tabelle9[[#This Row],[Anzahl Lieferscheine]]</f>
        <v>0.06</v>
      </c>
    </row>
    <row r="682" spans="1:14" x14ac:dyDescent="0.2">
      <c r="A682" s="2" t="s">
        <v>52</v>
      </c>
      <c r="B682" s="2" t="s">
        <v>52</v>
      </c>
      <c r="C682" s="2" t="s">
        <v>6</v>
      </c>
      <c r="D682" s="2" t="s">
        <v>15</v>
      </c>
      <c r="E682" s="2" t="s">
        <v>21</v>
      </c>
      <c r="F682" s="2" t="s">
        <v>61</v>
      </c>
      <c r="G682" s="1">
        <v>3389.4399999999996</v>
      </c>
      <c r="H682" s="1">
        <v>1854.88</v>
      </c>
      <c r="I682" s="4">
        <v>10</v>
      </c>
      <c r="J682" s="2" t="s">
        <v>73</v>
      </c>
      <c r="K682" s="1">
        <f>Tabelle9[[#This Row],[Menge kg Nges]]/1000</f>
        <v>3.3894399999999996</v>
      </c>
      <c r="L682" s="1">
        <f>Tabelle9[[#This Row],[Menge kg P2O5]]/1000</f>
        <v>1.8548800000000001</v>
      </c>
      <c r="M682" s="1">
        <f>Tabelle9[[#This Row],[Menge t Nges]]/Tabelle9[[#This Row],[Anzahl Lieferscheine]]</f>
        <v>0.33894399999999997</v>
      </c>
      <c r="N682" s="1">
        <f>Tabelle9[[#This Row],[Menge t P2O5]]/Tabelle9[[#This Row],[Anzahl Lieferscheine]]</f>
        <v>0.18548800000000001</v>
      </c>
    </row>
    <row r="683" spans="1:14" x14ac:dyDescent="0.2">
      <c r="A683" s="2" t="s">
        <v>52</v>
      </c>
      <c r="B683" s="2" t="s">
        <v>52</v>
      </c>
      <c r="C683" s="2" t="s">
        <v>6</v>
      </c>
      <c r="D683" s="2" t="s">
        <v>15</v>
      </c>
      <c r="E683" s="2" t="s">
        <v>9</v>
      </c>
      <c r="F683" s="2" t="s">
        <v>61</v>
      </c>
      <c r="G683" s="1">
        <v>6944.9</v>
      </c>
      <c r="H683" s="1">
        <v>3691.24</v>
      </c>
      <c r="I683" s="4">
        <v>19</v>
      </c>
      <c r="J683" s="2" t="s">
        <v>73</v>
      </c>
      <c r="K683" s="1">
        <f>Tabelle9[[#This Row],[Menge kg Nges]]/1000</f>
        <v>6.9448999999999996</v>
      </c>
      <c r="L683" s="1">
        <f>Tabelle9[[#This Row],[Menge kg P2O5]]/1000</f>
        <v>3.6912399999999996</v>
      </c>
      <c r="M683" s="1">
        <f>Tabelle9[[#This Row],[Menge t Nges]]/Tabelle9[[#This Row],[Anzahl Lieferscheine]]</f>
        <v>0.36552105263157891</v>
      </c>
      <c r="N683" s="1">
        <f>Tabelle9[[#This Row],[Menge t P2O5]]/Tabelle9[[#This Row],[Anzahl Lieferscheine]]</f>
        <v>0.19427578947368418</v>
      </c>
    </row>
    <row r="684" spans="1:14" x14ac:dyDescent="0.2">
      <c r="A684" s="2" t="s">
        <v>52</v>
      </c>
      <c r="B684" s="2" t="s">
        <v>52</v>
      </c>
      <c r="C684" s="2" t="s">
        <v>6</v>
      </c>
      <c r="D684" s="2" t="s">
        <v>15</v>
      </c>
      <c r="E684" s="2" t="s">
        <v>23</v>
      </c>
      <c r="F684" s="2" t="s">
        <v>61</v>
      </c>
      <c r="G684" s="1">
        <v>114.8</v>
      </c>
      <c r="H684" s="1">
        <v>51.8</v>
      </c>
      <c r="I684" s="4">
        <v>1</v>
      </c>
      <c r="J684" s="2" t="s">
        <v>73</v>
      </c>
      <c r="K684" s="1">
        <f>Tabelle9[[#This Row],[Menge kg Nges]]/1000</f>
        <v>0.1148</v>
      </c>
      <c r="L684" s="1">
        <f>Tabelle9[[#This Row],[Menge kg P2O5]]/1000</f>
        <v>5.1799999999999999E-2</v>
      </c>
      <c r="M684" s="1">
        <f>Tabelle9[[#This Row],[Menge t Nges]]/Tabelle9[[#This Row],[Anzahl Lieferscheine]]</f>
        <v>0.1148</v>
      </c>
      <c r="N684" s="1">
        <f>Tabelle9[[#This Row],[Menge t P2O5]]/Tabelle9[[#This Row],[Anzahl Lieferscheine]]</f>
        <v>5.1799999999999999E-2</v>
      </c>
    </row>
    <row r="685" spans="1:14" x14ac:dyDescent="0.2">
      <c r="A685" s="2" t="s">
        <v>52</v>
      </c>
      <c r="B685" s="2" t="s">
        <v>52</v>
      </c>
      <c r="C685" s="2" t="s">
        <v>6</v>
      </c>
      <c r="D685" s="2" t="s">
        <v>15</v>
      </c>
      <c r="E685" s="2" t="s">
        <v>13</v>
      </c>
      <c r="F685" s="2" t="s">
        <v>61</v>
      </c>
      <c r="G685" s="1">
        <v>643.15</v>
      </c>
      <c r="H685" s="1">
        <v>465.90000000000009</v>
      </c>
      <c r="I685" s="4">
        <v>5</v>
      </c>
      <c r="J685" s="2" t="s">
        <v>73</v>
      </c>
      <c r="K685" s="1">
        <f>Tabelle9[[#This Row],[Menge kg Nges]]/1000</f>
        <v>0.64315</v>
      </c>
      <c r="L685" s="1">
        <f>Tabelle9[[#This Row],[Menge kg P2O5]]/1000</f>
        <v>0.46590000000000009</v>
      </c>
      <c r="M685" s="1">
        <f>Tabelle9[[#This Row],[Menge t Nges]]/Tabelle9[[#This Row],[Anzahl Lieferscheine]]</f>
        <v>0.12862999999999999</v>
      </c>
      <c r="N685" s="1">
        <f>Tabelle9[[#This Row],[Menge t P2O5]]/Tabelle9[[#This Row],[Anzahl Lieferscheine]]</f>
        <v>9.3180000000000013E-2</v>
      </c>
    </row>
    <row r="686" spans="1:14" x14ac:dyDescent="0.2">
      <c r="A686" s="2" t="s">
        <v>52</v>
      </c>
      <c r="B686" s="2" t="s">
        <v>52</v>
      </c>
      <c r="C686" s="2" t="s">
        <v>25</v>
      </c>
      <c r="D686" s="2" t="s">
        <v>25</v>
      </c>
      <c r="E686" s="2" t="s">
        <v>26</v>
      </c>
      <c r="F686" s="2" t="s">
        <v>61</v>
      </c>
      <c r="G686" s="1">
        <v>3645.8700000000003</v>
      </c>
      <c r="H686" s="1">
        <v>2629.4000000000005</v>
      </c>
      <c r="I686" s="4">
        <v>13</v>
      </c>
      <c r="J686" s="2" t="s">
        <v>73</v>
      </c>
      <c r="K686" s="1">
        <f>Tabelle9[[#This Row],[Menge kg Nges]]/1000</f>
        <v>3.6458700000000004</v>
      </c>
      <c r="L686" s="1">
        <f>Tabelle9[[#This Row],[Menge kg P2O5]]/1000</f>
        <v>2.6294000000000004</v>
      </c>
      <c r="M686" s="1">
        <f>Tabelle9[[#This Row],[Menge t Nges]]/Tabelle9[[#This Row],[Anzahl Lieferscheine]]</f>
        <v>0.28045153846153847</v>
      </c>
      <c r="N686" s="1">
        <f>Tabelle9[[#This Row],[Menge t P2O5]]/Tabelle9[[#This Row],[Anzahl Lieferscheine]]</f>
        <v>0.20226153846153849</v>
      </c>
    </row>
    <row r="687" spans="1:14" x14ac:dyDescent="0.2">
      <c r="A687" s="2" t="s">
        <v>52</v>
      </c>
      <c r="B687" s="2" t="s">
        <v>52</v>
      </c>
      <c r="C687" s="2" t="s">
        <v>63</v>
      </c>
      <c r="D687" s="2" t="s">
        <v>63</v>
      </c>
      <c r="E687" s="2" t="s">
        <v>63</v>
      </c>
      <c r="F687" s="2" t="s">
        <v>61</v>
      </c>
      <c r="G687" s="1">
        <v>1407.5</v>
      </c>
      <c r="H687" s="1">
        <v>754.55</v>
      </c>
      <c r="I687" s="4">
        <v>3</v>
      </c>
      <c r="J687" s="2" t="s">
        <v>73</v>
      </c>
      <c r="K687" s="1">
        <f>Tabelle9[[#This Row],[Menge kg Nges]]/1000</f>
        <v>1.4075</v>
      </c>
      <c r="L687" s="1">
        <f>Tabelle9[[#This Row],[Menge kg P2O5]]/1000</f>
        <v>0.75454999999999994</v>
      </c>
      <c r="M687" s="1">
        <f>Tabelle9[[#This Row],[Menge t Nges]]/Tabelle9[[#This Row],[Anzahl Lieferscheine]]</f>
        <v>0.46916666666666668</v>
      </c>
      <c r="N687" s="1">
        <f>Tabelle9[[#This Row],[Menge t P2O5]]/Tabelle9[[#This Row],[Anzahl Lieferscheine]]</f>
        <v>0.25151666666666667</v>
      </c>
    </row>
    <row r="688" spans="1:14" x14ac:dyDescent="0.2">
      <c r="A688" s="2" t="s">
        <v>52</v>
      </c>
      <c r="B688" s="2" t="s">
        <v>39</v>
      </c>
      <c r="C688" s="2" t="s">
        <v>6</v>
      </c>
      <c r="D688" s="2" t="s">
        <v>15</v>
      </c>
      <c r="E688" s="2" t="s">
        <v>13</v>
      </c>
      <c r="F688" s="2" t="s">
        <v>61</v>
      </c>
      <c r="G688" s="1">
        <v>154.32</v>
      </c>
      <c r="H688" s="1">
        <v>105.12</v>
      </c>
      <c r="I688" s="4">
        <v>1</v>
      </c>
      <c r="J688" s="2" t="s">
        <v>73</v>
      </c>
      <c r="K688" s="1">
        <f>Tabelle9[[#This Row],[Menge kg Nges]]/1000</f>
        <v>0.15431999999999998</v>
      </c>
      <c r="L688" s="1">
        <f>Tabelle9[[#This Row],[Menge kg P2O5]]/1000</f>
        <v>0.10512000000000001</v>
      </c>
      <c r="M688" s="1">
        <f>Tabelle9[[#This Row],[Menge t Nges]]/Tabelle9[[#This Row],[Anzahl Lieferscheine]]</f>
        <v>0.15431999999999998</v>
      </c>
      <c r="N688" s="1">
        <f>Tabelle9[[#This Row],[Menge t P2O5]]/Tabelle9[[#This Row],[Anzahl Lieferscheine]]</f>
        <v>0.10512000000000001</v>
      </c>
    </row>
    <row r="689" spans="1:14" x14ac:dyDescent="0.2">
      <c r="A689" s="2" t="s">
        <v>52</v>
      </c>
      <c r="B689" s="2" t="s">
        <v>39</v>
      </c>
      <c r="C689" s="2" t="s">
        <v>63</v>
      </c>
      <c r="D689" s="2" t="s">
        <v>63</v>
      </c>
      <c r="E689" s="2" t="s">
        <v>63</v>
      </c>
      <c r="F689" s="2" t="s">
        <v>61</v>
      </c>
      <c r="G689" s="1">
        <v>243</v>
      </c>
      <c r="H689" s="1">
        <v>229.5</v>
      </c>
      <c r="I689" s="4">
        <v>2</v>
      </c>
      <c r="J689" s="2" t="s">
        <v>73</v>
      </c>
      <c r="K689" s="1">
        <f>Tabelle9[[#This Row],[Menge kg Nges]]/1000</f>
        <v>0.24299999999999999</v>
      </c>
      <c r="L689" s="1">
        <f>Tabelle9[[#This Row],[Menge kg P2O5]]/1000</f>
        <v>0.22950000000000001</v>
      </c>
      <c r="M689" s="1">
        <f>Tabelle9[[#This Row],[Menge t Nges]]/Tabelle9[[#This Row],[Anzahl Lieferscheine]]</f>
        <v>0.1215</v>
      </c>
      <c r="N689" s="1">
        <f>Tabelle9[[#This Row],[Menge t P2O5]]/Tabelle9[[#This Row],[Anzahl Lieferscheine]]</f>
        <v>0.11475</v>
      </c>
    </row>
    <row r="690" spans="1:14" x14ac:dyDescent="0.2">
      <c r="A690" s="2" t="s">
        <v>52</v>
      </c>
      <c r="B690" s="2" t="s">
        <v>28</v>
      </c>
      <c r="C690" s="2" t="s">
        <v>6</v>
      </c>
      <c r="D690" s="2" t="s">
        <v>15</v>
      </c>
      <c r="E690" s="2" t="s">
        <v>8</v>
      </c>
      <c r="F690" s="2" t="s">
        <v>61</v>
      </c>
      <c r="G690" s="1">
        <v>165.3</v>
      </c>
      <c r="H690" s="1">
        <v>125.28</v>
      </c>
      <c r="I690" s="4">
        <v>1</v>
      </c>
      <c r="J690" s="2" t="s">
        <v>73</v>
      </c>
      <c r="K690" s="1">
        <f>Tabelle9[[#This Row],[Menge kg Nges]]/1000</f>
        <v>0.1653</v>
      </c>
      <c r="L690" s="1">
        <f>Tabelle9[[#This Row],[Menge kg P2O5]]/1000</f>
        <v>0.12528</v>
      </c>
      <c r="M690" s="1">
        <f>Tabelle9[[#This Row],[Menge t Nges]]/Tabelle9[[#This Row],[Anzahl Lieferscheine]]</f>
        <v>0.1653</v>
      </c>
      <c r="N690" s="1">
        <f>Tabelle9[[#This Row],[Menge t P2O5]]/Tabelle9[[#This Row],[Anzahl Lieferscheine]]</f>
        <v>0.12528</v>
      </c>
    </row>
    <row r="691" spans="1:14" x14ac:dyDescent="0.2">
      <c r="A691" s="2" t="s">
        <v>52</v>
      </c>
      <c r="B691" s="2" t="s">
        <v>42</v>
      </c>
      <c r="C691" s="2" t="s">
        <v>6</v>
      </c>
      <c r="D691" s="2" t="s">
        <v>7</v>
      </c>
      <c r="E691" s="2" t="s">
        <v>12</v>
      </c>
      <c r="F691" s="2" t="s">
        <v>61</v>
      </c>
      <c r="G691" s="1">
        <v>378</v>
      </c>
      <c r="H691" s="1">
        <v>194.4</v>
      </c>
      <c r="I691" s="4">
        <v>1</v>
      </c>
      <c r="J691" s="2" t="s">
        <v>73</v>
      </c>
      <c r="K691" s="1">
        <f>Tabelle9[[#This Row],[Menge kg Nges]]/1000</f>
        <v>0.378</v>
      </c>
      <c r="L691" s="1">
        <f>Tabelle9[[#This Row],[Menge kg P2O5]]/1000</f>
        <v>0.19440000000000002</v>
      </c>
      <c r="M691" s="1">
        <f>Tabelle9[[#This Row],[Menge t Nges]]/Tabelle9[[#This Row],[Anzahl Lieferscheine]]</f>
        <v>0.378</v>
      </c>
      <c r="N691" s="1">
        <f>Tabelle9[[#This Row],[Menge t P2O5]]/Tabelle9[[#This Row],[Anzahl Lieferscheine]]</f>
        <v>0.19440000000000002</v>
      </c>
    </row>
    <row r="692" spans="1:14" x14ac:dyDescent="0.2">
      <c r="A692" s="2" t="s">
        <v>52</v>
      </c>
      <c r="B692" s="2" t="s">
        <v>42</v>
      </c>
      <c r="C692" s="2" t="s">
        <v>6</v>
      </c>
      <c r="D692" s="2" t="s">
        <v>15</v>
      </c>
      <c r="E692" s="2" t="s">
        <v>9</v>
      </c>
      <c r="F692" s="2" t="s">
        <v>61</v>
      </c>
      <c r="G692" s="1">
        <v>97.6</v>
      </c>
      <c r="H692" s="1">
        <v>63.2</v>
      </c>
      <c r="I692" s="4">
        <v>1</v>
      </c>
      <c r="J692" s="2" t="s">
        <v>73</v>
      </c>
      <c r="K692" s="1">
        <f>Tabelle9[[#This Row],[Menge kg Nges]]/1000</f>
        <v>9.7599999999999992E-2</v>
      </c>
      <c r="L692" s="1">
        <f>Tabelle9[[#This Row],[Menge kg P2O5]]/1000</f>
        <v>6.3200000000000006E-2</v>
      </c>
      <c r="M692" s="1">
        <f>Tabelle9[[#This Row],[Menge t Nges]]/Tabelle9[[#This Row],[Anzahl Lieferscheine]]</f>
        <v>9.7599999999999992E-2</v>
      </c>
      <c r="N692" s="1">
        <f>Tabelle9[[#This Row],[Menge t P2O5]]/Tabelle9[[#This Row],[Anzahl Lieferscheine]]</f>
        <v>6.3200000000000006E-2</v>
      </c>
    </row>
    <row r="693" spans="1:14" x14ac:dyDescent="0.2">
      <c r="A693" s="2" t="s">
        <v>37</v>
      </c>
      <c r="B693" s="2" t="s">
        <v>32</v>
      </c>
      <c r="C693" s="2" t="s">
        <v>6</v>
      </c>
      <c r="D693" s="2" t="s">
        <v>7</v>
      </c>
      <c r="E693" s="2" t="s">
        <v>13</v>
      </c>
      <c r="F693" s="2" t="s">
        <v>61</v>
      </c>
      <c r="G693" s="1">
        <v>264.60000000000002</v>
      </c>
      <c r="H693" s="1">
        <v>121.77000000000001</v>
      </c>
      <c r="I693" s="4">
        <v>2</v>
      </c>
      <c r="J693" s="2" t="s">
        <v>73</v>
      </c>
      <c r="K693" s="1">
        <f>Tabelle9[[#This Row],[Menge kg Nges]]/1000</f>
        <v>0.2646</v>
      </c>
      <c r="L693" s="1">
        <f>Tabelle9[[#This Row],[Menge kg P2O5]]/1000</f>
        <v>0.12177000000000002</v>
      </c>
      <c r="M693" s="1">
        <f>Tabelle9[[#This Row],[Menge t Nges]]/Tabelle9[[#This Row],[Anzahl Lieferscheine]]</f>
        <v>0.1323</v>
      </c>
      <c r="N693" s="1">
        <f>Tabelle9[[#This Row],[Menge t P2O5]]/Tabelle9[[#This Row],[Anzahl Lieferscheine]]</f>
        <v>6.0885000000000009E-2</v>
      </c>
    </row>
    <row r="694" spans="1:14" x14ac:dyDescent="0.2">
      <c r="A694" s="2" t="s">
        <v>37</v>
      </c>
      <c r="B694" s="2" t="s">
        <v>32</v>
      </c>
      <c r="C694" s="2" t="s">
        <v>6</v>
      </c>
      <c r="D694" s="2" t="s">
        <v>15</v>
      </c>
      <c r="E694" s="2" t="s">
        <v>20</v>
      </c>
      <c r="F694" s="2" t="s">
        <v>61</v>
      </c>
      <c r="G694" s="1">
        <v>2346.7199999999998</v>
      </c>
      <c r="H694" s="1">
        <v>1722</v>
      </c>
      <c r="I694" s="4">
        <v>11</v>
      </c>
      <c r="J694" s="2" t="s">
        <v>73</v>
      </c>
      <c r="K694" s="1">
        <f>Tabelle9[[#This Row],[Menge kg Nges]]/1000</f>
        <v>2.3467199999999999</v>
      </c>
      <c r="L694" s="1">
        <f>Tabelle9[[#This Row],[Menge kg P2O5]]/1000</f>
        <v>1.722</v>
      </c>
      <c r="M694" s="1">
        <f>Tabelle9[[#This Row],[Menge t Nges]]/Tabelle9[[#This Row],[Anzahl Lieferscheine]]</f>
        <v>0.21333818181818182</v>
      </c>
      <c r="N694" s="1">
        <f>Tabelle9[[#This Row],[Menge t P2O5]]/Tabelle9[[#This Row],[Anzahl Lieferscheine]]</f>
        <v>0.15654545454545454</v>
      </c>
    </row>
    <row r="695" spans="1:14" x14ac:dyDescent="0.2">
      <c r="A695" s="2" t="s">
        <v>37</v>
      </c>
      <c r="B695" s="2" t="s">
        <v>32</v>
      </c>
      <c r="C695" s="2" t="s">
        <v>6</v>
      </c>
      <c r="D695" s="2" t="s">
        <v>15</v>
      </c>
      <c r="E695" s="2" t="s">
        <v>21</v>
      </c>
      <c r="F695" s="2" t="s">
        <v>61</v>
      </c>
      <c r="G695" s="1">
        <v>576</v>
      </c>
      <c r="H695" s="1">
        <v>306</v>
      </c>
      <c r="I695" s="4">
        <v>3</v>
      </c>
      <c r="J695" s="2" t="s">
        <v>73</v>
      </c>
      <c r="K695" s="1">
        <f>Tabelle9[[#This Row],[Menge kg Nges]]/1000</f>
        <v>0.57599999999999996</v>
      </c>
      <c r="L695" s="1">
        <f>Tabelle9[[#This Row],[Menge kg P2O5]]/1000</f>
        <v>0.30599999999999999</v>
      </c>
      <c r="M695" s="1">
        <f>Tabelle9[[#This Row],[Menge t Nges]]/Tabelle9[[#This Row],[Anzahl Lieferscheine]]</f>
        <v>0.19199999999999998</v>
      </c>
      <c r="N695" s="1">
        <f>Tabelle9[[#This Row],[Menge t P2O5]]/Tabelle9[[#This Row],[Anzahl Lieferscheine]]</f>
        <v>0.10199999999999999</v>
      </c>
    </row>
    <row r="696" spans="1:14" x14ac:dyDescent="0.2">
      <c r="A696" s="2" t="s">
        <v>37</v>
      </c>
      <c r="B696" s="2" t="s">
        <v>32</v>
      </c>
      <c r="C696" s="2" t="s">
        <v>6</v>
      </c>
      <c r="D696" s="2" t="s">
        <v>15</v>
      </c>
      <c r="E696" s="2" t="s">
        <v>31</v>
      </c>
      <c r="F696" s="2" t="s">
        <v>61</v>
      </c>
      <c r="G696" s="1">
        <v>287</v>
      </c>
      <c r="H696" s="1">
        <v>129.5</v>
      </c>
      <c r="I696" s="4">
        <v>1</v>
      </c>
      <c r="J696" s="2" t="s">
        <v>73</v>
      </c>
      <c r="K696" s="1">
        <f>Tabelle9[[#This Row],[Menge kg Nges]]/1000</f>
        <v>0.28699999999999998</v>
      </c>
      <c r="L696" s="1">
        <f>Tabelle9[[#This Row],[Menge kg P2O5]]/1000</f>
        <v>0.1295</v>
      </c>
      <c r="M696" s="1">
        <f>Tabelle9[[#This Row],[Menge t Nges]]/Tabelle9[[#This Row],[Anzahl Lieferscheine]]</f>
        <v>0.28699999999999998</v>
      </c>
      <c r="N696" s="1">
        <f>Tabelle9[[#This Row],[Menge t P2O5]]/Tabelle9[[#This Row],[Anzahl Lieferscheine]]</f>
        <v>0.1295</v>
      </c>
    </row>
    <row r="697" spans="1:14" x14ac:dyDescent="0.2">
      <c r="A697" s="2" t="s">
        <v>37</v>
      </c>
      <c r="B697" s="2" t="s">
        <v>32</v>
      </c>
      <c r="C697" s="2" t="s">
        <v>25</v>
      </c>
      <c r="D697" s="2" t="s">
        <v>25</v>
      </c>
      <c r="E697" s="2" t="s">
        <v>26</v>
      </c>
      <c r="F697" s="2" t="s">
        <v>61</v>
      </c>
      <c r="G697" s="1">
        <v>325.27999999999997</v>
      </c>
      <c r="H697" s="1">
        <v>181.64</v>
      </c>
      <c r="I697" s="4">
        <v>1</v>
      </c>
      <c r="J697" s="2" t="s">
        <v>73</v>
      </c>
      <c r="K697" s="1">
        <f>Tabelle9[[#This Row],[Menge kg Nges]]/1000</f>
        <v>0.32527999999999996</v>
      </c>
      <c r="L697" s="1">
        <f>Tabelle9[[#This Row],[Menge kg P2O5]]/1000</f>
        <v>0.18164</v>
      </c>
      <c r="M697" s="1">
        <f>Tabelle9[[#This Row],[Menge t Nges]]/Tabelle9[[#This Row],[Anzahl Lieferscheine]]</f>
        <v>0.32527999999999996</v>
      </c>
      <c r="N697" s="1">
        <f>Tabelle9[[#This Row],[Menge t P2O5]]/Tabelle9[[#This Row],[Anzahl Lieferscheine]]</f>
        <v>0.18164</v>
      </c>
    </row>
    <row r="698" spans="1:14" x14ac:dyDescent="0.2">
      <c r="A698" s="2" t="s">
        <v>37</v>
      </c>
      <c r="B698" s="2" t="s">
        <v>43</v>
      </c>
      <c r="C698" s="2" t="s">
        <v>6</v>
      </c>
      <c r="D698" s="2" t="s">
        <v>7</v>
      </c>
      <c r="E698" s="2" t="s">
        <v>12</v>
      </c>
      <c r="F698" s="2" t="s">
        <v>61</v>
      </c>
      <c r="G698" s="1">
        <v>335.78</v>
      </c>
      <c r="H698" s="1">
        <v>150.39999999999998</v>
      </c>
      <c r="I698" s="4">
        <v>4</v>
      </c>
      <c r="J698" s="2" t="s">
        <v>73</v>
      </c>
      <c r="K698" s="1">
        <f>Tabelle9[[#This Row],[Menge kg Nges]]/1000</f>
        <v>0.33577999999999997</v>
      </c>
      <c r="L698" s="1">
        <f>Tabelle9[[#This Row],[Menge kg P2O5]]/1000</f>
        <v>0.15039999999999998</v>
      </c>
      <c r="M698" s="1">
        <f>Tabelle9[[#This Row],[Menge t Nges]]/Tabelle9[[#This Row],[Anzahl Lieferscheine]]</f>
        <v>8.3944999999999992E-2</v>
      </c>
      <c r="N698" s="1">
        <f>Tabelle9[[#This Row],[Menge t P2O5]]/Tabelle9[[#This Row],[Anzahl Lieferscheine]]</f>
        <v>3.7599999999999995E-2</v>
      </c>
    </row>
    <row r="699" spans="1:14" x14ac:dyDescent="0.2">
      <c r="A699" s="2" t="s">
        <v>37</v>
      </c>
      <c r="B699" s="2" t="s">
        <v>43</v>
      </c>
      <c r="C699" s="2" t="s">
        <v>6</v>
      </c>
      <c r="D699" s="2" t="s">
        <v>7</v>
      </c>
      <c r="E699" s="2" t="s">
        <v>13</v>
      </c>
      <c r="F699" s="2" t="s">
        <v>61</v>
      </c>
      <c r="G699" s="1">
        <v>1117.7</v>
      </c>
      <c r="H699" s="1">
        <v>550.65</v>
      </c>
      <c r="I699" s="4">
        <v>7</v>
      </c>
      <c r="J699" s="2" t="s">
        <v>73</v>
      </c>
      <c r="K699" s="1">
        <f>Tabelle9[[#This Row],[Menge kg Nges]]/1000</f>
        <v>1.1177000000000001</v>
      </c>
      <c r="L699" s="1">
        <f>Tabelle9[[#This Row],[Menge kg P2O5]]/1000</f>
        <v>0.55064999999999997</v>
      </c>
      <c r="M699" s="1">
        <f>Tabelle9[[#This Row],[Menge t Nges]]/Tabelle9[[#This Row],[Anzahl Lieferscheine]]</f>
        <v>0.1596714285714286</v>
      </c>
      <c r="N699" s="1">
        <f>Tabelle9[[#This Row],[Menge t P2O5]]/Tabelle9[[#This Row],[Anzahl Lieferscheine]]</f>
        <v>7.8664285714285714E-2</v>
      </c>
    </row>
    <row r="700" spans="1:14" x14ac:dyDescent="0.2">
      <c r="A700" s="2" t="s">
        <v>37</v>
      </c>
      <c r="B700" s="2" t="s">
        <v>43</v>
      </c>
      <c r="C700" s="2" t="s">
        <v>6</v>
      </c>
      <c r="D700" s="2" t="s">
        <v>15</v>
      </c>
      <c r="E700" s="2" t="s">
        <v>17</v>
      </c>
      <c r="F700" s="2" t="s">
        <v>61</v>
      </c>
      <c r="G700" s="1">
        <v>211.60000000000002</v>
      </c>
      <c r="H700" s="1">
        <v>101.19999999999999</v>
      </c>
      <c r="I700" s="4">
        <v>3</v>
      </c>
      <c r="J700" s="2" t="s">
        <v>73</v>
      </c>
      <c r="K700" s="1">
        <f>Tabelle9[[#This Row],[Menge kg Nges]]/1000</f>
        <v>0.21160000000000001</v>
      </c>
      <c r="L700" s="1">
        <f>Tabelle9[[#This Row],[Menge kg P2O5]]/1000</f>
        <v>0.10119999999999998</v>
      </c>
      <c r="M700" s="1">
        <f>Tabelle9[[#This Row],[Menge t Nges]]/Tabelle9[[#This Row],[Anzahl Lieferscheine]]</f>
        <v>7.0533333333333337E-2</v>
      </c>
      <c r="N700" s="1">
        <f>Tabelle9[[#This Row],[Menge t P2O5]]/Tabelle9[[#This Row],[Anzahl Lieferscheine]]</f>
        <v>3.373333333333333E-2</v>
      </c>
    </row>
    <row r="701" spans="1:14" x14ac:dyDescent="0.2">
      <c r="A701" s="2" t="s">
        <v>37</v>
      </c>
      <c r="B701" s="2" t="s">
        <v>43</v>
      </c>
      <c r="C701" s="2" t="s">
        <v>6</v>
      </c>
      <c r="D701" s="2" t="s">
        <v>15</v>
      </c>
      <c r="E701" s="2" t="s">
        <v>9</v>
      </c>
      <c r="F701" s="2" t="s">
        <v>61</v>
      </c>
      <c r="G701" s="1">
        <v>110.4</v>
      </c>
      <c r="H701" s="1">
        <v>49.5</v>
      </c>
      <c r="I701" s="4">
        <v>1</v>
      </c>
      <c r="J701" s="2" t="s">
        <v>73</v>
      </c>
      <c r="K701" s="1">
        <f>Tabelle9[[#This Row],[Menge kg Nges]]/1000</f>
        <v>0.11040000000000001</v>
      </c>
      <c r="L701" s="1">
        <f>Tabelle9[[#This Row],[Menge kg P2O5]]/1000</f>
        <v>4.9500000000000002E-2</v>
      </c>
      <c r="M701" s="1">
        <f>Tabelle9[[#This Row],[Menge t Nges]]/Tabelle9[[#This Row],[Anzahl Lieferscheine]]</f>
        <v>0.11040000000000001</v>
      </c>
      <c r="N701" s="1">
        <f>Tabelle9[[#This Row],[Menge t P2O5]]/Tabelle9[[#This Row],[Anzahl Lieferscheine]]</f>
        <v>4.9500000000000002E-2</v>
      </c>
    </row>
    <row r="702" spans="1:14" x14ac:dyDescent="0.2">
      <c r="A702" s="2" t="s">
        <v>37</v>
      </c>
      <c r="B702" s="2" t="s">
        <v>43</v>
      </c>
      <c r="C702" s="2" t="s">
        <v>25</v>
      </c>
      <c r="D702" s="2" t="s">
        <v>25</v>
      </c>
      <c r="E702" s="2" t="s">
        <v>26</v>
      </c>
      <c r="F702" s="2" t="s">
        <v>61</v>
      </c>
      <c r="G702" s="1">
        <v>416.25</v>
      </c>
      <c r="H702" s="1">
        <v>105</v>
      </c>
      <c r="I702" s="4">
        <v>3</v>
      </c>
      <c r="J702" s="2" t="s">
        <v>73</v>
      </c>
      <c r="K702" s="1">
        <f>Tabelle9[[#This Row],[Menge kg Nges]]/1000</f>
        <v>0.41625000000000001</v>
      </c>
      <c r="L702" s="1">
        <f>Tabelle9[[#This Row],[Menge kg P2O5]]/1000</f>
        <v>0.105</v>
      </c>
      <c r="M702" s="1">
        <f>Tabelle9[[#This Row],[Menge t Nges]]/Tabelle9[[#This Row],[Anzahl Lieferscheine]]</f>
        <v>0.13875000000000001</v>
      </c>
      <c r="N702" s="1">
        <f>Tabelle9[[#This Row],[Menge t P2O5]]/Tabelle9[[#This Row],[Anzahl Lieferscheine]]</f>
        <v>3.4999999999999996E-2</v>
      </c>
    </row>
    <row r="703" spans="1:14" x14ac:dyDescent="0.2">
      <c r="A703" s="2" t="s">
        <v>37</v>
      </c>
      <c r="B703" s="2" t="s">
        <v>36</v>
      </c>
      <c r="C703" s="2" t="s">
        <v>6</v>
      </c>
      <c r="D703" s="2" t="s">
        <v>7</v>
      </c>
      <c r="E703" s="2" t="s">
        <v>8</v>
      </c>
      <c r="F703" s="2" t="s">
        <v>61</v>
      </c>
      <c r="G703" s="1">
        <v>558.67000000000007</v>
      </c>
      <c r="H703" s="1">
        <v>211.67000000000002</v>
      </c>
      <c r="I703" s="4">
        <v>4</v>
      </c>
      <c r="J703" s="2" t="s">
        <v>73</v>
      </c>
      <c r="K703" s="1">
        <f>Tabelle9[[#This Row],[Menge kg Nges]]/1000</f>
        <v>0.55867000000000011</v>
      </c>
      <c r="L703" s="1">
        <f>Tabelle9[[#This Row],[Menge kg P2O5]]/1000</f>
        <v>0.21167000000000002</v>
      </c>
      <c r="M703" s="1">
        <f>Tabelle9[[#This Row],[Menge t Nges]]/Tabelle9[[#This Row],[Anzahl Lieferscheine]]</f>
        <v>0.13966750000000003</v>
      </c>
      <c r="N703" s="1">
        <f>Tabelle9[[#This Row],[Menge t P2O5]]/Tabelle9[[#This Row],[Anzahl Lieferscheine]]</f>
        <v>5.2917500000000006E-2</v>
      </c>
    </row>
    <row r="704" spans="1:14" x14ac:dyDescent="0.2">
      <c r="A704" s="2" t="s">
        <v>37</v>
      </c>
      <c r="B704" s="2" t="s">
        <v>36</v>
      </c>
      <c r="C704" s="2" t="s">
        <v>6</v>
      </c>
      <c r="D704" s="2" t="s">
        <v>7</v>
      </c>
      <c r="E704" s="2" t="s">
        <v>9</v>
      </c>
      <c r="F704" s="2" t="s">
        <v>61</v>
      </c>
      <c r="G704" s="1">
        <v>3272</v>
      </c>
      <c r="H704" s="1">
        <v>1378.1000000000001</v>
      </c>
      <c r="I704" s="4">
        <v>12</v>
      </c>
      <c r="J704" s="2" t="s">
        <v>73</v>
      </c>
      <c r="K704" s="1">
        <f>Tabelle9[[#This Row],[Menge kg Nges]]/1000</f>
        <v>3.2719999999999998</v>
      </c>
      <c r="L704" s="1">
        <f>Tabelle9[[#This Row],[Menge kg P2O5]]/1000</f>
        <v>1.3781000000000001</v>
      </c>
      <c r="M704" s="1">
        <f>Tabelle9[[#This Row],[Menge t Nges]]/Tabelle9[[#This Row],[Anzahl Lieferscheine]]</f>
        <v>0.27266666666666667</v>
      </c>
      <c r="N704" s="1">
        <f>Tabelle9[[#This Row],[Menge t P2O5]]/Tabelle9[[#This Row],[Anzahl Lieferscheine]]</f>
        <v>0.11484166666666668</v>
      </c>
    </row>
    <row r="705" spans="1:14" x14ac:dyDescent="0.2">
      <c r="A705" s="2" t="s">
        <v>37</v>
      </c>
      <c r="B705" s="2" t="s">
        <v>36</v>
      </c>
      <c r="C705" s="2" t="s">
        <v>6</v>
      </c>
      <c r="D705" s="2" t="s">
        <v>7</v>
      </c>
      <c r="E705" s="2" t="s">
        <v>11</v>
      </c>
      <c r="F705" s="2" t="s">
        <v>61</v>
      </c>
      <c r="G705" s="1">
        <v>3079.9</v>
      </c>
      <c r="H705" s="1">
        <v>1352.45</v>
      </c>
      <c r="I705" s="4">
        <v>17</v>
      </c>
      <c r="J705" s="2" t="s">
        <v>73</v>
      </c>
      <c r="K705" s="1">
        <f>Tabelle9[[#This Row],[Menge kg Nges]]/1000</f>
        <v>3.0799000000000003</v>
      </c>
      <c r="L705" s="1">
        <f>Tabelle9[[#This Row],[Menge kg P2O5]]/1000</f>
        <v>1.3524500000000002</v>
      </c>
      <c r="M705" s="1">
        <f>Tabelle9[[#This Row],[Menge t Nges]]/Tabelle9[[#This Row],[Anzahl Lieferscheine]]</f>
        <v>0.18117058823529414</v>
      </c>
      <c r="N705" s="1">
        <f>Tabelle9[[#This Row],[Menge t P2O5]]/Tabelle9[[#This Row],[Anzahl Lieferscheine]]</f>
        <v>7.9555882352941185E-2</v>
      </c>
    </row>
    <row r="706" spans="1:14" x14ac:dyDescent="0.2">
      <c r="A706" s="2" t="s">
        <v>37</v>
      </c>
      <c r="B706" s="2" t="s">
        <v>36</v>
      </c>
      <c r="C706" s="2" t="s">
        <v>6</v>
      </c>
      <c r="D706" s="2" t="s">
        <v>7</v>
      </c>
      <c r="E706" s="2" t="s">
        <v>12</v>
      </c>
      <c r="F706" s="2" t="s">
        <v>61</v>
      </c>
      <c r="G706" s="1">
        <v>10034.93</v>
      </c>
      <c r="H706" s="1">
        <v>4488.41</v>
      </c>
      <c r="I706" s="4">
        <v>57</v>
      </c>
      <c r="J706" s="2" t="s">
        <v>73</v>
      </c>
      <c r="K706" s="1">
        <f>Tabelle9[[#This Row],[Menge kg Nges]]/1000</f>
        <v>10.034930000000001</v>
      </c>
      <c r="L706" s="1">
        <f>Tabelle9[[#This Row],[Menge kg P2O5]]/1000</f>
        <v>4.48841</v>
      </c>
      <c r="M706" s="1">
        <f>Tabelle9[[#This Row],[Menge t Nges]]/Tabelle9[[#This Row],[Anzahl Lieferscheine]]</f>
        <v>0.17605140350877194</v>
      </c>
      <c r="N706" s="1">
        <f>Tabelle9[[#This Row],[Menge t P2O5]]/Tabelle9[[#This Row],[Anzahl Lieferscheine]]</f>
        <v>7.8744035087719294E-2</v>
      </c>
    </row>
    <row r="707" spans="1:14" x14ac:dyDescent="0.2">
      <c r="A707" s="2" t="s">
        <v>37</v>
      </c>
      <c r="B707" s="2" t="s">
        <v>36</v>
      </c>
      <c r="C707" s="2" t="s">
        <v>6</v>
      </c>
      <c r="D707" s="2" t="s">
        <v>7</v>
      </c>
      <c r="E707" s="2" t="s">
        <v>13</v>
      </c>
      <c r="F707" s="2" t="s">
        <v>61</v>
      </c>
      <c r="G707" s="1">
        <v>2697.2</v>
      </c>
      <c r="H707" s="1">
        <v>1332.29</v>
      </c>
      <c r="I707" s="4">
        <v>28</v>
      </c>
      <c r="J707" s="2" t="s">
        <v>73</v>
      </c>
      <c r="K707" s="1">
        <f>Tabelle9[[#This Row],[Menge kg Nges]]/1000</f>
        <v>2.6971999999999996</v>
      </c>
      <c r="L707" s="1">
        <f>Tabelle9[[#This Row],[Menge kg P2O5]]/1000</f>
        <v>1.33229</v>
      </c>
      <c r="M707" s="1">
        <f>Tabelle9[[#This Row],[Menge t Nges]]/Tabelle9[[#This Row],[Anzahl Lieferscheine]]</f>
        <v>9.6328571428571416E-2</v>
      </c>
      <c r="N707" s="1">
        <f>Tabelle9[[#This Row],[Menge t P2O5]]/Tabelle9[[#This Row],[Anzahl Lieferscheine]]</f>
        <v>4.7581785714285715E-2</v>
      </c>
    </row>
    <row r="708" spans="1:14" x14ac:dyDescent="0.2">
      <c r="A708" s="2" t="s">
        <v>37</v>
      </c>
      <c r="B708" s="2" t="s">
        <v>36</v>
      </c>
      <c r="C708" s="2" t="s">
        <v>6</v>
      </c>
      <c r="D708" s="2" t="s">
        <v>7</v>
      </c>
      <c r="E708" s="2" t="s">
        <v>14</v>
      </c>
      <c r="F708" s="2" t="s">
        <v>61</v>
      </c>
      <c r="G708" s="1">
        <v>2966.9</v>
      </c>
      <c r="H708" s="1">
        <v>1394.95</v>
      </c>
      <c r="I708" s="4">
        <v>16</v>
      </c>
      <c r="J708" s="2" t="s">
        <v>73</v>
      </c>
      <c r="K708" s="1">
        <f>Tabelle9[[#This Row],[Menge kg Nges]]/1000</f>
        <v>2.9668999999999999</v>
      </c>
      <c r="L708" s="1">
        <f>Tabelle9[[#This Row],[Menge kg P2O5]]/1000</f>
        <v>1.3949500000000001</v>
      </c>
      <c r="M708" s="1">
        <f>Tabelle9[[#This Row],[Menge t Nges]]/Tabelle9[[#This Row],[Anzahl Lieferscheine]]</f>
        <v>0.18543124999999999</v>
      </c>
      <c r="N708" s="1">
        <f>Tabelle9[[#This Row],[Menge t P2O5]]/Tabelle9[[#This Row],[Anzahl Lieferscheine]]</f>
        <v>8.7184375000000008E-2</v>
      </c>
    </row>
    <row r="709" spans="1:14" x14ac:dyDescent="0.2">
      <c r="A709" s="2" t="s">
        <v>37</v>
      </c>
      <c r="B709" s="2" t="s">
        <v>36</v>
      </c>
      <c r="C709" s="2" t="s">
        <v>6</v>
      </c>
      <c r="D709" s="2" t="s">
        <v>15</v>
      </c>
      <c r="E709" s="2" t="s">
        <v>20</v>
      </c>
      <c r="F709" s="2" t="s">
        <v>61</v>
      </c>
      <c r="G709" s="1">
        <v>2200</v>
      </c>
      <c r="H709" s="1">
        <v>1250</v>
      </c>
      <c r="I709" s="4">
        <v>1</v>
      </c>
      <c r="J709" s="2" t="s">
        <v>73</v>
      </c>
      <c r="K709" s="1">
        <f>Tabelle9[[#This Row],[Menge kg Nges]]/1000</f>
        <v>2.2000000000000002</v>
      </c>
      <c r="L709" s="1">
        <f>Tabelle9[[#This Row],[Menge kg P2O5]]/1000</f>
        <v>1.25</v>
      </c>
      <c r="M709" s="1">
        <f>Tabelle9[[#This Row],[Menge t Nges]]/Tabelle9[[#This Row],[Anzahl Lieferscheine]]</f>
        <v>2.2000000000000002</v>
      </c>
      <c r="N709" s="1">
        <f>Tabelle9[[#This Row],[Menge t P2O5]]/Tabelle9[[#This Row],[Anzahl Lieferscheine]]</f>
        <v>1.25</v>
      </c>
    </row>
    <row r="710" spans="1:14" x14ac:dyDescent="0.2">
      <c r="A710" s="2" t="s">
        <v>37</v>
      </c>
      <c r="B710" s="2" t="s">
        <v>36</v>
      </c>
      <c r="C710" s="2" t="s">
        <v>6</v>
      </c>
      <c r="D710" s="2" t="s">
        <v>15</v>
      </c>
      <c r="E710" s="2" t="s">
        <v>21</v>
      </c>
      <c r="F710" s="2" t="s">
        <v>61</v>
      </c>
      <c r="G710" s="1">
        <v>2947.3999999999996</v>
      </c>
      <c r="H710" s="1">
        <v>1212</v>
      </c>
      <c r="I710" s="4">
        <v>8</v>
      </c>
      <c r="J710" s="2" t="s">
        <v>73</v>
      </c>
      <c r="K710" s="1">
        <f>Tabelle9[[#This Row],[Menge kg Nges]]/1000</f>
        <v>2.9473999999999996</v>
      </c>
      <c r="L710" s="1">
        <f>Tabelle9[[#This Row],[Menge kg P2O5]]/1000</f>
        <v>1.212</v>
      </c>
      <c r="M710" s="1">
        <f>Tabelle9[[#This Row],[Menge t Nges]]/Tabelle9[[#This Row],[Anzahl Lieferscheine]]</f>
        <v>0.36842499999999995</v>
      </c>
      <c r="N710" s="1">
        <f>Tabelle9[[#This Row],[Menge t P2O5]]/Tabelle9[[#This Row],[Anzahl Lieferscheine]]</f>
        <v>0.1515</v>
      </c>
    </row>
    <row r="711" spans="1:14" x14ac:dyDescent="0.2">
      <c r="A711" s="2" t="s">
        <v>37</v>
      </c>
      <c r="B711" s="2" t="s">
        <v>36</v>
      </c>
      <c r="C711" s="2" t="s">
        <v>6</v>
      </c>
      <c r="D711" s="2" t="s">
        <v>15</v>
      </c>
      <c r="E711" s="2" t="s">
        <v>9</v>
      </c>
      <c r="F711" s="2" t="s">
        <v>61</v>
      </c>
      <c r="G711" s="1">
        <v>184</v>
      </c>
      <c r="H711" s="1">
        <v>82.5</v>
      </c>
      <c r="I711" s="4">
        <v>2</v>
      </c>
      <c r="J711" s="2" t="s">
        <v>73</v>
      </c>
      <c r="K711" s="1">
        <f>Tabelle9[[#This Row],[Menge kg Nges]]/1000</f>
        <v>0.184</v>
      </c>
      <c r="L711" s="1">
        <f>Tabelle9[[#This Row],[Menge kg P2O5]]/1000</f>
        <v>8.2500000000000004E-2</v>
      </c>
      <c r="M711" s="1">
        <f>Tabelle9[[#This Row],[Menge t Nges]]/Tabelle9[[#This Row],[Anzahl Lieferscheine]]</f>
        <v>9.1999999999999998E-2</v>
      </c>
      <c r="N711" s="1">
        <f>Tabelle9[[#This Row],[Menge t P2O5]]/Tabelle9[[#This Row],[Anzahl Lieferscheine]]</f>
        <v>4.1250000000000002E-2</v>
      </c>
    </row>
    <row r="712" spans="1:14" x14ac:dyDescent="0.2">
      <c r="A712" s="2" t="s">
        <v>37</v>
      </c>
      <c r="B712" s="2" t="s">
        <v>36</v>
      </c>
      <c r="C712" s="2" t="s">
        <v>6</v>
      </c>
      <c r="D712" s="2" t="s">
        <v>15</v>
      </c>
      <c r="E712" s="2" t="s">
        <v>31</v>
      </c>
      <c r="F712" s="2" t="s">
        <v>61</v>
      </c>
      <c r="G712" s="1">
        <v>246</v>
      </c>
      <c r="H712" s="1">
        <v>111</v>
      </c>
      <c r="I712" s="4">
        <v>1</v>
      </c>
      <c r="J712" s="2" t="s">
        <v>73</v>
      </c>
      <c r="K712" s="1">
        <f>Tabelle9[[#This Row],[Menge kg Nges]]/1000</f>
        <v>0.246</v>
      </c>
      <c r="L712" s="1">
        <f>Tabelle9[[#This Row],[Menge kg P2O5]]/1000</f>
        <v>0.111</v>
      </c>
      <c r="M712" s="1">
        <f>Tabelle9[[#This Row],[Menge t Nges]]/Tabelle9[[#This Row],[Anzahl Lieferscheine]]</f>
        <v>0.246</v>
      </c>
      <c r="N712" s="1">
        <f>Tabelle9[[#This Row],[Menge t P2O5]]/Tabelle9[[#This Row],[Anzahl Lieferscheine]]</f>
        <v>0.111</v>
      </c>
    </row>
    <row r="713" spans="1:14" x14ac:dyDescent="0.2">
      <c r="A713" s="2" t="s">
        <v>37</v>
      </c>
      <c r="B713" s="2" t="s">
        <v>36</v>
      </c>
      <c r="C713" s="2" t="s">
        <v>25</v>
      </c>
      <c r="D713" s="2" t="s">
        <v>25</v>
      </c>
      <c r="E713" s="2" t="s">
        <v>26</v>
      </c>
      <c r="F713" s="2" t="s">
        <v>61</v>
      </c>
      <c r="G713" s="1">
        <v>1488.9499999999998</v>
      </c>
      <c r="H713" s="1">
        <v>380.09999999999997</v>
      </c>
      <c r="I713" s="4">
        <v>11</v>
      </c>
      <c r="J713" s="2" t="s">
        <v>73</v>
      </c>
      <c r="K713" s="1">
        <f>Tabelle9[[#This Row],[Menge kg Nges]]/1000</f>
        <v>1.4889499999999998</v>
      </c>
      <c r="L713" s="1">
        <f>Tabelle9[[#This Row],[Menge kg P2O5]]/1000</f>
        <v>0.38009999999999999</v>
      </c>
      <c r="M713" s="1">
        <f>Tabelle9[[#This Row],[Menge t Nges]]/Tabelle9[[#This Row],[Anzahl Lieferscheine]]</f>
        <v>0.1353590909090909</v>
      </c>
      <c r="N713" s="1">
        <f>Tabelle9[[#This Row],[Menge t P2O5]]/Tabelle9[[#This Row],[Anzahl Lieferscheine]]</f>
        <v>3.4554545454545456E-2</v>
      </c>
    </row>
    <row r="714" spans="1:14" x14ac:dyDescent="0.2">
      <c r="A714" s="2" t="s">
        <v>37</v>
      </c>
      <c r="B714" s="2" t="s">
        <v>33</v>
      </c>
      <c r="C714" s="2" t="s">
        <v>6</v>
      </c>
      <c r="D714" s="2" t="s">
        <v>15</v>
      </c>
      <c r="E714" s="2" t="s">
        <v>20</v>
      </c>
      <c r="F714" s="2" t="s">
        <v>61</v>
      </c>
      <c r="G714" s="1">
        <v>2029.2000000000003</v>
      </c>
      <c r="H714" s="1">
        <v>1470</v>
      </c>
      <c r="I714" s="4">
        <v>8</v>
      </c>
      <c r="J714" s="2" t="s">
        <v>73</v>
      </c>
      <c r="K714" s="1">
        <f>Tabelle9[[#This Row],[Menge kg Nges]]/1000</f>
        <v>2.0292000000000003</v>
      </c>
      <c r="L714" s="1">
        <f>Tabelle9[[#This Row],[Menge kg P2O5]]/1000</f>
        <v>1.47</v>
      </c>
      <c r="M714" s="1">
        <f>Tabelle9[[#This Row],[Menge t Nges]]/Tabelle9[[#This Row],[Anzahl Lieferscheine]]</f>
        <v>0.25365000000000004</v>
      </c>
      <c r="N714" s="1">
        <f>Tabelle9[[#This Row],[Menge t P2O5]]/Tabelle9[[#This Row],[Anzahl Lieferscheine]]</f>
        <v>0.18375</v>
      </c>
    </row>
    <row r="715" spans="1:14" x14ac:dyDescent="0.2">
      <c r="A715" s="2" t="s">
        <v>37</v>
      </c>
      <c r="B715" s="2" t="s">
        <v>44</v>
      </c>
      <c r="C715" s="2" t="s">
        <v>6</v>
      </c>
      <c r="D715" s="2" t="s">
        <v>7</v>
      </c>
      <c r="E715" s="2" t="s">
        <v>9</v>
      </c>
      <c r="F715" s="2" t="s">
        <v>61</v>
      </c>
      <c r="G715" s="1">
        <v>550.41999999999996</v>
      </c>
      <c r="H715" s="1">
        <v>254.55</v>
      </c>
      <c r="I715" s="4">
        <v>3</v>
      </c>
      <c r="J715" s="2" t="s">
        <v>73</v>
      </c>
      <c r="K715" s="1">
        <f>Tabelle9[[#This Row],[Menge kg Nges]]/1000</f>
        <v>0.55041999999999991</v>
      </c>
      <c r="L715" s="1">
        <f>Tabelle9[[#This Row],[Menge kg P2O5]]/1000</f>
        <v>0.25455</v>
      </c>
      <c r="M715" s="1">
        <f>Tabelle9[[#This Row],[Menge t Nges]]/Tabelle9[[#This Row],[Anzahl Lieferscheine]]</f>
        <v>0.18347333333333329</v>
      </c>
      <c r="N715" s="1">
        <f>Tabelle9[[#This Row],[Menge t P2O5]]/Tabelle9[[#This Row],[Anzahl Lieferscheine]]</f>
        <v>8.4849999999999995E-2</v>
      </c>
    </row>
    <row r="716" spans="1:14" x14ac:dyDescent="0.2">
      <c r="A716" s="2" t="s">
        <v>37</v>
      </c>
      <c r="B716" s="2" t="s">
        <v>44</v>
      </c>
      <c r="C716" s="2" t="s">
        <v>6</v>
      </c>
      <c r="D716" s="2" t="s">
        <v>7</v>
      </c>
      <c r="E716" s="2" t="s">
        <v>11</v>
      </c>
      <c r="F716" s="2" t="s">
        <v>61</v>
      </c>
      <c r="G716" s="1">
        <v>1208.32</v>
      </c>
      <c r="H716" s="1">
        <v>537.6</v>
      </c>
      <c r="I716" s="4">
        <v>3</v>
      </c>
      <c r="J716" s="2" t="s">
        <v>73</v>
      </c>
      <c r="K716" s="1">
        <f>Tabelle9[[#This Row],[Menge kg Nges]]/1000</f>
        <v>1.2083199999999998</v>
      </c>
      <c r="L716" s="1">
        <f>Tabelle9[[#This Row],[Menge kg P2O5]]/1000</f>
        <v>0.53760000000000008</v>
      </c>
      <c r="M716" s="1">
        <f>Tabelle9[[#This Row],[Menge t Nges]]/Tabelle9[[#This Row],[Anzahl Lieferscheine]]</f>
        <v>0.40277333333333326</v>
      </c>
      <c r="N716" s="1">
        <f>Tabelle9[[#This Row],[Menge t P2O5]]/Tabelle9[[#This Row],[Anzahl Lieferscheine]]</f>
        <v>0.17920000000000003</v>
      </c>
    </row>
    <row r="717" spans="1:14" x14ac:dyDescent="0.2">
      <c r="A717" s="2" t="s">
        <v>37</v>
      </c>
      <c r="B717" s="2" t="s">
        <v>44</v>
      </c>
      <c r="C717" s="2" t="s">
        <v>6</v>
      </c>
      <c r="D717" s="2" t="s">
        <v>7</v>
      </c>
      <c r="E717" s="2" t="s">
        <v>12</v>
      </c>
      <c r="F717" s="2" t="s">
        <v>61</v>
      </c>
      <c r="G717" s="1">
        <v>4869.2699999999995</v>
      </c>
      <c r="H717" s="1">
        <v>2182.6</v>
      </c>
      <c r="I717" s="4">
        <v>15</v>
      </c>
      <c r="J717" s="2" t="s">
        <v>73</v>
      </c>
      <c r="K717" s="1">
        <f>Tabelle9[[#This Row],[Menge kg Nges]]/1000</f>
        <v>4.8692699999999993</v>
      </c>
      <c r="L717" s="1">
        <f>Tabelle9[[#This Row],[Menge kg P2O5]]/1000</f>
        <v>2.1825999999999999</v>
      </c>
      <c r="M717" s="1">
        <f>Tabelle9[[#This Row],[Menge t Nges]]/Tabelle9[[#This Row],[Anzahl Lieferscheine]]</f>
        <v>0.32461799999999996</v>
      </c>
      <c r="N717" s="1">
        <f>Tabelle9[[#This Row],[Menge t P2O5]]/Tabelle9[[#This Row],[Anzahl Lieferscheine]]</f>
        <v>0.14550666666666665</v>
      </c>
    </row>
    <row r="718" spans="1:14" x14ac:dyDescent="0.2">
      <c r="A718" s="2" t="s">
        <v>37</v>
      </c>
      <c r="B718" s="2" t="s">
        <v>44</v>
      </c>
      <c r="C718" s="2" t="s">
        <v>6</v>
      </c>
      <c r="D718" s="2" t="s">
        <v>7</v>
      </c>
      <c r="E718" s="2" t="s">
        <v>13</v>
      </c>
      <c r="F718" s="2" t="s">
        <v>61</v>
      </c>
      <c r="G718" s="1">
        <v>3257.2799999999997</v>
      </c>
      <c r="H718" s="1">
        <v>1562.49</v>
      </c>
      <c r="I718" s="4">
        <v>13</v>
      </c>
      <c r="J718" s="2" t="s">
        <v>73</v>
      </c>
      <c r="K718" s="1">
        <f>Tabelle9[[#This Row],[Menge kg Nges]]/1000</f>
        <v>3.2572799999999997</v>
      </c>
      <c r="L718" s="1">
        <f>Tabelle9[[#This Row],[Menge kg P2O5]]/1000</f>
        <v>1.5624899999999999</v>
      </c>
      <c r="M718" s="1">
        <f>Tabelle9[[#This Row],[Menge t Nges]]/Tabelle9[[#This Row],[Anzahl Lieferscheine]]</f>
        <v>0.25056</v>
      </c>
      <c r="N718" s="1">
        <f>Tabelle9[[#This Row],[Menge t P2O5]]/Tabelle9[[#This Row],[Anzahl Lieferscheine]]</f>
        <v>0.12019153846153846</v>
      </c>
    </row>
    <row r="719" spans="1:14" x14ac:dyDescent="0.2">
      <c r="A719" s="2" t="s">
        <v>37</v>
      </c>
      <c r="B719" s="2" t="s">
        <v>44</v>
      </c>
      <c r="C719" s="2" t="s">
        <v>6</v>
      </c>
      <c r="D719" s="2" t="s">
        <v>7</v>
      </c>
      <c r="E719" s="2" t="s">
        <v>14</v>
      </c>
      <c r="F719" s="2" t="s">
        <v>61</v>
      </c>
      <c r="G719" s="1">
        <v>2084.2199999999998</v>
      </c>
      <c r="H719" s="1">
        <v>1104.6599999999999</v>
      </c>
      <c r="I719" s="4">
        <v>10</v>
      </c>
      <c r="J719" s="2" t="s">
        <v>73</v>
      </c>
      <c r="K719" s="1">
        <f>Tabelle9[[#This Row],[Menge kg Nges]]/1000</f>
        <v>2.0842199999999997</v>
      </c>
      <c r="L719" s="1">
        <f>Tabelle9[[#This Row],[Menge kg P2O5]]/1000</f>
        <v>1.1046599999999998</v>
      </c>
      <c r="M719" s="1">
        <f>Tabelle9[[#This Row],[Menge t Nges]]/Tabelle9[[#This Row],[Anzahl Lieferscheine]]</f>
        <v>0.20842199999999997</v>
      </c>
      <c r="N719" s="1">
        <f>Tabelle9[[#This Row],[Menge t P2O5]]/Tabelle9[[#This Row],[Anzahl Lieferscheine]]</f>
        <v>0.11046599999999998</v>
      </c>
    </row>
    <row r="720" spans="1:14" x14ac:dyDescent="0.2">
      <c r="A720" s="2" t="s">
        <v>37</v>
      </c>
      <c r="B720" s="2" t="s">
        <v>44</v>
      </c>
      <c r="C720" s="2" t="s">
        <v>6</v>
      </c>
      <c r="D720" s="2" t="s">
        <v>15</v>
      </c>
      <c r="E720" s="2" t="s">
        <v>8</v>
      </c>
      <c r="F720" s="2" t="s">
        <v>61</v>
      </c>
      <c r="G720" s="1">
        <v>784</v>
      </c>
      <c r="H720" s="1">
        <v>512</v>
      </c>
      <c r="I720" s="4">
        <v>2</v>
      </c>
      <c r="J720" s="2" t="s">
        <v>73</v>
      </c>
      <c r="K720" s="1">
        <f>Tabelle9[[#This Row],[Menge kg Nges]]/1000</f>
        <v>0.78400000000000003</v>
      </c>
      <c r="L720" s="1">
        <f>Tabelle9[[#This Row],[Menge kg P2O5]]/1000</f>
        <v>0.51200000000000001</v>
      </c>
      <c r="M720" s="1">
        <f>Tabelle9[[#This Row],[Menge t Nges]]/Tabelle9[[#This Row],[Anzahl Lieferscheine]]</f>
        <v>0.39200000000000002</v>
      </c>
      <c r="N720" s="1">
        <f>Tabelle9[[#This Row],[Menge t P2O5]]/Tabelle9[[#This Row],[Anzahl Lieferscheine]]</f>
        <v>0.25600000000000001</v>
      </c>
    </row>
    <row r="721" spans="1:14" x14ac:dyDescent="0.2">
      <c r="A721" s="2" t="s">
        <v>37</v>
      </c>
      <c r="B721" s="2" t="s">
        <v>44</v>
      </c>
      <c r="C721" s="2" t="s">
        <v>6</v>
      </c>
      <c r="D721" s="2" t="s">
        <v>15</v>
      </c>
      <c r="E721" s="2" t="s">
        <v>18</v>
      </c>
      <c r="F721" s="2" t="s">
        <v>61</v>
      </c>
      <c r="G721" s="1">
        <v>336</v>
      </c>
      <c r="H721" s="1">
        <v>272</v>
      </c>
      <c r="I721" s="4">
        <v>1</v>
      </c>
      <c r="J721" s="2" t="s">
        <v>73</v>
      </c>
      <c r="K721" s="1">
        <f>Tabelle9[[#This Row],[Menge kg Nges]]/1000</f>
        <v>0.33600000000000002</v>
      </c>
      <c r="L721" s="1">
        <f>Tabelle9[[#This Row],[Menge kg P2O5]]/1000</f>
        <v>0.27200000000000002</v>
      </c>
      <c r="M721" s="1">
        <f>Tabelle9[[#This Row],[Menge t Nges]]/Tabelle9[[#This Row],[Anzahl Lieferscheine]]</f>
        <v>0.33600000000000002</v>
      </c>
      <c r="N721" s="1">
        <f>Tabelle9[[#This Row],[Menge t P2O5]]/Tabelle9[[#This Row],[Anzahl Lieferscheine]]</f>
        <v>0.27200000000000002</v>
      </c>
    </row>
    <row r="722" spans="1:14" x14ac:dyDescent="0.2">
      <c r="A722" s="2" t="s">
        <v>37</v>
      </c>
      <c r="B722" s="2" t="s">
        <v>44</v>
      </c>
      <c r="C722" s="2" t="s">
        <v>25</v>
      </c>
      <c r="D722" s="2" t="s">
        <v>25</v>
      </c>
      <c r="E722" s="2" t="s">
        <v>26</v>
      </c>
      <c r="F722" s="2" t="s">
        <v>61</v>
      </c>
      <c r="G722" s="1">
        <v>31773.42</v>
      </c>
      <c r="H722" s="1">
        <v>16192.740000000003</v>
      </c>
      <c r="I722" s="4">
        <v>74</v>
      </c>
      <c r="J722" s="2" t="s">
        <v>73</v>
      </c>
      <c r="K722" s="1">
        <f>Tabelle9[[#This Row],[Menge kg Nges]]/1000</f>
        <v>31.773419999999998</v>
      </c>
      <c r="L722" s="1">
        <f>Tabelle9[[#This Row],[Menge kg P2O5]]/1000</f>
        <v>16.192740000000004</v>
      </c>
      <c r="M722" s="1">
        <f>Tabelle9[[#This Row],[Menge t Nges]]/Tabelle9[[#This Row],[Anzahl Lieferscheine]]</f>
        <v>0.42937054054054052</v>
      </c>
      <c r="N722" s="1">
        <f>Tabelle9[[#This Row],[Menge t P2O5]]/Tabelle9[[#This Row],[Anzahl Lieferscheine]]</f>
        <v>0.21882081081081087</v>
      </c>
    </row>
    <row r="723" spans="1:14" x14ac:dyDescent="0.2">
      <c r="A723" s="2" t="s">
        <v>37</v>
      </c>
      <c r="B723" s="2" t="s">
        <v>49</v>
      </c>
      <c r="C723" s="2" t="s">
        <v>6</v>
      </c>
      <c r="D723" s="2" t="s">
        <v>7</v>
      </c>
      <c r="E723" s="2" t="s">
        <v>11</v>
      </c>
      <c r="F723" s="2" t="s">
        <v>61</v>
      </c>
      <c r="G723" s="1">
        <v>804.52</v>
      </c>
      <c r="H723" s="1">
        <v>323.66000000000003</v>
      </c>
      <c r="I723" s="4">
        <v>3</v>
      </c>
      <c r="J723" s="2" t="s">
        <v>73</v>
      </c>
      <c r="K723" s="1">
        <f>Tabelle9[[#This Row],[Menge kg Nges]]/1000</f>
        <v>0.80452000000000001</v>
      </c>
      <c r="L723" s="1">
        <f>Tabelle9[[#This Row],[Menge kg P2O5]]/1000</f>
        <v>0.32366</v>
      </c>
      <c r="M723" s="1">
        <f>Tabelle9[[#This Row],[Menge t Nges]]/Tabelle9[[#This Row],[Anzahl Lieferscheine]]</f>
        <v>0.26817333333333332</v>
      </c>
      <c r="N723" s="1">
        <f>Tabelle9[[#This Row],[Menge t P2O5]]/Tabelle9[[#This Row],[Anzahl Lieferscheine]]</f>
        <v>0.10788666666666667</v>
      </c>
    </row>
    <row r="724" spans="1:14" x14ac:dyDescent="0.2">
      <c r="A724" s="2" t="s">
        <v>37</v>
      </c>
      <c r="B724" s="2" t="s">
        <v>49</v>
      </c>
      <c r="C724" s="2" t="s">
        <v>6</v>
      </c>
      <c r="D724" s="2" t="s">
        <v>7</v>
      </c>
      <c r="E724" s="2" t="s">
        <v>12</v>
      </c>
      <c r="F724" s="2" t="s">
        <v>61</v>
      </c>
      <c r="G724" s="1">
        <v>835.2</v>
      </c>
      <c r="H724" s="1">
        <v>481.06</v>
      </c>
      <c r="I724" s="4">
        <v>4</v>
      </c>
      <c r="J724" s="2" t="s">
        <v>73</v>
      </c>
      <c r="K724" s="1">
        <f>Tabelle9[[#This Row],[Menge kg Nges]]/1000</f>
        <v>0.83520000000000005</v>
      </c>
      <c r="L724" s="1">
        <f>Tabelle9[[#This Row],[Menge kg P2O5]]/1000</f>
        <v>0.48105999999999999</v>
      </c>
      <c r="M724" s="1">
        <f>Tabelle9[[#This Row],[Menge t Nges]]/Tabelle9[[#This Row],[Anzahl Lieferscheine]]</f>
        <v>0.20880000000000001</v>
      </c>
      <c r="N724" s="1">
        <f>Tabelle9[[#This Row],[Menge t P2O5]]/Tabelle9[[#This Row],[Anzahl Lieferscheine]]</f>
        <v>0.120265</v>
      </c>
    </row>
    <row r="725" spans="1:14" x14ac:dyDescent="0.2">
      <c r="A725" s="2" t="s">
        <v>37</v>
      </c>
      <c r="B725" s="2" t="s">
        <v>49</v>
      </c>
      <c r="C725" s="2" t="s">
        <v>6</v>
      </c>
      <c r="D725" s="2" t="s">
        <v>7</v>
      </c>
      <c r="E725" s="2" t="s">
        <v>14</v>
      </c>
      <c r="F725" s="2" t="s">
        <v>61</v>
      </c>
      <c r="G725" s="1">
        <v>7230.2999999999993</v>
      </c>
      <c r="H725" s="1">
        <v>3087.8999999999992</v>
      </c>
      <c r="I725" s="4">
        <v>27</v>
      </c>
      <c r="J725" s="2" t="s">
        <v>73</v>
      </c>
      <c r="K725" s="1">
        <f>Tabelle9[[#This Row],[Menge kg Nges]]/1000</f>
        <v>7.2302999999999988</v>
      </c>
      <c r="L725" s="1">
        <f>Tabelle9[[#This Row],[Menge kg P2O5]]/1000</f>
        <v>3.087899999999999</v>
      </c>
      <c r="M725" s="1">
        <f>Tabelle9[[#This Row],[Menge t Nges]]/Tabelle9[[#This Row],[Anzahl Lieferscheine]]</f>
        <v>0.26778888888888885</v>
      </c>
      <c r="N725" s="1">
        <f>Tabelle9[[#This Row],[Menge t P2O5]]/Tabelle9[[#This Row],[Anzahl Lieferscheine]]</f>
        <v>0.11436666666666663</v>
      </c>
    </row>
    <row r="726" spans="1:14" x14ac:dyDescent="0.2">
      <c r="A726" s="2" t="s">
        <v>37</v>
      </c>
      <c r="B726" s="2" t="s">
        <v>49</v>
      </c>
      <c r="C726" s="2" t="s">
        <v>25</v>
      </c>
      <c r="D726" s="2" t="s">
        <v>25</v>
      </c>
      <c r="E726" s="2" t="s">
        <v>26</v>
      </c>
      <c r="F726" s="2" t="s">
        <v>61</v>
      </c>
      <c r="G726" s="1">
        <v>27.4</v>
      </c>
      <c r="H726" s="1">
        <v>10.1</v>
      </c>
      <c r="I726" s="4">
        <v>1</v>
      </c>
      <c r="J726" s="2" t="s">
        <v>73</v>
      </c>
      <c r="K726" s="1">
        <f>Tabelle9[[#This Row],[Menge kg Nges]]/1000</f>
        <v>2.7399999999999997E-2</v>
      </c>
      <c r="L726" s="1">
        <f>Tabelle9[[#This Row],[Menge kg P2O5]]/1000</f>
        <v>1.01E-2</v>
      </c>
      <c r="M726" s="1">
        <f>Tabelle9[[#This Row],[Menge t Nges]]/Tabelle9[[#This Row],[Anzahl Lieferscheine]]</f>
        <v>2.7399999999999997E-2</v>
      </c>
      <c r="N726" s="1">
        <f>Tabelle9[[#This Row],[Menge t P2O5]]/Tabelle9[[#This Row],[Anzahl Lieferscheine]]</f>
        <v>1.01E-2</v>
      </c>
    </row>
    <row r="727" spans="1:14" x14ac:dyDescent="0.2">
      <c r="A727" s="2" t="s">
        <v>37</v>
      </c>
      <c r="B727" s="2" t="s">
        <v>47</v>
      </c>
      <c r="C727" s="2" t="s">
        <v>6</v>
      </c>
      <c r="D727" s="2" t="s">
        <v>7</v>
      </c>
      <c r="E727" s="2" t="s">
        <v>9</v>
      </c>
      <c r="F727" s="2" t="s">
        <v>61</v>
      </c>
      <c r="G727" s="1">
        <v>2427.9500000000003</v>
      </c>
      <c r="H727" s="1">
        <v>1065.75</v>
      </c>
      <c r="I727" s="4">
        <v>13</v>
      </c>
      <c r="J727" s="2" t="s">
        <v>73</v>
      </c>
      <c r="K727" s="1">
        <f>Tabelle9[[#This Row],[Menge kg Nges]]/1000</f>
        <v>2.4279500000000001</v>
      </c>
      <c r="L727" s="1">
        <f>Tabelle9[[#This Row],[Menge kg P2O5]]/1000</f>
        <v>1.06575</v>
      </c>
      <c r="M727" s="1">
        <f>Tabelle9[[#This Row],[Menge t Nges]]/Tabelle9[[#This Row],[Anzahl Lieferscheine]]</f>
        <v>0.18676538461538461</v>
      </c>
      <c r="N727" s="1">
        <f>Tabelle9[[#This Row],[Menge t P2O5]]/Tabelle9[[#This Row],[Anzahl Lieferscheine]]</f>
        <v>8.1980769230769232E-2</v>
      </c>
    </row>
    <row r="728" spans="1:14" x14ac:dyDescent="0.2">
      <c r="A728" s="2" t="s">
        <v>37</v>
      </c>
      <c r="B728" s="2" t="s">
        <v>47</v>
      </c>
      <c r="C728" s="2" t="s">
        <v>6</v>
      </c>
      <c r="D728" s="2" t="s">
        <v>7</v>
      </c>
      <c r="E728" s="2" t="s">
        <v>11</v>
      </c>
      <c r="F728" s="2" t="s">
        <v>61</v>
      </c>
      <c r="G728" s="1">
        <v>198</v>
      </c>
      <c r="H728" s="1">
        <v>78</v>
      </c>
      <c r="I728" s="4">
        <v>1</v>
      </c>
      <c r="J728" s="2" t="s">
        <v>73</v>
      </c>
      <c r="K728" s="1">
        <f>Tabelle9[[#This Row],[Menge kg Nges]]/1000</f>
        <v>0.19800000000000001</v>
      </c>
      <c r="L728" s="1">
        <f>Tabelle9[[#This Row],[Menge kg P2O5]]/1000</f>
        <v>7.8E-2</v>
      </c>
      <c r="M728" s="1">
        <f>Tabelle9[[#This Row],[Menge t Nges]]/Tabelle9[[#This Row],[Anzahl Lieferscheine]]</f>
        <v>0.19800000000000001</v>
      </c>
      <c r="N728" s="1">
        <f>Tabelle9[[#This Row],[Menge t P2O5]]/Tabelle9[[#This Row],[Anzahl Lieferscheine]]</f>
        <v>7.8E-2</v>
      </c>
    </row>
    <row r="729" spans="1:14" x14ac:dyDescent="0.2">
      <c r="A729" s="2" t="s">
        <v>37</v>
      </c>
      <c r="B729" s="2" t="s">
        <v>47</v>
      </c>
      <c r="C729" s="2" t="s">
        <v>6</v>
      </c>
      <c r="D729" s="2" t="s">
        <v>7</v>
      </c>
      <c r="E729" s="2" t="s">
        <v>12</v>
      </c>
      <c r="F729" s="2" t="s">
        <v>61</v>
      </c>
      <c r="G729" s="1">
        <v>909.6</v>
      </c>
      <c r="H729" s="1">
        <v>360</v>
      </c>
      <c r="I729" s="4">
        <v>1</v>
      </c>
      <c r="J729" s="2" t="s">
        <v>73</v>
      </c>
      <c r="K729" s="1">
        <f>Tabelle9[[#This Row],[Menge kg Nges]]/1000</f>
        <v>0.90960000000000008</v>
      </c>
      <c r="L729" s="1">
        <f>Tabelle9[[#This Row],[Menge kg P2O5]]/1000</f>
        <v>0.36</v>
      </c>
      <c r="M729" s="1">
        <f>Tabelle9[[#This Row],[Menge t Nges]]/Tabelle9[[#This Row],[Anzahl Lieferscheine]]</f>
        <v>0.90960000000000008</v>
      </c>
      <c r="N729" s="1">
        <f>Tabelle9[[#This Row],[Menge t P2O5]]/Tabelle9[[#This Row],[Anzahl Lieferscheine]]</f>
        <v>0.36</v>
      </c>
    </row>
    <row r="730" spans="1:14" x14ac:dyDescent="0.2">
      <c r="A730" s="2" t="s">
        <v>37</v>
      </c>
      <c r="B730" s="2" t="s">
        <v>47</v>
      </c>
      <c r="C730" s="2" t="s">
        <v>6</v>
      </c>
      <c r="D730" s="2" t="s">
        <v>7</v>
      </c>
      <c r="E730" s="2" t="s">
        <v>13</v>
      </c>
      <c r="F730" s="2" t="s">
        <v>61</v>
      </c>
      <c r="G730" s="1">
        <v>2222.5500000000002</v>
      </c>
      <c r="H730" s="1">
        <v>1010.25</v>
      </c>
      <c r="I730" s="4">
        <v>5</v>
      </c>
      <c r="J730" s="2" t="s">
        <v>73</v>
      </c>
      <c r="K730" s="1">
        <f>Tabelle9[[#This Row],[Menge kg Nges]]/1000</f>
        <v>2.22255</v>
      </c>
      <c r="L730" s="1">
        <f>Tabelle9[[#This Row],[Menge kg P2O5]]/1000</f>
        <v>1.0102500000000001</v>
      </c>
      <c r="M730" s="1">
        <f>Tabelle9[[#This Row],[Menge t Nges]]/Tabelle9[[#This Row],[Anzahl Lieferscheine]]</f>
        <v>0.44451000000000002</v>
      </c>
      <c r="N730" s="1">
        <f>Tabelle9[[#This Row],[Menge t P2O5]]/Tabelle9[[#This Row],[Anzahl Lieferscheine]]</f>
        <v>0.20205000000000001</v>
      </c>
    </row>
    <row r="731" spans="1:14" x14ac:dyDescent="0.2">
      <c r="A731" s="2" t="s">
        <v>37</v>
      </c>
      <c r="B731" s="2" t="s">
        <v>47</v>
      </c>
      <c r="C731" s="2" t="s">
        <v>6</v>
      </c>
      <c r="D731" s="2" t="s">
        <v>7</v>
      </c>
      <c r="E731" s="2" t="s">
        <v>14</v>
      </c>
      <c r="F731" s="2" t="s">
        <v>61</v>
      </c>
      <c r="G731" s="1">
        <v>696.97</v>
      </c>
      <c r="H731" s="1">
        <v>324.02</v>
      </c>
      <c r="I731" s="4">
        <v>3</v>
      </c>
      <c r="J731" s="2" t="s">
        <v>73</v>
      </c>
      <c r="K731" s="1">
        <f>Tabelle9[[#This Row],[Menge kg Nges]]/1000</f>
        <v>0.69696999999999998</v>
      </c>
      <c r="L731" s="1">
        <f>Tabelle9[[#This Row],[Menge kg P2O5]]/1000</f>
        <v>0.32401999999999997</v>
      </c>
      <c r="M731" s="1">
        <f>Tabelle9[[#This Row],[Menge t Nges]]/Tabelle9[[#This Row],[Anzahl Lieferscheine]]</f>
        <v>0.23232333333333333</v>
      </c>
      <c r="N731" s="1">
        <f>Tabelle9[[#This Row],[Menge t P2O5]]/Tabelle9[[#This Row],[Anzahl Lieferscheine]]</f>
        <v>0.10800666666666665</v>
      </c>
    </row>
    <row r="732" spans="1:14" x14ac:dyDescent="0.2">
      <c r="A732" s="2" t="s">
        <v>37</v>
      </c>
      <c r="B732" s="2" t="s">
        <v>47</v>
      </c>
      <c r="C732" s="2" t="s">
        <v>6</v>
      </c>
      <c r="D732" s="2" t="s">
        <v>15</v>
      </c>
      <c r="E732" s="2" t="s">
        <v>9</v>
      </c>
      <c r="F732" s="2" t="s">
        <v>61</v>
      </c>
      <c r="G732" s="1">
        <v>253.5</v>
      </c>
      <c r="H732" s="1">
        <v>168.75</v>
      </c>
      <c r="I732" s="4">
        <v>1</v>
      </c>
      <c r="J732" s="2" t="s">
        <v>73</v>
      </c>
      <c r="K732" s="1">
        <f>Tabelle9[[#This Row],[Menge kg Nges]]/1000</f>
        <v>0.2535</v>
      </c>
      <c r="L732" s="1">
        <f>Tabelle9[[#This Row],[Menge kg P2O5]]/1000</f>
        <v>0.16875000000000001</v>
      </c>
      <c r="M732" s="1">
        <f>Tabelle9[[#This Row],[Menge t Nges]]/Tabelle9[[#This Row],[Anzahl Lieferscheine]]</f>
        <v>0.2535</v>
      </c>
      <c r="N732" s="1">
        <f>Tabelle9[[#This Row],[Menge t P2O5]]/Tabelle9[[#This Row],[Anzahl Lieferscheine]]</f>
        <v>0.16875000000000001</v>
      </c>
    </row>
    <row r="733" spans="1:14" x14ac:dyDescent="0.2">
      <c r="A733" s="2" t="s">
        <v>37</v>
      </c>
      <c r="B733" s="2" t="s">
        <v>47</v>
      </c>
      <c r="C733" s="2" t="s">
        <v>25</v>
      </c>
      <c r="D733" s="2" t="s">
        <v>25</v>
      </c>
      <c r="E733" s="2" t="s">
        <v>26</v>
      </c>
      <c r="F733" s="2" t="s">
        <v>61</v>
      </c>
      <c r="G733" s="1">
        <v>1493.72</v>
      </c>
      <c r="H733" s="1">
        <v>834.11</v>
      </c>
      <c r="I733" s="4">
        <v>8</v>
      </c>
      <c r="J733" s="2" t="s">
        <v>73</v>
      </c>
      <c r="K733" s="1">
        <f>Tabelle9[[#This Row],[Menge kg Nges]]/1000</f>
        <v>1.4937199999999999</v>
      </c>
      <c r="L733" s="1">
        <f>Tabelle9[[#This Row],[Menge kg P2O5]]/1000</f>
        <v>0.83411000000000002</v>
      </c>
      <c r="M733" s="1">
        <f>Tabelle9[[#This Row],[Menge t Nges]]/Tabelle9[[#This Row],[Anzahl Lieferscheine]]</f>
        <v>0.18671499999999999</v>
      </c>
      <c r="N733" s="1">
        <f>Tabelle9[[#This Row],[Menge t P2O5]]/Tabelle9[[#This Row],[Anzahl Lieferscheine]]</f>
        <v>0.10426375</v>
      </c>
    </row>
    <row r="734" spans="1:14" x14ac:dyDescent="0.2">
      <c r="A734" s="2" t="s">
        <v>37</v>
      </c>
      <c r="B734" s="2" t="s">
        <v>37</v>
      </c>
      <c r="C734" s="2" t="s">
        <v>6</v>
      </c>
      <c r="D734" s="2" t="s">
        <v>7</v>
      </c>
      <c r="E734" s="2" t="s">
        <v>8</v>
      </c>
      <c r="F734" s="2" t="s">
        <v>61</v>
      </c>
      <c r="G734" s="1">
        <v>50133.31</v>
      </c>
      <c r="H734" s="1">
        <v>19092.589999999993</v>
      </c>
      <c r="I734" s="4">
        <v>133</v>
      </c>
      <c r="J734" s="2" t="s">
        <v>73</v>
      </c>
      <c r="K734" s="1">
        <f>Tabelle9[[#This Row],[Menge kg Nges]]/1000</f>
        <v>50.133309999999994</v>
      </c>
      <c r="L734" s="1">
        <f>Tabelle9[[#This Row],[Menge kg P2O5]]/1000</f>
        <v>19.092589999999994</v>
      </c>
      <c r="M734" s="1">
        <f>Tabelle9[[#This Row],[Menge t Nges]]/Tabelle9[[#This Row],[Anzahl Lieferscheine]]</f>
        <v>0.37694218045112776</v>
      </c>
      <c r="N734" s="1">
        <f>Tabelle9[[#This Row],[Menge t P2O5]]/Tabelle9[[#This Row],[Anzahl Lieferscheine]]</f>
        <v>0.14355330827067664</v>
      </c>
    </row>
    <row r="735" spans="1:14" x14ac:dyDescent="0.2">
      <c r="A735" s="2" t="s">
        <v>37</v>
      </c>
      <c r="B735" s="2" t="s">
        <v>37</v>
      </c>
      <c r="C735" s="2" t="s">
        <v>6</v>
      </c>
      <c r="D735" s="2" t="s">
        <v>7</v>
      </c>
      <c r="E735" s="2" t="s">
        <v>9</v>
      </c>
      <c r="F735" s="2" t="s">
        <v>61</v>
      </c>
      <c r="G735" s="1">
        <v>105427.72000000002</v>
      </c>
      <c r="H735" s="1">
        <v>46106.619999999988</v>
      </c>
      <c r="I735" s="4">
        <v>414</v>
      </c>
      <c r="J735" s="2" t="s">
        <v>73</v>
      </c>
      <c r="K735" s="1">
        <f>Tabelle9[[#This Row],[Menge kg Nges]]/1000</f>
        <v>105.42772000000002</v>
      </c>
      <c r="L735" s="1">
        <f>Tabelle9[[#This Row],[Menge kg P2O5]]/1000</f>
        <v>46.106619999999985</v>
      </c>
      <c r="M735" s="1">
        <f>Tabelle9[[#This Row],[Menge t Nges]]/Tabelle9[[#This Row],[Anzahl Lieferscheine]]</f>
        <v>0.25465632850241549</v>
      </c>
      <c r="N735" s="1">
        <f>Tabelle9[[#This Row],[Menge t P2O5]]/Tabelle9[[#This Row],[Anzahl Lieferscheine]]</f>
        <v>0.11136864734299513</v>
      </c>
    </row>
    <row r="736" spans="1:14" x14ac:dyDescent="0.2">
      <c r="A736" s="2" t="s">
        <v>37</v>
      </c>
      <c r="B736" s="2" t="s">
        <v>37</v>
      </c>
      <c r="C736" s="2" t="s">
        <v>6</v>
      </c>
      <c r="D736" s="2" t="s">
        <v>7</v>
      </c>
      <c r="E736" s="2" t="s">
        <v>10</v>
      </c>
      <c r="F736" s="2" t="s">
        <v>61</v>
      </c>
      <c r="G736" s="1">
        <v>9147.380000000001</v>
      </c>
      <c r="H736" s="1">
        <v>3626.13</v>
      </c>
      <c r="I736" s="4">
        <v>17</v>
      </c>
      <c r="J736" s="2" t="s">
        <v>73</v>
      </c>
      <c r="K736" s="1">
        <f>Tabelle9[[#This Row],[Menge kg Nges]]/1000</f>
        <v>9.1473800000000018</v>
      </c>
      <c r="L736" s="1">
        <f>Tabelle9[[#This Row],[Menge kg P2O5]]/1000</f>
        <v>3.6261300000000003</v>
      </c>
      <c r="M736" s="1">
        <f>Tabelle9[[#This Row],[Menge t Nges]]/Tabelle9[[#This Row],[Anzahl Lieferscheine]]</f>
        <v>0.5380811764705884</v>
      </c>
      <c r="N736" s="1">
        <f>Tabelle9[[#This Row],[Menge t P2O5]]/Tabelle9[[#This Row],[Anzahl Lieferscheine]]</f>
        <v>0.21330176470588236</v>
      </c>
    </row>
    <row r="737" spans="1:14" x14ac:dyDescent="0.2">
      <c r="A737" s="2" t="s">
        <v>37</v>
      </c>
      <c r="B737" s="2" t="s">
        <v>37</v>
      </c>
      <c r="C737" s="2" t="s">
        <v>6</v>
      </c>
      <c r="D737" s="2" t="s">
        <v>7</v>
      </c>
      <c r="E737" s="2" t="s">
        <v>11</v>
      </c>
      <c r="F737" s="2" t="s">
        <v>61</v>
      </c>
      <c r="G737" s="1">
        <v>38777.410000000011</v>
      </c>
      <c r="H737" s="1">
        <v>16921.809999999998</v>
      </c>
      <c r="I737" s="4">
        <v>174</v>
      </c>
      <c r="J737" s="2" t="s">
        <v>73</v>
      </c>
      <c r="K737" s="1">
        <f>Tabelle9[[#This Row],[Menge kg Nges]]/1000</f>
        <v>38.77741000000001</v>
      </c>
      <c r="L737" s="1">
        <f>Tabelle9[[#This Row],[Menge kg P2O5]]/1000</f>
        <v>16.921809999999997</v>
      </c>
      <c r="M737" s="1">
        <f>Tabelle9[[#This Row],[Menge t Nges]]/Tabelle9[[#This Row],[Anzahl Lieferscheine]]</f>
        <v>0.22285867816091959</v>
      </c>
      <c r="N737" s="1">
        <f>Tabelle9[[#This Row],[Menge t P2O5]]/Tabelle9[[#This Row],[Anzahl Lieferscheine]]</f>
        <v>9.7251781609195384E-2</v>
      </c>
    </row>
    <row r="738" spans="1:14" x14ac:dyDescent="0.2">
      <c r="A738" s="2" t="s">
        <v>37</v>
      </c>
      <c r="B738" s="2" t="s">
        <v>37</v>
      </c>
      <c r="C738" s="2" t="s">
        <v>6</v>
      </c>
      <c r="D738" s="2" t="s">
        <v>7</v>
      </c>
      <c r="E738" s="2" t="s">
        <v>12</v>
      </c>
      <c r="F738" s="2" t="s">
        <v>61</v>
      </c>
      <c r="G738" s="1">
        <v>411570.64999999985</v>
      </c>
      <c r="H738" s="1">
        <v>180549.63000000006</v>
      </c>
      <c r="I738" s="4">
        <v>1752</v>
      </c>
      <c r="J738" s="2" t="s">
        <v>73</v>
      </c>
      <c r="K738" s="1">
        <f>Tabelle9[[#This Row],[Menge kg Nges]]/1000</f>
        <v>411.57064999999983</v>
      </c>
      <c r="L738" s="1">
        <f>Tabelle9[[#This Row],[Menge kg P2O5]]/1000</f>
        <v>180.54963000000006</v>
      </c>
      <c r="M738" s="1">
        <f>Tabelle9[[#This Row],[Menge t Nges]]/Tabelle9[[#This Row],[Anzahl Lieferscheine]]</f>
        <v>0.23491475456620994</v>
      </c>
      <c r="N738" s="1">
        <f>Tabelle9[[#This Row],[Menge t P2O5]]/Tabelle9[[#This Row],[Anzahl Lieferscheine]]</f>
        <v>0.10305344178082196</v>
      </c>
    </row>
    <row r="739" spans="1:14" x14ac:dyDescent="0.2">
      <c r="A739" s="2" t="s">
        <v>37</v>
      </c>
      <c r="B739" s="2" t="s">
        <v>37</v>
      </c>
      <c r="C739" s="2" t="s">
        <v>6</v>
      </c>
      <c r="D739" s="2" t="s">
        <v>7</v>
      </c>
      <c r="E739" s="2" t="s">
        <v>13</v>
      </c>
      <c r="F739" s="2" t="s">
        <v>61</v>
      </c>
      <c r="G739" s="1">
        <v>77462.670000000027</v>
      </c>
      <c r="H739" s="1">
        <v>40058.48000000001</v>
      </c>
      <c r="I739" s="4">
        <v>349</v>
      </c>
      <c r="J739" s="2" t="s">
        <v>73</v>
      </c>
      <c r="K739" s="1">
        <f>Tabelle9[[#This Row],[Menge kg Nges]]/1000</f>
        <v>77.462670000000031</v>
      </c>
      <c r="L739" s="1">
        <f>Tabelle9[[#This Row],[Menge kg P2O5]]/1000</f>
        <v>40.05848000000001</v>
      </c>
      <c r="M739" s="1">
        <f>Tabelle9[[#This Row],[Menge t Nges]]/Tabelle9[[#This Row],[Anzahl Lieferscheine]]</f>
        <v>0.22195607449856741</v>
      </c>
      <c r="N739" s="1">
        <f>Tabelle9[[#This Row],[Menge t P2O5]]/Tabelle9[[#This Row],[Anzahl Lieferscheine]]</f>
        <v>0.11478074498567338</v>
      </c>
    </row>
    <row r="740" spans="1:14" x14ac:dyDescent="0.2">
      <c r="A740" s="2" t="s">
        <v>37</v>
      </c>
      <c r="B740" s="2" t="s">
        <v>37</v>
      </c>
      <c r="C740" s="2" t="s">
        <v>6</v>
      </c>
      <c r="D740" s="2" t="s">
        <v>7</v>
      </c>
      <c r="E740" s="2" t="s">
        <v>14</v>
      </c>
      <c r="F740" s="2" t="s">
        <v>61</v>
      </c>
      <c r="G740" s="1">
        <v>132040.21000000005</v>
      </c>
      <c r="H740" s="1">
        <v>64966.02000000007</v>
      </c>
      <c r="I740" s="4">
        <v>676</v>
      </c>
      <c r="J740" s="2" t="s">
        <v>73</v>
      </c>
      <c r="K740" s="1">
        <f>Tabelle9[[#This Row],[Menge kg Nges]]/1000</f>
        <v>132.04021000000006</v>
      </c>
      <c r="L740" s="1">
        <f>Tabelle9[[#This Row],[Menge kg P2O5]]/1000</f>
        <v>64.966020000000071</v>
      </c>
      <c r="M740" s="1">
        <f>Tabelle9[[#This Row],[Menge t Nges]]/Tabelle9[[#This Row],[Anzahl Lieferscheine]]</f>
        <v>0.1953257544378699</v>
      </c>
      <c r="N740" s="1">
        <f>Tabelle9[[#This Row],[Menge t P2O5]]/Tabelle9[[#This Row],[Anzahl Lieferscheine]]</f>
        <v>9.6103579881656909E-2</v>
      </c>
    </row>
    <row r="741" spans="1:14" x14ac:dyDescent="0.2">
      <c r="A741" s="2" t="s">
        <v>37</v>
      </c>
      <c r="B741" s="2" t="s">
        <v>37</v>
      </c>
      <c r="C741" s="2" t="s">
        <v>6</v>
      </c>
      <c r="D741" s="2" t="s">
        <v>15</v>
      </c>
      <c r="E741" s="2" t="s">
        <v>8</v>
      </c>
      <c r="F741" s="2" t="s">
        <v>61</v>
      </c>
      <c r="G741" s="1">
        <v>596.24</v>
      </c>
      <c r="H741" s="1">
        <v>436.9</v>
      </c>
      <c r="I741" s="4">
        <v>6</v>
      </c>
      <c r="J741" s="2" t="s">
        <v>73</v>
      </c>
      <c r="K741" s="1">
        <f>Tabelle9[[#This Row],[Menge kg Nges]]/1000</f>
        <v>0.59623999999999999</v>
      </c>
      <c r="L741" s="1">
        <f>Tabelle9[[#This Row],[Menge kg P2O5]]/1000</f>
        <v>0.43689999999999996</v>
      </c>
      <c r="M741" s="1">
        <f>Tabelle9[[#This Row],[Menge t Nges]]/Tabelle9[[#This Row],[Anzahl Lieferscheine]]</f>
        <v>9.9373333333333327E-2</v>
      </c>
      <c r="N741" s="1">
        <f>Tabelle9[[#This Row],[Menge t P2O5]]/Tabelle9[[#This Row],[Anzahl Lieferscheine]]</f>
        <v>7.2816666666666655E-2</v>
      </c>
    </row>
    <row r="742" spans="1:14" x14ac:dyDescent="0.2">
      <c r="A742" s="2" t="s">
        <v>37</v>
      </c>
      <c r="B742" s="2" t="s">
        <v>37</v>
      </c>
      <c r="C742" s="2" t="s">
        <v>6</v>
      </c>
      <c r="D742" s="2" t="s">
        <v>15</v>
      </c>
      <c r="E742" s="2" t="s">
        <v>17</v>
      </c>
      <c r="F742" s="2" t="s">
        <v>61</v>
      </c>
      <c r="G742" s="1">
        <v>1543.8</v>
      </c>
      <c r="H742" s="1">
        <v>769.74</v>
      </c>
      <c r="I742" s="4">
        <v>11</v>
      </c>
      <c r="J742" s="2" t="s">
        <v>73</v>
      </c>
      <c r="K742" s="1">
        <f>Tabelle9[[#This Row],[Menge kg Nges]]/1000</f>
        <v>1.5438000000000001</v>
      </c>
      <c r="L742" s="1">
        <f>Tabelle9[[#This Row],[Menge kg P2O5]]/1000</f>
        <v>0.76973999999999998</v>
      </c>
      <c r="M742" s="1">
        <f>Tabelle9[[#This Row],[Menge t Nges]]/Tabelle9[[#This Row],[Anzahl Lieferscheine]]</f>
        <v>0.14034545454545455</v>
      </c>
      <c r="N742" s="1">
        <f>Tabelle9[[#This Row],[Menge t P2O5]]/Tabelle9[[#This Row],[Anzahl Lieferscheine]]</f>
        <v>6.9976363636363628E-2</v>
      </c>
    </row>
    <row r="743" spans="1:14" x14ac:dyDescent="0.2">
      <c r="A743" s="2" t="s">
        <v>37</v>
      </c>
      <c r="B743" s="2" t="s">
        <v>37</v>
      </c>
      <c r="C743" s="2" t="s">
        <v>6</v>
      </c>
      <c r="D743" s="2" t="s">
        <v>15</v>
      </c>
      <c r="E743" s="2" t="s">
        <v>18</v>
      </c>
      <c r="F743" s="2" t="s">
        <v>61</v>
      </c>
      <c r="G743" s="1">
        <v>7021.2600000000011</v>
      </c>
      <c r="H743" s="1">
        <v>5196.3200000000015</v>
      </c>
      <c r="I743" s="4">
        <v>18</v>
      </c>
      <c r="J743" s="2" t="s">
        <v>73</v>
      </c>
      <c r="K743" s="1">
        <f>Tabelle9[[#This Row],[Menge kg Nges]]/1000</f>
        <v>7.0212600000000007</v>
      </c>
      <c r="L743" s="1">
        <f>Tabelle9[[#This Row],[Menge kg P2O5]]/1000</f>
        <v>5.1963200000000018</v>
      </c>
      <c r="M743" s="1">
        <f>Tabelle9[[#This Row],[Menge t Nges]]/Tabelle9[[#This Row],[Anzahl Lieferscheine]]</f>
        <v>0.39007000000000003</v>
      </c>
      <c r="N743" s="1">
        <f>Tabelle9[[#This Row],[Menge t P2O5]]/Tabelle9[[#This Row],[Anzahl Lieferscheine]]</f>
        <v>0.28868444444444452</v>
      </c>
    </row>
    <row r="744" spans="1:14" x14ac:dyDescent="0.2">
      <c r="A744" s="2" t="s">
        <v>37</v>
      </c>
      <c r="B744" s="2" t="s">
        <v>37</v>
      </c>
      <c r="C744" s="2" t="s">
        <v>6</v>
      </c>
      <c r="D744" s="2" t="s">
        <v>15</v>
      </c>
      <c r="E744" s="2" t="s">
        <v>19</v>
      </c>
      <c r="F744" s="2" t="s">
        <v>61</v>
      </c>
      <c r="G744" s="1">
        <v>1012.1000000000001</v>
      </c>
      <c r="H744" s="1">
        <v>1003.7999999999998</v>
      </c>
      <c r="I744" s="4">
        <v>7</v>
      </c>
      <c r="J744" s="2" t="s">
        <v>73</v>
      </c>
      <c r="K744" s="1">
        <f>Tabelle9[[#This Row],[Menge kg Nges]]/1000</f>
        <v>1.0121000000000002</v>
      </c>
      <c r="L744" s="1">
        <f>Tabelle9[[#This Row],[Menge kg P2O5]]/1000</f>
        <v>1.0037999999999998</v>
      </c>
      <c r="M744" s="1">
        <f>Tabelle9[[#This Row],[Menge t Nges]]/Tabelle9[[#This Row],[Anzahl Lieferscheine]]</f>
        <v>0.14458571428571432</v>
      </c>
      <c r="N744" s="1">
        <f>Tabelle9[[#This Row],[Menge t P2O5]]/Tabelle9[[#This Row],[Anzahl Lieferscheine]]</f>
        <v>0.14339999999999997</v>
      </c>
    </row>
    <row r="745" spans="1:14" x14ac:dyDescent="0.2">
      <c r="A745" s="2" t="s">
        <v>37</v>
      </c>
      <c r="B745" s="2" t="s">
        <v>37</v>
      </c>
      <c r="C745" s="2" t="s">
        <v>6</v>
      </c>
      <c r="D745" s="2" t="s">
        <v>15</v>
      </c>
      <c r="E745" s="2" t="s">
        <v>20</v>
      </c>
      <c r="F745" s="2" t="s">
        <v>61</v>
      </c>
      <c r="G745" s="1">
        <v>6782.3700000000081</v>
      </c>
      <c r="H745" s="1">
        <v>4398.5</v>
      </c>
      <c r="I745" s="4">
        <v>152</v>
      </c>
      <c r="J745" s="2" t="s">
        <v>73</v>
      </c>
      <c r="K745" s="1">
        <f>Tabelle9[[#This Row],[Menge kg Nges]]/1000</f>
        <v>6.7823700000000082</v>
      </c>
      <c r="L745" s="1">
        <f>Tabelle9[[#This Row],[Menge kg P2O5]]/1000</f>
        <v>4.3985000000000003</v>
      </c>
      <c r="M745" s="1">
        <f>Tabelle9[[#This Row],[Menge t Nges]]/Tabelle9[[#This Row],[Anzahl Lieferscheine]]</f>
        <v>4.4620855263157948E-2</v>
      </c>
      <c r="N745" s="1">
        <f>Tabelle9[[#This Row],[Menge t P2O5]]/Tabelle9[[#This Row],[Anzahl Lieferscheine]]</f>
        <v>2.8937500000000001E-2</v>
      </c>
    </row>
    <row r="746" spans="1:14" x14ac:dyDescent="0.2">
      <c r="A746" s="2" t="s">
        <v>37</v>
      </c>
      <c r="B746" s="2" t="s">
        <v>37</v>
      </c>
      <c r="C746" s="2" t="s">
        <v>6</v>
      </c>
      <c r="D746" s="2" t="s">
        <v>15</v>
      </c>
      <c r="E746" s="2" t="s">
        <v>21</v>
      </c>
      <c r="F746" s="2" t="s">
        <v>61</v>
      </c>
      <c r="G746" s="1">
        <v>8106.5100000000011</v>
      </c>
      <c r="H746" s="1">
        <v>3990.4000000000005</v>
      </c>
      <c r="I746" s="4">
        <v>35</v>
      </c>
      <c r="J746" s="2" t="s">
        <v>73</v>
      </c>
      <c r="K746" s="1">
        <f>Tabelle9[[#This Row],[Menge kg Nges]]/1000</f>
        <v>8.1065100000000019</v>
      </c>
      <c r="L746" s="1">
        <f>Tabelle9[[#This Row],[Menge kg P2O5]]/1000</f>
        <v>3.9904000000000006</v>
      </c>
      <c r="M746" s="1">
        <f>Tabelle9[[#This Row],[Menge t Nges]]/Tabelle9[[#This Row],[Anzahl Lieferscheine]]</f>
        <v>0.23161457142857148</v>
      </c>
      <c r="N746" s="1">
        <f>Tabelle9[[#This Row],[Menge t P2O5]]/Tabelle9[[#This Row],[Anzahl Lieferscheine]]</f>
        <v>0.11401142857142858</v>
      </c>
    </row>
    <row r="747" spans="1:14" x14ac:dyDescent="0.2">
      <c r="A747" s="2" t="s">
        <v>37</v>
      </c>
      <c r="B747" s="2" t="s">
        <v>37</v>
      </c>
      <c r="C747" s="2" t="s">
        <v>6</v>
      </c>
      <c r="D747" s="2" t="s">
        <v>15</v>
      </c>
      <c r="E747" s="2" t="s">
        <v>9</v>
      </c>
      <c r="F747" s="2" t="s">
        <v>61</v>
      </c>
      <c r="G747" s="1">
        <v>5699.4799999999987</v>
      </c>
      <c r="H747" s="1">
        <v>3341.4</v>
      </c>
      <c r="I747" s="4">
        <v>44</v>
      </c>
      <c r="J747" s="2" t="s">
        <v>73</v>
      </c>
      <c r="K747" s="1">
        <f>Tabelle9[[#This Row],[Menge kg Nges]]/1000</f>
        <v>5.6994799999999985</v>
      </c>
      <c r="L747" s="1">
        <f>Tabelle9[[#This Row],[Menge kg P2O5]]/1000</f>
        <v>3.3414000000000001</v>
      </c>
      <c r="M747" s="1">
        <f>Tabelle9[[#This Row],[Menge t Nges]]/Tabelle9[[#This Row],[Anzahl Lieferscheine]]</f>
        <v>0.12953363636363632</v>
      </c>
      <c r="N747" s="1">
        <f>Tabelle9[[#This Row],[Menge t P2O5]]/Tabelle9[[#This Row],[Anzahl Lieferscheine]]</f>
        <v>7.5940909090909101E-2</v>
      </c>
    </row>
    <row r="748" spans="1:14" x14ac:dyDescent="0.2">
      <c r="A748" s="2" t="s">
        <v>37</v>
      </c>
      <c r="B748" s="2" t="s">
        <v>37</v>
      </c>
      <c r="C748" s="2" t="s">
        <v>6</v>
      </c>
      <c r="D748" s="2" t="s">
        <v>15</v>
      </c>
      <c r="E748" s="2" t="s">
        <v>10</v>
      </c>
      <c r="F748" s="2" t="s">
        <v>61</v>
      </c>
      <c r="G748" s="1">
        <v>252.56</v>
      </c>
      <c r="H748" s="1">
        <v>80.360000000000014</v>
      </c>
      <c r="I748" s="4">
        <v>4</v>
      </c>
      <c r="J748" s="2" t="s">
        <v>73</v>
      </c>
      <c r="K748" s="1">
        <f>Tabelle9[[#This Row],[Menge kg Nges]]/1000</f>
        <v>0.25256000000000001</v>
      </c>
      <c r="L748" s="1">
        <f>Tabelle9[[#This Row],[Menge kg P2O5]]/1000</f>
        <v>8.0360000000000015E-2</v>
      </c>
      <c r="M748" s="1">
        <f>Tabelle9[[#This Row],[Menge t Nges]]/Tabelle9[[#This Row],[Anzahl Lieferscheine]]</f>
        <v>6.3140000000000002E-2</v>
      </c>
      <c r="N748" s="1">
        <f>Tabelle9[[#This Row],[Menge t P2O5]]/Tabelle9[[#This Row],[Anzahl Lieferscheine]]</f>
        <v>2.0090000000000004E-2</v>
      </c>
    </row>
    <row r="749" spans="1:14" x14ac:dyDescent="0.2">
      <c r="A749" s="2" t="s">
        <v>37</v>
      </c>
      <c r="B749" s="2" t="s">
        <v>37</v>
      </c>
      <c r="C749" s="2" t="s">
        <v>6</v>
      </c>
      <c r="D749" s="2" t="s">
        <v>15</v>
      </c>
      <c r="E749" s="2" t="s">
        <v>23</v>
      </c>
      <c r="F749" s="2" t="s">
        <v>61</v>
      </c>
      <c r="G749" s="1">
        <v>411.01</v>
      </c>
      <c r="H749" s="1">
        <v>185.45</v>
      </c>
      <c r="I749" s="4">
        <v>8</v>
      </c>
      <c r="J749" s="2" t="s">
        <v>73</v>
      </c>
      <c r="K749" s="1">
        <f>Tabelle9[[#This Row],[Menge kg Nges]]/1000</f>
        <v>0.41100999999999999</v>
      </c>
      <c r="L749" s="1">
        <f>Tabelle9[[#This Row],[Menge kg P2O5]]/1000</f>
        <v>0.18544999999999998</v>
      </c>
      <c r="M749" s="1">
        <f>Tabelle9[[#This Row],[Menge t Nges]]/Tabelle9[[#This Row],[Anzahl Lieferscheine]]</f>
        <v>5.1376249999999998E-2</v>
      </c>
      <c r="N749" s="1">
        <f>Tabelle9[[#This Row],[Menge t P2O5]]/Tabelle9[[#This Row],[Anzahl Lieferscheine]]</f>
        <v>2.3181249999999997E-2</v>
      </c>
    </row>
    <row r="750" spans="1:14" x14ac:dyDescent="0.2">
      <c r="A750" s="2" t="s">
        <v>37</v>
      </c>
      <c r="B750" s="2" t="s">
        <v>37</v>
      </c>
      <c r="C750" s="2" t="s">
        <v>6</v>
      </c>
      <c r="D750" s="2" t="s">
        <v>15</v>
      </c>
      <c r="E750" s="2" t="s">
        <v>13</v>
      </c>
      <c r="F750" s="2" t="s">
        <v>61</v>
      </c>
      <c r="G750" s="1">
        <v>462.7</v>
      </c>
      <c r="H750" s="1">
        <v>323.39999999999998</v>
      </c>
      <c r="I750" s="4">
        <v>1</v>
      </c>
      <c r="J750" s="2" t="s">
        <v>73</v>
      </c>
      <c r="K750" s="1">
        <f>Tabelle9[[#This Row],[Menge kg Nges]]/1000</f>
        <v>0.4627</v>
      </c>
      <c r="L750" s="1">
        <f>Tabelle9[[#This Row],[Menge kg P2O5]]/1000</f>
        <v>0.32339999999999997</v>
      </c>
      <c r="M750" s="1">
        <f>Tabelle9[[#This Row],[Menge t Nges]]/Tabelle9[[#This Row],[Anzahl Lieferscheine]]</f>
        <v>0.4627</v>
      </c>
      <c r="N750" s="1">
        <f>Tabelle9[[#This Row],[Menge t P2O5]]/Tabelle9[[#This Row],[Anzahl Lieferscheine]]</f>
        <v>0.32339999999999997</v>
      </c>
    </row>
    <row r="751" spans="1:14" x14ac:dyDescent="0.2">
      <c r="A751" s="2" t="s">
        <v>37</v>
      </c>
      <c r="B751" s="2" t="s">
        <v>37</v>
      </c>
      <c r="C751" s="2" t="s">
        <v>6</v>
      </c>
      <c r="D751" s="2" t="s">
        <v>15</v>
      </c>
      <c r="E751" s="2" t="s">
        <v>24</v>
      </c>
      <c r="F751" s="2" t="s">
        <v>61</v>
      </c>
      <c r="G751" s="1">
        <v>350</v>
      </c>
      <c r="H751" s="1">
        <v>287.5</v>
      </c>
      <c r="I751" s="4">
        <v>1</v>
      </c>
      <c r="J751" s="2" t="s">
        <v>73</v>
      </c>
      <c r="K751" s="1">
        <f>Tabelle9[[#This Row],[Menge kg Nges]]/1000</f>
        <v>0.35</v>
      </c>
      <c r="L751" s="1">
        <f>Tabelle9[[#This Row],[Menge kg P2O5]]/1000</f>
        <v>0.28749999999999998</v>
      </c>
      <c r="M751" s="1">
        <f>Tabelle9[[#This Row],[Menge t Nges]]/Tabelle9[[#This Row],[Anzahl Lieferscheine]]</f>
        <v>0.35</v>
      </c>
      <c r="N751" s="1">
        <f>Tabelle9[[#This Row],[Menge t P2O5]]/Tabelle9[[#This Row],[Anzahl Lieferscheine]]</f>
        <v>0.28749999999999998</v>
      </c>
    </row>
    <row r="752" spans="1:14" x14ac:dyDescent="0.2">
      <c r="A752" s="2" t="s">
        <v>37</v>
      </c>
      <c r="B752" s="2" t="s">
        <v>37</v>
      </c>
      <c r="C752" s="2" t="s">
        <v>6</v>
      </c>
      <c r="D752" s="2" t="s">
        <v>15</v>
      </c>
      <c r="E752" s="2" t="s">
        <v>31</v>
      </c>
      <c r="F752" s="2" t="s">
        <v>61</v>
      </c>
      <c r="G752" s="1">
        <v>748.25</v>
      </c>
      <c r="H752" s="1">
        <v>337.62</v>
      </c>
      <c r="I752" s="4">
        <v>5</v>
      </c>
      <c r="J752" s="2" t="s">
        <v>73</v>
      </c>
      <c r="K752" s="1">
        <f>Tabelle9[[#This Row],[Menge kg Nges]]/1000</f>
        <v>0.74824999999999997</v>
      </c>
      <c r="L752" s="1">
        <f>Tabelle9[[#This Row],[Menge kg P2O5]]/1000</f>
        <v>0.33762000000000003</v>
      </c>
      <c r="M752" s="1">
        <f>Tabelle9[[#This Row],[Menge t Nges]]/Tabelle9[[#This Row],[Anzahl Lieferscheine]]</f>
        <v>0.14965000000000001</v>
      </c>
      <c r="N752" s="1">
        <f>Tabelle9[[#This Row],[Menge t P2O5]]/Tabelle9[[#This Row],[Anzahl Lieferscheine]]</f>
        <v>6.7524000000000001E-2</v>
      </c>
    </row>
    <row r="753" spans="1:14" x14ac:dyDescent="0.2">
      <c r="A753" s="2" t="s">
        <v>37</v>
      </c>
      <c r="B753" s="2" t="s">
        <v>37</v>
      </c>
      <c r="C753" s="2" t="s">
        <v>25</v>
      </c>
      <c r="D753" s="2" t="s">
        <v>25</v>
      </c>
      <c r="E753" s="2" t="s">
        <v>26</v>
      </c>
      <c r="F753" s="2" t="s">
        <v>61</v>
      </c>
      <c r="G753" s="1">
        <v>137081.40999999992</v>
      </c>
      <c r="H753" s="1">
        <v>53923.339999999946</v>
      </c>
      <c r="I753" s="4">
        <v>482</v>
      </c>
      <c r="J753" s="2" t="s">
        <v>73</v>
      </c>
      <c r="K753" s="1">
        <f>Tabelle9[[#This Row],[Menge kg Nges]]/1000</f>
        <v>137.08140999999992</v>
      </c>
      <c r="L753" s="1">
        <f>Tabelle9[[#This Row],[Menge kg P2O5]]/1000</f>
        <v>53.923339999999946</v>
      </c>
      <c r="M753" s="1">
        <f>Tabelle9[[#This Row],[Menge t Nges]]/Tabelle9[[#This Row],[Anzahl Lieferscheine]]</f>
        <v>0.28440126556016582</v>
      </c>
      <c r="N753" s="1">
        <f>Tabelle9[[#This Row],[Menge t P2O5]]/Tabelle9[[#This Row],[Anzahl Lieferscheine]]</f>
        <v>0.11187414937759325</v>
      </c>
    </row>
    <row r="754" spans="1:14" x14ac:dyDescent="0.2">
      <c r="A754" s="2" t="s">
        <v>37</v>
      </c>
      <c r="B754" s="2" t="s">
        <v>37</v>
      </c>
      <c r="C754" s="2" t="s">
        <v>63</v>
      </c>
      <c r="D754" s="2" t="s">
        <v>63</v>
      </c>
      <c r="E754" s="2" t="s">
        <v>63</v>
      </c>
      <c r="F754" s="2" t="s">
        <v>61</v>
      </c>
      <c r="G754" s="1">
        <v>1454.6399999999999</v>
      </c>
      <c r="H754" s="1">
        <v>838.81999999999994</v>
      </c>
      <c r="I754" s="4">
        <v>3</v>
      </c>
      <c r="J754" s="2" t="s">
        <v>73</v>
      </c>
      <c r="K754" s="1">
        <f>Tabelle9[[#This Row],[Menge kg Nges]]/1000</f>
        <v>1.4546399999999999</v>
      </c>
      <c r="L754" s="1">
        <f>Tabelle9[[#This Row],[Menge kg P2O5]]/1000</f>
        <v>0.8388199999999999</v>
      </c>
      <c r="M754" s="1">
        <f>Tabelle9[[#This Row],[Menge t Nges]]/Tabelle9[[#This Row],[Anzahl Lieferscheine]]</f>
        <v>0.48487999999999998</v>
      </c>
      <c r="N754" s="1">
        <f>Tabelle9[[#This Row],[Menge t P2O5]]/Tabelle9[[#This Row],[Anzahl Lieferscheine]]</f>
        <v>0.27960666666666661</v>
      </c>
    </row>
    <row r="755" spans="1:14" x14ac:dyDescent="0.2">
      <c r="A755" s="2" t="s">
        <v>37</v>
      </c>
      <c r="B755" s="2" t="s">
        <v>38</v>
      </c>
      <c r="C755" s="2" t="s">
        <v>6</v>
      </c>
      <c r="D755" s="2" t="s">
        <v>7</v>
      </c>
      <c r="E755" s="2" t="s">
        <v>9</v>
      </c>
      <c r="F755" s="2" t="s">
        <v>61</v>
      </c>
      <c r="G755" s="1">
        <v>572</v>
      </c>
      <c r="H755" s="1">
        <v>248.6</v>
      </c>
      <c r="I755" s="4">
        <v>1</v>
      </c>
      <c r="J755" s="2" t="s">
        <v>73</v>
      </c>
      <c r="K755" s="1">
        <f>Tabelle9[[#This Row],[Menge kg Nges]]/1000</f>
        <v>0.57199999999999995</v>
      </c>
      <c r="L755" s="1">
        <f>Tabelle9[[#This Row],[Menge kg P2O5]]/1000</f>
        <v>0.24859999999999999</v>
      </c>
      <c r="M755" s="1">
        <f>Tabelle9[[#This Row],[Menge t Nges]]/Tabelle9[[#This Row],[Anzahl Lieferscheine]]</f>
        <v>0.57199999999999995</v>
      </c>
      <c r="N755" s="1">
        <f>Tabelle9[[#This Row],[Menge t P2O5]]/Tabelle9[[#This Row],[Anzahl Lieferscheine]]</f>
        <v>0.24859999999999999</v>
      </c>
    </row>
    <row r="756" spans="1:14" x14ac:dyDescent="0.2">
      <c r="A756" s="2" t="s">
        <v>37</v>
      </c>
      <c r="B756" s="2" t="s">
        <v>38</v>
      </c>
      <c r="C756" s="2" t="s">
        <v>6</v>
      </c>
      <c r="D756" s="2" t="s">
        <v>7</v>
      </c>
      <c r="E756" s="2" t="s">
        <v>12</v>
      </c>
      <c r="F756" s="2" t="s">
        <v>61</v>
      </c>
      <c r="G756" s="1">
        <v>787.3</v>
      </c>
      <c r="H756" s="1">
        <v>410.96999999999997</v>
      </c>
      <c r="I756" s="4">
        <v>2</v>
      </c>
      <c r="J756" s="2" t="s">
        <v>73</v>
      </c>
      <c r="K756" s="1">
        <f>Tabelle9[[#This Row],[Menge kg Nges]]/1000</f>
        <v>0.7873</v>
      </c>
      <c r="L756" s="1">
        <f>Tabelle9[[#This Row],[Menge kg P2O5]]/1000</f>
        <v>0.41096999999999995</v>
      </c>
      <c r="M756" s="1">
        <f>Tabelle9[[#This Row],[Menge t Nges]]/Tabelle9[[#This Row],[Anzahl Lieferscheine]]</f>
        <v>0.39365</v>
      </c>
      <c r="N756" s="1">
        <f>Tabelle9[[#This Row],[Menge t P2O5]]/Tabelle9[[#This Row],[Anzahl Lieferscheine]]</f>
        <v>0.20548499999999997</v>
      </c>
    </row>
    <row r="757" spans="1:14" x14ac:dyDescent="0.2">
      <c r="A757" s="2" t="s">
        <v>37</v>
      </c>
      <c r="B757" s="2" t="s">
        <v>38</v>
      </c>
      <c r="C757" s="2" t="s">
        <v>6</v>
      </c>
      <c r="D757" s="2" t="s">
        <v>15</v>
      </c>
      <c r="E757" s="2" t="s">
        <v>17</v>
      </c>
      <c r="F757" s="2" t="s">
        <v>61</v>
      </c>
      <c r="G757" s="1">
        <v>690</v>
      </c>
      <c r="H757" s="1">
        <v>345</v>
      </c>
      <c r="I757" s="4">
        <v>1</v>
      </c>
      <c r="J757" s="2" t="s">
        <v>73</v>
      </c>
      <c r="K757" s="1">
        <f>Tabelle9[[#This Row],[Menge kg Nges]]/1000</f>
        <v>0.69</v>
      </c>
      <c r="L757" s="1">
        <f>Tabelle9[[#This Row],[Menge kg P2O5]]/1000</f>
        <v>0.34499999999999997</v>
      </c>
      <c r="M757" s="1">
        <f>Tabelle9[[#This Row],[Menge t Nges]]/Tabelle9[[#This Row],[Anzahl Lieferscheine]]</f>
        <v>0.69</v>
      </c>
      <c r="N757" s="1">
        <f>Tabelle9[[#This Row],[Menge t P2O5]]/Tabelle9[[#This Row],[Anzahl Lieferscheine]]</f>
        <v>0.34499999999999997</v>
      </c>
    </row>
    <row r="758" spans="1:14" x14ac:dyDescent="0.2">
      <c r="A758" s="2" t="s">
        <v>37</v>
      </c>
      <c r="B758" s="2" t="s">
        <v>38</v>
      </c>
      <c r="C758" s="2" t="s">
        <v>6</v>
      </c>
      <c r="D758" s="2" t="s">
        <v>15</v>
      </c>
      <c r="E758" s="2" t="s">
        <v>20</v>
      </c>
      <c r="F758" s="2" t="s">
        <v>61</v>
      </c>
      <c r="G758" s="1">
        <v>612</v>
      </c>
      <c r="H758" s="1">
        <v>450</v>
      </c>
      <c r="I758" s="4">
        <v>3</v>
      </c>
      <c r="J758" s="2" t="s">
        <v>73</v>
      </c>
      <c r="K758" s="1">
        <f>Tabelle9[[#This Row],[Menge kg Nges]]/1000</f>
        <v>0.61199999999999999</v>
      </c>
      <c r="L758" s="1">
        <f>Tabelle9[[#This Row],[Menge kg P2O5]]/1000</f>
        <v>0.45</v>
      </c>
      <c r="M758" s="1">
        <f>Tabelle9[[#This Row],[Menge t Nges]]/Tabelle9[[#This Row],[Anzahl Lieferscheine]]</f>
        <v>0.20399999999999999</v>
      </c>
      <c r="N758" s="1">
        <f>Tabelle9[[#This Row],[Menge t P2O5]]/Tabelle9[[#This Row],[Anzahl Lieferscheine]]</f>
        <v>0.15</v>
      </c>
    </row>
    <row r="759" spans="1:14" x14ac:dyDescent="0.2">
      <c r="A759" s="2" t="s">
        <v>37</v>
      </c>
      <c r="B759" s="2" t="s">
        <v>38</v>
      </c>
      <c r="C759" s="2" t="s">
        <v>25</v>
      </c>
      <c r="D759" s="2" t="s">
        <v>25</v>
      </c>
      <c r="E759" s="2" t="s">
        <v>26</v>
      </c>
      <c r="F759" s="2" t="s">
        <v>61</v>
      </c>
      <c r="G759" s="1">
        <v>32776.960000000036</v>
      </c>
      <c r="H759" s="1">
        <v>18221.280000000017</v>
      </c>
      <c r="I759" s="4">
        <v>116</v>
      </c>
      <c r="J759" s="2" t="s">
        <v>73</v>
      </c>
      <c r="K759" s="1">
        <f>Tabelle9[[#This Row],[Menge kg Nges]]/1000</f>
        <v>32.776960000000038</v>
      </c>
      <c r="L759" s="1">
        <f>Tabelle9[[#This Row],[Menge kg P2O5]]/1000</f>
        <v>18.221280000000018</v>
      </c>
      <c r="M759" s="1">
        <f>Tabelle9[[#This Row],[Menge t Nges]]/Tabelle9[[#This Row],[Anzahl Lieferscheine]]</f>
        <v>0.28256000000000031</v>
      </c>
      <c r="N759" s="1">
        <f>Tabelle9[[#This Row],[Menge t P2O5]]/Tabelle9[[#This Row],[Anzahl Lieferscheine]]</f>
        <v>0.15708000000000016</v>
      </c>
    </row>
    <row r="760" spans="1:14" x14ac:dyDescent="0.2">
      <c r="A760" s="2" t="s">
        <v>37</v>
      </c>
      <c r="B760" s="2" t="s">
        <v>39</v>
      </c>
      <c r="C760" s="2" t="s">
        <v>6</v>
      </c>
      <c r="D760" s="2" t="s">
        <v>7</v>
      </c>
      <c r="E760" s="2" t="s">
        <v>9</v>
      </c>
      <c r="F760" s="2" t="s">
        <v>61</v>
      </c>
      <c r="G760" s="1">
        <v>6982.9000000000005</v>
      </c>
      <c r="H760" s="1">
        <v>3042.3</v>
      </c>
      <c r="I760" s="4">
        <v>39</v>
      </c>
      <c r="J760" s="2" t="s">
        <v>73</v>
      </c>
      <c r="K760" s="1">
        <f>Tabelle9[[#This Row],[Menge kg Nges]]/1000</f>
        <v>6.9829000000000008</v>
      </c>
      <c r="L760" s="1">
        <f>Tabelle9[[#This Row],[Menge kg P2O5]]/1000</f>
        <v>3.0423</v>
      </c>
      <c r="M760" s="1">
        <f>Tabelle9[[#This Row],[Menge t Nges]]/Tabelle9[[#This Row],[Anzahl Lieferscheine]]</f>
        <v>0.17904871794871796</v>
      </c>
      <c r="N760" s="1">
        <f>Tabelle9[[#This Row],[Menge t P2O5]]/Tabelle9[[#This Row],[Anzahl Lieferscheine]]</f>
        <v>7.8007692307692306E-2</v>
      </c>
    </row>
    <row r="761" spans="1:14" x14ac:dyDescent="0.2">
      <c r="A761" s="2" t="s">
        <v>37</v>
      </c>
      <c r="B761" s="2" t="s">
        <v>39</v>
      </c>
      <c r="C761" s="2" t="s">
        <v>6</v>
      </c>
      <c r="D761" s="2" t="s">
        <v>7</v>
      </c>
      <c r="E761" s="2" t="s">
        <v>10</v>
      </c>
      <c r="F761" s="2" t="s">
        <v>61</v>
      </c>
      <c r="G761" s="1">
        <v>347.1</v>
      </c>
      <c r="H761" s="1">
        <v>113.1</v>
      </c>
      <c r="I761" s="4">
        <v>2</v>
      </c>
      <c r="J761" s="2" t="s">
        <v>73</v>
      </c>
      <c r="K761" s="1">
        <f>Tabelle9[[#This Row],[Menge kg Nges]]/1000</f>
        <v>0.34710000000000002</v>
      </c>
      <c r="L761" s="1">
        <f>Tabelle9[[#This Row],[Menge kg P2O5]]/1000</f>
        <v>0.11309999999999999</v>
      </c>
      <c r="M761" s="1">
        <f>Tabelle9[[#This Row],[Menge t Nges]]/Tabelle9[[#This Row],[Anzahl Lieferscheine]]</f>
        <v>0.17355000000000001</v>
      </c>
      <c r="N761" s="1">
        <f>Tabelle9[[#This Row],[Menge t P2O5]]/Tabelle9[[#This Row],[Anzahl Lieferscheine]]</f>
        <v>5.6549999999999996E-2</v>
      </c>
    </row>
    <row r="762" spans="1:14" x14ac:dyDescent="0.2">
      <c r="A762" s="2" t="s">
        <v>37</v>
      </c>
      <c r="B762" s="2" t="s">
        <v>39</v>
      </c>
      <c r="C762" s="2" t="s">
        <v>6</v>
      </c>
      <c r="D762" s="2" t="s">
        <v>7</v>
      </c>
      <c r="E762" s="2" t="s">
        <v>11</v>
      </c>
      <c r="F762" s="2" t="s">
        <v>61</v>
      </c>
      <c r="G762" s="1">
        <v>3083.2000000000003</v>
      </c>
      <c r="H762" s="1">
        <v>1209.1999999999998</v>
      </c>
      <c r="I762" s="4">
        <v>13</v>
      </c>
      <c r="J762" s="2" t="s">
        <v>73</v>
      </c>
      <c r="K762" s="1">
        <f>Tabelle9[[#This Row],[Menge kg Nges]]/1000</f>
        <v>3.0832000000000002</v>
      </c>
      <c r="L762" s="1">
        <f>Tabelle9[[#This Row],[Menge kg P2O5]]/1000</f>
        <v>1.2091999999999998</v>
      </c>
      <c r="M762" s="1">
        <f>Tabelle9[[#This Row],[Menge t Nges]]/Tabelle9[[#This Row],[Anzahl Lieferscheine]]</f>
        <v>0.23716923076923077</v>
      </c>
      <c r="N762" s="1">
        <f>Tabelle9[[#This Row],[Menge t P2O5]]/Tabelle9[[#This Row],[Anzahl Lieferscheine]]</f>
        <v>9.3015384615384597E-2</v>
      </c>
    </row>
    <row r="763" spans="1:14" x14ac:dyDescent="0.2">
      <c r="A763" s="2" t="s">
        <v>37</v>
      </c>
      <c r="B763" s="2" t="s">
        <v>39</v>
      </c>
      <c r="C763" s="2" t="s">
        <v>6</v>
      </c>
      <c r="D763" s="2" t="s">
        <v>7</v>
      </c>
      <c r="E763" s="2" t="s">
        <v>12</v>
      </c>
      <c r="F763" s="2" t="s">
        <v>61</v>
      </c>
      <c r="G763" s="1">
        <v>14805.189999999999</v>
      </c>
      <c r="H763" s="1">
        <v>7191.78</v>
      </c>
      <c r="I763" s="4">
        <v>21</v>
      </c>
      <c r="J763" s="2" t="s">
        <v>73</v>
      </c>
      <c r="K763" s="1">
        <f>Tabelle9[[#This Row],[Menge kg Nges]]/1000</f>
        <v>14.805189999999998</v>
      </c>
      <c r="L763" s="1">
        <f>Tabelle9[[#This Row],[Menge kg P2O5]]/1000</f>
        <v>7.1917799999999996</v>
      </c>
      <c r="M763" s="1">
        <f>Tabelle9[[#This Row],[Menge t Nges]]/Tabelle9[[#This Row],[Anzahl Lieferscheine]]</f>
        <v>0.70500904761904748</v>
      </c>
      <c r="N763" s="1">
        <f>Tabelle9[[#This Row],[Menge t P2O5]]/Tabelle9[[#This Row],[Anzahl Lieferscheine]]</f>
        <v>0.34246571428571426</v>
      </c>
    </row>
    <row r="764" spans="1:14" x14ac:dyDescent="0.2">
      <c r="A764" s="2" t="s">
        <v>37</v>
      </c>
      <c r="B764" s="2" t="s">
        <v>39</v>
      </c>
      <c r="C764" s="2" t="s">
        <v>6</v>
      </c>
      <c r="D764" s="2" t="s">
        <v>7</v>
      </c>
      <c r="E764" s="2" t="s">
        <v>14</v>
      </c>
      <c r="F764" s="2" t="s">
        <v>61</v>
      </c>
      <c r="G764" s="1">
        <v>6204.4999999999991</v>
      </c>
      <c r="H764" s="1">
        <v>3338.8499999999995</v>
      </c>
      <c r="I764" s="4">
        <v>31</v>
      </c>
      <c r="J764" s="2" t="s">
        <v>73</v>
      </c>
      <c r="K764" s="1">
        <f>Tabelle9[[#This Row],[Menge kg Nges]]/1000</f>
        <v>6.2044999999999995</v>
      </c>
      <c r="L764" s="1">
        <f>Tabelle9[[#This Row],[Menge kg P2O5]]/1000</f>
        <v>3.3388499999999994</v>
      </c>
      <c r="M764" s="1">
        <f>Tabelle9[[#This Row],[Menge t Nges]]/Tabelle9[[#This Row],[Anzahl Lieferscheine]]</f>
        <v>0.20014516129032256</v>
      </c>
      <c r="N764" s="1">
        <f>Tabelle9[[#This Row],[Menge t P2O5]]/Tabelle9[[#This Row],[Anzahl Lieferscheine]]</f>
        <v>0.1077048387096774</v>
      </c>
    </row>
    <row r="765" spans="1:14" x14ac:dyDescent="0.2">
      <c r="A765" s="2" t="s">
        <v>37</v>
      </c>
      <c r="B765" s="2" t="s">
        <v>39</v>
      </c>
      <c r="C765" s="2" t="s">
        <v>6</v>
      </c>
      <c r="D765" s="2" t="s">
        <v>15</v>
      </c>
      <c r="E765" s="2" t="s">
        <v>8</v>
      </c>
      <c r="F765" s="2" t="s">
        <v>61</v>
      </c>
      <c r="G765" s="1">
        <v>1591.2</v>
      </c>
      <c r="H765" s="1">
        <v>928.8</v>
      </c>
      <c r="I765" s="4">
        <v>1</v>
      </c>
      <c r="J765" s="2" t="s">
        <v>73</v>
      </c>
      <c r="K765" s="1">
        <f>Tabelle9[[#This Row],[Menge kg Nges]]/1000</f>
        <v>1.5911999999999999</v>
      </c>
      <c r="L765" s="1">
        <f>Tabelle9[[#This Row],[Menge kg P2O5]]/1000</f>
        <v>0.92879999999999996</v>
      </c>
      <c r="M765" s="1">
        <f>Tabelle9[[#This Row],[Menge t Nges]]/Tabelle9[[#This Row],[Anzahl Lieferscheine]]</f>
        <v>1.5911999999999999</v>
      </c>
      <c r="N765" s="1">
        <f>Tabelle9[[#This Row],[Menge t P2O5]]/Tabelle9[[#This Row],[Anzahl Lieferscheine]]</f>
        <v>0.92879999999999996</v>
      </c>
    </row>
    <row r="766" spans="1:14" x14ac:dyDescent="0.2">
      <c r="A766" s="2" t="s">
        <v>37</v>
      </c>
      <c r="B766" s="2" t="s">
        <v>39</v>
      </c>
      <c r="C766" s="2" t="s">
        <v>6</v>
      </c>
      <c r="D766" s="2" t="s">
        <v>15</v>
      </c>
      <c r="E766" s="2" t="s">
        <v>21</v>
      </c>
      <c r="F766" s="2" t="s">
        <v>61</v>
      </c>
      <c r="G766" s="1">
        <v>134</v>
      </c>
      <c r="H766" s="1">
        <v>60</v>
      </c>
      <c r="I766" s="4">
        <v>1</v>
      </c>
      <c r="J766" s="2" t="s">
        <v>73</v>
      </c>
      <c r="K766" s="1">
        <f>Tabelle9[[#This Row],[Menge kg Nges]]/1000</f>
        <v>0.13400000000000001</v>
      </c>
      <c r="L766" s="1">
        <f>Tabelle9[[#This Row],[Menge kg P2O5]]/1000</f>
        <v>0.06</v>
      </c>
      <c r="M766" s="1">
        <f>Tabelle9[[#This Row],[Menge t Nges]]/Tabelle9[[#This Row],[Anzahl Lieferscheine]]</f>
        <v>0.13400000000000001</v>
      </c>
      <c r="N766" s="1">
        <f>Tabelle9[[#This Row],[Menge t P2O5]]/Tabelle9[[#This Row],[Anzahl Lieferscheine]]</f>
        <v>0.06</v>
      </c>
    </row>
    <row r="767" spans="1:14" x14ac:dyDescent="0.2">
      <c r="A767" s="2" t="s">
        <v>37</v>
      </c>
      <c r="B767" s="2" t="s">
        <v>39</v>
      </c>
      <c r="C767" s="2" t="s">
        <v>6</v>
      </c>
      <c r="D767" s="2" t="s">
        <v>15</v>
      </c>
      <c r="E767" s="2" t="s">
        <v>9</v>
      </c>
      <c r="F767" s="2" t="s">
        <v>61</v>
      </c>
      <c r="G767" s="1">
        <v>412.36</v>
      </c>
      <c r="H767" s="1">
        <v>274.5</v>
      </c>
      <c r="I767" s="4">
        <v>3</v>
      </c>
      <c r="J767" s="2" t="s">
        <v>73</v>
      </c>
      <c r="K767" s="1">
        <f>Tabelle9[[#This Row],[Menge kg Nges]]/1000</f>
        <v>0.41236</v>
      </c>
      <c r="L767" s="1">
        <f>Tabelle9[[#This Row],[Menge kg P2O5]]/1000</f>
        <v>0.27450000000000002</v>
      </c>
      <c r="M767" s="1">
        <f>Tabelle9[[#This Row],[Menge t Nges]]/Tabelle9[[#This Row],[Anzahl Lieferscheine]]</f>
        <v>0.13745333333333334</v>
      </c>
      <c r="N767" s="1">
        <f>Tabelle9[[#This Row],[Menge t P2O5]]/Tabelle9[[#This Row],[Anzahl Lieferscheine]]</f>
        <v>9.1500000000000012E-2</v>
      </c>
    </row>
    <row r="768" spans="1:14" x14ac:dyDescent="0.2">
      <c r="A768" s="2" t="s">
        <v>37</v>
      </c>
      <c r="B768" s="2" t="s">
        <v>39</v>
      </c>
      <c r="C768" s="2" t="s">
        <v>25</v>
      </c>
      <c r="D768" s="2" t="s">
        <v>25</v>
      </c>
      <c r="E768" s="2" t="s">
        <v>26</v>
      </c>
      <c r="F768" s="2" t="s">
        <v>61</v>
      </c>
      <c r="G768" s="1">
        <v>811.6</v>
      </c>
      <c r="H768" s="1">
        <v>297.39999999999998</v>
      </c>
      <c r="I768" s="4">
        <v>6</v>
      </c>
      <c r="J768" s="2" t="s">
        <v>73</v>
      </c>
      <c r="K768" s="1">
        <f>Tabelle9[[#This Row],[Menge kg Nges]]/1000</f>
        <v>0.81159999999999999</v>
      </c>
      <c r="L768" s="1">
        <f>Tabelle9[[#This Row],[Menge kg P2O5]]/1000</f>
        <v>0.2974</v>
      </c>
      <c r="M768" s="1">
        <f>Tabelle9[[#This Row],[Menge t Nges]]/Tabelle9[[#This Row],[Anzahl Lieferscheine]]</f>
        <v>0.13526666666666667</v>
      </c>
      <c r="N768" s="1">
        <f>Tabelle9[[#This Row],[Menge t P2O5]]/Tabelle9[[#This Row],[Anzahl Lieferscheine]]</f>
        <v>4.9566666666666669E-2</v>
      </c>
    </row>
    <row r="769" spans="1:14" x14ac:dyDescent="0.2">
      <c r="A769" s="2" t="s">
        <v>37</v>
      </c>
      <c r="B769" s="2" t="s">
        <v>40</v>
      </c>
      <c r="C769" s="2" t="s">
        <v>6</v>
      </c>
      <c r="D769" s="2" t="s">
        <v>7</v>
      </c>
      <c r="E769" s="2" t="s">
        <v>8</v>
      </c>
      <c r="F769" s="2" t="s">
        <v>61</v>
      </c>
      <c r="G769" s="1">
        <v>4126.25</v>
      </c>
      <c r="H769" s="1">
        <v>1567.3899999999999</v>
      </c>
      <c r="I769" s="4">
        <v>12</v>
      </c>
      <c r="J769" s="2" t="s">
        <v>73</v>
      </c>
      <c r="K769" s="1">
        <f>Tabelle9[[#This Row],[Menge kg Nges]]/1000</f>
        <v>4.1262499999999998</v>
      </c>
      <c r="L769" s="1">
        <f>Tabelle9[[#This Row],[Menge kg P2O5]]/1000</f>
        <v>1.5673899999999998</v>
      </c>
      <c r="M769" s="1">
        <f>Tabelle9[[#This Row],[Menge t Nges]]/Tabelle9[[#This Row],[Anzahl Lieferscheine]]</f>
        <v>0.34385416666666663</v>
      </c>
      <c r="N769" s="1">
        <f>Tabelle9[[#This Row],[Menge t P2O5]]/Tabelle9[[#This Row],[Anzahl Lieferscheine]]</f>
        <v>0.13061583333333332</v>
      </c>
    </row>
    <row r="770" spans="1:14" x14ac:dyDescent="0.2">
      <c r="A770" s="2" t="s">
        <v>37</v>
      </c>
      <c r="B770" s="2" t="s">
        <v>40</v>
      </c>
      <c r="C770" s="2" t="s">
        <v>6</v>
      </c>
      <c r="D770" s="2" t="s">
        <v>7</v>
      </c>
      <c r="E770" s="2" t="s">
        <v>9</v>
      </c>
      <c r="F770" s="2" t="s">
        <v>61</v>
      </c>
      <c r="G770" s="1">
        <v>23914.320000000003</v>
      </c>
      <c r="H770" s="1">
        <v>10329.939999999999</v>
      </c>
      <c r="I770" s="4">
        <v>106</v>
      </c>
      <c r="J770" s="2" t="s">
        <v>73</v>
      </c>
      <c r="K770" s="1">
        <f>Tabelle9[[#This Row],[Menge kg Nges]]/1000</f>
        <v>23.914320000000004</v>
      </c>
      <c r="L770" s="1">
        <f>Tabelle9[[#This Row],[Menge kg P2O5]]/1000</f>
        <v>10.329939999999999</v>
      </c>
      <c r="M770" s="1">
        <f>Tabelle9[[#This Row],[Menge t Nges]]/Tabelle9[[#This Row],[Anzahl Lieferscheine]]</f>
        <v>0.22560679245283022</v>
      </c>
      <c r="N770" s="1">
        <f>Tabelle9[[#This Row],[Menge t P2O5]]/Tabelle9[[#This Row],[Anzahl Lieferscheine]]</f>
        <v>9.745226415094338E-2</v>
      </c>
    </row>
    <row r="771" spans="1:14" x14ac:dyDescent="0.2">
      <c r="A771" s="2" t="s">
        <v>37</v>
      </c>
      <c r="B771" s="2" t="s">
        <v>40</v>
      </c>
      <c r="C771" s="2" t="s">
        <v>6</v>
      </c>
      <c r="D771" s="2" t="s">
        <v>7</v>
      </c>
      <c r="E771" s="2" t="s">
        <v>10</v>
      </c>
      <c r="F771" s="2" t="s">
        <v>61</v>
      </c>
      <c r="G771" s="1">
        <v>208.26</v>
      </c>
      <c r="H771" s="1">
        <v>67.86</v>
      </c>
      <c r="I771" s="4">
        <v>1</v>
      </c>
      <c r="J771" s="2" t="s">
        <v>73</v>
      </c>
      <c r="K771" s="1">
        <f>Tabelle9[[#This Row],[Menge kg Nges]]/1000</f>
        <v>0.20826</v>
      </c>
      <c r="L771" s="1">
        <f>Tabelle9[[#This Row],[Menge kg P2O5]]/1000</f>
        <v>6.7860000000000004E-2</v>
      </c>
      <c r="M771" s="1">
        <f>Tabelle9[[#This Row],[Menge t Nges]]/Tabelle9[[#This Row],[Anzahl Lieferscheine]]</f>
        <v>0.20826</v>
      </c>
      <c r="N771" s="1">
        <f>Tabelle9[[#This Row],[Menge t P2O5]]/Tabelle9[[#This Row],[Anzahl Lieferscheine]]</f>
        <v>6.7860000000000004E-2</v>
      </c>
    </row>
    <row r="772" spans="1:14" x14ac:dyDescent="0.2">
      <c r="A772" s="2" t="s">
        <v>37</v>
      </c>
      <c r="B772" s="2" t="s">
        <v>40</v>
      </c>
      <c r="C772" s="2" t="s">
        <v>6</v>
      </c>
      <c r="D772" s="2" t="s">
        <v>7</v>
      </c>
      <c r="E772" s="2" t="s">
        <v>11</v>
      </c>
      <c r="F772" s="2" t="s">
        <v>61</v>
      </c>
      <c r="G772" s="1">
        <v>17139.95</v>
      </c>
      <c r="H772" s="1">
        <v>7264.8</v>
      </c>
      <c r="I772" s="4">
        <v>69</v>
      </c>
      <c r="J772" s="2" t="s">
        <v>73</v>
      </c>
      <c r="K772" s="1">
        <f>Tabelle9[[#This Row],[Menge kg Nges]]/1000</f>
        <v>17.139950000000002</v>
      </c>
      <c r="L772" s="1">
        <f>Tabelle9[[#This Row],[Menge kg P2O5]]/1000</f>
        <v>7.2648000000000001</v>
      </c>
      <c r="M772" s="1">
        <f>Tabelle9[[#This Row],[Menge t Nges]]/Tabelle9[[#This Row],[Anzahl Lieferscheine]]</f>
        <v>0.24840507246376814</v>
      </c>
      <c r="N772" s="1">
        <f>Tabelle9[[#This Row],[Menge t P2O5]]/Tabelle9[[#This Row],[Anzahl Lieferscheine]]</f>
        <v>0.10528695652173914</v>
      </c>
    </row>
    <row r="773" spans="1:14" x14ac:dyDescent="0.2">
      <c r="A773" s="2" t="s">
        <v>37</v>
      </c>
      <c r="B773" s="2" t="s">
        <v>40</v>
      </c>
      <c r="C773" s="2" t="s">
        <v>6</v>
      </c>
      <c r="D773" s="2" t="s">
        <v>7</v>
      </c>
      <c r="E773" s="2" t="s">
        <v>12</v>
      </c>
      <c r="F773" s="2" t="s">
        <v>61</v>
      </c>
      <c r="G773" s="1">
        <v>63286.320000000007</v>
      </c>
      <c r="H773" s="1">
        <v>27492.159999999989</v>
      </c>
      <c r="I773" s="4">
        <v>219</v>
      </c>
      <c r="J773" s="2" t="s">
        <v>73</v>
      </c>
      <c r="K773" s="1">
        <f>Tabelle9[[#This Row],[Menge kg Nges]]/1000</f>
        <v>63.286320000000003</v>
      </c>
      <c r="L773" s="1">
        <f>Tabelle9[[#This Row],[Menge kg P2O5]]/1000</f>
        <v>27.492159999999988</v>
      </c>
      <c r="M773" s="1">
        <f>Tabelle9[[#This Row],[Menge t Nges]]/Tabelle9[[#This Row],[Anzahl Lieferscheine]]</f>
        <v>0.28897863013698633</v>
      </c>
      <c r="N773" s="1">
        <f>Tabelle9[[#This Row],[Menge t P2O5]]/Tabelle9[[#This Row],[Anzahl Lieferscheine]]</f>
        <v>0.12553497716894971</v>
      </c>
    </row>
    <row r="774" spans="1:14" x14ac:dyDescent="0.2">
      <c r="A774" s="2" t="s">
        <v>37</v>
      </c>
      <c r="B774" s="2" t="s">
        <v>40</v>
      </c>
      <c r="C774" s="2" t="s">
        <v>6</v>
      </c>
      <c r="D774" s="2" t="s">
        <v>7</v>
      </c>
      <c r="E774" s="2" t="s">
        <v>13</v>
      </c>
      <c r="F774" s="2" t="s">
        <v>61</v>
      </c>
      <c r="G774" s="1">
        <v>16010.569999999994</v>
      </c>
      <c r="H774" s="1">
        <v>8495.0899999999983</v>
      </c>
      <c r="I774" s="4">
        <v>80</v>
      </c>
      <c r="J774" s="2" t="s">
        <v>73</v>
      </c>
      <c r="K774" s="1">
        <f>Tabelle9[[#This Row],[Menge kg Nges]]/1000</f>
        <v>16.010569999999994</v>
      </c>
      <c r="L774" s="1">
        <f>Tabelle9[[#This Row],[Menge kg P2O5]]/1000</f>
        <v>8.4950899999999976</v>
      </c>
      <c r="M774" s="1">
        <f>Tabelle9[[#This Row],[Menge t Nges]]/Tabelle9[[#This Row],[Anzahl Lieferscheine]]</f>
        <v>0.20013212499999994</v>
      </c>
      <c r="N774" s="1">
        <f>Tabelle9[[#This Row],[Menge t P2O5]]/Tabelle9[[#This Row],[Anzahl Lieferscheine]]</f>
        <v>0.10618862499999997</v>
      </c>
    </row>
    <row r="775" spans="1:14" x14ac:dyDescent="0.2">
      <c r="A775" s="2" t="s">
        <v>37</v>
      </c>
      <c r="B775" s="2" t="s">
        <v>40</v>
      </c>
      <c r="C775" s="2" t="s">
        <v>6</v>
      </c>
      <c r="D775" s="2" t="s">
        <v>7</v>
      </c>
      <c r="E775" s="2" t="s">
        <v>14</v>
      </c>
      <c r="F775" s="2" t="s">
        <v>61</v>
      </c>
      <c r="G775" s="1">
        <v>39332.99</v>
      </c>
      <c r="H775" s="1">
        <v>20183.579999999991</v>
      </c>
      <c r="I775" s="4">
        <v>158</v>
      </c>
      <c r="J775" s="2" t="s">
        <v>73</v>
      </c>
      <c r="K775" s="1">
        <f>Tabelle9[[#This Row],[Menge kg Nges]]/1000</f>
        <v>39.332989999999995</v>
      </c>
      <c r="L775" s="1">
        <f>Tabelle9[[#This Row],[Menge kg P2O5]]/1000</f>
        <v>20.183579999999992</v>
      </c>
      <c r="M775" s="1">
        <f>Tabelle9[[#This Row],[Menge t Nges]]/Tabelle9[[#This Row],[Anzahl Lieferscheine]]</f>
        <v>0.24894297468354426</v>
      </c>
      <c r="N775" s="1">
        <f>Tabelle9[[#This Row],[Menge t P2O5]]/Tabelle9[[#This Row],[Anzahl Lieferscheine]]</f>
        <v>0.12774417721518982</v>
      </c>
    </row>
    <row r="776" spans="1:14" x14ac:dyDescent="0.2">
      <c r="A776" s="2" t="s">
        <v>37</v>
      </c>
      <c r="B776" s="2" t="s">
        <v>40</v>
      </c>
      <c r="C776" s="2" t="s">
        <v>6</v>
      </c>
      <c r="D776" s="2" t="s">
        <v>15</v>
      </c>
      <c r="E776" s="2" t="s">
        <v>8</v>
      </c>
      <c r="F776" s="2" t="s">
        <v>61</v>
      </c>
      <c r="G776" s="1">
        <v>365.36</v>
      </c>
      <c r="H776" s="1">
        <v>299.10000000000002</v>
      </c>
      <c r="I776" s="4">
        <v>3</v>
      </c>
      <c r="J776" s="2" t="s">
        <v>73</v>
      </c>
      <c r="K776" s="1">
        <f>Tabelle9[[#This Row],[Menge kg Nges]]/1000</f>
        <v>0.36536000000000002</v>
      </c>
      <c r="L776" s="1">
        <f>Tabelle9[[#This Row],[Menge kg P2O5]]/1000</f>
        <v>0.29910000000000003</v>
      </c>
      <c r="M776" s="1">
        <f>Tabelle9[[#This Row],[Menge t Nges]]/Tabelle9[[#This Row],[Anzahl Lieferscheine]]</f>
        <v>0.12178666666666667</v>
      </c>
      <c r="N776" s="1">
        <f>Tabelle9[[#This Row],[Menge t P2O5]]/Tabelle9[[#This Row],[Anzahl Lieferscheine]]</f>
        <v>9.9700000000000011E-2</v>
      </c>
    </row>
    <row r="777" spans="1:14" x14ac:dyDescent="0.2">
      <c r="A777" s="2" t="s">
        <v>37</v>
      </c>
      <c r="B777" s="2" t="s">
        <v>40</v>
      </c>
      <c r="C777" s="2" t="s">
        <v>6</v>
      </c>
      <c r="D777" s="2" t="s">
        <v>15</v>
      </c>
      <c r="E777" s="2" t="s">
        <v>17</v>
      </c>
      <c r="F777" s="2" t="s">
        <v>61</v>
      </c>
      <c r="G777" s="1">
        <v>765</v>
      </c>
      <c r="H777" s="1">
        <v>382.5</v>
      </c>
      <c r="I777" s="4">
        <v>7</v>
      </c>
      <c r="J777" s="2" t="s">
        <v>73</v>
      </c>
      <c r="K777" s="1">
        <f>Tabelle9[[#This Row],[Menge kg Nges]]/1000</f>
        <v>0.76500000000000001</v>
      </c>
      <c r="L777" s="1">
        <f>Tabelle9[[#This Row],[Menge kg P2O5]]/1000</f>
        <v>0.38250000000000001</v>
      </c>
      <c r="M777" s="1">
        <f>Tabelle9[[#This Row],[Menge t Nges]]/Tabelle9[[#This Row],[Anzahl Lieferscheine]]</f>
        <v>0.10928571428571429</v>
      </c>
      <c r="N777" s="1">
        <f>Tabelle9[[#This Row],[Menge t P2O5]]/Tabelle9[[#This Row],[Anzahl Lieferscheine]]</f>
        <v>5.4642857142857146E-2</v>
      </c>
    </row>
    <row r="778" spans="1:14" x14ac:dyDescent="0.2">
      <c r="A778" s="2" t="s">
        <v>37</v>
      </c>
      <c r="B778" s="2" t="s">
        <v>40</v>
      </c>
      <c r="C778" s="2" t="s">
        <v>6</v>
      </c>
      <c r="D778" s="2" t="s">
        <v>15</v>
      </c>
      <c r="E778" s="2" t="s">
        <v>18</v>
      </c>
      <c r="F778" s="2" t="s">
        <v>61</v>
      </c>
      <c r="G778" s="1">
        <v>1108.8</v>
      </c>
      <c r="H778" s="1">
        <v>897.6</v>
      </c>
      <c r="I778" s="4">
        <v>2</v>
      </c>
      <c r="J778" s="2" t="s">
        <v>73</v>
      </c>
      <c r="K778" s="1">
        <f>Tabelle9[[#This Row],[Menge kg Nges]]/1000</f>
        <v>1.1088</v>
      </c>
      <c r="L778" s="1">
        <f>Tabelle9[[#This Row],[Menge kg P2O5]]/1000</f>
        <v>0.89760000000000006</v>
      </c>
      <c r="M778" s="1">
        <f>Tabelle9[[#This Row],[Menge t Nges]]/Tabelle9[[#This Row],[Anzahl Lieferscheine]]</f>
        <v>0.5544</v>
      </c>
      <c r="N778" s="1">
        <f>Tabelle9[[#This Row],[Menge t P2O5]]/Tabelle9[[#This Row],[Anzahl Lieferscheine]]</f>
        <v>0.44880000000000003</v>
      </c>
    </row>
    <row r="779" spans="1:14" x14ac:dyDescent="0.2">
      <c r="A779" s="2" t="s">
        <v>37</v>
      </c>
      <c r="B779" s="2" t="s">
        <v>40</v>
      </c>
      <c r="C779" s="2" t="s">
        <v>6</v>
      </c>
      <c r="D779" s="2" t="s">
        <v>15</v>
      </c>
      <c r="E779" s="2" t="s">
        <v>19</v>
      </c>
      <c r="F779" s="2" t="s">
        <v>61</v>
      </c>
      <c r="G779" s="1">
        <v>320.54000000000002</v>
      </c>
      <c r="H779" s="1">
        <v>256.95999999999998</v>
      </c>
      <c r="I779" s="4">
        <v>1</v>
      </c>
      <c r="J779" s="2" t="s">
        <v>73</v>
      </c>
      <c r="K779" s="1">
        <f>Tabelle9[[#This Row],[Menge kg Nges]]/1000</f>
        <v>0.32054000000000005</v>
      </c>
      <c r="L779" s="1">
        <f>Tabelle9[[#This Row],[Menge kg P2O5]]/1000</f>
        <v>0.25695999999999997</v>
      </c>
      <c r="M779" s="1">
        <f>Tabelle9[[#This Row],[Menge t Nges]]/Tabelle9[[#This Row],[Anzahl Lieferscheine]]</f>
        <v>0.32054000000000005</v>
      </c>
      <c r="N779" s="1">
        <f>Tabelle9[[#This Row],[Menge t P2O5]]/Tabelle9[[#This Row],[Anzahl Lieferscheine]]</f>
        <v>0.25695999999999997</v>
      </c>
    </row>
    <row r="780" spans="1:14" x14ac:dyDescent="0.2">
      <c r="A780" s="2" t="s">
        <v>37</v>
      </c>
      <c r="B780" s="2" t="s">
        <v>40</v>
      </c>
      <c r="C780" s="2" t="s">
        <v>6</v>
      </c>
      <c r="D780" s="2" t="s">
        <v>15</v>
      </c>
      <c r="E780" s="2" t="s">
        <v>20</v>
      </c>
      <c r="F780" s="2" t="s">
        <v>61</v>
      </c>
      <c r="G780" s="1">
        <v>2472.92</v>
      </c>
      <c r="H780" s="1">
        <v>1668.25</v>
      </c>
      <c r="I780" s="4">
        <v>22</v>
      </c>
      <c r="J780" s="2" t="s">
        <v>73</v>
      </c>
      <c r="K780" s="1">
        <f>Tabelle9[[#This Row],[Menge kg Nges]]/1000</f>
        <v>2.4729200000000002</v>
      </c>
      <c r="L780" s="1">
        <f>Tabelle9[[#This Row],[Menge kg P2O5]]/1000</f>
        <v>1.66825</v>
      </c>
      <c r="M780" s="1">
        <f>Tabelle9[[#This Row],[Menge t Nges]]/Tabelle9[[#This Row],[Anzahl Lieferscheine]]</f>
        <v>0.11240545454545456</v>
      </c>
      <c r="N780" s="1">
        <f>Tabelle9[[#This Row],[Menge t P2O5]]/Tabelle9[[#This Row],[Anzahl Lieferscheine]]</f>
        <v>7.5829545454545455E-2</v>
      </c>
    </row>
    <row r="781" spans="1:14" x14ac:dyDescent="0.2">
      <c r="A781" s="2" t="s">
        <v>37</v>
      </c>
      <c r="B781" s="2" t="s">
        <v>40</v>
      </c>
      <c r="C781" s="2" t="s">
        <v>6</v>
      </c>
      <c r="D781" s="2" t="s">
        <v>15</v>
      </c>
      <c r="E781" s="2" t="s">
        <v>21</v>
      </c>
      <c r="F781" s="2" t="s">
        <v>61</v>
      </c>
      <c r="G781" s="1">
        <v>4727.87</v>
      </c>
      <c r="H781" s="1">
        <v>2241.3199999999997</v>
      </c>
      <c r="I781" s="4">
        <v>15</v>
      </c>
      <c r="J781" s="2" t="s">
        <v>73</v>
      </c>
      <c r="K781" s="1">
        <f>Tabelle9[[#This Row],[Menge kg Nges]]/1000</f>
        <v>4.7278700000000002</v>
      </c>
      <c r="L781" s="1">
        <f>Tabelle9[[#This Row],[Menge kg P2O5]]/1000</f>
        <v>2.2413199999999995</v>
      </c>
      <c r="M781" s="1">
        <f>Tabelle9[[#This Row],[Menge t Nges]]/Tabelle9[[#This Row],[Anzahl Lieferscheine]]</f>
        <v>0.31519133333333332</v>
      </c>
      <c r="N781" s="1">
        <f>Tabelle9[[#This Row],[Menge t P2O5]]/Tabelle9[[#This Row],[Anzahl Lieferscheine]]</f>
        <v>0.14942133333333329</v>
      </c>
    </row>
    <row r="782" spans="1:14" x14ac:dyDescent="0.2">
      <c r="A782" s="2" t="s">
        <v>37</v>
      </c>
      <c r="B782" s="2" t="s">
        <v>40</v>
      </c>
      <c r="C782" s="2" t="s">
        <v>6</v>
      </c>
      <c r="D782" s="2" t="s">
        <v>15</v>
      </c>
      <c r="E782" s="2" t="s">
        <v>9</v>
      </c>
      <c r="F782" s="2" t="s">
        <v>61</v>
      </c>
      <c r="G782" s="1">
        <v>2802.1200000000003</v>
      </c>
      <c r="H782" s="1">
        <v>1538.4299999999998</v>
      </c>
      <c r="I782" s="4">
        <v>25</v>
      </c>
      <c r="J782" s="2" t="s">
        <v>73</v>
      </c>
      <c r="K782" s="1">
        <f>Tabelle9[[#This Row],[Menge kg Nges]]/1000</f>
        <v>2.8021200000000004</v>
      </c>
      <c r="L782" s="1">
        <f>Tabelle9[[#This Row],[Menge kg P2O5]]/1000</f>
        <v>1.5384299999999997</v>
      </c>
      <c r="M782" s="1">
        <f>Tabelle9[[#This Row],[Menge t Nges]]/Tabelle9[[#This Row],[Anzahl Lieferscheine]]</f>
        <v>0.11208480000000001</v>
      </c>
      <c r="N782" s="1">
        <f>Tabelle9[[#This Row],[Menge t P2O5]]/Tabelle9[[#This Row],[Anzahl Lieferscheine]]</f>
        <v>6.1537199999999986E-2</v>
      </c>
    </row>
    <row r="783" spans="1:14" x14ac:dyDescent="0.2">
      <c r="A783" s="2" t="s">
        <v>37</v>
      </c>
      <c r="B783" s="2" t="s">
        <v>40</v>
      </c>
      <c r="C783" s="2" t="s">
        <v>6</v>
      </c>
      <c r="D783" s="2" t="s">
        <v>15</v>
      </c>
      <c r="E783" s="2" t="s">
        <v>23</v>
      </c>
      <c r="F783" s="2" t="s">
        <v>61</v>
      </c>
      <c r="G783" s="1">
        <v>1886</v>
      </c>
      <c r="H783" s="1">
        <v>851</v>
      </c>
      <c r="I783" s="4">
        <v>1</v>
      </c>
      <c r="J783" s="2" t="s">
        <v>73</v>
      </c>
      <c r="K783" s="1">
        <f>Tabelle9[[#This Row],[Menge kg Nges]]/1000</f>
        <v>1.8859999999999999</v>
      </c>
      <c r="L783" s="1">
        <f>Tabelle9[[#This Row],[Menge kg P2O5]]/1000</f>
        <v>0.85099999999999998</v>
      </c>
      <c r="M783" s="1">
        <f>Tabelle9[[#This Row],[Menge t Nges]]/Tabelle9[[#This Row],[Anzahl Lieferscheine]]</f>
        <v>1.8859999999999999</v>
      </c>
      <c r="N783" s="1">
        <f>Tabelle9[[#This Row],[Menge t P2O5]]/Tabelle9[[#This Row],[Anzahl Lieferscheine]]</f>
        <v>0.85099999999999998</v>
      </c>
    </row>
    <row r="784" spans="1:14" x14ac:dyDescent="0.2">
      <c r="A784" s="2" t="s">
        <v>37</v>
      </c>
      <c r="B784" s="2" t="s">
        <v>40</v>
      </c>
      <c r="C784" s="2" t="s">
        <v>6</v>
      </c>
      <c r="D784" s="2" t="s">
        <v>15</v>
      </c>
      <c r="E784" s="2" t="s">
        <v>24</v>
      </c>
      <c r="F784" s="2" t="s">
        <v>61</v>
      </c>
      <c r="G784" s="1">
        <v>3582</v>
      </c>
      <c r="H784" s="1">
        <v>3362.3999999999996</v>
      </c>
      <c r="I784" s="4">
        <v>6</v>
      </c>
      <c r="J784" s="2" t="s">
        <v>73</v>
      </c>
      <c r="K784" s="1">
        <f>Tabelle9[[#This Row],[Menge kg Nges]]/1000</f>
        <v>3.5819999999999999</v>
      </c>
      <c r="L784" s="1">
        <f>Tabelle9[[#This Row],[Menge kg P2O5]]/1000</f>
        <v>3.3623999999999996</v>
      </c>
      <c r="M784" s="1">
        <f>Tabelle9[[#This Row],[Menge t Nges]]/Tabelle9[[#This Row],[Anzahl Lieferscheine]]</f>
        <v>0.59699999999999998</v>
      </c>
      <c r="N784" s="1">
        <f>Tabelle9[[#This Row],[Menge t P2O5]]/Tabelle9[[#This Row],[Anzahl Lieferscheine]]</f>
        <v>0.5603999999999999</v>
      </c>
    </row>
    <row r="785" spans="1:14" x14ac:dyDescent="0.2">
      <c r="A785" s="2" t="s">
        <v>37</v>
      </c>
      <c r="B785" s="2" t="s">
        <v>40</v>
      </c>
      <c r="C785" s="2" t="s">
        <v>6</v>
      </c>
      <c r="D785" s="2" t="s">
        <v>15</v>
      </c>
      <c r="E785" s="2" t="s">
        <v>31</v>
      </c>
      <c r="F785" s="2" t="s">
        <v>61</v>
      </c>
      <c r="G785" s="1">
        <v>2394.4</v>
      </c>
      <c r="H785" s="1">
        <v>1080.3999999999999</v>
      </c>
      <c r="I785" s="4">
        <v>9</v>
      </c>
      <c r="J785" s="2" t="s">
        <v>73</v>
      </c>
      <c r="K785" s="1">
        <f>Tabelle9[[#This Row],[Menge kg Nges]]/1000</f>
        <v>2.3944000000000001</v>
      </c>
      <c r="L785" s="1">
        <f>Tabelle9[[#This Row],[Menge kg P2O5]]/1000</f>
        <v>1.0803999999999998</v>
      </c>
      <c r="M785" s="1">
        <f>Tabelle9[[#This Row],[Menge t Nges]]/Tabelle9[[#This Row],[Anzahl Lieferscheine]]</f>
        <v>0.26604444444444447</v>
      </c>
      <c r="N785" s="1">
        <f>Tabelle9[[#This Row],[Menge t P2O5]]/Tabelle9[[#This Row],[Anzahl Lieferscheine]]</f>
        <v>0.12004444444444443</v>
      </c>
    </row>
    <row r="786" spans="1:14" x14ac:dyDescent="0.2">
      <c r="A786" s="2" t="s">
        <v>37</v>
      </c>
      <c r="B786" s="2" t="s">
        <v>40</v>
      </c>
      <c r="C786" s="2" t="s">
        <v>25</v>
      </c>
      <c r="D786" s="2" t="s">
        <v>25</v>
      </c>
      <c r="E786" s="2" t="s">
        <v>26</v>
      </c>
      <c r="F786" s="2" t="s">
        <v>61</v>
      </c>
      <c r="G786" s="1">
        <v>2396.3599999999997</v>
      </c>
      <c r="H786" s="1">
        <v>1064.6899999999998</v>
      </c>
      <c r="I786" s="4">
        <v>6</v>
      </c>
      <c r="J786" s="2" t="s">
        <v>73</v>
      </c>
      <c r="K786" s="1">
        <f>Tabelle9[[#This Row],[Menge kg Nges]]/1000</f>
        <v>2.3963599999999996</v>
      </c>
      <c r="L786" s="1">
        <f>Tabelle9[[#This Row],[Menge kg P2O5]]/1000</f>
        <v>1.0646899999999999</v>
      </c>
      <c r="M786" s="1">
        <f>Tabelle9[[#This Row],[Menge t Nges]]/Tabelle9[[#This Row],[Anzahl Lieferscheine]]</f>
        <v>0.39939333333333327</v>
      </c>
      <c r="N786" s="1">
        <f>Tabelle9[[#This Row],[Menge t P2O5]]/Tabelle9[[#This Row],[Anzahl Lieferscheine]]</f>
        <v>0.17744833333333332</v>
      </c>
    </row>
    <row r="787" spans="1:14" x14ac:dyDescent="0.2">
      <c r="A787" s="2" t="s">
        <v>37</v>
      </c>
      <c r="B787" s="2" t="s">
        <v>40</v>
      </c>
      <c r="C787" s="2" t="s">
        <v>63</v>
      </c>
      <c r="D787" s="2" t="s">
        <v>63</v>
      </c>
      <c r="E787" s="2" t="s">
        <v>63</v>
      </c>
      <c r="F787" s="2" t="s">
        <v>61</v>
      </c>
      <c r="G787" s="1">
        <v>1177.8</v>
      </c>
      <c r="H787" s="1">
        <v>1067.54</v>
      </c>
      <c r="I787" s="4">
        <v>4</v>
      </c>
      <c r="J787" s="2" t="s">
        <v>73</v>
      </c>
      <c r="K787" s="1">
        <f>Tabelle9[[#This Row],[Menge kg Nges]]/1000</f>
        <v>1.1778</v>
      </c>
      <c r="L787" s="1">
        <f>Tabelle9[[#This Row],[Menge kg P2O5]]/1000</f>
        <v>1.0675399999999999</v>
      </c>
      <c r="M787" s="1">
        <f>Tabelle9[[#This Row],[Menge t Nges]]/Tabelle9[[#This Row],[Anzahl Lieferscheine]]</f>
        <v>0.29444999999999999</v>
      </c>
      <c r="N787" s="1">
        <f>Tabelle9[[#This Row],[Menge t P2O5]]/Tabelle9[[#This Row],[Anzahl Lieferscheine]]</f>
        <v>0.26688499999999998</v>
      </c>
    </row>
    <row r="788" spans="1:14" x14ac:dyDescent="0.2">
      <c r="A788" s="2" t="s">
        <v>37</v>
      </c>
      <c r="B788" s="2" t="s">
        <v>55</v>
      </c>
      <c r="C788" s="2" t="s">
        <v>6</v>
      </c>
      <c r="D788" s="2" t="s">
        <v>15</v>
      </c>
      <c r="E788" s="2" t="s">
        <v>8</v>
      </c>
      <c r="F788" s="2" t="s">
        <v>61</v>
      </c>
      <c r="G788" s="1">
        <v>127.6</v>
      </c>
      <c r="H788" s="1">
        <v>93.5</v>
      </c>
      <c r="I788" s="4">
        <v>2</v>
      </c>
      <c r="J788" s="2" t="s">
        <v>73</v>
      </c>
      <c r="K788" s="1">
        <f>Tabelle9[[#This Row],[Menge kg Nges]]/1000</f>
        <v>0.12759999999999999</v>
      </c>
      <c r="L788" s="1">
        <f>Tabelle9[[#This Row],[Menge kg P2O5]]/1000</f>
        <v>9.35E-2</v>
      </c>
      <c r="M788" s="1">
        <f>Tabelle9[[#This Row],[Menge t Nges]]/Tabelle9[[#This Row],[Anzahl Lieferscheine]]</f>
        <v>6.3799999999999996E-2</v>
      </c>
      <c r="N788" s="1">
        <f>Tabelle9[[#This Row],[Menge t P2O5]]/Tabelle9[[#This Row],[Anzahl Lieferscheine]]</f>
        <v>4.675E-2</v>
      </c>
    </row>
    <row r="789" spans="1:14" x14ac:dyDescent="0.2">
      <c r="A789" s="2" t="s">
        <v>37</v>
      </c>
      <c r="B789" s="2" t="s">
        <v>55</v>
      </c>
      <c r="C789" s="2" t="s">
        <v>25</v>
      </c>
      <c r="D789" s="2" t="s">
        <v>25</v>
      </c>
      <c r="E789" s="2" t="s">
        <v>26</v>
      </c>
      <c r="F789" s="2" t="s">
        <v>61</v>
      </c>
      <c r="G789" s="1">
        <v>121.2</v>
      </c>
      <c r="H789" s="1">
        <v>44.1</v>
      </c>
      <c r="I789" s="4">
        <v>1</v>
      </c>
      <c r="J789" s="2" t="s">
        <v>73</v>
      </c>
      <c r="K789" s="1">
        <f>Tabelle9[[#This Row],[Menge kg Nges]]/1000</f>
        <v>0.1212</v>
      </c>
      <c r="L789" s="1">
        <f>Tabelle9[[#This Row],[Menge kg P2O5]]/1000</f>
        <v>4.41E-2</v>
      </c>
      <c r="M789" s="1">
        <f>Tabelle9[[#This Row],[Menge t Nges]]/Tabelle9[[#This Row],[Anzahl Lieferscheine]]</f>
        <v>0.1212</v>
      </c>
      <c r="N789" s="1">
        <f>Tabelle9[[#This Row],[Menge t P2O5]]/Tabelle9[[#This Row],[Anzahl Lieferscheine]]</f>
        <v>4.41E-2</v>
      </c>
    </row>
    <row r="790" spans="1:14" x14ac:dyDescent="0.2">
      <c r="A790" s="2" t="s">
        <v>37</v>
      </c>
      <c r="B790" s="2" t="s">
        <v>28</v>
      </c>
      <c r="C790" s="2" t="s">
        <v>6</v>
      </c>
      <c r="D790" s="2" t="s">
        <v>7</v>
      </c>
      <c r="E790" s="2" t="s">
        <v>12</v>
      </c>
      <c r="F790" s="2" t="s">
        <v>61</v>
      </c>
      <c r="G790" s="1">
        <v>1986</v>
      </c>
      <c r="H790" s="1">
        <v>879.5</v>
      </c>
      <c r="I790" s="4">
        <v>5</v>
      </c>
      <c r="J790" s="2" t="s">
        <v>73</v>
      </c>
      <c r="K790" s="1">
        <f>Tabelle9[[#This Row],[Menge kg Nges]]/1000</f>
        <v>1.986</v>
      </c>
      <c r="L790" s="1">
        <f>Tabelle9[[#This Row],[Menge kg P2O5]]/1000</f>
        <v>0.87949999999999995</v>
      </c>
      <c r="M790" s="1">
        <f>Tabelle9[[#This Row],[Menge t Nges]]/Tabelle9[[#This Row],[Anzahl Lieferscheine]]</f>
        <v>0.3972</v>
      </c>
      <c r="N790" s="1">
        <f>Tabelle9[[#This Row],[Menge t P2O5]]/Tabelle9[[#This Row],[Anzahl Lieferscheine]]</f>
        <v>0.1759</v>
      </c>
    </row>
    <row r="791" spans="1:14" x14ac:dyDescent="0.2">
      <c r="A791" s="2" t="s">
        <v>37</v>
      </c>
      <c r="B791" s="2" t="s">
        <v>41</v>
      </c>
      <c r="C791" s="2" t="s">
        <v>6</v>
      </c>
      <c r="D791" s="2" t="s">
        <v>7</v>
      </c>
      <c r="E791" s="2" t="s">
        <v>13</v>
      </c>
      <c r="F791" s="2" t="s">
        <v>61</v>
      </c>
      <c r="G791" s="1">
        <v>180.5</v>
      </c>
      <c r="H791" s="1">
        <v>93.5</v>
      </c>
      <c r="I791" s="4">
        <v>1</v>
      </c>
      <c r="J791" s="2" t="s">
        <v>73</v>
      </c>
      <c r="K791" s="1">
        <f>Tabelle9[[#This Row],[Menge kg Nges]]/1000</f>
        <v>0.18049999999999999</v>
      </c>
      <c r="L791" s="1">
        <f>Tabelle9[[#This Row],[Menge kg P2O5]]/1000</f>
        <v>9.35E-2</v>
      </c>
      <c r="M791" s="1">
        <f>Tabelle9[[#This Row],[Menge t Nges]]/Tabelle9[[#This Row],[Anzahl Lieferscheine]]</f>
        <v>0.18049999999999999</v>
      </c>
      <c r="N791" s="1">
        <f>Tabelle9[[#This Row],[Menge t P2O5]]/Tabelle9[[#This Row],[Anzahl Lieferscheine]]</f>
        <v>9.35E-2</v>
      </c>
    </row>
    <row r="792" spans="1:14" x14ac:dyDescent="0.2">
      <c r="A792" s="2" t="s">
        <v>37</v>
      </c>
      <c r="B792" s="2" t="s">
        <v>41</v>
      </c>
      <c r="C792" s="2" t="s">
        <v>6</v>
      </c>
      <c r="D792" s="2" t="s">
        <v>7</v>
      </c>
      <c r="E792" s="2" t="s">
        <v>14</v>
      </c>
      <c r="F792" s="2" t="s">
        <v>61</v>
      </c>
      <c r="G792" s="1">
        <v>170</v>
      </c>
      <c r="H792" s="1">
        <v>60</v>
      </c>
      <c r="I792" s="4">
        <v>1</v>
      </c>
      <c r="J792" s="2" t="s">
        <v>73</v>
      </c>
      <c r="K792" s="1">
        <f>Tabelle9[[#This Row],[Menge kg Nges]]/1000</f>
        <v>0.17</v>
      </c>
      <c r="L792" s="1">
        <f>Tabelle9[[#This Row],[Menge kg P2O5]]/1000</f>
        <v>0.06</v>
      </c>
      <c r="M792" s="1">
        <f>Tabelle9[[#This Row],[Menge t Nges]]/Tabelle9[[#This Row],[Anzahl Lieferscheine]]</f>
        <v>0.17</v>
      </c>
      <c r="N792" s="1">
        <f>Tabelle9[[#This Row],[Menge t P2O5]]/Tabelle9[[#This Row],[Anzahl Lieferscheine]]</f>
        <v>0.06</v>
      </c>
    </row>
    <row r="793" spans="1:14" x14ac:dyDescent="0.2">
      <c r="A793" s="2" t="s">
        <v>37</v>
      </c>
      <c r="B793" s="2" t="s">
        <v>42</v>
      </c>
      <c r="C793" s="2" t="s">
        <v>6</v>
      </c>
      <c r="D793" s="2" t="s">
        <v>7</v>
      </c>
      <c r="E793" s="2" t="s">
        <v>9</v>
      </c>
      <c r="F793" s="2" t="s">
        <v>61</v>
      </c>
      <c r="G793" s="1">
        <v>2730.3</v>
      </c>
      <c r="H793" s="1">
        <v>1156.9000000000001</v>
      </c>
      <c r="I793" s="4">
        <v>15</v>
      </c>
      <c r="J793" s="2" t="s">
        <v>73</v>
      </c>
      <c r="K793" s="1">
        <f>Tabelle9[[#This Row],[Menge kg Nges]]/1000</f>
        <v>2.7303000000000002</v>
      </c>
      <c r="L793" s="1">
        <f>Tabelle9[[#This Row],[Menge kg P2O5]]/1000</f>
        <v>1.1569</v>
      </c>
      <c r="M793" s="1">
        <f>Tabelle9[[#This Row],[Menge t Nges]]/Tabelle9[[#This Row],[Anzahl Lieferscheine]]</f>
        <v>0.18202000000000002</v>
      </c>
      <c r="N793" s="1">
        <f>Tabelle9[[#This Row],[Menge t P2O5]]/Tabelle9[[#This Row],[Anzahl Lieferscheine]]</f>
        <v>7.7126666666666663E-2</v>
      </c>
    </row>
    <row r="794" spans="1:14" x14ac:dyDescent="0.2">
      <c r="A794" s="2" t="s">
        <v>37</v>
      </c>
      <c r="B794" s="2" t="s">
        <v>42</v>
      </c>
      <c r="C794" s="2" t="s">
        <v>6</v>
      </c>
      <c r="D794" s="2" t="s">
        <v>7</v>
      </c>
      <c r="E794" s="2" t="s">
        <v>11</v>
      </c>
      <c r="F794" s="2" t="s">
        <v>61</v>
      </c>
      <c r="G794" s="1">
        <v>778.8</v>
      </c>
      <c r="H794" s="1">
        <v>314.79999999999995</v>
      </c>
      <c r="I794" s="4">
        <v>4</v>
      </c>
      <c r="J794" s="2" t="s">
        <v>73</v>
      </c>
      <c r="K794" s="1">
        <f>Tabelle9[[#This Row],[Menge kg Nges]]/1000</f>
        <v>0.77879999999999994</v>
      </c>
      <c r="L794" s="1">
        <f>Tabelle9[[#This Row],[Menge kg P2O5]]/1000</f>
        <v>0.31479999999999997</v>
      </c>
      <c r="M794" s="1">
        <f>Tabelle9[[#This Row],[Menge t Nges]]/Tabelle9[[#This Row],[Anzahl Lieferscheine]]</f>
        <v>0.19469999999999998</v>
      </c>
      <c r="N794" s="1">
        <f>Tabelle9[[#This Row],[Menge t P2O5]]/Tabelle9[[#This Row],[Anzahl Lieferscheine]]</f>
        <v>7.8699999999999992E-2</v>
      </c>
    </row>
    <row r="795" spans="1:14" x14ac:dyDescent="0.2">
      <c r="A795" s="2" t="s">
        <v>37</v>
      </c>
      <c r="B795" s="2" t="s">
        <v>42</v>
      </c>
      <c r="C795" s="2" t="s">
        <v>6</v>
      </c>
      <c r="D795" s="2" t="s">
        <v>7</v>
      </c>
      <c r="E795" s="2" t="s">
        <v>12</v>
      </c>
      <c r="F795" s="2" t="s">
        <v>61</v>
      </c>
      <c r="G795" s="1">
        <v>34095.65</v>
      </c>
      <c r="H795" s="1">
        <v>15819.909999999998</v>
      </c>
      <c r="I795" s="4">
        <v>72</v>
      </c>
      <c r="J795" s="2" t="s">
        <v>73</v>
      </c>
      <c r="K795" s="1">
        <f>Tabelle9[[#This Row],[Menge kg Nges]]/1000</f>
        <v>34.095649999999999</v>
      </c>
      <c r="L795" s="1">
        <f>Tabelle9[[#This Row],[Menge kg P2O5]]/1000</f>
        <v>15.819909999999998</v>
      </c>
      <c r="M795" s="1">
        <f>Tabelle9[[#This Row],[Menge t Nges]]/Tabelle9[[#This Row],[Anzahl Lieferscheine]]</f>
        <v>0.47355069444444442</v>
      </c>
      <c r="N795" s="1">
        <f>Tabelle9[[#This Row],[Menge t P2O5]]/Tabelle9[[#This Row],[Anzahl Lieferscheine]]</f>
        <v>0.2197209722222222</v>
      </c>
    </row>
    <row r="796" spans="1:14" x14ac:dyDescent="0.2">
      <c r="A796" s="2" t="s">
        <v>37</v>
      </c>
      <c r="B796" s="2" t="s">
        <v>42</v>
      </c>
      <c r="C796" s="2" t="s">
        <v>6</v>
      </c>
      <c r="D796" s="2" t="s">
        <v>7</v>
      </c>
      <c r="E796" s="2" t="s">
        <v>13</v>
      </c>
      <c r="F796" s="2" t="s">
        <v>61</v>
      </c>
      <c r="G796" s="1">
        <v>7675.4299999999994</v>
      </c>
      <c r="H796" s="1">
        <v>3681.5099999999998</v>
      </c>
      <c r="I796" s="4">
        <v>31</v>
      </c>
      <c r="J796" s="2" t="s">
        <v>73</v>
      </c>
      <c r="K796" s="1">
        <f>Tabelle9[[#This Row],[Menge kg Nges]]/1000</f>
        <v>7.6754299999999995</v>
      </c>
      <c r="L796" s="1">
        <f>Tabelle9[[#This Row],[Menge kg P2O5]]/1000</f>
        <v>3.6815099999999998</v>
      </c>
      <c r="M796" s="1">
        <f>Tabelle9[[#This Row],[Menge t Nges]]/Tabelle9[[#This Row],[Anzahl Lieferscheine]]</f>
        <v>0.24759451612903224</v>
      </c>
      <c r="N796" s="1">
        <f>Tabelle9[[#This Row],[Menge t P2O5]]/Tabelle9[[#This Row],[Anzahl Lieferscheine]]</f>
        <v>0.11875838709677419</v>
      </c>
    </row>
    <row r="797" spans="1:14" x14ac:dyDescent="0.2">
      <c r="A797" s="2" t="s">
        <v>37</v>
      </c>
      <c r="B797" s="2" t="s">
        <v>42</v>
      </c>
      <c r="C797" s="2" t="s">
        <v>6</v>
      </c>
      <c r="D797" s="2" t="s">
        <v>7</v>
      </c>
      <c r="E797" s="2" t="s">
        <v>14</v>
      </c>
      <c r="F797" s="2" t="s">
        <v>61</v>
      </c>
      <c r="G797" s="1">
        <v>19366.71</v>
      </c>
      <c r="H797" s="1">
        <v>9112.08</v>
      </c>
      <c r="I797" s="4">
        <v>56</v>
      </c>
      <c r="J797" s="2" t="s">
        <v>73</v>
      </c>
      <c r="K797" s="1">
        <f>Tabelle9[[#This Row],[Menge kg Nges]]/1000</f>
        <v>19.366709999999998</v>
      </c>
      <c r="L797" s="1">
        <f>Tabelle9[[#This Row],[Menge kg P2O5]]/1000</f>
        <v>9.1120800000000006</v>
      </c>
      <c r="M797" s="1">
        <f>Tabelle9[[#This Row],[Menge t Nges]]/Tabelle9[[#This Row],[Anzahl Lieferscheine]]</f>
        <v>0.34583410714285712</v>
      </c>
      <c r="N797" s="1">
        <f>Tabelle9[[#This Row],[Menge t P2O5]]/Tabelle9[[#This Row],[Anzahl Lieferscheine]]</f>
        <v>0.1627157142857143</v>
      </c>
    </row>
    <row r="798" spans="1:14" x14ac:dyDescent="0.2">
      <c r="A798" s="2" t="s">
        <v>37</v>
      </c>
      <c r="B798" s="2" t="s">
        <v>42</v>
      </c>
      <c r="C798" s="2" t="s">
        <v>6</v>
      </c>
      <c r="D798" s="2" t="s">
        <v>15</v>
      </c>
      <c r="E798" s="2" t="s">
        <v>17</v>
      </c>
      <c r="F798" s="2" t="s">
        <v>61</v>
      </c>
      <c r="G798" s="1">
        <v>144</v>
      </c>
      <c r="H798" s="1">
        <v>72</v>
      </c>
      <c r="I798" s="4">
        <v>1</v>
      </c>
      <c r="J798" s="2" t="s">
        <v>73</v>
      </c>
      <c r="K798" s="1">
        <f>Tabelle9[[#This Row],[Menge kg Nges]]/1000</f>
        <v>0.14399999999999999</v>
      </c>
      <c r="L798" s="1">
        <f>Tabelle9[[#This Row],[Menge kg P2O5]]/1000</f>
        <v>7.1999999999999995E-2</v>
      </c>
      <c r="M798" s="1">
        <f>Tabelle9[[#This Row],[Menge t Nges]]/Tabelle9[[#This Row],[Anzahl Lieferscheine]]</f>
        <v>0.14399999999999999</v>
      </c>
      <c r="N798" s="1">
        <f>Tabelle9[[#This Row],[Menge t P2O5]]/Tabelle9[[#This Row],[Anzahl Lieferscheine]]</f>
        <v>7.1999999999999995E-2</v>
      </c>
    </row>
    <row r="799" spans="1:14" x14ac:dyDescent="0.2">
      <c r="A799" s="2" t="s">
        <v>37</v>
      </c>
      <c r="B799" s="2" t="s">
        <v>42</v>
      </c>
      <c r="C799" s="2" t="s">
        <v>6</v>
      </c>
      <c r="D799" s="2" t="s">
        <v>15</v>
      </c>
      <c r="E799" s="2" t="s">
        <v>18</v>
      </c>
      <c r="F799" s="2" t="s">
        <v>61</v>
      </c>
      <c r="G799" s="1">
        <v>772.8</v>
      </c>
      <c r="H799" s="1">
        <v>625.6</v>
      </c>
      <c r="I799" s="4">
        <v>2</v>
      </c>
      <c r="J799" s="2" t="s">
        <v>73</v>
      </c>
      <c r="K799" s="1">
        <f>Tabelle9[[#This Row],[Menge kg Nges]]/1000</f>
        <v>0.77279999999999993</v>
      </c>
      <c r="L799" s="1">
        <f>Tabelle9[[#This Row],[Menge kg P2O5]]/1000</f>
        <v>0.62560000000000004</v>
      </c>
      <c r="M799" s="1">
        <f>Tabelle9[[#This Row],[Menge t Nges]]/Tabelle9[[#This Row],[Anzahl Lieferscheine]]</f>
        <v>0.38639999999999997</v>
      </c>
      <c r="N799" s="1">
        <f>Tabelle9[[#This Row],[Menge t P2O5]]/Tabelle9[[#This Row],[Anzahl Lieferscheine]]</f>
        <v>0.31280000000000002</v>
      </c>
    </row>
    <row r="800" spans="1:14" x14ac:dyDescent="0.2">
      <c r="A800" s="2" t="s">
        <v>37</v>
      </c>
      <c r="B800" s="2" t="s">
        <v>42</v>
      </c>
      <c r="C800" s="2" t="s">
        <v>6</v>
      </c>
      <c r="D800" s="2" t="s">
        <v>15</v>
      </c>
      <c r="E800" s="2" t="s">
        <v>21</v>
      </c>
      <c r="F800" s="2" t="s">
        <v>61</v>
      </c>
      <c r="G800" s="1">
        <v>477.8</v>
      </c>
      <c r="H800" s="1">
        <v>263.39999999999998</v>
      </c>
      <c r="I800" s="4">
        <v>2</v>
      </c>
      <c r="J800" s="2" t="s">
        <v>73</v>
      </c>
      <c r="K800" s="1">
        <f>Tabelle9[[#This Row],[Menge kg Nges]]/1000</f>
        <v>0.4778</v>
      </c>
      <c r="L800" s="1">
        <f>Tabelle9[[#This Row],[Menge kg P2O5]]/1000</f>
        <v>0.26339999999999997</v>
      </c>
      <c r="M800" s="1">
        <f>Tabelle9[[#This Row],[Menge t Nges]]/Tabelle9[[#This Row],[Anzahl Lieferscheine]]</f>
        <v>0.2389</v>
      </c>
      <c r="N800" s="1">
        <f>Tabelle9[[#This Row],[Menge t P2O5]]/Tabelle9[[#This Row],[Anzahl Lieferscheine]]</f>
        <v>0.13169999999999998</v>
      </c>
    </row>
    <row r="801" spans="1:14" x14ac:dyDescent="0.2">
      <c r="A801" s="2" t="s">
        <v>37</v>
      </c>
      <c r="B801" s="2" t="s">
        <v>42</v>
      </c>
      <c r="C801" s="2" t="s">
        <v>6</v>
      </c>
      <c r="D801" s="2" t="s">
        <v>15</v>
      </c>
      <c r="E801" s="2" t="s">
        <v>24</v>
      </c>
      <c r="F801" s="2" t="s">
        <v>61</v>
      </c>
      <c r="G801" s="1">
        <v>567</v>
      </c>
      <c r="H801" s="1">
        <v>525</v>
      </c>
      <c r="I801" s="4">
        <v>1</v>
      </c>
      <c r="J801" s="2" t="s">
        <v>73</v>
      </c>
      <c r="K801" s="1">
        <f>Tabelle9[[#This Row],[Menge kg Nges]]/1000</f>
        <v>0.56699999999999995</v>
      </c>
      <c r="L801" s="1">
        <f>Tabelle9[[#This Row],[Menge kg P2O5]]/1000</f>
        <v>0.52500000000000002</v>
      </c>
      <c r="M801" s="1">
        <f>Tabelle9[[#This Row],[Menge t Nges]]/Tabelle9[[#This Row],[Anzahl Lieferscheine]]</f>
        <v>0.56699999999999995</v>
      </c>
      <c r="N801" s="1">
        <f>Tabelle9[[#This Row],[Menge t P2O5]]/Tabelle9[[#This Row],[Anzahl Lieferscheine]]</f>
        <v>0.52500000000000002</v>
      </c>
    </row>
    <row r="802" spans="1:14" x14ac:dyDescent="0.2">
      <c r="A802" s="2" t="s">
        <v>37</v>
      </c>
      <c r="B802" s="2" t="s">
        <v>42</v>
      </c>
      <c r="C802" s="2" t="s">
        <v>25</v>
      </c>
      <c r="D802" s="2" t="s">
        <v>25</v>
      </c>
      <c r="E802" s="2" t="s">
        <v>26</v>
      </c>
      <c r="F802" s="2" t="s">
        <v>61</v>
      </c>
      <c r="G802" s="1">
        <v>650.55999999999995</v>
      </c>
      <c r="H802" s="1">
        <v>363.28</v>
      </c>
      <c r="I802" s="4">
        <v>4</v>
      </c>
      <c r="J802" s="2" t="s">
        <v>73</v>
      </c>
      <c r="K802" s="1">
        <f>Tabelle9[[#This Row],[Menge kg Nges]]/1000</f>
        <v>0.65055999999999992</v>
      </c>
      <c r="L802" s="1">
        <f>Tabelle9[[#This Row],[Menge kg P2O5]]/1000</f>
        <v>0.36327999999999999</v>
      </c>
      <c r="M802" s="1">
        <f>Tabelle9[[#This Row],[Menge t Nges]]/Tabelle9[[#This Row],[Anzahl Lieferscheine]]</f>
        <v>0.16263999999999998</v>
      </c>
      <c r="N802" s="1">
        <f>Tabelle9[[#This Row],[Menge t P2O5]]/Tabelle9[[#This Row],[Anzahl Lieferscheine]]</f>
        <v>9.0819999999999998E-2</v>
      </c>
    </row>
    <row r="803" spans="1:14" x14ac:dyDescent="0.2">
      <c r="A803" s="2" t="s">
        <v>37</v>
      </c>
      <c r="B803" s="2" t="s">
        <v>42</v>
      </c>
      <c r="C803" s="2" t="s">
        <v>63</v>
      </c>
      <c r="D803" s="2" t="s">
        <v>63</v>
      </c>
      <c r="E803" s="2" t="s">
        <v>63</v>
      </c>
      <c r="F803" s="2" t="s">
        <v>61</v>
      </c>
      <c r="G803" s="1">
        <v>291.25</v>
      </c>
      <c r="H803" s="1">
        <v>266.25</v>
      </c>
      <c r="I803" s="4">
        <v>1</v>
      </c>
      <c r="J803" s="2" t="s">
        <v>73</v>
      </c>
      <c r="K803" s="1">
        <f>Tabelle9[[#This Row],[Menge kg Nges]]/1000</f>
        <v>0.29125000000000001</v>
      </c>
      <c r="L803" s="1">
        <f>Tabelle9[[#This Row],[Menge kg P2O5]]/1000</f>
        <v>0.26624999999999999</v>
      </c>
      <c r="M803" s="1">
        <f>Tabelle9[[#This Row],[Menge t Nges]]/Tabelle9[[#This Row],[Anzahl Lieferscheine]]</f>
        <v>0.29125000000000001</v>
      </c>
      <c r="N803" s="1">
        <f>Tabelle9[[#This Row],[Menge t P2O5]]/Tabelle9[[#This Row],[Anzahl Lieferscheine]]</f>
        <v>0.26624999999999999</v>
      </c>
    </row>
    <row r="804" spans="1:14" x14ac:dyDescent="0.2">
      <c r="A804" s="2" t="s">
        <v>38</v>
      </c>
      <c r="B804" s="2" t="s">
        <v>32</v>
      </c>
      <c r="C804" s="2" t="s">
        <v>25</v>
      </c>
      <c r="D804" s="2" t="s">
        <v>25</v>
      </c>
      <c r="E804" s="2" t="s">
        <v>26</v>
      </c>
      <c r="F804" s="2" t="s">
        <v>61</v>
      </c>
      <c r="G804" s="1">
        <v>1369.6</v>
      </c>
      <c r="H804" s="1">
        <v>764.8</v>
      </c>
      <c r="I804" s="4">
        <v>1</v>
      </c>
      <c r="J804" s="2" t="s">
        <v>73</v>
      </c>
      <c r="K804" s="1">
        <f>Tabelle9[[#This Row],[Menge kg Nges]]/1000</f>
        <v>1.3695999999999999</v>
      </c>
      <c r="L804" s="1">
        <f>Tabelle9[[#This Row],[Menge kg P2O5]]/1000</f>
        <v>0.76479999999999992</v>
      </c>
      <c r="M804" s="1">
        <f>Tabelle9[[#This Row],[Menge t Nges]]/Tabelle9[[#This Row],[Anzahl Lieferscheine]]</f>
        <v>1.3695999999999999</v>
      </c>
      <c r="N804" s="1">
        <f>Tabelle9[[#This Row],[Menge t P2O5]]/Tabelle9[[#This Row],[Anzahl Lieferscheine]]</f>
        <v>0.76479999999999992</v>
      </c>
    </row>
    <row r="805" spans="1:14" x14ac:dyDescent="0.2">
      <c r="A805" s="2" t="s">
        <v>38</v>
      </c>
      <c r="B805" s="2" t="s">
        <v>37</v>
      </c>
      <c r="C805" s="2" t="s">
        <v>25</v>
      </c>
      <c r="D805" s="2" t="s">
        <v>25</v>
      </c>
      <c r="E805" s="2" t="s">
        <v>26</v>
      </c>
      <c r="F805" s="2" t="s">
        <v>61</v>
      </c>
      <c r="G805" s="1">
        <v>171.2</v>
      </c>
      <c r="H805" s="1">
        <v>95.6</v>
      </c>
      <c r="I805" s="4">
        <v>1</v>
      </c>
      <c r="J805" s="2" t="s">
        <v>73</v>
      </c>
      <c r="K805" s="1">
        <f>Tabelle9[[#This Row],[Menge kg Nges]]/1000</f>
        <v>0.17119999999999999</v>
      </c>
      <c r="L805" s="1">
        <f>Tabelle9[[#This Row],[Menge kg P2O5]]/1000</f>
        <v>9.5599999999999991E-2</v>
      </c>
      <c r="M805" s="1">
        <f>Tabelle9[[#This Row],[Menge t Nges]]/Tabelle9[[#This Row],[Anzahl Lieferscheine]]</f>
        <v>0.17119999999999999</v>
      </c>
      <c r="N805" s="1">
        <f>Tabelle9[[#This Row],[Menge t P2O5]]/Tabelle9[[#This Row],[Anzahl Lieferscheine]]</f>
        <v>9.5599999999999991E-2</v>
      </c>
    </row>
    <row r="806" spans="1:14" x14ac:dyDescent="0.2">
      <c r="A806" s="2" t="s">
        <v>38</v>
      </c>
      <c r="B806" s="2" t="s">
        <v>38</v>
      </c>
      <c r="C806" s="2" t="s">
        <v>6</v>
      </c>
      <c r="D806" s="2" t="s">
        <v>7</v>
      </c>
      <c r="E806" s="2" t="s">
        <v>8</v>
      </c>
      <c r="F806" s="2" t="s">
        <v>61</v>
      </c>
      <c r="G806" s="1">
        <v>91208.150000000009</v>
      </c>
      <c r="H806" s="1">
        <v>32536.149999999991</v>
      </c>
      <c r="I806" s="4">
        <v>80</v>
      </c>
      <c r="J806" s="2" t="s">
        <v>73</v>
      </c>
      <c r="K806" s="1">
        <f>Tabelle9[[#This Row],[Menge kg Nges]]/1000</f>
        <v>91.208150000000003</v>
      </c>
      <c r="L806" s="1">
        <f>Tabelle9[[#This Row],[Menge kg P2O5]]/1000</f>
        <v>32.536149999999992</v>
      </c>
      <c r="M806" s="1">
        <f>Tabelle9[[#This Row],[Menge t Nges]]/Tabelle9[[#This Row],[Anzahl Lieferscheine]]</f>
        <v>1.140101875</v>
      </c>
      <c r="N806" s="1">
        <f>Tabelle9[[#This Row],[Menge t P2O5]]/Tabelle9[[#This Row],[Anzahl Lieferscheine]]</f>
        <v>0.40670187499999988</v>
      </c>
    </row>
    <row r="807" spans="1:14" x14ac:dyDescent="0.2">
      <c r="A807" s="2" t="s">
        <v>38</v>
      </c>
      <c r="B807" s="2" t="s">
        <v>38</v>
      </c>
      <c r="C807" s="2" t="s">
        <v>6</v>
      </c>
      <c r="D807" s="2" t="s">
        <v>7</v>
      </c>
      <c r="E807" s="2" t="s">
        <v>9</v>
      </c>
      <c r="F807" s="2" t="s">
        <v>61</v>
      </c>
      <c r="G807" s="1">
        <v>10498.399999999998</v>
      </c>
      <c r="H807" s="1">
        <v>4731.2000000000007</v>
      </c>
      <c r="I807" s="4">
        <v>34</v>
      </c>
      <c r="J807" s="2" t="s">
        <v>73</v>
      </c>
      <c r="K807" s="1">
        <f>Tabelle9[[#This Row],[Menge kg Nges]]/1000</f>
        <v>10.498399999999998</v>
      </c>
      <c r="L807" s="1">
        <f>Tabelle9[[#This Row],[Menge kg P2O5]]/1000</f>
        <v>4.7312000000000003</v>
      </c>
      <c r="M807" s="1">
        <f>Tabelle9[[#This Row],[Menge t Nges]]/Tabelle9[[#This Row],[Anzahl Lieferscheine]]</f>
        <v>0.30877647058823526</v>
      </c>
      <c r="N807" s="1">
        <f>Tabelle9[[#This Row],[Menge t P2O5]]/Tabelle9[[#This Row],[Anzahl Lieferscheine]]</f>
        <v>0.13915294117647059</v>
      </c>
    </row>
    <row r="808" spans="1:14" x14ac:dyDescent="0.2">
      <c r="A808" s="2" t="s">
        <v>38</v>
      </c>
      <c r="B808" s="2" t="s">
        <v>38</v>
      </c>
      <c r="C808" s="2" t="s">
        <v>6</v>
      </c>
      <c r="D808" s="2" t="s">
        <v>7</v>
      </c>
      <c r="E808" s="2" t="s">
        <v>10</v>
      </c>
      <c r="F808" s="2" t="s">
        <v>61</v>
      </c>
      <c r="G808" s="1">
        <v>5700.14</v>
      </c>
      <c r="H808" s="1">
        <v>2112.59</v>
      </c>
      <c r="I808" s="4">
        <v>24</v>
      </c>
      <c r="J808" s="2" t="s">
        <v>73</v>
      </c>
      <c r="K808" s="1">
        <f>Tabelle9[[#This Row],[Menge kg Nges]]/1000</f>
        <v>5.7001400000000002</v>
      </c>
      <c r="L808" s="1">
        <f>Tabelle9[[#This Row],[Menge kg P2O5]]/1000</f>
        <v>2.11259</v>
      </c>
      <c r="M808" s="1">
        <f>Tabelle9[[#This Row],[Menge t Nges]]/Tabelle9[[#This Row],[Anzahl Lieferscheine]]</f>
        <v>0.23750583333333333</v>
      </c>
      <c r="N808" s="1">
        <f>Tabelle9[[#This Row],[Menge t P2O5]]/Tabelle9[[#This Row],[Anzahl Lieferscheine]]</f>
        <v>8.8024583333333337E-2</v>
      </c>
    </row>
    <row r="809" spans="1:14" x14ac:dyDescent="0.2">
      <c r="A809" s="2" t="s">
        <v>38</v>
      </c>
      <c r="B809" s="2" t="s">
        <v>38</v>
      </c>
      <c r="C809" s="2" t="s">
        <v>6</v>
      </c>
      <c r="D809" s="2" t="s">
        <v>7</v>
      </c>
      <c r="E809" s="2" t="s">
        <v>11</v>
      </c>
      <c r="F809" s="2" t="s">
        <v>61</v>
      </c>
      <c r="G809" s="1">
        <v>4453.1000000000004</v>
      </c>
      <c r="H809" s="1">
        <v>2689.7800000000007</v>
      </c>
      <c r="I809" s="4">
        <v>16</v>
      </c>
      <c r="J809" s="2" t="s">
        <v>73</v>
      </c>
      <c r="K809" s="1">
        <f>Tabelle9[[#This Row],[Menge kg Nges]]/1000</f>
        <v>4.4531000000000001</v>
      </c>
      <c r="L809" s="1">
        <f>Tabelle9[[#This Row],[Menge kg P2O5]]/1000</f>
        <v>2.6897800000000007</v>
      </c>
      <c r="M809" s="1">
        <f>Tabelle9[[#This Row],[Menge t Nges]]/Tabelle9[[#This Row],[Anzahl Lieferscheine]]</f>
        <v>0.27831875</v>
      </c>
      <c r="N809" s="1">
        <f>Tabelle9[[#This Row],[Menge t P2O5]]/Tabelle9[[#This Row],[Anzahl Lieferscheine]]</f>
        <v>0.16811125000000005</v>
      </c>
    </row>
    <row r="810" spans="1:14" x14ac:dyDescent="0.2">
      <c r="A810" s="2" t="s">
        <v>38</v>
      </c>
      <c r="B810" s="2" t="s">
        <v>38</v>
      </c>
      <c r="C810" s="2" t="s">
        <v>6</v>
      </c>
      <c r="D810" s="2" t="s">
        <v>7</v>
      </c>
      <c r="E810" s="2" t="s">
        <v>12</v>
      </c>
      <c r="F810" s="2" t="s">
        <v>61</v>
      </c>
      <c r="G810" s="1">
        <v>24767.7</v>
      </c>
      <c r="H810" s="1">
        <v>10839.339999999998</v>
      </c>
      <c r="I810" s="4">
        <v>36</v>
      </c>
      <c r="J810" s="2" t="s">
        <v>73</v>
      </c>
      <c r="K810" s="1">
        <f>Tabelle9[[#This Row],[Menge kg Nges]]/1000</f>
        <v>24.767700000000001</v>
      </c>
      <c r="L810" s="1">
        <f>Tabelle9[[#This Row],[Menge kg P2O5]]/1000</f>
        <v>10.839339999999998</v>
      </c>
      <c r="M810" s="1">
        <f>Tabelle9[[#This Row],[Menge t Nges]]/Tabelle9[[#This Row],[Anzahl Lieferscheine]]</f>
        <v>0.68799166666666667</v>
      </c>
      <c r="N810" s="1">
        <f>Tabelle9[[#This Row],[Menge t P2O5]]/Tabelle9[[#This Row],[Anzahl Lieferscheine]]</f>
        <v>0.30109277777777771</v>
      </c>
    </row>
    <row r="811" spans="1:14" x14ac:dyDescent="0.2">
      <c r="A811" s="2" t="s">
        <v>38</v>
      </c>
      <c r="B811" s="2" t="s">
        <v>38</v>
      </c>
      <c r="C811" s="2" t="s">
        <v>6</v>
      </c>
      <c r="D811" s="2" t="s">
        <v>7</v>
      </c>
      <c r="E811" s="2" t="s">
        <v>13</v>
      </c>
      <c r="F811" s="2" t="s">
        <v>61</v>
      </c>
      <c r="G811" s="1">
        <v>5561.8000000000011</v>
      </c>
      <c r="H811" s="1">
        <v>3216</v>
      </c>
      <c r="I811" s="4">
        <v>14</v>
      </c>
      <c r="J811" s="2" t="s">
        <v>73</v>
      </c>
      <c r="K811" s="1">
        <f>Tabelle9[[#This Row],[Menge kg Nges]]/1000</f>
        <v>5.5618000000000007</v>
      </c>
      <c r="L811" s="1">
        <f>Tabelle9[[#This Row],[Menge kg P2O5]]/1000</f>
        <v>3.2160000000000002</v>
      </c>
      <c r="M811" s="1">
        <f>Tabelle9[[#This Row],[Menge t Nges]]/Tabelle9[[#This Row],[Anzahl Lieferscheine]]</f>
        <v>0.39727142857142861</v>
      </c>
      <c r="N811" s="1">
        <f>Tabelle9[[#This Row],[Menge t P2O5]]/Tabelle9[[#This Row],[Anzahl Lieferscheine]]</f>
        <v>0.22971428571428573</v>
      </c>
    </row>
    <row r="812" spans="1:14" x14ac:dyDescent="0.2">
      <c r="A812" s="2" t="s">
        <v>38</v>
      </c>
      <c r="B812" s="2" t="s">
        <v>38</v>
      </c>
      <c r="C812" s="2" t="s">
        <v>6</v>
      </c>
      <c r="D812" s="2" t="s">
        <v>7</v>
      </c>
      <c r="E812" s="2" t="s">
        <v>14</v>
      </c>
      <c r="F812" s="2" t="s">
        <v>61</v>
      </c>
      <c r="G812" s="1">
        <v>14371.490000000002</v>
      </c>
      <c r="H812" s="1">
        <v>6702.4800000000005</v>
      </c>
      <c r="I812" s="4">
        <v>34</v>
      </c>
      <c r="J812" s="2" t="s">
        <v>73</v>
      </c>
      <c r="K812" s="1">
        <f>Tabelle9[[#This Row],[Menge kg Nges]]/1000</f>
        <v>14.371490000000001</v>
      </c>
      <c r="L812" s="1">
        <f>Tabelle9[[#This Row],[Menge kg P2O5]]/1000</f>
        <v>6.7024800000000004</v>
      </c>
      <c r="M812" s="1">
        <f>Tabelle9[[#This Row],[Menge t Nges]]/Tabelle9[[#This Row],[Anzahl Lieferscheine]]</f>
        <v>0.42269088235294122</v>
      </c>
      <c r="N812" s="1">
        <f>Tabelle9[[#This Row],[Menge t P2O5]]/Tabelle9[[#This Row],[Anzahl Lieferscheine]]</f>
        <v>0.19713176470588237</v>
      </c>
    </row>
    <row r="813" spans="1:14" x14ac:dyDescent="0.2">
      <c r="A813" s="2" t="s">
        <v>38</v>
      </c>
      <c r="B813" s="2" t="s">
        <v>38</v>
      </c>
      <c r="C813" s="2" t="s">
        <v>6</v>
      </c>
      <c r="D813" s="2" t="s">
        <v>15</v>
      </c>
      <c r="E813" s="2" t="s">
        <v>8</v>
      </c>
      <c r="F813" s="2" t="s">
        <v>61</v>
      </c>
      <c r="G813" s="1">
        <v>5676.72</v>
      </c>
      <c r="H813" s="1">
        <v>2498.2800000000002</v>
      </c>
      <c r="I813" s="4">
        <v>8</v>
      </c>
      <c r="J813" s="2" t="s">
        <v>73</v>
      </c>
      <c r="K813" s="1">
        <f>Tabelle9[[#This Row],[Menge kg Nges]]/1000</f>
        <v>5.6767200000000004</v>
      </c>
      <c r="L813" s="1">
        <f>Tabelle9[[#This Row],[Menge kg P2O5]]/1000</f>
        <v>2.4982800000000003</v>
      </c>
      <c r="M813" s="1">
        <f>Tabelle9[[#This Row],[Menge t Nges]]/Tabelle9[[#This Row],[Anzahl Lieferscheine]]</f>
        <v>0.70959000000000005</v>
      </c>
      <c r="N813" s="1">
        <f>Tabelle9[[#This Row],[Menge t P2O5]]/Tabelle9[[#This Row],[Anzahl Lieferscheine]]</f>
        <v>0.31228500000000003</v>
      </c>
    </row>
    <row r="814" spans="1:14" x14ac:dyDescent="0.2">
      <c r="A814" s="2" t="s">
        <v>38</v>
      </c>
      <c r="B814" s="2" t="s">
        <v>38</v>
      </c>
      <c r="C814" s="2" t="s">
        <v>6</v>
      </c>
      <c r="D814" s="2" t="s">
        <v>15</v>
      </c>
      <c r="E814" s="2" t="s">
        <v>17</v>
      </c>
      <c r="F814" s="2" t="s">
        <v>61</v>
      </c>
      <c r="G814" s="1">
        <v>1074</v>
      </c>
      <c r="H814" s="1">
        <v>537</v>
      </c>
      <c r="I814" s="4">
        <v>7</v>
      </c>
      <c r="J814" s="2" t="s">
        <v>73</v>
      </c>
      <c r="K814" s="1">
        <f>Tabelle9[[#This Row],[Menge kg Nges]]/1000</f>
        <v>1.0740000000000001</v>
      </c>
      <c r="L814" s="1">
        <f>Tabelle9[[#This Row],[Menge kg P2O5]]/1000</f>
        <v>0.53700000000000003</v>
      </c>
      <c r="M814" s="1">
        <f>Tabelle9[[#This Row],[Menge t Nges]]/Tabelle9[[#This Row],[Anzahl Lieferscheine]]</f>
        <v>0.15342857142857144</v>
      </c>
      <c r="N814" s="1">
        <f>Tabelle9[[#This Row],[Menge t P2O5]]/Tabelle9[[#This Row],[Anzahl Lieferscheine]]</f>
        <v>7.6714285714285721E-2</v>
      </c>
    </row>
    <row r="815" spans="1:14" x14ac:dyDescent="0.2">
      <c r="A815" s="2" t="s">
        <v>38</v>
      </c>
      <c r="B815" s="2" t="s">
        <v>38</v>
      </c>
      <c r="C815" s="2" t="s">
        <v>6</v>
      </c>
      <c r="D815" s="2" t="s">
        <v>15</v>
      </c>
      <c r="E815" s="2" t="s">
        <v>35</v>
      </c>
      <c r="F815" s="2" t="s">
        <v>61</v>
      </c>
      <c r="G815" s="1">
        <v>310</v>
      </c>
      <c r="H815" s="1">
        <v>240</v>
      </c>
      <c r="I815" s="4">
        <v>1</v>
      </c>
      <c r="J815" s="2" t="s">
        <v>73</v>
      </c>
      <c r="K815" s="1">
        <f>Tabelle9[[#This Row],[Menge kg Nges]]/1000</f>
        <v>0.31</v>
      </c>
      <c r="L815" s="1">
        <f>Tabelle9[[#This Row],[Menge kg P2O5]]/1000</f>
        <v>0.24</v>
      </c>
      <c r="M815" s="1">
        <f>Tabelle9[[#This Row],[Menge t Nges]]/Tabelle9[[#This Row],[Anzahl Lieferscheine]]</f>
        <v>0.31</v>
      </c>
      <c r="N815" s="1">
        <f>Tabelle9[[#This Row],[Menge t P2O5]]/Tabelle9[[#This Row],[Anzahl Lieferscheine]]</f>
        <v>0.24</v>
      </c>
    </row>
    <row r="816" spans="1:14" x14ac:dyDescent="0.2">
      <c r="A816" s="2" t="s">
        <v>38</v>
      </c>
      <c r="B816" s="2" t="s">
        <v>38</v>
      </c>
      <c r="C816" s="2" t="s">
        <v>6</v>
      </c>
      <c r="D816" s="2" t="s">
        <v>15</v>
      </c>
      <c r="E816" s="2" t="s">
        <v>18</v>
      </c>
      <c r="F816" s="2" t="s">
        <v>61</v>
      </c>
      <c r="G816" s="1">
        <v>8728</v>
      </c>
      <c r="H816" s="1">
        <v>6571.52</v>
      </c>
      <c r="I816" s="4">
        <v>13</v>
      </c>
      <c r="J816" s="2" t="s">
        <v>73</v>
      </c>
      <c r="K816" s="1">
        <f>Tabelle9[[#This Row],[Menge kg Nges]]/1000</f>
        <v>8.7279999999999998</v>
      </c>
      <c r="L816" s="1">
        <f>Tabelle9[[#This Row],[Menge kg P2O5]]/1000</f>
        <v>6.5715200000000005</v>
      </c>
      <c r="M816" s="1">
        <f>Tabelle9[[#This Row],[Menge t Nges]]/Tabelle9[[#This Row],[Anzahl Lieferscheine]]</f>
        <v>0.67138461538461536</v>
      </c>
      <c r="N816" s="1">
        <f>Tabelle9[[#This Row],[Menge t P2O5]]/Tabelle9[[#This Row],[Anzahl Lieferscheine]]</f>
        <v>0.50550153846153845</v>
      </c>
    </row>
    <row r="817" spans="1:14" x14ac:dyDescent="0.2">
      <c r="A817" s="2" t="s">
        <v>38</v>
      </c>
      <c r="B817" s="2" t="s">
        <v>38</v>
      </c>
      <c r="C817" s="2" t="s">
        <v>6</v>
      </c>
      <c r="D817" s="2" t="s">
        <v>15</v>
      </c>
      <c r="E817" s="2" t="s">
        <v>19</v>
      </c>
      <c r="F817" s="2" t="s">
        <v>61</v>
      </c>
      <c r="G817" s="1">
        <v>415.6</v>
      </c>
      <c r="H817" s="1">
        <v>295.2</v>
      </c>
      <c r="I817" s="4">
        <v>1</v>
      </c>
      <c r="J817" s="2" t="s">
        <v>73</v>
      </c>
      <c r="K817" s="1">
        <f>Tabelle9[[#This Row],[Menge kg Nges]]/1000</f>
        <v>0.41560000000000002</v>
      </c>
      <c r="L817" s="1">
        <f>Tabelle9[[#This Row],[Menge kg P2O5]]/1000</f>
        <v>0.29519999999999996</v>
      </c>
      <c r="M817" s="1">
        <f>Tabelle9[[#This Row],[Menge t Nges]]/Tabelle9[[#This Row],[Anzahl Lieferscheine]]</f>
        <v>0.41560000000000002</v>
      </c>
      <c r="N817" s="1">
        <f>Tabelle9[[#This Row],[Menge t P2O5]]/Tabelle9[[#This Row],[Anzahl Lieferscheine]]</f>
        <v>0.29519999999999996</v>
      </c>
    </row>
    <row r="818" spans="1:14" x14ac:dyDescent="0.2">
      <c r="A818" s="2" t="s">
        <v>38</v>
      </c>
      <c r="B818" s="2" t="s">
        <v>38</v>
      </c>
      <c r="C818" s="2" t="s">
        <v>6</v>
      </c>
      <c r="D818" s="2" t="s">
        <v>15</v>
      </c>
      <c r="E818" s="2" t="s">
        <v>20</v>
      </c>
      <c r="F818" s="2" t="s">
        <v>61</v>
      </c>
      <c r="G818" s="1">
        <v>3076.1600000000003</v>
      </c>
      <c r="H818" s="1">
        <v>2370.16</v>
      </c>
      <c r="I818" s="4">
        <v>12</v>
      </c>
      <c r="J818" s="2" t="s">
        <v>73</v>
      </c>
      <c r="K818" s="1">
        <f>Tabelle9[[#This Row],[Menge kg Nges]]/1000</f>
        <v>3.0761600000000002</v>
      </c>
      <c r="L818" s="1">
        <f>Tabelle9[[#This Row],[Menge kg P2O5]]/1000</f>
        <v>2.3701599999999998</v>
      </c>
      <c r="M818" s="1">
        <f>Tabelle9[[#This Row],[Menge t Nges]]/Tabelle9[[#This Row],[Anzahl Lieferscheine]]</f>
        <v>0.25634666666666667</v>
      </c>
      <c r="N818" s="1">
        <f>Tabelle9[[#This Row],[Menge t P2O5]]/Tabelle9[[#This Row],[Anzahl Lieferscheine]]</f>
        <v>0.19751333333333332</v>
      </c>
    </row>
    <row r="819" spans="1:14" x14ac:dyDescent="0.2">
      <c r="A819" s="2" t="s">
        <v>38</v>
      </c>
      <c r="B819" s="2" t="s">
        <v>38</v>
      </c>
      <c r="C819" s="2" t="s">
        <v>6</v>
      </c>
      <c r="D819" s="2" t="s">
        <v>15</v>
      </c>
      <c r="E819" s="2" t="s">
        <v>21</v>
      </c>
      <c r="F819" s="2" t="s">
        <v>61</v>
      </c>
      <c r="G819" s="1">
        <v>8251.18</v>
      </c>
      <c r="H819" s="1">
        <v>4375.7599999999993</v>
      </c>
      <c r="I819" s="4">
        <v>23</v>
      </c>
      <c r="J819" s="2" t="s">
        <v>73</v>
      </c>
      <c r="K819" s="1">
        <f>Tabelle9[[#This Row],[Menge kg Nges]]/1000</f>
        <v>8.2511799999999997</v>
      </c>
      <c r="L819" s="1">
        <f>Tabelle9[[#This Row],[Menge kg P2O5]]/1000</f>
        <v>4.3757599999999996</v>
      </c>
      <c r="M819" s="1">
        <f>Tabelle9[[#This Row],[Menge t Nges]]/Tabelle9[[#This Row],[Anzahl Lieferscheine]]</f>
        <v>0.3587469565217391</v>
      </c>
      <c r="N819" s="1">
        <f>Tabelle9[[#This Row],[Menge t P2O5]]/Tabelle9[[#This Row],[Anzahl Lieferscheine]]</f>
        <v>0.19025043478260867</v>
      </c>
    </row>
    <row r="820" spans="1:14" x14ac:dyDescent="0.2">
      <c r="A820" s="2" t="s">
        <v>38</v>
      </c>
      <c r="B820" s="2" t="s">
        <v>38</v>
      </c>
      <c r="C820" s="2" t="s">
        <v>6</v>
      </c>
      <c r="D820" s="2" t="s">
        <v>15</v>
      </c>
      <c r="E820" s="2" t="s">
        <v>9</v>
      </c>
      <c r="F820" s="2" t="s">
        <v>61</v>
      </c>
      <c r="G820" s="1">
        <v>6035.06</v>
      </c>
      <c r="H820" s="1">
        <v>2724.55</v>
      </c>
      <c r="I820" s="4">
        <v>9</v>
      </c>
      <c r="J820" s="2" t="s">
        <v>73</v>
      </c>
      <c r="K820" s="1">
        <f>Tabelle9[[#This Row],[Menge kg Nges]]/1000</f>
        <v>6.0350600000000005</v>
      </c>
      <c r="L820" s="1">
        <f>Tabelle9[[#This Row],[Menge kg P2O5]]/1000</f>
        <v>2.7245500000000002</v>
      </c>
      <c r="M820" s="1">
        <f>Tabelle9[[#This Row],[Menge t Nges]]/Tabelle9[[#This Row],[Anzahl Lieferscheine]]</f>
        <v>0.67056222222222228</v>
      </c>
      <c r="N820" s="1">
        <f>Tabelle9[[#This Row],[Menge t P2O5]]/Tabelle9[[#This Row],[Anzahl Lieferscheine]]</f>
        <v>0.30272777777777782</v>
      </c>
    </row>
    <row r="821" spans="1:14" x14ac:dyDescent="0.2">
      <c r="A821" s="2" t="s">
        <v>38</v>
      </c>
      <c r="B821" s="2" t="s">
        <v>38</v>
      </c>
      <c r="C821" s="2" t="s">
        <v>6</v>
      </c>
      <c r="D821" s="2" t="s">
        <v>15</v>
      </c>
      <c r="E821" s="2" t="s">
        <v>10</v>
      </c>
      <c r="F821" s="2" t="s">
        <v>61</v>
      </c>
      <c r="G821" s="1">
        <v>15217.96</v>
      </c>
      <c r="H821" s="1">
        <v>6236.2600000000011</v>
      </c>
      <c r="I821" s="4">
        <v>21</v>
      </c>
      <c r="J821" s="2" t="s">
        <v>73</v>
      </c>
      <c r="K821" s="1">
        <f>Tabelle9[[#This Row],[Menge kg Nges]]/1000</f>
        <v>15.21796</v>
      </c>
      <c r="L821" s="1">
        <f>Tabelle9[[#This Row],[Menge kg P2O5]]/1000</f>
        <v>6.2362600000000015</v>
      </c>
      <c r="M821" s="1">
        <f>Tabelle9[[#This Row],[Menge t Nges]]/Tabelle9[[#This Row],[Anzahl Lieferscheine]]</f>
        <v>0.72466476190476192</v>
      </c>
      <c r="N821" s="1">
        <f>Tabelle9[[#This Row],[Menge t P2O5]]/Tabelle9[[#This Row],[Anzahl Lieferscheine]]</f>
        <v>0.29696476190476195</v>
      </c>
    </row>
    <row r="822" spans="1:14" x14ac:dyDescent="0.2">
      <c r="A822" s="2" t="s">
        <v>38</v>
      </c>
      <c r="B822" s="2" t="s">
        <v>38</v>
      </c>
      <c r="C822" s="2" t="s">
        <v>6</v>
      </c>
      <c r="D822" s="2" t="s">
        <v>15</v>
      </c>
      <c r="E822" s="2" t="s">
        <v>23</v>
      </c>
      <c r="F822" s="2" t="s">
        <v>61</v>
      </c>
      <c r="G822" s="1">
        <v>61.5</v>
      </c>
      <c r="H822" s="1">
        <v>27.75</v>
      </c>
      <c r="I822" s="4">
        <v>1</v>
      </c>
      <c r="J822" s="2" t="s">
        <v>73</v>
      </c>
      <c r="K822" s="1">
        <f>Tabelle9[[#This Row],[Menge kg Nges]]/1000</f>
        <v>6.1499999999999999E-2</v>
      </c>
      <c r="L822" s="1">
        <f>Tabelle9[[#This Row],[Menge kg P2O5]]/1000</f>
        <v>2.775E-2</v>
      </c>
      <c r="M822" s="1">
        <f>Tabelle9[[#This Row],[Menge t Nges]]/Tabelle9[[#This Row],[Anzahl Lieferscheine]]</f>
        <v>6.1499999999999999E-2</v>
      </c>
      <c r="N822" s="1">
        <f>Tabelle9[[#This Row],[Menge t P2O5]]/Tabelle9[[#This Row],[Anzahl Lieferscheine]]</f>
        <v>2.775E-2</v>
      </c>
    </row>
    <row r="823" spans="1:14" x14ac:dyDescent="0.2">
      <c r="A823" s="2" t="s">
        <v>38</v>
      </c>
      <c r="B823" s="2" t="s">
        <v>38</v>
      </c>
      <c r="C823" s="2" t="s">
        <v>6</v>
      </c>
      <c r="D823" s="2" t="s">
        <v>15</v>
      </c>
      <c r="E823" s="2" t="s">
        <v>12</v>
      </c>
      <c r="F823" s="2" t="s">
        <v>61</v>
      </c>
      <c r="G823" s="1">
        <v>414.96</v>
      </c>
      <c r="H823" s="1">
        <v>372.4</v>
      </c>
      <c r="I823" s="4">
        <v>1</v>
      </c>
      <c r="J823" s="2" t="s">
        <v>73</v>
      </c>
      <c r="K823" s="1">
        <f>Tabelle9[[#This Row],[Menge kg Nges]]/1000</f>
        <v>0.41496</v>
      </c>
      <c r="L823" s="1">
        <f>Tabelle9[[#This Row],[Menge kg P2O5]]/1000</f>
        <v>0.37239999999999995</v>
      </c>
      <c r="M823" s="1">
        <f>Tabelle9[[#This Row],[Menge t Nges]]/Tabelle9[[#This Row],[Anzahl Lieferscheine]]</f>
        <v>0.41496</v>
      </c>
      <c r="N823" s="1">
        <f>Tabelle9[[#This Row],[Menge t P2O5]]/Tabelle9[[#This Row],[Anzahl Lieferscheine]]</f>
        <v>0.37239999999999995</v>
      </c>
    </row>
    <row r="824" spans="1:14" x14ac:dyDescent="0.2">
      <c r="A824" s="2" t="s">
        <v>38</v>
      </c>
      <c r="B824" s="2" t="s">
        <v>38</v>
      </c>
      <c r="C824" s="2" t="s">
        <v>25</v>
      </c>
      <c r="D824" s="2" t="s">
        <v>25</v>
      </c>
      <c r="E824" s="2" t="s">
        <v>26</v>
      </c>
      <c r="F824" s="2" t="s">
        <v>61</v>
      </c>
      <c r="G824" s="1">
        <v>108329.36999999997</v>
      </c>
      <c r="H824" s="1">
        <v>43392.13</v>
      </c>
      <c r="I824" s="4">
        <v>195</v>
      </c>
      <c r="J824" s="2" t="s">
        <v>73</v>
      </c>
      <c r="K824" s="1">
        <f>Tabelle9[[#This Row],[Menge kg Nges]]/1000</f>
        <v>108.32936999999997</v>
      </c>
      <c r="L824" s="1">
        <f>Tabelle9[[#This Row],[Menge kg P2O5]]/1000</f>
        <v>43.392129999999995</v>
      </c>
      <c r="M824" s="1">
        <f>Tabelle9[[#This Row],[Menge t Nges]]/Tabelle9[[#This Row],[Anzahl Lieferscheine]]</f>
        <v>0.55553523076923061</v>
      </c>
      <c r="N824" s="1">
        <f>Tabelle9[[#This Row],[Menge t P2O5]]/Tabelle9[[#This Row],[Anzahl Lieferscheine]]</f>
        <v>0.22252374358974356</v>
      </c>
    </row>
    <row r="825" spans="1:14" x14ac:dyDescent="0.2">
      <c r="A825" s="2" t="s">
        <v>38</v>
      </c>
      <c r="B825" s="2" t="s">
        <v>38</v>
      </c>
      <c r="C825" s="2" t="s">
        <v>63</v>
      </c>
      <c r="D825" s="2" t="s">
        <v>63</v>
      </c>
      <c r="E825" s="2" t="s">
        <v>63</v>
      </c>
      <c r="F825" s="2" t="s">
        <v>61</v>
      </c>
      <c r="G825" s="1">
        <v>182</v>
      </c>
      <c r="H825" s="1">
        <v>180</v>
      </c>
      <c r="I825" s="4">
        <v>1</v>
      </c>
      <c r="J825" s="2" t="s">
        <v>73</v>
      </c>
      <c r="K825" s="1">
        <f>Tabelle9[[#This Row],[Menge kg Nges]]/1000</f>
        <v>0.182</v>
      </c>
      <c r="L825" s="1">
        <f>Tabelle9[[#This Row],[Menge kg P2O5]]/1000</f>
        <v>0.18</v>
      </c>
      <c r="M825" s="1">
        <f>Tabelle9[[#This Row],[Menge t Nges]]/Tabelle9[[#This Row],[Anzahl Lieferscheine]]</f>
        <v>0.182</v>
      </c>
      <c r="N825" s="1">
        <f>Tabelle9[[#This Row],[Menge t P2O5]]/Tabelle9[[#This Row],[Anzahl Lieferscheine]]</f>
        <v>0.18</v>
      </c>
    </row>
    <row r="826" spans="1:14" x14ac:dyDescent="0.2">
      <c r="A826" s="2" t="s">
        <v>38</v>
      </c>
      <c r="B826" s="2" t="s">
        <v>40</v>
      </c>
      <c r="C826" s="2" t="s">
        <v>6</v>
      </c>
      <c r="D826" s="2" t="s">
        <v>7</v>
      </c>
      <c r="E826" s="2" t="s">
        <v>8</v>
      </c>
      <c r="F826" s="2" t="s">
        <v>61</v>
      </c>
      <c r="G826" s="1">
        <v>3287</v>
      </c>
      <c r="H826" s="1">
        <v>1182.5</v>
      </c>
      <c r="I826" s="4">
        <v>2</v>
      </c>
      <c r="J826" s="2" t="s">
        <v>73</v>
      </c>
      <c r="K826" s="1">
        <f>Tabelle9[[#This Row],[Menge kg Nges]]/1000</f>
        <v>3.2869999999999999</v>
      </c>
      <c r="L826" s="1">
        <f>Tabelle9[[#This Row],[Menge kg P2O5]]/1000</f>
        <v>1.1825000000000001</v>
      </c>
      <c r="M826" s="1">
        <f>Tabelle9[[#This Row],[Menge t Nges]]/Tabelle9[[#This Row],[Anzahl Lieferscheine]]</f>
        <v>1.6435</v>
      </c>
      <c r="N826" s="1">
        <f>Tabelle9[[#This Row],[Menge t P2O5]]/Tabelle9[[#This Row],[Anzahl Lieferscheine]]</f>
        <v>0.59125000000000005</v>
      </c>
    </row>
    <row r="827" spans="1:14" x14ac:dyDescent="0.2">
      <c r="A827" s="2" t="s">
        <v>38</v>
      </c>
      <c r="B827" s="2" t="s">
        <v>40</v>
      </c>
      <c r="C827" s="2" t="s">
        <v>6</v>
      </c>
      <c r="D827" s="2" t="s">
        <v>7</v>
      </c>
      <c r="E827" s="2" t="s">
        <v>9</v>
      </c>
      <c r="F827" s="2" t="s">
        <v>61</v>
      </c>
      <c r="G827" s="1">
        <v>390</v>
      </c>
      <c r="H827" s="1">
        <v>170</v>
      </c>
      <c r="I827" s="4">
        <v>1</v>
      </c>
      <c r="J827" s="2" t="s">
        <v>73</v>
      </c>
      <c r="K827" s="1">
        <f>Tabelle9[[#This Row],[Menge kg Nges]]/1000</f>
        <v>0.39</v>
      </c>
      <c r="L827" s="1">
        <f>Tabelle9[[#This Row],[Menge kg P2O5]]/1000</f>
        <v>0.17</v>
      </c>
      <c r="M827" s="1">
        <f>Tabelle9[[#This Row],[Menge t Nges]]/Tabelle9[[#This Row],[Anzahl Lieferscheine]]</f>
        <v>0.39</v>
      </c>
      <c r="N827" s="1">
        <f>Tabelle9[[#This Row],[Menge t P2O5]]/Tabelle9[[#This Row],[Anzahl Lieferscheine]]</f>
        <v>0.17</v>
      </c>
    </row>
    <row r="828" spans="1:14" x14ac:dyDescent="0.2">
      <c r="A828" s="2" t="s">
        <v>38</v>
      </c>
      <c r="B828" s="2" t="s">
        <v>40</v>
      </c>
      <c r="C828" s="2" t="s">
        <v>6</v>
      </c>
      <c r="D828" s="2" t="s">
        <v>7</v>
      </c>
      <c r="E828" s="2" t="s">
        <v>12</v>
      </c>
      <c r="F828" s="2" t="s">
        <v>61</v>
      </c>
      <c r="G828" s="1">
        <v>3920.4</v>
      </c>
      <c r="H828" s="1">
        <v>1425.6</v>
      </c>
      <c r="I828" s="4">
        <v>7</v>
      </c>
      <c r="J828" s="2" t="s">
        <v>73</v>
      </c>
      <c r="K828" s="1">
        <f>Tabelle9[[#This Row],[Menge kg Nges]]/1000</f>
        <v>3.9203999999999999</v>
      </c>
      <c r="L828" s="1">
        <f>Tabelle9[[#This Row],[Menge kg P2O5]]/1000</f>
        <v>1.4256</v>
      </c>
      <c r="M828" s="1">
        <f>Tabelle9[[#This Row],[Menge t Nges]]/Tabelle9[[#This Row],[Anzahl Lieferscheine]]</f>
        <v>0.56005714285714281</v>
      </c>
      <c r="N828" s="1">
        <f>Tabelle9[[#This Row],[Menge t P2O5]]/Tabelle9[[#This Row],[Anzahl Lieferscheine]]</f>
        <v>0.20365714285714284</v>
      </c>
    </row>
    <row r="829" spans="1:14" x14ac:dyDescent="0.2">
      <c r="A829" s="2" t="s">
        <v>38</v>
      </c>
      <c r="B829" s="2" t="s">
        <v>40</v>
      </c>
      <c r="C829" s="2" t="s">
        <v>6</v>
      </c>
      <c r="D829" s="2" t="s">
        <v>15</v>
      </c>
      <c r="E829" s="2" t="s">
        <v>9</v>
      </c>
      <c r="F829" s="2" t="s">
        <v>61</v>
      </c>
      <c r="G829" s="1">
        <v>236.6</v>
      </c>
      <c r="H829" s="1">
        <v>157.5</v>
      </c>
      <c r="I829" s="4">
        <v>1</v>
      </c>
      <c r="J829" s="2" t="s">
        <v>73</v>
      </c>
      <c r="K829" s="1">
        <f>Tabelle9[[#This Row],[Menge kg Nges]]/1000</f>
        <v>0.2366</v>
      </c>
      <c r="L829" s="1">
        <f>Tabelle9[[#This Row],[Menge kg P2O5]]/1000</f>
        <v>0.1575</v>
      </c>
      <c r="M829" s="1">
        <f>Tabelle9[[#This Row],[Menge t Nges]]/Tabelle9[[#This Row],[Anzahl Lieferscheine]]</f>
        <v>0.2366</v>
      </c>
      <c r="N829" s="1">
        <f>Tabelle9[[#This Row],[Menge t P2O5]]/Tabelle9[[#This Row],[Anzahl Lieferscheine]]</f>
        <v>0.1575</v>
      </c>
    </row>
    <row r="830" spans="1:14" x14ac:dyDescent="0.2">
      <c r="A830" s="2" t="s">
        <v>38</v>
      </c>
      <c r="B830" s="2" t="s">
        <v>40</v>
      </c>
      <c r="C830" s="2" t="s">
        <v>6</v>
      </c>
      <c r="D830" s="2" t="s">
        <v>15</v>
      </c>
      <c r="E830" s="2" t="s">
        <v>12</v>
      </c>
      <c r="F830" s="2" t="s">
        <v>61</v>
      </c>
      <c r="G830" s="1">
        <v>2074.8000000000002</v>
      </c>
      <c r="H830" s="1">
        <v>1862</v>
      </c>
      <c r="I830" s="4">
        <v>1</v>
      </c>
      <c r="J830" s="2" t="s">
        <v>73</v>
      </c>
      <c r="K830" s="1">
        <f>Tabelle9[[#This Row],[Menge kg Nges]]/1000</f>
        <v>2.0748000000000002</v>
      </c>
      <c r="L830" s="1">
        <f>Tabelle9[[#This Row],[Menge kg P2O5]]/1000</f>
        <v>1.8620000000000001</v>
      </c>
      <c r="M830" s="1">
        <f>Tabelle9[[#This Row],[Menge t Nges]]/Tabelle9[[#This Row],[Anzahl Lieferscheine]]</f>
        <v>2.0748000000000002</v>
      </c>
      <c r="N830" s="1">
        <f>Tabelle9[[#This Row],[Menge t P2O5]]/Tabelle9[[#This Row],[Anzahl Lieferscheine]]</f>
        <v>1.8620000000000001</v>
      </c>
    </row>
    <row r="831" spans="1:14" x14ac:dyDescent="0.2">
      <c r="A831" s="2" t="s">
        <v>38</v>
      </c>
      <c r="B831" s="2" t="s">
        <v>40</v>
      </c>
      <c r="C831" s="2" t="s">
        <v>25</v>
      </c>
      <c r="D831" s="2" t="s">
        <v>25</v>
      </c>
      <c r="E831" s="2" t="s">
        <v>26</v>
      </c>
      <c r="F831" s="2" t="s">
        <v>61</v>
      </c>
      <c r="G831" s="1">
        <v>4143.1799999999994</v>
      </c>
      <c r="H831" s="1">
        <v>1411.1999999999998</v>
      </c>
      <c r="I831" s="4">
        <v>8</v>
      </c>
      <c r="J831" s="2" t="s">
        <v>73</v>
      </c>
      <c r="K831" s="1">
        <f>Tabelle9[[#This Row],[Menge kg Nges]]/1000</f>
        <v>4.1431799999999992</v>
      </c>
      <c r="L831" s="1">
        <f>Tabelle9[[#This Row],[Menge kg P2O5]]/1000</f>
        <v>1.4111999999999998</v>
      </c>
      <c r="M831" s="1">
        <f>Tabelle9[[#This Row],[Menge t Nges]]/Tabelle9[[#This Row],[Anzahl Lieferscheine]]</f>
        <v>0.5178974999999999</v>
      </c>
      <c r="N831" s="1">
        <f>Tabelle9[[#This Row],[Menge t P2O5]]/Tabelle9[[#This Row],[Anzahl Lieferscheine]]</f>
        <v>0.17639999999999997</v>
      </c>
    </row>
    <row r="832" spans="1:14" x14ac:dyDescent="0.2">
      <c r="A832" s="2" t="s">
        <v>38</v>
      </c>
      <c r="B832" s="2" t="s">
        <v>42</v>
      </c>
      <c r="C832" s="2" t="s">
        <v>6</v>
      </c>
      <c r="D832" s="2" t="s">
        <v>7</v>
      </c>
      <c r="E832" s="2" t="s">
        <v>13</v>
      </c>
      <c r="F832" s="2" t="s">
        <v>61</v>
      </c>
      <c r="G832" s="1">
        <v>1174.5</v>
      </c>
      <c r="H832" s="1">
        <v>648</v>
      </c>
      <c r="I832" s="4">
        <v>2</v>
      </c>
      <c r="J832" s="2" t="s">
        <v>73</v>
      </c>
      <c r="K832" s="1">
        <f>Tabelle9[[#This Row],[Menge kg Nges]]/1000</f>
        <v>1.1745000000000001</v>
      </c>
      <c r="L832" s="1">
        <f>Tabelle9[[#This Row],[Menge kg P2O5]]/1000</f>
        <v>0.64800000000000002</v>
      </c>
      <c r="M832" s="1">
        <f>Tabelle9[[#This Row],[Menge t Nges]]/Tabelle9[[#This Row],[Anzahl Lieferscheine]]</f>
        <v>0.58725000000000005</v>
      </c>
      <c r="N832" s="1">
        <f>Tabelle9[[#This Row],[Menge t P2O5]]/Tabelle9[[#This Row],[Anzahl Lieferscheine]]</f>
        <v>0.32400000000000001</v>
      </c>
    </row>
    <row r="833" spans="1:14" x14ac:dyDescent="0.2">
      <c r="A833" s="2" t="s">
        <v>38</v>
      </c>
      <c r="B833" s="2" t="s">
        <v>42</v>
      </c>
      <c r="C833" s="2" t="s">
        <v>6</v>
      </c>
      <c r="D833" s="2" t="s">
        <v>7</v>
      </c>
      <c r="E833" s="2" t="s">
        <v>14</v>
      </c>
      <c r="F833" s="2" t="s">
        <v>61</v>
      </c>
      <c r="G833" s="1">
        <v>165.5</v>
      </c>
      <c r="H833" s="1">
        <v>78.5</v>
      </c>
      <c r="I833" s="4">
        <v>1</v>
      </c>
      <c r="J833" s="2" t="s">
        <v>73</v>
      </c>
      <c r="K833" s="1">
        <f>Tabelle9[[#This Row],[Menge kg Nges]]/1000</f>
        <v>0.16550000000000001</v>
      </c>
      <c r="L833" s="1">
        <f>Tabelle9[[#This Row],[Menge kg P2O5]]/1000</f>
        <v>7.85E-2</v>
      </c>
      <c r="M833" s="1">
        <f>Tabelle9[[#This Row],[Menge t Nges]]/Tabelle9[[#This Row],[Anzahl Lieferscheine]]</f>
        <v>0.16550000000000001</v>
      </c>
      <c r="N833" s="1">
        <f>Tabelle9[[#This Row],[Menge t P2O5]]/Tabelle9[[#This Row],[Anzahl Lieferscheine]]</f>
        <v>7.85E-2</v>
      </c>
    </row>
    <row r="834" spans="1:14" x14ac:dyDescent="0.2">
      <c r="A834" s="2" t="s">
        <v>38</v>
      </c>
      <c r="B834" s="2" t="s">
        <v>42</v>
      </c>
      <c r="C834" s="2" t="s">
        <v>6</v>
      </c>
      <c r="D834" s="2" t="s">
        <v>15</v>
      </c>
      <c r="E834" s="2" t="s">
        <v>8</v>
      </c>
      <c r="F834" s="2" t="s">
        <v>61</v>
      </c>
      <c r="G834" s="1">
        <v>434</v>
      </c>
      <c r="H834" s="1">
        <v>191</v>
      </c>
      <c r="I834" s="4">
        <v>1</v>
      </c>
      <c r="J834" s="2" t="s">
        <v>73</v>
      </c>
      <c r="K834" s="1">
        <f>Tabelle9[[#This Row],[Menge kg Nges]]/1000</f>
        <v>0.434</v>
      </c>
      <c r="L834" s="1">
        <f>Tabelle9[[#This Row],[Menge kg P2O5]]/1000</f>
        <v>0.191</v>
      </c>
      <c r="M834" s="1">
        <f>Tabelle9[[#This Row],[Menge t Nges]]/Tabelle9[[#This Row],[Anzahl Lieferscheine]]</f>
        <v>0.434</v>
      </c>
      <c r="N834" s="1">
        <f>Tabelle9[[#This Row],[Menge t P2O5]]/Tabelle9[[#This Row],[Anzahl Lieferscheine]]</f>
        <v>0.191</v>
      </c>
    </row>
    <row r="835" spans="1:14" x14ac:dyDescent="0.2">
      <c r="A835" s="2" t="s">
        <v>38</v>
      </c>
      <c r="B835" s="2" t="s">
        <v>42</v>
      </c>
      <c r="C835" s="2" t="s">
        <v>6</v>
      </c>
      <c r="D835" s="2" t="s">
        <v>15</v>
      </c>
      <c r="E835" s="2" t="s">
        <v>20</v>
      </c>
      <c r="F835" s="2" t="s">
        <v>61</v>
      </c>
      <c r="G835" s="1">
        <v>102</v>
      </c>
      <c r="H835" s="1">
        <v>75</v>
      </c>
      <c r="I835" s="4">
        <v>1</v>
      </c>
      <c r="J835" s="2" t="s">
        <v>73</v>
      </c>
      <c r="K835" s="1">
        <f>Tabelle9[[#This Row],[Menge kg Nges]]/1000</f>
        <v>0.10199999999999999</v>
      </c>
      <c r="L835" s="1">
        <f>Tabelle9[[#This Row],[Menge kg P2O5]]/1000</f>
        <v>7.4999999999999997E-2</v>
      </c>
      <c r="M835" s="1">
        <f>Tabelle9[[#This Row],[Menge t Nges]]/Tabelle9[[#This Row],[Anzahl Lieferscheine]]</f>
        <v>0.10199999999999999</v>
      </c>
      <c r="N835" s="1">
        <f>Tabelle9[[#This Row],[Menge t P2O5]]/Tabelle9[[#This Row],[Anzahl Lieferscheine]]</f>
        <v>7.4999999999999997E-2</v>
      </c>
    </row>
    <row r="836" spans="1:14" x14ac:dyDescent="0.2">
      <c r="A836" s="2" t="s">
        <v>38</v>
      </c>
      <c r="B836" s="2" t="s">
        <v>42</v>
      </c>
      <c r="C836" s="2" t="s">
        <v>25</v>
      </c>
      <c r="D836" s="2" t="s">
        <v>25</v>
      </c>
      <c r="E836" s="2" t="s">
        <v>26</v>
      </c>
      <c r="F836" s="2" t="s">
        <v>61</v>
      </c>
      <c r="G836" s="1">
        <v>12936.119999999999</v>
      </c>
      <c r="H836" s="1">
        <v>4859</v>
      </c>
      <c r="I836" s="4">
        <v>26</v>
      </c>
      <c r="J836" s="2" t="s">
        <v>73</v>
      </c>
      <c r="K836" s="1">
        <f>Tabelle9[[#This Row],[Menge kg Nges]]/1000</f>
        <v>12.936119999999999</v>
      </c>
      <c r="L836" s="1">
        <f>Tabelle9[[#This Row],[Menge kg P2O5]]/1000</f>
        <v>4.859</v>
      </c>
      <c r="M836" s="1">
        <f>Tabelle9[[#This Row],[Menge t Nges]]/Tabelle9[[#This Row],[Anzahl Lieferscheine]]</f>
        <v>0.49754307692307687</v>
      </c>
      <c r="N836" s="1">
        <f>Tabelle9[[#This Row],[Menge t P2O5]]/Tabelle9[[#This Row],[Anzahl Lieferscheine]]</f>
        <v>0.18688461538461537</v>
      </c>
    </row>
    <row r="837" spans="1:14" x14ac:dyDescent="0.2">
      <c r="A837" s="2" t="s">
        <v>39</v>
      </c>
      <c r="B837" s="2" t="s">
        <v>32</v>
      </c>
      <c r="C837" s="2" t="s">
        <v>6</v>
      </c>
      <c r="D837" s="2" t="s">
        <v>7</v>
      </c>
      <c r="E837" s="2" t="s">
        <v>8</v>
      </c>
      <c r="F837" s="2" t="s">
        <v>61</v>
      </c>
      <c r="G837" s="1">
        <v>31311.300000000007</v>
      </c>
      <c r="H837" s="1">
        <v>11156.900000000001</v>
      </c>
      <c r="I837" s="4">
        <v>16</v>
      </c>
      <c r="J837" s="2" t="s">
        <v>73</v>
      </c>
      <c r="K837" s="1">
        <f>Tabelle9[[#This Row],[Menge kg Nges]]/1000</f>
        <v>31.311300000000006</v>
      </c>
      <c r="L837" s="1">
        <f>Tabelle9[[#This Row],[Menge kg P2O5]]/1000</f>
        <v>11.156900000000002</v>
      </c>
      <c r="M837" s="1">
        <f>Tabelle9[[#This Row],[Menge t Nges]]/Tabelle9[[#This Row],[Anzahl Lieferscheine]]</f>
        <v>1.9569562500000004</v>
      </c>
      <c r="N837" s="1">
        <f>Tabelle9[[#This Row],[Menge t P2O5]]/Tabelle9[[#This Row],[Anzahl Lieferscheine]]</f>
        <v>0.69730625000000013</v>
      </c>
    </row>
    <row r="838" spans="1:14" x14ac:dyDescent="0.2">
      <c r="A838" s="2" t="s">
        <v>39</v>
      </c>
      <c r="B838" s="2" t="s">
        <v>32</v>
      </c>
      <c r="C838" s="2" t="s">
        <v>6</v>
      </c>
      <c r="D838" s="2" t="s">
        <v>7</v>
      </c>
      <c r="E838" s="2" t="s">
        <v>9</v>
      </c>
      <c r="F838" s="2" t="s">
        <v>61</v>
      </c>
      <c r="G838" s="1">
        <v>157.94999999999999</v>
      </c>
      <c r="H838" s="1">
        <v>68.849999999999994</v>
      </c>
      <c r="I838" s="4">
        <v>2</v>
      </c>
      <c r="J838" s="2" t="s">
        <v>73</v>
      </c>
      <c r="K838" s="1">
        <f>Tabelle9[[#This Row],[Menge kg Nges]]/1000</f>
        <v>0.15794999999999998</v>
      </c>
      <c r="L838" s="1">
        <f>Tabelle9[[#This Row],[Menge kg P2O5]]/1000</f>
        <v>6.8849999999999995E-2</v>
      </c>
      <c r="M838" s="1">
        <f>Tabelle9[[#This Row],[Menge t Nges]]/Tabelle9[[#This Row],[Anzahl Lieferscheine]]</f>
        <v>7.897499999999999E-2</v>
      </c>
      <c r="N838" s="1">
        <f>Tabelle9[[#This Row],[Menge t P2O5]]/Tabelle9[[#This Row],[Anzahl Lieferscheine]]</f>
        <v>3.4424999999999997E-2</v>
      </c>
    </row>
    <row r="839" spans="1:14" x14ac:dyDescent="0.2">
      <c r="A839" s="2" t="s">
        <v>39</v>
      </c>
      <c r="B839" s="2" t="s">
        <v>32</v>
      </c>
      <c r="C839" s="2" t="s">
        <v>6</v>
      </c>
      <c r="D839" s="2" t="s">
        <v>7</v>
      </c>
      <c r="E839" s="2" t="s">
        <v>12</v>
      </c>
      <c r="F839" s="2" t="s">
        <v>61</v>
      </c>
      <c r="G839" s="1">
        <v>512.5</v>
      </c>
      <c r="H839" s="1">
        <v>218.75</v>
      </c>
      <c r="I839" s="4">
        <v>2</v>
      </c>
      <c r="J839" s="2" t="s">
        <v>73</v>
      </c>
      <c r="K839" s="1">
        <f>Tabelle9[[#This Row],[Menge kg Nges]]/1000</f>
        <v>0.51249999999999996</v>
      </c>
      <c r="L839" s="1">
        <f>Tabelle9[[#This Row],[Menge kg P2O5]]/1000</f>
        <v>0.21875</v>
      </c>
      <c r="M839" s="1">
        <f>Tabelle9[[#This Row],[Menge t Nges]]/Tabelle9[[#This Row],[Anzahl Lieferscheine]]</f>
        <v>0.25624999999999998</v>
      </c>
      <c r="N839" s="1">
        <f>Tabelle9[[#This Row],[Menge t P2O5]]/Tabelle9[[#This Row],[Anzahl Lieferscheine]]</f>
        <v>0.109375</v>
      </c>
    </row>
    <row r="840" spans="1:14" x14ac:dyDescent="0.2">
      <c r="A840" s="2" t="s">
        <v>39</v>
      </c>
      <c r="B840" s="2" t="s">
        <v>32</v>
      </c>
      <c r="C840" s="2" t="s">
        <v>25</v>
      </c>
      <c r="D840" s="2" t="s">
        <v>25</v>
      </c>
      <c r="E840" s="2" t="s">
        <v>26</v>
      </c>
      <c r="F840" s="2" t="s">
        <v>61</v>
      </c>
      <c r="G840" s="1">
        <v>390</v>
      </c>
      <c r="H840" s="1">
        <v>108</v>
      </c>
      <c r="I840" s="4">
        <v>1</v>
      </c>
      <c r="J840" s="2" t="s">
        <v>73</v>
      </c>
      <c r="K840" s="1">
        <f>Tabelle9[[#This Row],[Menge kg Nges]]/1000</f>
        <v>0.39</v>
      </c>
      <c r="L840" s="1">
        <f>Tabelle9[[#This Row],[Menge kg P2O5]]/1000</f>
        <v>0.108</v>
      </c>
      <c r="M840" s="1">
        <f>Tabelle9[[#This Row],[Menge t Nges]]/Tabelle9[[#This Row],[Anzahl Lieferscheine]]</f>
        <v>0.39</v>
      </c>
      <c r="N840" s="1">
        <f>Tabelle9[[#This Row],[Menge t P2O5]]/Tabelle9[[#This Row],[Anzahl Lieferscheine]]</f>
        <v>0.108</v>
      </c>
    </row>
    <row r="841" spans="1:14" x14ac:dyDescent="0.2">
      <c r="A841" s="2" t="s">
        <v>39</v>
      </c>
      <c r="B841" s="2" t="s">
        <v>44</v>
      </c>
      <c r="C841" s="2" t="s">
        <v>63</v>
      </c>
      <c r="D841" s="2" t="s">
        <v>63</v>
      </c>
      <c r="E841" s="2" t="s">
        <v>63</v>
      </c>
      <c r="F841" s="2" t="s">
        <v>61</v>
      </c>
      <c r="G841" s="1">
        <v>1130.4000000000001</v>
      </c>
      <c r="H841" s="1">
        <v>1000.8</v>
      </c>
      <c r="I841" s="4">
        <v>2</v>
      </c>
      <c r="J841" s="2" t="s">
        <v>73</v>
      </c>
      <c r="K841" s="1">
        <f>Tabelle9[[#This Row],[Menge kg Nges]]/1000</f>
        <v>1.1304000000000001</v>
      </c>
      <c r="L841" s="1">
        <f>Tabelle9[[#This Row],[Menge kg P2O5]]/1000</f>
        <v>1.0007999999999999</v>
      </c>
      <c r="M841" s="1">
        <f>Tabelle9[[#This Row],[Menge t Nges]]/Tabelle9[[#This Row],[Anzahl Lieferscheine]]</f>
        <v>0.56520000000000004</v>
      </c>
      <c r="N841" s="1">
        <f>Tabelle9[[#This Row],[Menge t P2O5]]/Tabelle9[[#This Row],[Anzahl Lieferscheine]]</f>
        <v>0.50039999999999996</v>
      </c>
    </row>
    <row r="842" spans="1:14" x14ac:dyDescent="0.2">
      <c r="A842" s="2" t="s">
        <v>39</v>
      </c>
      <c r="B842" s="2" t="s">
        <v>49</v>
      </c>
      <c r="C842" s="2" t="s">
        <v>6</v>
      </c>
      <c r="D842" s="2" t="s">
        <v>7</v>
      </c>
      <c r="E842" s="2" t="s">
        <v>8</v>
      </c>
      <c r="F842" s="2" t="s">
        <v>61</v>
      </c>
      <c r="G842" s="1">
        <v>3570</v>
      </c>
      <c r="H842" s="1">
        <v>1173</v>
      </c>
      <c r="I842" s="4">
        <v>5</v>
      </c>
      <c r="J842" s="2" t="s">
        <v>73</v>
      </c>
      <c r="K842" s="1">
        <f>Tabelle9[[#This Row],[Menge kg Nges]]/1000</f>
        <v>3.57</v>
      </c>
      <c r="L842" s="1">
        <f>Tabelle9[[#This Row],[Menge kg P2O5]]/1000</f>
        <v>1.173</v>
      </c>
      <c r="M842" s="1">
        <f>Tabelle9[[#This Row],[Menge t Nges]]/Tabelle9[[#This Row],[Anzahl Lieferscheine]]</f>
        <v>0.71399999999999997</v>
      </c>
      <c r="N842" s="1">
        <f>Tabelle9[[#This Row],[Menge t P2O5]]/Tabelle9[[#This Row],[Anzahl Lieferscheine]]</f>
        <v>0.2346</v>
      </c>
    </row>
    <row r="843" spans="1:14" x14ac:dyDescent="0.2">
      <c r="A843" s="2" t="s">
        <v>39</v>
      </c>
      <c r="B843" s="2" t="s">
        <v>34</v>
      </c>
      <c r="C843" s="2" t="s">
        <v>6</v>
      </c>
      <c r="D843" s="2" t="s">
        <v>7</v>
      </c>
      <c r="E843" s="2" t="s">
        <v>8</v>
      </c>
      <c r="F843" s="2" t="s">
        <v>61</v>
      </c>
      <c r="G843" s="1">
        <v>739.5</v>
      </c>
      <c r="H843" s="1">
        <v>263.5</v>
      </c>
      <c r="I843" s="4">
        <v>5</v>
      </c>
      <c r="J843" s="2" t="s">
        <v>73</v>
      </c>
      <c r="K843" s="1">
        <f>Tabelle9[[#This Row],[Menge kg Nges]]/1000</f>
        <v>0.73950000000000005</v>
      </c>
      <c r="L843" s="1">
        <f>Tabelle9[[#This Row],[Menge kg P2O5]]/1000</f>
        <v>0.26350000000000001</v>
      </c>
      <c r="M843" s="1">
        <f>Tabelle9[[#This Row],[Menge t Nges]]/Tabelle9[[#This Row],[Anzahl Lieferscheine]]</f>
        <v>0.1479</v>
      </c>
      <c r="N843" s="1">
        <f>Tabelle9[[#This Row],[Menge t P2O5]]/Tabelle9[[#This Row],[Anzahl Lieferscheine]]</f>
        <v>5.2700000000000004E-2</v>
      </c>
    </row>
    <row r="844" spans="1:14" x14ac:dyDescent="0.2">
      <c r="A844" s="2" t="s">
        <v>39</v>
      </c>
      <c r="B844" s="2" t="s">
        <v>34</v>
      </c>
      <c r="C844" s="2" t="s">
        <v>6</v>
      </c>
      <c r="D844" s="2" t="s">
        <v>7</v>
      </c>
      <c r="E844" s="2" t="s">
        <v>9</v>
      </c>
      <c r="F844" s="2" t="s">
        <v>61</v>
      </c>
      <c r="G844" s="1">
        <v>108</v>
      </c>
      <c r="H844" s="1">
        <v>41.56</v>
      </c>
      <c r="I844" s="4">
        <v>2</v>
      </c>
      <c r="J844" s="2" t="s">
        <v>73</v>
      </c>
      <c r="K844" s="1">
        <f>Tabelle9[[#This Row],[Menge kg Nges]]/1000</f>
        <v>0.108</v>
      </c>
      <c r="L844" s="1">
        <f>Tabelle9[[#This Row],[Menge kg P2O5]]/1000</f>
        <v>4.156E-2</v>
      </c>
      <c r="M844" s="1">
        <f>Tabelle9[[#This Row],[Menge t Nges]]/Tabelle9[[#This Row],[Anzahl Lieferscheine]]</f>
        <v>5.3999999999999999E-2</v>
      </c>
      <c r="N844" s="1">
        <f>Tabelle9[[#This Row],[Menge t P2O5]]/Tabelle9[[#This Row],[Anzahl Lieferscheine]]</f>
        <v>2.078E-2</v>
      </c>
    </row>
    <row r="845" spans="1:14" x14ac:dyDescent="0.2">
      <c r="A845" s="2" t="s">
        <v>39</v>
      </c>
      <c r="B845" s="2" t="s">
        <v>34</v>
      </c>
      <c r="C845" s="2" t="s">
        <v>6</v>
      </c>
      <c r="D845" s="2" t="s">
        <v>7</v>
      </c>
      <c r="E845" s="2" t="s">
        <v>11</v>
      </c>
      <c r="F845" s="2" t="s">
        <v>61</v>
      </c>
      <c r="G845" s="1">
        <v>836.62</v>
      </c>
      <c r="H845" s="1">
        <v>315.62</v>
      </c>
      <c r="I845" s="4">
        <v>2</v>
      </c>
      <c r="J845" s="2" t="s">
        <v>73</v>
      </c>
      <c r="K845" s="1">
        <f>Tabelle9[[#This Row],[Menge kg Nges]]/1000</f>
        <v>0.83662000000000003</v>
      </c>
      <c r="L845" s="1">
        <f>Tabelle9[[#This Row],[Menge kg P2O5]]/1000</f>
        <v>0.31562000000000001</v>
      </c>
      <c r="M845" s="1">
        <f>Tabelle9[[#This Row],[Menge t Nges]]/Tabelle9[[#This Row],[Anzahl Lieferscheine]]</f>
        <v>0.41831000000000002</v>
      </c>
      <c r="N845" s="1">
        <f>Tabelle9[[#This Row],[Menge t P2O5]]/Tabelle9[[#This Row],[Anzahl Lieferscheine]]</f>
        <v>0.15781000000000001</v>
      </c>
    </row>
    <row r="846" spans="1:14" x14ac:dyDescent="0.2">
      <c r="A846" s="2" t="s">
        <v>39</v>
      </c>
      <c r="B846" s="2" t="s">
        <v>34</v>
      </c>
      <c r="C846" s="2" t="s">
        <v>6</v>
      </c>
      <c r="D846" s="2" t="s">
        <v>7</v>
      </c>
      <c r="E846" s="2" t="s">
        <v>12</v>
      </c>
      <c r="F846" s="2" t="s">
        <v>61</v>
      </c>
      <c r="G846" s="1">
        <v>2459.98</v>
      </c>
      <c r="H846" s="1">
        <v>1026.1300000000001</v>
      </c>
      <c r="I846" s="4">
        <v>5</v>
      </c>
      <c r="J846" s="2" t="s">
        <v>73</v>
      </c>
      <c r="K846" s="1">
        <f>Tabelle9[[#This Row],[Menge kg Nges]]/1000</f>
        <v>2.4599799999999998</v>
      </c>
      <c r="L846" s="1">
        <f>Tabelle9[[#This Row],[Menge kg P2O5]]/1000</f>
        <v>1.0261300000000002</v>
      </c>
      <c r="M846" s="1">
        <f>Tabelle9[[#This Row],[Menge t Nges]]/Tabelle9[[#This Row],[Anzahl Lieferscheine]]</f>
        <v>0.49199599999999999</v>
      </c>
      <c r="N846" s="1">
        <f>Tabelle9[[#This Row],[Menge t P2O5]]/Tabelle9[[#This Row],[Anzahl Lieferscheine]]</f>
        <v>0.20522600000000005</v>
      </c>
    </row>
    <row r="847" spans="1:14" x14ac:dyDescent="0.2">
      <c r="A847" s="2" t="s">
        <v>39</v>
      </c>
      <c r="B847" s="2" t="s">
        <v>34</v>
      </c>
      <c r="C847" s="2" t="s">
        <v>6</v>
      </c>
      <c r="D847" s="2" t="s">
        <v>15</v>
      </c>
      <c r="E847" s="2" t="s">
        <v>21</v>
      </c>
      <c r="F847" s="2" t="s">
        <v>61</v>
      </c>
      <c r="G847" s="1">
        <v>150.04</v>
      </c>
      <c r="H847" s="1">
        <v>137.97</v>
      </c>
      <c r="I847" s="4">
        <v>1</v>
      </c>
      <c r="J847" s="2" t="s">
        <v>73</v>
      </c>
      <c r="K847" s="1">
        <f>Tabelle9[[#This Row],[Menge kg Nges]]/1000</f>
        <v>0.15003999999999998</v>
      </c>
      <c r="L847" s="1">
        <f>Tabelle9[[#This Row],[Menge kg P2O5]]/1000</f>
        <v>0.13797000000000001</v>
      </c>
      <c r="M847" s="1">
        <f>Tabelle9[[#This Row],[Menge t Nges]]/Tabelle9[[#This Row],[Anzahl Lieferscheine]]</f>
        <v>0.15003999999999998</v>
      </c>
      <c r="N847" s="1">
        <f>Tabelle9[[#This Row],[Menge t P2O5]]/Tabelle9[[#This Row],[Anzahl Lieferscheine]]</f>
        <v>0.13797000000000001</v>
      </c>
    </row>
    <row r="848" spans="1:14" x14ac:dyDescent="0.2">
      <c r="A848" s="2" t="s">
        <v>39</v>
      </c>
      <c r="B848" s="2" t="s">
        <v>34</v>
      </c>
      <c r="C848" s="2" t="s">
        <v>25</v>
      </c>
      <c r="D848" s="2" t="s">
        <v>25</v>
      </c>
      <c r="E848" s="2" t="s">
        <v>26</v>
      </c>
      <c r="F848" s="2" t="s">
        <v>61</v>
      </c>
      <c r="G848" s="1">
        <v>3363.75</v>
      </c>
      <c r="H848" s="1">
        <v>931.5</v>
      </c>
      <c r="I848" s="4">
        <v>4</v>
      </c>
      <c r="J848" s="2" t="s">
        <v>73</v>
      </c>
      <c r="K848" s="1">
        <f>Tabelle9[[#This Row],[Menge kg Nges]]/1000</f>
        <v>3.36375</v>
      </c>
      <c r="L848" s="1">
        <f>Tabelle9[[#This Row],[Menge kg P2O5]]/1000</f>
        <v>0.93149999999999999</v>
      </c>
      <c r="M848" s="1">
        <f>Tabelle9[[#This Row],[Menge t Nges]]/Tabelle9[[#This Row],[Anzahl Lieferscheine]]</f>
        <v>0.8409375</v>
      </c>
      <c r="N848" s="1">
        <f>Tabelle9[[#This Row],[Menge t P2O5]]/Tabelle9[[#This Row],[Anzahl Lieferscheine]]</f>
        <v>0.232875</v>
      </c>
    </row>
    <row r="849" spans="1:14" x14ac:dyDescent="0.2">
      <c r="A849" s="2" t="s">
        <v>39</v>
      </c>
      <c r="B849" s="2" t="s">
        <v>37</v>
      </c>
      <c r="C849" s="2" t="s">
        <v>6</v>
      </c>
      <c r="D849" s="2" t="s">
        <v>7</v>
      </c>
      <c r="E849" s="2" t="s">
        <v>8</v>
      </c>
      <c r="F849" s="2" t="s">
        <v>61</v>
      </c>
      <c r="G849" s="1">
        <v>3535</v>
      </c>
      <c r="H849" s="1">
        <v>1161.5</v>
      </c>
      <c r="I849" s="4">
        <v>8</v>
      </c>
      <c r="J849" s="2" t="s">
        <v>73</v>
      </c>
      <c r="K849" s="1">
        <f>Tabelle9[[#This Row],[Menge kg Nges]]/1000</f>
        <v>3.5350000000000001</v>
      </c>
      <c r="L849" s="1">
        <f>Tabelle9[[#This Row],[Menge kg P2O5]]/1000</f>
        <v>1.1615</v>
      </c>
      <c r="M849" s="1">
        <f>Tabelle9[[#This Row],[Menge t Nges]]/Tabelle9[[#This Row],[Anzahl Lieferscheine]]</f>
        <v>0.44187500000000002</v>
      </c>
      <c r="N849" s="1">
        <f>Tabelle9[[#This Row],[Menge t P2O5]]/Tabelle9[[#This Row],[Anzahl Lieferscheine]]</f>
        <v>0.1451875</v>
      </c>
    </row>
    <row r="850" spans="1:14" x14ac:dyDescent="0.2">
      <c r="A850" s="2" t="s">
        <v>39</v>
      </c>
      <c r="B850" s="2" t="s">
        <v>37</v>
      </c>
      <c r="C850" s="2" t="s">
        <v>6</v>
      </c>
      <c r="D850" s="2" t="s">
        <v>7</v>
      </c>
      <c r="E850" s="2" t="s">
        <v>9</v>
      </c>
      <c r="F850" s="2" t="s">
        <v>61</v>
      </c>
      <c r="G850" s="1">
        <v>269.10000000000002</v>
      </c>
      <c r="H850" s="1">
        <v>117.30000000000001</v>
      </c>
      <c r="I850" s="4">
        <v>3</v>
      </c>
      <c r="J850" s="2" t="s">
        <v>73</v>
      </c>
      <c r="K850" s="1">
        <f>Tabelle9[[#This Row],[Menge kg Nges]]/1000</f>
        <v>0.26910000000000001</v>
      </c>
      <c r="L850" s="1">
        <f>Tabelle9[[#This Row],[Menge kg P2O5]]/1000</f>
        <v>0.11730000000000002</v>
      </c>
      <c r="M850" s="1">
        <f>Tabelle9[[#This Row],[Menge t Nges]]/Tabelle9[[#This Row],[Anzahl Lieferscheine]]</f>
        <v>8.9700000000000002E-2</v>
      </c>
      <c r="N850" s="1">
        <f>Tabelle9[[#This Row],[Menge t P2O5]]/Tabelle9[[#This Row],[Anzahl Lieferscheine]]</f>
        <v>3.9100000000000003E-2</v>
      </c>
    </row>
    <row r="851" spans="1:14" x14ac:dyDescent="0.2">
      <c r="A851" s="2" t="s">
        <v>39</v>
      </c>
      <c r="B851" s="2" t="s">
        <v>37</v>
      </c>
      <c r="C851" s="2" t="s">
        <v>6</v>
      </c>
      <c r="D851" s="2" t="s">
        <v>7</v>
      </c>
      <c r="E851" s="2" t="s">
        <v>12</v>
      </c>
      <c r="F851" s="2" t="s">
        <v>61</v>
      </c>
      <c r="G851" s="1">
        <v>4980.7300000000005</v>
      </c>
      <c r="H851" s="1">
        <v>2035.19</v>
      </c>
      <c r="I851" s="4">
        <v>17</v>
      </c>
      <c r="J851" s="2" t="s">
        <v>73</v>
      </c>
      <c r="K851" s="1">
        <f>Tabelle9[[#This Row],[Menge kg Nges]]/1000</f>
        <v>4.9807300000000003</v>
      </c>
      <c r="L851" s="1">
        <f>Tabelle9[[#This Row],[Menge kg P2O5]]/1000</f>
        <v>2.0351900000000001</v>
      </c>
      <c r="M851" s="1">
        <f>Tabelle9[[#This Row],[Menge t Nges]]/Tabelle9[[#This Row],[Anzahl Lieferscheine]]</f>
        <v>0.29298411764705884</v>
      </c>
      <c r="N851" s="1">
        <f>Tabelle9[[#This Row],[Menge t P2O5]]/Tabelle9[[#This Row],[Anzahl Lieferscheine]]</f>
        <v>0.11971705882352941</v>
      </c>
    </row>
    <row r="852" spans="1:14" x14ac:dyDescent="0.2">
      <c r="A852" s="2" t="s">
        <v>39</v>
      </c>
      <c r="B852" s="2" t="s">
        <v>37</v>
      </c>
      <c r="C852" s="2" t="s">
        <v>6</v>
      </c>
      <c r="D852" s="2" t="s">
        <v>7</v>
      </c>
      <c r="E852" s="2" t="s">
        <v>14</v>
      </c>
      <c r="F852" s="2" t="s">
        <v>61</v>
      </c>
      <c r="G852" s="1">
        <v>1377.6</v>
      </c>
      <c r="H852" s="1">
        <v>590.4</v>
      </c>
      <c r="I852" s="4">
        <v>5</v>
      </c>
      <c r="J852" s="2" t="s">
        <v>73</v>
      </c>
      <c r="K852" s="1">
        <f>Tabelle9[[#This Row],[Menge kg Nges]]/1000</f>
        <v>1.3775999999999999</v>
      </c>
      <c r="L852" s="1">
        <f>Tabelle9[[#This Row],[Menge kg P2O5]]/1000</f>
        <v>0.59039999999999992</v>
      </c>
      <c r="M852" s="1">
        <f>Tabelle9[[#This Row],[Menge t Nges]]/Tabelle9[[#This Row],[Anzahl Lieferscheine]]</f>
        <v>0.27551999999999999</v>
      </c>
      <c r="N852" s="1">
        <f>Tabelle9[[#This Row],[Menge t P2O5]]/Tabelle9[[#This Row],[Anzahl Lieferscheine]]</f>
        <v>0.11807999999999999</v>
      </c>
    </row>
    <row r="853" spans="1:14" x14ac:dyDescent="0.2">
      <c r="A853" s="2" t="s">
        <v>39</v>
      </c>
      <c r="B853" s="2" t="s">
        <v>37</v>
      </c>
      <c r="C853" s="2" t="s">
        <v>6</v>
      </c>
      <c r="D853" s="2" t="s">
        <v>15</v>
      </c>
      <c r="E853" s="2" t="s">
        <v>21</v>
      </c>
      <c r="F853" s="2" t="s">
        <v>61</v>
      </c>
      <c r="G853" s="1">
        <v>1117.54</v>
      </c>
      <c r="H853" s="1">
        <v>529.66</v>
      </c>
      <c r="I853" s="4">
        <v>1</v>
      </c>
      <c r="J853" s="2" t="s">
        <v>73</v>
      </c>
      <c r="K853" s="1">
        <f>Tabelle9[[#This Row],[Menge kg Nges]]/1000</f>
        <v>1.11754</v>
      </c>
      <c r="L853" s="1">
        <f>Tabelle9[[#This Row],[Menge kg P2O5]]/1000</f>
        <v>0.52966000000000002</v>
      </c>
      <c r="M853" s="1">
        <f>Tabelle9[[#This Row],[Menge t Nges]]/Tabelle9[[#This Row],[Anzahl Lieferscheine]]</f>
        <v>1.11754</v>
      </c>
      <c r="N853" s="1">
        <f>Tabelle9[[#This Row],[Menge t P2O5]]/Tabelle9[[#This Row],[Anzahl Lieferscheine]]</f>
        <v>0.52966000000000002</v>
      </c>
    </row>
    <row r="854" spans="1:14" x14ac:dyDescent="0.2">
      <c r="A854" s="2" t="s">
        <v>39</v>
      </c>
      <c r="B854" s="2" t="s">
        <v>39</v>
      </c>
      <c r="C854" s="2" t="s">
        <v>6</v>
      </c>
      <c r="D854" s="2" t="s">
        <v>7</v>
      </c>
      <c r="E854" s="2" t="s">
        <v>8</v>
      </c>
      <c r="F854" s="2" t="s">
        <v>61</v>
      </c>
      <c r="G854" s="1">
        <v>94252.62999999999</v>
      </c>
      <c r="H854" s="1">
        <v>34387.62999999999</v>
      </c>
      <c r="I854" s="4">
        <v>319</v>
      </c>
      <c r="J854" s="2" t="s">
        <v>73</v>
      </c>
      <c r="K854" s="1">
        <f>Tabelle9[[#This Row],[Menge kg Nges]]/1000</f>
        <v>94.252629999999996</v>
      </c>
      <c r="L854" s="1">
        <f>Tabelle9[[#This Row],[Menge kg P2O5]]/1000</f>
        <v>34.387629999999987</v>
      </c>
      <c r="M854" s="1">
        <f>Tabelle9[[#This Row],[Menge t Nges]]/Tabelle9[[#This Row],[Anzahl Lieferscheine]]</f>
        <v>0.29546278996865205</v>
      </c>
      <c r="N854" s="1">
        <f>Tabelle9[[#This Row],[Menge t P2O5]]/Tabelle9[[#This Row],[Anzahl Lieferscheine]]</f>
        <v>0.10779821316614416</v>
      </c>
    </row>
    <row r="855" spans="1:14" x14ac:dyDescent="0.2">
      <c r="A855" s="2" t="s">
        <v>39</v>
      </c>
      <c r="B855" s="2" t="s">
        <v>39</v>
      </c>
      <c r="C855" s="2" t="s">
        <v>6</v>
      </c>
      <c r="D855" s="2" t="s">
        <v>7</v>
      </c>
      <c r="E855" s="2" t="s">
        <v>9</v>
      </c>
      <c r="F855" s="2" t="s">
        <v>61</v>
      </c>
      <c r="G855" s="1">
        <v>55765.139999999978</v>
      </c>
      <c r="H855" s="1">
        <v>23752.499999999996</v>
      </c>
      <c r="I855" s="4">
        <v>241</v>
      </c>
      <c r="J855" s="2" t="s">
        <v>73</v>
      </c>
      <c r="K855" s="1">
        <f>Tabelle9[[#This Row],[Menge kg Nges]]/1000</f>
        <v>55.765139999999981</v>
      </c>
      <c r="L855" s="1">
        <f>Tabelle9[[#This Row],[Menge kg P2O5]]/1000</f>
        <v>23.752499999999998</v>
      </c>
      <c r="M855" s="1">
        <f>Tabelle9[[#This Row],[Menge t Nges]]/Tabelle9[[#This Row],[Anzahl Lieferscheine]]</f>
        <v>0.23139062240663893</v>
      </c>
      <c r="N855" s="1">
        <f>Tabelle9[[#This Row],[Menge t P2O5]]/Tabelle9[[#This Row],[Anzahl Lieferscheine]]</f>
        <v>9.8558091286307048E-2</v>
      </c>
    </row>
    <row r="856" spans="1:14" x14ac:dyDescent="0.2">
      <c r="A856" s="2" t="s">
        <v>39</v>
      </c>
      <c r="B856" s="2" t="s">
        <v>39</v>
      </c>
      <c r="C856" s="2" t="s">
        <v>6</v>
      </c>
      <c r="D856" s="2" t="s">
        <v>7</v>
      </c>
      <c r="E856" s="2" t="s">
        <v>10</v>
      </c>
      <c r="F856" s="2" t="s">
        <v>61</v>
      </c>
      <c r="G856" s="1">
        <v>760.1</v>
      </c>
      <c r="H856" s="1">
        <v>306.10000000000002</v>
      </c>
      <c r="I856" s="4">
        <v>4</v>
      </c>
      <c r="J856" s="2" t="s">
        <v>73</v>
      </c>
      <c r="K856" s="1">
        <f>Tabelle9[[#This Row],[Menge kg Nges]]/1000</f>
        <v>0.7601</v>
      </c>
      <c r="L856" s="1">
        <f>Tabelle9[[#This Row],[Menge kg P2O5]]/1000</f>
        <v>0.30610000000000004</v>
      </c>
      <c r="M856" s="1">
        <f>Tabelle9[[#This Row],[Menge t Nges]]/Tabelle9[[#This Row],[Anzahl Lieferscheine]]</f>
        <v>0.190025</v>
      </c>
      <c r="N856" s="1">
        <f>Tabelle9[[#This Row],[Menge t P2O5]]/Tabelle9[[#This Row],[Anzahl Lieferscheine]]</f>
        <v>7.652500000000001E-2</v>
      </c>
    </row>
    <row r="857" spans="1:14" x14ac:dyDescent="0.2">
      <c r="A857" s="2" t="s">
        <v>39</v>
      </c>
      <c r="B857" s="2" t="s">
        <v>39</v>
      </c>
      <c r="C857" s="2" t="s">
        <v>6</v>
      </c>
      <c r="D857" s="2" t="s">
        <v>7</v>
      </c>
      <c r="E857" s="2" t="s">
        <v>11</v>
      </c>
      <c r="F857" s="2" t="s">
        <v>61</v>
      </c>
      <c r="G857" s="1">
        <v>12181.079999999998</v>
      </c>
      <c r="H857" s="1">
        <v>5535.93</v>
      </c>
      <c r="I857" s="4">
        <v>41</v>
      </c>
      <c r="J857" s="2" t="s">
        <v>73</v>
      </c>
      <c r="K857" s="1">
        <f>Tabelle9[[#This Row],[Menge kg Nges]]/1000</f>
        <v>12.181079999999998</v>
      </c>
      <c r="L857" s="1">
        <f>Tabelle9[[#This Row],[Menge kg P2O5]]/1000</f>
        <v>5.5359300000000005</v>
      </c>
      <c r="M857" s="1">
        <f>Tabelle9[[#This Row],[Menge t Nges]]/Tabelle9[[#This Row],[Anzahl Lieferscheine]]</f>
        <v>0.29709951219512187</v>
      </c>
      <c r="N857" s="1">
        <f>Tabelle9[[#This Row],[Menge t P2O5]]/Tabelle9[[#This Row],[Anzahl Lieferscheine]]</f>
        <v>0.13502268292682928</v>
      </c>
    </row>
    <row r="858" spans="1:14" x14ac:dyDescent="0.2">
      <c r="A858" s="2" t="s">
        <v>39</v>
      </c>
      <c r="B858" s="2" t="s">
        <v>39</v>
      </c>
      <c r="C858" s="2" t="s">
        <v>6</v>
      </c>
      <c r="D858" s="2" t="s">
        <v>7</v>
      </c>
      <c r="E858" s="2" t="s">
        <v>12</v>
      </c>
      <c r="F858" s="2" t="s">
        <v>61</v>
      </c>
      <c r="G858" s="1">
        <v>39166.790000000015</v>
      </c>
      <c r="H858" s="1">
        <v>17869.86</v>
      </c>
      <c r="I858" s="4">
        <v>173</v>
      </c>
      <c r="J858" s="2" t="s">
        <v>73</v>
      </c>
      <c r="K858" s="1">
        <f>Tabelle9[[#This Row],[Menge kg Nges]]/1000</f>
        <v>39.166790000000013</v>
      </c>
      <c r="L858" s="1">
        <f>Tabelle9[[#This Row],[Menge kg P2O5]]/1000</f>
        <v>17.869859999999999</v>
      </c>
      <c r="M858" s="1">
        <f>Tabelle9[[#This Row],[Menge t Nges]]/Tabelle9[[#This Row],[Anzahl Lieferscheine]]</f>
        <v>0.22639763005780356</v>
      </c>
      <c r="N858" s="1">
        <f>Tabelle9[[#This Row],[Menge t P2O5]]/Tabelle9[[#This Row],[Anzahl Lieferscheine]]</f>
        <v>0.10329398843930636</v>
      </c>
    </row>
    <row r="859" spans="1:14" x14ac:dyDescent="0.2">
      <c r="A859" s="2" t="s">
        <v>39</v>
      </c>
      <c r="B859" s="2" t="s">
        <v>39</v>
      </c>
      <c r="C859" s="2" t="s">
        <v>6</v>
      </c>
      <c r="D859" s="2" t="s">
        <v>7</v>
      </c>
      <c r="E859" s="2" t="s">
        <v>14</v>
      </c>
      <c r="F859" s="2" t="s">
        <v>61</v>
      </c>
      <c r="G859" s="1">
        <v>43966.54</v>
      </c>
      <c r="H859" s="1">
        <v>19900.019999999997</v>
      </c>
      <c r="I859" s="4">
        <v>177</v>
      </c>
      <c r="J859" s="2" t="s">
        <v>73</v>
      </c>
      <c r="K859" s="1">
        <f>Tabelle9[[#This Row],[Menge kg Nges]]/1000</f>
        <v>43.966540000000002</v>
      </c>
      <c r="L859" s="1">
        <f>Tabelle9[[#This Row],[Menge kg P2O5]]/1000</f>
        <v>19.900019999999998</v>
      </c>
      <c r="M859" s="1">
        <f>Tabelle9[[#This Row],[Menge t Nges]]/Tabelle9[[#This Row],[Anzahl Lieferscheine]]</f>
        <v>0.24839853107344634</v>
      </c>
      <c r="N859" s="1">
        <f>Tabelle9[[#This Row],[Menge t P2O5]]/Tabelle9[[#This Row],[Anzahl Lieferscheine]]</f>
        <v>0.11242949152542371</v>
      </c>
    </row>
    <row r="860" spans="1:14" x14ac:dyDescent="0.2">
      <c r="A860" s="2" t="s">
        <v>39</v>
      </c>
      <c r="B860" s="2" t="s">
        <v>39</v>
      </c>
      <c r="C860" s="2" t="s">
        <v>6</v>
      </c>
      <c r="D860" s="2" t="s">
        <v>15</v>
      </c>
      <c r="E860" s="2" t="s">
        <v>8</v>
      </c>
      <c r="F860" s="2" t="s">
        <v>61</v>
      </c>
      <c r="G860" s="1">
        <v>1125.72</v>
      </c>
      <c r="H860" s="1">
        <v>550.14</v>
      </c>
      <c r="I860" s="4">
        <v>7</v>
      </c>
      <c r="J860" s="2" t="s">
        <v>73</v>
      </c>
      <c r="K860" s="1">
        <f>Tabelle9[[#This Row],[Menge kg Nges]]/1000</f>
        <v>1.1257200000000001</v>
      </c>
      <c r="L860" s="1">
        <f>Tabelle9[[#This Row],[Menge kg P2O5]]/1000</f>
        <v>0.55013999999999996</v>
      </c>
      <c r="M860" s="1">
        <f>Tabelle9[[#This Row],[Menge t Nges]]/Tabelle9[[#This Row],[Anzahl Lieferscheine]]</f>
        <v>0.16081714285714285</v>
      </c>
      <c r="N860" s="1">
        <f>Tabelle9[[#This Row],[Menge t P2O5]]/Tabelle9[[#This Row],[Anzahl Lieferscheine]]</f>
        <v>7.8591428571428562E-2</v>
      </c>
    </row>
    <row r="861" spans="1:14" x14ac:dyDescent="0.2">
      <c r="A861" s="2" t="s">
        <v>39</v>
      </c>
      <c r="B861" s="2" t="s">
        <v>39</v>
      </c>
      <c r="C861" s="2" t="s">
        <v>6</v>
      </c>
      <c r="D861" s="2" t="s">
        <v>15</v>
      </c>
      <c r="E861" s="2" t="s">
        <v>17</v>
      </c>
      <c r="F861" s="2" t="s">
        <v>61</v>
      </c>
      <c r="G861" s="1">
        <v>261</v>
      </c>
      <c r="H861" s="1">
        <v>130.5</v>
      </c>
      <c r="I861" s="4">
        <v>6</v>
      </c>
      <c r="J861" s="2" t="s">
        <v>73</v>
      </c>
      <c r="K861" s="1">
        <f>Tabelle9[[#This Row],[Menge kg Nges]]/1000</f>
        <v>0.26100000000000001</v>
      </c>
      <c r="L861" s="1">
        <f>Tabelle9[[#This Row],[Menge kg P2O5]]/1000</f>
        <v>0.1305</v>
      </c>
      <c r="M861" s="1">
        <f>Tabelle9[[#This Row],[Menge t Nges]]/Tabelle9[[#This Row],[Anzahl Lieferscheine]]</f>
        <v>4.3500000000000004E-2</v>
      </c>
      <c r="N861" s="1">
        <f>Tabelle9[[#This Row],[Menge t P2O5]]/Tabelle9[[#This Row],[Anzahl Lieferscheine]]</f>
        <v>2.1750000000000002E-2</v>
      </c>
    </row>
    <row r="862" spans="1:14" x14ac:dyDescent="0.2">
      <c r="A862" s="2" t="s">
        <v>39</v>
      </c>
      <c r="B862" s="2" t="s">
        <v>39</v>
      </c>
      <c r="C862" s="2" t="s">
        <v>6</v>
      </c>
      <c r="D862" s="2" t="s">
        <v>15</v>
      </c>
      <c r="E862" s="2" t="s">
        <v>18</v>
      </c>
      <c r="F862" s="2" t="s">
        <v>61</v>
      </c>
      <c r="G862" s="1">
        <v>957.6</v>
      </c>
      <c r="H862" s="1">
        <v>775.2</v>
      </c>
      <c r="I862" s="4">
        <v>8</v>
      </c>
      <c r="J862" s="2" t="s">
        <v>73</v>
      </c>
      <c r="K862" s="1">
        <f>Tabelle9[[#This Row],[Menge kg Nges]]/1000</f>
        <v>0.95760000000000001</v>
      </c>
      <c r="L862" s="1">
        <f>Tabelle9[[#This Row],[Menge kg P2O5]]/1000</f>
        <v>0.7752</v>
      </c>
      <c r="M862" s="1">
        <f>Tabelle9[[#This Row],[Menge t Nges]]/Tabelle9[[#This Row],[Anzahl Lieferscheine]]</f>
        <v>0.1197</v>
      </c>
      <c r="N862" s="1">
        <f>Tabelle9[[#This Row],[Menge t P2O5]]/Tabelle9[[#This Row],[Anzahl Lieferscheine]]</f>
        <v>9.69E-2</v>
      </c>
    </row>
    <row r="863" spans="1:14" x14ac:dyDescent="0.2">
      <c r="A863" s="2" t="s">
        <v>39</v>
      </c>
      <c r="B863" s="2" t="s">
        <v>39</v>
      </c>
      <c r="C863" s="2" t="s">
        <v>6</v>
      </c>
      <c r="D863" s="2" t="s">
        <v>15</v>
      </c>
      <c r="E863" s="2" t="s">
        <v>19</v>
      </c>
      <c r="F863" s="2" t="s">
        <v>61</v>
      </c>
      <c r="G863" s="1">
        <v>145</v>
      </c>
      <c r="H863" s="1">
        <v>161.25</v>
      </c>
      <c r="I863" s="4">
        <v>2</v>
      </c>
      <c r="J863" s="2" t="s">
        <v>73</v>
      </c>
      <c r="K863" s="1">
        <f>Tabelle9[[#This Row],[Menge kg Nges]]/1000</f>
        <v>0.14499999999999999</v>
      </c>
      <c r="L863" s="1">
        <f>Tabelle9[[#This Row],[Menge kg P2O5]]/1000</f>
        <v>0.16125</v>
      </c>
      <c r="M863" s="1">
        <f>Tabelle9[[#This Row],[Menge t Nges]]/Tabelle9[[#This Row],[Anzahl Lieferscheine]]</f>
        <v>7.2499999999999995E-2</v>
      </c>
      <c r="N863" s="1">
        <f>Tabelle9[[#This Row],[Menge t P2O5]]/Tabelle9[[#This Row],[Anzahl Lieferscheine]]</f>
        <v>8.0625000000000002E-2</v>
      </c>
    </row>
    <row r="864" spans="1:14" x14ac:dyDescent="0.2">
      <c r="A864" s="2" t="s">
        <v>39</v>
      </c>
      <c r="B864" s="2" t="s">
        <v>39</v>
      </c>
      <c r="C864" s="2" t="s">
        <v>6</v>
      </c>
      <c r="D864" s="2" t="s">
        <v>15</v>
      </c>
      <c r="E864" s="2" t="s">
        <v>20</v>
      </c>
      <c r="F864" s="2" t="s">
        <v>61</v>
      </c>
      <c r="G864" s="1">
        <v>783.18999999999983</v>
      </c>
      <c r="H864" s="1">
        <v>506.38999999999993</v>
      </c>
      <c r="I864" s="4">
        <v>24</v>
      </c>
      <c r="J864" s="2" t="s">
        <v>73</v>
      </c>
      <c r="K864" s="1">
        <f>Tabelle9[[#This Row],[Menge kg Nges]]/1000</f>
        <v>0.78318999999999983</v>
      </c>
      <c r="L864" s="1">
        <f>Tabelle9[[#This Row],[Menge kg P2O5]]/1000</f>
        <v>0.5063899999999999</v>
      </c>
      <c r="M864" s="1">
        <f>Tabelle9[[#This Row],[Menge t Nges]]/Tabelle9[[#This Row],[Anzahl Lieferscheine]]</f>
        <v>3.2632916666666657E-2</v>
      </c>
      <c r="N864" s="1">
        <f>Tabelle9[[#This Row],[Menge t P2O5]]/Tabelle9[[#This Row],[Anzahl Lieferscheine]]</f>
        <v>2.1099583333333328E-2</v>
      </c>
    </row>
    <row r="865" spans="1:14" x14ac:dyDescent="0.2">
      <c r="A865" s="2" t="s">
        <v>39</v>
      </c>
      <c r="B865" s="2" t="s">
        <v>39</v>
      </c>
      <c r="C865" s="2" t="s">
        <v>6</v>
      </c>
      <c r="D865" s="2" t="s">
        <v>15</v>
      </c>
      <c r="E865" s="2" t="s">
        <v>21</v>
      </c>
      <c r="F865" s="2" t="s">
        <v>61</v>
      </c>
      <c r="G865" s="1">
        <v>2224.5000000000005</v>
      </c>
      <c r="H865" s="1">
        <v>1270.6000000000001</v>
      </c>
      <c r="I865" s="4">
        <v>12</v>
      </c>
      <c r="J865" s="2" t="s">
        <v>73</v>
      </c>
      <c r="K865" s="1">
        <f>Tabelle9[[#This Row],[Menge kg Nges]]/1000</f>
        <v>2.2245000000000004</v>
      </c>
      <c r="L865" s="1">
        <f>Tabelle9[[#This Row],[Menge kg P2O5]]/1000</f>
        <v>1.2706000000000002</v>
      </c>
      <c r="M865" s="1">
        <f>Tabelle9[[#This Row],[Menge t Nges]]/Tabelle9[[#This Row],[Anzahl Lieferscheine]]</f>
        <v>0.18537500000000004</v>
      </c>
      <c r="N865" s="1">
        <f>Tabelle9[[#This Row],[Menge t P2O5]]/Tabelle9[[#This Row],[Anzahl Lieferscheine]]</f>
        <v>0.10588333333333334</v>
      </c>
    </row>
    <row r="866" spans="1:14" x14ac:dyDescent="0.2">
      <c r="A866" s="2" t="s">
        <v>39</v>
      </c>
      <c r="B866" s="2" t="s">
        <v>39</v>
      </c>
      <c r="C866" s="2" t="s">
        <v>6</v>
      </c>
      <c r="D866" s="2" t="s">
        <v>15</v>
      </c>
      <c r="E866" s="2" t="s">
        <v>9</v>
      </c>
      <c r="F866" s="2" t="s">
        <v>61</v>
      </c>
      <c r="G866" s="1">
        <v>8131.4399999999969</v>
      </c>
      <c r="H866" s="1">
        <v>4565.4699999999993</v>
      </c>
      <c r="I866" s="4">
        <v>74</v>
      </c>
      <c r="J866" s="2" t="s">
        <v>73</v>
      </c>
      <c r="K866" s="1">
        <f>Tabelle9[[#This Row],[Menge kg Nges]]/1000</f>
        <v>8.131439999999996</v>
      </c>
      <c r="L866" s="1">
        <f>Tabelle9[[#This Row],[Menge kg P2O5]]/1000</f>
        <v>4.5654699999999995</v>
      </c>
      <c r="M866" s="1">
        <f>Tabelle9[[#This Row],[Menge t Nges]]/Tabelle9[[#This Row],[Anzahl Lieferscheine]]</f>
        <v>0.10988432432432427</v>
      </c>
      <c r="N866" s="1">
        <f>Tabelle9[[#This Row],[Menge t P2O5]]/Tabelle9[[#This Row],[Anzahl Lieferscheine]]</f>
        <v>6.1695540540540536E-2</v>
      </c>
    </row>
    <row r="867" spans="1:14" x14ac:dyDescent="0.2">
      <c r="A867" s="2" t="s">
        <v>39</v>
      </c>
      <c r="B867" s="2" t="s">
        <v>39</v>
      </c>
      <c r="C867" s="2" t="s">
        <v>6</v>
      </c>
      <c r="D867" s="2" t="s">
        <v>15</v>
      </c>
      <c r="E867" s="2" t="s">
        <v>23</v>
      </c>
      <c r="F867" s="2" t="s">
        <v>61</v>
      </c>
      <c r="G867" s="1">
        <v>935.62</v>
      </c>
      <c r="H867" s="1">
        <v>422.17</v>
      </c>
      <c r="I867" s="4">
        <v>5</v>
      </c>
      <c r="J867" s="2" t="s">
        <v>73</v>
      </c>
      <c r="K867" s="1">
        <f>Tabelle9[[#This Row],[Menge kg Nges]]/1000</f>
        <v>0.93562000000000001</v>
      </c>
      <c r="L867" s="1">
        <f>Tabelle9[[#This Row],[Menge kg P2O5]]/1000</f>
        <v>0.42216999999999999</v>
      </c>
      <c r="M867" s="1">
        <f>Tabelle9[[#This Row],[Menge t Nges]]/Tabelle9[[#This Row],[Anzahl Lieferscheine]]</f>
        <v>0.18712400000000001</v>
      </c>
      <c r="N867" s="1">
        <f>Tabelle9[[#This Row],[Menge t P2O5]]/Tabelle9[[#This Row],[Anzahl Lieferscheine]]</f>
        <v>8.4433999999999995E-2</v>
      </c>
    </row>
    <row r="868" spans="1:14" x14ac:dyDescent="0.2">
      <c r="A868" s="2" t="s">
        <v>39</v>
      </c>
      <c r="B868" s="2" t="s">
        <v>39</v>
      </c>
      <c r="C868" s="2" t="s">
        <v>6</v>
      </c>
      <c r="D868" s="2" t="s">
        <v>15</v>
      </c>
      <c r="E868" s="2" t="s">
        <v>31</v>
      </c>
      <c r="F868" s="2" t="s">
        <v>61</v>
      </c>
      <c r="G868" s="1">
        <v>147.6</v>
      </c>
      <c r="H868" s="1">
        <v>66.599999999999994</v>
      </c>
      <c r="I868" s="4">
        <v>2</v>
      </c>
      <c r="J868" s="2" t="s">
        <v>73</v>
      </c>
      <c r="K868" s="1">
        <f>Tabelle9[[#This Row],[Menge kg Nges]]/1000</f>
        <v>0.14759999999999998</v>
      </c>
      <c r="L868" s="1">
        <f>Tabelle9[[#This Row],[Menge kg P2O5]]/1000</f>
        <v>6.6599999999999993E-2</v>
      </c>
      <c r="M868" s="1">
        <f>Tabelle9[[#This Row],[Menge t Nges]]/Tabelle9[[#This Row],[Anzahl Lieferscheine]]</f>
        <v>7.3799999999999991E-2</v>
      </c>
      <c r="N868" s="1">
        <f>Tabelle9[[#This Row],[Menge t P2O5]]/Tabelle9[[#This Row],[Anzahl Lieferscheine]]</f>
        <v>3.3299999999999996E-2</v>
      </c>
    </row>
    <row r="869" spans="1:14" x14ac:dyDescent="0.2">
      <c r="A869" s="2" t="s">
        <v>39</v>
      </c>
      <c r="B869" s="2" t="s">
        <v>39</v>
      </c>
      <c r="C869" s="2" t="s">
        <v>25</v>
      </c>
      <c r="D869" s="2" t="s">
        <v>25</v>
      </c>
      <c r="E869" s="2" t="s">
        <v>26</v>
      </c>
      <c r="F869" s="2" t="s">
        <v>61</v>
      </c>
      <c r="G869" s="1">
        <v>15306.63</v>
      </c>
      <c r="H869" s="1">
        <v>4253.1200000000008</v>
      </c>
      <c r="I869" s="4">
        <v>28</v>
      </c>
      <c r="J869" s="2" t="s">
        <v>73</v>
      </c>
      <c r="K869" s="1">
        <f>Tabelle9[[#This Row],[Menge kg Nges]]/1000</f>
        <v>15.306629999999998</v>
      </c>
      <c r="L869" s="1">
        <f>Tabelle9[[#This Row],[Menge kg P2O5]]/1000</f>
        <v>4.2531200000000009</v>
      </c>
      <c r="M869" s="1">
        <f>Tabelle9[[#This Row],[Menge t Nges]]/Tabelle9[[#This Row],[Anzahl Lieferscheine]]</f>
        <v>0.54666535714285713</v>
      </c>
      <c r="N869" s="1">
        <f>Tabelle9[[#This Row],[Menge t P2O5]]/Tabelle9[[#This Row],[Anzahl Lieferscheine]]</f>
        <v>0.1518971428571429</v>
      </c>
    </row>
    <row r="870" spans="1:14" x14ac:dyDescent="0.2">
      <c r="A870" s="2" t="s">
        <v>39</v>
      </c>
      <c r="B870" s="2" t="s">
        <v>39</v>
      </c>
      <c r="C870" s="2" t="s">
        <v>63</v>
      </c>
      <c r="D870" s="2" t="s">
        <v>63</v>
      </c>
      <c r="E870" s="2" t="s">
        <v>63</v>
      </c>
      <c r="F870" s="2" t="s">
        <v>61</v>
      </c>
      <c r="G870" s="1">
        <v>1565.8</v>
      </c>
      <c r="H870" s="1">
        <v>1423.2</v>
      </c>
      <c r="I870" s="4">
        <v>12</v>
      </c>
      <c r="J870" s="2" t="s">
        <v>73</v>
      </c>
      <c r="K870" s="1">
        <f>Tabelle9[[#This Row],[Menge kg Nges]]/1000</f>
        <v>1.5657999999999999</v>
      </c>
      <c r="L870" s="1">
        <f>Tabelle9[[#This Row],[Menge kg P2O5]]/1000</f>
        <v>1.4232</v>
      </c>
      <c r="M870" s="1">
        <f>Tabelle9[[#This Row],[Menge t Nges]]/Tabelle9[[#This Row],[Anzahl Lieferscheine]]</f>
        <v>0.13048333333333331</v>
      </c>
      <c r="N870" s="1">
        <f>Tabelle9[[#This Row],[Menge t P2O5]]/Tabelle9[[#This Row],[Anzahl Lieferscheine]]</f>
        <v>0.1186</v>
      </c>
    </row>
    <row r="871" spans="1:14" x14ac:dyDescent="0.2">
      <c r="A871" s="2" t="s">
        <v>39</v>
      </c>
      <c r="B871" s="2" t="s">
        <v>40</v>
      </c>
      <c r="C871" s="2" t="s">
        <v>6</v>
      </c>
      <c r="D871" s="2" t="s">
        <v>15</v>
      </c>
      <c r="E871" s="2" t="s">
        <v>18</v>
      </c>
      <c r="F871" s="2" t="s">
        <v>61</v>
      </c>
      <c r="G871" s="1">
        <v>336</v>
      </c>
      <c r="H871" s="1">
        <v>272</v>
      </c>
      <c r="I871" s="4">
        <v>1</v>
      </c>
      <c r="J871" s="2" t="s">
        <v>73</v>
      </c>
      <c r="K871" s="1">
        <f>Tabelle9[[#This Row],[Menge kg Nges]]/1000</f>
        <v>0.33600000000000002</v>
      </c>
      <c r="L871" s="1">
        <f>Tabelle9[[#This Row],[Menge kg P2O5]]/1000</f>
        <v>0.27200000000000002</v>
      </c>
      <c r="M871" s="1">
        <f>Tabelle9[[#This Row],[Menge t Nges]]/Tabelle9[[#This Row],[Anzahl Lieferscheine]]</f>
        <v>0.33600000000000002</v>
      </c>
      <c r="N871" s="1">
        <f>Tabelle9[[#This Row],[Menge t P2O5]]/Tabelle9[[#This Row],[Anzahl Lieferscheine]]</f>
        <v>0.27200000000000002</v>
      </c>
    </row>
    <row r="872" spans="1:14" x14ac:dyDescent="0.2">
      <c r="A872" s="2" t="s">
        <v>39</v>
      </c>
      <c r="B872" s="2" t="s">
        <v>53</v>
      </c>
      <c r="C872" s="2" t="s">
        <v>6</v>
      </c>
      <c r="D872" s="2" t="s">
        <v>7</v>
      </c>
      <c r="E872" s="2" t="s">
        <v>8</v>
      </c>
      <c r="F872" s="2" t="s">
        <v>61</v>
      </c>
      <c r="G872" s="1">
        <v>217.5</v>
      </c>
      <c r="H872" s="1">
        <v>77.5</v>
      </c>
      <c r="I872" s="4">
        <v>2</v>
      </c>
      <c r="J872" s="2" t="s">
        <v>73</v>
      </c>
      <c r="K872" s="1">
        <f>Tabelle9[[#This Row],[Menge kg Nges]]/1000</f>
        <v>0.2175</v>
      </c>
      <c r="L872" s="1">
        <f>Tabelle9[[#This Row],[Menge kg P2O5]]/1000</f>
        <v>7.7499999999999999E-2</v>
      </c>
      <c r="M872" s="1">
        <f>Tabelle9[[#This Row],[Menge t Nges]]/Tabelle9[[#This Row],[Anzahl Lieferscheine]]</f>
        <v>0.10875</v>
      </c>
      <c r="N872" s="1">
        <f>Tabelle9[[#This Row],[Menge t P2O5]]/Tabelle9[[#This Row],[Anzahl Lieferscheine]]</f>
        <v>3.875E-2</v>
      </c>
    </row>
    <row r="873" spans="1:14" x14ac:dyDescent="0.2">
      <c r="A873" s="2" t="s">
        <v>39</v>
      </c>
      <c r="B873" s="2" t="s">
        <v>53</v>
      </c>
      <c r="C873" s="2" t="s">
        <v>6</v>
      </c>
      <c r="D873" s="2" t="s">
        <v>7</v>
      </c>
      <c r="E873" s="2" t="s">
        <v>12</v>
      </c>
      <c r="F873" s="2" t="s">
        <v>61</v>
      </c>
      <c r="G873" s="1">
        <v>102.5</v>
      </c>
      <c r="H873" s="1">
        <v>43.75</v>
      </c>
      <c r="I873" s="4">
        <v>1</v>
      </c>
      <c r="J873" s="2" t="s">
        <v>73</v>
      </c>
      <c r="K873" s="1">
        <f>Tabelle9[[#This Row],[Menge kg Nges]]/1000</f>
        <v>0.10249999999999999</v>
      </c>
      <c r="L873" s="1">
        <f>Tabelle9[[#This Row],[Menge kg P2O5]]/1000</f>
        <v>4.3749999999999997E-2</v>
      </c>
      <c r="M873" s="1">
        <f>Tabelle9[[#This Row],[Menge t Nges]]/Tabelle9[[#This Row],[Anzahl Lieferscheine]]</f>
        <v>0.10249999999999999</v>
      </c>
      <c r="N873" s="1">
        <f>Tabelle9[[#This Row],[Menge t P2O5]]/Tabelle9[[#This Row],[Anzahl Lieferscheine]]</f>
        <v>4.3749999999999997E-2</v>
      </c>
    </row>
    <row r="874" spans="1:14" x14ac:dyDescent="0.2">
      <c r="A874" s="2" t="s">
        <v>39</v>
      </c>
      <c r="B874" s="2" t="s">
        <v>41</v>
      </c>
      <c r="C874" s="2" t="s">
        <v>6</v>
      </c>
      <c r="D874" s="2" t="s">
        <v>7</v>
      </c>
      <c r="E874" s="2" t="s">
        <v>8</v>
      </c>
      <c r="F874" s="2" t="s">
        <v>61</v>
      </c>
      <c r="G874" s="1">
        <v>7938.75</v>
      </c>
      <c r="H874" s="1">
        <v>2828.75</v>
      </c>
      <c r="I874" s="4">
        <v>11</v>
      </c>
      <c r="J874" s="2" t="s">
        <v>73</v>
      </c>
      <c r="K874" s="1">
        <f>Tabelle9[[#This Row],[Menge kg Nges]]/1000</f>
        <v>7.9387499999999998</v>
      </c>
      <c r="L874" s="1">
        <f>Tabelle9[[#This Row],[Menge kg P2O5]]/1000</f>
        <v>2.8287499999999999</v>
      </c>
      <c r="M874" s="1">
        <f>Tabelle9[[#This Row],[Menge t Nges]]/Tabelle9[[#This Row],[Anzahl Lieferscheine]]</f>
        <v>0.72170454545454543</v>
      </c>
      <c r="N874" s="1">
        <f>Tabelle9[[#This Row],[Menge t P2O5]]/Tabelle9[[#This Row],[Anzahl Lieferscheine]]</f>
        <v>0.25715909090909089</v>
      </c>
    </row>
    <row r="875" spans="1:14" x14ac:dyDescent="0.2">
      <c r="A875" s="2" t="s">
        <v>39</v>
      </c>
      <c r="B875" s="2" t="s">
        <v>41</v>
      </c>
      <c r="C875" s="2" t="s">
        <v>6</v>
      </c>
      <c r="D875" s="2" t="s">
        <v>7</v>
      </c>
      <c r="E875" s="2" t="s">
        <v>12</v>
      </c>
      <c r="F875" s="2" t="s">
        <v>61</v>
      </c>
      <c r="G875" s="1">
        <v>591</v>
      </c>
      <c r="H875" s="1">
        <v>318.5</v>
      </c>
      <c r="I875" s="4">
        <v>2</v>
      </c>
      <c r="J875" s="2" t="s">
        <v>73</v>
      </c>
      <c r="K875" s="1">
        <f>Tabelle9[[#This Row],[Menge kg Nges]]/1000</f>
        <v>0.59099999999999997</v>
      </c>
      <c r="L875" s="1">
        <f>Tabelle9[[#This Row],[Menge kg P2O5]]/1000</f>
        <v>0.31850000000000001</v>
      </c>
      <c r="M875" s="1">
        <f>Tabelle9[[#This Row],[Menge t Nges]]/Tabelle9[[#This Row],[Anzahl Lieferscheine]]</f>
        <v>0.29549999999999998</v>
      </c>
      <c r="N875" s="1">
        <f>Tabelle9[[#This Row],[Menge t P2O5]]/Tabelle9[[#This Row],[Anzahl Lieferscheine]]</f>
        <v>0.15925</v>
      </c>
    </row>
    <row r="876" spans="1:14" x14ac:dyDescent="0.2">
      <c r="A876" s="2" t="s">
        <v>39</v>
      </c>
      <c r="B876" s="2" t="s">
        <v>41</v>
      </c>
      <c r="C876" s="2" t="s">
        <v>6</v>
      </c>
      <c r="D876" s="2" t="s">
        <v>15</v>
      </c>
      <c r="E876" s="2" t="s">
        <v>18</v>
      </c>
      <c r="F876" s="2" t="s">
        <v>61</v>
      </c>
      <c r="G876" s="1">
        <v>302.39999999999998</v>
      </c>
      <c r="H876" s="1">
        <v>244.8</v>
      </c>
      <c r="I876" s="4">
        <v>3</v>
      </c>
      <c r="J876" s="2" t="s">
        <v>73</v>
      </c>
      <c r="K876" s="1">
        <f>Tabelle9[[#This Row],[Menge kg Nges]]/1000</f>
        <v>0.3024</v>
      </c>
      <c r="L876" s="1">
        <f>Tabelle9[[#This Row],[Menge kg P2O5]]/1000</f>
        <v>0.24480000000000002</v>
      </c>
      <c r="M876" s="1">
        <f>Tabelle9[[#This Row],[Menge t Nges]]/Tabelle9[[#This Row],[Anzahl Lieferscheine]]</f>
        <v>0.1008</v>
      </c>
      <c r="N876" s="1">
        <f>Tabelle9[[#This Row],[Menge t P2O5]]/Tabelle9[[#This Row],[Anzahl Lieferscheine]]</f>
        <v>8.1600000000000006E-2</v>
      </c>
    </row>
    <row r="877" spans="1:14" x14ac:dyDescent="0.2">
      <c r="A877" s="2" t="s">
        <v>39</v>
      </c>
      <c r="B877" s="2" t="s">
        <v>41</v>
      </c>
      <c r="C877" s="2" t="s">
        <v>25</v>
      </c>
      <c r="D877" s="2" t="s">
        <v>25</v>
      </c>
      <c r="E877" s="2" t="s">
        <v>26</v>
      </c>
      <c r="F877" s="2" t="s">
        <v>61</v>
      </c>
      <c r="G877" s="1">
        <v>871</v>
      </c>
      <c r="H877" s="1">
        <v>241.2</v>
      </c>
      <c r="I877" s="4">
        <v>2</v>
      </c>
      <c r="J877" s="2" t="s">
        <v>73</v>
      </c>
      <c r="K877" s="1">
        <f>Tabelle9[[#This Row],[Menge kg Nges]]/1000</f>
        <v>0.871</v>
      </c>
      <c r="L877" s="1">
        <f>Tabelle9[[#This Row],[Menge kg P2O5]]/1000</f>
        <v>0.2412</v>
      </c>
      <c r="M877" s="1">
        <f>Tabelle9[[#This Row],[Menge t Nges]]/Tabelle9[[#This Row],[Anzahl Lieferscheine]]</f>
        <v>0.4355</v>
      </c>
      <c r="N877" s="1">
        <f>Tabelle9[[#This Row],[Menge t P2O5]]/Tabelle9[[#This Row],[Anzahl Lieferscheine]]</f>
        <v>0.1206</v>
      </c>
    </row>
    <row r="878" spans="1:14" x14ac:dyDescent="0.2">
      <c r="A878" s="2" t="s">
        <v>39</v>
      </c>
      <c r="B878" s="2" t="s">
        <v>41</v>
      </c>
      <c r="C878" s="2" t="s">
        <v>63</v>
      </c>
      <c r="D878" s="2" t="s">
        <v>63</v>
      </c>
      <c r="E878" s="2" t="s">
        <v>63</v>
      </c>
      <c r="F878" s="2" t="s">
        <v>61</v>
      </c>
      <c r="G878" s="1">
        <v>70</v>
      </c>
      <c r="H878" s="1">
        <v>43</v>
      </c>
      <c r="I878" s="4">
        <v>1</v>
      </c>
      <c r="J878" s="2" t="s">
        <v>73</v>
      </c>
      <c r="K878" s="1">
        <f>Tabelle9[[#This Row],[Menge kg Nges]]/1000</f>
        <v>7.0000000000000007E-2</v>
      </c>
      <c r="L878" s="1">
        <f>Tabelle9[[#This Row],[Menge kg P2O5]]/1000</f>
        <v>4.2999999999999997E-2</v>
      </c>
      <c r="M878" s="1">
        <f>Tabelle9[[#This Row],[Menge t Nges]]/Tabelle9[[#This Row],[Anzahl Lieferscheine]]</f>
        <v>7.0000000000000007E-2</v>
      </c>
      <c r="N878" s="1">
        <f>Tabelle9[[#This Row],[Menge t P2O5]]/Tabelle9[[#This Row],[Anzahl Lieferscheine]]</f>
        <v>4.2999999999999997E-2</v>
      </c>
    </row>
    <row r="879" spans="1:14" x14ac:dyDescent="0.2">
      <c r="A879" s="2" t="s">
        <v>39</v>
      </c>
      <c r="B879" s="2" t="s">
        <v>42</v>
      </c>
      <c r="C879" s="2" t="s">
        <v>6</v>
      </c>
      <c r="D879" s="2" t="s">
        <v>7</v>
      </c>
      <c r="E879" s="2" t="s">
        <v>8</v>
      </c>
      <c r="F879" s="2" t="s">
        <v>61</v>
      </c>
      <c r="G879" s="1">
        <v>4536</v>
      </c>
      <c r="H879" s="1">
        <v>1490.4</v>
      </c>
      <c r="I879" s="4">
        <v>5</v>
      </c>
      <c r="J879" s="2" t="s">
        <v>73</v>
      </c>
      <c r="K879" s="1">
        <f>Tabelle9[[#This Row],[Menge kg Nges]]/1000</f>
        <v>4.5359999999999996</v>
      </c>
      <c r="L879" s="1">
        <f>Tabelle9[[#This Row],[Menge kg P2O5]]/1000</f>
        <v>1.4904000000000002</v>
      </c>
      <c r="M879" s="1">
        <f>Tabelle9[[#This Row],[Menge t Nges]]/Tabelle9[[#This Row],[Anzahl Lieferscheine]]</f>
        <v>0.9071999999999999</v>
      </c>
      <c r="N879" s="1">
        <f>Tabelle9[[#This Row],[Menge t P2O5]]/Tabelle9[[#This Row],[Anzahl Lieferscheine]]</f>
        <v>0.29808000000000001</v>
      </c>
    </row>
    <row r="880" spans="1:14" x14ac:dyDescent="0.2">
      <c r="A880" s="2" t="s">
        <v>39</v>
      </c>
      <c r="B880" s="2" t="s">
        <v>42</v>
      </c>
      <c r="C880" s="2" t="s">
        <v>6</v>
      </c>
      <c r="D880" s="2" t="s">
        <v>7</v>
      </c>
      <c r="E880" s="2" t="s">
        <v>9</v>
      </c>
      <c r="F880" s="2" t="s">
        <v>61</v>
      </c>
      <c r="G880" s="1">
        <v>767.65</v>
      </c>
      <c r="H880" s="1">
        <v>334.45</v>
      </c>
      <c r="I880" s="4">
        <v>5</v>
      </c>
      <c r="J880" s="2" t="s">
        <v>73</v>
      </c>
      <c r="K880" s="1">
        <f>Tabelle9[[#This Row],[Menge kg Nges]]/1000</f>
        <v>0.76764999999999994</v>
      </c>
      <c r="L880" s="1">
        <f>Tabelle9[[#This Row],[Menge kg P2O5]]/1000</f>
        <v>0.33444999999999997</v>
      </c>
      <c r="M880" s="1">
        <f>Tabelle9[[#This Row],[Menge t Nges]]/Tabelle9[[#This Row],[Anzahl Lieferscheine]]</f>
        <v>0.15353</v>
      </c>
      <c r="N880" s="1">
        <f>Tabelle9[[#This Row],[Menge t P2O5]]/Tabelle9[[#This Row],[Anzahl Lieferscheine]]</f>
        <v>6.6889999999999991E-2</v>
      </c>
    </row>
    <row r="881" spans="1:14" x14ac:dyDescent="0.2">
      <c r="A881" s="2" t="s">
        <v>39</v>
      </c>
      <c r="B881" s="2" t="s">
        <v>42</v>
      </c>
      <c r="C881" s="2" t="s">
        <v>6</v>
      </c>
      <c r="D881" s="2" t="s">
        <v>7</v>
      </c>
      <c r="E881" s="2" t="s">
        <v>14</v>
      </c>
      <c r="F881" s="2" t="s">
        <v>61</v>
      </c>
      <c r="G881" s="1">
        <v>3055</v>
      </c>
      <c r="H881" s="1">
        <v>1399</v>
      </c>
      <c r="I881" s="4">
        <v>7</v>
      </c>
      <c r="J881" s="2" t="s">
        <v>73</v>
      </c>
      <c r="K881" s="1">
        <f>Tabelle9[[#This Row],[Menge kg Nges]]/1000</f>
        <v>3.0550000000000002</v>
      </c>
      <c r="L881" s="1">
        <f>Tabelle9[[#This Row],[Menge kg P2O5]]/1000</f>
        <v>1.399</v>
      </c>
      <c r="M881" s="1">
        <f>Tabelle9[[#This Row],[Menge t Nges]]/Tabelle9[[#This Row],[Anzahl Lieferscheine]]</f>
        <v>0.43642857142857144</v>
      </c>
      <c r="N881" s="1">
        <f>Tabelle9[[#This Row],[Menge t P2O5]]/Tabelle9[[#This Row],[Anzahl Lieferscheine]]</f>
        <v>0.19985714285714287</v>
      </c>
    </row>
    <row r="882" spans="1:14" x14ac:dyDescent="0.2">
      <c r="A882" s="2" t="s">
        <v>39</v>
      </c>
      <c r="B882" s="2" t="s">
        <v>42</v>
      </c>
      <c r="C882" s="2" t="s">
        <v>6</v>
      </c>
      <c r="D882" s="2" t="s">
        <v>15</v>
      </c>
      <c r="E882" s="2" t="s">
        <v>18</v>
      </c>
      <c r="F882" s="2" t="s">
        <v>61</v>
      </c>
      <c r="G882" s="1">
        <v>168</v>
      </c>
      <c r="H882" s="1">
        <v>136</v>
      </c>
      <c r="I882" s="4">
        <v>1</v>
      </c>
      <c r="J882" s="2" t="s">
        <v>73</v>
      </c>
      <c r="K882" s="1">
        <f>Tabelle9[[#This Row],[Menge kg Nges]]/1000</f>
        <v>0.16800000000000001</v>
      </c>
      <c r="L882" s="1">
        <f>Tabelle9[[#This Row],[Menge kg P2O5]]/1000</f>
        <v>0.13600000000000001</v>
      </c>
      <c r="M882" s="1">
        <f>Tabelle9[[#This Row],[Menge t Nges]]/Tabelle9[[#This Row],[Anzahl Lieferscheine]]</f>
        <v>0.16800000000000001</v>
      </c>
      <c r="N882" s="1">
        <f>Tabelle9[[#This Row],[Menge t P2O5]]/Tabelle9[[#This Row],[Anzahl Lieferscheine]]</f>
        <v>0.13600000000000001</v>
      </c>
    </row>
    <row r="883" spans="1:14" x14ac:dyDescent="0.2">
      <c r="A883" s="2" t="s">
        <v>39</v>
      </c>
      <c r="B883" s="2" t="s">
        <v>42</v>
      </c>
      <c r="C883" s="2" t="s">
        <v>6</v>
      </c>
      <c r="D883" s="2" t="s">
        <v>15</v>
      </c>
      <c r="E883" s="2" t="s">
        <v>13</v>
      </c>
      <c r="F883" s="2" t="s">
        <v>61</v>
      </c>
      <c r="G883" s="1">
        <v>859.3</v>
      </c>
      <c r="H883" s="1">
        <v>600.6</v>
      </c>
      <c r="I883" s="4">
        <v>3</v>
      </c>
      <c r="J883" s="2" t="s">
        <v>73</v>
      </c>
      <c r="K883" s="1">
        <f>Tabelle9[[#This Row],[Menge kg Nges]]/1000</f>
        <v>0.85929999999999995</v>
      </c>
      <c r="L883" s="1">
        <f>Tabelle9[[#This Row],[Menge kg P2O5]]/1000</f>
        <v>0.60060000000000002</v>
      </c>
      <c r="M883" s="1">
        <f>Tabelle9[[#This Row],[Menge t Nges]]/Tabelle9[[#This Row],[Anzahl Lieferscheine]]</f>
        <v>0.28643333333333332</v>
      </c>
      <c r="N883" s="1">
        <f>Tabelle9[[#This Row],[Menge t P2O5]]/Tabelle9[[#This Row],[Anzahl Lieferscheine]]</f>
        <v>0.20020000000000002</v>
      </c>
    </row>
    <row r="884" spans="1:14" x14ac:dyDescent="0.2">
      <c r="A884" s="2" t="s">
        <v>40</v>
      </c>
      <c r="B884" s="2" t="s">
        <v>32</v>
      </c>
      <c r="C884" s="2" t="s">
        <v>6</v>
      </c>
      <c r="D884" s="2" t="s">
        <v>7</v>
      </c>
      <c r="E884" s="2" t="s">
        <v>11</v>
      </c>
      <c r="F884" s="2" t="s">
        <v>61</v>
      </c>
      <c r="G884" s="1">
        <v>1243.2</v>
      </c>
      <c r="H884" s="1">
        <v>537.6</v>
      </c>
      <c r="I884" s="4">
        <v>2</v>
      </c>
      <c r="J884" s="2" t="s">
        <v>73</v>
      </c>
      <c r="K884" s="1">
        <f>Tabelle9[[#This Row],[Menge kg Nges]]/1000</f>
        <v>1.2432000000000001</v>
      </c>
      <c r="L884" s="1">
        <f>Tabelle9[[#This Row],[Menge kg P2O5]]/1000</f>
        <v>0.53760000000000008</v>
      </c>
      <c r="M884" s="1">
        <f>Tabelle9[[#This Row],[Menge t Nges]]/Tabelle9[[#This Row],[Anzahl Lieferscheine]]</f>
        <v>0.62160000000000004</v>
      </c>
      <c r="N884" s="1">
        <f>Tabelle9[[#This Row],[Menge t P2O5]]/Tabelle9[[#This Row],[Anzahl Lieferscheine]]</f>
        <v>0.26880000000000004</v>
      </c>
    </row>
    <row r="885" spans="1:14" x14ac:dyDescent="0.2">
      <c r="A885" s="2" t="s">
        <v>40</v>
      </c>
      <c r="B885" s="2" t="s">
        <v>43</v>
      </c>
      <c r="C885" s="2" t="s">
        <v>6</v>
      </c>
      <c r="D885" s="2" t="s">
        <v>7</v>
      </c>
      <c r="E885" s="2" t="s">
        <v>13</v>
      </c>
      <c r="F885" s="2" t="s">
        <v>61</v>
      </c>
      <c r="G885" s="1">
        <v>198</v>
      </c>
      <c r="H885" s="1">
        <v>90</v>
      </c>
      <c r="I885" s="4">
        <v>1</v>
      </c>
      <c r="J885" s="2" t="s">
        <v>73</v>
      </c>
      <c r="K885" s="1">
        <f>Tabelle9[[#This Row],[Menge kg Nges]]/1000</f>
        <v>0.19800000000000001</v>
      </c>
      <c r="L885" s="1">
        <f>Tabelle9[[#This Row],[Menge kg P2O5]]/1000</f>
        <v>0.09</v>
      </c>
      <c r="M885" s="1">
        <f>Tabelle9[[#This Row],[Menge t Nges]]/Tabelle9[[#This Row],[Anzahl Lieferscheine]]</f>
        <v>0.19800000000000001</v>
      </c>
      <c r="N885" s="1">
        <f>Tabelle9[[#This Row],[Menge t P2O5]]/Tabelle9[[#This Row],[Anzahl Lieferscheine]]</f>
        <v>0.09</v>
      </c>
    </row>
    <row r="886" spans="1:14" x14ac:dyDescent="0.2">
      <c r="A886" s="2" t="s">
        <v>40</v>
      </c>
      <c r="B886" s="2" t="s">
        <v>36</v>
      </c>
      <c r="C886" s="2" t="s">
        <v>6</v>
      </c>
      <c r="D886" s="2" t="s">
        <v>7</v>
      </c>
      <c r="E886" s="2" t="s">
        <v>12</v>
      </c>
      <c r="F886" s="2" t="s">
        <v>61</v>
      </c>
      <c r="G886" s="1">
        <v>718</v>
      </c>
      <c r="H886" s="1">
        <v>267</v>
      </c>
      <c r="I886" s="4">
        <v>5</v>
      </c>
      <c r="J886" s="2" t="s">
        <v>73</v>
      </c>
      <c r="K886" s="1">
        <f>Tabelle9[[#This Row],[Menge kg Nges]]/1000</f>
        <v>0.71799999999999997</v>
      </c>
      <c r="L886" s="1">
        <f>Tabelle9[[#This Row],[Menge kg P2O5]]/1000</f>
        <v>0.26700000000000002</v>
      </c>
      <c r="M886" s="1">
        <f>Tabelle9[[#This Row],[Menge t Nges]]/Tabelle9[[#This Row],[Anzahl Lieferscheine]]</f>
        <v>0.14360000000000001</v>
      </c>
      <c r="N886" s="1">
        <f>Tabelle9[[#This Row],[Menge t P2O5]]/Tabelle9[[#This Row],[Anzahl Lieferscheine]]</f>
        <v>5.3400000000000003E-2</v>
      </c>
    </row>
    <row r="887" spans="1:14" x14ac:dyDescent="0.2">
      <c r="A887" s="2" t="s">
        <v>40</v>
      </c>
      <c r="B887" s="2" t="s">
        <v>36</v>
      </c>
      <c r="C887" s="2" t="s">
        <v>6</v>
      </c>
      <c r="D887" s="2" t="s">
        <v>7</v>
      </c>
      <c r="E887" s="2" t="s">
        <v>13</v>
      </c>
      <c r="F887" s="2" t="s">
        <v>61</v>
      </c>
      <c r="G887" s="1">
        <v>4736.1500000000005</v>
      </c>
      <c r="H887" s="1">
        <v>2290.6</v>
      </c>
      <c r="I887" s="4">
        <v>38</v>
      </c>
      <c r="J887" s="2" t="s">
        <v>73</v>
      </c>
      <c r="K887" s="1">
        <f>Tabelle9[[#This Row],[Menge kg Nges]]/1000</f>
        <v>4.7361500000000003</v>
      </c>
      <c r="L887" s="1">
        <f>Tabelle9[[#This Row],[Menge kg P2O5]]/1000</f>
        <v>2.2906</v>
      </c>
      <c r="M887" s="1">
        <f>Tabelle9[[#This Row],[Menge t Nges]]/Tabelle9[[#This Row],[Anzahl Lieferscheine]]</f>
        <v>0.12463552631578949</v>
      </c>
      <c r="N887" s="1">
        <f>Tabelle9[[#This Row],[Menge t P2O5]]/Tabelle9[[#This Row],[Anzahl Lieferscheine]]</f>
        <v>6.027894736842105E-2</v>
      </c>
    </row>
    <row r="888" spans="1:14" x14ac:dyDescent="0.2">
      <c r="A888" s="2" t="s">
        <v>40</v>
      </c>
      <c r="B888" s="2" t="s">
        <v>36</v>
      </c>
      <c r="C888" s="2" t="s">
        <v>63</v>
      </c>
      <c r="D888" s="2" t="s">
        <v>63</v>
      </c>
      <c r="E888" s="2" t="s">
        <v>63</v>
      </c>
      <c r="F888" s="2" t="s">
        <v>61</v>
      </c>
      <c r="G888" s="1">
        <v>153</v>
      </c>
      <c r="H888" s="1">
        <v>145.35</v>
      </c>
      <c r="I888" s="4">
        <v>1</v>
      </c>
      <c r="J888" s="2" t="s">
        <v>73</v>
      </c>
      <c r="K888" s="1">
        <f>Tabelle9[[#This Row],[Menge kg Nges]]/1000</f>
        <v>0.153</v>
      </c>
      <c r="L888" s="1">
        <f>Tabelle9[[#This Row],[Menge kg P2O5]]/1000</f>
        <v>0.14535000000000001</v>
      </c>
      <c r="M888" s="1">
        <f>Tabelle9[[#This Row],[Menge t Nges]]/Tabelle9[[#This Row],[Anzahl Lieferscheine]]</f>
        <v>0.153</v>
      </c>
      <c r="N888" s="1">
        <f>Tabelle9[[#This Row],[Menge t P2O5]]/Tabelle9[[#This Row],[Anzahl Lieferscheine]]</f>
        <v>0.14535000000000001</v>
      </c>
    </row>
    <row r="889" spans="1:14" x14ac:dyDescent="0.2">
      <c r="A889" s="2" t="s">
        <v>40</v>
      </c>
      <c r="B889" s="2" t="s">
        <v>47</v>
      </c>
      <c r="C889" s="2" t="s">
        <v>6</v>
      </c>
      <c r="D889" s="2" t="s">
        <v>7</v>
      </c>
      <c r="E889" s="2" t="s">
        <v>9</v>
      </c>
      <c r="F889" s="2" t="s">
        <v>61</v>
      </c>
      <c r="G889" s="1">
        <v>572</v>
      </c>
      <c r="H889" s="1">
        <v>248.6</v>
      </c>
      <c r="I889" s="4">
        <v>1</v>
      </c>
      <c r="J889" s="2" t="s">
        <v>73</v>
      </c>
      <c r="K889" s="1">
        <f>Tabelle9[[#This Row],[Menge kg Nges]]/1000</f>
        <v>0.57199999999999995</v>
      </c>
      <c r="L889" s="1">
        <f>Tabelle9[[#This Row],[Menge kg P2O5]]/1000</f>
        <v>0.24859999999999999</v>
      </c>
      <c r="M889" s="1">
        <f>Tabelle9[[#This Row],[Menge t Nges]]/Tabelle9[[#This Row],[Anzahl Lieferscheine]]</f>
        <v>0.57199999999999995</v>
      </c>
      <c r="N889" s="1">
        <f>Tabelle9[[#This Row],[Menge t P2O5]]/Tabelle9[[#This Row],[Anzahl Lieferscheine]]</f>
        <v>0.24859999999999999</v>
      </c>
    </row>
    <row r="890" spans="1:14" x14ac:dyDescent="0.2">
      <c r="A890" s="2" t="s">
        <v>40</v>
      </c>
      <c r="B890" s="2" t="s">
        <v>47</v>
      </c>
      <c r="C890" s="2" t="s">
        <v>6</v>
      </c>
      <c r="D890" s="2" t="s">
        <v>7</v>
      </c>
      <c r="E890" s="2" t="s">
        <v>12</v>
      </c>
      <c r="F890" s="2" t="s">
        <v>61</v>
      </c>
      <c r="G890" s="1">
        <v>1715.71</v>
      </c>
      <c r="H890" s="1">
        <v>662.75</v>
      </c>
      <c r="I890" s="4">
        <v>5</v>
      </c>
      <c r="J890" s="2" t="s">
        <v>73</v>
      </c>
      <c r="K890" s="1">
        <f>Tabelle9[[#This Row],[Menge kg Nges]]/1000</f>
        <v>1.7157100000000001</v>
      </c>
      <c r="L890" s="1">
        <f>Tabelle9[[#This Row],[Menge kg P2O5]]/1000</f>
        <v>0.66274999999999995</v>
      </c>
      <c r="M890" s="1">
        <f>Tabelle9[[#This Row],[Menge t Nges]]/Tabelle9[[#This Row],[Anzahl Lieferscheine]]</f>
        <v>0.343142</v>
      </c>
      <c r="N890" s="1">
        <f>Tabelle9[[#This Row],[Menge t P2O5]]/Tabelle9[[#This Row],[Anzahl Lieferscheine]]</f>
        <v>0.13255</v>
      </c>
    </row>
    <row r="891" spans="1:14" x14ac:dyDescent="0.2">
      <c r="A891" s="2" t="s">
        <v>40</v>
      </c>
      <c r="B891" s="2" t="s">
        <v>47</v>
      </c>
      <c r="C891" s="2" t="s">
        <v>6</v>
      </c>
      <c r="D891" s="2" t="s">
        <v>7</v>
      </c>
      <c r="E891" s="2" t="s">
        <v>14</v>
      </c>
      <c r="F891" s="2" t="s">
        <v>61</v>
      </c>
      <c r="G891" s="1">
        <v>195.25</v>
      </c>
      <c r="H891" s="1">
        <v>82.5</v>
      </c>
      <c r="I891" s="4">
        <v>1</v>
      </c>
      <c r="J891" s="2" t="s">
        <v>73</v>
      </c>
      <c r="K891" s="1">
        <f>Tabelle9[[#This Row],[Menge kg Nges]]/1000</f>
        <v>0.19525000000000001</v>
      </c>
      <c r="L891" s="1">
        <f>Tabelle9[[#This Row],[Menge kg P2O5]]/1000</f>
        <v>8.2500000000000004E-2</v>
      </c>
      <c r="M891" s="1">
        <f>Tabelle9[[#This Row],[Menge t Nges]]/Tabelle9[[#This Row],[Anzahl Lieferscheine]]</f>
        <v>0.19525000000000001</v>
      </c>
      <c r="N891" s="1">
        <f>Tabelle9[[#This Row],[Menge t P2O5]]/Tabelle9[[#This Row],[Anzahl Lieferscheine]]</f>
        <v>8.2500000000000004E-2</v>
      </c>
    </row>
    <row r="892" spans="1:14" x14ac:dyDescent="0.2">
      <c r="A892" s="2" t="s">
        <v>40</v>
      </c>
      <c r="B892" s="2" t="s">
        <v>47</v>
      </c>
      <c r="C892" s="2" t="s">
        <v>6</v>
      </c>
      <c r="D892" s="2" t="s">
        <v>15</v>
      </c>
      <c r="E892" s="2" t="s">
        <v>9</v>
      </c>
      <c r="F892" s="2" t="s">
        <v>61</v>
      </c>
      <c r="G892" s="1">
        <v>110.4</v>
      </c>
      <c r="H892" s="1">
        <v>49.5</v>
      </c>
      <c r="I892" s="4">
        <v>1</v>
      </c>
      <c r="J892" s="2" t="s">
        <v>73</v>
      </c>
      <c r="K892" s="1">
        <f>Tabelle9[[#This Row],[Menge kg Nges]]/1000</f>
        <v>0.11040000000000001</v>
      </c>
      <c r="L892" s="1">
        <f>Tabelle9[[#This Row],[Menge kg P2O5]]/1000</f>
        <v>4.9500000000000002E-2</v>
      </c>
      <c r="M892" s="1">
        <f>Tabelle9[[#This Row],[Menge t Nges]]/Tabelle9[[#This Row],[Anzahl Lieferscheine]]</f>
        <v>0.11040000000000001</v>
      </c>
      <c r="N892" s="1">
        <f>Tabelle9[[#This Row],[Menge t P2O5]]/Tabelle9[[#This Row],[Anzahl Lieferscheine]]</f>
        <v>4.9500000000000002E-2</v>
      </c>
    </row>
    <row r="893" spans="1:14" x14ac:dyDescent="0.2">
      <c r="A893" s="2" t="s">
        <v>40</v>
      </c>
      <c r="B893" s="2" t="s">
        <v>37</v>
      </c>
      <c r="C893" s="2" t="s">
        <v>6</v>
      </c>
      <c r="D893" s="2" t="s">
        <v>7</v>
      </c>
      <c r="E893" s="2" t="s">
        <v>8</v>
      </c>
      <c r="F893" s="2" t="s">
        <v>61</v>
      </c>
      <c r="G893" s="1">
        <v>5962.2</v>
      </c>
      <c r="H893" s="1">
        <v>3022.35</v>
      </c>
      <c r="I893" s="4">
        <v>15</v>
      </c>
      <c r="J893" s="2" t="s">
        <v>73</v>
      </c>
      <c r="K893" s="1">
        <f>Tabelle9[[#This Row],[Menge kg Nges]]/1000</f>
        <v>5.9622000000000002</v>
      </c>
      <c r="L893" s="1">
        <f>Tabelle9[[#This Row],[Menge kg P2O5]]/1000</f>
        <v>3.0223499999999999</v>
      </c>
      <c r="M893" s="1">
        <f>Tabelle9[[#This Row],[Menge t Nges]]/Tabelle9[[#This Row],[Anzahl Lieferscheine]]</f>
        <v>0.39748</v>
      </c>
      <c r="N893" s="1">
        <f>Tabelle9[[#This Row],[Menge t P2O5]]/Tabelle9[[#This Row],[Anzahl Lieferscheine]]</f>
        <v>0.20149</v>
      </c>
    </row>
    <row r="894" spans="1:14" x14ac:dyDescent="0.2">
      <c r="A894" s="2" t="s">
        <v>40</v>
      </c>
      <c r="B894" s="2" t="s">
        <v>37</v>
      </c>
      <c r="C894" s="2" t="s">
        <v>6</v>
      </c>
      <c r="D894" s="2" t="s">
        <v>7</v>
      </c>
      <c r="E894" s="2" t="s">
        <v>9</v>
      </c>
      <c r="F894" s="2" t="s">
        <v>61</v>
      </c>
      <c r="G894" s="1">
        <v>3967.21</v>
      </c>
      <c r="H894" s="1">
        <v>1727.77</v>
      </c>
      <c r="I894" s="4">
        <v>18</v>
      </c>
      <c r="J894" s="2" t="s">
        <v>73</v>
      </c>
      <c r="K894" s="1">
        <f>Tabelle9[[#This Row],[Menge kg Nges]]/1000</f>
        <v>3.9672100000000001</v>
      </c>
      <c r="L894" s="1">
        <f>Tabelle9[[#This Row],[Menge kg P2O5]]/1000</f>
        <v>1.72777</v>
      </c>
      <c r="M894" s="1">
        <f>Tabelle9[[#This Row],[Menge t Nges]]/Tabelle9[[#This Row],[Anzahl Lieferscheine]]</f>
        <v>0.22040055555555557</v>
      </c>
      <c r="N894" s="1">
        <f>Tabelle9[[#This Row],[Menge t P2O5]]/Tabelle9[[#This Row],[Anzahl Lieferscheine]]</f>
        <v>9.5987222222222224E-2</v>
      </c>
    </row>
    <row r="895" spans="1:14" x14ac:dyDescent="0.2">
      <c r="A895" s="2" t="s">
        <v>40</v>
      </c>
      <c r="B895" s="2" t="s">
        <v>37</v>
      </c>
      <c r="C895" s="2" t="s">
        <v>6</v>
      </c>
      <c r="D895" s="2" t="s">
        <v>7</v>
      </c>
      <c r="E895" s="2" t="s">
        <v>12</v>
      </c>
      <c r="F895" s="2" t="s">
        <v>61</v>
      </c>
      <c r="G895" s="1">
        <v>25017</v>
      </c>
      <c r="H895" s="1">
        <v>11066.8</v>
      </c>
      <c r="I895" s="4">
        <v>97</v>
      </c>
      <c r="J895" s="2" t="s">
        <v>73</v>
      </c>
      <c r="K895" s="1">
        <f>Tabelle9[[#This Row],[Menge kg Nges]]/1000</f>
        <v>25.016999999999999</v>
      </c>
      <c r="L895" s="1">
        <f>Tabelle9[[#This Row],[Menge kg P2O5]]/1000</f>
        <v>11.066799999999999</v>
      </c>
      <c r="M895" s="1">
        <f>Tabelle9[[#This Row],[Menge t Nges]]/Tabelle9[[#This Row],[Anzahl Lieferscheine]]</f>
        <v>0.25790721649484538</v>
      </c>
      <c r="N895" s="1">
        <f>Tabelle9[[#This Row],[Menge t P2O5]]/Tabelle9[[#This Row],[Anzahl Lieferscheine]]</f>
        <v>0.11409072164948453</v>
      </c>
    </row>
    <row r="896" spans="1:14" x14ac:dyDescent="0.2">
      <c r="A896" s="2" t="s">
        <v>40</v>
      </c>
      <c r="B896" s="2" t="s">
        <v>37</v>
      </c>
      <c r="C896" s="2" t="s">
        <v>6</v>
      </c>
      <c r="D896" s="2" t="s">
        <v>7</v>
      </c>
      <c r="E896" s="2" t="s">
        <v>13</v>
      </c>
      <c r="F896" s="2" t="s">
        <v>61</v>
      </c>
      <c r="G896" s="1">
        <v>8942.4900000000016</v>
      </c>
      <c r="H896" s="1">
        <v>4769.7000000000007</v>
      </c>
      <c r="I896" s="4">
        <v>41</v>
      </c>
      <c r="J896" s="2" t="s">
        <v>73</v>
      </c>
      <c r="K896" s="1">
        <f>Tabelle9[[#This Row],[Menge kg Nges]]/1000</f>
        <v>8.9424900000000012</v>
      </c>
      <c r="L896" s="1">
        <f>Tabelle9[[#This Row],[Menge kg P2O5]]/1000</f>
        <v>4.7697000000000012</v>
      </c>
      <c r="M896" s="1">
        <f>Tabelle9[[#This Row],[Menge t Nges]]/Tabelle9[[#This Row],[Anzahl Lieferscheine]]</f>
        <v>0.21810951219512198</v>
      </c>
      <c r="N896" s="1">
        <f>Tabelle9[[#This Row],[Menge t P2O5]]/Tabelle9[[#This Row],[Anzahl Lieferscheine]]</f>
        <v>0.11633414634146344</v>
      </c>
    </row>
    <row r="897" spans="1:14" x14ac:dyDescent="0.2">
      <c r="A897" s="2" t="s">
        <v>40</v>
      </c>
      <c r="B897" s="2" t="s">
        <v>37</v>
      </c>
      <c r="C897" s="2" t="s">
        <v>6</v>
      </c>
      <c r="D897" s="2" t="s">
        <v>7</v>
      </c>
      <c r="E897" s="2" t="s">
        <v>14</v>
      </c>
      <c r="F897" s="2" t="s">
        <v>61</v>
      </c>
      <c r="G897" s="1">
        <v>12482.43</v>
      </c>
      <c r="H897" s="1">
        <v>5509.4999999999991</v>
      </c>
      <c r="I897" s="4">
        <v>52</v>
      </c>
      <c r="J897" s="2" t="s">
        <v>73</v>
      </c>
      <c r="K897" s="1">
        <f>Tabelle9[[#This Row],[Menge kg Nges]]/1000</f>
        <v>12.482430000000001</v>
      </c>
      <c r="L897" s="1">
        <f>Tabelle9[[#This Row],[Menge kg P2O5]]/1000</f>
        <v>5.5094999999999992</v>
      </c>
      <c r="M897" s="1">
        <f>Tabelle9[[#This Row],[Menge t Nges]]/Tabelle9[[#This Row],[Anzahl Lieferscheine]]</f>
        <v>0.24004673076923078</v>
      </c>
      <c r="N897" s="1">
        <f>Tabelle9[[#This Row],[Menge t P2O5]]/Tabelle9[[#This Row],[Anzahl Lieferscheine]]</f>
        <v>0.10595192307692305</v>
      </c>
    </row>
    <row r="898" spans="1:14" x14ac:dyDescent="0.2">
      <c r="A898" s="2" t="s">
        <v>40</v>
      </c>
      <c r="B898" s="2" t="s">
        <v>37</v>
      </c>
      <c r="C898" s="2" t="s">
        <v>6</v>
      </c>
      <c r="D898" s="2" t="s">
        <v>15</v>
      </c>
      <c r="E898" s="2" t="s">
        <v>8</v>
      </c>
      <c r="F898" s="2" t="s">
        <v>61</v>
      </c>
      <c r="G898" s="1">
        <v>48</v>
      </c>
      <c r="H898" s="1">
        <v>28</v>
      </c>
      <c r="I898" s="4">
        <v>2</v>
      </c>
      <c r="J898" s="2" t="s">
        <v>73</v>
      </c>
      <c r="K898" s="1">
        <f>Tabelle9[[#This Row],[Menge kg Nges]]/1000</f>
        <v>4.8000000000000001E-2</v>
      </c>
      <c r="L898" s="1">
        <f>Tabelle9[[#This Row],[Menge kg P2O5]]/1000</f>
        <v>2.8000000000000001E-2</v>
      </c>
      <c r="M898" s="1">
        <f>Tabelle9[[#This Row],[Menge t Nges]]/Tabelle9[[#This Row],[Anzahl Lieferscheine]]</f>
        <v>2.4E-2</v>
      </c>
      <c r="N898" s="1">
        <f>Tabelle9[[#This Row],[Menge t P2O5]]/Tabelle9[[#This Row],[Anzahl Lieferscheine]]</f>
        <v>1.4E-2</v>
      </c>
    </row>
    <row r="899" spans="1:14" x14ac:dyDescent="0.2">
      <c r="A899" s="2" t="s">
        <v>40</v>
      </c>
      <c r="B899" s="2" t="s">
        <v>37</v>
      </c>
      <c r="C899" s="2" t="s">
        <v>6</v>
      </c>
      <c r="D899" s="2" t="s">
        <v>15</v>
      </c>
      <c r="E899" s="2" t="s">
        <v>18</v>
      </c>
      <c r="F899" s="2" t="s">
        <v>61</v>
      </c>
      <c r="G899" s="1">
        <v>280</v>
      </c>
      <c r="H899" s="1">
        <v>218</v>
      </c>
      <c r="I899" s="4">
        <v>2</v>
      </c>
      <c r="J899" s="2" t="s">
        <v>73</v>
      </c>
      <c r="K899" s="1">
        <f>Tabelle9[[#This Row],[Menge kg Nges]]/1000</f>
        <v>0.28000000000000003</v>
      </c>
      <c r="L899" s="1">
        <f>Tabelle9[[#This Row],[Menge kg P2O5]]/1000</f>
        <v>0.218</v>
      </c>
      <c r="M899" s="1">
        <f>Tabelle9[[#This Row],[Menge t Nges]]/Tabelle9[[#This Row],[Anzahl Lieferscheine]]</f>
        <v>0.14000000000000001</v>
      </c>
      <c r="N899" s="1">
        <f>Tabelle9[[#This Row],[Menge t P2O5]]/Tabelle9[[#This Row],[Anzahl Lieferscheine]]</f>
        <v>0.109</v>
      </c>
    </row>
    <row r="900" spans="1:14" x14ac:dyDescent="0.2">
      <c r="A900" s="2" t="s">
        <v>40</v>
      </c>
      <c r="B900" s="2" t="s">
        <v>37</v>
      </c>
      <c r="C900" s="2" t="s">
        <v>6</v>
      </c>
      <c r="D900" s="2" t="s">
        <v>15</v>
      </c>
      <c r="E900" s="2" t="s">
        <v>21</v>
      </c>
      <c r="F900" s="2" t="s">
        <v>61</v>
      </c>
      <c r="G900" s="1">
        <v>67.23</v>
      </c>
      <c r="H900" s="1">
        <v>36.72</v>
      </c>
      <c r="I900" s="4">
        <v>1</v>
      </c>
      <c r="J900" s="2" t="s">
        <v>73</v>
      </c>
      <c r="K900" s="1">
        <f>Tabelle9[[#This Row],[Menge kg Nges]]/1000</f>
        <v>6.7229999999999998E-2</v>
      </c>
      <c r="L900" s="1">
        <f>Tabelle9[[#This Row],[Menge kg P2O5]]/1000</f>
        <v>3.6719999999999996E-2</v>
      </c>
      <c r="M900" s="1">
        <f>Tabelle9[[#This Row],[Menge t Nges]]/Tabelle9[[#This Row],[Anzahl Lieferscheine]]</f>
        <v>6.7229999999999998E-2</v>
      </c>
      <c r="N900" s="1">
        <f>Tabelle9[[#This Row],[Menge t P2O5]]/Tabelle9[[#This Row],[Anzahl Lieferscheine]]</f>
        <v>3.6719999999999996E-2</v>
      </c>
    </row>
    <row r="901" spans="1:14" x14ac:dyDescent="0.2">
      <c r="A901" s="2" t="s">
        <v>40</v>
      </c>
      <c r="B901" s="2" t="s">
        <v>37</v>
      </c>
      <c r="C901" s="2" t="s">
        <v>6</v>
      </c>
      <c r="D901" s="2" t="s">
        <v>15</v>
      </c>
      <c r="E901" s="2" t="s">
        <v>9</v>
      </c>
      <c r="F901" s="2" t="s">
        <v>61</v>
      </c>
      <c r="G901" s="1">
        <v>298.99</v>
      </c>
      <c r="H901" s="1">
        <v>187.86</v>
      </c>
      <c r="I901" s="4">
        <v>3</v>
      </c>
      <c r="J901" s="2" t="s">
        <v>73</v>
      </c>
      <c r="K901" s="1">
        <f>Tabelle9[[#This Row],[Menge kg Nges]]/1000</f>
        <v>0.29899000000000003</v>
      </c>
      <c r="L901" s="1">
        <f>Tabelle9[[#This Row],[Menge kg P2O5]]/1000</f>
        <v>0.18786000000000003</v>
      </c>
      <c r="M901" s="1">
        <f>Tabelle9[[#This Row],[Menge t Nges]]/Tabelle9[[#This Row],[Anzahl Lieferscheine]]</f>
        <v>9.966333333333334E-2</v>
      </c>
      <c r="N901" s="1">
        <f>Tabelle9[[#This Row],[Menge t P2O5]]/Tabelle9[[#This Row],[Anzahl Lieferscheine]]</f>
        <v>6.2620000000000009E-2</v>
      </c>
    </row>
    <row r="902" spans="1:14" x14ac:dyDescent="0.2">
      <c r="A902" s="2" t="s">
        <v>40</v>
      </c>
      <c r="B902" s="2" t="s">
        <v>37</v>
      </c>
      <c r="C902" s="2" t="s">
        <v>6</v>
      </c>
      <c r="D902" s="2" t="s">
        <v>15</v>
      </c>
      <c r="E902" s="2" t="s">
        <v>24</v>
      </c>
      <c r="F902" s="2" t="s">
        <v>61</v>
      </c>
      <c r="G902" s="1">
        <v>1512</v>
      </c>
      <c r="H902" s="1">
        <v>1242</v>
      </c>
      <c r="I902" s="4">
        <v>1</v>
      </c>
      <c r="J902" s="2" t="s">
        <v>73</v>
      </c>
      <c r="K902" s="1">
        <f>Tabelle9[[#This Row],[Menge kg Nges]]/1000</f>
        <v>1.512</v>
      </c>
      <c r="L902" s="1">
        <f>Tabelle9[[#This Row],[Menge kg P2O5]]/1000</f>
        <v>1.242</v>
      </c>
      <c r="M902" s="1">
        <f>Tabelle9[[#This Row],[Menge t Nges]]/Tabelle9[[#This Row],[Anzahl Lieferscheine]]</f>
        <v>1.512</v>
      </c>
      <c r="N902" s="1">
        <f>Tabelle9[[#This Row],[Menge t P2O5]]/Tabelle9[[#This Row],[Anzahl Lieferscheine]]</f>
        <v>1.242</v>
      </c>
    </row>
    <row r="903" spans="1:14" x14ac:dyDescent="0.2">
      <c r="A903" s="2" t="s">
        <v>40</v>
      </c>
      <c r="B903" s="2" t="s">
        <v>37</v>
      </c>
      <c r="C903" s="2" t="s">
        <v>25</v>
      </c>
      <c r="D903" s="2" t="s">
        <v>25</v>
      </c>
      <c r="E903" s="2" t="s">
        <v>26</v>
      </c>
      <c r="F903" s="2" t="s">
        <v>61</v>
      </c>
      <c r="G903" s="1">
        <v>5251.05</v>
      </c>
      <c r="H903" s="1">
        <v>2168.8000000000002</v>
      </c>
      <c r="I903" s="4">
        <v>23</v>
      </c>
      <c r="J903" s="2" t="s">
        <v>73</v>
      </c>
      <c r="K903" s="1">
        <f>Tabelle9[[#This Row],[Menge kg Nges]]/1000</f>
        <v>5.2510500000000002</v>
      </c>
      <c r="L903" s="1">
        <f>Tabelle9[[#This Row],[Menge kg P2O5]]/1000</f>
        <v>2.1688000000000001</v>
      </c>
      <c r="M903" s="1">
        <f>Tabelle9[[#This Row],[Menge t Nges]]/Tabelle9[[#This Row],[Anzahl Lieferscheine]]</f>
        <v>0.22830652173913044</v>
      </c>
      <c r="N903" s="1">
        <f>Tabelle9[[#This Row],[Menge t P2O5]]/Tabelle9[[#This Row],[Anzahl Lieferscheine]]</f>
        <v>9.4295652173913044E-2</v>
      </c>
    </row>
    <row r="904" spans="1:14" x14ac:dyDescent="0.2">
      <c r="A904" s="2" t="s">
        <v>40</v>
      </c>
      <c r="B904" s="2" t="s">
        <v>38</v>
      </c>
      <c r="C904" s="2" t="s">
        <v>6</v>
      </c>
      <c r="D904" s="2" t="s">
        <v>7</v>
      </c>
      <c r="E904" s="2" t="s">
        <v>8</v>
      </c>
      <c r="F904" s="2" t="s">
        <v>61</v>
      </c>
      <c r="G904" s="1">
        <v>5043.5</v>
      </c>
      <c r="H904" s="1">
        <v>2467.15</v>
      </c>
      <c r="I904" s="4">
        <v>7</v>
      </c>
      <c r="J904" s="2" t="s">
        <v>73</v>
      </c>
      <c r="K904" s="1">
        <f>Tabelle9[[#This Row],[Menge kg Nges]]/1000</f>
        <v>5.0434999999999999</v>
      </c>
      <c r="L904" s="1">
        <f>Tabelle9[[#This Row],[Menge kg P2O5]]/1000</f>
        <v>2.4671500000000002</v>
      </c>
      <c r="M904" s="1">
        <f>Tabelle9[[#This Row],[Menge t Nges]]/Tabelle9[[#This Row],[Anzahl Lieferscheine]]</f>
        <v>0.72050000000000003</v>
      </c>
      <c r="N904" s="1">
        <f>Tabelle9[[#This Row],[Menge t P2O5]]/Tabelle9[[#This Row],[Anzahl Lieferscheine]]</f>
        <v>0.35245000000000004</v>
      </c>
    </row>
    <row r="905" spans="1:14" x14ac:dyDescent="0.2">
      <c r="A905" s="2" t="s">
        <v>40</v>
      </c>
      <c r="B905" s="2" t="s">
        <v>38</v>
      </c>
      <c r="C905" s="2" t="s">
        <v>6</v>
      </c>
      <c r="D905" s="2" t="s">
        <v>7</v>
      </c>
      <c r="E905" s="2" t="s">
        <v>9</v>
      </c>
      <c r="F905" s="2" t="s">
        <v>61</v>
      </c>
      <c r="G905" s="1">
        <v>2547.9199999999996</v>
      </c>
      <c r="H905" s="1">
        <v>1101.25</v>
      </c>
      <c r="I905" s="4">
        <v>9</v>
      </c>
      <c r="J905" s="2" t="s">
        <v>73</v>
      </c>
      <c r="K905" s="1">
        <f>Tabelle9[[#This Row],[Menge kg Nges]]/1000</f>
        <v>2.5479199999999995</v>
      </c>
      <c r="L905" s="1">
        <f>Tabelle9[[#This Row],[Menge kg P2O5]]/1000</f>
        <v>1.1012500000000001</v>
      </c>
      <c r="M905" s="1">
        <f>Tabelle9[[#This Row],[Menge t Nges]]/Tabelle9[[#This Row],[Anzahl Lieferscheine]]</f>
        <v>0.28310222222222214</v>
      </c>
      <c r="N905" s="1">
        <f>Tabelle9[[#This Row],[Menge t P2O5]]/Tabelle9[[#This Row],[Anzahl Lieferscheine]]</f>
        <v>0.12236111111111111</v>
      </c>
    </row>
    <row r="906" spans="1:14" x14ac:dyDescent="0.2">
      <c r="A906" s="2" t="s">
        <v>40</v>
      </c>
      <c r="B906" s="2" t="s">
        <v>38</v>
      </c>
      <c r="C906" s="2" t="s">
        <v>6</v>
      </c>
      <c r="D906" s="2" t="s">
        <v>7</v>
      </c>
      <c r="E906" s="2" t="s">
        <v>11</v>
      </c>
      <c r="F906" s="2" t="s">
        <v>61</v>
      </c>
      <c r="G906" s="1">
        <v>677.6</v>
      </c>
      <c r="H906" s="1">
        <v>312.39999999999998</v>
      </c>
      <c r="I906" s="4">
        <v>1</v>
      </c>
      <c r="J906" s="2" t="s">
        <v>73</v>
      </c>
      <c r="K906" s="1">
        <f>Tabelle9[[#This Row],[Menge kg Nges]]/1000</f>
        <v>0.67759999999999998</v>
      </c>
      <c r="L906" s="1">
        <f>Tabelle9[[#This Row],[Menge kg P2O5]]/1000</f>
        <v>0.31239999999999996</v>
      </c>
      <c r="M906" s="1">
        <f>Tabelle9[[#This Row],[Menge t Nges]]/Tabelle9[[#This Row],[Anzahl Lieferscheine]]</f>
        <v>0.67759999999999998</v>
      </c>
      <c r="N906" s="1">
        <f>Tabelle9[[#This Row],[Menge t P2O5]]/Tabelle9[[#This Row],[Anzahl Lieferscheine]]</f>
        <v>0.31239999999999996</v>
      </c>
    </row>
    <row r="907" spans="1:14" x14ac:dyDescent="0.2">
      <c r="A907" s="2" t="s">
        <v>40</v>
      </c>
      <c r="B907" s="2" t="s">
        <v>38</v>
      </c>
      <c r="C907" s="2" t="s">
        <v>6</v>
      </c>
      <c r="D907" s="2" t="s">
        <v>7</v>
      </c>
      <c r="E907" s="2" t="s">
        <v>12</v>
      </c>
      <c r="F907" s="2" t="s">
        <v>61</v>
      </c>
      <c r="G907" s="1">
        <v>2536.77</v>
      </c>
      <c r="H907" s="1">
        <v>1085.3499999999999</v>
      </c>
      <c r="I907" s="4">
        <v>9</v>
      </c>
      <c r="J907" s="2" t="s">
        <v>73</v>
      </c>
      <c r="K907" s="1">
        <f>Tabelle9[[#This Row],[Menge kg Nges]]/1000</f>
        <v>2.5367700000000002</v>
      </c>
      <c r="L907" s="1">
        <f>Tabelle9[[#This Row],[Menge kg P2O5]]/1000</f>
        <v>1.0853499999999998</v>
      </c>
      <c r="M907" s="1">
        <f>Tabelle9[[#This Row],[Menge t Nges]]/Tabelle9[[#This Row],[Anzahl Lieferscheine]]</f>
        <v>0.28186333333333335</v>
      </c>
      <c r="N907" s="1">
        <f>Tabelle9[[#This Row],[Menge t P2O5]]/Tabelle9[[#This Row],[Anzahl Lieferscheine]]</f>
        <v>0.12059444444444442</v>
      </c>
    </row>
    <row r="908" spans="1:14" x14ac:dyDescent="0.2">
      <c r="A908" s="2" t="s">
        <v>40</v>
      </c>
      <c r="B908" s="2" t="s">
        <v>38</v>
      </c>
      <c r="C908" s="2" t="s">
        <v>6</v>
      </c>
      <c r="D908" s="2" t="s">
        <v>7</v>
      </c>
      <c r="E908" s="2" t="s">
        <v>14</v>
      </c>
      <c r="F908" s="2" t="s">
        <v>61</v>
      </c>
      <c r="G908" s="1">
        <v>2910.07</v>
      </c>
      <c r="H908" s="1">
        <v>1327.95</v>
      </c>
      <c r="I908" s="4">
        <v>5</v>
      </c>
      <c r="J908" s="2" t="s">
        <v>73</v>
      </c>
      <c r="K908" s="1">
        <f>Tabelle9[[#This Row],[Menge kg Nges]]/1000</f>
        <v>2.9100700000000002</v>
      </c>
      <c r="L908" s="1">
        <f>Tabelle9[[#This Row],[Menge kg P2O5]]/1000</f>
        <v>1.32795</v>
      </c>
      <c r="M908" s="1">
        <f>Tabelle9[[#This Row],[Menge t Nges]]/Tabelle9[[#This Row],[Anzahl Lieferscheine]]</f>
        <v>0.58201400000000003</v>
      </c>
      <c r="N908" s="1">
        <f>Tabelle9[[#This Row],[Menge t P2O5]]/Tabelle9[[#This Row],[Anzahl Lieferscheine]]</f>
        <v>0.26558999999999999</v>
      </c>
    </row>
    <row r="909" spans="1:14" x14ac:dyDescent="0.2">
      <c r="A909" s="2" t="s">
        <v>40</v>
      </c>
      <c r="B909" s="2" t="s">
        <v>38</v>
      </c>
      <c r="C909" s="2" t="s">
        <v>6</v>
      </c>
      <c r="D909" s="2" t="s">
        <v>15</v>
      </c>
      <c r="E909" s="2" t="s">
        <v>18</v>
      </c>
      <c r="F909" s="2" t="s">
        <v>61</v>
      </c>
      <c r="G909" s="1">
        <v>1169.2</v>
      </c>
      <c r="H909" s="1">
        <v>870.40000000000009</v>
      </c>
      <c r="I909" s="4">
        <v>3</v>
      </c>
      <c r="J909" s="2" t="s">
        <v>73</v>
      </c>
      <c r="K909" s="1">
        <f>Tabelle9[[#This Row],[Menge kg Nges]]/1000</f>
        <v>1.1692</v>
      </c>
      <c r="L909" s="1">
        <f>Tabelle9[[#This Row],[Menge kg P2O5]]/1000</f>
        <v>0.87040000000000006</v>
      </c>
      <c r="M909" s="1">
        <f>Tabelle9[[#This Row],[Menge t Nges]]/Tabelle9[[#This Row],[Anzahl Lieferscheine]]</f>
        <v>0.38973333333333332</v>
      </c>
      <c r="N909" s="1">
        <f>Tabelle9[[#This Row],[Menge t P2O5]]/Tabelle9[[#This Row],[Anzahl Lieferscheine]]</f>
        <v>0.29013333333333335</v>
      </c>
    </row>
    <row r="910" spans="1:14" x14ac:dyDescent="0.2">
      <c r="A910" s="2" t="s">
        <v>40</v>
      </c>
      <c r="B910" s="2" t="s">
        <v>38</v>
      </c>
      <c r="C910" s="2" t="s">
        <v>6</v>
      </c>
      <c r="D910" s="2" t="s">
        <v>15</v>
      </c>
      <c r="E910" s="2" t="s">
        <v>21</v>
      </c>
      <c r="F910" s="2" t="s">
        <v>61</v>
      </c>
      <c r="G910" s="1">
        <v>1746.3999999999999</v>
      </c>
      <c r="H910" s="1">
        <v>955.90000000000009</v>
      </c>
      <c r="I910" s="4">
        <v>4</v>
      </c>
      <c r="J910" s="2" t="s">
        <v>73</v>
      </c>
      <c r="K910" s="1">
        <f>Tabelle9[[#This Row],[Menge kg Nges]]/1000</f>
        <v>1.7464</v>
      </c>
      <c r="L910" s="1">
        <f>Tabelle9[[#This Row],[Menge kg P2O5]]/1000</f>
        <v>0.95590000000000008</v>
      </c>
      <c r="M910" s="1">
        <f>Tabelle9[[#This Row],[Menge t Nges]]/Tabelle9[[#This Row],[Anzahl Lieferscheine]]</f>
        <v>0.43659999999999999</v>
      </c>
      <c r="N910" s="1">
        <f>Tabelle9[[#This Row],[Menge t P2O5]]/Tabelle9[[#This Row],[Anzahl Lieferscheine]]</f>
        <v>0.23897500000000002</v>
      </c>
    </row>
    <row r="911" spans="1:14" x14ac:dyDescent="0.2">
      <c r="A911" s="2" t="s">
        <v>40</v>
      </c>
      <c r="B911" s="2" t="s">
        <v>38</v>
      </c>
      <c r="C911" s="2" t="s">
        <v>6</v>
      </c>
      <c r="D911" s="2" t="s">
        <v>15</v>
      </c>
      <c r="E911" s="2" t="s">
        <v>24</v>
      </c>
      <c r="F911" s="2" t="s">
        <v>61</v>
      </c>
      <c r="G911" s="1">
        <v>840</v>
      </c>
      <c r="H911" s="1">
        <v>690</v>
      </c>
      <c r="I911" s="4">
        <v>2</v>
      </c>
      <c r="J911" s="2" t="s">
        <v>73</v>
      </c>
      <c r="K911" s="1">
        <f>Tabelle9[[#This Row],[Menge kg Nges]]/1000</f>
        <v>0.84</v>
      </c>
      <c r="L911" s="1">
        <f>Tabelle9[[#This Row],[Menge kg P2O5]]/1000</f>
        <v>0.69</v>
      </c>
      <c r="M911" s="1">
        <f>Tabelle9[[#This Row],[Menge t Nges]]/Tabelle9[[#This Row],[Anzahl Lieferscheine]]</f>
        <v>0.42</v>
      </c>
      <c r="N911" s="1">
        <f>Tabelle9[[#This Row],[Menge t P2O5]]/Tabelle9[[#This Row],[Anzahl Lieferscheine]]</f>
        <v>0.34499999999999997</v>
      </c>
    </row>
    <row r="912" spans="1:14" x14ac:dyDescent="0.2">
      <c r="A912" s="2" t="s">
        <v>40</v>
      </c>
      <c r="B912" s="2" t="s">
        <v>38</v>
      </c>
      <c r="C912" s="2" t="s">
        <v>25</v>
      </c>
      <c r="D912" s="2" t="s">
        <v>25</v>
      </c>
      <c r="E912" s="2" t="s">
        <v>26</v>
      </c>
      <c r="F912" s="2" t="s">
        <v>61</v>
      </c>
      <c r="G912" s="1">
        <v>2145.4</v>
      </c>
      <c r="H912" s="1">
        <v>1109.2</v>
      </c>
      <c r="I912" s="4">
        <v>4</v>
      </c>
      <c r="J912" s="2" t="s">
        <v>73</v>
      </c>
      <c r="K912" s="1">
        <f>Tabelle9[[#This Row],[Menge kg Nges]]/1000</f>
        <v>2.1454</v>
      </c>
      <c r="L912" s="1">
        <f>Tabelle9[[#This Row],[Menge kg P2O5]]/1000</f>
        <v>1.1092</v>
      </c>
      <c r="M912" s="1">
        <f>Tabelle9[[#This Row],[Menge t Nges]]/Tabelle9[[#This Row],[Anzahl Lieferscheine]]</f>
        <v>0.53634999999999999</v>
      </c>
      <c r="N912" s="1">
        <f>Tabelle9[[#This Row],[Menge t P2O5]]/Tabelle9[[#This Row],[Anzahl Lieferscheine]]</f>
        <v>0.27729999999999999</v>
      </c>
    </row>
    <row r="913" spans="1:14" x14ac:dyDescent="0.2">
      <c r="A913" s="2" t="s">
        <v>40</v>
      </c>
      <c r="B913" s="2" t="s">
        <v>39</v>
      </c>
      <c r="C913" s="2" t="s">
        <v>6</v>
      </c>
      <c r="D913" s="2" t="s">
        <v>15</v>
      </c>
      <c r="E913" s="2" t="s">
        <v>18</v>
      </c>
      <c r="F913" s="2" t="s">
        <v>61</v>
      </c>
      <c r="G913" s="1">
        <v>1638.87</v>
      </c>
      <c r="H913" s="1">
        <v>1368</v>
      </c>
      <c r="I913" s="4">
        <v>3</v>
      </c>
      <c r="J913" s="2" t="s">
        <v>73</v>
      </c>
      <c r="K913" s="1">
        <f>Tabelle9[[#This Row],[Menge kg Nges]]/1000</f>
        <v>1.6388699999999998</v>
      </c>
      <c r="L913" s="1">
        <f>Tabelle9[[#This Row],[Menge kg P2O5]]/1000</f>
        <v>1.3680000000000001</v>
      </c>
      <c r="M913" s="1">
        <f>Tabelle9[[#This Row],[Menge t Nges]]/Tabelle9[[#This Row],[Anzahl Lieferscheine]]</f>
        <v>0.54628999999999994</v>
      </c>
      <c r="N913" s="1">
        <f>Tabelle9[[#This Row],[Menge t P2O5]]/Tabelle9[[#This Row],[Anzahl Lieferscheine]]</f>
        <v>0.45600000000000002</v>
      </c>
    </row>
    <row r="914" spans="1:14" x14ac:dyDescent="0.2">
      <c r="A914" s="2" t="s">
        <v>40</v>
      </c>
      <c r="B914" s="2" t="s">
        <v>40</v>
      </c>
      <c r="C914" s="2" t="s">
        <v>6</v>
      </c>
      <c r="D914" s="2" t="s">
        <v>7</v>
      </c>
      <c r="E914" s="2" t="s">
        <v>8</v>
      </c>
      <c r="F914" s="2" t="s">
        <v>61</v>
      </c>
      <c r="G914" s="1">
        <v>200906.42</v>
      </c>
      <c r="H914" s="1">
        <v>88786.50999999998</v>
      </c>
      <c r="I914" s="4">
        <v>302</v>
      </c>
      <c r="J914" s="2" t="s">
        <v>73</v>
      </c>
      <c r="K914" s="1">
        <f>Tabelle9[[#This Row],[Menge kg Nges]]/1000</f>
        <v>200.90642000000003</v>
      </c>
      <c r="L914" s="1">
        <f>Tabelle9[[#This Row],[Menge kg P2O5]]/1000</f>
        <v>88.786509999999979</v>
      </c>
      <c r="M914" s="1">
        <f>Tabelle9[[#This Row],[Menge t Nges]]/Tabelle9[[#This Row],[Anzahl Lieferscheine]]</f>
        <v>0.66525304635761595</v>
      </c>
      <c r="N914" s="1">
        <f>Tabelle9[[#This Row],[Menge t P2O5]]/Tabelle9[[#This Row],[Anzahl Lieferscheine]]</f>
        <v>0.29399506622516547</v>
      </c>
    </row>
    <row r="915" spans="1:14" x14ac:dyDescent="0.2">
      <c r="A915" s="2" t="s">
        <v>40</v>
      </c>
      <c r="B915" s="2" t="s">
        <v>40</v>
      </c>
      <c r="C915" s="2" t="s">
        <v>6</v>
      </c>
      <c r="D915" s="2" t="s">
        <v>7</v>
      </c>
      <c r="E915" s="2" t="s">
        <v>9</v>
      </c>
      <c r="F915" s="2" t="s">
        <v>61</v>
      </c>
      <c r="G915" s="1">
        <v>222749.16000000003</v>
      </c>
      <c r="H915" s="1">
        <v>97227.820000000022</v>
      </c>
      <c r="I915" s="4">
        <v>727</v>
      </c>
      <c r="J915" s="2" t="s">
        <v>73</v>
      </c>
      <c r="K915" s="1">
        <f>Tabelle9[[#This Row],[Menge kg Nges]]/1000</f>
        <v>222.74916000000005</v>
      </c>
      <c r="L915" s="1">
        <f>Tabelle9[[#This Row],[Menge kg P2O5]]/1000</f>
        <v>97.227820000000023</v>
      </c>
      <c r="M915" s="1">
        <f>Tabelle9[[#This Row],[Menge t Nges]]/Tabelle9[[#This Row],[Anzahl Lieferscheine]]</f>
        <v>0.30639499312242097</v>
      </c>
      <c r="N915" s="1">
        <f>Tabelle9[[#This Row],[Menge t P2O5]]/Tabelle9[[#This Row],[Anzahl Lieferscheine]]</f>
        <v>0.13373840440165066</v>
      </c>
    </row>
    <row r="916" spans="1:14" x14ac:dyDescent="0.2">
      <c r="A916" s="2" t="s">
        <v>40</v>
      </c>
      <c r="B916" s="2" t="s">
        <v>40</v>
      </c>
      <c r="C916" s="2" t="s">
        <v>6</v>
      </c>
      <c r="D916" s="2" t="s">
        <v>7</v>
      </c>
      <c r="E916" s="2" t="s">
        <v>10</v>
      </c>
      <c r="F916" s="2" t="s">
        <v>61</v>
      </c>
      <c r="G916" s="1">
        <v>10001.19</v>
      </c>
      <c r="H916" s="1">
        <v>3690.9000000000005</v>
      </c>
      <c r="I916" s="4">
        <v>36</v>
      </c>
      <c r="J916" s="2" t="s">
        <v>73</v>
      </c>
      <c r="K916" s="1">
        <f>Tabelle9[[#This Row],[Menge kg Nges]]/1000</f>
        <v>10.001190000000001</v>
      </c>
      <c r="L916" s="1">
        <f>Tabelle9[[#This Row],[Menge kg P2O5]]/1000</f>
        <v>3.6909000000000005</v>
      </c>
      <c r="M916" s="1">
        <f>Tabelle9[[#This Row],[Menge t Nges]]/Tabelle9[[#This Row],[Anzahl Lieferscheine]]</f>
        <v>0.27781083333333334</v>
      </c>
      <c r="N916" s="1">
        <f>Tabelle9[[#This Row],[Menge t P2O5]]/Tabelle9[[#This Row],[Anzahl Lieferscheine]]</f>
        <v>0.10252500000000002</v>
      </c>
    </row>
    <row r="917" spans="1:14" x14ac:dyDescent="0.2">
      <c r="A917" s="2" t="s">
        <v>40</v>
      </c>
      <c r="B917" s="2" t="s">
        <v>40</v>
      </c>
      <c r="C917" s="2" t="s">
        <v>6</v>
      </c>
      <c r="D917" s="2" t="s">
        <v>7</v>
      </c>
      <c r="E917" s="2" t="s">
        <v>11</v>
      </c>
      <c r="F917" s="2" t="s">
        <v>61</v>
      </c>
      <c r="G917" s="1">
        <v>71395.56</v>
      </c>
      <c r="H917" s="1">
        <v>34409.15</v>
      </c>
      <c r="I917" s="4">
        <v>123</v>
      </c>
      <c r="J917" s="2" t="s">
        <v>73</v>
      </c>
      <c r="K917" s="1">
        <f>Tabelle9[[#This Row],[Menge kg Nges]]/1000</f>
        <v>71.395560000000003</v>
      </c>
      <c r="L917" s="1">
        <f>Tabelle9[[#This Row],[Menge kg P2O5]]/1000</f>
        <v>34.409150000000004</v>
      </c>
      <c r="M917" s="1">
        <f>Tabelle9[[#This Row],[Menge t Nges]]/Tabelle9[[#This Row],[Anzahl Lieferscheine]]</f>
        <v>0.58045170731707318</v>
      </c>
      <c r="N917" s="1">
        <f>Tabelle9[[#This Row],[Menge t P2O5]]/Tabelle9[[#This Row],[Anzahl Lieferscheine]]</f>
        <v>0.27974918699186996</v>
      </c>
    </row>
    <row r="918" spans="1:14" x14ac:dyDescent="0.2">
      <c r="A918" s="2" t="s">
        <v>40</v>
      </c>
      <c r="B918" s="2" t="s">
        <v>40</v>
      </c>
      <c r="C918" s="2" t="s">
        <v>6</v>
      </c>
      <c r="D918" s="2" t="s">
        <v>7</v>
      </c>
      <c r="E918" s="2" t="s">
        <v>12</v>
      </c>
      <c r="F918" s="2" t="s">
        <v>61</v>
      </c>
      <c r="G918" s="1">
        <v>441811.26999999979</v>
      </c>
      <c r="H918" s="1">
        <v>193696.56000000035</v>
      </c>
      <c r="I918" s="4">
        <v>1447</v>
      </c>
      <c r="J918" s="2" t="s">
        <v>73</v>
      </c>
      <c r="K918" s="1">
        <f>Tabelle9[[#This Row],[Menge kg Nges]]/1000</f>
        <v>441.81126999999981</v>
      </c>
      <c r="L918" s="1">
        <f>Tabelle9[[#This Row],[Menge kg P2O5]]/1000</f>
        <v>193.69656000000035</v>
      </c>
      <c r="M918" s="1">
        <f>Tabelle9[[#This Row],[Menge t Nges]]/Tabelle9[[#This Row],[Anzahl Lieferscheine]]</f>
        <v>0.30532914305459558</v>
      </c>
      <c r="N918" s="1">
        <f>Tabelle9[[#This Row],[Menge t P2O5]]/Tabelle9[[#This Row],[Anzahl Lieferscheine]]</f>
        <v>0.13386078783690417</v>
      </c>
    </row>
    <row r="919" spans="1:14" x14ac:dyDescent="0.2">
      <c r="A919" s="2" t="s">
        <v>40</v>
      </c>
      <c r="B919" s="2" t="s">
        <v>40</v>
      </c>
      <c r="C919" s="2" t="s">
        <v>6</v>
      </c>
      <c r="D919" s="2" t="s">
        <v>7</v>
      </c>
      <c r="E919" s="2" t="s">
        <v>13</v>
      </c>
      <c r="F919" s="2" t="s">
        <v>61</v>
      </c>
      <c r="G919" s="1">
        <v>123581.87999999996</v>
      </c>
      <c r="H919" s="1">
        <v>67509.510000000009</v>
      </c>
      <c r="I919" s="4">
        <v>454</v>
      </c>
      <c r="J919" s="2" t="s">
        <v>73</v>
      </c>
      <c r="K919" s="1">
        <f>Tabelle9[[#This Row],[Menge kg Nges]]/1000</f>
        <v>123.58187999999996</v>
      </c>
      <c r="L919" s="1">
        <f>Tabelle9[[#This Row],[Menge kg P2O5]]/1000</f>
        <v>67.509510000000006</v>
      </c>
      <c r="M919" s="1">
        <f>Tabelle9[[#This Row],[Menge t Nges]]/Tabelle9[[#This Row],[Anzahl Lieferscheine]]</f>
        <v>0.27220678414096905</v>
      </c>
      <c r="N919" s="1">
        <f>Tabelle9[[#This Row],[Menge t P2O5]]/Tabelle9[[#This Row],[Anzahl Lieferscheine]]</f>
        <v>0.14869936123348018</v>
      </c>
    </row>
    <row r="920" spans="1:14" x14ac:dyDescent="0.2">
      <c r="A920" s="2" t="s">
        <v>40</v>
      </c>
      <c r="B920" s="2" t="s">
        <v>40</v>
      </c>
      <c r="C920" s="2" t="s">
        <v>6</v>
      </c>
      <c r="D920" s="2" t="s">
        <v>7</v>
      </c>
      <c r="E920" s="2" t="s">
        <v>14</v>
      </c>
      <c r="F920" s="2" t="s">
        <v>61</v>
      </c>
      <c r="G920" s="1">
        <v>227131.21</v>
      </c>
      <c r="H920" s="1">
        <v>111206.49000000005</v>
      </c>
      <c r="I920" s="4">
        <v>763</v>
      </c>
      <c r="J920" s="2" t="s">
        <v>73</v>
      </c>
      <c r="K920" s="1">
        <f>Tabelle9[[#This Row],[Menge kg Nges]]/1000</f>
        <v>227.13120999999998</v>
      </c>
      <c r="L920" s="1">
        <f>Tabelle9[[#This Row],[Menge kg P2O5]]/1000</f>
        <v>111.20649000000004</v>
      </c>
      <c r="M920" s="1">
        <f>Tabelle9[[#This Row],[Menge t Nges]]/Tabelle9[[#This Row],[Anzahl Lieferscheine]]</f>
        <v>0.29768179554390561</v>
      </c>
      <c r="N920" s="1">
        <f>Tabelle9[[#This Row],[Menge t P2O5]]/Tabelle9[[#This Row],[Anzahl Lieferscheine]]</f>
        <v>0.14574900393184803</v>
      </c>
    </row>
    <row r="921" spans="1:14" x14ac:dyDescent="0.2">
      <c r="A921" s="2" t="s">
        <v>40</v>
      </c>
      <c r="B921" s="2" t="s">
        <v>40</v>
      </c>
      <c r="C921" s="2" t="s">
        <v>6</v>
      </c>
      <c r="D921" s="2" t="s">
        <v>15</v>
      </c>
      <c r="E921" s="2" t="s">
        <v>8</v>
      </c>
      <c r="F921" s="2" t="s">
        <v>61</v>
      </c>
      <c r="G921" s="1">
        <v>4885.83</v>
      </c>
      <c r="H921" s="1">
        <v>4235.45</v>
      </c>
      <c r="I921" s="4">
        <v>17</v>
      </c>
      <c r="J921" s="2" t="s">
        <v>73</v>
      </c>
      <c r="K921" s="1">
        <f>Tabelle9[[#This Row],[Menge kg Nges]]/1000</f>
        <v>4.8858300000000003</v>
      </c>
      <c r="L921" s="1">
        <f>Tabelle9[[#This Row],[Menge kg P2O5]]/1000</f>
        <v>4.2354500000000002</v>
      </c>
      <c r="M921" s="1">
        <f>Tabelle9[[#This Row],[Menge t Nges]]/Tabelle9[[#This Row],[Anzahl Lieferscheine]]</f>
        <v>0.28740176470588236</v>
      </c>
      <c r="N921" s="1">
        <f>Tabelle9[[#This Row],[Menge t P2O5]]/Tabelle9[[#This Row],[Anzahl Lieferscheine]]</f>
        <v>0.24914411764705882</v>
      </c>
    </row>
    <row r="922" spans="1:14" x14ac:dyDescent="0.2">
      <c r="A922" s="2" t="s">
        <v>40</v>
      </c>
      <c r="B922" s="2" t="s">
        <v>40</v>
      </c>
      <c r="C922" s="2" t="s">
        <v>6</v>
      </c>
      <c r="D922" s="2" t="s">
        <v>15</v>
      </c>
      <c r="E922" s="2" t="s">
        <v>17</v>
      </c>
      <c r="F922" s="2" t="s">
        <v>61</v>
      </c>
      <c r="G922" s="1">
        <v>5957.7</v>
      </c>
      <c r="H922" s="1">
        <v>2867.38</v>
      </c>
      <c r="I922" s="4">
        <v>21</v>
      </c>
      <c r="J922" s="2" t="s">
        <v>73</v>
      </c>
      <c r="K922" s="1">
        <f>Tabelle9[[#This Row],[Menge kg Nges]]/1000</f>
        <v>5.9577</v>
      </c>
      <c r="L922" s="1">
        <f>Tabelle9[[#This Row],[Menge kg P2O5]]/1000</f>
        <v>2.8673800000000003</v>
      </c>
      <c r="M922" s="1">
        <f>Tabelle9[[#This Row],[Menge t Nges]]/Tabelle9[[#This Row],[Anzahl Lieferscheine]]</f>
        <v>0.28370000000000001</v>
      </c>
      <c r="N922" s="1">
        <f>Tabelle9[[#This Row],[Menge t P2O5]]/Tabelle9[[#This Row],[Anzahl Lieferscheine]]</f>
        <v>0.13654190476190478</v>
      </c>
    </row>
    <row r="923" spans="1:14" x14ac:dyDescent="0.2">
      <c r="A923" s="2" t="s">
        <v>40</v>
      </c>
      <c r="B923" s="2" t="s">
        <v>40</v>
      </c>
      <c r="C923" s="2" t="s">
        <v>6</v>
      </c>
      <c r="D923" s="2" t="s">
        <v>15</v>
      </c>
      <c r="E923" s="2" t="s">
        <v>35</v>
      </c>
      <c r="F923" s="2" t="s">
        <v>61</v>
      </c>
      <c r="G923" s="1">
        <v>334.79999999999995</v>
      </c>
      <c r="H923" s="1">
        <v>259.20000000000005</v>
      </c>
      <c r="I923" s="4">
        <v>2</v>
      </c>
      <c r="J923" s="2" t="s">
        <v>73</v>
      </c>
      <c r="K923" s="1">
        <f>Tabelle9[[#This Row],[Menge kg Nges]]/1000</f>
        <v>0.33479999999999993</v>
      </c>
      <c r="L923" s="1">
        <f>Tabelle9[[#This Row],[Menge kg P2O5]]/1000</f>
        <v>0.25920000000000004</v>
      </c>
      <c r="M923" s="1">
        <f>Tabelle9[[#This Row],[Menge t Nges]]/Tabelle9[[#This Row],[Anzahl Lieferscheine]]</f>
        <v>0.16739999999999997</v>
      </c>
      <c r="N923" s="1">
        <f>Tabelle9[[#This Row],[Menge t P2O5]]/Tabelle9[[#This Row],[Anzahl Lieferscheine]]</f>
        <v>0.12960000000000002</v>
      </c>
    </row>
    <row r="924" spans="1:14" x14ac:dyDescent="0.2">
      <c r="A924" s="2" t="s">
        <v>40</v>
      </c>
      <c r="B924" s="2" t="s">
        <v>40</v>
      </c>
      <c r="C924" s="2" t="s">
        <v>6</v>
      </c>
      <c r="D924" s="2" t="s">
        <v>15</v>
      </c>
      <c r="E924" s="2" t="s">
        <v>18</v>
      </c>
      <c r="F924" s="2" t="s">
        <v>61</v>
      </c>
      <c r="G924" s="1">
        <v>47586.339999999989</v>
      </c>
      <c r="H924" s="1">
        <v>36945.17</v>
      </c>
      <c r="I924" s="4">
        <v>108</v>
      </c>
      <c r="J924" s="2" t="s">
        <v>73</v>
      </c>
      <c r="K924" s="1">
        <f>Tabelle9[[#This Row],[Menge kg Nges]]/1000</f>
        <v>47.586339999999993</v>
      </c>
      <c r="L924" s="1">
        <f>Tabelle9[[#This Row],[Menge kg P2O5]]/1000</f>
        <v>36.945169999999997</v>
      </c>
      <c r="M924" s="1">
        <f>Tabelle9[[#This Row],[Menge t Nges]]/Tabelle9[[#This Row],[Anzahl Lieferscheine]]</f>
        <v>0.44061425925925918</v>
      </c>
      <c r="N924" s="1">
        <f>Tabelle9[[#This Row],[Menge t P2O5]]/Tabelle9[[#This Row],[Anzahl Lieferscheine]]</f>
        <v>0.34208490740740738</v>
      </c>
    </row>
    <row r="925" spans="1:14" x14ac:dyDescent="0.2">
      <c r="A925" s="2" t="s">
        <v>40</v>
      </c>
      <c r="B925" s="2" t="s">
        <v>40</v>
      </c>
      <c r="C925" s="2" t="s">
        <v>6</v>
      </c>
      <c r="D925" s="2" t="s">
        <v>15</v>
      </c>
      <c r="E925" s="2" t="s">
        <v>19</v>
      </c>
      <c r="F925" s="2" t="s">
        <v>61</v>
      </c>
      <c r="G925" s="1">
        <v>12931.380000000001</v>
      </c>
      <c r="H925" s="1">
        <v>11728.6</v>
      </c>
      <c r="I925" s="4">
        <v>27</v>
      </c>
      <c r="J925" s="2" t="s">
        <v>73</v>
      </c>
      <c r="K925" s="1">
        <f>Tabelle9[[#This Row],[Menge kg Nges]]/1000</f>
        <v>12.931380000000001</v>
      </c>
      <c r="L925" s="1">
        <f>Tabelle9[[#This Row],[Menge kg P2O5]]/1000</f>
        <v>11.7286</v>
      </c>
      <c r="M925" s="1">
        <f>Tabelle9[[#This Row],[Menge t Nges]]/Tabelle9[[#This Row],[Anzahl Lieferscheine]]</f>
        <v>0.47894000000000003</v>
      </c>
      <c r="N925" s="1">
        <f>Tabelle9[[#This Row],[Menge t P2O5]]/Tabelle9[[#This Row],[Anzahl Lieferscheine]]</f>
        <v>0.43439259259259261</v>
      </c>
    </row>
    <row r="926" spans="1:14" x14ac:dyDescent="0.2">
      <c r="A926" s="2" t="s">
        <v>40</v>
      </c>
      <c r="B926" s="2" t="s">
        <v>40</v>
      </c>
      <c r="C926" s="2" t="s">
        <v>6</v>
      </c>
      <c r="D926" s="2" t="s">
        <v>15</v>
      </c>
      <c r="E926" s="2" t="s">
        <v>20</v>
      </c>
      <c r="F926" s="2" t="s">
        <v>61</v>
      </c>
      <c r="G926" s="1">
        <v>9119.5399999999991</v>
      </c>
      <c r="H926" s="1">
        <v>6194.94</v>
      </c>
      <c r="I926" s="4">
        <v>50</v>
      </c>
      <c r="J926" s="2" t="s">
        <v>73</v>
      </c>
      <c r="K926" s="1">
        <f>Tabelle9[[#This Row],[Menge kg Nges]]/1000</f>
        <v>9.1195399999999989</v>
      </c>
      <c r="L926" s="1">
        <f>Tabelle9[[#This Row],[Menge kg P2O5]]/1000</f>
        <v>6.1949399999999999</v>
      </c>
      <c r="M926" s="1">
        <f>Tabelle9[[#This Row],[Menge t Nges]]/Tabelle9[[#This Row],[Anzahl Lieferscheine]]</f>
        <v>0.18239079999999996</v>
      </c>
      <c r="N926" s="1">
        <f>Tabelle9[[#This Row],[Menge t P2O5]]/Tabelle9[[#This Row],[Anzahl Lieferscheine]]</f>
        <v>0.1238988</v>
      </c>
    </row>
    <row r="927" spans="1:14" x14ac:dyDescent="0.2">
      <c r="A927" s="2" t="s">
        <v>40</v>
      </c>
      <c r="B927" s="2" t="s">
        <v>40</v>
      </c>
      <c r="C927" s="2" t="s">
        <v>6</v>
      </c>
      <c r="D927" s="2" t="s">
        <v>15</v>
      </c>
      <c r="E927" s="2" t="s">
        <v>21</v>
      </c>
      <c r="F927" s="2" t="s">
        <v>61</v>
      </c>
      <c r="G927" s="1">
        <v>48175.87000000001</v>
      </c>
      <c r="H927" s="1">
        <v>24783.07</v>
      </c>
      <c r="I927" s="4">
        <v>135</v>
      </c>
      <c r="J927" s="2" t="s">
        <v>73</v>
      </c>
      <c r="K927" s="1">
        <f>Tabelle9[[#This Row],[Menge kg Nges]]/1000</f>
        <v>48.17587000000001</v>
      </c>
      <c r="L927" s="1">
        <f>Tabelle9[[#This Row],[Menge kg P2O5]]/1000</f>
        <v>24.783069999999999</v>
      </c>
      <c r="M927" s="1">
        <f>Tabelle9[[#This Row],[Menge t Nges]]/Tabelle9[[#This Row],[Anzahl Lieferscheine]]</f>
        <v>0.3568582962962964</v>
      </c>
      <c r="N927" s="1">
        <f>Tabelle9[[#This Row],[Menge t P2O5]]/Tabelle9[[#This Row],[Anzahl Lieferscheine]]</f>
        <v>0.18357829629629629</v>
      </c>
    </row>
    <row r="928" spans="1:14" x14ac:dyDescent="0.2">
      <c r="A928" s="2" t="s">
        <v>40</v>
      </c>
      <c r="B928" s="2" t="s">
        <v>40</v>
      </c>
      <c r="C928" s="2" t="s">
        <v>6</v>
      </c>
      <c r="D928" s="2" t="s">
        <v>15</v>
      </c>
      <c r="E928" s="2" t="s">
        <v>9</v>
      </c>
      <c r="F928" s="2" t="s">
        <v>61</v>
      </c>
      <c r="G928" s="1">
        <v>11455.489999999998</v>
      </c>
      <c r="H928" s="1">
        <v>5847.04</v>
      </c>
      <c r="I928" s="4">
        <v>61</v>
      </c>
      <c r="J928" s="2" t="s">
        <v>73</v>
      </c>
      <c r="K928" s="1">
        <f>Tabelle9[[#This Row],[Menge kg Nges]]/1000</f>
        <v>11.455489999999998</v>
      </c>
      <c r="L928" s="1">
        <f>Tabelle9[[#This Row],[Menge kg P2O5]]/1000</f>
        <v>5.8470399999999998</v>
      </c>
      <c r="M928" s="1">
        <f>Tabelle9[[#This Row],[Menge t Nges]]/Tabelle9[[#This Row],[Anzahl Lieferscheine]]</f>
        <v>0.18779491803278683</v>
      </c>
      <c r="N928" s="1">
        <f>Tabelle9[[#This Row],[Menge t P2O5]]/Tabelle9[[#This Row],[Anzahl Lieferscheine]]</f>
        <v>9.5853114754098356E-2</v>
      </c>
    </row>
    <row r="929" spans="1:14" x14ac:dyDescent="0.2">
      <c r="A929" s="2" t="s">
        <v>40</v>
      </c>
      <c r="B929" s="2" t="s">
        <v>40</v>
      </c>
      <c r="C929" s="2" t="s">
        <v>6</v>
      </c>
      <c r="D929" s="2" t="s">
        <v>15</v>
      </c>
      <c r="E929" s="2" t="s">
        <v>10</v>
      </c>
      <c r="F929" s="2" t="s">
        <v>61</v>
      </c>
      <c r="G929" s="1">
        <v>5870.82</v>
      </c>
      <c r="H929" s="1">
        <v>2137.2199999999998</v>
      </c>
      <c r="I929" s="4">
        <v>30</v>
      </c>
      <c r="J929" s="2" t="s">
        <v>73</v>
      </c>
      <c r="K929" s="1">
        <f>Tabelle9[[#This Row],[Menge kg Nges]]/1000</f>
        <v>5.8708200000000001</v>
      </c>
      <c r="L929" s="1">
        <f>Tabelle9[[#This Row],[Menge kg P2O5]]/1000</f>
        <v>2.1372199999999997</v>
      </c>
      <c r="M929" s="1">
        <f>Tabelle9[[#This Row],[Menge t Nges]]/Tabelle9[[#This Row],[Anzahl Lieferscheine]]</f>
        <v>0.19569400000000001</v>
      </c>
      <c r="N929" s="1">
        <f>Tabelle9[[#This Row],[Menge t P2O5]]/Tabelle9[[#This Row],[Anzahl Lieferscheine]]</f>
        <v>7.124066666666666E-2</v>
      </c>
    </row>
    <row r="930" spans="1:14" x14ac:dyDescent="0.2">
      <c r="A930" s="2" t="s">
        <v>40</v>
      </c>
      <c r="B930" s="2" t="s">
        <v>40</v>
      </c>
      <c r="C930" s="2" t="s">
        <v>6</v>
      </c>
      <c r="D930" s="2" t="s">
        <v>15</v>
      </c>
      <c r="E930" s="2" t="s">
        <v>23</v>
      </c>
      <c r="F930" s="2" t="s">
        <v>61</v>
      </c>
      <c r="G930" s="1">
        <v>3262.5</v>
      </c>
      <c r="H930" s="1">
        <v>1694.25</v>
      </c>
      <c r="I930" s="4">
        <v>9</v>
      </c>
      <c r="J930" s="2" t="s">
        <v>73</v>
      </c>
      <c r="K930" s="1">
        <f>Tabelle9[[#This Row],[Menge kg Nges]]/1000</f>
        <v>3.2625000000000002</v>
      </c>
      <c r="L930" s="1">
        <f>Tabelle9[[#This Row],[Menge kg P2O5]]/1000</f>
        <v>1.69425</v>
      </c>
      <c r="M930" s="1">
        <f>Tabelle9[[#This Row],[Menge t Nges]]/Tabelle9[[#This Row],[Anzahl Lieferscheine]]</f>
        <v>0.36250000000000004</v>
      </c>
      <c r="N930" s="1">
        <f>Tabelle9[[#This Row],[Menge t P2O5]]/Tabelle9[[#This Row],[Anzahl Lieferscheine]]</f>
        <v>0.18825</v>
      </c>
    </row>
    <row r="931" spans="1:14" x14ac:dyDescent="0.2">
      <c r="A931" s="2" t="s">
        <v>40</v>
      </c>
      <c r="B931" s="2" t="s">
        <v>40</v>
      </c>
      <c r="C931" s="2" t="s">
        <v>6</v>
      </c>
      <c r="D931" s="2" t="s">
        <v>15</v>
      </c>
      <c r="E931" s="2" t="s">
        <v>13</v>
      </c>
      <c r="F931" s="2" t="s">
        <v>61</v>
      </c>
      <c r="G931" s="1">
        <v>543.76</v>
      </c>
      <c r="H931" s="1">
        <v>431.8</v>
      </c>
      <c r="I931" s="4">
        <v>2</v>
      </c>
      <c r="J931" s="2" t="s">
        <v>73</v>
      </c>
      <c r="K931" s="1">
        <f>Tabelle9[[#This Row],[Menge kg Nges]]/1000</f>
        <v>0.54376000000000002</v>
      </c>
      <c r="L931" s="1">
        <f>Tabelle9[[#This Row],[Menge kg P2O5]]/1000</f>
        <v>0.43180000000000002</v>
      </c>
      <c r="M931" s="1">
        <f>Tabelle9[[#This Row],[Menge t Nges]]/Tabelle9[[#This Row],[Anzahl Lieferscheine]]</f>
        <v>0.27188000000000001</v>
      </c>
      <c r="N931" s="1">
        <f>Tabelle9[[#This Row],[Menge t P2O5]]/Tabelle9[[#This Row],[Anzahl Lieferscheine]]</f>
        <v>0.21590000000000001</v>
      </c>
    </row>
    <row r="932" spans="1:14" x14ac:dyDescent="0.2">
      <c r="A932" s="2" t="s">
        <v>40</v>
      </c>
      <c r="B932" s="2" t="s">
        <v>40</v>
      </c>
      <c r="C932" s="2" t="s">
        <v>6</v>
      </c>
      <c r="D932" s="2" t="s">
        <v>15</v>
      </c>
      <c r="E932" s="2" t="s">
        <v>24</v>
      </c>
      <c r="F932" s="2" t="s">
        <v>61</v>
      </c>
      <c r="G932" s="1">
        <v>13044.93</v>
      </c>
      <c r="H932" s="1">
        <v>10715.49</v>
      </c>
      <c r="I932" s="4">
        <v>15</v>
      </c>
      <c r="J932" s="2" t="s">
        <v>73</v>
      </c>
      <c r="K932" s="1">
        <f>Tabelle9[[#This Row],[Menge kg Nges]]/1000</f>
        <v>13.044930000000001</v>
      </c>
      <c r="L932" s="1">
        <f>Tabelle9[[#This Row],[Menge kg P2O5]]/1000</f>
        <v>10.715489999999999</v>
      </c>
      <c r="M932" s="1">
        <f>Tabelle9[[#This Row],[Menge t Nges]]/Tabelle9[[#This Row],[Anzahl Lieferscheine]]</f>
        <v>0.86966200000000005</v>
      </c>
      <c r="N932" s="1">
        <f>Tabelle9[[#This Row],[Menge t P2O5]]/Tabelle9[[#This Row],[Anzahl Lieferscheine]]</f>
        <v>0.71436599999999995</v>
      </c>
    </row>
    <row r="933" spans="1:14" x14ac:dyDescent="0.2">
      <c r="A933" s="2" t="s">
        <v>40</v>
      </c>
      <c r="B933" s="2" t="s">
        <v>40</v>
      </c>
      <c r="C933" s="2" t="s">
        <v>6</v>
      </c>
      <c r="D933" s="2" t="s">
        <v>15</v>
      </c>
      <c r="E933" s="2" t="s">
        <v>31</v>
      </c>
      <c r="F933" s="2" t="s">
        <v>61</v>
      </c>
      <c r="G933" s="1">
        <v>1296</v>
      </c>
      <c r="H933" s="1">
        <v>432</v>
      </c>
      <c r="I933" s="4">
        <v>3</v>
      </c>
      <c r="J933" s="2" t="s">
        <v>73</v>
      </c>
      <c r="K933" s="1">
        <f>Tabelle9[[#This Row],[Menge kg Nges]]/1000</f>
        <v>1.296</v>
      </c>
      <c r="L933" s="1">
        <f>Tabelle9[[#This Row],[Menge kg P2O5]]/1000</f>
        <v>0.432</v>
      </c>
      <c r="M933" s="1">
        <f>Tabelle9[[#This Row],[Menge t Nges]]/Tabelle9[[#This Row],[Anzahl Lieferscheine]]</f>
        <v>0.432</v>
      </c>
      <c r="N933" s="1">
        <f>Tabelle9[[#This Row],[Menge t P2O5]]/Tabelle9[[#This Row],[Anzahl Lieferscheine]]</f>
        <v>0.14399999999999999</v>
      </c>
    </row>
    <row r="934" spans="1:14" x14ac:dyDescent="0.2">
      <c r="A934" s="2" t="s">
        <v>40</v>
      </c>
      <c r="B934" s="2" t="s">
        <v>40</v>
      </c>
      <c r="C934" s="2" t="s">
        <v>25</v>
      </c>
      <c r="D934" s="2" t="s">
        <v>25</v>
      </c>
      <c r="E934" s="2" t="s">
        <v>26</v>
      </c>
      <c r="F934" s="2" t="s">
        <v>61</v>
      </c>
      <c r="G934" s="1">
        <v>88025.919999999998</v>
      </c>
      <c r="H934" s="1">
        <v>39912.060000000012</v>
      </c>
      <c r="I934" s="4">
        <v>219</v>
      </c>
      <c r="J934" s="2" t="s">
        <v>73</v>
      </c>
      <c r="K934" s="1">
        <f>Tabelle9[[#This Row],[Menge kg Nges]]/1000</f>
        <v>88.025919999999999</v>
      </c>
      <c r="L934" s="1">
        <f>Tabelle9[[#This Row],[Menge kg P2O5]]/1000</f>
        <v>39.912060000000011</v>
      </c>
      <c r="M934" s="1">
        <f>Tabelle9[[#This Row],[Menge t Nges]]/Tabelle9[[#This Row],[Anzahl Lieferscheine]]</f>
        <v>0.40194484018264842</v>
      </c>
      <c r="N934" s="1">
        <f>Tabelle9[[#This Row],[Menge t P2O5]]/Tabelle9[[#This Row],[Anzahl Lieferscheine]]</f>
        <v>0.18224684931506854</v>
      </c>
    </row>
    <row r="935" spans="1:14" x14ac:dyDescent="0.2">
      <c r="A935" s="2" t="s">
        <v>40</v>
      </c>
      <c r="B935" s="2" t="s">
        <v>40</v>
      </c>
      <c r="C935" s="2" t="s">
        <v>63</v>
      </c>
      <c r="D935" s="2" t="s">
        <v>63</v>
      </c>
      <c r="E935" s="2" t="s">
        <v>63</v>
      </c>
      <c r="F935" s="2" t="s">
        <v>61</v>
      </c>
      <c r="G935" s="1">
        <v>43613.579999999994</v>
      </c>
      <c r="H935" s="1">
        <v>36976.94</v>
      </c>
      <c r="I935" s="4">
        <v>119</v>
      </c>
      <c r="J935" s="2" t="s">
        <v>73</v>
      </c>
      <c r="K935" s="1">
        <f>Tabelle9[[#This Row],[Menge kg Nges]]/1000</f>
        <v>43.613579999999992</v>
      </c>
      <c r="L935" s="1">
        <f>Tabelle9[[#This Row],[Menge kg P2O5]]/1000</f>
        <v>36.976939999999999</v>
      </c>
      <c r="M935" s="1">
        <f>Tabelle9[[#This Row],[Menge t Nges]]/Tabelle9[[#This Row],[Anzahl Lieferscheine]]</f>
        <v>0.36650067226890748</v>
      </c>
      <c r="N935" s="1">
        <f>Tabelle9[[#This Row],[Menge t P2O5]]/Tabelle9[[#This Row],[Anzahl Lieferscheine]]</f>
        <v>0.31073058823529409</v>
      </c>
    </row>
    <row r="936" spans="1:14" x14ac:dyDescent="0.2">
      <c r="A936" s="2" t="s">
        <v>40</v>
      </c>
      <c r="B936" s="2" t="s">
        <v>42</v>
      </c>
      <c r="C936" s="2" t="s">
        <v>6</v>
      </c>
      <c r="D936" s="2" t="s">
        <v>7</v>
      </c>
      <c r="E936" s="2" t="s">
        <v>8</v>
      </c>
      <c r="F936" s="2" t="s">
        <v>61</v>
      </c>
      <c r="G936" s="1">
        <v>13443.78</v>
      </c>
      <c r="H936" s="1">
        <v>5970.16</v>
      </c>
      <c r="I936" s="4">
        <v>33</v>
      </c>
      <c r="J936" s="2" t="s">
        <v>73</v>
      </c>
      <c r="K936" s="1">
        <f>Tabelle9[[#This Row],[Menge kg Nges]]/1000</f>
        <v>13.44378</v>
      </c>
      <c r="L936" s="1">
        <f>Tabelle9[[#This Row],[Menge kg P2O5]]/1000</f>
        <v>5.9701599999999999</v>
      </c>
      <c r="M936" s="1">
        <f>Tabelle9[[#This Row],[Menge t Nges]]/Tabelle9[[#This Row],[Anzahl Lieferscheine]]</f>
        <v>0.40738727272727271</v>
      </c>
      <c r="N936" s="1">
        <f>Tabelle9[[#This Row],[Menge t P2O5]]/Tabelle9[[#This Row],[Anzahl Lieferscheine]]</f>
        <v>0.1809139393939394</v>
      </c>
    </row>
    <row r="937" spans="1:14" x14ac:dyDescent="0.2">
      <c r="A937" s="2" t="s">
        <v>40</v>
      </c>
      <c r="B937" s="2" t="s">
        <v>42</v>
      </c>
      <c r="C937" s="2" t="s">
        <v>6</v>
      </c>
      <c r="D937" s="2" t="s">
        <v>7</v>
      </c>
      <c r="E937" s="2" t="s">
        <v>9</v>
      </c>
      <c r="F937" s="2" t="s">
        <v>61</v>
      </c>
      <c r="G937" s="1">
        <v>9687.3700000000008</v>
      </c>
      <c r="H937" s="1">
        <v>4212.7699999999995</v>
      </c>
      <c r="I937" s="4">
        <v>24</v>
      </c>
      <c r="J937" s="2" t="s">
        <v>73</v>
      </c>
      <c r="K937" s="1">
        <f>Tabelle9[[#This Row],[Menge kg Nges]]/1000</f>
        <v>9.6873700000000014</v>
      </c>
      <c r="L937" s="1">
        <f>Tabelle9[[#This Row],[Menge kg P2O5]]/1000</f>
        <v>4.2127699999999999</v>
      </c>
      <c r="M937" s="1">
        <f>Tabelle9[[#This Row],[Menge t Nges]]/Tabelle9[[#This Row],[Anzahl Lieferscheine]]</f>
        <v>0.40364041666666672</v>
      </c>
      <c r="N937" s="1">
        <f>Tabelle9[[#This Row],[Menge t P2O5]]/Tabelle9[[#This Row],[Anzahl Lieferscheine]]</f>
        <v>0.17553208333333334</v>
      </c>
    </row>
    <row r="938" spans="1:14" x14ac:dyDescent="0.2">
      <c r="A938" s="2" t="s">
        <v>40</v>
      </c>
      <c r="B938" s="2" t="s">
        <v>42</v>
      </c>
      <c r="C938" s="2" t="s">
        <v>6</v>
      </c>
      <c r="D938" s="2" t="s">
        <v>7</v>
      </c>
      <c r="E938" s="2" t="s">
        <v>11</v>
      </c>
      <c r="F938" s="2" t="s">
        <v>61</v>
      </c>
      <c r="G938" s="1">
        <v>996</v>
      </c>
      <c r="H938" s="1">
        <v>392</v>
      </c>
      <c r="I938" s="4">
        <v>2</v>
      </c>
      <c r="J938" s="2" t="s">
        <v>73</v>
      </c>
      <c r="K938" s="1">
        <f>Tabelle9[[#This Row],[Menge kg Nges]]/1000</f>
        <v>0.996</v>
      </c>
      <c r="L938" s="1">
        <f>Tabelle9[[#This Row],[Menge kg P2O5]]/1000</f>
        <v>0.39200000000000002</v>
      </c>
      <c r="M938" s="1">
        <f>Tabelle9[[#This Row],[Menge t Nges]]/Tabelle9[[#This Row],[Anzahl Lieferscheine]]</f>
        <v>0.498</v>
      </c>
      <c r="N938" s="1">
        <f>Tabelle9[[#This Row],[Menge t P2O5]]/Tabelle9[[#This Row],[Anzahl Lieferscheine]]</f>
        <v>0.19600000000000001</v>
      </c>
    </row>
    <row r="939" spans="1:14" x14ac:dyDescent="0.2">
      <c r="A939" s="2" t="s">
        <v>40</v>
      </c>
      <c r="B939" s="2" t="s">
        <v>42</v>
      </c>
      <c r="C939" s="2" t="s">
        <v>6</v>
      </c>
      <c r="D939" s="2" t="s">
        <v>7</v>
      </c>
      <c r="E939" s="2" t="s">
        <v>12</v>
      </c>
      <c r="F939" s="2" t="s">
        <v>61</v>
      </c>
      <c r="G939" s="1">
        <v>20218.019999999997</v>
      </c>
      <c r="H939" s="1">
        <v>9549.4499999999989</v>
      </c>
      <c r="I939" s="4">
        <v>71</v>
      </c>
      <c r="J939" s="2" t="s">
        <v>73</v>
      </c>
      <c r="K939" s="1">
        <f>Tabelle9[[#This Row],[Menge kg Nges]]/1000</f>
        <v>20.218019999999996</v>
      </c>
      <c r="L939" s="1">
        <f>Tabelle9[[#This Row],[Menge kg P2O5]]/1000</f>
        <v>9.5494499999999984</v>
      </c>
      <c r="M939" s="1">
        <f>Tabelle9[[#This Row],[Menge t Nges]]/Tabelle9[[#This Row],[Anzahl Lieferscheine]]</f>
        <v>0.28476084507042249</v>
      </c>
      <c r="N939" s="1">
        <f>Tabelle9[[#This Row],[Menge t P2O5]]/Tabelle9[[#This Row],[Anzahl Lieferscheine]]</f>
        <v>0.13449929577464786</v>
      </c>
    </row>
    <row r="940" spans="1:14" x14ac:dyDescent="0.2">
      <c r="A940" s="2" t="s">
        <v>40</v>
      </c>
      <c r="B940" s="2" t="s">
        <v>42</v>
      </c>
      <c r="C940" s="2" t="s">
        <v>6</v>
      </c>
      <c r="D940" s="2" t="s">
        <v>7</v>
      </c>
      <c r="E940" s="2" t="s">
        <v>13</v>
      </c>
      <c r="F940" s="2" t="s">
        <v>61</v>
      </c>
      <c r="G940" s="1">
        <v>3091.05</v>
      </c>
      <c r="H940" s="1">
        <v>1738.3999999999996</v>
      </c>
      <c r="I940" s="4">
        <v>19</v>
      </c>
      <c r="J940" s="2" t="s">
        <v>73</v>
      </c>
      <c r="K940" s="1">
        <f>Tabelle9[[#This Row],[Menge kg Nges]]/1000</f>
        <v>3.0910500000000001</v>
      </c>
      <c r="L940" s="1">
        <f>Tabelle9[[#This Row],[Menge kg P2O5]]/1000</f>
        <v>1.7383999999999997</v>
      </c>
      <c r="M940" s="1">
        <f>Tabelle9[[#This Row],[Menge t Nges]]/Tabelle9[[#This Row],[Anzahl Lieferscheine]]</f>
        <v>0.16268684210526316</v>
      </c>
      <c r="N940" s="1">
        <f>Tabelle9[[#This Row],[Menge t P2O5]]/Tabelle9[[#This Row],[Anzahl Lieferscheine]]</f>
        <v>9.1494736842105254E-2</v>
      </c>
    </row>
    <row r="941" spans="1:14" x14ac:dyDescent="0.2">
      <c r="A941" s="2" t="s">
        <v>40</v>
      </c>
      <c r="B941" s="2" t="s">
        <v>42</v>
      </c>
      <c r="C941" s="2" t="s">
        <v>6</v>
      </c>
      <c r="D941" s="2" t="s">
        <v>7</v>
      </c>
      <c r="E941" s="2" t="s">
        <v>14</v>
      </c>
      <c r="F941" s="2" t="s">
        <v>61</v>
      </c>
      <c r="G941" s="1">
        <v>5947.4600000000009</v>
      </c>
      <c r="H941" s="1">
        <v>2840.34</v>
      </c>
      <c r="I941" s="4">
        <v>12</v>
      </c>
      <c r="J941" s="2" t="s">
        <v>73</v>
      </c>
      <c r="K941" s="1">
        <f>Tabelle9[[#This Row],[Menge kg Nges]]/1000</f>
        <v>5.9474600000000013</v>
      </c>
      <c r="L941" s="1">
        <f>Tabelle9[[#This Row],[Menge kg P2O5]]/1000</f>
        <v>2.8403400000000003</v>
      </c>
      <c r="M941" s="1">
        <f>Tabelle9[[#This Row],[Menge t Nges]]/Tabelle9[[#This Row],[Anzahl Lieferscheine]]</f>
        <v>0.49562166666666679</v>
      </c>
      <c r="N941" s="1">
        <f>Tabelle9[[#This Row],[Menge t P2O5]]/Tabelle9[[#This Row],[Anzahl Lieferscheine]]</f>
        <v>0.23669500000000002</v>
      </c>
    </row>
    <row r="942" spans="1:14" x14ac:dyDescent="0.2">
      <c r="A942" s="2" t="s">
        <v>40</v>
      </c>
      <c r="B942" s="2" t="s">
        <v>42</v>
      </c>
      <c r="C942" s="2" t="s">
        <v>6</v>
      </c>
      <c r="D942" s="2" t="s">
        <v>15</v>
      </c>
      <c r="E942" s="2" t="s">
        <v>8</v>
      </c>
      <c r="F942" s="2" t="s">
        <v>61</v>
      </c>
      <c r="G942" s="1">
        <v>133.44</v>
      </c>
      <c r="H942" s="1">
        <v>139.68</v>
      </c>
      <c r="I942" s="4">
        <v>1</v>
      </c>
      <c r="J942" s="2" t="s">
        <v>73</v>
      </c>
      <c r="K942" s="1">
        <f>Tabelle9[[#This Row],[Menge kg Nges]]/1000</f>
        <v>0.13344</v>
      </c>
      <c r="L942" s="1">
        <f>Tabelle9[[#This Row],[Menge kg P2O5]]/1000</f>
        <v>0.13968</v>
      </c>
      <c r="M942" s="1">
        <f>Tabelle9[[#This Row],[Menge t Nges]]/Tabelle9[[#This Row],[Anzahl Lieferscheine]]</f>
        <v>0.13344</v>
      </c>
      <c r="N942" s="1">
        <f>Tabelle9[[#This Row],[Menge t P2O5]]/Tabelle9[[#This Row],[Anzahl Lieferscheine]]</f>
        <v>0.13968</v>
      </c>
    </row>
    <row r="943" spans="1:14" x14ac:dyDescent="0.2">
      <c r="A943" s="2" t="s">
        <v>40</v>
      </c>
      <c r="B943" s="2" t="s">
        <v>42</v>
      </c>
      <c r="C943" s="2" t="s">
        <v>6</v>
      </c>
      <c r="D943" s="2" t="s">
        <v>15</v>
      </c>
      <c r="E943" s="2" t="s">
        <v>17</v>
      </c>
      <c r="F943" s="2" t="s">
        <v>61</v>
      </c>
      <c r="G943" s="1">
        <v>246</v>
      </c>
      <c r="H943" s="1">
        <v>123</v>
      </c>
      <c r="I943" s="4">
        <v>2</v>
      </c>
      <c r="J943" s="2" t="s">
        <v>73</v>
      </c>
      <c r="K943" s="1">
        <f>Tabelle9[[#This Row],[Menge kg Nges]]/1000</f>
        <v>0.246</v>
      </c>
      <c r="L943" s="1">
        <f>Tabelle9[[#This Row],[Menge kg P2O5]]/1000</f>
        <v>0.123</v>
      </c>
      <c r="M943" s="1">
        <f>Tabelle9[[#This Row],[Menge t Nges]]/Tabelle9[[#This Row],[Anzahl Lieferscheine]]</f>
        <v>0.123</v>
      </c>
      <c r="N943" s="1">
        <f>Tabelle9[[#This Row],[Menge t P2O5]]/Tabelle9[[#This Row],[Anzahl Lieferscheine]]</f>
        <v>6.1499999999999999E-2</v>
      </c>
    </row>
    <row r="944" spans="1:14" x14ac:dyDescent="0.2">
      <c r="A944" s="2" t="s">
        <v>40</v>
      </c>
      <c r="B944" s="2" t="s">
        <v>42</v>
      </c>
      <c r="C944" s="2" t="s">
        <v>6</v>
      </c>
      <c r="D944" s="2" t="s">
        <v>15</v>
      </c>
      <c r="E944" s="2" t="s">
        <v>18</v>
      </c>
      <c r="F944" s="2" t="s">
        <v>61</v>
      </c>
      <c r="G944" s="1">
        <v>1830.0000000000002</v>
      </c>
      <c r="H944" s="1">
        <v>1499.6000000000001</v>
      </c>
      <c r="I944" s="4">
        <v>7</v>
      </c>
      <c r="J944" s="2" t="s">
        <v>73</v>
      </c>
      <c r="K944" s="1">
        <f>Tabelle9[[#This Row],[Menge kg Nges]]/1000</f>
        <v>1.8300000000000003</v>
      </c>
      <c r="L944" s="1">
        <f>Tabelle9[[#This Row],[Menge kg P2O5]]/1000</f>
        <v>1.4996</v>
      </c>
      <c r="M944" s="1">
        <f>Tabelle9[[#This Row],[Menge t Nges]]/Tabelle9[[#This Row],[Anzahl Lieferscheine]]</f>
        <v>0.26142857142857145</v>
      </c>
      <c r="N944" s="1">
        <f>Tabelle9[[#This Row],[Menge t P2O5]]/Tabelle9[[#This Row],[Anzahl Lieferscheine]]</f>
        <v>0.21422857142857143</v>
      </c>
    </row>
    <row r="945" spans="1:14" x14ac:dyDescent="0.2">
      <c r="A945" s="2" t="s">
        <v>40</v>
      </c>
      <c r="B945" s="2" t="s">
        <v>42</v>
      </c>
      <c r="C945" s="2" t="s">
        <v>6</v>
      </c>
      <c r="D945" s="2" t="s">
        <v>15</v>
      </c>
      <c r="E945" s="2" t="s">
        <v>19</v>
      </c>
      <c r="F945" s="2" t="s">
        <v>61</v>
      </c>
      <c r="G945" s="1">
        <v>162</v>
      </c>
      <c r="H945" s="1">
        <v>180</v>
      </c>
      <c r="I945" s="4">
        <v>1</v>
      </c>
      <c r="J945" s="2" t="s">
        <v>73</v>
      </c>
      <c r="K945" s="1">
        <f>Tabelle9[[#This Row],[Menge kg Nges]]/1000</f>
        <v>0.16200000000000001</v>
      </c>
      <c r="L945" s="1">
        <f>Tabelle9[[#This Row],[Menge kg P2O5]]/1000</f>
        <v>0.18</v>
      </c>
      <c r="M945" s="1">
        <f>Tabelle9[[#This Row],[Menge t Nges]]/Tabelle9[[#This Row],[Anzahl Lieferscheine]]</f>
        <v>0.16200000000000001</v>
      </c>
      <c r="N945" s="1">
        <f>Tabelle9[[#This Row],[Menge t P2O5]]/Tabelle9[[#This Row],[Anzahl Lieferscheine]]</f>
        <v>0.18</v>
      </c>
    </row>
    <row r="946" spans="1:14" x14ac:dyDescent="0.2">
      <c r="A946" s="2" t="s">
        <v>40</v>
      </c>
      <c r="B946" s="2" t="s">
        <v>42</v>
      </c>
      <c r="C946" s="2" t="s">
        <v>6</v>
      </c>
      <c r="D946" s="2" t="s">
        <v>15</v>
      </c>
      <c r="E946" s="2" t="s">
        <v>20</v>
      </c>
      <c r="F946" s="2" t="s">
        <v>61</v>
      </c>
      <c r="G946" s="1">
        <v>2378.6400000000003</v>
      </c>
      <c r="H946" s="1">
        <v>1749</v>
      </c>
      <c r="I946" s="4">
        <v>7</v>
      </c>
      <c r="J946" s="2" t="s">
        <v>73</v>
      </c>
      <c r="K946" s="1">
        <f>Tabelle9[[#This Row],[Menge kg Nges]]/1000</f>
        <v>2.3786400000000003</v>
      </c>
      <c r="L946" s="1">
        <f>Tabelle9[[#This Row],[Menge kg P2O5]]/1000</f>
        <v>1.7490000000000001</v>
      </c>
      <c r="M946" s="1">
        <f>Tabelle9[[#This Row],[Menge t Nges]]/Tabelle9[[#This Row],[Anzahl Lieferscheine]]</f>
        <v>0.33980571428571432</v>
      </c>
      <c r="N946" s="1">
        <f>Tabelle9[[#This Row],[Menge t P2O5]]/Tabelle9[[#This Row],[Anzahl Lieferscheine]]</f>
        <v>0.24985714285714286</v>
      </c>
    </row>
    <row r="947" spans="1:14" x14ac:dyDescent="0.2">
      <c r="A947" s="2" t="s">
        <v>40</v>
      </c>
      <c r="B947" s="2" t="s">
        <v>42</v>
      </c>
      <c r="C947" s="2" t="s">
        <v>6</v>
      </c>
      <c r="D947" s="2" t="s">
        <v>15</v>
      </c>
      <c r="E947" s="2" t="s">
        <v>21</v>
      </c>
      <c r="F947" s="2" t="s">
        <v>61</v>
      </c>
      <c r="G947" s="1">
        <v>2062.1999999999998</v>
      </c>
      <c r="H947" s="1">
        <v>1015.2</v>
      </c>
      <c r="I947" s="4">
        <v>5</v>
      </c>
      <c r="J947" s="2" t="s">
        <v>73</v>
      </c>
      <c r="K947" s="1">
        <f>Tabelle9[[#This Row],[Menge kg Nges]]/1000</f>
        <v>2.0621999999999998</v>
      </c>
      <c r="L947" s="1">
        <f>Tabelle9[[#This Row],[Menge kg P2O5]]/1000</f>
        <v>1.0152000000000001</v>
      </c>
      <c r="M947" s="1">
        <f>Tabelle9[[#This Row],[Menge t Nges]]/Tabelle9[[#This Row],[Anzahl Lieferscheine]]</f>
        <v>0.41243999999999997</v>
      </c>
      <c r="N947" s="1">
        <f>Tabelle9[[#This Row],[Menge t P2O5]]/Tabelle9[[#This Row],[Anzahl Lieferscheine]]</f>
        <v>0.20304000000000003</v>
      </c>
    </row>
    <row r="948" spans="1:14" x14ac:dyDescent="0.2">
      <c r="A948" s="2" t="s">
        <v>40</v>
      </c>
      <c r="B948" s="2" t="s">
        <v>42</v>
      </c>
      <c r="C948" s="2" t="s">
        <v>6</v>
      </c>
      <c r="D948" s="2" t="s">
        <v>15</v>
      </c>
      <c r="E948" s="2" t="s">
        <v>9</v>
      </c>
      <c r="F948" s="2" t="s">
        <v>61</v>
      </c>
      <c r="G948" s="1">
        <v>206.08</v>
      </c>
      <c r="H948" s="1">
        <v>92.4</v>
      </c>
      <c r="I948" s="4">
        <v>1</v>
      </c>
      <c r="J948" s="2" t="s">
        <v>73</v>
      </c>
      <c r="K948" s="1">
        <f>Tabelle9[[#This Row],[Menge kg Nges]]/1000</f>
        <v>0.20608000000000001</v>
      </c>
      <c r="L948" s="1">
        <f>Tabelle9[[#This Row],[Menge kg P2O5]]/1000</f>
        <v>9.240000000000001E-2</v>
      </c>
      <c r="M948" s="1">
        <f>Tabelle9[[#This Row],[Menge t Nges]]/Tabelle9[[#This Row],[Anzahl Lieferscheine]]</f>
        <v>0.20608000000000001</v>
      </c>
      <c r="N948" s="1">
        <f>Tabelle9[[#This Row],[Menge t P2O5]]/Tabelle9[[#This Row],[Anzahl Lieferscheine]]</f>
        <v>9.240000000000001E-2</v>
      </c>
    </row>
    <row r="949" spans="1:14" x14ac:dyDescent="0.2">
      <c r="A949" s="2" t="s">
        <v>40</v>
      </c>
      <c r="B949" s="2" t="s">
        <v>42</v>
      </c>
      <c r="C949" s="2" t="s">
        <v>6</v>
      </c>
      <c r="D949" s="2" t="s">
        <v>15</v>
      </c>
      <c r="E949" s="2" t="s">
        <v>24</v>
      </c>
      <c r="F949" s="2" t="s">
        <v>61</v>
      </c>
      <c r="G949" s="1">
        <v>1512</v>
      </c>
      <c r="H949" s="1">
        <v>1242</v>
      </c>
      <c r="I949" s="4">
        <v>1</v>
      </c>
      <c r="J949" s="2" t="s">
        <v>73</v>
      </c>
      <c r="K949" s="1">
        <f>Tabelle9[[#This Row],[Menge kg Nges]]/1000</f>
        <v>1.512</v>
      </c>
      <c r="L949" s="1">
        <f>Tabelle9[[#This Row],[Menge kg P2O5]]/1000</f>
        <v>1.242</v>
      </c>
      <c r="M949" s="1">
        <f>Tabelle9[[#This Row],[Menge t Nges]]/Tabelle9[[#This Row],[Anzahl Lieferscheine]]</f>
        <v>1.512</v>
      </c>
      <c r="N949" s="1">
        <f>Tabelle9[[#This Row],[Menge t P2O5]]/Tabelle9[[#This Row],[Anzahl Lieferscheine]]</f>
        <v>1.242</v>
      </c>
    </row>
    <row r="950" spans="1:14" x14ac:dyDescent="0.2">
      <c r="A950" s="2" t="s">
        <v>40</v>
      </c>
      <c r="B950" s="2" t="s">
        <v>42</v>
      </c>
      <c r="C950" s="2" t="s">
        <v>25</v>
      </c>
      <c r="D950" s="2" t="s">
        <v>25</v>
      </c>
      <c r="E950" s="2" t="s">
        <v>26</v>
      </c>
      <c r="F950" s="2" t="s">
        <v>61</v>
      </c>
      <c r="G950" s="1">
        <v>7527.7400000000007</v>
      </c>
      <c r="H950" s="1">
        <v>3459.7000000000003</v>
      </c>
      <c r="I950" s="4">
        <v>19</v>
      </c>
      <c r="J950" s="2" t="s">
        <v>73</v>
      </c>
      <c r="K950" s="1">
        <f>Tabelle9[[#This Row],[Menge kg Nges]]/1000</f>
        <v>7.5277400000000005</v>
      </c>
      <c r="L950" s="1">
        <f>Tabelle9[[#This Row],[Menge kg P2O5]]/1000</f>
        <v>3.4597000000000002</v>
      </c>
      <c r="M950" s="1">
        <f>Tabelle9[[#This Row],[Menge t Nges]]/Tabelle9[[#This Row],[Anzahl Lieferscheine]]</f>
        <v>0.39619684210526318</v>
      </c>
      <c r="N950" s="1">
        <f>Tabelle9[[#This Row],[Menge t P2O5]]/Tabelle9[[#This Row],[Anzahl Lieferscheine]]</f>
        <v>0.18208947368421055</v>
      </c>
    </row>
    <row r="951" spans="1:14" x14ac:dyDescent="0.2">
      <c r="A951" s="2" t="s">
        <v>40</v>
      </c>
      <c r="B951" s="2" t="s">
        <v>42</v>
      </c>
      <c r="C951" s="2" t="s">
        <v>63</v>
      </c>
      <c r="D951" s="2" t="s">
        <v>63</v>
      </c>
      <c r="E951" s="2" t="s">
        <v>63</v>
      </c>
      <c r="F951" s="2" t="s">
        <v>61</v>
      </c>
      <c r="G951" s="1">
        <v>1691.52</v>
      </c>
      <c r="H951" s="1">
        <v>1638.3</v>
      </c>
      <c r="I951" s="4">
        <v>5</v>
      </c>
      <c r="J951" s="2" t="s">
        <v>73</v>
      </c>
      <c r="K951" s="1">
        <f>Tabelle9[[#This Row],[Menge kg Nges]]/1000</f>
        <v>1.6915199999999999</v>
      </c>
      <c r="L951" s="1">
        <f>Tabelle9[[#This Row],[Menge kg P2O5]]/1000</f>
        <v>1.6382999999999999</v>
      </c>
      <c r="M951" s="1">
        <f>Tabelle9[[#This Row],[Menge t Nges]]/Tabelle9[[#This Row],[Anzahl Lieferscheine]]</f>
        <v>0.33830399999999999</v>
      </c>
      <c r="N951" s="1">
        <f>Tabelle9[[#This Row],[Menge t P2O5]]/Tabelle9[[#This Row],[Anzahl Lieferscheine]]</f>
        <v>0.32765999999999995</v>
      </c>
    </row>
    <row r="952" spans="1:14" x14ac:dyDescent="0.2">
      <c r="A952" s="2" t="s">
        <v>55</v>
      </c>
      <c r="B952" s="2" t="s">
        <v>55</v>
      </c>
      <c r="C952" s="2" t="s">
        <v>6</v>
      </c>
      <c r="D952" s="2" t="s">
        <v>7</v>
      </c>
      <c r="E952" s="2" t="s">
        <v>8</v>
      </c>
      <c r="F952" s="2" t="s">
        <v>61</v>
      </c>
      <c r="G952" s="1">
        <v>62300.280000000013</v>
      </c>
      <c r="H952" s="1">
        <v>18251.859999999997</v>
      </c>
      <c r="I952" s="4">
        <v>118</v>
      </c>
      <c r="J952" s="2" t="s">
        <v>73</v>
      </c>
      <c r="K952" s="1">
        <f>Tabelle9[[#This Row],[Menge kg Nges]]/1000</f>
        <v>62.300280000000015</v>
      </c>
      <c r="L952" s="1">
        <f>Tabelle9[[#This Row],[Menge kg P2O5]]/1000</f>
        <v>18.251859999999997</v>
      </c>
      <c r="M952" s="1">
        <f>Tabelle9[[#This Row],[Menge t Nges]]/Tabelle9[[#This Row],[Anzahl Lieferscheine]]</f>
        <v>0.52796847457627127</v>
      </c>
      <c r="N952" s="1">
        <f>Tabelle9[[#This Row],[Menge t P2O5]]/Tabelle9[[#This Row],[Anzahl Lieferscheine]]</f>
        <v>0.15467677966101692</v>
      </c>
    </row>
    <row r="953" spans="1:14" x14ac:dyDescent="0.2">
      <c r="A953" s="2" t="s">
        <v>55</v>
      </c>
      <c r="B953" s="2" t="s">
        <v>55</v>
      </c>
      <c r="C953" s="2" t="s">
        <v>6</v>
      </c>
      <c r="D953" s="2" t="s">
        <v>7</v>
      </c>
      <c r="E953" s="2" t="s">
        <v>9</v>
      </c>
      <c r="F953" s="2" t="s">
        <v>61</v>
      </c>
      <c r="G953" s="1">
        <v>26544.689999999988</v>
      </c>
      <c r="H953" s="1">
        <v>11547.929999999998</v>
      </c>
      <c r="I953" s="4">
        <v>79</v>
      </c>
      <c r="J953" s="2" t="s">
        <v>73</v>
      </c>
      <c r="K953" s="1">
        <f>Tabelle9[[#This Row],[Menge kg Nges]]/1000</f>
        <v>26.544689999999989</v>
      </c>
      <c r="L953" s="1">
        <f>Tabelle9[[#This Row],[Menge kg P2O5]]/1000</f>
        <v>11.547929999999999</v>
      </c>
      <c r="M953" s="1">
        <f>Tabelle9[[#This Row],[Menge t Nges]]/Tabelle9[[#This Row],[Anzahl Lieferscheine]]</f>
        <v>0.33600873417721505</v>
      </c>
      <c r="N953" s="1">
        <f>Tabelle9[[#This Row],[Menge t P2O5]]/Tabelle9[[#This Row],[Anzahl Lieferscheine]]</f>
        <v>0.14617632911392403</v>
      </c>
    </row>
    <row r="954" spans="1:14" x14ac:dyDescent="0.2">
      <c r="A954" s="2" t="s">
        <v>55</v>
      </c>
      <c r="B954" s="2" t="s">
        <v>55</v>
      </c>
      <c r="C954" s="2" t="s">
        <v>6</v>
      </c>
      <c r="D954" s="2" t="s">
        <v>7</v>
      </c>
      <c r="E954" s="2" t="s">
        <v>11</v>
      </c>
      <c r="F954" s="2" t="s">
        <v>61</v>
      </c>
      <c r="G954" s="1">
        <v>8626.6400000000031</v>
      </c>
      <c r="H954" s="1">
        <v>3369.8</v>
      </c>
      <c r="I954" s="4">
        <v>38</v>
      </c>
      <c r="J954" s="2" t="s">
        <v>73</v>
      </c>
      <c r="K954" s="1">
        <f>Tabelle9[[#This Row],[Menge kg Nges]]/1000</f>
        <v>8.6266400000000036</v>
      </c>
      <c r="L954" s="1">
        <f>Tabelle9[[#This Row],[Menge kg P2O5]]/1000</f>
        <v>3.3698000000000001</v>
      </c>
      <c r="M954" s="1">
        <f>Tabelle9[[#This Row],[Menge t Nges]]/Tabelle9[[#This Row],[Anzahl Lieferscheine]]</f>
        <v>0.22701684210526327</v>
      </c>
      <c r="N954" s="1">
        <f>Tabelle9[[#This Row],[Menge t P2O5]]/Tabelle9[[#This Row],[Anzahl Lieferscheine]]</f>
        <v>8.8678947368421052E-2</v>
      </c>
    </row>
    <row r="955" spans="1:14" x14ac:dyDescent="0.2">
      <c r="A955" s="2" t="s">
        <v>55</v>
      </c>
      <c r="B955" s="2" t="s">
        <v>55</v>
      </c>
      <c r="C955" s="2" t="s">
        <v>6</v>
      </c>
      <c r="D955" s="2" t="s">
        <v>7</v>
      </c>
      <c r="E955" s="2" t="s">
        <v>13</v>
      </c>
      <c r="F955" s="2" t="s">
        <v>61</v>
      </c>
      <c r="G955" s="1">
        <v>2892</v>
      </c>
      <c r="H955" s="1">
        <v>1687</v>
      </c>
      <c r="I955" s="4">
        <v>7</v>
      </c>
      <c r="J955" s="2" t="s">
        <v>73</v>
      </c>
      <c r="K955" s="1">
        <f>Tabelle9[[#This Row],[Menge kg Nges]]/1000</f>
        <v>2.8919999999999999</v>
      </c>
      <c r="L955" s="1">
        <f>Tabelle9[[#This Row],[Menge kg P2O5]]/1000</f>
        <v>1.6870000000000001</v>
      </c>
      <c r="M955" s="1">
        <f>Tabelle9[[#This Row],[Menge t Nges]]/Tabelle9[[#This Row],[Anzahl Lieferscheine]]</f>
        <v>0.41314285714285715</v>
      </c>
      <c r="N955" s="1">
        <f>Tabelle9[[#This Row],[Menge t P2O5]]/Tabelle9[[#This Row],[Anzahl Lieferscheine]]</f>
        <v>0.24100000000000002</v>
      </c>
    </row>
    <row r="956" spans="1:14" x14ac:dyDescent="0.2">
      <c r="A956" s="2" t="s">
        <v>55</v>
      </c>
      <c r="B956" s="2" t="s">
        <v>55</v>
      </c>
      <c r="C956" s="2" t="s">
        <v>6</v>
      </c>
      <c r="D956" s="2" t="s">
        <v>15</v>
      </c>
      <c r="E956" s="2" t="s">
        <v>18</v>
      </c>
      <c r="F956" s="2" t="s">
        <v>61</v>
      </c>
      <c r="G956" s="1">
        <v>5140.7999999999993</v>
      </c>
      <c r="H956" s="1">
        <v>4161.6000000000013</v>
      </c>
      <c r="I956" s="4">
        <v>17</v>
      </c>
      <c r="J956" s="2" t="s">
        <v>73</v>
      </c>
      <c r="K956" s="1">
        <f>Tabelle9[[#This Row],[Menge kg Nges]]/1000</f>
        <v>5.1407999999999996</v>
      </c>
      <c r="L956" s="1">
        <f>Tabelle9[[#This Row],[Menge kg P2O5]]/1000</f>
        <v>4.1616000000000009</v>
      </c>
      <c r="M956" s="1">
        <f>Tabelle9[[#This Row],[Menge t Nges]]/Tabelle9[[#This Row],[Anzahl Lieferscheine]]</f>
        <v>0.3024</v>
      </c>
      <c r="N956" s="1">
        <f>Tabelle9[[#This Row],[Menge t P2O5]]/Tabelle9[[#This Row],[Anzahl Lieferscheine]]</f>
        <v>0.24480000000000005</v>
      </c>
    </row>
    <row r="957" spans="1:14" x14ac:dyDescent="0.2">
      <c r="A957" s="2" t="s">
        <v>55</v>
      </c>
      <c r="B957" s="2" t="s">
        <v>55</v>
      </c>
      <c r="C957" s="2" t="s">
        <v>6</v>
      </c>
      <c r="D957" s="2" t="s">
        <v>15</v>
      </c>
      <c r="E957" s="2" t="s">
        <v>20</v>
      </c>
      <c r="F957" s="2" t="s">
        <v>61</v>
      </c>
      <c r="G957" s="1">
        <v>1719.44</v>
      </c>
      <c r="H957" s="1">
        <v>1144</v>
      </c>
      <c r="I957" s="4">
        <v>13</v>
      </c>
      <c r="J957" s="2" t="s">
        <v>73</v>
      </c>
      <c r="K957" s="1">
        <f>Tabelle9[[#This Row],[Menge kg Nges]]/1000</f>
        <v>1.7194400000000001</v>
      </c>
      <c r="L957" s="1">
        <f>Tabelle9[[#This Row],[Menge kg P2O5]]/1000</f>
        <v>1.1439999999999999</v>
      </c>
      <c r="M957" s="1">
        <f>Tabelle9[[#This Row],[Menge t Nges]]/Tabelle9[[#This Row],[Anzahl Lieferscheine]]</f>
        <v>0.1322646153846154</v>
      </c>
      <c r="N957" s="1">
        <f>Tabelle9[[#This Row],[Menge t P2O5]]/Tabelle9[[#This Row],[Anzahl Lieferscheine]]</f>
        <v>8.7999999999999995E-2</v>
      </c>
    </row>
    <row r="958" spans="1:14" x14ac:dyDescent="0.2">
      <c r="A958" s="2" t="s">
        <v>55</v>
      </c>
      <c r="B958" s="2" t="s">
        <v>55</v>
      </c>
      <c r="C958" s="2" t="s">
        <v>6</v>
      </c>
      <c r="D958" s="2" t="s">
        <v>15</v>
      </c>
      <c r="E958" s="2" t="s">
        <v>9</v>
      </c>
      <c r="F958" s="2" t="s">
        <v>61</v>
      </c>
      <c r="G958" s="1">
        <v>1993.9599999999991</v>
      </c>
      <c r="H958" s="1">
        <v>1241.74</v>
      </c>
      <c r="I958" s="4">
        <v>39</v>
      </c>
      <c r="J958" s="2" t="s">
        <v>73</v>
      </c>
      <c r="K958" s="1">
        <f>Tabelle9[[#This Row],[Menge kg Nges]]/1000</f>
        <v>1.9939599999999991</v>
      </c>
      <c r="L958" s="1">
        <f>Tabelle9[[#This Row],[Menge kg P2O5]]/1000</f>
        <v>1.2417400000000001</v>
      </c>
      <c r="M958" s="1">
        <f>Tabelle9[[#This Row],[Menge t Nges]]/Tabelle9[[#This Row],[Anzahl Lieferscheine]]</f>
        <v>5.1127179487179465E-2</v>
      </c>
      <c r="N958" s="1">
        <f>Tabelle9[[#This Row],[Menge t P2O5]]/Tabelle9[[#This Row],[Anzahl Lieferscheine]]</f>
        <v>3.1839487179487182E-2</v>
      </c>
    </row>
    <row r="959" spans="1:14" x14ac:dyDescent="0.2">
      <c r="A959" s="2" t="s">
        <v>55</v>
      </c>
      <c r="B959" s="2" t="s">
        <v>55</v>
      </c>
      <c r="C959" s="2" t="s">
        <v>6</v>
      </c>
      <c r="D959" s="2" t="s">
        <v>15</v>
      </c>
      <c r="E959" s="2" t="s">
        <v>13</v>
      </c>
      <c r="F959" s="2" t="s">
        <v>61</v>
      </c>
      <c r="G959" s="1">
        <v>495.75</v>
      </c>
      <c r="H959" s="1">
        <v>346.5</v>
      </c>
      <c r="I959" s="4">
        <v>1</v>
      </c>
      <c r="J959" s="2" t="s">
        <v>73</v>
      </c>
      <c r="K959" s="1">
        <f>Tabelle9[[#This Row],[Menge kg Nges]]/1000</f>
        <v>0.49575000000000002</v>
      </c>
      <c r="L959" s="1">
        <f>Tabelle9[[#This Row],[Menge kg P2O5]]/1000</f>
        <v>0.34649999999999997</v>
      </c>
      <c r="M959" s="1">
        <f>Tabelle9[[#This Row],[Menge t Nges]]/Tabelle9[[#This Row],[Anzahl Lieferscheine]]</f>
        <v>0.49575000000000002</v>
      </c>
      <c r="N959" s="1">
        <f>Tabelle9[[#This Row],[Menge t P2O5]]/Tabelle9[[#This Row],[Anzahl Lieferscheine]]</f>
        <v>0.34649999999999997</v>
      </c>
    </row>
    <row r="960" spans="1:14" x14ac:dyDescent="0.2">
      <c r="A960" s="2" t="s">
        <v>55</v>
      </c>
      <c r="B960" s="2" t="s">
        <v>55</v>
      </c>
      <c r="C960" s="2" t="s">
        <v>6</v>
      </c>
      <c r="D960" s="2" t="s">
        <v>15</v>
      </c>
      <c r="E960" s="2" t="s">
        <v>31</v>
      </c>
      <c r="F960" s="2" t="s">
        <v>61</v>
      </c>
      <c r="G960" s="1">
        <v>576.05000000000007</v>
      </c>
      <c r="H960" s="1">
        <v>259.92</v>
      </c>
      <c r="I960" s="4">
        <v>4</v>
      </c>
      <c r="J960" s="2" t="s">
        <v>73</v>
      </c>
      <c r="K960" s="1">
        <f>Tabelle9[[#This Row],[Menge kg Nges]]/1000</f>
        <v>0.57605000000000006</v>
      </c>
      <c r="L960" s="1">
        <f>Tabelle9[[#This Row],[Menge kg P2O5]]/1000</f>
        <v>0.25992000000000004</v>
      </c>
      <c r="M960" s="1">
        <f>Tabelle9[[#This Row],[Menge t Nges]]/Tabelle9[[#This Row],[Anzahl Lieferscheine]]</f>
        <v>0.14401250000000002</v>
      </c>
      <c r="N960" s="1">
        <f>Tabelle9[[#This Row],[Menge t P2O5]]/Tabelle9[[#This Row],[Anzahl Lieferscheine]]</f>
        <v>6.498000000000001E-2</v>
      </c>
    </row>
    <row r="961" spans="1:14" x14ac:dyDescent="0.2">
      <c r="A961" s="2" t="s">
        <v>55</v>
      </c>
      <c r="B961" s="2" t="s">
        <v>55</v>
      </c>
      <c r="C961" s="2" t="s">
        <v>25</v>
      </c>
      <c r="D961" s="2" t="s">
        <v>25</v>
      </c>
      <c r="E961" s="2" t="s">
        <v>26</v>
      </c>
      <c r="F961" s="2" t="s">
        <v>61</v>
      </c>
      <c r="G961" s="1">
        <v>7909.4000000000005</v>
      </c>
      <c r="H961" s="1">
        <v>3523.6</v>
      </c>
      <c r="I961" s="4">
        <v>7</v>
      </c>
      <c r="J961" s="2" t="s">
        <v>73</v>
      </c>
      <c r="K961" s="1">
        <f>Tabelle9[[#This Row],[Menge kg Nges]]/1000</f>
        <v>7.9094000000000007</v>
      </c>
      <c r="L961" s="1">
        <f>Tabelle9[[#This Row],[Menge kg P2O5]]/1000</f>
        <v>3.5236000000000001</v>
      </c>
      <c r="M961" s="1">
        <f>Tabelle9[[#This Row],[Menge t Nges]]/Tabelle9[[#This Row],[Anzahl Lieferscheine]]</f>
        <v>1.1299142857142859</v>
      </c>
      <c r="N961" s="1">
        <f>Tabelle9[[#This Row],[Menge t P2O5]]/Tabelle9[[#This Row],[Anzahl Lieferscheine]]</f>
        <v>0.50337142857142858</v>
      </c>
    </row>
    <row r="962" spans="1:14" x14ac:dyDescent="0.2">
      <c r="A962" s="2" t="s">
        <v>55</v>
      </c>
      <c r="B962" s="2" t="s">
        <v>42</v>
      </c>
      <c r="C962" s="2" t="s">
        <v>6</v>
      </c>
      <c r="D962" s="2" t="s">
        <v>7</v>
      </c>
      <c r="E962" s="2" t="s">
        <v>8</v>
      </c>
      <c r="F962" s="2" t="s">
        <v>61</v>
      </c>
      <c r="G962" s="1">
        <v>328.11</v>
      </c>
      <c r="H962" s="1">
        <v>89.55</v>
      </c>
      <c r="I962" s="4">
        <v>16</v>
      </c>
      <c r="J962" s="2" t="s">
        <v>73</v>
      </c>
      <c r="K962" s="1">
        <f>Tabelle9[[#This Row],[Menge kg Nges]]/1000</f>
        <v>0.32811000000000001</v>
      </c>
      <c r="L962" s="1">
        <f>Tabelle9[[#This Row],[Menge kg P2O5]]/1000</f>
        <v>8.9549999999999991E-2</v>
      </c>
      <c r="M962" s="1">
        <f>Tabelle9[[#This Row],[Menge t Nges]]/Tabelle9[[#This Row],[Anzahl Lieferscheine]]</f>
        <v>2.0506875000000001E-2</v>
      </c>
      <c r="N962" s="1">
        <f>Tabelle9[[#This Row],[Menge t P2O5]]/Tabelle9[[#This Row],[Anzahl Lieferscheine]]</f>
        <v>5.5968749999999994E-3</v>
      </c>
    </row>
    <row r="963" spans="1:14" x14ac:dyDescent="0.2">
      <c r="A963" s="2" t="s">
        <v>53</v>
      </c>
      <c r="B963" s="2" t="s">
        <v>51</v>
      </c>
      <c r="C963" s="2" t="s">
        <v>6</v>
      </c>
      <c r="D963" s="2" t="s">
        <v>7</v>
      </c>
      <c r="E963" s="2" t="s">
        <v>12</v>
      </c>
      <c r="F963" s="2" t="s">
        <v>61</v>
      </c>
      <c r="G963" s="1">
        <v>2202</v>
      </c>
      <c r="H963" s="1">
        <v>869.79</v>
      </c>
      <c r="I963" s="4">
        <v>16</v>
      </c>
      <c r="J963" s="2" t="s">
        <v>73</v>
      </c>
      <c r="K963" s="1">
        <f>Tabelle9[[#This Row],[Menge kg Nges]]/1000</f>
        <v>2.202</v>
      </c>
      <c r="L963" s="1">
        <f>Tabelle9[[#This Row],[Menge kg P2O5]]/1000</f>
        <v>0.86978999999999995</v>
      </c>
      <c r="M963" s="1">
        <f>Tabelle9[[#This Row],[Menge t Nges]]/Tabelle9[[#This Row],[Anzahl Lieferscheine]]</f>
        <v>0.137625</v>
      </c>
      <c r="N963" s="1">
        <f>Tabelle9[[#This Row],[Menge t P2O5]]/Tabelle9[[#This Row],[Anzahl Lieferscheine]]</f>
        <v>5.4361874999999997E-2</v>
      </c>
    </row>
    <row r="964" spans="1:14" x14ac:dyDescent="0.2">
      <c r="A964" s="2" t="s">
        <v>53</v>
      </c>
      <c r="B964" s="2" t="s">
        <v>53</v>
      </c>
      <c r="C964" s="2" t="s">
        <v>6</v>
      </c>
      <c r="D964" s="2" t="s">
        <v>7</v>
      </c>
      <c r="E964" s="2" t="s">
        <v>9</v>
      </c>
      <c r="F964" s="2" t="s">
        <v>61</v>
      </c>
      <c r="G964" s="1">
        <v>329.37</v>
      </c>
      <c r="H964" s="1">
        <v>97.38000000000001</v>
      </c>
      <c r="I964" s="4">
        <v>5</v>
      </c>
      <c r="J964" s="2" t="s">
        <v>73</v>
      </c>
      <c r="K964" s="1">
        <f>Tabelle9[[#This Row],[Menge kg Nges]]/1000</f>
        <v>0.32937</v>
      </c>
      <c r="L964" s="1">
        <f>Tabelle9[[#This Row],[Menge kg P2O5]]/1000</f>
        <v>9.7380000000000008E-2</v>
      </c>
      <c r="M964" s="1">
        <f>Tabelle9[[#This Row],[Menge t Nges]]/Tabelle9[[#This Row],[Anzahl Lieferscheine]]</f>
        <v>6.5874000000000002E-2</v>
      </c>
      <c r="N964" s="1">
        <f>Tabelle9[[#This Row],[Menge t P2O5]]/Tabelle9[[#This Row],[Anzahl Lieferscheine]]</f>
        <v>1.9476E-2</v>
      </c>
    </row>
    <row r="965" spans="1:14" x14ac:dyDescent="0.2">
      <c r="A965" s="2" t="s">
        <v>53</v>
      </c>
      <c r="B965" s="2" t="s">
        <v>53</v>
      </c>
      <c r="C965" s="2" t="s">
        <v>6</v>
      </c>
      <c r="D965" s="2" t="s">
        <v>7</v>
      </c>
      <c r="E965" s="2" t="s">
        <v>11</v>
      </c>
      <c r="F965" s="2" t="s">
        <v>61</v>
      </c>
      <c r="G965" s="1">
        <v>817.6</v>
      </c>
      <c r="H965" s="1">
        <v>319.2</v>
      </c>
      <c r="I965" s="4">
        <v>3</v>
      </c>
      <c r="J965" s="2" t="s">
        <v>73</v>
      </c>
      <c r="K965" s="1">
        <f>Tabelle9[[#This Row],[Menge kg Nges]]/1000</f>
        <v>0.81759999999999999</v>
      </c>
      <c r="L965" s="1">
        <f>Tabelle9[[#This Row],[Menge kg P2O5]]/1000</f>
        <v>0.31919999999999998</v>
      </c>
      <c r="M965" s="1">
        <f>Tabelle9[[#This Row],[Menge t Nges]]/Tabelle9[[#This Row],[Anzahl Lieferscheine]]</f>
        <v>0.27253333333333335</v>
      </c>
      <c r="N965" s="1">
        <f>Tabelle9[[#This Row],[Menge t P2O5]]/Tabelle9[[#This Row],[Anzahl Lieferscheine]]</f>
        <v>0.10639999999999999</v>
      </c>
    </row>
    <row r="966" spans="1:14" x14ac:dyDescent="0.2">
      <c r="A966" s="2" t="s">
        <v>53</v>
      </c>
      <c r="B966" s="2" t="s">
        <v>53</v>
      </c>
      <c r="C966" s="2" t="s">
        <v>6</v>
      </c>
      <c r="D966" s="2" t="s">
        <v>7</v>
      </c>
      <c r="E966" s="2" t="s">
        <v>12</v>
      </c>
      <c r="F966" s="2" t="s">
        <v>61</v>
      </c>
      <c r="G966" s="1">
        <v>15458.1</v>
      </c>
      <c r="H966" s="1">
        <v>5515.59</v>
      </c>
      <c r="I966" s="4">
        <v>51</v>
      </c>
      <c r="J966" s="2" t="s">
        <v>73</v>
      </c>
      <c r="K966" s="1">
        <f>Tabelle9[[#This Row],[Menge kg Nges]]/1000</f>
        <v>15.4581</v>
      </c>
      <c r="L966" s="1">
        <f>Tabelle9[[#This Row],[Menge kg P2O5]]/1000</f>
        <v>5.5155900000000004</v>
      </c>
      <c r="M966" s="1">
        <f>Tabelle9[[#This Row],[Menge t Nges]]/Tabelle9[[#This Row],[Anzahl Lieferscheine]]</f>
        <v>0.30309999999999998</v>
      </c>
      <c r="N966" s="1">
        <f>Tabelle9[[#This Row],[Menge t P2O5]]/Tabelle9[[#This Row],[Anzahl Lieferscheine]]</f>
        <v>0.10814882352941177</v>
      </c>
    </row>
    <row r="967" spans="1:14" x14ac:dyDescent="0.2">
      <c r="A967" s="2" t="s">
        <v>53</v>
      </c>
      <c r="B967" s="2" t="s">
        <v>53</v>
      </c>
      <c r="C967" s="2" t="s">
        <v>6</v>
      </c>
      <c r="D967" s="2" t="s">
        <v>15</v>
      </c>
      <c r="E967" s="2" t="s">
        <v>19</v>
      </c>
      <c r="F967" s="2" t="s">
        <v>61</v>
      </c>
      <c r="G967" s="1">
        <v>554.85</v>
      </c>
      <c r="H967" s="1">
        <v>616.5</v>
      </c>
      <c r="I967" s="4">
        <v>4</v>
      </c>
      <c r="J967" s="2" t="s">
        <v>73</v>
      </c>
      <c r="K967" s="1">
        <f>Tabelle9[[#This Row],[Menge kg Nges]]/1000</f>
        <v>0.55485000000000007</v>
      </c>
      <c r="L967" s="1">
        <f>Tabelle9[[#This Row],[Menge kg P2O5]]/1000</f>
        <v>0.61650000000000005</v>
      </c>
      <c r="M967" s="1">
        <f>Tabelle9[[#This Row],[Menge t Nges]]/Tabelle9[[#This Row],[Anzahl Lieferscheine]]</f>
        <v>0.13871250000000002</v>
      </c>
      <c r="N967" s="1">
        <f>Tabelle9[[#This Row],[Menge t P2O5]]/Tabelle9[[#This Row],[Anzahl Lieferscheine]]</f>
        <v>0.15412500000000001</v>
      </c>
    </row>
    <row r="968" spans="1:14" x14ac:dyDescent="0.2">
      <c r="A968" s="2" t="s">
        <v>53</v>
      </c>
      <c r="B968" s="2" t="s">
        <v>53</v>
      </c>
      <c r="C968" s="2" t="s">
        <v>6</v>
      </c>
      <c r="D968" s="2" t="s">
        <v>15</v>
      </c>
      <c r="E968" s="2" t="s">
        <v>20</v>
      </c>
      <c r="F968" s="2" t="s">
        <v>61</v>
      </c>
      <c r="G968" s="1">
        <v>102</v>
      </c>
      <c r="H968" s="1">
        <v>75</v>
      </c>
      <c r="I968" s="4">
        <v>1</v>
      </c>
      <c r="J968" s="2" t="s">
        <v>73</v>
      </c>
      <c r="K968" s="1">
        <f>Tabelle9[[#This Row],[Menge kg Nges]]/1000</f>
        <v>0.10199999999999999</v>
      </c>
      <c r="L968" s="1">
        <f>Tabelle9[[#This Row],[Menge kg P2O5]]/1000</f>
        <v>7.4999999999999997E-2</v>
      </c>
      <c r="M968" s="1">
        <f>Tabelle9[[#This Row],[Menge t Nges]]/Tabelle9[[#This Row],[Anzahl Lieferscheine]]</f>
        <v>0.10199999999999999</v>
      </c>
      <c r="N968" s="1">
        <f>Tabelle9[[#This Row],[Menge t P2O5]]/Tabelle9[[#This Row],[Anzahl Lieferscheine]]</f>
        <v>7.4999999999999997E-2</v>
      </c>
    </row>
    <row r="969" spans="1:14" x14ac:dyDescent="0.2">
      <c r="A969" s="2" t="s">
        <v>53</v>
      </c>
      <c r="B969" s="2" t="s">
        <v>53</v>
      </c>
      <c r="C969" s="2" t="s">
        <v>6</v>
      </c>
      <c r="D969" s="2" t="s">
        <v>15</v>
      </c>
      <c r="E969" s="2" t="s">
        <v>9</v>
      </c>
      <c r="F969" s="2" t="s">
        <v>61</v>
      </c>
      <c r="G969" s="1">
        <v>67.599999999999994</v>
      </c>
      <c r="H969" s="1">
        <v>45</v>
      </c>
      <c r="I969" s="4">
        <v>2</v>
      </c>
      <c r="J969" s="2" t="s">
        <v>73</v>
      </c>
      <c r="K969" s="1">
        <f>Tabelle9[[#This Row],[Menge kg Nges]]/1000</f>
        <v>6.7599999999999993E-2</v>
      </c>
      <c r="L969" s="1">
        <f>Tabelle9[[#This Row],[Menge kg P2O5]]/1000</f>
        <v>4.4999999999999998E-2</v>
      </c>
      <c r="M969" s="1">
        <f>Tabelle9[[#This Row],[Menge t Nges]]/Tabelle9[[#This Row],[Anzahl Lieferscheine]]</f>
        <v>3.3799999999999997E-2</v>
      </c>
      <c r="N969" s="1">
        <f>Tabelle9[[#This Row],[Menge t P2O5]]/Tabelle9[[#This Row],[Anzahl Lieferscheine]]</f>
        <v>2.2499999999999999E-2</v>
      </c>
    </row>
    <row r="970" spans="1:14" x14ac:dyDescent="0.2">
      <c r="A970" s="2" t="s">
        <v>28</v>
      </c>
      <c r="B970" s="2" t="s">
        <v>5</v>
      </c>
      <c r="C970" s="2" t="s">
        <v>6</v>
      </c>
      <c r="D970" s="2" t="s">
        <v>7</v>
      </c>
      <c r="E970" s="2" t="s">
        <v>8</v>
      </c>
      <c r="F970" s="2" t="s">
        <v>61</v>
      </c>
      <c r="G970" s="1">
        <v>11966.59</v>
      </c>
      <c r="H970" s="1">
        <v>4083.07</v>
      </c>
      <c r="I970" s="4">
        <v>12</v>
      </c>
      <c r="J970" s="2" t="s">
        <v>73</v>
      </c>
      <c r="K970" s="1">
        <f>Tabelle9[[#This Row],[Menge kg Nges]]/1000</f>
        <v>11.96659</v>
      </c>
      <c r="L970" s="1">
        <f>Tabelle9[[#This Row],[Menge kg P2O5]]/1000</f>
        <v>4.0830700000000002</v>
      </c>
      <c r="M970" s="1">
        <f>Tabelle9[[#This Row],[Menge t Nges]]/Tabelle9[[#This Row],[Anzahl Lieferscheine]]</f>
        <v>0.9972158333333333</v>
      </c>
      <c r="N970" s="1">
        <f>Tabelle9[[#This Row],[Menge t P2O5]]/Tabelle9[[#This Row],[Anzahl Lieferscheine]]</f>
        <v>0.34025583333333337</v>
      </c>
    </row>
    <row r="971" spans="1:14" x14ac:dyDescent="0.2">
      <c r="A971" s="2" t="s">
        <v>28</v>
      </c>
      <c r="B971" s="2" t="s">
        <v>5</v>
      </c>
      <c r="C971" s="2" t="s">
        <v>6</v>
      </c>
      <c r="D971" s="2" t="s">
        <v>7</v>
      </c>
      <c r="E971" s="2" t="s">
        <v>9</v>
      </c>
      <c r="F971" s="2" t="s">
        <v>61</v>
      </c>
      <c r="G971" s="1">
        <v>585</v>
      </c>
      <c r="H971" s="1">
        <v>255</v>
      </c>
      <c r="I971" s="4">
        <v>1</v>
      </c>
      <c r="J971" s="2" t="s">
        <v>73</v>
      </c>
      <c r="K971" s="1">
        <f>Tabelle9[[#This Row],[Menge kg Nges]]/1000</f>
        <v>0.58499999999999996</v>
      </c>
      <c r="L971" s="1">
        <f>Tabelle9[[#This Row],[Menge kg P2O5]]/1000</f>
        <v>0.255</v>
      </c>
      <c r="M971" s="1">
        <f>Tabelle9[[#This Row],[Menge t Nges]]/Tabelle9[[#This Row],[Anzahl Lieferscheine]]</f>
        <v>0.58499999999999996</v>
      </c>
      <c r="N971" s="1">
        <f>Tabelle9[[#This Row],[Menge t P2O5]]/Tabelle9[[#This Row],[Anzahl Lieferscheine]]</f>
        <v>0.255</v>
      </c>
    </row>
    <row r="972" spans="1:14" x14ac:dyDescent="0.2">
      <c r="A972" s="2" t="s">
        <v>28</v>
      </c>
      <c r="B972" s="2" t="s">
        <v>5</v>
      </c>
      <c r="C972" s="2" t="s">
        <v>6</v>
      </c>
      <c r="D972" s="2" t="s">
        <v>7</v>
      </c>
      <c r="E972" s="2" t="s">
        <v>12</v>
      </c>
      <c r="F972" s="2" t="s">
        <v>61</v>
      </c>
      <c r="G972" s="1">
        <v>935.24</v>
      </c>
      <c r="H972" s="1">
        <v>444.96000000000004</v>
      </c>
      <c r="I972" s="4">
        <v>3</v>
      </c>
      <c r="J972" s="2" t="s">
        <v>73</v>
      </c>
      <c r="K972" s="1">
        <f>Tabelle9[[#This Row],[Menge kg Nges]]/1000</f>
        <v>0.93523999999999996</v>
      </c>
      <c r="L972" s="1">
        <f>Tabelle9[[#This Row],[Menge kg P2O5]]/1000</f>
        <v>0.44496000000000002</v>
      </c>
      <c r="M972" s="1">
        <f>Tabelle9[[#This Row],[Menge t Nges]]/Tabelle9[[#This Row],[Anzahl Lieferscheine]]</f>
        <v>0.31174666666666667</v>
      </c>
      <c r="N972" s="1">
        <f>Tabelle9[[#This Row],[Menge t P2O5]]/Tabelle9[[#This Row],[Anzahl Lieferscheine]]</f>
        <v>0.14832000000000001</v>
      </c>
    </row>
    <row r="973" spans="1:14" x14ac:dyDescent="0.2">
      <c r="A973" s="2" t="s">
        <v>28</v>
      </c>
      <c r="B973" s="2" t="s">
        <v>5</v>
      </c>
      <c r="C973" s="2" t="s">
        <v>6</v>
      </c>
      <c r="D973" s="2" t="s">
        <v>7</v>
      </c>
      <c r="E973" s="2" t="s">
        <v>14</v>
      </c>
      <c r="F973" s="2" t="s">
        <v>61</v>
      </c>
      <c r="G973" s="1">
        <v>6648.75</v>
      </c>
      <c r="H973" s="1">
        <v>3457.35</v>
      </c>
      <c r="I973" s="4">
        <v>18</v>
      </c>
      <c r="J973" s="2" t="s">
        <v>73</v>
      </c>
      <c r="K973" s="1">
        <f>Tabelle9[[#This Row],[Menge kg Nges]]/1000</f>
        <v>6.6487499999999997</v>
      </c>
      <c r="L973" s="1">
        <f>Tabelle9[[#This Row],[Menge kg P2O5]]/1000</f>
        <v>3.4573499999999999</v>
      </c>
      <c r="M973" s="1">
        <f>Tabelle9[[#This Row],[Menge t Nges]]/Tabelle9[[#This Row],[Anzahl Lieferscheine]]</f>
        <v>0.36937500000000001</v>
      </c>
      <c r="N973" s="1">
        <f>Tabelle9[[#This Row],[Menge t P2O5]]/Tabelle9[[#This Row],[Anzahl Lieferscheine]]</f>
        <v>0.192075</v>
      </c>
    </row>
    <row r="974" spans="1:14" x14ac:dyDescent="0.2">
      <c r="A974" s="2" t="s">
        <v>28</v>
      </c>
      <c r="B974" s="2" t="s">
        <v>5</v>
      </c>
      <c r="C974" s="2" t="s">
        <v>6</v>
      </c>
      <c r="D974" s="2" t="s">
        <v>15</v>
      </c>
      <c r="E974" s="2" t="s">
        <v>17</v>
      </c>
      <c r="F974" s="2" t="s">
        <v>61</v>
      </c>
      <c r="G974" s="1">
        <v>1726.2</v>
      </c>
      <c r="H974" s="1">
        <v>438.4</v>
      </c>
      <c r="I974" s="4">
        <v>3</v>
      </c>
      <c r="J974" s="2" t="s">
        <v>73</v>
      </c>
      <c r="K974" s="1">
        <f>Tabelle9[[#This Row],[Menge kg Nges]]/1000</f>
        <v>1.7262</v>
      </c>
      <c r="L974" s="1">
        <f>Tabelle9[[#This Row],[Menge kg P2O5]]/1000</f>
        <v>0.43839999999999996</v>
      </c>
      <c r="M974" s="1">
        <f>Tabelle9[[#This Row],[Menge t Nges]]/Tabelle9[[#This Row],[Anzahl Lieferscheine]]</f>
        <v>0.57540000000000002</v>
      </c>
      <c r="N974" s="1">
        <f>Tabelle9[[#This Row],[Menge t P2O5]]/Tabelle9[[#This Row],[Anzahl Lieferscheine]]</f>
        <v>0.14613333333333331</v>
      </c>
    </row>
    <row r="975" spans="1:14" x14ac:dyDescent="0.2">
      <c r="A975" s="2" t="s">
        <v>28</v>
      </c>
      <c r="B975" s="2" t="s">
        <v>5</v>
      </c>
      <c r="C975" s="2" t="s">
        <v>6</v>
      </c>
      <c r="D975" s="2" t="s">
        <v>15</v>
      </c>
      <c r="E975" s="2" t="s">
        <v>21</v>
      </c>
      <c r="F975" s="2" t="s">
        <v>61</v>
      </c>
      <c r="G975" s="1">
        <v>1920</v>
      </c>
      <c r="H975" s="1">
        <v>1020</v>
      </c>
      <c r="I975" s="4">
        <v>4</v>
      </c>
      <c r="J975" s="2" t="s">
        <v>73</v>
      </c>
      <c r="K975" s="1">
        <f>Tabelle9[[#This Row],[Menge kg Nges]]/1000</f>
        <v>1.92</v>
      </c>
      <c r="L975" s="1">
        <f>Tabelle9[[#This Row],[Menge kg P2O5]]/1000</f>
        <v>1.02</v>
      </c>
      <c r="M975" s="1">
        <f>Tabelle9[[#This Row],[Menge t Nges]]/Tabelle9[[#This Row],[Anzahl Lieferscheine]]</f>
        <v>0.48</v>
      </c>
      <c r="N975" s="1">
        <f>Tabelle9[[#This Row],[Menge t P2O5]]/Tabelle9[[#This Row],[Anzahl Lieferscheine]]</f>
        <v>0.255</v>
      </c>
    </row>
    <row r="976" spans="1:14" x14ac:dyDescent="0.2">
      <c r="A976" s="2" t="s">
        <v>28</v>
      </c>
      <c r="B976" s="2" t="s">
        <v>5</v>
      </c>
      <c r="C976" s="2" t="s">
        <v>6</v>
      </c>
      <c r="D976" s="2" t="s">
        <v>15</v>
      </c>
      <c r="E976" s="2" t="s">
        <v>9</v>
      </c>
      <c r="F976" s="2" t="s">
        <v>61</v>
      </c>
      <c r="G976" s="1">
        <v>1806.5</v>
      </c>
      <c r="H976" s="1">
        <v>896.75</v>
      </c>
      <c r="I976" s="4">
        <v>4</v>
      </c>
      <c r="J976" s="2" t="s">
        <v>73</v>
      </c>
      <c r="K976" s="1">
        <f>Tabelle9[[#This Row],[Menge kg Nges]]/1000</f>
        <v>1.8065</v>
      </c>
      <c r="L976" s="1">
        <f>Tabelle9[[#This Row],[Menge kg P2O5]]/1000</f>
        <v>0.89675000000000005</v>
      </c>
      <c r="M976" s="1">
        <f>Tabelle9[[#This Row],[Menge t Nges]]/Tabelle9[[#This Row],[Anzahl Lieferscheine]]</f>
        <v>0.451625</v>
      </c>
      <c r="N976" s="1">
        <f>Tabelle9[[#This Row],[Menge t P2O5]]/Tabelle9[[#This Row],[Anzahl Lieferscheine]]</f>
        <v>0.22418750000000001</v>
      </c>
    </row>
    <row r="977" spans="1:14" x14ac:dyDescent="0.2">
      <c r="A977" s="2" t="s">
        <v>28</v>
      </c>
      <c r="B977" s="2" t="s">
        <v>5</v>
      </c>
      <c r="C977" s="2" t="s">
        <v>25</v>
      </c>
      <c r="D977" s="2" t="s">
        <v>25</v>
      </c>
      <c r="E977" s="2" t="s">
        <v>26</v>
      </c>
      <c r="F977" s="2" t="s">
        <v>61</v>
      </c>
      <c r="G977" s="1">
        <v>18906.5</v>
      </c>
      <c r="H977" s="1">
        <v>10349</v>
      </c>
      <c r="I977" s="4">
        <v>13</v>
      </c>
      <c r="J977" s="2" t="s">
        <v>73</v>
      </c>
      <c r="K977" s="1">
        <f>Tabelle9[[#This Row],[Menge kg Nges]]/1000</f>
        <v>18.906500000000001</v>
      </c>
      <c r="L977" s="1">
        <f>Tabelle9[[#This Row],[Menge kg P2O5]]/1000</f>
        <v>10.349</v>
      </c>
      <c r="M977" s="1">
        <f>Tabelle9[[#This Row],[Menge t Nges]]/Tabelle9[[#This Row],[Anzahl Lieferscheine]]</f>
        <v>1.454346153846154</v>
      </c>
      <c r="N977" s="1">
        <f>Tabelle9[[#This Row],[Menge t P2O5]]/Tabelle9[[#This Row],[Anzahl Lieferscheine]]</f>
        <v>0.79607692307692313</v>
      </c>
    </row>
    <row r="978" spans="1:14" x14ac:dyDescent="0.2">
      <c r="A978" s="2" t="s">
        <v>28</v>
      </c>
      <c r="B978" s="2" t="s">
        <v>27</v>
      </c>
      <c r="C978" s="2" t="s">
        <v>6</v>
      </c>
      <c r="D978" s="2" t="s">
        <v>7</v>
      </c>
      <c r="E978" s="2" t="s">
        <v>8</v>
      </c>
      <c r="F978" s="2" t="s">
        <v>61</v>
      </c>
      <c r="G978" s="1">
        <v>1160</v>
      </c>
      <c r="H978" s="1">
        <v>385</v>
      </c>
      <c r="I978" s="4">
        <v>1</v>
      </c>
      <c r="J978" s="2" t="s">
        <v>73</v>
      </c>
      <c r="K978" s="1">
        <f>Tabelle9[[#This Row],[Menge kg Nges]]/1000</f>
        <v>1.1599999999999999</v>
      </c>
      <c r="L978" s="1">
        <f>Tabelle9[[#This Row],[Menge kg P2O5]]/1000</f>
        <v>0.38500000000000001</v>
      </c>
      <c r="M978" s="1">
        <f>Tabelle9[[#This Row],[Menge t Nges]]/Tabelle9[[#This Row],[Anzahl Lieferscheine]]</f>
        <v>1.1599999999999999</v>
      </c>
      <c r="N978" s="1">
        <f>Tabelle9[[#This Row],[Menge t P2O5]]/Tabelle9[[#This Row],[Anzahl Lieferscheine]]</f>
        <v>0.38500000000000001</v>
      </c>
    </row>
    <row r="979" spans="1:14" x14ac:dyDescent="0.2">
      <c r="A979" s="2" t="s">
        <v>28</v>
      </c>
      <c r="B979" s="2" t="s">
        <v>27</v>
      </c>
      <c r="C979" s="2" t="s">
        <v>25</v>
      </c>
      <c r="D979" s="2" t="s">
        <v>25</v>
      </c>
      <c r="E979" s="2" t="s">
        <v>26</v>
      </c>
      <c r="F979" s="2" t="s">
        <v>61</v>
      </c>
      <c r="G979" s="1">
        <v>0</v>
      </c>
      <c r="H979" s="1">
        <v>770</v>
      </c>
      <c r="I979" s="4">
        <v>1</v>
      </c>
      <c r="J979" s="2" t="s">
        <v>73</v>
      </c>
      <c r="K979" s="1">
        <f>Tabelle9[[#This Row],[Menge kg Nges]]/1000</f>
        <v>0</v>
      </c>
      <c r="L979" s="1">
        <f>Tabelle9[[#This Row],[Menge kg P2O5]]/1000</f>
        <v>0.77</v>
      </c>
      <c r="M979" s="1">
        <f>Tabelle9[[#This Row],[Menge t Nges]]/Tabelle9[[#This Row],[Anzahl Lieferscheine]]</f>
        <v>0</v>
      </c>
      <c r="N979" s="1">
        <f>Tabelle9[[#This Row],[Menge t P2O5]]/Tabelle9[[#This Row],[Anzahl Lieferscheine]]</f>
        <v>0.77</v>
      </c>
    </row>
    <row r="980" spans="1:14" x14ac:dyDescent="0.2">
      <c r="A980" s="2" t="s">
        <v>28</v>
      </c>
      <c r="B980" s="2" t="s">
        <v>48</v>
      </c>
      <c r="C980" s="2" t="s">
        <v>25</v>
      </c>
      <c r="D980" s="2" t="s">
        <v>25</v>
      </c>
      <c r="E980" s="2" t="s">
        <v>26</v>
      </c>
      <c r="F980" s="2" t="s">
        <v>61</v>
      </c>
      <c r="G980" s="1">
        <v>1288</v>
      </c>
      <c r="H980" s="1">
        <v>588</v>
      </c>
      <c r="I980" s="4">
        <v>1</v>
      </c>
      <c r="J980" s="2" t="s">
        <v>73</v>
      </c>
      <c r="K980" s="1">
        <f>Tabelle9[[#This Row],[Menge kg Nges]]/1000</f>
        <v>1.288</v>
      </c>
      <c r="L980" s="1">
        <f>Tabelle9[[#This Row],[Menge kg P2O5]]/1000</f>
        <v>0.58799999999999997</v>
      </c>
      <c r="M980" s="1">
        <f>Tabelle9[[#This Row],[Menge t Nges]]/Tabelle9[[#This Row],[Anzahl Lieferscheine]]</f>
        <v>1.288</v>
      </c>
      <c r="N980" s="1">
        <f>Tabelle9[[#This Row],[Menge t P2O5]]/Tabelle9[[#This Row],[Anzahl Lieferscheine]]</f>
        <v>0.58799999999999997</v>
      </c>
    </row>
    <row r="981" spans="1:14" x14ac:dyDescent="0.2">
      <c r="A981" s="2" t="s">
        <v>28</v>
      </c>
      <c r="B981" s="2" t="s">
        <v>45</v>
      </c>
      <c r="C981" s="2" t="s">
        <v>6</v>
      </c>
      <c r="D981" s="2" t="s">
        <v>7</v>
      </c>
      <c r="E981" s="2" t="s">
        <v>8</v>
      </c>
      <c r="F981" s="2" t="s">
        <v>61</v>
      </c>
      <c r="G981" s="1">
        <v>626.4</v>
      </c>
      <c r="H981" s="1">
        <v>207.9</v>
      </c>
      <c r="I981" s="4">
        <v>1</v>
      </c>
      <c r="J981" s="2" t="s">
        <v>73</v>
      </c>
      <c r="K981" s="1">
        <f>Tabelle9[[#This Row],[Menge kg Nges]]/1000</f>
        <v>0.62639999999999996</v>
      </c>
      <c r="L981" s="1">
        <f>Tabelle9[[#This Row],[Menge kg P2O5]]/1000</f>
        <v>0.2079</v>
      </c>
      <c r="M981" s="1">
        <f>Tabelle9[[#This Row],[Menge t Nges]]/Tabelle9[[#This Row],[Anzahl Lieferscheine]]</f>
        <v>0.62639999999999996</v>
      </c>
      <c r="N981" s="1">
        <f>Tabelle9[[#This Row],[Menge t P2O5]]/Tabelle9[[#This Row],[Anzahl Lieferscheine]]</f>
        <v>0.2079</v>
      </c>
    </row>
    <row r="982" spans="1:14" x14ac:dyDescent="0.2">
      <c r="A982" s="2" t="s">
        <v>28</v>
      </c>
      <c r="B982" s="2" t="s">
        <v>45</v>
      </c>
      <c r="C982" s="2" t="s">
        <v>6</v>
      </c>
      <c r="D982" s="2" t="s">
        <v>7</v>
      </c>
      <c r="E982" s="2" t="s">
        <v>9</v>
      </c>
      <c r="F982" s="2" t="s">
        <v>61</v>
      </c>
      <c r="G982" s="1">
        <v>312</v>
      </c>
      <c r="H982" s="1">
        <v>136</v>
      </c>
      <c r="I982" s="4">
        <v>1</v>
      </c>
      <c r="J982" s="2" t="s">
        <v>73</v>
      </c>
      <c r="K982" s="1">
        <f>Tabelle9[[#This Row],[Menge kg Nges]]/1000</f>
        <v>0.312</v>
      </c>
      <c r="L982" s="1">
        <f>Tabelle9[[#This Row],[Menge kg P2O5]]/1000</f>
        <v>0.13600000000000001</v>
      </c>
      <c r="M982" s="1">
        <f>Tabelle9[[#This Row],[Menge t Nges]]/Tabelle9[[#This Row],[Anzahl Lieferscheine]]</f>
        <v>0.312</v>
      </c>
      <c r="N982" s="1">
        <f>Tabelle9[[#This Row],[Menge t P2O5]]/Tabelle9[[#This Row],[Anzahl Lieferscheine]]</f>
        <v>0.13600000000000001</v>
      </c>
    </row>
    <row r="983" spans="1:14" x14ac:dyDescent="0.2">
      <c r="A983" s="2" t="s">
        <v>28</v>
      </c>
      <c r="B983" s="2" t="s">
        <v>45</v>
      </c>
      <c r="C983" s="2" t="s">
        <v>6</v>
      </c>
      <c r="D983" s="2" t="s">
        <v>15</v>
      </c>
      <c r="E983" s="2" t="s">
        <v>20</v>
      </c>
      <c r="F983" s="2" t="s">
        <v>61</v>
      </c>
      <c r="G983" s="1">
        <v>163.19999999999999</v>
      </c>
      <c r="H983" s="1">
        <v>120</v>
      </c>
      <c r="I983" s="4">
        <v>1</v>
      </c>
      <c r="J983" s="2" t="s">
        <v>73</v>
      </c>
      <c r="K983" s="1">
        <f>Tabelle9[[#This Row],[Menge kg Nges]]/1000</f>
        <v>0.16319999999999998</v>
      </c>
      <c r="L983" s="1">
        <f>Tabelle9[[#This Row],[Menge kg P2O5]]/1000</f>
        <v>0.12</v>
      </c>
      <c r="M983" s="1">
        <f>Tabelle9[[#This Row],[Menge t Nges]]/Tabelle9[[#This Row],[Anzahl Lieferscheine]]</f>
        <v>0.16319999999999998</v>
      </c>
      <c r="N983" s="1">
        <f>Tabelle9[[#This Row],[Menge t P2O5]]/Tabelle9[[#This Row],[Anzahl Lieferscheine]]</f>
        <v>0.12</v>
      </c>
    </row>
    <row r="984" spans="1:14" x14ac:dyDescent="0.2">
      <c r="A984" s="2" t="s">
        <v>28</v>
      </c>
      <c r="B984" s="2" t="s">
        <v>45</v>
      </c>
      <c r="C984" s="2" t="s">
        <v>6</v>
      </c>
      <c r="D984" s="2" t="s">
        <v>15</v>
      </c>
      <c r="E984" s="2" t="s">
        <v>9</v>
      </c>
      <c r="F984" s="2" t="s">
        <v>61</v>
      </c>
      <c r="G984" s="1">
        <v>212</v>
      </c>
      <c r="H984" s="1">
        <v>88</v>
      </c>
      <c r="I984" s="4">
        <v>1</v>
      </c>
      <c r="J984" s="2" t="s">
        <v>73</v>
      </c>
      <c r="K984" s="1">
        <f>Tabelle9[[#This Row],[Menge kg Nges]]/1000</f>
        <v>0.21199999999999999</v>
      </c>
      <c r="L984" s="1">
        <f>Tabelle9[[#This Row],[Menge kg P2O5]]/1000</f>
        <v>8.7999999999999995E-2</v>
      </c>
      <c r="M984" s="1">
        <f>Tabelle9[[#This Row],[Menge t Nges]]/Tabelle9[[#This Row],[Anzahl Lieferscheine]]</f>
        <v>0.21199999999999999</v>
      </c>
      <c r="N984" s="1">
        <f>Tabelle9[[#This Row],[Menge t P2O5]]/Tabelle9[[#This Row],[Anzahl Lieferscheine]]</f>
        <v>8.7999999999999995E-2</v>
      </c>
    </row>
    <row r="985" spans="1:14" x14ac:dyDescent="0.2">
      <c r="A985" s="2" t="s">
        <v>28</v>
      </c>
      <c r="B985" s="2" t="s">
        <v>28</v>
      </c>
      <c r="C985" s="2" t="s">
        <v>6</v>
      </c>
      <c r="D985" s="2" t="s">
        <v>7</v>
      </c>
      <c r="E985" s="2" t="s">
        <v>8</v>
      </c>
      <c r="F985" s="2" t="s">
        <v>61</v>
      </c>
      <c r="G985" s="1">
        <v>248470.44</v>
      </c>
      <c r="H985" s="1">
        <v>83981.75</v>
      </c>
      <c r="I985" s="4">
        <v>260</v>
      </c>
      <c r="J985" s="2" t="s">
        <v>73</v>
      </c>
      <c r="K985" s="1">
        <f>Tabelle9[[#This Row],[Menge kg Nges]]/1000</f>
        <v>248.47044</v>
      </c>
      <c r="L985" s="1">
        <f>Tabelle9[[#This Row],[Menge kg P2O5]]/1000</f>
        <v>83.981750000000005</v>
      </c>
      <c r="M985" s="1">
        <f>Tabelle9[[#This Row],[Menge t Nges]]/Tabelle9[[#This Row],[Anzahl Lieferscheine]]</f>
        <v>0.9556555384615385</v>
      </c>
      <c r="N985" s="1">
        <f>Tabelle9[[#This Row],[Menge t P2O5]]/Tabelle9[[#This Row],[Anzahl Lieferscheine]]</f>
        <v>0.32300673076923081</v>
      </c>
    </row>
    <row r="986" spans="1:14" x14ac:dyDescent="0.2">
      <c r="A986" s="2" t="s">
        <v>28</v>
      </c>
      <c r="B986" s="2" t="s">
        <v>28</v>
      </c>
      <c r="C986" s="2" t="s">
        <v>6</v>
      </c>
      <c r="D986" s="2" t="s">
        <v>7</v>
      </c>
      <c r="E986" s="2" t="s">
        <v>9</v>
      </c>
      <c r="F986" s="2" t="s">
        <v>61</v>
      </c>
      <c r="G986" s="1">
        <v>159328.25</v>
      </c>
      <c r="H986" s="1">
        <v>70038.84</v>
      </c>
      <c r="I986" s="4">
        <v>235</v>
      </c>
      <c r="J986" s="2" t="s">
        <v>73</v>
      </c>
      <c r="K986" s="1">
        <f>Tabelle9[[#This Row],[Menge kg Nges]]/1000</f>
        <v>159.32825</v>
      </c>
      <c r="L986" s="1">
        <f>Tabelle9[[#This Row],[Menge kg P2O5]]/1000</f>
        <v>70.038839999999993</v>
      </c>
      <c r="M986" s="1">
        <f>Tabelle9[[#This Row],[Menge t Nges]]/Tabelle9[[#This Row],[Anzahl Lieferscheine]]</f>
        <v>0.67799255319148932</v>
      </c>
      <c r="N986" s="1">
        <f>Tabelle9[[#This Row],[Menge t P2O5]]/Tabelle9[[#This Row],[Anzahl Lieferscheine]]</f>
        <v>0.29803761702127657</v>
      </c>
    </row>
    <row r="987" spans="1:14" x14ac:dyDescent="0.2">
      <c r="A987" s="2" t="s">
        <v>28</v>
      </c>
      <c r="B987" s="2" t="s">
        <v>28</v>
      </c>
      <c r="C987" s="2" t="s">
        <v>6</v>
      </c>
      <c r="D987" s="2" t="s">
        <v>7</v>
      </c>
      <c r="E987" s="2" t="s">
        <v>10</v>
      </c>
      <c r="F987" s="2" t="s">
        <v>61</v>
      </c>
      <c r="G987" s="1">
        <v>870</v>
      </c>
      <c r="H987" s="1">
        <v>282.75</v>
      </c>
      <c r="I987" s="4">
        <v>2</v>
      </c>
      <c r="J987" s="2" t="s">
        <v>73</v>
      </c>
      <c r="K987" s="1">
        <f>Tabelle9[[#This Row],[Menge kg Nges]]/1000</f>
        <v>0.87</v>
      </c>
      <c r="L987" s="1">
        <f>Tabelle9[[#This Row],[Menge kg P2O5]]/1000</f>
        <v>0.28275</v>
      </c>
      <c r="M987" s="1">
        <f>Tabelle9[[#This Row],[Menge t Nges]]/Tabelle9[[#This Row],[Anzahl Lieferscheine]]</f>
        <v>0.435</v>
      </c>
      <c r="N987" s="1">
        <f>Tabelle9[[#This Row],[Menge t P2O5]]/Tabelle9[[#This Row],[Anzahl Lieferscheine]]</f>
        <v>0.141375</v>
      </c>
    </row>
    <row r="988" spans="1:14" x14ac:dyDescent="0.2">
      <c r="A988" s="2" t="s">
        <v>28</v>
      </c>
      <c r="B988" s="2" t="s">
        <v>28</v>
      </c>
      <c r="C988" s="2" t="s">
        <v>6</v>
      </c>
      <c r="D988" s="2" t="s">
        <v>7</v>
      </c>
      <c r="E988" s="2" t="s">
        <v>11</v>
      </c>
      <c r="F988" s="2" t="s">
        <v>61</v>
      </c>
      <c r="G988" s="1">
        <v>76.8</v>
      </c>
      <c r="H988" s="1">
        <v>44.8</v>
      </c>
      <c r="I988" s="4">
        <v>1</v>
      </c>
      <c r="J988" s="2" t="s">
        <v>73</v>
      </c>
      <c r="K988" s="1">
        <f>Tabelle9[[#This Row],[Menge kg Nges]]/1000</f>
        <v>7.6799999999999993E-2</v>
      </c>
      <c r="L988" s="1">
        <f>Tabelle9[[#This Row],[Menge kg P2O5]]/1000</f>
        <v>4.48E-2</v>
      </c>
      <c r="M988" s="1">
        <f>Tabelle9[[#This Row],[Menge t Nges]]/Tabelle9[[#This Row],[Anzahl Lieferscheine]]</f>
        <v>7.6799999999999993E-2</v>
      </c>
      <c r="N988" s="1">
        <f>Tabelle9[[#This Row],[Menge t P2O5]]/Tabelle9[[#This Row],[Anzahl Lieferscheine]]</f>
        <v>4.48E-2</v>
      </c>
    </row>
    <row r="989" spans="1:14" x14ac:dyDescent="0.2">
      <c r="A989" s="2" t="s">
        <v>28</v>
      </c>
      <c r="B989" s="2" t="s">
        <v>28</v>
      </c>
      <c r="C989" s="2" t="s">
        <v>6</v>
      </c>
      <c r="D989" s="2" t="s">
        <v>7</v>
      </c>
      <c r="E989" s="2" t="s">
        <v>12</v>
      </c>
      <c r="F989" s="2" t="s">
        <v>61</v>
      </c>
      <c r="G989" s="1">
        <v>49774.889999999992</v>
      </c>
      <c r="H989" s="1">
        <v>25481.630000000005</v>
      </c>
      <c r="I989" s="4">
        <v>73</v>
      </c>
      <c r="J989" s="2" t="s">
        <v>73</v>
      </c>
      <c r="K989" s="1">
        <f>Tabelle9[[#This Row],[Menge kg Nges]]/1000</f>
        <v>49.774889999999992</v>
      </c>
      <c r="L989" s="1">
        <f>Tabelle9[[#This Row],[Menge kg P2O5]]/1000</f>
        <v>25.481630000000006</v>
      </c>
      <c r="M989" s="1">
        <f>Tabelle9[[#This Row],[Menge t Nges]]/Tabelle9[[#This Row],[Anzahl Lieferscheine]]</f>
        <v>0.68184780821917801</v>
      </c>
      <c r="N989" s="1">
        <f>Tabelle9[[#This Row],[Menge t P2O5]]/Tabelle9[[#This Row],[Anzahl Lieferscheine]]</f>
        <v>0.34906342465753432</v>
      </c>
    </row>
    <row r="990" spans="1:14" x14ac:dyDescent="0.2">
      <c r="A990" s="2" t="s">
        <v>28</v>
      </c>
      <c r="B990" s="2" t="s">
        <v>28</v>
      </c>
      <c r="C990" s="2" t="s">
        <v>6</v>
      </c>
      <c r="D990" s="2" t="s">
        <v>7</v>
      </c>
      <c r="E990" s="2" t="s">
        <v>13</v>
      </c>
      <c r="F990" s="2" t="s">
        <v>61</v>
      </c>
      <c r="G990" s="1">
        <v>4472</v>
      </c>
      <c r="H990" s="1">
        <v>2605</v>
      </c>
      <c r="I990" s="4">
        <v>12</v>
      </c>
      <c r="J990" s="2" t="s">
        <v>73</v>
      </c>
      <c r="K990" s="1">
        <f>Tabelle9[[#This Row],[Menge kg Nges]]/1000</f>
        <v>4.4720000000000004</v>
      </c>
      <c r="L990" s="1">
        <f>Tabelle9[[#This Row],[Menge kg P2O5]]/1000</f>
        <v>2.605</v>
      </c>
      <c r="M990" s="1">
        <f>Tabelle9[[#This Row],[Menge t Nges]]/Tabelle9[[#This Row],[Anzahl Lieferscheine]]</f>
        <v>0.3726666666666667</v>
      </c>
      <c r="N990" s="1">
        <f>Tabelle9[[#This Row],[Menge t P2O5]]/Tabelle9[[#This Row],[Anzahl Lieferscheine]]</f>
        <v>0.21708333333333332</v>
      </c>
    </row>
    <row r="991" spans="1:14" x14ac:dyDescent="0.2">
      <c r="A991" s="2" t="s">
        <v>28</v>
      </c>
      <c r="B991" s="2" t="s">
        <v>28</v>
      </c>
      <c r="C991" s="2" t="s">
        <v>6</v>
      </c>
      <c r="D991" s="2" t="s">
        <v>7</v>
      </c>
      <c r="E991" s="2" t="s">
        <v>14</v>
      </c>
      <c r="F991" s="2" t="s">
        <v>61</v>
      </c>
      <c r="G991" s="1">
        <v>52066.2</v>
      </c>
      <c r="H991" s="1">
        <v>28552.95</v>
      </c>
      <c r="I991" s="4">
        <v>36</v>
      </c>
      <c r="J991" s="2" t="s">
        <v>73</v>
      </c>
      <c r="K991" s="1">
        <f>Tabelle9[[#This Row],[Menge kg Nges]]/1000</f>
        <v>52.066199999999995</v>
      </c>
      <c r="L991" s="1">
        <f>Tabelle9[[#This Row],[Menge kg P2O5]]/1000</f>
        <v>28.552949999999999</v>
      </c>
      <c r="M991" s="1">
        <f>Tabelle9[[#This Row],[Menge t Nges]]/Tabelle9[[#This Row],[Anzahl Lieferscheine]]</f>
        <v>1.4462833333333331</v>
      </c>
      <c r="N991" s="1">
        <f>Tabelle9[[#This Row],[Menge t P2O5]]/Tabelle9[[#This Row],[Anzahl Lieferscheine]]</f>
        <v>0.79313749999999994</v>
      </c>
    </row>
    <row r="992" spans="1:14" x14ac:dyDescent="0.2">
      <c r="A992" s="2" t="s">
        <v>28</v>
      </c>
      <c r="B992" s="2" t="s">
        <v>28</v>
      </c>
      <c r="C992" s="2" t="s">
        <v>6</v>
      </c>
      <c r="D992" s="2" t="s">
        <v>15</v>
      </c>
      <c r="E992" s="2" t="s">
        <v>8</v>
      </c>
      <c r="F992" s="2" t="s">
        <v>61</v>
      </c>
      <c r="G992" s="1">
        <v>936</v>
      </c>
      <c r="H992" s="1">
        <v>514.79999999999995</v>
      </c>
      <c r="I992" s="4">
        <v>1</v>
      </c>
      <c r="J992" s="2" t="s">
        <v>73</v>
      </c>
      <c r="K992" s="1">
        <f>Tabelle9[[#This Row],[Menge kg Nges]]/1000</f>
        <v>0.93600000000000005</v>
      </c>
      <c r="L992" s="1">
        <f>Tabelle9[[#This Row],[Menge kg P2O5]]/1000</f>
        <v>0.51479999999999992</v>
      </c>
      <c r="M992" s="1">
        <f>Tabelle9[[#This Row],[Menge t Nges]]/Tabelle9[[#This Row],[Anzahl Lieferscheine]]</f>
        <v>0.93600000000000005</v>
      </c>
      <c r="N992" s="1">
        <f>Tabelle9[[#This Row],[Menge t P2O5]]/Tabelle9[[#This Row],[Anzahl Lieferscheine]]</f>
        <v>0.51479999999999992</v>
      </c>
    </row>
    <row r="993" spans="1:14" x14ac:dyDescent="0.2">
      <c r="A993" s="2" t="s">
        <v>28</v>
      </c>
      <c r="B993" s="2" t="s">
        <v>28</v>
      </c>
      <c r="C993" s="2" t="s">
        <v>6</v>
      </c>
      <c r="D993" s="2" t="s">
        <v>15</v>
      </c>
      <c r="E993" s="2" t="s">
        <v>17</v>
      </c>
      <c r="F993" s="2" t="s">
        <v>61</v>
      </c>
      <c r="G993" s="1">
        <v>7853.25</v>
      </c>
      <c r="H993" s="1">
        <v>2656.45</v>
      </c>
      <c r="I993" s="4">
        <v>9</v>
      </c>
      <c r="J993" s="2" t="s">
        <v>73</v>
      </c>
      <c r="K993" s="1">
        <f>Tabelle9[[#This Row],[Menge kg Nges]]/1000</f>
        <v>7.8532500000000001</v>
      </c>
      <c r="L993" s="1">
        <f>Tabelle9[[#This Row],[Menge kg P2O5]]/1000</f>
        <v>2.65645</v>
      </c>
      <c r="M993" s="1">
        <f>Tabelle9[[#This Row],[Menge t Nges]]/Tabelle9[[#This Row],[Anzahl Lieferscheine]]</f>
        <v>0.87258333333333338</v>
      </c>
      <c r="N993" s="1">
        <f>Tabelle9[[#This Row],[Menge t P2O5]]/Tabelle9[[#This Row],[Anzahl Lieferscheine]]</f>
        <v>0.2951611111111111</v>
      </c>
    </row>
    <row r="994" spans="1:14" x14ac:dyDescent="0.2">
      <c r="A994" s="2" t="s">
        <v>28</v>
      </c>
      <c r="B994" s="2" t="s">
        <v>28</v>
      </c>
      <c r="C994" s="2" t="s">
        <v>6</v>
      </c>
      <c r="D994" s="2" t="s">
        <v>15</v>
      </c>
      <c r="E994" s="2" t="s">
        <v>18</v>
      </c>
      <c r="F994" s="2" t="s">
        <v>61</v>
      </c>
      <c r="G994" s="1">
        <v>5235.2000000000007</v>
      </c>
      <c r="H994" s="1">
        <v>5009.5999999999995</v>
      </c>
      <c r="I994" s="4">
        <v>8</v>
      </c>
      <c r="J994" s="2" t="s">
        <v>73</v>
      </c>
      <c r="K994" s="1">
        <f>Tabelle9[[#This Row],[Menge kg Nges]]/1000</f>
        <v>5.2352000000000007</v>
      </c>
      <c r="L994" s="1">
        <f>Tabelle9[[#This Row],[Menge kg P2O5]]/1000</f>
        <v>5.0095999999999998</v>
      </c>
      <c r="M994" s="1">
        <f>Tabelle9[[#This Row],[Menge t Nges]]/Tabelle9[[#This Row],[Anzahl Lieferscheine]]</f>
        <v>0.65440000000000009</v>
      </c>
      <c r="N994" s="1">
        <f>Tabelle9[[#This Row],[Menge t P2O5]]/Tabelle9[[#This Row],[Anzahl Lieferscheine]]</f>
        <v>0.62619999999999998</v>
      </c>
    </row>
    <row r="995" spans="1:14" x14ac:dyDescent="0.2">
      <c r="A995" s="2" t="s">
        <v>28</v>
      </c>
      <c r="B995" s="2" t="s">
        <v>28</v>
      </c>
      <c r="C995" s="2" t="s">
        <v>6</v>
      </c>
      <c r="D995" s="2" t="s">
        <v>15</v>
      </c>
      <c r="E995" s="2" t="s">
        <v>19</v>
      </c>
      <c r="F995" s="2" t="s">
        <v>61</v>
      </c>
      <c r="G995" s="1">
        <v>9274.5</v>
      </c>
      <c r="H995" s="1">
        <v>10305</v>
      </c>
      <c r="I995" s="4">
        <v>6</v>
      </c>
      <c r="J995" s="2" t="s">
        <v>73</v>
      </c>
      <c r="K995" s="1">
        <f>Tabelle9[[#This Row],[Menge kg Nges]]/1000</f>
        <v>9.2744999999999997</v>
      </c>
      <c r="L995" s="1">
        <f>Tabelle9[[#This Row],[Menge kg P2O5]]/1000</f>
        <v>10.305</v>
      </c>
      <c r="M995" s="1">
        <f>Tabelle9[[#This Row],[Menge t Nges]]/Tabelle9[[#This Row],[Anzahl Lieferscheine]]</f>
        <v>1.54575</v>
      </c>
      <c r="N995" s="1">
        <f>Tabelle9[[#This Row],[Menge t P2O5]]/Tabelle9[[#This Row],[Anzahl Lieferscheine]]</f>
        <v>1.7175</v>
      </c>
    </row>
    <row r="996" spans="1:14" x14ac:dyDescent="0.2">
      <c r="A996" s="2" t="s">
        <v>28</v>
      </c>
      <c r="B996" s="2" t="s">
        <v>28</v>
      </c>
      <c r="C996" s="2" t="s">
        <v>6</v>
      </c>
      <c r="D996" s="2" t="s">
        <v>15</v>
      </c>
      <c r="E996" s="2" t="s">
        <v>20</v>
      </c>
      <c r="F996" s="2" t="s">
        <v>61</v>
      </c>
      <c r="G996" s="1">
        <v>8812.5599999999977</v>
      </c>
      <c r="H996" s="1">
        <v>5636.7</v>
      </c>
      <c r="I996" s="4">
        <v>36</v>
      </c>
      <c r="J996" s="2" t="s">
        <v>73</v>
      </c>
      <c r="K996" s="1">
        <f>Tabelle9[[#This Row],[Menge kg Nges]]/1000</f>
        <v>8.8125599999999977</v>
      </c>
      <c r="L996" s="1">
        <f>Tabelle9[[#This Row],[Menge kg P2O5]]/1000</f>
        <v>5.6366999999999994</v>
      </c>
      <c r="M996" s="1">
        <f>Tabelle9[[#This Row],[Menge t Nges]]/Tabelle9[[#This Row],[Anzahl Lieferscheine]]</f>
        <v>0.24479333333333328</v>
      </c>
      <c r="N996" s="1">
        <f>Tabelle9[[#This Row],[Menge t P2O5]]/Tabelle9[[#This Row],[Anzahl Lieferscheine]]</f>
        <v>0.15657499999999999</v>
      </c>
    </row>
    <row r="997" spans="1:14" x14ac:dyDescent="0.2">
      <c r="A997" s="2" t="s">
        <v>28</v>
      </c>
      <c r="B997" s="2" t="s">
        <v>28</v>
      </c>
      <c r="C997" s="2" t="s">
        <v>6</v>
      </c>
      <c r="D997" s="2" t="s">
        <v>15</v>
      </c>
      <c r="E997" s="2" t="s">
        <v>21</v>
      </c>
      <c r="F997" s="2" t="s">
        <v>61</v>
      </c>
      <c r="G997" s="1">
        <v>34891.19</v>
      </c>
      <c r="H997" s="1">
        <v>16701.23</v>
      </c>
      <c r="I997" s="4">
        <v>58</v>
      </c>
      <c r="J997" s="2" t="s">
        <v>73</v>
      </c>
      <c r="K997" s="1">
        <f>Tabelle9[[#This Row],[Menge kg Nges]]/1000</f>
        <v>34.891190000000002</v>
      </c>
      <c r="L997" s="1">
        <f>Tabelle9[[#This Row],[Menge kg P2O5]]/1000</f>
        <v>16.701229999999999</v>
      </c>
      <c r="M997" s="1">
        <f>Tabelle9[[#This Row],[Menge t Nges]]/Tabelle9[[#This Row],[Anzahl Lieferscheine]]</f>
        <v>0.60157224137931042</v>
      </c>
      <c r="N997" s="1">
        <f>Tabelle9[[#This Row],[Menge t P2O5]]/Tabelle9[[#This Row],[Anzahl Lieferscheine]]</f>
        <v>0.2879522413793103</v>
      </c>
    </row>
    <row r="998" spans="1:14" x14ac:dyDescent="0.2">
      <c r="A998" s="2" t="s">
        <v>28</v>
      </c>
      <c r="B998" s="2" t="s">
        <v>28</v>
      </c>
      <c r="C998" s="2" t="s">
        <v>6</v>
      </c>
      <c r="D998" s="2" t="s">
        <v>15</v>
      </c>
      <c r="E998" s="2" t="s">
        <v>9</v>
      </c>
      <c r="F998" s="2" t="s">
        <v>61</v>
      </c>
      <c r="G998" s="1">
        <v>597745.50000000012</v>
      </c>
      <c r="H998" s="1">
        <v>389608.55000000005</v>
      </c>
      <c r="I998" s="4">
        <v>153</v>
      </c>
      <c r="J998" s="2" t="s">
        <v>73</v>
      </c>
      <c r="K998" s="1">
        <f>Tabelle9[[#This Row],[Menge kg Nges]]/1000</f>
        <v>597.74550000000011</v>
      </c>
      <c r="L998" s="1">
        <f>Tabelle9[[#This Row],[Menge kg P2O5]]/1000</f>
        <v>389.60855000000004</v>
      </c>
      <c r="M998" s="1">
        <f>Tabelle9[[#This Row],[Menge t Nges]]/Tabelle9[[#This Row],[Anzahl Lieferscheine]]</f>
        <v>3.906833333333334</v>
      </c>
      <c r="N998" s="1">
        <f>Tabelle9[[#This Row],[Menge t P2O5]]/Tabelle9[[#This Row],[Anzahl Lieferscheine]]</f>
        <v>2.5464611111111113</v>
      </c>
    </row>
    <row r="999" spans="1:14" x14ac:dyDescent="0.2">
      <c r="A999" s="2" t="s">
        <v>28</v>
      </c>
      <c r="B999" s="2" t="s">
        <v>28</v>
      </c>
      <c r="C999" s="2" t="s">
        <v>6</v>
      </c>
      <c r="D999" s="2" t="s">
        <v>15</v>
      </c>
      <c r="E999" s="2" t="s">
        <v>10</v>
      </c>
      <c r="F999" s="2" t="s">
        <v>61</v>
      </c>
      <c r="G999" s="1">
        <v>7749.28</v>
      </c>
      <c r="H999" s="1">
        <v>2465.6800000000003</v>
      </c>
      <c r="I999" s="4">
        <v>20</v>
      </c>
      <c r="J999" s="2" t="s">
        <v>73</v>
      </c>
      <c r="K999" s="1">
        <f>Tabelle9[[#This Row],[Menge kg Nges]]/1000</f>
        <v>7.7492799999999997</v>
      </c>
      <c r="L999" s="1">
        <f>Tabelle9[[#This Row],[Menge kg P2O5]]/1000</f>
        <v>2.4656800000000003</v>
      </c>
      <c r="M999" s="1">
        <f>Tabelle9[[#This Row],[Menge t Nges]]/Tabelle9[[#This Row],[Anzahl Lieferscheine]]</f>
        <v>0.38746399999999998</v>
      </c>
      <c r="N999" s="1">
        <f>Tabelle9[[#This Row],[Menge t P2O5]]/Tabelle9[[#This Row],[Anzahl Lieferscheine]]</f>
        <v>0.12328400000000002</v>
      </c>
    </row>
    <row r="1000" spans="1:14" x14ac:dyDescent="0.2">
      <c r="A1000" s="2" t="s">
        <v>28</v>
      </c>
      <c r="B1000" s="2" t="s">
        <v>28</v>
      </c>
      <c r="C1000" s="2" t="s">
        <v>6</v>
      </c>
      <c r="D1000" s="2" t="s">
        <v>15</v>
      </c>
      <c r="E1000" s="2" t="s">
        <v>23</v>
      </c>
      <c r="F1000" s="2" t="s">
        <v>61</v>
      </c>
      <c r="G1000" s="1">
        <v>1033.2</v>
      </c>
      <c r="H1000" s="1">
        <v>466.2</v>
      </c>
      <c r="I1000" s="4">
        <v>4</v>
      </c>
      <c r="J1000" s="2" t="s">
        <v>73</v>
      </c>
      <c r="K1000" s="1">
        <f>Tabelle9[[#This Row],[Menge kg Nges]]/1000</f>
        <v>1.0332000000000001</v>
      </c>
      <c r="L1000" s="1">
        <f>Tabelle9[[#This Row],[Menge kg P2O5]]/1000</f>
        <v>0.4662</v>
      </c>
      <c r="M1000" s="1">
        <f>Tabelle9[[#This Row],[Menge t Nges]]/Tabelle9[[#This Row],[Anzahl Lieferscheine]]</f>
        <v>0.25830000000000003</v>
      </c>
      <c r="N1000" s="1">
        <f>Tabelle9[[#This Row],[Menge t P2O5]]/Tabelle9[[#This Row],[Anzahl Lieferscheine]]</f>
        <v>0.11655</v>
      </c>
    </row>
    <row r="1001" spans="1:14" x14ac:dyDescent="0.2">
      <c r="A1001" s="2" t="s">
        <v>28</v>
      </c>
      <c r="B1001" s="2" t="s">
        <v>28</v>
      </c>
      <c r="C1001" s="2" t="s">
        <v>6</v>
      </c>
      <c r="D1001" s="2" t="s">
        <v>15</v>
      </c>
      <c r="E1001" s="2" t="s">
        <v>12</v>
      </c>
      <c r="F1001" s="2" t="s">
        <v>61</v>
      </c>
      <c r="G1001" s="1">
        <v>1447</v>
      </c>
      <c r="H1001" s="1">
        <v>1049.3</v>
      </c>
      <c r="I1001" s="4">
        <v>3</v>
      </c>
      <c r="J1001" s="2" t="s">
        <v>73</v>
      </c>
      <c r="K1001" s="1">
        <f>Tabelle9[[#This Row],[Menge kg Nges]]/1000</f>
        <v>1.4470000000000001</v>
      </c>
      <c r="L1001" s="1">
        <f>Tabelle9[[#This Row],[Menge kg P2O5]]/1000</f>
        <v>1.0492999999999999</v>
      </c>
      <c r="M1001" s="1">
        <f>Tabelle9[[#This Row],[Menge t Nges]]/Tabelle9[[#This Row],[Anzahl Lieferscheine]]</f>
        <v>0.48233333333333334</v>
      </c>
      <c r="N1001" s="1">
        <f>Tabelle9[[#This Row],[Menge t P2O5]]/Tabelle9[[#This Row],[Anzahl Lieferscheine]]</f>
        <v>0.34976666666666661</v>
      </c>
    </row>
    <row r="1002" spans="1:14" x14ac:dyDescent="0.2">
      <c r="A1002" s="2" t="s">
        <v>28</v>
      </c>
      <c r="B1002" s="2" t="s">
        <v>28</v>
      </c>
      <c r="C1002" s="2" t="s">
        <v>6</v>
      </c>
      <c r="D1002" s="2" t="s">
        <v>15</v>
      </c>
      <c r="E1002" s="2" t="s">
        <v>24</v>
      </c>
      <c r="F1002" s="2" t="s">
        <v>61</v>
      </c>
      <c r="G1002" s="1">
        <v>281.39999999999998</v>
      </c>
      <c r="H1002" s="1">
        <v>231.14999999999998</v>
      </c>
      <c r="I1002" s="4">
        <v>3</v>
      </c>
      <c r="J1002" s="2" t="s">
        <v>73</v>
      </c>
      <c r="K1002" s="1">
        <f>Tabelle9[[#This Row],[Menge kg Nges]]/1000</f>
        <v>0.28139999999999998</v>
      </c>
      <c r="L1002" s="1">
        <f>Tabelle9[[#This Row],[Menge kg P2O5]]/1000</f>
        <v>0.23114999999999997</v>
      </c>
      <c r="M1002" s="1">
        <f>Tabelle9[[#This Row],[Menge t Nges]]/Tabelle9[[#This Row],[Anzahl Lieferscheine]]</f>
        <v>9.3799999999999994E-2</v>
      </c>
      <c r="N1002" s="1">
        <f>Tabelle9[[#This Row],[Menge t P2O5]]/Tabelle9[[#This Row],[Anzahl Lieferscheine]]</f>
        <v>7.7049999999999993E-2</v>
      </c>
    </row>
    <row r="1003" spans="1:14" x14ac:dyDescent="0.2">
      <c r="A1003" s="2" t="s">
        <v>28</v>
      </c>
      <c r="B1003" s="2" t="s">
        <v>28</v>
      </c>
      <c r="C1003" s="2" t="s">
        <v>25</v>
      </c>
      <c r="D1003" s="2" t="s">
        <v>25</v>
      </c>
      <c r="E1003" s="2" t="s">
        <v>26</v>
      </c>
      <c r="F1003" s="2" t="s">
        <v>61</v>
      </c>
      <c r="G1003" s="1">
        <v>170780.37999999998</v>
      </c>
      <c r="H1003" s="1">
        <v>106404.77999999996</v>
      </c>
      <c r="I1003" s="4">
        <v>241</v>
      </c>
      <c r="J1003" s="2" t="s">
        <v>73</v>
      </c>
      <c r="K1003" s="1">
        <f>Tabelle9[[#This Row],[Menge kg Nges]]/1000</f>
        <v>170.78037999999998</v>
      </c>
      <c r="L1003" s="1">
        <f>Tabelle9[[#This Row],[Menge kg P2O5]]/1000</f>
        <v>106.40477999999996</v>
      </c>
      <c r="M1003" s="1">
        <f>Tabelle9[[#This Row],[Menge t Nges]]/Tabelle9[[#This Row],[Anzahl Lieferscheine]]</f>
        <v>0.70863228215767626</v>
      </c>
      <c r="N1003" s="1">
        <f>Tabelle9[[#This Row],[Menge t P2O5]]/Tabelle9[[#This Row],[Anzahl Lieferscheine]]</f>
        <v>0.44151360995850608</v>
      </c>
    </row>
    <row r="1004" spans="1:14" x14ac:dyDescent="0.2">
      <c r="A1004" s="2" t="s">
        <v>28</v>
      </c>
      <c r="B1004" s="2" t="s">
        <v>28</v>
      </c>
      <c r="C1004" s="2" t="s">
        <v>63</v>
      </c>
      <c r="D1004" s="2" t="s">
        <v>63</v>
      </c>
      <c r="E1004" s="2" t="s">
        <v>63</v>
      </c>
      <c r="F1004" s="2" t="s">
        <v>61</v>
      </c>
      <c r="G1004" s="1">
        <v>2819.5</v>
      </c>
      <c r="H1004" s="1">
        <v>2724</v>
      </c>
      <c r="I1004" s="4">
        <v>8</v>
      </c>
      <c r="J1004" s="2" t="s">
        <v>73</v>
      </c>
      <c r="K1004" s="1">
        <f>Tabelle9[[#This Row],[Menge kg Nges]]/1000</f>
        <v>2.8195000000000001</v>
      </c>
      <c r="L1004" s="1">
        <f>Tabelle9[[#This Row],[Menge kg P2O5]]/1000</f>
        <v>2.7240000000000002</v>
      </c>
      <c r="M1004" s="1">
        <f>Tabelle9[[#This Row],[Menge t Nges]]/Tabelle9[[#This Row],[Anzahl Lieferscheine]]</f>
        <v>0.35243750000000001</v>
      </c>
      <c r="N1004" s="1">
        <f>Tabelle9[[#This Row],[Menge t P2O5]]/Tabelle9[[#This Row],[Anzahl Lieferscheine]]</f>
        <v>0.34050000000000002</v>
      </c>
    </row>
    <row r="1005" spans="1:14" x14ac:dyDescent="0.2">
      <c r="A1005" s="2" t="s">
        <v>28</v>
      </c>
      <c r="B1005" s="2" t="s">
        <v>56</v>
      </c>
      <c r="C1005" s="2" t="s">
        <v>6</v>
      </c>
      <c r="D1005" s="2" t="s">
        <v>15</v>
      </c>
      <c r="E1005" s="2" t="s">
        <v>9</v>
      </c>
      <c r="F1005" s="2" t="s">
        <v>61</v>
      </c>
      <c r="G1005" s="1">
        <v>676</v>
      </c>
      <c r="H1005" s="1">
        <v>450</v>
      </c>
      <c r="I1005" s="4">
        <v>2</v>
      </c>
      <c r="J1005" s="2" t="s">
        <v>73</v>
      </c>
      <c r="K1005" s="1">
        <f>Tabelle9[[#This Row],[Menge kg Nges]]/1000</f>
        <v>0.67600000000000005</v>
      </c>
      <c r="L1005" s="1">
        <f>Tabelle9[[#This Row],[Menge kg P2O5]]/1000</f>
        <v>0.45</v>
      </c>
      <c r="M1005" s="1">
        <f>Tabelle9[[#This Row],[Menge t Nges]]/Tabelle9[[#This Row],[Anzahl Lieferscheine]]</f>
        <v>0.33800000000000002</v>
      </c>
      <c r="N1005" s="1">
        <f>Tabelle9[[#This Row],[Menge t P2O5]]/Tabelle9[[#This Row],[Anzahl Lieferscheine]]</f>
        <v>0.22500000000000001</v>
      </c>
    </row>
    <row r="1006" spans="1:14" x14ac:dyDescent="0.2">
      <c r="A1006" s="2" t="s">
        <v>28</v>
      </c>
      <c r="B1006" s="2" t="s">
        <v>56</v>
      </c>
      <c r="C1006" s="2" t="s">
        <v>25</v>
      </c>
      <c r="D1006" s="2" t="s">
        <v>25</v>
      </c>
      <c r="E1006" s="2" t="s">
        <v>26</v>
      </c>
      <c r="F1006" s="2" t="s">
        <v>61</v>
      </c>
      <c r="G1006" s="1">
        <v>10773.6</v>
      </c>
      <c r="H1006" s="1">
        <v>4900.8</v>
      </c>
      <c r="I1006" s="4">
        <v>19</v>
      </c>
      <c r="J1006" s="2" t="s">
        <v>73</v>
      </c>
      <c r="K1006" s="1">
        <f>Tabelle9[[#This Row],[Menge kg Nges]]/1000</f>
        <v>10.7736</v>
      </c>
      <c r="L1006" s="1">
        <f>Tabelle9[[#This Row],[Menge kg P2O5]]/1000</f>
        <v>4.9008000000000003</v>
      </c>
      <c r="M1006" s="1">
        <f>Tabelle9[[#This Row],[Menge t Nges]]/Tabelle9[[#This Row],[Anzahl Lieferscheine]]</f>
        <v>0.56703157894736844</v>
      </c>
      <c r="N1006" s="1">
        <f>Tabelle9[[#This Row],[Menge t P2O5]]/Tabelle9[[#This Row],[Anzahl Lieferscheine]]</f>
        <v>0.25793684210526319</v>
      </c>
    </row>
    <row r="1007" spans="1:14" x14ac:dyDescent="0.2">
      <c r="A1007" s="2" t="s">
        <v>28</v>
      </c>
      <c r="B1007" s="2" t="s">
        <v>56</v>
      </c>
      <c r="C1007" s="2" t="s">
        <v>63</v>
      </c>
      <c r="D1007" s="2" t="s">
        <v>63</v>
      </c>
      <c r="E1007" s="2" t="s">
        <v>63</v>
      </c>
      <c r="F1007" s="2" t="s">
        <v>61</v>
      </c>
      <c r="G1007" s="1">
        <v>3559.5</v>
      </c>
      <c r="H1007" s="1">
        <v>2881.5</v>
      </c>
      <c r="I1007" s="4">
        <v>4</v>
      </c>
      <c r="J1007" s="2" t="s">
        <v>73</v>
      </c>
      <c r="K1007" s="1">
        <f>Tabelle9[[#This Row],[Menge kg Nges]]/1000</f>
        <v>3.5594999999999999</v>
      </c>
      <c r="L1007" s="1">
        <f>Tabelle9[[#This Row],[Menge kg P2O5]]/1000</f>
        <v>2.8815</v>
      </c>
      <c r="M1007" s="1">
        <f>Tabelle9[[#This Row],[Menge t Nges]]/Tabelle9[[#This Row],[Anzahl Lieferscheine]]</f>
        <v>0.88987499999999997</v>
      </c>
      <c r="N1007" s="1">
        <f>Tabelle9[[#This Row],[Menge t P2O5]]/Tabelle9[[#This Row],[Anzahl Lieferscheine]]</f>
        <v>0.72037499999999999</v>
      </c>
    </row>
    <row r="1008" spans="1:14" x14ac:dyDescent="0.2">
      <c r="A1008" s="2" t="s">
        <v>56</v>
      </c>
      <c r="B1008" s="2" t="s">
        <v>5</v>
      </c>
      <c r="C1008" s="2" t="s">
        <v>6</v>
      </c>
      <c r="D1008" s="2" t="s">
        <v>7</v>
      </c>
      <c r="E1008" s="2" t="s">
        <v>8</v>
      </c>
      <c r="F1008" s="2" t="s">
        <v>61</v>
      </c>
      <c r="G1008" s="1">
        <v>221.54</v>
      </c>
      <c r="H1008" s="1">
        <v>80.56</v>
      </c>
      <c r="I1008" s="4">
        <v>1</v>
      </c>
      <c r="J1008" s="2" t="s">
        <v>73</v>
      </c>
      <c r="K1008" s="1">
        <f>Tabelle9[[#This Row],[Menge kg Nges]]/1000</f>
        <v>0.22153999999999999</v>
      </c>
      <c r="L1008" s="1">
        <f>Tabelle9[[#This Row],[Menge kg P2O5]]/1000</f>
        <v>8.0560000000000007E-2</v>
      </c>
      <c r="M1008" s="1">
        <f>Tabelle9[[#This Row],[Menge t Nges]]/Tabelle9[[#This Row],[Anzahl Lieferscheine]]</f>
        <v>0.22153999999999999</v>
      </c>
      <c r="N1008" s="1">
        <f>Tabelle9[[#This Row],[Menge t P2O5]]/Tabelle9[[#This Row],[Anzahl Lieferscheine]]</f>
        <v>8.0560000000000007E-2</v>
      </c>
    </row>
    <row r="1009" spans="1:14" x14ac:dyDescent="0.2">
      <c r="A1009" s="2" t="s">
        <v>56</v>
      </c>
      <c r="B1009" s="2" t="s">
        <v>5</v>
      </c>
      <c r="C1009" s="2" t="s">
        <v>6</v>
      </c>
      <c r="D1009" s="2" t="s">
        <v>15</v>
      </c>
      <c r="E1009" s="2" t="s">
        <v>18</v>
      </c>
      <c r="F1009" s="2" t="s">
        <v>61</v>
      </c>
      <c r="G1009" s="1">
        <v>1883.7</v>
      </c>
      <c r="H1009" s="1">
        <v>1233</v>
      </c>
      <c r="I1009" s="4">
        <v>1</v>
      </c>
      <c r="J1009" s="2" t="s">
        <v>73</v>
      </c>
      <c r="K1009" s="1">
        <f>Tabelle9[[#This Row],[Menge kg Nges]]/1000</f>
        <v>1.8837000000000002</v>
      </c>
      <c r="L1009" s="1">
        <f>Tabelle9[[#This Row],[Menge kg P2O5]]/1000</f>
        <v>1.2330000000000001</v>
      </c>
      <c r="M1009" s="1">
        <f>Tabelle9[[#This Row],[Menge t Nges]]/Tabelle9[[#This Row],[Anzahl Lieferscheine]]</f>
        <v>1.8837000000000002</v>
      </c>
      <c r="N1009" s="1">
        <f>Tabelle9[[#This Row],[Menge t P2O5]]/Tabelle9[[#This Row],[Anzahl Lieferscheine]]</f>
        <v>1.2330000000000001</v>
      </c>
    </row>
    <row r="1010" spans="1:14" x14ac:dyDescent="0.2">
      <c r="A1010" s="2" t="s">
        <v>56</v>
      </c>
      <c r="B1010" s="2" t="s">
        <v>5</v>
      </c>
      <c r="C1010" s="2" t="s">
        <v>6</v>
      </c>
      <c r="D1010" s="2" t="s">
        <v>15</v>
      </c>
      <c r="E1010" s="2" t="s">
        <v>19</v>
      </c>
      <c r="F1010" s="2" t="s">
        <v>61</v>
      </c>
      <c r="G1010" s="1">
        <v>7195.5</v>
      </c>
      <c r="H1010" s="1">
        <v>7995</v>
      </c>
      <c r="I1010" s="4">
        <v>2</v>
      </c>
      <c r="J1010" s="2" t="s">
        <v>73</v>
      </c>
      <c r="K1010" s="1">
        <f>Tabelle9[[#This Row],[Menge kg Nges]]/1000</f>
        <v>7.1955</v>
      </c>
      <c r="L1010" s="1">
        <f>Tabelle9[[#This Row],[Menge kg P2O5]]/1000</f>
        <v>7.9950000000000001</v>
      </c>
      <c r="M1010" s="1">
        <f>Tabelle9[[#This Row],[Menge t Nges]]/Tabelle9[[#This Row],[Anzahl Lieferscheine]]</f>
        <v>3.59775</v>
      </c>
      <c r="N1010" s="1">
        <f>Tabelle9[[#This Row],[Menge t P2O5]]/Tabelle9[[#This Row],[Anzahl Lieferscheine]]</f>
        <v>3.9975000000000001</v>
      </c>
    </row>
    <row r="1011" spans="1:14" x14ac:dyDescent="0.2">
      <c r="A1011" s="2" t="s">
        <v>56</v>
      </c>
      <c r="B1011" s="2" t="s">
        <v>28</v>
      </c>
      <c r="C1011" s="2" t="s">
        <v>6</v>
      </c>
      <c r="D1011" s="2" t="s">
        <v>15</v>
      </c>
      <c r="E1011" s="2" t="s">
        <v>18</v>
      </c>
      <c r="F1011" s="2" t="s">
        <v>61</v>
      </c>
      <c r="G1011" s="1">
        <v>945</v>
      </c>
      <c r="H1011" s="1">
        <v>765</v>
      </c>
      <c r="I1011" s="4">
        <v>2</v>
      </c>
      <c r="J1011" s="2" t="s">
        <v>73</v>
      </c>
      <c r="K1011" s="1">
        <f>Tabelle9[[#This Row],[Menge kg Nges]]/1000</f>
        <v>0.94499999999999995</v>
      </c>
      <c r="L1011" s="1">
        <f>Tabelle9[[#This Row],[Menge kg P2O5]]/1000</f>
        <v>0.76500000000000001</v>
      </c>
      <c r="M1011" s="1">
        <f>Tabelle9[[#This Row],[Menge t Nges]]/Tabelle9[[#This Row],[Anzahl Lieferscheine]]</f>
        <v>0.47249999999999998</v>
      </c>
      <c r="N1011" s="1">
        <f>Tabelle9[[#This Row],[Menge t P2O5]]/Tabelle9[[#This Row],[Anzahl Lieferscheine]]</f>
        <v>0.38250000000000001</v>
      </c>
    </row>
    <row r="1012" spans="1:14" x14ac:dyDescent="0.2">
      <c r="A1012" s="2" t="s">
        <v>56</v>
      </c>
      <c r="B1012" s="2" t="s">
        <v>28</v>
      </c>
      <c r="C1012" s="2" t="s">
        <v>6</v>
      </c>
      <c r="D1012" s="2" t="s">
        <v>15</v>
      </c>
      <c r="E1012" s="2" t="s">
        <v>9</v>
      </c>
      <c r="F1012" s="2" t="s">
        <v>61</v>
      </c>
      <c r="G1012" s="1">
        <v>54.08</v>
      </c>
      <c r="H1012" s="1">
        <v>36</v>
      </c>
      <c r="I1012" s="4">
        <v>1</v>
      </c>
      <c r="J1012" s="2" t="s">
        <v>73</v>
      </c>
      <c r="K1012" s="1">
        <f>Tabelle9[[#This Row],[Menge kg Nges]]/1000</f>
        <v>5.4079999999999996E-2</v>
      </c>
      <c r="L1012" s="1">
        <f>Tabelle9[[#This Row],[Menge kg P2O5]]/1000</f>
        <v>3.5999999999999997E-2</v>
      </c>
      <c r="M1012" s="1">
        <f>Tabelle9[[#This Row],[Menge t Nges]]/Tabelle9[[#This Row],[Anzahl Lieferscheine]]</f>
        <v>5.4079999999999996E-2</v>
      </c>
      <c r="N1012" s="1">
        <f>Tabelle9[[#This Row],[Menge t P2O5]]/Tabelle9[[#This Row],[Anzahl Lieferscheine]]</f>
        <v>3.5999999999999997E-2</v>
      </c>
    </row>
    <row r="1013" spans="1:14" x14ac:dyDescent="0.2">
      <c r="A1013" s="2" t="s">
        <v>56</v>
      </c>
      <c r="B1013" s="2" t="s">
        <v>56</v>
      </c>
      <c r="C1013" s="2" t="s">
        <v>6</v>
      </c>
      <c r="D1013" s="2" t="s">
        <v>7</v>
      </c>
      <c r="E1013" s="2" t="s">
        <v>8</v>
      </c>
      <c r="F1013" s="2" t="s">
        <v>61</v>
      </c>
      <c r="G1013" s="1">
        <v>37125.909999999996</v>
      </c>
      <c r="H1013" s="1">
        <v>13500.33</v>
      </c>
      <c r="I1013" s="4">
        <v>17</v>
      </c>
      <c r="J1013" s="2" t="s">
        <v>73</v>
      </c>
      <c r="K1013" s="1">
        <f>Tabelle9[[#This Row],[Menge kg Nges]]/1000</f>
        <v>37.125909999999998</v>
      </c>
      <c r="L1013" s="1">
        <f>Tabelle9[[#This Row],[Menge kg P2O5]]/1000</f>
        <v>13.50033</v>
      </c>
      <c r="M1013" s="1">
        <f>Tabelle9[[#This Row],[Menge t Nges]]/Tabelle9[[#This Row],[Anzahl Lieferscheine]]</f>
        <v>2.1838770588235294</v>
      </c>
      <c r="N1013" s="1">
        <f>Tabelle9[[#This Row],[Menge t P2O5]]/Tabelle9[[#This Row],[Anzahl Lieferscheine]]</f>
        <v>0.79413705882352936</v>
      </c>
    </row>
    <row r="1014" spans="1:14" x14ac:dyDescent="0.2">
      <c r="A1014" s="2" t="s">
        <v>56</v>
      </c>
      <c r="B1014" s="2" t="s">
        <v>56</v>
      </c>
      <c r="C1014" s="2" t="s">
        <v>6</v>
      </c>
      <c r="D1014" s="2" t="s">
        <v>7</v>
      </c>
      <c r="E1014" s="2" t="s">
        <v>9</v>
      </c>
      <c r="F1014" s="2" t="s">
        <v>61</v>
      </c>
      <c r="G1014" s="1">
        <v>8668.3700000000008</v>
      </c>
      <c r="H1014" s="1">
        <v>3556.65</v>
      </c>
      <c r="I1014" s="4">
        <v>6</v>
      </c>
      <c r="J1014" s="2" t="s">
        <v>73</v>
      </c>
      <c r="K1014" s="1">
        <f>Tabelle9[[#This Row],[Menge kg Nges]]/1000</f>
        <v>8.6683700000000012</v>
      </c>
      <c r="L1014" s="1">
        <f>Tabelle9[[#This Row],[Menge kg P2O5]]/1000</f>
        <v>3.5566500000000003</v>
      </c>
      <c r="M1014" s="1">
        <f>Tabelle9[[#This Row],[Menge t Nges]]/Tabelle9[[#This Row],[Anzahl Lieferscheine]]</f>
        <v>1.4447283333333336</v>
      </c>
      <c r="N1014" s="1">
        <f>Tabelle9[[#This Row],[Menge t P2O5]]/Tabelle9[[#This Row],[Anzahl Lieferscheine]]</f>
        <v>0.59277500000000005</v>
      </c>
    </row>
    <row r="1015" spans="1:14" x14ac:dyDescent="0.2">
      <c r="A1015" s="2" t="s">
        <v>56</v>
      </c>
      <c r="B1015" s="2" t="s">
        <v>56</v>
      </c>
      <c r="C1015" s="2" t="s">
        <v>6</v>
      </c>
      <c r="D1015" s="2" t="s">
        <v>7</v>
      </c>
      <c r="E1015" s="2" t="s">
        <v>10</v>
      </c>
      <c r="F1015" s="2" t="s">
        <v>61</v>
      </c>
      <c r="G1015" s="1">
        <v>494</v>
      </c>
      <c r="H1015" s="1">
        <v>160.55000000000001</v>
      </c>
      <c r="I1015" s="4">
        <v>1</v>
      </c>
      <c r="J1015" s="2" t="s">
        <v>73</v>
      </c>
      <c r="K1015" s="1">
        <f>Tabelle9[[#This Row],[Menge kg Nges]]/1000</f>
        <v>0.49399999999999999</v>
      </c>
      <c r="L1015" s="1">
        <f>Tabelle9[[#This Row],[Menge kg P2O5]]/1000</f>
        <v>0.16055</v>
      </c>
      <c r="M1015" s="1">
        <f>Tabelle9[[#This Row],[Menge t Nges]]/Tabelle9[[#This Row],[Anzahl Lieferscheine]]</f>
        <v>0.49399999999999999</v>
      </c>
      <c r="N1015" s="1">
        <f>Tabelle9[[#This Row],[Menge t P2O5]]/Tabelle9[[#This Row],[Anzahl Lieferscheine]]</f>
        <v>0.16055</v>
      </c>
    </row>
    <row r="1016" spans="1:14" x14ac:dyDescent="0.2">
      <c r="A1016" s="2" t="s">
        <v>56</v>
      </c>
      <c r="B1016" s="2" t="s">
        <v>56</v>
      </c>
      <c r="C1016" s="2" t="s">
        <v>6</v>
      </c>
      <c r="D1016" s="2" t="s">
        <v>7</v>
      </c>
      <c r="E1016" s="2" t="s">
        <v>11</v>
      </c>
      <c r="F1016" s="2" t="s">
        <v>61</v>
      </c>
      <c r="G1016" s="1">
        <v>375</v>
      </c>
      <c r="H1016" s="1">
        <v>210</v>
      </c>
      <c r="I1016" s="4">
        <v>1</v>
      </c>
      <c r="J1016" s="2" t="s">
        <v>73</v>
      </c>
      <c r="K1016" s="1">
        <f>Tabelle9[[#This Row],[Menge kg Nges]]/1000</f>
        <v>0.375</v>
      </c>
      <c r="L1016" s="1">
        <f>Tabelle9[[#This Row],[Menge kg P2O5]]/1000</f>
        <v>0.21</v>
      </c>
      <c r="M1016" s="1">
        <f>Tabelle9[[#This Row],[Menge t Nges]]/Tabelle9[[#This Row],[Anzahl Lieferscheine]]</f>
        <v>0.375</v>
      </c>
      <c r="N1016" s="1">
        <f>Tabelle9[[#This Row],[Menge t P2O5]]/Tabelle9[[#This Row],[Anzahl Lieferscheine]]</f>
        <v>0.21</v>
      </c>
    </row>
    <row r="1017" spans="1:14" x14ac:dyDescent="0.2">
      <c r="A1017" s="2" t="s">
        <v>56</v>
      </c>
      <c r="B1017" s="2" t="s">
        <v>56</v>
      </c>
      <c r="C1017" s="2" t="s">
        <v>6</v>
      </c>
      <c r="D1017" s="2" t="s">
        <v>15</v>
      </c>
      <c r="E1017" s="2" t="s">
        <v>18</v>
      </c>
      <c r="F1017" s="2" t="s">
        <v>61</v>
      </c>
      <c r="G1017" s="1">
        <v>11039.86</v>
      </c>
      <c r="H1017" s="1">
        <v>8505.4000000000015</v>
      </c>
      <c r="I1017" s="4">
        <v>30</v>
      </c>
      <c r="J1017" s="2" t="s">
        <v>73</v>
      </c>
      <c r="K1017" s="1">
        <f>Tabelle9[[#This Row],[Menge kg Nges]]/1000</f>
        <v>11.039860000000001</v>
      </c>
      <c r="L1017" s="1">
        <f>Tabelle9[[#This Row],[Menge kg P2O5]]/1000</f>
        <v>8.5054000000000016</v>
      </c>
      <c r="M1017" s="1">
        <f>Tabelle9[[#This Row],[Menge t Nges]]/Tabelle9[[#This Row],[Anzahl Lieferscheine]]</f>
        <v>0.36799533333333334</v>
      </c>
      <c r="N1017" s="1">
        <f>Tabelle9[[#This Row],[Menge t P2O5]]/Tabelle9[[#This Row],[Anzahl Lieferscheine]]</f>
        <v>0.28351333333333339</v>
      </c>
    </row>
    <row r="1018" spans="1:14" x14ac:dyDescent="0.2">
      <c r="A1018" s="2" t="s">
        <v>56</v>
      </c>
      <c r="B1018" s="2" t="s">
        <v>56</v>
      </c>
      <c r="C1018" s="2" t="s">
        <v>6</v>
      </c>
      <c r="D1018" s="2" t="s">
        <v>15</v>
      </c>
      <c r="E1018" s="2" t="s">
        <v>19</v>
      </c>
      <c r="F1018" s="2" t="s">
        <v>61</v>
      </c>
      <c r="G1018" s="1">
        <v>405</v>
      </c>
      <c r="H1018" s="1">
        <v>450</v>
      </c>
      <c r="I1018" s="4">
        <v>10</v>
      </c>
      <c r="J1018" s="2" t="s">
        <v>73</v>
      </c>
      <c r="K1018" s="1">
        <f>Tabelle9[[#This Row],[Menge kg Nges]]/1000</f>
        <v>0.40500000000000003</v>
      </c>
      <c r="L1018" s="1">
        <f>Tabelle9[[#This Row],[Menge kg P2O5]]/1000</f>
        <v>0.45</v>
      </c>
      <c r="M1018" s="1">
        <f>Tabelle9[[#This Row],[Menge t Nges]]/Tabelle9[[#This Row],[Anzahl Lieferscheine]]</f>
        <v>4.0500000000000001E-2</v>
      </c>
      <c r="N1018" s="1">
        <f>Tabelle9[[#This Row],[Menge t P2O5]]/Tabelle9[[#This Row],[Anzahl Lieferscheine]]</f>
        <v>4.4999999999999998E-2</v>
      </c>
    </row>
    <row r="1019" spans="1:14" x14ac:dyDescent="0.2">
      <c r="A1019" s="2" t="s">
        <v>56</v>
      </c>
      <c r="B1019" s="2" t="s">
        <v>56</v>
      </c>
      <c r="C1019" s="2" t="s">
        <v>6</v>
      </c>
      <c r="D1019" s="2" t="s">
        <v>15</v>
      </c>
      <c r="E1019" s="2" t="s">
        <v>20</v>
      </c>
      <c r="F1019" s="2" t="s">
        <v>61</v>
      </c>
      <c r="G1019" s="1">
        <v>1963.3999999999996</v>
      </c>
      <c r="H1019" s="1">
        <v>1312</v>
      </c>
      <c r="I1019" s="4">
        <v>37</v>
      </c>
      <c r="J1019" s="2" t="s">
        <v>73</v>
      </c>
      <c r="K1019" s="1">
        <f>Tabelle9[[#This Row],[Menge kg Nges]]/1000</f>
        <v>1.9633999999999996</v>
      </c>
      <c r="L1019" s="1">
        <f>Tabelle9[[#This Row],[Menge kg P2O5]]/1000</f>
        <v>1.3120000000000001</v>
      </c>
      <c r="M1019" s="1">
        <f>Tabelle9[[#This Row],[Menge t Nges]]/Tabelle9[[#This Row],[Anzahl Lieferscheine]]</f>
        <v>5.3064864864864857E-2</v>
      </c>
      <c r="N1019" s="1">
        <f>Tabelle9[[#This Row],[Menge t P2O5]]/Tabelle9[[#This Row],[Anzahl Lieferscheine]]</f>
        <v>3.5459459459459462E-2</v>
      </c>
    </row>
    <row r="1020" spans="1:14" x14ac:dyDescent="0.2">
      <c r="A1020" s="2" t="s">
        <v>56</v>
      </c>
      <c r="B1020" s="2" t="s">
        <v>56</v>
      </c>
      <c r="C1020" s="2" t="s">
        <v>6</v>
      </c>
      <c r="D1020" s="2" t="s">
        <v>15</v>
      </c>
      <c r="E1020" s="2" t="s">
        <v>9</v>
      </c>
      <c r="F1020" s="2" t="s">
        <v>61</v>
      </c>
      <c r="G1020" s="1">
        <v>17567.009999999998</v>
      </c>
      <c r="H1020" s="1">
        <v>11053.190000000004</v>
      </c>
      <c r="I1020" s="4">
        <v>183</v>
      </c>
      <c r="J1020" s="2" t="s">
        <v>73</v>
      </c>
      <c r="K1020" s="1">
        <f>Tabelle9[[#This Row],[Menge kg Nges]]/1000</f>
        <v>17.56701</v>
      </c>
      <c r="L1020" s="1">
        <f>Tabelle9[[#This Row],[Menge kg P2O5]]/1000</f>
        <v>11.053190000000004</v>
      </c>
      <c r="M1020" s="1">
        <f>Tabelle9[[#This Row],[Menge t Nges]]/Tabelle9[[#This Row],[Anzahl Lieferscheine]]</f>
        <v>9.5994590163934426E-2</v>
      </c>
      <c r="N1020" s="1">
        <f>Tabelle9[[#This Row],[Menge t P2O5]]/Tabelle9[[#This Row],[Anzahl Lieferscheine]]</f>
        <v>6.0399945355191283E-2</v>
      </c>
    </row>
    <row r="1021" spans="1:14" x14ac:dyDescent="0.2">
      <c r="A1021" s="2" t="s">
        <v>56</v>
      </c>
      <c r="B1021" s="2" t="s">
        <v>56</v>
      </c>
      <c r="C1021" s="2" t="s">
        <v>6</v>
      </c>
      <c r="D1021" s="2" t="s">
        <v>15</v>
      </c>
      <c r="E1021" s="2" t="s">
        <v>10</v>
      </c>
      <c r="F1021" s="2" t="s">
        <v>61</v>
      </c>
      <c r="G1021" s="1">
        <v>95.48</v>
      </c>
      <c r="H1021" s="1">
        <v>30.380000000000003</v>
      </c>
      <c r="I1021" s="4">
        <v>9</v>
      </c>
      <c r="J1021" s="2" t="s">
        <v>73</v>
      </c>
      <c r="K1021" s="1">
        <f>Tabelle9[[#This Row],[Menge kg Nges]]/1000</f>
        <v>9.5480000000000009E-2</v>
      </c>
      <c r="L1021" s="1">
        <f>Tabelle9[[#This Row],[Menge kg P2O5]]/1000</f>
        <v>3.0380000000000004E-2</v>
      </c>
      <c r="M1021" s="1">
        <f>Tabelle9[[#This Row],[Menge t Nges]]/Tabelle9[[#This Row],[Anzahl Lieferscheine]]</f>
        <v>1.060888888888889E-2</v>
      </c>
      <c r="N1021" s="1">
        <f>Tabelle9[[#This Row],[Menge t P2O5]]/Tabelle9[[#This Row],[Anzahl Lieferscheine]]</f>
        <v>3.3755555555555561E-3</v>
      </c>
    </row>
    <row r="1022" spans="1:14" x14ac:dyDescent="0.2">
      <c r="A1022" s="2" t="s">
        <v>56</v>
      </c>
      <c r="B1022" s="2" t="s">
        <v>56</v>
      </c>
      <c r="C1022" s="2" t="s">
        <v>6</v>
      </c>
      <c r="D1022" s="2" t="s">
        <v>15</v>
      </c>
      <c r="E1022" s="2" t="s">
        <v>23</v>
      </c>
      <c r="F1022" s="2" t="s">
        <v>61</v>
      </c>
      <c r="G1022" s="1">
        <v>3196.5199999999995</v>
      </c>
      <c r="H1022" s="1">
        <v>1560.81</v>
      </c>
      <c r="I1022" s="4">
        <v>20</v>
      </c>
      <c r="J1022" s="2" t="s">
        <v>73</v>
      </c>
      <c r="K1022" s="1">
        <f>Tabelle9[[#This Row],[Menge kg Nges]]/1000</f>
        <v>3.1965199999999996</v>
      </c>
      <c r="L1022" s="1">
        <f>Tabelle9[[#This Row],[Menge kg P2O5]]/1000</f>
        <v>1.56081</v>
      </c>
      <c r="M1022" s="1">
        <f>Tabelle9[[#This Row],[Menge t Nges]]/Tabelle9[[#This Row],[Anzahl Lieferscheine]]</f>
        <v>0.15982599999999997</v>
      </c>
      <c r="N1022" s="1">
        <f>Tabelle9[[#This Row],[Menge t P2O5]]/Tabelle9[[#This Row],[Anzahl Lieferscheine]]</f>
        <v>7.8040499999999999E-2</v>
      </c>
    </row>
    <row r="1023" spans="1:14" x14ac:dyDescent="0.2">
      <c r="A1023" s="2" t="s">
        <v>56</v>
      </c>
      <c r="B1023" s="2" t="s">
        <v>56</v>
      </c>
      <c r="C1023" s="2" t="s">
        <v>6</v>
      </c>
      <c r="D1023" s="2" t="s">
        <v>15</v>
      </c>
      <c r="E1023" s="2" t="s">
        <v>31</v>
      </c>
      <c r="F1023" s="2" t="s">
        <v>61</v>
      </c>
      <c r="G1023" s="1">
        <v>604.79999999999995</v>
      </c>
      <c r="H1023" s="1">
        <v>348.30000000000007</v>
      </c>
      <c r="I1023" s="4">
        <v>5</v>
      </c>
      <c r="J1023" s="2" t="s">
        <v>73</v>
      </c>
      <c r="K1023" s="1">
        <f>Tabelle9[[#This Row],[Menge kg Nges]]/1000</f>
        <v>0.6048</v>
      </c>
      <c r="L1023" s="1">
        <f>Tabelle9[[#This Row],[Menge kg P2O5]]/1000</f>
        <v>0.34830000000000005</v>
      </c>
      <c r="M1023" s="1">
        <f>Tabelle9[[#This Row],[Menge t Nges]]/Tabelle9[[#This Row],[Anzahl Lieferscheine]]</f>
        <v>0.12096</v>
      </c>
      <c r="N1023" s="1">
        <f>Tabelle9[[#This Row],[Menge t P2O5]]/Tabelle9[[#This Row],[Anzahl Lieferscheine]]</f>
        <v>6.9660000000000014E-2</v>
      </c>
    </row>
    <row r="1024" spans="1:14" x14ac:dyDescent="0.2">
      <c r="A1024" s="2" t="s">
        <v>56</v>
      </c>
      <c r="B1024" s="2" t="s">
        <v>56</v>
      </c>
      <c r="C1024" s="2" t="s">
        <v>25</v>
      </c>
      <c r="D1024" s="2" t="s">
        <v>25</v>
      </c>
      <c r="E1024" s="2" t="s">
        <v>26</v>
      </c>
      <c r="F1024" s="2" t="s">
        <v>61</v>
      </c>
      <c r="G1024" s="1">
        <v>16707.41</v>
      </c>
      <c r="H1024" s="1">
        <v>5644.39</v>
      </c>
      <c r="I1024" s="4">
        <v>10</v>
      </c>
      <c r="J1024" s="2" t="s">
        <v>73</v>
      </c>
      <c r="K1024" s="1">
        <f>Tabelle9[[#This Row],[Menge kg Nges]]/1000</f>
        <v>16.707409999999999</v>
      </c>
      <c r="L1024" s="1">
        <f>Tabelle9[[#This Row],[Menge kg P2O5]]/1000</f>
        <v>5.6443900000000005</v>
      </c>
      <c r="M1024" s="1">
        <f>Tabelle9[[#This Row],[Menge t Nges]]/Tabelle9[[#This Row],[Anzahl Lieferscheine]]</f>
        <v>1.670741</v>
      </c>
      <c r="N1024" s="1">
        <f>Tabelle9[[#This Row],[Menge t P2O5]]/Tabelle9[[#This Row],[Anzahl Lieferscheine]]</f>
        <v>0.56443900000000002</v>
      </c>
    </row>
    <row r="1025" spans="1:14" x14ac:dyDescent="0.2">
      <c r="A1025" s="2" t="s">
        <v>56</v>
      </c>
      <c r="B1025" s="2" t="s">
        <v>56</v>
      </c>
      <c r="C1025" s="2" t="s">
        <v>63</v>
      </c>
      <c r="D1025" s="2" t="s">
        <v>63</v>
      </c>
      <c r="E1025" s="2" t="s">
        <v>63</v>
      </c>
      <c r="F1025" s="2" t="s">
        <v>61</v>
      </c>
      <c r="G1025" s="1">
        <v>3504.8</v>
      </c>
      <c r="H1025" s="1">
        <v>2770</v>
      </c>
      <c r="I1025" s="4">
        <v>3</v>
      </c>
      <c r="J1025" s="2" t="s">
        <v>73</v>
      </c>
      <c r="K1025" s="1">
        <f>Tabelle9[[#This Row],[Menge kg Nges]]/1000</f>
        <v>3.5048000000000004</v>
      </c>
      <c r="L1025" s="1">
        <f>Tabelle9[[#This Row],[Menge kg P2O5]]/1000</f>
        <v>2.77</v>
      </c>
      <c r="M1025" s="1">
        <f>Tabelle9[[#This Row],[Menge t Nges]]/Tabelle9[[#This Row],[Anzahl Lieferscheine]]</f>
        <v>1.1682666666666668</v>
      </c>
      <c r="N1025" s="1">
        <f>Tabelle9[[#This Row],[Menge t P2O5]]/Tabelle9[[#This Row],[Anzahl Lieferscheine]]</f>
        <v>0.92333333333333334</v>
      </c>
    </row>
    <row r="1026" spans="1:14" x14ac:dyDescent="0.2">
      <c r="A1026" s="2" t="s">
        <v>41</v>
      </c>
      <c r="B1026" s="2" t="s">
        <v>32</v>
      </c>
      <c r="C1026" s="2" t="s">
        <v>6</v>
      </c>
      <c r="D1026" s="2" t="s">
        <v>7</v>
      </c>
      <c r="E1026" s="2" t="s">
        <v>8</v>
      </c>
      <c r="F1026" s="2" t="s">
        <v>61</v>
      </c>
      <c r="G1026" s="1">
        <v>20303.8</v>
      </c>
      <c r="H1026" s="1">
        <v>8742.3999999999978</v>
      </c>
      <c r="I1026" s="4">
        <v>59</v>
      </c>
      <c r="J1026" s="2" t="s">
        <v>73</v>
      </c>
      <c r="K1026" s="1">
        <f>Tabelle9[[#This Row],[Menge kg Nges]]/1000</f>
        <v>20.303799999999999</v>
      </c>
      <c r="L1026" s="1">
        <f>Tabelle9[[#This Row],[Menge kg P2O5]]/1000</f>
        <v>8.7423999999999982</v>
      </c>
      <c r="M1026" s="1">
        <f>Tabelle9[[#This Row],[Menge t Nges]]/Tabelle9[[#This Row],[Anzahl Lieferscheine]]</f>
        <v>0.34413220338983047</v>
      </c>
      <c r="N1026" s="1">
        <f>Tabelle9[[#This Row],[Menge t P2O5]]/Tabelle9[[#This Row],[Anzahl Lieferscheine]]</f>
        <v>0.14817627118644064</v>
      </c>
    </row>
    <row r="1027" spans="1:14" x14ac:dyDescent="0.2">
      <c r="A1027" s="2" t="s">
        <v>41</v>
      </c>
      <c r="B1027" s="2" t="s">
        <v>32</v>
      </c>
      <c r="C1027" s="2" t="s">
        <v>6</v>
      </c>
      <c r="D1027" s="2" t="s">
        <v>7</v>
      </c>
      <c r="E1027" s="2" t="s">
        <v>9</v>
      </c>
      <c r="F1027" s="2" t="s">
        <v>61</v>
      </c>
      <c r="G1027" s="1">
        <v>1044.98</v>
      </c>
      <c r="H1027" s="1">
        <v>499.24</v>
      </c>
      <c r="I1027" s="4">
        <v>6</v>
      </c>
      <c r="J1027" s="2" t="s">
        <v>73</v>
      </c>
      <c r="K1027" s="1">
        <f>Tabelle9[[#This Row],[Menge kg Nges]]/1000</f>
        <v>1.04498</v>
      </c>
      <c r="L1027" s="1">
        <f>Tabelle9[[#This Row],[Menge kg P2O5]]/1000</f>
        <v>0.49924000000000002</v>
      </c>
      <c r="M1027" s="1">
        <f>Tabelle9[[#This Row],[Menge t Nges]]/Tabelle9[[#This Row],[Anzahl Lieferscheine]]</f>
        <v>0.17416333333333334</v>
      </c>
      <c r="N1027" s="1">
        <f>Tabelle9[[#This Row],[Menge t P2O5]]/Tabelle9[[#This Row],[Anzahl Lieferscheine]]</f>
        <v>8.3206666666666665E-2</v>
      </c>
    </row>
    <row r="1028" spans="1:14" x14ac:dyDescent="0.2">
      <c r="A1028" s="2" t="s">
        <v>41</v>
      </c>
      <c r="B1028" s="2" t="s">
        <v>32</v>
      </c>
      <c r="C1028" s="2" t="s">
        <v>6</v>
      </c>
      <c r="D1028" s="2" t="s">
        <v>7</v>
      </c>
      <c r="E1028" s="2" t="s">
        <v>12</v>
      </c>
      <c r="F1028" s="2" t="s">
        <v>61</v>
      </c>
      <c r="G1028" s="1">
        <v>827.09999999999991</v>
      </c>
      <c r="H1028" s="1">
        <v>451</v>
      </c>
      <c r="I1028" s="4">
        <v>2</v>
      </c>
      <c r="J1028" s="2" t="s">
        <v>73</v>
      </c>
      <c r="K1028" s="1">
        <f>Tabelle9[[#This Row],[Menge kg Nges]]/1000</f>
        <v>0.82709999999999995</v>
      </c>
      <c r="L1028" s="1">
        <f>Tabelle9[[#This Row],[Menge kg P2O5]]/1000</f>
        <v>0.45100000000000001</v>
      </c>
      <c r="M1028" s="1">
        <f>Tabelle9[[#This Row],[Menge t Nges]]/Tabelle9[[#This Row],[Anzahl Lieferscheine]]</f>
        <v>0.41354999999999997</v>
      </c>
      <c r="N1028" s="1">
        <f>Tabelle9[[#This Row],[Menge t P2O5]]/Tabelle9[[#This Row],[Anzahl Lieferscheine]]</f>
        <v>0.22550000000000001</v>
      </c>
    </row>
    <row r="1029" spans="1:14" x14ac:dyDescent="0.2">
      <c r="A1029" s="2" t="s">
        <v>41</v>
      </c>
      <c r="B1029" s="2" t="s">
        <v>32</v>
      </c>
      <c r="C1029" s="2" t="s">
        <v>6</v>
      </c>
      <c r="D1029" s="2" t="s">
        <v>7</v>
      </c>
      <c r="E1029" s="2" t="s">
        <v>13</v>
      </c>
      <c r="F1029" s="2" t="s">
        <v>61</v>
      </c>
      <c r="G1029" s="1">
        <v>852.5</v>
      </c>
      <c r="H1029" s="1">
        <v>577.5</v>
      </c>
      <c r="I1029" s="4">
        <v>3</v>
      </c>
      <c r="J1029" s="2" t="s">
        <v>73</v>
      </c>
      <c r="K1029" s="1">
        <f>Tabelle9[[#This Row],[Menge kg Nges]]/1000</f>
        <v>0.85250000000000004</v>
      </c>
      <c r="L1029" s="1">
        <f>Tabelle9[[#This Row],[Menge kg P2O5]]/1000</f>
        <v>0.57750000000000001</v>
      </c>
      <c r="M1029" s="1">
        <f>Tabelle9[[#This Row],[Menge t Nges]]/Tabelle9[[#This Row],[Anzahl Lieferscheine]]</f>
        <v>0.28416666666666668</v>
      </c>
      <c r="N1029" s="1">
        <f>Tabelle9[[#This Row],[Menge t P2O5]]/Tabelle9[[#This Row],[Anzahl Lieferscheine]]</f>
        <v>0.1925</v>
      </c>
    </row>
    <row r="1030" spans="1:14" x14ac:dyDescent="0.2">
      <c r="A1030" s="2" t="s">
        <v>41</v>
      </c>
      <c r="B1030" s="2" t="s">
        <v>27</v>
      </c>
      <c r="C1030" s="2" t="s">
        <v>6</v>
      </c>
      <c r="D1030" s="2" t="s">
        <v>15</v>
      </c>
      <c r="E1030" s="2" t="s">
        <v>20</v>
      </c>
      <c r="F1030" s="2" t="s">
        <v>61</v>
      </c>
      <c r="G1030" s="1">
        <v>749.25</v>
      </c>
      <c r="H1030" s="1">
        <v>915.29999999999973</v>
      </c>
      <c r="I1030" s="4">
        <v>12</v>
      </c>
      <c r="J1030" s="2" t="s">
        <v>73</v>
      </c>
      <c r="K1030" s="1">
        <f>Tabelle9[[#This Row],[Menge kg Nges]]/1000</f>
        <v>0.74924999999999997</v>
      </c>
      <c r="L1030" s="1">
        <f>Tabelle9[[#This Row],[Menge kg P2O5]]/1000</f>
        <v>0.91529999999999978</v>
      </c>
      <c r="M1030" s="1">
        <f>Tabelle9[[#This Row],[Menge t Nges]]/Tabelle9[[#This Row],[Anzahl Lieferscheine]]</f>
        <v>6.24375E-2</v>
      </c>
      <c r="N1030" s="1">
        <f>Tabelle9[[#This Row],[Menge t P2O5]]/Tabelle9[[#This Row],[Anzahl Lieferscheine]]</f>
        <v>7.6274999999999982E-2</v>
      </c>
    </row>
    <row r="1031" spans="1:14" x14ac:dyDescent="0.2">
      <c r="A1031" s="2" t="s">
        <v>41</v>
      </c>
      <c r="B1031" s="2" t="s">
        <v>27</v>
      </c>
      <c r="C1031" s="2" t="s">
        <v>25</v>
      </c>
      <c r="D1031" s="2" t="s">
        <v>25</v>
      </c>
      <c r="E1031" s="2" t="s">
        <v>26</v>
      </c>
      <c r="F1031" s="2" t="s">
        <v>61</v>
      </c>
      <c r="G1031" s="1">
        <v>1521.18</v>
      </c>
      <c r="H1031" s="1">
        <v>865.89</v>
      </c>
      <c r="I1031" s="4">
        <v>2</v>
      </c>
      <c r="J1031" s="2" t="s">
        <v>73</v>
      </c>
      <c r="K1031" s="1">
        <f>Tabelle9[[#This Row],[Menge kg Nges]]/1000</f>
        <v>1.52118</v>
      </c>
      <c r="L1031" s="1">
        <f>Tabelle9[[#This Row],[Menge kg P2O5]]/1000</f>
        <v>0.86588999999999994</v>
      </c>
      <c r="M1031" s="1">
        <f>Tabelle9[[#This Row],[Menge t Nges]]/Tabelle9[[#This Row],[Anzahl Lieferscheine]]</f>
        <v>0.76058999999999999</v>
      </c>
      <c r="N1031" s="1">
        <f>Tabelle9[[#This Row],[Menge t P2O5]]/Tabelle9[[#This Row],[Anzahl Lieferscheine]]</f>
        <v>0.43294499999999997</v>
      </c>
    </row>
    <row r="1032" spans="1:14" x14ac:dyDescent="0.2">
      <c r="A1032" s="2" t="s">
        <v>41</v>
      </c>
      <c r="B1032" s="2" t="s">
        <v>34</v>
      </c>
      <c r="C1032" s="2" t="s">
        <v>6</v>
      </c>
      <c r="D1032" s="2" t="s">
        <v>7</v>
      </c>
      <c r="E1032" s="2" t="s">
        <v>8</v>
      </c>
      <c r="F1032" s="2" t="s">
        <v>61</v>
      </c>
      <c r="G1032" s="1">
        <v>4146.88</v>
      </c>
      <c r="H1032" s="1">
        <v>1689.92</v>
      </c>
      <c r="I1032" s="4">
        <v>15</v>
      </c>
      <c r="J1032" s="2" t="s">
        <v>73</v>
      </c>
      <c r="K1032" s="1">
        <f>Tabelle9[[#This Row],[Menge kg Nges]]/1000</f>
        <v>4.1468800000000003</v>
      </c>
      <c r="L1032" s="1">
        <f>Tabelle9[[#This Row],[Menge kg P2O5]]/1000</f>
        <v>1.6899200000000001</v>
      </c>
      <c r="M1032" s="1">
        <f>Tabelle9[[#This Row],[Menge t Nges]]/Tabelle9[[#This Row],[Anzahl Lieferscheine]]</f>
        <v>0.27645866666666669</v>
      </c>
      <c r="N1032" s="1">
        <f>Tabelle9[[#This Row],[Menge t P2O5]]/Tabelle9[[#This Row],[Anzahl Lieferscheine]]</f>
        <v>0.11266133333333334</v>
      </c>
    </row>
    <row r="1033" spans="1:14" x14ac:dyDescent="0.2">
      <c r="A1033" s="2" t="s">
        <v>41</v>
      </c>
      <c r="B1033" s="2" t="s">
        <v>34</v>
      </c>
      <c r="C1033" s="2" t="s">
        <v>6</v>
      </c>
      <c r="D1033" s="2" t="s">
        <v>7</v>
      </c>
      <c r="E1033" s="2" t="s">
        <v>9</v>
      </c>
      <c r="F1033" s="2" t="s">
        <v>61</v>
      </c>
      <c r="G1033" s="1">
        <v>1208.2</v>
      </c>
      <c r="H1033" s="1">
        <v>660.4</v>
      </c>
      <c r="I1033" s="4">
        <v>4</v>
      </c>
      <c r="J1033" s="2" t="s">
        <v>73</v>
      </c>
      <c r="K1033" s="1">
        <f>Tabelle9[[#This Row],[Menge kg Nges]]/1000</f>
        <v>1.2081999999999999</v>
      </c>
      <c r="L1033" s="1">
        <f>Tabelle9[[#This Row],[Menge kg P2O5]]/1000</f>
        <v>0.66039999999999999</v>
      </c>
      <c r="M1033" s="1">
        <f>Tabelle9[[#This Row],[Menge t Nges]]/Tabelle9[[#This Row],[Anzahl Lieferscheine]]</f>
        <v>0.30204999999999999</v>
      </c>
      <c r="N1033" s="1">
        <f>Tabelle9[[#This Row],[Menge t P2O5]]/Tabelle9[[#This Row],[Anzahl Lieferscheine]]</f>
        <v>0.1651</v>
      </c>
    </row>
    <row r="1034" spans="1:14" x14ac:dyDescent="0.2">
      <c r="A1034" s="2" t="s">
        <v>41</v>
      </c>
      <c r="B1034" s="2" t="s">
        <v>34</v>
      </c>
      <c r="C1034" s="2" t="s">
        <v>6</v>
      </c>
      <c r="D1034" s="2" t="s">
        <v>7</v>
      </c>
      <c r="E1034" s="2" t="s">
        <v>11</v>
      </c>
      <c r="F1034" s="2" t="s">
        <v>61</v>
      </c>
      <c r="G1034" s="1">
        <v>64</v>
      </c>
      <c r="H1034" s="1">
        <v>28.5</v>
      </c>
      <c r="I1034" s="4">
        <v>1</v>
      </c>
      <c r="J1034" s="2" t="s">
        <v>73</v>
      </c>
      <c r="K1034" s="1">
        <f>Tabelle9[[#This Row],[Menge kg Nges]]/1000</f>
        <v>6.4000000000000001E-2</v>
      </c>
      <c r="L1034" s="1">
        <f>Tabelle9[[#This Row],[Menge kg P2O5]]/1000</f>
        <v>2.8500000000000001E-2</v>
      </c>
      <c r="M1034" s="1">
        <f>Tabelle9[[#This Row],[Menge t Nges]]/Tabelle9[[#This Row],[Anzahl Lieferscheine]]</f>
        <v>6.4000000000000001E-2</v>
      </c>
      <c r="N1034" s="1">
        <f>Tabelle9[[#This Row],[Menge t P2O5]]/Tabelle9[[#This Row],[Anzahl Lieferscheine]]</f>
        <v>2.8500000000000001E-2</v>
      </c>
    </row>
    <row r="1035" spans="1:14" x14ac:dyDescent="0.2">
      <c r="A1035" s="2" t="s">
        <v>41</v>
      </c>
      <c r="B1035" s="2" t="s">
        <v>34</v>
      </c>
      <c r="C1035" s="2" t="s">
        <v>6</v>
      </c>
      <c r="D1035" s="2" t="s">
        <v>7</v>
      </c>
      <c r="E1035" s="2" t="s">
        <v>12</v>
      </c>
      <c r="F1035" s="2" t="s">
        <v>61</v>
      </c>
      <c r="G1035" s="1">
        <v>262.5</v>
      </c>
      <c r="H1035" s="1">
        <v>112.5</v>
      </c>
      <c r="I1035" s="4">
        <v>1</v>
      </c>
      <c r="J1035" s="2" t="s">
        <v>73</v>
      </c>
      <c r="K1035" s="1">
        <f>Tabelle9[[#This Row],[Menge kg Nges]]/1000</f>
        <v>0.26250000000000001</v>
      </c>
      <c r="L1035" s="1">
        <f>Tabelle9[[#This Row],[Menge kg P2O5]]/1000</f>
        <v>0.1125</v>
      </c>
      <c r="M1035" s="1">
        <f>Tabelle9[[#This Row],[Menge t Nges]]/Tabelle9[[#This Row],[Anzahl Lieferscheine]]</f>
        <v>0.26250000000000001</v>
      </c>
      <c r="N1035" s="1">
        <f>Tabelle9[[#This Row],[Menge t P2O5]]/Tabelle9[[#This Row],[Anzahl Lieferscheine]]</f>
        <v>0.1125</v>
      </c>
    </row>
    <row r="1036" spans="1:14" x14ac:dyDescent="0.2">
      <c r="A1036" s="2" t="s">
        <v>41</v>
      </c>
      <c r="B1036" s="2" t="s">
        <v>34</v>
      </c>
      <c r="C1036" s="2" t="s">
        <v>6</v>
      </c>
      <c r="D1036" s="2" t="s">
        <v>7</v>
      </c>
      <c r="E1036" s="2" t="s">
        <v>13</v>
      </c>
      <c r="F1036" s="2" t="s">
        <v>61</v>
      </c>
      <c r="G1036" s="1">
        <v>257.04000000000002</v>
      </c>
      <c r="H1036" s="1">
        <v>138.24</v>
      </c>
      <c r="I1036" s="4">
        <v>1</v>
      </c>
      <c r="J1036" s="2" t="s">
        <v>73</v>
      </c>
      <c r="K1036" s="1">
        <f>Tabelle9[[#This Row],[Menge kg Nges]]/1000</f>
        <v>0.25704000000000005</v>
      </c>
      <c r="L1036" s="1">
        <f>Tabelle9[[#This Row],[Menge kg P2O5]]/1000</f>
        <v>0.13824</v>
      </c>
      <c r="M1036" s="1">
        <f>Tabelle9[[#This Row],[Menge t Nges]]/Tabelle9[[#This Row],[Anzahl Lieferscheine]]</f>
        <v>0.25704000000000005</v>
      </c>
      <c r="N1036" s="1">
        <f>Tabelle9[[#This Row],[Menge t P2O5]]/Tabelle9[[#This Row],[Anzahl Lieferscheine]]</f>
        <v>0.13824</v>
      </c>
    </row>
    <row r="1037" spans="1:14" x14ac:dyDescent="0.2">
      <c r="A1037" s="2" t="s">
        <v>41</v>
      </c>
      <c r="B1037" s="2" t="s">
        <v>39</v>
      </c>
      <c r="C1037" s="2" t="s">
        <v>6</v>
      </c>
      <c r="D1037" s="2" t="s">
        <v>7</v>
      </c>
      <c r="E1037" s="2" t="s">
        <v>11</v>
      </c>
      <c r="F1037" s="2" t="s">
        <v>61</v>
      </c>
      <c r="G1037" s="1">
        <v>270</v>
      </c>
      <c r="H1037" s="1">
        <v>108</v>
      </c>
      <c r="I1037" s="4">
        <v>1</v>
      </c>
      <c r="J1037" s="2" t="s">
        <v>73</v>
      </c>
      <c r="K1037" s="1">
        <f>Tabelle9[[#This Row],[Menge kg Nges]]/1000</f>
        <v>0.27</v>
      </c>
      <c r="L1037" s="1">
        <f>Tabelle9[[#This Row],[Menge kg P2O5]]/1000</f>
        <v>0.108</v>
      </c>
      <c r="M1037" s="1">
        <f>Tabelle9[[#This Row],[Menge t Nges]]/Tabelle9[[#This Row],[Anzahl Lieferscheine]]</f>
        <v>0.27</v>
      </c>
      <c r="N1037" s="1">
        <f>Tabelle9[[#This Row],[Menge t P2O5]]/Tabelle9[[#This Row],[Anzahl Lieferscheine]]</f>
        <v>0.108</v>
      </c>
    </row>
    <row r="1038" spans="1:14" x14ac:dyDescent="0.2">
      <c r="A1038" s="2" t="s">
        <v>41</v>
      </c>
      <c r="B1038" s="2" t="s">
        <v>39</v>
      </c>
      <c r="C1038" s="2" t="s">
        <v>6</v>
      </c>
      <c r="D1038" s="2" t="s">
        <v>7</v>
      </c>
      <c r="E1038" s="2" t="s">
        <v>12</v>
      </c>
      <c r="F1038" s="2" t="s">
        <v>61</v>
      </c>
      <c r="G1038" s="1">
        <v>2227.5</v>
      </c>
      <c r="H1038" s="1">
        <v>1080</v>
      </c>
      <c r="I1038" s="4">
        <v>18</v>
      </c>
      <c r="J1038" s="2" t="s">
        <v>73</v>
      </c>
      <c r="K1038" s="1">
        <f>Tabelle9[[#This Row],[Menge kg Nges]]/1000</f>
        <v>2.2275</v>
      </c>
      <c r="L1038" s="1">
        <f>Tabelle9[[#This Row],[Menge kg P2O5]]/1000</f>
        <v>1.08</v>
      </c>
      <c r="M1038" s="1">
        <f>Tabelle9[[#This Row],[Menge t Nges]]/Tabelle9[[#This Row],[Anzahl Lieferscheine]]</f>
        <v>0.12375</v>
      </c>
      <c r="N1038" s="1">
        <f>Tabelle9[[#This Row],[Menge t P2O5]]/Tabelle9[[#This Row],[Anzahl Lieferscheine]]</f>
        <v>6.0000000000000005E-2</v>
      </c>
    </row>
    <row r="1039" spans="1:14" x14ac:dyDescent="0.2">
      <c r="A1039" s="2" t="s">
        <v>41</v>
      </c>
      <c r="B1039" s="2" t="s">
        <v>39</v>
      </c>
      <c r="C1039" s="2" t="s">
        <v>6</v>
      </c>
      <c r="D1039" s="2" t="s">
        <v>7</v>
      </c>
      <c r="E1039" s="2" t="s">
        <v>14</v>
      </c>
      <c r="F1039" s="2" t="s">
        <v>61</v>
      </c>
      <c r="G1039" s="1">
        <v>460.35</v>
      </c>
      <c r="H1039" s="1">
        <v>213.9</v>
      </c>
      <c r="I1039" s="4">
        <v>4</v>
      </c>
      <c r="J1039" s="2" t="s">
        <v>73</v>
      </c>
      <c r="K1039" s="1">
        <f>Tabelle9[[#This Row],[Menge kg Nges]]/1000</f>
        <v>0.46035000000000004</v>
      </c>
      <c r="L1039" s="1">
        <f>Tabelle9[[#This Row],[Menge kg P2O5]]/1000</f>
        <v>0.21390000000000001</v>
      </c>
      <c r="M1039" s="1">
        <f>Tabelle9[[#This Row],[Menge t Nges]]/Tabelle9[[#This Row],[Anzahl Lieferscheine]]</f>
        <v>0.11508750000000001</v>
      </c>
      <c r="N1039" s="1">
        <f>Tabelle9[[#This Row],[Menge t P2O5]]/Tabelle9[[#This Row],[Anzahl Lieferscheine]]</f>
        <v>5.3475000000000002E-2</v>
      </c>
    </row>
    <row r="1040" spans="1:14" x14ac:dyDescent="0.2">
      <c r="A1040" s="2" t="s">
        <v>41</v>
      </c>
      <c r="B1040" s="2" t="s">
        <v>41</v>
      </c>
      <c r="C1040" s="2" t="s">
        <v>6</v>
      </c>
      <c r="D1040" s="2" t="s">
        <v>7</v>
      </c>
      <c r="E1040" s="2" t="s">
        <v>8</v>
      </c>
      <c r="F1040" s="2" t="s">
        <v>61</v>
      </c>
      <c r="G1040" s="1">
        <v>79989.290000000023</v>
      </c>
      <c r="H1040" s="1">
        <v>35064.890000000007</v>
      </c>
      <c r="I1040" s="4">
        <v>182</v>
      </c>
      <c r="J1040" s="2" t="s">
        <v>73</v>
      </c>
      <c r="K1040" s="1">
        <f>Tabelle9[[#This Row],[Menge kg Nges]]/1000</f>
        <v>79.989290000000025</v>
      </c>
      <c r="L1040" s="1">
        <f>Tabelle9[[#This Row],[Menge kg P2O5]]/1000</f>
        <v>35.064890000000005</v>
      </c>
      <c r="M1040" s="1">
        <f>Tabelle9[[#This Row],[Menge t Nges]]/Tabelle9[[#This Row],[Anzahl Lieferscheine]]</f>
        <v>0.43950159340659356</v>
      </c>
      <c r="N1040" s="1">
        <f>Tabelle9[[#This Row],[Menge t P2O5]]/Tabelle9[[#This Row],[Anzahl Lieferscheine]]</f>
        <v>0.19266423076923081</v>
      </c>
    </row>
    <row r="1041" spans="1:14" x14ac:dyDescent="0.2">
      <c r="A1041" s="2" t="s">
        <v>41</v>
      </c>
      <c r="B1041" s="2" t="s">
        <v>41</v>
      </c>
      <c r="C1041" s="2" t="s">
        <v>6</v>
      </c>
      <c r="D1041" s="2" t="s">
        <v>7</v>
      </c>
      <c r="E1041" s="2" t="s">
        <v>9</v>
      </c>
      <c r="F1041" s="2" t="s">
        <v>61</v>
      </c>
      <c r="G1041" s="1">
        <v>33069.819999999992</v>
      </c>
      <c r="H1041" s="1">
        <v>15135.419999999996</v>
      </c>
      <c r="I1041" s="4">
        <v>71</v>
      </c>
      <c r="J1041" s="2" t="s">
        <v>73</v>
      </c>
      <c r="K1041" s="1">
        <f>Tabelle9[[#This Row],[Menge kg Nges]]/1000</f>
        <v>33.069819999999993</v>
      </c>
      <c r="L1041" s="1">
        <f>Tabelle9[[#This Row],[Menge kg P2O5]]/1000</f>
        <v>15.135419999999996</v>
      </c>
      <c r="M1041" s="1">
        <f>Tabelle9[[#This Row],[Menge t Nges]]/Tabelle9[[#This Row],[Anzahl Lieferscheine]]</f>
        <v>0.46577211267605623</v>
      </c>
      <c r="N1041" s="1">
        <f>Tabelle9[[#This Row],[Menge t P2O5]]/Tabelle9[[#This Row],[Anzahl Lieferscheine]]</f>
        <v>0.21317492957746473</v>
      </c>
    </row>
    <row r="1042" spans="1:14" x14ac:dyDescent="0.2">
      <c r="A1042" s="2" t="s">
        <v>41</v>
      </c>
      <c r="B1042" s="2" t="s">
        <v>41</v>
      </c>
      <c r="C1042" s="2" t="s">
        <v>6</v>
      </c>
      <c r="D1042" s="2" t="s">
        <v>7</v>
      </c>
      <c r="E1042" s="2" t="s">
        <v>10</v>
      </c>
      <c r="F1042" s="2" t="s">
        <v>61</v>
      </c>
      <c r="G1042" s="1">
        <v>3258.66</v>
      </c>
      <c r="H1042" s="1">
        <v>1473.3400000000001</v>
      </c>
      <c r="I1042" s="4">
        <v>7</v>
      </c>
      <c r="J1042" s="2" t="s">
        <v>73</v>
      </c>
      <c r="K1042" s="1">
        <f>Tabelle9[[#This Row],[Menge kg Nges]]/1000</f>
        <v>3.2586599999999999</v>
      </c>
      <c r="L1042" s="1">
        <f>Tabelle9[[#This Row],[Menge kg P2O5]]/1000</f>
        <v>1.4733400000000001</v>
      </c>
      <c r="M1042" s="1">
        <f>Tabelle9[[#This Row],[Menge t Nges]]/Tabelle9[[#This Row],[Anzahl Lieferscheine]]</f>
        <v>0.46552285714285713</v>
      </c>
      <c r="N1042" s="1">
        <f>Tabelle9[[#This Row],[Menge t P2O5]]/Tabelle9[[#This Row],[Anzahl Lieferscheine]]</f>
        <v>0.21047714285714286</v>
      </c>
    </row>
    <row r="1043" spans="1:14" x14ac:dyDescent="0.2">
      <c r="A1043" s="2" t="s">
        <v>41</v>
      </c>
      <c r="B1043" s="2" t="s">
        <v>41</v>
      </c>
      <c r="C1043" s="2" t="s">
        <v>6</v>
      </c>
      <c r="D1043" s="2" t="s">
        <v>7</v>
      </c>
      <c r="E1043" s="2" t="s">
        <v>11</v>
      </c>
      <c r="F1043" s="2" t="s">
        <v>61</v>
      </c>
      <c r="G1043" s="1">
        <v>24919.479999999989</v>
      </c>
      <c r="H1043" s="1">
        <v>11692.859999999995</v>
      </c>
      <c r="I1043" s="4">
        <v>60</v>
      </c>
      <c r="J1043" s="2" t="s">
        <v>73</v>
      </c>
      <c r="K1043" s="1">
        <f>Tabelle9[[#This Row],[Menge kg Nges]]/1000</f>
        <v>24.919479999999989</v>
      </c>
      <c r="L1043" s="1">
        <f>Tabelle9[[#This Row],[Menge kg P2O5]]/1000</f>
        <v>11.692859999999994</v>
      </c>
      <c r="M1043" s="1">
        <f>Tabelle9[[#This Row],[Menge t Nges]]/Tabelle9[[#This Row],[Anzahl Lieferscheine]]</f>
        <v>0.41532466666666651</v>
      </c>
      <c r="N1043" s="1">
        <f>Tabelle9[[#This Row],[Menge t P2O5]]/Tabelle9[[#This Row],[Anzahl Lieferscheine]]</f>
        <v>0.19488099999999992</v>
      </c>
    </row>
    <row r="1044" spans="1:14" x14ac:dyDescent="0.2">
      <c r="A1044" s="2" t="s">
        <v>41</v>
      </c>
      <c r="B1044" s="2" t="s">
        <v>41</v>
      </c>
      <c r="C1044" s="2" t="s">
        <v>6</v>
      </c>
      <c r="D1044" s="2" t="s">
        <v>7</v>
      </c>
      <c r="E1044" s="2" t="s">
        <v>12</v>
      </c>
      <c r="F1044" s="2" t="s">
        <v>61</v>
      </c>
      <c r="G1044" s="1">
        <v>36489.65</v>
      </c>
      <c r="H1044" s="1">
        <v>16525.440000000002</v>
      </c>
      <c r="I1044" s="4">
        <v>110</v>
      </c>
      <c r="J1044" s="2" t="s">
        <v>73</v>
      </c>
      <c r="K1044" s="1">
        <f>Tabelle9[[#This Row],[Menge kg Nges]]/1000</f>
        <v>36.489650000000005</v>
      </c>
      <c r="L1044" s="1">
        <f>Tabelle9[[#This Row],[Menge kg P2O5]]/1000</f>
        <v>16.525440000000003</v>
      </c>
      <c r="M1044" s="1">
        <f>Tabelle9[[#This Row],[Menge t Nges]]/Tabelle9[[#This Row],[Anzahl Lieferscheine]]</f>
        <v>0.33172409090909094</v>
      </c>
      <c r="N1044" s="1">
        <f>Tabelle9[[#This Row],[Menge t P2O5]]/Tabelle9[[#This Row],[Anzahl Lieferscheine]]</f>
        <v>0.15023127272727277</v>
      </c>
    </row>
    <row r="1045" spans="1:14" x14ac:dyDescent="0.2">
      <c r="A1045" s="2" t="s">
        <v>41</v>
      </c>
      <c r="B1045" s="2" t="s">
        <v>41</v>
      </c>
      <c r="C1045" s="2" t="s">
        <v>6</v>
      </c>
      <c r="D1045" s="2" t="s">
        <v>7</v>
      </c>
      <c r="E1045" s="2" t="s">
        <v>13</v>
      </c>
      <c r="F1045" s="2" t="s">
        <v>61</v>
      </c>
      <c r="G1045" s="1">
        <v>19439.28</v>
      </c>
      <c r="H1045" s="1">
        <v>10241.91</v>
      </c>
      <c r="I1045" s="4">
        <v>52</v>
      </c>
      <c r="J1045" s="2" t="s">
        <v>73</v>
      </c>
      <c r="K1045" s="1">
        <f>Tabelle9[[#This Row],[Menge kg Nges]]/1000</f>
        <v>19.43928</v>
      </c>
      <c r="L1045" s="1">
        <f>Tabelle9[[#This Row],[Menge kg P2O5]]/1000</f>
        <v>10.241910000000001</v>
      </c>
      <c r="M1045" s="1">
        <f>Tabelle9[[#This Row],[Menge t Nges]]/Tabelle9[[#This Row],[Anzahl Lieferscheine]]</f>
        <v>0.37383230769230769</v>
      </c>
      <c r="N1045" s="1">
        <f>Tabelle9[[#This Row],[Menge t P2O5]]/Tabelle9[[#This Row],[Anzahl Lieferscheine]]</f>
        <v>0.1969598076923077</v>
      </c>
    </row>
    <row r="1046" spans="1:14" x14ac:dyDescent="0.2">
      <c r="A1046" s="2" t="s">
        <v>41</v>
      </c>
      <c r="B1046" s="2" t="s">
        <v>41</v>
      </c>
      <c r="C1046" s="2" t="s">
        <v>6</v>
      </c>
      <c r="D1046" s="2" t="s">
        <v>7</v>
      </c>
      <c r="E1046" s="2" t="s">
        <v>14</v>
      </c>
      <c r="F1046" s="2" t="s">
        <v>61</v>
      </c>
      <c r="G1046" s="1">
        <v>9707.61</v>
      </c>
      <c r="H1046" s="1">
        <v>5135.9399999999996</v>
      </c>
      <c r="I1046" s="4">
        <v>25</v>
      </c>
      <c r="J1046" s="2" t="s">
        <v>73</v>
      </c>
      <c r="K1046" s="1">
        <f>Tabelle9[[#This Row],[Menge kg Nges]]/1000</f>
        <v>9.7076100000000007</v>
      </c>
      <c r="L1046" s="1">
        <f>Tabelle9[[#This Row],[Menge kg P2O5]]/1000</f>
        <v>5.1359399999999997</v>
      </c>
      <c r="M1046" s="1">
        <f>Tabelle9[[#This Row],[Menge t Nges]]/Tabelle9[[#This Row],[Anzahl Lieferscheine]]</f>
        <v>0.38830440000000005</v>
      </c>
      <c r="N1046" s="1">
        <f>Tabelle9[[#This Row],[Menge t P2O5]]/Tabelle9[[#This Row],[Anzahl Lieferscheine]]</f>
        <v>0.2054376</v>
      </c>
    </row>
    <row r="1047" spans="1:14" x14ac:dyDescent="0.2">
      <c r="A1047" s="2" t="s">
        <v>41</v>
      </c>
      <c r="B1047" s="2" t="s">
        <v>41</v>
      </c>
      <c r="C1047" s="2" t="s">
        <v>6</v>
      </c>
      <c r="D1047" s="2" t="s">
        <v>15</v>
      </c>
      <c r="E1047" s="2" t="s">
        <v>17</v>
      </c>
      <c r="F1047" s="2" t="s">
        <v>61</v>
      </c>
      <c r="G1047" s="1">
        <v>240</v>
      </c>
      <c r="H1047" s="1">
        <v>125</v>
      </c>
      <c r="I1047" s="4">
        <v>3</v>
      </c>
      <c r="J1047" s="2" t="s">
        <v>73</v>
      </c>
      <c r="K1047" s="1">
        <f>Tabelle9[[#This Row],[Menge kg Nges]]/1000</f>
        <v>0.24</v>
      </c>
      <c r="L1047" s="1">
        <f>Tabelle9[[#This Row],[Menge kg P2O5]]/1000</f>
        <v>0.125</v>
      </c>
      <c r="M1047" s="1">
        <f>Tabelle9[[#This Row],[Menge t Nges]]/Tabelle9[[#This Row],[Anzahl Lieferscheine]]</f>
        <v>0.08</v>
      </c>
      <c r="N1047" s="1">
        <f>Tabelle9[[#This Row],[Menge t P2O5]]/Tabelle9[[#This Row],[Anzahl Lieferscheine]]</f>
        <v>4.1666666666666664E-2</v>
      </c>
    </row>
    <row r="1048" spans="1:14" x14ac:dyDescent="0.2">
      <c r="A1048" s="2" t="s">
        <v>41</v>
      </c>
      <c r="B1048" s="2" t="s">
        <v>41</v>
      </c>
      <c r="C1048" s="2" t="s">
        <v>6</v>
      </c>
      <c r="D1048" s="2" t="s">
        <v>15</v>
      </c>
      <c r="E1048" s="2" t="s">
        <v>18</v>
      </c>
      <c r="F1048" s="2" t="s">
        <v>61</v>
      </c>
      <c r="G1048" s="1">
        <v>1176</v>
      </c>
      <c r="H1048" s="1">
        <v>952</v>
      </c>
      <c r="I1048" s="4">
        <v>2</v>
      </c>
      <c r="J1048" s="2" t="s">
        <v>73</v>
      </c>
      <c r="K1048" s="1">
        <f>Tabelle9[[#This Row],[Menge kg Nges]]/1000</f>
        <v>1.1759999999999999</v>
      </c>
      <c r="L1048" s="1">
        <f>Tabelle9[[#This Row],[Menge kg P2O5]]/1000</f>
        <v>0.95199999999999996</v>
      </c>
      <c r="M1048" s="1">
        <f>Tabelle9[[#This Row],[Menge t Nges]]/Tabelle9[[#This Row],[Anzahl Lieferscheine]]</f>
        <v>0.58799999999999997</v>
      </c>
      <c r="N1048" s="1">
        <f>Tabelle9[[#This Row],[Menge t P2O5]]/Tabelle9[[#This Row],[Anzahl Lieferscheine]]</f>
        <v>0.47599999999999998</v>
      </c>
    </row>
    <row r="1049" spans="1:14" x14ac:dyDescent="0.2">
      <c r="A1049" s="2" t="s">
        <v>41</v>
      </c>
      <c r="B1049" s="2" t="s">
        <v>41</v>
      </c>
      <c r="C1049" s="2" t="s">
        <v>6</v>
      </c>
      <c r="D1049" s="2" t="s">
        <v>15</v>
      </c>
      <c r="E1049" s="2" t="s">
        <v>20</v>
      </c>
      <c r="F1049" s="2" t="s">
        <v>61</v>
      </c>
      <c r="G1049" s="1">
        <v>512.80999999999995</v>
      </c>
      <c r="H1049" s="1">
        <v>312.72000000000003</v>
      </c>
      <c r="I1049" s="4">
        <v>5</v>
      </c>
      <c r="J1049" s="2" t="s">
        <v>73</v>
      </c>
      <c r="K1049" s="1">
        <f>Tabelle9[[#This Row],[Menge kg Nges]]/1000</f>
        <v>0.51280999999999999</v>
      </c>
      <c r="L1049" s="1">
        <f>Tabelle9[[#This Row],[Menge kg P2O5]]/1000</f>
        <v>0.31272000000000005</v>
      </c>
      <c r="M1049" s="1">
        <f>Tabelle9[[#This Row],[Menge t Nges]]/Tabelle9[[#This Row],[Anzahl Lieferscheine]]</f>
        <v>0.102562</v>
      </c>
      <c r="N1049" s="1">
        <f>Tabelle9[[#This Row],[Menge t P2O5]]/Tabelle9[[#This Row],[Anzahl Lieferscheine]]</f>
        <v>6.2544000000000016E-2</v>
      </c>
    </row>
    <row r="1050" spans="1:14" x14ac:dyDescent="0.2">
      <c r="A1050" s="2" t="s">
        <v>41</v>
      </c>
      <c r="B1050" s="2" t="s">
        <v>41</v>
      </c>
      <c r="C1050" s="2" t="s">
        <v>6</v>
      </c>
      <c r="D1050" s="2" t="s">
        <v>15</v>
      </c>
      <c r="E1050" s="2" t="s">
        <v>21</v>
      </c>
      <c r="F1050" s="2" t="s">
        <v>61</v>
      </c>
      <c r="G1050" s="1">
        <v>1090.0999999999999</v>
      </c>
      <c r="H1050" s="1">
        <v>623.70000000000005</v>
      </c>
      <c r="I1050" s="4">
        <v>7</v>
      </c>
      <c r="J1050" s="2" t="s">
        <v>73</v>
      </c>
      <c r="K1050" s="1">
        <f>Tabelle9[[#This Row],[Menge kg Nges]]/1000</f>
        <v>1.0900999999999998</v>
      </c>
      <c r="L1050" s="1">
        <f>Tabelle9[[#This Row],[Menge kg P2O5]]/1000</f>
        <v>0.62370000000000003</v>
      </c>
      <c r="M1050" s="1">
        <f>Tabelle9[[#This Row],[Menge t Nges]]/Tabelle9[[#This Row],[Anzahl Lieferscheine]]</f>
        <v>0.15572857142857141</v>
      </c>
      <c r="N1050" s="1">
        <f>Tabelle9[[#This Row],[Menge t P2O5]]/Tabelle9[[#This Row],[Anzahl Lieferscheine]]</f>
        <v>8.9099999999999999E-2</v>
      </c>
    </row>
    <row r="1051" spans="1:14" x14ac:dyDescent="0.2">
      <c r="A1051" s="2" t="s">
        <v>41</v>
      </c>
      <c r="B1051" s="2" t="s">
        <v>41</v>
      </c>
      <c r="C1051" s="2" t="s">
        <v>6</v>
      </c>
      <c r="D1051" s="2" t="s">
        <v>15</v>
      </c>
      <c r="E1051" s="2" t="s">
        <v>9</v>
      </c>
      <c r="F1051" s="2" t="s">
        <v>61</v>
      </c>
      <c r="G1051" s="1">
        <v>3092.3799999999997</v>
      </c>
      <c r="H1051" s="1">
        <v>1656.93</v>
      </c>
      <c r="I1051" s="4">
        <v>8</v>
      </c>
      <c r="J1051" s="2" t="s">
        <v>73</v>
      </c>
      <c r="K1051" s="1">
        <f>Tabelle9[[#This Row],[Menge kg Nges]]/1000</f>
        <v>3.0923799999999995</v>
      </c>
      <c r="L1051" s="1">
        <f>Tabelle9[[#This Row],[Menge kg P2O5]]/1000</f>
        <v>1.65693</v>
      </c>
      <c r="M1051" s="1">
        <f>Tabelle9[[#This Row],[Menge t Nges]]/Tabelle9[[#This Row],[Anzahl Lieferscheine]]</f>
        <v>0.38654749999999993</v>
      </c>
      <c r="N1051" s="1">
        <f>Tabelle9[[#This Row],[Menge t P2O5]]/Tabelle9[[#This Row],[Anzahl Lieferscheine]]</f>
        <v>0.20711625</v>
      </c>
    </row>
    <row r="1052" spans="1:14" x14ac:dyDescent="0.2">
      <c r="A1052" s="2" t="s">
        <v>41</v>
      </c>
      <c r="B1052" s="2" t="s">
        <v>41</v>
      </c>
      <c r="C1052" s="2" t="s">
        <v>25</v>
      </c>
      <c r="D1052" s="2" t="s">
        <v>25</v>
      </c>
      <c r="E1052" s="2" t="s">
        <v>26</v>
      </c>
      <c r="F1052" s="2" t="s">
        <v>61</v>
      </c>
      <c r="G1052" s="1">
        <v>14068.460000000001</v>
      </c>
      <c r="H1052" s="1">
        <v>10687</v>
      </c>
      <c r="I1052" s="4">
        <v>34</v>
      </c>
      <c r="J1052" s="2" t="s">
        <v>73</v>
      </c>
      <c r="K1052" s="1">
        <f>Tabelle9[[#This Row],[Menge kg Nges]]/1000</f>
        <v>14.068460000000002</v>
      </c>
      <c r="L1052" s="1">
        <f>Tabelle9[[#This Row],[Menge kg P2O5]]/1000</f>
        <v>10.686999999999999</v>
      </c>
      <c r="M1052" s="1">
        <f>Tabelle9[[#This Row],[Menge t Nges]]/Tabelle9[[#This Row],[Anzahl Lieferscheine]]</f>
        <v>0.41377823529411772</v>
      </c>
      <c r="N1052" s="1">
        <f>Tabelle9[[#This Row],[Menge t P2O5]]/Tabelle9[[#This Row],[Anzahl Lieferscheine]]</f>
        <v>0.31432352941176467</v>
      </c>
    </row>
    <row r="1053" spans="1:14" x14ac:dyDescent="0.2">
      <c r="A1053" s="2" t="s">
        <v>41</v>
      </c>
      <c r="B1053" s="2" t="s">
        <v>42</v>
      </c>
      <c r="C1053" s="2" t="s">
        <v>6</v>
      </c>
      <c r="D1053" s="2" t="s">
        <v>7</v>
      </c>
      <c r="E1053" s="2" t="s">
        <v>8</v>
      </c>
      <c r="F1053" s="2" t="s">
        <v>61</v>
      </c>
      <c r="G1053" s="1">
        <v>3712.5</v>
      </c>
      <c r="H1053" s="1">
        <v>1633.5</v>
      </c>
      <c r="I1053" s="4">
        <v>7</v>
      </c>
      <c r="J1053" s="2" t="s">
        <v>73</v>
      </c>
      <c r="K1053" s="1">
        <f>Tabelle9[[#This Row],[Menge kg Nges]]/1000</f>
        <v>3.7124999999999999</v>
      </c>
      <c r="L1053" s="1">
        <f>Tabelle9[[#This Row],[Menge kg P2O5]]/1000</f>
        <v>1.6335</v>
      </c>
      <c r="M1053" s="1">
        <f>Tabelle9[[#This Row],[Menge t Nges]]/Tabelle9[[#This Row],[Anzahl Lieferscheine]]</f>
        <v>0.53035714285714286</v>
      </c>
      <c r="N1053" s="1">
        <f>Tabelle9[[#This Row],[Menge t P2O5]]/Tabelle9[[#This Row],[Anzahl Lieferscheine]]</f>
        <v>0.23335714285714285</v>
      </c>
    </row>
    <row r="1054" spans="1:14" x14ac:dyDescent="0.2">
      <c r="A1054" s="2" t="s">
        <v>41</v>
      </c>
      <c r="B1054" s="2" t="s">
        <v>42</v>
      </c>
      <c r="C1054" s="2" t="s">
        <v>6</v>
      </c>
      <c r="D1054" s="2" t="s">
        <v>7</v>
      </c>
      <c r="E1054" s="2" t="s">
        <v>9</v>
      </c>
      <c r="F1054" s="2" t="s">
        <v>61</v>
      </c>
      <c r="G1054" s="1">
        <v>1606.8000000000002</v>
      </c>
      <c r="H1054" s="1">
        <v>645.29999999999995</v>
      </c>
      <c r="I1054" s="4">
        <v>3</v>
      </c>
      <c r="J1054" s="2" t="s">
        <v>73</v>
      </c>
      <c r="K1054" s="1">
        <f>Tabelle9[[#This Row],[Menge kg Nges]]/1000</f>
        <v>1.6068000000000002</v>
      </c>
      <c r="L1054" s="1">
        <f>Tabelle9[[#This Row],[Menge kg P2O5]]/1000</f>
        <v>0.64529999999999998</v>
      </c>
      <c r="M1054" s="1">
        <f>Tabelle9[[#This Row],[Menge t Nges]]/Tabelle9[[#This Row],[Anzahl Lieferscheine]]</f>
        <v>0.53560000000000008</v>
      </c>
      <c r="N1054" s="1">
        <f>Tabelle9[[#This Row],[Menge t P2O5]]/Tabelle9[[#This Row],[Anzahl Lieferscheine]]</f>
        <v>0.21509999999999999</v>
      </c>
    </row>
    <row r="1055" spans="1:14" x14ac:dyDescent="0.2">
      <c r="A1055" s="2" t="s">
        <v>41</v>
      </c>
      <c r="B1055" s="2" t="s">
        <v>42</v>
      </c>
      <c r="C1055" s="2" t="s">
        <v>6</v>
      </c>
      <c r="D1055" s="2" t="s">
        <v>7</v>
      </c>
      <c r="E1055" s="2" t="s">
        <v>11</v>
      </c>
      <c r="F1055" s="2" t="s">
        <v>61</v>
      </c>
      <c r="G1055" s="1">
        <v>3101.09</v>
      </c>
      <c r="H1055" s="1">
        <v>1402.6200000000001</v>
      </c>
      <c r="I1055" s="4">
        <v>9</v>
      </c>
      <c r="J1055" s="2" t="s">
        <v>73</v>
      </c>
      <c r="K1055" s="1">
        <f>Tabelle9[[#This Row],[Menge kg Nges]]/1000</f>
        <v>3.1010900000000001</v>
      </c>
      <c r="L1055" s="1">
        <f>Tabelle9[[#This Row],[Menge kg P2O5]]/1000</f>
        <v>1.4026200000000002</v>
      </c>
      <c r="M1055" s="1">
        <f>Tabelle9[[#This Row],[Menge t Nges]]/Tabelle9[[#This Row],[Anzahl Lieferscheine]]</f>
        <v>0.34456555555555557</v>
      </c>
      <c r="N1055" s="1">
        <f>Tabelle9[[#This Row],[Menge t P2O5]]/Tabelle9[[#This Row],[Anzahl Lieferscheine]]</f>
        <v>0.15584666666666669</v>
      </c>
    </row>
    <row r="1056" spans="1:14" x14ac:dyDescent="0.2">
      <c r="A1056" s="2" t="s">
        <v>41</v>
      </c>
      <c r="B1056" s="2" t="s">
        <v>42</v>
      </c>
      <c r="C1056" s="2" t="s">
        <v>6</v>
      </c>
      <c r="D1056" s="2" t="s">
        <v>7</v>
      </c>
      <c r="E1056" s="2" t="s">
        <v>12</v>
      </c>
      <c r="F1056" s="2" t="s">
        <v>61</v>
      </c>
      <c r="G1056" s="1">
        <v>10602.269999999997</v>
      </c>
      <c r="H1056" s="1">
        <v>4962.1399999999994</v>
      </c>
      <c r="I1056" s="4">
        <v>40</v>
      </c>
      <c r="J1056" s="2" t="s">
        <v>73</v>
      </c>
      <c r="K1056" s="1">
        <f>Tabelle9[[#This Row],[Menge kg Nges]]/1000</f>
        <v>10.602269999999997</v>
      </c>
      <c r="L1056" s="1">
        <f>Tabelle9[[#This Row],[Menge kg P2O5]]/1000</f>
        <v>4.9621399999999998</v>
      </c>
      <c r="M1056" s="1">
        <f>Tabelle9[[#This Row],[Menge t Nges]]/Tabelle9[[#This Row],[Anzahl Lieferscheine]]</f>
        <v>0.26505674999999995</v>
      </c>
      <c r="N1056" s="1">
        <f>Tabelle9[[#This Row],[Menge t P2O5]]/Tabelle9[[#This Row],[Anzahl Lieferscheine]]</f>
        <v>0.1240535</v>
      </c>
    </row>
    <row r="1057" spans="1:14" x14ac:dyDescent="0.2">
      <c r="A1057" s="2" t="s">
        <v>41</v>
      </c>
      <c r="B1057" s="2" t="s">
        <v>42</v>
      </c>
      <c r="C1057" s="2" t="s">
        <v>6</v>
      </c>
      <c r="D1057" s="2" t="s">
        <v>7</v>
      </c>
      <c r="E1057" s="2" t="s">
        <v>13</v>
      </c>
      <c r="F1057" s="2" t="s">
        <v>61</v>
      </c>
      <c r="G1057" s="1">
        <v>1926</v>
      </c>
      <c r="H1057" s="1">
        <v>1252</v>
      </c>
      <c r="I1057" s="4">
        <v>8</v>
      </c>
      <c r="J1057" s="2" t="s">
        <v>73</v>
      </c>
      <c r="K1057" s="1">
        <f>Tabelle9[[#This Row],[Menge kg Nges]]/1000</f>
        <v>1.9259999999999999</v>
      </c>
      <c r="L1057" s="1">
        <f>Tabelle9[[#This Row],[Menge kg P2O5]]/1000</f>
        <v>1.252</v>
      </c>
      <c r="M1057" s="1">
        <f>Tabelle9[[#This Row],[Menge t Nges]]/Tabelle9[[#This Row],[Anzahl Lieferscheine]]</f>
        <v>0.24074999999999999</v>
      </c>
      <c r="N1057" s="1">
        <f>Tabelle9[[#This Row],[Menge t P2O5]]/Tabelle9[[#This Row],[Anzahl Lieferscheine]]</f>
        <v>0.1565</v>
      </c>
    </row>
    <row r="1058" spans="1:14" x14ac:dyDescent="0.2">
      <c r="A1058" s="2" t="s">
        <v>41</v>
      </c>
      <c r="B1058" s="2" t="s">
        <v>42</v>
      </c>
      <c r="C1058" s="2" t="s">
        <v>6</v>
      </c>
      <c r="D1058" s="2" t="s">
        <v>15</v>
      </c>
      <c r="E1058" s="2" t="s">
        <v>21</v>
      </c>
      <c r="F1058" s="2" t="s">
        <v>61</v>
      </c>
      <c r="G1058" s="1">
        <v>112.7</v>
      </c>
      <c r="H1058" s="1">
        <v>61.9</v>
      </c>
      <c r="I1058" s="4">
        <v>1</v>
      </c>
      <c r="J1058" s="2" t="s">
        <v>73</v>
      </c>
      <c r="K1058" s="1">
        <f>Tabelle9[[#This Row],[Menge kg Nges]]/1000</f>
        <v>0.11270000000000001</v>
      </c>
      <c r="L1058" s="1">
        <f>Tabelle9[[#This Row],[Menge kg P2O5]]/1000</f>
        <v>6.1899999999999997E-2</v>
      </c>
      <c r="M1058" s="1">
        <f>Tabelle9[[#This Row],[Menge t Nges]]/Tabelle9[[#This Row],[Anzahl Lieferscheine]]</f>
        <v>0.11270000000000001</v>
      </c>
      <c r="N1058" s="1">
        <f>Tabelle9[[#This Row],[Menge t P2O5]]/Tabelle9[[#This Row],[Anzahl Lieferscheine]]</f>
        <v>6.1899999999999997E-2</v>
      </c>
    </row>
    <row r="1059" spans="1:14" x14ac:dyDescent="0.2">
      <c r="A1059" s="2" t="s">
        <v>41</v>
      </c>
      <c r="B1059" s="2" t="s">
        <v>42</v>
      </c>
      <c r="C1059" s="2" t="s">
        <v>25</v>
      </c>
      <c r="D1059" s="2" t="s">
        <v>25</v>
      </c>
      <c r="E1059" s="2" t="s">
        <v>26</v>
      </c>
      <c r="F1059" s="2" t="s">
        <v>61</v>
      </c>
      <c r="G1059" s="1">
        <v>1582.7</v>
      </c>
      <c r="H1059" s="1">
        <v>7913.5</v>
      </c>
      <c r="I1059" s="4">
        <v>31</v>
      </c>
      <c r="J1059" s="2" t="s">
        <v>73</v>
      </c>
      <c r="K1059" s="1">
        <f>Tabelle9[[#This Row],[Menge kg Nges]]/1000</f>
        <v>1.5827</v>
      </c>
      <c r="L1059" s="1">
        <f>Tabelle9[[#This Row],[Menge kg P2O5]]/1000</f>
        <v>7.9135</v>
      </c>
      <c r="M1059" s="1">
        <f>Tabelle9[[#This Row],[Menge t Nges]]/Tabelle9[[#This Row],[Anzahl Lieferscheine]]</f>
        <v>5.1054838709677419E-2</v>
      </c>
      <c r="N1059" s="1">
        <f>Tabelle9[[#This Row],[Menge t P2O5]]/Tabelle9[[#This Row],[Anzahl Lieferscheine]]</f>
        <v>0.2552741935483871</v>
      </c>
    </row>
    <row r="1060" spans="1:14" x14ac:dyDescent="0.2">
      <c r="A1060" s="2" t="s">
        <v>42</v>
      </c>
      <c r="B1060" s="2" t="s">
        <v>5</v>
      </c>
      <c r="C1060" s="2" t="s">
        <v>6</v>
      </c>
      <c r="D1060" s="2" t="s">
        <v>7</v>
      </c>
      <c r="E1060" s="2" t="s">
        <v>12</v>
      </c>
      <c r="F1060" s="2" t="s">
        <v>61</v>
      </c>
      <c r="G1060" s="1">
        <v>643.5</v>
      </c>
      <c r="H1060" s="1">
        <v>282.75</v>
      </c>
      <c r="I1060" s="4">
        <v>3</v>
      </c>
      <c r="J1060" s="2" t="s">
        <v>73</v>
      </c>
      <c r="K1060" s="1">
        <f>Tabelle9[[#This Row],[Menge kg Nges]]/1000</f>
        <v>0.64349999999999996</v>
      </c>
      <c r="L1060" s="1">
        <f>Tabelle9[[#This Row],[Menge kg P2O5]]/1000</f>
        <v>0.28275</v>
      </c>
      <c r="M1060" s="1">
        <f>Tabelle9[[#This Row],[Menge t Nges]]/Tabelle9[[#This Row],[Anzahl Lieferscheine]]</f>
        <v>0.2145</v>
      </c>
      <c r="N1060" s="1">
        <f>Tabelle9[[#This Row],[Menge t P2O5]]/Tabelle9[[#This Row],[Anzahl Lieferscheine]]</f>
        <v>9.425E-2</v>
      </c>
    </row>
    <row r="1061" spans="1:14" x14ac:dyDescent="0.2">
      <c r="A1061" s="2" t="s">
        <v>42</v>
      </c>
      <c r="B1061" s="2" t="s">
        <v>29</v>
      </c>
      <c r="C1061" s="2" t="s">
        <v>25</v>
      </c>
      <c r="D1061" s="2" t="s">
        <v>25</v>
      </c>
      <c r="E1061" s="2" t="s">
        <v>26</v>
      </c>
      <c r="F1061" s="2" t="s">
        <v>61</v>
      </c>
      <c r="G1061" s="1">
        <v>4317.75</v>
      </c>
      <c r="H1061" s="1">
        <v>2379.75</v>
      </c>
      <c r="I1061" s="4">
        <v>19</v>
      </c>
      <c r="J1061" s="2" t="s">
        <v>73</v>
      </c>
      <c r="K1061" s="1">
        <f>Tabelle9[[#This Row],[Menge kg Nges]]/1000</f>
        <v>4.3177500000000002</v>
      </c>
      <c r="L1061" s="1">
        <f>Tabelle9[[#This Row],[Menge kg P2O5]]/1000</f>
        <v>2.37975</v>
      </c>
      <c r="M1061" s="1">
        <f>Tabelle9[[#This Row],[Menge t Nges]]/Tabelle9[[#This Row],[Anzahl Lieferscheine]]</f>
        <v>0.22725000000000001</v>
      </c>
      <c r="N1061" s="1">
        <f>Tabelle9[[#This Row],[Menge t P2O5]]/Tabelle9[[#This Row],[Anzahl Lieferscheine]]</f>
        <v>0.12525</v>
      </c>
    </row>
    <row r="1062" spans="1:14" x14ac:dyDescent="0.2">
      <c r="A1062" s="2" t="s">
        <v>42</v>
      </c>
      <c r="B1062" s="2" t="s">
        <v>32</v>
      </c>
      <c r="C1062" s="2" t="s">
        <v>6</v>
      </c>
      <c r="D1062" s="2" t="s">
        <v>7</v>
      </c>
      <c r="E1062" s="2" t="s">
        <v>8</v>
      </c>
      <c r="F1062" s="2" t="s">
        <v>61</v>
      </c>
      <c r="G1062" s="1">
        <v>145.6</v>
      </c>
      <c r="H1062" s="1">
        <v>71.2</v>
      </c>
      <c r="I1062" s="4">
        <v>1</v>
      </c>
      <c r="J1062" s="2" t="s">
        <v>73</v>
      </c>
      <c r="K1062" s="1">
        <f>Tabelle9[[#This Row],[Menge kg Nges]]/1000</f>
        <v>0.14560000000000001</v>
      </c>
      <c r="L1062" s="1">
        <f>Tabelle9[[#This Row],[Menge kg P2O5]]/1000</f>
        <v>7.1199999999999999E-2</v>
      </c>
      <c r="M1062" s="1">
        <f>Tabelle9[[#This Row],[Menge t Nges]]/Tabelle9[[#This Row],[Anzahl Lieferscheine]]</f>
        <v>0.14560000000000001</v>
      </c>
      <c r="N1062" s="1">
        <f>Tabelle9[[#This Row],[Menge t P2O5]]/Tabelle9[[#This Row],[Anzahl Lieferscheine]]</f>
        <v>7.1199999999999999E-2</v>
      </c>
    </row>
    <row r="1063" spans="1:14" x14ac:dyDescent="0.2">
      <c r="A1063" s="2" t="s">
        <v>42</v>
      </c>
      <c r="B1063" s="2" t="s">
        <v>32</v>
      </c>
      <c r="C1063" s="2" t="s">
        <v>6</v>
      </c>
      <c r="D1063" s="2" t="s">
        <v>7</v>
      </c>
      <c r="E1063" s="2" t="s">
        <v>11</v>
      </c>
      <c r="F1063" s="2" t="s">
        <v>61</v>
      </c>
      <c r="G1063" s="1">
        <v>831.6</v>
      </c>
      <c r="H1063" s="1">
        <v>336.96</v>
      </c>
      <c r="I1063" s="4">
        <v>1</v>
      </c>
      <c r="J1063" s="2" t="s">
        <v>73</v>
      </c>
      <c r="K1063" s="1">
        <f>Tabelle9[[#This Row],[Menge kg Nges]]/1000</f>
        <v>0.83160000000000001</v>
      </c>
      <c r="L1063" s="1">
        <f>Tabelle9[[#This Row],[Menge kg P2O5]]/1000</f>
        <v>0.33695999999999998</v>
      </c>
      <c r="M1063" s="1">
        <f>Tabelle9[[#This Row],[Menge t Nges]]/Tabelle9[[#This Row],[Anzahl Lieferscheine]]</f>
        <v>0.83160000000000001</v>
      </c>
      <c r="N1063" s="1">
        <f>Tabelle9[[#This Row],[Menge t P2O5]]/Tabelle9[[#This Row],[Anzahl Lieferscheine]]</f>
        <v>0.33695999999999998</v>
      </c>
    </row>
    <row r="1064" spans="1:14" x14ac:dyDescent="0.2">
      <c r="A1064" s="2" t="s">
        <v>42</v>
      </c>
      <c r="B1064" s="2" t="s">
        <v>32</v>
      </c>
      <c r="C1064" s="2" t="s">
        <v>6</v>
      </c>
      <c r="D1064" s="2" t="s">
        <v>7</v>
      </c>
      <c r="E1064" s="2" t="s">
        <v>12</v>
      </c>
      <c r="F1064" s="2" t="s">
        <v>61</v>
      </c>
      <c r="G1064" s="1">
        <v>1648.17</v>
      </c>
      <c r="H1064" s="1">
        <v>857.97</v>
      </c>
      <c r="I1064" s="4">
        <v>5</v>
      </c>
      <c r="J1064" s="2" t="s">
        <v>73</v>
      </c>
      <c r="K1064" s="1">
        <f>Tabelle9[[#This Row],[Menge kg Nges]]/1000</f>
        <v>1.6481700000000001</v>
      </c>
      <c r="L1064" s="1">
        <f>Tabelle9[[#This Row],[Menge kg P2O5]]/1000</f>
        <v>0.85797000000000001</v>
      </c>
      <c r="M1064" s="1">
        <f>Tabelle9[[#This Row],[Menge t Nges]]/Tabelle9[[#This Row],[Anzahl Lieferscheine]]</f>
        <v>0.32963400000000004</v>
      </c>
      <c r="N1064" s="1">
        <f>Tabelle9[[#This Row],[Menge t P2O5]]/Tabelle9[[#This Row],[Anzahl Lieferscheine]]</f>
        <v>0.171594</v>
      </c>
    </row>
    <row r="1065" spans="1:14" x14ac:dyDescent="0.2">
      <c r="A1065" s="2" t="s">
        <v>42</v>
      </c>
      <c r="B1065" s="2" t="s">
        <v>32</v>
      </c>
      <c r="C1065" s="2" t="s">
        <v>6</v>
      </c>
      <c r="D1065" s="2" t="s">
        <v>7</v>
      </c>
      <c r="E1065" s="2" t="s">
        <v>13</v>
      </c>
      <c r="F1065" s="2" t="s">
        <v>61</v>
      </c>
      <c r="G1065" s="1">
        <v>91.8</v>
      </c>
      <c r="H1065" s="1">
        <v>48.6</v>
      </c>
      <c r="I1065" s="4">
        <v>1</v>
      </c>
      <c r="J1065" s="2" t="s">
        <v>73</v>
      </c>
      <c r="K1065" s="1">
        <f>Tabelle9[[#This Row],[Menge kg Nges]]/1000</f>
        <v>9.1799999999999993E-2</v>
      </c>
      <c r="L1065" s="1">
        <f>Tabelle9[[#This Row],[Menge kg P2O5]]/1000</f>
        <v>4.8600000000000004E-2</v>
      </c>
      <c r="M1065" s="1">
        <f>Tabelle9[[#This Row],[Menge t Nges]]/Tabelle9[[#This Row],[Anzahl Lieferscheine]]</f>
        <v>9.1799999999999993E-2</v>
      </c>
      <c r="N1065" s="1">
        <f>Tabelle9[[#This Row],[Menge t P2O5]]/Tabelle9[[#This Row],[Anzahl Lieferscheine]]</f>
        <v>4.8600000000000004E-2</v>
      </c>
    </row>
    <row r="1066" spans="1:14" x14ac:dyDescent="0.2">
      <c r="A1066" s="2" t="s">
        <v>42</v>
      </c>
      <c r="B1066" s="2" t="s">
        <v>32</v>
      </c>
      <c r="C1066" s="2" t="s">
        <v>6</v>
      </c>
      <c r="D1066" s="2" t="s">
        <v>7</v>
      </c>
      <c r="E1066" s="2" t="s">
        <v>14</v>
      </c>
      <c r="F1066" s="2" t="s">
        <v>61</v>
      </c>
      <c r="G1066" s="1">
        <v>3132.9100000000003</v>
      </c>
      <c r="H1066" s="1">
        <v>1829.86</v>
      </c>
      <c r="I1066" s="4">
        <v>11</v>
      </c>
      <c r="J1066" s="2" t="s">
        <v>73</v>
      </c>
      <c r="K1066" s="1">
        <f>Tabelle9[[#This Row],[Menge kg Nges]]/1000</f>
        <v>3.1329100000000003</v>
      </c>
      <c r="L1066" s="1">
        <f>Tabelle9[[#This Row],[Menge kg P2O5]]/1000</f>
        <v>1.8298599999999998</v>
      </c>
      <c r="M1066" s="1">
        <f>Tabelle9[[#This Row],[Menge t Nges]]/Tabelle9[[#This Row],[Anzahl Lieferscheine]]</f>
        <v>0.28481000000000001</v>
      </c>
      <c r="N1066" s="1">
        <f>Tabelle9[[#This Row],[Menge t P2O5]]/Tabelle9[[#This Row],[Anzahl Lieferscheine]]</f>
        <v>0.16635090909090908</v>
      </c>
    </row>
    <row r="1067" spans="1:14" x14ac:dyDescent="0.2">
      <c r="A1067" s="2" t="s">
        <v>42</v>
      </c>
      <c r="B1067" s="2" t="s">
        <v>32</v>
      </c>
      <c r="C1067" s="2" t="s">
        <v>6</v>
      </c>
      <c r="D1067" s="2" t="s">
        <v>15</v>
      </c>
      <c r="E1067" s="2" t="s">
        <v>19</v>
      </c>
      <c r="F1067" s="2" t="s">
        <v>61</v>
      </c>
      <c r="G1067" s="1">
        <v>94.5</v>
      </c>
      <c r="H1067" s="1">
        <v>105</v>
      </c>
      <c r="I1067" s="4">
        <v>1</v>
      </c>
      <c r="J1067" s="2" t="s">
        <v>73</v>
      </c>
      <c r="K1067" s="1">
        <f>Tabelle9[[#This Row],[Menge kg Nges]]/1000</f>
        <v>9.4500000000000001E-2</v>
      </c>
      <c r="L1067" s="1">
        <f>Tabelle9[[#This Row],[Menge kg P2O5]]/1000</f>
        <v>0.105</v>
      </c>
      <c r="M1067" s="1">
        <f>Tabelle9[[#This Row],[Menge t Nges]]/Tabelle9[[#This Row],[Anzahl Lieferscheine]]</f>
        <v>9.4500000000000001E-2</v>
      </c>
      <c r="N1067" s="1">
        <f>Tabelle9[[#This Row],[Menge t P2O5]]/Tabelle9[[#This Row],[Anzahl Lieferscheine]]</f>
        <v>0.105</v>
      </c>
    </row>
    <row r="1068" spans="1:14" x14ac:dyDescent="0.2">
      <c r="A1068" s="2" t="s">
        <v>42</v>
      </c>
      <c r="B1068" s="2" t="s">
        <v>32</v>
      </c>
      <c r="C1068" s="2" t="s">
        <v>6</v>
      </c>
      <c r="D1068" s="2" t="s">
        <v>15</v>
      </c>
      <c r="E1068" s="2" t="s">
        <v>20</v>
      </c>
      <c r="F1068" s="2" t="s">
        <v>61</v>
      </c>
      <c r="G1068" s="1">
        <v>1232</v>
      </c>
      <c r="H1068" s="1">
        <v>700</v>
      </c>
      <c r="I1068" s="4">
        <v>12</v>
      </c>
      <c r="J1068" s="2" t="s">
        <v>73</v>
      </c>
      <c r="K1068" s="1">
        <f>Tabelle9[[#This Row],[Menge kg Nges]]/1000</f>
        <v>1.232</v>
      </c>
      <c r="L1068" s="1">
        <f>Tabelle9[[#This Row],[Menge kg P2O5]]/1000</f>
        <v>0.7</v>
      </c>
      <c r="M1068" s="1">
        <f>Tabelle9[[#This Row],[Menge t Nges]]/Tabelle9[[#This Row],[Anzahl Lieferscheine]]</f>
        <v>0.10266666666666667</v>
      </c>
      <c r="N1068" s="1">
        <f>Tabelle9[[#This Row],[Menge t P2O5]]/Tabelle9[[#This Row],[Anzahl Lieferscheine]]</f>
        <v>5.8333333333333327E-2</v>
      </c>
    </row>
    <row r="1069" spans="1:14" x14ac:dyDescent="0.2">
      <c r="A1069" s="2" t="s">
        <v>42</v>
      </c>
      <c r="B1069" s="2" t="s">
        <v>32</v>
      </c>
      <c r="C1069" s="2" t="s">
        <v>6</v>
      </c>
      <c r="D1069" s="2" t="s">
        <v>15</v>
      </c>
      <c r="E1069" s="2" t="s">
        <v>9</v>
      </c>
      <c r="F1069" s="2" t="s">
        <v>61</v>
      </c>
      <c r="G1069" s="1">
        <v>331.2</v>
      </c>
      <c r="H1069" s="1">
        <v>148.5</v>
      </c>
      <c r="I1069" s="4">
        <v>1</v>
      </c>
      <c r="J1069" s="2" t="s">
        <v>73</v>
      </c>
      <c r="K1069" s="1">
        <f>Tabelle9[[#This Row],[Menge kg Nges]]/1000</f>
        <v>0.33119999999999999</v>
      </c>
      <c r="L1069" s="1">
        <f>Tabelle9[[#This Row],[Menge kg P2O5]]/1000</f>
        <v>0.14849999999999999</v>
      </c>
      <c r="M1069" s="1">
        <f>Tabelle9[[#This Row],[Menge t Nges]]/Tabelle9[[#This Row],[Anzahl Lieferscheine]]</f>
        <v>0.33119999999999999</v>
      </c>
      <c r="N1069" s="1">
        <f>Tabelle9[[#This Row],[Menge t P2O5]]/Tabelle9[[#This Row],[Anzahl Lieferscheine]]</f>
        <v>0.14849999999999999</v>
      </c>
    </row>
    <row r="1070" spans="1:14" x14ac:dyDescent="0.2">
      <c r="A1070" s="2" t="s">
        <v>42</v>
      </c>
      <c r="B1070" s="2" t="s">
        <v>32</v>
      </c>
      <c r="C1070" s="2" t="s">
        <v>25</v>
      </c>
      <c r="D1070" s="2" t="s">
        <v>25</v>
      </c>
      <c r="E1070" s="2" t="s">
        <v>26</v>
      </c>
      <c r="F1070" s="2" t="s">
        <v>61</v>
      </c>
      <c r="G1070" s="1">
        <v>11273.249999999996</v>
      </c>
      <c r="H1070" s="1">
        <v>5182.3600000000024</v>
      </c>
      <c r="I1070" s="4">
        <v>69</v>
      </c>
      <c r="J1070" s="2" t="s">
        <v>73</v>
      </c>
      <c r="K1070" s="1">
        <f>Tabelle9[[#This Row],[Menge kg Nges]]/1000</f>
        <v>11.273249999999996</v>
      </c>
      <c r="L1070" s="1">
        <f>Tabelle9[[#This Row],[Menge kg P2O5]]/1000</f>
        <v>5.1823600000000027</v>
      </c>
      <c r="M1070" s="1">
        <f>Tabelle9[[#This Row],[Menge t Nges]]/Tabelle9[[#This Row],[Anzahl Lieferscheine]]</f>
        <v>0.16338043478260864</v>
      </c>
      <c r="N1070" s="1">
        <f>Tabelle9[[#This Row],[Menge t P2O5]]/Tabelle9[[#This Row],[Anzahl Lieferscheine]]</f>
        <v>7.510666666666671E-2</v>
      </c>
    </row>
    <row r="1071" spans="1:14" x14ac:dyDescent="0.2">
      <c r="A1071" s="2" t="s">
        <v>42</v>
      </c>
      <c r="B1071" s="2" t="s">
        <v>36</v>
      </c>
      <c r="C1071" s="2" t="s">
        <v>6</v>
      </c>
      <c r="D1071" s="2" t="s">
        <v>7</v>
      </c>
      <c r="E1071" s="2" t="s">
        <v>14</v>
      </c>
      <c r="F1071" s="2" t="s">
        <v>61</v>
      </c>
      <c r="G1071" s="1">
        <v>167.4</v>
      </c>
      <c r="H1071" s="1">
        <v>102.6</v>
      </c>
      <c r="I1071" s="4">
        <v>1</v>
      </c>
      <c r="J1071" s="2" t="s">
        <v>73</v>
      </c>
      <c r="K1071" s="1">
        <f>Tabelle9[[#This Row],[Menge kg Nges]]/1000</f>
        <v>0.16739999999999999</v>
      </c>
      <c r="L1071" s="1">
        <f>Tabelle9[[#This Row],[Menge kg P2O5]]/1000</f>
        <v>0.1026</v>
      </c>
      <c r="M1071" s="1">
        <f>Tabelle9[[#This Row],[Menge t Nges]]/Tabelle9[[#This Row],[Anzahl Lieferscheine]]</f>
        <v>0.16739999999999999</v>
      </c>
      <c r="N1071" s="1">
        <f>Tabelle9[[#This Row],[Menge t P2O5]]/Tabelle9[[#This Row],[Anzahl Lieferscheine]]</f>
        <v>0.1026</v>
      </c>
    </row>
    <row r="1072" spans="1:14" x14ac:dyDescent="0.2">
      <c r="A1072" s="2" t="s">
        <v>42</v>
      </c>
      <c r="B1072" s="2" t="s">
        <v>36</v>
      </c>
      <c r="C1072" s="2" t="s">
        <v>25</v>
      </c>
      <c r="D1072" s="2" t="s">
        <v>25</v>
      </c>
      <c r="E1072" s="2" t="s">
        <v>26</v>
      </c>
      <c r="F1072" s="2" t="s">
        <v>61</v>
      </c>
      <c r="G1072" s="1">
        <v>973.25</v>
      </c>
      <c r="H1072" s="1">
        <v>391</v>
      </c>
      <c r="I1072" s="4">
        <v>7</v>
      </c>
      <c r="J1072" s="2" t="s">
        <v>73</v>
      </c>
      <c r="K1072" s="1">
        <f>Tabelle9[[#This Row],[Menge kg Nges]]/1000</f>
        <v>0.97324999999999995</v>
      </c>
      <c r="L1072" s="1">
        <f>Tabelle9[[#This Row],[Menge kg P2O5]]/1000</f>
        <v>0.39100000000000001</v>
      </c>
      <c r="M1072" s="1">
        <f>Tabelle9[[#This Row],[Menge t Nges]]/Tabelle9[[#This Row],[Anzahl Lieferscheine]]</f>
        <v>0.13903571428571429</v>
      </c>
      <c r="N1072" s="1">
        <f>Tabelle9[[#This Row],[Menge t P2O5]]/Tabelle9[[#This Row],[Anzahl Lieferscheine]]</f>
        <v>5.5857142857142862E-2</v>
      </c>
    </row>
    <row r="1073" spans="1:14" x14ac:dyDescent="0.2">
      <c r="A1073" s="2" t="s">
        <v>42</v>
      </c>
      <c r="B1073" s="2" t="s">
        <v>27</v>
      </c>
      <c r="C1073" s="2" t="s">
        <v>25</v>
      </c>
      <c r="D1073" s="2" t="s">
        <v>25</v>
      </c>
      <c r="E1073" s="2" t="s">
        <v>26</v>
      </c>
      <c r="F1073" s="2" t="s">
        <v>61</v>
      </c>
      <c r="G1073" s="1">
        <v>4744.66</v>
      </c>
      <c r="H1073" s="1">
        <v>2492.7200000000003</v>
      </c>
      <c r="I1073" s="4">
        <v>27</v>
      </c>
      <c r="J1073" s="2" t="s">
        <v>73</v>
      </c>
      <c r="K1073" s="1">
        <f>Tabelle9[[#This Row],[Menge kg Nges]]/1000</f>
        <v>4.7446599999999997</v>
      </c>
      <c r="L1073" s="1">
        <f>Tabelle9[[#This Row],[Menge kg P2O5]]/1000</f>
        <v>2.4927200000000003</v>
      </c>
      <c r="M1073" s="1">
        <f>Tabelle9[[#This Row],[Menge t Nges]]/Tabelle9[[#This Row],[Anzahl Lieferscheine]]</f>
        <v>0.17572814814814813</v>
      </c>
      <c r="N1073" s="1">
        <f>Tabelle9[[#This Row],[Menge t P2O5]]/Tabelle9[[#This Row],[Anzahl Lieferscheine]]</f>
        <v>9.2322962962962968E-2</v>
      </c>
    </row>
    <row r="1074" spans="1:14" x14ac:dyDescent="0.2">
      <c r="A1074" s="2" t="s">
        <v>42</v>
      </c>
      <c r="B1074" s="2" t="s">
        <v>33</v>
      </c>
      <c r="C1074" s="2" t="s">
        <v>25</v>
      </c>
      <c r="D1074" s="2" t="s">
        <v>25</v>
      </c>
      <c r="E1074" s="2" t="s">
        <v>26</v>
      </c>
      <c r="F1074" s="2" t="s">
        <v>61</v>
      </c>
      <c r="G1074" s="1">
        <v>621.15</v>
      </c>
      <c r="H1074" s="1">
        <v>342.35</v>
      </c>
      <c r="I1074" s="4">
        <v>3</v>
      </c>
      <c r="J1074" s="2" t="s">
        <v>73</v>
      </c>
      <c r="K1074" s="1">
        <f>Tabelle9[[#This Row],[Menge kg Nges]]/1000</f>
        <v>0.62114999999999998</v>
      </c>
      <c r="L1074" s="1">
        <f>Tabelle9[[#This Row],[Menge kg P2O5]]/1000</f>
        <v>0.34235000000000004</v>
      </c>
      <c r="M1074" s="1">
        <f>Tabelle9[[#This Row],[Menge t Nges]]/Tabelle9[[#This Row],[Anzahl Lieferscheine]]</f>
        <v>0.20704999999999998</v>
      </c>
      <c r="N1074" s="1">
        <f>Tabelle9[[#This Row],[Menge t P2O5]]/Tabelle9[[#This Row],[Anzahl Lieferscheine]]</f>
        <v>0.11411666666666669</v>
      </c>
    </row>
    <row r="1075" spans="1:14" x14ac:dyDescent="0.2">
      <c r="A1075" s="2" t="s">
        <v>42</v>
      </c>
      <c r="B1075" s="2" t="s">
        <v>47</v>
      </c>
      <c r="C1075" s="2" t="s">
        <v>6</v>
      </c>
      <c r="D1075" s="2" t="s">
        <v>7</v>
      </c>
      <c r="E1075" s="2" t="s">
        <v>8</v>
      </c>
      <c r="F1075" s="2" t="s">
        <v>61</v>
      </c>
      <c r="G1075" s="1">
        <v>7377.1499999999969</v>
      </c>
      <c r="H1075" s="1">
        <v>2614.4700000000007</v>
      </c>
      <c r="I1075" s="4">
        <v>45</v>
      </c>
      <c r="J1075" s="2" t="s">
        <v>73</v>
      </c>
      <c r="K1075" s="1">
        <f>Tabelle9[[#This Row],[Menge kg Nges]]/1000</f>
        <v>7.3771499999999968</v>
      </c>
      <c r="L1075" s="1">
        <f>Tabelle9[[#This Row],[Menge kg P2O5]]/1000</f>
        <v>2.6144700000000007</v>
      </c>
      <c r="M1075" s="1">
        <f>Tabelle9[[#This Row],[Menge t Nges]]/Tabelle9[[#This Row],[Anzahl Lieferscheine]]</f>
        <v>0.16393666666666659</v>
      </c>
      <c r="N1075" s="1">
        <f>Tabelle9[[#This Row],[Menge t P2O5]]/Tabelle9[[#This Row],[Anzahl Lieferscheine]]</f>
        <v>5.809933333333335E-2</v>
      </c>
    </row>
    <row r="1076" spans="1:14" x14ac:dyDescent="0.2">
      <c r="A1076" s="2" t="s">
        <v>42</v>
      </c>
      <c r="B1076" s="2" t="s">
        <v>47</v>
      </c>
      <c r="C1076" s="2" t="s">
        <v>6</v>
      </c>
      <c r="D1076" s="2" t="s">
        <v>7</v>
      </c>
      <c r="E1076" s="2" t="s">
        <v>9</v>
      </c>
      <c r="F1076" s="2" t="s">
        <v>61</v>
      </c>
      <c r="G1076" s="1">
        <v>193.05</v>
      </c>
      <c r="H1076" s="1">
        <v>83.97</v>
      </c>
      <c r="I1076" s="4">
        <v>2</v>
      </c>
      <c r="J1076" s="2" t="s">
        <v>73</v>
      </c>
      <c r="K1076" s="1">
        <f>Tabelle9[[#This Row],[Menge kg Nges]]/1000</f>
        <v>0.19305</v>
      </c>
      <c r="L1076" s="1">
        <f>Tabelle9[[#This Row],[Menge kg P2O5]]/1000</f>
        <v>8.3970000000000003E-2</v>
      </c>
      <c r="M1076" s="1">
        <f>Tabelle9[[#This Row],[Menge t Nges]]/Tabelle9[[#This Row],[Anzahl Lieferscheine]]</f>
        <v>9.6525E-2</v>
      </c>
      <c r="N1076" s="1">
        <f>Tabelle9[[#This Row],[Menge t P2O5]]/Tabelle9[[#This Row],[Anzahl Lieferscheine]]</f>
        <v>4.1985000000000001E-2</v>
      </c>
    </row>
    <row r="1077" spans="1:14" x14ac:dyDescent="0.2">
      <c r="A1077" s="2" t="s">
        <v>42</v>
      </c>
      <c r="B1077" s="2" t="s">
        <v>47</v>
      </c>
      <c r="C1077" s="2" t="s">
        <v>6</v>
      </c>
      <c r="D1077" s="2" t="s">
        <v>7</v>
      </c>
      <c r="E1077" s="2" t="s">
        <v>14</v>
      </c>
      <c r="F1077" s="2" t="s">
        <v>61</v>
      </c>
      <c r="G1077" s="1">
        <v>1765.6999999999998</v>
      </c>
      <c r="H1077" s="1">
        <v>726.5</v>
      </c>
      <c r="I1077" s="4">
        <v>14</v>
      </c>
      <c r="J1077" s="2" t="s">
        <v>73</v>
      </c>
      <c r="K1077" s="1">
        <f>Tabelle9[[#This Row],[Menge kg Nges]]/1000</f>
        <v>1.7656999999999998</v>
      </c>
      <c r="L1077" s="1">
        <f>Tabelle9[[#This Row],[Menge kg P2O5]]/1000</f>
        <v>0.72650000000000003</v>
      </c>
      <c r="M1077" s="1">
        <f>Tabelle9[[#This Row],[Menge t Nges]]/Tabelle9[[#This Row],[Anzahl Lieferscheine]]</f>
        <v>0.12612142857142855</v>
      </c>
      <c r="N1077" s="1">
        <f>Tabelle9[[#This Row],[Menge t P2O5]]/Tabelle9[[#This Row],[Anzahl Lieferscheine]]</f>
        <v>5.1892857142857143E-2</v>
      </c>
    </row>
    <row r="1078" spans="1:14" x14ac:dyDescent="0.2">
      <c r="A1078" s="2" t="s">
        <v>42</v>
      </c>
      <c r="B1078" s="2" t="s">
        <v>47</v>
      </c>
      <c r="C1078" s="2" t="s">
        <v>6</v>
      </c>
      <c r="D1078" s="2" t="s">
        <v>15</v>
      </c>
      <c r="E1078" s="2" t="s">
        <v>8</v>
      </c>
      <c r="F1078" s="2" t="s">
        <v>61</v>
      </c>
      <c r="G1078" s="1">
        <v>1763.79</v>
      </c>
      <c r="H1078" s="1">
        <v>1030.53</v>
      </c>
      <c r="I1078" s="4">
        <v>5</v>
      </c>
      <c r="J1078" s="2" t="s">
        <v>73</v>
      </c>
      <c r="K1078" s="1">
        <f>Tabelle9[[#This Row],[Menge kg Nges]]/1000</f>
        <v>1.76379</v>
      </c>
      <c r="L1078" s="1">
        <f>Tabelle9[[#This Row],[Menge kg P2O5]]/1000</f>
        <v>1.0305299999999999</v>
      </c>
      <c r="M1078" s="1">
        <f>Tabelle9[[#This Row],[Menge t Nges]]/Tabelle9[[#This Row],[Anzahl Lieferscheine]]</f>
        <v>0.35275800000000002</v>
      </c>
      <c r="N1078" s="1">
        <f>Tabelle9[[#This Row],[Menge t P2O5]]/Tabelle9[[#This Row],[Anzahl Lieferscheine]]</f>
        <v>0.20610599999999998</v>
      </c>
    </row>
    <row r="1079" spans="1:14" x14ac:dyDescent="0.2">
      <c r="A1079" s="2" t="s">
        <v>42</v>
      </c>
      <c r="B1079" s="2" t="s">
        <v>47</v>
      </c>
      <c r="C1079" s="2" t="s">
        <v>25</v>
      </c>
      <c r="D1079" s="2" t="s">
        <v>25</v>
      </c>
      <c r="E1079" s="2" t="s">
        <v>26</v>
      </c>
      <c r="F1079" s="2" t="s">
        <v>61</v>
      </c>
      <c r="G1079" s="1">
        <v>6721.3200000000006</v>
      </c>
      <c r="H1079" s="1">
        <v>2256.3500000000008</v>
      </c>
      <c r="I1079" s="4">
        <v>60</v>
      </c>
      <c r="J1079" s="2" t="s">
        <v>73</v>
      </c>
      <c r="K1079" s="1">
        <f>Tabelle9[[#This Row],[Menge kg Nges]]/1000</f>
        <v>6.7213200000000004</v>
      </c>
      <c r="L1079" s="1">
        <f>Tabelle9[[#This Row],[Menge kg P2O5]]/1000</f>
        <v>2.2563500000000007</v>
      </c>
      <c r="M1079" s="1">
        <f>Tabelle9[[#This Row],[Menge t Nges]]/Tabelle9[[#This Row],[Anzahl Lieferscheine]]</f>
        <v>0.11202200000000001</v>
      </c>
      <c r="N1079" s="1">
        <f>Tabelle9[[#This Row],[Menge t P2O5]]/Tabelle9[[#This Row],[Anzahl Lieferscheine]]</f>
        <v>3.7605833333333345E-2</v>
      </c>
    </row>
    <row r="1080" spans="1:14" x14ac:dyDescent="0.2">
      <c r="A1080" s="2" t="s">
        <v>42</v>
      </c>
      <c r="B1080" s="2" t="s">
        <v>46</v>
      </c>
      <c r="C1080" s="2" t="s">
        <v>25</v>
      </c>
      <c r="D1080" s="2" t="s">
        <v>25</v>
      </c>
      <c r="E1080" s="2" t="s">
        <v>26</v>
      </c>
      <c r="F1080" s="2" t="s">
        <v>61</v>
      </c>
      <c r="G1080" s="1">
        <v>1212.0000000000002</v>
      </c>
      <c r="H1080" s="1">
        <v>668</v>
      </c>
      <c r="I1080" s="4">
        <v>7</v>
      </c>
      <c r="J1080" s="2" t="s">
        <v>73</v>
      </c>
      <c r="K1080" s="1">
        <f>Tabelle9[[#This Row],[Menge kg Nges]]/1000</f>
        <v>1.2120000000000002</v>
      </c>
      <c r="L1080" s="1">
        <f>Tabelle9[[#This Row],[Menge kg P2O5]]/1000</f>
        <v>0.66800000000000004</v>
      </c>
      <c r="M1080" s="1">
        <f>Tabelle9[[#This Row],[Menge t Nges]]/Tabelle9[[#This Row],[Anzahl Lieferscheine]]</f>
        <v>0.17314285714285718</v>
      </c>
      <c r="N1080" s="1">
        <f>Tabelle9[[#This Row],[Menge t P2O5]]/Tabelle9[[#This Row],[Anzahl Lieferscheine]]</f>
        <v>9.5428571428571432E-2</v>
      </c>
    </row>
    <row r="1081" spans="1:14" x14ac:dyDescent="0.2">
      <c r="A1081" s="2" t="s">
        <v>42</v>
      </c>
      <c r="B1081" s="2" t="s">
        <v>34</v>
      </c>
      <c r="C1081" s="2" t="s">
        <v>25</v>
      </c>
      <c r="D1081" s="2" t="s">
        <v>25</v>
      </c>
      <c r="E1081" s="2" t="s">
        <v>26</v>
      </c>
      <c r="F1081" s="2" t="s">
        <v>61</v>
      </c>
      <c r="G1081" s="1">
        <v>4620.75</v>
      </c>
      <c r="H1081" s="1">
        <v>2546.75</v>
      </c>
      <c r="I1081" s="4">
        <v>18</v>
      </c>
      <c r="J1081" s="2" t="s">
        <v>73</v>
      </c>
      <c r="K1081" s="1">
        <f>Tabelle9[[#This Row],[Menge kg Nges]]/1000</f>
        <v>4.6207500000000001</v>
      </c>
      <c r="L1081" s="1">
        <f>Tabelle9[[#This Row],[Menge kg P2O5]]/1000</f>
        <v>2.5467499999999998</v>
      </c>
      <c r="M1081" s="1">
        <f>Tabelle9[[#This Row],[Menge t Nges]]/Tabelle9[[#This Row],[Anzahl Lieferscheine]]</f>
        <v>0.25670833333333332</v>
      </c>
      <c r="N1081" s="1">
        <f>Tabelle9[[#This Row],[Menge t P2O5]]/Tabelle9[[#This Row],[Anzahl Lieferscheine]]</f>
        <v>0.14148611111111109</v>
      </c>
    </row>
    <row r="1082" spans="1:14" x14ac:dyDescent="0.2">
      <c r="A1082" s="2" t="s">
        <v>42</v>
      </c>
      <c r="B1082" s="2" t="s">
        <v>37</v>
      </c>
      <c r="C1082" s="2" t="s">
        <v>6</v>
      </c>
      <c r="D1082" s="2" t="s">
        <v>7</v>
      </c>
      <c r="E1082" s="2" t="s">
        <v>8</v>
      </c>
      <c r="F1082" s="2" t="s">
        <v>61</v>
      </c>
      <c r="G1082" s="1">
        <v>1245.8699999999999</v>
      </c>
      <c r="H1082" s="1">
        <v>526.47</v>
      </c>
      <c r="I1082" s="4">
        <v>4</v>
      </c>
      <c r="J1082" s="2" t="s">
        <v>73</v>
      </c>
      <c r="K1082" s="1">
        <f>Tabelle9[[#This Row],[Menge kg Nges]]/1000</f>
        <v>1.2458699999999998</v>
      </c>
      <c r="L1082" s="1">
        <f>Tabelle9[[#This Row],[Menge kg P2O5]]/1000</f>
        <v>0.52646999999999999</v>
      </c>
      <c r="M1082" s="1">
        <f>Tabelle9[[#This Row],[Menge t Nges]]/Tabelle9[[#This Row],[Anzahl Lieferscheine]]</f>
        <v>0.31146749999999995</v>
      </c>
      <c r="N1082" s="1">
        <f>Tabelle9[[#This Row],[Menge t P2O5]]/Tabelle9[[#This Row],[Anzahl Lieferscheine]]</f>
        <v>0.1316175</v>
      </c>
    </row>
    <row r="1083" spans="1:14" x14ac:dyDescent="0.2">
      <c r="A1083" s="2" t="s">
        <v>42</v>
      </c>
      <c r="B1083" s="2" t="s">
        <v>37</v>
      </c>
      <c r="C1083" s="2" t="s">
        <v>6</v>
      </c>
      <c r="D1083" s="2" t="s">
        <v>7</v>
      </c>
      <c r="E1083" s="2" t="s">
        <v>9</v>
      </c>
      <c r="F1083" s="2" t="s">
        <v>61</v>
      </c>
      <c r="G1083" s="1">
        <v>681.2</v>
      </c>
      <c r="H1083" s="1">
        <v>296.60000000000002</v>
      </c>
      <c r="I1083" s="4">
        <v>4</v>
      </c>
      <c r="J1083" s="2" t="s">
        <v>73</v>
      </c>
      <c r="K1083" s="1">
        <f>Tabelle9[[#This Row],[Menge kg Nges]]/1000</f>
        <v>0.68120000000000003</v>
      </c>
      <c r="L1083" s="1">
        <f>Tabelle9[[#This Row],[Menge kg P2O5]]/1000</f>
        <v>0.29660000000000003</v>
      </c>
      <c r="M1083" s="1">
        <f>Tabelle9[[#This Row],[Menge t Nges]]/Tabelle9[[#This Row],[Anzahl Lieferscheine]]</f>
        <v>0.17030000000000001</v>
      </c>
      <c r="N1083" s="1">
        <f>Tabelle9[[#This Row],[Menge t P2O5]]/Tabelle9[[#This Row],[Anzahl Lieferscheine]]</f>
        <v>7.4150000000000008E-2</v>
      </c>
    </row>
    <row r="1084" spans="1:14" x14ac:dyDescent="0.2">
      <c r="A1084" s="2" t="s">
        <v>42</v>
      </c>
      <c r="B1084" s="2" t="s">
        <v>37</v>
      </c>
      <c r="C1084" s="2" t="s">
        <v>6</v>
      </c>
      <c r="D1084" s="2" t="s">
        <v>7</v>
      </c>
      <c r="E1084" s="2" t="s">
        <v>12</v>
      </c>
      <c r="F1084" s="2" t="s">
        <v>61</v>
      </c>
      <c r="G1084" s="1">
        <v>1311.2</v>
      </c>
      <c r="H1084" s="1">
        <v>638.70000000000005</v>
      </c>
      <c r="I1084" s="4">
        <v>7</v>
      </c>
      <c r="J1084" s="2" t="s">
        <v>73</v>
      </c>
      <c r="K1084" s="1">
        <f>Tabelle9[[#This Row],[Menge kg Nges]]/1000</f>
        <v>1.3112000000000001</v>
      </c>
      <c r="L1084" s="1">
        <f>Tabelle9[[#This Row],[Menge kg P2O5]]/1000</f>
        <v>0.63870000000000005</v>
      </c>
      <c r="M1084" s="1">
        <f>Tabelle9[[#This Row],[Menge t Nges]]/Tabelle9[[#This Row],[Anzahl Lieferscheine]]</f>
        <v>0.18731428571428574</v>
      </c>
      <c r="N1084" s="1">
        <f>Tabelle9[[#This Row],[Menge t P2O5]]/Tabelle9[[#This Row],[Anzahl Lieferscheine]]</f>
        <v>9.1242857142857153E-2</v>
      </c>
    </row>
    <row r="1085" spans="1:14" x14ac:dyDescent="0.2">
      <c r="A1085" s="2" t="s">
        <v>42</v>
      </c>
      <c r="B1085" s="2" t="s">
        <v>37</v>
      </c>
      <c r="C1085" s="2" t="s">
        <v>6</v>
      </c>
      <c r="D1085" s="2" t="s">
        <v>7</v>
      </c>
      <c r="E1085" s="2" t="s">
        <v>14</v>
      </c>
      <c r="F1085" s="2" t="s">
        <v>61</v>
      </c>
      <c r="G1085" s="1">
        <v>1723.22</v>
      </c>
      <c r="H1085" s="1">
        <v>890.18</v>
      </c>
      <c r="I1085" s="4">
        <v>11</v>
      </c>
      <c r="J1085" s="2" t="s">
        <v>73</v>
      </c>
      <c r="K1085" s="1">
        <f>Tabelle9[[#This Row],[Menge kg Nges]]/1000</f>
        <v>1.72322</v>
      </c>
      <c r="L1085" s="1">
        <f>Tabelle9[[#This Row],[Menge kg P2O5]]/1000</f>
        <v>0.89017999999999997</v>
      </c>
      <c r="M1085" s="1">
        <f>Tabelle9[[#This Row],[Menge t Nges]]/Tabelle9[[#This Row],[Anzahl Lieferscheine]]</f>
        <v>0.15665636363636362</v>
      </c>
      <c r="N1085" s="1">
        <f>Tabelle9[[#This Row],[Menge t P2O5]]/Tabelle9[[#This Row],[Anzahl Lieferscheine]]</f>
        <v>8.0925454545454537E-2</v>
      </c>
    </row>
    <row r="1086" spans="1:14" x14ac:dyDescent="0.2">
      <c r="A1086" s="2" t="s">
        <v>42</v>
      </c>
      <c r="B1086" s="2" t="s">
        <v>37</v>
      </c>
      <c r="C1086" s="2" t="s">
        <v>6</v>
      </c>
      <c r="D1086" s="2" t="s">
        <v>15</v>
      </c>
      <c r="E1086" s="2" t="s">
        <v>8</v>
      </c>
      <c r="F1086" s="2" t="s">
        <v>61</v>
      </c>
      <c r="G1086" s="1">
        <v>356</v>
      </c>
      <c r="H1086" s="1">
        <v>208</v>
      </c>
      <c r="I1086" s="4">
        <v>1</v>
      </c>
      <c r="J1086" s="2" t="s">
        <v>73</v>
      </c>
      <c r="K1086" s="1">
        <f>Tabelle9[[#This Row],[Menge kg Nges]]/1000</f>
        <v>0.35599999999999998</v>
      </c>
      <c r="L1086" s="1">
        <f>Tabelle9[[#This Row],[Menge kg P2O5]]/1000</f>
        <v>0.20799999999999999</v>
      </c>
      <c r="M1086" s="1">
        <f>Tabelle9[[#This Row],[Menge t Nges]]/Tabelle9[[#This Row],[Anzahl Lieferscheine]]</f>
        <v>0.35599999999999998</v>
      </c>
      <c r="N1086" s="1">
        <f>Tabelle9[[#This Row],[Menge t P2O5]]/Tabelle9[[#This Row],[Anzahl Lieferscheine]]</f>
        <v>0.20799999999999999</v>
      </c>
    </row>
    <row r="1087" spans="1:14" x14ac:dyDescent="0.2">
      <c r="A1087" s="2" t="s">
        <v>42</v>
      </c>
      <c r="B1087" s="2" t="s">
        <v>37</v>
      </c>
      <c r="C1087" s="2" t="s">
        <v>25</v>
      </c>
      <c r="D1087" s="2" t="s">
        <v>25</v>
      </c>
      <c r="E1087" s="2" t="s">
        <v>26</v>
      </c>
      <c r="F1087" s="2" t="s">
        <v>61</v>
      </c>
      <c r="G1087" s="1">
        <v>3965.5699999999997</v>
      </c>
      <c r="H1087" s="1">
        <v>1278.23</v>
      </c>
      <c r="I1087" s="4">
        <v>15</v>
      </c>
      <c r="J1087" s="2" t="s">
        <v>73</v>
      </c>
      <c r="K1087" s="1">
        <f>Tabelle9[[#This Row],[Menge kg Nges]]/1000</f>
        <v>3.9655699999999996</v>
      </c>
      <c r="L1087" s="1">
        <f>Tabelle9[[#This Row],[Menge kg P2O5]]/1000</f>
        <v>1.27823</v>
      </c>
      <c r="M1087" s="1">
        <f>Tabelle9[[#This Row],[Menge t Nges]]/Tabelle9[[#This Row],[Anzahl Lieferscheine]]</f>
        <v>0.26437133333333329</v>
      </c>
      <c r="N1087" s="1">
        <f>Tabelle9[[#This Row],[Menge t P2O5]]/Tabelle9[[#This Row],[Anzahl Lieferscheine]]</f>
        <v>8.5215333333333337E-2</v>
      </c>
    </row>
    <row r="1088" spans="1:14" x14ac:dyDescent="0.2">
      <c r="A1088" s="2" t="s">
        <v>42</v>
      </c>
      <c r="B1088" s="2" t="s">
        <v>38</v>
      </c>
      <c r="C1088" s="2" t="s">
        <v>6</v>
      </c>
      <c r="D1088" s="2" t="s">
        <v>7</v>
      </c>
      <c r="E1088" s="2" t="s">
        <v>8</v>
      </c>
      <c r="F1088" s="2" t="s">
        <v>61</v>
      </c>
      <c r="G1088" s="1">
        <v>2445.3999999999996</v>
      </c>
      <c r="H1088" s="1">
        <v>884.6</v>
      </c>
      <c r="I1088" s="4">
        <v>4</v>
      </c>
      <c r="J1088" s="2" t="s">
        <v>73</v>
      </c>
      <c r="K1088" s="1">
        <f>Tabelle9[[#This Row],[Menge kg Nges]]/1000</f>
        <v>2.4453999999999998</v>
      </c>
      <c r="L1088" s="1">
        <f>Tabelle9[[#This Row],[Menge kg P2O5]]/1000</f>
        <v>0.88460000000000005</v>
      </c>
      <c r="M1088" s="1">
        <f>Tabelle9[[#This Row],[Menge t Nges]]/Tabelle9[[#This Row],[Anzahl Lieferscheine]]</f>
        <v>0.61134999999999995</v>
      </c>
      <c r="N1088" s="1">
        <f>Tabelle9[[#This Row],[Menge t P2O5]]/Tabelle9[[#This Row],[Anzahl Lieferscheine]]</f>
        <v>0.22115000000000001</v>
      </c>
    </row>
    <row r="1089" spans="1:14" x14ac:dyDescent="0.2">
      <c r="A1089" s="2" t="s">
        <v>42</v>
      </c>
      <c r="B1089" s="2" t="s">
        <v>38</v>
      </c>
      <c r="C1089" s="2" t="s">
        <v>6</v>
      </c>
      <c r="D1089" s="2" t="s">
        <v>7</v>
      </c>
      <c r="E1089" s="2" t="s">
        <v>14</v>
      </c>
      <c r="F1089" s="2" t="s">
        <v>61</v>
      </c>
      <c r="G1089" s="1">
        <v>2143.5300000000002</v>
      </c>
      <c r="H1089" s="1">
        <v>1087.02</v>
      </c>
      <c r="I1089" s="4">
        <v>10</v>
      </c>
      <c r="J1089" s="2" t="s">
        <v>73</v>
      </c>
      <c r="K1089" s="1">
        <f>Tabelle9[[#This Row],[Menge kg Nges]]/1000</f>
        <v>2.1435300000000002</v>
      </c>
      <c r="L1089" s="1">
        <f>Tabelle9[[#This Row],[Menge kg P2O5]]/1000</f>
        <v>1.0870199999999999</v>
      </c>
      <c r="M1089" s="1">
        <f>Tabelle9[[#This Row],[Menge t Nges]]/Tabelle9[[#This Row],[Anzahl Lieferscheine]]</f>
        <v>0.21435300000000002</v>
      </c>
      <c r="N1089" s="1">
        <f>Tabelle9[[#This Row],[Menge t P2O5]]/Tabelle9[[#This Row],[Anzahl Lieferscheine]]</f>
        <v>0.10870199999999999</v>
      </c>
    </row>
    <row r="1090" spans="1:14" x14ac:dyDescent="0.2">
      <c r="A1090" s="2" t="s">
        <v>42</v>
      </c>
      <c r="B1090" s="2" t="s">
        <v>38</v>
      </c>
      <c r="C1090" s="2" t="s">
        <v>6</v>
      </c>
      <c r="D1090" s="2" t="s">
        <v>15</v>
      </c>
      <c r="E1090" s="2" t="s">
        <v>8</v>
      </c>
      <c r="F1090" s="2" t="s">
        <v>61</v>
      </c>
      <c r="G1090" s="1">
        <v>3085.45</v>
      </c>
      <c r="H1090" s="1">
        <v>1802.73</v>
      </c>
      <c r="I1090" s="4">
        <v>5</v>
      </c>
      <c r="J1090" s="2" t="s">
        <v>73</v>
      </c>
      <c r="K1090" s="1">
        <f>Tabelle9[[#This Row],[Menge kg Nges]]/1000</f>
        <v>3.0854499999999998</v>
      </c>
      <c r="L1090" s="1">
        <f>Tabelle9[[#This Row],[Menge kg P2O5]]/1000</f>
        <v>1.8027299999999999</v>
      </c>
      <c r="M1090" s="1">
        <f>Tabelle9[[#This Row],[Menge t Nges]]/Tabelle9[[#This Row],[Anzahl Lieferscheine]]</f>
        <v>0.61708999999999992</v>
      </c>
      <c r="N1090" s="1">
        <f>Tabelle9[[#This Row],[Menge t P2O5]]/Tabelle9[[#This Row],[Anzahl Lieferscheine]]</f>
        <v>0.36054599999999998</v>
      </c>
    </row>
    <row r="1091" spans="1:14" x14ac:dyDescent="0.2">
      <c r="A1091" s="2" t="s">
        <v>42</v>
      </c>
      <c r="B1091" s="2" t="s">
        <v>38</v>
      </c>
      <c r="C1091" s="2" t="s">
        <v>6</v>
      </c>
      <c r="D1091" s="2" t="s">
        <v>15</v>
      </c>
      <c r="E1091" s="2" t="s">
        <v>21</v>
      </c>
      <c r="F1091" s="2" t="s">
        <v>61</v>
      </c>
      <c r="G1091" s="1">
        <v>361.52</v>
      </c>
      <c r="H1091" s="1">
        <v>161.6</v>
      </c>
      <c r="I1091" s="4">
        <v>1</v>
      </c>
      <c r="J1091" s="2" t="s">
        <v>73</v>
      </c>
      <c r="K1091" s="1">
        <f>Tabelle9[[#This Row],[Menge kg Nges]]/1000</f>
        <v>0.36152000000000001</v>
      </c>
      <c r="L1091" s="1">
        <f>Tabelle9[[#This Row],[Menge kg P2O5]]/1000</f>
        <v>0.16159999999999999</v>
      </c>
      <c r="M1091" s="1">
        <f>Tabelle9[[#This Row],[Menge t Nges]]/Tabelle9[[#This Row],[Anzahl Lieferscheine]]</f>
        <v>0.36152000000000001</v>
      </c>
      <c r="N1091" s="1">
        <f>Tabelle9[[#This Row],[Menge t P2O5]]/Tabelle9[[#This Row],[Anzahl Lieferscheine]]</f>
        <v>0.16159999999999999</v>
      </c>
    </row>
    <row r="1092" spans="1:14" x14ac:dyDescent="0.2">
      <c r="A1092" s="2" t="s">
        <v>42</v>
      </c>
      <c r="B1092" s="2" t="s">
        <v>38</v>
      </c>
      <c r="C1092" s="2" t="s">
        <v>25</v>
      </c>
      <c r="D1092" s="2" t="s">
        <v>25</v>
      </c>
      <c r="E1092" s="2" t="s">
        <v>26</v>
      </c>
      <c r="F1092" s="2" t="s">
        <v>61</v>
      </c>
      <c r="G1092" s="1">
        <v>11821.460000000001</v>
      </c>
      <c r="H1092" s="1">
        <v>4782.38</v>
      </c>
      <c r="I1092" s="4">
        <v>30</v>
      </c>
      <c r="J1092" s="2" t="s">
        <v>73</v>
      </c>
      <c r="K1092" s="1">
        <f>Tabelle9[[#This Row],[Menge kg Nges]]/1000</f>
        <v>11.82146</v>
      </c>
      <c r="L1092" s="1">
        <f>Tabelle9[[#This Row],[Menge kg P2O5]]/1000</f>
        <v>4.7823799999999999</v>
      </c>
      <c r="M1092" s="1">
        <f>Tabelle9[[#This Row],[Menge t Nges]]/Tabelle9[[#This Row],[Anzahl Lieferscheine]]</f>
        <v>0.39404866666666666</v>
      </c>
      <c r="N1092" s="1">
        <f>Tabelle9[[#This Row],[Menge t P2O5]]/Tabelle9[[#This Row],[Anzahl Lieferscheine]]</f>
        <v>0.15941266666666667</v>
      </c>
    </row>
    <row r="1093" spans="1:14" x14ac:dyDescent="0.2">
      <c r="A1093" s="2" t="s">
        <v>42</v>
      </c>
      <c r="B1093" s="2" t="s">
        <v>39</v>
      </c>
      <c r="C1093" s="2" t="s">
        <v>6</v>
      </c>
      <c r="D1093" s="2" t="s">
        <v>7</v>
      </c>
      <c r="E1093" s="2" t="s">
        <v>9</v>
      </c>
      <c r="F1093" s="2" t="s">
        <v>61</v>
      </c>
      <c r="G1093" s="1">
        <v>516.75</v>
      </c>
      <c r="H1093" s="1">
        <v>224.8</v>
      </c>
      <c r="I1093" s="4">
        <v>4</v>
      </c>
      <c r="J1093" s="2" t="s">
        <v>73</v>
      </c>
      <c r="K1093" s="1">
        <f>Tabelle9[[#This Row],[Menge kg Nges]]/1000</f>
        <v>0.51675000000000004</v>
      </c>
      <c r="L1093" s="1">
        <f>Tabelle9[[#This Row],[Menge kg P2O5]]/1000</f>
        <v>0.2248</v>
      </c>
      <c r="M1093" s="1">
        <f>Tabelle9[[#This Row],[Menge t Nges]]/Tabelle9[[#This Row],[Anzahl Lieferscheine]]</f>
        <v>0.12918750000000001</v>
      </c>
      <c r="N1093" s="1">
        <f>Tabelle9[[#This Row],[Menge t P2O5]]/Tabelle9[[#This Row],[Anzahl Lieferscheine]]</f>
        <v>5.62E-2</v>
      </c>
    </row>
    <row r="1094" spans="1:14" x14ac:dyDescent="0.2">
      <c r="A1094" s="2" t="s">
        <v>42</v>
      </c>
      <c r="B1094" s="2" t="s">
        <v>39</v>
      </c>
      <c r="C1094" s="2" t="s">
        <v>6</v>
      </c>
      <c r="D1094" s="2" t="s">
        <v>7</v>
      </c>
      <c r="E1094" s="2" t="s">
        <v>12</v>
      </c>
      <c r="F1094" s="2" t="s">
        <v>61</v>
      </c>
      <c r="G1094" s="1">
        <v>650</v>
      </c>
      <c r="H1094" s="1">
        <v>320</v>
      </c>
      <c r="I1094" s="4">
        <v>2</v>
      </c>
      <c r="J1094" s="2" t="s">
        <v>73</v>
      </c>
      <c r="K1094" s="1">
        <f>Tabelle9[[#This Row],[Menge kg Nges]]/1000</f>
        <v>0.65</v>
      </c>
      <c r="L1094" s="1">
        <f>Tabelle9[[#This Row],[Menge kg P2O5]]/1000</f>
        <v>0.32</v>
      </c>
      <c r="M1094" s="1">
        <f>Tabelle9[[#This Row],[Menge t Nges]]/Tabelle9[[#This Row],[Anzahl Lieferscheine]]</f>
        <v>0.32500000000000001</v>
      </c>
      <c r="N1094" s="1">
        <f>Tabelle9[[#This Row],[Menge t P2O5]]/Tabelle9[[#This Row],[Anzahl Lieferscheine]]</f>
        <v>0.16</v>
      </c>
    </row>
    <row r="1095" spans="1:14" x14ac:dyDescent="0.2">
      <c r="A1095" s="2" t="s">
        <v>42</v>
      </c>
      <c r="B1095" s="2" t="s">
        <v>39</v>
      </c>
      <c r="C1095" s="2" t="s">
        <v>6</v>
      </c>
      <c r="D1095" s="2" t="s">
        <v>7</v>
      </c>
      <c r="E1095" s="2" t="s">
        <v>14</v>
      </c>
      <c r="F1095" s="2" t="s">
        <v>61</v>
      </c>
      <c r="G1095" s="1">
        <v>487.06</v>
      </c>
      <c r="H1095" s="1">
        <v>237.14</v>
      </c>
      <c r="I1095" s="4">
        <v>2</v>
      </c>
      <c r="J1095" s="2" t="s">
        <v>73</v>
      </c>
      <c r="K1095" s="1">
        <f>Tabelle9[[#This Row],[Menge kg Nges]]/1000</f>
        <v>0.48705999999999999</v>
      </c>
      <c r="L1095" s="1">
        <f>Tabelle9[[#This Row],[Menge kg P2O5]]/1000</f>
        <v>0.23713999999999999</v>
      </c>
      <c r="M1095" s="1">
        <f>Tabelle9[[#This Row],[Menge t Nges]]/Tabelle9[[#This Row],[Anzahl Lieferscheine]]</f>
        <v>0.24353</v>
      </c>
      <c r="N1095" s="1">
        <f>Tabelle9[[#This Row],[Menge t P2O5]]/Tabelle9[[#This Row],[Anzahl Lieferscheine]]</f>
        <v>0.11856999999999999</v>
      </c>
    </row>
    <row r="1096" spans="1:14" x14ac:dyDescent="0.2">
      <c r="A1096" s="2" t="s">
        <v>42</v>
      </c>
      <c r="B1096" s="2" t="s">
        <v>39</v>
      </c>
      <c r="C1096" s="2" t="s">
        <v>6</v>
      </c>
      <c r="D1096" s="2" t="s">
        <v>15</v>
      </c>
      <c r="E1096" s="2" t="s">
        <v>8</v>
      </c>
      <c r="F1096" s="2" t="s">
        <v>61</v>
      </c>
      <c r="G1096" s="1">
        <v>178</v>
      </c>
      <c r="H1096" s="1">
        <v>104</v>
      </c>
      <c r="I1096" s="4">
        <v>1</v>
      </c>
      <c r="J1096" s="2" t="s">
        <v>73</v>
      </c>
      <c r="K1096" s="1">
        <f>Tabelle9[[#This Row],[Menge kg Nges]]/1000</f>
        <v>0.17799999999999999</v>
      </c>
      <c r="L1096" s="1">
        <f>Tabelle9[[#This Row],[Menge kg P2O5]]/1000</f>
        <v>0.104</v>
      </c>
      <c r="M1096" s="1">
        <f>Tabelle9[[#This Row],[Menge t Nges]]/Tabelle9[[#This Row],[Anzahl Lieferscheine]]</f>
        <v>0.17799999999999999</v>
      </c>
      <c r="N1096" s="1">
        <f>Tabelle9[[#This Row],[Menge t P2O5]]/Tabelle9[[#This Row],[Anzahl Lieferscheine]]</f>
        <v>0.104</v>
      </c>
    </row>
    <row r="1097" spans="1:14" x14ac:dyDescent="0.2">
      <c r="A1097" s="2" t="s">
        <v>42</v>
      </c>
      <c r="B1097" s="2" t="s">
        <v>39</v>
      </c>
      <c r="C1097" s="2" t="s">
        <v>6</v>
      </c>
      <c r="D1097" s="2" t="s">
        <v>15</v>
      </c>
      <c r="E1097" s="2" t="s">
        <v>13</v>
      </c>
      <c r="F1097" s="2" t="s">
        <v>61</v>
      </c>
      <c r="G1097" s="1">
        <v>462.7</v>
      </c>
      <c r="H1097" s="1">
        <v>323.39999999999998</v>
      </c>
      <c r="I1097" s="4">
        <v>1</v>
      </c>
      <c r="J1097" s="2" t="s">
        <v>73</v>
      </c>
      <c r="K1097" s="1">
        <f>Tabelle9[[#This Row],[Menge kg Nges]]/1000</f>
        <v>0.4627</v>
      </c>
      <c r="L1097" s="1">
        <f>Tabelle9[[#This Row],[Menge kg P2O5]]/1000</f>
        <v>0.32339999999999997</v>
      </c>
      <c r="M1097" s="1">
        <f>Tabelle9[[#This Row],[Menge t Nges]]/Tabelle9[[#This Row],[Anzahl Lieferscheine]]</f>
        <v>0.4627</v>
      </c>
      <c r="N1097" s="1">
        <f>Tabelle9[[#This Row],[Menge t P2O5]]/Tabelle9[[#This Row],[Anzahl Lieferscheine]]</f>
        <v>0.32339999999999997</v>
      </c>
    </row>
    <row r="1098" spans="1:14" x14ac:dyDescent="0.2">
      <c r="A1098" s="2" t="s">
        <v>42</v>
      </c>
      <c r="B1098" s="2" t="s">
        <v>39</v>
      </c>
      <c r="C1098" s="2" t="s">
        <v>25</v>
      </c>
      <c r="D1098" s="2" t="s">
        <v>25</v>
      </c>
      <c r="E1098" s="2" t="s">
        <v>26</v>
      </c>
      <c r="F1098" s="2" t="s">
        <v>61</v>
      </c>
      <c r="G1098" s="1">
        <v>1844.1</v>
      </c>
      <c r="H1098" s="1">
        <v>1098.0999999999999</v>
      </c>
      <c r="I1098" s="4">
        <v>10</v>
      </c>
      <c r="J1098" s="2" t="s">
        <v>73</v>
      </c>
      <c r="K1098" s="1">
        <f>Tabelle9[[#This Row],[Menge kg Nges]]/1000</f>
        <v>1.8440999999999999</v>
      </c>
      <c r="L1098" s="1">
        <f>Tabelle9[[#This Row],[Menge kg P2O5]]/1000</f>
        <v>1.0980999999999999</v>
      </c>
      <c r="M1098" s="1">
        <f>Tabelle9[[#This Row],[Menge t Nges]]/Tabelle9[[#This Row],[Anzahl Lieferscheine]]</f>
        <v>0.18440999999999999</v>
      </c>
      <c r="N1098" s="1">
        <f>Tabelle9[[#This Row],[Menge t P2O5]]/Tabelle9[[#This Row],[Anzahl Lieferscheine]]</f>
        <v>0.10980999999999999</v>
      </c>
    </row>
    <row r="1099" spans="1:14" x14ac:dyDescent="0.2">
      <c r="A1099" s="2" t="s">
        <v>42</v>
      </c>
      <c r="B1099" s="2" t="s">
        <v>40</v>
      </c>
      <c r="C1099" s="2" t="s">
        <v>6</v>
      </c>
      <c r="D1099" s="2" t="s">
        <v>7</v>
      </c>
      <c r="E1099" s="2" t="s">
        <v>8</v>
      </c>
      <c r="F1099" s="2" t="s">
        <v>61</v>
      </c>
      <c r="G1099" s="1">
        <v>3227.1</v>
      </c>
      <c r="H1099" s="1">
        <v>1001.5200000000001</v>
      </c>
      <c r="I1099" s="4">
        <v>9</v>
      </c>
      <c r="J1099" s="2" t="s">
        <v>73</v>
      </c>
      <c r="K1099" s="1">
        <f>Tabelle9[[#This Row],[Menge kg Nges]]/1000</f>
        <v>3.2271000000000001</v>
      </c>
      <c r="L1099" s="1">
        <f>Tabelle9[[#This Row],[Menge kg P2O5]]/1000</f>
        <v>1.0015200000000002</v>
      </c>
      <c r="M1099" s="1">
        <f>Tabelle9[[#This Row],[Menge t Nges]]/Tabelle9[[#This Row],[Anzahl Lieferscheine]]</f>
        <v>0.3585666666666667</v>
      </c>
      <c r="N1099" s="1">
        <f>Tabelle9[[#This Row],[Menge t P2O5]]/Tabelle9[[#This Row],[Anzahl Lieferscheine]]</f>
        <v>0.11128000000000002</v>
      </c>
    </row>
    <row r="1100" spans="1:14" x14ac:dyDescent="0.2">
      <c r="A1100" s="2" t="s">
        <v>42</v>
      </c>
      <c r="B1100" s="2" t="s">
        <v>40</v>
      </c>
      <c r="C1100" s="2" t="s">
        <v>6</v>
      </c>
      <c r="D1100" s="2" t="s">
        <v>7</v>
      </c>
      <c r="E1100" s="2" t="s">
        <v>9</v>
      </c>
      <c r="F1100" s="2" t="s">
        <v>61</v>
      </c>
      <c r="G1100" s="1">
        <v>1176.1599999999999</v>
      </c>
      <c r="H1100" s="1">
        <v>512.35</v>
      </c>
      <c r="I1100" s="4">
        <v>4</v>
      </c>
      <c r="J1100" s="2" t="s">
        <v>73</v>
      </c>
      <c r="K1100" s="1">
        <f>Tabelle9[[#This Row],[Menge kg Nges]]/1000</f>
        <v>1.1761599999999999</v>
      </c>
      <c r="L1100" s="1">
        <f>Tabelle9[[#This Row],[Menge kg P2O5]]/1000</f>
        <v>0.51234999999999997</v>
      </c>
      <c r="M1100" s="1">
        <f>Tabelle9[[#This Row],[Menge t Nges]]/Tabelle9[[#This Row],[Anzahl Lieferscheine]]</f>
        <v>0.29403999999999997</v>
      </c>
      <c r="N1100" s="1">
        <f>Tabelle9[[#This Row],[Menge t P2O5]]/Tabelle9[[#This Row],[Anzahl Lieferscheine]]</f>
        <v>0.12808749999999999</v>
      </c>
    </row>
    <row r="1101" spans="1:14" x14ac:dyDescent="0.2">
      <c r="A1101" s="2" t="s">
        <v>42</v>
      </c>
      <c r="B1101" s="2" t="s">
        <v>40</v>
      </c>
      <c r="C1101" s="2" t="s">
        <v>6</v>
      </c>
      <c r="D1101" s="2" t="s">
        <v>7</v>
      </c>
      <c r="E1101" s="2" t="s">
        <v>11</v>
      </c>
      <c r="F1101" s="2" t="s">
        <v>61</v>
      </c>
      <c r="G1101" s="1">
        <v>594</v>
      </c>
      <c r="H1101" s="1">
        <v>234</v>
      </c>
      <c r="I1101" s="4">
        <v>1</v>
      </c>
      <c r="J1101" s="2" t="s">
        <v>73</v>
      </c>
      <c r="K1101" s="1">
        <f>Tabelle9[[#This Row],[Menge kg Nges]]/1000</f>
        <v>0.59399999999999997</v>
      </c>
      <c r="L1101" s="1">
        <f>Tabelle9[[#This Row],[Menge kg P2O5]]/1000</f>
        <v>0.23400000000000001</v>
      </c>
      <c r="M1101" s="1">
        <f>Tabelle9[[#This Row],[Menge t Nges]]/Tabelle9[[#This Row],[Anzahl Lieferscheine]]</f>
        <v>0.59399999999999997</v>
      </c>
      <c r="N1101" s="1">
        <f>Tabelle9[[#This Row],[Menge t P2O5]]/Tabelle9[[#This Row],[Anzahl Lieferscheine]]</f>
        <v>0.23400000000000001</v>
      </c>
    </row>
    <row r="1102" spans="1:14" x14ac:dyDescent="0.2">
      <c r="A1102" s="2" t="s">
        <v>42</v>
      </c>
      <c r="B1102" s="2" t="s">
        <v>40</v>
      </c>
      <c r="C1102" s="2" t="s">
        <v>6</v>
      </c>
      <c r="D1102" s="2" t="s">
        <v>7</v>
      </c>
      <c r="E1102" s="2" t="s">
        <v>12</v>
      </c>
      <c r="F1102" s="2" t="s">
        <v>61</v>
      </c>
      <c r="G1102" s="1">
        <v>2147.08</v>
      </c>
      <c r="H1102" s="1">
        <v>1005.5899999999999</v>
      </c>
      <c r="I1102" s="4">
        <v>10</v>
      </c>
      <c r="J1102" s="2" t="s">
        <v>73</v>
      </c>
      <c r="K1102" s="1">
        <f>Tabelle9[[#This Row],[Menge kg Nges]]/1000</f>
        <v>2.1470799999999999</v>
      </c>
      <c r="L1102" s="1">
        <f>Tabelle9[[#This Row],[Menge kg P2O5]]/1000</f>
        <v>1.00559</v>
      </c>
      <c r="M1102" s="1">
        <f>Tabelle9[[#This Row],[Menge t Nges]]/Tabelle9[[#This Row],[Anzahl Lieferscheine]]</f>
        <v>0.21470799999999998</v>
      </c>
      <c r="N1102" s="1">
        <f>Tabelle9[[#This Row],[Menge t P2O5]]/Tabelle9[[#This Row],[Anzahl Lieferscheine]]</f>
        <v>0.100559</v>
      </c>
    </row>
    <row r="1103" spans="1:14" x14ac:dyDescent="0.2">
      <c r="A1103" s="2" t="s">
        <v>42</v>
      </c>
      <c r="B1103" s="2" t="s">
        <v>40</v>
      </c>
      <c r="C1103" s="2" t="s">
        <v>6</v>
      </c>
      <c r="D1103" s="2" t="s">
        <v>7</v>
      </c>
      <c r="E1103" s="2" t="s">
        <v>14</v>
      </c>
      <c r="F1103" s="2" t="s">
        <v>61</v>
      </c>
      <c r="G1103" s="1">
        <v>12820.949999999997</v>
      </c>
      <c r="H1103" s="1">
        <v>6141.6100000000006</v>
      </c>
      <c r="I1103" s="4">
        <v>32</v>
      </c>
      <c r="J1103" s="2" t="s">
        <v>73</v>
      </c>
      <c r="K1103" s="1">
        <f>Tabelle9[[#This Row],[Menge kg Nges]]/1000</f>
        <v>12.820949999999996</v>
      </c>
      <c r="L1103" s="1">
        <f>Tabelle9[[#This Row],[Menge kg P2O5]]/1000</f>
        <v>6.1416100000000009</v>
      </c>
      <c r="M1103" s="1">
        <f>Tabelle9[[#This Row],[Menge t Nges]]/Tabelle9[[#This Row],[Anzahl Lieferscheine]]</f>
        <v>0.40065468749999988</v>
      </c>
      <c r="N1103" s="1">
        <f>Tabelle9[[#This Row],[Menge t P2O5]]/Tabelle9[[#This Row],[Anzahl Lieferscheine]]</f>
        <v>0.19192531250000003</v>
      </c>
    </row>
    <row r="1104" spans="1:14" x14ac:dyDescent="0.2">
      <c r="A1104" s="2" t="s">
        <v>42</v>
      </c>
      <c r="B1104" s="2" t="s">
        <v>40</v>
      </c>
      <c r="C1104" s="2" t="s">
        <v>6</v>
      </c>
      <c r="D1104" s="2" t="s">
        <v>15</v>
      </c>
      <c r="E1104" s="2" t="s">
        <v>8</v>
      </c>
      <c r="F1104" s="2" t="s">
        <v>61</v>
      </c>
      <c r="G1104" s="1">
        <v>801</v>
      </c>
      <c r="H1104" s="1">
        <v>468</v>
      </c>
      <c r="I1104" s="4">
        <v>1</v>
      </c>
      <c r="J1104" s="2" t="s">
        <v>73</v>
      </c>
      <c r="K1104" s="1">
        <f>Tabelle9[[#This Row],[Menge kg Nges]]/1000</f>
        <v>0.80100000000000005</v>
      </c>
      <c r="L1104" s="1">
        <f>Tabelle9[[#This Row],[Menge kg P2O5]]/1000</f>
        <v>0.46800000000000003</v>
      </c>
      <c r="M1104" s="1">
        <f>Tabelle9[[#This Row],[Menge t Nges]]/Tabelle9[[#This Row],[Anzahl Lieferscheine]]</f>
        <v>0.80100000000000005</v>
      </c>
      <c r="N1104" s="1">
        <f>Tabelle9[[#This Row],[Menge t P2O5]]/Tabelle9[[#This Row],[Anzahl Lieferscheine]]</f>
        <v>0.46800000000000003</v>
      </c>
    </row>
    <row r="1105" spans="1:14" x14ac:dyDescent="0.2">
      <c r="A1105" s="2" t="s">
        <v>42</v>
      </c>
      <c r="B1105" s="2" t="s">
        <v>40</v>
      </c>
      <c r="C1105" s="2" t="s">
        <v>6</v>
      </c>
      <c r="D1105" s="2" t="s">
        <v>15</v>
      </c>
      <c r="E1105" s="2" t="s">
        <v>17</v>
      </c>
      <c r="F1105" s="2" t="s">
        <v>61</v>
      </c>
      <c r="G1105" s="1">
        <v>1500</v>
      </c>
      <c r="H1105" s="1">
        <v>750</v>
      </c>
      <c r="I1105" s="4">
        <v>1</v>
      </c>
      <c r="J1105" s="2" t="s">
        <v>73</v>
      </c>
      <c r="K1105" s="1">
        <f>Tabelle9[[#This Row],[Menge kg Nges]]/1000</f>
        <v>1.5</v>
      </c>
      <c r="L1105" s="1">
        <f>Tabelle9[[#This Row],[Menge kg P2O5]]/1000</f>
        <v>0.75</v>
      </c>
      <c r="M1105" s="1">
        <f>Tabelle9[[#This Row],[Menge t Nges]]/Tabelle9[[#This Row],[Anzahl Lieferscheine]]</f>
        <v>1.5</v>
      </c>
      <c r="N1105" s="1">
        <f>Tabelle9[[#This Row],[Menge t P2O5]]/Tabelle9[[#This Row],[Anzahl Lieferscheine]]</f>
        <v>0.75</v>
      </c>
    </row>
    <row r="1106" spans="1:14" x14ac:dyDescent="0.2">
      <c r="A1106" s="2" t="s">
        <v>42</v>
      </c>
      <c r="B1106" s="2" t="s">
        <v>40</v>
      </c>
      <c r="C1106" s="2" t="s">
        <v>6</v>
      </c>
      <c r="D1106" s="2" t="s">
        <v>15</v>
      </c>
      <c r="E1106" s="2" t="s">
        <v>20</v>
      </c>
      <c r="F1106" s="2" t="s">
        <v>61</v>
      </c>
      <c r="G1106" s="1">
        <v>717.92</v>
      </c>
      <c r="H1106" s="1">
        <v>517</v>
      </c>
      <c r="I1106" s="4">
        <v>6</v>
      </c>
      <c r="J1106" s="2" t="s">
        <v>73</v>
      </c>
      <c r="K1106" s="1">
        <f>Tabelle9[[#This Row],[Menge kg Nges]]/1000</f>
        <v>0.71792</v>
      </c>
      <c r="L1106" s="1">
        <f>Tabelle9[[#This Row],[Menge kg P2O5]]/1000</f>
        <v>0.51700000000000002</v>
      </c>
      <c r="M1106" s="1">
        <f>Tabelle9[[#This Row],[Menge t Nges]]/Tabelle9[[#This Row],[Anzahl Lieferscheine]]</f>
        <v>0.11965333333333333</v>
      </c>
      <c r="N1106" s="1">
        <f>Tabelle9[[#This Row],[Menge t P2O5]]/Tabelle9[[#This Row],[Anzahl Lieferscheine]]</f>
        <v>8.6166666666666669E-2</v>
      </c>
    </row>
    <row r="1107" spans="1:14" x14ac:dyDescent="0.2">
      <c r="A1107" s="2" t="s">
        <v>42</v>
      </c>
      <c r="B1107" s="2" t="s">
        <v>40</v>
      </c>
      <c r="C1107" s="2" t="s">
        <v>6</v>
      </c>
      <c r="D1107" s="2" t="s">
        <v>15</v>
      </c>
      <c r="E1107" s="2" t="s">
        <v>21</v>
      </c>
      <c r="F1107" s="2" t="s">
        <v>61</v>
      </c>
      <c r="G1107" s="1">
        <v>672</v>
      </c>
      <c r="H1107" s="1">
        <v>302.39999999999998</v>
      </c>
      <c r="I1107" s="4">
        <v>2</v>
      </c>
      <c r="J1107" s="2" t="s">
        <v>73</v>
      </c>
      <c r="K1107" s="1">
        <f>Tabelle9[[#This Row],[Menge kg Nges]]/1000</f>
        <v>0.67200000000000004</v>
      </c>
      <c r="L1107" s="1">
        <f>Tabelle9[[#This Row],[Menge kg P2O5]]/1000</f>
        <v>0.3024</v>
      </c>
      <c r="M1107" s="1">
        <f>Tabelle9[[#This Row],[Menge t Nges]]/Tabelle9[[#This Row],[Anzahl Lieferscheine]]</f>
        <v>0.33600000000000002</v>
      </c>
      <c r="N1107" s="1">
        <f>Tabelle9[[#This Row],[Menge t P2O5]]/Tabelle9[[#This Row],[Anzahl Lieferscheine]]</f>
        <v>0.1512</v>
      </c>
    </row>
    <row r="1108" spans="1:14" x14ac:dyDescent="0.2">
      <c r="A1108" s="2" t="s">
        <v>42</v>
      </c>
      <c r="B1108" s="2" t="s">
        <v>40</v>
      </c>
      <c r="C1108" s="2" t="s">
        <v>6</v>
      </c>
      <c r="D1108" s="2" t="s">
        <v>15</v>
      </c>
      <c r="E1108" s="2" t="s">
        <v>9</v>
      </c>
      <c r="F1108" s="2" t="s">
        <v>61</v>
      </c>
      <c r="G1108" s="1">
        <v>709.8</v>
      </c>
      <c r="H1108" s="1">
        <v>472.5</v>
      </c>
      <c r="I1108" s="4">
        <v>4</v>
      </c>
      <c r="J1108" s="2" t="s">
        <v>73</v>
      </c>
      <c r="K1108" s="1">
        <f>Tabelle9[[#This Row],[Menge kg Nges]]/1000</f>
        <v>0.70979999999999999</v>
      </c>
      <c r="L1108" s="1">
        <f>Tabelle9[[#This Row],[Menge kg P2O5]]/1000</f>
        <v>0.47249999999999998</v>
      </c>
      <c r="M1108" s="1">
        <f>Tabelle9[[#This Row],[Menge t Nges]]/Tabelle9[[#This Row],[Anzahl Lieferscheine]]</f>
        <v>0.17745</v>
      </c>
      <c r="N1108" s="1">
        <f>Tabelle9[[#This Row],[Menge t P2O5]]/Tabelle9[[#This Row],[Anzahl Lieferscheine]]</f>
        <v>0.11812499999999999</v>
      </c>
    </row>
    <row r="1109" spans="1:14" x14ac:dyDescent="0.2">
      <c r="A1109" s="2" t="s">
        <v>42</v>
      </c>
      <c r="B1109" s="2" t="s">
        <v>40</v>
      </c>
      <c r="C1109" s="2" t="s">
        <v>25</v>
      </c>
      <c r="D1109" s="2" t="s">
        <v>25</v>
      </c>
      <c r="E1109" s="2" t="s">
        <v>26</v>
      </c>
      <c r="F1109" s="2" t="s">
        <v>61</v>
      </c>
      <c r="G1109" s="1">
        <v>21583.39</v>
      </c>
      <c r="H1109" s="1">
        <v>8405.82</v>
      </c>
      <c r="I1109" s="4">
        <v>58</v>
      </c>
      <c r="J1109" s="2" t="s">
        <v>73</v>
      </c>
      <c r="K1109" s="1">
        <f>Tabelle9[[#This Row],[Menge kg Nges]]/1000</f>
        <v>21.583389999999998</v>
      </c>
      <c r="L1109" s="1">
        <f>Tabelle9[[#This Row],[Menge kg P2O5]]/1000</f>
        <v>8.4058200000000003</v>
      </c>
      <c r="M1109" s="1">
        <f>Tabelle9[[#This Row],[Menge t Nges]]/Tabelle9[[#This Row],[Anzahl Lieferscheine]]</f>
        <v>0.37212741379310343</v>
      </c>
      <c r="N1109" s="1">
        <f>Tabelle9[[#This Row],[Menge t P2O5]]/Tabelle9[[#This Row],[Anzahl Lieferscheine]]</f>
        <v>0.14492793103448276</v>
      </c>
    </row>
    <row r="1110" spans="1:14" x14ac:dyDescent="0.2">
      <c r="A1110" s="2" t="s">
        <v>42</v>
      </c>
      <c r="B1110" s="2" t="s">
        <v>40</v>
      </c>
      <c r="C1110" s="2" t="s">
        <v>63</v>
      </c>
      <c r="D1110" s="2" t="s">
        <v>63</v>
      </c>
      <c r="E1110" s="2" t="s">
        <v>63</v>
      </c>
      <c r="F1110" s="2" t="s">
        <v>61</v>
      </c>
      <c r="G1110" s="1">
        <v>189</v>
      </c>
      <c r="H1110" s="1">
        <v>153</v>
      </c>
      <c r="I1110" s="4">
        <v>1</v>
      </c>
      <c r="J1110" s="2" t="s">
        <v>73</v>
      </c>
      <c r="K1110" s="1">
        <f>Tabelle9[[#This Row],[Menge kg Nges]]/1000</f>
        <v>0.189</v>
      </c>
      <c r="L1110" s="1">
        <f>Tabelle9[[#This Row],[Menge kg P2O5]]/1000</f>
        <v>0.153</v>
      </c>
      <c r="M1110" s="1">
        <f>Tabelle9[[#This Row],[Menge t Nges]]/Tabelle9[[#This Row],[Anzahl Lieferscheine]]</f>
        <v>0.189</v>
      </c>
      <c r="N1110" s="1">
        <f>Tabelle9[[#This Row],[Menge t P2O5]]/Tabelle9[[#This Row],[Anzahl Lieferscheine]]</f>
        <v>0.153</v>
      </c>
    </row>
    <row r="1111" spans="1:14" x14ac:dyDescent="0.2">
      <c r="A1111" s="2" t="s">
        <v>42</v>
      </c>
      <c r="B1111" s="2" t="s">
        <v>41</v>
      </c>
      <c r="C1111" s="2" t="s">
        <v>6</v>
      </c>
      <c r="D1111" s="2" t="s">
        <v>7</v>
      </c>
      <c r="E1111" s="2" t="s">
        <v>11</v>
      </c>
      <c r="F1111" s="2" t="s">
        <v>61</v>
      </c>
      <c r="G1111" s="1">
        <v>204</v>
      </c>
      <c r="H1111" s="1">
        <v>90.4</v>
      </c>
      <c r="I1111" s="4">
        <v>1</v>
      </c>
      <c r="J1111" s="2" t="s">
        <v>73</v>
      </c>
      <c r="K1111" s="1">
        <f>Tabelle9[[#This Row],[Menge kg Nges]]/1000</f>
        <v>0.20399999999999999</v>
      </c>
      <c r="L1111" s="1">
        <f>Tabelle9[[#This Row],[Menge kg P2O5]]/1000</f>
        <v>9.0400000000000008E-2</v>
      </c>
      <c r="M1111" s="1">
        <f>Tabelle9[[#This Row],[Menge t Nges]]/Tabelle9[[#This Row],[Anzahl Lieferscheine]]</f>
        <v>0.20399999999999999</v>
      </c>
      <c r="N1111" s="1">
        <f>Tabelle9[[#This Row],[Menge t P2O5]]/Tabelle9[[#This Row],[Anzahl Lieferscheine]]</f>
        <v>9.0400000000000008E-2</v>
      </c>
    </row>
    <row r="1112" spans="1:14" x14ac:dyDescent="0.2">
      <c r="A1112" s="2" t="s">
        <v>42</v>
      </c>
      <c r="B1112" s="2" t="s">
        <v>41</v>
      </c>
      <c r="C1112" s="2" t="s">
        <v>6</v>
      </c>
      <c r="D1112" s="2" t="s">
        <v>7</v>
      </c>
      <c r="E1112" s="2" t="s">
        <v>12</v>
      </c>
      <c r="F1112" s="2" t="s">
        <v>61</v>
      </c>
      <c r="G1112" s="1">
        <v>487.5</v>
      </c>
      <c r="H1112" s="1">
        <v>240</v>
      </c>
      <c r="I1112" s="4">
        <v>2</v>
      </c>
      <c r="J1112" s="2" t="s">
        <v>73</v>
      </c>
      <c r="K1112" s="1">
        <f>Tabelle9[[#This Row],[Menge kg Nges]]/1000</f>
        <v>0.48749999999999999</v>
      </c>
      <c r="L1112" s="1">
        <f>Tabelle9[[#This Row],[Menge kg P2O5]]/1000</f>
        <v>0.24</v>
      </c>
      <c r="M1112" s="1">
        <f>Tabelle9[[#This Row],[Menge t Nges]]/Tabelle9[[#This Row],[Anzahl Lieferscheine]]</f>
        <v>0.24374999999999999</v>
      </c>
      <c r="N1112" s="1">
        <f>Tabelle9[[#This Row],[Menge t P2O5]]/Tabelle9[[#This Row],[Anzahl Lieferscheine]]</f>
        <v>0.12</v>
      </c>
    </row>
    <row r="1113" spans="1:14" x14ac:dyDescent="0.2">
      <c r="A1113" s="2" t="s">
        <v>42</v>
      </c>
      <c r="B1113" s="2" t="s">
        <v>41</v>
      </c>
      <c r="C1113" s="2" t="s">
        <v>6</v>
      </c>
      <c r="D1113" s="2" t="s">
        <v>7</v>
      </c>
      <c r="E1113" s="2" t="s">
        <v>14</v>
      </c>
      <c r="F1113" s="2" t="s">
        <v>61</v>
      </c>
      <c r="G1113" s="1">
        <v>180</v>
      </c>
      <c r="H1113" s="1">
        <v>115</v>
      </c>
      <c r="I1113" s="4">
        <v>1</v>
      </c>
      <c r="J1113" s="2" t="s">
        <v>73</v>
      </c>
      <c r="K1113" s="1">
        <f>Tabelle9[[#This Row],[Menge kg Nges]]/1000</f>
        <v>0.18</v>
      </c>
      <c r="L1113" s="1">
        <f>Tabelle9[[#This Row],[Menge kg P2O5]]/1000</f>
        <v>0.115</v>
      </c>
      <c r="M1113" s="1">
        <f>Tabelle9[[#This Row],[Menge t Nges]]/Tabelle9[[#This Row],[Anzahl Lieferscheine]]</f>
        <v>0.18</v>
      </c>
      <c r="N1113" s="1">
        <f>Tabelle9[[#This Row],[Menge t P2O5]]/Tabelle9[[#This Row],[Anzahl Lieferscheine]]</f>
        <v>0.115</v>
      </c>
    </row>
    <row r="1114" spans="1:14" x14ac:dyDescent="0.2">
      <c r="A1114" s="2" t="s">
        <v>42</v>
      </c>
      <c r="B1114" s="2" t="s">
        <v>41</v>
      </c>
      <c r="C1114" s="2" t="s">
        <v>6</v>
      </c>
      <c r="D1114" s="2" t="s">
        <v>15</v>
      </c>
      <c r="E1114" s="2" t="s">
        <v>9</v>
      </c>
      <c r="F1114" s="2" t="s">
        <v>61</v>
      </c>
      <c r="G1114" s="1">
        <v>184</v>
      </c>
      <c r="H1114" s="1">
        <v>82.5</v>
      </c>
      <c r="I1114" s="4">
        <v>1</v>
      </c>
      <c r="J1114" s="2" t="s">
        <v>73</v>
      </c>
      <c r="K1114" s="1">
        <f>Tabelle9[[#This Row],[Menge kg Nges]]/1000</f>
        <v>0.184</v>
      </c>
      <c r="L1114" s="1">
        <f>Tabelle9[[#This Row],[Menge kg P2O5]]/1000</f>
        <v>8.2500000000000004E-2</v>
      </c>
      <c r="M1114" s="1">
        <f>Tabelle9[[#This Row],[Menge t Nges]]/Tabelle9[[#This Row],[Anzahl Lieferscheine]]</f>
        <v>0.184</v>
      </c>
      <c r="N1114" s="1">
        <f>Tabelle9[[#This Row],[Menge t P2O5]]/Tabelle9[[#This Row],[Anzahl Lieferscheine]]</f>
        <v>8.2500000000000004E-2</v>
      </c>
    </row>
    <row r="1115" spans="1:14" x14ac:dyDescent="0.2">
      <c r="A1115" s="2" t="s">
        <v>42</v>
      </c>
      <c r="B1115" s="2" t="s">
        <v>41</v>
      </c>
      <c r="C1115" s="2" t="s">
        <v>6</v>
      </c>
      <c r="D1115" s="2" t="s">
        <v>15</v>
      </c>
      <c r="E1115" s="2" t="s">
        <v>13</v>
      </c>
      <c r="F1115" s="2" t="s">
        <v>61</v>
      </c>
      <c r="G1115" s="1">
        <v>330.5</v>
      </c>
      <c r="H1115" s="1">
        <v>231</v>
      </c>
      <c r="I1115" s="4">
        <v>1</v>
      </c>
      <c r="J1115" s="2" t="s">
        <v>73</v>
      </c>
      <c r="K1115" s="1">
        <f>Tabelle9[[#This Row],[Menge kg Nges]]/1000</f>
        <v>0.33050000000000002</v>
      </c>
      <c r="L1115" s="1">
        <f>Tabelle9[[#This Row],[Menge kg P2O5]]/1000</f>
        <v>0.23100000000000001</v>
      </c>
      <c r="M1115" s="1">
        <f>Tabelle9[[#This Row],[Menge t Nges]]/Tabelle9[[#This Row],[Anzahl Lieferscheine]]</f>
        <v>0.33050000000000002</v>
      </c>
      <c r="N1115" s="1">
        <f>Tabelle9[[#This Row],[Menge t P2O5]]/Tabelle9[[#This Row],[Anzahl Lieferscheine]]</f>
        <v>0.23100000000000001</v>
      </c>
    </row>
    <row r="1116" spans="1:14" x14ac:dyDescent="0.2">
      <c r="A1116" s="2" t="s">
        <v>42</v>
      </c>
      <c r="B1116" s="2" t="s">
        <v>42</v>
      </c>
      <c r="C1116" s="2" t="s">
        <v>6</v>
      </c>
      <c r="D1116" s="2" t="s">
        <v>7</v>
      </c>
      <c r="E1116" s="2" t="s">
        <v>8</v>
      </c>
      <c r="F1116" s="2" t="s">
        <v>61</v>
      </c>
      <c r="G1116" s="1">
        <v>159561.15999999997</v>
      </c>
      <c r="H1116" s="1">
        <v>51528.389999999985</v>
      </c>
      <c r="I1116" s="4">
        <v>255</v>
      </c>
      <c r="J1116" s="2" t="s">
        <v>73</v>
      </c>
      <c r="K1116" s="1">
        <f>Tabelle9[[#This Row],[Menge kg Nges]]/1000</f>
        <v>159.56115999999997</v>
      </c>
      <c r="L1116" s="1">
        <f>Tabelle9[[#This Row],[Menge kg P2O5]]/1000</f>
        <v>51.528389999999987</v>
      </c>
      <c r="M1116" s="1">
        <f>Tabelle9[[#This Row],[Menge t Nges]]/Tabelle9[[#This Row],[Anzahl Lieferscheine]]</f>
        <v>0.62573003921568615</v>
      </c>
      <c r="N1116" s="1">
        <f>Tabelle9[[#This Row],[Menge t P2O5]]/Tabelle9[[#This Row],[Anzahl Lieferscheine]]</f>
        <v>0.20207211764705876</v>
      </c>
    </row>
    <row r="1117" spans="1:14" x14ac:dyDescent="0.2">
      <c r="A1117" s="2" t="s">
        <v>42</v>
      </c>
      <c r="B1117" s="2" t="s">
        <v>42</v>
      </c>
      <c r="C1117" s="2" t="s">
        <v>6</v>
      </c>
      <c r="D1117" s="2" t="s">
        <v>7</v>
      </c>
      <c r="E1117" s="2" t="s">
        <v>9</v>
      </c>
      <c r="F1117" s="2" t="s">
        <v>61</v>
      </c>
      <c r="G1117" s="1">
        <v>119231.56000000003</v>
      </c>
      <c r="H1117" s="1">
        <v>52334.850000000006</v>
      </c>
      <c r="I1117" s="4">
        <v>361</v>
      </c>
      <c r="J1117" s="2" t="s">
        <v>73</v>
      </c>
      <c r="K1117" s="1">
        <f>Tabelle9[[#This Row],[Menge kg Nges]]/1000</f>
        <v>119.23156000000003</v>
      </c>
      <c r="L1117" s="1">
        <f>Tabelle9[[#This Row],[Menge kg P2O5]]/1000</f>
        <v>52.334850000000003</v>
      </c>
      <c r="M1117" s="1">
        <f>Tabelle9[[#This Row],[Menge t Nges]]/Tabelle9[[#This Row],[Anzahl Lieferscheine]]</f>
        <v>0.33028132963988927</v>
      </c>
      <c r="N1117" s="1">
        <f>Tabelle9[[#This Row],[Menge t P2O5]]/Tabelle9[[#This Row],[Anzahl Lieferscheine]]</f>
        <v>0.1449718836565097</v>
      </c>
    </row>
    <row r="1118" spans="1:14" x14ac:dyDescent="0.2">
      <c r="A1118" s="2" t="s">
        <v>42</v>
      </c>
      <c r="B1118" s="2" t="s">
        <v>42</v>
      </c>
      <c r="C1118" s="2" t="s">
        <v>6</v>
      </c>
      <c r="D1118" s="2" t="s">
        <v>7</v>
      </c>
      <c r="E1118" s="2" t="s">
        <v>10</v>
      </c>
      <c r="F1118" s="2" t="s">
        <v>61</v>
      </c>
      <c r="G1118" s="1">
        <v>9281.52</v>
      </c>
      <c r="H1118" s="1">
        <v>3224.72</v>
      </c>
      <c r="I1118" s="4">
        <v>33</v>
      </c>
      <c r="J1118" s="2" t="s">
        <v>73</v>
      </c>
      <c r="K1118" s="1">
        <f>Tabelle9[[#This Row],[Menge kg Nges]]/1000</f>
        <v>9.2815200000000004</v>
      </c>
      <c r="L1118" s="1">
        <f>Tabelle9[[#This Row],[Menge kg P2O5]]/1000</f>
        <v>3.2247199999999996</v>
      </c>
      <c r="M1118" s="1">
        <f>Tabelle9[[#This Row],[Menge t Nges]]/Tabelle9[[#This Row],[Anzahl Lieferscheine]]</f>
        <v>0.28125818181818185</v>
      </c>
      <c r="N1118" s="1">
        <f>Tabelle9[[#This Row],[Menge t P2O5]]/Tabelle9[[#This Row],[Anzahl Lieferscheine]]</f>
        <v>9.7718787878787863E-2</v>
      </c>
    </row>
    <row r="1119" spans="1:14" x14ac:dyDescent="0.2">
      <c r="A1119" s="2" t="s">
        <v>42</v>
      </c>
      <c r="B1119" s="2" t="s">
        <v>42</v>
      </c>
      <c r="C1119" s="2" t="s">
        <v>6</v>
      </c>
      <c r="D1119" s="2" t="s">
        <v>7</v>
      </c>
      <c r="E1119" s="2" t="s">
        <v>11</v>
      </c>
      <c r="F1119" s="2" t="s">
        <v>61</v>
      </c>
      <c r="G1119" s="1">
        <v>55687.009999999995</v>
      </c>
      <c r="H1119" s="1">
        <v>50851.79</v>
      </c>
      <c r="I1119" s="4">
        <v>70</v>
      </c>
      <c r="J1119" s="2" t="s">
        <v>73</v>
      </c>
      <c r="K1119" s="1">
        <f>Tabelle9[[#This Row],[Menge kg Nges]]/1000</f>
        <v>55.687009999999994</v>
      </c>
      <c r="L1119" s="1">
        <f>Tabelle9[[#This Row],[Menge kg P2O5]]/1000</f>
        <v>50.851790000000001</v>
      </c>
      <c r="M1119" s="1">
        <f>Tabelle9[[#This Row],[Menge t Nges]]/Tabelle9[[#This Row],[Anzahl Lieferscheine]]</f>
        <v>0.79552871428571414</v>
      </c>
      <c r="N1119" s="1">
        <f>Tabelle9[[#This Row],[Menge t P2O5]]/Tabelle9[[#This Row],[Anzahl Lieferscheine]]</f>
        <v>0.72645414285714283</v>
      </c>
    </row>
    <row r="1120" spans="1:14" x14ac:dyDescent="0.2">
      <c r="A1120" s="2" t="s">
        <v>42</v>
      </c>
      <c r="B1120" s="2" t="s">
        <v>42</v>
      </c>
      <c r="C1120" s="2" t="s">
        <v>6</v>
      </c>
      <c r="D1120" s="2" t="s">
        <v>7</v>
      </c>
      <c r="E1120" s="2" t="s">
        <v>12</v>
      </c>
      <c r="F1120" s="2" t="s">
        <v>61</v>
      </c>
      <c r="G1120" s="1">
        <v>58258.130000000012</v>
      </c>
      <c r="H1120" s="1">
        <v>27988.980000000003</v>
      </c>
      <c r="I1120" s="4">
        <v>201</v>
      </c>
      <c r="J1120" s="2" t="s">
        <v>73</v>
      </c>
      <c r="K1120" s="1">
        <f>Tabelle9[[#This Row],[Menge kg Nges]]/1000</f>
        <v>58.258130000000008</v>
      </c>
      <c r="L1120" s="1">
        <f>Tabelle9[[#This Row],[Menge kg P2O5]]/1000</f>
        <v>27.988980000000002</v>
      </c>
      <c r="M1120" s="1">
        <f>Tabelle9[[#This Row],[Menge t Nges]]/Tabelle9[[#This Row],[Anzahl Lieferscheine]]</f>
        <v>0.28984144278606971</v>
      </c>
      <c r="N1120" s="1">
        <f>Tabelle9[[#This Row],[Menge t P2O5]]/Tabelle9[[#This Row],[Anzahl Lieferscheine]]</f>
        <v>0.13924865671641792</v>
      </c>
    </row>
    <row r="1121" spans="1:14" x14ac:dyDescent="0.2">
      <c r="A1121" s="2" t="s">
        <v>42</v>
      </c>
      <c r="B1121" s="2" t="s">
        <v>42</v>
      </c>
      <c r="C1121" s="2" t="s">
        <v>6</v>
      </c>
      <c r="D1121" s="2" t="s">
        <v>7</v>
      </c>
      <c r="E1121" s="2" t="s">
        <v>13</v>
      </c>
      <c r="F1121" s="2" t="s">
        <v>61</v>
      </c>
      <c r="G1121" s="1">
        <v>14199.500000000002</v>
      </c>
      <c r="H1121" s="1">
        <v>7915.01</v>
      </c>
      <c r="I1121" s="4">
        <v>63</v>
      </c>
      <c r="J1121" s="2" t="s">
        <v>73</v>
      </c>
      <c r="K1121" s="1">
        <f>Tabelle9[[#This Row],[Menge kg Nges]]/1000</f>
        <v>14.199500000000002</v>
      </c>
      <c r="L1121" s="1">
        <f>Tabelle9[[#This Row],[Menge kg P2O5]]/1000</f>
        <v>7.9150100000000005</v>
      </c>
      <c r="M1121" s="1">
        <f>Tabelle9[[#This Row],[Menge t Nges]]/Tabelle9[[#This Row],[Anzahl Lieferscheine]]</f>
        <v>0.22538888888888892</v>
      </c>
      <c r="N1121" s="1">
        <f>Tabelle9[[#This Row],[Menge t P2O5]]/Tabelle9[[#This Row],[Anzahl Lieferscheine]]</f>
        <v>0.12563507936507937</v>
      </c>
    </row>
    <row r="1122" spans="1:14" x14ac:dyDescent="0.2">
      <c r="A1122" s="2" t="s">
        <v>42</v>
      </c>
      <c r="B1122" s="2" t="s">
        <v>42</v>
      </c>
      <c r="C1122" s="2" t="s">
        <v>6</v>
      </c>
      <c r="D1122" s="2" t="s">
        <v>7</v>
      </c>
      <c r="E1122" s="2" t="s">
        <v>14</v>
      </c>
      <c r="F1122" s="2" t="s">
        <v>61</v>
      </c>
      <c r="G1122" s="1">
        <v>61148.999999999993</v>
      </c>
      <c r="H1122" s="1">
        <v>32235.619999999981</v>
      </c>
      <c r="I1122" s="4">
        <v>216</v>
      </c>
      <c r="J1122" s="2" t="s">
        <v>73</v>
      </c>
      <c r="K1122" s="1">
        <f>Tabelle9[[#This Row],[Menge kg Nges]]/1000</f>
        <v>61.148999999999994</v>
      </c>
      <c r="L1122" s="1">
        <f>Tabelle9[[#This Row],[Menge kg P2O5]]/1000</f>
        <v>32.235619999999983</v>
      </c>
      <c r="M1122" s="1">
        <f>Tabelle9[[#This Row],[Menge t Nges]]/Tabelle9[[#This Row],[Anzahl Lieferscheine]]</f>
        <v>0.28309722222222217</v>
      </c>
      <c r="N1122" s="1">
        <f>Tabelle9[[#This Row],[Menge t P2O5]]/Tabelle9[[#This Row],[Anzahl Lieferscheine]]</f>
        <v>0.1492389814814814</v>
      </c>
    </row>
    <row r="1123" spans="1:14" x14ac:dyDescent="0.2">
      <c r="A1123" s="2" t="s">
        <v>42</v>
      </c>
      <c r="B1123" s="2" t="s">
        <v>42</v>
      </c>
      <c r="C1123" s="2" t="s">
        <v>6</v>
      </c>
      <c r="D1123" s="2" t="s">
        <v>15</v>
      </c>
      <c r="E1123" s="2" t="s">
        <v>8</v>
      </c>
      <c r="F1123" s="2" t="s">
        <v>61</v>
      </c>
      <c r="G1123" s="1">
        <v>15185.35</v>
      </c>
      <c r="H1123" s="1">
        <v>8610.5700000000033</v>
      </c>
      <c r="I1123" s="4">
        <v>54</v>
      </c>
      <c r="J1123" s="2" t="s">
        <v>73</v>
      </c>
      <c r="K1123" s="1">
        <f>Tabelle9[[#This Row],[Menge kg Nges]]/1000</f>
        <v>15.18535</v>
      </c>
      <c r="L1123" s="1">
        <f>Tabelle9[[#This Row],[Menge kg P2O5]]/1000</f>
        <v>8.6105700000000027</v>
      </c>
      <c r="M1123" s="1">
        <f>Tabelle9[[#This Row],[Menge t Nges]]/Tabelle9[[#This Row],[Anzahl Lieferscheine]]</f>
        <v>0.2812101851851852</v>
      </c>
      <c r="N1123" s="1">
        <f>Tabelle9[[#This Row],[Menge t P2O5]]/Tabelle9[[#This Row],[Anzahl Lieferscheine]]</f>
        <v>0.15945500000000004</v>
      </c>
    </row>
    <row r="1124" spans="1:14" x14ac:dyDescent="0.2">
      <c r="A1124" s="2" t="s">
        <v>42</v>
      </c>
      <c r="B1124" s="2" t="s">
        <v>42</v>
      </c>
      <c r="C1124" s="2" t="s">
        <v>6</v>
      </c>
      <c r="D1124" s="2" t="s">
        <v>15</v>
      </c>
      <c r="E1124" s="2" t="s">
        <v>17</v>
      </c>
      <c r="F1124" s="2" t="s">
        <v>61</v>
      </c>
      <c r="G1124" s="1">
        <v>1050</v>
      </c>
      <c r="H1124" s="1">
        <v>525</v>
      </c>
      <c r="I1124" s="4">
        <v>4</v>
      </c>
      <c r="J1124" s="2" t="s">
        <v>73</v>
      </c>
      <c r="K1124" s="1">
        <f>Tabelle9[[#This Row],[Menge kg Nges]]/1000</f>
        <v>1.05</v>
      </c>
      <c r="L1124" s="1">
        <f>Tabelle9[[#This Row],[Menge kg P2O5]]/1000</f>
        <v>0.52500000000000002</v>
      </c>
      <c r="M1124" s="1">
        <f>Tabelle9[[#This Row],[Menge t Nges]]/Tabelle9[[#This Row],[Anzahl Lieferscheine]]</f>
        <v>0.26250000000000001</v>
      </c>
      <c r="N1124" s="1">
        <f>Tabelle9[[#This Row],[Menge t P2O5]]/Tabelle9[[#This Row],[Anzahl Lieferscheine]]</f>
        <v>0.13125000000000001</v>
      </c>
    </row>
    <row r="1125" spans="1:14" x14ac:dyDescent="0.2">
      <c r="A1125" s="2" t="s">
        <v>42</v>
      </c>
      <c r="B1125" s="2" t="s">
        <v>42</v>
      </c>
      <c r="C1125" s="2" t="s">
        <v>6</v>
      </c>
      <c r="D1125" s="2" t="s">
        <v>15</v>
      </c>
      <c r="E1125" s="2" t="s">
        <v>18</v>
      </c>
      <c r="F1125" s="2" t="s">
        <v>61</v>
      </c>
      <c r="G1125" s="1">
        <v>35796.520000000004</v>
      </c>
      <c r="H1125" s="1">
        <v>27730.230000000003</v>
      </c>
      <c r="I1125" s="4">
        <v>73</v>
      </c>
      <c r="J1125" s="2" t="s">
        <v>73</v>
      </c>
      <c r="K1125" s="1">
        <f>Tabelle9[[#This Row],[Menge kg Nges]]/1000</f>
        <v>35.796520000000001</v>
      </c>
      <c r="L1125" s="1">
        <f>Tabelle9[[#This Row],[Menge kg P2O5]]/1000</f>
        <v>27.730230000000002</v>
      </c>
      <c r="M1125" s="1">
        <f>Tabelle9[[#This Row],[Menge t Nges]]/Tabelle9[[#This Row],[Anzahl Lieferscheine]]</f>
        <v>0.49036328767123288</v>
      </c>
      <c r="N1125" s="1">
        <f>Tabelle9[[#This Row],[Menge t P2O5]]/Tabelle9[[#This Row],[Anzahl Lieferscheine]]</f>
        <v>0.37986616438356169</v>
      </c>
    </row>
    <row r="1126" spans="1:14" x14ac:dyDescent="0.2">
      <c r="A1126" s="2" t="s">
        <v>42</v>
      </c>
      <c r="B1126" s="2" t="s">
        <v>42</v>
      </c>
      <c r="C1126" s="2" t="s">
        <v>6</v>
      </c>
      <c r="D1126" s="2" t="s">
        <v>15</v>
      </c>
      <c r="E1126" s="2" t="s">
        <v>19</v>
      </c>
      <c r="F1126" s="2" t="s">
        <v>61</v>
      </c>
      <c r="G1126" s="1">
        <v>1348.65</v>
      </c>
      <c r="H1126" s="1">
        <v>1498.5</v>
      </c>
      <c r="I1126" s="4">
        <v>7</v>
      </c>
      <c r="J1126" s="2" t="s">
        <v>73</v>
      </c>
      <c r="K1126" s="1">
        <f>Tabelle9[[#This Row],[Menge kg Nges]]/1000</f>
        <v>1.3486500000000001</v>
      </c>
      <c r="L1126" s="1">
        <f>Tabelle9[[#This Row],[Menge kg P2O5]]/1000</f>
        <v>1.4984999999999999</v>
      </c>
      <c r="M1126" s="1">
        <f>Tabelle9[[#This Row],[Menge t Nges]]/Tabelle9[[#This Row],[Anzahl Lieferscheine]]</f>
        <v>0.19266428571428573</v>
      </c>
      <c r="N1126" s="1">
        <f>Tabelle9[[#This Row],[Menge t P2O5]]/Tabelle9[[#This Row],[Anzahl Lieferscheine]]</f>
        <v>0.21407142857142855</v>
      </c>
    </row>
    <row r="1127" spans="1:14" x14ac:dyDescent="0.2">
      <c r="A1127" s="2" t="s">
        <v>42</v>
      </c>
      <c r="B1127" s="2" t="s">
        <v>42</v>
      </c>
      <c r="C1127" s="2" t="s">
        <v>6</v>
      </c>
      <c r="D1127" s="2" t="s">
        <v>15</v>
      </c>
      <c r="E1127" s="2" t="s">
        <v>20</v>
      </c>
      <c r="F1127" s="2" t="s">
        <v>61</v>
      </c>
      <c r="G1127" s="1">
        <v>16349.059999999998</v>
      </c>
      <c r="H1127" s="1">
        <v>10567.439999999999</v>
      </c>
      <c r="I1127" s="4">
        <v>129</v>
      </c>
      <c r="J1127" s="2" t="s">
        <v>73</v>
      </c>
      <c r="K1127" s="1">
        <f>Tabelle9[[#This Row],[Menge kg Nges]]/1000</f>
        <v>16.349059999999998</v>
      </c>
      <c r="L1127" s="1">
        <f>Tabelle9[[#This Row],[Menge kg P2O5]]/1000</f>
        <v>10.56744</v>
      </c>
      <c r="M1127" s="1">
        <f>Tabelle9[[#This Row],[Menge t Nges]]/Tabelle9[[#This Row],[Anzahl Lieferscheine]]</f>
        <v>0.12673689922480619</v>
      </c>
      <c r="N1127" s="1">
        <f>Tabelle9[[#This Row],[Menge t P2O5]]/Tabelle9[[#This Row],[Anzahl Lieferscheine]]</f>
        <v>8.1918139534883722E-2</v>
      </c>
    </row>
    <row r="1128" spans="1:14" x14ac:dyDescent="0.2">
      <c r="A1128" s="2" t="s">
        <v>42</v>
      </c>
      <c r="B1128" s="2" t="s">
        <v>42</v>
      </c>
      <c r="C1128" s="2" t="s">
        <v>6</v>
      </c>
      <c r="D1128" s="2" t="s">
        <v>15</v>
      </c>
      <c r="E1128" s="2" t="s">
        <v>21</v>
      </c>
      <c r="F1128" s="2" t="s">
        <v>61</v>
      </c>
      <c r="G1128" s="1">
        <v>12381.699999999999</v>
      </c>
      <c r="H1128" s="1">
        <v>6457.22</v>
      </c>
      <c r="I1128" s="4">
        <v>38</v>
      </c>
      <c r="J1128" s="2" t="s">
        <v>73</v>
      </c>
      <c r="K1128" s="1">
        <f>Tabelle9[[#This Row],[Menge kg Nges]]/1000</f>
        <v>12.381699999999999</v>
      </c>
      <c r="L1128" s="1">
        <f>Tabelle9[[#This Row],[Menge kg P2O5]]/1000</f>
        <v>6.4572200000000004</v>
      </c>
      <c r="M1128" s="1">
        <f>Tabelle9[[#This Row],[Menge t Nges]]/Tabelle9[[#This Row],[Anzahl Lieferscheine]]</f>
        <v>0.32583421052631573</v>
      </c>
      <c r="N1128" s="1">
        <f>Tabelle9[[#This Row],[Menge t P2O5]]/Tabelle9[[#This Row],[Anzahl Lieferscheine]]</f>
        <v>0.16992684210526318</v>
      </c>
    </row>
    <row r="1129" spans="1:14" x14ac:dyDescent="0.2">
      <c r="A1129" s="2" t="s">
        <v>42</v>
      </c>
      <c r="B1129" s="2" t="s">
        <v>42</v>
      </c>
      <c r="C1129" s="2" t="s">
        <v>6</v>
      </c>
      <c r="D1129" s="2" t="s">
        <v>15</v>
      </c>
      <c r="E1129" s="2" t="s">
        <v>9</v>
      </c>
      <c r="F1129" s="2" t="s">
        <v>61</v>
      </c>
      <c r="G1129" s="1">
        <v>13480.940000000004</v>
      </c>
      <c r="H1129" s="1">
        <v>7109.5200000000013</v>
      </c>
      <c r="I1129" s="4">
        <v>64</v>
      </c>
      <c r="J1129" s="2" t="s">
        <v>73</v>
      </c>
      <c r="K1129" s="1">
        <f>Tabelle9[[#This Row],[Menge kg Nges]]/1000</f>
        <v>13.480940000000004</v>
      </c>
      <c r="L1129" s="1">
        <f>Tabelle9[[#This Row],[Menge kg P2O5]]/1000</f>
        <v>7.1095200000000016</v>
      </c>
      <c r="M1129" s="1">
        <f>Tabelle9[[#This Row],[Menge t Nges]]/Tabelle9[[#This Row],[Anzahl Lieferscheine]]</f>
        <v>0.21063968750000006</v>
      </c>
      <c r="N1129" s="1">
        <f>Tabelle9[[#This Row],[Menge t P2O5]]/Tabelle9[[#This Row],[Anzahl Lieferscheine]]</f>
        <v>0.11108625000000003</v>
      </c>
    </row>
    <row r="1130" spans="1:14" x14ac:dyDescent="0.2">
      <c r="A1130" s="2" t="s">
        <v>42</v>
      </c>
      <c r="B1130" s="2" t="s">
        <v>42</v>
      </c>
      <c r="C1130" s="2" t="s">
        <v>6</v>
      </c>
      <c r="D1130" s="2" t="s">
        <v>15</v>
      </c>
      <c r="E1130" s="2" t="s">
        <v>10</v>
      </c>
      <c r="F1130" s="2" t="s">
        <v>61</v>
      </c>
      <c r="G1130" s="1">
        <v>4556.74</v>
      </c>
      <c r="H1130" s="1">
        <v>1730.5</v>
      </c>
      <c r="I1130" s="4">
        <v>18</v>
      </c>
      <c r="J1130" s="2" t="s">
        <v>73</v>
      </c>
      <c r="K1130" s="1">
        <f>Tabelle9[[#This Row],[Menge kg Nges]]/1000</f>
        <v>4.5567399999999996</v>
      </c>
      <c r="L1130" s="1">
        <f>Tabelle9[[#This Row],[Menge kg P2O5]]/1000</f>
        <v>1.7304999999999999</v>
      </c>
      <c r="M1130" s="1">
        <f>Tabelle9[[#This Row],[Menge t Nges]]/Tabelle9[[#This Row],[Anzahl Lieferscheine]]</f>
        <v>0.25315222222222222</v>
      </c>
      <c r="N1130" s="1">
        <f>Tabelle9[[#This Row],[Menge t P2O5]]/Tabelle9[[#This Row],[Anzahl Lieferscheine]]</f>
        <v>9.6138888888888885E-2</v>
      </c>
    </row>
    <row r="1131" spans="1:14" x14ac:dyDescent="0.2">
      <c r="A1131" s="2" t="s">
        <v>42</v>
      </c>
      <c r="B1131" s="2" t="s">
        <v>42</v>
      </c>
      <c r="C1131" s="2" t="s">
        <v>6</v>
      </c>
      <c r="D1131" s="2" t="s">
        <v>15</v>
      </c>
      <c r="E1131" s="2" t="s">
        <v>23</v>
      </c>
      <c r="F1131" s="2" t="s">
        <v>61</v>
      </c>
      <c r="G1131" s="1">
        <v>779</v>
      </c>
      <c r="H1131" s="1">
        <v>351.5</v>
      </c>
      <c r="I1131" s="4">
        <v>3</v>
      </c>
      <c r="J1131" s="2" t="s">
        <v>73</v>
      </c>
      <c r="K1131" s="1">
        <f>Tabelle9[[#This Row],[Menge kg Nges]]/1000</f>
        <v>0.77900000000000003</v>
      </c>
      <c r="L1131" s="1">
        <f>Tabelle9[[#This Row],[Menge kg P2O5]]/1000</f>
        <v>0.35149999999999998</v>
      </c>
      <c r="M1131" s="1">
        <f>Tabelle9[[#This Row],[Menge t Nges]]/Tabelle9[[#This Row],[Anzahl Lieferscheine]]</f>
        <v>0.25966666666666666</v>
      </c>
      <c r="N1131" s="1">
        <f>Tabelle9[[#This Row],[Menge t P2O5]]/Tabelle9[[#This Row],[Anzahl Lieferscheine]]</f>
        <v>0.11716666666666666</v>
      </c>
    </row>
    <row r="1132" spans="1:14" x14ac:dyDescent="0.2">
      <c r="A1132" s="2" t="s">
        <v>42</v>
      </c>
      <c r="B1132" s="2" t="s">
        <v>42</v>
      </c>
      <c r="C1132" s="2" t="s">
        <v>6</v>
      </c>
      <c r="D1132" s="2" t="s">
        <v>15</v>
      </c>
      <c r="E1132" s="2" t="s">
        <v>12</v>
      </c>
      <c r="F1132" s="2" t="s">
        <v>61</v>
      </c>
      <c r="G1132" s="1">
        <v>185.08</v>
      </c>
      <c r="H1132" s="1">
        <v>129.36000000000001</v>
      </c>
      <c r="I1132" s="4">
        <v>1</v>
      </c>
      <c r="J1132" s="2" t="s">
        <v>73</v>
      </c>
      <c r="K1132" s="1">
        <f>Tabelle9[[#This Row],[Menge kg Nges]]/1000</f>
        <v>0.18508000000000002</v>
      </c>
      <c r="L1132" s="1">
        <f>Tabelle9[[#This Row],[Menge kg P2O5]]/1000</f>
        <v>0.12936</v>
      </c>
      <c r="M1132" s="1">
        <f>Tabelle9[[#This Row],[Menge t Nges]]/Tabelle9[[#This Row],[Anzahl Lieferscheine]]</f>
        <v>0.18508000000000002</v>
      </c>
      <c r="N1132" s="1">
        <f>Tabelle9[[#This Row],[Menge t P2O5]]/Tabelle9[[#This Row],[Anzahl Lieferscheine]]</f>
        <v>0.12936</v>
      </c>
    </row>
    <row r="1133" spans="1:14" x14ac:dyDescent="0.2">
      <c r="A1133" s="2" t="s">
        <v>42</v>
      </c>
      <c r="B1133" s="2" t="s">
        <v>42</v>
      </c>
      <c r="C1133" s="2" t="s">
        <v>6</v>
      </c>
      <c r="D1133" s="2" t="s">
        <v>15</v>
      </c>
      <c r="E1133" s="2" t="s">
        <v>13</v>
      </c>
      <c r="F1133" s="2" t="s">
        <v>61</v>
      </c>
      <c r="G1133" s="1">
        <v>6027.95</v>
      </c>
      <c r="H1133" s="1">
        <v>4419.1000000000004</v>
      </c>
      <c r="I1133" s="4">
        <v>9</v>
      </c>
      <c r="J1133" s="2" t="s">
        <v>73</v>
      </c>
      <c r="K1133" s="1">
        <f>Tabelle9[[#This Row],[Menge kg Nges]]/1000</f>
        <v>6.0279499999999997</v>
      </c>
      <c r="L1133" s="1">
        <f>Tabelle9[[#This Row],[Menge kg P2O5]]/1000</f>
        <v>4.4191000000000003</v>
      </c>
      <c r="M1133" s="1">
        <f>Tabelle9[[#This Row],[Menge t Nges]]/Tabelle9[[#This Row],[Anzahl Lieferscheine]]</f>
        <v>0.66977222222222221</v>
      </c>
      <c r="N1133" s="1">
        <f>Tabelle9[[#This Row],[Menge t P2O5]]/Tabelle9[[#This Row],[Anzahl Lieferscheine]]</f>
        <v>0.49101111111111112</v>
      </c>
    </row>
    <row r="1134" spans="1:14" x14ac:dyDescent="0.2">
      <c r="A1134" s="2" t="s">
        <v>42</v>
      </c>
      <c r="B1134" s="2" t="s">
        <v>42</v>
      </c>
      <c r="C1134" s="2" t="s">
        <v>6</v>
      </c>
      <c r="D1134" s="2" t="s">
        <v>15</v>
      </c>
      <c r="E1134" s="2" t="s">
        <v>24</v>
      </c>
      <c r="F1134" s="2" t="s">
        <v>61</v>
      </c>
      <c r="G1134" s="1">
        <v>882</v>
      </c>
      <c r="H1134" s="1">
        <v>724.5</v>
      </c>
      <c r="I1134" s="4">
        <v>2</v>
      </c>
      <c r="J1134" s="2" t="s">
        <v>73</v>
      </c>
      <c r="K1134" s="1">
        <f>Tabelle9[[#This Row],[Menge kg Nges]]/1000</f>
        <v>0.88200000000000001</v>
      </c>
      <c r="L1134" s="1">
        <f>Tabelle9[[#This Row],[Menge kg P2O5]]/1000</f>
        <v>0.72450000000000003</v>
      </c>
      <c r="M1134" s="1">
        <f>Tabelle9[[#This Row],[Menge t Nges]]/Tabelle9[[#This Row],[Anzahl Lieferscheine]]</f>
        <v>0.441</v>
      </c>
      <c r="N1134" s="1">
        <f>Tabelle9[[#This Row],[Menge t P2O5]]/Tabelle9[[#This Row],[Anzahl Lieferscheine]]</f>
        <v>0.36225000000000002</v>
      </c>
    </row>
    <row r="1135" spans="1:14" x14ac:dyDescent="0.2">
      <c r="A1135" s="2" t="s">
        <v>42</v>
      </c>
      <c r="B1135" s="2" t="s">
        <v>42</v>
      </c>
      <c r="C1135" s="2" t="s">
        <v>6</v>
      </c>
      <c r="D1135" s="2" t="s">
        <v>15</v>
      </c>
      <c r="E1135" s="2" t="s">
        <v>31</v>
      </c>
      <c r="F1135" s="2" t="s">
        <v>61</v>
      </c>
      <c r="G1135" s="1">
        <v>205</v>
      </c>
      <c r="H1135" s="1">
        <v>92.5</v>
      </c>
      <c r="I1135" s="4">
        <v>1</v>
      </c>
      <c r="J1135" s="2" t="s">
        <v>73</v>
      </c>
      <c r="K1135" s="1">
        <f>Tabelle9[[#This Row],[Menge kg Nges]]/1000</f>
        <v>0.20499999999999999</v>
      </c>
      <c r="L1135" s="1">
        <f>Tabelle9[[#This Row],[Menge kg P2O5]]/1000</f>
        <v>9.2499999999999999E-2</v>
      </c>
      <c r="M1135" s="1">
        <f>Tabelle9[[#This Row],[Menge t Nges]]/Tabelle9[[#This Row],[Anzahl Lieferscheine]]</f>
        <v>0.20499999999999999</v>
      </c>
      <c r="N1135" s="1">
        <f>Tabelle9[[#This Row],[Menge t P2O5]]/Tabelle9[[#This Row],[Anzahl Lieferscheine]]</f>
        <v>9.2499999999999999E-2</v>
      </c>
    </row>
    <row r="1136" spans="1:14" x14ac:dyDescent="0.2">
      <c r="A1136" s="2" t="s">
        <v>42</v>
      </c>
      <c r="B1136" s="2" t="s">
        <v>42</v>
      </c>
      <c r="C1136" s="2" t="s">
        <v>25</v>
      </c>
      <c r="D1136" s="2" t="s">
        <v>25</v>
      </c>
      <c r="E1136" s="2" t="s">
        <v>26</v>
      </c>
      <c r="F1136" s="2" t="s">
        <v>61</v>
      </c>
      <c r="G1136" s="1">
        <v>330592.39000000007</v>
      </c>
      <c r="H1136" s="1">
        <v>130407.03000000004</v>
      </c>
      <c r="I1136" s="4">
        <v>766</v>
      </c>
      <c r="J1136" s="2" t="s">
        <v>73</v>
      </c>
      <c r="K1136" s="1">
        <f>Tabelle9[[#This Row],[Menge kg Nges]]/1000</f>
        <v>330.59239000000008</v>
      </c>
      <c r="L1136" s="1">
        <f>Tabelle9[[#This Row],[Menge kg P2O5]]/1000</f>
        <v>130.40703000000005</v>
      </c>
      <c r="M1136" s="1">
        <f>Tabelle9[[#This Row],[Menge t Nges]]/Tabelle9[[#This Row],[Anzahl Lieferscheine]]</f>
        <v>0.43158275456919071</v>
      </c>
      <c r="N1136" s="1">
        <f>Tabelle9[[#This Row],[Menge t P2O5]]/Tabelle9[[#This Row],[Anzahl Lieferscheine]]</f>
        <v>0.17024416449086169</v>
      </c>
    </row>
    <row r="1137" spans="1:14" x14ac:dyDescent="0.2">
      <c r="A1137" s="2" t="s">
        <v>42</v>
      </c>
      <c r="B1137" s="2" t="s">
        <v>42</v>
      </c>
      <c r="C1137" s="2" t="s">
        <v>63</v>
      </c>
      <c r="D1137" s="2" t="s">
        <v>63</v>
      </c>
      <c r="E1137" s="2" t="s">
        <v>63</v>
      </c>
      <c r="F1137" s="2" t="s">
        <v>61</v>
      </c>
      <c r="G1137" s="1">
        <v>2849.54</v>
      </c>
      <c r="H1137" s="1">
        <v>2655.3199999999997</v>
      </c>
      <c r="I1137" s="4">
        <v>11</v>
      </c>
      <c r="J1137" s="2" t="s">
        <v>73</v>
      </c>
      <c r="K1137" s="1">
        <f>Tabelle9[[#This Row],[Menge kg Nges]]/1000</f>
        <v>2.8495400000000002</v>
      </c>
      <c r="L1137" s="1">
        <f>Tabelle9[[#This Row],[Menge kg P2O5]]/1000</f>
        <v>2.6553199999999997</v>
      </c>
      <c r="M1137" s="1">
        <f>Tabelle9[[#This Row],[Menge t Nges]]/Tabelle9[[#This Row],[Anzahl Lieferscheine]]</f>
        <v>0.25904909090909095</v>
      </c>
      <c r="N1137" s="1">
        <f>Tabelle9[[#This Row],[Menge t P2O5]]/Tabelle9[[#This Row],[Anzahl Lieferscheine]]</f>
        <v>0.24139272727272723</v>
      </c>
    </row>
  </sheetData>
  <pageMargins left="0.7" right="0.7" top="0.78740157499999996" bottom="0.78740157499999996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Versionsdatum xmlns="558044cc-f176-4c91-a0e4-bc704674ebff" xsi:nil="true"/>
    <Dokument_x0020_Status xmlns="558044cc-f176-4c91-a0e4-bc704674ebff">Vorlage</Dokument_x0020_Status>
    <Dokument_x0020_Version xmlns="558044cc-f176-4c91-a0e4-bc704674ebff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Arbeitsdokumente" ma:contentTypeID="0x0101002F9FFC2F4692C040A9D99914B314900F00242779CB3C7E2A409FF6832E71E7837E" ma:contentTypeVersion="" ma:contentTypeDescription="" ma:contentTypeScope="" ma:versionID="5e1f2621e9a813922f1a3eb2dc784ac5">
  <xsd:schema xmlns:xsd="http://www.w3.org/2001/XMLSchema" xmlns:xs="http://www.w3.org/2001/XMLSchema" xmlns:p="http://schemas.microsoft.com/office/2006/metadata/properties" xmlns:ns2="558044cc-f176-4c91-a0e4-bc704674ebff" xmlns:ns3="f5ad5d93-4a2a-405e-907b-cf4548c560e3" targetNamespace="http://schemas.microsoft.com/office/2006/metadata/properties" ma:root="true" ma:fieldsID="5893891667fdb51cd2f60e55d6c4b5bf" ns2:_="" ns3:_="">
    <xsd:import namespace="558044cc-f176-4c91-a0e4-bc704674ebff"/>
    <xsd:import namespace="f5ad5d93-4a2a-405e-907b-cf4548c560e3"/>
    <xsd:element name="properties">
      <xsd:complexType>
        <xsd:sequence>
          <xsd:element name="documentManagement">
            <xsd:complexType>
              <xsd:all>
                <xsd:element ref="ns2:Dokument_x0020_Version" minOccurs="0"/>
                <xsd:element ref="ns2:Versionsdatum" minOccurs="0"/>
                <xsd:element ref="ns2:Dokument_x0020_Statu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8044cc-f176-4c91-a0e4-bc704674ebff" elementFormDefault="qualified">
    <xsd:import namespace="http://schemas.microsoft.com/office/2006/documentManagement/types"/>
    <xsd:import namespace="http://schemas.microsoft.com/office/infopath/2007/PartnerControls"/>
    <xsd:element name="Dokument_x0020_Version" ma:index="8" nillable="true" ma:displayName="Dokument Version" ma:description="Im Dokument angezeigte Version. IMMER MANUELL SETZEN!" ma:internalName="Dokument_x0020_Version">
      <xsd:simpleType>
        <xsd:restriction base="dms:Text">
          <xsd:maxLength value="255"/>
        </xsd:restriction>
      </xsd:simpleType>
    </xsd:element>
    <xsd:element name="Versionsdatum" ma:index="9" nillable="true" ma:displayName="Versionsdatum" ma:description="Im Dokument angezeigtes Versionsdatum. IMMER MANUELL SETZEN!" ma:internalName="Versionsdatum">
      <xsd:simpleType>
        <xsd:restriction base="dms:Text">
          <xsd:maxLength value="255"/>
        </xsd:restriction>
      </xsd:simpleType>
    </xsd:element>
    <xsd:element name="Dokument_x0020_Status" ma:index="10" nillable="true" ma:displayName="Dokument Status" ma:default="Vorlage" ma:format="Dropdown" ma:internalName="Dokument_x0020_Status">
      <xsd:simpleType>
        <xsd:restriction base="dms:Choice">
          <xsd:enumeration value="Vorlage"/>
          <xsd:enumeration value="In Arbeit"/>
          <xsd:enumeration value="In Prüfung"/>
          <xsd:enumeration value="Genehmigt zur Nutzung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ad5d93-4a2a-405e-907b-cf4548c560e3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32A3724-51AB-41DF-978C-08781139996A}">
  <ds:schemaRefs>
    <ds:schemaRef ds:uri="http://schemas.microsoft.com/office/2006/metadata/properties"/>
    <ds:schemaRef ds:uri="http://schemas.microsoft.com/office/infopath/2007/PartnerControls"/>
    <ds:schemaRef ds:uri="558044cc-f176-4c91-a0e4-bc704674ebff"/>
  </ds:schemaRefs>
</ds:datastoreItem>
</file>

<file path=customXml/itemProps2.xml><?xml version="1.0" encoding="utf-8"?>
<ds:datastoreItem xmlns:ds="http://schemas.openxmlformats.org/officeDocument/2006/customXml" ds:itemID="{6B19B2B6-67C3-4021-8514-0AAD35262B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58044cc-f176-4c91-a0e4-bc704674ebff"/>
    <ds:schemaRef ds:uri="f5ad5d93-4a2a-405e-907b-cf4548c560e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70D218D-7381-4BA3-99E6-A1A9FA8F914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16</vt:i4>
      </vt:variant>
    </vt:vector>
  </HeadingPairs>
  <TitlesOfParts>
    <vt:vector size="16" baseType="lpstr"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Alle</vt:lpstr>
      <vt:lpstr>Tabelle1</vt:lpstr>
      <vt:lpstr>Tabelle5</vt:lpstr>
      <vt:lpstr>AB23_1_NährstoffLieferschein</vt:lpstr>
      <vt:lpstr>AB23_2_ProdukteJahr</vt:lpstr>
      <vt:lpstr>AB23_3_HofdüngerjeTierart</vt:lpstr>
      <vt:lpstr>AB23_4_DatensatzSankey-Plot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Ryan Studer</dc:creator>
  <cp:lastModifiedBy>iMac 01</cp:lastModifiedBy>
  <dcterms:created xsi:type="dcterms:W3CDTF">2023-04-23T22:14:38Z</dcterms:created>
  <dcterms:modified xsi:type="dcterms:W3CDTF">2023-09-12T08:51:40Z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0x0101002F9FFC2F4692C040A9D99914B314900F00242779CB3C7E2A409FF6832E71E7837E</vt:lpwstr>
  </property>
</Properties>
</file>